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comments6.xml" ContentType="application/vnd.openxmlformats-officedocument.spreadsheetml.comments+xml"/>
  <Override PartName="/xl/tables/table23.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showPivotChartFilter="1" defaultThemeVersion="124226"/>
  <mc:AlternateContent xmlns:mc="http://schemas.openxmlformats.org/markup-compatibility/2006">
    <mc:Choice Requires="x15">
      <x15ac:absPath xmlns:x15ac="http://schemas.microsoft.com/office/spreadsheetml/2010/11/ac" url="D:\EC2NodeXLCollection\NetworkFiles\GraphServerTwitterSearch\"/>
    </mc:Choice>
  </mc:AlternateContent>
  <bookViews>
    <workbookView xWindow="0" yWindow="0" windowWidth="11640" windowHeight="7050" firstSheet="7" activeTab="13"/>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Group Edges" sheetId="8" r:id="rId8"/>
    <sheet name="Twitter Search Ntwrk Top Items" sheetId="9" r:id="rId9"/>
    <sheet name="Words" sheetId="10" r:id="rId10"/>
    <sheet name="Word Pairs" sheetId="11" r:id="rId11"/>
    <sheet name="Time Series Edges" sheetId="13" state="hidden" r:id="rId12"/>
    <sheet name="Top Items" sheetId="12" r:id="rId13"/>
    <sheet name="Time Series" sheetId="14" r:id="rId14"/>
  </sheets>
  <definedNames>
    <definedName name="BinDivisor">'Overall Metrics'!$X$2</definedName>
    <definedName name="DynamicFilterColumnName" localSheetId="11">'Overall Metrics'!#REF!</definedName>
    <definedName name="DynamicFilterColumnName">'Overall Metrics'!#REF!</definedName>
    <definedName name="DynamicFilterForceCalculationRange" localSheetId="11">HistogramBins[[Dynamic Filter Bin]:[Dynamic Filter Frequency]]</definedName>
    <definedName name="DynamicFilterForceCalculationRange">HistogramBins[[Dynamic Filter Bin]:[Dynamic Filter Frequency]]</definedName>
    <definedName name="DynamicFilterSourceColumnRange">'Overall Metrics'!$X$4</definedName>
    <definedName name="DynamicFilterTableName" localSheetId="11">'Overall Metrics'!#REF!</definedName>
    <definedName name="DynamicFilterTableName">'Overall Metrics'!#REF!</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Slicer_Hashtags_in_Tweet">#N/A</definedName>
    <definedName name="Slicer_Relationship">#N/A</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52511"/>
  <pivotCaches>
    <pivotCache cacheId="5"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BC1210" i="13" l="1"/>
  <c r="BB1210" i="13"/>
  <c r="BC1209" i="13"/>
  <c r="BB1209" i="13"/>
  <c r="BC1208" i="13"/>
  <c r="BB1208" i="13"/>
  <c r="BC1207" i="13"/>
  <c r="BB1207" i="13"/>
  <c r="BC1206" i="13"/>
  <c r="BB1206" i="13"/>
  <c r="BC1205" i="13"/>
  <c r="BB1205" i="13"/>
  <c r="BC1204" i="13"/>
  <c r="BB1204" i="13"/>
  <c r="BC1203" i="13"/>
  <c r="BB1203" i="13"/>
  <c r="BC1202" i="13"/>
  <c r="BB1202" i="13"/>
  <c r="BC1201" i="13"/>
  <c r="BB1201" i="13"/>
  <c r="BC1200" i="13"/>
  <c r="BB1200" i="13"/>
  <c r="BC1199" i="13"/>
  <c r="BB1199" i="13"/>
  <c r="BC1198" i="13"/>
  <c r="BB1198" i="13"/>
  <c r="BC1197" i="13"/>
  <c r="BB1197" i="13"/>
  <c r="BC1196" i="13"/>
  <c r="BB1196" i="13"/>
  <c r="BC1195" i="13"/>
  <c r="BB1195" i="13"/>
  <c r="BC1194" i="13"/>
  <c r="BB1194" i="13"/>
  <c r="BC1193" i="13"/>
  <c r="BB1193" i="13"/>
  <c r="BC1192" i="13"/>
  <c r="BB1192" i="13"/>
  <c r="BC1191" i="13"/>
  <c r="BB1191" i="13"/>
  <c r="BC1190" i="13"/>
  <c r="BB1190" i="13"/>
  <c r="BC1189" i="13"/>
  <c r="BB1189" i="13"/>
  <c r="BC1188" i="13"/>
  <c r="BB1188" i="13"/>
  <c r="BC1187" i="13"/>
  <c r="BB1187" i="13"/>
  <c r="BC1186" i="13"/>
  <c r="BB1186" i="13"/>
  <c r="BC1185" i="13"/>
  <c r="BB1185" i="13"/>
  <c r="BC1184" i="13"/>
  <c r="BB1184" i="13"/>
  <c r="BC1183" i="13"/>
  <c r="BB1183" i="13"/>
  <c r="BC1182" i="13"/>
  <c r="BB1182" i="13"/>
  <c r="BC1181" i="13"/>
  <c r="BB1181" i="13"/>
  <c r="BC1180" i="13"/>
  <c r="BB1180" i="13"/>
  <c r="BC1179" i="13"/>
  <c r="BB1179" i="13"/>
  <c r="BC1178" i="13"/>
  <c r="BB1178" i="13"/>
  <c r="BC1177" i="13"/>
  <c r="BB1177" i="13"/>
  <c r="BC1176" i="13"/>
  <c r="BB1176" i="13"/>
  <c r="BC1175" i="13"/>
  <c r="BB1175" i="13"/>
  <c r="BC1174" i="13"/>
  <c r="BB1174" i="13"/>
  <c r="BC1173" i="13"/>
  <c r="BB1173" i="13"/>
  <c r="BC1172" i="13"/>
  <c r="BB1172" i="13"/>
  <c r="BC1171" i="13"/>
  <c r="BB1171" i="13"/>
  <c r="BC1170" i="13"/>
  <c r="BB1170" i="13"/>
  <c r="BC1169" i="13"/>
  <c r="BB1169" i="13"/>
  <c r="BC1168" i="13"/>
  <c r="BB1168" i="13"/>
  <c r="BC1167" i="13"/>
  <c r="BB1167" i="13"/>
  <c r="BC1166" i="13"/>
  <c r="BB1166" i="13"/>
  <c r="BC1165" i="13"/>
  <c r="BB1165" i="13"/>
  <c r="BC1164" i="13"/>
  <c r="BB1164" i="13"/>
  <c r="BC1163" i="13"/>
  <c r="BB1163" i="13"/>
  <c r="BC1162" i="13"/>
  <c r="BB1162" i="13"/>
  <c r="BC1161" i="13"/>
  <c r="BB1161" i="13"/>
  <c r="BC1160" i="13"/>
  <c r="BB1160" i="13"/>
  <c r="BC1159" i="13"/>
  <c r="BB1159" i="13"/>
  <c r="BC1158" i="13"/>
  <c r="BB1158" i="13"/>
  <c r="BC1157" i="13"/>
  <c r="BB1157" i="13"/>
  <c r="BC1156" i="13"/>
  <c r="BB1156" i="13"/>
  <c r="BC1155" i="13"/>
  <c r="BB1155" i="13"/>
  <c r="BC1154" i="13"/>
  <c r="BB1154" i="13"/>
  <c r="BC1153" i="13"/>
  <c r="BB1153" i="13"/>
  <c r="BC1152" i="13"/>
  <c r="BB1152" i="13"/>
  <c r="BC1151" i="13"/>
  <c r="BB1151" i="13"/>
  <c r="BC1150" i="13"/>
  <c r="BB1150" i="13"/>
  <c r="BC1149" i="13"/>
  <c r="BB1149" i="13"/>
  <c r="BC1148" i="13"/>
  <c r="BB1148" i="13"/>
  <c r="BC1147" i="13"/>
  <c r="BB1147" i="13"/>
  <c r="BC1146" i="13"/>
  <c r="BB1146" i="13"/>
  <c r="BC1145" i="13"/>
  <c r="BB1145" i="13"/>
  <c r="BC1144" i="13"/>
  <c r="BB1144" i="13"/>
  <c r="BC1143" i="13"/>
  <c r="BB1143" i="13"/>
  <c r="BC1142" i="13"/>
  <c r="BB1142" i="13"/>
  <c r="BC1141" i="13"/>
  <c r="BB1141" i="13"/>
  <c r="BC1140" i="13"/>
  <c r="BB1140" i="13"/>
  <c r="BC1139" i="13"/>
  <c r="BB1139" i="13"/>
  <c r="BC1138" i="13"/>
  <c r="BB1138" i="13"/>
  <c r="BC1137" i="13"/>
  <c r="BB1137" i="13"/>
  <c r="BC1136" i="13"/>
  <c r="BB1136" i="13"/>
  <c r="BC1135" i="13"/>
  <c r="BB1135" i="13"/>
  <c r="BC1134" i="13"/>
  <c r="BB1134" i="13"/>
  <c r="BC1133" i="13"/>
  <c r="BB1133" i="13"/>
  <c r="BC1132" i="13"/>
  <c r="BB1132" i="13"/>
  <c r="BC1131" i="13"/>
  <c r="BB1131" i="13"/>
  <c r="BC1130" i="13"/>
  <c r="BB1130" i="13"/>
  <c r="BC1129" i="13"/>
  <c r="BB1129" i="13"/>
  <c r="BC1128" i="13"/>
  <c r="BB1128" i="13"/>
  <c r="BC1127" i="13"/>
  <c r="BB1127" i="13"/>
  <c r="BC1126" i="13"/>
  <c r="BB1126" i="13"/>
  <c r="BC1125" i="13"/>
  <c r="BB1125" i="13"/>
  <c r="BC1124" i="13"/>
  <c r="BB1124" i="13"/>
  <c r="BC1123" i="13"/>
  <c r="BB1123" i="13"/>
  <c r="BC1122" i="13"/>
  <c r="BB1122" i="13"/>
  <c r="BC1121" i="13"/>
  <c r="BB1121" i="13"/>
  <c r="BC1120" i="13"/>
  <c r="BB1120" i="13"/>
  <c r="BC1119" i="13"/>
  <c r="BB1119" i="13"/>
  <c r="BC1118" i="13"/>
  <c r="BB1118" i="13"/>
  <c r="BC1117" i="13"/>
  <c r="BB1117" i="13"/>
  <c r="BC1116" i="13"/>
  <c r="BB1116" i="13"/>
  <c r="BC1115" i="13"/>
  <c r="BB1115" i="13"/>
  <c r="BC1114" i="13"/>
  <c r="BB1114" i="13"/>
  <c r="BC1113" i="13"/>
  <c r="BB1113" i="13"/>
  <c r="BC1112" i="13"/>
  <c r="BB1112" i="13"/>
  <c r="BC1111" i="13"/>
  <c r="BB1111" i="13"/>
  <c r="BC1110" i="13"/>
  <c r="BB1110" i="13"/>
  <c r="BC1109" i="13"/>
  <c r="BB1109" i="13"/>
  <c r="BC1108" i="13"/>
  <c r="BB1108" i="13"/>
  <c r="BC1107" i="13"/>
  <c r="BB1107" i="13"/>
  <c r="BC1106" i="13"/>
  <c r="BB1106" i="13"/>
  <c r="BC1105" i="13"/>
  <c r="BB1105" i="13"/>
  <c r="BC1104" i="13"/>
  <c r="BB1104" i="13"/>
  <c r="BC1103" i="13"/>
  <c r="BB1103" i="13"/>
  <c r="BC1102" i="13"/>
  <c r="BB1102" i="13"/>
  <c r="BC1101" i="13"/>
  <c r="BB1101" i="13"/>
  <c r="BC1100" i="13"/>
  <c r="BB1100" i="13"/>
  <c r="BC1099" i="13"/>
  <c r="BB1099" i="13"/>
  <c r="BC1098" i="13"/>
  <c r="BB1098" i="13"/>
  <c r="BC1097" i="13"/>
  <c r="BB1097" i="13"/>
  <c r="BC1096" i="13"/>
  <c r="BB1096" i="13"/>
  <c r="BC1095" i="13"/>
  <c r="BB1095" i="13"/>
  <c r="BC1094" i="13"/>
  <c r="BB1094" i="13"/>
  <c r="BC1093" i="13"/>
  <c r="BB1093" i="13"/>
  <c r="BC1092" i="13"/>
  <c r="BB1092" i="13"/>
  <c r="BC1091" i="13"/>
  <c r="BB1091" i="13"/>
  <c r="BC1090" i="13"/>
  <c r="BB1090" i="13"/>
  <c r="BC1089" i="13"/>
  <c r="BB1089" i="13"/>
  <c r="BC1088" i="13"/>
  <c r="BB1088" i="13"/>
  <c r="BC1087" i="13"/>
  <c r="BB1087" i="13"/>
  <c r="BC1086" i="13"/>
  <c r="BB1086" i="13"/>
  <c r="BC1085" i="13"/>
  <c r="BB1085" i="13"/>
  <c r="BC1084" i="13"/>
  <c r="BB1084" i="13"/>
  <c r="BC1083" i="13"/>
  <c r="BB1083" i="13"/>
  <c r="BC1082" i="13"/>
  <c r="BB1082" i="13"/>
  <c r="BC1081" i="13"/>
  <c r="BB1081" i="13"/>
  <c r="BC1080" i="13"/>
  <c r="BB1080" i="13"/>
  <c r="BC1079" i="13"/>
  <c r="BB1079" i="13"/>
  <c r="BC1078" i="13"/>
  <c r="BB1078" i="13"/>
  <c r="BC1077" i="13"/>
  <c r="BB1077" i="13"/>
  <c r="BC1076" i="13"/>
  <c r="BB1076" i="13"/>
  <c r="BC1075" i="13"/>
  <c r="BB1075" i="13"/>
  <c r="BC1074" i="13"/>
  <c r="BB1074" i="13"/>
  <c r="BC1073" i="13"/>
  <c r="BB1073" i="13"/>
  <c r="BC1072" i="13"/>
  <c r="BB1072" i="13"/>
  <c r="BC1071" i="13"/>
  <c r="BB1071" i="13"/>
  <c r="BC1070" i="13"/>
  <c r="BB1070" i="13"/>
  <c r="BC1069" i="13"/>
  <c r="BB1069" i="13"/>
  <c r="BC1068" i="13"/>
  <c r="BB1068" i="13"/>
  <c r="BC1067" i="13"/>
  <c r="BB1067" i="13"/>
  <c r="BC1066" i="13"/>
  <c r="BB1066" i="13"/>
  <c r="BC1065" i="13"/>
  <c r="BB1065" i="13"/>
  <c r="BC1064" i="13"/>
  <c r="BB1064" i="13"/>
  <c r="BC1063" i="13"/>
  <c r="BB1063" i="13"/>
  <c r="BC1062" i="13"/>
  <c r="BB1062" i="13"/>
  <c r="BC1061" i="13"/>
  <c r="BB1061" i="13"/>
  <c r="BC1060" i="13"/>
  <c r="BB1060" i="13"/>
  <c r="BC1059" i="13"/>
  <c r="BB1059" i="13"/>
  <c r="BC1058" i="13"/>
  <c r="BB1058" i="13"/>
  <c r="BC1057" i="13"/>
  <c r="BB1057" i="13"/>
  <c r="BC1056" i="13"/>
  <c r="BB1056" i="13"/>
  <c r="BC1055" i="13"/>
  <c r="BB1055" i="13"/>
  <c r="BC1054" i="13"/>
  <c r="BB1054" i="13"/>
  <c r="BC1053" i="13"/>
  <c r="BB1053" i="13"/>
  <c r="BC1052" i="13"/>
  <c r="BB1052" i="13"/>
  <c r="BC1051" i="13"/>
  <c r="BB1051" i="13"/>
  <c r="BC1050" i="13"/>
  <c r="BB1050" i="13"/>
  <c r="BC1049" i="13"/>
  <c r="BB1049" i="13"/>
  <c r="BC1048" i="13"/>
  <c r="BB1048" i="13"/>
  <c r="BC1047" i="13"/>
  <c r="BB1047" i="13"/>
  <c r="BC1046" i="13"/>
  <c r="BB1046" i="13"/>
  <c r="BC1045" i="13"/>
  <c r="BB1045" i="13"/>
  <c r="BC1044" i="13"/>
  <c r="BB1044" i="13"/>
  <c r="BC1043" i="13"/>
  <c r="BB1043" i="13"/>
  <c r="BC1042" i="13"/>
  <c r="BB1042" i="13"/>
  <c r="BC1041" i="13"/>
  <c r="BB1041" i="13"/>
  <c r="BC1040" i="13"/>
  <c r="BB1040" i="13"/>
  <c r="BC1039" i="13"/>
  <c r="BB1039" i="13"/>
  <c r="BC1038" i="13"/>
  <c r="BB1038" i="13"/>
  <c r="BC1037" i="13"/>
  <c r="BB1037" i="13"/>
  <c r="BC1036" i="13"/>
  <c r="BB1036" i="13"/>
  <c r="BC1035" i="13"/>
  <c r="BB1035" i="13"/>
  <c r="BC1034" i="13"/>
  <c r="BB1034" i="13"/>
  <c r="BC1033" i="13"/>
  <c r="BB1033" i="13"/>
  <c r="BC1032" i="13"/>
  <c r="BB1032" i="13"/>
  <c r="BC1031" i="13"/>
  <c r="BB1031" i="13"/>
  <c r="BC1030" i="13"/>
  <c r="BB1030" i="13"/>
  <c r="BC1029" i="13"/>
  <c r="BB1029" i="13"/>
  <c r="BC1028" i="13"/>
  <c r="BB1028" i="13"/>
  <c r="BC1027" i="13"/>
  <c r="BB1027" i="13"/>
  <c r="BC1026" i="13"/>
  <c r="BB1026" i="13"/>
  <c r="BC1025" i="13"/>
  <c r="BB1025" i="13"/>
  <c r="BC1024" i="13"/>
  <c r="BB1024" i="13"/>
  <c r="BC1023" i="13"/>
  <c r="BB1023" i="13"/>
  <c r="BC1022" i="13"/>
  <c r="BB1022" i="13"/>
  <c r="BC1021" i="13"/>
  <c r="BB1021" i="13"/>
  <c r="BC1020" i="13"/>
  <c r="BB1020" i="13"/>
  <c r="BC1019" i="13"/>
  <c r="BB1019" i="13"/>
  <c r="BC1018" i="13"/>
  <c r="BB1018" i="13"/>
  <c r="BC1017" i="13"/>
  <c r="BB1017" i="13"/>
  <c r="BC1016" i="13"/>
  <c r="BB1016" i="13"/>
  <c r="BC1015" i="13"/>
  <c r="BB1015" i="13"/>
  <c r="BC1014" i="13"/>
  <c r="BB1014" i="13"/>
  <c r="BC1013" i="13"/>
  <c r="BB1013" i="13"/>
  <c r="BC1012" i="13"/>
  <c r="BB1012" i="13"/>
  <c r="BC1011" i="13"/>
  <c r="BB1011" i="13"/>
  <c r="BC1010" i="13"/>
  <c r="BB1010" i="13"/>
  <c r="BC1009" i="13"/>
  <c r="BB1009" i="13"/>
  <c r="BC1008" i="13"/>
  <c r="BB1008" i="13"/>
  <c r="BC1007" i="13"/>
  <c r="BB1007" i="13"/>
  <c r="BC1006" i="13"/>
  <c r="BB1006" i="13"/>
  <c r="BC1005" i="13"/>
  <c r="BB1005" i="13"/>
  <c r="BC1004" i="13"/>
  <c r="BB1004" i="13"/>
  <c r="BC1003" i="13"/>
  <c r="BB1003" i="13"/>
  <c r="BC1002" i="13"/>
  <c r="BB1002" i="13"/>
  <c r="BC1001" i="13"/>
  <c r="BB1001" i="13"/>
  <c r="BC1000" i="13"/>
  <c r="BB1000" i="13"/>
  <c r="BC999" i="13"/>
  <c r="BB999" i="13"/>
  <c r="BC998" i="13"/>
  <c r="BB998" i="13"/>
  <c r="BC997" i="13"/>
  <c r="BB997" i="13"/>
  <c r="BC996" i="13"/>
  <c r="BB996" i="13"/>
  <c r="BC995" i="13"/>
  <c r="BB995" i="13"/>
  <c r="BC994" i="13"/>
  <c r="BB994" i="13"/>
  <c r="BC993" i="13"/>
  <c r="BB993" i="13"/>
  <c r="BC992" i="13"/>
  <c r="BB992" i="13"/>
  <c r="BC991" i="13"/>
  <c r="BB991" i="13"/>
  <c r="BC990" i="13"/>
  <c r="BB990" i="13"/>
  <c r="BC989" i="13"/>
  <c r="BB989" i="13"/>
  <c r="BC988" i="13"/>
  <c r="BB988" i="13"/>
  <c r="BC987" i="13"/>
  <c r="BB987" i="13"/>
  <c r="BC986" i="13"/>
  <c r="BB986" i="13"/>
  <c r="BC985" i="13"/>
  <c r="BB985" i="13"/>
  <c r="BC984" i="13"/>
  <c r="BB984" i="13"/>
  <c r="BC983" i="13"/>
  <c r="BB983" i="13"/>
  <c r="BC982" i="13"/>
  <c r="BB982" i="13"/>
  <c r="BC981" i="13"/>
  <c r="BB981" i="13"/>
  <c r="BC980" i="13"/>
  <c r="BB980" i="13"/>
  <c r="BC979" i="13"/>
  <c r="BB979" i="13"/>
  <c r="BC978" i="13"/>
  <c r="BB978" i="13"/>
  <c r="BC977" i="13"/>
  <c r="BB977" i="13"/>
  <c r="BC976" i="13"/>
  <c r="BB976" i="13"/>
  <c r="BC975" i="13"/>
  <c r="BB975" i="13"/>
  <c r="BC974" i="13"/>
  <c r="BB974" i="13"/>
  <c r="BC973" i="13"/>
  <c r="BB973" i="13"/>
  <c r="BC972" i="13"/>
  <c r="BB972" i="13"/>
  <c r="BC971" i="13"/>
  <c r="BB971" i="13"/>
  <c r="BC970" i="13"/>
  <c r="BB970" i="13"/>
  <c r="BC969" i="13"/>
  <c r="BB969" i="13"/>
  <c r="BC968" i="13"/>
  <c r="BB968" i="13"/>
  <c r="BC967" i="13"/>
  <c r="BB967" i="13"/>
  <c r="BC966" i="13"/>
  <c r="BB966" i="13"/>
  <c r="BC965" i="13"/>
  <c r="BB965" i="13"/>
  <c r="BC964" i="13"/>
  <c r="BB964" i="13"/>
  <c r="BC963" i="13"/>
  <c r="BB963" i="13"/>
  <c r="BC962" i="13"/>
  <c r="BB962" i="13"/>
  <c r="BC961" i="13"/>
  <c r="BB961" i="13"/>
  <c r="BC960" i="13"/>
  <c r="BB960" i="13"/>
  <c r="BC959" i="13"/>
  <c r="BB959" i="13"/>
  <c r="BC958" i="13"/>
  <c r="BB958" i="13"/>
  <c r="BC957" i="13"/>
  <c r="BB957" i="13"/>
  <c r="BC956" i="13"/>
  <c r="BB956" i="13"/>
  <c r="BC955" i="13"/>
  <c r="BB955" i="13"/>
  <c r="BC954" i="13"/>
  <c r="BB954" i="13"/>
  <c r="BC953" i="13"/>
  <c r="BB953" i="13"/>
  <c r="BC952" i="13"/>
  <c r="BB952" i="13"/>
  <c r="BC951" i="13"/>
  <c r="BB951" i="13"/>
  <c r="BC950" i="13"/>
  <c r="BB950" i="13"/>
  <c r="BC949" i="13"/>
  <c r="BB949" i="13"/>
  <c r="BC948" i="13"/>
  <c r="BB948" i="13"/>
  <c r="BC947" i="13"/>
  <c r="BB947" i="13"/>
  <c r="BC946" i="13"/>
  <c r="BB946" i="13"/>
  <c r="BC945" i="13"/>
  <c r="BB945" i="13"/>
  <c r="BC944" i="13"/>
  <c r="BB944" i="13"/>
  <c r="BC943" i="13"/>
  <c r="BB943" i="13"/>
  <c r="BC942" i="13"/>
  <c r="BB942" i="13"/>
  <c r="BC941" i="13"/>
  <c r="BB941" i="13"/>
  <c r="BC940" i="13"/>
  <c r="BB940" i="13"/>
  <c r="BC939" i="13"/>
  <c r="BB939" i="13"/>
  <c r="BC938" i="13"/>
  <c r="BB938" i="13"/>
  <c r="BC937" i="13"/>
  <c r="BB937" i="13"/>
  <c r="BC936" i="13"/>
  <c r="BB936" i="13"/>
  <c r="BC935" i="13"/>
  <c r="BB935" i="13"/>
  <c r="BC934" i="13"/>
  <c r="BB934" i="13"/>
  <c r="BC933" i="13"/>
  <c r="BB933" i="13"/>
  <c r="BC932" i="13"/>
  <c r="BB932" i="13"/>
  <c r="BC931" i="13"/>
  <c r="BB931" i="13"/>
  <c r="BC930" i="13"/>
  <c r="BB930" i="13"/>
  <c r="BC929" i="13"/>
  <c r="BB929" i="13"/>
  <c r="BC928" i="13"/>
  <c r="BB928" i="13"/>
  <c r="BC927" i="13"/>
  <c r="BB927" i="13"/>
  <c r="BC926" i="13"/>
  <c r="BB926" i="13"/>
  <c r="BC925" i="13"/>
  <c r="BB925" i="13"/>
  <c r="BC924" i="13"/>
  <c r="BB924" i="13"/>
  <c r="BC923" i="13"/>
  <c r="BB923" i="13"/>
  <c r="BC922" i="13"/>
  <c r="BB922" i="13"/>
  <c r="BC921" i="13"/>
  <c r="BB921" i="13"/>
  <c r="BC920" i="13"/>
  <c r="BB920" i="13"/>
  <c r="BC919" i="13"/>
  <c r="BB919" i="13"/>
  <c r="BC918" i="13"/>
  <c r="BB918" i="13"/>
  <c r="BC917" i="13"/>
  <c r="BB917" i="13"/>
  <c r="BC916" i="13"/>
  <c r="BB916" i="13"/>
  <c r="BC915" i="13"/>
  <c r="BB915" i="13"/>
  <c r="BC914" i="13"/>
  <c r="BB914" i="13"/>
  <c r="BC913" i="13"/>
  <c r="BB913" i="13"/>
  <c r="BC912" i="13"/>
  <c r="BB912" i="13"/>
  <c r="BC911" i="13"/>
  <c r="BB911" i="13"/>
  <c r="BC910" i="13"/>
  <c r="BB910" i="13"/>
  <c r="BC909" i="13"/>
  <c r="BB909" i="13"/>
  <c r="BC908" i="13"/>
  <c r="BB908" i="13"/>
  <c r="BC907" i="13"/>
  <c r="BB907" i="13"/>
  <c r="BC906" i="13"/>
  <c r="BB906" i="13"/>
  <c r="BC905" i="13"/>
  <c r="BB905" i="13"/>
  <c r="BC904" i="13"/>
  <c r="BB904" i="13"/>
  <c r="BC903" i="13"/>
  <c r="BB903" i="13"/>
  <c r="BC902" i="13"/>
  <c r="BB902" i="13"/>
  <c r="BC901" i="13"/>
  <c r="BB901" i="13"/>
  <c r="BC900" i="13"/>
  <c r="BB900" i="13"/>
  <c r="BC899" i="13"/>
  <c r="BB899" i="13"/>
  <c r="BC898" i="13"/>
  <c r="BB898" i="13"/>
  <c r="BC897" i="13"/>
  <c r="BB897" i="13"/>
  <c r="BC896" i="13"/>
  <c r="BB896" i="13"/>
  <c r="BC895" i="13"/>
  <c r="BB895" i="13"/>
  <c r="BC894" i="13"/>
  <c r="BB894" i="13"/>
  <c r="BC893" i="13"/>
  <c r="BB893" i="13"/>
  <c r="BC892" i="13"/>
  <c r="BB892" i="13"/>
  <c r="BC891" i="13"/>
  <c r="BB891" i="13"/>
  <c r="BC890" i="13"/>
  <c r="BB890" i="13"/>
  <c r="BC889" i="13"/>
  <c r="BB889" i="13"/>
  <c r="BC888" i="13"/>
  <c r="BB888" i="13"/>
  <c r="BC887" i="13"/>
  <c r="BB887" i="13"/>
  <c r="BC886" i="13"/>
  <c r="BB886" i="13"/>
  <c r="BC885" i="13"/>
  <c r="BB885" i="13"/>
  <c r="BC884" i="13"/>
  <c r="BB884" i="13"/>
  <c r="BC883" i="13"/>
  <c r="BB883" i="13"/>
  <c r="BC882" i="13"/>
  <c r="BB882" i="13"/>
  <c r="BC881" i="13"/>
  <c r="BB881" i="13"/>
  <c r="BC880" i="13"/>
  <c r="BB880" i="13"/>
  <c r="BC879" i="13"/>
  <c r="BB879" i="13"/>
  <c r="BC878" i="13"/>
  <c r="BB878" i="13"/>
  <c r="BC877" i="13"/>
  <c r="BB877" i="13"/>
  <c r="BC876" i="13"/>
  <c r="BB876" i="13"/>
  <c r="BC875" i="13"/>
  <c r="BB875" i="13"/>
  <c r="BC874" i="13"/>
  <c r="BB874" i="13"/>
  <c r="BC873" i="13"/>
  <c r="BB873" i="13"/>
  <c r="BC872" i="13"/>
  <c r="BB872" i="13"/>
  <c r="BC871" i="13"/>
  <c r="BB871" i="13"/>
  <c r="BC870" i="13"/>
  <c r="BB870" i="13"/>
  <c r="BC869" i="13"/>
  <c r="BB869" i="13"/>
  <c r="BC868" i="13"/>
  <c r="BB868" i="13"/>
  <c r="BC867" i="13"/>
  <c r="BB867" i="13"/>
  <c r="BC866" i="13"/>
  <c r="BB866" i="13"/>
  <c r="BC865" i="13"/>
  <c r="BB865" i="13"/>
  <c r="BC864" i="13"/>
  <c r="BB864" i="13"/>
  <c r="BC863" i="13"/>
  <c r="BB863" i="13"/>
  <c r="BC862" i="13"/>
  <c r="BB862" i="13"/>
  <c r="BC861" i="13"/>
  <c r="BB861" i="13"/>
  <c r="BC860" i="13"/>
  <c r="BB860" i="13"/>
  <c r="BC859" i="13"/>
  <c r="BB859" i="13"/>
  <c r="BC858" i="13"/>
  <c r="BB858" i="13"/>
  <c r="BC857" i="13"/>
  <c r="BB857" i="13"/>
  <c r="BC856" i="13"/>
  <c r="BB856" i="13"/>
  <c r="BC855" i="13"/>
  <c r="BB855" i="13"/>
  <c r="BC854" i="13"/>
  <c r="BB854" i="13"/>
  <c r="BC853" i="13"/>
  <c r="BB853" i="13"/>
  <c r="BC852" i="13"/>
  <c r="BB852" i="13"/>
  <c r="BC851" i="13"/>
  <c r="BB851" i="13"/>
  <c r="BC850" i="13"/>
  <c r="BB850" i="13"/>
  <c r="BC849" i="13"/>
  <c r="BB849" i="13"/>
  <c r="BC848" i="13"/>
  <c r="BB848" i="13"/>
  <c r="BC847" i="13"/>
  <c r="BB847" i="13"/>
  <c r="BC846" i="13"/>
  <c r="BB846" i="13"/>
  <c r="BC845" i="13"/>
  <c r="BB845" i="13"/>
  <c r="BC844" i="13"/>
  <c r="BB844" i="13"/>
  <c r="BC843" i="13"/>
  <c r="BB843" i="13"/>
  <c r="BC842" i="13"/>
  <c r="BB842" i="13"/>
  <c r="BC841" i="13"/>
  <c r="BB841" i="13"/>
  <c r="BC840" i="13"/>
  <c r="BB840" i="13"/>
  <c r="BC839" i="13"/>
  <c r="BB839" i="13"/>
  <c r="BC838" i="13"/>
  <c r="BB838" i="13"/>
  <c r="BC837" i="13"/>
  <c r="BB837" i="13"/>
  <c r="BC836" i="13"/>
  <c r="BB836" i="13"/>
  <c r="BC835" i="13"/>
  <c r="BB835" i="13"/>
  <c r="BC834" i="13"/>
  <c r="BB834" i="13"/>
  <c r="BC833" i="13"/>
  <c r="BB833" i="13"/>
  <c r="BC832" i="13"/>
  <c r="BB832" i="13"/>
  <c r="BC831" i="13"/>
  <c r="BB831" i="13"/>
  <c r="BC830" i="13"/>
  <c r="BB830" i="13"/>
  <c r="BC829" i="13"/>
  <c r="BB829" i="13"/>
  <c r="BC828" i="13"/>
  <c r="BB828" i="13"/>
  <c r="BC827" i="13"/>
  <c r="BB827" i="13"/>
  <c r="BC826" i="13"/>
  <c r="BB826" i="13"/>
  <c r="BC825" i="13"/>
  <c r="BB825" i="13"/>
  <c r="BC824" i="13"/>
  <c r="BB824" i="13"/>
  <c r="BC823" i="13"/>
  <c r="BB823" i="13"/>
  <c r="BC822" i="13"/>
  <c r="BB822" i="13"/>
  <c r="BC821" i="13"/>
  <c r="BB821" i="13"/>
  <c r="BC820" i="13"/>
  <c r="BB820" i="13"/>
  <c r="BC819" i="13"/>
  <c r="BB819" i="13"/>
  <c r="BC818" i="13"/>
  <c r="BB818" i="13"/>
  <c r="BC817" i="13"/>
  <c r="BB817" i="13"/>
  <c r="BC816" i="13"/>
  <c r="BB816" i="13"/>
  <c r="BC815" i="13"/>
  <c r="BB815" i="13"/>
  <c r="BC814" i="13"/>
  <c r="BB814" i="13"/>
  <c r="BC813" i="13"/>
  <c r="BB813" i="13"/>
  <c r="BC812" i="13"/>
  <c r="BB812" i="13"/>
  <c r="BC811" i="13"/>
  <c r="BB811" i="13"/>
  <c r="BC810" i="13"/>
  <c r="BB810" i="13"/>
  <c r="BC809" i="13"/>
  <c r="BB809" i="13"/>
  <c r="BC808" i="13"/>
  <c r="BB808" i="13"/>
  <c r="BC807" i="13"/>
  <c r="BB807" i="13"/>
  <c r="BC806" i="13"/>
  <c r="BB806" i="13"/>
  <c r="BC805" i="13"/>
  <c r="BB805" i="13"/>
  <c r="BC804" i="13"/>
  <c r="BB804" i="13"/>
  <c r="BC803" i="13"/>
  <c r="BB803" i="13"/>
  <c r="BC802" i="13"/>
  <c r="BB802" i="13"/>
  <c r="BC801" i="13"/>
  <c r="BB801" i="13"/>
  <c r="BC800" i="13"/>
  <c r="BB800" i="13"/>
  <c r="BC799" i="13"/>
  <c r="BB799" i="13"/>
  <c r="BC798" i="13"/>
  <c r="BB798" i="13"/>
  <c r="BC797" i="13"/>
  <c r="BB797" i="13"/>
  <c r="BC796" i="13"/>
  <c r="BB796" i="13"/>
  <c r="BC795" i="13"/>
  <c r="BB795" i="13"/>
  <c r="BC794" i="13"/>
  <c r="BB794" i="13"/>
  <c r="BC793" i="13"/>
  <c r="BB793" i="13"/>
  <c r="BC792" i="13"/>
  <c r="BB792" i="13"/>
  <c r="BC791" i="13"/>
  <c r="BB791" i="13"/>
  <c r="BC790" i="13"/>
  <c r="BB790" i="13"/>
  <c r="BC789" i="13"/>
  <c r="BB789" i="13"/>
  <c r="BC788" i="13"/>
  <c r="BB788" i="13"/>
  <c r="BC787" i="13"/>
  <c r="BB787" i="13"/>
  <c r="BC786" i="13"/>
  <c r="BB786" i="13"/>
  <c r="BC785" i="13"/>
  <c r="BB785" i="13"/>
  <c r="BC784" i="13"/>
  <c r="BB784" i="13"/>
  <c r="BC783" i="13"/>
  <c r="BB783" i="13"/>
  <c r="BC782" i="13"/>
  <c r="BB782" i="13"/>
  <c r="BC781" i="13"/>
  <c r="BB781" i="13"/>
  <c r="BC780" i="13"/>
  <c r="BB780" i="13"/>
  <c r="BC779" i="13"/>
  <c r="BB779" i="13"/>
  <c r="BC778" i="13"/>
  <c r="BB778" i="13"/>
  <c r="BC777" i="13"/>
  <c r="BB777" i="13"/>
  <c r="BC776" i="13"/>
  <c r="BB776" i="13"/>
  <c r="BC775" i="13"/>
  <c r="BB775" i="13"/>
  <c r="BC774" i="13"/>
  <c r="BB774" i="13"/>
  <c r="BC773" i="13"/>
  <c r="BB773" i="13"/>
  <c r="BC772" i="13"/>
  <c r="BB772" i="13"/>
  <c r="BC771" i="13"/>
  <c r="BB771" i="13"/>
  <c r="BC770" i="13"/>
  <c r="BB770" i="13"/>
  <c r="BC769" i="13"/>
  <c r="BB769" i="13"/>
  <c r="BC768" i="13"/>
  <c r="BB768" i="13"/>
  <c r="BC767" i="13"/>
  <c r="BB767" i="13"/>
  <c r="BC766" i="13"/>
  <c r="BB766" i="13"/>
  <c r="BC765" i="13"/>
  <c r="BB765" i="13"/>
  <c r="BC764" i="13"/>
  <c r="BB764" i="13"/>
  <c r="BC763" i="13"/>
  <c r="BB763" i="13"/>
  <c r="BC762" i="13"/>
  <c r="BB762" i="13"/>
  <c r="BC761" i="13"/>
  <c r="BB761" i="13"/>
  <c r="BC760" i="13"/>
  <c r="BB760" i="13"/>
  <c r="BC759" i="13"/>
  <c r="BB759" i="13"/>
  <c r="BC758" i="13"/>
  <c r="BB758" i="13"/>
  <c r="BC757" i="13"/>
  <c r="BB757" i="13"/>
  <c r="BC756" i="13"/>
  <c r="BB756" i="13"/>
  <c r="BC755" i="13"/>
  <c r="BB755" i="13"/>
  <c r="BC754" i="13"/>
  <c r="BB754" i="13"/>
  <c r="BC753" i="13"/>
  <c r="BB753" i="13"/>
  <c r="BC752" i="13"/>
  <c r="BB752" i="13"/>
  <c r="BC751" i="13"/>
  <c r="BB751" i="13"/>
  <c r="BC750" i="13"/>
  <c r="BB750" i="13"/>
  <c r="BC749" i="13"/>
  <c r="BB749" i="13"/>
  <c r="BC748" i="13"/>
  <c r="BB748" i="13"/>
  <c r="BC747" i="13"/>
  <c r="BB747" i="13"/>
  <c r="BC746" i="13"/>
  <c r="BB746" i="13"/>
  <c r="BC745" i="13"/>
  <c r="BB745" i="13"/>
  <c r="BC744" i="13"/>
  <c r="BB744" i="13"/>
  <c r="BC743" i="13"/>
  <c r="BB743" i="13"/>
  <c r="BC742" i="13"/>
  <c r="BB742" i="13"/>
  <c r="BC741" i="13"/>
  <c r="BB741" i="13"/>
  <c r="BC740" i="13"/>
  <c r="BB740" i="13"/>
  <c r="BC739" i="13"/>
  <c r="BB739" i="13"/>
  <c r="BC738" i="13"/>
  <c r="BB738" i="13"/>
  <c r="BC737" i="13"/>
  <c r="BB737" i="13"/>
  <c r="BC736" i="13"/>
  <c r="BB736" i="13"/>
  <c r="BC735" i="13"/>
  <c r="BB735" i="13"/>
  <c r="BC734" i="13"/>
  <c r="BB734" i="13"/>
  <c r="BC733" i="13"/>
  <c r="BB733" i="13"/>
  <c r="BC732" i="13"/>
  <c r="BB732" i="13"/>
  <c r="BC731" i="13"/>
  <c r="BB731" i="13"/>
  <c r="BC730" i="13"/>
  <c r="BB730" i="13"/>
  <c r="BC729" i="13"/>
  <c r="BB729" i="13"/>
  <c r="BC728" i="13"/>
  <c r="BB728" i="13"/>
  <c r="BC727" i="13"/>
  <c r="BB727" i="13"/>
  <c r="BC726" i="13"/>
  <c r="BB726" i="13"/>
  <c r="BC725" i="13"/>
  <c r="BB725" i="13"/>
  <c r="BC724" i="13"/>
  <c r="BB724" i="13"/>
  <c r="BC723" i="13"/>
  <c r="BB723" i="13"/>
  <c r="BC722" i="13"/>
  <c r="BB722" i="13"/>
  <c r="BC721" i="13"/>
  <c r="BB721" i="13"/>
  <c r="BC720" i="13"/>
  <c r="BB720" i="13"/>
  <c r="BC719" i="13"/>
  <c r="BB719" i="13"/>
  <c r="BC718" i="13"/>
  <c r="BB718" i="13"/>
  <c r="BC717" i="13"/>
  <c r="BB717" i="13"/>
  <c r="BC716" i="13"/>
  <c r="BB716" i="13"/>
  <c r="BC715" i="13"/>
  <c r="BB715" i="13"/>
  <c r="BC714" i="13"/>
  <c r="BB714" i="13"/>
  <c r="BC713" i="13"/>
  <c r="BB713" i="13"/>
  <c r="BC712" i="13"/>
  <c r="BB712" i="13"/>
  <c r="BC711" i="13"/>
  <c r="BB711" i="13"/>
  <c r="BC710" i="13"/>
  <c r="BB710" i="13"/>
  <c r="BC709" i="13"/>
  <c r="BB709" i="13"/>
  <c r="BC708" i="13"/>
  <c r="BB708" i="13"/>
  <c r="BC707" i="13"/>
  <c r="BB707" i="13"/>
  <c r="BC706" i="13"/>
  <c r="BB706" i="13"/>
  <c r="BC705" i="13"/>
  <c r="BB705" i="13"/>
  <c r="BC704" i="13"/>
  <c r="BB704" i="13"/>
  <c r="BC703" i="13"/>
  <c r="BB703" i="13"/>
  <c r="BC702" i="13"/>
  <c r="BB702" i="13"/>
  <c r="BC701" i="13"/>
  <c r="BB701" i="13"/>
  <c r="BC700" i="13"/>
  <c r="BB700" i="13"/>
  <c r="BC699" i="13"/>
  <c r="BB699" i="13"/>
  <c r="BC698" i="13"/>
  <c r="BB698" i="13"/>
  <c r="BC697" i="13"/>
  <c r="BB697" i="13"/>
  <c r="BC696" i="13"/>
  <c r="BB696" i="13"/>
  <c r="BC695" i="13"/>
  <c r="BB695" i="13"/>
  <c r="BC694" i="13"/>
  <c r="BB694" i="13"/>
  <c r="BC693" i="13"/>
  <c r="BB693" i="13"/>
  <c r="BC692" i="13"/>
  <c r="BB692" i="13"/>
  <c r="BC691" i="13"/>
  <c r="BB691" i="13"/>
  <c r="BC690" i="13"/>
  <c r="BB690" i="13"/>
  <c r="BC689" i="13"/>
  <c r="BB689" i="13"/>
  <c r="BC688" i="13"/>
  <c r="BB688" i="13"/>
  <c r="BC687" i="13"/>
  <c r="BB687" i="13"/>
  <c r="BC686" i="13"/>
  <c r="BB686" i="13"/>
  <c r="BC685" i="13"/>
  <c r="BB685" i="13"/>
  <c r="BC684" i="13"/>
  <c r="BB684" i="13"/>
  <c r="BC683" i="13"/>
  <c r="BB683" i="13"/>
  <c r="BC682" i="13"/>
  <c r="BB682" i="13"/>
  <c r="BC681" i="13"/>
  <c r="BB681" i="13"/>
  <c r="BC680" i="13"/>
  <c r="BB680" i="13"/>
  <c r="BC679" i="13"/>
  <c r="BB679" i="13"/>
  <c r="BC678" i="13"/>
  <c r="BB678" i="13"/>
  <c r="BC677" i="13"/>
  <c r="BB677" i="13"/>
  <c r="BC676" i="13"/>
  <c r="BB676" i="13"/>
  <c r="BC675" i="13"/>
  <c r="BB675" i="13"/>
  <c r="BC674" i="13"/>
  <c r="BB674" i="13"/>
  <c r="BC673" i="13"/>
  <c r="BB673" i="13"/>
  <c r="BC672" i="13"/>
  <c r="BB672" i="13"/>
  <c r="BC671" i="13"/>
  <c r="BB671" i="13"/>
  <c r="BC670" i="13"/>
  <c r="BB670" i="13"/>
  <c r="BC669" i="13"/>
  <c r="BB669" i="13"/>
  <c r="BC668" i="13"/>
  <c r="BB668" i="13"/>
  <c r="BC667" i="13"/>
  <c r="BB667" i="13"/>
  <c r="BC666" i="13"/>
  <c r="BB666" i="13"/>
  <c r="BC665" i="13"/>
  <c r="BB665" i="13"/>
  <c r="BC664" i="13"/>
  <c r="BB664" i="13"/>
  <c r="BC663" i="13"/>
  <c r="BB663" i="13"/>
  <c r="BC662" i="13"/>
  <c r="BB662" i="13"/>
  <c r="BC661" i="13"/>
  <c r="BB661" i="13"/>
  <c r="BC660" i="13"/>
  <c r="BB660" i="13"/>
  <c r="BC659" i="13"/>
  <c r="BB659" i="13"/>
  <c r="BC658" i="13"/>
  <c r="BB658" i="13"/>
  <c r="BC657" i="13"/>
  <c r="BB657" i="13"/>
  <c r="BC656" i="13"/>
  <c r="BB656" i="13"/>
  <c r="BC655" i="13"/>
  <c r="BB655" i="13"/>
  <c r="BC654" i="13"/>
  <c r="BB654" i="13"/>
  <c r="BC653" i="13"/>
  <c r="BB653" i="13"/>
  <c r="BC652" i="13"/>
  <c r="BB652" i="13"/>
  <c r="BC651" i="13"/>
  <c r="BB651" i="13"/>
  <c r="BC650" i="13"/>
  <c r="BB650" i="13"/>
  <c r="BC649" i="13"/>
  <c r="BB649" i="13"/>
  <c r="BC648" i="13"/>
  <c r="BB648" i="13"/>
  <c r="BC647" i="13"/>
  <c r="BB647" i="13"/>
  <c r="BC646" i="13"/>
  <c r="BB646" i="13"/>
  <c r="BC645" i="13"/>
  <c r="BB645" i="13"/>
  <c r="BC644" i="13"/>
  <c r="BB644" i="13"/>
  <c r="BC643" i="13"/>
  <c r="BB643" i="13"/>
  <c r="BC642" i="13"/>
  <c r="BB642" i="13"/>
  <c r="BC641" i="13"/>
  <c r="BB641" i="13"/>
  <c r="BC640" i="13"/>
  <c r="BB640" i="13"/>
  <c r="BC639" i="13"/>
  <c r="BB639" i="13"/>
  <c r="BC638" i="13"/>
  <c r="BB638" i="13"/>
  <c r="BC637" i="13"/>
  <c r="BB637" i="13"/>
  <c r="BC636" i="13"/>
  <c r="BB636" i="13"/>
  <c r="BC635" i="13"/>
  <c r="BB635" i="13"/>
  <c r="BC634" i="13"/>
  <c r="BB634" i="13"/>
  <c r="BC633" i="13"/>
  <c r="BB633" i="13"/>
  <c r="BC632" i="13"/>
  <c r="BB632" i="13"/>
  <c r="BC631" i="13"/>
  <c r="BB631" i="13"/>
  <c r="BC630" i="13"/>
  <c r="BB630" i="13"/>
  <c r="BC629" i="13"/>
  <c r="BB629" i="13"/>
  <c r="BC628" i="13"/>
  <c r="BB628" i="13"/>
  <c r="BC627" i="13"/>
  <c r="BB627" i="13"/>
  <c r="BC626" i="13"/>
  <c r="BB626" i="13"/>
  <c r="BC625" i="13"/>
  <c r="BB625" i="13"/>
  <c r="BC624" i="13"/>
  <c r="BB624" i="13"/>
  <c r="BC623" i="13"/>
  <c r="BB623" i="13"/>
  <c r="BC622" i="13"/>
  <c r="BB622" i="13"/>
  <c r="BC621" i="13"/>
  <c r="BB621" i="13"/>
  <c r="BC620" i="13"/>
  <c r="BB620" i="13"/>
  <c r="BC619" i="13"/>
  <c r="BB619" i="13"/>
  <c r="BC618" i="13"/>
  <c r="BB618" i="13"/>
  <c r="BC617" i="13"/>
  <c r="BB617" i="13"/>
  <c r="BC616" i="13"/>
  <c r="BB616" i="13"/>
  <c r="BC615" i="13"/>
  <c r="BB615" i="13"/>
  <c r="BC614" i="13"/>
  <c r="BB614" i="13"/>
  <c r="BC613" i="13"/>
  <c r="BB613" i="13"/>
  <c r="BC612" i="13"/>
  <c r="BB612" i="13"/>
  <c r="BC611" i="13"/>
  <c r="BB611" i="13"/>
  <c r="BC610" i="13"/>
  <c r="BB610" i="13"/>
  <c r="BC609" i="13"/>
  <c r="BB609" i="13"/>
  <c r="BC608" i="13"/>
  <c r="BB608" i="13"/>
  <c r="BC607" i="13"/>
  <c r="BB607" i="13"/>
  <c r="BC606" i="13"/>
  <c r="BB606" i="13"/>
  <c r="BC605" i="13"/>
  <c r="BB605" i="13"/>
  <c r="BC604" i="13"/>
  <c r="BB604" i="13"/>
  <c r="BC603" i="13"/>
  <c r="BB603" i="13"/>
  <c r="BC602" i="13"/>
  <c r="BB602" i="13"/>
  <c r="BC601" i="13"/>
  <c r="BB601" i="13"/>
  <c r="BC600" i="13"/>
  <c r="BB600" i="13"/>
  <c r="BC599" i="13"/>
  <c r="BB599" i="13"/>
  <c r="BC598" i="13"/>
  <c r="BB598" i="13"/>
  <c r="BC597" i="13"/>
  <c r="BB597" i="13"/>
  <c r="BC596" i="13"/>
  <c r="BB596" i="13"/>
  <c r="BC595" i="13"/>
  <c r="BB595" i="13"/>
  <c r="BC594" i="13"/>
  <c r="BB594" i="13"/>
  <c r="BC593" i="13"/>
  <c r="BB593" i="13"/>
  <c r="BC592" i="13"/>
  <c r="BB592" i="13"/>
  <c r="BC591" i="13"/>
  <c r="BB591" i="13"/>
  <c r="BC590" i="13"/>
  <c r="BB590" i="13"/>
  <c r="BC589" i="13"/>
  <c r="BB589" i="13"/>
  <c r="BC588" i="13"/>
  <c r="BB588" i="13"/>
  <c r="BC587" i="13"/>
  <c r="BB587" i="13"/>
  <c r="BC586" i="13"/>
  <c r="BB586" i="13"/>
  <c r="BC585" i="13"/>
  <c r="BB585" i="13"/>
  <c r="BC584" i="13"/>
  <c r="BB584" i="13"/>
  <c r="BC583" i="13"/>
  <c r="BB583" i="13"/>
  <c r="BC582" i="13"/>
  <c r="BB582" i="13"/>
  <c r="BC581" i="13"/>
  <c r="BB581" i="13"/>
  <c r="BC580" i="13"/>
  <c r="BB580" i="13"/>
  <c r="BC579" i="13"/>
  <c r="BB579" i="13"/>
  <c r="BC578" i="13"/>
  <c r="BB578" i="13"/>
  <c r="BC577" i="13"/>
  <c r="BB577" i="13"/>
  <c r="BC576" i="13"/>
  <c r="BB576" i="13"/>
  <c r="BC575" i="13"/>
  <c r="BB575" i="13"/>
  <c r="BC574" i="13"/>
  <c r="BB574" i="13"/>
  <c r="BC573" i="13"/>
  <c r="BB573" i="13"/>
  <c r="BC572" i="13"/>
  <c r="BB572" i="13"/>
  <c r="BC571" i="13"/>
  <c r="BB571" i="13"/>
  <c r="BC570" i="13"/>
  <c r="BB570" i="13"/>
  <c r="BC569" i="13"/>
  <c r="BB569" i="13"/>
  <c r="BC568" i="13"/>
  <c r="BB568" i="13"/>
  <c r="BC567" i="13"/>
  <c r="BB567" i="13"/>
  <c r="BC566" i="13"/>
  <c r="BB566" i="13"/>
  <c r="BC565" i="13"/>
  <c r="BB565" i="13"/>
  <c r="BC564" i="13"/>
  <c r="BB564" i="13"/>
  <c r="BC563" i="13"/>
  <c r="BB563" i="13"/>
  <c r="BC562" i="13"/>
  <c r="BB562" i="13"/>
  <c r="BC561" i="13"/>
  <c r="BB561" i="13"/>
  <c r="BC560" i="13"/>
  <c r="BB560" i="13"/>
  <c r="BC559" i="13"/>
  <c r="BB559" i="13"/>
  <c r="BC558" i="13"/>
  <c r="BB558" i="13"/>
  <c r="BC557" i="13"/>
  <c r="BB557" i="13"/>
  <c r="BC556" i="13"/>
  <c r="BB556" i="13"/>
  <c r="BC555" i="13"/>
  <c r="BB555" i="13"/>
  <c r="BC554" i="13"/>
  <c r="BB554" i="13"/>
  <c r="BC553" i="13"/>
  <c r="BB553" i="13"/>
  <c r="BC552" i="13"/>
  <c r="BB552" i="13"/>
  <c r="BC551" i="13"/>
  <c r="BB551" i="13"/>
  <c r="BC550" i="13"/>
  <c r="BB550" i="13"/>
  <c r="BC549" i="13"/>
  <c r="BB549" i="13"/>
  <c r="BC548" i="13"/>
  <c r="BB548" i="13"/>
  <c r="BC547" i="13"/>
  <c r="BB547" i="13"/>
  <c r="BC546" i="13"/>
  <c r="BB546" i="13"/>
  <c r="BC545" i="13"/>
  <c r="BB545" i="13"/>
  <c r="BC544" i="13"/>
  <c r="BB544" i="13"/>
  <c r="BC543" i="13"/>
  <c r="BB543" i="13"/>
  <c r="BC542" i="13"/>
  <c r="BB542" i="13"/>
  <c r="BC541" i="13"/>
  <c r="BB541" i="13"/>
  <c r="BC540" i="13"/>
  <c r="BB540" i="13"/>
  <c r="BC539" i="13"/>
  <c r="BB539" i="13"/>
  <c r="BC538" i="13"/>
  <c r="BB538" i="13"/>
  <c r="BC537" i="13"/>
  <c r="BB537" i="13"/>
  <c r="BC536" i="13"/>
  <c r="BB536" i="13"/>
  <c r="BC535" i="13"/>
  <c r="BB535" i="13"/>
  <c r="BC534" i="13"/>
  <c r="BB534" i="13"/>
  <c r="BC533" i="13"/>
  <c r="BB533" i="13"/>
  <c r="BC532" i="13"/>
  <c r="BB532" i="13"/>
  <c r="BC531" i="13"/>
  <c r="BB531" i="13"/>
  <c r="BC530" i="13"/>
  <c r="BB530" i="13"/>
  <c r="BC529" i="13"/>
  <c r="BB529" i="13"/>
  <c r="BC528" i="13"/>
  <c r="BB528" i="13"/>
  <c r="BC527" i="13"/>
  <c r="BB527" i="13"/>
  <c r="BC526" i="13"/>
  <c r="BB526" i="13"/>
  <c r="BC525" i="13"/>
  <c r="BB525" i="13"/>
  <c r="BC524" i="13"/>
  <c r="BB524" i="13"/>
  <c r="BC523" i="13"/>
  <c r="BB523" i="13"/>
  <c r="BC522" i="13"/>
  <c r="BB522" i="13"/>
  <c r="BC521" i="13"/>
  <c r="BB521" i="13"/>
  <c r="BC520" i="13"/>
  <c r="BB520" i="13"/>
  <c r="BC519" i="13"/>
  <c r="BB519" i="13"/>
  <c r="BC518" i="13"/>
  <c r="BB518" i="13"/>
  <c r="BC517" i="13"/>
  <c r="BB517" i="13"/>
  <c r="BC516" i="13"/>
  <c r="BB516" i="13"/>
  <c r="BC515" i="13"/>
  <c r="BB515" i="13"/>
  <c r="BC514" i="13"/>
  <c r="BB514" i="13"/>
  <c r="BC513" i="13"/>
  <c r="BB513" i="13"/>
  <c r="BC512" i="13"/>
  <c r="BB512" i="13"/>
  <c r="BC511" i="13"/>
  <c r="BB511" i="13"/>
  <c r="BC510" i="13"/>
  <c r="BB510" i="13"/>
  <c r="BC509" i="13"/>
  <c r="BB509" i="13"/>
  <c r="BC508" i="13"/>
  <c r="BB508" i="13"/>
  <c r="BC507" i="13"/>
  <c r="BB507" i="13"/>
  <c r="BC506" i="13"/>
  <c r="BB506" i="13"/>
  <c r="BC505" i="13"/>
  <c r="BB505" i="13"/>
  <c r="BC504" i="13"/>
  <c r="BB504" i="13"/>
  <c r="BC503" i="13"/>
  <c r="BB503" i="13"/>
  <c r="BC502" i="13"/>
  <c r="BB502" i="13"/>
  <c r="BC501" i="13"/>
  <c r="BB501" i="13"/>
  <c r="BC500" i="13"/>
  <c r="BB500" i="13"/>
  <c r="BC499" i="13"/>
  <c r="BB499" i="13"/>
  <c r="BC498" i="13"/>
  <c r="BB498" i="13"/>
  <c r="BC497" i="13"/>
  <c r="BB497" i="13"/>
  <c r="BC496" i="13"/>
  <c r="BB496" i="13"/>
  <c r="BC495" i="13"/>
  <c r="BB495" i="13"/>
  <c r="BC494" i="13"/>
  <c r="BB494" i="13"/>
  <c r="BC493" i="13"/>
  <c r="BB493" i="13"/>
  <c r="BC492" i="13"/>
  <c r="BB492" i="13"/>
  <c r="BC491" i="13"/>
  <c r="BB491" i="13"/>
  <c r="BC490" i="13"/>
  <c r="BB490" i="13"/>
  <c r="BC489" i="13"/>
  <c r="BB489" i="13"/>
  <c r="BC488" i="13"/>
  <c r="BB488" i="13"/>
  <c r="BC487" i="13"/>
  <c r="BB487" i="13"/>
  <c r="BC486" i="13"/>
  <c r="BB486" i="13"/>
  <c r="BC485" i="13"/>
  <c r="BB485" i="13"/>
  <c r="BC484" i="13"/>
  <c r="BB484" i="13"/>
  <c r="BC483" i="13"/>
  <c r="BB483" i="13"/>
  <c r="BC482" i="13"/>
  <c r="BB482" i="13"/>
  <c r="BC481" i="13"/>
  <c r="BB481" i="13"/>
  <c r="BC480" i="13"/>
  <c r="BB480" i="13"/>
  <c r="BC479" i="13"/>
  <c r="BB479" i="13"/>
  <c r="BC478" i="13"/>
  <c r="BB478" i="13"/>
  <c r="BC477" i="13"/>
  <c r="BB477" i="13"/>
  <c r="BC476" i="13"/>
  <c r="BB476" i="13"/>
  <c r="BC475" i="13"/>
  <c r="BB475" i="13"/>
  <c r="BC474" i="13"/>
  <c r="BB474" i="13"/>
  <c r="BC473" i="13"/>
  <c r="BB473" i="13"/>
  <c r="BC472" i="13"/>
  <c r="BB472" i="13"/>
  <c r="BC471" i="13"/>
  <c r="BB471" i="13"/>
  <c r="BC470" i="13"/>
  <c r="BB470" i="13"/>
  <c r="BC469" i="13"/>
  <c r="BB469" i="13"/>
  <c r="BC468" i="13"/>
  <c r="BB468" i="13"/>
  <c r="BC467" i="13"/>
  <c r="BB467" i="13"/>
  <c r="BC466" i="13"/>
  <c r="BB466" i="13"/>
  <c r="BC465" i="13"/>
  <c r="BB465" i="13"/>
  <c r="BC464" i="13"/>
  <c r="BB464" i="13"/>
  <c r="BC463" i="13"/>
  <c r="BB463" i="13"/>
  <c r="BC462" i="13"/>
  <c r="BB462" i="13"/>
  <c r="BC461" i="13"/>
  <c r="BB461" i="13"/>
  <c r="BC460" i="13"/>
  <c r="BB460" i="13"/>
  <c r="BC459" i="13"/>
  <c r="BB459" i="13"/>
  <c r="BC458" i="13"/>
  <c r="BB458" i="13"/>
  <c r="BC457" i="13"/>
  <c r="BB457" i="13"/>
  <c r="BC456" i="13"/>
  <c r="BB456" i="13"/>
  <c r="BC455" i="13"/>
  <c r="BB455" i="13"/>
  <c r="BC454" i="13"/>
  <c r="BB454" i="13"/>
  <c r="BC453" i="13"/>
  <c r="BB453" i="13"/>
  <c r="BC452" i="13"/>
  <c r="BB452" i="13"/>
  <c r="BC451" i="13"/>
  <c r="BB451" i="13"/>
  <c r="BC450" i="13"/>
  <c r="BB450" i="13"/>
  <c r="BC449" i="13"/>
  <c r="BB449" i="13"/>
  <c r="BC448" i="13"/>
  <c r="BB448" i="13"/>
  <c r="BC447" i="13"/>
  <c r="BB447" i="13"/>
  <c r="BC446" i="13"/>
  <c r="BB446" i="13"/>
  <c r="BC445" i="13"/>
  <c r="BB445" i="13"/>
  <c r="BC444" i="13"/>
  <c r="BB444" i="13"/>
  <c r="BC443" i="13"/>
  <c r="BB443" i="13"/>
  <c r="BC442" i="13"/>
  <c r="BB442" i="13"/>
  <c r="BC441" i="13"/>
  <c r="BB441" i="13"/>
  <c r="BC440" i="13"/>
  <c r="BB440" i="13"/>
  <c r="BC439" i="13"/>
  <c r="BB439" i="13"/>
  <c r="BC438" i="13"/>
  <c r="BB438" i="13"/>
  <c r="BC437" i="13"/>
  <c r="BB437" i="13"/>
  <c r="BC436" i="13"/>
  <c r="BB436" i="13"/>
  <c r="BC435" i="13"/>
  <c r="BB435" i="13"/>
  <c r="BC434" i="13"/>
  <c r="BB434" i="13"/>
  <c r="BC433" i="13"/>
  <c r="BB433" i="13"/>
  <c r="BC432" i="13"/>
  <c r="BB432" i="13"/>
  <c r="BC431" i="13"/>
  <c r="BB431" i="13"/>
  <c r="BC430" i="13"/>
  <c r="BB430" i="13"/>
  <c r="BC429" i="13"/>
  <c r="BB429" i="13"/>
  <c r="BC428" i="13"/>
  <c r="BB428" i="13"/>
  <c r="BC427" i="13"/>
  <c r="BB427" i="13"/>
  <c r="BC426" i="13"/>
  <c r="BB426" i="13"/>
  <c r="BC425" i="13"/>
  <c r="BB425" i="13"/>
  <c r="BC424" i="13"/>
  <c r="BB424" i="13"/>
  <c r="BC423" i="13"/>
  <c r="BB423" i="13"/>
  <c r="BC422" i="13"/>
  <c r="BB422" i="13"/>
  <c r="BC421" i="13"/>
  <c r="BB421" i="13"/>
  <c r="BC420" i="13"/>
  <c r="BB420" i="13"/>
  <c r="BC419" i="13"/>
  <c r="BB419" i="13"/>
  <c r="BC418" i="13"/>
  <c r="BB418" i="13"/>
  <c r="BC417" i="13"/>
  <c r="BB417" i="13"/>
  <c r="BC416" i="13"/>
  <c r="BB416" i="13"/>
  <c r="BC415" i="13"/>
  <c r="BB415" i="13"/>
  <c r="BC414" i="13"/>
  <c r="BB414" i="13"/>
  <c r="BC413" i="13"/>
  <c r="BB413" i="13"/>
  <c r="BC412" i="13"/>
  <c r="BB412" i="13"/>
  <c r="BC411" i="13"/>
  <c r="BB411" i="13"/>
  <c r="BC410" i="13"/>
  <c r="BB410" i="13"/>
  <c r="BC409" i="13"/>
  <c r="BB409" i="13"/>
  <c r="BC408" i="13"/>
  <c r="BB408" i="13"/>
  <c r="BC407" i="13"/>
  <c r="BB407" i="13"/>
  <c r="BC406" i="13"/>
  <c r="BB406" i="13"/>
  <c r="BC405" i="13"/>
  <c r="BB405" i="13"/>
  <c r="BC404" i="13"/>
  <c r="BB404" i="13"/>
  <c r="BC403" i="13"/>
  <c r="BB403" i="13"/>
  <c r="BC402" i="13"/>
  <c r="BB402" i="13"/>
  <c r="BC401" i="13"/>
  <c r="BB401" i="13"/>
  <c r="BC400" i="13"/>
  <c r="BB400" i="13"/>
  <c r="BC399" i="13"/>
  <c r="BB399" i="13"/>
  <c r="BC398" i="13"/>
  <c r="BB398" i="13"/>
  <c r="BC397" i="13"/>
  <c r="BB397" i="13"/>
  <c r="BC396" i="13"/>
  <c r="BB396" i="13"/>
  <c r="BC395" i="13"/>
  <c r="BB395" i="13"/>
  <c r="BC394" i="13"/>
  <c r="BB394" i="13"/>
  <c r="BC393" i="13"/>
  <c r="BB393" i="13"/>
  <c r="BC392" i="13"/>
  <c r="BB392" i="13"/>
  <c r="BC391" i="13"/>
  <c r="BB391" i="13"/>
  <c r="BC390" i="13"/>
  <c r="BB390" i="13"/>
  <c r="BC389" i="13"/>
  <c r="BB389" i="13"/>
  <c r="BC388" i="13"/>
  <c r="BB388" i="13"/>
  <c r="BC387" i="13"/>
  <c r="BB387" i="13"/>
  <c r="BC386" i="13"/>
  <c r="BB386" i="13"/>
  <c r="BC385" i="13"/>
  <c r="BB385" i="13"/>
  <c r="BC384" i="13"/>
  <c r="BB384" i="13"/>
  <c r="BC383" i="13"/>
  <c r="BB383" i="13"/>
  <c r="BC382" i="13"/>
  <c r="BB382" i="13"/>
  <c r="BC381" i="13"/>
  <c r="BB381" i="13"/>
  <c r="BC380" i="13"/>
  <c r="BB380" i="13"/>
  <c r="BC379" i="13"/>
  <c r="BB379" i="13"/>
  <c r="BC378" i="13"/>
  <c r="BB378" i="13"/>
  <c r="BC377" i="13"/>
  <c r="BB377" i="13"/>
  <c r="BC376" i="13"/>
  <c r="BB376" i="13"/>
  <c r="BC375" i="13"/>
  <c r="BB375" i="13"/>
  <c r="BC374" i="13"/>
  <c r="BB374" i="13"/>
  <c r="BC373" i="13"/>
  <c r="BB373" i="13"/>
  <c r="BC372" i="13"/>
  <c r="BB372" i="13"/>
  <c r="BC371" i="13"/>
  <c r="BB371" i="13"/>
  <c r="BC370" i="13"/>
  <c r="BB370" i="13"/>
  <c r="BC369" i="13"/>
  <c r="BB369" i="13"/>
  <c r="BC368" i="13"/>
  <c r="BB368" i="13"/>
  <c r="BC367" i="13"/>
  <c r="BB367" i="13"/>
  <c r="BC366" i="13"/>
  <c r="BB366" i="13"/>
  <c r="BC365" i="13"/>
  <c r="BB365" i="13"/>
  <c r="BC364" i="13"/>
  <c r="BB364" i="13"/>
  <c r="BC363" i="13"/>
  <c r="BB363" i="13"/>
  <c r="BC362" i="13"/>
  <c r="BB362" i="13"/>
  <c r="BC361" i="13"/>
  <c r="BB361" i="13"/>
  <c r="BC360" i="13"/>
  <c r="BB360" i="13"/>
  <c r="BC359" i="13"/>
  <c r="BB359" i="13"/>
  <c r="BC358" i="13"/>
  <c r="BB358" i="13"/>
  <c r="BC357" i="13"/>
  <c r="BB357" i="13"/>
  <c r="BC356" i="13"/>
  <c r="BB356" i="13"/>
  <c r="BC355" i="13"/>
  <c r="BB355" i="13"/>
  <c r="BC354" i="13"/>
  <c r="BB354" i="13"/>
  <c r="BC353" i="13"/>
  <c r="BB353" i="13"/>
  <c r="BC352" i="13"/>
  <c r="BB352" i="13"/>
  <c r="BC351" i="13"/>
  <c r="BB351" i="13"/>
  <c r="BC350" i="13"/>
  <c r="BB350" i="13"/>
  <c r="BC349" i="13"/>
  <c r="BB349" i="13"/>
  <c r="BC348" i="13"/>
  <c r="BB348" i="13"/>
  <c r="BC347" i="13"/>
  <c r="BB347" i="13"/>
  <c r="BC346" i="13"/>
  <c r="BB346" i="13"/>
  <c r="BC345" i="13"/>
  <c r="BB345" i="13"/>
  <c r="BC344" i="13"/>
  <c r="BB344" i="13"/>
  <c r="BC343" i="13"/>
  <c r="BB343" i="13"/>
  <c r="BC342" i="13"/>
  <c r="BB342" i="13"/>
  <c r="BC341" i="13"/>
  <c r="BB341" i="13"/>
  <c r="BC340" i="13"/>
  <c r="BB340" i="13"/>
  <c r="BC339" i="13"/>
  <c r="BB339" i="13"/>
  <c r="BC338" i="13"/>
  <c r="BB338" i="13"/>
  <c r="BC337" i="13"/>
  <c r="BB337" i="13"/>
  <c r="BC336" i="13"/>
  <c r="BB336" i="13"/>
  <c r="BC335" i="13"/>
  <c r="BB335" i="13"/>
  <c r="BC334" i="13"/>
  <c r="BB334" i="13"/>
  <c r="BC333" i="13"/>
  <c r="BB333" i="13"/>
  <c r="BC332" i="13"/>
  <c r="BB332" i="13"/>
  <c r="BC331" i="13"/>
  <c r="BB331" i="13"/>
  <c r="BC330" i="13"/>
  <c r="BB330" i="13"/>
  <c r="BC329" i="13"/>
  <c r="BB329" i="13"/>
  <c r="BC328" i="13"/>
  <c r="BB328" i="13"/>
  <c r="BC327" i="13"/>
  <c r="BB327" i="13"/>
  <c r="BC326" i="13"/>
  <c r="BB326" i="13"/>
  <c r="BC325" i="13"/>
  <c r="BB325" i="13"/>
  <c r="BC324" i="13"/>
  <c r="BB324" i="13"/>
  <c r="BC323" i="13"/>
  <c r="BB323" i="13"/>
  <c r="BC322" i="13"/>
  <c r="BB322" i="13"/>
  <c r="BC321" i="13"/>
  <c r="BB321" i="13"/>
  <c r="BC320" i="13"/>
  <c r="BB320" i="13"/>
  <c r="BC319" i="13"/>
  <c r="BB319" i="13"/>
  <c r="BC318" i="13"/>
  <c r="BB318" i="13"/>
  <c r="BC317" i="13"/>
  <c r="BB317" i="13"/>
  <c r="BC316" i="13"/>
  <c r="BB316" i="13"/>
  <c r="BC315" i="13"/>
  <c r="BB315" i="13"/>
  <c r="BC314" i="13"/>
  <c r="BB314" i="13"/>
  <c r="BC313" i="13"/>
  <c r="BB313" i="13"/>
  <c r="BC312" i="13"/>
  <c r="BB312" i="13"/>
  <c r="BC311" i="13"/>
  <c r="BB311" i="13"/>
  <c r="BC310" i="13"/>
  <c r="BB310" i="13"/>
  <c r="BC309" i="13"/>
  <c r="BB309" i="13"/>
  <c r="BC308" i="13"/>
  <c r="BB308" i="13"/>
  <c r="BC307" i="13"/>
  <c r="BB307" i="13"/>
  <c r="BC306" i="13"/>
  <c r="BB306" i="13"/>
  <c r="BC305" i="13"/>
  <c r="BB305" i="13"/>
  <c r="BC304" i="13"/>
  <c r="BB304" i="13"/>
  <c r="BC303" i="13"/>
  <c r="BB303" i="13"/>
  <c r="BC302" i="13"/>
  <c r="BB302" i="13"/>
  <c r="BC301" i="13"/>
  <c r="BB301" i="13"/>
  <c r="BC300" i="13"/>
  <c r="BB300" i="13"/>
  <c r="BC299" i="13"/>
  <c r="BB299" i="13"/>
  <c r="BC298" i="13"/>
  <c r="BB298" i="13"/>
  <c r="BC297" i="13"/>
  <c r="BB297" i="13"/>
  <c r="BC296" i="13"/>
  <c r="BB296" i="13"/>
  <c r="BC295" i="13"/>
  <c r="BB295" i="13"/>
  <c r="BC294" i="13"/>
  <c r="BB294" i="13"/>
  <c r="BC293" i="13"/>
  <c r="BB293" i="13"/>
  <c r="BC292" i="13"/>
  <c r="BB292" i="13"/>
  <c r="BC291" i="13"/>
  <c r="BB291" i="13"/>
  <c r="BC290" i="13"/>
  <c r="BB290" i="13"/>
  <c r="BC289" i="13"/>
  <c r="BB289" i="13"/>
  <c r="BC288" i="13"/>
  <c r="BB288" i="13"/>
  <c r="BC287" i="13"/>
  <c r="BB287" i="13"/>
  <c r="BC286" i="13"/>
  <c r="BB286" i="13"/>
  <c r="BC285" i="13"/>
  <c r="BB285" i="13"/>
  <c r="BC284" i="13"/>
  <c r="BB284" i="13"/>
  <c r="BC283" i="13"/>
  <c r="BB283" i="13"/>
  <c r="BC282" i="13"/>
  <c r="BB282" i="13"/>
  <c r="BC281" i="13"/>
  <c r="BB281" i="13"/>
  <c r="BC280" i="13"/>
  <c r="BB280" i="13"/>
  <c r="BC279" i="13"/>
  <c r="BB279" i="13"/>
  <c r="BC278" i="13"/>
  <c r="BB278" i="13"/>
  <c r="BC277" i="13"/>
  <c r="BB277" i="13"/>
  <c r="BC276" i="13"/>
  <c r="BB276" i="13"/>
  <c r="BC275" i="13"/>
  <c r="BB275" i="13"/>
  <c r="BC274" i="13"/>
  <c r="BB274" i="13"/>
  <c r="BC273" i="13"/>
  <c r="BB273" i="13"/>
  <c r="BC272" i="13"/>
  <c r="BB272" i="13"/>
  <c r="BC271" i="13"/>
  <c r="BB271" i="13"/>
  <c r="BC270" i="13"/>
  <c r="BB270" i="13"/>
  <c r="BC269" i="13"/>
  <c r="BB269" i="13"/>
  <c r="BC268" i="13"/>
  <c r="BB268" i="13"/>
  <c r="BC267" i="13"/>
  <c r="BB267" i="13"/>
  <c r="BC266" i="13"/>
  <c r="BB266" i="13"/>
  <c r="BC265" i="13"/>
  <c r="BB265" i="13"/>
  <c r="BC264" i="13"/>
  <c r="BB264" i="13"/>
  <c r="BC263" i="13"/>
  <c r="BB263" i="13"/>
  <c r="BC262" i="13"/>
  <c r="BB262" i="13"/>
  <c r="BC261" i="13"/>
  <c r="BB261" i="13"/>
  <c r="BC260" i="13"/>
  <c r="BB260" i="13"/>
  <c r="BC259" i="13"/>
  <c r="BB259" i="13"/>
  <c r="BC258" i="13"/>
  <c r="BB258" i="13"/>
  <c r="BC257" i="13"/>
  <c r="BB257" i="13"/>
  <c r="BC256" i="13"/>
  <c r="BB256" i="13"/>
  <c r="BC255" i="13"/>
  <c r="BB255" i="13"/>
  <c r="BC254" i="13"/>
  <c r="BB254" i="13"/>
  <c r="BC253" i="13"/>
  <c r="BB253" i="13"/>
  <c r="BC252" i="13"/>
  <c r="BB252" i="13"/>
  <c r="BC251" i="13"/>
  <c r="BB251" i="13"/>
  <c r="BC250" i="13"/>
  <c r="BB250" i="13"/>
  <c r="BC249" i="13"/>
  <c r="BB249" i="13"/>
  <c r="BC248" i="13"/>
  <c r="BB248" i="13"/>
  <c r="BC247" i="13"/>
  <c r="BB247" i="13"/>
  <c r="BC246" i="13"/>
  <c r="BB246" i="13"/>
  <c r="BC245" i="13"/>
  <c r="BB245" i="13"/>
  <c r="BC244" i="13"/>
  <c r="BB244" i="13"/>
  <c r="BC243" i="13"/>
  <c r="BB243" i="13"/>
  <c r="BC242" i="13"/>
  <c r="BB242" i="13"/>
  <c r="BC241" i="13"/>
  <c r="BB241" i="13"/>
  <c r="BC240" i="13"/>
  <c r="BB240" i="13"/>
  <c r="BC239" i="13"/>
  <c r="BB239" i="13"/>
  <c r="BC238" i="13"/>
  <c r="BB238" i="13"/>
  <c r="BC237" i="13"/>
  <c r="BB237" i="13"/>
  <c r="BC236" i="13"/>
  <c r="BB236" i="13"/>
  <c r="BC235" i="13"/>
  <c r="BB235" i="13"/>
  <c r="BC234" i="13"/>
  <c r="BB234" i="13"/>
  <c r="BC233" i="13"/>
  <c r="BB233" i="13"/>
  <c r="BC232" i="13"/>
  <c r="BB232" i="13"/>
  <c r="BC231" i="13"/>
  <c r="BB231" i="13"/>
  <c r="BC230" i="13"/>
  <c r="BB230" i="13"/>
  <c r="BC229" i="13"/>
  <c r="BB229" i="13"/>
  <c r="BC228" i="13"/>
  <c r="BB228" i="13"/>
  <c r="BC227" i="13"/>
  <c r="BB227" i="13"/>
  <c r="BC226" i="13"/>
  <c r="BB226" i="13"/>
  <c r="BC225" i="13"/>
  <c r="BB225" i="13"/>
  <c r="BC224" i="13"/>
  <c r="BB224" i="13"/>
  <c r="BC223" i="13"/>
  <c r="BB223" i="13"/>
  <c r="BC222" i="13"/>
  <c r="BB222" i="13"/>
  <c r="BC221" i="13"/>
  <c r="BB221" i="13"/>
  <c r="BC220" i="13"/>
  <c r="BB220" i="13"/>
  <c r="BC219" i="13"/>
  <c r="BB219" i="13"/>
  <c r="BC218" i="13"/>
  <c r="BB218" i="13"/>
  <c r="BC217" i="13"/>
  <c r="BB217" i="13"/>
  <c r="BC216" i="13"/>
  <c r="BB216" i="13"/>
  <c r="BC215" i="13"/>
  <c r="BB215" i="13"/>
  <c r="BC214" i="13"/>
  <c r="BB214" i="13"/>
  <c r="BC213" i="13"/>
  <c r="BB213" i="13"/>
  <c r="BC212" i="13"/>
  <c r="BB212" i="13"/>
  <c r="BC211" i="13"/>
  <c r="BB211" i="13"/>
  <c r="BC210" i="13"/>
  <c r="BB210" i="13"/>
  <c r="BC209" i="13"/>
  <c r="BB209" i="13"/>
  <c r="BC208" i="13"/>
  <c r="BB208" i="13"/>
  <c r="BC207" i="13"/>
  <c r="BB207" i="13"/>
  <c r="BC206" i="13"/>
  <c r="BB206" i="13"/>
  <c r="BC205" i="13"/>
  <c r="BB205" i="13"/>
  <c r="BC204" i="13"/>
  <c r="BB204" i="13"/>
  <c r="BC203" i="13"/>
  <c r="BB203" i="13"/>
  <c r="BC202" i="13"/>
  <c r="BB202" i="13"/>
  <c r="BC201" i="13"/>
  <c r="BB201" i="13"/>
  <c r="BC200" i="13"/>
  <c r="BB200" i="13"/>
  <c r="BC199" i="13"/>
  <c r="BB199" i="13"/>
  <c r="BC198" i="13"/>
  <c r="BB198" i="13"/>
  <c r="BC197" i="13"/>
  <c r="BB197" i="13"/>
  <c r="BC196" i="13"/>
  <c r="BB196" i="13"/>
  <c r="BC195" i="13"/>
  <c r="BB195" i="13"/>
  <c r="BC194" i="13"/>
  <c r="BB194" i="13"/>
  <c r="BC193" i="13"/>
  <c r="BB193" i="13"/>
  <c r="BC192" i="13"/>
  <c r="BB192" i="13"/>
  <c r="BC191" i="13"/>
  <c r="BB191" i="13"/>
  <c r="BC190" i="13"/>
  <c r="BB190" i="13"/>
  <c r="BC189" i="13"/>
  <c r="BB189" i="13"/>
  <c r="BC188" i="13"/>
  <c r="BB188" i="13"/>
  <c r="BC187" i="13"/>
  <c r="BB187" i="13"/>
  <c r="BC186" i="13"/>
  <c r="BB186" i="13"/>
  <c r="BC185" i="13"/>
  <c r="BB185" i="13"/>
  <c r="BC184" i="13"/>
  <c r="BB184" i="13"/>
  <c r="BC183" i="13"/>
  <c r="BB183" i="13"/>
  <c r="BC182" i="13"/>
  <c r="BB182" i="13"/>
  <c r="BC181" i="13"/>
  <c r="BB181" i="13"/>
  <c r="BC180" i="13"/>
  <c r="BB180" i="13"/>
  <c r="BC179" i="13"/>
  <c r="BB179" i="13"/>
  <c r="BC178" i="13"/>
  <c r="BB178" i="13"/>
  <c r="BC177" i="13"/>
  <c r="BB177" i="13"/>
  <c r="BC176" i="13"/>
  <c r="BB176" i="13"/>
  <c r="BC175" i="13"/>
  <c r="BB175" i="13"/>
  <c r="BC174" i="13"/>
  <c r="BB174" i="13"/>
  <c r="BC173" i="13"/>
  <c r="BB173" i="13"/>
  <c r="BC172" i="13"/>
  <c r="BB172" i="13"/>
  <c r="BC171" i="13"/>
  <c r="BB171" i="13"/>
  <c r="BC170" i="13"/>
  <c r="BB170" i="13"/>
  <c r="BC169" i="13"/>
  <c r="BB169" i="13"/>
  <c r="BC168" i="13"/>
  <c r="BB168" i="13"/>
  <c r="BC167" i="13"/>
  <c r="BB167" i="13"/>
  <c r="BC166" i="13"/>
  <c r="BB166" i="13"/>
  <c r="BC165" i="13"/>
  <c r="BB165" i="13"/>
  <c r="BC164" i="13"/>
  <c r="BB164" i="13"/>
  <c r="BC163" i="13"/>
  <c r="BB163" i="13"/>
  <c r="BC162" i="13"/>
  <c r="BB162" i="13"/>
  <c r="BC161" i="13"/>
  <c r="BB161" i="13"/>
  <c r="BC160" i="13"/>
  <c r="BB160" i="13"/>
  <c r="BC159" i="13"/>
  <c r="BB159" i="13"/>
  <c r="BC158" i="13"/>
  <c r="BB158" i="13"/>
  <c r="BC157" i="13"/>
  <c r="BB157" i="13"/>
  <c r="BC156" i="13"/>
  <c r="BB156" i="13"/>
  <c r="BC155" i="13"/>
  <c r="BB155" i="13"/>
  <c r="BC154" i="13"/>
  <c r="BB154" i="13"/>
  <c r="BC153" i="13"/>
  <c r="BB153" i="13"/>
  <c r="BC152" i="13"/>
  <c r="BB152" i="13"/>
  <c r="BC151" i="13"/>
  <c r="BB151" i="13"/>
  <c r="BC150" i="13"/>
  <c r="BB150" i="13"/>
  <c r="BC149" i="13"/>
  <c r="BB149" i="13"/>
  <c r="BC148" i="13"/>
  <c r="BB148" i="13"/>
  <c r="BC147" i="13"/>
  <c r="BB147" i="13"/>
  <c r="BC146" i="13"/>
  <c r="BB146" i="13"/>
  <c r="BC145" i="13"/>
  <c r="BB145" i="13"/>
  <c r="BC144" i="13"/>
  <c r="BB144" i="13"/>
  <c r="BC143" i="13"/>
  <c r="BB143" i="13"/>
  <c r="BC142" i="13"/>
  <c r="BB142" i="13"/>
  <c r="BC141" i="13"/>
  <c r="BB141" i="13"/>
  <c r="BC140" i="13"/>
  <c r="BB140" i="13"/>
  <c r="BC139" i="13"/>
  <c r="BB139" i="13"/>
  <c r="BC138" i="13"/>
  <c r="BB138" i="13"/>
  <c r="BC137" i="13"/>
  <c r="BB137" i="13"/>
  <c r="BC136" i="13"/>
  <c r="BB136" i="13"/>
  <c r="BC135" i="13"/>
  <c r="BB135" i="13"/>
  <c r="BC134" i="13"/>
  <c r="BB134" i="13"/>
  <c r="BC133" i="13"/>
  <c r="BB133" i="13"/>
  <c r="BC132" i="13"/>
  <c r="BB132" i="13"/>
  <c r="BC131" i="13"/>
  <c r="BB131" i="13"/>
  <c r="BC130" i="13"/>
  <c r="BB130" i="13"/>
  <c r="BC129" i="13"/>
  <c r="BB129" i="13"/>
  <c r="BC128" i="13"/>
  <c r="BB128" i="13"/>
  <c r="BC127" i="13"/>
  <c r="BB127" i="13"/>
  <c r="BC126" i="13"/>
  <c r="BB126" i="13"/>
  <c r="BC125" i="13"/>
  <c r="BB125" i="13"/>
  <c r="BC124" i="13"/>
  <c r="BB124" i="13"/>
  <c r="BC123" i="13"/>
  <c r="BB123" i="13"/>
  <c r="BC122" i="13"/>
  <c r="BB122" i="13"/>
  <c r="BC121" i="13"/>
  <c r="BB121" i="13"/>
  <c r="BC120" i="13"/>
  <c r="BB120" i="13"/>
  <c r="BC119" i="13"/>
  <c r="BB119" i="13"/>
  <c r="BC118" i="13"/>
  <c r="BB118" i="13"/>
  <c r="BC117" i="13"/>
  <c r="BB117" i="13"/>
  <c r="BC116" i="13"/>
  <c r="BB116" i="13"/>
  <c r="BC115" i="13"/>
  <c r="BB115" i="13"/>
  <c r="BC114" i="13"/>
  <c r="BB114" i="13"/>
  <c r="BC113" i="13"/>
  <c r="BB113" i="13"/>
  <c r="BC112" i="13"/>
  <c r="BB112" i="13"/>
  <c r="BC111" i="13"/>
  <c r="BB111" i="13"/>
  <c r="BC110" i="13"/>
  <c r="BB110" i="13"/>
  <c r="BC109" i="13"/>
  <c r="BB109" i="13"/>
  <c r="BC108" i="13"/>
  <c r="BB108" i="13"/>
  <c r="BC107" i="13"/>
  <c r="BB107" i="13"/>
  <c r="BC106" i="13"/>
  <c r="BB106" i="13"/>
  <c r="BC105" i="13"/>
  <c r="BB105" i="13"/>
  <c r="BC104" i="13"/>
  <c r="BB104" i="13"/>
  <c r="BC103" i="13"/>
  <c r="BB103" i="13"/>
  <c r="BC102" i="13"/>
  <c r="BB102" i="13"/>
  <c r="BC101" i="13"/>
  <c r="BB101" i="13"/>
  <c r="BC100" i="13"/>
  <c r="BB100" i="13"/>
  <c r="BC99" i="13"/>
  <c r="BB99" i="13"/>
  <c r="BC98" i="13"/>
  <c r="BB98" i="13"/>
  <c r="BC97" i="13"/>
  <c r="BB97" i="13"/>
  <c r="BC96" i="13"/>
  <c r="BB96" i="13"/>
  <c r="BC95" i="13"/>
  <c r="BB95" i="13"/>
  <c r="BC94" i="13"/>
  <c r="BB94" i="13"/>
  <c r="BC93" i="13"/>
  <c r="BB93" i="13"/>
  <c r="BC92" i="13"/>
  <c r="BB92" i="13"/>
  <c r="BC91" i="13"/>
  <c r="BB91" i="13"/>
  <c r="BC90" i="13"/>
  <c r="BB90" i="13"/>
  <c r="BC89" i="13"/>
  <c r="BB89" i="13"/>
  <c r="BC88" i="13"/>
  <c r="BB88" i="13"/>
  <c r="BC87" i="13"/>
  <c r="BB87" i="13"/>
  <c r="BC86" i="13"/>
  <c r="BB86" i="13"/>
  <c r="BC85" i="13"/>
  <c r="BB85" i="13"/>
  <c r="BC84" i="13"/>
  <c r="BB84" i="13"/>
  <c r="BC83" i="13"/>
  <c r="BB83" i="13"/>
  <c r="BC82" i="13"/>
  <c r="BB82" i="13"/>
  <c r="BC81" i="13"/>
  <c r="BB81" i="13"/>
  <c r="BC80" i="13"/>
  <c r="BB80" i="13"/>
  <c r="BC79" i="13"/>
  <c r="BB79" i="13"/>
  <c r="BC78" i="13"/>
  <c r="BB78" i="13"/>
  <c r="BC77" i="13"/>
  <c r="BB77" i="13"/>
  <c r="BC76" i="13"/>
  <c r="BB76" i="13"/>
  <c r="BC75" i="13"/>
  <c r="BB75" i="13"/>
  <c r="BC74" i="13"/>
  <c r="BB74" i="13"/>
  <c r="BC73" i="13"/>
  <c r="BB73" i="13"/>
  <c r="BC72" i="13"/>
  <c r="BB72" i="13"/>
  <c r="BC71" i="13"/>
  <c r="BB71" i="13"/>
  <c r="BC70" i="13"/>
  <c r="BB70" i="13"/>
  <c r="BC69" i="13"/>
  <c r="BB69" i="13"/>
  <c r="BC68" i="13"/>
  <c r="BB68" i="13"/>
  <c r="BC67" i="13"/>
  <c r="BB67" i="13"/>
  <c r="BC66" i="13"/>
  <c r="BB66" i="13"/>
  <c r="BC65" i="13"/>
  <c r="BB65" i="13"/>
  <c r="BC64" i="13"/>
  <c r="BB64" i="13"/>
  <c r="BC63" i="13"/>
  <c r="BB63" i="13"/>
  <c r="BC62" i="13"/>
  <c r="BB62" i="13"/>
  <c r="BC61" i="13"/>
  <c r="BB61" i="13"/>
  <c r="BC60" i="13"/>
  <c r="BB60" i="13"/>
  <c r="BC59" i="13"/>
  <c r="BB59" i="13"/>
  <c r="BC58" i="13"/>
  <c r="BB58" i="13"/>
  <c r="BC57" i="13"/>
  <c r="BB57" i="13"/>
  <c r="BC56" i="13"/>
  <c r="BB56" i="13"/>
  <c r="BC55" i="13"/>
  <c r="BB55" i="13"/>
  <c r="BC54" i="13"/>
  <c r="BB54" i="13"/>
  <c r="BC53" i="13"/>
  <c r="BB53" i="13"/>
  <c r="BC52" i="13"/>
  <c r="BB52" i="13"/>
  <c r="BC51" i="13"/>
  <c r="BB51" i="13"/>
  <c r="BC50" i="13"/>
  <c r="BB50" i="13"/>
  <c r="BC49" i="13"/>
  <c r="BB49" i="13"/>
  <c r="BC48" i="13"/>
  <c r="BB48" i="13"/>
  <c r="BC47" i="13"/>
  <c r="BB47" i="13"/>
  <c r="BC46" i="13"/>
  <c r="BB46" i="13"/>
  <c r="BC45" i="13"/>
  <c r="BB45" i="13"/>
  <c r="BC44" i="13"/>
  <c r="BB44" i="13"/>
  <c r="BC43" i="13"/>
  <c r="BB43" i="13"/>
  <c r="BC42" i="13"/>
  <c r="BB42" i="13"/>
  <c r="BC41" i="13"/>
  <c r="BB41" i="13"/>
  <c r="BC40" i="13"/>
  <c r="BB40" i="13"/>
  <c r="BC39" i="13"/>
  <c r="BB39" i="13"/>
  <c r="BC38" i="13"/>
  <c r="BB38" i="13"/>
  <c r="BC37" i="13"/>
  <c r="BB37" i="13"/>
  <c r="BC36" i="13"/>
  <c r="BB36" i="13"/>
  <c r="BC35" i="13"/>
  <c r="BB35" i="13"/>
  <c r="BC34" i="13"/>
  <c r="BB34" i="13"/>
  <c r="BC33" i="13"/>
  <c r="BB33" i="13"/>
  <c r="BC32" i="13"/>
  <c r="BB32" i="13"/>
  <c r="BC31" i="13"/>
  <c r="BB31" i="13"/>
  <c r="BC30" i="13"/>
  <c r="BB30" i="13"/>
  <c r="BC29" i="13"/>
  <c r="BB29" i="13"/>
  <c r="BC28" i="13"/>
  <c r="BB28" i="13"/>
  <c r="BC27" i="13"/>
  <c r="BB27" i="13"/>
  <c r="BC26" i="13"/>
  <c r="BB26" i="13"/>
  <c r="BC25" i="13"/>
  <c r="BB25" i="13"/>
  <c r="BC24" i="13"/>
  <c r="BB24" i="13"/>
  <c r="BC23" i="13"/>
  <c r="BB23" i="13"/>
  <c r="BC22" i="13"/>
  <c r="BB22" i="13"/>
  <c r="BC21" i="13"/>
  <c r="BB21" i="13"/>
  <c r="BC20" i="13"/>
  <c r="BB20" i="13"/>
  <c r="BC19" i="13"/>
  <c r="BB19" i="13"/>
  <c r="BC18" i="13"/>
  <c r="BB18" i="13"/>
  <c r="BC17" i="13"/>
  <c r="BB17" i="13"/>
  <c r="BC16" i="13"/>
  <c r="BB16" i="13"/>
  <c r="BC15" i="13"/>
  <c r="BB15" i="13"/>
  <c r="BC14" i="13"/>
  <c r="BB14" i="13"/>
  <c r="BC13" i="13"/>
  <c r="BB13" i="13"/>
  <c r="BC12" i="13"/>
  <c r="BB12" i="13"/>
  <c r="BC11" i="13"/>
  <c r="BB11" i="13"/>
  <c r="BC10" i="13"/>
  <c r="BB10" i="13"/>
  <c r="BC9" i="13"/>
  <c r="BB9" i="13"/>
  <c r="BC8" i="13"/>
  <c r="BB8" i="13"/>
  <c r="BC7" i="13"/>
  <c r="BB7" i="13"/>
  <c r="BC6" i="13"/>
  <c r="BB6" i="13"/>
  <c r="BC5" i="13"/>
  <c r="BB5" i="13"/>
  <c r="BC4" i="13"/>
  <c r="BB4" i="13"/>
  <c r="BC3" i="13"/>
  <c r="BB3" i="13"/>
  <c r="BC3" i="1"/>
  <c r="BC4" i="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2" i="1"/>
  <c r="BC333" i="1"/>
  <c r="BC334" i="1"/>
  <c r="BC335"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0" i="1"/>
  <c r="BC401" i="1"/>
  <c r="BC402" i="1"/>
  <c r="BC403" i="1"/>
  <c r="BC404" i="1"/>
  <c r="BC405" i="1"/>
  <c r="BC406" i="1"/>
  <c r="BC407" i="1"/>
  <c r="BC408" i="1"/>
  <c r="BC409" i="1"/>
  <c r="BC410" i="1"/>
  <c r="BC411" i="1"/>
  <c r="BC412" i="1"/>
  <c r="BC413" i="1"/>
  <c r="BC414" i="1"/>
  <c r="BC415" i="1"/>
  <c r="BC416" i="1"/>
  <c r="BC417" i="1"/>
  <c r="BC418" i="1"/>
  <c r="BC419" i="1"/>
  <c r="BC420" i="1"/>
  <c r="BC421" i="1"/>
  <c r="BC422" i="1"/>
  <c r="BC423" i="1"/>
  <c r="BC424" i="1"/>
  <c r="BC425" i="1"/>
  <c r="BC426" i="1"/>
  <c r="BC427" i="1"/>
  <c r="BC428" i="1"/>
  <c r="BC429" i="1"/>
  <c r="BC430" i="1"/>
  <c r="BC431" i="1"/>
  <c r="BC432" i="1"/>
  <c r="BC433" i="1"/>
  <c r="BC434" i="1"/>
  <c r="BC435" i="1"/>
  <c r="BC436" i="1"/>
  <c r="BC437" i="1"/>
  <c r="BC438" i="1"/>
  <c r="BC439" i="1"/>
  <c r="BC440" i="1"/>
  <c r="BC441" i="1"/>
  <c r="BC442" i="1"/>
  <c r="BC443" i="1"/>
  <c r="BC444" i="1"/>
  <c r="BC445" i="1"/>
  <c r="BC446" i="1"/>
  <c r="BC447" i="1"/>
  <c r="BC448" i="1"/>
  <c r="BC449" i="1"/>
  <c r="BC450" i="1"/>
  <c r="BC451" i="1"/>
  <c r="BC452" i="1"/>
  <c r="BC453" i="1"/>
  <c r="BC454" i="1"/>
  <c r="BC455" i="1"/>
  <c r="BC456" i="1"/>
  <c r="BC457" i="1"/>
  <c r="BC458" i="1"/>
  <c r="BC459" i="1"/>
  <c r="BC460" i="1"/>
  <c r="BC461" i="1"/>
  <c r="BC462" i="1"/>
  <c r="BC463" i="1"/>
  <c r="BC464" i="1"/>
  <c r="BC465" i="1"/>
  <c r="BC466" i="1"/>
  <c r="BC467" i="1"/>
  <c r="BC468" i="1"/>
  <c r="BC469" i="1"/>
  <c r="BC470" i="1"/>
  <c r="BC471" i="1"/>
  <c r="BC472" i="1"/>
  <c r="BC473" i="1"/>
  <c r="BC474" i="1"/>
  <c r="BC475" i="1"/>
  <c r="BC476" i="1"/>
  <c r="BC477" i="1"/>
  <c r="BC478" i="1"/>
  <c r="BC479" i="1"/>
  <c r="BC480" i="1"/>
  <c r="BC481" i="1"/>
  <c r="BC482" i="1"/>
  <c r="BC483" i="1"/>
  <c r="BC484" i="1"/>
  <c r="BC485" i="1"/>
  <c r="BC486" i="1"/>
  <c r="BC487" i="1"/>
  <c r="BC488" i="1"/>
  <c r="BC489" i="1"/>
  <c r="BC490" i="1"/>
  <c r="BC491" i="1"/>
  <c r="BC492" i="1"/>
  <c r="BC493" i="1"/>
  <c r="BC494" i="1"/>
  <c r="BC495" i="1"/>
  <c r="BC496" i="1"/>
  <c r="BC497" i="1"/>
  <c r="BC498" i="1"/>
  <c r="BC499" i="1"/>
  <c r="BC500" i="1"/>
  <c r="BC501" i="1"/>
  <c r="BC502" i="1"/>
  <c r="BC503" i="1"/>
  <c r="BC504" i="1"/>
  <c r="BC505" i="1"/>
  <c r="BC506" i="1"/>
  <c r="BC507" i="1"/>
  <c r="BC508" i="1"/>
  <c r="BC509" i="1"/>
  <c r="BC510" i="1"/>
  <c r="BC511" i="1"/>
  <c r="BC512" i="1"/>
  <c r="BC513" i="1"/>
  <c r="BC514" i="1"/>
  <c r="BC515" i="1"/>
  <c r="BC516" i="1"/>
  <c r="BC517" i="1"/>
  <c r="BC518" i="1"/>
  <c r="BC519" i="1"/>
  <c r="BC520" i="1"/>
  <c r="BC521" i="1"/>
  <c r="BC522" i="1"/>
  <c r="BC523" i="1"/>
  <c r="BC524" i="1"/>
  <c r="BC525" i="1"/>
  <c r="BC526" i="1"/>
  <c r="BC527" i="1"/>
  <c r="BC528" i="1"/>
  <c r="BC529" i="1"/>
  <c r="BC530" i="1"/>
  <c r="BC531" i="1"/>
  <c r="BC532" i="1"/>
  <c r="BC533" i="1"/>
  <c r="BC534" i="1"/>
  <c r="BC535" i="1"/>
  <c r="BC536" i="1"/>
  <c r="BC537" i="1"/>
  <c r="BC538" i="1"/>
  <c r="BC539" i="1"/>
  <c r="BC540" i="1"/>
  <c r="BC541" i="1"/>
  <c r="BC542" i="1"/>
  <c r="BC543" i="1"/>
  <c r="BC544" i="1"/>
  <c r="BC545" i="1"/>
  <c r="BC546" i="1"/>
  <c r="BC547" i="1"/>
  <c r="BC548" i="1"/>
  <c r="BC549" i="1"/>
  <c r="BC550" i="1"/>
  <c r="BC551" i="1"/>
  <c r="BC552" i="1"/>
  <c r="BC553" i="1"/>
  <c r="BC554" i="1"/>
  <c r="BC555" i="1"/>
  <c r="BC556" i="1"/>
  <c r="BC557" i="1"/>
  <c r="BC558" i="1"/>
  <c r="BC559" i="1"/>
  <c r="BC560" i="1"/>
  <c r="BC561" i="1"/>
  <c r="BC562" i="1"/>
  <c r="BC563" i="1"/>
  <c r="BC564" i="1"/>
  <c r="BC565" i="1"/>
  <c r="BC566" i="1"/>
  <c r="BC567" i="1"/>
  <c r="BC568" i="1"/>
  <c r="BC569" i="1"/>
  <c r="BC570" i="1"/>
  <c r="BC571" i="1"/>
  <c r="BC572" i="1"/>
  <c r="BC573" i="1"/>
  <c r="BC574" i="1"/>
  <c r="BC575" i="1"/>
  <c r="BC576" i="1"/>
  <c r="BC577" i="1"/>
  <c r="BC578" i="1"/>
  <c r="BC579" i="1"/>
  <c r="BC580" i="1"/>
  <c r="BC581" i="1"/>
  <c r="BC582" i="1"/>
  <c r="BC583" i="1"/>
  <c r="BC584" i="1"/>
  <c r="BC585" i="1"/>
  <c r="BC586" i="1"/>
  <c r="BC587" i="1"/>
  <c r="BC588" i="1"/>
  <c r="BC589" i="1"/>
  <c r="BC590" i="1"/>
  <c r="BC591" i="1"/>
  <c r="BC592" i="1"/>
  <c r="BC593" i="1"/>
  <c r="BC594" i="1"/>
  <c r="BC595" i="1"/>
  <c r="BC596" i="1"/>
  <c r="BC597" i="1"/>
  <c r="BC598" i="1"/>
  <c r="BC599" i="1"/>
  <c r="BC600" i="1"/>
  <c r="BC601" i="1"/>
  <c r="BC602" i="1"/>
  <c r="BC603" i="1"/>
  <c r="BC604" i="1"/>
  <c r="BC605" i="1"/>
  <c r="BC606" i="1"/>
  <c r="BC607" i="1"/>
  <c r="BC608" i="1"/>
  <c r="BC609" i="1"/>
  <c r="BC610" i="1"/>
  <c r="BC611" i="1"/>
  <c r="BC612" i="1"/>
  <c r="BC613" i="1"/>
  <c r="BC614" i="1"/>
  <c r="BC615" i="1"/>
  <c r="BC616" i="1"/>
  <c r="BC617" i="1"/>
  <c r="BC618" i="1"/>
  <c r="BC619" i="1"/>
  <c r="BC620" i="1"/>
  <c r="BC621" i="1"/>
  <c r="BC622" i="1"/>
  <c r="BC623" i="1"/>
  <c r="BC624" i="1"/>
  <c r="BC625" i="1"/>
  <c r="BC626" i="1"/>
  <c r="BC627" i="1"/>
  <c r="BC628" i="1"/>
  <c r="BC629" i="1"/>
  <c r="BC630" i="1"/>
  <c r="BC631" i="1"/>
  <c r="BC632" i="1"/>
  <c r="BC633" i="1"/>
  <c r="BC634" i="1"/>
  <c r="BC635" i="1"/>
  <c r="BC636" i="1"/>
  <c r="BC637" i="1"/>
  <c r="BC638" i="1"/>
  <c r="BC639" i="1"/>
  <c r="BC640" i="1"/>
  <c r="BC641" i="1"/>
  <c r="BC642" i="1"/>
  <c r="BC643" i="1"/>
  <c r="BC644" i="1"/>
  <c r="BC645" i="1"/>
  <c r="BC646" i="1"/>
  <c r="BC647" i="1"/>
  <c r="BC648" i="1"/>
  <c r="BC649" i="1"/>
  <c r="BC650" i="1"/>
  <c r="BC651" i="1"/>
  <c r="BC652" i="1"/>
  <c r="BC653" i="1"/>
  <c r="BC654" i="1"/>
  <c r="BC655" i="1"/>
  <c r="BC656" i="1"/>
  <c r="BC657" i="1"/>
  <c r="BC658" i="1"/>
  <c r="BC659" i="1"/>
  <c r="BC660" i="1"/>
  <c r="BC661" i="1"/>
  <c r="BC662" i="1"/>
  <c r="BC663" i="1"/>
  <c r="BC664" i="1"/>
  <c r="BC665" i="1"/>
  <c r="BC666" i="1"/>
  <c r="BC667" i="1"/>
  <c r="BC668" i="1"/>
  <c r="BC669" i="1"/>
  <c r="BC670" i="1"/>
  <c r="BC671" i="1"/>
  <c r="BC672" i="1"/>
  <c r="BC673" i="1"/>
  <c r="BC674" i="1"/>
  <c r="BC675" i="1"/>
  <c r="BC676" i="1"/>
  <c r="BC677" i="1"/>
  <c r="BC678" i="1"/>
  <c r="BC679" i="1"/>
  <c r="BC680" i="1"/>
  <c r="BC681" i="1"/>
  <c r="BC682" i="1"/>
  <c r="BC683" i="1"/>
  <c r="BC684" i="1"/>
  <c r="BC685" i="1"/>
  <c r="BC686" i="1"/>
  <c r="BC687" i="1"/>
  <c r="BC688" i="1"/>
  <c r="BC689" i="1"/>
  <c r="BC690" i="1"/>
  <c r="BC691" i="1"/>
  <c r="BC692" i="1"/>
  <c r="BC693" i="1"/>
  <c r="BC694" i="1"/>
  <c r="BC695" i="1"/>
  <c r="BC696" i="1"/>
  <c r="BC697" i="1"/>
  <c r="BC698" i="1"/>
  <c r="BC699" i="1"/>
  <c r="BC700" i="1"/>
  <c r="BC701" i="1"/>
  <c r="BC702" i="1"/>
  <c r="BC703" i="1"/>
  <c r="BC704" i="1"/>
  <c r="BC705" i="1"/>
  <c r="BC706" i="1"/>
  <c r="BC707" i="1"/>
  <c r="BC708" i="1"/>
  <c r="BC709" i="1"/>
  <c r="BC710" i="1"/>
  <c r="BC711" i="1"/>
  <c r="BC712" i="1"/>
  <c r="BC713" i="1"/>
  <c r="BC714" i="1"/>
  <c r="BC715" i="1"/>
  <c r="BC716" i="1"/>
  <c r="BC717" i="1"/>
  <c r="BC718" i="1"/>
  <c r="BC719" i="1"/>
  <c r="BC720" i="1"/>
  <c r="BC721" i="1"/>
  <c r="BC722" i="1"/>
  <c r="BC723" i="1"/>
  <c r="BC724" i="1"/>
  <c r="BC725" i="1"/>
  <c r="BC726" i="1"/>
  <c r="BC727" i="1"/>
  <c r="BC728" i="1"/>
  <c r="BC729" i="1"/>
  <c r="BC730" i="1"/>
  <c r="BC731" i="1"/>
  <c r="BC732" i="1"/>
  <c r="BC733" i="1"/>
  <c r="BC734" i="1"/>
  <c r="BC735" i="1"/>
  <c r="BC736" i="1"/>
  <c r="BC737" i="1"/>
  <c r="BC738" i="1"/>
  <c r="BC739" i="1"/>
  <c r="BC740" i="1"/>
  <c r="BC741" i="1"/>
  <c r="BC742" i="1"/>
  <c r="BC743" i="1"/>
  <c r="BC744" i="1"/>
  <c r="BC745" i="1"/>
  <c r="BC746" i="1"/>
  <c r="BC747" i="1"/>
  <c r="BC748" i="1"/>
  <c r="BC749" i="1"/>
  <c r="BC750" i="1"/>
  <c r="BC751" i="1"/>
  <c r="BC752" i="1"/>
  <c r="BC753" i="1"/>
  <c r="BC754" i="1"/>
  <c r="BC755" i="1"/>
  <c r="BC756" i="1"/>
  <c r="BC757" i="1"/>
  <c r="BC758" i="1"/>
  <c r="BC759" i="1"/>
  <c r="BC760" i="1"/>
  <c r="BC761" i="1"/>
  <c r="BC762" i="1"/>
  <c r="BC763" i="1"/>
  <c r="BC764" i="1"/>
  <c r="BC765" i="1"/>
  <c r="BC766" i="1"/>
  <c r="BC767" i="1"/>
  <c r="BC768" i="1"/>
  <c r="BC769" i="1"/>
  <c r="BC770" i="1"/>
  <c r="BC771" i="1"/>
  <c r="BC772" i="1"/>
  <c r="BC773" i="1"/>
  <c r="BC774" i="1"/>
  <c r="BC775" i="1"/>
  <c r="BC776" i="1"/>
  <c r="BC777" i="1"/>
  <c r="BC778" i="1"/>
  <c r="BC779" i="1"/>
  <c r="BC780" i="1"/>
  <c r="BC781" i="1"/>
  <c r="BC782" i="1"/>
  <c r="BC783" i="1"/>
  <c r="BC784" i="1"/>
  <c r="BC785" i="1"/>
  <c r="BC786" i="1"/>
  <c r="BC787" i="1"/>
  <c r="BC788" i="1"/>
  <c r="BC789" i="1"/>
  <c r="BC790" i="1"/>
  <c r="BC791" i="1"/>
  <c r="BC792" i="1"/>
  <c r="BC793" i="1"/>
  <c r="BC794" i="1"/>
  <c r="BC795" i="1"/>
  <c r="BC796" i="1"/>
  <c r="BC797" i="1"/>
  <c r="BC798" i="1"/>
  <c r="BC799" i="1"/>
  <c r="BC800" i="1"/>
  <c r="BC801" i="1"/>
  <c r="BC802" i="1"/>
  <c r="BC803" i="1"/>
  <c r="BC804" i="1"/>
  <c r="BC805" i="1"/>
  <c r="BC806" i="1"/>
  <c r="BC807" i="1"/>
  <c r="BC808" i="1"/>
  <c r="BC809" i="1"/>
  <c r="BC810" i="1"/>
  <c r="BC811" i="1"/>
  <c r="BC812" i="1"/>
  <c r="BC813" i="1"/>
  <c r="BC814" i="1"/>
  <c r="BC815" i="1"/>
  <c r="BC816" i="1"/>
  <c r="BC817" i="1"/>
  <c r="BC818" i="1"/>
  <c r="BC819" i="1"/>
  <c r="BC820" i="1"/>
  <c r="BC821" i="1"/>
  <c r="BC822" i="1"/>
  <c r="BC823" i="1"/>
  <c r="BC824" i="1"/>
  <c r="BC825" i="1"/>
  <c r="BC826" i="1"/>
  <c r="BC827" i="1"/>
  <c r="BC828" i="1"/>
  <c r="BC829" i="1"/>
  <c r="BC830" i="1"/>
  <c r="BC831" i="1"/>
  <c r="BC832" i="1"/>
  <c r="BC833" i="1"/>
  <c r="BC834" i="1"/>
  <c r="BC835" i="1"/>
  <c r="BC836" i="1"/>
  <c r="BC837" i="1"/>
  <c r="BC838" i="1"/>
  <c r="BC839" i="1"/>
  <c r="BC840" i="1"/>
  <c r="BC841" i="1"/>
  <c r="BC842" i="1"/>
  <c r="BC843" i="1"/>
  <c r="BC844" i="1"/>
  <c r="BC845" i="1"/>
  <c r="BC846" i="1"/>
  <c r="BC847" i="1"/>
  <c r="BC848" i="1"/>
  <c r="BC849" i="1"/>
  <c r="BC850" i="1"/>
  <c r="BC851" i="1"/>
  <c r="BC852" i="1"/>
  <c r="BC853" i="1"/>
  <c r="BC854" i="1"/>
  <c r="BC855" i="1"/>
  <c r="BC856" i="1"/>
  <c r="BC857" i="1"/>
  <c r="BC858" i="1"/>
  <c r="BC859" i="1"/>
  <c r="BC860" i="1"/>
  <c r="BC861" i="1"/>
  <c r="BC862" i="1"/>
  <c r="BC863" i="1"/>
  <c r="BC864" i="1"/>
  <c r="BC865" i="1"/>
  <c r="BC866" i="1"/>
  <c r="BC867" i="1"/>
  <c r="BC868" i="1"/>
  <c r="BC869" i="1"/>
  <c r="BC870" i="1"/>
  <c r="BC871" i="1"/>
  <c r="BC872" i="1"/>
  <c r="BC873" i="1"/>
  <c r="BC874" i="1"/>
  <c r="BC875" i="1"/>
  <c r="BC876" i="1"/>
  <c r="BC877" i="1"/>
  <c r="BC878" i="1"/>
  <c r="BC879" i="1"/>
  <c r="BC880" i="1"/>
  <c r="BC881" i="1"/>
  <c r="BC882" i="1"/>
  <c r="BC883" i="1"/>
  <c r="BC884" i="1"/>
  <c r="BC885" i="1"/>
  <c r="BC886" i="1"/>
  <c r="BC887" i="1"/>
  <c r="BC888" i="1"/>
  <c r="BC889" i="1"/>
  <c r="BC890" i="1"/>
  <c r="BC891" i="1"/>
  <c r="BC892" i="1"/>
  <c r="BC893" i="1"/>
  <c r="BC894" i="1"/>
  <c r="BC895" i="1"/>
  <c r="BC896" i="1"/>
  <c r="BC897" i="1"/>
  <c r="BC898" i="1"/>
  <c r="BC899" i="1"/>
  <c r="BC900" i="1"/>
  <c r="BC901" i="1"/>
  <c r="BC902" i="1"/>
  <c r="BC903" i="1"/>
  <c r="BC904" i="1"/>
  <c r="BC905" i="1"/>
  <c r="BC906" i="1"/>
  <c r="BC907" i="1"/>
  <c r="BC908" i="1"/>
  <c r="BC909" i="1"/>
  <c r="BC910" i="1"/>
  <c r="BC911" i="1"/>
  <c r="BC912" i="1"/>
  <c r="BC913" i="1"/>
  <c r="BC914" i="1"/>
  <c r="BC915" i="1"/>
  <c r="BC916" i="1"/>
  <c r="BC917" i="1"/>
  <c r="BC918" i="1"/>
  <c r="BC919" i="1"/>
  <c r="BC920" i="1"/>
  <c r="BC921" i="1"/>
  <c r="BC922" i="1"/>
  <c r="BC923" i="1"/>
  <c r="BC924" i="1"/>
  <c r="BC925" i="1"/>
  <c r="BC926" i="1"/>
  <c r="BC927" i="1"/>
  <c r="BC928" i="1"/>
  <c r="BC929" i="1"/>
  <c r="BC930" i="1"/>
  <c r="BC931" i="1"/>
  <c r="BC932" i="1"/>
  <c r="BC933" i="1"/>
  <c r="BC934" i="1"/>
  <c r="BC935" i="1"/>
  <c r="BC936" i="1"/>
  <c r="BC937" i="1"/>
  <c r="BC938" i="1"/>
  <c r="BC939" i="1"/>
  <c r="BC940" i="1"/>
  <c r="BC941" i="1"/>
  <c r="BC942" i="1"/>
  <c r="BC943" i="1"/>
  <c r="BC944" i="1"/>
  <c r="BC945" i="1"/>
  <c r="BC946" i="1"/>
  <c r="BC947" i="1"/>
  <c r="BC948" i="1"/>
  <c r="BC949" i="1"/>
  <c r="BC950" i="1"/>
  <c r="BC951" i="1"/>
  <c r="BC952" i="1"/>
  <c r="BC953" i="1"/>
  <c r="BC954" i="1"/>
  <c r="BC955" i="1"/>
  <c r="BC956" i="1"/>
  <c r="BC957" i="1"/>
  <c r="BC958" i="1"/>
  <c r="BC959" i="1"/>
  <c r="BC960" i="1"/>
  <c r="BC961" i="1"/>
  <c r="BC962" i="1"/>
  <c r="BC963" i="1"/>
  <c r="BC964" i="1"/>
  <c r="BC965" i="1"/>
  <c r="BC966" i="1"/>
  <c r="BC967" i="1"/>
  <c r="BC968" i="1"/>
  <c r="BC969" i="1"/>
  <c r="BC970" i="1"/>
  <c r="BC971" i="1"/>
  <c r="BC972" i="1"/>
  <c r="BC973" i="1"/>
  <c r="BC974" i="1"/>
  <c r="BC975" i="1"/>
  <c r="BC976" i="1"/>
  <c r="BC977" i="1"/>
  <c r="BC978" i="1"/>
  <c r="BC979" i="1"/>
  <c r="BC980" i="1"/>
  <c r="BC981" i="1"/>
  <c r="BC982" i="1"/>
  <c r="BC983" i="1"/>
  <c r="BC984" i="1"/>
  <c r="BC985" i="1"/>
  <c r="BC986" i="1"/>
  <c r="BC987" i="1"/>
  <c r="BC988" i="1"/>
  <c r="BC989" i="1"/>
  <c r="BC990" i="1"/>
  <c r="BC991" i="1"/>
  <c r="BC992" i="1"/>
  <c r="BC993" i="1"/>
  <c r="BC994" i="1"/>
  <c r="BC995" i="1"/>
  <c r="BC996" i="1"/>
  <c r="BC997" i="1"/>
  <c r="BC998" i="1"/>
  <c r="BC999" i="1"/>
  <c r="BC1000" i="1"/>
  <c r="BC1001" i="1"/>
  <c r="BC1002" i="1"/>
  <c r="BC1003" i="1"/>
  <c r="BC1004" i="1"/>
  <c r="BC1005" i="1"/>
  <c r="BC1006" i="1"/>
  <c r="BC1007" i="1"/>
  <c r="BC1008" i="1"/>
  <c r="BC1009" i="1"/>
  <c r="BC1010" i="1"/>
  <c r="BC1011" i="1"/>
  <c r="BC1012" i="1"/>
  <c r="BC1013" i="1"/>
  <c r="BC1014" i="1"/>
  <c r="BC1015" i="1"/>
  <c r="BC1016" i="1"/>
  <c r="BC1017" i="1"/>
  <c r="BC1018" i="1"/>
  <c r="BC1019" i="1"/>
  <c r="BC1020" i="1"/>
  <c r="BC1021" i="1"/>
  <c r="BC1022" i="1"/>
  <c r="BC1023" i="1"/>
  <c r="BC1024" i="1"/>
  <c r="BC1025" i="1"/>
  <c r="BC1026" i="1"/>
  <c r="BC1027" i="1"/>
  <c r="BC1028" i="1"/>
  <c r="BC1029" i="1"/>
  <c r="BC1030" i="1"/>
  <c r="BC1031" i="1"/>
  <c r="BC1032" i="1"/>
  <c r="BC1033" i="1"/>
  <c r="BC1034" i="1"/>
  <c r="BC1035" i="1"/>
  <c r="BC1036" i="1"/>
  <c r="BC1037" i="1"/>
  <c r="BC1038" i="1"/>
  <c r="BC1039" i="1"/>
  <c r="BC1040" i="1"/>
  <c r="BC1041" i="1"/>
  <c r="BC1042" i="1"/>
  <c r="BC1043" i="1"/>
  <c r="BC1044" i="1"/>
  <c r="BC1045" i="1"/>
  <c r="BC1046" i="1"/>
  <c r="BC1047" i="1"/>
  <c r="BC1048" i="1"/>
  <c r="BC1049" i="1"/>
  <c r="BC1050" i="1"/>
  <c r="BC1051" i="1"/>
  <c r="BC1052" i="1"/>
  <c r="BC1053" i="1"/>
  <c r="BC1054" i="1"/>
  <c r="BC1055" i="1"/>
  <c r="BC1056" i="1"/>
  <c r="BC1057" i="1"/>
  <c r="BC1058" i="1"/>
  <c r="BC1059" i="1"/>
  <c r="BC1060" i="1"/>
  <c r="BC1061" i="1"/>
  <c r="BC1062" i="1"/>
  <c r="BC1063" i="1"/>
  <c r="BC1064" i="1"/>
  <c r="BC1065" i="1"/>
  <c r="BC1066" i="1"/>
  <c r="BC1067" i="1"/>
  <c r="BC1068" i="1"/>
  <c r="BC1069" i="1"/>
  <c r="BC1070" i="1"/>
  <c r="BC1071" i="1"/>
  <c r="BC1072" i="1"/>
  <c r="BC1073" i="1"/>
  <c r="BC1074" i="1"/>
  <c r="BC1075" i="1"/>
  <c r="BC1076" i="1"/>
  <c r="BC1077" i="1"/>
  <c r="BC1078" i="1"/>
  <c r="BC1079" i="1"/>
  <c r="BC1080" i="1"/>
  <c r="BC1081" i="1"/>
  <c r="BC1082" i="1"/>
  <c r="BC1083" i="1"/>
  <c r="BC1084" i="1"/>
  <c r="BC1085" i="1"/>
  <c r="BC1086" i="1"/>
  <c r="BC1087" i="1"/>
  <c r="BC1088" i="1"/>
  <c r="BC1089" i="1"/>
  <c r="BC1090" i="1"/>
  <c r="BC1091" i="1"/>
  <c r="BC1092" i="1"/>
  <c r="BC1093" i="1"/>
  <c r="BC1094" i="1"/>
  <c r="BC1095" i="1"/>
  <c r="BC1096" i="1"/>
  <c r="BC1097" i="1"/>
  <c r="BC1098" i="1"/>
  <c r="BC1099" i="1"/>
  <c r="BC1100" i="1"/>
  <c r="BC1101" i="1"/>
  <c r="BC1102" i="1"/>
  <c r="BC1103" i="1"/>
  <c r="BC1104" i="1"/>
  <c r="BC1105" i="1"/>
  <c r="BC1106" i="1"/>
  <c r="BC1107" i="1"/>
  <c r="BC1108" i="1"/>
  <c r="BC1109" i="1"/>
  <c r="BC1110" i="1"/>
  <c r="BC1111" i="1"/>
  <c r="BC1112" i="1"/>
  <c r="BC1113" i="1"/>
  <c r="BC1114" i="1"/>
  <c r="BC1115" i="1"/>
  <c r="BC1116" i="1"/>
  <c r="BC1117" i="1"/>
  <c r="BC1118" i="1"/>
  <c r="BC1119" i="1"/>
  <c r="BC1120" i="1"/>
  <c r="BC1121" i="1"/>
  <c r="BC1122" i="1"/>
  <c r="BC1123" i="1"/>
  <c r="BC1124" i="1"/>
  <c r="BC1125" i="1"/>
  <c r="BC1126" i="1"/>
  <c r="BC1127" i="1"/>
  <c r="BC1128" i="1"/>
  <c r="BC1129" i="1"/>
  <c r="BC1130" i="1"/>
  <c r="BC1131" i="1"/>
  <c r="BC1132" i="1"/>
  <c r="BC1133" i="1"/>
  <c r="BC1134" i="1"/>
  <c r="BC1135" i="1"/>
  <c r="BC1136" i="1"/>
  <c r="BC1137" i="1"/>
  <c r="BC1138" i="1"/>
  <c r="BC1139" i="1"/>
  <c r="BC1140" i="1"/>
  <c r="BC1141" i="1"/>
  <c r="BC1142" i="1"/>
  <c r="BC1143" i="1"/>
  <c r="BC1144" i="1"/>
  <c r="BC1145" i="1"/>
  <c r="BC1146" i="1"/>
  <c r="BC1147" i="1"/>
  <c r="BC1148" i="1"/>
  <c r="BC1149" i="1"/>
  <c r="BC1150" i="1"/>
  <c r="BC1151" i="1"/>
  <c r="BC1152" i="1"/>
  <c r="BC1153" i="1"/>
  <c r="BC1154" i="1"/>
  <c r="BC1155" i="1"/>
  <c r="BC1156" i="1"/>
  <c r="BC1157" i="1"/>
  <c r="BC1158" i="1"/>
  <c r="BC1159" i="1"/>
  <c r="BC1160" i="1"/>
  <c r="BC1161" i="1"/>
  <c r="BC1162" i="1"/>
  <c r="BC1163" i="1"/>
  <c r="BC1164" i="1"/>
  <c r="BC1165" i="1"/>
  <c r="BC1166" i="1"/>
  <c r="BC1167" i="1"/>
  <c r="BC1168" i="1"/>
  <c r="BC1169" i="1"/>
  <c r="BC1170" i="1"/>
  <c r="BC1171" i="1"/>
  <c r="BC1172" i="1"/>
  <c r="BC1173" i="1"/>
  <c r="BC1174" i="1"/>
  <c r="BC1175" i="1"/>
  <c r="BC1176" i="1"/>
  <c r="BC1177" i="1"/>
  <c r="BC1178" i="1"/>
  <c r="BC1179" i="1"/>
  <c r="BC1180" i="1"/>
  <c r="BC1181" i="1"/>
  <c r="BC1182" i="1"/>
  <c r="BC1183" i="1"/>
  <c r="BC1184" i="1"/>
  <c r="BC1185" i="1"/>
  <c r="BC1186" i="1"/>
  <c r="BC1187" i="1"/>
  <c r="BC1188" i="1"/>
  <c r="BC1189" i="1"/>
  <c r="BC1190" i="1"/>
  <c r="BC1191" i="1"/>
  <c r="BC1192" i="1"/>
  <c r="BC1193" i="1"/>
  <c r="BC1194" i="1"/>
  <c r="BC1195" i="1"/>
  <c r="BC1196" i="1"/>
  <c r="BC1197" i="1"/>
  <c r="BC1198" i="1"/>
  <c r="BC1199" i="1"/>
  <c r="BC1200" i="1"/>
  <c r="BC1201" i="1"/>
  <c r="BC1202" i="1"/>
  <c r="BC1203" i="1"/>
  <c r="BC1204" i="1"/>
  <c r="BC1205" i="1"/>
  <c r="BC1206" i="1"/>
  <c r="BC1207" i="1"/>
  <c r="BC1208" i="1"/>
  <c r="BC1209" i="1"/>
  <c r="BC1210" i="1"/>
  <c r="BC1211" i="1"/>
  <c r="BC1212" i="1"/>
  <c r="BC1213" i="1"/>
  <c r="BC1214" i="1"/>
  <c r="BC1215" i="1"/>
  <c r="BC1216" i="1"/>
  <c r="BC1217" i="1"/>
  <c r="BC1218" i="1"/>
  <c r="BC1219" i="1"/>
  <c r="BC1220" i="1"/>
  <c r="BC1221" i="1"/>
  <c r="BC1222" i="1"/>
  <c r="BC1223" i="1"/>
  <c r="BC1224" i="1"/>
  <c r="BC1225" i="1"/>
  <c r="BC1226" i="1"/>
  <c r="BC1227" i="1"/>
  <c r="BC1228" i="1"/>
  <c r="BC1229" i="1"/>
  <c r="BC1230" i="1"/>
  <c r="BC1231" i="1"/>
  <c r="BC1232" i="1"/>
  <c r="BC1233" i="1"/>
  <c r="BC1234" i="1"/>
  <c r="BC1235" i="1"/>
  <c r="BC1236" i="1"/>
  <c r="BC1237" i="1"/>
  <c r="BC1238" i="1"/>
  <c r="BC1239" i="1"/>
  <c r="BC1240" i="1"/>
  <c r="BC1241" i="1"/>
  <c r="BC1242" i="1"/>
  <c r="BC1243" i="1"/>
  <c r="BC1244" i="1"/>
  <c r="BC1245" i="1"/>
  <c r="BC1246" i="1"/>
  <c r="BC1247" i="1"/>
  <c r="BC1248" i="1"/>
  <c r="BC1249" i="1"/>
  <c r="BC1250" i="1"/>
  <c r="BC1251" i="1"/>
  <c r="BC1252" i="1"/>
  <c r="BC1253" i="1"/>
  <c r="BC1254" i="1"/>
  <c r="BC1255" i="1"/>
  <c r="BC1256" i="1"/>
  <c r="BC1257" i="1"/>
  <c r="BC1258" i="1"/>
  <c r="BC1259" i="1"/>
  <c r="BC1260" i="1"/>
  <c r="BC1261" i="1"/>
  <c r="BC1262" i="1"/>
  <c r="BC1263" i="1"/>
  <c r="BC1264" i="1"/>
  <c r="BC1265" i="1"/>
  <c r="BC1266" i="1"/>
  <c r="BC1267" i="1"/>
  <c r="BC1268" i="1"/>
  <c r="BC1269" i="1"/>
  <c r="BC1270" i="1"/>
  <c r="BC1271" i="1"/>
  <c r="BC1272" i="1"/>
  <c r="BC1273" i="1"/>
  <c r="BC1274" i="1"/>
  <c r="BC1275" i="1"/>
  <c r="BC1276" i="1"/>
  <c r="BC1277" i="1"/>
  <c r="BC1278" i="1"/>
  <c r="BC1279" i="1"/>
  <c r="BC1280" i="1"/>
  <c r="BC1281" i="1"/>
  <c r="BC1282" i="1"/>
  <c r="BC1283" i="1"/>
  <c r="BC1284" i="1"/>
  <c r="BC1285" i="1"/>
  <c r="BC1286" i="1"/>
  <c r="BC1287" i="1"/>
  <c r="BC1288" i="1"/>
  <c r="BC1289" i="1"/>
  <c r="BC1290" i="1"/>
  <c r="BC1291" i="1"/>
  <c r="BC1292" i="1"/>
  <c r="BC1293" i="1"/>
  <c r="BC1294" i="1"/>
  <c r="BC1295" i="1"/>
  <c r="BC1296" i="1"/>
  <c r="BC1297" i="1"/>
  <c r="BC1298" i="1"/>
  <c r="BC1299" i="1"/>
  <c r="BC1300" i="1"/>
  <c r="BC1301" i="1"/>
  <c r="BC1302" i="1"/>
  <c r="BC1303" i="1"/>
  <c r="BC1304" i="1"/>
  <c r="BC1305" i="1"/>
  <c r="BC1306" i="1"/>
  <c r="BC1307" i="1"/>
  <c r="BC1308" i="1"/>
  <c r="BC1309" i="1"/>
  <c r="BC1310" i="1"/>
  <c r="BC1311" i="1"/>
  <c r="BC1312" i="1"/>
  <c r="BC1313" i="1"/>
  <c r="BC1314" i="1"/>
  <c r="BC1315" i="1"/>
  <c r="BC1316" i="1"/>
  <c r="BC1317" i="1"/>
  <c r="BC1318" i="1"/>
  <c r="BC1319" i="1"/>
  <c r="BC1320" i="1"/>
  <c r="BC1321" i="1"/>
  <c r="BC1322" i="1"/>
  <c r="BC1323" i="1"/>
  <c r="BC1324" i="1"/>
  <c r="BC1325" i="1"/>
  <c r="BC1326" i="1"/>
  <c r="BC1327" i="1"/>
  <c r="BC1328" i="1"/>
  <c r="BC1329" i="1"/>
  <c r="BC1330" i="1"/>
  <c r="BC1331" i="1"/>
  <c r="BC1332" i="1"/>
  <c r="BC1333" i="1"/>
  <c r="BC1334" i="1"/>
  <c r="BC1335" i="1"/>
  <c r="BC1336" i="1"/>
  <c r="BC1337" i="1"/>
  <c r="BC1338" i="1"/>
  <c r="BC1339" i="1"/>
  <c r="BC1340" i="1"/>
  <c r="BC1341" i="1"/>
  <c r="BC1342" i="1"/>
  <c r="BC1343" i="1"/>
  <c r="BC1344" i="1"/>
  <c r="BC1345" i="1"/>
  <c r="BC1346" i="1"/>
  <c r="BC1347" i="1"/>
  <c r="BC1348" i="1"/>
  <c r="BC1349" i="1"/>
  <c r="BC1350" i="1"/>
  <c r="BC1351" i="1"/>
  <c r="BC1352" i="1"/>
  <c r="BC1353" i="1"/>
  <c r="BC1354" i="1"/>
  <c r="BC1355" i="1"/>
  <c r="BC1356" i="1"/>
  <c r="BC1357" i="1"/>
  <c r="BC1358" i="1"/>
  <c r="BC1359" i="1"/>
  <c r="BC1360" i="1"/>
  <c r="BC1361" i="1"/>
  <c r="BC1362" i="1"/>
  <c r="BC1363" i="1"/>
  <c r="BC1364" i="1"/>
  <c r="BC1365" i="1"/>
  <c r="BC1366" i="1"/>
  <c r="BC1367" i="1"/>
  <c r="BC1368" i="1"/>
  <c r="BC1369" i="1"/>
  <c r="BC1370" i="1"/>
  <c r="BC1371" i="1"/>
  <c r="BC1372" i="1"/>
  <c r="BC1373" i="1"/>
  <c r="BC1374" i="1"/>
  <c r="BC1375" i="1"/>
  <c r="BC1376" i="1"/>
  <c r="BC1377" i="1"/>
  <c r="BC1378" i="1"/>
  <c r="BC1379" i="1"/>
  <c r="BC1380" i="1"/>
  <c r="BC1381" i="1"/>
  <c r="BC1382" i="1"/>
  <c r="BC1383" i="1"/>
  <c r="BC1384" i="1"/>
  <c r="BC1385" i="1"/>
  <c r="BC1386" i="1"/>
  <c r="BC1387" i="1"/>
  <c r="BC1388" i="1"/>
  <c r="BC1389" i="1"/>
  <c r="BC1390" i="1"/>
  <c r="BC1391" i="1"/>
  <c r="BC1392" i="1"/>
  <c r="BC1393" i="1"/>
  <c r="BC1394" i="1"/>
  <c r="BC1395" i="1"/>
  <c r="BC1396" i="1"/>
  <c r="BC1397" i="1"/>
  <c r="BC1398" i="1"/>
  <c r="BC1399" i="1"/>
  <c r="BC1400" i="1"/>
  <c r="BC1401" i="1"/>
  <c r="BC1402" i="1"/>
  <c r="BC1403" i="1"/>
  <c r="BC1404" i="1"/>
  <c r="BC1405" i="1"/>
  <c r="BC1406" i="1"/>
  <c r="BC1407" i="1"/>
  <c r="BC1408" i="1"/>
  <c r="BC1409" i="1"/>
  <c r="BC1410" i="1"/>
  <c r="BC1411" i="1"/>
  <c r="BC1412" i="1"/>
  <c r="BC1413" i="1"/>
  <c r="BC1414" i="1"/>
  <c r="BC1415" i="1"/>
  <c r="BC1416" i="1"/>
  <c r="BC1417" i="1"/>
  <c r="BC1418" i="1"/>
  <c r="BC1419" i="1"/>
  <c r="BC1420" i="1"/>
  <c r="BC1421" i="1"/>
  <c r="BC1422" i="1"/>
  <c r="BC1423" i="1"/>
  <c r="BC1424" i="1"/>
  <c r="BC1425" i="1"/>
  <c r="BC1426" i="1"/>
  <c r="BC1427" i="1"/>
  <c r="BC1428" i="1"/>
  <c r="BC1429" i="1"/>
  <c r="BC1430" i="1"/>
  <c r="BC1431" i="1"/>
  <c r="BC1432" i="1"/>
  <c r="BC1433" i="1"/>
  <c r="BC1434" i="1"/>
  <c r="BC1435" i="1"/>
  <c r="BC1436" i="1"/>
  <c r="BC1437" i="1"/>
  <c r="BC1438" i="1"/>
  <c r="BC1439" i="1"/>
  <c r="BC1440" i="1"/>
  <c r="BC1441" i="1"/>
  <c r="BC1442" i="1"/>
  <c r="BC1443" i="1"/>
  <c r="BC1444" i="1"/>
  <c r="BC1445" i="1"/>
  <c r="BC1446" i="1"/>
  <c r="BC1447" i="1"/>
  <c r="BC1448" i="1"/>
  <c r="BC1449" i="1"/>
  <c r="BC1450" i="1"/>
  <c r="BC1451" i="1"/>
  <c r="BC1452" i="1"/>
  <c r="BC1453" i="1"/>
  <c r="BC1454" i="1"/>
  <c r="BC1455" i="1"/>
  <c r="BC1456" i="1"/>
  <c r="BC1457" i="1"/>
  <c r="BC1458" i="1"/>
  <c r="BC1459" i="1"/>
  <c r="BC1460" i="1"/>
  <c r="BC1461" i="1"/>
  <c r="BC1462" i="1"/>
  <c r="BC1463" i="1"/>
  <c r="BC1464" i="1"/>
  <c r="BC1465" i="1"/>
  <c r="BC1466" i="1"/>
  <c r="BC1467" i="1"/>
  <c r="BC1468" i="1"/>
  <c r="BC1469" i="1"/>
  <c r="BC1470" i="1"/>
  <c r="BC1471" i="1"/>
  <c r="BC1472" i="1"/>
  <c r="BC1473" i="1"/>
  <c r="BC1474" i="1"/>
  <c r="BC1475" i="1"/>
  <c r="BC1476" i="1"/>
  <c r="BC1477" i="1"/>
  <c r="BC1478" i="1"/>
  <c r="BC1479" i="1"/>
  <c r="BC1480" i="1"/>
  <c r="BC1481" i="1"/>
  <c r="BC1482" i="1"/>
  <c r="BC1483" i="1"/>
  <c r="BC1484" i="1"/>
  <c r="BC1485" i="1"/>
  <c r="BC1486" i="1"/>
  <c r="BC1487" i="1"/>
  <c r="BC1488" i="1"/>
  <c r="BC1489" i="1"/>
  <c r="BC1490" i="1"/>
  <c r="BC1491" i="1"/>
  <c r="BC1492" i="1"/>
  <c r="BC1493" i="1"/>
  <c r="BC1494" i="1"/>
  <c r="BC1495" i="1"/>
  <c r="BC1496" i="1"/>
  <c r="BC1497" i="1"/>
  <c r="BC1498" i="1"/>
  <c r="BC1499" i="1"/>
  <c r="BC1500" i="1"/>
  <c r="BC1501" i="1"/>
  <c r="BC1502" i="1"/>
  <c r="BC1503" i="1"/>
  <c r="BC1504" i="1"/>
  <c r="BC1505" i="1"/>
  <c r="BC1506" i="1"/>
  <c r="BC1507" i="1"/>
  <c r="BC1508" i="1"/>
  <c r="BC1509" i="1"/>
  <c r="BC1510" i="1"/>
  <c r="BC1511" i="1"/>
  <c r="BC1512" i="1"/>
  <c r="BC1513" i="1"/>
  <c r="BC1514" i="1"/>
  <c r="BC1515" i="1"/>
  <c r="BC1516" i="1"/>
  <c r="BC1517" i="1"/>
  <c r="BC1518" i="1"/>
  <c r="BC1519" i="1"/>
  <c r="BC1520" i="1"/>
  <c r="BC1521" i="1"/>
  <c r="BC1522" i="1"/>
  <c r="BC1523" i="1"/>
  <c r="BC1524" i="1"/>
  <c r="BC1525" i="1"/>
  <c r="BC1526" i="1"/>
  <c r="BC1527" i="1"/>
  <c r="BC1528" i="1"/>
  <c r="BC1529" i="1"/>
  <c r="BC1530" i="1"/>
  <c r="BC1531" i="1"/>
  <c r="BC1532" i="1"/>
  <c r="BC1533" i="1"/>
  <c r="BC1534" i="1"/>
  <c r="BC1535" i="1"/>
  <c r="BC1536" i="1"/>
  <c r="BC1537" i="1"/>
  <c r="BC1538" i="1"/>
  <c r="BC1539" i="1"/>
  <c r="BC1540" i="1"/>
  <c r="BC1541" i="1"/>
  <c r="BC1542" i="1"/>
  <c r="BC1543" i="1"/>
  <c r="BC1544" i="1"/>
  <c r="BC1545" i="1"/>
  <c r="BC1546" i="1"/>
  <c r="BC1547" i="1"/>
  <c r="BC1548" i="1"/>
  <c r="BC1549" i="1"/>
  <c r="BC1550" i="1"/>
  <c r="BC1551" i="1"/>
  <c r="BC1552" i="1"/>
  <c r="BC1553" i="1"/>
  <c r="BC1554" i="1"/>
  <c r="BC1555" i="1"/>
  <c r="BC1556" i="1"/>
  <c r="BC1557" i="1"/>
  <c r="BC1558" i="1"/>
  <c r="BC1559" i="1"/>
  <c r="BC1560" i="1"/>
  <c r="BC1561" i="1"/>
  <c r="BC1562" i="1"/>
  <c r="BC1563" i="1"/>
  <c r="BC1564" i="1"/>
  <c r="BC1565" i="1"/>
  <c r="BC1566" i="1"/>
  <c r="BC1567" i="1"/>
  <c r="BC1568" i="1"/>
  <c r="BC1569" i="1"/>
  <c r="BC1570" i="1"/>
  <c r="BC1571" i="1"/>
  <c r="BC1572" i="1"/>
  <c r="BC1573" i="1"/>
  <c r="BC1574" i="1"/>
  <c r="BC1575" i="1"/>
  <c r="BC1576" i="1"/>
  <c r="BC1577" i="1"/>
  <c r="BC1578" i="1"/>
  <c r="BC1579" i="1"/>
  <c r="BC1580" i="1"/>
  <c r="BC1581" i="1"/>
  <c r="BC1582" i="1"/>
  <c r="BC1583" i="1"/>
  <c r="BC1584" i="1"/>
  <c r="BC1585" i="1"/>
  <c r="BC1586" i="1"/>
  <c r="BC1587" i="1"/>
  <c r="BC1588" i="1"/>
  <c r="BC1589" i="1"/>
  <c r="BC1590" i="1"/>
  <c r="BC1591" i="1"/>
  <c r="BC1592" i="1"/>
  <c r="BC1593" i="1"/>
  <c r="BC1594" i="1"/>
  <c r="BC1595" i="1"/>
  <c r="BC1596" i="1"/>
  <c r="BC1597" i="1"/>
  <c r="BC1598" i="1"/>
  <c r="BC1599" i="1"/>
  <c r="BC1600" i="1"/>
  <c r="BC1601" i="1"/>
  <c r="BC1602" i="1"/>
  <c r="BC1603" i="1"/>
  <c r="BC1604" i="1"/>
  <c r="BC1605" i="1"/>
  <c r="BC1606" i="1"/>
  <c r="BC1607" i="1"/>
  <c r="BC1608" i="1"/>
  <c r="BC1609" i="1"/>
  <c r="BC1610" i="1"/>
  <c r="BC1611" i="1"/>
  <c r="BC1612" i="1"/>
  <c r="BC1613" i="1"/>
  <c r="BC1614" i="1"/>
  <c r="BC1615" i="1"/>
  <c r="BC1616" i="1"/>
  <c r="BC1617" i="1"/>
  <c r="BC1618" i="1"/>
  <c r="BC1619" i="1"/>
  <c r="BC1620" i="1"/>
  <c r="BC1621" i="1"/>
  <c r="BC1622" i="1"/>
  <c r="BC1623" i="1"/>
  <c r="BC1624" i="1"/>
  <c r="BC1625" i="1"/>
  <c r="BC1626" i="1"/>
  <c r="BC1627" i="1"/>
  <c r="BC1628" i="1"/>
  <c r="BC1629" i="1"/>
  <c r="BC1630" i="1"/>
  <c r="BC1631" i="1"/>
  <c r="BC1632" i="1"/>
  <c r="BC1633" i="1"/>
  <c r="BC1634" i="1"/>
  <c r="BC1635" i="1"/>
  <c r="BC1636" i="1"/>
  <c r="BC1637" i="1"/>
  <c r="BC1638" i="1"/>
  <c r="BC1639" i="1"/>
  <c r="BC1640" i="1"/>
  <c r="BC1641" i="1"/>
  <c r="BC1642" i="1"/>
  <c r="BC1643" i="1"/>
  <c r="BC1644" i="1"/>
  <c r="BC1645" i="1"/>
  <c r="BC1646" i="1"/>
  <c r="BC1647" i="1"/>
  <c r="BC1648" i="1"/>
  <c r="BC1649" i="1"/>
  <c r="BC1650" i="1"/>
  <c r="BC1651" i="1"/>
  <c r="BC1652" i="1"/>
  <c r="BC1653" i="1"/>
  <c r="BC1654" i="1"/>
  <c r="BC1655" i="1"/>
  <c r="BC1656" i="1"/>
  <c r="BC1657" i="1"/>
  <c r="BC1658" i="1"/>
  <c r="BC1659" i="1"/>
  <c r="BC1660" i="1"/>
  <c r="BC1661" i="1"/>
  <c r="BC1662" i="1"/>
  <c r="BC1663" i="1"/>
  <c r="BC1664" i="1"/>
  <c r="BC1665" i="1"/>
  <c r="BC1666" i="1"/>
  <c r="BC1667" i="1"/>
  <c r="BC1668" i="1"/>
  <c r="BC1669" i="1"/>
  <c r="BC1670" i="1"/>
  <c r="BC1671" i="1"/>
  <c r="BC1672" i="1"/>
  <c r="BC1673" i="1"/>
  <c r="BC1674" i="1"/>
  <c r="BC1675" i="1"/>
  <c r="BC1676" i="1"/>
  <c r="BC1677" i="1"/>
  <c r="BC1678" i="1"/>
  <c r="BC1679" i="1"/>
  <c r="BC1680" i="1"/>
  <c r="BC1681" i="1"/>
  <c r="BC1682" i="1"/>
  <c r="BC1683" i="1"/>
  <c r="BC1684" i="1"/>
  <c r="BC1685" i="1"/>
  <c r="BC1686" i="1"/>
  <c r="BC1687" i="1"/>
  <c r="BC1688" i="1"/>
  <c r="BC1689" i="1"/>
  <c r="BC1690" i="1"/>
  <c r="BC1691" i="1"/>
  <c r="BC1692" i="1"/>
  <c r="BC1693" i="1"/>
  <c r="BC1694" i="1"/>
  <c r="BC1695" i="1"/>
  <c r="BC1696" i="1"/>
  <c r="BC1697" i="1"/>
  <c r="BC1698" i="1"/>
  <c r="BC1699" i="1"/>
  <c r="BC1700" i="1"/>
  <c r="BC1701" i="1"/>
  <c r="BC1702" i="1"/>
  <c r="BC1703" i="1"/>
  <c r="BC1704" i="1"/>
  <c r="BC1705" i="1"/>
  <c r="BC1706" i="1"/>
  <c r="BC1707" i="1"/>
  <c r="BC1708" i="1"/>
  <c r="BC1709" i="1"/>
  <c r="BC1710" i="1"/>
  <c r="BC1711" i="1"/>
  <c r="BC1712" i="1"/>
  <c r="BC1713" i="1"/>
  <c r="BC1714" i="1"/>
  <c r="BC1715" i="1"/>
  <c r="BC1716" i="1"/>
  <c r="BC1717" i="1"/>
  <c r="BC1718" i="1"/>
  <c r="BC1719" i="1"/>
  <c r="BC1720" i="1"/>
  <c r="BC1721" i="1"/>
  <c r="BC1722" i="1"/>
  <c r="BC1723" i="1"/>
  <c r="BC1724" i="1"/>
  <c r="BC1725" i="1"/>
  <c r="BC1726" i="1"/>
  <c r="BC1727" i="1"/>
  <c r="BC1728" i="1"/>
  <c r="BC1729" i="1"/>
  <c r="BC1730" i="1"/>
  <c r="BC1731" i="1"/>
  <c r="BC1732" i="1"/>
  <c r="BC1733" i="1"/>
  <c r="BC1734" i="1"/>
  <c r="BC1735" i="1"/>
  <c r="BC1736" i="1"/>
  <c r="BC1737" i="1"/>
  <c r="BC1738" i="1"/>
  <c r="BC1739" i="1"/>
  <c r="BC1740" i="1"/>
  <c r="BC1741" i="1"/>
  <c r="BC1742" i="1"/>
  <c r="BC1743" i="1"/>
  <c r="BC1744" i="1"/>
  <c r="BC1745" i="1"/>
  <c r="BC1746" i="1"/>
  <c r="BC1747" i="1"/>
  <c r="BC1748" i="1"/>
  <c r="BC1749" i="1"/>
  <c r="BC1750" i="1"/>
  <c r="BC1751" i="1"/>
  <c r="BC1752" i="1"/>
  <c r="BC1753" i="1"/>
  <c r="BC1754" i="1"/>
  <c r="BC1755" i="1"/>
  <c r="BC1756" i="1"/>
  <c r="BC1757" i="1"/>
  <c r="BC1758" i="1"/>
  <c r="BC1759" i="1"/>
  <c r="BC1760" i="1"/>
  <c r="BC1761" i="1"/>
  <c r="BC1762" i="1"/>
  <c r="BC1763" i="1"/>
  <c r="BC1764" i="1"/>
  <c r="BC1765" i="1"/>
  <c r="BC1766" i="1"/>
  <c r="BC1767" i="1"/>
  <c r="BC1768" i="1"/>
  <c r="BC1769" i="1"/>
  <c r="BC1770" i="1"/>
  <c r="BC1771" i="1"/>
  <c r="BC1772" i="1"/>
  <c r="BC1773" i="1"/>
  <c r="BC1774" i="1"/>
  <c r="BC1775" i="1"/>
  <c r="BC1776" i="1"/>
  <c r="BC1777" i="1"/>
  <c r="BC1778" i="1"/>
  <c r="BC1779" i="1"/>
  <c r="BC1780" i="1"/>
  <c r="BC1781"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8"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0"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7" i="1"/>
  <c r="BB498" i="1"/>
  <c r="BB499" i="1"/>
  <c r="BB500" i="1"/>
  <c r="BB501" i="1"/>
  <c r="BB502" i="1"/>
  <c r="BB503" i="1"/>
  <c r="BB504" i="1"/>
  <c r="BB505" i="1"/>
  <c r="BB506" i="1"/>
  <c r="BB507" i="1"/>
  <c r="BB508" i="1"/>
  <c r="BB509" i="1"/>
  <c r="BB510" i="1"/>
  <c r="BB511" i="1"/>
  <c r="BB512" i="1"/>
  <c r="BB513" i="1"/>
  <c r="BB514" i="1"/>
  <c r="BB515" i="1"/>
  <c r="BB516" i="1"/>
  <c r="BB517" i="1"/>
  <c r="BB518" i="1"/>
  <c r="BB519" i="1"/>
  <c r="BB520" i="1"/>
  <c r="BB521" i="1"/>
  <c r="BB522" i="1"/>
  <c r="BB523" i="1"/>
  <c r="BB524" i="1"/>
  <c r="BB525" i="1"/>
  <c r="BB526" i="1"/>
  <c r="BB527" i="1"/>
  <c r="BB528" i="1"/>
  <c r="BB529" i="1"/>
  <c r="BB530" i="1"/>
  <c r="BB531" i="1"/>
  <c r="BB532" i="1"/>
  <c r="BB533" i="1"/>
  <c r="BB534" i="1"/>
  <c r="BB535" i="1"/>
  <c r="BB536" i="1"/>
  <c r="BB537" i="1"/>
  <c r="BB538" i="1"/>
  <c r="BB539" i="1"/>
  <c r="BB540" i="1"/>
  <c r="BB541" i="1"/>
  <c r="BB542" i="1"/>
  <c r="BB543" i="1"/>
  <c r="BB544" i="1"/>
  <c r="BB545" i="1"/>
  <c r="BB546" i="1"/>
  <c r="BB547" i="1"/>
  <c r="BB548" i="1"/>
  <c r="BB549" i="1"/>
  <c r="BB550" i="1"/>
  <c r="BB551" i="1"/>
  <c r="BB552" i="1"/>
  <c r="BB553" i="1"/>
  <c r="BB554" i="1"/>
  <c r="BB555" i="1"/>
  <c r="BB556" i="1"/>
  <c r="BB557" i="1"/>
  <c r="BB558" i="1"/>
  <c r="BB559" i="1"/>
  <c r="BB560" i="1"/>
  <c r="BB561" i="1"/>
  <c r="BB562" i="1"/>
  <c r="BB563" i="1"/>
  <c r="BB564" i="1"/>
  <c r="BB565" i="1"/>
  <c r="BB566" i="1"/>
  <c r="BB567" i="1"/>
  <c r="BB568" i="1"/>
  <c r="BB569" i="1"/>
  <c r="BB570" i="1"/>
  <c r="BB571" i="1"/>
  <c r="BB572" i="1"/>
  <c r="BB573" i="1"/>
  <c r="BB574" i="1"/>
  <c r="BB575" i="1"/>
  <c r="BB576" i="1"/>
  <c r="BB577" i="1"/>
  <c r="BB578" i="1"/>
  <c r="BB579" i="1"/>
  <c r="BB580" i="1"/>
  <c r="BB581" i="1"/>
  <c r="BB582" i="1"/>
  <c r="BB583" i="1"/>
  <c r="BB584" i="1"/>
  <c r="BB585" i="1"/>
  <c r="BB586" i="1"/>
  <c r="BB587" i="1"/>
  <c r="BB588" i="1"/>
  <c r="BB589" i="1"/>
  <c r="BB590" i="1"/>
  <c r="BB591" i="1"/>
  <c r="BB592" i="1"/>
  <c r="BB593" i="1"/>
  <c r="BB594" i="1"/>
  <c r="BB595" i="1"/>
  <c r="BB596" i="1"/>
  <c r="BB597" i="1"/>
  <c r="BB598" i="1"/>
  <c r="BB599" i="1"/>
  <c r="BB600" i="1"/>
  <c r="BB601" i="1"/>
  <c r="BB602" i="1"/>
  <c r="BB603" i="1"/>
  <c r="BB604" i="1"/>
  <c r="BB605" i="1"/>
  <c r="BB606" i="1"/>
  <c r="BB607" i="1"/>
  <c r="BB608" i="1"/>
  <c r="BB609" i="1"/>
  <c r="BB610" i="1"/>
  <c r="BB611" i="1"/>
  <c r="BB612" i="1"/>
  <c r="BB613" i="1"/>
  <c r="BB614" i="1"/>
  <c r="BB615" i="1"/>
  <c r="BB616" i="1"/>
  <c r="BB617" i="1"/>
  <c r="BB618" i="1"/>
  <c r="BB619" i="1"/>
  <c r="BB620" i="1"/>
  <c r="BB621" i="1"/>
  <c r="BB622" i="1"/>
  <c r="BB623" i="1"/>
  <c r="BB624" i="1"/>
  <c r="BB625" i="1"/>
  <c r="BB626" i="1"/>
  <c r="BB627" i="1"/>
  <c r="BB628" i="1"/>
  <c r="BB629" i="1"/>
  <c r="BB630" i="1"/>
  <c r="BB631" i="1"/>
  <c r="BB632" i="1"/>
  <c r="BB633" i="1"/>
  <c r="BB634" i="1"/>
  <c r="BB635" i="1"/>
  <c r="BB636" i="1"/>
  <c r="BB637" i="1"/>
  <c r="BB638" i="1"/>
  <c r="BB639" i="1"/>
  <c r="BB640" i="1"/>
  <c r="BB641" i="1"/>
  <c r="BB642" i="1"/>
  <c r="BB643" i="1"/>
  <c r="BB644" i="1"/>
  <c r="BB645" i="1"/>
  <c r="BB646" i="1"/>
  <c r="BB647" i="1"/>
  <c r="BB648" i="1"/>
  <c r="BB649" i="1"/>
  <c r="BB650" i="1"/>
  <c r="BB651" i="1"/>
  <c r="BB652" i="1"/>
  <c r="BB653" i="1"/>
  <c r="BB654" i="1"/>
  <c r="BB655" i="1"/>
  <c r="BB656" i="1"/>
  <c r="BB657" i="1"/>
  <c r="BB658" i="1"/>
  <c r="BB659" i="1"/>
  <c r="BB660" i="1"/>
  <c r="BB661" i="1"/>
  <c r="BB662" i="1"/>
  <c r="BB663" i="1"/>
  <c r="BB664" i="1"/>
  <c r="BB665" i="1"/>
  <c r="BB666" i="1"/>
  <c r="BB667" i="1"/>
  <c r="BB668" i="1"/>
  <c r="BB669" i="1"/>
  <c r="BB670" i="1"/>
  <c r="BB671" i="1"/>
  <c r="BB672" i="1"/>
  <c r="BB673" i="1"/>
  <c r="BB674" i="1"/>
  <c r="BB675" i="1"/>
  <c r="BB676" i="1"/>
  <c r="BB677" i="1"/>
  <c r="BB678" i="1"/>
  <c r="BB679" i="1"/>
  <c r="BB680" i="1"/>
  <c r="BB681" i="1"/>
  <c r="BB682" i="1"/>
  <c r="BB683" i="1"/>
  <c r="BB684" i="1"/>
  <c r="BB685" i="1"/>
  <c r="BB686" i="1"/>
  <c r="BB687" i="1"/>
  <c r="BB688" i="1"/>
  <c r="BB689" i="1"/>
  <c r="BB690" i="1"/>
  <c r="BB691" i="1"/>
  <c r="BB692" i="1"/>
  <c r="BB693" i="1"/>
  <c r="BB694" i="1"/>
  <c r="BB695" i="1"/>
  <c r="BB696" i="1"/>
  <c r="BB697" i="1"/>
  <c r="BB698" i="1"/>
  <c r="BB699" i="1"/>
  <c r="BB700" i="1"/>
  <c r="BB701" i="1"/>
  <c r="BB702" i="1"/>
  <c r="BB703" i="1"/>
  <c r="BB704" i="1"/>
  <c r="BB705" i="1"/>
  <c r="BB706" i="1"/>
  <c r="BB707" i="1"/>
  <c r="BB708" i="1"/>
  <c r="BB709" i="1"/>
  <c r="BB710" i="1"/>
  <c r="BB711" i="1"/>
  <c r="BB712" i="1"/>
  <c r="BB713" i="1"/>
  <c r="BB714" i="1"/>
  <c r="BB715" i="1"/>
  <c r="BB716" i="1"/>
  <c r="BB717" i="1"/>
  <c r="BB718" i="1"/>
  <c r="BB719" i="1"/>
  <c r="BB720" i="1"/>
  <c r="BB721" i="1"/>
  <c r="BB722" i="1"/>
  <c r="BB723" i="1"/>
  <c r="BB724" i="1"/>
  <c r="BB725" i="1"/>
  <c r="BB726" i="1"/>
  <c r="BB727" i="1"/>
  <c r="BB728" i="1"/>
  <c r="BB729" i="1"/>
  <c r="BB730" i="1"/>
  <c r="BB731" i="1"/>
  <c r="BB732" i="1"/>
  <c r="BB733" i="1"/>
  <c r="BB734" i="1"/>
  <c r="BB735" i="1"/>
  <c r="BB736" i="1"/>
  <c r="BB737" i="1"/>
  <c r="BB738" i="1"/>
  <c r="BB739" i="1"/>
  <c r="BB740" i="1"/>
  <c r="BB741" i="1"/>
  <c r="BB742" i="1"/>
  <c r="BB743" i="1"/>
  <c r="BB744" i="1"/>
  <c r="BB745" i="1"/>
  <c r="BB746" i="1"/>
  <c r="BB747" i="1"/>
  <c r="BB748" i="1"/>
  <c r="BB749" i="1"/>
  <c r="BB750" i="1"/>
  <c r="BB751" i="1"/>
  <c r="BB752" i="1"/>
  <c r="BB753" i="1"/>
  <c r="BB754" i="1"/>
  <c r="BB755" i="1"/>
  <c r="BB756" i="1"/>
  <c r="BB757" i="1"/>
  <c r="BB758" i="1"/>
  <c r="BB759" i="1"/>
  <c r="BB760" i="1"/>
  <c r="BB761" i="1"/>
  <c r="BB762" i="1"/>
  <c r="BB763" i="1"/>
  <c r="BB764" i="1"/>
  <c r="BB765" i="1"/>
  <c r="BB766" i="1"/>
  <c r="BB767" i="1"/>
  <c r="BB768" i="1"/>
  <c r="BB769" i="1"/>
  <c r="BB770" i="1"/>
  <c r="BB771" i="1"/>
  <c r="BB772" i="1"/>
  <c r="BB773" i="1"/>
  <c r="BB774" i="1"/>
  <c r="BB775" i="1"/>
  <c r="BB776" i="1"/>
  <c r="BB777" i="1"/>
  <c r="BB778" i="1"/>
  <c r="BB779" i="1"/>
  <c r="BB780" i="1"/>
  <c r="BB781" i="1"/>
  <c r="BB782" i="1"/>
  <c r="BB783" i="1"/>
  <c r="BB784" i="1"/>
  <c r="BB785" i="1"/>
  <c r="BB786" i="1"/>
  <c r="BB787" i="1"/>
  <c r="BB788" i="1"/>
  <c r="BB789" i="1"/>
  <c r="BB790" i="1"/>
  <c r="BB791" i="1"/>
  <c r="BB792" i="1"/>
  <c r="BB793" i="1"/>
  <c r="BB794" i="1"/>
  <c r="BB795" i="1"/>
  <c r="BB796" i="1"/>
  <c r="BB797" i="1"/>
  <c r="BB798" i="1"/>
  <c r="BB799" i="1"/>
  <c r="BB800" i="1"/>
  <c r="BB801" i="1"/>
  <c r="BB802" i="1"/>
  <c r="BB803" i="1"/>
  <c r="BB804" i="1"/>
  <c r="BB805" i="1"/>
  <c r="BB806" i="1"/>
  <c r="BB807" i="1"/>
  <c r="BB808" i="1"/>
  <c r="BB809" i="1"/>
  <c r="BB810" i="1"/>
  <c r="BB811" i="1"/>
  <c r="BB812" i="1"/>
  <c r="BB813" i="1"/>
  <c r="BB814" i="1"/>
  <c r="BB815" i="1"/>
  <c r="BB816" i="1"/>
  <c r="BB817" i="1"/>
  <c r="BB818" i="1"/>
  <c r="BB819" i="1"/>
  <c r="BB820" i="1"/>
  <c r="BB821" i="1"/>
  <c r="BB822" i="1"/>
  <c r="BB823" i="1"/>
  <c r="BB824" i="1"/>
  <c r="BB825" i="1"/>
  <c r="BB826" i="1"/>
  <c r="BB827" i="1"/>
  <c r="BB828" i="1"/>
  <c r="BB829" i="1"/>
  <c r="BB830" i="1"/>
  <c r="BB831" i="1"/>
  <c r="BB832" i="1"/>
  <c r="BB833" i="1"/>
  <c r="BB834" i="1"/>
  <c r="BB835" i="1"/>
  <c r="BB836" i="1"/>
  <c r="BB837" i="1"/>
  <c r="BB838" i="1"/>
  <c r="BB839" i="1"/>
  <c r="BB840" i="1"/>
  <c r="BB841" i="1"/>
  <c r="BB842" i="1"/>
  <c r="BB843" i="1"/>
  <c r="BB844" i="1"/>
  <c r="BB845" i="1"/>
  <c r="BB846" i="1"/>
  <c r="BB847" i="1"/>
  <c r="BB848" i="1"/>
  <c r="BB849" i="1"/>
  <c r="BB850" i="1"/>
  <c r="BB851" i="1"/>
  <c r="BB852" i="1"/>
  <c r="BB853" i="1"/>
  <c r="BB854" i="1"/>
  <c r="BB855" i="1"/>
  <c r="BB856" i="1"/>
  <c r="BB857" i="1"/>
  <c r="BB858" i="1"/>
  <c r="BB859" i="1"/>
  <c r="BB860" i="1"/>
  <c r="BB861" i="1"/>
  <c r="BB862" i="1"/>
  <c r="BB863" i="1"/>
  <c r="BB864" i="1"/>
  <c r="BB865" i="1"/>
  <c r="BB866" i="1"/>
  <c r="BB867" i="1"/>
  <c r="BB868" i="1"/>
  <c r="BB869" i="1"/>
  <c r="BB870" i="1"/>
  <c r="BB871" i="1"/>
  <c r="BB872" i="1"/>
  <c r="BB873" i="1"/>
  <c r="BB874" i="1"/>
  <c r="BB875" i="1"/>
  <c r="BB876" i="1"/>
  <c r="BB877" i="1"/>
  <c r="BB878" i="1"/>
  <c r="BB879" i="1"/>
  <c r="BB880" i="1"/>
  <c r="BB881" i="1"/>
  <c r="BB882" i="1"/>
  <c r="BB883" i="1"/>
  <c r="BB884" i="1"/>
  <c r="BB885" i="1"/>
  <c r="BB886" i="1"/>
  <c r="BB887" i="1"/>
  <c r="BB888" i="1"/>
  <c r="BB889" i="1"/>
  <c r="BB890" i="1"/>
  <c r="BB891" i="1"/>
  <c r="BB892" i="1"/>
  <c r="BB893" i="1"/>
  <c r="BB894" i="1"/>
  <c r="BB895" i="1"/>
  <c r="BB896" i="1"/>
  <c r="BB897" i="1"/>
  <c r="BB898" i="1"/>
  <c r="BB899" i="1"/>
  <c r="BB900" i="1"/>
  <c r="BB901" i="1"/>
  <c r="BB902" i="1"/>
  <c r="BB903" i="1"/>
  <c r="BB904" i="1"/>
  <c r="BB905" i="1"/>
  <c r="BB906" i="1"/>
  <c r="BB907" i="1"/>
  <c r="BB908" i="1"/>
  <c r="BB909" i="1"/>
  <c r="BB910" i="1"/>
  <c r="BB911" i="1"/>
  <c r="BB912" i="1"/>
  <c r="BB913" i="1"/>
  <c r="BB914" i="1"/>
  <c r="BB915" i="1"/>
  <c r="BB916" i="1"/>
  <c r="BB917" i="1"/>
  <c r="BB918" i="1"/>
  <c r="BB919" i="1"/>
  <c r="BB920" i="1"/>
  <c r="BB921" i="1"/>
  <c r="BB922" i="1"/>
  <c r="BB923" i="1"/>
  <c r="BB924" i="1"/>
  <c r="BB925" i="1"/>
  <c r="BB926" i="1"/>
  <c r="BB927" i="1"/>
  <c r="BB928" i="1"/>
  <c r="BB929" i="1"/>
  <c r="BB930" i="1"/>
  <c r="BB931" i="1"/>
  <c r="BB932" i="1"/>
  <c r="BB933" i="1"/>
  <c r="BB934" i="1"/>
  <c r="BB935" i="1"/>
  <c r="BB936" i="1"/>
  <c r="BB937" i="1"/>
  <c r="BB938" i="1"/>
  <c r="BB939" i="1"/>
  <c r="BB940" i="1"/>
  <c r="BB941" i="1"/>
  <c r="BB942" i="1"/>
  <c r="BB943" i="1"/>
  <c r="BB944" i="1"/>
  <c r="BB945" i="1"/>
  <c r="BB946" i="1"/>
  <c r="BB947" i="1"/>
  <c r="BB948" i="1"/>
  <c r="BB949" i="1"/>
  <c r="BB950" i="1"/>
  <c r="BB951" i="1"/>
  <c r="BB952" i="1"/>
  <c r="BB953" i="1"/>
  <c r="BB954" i="1"/>
  <c r="BB955" i="1"/>
  <c r="BB956" i="1"/>
  <c r="BB957" i="1"/>
  <c r="BB958" i="1"/>
  <c r="BB959" i="1"/>
  <c r="BB960" i="1"/>
  <c r="BB961" i="1"/>
  <c r="BB962" i="1"/>
  <c r="BB963" i="1"/>
  <c r="BB964" i="1"/>
  <c r="BB965" i="1"/>
  <c r="BB966" i="1"/>
  <c r="BB967" i="1"/>
  <c r="BB968" i="1"/>
  <c r="BB969" i="1"/>
  <c r="BB970" i="1"/>
  <c r="BB971" i="1"/>
  <c r="BB972" i="1"/>
  <c r="BB973" i="1"/>
  <c r="BB974" i="1"/>
  <c r="BB975" i="1"/>
  <c r="BB976" i="1"/>
  <c r="BB977" i="1"/>
  <c r="BB978" i="1"/>
  <c r="BB979" i="1"/>
  <c r="BB980" i="1"/>
  <c r="BB981" i="1"/>
  <c r="BB982" i="1"/>
  <c r="BB983" i="1"/>
  <c r="BB984" i="1"/>
  <c r="BB985" i="1"/>
  <c r="BB986" i="1"/>
  <c r="BB987" i="1"/>
  <c r="BB988" i="1"/>
  <c r="BB989" i="1"/>
  <c r="BB990" i="1"/>
  <c r="BB991" i="1"/>
  <c r="BB992" i="1"/>
  <c r="BB993" i="1"/>
  <c r="BB994" i="1"/>
  <c r="BB995" i="1"/>
  <c r="BB996" i="1"/>
  <c r="BB997" i="1"/>
  <c r="BB998" i="1"/>
  <c r="BB999" i="1"/>
  <c r="BB1000" i="1"/>
  <c r="BB1001" i="1"/>
  <c r="BB1002" i="1"/>
  <c r="BB1003" i="1"/>
  <c r="BB1004" i="1"/>
  <c r="BB1005" i="1"/>
  <c r="BB1006" i="1"/>
  <c r="BB1007" i="1"/>
  <c r="BB1008" i="1"/>
  <c r="BB1009" i="1"/>
  <c r="BB1010" i="1"/>
  <c r="BB1011" i="1"/>
  <c r="BB1012" i="1"/>
  <c r="BB1013" i="1"/>
  <c r="BB1014" i="1"/>
  <c r="BB1015" i="1"/>
  <c r="BB1016" i="1"/>
  <c r="BB1017" i="1"/>
  <c r="BB1018" i="1"/>
  <c r="BB1019" i="1"/>
  <c r="BB1020" i="1"/>
  <c r="BB1021" i="1"/>
  <c r="BB1022" i="1"/>
  <c r="BB1023" i="1"/>
  <c r="BB1024" i="1"/>
  <c r="BB1025" i="1"/>
  <c r="BB1026" i="1"/>
  <c r="BB1027" i="1"/>
  <c r="BB1028" i="1"/>
  <c r="BB1029" i="1"/>
  <c r="BB1030" i="1"/>
  <c r="BB1031" i="1"/>
  <c r="BB1032" i="1"/>
  <c r="BB1033" i="1"/>
  <c r="BB1034" i="1"/>
  <c r="BB1035" i="1"/>
  <c r="BB1036" i="1"/>
  <c r="BB1037" i="1"/>
  <c r="BB1038" i="1"/>
  <c r="BB1039" i="1"/>
  <c r="BB1040" i="1"/>
  <c r="BB1041" i="1"/>
  <c r="BB1042" i="1"/>
  <c r="BB1043" i="1"/>
  <c r="BB1044" i="1"/>
  <c r="BB1045" i="1"/>
  <c r="BB1046" i="1"/>
  <c r="BB1047" i="1"/>
  <c r="BB1048" i="1"/>
  <c r="BB1049" i="1"/>
  <c r="BB1050" i="1"/>
  <c r="BB1051" i="1"/>
  <c r="BB1052" i="1"/>
  <c r="BB1053" i="1"/>
  <c r="BB1054" i="1"/>
  <c r="BB1055" i="1"/>
  <c r="BB1056" i="1"/>
  <c r="BB1057" i="1"/>
  <c r="BB1058" i="1"/>
  <c r="BB1059" i="1"/>
  <c r="BB1060" i="1"/>
  <c r="BB1061" i="1"/>
  <c r="BB1062" i="1"/>
  <c r="BB1063" i="1"/>
  <c r="BB1064" i="1"/>
  <c r="BB1065" i="1"/>
  <c r="BB1066" i="1"/>
  <c r="BB1067" i="1"/>
  <c r="BB1068" i="1"/>
  <c r="BB1069" i="1"/>
  <c r="BB1070" i="1"/>
  <c r="BB1071" i="1"/>
  <c r="BB1072" i="1"/>
  <c r="BB1073" i="1"/>
  <c r="BB1074" i="1"/>
  <c r="BB1075" i="1"/>
  <c r="BB1076" i="1"/>
  <c r="BB1077" i="1"/>
  <c r="BB1078" i="1"/>
  <c r="BB1079" i="1"/>
  <c r="BB1080" i="1"/>
  <c r="BB1081" i="1"/>
  <c r="BB1082" i="1"/>
  <c r="BB1083" i="1"/>
  <c r="BB1084" i="1"/>
  <c r="BB1085" i="1"/>
  <c r="BB1086" i="1"/>
  <c r="BB1087" i="1"/>
  <c r="BB1088" i="1"/>
  <c r="BB1089" i="1"/>
  <c r="BB1090" i="1"/>
  <c r="BB1091" i="1"/>
  <c r="BB1092" i="1"/>
  <c r="BB1093" i="1"/>
  <c r="BB1094" i="1"/>
  <c r="BB1095" i="1"/>
  <c r="BB1096" i="1"/>
  <c r="BB1097" i="1"/>
  <c r="BB1098" i="1"/>
  <c r="BB1099" i="1"/>
  <c r="BB1100" i="1"/>
  <c r="BB1101" i="1"/>
  <c r="BB1102" i="1"/>
  <c r="BB1103" i="1"/>
  <c r="BB1104" i="1"/>
  <c r="BB1105" i="1"/>
  <c r="BB1106" i="1"/>
  <c r="BB1107" i="1"/>
  <c r="BB1108" i="1"/>
  <c r="BB1109" i="1"/>
  <c r="BB1110" i="1"/>
  <c r="BB1111" i="1"/>
  <c r="BB1112" i="1"/>
  <c r="BB1113" i="1"/>
  <c r="BB1114" i="1"/>
  <c r="BB1115" i="1"/>
  <c r="BB1116" i="1"/>
  <c r="BB1117" i="1"/>
  <c r="BB1118" i="1"/>
  <c r="BB1119" i="1"/>
  <c r="BB1120" i="1"/>
  <c r="BB1121" i="1"/>
  <c r="BB1122" i="1"/>
  <c r="BB1123" i="1"/>
  <c r="BB1124" i="1"/>
  <c r="BB1125" i="1"/>
  <c r="BB1126" i="1"/>
  <c r="BB1127" i="1"/>
  <c r="BB1128" i="1"/>
  <c r="BB1129" i="1"/>
  <c r="BB1130" i="1"/>
  <c r="BB1131" i="1"/>
  <c r="BB1132" i="1"/>
  <c r="BB1133" i="1"/>
  <c r="BB1134" i="1"/>
  <c r="BB1135" i="1"/>
  <c r="BB1136" i="1"/>
  <c r="BB1137" i="1"/>
  <c r="BB1138" i="1"/>
  <c r="BB1139" i="1"/>
  <c r="BB1140" i="1"/>
  <c r="BB1141" i="1"/>
  <c r="BB1142" i="1"/>
  <c r="BB1143" i="1"/>
  <c r="BB1144" i="1"/>
  <c r="BB1145" i="1"/>
  <c r="BB1146" i="1"/>
  <c r="BB1147" i="1"/>
  <c r="BB1148" i="1"/>
  <c r="BB1149" i="1"/>
  <c r="BB1150" i="1"/>
  <c r="BB1151" i="1"/>
  <c r="BB1152" i="1"/>
  <c r="BB1153" i="1"/>
  <c r="BB1154" i="1"/>
  <c r="BB1155" i="1"/>
  <c r="BB1156" i="1"/>
  <c r="BB1157" i="1"/>
  <c r="BB1158" i="1"/>
  <c r="BB1159" i="1"/>
  <c r="BB1160" i="1"/>
  <c r="BB1161" i="1"/>
  <c r="BB1162" i="1"/>
  <c r="BB1163" i="1"/>
  <c r="BB1164" i="1"/>
  <c r="BB1165" i="1"/>
  <c r="BB1166" i="1"/>
  <c r="BB1167" i="1"/>
  <c r="BB1168" i="1"/>
  <c r="BB1169" i="1"/>
  <c r="BB1170" i="1"/>
  <c r="BB1171" i="1"/>
  <c r="BB1172" i="1"/>
  <c r="BB1173" i="1"/>
  <c r="BB1174" i="1"/>
  <c r="BB1175" i="1"/>
  <c r="BB1176" i="1"/>
  <c r="BB1177" i="1"/>
  <c r="BB1178" i="1"/>
  <c r="BB1179" i="1"/>
  <c r="BB1180" i="1"/>
  <c r="BB1181" i="1"/>
  <c r="BB1182" i="1"/>
  <c r="BB1183" i="1"/>
  <c r="BB1184" i="1"/>
  <c r="BB1185" i="1"/>
  <c r="BB1186" i="1"/>
  <c r="BB1187" i="1"/>
  <c r="BB1188" i="1"/>
  <c r="BB1189" i="1"/>
  <c r="BB1190" i="1"/>
  <c r="BB1191" i="1"/>
  <c r="BB1192" i="1"/>
  <c r="BB1193" i="1"/>
  <c r="BB1194" i="1"/>
  <c r="BB1195" i="1"/>
  <c r="BB1196" i="1"/>
  <c r="BB1197" i="1"/>
  <c r="BB1198" i="1"/>
  <c r="BB1199" i="1"/>
  <c r="BB1200" i="1"/>
  <c r="BB1201" i="1"/>
  <c r="BB1202" i="1"/>
  <c r="BB1203" i="1"/>
  <c r="BB1204" i="1"/>
  <c r="BB1205" i="1"/>
  <c r="BB1206" i="1"/>
  <c r="BB1207" i="1"/>
  <c r="BB1208" i="1"/>
  <c r="BB1209" i="1"/>
  <c r="BB1210" i="1"/>
  <c r="BB1211" i="1"/>
  <c r="BB1212" i="1"/>
  <c r="BB1213" i="1"/>
  <c r="BB1214" i="1"/>
  <c r="BB1215" i="1"/>
  <c r="BB1216" i="1"/>
  <c r="BB1217" i="1"/>
  <c r="BB1218" i="1"/>
  <c r="BB1219" i="1"/>
  <c r="BB1220" i="1"/>
  <c r="BB1221" i="1"/>
  <c r="BB1222" i="1"/>
  <c r="BB1223" i="1"/>
  <c r="BB1224" i="1"/>
  <c r="BB1225" i="1"/>
  <c r="BB1226" i="1"/>
  <c r="BB1227" i="1"/>
  <c r="BB1228" i="1"/>
  <c r="BB1229" i="1"/>
  <c r="BB1230" i="1"/>
  <c r="BB1231" i="1"/>
  <c r="BB1232" i="1"/>
  <c r="BB1233" i="1"/>
  <c r="BB1234" i="1"/>
  <c r="BB1235" i="1"/>
  <c r="BB1236" i="1"/>
  <c r="BB1237" i="1"/>
  <c r="BB1238" i="1"/>
  <c r="BB1239" i="1"/>
  <c r="BB1240" i="1"/>
  <c r="BB1241" i="1"/>
  <c r="BB1242" i="1"/>
  <c r="BB1243" i="1"/>
  <c r="BB1244" i="1"/>
  <c r="BB1245" i="1"/>
  <c r="BB1246" i="1"/>
  <c r="BB1247" i="1"/>
  <c r="BB1248" i="1"/>
  <c r="BB1249" i="1"/>
  <c r="BB1250" i="1"/>
  <c r="BB1251" i="1"/>
  <c r="BB1252" i="1"/>
  <c r="BB1253" i="1"/>
  <c r="BB1254" i="1"/>
  <c r="BB1255" i="1"/>
  <c r="BB1256" i="1"/>
  <c r="BB1257" i="1"/>
  <c r="BB1258" i="1"/>
  <c r="BB1259" i="1"/>
  <c r="BB1260" i="1"/>
  <c r="BB1261" i="1"/>
  <c r="BB1262" i="1"/>
  <c r="BB1263" i="1"/>
  <c r="BB1264" i="1"/>
  <c r="BB1265" i="1"/>
  <c r="BB1266" i="1"/>
  <c r="BB1267" i="1"/>
  <c r="BB1268" i="1"/>
  <c r="BB1269" i="1"/>
  <c r="BB1270" i="1"/>
  <c r="BB1271" i="1"/>
  <c r="BB1272" i="1"/>
  <c r="BB1273" i="1"/>
  <c r="BB1274" i="1"/>
  <c r="BB1275" i="1"/>
  <c r="BB1276" i="1"/>
  <c r="BB1277" i="1"/>
  <c r="BB1278" i="1"/>
  <c r="BB1279" i="1"/>
  <c r="BB1280" i="1"/>
  <c r="BB1281" i="1"/>
  <c r="BB1282" i="1"/>
  <c r="BB1283" i="1"/>
  <c r="BB1284" i="1"/>
  <c r="BB1285" i="1"/>
  <c r="BB1286" i="1"/>
  <c r="BB1287" i="1"/>
  <c r="BB1288" i="1"/>
  <c r="BB1289" i="1"/>
  <c r="BB1290" i="1"/>
  <c r="BB1291" i="1"/>
  <c r="BB1292" i="1"/>
  <c r="BB1293" i="1"/>
  <c r="BB1294" i="1"/>
  <c r="BB1295" i="1"/>
  <c r="BB1296" i="1"/>
  <c r="BB1297" i="1"/>
  <c r="BB1298" i="1"/>
  <c r="BB1299" i="1"/>
  <c r="BB1300" i="1"/>
  <c r="BB1301" i="1"/>
  <c r="BB1302" i="1"/>
  <c r="BB1303" i="1"/>
  <c r="BB1304" i="1"/>
  <c r="BB1305" i="1"/>
  <c r="BB1306" i="1"/>
  <c r="BB1307" i="1"/>
  <c r="BB1308" i="1"/>
  <c r="BB1309" i="1"/>
  <c r="BB1310" i="1"/>
  <c r="BB1311" i="1"/>
  <c r="BB1312" i="1"/>
  <c r="BB1313" i="1"/>
  <c r="BB1314" i="1"/>
  <c r="BB1315" i="1"/>
  <c r="BB1316" i="1"/>
  <c r="BB1317" i="1"/>
  <c r="BB1318" i="1"/>
  <c r="BB1319" i="1"/>
  <c r="BB1320" i="1"/>
  <c r="BB1321" i="1"/>
  <c r="BB1322" i="1"/>
  <c r="BB1323" i="1"/>
  <c r="BB1324" i="1"/>
  <c r="BB1325" i="1"/>
  <c r="BB1326" i="1"/>
  <c r="BB1327" i="1"/>
  <c r="BB1328" i="1"/>
  <c r="BB1329" i="1"/>
  <c r="BB1330" i="1"/>
  <c r="BB1331" i="1"/>
  <c r="BB1332" i="1"/>
  <c r="BB1333" i="1"/>
  <c r="BB1334" i="1"/>
  <c r="BB1335" i="1"/>
  <c r="BB1336" i="1"/>
  <c r="BB1337" i="1"/>
  <c r="BB1338" i="1"/>
  <c r="BB1339" i="1"/>
  <c r="BB1340" i="1"/>
  <c r="BB1341" i="1"/>
  <c r="BB1342" i="1"/>
  <c r="BB1343" i="1"/>
  <c r="BB1344" i="1"/>
  <c r="BB1345" i="1"/>
  <c r="BB1346" i="1"/>
  <c r="BB1347" i="1"/>
  <c r="BB1348" i="1"/>
  <c r="BB1349" i="1"/>
  <c r="BB1350" i="1"/>
  <c r="BB1351" i="1"/>
  <c r="BB1352" i="1"/>
  <c r="BB1353" i="1"/>
  <c r="BB1354" i="1"/>
  <c r="BB1355" i="1"/>
  <c r="BB1356" i="1"/>
  <c r="BB1357" i="1"/>
  <c r="BB1358" i="1"/>
  <c r="BB1359" i="1"/>
  <c r="BB1360" i="1"/>
  <c r="BB1361" i="1"/>
  <c r="BB1362" i="1"/>
  <c r="BB1363" i="1"/>
  <c r="BB1364" i="1"/>
  <c r="BB1365" i="1"/>
  <c r="BB1366" i="1"/>
  <c r="BB1367" i="1"/>
  <c r="BB1368" i="1"/>
  <c r="BB1369" i="1"/>
  <c r="BB1370" i="1"/>
  <c r="BB1371" i="1"/>
  <c r="BB1372" i="1"/>
  <c r="BB1373" i="1"/>
  <c r="BB1374" i="1"/>
  <c r="BB1375" i="1"/>
  <c r="BB1376" i="1"/>
  <c r="BB1377" i="1"/>
  <c r="BB1378" i="1"/>
  <c r="BB1379" i="1"/>
  <c r="BB1380" i="1"/>
  <c r="BB1381" i="1"/>
  <c r="BB1382" i="1"/>
  <c r="BB1383" i="1"/>
  <c r="BB1384" i="1"/>
  <c r="BB1385" i="1"/>
  <c r="BB1386" i="1"/>
  <c r="BB1387" i="1"/>
  <c r="BB1388" i="1"/>
  <c r="BB1389" i="1"/>
  <c r="BB1390" i="1"/>
  <c r="BB1391" i="1"/>
  <c r="BB1392" i="1"/>
  <c r="BB1393" i="1"/>
  <c r="BB1394" i="1"/>
  <c r="BB1395" i="1"/>
  <c r="BB1396" i="1"/>
  <c r="BB1397" i="1"/>
  <c r="BB1398" i="1"/>
  <c r="BB1399" i="1"/>
  <c r="BB1400" i="1"/>
  <c r="BB1401" i="1"/>
  <c r="BB1402" i="1"/>
  <c r="BB1403" i="1"/>
  <c r="BB1404" i="1"/>
  <c r="BB1405" i="1"/>
  <c r="BB1406" i="1"/>
  <c r="BB1407" i="1"/>
  <c r="BB1408" i="1"/>
  <c r="BB1409" i="1"/>
  <c r="BB1410" i="1"/>
  <c r="BB1411" i="1"/>
  <c r="BB1412" i="1"/>
  <c r="BB1413" i="1"/>
  <c r="BB1414" i="1"/>
  <c r="BB1415" i="1"/>
  <c r="BB1416" i="1"/>
  <c r="BB1417" i="1"/>
  <c r="BB1418" i="1"/>
  <c r="BB1419" i="1"/>
  <c r="BB1420" i="1"/>
  <c r="BB1421" i="1"/>
  <c r="BB1422" i="1"/>
  <c r="BB1423" i="1"/>
  <c r="BB1424" i="1"/>
  <c r="BB1425" i="1"/>
  <c r="BB1426" i="1"/>
  <c r="BB1427" i="1"/>
  <c r="BB1428" i="1"/>
  <c r="BB1429" i="1"/>
  <c r="BB1430" i="1"/>
  <c r="BB1431" i="1"/>
  <c r="BB1432" i="1"/>
  <c r="BB1433" i="1"/>
  <c r="BB1434" i="1"/>
  <c r="BB1435" i="1"/>
  <c r="BB1436" i="1"/>
  <c r="BB1437" i="1"/>
  <c r="BB1438" i="1"/>
  <c r="BB1439" i="1"/>
  <c r="BB1440" i="1"/>
  <c r="BB1441" i="1"/>
  <c r="BB1442" i="1"/>
  <c r="BB1443" i="1"/>
  <c r="BB1444" i="1"/>
  <c r="BB1445" i="1"/>
  <c r="BB1446" i="1"/>
  <c r="BB1447" i="1"/>
  <c r="BB1448" i="1"/>
  <c r="BB1449" i="1"/>
  <c r="BB1450" i="1"/>
  <c r="BB1451" i="1"/>
  <c r="BB1452" i="1"/>
  <c r="BB1453" i="1"/>
  <c r="BB1454" i="1"/>
  <c r="BB1455" i="1"/>
  <c r="BB1456" i="1"/>
  <c r="BB1457" i="1"/>
  <c r="BB1458" i="1"/>
  <c r="BB1459" i="1"/>
  <c r="BB1460" i="1"/>
  <c r="BB1461" i="1"/>
  <c r="BB1462" i="1"/>
  <c r="BB1463" i="1"/>
  <c r="BB1464" i="1"/>
  <c r="BB1465" i="1"/>
  <c r="BB1466" i="1"/>
  <c r="BB1467" i="1"/>
  <c r="BB1468" i="1"/>
  <c r="BB1469" i="1"/>
  <c r="BB1470" i="1"/>
  <c r="BB1471" i="1"/>
  <c r="BB1472" i="1"/>
  <c r="BB1473" i="1"/>
  <c r="BB1474" i="1"/>
  <c r="BB1475" i="1"/>
  <c r="BB1476" i="1"/>
  <c r="BB1477" i="1"/>
  <c r="BB1478" i="1"/>
  <c r="BB1479" i="1"/>
  <c r="BB1480" i="1"/>
  <c r="BB1481" i="1"/>
  <c r="BB1482" i="1"/>
  <c r="BB1483" i="1"/>
  <c r="BB1484" i="1"/>
  <c r="BB1485" i="1"/>
  <c r="BB1486" i="1"/>
  <c r="BB1487" i="1"/>
  <c r="BB1488" i="1"/>
  <c r="BB1489" i="1"/>
  <c r="BB1490" i="1"/>
  <c r="BB1491" i="1"/>
  <c r="BB1492" i="1"/>
  <c r="BB1493" i="1"/>
  <c r="BB1494" i="1"/>
  <c r="BB1495" i="1"/>
  <c r="BB1496" i="1"/>
  <c r="BB1497" i="1"/>
  <c r="BB1498" i="1"/>
  <c r="BB1499" i="1"/>
  <c r="BB1500" i="1"/>
  <c r="BB1501" i="1"/>
  <c r="BB1502" i="1"/>
  <c r="BB1503" i="1"/>
  <c r="BB1504" i="1"/>
  <c r="BB1505" i="1"/>
  <c r="BB1506" i="1"/>
  <c r="BB1507" i="1"/>
  <c r="BB1508" i="1"/>
  <c r="BB1509" i="1"/>
  <c r="BB1510" i="1"/>
  <c r="BB1511" i="1"/>
  <c r="BB1512" i="1"/>
  <c r="BB1513" i="1"/>
  <c r="BB1514" i="1"/>
  <c r="BB1515" i="1"/>
  <c r="BB1516" i="1"/>
  <c r="BB1517" i="1"/>
  <c r="BB1518" i="1"/>
  <c r="BB1519" i="1"/>
  <c r="BB1520" i="1"/>
  <c r="BB1521" i="1"/>
  <c r="BB1522" i="1"/>
  <c r="BB1523" i="1"/>
  <c r="BB1524" i="1"/>
  <c r="BB1525" i="1"/>
  <c r="BB1526" i="1"/>
  <c r="BB1527" i="1"/>
  <c r="BB1528" i="1"/>
  <c r="BB1529" i="1"/>
  <c r="BB1530" i="1"/>
  <c r="BB1531" i="1"/>
  <c r="BB1532" i="1"/>
  <c r="BB1533" i="1"/>
  <c r="BB1534" i="1"/>
  <c r="BB1535" i="1"/>
  <c r="BB1536" i="1"/>
  <c r="BB1537" i="1"/>
  <c r="BB1538" i="1"/>
  <c r="BB1539" i="1"/>
  <c r="BB1540" i="1"/>
  <c r="BB1541" i="1"/>
  <c r="BB1542" i="1"/>
  <c r="BB1543" i="1"/>
  <c r="BB1544" i="1"/>
  <c r="BB1545" i="1"/>
  <c r="BB1546" i="1"/>
  <c r="BB1547" i="1"/>
  <c r="BB1548" i="1"/>
  <c r="BB1549" i="1"/>
  <c r="BB1550" i="1"/>
  <c r="BB1551" i="1"/>
  <c r="BB1552" i="1"/>
  <c r="BB1553" i="1"/>
  <c r="BB1554" i="1"/>
  <c r="BB1555" i="1"/>
  <c r="BB1556" i="1"/>
  <c r="BB1557" i="1"/>
  <c r="BB1558" i="1"/>
  <c r="BB1559" i="1"/>
  <c r="BB1560" i="1"/>
  <c r="BB1561" i="1"/>
  <c r="BB1562" i="1"/>
  <c r="BB1563" i="1"/>
  <c r="BB1564" i="1"/>
  <c r="BB1565" i="1"/>
  <c r="BB1566" i="1"/>
  <c r="BB1567" i="1"/>
  <c r="BB1568" i="1"/>
  <c r="BB1569" i="1"/>
  <c r="BB1570" i="1"/>
  <c r="BB1571" i="1"/>
  <c r="BB1572" i="1"/>
  <c r="BB1573" i="1"/>
  <c r="BB1574" i="1"/>
  <c r="BB1575" i="1"/>
  <c r="BB1576" i="1"/>
  <c r="BB1577" i="1"/>
  <c r="BB1578" i="1"/>
  <c r="BB1579" i="1"/>
  <c r="BB1580" i="1"/>
  <c r="BB1581" i="1"/>
  <c r="BB1582" i="1"/>
  <c r="BB1583" i="1"/>
  <c r="BB1584" i="1"/>
  <c r="BB1585" i="1"/>
  <c r="BB1586" i="1"/>
  <c r="BB1587" i="1"/>
  <c r="BB1588" i="1"/>
  <c r="BB1589" i="1"/>
  <c r="BB1590" i="1"/>
  <c r="BB1591" i="1"/>
  <c r="BB1592" i="1"/>
  <c r="BB1593" i="1"/>
  <c r="BB1594" i="1"/>
  <c r="BB1595" i="1"/>
  <c r="BB1596" i="1"/>
  <c r="BB1597" i="1"/>
  <c r="BB1598" i="1"/>
  <c r="BB1599" i="1"/>
  <c r="BB1600" i="1"/>
  <c r="BB1601" i="1"/>
  <c r="BB1602" i="1"/>
  <c r="BB1603" i="1"/>
  <c r="BB1604" i="1"/>
  <c r="BB1605" i="1"/>
  <c r="BB1606" i="1"/>
  <c r="BB1607" i="1"/>
  <c r="BB1608" i="1"/>
  <c r="BB1609" i="1"/>
  <c r="BB1610" i="1"/>
  <c r="BB1611" i="1"/>
  <c r="BB1612" i="1"/>
  <c r="BB1613" i="1"/>
  <c r="BB1614" i="1"/>
  <c r="BB1615" i="1"/>
  <c r="BB1616" i="1"/>
  <c r="BB1617" i="1"/>
  <c r="BB1618" i="1"/>
  <c r="BB1619" i="1"/>
  <c r="BB1620" i="1"/>
  <c r="BB1621" i="1"/>
  <c r="BB1622" i="1"/>
  <c r="BB1623" i="1"/>
  <c r="BB1624" i="1"/>
  <c r="BB1625" i="1"/>
  <c r="BB1626" i="1"/>
  <c r="BB1627" i="1"/>
  <c r="BB1628" i="1"/>
  <c r="BB1629" i="1"/>
  <c r="BB1630" i="1"/>
  <c r="BB1631" i="1"/>
  <c r="BB1632" i="1"/>
  <c r="BB1633" i="1"/>
  <c r="BB1634" i="1"/>
  <c r="BB1635" i="1"/>
  <c r="BB1636" i="1"/>
  <c r="BB1637" i="1"/>
  <c r="BB1638" i="1"/>
  <c r="BB1639" i="1"/>
  <c r="BB1640" i="1"/>
  <c r="BB1641" i="1"/>
  <c r="BB1642" i="1"/>
  <c r="BB1643" i="1"/>
  <c r="BB1644" i="1"/>
  <c r="BB1645" i="1"/>
  <c r="BB1646" i="1"/>
  <c r="BB1647" i="1"/>
  <c r="BB1648" i="1"/>
  <c r="BB1649" i="1"/>
  <c r="BB1650" i="1"/>
  <c r="BB1651" i="1"/>
  <c r="BB1652" i="1"/>
  <c r="BB1653" i="1"/>
  <c r="BB1654" i="1"/>
  <c r="BB1655" i="1"/>
  <c r="BB1656" i="1"/>
  <c r="BB1657" i="1"/>
  <c r="BB1658" i="1"/>
  <c r="BB1659" i="1"/>
  <c r="BB1660" i="1"/>
  <c r="BB1661" i="1"/>
  <c r="BB1662" i="1"/>
  <c r="BB1663" i="1"/>
  <c r="BB1664" i="1"/>
  <c r="BB1665" i="1"/>
  <c r="BB1666" i="1"/>
  <c r="BB1667" i="1"/>
  <c r="BB1668" i="1"/>
  <c r="BB1669" i="1"/>
  <c r="BB1670" i="1"/>
  <c r="BB1671" i="1"/>
  <c r="BB1672" i="1"/>
  <c r="BB1673" i="1"/>
  <c r="BB1674" i="1"/>
  <c r="BB1675" i="1"/>
  <c r="BB1676" i="1"/>
  <c r="BB1677" i="1"/>
  <c r="BB1678" i="1"/>
  <c r="BB1679" i="1"/>
  <c r="BB1680" i="1"/>
  <c r="BB1681" i="1"/>
  <c r="BB1682" i="1"/>
  <c r="BB1683" i="1"/>
  <c r="BB1684" i="1"/>
  <c r="BB1685" i="1"/>
  <c r="BB1686" i="1"/>
  <c r="BB1687" i="1"/>
  <c r="BB1688" i="1"/>
  <c r="BB1689" i="1"/>
  <c r="BB1690" i="1"/>
  <c r="BB1691" i="1"/>
  <c r="BB1692" i="1"/>
  <c r="BB1693" i="1"/>
  <c r="BB1694" i="1"/>
  <c r="BB1695" i="1"/>
  <c r="BB1696" i="1"/>
  <c r="BB1697" i="1"/>
  <c r="BB1698" i="1"/>
  <c r="BB1699" i="1"/>
  <c r="BB1700" i="1"/>
  <c r="BB1701" i="1"/>
  <c r="BB1702" i="1"/>
  <c r="BB1703" i="1"/>
  <c r="BB1704" i="1"/>
  <c r="BB1705" i="1"/>
  <c r="BB1706" i="1"/>
  <c r="BB1707" i="1"/>
  <c r="BB1708" i="1"/>
  <c r="BB1709" i="1"/>
  <c r="BB1710" i="1"/>
  <c r="BB1711" i="1"/>
  <c r="BB1712" i="1"/>
  <c r="BB1713" i="1"/>
  <c r="BB1714" i="1"/>
  <c r="BB1715" i="1"/>
  <c r="BB1716" i="1"/>
  <c r="BB1717" i="1"/>
  <c r="BB1718" i="1"/>
  <c r="BB1719" i="1"/>
  <c r="BB1720" i="1"/>
  <c r="BB1721" i="1"/>
  <c r="BB1722" i="1"/>
  <c r="BB1723" i="1"/>
  <c r="BB1724" i="1"/>
  <c r="BB1725" i="1"/>
  <c r="BB1726" i="1"/>
  <c r="BB1727" i="1"/>
  <c r="BB1728" i="1"/>
  <c r="BB1729" i="1"/>
  <c r="BB1730" i="1"/>
  <c r="BB1731" i="1"/>
  <c r="BB1732" i="1"/>
  <c r="BB1733" i="1"/>
  <c r="BB1734" i="1"/>
  <c r="BB1735" i="1"/>
  <c r="BB1736" i="1"/>
  <c r="BB1737" i="1"/>
  <c r="BB1738" i="1"/>
  <c r="BB1739" i="1"/>
  <c r="BB1740" i="1"/>
  <c r="BB1741" i="1"/>
  <c r="BB1742" i="1"/>
  <c r="BB1743" i="1"/>
  <c r="BB1744" i="1"/>
  <c r="BB1745" i="1"/>
  <c r="BB1746" i="1"/>
  <c r="BB1747" i="1"/>
  <c r="BB1748" i="1"/>
  <c r="BB1749" i="1"/>
  <c r="BB1750" i="1"/>
  <c r="BB1751" i="1"/>
  <c r="BB1752" i="1"/>
  <c r="BB1753" i="1"/>
  <c r="BB1754" i="1"/>
  <c r="BB1755" i="1"/>
  <c r="BB1756" i="1"/>
  <c r="BB1757" i="1"/>
  <c r="BB1758" i="1"/>
  <c r="BB1759" i="1"/>
  <c r="BB1760" i="1"/>
  <c r="BB1761" i="1"/>
  <c r="BB1762" i="1"/>
  <c r="BB1763" i="1"/>
  <c r="BB1764" i="1"/>
  <c r="BB1765" i="1"/>
  <c r="BB1766" i="1"/>
  <c r="BB1767" i="1"/>
  <c r="BB1768" i="1"/>
  <c r="BB1769" i="1"/>
  <c r="BB1770" i="1"/>
  <c r="BB1771" i="1"/>
  <c r="BB1772" i="1"/>
  <c r="BB1773" i="1"/>
  <c r="BB1774" i="1"/>
  <c r="BB1775" i="1"/>
  <c r="BB1776" i="1"/>
  <c r="BB1777" i="1"/>
  <c r="BB1778" i="1"/>
  <c r="BB1779" i="1"/>
  <c r="BB1780" i="1"/>
  <c r="BB1781" i="1"/>
  <c r="AZ3" i="3"/>
  <c r="AZ4" i="3"/>
  <c r="AZ5" i="3"/>
  <c r="AZ6" i="3"/>
  <c r="AZ7" i="3"/>
  <c r="AZ8" i="3"/>
  <c r="AZ9" i="3"/>
  <c r="AZ10" i="3"/>
  <c r="AZ11" i="3"/>
  <c r="AZ12" i="3"/>
  <c r="AZ13" i="3"/>
  <c r="AZ14" i="3"/>
  <c r="AZ15" i="3"/>
  <c r="AZ16" i="3"/>
  <c r="AZ17" i="3"/>
  <c r="AZ18" i="3"/>
  <c r="AZ19" i="3"/>
  <c r="AZ20" i="3"/>
  <c r="AZ21" i="3"/>
  <c r="AZ22" i="3"/>
  <c r="AZ23" i="3"/>
  <c r="AZ24" i="3"/>
  <c r="AZ25" i="3"/>
  <c r="AZ26" i="3"/>
  <c r="AZ27" i="3"/>
  <c r="AZ28" i="3"/>
  <c r="AZ29" i="3"/>
  <c r="AZ30" i="3"/>
  <c r="AZ31" i="3"/>
  <c r="AZ32" i="3"/>
  <c r="AZ33" i="3"/>
  <c r="AZ34" i="3"/>
  <c r="AZ35" i="3"/>
  <c r="AZ36" i="3"/>
  <c r="AZ37" i="3"/>
  <c r="AZ38" i="3"/>
  <c r="AZ39" i="3"/>
  <c r="AZ40" i="3"/>
  <c r="AZ41" i="3"/>
  <c r="AZ42" i="3"/>
  <c r="AZ43" i="3"/>
  <c r="AZ44" i="3"/>
  <c r="AZ45" i="3"/>
  <c r="AZ46" i="3"/>
  <c r="AZ47" i="3"/>
  <c r="AZ48" i="3"/>
  <c r="AZ49" i="3"/>
  <c r="AZ50" i="3"/>
  <c r="AZ51" i="3"/>
  <c r="AZ52" i="3"/>
  <c r="AZ53" i="3"/>
  <c r="AZ54" i="3"/>
  <c r="AZ55" i="3"/>
  <c r="AZ56" i="3"/>
  <c r="AZ57" i="3"/>
  <c r="AZ58" i="3"/>
  <c r="AZ59" i="3"/>
  <c r="AZ60" i="3"/>
  <c r="AZ61" i="3"/>
  <c r="AZ62" i="3"/>
  <c r="AZ63" i="3"/>
  <c r="AZ64" i="3"/>
  <c r="AZ65" i="3"/>
  <c r="AZ66" i="3"/>
  <c r="AZ67" i="3"/>
  <c r="AZ68" i="3"/>
  <c r="AZ69" i="3"/>
  <c r="AZ70" i="3"/>
  <c r="AZ71" i="3"/>
  <c r="AZ72" i="3"/>
  <c r="AZ73" i="3"/>
  <c r="AZ74" i="3"/>
  <c r="AZ75" i="3"/>
  <c r="AZ76" i="3"/>
  <c r="AZ77" i="3"/>
  <c r="AZ78" i="3"/>
  <c r="AZ79" i="3"/>
  <c r="AZ80" i="3"/>
  <c r="AZ81" i="3"/>
  <c r="AZ82" i="3"/>
  <c r="AZ83" i="3"/>
  <c r="AZ84" i="3"/>
  <c r="AZ85" i="3"/>
  <c r="AZ86" i="3"/>
  <c r="AZ87" i="3"/>
  <c r="AZ88" i="3"/>
  <c r="AZ89" i="3"/>
  <c r="AZ90" i="3"/>
  <c r="AZ91" i="3"/>
  <c r="AZ92" i="3"/>
  <c r="AZ93" i="3"/>
  <c r="AZ94" i="3"/>
  <c r="AZ95" i="3"/>
  <c r="AZ96" i="3"/>
  <c r="AZ97" i="3"/>
  <c r="AZ98" i="3"/>
  <c r="AZ99" i="3"/>
  <c r="AZ100" i="3"/>
  <c r="AZ101" i="3"/>
  <c r="AZ102" i="3"/>
  <c r="AZ103" i="3"/>
  <c r="AZ104" i="3"/>
  <c r="AZ105" i="3"/>
  <c r="AZ106" i="3"/>
  <c r="AZ107" i="3"/>
  <c r="AZ108" i="3"/>
  <c r="AZ109" i="3"/>
  <c r="AZ110" i="3"/>
  <c r="AZ111" i="3"/>
  <c r="AZ112" i="3"/>
  <c r="AZ113" i="3"/>
  <c r="AZ114" i="3"/>
  <c r="AZ115" i="3"/>
  <c r="AZ116" i="3"/>
  <c r="AZ117" i="3"/>
  <c r="AZ118" i="3"/>
  <c r="AZ119" i="3"/>
  <c r="AZ120" i="3"/>
  <c r="AZ121" i="3"/>
  <c r="AZ122" i="3"/>
  <c r="AZ123" i="3"/>
  <c r="AZ124" i="3"/>
  <c r="AZ125" i="3"/>
  <c r="AZ126" i="3"/>
  <c r="AZ127" i="3"/>
  <c r="AZ128" i="3"/>
  <c r="AZ129" i="3"/>
  <c r="AZ130" i="3"/>
  <c r="AZ131" i="3"/>
  <c r="AZ132" i="3"/>
  <c r="AZ133" i="3"/>
  <c r="AZ134" i="3"/>
  <c r="AZ135" i="3"/>
  <c r="AZ136" i="3"/>
  <c r="AZ137" i="3"/>
  <c r="AZ138" i="3"/>
  <c r="AZ139" i="3"/>
  <c r="AZ140" i="3"/>
  <c r="AZ141" i="3"/>
  <c r="AZ142" i="3"/>
  <c r="AZ143" i="3"/>
  <c r="AZ144" i="3"/>
  <c r="AZ145" i="3"/>
  <c r="AZ146" i="3"/>
  <c r="AZ147" i="3"/>
  <c r="AZ148" i="3"/>
  <c r="AZ149" i="3"/>
  <c r="AZ150" i="3"/>
  <c r="AZ151" i="3"/>
  <c r="AZ152" i="3"/>
  <c r="AZ153" i="3"/>
  <c r="AZ154" i="3"/>
  <c r="AZ155" i="3"/>
  <c r="AZ156" i="3"/>
  <c r="AZ157" i="3"/>
  <c r="AZ158" i="3"/>
  <c r="AZ159" i="3"/>
  <c r="AZ160" i="3"/>
  <c r="AZ161" i="3"/>
  <c r="AZ162" i="3"/>
  <c r="AZ163" i="3"/>
  <c r="AZ164" i="3"/>
  <c r="AZ165" i="3"/>
  <c r="AZ166" i="3"/>
  <c r="AZ167" i="3"/>
  <c r="AZ168" i="3"/>
  <c r="AZ169" i="3"/>
  <c r="AZ170" i="3"/>
  <c r="AZ171" i="3"/>
  <c r="AZ172" i="3"/>
  <c r="AZ173" i="3"/>
  <c r="AZ174" i="3"/>
  <c r="AZ175" i="3"/>
  <c r="AZ176" i="3"/>
  <c r="AZ177" i="3"/>
  <c r="AZ178" i="3"/>
  <c r="AZ179" i="3"/>
  <c r="AZ180" i="3"/>
  <c r="AZ181" i="3"/>
  <c r="AZ182" i="3"/>
  <c r="AZ183" i="3"/>
  <c r="AZ184" i="3"/>
  <c r="AZ185" i="3"/>
  <c r="AZ186" i="3"/>
  <c r="AZ187" i="3"/>
  <c r="AZ188" i="3"/>
  <c r="AZ189" i="3"/>
  <c r="AZ190" i="3"/>
  <c r="AZ191" i="3"/>
  <c r="AZ192" i="3"/>
  <c r="AZ193" i="3"/>
  <c r="AZ194" i="3"/>
  <c r="AZ195" i="3"/>
  <c r="AZ196" i="3"/>
  <c r="AZ197" i="3"/>
  <c r="AZ198" i="3"/>
  <c r="AZ199" i="3"/>
  <c r="AZ200" i="3"/>
  <c r="AZ201" i="3"/>
  <c r="AZ202" i="3"/>
  <c r="AZ203" i="3"/>
  <c r="AZ204" i="3"/>
  <c r="AZ205" i="3"/>
  <c r="AZ206" i="3"/>
  <c r="AZ207" i="3"/>
  <c r="AZ208" i="3"/>
  <c r="AZ209" i="3"/>
  <c r="AZ210" i="3"/>
  <c r="AZ211" i="3"/>
  <c r="AZ212" i="3"/>
  <c r="AZ213" i="3"/>
  <c r="AZ214" i="3"/>
  <c r="AZ215" i="3"/>
  <c r="AZ216" i="3"/>
  <c r="AZ217" i="3"/>
  <c r="AZ218" i="3"/>
  <c r="AZ219" i="3"/>
  <c r="AZ220" i="3"/>
  <c r="AZ221" i="3"/>
  <c r="AZ222" i="3"/>
  <c r="AZ223" i="3"/>
  <c r="AZ224" i="3"/>
  <c r="AZ225" i="3"/>
  <c r="AZ226" i="3"/>
  <c r="AZ227" i="3"/>
  <c r="AZ228" i="3"/>
  <c r="AZ229" i="3"/>
  <c r="AZ230" i="3"/>
  <c r="AZ231" i="3"/>
  <c r="AZ232" i="3"/>
  <c r="AZ233" i="3"/>
  <c r="AZ234" i="3"/>
  <c r="AZ235" i="3"/>
  <c r="AZ236" i="3"/>
  <c r="AZ237" i="3"/>
  <c r="AZ238" i="3"/>
  <c r="AZ239" i="3"/>
  <c r="AZ240" i="3"/>
  <c r="AZ241" i="3"/>
  <c r="AZ242" i="3"/>
  <c r="AZ243" i="3"/>
  <c r="AZ244" i="3"/>
  <c r="AZ245" i="3"/>
  <c r="AZ246" i="3"/>
  <c r="AZ247" i="3"/>
  <c r="AZ248" i="3"/>
  <c r="AZ249" i="3"/>
  <c r="AZ250" i="3"/>
  <c r="AZ251" i="3"/>
  <c r="AZ252" i="3"/>
  <c r="AZ253" i="3"/>
  <c r="AZ254" i="3"/>
  <c r="AZ255" i="3"/>
  <c r="AZ256" i="3"/>
  <c r="AZ257" i="3"/>
  <c r="AZ258" i="3"/>
  <c r="AZ259" i="3"/>
  <c r="AZ260" i="3"/>
  <c r="AZ261" i="3"/>
  <c r="AZ262" i="3"/>
  <c r="AZ263" i="3"/>
  <c r="AZ264" i="3"/>
  <c r="AZ265" i="3"/>
  <c r="AZ266" i="3"/>
  <c r="AZ267" i="3"/>
  <c r="AZ268" i="3"/>
  <c r="AZ269" i="3"/>
  <c r="AZ270" i="3"/>
  <c r="AZ271" i="3"/>
  <c r="AZ272" i="3"/>
  <c r="AZ273" i="3"/>
  <c r="AZ274" i="3"/>
  <c r="AZ275" i="3"/>
  <c r="AZ276" i="3"/>
  <c r="AZ277" i="3"/>
  <c r="AZ278" i="3"/>
  <c r="AZ279" i="3"/>
  <c r="AZ280" i="3"/>
  <c r="AZ281" i="3"/>
  <c r="AZ282" i="3"/>
  <c r="AZ283" i="3"/>
  <c r="AZ284" i="3"/>
  <c r="AZ285" i="3"/>
  <c r="AZ286" i="3"/>
  <c r="AZ287" i="3"/>
  <c r="AZ288" i="3"/>
  <c r="AZ289" i="3"/>
  <c r="AZ290" i="3"/>
  <c r="AZ291" i="3"/>
  <c r="AZ292" i="3"/>
  <c r="AZ293" i="3"/>
  <c r="AZ294" i="3"/>
  <c r="AZ295" i="3"/>
  <c r="AZ296" i="3"/>
  <c r="AZ297" i="3"/>
  <c r="AZ298" i="3"/>
  <c r="AZ299" i="3"/>
  <c r="AZ300" i="3"/>
  <c r="AZ301" i="3"/>
  <c r="AZ302" i="3"/>
  <c r="AZ303" i="3"/>
  <c r="AZ304" i="3"/>
  <c r="AZ305" i="3"/>
  <c r="AZ306" i="3"/>
  <c r="AZ307" i="3"/>
  <c r="AZ308" i="3"/>
  <c r="AZ309" i="3"/>
  <c r="AZ310" i="3"/>
  <c r="AZ311" i="3"/>
  <c r="AZ312" i="3"/>
  <c r="AZ313" i="3"/>
  <c r="AZ314" i="3"/>
  <c r="AZ315" i="3"/>
  <c r="AZ316" i="3"/>
  <c r="AZ317" i="3"/>
  <c r="AZ318" i="3"/>
  <c r="AZ319" i="3"/>
  <c r="AZ320" i="3"/>
  <c r="AZ321" i="3"/>
  <c r="AZ322" i="3"/>
  <c r="AZ323" i="3"/>
  <c r="AZ324" i="3"/>
  <c r="AZ325" i="3"/>
  <c r="AZ326" i="3"/>
  <c r="AZ327" i="3"/>
  <c r="AZ328" i="3"/>
  <c r="AZ329" i="3"/>
  <c r="AZ330" i="3"/>
  <c r="AZ331" i="3"/>
  <c r="AZ332" i="3"/>
  <c r="AZ333" i="3"/>
  <c r="AZ334" i="3"/>
  <c r="AZ335" i="3"/>
  <c r="AZ336" i="3"/>
  <c r="AZ337" i="3"/>
  <c r="AZ338" i="3"/>
  <c r="AZ339" i="3"/>
  <c r="AZ340" i="3"/>
  <c r="AZ341" i="3"/>
  <c r="AZ342" i="3"/>
  <c r="AZ343" i="3"/>
  <c r="AZ344" i="3"/>
  <c r="AZ345" i="3"/>
  <c r="AZ346" i="3"/>
  <c r="AZ347" i="3"/>
  <c r="AZ348" i="3"/>
  <c r="AZ349" i="3"/>
  <c r="AZ350" i="3"/>
  <c r="AZ351" i="3"/>
  <c r="AZ352" i="3"/>
  <c r="AZ353" i="3"/>
  <c r="AZ354" i="3"/>
  <c r="AZ355" i="3"/>
  <c r="AZ356" i="3"/>
  <c r="AZ357" i="3"/>
  <c r="AZ358" i="3"/>
  <c r="AZ359" i="3"/>
  <c r="AZ360" i="3"/>
  <c r="AZ361" i="3"/>
  <c r="AZ362" i="3"/>
  <c r="AZ363" i="3"/>
  <c r="AZ364" i="3"/>
  <c r="AZ365" i="3"/>
  <c r="AZ366" i="3"/>
  <c r="AZ367" i="3"/>
  <c r="AZ368" i="3"/>
  <c r="AZ369" i="3"/>
  <c r="AZ370" i="3"/>
  <c r="AZ371" i="3"/>
  <c r="AZ372" i="3"/>
  <c r="AZ373" i="3"/>
  <c r="AZ374" i="3"/>
  <c r="AZ375" i="3"/>
  <c r="AZ376" i="3"/>
  <c r="AZ377" i="3"/>
  <c r="AZ378" i="3"/>
  <c r="AZ379" i="3"/>
  <c r="AZ380" i="3"/>
  <c r="AZ381" i="3"/>
  <c r="AZ382" i="3"/>
  <c r="AZ383" i="3"/>
  <c r="AZ384" i="3"/>
  <c r="AZ385" i="3"/>
  <c r="AZ386" i="3"/>
  <c r="AZ387" i="3"/>
  <c r="AZ388" i="3"/>
  <c r="AZ389" i="3"/>
  <c r="AZ390" i="3"/>
  <c r="AZ391" i="3"/>
  <c r="AZ392" i="3"/>
  <c r="AZ393" i="3"/>
  <c r="AZ394" i="3"/>
  <c r="AZ395" i="3"/>
  <c r="AZ396" i="3"/>
  <c r="AZ397" i="3"/>
  <c r="AZ398" i="3"/>
  <c r="AZ399" i="3"/>
  <c r="AZ400" i="3"/>
  <c r="AZ401" i="3"/>
  <c r="AZ402" i="3"/>
  <c r="AZ403" i="3"/>
  <c r="AZ404" i="3"/>
  <c r="AZ405" i="3"/>
  <c r="AZ406" i="3"/>
  <c r="AZ407" i="3"/>
  <c r="AZ408" i="3"/>
  <c r="AZ409" i="3"/>
  <c r="AZ410" i="3"/>
  <c r="AZ411" i="3"/>
  <c r="AZ412" i="3"/>
  <c r="AZ413" i="3"/>
  <c r="AZ414" i="3"/>
  <c r="AZ415" i="3"/>
  <c r="AZ416" i="3"/>
  <c r="AZ417" i="3"/>
  <c r="AZ418" i="3"/>
  <c r="AZ419" i="3"/>
  <c r="AZ420" i="3"/>
  <c r="AZ421" i="3"/>
  <c r="AZ422" i="3"/>
  <c r="AZ423" i="3"/>
  <c r="AZ424" i="3"/>
  <c r="AZ425" i="3"/>
  <c r="AZ426" i="3"/>
  <c r="AZ427" i="3"/>
  <c r="AZ428" i="3"/>
  <c r="AZ429" i="3"/>
  <c r="AZ430" i="3"/>
  <c r="AZ431" i="3"/>
  <c r="AZ432" i="3"/>
  <c r="AZ433" i="3"/>
  <c r="AZ434" i="3"/>
  <c r="AZ435" i="3"/>
  <c r="AZ436" i="3"/>
  <c r="AZ437" i="3"/>
  <c r="AZ438" i="3"/>
  <c r="AZ439" i="3"/>
  <c r="AZ440" i="3"/>
  <c r="AZ441" i="3"/>
  <c r="AZ442" i="3"/>
  <c r="AZ443" i="3"/>
  <c r="AZ444" i="3"/>
  <c r="AZ445" i="3"/>
  <c r="AZ446" i="3"/>
  <c r="AZ447" i="3"/>
  <c r="AZ448" i="3"/>
  <c r="AZ449" i="3"/>
  <c r="AZ450" i="3"/>
  <c r="AZ451" i="3"/>
  <c r="AZ452" i="3"/>
  <c r="AZ453" i="3"/>
  <c r="AZ454" i="3"/>
  <c r="AZ455" i="3"/>
  <c r="AZ456" i="3"/>
  <c r="AZ457" i="3"/>
  <c r="AZ458" i="3"/>
  <c r="AZ459" i="3"/>
  <c r="AZ460" i="3"/>
  <c r="AZ461" i="3"/>
  <c r="AZ462" i="3"/>
  <c r="AZ463" i="3"/>
  <c r="AZ464" i="3"/>
  <c r="AZ465" i="3"/>
  <c r="AZ466" i="3"/>
  <c r="AZ467" i="3"/>
  <c r="AZ468" i="3"/>
  <c r="AZ469" i="3"/>
  <c r="AZ470" i="3"/>
  <c r="AZ471" i="3"/>
  <c r="AZ472" i="3"/>
  <c r="AZ473" i="3"/>
  <c r="AZ474" i="3"/>
  <c r="AZ475" i="3"/>
  <c r="AZ476" i="3"/>
  <c r="AZ477" i="3"/>
  <c r="AZ478" i="3"/>
  <c r="AZ479" i="3"/>
  <c r="AZ480" i="3"/>
  <c r="AZ481" i="3"/>
  <c r="AZ482" i="3"/>
  <c r="AZ483" i="3"/>
  <c r="AZ484" i="3"/>
  <c r="AZ485" i="3"/>
  <c r="AZ486" i="3"/>
  <c r="AZ487" i="3"/>
  <c r="AZ488" i="3"/>
  <c r="AZ489" i="3"/>
  <c r="AZ490" i="3"/>
  <c r="AZ491" i="3"/>
  <c r="AZ492" i="3"/>
  <c r="AZ493" i="3"/>
  <c r="AZ494" i="3"/>
  <c r="AZ495" i="3"/>
  <c r="AZ496" i="3"/>
  <c r="AZ497" i="3"/>
  <c r="AZ498" i="3"/>
  <c r="AZ499" i="3"/>
  <c r="AZ500" i="3"/>
  <c r="AZ501" i="3"/>
  <c r="AZ502" i="3"/>
  <c r="AZ503" i="3"/>
  <c r="AZ504" i="3"/>
  <c r="AZ505" i="3"/>
  <c r="AZ506" i="3"/>
  <c r="AZ507" i="3"/>
  <c r="AZ508" i="3"/>
  <c r="AZ509" i="3"/>
  <c r="AZ510" i="3"/>
  <c r="AZ511" i="3"/>
  <c r="AZ512" i="3"/>
  <c r="AZ513" i="3"/>
  <c r="AZ514" i="3"/>
  <c r="AZ515" i="3"/>
  <c r="AZ516" i="3"/>
  <c r="AZ517" i="3"/>
  <c r="AZ518" i="3"/>
  <c r="AZ519" i="3"/>
  <c r="AZ520" i="3"/>
  <c r="AZ521" i="3"/>
  <c r="AZ522" i="3"/>
  <c r="AZ523" i="3"/>
  <c r="AZ524" i="3"/>
  <c r="AZ525" i="3"/>
  <c r="AZ526" i="3"/>
  <c r="AZ527" i="3"/>
  <c r="AZ528" i="3"/>
  <c r="AZ529" i="3"/>
  <c r="AZ530" i="3"/>
  <c r="AZ531" i="3"/>
  <c r="AZ532" i="3"/>
  <c r="AZ533" i="3"/>
  <c r="AZ534" i="3"/>
  <c r="AZ535" i="3"/>
  <c r="AZ536" i="3"/>
  <c r="AZ537" i="3"/>
  <c r="AZ538" i="3"/>
  <c r="AZ539" i="3"/>
  <c r="AZ540" i="3"/>
  <c r="AZ541" i="3"/>
  <c r="AZ542" i="3"/>
  <c r="AZ543" i="3"/>
  <c r="AZ544" i="3"/>
  <c r="AZ545" i="3"/>
  <c r="AZ546" i="3"/>
  <c r="AZ547" i="3"/>
  <c r="AZ548" i="3"/>
  <c r="AZ549" i="3"/>
  <c r="AZ550" i="3"/>
  <c r="AZ551" i="3"/>
  <c r="AZ552" i="3"/>
  <c r="AZ553" i="3"/>
  <c r="AZ554" i="3"/>
  <c r="AZ555" i="3"/>
  <c r="AZ556" i="3"/>
  <c r="AZ557" i="3"/>
  <c r="AZ558" i="3"/>
  <c r="AZ559" i="3"/>
  <c r="AZ560" i="3"/>
  <c r="AZ561" i="3"/>
  <c r="AZ562" i="3"/>
  <c r="AZ563" i="3"/>
  <c r="AZ564" i="3"/>
  <c r="AZ565" i="3"/>
  <c r="AZ566" i="3"/>
  <c r="AZ567" i="3"/>
  <c r="AZ568" i="3"/>
  <c r="AZ569" i="3"/>
  <c r="AZ570" i="3"/>
  <c r="AZ571" i="3"/>
  <c r="AZ572" i="3"/>
  <c r="AZ573" i="3"/>
  <c r="AZ574" i="3"/>
  <c r="AZ575" i="3"/>
  <c r="AZ576" i="3"/>
  <c r="AZ577" i="3"/>
  <c r="AZ578" i="3"/>
  <c r="AZ579" i="3"/>
  <c r="AZ580" i="3"/>
  <c r="AZ581" i="3"/>
  <c r="AZ582" i="3"/>
  <c r="AZ583" i="3"/>
  <c r="AZ584" i="3"/>
  <c r="AZ585" i="3"/>
  <c r="AZ586" i="3"/>
  <c r="AZ587" i="3"/>
  <c r="AZ588" i="3"/>
  <c r="AZ589" i="3"/>
  <c r="AZ590" i="3"/>
  <c r="AZ591" i="3"/>
  <c r="AZ592" i="3"/>
  <c r="AZ593" i="3"/>
  <c r="AZ594" i="3"/>
  <c r="AZ595" i="3"/>
  <c r="AZ596" i="3"/>
  <c r="AZ597" i="3"/>
  <c r="AZ598" i="3"/>
  <c r="AZ599" i="3"/>
  <c r="AZ600" i="3"/>
  <c r="AZ601" i="3"/>
  <c r="AZ602" i="3"/>
  <c r="AZ603" i="3"/>
  <c r="AZ604" i="3"/>
  <c r="AZ605" i="3"/>
  <c r="AZ606" i="3"/>
  <c r="AZ607" i="3"/>
  <c r="AZ608" i="3"/>
  <c r="AZ609" i="3"/>
  <c r="AZ610" i="3"/>
  <c r="AZ611" i="3"/>
  <c r="AZ612" i="3"/>
  <c r="AZ613" i="3"/>
  <c r="AZ614" i="3"/>
  <c r="AZ615" i="3"/>
  <c r="AZ616" i="3"/>
  <c r="AZ617" i="3"/>
  <c r="AZ618" i="3"/>
  <c r="AZ619" i="3"/>
  <c r="AZ620" i="3"/>
  <c r="AZ621" i="3"/>
  <c r="AZ622" i="3"/>
  <c r="AZ623" i="3"/>
  <c r="AZ624" i="3"/>
  <c r="AZ625" i="3"/>
  <c r="AZ626" i="3"/>
  <c r="AZ627" i="3"/>
  <c r="AZ628" i="3"/>
  <c r="AZ629" i="3"/>
  <c r="AZ630" i="3"/>
  <c r="AZ631" i="3"/>
  <c r="AZ632" i="3"/>
  <c r="AZ633" i="3"/>
  <c r="AZ634" i="3"/>
  <c r="AZ635" i="3"/>
  <c r="AZ636" i="3"/>
  <c r="AZ637" i="3"/>
  <c r="AZ638" i="3"/>
  <c r="AZ639" i="3"/>
  <c r="AZ640" i="3"/>
  <c r="AZ641" i="3"/>
  <c r="AZ642" i="3"/>
  <c r="AZ643" i="3"/>
  <c r="AZ644" i="3"/>
  <c r="AZ645" i="3"/>
  <c r="AZ646" i="3"/>
  <c r="AZ647" i="3"/>
  <c r="AZ648" i="3"/>
  <c r="AZ649" i="3"/>
  <c r="AZ650" i="3"/>
  <c r="AZ651" i="3"/>
  <c r="AZ652" i="3"/>
  <c r="AZ653" i="3"/>
  <c r="AZ654" i="3"/>
  <c r="AZ655" i="3"/>
  <c r="AZ656" i="3"/>
  <c r="AZ657" i="3"/>
  <c r="AZ658" i="3"/>
  <c r="AZ659" i="3"/>
  <c r="AZ660" i="3"/>
  <c r="AZ661" i="3"/>
  <c r="AZ662" i="3"/>
  <c r="AZ663" i="3"/>
  <c r="AZ664" i="3"/>
  <c r="AZ665" i="3"/>
  <c r="AZ666" i="3"/>
  <c r="AZ667" i="3"/>
  <c r="AZ668" i="3"/>
  <c r="AZ669" i="3"/>
  <c r="AZ670" i="3"/>
  <c r="AZ671" i="3"/>
  <c r="AZ672" i="3"/>
  <c r="AZ673" i="3"/>
  <c r="AZ674" i="3"/>
  <c r="AZ675" i="3"/>
  <c r="AZ676" i="3"/>
  <c r="AZ677" i="3"/>
  <c r="AZ678" i="3"/>
  <c r="AZ679" i="3"/>
  <c r="AZ680" i="3"/>
  <c r="AZ681" i="3"/>
  <c r="AZ682" i="3"/>
  <c r="AZ683" i="3"/>
  <c r="AZ684" i="3"/>
  <c r="AZ685" i="3"/>
  <c r="AZ686" i="3"/>
  <c r="AZ687" i="3"/>
  <c r="AZ688" i="3"/>
  <c r="AZ689" i="3"/>
  <c r="AZ690" i="3"/>
  <c r="AZ691" i="3"/>
  <c r="AZ692" i="3"/>
  <c r="AZ693" i="3"/>
  <c r="AZ694" i="3"/>
  <c r="AZ695" i="3"/>
  <c r="AZ696" i="3"/>
  <c r="AZ697" i="3"/>
  <c r="AZ698" i="3"/>
  <c r="AZ699" i="3"/>
  <c r="AZ700" i="3"/>
  <c r="AZ701" i="3"/>
  <c r="AZ702" i="3"/>
  <c r="AZ703" i="3"/>
  <c r="AZ704" i="3"/>
  <c r="AZ705" i="3"/>
  <c r="AZ706" i="3"/>
  <c r="AZ707" i="3"/>
  <c r="AZ708" i="3"/>
  <c r="AZ709" i="3"/>
  <c r="AZ710" i="3"/>
  <c r="AZ711" i="3"/>
  <c r="AZ712" i="3"/>
  <c r="AZ713" i="3"/>
  <c r="AZ714" i="3"/>
  <c r="AZ715" i="3"/>
  <c r="AZ716" i="3"/>
  <c r="AZ717" i="3"/>
  <c r="AZ718" i="3"/>
  <c r="AZ719" i="3"/>
  <c r="AZ720" i="3"/>
  <c r="AZ721" i="3"/>
  <c r="AZ722" i="3"/>
  <c r="AZ723" i="3"/>
  <c r="AZ724" i="3"/>
  <c r="AZ725" i="3"/>
  <c r="AZ726" i="3"/>
  <c r="AZ727" i="3"/>
  <c r="AZ728" i="3"/>
  <c r="AZ729" i="3"/>
  <c r="AZ730" i="3"/>
  <c r="AZ731" i="3"/>
  <c r="AZ732" i="3"/>
  <c r="AZ733" i="3"/>
  <c r="AZ734" i="3"/>
  <c r="AZ735" i="3"/>
  <c r="AZ736" i="3"/>
  <c r="AZ737" i="3"/>
  <c r="AZ738" i="3"/>
  <c r="AZ739" i="3"/>
  <c r="AZ740" i="3"/>
  <c r="AZ741" i="3"/>
  <c r="AZ742" i="3"/>
  <c r="AZ743" i="3"/>
  <c r="AZ744" i="3"/>
  <c r="AZ745" i="3"/>
  <c r="AZ746" i="3"/>
  <c r="AZ747" i="3"/>
  <c r="AZ748" i="3"/>
  <c r="AZ749" i="3"/>
  <c r="AZ750" i="3"/>
  <c r="AZ751" i="3"/>
  <c r="AZ752" i="3"/>
  <c r="AZ753" i="3"/>
  <c r="AZ754" i="3"/>
  <c r="AZ755" i="3"/>
  <c r="AZ756" i="3"/>
  <c r="AZ757" i="3"/>
  <c r="AZ758" i="3"/>
  <c r="AZ759" i="3"/>
  <c r="AZ760" i="3"/>
  <c r="AZ761" i="3"/>
  <c r="AZ762" i="3"/>
  <c r="AZ763" i="3"/>
  <c r="AZ764" i="3"/>
  <c r="AZ765" i="3"/>
  <c r="AZ766" i="3"/>
  <c r="AZ767" i="3"/>
  <c r="AZ768" i="3"/>
  <c r="AZ769" i="3"/>
  <c r="AZ770" i="3"/>
  <c r="AZ771" i="3"/>
  <c r="AZ772" i="3"/>
  <c r="AZ773" i="3"/>
  <c r="AZ774" i="3"/>
  <c r="AZ775" i="3"/>
  <c r="AZ776" i="3"/>
  <c r="AZ777" i="3"/>
  <c r="AZ778" i="3"/>
  <c r="AZ779" i="3"/>
  <c r="AZ780" i="3"/>
  <c r="AZ781" i="3"/>
  <c r="AZ782" i="3"/>
  <c r="AZ783" i="3"/>
  <c r="AZ784" i="3"/>
  <c r="AZ785" i="3"/>
  <c r="AZ786" i="3"/>
  <c r="AZ787" i="3"/>
  <c r="AZ788" i="3"/>
  <c r="AZ789" i="3"/>
  <c r="AZ790" i="3"/>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E34" i="7" l="1"/>
  <c r="G34" i="7"/>
  <c r="I34" i="7"/>
  <c r="K34" i="7"/>
  <c r="M34" i="7"/>
  <c r="O34" i="7"/>
  <c r="Q34" i="7"/>
  <c r="S34" i="7"/>
  <c r="U34" i="7"/>
  <c r="E35" i="7"/>
  <c r="G35" i="7"/>
  <c r="I35" i="7"/>
  <c r="K35" i="7"/>
  <c r="M35" i="7"/>
  <c r="O35" i="7"/>
  <c r="Q35" i="7"/>
  <c r="S35" i="7"/>
  <c r="U35" i="7"/>
  <c r="E36" i="7"/>
  <c r="G36" i="7"/>
  <c r="I36" i="7"/>
  <c r="K36" i="7"/>
  <c r="M36" i="7"/>
  <c r="O36" i="7"/>
  <c r="Q36" i="7"/>
  <c r="S36" i="7"/>
  <c r="U36" i="7"/>
  <c r="E37" i="7"/>
  <c r="G37" i="7"/>
  <c r="I37" i="7"/>
  <c r="K37" i="7"/>
  <c r="M37" i="7"/>
  <c r="O37" i="7"/>
  <c r="Q37" i="7"/>
  <c r="S37" i="7"/>
  <c r="U37" i="7"/>
  <c r="E29" i="7" l="1"/>
  <c r="G29" i="7"/>
  <c r="I29" i="7"/>
  <c r="K29" i="7"/>
  <c r="M29" i="7"/>
  <c r="O29" i="7"/>
  <c r="Q29" i="7"/>
  <c r="S29" i="7"/>
  <c r="U29" i="7"/>
  <c r="E30" i="7"/>
  <c r="G30" i="7"/>
  <c r="I30" i="7"/>
  <c r="K30" i="7"/>
  <c r="M30" i="7"/>
  <c r="O30" i="7"/>
  <c r="Q30" i="7"/>
  <c r="S30" i="7"/>
  <c r="U30" i="7"/>
  <c r="E31" i="7"/>
  <c r="G31" i="7"/>
  <c r="I31" i="7"/>
  <c r="K31" i="7"/>
  <c r="M31" i="7"/>
  <c r="O31" i="7"/>
  <c r="Q31" i="7"/>
  <c r="S31" i="7"/>
  <c r="U31" i="7"/>
  <c r="E32" i="7"/>
  <c r="G32" i="7"/>
  <c r="I32" i="7"/>
  <c r="K32" i="7"/>
  <c r="M32" i="7"/>
  <c r="O32" i="7"/>
  <c r="Q32" i="7"/>
  <c r="S32" i="7"/>
  <c r="U32" i="7"/>
  <c r="E33" i="7"/>
  <c r="G33" i="7"/>
  <c r="I33" i="7"/>
  <c r="K33" i="7"/>
  <c r="M33" i="7"/>
  <c r="O33" i="7"/>
  <c r="Q33" i="7"/>
  <c r="S33" i="7"/>
  <c r="U33" i="7"/>
  <c r="B142" i="7" l="1"/>
  <c r="B141" i="7"/>
  <c r="P57" i="7"/>
  <c r="Q57" i="7" s="1"/>
  <c r="P2" i="7"/>
  <c r="B139" i="7" s="1"/>
  <c r="B156" i="7"/>
  <c r="B155" i="7"/>
  <c r="R57" i="7"/>
  <c r="S57" i="7" s="1"/>
  <c r="R2" i="7"/>
  <c r="B153" i="7" s="1"/>
  <c r="B128" i="7"/>
  <c r="B127" i="7"/>
  <c r="N57" i="7"/>
  <c r="O57" i="7" s="1"/>
  <c r="N2" i="7"/>
  <c r="B125" i="7" s="1"/>
  <c r="B114" i="7"/>
  <c r="B113" i="7"/>
  <c r="L57" i="7"/>
  <c r="M57" i="7" s="1"/>
  <c r="L2" i="7"/>
  <c r="B111" i="7" s="1"/>
  <c r="B100" i="7"/>
  <c r="B99" i="7"/>
  <c r="J57" i="7"/>
  <c r="K57" i="7" s="1"/>
  <c r="J2" i="7"/>
  <c r="B97" i="7" s="1"/>
  <c r="B86" i="7"/>
  <c r="B85" i="7"/>
  <c r="H57" i="7"/>
  <c r="I57" i="7" s="1"/>
  <c r="H2" i="7"/>
  <c r="B83" i="7" s="1"/>
  <c r="B72" i="7"/>
  <c r="B71" i="7"/>
  <c r="F57" i="7"/>
  <c r="G57" i="7" s="1"/>
  <c r="F2" i="7"/>
  <c r="B69" i="7" s="1"/>
  <c r="B56" i="7"/>
  <c r="B55" i="7"/>
  <c r="B58" i="7"/>
  <c r="B57" i="7"/>
  <c r="T57" i="7"/>
  <c r="T2" i="7"/>
  <c r="B126" i="7" l="1"/>
  <c r="B112" i="7"/>
  <c r="B98" i="7"/>
  <c r="B154" i="7"/>
  <c r="B140" i="7"/>
  <c r="B84" i="7"/>
  <c r="B70" i="7"/>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8" i="7" s="1"/>
  <c r="D57" i="7"/>
  <c r="E57" i="7" s="1"/>
  <c r="D2" i="7"/>
  <c r="U57" i="7"/>
  <c r="P40" i="7" l="1"/>
  <c r="Q39" i="7" s="1"/>
  <c r="Q27" i="7"/>
  <c r="Q3" i="7"/>
  <c r="Q2" i="7"/>
  <c r="R3" i="7"/>
  <c r="R4" i="7" s="1"/>
  <c r="S3" i="7" s="1"/>
  <c r="T3" i="7"/>
  <c r="L3" i="7"/>
  <c r="M2" i="7" s="1"/>
  <c r="N3" i="7"/>
  <c r="H3" i="7"/>
  <c r="J3" i="7"/>
  <c r="D3" i="7"/>
  <c r="D4" i="7" s="1"/>
  <c r="E3" i="7" s="1"/>
  <c r="F3" i="7"/>
  <c r="U2" i="7"/>
  <c r="P41" i="7" l="1"/>
  <c r="P42" i="7" s="1"/>
  <c r="P43" i="7" s="1"/>
  <c r="P44" i="7" s="1"/>
  <c r="P45" i="7" s="1"/>
  <c r="P46" i="7" s="1"/>
  <c r="P47" i="7" s="1"/>
  <c r="P48" i="7" s="1"/>
  <c r="P49" i="7" s="1"/>
  <c r="P50" i="7" s="1"/>
  <c r="P51" i="7" s="1"/>
  <c r="P52" i="7" s="1"/>
  <c r="P53" i="7" s="1"/>
  <c r="P54" i="7" s="1"/>
  <c r="P55" i="7" s="1"/>
  <c r="P56" i="7" s="1"/>
  <c r="Q38" i="7"/>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8" i="7" s="1"/>
  <c r="I2" i="7"/>
  <c r="J4" i="7"/>
  <c r="K2" i="7"/>
  <c r="H4" i="7"/>
  <c r="H5" i="7" s="1"/>
  <c r="E2" i="7"/>
  <c r="F4" i="7"/>
  <c r="G2" i="7"/>
  <c r="D5" i="7"/>
  <c r="E4" i="7" s="1"/>
  <c r="U3" i="7"/>
  <c r="L40" i="7" l="1"/>
  <c r="M39" i="7" s="1"/>
  <c r="M27" i="7"/>
  <c r="Q6" i="7"/>
  <c r="T5" i="7"/>
  <c r="M3" i="7"/>
  <c r="R6" i="7"/>
  <c r="S5" i="7" s="1"/>
  <c r="I3" i="7"/>
  <c r="N5" i="7"/>
  <c r="O3" i="7"/>
  <c r="M4" i="7"/>
  <c r="M5" i="7"/>
  <c r="M6" i="7"/>
  <c r="J5" i="7"/>
  <c r="K3" i="7"/>
  <c r="H6" i="7"/>
  <c r="I5" i="7" s="1"/>
  <c r="I4" i="7"/>
  <c r="F5" i="7"/>
  <c r="G3" i="7"/>
  <c r="D6" i="7"/>
  <c r="E5" i="7" s="1"/>
  <c r="U4" i="7"/>
  <c r="L41" i="7" l="1"/>
  <c r="L42" i="7" s="1"/>
  <c r="L43" i="7" s="1"/>
  <c r="L44" i="7" s="1"/>
  <c r="L45" i="7" s="1"/>
  <c r="L46" i="7" s="1"/>
  <c r="L47" i="7" s="1"/>
  <c r="L48" i="7" s="1"/>
  <c r="L49" i="7" s="1"/>
  <c r="L50" i="7" s="1"/>
  <c r="L51" i="7" s="1"/>
  <c r="L52" i="7" s="1"/>
  <c r="L53" i="7" s="1"/>
  <c r="L54" i="7" s="1"/>
  <c r="L55" i="7" s="1"/>
  <c r="L56" i="7" s="1"/>
  <c r="M38" i="7"/>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8" i="7"/>
  <c r="N26" i="7"/>
  <c r="O25" i="7" s="1"/>
  <c r="M28" i="7"/>
  <c r="J26" i="7"/>
  <c r="K25" i="7" s="1"/>
  <c r="H28" i="7"/>
  <c r="F26" i="7"/>
  <c r="G25" i="7" s="1"/>
  <c r="D28" i="7"/>
  <c r="U25" i="7"/>
  <c r="I26" i="7" l="1"/>
  <c r="I27" i="7"/>
  <c r="S26" i="7"/>
  <c r="S27" i="7"/>
  <c r="E26" i="7"/>
  <c r="E27" i="7"/>
  <c r="Q28" i="7"/>
  <c r="T28" i="7"/>
  <c r="U27" i="7" s="1"/>
  <c r="R40" i="7"/>
  <c r="S39" i="7" s="1"/>
  <c r="N28" i="7"/>
  <c r="M40" i="7"/>
  <c r="J28" i="7"/>
  <c r="H40" i="7"/>
  <c r="I39" i="7" s="1"/>
  <c r="F28" i="7"/>
  <c r="D40" i="7"/>
  <c r="E39" i="7" s="1"/>
  <c r="I28" i="7" l="1"/>
  <c r="I38" i="7"/>
  <c r="E28" i="7"/>
  <c r="E38" i="7"/>
  <c r="S28" i="7"/>
  <c r="S38" i="7"/>
  <c r="K26" i="7"/>
  <c r="K27" i="7"/>
  <c r="G26" i="7"/>
  <c r="G27" i="7"/>
  <c r="O26" i="7"/>
  <c r="O27" i="7"/>
  <c r="Q40" i="7"/>
  <c r="T40" i="7"/>
  <c r="R41" i="7"/>
  <c r="S40" i="7" s="1"/>
  <c r="N40" i="7"/>
  <c r="O39" i="7" s="1"/>
  <c r="M41" i="7"/>
  <c r="J40" i="7"/>
  <c r="K39" i="7" s="1"/>
  <c r="H41" i="7"/>
  <c r="I40" i="7" s="1"/>
  <c r="F40" i="7"/>
  <c r="G39" i="7" s="1"/>
  <c r="D41" i="7"/>
  <c r="E40" i="7" s="1"/>
  <c r="U26" i="7"/>
  <c r="U38" i="7" l="1"/>
  <c r="U39" i="7"/>
  <c r="K28" i="7"/>
  <c r="K38" i="7"/>
  <c r="G28" i="7"/>
  <c r="G38" i="7"/>
  <c r="O28" i="7"/>
  <c r="O38" i="7"/>
  <c r="Q41" i="7"/>
  <c r="T41" i="7"/>
  <c r="R42" i="7"/>
  <c r="N41" i="7"/>
  <c r="O40" i="7" s="1"/>
  <c r="M42" i="7"/>
  <c r="J41" i="7"/>
  <c r="K40" i="7" s="1"/>
  <c r="H42" i="7"/>
  <c r="I41" i="7" s="1"/>
  <c r="F41" i="7"/>
  <c r="G40" i="7" s="1"/>
  <c r="D42" i="7"/>
  <c r="E41" i="7" s="1"/>
  <c r="U28" i="7"/>
  <c r="U40" i="7"/>
  <c r="Q42" i="7" l="1"/>
  <c r="T42" i="7"/>
  <c r="R43" i="7"/>
  <c r="S42" i="7" s="1"/>
  <c r="S41" i="7"/>
  <c r="N42" i="7"/>
  <c r="O41" i="7" s="1"/>
  <c r="M43" i="7"/>
  <c r="J42" i="7"/>
  <c r="K41" i="7" s="1"/>
  <c r="H43" i="7"/>
  <c r="I42" i="7" s="1"/>
  <c r="F42" i="7"/>
  <c r="G41" i="7" s="1"/>
  <c r="D43" i="7"/>
  <c r="E42" i="7" s="1"/>
  <c r="U41" i="7"/>
  <c r="Q43" i="7" l="1"/>
  <c r="T43" i="7"/>
  <c r="R44" i="7"/>
  <c r="S43" i="7" s="1"/>
  <c r="N43" i="7"/>
  <c r="O42" i="7" s="1"/>
  <c r="M44" i="7"/>
  <c r="J43" i="7"/>
  <c r="K42" i="7" s="1"/>
  <c r="H44" i="7"/>
  <c r="I43" i="7" s="1"/>
  <c r="F43" i="7"/>
  <c r="G42" i="7" s="1"/>
  <c r="D44" i="7"/>
  <c r="E43" i="7" s="1"/>
  <c r="U42" i="7"/>
  <c r="Q44" i="7" l="1"/>
  <c r="T44" i="7"/>
  <c r="R45" i="7"/>
  <c r="N44" i="7"/>
  <c r="O43" i="7" s="1"/>
  <c r="M45" i="7"/>
  <c r="J44" i="7"/>
  <c r="K43" i="7" s="1"/>
  <c r="H45" i="7"/>
  <c r="I44" i="7" s="1"/>
  <c r="F44" i="7"/>
  <c r="G43" i="7" s="1"/>
  <c r="D45" i="7"/>
  <c r="E44" i="7" s="1"/>
  <c r="U43" i="7"/>
  <c r="Q45" i="7" l="1"/>
  <c r="T45" i="7"/>
  <c r="R46" i="7"/>
  <c r="S45" i="7" s="1"/>
  <c r="S44" i="7"/>
  <c r="N45" i="7"/>
  <c r="O44" i="7" s="1"/>
  <c r="M46" i="7"/>
  <c r="J45" i="7"/>
  <c r="K44" i="7" s="1"/>
  <c r="H46" i="7"/>
  <c r="I45" i="7" s="1"/>
  <c r="F45" i="7"/>
  <c r="G44" i="7" s="1"/>
  <c r="D46" i="7"/>
  <c r="E45" i="7" s="1"/>
  <c r="U44" i="7"/>
  <c r="Q46" i="7" l="1"/>
  <c r="T46" i="7"/>
  <c r="R47" i="7"/>
  <c r="S46" i="7" s="1"/>
  <c r="N46" i="7"/>
  <c r="O45" i="7" s="1"/>
  <c r="M47" i="7"/>
  <c r="J46" i="7"/>
  <c r="K45" i="7" s="1"/>
  <c r="H47" i="7"/>
  <c r="I46" i="7" s="1"/>
  <c r="F46" i="7"/>
  <c r="G45" i="7" s="1"/>
  <c r="D47" i="7"/>
  <c r="E46" i="7" s="1"/>
  <c r="U45" i="7"/>
  <c r="Q47" i="7" l="1"/>
  <c r="T47" i="7"/>
  <c r="R48" i="7"/>
  <c r="S47" i="7" s="1"/>
  <c r="N47" i="7"/>
  <c r="O46" i="7" s="1"/>
  <c r="M48" i="7"/>
  <c r="J47" i="7"/>
  <c r="K46" i="7" s="1"/>
  <c r="H48" i="7"/>
  <c r="I47" i="7" s="1"/>
  <c r="F47" i="7"/>
  <c r="G46" i="7" s="1"/>
  <c r="D48" i="7"/>
  <c r="E47" i="7" s="1"/>
  <c r="U46" i="7"/>
  <c r="Q48" i="7" l="1"/>
  <c r="T48" i="7"/>
  <c r="R49" i="7"/>
  <c r="S48" i="7" s="1"/>
  <c r="N48" i="7"/>
  <c r="O47" i="7" s="1"/>
  <c r="M49" i="7"/>
  <c r="J48" i="7"/>
  <c r="K47" i="7" s="1"/>
  <c r="H49" i="7"/>
  <c r="I48" i="7" s="1"/>
  <c r="F48" i="7"/>
  <c r="G47" i="7" s="1"/>
  <c r="D49" i="7"/>
  <c r="E48" i="7" s="1"/>
  <c r="U47" i="7"/>
  <c r="Q49" i="7" l="1"/>
  <c r="T49" i="7"/>
  <c r="R50" i="7"/>
  <c r="S49" i="7" s="1"/>
  <c r="N49" i="7"/>
  <c r="O48" i="7" s="1"/>
  <c r="M50" i="7"/>
  <c r="J49" i="7"/>
  <c r="K48" i="7" s="1"/>
  <c r="H50" i="7"/>
  <c r="I49" i="7" s="1"/>
  <c r="F49" i="7"/>
  <c r="G48" i="7" s="1"/>
  <c r="D50" i="7"/>
  <c r="E49" i="7" s="1"/>
  <c r="U48" i="7"/>
  <c r="Q50" i="7" l="1"/>
  <c r="T50" i="7"/>
  <c r="R51" i="7"/>
  <c r="S50" i="7" s="1"/>
  <c r="N50" i="7"/>
  <c r="O49" i="7" s="1"/>
  <c r="M51" i="7"/>
  <c r="J50" i="7"/>
  <c r="K49" i="7" s="1"/>
  <c r="H51" i="7"/>
  <c r="I50" i="7" s="1"/>
  <c r="F50" i="7"/>
  <c r="G49" i="7" s="1"/>
  <c r="D51" i="7"/>
  <c r="E50" i="7" s="1"/>
  <c r="U49" i="7"/>
  <c r="Q51" i="7" l="1"/>
  <c r="T51" i="7"/>
  <c r="R52" i="7"/>
  <c r="S51" i="7" s="1"/>
  <c r="N51" i="7"/>
  <c r="O50" i="7" s="1"/>
  <c r="M52" i="7"/>
  <c r="J51" i="7"/>
  <c r="K50" i="7" s="1"/>
  <c r="H52" i="7"/>
  <c r="I51" i="7" s="1"/>
  <c r="F51" i="7"/>
  <c r="G50" i="7" s="1"/>
  <c r="D52" i="7"/>
  <c r="E51" i="7" s="1"/>
  <c r="U50" i="7"/>
  <c r="Q52" i="7" l="1"/>
  <c r="T52" i="7"/>
  <c r="R53" i="7"/>
  <c r="S52" i="7" s="1"/>
  <c r="N52" i="7"/>
  <c r="O51" i="7" s="1"/>
  <c r="M53" i="7"/>
  <c r="J52" i="7"/>
  <c r="K51" i="7" s="1"/>
  <c r="H53" i="7"/>
  <c r="I52" i="7" s="1"/>
  <c r="F52" i="7"/>
  <c r="G51" i="7" s="1"/>
  <c r="D53" i="7"/>
  <c r="E52" i="7" s="1"/>
  <c r="U51" i="7"/>
  <c r="Q53" i="7" l="1"/>
  <c r="T53" i="7"/>
  <c r="R54" i="7"/>
  <c r="S53" i="7" s="1"/>
  <c r="N53" i="7"/>
  <c r="O52" i="7" s="1"/>
  <c r="M54" i="7"/>
  <c r="J53" i="7"/>
  <c r="K52" i="7" s="1"/>
  <c r="H54" i="7"/>
  <c r="I53" i="7" s="1"/>
  <c r="F53" i="7"/>
  <c r="G52" i="7" s="1"/>
  <c r="D54" i="7"/>
  <c r="E53" i="7" s="1"/>
  <c r="U52" i="7"/>
  <c r="Q56" i="7" l="1"/>
  <c r="Q54" i="7"/>
  <c r="T54" i="7"/>
  <c r="R55" i="7"/>
  <c r="S54" i="7" s="1"/>
  <c r="N54" i="7"/>
  <c r="O53" i="7" s="1"/>
  <c r="M55" i="7"/>
  <c r="M56" i="7"/>
  <c r="J54" i="7"/>
  <c r="K53" i="7" s="1"/>
  <c r="H55" i="7"/>
  <c r="I54" i="7" s="1"/>
  <c r="F54" i="7"/>
  <c r="G53" i="7" s="1"/>
  <c r="D55" i="7"/>
  <c r="E54" i="7" s="1"/>
  <c r="U53" i="7"/>
  <c r="Q55" i="7" l="1"/>
  <c r="T55" i="7"/>
  <c r="R56" i="7"/>
  <c r="S56" i="7" s="1"/>
  <c r="N55" i="7"/>
  <c r="O54" i="7" s="1"/>
  <c r="J55" i="7"/>
  <c r="K54" i="7" s="1"/>
  <c r="H56" i="7"/>
  <c r="I56" i="7" s="1"/>
  <c r="F55" i="7"/>
  <c r="G54" i="7" s="1"/>
  <c r="D56" i="7"/>
  <c r="E56" i="7" s="1"/>
  <c r="U54" i="7"/>
  <c r="S55" i="7" l="1"/>
  <c r="T56" i="7"/>
  <c r="N56" i="7"/>
  <c r="O56" i="7" s="1"/>
  <c r="J56" i="7"/>
  <c r="K56" i="7" s="1"/>
  <c r="I55" i="7"/>
  <c r="F56" i="7"/>
  <c r="G56" i="7" s="1"/>
  <c r="E55" i="7"/>
  <c r="U56" i="7"/>
  <c r="O55" i="7" l="1"/>
  <c r="K55" i="7"/>
  <c r="G55" i="7"/>
  <c r="U55"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comments6.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sharedStrings.xml><?xml version="1.0" encoding="utf-8"?>
<sst xmlns="http://schemas.openxmlformats.org/spreadsheetml/2006/main" count="106608" uniqueCount="15945">
  <si>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</si>
  <si>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</si>
  <si>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</si>
  <si>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</si>
  <si>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</si>
  <si>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</si>
  <si>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</si>
  <si>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</si>
  <si>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</si>
  <si>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</si>
  <si>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</si>
  <si>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</si>
  <si>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</si>
  <si>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</si>
  <si>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</si>
  <si>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</si>
  <si>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</si>
  <si>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</si>
  <si>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</si>
  <si>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</si>
  <si>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</si>
  <si>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</si>
  <si>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</si>
  <si>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</si>
  <si>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</si>
  <si>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</si>
  <si>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</si>
  <si>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</si>
  <si>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</si>
  <si>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</si>
  <si>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</si>
  <si>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</si>
  <si>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</si>
  <si>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</si>
  <si>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</si>
  <si>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</si>
  <si>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</si>
  <si>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</si>
  <si>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</si>
  <si>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</si>
  <si>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</si>
  <si>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</si>
  <si>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</si>
  <si>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</si>
  <si>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</si>
  <si>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</si>
  <si>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</si>
  <si>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</si>
  <si>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</si>
  <si>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</si>
  <si>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</si>
  <si>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</si>
  <si>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</si>
  <si>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</si>
  <si>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</si>
  <si>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</si>
  <si>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</si>
  <si>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</si>
  <si>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</si>
  <si>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</si>
  <si>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</si>
  <si>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</si>
  <si>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</si>
  <si>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</si>
  <si>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</si>
  <si>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</si>
  <si>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</si>
  <si>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</si>
  <si>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</si>
  <si>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</si>
  <si>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</si>
  <si>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</si>
  <si>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</si>
  <si>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</si>
  <si>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</si>
  <si>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</si>
  <si>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</si>
  <si>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</si>
  <si>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</si>
  <si>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</si>
  <si>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</si>
  <si>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</si>
  <si>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</si>
  <si>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</si>
  <si>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</si>
  <si>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</si>
  <si>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</si>
  <si>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</si>
  <si>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</si>
  <si>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</si>
  <si>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</si>
  <si>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</si>
  <si>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</si>
  <si>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</si>
  <si>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</si>
  <si>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</si>
  <si>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</si>
  <si>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</si>
  <si>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</si>
  <si>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</si>
  <si>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</si>
  <si>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</si>
  <si>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</si>
  <si>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</si>
  <si>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</si>
  <si>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</si>
  <si>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</si>
  <si>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</si>
  <si>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</si>
  <si>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</si>
  <si>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</si>
  <si>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</si>
  <si>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</si>
  <si>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</si>
  <si>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</si>
  <si>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</si>
  <si>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</si>
  <si>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</si>
  <si>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</si>
  <si>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</si>
  <si>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</si>
  <si>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</si>
  <si>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</si>
  <si>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</si>
  <si>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</si>
  <si>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</si>
  <si>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</si>
  <si>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</si>
  <si>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</si>
  <si>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</si>
  <si>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</si>
  <si>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</si>
  <si>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</si>
  <si>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</si>
  <si>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</si>
  <si>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</si>
  <si>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</si>
  <si>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</si>
  <si>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</si>
  <si>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</si>
  <si>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</si>
  <si>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</si>
  <si>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</si>
  <si>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</si>
  <si>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</si>
  <si>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</si>
  <si>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</si>
  <si>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</si>
  <si>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</si>
  <si>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</si>
  <si>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</si>
  <si>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</si>
  <si>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</si>
  <si>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</si>
  <si>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</si>
  <si>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</si>
  <si>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</si>
  <si>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</si>
  <si>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</si>
  <si>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</si>
  <si>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</si>
  <si>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</si>
  <si>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</si>
  <si>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</si>
  <si>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</si>
  <si>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</si>
  <si>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</si>
  <si>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</si>
  <si>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</si>
  <si>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</si>
  <si>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</si>
  <si>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</si>
  <si>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</si>
  <si>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</si>
  <si>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Relationship</t>
  </si>
  <si>
    <t>Relationship Date (UTC)</t>
  </si>
  <si>
    <t>Tweet</t>
  </si>
  <si>
    <t>URLs in Tweet</t>
  </si>
  <si>
    <t>Domains in Tweet</t>
  </si>
  <si>
    <t>Hashtags in Tweet</t>
  </si>
  <si>
    <t>Media in Tweet</t>
  </si>
  <si>
    <t>Tweet Image File</t>
  </si>
  <si>
    <t>Tweet Date (UTC)</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</si>
  <si>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</si>
  <si>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</si>
  <si>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</si>
  <si>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</si>
  <si>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</si>
  <si>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</si>
  <si>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</si>
  <si>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</si>
  <si>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</si>
  <si>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</si>
  <si>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</si>
  <si>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</si>
  <si>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</si>
  <si>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</si>
  <si>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</si>
  <si>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</si>
  <si>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</si>
  <si>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</si>
  <si>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</si>
  <si>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</si>
  <si>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</si>
  <si>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</si>
  <si>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</si>
  <si>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</si>
  <si>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</si>
  <si>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</si>
  <si>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</si>
  <si>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</si>
  <si>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</si>
  <si>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mancillaconseil</t>
  </si>
  <si>
    <t>anastasiabarre</t>
  </si>
  <si>
    <t>mikequindazzi</t>
  </si>
  <si>
    <t>cstorenews_</t>
  </si>
  <si>
    <t>andreagaillet</t>
  </si>
  <si>
    <t>jon_ferrara</t>
  </si>
  <si>
    <t>gtatidea</t>
  </si>
  <si>
    <t>enanglais</t>
  </si>
  <si>
    <t>tedprodromou</t>
  </si>
  <si>
    <t>vijitbanthia</t>
  </si>
  <si>
    <t>digitalsuccess1</t>
  </si>
  <si>
    <t>doan_tu1</t>
  </si>
  <si>
    <t>bellagilbert13</t>
  </si>
  <si>
    <t>silicontent506</t>
  </si>
  <si>
    <t>mishafilippov64</t>
  </si>
  <si>
    <t>fprida</t>
  </si>
  <si>
    <t>mmarcobernard</t>
  </si>
  <si>
    <t>isidro_ef</t>
  </si>
  <si>
    <t>sharonroche743</t>
  </si>
  <si>
    <t>angelruizperez</t>
  </si>
  <si>
    <t>juanmartinez</t>
  </si>
  <si>
    <t>freshmarketma</t>
  </si>
  <si>
    <t>sotanoplanner</t>
  </si>
  <si>
    <t>bookreviewtours</t>
  </si>
  <si>
    <t>easycookin2012</t>
  </si>
  <si>
    <t>clubdelacom</t>
  </si>
  <si>
    <t>linked2success</t>
  </si>
  <si>
    <t>thelinkedinman</t>
  </si>
  <si>
    <t>nadinemotaze</t>
  </si>
  <si>
    <t>trudykwik</t>
  </si>
  <si>
    <t>greattywrp</t>
  </si>
  <si>
    <t>ezpzmealz</t>
  </si>
  <si>
    <t>thebizfasttrack</t>
  </si>
  <si>
    <t>bloggertribe</t>
  </si>
  <si>
    <t>cumulusproducts</t>
  </si>
  <si>
    <t>waeljose</t>
  </si>
  <si>
    <t>roberts_ben_m</t>
  </si>
  <si>
    <t>carikluger</t>
  </si>
  <si>
    <t>marketingkelly</t>
  </si>
  <si>
    <t>sharerussharing</t>
  </si>
  <si>
    <t>making_of_a_mom</t>
  </si>
  <si>
    <t>kashinaritsuika</t>
  </si>
  <si>
    <t>dhaliwalkcgmai1</t>
  </si>
  <si>
    <t>djenadsidibe</t>
  </si>
  <si>
    <t>gusyounis</t>
  </si>
  <si>
    <t>wiredprworks</t>
  </si>
  <si>
    <t>eficiens</t>
  </si>
  <si>
    <t>akaeserge</t>
  </si>
  <si>
    <t>consumerscu</t>
  </si>
  <si>
    <t>ms_magallanes</t>
  </si>
  <si>
    <t>etrafficlane</t>
  </si>
  <si>
    <t>kanezadiane</t>
  </si>
  <si>
    <t>muzickaproduk</t>
  </si>
  <si>
    <t>jesicasexi688</t>
  </si>
  <si>
    <t>tacomaco8</t>
  </si>
  <si>
    <t>hlemtube</t>
  </si>
  <si>
    <t>migueldelecourt</t>
  </si>
  <si>
    <t>duvalletc</t>
  </si>
  <si>
    <t>pierrepeyrat</t>
  </si>
  <si>
    <t>abimarketingpr</t>
  </si>
  <si>
    <t>hotboycubu</t>
  </si>
  <si>
    <t>coobusiness</t>
  </si>
  <si>
    <t>sruwgrui</t>
  </si>
  <si>
    <t>sbataille</t>
  </si>
  <si>
    <t>ju_potier</t>
  </si>
  <si>
    <t>perrynewmancpc</t>
  </si>
  <si>
    <t>bragaromero123</t>
  </si>
  <si>
    <t>rehan52935475</t>
  </si>
  <si>
    <t>vipdlosnegocios</t>
  </si>
  <si>
    <t>mangermaz</t>
  </si>
  <si>
    <t>meltwaterdk</t>
  </si>
  <si>
    <t>rapidcrowd</t>
  </si>
  <si>
    <t>advoninja</t>
  </si>
  <si>
    <t>damelionetwork</t>
  </si>
  <si>
    <t>alexalexrogers</t>
  </si>
  <si>
    <t>christiant777</t>
  </si>
  <si>
    <t>touitou_david</t>
  </si>
  <si>
    <t>sprichtgut</t>
  </si>
  <si>
    <t>jacklejackle86</t>
  </si>
  <si>
    <t>bestorangeseo</t>
  </si>
  <si>
    <t>jpersiva</t>
  </si>
  <si>
    <t>002idea</t>
  </si>
  <si>
    <t>mar_tijeras</t>
  </si>
  <si>
    <t>socialbeesco</t>
  </si>
  <si>
    <t>techergun</t>
  </si>
  <si>
    <t>md350032</t>
  </si>
  <si>
    <t>waywebdigital</t>
  </si>
  <si>
    <t>ackmicro</t>
  </si>
  <si>
    <t>scoopit_fr</t>
  </si>
  <si>
    <t>aklima32253748</t>
  </si>
  <si>
    <t>gopokemongo2018</t>
  </si>
  <si>
    <t>lastbabyboomer</t>
  </si>
  <si>
    <t>tatanishapw</t>
  </si>
  <si>
    <t>indho2029</t>
  </si>
  <si>
    <t>cafe123456781</t>
  </si>
  <si>
    <t>empireselling</t>
  </si>
  <si>
    <t>hoyzer</t>
  </si>
  <si>
    <t>ataurrahman35</t>
  </si>
  <si>
    <t>matchnode</t>
  </si>
  <si>
    <t>staryy19</t>
  </si>
  <si>
    <t>tarokanews</t>
  </si>
  <si>
    <t>lilly_stevens99</t>
  </si>
  <si>
    <t>tedseward</t>
  </si>
  <si>
    <t>dataagentgreen</t>
  </si>
  <si>
    <t>linkedinexpert_</t>
  </si>
  <si>
    <t>lcs1122</t>
  </si>
  <si>
    <t>agencyrktr</t>
  </si>
  <si>
    <t>pramod0000007</t>
  </si>
  <si>
    <t>isabellajonescl</t>
  </si>
  <si>
    <t>trt3400</t>
  </si>
  <si>
    <t>getclosingpage</t>
  </si>
  <si>
    <t>humorhump</t>
  </si>
  <si>
    <t>alexand23111772</t>
  </si>
  <si>
    <t>sapradio</t>
  </si>
  <si>
    <t>contentampwaves</t>
  </si>
  <si>
    <t>socialsalesinfo</t>
  </si>
  <si>
    <t>socialsalesarmy</t>
  </si>
  <si>
    <t>legros_ch</t>
  </si>
  <si>
    <t>bizmartech</t>
  </si>
  <si>
    <t>tonyrestell</t>
  </si>
  <si>
    <t>umesh5152</t>
  </si>
  <si>
    <t>bertpurdy</t>
  </si>
  <si>
    <t>fr_skyblack</t>
  </si>
  <si>
    <t>assistyoutoday</t>
  </si>
  <si>
    <t>mckelviec</t>
  </si>
  <si>
    <t>majerichi</t>
  </si>
  <si>
    <t>cheppetit</t>
  </si>
  <si>
    <t>sdevinnovations</t>
  </si>
  <si>
    <t>ssi_deutschland</t>
  </si>
  <si>
    <t>amberjones0722</t>
  </si>
  <si>
    <t>handrus</t>
  </si>
  <si>
    <t>rallyapp_com</t>
  </si>
  <si>
    <t>game_wildermez</t>
  </si>
  <si>
    <t>vsnamsterdam</t>
  </si>
  <si>
    <t>linkingin2sales</t>
  </si>
  <si>
    <t>socialmediahq</t>
  </si>
  <si>
    <t>eugeneskripnick</t>
  </si>
  <si>
    <t>thuliumco</t>
  </si>
  <si>
    <t>cinzia_gemelli</t>
  </si>
  <si>
    <t>nessajbaker</t>
  </si>
  <si>
    <t>b2bmarketingfdn</t>
  </si>
  <si>
    <t>anthonyrochand</t>
  </si>
  <si>
    <t>arkangelscrap</t>
  </si>
  <si>
    <t>the_sales_guy</t>
  </si>
  <si>
    <t>adryenn</t>
  </si>
  <si>
    <t>xoxolizza</t>
  </si>
  <si>
    <t>theintcell</t>
  </si>
  <si>
    <t>avivatink</t>
  </si>
  <si>
    <t>meritabiz</t>
  </si>
  <si>
    <t>decollanz</t>
  </si>
  <si>
    <t>agussup39011241</t>
  </si>
  <si>
    <t>orangeman7</t>
  </si>
  <si>
    <t>rossiclaro</t>
  </si>
  <si>
    <t>robre62</t>
  </si>
  <si>
    <t>maddypugliese</t>
  </si>
  <si>
    <t>contentwriting9</t>
  </si>
  <si>
    <t>luckeebutterfly</t>
  </si>
  <si>
    <t>blogwriting1</t>
  </si>
  <si>
    <t>webstoresltd</t>
  </si>
  <si>
    <t>mukeshjune</t>
  </si>
  <si>
    <t>matteoposern</t>
  </si>
  <si>
    <t>javierbebee</t>
  </si>
  <si>
    <t>hannesbeierlein</t>
  </si>
  <si>
    <t>paymill</t>
  </si>
  <si>
    <t>mvdg999</t>
  </si>
  <si>
    <t>adamiswriting</t>
  </si>
  <si>
    <t>thesalesfonz</t>
  </si>
  <si>
    <t>olliewhitfield_</t>
  </si>
  <si>
    <t>michaeld_sales</t>
  </si>
  <si>
    <t>s_carioni</t>
  </si>
  <si>
    <t>gabyygonzalez</t>
  </si>
  <si>
    <t>steveknappsales</t>
  </si>
  <si>
    <t>gdabischwebel</t>
  </si>
  <si>
    <t>1min30toulouse</t>
  </si>
  <si>
    <t>truthalwaywins</t>
  </si>
  <si>
    <t>_taylorsymone</t>
  </si>
  <si>
    <t>marcus_boswell</t>
  </si>
  <si>
    <t>funmando</t>
  </si>
  <si>
    <t>jrobcreative</t>
  </si>
  <si>
    <t>faisalabbasiuk</t>
  </si>
  <si>
    <t>jodyglidden</t>
  </si>
  <si>
    <t>c_best01</t>
  </si>
  <si>
    <t>helenalmeida4</t>
  </si>
  <si>
    <t>chrisarrcar</t>
  </si>
  <si>
    <t>fatigaas</t>
  </si>
  <si>
    <t>askjudihays</t>
  </si>
  <si>
    <t>agreencleveland</t>
  </si>
  <si>
    <t>greatpromos</t>
  </si>
  <si>
    <t>seo_newz</t>
  </si>
  <si>
    <t>hlorenzen</t>
  </si>
  <si>
    <t>tkszczecin</t>
  </si>
  <si>
    <t>marketkeytech</t>
  </si>
  <si>
    <t>reach_or_miss</t>
  </si>
  <si>
    <t>raul_rojas_ve</t>
  </si>
  <si>
    <t>bereanopartners</t>
  </si>
  <si>
    <t>stanrobinson</t>
  </si>
  <si>
    <t>1min30</t>
  </si>
  <si>
    <t>digitalkeith</t>
  </si>
  <si>
    <t>cindyhilumas</t>
  </si>
  <si>
    <t>shawn_naggiar</t>
  </si>
  <si>
    <t>zaheer_bux</t>
  </si>
  <si>
    <t>nexusgrado</t>
  </si>
  <si>
    <t>will_mif</t>
  </si>
  <si>
    <t>comellistephan</t>
  </si>
  <si>
    <t>yucefjy</t>
  </si>
  <si>
    <t>konradsanders</t>
  </si>
  <si>
    <t>what_if_history</t>
  </si>
  <si>
    <t>jackkosakowski</t>
  </si>
  <si>
    <t>sa_matthana</t>
  </si>
  <si>
    <t>newimarketing</t>
  </si>
  <si>
    <t>aguadulcecity</t>
  </si>
  <si>
    <t>jpfrioul</t>
  </si>
  <si>
    <t>mpalmer3270</t>
  </si>
  <si>
    <t>nico_losito</t>
  </si>
  <si>
    <t>altieriluca</t>
  </si>
  <si>
    <t>cloudanalysts</t>
  </si>
  <si>
    <t>court_friedman</t>
  </si>
  <si>
    <t>abe21488996</t>
  </si>
  <si>
    <t>smanzanedo</t>
  </si>
  <si>
    <t>5_avarice</t>
  </si>
  <si>
    <t>alexiamateta</t>
  </si>
  <si>
    <t>tsscltd</t>
  </si>
  <si>
    <t>kpizzu1</t>
  </si>
  <si>
    <t>mirkaplagon</t>
  </si>
  <si>
    <t>camilo_mero</t>
  </si>
  <si>
    <t>kamichat</t>
  </si>
  <si>
    <t>dermasolve</t>
  </si>
  <si>
    <t>bloggerspress7</t>
  </si>
  <si>
    <t>st3ph3n6</t>
  </si>
  <si>
    <t>366degrees</t>
  </si>
  <si>
    <t>tanugulati79</t>
  </si>
  <si>
    <t>xavier_assoc</t>
  </si>
  <si>
    <t>strongstrivesoc</t>
  </si>
  <si>
    <t>mvidalt</t>
  </si>
  <si>
    <t>edve_es</t>
  </si>
  <si>
    <t>ssxman2</t>
  </si>
  <si>
    <t>digitalmkterne</t>
  </si>
  <si>
    <t>inboundsocialux</t>
  </si>
  <si>
    <t>mytweetpack</t>
  </si>
  <si>
    <t>referralsales</t>
  </si>
  <si>
    <t>projectnfinity</t>
  </si>
  <si>
    <t>miyagimarketing</t>
  </si>
  <si>
    <t>pennyhaslam</t>
  </si>
  <si>
    <t>smeuks</t>
  </si>
  <si>
    <t>abwsdigital</t>
  </si>
  <si>
    <t>danielakillus</t>
  </si>
  <si>
    <t>chorus_app</t>
  </si>
  <si>
    <t>duxquack</t>
  </si>
  <si>
    <t>agenceeconcepto</t>
  </si>
  <si>
    <t>rachidamer</t>
  </si>
  <si>
    <t>ravnalexander</t>
  </si>
  <si>
    <t>heysurrey</t>
  </si>
  <si>
    <t>vsa_prospecting</t>
  </si>
  <si>
    <t>radioms</t>
  </si>
  <si>
    <t>howardstrauber</t>
  </si>
  <si>
    <t>alatzama</t>
  </si>
  <si>
    <t>henrikschou_dk</t>
  </si>
  <si>
    <t>stylish_soft</t>
  </si>
  <si>
    <t>fernandocuenca</t>
  </si>
  <si>
    <t>puneetmohan</t>
  </si>
  <si>
    <t>shakaizvuylu</t>
  </si>
  <si>
    <t>dolbylisa</t>
  </si>
  <si>
    <t>ananna16</t>
  </si>
  <si>
    <t>branddonator</t>
  </si>
  <si>
    <t>startupgrindscl</t>
  </si>
  <si>
    <t>sudeepkhatri</t>
  </si>
  <si>
    <t>skillslabio</t>
  </si>
  <si>
    <t>bobwoods</t>
  </si>
  <si>
    <t>preetikasaini99</t>
  </si>
  <si>
    <t>rosiehiggins006</t>
  </si>
  <si>
    <t>cory_hansen</t>
  </si>
  <si>
    <t>viralseedpl</t>
  </si>
  <si>
    <t>gabevillamizar</t>
  </si>
  <si>
    <t>jltraineau</t>
  </si>
  <si>
    <t>cioc_colatini</t>
  </si>
  <si>
    <t>nicolamauri</t>
  </si>
  <si>
    <t>danjswift</t>
  </si>
  <si>
    <t>alexlinkedin</t>
  </si>
  <si>
    <t>m3jrgrowth</t>
  </si>
  <si>
    <t>powerobjects</t>
  </si>
  <si>
    <t>amanciobouza</t>
  </si>
  <si>
    <t>pooja_mittal783</t>
  </si>
  <si>
    <t>poojaagrwal783</t>
  </si>
  <si>
    <t>m_3jr</t>
  </si>
  <si>
    <t>netventures</t>
  </si>
  <si>
    <t>pentame</t>
  </si>
  <si>
    <t>mirkobruni</t>
  </si>
  <si>
    <t>shoosocial</t>
  </si>
  <si>
    <t>chipparade</t>
  </si>
  <si>
    <t>hallie0715</t>
  </si>
  <si>
    <t>verovittorial</t>
  </si>
  <si>
    <t>coxbusiness</t>
  </si>
  <si>
    <t>shutterguardian</t>
  </si>
  <si>
    <t>sean_f_callahan</t>
  </si>
  <si>
    <t>janiaaltonen</t>
  </si>
  <si>
    <t>robertofuso</t>
  </si>
  <si>
    <t>trevorjmcintyre</t>
  </si>
  <si>
    <t>vivianfrancos</t>
  </si>
  <si>
    <t>videoconsultant</t>
  </si>
  <si>
    <t>mysocialsuccess</t>
  </si>
  <si>
    <t>mysuccesstrain</t>
  </si>
  <si>
    <t>mrsocialselling</t>
  </si>
  <si>
    <t>communigatorltd</t>
  </si>
  <si>
    <t>theponddigital</t>
  </si>
  <si>
    <t>viralseedmedia</t>
  </si>
  <si>
    <t>digitalmstream</t>
  </si>
  <si>
    <t>alwayz3000</t>
  </si>
  <si>
    <t>bkweeks86</t>
  </si>
  <si>
    <t>xmandatorymurda</t>
  </si>
  <si>
    <t>thesaabdulsalam</t>
  </si>
  <si>
    <t>s0cialm3d1a</t>
  </si>
  <si>
    <t>jazgreer</t>
  </si>
  <si>
    <t>carladecurey</t>
  </si>
  <si>
    <t>bandzauner</t>
  </si>
  <si>
    <t>socialsalesgps</t>
  </si>
  <si>
    <t>linkedinclasses</t>
  </si>
  <si>
    <t>endurojames</t>
  </si>
  <si>
    <t>curationsuite</t>
  </si>
  <si>
    <t>tribalimpact</t>
  </si>
  <si>
    <t>curationtraffic</t>
  </si>
  <si>
    <t>thinkdigitalbar</t>
  </si>
  <si>
    <t>thinkdigitalltd</t>
  </si>
  <si>
    <t>naukricentercom</t>
  </si>
  <si>
    <t>tilapit</t>
  </si>
  <si>
    <t>chrisbowserfba</t>
  </si>
  <si>
    <t>brynnetillman</t>
  </si>
  <si>
    <t>moutfield</t>
  </si>
  <si>
    <t>casualfridayshq</t>
  </si>
  <si>
    <t>mick_holloway</t>
  </si>
  <si>
    <t>amercier21</t>
  </si>
  <si>
    <t>laraisabelle8</t>
  </si>
  <si>
    <t>bertrandbarbet</t>
  </si>
  <si>
    <t>veeravirintie</t>
  </si>
  <si>
    <t>fjtorres</t>
  </si>
  <si>
    <t>luigicochetti</t>
  </si>
  <si>
    <t>goguemartin</t>
  </si>
  <si>
    <t>monstapreneurs</t>
  </si>
  <si>
    <t>dmlab</t>
  </si>
  <si>
    <t>onestopinternet</t>
  </si>
  <si>
    <t>bspinog</t>
  </si>
  <si>
    <t>maurilio99</t>
  </si>
  <si>
    <t>ballantynemrktg</t>
  </si>
  <si>
    <t>mktgendeavor</t>
  </si>
  <si>
    <t>thevortexit</t>
  </si>
  <si>
    <t>evaciago</t>
  </si>
  <si>
    <t>andrea_boscaro</t>
  </si>
  <si>
    <t>pannekoeckejb</t>
  </si>
  <si>
    <t>c_brutillot</t>
  </si>
  <si>
    <t>thejoshuablee</t>
  </si>
  <si>
    <t>lamyaelarj</t>
  </si>
  <si>
    <t>launchmktg</t>
  </si>
  <si>
    <t>darrencarter31</t>
  </si>
  <si>
    <t>clydesformation</t>
  </si>
  <si>
    <t>tommihermunen</t>
  </si>
  <si>
    <t>margomulvihill</t>
  </si>
  <si>
    <t>miguesoler_89</t>
  </si>
  <si>
    <t>456list</t>
  </si>
  <si>
    <t>chucka0099</t>
  </si>
  <si>
    <t>bylilyv</t>
  </si>
  <si>
    <t>blogtips1</t>
  </si>
  <si>
    <t>this_is_beacon</t>
  </si>
  <si>
    <t>beacondroid</t>
  </si>
  <si>
    <t>dayalsgariya</t>
  </si>
  <si>
    <t>lilachbullock</t>
  </si>
  <si>
    <t>rankbasics</t>
  </si>
  <si>
    <t>digitaloutdoors</t>
  </si>
  <si>
    <t>agence636</t>
  </si>
  <si>
    <t>nnefilip</t>
  </si>
  <si>
    <t>davidmcalduch</t>
  </si>
  <si>
    <t>virginiekunts</t>
  </si>
  <si>
    <t>estreetnet</t>
  </si>
  <si>
    <t>angie9z</t>
  </si>
  <si>
    <t>myphillymedia</t>
  </si>
  <si>
    <t>saleswingsapp</t>
  </si>
  <si>
    <t>jcclicks</t>
  </si>
  <si>
    <t>karwoskicourage</t>
  </si>
  <si>
    <t>markbrownmba</t>
  </si>
  <si>
    <t>nasirkhan177717</t>
  </si>
  <si>
    <t>joseecu1</t>
  </si>
  <si>
    <t>stopshopsale</t>
  </si>
  <si>
    <t>gazsamuels</t>
  </si>
  <si>
    <t>agenceydyle</t>
  </si>
  <si>
    <t>kaurjessica</t>
  </si>
  <si>
    <t>freemusicps</t>
  </si>
  <si>
    <t>amyrransom</t>
  </si>
  <si>
    <t>mdnazmulhv1</t>
  </si>
  <si>
    <t>x_wolfman</t>
  </si>
  <si>
    <t>noteworthywifey</t>
  </si>
  <si>
    <t>tsoybv</t>
  </si>
  <si>
    <t>revenueassist</t>
  </si>
  <si>
    <t>thebentleygroup</t>
  </si>
  <si>
    <t>liva_uk</t>
  </si>
  <si>
    <t>retailmeeting</t>
  </si>
  <si>
    <t>bestdigitalclic</t>
  </si>
  <si>
    <t>coringakellows</t>
  </si>
  <si>
    <t>accessorieson_</t>
  </si>
  <si>
    <t>qqqaqqq4</t>
  </si>
  <si>
    <t>mackcollier</t>
  </si>
  <si>
    <t>tommartin</t>
  </si>
  <si>
    <t>kerrygorgone</t>
  </si>
  <si>
    <t>carolinedeparpe</t>
  </si>
  <si>
    <t>laptopmarketing</t>
  </si>
  <si>
    <t>irpro6</t>
  </si>
  <si>
    <t>bernieborges</t>
  </si>
  <si>
    <t>linkedinexpert</t>
  </si>
  <si>
    <t>fireotl</t>
  </si>
  <si>
    <t>seosmoindore</t>
  </si>
  <si>
    <t>ibmitalia</t>
  </si>
  <si>
    <t>leadilella</t>
  </si>
  <si>
    <t>marco89655225</t>
  </si>
  <si>
    <t>jayesh30202</t>
  </si>
  <si>
    <t>aaliyahgodfreyw</t>
  </si>
  <si>
    <t>markmilleritpro</t>
  </si>
  <si>
    <t>solidrecs</t>
  </si>
  <si>
    <t>vg_tms</t>
  </si>
  <si>
    <t>nealschaffer</t>
  </si>
  <si>
    <t>imoyse</t>
  </si>
  <si>
    <t>smoothsale</t>
  </si>
  <si>
    <t>c_mamime</t>
  </si>
  <si>
    <t>kaushikburman</t>
  </si>
  <si>
    <t>sarauk101h</t>
  </si>
  <si>
    <t>abhiseoexpert</t>
  </si>
  <si>
    <t>dean_0_</t>
  </si>
  <si>
    <t>lschristophe</t>
  </si>
  <si>
    <t>trademysites</t>
  </si>
  <si>
    <t>bestboyever37</t>
  </si>
  <si>
    <t>tzbaren</t>
  </si>
  <si>
    <t>jolyonmatthews</t>
  </si>
  <si>
    <t>fomofanz</t>
  </si>
  <si>
    <t>alberttttt</t>
  </si>
  <si>
    <t>waroongnet</t>
  </si>
  <si>
    <t>suryaferdian</t>
  </si>
  <si>
    <t>jessisdabest953</t>
  </si>
  <si>
    <t>tricesrl</t>
  </si>
  <si>
    <t>loefflercarsten</t>
  </si>
  <si>
    <t>natajack</t>
  </si>
  <si>
    <t>jackvaughanattt</t>
  </si>
  <si>
    <t>d5meo7l0y</t>
  </si>
  <si>
    <t>oneopdas</t>
  </si>
  <si>
    <t>sedelaar</t>
  </si>
  <si>
    <t>kingscourtoil</t>
  </si>
  <si>
    <t>premiumcollect</t>
  </si>
  <si>
    <t>zinnakrish</t>
  </si>
  <si>
    <t>vinyl_for_life</t>
  </si>
  <si>
    <t>ulises14490567</t>
  </si>
  <si>
    <t>reflaurentj</t>
  </si>
  <si>
    <t>nigeljr_</t>
  </si>
  <si>
    <t>tjscma</t>
  </si>
  <si>
    <t>montraanderson</t>
  </si>
  <si>
    <t>askdennisbrown</t>
  </si>
  <si>
    <t>themrfave</t>
  </si>
  <si>
    <t>vitoshamedia</t>
  </si>
  <si>
    <t>gtat7oo</t>
  </si>
  <si>
    <t>marketmonkeyuk</t>
  </si>
  <si>
    <t>govengreso</t>
  </si>
  <si>
    <t>maggiemaspero</t>
  </si>
  <si>
    <t>charmedjohanna</t>
  </si>
  <si>
    <t>apollineadiju</t>
  </si>
  <si>
    <t>shaanhans</t>
  </si>
  <si>
    <t>jasongordons</t>
  </si>
  <si>
    <t>musicgamepromo</t>
  </si>
  <si>
    <t>zanoschiemanuel</t>
  </si>
  <si>
    <t>musicpromosfree</t>
  </si>
  <si>
    <t>highchloecloud</t>
  </si>
  <si>
    <t>exposalesltd</t>
  </si>
  <si>
    <t>popedaniels</t>
  </si>
  <si>
    <t>femoranfp</t>
  </si>
  <si>
    <t>antgrasso</t>
  </si>
  <si>
    <t>rajibc</t>
  </si>
  <si>
    <t>arima_india</t>
  </si>
  <si>
    <t>iamkelvinlee</t>
  </si>
  <si>
    <t>timothy_hughes</t>
  </si>
  <si>
    <t>tomasturbandode</t>
  </si>
  <si>
    <t>arabianpages</t>
  </si>
  <si>
    <t>juanblanco76</t>
  </si>
  <si>
    <t>milosdjukic011</t>
  </si>
  <si>
    <t>mariangelesber</t>
  </si>
  <si>
    <t>sanclicker</t>
  </si>
  <si>
    <t>robertnsills</t>
  </si>
  <si>
    <t>strong__content</t>
  </si>
  <si>
    <t>cryptohani</t>
  </si>
  <si>
    <t>tyrannosaurjen</t>
  </si>
  <si>
    <t>searchcrm</t>
  </si>
  <si>
    <t>jessescardina</t>
  </si>
  <si>
    <t>pirmax</t>
  </si>
  <si>
    <t>meretebuljo</t>
  </si>
  <si>
    <t>greensteinllc</t>
  </si>
  <si>
    <t>telecomreseller</t>
  </si>
  <si>
    <t>josaundersau</t>
  </si>
  <si>
    <t>ohmyjet</t>
  </si>
  <si>
    <t>everyonesocial</t>
  </si>
  <si>
    <t>profitspodcasts</t>
  </si>
  <si>
    <t>robertlburns</t>
  </si>
  <si>
    <t>dmalert</t>
  </si>
  <si>
    <t>ahmedjr_16</t>
  </si>
  <si>
    <t>aqtechnosys</t>
  </si>
  <si>
    <t>vormresearch</t>
  </si>
  <si>
    <t>nsmarketing5280</t>
  </si>
  <si>
    <t>clive140</t>
  </si>
  <si>
    <t>valymanconsult</t>
  </si>
  <si>
    <t>fleetmeiser</t>
  </si>
  <si>
    <t>bentenbi</t>
  </si>
  <si>
    <t>isalesgirl</t>
  </si>
  <si>
    <t>jon_rivers</t>
  </si>
  <si>
    <t>thomasfisherth</t>
  </si>
  <si>
    <t>thought_horizon</t>
  </si>
  <si>
    <t>bsteingraeber</t>
  </si>
  <si>
    <t>leadfoxfr</t>
  </si>
  <si>
    <t>business__quote</t>
  </si>
  <si>
    <t>3horsemenagency</t>
  </si>
  <si>
    <t>emarketersocial</t>
  </si>
  <si>
    <t>rogbalrol</t>
  </si>
  <si>
    <t>m8mgroup</t>
  </si>
  <si>
    <t>sterlitesoftusa</t>
  </si>
  <si>
    <t>sarakarnthi1</t>
  </si>
  <si>
    <t>socialwavez</t>
  </si>
  <si>
    <t>graphemidesign</t>
  </si>
  <si>
    <t>cybelimage</t>
  </si>
  <si>
    <t>samanthajacobs2</t>
  </si>
  <si>
    <t>socialselling</t>
  </si>
  <si>
    <t>stephanejobert</t>
  </si>
  <si>
    <t>influandsell</t>
  </si>
  <si>
    <t>micadam</t>
  </si>
  <si>
    <t>ratingltd</t>
  </si>
  <si>
    <t>tweetqureet</t>
  </si>
  <si>
    <t>tenbearsocial</t>
  </si>
  <si>
    <t>hospitalitytek</t>
  </si>
  <si>
    <t>bebeemarketing</t>
  </si>
  <si>
    <t>mikeschiemer</t>
  </si>
  <si>
    <t>delosinc</t>
  </si>
  <si>
    <t>sandraglong</t>
  </si>
  <si>
    <t>bootstrapsbiz</t>
  </si>
  <si>
    <t>awesomememento</t>
  </si>
  <si>
    <t>sanderbiehn</t>
  </si>
  <si>
    <t>michelleberdeal</t>
  </si>
  <si>
    <t>piyuanker12</t>
  </si>
  <si>
    <t>linkedinselling</t>
  </si>
  <si>
    <t>dlsocialexperts</t>
  </si>
  <si>
    <t>loudmelody17</t>
  </si>
  <si>
    <t>agence_iandyoo</t>
  </si>
  <si>
    <t>kevinknebl</t>
  </si>
  <si>
    <t>suzannekosmerl</t>
  </si>
  <si>
    <t>digitalleadersa</t>
  </si>
  <si>
    <t>shindehemant300</t>
  </si>
  <si>
    <t>monikaruzicka</t>
  </si>
  <si>
    <t>denniskoutoudis</t>
  </si>
  <si>
    <t>proyectosnolen1</t>
  </si>
  <si>
    <t>demandspring</t>
  </si>
  <si>
    <t>zacharyatkins1</t>
  </si>
  <si>
    <t>altruistauction</t>
  </si>
  <si>
    <t>ifrugalfitness</t>
  </si>
  <si>
    <t>10dollarstartup</t>
  </si>
  <si>
    <t>schiemermktng</t>
  </si>
  <si>
    <t>alexander_low</t>
  </si>
  <si>
    <t>thenakedlawyer</t>
  </si>
  <si>
    <t>agsocialmedia</t>
  </si>
  <si>
    <t>peterspringett</t>
  </si>
  <si>
    <t>hootsuiteit</t>
  </si>
  <si>
    <t>ravi_bansal5</t>
  </si>
  <si>
    <t>iretailyticsbos</t>
  </si>
  <si>
    <t>bootstrapbiztv</t>
  </si>
  <si>
    <t>pr1startup</t>
  </si>
  <si>
    <t>dcpwebdesigners</t>
  </si>
  <si>
    <t>jenprovidence</t>
  </si>
  <si>
    <t>integrapb</t>
  </si>
  <si>
    <t>paolabarcenas</t>
  </si>
  <si>
    <t>camfranmex</t>
  </si>
  <si>
    <t>andypafa</t>
  </si>
  <si>
    <t>coachhenryg</t>
  </si>
  <si>
    <t>alfredmediatec</t>
  </si>
  <si>
    <t>xochitlaus</t>
  </si>
  <si>
    <t>berthaliciag</t>
  </si>
  <si>
    <t>ranis18</t>
  </si>
  <si>
    <t>ivettvldz</t>
  </si>
  <si>
    <t>kirst</t>
  </si>
  <si>
    <t>sai</t>
  </si>
  <si>
    <t>tw4kast</t>
  </si>
  <si>
    <t>venturebeat</t>
  </si>
  <si>
    <t>xero</t>
  </si>
  <si>
    <t>quickbooks</t>
  </si>
  <si>
    <t>mailchimp</t>
  </si>
  <si>
    <t>hubspot</t>
  </si>
  <si>
    <t>msftdynamics365</t>
  </si>
  <si>
    <t>salesforce</t>
  </si>
  <si>
    <t>youtube</t>
  </si>
  <si>
    <t>milaniannalisa</t>
  </si>
  <si>
    <t>janlgordon</t>
  </si>
  <si>
    <t>lalessiuccia</t>
  </si>
  <si>
    <t>alejandro31175</t>
  </si>
  <si>
    <t>lesguer_lionel</t>
  </si>
  <si>
    <t>el_gordo_</t>
  </si>
  <si>
    <t>rodolpheroux</t>
  </si>
  <si>
    <t>arnaudleroux</t>
  </si>
  <si>
    <t>arnaultchatel</t>
  </si>
  <si>
    <t>jeanlucr</t>
  </si>
  <si>
    <t>sebbourguignon</t>
  </si>
  <si>
    <t>meloniedodaro</t>
  </si>
  <si>
    <t>palumbo</t>
  </si>
  <si>
    <t>michaelnlabate</t>
  </si>
  <si>
    <t>sbengine</t>
  </si>
  <si>
    <t>sap</t>
  </si>
  <si>
    <t>timohai</t>
  </si>
  <si>
    <t>ingesaez</t>
  </si>
  <si>
    <t>includedco</t>
  </si>
  <si>
    <t>philippehassel</t>
  </si>
  <si>
    <t>groupeapicil</t>
  </si>
  <si>
    <t>portrambaud</t>
  </si>
  <si>
    <t>mkbomzetcoach</t>
  </si>
  <si>
    <t>emarketing_fr</t>
  </si>
  <si>
    <t>kokasexton</t>
  </si>
  <si>
    <t>social_hire</t>
  </si>
  <si>
    <t>emilyceskavich</t>
  </si>
  <si>
    <t>ifocop</t>
  </si>
  <si>
    <t>linkedinmktg</t>
  </si>
  <si>
    <t>bepeigne</t>
  </si>
  <si>
    <t>1789_fr</t>
  </si>
  <si>
    <t>editionseni</t>
  </si>
  <si>
    <t>eniservice</t>
  </si>
  <si>
    <t>hootsuite</t>
  </si>
  <si>
    <t>dmscott</t>
  </si>
  <si>
    <t>sproutsocial</t>
  </si>
  <si>
    <t>kevinttully</t>
  </si>
  <si>
    <t>bobburg</t>
  </si>
  <si>
    <t>michaelb4jordan</t>
  </si>
  <si>
    <t>saidbyeinstein</t>
  </si>
  <si>
    <t>j_lu98</t>
  </si>
  <si>
    <t>partnerwin</t>
  </si>
  <si>
    <t>loicsim</t>
  </si>
  <si>
    <t>digitalistmag</t>
  </si>
  <si>
    <t>jacprause</t>
  </si>
  <si>
    <t>greensharp_it</t>
  </si>
  <si>
    <t>inc</t>
  </si>
  <si>
    <t>microsoft</t>
  </si>
  <si>
    <t>ag</t>
  </si>
  <si>
    <t>b2bmktgacademy</t>
  </si>
  <si>
    <t>socialshare</t>
  </si>
  <si>
    <t>lolydates</t>
  </si>
  <si>
    <t>talkshoplive</t>
  </si>
  <si>
    <t>cbhadekar</t>
  </si>
  <si>
    <t>creationagency</t>
  </si>
  <si>
    <t>c0nvey</t>
  </si>
  <si>
    <t>eshowmx</t>
  </si>
  <si>
    <t>linkedineditors</t>
  </si>
  <si>
    <t>linkedin</t>
  </si>
  <si>
    <t>dougmorneau</t>
  </si>
  <si>
    <t>payplug</t>
  </si>
  <si>
    <t>evankirstel</t>
  </si>
  <si>
    <t>secib_fr</t>
  </si>
  <si>
    <t>steveolenski</t>
  </si>
  <si>
    <t>pushingsocial</t>
  </si>
  <si>
    <t>therichbrooks</t>
  </si>
  <si>
    <t>iancleary</t>
  </si>
  <si>
    <t>askaaronlee</t>
  </si>
  <si>
    <t>dannyiny</t>
  </si>
  <si>
    <t>ebay</t>
  </si>
  <si>
    <t>saleshacker</t>
  </si>
  <si>
    <t>agsoci</t>
  </si>
  <si>
    <t>sassoftware</t>
  </si>
  <si>
    <t>digitallead</t>
  </si>
  <si>
    <t>salesforc</t>
  </si>
  <si>
    <t>gsuite</t>
  </si>
  <si>
    <t>office365</t>
  </si>
  <si>
    <t>nimble</t>
  </si>
  <si>
    <t>dig</t>
  </si>
  <si>
    <t>michelleashufta</t>
  </si>
  <si>
    <t>d</t>
  </si>
  <si>
    <t>cmicontent</t>
  </si>
  <si>
    <t>craigmjamieson</t>
  </si>
  <si>
    <t>msocialbusiness</t>
  </si>
  <si>
    <t>edelmanpr</t>
  </si>
  <si>
    <t>stevektweets</t>
  </si>
  <si>
    <t>bern</t>
  </si>
  <si>
    <t>slideshare</t>
  </si>
  <si>
    <t>cloudfare</t>
  </si>
  <si>
    <t>jeffshore</t>
  </si>
  <si>
    <t>kimgarst</t>
  </si>
  <si>
    <t>marketo</t>
  </si>
  <si>
    <t>jill_rowley</t>
  </si>
  <si>
    <t>timothyhughes</t>
  </si>
  <si>
    <t>oraclepartners</t>
  </si>
  <si>
    <t>marcocaihua</t>
  </si>
  <si>
    <t>equifax</t>
  </si>
  <si>
    <t>sarahgoodall</t>
  </si>
  <si>
    <t>commsmeltingpot</t>
  </si>
  <si>
    <t>digita</t>
  </si>
  <si>
    <t>laurapaakkonen</t>
  </si>
  <si>
    <t>helttihealthy</t>
  </si>
  <si>
    <t>pamellaneely</t>
  </si>
  <si>
    <t>scoopit</t>
  </si>
  <si>
    <t>kurtshaver</t>
  </si>
  <si>
    <t>groupamage</t>
  </si>
  <si>
    <t>michelmariet</t>
  </si>
  <si>
    <t>poutbenefitmac</t>
  </si>
  <si>
    <t>oracleemeaps</t>
  </si>
  <si>
    <t>rkbraunstein</t>
  </si>
  <si>
    <t>l2</t>
  </si>
  <si>
    <t>tig_italia</t>
  </si>
  <si>
    <t>marketingprofs</t>
  </si>
  <si>
    <t>webmarketingcom</t>
  </si>
  <si>
    <t>aena</t>
  </si>
  <si>
    <t>mysales4life</t>
  </si>
  <si>
    <t>danielhalenko</t>
  </si>
  <si>
    <t>jschobes</t>
  </si>
  <si>
    <t>kirstenboileau</t>
  </si>
  <si>
    <t>agencycentral</t>
  </si>
  <si>
    <t>wisawards</t>
  </si>
  <si>
    <t>salesproinsider</t>
  </si>
  <si>
    <t>thesalesexperts</t>
  </si>
  <si>
    <t>lollydaskal</t>
  </si>
  <si>
    <t>thesaleshunter</t>
  </si>
  <si>
    <t>barbaragiamanco</t>
  </si>
  <si>
    <t>sageuk</t>
  </si>
  <si>
    <t>assocprofsales</t>
  </si>
  <si>
    <t>realdonaldtrump</t>
  </si>
  <si>
    <t>bystuheinecke</t>
  </si>
  <si>
    <t>datacaptive</t>
  </si>
  <si>
    <t>jaybaer</t>
  </si>
  <si>
    <t>meve_scl</t>
  </si>
  <si>
    <t>lamylexel</t>
  </si>
  <si>
    <t>agsocial</t>
  </si>
  <si>
    <t>isocialfanz</t>
  </si>
  <si>
    <t>sole24ore</t>
  </si>
  <si>
    <t>nigeljr</t>
  </si>
  <si>
    <t>ellismbeh</t>
  </si>
  <si>
    <t>franzrusso</t>
  </si>
  <si>
    <t>tim_fargo</t>
  </si>
  <si>
    <t>moz</t>
  </si>
  <si>
    <t>crm</t>
  </si>
  <si>
    <t>stephenwoessner</t>
  </si>
  <si>
    <t>oda_f</t>
  </si>
  <si>
    <t>nowiamme</t>
  </si>
  <si>
    <t>nathealings</t>
  </si>
  <si>
    <t>cpa61</t>
  </si>
  <si>
    <t>mgwv1oo</t>
  </si>
  <si>
    <t>socialfave_pol</t>
  </si>
  <si>
    <t>polishroyalgoat</t>
  </si>
  <si>
    <t>socialfave</t>
  </si>
  <si>
    <t>themrblueprint</t>
  </si>
  <si>
    <t>thomaspower</t>
  </si>
  <si>
    <t>twitter</t>
  </si>
  <si>
    <t>caseynewton</t>
  </si>
  <si>
    <t>pakman</t>
  </si>
  <si>
    <t>soampli</t>
  </si>
  <si>
    <t>itsannpierce</t>
  </si>
  <si>
    <t>photofeeler</t>
  </si>
  <si>
    <t>li_learning</t>
  </si>
  <si>
    <t>onemob</t>
  </si>
  <si>
    <t>arifjohariali</t>
  </si>
  <si>
    <t>kellyriggs</t>
  </si>
  <si>
    <t>timxclarke</t>
  </si>
  <si>
    <t>kevinmic</t>
  </si>
  <si>
    <t>quotable</t>
  </si>
  <si>
    <t>timothy</t>
  </si>
  <si>
    <t>tim</t>
  </si>
  <si>
    <t>di</t>
  </si>
  <si>
    <t>larrykim</t>
  </si>
  <si>
    <t>mreugenemcc</t>
  </si>
  <si>
    <t>jbarclay101</t>
  </si>
  <si>
    <t>passle</t>
  </si>
  <si>
    <t>deverons1</t>
  </si>
  <si>
    <t>kuriharan</t>
  </si>
  <si>
    <t>thomsonreuters</t>
  </si>
  <si>
    <t>m_e_rodriguez</t>
  </si>
  <si>
    <t>onalytica</t>
  </si>
  <si>
    <t>themisterfa</t>
  </si>
  <si>
    <t>alban_jarry</t>
  </si>
  <si>
    <t>flashtweet</t>
  </si>
  <si>
    <t>louisserge</t>
  </si>
  <si>
    <t>techtionary</t>
  </si>
  <si>
    <t>b2community</t>
  </si>
  <si>
    <t>actionco_fr</t>
  </si>
  <si>
    <t>cyril_bladier</t>
  </si>
  <si>
    <t>omar_autoempleo</t>
  </si>
  <si>
    <t>timo</t>
  </si>
  <si>
    <t>brunofridl</t>
  </si>
  <si>
    <t>businesson_line</t>
  </si>
  <si>
    <t>pegmiller</t>
  </si>
  <si>
    <t>digitalleaders</t>
  </si>
  <si>
    <t>smallbiztrends</t>
  </si>
  <si>
    <t>mmguta</t>
  </si>
  <si>
    <t>olliewhit</t>
  </si>
  <si>
    <t>wesleyanargus</t>
  </si>
  <si>
    <t>transform_sales</t>
  </si>
  <si>
    <t>entrepreneurlaw</t>
  </si>
  <si>
    <t>kevinpoulter</t>
  </si>
  <si>
    <t>emmaraty</t>
  </si>
  <si>
    <t>httweets</t>
  </si>
  <si>
    <t>Mentions</t>
  </si>
  <si>
    <t>Replies to</t>
  </si>
  <si>
    <t>El próximo martes 13 de marzo de 18h a 19h daré un keynote sobre el #SocialSelling durante el @eshowmx en el WTC https://t.co/FQKkh4s573 @Ivettvldz @GabyyGonzalez @ranis18 @berthaliciag @xochitlaus @alfredmediatec @CoachHenryG @andypafa @Camfranmex @paolabarcenas @IntegraPB https://t.co/Fxa59updgJ</t>
  </si>
  <si>
    <t>.@GoVengreso’s @SBEngine is releasing a #podcast series and case study showcasing @SAP’s elite #SocialSelling program.
Learn more here: https://t.co/3KRnQW3u57
#DigitalSelling #Sales @arifjohariali @kirst https://t.co/OW61vH3X1d https://t.co/BjqJ7cd6ba</t>
  </si>
  <si>
    <t>A record 1.2 trillion #digital photos last year — thanks to the rise of #smartphones and #SocialMedia. #mobileapps #ecommerce #socialselling link https://t.co/WoYOTxUESI via @sai https://t.co/m1d7759O0C</t>
  </si>
  <si>
    <t>#Smartphones  #Smartphones.  A record 1.2 trillion #digital photos last year — thanks to the rise of #smartphones and #SocialMedia. #mobileapps #payment #retailtech  #retail #ecommerce #socialselling #facialrecognition link https://t.co/Fpj98EQo01 via @sai.   &amp;amp; @MikeQuindazzi https://t.co/05Gou8MpkJ</t>
  </si>
  <si>
    <t>A découvrir 👍 Les 40 meilleurs blogs de web marketing pour apprendre à attirer plus de clients https://t.co/HVkqUlQDXd Merci @tw4kast 😊
#InboundMarketing #SocialMedia #SocialSelling #Référencement #SEO #SEM #SMO https://t.co/u67JALOpF2</t>
  </si>
  <si>
    <t>VentueBeat NEWS - @Nimble Launches Contact Manager to Simplify Relationship Management for @Office365, @GSuite, @Salesforce, @MSFTDynamics365, @HubSpot, @MailChimp, @QuickBooks, @Xero and 80+ Cloud Apps https://t.co/EW7btOWKu4 #DF17 @VentureBeat #socialselling #CRM https://t.co/fgQDffzL96</t>
  </si>
  <si>
    <t>Target Your Success.
@PolishRoyalGoat @Socialfave_POL @MGWV1OO @cpa61 @Nathealings 
@Socialfave @NOWIAMME @oda_f @TheMrFave
https://t.co/g6aAzmQ0Dg
V/@YouTube #Socialfave #Youtube #community #Content #Scheduler #smm #innovation #I4InfluenceR #SocialSelling #InfluencerMarketing</t>
  </si>
  <si>
    <t>👩‍💻👨‍💻#smm⤵️
Who are the influencers via @Moz ?
🏆@tim_fargo👏👏
🥈@TheMrFave
🥉@ArkangelScrap
@franzrusso @EllisMbeh @NigelJr_ @alejandro31175 @lalessiuccia @apollineadiju @janlgordon @MilaniAnnalisa
Have a good Sunday all👍
▶️#socialselling #AMFT #Entrepreneurship https://t.co/8bXP3lP93I</t>
  </si>
  <si>
    <t>🚀#DigitalTransformation
French 🇫🇷 you must follow⤵️
@LouisSerge @FlashTweet @Alban_Jarry @pirmax @ArkangelScrap @TheMisterFavor @sebbourguignon @jeanlucr @ArnaultChatel @ArnaudLeRoux @MereteBuljo @RodolpheRoux @el_gordo_ @lesguer_lionel 
▶️#socialselling #TransfoNum #AMFT https://t.co/2eJBjehS3O</t>
  </si>
  <si>
    <t>Download your FREE issue of Social Selling Made Easy Magazine! Available now on the App Store and Google Play. #socialselling #socialmedia #socialmediamarketing @MelonieDodaro https://t.co/OLrrIqoa4g https://t.co/gBWDUE5oc7</t>
  </si>
  <si>
    <t>RT @SEO_Newz: The Digital #Marketing Funnel
#GrowthHacking #Blogging  #DigitalMarketing [Infographic] #ContentMarketing #SMM #Analytics  #c…</t>
  </si>
  <si>
    <t>RT @MikeSchiemer: 6 Twitter Tips For Social Selling https://t.co/OJ2taKNCIu / #Twitter #SocialSelling #SocialMedia #SMM #CMO https://t.co/g…</t>
  </si>
  <si>
    <t>The Digital #Marketing Funnel
#GrowthHacking #Blogging  #DigitalMarketing [Infographic] #ContentMarketing #SMM #Analytics  #cmo #seo #SMO #SocialSelling #contentstrategy #EmailMarketing #SEONews 
#ContentMarketing #Google #Twitter #facebook #Youtube #ViralMarketing #PPC https://t.co/cLRR2rJj3y</t>
  </si>
  <si>
    <t>RT @BellaGilbert13: The Digital #Marketing Funnel
#GrowthHacking #Blogging  #DigitalMarketing [Infographic] #ContentMarketing #SMM #Analyti…</t>
  </si>
  <si>
    <t>RT @MikeQuindazzi: A record 1.2 trillion #digital photos last year — thanks to the rise of #smartphones and #SocialMedia. #mobileapps #ecom…</t>
  </si>
  <si>
    <t>RT @MikeSchiemer: 4 Tips To Increase Website Traffic &amp;amp; Revenue https://t.co/1azDh3Jaxm / #Blog #Website #SEO #SocialSelling https://t.co/EW…</t>
  </si>
  <si>
    <t>Le très généreux Karim Benkhmis en entrevue sur le podcast #Accélérateur nous parle de #socialselling ! https://t.co/8BSzp4f8mv</t>
  </si>
  <si>
    <t>#SocialSelling requires a cultural shift: here’s how @SAP is making that shift, on #SBEshow w/ @bernieborges. https://t.co/eWIOVwxh9w 
@sbengine #SalesLeaders #SocialSales @michaelnlabate @Palumbo https://t.co/18hBNJ2hyn https://t.co/eg7SJSSq1E</t>
  </si>
  <si>
    <t>RT @M_3jr: Management vs Leadership, Part One #sales #SocialSelling @TimOhai https://t.co/pkOFlWlkdN https://t.co/ufGSy5lrFy</t>
  </si>
  <si>
    <t>¿Crees de verdad que tienes tu perfil bien trabajado en #LinkedIn? ¿Seguro? 🤔 @ingesaez te pone a prueba con este interesante test de preguntas y recomendaciones para mejorar tu perfil 👍 https://t.co/HoAZOPK61M #MarcaPersonal #SocialSelling https://t.co/e23thAdybx</t>
  </si>
  <si>
    <t>RT @angelruizperez: ¿Crees de verdad que tienes tu perfil bien trabajado en #LinkedIn? ¿Seguro? 🤔 @ingesaez te pone a prueba con este inter…</t>
  </si>
  <si>
    <t>LinkedIn Lead Generation Help - How to tell if you need it + where to find it  https://t.co/Euoqsqmi55 #linkedin #leadgeneration #socialselling https://t.co/QGeoD6qayw</t>
  </si>
  <si>
    <t>Social Selling para obtener el máximo de tus ventas
Desarrolla tu mundo #SocialMedia y potencia tu venta social, un buen trabajo en #SocialSelling es clave para tu #Marca
https://t.co/9VWGVucER1
#MarketingDigital
#MarketingOnline
#SocialMarketing
#SocialMedia
#RRSS
#SEM #SEO</t>
  </si>
  <si>
    <t>RT @lastbabyboomer: Tips for “selling into #coworking spaces”. https://t.co/TLhyg7EFw6 via @includedco #socialselling https://t.co/5VmN9M1j…</t>
  </si>
  <si>
    <t>Un grand merci à nos intervenantes  : Aurélie Dantzikian avocat associé @LamyLexel et @MEVE_SCL dir. marketing @GroupeAPICIL . Une belle soirée droit et digital @PortRambaud animée par @philippehassel #RGPD
#SocialSelling #BigData https://t.co/ictjbOVqIt</t>
  </si>
  <si>
    <t>Notre prochaine soirée c'est le 15 mars : #droit et #digital. On parlera #RGPD #SocialSelling #BigData . Ça se passe @PortRambaud ! Inscrivez-vous ! : 
https://t.co/xh39KUZfHC. https://t.co/heENMf2YSn</t>
  </si>
  <si>
    <t>Prospect Pain Points - Why You Need To Ask Your Prospects The Right Questions https://t.co/0OiUXW9tCO #sales #socialselling https://t.co/im9XFwOZD5</t>
  </si>
  <si>
    <t>Have you made #LinkedIn #Socialselling work for you? Check out this clip or get in touch https://t.co/8ioxyHkiBq</t>
  </si>
  <si>
    <t>RT @waywebdigital: Vero, le nouveau réseau social qui défie Instagram #SocialSelling #MarketingAutomation https://t.co/cb9gurJrEl https://t…</t>
  </si>
  <si>
    <t>Leuke vacature #samen #socialselling @MKBOmzetcoach #KwikMaaktVerschil https://t.co/A3XS0jGLcj</t>
  </si>
  <si>
    <t>RT @TrudyKwik: Leuke vacature #samen #socialselling @MKBOmzetcoach #KwikMaaktVerschil https://t.co/A3XS0jGLcj</t>
  </si>
  <si>
    <t>LinkedIn Lead Generation Help - How to tell if you need it + where to find it  https://t.co/rYG7AUBHEs #linkedin #leadgeneration #socialselling https://t.co/IVuiHZ2AFC</t>
  </si>
  <si>
    <t>This 1 Mistake on LinkedIn Makes You Look Like a Narcissist https://t.co/azniDfOybb #linkedin #socialselling https://t.co/tEtQ6yWLAI</t>
  </si>
  <si>
    <t>RT @micadam: 24 #Twitter #Sales Triggers To Help You Achieve Social Selling Success
http://t.co/jsgkTufDRk #socialselling http://t.co/LsVyb…</t>
  </si>
  <si>
    <t>RT @micadam: Are you using introductions as your cornerstone of social selling
https://t.co/jZcItvtpIf
#sales #socialselling #leadgen</t>
  </si>
  <si>
    <t>Why selling on Social Media isn't the same as Social Selling https://t.co/k98t05n1s0 #socialselling #socialmedia #selling #socialmediamarketing https://t.co/iALQjxoglY</t>
  </si>
  <si>
    <t>RT @Roberts_Ben_M: Why selling on Social Media isn't the same as Social Selling https://t.co/k98t05n1s0 #socialselling #socialmedia #sellin…</t>
  </si>
  <si>
    <t>LinkedIn Lead Generation Help - How to tell if you need it + where to find it  https://t.co/9iF7LcsJeP #linkedin #leadgeneration #socialselling https://t.co/2oBYriOmp6</t>
  </si>
  <si>
    <t>RT @tonyrestell: For Small Business Owners + Managers: free training session on using #SocialMedia for lead generation https://t.co/lnWvFwr…</t>
  </si>
  <si>
    <t>RT @DigitalLeadersA: Do you back yourself to make that leap? – by @Alexander_Low via @digitalleadersA   https://t.co/BMP5vZGpFq #personalde…</t>
  </si>
  <si>
    <t>RT @MikeSchiemer: 10 Social Media Marketing Mistakes To Avoid Making https://t.co/F9Ba9pmEtE / #SocialMediaMarketing #SocialSelling #Social…</t>
  </si>
  <si>
    <t>RT @Timothy_Hughes: What makes a social-centric business? This infographic will show you https://t.co/hZbmhY79z3 by @Alexander_Low #socials…</t>
  </si>
  <si>
    <t>RT @SchiemerMktng: 10 Terrific Social Media Marketing Tips https://t.co/bpsU5xOf0q / #SMM #SocialMediaMarketing #SocialSelling https://t.co…</t>
  </si>
  <si>
    <t>9 #Sales Enablement Tools You Need to Use to Fuel Business Growth &amp;gt;&amp;gt; https://t.co/q7gcdzetXy
#B2B #SocialSelling</t>
  </si>
  <si>
    <t>Next Event 3/8 #SocialSelling for #Eventprofs #meetNEXT
Thanks to MPI | Chicago Area Chapter for the opportunity to share ways to Power Up, Speed Up and Lead Up RN! https://t.co/HXemrelOiN</t>
  </si>
  <si>
    <t>itw @kokasexton par @Emarketing_fr - "Pour construire un programme de social selling réussi, l'équipe marketing doit être au point sur sa stratégie de content marketing" #SocialSelling https://t.co/dXtdV1ki4z https://t.co/9cDzqfNDiw</t>
  </si>
  <si>
    <t>RT @Eficiens: itw @kokasexton par @Emarketing_fr - "Pour construire un programme de social selling réussi, l'équipe marketing doit être au…</t>
  </si>
  <si>
    <t>#SocialSelling for a winning member experience!  Our #Training team rocks! #InsideConsumersCU https://t.co/8dwdVpVk4o</t>
  </si>
  <si>
    <t>RT @Timothy_Hughes: What will you do if somebody asks for their GDPR data? https://t.co/MCGolCchYM by @Timothy_Hughes #emailmarketing #data…</t>
  </si>
  <si>
    <t>Aumenta tus ventas sociales con Linkedin #socialselling #infographics #modernist... - https://t.co/Ez5F5k2D8L</t>
  </si>
  <si>
    <t>RT @AgencyRktr: The Digital #Marketing Funnel
#GrowthHacking #Blogging  #DigitalMarketing [Infographic] #ContentMarketing #SMM #Analytics…</t>
  </si>
  <si>
    <t>RT @HumorHump: Get real #Facebook followers / fan page likes!
Check out details: https://t.co/snjbZ6RxhQ
* Order will start immediately i…</t>
  </si>
  <si>
    <t>6 Action Items to Include on your #SocialSelling Agenda by @EmilyCeskavich https://t.co/dNxz8Ly3ha on @Social_Hire #SalesStartegy https://t.co/ZQ7iA4izhT</t>
  </si>
  <si>
    <t>😃 YEAH😃 📷 J'ai eu l’immense plaisir d'animer 2 nouvelles formations  sur #LinkedIn #Twitter et le #SocialSelling pour les membres de @2ei_industries 💧⚡️
Un immense merci à tous pour votre confiance, votre écoute et vos retours 😃✌️
#2ei #Hydroelectricite https://t.co/XDhqT3Qtgx</t>
  </si>
  <si>
    <t>Un moment unique à @ifocop  Toulouse avec la promo #CM7 et @migueldelecourt ! Que de bonnes ondes ☺️ Merci !
#SocialSelling #socialmedia #Gratitude https://t.co/xOZXBE4DVO</t>
  </si>
  <si>
    <t>RT @migueldelecourt: 😃 YEAH😃 📷 J'ai eu l’immense plaisir d'animer 2 nouvelles formations  sur #LinkedIn #Twitter et le #SocialSelling pour…</t>
  </si>
  <si>
    <t>RT @DuvalletC: Un moment unique à @ifocop  Toulouse avec la promo #CM7 et @migueldelecourt ! Que de bonnes ondes ☺️ Merci !
#SocialSelling…</t>
  </si>
  <si>
    <t>Are you using #LinkedIn Showcase Pages in your #B2B @LinkedInMktg #socialselling strategy? They can be a great way to highlight a product or business unit, especially for large companies #WednesdayWisdom</t>
  </si>
  <si>
    <t>RT @DigitalLeadersA: It’s time to be brave – by @Alexander_Low via @digitalleadersA  https://t.co/TZadxzdgYH #personaldevelopment #personal…</t>
  </si>
  <si>
    <t>Formation des équipes commerciales @ENIService et @EditionsENI au #socialselling avec @1789_fr @bepeigne 
Atelier pratique et définition d'actions : ça 'fume' 🗨 💬 !! https://t.co/ex8gRtxWw2</t>
  </si>
  <si>
    <t>RT @sbataille: Formation des équipes commerciales @ENIService et @EditionsENI au #socialselling avec @1789_fr @bepeigne 
Atelier pratique…</t>
  </si>
  <si>
    <t>Most people are not connecting the dots between #ContentMarketing and #SocialSelling, says @LinkedInExpert. Why should marketing and sales be concerned? Find out: https://t.co/XRAdaPDp9H
#DigitalSelling #InboundMarketing https://t.co/ToHbgGf13N https://t.co/vuHDjdQXU6</t>
  </si>
  <si>
    <t>💥 Social Selling 💥 
Vidste du, at #SocialSelling kan være med at øge dit salg og generere 40% mere kvalificerede #leads, end ved kold canvas? Læs vores gode råd her: 
https://t.co/SR9dEnsTno #smdk #dkmedier</t>
  </si>
  <si>
    <t>41 tips and tricks for getting Twitter followers - that ACTUALLY work...  https://t.co/THCD5NPjUb by @hootsuite #Twittertips #socialselling</t>
  </si>
  <si>
    <t>Which phase is your sales team in #socialSelling? #socialmediamarketing #marketing https://t.co/mIydc9lcDn https://t.co/fXLGkcMYQK</t>
  </si>
  <si>
    <t>Real-time #ContentMarketing is a low-cost/no-cost way to grow your business right now. #Marketing expert and #SocialSelling expert @DMScott offers great examples to get you started: https://t.co/vjERIECSSA</t>
  </si>
  <si>
    <t>Check out our latest blog post! In this free infographic we deliver the 7 definitive stats that prove the awesome power of social selling. #socialselling https://t.co/bpuriVTgMB</t>
  </si>
  <si>
    <t>RT @1min30: 8 conseils pour développer votre personnel branding sur les réseaux sociaux https://t.co/4nAdKcL03N #socialselling #BestOf</t>
  </si>
  <si>
    <t>RT @JazGreer: The Secret of #SocialMedia Success for Small Businesses - my appearance in @Timothy_Hughes #SocialSelling Blog! https://t.co/…</t>
  </si>
  <si>
    <t>LinkedIn Lead Generation Help - How to tell if you need it + where to find it  https://t.co/rmMm13mSqk #linkedin #leadgeneration #socialselling https://t.co/AuGaGnphVj</t>
  </si>
  <si>
    <t>11 Tips &amp;amp; Tactics for Expert-Level #SocialSelling https://t.co/x985ouU2tM @sproutsocial</t>
  </si>
  <si>
    <t>RT @MikeSchiemer: 7 Top Twitter Tips On Tweeting https://t.co/mcLae5oSCw / #Twitter #SocialMedia #SocialSelling #SMM https://t.co/1u8X2RKPje</t>
  </si>
  <si>
    <t>Vero, le nouveau réseau social qui défie Instagram #SocialSelling #MarketingAutomation https://t.co/cb9gurJrEl https://t.co/XpOp1LS0Ql</t>
  </si>
  <si>
    <t>Disneyland débarque sur Google Street View #SocialSelling #Automation https://t.co/BV2huls8b2 https://t.co/7iacLp1VJB</t>
  </si>
  <si>
    <t>RT @waywebdigital: Disneyland débarque sur Google Street View #SocialSelling #Automation https://t.co/BV2huls8b2 https://t.co/7iacLp1VJB</t>
  </si>
  <si>
    <t>La #contentcuration et le #socialselling sont deux tactiques parfaitement complémentaires. Découvrez comment être plus efficace ! https://t.co/DWkC3VtiI8 https://t.co/dd5iVPFAq4</t>
  </si>
  <si>
    <t>Tips for “selling into #coworking spaces”. https://t.co/TLhyg7EFw6 via @includedco #socialselling https://t.co/5VmN9M1jxS</t>
  </si>
  <si>
    <t>Storm or no storm. It’s all about the hustle. #socialselling #socialmediamarketing #socialmedia… https://t.co/bVuiLDdSIr</t>
  </si>
  <si>
    <t>The Recipe To Social Selling On LinkedIn #socialmedia #socialselling #SSI #digital https://t.co/2Iyp2zdxnu</t>
  </si>
  <si>
    <t>LinkedIn Lead Generation Help - How to tell if you need it + where to find it  https://t.co/IQ8JgmWPyK #linkedin #leadgeneration #socialselling https://t.co/22AOmp7Ztu</t>
  </si>
  <si>
    <t>Did #socialselling just get harder in 2018? https://t.co/yJijdLrcyS https://t.co/p5L0Mw8YB5</t>
  </si>
  <si>
    <t>#socialselling: roger hamilton event boosts north west businesses - business aspects mag... https://t.co/XzVBxnl20Z https://t.co/9bYQUHBeH6</t>
  </si>
  <si>
    <t>RT @IsabellajonesCl: The Digital #Marketing Funnel
#GrowthHacking #Blogging  #DigitalMarketing [Infographic] #ContentMarketing #SMM #Analyt…</t>
  </si>
  <si>
    <t>Make sure you have created and optimized your personal and company  profiles on Social Media. Provided you have done it right, you are in a great position to attract &amp;amp; approach people for that initial conversation, whether  it’s via Skype, telephone, in person etc #SocialSelling https://t.co/exS53uIQYa</t>
  </si>
  <si>
    <t>RT @LinkedInExpert_: Make sure you have created and optimized your personal and company  profiles on Social Media. Provided you have done i…</t>
  </si>
  <si>
    <t>The Digital #Marketing Funnel
#GrowthHacking #Blogging  #DigitalMarketing [Infographic] #ContentMarketing #SMM #Analytics  #cmo #seo #SMO #SocialSelling #contentstrategy #EmailMarketing #SEONews 
#ContentMarketing #Google #Twitter #facebook #Youtube #ViralMarketing #PPC https://t.co/W49ALJXq98</t>
  </si>
  <si>
    <t>The Digital #Marketing Funnel
#GrowthHacking #Blogging  #DigitalMarketing [Infographic] #ContentMarketing #SMM #Analytics  #cmo #seo #SMO #SocialSelling #contentstrategy #EmailMarketing #SEONews 
#ContentMarketing #Google #Twitter #facebook #Youtube #ViralMarketing #PPC https://t.co/EF0lWOmfe8</t>
  </si>
  <si>
    <t>Revealed: 3 Reasons Sales Context Boosts Social Selling Effectiveness by @kevinttully via @SkillsLabIO 
https://t.co/f2J1weCNKQ
#Sales #SocialSelling #B2B https://t.co/tQS0p4Vz3o</t>
  </si>
  <si>
    <t>Get real #Facebook followers / fan page likes!
Check out details: https://t.co/snjbZ6RxhQ
* Order will start immediately if online.
* Likes from real human profile and permanent.
* Non drop likes (lifetime guarantee)
#socialmediamarketing #FacebookMarketing #SocialSelling https://t.co/21yULDdUNF</t>
  </si>
  <si>
    <t>Now on #SAPRadio https://t.co/THdpmwPvtW @micadam #SocialSelling #quotes @BobBurg “All things being equal, people will do business with, and refer business to, those people they know, like, and trust." @loicsim @partnerwin Marco Cai @SAP @KirstenBoileau @digitalistmag @j_lu98</t>
  </si>
  <si>
    <t>NOW LIVE on #SAPRadio https://t.co/THdpmwPvtW @loicsim @partnerwin #SocialSelling #quotes @michaelb4jordan “It's not about the shoes, it's about what you do in them." @micadam Marco Cai @SAP @KirstenBoileau @digitalistmag</t>
  </si>
  <si>
    <t>LIVE on #SAPRadio https://t.co/THdpmwPvtW Marco Cai @SAP #SocialSelling #quotes @SaidByEinstein “Life is like riding a bicycle. To keep your balance, you must keep moving." @micadam @loicsim @partnerwin @KirstenBoileau @greensharp_it @j_lu98 @jacprause @digitalistmag</t>
  </si>
  <si>
    <t>Great discussion on #SAPRadio talking about "#SocialSelling Secrets of Companies Doing It Well"! Thank you to panelists @BernieBorges @GoVengreso @gabevillamizar @michaelnlabate. On-demand soon https://t.co/w3aNQxWyU3 @KirstenBoileau @j_lu98 @jacprause @digitalistmag</t>
  </si>
  <si>
    <t>#SAPRadio now LIVE at https://t.co/THdpmwPvtW talking "#SocialSelling Post-Training Momentum: Strategies &amp;amp; Best Practices– Part 2" @micadam @loicsim @partnerwin Marco Cai @SAP. Shout outs: @KirstenBoileau @greensharp_it @j_lu98 @jacprause @digitalistmag @bernieborges  @TweetQuest</t>
  </si>
  <si>
    <t>#SAPRadio now LIVE at https://t.co/THdpmwPvtW talking "#SocialSelling Post-Training Momentum: Strategies &amp;amp; Best Practices– Part 2" @micadam @loicsim @partnerwin Marco Cai @SAP. Shout outs: @KirstenBoileau @greensharp_it @j_lu98 @jacprause @digitalistmag @bernieborges @TweetQuest</t>
  </si>
  <si>
    <t>LIVE! #SAPRadio https://t.co/THdpmwPvtW What happens AFTER #SocialSelling #Training? Does your team retain it, use it, embrace it? Tune in to hear Post-Training Momentum #BestPractices w/micadam @loicsim @partnerwin Marco Cai @SAP. @KirstenBoileau @digitalistmag @jacprause</t>
  </si>
  <si>
    <t>#On SAPRadio now LIVE https://t.co/THdpmwPvtW "#SocialSelling Post-Training Momentum: Strategies &amp;amp; Best Practices – Part 2" Marco Cai @SAP "As customer habits change, Sales needs to change." @KirstenBoileau @greensharp_it @jacprause @digitalistmag @bernieborges @TweetQuest</t>
  </si>
  <si>
    <t>RT @bobwoods: Let's face it... #socialselling is hard work. If you don't do it right, you can hurt yourself in many different ways. Don't d…</t>
  </si>
  <si>
    <t>RT @apollineadiju: Social Media Marketing Do’s &amp;amp; Don’ts &amp;amp; How To Optimize Them &amp;gt;&amp;gt;&amp;gt;&amp;gt;&amp;gt;&amp;gt;  https://t.co/GoBLpvrR6u #SocialMediaMarketing #Socia…</t>
  </si>
  <si>
    <t>An Effective Digital Marketing Methodology Needs to Stay Aware of The Most Recent Advertising Patterns
https://t.co/upBGMei4pe
#DigitalMarketing #SocialMedia #socialmediamarketing #socialselling #GlobalMarketing #b2bmarketing #marketingstrategy #smm</t>
  </si>
  <si>
    <t>For Small Business Owners + Managers: free training session on using #SocialMedia for lead generation https://t.co/lnWvFwrc6L #SocialSelling https://t.co/j8Cm3aA6tI</t>
  </si>
  <si>
    <t>2 Ways to Start Off the Year Using #LinkedIn to Generate More Sales Leads | by @juanblanco76 via @inc #SocialSelling  https://t.co/jsBpi9HdCr</t>
  </si>
  <si>
    <t>RT @BertPurdy: 2 Ways to Start Off the Year Using #LinkedIn to Generate More Sales Leads | by @juanblanco76 via @inc #SocialSelling  https:…</t>
  </si>
  <si>
    <t>The first thing someone does when you contact them is search for you on Google or LinkedIn. If you don’t exist in these locations, you are missing opportunities.
Complete your LinkedIn profile, and use keywords your target audience uses on a regular basis.
#socialselling
#SEO</t>
  </si>
  <si>
    <t>Changes happening on #LinkedIn - @Microsoft moving serious #socialselling professionals to use #salesnavigator Learning how to effectively use SN is top priority for 2018  https://t.co/NPYLGvI92q https://t.co/Qya9oJLhcS</t>
  </si>
  <si>
    <t>RT @COMELLIStephan: Bonjour @roxim_promotion 
je suis disponible pour un #Job 
de #BusinessDeveloper #Manager 
sur #Avignon #Nîmes #Montpel…</t>
  </si>
  <si>
    <t>#MarqueMedia #SocialSelling #Brand #Selling #Image #Communication #identitie, CME et formations | CIRCUMFLEX https://t.co/4f8TSUHShn @ChepPetit</t>
  </si>
  <si>
    <t>LinkedIn Lead Generation Help - How to tell if you need it + where to find it  https://t.co/YYYNQZiQIz #linkedin #leadgeneration #socialselling https://t.co/KcEEsFNHEZ</t>
  </si>
  <si>
    <t>RT @DigitalLeadersA: The key to success is a big network but if your network doesn’t know who you are there’s no point! https://t.co/BpemDc…</t>
  </si>
  <si>
    <t>RT @Timothy_Hughes: Are you a social-centric business? This infographic will tell you https://t.co/IXD5emc9B1 by @Alexander_Low #socialsell…</t>
  </si>
  <si>
    <t>Driven by #technology, the customer journey is no longer sequential. #SocialSelling 
https://t.co/a6Dc42fuMm https://t.co/pJqr8n9Gj5</t>
  </si>
  <si>
    <t>6 Action Items to Include on your #SocialSelling Agenda by @EmilyCeskavich https://t.co/fgZrUg563i on @Social_Hire #SalesStartegy https://t.co/nfKuhSU8t5</t>
  </si>
  <si>
    <t>Discover these 10 essential social selling strategies.  #socialselling https://t.co/kDFlfOMuOW</t>
  </si>
  <si>
    <t>RT @3HorsemenAgency: The Reason Why You Need To Hire A Social Media Marketing Pro https://t.co/9LcNTmOh9W / #SocialMedia #Marketing #Manage…</t>
  </si>
  <si>
    <t>#EmailMarketing Conversion Rate Comparison https://t.co/8icoxvNIL6 #Personalization #Data #HowTo #SocialSelling https://t.co/KN1WQoKDpQ</t>
  </si>
  <si>
    <t>4 #SocialSelling tools to skyrocket your social media #leadgeneration https://t.co/OLNbq5ubsr via @lilachbullock</t>
  </si>
  <si>
    <t>Why #SocialProof Matters For Your Brand https://t.co/8dw1wGZ5MT @SocialMediaHQ #branding #socialmedia #socialmediamarketing #InfluencerMarketing #SocialSelling https://t.co/r7YKc4EM4h</t>
  </si>
  <si>
    <t>RT @NealSchaffer: Sell more, win more: follow these 15 top-billing sales bloggers! [honored to be included] https://t.co/gQXZ7m0Ruj via @ag…</t>
  </si>
  <si>
    <t>RT @MikeSchiemer: 8 Simple Ways To Save Money On Your Marketing https://t.co/GiMLytXjc0 / #Marketing #Advertising #Branding #SocialMedia #D…</t>
  </si>
  <si>
    <t>RT @rossiclaro: Anche @IBMItalia partecipa alla #MilanoDigitalWeek con alcuni appuntamenti sui temi #quantumcomputing #SocialSelling #digit…</t>
  </si>
  <si>
    <t>Great infographic on #socialselling @B2BMktgAcademy! #socbiz #smm https://t.co/pfRCzlI8Xa</t>
  </si>
  <si>
    <t>RT @nessajbaker: Great infographic on #socialselling @B2BMktgAcademy! #socbiz #smm https://t.co/pfRCzlI8Xa</t>
  </si>
  <si>
    <t>#SocialMedia - LinkedIn : passez à la vitesse supérieure avec les vidéos natives - https://t.co/w5mdeTvIUs @socialshare #SocialSelling</t>
  </si>
  <si>
    <t>RT @AnthonyRochand: #SocialMedia - LinkedIn : passez à la vitesse supérieure avec les vidéos natives - https://t.co/w5mdeTvIUs @socialshare…</t>
  </si>
  <si>
    <t>The Sales Guy's newspaper wurde soeben publiziert! https://t.co/anFe1He4Cp #internationalwomensday #socialselling</t>
  </si>
  <si>
    <t>The future of selling is @TalkShopLive. Check out my first #socialselling show about my latest book and @lolydates https://t.co/m04dAsCQ7W</t>
  </si>
  <si>
    <t>RT @adryenn: The future of selling is @TalkShopLive. Check out my first #socialselling show about my latest book and @lolydates https://t.c…</t>
  </si>
  <si>
    <t>According to Forbes, 59% of senior executives prefer to watch a video than read text. https://t.co/tzeKo20uvr #videomarketing #socialselling https://t.co/ddi5HJftyk</t>
  </si>
  <si>
    <t>RT @theintcell: According to Forbes, 59% of senior executives prefer to watch a video than read text. https://t.co/tzeKo20uvr #videomarketi…</t>
  </si>
  <si>
    <t>Ever tried. Ever failed. No matter. Try again. #Fail again. 📔 https://t.co/Rqm5jDECFw 📓 #mybizbooks #socialselling https://t.co/aHpQpI4x1F</t>
  </si>
  <si>
    <t>RT @MikeSchiemer: 11 Digital Marketing Management Mistakes To Minimize https://t.co/cE1gXz81aL / #DigitalMarketing #SocialMedia #SocialSell…</t>
  </si>
  <si>
    <t>RT @MikeSchiemer: The Importance Of Sales Lead Gen https://t.co/mLC1Uwq8o4 / #Sales #Selling #SocialSelling #SMM https://t.co/zd7OEOxe7u</t>
  </si>
  <si>
    <t>"10 Reasons Why #Social Selling Is Helpful For #Business  … / #SocialSelling #SocialMedia #SMM #DigitalMarketing " https://t.co/8t85qrPfbR Thx @CBhadekar &amp;amp; @MikeSchiemer https://t.co/KqjfFUAXIF</t>
  </si>
  <si>
    <t>Anche @IBMItalia partecipa alla #MilanoDigitalWeek con alcuni appuntamenti sui temi #quantumcomputing #SocialSelling #digitaltransformation #AI e #robot umanoidi. Scopri tutti i nostri eventi e registrati: https://t.co/nKKlpdsAwJ  #IBM https://t.co/VkkHriv5Av</t>
  </si>
  <si>
    <t>Anche @IBMItalia partecipa alla #MilanoDigitalWeek con alcuni appuntamenti sui temi #quantumcomputing #SocialSelling #digitaltransformation #AI e #robot umanoidi. Scopri tutti i nostri eventi e registrati: https://t.co/KvhauTQ4AH  #IBM https://t.co/HCoGClQ00r</t>
  </si>
  <si>
    <t>RT @MaddyPugliese: Anche @IBMItalia partecipa alla #MilanoDigitalWeek con alcuni appuntamenti sui temi #quantumcomputing #SocialSelling #di…</t>
  </si>
  <si>
    <t>RT @BSpinog: Anche @IBMItalia partecipa alla #MilanoDigitalWeek con alcuni appuntamenti sui temi #quantumcomputing #SocialSelling #digitalt…</t>
  </si>
  <si>
    <t>RT @marco89655225: Anche @IBMItalia partecipa alla #MilanoDigitalWeek con alcuni appuntamenti sui temi #quantumcomputing #SocialSelling #di…</t>
  </si>
  <si>
    <t>RT @LeaDiLella: Anche @IBMItalia partecipa alla #MilanoDigitalWeek con alcuni appuntamenti sui temi #quantumcomputing #SocialSelling #digit…</t>
  </si>
  <si>
    <t>Empowering Your Sales Team Towards Successful Social Selling https://t.co/Yb3t2MU0eD #SocialMedia #SocialSelling</t>
  </si>
  <si>
    <t>RT @ContentWriting9: Empowering Your Sales Team Towards Successful Social Selling https://t.co/Yb3t2MU0eD #SocialMedia #SocialSelling</t>
  </si>
  <si>
    <t>The Golden Rule of Social Selling: Solve Your Customer's Problem https://t.co/zqMutprHNo #SocialMedia #SocialSelling</t>
  </si>
  <si>
    <t>RT @BlogWriting1: The Golden Rule of Social Selling: Solve Your Customer's Problem https://t.co/zqMutprHNo #SocialMedia #SocialSelling</t>
  </si>
  <si>
    <t>Great conversation with Phil Chang about connecting brands and influencers. https://t.co/JrUgrR3cIv.
#influencermarketing #socialmediamarketing #socialselling #ecommerce #brandambassador #podcast https://t.co/4HjbjTE54m https://t.co/rVHwMJLp7b</t>
  </si>
  <si>
    <t>RT @chucka0099: Everyone #Business Needs A #Blog:  Here's How to Start a #Blog [Free 6-Part Video Course] https://t.co/FpEHJZNiUo  #socials…</t>
  </si>
  <si>
    <t>RT @nico_losito: Anche @IBMItalia partecipa alla #MilanoDigitalWeek con alcuni appuntamenti sui temi #quantumcomputing #SocialSelling #digi…</t>
  </si>
  <si>
    <t>RT @juanblanco76: Want more customers? Here's what to say in your posts to drive more sales leads. #socialselling https://t.co/ytCcWGtmBa h…</t>
  </si>
  <si>
    <t>"IT and Marketing have to cooperate." True and my oppinion but it is even more IT and all communications (PR, Marketing, Sales,...) have to cooperate for a holistic "marketing strategy". https://t.co/dneNnwhJJR #communications #SocialSelling #MarketingAutomation #ContentStrategy</t>
  </si>
  <si>
    <t>RT @hannesbeierlein: "IT and Marketing have to cooperate." True and my oppinion but it is even more IT and all communications (PR, Marketin…</t>
  </si>
  <si>
    <t>Harnessing the power of digital selling. Check out our #digitaselling insights site providing an overview of the opportunities and challenges for #B2B companies and how to embed #socialselling within your organisation's culture: https://t.co/x351fy1GHh</t>
  </si>
  <si>
    <t>Here are some good questions you can ask new prospects on social media to get their attention: https://t.co/y1Ahscte0v #socialselling https://t.co/rcQSErD6A1</t>
  </si>
  <si>
    <t>#socialselling Researching B2B Buyers: How Quality Sales Intelligence Influences B2B Sales Success - Have you ever made a major purchase on a whim? Most of us haven’t. The potential reward isn’t worth the risk of making a big commitment without a thor... https://t.co/zkZMEPJc5U</t>
  </si>
  <si>
    <t>#socialselling What Does Your LinkedIn Profile Say About You? The Big Mistake Sales Pros Can Easily Avoid - You use LinkedIn to source information about your ideal buyers so that you can build stronger relationships. In the same way, buyers use Linked... https://t.co/bJqxN9Kf6i</t>
  </si>
  <si>
    <t>#socialselling Trending This Week: Value Is a Difference-Maker for Customers and Sellers Alike - In a sales leader’s quest to improve revenue, win rate, and to retain top sellers, one thing above all proves to be a key difference-maker: value. And we’... https://t.co/xtPsrYXIg4</t>
  </si>
  <si>
    <t>The HUGE power of #NLP (Neuro Linguistic Programming) and it's use in #sales, #socialselling 
 @creationagency https://t.co/y21uc6GkvU</t>
  </si>
  <si>
    <t>The HUGE power of #NLP (Neuro Linguistic Programming) and it's use in #sales, #socialselling 
 @creationagency https://t.co/DgEgQCwG4F by #OllieWhitfield_ via @c0nvey</t>
  </si>
  <si>
    <t>RT @MancillaConseil: El próximo martes 13 de marzo de 18h a 19h daré un keynote sobre el #SocialSelling durante el @eshowmx en el WTC https…</t>
  </si>
  <si>
    <t>RT @micadam: 9 Content Marketing Tools You Need To Know #Content #marketing #socialselling https://t.co/NPh8a8f2dV</t>
  </si>
  <si>
    <t>RT @1min30: Le social selling redonne du pouvoir au commercial https://t.co/luJHeDDCsz #socialselling #BestOf</t>
  </si>
  <si>
    <t>RT @1min30: Comment l'Inbound Marketing réunit-il Marketing et Sales en une seule et même équipe ? https://t.co/bFRsM8MNhL #socialselling #…</t>
  </si>
  <si>
    <t>@AnitaLDongrez 1 #Gang of 8 in #Pune equals to 6000 #fake profiles on #Twitter #SocialMedia #SocialSelling #CyberProstitution #girlpower who @Eesha_Agarwal https://t.co/TQZMkAxRME</t>
  </si>
  <si>
    <t>RT @TruthAlwayWins: @AnitaLDongrez 1 #Gang of 8 in #Pune equals to 6000 #fake profiles on #Twitter #SocialMedia #SocialSelling #CyberProsti…</t>
  </si>
  <si>
    <t>Driven by #technology, the customer journey is no longer sequential. #SocialSelling 
https://t.co/8ofp3rGtOd https://t.co/f4fSPK3QA3</t>
  </si>
  <si>
    <t>There is no quick fix to #networking https://t.co/oBqpDfZpCx by Marcus Boswell on @linkedin @LinkedInEditors #socialselling https://t.co/JSMtLstVTZ</t>
  </si>
  <si>
    <t>RT @DigitalLeadersA: Worst double standards on Social Media?   https://t.co/XbI1Yc0Fm4 by @imoyse via @DigitalLeadersA #socialmedia #social…</t>
  </si>
  <si>
    <t>Quick Tips to Improve Your LinkedIn Profile #SocialSelling  #SMM #FreemanLeonard via @DougMorneau https://t.co/5YTEry0x5J</t>
  </si>
  <si>
    <t>#socialselling strategies - https://t.co/SsDRGS2N4p</t>
  </si>
  <si>
    <t>#socialselling strategies - https://t.co/UETMQc5CbZ</t>
  </si>
  <si>
    <t>RT @Timothy_Hughes: What is AI in Sales &amp;amp; Marketing? https://t.co/EJGxlSfv0O via @DigitalLeadersA #ArtificialIntelligence #salestips #socia…</t>
  </si>
  <si>
    <t>RT @MariangelesBer: 🔝¿Quieres saber tu índice social en LinkedIn?. Comprueba tu SSI https://t.co/HXqRaz0cbC vía @Mariangelesber
#SocialSel…</t>
  </si>
  <si>
    <t>🛒 les 10 tendances e-commerce 2018 - 2020 #ecommerce #SocialSelling #webmarketing #IA via @payplug https://t.co/grG7VUXpqW</t>
  </si>
  <si>
    <t>Series of Informative Webinars on Listening For Buying Signals https://t.co/SPs5LWQgw7 #SocialSelling #salestraining https://t.co/ANFE6Txn9m</t>
  </si>
  <si>
    <t>#Free Recording: Master the 3 C's of #Social Selling: https://t.co/Kw2csySutz https://t.co/hNOcPqccgO #hubspot #socialselling #socialmedia #friday</t>
  </si>
  <si>
    <t>4 #SocialSelling tools to skyrocket your social media #leadgeneration https://t.co/HsbGuo3dCm via @lilachbullock</t>
  </si>
  <si>
    <t>The Digital #Marketing Funnel
#GrowthHacking #Blogging  #DigitalMarketing [Infographic] #ContentMarketing #SMM #Analytics  #cmo #seo #SMO #SocialSelling #contentstrategy #EmailMarketing #SEONews 
#ContentMarketing #Google #Twitter #facebook #Youtube #ViralMarketing #PPC https://t.co/KaRgBnADj0</t>
  </si>
  <si>
    <t>#TechKlub #Szczecin właśnie wystartował! Grzegorz Miecznikowski i #SocialSelling na pierwszy rzut! 🔥 https://t.co/tohG3Bo94e</t>
  </si>
  <si>
    <t>Master Your Facebook Marketing Using the Key Techniques https://t.co/FrXhEWLi7y #Facebook #socialmediamarketing #SocialEngineering #socialenterprise #referral #SocialSelling https://t.co/1wuzuZnolJ</t>
  </si>
  <si>
    <t>I was lucky to have @JackKosakowski as my guest on the @Reach_Or_Miss #podcast . Jack is one of the best thought leader in the world of #selling and definitely #leadingthetrend of #SocialSelling . #Entrepreneurial #businesssuccess https://t.co/50LrJvSKj4</t>
  </si>
  <si>
    <t>RT @Timothy_Hughes: Why Your Current Operating Model is Out of Date and Broken https://t.co/Uk8BQv9mkR via @DigitalLeadersA #socialselling…</t>
  </si>
  <si>
    <t>If you are in sales or business development you can use the Social Selling Index as one indicator of how effectively LinkedIn is working for you.
#LinkedIn
#SocialSelling
#SSI https://t.co/QBbutaZYxm</t>
  </si>
  <si>
    <t>8 conseils pour développer votre personnel branding sur les réseaux sociaux https://t.co/4nAdKcL03N #socialselling #BestOf</t>
  </si>
  <si>
    <t>Le social selling redonne du pouvoir au commercial https://t.co/luJHeDDCsz #socialselling #BestOf</t>
  </si>
  <si>
    <t>Comment l'Inbound Marketing réunit-il Marketing et Sales en une seule et même équipe ? https://t.co/bFRsM8MNhL #socialselling #BestOf</t>
  </si>
  <si>
    <t>Comment évoluer avec le nouvel acheteur https://t.co/1LHSOgjDoR #contentmarketinginboundmarketing #inboundmarketing #socialselling #BestOf</t>
  </si>
  <si>
    <t>#B2B #SocialMedia and #SocialSelling: A Complex Landscape. Interview w/ @evankirstel https://t.co/y0SuqdHcnL by #evankirstel https://t.co/TSbrSbqPuR</t>
  </si>
  <si>
    <t>10 Reasons Why Your Business Needs Social Media Marketing https://t.co/R9q34bFjoc / #SocialMedia #SocialSelling #SMM by #SchiemerMktng https://t.co/72qB5kX17T</t>
  </si>
  <si>
    <t>RT @DigitalKeith: #B2B #SocialMedia and #SocialSelling: A Complex Landscape. Interview w/ @evankirstel https://t.co/y0SuqdHcnL by #evankirs…</t>
  </si>
  <si>
    <t>What ROI Looks Like for Content Marketing https://t.co/Ae87p3bsRy via @skillslabio #socialselling https://t.co/oBWBGy0X5N</t>
  </si>
  <si>
    <t>RT @Shawn_Naggiar: What ROI Looks Like for Content Marketing https://t.co/Ae87p3bsRy via @skillslabio #socialselling https://t.co/oBWBGy0X5N</t>
  </si>
  <si>
    <t>RT @anastasiabarre: #SocialSelling training is vital to a successful #sales team. @SAP provides the best training. Learn how SAP does it on…</t>
  </si>
  <si>
    <t>RT @LinkedInExpert: #SocialSelling training is vital to a successful #sales team. @SAP provides the best training. Learn how SAP does it on…</t>
  </si>
  <si>
    <t>RT @imoyse: Social Selling Kcore Influencer List https://t.co/i8ZAj9Fnzw #socialselling #socialsales #sales @Timothy_Hughes @agsocialmedia…</t>
  </si>
  <si>
    <t>Bonjour @SECIB_FR 
je suis disponible pour un #Job 
de #BusinessDeveloper #Manager 
sur #Avignon #Nîmes #Montpellier #Perpignan... 
#Management 🚀 Développement #Commercial 
#Marketing #SocialSelling #i4EmploiR #i4Emploi #PleaseRT
#CV #LinkedIn &amp;gt;&amp;gt;&amp;gt; https://t.co/ynerP3BcKj https://t.co/UmqoCVaiM0</t>
  </si>
  <si>
    <t>@kokasexton : C'est au #Marketing de gérer le #SocialSelling 
Par @Emarketing_fr #LinkedIn
https://t.co/1wBLEYEUsE https://t.co/hi8srl1cal</t>
  </si>
  <si>
    <t>RT @COMELLIStephan: @kokasexton : C'est au #Marketing de gérer le #SocialSelling 
Par @Emarketing_fr #LinkedIn
https://t.co/1wBLEYEUsE http…</t>
  </si>
  <si>
    <t>Bonjour @roxim_promotion 
je suis disponible pour un #Job 
de #BusinessDeveloper #Manager 
sur #Avignon #Nîmes #Montpellier #Perpignan... 
#Management 🚀 Développement #Commercial 
#Marketing #SocialSelling #i4EmploiR #i4Emploi #PleaseRT
#CV #LinkedIn &amp;gt;&amp;gt;&amp;gt; https://t.co/ynerP3BcKj https://t.co/8Jh9ngs9LC</t>
  </si>
  <si>
    <t>Pratiques commerciales : 7 notions importantes pour convaincre https://t.co/DjH0PsXLRq #socialselling</t>
  </si>
  <si>
    <t>These are the good-guys-and-girls pushing the boundaries of #socialmedia and #socialselling. Learn from them, aspire to them. @DannyIny @AskAaronLee @IanCleary @therichbrooks @pushingsocial @steveolenski</t>
  </si>
  <si>
    <t>RT @zacharyatkins1: POST WW2: First Aid Medic Box For Jeep Vehicle Stock No. 9-221-240   https://t.co/VmuvCJNh4y @eBay #WW2 #SEO #Marketing…</t>
  </si>
  <si>
    <t>RT @altruistauction: POST WW2: First Aid Medic Box For Jeep Vehicle Stock No. 9-221-240   https://t.co/LpqAUEDz0I @eBay #WW2 #SEO #Marketin…</t>
  </si>
  <si>
    <t>Seven Ways To See Your #SocialSelling ROI In 2018 https://t.co/kY5Vkr4Wlu via @SalesHacker https://t.co/l2bfIsD6le</t>
  </si>
  <si>
    <t>RT @JackKosakowski: Seven Ways To See Your #SocialSelling ROI In 2018 https://t.co/kY5Vkr4Wlu via @SalesHacker https://t.co/l2bfIsD6le</t>
  </si>
  <si>
    <t>RT @gabevillamizar: Trending This Week: Value Is a Difference-Maker for Customers and Sellers Alike https://t.co/GfjDcIvHq3 #SocialSelling…</t>
  </si>
  <si>
    <t>RT @gabevillamizar: What Does Your LinkedIn Profile Say About You? The Big Mistake Sales Pros Can Easily Avoid https://t.co/rHfFSprqSL #Soc…</t>
  </si>
  <si>
    <t>Great explanation on why social selling works and how to get started. It doesn't matter if you don't like Twitter or Facebook or any other platform - if your customers are there, you need to be there too. https://t.co/GQVGAeGptQ #sales #customer #socialselling</t>
  </si>
  <si>
    <t>Todo un lujo contar con tu ayuda en esta etapa#TransformacionDigital. @cultura_digital.#socialselling https://t.co/tUgyIO7Gov</t>
  </si>
  <si>
    <t>RT @Timothy_Hughes: We are Humbled that CEO @timothy_hughes is 13th Globally - Digital Transformation: Top 100 Influencers, Brands and Publ…</t>
  </si>
  <si>
    <t>RT @DigitalLeadersA: Are you the most successful door to door vacuum cleaner salesperson in your street? https://t.co/MuGWhIH5YU by @AGSoci…</t>
  </si>
  <si>
    <t>RT @DigitalLeadersA: There needs to be a sense of community around you. Social sellers want to be recognised as an expert https://t.co/cKu6…</t>
  </si>
  <si>
    <t>RT @DigitalLeadersA: What does your digital self say about you? by @alexander_low https://t.co/pRpNFKLrsu #podcast #socialselling #digitals…</t>
  </si>
  <si>
    <t>RT @DigitalLeadersA: “We Employed Interns to do the Social Media” https://t.co/mQ3oBhCM3x  @digitalleadersA #socialselling #MSpartner #digi…</t>
  </si>
  <si>
    <t>Anche @IBMItalia partecipa alla #MilanoDigitalWeek con alcuni appuntamenti sui temi #quantumcomputing #SocialSelling #digitaltransformation #AI e #robot umanoidi. Scopri tutti i nostri eventi e registrati: https://t.co/99EQFlR1Gn  #IBM https://t.co/84nsmmDCyo</t>
  </si>
  <si>
    <t>When was the last time you received a friendly, human, not-self-serving Twitter message from someone? RT if you haven't for over 1 month. Too many auto-responders/bots in my inbox, folks! #socialselling = making a human connection. #socialmediamarketing #DigitalMarketing https://t.co/c45Abfet83</t>
  </si>
  <si>
    <t>I’m excited to be in Jakarta, Indonesia to promote #socialselling at @SASsoftware https://t.co/rgkkiNuzd7</t>
  </si>
  <si>
    <t>I visited the SAS Malaysia office today and heard music in the office so I had to check it out! 😎 #socialselling @SASsoftware https://t.co/SoHkadqyyA</t>
  </si>
  <si>
    <t>RT @Court_Friedman: I’m excited to be in Jakarta, Indonesia to promote #socialselling at @SASsoftware https://t.co/rgkkiNuzd7</t>
  </si>
  <si>
    <t>RT @MikeSchiemer: The Importance Of Social Media Monitoring https://t.co/V5NWXVRlm4 / #SMM #SocialMedia #SocialSelling #FB #IG https://t.co…</t>
  </si>
  <si>
    <t>The 5 key pillars to succeed on #Twitter and on #SocialMedia in general.
 https://t.co/Qqyqr0iqbe #Infographic #SMM #SEO #I4InfluenceR #Socialfave #SocialSelling #Automation #Content #Community #Targeting #Interactions #topics #Influence #ML… by #TheMisterFavor via @c0nvey https://t.co/9d67n3XnDv</t>
  </si>
  <si>
    <t>Pratiques commerciales : 7 notions importantes pour convaincre https://t.co/7p9JfebJNm #socialselling</t>
  </si>
  <si>
    <t>The death of organic content is slow, but it is happening. One day all content will need to be sponsored to get seen - build your database now and get a healthy audience before the inevitable happens #WisdomWednesday #socialmediamarketing #socialselling</t>
  </si>
  <si>
    <t>3 predictions we believe will impact your social media strategy in 2018. Brands to start engaging with B2B Influencers, dark social (Slack and WhatsApp will dominate engagement) &amp;amp; Chatbots will make or break customer experience!  #NewYearsDay #socialselling #socialmediamarketing</t>
  </si>
  <si>
    <t>RT @tsscltd: The death of organic content is slow, but it is happening. One day all content will need to be sponsored to get seen - build y…</t>
  </si>
  <si>
    <t>RT @tsscltd: 3 predictions we believe will impact your social media strategy in 2018. Brands to start engaging with B2B Influencers, dark s…</t>
  </si>
  <si>
    <t>Mi índice #SocialSelling #DigitalSales es de 74% ➡ https://t.co/L0wugzyb50 ¿ qué te parece, Álex @retailmeeting ?</t>
  </si>
  <si>
    <t>RT @agsocialmedia: Research shows that 80% plus of b2b purchasing journeys start with a referral.  https://t.co/RgSH3p4bxs via @digitallead…</t>
  </si>
  <si>
    <t>Here are six ways to measure your sales from your social media efforts, and a bonus tutorial about how to set up a goal in Google Analytics. #CommunitiesThatConvert #SocialSelling https://t.co/CtG2BtBrmZ</t>
  </si>
  <si>
    <t>RT @kamichat: Here are six ways to measure your sales from your social media efforts, and a bonus tutorial about how to set up a goal in Go…</t>
  </si>
  <si>
    <t>RT @ThinkDigitalLtd: Motivation is everything and this motivated me! #DigitalMarketing #DigitalTransformation #business #socialmedia #Socia…</t>
  </si>
  <si>
    <t>RT @Jon_Ferrara: VentueBeat NEWS - @Nimble Launches Contact Manager to Simplify Relationship Management for @Office365, @GSuite, @Salesforc…</t>
  </si>
  <si>
    <t>RT @agsocialmedia: How to Minimise Rejection in Sales - Organise!  https://t.co/4wxfQWDoyK by @Timothy_Hughes via @DigitalLeadersA #socials…</t>
  </si>
  <si>
    <t>RT @agsocialmedia: Don’t Get “Out Sold” How to Remain Continually on Top of Your Sales  https://t.co/4wxfQWDoyK by @Timothy_Hughes via @Dig…</t>
  </si>
  <si>
    <t>RT @agsocialmedia: Cold Callers Unite! https://t.co/LnBQrnqC5Y By @alexander_low #socialselling #digitalselling #digitalmarketing #coldcall…</t>
  </si>
  <si>
    <t>RT @Timothy_Hughes: Optimising Customer Experience Though Being a Social Organisation (via Passle) by @Timothy_Hughes https://t.co/UVlf0Nmx…</t>
  </si>
  <si>
    <t>5 Tips To Help Your Marketing Stand Out https://t.co/qJEnAUbZu8 / #Marketing #CMO #Inbound #SocialSelling 
#AskXavier #business #strategy #marketing #toronto #canada https://t.co/9Pz8AlUzfx</t>
  </si>
  <si>
    <t>RT @NealSchaffer: #SocialSelling: Three Reasons It's Good for #Business and Four Steps to Get You Started https://t.co/NGINW7dVL4 https://t…</t>
  </si>
  <si>
    <t>Los colores diferencian a las marcas, provocan #emociones y se les asocian a significados. 
No tengo ningún dato para contrastarlo pero según el #estudio impact color of #marketing , el color puede llegar a determinar hasta un 90% nuestras #decisiones de #compra . 
#socialselling https://t.co/Cx6qRsRTvD</t>
  </si>
  <si>
    <t>RT @mvidalt: Los colores diferencian a las marcas, provocan #emociones y se les asocian a significados. 
No tengo ningún dato para contrast…</t>
  </si>
  <si>
    <t>RT @CStoreNews_: #Smartphones  #Smartphones.  A record 1.2 trillion #digital photos last year — thanks to the rise of #smartphones and #Soc…</t>
  </si>
  <si>
    <t>RT @imoyse: Who is getting away being the biggest bully on twitter?  https://t.co/wCVCxkj9W1 @DigitalLeadersA #socialselling</t>
  </si>
  <si>
    <t>RT @MikeSchiemer: 5 Tips To Optimize Your E-Commerce Store https://t.co/72EPK1HJjZ / #CX #Ecommerce #Retail #SocialSelling #UX https://t.co…</t>
  </si>
  <si>
    <t>RT @MikeSchiemer: 7 Tips To Grow Your Digital Marketing https://t.co/Wg65h7tqYS / #SEO #SMM #DigitalMarketing #SocialSelling https://t.co/n…</t>
  </si>
  <si>
    <t>RT @MikeSchiemer: 11 Digital Marketing Management Mistakes To Minimize https://t.co/cE1gXzpCzl / #DigitalMarketing #Marketing #SocialMedia…</t>
  </si>
  <si>
    <t>RT @MikeSchiemer: Seven Savvy Snapchat Social Selling Suggestions https://t.co/26x0VJrtEf / #Snapchat #SMM #CMO #SocialSelling https://t.co…</t>
  </si>
  <si>
    <t>RT @MikeSchiemer: 5 Effective Digital Marketing Methods https://t.co/oCkluZ0GWl / #DigitalMarketing #Marketing #SocialMedia #SocialSelling…</t>
  </si>
  <si>
    <t>RT @MikeSchiemer: Be An IG OG: 5 Instagram Marketing Tips https://t.co/SlBdd0pMV2 / #Instagram #IG #SocialSelling #SocialMedia https://t.co…</t>
  </si>
  <si>
    <t>RT @MikeSchiemer: 5 Powerful Social Media Marketing Tactics https://t.co/I7xaunVW04 / #SMM #SocialMedia #SocialSelling #IG https://t.co/5zO…</t>
  </si>
  <si>
    <t>RT @orangeman7: "10 Reasons Why #Social Selling Is Helpful For #Business  … / #SocialSelling #SocialMedia #SMM #DigitalMarketing " https://…</t>
  </si>
  <si>
    <t>4 #SocialSelling tools to skyrocket your social media #leadgeneration https://t.co/HO5uJs2Nrp via @lilachbullock</t>
  </si>
  <si>
    <t>RT @cory_hansen: This from @NealSchaffer  is vital to #SocialSelling #B2B  
1) Sales is Valued Greater than Marketing 
2) Sales Understands…</t>
  </si>
  <si>
    <t>RT @alexander_low: The way we buy is changing, so why isn't the way we sell? https://t.co/ZMFYMCGGU8 #podcast #socialselling #digitalsales…</t>
  </si>
  <si>
    <t>RT @Bestdigitalclic: 9 Surprising Facebook Marketing Tips for Small Businesses That Actually Work |https://t.co/RliMhnt29j #Marketing #Onli…</t>
  </si>
  <si>
    <t>Vous souhaitez que votre stratégie commerciale porte ses fruits sur les réseaux sociaux ? Impliquez vos collaborateurs dans votre démarche de social selling !👍https://t.co/1YGt4Z6EUY #SocialSelling #EmployeeAdvocacy https://t.co/AoMlaIhIrg</t>
  </si>
  <si>
    <t>Vous souhaitez que votre stratégie commerciale porte ses fruits sur les réseaux sociaux ? Impliquez vos collaborateurs dans votre démarche de social selling !👍https://t.co/1YGt4Z6EUY #SocialSelling #EmployeeAdvocacy https://t.co/9ihA6z1FJ3</t>
  </si>
  <si>
    <t>Expand your leads and increase your sales using LinkedIn by simply following these 3 ways: https://t.co/ZcWRDfPpTG
#smm #digitalmarketing #contentmarketing #socialmediamarketing #marketingstrategy #business #onlinesuccess #marketingtips #socialselling #brand #WisdomWednesday https://t.co/1a7J9ZJRsa</t>
  </si>
  <si>
    <t>Social media ROI is best calculated with the amount of money you get back from all your social media marketing effort. Follow these 5 Steps to Social Selling ROI Determination: https://t.co/a0PazojvlC
#smm #digitalmarketing #marketingtips #socialselling #SocialMediaMarketing https://t.co/7Psj5UpjhN</t>
  </si>
  <si>
    <t>Win a prospective client by asking these 3 questions: https://t.co/szwxTXKM33
#smm #digitalmarketing #contentmarketing #socialmediamarketing #marketingstrategy #business #onlinesuccess #marketingtips #socialselling #branding #personalbranding #SocialMediaSunday #SocialSunday https://t.co/ZoetQ4FlyD</t>
  </si>
  <si>
    <t>RT @DanielaKillus: Expand your leads and increase your sales using LinkedIn by simply following these 3 ways: https://t.co/ZcWRDfPpTG
#smm…</t>
  </si>
  <si>
    <t>RT @DanielaKillus: Social media ROI is best calculated with the amount of money you get back from all your social media marketing effort. F…</t>
  </si>
  <si>
    <t>RT @DanielaKillus: Win a prospective client by asking these 3 questions: https://t.co/szwxTXKM33
#smm #digitalmarketing #contentmarketing…</t>
  </si>
  <si>
    <t>New in v5.11.1:  #Boolean #Tag Search and the License Admin! Hope you think it rocks as much as the IT team:). The Dux
#LinkedIn #automation #SocialSelling #network #GrowthHacking #HRTech #leads https://t.co/IidJaduAxA</t>
  </si>
  <si>
    <t>La montée en puissance du social selling et notamment par le biais de Linked In  comment faire pour gagner en visibilité ? 
#socialselling #linkedin #socialmedia
https://t.co/DSWXZEadjC</t>
  </si>
  <si>
    <t>RT @AgenceEconcepto: La montée en puissance du social selling et notamment par le biais de Linked In  comment faire pour gagner en visibili…</t>
  </si>
  <si>
    <t>RT @NealSchaffer: Social Selling Should Come Before B2B Social Media Marketing https://t.co/LP4bROYLGf #socialselling #b2b #socialmedia #ma…</t>
  </si>
  <si>
    <t>11 Tips &amp;amp; Tactics for Expert-Level #SocialSelling https://t.co/Ww4P7gVhPR @sproutsocial</t>
  </si>
  <si>
    <t>RT @Timothy_Hughes: Great to see @MichelleAshufta with her copy of "Social Selling" available on Amazon https://t.co/Axs0E0iWxh Thanks to @…</t>
  </si>
  <si>
    <t>RT @Timothy_Hughes: How to be famous…for the right things! https://t.co/2N3rRu0xfr #PersonalBrand #SocialSelling #SocialMediaMarketing #smm…</t>
  </si>
  <si>
    <t>RT @Stylish_Soft: 💻25 Ways to Build Better #Backlinks [#Infographic]
#Data #Bigdata #Analytics #Inbound #Inboundmarketing #Socialselling #…</t>
  </si>
  <si>
    <t>💻25 Ways to Build Better #Backlinks [#Infographic]
#Data #Bigdata #Analytics #Inbound #Inboundmarketing #Socialselling #blog #Digital #Contentmarketing #CMO #Net #SEO #statistics #websolutions #SMM #News #CEO #Socialmedia #DigitalMarketing  #Makeyourownlane #Defstar5 #Mpgvip https://t.co/FtrrkhmrVW</t>
  </si>
  <si>
    <t>RT @ahmedjr_16: 10 Best Sales Courses Online for Mastery
https://t.co/g6tVtX248E 
#smallbusiness #SmallBiz #entrepreneur #ecommerce #Soci…</t>
  </si>
  <si>
    <t>#socialmedia #socialselling 
#MarTech #adtech #mobile #social #ContentMarketing #NetworkMarketing
#devops #data #design  #DigitalTransformation #transparency
#media #FakeNews #Content #Video #VR #AR #MR #AI #infosec =#IT  #NetNeutrality https://t.co/ggKkzrQZXM</t>
  </si>
  <si>
    <t>RT @Timothy_Hughes: People Don’t Choose to be in Emails or be Cold Called; But They Choose to be in Social … https://t.co/VaL78g5xA8 via @D…</t>
  </si>
  <si>
    <t>RT @PeterSpringett: Will The Apocalypse From the Internet Felt by Retailers Impact B2B Companies? (via Passle) by @Timothy_Hughes https://t…</t>
  </si>
  <si>
    <t>RT @BeBeeMarketing: Why Marketers Need to Think Like Data Scientists (And How to Do It) via @cmicontent https://t.co/44XuaGoTrn #socialSell…</t>
  </si>
  <si>
    <t>RT @Timothy_Hughes: Are all my cold calling and cold emails going in the bin? https://t.co/e0RkDhbCQG by @timothy_hughes #sales #socialsell…</t>
  </si>
  <si>
    <t>RT @Timothy_Hughes: Forget cold calls, what do you think of warm calls? https://t.co/ihNNwucnEb @timothy_Hughes #sales #leadgeneration #soc…</t>
  </si>
  <si>
    <t>RT @NealSchaffer: A Primer on B2B Social Selling with Twitter https://t.co/VlAUERtwyd via @CraigMJamieson #socialselling</t>
  </si>
  <si>
    <t>RT @agsocialmedia: Follow in your client’s footsteps @alexander_low via @DigitalLeadersA   https://t.co/CLugMd1r9v #socialselling #digitals…</t>
  </si>
  <si>
    <t>The science on #SocialSelling helping #Sales Professionals beat continuous rejection https://t.co/OEPYiplOva by @OllieWhitfield_ https://t.co/PeAUQakNTB</t>
  </si>
  <si>
    <t>.@OllieWhitfield_ gives you the low-down on creating epic content for #socialselling https://t.co/vmuuXUIWhg</t>
  </si>
  <si>
    <t>RT @SkillsLabIO: .@OllieWhitfield_ gives you the low-down on creating epic content for #socialselling https://t.co/vmuuXUIWhg</t>
  </si>
  <si>
    <t>Let's face it... #socialselling is hard work. If you don't do it right, you can hurt yourself in many different ways. Don't do these things! (Great article by  @OllieWhitfield_ ) #sales #business - https://t.co/Lb57MvBN1f</t>
  </si>
  <si>
    <t>The #digitalselling revolution is already under way — the question is how best to harness it. View our insights on how #B2B organisations can utilise #socialselling and embed it into their company culture: https://t.co/RrJQtmuzwa https://t.co/U9CYL7hp1e</t>
  </si>
  <si>
    <t>This from @NealSchaffer  is vital to #SocialSelling #B2B  
1) Sales is Valued Greater than Marketing 
2) Sales Understands Your Client Better Than You Do
3) Employee Advocacy: The Holy Grail of B2B Social Media Marketing
Hosted by @MSocialBusiness https://t.co/dTmxobcsnK https://t.co/gMLXwLR0dz</t>
  </si>
  <si>
    <t>From @stevektweets: "3 Social Selling Habits." Includes link to important @EdelmanPR Trust Barometer Report.  Also see what @bernieborges says is "More Significant to Future Sales Opportunities." #SocialSelling #B2B 
https://t.co/UUwUR4D2AJ https://t.co/WOEzJkgHXQ</t>
  </si>
  <si>
    <t>Co nowego na YouTube? Czytaj na @ViralSeedMedia ➡ https://t.co/EcNzyDcVvm  
#ViralSeed #VideoMarketing #SocialVideo #SocialSelling</t>
  </si>
  <si>
    <t>A Ty wiesz już jak wykorzystać #YouTube Reels w działaniach swojej marki? https://t.co/l1tAMyl1n2 
#ViralSeed #VideoMarketing #YouTube #SocialSelling</t>
  </si>
  <si>
    <t>Niektórzy twórcy przestali zarabiać na YouTube
więcej ➡ https://t.co/z7Pm74sm4v
#ViralSeed #VideoMarketing #SocialVideo #SocialSelling</t>
  </si>
  <si>
    <t>RT @SAPradio: Great discussion on #SAPRadio talking about "#SocialSelling Secrets of Companies Doing It Well"! Thank you to panelists @Bern…</t>
  </si>
  <si>
    <t>Pour en finir avec le management impatient : l'équipe, c'est l'avenir de la vente - comme de l'entreprise https://t.co/RrKoa80CTj #SocialSelling #Management</t>
  </si>
  <si>
    <t>RT @jltraineau: Pour en finir avec le management impatient : l'équipe, c'est l'avenir de la vente - comme de l'entreprise https://t.co/RrKo…</t>
  </si>
  <si>
    <t>RT @andrea_boscaro: Se usate i social media professionalmente, impostateli in inglese: avrete molte più funzioni. Ad esempio, con Linkedin…</t>
  </si>
  <si>
    <t>If you are not doing these things, you are leaving money on the table. https://t.co/LHRuEKF8GH #socialselling #digitalselling #modernselling</t>
  </si>
  <si>
    <t>#linkedin #salesnavigator #socialselling https://t.co/avwodDLZ7L</t>
  </si>
  <si>
    <t>If my 5-year-old can get it, so can YOU! #SocialSelling - it's not that hard! #Sales @M_3jr https://t.co/VGxPfbZLXo</t>
  </si>
  <si>
    <t>Wondering how LinkedIn Sales Navigator integrates with Dynamics 365? Watch our video to learn about all about it: https://t.co/MqX2rZEX4D #MSDyn365 #SocialSelling https://t.co/ka69sDvqfQ</t>
  </si>
  <si>
    <t>How does LinkedIn Sales Navigator integrate with Dynamics 365? Watch our video to learn about all about it: https://t.co/ZEhll7FQIV #MSDyn365 #SocialSelling</t>
  </si>
  <si>
    <t>How to do #PersonalBranding
https://t.co/vzt3vBLAoT #abo via @SlideShare
#SocialSelling #ThoughtLeader #SocialMedia</t>
  </si>
  <si>
    <t>Did you know that #socialselling can offer a new path to generating leads online? Get started: https://t.co/ZQ3PVwRvdP https://t.co/egF9HMmfAv</t>
  </si>
  <si>
    <t>Did you know that #socialselling can offer a new path to generating leads online? Get started: https://t.co/rUEDbsF3Hu https://t.co/BMfqA4gl8i</t>
  </si>
  <si>
    <t>Management vs Leadership, Part One #sales #SocialSelling @TimOhai https://t.co/pkOFlWlkdN https://t.co/ufGSy5lrFy</t>
  </si>
  <si>
    <t>Want to grow #sales? Find use cases your #customers are trying to solve and go after them. Find out how on my conversation with Chris Merritt of @Cloudfare on this episode of #SellingWithSocial. https://t.co/PX8XKEOdIU
#LS2018 #SocialSelling @GoVengreso</t>
  </si>
  <si>
    <t>3 Reasons Why You Make More Sales with Goal Clarity #sales #socialselling @jeffshore https://t.co/nyzqXJGYKG https://t.co/zxtEQfMSl0</t>
  </si>
  <si>
    <t>Social Success = #ThriveTOGETHER on #SuccessTRAIN
#SocialMedia
#Success
#SMM
#SocialSelling
#SocialMarketing
#MondayMotivation https://t.co/ke6klz7oOS</t>
  </si>
  <si>
    <t>Let's help you get social! #getsocial #growsocial #SocialMediaMarket #socialmedia #Dubai #dxb #AbuDhabi #UAE #expandyourglobalreach #pentame #seo #social #SocialSelling https://t.co/2m8XnC9kXV</t>
  </si>
  <si>
    <t>Sales Navigator Success Stories from Europe [Video] #socialselling https://t.co/EOzTRSzVyl https://t.co/KbNaEcBsld</t>
  </si>
  <si>
    <t>It's not what you know, it's who you know: 5 reasons why your employees should be on LinkedIn. #LinkedIn #SocialSelling #Leeds read more: https://t.co/tdP37kH3fi https://t.co/8XDszThjOp</t>
  </si>
  <si>
    <t>RT @shoosocial: It's not what you know, it's who you know: 5 reasons why your employees should be on LinkedIn. #LinkedIn #SocialSelling #Le…</t>
  </si>
  <si>
    <t>In today’s marketing, people need to focus more on increasing the brand awareness rather just selling the product.
#uwamktg #brandawareness #SocialSelling #MarketingStrategy 
https://t.co/I3fuoA2BU3 via socialmedia2day</t>
  </si>
  <si>
    <t>RT @IBMItalia: Il 16 marzo, durante la #MilanoDigitalWeek, parleremo di #SocialSelling e #DigitalSales transformation. Un LIVE Talk sul cas…</t>
  </si>
  <si>
    <t>#SocialSelling: Three Reasons It's Good for Business and Four Steps to Get You Started https://t.co/9Cn0rx50OE https://t.co/qSOpNj0hCm</t>
  </si>
  <si>
    <t>4 #SocialSelling tools to skyrocket your social media #leadgeneration https://t.co/eTEiJ83MN1 via @lilachbullock</t>
  </si>
  <si>
    <t>RT @linkedinselling: Did you know that #socialselling can offer a new path to generating leads online? Get started: https://t.co/nXiJKfBZ7H…</t>
  </si>
  <si>
    <t>Henkilöbrändin rakentaminen ei ole itsestä ja omista tuotteista puhumista, vaan aktiivista osallistumista keskusteluun siitä mikä ihmisiä kiinnostaa ja siellä missä ihmiset ovat. https://t.co/aA7qmI4c8S #henkilöbrändi #SocialSelling https://t.co/kQjTbHOTyq</t>
  </si>
  <si>
    <t>6 Action Items to Include on your #SocialSelling Agenda by @EmilyCeskavich https://t.co/gtGkZzTWXo on @Social_Hire #SalesStartegy https://t.co/BI6YYX7kBu</t>
  </si>
  <si>
    <t>RT @retailmeeting: Buen vídeo (1m) de Adobe que nos recuerda que el mundo digital no va de Likes y volumen sino de KPIS y rentabilidad y la…</t>
  </si>
  <si>
    <t>RT @MikeSchiemer: 4 Sales Lead Generation Hacks https://t.co/eiUxG5Uq8R / #Sales #Leads #LeadGen #LeadGeneration #Market #SocialSelling htt…</t>
  </si>
  <si>
    <t>#SuccessTRAIN #SocialMedia Best from
Kim Garst ✔ @kimgarst
Top Three Ways Kim Garst Builds List to 100,000 Subscribers this Year
#Marketing #InternetMarketing #SocialSelling
 https://t.co/RsRMOIzTRg</t>
  </si>
  <si>
    <t>RT @MySocialSuccess: #SuccessTRAIN #SocialMedia Best from
Kim Garst ✔ @kimgarst
Top Three Ways Kim Garst Builds List to 100,000 Subscribers…</t>
  </si>
  <si>
    <t>"Blogging on LinkedIn is for serious business writers only, and therefore if you intend on publishing a blog on LinkedIn - you're at the right place." https://t.co/6IFmB5QTGe #Socialselling #LinkedIn #Socialmediamarketing #Digitalmarketing #Twitter #Facebook https://t.co/1JMqz96AYQ</t>
  </si>
  <si>
    <t>As the rules around #email get tighter, are you making the most of #SocialSelling? https://t.co/3OU5iaB3LV</t>
  </si>
  <si>
    <t>RT @Digitalmstream: 4 Smart Ways Social Media Marketing Can Elevate Sales via @digitalmstream https://t.co/laZLxD11dw #socialmedia #SocialS…</t>
  </si>
  <si>
    <t>#31 Social Video Press 
https://t.co/Qes8DSlOxy
#ViralSeed #ViralVideo #Video #SocialSelling</t>
  </si>
  <si>
    <t>4 Smart Ways Social Media Marketing Can Elevate Sales via @digitalmstream https://t.co/laZLxD11dw #socialmedia #SocialSelling #DigitalMarketing #onlinesales #branding #DigitalMS #makeyourownlane #SuccessTrain https://t.co/du8ehbeOZ3</t>
  </si>
  <si>
    <t>Mark your calendars! Join @jill_rowley, @marketo’s own Chief Growth Advisor and #socialselling evangelist, for her upcoming #webinar on March 21st at 10am PT! - https://t.co/WSZ7FAouNJ</t>
  </si>
  <si>
    <t>Mark your calendars! Join @jill_rowley, @marketo’s own Chief Growth Advisor and #socialselling evangelist, for her upcoming #webinar on March 21st at 10am PT! - https://t.co/Tpj4qmpimP</t>
  </si>
  <si>
    <t>#Thread:: #SocialSelling VS #eCommerce - WHO IS WINNING?
PLEASE, KINDLY HELP #RT.
Thanks! https://t.co/lsh33F2OAi</t>
  </si>
  <si>
    <t>Want a Fail-Safe Way to Stop Your Outreach … Read this! https://t.co/H7oYMDnPgo by @Timothy_Hughes @DigitalLeadersA #emailmarketing #influencermarketing #socialselling #digitalselling #sellingwithdigital #socialmedia https://t.co/mgRTe2RalN</t>
  </si>
  <si>
    <t>Tim Hughes talks with @jazgreer who explains how to "move beyond Social Media"  https://t.co/E0lmTPYRm4  #socialselling #socialmedia #biz https://t.co/5vQ5nPs73j</t>
  </si>
  <si>
    <t>My appearance in @Timothy_Hughes #SocialSelling Blog! The Secret of #SocialMedia Success 4 Small Business https://t.co/3dRjCAEdiq #marketing</t>
  </si>
  <si>
    <t>Tim Hughes talks to @jazgreer who explains how 2 "move beyond #SocialMedia" in Business  https://t.co/E0lmTPYRm4  #socialselling #marketing https://t.co/miqpWfhiWw</t>
  </si>
  <si>
    <t>Tim Hughes talks with @jazgreer who explains how to "move beyond Social Media"  https://t.co/E0lmTPYRm4  #socialselling #socialmedia #biz https://t.co/VGXSeouUnE</t>
  </si>
  <si>
    <t>The Secret of #SocialMedia Success for Small Businesses - my appearance in @Timothy_Hughes #SocialSelling Blog! https://t.co/3dRjCAEdiq</t>
  </si>
  <si>
    <t>Tim Hughes talks to @jazgreer who explains how 2 "move beyond #SocialMedia" in Business  https://t.co/E0lmTPYRm4  #socialselling #marketing https://t.co/siXsc63gHM</t>
  </si>
  <si>
    <t>Tim Hughes talks with @jazgreer who explains how to "move beyond Social Media"  https://t.co/E0lmTPYRm4  #socialselling #socialmedia #biz https://t.co/7OYn9wyjck</t>
  </si>
  <si>
    <t>Tim Hughes talks to @jazgreer who explains how 2 "move beyond #SocialMedia" in Business  https://t.co/E0lmTPYRm4  #socialselling #marketing https://t.co/5FyR9rtgZQ</t>
  </si>
  <si>
    <t>Privileged to be in @Timothy_Hughes #SocialSelling Blog! The Secret of #SocialMedia Success for Small Businesses https://t.co/3dRjCAEdiq</t>
  </si>
  <si>
    <t>Tim Hughes (#SocialSelling Guru) talks to @jazgreer who explains how to "move beyond #SocialMedia"  https://t.co/E0lmTPYRm4  #marketing https://t.co/2SjsLBpKID</t>
  </si>
  <si>
    <t>Pleased to appear in @Timothy_Hughes #SocialSelling Blog! The Secret of #SocialMedia Success 4 Small Biz https://t.co/3dRjCAmBTQ #marketing</t>
  </si>
  <si>
    <t>Tim Hughes ( #SocialSelling Guru) talks with @JazGreer - how to "move beyond Social Media"  https://t.co/E0lmTPYRm4  #marketing https://t.co/0wm2JeMViw</t>
  </si>
  <si>
    <t>Tim Hughes talks with @jazgreer who explains how to "move beyond Social Media"  https://t.co/E0lmTPYRm4  #socialselling #socialmedia #biz https://t.co/2citQDvcFC</t>
  </si>
  <si>
    <t>Tim Hughes talks to @jazgreer who explains how 2 "move beyond #SocialMedia" in Business  https://t.co/E0lmTPYRm4  #socialselling #marketing https://t.co/sjNZ6MCFa3</t>
  </si>
  <si>
    <t>Secret of #SocialMedia Success for Small Businesses - my appearance in @Timothy_Hughes NEW #SocialSelling Blog! https://t.co/3dRjCAEdiq</t>
  </si>
  <si>
    <t>Tim Hughes talks to @jazgreer as to how to "move beyond Social Media" in Business  https://t.co/E0lmTPYRm4  #socialselling #socialmedia #biz https://t.co/wp907RQLUy</t>
  </si>
  <si>
    <t>My appearance in @Timothy_Hughes #SocialSelling Blog! Secret of #SocialMedia Success 4 Small Business https://t.co/3dRjCAEdiq  #marketing</t>
  </si>
  <si>
    <t>Tim Hughes talks to @jazgreer who explains how 2 "move beyond #SocialMedia" in Business  https://t.co/E0lmTPYRm4  #socialselling #marketing https://t.co/sp6WqSgS3t</t>
  </si>
  <si>
    <t>Secret of #SocialMedia Success 4 Small Businesses : My appearance in @Timothy_Hughes #SocialSelling Blog! https://t.co/3dRjCAEdiq #marketing</t>
  </si>
  <si>
    <t>Tim Hughes talks with @jazgreer who explains how to "move beyond Social Media"  https://t.co/E0lmTPYRm4  #socialselling #socialmedia #biz https://t.co/RhmGq9VGNL</t>
  </si>
  <si>
    <t>Tim Hughes ( #SocialSelling Guru) talks with @JazGreer - how to "move beyond Social Media"  https://t.co/E0lmTPYRm4  #marketing https://t.co/zawTgDfJ79</t>
  </si>
  <si>
    <t>Tim Hughes talks to @jazgreer as to how to "move beyond Social Media" in Business  https://t.co/E0lmTPYRm4  #socialselling #socialmedia #biz https://t.co/XA6diLGXgM</t>
  </si>
  <si>
    <t>RT @Timothy_Hughes: Why you must fire your LinkedIn profile writing company! https://t.co/6FUvORdgup by @TimothyHughes #socialselling #lead…</t>
  </si>
  <si>
    <t>RT @fjtorres: Improve @OraclePartners digital skills w/ 3 Webinars: 1-Oracle Digital Story: Why use Digital Sales? 2-Digitally Profiling Cu…</t>
  </si>
  <si>
    <t>.@MarcoCaihua from @SAP feels strongly that you should recognize those that are putting in an effort to be successful at #SocialSelling. Check out @GoVengreso's #SAPSocialSelling case study to learn more. https://t.co/Wt8BJ4y0aS
@SBEngine https://t.co/9WIkSl88QA</t>
  </si>
  <si>
    <t>RT @SocialSalesGPS: .@MarcoCaihua from @SAP feels strongly that you should recognize those that are putting in an effort to be successful a…</t>
  </si>
  <si>
    <t>You probably noticed some changes to the format of #SocialMedia conferences, namely that many are now being emceed. @BernieBorges explains what being an emcee actually entails. https://t.co/uolNtf1rnL
#SocialSelling #Sales @GoVengreso</t>
  </si>
  <si>
    <t>Kicked off our first of many #socialselling workshops with @Equifax UK today.  Authenticity is everything in the world of social #SocialMediaMarketing #b2b https://t.co/JyBgLk8PtE</t>
  </si>
  <si>
    <t>RT @endurojames: Kicked off our first of many #socialselling workshops with @Equifax UK today.  Authenticity is everything in the world of…</t>
  </si>
  <si>
    <t>Social Business: The Inclusive Approach To Social Selling https://t.co/5HTEM7e6Cd by @SarahGoodall
#smm #socbiz #socialselling #employeeadvocacy</t>
  </si>
  <si>
    <t>5 Top Tips For Content that Captures Your Audience in a Heartbeat 
https://t.co/SbclVrUTa8 by our team member Emma Rundle @commsmeltingpot  #smm #socbiz #socialselling #employeeadvocacy</t>
  </si>
  <si>
    <t>RT @alexander_low: Anything that made you laugh, or cry, or both, will help bring an article to life. https://t.co/2DNduN5aUz by @PeterSpri…</t>
  </si>
  <si>
    <t>RT @Timothy_Hughes: Want to generate loads of inbound from social? Here’s how https://t.co/2N3rRu0xfr #PersonalBrand #SocialSelling @digita…</t>
  </si>
  <si>
    <t>Choose @ThinkDigitalLtd #Ireland #Cork #DigitalMarketing #DigitalTransformation #business #socialmedia #SocialSelling
 https://t.co/vxYkXqlgrs</t>
  </si>
  <si>
    <t>Motivation is everything and this motivated me! #DigitalMarketing #DigitalTransformation #business #socialmedia #SocialSelling #Ireland #Cork 
https://t.co/oiY470rSCN</t>
  </si>
  <si>
    <t>The Biggest Google Algorithm Updates in 2017 and Their Implications in 2018 
#Ireland #Cork #DigitalMarketing #DigitalTransformation #business #socialmedia #SocialSelling #Blog
https://t.co/hQNhbz3Mz3 https://t.co/KXuq7C7OZ5</t>
  </si>
  <si>
    <t>Everyone makes one if not more of these on a daily basis, its about how you stop making them.
#Ireland #Cork #DigitalMarketing #DigitalTransformation #business #socialmedia #SocialSelling #ContentMarketing #VideoMarketing #branding #business #entrepreneur
https://t.co/5m06ezrq4G</t>
  </si>
  <si>
    <t>Quick 3 minute informative video on #SocialSelling #Leads #Conversion
https://t.co/VR45Kk7oE3</t>
  </si>
  <si>
    <t>Analytics are everything in this game we play!
#Ireland #Cork #DigitalMarketing #DigitalTransformation #business #socialmedia #SocialSelling #ContentMarketing 
https://t.co/o3tLdaPBv4</t>
  </si>
  <si>
    <t>Choose @ThinkDigitalLtd #Ireland #Cork #DigitalMarketing #DigitalTransformation #business #socialmedia #SocialSelling
 https://t.co/58ZJErFJIc</t>
  </si>
  <si>
    <t>RT @ThinkDigitalLtd: Choose @ThinkDigitalLtd #Ireland #Cork #DigitalMarketing #DigitalTransformation #business #socialmedia #SocialSelling…</t>
  </si>
  <si>
    <t>Tänään @HelttiHealthy #LearningCafe aiheena #SocialSelling by @LauraPaakkonen.  #kasvu #myynti https://t.co/yD4RX5oZB7</t>
  </si>
  <si>
    <t>#ContentCuration for #SocialSelling; How to Get Even Better Results
https://t.co/ikNluA2hUB
@Scoopit @PamellaNeely https://t.co/oA8lwk1djP</t>
  </si>
  <si>
    <t>Give your best #salesreps incentives &amp;amp; end of the year rewards to motivate them!
GET MORE ideas on how to use Your end of the year budget for 2018!
#DigitalSelling #SocialSelling @BrynneTillman @M_3Jr @LinkedInExpert @BernieBorges @KurtShaver https://t.co/5ymhKZkrSt</t>
  </si>
  <si>
    <t>RT @LinkedInClasses: Give your best #salesreps incentives &amp;amp; end of the year rewards to motivate them!
GET MORE ideas on how to use Your end…</t>
  </si>
  <si>
    <t>#SocialSelling: The Right Way To Nurture Connections to Create Conversations ...........  @BrynneTillman #salestips  https://t.co/YxUKIedqQC</t>
  </si>
  <si>
    <t>RT @MOutfield: #SocialSelling: The Right Way To Nurture Connections to Create Conversations ...........  @BrynneTillman #salestips  https:/…</t>
  </si>
  <si>
    <t>Social Selling Ninja Tricks For LinkedIn with @LinkedInExpert https://t.co/2JgPjogywi #socialselling #linkedin https://t.co/mFtUOTShSJ</t>
  </si>
  <si>
    <t>The latest https://t.co/pJbV6fLO3z - Commit to Success! https://t.co/neLCEknmFX #socialselling</t>
  </si>
  <si>
    <t>RT @PannekoeckeJb: Formation  #SocialSelling des Equipes @GroupamaGE  Pourquoi? Le social selling permet de construire une #relation pérenn…</t>
  </si>
  <si>
    <t>#Socialselling : comment se démarquer de la concurrence ? https://t.co/PzmECJhx6N https://t.co/eDExD9vUz9</t>
  </si>
  <si>
    <t>Jee! Ihana @LauraPaakkonen pitämässä meille tänään Learning Caféta aiheesta - yllätys, yllätys - #SocialSelling @HelttiHealthy Kohta on kaikilla helttiäisillä myynti- ja markkinointipöksyt jalassa. 💪😊 #myynti #markkinointi #somefi https://t.co/FJU3Hb9R1P</t>
  </si>
  <si>
    <t>Improve @OraclePartners digital skills w/ 3 Webinars: 1-Oracle Digital Story: Why use Digital Sales? 2-Digitally Profiling Customer Base 3-Use Digital Content to engage Customers #socialselling #CX @oracleemeaps @fjtorres @poutbenefitmac @MichelMariet https://t.co/XwjcFXB3nz https://t.co/yB4i9V81Z3</t>
  </si>
  <si>
    <t>Improve @OraclePartners digital skills w/ 3 Webinars: 1-Oracle Digital Story: Why use Digital Sales? 2-Digitally Profiling Customer Base 3-Use Digital Content to engage Customers #socialselling #CX @oracleemeaps @fjtorres @poutbenefitmac @MichelMariet https://t.co/OEDXVUbkXy https://t.co/hqUaq55JcS</t>
  </si>
  <si>
    <t>Improve @OraclePartners digital skills w/ 3 Webinars: 1-Oracle Digital Story: Why use Digital Sales? 2-Digitally Profiling Customer Base 3-Use Digital Content to engage Customers #socialselling #CX @oracleemeaps @fjtorres @poutbenefitmac @MichelMariet https://t.co/CRxLuMMvmI https://t.co/8HKzEWZl03</t>
  </si>
  <si>
    <t>SXSW has kicked off here in Austin, TX!  @rkbraunstein and I will be checking out all the brand activations and sharing all here on LinkedIn. Stayed tuned for more inside looks in to all that is #SXSW2018 
-
#SXSW #socialSelling #linkedin https://t.co/pEfaIMMOjG</t>
  </si>
  <si>
    <t>A pranzo con il #SocialSelling: scopri questa nuova tecnica di #vendita attraverso la metafora della cucina. https://t.co/LuVRv98NKN</t>
  </si>
  <si>
    <t>Skincare Is Too Faced https://t.co/KEhrGS23Dy #beauty #skincare #mdna #socialselling #instagramsuccess #seo #digitalmarketing @L2</t>
  </si>
  <si>
    <t>Anche @IBMItalia partecipa alla #MilanoDigitalWeek con alcuni appuntamenti sui temi #quantumcomputing #SocialSelling #digitaltransformation #AI e #robot umanoidi. Scopri tutti i nostri eventi e registrati: https://t.co/mXYAw0ncAy  #IBM https://t.co/Ayllgtfnmp</t>
  </si>
  <si>
    <t>Social Selling Is the Sales Tool You Should Be Using Every Day https://t.co/zHOneg6qXR #SocialMedia #SocialSelling @ballantynemrktg</t>
  </si>
  <si>
    <t>Skincare Is Too Faced https://t.co/JY6YKT75HO #beauty #skincare #mdna #socialselling #instagramsuccess #seo #digitalmarketing L2</t>
  </si>
  <si>
    <t>@andrea_boscaro in collaborazione con @TIG_italia il 29 marzo a Milano, parlerà di #SocialSelling: dal farsi trovare all'ampliare il network di contatti.
Registrati su: https://t.co/EPpeVqU7UT
#Thevortex #GoogleAnalytics #CRM #B2B #Facebook #LinkedIn</t>
  </si>
  <si>
    <t>RT @thevortexit: @andrea_boscaro in collaborazione con @TIG_italia il 29 marzo a Milano, parlerà di #SocialSelling: dal farsi trovare all'a…</t>
  </si>
  <si>
    <t>Se usate i social media professionalmente, impostateli in inglese: avrete molte più funzioni. Ad esempio, con Linkedin inglese potete fare ricerche sui contenuti pubblicati #tutorial #personalbranding #socialselling https://t.co/29RRNRIyky</t>
  </si>
  <si>
    <t>Formation  #SocialSelling des Equipes @GroupamaGE  Pourquoi? Le social selling permet de construire une #relation pérenne fondée sur la confiance #mutuelle et la création de #valeur https://t.co/YktXXMNSw8</t>
  </si>
  <si>
    <t>I'm not the only one noticing this problem. I asked a few colleagues and clients what LinkedIn-enabled sales approaches they hate most. Here are the top four. #LinkedIn #spam #sales #socialselling https://t.co/Wjub0khCMO</t>
  </si>
  <si>
    <t>RT @monstapreneurs: I'm not the only one noticing this problem. I asked a few colleagues and clients what LinkedIn-enabled sales approaches…</t>
  </si>
  <si>
    <t>RT @AndreaGaillet: A découvrir 👍 Les 40 meilleurs blogs de web marketing pour apprendre à attirer plus de clients https://t.co/HVkqUlQDXd M…</t>
  </si>
  <si>
    <t>Discover why social selling is good for your business and how to get started: https://t.co/MMfWd0bc5I via @MarketingProfs #socialselling https://t.co/v9ATAtFSmF</t>
  </si>
  <si>
    <t>RT @gabevillamizar: How B2B Salespeople Can Optimize Their LinkedIn Profile to Engage Buyers https://t.co/j5GlFJgOSc #SocialSelling #Sales…</t>
  </si>
  <si>
    <t>📣 #Entrepreneurs : 15 #conseils pour être visible sur les réseaux sociaux https://t.co/hLcqjYWgX3 #personalbranding #socialselling #socialmedia #marketing https://t.co/HoeE4SdCNB</t>
  </si>
  <si>
    <t>Mä en tiedä mitä tää Petri Karvinen tekee työkseen tai mitä siltä voi ostaa. Mutta jos tuo sattuisi mulle joskus jotain myymään, kuuntelisin tarkasti. Kun tarpeeksi pitkään juttelee fiksuja, siitäkin muodostuu #socialselling #henkilöbrändi https://t.co/nam4H9n6mD</t>
  </si>
  <si>
    <t>RT @LuigiCochetti: Improve @OraclePartners digital skills w/ 3 Webinars: 1-Oracle Digital Story: Why use Digital Sales? 2-Digitally Profili…</t>
  </si>
  <si>
    <t>La inteligencia artificial hace que la interacción con el consumidor sea más enriquecedora gracias a los #Chatbots #marketingtips #SocialSelling https://t.co/4Lz8DT3Fjc</t>
  </si>
  <si>
    <t>Go Here &amp;gt;https://t.co/nBRyv2uywC Work Now
#influencer #mktg #smm #socialselling  #startups #personalbrand #mobile  #Facebookmarketing  #podcast #influencermarketing #employeeadvocacy
 #radiotodayjobs #DESC_Jobs #dhienzone #MPOPSJobSeekers https://t.co/awyRCllvE8</t>
  </si>
  <si>
    <t>Apply: https://t.co/aUZNh9C0Ac    
#influencer #mktg #smm #socialselling  #startups #personalbrand #mobile   #influencermarketing #employee https://t.co/t24gtJkQBO</t>
  </si>
  <si>
    <t>Watch Now: https://t.co/pbKOQG2kDO 
#DivinePromoKings #GreatJobsTalentedPeople
#SocialSelling #socialbusiness, #digitalinnovation https://t.co/uhIJZnmUEW</t>
  </si>
  <si>
    <t>watch: https://t.co/VfnBIHJiyz
#workfromhome #makemoney #getpaidcash #careers #jobs 
 #influencer #mktg #smm #socialselling  #startups https://t.co/R72ZgzTW2t</t>
  </si>
  <si>
    <t>Apply https://t.co/hv4zxetoEr   
 #SocialMedia
#SocialSelling #socialbusiness, #digitalinnovation #fireupyourbrand https://t.co/rrum3g5eqL</t>
  </si>
  <si>
    <t>#influencer #mktg #smm #socialselling  #startups #personalbrand #mobile https://t.co/qwiKZoidEw</t>
  </si>
  <si>
    <t>RT @456List: Go Here &amp;gt;https://t.co/nBRyv2uywC Work Now
#influencer #mktg #smm #socialselling  #startups #personalbrand #mobile  #Facebookma…</t>
  </si>
  <si>
    <t>RT @456List: Apply: https://t.co/aUZNh9C0Ac    
#influencer #mktg #smm #socialselling  #startups #personalbrand #mobile   #influencermarket…</t>
  </si>
  <si>
    <t>RT @456List: Watch Now: https://t.co/pbKOQG2kDO 
#DivinePromoKings #GreatJobsTalentedPeople
#SocialSelling #socialbusiness, #digitalinnovat…</t>
  </si>
  <si>
    <t>RT @456List: watch: https://t.co/VfnBIHJiyz
#workfromhome #makemoney #getpaidcash #careers #jobs 
 #influencer #mktg #smm #socialselling  #…</t>
  </si>
  <si>
    <t>RT @456List: Apply https://t.co/hv4zxetoEr   
 #SocialMedia
#SocialSelling #socialbusiness, #digitalinnovation #fireupyourbrand https://t.…</t>
  </si>
  <si>
    <t>RT @456List: #influencer #mktg #smm #socialselling  #startups #personalbrand #mobile https://t.co/qwiKZoidEw</t>
  </si>
  <si>
    <t>Everyone #Business Needs A #Blog:  Here's How to Start a #Blog [Free 6-Part Video Course] https://t.co/FpEHJZNiUo  #socialselling #blogging #marketing</t>
  </si>
  <si>
    <t>Content Marketing 2018: Why #Video #Books Are The New #eBooks https://t.co/zu3islhTsM  #content #marketing #socialselling #blogging #vlogging</t>
  </si>
  <si>
    <t>RT @chucka0099: Content Marketing 2018: Why #Video #Books Are The New #eBooks https://t.co/zu3islhTsM  #content #marketing #socialselling #…</t>
  </si>
  <si>
    <t>4 Things You Need to Know About Selling With Fear https://t.co/4AfDEAsQDk #Selling #SocialSelling @BlogTips1</t>
  </si>
  <si>
    <t>How do you use Twitter for business? 💼
#TwitterMarketing #SocialSelling #Marketing</t>
  </si>
  <si>
    <t>RT @this_is_beacon: How do you use Twitter for business? 💼
#TwitterMarketing #SocialSelling #Marketing</t>
  </si>
  <si>
    <t>RT @Timothy_Hughes: Are you a thought leader? This chart tells you what matters https://t.co/BAADgGu7FF #thoughtleadership #socialselling #…</t>
  </si>
  <si>
    <t>4 Best #socialselling tools to skyrocket your social media #leadgeneration https://t.co/CC18IM7gA1 https://t.co/K9JykOmuhP</t>
  </si>
  <si>
    <t>4 #SocialSelling tools to skyrocket your social media #leadgeneration https://t.co/UEiqRZqBr2 via @lilachbullock</t>
  </si>
  <si>
    <t>LinkedIn Lead Generation Help - How to tell if you need it + where to find it  https://t.co/t4Wbquq9KS #linkedin #leadgeneration #socialselling https://t.co/jLtaCwaoWm</t>
  </si>
  <si>
    <t>LinkedIn has emerged as a viable marketing channel for your B2C outdoor brand. Check out Pt. 3 of the series. #thedigitaloutdoorsman #outdoorindustry #outdoorindustryecommerce#SocialSelling #linkedInB2C #ContentMarketing https://t.co/rJvClRZB8u</t>
  </si>
  <si>
    <t>🤔 Comment déterminer ses objectifs Social Media ?
 ➡https://t.co/z1Ov95p6NG
@WebmarketingCOM 
#socialmedia #socialselling #sociallistening https://t.co/rdawXidZK4</t>
  </si>
  <si>
    <t>RT @agence636: 🤔 Comment déterminer ses objectifs Social Media ?
 ➡https://t.co/z1Ov95p6NG
@WebmarketingCOM 
#socialmedia #socialselling…</t>
  </si>
  <si>
    <t>De camino a Palma #socialselling (@ Aeropuerto de Barcelona-El Prat - @aena in El Prat de Llobregat, Catalunya) https://t.co/4VC5sY6wMz</t>
  </si>
  <si>
    <t>"Social selling : comment se démarquer de la concurrence ? - Marketing &amp;amp; Innovation" https://t.co/lJTVQhTNBA #Linkedin #SocialSelling</t>
  </si>
  <si>
    <t>Benvenuto sulla pagina Instagram di @estreetnet  #socialmediamarketing #socialselling… https://t.co/mLERvlbeoG</t>
  </si>
  <si>
    <t>5 Proven Growth Marketing Tips To Double Your Sales https://t.co/1MrKKYhZib
#DigitalMarketing #SocialSelling https://t.co/54TEIP18eG</t>
  </si>
  <si>
    <t>The Secret Sauce to Effective Social Selling https://t.co/Hz859BHLfv #SocialSelling #socialmediamarketing https://t.co/nnFByOs6MQ</t>
  </si>
  <si>
    <t>RT @Angie9z: The Secret Sauce to Effective Social Selling https://t.co/Hz859BHLfv #SocialSelling #socialmediamarketing https://t.co/nnFByOs…</t>
  </si>
  <si>
    <t>RT @agsocialmedia: How to manage Your Territory With “I say this and thought of you” ISTATOY https://t.co/d59HFcKDJ0 by @Timothy_Hughes via…</t>
  </si>
  <si>
    <t>Sales Teams Unlock Productivity and Increase Sales With the Power of Social https://t.co/zzk1rxcyr1 via @mysales4life #socialselling https://t.co/Nbxkzu5WBQ</t>
  </si>
  <si>
    <t>RT @SalesWingsApp: Sales Teams Unlock Productivity and Increase Sales With the Power of Social https://t.co/zzk1rxcyr1 via @mysales4life #s…</t>
  </si>
  <si>
    <t>What Is Social Selling?
Social Selling is a misnomer because the emphasis is not on selling but on building trust through social media and ultimately the relationships that will lead to sales. https://t.co/JUtr0uyq9k
#SocialSelling https://t.co/nB5FyiIQQc</t>
  </si>
  <si>
    <t>RT @DennisKoutoudis: The importance of KPIs in Social Media Marketing https://t.co/ikieNpOUFG #socialmedia #socialmediamarketing #LinkedIn…</t>
  </si>
  <si>
    <t>Social Selling and the Power of the Extra Zero:
Roger Hamilton's #SocialSelling event boosts North West businesses
#CSR #StrategicMarketing #BusinessGrowth
@DanielHalenko  https://t.co/OOsUAGJd7J https://t.co/diEBZP0jKR</t>
  </si>
  <si>
    <t>RT @Agence_IandYOO: Inbound marketing pas à pas #12 - Produire des contenus premium - Le blog qui parle #InboundMarketing #SocialSelling #C…</t>
  </si>
  <si>
    <t>RT @zacharyatkins1: Outside We Are Fine by You In Series https://t.co/yEcwN1iOkt @eBay #Music #SEO #Marketing #shopsmall #SmallBusiness #sm…</t>
  </si>
  <si>
    <t>RT @altruistauction: Outside We Are Fine by You In Series https://t.co/10EHrf5632 @eBay #Music #SEO #Marketing #shopsmall #SmallBusiness #s…</t>
  </si>
  <si>
    <t>7 Strategies to See Better Results And Win More Business with #SocialSelling. #sales #selling #salestips https://t.co/4Z5DEuZgvg https://t.co/WHDCuSlXK3</t>
  </si>
  <si>
    <t>Secrets to Get Your Employees to Engage in Social Media. #socialselling #sales https://t.co/8wOTq32Jha https://t.co/DC7W13FDdH</t>
  </si>
  <si>
    <t>RT @Timothy_Hughes: Get unique insight into your target market https://t.co/c2lhhoJfBV #video #hack #socialselling @linkedinselling @digita…</t>
  </si>
  <si>
    <t>#podcast #socialselling #digitalselling #digitalmarketing #personalbrand @digitalleadersa #socialsales #digitalsales #prospecting #salesleader
We Are A Small Business Debt Collection Agency. START EARLY — RECOVER https://t.co/K9yz3NpaGH https://t.co/4Al6gPMeHJ</t>
  </si>
  <si>
    <t>#podcast #socialselling #digitalselling #digitalmarketing #personalbrand @digitalleadersa #socialsales #digitalsales #prospecting #coldcalling #salesleader #strategicsales #D365
We Are A Small Business Debt Collection Agency. START EARLY — RECOVER https://t.co/K9yz3NpaGH https://t.co/NChPnVTbFl</t>
  </si>
  <si>
    <t>RT @RevenueAssist: #podcast #socialselling #digitalselling #digitalmarketing #personalbrand @digitalleadersa #socialsales #digitalsales #pr…</t>
  </si>
  <si>
    <t>Retweeted Revenue Assistance    a div. of Bentley Group llc (@RevenueAssist):
#podcast #socialselling... https://t.co/SNJwFxkkZ2</t>
  </si>
  <si>
    <t>#podcast #socialselling #digitalselling #digitalmarketing #personalbrand  #socialsales #digitalsales... https://t.co/aOw3GpGPZH</t>
  </si>
  <si>
    <t>Buen vídeo (1m) de Adobe que nos recuerda que el mundo digital no va de Likes y volumen sino de KPIS y rentabilidad y la importancia de analizar los resultados para conseguir los objetivos  ¿Preparados para el #socialselling ? #digitalsales #digitalselling https://t.co/yylTjAbfuh</t>
  </si>
  <si>
    <t>Hoy en Santiago de Compostela con #CGADE en programa Management de #RRHH dando a conocer las ventajas del #employeebranding #socialselling #digitalsales #digitalsales https://t.co/oJUQElJMdP</t>
  </si>
  <si>
    <t>La importancia de poner en valor el patrimonio . #LibreríaLello en #oporto con entrada de 4€ a descontar en la compra de un libro #genial #portugal #socialselling #digitalselling #digitalsales https://t.co/baODK9rmeJ</t>
  </si>
  <si>
    <t>9 Surprising Facebook Marketing Tips for Small Businesses That Actually Work |https://t.co/RliMhnt29j #Marketing #OnlineMarketing #SocialMediaMarketing #SocialMedia #SocialSelling #SMM #DigitalMarketing #FacebookMarketing #SMB #SmallBiz #SME #Business https://t.co/jxpxRmAMO6</t>
  </si>
  <si>
    <t>9 Surprising Facebook Marketing Tips for Small Businesses That Actually Work |https://t.co/RliMhnt29j #Marketing #OnlineMarketing #SocialMediaMarketing #SocialMedia #SocialSelling #SMM #DigitalMarketing #FacebookMarketing #SMB #SmallBiz #SME #Business https://t.co/lEE28MyVbw</t>
  </si>
  <si>
    <t>RT @TomMartin: Really interesting look into how @SAP is measuring #SocialSelling ROI from the ever helpful @bernieborges https://t.co/oxWSU…</t>
  </si>
  <si>
    <t>Really interesting look into how @SAP is measuring #SocialSelling ROI from the ever helpful @bernieborges https://t.co/oxWSUNE3ov</t>
  </si>
  <si>
    <t>Étude : l'usage des #RéseauxSociaux en 2018 via @BlogModérateur #SocialSelling #Transformationdigitale https://t.co/JSoFZys0dq https://t.co/cITHRHyhjz</t>
  </si>
  <si>
    <t>9 Surprising Facebook Marketing Tips for Small Businesses That Actually Work |https://t.co/QzmENrD4SF #Marketing #OnlineMarketing #SocialMediaMarketing #SocialMedia #SocialSelling #SMM #DigitalMarketing #FacebookMarketing #SMB #SmallBiz #SME #Business https://t.co/rnFwPgI0wP</t>
  </si>
  <si>
    <t>9 Surprising Facebook Marketing Tips for Small Businesses That Actually Work |https://t.co/QzmENrD4SF #Marketing #OnlineMarketing #SocialMediaMarketing #SocialMedia #SocialSelling #SMM #DigitalMarketing #FacebookMarketing #SMB #SmallBiz #SME #Business https://t.co/alDZ1leWMX</t>
  </si>
  <si>
    <t>Thanks for the shoutout @jschobes ! The take aways from the @SAP #socialselling podcast series are many. Ungated #CaseStudy available here https://t.co/CH9173cW7w https://t.co/sgmPNTZRw3</t>
  </si>
  <si>
    <t>#SAPRadio welcomes @BernieBorges @GoVengreso "Key ingredients to a successful #SocialSelling strategy = Executive Support, Training, Ongoing Coaching, #Gamification, Marketing &amp;amp; Sales Alignment" now with @gabevillamizar @michaelnlabate @KirstenBoileau https://t.co/ymRH0XRdyt</t>
  </si>
  <si>
    <t>#SAPRadio welcomes @BernieBorges @GoVengreso "Key ingredients to a successful #SocialSelling strategy = Executive Support, Training, Ongoing Coaching, #Gamification, Marketing &amp;amp; Sales Alignment, Patience" w/ @gabevillamizar @michaelnlabate https://t.co/ymRH0XRdyt @KirstenBoileau</t>
  </si>
  <si>
    <t>On #SAPRadio @gabevillamizar "To increase your chances of creating a world-class #SocialSelling program, you need a phone, email, &amp;amp; social selling platform tech and best practices in place." @BernieBorges @GoVengreso @michaelnlabate https://t.co/ymRH0XRdyt @KirstenBoileau</t>
  </si>
  <si>
    <t>On #SAPRadio @gabevillamizar "To increase your chances of creating a world-class #SocialSelling program, you need a phone, email, &amp;amp; social selling platform technology and best practices in place." @BernieBorges @GoVengreso @michaelnlabate https://t.co/ymRH0XRdyt @KirstenBoileau</t>
  </si>
  <si>
    <t>On #SAPRadio @gabevillamizar "How to deal with #SocialSelling non-believers who have influence / authority over #Sales department? Show them #Sales success ROI, then ignore if they don't buy-in." @BernieBorges @GoVengreso @michaelnlabate https://t.co/ymRH0XRdyt @KirstenBoileau https://t.co/p7HLfGN4v9</t>
  </si>
  <si>
    <t>Heard on #SAPRadio @michaelnlabate "One of the ways #SocialSelling programs work well is where the experts create new experts within the organization. Call it 'resident expertise by example'." @BernieBorges @GoVengreso @gabevillamizar https://t.co/ymRH0XRdyt @KirstenBoileau</t>
  </si>
  <si>
    <t>Heard on #SAPRadio @michaelnlabate "Many companies who’ve invested in #SocialSelling transformation programs have seen lifts in quota attainment, conversion rates, and deal size." @BernieBorges @GoVengreso @gabevillamizar https://t.co/ymRH0XRdyt @KirstenBoileau</t>
  </si>
  <si>
    <t>Is social selling "a thing?" @kirstenboileau answers on this #podcast. #sales #socialselling #SAP 
https://t.co/dXGKUMJ5Km https://t.co/3HlYCmDiZZ</t>
  </si>
  <si>
    <t>#SocialSelling training is vital to a successful #sales team. @SAP provides the best training. Learn how SAP does it on @SBEngine w @bernieborges, #CMO of @GoVengreso  https://t.co/jck7DJkHQR https://t.co/NMA6XvB9Ys</t>
  </si>
  <si>
    <t>#SocialSelling training is vital to a successful #sales team. @SAP provides the best training. Learn how SAP does it on @SBEngine w @bernieborges, #CMO of @GoVengreso  https://t.co/CcT5YNUFV9 https://t.co/m7lJmvvCPZ</t>
  </si>
  <si>
    <t>What happens when #SocialSelling best practices are consistently applied? Listen to #SAPSocialSelling successes &amp;amp; #SalesTips from @SAP on @sbengine w @bernieborges, #CMO of @GoVengreso. https://t.co/utnsrxDxHc 
@alexhu https://t.co/9IRkRvEiTO https://t.co/MIDCJ9jv9d</t>
  </si>
  <si>
    <t>Episode 200 of my @sbengine #podcast is all about winning....In this case it's winning through #socialselling training &amp;amp; enablement as exemplified by @SAP - download the case study - no form to fill. #sales #digitalsales  https://t.co/o7If6komA2 https://t.co/qth2jTXEZ5</t>
  </si>
  <si>
    <t>RT @Agence_IandYOO: Inbound marketing pas à pas #11 - Les campagnes payantes - Le blog qui parle #InboundMarketing #SocialSelling #ContentM…</t>
  </si>
  <si>
    <t>Il 16 marzo, durante la #MilanoDigitalWeek, parleremo di #SocialSelling e #DigitalSales transformation. Un LIVE Talk sul caso #IBM. 
Le registrazioni al webinar sono aperte: https://t.co/1g0EZuyDxh  
#DigitalTransformation https://t.co/E3UNt4w8jY</t>
  </si>
  <si>
    <t>Anche @IBMItalia partecipa alla #MilanoDigitalWeek con alcuni appuntamenti sui temi #quantumcomputing #SocialSelling #digitaltransformation #AI e #robot umanoidi. Scopri tutti i nostri eventi e registrati: https://t.co/G5iACp5JtQ  #IBM https://t.co/biF8mCmZrQ</t>
  </si>
  <si>
    <t>Anche @IBMItalia partecipa alla #MilanoDigitalWeek con alcuni appuntamenti sui temi #quantumcomputing #SocialSelling #digitaltransformation #AI e #robot umanoidi. Scopri tutti i nostri eventi e registrati: https://t.co/tHcaKS8LCd  #IBM https://t.co/vF04pPCDQu</t>
  </si>
  <si>
    <t>The Best Salesman Ever? Maybe not. https://t.co/qQnCU3eQYR via B2Community #SocialSelling #ABM</t>
  </si>
  <si>
    <t>#SocialSelling the use of #SocialMedia by Sales to interact with prospects, listen &amp;amp; collect data, &amp;amp; build a professional brand.</t>
  </si>
  <si>
    <t>#LinkedInTips Get YOUR buyer centric PROFILE a score from 1 to 100 as to how it meets #SocialSelling best practice https://t.co/suqpVaQDfo</t>
  </si>
  <si>
    <t>RT @MarkMillerITPro: The Best Salesman Ever? Maybe not. https://t.co/qQnCU3eQYR via B2Community #SocialSelling #ABM</t>
  </si>
  <si>
    <t>Great Read!
#DigitalMarketing #DigitalTransformation #business #socialmedia #SocialSelling
https://t.co/yEk2vEV5lv</t>
  </si>
  <si>
    <t>Everyone makes one if not more of these on a daily basis, its about how you stop making them.
#Ireland #Cork #DigitalMarketing #DigitalTransformation #business #socialmedia #SocialSelling #ContentMarketing #VideoMarketing #branding #business #entrepreneur
https://t.co/OZe5cjFX8q</t>
  </si>
  <si>
    <t>Quick 3 minute informative video on #SocialSelling #Leads #Conversion
https://t.co/xBHpHKek85</t>
  </si>
  <si>
    <t>Analytics are everything in this game we play!
#Ireland #Cork #DigitalMarketing #DigitalTransformation #business #socialmedia #SocialSelling #ContentMarketing 
https://t.co/spSQmMnQ1N</t>
  </si>
  <si>
    <t>RT @ThinkDigitalBar: Great Read!
#DigitalMarketing #DigitalTransformation #business #socialmedia #SocialSelling
https://t.co/yEk2vEV5lv</t>
  </si>
  <si>
    <t>RT @apollineadiju: How to Use a Content Scorecard to Publish Better Blog Posts #SocialMediaMarketing #SocialSelling #SMM #Content https://t…</t>
  </si>
  <si>
    <t>RT @micadam: #Socialselling is so much more than LinkedIn but it is a good start for #sales https://t.co/48ieAKxCy4</t>
  </si>
  <si>
    <t>A Primer on B2B Social Selling with Twitter https://t.co/VlAUERtwyd via @CraigMJamieson #socialselling</t>
  </si>
  <si>
    <t>Sell more, win more: follow these 15 top-billing sales bloggers! [honored to be included] https://t.co/gQXZ7m0Ruj via @agencycentral #b2b #sales #socialselling #blogger #blogging</t>
  </si>
  <si>
    <t>Business Advice Video  #selling #sales #socialselling @AssocProfSales  @sageuk  @barbaragiamanco @TheSalesHunter @LollyDaskal @smoothsale @ReferralSales  @TheSalesExperts @SalesProInsider @WISAwards https://t.co/TSOl1qDImg</t>
  </si>
  <si>
    <t>RT @imoyse: Business Advice Video  #selling #sales #socialselling @AssocProfSales  @sageuk  @barbaragiamanco @TheSalesHunter @LollyDaskal @…</t>
  </si>
  <si>
    <t>Which Twitter rules just got broken by Trump?  https://t.co/yTIaNn32Ea  @DigitalLeadersA #socialmedia #socialselling #marketing #trump #donaldtrump #breakingtherules #bullying @realDonaldTrump https://t.co/e5LKAVtzsL</t>
  </si>
  <si>
    <t>Social Selling Kcore Influencer List https://t.co/i8ZAj9Fnzw #socialselling #socialsales #sales @Timothy_Hughes @agsocialmedia @Onalytica @DigitalLeadersA @MikeQuindazzi @byStuHeinecke @NealSchaffer  @evankirstel @alexander_low https://t.co/WzG2Vd7mVQ</t>
  </si>
  <si>
    <t>10 Must Follow B2B Sales Influencers of Our Time - honored to be included! https://t.co/x8XfdGTRrS via @datacaptive #socialselling</t>
  </si>
  <si>
    <t>RT @NealSchaffer: 10 Must Follow B2B Sales Influencers of Our Time - honored to be included! https://t.co/x8XfdGTRrS via @datacaptive #soci…</t>
  </si>
  <si>
    <t>“If your competitors start copying you then you are doing something right!” – @jaybaer
#marketing#socialmedia#leads#B2B#Sales#DigitalMarketing#contentmarketing
#socialmedia #socialselling  #socialmediamarketing  #socialmarketing</t>
  </si>
  <si>
    <t>#Instagram #Marketing Strategies 👇| #MarTech #DigitalMarketing #makeyourownlane #defstar5 #SocialMediaMarketing #SocialMedia #SocialSelling https://t.co/In0isn9nmv</t>
  </si>
  <si>
    <t>RT @abhiseoexpert: #Instagram #Marketing Strategies 👇| #MarTech #DigitalMarketing #makeyourownlane #defstar5 #SocialMediaMarketing #SocialM…</t>
  </si>
  <si>
    <t>RT @ClubdelaCom: Un grand merci à nos intervenantes  : Aurélie Dantzikian avocat associé @LamyLexel et @MEVE_SCL dir. marketing @GroupeAPIC…</t>
  </si>
  <si>
    <t>Support your valuable salespeople, respect their time. https://t.co/AkawpNLmT1 #socialselling https://t.co/VITsHZfVaS</t>
  </si>
  <si>
    <t>RT @tzbaren: Support your valuable salespeople, respect their time. https://t.co/AkawpNLmT1 #socialselling https://t.co/VITsHZfVaS</t>
  </si>
  <si>
    <t>RT @DigitalLeadersA: When I see “Top 6 global…” I see that as being that there are FIVE PEOPLE BETTER! https://t.co/dzoZGoMnlP by @AGSocial…</t>
  </si>
  <si>
    <t>RT @Timothy_Hughes: Delete your email database. It’s no longer worth the risk and cost https://t.co/dpEAIqTXb2 #GDPR #socialselling #emailm…</t>
  </si>
  <si>
    <t>RT @DigitalLeadersA: Sales It’s Not All About You - It’s All About the Buyer (via Passle) by @Timothy_Hughes https://t.co/yhYVDjh9zy #socia…</t>
  </si>
  <si>
    <t>RT @Timothy_Hughes: Can marketing really close a sales pipeline gap? https://t.co/pUXJ3JGzOF @Timothy_Hughes #sales #leadgeneration #social…</t>
  </si>
  <si>
    <t>RT @DigitalLeadersA: Get More for Less For Your Prospecting!  https://t.co/spxXI4q57d by @Timothy_Hughes via @DigitalLeadersA #socialsellin…</t>
  </si>
  <si>
    <t>Podcast 35 - When to Ask for the Sale on Social Media (w/ @isocialfanz) — All in One Social Media https://t.co/AbtaB7wQeL - This was a fun podcast chat! 
#SocialSelling #SMM #ThinkLikeAFan #ShowUCare https://t.co/i4tEtfGeb2</t>
  </si>
  <si>
    <t>RT @apollineadiju: 8 Creative Hashtag Campaigns We Love &amp;amp; Why They Worked #SocialMediaMarketing #SMM #SocialSelling https://t.co/UAXuAvEgTc</t>
  </si>
  <si>
    <t>RT @altruistauction: Progress Lighting Lynzie 2-Light Vanity Bath Chrome with Etched Opal Glass https://t.co/cCYDdEhRug @eBay #SEO #Marketi…</t>
  </si>
  <si>
    <t>RT @Timothy_Hughes: How Account Based Marketing (ABM) / Selling Will Unlock the Modern Buyer(s) (via Passle) @Timothy_Hughes https://t.co/g…</t>
  </si>
  <si>
    <t>The latest The surya Daily! https://t.co/XWQTJEgdL2 #socialselling</t>
  </si>
  <si>
    <t>#Privacy, in ritardo una impresa su due per @sole24ore. Nel panorama di grandi incertezze su procedure utilizzo dati complaiant con #GDPR in #Italia, la nostra Cinzia Mingiardi ci racconta il #SocialSelling . #personalbranding #digitalsales #branding… https://t.co/lft2IioR6b</t>
  </si>
  <si>
    <t>6 Effective Ways to Deal with Social Media Overwhelm https://t.co/YICPGBAZji #socialmedia #socialmediaoverwhelm #socialmediamarketing #socialmediamanager #socialmediamanagement #socialselling #socialmarketing #socialnetworks #socialbusiness #socialcommerce #socialmediachat</t>
  </si>
  <si>
    <t>RT @LoefflerCarsten: 6 Effective Ways to Deal with Social Media Overwhelm https://t.co/YICPGBAZji #socialmedia #socialmediaoverwhelm #socia…</t>
  </si>
  <si>
    <t>RT @SearchCRM: #Chatbot vs. live customer service rep for #socialselling. #SMMW18 https://t.co/NkL4YWdWux</t>
  </si>
  <si>
    <t>RT @DigitalLeadersA: Same Old Shit Vs Crazy New Shit (via Passle) by @Timothy_Hughes https://t.co/WsdACMTqxP #digitalmarketing #digitaldisr…</t>
  </si>
  <si>
    <t>RT @BootstrapsBiz: The Importance Of Lead Generation For Sales https://t.co/1m0lTesves / #Sales #Selling #SocialSelling #SMM https://t.co/G…</t>
  </si>
  <si>
    <t>RT @gazsamuels: Social Selling and the Power of the Extra Zero:
Roger Hamilton's #SocialSelling event boosts North West businesses
#CSR #S…</t>
  </si>
  <si>
    <t>RT @altruistauction: Rochelle - My Magic Man  Single LP https://t.co/0fBDSOAqco @eBay #vinylrecords #SEO #Marketing #shopsmall #SmallBusine…</t>
  </si>
  <si>
    <t>RT @Timothy_Hughes: 10 Straightforward Pointers for Great Content! https://t.co/ZCFONDG9BD via @DigitalLeadersA #socialselling #digitalsell…</t>
  </si>
  <si>
    <t>RT @Agence_IandYOO: Création de contenu : bonnes pratiques pour les commerciaux - IandYOO Le blog qui parle #InboundMarketing #SocialSellin…</t>
  </si>
  <si>
    <t>RT @Agence_IandYOO: Social selling #4 - Aligner processus de vente et parcours clients - IandYOO Le blog qui parle #InboundMarketing #Socia…</t>
  </si>
  <si>
    <t>RT @Agence_IandYOO: Guide de découverte client #3 - définir les objectifs - IandYOO Le blog qui parle #InboundMarketing #SocialSelling #Con…</t>
  </si>
  <si>
    <t>RT @enanglais: 👩‍💻👨‍💻#smm⤵️
Who are the influencers via @Moz ?
🏆@tim_fargo👏👏
🥈@TheMrFave
🥉@ArkangelScrap
@franzrusso @EllisMbeh @NigelJr…</t>
  </si>
  <si>
    <t>@Nimble Introduces Version 4.0 https://t.co/qohY194jZr via @CRM
#CRM #SocialSelling #Marketing https://t.co/tcHzhKQSsf</t>
  </si>
  <si>
    <t>RT @Jon_Ferrara: @Nimble Introduces Version 4.0 https://t.co/qohY194jZr via @CRM
#CRM #SocialSelling #Marketing https://t.co/tcHzhKQSsf</t>
  </si>
  <si>
    <t>Big thanks @stephenwoessner for sharing my story of how #LinkedIn and #socialselling added over $20 million in sales https://t.co/Q8fJcFPvxi</t>
  </si>
  <si>
    <t>RT @GTATidea: Target Your Success.
@PolishRoyalGoat @Socialfave_POL @MGWV1OO @cpa61 @Nathealings 
@Socialfave @NOWIAMME @oda_f @TheMrFave
h…</t>
  </si>
  <si>
    <t>RT @altruistauction: Vintage Black &amp;amp; Decker 3/8’ Variable Speed Reversing Corded Drill https://t.co/9So7zVLncB @eBay #Tools #SEO #Marketing #shopsmall #SmallBusiness #smallbiz #contentmarketing #American #Digitalmarketing #Liquidation #ebaymobile #ecommerce #Socialselling #USA …</t>
  </si>
  <si>
    <t>RT @zacharyatkins1: Vintage Black &amp;amp; Decker 3/8’ Variable Speed Reversing Corded Drill https://t.co/9So7zVLncB @eBay #Tools #SEO #Marketing #shopsmall #SmallBusiness #smallbiz #contentmarketing #American #Digitalmarketing #Liquidation #ebaymobile #ecommerce #Socialselling #USA #…</t>
  </si>
  <si>
    <t>RT @altruistauction: eBay Business by Marsha Collier https://t.co/CWhzONrjhi @eBay #SEO #Marketing #shopsmall #SmallBusiness #smallbiz #contentmarketing #Shopping #Auction #American #Digitalmarketing #Liquidation #ebaymobile #ecommerce #Socialselling #USA #fb #ebaybuyer</t>
  </si>
  <si>
    <t>RT @zacharyatkins1: eBay Business by Marsha Collier https://t.co/CWhzONrjhi @eBay #SEO #Marketing #shopsmall #SmallBusiness #smallbiz #contentmarketing #Shopping #Auction #American #Digitalmarketing #Liquidation #ebaymobile #ecommerce #Socialselling #USA #fb #ebaybuyer</t>
  </si>
  <si>
    <t>@pakman @CaseyNewton @Twitter @Socialfave @thomaspower @TheMrBlueprint The 5 key pillars to succeed on #Twitter and on #SocialMedia in general.
https://t.co/srw4DF36Ud 
#Infographic #SMM #OOTD #I4InfluenceR #Socialfave #SocialSelling #Automation #Content #Community #Targeting #Interactions #topics #Influence #ML #AI #Startup #IoT #Fintech #4IR #I4R https://t.co/W7GfcpUS4J</t>
  </si>
  <si>
    <t>RT @TheMrFave: @pakman @CaseyNewton @Twitter @Socialfave @thomaspower @TheMrBlueprint The 5 key pillars to succeed on #Twitter and on #Soci…</t>
  </si>
  <si>
    <t>RT @agsocialmedia: Social media is your chance to remain relevant and competitive so do not squander this opportunity because you may not g…</t>
  </si>
  <si>
    <t>RT @ExpoSalesLtd: Why the Social Selling Webinar Changes Nothing https://t.co/6ZnjDmjmAn by @Timothy_Hughes via @DigitalLeadersA #socialsel…</t>
  </si>
  <si>
    <t>Learn what made @GoVengreso’s CLO the #salesleader that she is today from a twist of fate. Check out her story in an interview w @MaggieMaspero from @soampli. We are proud to have you @BrynneTillman! https://t.co/dk7sx7fpSm 
#DigitalSelling #Sales #SocialSelling https://t.co/kMCDjArTGX</t>
  </si>
  <si>
    <t>RT @GoVengreso: Learn what made @GoVengreso’s CLO the #salesleader that she is today from a twist of fate. Check out her story in an interv…</t>
  </si>
  <si>
    <t>Get your #social profile photo analyzed @PhotoFeeler @itsannpierce #socialselling #sales @GoVengreso https://t.co/tV7EKt59qx https://t.co/VHhfisz7vi</t>
  </si>
  <si>
    <t>RT @M_3jr: Get your #social profile photo analyzed @PhotoFeeler @itsannpierce #socialselling #sales @GoVengreso https://t.co/tV7EKt59qx htt…</t>
  </si>
  <si>
    <t>How do you sustain #sales success for the next 5 years? Discover the answer in here with @LI_Learning. @GoVengreso #SocialSelling https://t.co/t1LvBmv4Qi</t>
  </si>
  <si>
    <t>RT @M_3jr: How do you sustain #sales success for the next 5 years? Discover the answer in here with @LI_Learning. @GoVengreso #SocialSellin…</t>
  </si>
  <si>
    <t>RT @anastasiabarre: .@GoVengreso’s @SBEngine is releasing a #podcast series and case study showcasing @SAP’s elite #SocialSelling program.…</t>
  </si>
  <si>
    <t>RT @SAPradio: Heard on #SAPRadio @michaelnlabate "Many companies who’ve invested in #SocialSelling transformation programs have seen lifts…</t>
  </si>
  <si>
    <t>Are you using #video in your #B2B #sales process? Join me, @GoVengreso's Mario Martinez Jr. @M_3Jr and @OneMob's Nimesh Gupta in a LIVE #Webinar Weds 3/14 at 1 PM ET to learn how video can improve your sales. Sign up today | #socialselling - https://t.co/NXDObI6gj9</t>
  </si>
  <si>
    <t>RT @bobwoods: Are you using #video in your #B2B #sales process? Join me, @GoVengreso's Mario Martinez Jr. @M_3Jr and @OneMob's Nimesh Gupta…</t>
  </si>
  <si>
    <t>You need a plan to deal with the #sales objections you hear the most! | #salestips #socialselling - https://t.co/QmQqNMIjHD</t>
  </si>
  <si>
    <t>LinkedIn is a powerful tool 4 finding &amp;amp; connecting w/ B2B decision makers. #SocialSelling @kurtshaver @GoVengreso https://t.co/ZcB4nM1lkh https://t.co/9FS0A7DHN7</t>
  </si>
  <si>
    <t>RT @M_3jr: LinkedIn is a powerful tool 4 finding &amp;amp; connecting w/ B2B decision makers. #SocialSelling @kurtshaver @GoVengreso https://t.co/Z…</t>
  </si>
  <si>
    <t>4 Ways to Grow your Sales Pipeline Effectively | by @M_3jr  via @GoVengreso #LinkedIn #PersonalBranding #SocialSelling  https://t.co/s7UiRF3VXh</t>
  </si>
  <si>
    <t>Top 3 Ways 2 Start #SocialSelling TODAY! W #Sales expert @imoyse #SellingWithSocial #SalesLeadership @GoVengreso https://t.co/DnIsfsKTZX https://t.co/HvVwYbH7VX</t>
  </si>
  <si>
    <t>WATCH ► Sales Navigator Best Practices with me and @BrynneTillman @GoVengreso https://t.co/HIeWhqrCMS #SalesNavigator #LinkedIn #SocialSelling</t>
  </si>
  <si>
    <t>Is #SocialSelling really worth the effort? Hear @imoyse on #SellingWithSocial #Sales #SalesLeaders @GoVengreso https://t.co/DnIsfsKTZX https://t.co/HvVwYbH7VX</t>
  </si>
  <si>
    <t>Do you know the 3 tiers of #ABM #ABS? Which one does your company subscribe to &amp;amp; are they leveraging #socialselling #LinkedIn #digitalsalestransformation to schedule more calls and close more business? @BrynneTillman https://t.co/PLA80byNIo via @GoVengreso</t>
  </si>
  <si>
    <t>4 components to #SocialSelling for a #sales person: Engage, Connect, Feed, &amp;amp; Measure. @GoVengreso https://t.co/kZj6GQhy1Z https://t.co/Ohqg5bSiv0</t>
  </si>
  <si>
    <t>RT @M_3jr: Do you know the 3 tiers of #ABM #ABS? Which one does your company subscribe to &amp;amp; are they leveraging #socialselling #LinkedIn #d…</t>
  </si>
  <si>
    <t>RT @M_3jr: Top 3 Ways 2 Start #SocialSelling TODAY! W #Sales expert @imoyse #SellingWithSocial #SalesLeadership @GoVengreso https://t.co/Dn…</t>
  </si>
  <si>
    <t>RT @M_3jr: Want to grow #sales? Find use cases your #customers are trying to solve and go after them. Find out how on my conversation with…</t>
  </si>
  <si>
    <t>RT @M_3jr: WATCH ► Sales Navigator Best Practices with me and @BrynneTillman @GoVengreso https://t.co/HIeWhqrCMS #SalesNavigator #LinkedIn…</t>
  </si>
  <si>
    <t>RT @M_3jr: Is #SocialSelling really worth the effort? Hear @imoyse on #SellingWithSocial #Sales #SalesLeaders @GoVengreso https://t.co/DnIs…</t>
  </si>
  <si>
    <t>RT @M_3jr: 4 components to #SocialSelling for a #sales person: Engage, Connect, Feed, &amp;amp; Measure. @GoVengreso https://t.co/kZj6GQhy1Z https:…</t>
  </si>
  <si>
    <t>RT @BertPurdy: 4 Ways to Grow your Sales Pipeline Effectively | by @M_3jr  via @GoVengreso #LinkedIn #PersonalBranding #SocialSelling  http…</t>
  </si>
  <si>
    <t>According to @arifjohariali, a successful #SocialSelling program focuses on maintaining momentum. Check out @GoVengreso's latest case study on #SAPSocialSelling. https://t.co/BSStaMNRzP
#Digit https://t.co/WADqqPyUYP https://t.co/bfUEpvxW6q</t>
  </si>
  <si>
    <t>RT @anastasiabarre: According to @arifjohariali, a successful #SocialSelling program focuses on maintaining momentum. Check out @GoVengreso…</t>
  </si>
  <si>
    <t>Most people are not connecting the dots between #ContentMarketing and #SocialSelling, says @LinkedInExpert. Why should marketing and sales be concerned? Find out: https://t.co/n5PRC5UdkE
#DigitalSelling #Inb https://t.co/hvXoe76G4P https://t.co/m53XsI4t5E</t>
  </si>
  <si>
    <t>Your Sales Presentation is NOT Effective #Sales #SocialSelling @KellyRiggs https://t.co/ASFnOIVYn5</t>
  </si>
  <si>
    <t>Use Voicemail to #Prospect: Yes it Works! by @thesaleshunter https://t.co/9eTcuJb5V1 @quotable @kevinmic @TimxClarke #sales #socialselling</t>
  </si>
  <si>
    <t>RT @Timothy_Hughes: My Blog: Want to gain competitive advantage with #sociamedia board level help is here! https://t.co/zPICFomifw @Timothy…</t>
  </si>
  <si>
    <t>RT @Timothy_Hughes: Does your Sales Onboarding Process embrace your new social and digital vision? https://t.co/i141O8uxuT @Timothy_Hughes…</t>
  </si>
  <si>
    <t>RT @DigitalLeadersA: GDPR: If I Want To Be Forgotten I Want To Be Forgotten - This Time It’s No Joke (via Passle) @Timothy_Hughes https://t…</t>
  </si>
  <si>
    <t>RT @agsocialmedia: Does your Sales Onboarding Process embrace your new social and digital vision? https://t.co/XYvFq5YRa4 by @Timothy_Hughe…</t>
  </si>
  <si>
    <t>RT @DigitalLeadersA: How to Choose Social Selling Program That Will Have a Lasting Impact to Your Employees https://t.co/d2QsUMAv7T by @Tim…</t>
  </si>
  <si>
    <t>RT @alexander_low: How The Silent Sales Floor Gets More Leads and Meetings than a Noisy One  https://t.co/Q2V1CqBAJE by @Timothy_Hughes via…</t>
  </si>
  <si>
    <t>RT @mckelviec: How to manage Your Territory With “I say this and thought of you” ISTATOY https://t.co/DGDqyLlhJL by @Timothy_Hughes via @Di…</t>
  </si>
  <si>
    <t>RT @Timothy_Hughes: Do you know why large “cutting edge” companies can’t do social media? https://t.co/sCnXkEwmTf #SocialMediaMarketing #SM…</t>
  </si>
  <si>
    <t>RT @Timothy_Hughes: Follow the digital bread crumbs https://t.co/XPqMLcSsku #socialselling #digitalsales #digitalselling @digitalleadersA #…</t>
  </si>
  <si>
    <t>11 LinkedIn Experts Share Their Best Unusual LinkedIn Marketing Hack by @LarryKim #SocialMediaMarketing #SocialSelling #Marketing https://t.co/aHcJeURWkh</t>
  </si>
  <si>
    <t>RT @apollineadiju: 11 LinkedIn Experts Share Their Best Unusual LinkedIn Marketing Hack by @LarryKim #SocialMediaMarketing #SocialSelling #…</t>
  </si>
  <si>
    <t>Social Media Marketing Do’s &amp;amp; Don’ts &amp;amp; How To Optimize Them &amp;gt;&amp;gt;&amp;gt;&amp;gt;&amp;gt;&amp;gt;  https://t.co/GoBLpvrR6u #SocialMediaMarketing #SocialSelling #SMM #Marketing #SocialMediaOptimization https://t.co/E4A5ZeZSYQ</t>
  </si>
  <si>
    <t>How to Use a Content Scorecard to Publish Better Blog Posts #SocialMediaMarketing #SocialSelling #SMM #Content https://t.co/noPgUpM3aq</t>
  </si>
  <si>
    <t>8 Creative Hashtag Campaigns We Love &amp;amp; Why They Worked #SocialMediaMarketing #SMM #SocialSelling https://t.co/UAXuAvEgTc</t>
  </si>
  <si>
    <t>12 LinkedIn Accounts That Will Make You Smarter #SocialMediaMarketing #SMM #SocialSelling https://t.co/VA0iOPagni</t>
  </si>
  <si>
    <t>How To Triple Your Website Traffic From Social Media  https://t.co/mh8k6y8MiE #socialmediamarketing #socialselling #smm #traffic</t>
  </si>
  <si>
    <t>How Should Your Sales Team Be Using LinkedIn? https://t.co/p5GP4zVgEa #SocialSelling #LinkedIn @JasonGordons</t>
  </si>
  <si>
    <t>RT @altruistauction: Title of Record by Filter https://t.co/hXq9Cqyy2k @eBay #music #SEO #Marketing #shopsmall #SmallBusiness #smallbiz #co…</t>
  </si>
  <si>
    <t>RT @zacharyatkins1: Title of Record by Filter https://t.co/SULHPduQ94 @eBay #music #SEO #Marketing #shopsmall #SmallBusiness #smallbiz #con…</t>
  </si>
  <si>
    <t>RT @DigitalLeadersA: Should Sales Commission be Based on Shared Values with the Client? https://t.co/mkVX71oYSX by @Timothy_Hughes via @Dig…</t>
  </si>
  <si>
    <t>How to manage Your Territory With “I say this and thought of you” ISTATOY https://t.co/DGDqyLlhJL by @Timothy_Hughes via @DigitalLeadersA @passle #contentmarketing #contenstrategy #content #contentwriting #socialmedia #socialselling #digitalsales @jbarclay101 @MrEugeneMcC https://t.co/XYWhDrmURw</t>
  </si>
  <si>
    <t>You’re a New CEO – Do You Have a Trusted Board of Advisors?  https://t.co/XXgh2kDN1Q @deverons1 @exposalesltd #peertopeer #mentor #coach #social #socialselling #socialmedia #socialexperts #sales #leadership #MSPartner #IAMCP #B2B #digitalselling #digitalsales https://t.co/P40LaP9UYi</t>
  </si>
  <si>
    <t>RT @mckelviec: You’re a New CEO – Do You Have a Trusted Board of Advisors?  https://t.co/XXgh2kDN1Q @deverons1 @exposalesltd #peertopeer #m…</t>
  </si>
  <si>
    <t>RT @antgrasso: How to orchestrate your sales and inbound marketing? https://t.co/6DE1v2iC09 @kuriharan on @LinkedIn #Marketing #DigitalMark…</t>
  </si>
  <si>
    <t>Hey, #construction pros.  Do you know this trick to get noticed on social media? #socialselling https://t.co/IPOi2qCxmM https://t.co/oEI8SoOnKO</t>
  </si>
  <si>
    <t>How to orchestrate your sales and inbound marketing? https://t.co/6DE1v2iC09 @kuriharan on @LinkedIn #Marketing #DigitalMarketing #Sales #InboundMarketing #business #SocialSelling https://t.co/6F25ugR1TS</t>
  </si>
  <si>
    <t>RT @Timothy_Hughes: Great to meet up with @iamkelvinlee @thomsonreuters @agsocialmedia @DigitalLeadersA here in Singapore #socialselling #d…</t>
  </si>
  <si>
    <t>Great to meet up with @iamkelvinlee @thomsonreuters @agsocialmedia @DigitalLeadersA here in Singapore #socialselling #digitalselling #socialsales #digitalsales #sales #salestips #strategicsales #salesleader #saleshacker #ColdCalling #outbound #onemoreca… https://t.co/SRrBUYnDzn https://t.co/DuSVQiTeJn</t>
  </si>
  <si>
    <t>Great to see @MichelleAshufta with her copy of "Social Selling" available on Amazon https://t.co/Axs0E0iWxh Thanks to @M_E_Rodriguez for the recommendation #socialselling #digitalselling #socialsales #digitalsales #sales #salestips #prospecting #salesleader #strategicsales #D365 https://t.co/oIE8ieFpEv</t>
  </si>
  <si>
    <t>Why you must fire your LinkedIn profile writing company! https://t.co/6FUvORdgup by @TimothyHughes #socialselling #leadgeneration @digitalleadersA #digitalselling #socialsales #sales #salestips #digitalsales #sellingwithsocial #salesenablement #salesleader #strategicsales #CMO https://t.co/ptHbHyda4h</t>
  </si>
  <si>
    <t>We are Humbled that CEO @timothy_hughes is 13th Globally - Digital Transformation: Top 100 Influencers, Brands and Publications https://t.co/HRSPY5byPz @onalytica #digitaltransformation #digitaldisruption #socialselling #digitalselling #digitalmarketing #socialsales #digitalsales https://t.co/1qCC6VUMQa</t>
  </si>
  <si>
    <t>#SocialSelling: Three Reasons It's Good for #Business and Four Steps to Get You Started https://t.co/NGINW7dVL4 https://t.co/jttcg1FOCA</t>
  </si>
  <si>
    <t>Social Selling Should Come Before B2B Social Media Marketing https://t.co/LP4bROYLGf #socialselling #b2b #socialmedia #marketing</t>
  </si>
  <si>
    <t>Want more customers? Here's what to say in your posts to drive more sales leads. #socialselling https://t.co/ytCcWGtmBa https://t.co/fSKSWN1Pgp</t>
  </si>
  <si>
    <t>Want more customers? Here's what to say in your posts to drive more sales leads. #socialselling https://t.co/ytCcWGtmBa https://t.co/EpOp3h1p5F</t>
  </si>
  <si>
    <t>Want more customers? Here's what to say in your posts to drive more sales leads. #socialselling https://t.co/ytCcWGtmBa https://t.co/TSC7lhv4RU</t>
  </si>
  <si>
    <t>Want more customers? Here's what to say in your posts to drive more sales leads. #socialselling https://t.co/ytCcWGtmBa https://t.co/84J6ugBtAR</t>
  </si>
  <si>
    <t>🔝¿Quieres saber tu índice social en LinkedIn?. Comprueba tu SSI https://t.co/HXqRaz0cbC vía @Mariangelesber
#SocialSelling #LinkedIn #MarcaProfesional</t>
  </si>
  <si>
    <t>¿Quieres saber tu índice social en LinkedIn?. Comprueba tu SSI via Mariangeles Berna 
#LINKEDIN  #SocialSelling... https://t.co/8kS2PBqTuw</t>
  </si>
  <si>
    <t>#TechMarketers Think Outside the #Buyer’sJourney #Marketing #SocialSelling [New Research] https://t.co/PwIc2Vsms4 https://t.co/cIVOnDStNu</t>
  </si>
  <si>
    <t>4 Things You Need to Know About Selling With Fear https://t.co/9nlHH5lM94 #Selling #SocialSelling @Strong__Content</t>
  </si>
  <si>
    <t>How to start prospecting for clients using twitter – a basic guide #b2b #socialselling
https://t.co/qJh2aIPRFs https://t.co/Bp8kl0nDSo</t>
  </si>
  <si>
    <t>#Chatbot vs. live customer service rep for #socialselling. #SMMW18 https://t.co/NkL4YWdWux</t>
  </si>
  <si>
    <t>RT @enanglais: 🚀#DigitalTransformation
French 🇫🇷 you must follow⤵️
@LouisSerge @FlashTweet @Alban_Jarry @pirmax @ArkangelScrap @TheMisterFa…</t>
  </si>
  <si>
    <t>RT @Timothy_Hughes: Why social selling isn’t real selling and will never replace meetings https://t.co/Gcn3uk5rsR #SocialSelling #SMM #Sale…</t>
  </si>
  <si>
    <t>A great article that discusses how to #budget for #digitalbranding 
Approach #SocialSelling and #SocialMediaMarketing from a return on investment perspective. 
Jon https://t.co/9ctmknb66p</t>
  </si>
  <si>
    <t>Is your #socialmedia #branding strategy making your brand relevant and recognizable? I challenge anyone looking to increase #market reach to spend a few hours this weekend to reading at least three articles such as this one.
#SocialSelling #socialmediamarketing 
#branding
Jon https://t.co/tAoxNpH3d6</t>
  </si>
  <si>
    <t>follow @techtionary #ThoughtLeader in #ucoms #AI #apps #ucaas #iot #socialmedia #socialselling https://t.co/uLtSiLSj16</t>
  </si>
  <si>
    <t>Watch this video where @JoSaundersAU shares how she utilizes tools like @Nimble to build relationships online from one of the most isolated cities in the world: Perth, Australia :) https://t.co/VicWK1L7sl #CRM #SocialSelling https://t.co/UbSLyOtAFV</t>
  </si>
  <si>
    <t>RT @Timothy_Hughes: If you are SaaS sales, you need to watch this https://t.co/ajrR9bPc4N #video #socialselling @linkedinselling #digitalse…</t>
  </si>
  <si>
    <t>RT @Jon_Ferrara: Watch this video where @JoSaundersAU shares how she utilizes tools like @Nimble to build relationships online from one of…</t>
  </si>
  <si>
    <t>Trending This Week: Value Is a Difference-Maker for Customers and Sellers Alike https://t.co/GfjDcIvHq3 #SocialSelling #Sales https://t.co/N5gaZVBCBq</t>
  </si>
  <si>
    <t>What Does Your LinkedIn Profile Say About You? The Big Mistake Sales Pros Can Easily Avoid https://t.co/rHfFSprqSL #SocialSelling #Sales https://t.co/is4g38Vmbn</t>
  </si>
  <si>
    <t>How B2B Salespeople Can Optimize Their LinkedIn Profile to Engage Buyers https://t.co/j5GlFJgOSc #SocialSelling #Sales https://t.co/xvnEGjOrcg</t>
  </si>
  <si>
    <t>Sales Navigator Success Stories: Tech and Professional Services [Video] https://t.co/g1aA6OZvXT #SocialSelling #Sales https://t.co/MxdfTzlQZE</t>
  </si>
  <si>
    <t>Sales Navigator Success Stories from Europe [Video] https://t.co/bCrEbFlfeM #SocialSelling #Sales https://t.co/qWxOYvqvet</t>
  </si>
  <si>
    <t>RT @gabevillamizar: Sales Navigator Success Stories: Tech and Professional Services [Video] https://t.co/g1aA6OZvXT #SocialSelling #Sales h…</t>
  </si>
  <si>
    <t>Are you going to be in the San Francisco area tomorrow and Wednesday? Already got your ticket for #TOPOSummit? Make sure you stop by the EveryoneSocial booth, see how our #EmployeeAdvocacy and #SocialSelling product works, meet some team members, and more. Hope to see you there! https://t.co/zGIKJXlod7</t>
  </si>
  <si>
    <t>8 Great YouTube Channel Marketing Tips https://t.co/UclNfSm5v6 / #YouTube #eCommerce #SocialSelling #SMM https://t.co/ZP0VWRQa25</t>
  </si>
  <si>
    <t>RT @ProfitsPodcasts: 8 Great YouTube Channel Marketing Tips https://t.co/UclNfSm5v6 / #YouTube #eCommerce #SocialSelling #SMM https://t.co/…</t>
  </si>
  <si>
    <t>11 Ways To Leverage LinkedIn https://t.co/rwFQeR97wS / #LinkedIn #SocialSelling #SMM #Networking #ROI #CEO #Recruit https://t.co/IY5NBbYNmi</t>
  </si>
  <si>
    <t>What Is the Right Sales Cycle for Your Business? via @B2Community #BusinessDevelopment #BusinessGrowth #BuyersJourney #DemandGeneration #DigitalMarketing #LeadGeneration #Sales #SmallBusiness #SocialSelling https://t.co/CsqrikTRoU https://t.co/bANbq9dgzU</t>
  </si>
  <si>
    <t>What Is the Right Sales Cycle for Your Business? via @B2Community #BusinessDevelopment #BusinessGrowth #BuyersJourney #DemandGeneration #DigitalMarketing #LeadGeneration #Sales #SmallBusiness #SocialSelling https://t.co/5drKRe4hR5 https://t.co/AQ8AGDlZiN</t>
  </si>
  <si>
    <t>RT @robertlburns: What Is the Right Sales Cycle for Your Business? via @B2Community #BusinessDevelopment #BusinessGrowth #BuyersJourney #DemandGeneration #DigitalMarketing #LeadGeneration #Sales #SmallBusiness #SocialSelling https://t.co/v5hIUTKw3c https://t.co/Vvx6yGl1lj</t>
  </si>
  <si>
    <t>RT @Agence_IandYOO: L'emailing marketing indispensable outil de l'inbound marketeur - IandYOO Le blog qui parle #InboundMarketing #SocialSelling #ContentMarketing #socialmedia  #SEO #Hubspot #LeadGeneration #DigitalMarketing https://t.co/QDgvWxCNM0</t>
  </si>
  <si>
    <t>10 Best Sales Courses Online for Mastery
https://t.co/g6tVtX248E 
#smallbusiness #SmallBiz #entrepreneur #ecommerce #SocialMedia #SMM #GrowthHacking #DigitalMarketing #onlinelearning #startups #tech #IoT #IIoT #IndustrialIoT #Sales #SocialSelling #SalesTips #makeyourownlane https://t.co/1OdQJqSlfE</t>
  </si>
  <si>
    <t>10 Best Sales Courses Online for Mastery
https://t.co/g6tVtX248E 
#smallbusiness #SmallBiz #entrepreneur #ecommerce #SocialMedia #SMM #GrowthHacking #DigitalMarketing #onlinelearning #startups #tech #IoT #IIoT #IndustrialIoT #Sales #SocialSelling #SalesTips #makeyourownlane https://t.co/JnBxXOoqR7</t>
  </si>
  <si>
    <t>RT @tedprodromou: Download your FREE issue of Social Selling Made Easy Magazine! Available now on the App Store and Google Play. #socialsel…</t>
  </si>
  <si>
    <t>RT @Timothy_Hughes: 84% buyers report trusting recommendations from influencers, friends, family members above all other kinds of marketing…</t>
  </si>
  <si>
    <t>RT @DigitalLeadersA: How to Eliminate The Most Frustrating Part of Cold Calling and Get More Meetings and Win More Deals https://t.co/XKwT6…</t>
  </si>
  <si>
    <t>Meet you at ITEM Conference, Kyiv 24-25th.
#item2018 #Conferences #itcompany #opinionleader #network #salesstrategy #Marketing #Kiev #socialselling m https://t.co/CHXYjQRFmP</t>
  </si>
  <si>
    <t>RT @valymanconsult: Meet you at ITEM Conference, Kyiv 24-25th.
#item2018 #Conferences #itcompany #opinionleader #network #salesstrategy #M…</t>
  </si>
  <si>
    <t>RT @Timothy_Hughes: I'm too busy to use #socialmedia for business https://t.co/ZUzstijN3e #smm #socialmediamarketing #DigitalTransformation…</t>
  </si>
  <si>
    <t>#socialmedia #socialselling #digitalselling #socialmediamarketing #digitaltransformation  @Timothy_Hughes  @HighChloeCloud 
Via @agsocialmedia https://t.co/9ytUHju4BX</t>
  </si>
  <si>
    <t>RT @BrynneTillman: What happens when #SocialSelling best practices are consistently applied? Listen to #SAPSocialSelling successes &amp;amp; #Sales…</t>
  </si>
  <si>
    <t>#TBT - Don't Wait.The Time Is Now!#sales #socialselling @iSalesGirl https://t.co/2xSL6ViiED https://t.co/MTucK6r6km</t>
  </si>
  <si>
    <t>RT @GoVengreso: #TBT - Don't Wait.The Time Is Now!#sales #socialselling @iSalesGirl https://t.co/2xSL6ViiED https://t.co/MTucK6r6km</t>
  </si>
  <si>
    <t>Partner Exchange is here! Join me today for my session "How to Drive Leads with Social Selling" at 1:00 PM https://t.co/t1DLgpCari #GPUGAmplify #SocialSelling https://t.co/kZcgRTBWUT</t>
  </si>
  <si>
    <t>These stats on #SocialSelling are mind numbing......If your Company has not fully embraced #SocialSelling as a specific channel focus, you may be falling behind...Fear not, @Thought_Horizon   can help!
9 Social Selling Stats to Motivate Your Sales Approach https://t.co/CY9IDkFLes</t>
  </si>
  <si>
    <t>Sales &amp;amp; #Marketing alignment is an age old challenge.  #SocialSelling presents a tremendous opportunity to bridge that gap.  
@Thought_Horizon is constantly working to eliminate the gap while simultaneously addressing generational diversity. https://t.co/NfwVSPapHg</t>
  </si>
  <si>
    <t>The digital age has transformed the sales arena. #SocialSelling 
https://t.co/tnibPp6ZOW https://t.co/bavJ3jvreX</t>
  </si>
  <si>
    <t>RT @ThomasFisherTH: These stats on #SocialSelling are mind numbing......If your Company has not fully embraced #SocialSelling as a specific…</t>
  </si>
  <si>
    <t>RT @ThomasFisherTH: Sales &amp;amp; #Marketing alignment is an age old challenge.  #SocialSelling presents a tremendous opportunity to bridge that…</t>
  </si>
  <si>
    <t>LinkedIn's $27 Billion Challenge: Get People to Use It More https://t.co/n34QVZW6Xy #socialmediamarketing #SocialSelling https://t.co/8oTTbj8Owc</t>
  </si>
  <si>
    <t>RT @BSteingraeber: LinkedIn's $27 Billion Challenge: Get People to Use It More https://t.co/n34QVZW6Xy #socialmediamarketing #SocialSelling…</t>
  </si>
  <si>
    <t>Perhaps the move to 280 will have a benefit to the general public. #SocialSelling https://t.co/l9gqEuuGnm</t>
  </si>
  <si>
    <t>While you can suggest Twitter to your #buyers, be patient. #SocialSelling https://t.co/lC46H8zdX2</t>
  </si>
  <si>
    <t>#Marketers must craft their messaging and #content like a good chef creates a menu. #SocialSelling https://t.co/ImkIIjjJVp</t>
  </si>
  <si>
    <t>#SocialMedia is way too important in keeping buyers up to date on the latest technology. #SocialSelling https://t.co/vdt4w5gF07</t>
  </si>
  <si>
    <t>#B2B: #CustomerExperience, Lead Nurturing and #SocialSelling https://t.co/5lKDcNBaEz</t>
  </si>
  <si>
    <t>#Socialselling : où en sont les directions commerciales ? https://t.co/NYB0BSjye9 #leadgen via @Actionco_fr @Cyril_Bladier https://t.co/F4LjKf4Dkv</t>
  </si>
  <si>
    <t>8 Great #SocialMediaMarketing Quotes https://t.co/DemUizEWj1  #SocialMedia #Marketing #SMM #Mktng #SocialSelling https://t.co/jF2sYkPYYo</t>
  </si>
  <si>
    <t>RT @Business__Quote: 8 Great #SocialMediaMarketing Quotes https://t.co/DemUizEWj1  #SocialMedia #Marketing #SMM #Mktng #SocialSelling https…</t>
  </si>
  <si>
    <t>#eMarketerSocial Magnífica entrevista @omar_autoempleo y un gran ejemplo a seguir. Con un entrevistado así, da gusto. Saludos cordiales #MarcaPersonal | #SocialSelling | #emprender | #blogger | #Marketing | #disenoWeb | #MarketerSocial https://t.co/R4jc1FhaFv https://t.co/ejmZq3oUNO</t>
  </si>
  <si>
    <t>RT @eMarketerSocial: #eMarketerSocial Magnífica entrevista @omar_autoempleo y un gran ejemplo a seguir. Con un entrevistado así, da gusto.…</t>
  </si>
  <si>
    <t>How to Grow Your #Facebook Audience: 8 Success Tips https://t.co/ELKtE5Hs2B #socialselling #inboundmarketing https://t.co/YQY18SnjP8</t>
  </si>
  <si>
    <t>As retailers continue to evolve their businesses to put the consumer at the center of every business decision we are seeing an overall shift in priorities around the concept of convenience. Is your #retailbusiness ready for this shift?
https://t.co/o6CDfXlgVb  #socialselling</t>
  </si>
  <si>
    <t>RT @DigitalLeadersA: Fancy some training on how as a salesperson you can support Account Based Marketing? https://t.co/Ed7eChfTiK  By @Timo…</t>
  </si>
  <si>
    <t>11 Tips &amp;amp; Tactics for Expert-Level #SocialSelling https://t.co/f8zuKu4hmY @sproutsocial</t>
  </si>
  <si>
    <t>#SocialSelling | La clé de la prospection commerciale ? INSISTER. Via @Cyril_Bladier @businesson_line @brunofridl #B2B #data #marketing #socialmedia #digital https://t.co/mBLHu8092q https://t.co/qp5u9O2EP3</t>
  </si>
  <si>
    <t>RT @GraphemiDesign: #SocialSelling | La clé de la prospection commerciale ? INSISTER. Via @Cyril_Bladier @businesson_line @brunofridl #B2B…</t>
  </si>
  <si>
    <t>RT @shindehemant300: RT DigitalLeadersA "Fancy some training on how as a salesperson you can support Account Based Marketing? https://t.co/…</t>
  </si>
  <si>
    <t>How To Create A Winning LinkedIn Headline https://t.co/1Te8NGkTSr</t>
  </si>
  <si>
    <t>2016 State of Social Selling https://t.co/7sEtSRUAIG</t>
  </si>
  <si>
    <t>The Mixology of Content Marketing [Infographic] https://t.co/sU0a2HuJs4</t>
  </si>
  <si>
    <t>How To Write And Receive Valuable LinkedIn Recommendations https://t.co/xQGfFevBcP</t>
  </si>
  <si>
    <t>RT @influandsell: #InfluAndSell lance son site https://t.co/IpriiWRo1u #Socialselling  #MarketingDigital #influenceurs</t>
  </si>
  <si>
    <t>#InfluAndSell lance son site https://t.co/IpriiWRo1u #Socialselling  #MarketingDigital #influenceurs</t>
  </si>
  <si>
    <t>@influandsell est aussi sur #instagram https://t.co/mMWs32BbyY #SocialSelling #influencers https://t.co/DimEfcfIY9</t>
  </si>
  <si>
    <t>RT @micadam: 10 TIPS from THE NEW BOOK The LinkedIn Sales Playbook by @brynneTillman https://t.co/tPHGLiHZZr #sales #socialselling</t>
  </si>
  <si>
    <t>10 TIPS from THE NEW BOOK The LinkedIn Sales Playbook by @brynneTillman https://t.co/tPHGLiHZZr #sales #socialselling</t>
  </si>
  <si>
    <t>How to Use #SocialSelling to Boost Demand Generation by @PegMiller https://t.co/KmGv12LgAm via @B2Community https://t.co/cq4lRP3lRm</t>
  </si>
  <si>
    <t>Customers will inevitably look you up online - are you ready? via @DigitalLeaders https://t.co/lyC8kwLcwX #socialselling #b2bmarketing</t>
  </si>
  <si>
    <t>LinkedIn Lead Generation Help - How to tell if you need it + where to find it  https://t.co/wSSEKZ4cBg #linkedin #leadgeneration #socialselling https://t.co/AB01MzM8nu</t>
  </si>
  <si>
    <t>RT @RatingLtd: LinkedIn Lead Generation Help - How to tell if you need it + where to find it  https://t.co/wSSEKZ4cBg #linkedin #leadgenera…</t>
  </si>
  <si>
    <t>We’re talking about #SocialSelling- take a look at how your sales to marketing ratio can impact results https://t.co/itua3lvHBt</t>
  </si>
  <si>
    <t>Do you know which social media platform is best suited to #LeadGeneration? Learn more in the article below. #SocialSelling https://t.co/6CLEyMCaUl</t>
  </si>
  <si>
    <t>RT @TenBearSocial: Do you know which social media platform is best suited to #LeadGeneration? Learn more in the article below. #SocialSelli…</t>
  </si>
  <si>
    <t>#SocialSelling: Three Reasons It's Good for Business and Four Steps to Get You Started https://t.co/x39Sy16YQV https://t.co/GqN7zmEYlR</t>
  </si>
  <si>
    <t>RT @HospitalityTek: #SocialSelling: Three Reasons It's Good for Business and Four Steps to Get You Started https://t.co/x39Sy16YQV https://…</t>
  </si>
  <si>
    <t>Why Marketers Need to Think Like Data Scientists (And How to Do It) via @cmicontent https://t.co/44XuaGoTrn #socialSelling</t>
  </si>
  <si>
    <t>70: Bob Hoffman: The Ad Contrarian strikes again https://t.co/bnbd9AzVbO #socialSelling</t>
  </si>
  <si>
    <t>Twitter Marketing Is Still Effective https://t.co/tJsP51p7M6 / #Twitter #SocialMedia #SocialSelling #Inbound</t>
  </si>
  <si>
    <t>The Reason Why You Need To Hire A Social Media Marketing Pro https://t.co/9LcNTmOh9W / #SocialMedia #Marketing #Manager #SocialSelling</t>
  </si>
  <si>
    <t>RT @3HorsemenAgency: Twitter Marketing Is Still Effective https://t.co/tJsP51p7M6 / #Twitter #SocialMedia #SocialSelling #Inbound</t>
  </si>
  <si>
    <t>90% Who Use #Mobile #SocialMedia Apps Check #Facebook Daily, so Marketers Take Note  @mmguta @smallbiztrends #digitalmarketing #socialselling #socialtrends #digitaltrends https://t.co/CUOs5519Uk https://t.co/GZpxbjrnnz</t>
  </si>
  <si>
    <t>How do you go about meeting your 2nd level connections on LinkedIn? #linkedin #socialselling https://t.co/DE6xTTV0o5</t>
  </si>
  <si>
    <t>RT @MikeSchiemer: 5 Tips To Help Your Marketing Stand Out https://t.co/tQsAZvohmR / #Marketing #CMO #Inbound #SocialSelling https://t.co/gf…</t>
  </si>
  <si>
    <t>RT @orangeman7: 6 Reasons #SocialMedia #Marketing Is Critical For Your #Business
#SMM #SocialSelling #SocialMarketing from @MikeSchiemer
ht…</t>
  </si>
  <si>
    <t>RT @MikeSchiemer: 10 Social Media Tactics To Generate B2B Sales Leads https://t.co/VpZZ2sxyTg / #B2B #Sales #SocialSelling #SocialMedia htt…</t>
  </si>
  <si>
    <t>10 Reasons Your Business Needs Social Media Marketing https://t.co/cxNyKpME7Y / #SocialMedia #SocialSelling #Marketing #DigitalMarketing #SEO</t>
  </si>
  <si>
    <t>The Importance Of Lead Generation For Sales https://t.co/1m0lTesves / #Sales #Selling #SocialSelling #SMM https://t.co/GSt7Punlbf</t>
  </si>
  <si>
    <t>RT @dcpwebdesigners: Tweet from The $10 Startup (@10DollarSTARTUP) The $10 Startup (@10DollarSTARTUP) Tweeted:
RT @MikeSchiemer: 10 Terrifi…</t>
  </si>
  <si>
    <t>RT @MikeSchiemer: How To Manage A Remote Sales Team https://t.co/WQ6RD5B9Yw / #Sales #SocialSelling #Management https://t.co/Q2mq7TdkuQ</t>
  </si>
  <si>
    <t>RT @SkillsLabIO: The science on #SocialSelling helping #Sales Professionals beat continuous rejection https://t.co/OEPYiplOva by @OllieWhit…</t>
  </si>
  <si>
    <t>Here's a special bulletin written by the too smart #Millennials over at @wesleyanargus: Social media platforms are not actually used for what Facebook and Instagram say they are used for. #SocialSelling
https://t.co/cNlSQQrbNM https://t.co/E4EF1arEHq</t>
  </si>
  <si>
    <t>Observe this simple #SocialSelling Rule: Know your audience first, approach them on social media second.  
https://t.co/8cgSQGavKj https://t.co/2uTdJezkqC</t>
  </si>
  <si>
    <t>As the world becomes more virtual, it’s time for social sellers to stay laser focused on the differences between a real-life and virtual conversation. #SocialSelling 
https://t.co/nyEen2c2QD https://t.co/5J3jV2Dg66</t>
  </si>
  <si>
    <t>The most effective tools in #SocialSelling lie strangely dormant to most salespeople. Why? 
https://t.co/Q9LgiwOkcw https://t.co/EYKbusVPMb</t>
  </si>
  <si>
    <t>Why should you engage in #SocialSelling?The digital age has transformed the sales arena.  
https://t.co/KDUy4sxQCL https://t.co/gA9eOJChAP</t>
  </si>
  <si>
    <t>How to handle negative people when prospecting in network marketing. https://t.co/ESx1rOnr8G #networkmarketing #mlm #directsales #socialselling #socialcommerce https://t.co/fGcMOqBpef</t>
  </si>
  <si>
    <t>RT @michelleberdeal: How to handle negative people when prospecting in network marketing. https://t.co/ESx1rOnr8G #networkmarketing #mlm #d…</t>
  </si>
  <si>
    <t>RT @ExpoSalesLtd: 34% of Marketers have no idea what GDPR is? Are you ready to be fined! https://t.co/1TYUTTsvfQ by @Timothy_Hughes via @Di…</t>
  </si>
  <si>
    <t>Did you know that #socialselling can offer a new path to generating leads online? Get started: https://t.co/nXiJKfBZ7H https://t.co/LEqw8m5Kzh</t>
  </si>
  <si>
    <t>Get unique insight into your target market https://t.co/c2lhhoJfBV #video #hack #socialselling @linkedinselling @digitalleadersA #digitalselling #prospecting #socialsales #ABM #digitalsales #flipmyfunnel #salesleader #strategicsales #saleshacker #marketing #digitalmarketing #CMO https://t.co/3VKifFQ47J</t>
  </si>
  <si>
    <t>If you are SaaS sales, you need to watch this https://t.co/ajrR9bPc4N #video #socialselling @linkedinselling #digitalselling #salestips @digitalleadersA #socialsales #digitalsales #prospecting #coldcalling #outbound #onemorecall #salestips #salesleader #strategicsales #MSdyn365 https://t.co/YE7bxGTPJO</t>
  </si>
  <si>
    <t>34% of Marketers have no idea what GDPR is? Are you ready to be fined! https://t.co/1TYUTTsvfQ by @Timothy_Hughes via @DigitalLeadersA #GDPR #KnowledgeGap #SocialMedia #SocialSelling #DigitalSales #Digitaltransformation</t>
  </si>
  <si>
    <t>By tapping into psychological triggers, your brand can stand out from all the noise and be visible in the social space (via Passle) https://t.co/6BdOV2j3Mt #socialselling #socialmedia #digitalselling #marketing #socialsales #digitsales #digitalmarketing  @digitalleadersA #CMO</t>
  </si>
  <si>
    <t>13 Things to Ask Your Marketing Department https://t.co/BZjxSuk0g0 @digitalleadersA #socialselling #prospecting #digitalselling #coldcalling #socialsales #salestips #digitalsales #sales #salesleader #strategicsales #outbound #onemorecall #sellingwithsocial #salesenablement #D365</t>
  </si>
  <si>
    <t>RT @DigitalLeadersA: There is only one social selling measure, revenue  https://t.co/P7uDZ4tShp by @Timothy_Hughes via @DigitalLeadersA #ma…</t>
  </si>
  <si>
    <t>Are you still selling like it’s “1999” 
https://t.co/N7gYhyYsyX #ExponentialSales @DigitalLeadersA #sales #salestips #salesenablement #socialselling #digitalsales #prospecting #coldcalling #onemorecall #strategicsales #salesleader #socialsales #digitalselling #MSPartner #MSdyn365</t>
  </si>
  <si>
    <t>Have you asked your #digitaltransformation partner if they have digitally transformed themselves? https://t.co/OmDfjrSCZy by @Timothy_Hughes via @DigitalLeadersA #socialmedia #socialselling #digitalselling #socialmediamarketing #socialtransformation #socialstrategy</t>
  </si>
  <si>
    <t>Why the Social Selling Webinar Changes Nothing https://t.co/6ZnjDmjmAn by @Timothy_Hughes via @DigitalLeadersA #socialselling #digitalsales #socialtransformation #digitaltransformation #salestransformation #socialmedia #salestips #salesstrategy #salesleader</t>
  </si>
  <si>
    <t>RT @ExpoSalesLtd: By tapping into psychological triggers, your brand can stand out from all the noise and be visible in the social space (v…</t>
  </si>
  <si>
    <t>RT @Timothy_Hughes: Why you need to (you know what) or get off the pot… https://t.co/N2NjrTRZD8 via @DigitalLeadersA #socialmedia #socialse…</t>
  </si>
  <si>
    <t>RT @Timothy_Hughes: Turn chance online encounters into sales opportunities https://t.co/BiYLTilk42 @Alexander_Low #serendipity #SMM #Sales…</t>
  </si>
  <si>
    <t>RT @Timothy_Hughes: Is there a direct correlation between tweeting and salespeople meetings? https://t.co/qOGCQN8owm #socialselling #sales…</t>
  </si>
  <si>
    <t>RT @Timothy_Hughes: We’re hiring! https://t.co/6UFmYFK8mA via @DigitalLeadersA #socialselling #digitalselling #socialsales #digitalsales #s…</t>
  </si>
  <si>
    <t>Why the social bandwagon is about to move and you’d better be on it..  https://t.co/Bbw3XS5Y8S by @AGSocialMedia via @DigitalLeadersA #socialmediastrategy #socialselling #socialmediamarketing #smm #digitalselling #digitaltransformation https://t.co/albDSCKrAf</t>
  </si>
  <si>
    <t>If you run a social media campaign and nothing happens, should you blame the platform? https://t.co/BdMAxqVpWB #socialselling #sales https://t.co/J0x85EvpNm</t>
  </si>
  <si>
    <t>[Checklist] 25 Tips To Optimize Your @LinkedIn Account #SocialMedia #SocialSelling https://t.co/cVT7aPDjch</t>
  </si>
  <si>
    <t>RT @micadam: [Checklist] 25 Tips To Optimize Your @LinkedIn Account #SocialMedia #SocialSelling https://t.co/cVT7aPDjch</t>
  </si>
  <si>
    <t>24 #Twitter #Sales Triggers To Help You Achieve Social Selling Success
http://t.co/jsgkTufDRk #socialselling http://t.co/LsVybgxZ85</t>
  </si>
  <si>
    <t>9 Content Marketing Tools You Need To Know #Content #marketing #socialselling https://t.co/NPh8a8f2dV</t>
  </si>
  <si>
    <t>#Socialselling is so much more than LinkedIn but it is a good start for #sales https://t.co/48ieAKxCy4</t>
  </si>
  <si>
    <t>Twitter Drops The Hammer And The Impact Is Significant https://t.co/7QWh7IXG9i #sales #SocialSelling https://t.co/F1HJjbXpcR</t>
  </si>
  <si>
    <t>Are you using introductions as your cornerstone of social selling
https://t.co/jZcItvtpIf
#sales #socialselling #leadgen</t>
  </si>
  <si>
    <t>The History of Digital Content (Infographic) https://t.co/4sj8kdF9JK #socialselling #sales</t>
  </si>
  <si>
    <t>RT @micadam: Twitter Drops The Hammer And The Impact Is Significant https://t.co/7QWh7IXG9i #sales #SocialSelling https://t.co/F1HJjbXpcR</t>
  </si>
  <si>
    <t>Inbound marketing pas à pas #12 - Produire des contenus premium - Le blog qui parle #InboundMarketing #SocialSelling #ContentMarketing #socialmedia  #SEO #Hubspot #LeadGeneration #DigitalMarketing https://t.co/y8BW86NWRL</t>
  </si>
  <si>
    <t>Création de contenu : bonnes pratiques pour les commerciaux - IandYOO Le blog qui parle #InboundMarketing #SocialSelling #ContentMarketing #socialmedia  #SEO #Hubspot #LeadGeneration #DigitalMarketing https://t.co/ES4jZOGWaD</t>
  </si>
  <si>
    <t>Créer une Thank You Page efficace et engageante - IandYOO Le blog qui parle #InboundMarketing #SocialSelling #ContentMarketing #socialmedia  #SEO #Hubspot #LeadGeneration #DigitalMarketing https://t.co/bdqWo4dRYd</t>
  </si>
  <si>
    <t>Transformation commerciale avec les réseaux sociaux B2B &amp;gt; Formation social selling et inbound sales par IandYOO centre de formation enregistré Datadock et agence #SocialSelling #inboundsales #Prospection #LinkedIn https://t.co/OU6FZwuAvw</t>
  </si>
  <si>
    <t>Social selling #4 - Aligner processus de vente et parcours clients - IandYOO Le blog qui parle #InboundMarketing #SocialSelling #ContentMarketing #socialmedia  #SEO #Hubspot #LeadGeneration #DigitalMarketing https://t.co/8Q5byNIJhr</t>
  </si>
  <si>
    <t>Social selling #5 - Stratégie de prospection digitale et réseaux sociaux - IandYOO Le blog qui parle #InboundMarketing #SocialSelling #ContentMarketing #socialmedia  #SEO #Hubspot #LeadGeneration #DigitalMarketing https://t.co/A3afoSZmag</t>
  </si>
  <si>
    <t>Inbound marketing pas à pas #11 - Les campagnes payantes - Le blog qui parle #InboundMarketing #SocialSelling #ContentMarketing #socialmedia  #SEO #Hubspot #LeadGeneration #DigitalMarketing https://t.co/66O8uEbsWp</t>
  </si>
  <si>
    <t>Inbound marketing pas à pas #10 - Partager sur les réseaux sociaux - Le blog qui parle #InboundMarketing #SocialSelling #ContentMarketing #socialmedia  #SEO #Hubspot #LeadGeneration #DigitalMarketing https://t.co/EDHrnWBJXJ</t>
  </si>
  <si>
    <t>Guide de découverte client #3 - définir les objectifs - IandYOO Le blog qui parle #InboundMarketing #SocialSelling #ContentMarketing #socialmedia  #SEO #Hubspot #LeadGeneration #DigitalMarketing https://t.co/jczfGEPmpn</t>
  </si>
  <si>
    <t>Guide de découverte client #4 - analyse des plans d'action - IandYOO Le blog qui parle #InboundMarketing #SocialSelling #ContentMarketing #socialmedia  #SEO #Hubspot #LeadGeneration #DigitalMarketing https://t.co/kSSURLEPqs</t>
  </si>
  <si>
    <t>Guide de découverte client #5 – calendrier de mise en place du plan d’action - IandYOO Le blog qui parle #InboundMarketing #SocialSelling #ContentMarketing #socialmedia  #SEO #Hubspot #LeadGeneration #DigitalMarketing https://t.co/eHOzZGzO2n</t>
  </si>
  <si>
    <t>Guide de découverte client #6 – Conséquences et implications - IandYOO Le blog qui parle #InboundMarketing #SocialSelling #ContentMarketing #socialmedia  #SEO #Hubspot #LeadGeneration #DigitalMarketing https://t.co/xZ8ia6mu6l</t>
  </si>
  <si>
    <t>L'emailing marketing indispensable outil de l'inbound marketeur - IandYOO Le blog qui parle #InboundMarketing #SocialSelling #ContentMarketing #socialmedia  #SEO #Hubspot #LeadGeneration #DigitalMarketing https://t.co/8fCeixAEjU</t>
  </si>
  <si>
    <t>L'inbound marketing en 2017 - IandYOO Le blog qui parle #InboundMarketing #SocialSelling #ContentMarketing #socialmedia  #SEO #Hubspot #LeadGeneration #DigitalMarketing https://t.co/aLY2RFvomS</t>
  </si>
  <si>
    <t>L'inbound marketing expliqué à ton patron - IandYOO Le blog qui parle #InboundMarketing #SocialSelling #ContentMarketing #socialmedia  #SEO #Hubspot #LeadGeneration #DigitalMarketing https://t.co/w75Paf333Q</t>
  </si>
  <si>
    <t>My friend, Desi, &amp;amp;me. This is 1special young lady. Thank U, God, 4allowing me 2work w/the most amazing individuals &amp;amp; organizations - I'm blessed. ツ #speaker #coach #author #trainer #socialselling #relationshipmarketing #linkedin #sales #humor #inspiration #lifeisbeautiful #boise https://t.co/3V15QxNRTg</t>
  </si>
  <si>
    <t>Just received a kind request 2present in #Atlanta. Thank you, God - I'm blessed! ツ #kevinknebl #speaker #coach #author #trainer #socialselling #relationshipmarketing #linkedin #sales #humor #inspiration #lifeisbeautiful #blessed #GA https://t.co/Gj2vhvExEN</t>
  </si>
  <si>
    <t>75% of B2B buyers now rely on social channels to assist them in making purchasing decisions. So, are you using #socialselling to your advantage? https://t.co/0hvcCGafLa https://t.co/YnRH433LpZ</t>
  </si>
  <si>
    <t>Should Sales Commission be Based on Shared Values with the Client? https://t.co/mkVX71oYSX by @Timothy_Hughes via @DigitalLeadersA @transform_sales #socialselling #socialsales #digitalselling #salestips #sales #CEO #SalesLeader https://t.co/Ob7MBNJxAE</t>
  </si>
  <si>
    <t>RT DigitalLeadersA "Get More for Less For Your Prospecting!  https://t.co/cLhk8YgYFh by Timothy_Hughes via DigitalLeadersA #socialselling #digitalselling #digitalmarketing #digitaltransformation #socialmedia #salestips #marketingtransformation https://t.co/uR2PqSSEvW"</t>
  </si>
  <si>
    <t>RT DigitalLeadersA "How to Minimise Rejection in Sales - Organise!  https://t.co/WQmDM1Rht7 by Timothy_Hughes via DigitalLeadersA #socialselling #digitalselling #digitalsales #socialsales #salesleader #salestips #sales #CEO #thoughtleadership #digitaltr… https://t.co/hIkztrO9Yd"</t>
  </si>
  <si>
    <t>RT DigitalLeadersA "Fancy some training on how as a salesperson you can support Account Based Marketing? https://t.co/IrudC3YUuh  By Timothy_Hughes #SalesNavigator #Sales #SocialSelling #DigitalSelling DigitalLeadersA https://t.co/9K9pjXArzR"</t>
  </si>
  <si>
    <t>RT DigitalLeadersA "The one skill that has made me more commission than anything else https://t.co/4Cd2rZbY9O by Timothy_Hughes DigitalLeadersA #sales #salestips #socialselling #coldcalling #coldemails https://t.co/wbI1bZaAtV"</t>
  </si>
  <si>
    <t>Driven by #technology, the customer journey is no longer sequential. #SocialSelling 
https://t.co/CTavaiQ4qn https://t.co/xxkCqisQst</t>
  </si>
  <si>
    <t>As the world becomes more virtual in nature, it’s time for social sellers to get a refresher. #SocialSelling 
https://t.co/Za1rtmh4gV https://t.co/fG47JaKMiH</t>
  </si>
  <si>
    <t>Social media platforms are not actually used for what Facebook and Instagram say they are used for. #SocialSelling
https://t.co/umrD67OmjU https://t.co/KZ1LAdfMoT</t>
  </si>
  <si>
    <t>The importance of KPIs in Social Media Marketing https://t.co/ikieNpOUFG #socialmedia #socialmediamarketing #LinkedIn #socialselling #businesstips #business #entrepreneur #Entrepreneurship #Entrepreneurs #CEO #CEOs #CEO2018 #DigitalMarketing #OnlineMarketing https://t.co/kGqmwNeNqp</t>
  </si>
  <si>
    <t>3 Reasons You Should Be #SocialSelling: https://t.co/8QGpHPg0r5  via @MarketingProfs</t>
  </si>
  <si>
    <t>St. Louis Cardinals 2006 World Series Collectors Edition (8-Disc Set) https://t.co/F2BfwJSoZ7 @eBay #Baseball #SEO #Marketing #shopsmall #SmallBusiness #smallbiz #contentmarketing #American #Digitalmarketing #Liquidation #ebaymobile #ecommerce #Socialselling #USA #fb #ebaybuyer</t>
  </si>
  <si>
    <t>The Royal Collection Benjamin West 1728 - 1820 Edward III Crossing the Somme https://t.co/lkBRrrSPCs @eBay #Puzzle #SEO #Marketing #shopsmall #SmallBusiness #smallbiz #contentmarketing #Shopping #Digitalmarketing #Liquidation #ebaymobile #ecommerce #Socialselling #fb #ebaybuyer</t>
  </si>
  <si>
    <t>Hampton Bay Chester Semi-Flush Mount - Aruba Teak Finish/Glass Shade https://t.co/G71XKWTGhr @eBay #HomeDecor #SEO #Marketing #shopsmall #SmallBusiness #smallbiz #contentmarketing #American #Digitalmarketing #Liquidation #ebaymobile #ecommerce #Socialselling #USA #fb #ebaybuyer</t>
  </si>
  <si>
    <t>BERN Lenox Bike Helmet https://t.co/BoiMfBlyks @eBay #SafetyFirst #BERNHelmet #Bikes #SEO #Marketing #shopsmall #SmallBusiness #smallbiz #contentmarketing #Shopping #Auction #American #Digitalmarketing #Liquidation #ebaymobile #ecommerce #Socialselling #USA #fb #ebaybuyer</t>
  </si>
  <si>
    <t>Schutt Baseball Catcher Helmet https://t.co/wxBfbuK8X4 @eBay #Schutt #Baseball #MLB #SEO #Marketing #shopsmall #SmallBusiness #smallbiz #contentmarketing #Shopping #Auction #American #Digitalmarketing #Liquidation #ebaymobile #ecommerce #Socialselling #USA #fb #ebaybuyer</t>
  </si>
  <si>
    <t>Defiant 270 Degree Outdoor Rust Motion Security Light https://t.co/5OFDgc8twg @eBay #homesecurity #SEO #Marketing #shopsmall #SmallBusiness #smallbiz #contentmarketing #Shopping #American #Digitalmarketing #Liquidation #ebaymobile #ecommerce #Socialselling #USA #fb #ebaybuyer</t>
  </si>
  <si>
    <t>Queen Collections Genuine Leather Spy Satchel Bag https://t.co/D9N0AQz6Ey @eBay #Fashion #Women #SEO #Marketing #shopsmall #SmallBusiness #smallbiz #contentmarketing #Shopping #Auction #American #Digitalmarketing #Liquidation #ebaymobile #ecommerce #Socialselling #fb #ebaybuyer</t>
  </si>
  <si>
    <t>Phazer ABEC 1  - Inline Skates https://t.co/C1iue1IVc9 @eBay #Skates #SEO #Marketing #shopsmall #SmallBusiness #smallbiz #contentmarketing #Shopping #Auction #American #Digitalmarketing #Liquidation #ebaymobile #ecommerce #Socialselling #USA #fb #ebaybuyer</t>
  </si>
  <si>
    <t>Franklin RTP Baseball Glove https://t.co/192fD3K6hf @eBay #BaseBall #SEO #Marketing #shopsmall #SmallBusiness #smallbiz #contentmarketing #Shopping #Auction #American #Digitalmarketing #Liquidation #ebaymobile #ecommerce #Socialselling #USA #fb #ebaybuyer</t>
  </si>
  <si>
    <t>Vintage Don Carter Brunswick Bowling Ball Bag &amp;amp; Brunswick Bowling Ball https://t.co/7I8VnrWNTE @eBay #BowlingBall #SEO #Marketing #shopsmall #SmallBusiness #smallbiz #contentmarketing #Buyer #Digitalmarketing #Liquidation #ebaymobile #ecommerce #Socialselling #USA #fb #ebaybuyer</t>
  </si>
  <si>
    <t>Easton Z Flex Baseball Glove https://t.co/DxNT9OmNqE @eBay #BaseBall #MLB #SEO #Marketing #shopsmall #SmallBusiness #smallbiz #contentmarketing #Shopping #Auction #American #Digitalmarketing #Liquidation #ebaymobile #ecommerce #Socialselling #USA #fb #ebaybuyer</t>
  </si>
  <si>
    <t>Return of the Jedi (VHS Special Edition) https://t.co/odmdbGF8Dm @eBay #Jedi #SEO #Marketing #shopsmall #SmallBusiness #smallbiz #contentmarketing #Shopping #Auction #American #Digitalmarketing #Liquidation #ebaymobile #ecommerce #Socialselling #USA #fb #ebaybuyer</t>
  </si>
  <si>
    <t>MAXFLI {BLACK MAX} - Golf Bag with 4 MIXED Golf Clubs https://t.co/sYmeYN5upN @eBay #Golf #SEO #Marketing #shopsmall #SmallBusiness #smallbiz #contentmarketing #Shopping #Auction #American #Digitalmarketing #Liquidation #ebaymobile #ecommerce #Socialselling #USA #fb #ebaybuyer</t>
  </si>
  <si>
    <t>POST WW2: First Aid Medic Box For Jeep Vehicle Stock No. 9-221-240   https://t.co/VmuvCJNh4y @eBay #WW2 #SEO #Marketing #shopsmall #SmallBusiness #smallbiz #contentmarketing #American #Digitalmarketing #Liquidation #ebaymobile #ecommerce #Socialselling #USA #fb #ebaybuyer</t>
  </si>
  <si>
    <t>Vintage Black &amp;amp; Decker 3/8’ Variable Speed Reversing Corded Drill https://t.co/LwNOvoc3R9 @eBay #Tools #SEO #Marketing #shopsmall #SmallBusiness #smallbiz #contentmarketing #American #Digitalmarketing #Liquidation #ebaymobile #ecommerce #Socialselling #USA #fb #ebaybuyer</t>
  </si>
  <si>
    <t>Home Decorators Fairview 3-Light Heritage Bronze Bowl Pendant  https://t.co/2IBPrSgvtl @eBay #HomeDecor #SEO #Marketing #shopsmall #SmallBusiness #smallbiz #contentmarketing #American #Digitalmarketing #Liquidation #ebaymobile #ecommerce #Socialselling #USA #fb #ebaybuyer</t>
  </si>
  <si>
    <t>Home Decorators Collection Indoor Ceiling Fan 52in Daylesford LED  https://t.co/xB1xmiZ7XD @eBay #HomeDecor #SEO #Marketing #shopsmall #SmallBusiness #smallbiz #contentmarketing #American #Digitalmarketing #Liquidation #ebaymobile #ecommerce #Socialselling #USA #fb #ebaybuyer</t>
  </si>
  <si>
    <t>Lot of 2 Home Decor Units https://t.co/CU6Ax3k1JE @eBay #HomeDecor #SEO #Marketing #shopsmall #SmallBusiness #smallbiz #contentmarketing #Shopping #Auction #American #Digitalmarketing #Liquidation #ebaymobile #ecommerce #Socialselling #USA #fb #ebaybuyer</t>
  </si>
  <si>
    <t>TOP FLITE - Golf Bag with 3 Golf Irons https://t.co/ohbm7NxpPM @eBay #Golf #SEO #Marketing #shopsmall #SmallBusiness #smallbiz #contentmarketing #Shopping #Auction #American #Digitalmarketing #Liquidation #ebaymobile #ecommerce #Socialselling #USA #fb #ebaybuyer</t>
  </si>
  <si>
    <t>Banro Corporation Interim Condensed Consolidated Financial Statements https://t.co/RFwYcXen5V @eBay #Stockmarket #SEO #Marketing #shopsmall #SmallBusiness #smallbiz #contentmarketing #American #Digitalmarketing #Liquidation #ebaymobile #ecommerce #Socialselling #fb #ebaybuyer</t>
  </si>
  <si>
    <t>Barrick Gold Corporation Proxy Statement https://t.co/llIdy7XjRJ @eBay #Gold #SEO #Marketing #shopsmall #SmallBusiness #smallbiz #contentmarketing #Shopping #Auction #American #Digitalmarketing #Liquidation #ebaymobile #ecommerce #Socialselling #USA #fb #ebaybuyer #StockMarket</t>
  </si>
  <si>
    <t>FEDEX Corporation Annual Report https://t.co/u6Jd4ru5cN @eBay #StockMarket  #SEO #Marketing #shopsmall #SmallBusiness #smallbiz #contentmarketing #Shopping #Auction #American #Digitalmarketing #Liquidation #ebaymobile #ecommerce #Socialselling #USA #fb #ebaybuyer</t>
  </si>
  <si>
    <t>Progress Lighting Lynzie 2-Light Vanity Bath Chrome with Etched Opal Glass https://t.co/C2n25AdZCG @eBay #SEO #Marketing #shopsmall #SmallBusiness #smallbiz #contentmarketing #Shopping #Digitalmarketing #Liquidation #ebaymobile #ecommerce #Socialselling  #USA #ROI #eBaybuyer #fb</t>
  </si>
  <si>
    <t>AMF Strikeline Bowling Ball https://t.co/2zElOxPCsY @eBay #BowlingBall #SEO #Marketing #shopsmall #SmallBusiness #smallbiz #contentmarketing #Shopping #Auction #American #Digitalmarketing #Liquidation #ebaymobile #ecommerce #Socialselling #USA #fb #ebaybuyer</t>
  </si>
  <si>
    <t>Hampton Bay Chester 2-Light Chandelier Aruba Teak Finish/Glass Shades https://t.co/2DXJM9GTnd @eBay #homedecor #SEO #Marketing #shopsmall #SmallBusiness #smallbiz #contentmarketing #American #Digitalmarketing #Liquidation #ebaymobile #ecommerce #Socialselling #USA #fb #ebaybuyer</t>
  </si>
  <si>
    <t>Piano’s Flowers &amp;amp; Gift HandCrafted Heavy Duty Square Pottery https://t.co/Q36JWbGGXD @eBay #SEO #Marketing #shopsmall #SmallBusiness #smallbiz #contentmarketing #Shopping #Auction #American #Digitalmarketing #Liquidation #ebaymobile #ecommerce #Socialselling #USA #fb #ebaybuyer</t>
  </si>
  <si>
    <t>Rawlings Derek Jeter Autograph Model Baseball Glove https://t.co/Tq3ATXmEvk @eBay #SEO #Marketing #shopsmall #SmallBusiness #smallbiz #contentmarketing #Shopping #Auction #American #Digitalmarketing #Liquidation #ebaymobile #ecommerce #Socialselling #USA #fb #ebaybuyer</t>
  </si>
  <si>
    <t>Braves Jolly Rancher Candy (Special Model) Baseball Glove https://t.co/TOKOeQJY1J @eBay #SEO #Marketing #shopsmall #SmallBusiness #smallbiz #contentmarketing #Shopping #Auction #American #Digitalmarketing #Liquidation #ebaymobile #ecommerce #Socialselling #USA #fb #ebaybuyer</t>
  </si>
  <si>
    <t>Wilson (Breast Cancer Awareness) PINK RIBBON T-Ball Glove https://t.co/WM8r7BC8By @eBay #BaseBall #SEO #Marketing #shopsmall #SmallBusiness #smallbiz #contentmarketing #Shopping #American #Digitalmarketing #Liquidation #ebaymobile #ecommerce #Socialselling #USA #fb #ebaybuyer</t>
  </si>
  <si>
    <t>Outside We Are Fine by You In Series https://t.co/yEcwN1iOkt @eBay #Music #SEO #Marketing #shopsmall #SmallBusiness #smallbiz #contentmarketing #Shopping #Auction #American #Digitalmarketing #Liquidation #ebaymobile #ecommerce #Socialselling #USA #fb #ebaybuyer</t>
  </si>
  <si>
    <t>Jeff, Who Lives at Home https://t.co/39RqcVrxS5 @eBay #movies #SEO #Marketing #shopsmall #SmallBusiness #smallbiz #contentmarketing #Shopping #Auction #American #Digitalmarketing #Liquidation #ebaymobile #ecommerce #Socialselling #USA #fb #ebaybuyer</t>
  </si>
  <si>
    <t>Fractured No. 2 by Karin Slaughter https://t.co/mSJpyFuPAr @eBay #books #SEO #Marketing #shopsmall #SmallBusiness #smallbiz #contentmarketing #Shopping #Auction #American #Digitalmarketing #Liquidation #ebaymobile #ecommerce #Socialselling #USA #fb #ebaybuyer</t>
  </si>
  <si>
    <t>Father, Son, and Company : My Life at IBM and Beyond by Thomas J., Jr. Watson... https://t.co/wg6C9xHLuv @eBay #books #SEO #Marketing #shopsmall #SmallBusiness #smallbiz #Digitalmarketing #Liquidation #ebaymobile #ecommerce #Socialselling #USA #fb #ebaybuyer</t>
  </si>
  <si>
    <t>Rochelle - My Magic Man  Single LP https://t.co/f3UwULvqSL @eBay #vinylrecords #SEO #Marketing #shopsmall #SmallBusiness #smallbiz #contentmarketing #Shopping #Auction #American #Digitalmarketing #Liquidation #ebaymobile #ecommerce #Socialselling #USA #fb #ebaybuyer</t>
  </si>
  <si>
    <t>The Wicked  by L. A. Banks https://t.co/N6Uv63VSFc @eBay #Wicked #SEO #Marketing #shopsmall #SmallBusiness #smallbiz #contentmarketing #Shopping #Auction #American #Digitalmarketing #Liquidation #ebaymobile #ecommerce #Socialselling #USA #fb #ebaybuyer</t>
  </si>
  <si>
    <t>Citronella Candle - 3 Pack Glass with Metal Stakes https://t.co/Zue0onrAox @eBay #HomeDecor #SEO #Marketing #shopsmall #SmallBusiness #smallbiz #contentmarketing #Shopping #Auction #American #Digitalmarketing #Liquidation #ebaymobile #ecommerce #Socialselling #USA #fb #ebaybuyer</t>
  </si>
  <si>
    <t>eBay Business by Marsha Collier https://t.co/AAiowTbdDl @eBay #SEO #Marketing #shopsmall #SmallBusiness #smallbiz #contentmarketing #Shopping #Auction #American #Digitalmarketing #Liquidation #ebaymobile #ecommerce #Socialselling #USA #fb #ebaybuyer</t>
  </si>
  <si>
    <t>He’s Gonna Toot and I’m Gonna Scoot by Barbara Johnson https://t.co/cKUr8mmxHz @eBay #books #SEO #Marketing #shopsmall #SmallBusiness #smallbiz #contentmarketing #Shopping #Auction #American #Digitalmarketing #Liquidation #ebaymobile #ecommerce #Socialselling #USA #fb #ebaybuyer</t>
  </si>
  <si>
    <t>Shadows of a Princess Diana, Princess of Wales : An Intimate Account by Her... https://t.co/zopZuCCVZA @eBay #SEO #Marketing #shopsmall #SmallBusiness #smallbiz #contentmarketing #American #Digitalmarketing #Liquidation #ebaymobile #ecommerce #Socialselling #USA #fb #ebaybuyer</t>
  </si>
  <si>
    <t>Title of Record by Filter https://t.co/SULHPduQ94 @eBay #music #SEO #Marketing #shopsmall #SmallBusiness #smallbiz #contentmarketing #Shopping #Auction #American #Digitalmarketing #Liquidation #ebaymobile #ecommerce #Socialselling #USA #fb #ebaybuyer</t>
  </si>
  <si>
    <t>Women Shorts: Cherokee Size 4 https://t.co/PE3pDtTu3U @eBay #fashion #SEO #Marketing #shopsmall #SmallBusiness #smallbiz #contentmarketing #Shopping #Auction #American #Digitalmarketing #Liquidation #ebaymobile #ecommerce #Socialselling #USA #fb #ebaybuyer</t>
  </si>
  <si>
    <t>XXX - VIN DIESEL  https://t.co/lBFAej61pS @eBay #Movies #SEO #Marketing #shopsmall #SmallBusiness #smallbiz #contentmarketing #Shopping #Auction #American #Digitalmarketing #Liquidation #ebaymobile #ecommerce #Socialselling #USA #fb #ebaybuyer</t>
  </si>
  <si>
    <t>Tales from Beatrix Potter by Beatrix Potter https://t.co/npoyciJe1P @eBay #books #SEO #Marketing #shopsmall #SmallBusiness #smallbiz #contentmarketing #Shopping #Auction #American #Digitalmarketing #Liquidation #ebaymobile #ecommerce #Socialselling #USA #fb #ebaybuyer</t>
  </si>
  <si>
    <t>Lot of 36 Dignity Compose Breathable Adult Fitted Brief https://t.co/PL81jfObez @eBay #health  #SEO #Marketing #shopsmall #SmallBusiness #smallbiz #contentmarketing #Shopping #Auction #Digitalmarketing #Liquidation #ebaymobile #ecommerce #Socialselling #USA #fb #ebaybuyer</t>
  </si>
  <si>
    <t>Converse ALL STAR Chuck Taylor Size 15 Men Sneakers https://t.co/HrbI4IkSHy @eBay #Sneakers #SEO #Marketing #shopsmall #SmallBusiness #smallbiz #contentmarketing #Shopping #Auction #American #Digitalmarketing #Liquidation #ebaymobile #ecommerce #Socialselling #USA #fb #ebaybuyer</t>
  </si>
  <si>
    <t>Lot of 48 Dignity Compose Breathable Adult Fitted Brief https://t.co/o9TyCVIptQ @eBay #Health #SEO #Marketing #shopsmall #SmallBusiness #smallbiz #contentmarketing #Shopping #Auction #American #Digitalmarketing #Liquidation #ebaymobile #ecommerce #Socialselling #fb #ebaybuyer</t>
  </si>
  <si>
    <t>St. Louis Cardinals 2006 World Series Collectors Edition (8-Disc Set) https://t.co/Hi9AjyvkHk @eBay #Baseball #SEO #Marketing #shopsmall #SmallBusiness #smallbiz #contentmarketing #American #Digitalmarketing #Liquidation #ebaymobile #ecommerce #Socialselling #USA #fb #ebaybuyer</t>
  </si>
  <si>
    <t>The Royal Collection Benjamin West 1728 - 1820 Edward III Crossing the Somme https://t.co/cBR6cBamJU @eBay #Puzzle #SEO #Marketing #shopsmall #SmallBusiness #smallbiz #contentmarketing #Shopping #Digitalmarketing #Liquidation #ebaymobile #ecommerce #Socialselling #fb #ebaybuyer</t>
  </si>
  <si>
    <t>Hampton Bay Chester Semi-Flush Mount - Aruba Teak Finish/Glass Shade https://t.co/3twjbihoGp @eBay #HomeDecor #SEO #Marketing #shopsmall #SmallBusiness #smallbiz #contentmarketing #American #Digitalmarketing #Liquidation #ebaymobile #ecommerce #Socialselling #USA #fb #ebaybuyer</t>
  </si>
  <si>
    <t>BERN Lenox Bike Helmet https://t.co/VmOugBNQR1 @eBay #SafetyFirst #BERNHelmet #Bikes #SEO #Marketing #shopsmall #SmallBusiness #smallbiz #contentmarketing #Shopping #Auction #American #Digitalmarketing #Liquidation #ebaymobile #ecommerce #Socialselling #USA #fb #ebaybuyer</t>
  </si>
  <si>
    <t>Schutt Baseball Catcher Helmet https://t.co/ycKe2fVtk4 @eBay #Schutt #Baseball #MLB #SEO #Marketing #shopsmall #SmallBusiness #smallbiz #contentmarketing #Shopping #Auction #American #Digitalmarketing #Liquidation #ebaymobile #ecommerce #Socialselling #USA #fb #ebaybuyer</t>
  </si>
  <si>
    <t>Defiant 270 Degree Outdoor Rust Motion Security Light https://t.co/Kd5gPHj3Z2 @eBay #homesecurity #SEO #Marketing #shopsmall #SmallBusiness #smallbiz #contentmarketing #Shopping #American #Digitalmarketing #Liquidation #ebaymobile #ecommerce #Socialselling #USA #fb #ebaybuyer</t>
  </si>
  <si>
    <t>Queen Collections Genuine Leather Spy Satchel Bag https://t.co/UdH13wdcZc @eBay #Fashion #Women #SEO #Marketing #shopsmall #SmallBusiness #smallbiz #contentmarketing #Shopping #Auction #American #Digitalmarketing #Liquidation #ebaymobile #ecommerce #Socialselling #fb #ebaybuyer</t>
  </si>
  <si>
    <t>Phazer ABEC 1  - Inline Skates https://t.co/ASOtNct8cr @eBay #Skates #SEO #Marketing #shopsmall #SmallBusiness #smallbiz #contentmarketing #Shopping #Auction #American #Digitalmarketing #Liquidation #ebaymobile #ecommerce #Socialselling #USA #fb #ebaybuyer</t>
  </si>
  <si>
    <t>Franklin RTP Baseball Glove https://t.co/H0QLMcW9Sq @eBay #BaseBall #SEO #Marketing #shopsmall #SmallBusiness #smallbiz #contentmarketing #Shopping #Auction #American #Digitalmarketing #Liquidation #ebaymobile #ecommerce #Socialselling #USA #fb #ebaybuyer</t>
  </si>
  <si>
    <t>Vintage Don Carter Brunswick Bowling Ball Bag &amp;amp; Brunswick Bowling Ball https://t.co/72nO3oTqGf @eBay #BowlingBall #SEO #Marketing #shopsmall #SmallBusiness #smallbiz #contentmarketing #Buyer #Digitalmarketing #Liquidation #ebaymobile #ecommerce #Socialselling #USA #fb #ebaybuyer</t>
  </si>
  <si>
    <t>Easton Z Flex Baseball Glove https://t.co/5VyXjsUDh3 @eBay #BaseBall #MLB #SEO #Marketing #shopsmall #SmallBusiness #smallbiz #contentmarketing #Shopping #Auction #American #Digitalmarketing #Liquidation #ebaymobile #ecommerce #Socialselling #USA #fb #ebaybuyer</t>
  </si>
  <si>
    <t>Return of the Jedi (VHS Special Edition) https://t.co/G95YdFGpdx @eBay #Jedi #SEO #Marketing #shopsmall #SmallBusiness #smallbiz #contentmarketing #Shopping #Auction #American #Digitalmarketing #Liquidation #ebaymobile #ecommerce #Socialselling #USA #fb #ebaybuyer</t>
  </si>
  <si>
    <t>MAXFLI {BLACK MAX} - Golf Bag with 4 MIXED Golf Clubs https://t.co/GtiawGgeFA @eBay #Golf #SEO #Marketing #shopsmall #SmallBusiness #smallbiz #contentmarketing #Shopping #Auction #American #Digitalmarketing #Liquidation #ebaymobile #ecommerce #Socialselling #USA #fb #ebaybuyer</t>
  </si>
  <si>
    <t>POST WW2: First Aid Medic Box For Jeep Vehicle Stock No. 9-221-240   https://t.co/LpqAUEDz0I @eBay #WW2 #SEO #Marketing #shopsmall #SmallBusiness #smallbiz #contentmarketing #American #Digitalmarketing #Liquidation #ebaymobile #ecommerce #Socialselling #USA #fb #ebaybuyer</t>
  </si>
  <si>
    <t>Vintage Black &amp;amp; Decker 3/8’ Variable Speed Reversing Corded Drill https://t.co/Np8Cy1Cm7R @eBay #Tools #SEO #Marketing #shopsmall #SmallBusiness #smallbiz #contentmarketing #American #Digitalmarketing #Liquidation #ebaymobile #ecommerce #Socialselling #USA #fb #ebaybuyer</t>
  </si>
  <si>
    <t>Home Decorators Fairview 3-Light Heritage Bronze Bowl Pendant  https://t.co/GPhcSEwgIa @eBay #HomeDecor #SEO #Marketing #shopsmall #SmallBusiness #smallbiz #contentmarketing #American #Digitalmarketing #Liquidation #ebaymobile #ecommerce #Socialselling #USA #fb #ebaybuyer</t>
  </si>
  <si>
    <t>Home Decorators Collection Indoor Ceiling Fan 52in Daylesford LED  https://t.co/8SUTor4okI @eBay #HomeDecor #SEO #Marketing #shopsmall #SmallBusiness #smallbiz #contentmarketing #American #Digitalmarketing #Liquidation #ebaymobile #ecommerce #Socialselling #USA #fb #ebaybuyer</t>
  </si>
  <si>
    <t>Lot of 2 Home Decor Units https://t.co/c508w7wOhn @eBay #HomeDecor #SEO #Marketing #shopsmall #SmallBusiness #smallbiz #contentmarketing #Shopping #Auction #American #Digitalmarketing #Liquidation #ebaymobile #ecommerce #Socialselling #USA #fb #ebaybuyer</t>
  </si>
  <si>
    <t>TOP FLITE - Golf Bag with 3 Golf Irons https://t.co/Ba1od0qTW9 @eBay #Golf #SEO #Marketing #shopsmall #SmallBusiness #smallbiz #contentmarketing #Shopping #Auction #American #Digitalmarketing #Liquidation #ebaymobile #ecommerce #Socialselling #USA #fb #ebaybuyer</t>
  </si>
  <si>
    <t>Banro Corporation Interim Condensed Consolidated Financial Statements https://t.co/haeJIGZ5Rc @eBay #Stockmarket #SEO #Marketing #shopsmall #SmallBusiness #smallbiz #contentmarketing #American #Digitalmarketing #Liquidation #ebaymobile #ecommerce #Socialselling #fb #ebaybuyer</t>
  </si>
  <si>
    <t>Barrick Gold Corporation Proxy Statement https://t.co/FLUXQV4K5W @eBay #Gold #SEO #Marketing #shopsmall #SmallBusiness #smallbiz #contentmarketing #Shopping #Auction #American #Digitalmarketing #Liquidation #ebaymobile #ecommerce #Socialselling #USA #fb #ebaybuyer #StockMarket</t>
  </si>
  <si>
    <t>FEDEX Corporation Annual Report https://t.co/YxNTnxviMF @eBay #StockMarket  #SEO #Marketing #shopsmall #SmallBusiness #smallbiz #contentmarketing #Shopping #Auction #American #Digitalmarketing #Liquidation #ebaymobile #ecommerce #Socialselling #USA #fb #ebaybuyer</t>
  </si>
  <si>
    <t>Progress Lighting Lynzie 2-Light Vanity Bath Chrome with Etched Opal Glass https://t.co/cCYDdEhRug @eBay #SEO #Marketing #shopsmall #SmallBusiness #smallbiz #contentmarketing #Shopping #Digitalmarketing #Liquidation #ebaymobile #ecommerce #Socialselling  #USA #ROI #eBaybuyer #fb</t>
  </si>
  <si>
    <t>AMF Strikeline Bowling Ball https://t.co/Dytzoy9piE @eBay #BowlingBall #SEO #Marketing #shopsmall #SmallBusiness #smallbiz #contentmarketing #Shopping #Auction #American #Digitalmarketing #Liquidation #ebaymobile #ecommerce #Socialselling #USA #fb #ebaybuyer</t>
  </si>
  <si>
    <t>Hampton Bay Chester 2-Light Chandelier Aruba Teak Finish/Glass Shades https://t.co/lwiKYZzKWc @eBay #homedecor #SEO #Marketing #shopsmall #SmallBusiness #smallbiz #contentmarketing #American #Digitalmarketing #Liquidation #ebaymobile #ecommerce #Socialselling #USA #fb #ebaybuyer</t>
  </si>
  <si>
    <t>Piano’s Flowers &amp;amp; Gift HandCrafted Heavy Duty Square Pottery https://t.co/aAWJR1Jqs9 @eBay #SEO #Marketing #shopsmall #SmallBusiness #smallbiz #contentmarketing #Shopping #Auction #American #Digitalmarketing #Liquidation #ebaymobile #ecommerce #Socialselling #USA #fb #ebaybuyer</t>
  </si>
  <si>
    <t>Rawlings Derek Jeter Autograph Model Baseball Glove https://t.co/VHe65qTSZy @eBay #SEO #Marketing #shopsmall #SmallBusiness #smallbiz #contentmarketing #Shopping #Auction #American #Digitalmarketing #Liquidation #ebaymobile #ecommerce #Socialselling #USA #fb #ebaybuyer</t>
  </si>
  <si>
    <t>Braves Jolly Rancher Candy (Special Model) Baseball Glove https://t.co/N3E9WOW4PY @eBay #SEO #Marketing #shopsmall #SmallBusiness #smallbiz #contentmarketing #Shopping #Auction #American #Digitalmarketing #Liquidation #ebaymobile #ecommerce #Socialselling #USA #fb #ebaybuyer</t>
  </si>
  <si>
    <t>Wilson (Breast Cancer Awareness) PINK RIBBON T-Ball Glove https://t.co/couRKcI7En @eBay #BaseBall #SEO #Marketing #shopsmall #SmallBusiness #smallbiz #contentmarketing #Shopping #American #Digitalmarketing #Liquidation #ebaymobile #ecommerce #Socialselling #USA #fb #ebaybuyer</t>
  </si>
  <si>
    <t>Outside We Are Fine by You In Series https://t.co/10EHrf5632 @eBay #Music #SEO #Marketing #shopsmall #SmallBusiness #smallbiz #contentmarketing #Shopping #Auction #American #Digitalmarketing #Liquidation #ebaymobile #ecommerce #Socialselling #USA #fb #ebaybuyer</t>
  </si>
  <si>
    <t>Jeff, Who Lives at Home https://t.co/JvSxTNuWGs @eBay #movies #SEO #Marketing #shopsmall #SmallBusiness #smallbiz #contentmarketing #Shopping #Auction #American #Digitalmarketing #Liquidation #ebaymobile #ecommerce #Socialselling #USA #fb #ebaybuyer</t>
  </si>
  <si>
    <t>Fractured No. 2 by Karin Slaughter https://t.co/MvGNuv2AuB @eBay #books #SEO #Marketing #shopsmall #SmallBusiness #smallbiz #contentmarketing #Shopping #Auction #American #Digitalmarketing #Liquidation #ebaymobile #ecommerce #Socialselling #USA #fb #ebaybuyer</t>
  </si>
  <si>
    <t>Father, Son, and Company : My Life at IBM and Beyond by Thomas J., Jr. Watson... https://t.co/fIg1pLyXHI @eBay #books #SEO #Marketing #shopsmall #SmallBusiness #smallbiz #Digitalmarketing #Liquidation #ebaymobile #ecommerce #Socialselling #USA #fb #ebaybuyer</t>
  </si>
  <si>
    <t>Rochelle - My Magic Man  Single LP https://t.co/0fBDSOAqco @eBay #vinylrecords #SEO #Marketing #shopsmall #SmallBusiness #smallbiz #contentmarketing #Shopping #Auction #American #Digitalmarketing #Liquidation #ebaymobile #ecommerce #Socialselling #USA #fb #ebaybuyer</t>
  </si>
  <si>
    <t>The Wicked  by L. A. Banks https://t.co/HiJwipcBIh @eBay #Wicked #SEO #Marketing #shopsmall #SmallBusiness #smallbiz #contentmarketing #Shopping #Auction #American #Digitalmarketing #Liquidation #ebaymobile #ecommerce #Socialselling #USA #fb #ebaybuyer</t>
  </si>
  <si>
    <t>eBay Business by Marsha Collier https://t.co/RaU0xTR2Qd @eBay #SEO #Marketing #shopsmall #SmallBusiness #smallbiz #contentmarketing #Shopping #Auction #American #Digitalmarketing #Liquidation #ebaymobile #ecommerce #Socialselling #USA #fb #ebaybuyer</t>
  </si>
  <si>
    <t>He’s Gonna Toot and I’m Gonna Scoot by Barbara Johnson https://t.co/rKcVhjI1BI @eBay #books #SEO #Marketing #shopsmall #SmallBusiness #smallbiz #contentmarketing #Shopping #Auction #American #Digitalmarketing #Liquidation #ebaymobile #ecommerce #Socialselling #USA #fb #ebaybuyer</t>
  </si>
  <si>
    <t>Hampton Bay 5 Light Chandelier Brushed Nickel Finish/White Fabric Shades https://t.co/L96JWieIAk @eBay #SEO #Marketing #shopsmall #SmallBusiness #smallbiz #contentmarketing #Shopping #Auction #American #Google #Liquidation #ebaymobile #ecommerce #Socialselling #eBaybuyer #fb</t>
  </si>
  <si>
    <t>Shadows of a Princess Diana, Princess of Wales : An Intimate Account by Her... https://t.co/tSwiYsDgkK @eBay #SEO #Marketing #shopsmall #SmallBusiness #smallbiz #contentmarketing #American #Digitalmarketing #Liquidation #ebaymobile #ecommerce #Socialselling #USA #fb #ebaybuyer</t>
  </si>
  <si>
    <t>Title of Record by Filter https://t.co/hXq9Cqyy2k @eBay #music #SEO #Marketing #shopsmall #SmallBusiness #smallbiz #contentmarketing #Shopping #Auction #American #Digitalmarketing #Liquidation #ebaymobile #ecommerce #Socialselling #USA #fb #ebaybuyer</t>
  </si>
  <si>
    <t>Women Shorts: Cherokee Size 4 https://t.co/jKC8Ih6FBo @eBay #fashion #SEO #Marketing #shopsmall #SmallBusiness #smallbiz #contentmarketing #Shopping #Auction #American #Digitalmarketing #Liquidation #ebaymobile #ecommerce #Socialselling #USA #fb #ebaybuyer</t>
  </si>
  <si>
    <t>XXX - VIN DIESEL  https://t.co/igyXtSdTZb @eBay #Movies #SEO #Marketing #shopsmall #SmallBusiness #smallbiz #contentmarketing #Shopping #Auction #American #Digitalmarketing #Liquidation #ebaymobile #ecommerce #Socialselling #USA #fb #ebaybuyer</t>
  </si>
  <si>
    <t>Tales from Beatrix Potter by Beatrix Potter https://t.co/v0fWQXkWrV @eBay #books #SEO #Marketing #shopsmall #SmallBusiness #smallbiz #contentmarketing #Shopping #Auction #American #Digitalmarketing #Liquidation #ebaymobile #ecommerce #Socialselling #USA #fb #ebaybuyer</t>
  </si>
  <si>
    <t>Wholesale Lot of 2: E- Force Tennis Racquet with Carrying Case  https://t.co/fP6kAVn8aM @eBay #Tennis #SEO #Marketing #shopsmall #SmallBusiness #smallbiz #contentmarketing #Shopping #Auction #American #Google #Liquidation #ebaymobile #ecommerce #Socialselling  #USA #eBaybuyer #fb</t>
  </si>
  <si>
    <t>Lot of 36 Dignity Compose Breathable Adult Fitted Brief https://t.co/pRu61Tfhpl @eBay #health  #SEO #Marketing #shopsmall #SmallBusiness #smallbiz #contentmarketing #Shopping #Auction #Digitalmarketing #Liquidation #ebaymobile #ecommerce #Socialselling #USA #fb #ebaybuyer</t>
  </si>
  <si>
    <t>Converse ALL STAR Chuck Taylor Size 15 Men Sneakers https://t.co/vAi7JlWMIC @eBay #Sneakers #SEO #Marketing #shopsmall #SmallBusiness #smallbiz #contentmarketing #Shopping #Auction #American #Digitalmarketing #Liquidation #ebaymobile #ecommerce #Socialselling #USA #fb #ebaybuyer</t>
  </si>
  <si>
    <t>Lot of 48 Dignity Compose Breathable Adult Fitted Brief https://t.co/y3JJgHDmli @eBay #Health #SEO #Marketing #shopsmall #SmallBusiness #smallbiz #contentmarketing #Shopping #Auction #American #Digitalmarketing #Liquidation #ebaymobile #ecommerce #Socialselling #fb #ebaybuyer</t>
  </si>
  <si>
    <t>RT @MikeSchiemer: Facebook Marketing Hacks To Use &amp;amp; Avoid https://t.co/uBB9HtswcC / #SMM #SocialSelling https://t.co/oIB6Dn887C</t>
  </si>
  <si>
    <t>RT @MikeSchiemer: 10 Reasons Why Your Business Needs Social Media Marketing https://t.co/C4GW3JqZWE / #SocialMedia #SocialSelling #SMM http…</t>
  </si>
  <si>
    <t>6 Reasons #SocialMedia #Marketing Is Critical For Your #Business
#SMM #SocialSelling #SocialMarketing from @MikeSchiemer
https://t.co/p4wE4KqVKO https://t.co/nCkbgfXeke</t>
  </si>
  <si>
    <t>6 Reasons #SocialMedia #Marketing Is Critical For Your #Business
#SMM #SocialSelling #SocialMarketing from @MikeSchiemer
https://t.co/7myOFMDgQS https://t.co/qZHPe2UciL</t>
  </si>
  <si>
    <t>10 Terrific Social Media Marketing Tips https://t.co/bpsU5xOf0q / #SMM #SocialMediaMarketing #SocialSelling https://t.co/xAxhdC0Jtq</t>
  </si>
  <si>
    <t>some wise words on why law firms cannot ignore social as part of their BD &amp;amp; Marketing strategies via @emmaraty with insight from @entrepreneurlaw &amp;amp; @kevinpoulter #socialselling #digitalselling #digitalsales #digitalmarketing #legal https://t.co/WCEM2H6j3p https://t.co/EzUGidXxWx</t>
  </si>
  <si>
    <t>some wise words on why law firms cannot ignore social as part of their BD &amp;amp; Marketing strategies via @emmaraty with insight from @TheNakedLawyer &amp;amp; @kevinpoulter #socialselling #digitalselling #digitalsales #digitalmarketing #legal https://t.co/WCEM2H6j3p</t>
  </si>
  <si>
    <t>RT @alexander_low: some wise words on why law firms cannot ignore social as part of their BD &amp;amp; Marketing strategies via @emmaraty with insi…</t>
  </si>
  <si>
    <t>Who is getting away being the biggest bully on twitter?  https://t.co/wCVCxkj9W1 @DigitalLeadersA #socialselling</t>
  </si>
  <si>
    <t>How to Socially Sell (VIDEO INTERVIEW) https://t.co/o15dNQ8PR7 #socialselling #socialsales #sales https://t.co/dIkiZvIBgk</t>
  </si>
  <si>
    <t>RT @agsocialmedia: Which Twitter rules just got broken by Trump?    https://t.co/N7PA6gjj9G by @imoyse via @DigitalLeadersA #socialmedia #s…</t>
  </si>
  <si>
    <t>How to Socially Sell (VIDEO INTERVIEW) https://t.co/o15dNQ8PR7 #socialselling #socialsales #sales https://t.co/D87vCdm9Pg</t>
  </si>
  <si>
    <t>How to Socially Sell (VIDEO INTERVIEW) https://t.co/o15dNQ8PR7 #socialselling #socialsales #sales https://t.co/ANekdfSWHK</t>
  </si>
  <si>
    <t>Why You Must Read Sales and Marketing Books https://t.co/R2hc9IU1wb @digitalleadersA #socialselling #digitalselling #socialsales #digitalsales #sellingwithsocial #digitalmarketing #salestips #salesenablement #prospecting #coldcalling #onemorecall #salesleader #outbound #strategy</t>
  </si>
  <si>
    <t>Worst double standards on Social Media?   https://t.co/XbI1Yc0Fm4 by @imoyse via @DigitalLeadersA #socialmedia #socialselling #marketing #doublestandards #censorship #banned https://t.co/AO2LAOOFp3</t>
  </si>
  <si>
    <t>Which Twitter rules just got broken by Trump?    https://t.co/N7PA6gjj9G by @imoyse via @DigitalLeadersA #socialmedia #socialselling #marketing #trump #donaldtrump #breakingtherules #bullying https://t.co/WatDqZeU3n</t>
  </si>
  <si>
    <t>Building your online presence takes time and effort. Don’t spam it up! https://t.co/prER6ONJlM by @Deverons1 #socialselling #spam #sales #salestips @DigitalLeadersA https://t.co/qEiOEANZjr</t>
  </si>
  <si>
    <t>Will The Apocalypse From the Internet Felt by Retailers Impact B2B Companies? (via Passle) by @Timothy_Hughes https://t.co/EmrakCfLn6 @digitalleadersA #socialselling #marketing #digitalselling #digitalmarketing #socialsales #CSuite #digitalsales #digital #digitaldisruption #CMO</t>
  </si>
  <si>
    <t>Anything that made you laugh, or cry, or both, will help bring an article to life. https://t.co/2DNduN5aUz by @PeterSpringett via @DigitalLeadersA #blogging #contentstrategy #contentmarketing #personalbrand #socialmedia #socialselling #digitalselling</t>
  </si>
  <si>
    <t>DLA Associate, @peterspringett, on life &amp;amp; new opportunities in #Berlin https://t.co/YJQCM20IiC #contentstrategy #socialselling #socialmedia https://t.co/AZWHTXvvZc</t>
  </si>
  <si>
    <t>Is it Time to Stop Throwing Content Around and Focusing Just on …… Me? https://t.co/oMsAzDekk5 by @Timothy_Hughes via @DigitalLeadersA @passle #contentmarketing #contenstrategy #content #contentwriting #socialmedia #passle #socialselling #digitalsales @jbarclay101 @MrEugeneMcC https://t.co/VbkZkNi3PI</t>
  </si>
  <si>
    <t>How to manage Your Territory With “I say this and thought of you” ISTATOY https://t.co/d59HFcKDJ0 by @Timothy_Hughes via @DigitalLeadersA @passle #contentmarketing #contenstrategy #content #contentwriting #socialmedia #passle #socialselling #digitalsales @jbarclay101 @MrEugeneMcC https://t.co/spNnUCSsrb</t>
  </si>
  <si>
    <t>What makes a social-centric business? This infographic will show you https://t.co/hZbmhY79z3 by @Alexander_Low #socialselling #salestips @digitalleadersA #marketing #socialsales #digitalmarketing #CSuite #digitalselling #salesleader #leadership #changemanagement #CEO #CMO #CIO https://t.co/heU6BXFuWh</t>
  </si>
  <si>
    <t>Delete your email database. It’s no longer worth the risk and cost https://t.co/dpEAIqTXb2 #GDPR #socialselling #emailmarketing #CMO #SMM @digitalleadersA #digitalselling #CSuite #socialsales #sales #salestips #digitalsales #marketing #socialmedia #MSdyn365 #digital #strategy https://t.co/f0MBrVSKKB</t>
  </si>
  <si>
    <t>Why you need to (you know what) or get off the pot… https://t.co/N2NjrTRZD8 via @DigitalLeadersA #socialmedia #socialselling #marketing #digitalselling #digitalmarketing #socialsales #strategy #digitalsales #prospecting #salesleader #strategicsales #sales #salestips #MSdyn365 https://t.co/2jRWQ5JYET</t>
  </si>
  <si>
    <t>Why social selling isn’t real selling and will never replace meetings https://t.co/Gcn3uk5rsR #SocialSelling #SMM #SalesTips #Sales #CMO @digitalleadersA #digitalselling #socialsales #digitalsales #prospecting #salesleader #strategicsales #prospecting #saleshacker #MSdyn365 #CEO https://t.co/5xiLfhQqwW</t>
  </si>
  <si>
    <t>Turn chance online encounters into sales opportunities https://t.co/BiYLTilk42 @Alexander_Low #serendipity #SMM #Sales #socialselling @digitalleadersA #digitalselling #socialsales #prospecting #digitalsales #salesleader #strategicsales #saleshacker #salestips #msdyn365 #Cloud https://t.co/6hcwymvPs7</t>
  </si>
  <si>
    <t>Are you a social-centric business? This infographic will tell you https://t.co/IXD5emc9B1 by @Alexander_Low #socialselling #salestips @digitalleadersA #digitalsales #socialsales #digitalselling #digital #digitaltransformation #digitaldisruption #digitalmarketing #strategy #CEO https://t.co/pcHnA99BEK</t>
  </si>
  <si>
    <t>Can marketing really close a sales pipeline gap? https://t.co/pUXJ3JGzOF @Timothy_Hughes #sales #leadgeneration #socialselling #sales @digitalleadersA #salestips #digitalselling #digitalmarketing #socialsales #prospecting #digitalsales #coldcalling #salesleader #strategicsales https://t.co/cKMY1pxudm</t>
  </si>
  <si>
    <t>What is AI in Sales &amp;amp; Marketing? https://t.co/EJGxlSfv0O via @DigitalLeadersA #ArtificialIntelligence #salestips #socialselling #digitalselling #socialsales #digitalsales #sellingwithsocial #saleshacker #salesleader #strategicsales #MSdyn365 #machineintelligence #digitalmarketing https://t.co/pRLcQmdg22</t>
  </si>
  <si>
    <t>Why Your Current Operating Model is Out of Date and Broken https://t.co/Uk8BQv9mkR via @DigitalLeadersA #socialselling #changemanagement #digitalselling #process #socialsales #leadership #digitalsales #innovation #digital #digitaltransformation #strategy #digitaldisruption #D365 https://t.co/kQYausp8NS</t>
  </si>
  <si>
    <t>Optimising Customer Experience Though Being a Social Organisation (via Passle) by @Timothy_Hughes https://t.co/UVlf0Nmx5O #digitalmarketing @digitalleadersA #socialselling #socialenterprise #digitalselling #leadership #socialsales #changemanagement #digitalsales #socialmedia #CEO https://t.co/F7TlLjHwuy</t>
  </si>
  <si>
    <t>How to be famous…for the right things! https://t.co/2N3rRu0xfr #PersonalBrand #SocialSelling #SocialMediaMarketing #smm #InfluencerMarketing @digitalleadersA #digitalselling #digitalmarketing #socialsales #socialmedia #digitalsales #sellingwithsocial #salesenablement #CMO #D365 https://t.co/py15deG5fI</t>
  </si>
  <si>
    <t>People Don’t Choose to be in Emails or be Cold Called; But They Choose to be in Social … https://t.co/VaL78g5xA8 via @DigitalLeadersA #socialselling #sales #socialsales #salestips #digitalselling #Marketing #digitalsales #digitalmarketing #salesleader #strategicsales #MSdyn365 https://t.co/15VQs4nzYZ</t>
  </si>
  <si>
    <t>Want to generate loads of inbound from social? Here’s how https://t.co/2N3rRu0xfr #PersonalBrand #SocialSelling @digitalleadersA #digitalselling #socialsales #digitalsales #marketing #digitalmarketing #prospecting #coldcalling #salesleader #strategicsales #saleshacker #MSdsyn365 https://t.co/tirgwgqufm</t>
  </si>
  <si>
    <t>Does your Sales Onboarding Process embrace your new social and digital vision? https://t.co/i141O8uxuT @Timothy_Hughes #socialselling @digitalleadersA #digitalselling #socialsales #digitalsales #salestips #salesleader #leadership #CSuite #Digitalmarketing #digitaldisruption #CMO</t>
  </si>
  <si>
    <t>My Blog: Want to gain competitive advantage with #sociamedia board level help is here! https://t.co/zPICFomifw @Timothy_Hughes #SocialCEO #socialselling #digitalselling #digitalsales @digitalleadersA #socialsales #CSuite #salesleader #prospecting #leadership #changemanagement</t>
  </si>
  <si>
    <t>Do you know why large “cutting edge” companies can’t do social media? https://t.co/sCnXkEwmTf #SocialMediaMarketing #SMM #DigitalMarketing @digitalleadersA #socialselling #socialmedia #digitalselling #strategy #socialsales #leadership #digitalsales #marketing #MSdyn365 #Digital https://t.co/40GkD53Hur</t>
  </si>
  <si>
    <t>10 Straightforward Pointers for Great Content! https://t.co/ZCFONDG9BD via @DigitalLeadersA #socialselling #digitalselling #marketing #socialsales #digitalmarketing #digitalsales #contentmarketing #contentstrategy #strategy #digital #sellingwithsocial #salesenablement #MSdyn365 https://t.co/bXy2A99mWF</t>
  </si>
  <si>
    <t>I'm too busy to use #socialmedia for business https://t.co/ZUzstijN3e #smm #socialmediamarketing #DigitalTransformation #SMM @digitalleadersa #marketing #socialselling #digitalmarketing #digitalselling #salesenablement #MSdyn365 #DigitalTransformation #MSpartner #Cloud #SaaS https://t.co/rrUCujPsyd</t>
  </si>
  <si>
    <t>We’re hiring! https://t.co/6UFmYFK8mA via @DigitalLeadersA #socialselling #digitalselling #socialsales #digitalsales #salestips #sales #prospecting #coldcalling #outbound #salesleader #strategicsales #MSdyn365 #onemorecall #sellingwithsocial #saleshacker #SalesEnablement #Jobs https://t.co/DgYB1ZHtkT</t>
  </si>
  <si>
    <t>84% buyers report trusting recommendations from influencers, friends, family members above all other kinds of marketing (via Passle) @Timothy_Hughes https://t.co/4nDnSnaHVg #socialmedia #socialselling @DigitalLeadersA #digitalselling #sales #socialsales #salestips #digitalsales https://t.co/WHMH1rSawk</t>
  </si>
  <si>
    <t>What will you do if somebody asks for their GDPR data? https://t.co/MCGolCchYM by @Timothy_Hughes #emailmarketing #dataprivacy @digitalleadersA #socialselling #email #digitalselling #sellingwithsocial #prospecting #digitalsales #socialsales #marketing #digitalmarketing #privacy https://t.co/vxxvnyd3rA</t>
  </si>
  <si>
    <t>Are all my cold calling and cold emails going in the bin? https://t.co/e0RkDhbCQG by @timothy_hughes #sales #socialselling #leadgen #CMO @digitalleadersA #digitalselling #prospecting #socialsales #coldcalling #digitalsales #salesleader #marketing #strategicsales #socsales #D365 https://t.co/6nmizbgVFN</t>
  </si>
  <si>
    <t>Forget cold calls, what do you think of warm calls? https://t.co/ihNNwucnEb @timothy_Hughes #sales #leadgeneration #socialselling @digitalleadersA #digitalselling #coldcalling #digitalsales #prospecting #socialsales #sellingwithsocial #salesleader #strategicsales #salestips #CMO https://t.co/vo0gmglIRH</t>
  </si>
  <si>
    <t>Social is about to pivot. And Microsoft are leading the way https://t.co/pmt6hsoyCS @DigitalLeadersA #socialselling #sales #salestips #digitalselling #socialsales #digitalsales #salestips #MSDyn365 #MSPartner #Azure #CRM #CX #Intentdata #sellingwithsocial #salesenablement #CMO https://t.co/bYMNiZtKsZ</t>
  </si>
  <si>
    <t>What to do when you take over a pipeline that is stuffed with wishes, hopes, and dreams. https://t.co/9ojtKRa6pr @Timothy_Hughes @DigitalLeadersA #socialselling #digitalselling #salestips #salesleader #Sales #SocialMedia #socialsales #digitalsales #prospecting #strategicsales https://t.co/qFTahlLSAJ</t>
  </si>
  <si>
    <t>Why your Sales Onboarding Process is Broken https://t.co/i141O8uxuT @Timothy_Hughes #socialselling #sales #salestips #salestraining #SMM @digitalleadersA #digitalselling #socialsales #digitalsales #education #training #salesleader #strategicsales #salesmethodology #MSdyn365 #CMO</t>
  </si>
  <si>
    <t>Digital Transformation? You are Joking with our IT systems! https://t.co/tDqxB0LpKv @Timothy_Hughes @DigitalLeadersA #business #socialselling #digitalselling #CEO #SalesLeader #entrepreneur #socialsales #digitalsales #cloud #SaaS #PaaS #Azure #digitaltransformation #strategy #CMO https://t.co/KqKQ64iVNe</t>
  </si>
  <si>
    <t>Is there a direct correlation between tweeting and salespeople meetings? https://t.co/qOGCQN8owm #socialselling #sales #contentmarketing @digitalleadersA #digitalselling #prospecting #socialsales #salesleader #digitalsales #coldcalling #outbound #strategicsales #saleshacker #CMO https://t.co/ui4sLOxa3A</t>
  </si>
  <si>
    <t>How SMAC Can Impact Your Organisation https://t.co/Ocditk8DQQ #Socialselling #socialmedia #Cloud #SaaS #DigitalTransformation #marketing @digitalleadersA #digitalselling #Azure #socialsales #digitalmarketing #digitalsales #digitaldisruption #digital #strategy #innovation #CIO https://t.co/i1LlK48JM4</t>
  </si>
  <si>
    <t>Create your own prospecting culture on social, here’s how! https://t.co/VCVBV0y5DY #socialselling #inboundsales #sales @digitalleadersA #digitalselling #coldcalling #socialsales #outbound #digitalsales #salestips #salesleader #strategicsales #onemorecall #saleshacker #MSdyn365 https://t.co/RtikyjAOrb</t>
  </si>
  <si>
    <t>Why social media strategy is easier AND harder than you think! https://t.co/nbYqymlW2h #SMM #SocialSelling #DigitalMarketing @digitalleadersA #socialmedia #digitalselling #leadership #innovation #socialsales #changemanagement #digitalsales #marketing #sellingwithsocial #CSuite https://t.co/FfUw2XJ48L</t>
  </si>
  <si>
    <t>Are you a thought leader? This chart tells you what matters https://t.co/BAADgGu7FF #thoughtleadership #socialselling #smm #influencer #SMM @digitalleadersA #digitalselling #salesenablement #socialsales #leadership #digitalsales #salesleader #digitalmarketing #MSdyn365 #CMO https://t.co/PcxBspaBBX</t>
  </si>
  <si>
    <t>How Account Based Marketing (ABM) / Selling Will Unlock the Modern Buyer(s) (via Passle) @Timothy_Hughes https://t.co/gr0fEvNKOC #sales @digitalleadersA #socialsales #salestips #digitalselling #flipmyfunnel #socialselling #digitalmarketing #digitalsales #MSdyn365 #Salesleader https://t.co/ldRcCf3pl9</t>
  </si>
  <si>
    <t>Follow the digital bread crumbs https://t.co/XPqMLcSsku #socialselling #digitalsales #digitalselling @digitalleadersA #socialsales #sellingwithsocial #socialenterprise #salesenabalement #sales #salestips #leadership #socialmedia #coldcalling #prospecting #salesleader #MSdyn365</t>
  </si>
  <si>
    <t>Sales It’s Not All About You - It’s All About the Buyer (via Passle) by @Timothy_Hughes https://t.co/yhYVDjh9zy #socialselling #digitalselling @digitalleadersA #socialsales #digitalsales #salestips #prospecting #salesleader #strategicsales #saleshacker #MSdyn365 #coldcalling #CMO https://t.co/y8AGAZyxqg</t>
  </si>
  <si>
    <t>There is only one social selling measure, revenue  https://t.co/P7uDZ4tShp by @Timothy_Hughes via @DigitalLeadersA #marketingtips #digtialmarketing #newmedia #socialmediamarketing #digitaltransformation #socialselling #digitalselling https://t.co/Sm4Ss4bXjT</t>
  </si>
  <si>
    <t>GDPR: If I Want To Be Forgotten I Want To Be Forgotten - This Time It’s No Joke (via Passle) @Timothy_Hughes https://t.co/forAaaY5V0 #email @digitalleadersA #socialselling #marketing #digitalselling #digitalmarketing #socialsales #prospecting #digitalsales #coldcalling #salestips https://t.co/DBrL5NG22X</t>
  </si>
  <si>
    <t>Same Old Shit Vs Crazy New Shit (via Passle) by @Timothy_Hughes https://t.co/WsdACMTqxP #digitalmarketing #digitaldisruption #digital #sales @digitalleadersA #socialselling #digitaltransformation #digitalselling #digital #socialsales #salesleader #digitalsales #CSuite #CEO #ROI https://t.co/6WgaA6XQ1v</t>
  </si>
  <si>
    <t>How to Choose Social Selling Program That Will Have a Lasting Impact to Your Employees https://t.co/d2QsUMAv7T by @Timothy_Hughes via @DigitalLeadersA #socialselling #digitalsales #socialtransformation #digitaltransformation #socialmedia #salestips #salesstrategy #salesleader https://t.co/WLMl0m4L0m</t>
  </si>
  <si>
    <t>How to Eliminate The Most Frustrating Part of Cold Calling and Get More Meetings and Win More Deals https://t.co/XKwT6tApkB by @Timothy_Hughes via @DigitalLeadersA #socialselling #digitalselling #contentmarketing #contentstrategy #salestips #sales #salesleader https://t.co/JYM7SvaM0P</t>
  </si>
  <si>
    <t>I’m an accountant I’m here as your new sales trainer! https://t.co/elvTMuiGzj by @Timothy_Hughes via @DigitalLeadersA #salestips #trustedadvisor #socialselling #digitalselling #salesleader #sales #socialmediamarketing #contentmarketing #agencylife https://t.co/s2Mo8GoryB</t>
  </si>
  <si>
    <t>Get More for Less For Your Prospecting!  https://t.co/spxXI4q57d by @Timothy_Hughes via @DigitalLeadersA #socialselling #digitalselling #digitalmarketing #digitaltransformation #socialmedia #salestips #marketingtransformation https://t.co/wmslAJN39B</t>
  </si>
  <si>
    <t>How to Minimise Rejection in Sales - Organise!  https://t.co/fDvWIMsNnB by @Timothy_Hughes via @DigitalLeadersA #socialselling #digitalselling #digitalsales #socialsales #salesleader #salestips #sales #CEO #thoughtleadership #digitaltransformation #socialmedia https://t.co/96i12Hkvf3</t>
  </si>
  <si>
    <t>#SocialSelling Maturity Model from @timothy_hughes book "Social Selling - Techniques to Influence Buyers and Changemakers" On Amazon https://t.co/Sof9DNi2GL  #socialsales #digitalselling #transformation #digitaldisruption #digitalsales #leadership #innovation #CSuite #SocialSEO https://t.co/7cnb1OAHxe</t>
  </si>
  <si>
    <t>Fancy some training on how as a salesperson you can support Account Based Marketing? https://t.co/Ed7eChfTiK  By @Timothy_Hughes #SalesNavigator #Sales #SocialSelling #DigitalSelling @DigitalLeadersA https://t.co/Xq0E76e88m</t>
  </si>
  <si>
    <t>The one skill that has made me more commission than anything else https://t.co/Ourk6kOMv8 by @Timothy_Hughes @DigitalLeadersA #sales #salestips #socialselling #coldcalling #coldemails https://t.co/MYgqZO8GQ6</t>
  </si>
  <si>
    <t>How The Silent Sales Floor Gets More Leads and Meetings than a Noisy One  https://t.co/Q2V1CqBAJE by @Timothy_Hughes via @DigitalLeadersA #socialselling #digitalselling #digitalmarketing #digitaltransformation #socialmedia #salestips #marketingtransformation https://t.co/KJyaB3BN1n</t>
  </si>
  <si>
    <t>"#Digitaltransformation is actually an outside-in process that’s being driven by what I call ’Digital Darwinism,” Brian Solis (via Passle) @Timothy_Hughes https://t.co/XO85ijldUP #digitalmarketing #digitaldisruption @digitalleadersA #socialselling #salesleader #CSuite #CEO #ROI</t>
  </si>
  <si>
    <t>How to Roll Social Selling Across an Organisation - How to make it Stick!https://t.co/lGiskP4xFV by @Timothy_Hughes via @DigitalLeadersA #socialselling #digitalsales #socialtransformation #digitaltransformation #salestransformation #socialmedia #salestips #salesstrategy https://t.co/N8ZUx6cB74</t>
  </si>
  <si>
    <t>Is Social Selling About Training or is it about Employee Empowerment? https://t.co/lGiskP4xFV by @Timothy_Hughes via @DigitalLeadersA #socialselling #digitalsales #socialtransformation #digitaltransformation #salestransformation #socialmedia #salestips #salesstrategy #salesleader https://t.co/Ljy9SMyq7W</t>
  </si>
  <si>
    <t>How to Choose Social Selling Program That Will Have a Lasting Impact to Your Employees https://t.co/lGiskP4xFV by @Timothy_Hughes via @DigitalLeadersA #socialselling #digitalsales #socialtransformation #digitaltransformation #salestransformation #socialmedia #salesleader https://t.co/NJnnVXCz19</t>
  </si>
  <si>
    <t>How to Minimise Rejection in Sales - Organise!  https://t.co/4wxfQWDoyK by @Timothy_Hughes via @DigitalLeadersA #socialselling #digitalselling #digitalsales #socialsales #salesleader #salestips #sales #CEO #thoughtleadership #digitaltransformation #socialmedia https://t.co/F4ca9XgGKV</t>
  </si>
  <si>
    <t>Don’t Get “Out Sold” How to Remain Continually on Top of Your Sales  https://t.co/4wxfQWDoyK by @Timothy_Hughes via @DigitalLeadersA #socialselling #digitalselling #digitalsales #socialsales #salesleader #salestips #sales #CEO #thoughtleadership #digitaltransformation https://t.co/xfkbyGgpd3</t>
  </si>
  <si>
    <t>Does your Sales Onboarding Process embrace your new social and digital vision? https://t.co/XYvFq5YRa4 by @Timothy_Hughes #socialselling https://t.co/ZP3EBFrCBN</t>
  </si>
  <si>
    <t>Maybe It Time to Re-Think That Fixed Operating Model? https://t.co/V6RLPvFuiY by @Timothy_Hughes via @DigitalLeadersA #business #socialselling #digitalselling #CEO #SalesLeader #entrepreneur https://t.co/IQFiKLCJFA</t>
  </si>
  <si>
    <t>Digital Transformation? You are Joking with our IT systems! https://t.co/V6RLPvFuiY by @Timothy_Hughes via @DigitalLeadersA #business #socialselling #digitalselling #CEO #SalesLeader #entrepreneur https://t.co/vGwUZ1Xj7P</t>
  </si>
  <si>
    <t>How I Was Prospecting While Sitting on the Beach!  https://t.co/q3cgyJFMza by @Timothy_Hughes via @DigitalLeadersA #socialselling #digitalselling #digitalmarketing #digitaltransformation #socialmedia #salestips #marketingtransformation https://t.co/l9qJmzw9GT</t>
  </si>
  <si>
    <t>Why a #socialtransformation program starts at the top https://t.co/WYQ4mdbuvj by @Timothy_Hughes via @DigitalLeadersA #socialmedia #socialselling #digitalselling #socialmediamarketing #digitaltransformation #socialstrategy https://t.co/1HMR69jIeA</t>
  </si>
  <si>
    <t>It’s time to be brave – by @Alexander_Low via @digitalleadersA  https://t.co/TZadxzdgYH #personaldevelopment #personalbrand #development #changemanagement #socialselling #digitalselling #socialmediamarketing https://t.co/qveFY09DcU</t>
  </si>
  <si>
    <t>The key to success is a big network but if your network doesn’t know who you are there’s no point! https://t.co/BpemDc5NIA by @AGSocialMedia via @DigitalLeadersA #socialselling #personalbrand #digitalbrand #digitalsales #digitalselling https://t.co/Hczpmko4EZ</t>
  </si>
  <si>
    <t>There needs to be a sense of community around you. Social sellers want to be recognised as an expert https://t.co/cKu6dTlcse by @AGSocialMedia #socialselling #personalbrand #digitalbrand #digitalsales #digitalselling https://t.co/FbXCrDCBzD</t>
  </si>
  <si>
    <t>Are you the most successful door to door vacuum cleaner salesperson in your street? https://t.co/MuGWhIH5YU by @AGSocialMedia via @DigitalLeadersA #contentmarketing #content #contentstrategy #socialselling #digitalselling #digitalsales #socialmediamarketing https://t.co/8cF1GRiM2e</t>
  </si>
  <si>
    <t>What does your digital self say about you? by @alexander_low https://t.co/pRpNFKLrsu #podcast #socialselling #digitalselling #digitalmarketing #personalbrand via @digitalleadersa https://t.co/zE9wK1YhRD</t>
  </si>
  <si>
    <t>Here is an idea, talk to your clients @alexander_low via @DigitalLeadersA   https://t.co/OMDrtUi6eh #socialselling #digitalselling #digitalmarketing #digitalsales #data #ai https://t.co/DgbMt80GOJ</t>
  </si>
  <si>
    <t>Do you back yourself to make that leap? – by @Alexander_Low via @digitalleadersA   https://t.co/BMP5vZGpFq #personaldevelopment #personalbrand #development #changemanagement #socialselling #digitalselling #socialmediamarketing https://t.co/vAs161K8U0</t>
  </si>
  <si>
    <t>When I see “Top 6 global…” I see that as being that there are FIVE PEOPLE BETTER! https://t.co/dzoZGoMnlP by @AGSocialMedia via @DigitalLeadersA #contentmarketing #content #contentstrategy #socialselling #digitalselling #digitalsales #socialmediamarketing https://t.co/VQOJD8hF7t</t>
  </si>
  <si>
    <t>How to build your personal brand online by @alexander_low https://t.co/pTNdm4fOZr #podcast #socialselling #digitalselling #digitalmarketing #personalbrand via @digitalleadersa https://t.co/Y2R8xFWWVR</t>
  </si>
  <si>
    <t>“We Employed Interns to do the Social Media” https://t.co/mQ3oBhCM3x  @digitalleadersA #socialselling #MSpartner #digitalselling #socialmedia #MSdyn365 #digitalsales #coldcalling #digitalmarketing #socialsales #salesleader #CSuite #CEO #Salesenablement #onemorecall #prospecting https://t.co/qnkIirAIOF</t>
  </si>
  <si>
    <t>Pop-up ads: Data shows that they create leads, but most people hate them. Is this really the way to be talking to your customers? (via Passle) by @agsocialmedia https://t.co/vtTp3su2za  #socialselling #digitalsales https://t.co/XIp5hwibqC</t>
  </si>
  <si>
    <t>Why your social media strategy is the lifeline you’ve been looking for!  https://t.co/ftAioJdDaT by @AGSocialMedia via @DigitalLeadersA #SocialMediaStrategy #SocialSelling #DigitalTransformation #digitalselling #businessdevelopment https://t.co/ueJERvI1yC</t>
  </si>
  <si>
    <t>We started with  followers, of course. Today, that account has approaching 16,000 via https://t.co/cpMSmw7rio @AGSocialMedia #socialmedia #socialselling #digitalselling #digitaltransformation https://t.co/OMUS4oKcOi</t>
  </si>
  <si>
    <t>RT @DigitalLeadersA: Here is an idea, talk to your clients @alexander_low via @DigitalLeadersA   https://t.co/OMDrtUi6eh #socialselling #di…</t>
  </si>
  <si>
    <t>Cold Callers Unite! https://t.co/LnBQrnqC5Y By @alexander_low #socialselling #digitalselling #digitalmarketing #coldcalling #intentdata #salesdata #data #msft #mspartner @digitalleadersa https://t.co/XI9tVH74kT</t>
  </si>
  <si>
    <t>Social media is your chance to remain relevant and competitive so do not squander this opportunity because you may not get another. https://t.co/KLcM0UafzD
By @AGSocialMedia via @DIgitalLeadersA #digitaltransformation #socialmedia #socialselling #SMM @DIgitalLeadersA https://t.co/k6JI5SabE6</t>
  </si>
  <si>
    <t>Research shows that 80% plus of b2b purchasing journeys start with a referral.  https://t.co/RgSH3p4bxs via @digitalleadersA #socialselling #network #salestip #salesstrategy #sales #digitalselling #digitalsales #CEO #connected https://t.co/JLrEZQ7LRU</t>
  </si>
  <si>
    <t>Follow in your client’s footsteps @alexander_low via @DigitalLeadersA   https://t.co/CLugMd1r9v #socialselling #digitalselling #digitalmarketing #digitalsales #data #ai https://t.co/9b3Z07Ehxk</t>
  </si>
  <si>
    <t>free your voice on social #podcast by @alexander_low https://t.co/nKDlrKloLY via @digitalleadersa #socialselling #digitalselling #digitalsales https://t.co/2fh5oPzQgA</t>
  </si>
  <si>
    <t>The way we buy is changing, so why isn't the way we sell? https://t.co/ZMFYMCGGU8 #podcast #socialselling #digitalsales #digitalmarketing #digitalselling</t>
  </si>
  <si>
    <t>How to build your personal brand online #podcast #socialselling #digitalselling #digitalmarketing #personalbrand https://t.co/jcMnKngKPS https://t.co/K25mIAovvW</t>
  </si>
  <si>
    <t>Return on Investment or Return on Influence? https://t.co/WoZTAxlX6d by @Alexander_Low #socialselling #digitalsales #digitalmarketing #salesleader @digitalleadsersa https://t.co/vqZPQUFhsI</t>
  </si>
  <si>
    <t>RT @agsocialmedia: Social – the glue that fixes the future of marketing https://t.co/whT7fkCxIP by @alexander_low #socialselling #ABintelli…</t>
  </si>
  <si>
    <t>DigitalLeadersA: How to Minimise Rejection in Sales - Organise!  https://t.co/ZpA7HN3t2z by Timothy_Hughes via DigitalLeadersA #socialselling #digitalselling #digitalsales #socialsales #salesleader #salestips #sales #CEO #thoughtleadership #digitaltrans… https://t.co/EMhrmXDd4m</t>
  </si>
  <si>
    <t>Social – the glue that fixes the future of marketing https://t.co/whT7fkCxIP by @alexander_low #socialselling #ABintelligence #socialmedia https://t.co/ryA9uptKFF</t>
  </si>
  <si>
    <t>Quanto è importante oggi il #SocialSelling? &amp;gt; https://t.co/nk0zdAfN0U https://t.co/hbHgjmDHci</t>
  </si>
  <si>
    <t>Cambridge Analytica: The firm that ‘stole’ data from Facebook to predict, influence voters’ outcome via @htTweets https://t.co/wV97j6iNus
#SocialSelling 
#socialmediamarketing</t>
  </si>
  <si>
    <t>"Ten Terrific Tips For Successful Social Media Marketing" Subscribe to Bootstrap Business Broadcasting YouTube Channel: https://t.co/oz0mO56f9L &amp;lt;-- View #SocialMedia #Marketing #SocialSelling #SocialMediaMarketing #DigitalMarketing #SEO #YouTube #Video #Media #Sales @MikeSchiemer https://t.co/NVDoui2LYp</t>
  </si>
  <si>
    <t>RT @BootstrapBizTV: "Ten Terrific Tips For Successful Social Media Marketing" Subscribe to Bootstrap Business Broadcasting YouTube Channel:…</t>
  </si>
  <si>
    <t>Tweet from The $10 Startup (@10DollarSTARTUP) The $10 Startup (@10DollarSTARTUP) Tweeted:
RT @MikeSchiemer: 10 Terrific Social Media Marketing Tactics &amp;amp;amp; Tips https://t.co/z6ZUwkEajw  /  #SMM #SocialMediaMarketing #SocialSelling h… https://t.co/O6ukYvaI53</t>
  </si>
  <si>
    <t>6 Twitter Tips For Social Selling https://t.co/OJ2taKNCIu / #Twitter #SocialSelling #SocialMedia #SMM #CMO https://t.co/gXoIz3715W</t>
  </si>
  <si>
    <t>4 Tips To Increase Website Traffic &amp;amp; Revenue https://t.co/1azDh3Jaxm / #Blog #Website #SEO #SocialSelling https://t.co/EWS1BGUUWp</t>
  </si>
  <si>
    <t>10 Social Media Marketing Mistakes To Avoid Making https://t.co/F9Ba9pmEtE / #SocialMediaMarketing #SocialSelling #SocialMedia https://t.co/GzHf4WZIcH</t>
  </si>
  <si>
    <t>5 Tips To Help Your Marketing Stand Out https://t.co/tQsAZvohmR / #Marketing #CMO #Inbound #SocialSelling https://t.co/gfsE0lofA0</t>
  </si>
  <si>
    <t>7 Top Twitter Tips On Tweeting https://t.co/mcLae5oSCw / #Twitter #SocialMedia #SocialSelling #SMM https://t.co/1u8X2RKPje</t>
  </si>
  <si>
    <t>Facebook Marketing Hacks To Use &amp;amp; Avoid https://t.co/uBB9HtswcC / #SMM #SocialSelling https://t.co/oIB6Dn887C</t>
  </si>
  <si>
    <t>10 Social Media Tactics To Generate B2B Sales Leads https://t.co/VpZZ2sxyTg / #B2B #Sales #SocialSelling #SocialMedia https://t.co/kRrfL11Nyz</t>
  </si>
  <si>
    <t>5 Powerful Social Media Marketing Tactics https://t.co/I7xaunVW04 / #SMM #SocialMedia #SocialSelling #IG https://t.co/5zOgn8cPyr</t>
  </si>
  <si>
    <t>10 Reasons Why Your Business Needs Social Media Marketing https://t.co/C4GW3JqZWE / #SocialMedia #SocialSelling #SMM https://t.co/JJpvrAYHMy</t>
  </si>
  <si>
    <t>8 Simple Ways To Save Money On Your Marketing https://t.co/GiMLytXjc0 / #Marketing #Advertising #Branding #SocialMedia #DigitalMarketing #SocialSelling https://t.co/8mkilbiFQ9</t>
  </si>
  <si>
    <t>11 Digital Marketing Management Mistakes To Minimize https://t.co/cE1gXz81aL / #DigitalMarketing #SocialMedia #SocialSelling #SEO https://t.co/9zMr9F2PSZ</t>
  </si>
  <si>
    <t>The Importance Of Sales Lead Gen https://t.co/mLC1Uwq8o4 / #Sales #Selling #SocialSelling #SMM https://t.co/zd7OEOxe7u</t>
  </si>
  <si>
    <t>The Importance Of Social Media Monitoring https://t.co/V5NWXVRlm4 / #SMM #SocialMedia #SocialSelling #FB #IG https://t.co/3ltTGArhy2</t>
  </si>
  <si>
    <t>5 Tips To Optimize Your E-Commerce Store https://t.co/72EPK1HJjZ / #CX #Ecommerce #Retail #SocialSelling #UX https://t.co/3xIRLV1LRW</t>
  </si>
  <si>
    <t>7 Tips To Grow Your Digital Marketing https://t.co/Wg65h7tqYS / #SEO #SMM #DigitalMarketing #SocialSelling https://t.co/nsT0FXUCpJ</t>
  </si>
  <si>
    <t>11 Digital Marketing Management Mistakes To Minimize https://t.co/cE1gXzpCzl / #DigitalMarketing #Marketing #SocialMedia #SocialSelling https://t.co/HEERUgJoHk</t>
  </si>
  <si>
    <t>Seven Savvy Snapchat Social Selling Suggestions https://t.co/26x0VJrtEf / #Snapchat #SMM #CMO #SocialSelling https://t.co/oUdcDvuGvD</t>
  </si>
  <si>
    <t>5 Effective Digital Marketing Methods https://t.co/oCkluZ0GWl / #DigitalMarketing #Marketing #SocialMedia #SocialSelling #SEO https://t.co/5BQMbck7EH</t>
  </si>
  <si>
    <t>Be An IG OG: 5 Instagram Marketing Tips https://t.co/SlBdd0pMV2 / #Instagram #IG #SocialSelling #SocialMedia https://t.co/wBw3pO5Pzo</t>
  </si>
  <si>
    <t>4 Sales Lead Generation Hacks https://t.co/eiUxG5Uq8R / #Sales #Leads #LeadGen #LeadGeneration #Market #SocialSelling https://t.co/Rce78P4pHA</t>
  </si>
  <si>
    <t>How To Manage A Remote Sales Team https://t.co/WQ6RD5B9Yw / #Sales #SocialSelling #Management https://t.co/Q2mq7TdkuQ</t>
  </si>
  <si>
    <t>https://www.the-emag.com/eshow-mexico</t>
  </si>
  <si>
    <t>https://vengreso.com/resources/press/savvy-social-selling-sap-way-series http://bit.ly/2owPMKK</t>
  </si>
  <si>
    <t>http://read.bi/2FTUvgY</t>
  </si>
  <si>
    <t>http://4kast.fr/meilleurs-blogs-webmarketing/</t>
  </si>
  <si>
    <t>https://buff.ly/2yHMStH</t>
  </si>
  <si>
    <t>https://youtu.be/jEGyp0w6vMo</t>
  </si>
  <si>
    <t>http://bit.ly/2eYtdg6</t>
  </si>
  <si>
    <t>http://www.myfrugalbusiness.com/2017/01/twitter-tips-tricks-social-selling-smm.html</t>
  </si>
  <si>
    <t>http://www.myfrugalbusiness.com/2017/11/ways-website-promote-optimize-seo.html</t>
  </si>
  <si>
    <t>https://vengreso.com/blog/social-selling-impact-managers-encourage-social-selling https://vengreso.com/blog/social-selling-impact-managers-encourage-social-selling?utm_campaign=everyonesocial&amp;utm_source=efrylisidro&amp;utm_medium=twitter&amp;es_p=6257036</t>
  </si>
  <si>
    <t>http://snip.ly/y4nif</t>
  </si>
  <si>
    <t>https://ingesaez.es/linkedin-test-definitivo/</t>
  </si>
  <si>
    <t>https://buff.ly/2G1aBFL</t>
  </si>
  <si>
    <t>http://ow.ly/ll5i30iMLrc</t>
  </si>
  <si>
    <t>https://included.co/tips-selling-coworking-spaces/</t>
  </si>
  <si>
    <t>http://k6.re/f9M3h</t>
  </si>
  <si>
    <t>http://linked2success.co.uk/how-to-get-your-prospect-to-identify-problems-they-didnt-know-they-had</t>
  </si>
  <si>
    <t>http://ow.ly/UZwT30iDDJE</t>
  </si>
  <si>
    <t>https://www.presse-citron.net/vero-nouveau-reseau-social-defie-instagram/?utm_source=Sociallymap&amp;utm_medium=Sociallymap&amp;utm_campaign=Sociallymap</t>
  </si>
  <si>
    <t>http://www.omzetcoach.nl/vacatures/</t>
  </si>
  <si>
    <t>https://buff.ly/2oX1SMH</t>
  </si>
  <si>
    <t>https://buff.ly/2oUtmCl</t>
  </si>
  <si>
    <t>https://www.linkedin.com/pulse/24-twitter-sales-triggers-help-you-achieve-social-selling-mic-adam?utm_content=buffer44c15&amp;utm_medium=social&amp;utm_source=twitter.com&amp;utm_campaign=buffer</t>
  </si>
  <si>
    <t>https://www.linkedin.com/pulse/introductions-cornerstone-social-selling-mic-adam</t>
  </si>
  <si>
    <t>https://buff.ly/2I7pc2M</t>
  </si>
  <si>
    <t>https://buff.ly/2EUypuk</t>
  </si>
  <si>
    <t>https://buff.ly/2EW6t8D</t>
  </si>
  <si>
    <t>http://www.myfrugalbusiness.com/2017/11/social-media-marketing-mistakes-avoid.html</t>
  </si>
  <si>
    <t>http://www.social-experts.net/makes-business-social-centric/?utm_content=buffer54807&amp;utm_medium=social&amp;utm_source=twitter.com&amp;utm_campaign=buffer</t>
  </si>
  <si>
    <t>http://www.myfrugalbusiness.com/2015/09/tips-social-media-marketing-mike-schiemer.html</t>
  </si>
  <si>
    <t>https://buff.ly/2FhlQfS</t>
  </si>
  <si>
    <t>https://lnkd.in/eCa4Ek3</t>
  </si>
  <si>
    <t>https://buff.ly/2F56dIe</t>
  </si>
  <si>
    <t>http://www.social-experts.net/will-requesting-data-gdpr/?utm_content=bufferc6690&amp;utm_medium=social&amp;utm_source=twitter.com&amp;utm_campaign=buffer</t>
  </si>
  <si>
    <t>http://www.etrafficlane.com/60dollarmiracle/aumenta-tus-ventas-sociales-con-linkedin-socialselling-infographics-modernist</t>
  </si>
  <si>
    <t>http://sumo.ly/JiIi</t>
  </si>
  <si>
    <t>https://buff.ly/2tnTCKR</t>
  </si>
  <si>
    <t>https://buff.ly/2FwzgBy</t>
  </si>
  <si>
    <t>https://vengreso.com/blog/content-sales-teams http://bit.ly/2HdbwlI</t>
  </si>
  <si>
    <t>http://bit.ly/2CQwILu</t>
  </si>
  <si>
    <t>https://hubs.ly/H0bcKd30</t>
  </si>
  <si>
    <t>https://app.advo.ninja/u/6JPDuE</t>
  </si>
  <si>
    <t>https://hubs.ly/H0bcHbD0</t>
  </si>
  <si>
    <t>http://d8t.io/9rq8UbxWJf</t>
  </si>
  <si>
    <t>https://www.1min30.com/social-selling/8-conseils-pour-developper-votre-personnel-branding-sur-les-reseaux-sociaux-1287443433?utm_source=ReviveOldPost&amp;utm_medium=social&amp;utm_campaign=ReviveOldPost</t>
  </si>
  <si>
    <t>https://buff.ly/2F8eV4A</t>
  </si>
  <si>
    <t>https://buff.ly/2G32CYM</t>
  </si>
  <si>
    <t>http://www.myfrugalbusiness.com/2017/11/top-twitter-tips-marketing-social-selling.html</t>
  </si>
  <si>
    <t>https://www.presse-citron.net/disneyland-debarque-google-street-view/?utm_source=Sociallymap&amp;utm_medium=Sociallymap&amp;utm_campaign=Sociallymap</t>
  </si>
  <si>
    <t>http://sco.lt/4h138T</t>
  </si>
  <si>
    <t>https://www.instagram.com/p/BgB1HSPDqyv/</t>
  </si>
  <si>
    <t>http://pbynd.co/gwaf5</t>
  </si>
  <si>
    <t>https://buff.ly/2tomSBi</t>
  </si>
  <si>
    <t>http://upflow.co/l/kotc</t>
  </si>
  <si>
    <t>http://upflow.co/l/busi</t>
  </si>
  <si>
    <t>https://buff.ly/2tjYWit</t>
  </si>
  <si>
    <t>http://www.voiceamerica.com/show/1981/breakfast-with-game-changers</t>
  </si>
  <si>
    <t>http://spr.ly/6012DTGMs</t>
  </si>
  <si>
    <t>http://bit.ly/2pShFvI</t>
  </si>
  <si>
    <t>https://goo.gl/QmXDKW</t>
  </si>
  <si>
    <t>https://buff.ly/2zAnSFb</t>
  </si>
  <si>
    <t>https://buff.ly/2FjUxBT</t>
  </si>
  <si>
    <t>https://premium.linkedin.com/professional/faq</t>
  </si>
  <si>
    <t>http://circumflex.info/marque-media-cme-et-formations</t>
  </si>
  <si>
    <t>https://buff.ly/2IdoroO</t>
  </si>
  <si>
    <t>http://www.social-experts.net/makes-business-social-centric/?utm_content=buffera7bbc&amp;utm_medium=social&amp;utm_source=twitter.com&amp;utm_campaign=buffer</t>
  </si>
  <si>
    <t>http://tinyurl.com/ya4mf5yu</t>
  </si>
  <si>
    <t>https://app.quuu.co/r/pblprl</t>
  </si>
  <si>
    <t>https://www.sohosalescoaching.com/2018/03/08/social-selling-strategies/</t>
  </si>
  <si>
    <t>https://www.youtube.com/watch?v=g8AELJ5IbDU</t>
  </si>
  <si>
    <t>http://bit.ly/2Hi0pb0</t>
  </si>
  <si>
    <t>http://bit.ly/2G1zZuF</t>
  </si>
  <si>
    <t>https://buff.ly/2HktouV</t>
  </si>
  <si>
    <t>https://www.agencycentral.co.uk/articles/15-top-sales-bloggers</t>
  </si>
  <si>
    <t>http://www.myfrugalbusiness.com/2018/02/save-money-marketing-digital-social-media-bootstrap.html</t>
  </si>
  <si>
    <t>https://twitter.com/B2BMktgAcademy/status/970336081903276033</t>
  </si>
  <si>
    <t>http://bit.ly/2HgieHL</t>
  </si>
  <si>
    <t>https://paper.li/The_Sales_Guy/1413390728?edition_id=4ad67690-22ee-11e8-aa94-0cc47a0d1605</t>
  </si>
  <si>
    <t>https://talkshop.live/stream/858</t>
  </si>
  <si>
    <t>http://www.theintcell.com/?utm_source=Social</t>
  </si>
  <si>
    <t>https://www.amazon.it/gp/product/0307465357/ref=as_li_qf_sp_asin_il_tl?ie=UTF8&amp;camp=3370&amp;creative=23322&amp;creativeASIN=0307465357&amp;linkCode=as2&amp;tag=mb087-21</t>
  </si>
  <si>
    <t>http://www.myfrugalbusiness.com/2017/12/digital-marketing-management-mistakes-minimize.html</t>
  </si>
  <si>
    <t>http://www.myfrugalbusiness.com/2017/04/importance-lead-generation-modern-business-prospects.html</t>
  </si>
  <si>
    <t>http://j.mp/2oPWStU</t>
  </si>
  <si>
    <t>https://ibm.biz/digitalweek</t>
  </si>
  <si>
    <t>https://www.strong-content.com/empowering-sales-team-towards-successful-social-selling/</t>
  </si>
  <si>
    <t>https://www.strong-content.com/golden-rule-social-selling-solve-customers-problem/</t>
  </si>
  <si>
    <t>http://ift.tt/2oWNeFY http://ift.tt/2tqVRxe</t>
  </si>
  <si>
    <t>https://goo.gl/ivGiyX</t>
  </si>
  <si>
    <t>https://www.inc.com/john-white/here-are-the-exact-words-to-use-on-social-media-to.html</t>
  </si>
  <si>
    <t>https://mybusinessfuture.com/en/social-media-management-marketing-and-it-have-to-cooperate/</t>
  </si>
  <si>
    <t>http://gag.gl/p6REqw</t>
  </si>
  <si>
    <t>http://okt.to/Fg2TIR</t>
  </si>
  <si>
    <t>http://ow.ly/jwf150gL5zt</t>
  </si>
  <si>
    <t>http://ow.ly/iUW350gLZVi</t>
  </si>
  <si>
    <t>http://ow.ly/Vmus50gMTpy</t>
  </si>
  <si>
    <t>https://blog.creationagency.com/post/102eicd/how-to-use-neuro-linguistic-programming-to-win-at-social-selling</t>
  </si>
  <si>
    <t>http://blog.creationagency.com.convey.pro/l/gVr2e7B</t>
  </si>
  <si>
    <t>http://bit.ly/2Fex0Bg</t>
  </si>
  <si>
    <t>https://www.1min30.com/social-selling/social-selling-commercial-1287441623?utm_source=ReviveOldPost&amp;utm_medium=social&amp;utm_campaign=ReviveOldPost</t>
  </si>
  <si>
    <t>https://www.1min30.com/social-selling/comment-linbound-marketing-reunit-il-marketing-et-sales-en-une-seule-et-meme-equipe-116233?utm_source=ReviveOldPost&amp;utm_medium=social&amp;utm_campaign=ReviveOldPost</t>
  </si>
  <si>
    <t>http://tinyurl.com/yarwu8hr</t>
  </si>
  <si>
    <t>https://www.linkedin.com/pulse/quick-fix-networking-marcus-boswell</t>
  </si>
  <si>
    <t>https://buff.ly/2FZBslj</t>
  </si>
  <si>
    <t>https://twitter.com/DougMorneau/status/971898900096405510</t>
  </si>
  <si>
    <t>https://twitter.com/jamietshanks/status/971759132977004545</t>
  </si>
  <si>
    <t>http://www.social-experts.net/ai-sales-marketing/</t>
  </si>
  <si>
    <t>https://www.mariangelesberna.com/2018/02/27/estas-haciendolo-bien-en-linkedin/</t>
  </si>
  <si>
    <t>http://bit.ly/2Ehu2rS</t>
  </si>
  <si>
    <t>http://offers.hubspot.com/mastering-social-selling?utm_campaign=Twitter%20Offers&amp;utm_content=7189362&amp;utm_medium=social&amp;utm_source=twitter</t>
  </si>
  <si>
    <t>https://www.lilachbullock.com/social-selling-tools/?ref=quuu&amp;utm_source=quuu</t>
  </si>
  <si>
    <t>http://buff.ly/2r4FZi5</t>
  </si>
  <si>
    <t>https://twitter.com/SkillsLabIO/status/971969099931598848</t>
  </si>
  <si>
    <t>http://www.social-experts.net/current-operating-model-is-broken/</t>
  </si>
  <si>
    <t>https://lnkd.in/gkNPQkJ</t>
  </si>
  <si>
    <t>https://www.1min30.com/inbound-marketing/evoluer-avec-le-nouvel-acheteur-b2b-124695?utm_source=ReviveOldPost&amp;utm_medium=social&amp;utm_campaign=ReviveOldPost</t>
  </si>
  <si>
    <t>http://www.ucstrategies.com/executive-insights-for-unified-communications/b2b-social-media-and-social-selling-a-complex-landscape.aspx#.VkNqxyyRrGc.twitter</t>
  </si>
  <si>
    <t>http://www.myfrugalbusiness.com/2017/11/reasons-company-needs-social-media-marketing.html</t>
  </si>
  <si>
    <t>http://twib.in/l/p5zeopdGdrgA</t>
  </si>
  <si>
    <t>http://www.kcore-analytics.com/searching/?keyword=socialselling</t>
  </si>
  <si>
    <t>http://linkedin.com/in/stephancomelli</t>
  </si>
  <si>
    <t>https://buff.ly/2FhwPCd</t>
  </si>
  <si>
    <t>https://www.1min30.com/social-selling/pratiques-commerciales-123365</t>
  </si>
  <si>
    <t>https://www.ebay.com/itm/112786509566?ul_noapp=true</t>
  </si>
  <si>
    <t>https://www.saleshacker.com/seven-ways-to-see-your-social-selling-roi/</t>
  </si>
  <si>
    <t>http://feeds.feedblitz.com/~/531369766/0/salessolutions~Trending-This-Week-Value-Is-a-DifferenceMaker-for-Customers-and-Sellers-Alike</t>
  </si>
  <si>
    <t>http://feeds.feedblitz.com/~/531111932/0/salessolutions~What-Does-Your-LinkedIn-Profile-Say-About-You-The-Big-Mistake-Sales-Pros-Can-Easily-Avoid</t>
  </si>
  <si>
    <t>http://bit.ly/2IhcqPh</t>
  </si>
  <si>
    <t>https://twitter.com/retailmeeting/status/971815869843165186</t>
  </si>
  <si>
    <t>https://buff.ly/2FUQGIa</t>
  </si>
  <si>
    <t>https://buff.ly/2G16ppi</t>
  </si>
  <si>
    <t>https://www.linkedin.com/pulse/we-employed-interns-do-social-media-timothy-tim-hughes-%E6%8F%90%E5%A7%86-%E4%BC%91%E6%96%AF/?published=t&amp;utm_content=buffer2d730&amp;utm_medium=social&amp;utm_source=twitter.com&amp;utm_campaign=buffer</t>
  </si>
  <si>
    <t>http://www.myfrugalbusiness.com/2017/04/social-media-monitoring-importance.html</t>
  </si>
  <si>
    <t>http://socialfave.net.convey.pro/l/nX52Ja7</t>
  </si>
  <si>
    <t>https://www.linkedin.com/uas/login?session_redirect=%2Fsales%2Fssi&amp;fromSignIn=true&amp;trk=navigator</t>
  </si>
  <si>
    <t>http://bit.ly/2FsQcs1</t>
  </si>
  <si>
    <t>http://www.social-experts.net/dont-be-outsold</t>
  </si>
  <si>
    <t>http://bit.ly/2oWXcap</t>
  </si>
  <si>
    <t>http://bit.ly/2D8GpFj http://bit.ly/2FsRGlZ</t>
  </si>
  <si>
    <t>http://msocial.bz/2FpsQrg</t>
  </si>
  <si>
    <t>http://klou.tt/15hb609tjkjfw</t>
  </si>
  <si>
    <t>http://www.myfrugalbusiness.com/2017/08/jazz-up-ecommerce-store-boost-sales-digital-retail.html</t>
  </si>
  <si>
    <t>http://www.myfrugalbusiness.com/2017/10/launch-digital-marketing-social-space.html</t>
  </si>
  <si>
    <t>http://www.myfrugalbusiness.com/2016/12/savvy-snapchat-social-selling-suggestions.html</t>
  </si>
  <si>
    <t>http://www.myfrugalbusiness.com/2018/01/effective-digital-marketing-techniques.html</t>
  </si>
  <si>
    <t>http://www.myfrugalbusiness.com/2017/11/instagram-social-media-marketing-tips-ig.html</t>
  </si>
  <si>
    <t>http://www.myfrugalbusiness.com/2017/03/powerful-social-media-marketing-ideas-startup.html</t>
  </si>
  <si>
    <t>https://buff.ly/2Fb99Te</t>
  </si>
  <si>
    <t>http://onlinemarketingview.blogspot.com/2018/02/9-surprising-facebook-marketing-tips.html</t>
  </si>
  <si>
    <t>http://bit.ly/2oLPLT7</t>
  </si>
  <si>
    <t>https://www.linkedin.com/pulse/3-steps-boost-your-sales-through-linkedin-daniela-killus?trk=portfolio_article-card_title</t>
  </si>
  <si>
    <t>https://www.linkedin.com/pulse/5-steps-social-selling-roi-determination-daniela-killus?trk=portfolio_article-card_title</t>
  </si>
  <si>
    <t>https://www.linkedin.com/pulse/3-most-important-questions-ask-potential-clients-daniela-killus?trk=portfolio_article-card_title</t>
  </si>
  <si>
    <t>http://bit.ly/2EXH6X9</t>
  </si>
  <si>
    <t>http://maximizesocialbusiness.com/social-selling-b2b-social-media-marketing-23262/</t>
  </si>
  <si>
    <t>https://sproutsocial.com/insights/social-selling-tips/amp/?ref=quuu&amp;utm_source=quuu</t>
  </si>
  <si>
    <t>https://www.amazon.co.uk/Social-Selling-Techniques-Influence-Changemakers/dp/0749478012/ref=sr_1_1?ie=UTF8&amp;qid=1520768820&amp;sr=8-1&amp;keywords=social+selling+techniques+to+influence+buyers+and+changemakers</t>
  </si>
  <si>
    <t>http://www.social-experts.net/make-go-person-industry/</t>
  </si>
  <si>
    <t>https://www.jadirectives.com/best-sales-courses-online/</t>
  </si>
  <si>
    <t>https://twitter.com/thedianaberman/status/973216733396905984</t>
  </si>
  <si>
    <t>http://www.social-experts.net/people-dont-choose-emails/</t>
  </si>
  <si>
    <t>http://contentmarketinginstitute.com/2017/11/marketers-data-scientists/#.Wg2s9CW75eM.twitter</t>
  </si>
  <si>
    <t>http://www.social-experts.net/seller-beware-you-have-only-one-chance-to-make-a-good-impression/?utm_content=buffer3d6b1&amp;utm_medium=social&amp;utm_source=twitter.com&amp;utm_campaign=buffer</t>
  </si>
  <si>
    <t>http://www.social-experts.net/forget-cold-calls-what-do-you-think-about-warm-calls/?utm_content=buffer867f4&amp;utm_medium=social&amp;utm_source=twitter.com&amp;utm_campaign=buffer</t>
  </si>
  <si>
    <t>https://maximizesocialbusiness.com/primer-b2b-social-selling-twitter-24681/</t>
  </si>
  <si>
    <t>http://bit.ly/2FsCsRY</t>
  </si>
  <si>
    <t>https://www.skillslab.io/blog/the-science-on-social-selling-helping-sales-professionals-beat-continuous-rejection</t>
  </si>
  <si>
    <t>https://www.skillslab.io/blog/create-content-for-social-selling</t>
  </si>
  <si>
    <t>http://pplx.co/t/E2mon5rwgA3J/</t>
  </si>
  <si>
    <t>http://gag.gl/EMCfKO</t>
  </si>
  <si>
    <t>http://bit.ly/2FyFksq</t>
  </si>
  <si>
    <t>https://buff.ly/2pcpUU2</t>
  </si>
  <si>
    <t>http://bit.ly/2EU5xWb</t>
  </si>
  <si>
    <t>https://viralseed.pl/blog/videomarketing-dodac-youtube-reels/</t>
  </si>
  <si>
    <t>http://bit.ly/2tz0F3m</t>
  </si>
  <si>
    <t>https://www.hbrfrance.fr/chroniques-experts/2018/02/19327-finir-management-impatient/</t>
  </si>
  <si>
    <t>https://www.linkedin.com/pulse/you-doing-things-leaving-money-table-dan-swift/?published=t</t>
  </si>
  <si>
    <t>https://lnkd.in/d6G-EBu</t>
  </si>
  <si>
    <t>https://www.m3jr.com/dad-you-said-linkedin-helps-you-make-money/</t>
  </si>
  <si>
    <t>http://ow.ly/5COJ50gL40d</t>
  </si>
  <si>
    <t>http://ow.ly/F6Js50gOVWb</t>
  </si>
  <si>
    <t>https://www.slideshare.net/cPOEt/how-to-use-personal-branding-to-stand-out-72587334</t>
  </si>
  <si>
    <t>https://lnkd.in/gD2XScB</t>
  </si>
  <si>
    <t>https://vengreso.com/blog/how-to-increase-sales-by-80-and-deal-size-by-40-year-over-year-with-chris-merritt-episode-59</t>
  </si>
  <si>
    <t>http://bit.ly/2ic8BAv</t>
  </si>
  <si>
    <t>http://ift.tt/2pbryoy</t>
  </si>
  <si>
    <t>http://www.shoosocialmedia.co.uk/business/its-not-what-you-know-its-who-you-know-5-reasons-why-your-employees-should-be-on-linkedin/</t>
  </si>
  <si>
    <t>https://www.socialmediatoday.com/news/10-simple-ways-to-increase-brand-awareness-infographic/516595/</t>
  </si>
  <si>
    <t>http://bit.ly/2Fzdhcz</t>
  </si>
  <si>
    <t>https://hubs.ly/H0bgnZS0</t>
  </si>
  <si>
    <t>https://buff.ly/2kI8eRg</t>
  </si>
  <si>
    <t>http://www.myfrugalbusiness.com/2017/12/lead-generation-hacks-grow-sales.html</t>
  </si>
  <si>
    <t>http://bit.ly/2rh0jfY</t>
  </si>
  <si>
    <t>https://goo.gl/9wt5ad</t>
  </si>
  <si>
    <t>http://cgt.bz/1zk8s</t>
  </si>
  <si>
    <t>https://buff.ly/2FfA6BZ</t>
  </si>
  <si>
    <t>http://bit.ly/2GjnECx</t>
  </si>
  <si>
    <t>https://infl.tv/c9sq</t>
  </si>
  <si>
    <t>https://infl.tv/c9st</t>
  </si>
  <si>
    <t>https://buff.ly/2Eqd2zT</t>
  </si>
  <si>
    <t>https://www.youtube.com/watch?v=SKNW2cMMHow&amp;feature=youtu.be&amp;utm_content=bufferbfcbd&amp;utm_medium=social&amp;utm_source=twitter.com&amp;utm_campaign=buffer</t>
  </si>
  <si>
    <t>https://medium.com/@Timothy_Hughes/the-secret-of-social-media-success-for-small-businesses-41cc4a127d02#.f5t4zruyh</t>
  </si>
  <si>
    <t>http://www.social-experts.net/biggest-mistake-making-social-selling/?utm_content=buffer83c07&amp;utm_medium=social&amp;utm_source=twitter.com&amp;utm_campaign=buffer</t>
  </si>
  <si>
    <t>http://bit.ly/2FjL4KR</t>
  </si>
  <si>
    <t>http://bit.ly/2DyP4lL</t>
  </si>
  <si>
    <t>https://hubs.ly/H0b4PvX0</t>
  </si>
  <si>
    <t>https://www.tribalimpact.com/blog/5-top-tips-for-content-that-captures-your-audience-in-a-heartbeat?utm_campaign=Awareness%20-%20Social%20Media%20Policy%20&amp;utm_source=twitter&amp;utm_medium=social</t>
  </si>
  <si>
    <t>https://buff.ly/2FDQBsB</t>
  </si>
  <si>
    <t>http://www.social-experts.net/might-choose-wrong-company/</t>
  </si>
  <si>
    <t>http://ow.ly/JHFm30iMXAO</t>
  </si>
  <si>
    <t>https://buff.ly/2Fk46fN</t>
  </si>
  <si>
    <t>http://ow.ly/ZNGj30iP5HE</t>
  </si>
  <si>
    <t>http://ow.ly/htph30iRRd8</t>
  </si>
  <si>
    <t>http://ow.ly/Q1P130iTrFG</t>
  </si>
  <si>
    <t>http://blog.scoop.it/2018/01/02/content-curation-for-social-selling/?ref=quuu&amp;utm_source=quuu</t>
  </si>
  <si>
    <t>http://bit.ly/2D4h4gW</t>
  </si>
  <si>
    <t>http://snip.ly/ogd52</t>
  </si>
  <si>
    <t>https://casualfridays.com/social-selling-ninja-tricks-for-linkedin-with-viveka-von-rosen/</t>
  </si>
  <si>
    <t>http://24-7.so https://paper.li/Mick_Holloway/1312471462?edition_id=014746b0-283b-11e8-af6a-0cc47a0d1605</t>
  </si>
  <si>
    <t>http://www.lbr.io/535941</t>
  </si>
  <si>
    <t>http://bit.ly/2tXE0hJ</t>
  </si>
  <si>
    <t>http://bit.ly/2GtkTOZ</t>
  </si>
  <si>
    <t>http://dy.si/KpfJF</t>
  </si>
  <si>
    <t>https://lnkd.in/gbWMCAv</t>
  </si>
  <si>
    <t>http://linkedinforbusiness.it/social-selling/social-selling-a-pranzo-con-il-social-selling/?utm_campaign=coschedule&amp;utm_source=twitter&amp;utm_medium=dmlab&amp;utm_content=Social Selling: a pranzo con il social selling</t>
  </si>
  <si>
    <t>https://www.l2inc.com/daily-insights/skincare-is-too-faced?utm_campaign=Social%20Link%20Posts&amp;utm_content=68603618&amp;utm_medium=social&amp;utm_source=twitter</t>
  </si>
  <si>
    <t>https://www.strong-content.com/social-selling-sales-tool-using-every-day/</t>
  </si>
  <si>
    <t>http://bit.ly/2tm9rlv</t>
  </si>
  <si>
    <t>https://www.linkedin.com/slink?code=eNHZZes</t>
  </si>
  <si>
    <t>https://www.marketingprofs.com/articles/2018/33736/social-selling-three-reasons-its-good-for-business-and-four-steps-to-get-you-started?hootPostID=b8f2c9d5aea5527f486730b4a192d850</t>
  </si>
  <si>
    <t>https://business.linkedin.com/sales-solutions/blog/best-practices--sales-prospecting/2018/how-b2b-salespeople-can-optimize-their-linkedin-profile-to-engag?utm_source=feedblitz&amp;utm_medium=FeedBlitzRss&amp;utm_campaign=salessolutions</t>
  </si>
  <si>
    <t>https://www.clydes.fr/entrepreneurs-15-conseils-pour-etre-visible-sur-les-reseaux-sociaux/?utm_content=buffer7444e&amp;utm_medium=social&amp;utm_source=twitter.com&amp;utm_campaign=buffer</t>
  </si>
  <si>
    <t>https://twitter.com/ptkarvinen/status/974291187078254592</t>
  </si>
  <si>
    <t>https://twitter.com/mobilemonkey_/status/974274893553414144</t>
  </si>
  <si>
    <t>http://adtype.net/5541.html</t>
  </si>
  <si>
    <t>http://adtype.net/crs.html</t>
  </si>
  <si>
    <t>https://www.youtube.com/watch?v=TFN6XwD_kT0&amp;feature=youtu.be</t>
  </si>
  <si>
    <t>https://youtu.be/kPcF32JhZGg</t>
  </si>
  <si>
    <t>http://esurveysonline.net/</t>
  </si>
  <si>
    <t>https://www.vidyard.com/blog/video-book-replaces-ebook/</t>
  </si>
  <si>
    <t>https://www.strong-content.com/4-things-need-know-selling-fear/</t>
  </si>
  <si>
    <t>http://www.social-experts.net/headline-innovation-insight-influence-got-takes-thought-leader/</t>
  </si>
  <si>
    <t>https://www.lilachbullock.com/social-selling-tools/</t>
  </si>
  <si>
    <t>https://buff.ly/2t7U8fQ</t>
  </si>
  <si>
    <t>https://www.linkedin.com/slink?code=eXNP_HY</t>
  </si>
  <si>
    <t>https://www.webmarketing-com.com/2016/03/03/45889-determiner-objectifs-social-media</t>
  </si>
  <si>
    <t>https://www.swarmapp.com/c/fgOmbx190zE</t>
  </si>
  <si>
    <t>http://visionarymarketing.fr/blog/2018/03/social-selling-demarquer-concurrence/</t>
  </si>
  <si>
    <t>https://www.instagram.com/p/BgWVd8fAKjz/</t>
  </si>
  <si>
    <t>https://buff.ly/2Ge8luD</t>
  </si>
  <si>
    <t>https://rebekahradice.com/secret-sauce-to-effective-social-selling/</t>
  </si>
  <si>
    <t>http://www.social-experts.net/dog-whistle-content/</t>
  </si>
  <si>
    <t>http://www.salesforlife.com/blog/sales-teams-unlock-productivity-and-increase-sales-with-the-power-of-social-media</t>
  </si>
  <si>
    <t>http://creativepr.com/what-is-social-selling/?utm_campaign=Social%20Media&amp;utm_content=68664640&amp;utm_medium=social&amp;utm_source=twitter</t>
  </si>
  <si>
    <t>https://www.linkedin.com/pulse/importance-kpis-social-media-marketing-dennis-koutoudis/</t>
  </si>
  <si>
    <t>http://businessaspects.co.uk/2018/01/25/social-selling-roger-hamilton/?utm_source=Twitter</t>
  </si>
  <si>
    <t>https://www.ebay.com/itm/371928695443?ul_noapp=true</t>
  </si>
  <si>
    <t>http://bit.ly/2thnAAa</t>
  </si>
  <si>
    <t>https://vengreso.com/blog/employee-advocacy-secrets-get-employees-engage-social-media?es_p=6297410</t>
  </si>
  <si>
    <t>https://www.linkedin.com/feed/update/urn:li:activity:6308541944314228736</t>
  </si>
  <si>
    <t>http://MORE.www.reveueassistance.com</t>
  </si>
  <si>
    <t>https://fb.me/1zrRny8I6</t>
  </si>
  <si>
    <t>https://twitter.com/RevenueAssist/status/974659093859328001/photo/1?utm_source=fb&amp;utm_medium=fb&amp;utm_campaign=RevenueAssist&amp;utm_content=974659093859328001</t>
  </si>
  <si>
    <t>https://www.youtube.com/watch?list=UUgNyOyagPGBkaa01RgZjGpQ&amp;v=8tYO9c19cFA</t>
  </si>
  <si>
    <t>https://vengreso.com/blog/how-sap-is-innovating-in-social-selling-roi-measurement</t>
  </si>
  <si>
    <t>http://www.lbr.io/530730</t>
  </si>
  <si>
    <t>http://bit.ly/UpClose-SAP https://twitter.com/jschobes/status/973211388310097920</t>
  </si>
  <si>
    <t>http://www.voiceamerica.com/show/2490/social-selling-with-game-changers-presented-by-sap</t>
  </si>
  <si>
    <t>http://www.voiceamerica.com/show/2490/social-selling-with-game-changers-presented-by-sap https://twitter.com/messages/compose?recipient_id=435911622</t>
  </si>
  <si>
    <t>http://bit.ly/SBE-SAP-SSS-Ep5?utm_content=68717619&amp;utm_medium=social&amp;utm_source=twitter</t>
  </si>
  <si>
    <t>http://bit.ly/2Ddiwwj</t>
  </si>
  <si>
    <t>http://bit.ly/2G8AH9F</t>
  </si>
  <si>
    <t>https://vengreso.com/blog/sap-social-selling-best-practices http://bit.ly/2oOYgNu</t>
  </si>
  <si>
    <t>https://hubs.ly/H0bdzRT0</t>
  </si>
  <si>
    <t>http://spr.ly/6019DToZT</t>
  </si>
  <si>
    <t>http://b2c.news/NJwZMC?utm_content=buffere7967&amp;utm_medium=social&amp;utm_source=twitter.com&amp;utm_campaign=buffer</t>
  </si>
  <si>
    <t>http://business.linkedin.com/sales-solutions/site-forms/social-selling-index.html/?utm_content=buffer6f6c5&amp;utm_medium=social&amp;utm_source=twitter.com&amp;utm_campaign=buffer</t>
  </si>
  <si>
    <t>https://www.marketingprofs.com/articles/2018/33736/social-selling-three-reasons-its-good-for-business-and-four-steps-to-get-you-started</t>
  </si>
  <si>
    <t>https://blog.hubspot.com/sales/social-selling-linkedin</t>
  </si>
  <si>
    <t>https://buff.ly/2DaSV7e</t>
  </si>
  <si>
    <t>https://blog.datacaptive.com/10-must-follow-b2b-sales-influencers-of-our-time/</t>
  </si>
  <si>
    <t>https://www.linkedin.com/pulse/support-your-valuable-salespeople-respect-time-tim-bond?utm_content=buffera804c&amp;utm_medium=social&amp;utm_source=twitter.com&amp;utm_campaign=buffer</t>
  </si>
  <si>
    <t>https://buff.ly/2oJ8bnx</t>
  </si>
  <si>
    <t>http://www.social-experts.net/gdpr-killed-email-marketing/?utm_content=buffer7cd21&amp;utm_medium=social&amp;utm_source=twitter.com&amp;utm_campaign=buffer</t>
  </si>
  <si>
    <t>http://digital-leadership-associates.passle.net/post/102ervn/sales-its-not-all-about-you-its-all-about-the-buyer?utm_content=bufferf07ca&amp;utm_medium=social&amp;utm_source=twitter.com&amp;utm_campaign=buffer</t>
  </si>
  <si>
    <t>http://www.social-experts.net/telesales-pipeline-filling-trick/?utm_content=bufferef389&amp;utm_medium=social&amp;utm_source=linkedin.com&amp;utm_campaign=buffer</t>
  </si>
  <si>
    <t>https://www.allinonesocialmedia.com/2018/03/15/podcast-35-when-to-ask-for-the-sale-on-social-media-w-isocialfanz/#sthash.Eqwy83zO.uxfs</t>
  </si>
  <si>
    <t>https://sproutsocial.com/insights/hashtag-campaigns/</t>
  </si>
  <si>
    <t>https://www.ebay.com/ulk/itm/372069621505</t>
  </si>
  <si>
    <t>https://paper.li/suryaferdian/1431516345?edition_id=d98aaa90-290c-11e8-af6a-0cc47a0d1605</t>
  </si>
  <si>
    <t>https://www.linkedin.com/feed/update/urn:li:activity:6376447603474866176</t>
  </si>
  <si>
    <t>https://www.socialmediatoday.com/news/6-effective-ways-to-deal-with-social-media-overwhelm/514784/</t>
  </si>
  <si>
    <t>http://searchcrm.techtarget.com/news/252436144/When-selling-on-social-media-marketers-weigh-chatbots-vs-humans?utm_campaign=scrm_bizapps3&amp;utm_medium=social&amp;utm_source=twitter&amp;utm_content=1520864972</t>
  </si>
  <si>
    <t>http://digital-leadership-associates.passle.net/post/102es5x/same-old-shit-vs-crazy-new-shit</t>
  </si>
  <si>
    <t>https://www.ebay.com/itm/371928695414?ul_noapp=true</t>
  </si>
  <si>
    <t>http://www.social-experts.net/10-straightforward-pointers/</t>
  </si>
  <si>
    <t>http://www.destinationcrm.com/Articles/CRM-News/CRM-Across-the-Wire/Nimble-Introduces-Version-4.0-113694.aspx?utm_content=bufferde037&amp;utm_medium=social&amp;utm_source=twitter.com&amp;utm_campaign=buffer</t>
  </si>
  <si>
    <t>http://onwardnation.com/dennis-brown/</t>
  </si>
  <si>
    <t>https://www.ebay.com/itm/112809092386?ul_noapp=true</t>
  </si>
  <si>
    <t>http://www.ebay.com/itm/371928721075?ul_noapp=true</t>
  </si>
  <si>
    <t>https://socialfave.net/</t>
  </si>
  <si>
    <t>http://www.social-experts.net/how-to-roll-social-selling-across</t>
  </si>
  <si>
    <t>http://bit.ly/2Ahzpsx</t>
  </si>
  <si>
    <t>https://www.m3jr.com/a-buyer-centric-linkedin-profile-builds-trust-article-1-of-3/ https://vengreso.com/blog/a-buyer-centric-linkedin-profile-builds-trust-article-1-of-3</t>
  </si>
  <si>
    <t>https://www.m3jr.com/a-buyer-centric-linkedin-profile-builds-trust-article-1-of-3/</t>
  </si>
  <si>
    <t>http://bit.ly/2hAiLNo</t>
  </si>
  <si>
    <t>http://pplx.co/t/1nGAzdM5O0BW/</t>
  </si>
  <si>
    <t>http://pplx.co/t/lJKAJKwVbodn/</t>
  </si>
  <si>
    <t>https://vengreso.com/blog/linkedin-sales-training-salespeople https://vengreso.com/blog/linkedin-sales-training-salespeople</t>
  </si>
  <si>
    <t>https://buff.ly/2FoCxSQ</t>
  </si>
  <si>
    <t>https://vengreso.com/blog/social-selling-future-sales-ian-moyse-episode-18 https://vengreso.com/blog/social-selling-future-sales-ian-moyse-episode-18</t>
  </si>
  <si>
    <t>https://www.linkedin.com/pulse/watch-sales-navigator-best-practices-mario-m-martinez-brynne-tillman?published=t</t>
  </si>
  <si>
    <t>https://vengreso.com/blog/leveraging-digital-sales-3-tiers-of-abs</t>
  </si>
  <si>
    <t>https://www.m3jr.com/need-for-social-selling-training/ https://vengreso.com/blog/need-for-social-selling-training</t>
  </si>
  <si>
    <t>https://www.m3jr.com/need-for-social-selling-training/</t>
  </si>
  <si>
    <t>https://vengreso.com/sap?utm_source=twitter&amp;utm_medium=social&amp;utm_campaign=SAPProject http://bit.ly/2DaayUU</t>
  </si>
  <si>
    <t>https://vengreso.com/blog/10-reasons-your-sales-team-wins-with-content http://bit.ly/2oXwSgl</t>
  </si>
  <si>
    <t>http://snip.ly/cxerl</t>
  </si>
  <si>
    <t>http://snip.ly/0466v</t>
  </si>
  <si>
    <t>https://www.linkedin.com/pulse/something-better-change-timothy-tim-hughes</t>
  </si>
  <si>
    <t>https://www.linkedin.com/pulse/why-your-sales-onboarding-process-broken-timothy-tim-hughes</t>
  </si>
  <si>
    <t>http://www.social-experts.net/people-afraid-change/</t>
  </si>
  <si>
    <t>https://www.linkedin.com/pulse/sales-marketing-fairy-tale-alexander-low/</t>
  </si>
  <si>
    <t>http://bit.ly/2FPpt90</t>
  </si>
  <si>
    <t>http://bit.ly/2FDRWCT</t>
  </si>
  <si>
    <t>http://bit.ly/2GkYgwf</t>
  </si>
  <si>
    <t>https://blog.apollineadiju.com/website-traffic/</t>
  </si>
  <si>
    <t>https://www.strong-content.com/sales-team-using-linkedin/</t>
  </si>
  <si>
    <t>https://www.ebay.com/itm/112381939472?ul_noapp=true</t>
  </si>
  <si>
    <t>http://www.social-experts.net/seen-end-sales-commission</t>
  </si>
  <si>
    <t>https://ceofocus.ca/youre-new-ceo-trusted-board-advisors/</t>
  </si>
  <si>
    <t>https://www.linkedin.com/pulse/how-orchestrate-your-sales-inbound-marketing-kohei-kurihara/?published=t&amp;utm_content=buffer7cffd&amp;utm_medium=social&amp;utm_source=twitter.com&amp;utm_campaign=buffer</t>
  </si>
  <si>
    <t>https://www.linkedin.com/pulse/construction-pros-get-more-clicks-social-media-trick-sarah-block-ms</t>
  </si>
  <si>
    <t>https://www.instagram.com/p/BgEMHRiAvPd/</t>
  </si>
  <si>
    <t>http://www.onalytica.com/blog/posts/digital-transformation-2018-top-100-influencers-brands-publications/</t>
  </si>
  <si>
    <t>https://goo.gl/ycD2j9</t>
  </si>
  <si>
    <t>http://feedproxy.google.com/~r/cmi-content-marketing/~3/66IbCARGj6U/</t>
  </si>
  <si>
    <t>http://tyrannosaurusmarketing.com/2015/03/using-twitter-as-a-prospecting-tool/?src=twitter</t>
  </si>
  <si>
    <t>http://www.social-experts.net/traditional-sales-much-better-social-selling/?utm_content=buffer50087&amp;utm_medium=social&amp;utm_source=twitter.com&amp;utm_campaign=buffer</t>
  </si>
  <si>
    <t>https://twitter.com/dbiweb/status/975151293663674369</t>
  </si>
  <si>
    <t>https://twitter.com/DesmondDreckett/status/975099631184089088</t>
  </si>
  <si>
    <t>http://nimb.li/2oxSvn5</t>
  </si>
  <si>
    <t>https://www.linkedin.com/feed/update/urn:li:activity:6308541944314228736?utm_content=buffer9ed7c&amp;utm_medium=social&amp;utm_source=twitter.com&amp;utm_campaign=buffer</t>
  </si>
  <si>
    <t>https://business.linkedin.com/sales-solutions/blog/customer-stories/2018/03/sales-navigator-success-stories--tech-and-professional-services-?utm_source=feedblitz&amp;utm_medium=FeedBlitzRss&amp;utm_campaign=salessolutions</t>
  </si>
  <si>
    <t>http://feeds.feedblitz.com/~/531969078/0/salessolutions~Sales-Navigator-Success-Stories-from-Europe-Video</t>
  </si>
  <si>
    <t>http://www.myfrugalbusiness.com/2016/11/youtube-channel-social-media-marketing-tips.html</t>
  </si>
  <si>
    <t>http://www.myfrugalbusiness.com/2015/12/leverage-linkedin-business-marketing-mike-schiemer.html</t>
  </si>
  <si>
    <t>http://bit.ly/2oDmOLD</t>
  </si>
  <si>
    <t>http://bit.ly/2BGWXYh</t>
  </si>
  <si>
    <t>https://blog.iandyoo.com/emailing-marketing-outil-inbound-marketeur?utm_campaign=Fid%C3%A9liser&amp;utm_content=66792200&amp;utm_medium=social&amp;utm_source=twitter</t>
  </si>
  <si>
    <t>http://www.social-experts.net/using-social-media-marketing-dominate-like-shark/</t>
  </si>
  <si>
    <t>https://twitter.com/agsocialmedia/status/975739928649793536</t>
  </si>
  <si>
    <t>http://bit.ly/2im4S3R</t>
  </si>
  <si>
    <t>https://www.eventscribe.com/2018/Amplify/agenda.asp</t>
  </si>
  <si>
    <t>http://ow.ly/mwLG30iMFyM</t>
  </si>
  <si>
    <t>http://ow.ly/CTyj30j0PRS</t>
  </si>
  <si>
    <t>http://tinyurl.com/yb7bterk</t>
  </si>
  <si>
    <t>https://www.wsj.com/articles/linkedins-27-billion-challenge-get-people-to-use-it-more-1521201600</t>
  </si>
  <si>
    <t>http://ow.ly/dxCw30ia8lj</t>
  </si>
  <si>
    <t>http://ow.ly/qTMU30iyW8L</t>
  </si>
  <si>
    <t>http://ow.ly/yI1Q30hAeLU</t>
  </si>
  <si>
    <t>http://ow.ly/r0rt30iyW8N</t>
  </si>
  <si>
    <t>http://www.thought-horizon.com/th117-b2b-customer-experience-lead-nurturing-social-selling-2/</t>
  </si>
  <si>
    <t>http://popl.ink/cLgN3a</t>
  </si>
  <si>
    <t>http://www.myfrugalbusiness.com/2013/01/suck-my-winklevoss-business-leaches.html</t>
  </si>
  <si>
    <t>https://goo.gl/RcpeyW https://twitter.com/omar_autoempleo/status/974993739683909633</t>
  </si>
  <si>
    <t>http://www.socialmediaexaminer.com/grow-your-facebook-audience-8-success-tips/</t>
  </si>
  <si>
    <t>https://blogs.oracle.com/retail/social-selling-and-the-evolving-role-of-the-store</t>
  </si>
  <si>
    <t>http://www.social-experts.net/sales-navigator-smash-q1-q2-number/?utm_content=buffer5e84c&amp;utm_medium=social&amp;utm_source=twitter.com&amp;utm_campaign=buffer</t>
  </si>
  <si>
    <t>https://t.co/BIA1l3F4pi?amp=av3NhMudFra3U&amp;amp_network=TWITTER</t>
  </si>
  <si>
    <t>http://socialsellingmasters.com/training/2016/how-to-create-a-winning-linkedin-headline/?utm_source=ReviveOldPost&amp;utm_medium=social&amp;utm_campaign=ReviveOldPost</t>
  </si>
  <si>
    <t>http://socialsellingmasters.com/training/2016/2016-state-of-social-selling/?utm_source=ReviveOldPost&amp;utm_medium=social&amp;utm_campaign=ReviveOldPost</t>
  </si>
  <si>
    <t>http://socialsellingmasters.com/training/2017/the-mixology-of-content-marketing-infographic/?utm_source=ReviveOldPost&amp;utm_medium=social&amp;utm_campaign=ReviveOldPost</t>
  </si>
  <si>
    <t>http://socialsellingmasters.com/training/2015/how-to-write-and-receive-valuable-linkedin-recommendations/?utm_source=ReviveOldPost&amp;utm_medium=social&amp;utm_campaign=ReviveOldPost</t>
  </si>
  <si>
    <t>https://www.influandsell.com/</t>
  </si>
  <si>
    <t>https://www.instagram.com/influandsell1/?hl=fr</t>
  </si>
  <si>
    <t>http://bit.ly/2F9CPwN</t>
  </si>
  <si>
    <t>http://b2c.news/scmf/OrMCe04Lcp0lOEFJfzs90BR23zYEOUBIEHE_Tpi-RtYU7UdNAkU5rBZ2Pjb9Q5DJJfu2r5of5VHHupa_BGwtnRGBe9N2C3Kd/5SnwyN?utm_content=bufferf2e74&amp;utm_medium=social&amp;utm_source=twitter.com&amp;utm_campaign=buffer https://twitter.com/B2BMarketingFdn/status/830909352861122563/photo/1</t>
  </si>
  <si>
    <t>http://www.social-experts.net/social-selling-personal-branding/</t>
  </si>
  <si>
    <t>https://buff.ly/2orJrA0</t>
  </si>
  <si>
    <t>https://hub.uberflip.com/blog/social-selling-sales-marketing-ratio-impacts-results</t>
  </si>
  <si>
    <t>https://blog.myleadsystempro.com/social-media-lead-generation?id=donteague</t>
  </si>
  <si>
    <t>http://dy.si/BSJP9</t>
  </si>
  <si>
    <t>http://www.atomck.com/podcast/70-bob-hoffman-ad-contrarian-strikes/</t>
  </si>
  <si>
    <t>https://www.youtube.com/watch?v=Fp2u9kjeWqc</t>
  </si>
  <si>
    <t>https://smallbiztrends.com/2018/03/mobile-social-media-app-statistics.html</t>
  </si>
  <si>
    <t>http://www.myfrugalbusiness.com/2017/08/unique-marketing-advertising-digital-media-stand-out.html</t>
  </si>
  <si>
    <t>http://www.myfrugalbusiness.com/2018/01/top-social-media-tactics-generate-b2b-leads-sales.html</t>
  </si>
  <si>
    <t>https://www.youtube.com/watch?v=diKkqjWLSf0</t>
  </si>
  <si>
    <t>http://www.myfrugalbusiness.com/2017/04/importance-lead-generation-modern-business-prospects.html https://twitter.com/MikeSchiemer/status/899709929623359490/photo/1</t>
  </si>
  <si>
    <t>http://www.myfrugalbusiness.com/2017/11/how-manage-remote-sales-team-selling.html</t>
  </si>
  <si>
    <t>https://readyforsocial.com/1a6fb479178</t>
  </si>
  <si>
    <t>https://readyforsocial.com/ddef438eb2a</t>
  </si>
  <si>
    <t>https://readyforsocial.com/826144d1511</t>
  </si>
  <si>
    <t>https://readyforsocial.com/a6f6fd558eb</t>
  </si>
  <si>
    <t>https://readyforsocial.com/9b6d20bc8eb</t>
  </si>
  <si>
    <t>http://bit.ly/handle-negative-people-mlm</t>
  </si>
  <si>
    <t>https://buff.ly/2FtzWqp</t>
  </si>
  <si>
    <t>http://digital-leadership-associates.passle.net/post/102esg6/how-to-use-psychology-to-increase-social-media-engagement-in-a-b2b-world</t>
  </si>
  <si>
    <t>https://www.linkedin.com/pulse/13-things-ask-your-marketing-department-timothy-tim-hughes-%E6%8F%90%E5%A7%86-%E4%BC%91%E6%96%AF/?published=t&amp;utm_content=buffer3dc21&amp;utm_medium=social&amp;utm_source=twitter.com&amp;utm_campaign=buffer</t>
  </si>
  <si>
    <t>https://buff.ly/2t5noUN</t>
  </si>
  <si>
    <t>http://exponentialsales.com/2018/01/15/still-selling-like-1999/</t>
  </si>
  <si>
    <t>http://www.social-experts.net/creating-business-case/</t>
  </si>
  <si>
    <t>http://www.social-experts.net/need-know-get-off-pot/</t>
  </si>
  <si>
    <t>http://www.social-experts.net/social-selling-accelerate-serendipity/?utm_content=buffer94caa&amp;utm_medium=social&amp;utm_source=twitter.com&amp;utm_campaign=buffer</t>
  </si>
  <si>
    <t>http://www.social-experts.net/turn-tweets-measurable-actions/?utm_content=bufferf58f4&amp;utm_medium=social&amp;utm_source=twitter.com&amp;utm_campaign=buffer</t>
  </si>
  <si>
    <t>http://www.social-experts.net/were-hiring/</t>
  </si>
  <si>
    <t>https://buff.ly/2oUV1TZ</t>
  </si>
  <si>
    <t>http://embedsocialselling.com/linkedin-optimization</t>
  </si>
  <si>
    <t>https://www.fillthefunnel.com/twitter-drops-the-hammer/</t>
  </si>
  <si>
    <t>https://www.entrepreneur.com/article/309740</t>
  </si>
  <si>
    <t>https://hubs.ly/H09W0r00</t>
  </si>
  <si>
    <t>https://hubs.ly/H09W0kY0</t>
  </si>
  <si>
    <t>https://hubs.ly/H09W0kX0</t>
  </si>
  <si>
    <t>https://blog.iandyoo.com/landing-page-pr%C3%A9sentation-formation-social-selling-inbound-sales?utm_campaign=Formation%20inbound%20sales&amp;utm_content=67372739&amp;utm_medium=social&amp;utm_source=twitter</t>
  </si>
  <si>
    <t>https://blog.iandyoo.com/aligner-processus-de-vente-et-parcours-clients?utm_campaign=Vendre%20plus%20%3A%20Social%20Selling%20%26%20Inbound%20Sales&amp;utm_content=66781028&amp;utm_medium=social&amp;utm_source=twitter</t>
  </si>
  <si>
    <t>https://blog.iandyoo.com/strat%C3%A9gie-de-prospection-digitale-et-r%C3%A9seaux-sociaux?utm_campaign=Vendre%20plus%20%3A%20Social%20Selling%20%26%20Inbound%20Sales&amp;utm_content=66781029&amp;utm_medium=social&amp;utm_source=twitter</t>
  </si>
  <si>
    <t>https://blog.iandyoo.com/inbound-marketing-pas-%E2%88%9A%E2%80%A0-pas-11-les-campagnes-payantes?utm_campaign=Inbound%20marketing%20pas%20%C3%A0%20pas&amp;utm_content=66781072&amp;utm_medium=social&amp;utm_source=twitter</t>
  </si>
  <si>
    <t>https://blog.iandyoo.com/inbound-marketing-pas-%E2%88%9A%E2%80%A0-pas-10-partager-sur-les-r%E2%88%9A%C2%A9seaux-sociaux?utm_campaign=Inbound%20marketing%20pas%20%C3%A0%20pas&amp;utm_content=66781073&amp;utm_medium=social&amp;utm_source=twitter</t>
  </si>
  <si>
    <t>https://blog.iandyoo.com/guide-de-d%C3%A9couverte-client-3-d%C3%A9finir-les-objectifs?utm_campaign=Vendre%20plus%20%3A%20Social%20Selling%20%26%20Inbound%20Sales&amp;utm_content=66792158&amp;utm_medium=social&amp;utm_source=twitter</t>
  </si>
  <si>
    <t>https://blog.iandyoo.com/guide-de-d%C3%A9couverte-client-4-analyse-des-plans-daction?utm_campaign=Vendre%20plus%20%3A%20Social%20Selling%20%26%20Inbound%20Sales&amp;utm_content=66792159&amp;utm_medium=social&amp;utm_source=twitter</t>
  </si>
  <si>
    <t>https://blog.iandyoo.com/calendrier-de-mise-en-place-du-plan-d-action?utm_campaign=Attirer%20plus%20de%20visiteurs%20%26%20Strat%C3%A9gie%20de%20Contenu&amp;utm_content=66792160&amp;utm_medium=social&amp;utm_source=twitter</t>
  </si>
  <si>
    <t>https://blog.iandyoo.com/guide-de-d%C3%A9couverte-client-6-cons%C3%A9quences-et-implications?utm_campaign=Vendre%20plus%20%3A%20Social%20Selling%20%26%20Inbound%20Sales&amp;utm_content=66792161&amp;utm_medium=social&amp;utm_source=twitter</t>
  </si>
  <si>
    <t>https://blog.iandyoo.com/linbound-marketing-en-2017?utm_campaign=Mieux%20connaitre%20l%27inbound%20marketing&amp;utm_content=66792201&amp;utm_medium=social&amp;utm_source=twitter</t>
  </si>
  <si>
    <t>https://blog.iandyoo.com/linbound-marketing-expliqu%C3%A9-%C3%A0-ton-patron?utm_campaign=Mieux%20connaitre%20l%27inbound%20marketing&amp;utm_content=66792202&amp;utm_medium=social&amp;utm_source=twitter</t>
  </si>
  <si>
    <t>https://www.linkedin.com/slink?code=dvMHKUP https://www.linkedin.com/slink?code=dt5QJfi</t>
  </si>
  <si>
    <t>http://www.social-experts.net/salespeople-read-company-accounts/?utm_content=buffer2ee1b&amp;utm_medium=social&amp;utm_source=twitter.com&amp;utm_campaign=buffer</t>
  </si>
  <si>
    <t>http://tinyurl.com/yajcnhlh</t>
  </si>
  <si>
    <t>https://readyforsocial.com/45970404662</t>
  </si>
  <si>
    <t>https://readyforsocial.com/7d33dae7743</t>
  </si>
  <si>
    <t>https://www.ebay.com/itm/112732073634?ul_noapp=true</t>
  </si>
  <si>
    <t>https://www.ebay.com/itm/112803190827?ul_noapp=true</t>
  </si>
  <si>
    <t>https://www.ebay.com/ulk/itm/371972236816</t>
  </si>
  <si>
    <t>https://www.ebay.com/ulk/itm/112852303485</t>
  </si>
  <si>
    <t>https://www.ebay.com/ulk/itm/372239894464</t>
  </si>
  <si>
    <t>https://www.ebay.com/itm/372215087860?ul_noapp=true</t>
  </si>
  <si>
    <t>https://www.ebay.com/ulk/itm/112739706694</t>
  </si>
  <si>
    <t>http://www.ebay.com/itm/371866476229?ul_noapp=true</t>
  </si>
  <si>
    <t>https://www.ebay.com/itm/112698293354?ul_noapp=true</t>
  </si>
  <si>
    <t>https://www.ebay.com/itm/371866501308?ul_noapp=true</t>
  </si>
  <si>
    <t>https://www.ebay.com/itm/112698293714?ul_noapp=true</t>
  </si>
  <si>
    <t>https://www.ebay.com/ulk/itm/372073144387</t>
  </si>
  <si>
    <t>http://www.ebay.com/itm/372055657316?ul_noapp=true</t>
  </si>
  <si>
    <t>http://www.ebay.com/itm/371867688612?ul_noapp=true</t>
  </si>
  <si>
    <t>http://www.ebay.com/itm/112537650821?ul_noapp=true</t>
  </si>
  <si>
    <t>http://www.ebay.com/itm/112291037313?ul_noapp=true</t>
  </si>
  <si>
    <t>http://www.ebay.com/itm/112548500021?ul_noapp=true</t>
  </si>
  <si>
    <t>https://www.ebay.com/ulk/itm/112860874194</t>
  </si>
  <si>
    <t>https://www.ebay.com/ulk/itm/112860874200</t>
  </si>
  <si>
    <t>https://www.ebay.com/ulk/itm/112860790248</t>
  </si>
  <si>
    <t>https://www.ebay.com/itm/112290857053?ul_noapp=true</t>
  </si>
  <si>
    <t>http://www.ebay.com/itm/112431217349?ul_noapp=true</t>
  </si>
  <si>
    <t>https://www.ebay.com/ulk/itm/372211247451</t>
  </si>
  <si>
    <t>https://www.ebay.com/itm/112705123161?ul_noapp=true</t>
  </si>
  <si>
    <t>http://www.ebay.com/itm/112705120952?ul_noapp=true</t>
  </si>
  <si>
    <t>https://www.ebay.com/itm/112564080454?ul_noapp=true</t>
  </si>
  <si>
    <t>https://www.ebay.com/itm/112381837558?ul_noapp=true</t>
  </si>
  <si>
    <t>https://www.ebay.com/itm/371928695446?ul_noapp=true</t>
  </si>
  <si>
    <t>https://www.ebay.com/itm/371928695444?ul_noapp=true</t>
  </si>
  <si>
    <t>https://www.ebay.com/itm/112381939468?ul_noapp=true</t>
  </si>
  <si>
    <t>https://www.ebay.com/itm/112757614161?ul_noapp=true</t>
  </si>
  <si>
    <t>https://www.ebay.com/itm/112381939471?ul_noapp=true</t>
  </si>
  <si>
    <t>https://www.ebay.com/itm/112381939482?ul_noapp=true</t>
  </si>
  <si>
    <t>https://www.ebay.com/itm/371928721081?ul_noapp=true</t>
  </si>
  <si>
    <t>https://www.ebay.com/itm/371928721079?ul_noapp=true</t>
  </si>
  <si>
    <t>https://www.ebay.com/itm/371928721088?ul_noapp=true</t>
  </si>
  <si>
    <t>http://www.ebay.com/itm/112291038165?ul_noapp=true</t>
  </si>
  <si>
    <t>https://www.ebay.com/itm/112850640359?ul_noapp=true</t>
  </si>
  <si>
    <t>https://www.ebay.com/itm/371973836171?ul_noapp=true</t>
  </si>
  <si>
    <t>http://www.ebay.com/itm/112432046187?ul_noapp=true</t>
  </si>
  <si>
    <t>https://www.ebay.com/itm/371858455218?ul_noapp=true</t>
  </si>
  <si>
    <t>http://www.myfrugalbusiness.com/2017/08/facebook-page-marketing-hacks-followers-likes-bootstrap-smm.html</t>
  </si>
  <si>
    <t>http://j.mp/2FoXi0D</t>
  </si>
  <si>
    <t>http://j.mp/2tqf3ek</t>
  </si>
  <si>
    <t>https://lnkd.in/dfpRBx6 https://lnkd.in/deR2Pj2</t>
  </si>
  <si>
    <t>https://lnkd.in/dfpRBx6</t>
  </si>
  <si>
    <t>https://www.linkedin.com/pulse/how-socially-sell-video-interview-ian-moyse-?trk=mp-reader-card</t>
  </si>
  <si>
    <t>http://bit.ly/2oOIJgp</t>
  </si>
  <si>
    <t>https://www.linkedin.com/pulse/why-you-must-read-sales-marketing-books-timothy-tim-hughes-%E6%8F%90%E5%A7%86-%E4%BC%91%E6%96%AF/?published=t</t>
  </si>
  <si>
    <t>http://bit.ly/2Ih14Lo</t>
  </si>
  <si>
    <t>http://digital-leadership-associates.passle.net/post/102erfn/will-the-apocalypse-from-the-internet-felt-by-britains-retailers-impact-b2b-comp?utm_content=buffer42618&amp;utm_medium=social&amp;utm_source=twitter.com&amp;utm_campaign=buffer</t>
  </si>
  <si>
    <t>http://www.social-experts.net/berlin-startups-content-strategy/?utm_content=buffere161f&amp;utm_medium=social&amp;utm_source=twitter.com&amp;utm_campaign=buffer</t>
  </si>
  <si>
    <t>http://digital-leadership-associates.passle.net/post/102erm7/optimizing-customer-experience-though-being-a-social-organisation?utm_content=buffer60404&amp;utm_medium=social&amp;utm_source=twitter.com&amp;utm_campaign=buffer</t>
  </si>
  <si>
    <t>http://digital-leadership-associates.passle.net/post/102esnv/the-importance-of-a-strong-network-rather-than-contacts</t>
  </si>
  <si>
    <t>http://www.social-experts.net/social-about-to-pivot/</t>
  </si>
  <si>
    <t>http://www.social-experts.net/sales-pipeline-stuffed-wishes/</t>
  </si>
  <si>
    <t>http://www.social-experts.net/current-operating-model-is-broken</t>
  </si>
  <si>
    <t>http://www.social-experts.net/smac-can-impact-organisation/</t>
  </si>
  <si>
    <t>http://www.social-experts.net/social-selling-hit-sales-target/</t>
  </si>
  <si>
    <t>http://www.social-experts.net/strategic-kick-off-well-strategic/</t>
  </si>
  <si>
    <t>http://digital-leadership-associates.passle.net/post/102esjg/how-account-based-marketing-abm-selling-will-unlock-the-modern-buyers</t>
  </si>
  <si>
    <t>http://digital-leadership-associates.passle.net/post/102es6c/gdpr-if-i-want-to-be-forgotten-i-want-to-be-forgotten-this-time-its-no-joke</t>
  </si>
  <si>
    <t>http://www.social-experts.net/cold-calling-eliminating</t>
  </si>
  <si>
    <t>https://buff.ly/2F9WpIX</t>
  </si>
  <si>
    <t>https://www.amazon.co.uk/Social-Selling-Techniques-Influence-Changemakers/dp/0749478012?ie=UTF8&amp;camp=1634&amp;creative=6738&amp;creativeASIN=0749478012&amp;linkCode=as2&amp;redirect=true&amp;ref_=as_li_tl&amp;tag=thesocselnet-21?utm_content=bufferb2c40</t>
  </si>
  <si>
    <t>http://bit.ly/2FtEqxh</t>
  </si>
  <si>
    <t>https://buff.ly/2t1zbDt</t>
  </si>
  <si>
    <t>https://buff.ly/2ouytcX</t>
  </si>
  <si>
    <t>https://buff.ly/2p2HV7Y</t>
  </si>
  <si>
    <t>https://buff.ly/2G3TD9m</t>
  </si>
  <si>
    <t>https://buff.ly/2FI0Iwd</t>
  </si>
  <si>
    <t>https://buff.ly/2GgrQCQ</t>
  </si>
  <si>
    <t>https://www.linkedin.com/pulse/best-time-plant-tree-20-years-ago-adam-gray?utm_content=buffer51c41&amp;utm_medium=social&amp;utm_source=twitter.com&amp;utm_campaign=buffer</t>
  </si>
  <si>
    <t>http://bit.ly/2oQ2KU5</t>
  </si>
  <si>
    <t>https://alexanderlow.podbean.com/e/if-you-are-not-talking-on-social-then-no-one-is-listening/</t>
  </si>
  <si>
    <t>https://lnkd.in/d6pfTmq https://lnkd.in/dKCccJj</t>
  </si>
  <si>
    <t>https://buff.ly/2FB7yns</t>
  </si>
  <si>
    <t>http://www.social-experts.net/social-selling-the-symbiosis-of-human-and-technology/?utm_content=buffera41e5&amp;utm_medium=social&amp;utm_source=twitter.com&amp;utm_campaign=buffer</t>
  </si>
  <si>
    <t>https://hootsuite.com/it/webinars/enterprise/social-selling-perche-e-fondamentale-per-la-tua-azienda?utm_campaign=ent-selling_social_with_hootsuite_target-emea-it-ser-it-owned_media-social_selling-q2_2017&amp;utm_source=twitter&amp;utm_medium=owned_social&amp;utm_content=blog_&amp;utm_source=twitter&amp;utm_medium=owned_social&amp;utm_campaign=social_community_italy&amp;Last_Associated_Campaign__c=701a0000002JPuE&amp;hootPostID=f6d8e3bc9c7a86ec7b94c2baa62dd14e</t>
  </si>
  <si>
    <t>https://www.hindustantimes.com/world-news/cambridge-analytica-the-firm-that-stole-data-from-facebook-to-predict-influence-voters-outcome/story-TKcMxj6rdd7GDz2kvGNl0L.html</t>
  </si>
  <si>
    <t>https://www.youtube.com/channel/UCPcLDUNZb2h8PFTK678pi_Q</t>
  </si>
  <si>
    <t>http://www.myfrugalbusiness.com/2015/09/tips-social-media-marketing-mike-schiemer.html https://twitter.com/MikeSchiemer/status/975431727094075393?s=17</t>
  </si>
  <si>
    <t>the-emag.com</t>
  </si>
  <si>
    <t>vengreso.com bit.ly</t>
  </si>
  <si>
    <t>read.bi</t>
  </si>
  <si>
    <t>4kast.fr</t>
  </si>
  <si>
    <t>buff.ly</t>
  </si>
  <si>
    <t>youtu.be</t>
  </si>
  <si>
    <t>bit.ly</t>
  </si>
  <si>
    <t>myfrugalbusiness.com</t>
  </si>
  <si>
    <t>vengreso.com vengreso.com</t>
  </si>
  <si>
    <t>snip.ly</t>
  </si>
  <si>
    <t>ingesaez.es</t>
  </si>
  <si>
    <t>ow.ly</t>
  </si>
  <si>
    <t>included.co</t>
  </si>
  <si>
    <t>k6.re</t>
  </si>
  <si>
    <t>co.uk</t>
  </si>
  <si>
    <t>presse-citron.net</t>
  </si>
  <si>
    <t>omzetcoach.nl</t>
  </si>
  <si>
    <t>linkedin.com</t>
  </si>
  <si>
    <t>social-experts.net</t>
  </si>
  <si>
    <t>lnkd.in</t>
  </si>
  <si>
    <t>etrafficlane.com</t>
  </si>
  <si>
    <t>sumo.ly</t>
  </si>
  <si>
    <t>hubs.ly</t>
  </si>
  <si>
    <t>advo.ninja</t>
  </si>
  <si>
    <t>d8t.io</t>
  </si>
  <si>
    <t>1min30.com</t>
  </si>
  <si>
    <t>sco.lt</t>
  </si>
  <si>
    <t>instagram.com</t>
  </si>
  <si>
    <t>pbynd.co</t>
  </si>
  <si>
    <t>upflow.co</t>
  </si>
  <si>
    <t>voiceamerica.com</t>
  </si>
  <si>
    <t>spr.ly</t>
  </si>
  <si>
    <t>goo.gl</t>
  </si>
  <si>
    <t>circumflex.info</t>
  </si>
  <si>
    <t>tinyurl.com</t>
  </si>
  <si>
    <t>quuu.co</t>
  </si>
  <si>
    <t>sohosalescoaching.com</t>
  </si>
  <si>
    <t>youtube.com</t>
  </si>
  <si>
    <t>twitter.com</t>
  </si>
  <si>
    <t>paper.li</t>
  </si>
  <si>
    <t>talkshop.live</t>
  </si>
  <si>
    <t>theintcell.com</t>
  </si>
  <si>
    <t>amazon.it</t>
  </si>
  <si>
    <t>j.mp</t>
  </si>
  <si>
    <t>ibm.biz</t>
  </si>
  <si>
    <t>strong-content.com</t>
  </si>
  <si>
    <t>ift.tt ift.tt</t>
  </si>
  <si>
    <t>inc.com</t>
  </si>
  <si>
    <t>mybusinessfuture.com</t>
  </si>
  <si>
    <t>gag.gl</t>
  </si>
  <si>
    <t>okt.to</t>
  </si>
  <si>
    <t>creationagency.com</t>
  </si>
  <si>
    <t>convey.pro</t>
  </si>
  <si>
    <t>mariangelesberna.com</t>
  </si>
  <si>
    <t>hubspot.com</t>
  </si>
  <si>
    <t>lilachbullock.com</t>
  </si>
  <si>
    <t>ucstrategies.com</t>
  </si>
  <si>
    <t>twib.in</t>
  </si>
  <si>
    <t>kcore-analytics.com</t>
  </si>
  <si>
    <t>ebay.com</t>
  </si>
  <si>
    <t>saleshacker.com</t>
  </si>
  <si>
    <t>feedblitz.com</t>
  </si>
  <si>
    <t>bit.ly bit.ly</t>
  </si>
  <si>
    <t>msocial.bz</t>
  </si>
  <si>
    <t>klou.tt</t>
  </si>
  <si>
    <t>blogspot.com</t>
  </si>
  <si>
    <t>maximizesocialbusiness.com</t>
  </si>
  <si>
    <t>sproutsocial.com</t>
  </si>
  <si>
    <t>jadirectives.com</t>
  </si>
  <si>
    <t>contentmarketinginstitute.com</t>
  </si>
  <si>
    <t>skillslab.io</t>
  </si>
  <si>
    <t>pplx.co</t>
  </si>
  <si>
    <t>viralseed.pl</t>
  </si>
  <si>
    <t>hbrfrance.fr</t>
  </si>
  <si>
    <t>m3jr.com</t>
  </si>
  <si>
    <t>slideshare.net</t>
  </si>
  <si>
    <t>vengreso.com</t>
  </si>
  <si>
    <t>ift.tt</t>
  </si>
  <si>
    <t>socialmediatoday.com</t>
  </si>
  <si>
    <t>cgt.bz</t>
  </si>
  <si>
    <t>infl.tv</t>
  </si>
  <si>
    <t>medium.com</t>
  </si>
  <si>
    <t>tribalimpact.com</t>
  </si>
  <si>
    <t>scoop.it</t>
  </si>
  <si>
    <t>casualfridays.com</t>
  </si>
  <si>
    <t>24-7.so paper.li</t>
  </si>
  <si>
    <t>lbr.io</t>
  </si>
  <si>
    <t>dy.si</t>
  </si>
  <si>
    <t xml:space="preserve">linkedinforbusiness.it </t>
  </si>
  <si>
    <t>l2inc.com</t>
  </si>
  <si>
    <t>marketingprofs.com</t>
  </si>
  <si>
    <t>clydes.fr</t>
  </si>
  <si>
    <t>adtype.net</t>
  </si>
  <si>
    <t>esurveysonline.net</t>
  </si>
  <si>
    <t>vidyard.com</t>
  </si>
  <si>
    <t>webmarketing-com.com</t>
  </si>
  <si>
    <t>swarmapp.com</t>
  </si>
  <si>
    <t>visionarymarketing.fr</t>
  </si>
  <si>
    <t>rebekahradice.com</t>
  </si>
  <si>
    <t>salesforlife.com</t>
  </si>
  <si>
    <t>creativepr.com</t>
  </si>
  <si>
    <t>reveueassistance.com</t>
  </si>
  <si>
    <t>fb.me</t>
  </si>
  <si>
    <t>bit.ly twitter.com</t>
  </si>
  <si>
    <t>voiceamerica.com twitter.com</t>
  </si>
  <si>
    <t>b2c.news</t>
  </si>
  <si>
    <t>datacaptive.com</t>
  </si>
  <si>
    <t>passle.net</t>
  </si>
  <si>
    <t>allinonesocialmedia.com</t>
  </si>
  <si>
    <t>techtarget.com</t>
  </si>
  <si>
    <t>destinationcrm.com</t>
  </si>
  <si>
    <t>onwardnation.com</t>
  </si>
  <si>
    <t>socialfave.net</t>
  </si>
  <si>
    <t>m3jr.com vengreso.com</t>
  </si>
  <si>
    <t>apollineadiju.com</t>
  </si>
  <si>
    <t>ceofocus.ca</t>
  </si>
  <si>
    <t>onalytica.com</t>
  </si>
  <si>
    <t>google.com</t>
  </si>
  <si>
    <t>tyrannosaurusmarketing.com</t>
  </si>
  <si>
    <t>nimb.li</t>
  </si>
  <si>
    <t>iandyoo.com</t>
  </si>
  <si>
    <t>eventscribe.com</t>
  </si>
  <si>
    <t>wsj.com</t>
  </si>
  <si>
    <t>thought-horizon.com</t>
  </si>
  <si>
    <t>popl.ink</t>
  </si>
  <si>
    <t>goo.gl twitter.com</t>
  </si>
  <si>
    <t>socialmediaexaminer.com</t>
  </si>
  <si>
    <t>oracle.com</t>
  </si>
  <si>
    <t>t.co</t>
  </si>
  <si>
    <t>socialsellingmasters.com</t>
  </si>
  <si>
    <t>influandsell.com</t>
  </si>
  <si>
    <t>b2c.news twitter.com</t>
  </si>
  <si>
    <t>uberflip.com</t>
  </si>
  <si>
    <t>myleadsystempro.com</t>
  </si>
  <si>
    <t>atomck.com</t>
  </si>
  <si>
    <t>smallbiztrends.com</t>
  </si>
  <si>
    <t>myfrugalbusiness.com twitter.com</t>
  </si>
  <si>
    <t>readyforsocial.com</t>
  </si>
  <si>
    <t>exponentialsales.com</t>
  </si>
  <si>
    <t>embedsocialselling.com</t>
  </si>
  <si>
    <t>fillthefunnel.com</t>
  </si>
  <si>
    <t>entrepreneur.com</t>
  </si>
  <si>
    <t>linkedin.com linkedin.com</t>
  </si>
  <si>
    <t>lnkd.in lnkd.in</t>
  </si>
  <si>
    <t>podbean.com</t>
  </si>
  <si>
    <t>hootsuite.com</t>
  </si>
  <si>
    <t>hindustantimes.com</t>
  </si>
  <si>
    <t>podcast socialselling digitalselling sales</t>
  </si>
  <si>
    <t>digital smartphones socialmedia mobileapps ecommerce socialselling</t>
  </si>
  <si>
    <t>smartphones smartphones digital smartphones socialmedia mobileapps payment retailtech retail ecommerce socialselling facialrecognition</t>
  </si>
  <si>
    <t>inboundmarketing socialmedia socialselling référencement seo sem smo</t>
  </si>
  <si>
    <t>df17 socialselling crm</t>
  </si>
  <si>
    <t>socialfave youtube community content scheduler smm innovation i4influencer socialselling influencermarketing</t>
  </si>
  <si>
    <t>smm socialselling amft entrepreneurship</t>
  </si>
  <si>
    <t>digitaltransformation socialselling transfonum amft</t>
  </si>
  <si>
    <t>socialselling socialmedia socialmediamarketing</t>
  </si>
  <si>
    <t>marketing growthhacking blogging digitalmarketing contentmarketing smm analytics</t>
  </si>
  <si>
    <t>twitter socialselling socialmedia smm cmo</t>
  </si>
  <si>
    <t>marketing growthhacking blogging digitalmarketing contentmarketing smm analytics cmo seo smo socialselling contentstrategy emailmarketing seonews contentmarketing google twitter facebook youtube viralmarketing ppc</t>
  </si>
  <si>
    <t>marketing growthhacking blogging digitalmarketing contentmarketing smm</t>
  </si>
  <si>
    <t>digital smartphones socialmedia mobileapps</t>
  </si>
  <si>
    <t>blog website seo socialselling</t>
  </si>
  <si>
    <t>accélérateur socialselling</t>
  </si>
  <si>
    <t>socialselling sbeshow salesleaders socialsales</t>
  </si>
  <si>
    <t>sales socialselling</t>
  </si>
  <si>
    <t>linkedin marcapersonal socialselling</t>
  </si>
  <si>
    <t>linkedin leadgeneration socialselling</t>
  </si>
  <si>
    <t>socialmedia socialselling marca marketingdigital marketingonline socialmarketing socialmedia rrss sem seo</t>
  </si>
  <si>
    <t>coworking socialselling</t>
  </si>
  <si>
    <t>rgpd socialselling bigdata</t>
  </si>
  <si>
    <t>droit digital rgpd socialselling bigdata</t>
  </si>
  <si>
    <t>linkedin socialselling</t>
  </si>
  <si>
    <t>socialselling marketingautomation</t>
  </si>
  <si>
    <t>samen socialselling kwikmaaktverschil</t>
  </si>
  <si>
    <t>twitter sales socialselling</t>
  </si>
  <si>
    <t>sales socialselling leadgen</t>
  </si>
  <si>
    <t>socialselling socialmedia selling socialmediamarketing</t>
  </si>
  <si>
    <t>socialselling socialmedia</t>
  </si>
  <si>
    <t>socialmedia</t>
  </si>
  <si>
    <t>socialmediamarketing socialselling</t>
  </si>
  <si>
    <t>smm socialmediamarketing socialselling</t>
  </si>
  <si>
    <t>sales b2b socialselling</t>
  </si>
  <si>
    <t>socialselling eventprofs meetnext</t>
  </si>
  <si>
    <t>socialselling training insideconsumerscu</t>
  </si>
  <si>
    <t>emailmarketing</t>
  </si>
  <si>
    <t>socialselling infographics modernist</t>
  </si>
  <si>
    <t>facebook</t>
  </si>
  <si>
    <t>socialselling salesstartegy</t>
  </si>
  <si>
    <t>linkedin twitter socialselling 2ei hydroelectricite</t>
  </si>
  <si>
    <t>cm7 socialselling socialmedia gratitude</t>
  </si>
  <si>
    <t>linkedin twitter socialselling</t>
  </si>
  <si>
    <t>cm7 socialselling</t>
  </si>
  <si>
    <t>linkedin b2b socialselling wednesdaywisdom</t>
  </si>
  <si>
    <t>personaldevelopment</t>
  </si>
  <si>
    <t>contentmarketing socialselling digitalselling inboundmarketing</t>
  </si>
  <si>
    <t>socialselling leads smdk dkmedier</t>
  </si>
  <si>
    <t>twittertips socialselling</t>
  </si>
  <si>
    <t>socialselling socialmediamarketing marketing</t>
  </si>
  <si>
    <t>contentmarketing marketing socialselling</t>
  </si>
  <si>
    <t>socialselling bestof</t>
  </si>
  <si>
    <t>socialmedia socialselling</t>
  </si>
  <si>
    <t>twitter socialmedia socialselling smm</t>
  </si>
  <si>
    <t>socialselling automation</t>
  </si>
  <si>
    <t>contentcuration socialselling</t>
  </si>
  <si>
    <t>socialselling socialmediamarketing socialmedia</t>
  </si>
  <si>
    <t>socialmedia socialselling ssi digital</t>
  </si>
  <si>
    <t>sales socialselling b2b</t>
  </si>
  <si>
    <t>facebook socialmediamarketing facebookmarketing socialselling</t>
  </si>
  <si>
    <t>sapradio socialselling quotes</t>
  </si>
  <si>
    <t>sapradio socialselling</t>
  </si>
  <si>
    <t>sapradio socialselling training bestpractices</t>
  </si>
  <si>
    <t>on socialselling</t>
  </si>
  <si>
    <t>socialmediamarketing</t>
  </si>
  <si>
    <t>digitalmarketing socialmedia socialmediamarketing socialselling globalmarketing b2bmarketing marketingstrategy smm</t>
  </si>
  <si>
    <t>socialselling seo</t>
  </si>
  <si>
    <t>linkedin socialselling salesnavigator</t>
  </si>
  <si>
    <t>job businessdeveloper manager avignon nîmes</t>
  </si>
  <si>
    <t>marquemedia socialselling brand selling image communication identitie</t>
  </si>
  <si>
    <t>technology socialselling</t>
  </si>
  <si>
    <t>socialmedia marketing</t>
  </si>
  <si>
    <t>emailmarketing personalization data howto socialselling</t>
  </si>
  <si>
    <t>socialselling leadgeneration</t>
  </si>
  <si>
    <t>socialproof branding socialmedia socialmediamarketing influencermarketing socialselling</t>
  </si>
  <si>
    <t>marketing advertising branding socialmedia</t>
  </si>
  <si>
    <t>milanodigitalweek quantumcomputing socialselling</t>
  </si>
  <si>
    <t>socialselling socbiz smm</t>
  </si>
  <si>
    <t>internationalwomensday socialselling</t>
  </si>
  <si>
    <t>videomarketing socialselling</t>
  </si>
  <si>
    <t>fail mybizbooks socialselling</t>
  </si>
  <si>
    <t>digitalmarketing socialmedia</t>
  </si>
  <si>
    <t>sales selling socialselling smm</t>
  </si>
  <si>
    <t>social business socialselling socialmedia smm digitalmarketing</t>
  </si>
  <si>
    <t>milanodigitalweek quantumcomputing socialselling digitaltransformation ai robot ibm</t>
  </si>
  <si>
    <t>influencermarketing socialmediamarketing socialselling ecommerce brandambassador podcast</t>
  </si>
  <si>
    <t>business blog blog</t>
  </si>
  <si>
    <t>communications socialselling marketingautomation contentstrategy</t>
  </si>
  <si>
    <t>digitaselling b2b socialselling</t>
  </si>
  <si>
    <t>nlp sales socialselling</t>
  </si>
  <si>
    <t>nlp sales socialselling olliewhitfield_</t>
  </si>
  <si>
    <t>content marketing socialselling</t>
  </si>
  <si>
    <t>gang pune fake twitter socialmedia socialselling cyberprostitution girlpower</t>
  </si>
  <si>
    <t>networking socialselling</t>
  </si>
  <si>
    <t>socialselling smm freemanleonard</t>
  </si>
  <si>
    <t>artificialintelligence salestips</t>
  </si>
  <si>
    <t>ecommerce socialselling webmarketing ia</t>
  </si>
  <si>
    <t>socialselling salestraining</t>
  </si>
  <si>
    <t>free social hubspot socialselling socialmedia friday</t>
  </si>
  <si>
    <t>techklub szczecin socialselling</t>
  </si>
  <si>
    <t>facebook socialmediamarketing socialengineering socialenterprise referral socialselling</t>
  </si>
  <si>
    <t>podcast selling leadingthetrend socialselling entrepreneurial businesssuccess</t>
  </si>
  <si>
    <t>linkedin socialselling ssi</t>
  </si>
  <si>
    <t>contentmarketinginboundmarketing inboundmarketing socialselling bestof</t>
  </si>
  <si>
    <t>b2b socialmedia socialselling evankirstel</t>
  </si>
  <si>
    <t>socialmedia socialselling smm schiemermktng</t>
  </si>
  <si>
    <t>b2b socialmedia socialselling</t>
  </si>
  <si>
    <t>socialselling sales</t>
  </si>
  <si>
    <t>socialselling socialsales sales</t>
  </si>
  <si>
    <t>job businessdeveloper manager avignon nîmes montpellier perpignan management commercial marketing socialselling i4emploir i4emploi pleasert cv linkedin</t>
  </si>
  <si>
    <t>marketing socialselling linkedin</t>
  </si>
  <si>
    <t>ww2 seo marketing</t>
  </si>
  <si>
    <t>ww2 seo</t>
  </si>
  <si>
    <t>sales customer socialselling</t>
  </si>
  <si>
    <t>podcast socialselling</t>
  </si>
  <si>
    <t>socialselling mspartner</t>
  </si>
  <si>
    <t>socialselling socialmediamarketing digitalmarketing</t>
  </si>
  <si>
    <t>smm socialmedia socialselling fb ig</t>
  </si>
  <si>
    <t>twitter socialmedia infographic smm seo i4influencer socialfave socialselling automation content community targeting interactions topics influence ml themisterfavor</t>
  </si>
  <si>
    <t>wisdomwednesday socialmediamarketing socialselling</t>
  </si>
  <si>
    <t>newyearsday socialselling socialmediamarketing</t>
  </si>
  <si>
    <t>socialselling digitalsales</t>
  </si>
  <si>
    <t>communitiesthatconvert socialselling</t>
  </si>
  <si>
    <t>digitalmarketing digitaltransformation business socialmedia</t>
  </si>
  <si>
    <t>socialselling digitalselling digitalmarketing</t>
  </si>
  <si>
    <t>marketing cmo inbound socialselling askxavier business strategy marketing toronto canada</t>
  </si>
  <si>
    <t>socialselling business</t>
  </si>
  <si>
    <t>emociones estudio marketing decisiones compra socialselling</t>
  </si>
  <si>
    <t>emociones</t>
  </si>
  <si>
    <t>smartphones smartphones digital smartphones</t>
  </si>
  <si>
    <t>cx ecommerce retail socialselling ux</t>
  </si>
  <si>
    <t>seo smm digitalmarketing socialselling</t>
  </si>
  <si>
    <t>digitalmarketing marketing socialmedia</t>
  </si>
  <si>
    <t>snapchat smm cmo socialselling</t>
  </si>
  <si>
    <t>digitalmarketing marketing socialmedia socialselling</t>
  </si>
  <si>
    <t>instagram ig socialselling socialmedia</t>
  </si>
  <si>
    <t>smm socialmedia socialselling ig</t>
  </si>
  <si>
    <t>socialselling b2b</t>
  </si>
  <si>
    <t>podcast socialselling digitalsales</t>
  </si>
  <si>
    <t>marketing</t>
  </si>
  <si>
    <t>socialselling employeeadvocacy</t>
  </si>
  <si>
    <t>smm digitalmarketing contentmarketing socialmediamarketing marketingstrategy business onlinesuccess marketingtips socialselling brand wisdomwednesday</t>
  </si>
  <si>
    <t>smm digitalmarketing marketingtips socialselling socialmediamarketing</t>
  </si>
  <si>
    <t>smm digitalmarketing contentmarketing socialmediamarketing marketingstrategy business onlinesuccess marketingtips socialselling branding personalbranding socialmediasunday socialsunday</t>
  </si>
  <si>
    <t>smm</t>
  </si>
  <si>
    <t>smm digitalmarketing contentmarketing</t>
  </si>
  <si>
    <t>boolean tag linkedin automation socialselling network growthhacking hrtech leads</t>
  </si>
  <si>
    <t>socialselling linkedin socialmedia</t>
  </si>
  <si>
    <t>socialselling b2b socialmedia</t>
  </si>
  <si>
    <t>personalbrand socialselling socialmediamarketing smm</t>
  </si>
  <si>
    <t>backlinks infographic data bigdata analytics inbound inboundmarketing socialselling</t>
  </si>
  <si>
    <t>backlinks infographic data bigdata analytics inbound inboundmarketing socialselling blog digital contentmarketing cmo net seo statistics websolutions smm news ceo socialmedia digitalmarketing makeyourownlane defstar5 mpgvip</t>
  </si>
  <si>
    <t>smallbusiness smallbiz entrepreneur ecommerce</t>
  </si>
  <si>
    <t>socialmedia socialselling martech adtech mobile social contentmarketing networkmarketing devops data design digitaltransformation transparency media fakenews content video vr ar mr ai infosec it netneutrality</t>
  </si>
  <si>
    <t>sales</t>
  </si>
  <si>
    <t>sales leadgeneration</t>
  </si>
  <si>
    <t>socialselling sales business</t>
  </si>
  <si>
    <t>digitalselling b2b socialselling</t>
  </si>
  <si>
    <t>viralseed videomarketing socialvideo socialselling</t>
  </si>
  <si>
    <t>youtube viralseed videomarketing youtube socialselling</t>
  </si>
  <si>
    <t>socialselling management</t>
  </si>
  <si>
    <t>socialselling digitalselling modernselling</t>
  </si>
  <si>
    <t>linkedin salesnavigator socialselling</t>
  </si>
  <si>
    <t>msdyn365 socialselling</t>
  </si>
  <si>
    <t>personalbranding abo socialselling thoughtleader socialmedia</t>
  </si>
  <si>
    <t>sales customers sellingwithsocial ls2018 socialselling</t>
  </si>
  <si>
    <t>thrivetogether successtrain socialmedia success smm socialselling socialmarketing mondaymotivation</t>
  </si>
  <si>
    <t>getsocial growsocial socialmediamarket socialmedia dubai dxb abudhabi uae expandyourglobalreach pentame seo social socialselling</t>
  </si>
  <si>
    <t>linkedin socialselling leeds</t>
  </si>
  <si>
    <t>uwamktg brandawareness socialselling marketingstrategy</t>
  </si>
  <si>
    <t>milanodigitalweek socialselling digitalsales</t>
  </si>
  <si>
    <t>henkilöbrändi socialselling</t>
  </si>
  <si>
    <t>sales leads leadgen leadgeneration market socialselling</t>
  </si>
  <si>
    <t>successtrain socialmedia marketing internetmarketing socialselling</t>
  </si>
  <si>
    <t>successtrain socialmedia</t>
  </si>
  <si>
    <t>socialselling linkedin socialmediamarketing digitalmarketing twitter facebook</t>
  </si>
  <si>
    <t>email socialselling</t>
  </si>
  <si>
    <t>viralseed viralvideo video socialselling</t>
  </si>
  <si>
    <t>socialmedia socialselling digitalmarketing onlinesales branding digitalms makeyourownlane successtrain</t>
  </si>
  <si>
    <t>socialselling webinar</t>
  </si>
  <si>
    <t>thread socialselling ecommerce rt</t>
  </si>
  <si>
    <t>emailmarketing influencermarketing socialselling digitalselling sellingwithdigital socialmedia</t>
  </si>
  <si>
    <t>socialselling socialmedia biz</t>
  </si>
  <si>
    <t>socialselling socialmedia marketing</t>
  </si>
  <si>
    <t>socialmedia socialselling marketing</t>
  </si>
  <si>
    <t>socialselling marketing</t>
  </si>
  <si>
    <t>socialselling sapsocialselling</t>
  </si>
  <si>
    <t>socialmedia socialselling sales</t>
  </si>
  <si>
    <t>socialselling socialmediamarketing b2b</t>
  </si>
  <si>
    <t>smm socbiz socialselling employeeadvocacy</t>
  </si>
  <si>
    <t>personalbrand socialselling</t>
  </si>
  <si>
    <t>ireland cork digitalmarketing digitaltransformation business socialmedia socialselling</t>
  </si>
  <si>
    <t>digitalmarketing digitaltransformation business socialmedia socialselling ireland cork</t>
  </si>
  <si>
    <t>ireland cork digitalmarketing digitaltransformation business socialmedia socialselling blog</t>
  </si>
  <si>
    <t>ireland cork digitalmarketing digitaltransformation business socialmedia socialselling contentmarketing videomarketing branding business entrepreneur</t>
  </si>
  <si>
    <t>socialselling leads conversion</t>
  </si>
  <si>
    <t>ireland cork digitalmarketing digitaltransformation business socialmedia socialselling contentmarketing</t>
  </si>
  <si>
    <t>learningcafe socialselling kasvu myynti</t>
  </si>
  <si>
    <t>salesreps digitalselling socialselling</t>
  </si>
  <si>
    <t>salesreps</t>
  </si>
  <si>
    <t>socialselling salestips</t>
  </si>
  <si>
    <t>socialselling linkedin</t>
  </si>
  <si>
    <t>socialselling relation</t>
  </si>
  <si>
    <t>socialselling myynti markkinointi somefi</t>
  </si>
  <si>
    <t>socialselling cx</t>
  </si>
  <si>
    <t>sxsw2018 sxsw socialselling linkedin</t>
  </si>
  <si>
    <t>socialselling vendita</t>
  </si>
  <si>
    <t>beauty skincare mdna socialselling instagramsuccess seo digitalmarketing</t>
  </si>
  <si>
    <t>socialselling thevortex googleanalytics crm b2b facebook linkedin</t>
  </si>
  <si>
    <t>tutorial personalbranding socialselling</t>
  </si>
  <si>
    <t>socialselling relation mutuelle valeur</t>
  </si>
  <si>
    <t>linkedin spam sales socialselling</t>
  </si>
  <si>
    <t>entrepreneurs conseils personalbranding socialselling socialmedia marketing</t>
  </si>
  <si>
    <t>socialselling henkilöbrändi</t>
  </si>
  <si>
    <t>chatbots marketingtips socialselling</t>
  </si>
  <si>
    <t>influencer mktg smm socialselling startups personalbrand mobile facebookmarketing podcast influencermarketing employeeadvocacy radiotodayjobs desc_jobs dhienzone mpopsjobseekers</t>
  </si>
  <si>
    <t>influencer mktg smm socialselling startups personalbrand mobile influencermarketing employee</t>
  </si>
  <si>
    <t>divinepromokings greatjobstalentedpeople socialselling socialbusiness digitalinnovation</t>
  </si>
  <si>
    <t>workfromhome makemoney getpaidcash careers jobs influencer mktg smm socialselling startups</t>
  </si>
  <si>
    <t>socialmedia socialselling socialbusiness digitalinnovation fireupyourbrand</t>
  </si>
  <si>
    <t>influencer mktg smm socialselling startups personalbrand mobile</t>
  </si>
  <si>
    <t>divinepromokings greatjobstalentedpeople socialselling socialbusiness</t>
  </si>
  <si>
    <t>workfromhome makemoney getpaidcash careers jobs influencer mktg smm socialselling</t>
  </si>
  <si>
    <t>business blog blog socialselling blogging marketing</t>
  </si>
  <si>
    <t>video books ebooks content marketing socialselling blogging vlogging</t>
  </si>
  <si>
    <t>video books ebooks content marketing socialselling</t>
  </si>
  <si>
    <t>selling socialselling</t>
  </si>
  <si>
    <t>twittermarketing socialselling marketing</t>
  </si>
  <si>
    <t>thoughtleadership socialselling</t>
  </si>
  <si>
    <t>thedigitaloutdoorsman outdoorindustry linkedinb2c contentmarketing</t>
  </si>
  <si>
    <t>socialmedia socialselling sociallistening</t>
  </si>
  <si>
    <t>digitalmarketing socialselling</t>
  </si>
  <si>
    <t>socialselling socialmediamarketing</t>
  </si>
  <si>
    <t>socialmedia socialmediamarketing linkedin</t>
  </si>
  <si>
    <t>socialselling csr strategicmarketing businessgrowth</t>
  </si>
  <si>
    <t>inboundmarketing socialselling</t>
  </si>
  <si>
    <t>music seo marketing shopsmall smallbusiness</t>
  </si>
  <si>
    <t>socialselling sales selling salestips</t>
  </si>
  <si>
    <t>video hack socialselling</t>
  </si>
  <si>
    <t>podcast socialselling digitalselling digitalmarketing personalbrand socialsales digitalsales prospecting salesleader</t>
  </si>
  <si>
    <t>podcast socialselling digitalselling digitalmarketing personalbrand socialsales digitalsales prospecting coldcalling salesleader strategicsales d365</t>
  </si>
  <si>
    <t>podcast socialselling digitalselling digitalmarketing personalbrand socialsales digitalsales</t>
  </si>
  <si>
    <t>socialselling digitalsales digitalselling</t>
  </si>
  <si>
    <t>cgade rrhh employeebranding socialselling digitalsales digitalsales</t>
  </si>
  <si>
    <t>libreríalello oporto genial portugal socialselling digitalselling digitalsales</t>
  </si>
  <si>
    <t>marketing onlinemarketing socialmediamarketing socialmedia socialselling smm digitalmarketing facebookmarketing smb smallbiz sme business</t>
  </si>
  <si>
    <t>réseauxsociaux socialselling transformationdigitale</t>
  </si>
  <si>
    <t>socialselling casestudy</t>
  </si>
  <si>
    <t>sapradio socialselling gamification</t>
  </si>
  <si>
    <t>sapradio socialselling sales sales</t>
  </si>
  <si>
    <t>podcast sales socialselling sap</t>
  </si>
  <si>
    <t>socialselling sales cmo</t>
  </si>
  <si>
    <t>socialselling sapsocialselling salestips cmo</t>
  </si>
  <si>
    <t>podcast socialselling sales digitalsales</t>
  </si>
  <si>
    <t>milanodigitalweek socialselling digitalsales ibm digitaltransformation</t>
  </si>
  <si>
    <t>socialselling abm</t>
  </si>
  <si>
    <t>linkedintips socialselling</t>
  </si>
  <si>
    <t>digitalmarketing digitaltransformation business socialmedia socialselling</t>
  </si>
  <si>
    <t>socialmediamarketing socialselling smm content</t>
  </si>
  <si>
    <t>b2b sales socialselling blogger blogging</t>
  </si>
  <si>
    <t>selling sales socialselling</t>
  </si>
  <si>
    <t>socialmedia socialselling marketing trump donaldtrump breakingtherules bullying</t>
  </si>
  <si>
    <t>socialmedia socialselling socialmediamarketing socialmarketing</t>
  </si>
  <si>
    <t>instagram marketing martech digitalmarketing makeyourownlane defstar5 socialmediamarketing socialmedia socialselling</t>
  </si>
  <si>
    <t>instagram marketing martech digitalmarketing makeyourownlane defstar5 socialmediamarketing</t>
  </si>
  <si>
    <t>gdpr socialselling</t>
  </si>
  <si>
    <t>socialselling smm thinklikeafan showucare</t>
  </si>
  <si>
    <t>socialmediamarketing smm socialselling</t>
  </si>
  <si>
    <t>seo</t>
  </si>
  <si>
    <t>privacy gdpr italia socialselling personalbranding digitalsales branding</t>
  </si>
  <si>
    <t>socialmedia socialmediaoverwhelm socialmediamarketing socialmediamanager socialmediamanagement socialselling socialmarketing socialnetworks socialbusiness socialcommerce socialmediachat</t>
  </si>
  <si>
    <t>socialmedia socialmediaoverwhelm</t>
  </si>
  <si>
    <t>chatbot socialselling smmw18</t>
  </si>
  <si>
    <t>digitalmarketing</t>
  </si>
  <si>
    <t>socialselling csr</t>
  </si>
  <si>
    <t>vinylrecords seo marketing shopsmall</t>
  </si>
  <si>
    <t>inboundmarketing</t>
  </si>
  <si>
    <t>crm socialselling marketing</t>
  </si>
  <si>
    <t>tools seo marketing shopsmall smallbusiness smallbiz contentmarketing american digitalmarketing liquidation ebaymobile ecommerce socialselling usa</t>
  </si>
  <si>
    <t>seo marketing shopsmall smallbusiness smallbiz contentmarketing shopping auction american digitalmarketing liquidation ebaymobile ecommerce socialselling usa fb ebaybuyer</t>
  </si>
  <si>
    <t>twitter socialmedia infographic smm ootd i4influencer socialfave socialselling automation content community targeting interactions topics influence ml ai startup iot fintech 4ir i4r</t>
  </si>
  <si>
    <t>salesleader digitalselling sales socialselling</t>
  </si>
  <si>
    <t>salesleader</t>
  </si>
  <si>
    <t>social socialselling sales</t>
  </si>
  <si>
    <t>video b2b sales webinar socialselling</t>
  </si>
  <si>
    <t>video b2b sales</t>
  </si>
  <si>
    <t>sales salestips socialselling</t>
  </si>
  <si>
    <t>linkedin personalbranding socialselling</t>
  </si>
  <si>
    <t>socialselling sales sellingwithsocial salesleadership</t>
  </si>
  <si>
    <t>salesnavigator linkedin socialselling</t>
  </si>
  <si>
    <t>socialselling sellingwithsocial sales salesleaders</t>
  </si>
  <si>
    <t>abm abs socialselling linkedin digitalsalestransformation</t>
  </si>
  <si>
    <t>abm abs socialselling linkedin</t>
  </si>
  <si>
    <t>sales customers</t>
  </si>
  <si>
    <t>salesnavigator linkedin</t>
  </si>
  <si>
    <t>socialselling sapsocialselling digit</t>
  </si>
  <si>
    <t>contentmarketing socialselling digitalselling inb</t>
  </si>
  <si>
    <t>prospect sales socialselling</t>
  </si>
  <si>
    <t>sociamedia</t>
  </si>
  <si>
    <t>socialmediamarketing socialselling marketing</t>
  </si>
  <si>
    <t>socialmediamarketing socialselling smm marketing socialmediaoptimization</t>
  </si>
  <si>
    <t>socialmediamarketing socialselling smm traffic</t>
  </si>
  <si>
    <t>music seo marketing shopsmall smallbusiness smallbiz</t>
  </si>
  <si>
    <t>contentmarketing contenstrategy content contentwriting socialmedia socialselling digitalsales</t>
  </si>
  <si>
    <t>peertopeer mentor coach social socialselling socialmedia socialexperts sales leadership mspartner iamcp b2b digitalselling digitalsales</t>
  </si>
  <si>
    <t>peertopeer</t>
  </si>
  <si>
    <t>construction socialselling</t>
  </si>
  <si>
    <t>marketing digitalmarketing sales inboundmarketing business socialselling</t>
  </si>
  <si>
    <t>socialselling digitalselling socialsales digitalsales sales salestips strategicsales salesleader saleshacker coldcalling outbound onemoreca</t>
  </si>
  <si>
    <t>socialselling digitalselling socialsales digitalsales sales salestips prospecting salesleader strategicsales d365</t>
  </si>
  <si>
    <t>socialselling leadgeneration digitalselling socialsales sales salestips digitalsales sellingwithsocial salesenablement salesleader strategicsales cmo</t>
  </si>
  <si>
    <t>digitaltransformation digitaldisruption socialselling digitalselling digitalmarketing socialsales digitalsales</t>
  </si>
  <si>
    <t>socialselling b2b socialmedia marketing</t>
  </si>
  <si>
    <t>socialselling linkedin marcaprofesional</t>
  </si>
  <si>
    <t>techmarketers buyer marketing socialselling</t>
  </si>
  <si>
    <t>b2b socialselling</t>
  </si>
  <si>
    <t>digitaltransformation</t>
  </si>
  <si>
    <t>socialselling smm</t>
  </si>
  <si>
    <t>budget digitalbranding socialselling socialmediamarketing</t>
  </si>
  <si>
    <t>socialmedia branding market socialselling socialmediamarketing branding</t>
  </si>
  <si>
    <t>thoughtleader ucoms ai apps ucaas iot socialmedia socialselling</t>
  </si>
  <si>
    <t>crm socialselling</t>
  </si>
  <si>
    <t>video socialselling</t>
  </si>
  <si>
    <t>toposummit employeeadvocacy socialselling</t>
  </si>
  <si>
    <t>youtube ecommerce socialselling smm</t>
  </si>
  <si>
    <t>linkedin socialselling smm networking roi ceo recruit</t>
  </si>
  <si>
    <t>businessdevelopment businessgrowth buyersjourney demandgeneration digitalmarketing leadgeneration sales smallbusiness socialselling</t>
  </si>
  <si>
    <t>inboundmarketing socialselling contentmarketing socialmedia seo hubspot leadgeneration digitalmarketing</t>
  </si>
  <si>
    <t>smallbusiness smallbiz entrepreneur ecommerce socialmedia smm growthhacking digitalmarketing onlinelearning startups tech iot iiot industrialiot sales socialselling salestips makeyourownlane</t>
  </si>
  <si>
    <t>item2018 conferences itcompany opinionleader network salesstrategy marketing kiev socialselling</t>
  </si>
  <si>
    <t>item2018 conferences itcompany opinionleader network salesstrategy</t>
  </si>
  <si>
    <t>socialmedia smm socialmediamarketing digitaltransformation</t>
  </si>
  <si>
    <t>socialmedia socialselling digitalselling socialmediamarketing digitaltransformation</t>
  </si>
  <si>
    <t>tbt sales socialselling</t>
  </si>
  <si>
    <t>gpugamplify socialselling</t>
  </si>
  <si>
    <t>socialselling socialselling</t>
  </si>
  <si>
    <t>marketing socialselling</t>
  </si>
  <si>
    <t>buyers socialselling</t>
  </si>
  <si>
    <t>marketers content socialselling</t>
  </si>
  <si>
    <t>b2b customerexperience socialselling</t>
  </si>
  <si>
    <t>socialselling leadgen</t>
  </si>
  <si>
    <t>socialmediamarketing socialmedia marketing smm mktng socialselling</t>
  </si>
  <si>
    <t>emarketersocial marcapersonal socialselling emprender blogger marketing disenoweb marketersocial</t>
  </si>
  <si>
    <t>facebook socialselling inboundmarketing</t>
  </si>
  <si>
    <t>retailbusiness socialselling</t>
  </si>
  <si>
    <t>socialselling b2b data marketing socialmedia digital</t>
  </si>
  <si>
    <t>influandsell socialselling marketingdigital influenceurs</t>
  </si>
  <si>
    <t>instagram socialselling influencers</t>
  </si>
  <si>
    <t>socialselling b2bmarketing</t>
  </si>
  <si>
    <t>leadgeneration socialselling</t>
  </si>
  <si>
    <t>leadgeneration</t>
  </si>
  <si>
    <t>twitter socialmedia socialselling inbound</t>
  </si>
  <si>
    <t>socialmedia marketing manager socialselling</t>
  </si>
  <si>
    <t>mobile socialmedia facebook digitalmarketing socialselling socialtrends digitaltrends</t>
  </si>
  <si>
    <t>marketing cmo inbound socialselling</t>
  </si>
  <si>
    <t>socialmedia marketing business smm socialselling socialmarketing</t>
  </si>
  <si>
    <t>b2b sales socialselling socialmedia</t>
  </si>
  <si>
    <t>socialmedia socialselling marketing digitalmarketing seo</t>
  </si>
  <si>
    <t>sales socialselling management</t>
  </si>
  <si>
    <t>millennials socialselling</t>
  </si>
  <si>
    <t>networkmarketing mlm directsales socialselling socialcommerce</t>
  </si>
  <si>
    <t>networkmarketing mlm</t>
  </si>
  <si>
    <t>video hack socialselling digitalselling prospecting socialsales abm digitalsales flipmyfunnel salesleader strategicsales saleshacker marketing digitalmarketing cmo</t>
  </si>
  <si>
    <t>video socialselling digitalselling salestips socialsales digitalsales prospecting coldcalling outbound onemorecall salestips salesleader strategicsales msdyn365</t>
  </si>
  <si>
    <t>gdpr knowledgegap socialmedia socialselling digitalsales digitaltransformation</t>
  </si>
  <si>
    <t>socialselling socialmedia digitalselling marketing socialsales digitsales digitalmarketing cmo</t>
  </si>
  <si>
    <t>socialselling prospecting digitalselling coldcalling socialsales salestips digitalsales sales salesleader strategicsales outbound onemorecall sellingwithsocial salesenablement d365</t>
  </si>
  <si>
    <t>exponentialsales sales salestips salesenablement socialselling digitalsales prospecting coldcalling onemorecall strategicsales salesleader socialsales digitalselling mspartner msdyn365</t>
  </si>
  <si>
    <t>digitaltransformation socialmedia socialselling digitalselling socialmediamarketing socialtransformation socialstrategy</t>
  </si>
  <si>
    <t>socialselling digitalsales socialtransformation digitaltransformation salestransformation socialmedia salestips salesstrategy salesleader</t>
  </si>
  <si>
    <t>serendipity smm sales</t>
  </si>
  <si>
    <t>socialselling digitalselling socialsales digitalsales</t>
  </si>
  <si>
    <t>socialmediastrategy socialselling socialmediamarketing smm digitalselling digitaltransformation</t>
  </si>
  <si>
    <t>socialselling inboundsales prospection linkedin</t>
  </si>
  <si>
    <t>speaker coach author trainer socialselling relationshipmarketing linkedin sales humor inspiration lifeisbeautiful boise</t>
  </si>
  <si>
    <t>atlanta kevinknebl speaker coach author trainer socialselling relationshipmarketing linkedin sales humor inspiration lifeisbeautiful blessed ga</t>
  </si>
  <si>
    <t>socialselling socialsales digitalselling salestips sales ceo salesleader</t>
  </si>
  <si>
    <t>socialselling digitalselling digitalmarketing digitaltransformation socialmedia salestips marketingtransformation</t>
  </si>
  <si>
    <t>socialselling digitalselling digitalsales socialsales salesleader salestips sales ceo thoughtleadership digitaltr</t>
  </si>
  <si>
    <t>salesnavigator sales socialselling digitalselling</t>
  </si>
  <si>
    <t>sales salestips socialselling coldcalling coldemails</t>
  </si>
  <si>
    <t>socialmedia socialmediamarketing linkedin socialselling businesstips business entrepreneur entrepreneurship entrepreneurs ceo ceos ceo2018 digitalmarketing onlinemarketing</t>
  </si>
  <si>
    <t>baseball seo marketing shopsmall smallbusiness smallbiz contentmarketing american digitalmarketing liquidation ebaymobile ecommerce socialselling usa fb ebaybuyer</t>
  </si>
  <si>
    <t>puzzle seo marketing shopsmall smallbusiness smallbiz contentmarketing shopping digitalmarketing liquidation ebaymobile ecommerce socialselling fb ebaybuyer</t>
  </si>
  <si>
    <t>homedecor seo marketing shopsmall smallbusiness smallbiz contentmarketing american digitalmarketing liquidation ebaymobile ecommerce socialselling usa fb ebaybuyer</t>
  </si>
  <si>
    <t>safetyfirst bernhelmet bikes seo marketing shopsmall smallbusiness smallbiz contentmarketing shopping auction american digitalmarketing liquidation ebaymobile ecommerce socialselling usa fb ebaybuyer</t>
  </si>
  <si>
    <t>schutt baseball mlb seo marketing shopsmall smallbusiness smallbiz contentmarketing shopping auction american digitalmarketing liquidation ebaymobile ecommerce socialselling usa fb ebaybuyer</t>
  </si>
  <si>
    <t>homesecurity seo marketing shopsmall smallbusiness smallbiz contentmarketing shopping american digitalmarketing liquidation ebaymobile ecommerce socialselling usa fb ebaybuyer</t>
  </si>
  <si>
    <t>fashion women seo marketing shopsmall smallbusiness smallbiz contentmarketing shopping auction american digitalmarketing liquidation ebaymobile ecommerce socialselling fb ebaybuyer</t>
  </si>
  <si>
    <t>skates seo marketing shopsmall smallbusiness smallbiz contentmarketing shopping auction american digitalmarketing liquidation ebaymobile ecommerce socialselling usa fb ebaybuyer</t>
  </si>
  <si>
    <t>baseball seo marketing shopsmall smallbusiness smallbiz contentmarketing shopping auction american digitalmarketing liquidation ebaymobile ecommerce socialselling usa fb ebaybuyer</t>
  </si>
  <si>
    <t>bowlingball seo marketing shopsmall smallbusiness smallbiz contentmarketing buyer digitalmarketing liquidation ebaymobile ecommerce socialselling usa fb ebaybuyer</t>
  </si>
  <si>
    <t>baseball mlb seo marketing shopsmall smallbusiness smallbiz contentmarketing shopping auction american digitalmarketing liquidation ebaymobile ecommerce socialselling usa fb ebaybuyer</t>
  </si>
  <si>
    <t>jedi seo marketing shopsmall smallbusiness smallbiz contentmarketing shopping auction american digitalmarketing liquidation ebaymobile ecommerce socialselling usa fb ebaybuyer</t>
  </si>
  <si>
    <t>golf seo marketing shopsmall smallbusiness smallbiz contentmarketing shopping auction american digitalmarketing liquidation ebaymobile ecommerce socialselling usa fb ebaybuyer</t>
  </si>
  <si>
    <t>ww2 seo marketing shopsmall smallbusiness smallbiz contentmarketing american digitalmarketing liquidation ebaymobile ecommerce socialselling usa fb ebaybuyer</t>
  </si>
  <si>
    <t>tools seo marketing shopsmall smallbusiness smallbiz contentmarketing american digitalmarketing liquidation ebaymobile ecommerce socialselling usa fb ebaybuyer</t>
  </si>
  <si>
    <t>homedecor seo marketing shopsmall smallbusiness smallbiz contentmarketing shopping auction american digitalmarketing liquidation ebaymobile ecommerce socialselling usa fb ebaybuyer</t>
  </si>
  <si>
    <t>stockmarket seo marketing shopsmall smallbusiness smallbiz contentmarketing american digitalmarketing liquidation ebaymobile ecommerce socialselling fb ebaybuyer</t>
  </si>
  <si>
    <t>gold seo marketing shopsmall smallbusiness smallbiz contentmarketing shopping auction american digitalmarketing liquidation ebaymobile ecommerce socialselling usa fb ebaybuyer stockmarket</t>
  </si>
  <si>
    <t>stockmarket seo marketing shopsmall smallbusiness smallbiz contentmarketing shopping auction american digitalmarketing liquidation ebaymobile ecommerce socialselling usa fb ebaybuyer</t>
  </si>
  <si>
    <t>seo marketing shopsmall smallbusiness smallbiz contentmarketing shopping digitalmarketing liquidation ebaymobile ecommerce socialselling usa roi ebaybuyer fb</t>
  </si>
  <si>
    <t>bowlingball seo marketing shopsmall smallbusiness smallbiz contentmarketing shopping auction american digitalmarketing liquidation ebaymobile ecommerce socialselling usa fb ebaybuyer</t>
  </si>
  <si>
    <t>baseball seo marketing shopsmall smallbusiness smallbiz contentmarketing shopping american digitalmarketing liquidation ebaymobile ecommerce socialselling usa fb ebaybuyer</t>
  </si>
  <si>
    <t>music seo marketing shopsmall smallbusiness smallbiz contentmarketing shopping auction american digitalmarketing liquidation ebaymobile ecommerce socialselling usa fb ebaybuyer</t>
  </si>
  <si>
    <t>movies seo marketing shopsmall smallbusiness smallbiz contentmarketing shopping auction american digitalmarketing liquidation ebaymobile ecommerce socialselling usa fb ebaybuyer</t>
  </si>
  <si>
    <t>books seo marketing shopsmall smallbusiness smallbiz contentmarketing shopping auction american digitalmarketing liquidation ebaymobile ecommerce socialselling usa fb ebaybuyer</t>
  </si>
  <si>
    <t>books seo marketing shopsmall smallbusiness smallbiz digitalmarketing liquidation ebaymobile ecommerce socialselling usa fb ebaybuyer</t>
  </si>
  <si>
    <t>vinylrecords seo marketing shopsmall smallbusiness smallbiz contentmarketing shopping auction american digitalmarketing liquidation ebaymobile ecommerce socialselling usa fb ebaybuyer</t>
  </si>
  <si>
    <t>wicked seo marketing shopsmall smallbusiness smallbiz contentmarketing shopping auction american digitalmarketing liquidation ebaymobile ecommerce socialselling usa fb ebaybuyer</t>
  </si>
  <si>
    <t>seo marketing shopsmall smallbusiness smallbiz contentmarketing american digitalmarketing liquidation ebaymobile ecommerce socialselling usa fb ebaybuyer</t>
  </si>
  <si>
    <t>fashion seo marketing shopsmall smallbusiness smallbiz contentmarketing shopping auction american digitalmarketing liquidation ebaymobile ecommerce socialselling usa fb ebaybuyer</t>
  </si>
  <si>
    <t>health seo marketing shopsmall smallbusiness smallbiz contentmarketing shopping auction digitalmarketing liquidation ebaymobile ecommerce socialselling usa fb ebaybuyer</t>
  </si>
  <si>
    <t>sneakers seo marketing shopsmall smallbusiness smallbiz contentmarketing shopping auction american digitalmarketing liquidation ebaymobile ecommerce socialselling usa fb ebaybuyer</t>
  </si>
  <si>
    <t>health seo marketing shopsmall smallbusiness smallbiz contentmarketing shopping auction american digitalmarketing liquidation ebaymobile ecommerce socialselling fb ebaybuyer</t>
  </si>
  <si>
    <t>seo marketing shopsmall smallbusiness smallbiz contentmarketing shopping auction american google liquidation ebaymobile ecommerce socialselling ebaybuyer fb</t>
  </si>
  <si>
    <t>tennis seo marketing shopsmall smallbusiness smallbiz contentmarketing shopping auction american google liquidation ebaymobile ecommerce socialselling usa ebaybuyer fb</t>
  </si>
  <si>
    <t>smm socialselling</t>
  </si>
  <si>
    <t>socialmedia socialselling smm</t>
  </si>
  <si>
    <t>socialselling digitalselling digitalsales digitalmarketing legal</t>
  </si>
  <si>
    <t>socialselling digitalselling socialsales digitalsales sellingwithsocial digitalmarketing salestips salesenablement prospecting coldcalling onemorecall salesleader outbound strategy</t>
  </si>
  <si>
    <t>socialmedia socialselling marketing doublestandards censorship banned</t>
  </si>
  <si>
    <t>socialselling spam sales salestips</t>
  </si>
  <si>
    <t>socialselling marketing digitalselling digitalmarketing socialsales csuite digitalsales digital digitaldisruption cmo</t>
  </si>
  <si>
    <t>blogging contentstrategy contentmarketing personalbrand socialmedia socialselling digitalselling</t>
  </si>
  <si>
    <t>berlin contentstrategy socialselling socialmedia</t>
  </si>
  <si>
    <t>contentmarketing contenstrategy content contentwriting socialmedia passle socialselling digitalsales</t>
  </si>
  <si>
    <t>socialselling salestips marketing socialsales digitalmarketing csuite digitalselling salesleader leadership changemanagement ceo cmo cio</t>
  </si>
  <si>
    <t>gdpr socialselling emailmarketing cmo smm digitalselling csuite socialsales sales salestips digitalsales marketing socialmedia msdyn365 digital strategy</t>
  </si>
  <si>
    <t>socialmedia socialselling marketing digitalselling digitalmarketing socialsales strategy digitalsales prospecting salesleader strategicsales sales salestips msdyn365</t>
  </si>
  <si>
    <t>socialselling smm salestips sales cmo digitalselling socialsales digitalsales prospecting salesleader strategicsales prospecting saleshacker msdyn365 ceo</t>
  </si>
  <si>
    <t>serendipity smm sales socialselling digitalselling socialsales prospecting digitalsales salesleader strategicsales saleshacker salestips msdyn365 cloud</t>
  </si>
  <si>
    <t>socialselling salestips digitalsales socialsales digitalselling digital digitaltransformation digitaldisruption digitalmarketing strategy ceo</t>
  </si>
  <si>
    <t>sales leadgeneration socialselling sales salestips digitalselling digitalmarketing socialsales prospecting digitalsales coldcalling salesleader strategicsales</t>
  </si>
  <si>
    <t>artificialintelligence salestips socialselling digitalselling socialsales digitalsales sellingwithsocial saleshacker salesleader strategicsales msdyn365 machineintelligence digitalmarketing</t>
  </si>
  <si>
    <t>socialselling changemanagement digitalselling process socialsales leadership digitalsales innovation digital digitaltransformation strategy digitaldisruption d365</t>
  </si>
  <si>
    <t>digitalmarketing socialselling socialenterprise digitalselling leadership socialsales changemanagement digitalsales socialmedia ceo</t>
  </si>
  <si>
    <t>personalbrand socialselling socialmediamarketing smm influencermarketing digitalselling digitalmarketing socialsales socialmedia digitalsales sellingwithsocial salesenablement cmo d365</t>
  </si>
  <si>
    <t>socialselling sales socialsales salestips digitalselling marketing digitalsales digitalmarketing salesleader strategicsales msdyn365</t>
  </si>
  <si>
    <t>personalbrand socialselling digitalselling socialsales digitalsales marketing digitalmarketing prospecting coldcalling salesleader strategicsales saleshacker msdsyn365</t>
  </si>
  <si>
    <t>socialselling digitalselling socialsales digitalsales salestips salesleader leadership csuite digitalmarketing digitaldisruption cmo</t>
  </si>
  <si>
    <t>sociamedia socialceo socialselling digitalselling digitalsales socialsales csuite salesleader prospecting leadership changemanagement</t>
  </si>
  <si>
    <t>socialmediamarketing smm digitalmarketing socialselling socialmedia digitalselling strategy socialsales leadership digitalsales marketing msdyn365 digital</t>
  </si>
  <si>
    <t>socialselling digitalselling marketing socialsales digitalmarketing digitalsales contentmarketing contentstrategy strategy digital sellingwithsocial salesenablement msdyn365</t>
  </si>
  <si>
    <t>socialmedia smm socialmediamarketing digitaltransformation smm marketing socialselling digitalmarketing digitalselling salesenablement msdyn365 digitaltransformation mspartner cloud saas</t>
  </si>
  <si>
    <t>socialselling digitalselling socialsales digitalsales salestips sales prospecting coldcalling outbound salesleader strategicsales msdyn365 onemorecall sellingwithsocial saleshacker salesenablement jobs</t>
  </si>
  <si>
    <t>socialmedia socialselling digitalselling sales socialsales salestips digitalsales</t>
  </si>
  <si>
    <t>emailmarketing dataprivacy socialselling email digitalselling sellingwithsocial prospecting digitalsales socialsales marketing digitalmarketing privacy</t>
  </si>
  <si>
    <t>sales socialselling leadgen cmo digitalselling prospecting socialsales coldcalling digitalsales salesleader marketing strategicsales socsales d365</t>
  </si>
  <si>
    <t>sales leadgeneration socialselling digitalselling coldcalling digitalsales prospecting socialsales sellingwithsocial salesleader strategicsales salestips cmo</t>
  </si>
  <si>
    <t>socialselling sales salestips digitalselling socialsales digitalsales salestips msdyn365 mspartner azure crm cx intentdata sellingwithsocial salesenablement cmo</t>
  </si>
  <si>
    <t>socialselling digitalselling salestips salesleader sales socialmedia socialsales digitalsales prospecting strategicsales</t>
  </si>
  <si>
    <t>socialselling sales salestips salestraining smm digitalselling socialsales digitalsales education training salesleader strategicsales salesmethodology msdyn365 cmo</t>
  </si>
  <si>
    <t>business socialselling digitalselling ceo salesleader entrepreneur socialsales digitalsales cloud saas paas azure digitaltransformation strategy cmo</t>
  </si>
  <si>
    <t>socialselling sales contentmarketing digitalselling prospecting socialsales salesleader digitalsales coldcalling outbound strategicsales saleshacker cmo</t>
  </si>
  <si>
    <t>socialselling socialmedia cloud saas digitaltransformation marketing digitalselling azure socialsales digitalmarketing digitalsales digitaldisruption digital strategy innovation cio</t>
  </si>
  <si>
    <t>socialselling inboundsales sales digitalselling coldcalling socialsales outbound digitalsales salestips salesleader strategicsales onemorecall saleshacker msdyn365</t>
  </si>
  <si>
    <t>smm socialselling digitalmarketing socialmedia digitalselling leadership innovation socialsales changemanagement digitalsales marketing sellingwithsocial csuite</t>
  </si>
  <si>
    <t>thoughtleadership socialselling smm influencer smm digitalselling salesenablement socialsales leadership digitalsales salesleader digitalmarketing msdyn365 cmo</t>
  </si>
  <si>
    <t>sales socialsales salestips digitalselling flipmyfunnel socialselling digitalmarketing digitalsales msdyn365 salesleader</t>
  </si>
  <si>
    <t>socialselling digitalsales digitalselling socialsales sellingwithsocial socialenterprise salesenabalement sales salestips leadership socialmedia coldcalling prospecting salesleader msdyn365</t>
  </si>
  <si>
    <t>socialselling digitalselling socialsales digitalsales salestips prospecting salesleader strategicsales saleshacker msdyn365 coldcalling cmo</t>
  </si>
  <si>
    <t>marketingtips digtialmarketing newmedia socialmediamarketing digitaltransformation socialselling digitalselling</t>
  </si>
  <si>
    <t>email socialselling marketing digitalselling digitalmarketing socialsales prospecting digitalsales coldcalling salestips</t>
  </si>
  <si>
    <t>digitalmarketing digitaldisruption digital sales socialselling digitaltransformation digitalselling digital socialsales salesleader digitalsales csuite ceo roi</t>
  </si>
  <si>
    <t>socialselling digitalsales socialtransformation digitaltransformation socialmedia salestips salesstrategy salesleader</t>
  </si>
  <si>
    <t>socialselling digitalselling contentmarketing contentstrategy salestips sales salesleader</t>
  </si>
  <si>
    <t>salestips trustedadvisor socialselling digitalselling salesleader sales socialmediamarketing contentmarketing agencylife</t>
  </si>
  <si>
    <t>socialselling digitalselling digitalsales socialsales salesleader salestips sales ceo thoughtleadership digitaltransformation socialmedia</t>
  </si>
  <si>
    <t>socialselling socialsales digitalselling transformation digitaldisruption digitalsales leadership innovation csuite socialseo</t>
  </si>
  <si>
    <t>digitaltransformation digitalmarketing digitaldisruption socialselling salesleader csuite ceo roi</t>
  </si>
  <si>
    <t>socialselling digitalsales socialtransformation digitaltransformation salestransformation socialmedia salestips salesstrategy</t>
  </si>
  <si>
    <t>socialselling digitalsales socialtransformation digitaltransformation salestransformation socialmedia salesleader</t>
  </si>
  <si>
    <t>socialselling digitalselling digitalsales socialsales salesleader salestips sales ceo thoughtleadership digitaltransformation</t>
  </si>
  <si>
    <t>business socialselling digitalselling ceo salesleader entrepreneur</t>
  </si>
  <si>
    <t>socialtransformation socialmedia socialselling digitalselling socialmediamarketing digitaltransformation socialstrategy</t>
  </si>
  <si>
    <t>personaldevelopment personalbrand development changemanagement socialselling digitalselling socialmediamarketing</t>
  </si>
  <si>
    <t>socialselling personalbrand digitalbrand digitalsales digitalselling</t>
  </si>
  <si>
    <t>contentmarketing content contentstrategy socialselling digitalselling digitalsales socialmediamarketing</t>
  </si>
  <si>
    <t>podcast socialselling digitalselling digitalmarketing personalbrand</t>
  </si>
  <si>
    <t>socialselling digitalselling digitalmarketing digitalsales data ai</t>
  </si>
  <si>
    <t>socialselling mspartner digitalselling socialmedia msdyn365 digitalsales coldcalling digitalmarketing socialsales salesleader csuite ceo salesenablement onemorecall prospecting</t>
  </si>
  <si>
    <t>socialmediastrategy socialselling digitaltransformation digitalselling businessdevelopment</t>
  </si>
  <si>
    <t>socialmedia socialselling digitalselling digitaltransformation</t>
  </si>
  <si>
    <t>socialselling digitalselling digitalmarketing coldcalling intentdata salesdata data msft mspartner</t>
  </si>
  <si>
    <t>digitaltransformation socialmedia socialselling smm</t>
  </si>
  <si>
    <t>socialselling network salestip salesstrategy sales digitalselling digitalsales ceo connected</t>
  </si>
  <si>
    <t>podcast socialselling digitalselling digitalsales</t>
  </si>
  <si>
    <t>podcast socialselling digitalsales digitalmarketing digitalselling</t>
  </si>
  <si>
    <t>socialselling digitalsales digitalmarketing salesleader</t>
  </si>
  <si>
    <t>socialselling digitalselling digitalsales socialsales salesleader salestips sales ceo thoughtleadership digitaltrans</t>
  </si>
  <si>
    <t>socialselling abintelligence socialmedia</t>
  </si>
  <si>
    <t>socialmedia marketing socialselling socialmediamarketing digitalmarketing seo youtube video media sales</t>
  </si>
  <si>
    <t>socialmediamarketing socialselling socialmedia</t>
  </si>
  <si>
    <t>marketing advertising branding socialmedia digitalmarketing socialselling</t>
  </si>
  <si>
    <t>digitalmarketing socialmedia socialselling seo</t>
  </si>
  <si>
    <t>digitalmarketing marketing socialmedia socialselling seo</t>
  </si>
  <si>
    <t>https://pbs.twimg.com/media/DXuhRujVoAA1O7z.jpg</t>
  </si>
  <si>
    <t>https://pbs.twimg.com/media/DXLOLauXcAAGw1Q.jpg</t>
  </si>
  <si>
    <t>https://pbs.twimg.com/media/DXmNbmJW0AAi6YP.jpg</t>
  </si>
  <si>
    <t>https://pbs.twimg.com/ext_tw_video_thumb/972344519944556544/pu/img/1VdTg_Ic0y1R128a.jpg</t>
  </si>
  <si>
    <t>https://pbs.twimg.com/media/DYUvNjTXkAAKDw0.jpg</t>
  </si>
  <si>
    <t>https://pbs.twimg.com/media/DOH7P1nUEAEGYsA.jpg</t>
  </si>
  <si>
    <t>https://pbs.twimg.com/media/DYkZo82WsAA_ft9.jpg</t>
  </si>
  <si>
    <t>https://pbs.twimg.com/tweet_video_thumb/DYkMFNZW4AEd_nt.jpg</t>
  </si>
  <si>
    <t>https://pbs.twimg.com/media/DYm5XFQU0AA8fg_.jpg</t>
  </si>
  <si>
    <t>https://pbs.twimg.com/media/DXlgRxHW0AAUz1n.jpg</t>
  </si>
  <si>
    <t>https://pbs.twimg.com/media/DXnblndXkAAzc5O.jpg</t>
  </si>
  <si>
    <t>https://pbs.twimg.com/media/DXncRYKU8AEjAGk.jpg</t>
  </si>
  <si>
    <t>https://pbs.twimg.com/media/DXQx98iXkAYZKQ2.png</t>
  </si>
  <si>
    <t>https://pbs.twimg.com/media/DXmL6vBW4AE5Nfy.jpg</t>
  </si>
  <si>
    <t>https://pbs.twimg.com/media/DXneeCEXUAAURkC.jpg</t>
  </si>
  <si>
    <t>https://pbs.twimg.com/media/DYWpdhbWAAAidsQ.jpg</t>
  </si>
  <si>
    <t>https://pbs.twimg.com/media/DXne9abX0AEQEyn.jpg</t>
  </si>
  <si>
    <t>https://pbs.twimg.com/media/DXngilWXcAE8zy2.jpg</t>
  </si>
  <si>
    <t>https://pbs.twimg.com/media/DXnh5diXkAAlA0m.jpg</t>
  </si>
  <si>
    <t>https://pbs.twimg.com/media/DXnkLwBX0AAmDbj.jpg</t>
  </si>
  <si>
    <t>https://pbs.twimg.com/media/DXneuF0X0AA5ZLr.jpg</t>
  </si>
  <si>
    <t>https://pbs.twimg.com/media/DXnlI-1VQAANg8U.jpg</t>
  </si>
  <si>
    <t>https://pbs.twimg.com/media/DXmGIrkUQAIj4nx.jpg</t>
  </si>
  <si>
    <t>https://pbs.twimg.com/media/DXnnrXbXkAIIAhk.jpg</t>
  </si>
  <si>
    <t>https://pbs.twimg.com/media/DXslwDHW0AEHbT0.jpg</t>
  </si>
  <si>
    <t>https://pbs.twimg.com/media/DXsg2dxX4AE5HSj.jpg</t>
  </si>
  <si>
    <t>https://pbs.twimg.com/media/DXox519XcAA_1IH.jpg</t>
  </si>
  <si>
    <t>https://pbs.twimg.com/media/DXsV3lQXkAAXqfn.jpg</t>
  </si>
  <si>
    <t>https://pbs.twimg.com/media/DXsnVjsXUAAnwYZ.png</t>
  </si>
  <si>
    <t>https://pbs.twimg.com/media/DXspxTmVwAAP6Kz.jpg</t>
  </si>
  <si>
    <t>https://pbs.twimg.com/media/DXsrgfhWsAMlvdI.jpg</t>
  </si>
  <si>
    <t>https://pbs.twimg.com/media/DPQlWIKUQAEXLns.jpg</t>
  </si>
  <si>
    <t>https://pbs.twimg.com/media/DXnb8OmW0AArH6-.jpg</t>
  </si>
  <si>
    <t>https://pbs.twimg.com/media/DXsnxodWsAA1PyM.jpg</t>
  </si>
  <si>
    <t>https://pbs.twimg.com/media/DXstmIKW4AAhPsO.jpg</t>
  </si>
  <si>
    <t>https://pbs.twimg.com/media/DXiYGZoVoAAgvkN.jpg</t>
  </si>
  <si>
    <t>https://pbs.twimg.com/media/DXsvJUlW4AA9J68.jpg</t>
  </si>
  <si>
    <t>https://pbs.twimg.com/media/DXnnnWPVwAATJGr.jpg</t>
  </si>
  <si>
    <t>https://pbs.twimg.com/media/DXsxPGwV4AALn9N.jpg</t>
  </si>
  <si>
    <t>https://pbs.twimg.com/media/DUdt7_OW0AAzdG_.jpg</t>
  </si>
  <si>
    <t>https://pbs.twimg.com/media/DXsGqdYVAAAdyHG.jpg</t>
  </si>
  <si>
    <t>https://pbs.twimg.com/media/DXh7pkgVwAApvjh.jpg</t>
  </si>
  <si>
    <t>https://pbs.twimg.com/media/DXsyHXwV4AEPyeW.jpg</t>
  </si>
  <si>
    <t>https://pbs.twimg.com/media/DXqt2gaWsAAe8eZ.jpg</t>
  </si>
  <si>
    <t>https://pbs.twimg.com/media/DPbGt0oUQAIiyYS.jpg</t>
  </si>
  <si>
    <t>https://pbs.twimg.com/media/DXxwSPIW4AAHmAG.jpg</t>
  </si>
  <si>
    <t>https://pbs.twimg.com/media/DXxxLwhUQAAzTHS.jpg</t>
  </si>
  <si>
    <t>https://pbs.twimg.com/media/DXxyl69U0AA05tG.jpg</t>
  </si>
  <si>
    <t>https://pbs.twimg.com/media/DXxzP4aXkAc4JBe.jpg</t>
  </si>
  <si>
    <t>https://pbs.twimg.com/media/DXx2XOqXcAAVtuV.jpg</t>
  </si>
  <si>
    <t>https://pbs.twimg.com/media/DXx2e_RX4AYuNe1.jpg</t>
  </si>
  <si>
    <t>https://pbs.twimg.com/media/DXx5dv4XkAEZKHn.jpg</t>
  </si>
  <si>
    <t>https://pbs.twimg.com/media/DXx6o3DWkAEz3CK.png</t>
  </si>
  <si>
    <t>https://pbs.twimg.com/media/DHxpY8YVYAA65qk.jpg</t>
  </si>
  <si>
    <t>https://pbs.twimg.com/media/DX8W7COWAAEtvIy.jpg</t>
  </si>
  <si>
    <t>https://pbs.twimg.com/media/DXxR9UxWAAAaC49.jpg</t>
  </si>
  <si>
    <t>https://pbs.twimg.com/media/DX20RM4WkAA4PXn.jpg</t>
  </si>
  <si>
    <t>https://pbs.twimg.com/media/DX24vokW4AAy-8P.jpg</t>
  </si>
  <si>
    <t>https://pbs.twimg.com/media/DDUZI9fVYAAsWxS.jpg</t>
  </si>
  <si>
    <t>https://pbs.twimg.com/media/DX28JWhVAAMlR1t.jpg</t>
  </si>
  <si>
    <t>https://pbs.twimg.com/media/DX28dPmWsAEZBfd.jpg</t>
  </si>
  <si>
    <t>https://pbs.twimg.com/media/DX2-3yEXUAESj7h.jpg</t>
  </si>
  <si>
    <t>https://pbs.twimg.com/media/DX2_IfRX4AQ2EC5.jpg</t>
  </si>
  <si>
    <t>https://pbs.twimg.com/media/Bu6xxlxIIAAprFC.png</t>
  </si>
  <si>
    <t>https://pbs.twimg.com/media/DXf-UGEVMAEp8x3.jpg</t>
  </si>
  <si>
    <t>https://pbs.twimg.com/media/DX3AmhvXkAA6HAP.jpg</t>
  </si>
  <si>
    <t>https://pbs.twimg.com/media/DX2_zi9VMAAh9xe.jpg</t>
  </si>
  <si>
    <t>https://pbs.twimg.com/media/DXza-bkXUAAdjZk.jpg</t>
  </si>
  <si>
    <t>https://pbs.twimg.com/media/DXx2tHtWAAAnh_m.png</t>
  </si>
  <si>
    <t>https://pbs.twimg.com/media/DX1M6IDUMAEAP50.jpg</t>
  </si>
  <si>
    <t>https://pbs.twimg.com/media/DXx7SpCWkAEPx79.jpg</t>
  </si>
  <si>
    <t>https://pbs.twimg.com/media/DXhKZA0UMAAu5PN.jpg</t>
  </si>
  <si>
    <t>https://pbs.twimg.com/media/DXxu-QPX4AApIKa.jpg</t>
  </si>
  <si>
    <t>https://pbs.twimg.com/media/DX5EjTjUMAAQmCM.jpg</t>
  </si>
  <si>
    <t>https://pbs.twimg.com/media/DX79UMZXkAARDAt.jpg</t>
  </si>
  <si>
    <t>https://pbs.twimg.com/media/DX2cVmwV4AMW2rd.jpg</t>
  </si>
  <si>
    <t>https://pbs.twimg.com/media/DXsrQTvWAAE_PJ5.jpg</t>
  </si>
  <si>
    <t>https://pbs.twimg.com/media/DX8BYW4V4AAB9AJ.jpg</t>
  </si>
  <si>
    <t>https://pbs.twimg.com/media/DSu4kCdVoAAQ5-B.jpg</t>
  </si>
  <si>
    <t>https://pbs.twimg.com/media/DX1OaT7W0AAp6pX.jpg</t>
  </si>
  <si>
    <t>https://pbs.twimg.com/tweet_video_thumb/DXnhP0-VMAI9BNx.jpg</t>
  </si>
  <si>
    <t>https://pbs.twimg.com/tweet_video_thumb/DYBOLCKVMAIg1f0.jpg</t>
  </si>
  <si>
    <t>https://pbs.twimg.com/media/DXspOJwWsAASOo_.jpg</t>
  </si>
  <si>
    <t>https://pbs.twimg.com/media/DX28h6FX4AAveU8.jpg</t>
  </si>
  <si>
    <t>https://pbs.twimg.com/media/DYBPpFYX4AUP0vY.jpg</t>
  </si>
  <si>
    <t>https://pbs.twimg.com/media/DYBRpWRX0AAbvUD.jpg</t>
  </si>
  <si>
    <t>https://pbs.twimg.com/media/DX9DcATW4AEKHOi.jpg</t>
  </si>
  <si>
    <t>https://pbs.twimg.com/media/DYZ1PLwWkAAIc88.jpg</t>
  </si>
  <si>
    <t>https://pbs.twimg.com/media/DYGW6TZXUAgdoCH.jpg</t>
  </si>
  <si>
    <t>https://pbs.twimg.com/media/DX84o7PVQAEmukY.jpg</t>
  </si>
  <si>
    <t>https://pbs.twimg.com/media/DYGXYVkX0AIVJCv.jpg</t>
  </si>
  <si>
    <t>https://pbs.twimg.com/media/DXspG6cXcAUL64P.jpg</t>
  </si>
  <si>
    <t>https://pbs.twimg.com/tweet_video_thumb/DYGY6BJW4AECIMt.jpg</t>
  </si>
  <si>
    <t>https://pbs.twimg.com/media/DYGaDJpXUAA3gTn.jpg</t>
  </si>
  <si>
    <t>https://pbs.twimg.com/media/DYGaIpMVAAAn8UE.jpg</t>
  </si>
  <si>
    <t>https://pbs.twimg.com/media/DYGZvz6X4AAUGeh.jpg</t>
  </si>
  <si>
    <t>https://pbs.twimg.com/media/DYGaYSvWkAEBSDs.png</t>
  </si>
  <si>
    <t>https://pbs.twimg.com/media/DYGaSkEX0AALP5q.jpg</t>
  </si>
  <si>
    <t>https://pbs.twimg.com/media/DYGbcvRX4AAMtuG.jpg</t>
  </si>
  <si>
    <t>https://pbs.twimg.com/media/DYGdRGSX4AAiOGS.jpg</t>
  </si>
  <si>
    <t>https://pbs.twimg.com/media/DYGd8fRVwAEVDOr.jpg</t>
  </si>
  <si>
    <t>https://pbs.twimg.com/media/DYGfYB4X0AEFHS7.jpg</t>
  </si>
  <si>
    <t>https://pbs.twimg.com/media/DYEJa6bWAAA4W3F.jpg</t>
  </si>
  <si>
    <t>https://pbs.twimg.com/media/DYGhlgTX0AAo8u4.jpg</t>
  </si>
  <si>
    <t>https://pbs.twimg.com/media/DYGiFcfVwAA-7U6.jpg</t>
  </si>
  <si>
    <t>https://pbs.twimg.com/media/DXneFYUVAAA4rb9.jpg</t>
  </si>
  <si>
    <t>https://pbs.twimg.com/media/DXnomHGX0AANco8.jpg</t>
  </si>
  <si>
    <t>https://pbs.twimg.com/media/DXsnq15UMAAESMg.jpg</t>
  </si>
  <si>
    <t>https://pbs.twimg.com/media/DXsyK74W4AAcl5G.jpg</t>
  </si>
  <si>
    <t>https://pbs.twimg.com/media/DXxxO-FXcAAbF91.jpg</t>
  </si>
  <si>
    <t>https://pbs.twimg.com/media/DXx7ybmUQAAEVgU.jpg</t>
  </si>
  <si>
    <t>https://pbs.twimg.com/media/DX263nsWAAAA-Bo.jpg</t>
  </si>
  <si>
    <t>https://pbs.twimg.com/media/DX3Fc9aX4AIpDOW.jpg</t>
  </si>
  <si>
    <t>https://pbs.twimg.com/media/DX754cHXUAEz5fw.jpg</t>
  </si>
  <si>
    <t>https://pbs.twimg.com/media/DX8Ec-4UMAAo_wd.jpg</t>
  </si>
  <si>
    <t>https://pbs.twimg.com/media/DX8O8rNWsAAu4Qg.jpg</t>
  </si>
  <si>
    <t>https://pbs.twimg.com/media/DYBOB5gW0AEsNJB.jpg</t>
  </si>
  <si>
    <t>https://pbs.twimg.com/media/DYBYhoCWkAE_VsW.jpg</t>
  </si>
  <si>
    <t>https://pbs.twimg.com/media/DYGXks8W4AECng-.jpg</t>
  </si>
  <si>
    <t>https://pbs.twimg.com/media/DYGiIYWW4AIBZ7V.jpg</t>
  </si>
  <si>
    <t>https://pbs.twimg.com/media/DYSujJHX4AAnT1C.jpg</t>
  </si>
  <si>
    <t>https://pbs.twimg.com/media/DYVbzXqW0AEOZP-.jpg</t>
  </si>
  <si>
    <t>https://pbs.twimg.com/media/DXsqWmlWkAAJ1Jk.jpg</t>
  </si>
  <si>
    <t>https://pbs.twimg.com/media/DYVeRc9WkAICZvz.jpg</t>
  </si>
  <si>
    <t>https://pbs.twimg.com/media/DYVeWmNVwAAgMcf.jpg</t>
  </si>
  <si>
    <t>https://pbs.twimg.com/media/DYVfA7sU8AM05O4.jpg</t>
  </si>
  <si>
    <t>https://pbs.twimg.com/media/DYVhdemW4AIGZ3I.jpg</t>
  </si>
  <si>
    <t>https://pbs.twimg.com/media/DYViIcbW0AcpaHW.jpg</t>
  </si>
  <si>
    <t>https://pbs.twimg.com/media/DYVNgAoU0AAN66l.jpg</t>
  </si>
  <si>
    <t>https://pbs.twimg.com/media/DYUKmqfVoAA6XxC.jpg</t>
  </si>
  <si>
    <t>https://pbs.twimg.com/media/DYViSfDVAAAbQgq.jpg</t>
  </si>
  <si>
    <t>https://pbs.twimg.com/media/DYGSE11UMAELCdo.jpg</t>
  </si>
  <si>
    <t>https://pbs.twimg.com/media/DYVMYR1XcAERuM1.jpg</t>
  </si>
  <si>
    <t>https://pbs.twimg.com/media/DYVoA3ZVMAAmfEd.jpg</t>
  </si>
  <si>
    <t>https://pbs.twimg.com/media/DYVoD7_UMAELjgE.jpg</t>
  </si>
  <si>
    <t>https://pbs.twimg.com/media/DUZWtqcWAAAYNW-.jpg</t>
  </si>
  <si>
    <t>https://pbs.twimg.com/media/DDRKiqhVYAA51cv.jpg</t>
  </si>
  <si>
    <t>https://pbs.twimg.com/media/DAsu-L-XUAEl2wA.jpg</t>
  </si>
  <si>
    <t>https://pbs.twimg.com/media/DIalePrV4AEyuEI.jpg</t>
  </si>
  <si>
    <t>https://pbs.twimg.com/media/DCyJZhDXkAElTXG.jpg</t>
  </si>
  <si>
    <t>https://pbs.twimg.com/media/DIal7-1UQAEsMyk.jpg</t>
  </si>
  <si>
    <t>https://pbs.twimg.com/media/DX25ZhtWsAAIQHZ.jpg</t>
  </si>
  <si>
    <t>https://pbs.twimg.com/media/DXsutNVWsAEZRmS.jpg</t>
  </si>
  <si>
    <t>https://pbs.twimg.com/media/DYPdbT_XcAAodHr.jpg</t>
  </si>
  <si>
    <t>https://pbs.twimg.com/media/DX76SVOXUAAtztB.jpg</t>
  </si>
  <si>
    <t>https://pbs.twimg.com/media/DYVu1B7X0AQZiys.jpg</t>
  </si>
  <si>
    <t>https://pbs.twimg.com/media/DYTUjYwVoAEYb0e.jpg</t>
  </si>
  <si>
    <t>https://pbs.twimg.com/media/DYVxGtbX4AAatqy.jpg</t>
  </si>
  <si>
    <t>https://pbs.twimg.com/media/DYas9U-UQAA_msy.jpg</t>
  </si>
  <si>
    <t>https://pbs.twimg.com/media/DXnm1SYWAAE95_u.jpg</t>
  </si>
  <si>
    <t>https://pbs.twimg.com/media/DYauTQSWkAAZByA.png</t>
  </si>
  <si>
    <t>https://pbs.twimg.com/media/DX7g6ahVwAA1-yk.jpg</t>
  </si>
  <si>
    <t>https://pbs.twimg.com/media/DYAqCt6XkAMBBxe.jpg</t>
  </si>
  <si>
    <t>https://pbs.twimg.com/media/DX8McNzWAAAyIk3.jpg</t>
  </si>
  <si>
    <t>https://pbs.twimg.com/media/DYawI-WXUAA8Zxd.jpg</t>
  </si>
  <si>
    <t>https://pbs.twimg.com/media/DYA_UIaXUAE-8YU.jpg</t>
  </si>
  <si>
    <t>https://pbs.twimg.com/media/DYawaDnXkAABQr5.jpg</t>
  </si>
  <si>
    <t>https://pbs.twimg.com/media/DYaxoypX0AAriHk.jpg</t>
  </si>
  <si>
    <t>https://pbs.twimg.com/media/DYBFCSpW0AEnTCO.jpg</t>
  </si>
  <si>
    <t>https://pbs.twimg.com/media/DYays9cW0AE6gwQ.jpg</t>
  </si>
  <si>
    <t>https://pbs.twimg.com/media/DYazNK2W4AY9YJS.jpg</t>
  </si>
  <si>
    <t>https://pbs.twimg.com/media/DXzgs4wXcAEZD5t.jpg</t>
  </si>
  <si>
    <t>https://pbs.twimg.com/media/DXy3oV8XkAAp6F-.jpg</t>
  </si>
  <si>
    <t>https://pbs.twimg.com/media/DXx2W5ZXUAA_hsR.jpg</t>
  </si>
  <si>
    <t>https://pbs.twimg.com/media/DYBQTpyXUAUjWvf.jpg</t>
  </si>
  <si>
    <t>https://pbs.twimg.com/media/DYF9cKXXUAAh1v7.jpg</t>
  </si>
  <si>
    <t>https://pbs.twimg.com/ext_tw_video_thumb/971700347189301248/pu/img/cZf0rhMHS8SXRl70.jpg</t>
  </si>
  <si>
    <t>https://pbs.twimg.com/media/DX2_WYWXcAAp7LL.jpg</t>
  </si>
  <si>
    <t>https://pbs.twimg.com/media/DX3D3CPXcAE0V3T.jpg</t>
  </si>
  <si>
    <t>https://pbs.twimg.com/media/DAzj9Q6V0AA-3_L.jpg</t>
  </si>
  <si>
    <t>https://pbs.twimg.com/media/DXsdjgjV4AUxzii.jpg</t>
  </si>
  <si>
    <t>https://pbs.twimg.com/media/DYa2VvqU8AAuV0V.jpg</t>
  </si>
  <si>
    <t>https://pbs.twimg.com/media/DYkyebuVQAItF_3.jpg</t>
  </si>
  <si>
    <t>https://pbs.twimg.com/media/DX8DjItX4AIzJrT.jpg</t>
  </si>
  <si>
    <t>https://pbs.twimg.com/media/DYDXf7WX4AAsakh.jpg</t>
  </si>
  <si>
    <t>https://pbs.twimg.com/media/DXzPeMOWsAIISNQ.jpg</t>
  </si>
  <si>
    <t>https://pbs.twimg.com/media/DX3AFqJWkAAfrxh.png</t>
  </si>
  <si>
    <t>https://pbs.twimg.com/media/DXsbPZcWsAEuhqc.jpg</t>
  </si>
  <si>
    <t>https://pbs.twimg.com/media/DYVNK9xWAAArrRA.jpg</t>
  </si>
  <si>
    <t>https://pbs.twimg.com/media/DYkp9LiUMAAqZz2.jpg</t>
  </si>
  <si>
    <t>https://pbs.twimg.com/media/DYlFnQVX0AAkO-S.jpg</t>
  </si>
  <si>
    <t>https://pbs.twimg.com/media/DYgdjQ1U8AIaGH5.jpg</t>
  </si>
  <si>
    <t>https://pbs.twimg.com/media/DXxcit5XkAAWZ2d.jpg</t>
  </si>
  <si>
    <t>https://pbs.twimg.com/media/DYAV19HUMAAGqU_.jpg</t>
  </si>
  <si>
    <t>https://pbs.twimg.com/media/DYF_DdGW4AAjKa-.jpg</t>
  </si>
  <si>
    <t>https://pbs.twimg.com/media/DX774ssX4AEteqb.jpg</t>
  </si>
  <si>
    <t>https://pbs.twimg.com/media/DX3HJKEV4AEIEP4.jpg</t>
  </si>
  <si>
    <t>https://pbs.twimg.com/media/DVuQOjrX0AA2_1W.jpg</t>
  </si>
  <si>
    <t>https://pbs.twimg.com/media/DX4b7a0X4AE8oaI.jpg</t>
  </si>
  <si>
    <t>https://pbs.twimg.com/media/DYBCCeHXcAAi9y9.jpg</t>
  </si>
  <si>
    <t>https://pbs.twimg.com/media/DYivbhZWsAAD1R5.jpg</t>
  </si>
  <si>
    <t>https://pbs.twimg.com/media/DYlLHxZXkAAi9mY.jpg</t>
  </si>
  <si>
    <t>https://pbs.twimg.com/media/DYlM_qjWsAAv7bN.png</t>
  </si>
  <si>
    <t>https://pbs.twimg.com/media/DYqBvOeVAAALrAh.jpg</t>
  </si>
  <si>
    <t>https://pbs.twimg.com/media/DYSUAOIXUAEpNxC.jpg</t>
  </si>
  <si>
    <t>https://pbs.twimg.com/media/DX2jCAcXUAA3zpQ.jpg</t>
  </si>
  <si>
    <t>https://pbs.twimg.com/media/DXxLrdEXcAAvqSv.jpg</t>
  </si>
  <si>
    <t>https://pbs.twimg.com/media/DYVAoy1XcAEp7Qq.jpg</t>
  </si>
  <si>
    <t>https://pbs.twimg.com/media/DYpu2vYX0AAiBpk.png</t>
  </si>
  <si>
    <t>https://pbs.twimg.com/media/DYGX3PZXcAMBzaF.png</t>
  </si>
  <si>
    <t>https://pbs.twimg.com/media/DYqEAmZX4AIfIym.jpg</t>
  </si>
  <si>
    <t>https://pbs.twimg.com/media/Cx-JiXkXgAAF9Pj.jpg</t>
  </si>
  <si>
    <t>https://pbs.twimg.com/media/CXVvUlzWMAAELe0.jpg</t>
  </si>
  <si>
    <t>https://pbs.twimg.com/media/DXnjQfEW4AESjWc.jpg</t>
  </si>
  <si>
    <t>https://pbs.twimg.com/media/DXx2dQRV4AA7T05.jpg</t>
  </si>
  <si>
    <t>https://pbs.twimg.com/media/DXSvxH4VAAEOWy0.jpg</t>
  </si>
  <si>
    <t>https://pbs.twimg.com/media/DXSzigBU0AAzCFd.jpg</t>
  </si>
  <si>
    <t>https://pbs.twimg.com/media/DYp6iiZW4AAd4fx.jpg</t>
  </si>
  <si>
    <t>https://pbs.twimg.com/media/DYk8PpEXkAQILW1.jpg</t>
  </si>
  <si>
    <t>https://pbs.twimg.com/media/DYqJgAPWkAANG3K.jpg</t>
  </si>
  <si>
    <t>https://pbs.twimg.com/media/DXx5bfOUQAMWmvb.jpg</t>
  </si>
  <si>
    <t>https://pbs.twimg.com/media/DYictoQVMAAcZut.jpg</t>
  </si>
  <si>
    <t>https://pbs.twimg.com/media/DYqKR0RWsAERR_Y.jpg</t>
  </si>
  <si>
    <t>https://pbs.twimg.com/media/CWcPM_UUEAAdu9n.jpg</t>
  </si>
  <si>
    <t>https://pbs.twimg.com/media/DYqLL9VU0AA3tWh.jpg</t>
  </si>
  <si>
    <t>https://pbs.twimg.com/media/DYqMPLWW0AA1LIZ.jpg</t>
  </si>
  <si>
    <t>https://pbs.twimg.com/media/DYqPN6IWsAAy3Mz.jpg</t>
  </si>
  <si>
    <t>https://pbs.twimg.com/media/DXxfJZVXcAAcJbi.jpg</t>
  </si>
  <si>
    <t>https://pbs.twimg.com/media/DYk60iQVQAAUcXY.jpg</t>
  </si>
  <si>
    <t>https://pbs.twimg.com/media/DYqRR6EXUAE8N_n.jpg</t>
  </si>
  <si>
    <t>https://pbs.twimg.com/media/DYqRRxCXkAIyEM3.jpg</t>
  </si>
  <si>
    <t>https://pbs.twimg.com/media/DOSo3OwV4AUkTLS.jpg</t>
  </si>
  <si>
    <t>https://pbs.twimg.com/media/DYqRwxEVAAA7ZRh.jpg</t>
  </si>
  <si>
    <t>https://pbs.twimg.com/media/DYVrZVoVoAAl-Na.jpg</t>
  </si>
  <si>
    <t>https://pbs.twimg.com/media/DYaxjkcV4AAQhHE.jpg</t>
  </si>
  <si>
    <t>https://pbs.twimg.com/media/DYa0_dJU8AAlZqq.jpg</t>
  </si>
  <si>
    <t>https://pbs.twimg.com/media/DYqOVmJUMAINow8.jpg</t>
  </si>
  <si>
    <t>https://pbs.twimg.com/media/DXsKL0kXUAA2OGL.jpg</t>
  </si>
  <si>
    <t>https://pbs.twimg.com/media/DYabJ39VQAAkVFd.jpg</t>
  </si>
  <si>
    <t>https://pbs.twimg.com/media/DYlImu0VMAAZpWd.jpg</t>
  </si>
  <si>
    <t>https://pbs.twimg.com/media/DXnjt05W4AIbqSi.jpg</t>
  </si>
  <si>
    <t>https://pbs.twimg.com/media/DYqSpwgVQAE1uk0.jpg</t>
  </si>
  <si>
    <t>https://pbs.twimg.com/media/CFSWZBkWIAAkC-l.png</t>
  </si>
  <si>
    <t>https://pbs.twimg.com/media/DYp-gw8WAAAbW6W.jpg</t>
  </si>
  <si>
    <t>https://pbs.twimg.com/media/DYGSeJaVwAEayCL.jpg</t>
  </si>
  <si>
    <t>https://pbs.twimg.com/media/DYqTqPsV4AA_zFR.jpg</t>
  </si>
  <si>
    <t>https://pbs.twimg.com/media/DYkl0NdWkAEPRYv.jpg</t>
  </si>
  <si>
    <t>https://pbs.twimg.com/media/DYavvceUQAEipTS.jpg</t>
  </si>
  <si>
    <t>https://pbs.twimg.com/media/DYa3uyoVQAEgB8Y.jpg</t>
  </si>
  <si>
    <t>https://pbs.twimg.com/media/DYqMgNCUMAEPlS7.jpg</t>
  </si>
  <si>
    <t>https://pbs.twimg.com/media/DYqUfUDW0AAo_SD.jpg</t>
  </si>
  <si>
    <t>https://pbs.twimg.com/media/DXslh9wVQAAujUJ.jpg</t>
  </si>
  <si>
    <t>https://pbs.twimg.com/media/DYa4azdVoAEznDV.jpg</t>
  </si>
  <si>
    <t>https://pbs.twimg.com/media/DYqVMViVoAEu_0h.jpg</t>
  </si>
  <si>
    <t>https://pbs.twimg.com/media/DYZGandVQAEtwW1.jpg</t>
  </si>
  <si>
    <t>https://pbs.twimg.com/media/DGyqDWjUwAIi6uY.jpg</t>
  </si>
  <si>
    <t>https://pbs.twimg.com/media/DYCJdTYVQAAICUf.jpg</t>
  </si>
  <si>
    <t>https://pbs.twimg.com/media/DX2yw5uXkAASQTG.jpg</t>
  </si>
  <si>
    <t>https://pbs.twimg.com/media/COQS6ySWEAAsumh.jpg</t>
  </si>
  <si>
    <t>https://pbs.twimg.com/tweet_video_thumb/DXnkNP_X0AEQDlV.jpg</t>
  </si>
  <si>
    <t>https://pbs.twimg.com/tweet_video_thumb/DXxyXUKW4AAUAf-.jpg</t>
  </si>
  <si>
    <t>https://pbs.twimg.com/tweet_video_thumb/DX8HzZZX4AAKy7k.jpg</t>
  </si>
  <si>
    <t>https://pbs.twimg.com/media/DX2sk0AW4AE-GuB.jpg</t>
  </si>
  <si>
    <t>https://pbs.twimg.com/media/DXsjQJ7X0AAEcST.jpg</t>
  </si>
  <si>
    <t>https://pbs.twimg.com/media/DYBNCW6X0AEFMgJ.jpg</t>
  </si>
  <si>
    <t>https://pbs.twimg.com/media/DYVcD4mWsAIRloR.jpg</t>
  </si>
  <si>
    <t>https://pbs.twimg.com/media/DYVmIVlXUAArwv7.jpg</t>
  </si>
  <si>
    <t>https://pbs.twimg.com/media/DYVf7wJXcAMSwQi.jpg</t>
  </si>
  <si>
    <t>https://pbs.twimg.com/media/DXkh2pOX4AATMNR.jpg</t>
  </si>
  <si>
    <t>https://pbs.twimg.com/media/DXsfJsKW4AEOC3z.jpg</t>
  </si>
  <si>
    <t>https://pbs.twimg.com/media/DXsYsAVUMAAUckU.jpg</t>
  </si>
  <si>
    <t>https://pbs.twimg.com/media/DXp5bQkXkAAD7Yq.jpg</t>
  </si>
  <si>
    <t>https://pbs.twimg.com/media/DXxYrwPWAAEidFW.jpg</t>
  </si>
  <si>
    <t>https://pbs.twimg.com/media/DXs4jv7U8AAabpR.jpg</t>
  </si>
  <si>
    <t>https://pbs.twimg.com/media/DX0ajHzVwAEd9ff.jpg</t>
  </si>
  <si>
    <t>https://pbs.twimg.com/media/DXy03gNVwAAy4d6.jpg</t>
  </si>
  <si>
    <t>https://pbs.twimg.com/media/DX2X-kBVQAAQmxs.jpg</t>
  </si>
  <si>
    <t>https://pbs.twimg.com/media/DX7eKo7VAAAe-jh.jpg</t>
  </si>
  <si>
    <t>https://pbs.twimg.com/media/DYA1dlWWAAI5l__.jpg</t>
  </si>
  <si>
    <t>https://pbs.twimg.com/media/DYCMva_V4AAjfBb.jpg</t>
  </si>
  <si>
    <t>https://pbs.twimg.com/media/DYVRg9FW0AE3tq5.jpg</t>
  </si>
  <si>
    <t>https://pbs.twimg.com/media/DYZqn9rX0AAm0nn.jpg</t>
  </si>
  <si>
    <t>https://pbs.twimg.com/media/DYg90q9U0AEoP9K.jpg</t>
  </si>
  <si>
    <t>https://pbs.twimg.com/media/DYkcbsxV4AEqURP.jpg</t>
  </si>
  <si>
    <t>https://pbs.twimg.com/media/DYhE-OTW0AEx5M6.jpg</t>
  </si>
  <si>
    <t>https://pbs.twimg.com/media/DYj9zSwX0AABvsL.jpg</t>
  </si>
  <si>
    <t>https://pbs.twimg.com/media/DXnkL5iXkAE9q8C.jpg</t>
  </si>
  <si>
    <t>https://pbs.twimg.com/media/DXstzv9WkAAD52-.jpg</t>
  </si>
  <si>
    <t>https://pbs.twimg.com/media/DXx3YswVAAAhzRg.jpg</t>
  </si>
  <si>
    <t>https://pbs.twimg.com/media/DX2y5PZU0AA8Ty-.jpg</t>
  </si>
  <si>
    <t>https://pbs.twimg.com/media/DX26pxiUQAYDmeg.jpg</t>
  </si>
  <si>
    <t>https://pbs.twimg.com/media/DX8KiVJXcAIavHK.jpg</t>
  </si>
  <si>
    <t>https://pbs.twimg.com/media/DYBFfftU0AASoZV.jpg</t>
  </si>
  <si>
    <t>https://pbs.twimg.com/media/DYBUHysWAAAiXbH.jpg</t>
  </si>
  <si>
    <t>https://pbs.twimg.com/media/DYGdtxkVAAEqPwL.jpg</t>
  </si>
  <si>
    <t>https://pbs.twimg.com/media/DYVb0OxW0AAJHqT.jpg</t>
  </si>
  <si>
    <t>https://pbs.twimg.com/media/DYVr2khVwAAkDcu.jpg</t>
  </si>
  <si>
    <t>https://pbs.twimg.com/media/DYa1dpcVMAAFi2_.jpg</t>
  </si>
  <si>
    <t>https://pbs.twimg.com/media/DXsZZJNXcAItmRt.jpg</t>
  </si>
  <si>
    <t>https://pbs.twimg.com/media/DX-aCzCVQAAZs4v.jpg</t>
  </si>
  <si>
    <t>https://pbs.twimg.com/media/DYSFlFAVMAExPSM.jpg</t>
  </si>
  <si>
    <t>https://pbs.twimg.com/media/DYZYV7EX0AAk-re.jpg</t>
  </si>
  <si>
    <t>https://pbs.twimg.com/media/DYTb3kxVoAEhQrN.jpg</t>
  </si>
  <si>
    <t>https://pbs.twimg.com/media/DYldNiYX0AEBBtP.jpg</t>
  </si>
  <si>
    <t>https://pbs.twimg.com/media/DX20l-kU0AA_PEC.jpg</t>
  </si>
  <si>
    <t>https://pbs.twimg.com/media/DYlC4WJX0AA8xXe.png</t>
  </si>
  <si>
    <t>https://pbs.twimg.com/media/DYZX0F6WkAAvaTK.jpg</t>
  </si>
  <si>
    <t>https://pbs.twimg.com/media/DYa5UXcU8AAVOyu.jpg</t>
  </si>
  <si>
    <t>https://pbs.twimg.com/media/DYlMfuIVMAAV034.jpg</t>
  </si>
  <si>
    <t>https://pbs.twimg.com/media/DYqWFf7WsAAF-vF.jpg</t>
  </si>
  <si>
    <t>https://pbs.twimg.com/media/DX6oWqvVwAEOA_P.jpg</t>
  </si>
  <si>
    <t>https://pbs.twimg.com/media/DX62yP_WAAIiU3H.jpg</t>
  </si>
  <si>
    <t>https://pbs.twimg.com/media/DYUme8oXUAAKEBg.jpg</t>
  </si>
  <si>
    <t>https://pbs.twimg.com/media/DX22b4tU0AAL2gD.jpg</t>
  </si>
  <si>
    <t>https://pbs.twimg.com/media/DX29922XUAAqebS.jpg</t>
  </si>
  <si>
    <t>https://pbs.twimg.com/media/DYVv9dJW4AAT74z.jpg</t>
  </si>
  <si>
    <t>https://pbs.twimg.com/media/DYqGSzXUMAEWyka.jpg</t>
  </si>
  <si>
    <t>https://pbs.twimg.com/media/DXsI63bVQAcUX8-.jpg</t>
  </si>
  <si>
    <t>https://pbs.twimg.com/media/DXxjCiKXcAA6S3B.jpg</t>
  </si>
  <si>
    <t>https://pbs.twimg.com/media/DX7lr5bW0AAdtK-.jpg</t>
  </si>
  <si>
    <t>https://pbs.twimg.com/media/DX6e0fWWsAEjc7m.jpg</t>
  </si>
  <si>
    <t>https://pbs.twimg.com/media/DX7H-aEW4AACCRf.jpg</t>
  </si>
  <si>
    <t>https://pbs.twimg.com/media/DYF43WMU8AEUuoD.jpg</t>
  </si>
  <si>
    <t>https://pbs.twimg.com/media/DXngSz2W4AEIUez.jpg</t>
  </si>
  <si>
    <t>https://pbs.twimg.com/media/DXsp4GCUQAEFEaD.jpg</t>
  </si>
  <si>
    <t>https://pbs.twimg.com/media/DXxzep7U8AARVbJ.jpg</t>
  </si>
  <si>
    <t>https://pbs.twimg.com/media/DX29Dl1W4AE4BO6.jpg</t>
  </si>
  <si>
    <t>https://pbs.twimg.com/media/DX8GqNCW0AEsrR5.jpg</t>
  </si>
  <si>
    <t>https://pbs.twimg.com/media/DYGZ4pEU8AA2Gb7.jpg</t>
  </si>
  <si>
    <t>https://pbs.twimg.com/media/DYVuHx8XkAAwmGR.jpg</t>
  </si>
  <si>
    <t>https://pbs.twimg.com/media/DX7Cc0NW0AAmxZm.jpg</t>
  </si>
  <si>
    <t>https://pbs.twimg.com/media/DXxs2oVXkAIF_gv.jpg</t>
  </si>
  <si>
    <t>https://pbs.twimg.com/media/DX8DdluW4AAOpI8.jpg</t>
  </si>
  <si>
    <t>https://pbs.twimg.com/media/DYGTLtcW0AU2aSq.jpg</t>
  </si>
  <si>
    <t>https://pbs.twimg.com/media/DYqWUTvW4AE7B7L.jpg</t>
  </si>
  <si>
    <t>https://pbs.twimg.com/media/DX22NmJX4AAOXlf.jpg</t>
  </si>
  <si>
    <t>https://pbs.twimg.com/media/DYaKZbYX0AAOMfp.jpg</t>
  </si>
  <si>
    <t>https://pbs.twimg.com/tweet_video_thumb/DYqWWYjW0AEYkS1.jpg</t>
  </si>
  <si>
    <t>https://pbs.twimg.com/ext_tw_video_thumb/951923499131576320/pu/img/FuWdO1DuRJrnMeaL.jpg</t>
  </si>
  <si>
    <t>https://pbs.twimg.com/media/C2721mOWgAETBrj.jpg</t>
  </si>
  <si>
    <t>https://pbs.twimg.com/media/DNo3qd3UQAEw74F.jpg</t>
  </si>
  <si>
    <t>https://pbs.twimg.com/media/DPQs2RVUQAAWJqj.jpg</t>
  </si>
  <si>
    <t>https://pbs.twimg.com/media/DHwmTGIUIAAiSuU.jpg</t>
  </si>
  <si>
    <t>https://pbs.twimg.com/media/DT7t4v2VAAAcUfz.jpg</t>
  </si>
  <si>
    <t>https://pbs.twimg.com/media/DIKpzTBXcAAbuTR.jpg</t>
  </si>
  <si>
    <t>https://pbs.twimg.com/media/DPQjvMcVAAAz4s6.png</t>
  </si>
  <si>
    <t>https://pbs.twimg.com/media/DWvl3_kVoAAP3vy.jpg</t>
  </si>
  <si>
    <t>https://pbs.twimg.com/media/DQ3mT03VAAA85JR.jpg</t>
  </si>
  <si>
    <t>https://pbs.twimg.com/media/DGQEundUIAAlcRg.jpg</t>
  </si>
  <si>
    <t>https://pbs.twimg.com/media/DIlQOExUMAAbhXP.jpg</t>
  </si>
  <si>
    <t>https://pbs.twimg.com/media/DNaRNIkUMAAiH5t.jpg</t>
  </si>
  <si>
    <t>https://pbs.twimg.com/media/DQtfpQUXkAA8fAU.jpg</t>
  </si>
  <si>
    <t>https://pbs.twimg.com/media/C0oFgTZW8AMvMFT.jpg</t>
  </si>
  <si>
    <t>https://pbs.twimg.com/media/DSzXb_2VoAAhNGS.jpg</t>
  </si>
  <si>
    <t>https://pbs.twimg.com/media/DPQkW7HVQAEiCVC.jpg</t>
  </si>
  <si>
    <t>https://pbs.twimg.com/media/DRqR2d7U8AApzgU.jpg</t>
  </si>
  <si>
    <t>http://pbs.twimg.com/profile_images/969496822183063552/LlwcY4R7_normal.jpg</t>
  </si>
  <si>
    <t>http://pbs.twimg.com/profile_images/935420477866172416/6yvTfiiD_normal.jpg</t>
  </si>
  <si>
    <t>http://pbs.twimg.com/profile_images/803931269822382080/VaKqBz_A_normal.jpg</t>
  </si>
  <si>
    <t>http://pbs.twimg.com/profile_images/964010767644160000/9CDy8j-2_normal.jpg</t>
  </si>
  <si>
    <t>http://pbs.twimg.com/profile_images/972083216952807425/V3q3TyBM_normal.jpg</t>
  </si>
  <si>
    <t>http://pbs.twimg.com/profile_images/899236126782836736/2RnRMPjN_normal.png</t>
  </si>
  <si>
    <t>http://pbs.twimg.com/profile_images/378800000320355333/459c4a9deb93c72796b9497b0b78871c_normal.jpeg</t>
  </si>
  <si>
    <t>http://pbs.twimg.com/profile_images/903305186462109698/TR8zxffm_normal.jpg</t>
  </si>
  <si>
    <t>http://pbs.twimg.com/profile_images/819097669046038528/REQv85cg_normal.jpg</t>
  </si>
  <si>
    <t>http://pbs.twimg.com/profile_images/378800000365043019/c8513c00783206a9210087dafd245edf_normal.jpeg</t>
  </si>
  <si>
    <t>http://pbs.twimg.com/profile_images/969767708295184384/ekJzon1y_normal.jpg</t>
  </si>
  <si>
    <t>http://pbs.twimg.com/profile_images/491265863656280064/sbykeGDQ_normal.jpeg</t>
  </si>
  <si>
    <t>http://pbs.twimg.com/profile_images/664123032932212740/nKfQfULp_normal.jpg</t>
  </si>
  <si>
    <t>http://pbs.twimg.com/profile_images/808393676066004992/b1Mduw4X_normal.jpg</t>
  </si>
  <si>
    <t>http://pbs.twimg.com/profile_images/904821629825507328/cNPsxG-__normal.jpg</t>
  </si>
  <si>
    <t>http://pbs.twimg.com/profile_images/701924518135091201/_8qmNXCN_normal.jpg</t>
  </si>
  <si>
    <t>http://pbs.twimg.com/profile_images/873249293192146944/O37vo1Jq_normal.jpg</t>
  </si>
  <si>
    <t>http://pbs.twimg.com/profile_images/558340250473218048/IwoA37_b_normal.jpeg</t>
  </si>
  <si>
    <t>http://pbs.twimg.com/profile_images/3117804713/80c7c5200dd70753dc75e031576af96c_normal.jpeg</t>
  </si>
  <si>
    <t>http://pbs.twimg.com/profile_images/869468028550905856/7PCYmSGW_normal.jpg</t>
  </si>
  <si>
    <t>http://pbs.twimg.com/profile_images/948396372570513408/bjP6RlLm_normal.jpg</t>
  </si>
  <si>
    <t>http://pbs.twimg.com/profile_images/924412743918215170/2tsQNVJv_normal.jpg</t>
  </si>
  <si>
    <t>http://pbs.twimg.com/profile_images/966307684818370562/f-uRlZ-1_normal.jpg</t>
  </si>
  <si>
    <t>http://pbs.twimg.com/profile_images/975326040577986560/y_RzaOCu_normal.jpg</t>
  </si>
  <si>
    <t>http://pbs.twimg.com/profile_images/970592069482893312/rX6rF211_normal.jpg</t>
  </si>
  <si>
    <t>http://pbs.twimg.com/profile_images/943259054260047873/JzV81Z2__normal.jpg</t>
  </si>
  <si>
    <t>http://pbs.twimg.com/profile_images/934867755098132480/Pm7kwG45_normal.jpg</t>
  </si>
  <si>
    <t>http://pbs.twimg.com/profile_images/730886113955471360/xXmMj8qe_normal.jpg</t>
  </si>
  <si>
    <t>http://pbs.twimg.com/profile_images/950844099166441472/jNRGnNTC_normal.jpg</t>
  </si>
  <si>
    <t>http://pbs.twimg.com/profile_images/975060069372002305/9AV-bUAm_normal.jpg</t>
  </si>
  <si>
    <t>http://abs.twimg.com/sticky/default_profile_images/default_profile_normal.png</t>
  </si>
  <si>
    <t>http://pbs.twimg.com/profile_images/965064354080133120/uljXVnyZ_normal.jpg</t>
  </si>
  <si>
    <t>http://pbs.twimg.com/profile_images/971410509793759240/aXwjq8n0_normal.jpg</t>
  </si>
  <si>
    <t>http://pbs.twimg.com/profile_images/960846964924567552/CgZoCTdq_normal.jpg</t>
  </si>
  <si>
    <t>http://pbs.twimg.com/profile_images/760807298377871360/Qcx7fm7E_normal.jpg</t>
  </si>
  <si>
    <t>http://pbs.twimg.com/profile_images/842543369993830401/_CGOtYrU_normal.jpg</t>
  </si>
  <si>
    <t>http://pbs.twimg.com/profile_images/834484635295948800/tWxJaOIW_normal.jpg</t>
  </si>
  <si>
    <t>http://pbs.twimg.com/profile_images/838116866488958976/o6aSsf3y_normal.jpg</t>
  </si>
  <si>
    <t>http://pbs.twimg.com/profile_images/963079632340754432/wNUxF0Kw_normal.jpg</t>
  </si>
  <si>
    <t>http://pbs.twimg.com/profile_images/943812965215506432/3-4S9PRE_normal.jpg</t>
  </si>
  <si>
    <t>http://pbs.twimg.com/profile_images/577364035978403840/fiRmwWTo_normal.png</t>
  </si>
  <si>
    <t>http://pbs.twimg.com/profile_images/954402765215711233/0jH-8Yx9_normal.jpg</t>
  </si>
  <si>
    <t>http://pbs.twimg.com/profile_images/719508859417706496/TIn4vPyK_normal.jpg</t>
  </si>
  <si>
    <t>http://pbs.twimg.com/profile_images/852635167126683648/HHg5mdnh_normal.jpg</t>
  </si>
  <si>
    <t>http://pbs.twimg.com/profile_images/875758421307535360/YXxQblv2_normal.jpg</t>
  </si>
  <si>
    <t>http://pbs.twimg.com/profile_images/3355148855/463586c40e46bbda9177c92cf9b29e22_normal.jpeg</t>
  </si>
  <si>
    <t>http://abs.twimg.com/sticky/default_profile_images/default_profile_6_normal.png</t>
  </si>
  <si>
    <t>http://pbs.twimg.com/profile_images/3625717792/369f5a1c9bd4ce8ec925f015c9e2aea9_normal.jpeg</t>
  </si>
  <si>
    <t>http://pbs.twimg.com/profile_images/670097001883807744/IKR_IX-X_normal.jpg</t>
  </si>
  <si>
    <t>http://pbs.twimg.com/profile_images/854360607788736512/DIixlQFp_normal.jpg</t>
  </si>
  <si>
    <t>http://pbs.twimg.com/profile_images/861677771617120261/wdMqTaNb_normal.jpg</t>
  </si>
  <si>
    <t>http://pbs.twimg.com/profile_images/959543717785939969/G8MeL5Nw_normal.jpg</t>
  </si>
  <si>
    <t>http://pbs.twimg.com/profile_images/680964208368947200/nK4teZBB_normal.jpg</t>
  </si>
  <si>
    <t>http://pbs.twimg.com/profile_images/965914299645530112/0xRJnrIC_normal.jpg</t>
  </si>
  <si>
    <t>http://pbs.twimg.com/profile_images/916117276595802115/MHjObmoI_normal.jpg</t>
  </si>
  <si>
    <t>http://pbs.twimg.com/profile_images/950773695076884483/RXwb3QLC_normal.jpg</t>
  </si>
  <si>
    <t>http://pbs.twimg.com/profile_images/499761315619958784/KsWWmgHd_normal.jpeg</t>
  </si>
  <si>
    <t>http://pbs.twimg.com/profile_images/849162711032242177/h-UbGV30_normal.jpg</t>
  </si>
  <si>
    <t>http://pbs.twimg.com/profile_images/936857688675201024/bZ7loPxU_normal.jpg</t>
  </si>
  <si>
    <t>http://pbs.twimg.com/profile_images/699637490869760003/jYyNa5QD_normal.jpg</t>
  </si>
  <si>
    <t>http://pbs.twimg.com/profile_images/509915416454373377/t1Ijdd8P_normal.jpeg</t>
  </si>
  <si>
    <t>http://pbs.twimg.com/profile_images/449576750549196800/mwqyxXBX_normal.jpeg</t>
  </si>
  <si>
    <t>http://pbs.twimg.com/profile_images/901162860654370816/lvq0eIMh_normal.jpg</t>
  </si>
  <si>
    <t>http://pbs.twimg.com/profile_images/423336432829079552/Qo40WvP4_normal.jpeg</t>
  </si>
  <si>
    <t>http://pbs.twimg.com/profile_images/665757220030705664/TMBvUt5z_normal.png</t>
  </si>
  <si>
    <t>http://pbs.twimg.com/profile_images/602236670855876609/J3jxoSec_normal.png</t>
  </si>
  <si>
    <t>http://pbs.twimg.com/profile_images/795364834649014273/5ANZvD01_normal.jpg</t>
  </si>
  <si>
    <t>http://pbs.twimg.com/profile_images/968897150208954368/nnwBRIHn_normal.jpg</t>
  </si>
  <si>
    <t>http://pbs.twimg.com/profile_images/931125294827581440/xhkqdo0v_normal.jpg</t>
  </si>
  <si>
    <t>http://pbs.twimg.com/profile_images/869957016743276544/S9B5YDUk_normal.jpg</t>
  </si>
  <si>
    <t>http://pbs.twimg.com/profile_images/378800000495945152/b21c66db7edae1566410629cebd19466_normal.jpeg</t>
  </si>
  <si>
    <t>http://pbs.twimg.com/profile_images/970242951099150336/-K8uxudh_normal.jpg</t>
  </si>
  <si>
    <t>http://pbs.twimg.com/profile_images/779454719555088384/xWHGhG5U_normal.jpg</t>
  </si>
  <si>
    <t>http://pbs.twimg.com/profile_images/491155356857298944/I1iah73Q_normal.png</t>
  </si>
  <si>
    <t>http://pbs.twimg.com/profile_images/836625082403401728/YHLflBsg_normal.jpg</t>
  </si>
  <si>
    <t>http://pbs.twimg.com/profile_images/837395516828721152/8vHIDb4F_normal.jpg</t>
  </si>
  <si>
    <t>http://pbs.twimg.com/profile_images/874193113228640257/LkwBxMyB_normal.jpg</t>
  </si>
  <si>
    <t>http://pbs.twimg.com/profile_images/674257168854441984/2cXKYgFM_normal.jpg</t>
  </si>
  <si>
    <t>http://pbs.twimg.com/profile_images/378800000595636139/70c2a87e28389c3cad1786fa1c14c885_normal.jpeg</t>
  </si>
  <si>
    <t>http://pbs.twimg.com/profile_images/972527350163259392/AOuZOu3__normal.jpg</t>
  </si>
  <si>
    <t>http://pbs.twimg.com/profile_images/516526600024633344/hpFHdAXH_normal.jpeg</t>
  </si>
  <si>
    <t>http://pbs.twimg.com/profile_images/748854768899063808/I06DHiA0_normal.jpg</t>
  </si>
  <si>
    <t>http://pbs.twimg.com/profile_images/969789407032098816/woAUjOCA_normal.jpg</t>
  </si>
  <si>
    <t>http://pbs.twimg.com/profile_images/894283341662478336/LjhHpdoq_normal.jpg</t>
  </si>
  <si>
    <t>http://pbs.twimg.com/profile_images/805006806934323200/KxEGjbqo_normal.jpg</t>
  </si>
  <si>
    <t>http://pbs.twimg.com/profile_images/478267265134387201/_tQ20XGY_normal.jpeg</t>
  </si>
  <si>
    <t>http://pbs.twimg.com/profile_images/672616199348346881/DwZSNmd__normal.png</t>
  </si>
  <si>
    <t>http://pbs.twimg.com/profile_images/675040683196030977/TMGvQF0T_normal.jpg</t>
  </si>
  <si>
    <t>http://pbs.twimg.com/profile_images/717751783473295360/MaPt03YF_normal.jpg</t>
  </si>
  <si>
    <t>http://pbs.twimg.com/profile_images/930384398381350915/I_ZbONVT_normal.jpg</t>
  </si>
  <si>
    <t>http://pbs.twimg.com/profile_images/742065456094154752/-B2umppk_normal.jpg</t>
  </si>
  <si>
    <t>http://pbs.twimg.com/profile_images/886159127935930369/wVqSOuN5_normal.jpg</t>
  </si>
  <si>
    <t>http://pbs.twimg.com/profile_images/908744306760011776/JsrZEPFo_normal.jpg</t>
  </si>
  <si>
    <t>http://pbs.twimg.com/profile_images/876775556578250752/tzL5ZGYE_normal.jpg</t>
  </si>
  <si>
    <t>http://pbs.twimg.com/profile_images/908740674648002560/9p3y73ET_normal.jpg</t>
  </si>
  <si>
    <t>http://pbs.twimg.com/profile_images/875694551180038145/l37jeR1W_normal.jpg</t>
  </si>
  <si>
    <t>http://pbs.twimg.com/profile_images/3243449754/3ede3c8d3452b69765cea1420a2656e1_normal.jpeg</t>
  </si>
  <si>
    <t>http://pbs.twimg.com/profile_images/834890254557528065/gDx2LNR9_normal.jpg</t>
  </si>
  <si>
    <t>http://pbs.twimg.com/profile_images/971798505898610690/ebNm198__normal.jpg</t>
  </si>
  <si>
    <t>http://pbs.twimg.com/profile_images/3319336381/6ef895b9bd47b7c627993c237ca24f55_normal.png</t>
  </si>
  <si>
    <t>http://pbs.twimg.com/profile_images/1521920248/33AD4428_-_Copy_normal.jpg</t>
  </si>
  <si>
    <t>http://pbs.twimg.com/profile_images/700607476731805696/G4rUUtmx_normal.jpg</t>
  </si>
  <si>
    <t>http://pbs.twimg.com/profile_images/930443133644570624/3EDlGC7C_normal.jpg</t>
  </si>
  <si>
    <t>http://pbs.twimg.com/profile_images/811261634253651968/h2Kys5Sq_normal.jpg</t>
  </si>
  <si>
    <t>http://pbs.twimg.com/profile_images/3653966520/daee0418e7a3f1f9bbd09734ecce28ad_normal.jpeg</t>
  </si>
  <si>
    <t>http://pbs.twimg.com/profile_images/894307202017763331/mRRmjTaD_normal.jpg</t>
  </si>
  <si>
    <t>http://pbs.twimg.com/profile_images/933746491012894720/e60SyC1S_normal.jpg</t>
  </si>
  <si>
    <t>http://pbs.twimg.com/profile_images/511523839541399552/Cx-n-gKo_normal.png</t>
  </si>
  <si>
    <t>http://pbs.twimg.com/profile_images/917451799975677952/6L-eoGXq_normal.jpg</t>
  </si>
  <si>
    <t>http://pbs.twimg.com/profile_images/974531454242705408/7ehoFxWZ_normal.jpg</t>
  </si>
  <si>
    <t>http://pbs.twimg.com/profile_images/961059690107973632/aWkMoyV4_normal.jpg</t>
  </si>
  <si>
    <t>http://pbs.twimg.com/profile_images/969667169167405056/BKyI4OCw_normal.jpg</t>
  </si>
  <si>
    <t>http://pbs.twimg.com/profile_images/872467343623897089/-PN3Zp2Z_normal.jpg</t>
  </si>
  <si>
    <t>http://pbs.twimg.com/profile_images/886650351117455360/9lyF2kLi_normal.jpg</t>
  </si>
  <si>
    <t>http://pbs.twimg.com/profile_images/938017677334994945/e-dFD8k5_normal.jpg</t>
  </si>
  <si>
    <t>http://pbs.twimg.com/profile_images/905830391977840642/dvBaPTYr_normal.jpg</t>
  </si>
  <si>
    <t>http://pbs.twimg.com/profile_images/892511540099678208/9FSV4chQ_normal.jpg</t>
  </si>
  <si>
    <t>http://pbs.twimg.com/profile_images/845119722442047490/6VKMNGKa_normal.jpg</t>
  </si>
  <si>
    <t>http://pbs.twimg.com/profile_images/843452534056501252/7KdqDDaD_normal.jpg</t>
  </si>
  <si>
    <t>http://pbs.twimg.com/profile_images/948711494757347330/utI-XJMw_normal.jpg</t>
  </si>
  <si>
    <t>http://pbs.twimg.com/profile_images/1120639345/JoshBereano_-_Copy__2__normal.JPG</t>
  </si>
  <si>
    <t>http://pbs.twimg.com/profile_images/677229642009415680/SrHSmIkL_normal.jpg</t>
  </si>
  <si>
    <t>http://pbs.twimg.com/profile_images/575407082729521152/W9HcBUQp_normal.jpeg</t>
  </si>
  <si>
    <t>http://pbs.twimg.com/profile_images/956587355552583683/mXJEPmBg_normal.jpg</t>
  </si>
  <si>
    <t>http://pbs.twimg.com/profile_images/1569173411/Logo_Web_JPG_normal.jpg</t>
  </si>
  <si>
    <t>http://pbs.twimg.com/profile_images/568298598916313088/u6L2JraP_normal.jpeg</t>
  </si>
  <si>
    <t>http://pbs.twimg.com/profile_images/965174088254803970/OiDn9qOE_normal.jpg</t>
  </si>
  <si>
    <t>http://pbs.twimg.com/profile_images/974416827177754627/I8OeVB85_normal.jpg</t>
  </si>
  <si>
    <t>http://pbs.twimg.com/profile_images/735262542629613568/Hy4qGIAz_normal.jpg</t>
  </si>
  <si>
    <t>http://pbs.twimg.com/profile_images/769992168287137793/457yuB9m_normal.jpg</t>
  </si>
  <si>
    <t>http://pbs.twimg.com/profile_images/973787372780474369/FU1pc_70_normal.jpg</t>
  </si>
  <si>
    <t>http://pbs.twimg.com/profile_images/502577184188293120/tPwNYOHt_normal.jpeg</t>
  </si>
  <si>
    <t>http://pbs.twimg.com/profile_images/941103522791215104/14V2GFBe_normal.jpg</t>
  </si>
  <si>
    <t>http://pbs.twimg.com/profile_images/755769062421098496/EUapUUj-_normal.jpg</t>
  </si>
  <si>
    <t>http://pbs.twimg.com/profile_images/904040060005253120/9QjaOJRK_normal.jpg</t>
  </si>
  <si>
    <t>http://pbs.twimg.com/profile_images/741208813567627269/33n4RYXC_normal.jpg</t>
  </si>
  <si>
    <t>http://pbs.twimg.com/profile_images/728492416764882944/Dk7SWJM2_normal.jpg</t>
  </si>
  <si>
    <t>http://pbs.twimg.com/profile_images/923093880102416385/Bf46YyFO_normal.jpg</t>
  </si>
  <si>
    <t>http://pbs.twimg.com/profile_images/942113466566967297/UqHAhuQ9_normal.jpg</t>
  </si>
  <si>
    <t>http://pbs.twimg.com/profile_images/975265331827658753/4NvKJoyl_normal.jpg</t>
  </si>
  <si>
    <t>http://pbs.twimg.com/profile_images/893500939620974592/65dg4gUK_normal.jpg</t>
  </si>
  <si>
    <t>http://pbs.twimg.com/profile_images/679022176591323137/K1lZdnWJ_normal.jpg</t>
  </si>
  <si>
    <t>http://pbs.twimg.com/profile_images/974733917180719105/phrf8Rp9_normal.jpg</t>
  </si>
  <si>
    <t>http://pbs.twimg.com/profile_images/748444194046345216/5WnLB21o_normal.jpg</t>
  </si>
  <si>
    <t>http://pbs.twimg.com/profile_images/736583781503664130/_HYspSSz_normal.jpg</t>
  </si>
  <si>
    <t>http://pbs.twimg.com/profile_images/938179777604677634/kuDnl0PS_normal.jpg</t>
  </si>
  <si>
    <t>http://pbs.twimg.com/profile_images/854830118497386496/8LxGpCla_normal.jpg</t>
  </si>
  <si>
    <t>http://pbs.twimg.com/profile_images/872123273991131136/jd7Sjj_6_normal.jpg</t>
  </si>
  <si>
    <t>http://pbs.twimg.com/profile_images/889671135922540544/4CXMcTSu_normal.jpg</t>
  </si>
  <si>
    <t>http://pbs.twimg.com/profile_images/915913842428923905/Zjla_9O6_normal.jpg</t>
  </si>
  <si>
    <t>http://pbs.twimg.com/profile_images/957691963112861697/pbbrNfij_normal.jpg</t>
  </si>
  <si>
    <t>http://pbs.twimg.com/profile_images/635224559868706816/FRMSais4_normal.jpg</t>
  </si>
  <si>
    <t>http://pbs.twimg.com/profile_images/642126098994630656/QWREa-vP_normal.jpg</t>
  </si>
  <si>
    <t>http://pbs.twimg.com/profile_images/867463295627821057/-zmRFYQA_normal.jpg</t>
  </si>
  <si>
    <t>http://pbs.twimg.com/profile_images/875010468871417856/UHaQl5Oe_normal.jpg</t>
  </si>
  <si>
    <t>http://pbs.twimg.com/profile_images/727848029810626560/haYS4i3q_normal.jpg</t>
  </si>
  <si>
    <t>http://pbs.twimg.com/profile_images/878271846667485185/YYhRjHFZ_normal.jpg</t>
  </si>
  <si>
    <t>http://pbs.twimg.com/profile_images/870010537899438080/KWR8m6s7_normal.jpg</t>
  </si>
  <si>
    <t>http://pbs.twimg.com/profile_images/773883742079311872/5gNUkqlb_normal.jpg</t>
  </si>
  <si>
    <t>http://pbs.twimg.com/profile_images/960829404564918273/OnFH1VZZ_normal.jpg</t>
  </si>
  <si>
    <t>http://pbs.twimg.com/profile_images/454183123639480320/UiGSxdPD_normal.jpeg</t>
  </si>
  <si>
    <t>http://pbs.twimg.com/profile_images/673169746033029120/eUXWxZMm_normal.jpg</t>
  </si>
  <si>
    <t>http://pbs.twimg.com/profile_images/934433804877484039/U1jSZc_8_normal.jpg</t>
  </si>
  <si>
    <t>http://pbs.twimg.com/profile_images/677431646203850752/J88t_Q6m_normal.jpg</t>
  </si>
  <si>
    <t>http://pbs.twimg.com/profile_images/968171028508798976/iobkPQGq_normal.jpg</t>
  </si>
  <si>
    <t>http://pbs.twimg.com/profile_images/2321296232/j3tbbhk3syv7hoz4d0cr_normal.jpeg</t>
  </si>
  <si>
    <t>http://pbs.twimg.com/profile_images/969455501472919552/OsjTS-mC_normal.jpg</t>
  </si>
  <si>
    <t>http://pbs.twimg.com/profile_images/699930777165897728/RwMhCEbS_normal.jpg</t>
  </si>
  <si>
    <t>http://pbs.twimg.com/profile_images/378800000738493722/320a0f2d6e0588bcd5cb23b3955e0d1d_normal.jpeg</t>
  </si>
  <si>
    <t>http://pbs.twimg.com/profile_images/786104977777385473/ahjvSn5n_normal.jpg</t>
  </si>
  <si>
    <t>http://pbs.twimg.com/profile_images/666150833281626113/bvfRPiWN_normal.jpg</t>
  </si>
  <si>
    <t>http://pbs.twimg.com/profile_images/892081552183701505/F0AVxNlZ_normal.jpg</t>
  </si>
  <si>
    <t>http://pbs.twimg.com/profile_images/931629728896823296/wm7NZqoO_normal.jpg</t>
  </si>
  <si>
    <t>http://pbs.twimg.com/profile_images/743855747520356352/ViYZG0Y9_normal.jpg</t>
  </si>
  <si>
    <t>http://pbs.twimg.com/profile_images/661700817183895552/vfcJfeGV_normal.png</t>
  </si>
  <si>
    <t>http://pbs.twimg.com/profile_images/378800000303920965/b2e728e8b6f288df10c4321b50881865_normal.png</t>
  </si>
  <si>
    <t>http://pbs.twimg.com/profile_images/960915815561273344/MI8GfbjE_normal.jpg</t>
  </si>
  <si>
    <t>http://pbs.twimg.com/profile_images/777902605011935232/pQ-4p-La_normal.jpg</t>
  </si>
  <si>
    <t>http://pbs.twimg.com/profile_images/890626312217530368/_Og7OJ9n_normal.jpg</t>
  </si>
  <si>
    <t>http://pbs.twimg.com/profile_images/969311463960592384/e4yH-Q-b_normal.jpg</t>
  </si>
  <si>
    <t>http://pbs.twimg.com/profile_images/2507252836/cxhmev572kvgn7j3744l_normal.png</t>
  </si>
  <si>
    <t>http://pbs.twimg.com/profile_images/970155946411311104/84NrjAFc_normal.jpg</t>
  </si>
  <si>
    <t>http://pbs.twimg.com/profile_images/955473759984672769/ZyOI-kCp_normal.jpg</t>
  </si>
  <si>
    <t>http://pbs.twimg.com/profile_images/955460004286533634/is6EqmCl_normal.jpg</t>
  </si>
  <si>
    <t>http://pbs.twimg.com/profile_images/959352137674379266/KG9c1Xnr_normal.jpg</t>
  </si>
  <si>
    <t>http://pbs.twimg.com/profile_images/910558559833919488/LgICZbdm_normal.jpg</t>
  </si>
  <si>
    <t>http://pbs.twimg.com/profile_images/973222409598787584/XE9YQHDH_normal.jpg</t>
  </si>
  <si>
    <t>http://pbs.twimg.com/profile_images/903825519581454336/Oulgfsai_normal.jpg</t>
  </si>
  <si>
    <t>http://pbs.twimg.com/profile_images/839613900832165889/a8wV_7oz_normal.jpg</t>
  </si>
  <si>
    <t>http://pbs.twimg.com/profile_images/830997042122092545/yfyeNNCD_normal.jpg</t>
  </si>
  <si>
    <t>http://pbs.twimg.com/profile_images/702765584191086592/U0hGEUT3_normal.jpg</t>
  </si>
  <si>
    <t>http://pbs.twimg.com/profile_images/527463485232254977/JiNqAr0__normal.jpeg</t>
  </si>
  <si>
    <t>http://pbs.twimg.com/profile_images/968385502964604929/PWZ_jc8k_normal.jpg</t>
  </si>
  <si>
    <t>http://pbs.twimg.com/profile_images/957301245127155712/Wn4-QxSk_normal.jpg</t>
  </si>
  <si>
    <t>http://pbs.twimg.com/profile_images/452885701294424064/AmXyjJLV_normal.jpeg</t>
  </si>
  <si>
    <t>http://pbs.twimg.com/profile_images/686397634/callahan_100_pixels__2__normal.jpg</t>
  </si>
  <si>
    <t>http://pbs.twimg.com/profile_images/815471283378987008/5bo5s0Bl_normal.jpg</t>
  </si>
  <si>
    <t>http://pbs.twimg.com/profile_images/521565066655576066/A5r9BVWW_normal.jpeg</t>
  </si>
  <si>
    <t>http://pbs.twimg.com/profile_images/608529459096879105/FoOwy-W4_normal.jpg</t>
  </si>
  <si>
    <t>http://pbs.twimg.com/profile_images/2303569696/kjg5n8gnswbwm3oypije_normal.jpeg</t>
  </si>
  <si>
    <t>http://pbs.twimg.com/profile_images/878464493868601344/UYPPKuuX_normal.jpg</t>
  </si>
  <si>
    <t>http://pbs.twimg.com/profile_images/884788240280162306/Gwxc2Wwq_normal.jpg</t>
  </si>
  <si>
    <t>http://pbs.twimg.com/profile_images/471932293511004160/N5iryfgY_normal.png</t>
  </si>
  <si>
    <t>http://pbs.twimg.com/profile_images/950802642959249408/YgjTgCza_normal.jpg</t>
  </si>
  <si>
    <t>http://pbs.twimg.com/profile_images/882295293542354944/k5VRk5Pg_normal.jpg</t>
  </si>
  <si>
    <t>http://pbs.twimg.com/profile_images/894549273202876416/WlGk4npW_normal.jpg</t>
  </si>
  <si>
    <t>http://pbs.twimg.com/profile_images/907175027384217600/4sm1bg_h_normal.jpg</t>
  </si>
  <si>
    <t>http://pbs.twimg.com/profile_images/378800000722428324/f0cee19704054da2c6d8f95e9e32c44f_normal.jpeg</t>
  </si>
  <si>
    <t>http://pbs.twimg.com/profile_images/923644113291038721/7uHxbNIr_normal.jpg</t>
  </si>
  <si>
    <t>http://pbs.twimg.com/profile_images/726061769962184704/XgB5d_Y4_normal.jpg</t>
  </si>
  <si>
    <t>http://pbs.twimg.com/profile_images/462051221541359616/CwQH9fxB_normal.jpeg</t>
  </si>
  <si>
    <t>http://pbs.twimg.com/profile_images/916008710245355520/1Hycg-Lh_normal.jpg</t>
  </si>
  <si>
    <t>http://pbs.twimg.com/profile_images/2149025369/profile-image-curation-traffic_normal.jpg</t>
  </si>
  <si>
    <t>http://pbs.twimg.com/profile_images/824568592352043008/EGmrjW0P_normal.jpg</t>
  </si>
  <si>
    <t>http://pbs.twimg.com/profile_images/889509549736165378/PoKR9JGC_normal.jpg</t>
  </si>
  <si>
    <t>http://pbs.twimg.com/profile_images/907620346836140032/OuqL1_gw_normal.jpg</t>
  </si>
  <si>
    <t>http://pbs.twimg.com/profile_images/529447651704463361/jyEQVQxC_normal.jpeg</t>
  </si>
  <si>
    <t>http://pbs.twimg.com/profile_images/538459689164357632/1P60Ec_9_normal.jpeg</t>
  </si>
  <si>
    <t>http://pbs.twimg.com/profile_images/684004404039647233/4Z3yxJgt_normal.jpg</t>
  </si>
  <si>
    <t>http://pbs.twimg.com/profile_images/970389803853283331/MkbmDoaN_normal.jpg</t>
  </si>
  <si>
    <t>http://pbs.twimg.com/profile_images/972201676412252160/ce_KY9ZB_normal.jpg</t>
  </si>
  <si>
    <t>http://pbs.twimg.com/profile_images/488472504101380096/h9EHCgMn_normal.jpeg</t>
  </si>
  <si>
    <t>http://pbs.twimg.com/profile_images/816861337070379008/gScCzo90_normal.jpg</t>
  </si>
  <si>
    <t>http://pbs.twimg.com/profile_images/1230123899/0042g23b_normal.jpg</t>
  </si>
  <si>
    <t>http://pbs.twimg.com/profile_images/474203001037398016/lU8elBrK_normal.jpeg</t>
  </si>
  <si>
    <t>http://pbs.twimg.com/profile_images/881861321/Boy_in_mirror_normal.jpg</t>
  </si>
  <si>
    <t>http://pbs.twimg.com/profile_images/1224627567/vortice_normal.gif</t>
  </si>
  <si>
    <t>http://pbs.twimg.com/profile_images/458658296858030080/PJiq4b4c_normal.jpeg</t>
  </si>
  <si>
    <t>http://pbs.twimg.com/profile_images/958074247909380096/I4eBjNLq_normal.jpg</t>
  </si>
  <si>
    <t>http://pbs.twimg.com/profile_images/846890010225721344/ypu4WPYT_normal.jpg</t>
  </si>
  <si>
    <t>http://pbs.twimg.com/profile_images/973984214969389057/An5t1e2V_normal.jpg</t>
  </si>
  <si>
    <t>http://pbs.twimg.com/profile_images/458359332925501441/G4InOyZJ_normal.jpeg</t>
  </si>
  <si>
    <t>http://pbs.twimg.com/profile_images/943517995086774273/Jw2ioTG2_normal.jpg</t>
  </si>
  <si>
    <t>http://pbs.twimg.com/profile_images/875359882286956547/KWN4t2wB_normal.jpg</t>
  </si>
  <si>
    <t>http://pbs.twimg.com/profile_images/873125148949229574/WwAyfBZ7_normal.jpg</t>
  </si>
  <si>
    <t>http://pbs.twimg.com/profile_images/2667263602/d49d8cd31674347c672a2b698268e8c0_normal.jpeg</t>
  </si>
  <si>
    <t>http://pbs.twimg.com/profile_images/592090818451677184/SUytlm5h_normal.jpg</t>
  </si>
  <si>
    <t>http://pbs.twimg.com/profile_images/945350300788981760/S12KZcJZ_normal.jpg</t>
  </si>
  <si>
    <t>http://pbs.twimg.com/profile_images/908764648450732034/82uVQp5S_normal.jpg</t>
  </si>
  <si>
    <t>http://pbs.twimg.com/profile_images/970976184375959552/1fbWHmj4_normal.jpg</t>
  </si>
  <si>
    <t>http://pbs.twimg.com/profile_images/954346765016293376/2EmjODy-_normal.jpg</t>
  </si>
  <si>
    <t>http://pbs.twimg.com/profile_images/920972093285474304/l0x6T3fB_normal.jpg</t>
  </si>
  <si>
    <t>http://pbs.twimg.com/profile_images/920666564608880641/cf_BcOCu_normal.jpg</t>
  </si>
  <si>
    <t>http://pbs.twimg.com/profile_images/809825754145927169/cUAaHt9F_normal.jpg</t>
  </si>
  <si>
    <t>http://pbs.twimg.com/profile_images/683736996632768517/YjlMyftQ_normal.jpg</t>
  </si>
  <si>
    <t>http://pbs.twimg.com/profile_images/691255300880502788/XQPyie8Y_normal.jpg</t>
  </si>
  <si>
    <t>http://pbs.twimg.com/profile_images/925074530015596545/DAndZ9S8_normal.jpg</t>
  </si>
  <si>
    <t>http://pbs.twimg.com/profile_images/746607582006120448/iSHfn0UE_normal.jpg</t>
  </si>
  <si>
    <t>http://pbs.twimg.com/profile_images/965924476524335104/zF3lmeKG_normal.jpg</t>
  </si>
  <si>
    <t>http://pbs.twimg.com/profile_images/840962261233541121/lCjfMtY8_normal.jpg</t>
  </si>
  <si>
    <t>http://pbs.twimg.com/profile_images/753592259417890816/sQsLbw-Y_normal.jpg</t>
  </si>
  <si>
    <t>http://pbs.twimg.com/profile_images/903605026597339137/buJ8O_5P_normal.jpg</t>
  </si>
  <si>
    <t>http://pbs.twimg.com/profile_images/968976063895363585/6py6uzZQ_normal.jpg</t>
  </si>
  <si>
    <t>http://pbs.twimg.com/profile_images/969641454778728448/arzHtGIp_normal.jpg</t>
  </si>
  <si>
    <t>http://pbs.twimg.com/profile_images/803928340470054913/oNIH08dj_normal.jpg</t>
  </si>
  <si>
    <t>http://pbs.twimg.com/profile_images/800936019373608960/klTMVS0g_normal.jpg</t>
  </si>
  <si>
    <t>http://pbs.twimg.com/profile_images/975215109785182208/lv0_Nuw__normal.jpg</t>
  </si>
  <si>
    <t>http://pbs.twimg.com/profile_images/974653560339050496/t8XodUvp_normal.jpg</t>
  </si>
  <si>
    <t>http://pbs.twimg.com/profile_images/936680973214855169/fDhu_BKi_normal.jpg</t>
  </si>
  <si>
    <t>http://pbs.twimg.com/profile_images/332007845/Amy_Noteworthy_normal.JPG</t>
  </si>
  <si>
    <t>http://pbs.twimg.com/profile_images/973780740113514496/kZCWDbqD_normal.jpg</t>
  </si>
  <si>
    <t>http://pbs.twimg.com/profile_images/424301144228110336/zfYM_zfQ_normal.png</t>
  </si>
  <si>
    <t>http://pbs.twimg.com/profile_images/973513103748009985/24TitG_q_normal.jpg</t>
  </si>
  <si>
    <t>http://pbs.twimg.com/profile_images/868918317846867968/EhuT05nP_normal.jpg</t>
  </si>
  <si>
    <t>http://pbs.twimg.com/profile_images/901818678416728064/W3Ctof-B_normal.jpg</t>
  </si>
  <si>
    <t>http://pbs.twimg.com/profile_images/965798085879312384/zsdS7ZFx_normal.jpg</t>
  </si>
  <si>
    <t>http://pbs.twimg.com/profile_images/685819338197090306/UXfjUa47_normal.jpg</t>
  </si>
  <si>
    <t>http://pbs.twimg.com/profile_images/528405639232372736/ZcqTFN_w_normal.jpeg</t>
  </si>
  <si>
    <t>http://pbs.twimg.com/profile_images/441074233494339584/n2_VYMCM_normal.jpeg</t>
  </si>
  <si>
    <t>http://pbs.twimg.com/profile_images/974761602510737408/jrXwGXGi_normal.jpg</t>
  </si>
  <si>
    <t>http://pbs.twimg.com/profile_images/973158668488364032/SVM85YLS_normal.jpg</t>
  </si>
  <si>
    <t>http://pbs.twimg.com/profile_images/891832923707539456/fppJSa4A_normal.jpg</t>
  </si>
  <si>
    <t>http://pbs.twimg.com/profile_images/789053716733231104/u34025p3_normal.jpg</t>
  </si>
  <si>
    <t>http://pbs.twimg.com/profile_images/550709749830795264/H3Gd9-A4_normal.jpeg</t>
  </si>
  <si>
    <t>http://pbs.twimg.com/profile_images/945987996502835200/Ve8JCNih_normal.jpg</t>
  </si>
  <si>
    <t>http://pbs.twimg.com/profile_images/975669644093661184/K6DhdFyf_normal.jpg</t>
  </si>
  <si>
    <t>http://pbs.twimg.com/profile_images/680986347620835328/a4QAhIz9_normal.jpg</t>
  </si>
  <si>
    <t>http://pbs.twimg.com/profile_images/626782661860683776/1tlSx_iz_normal.png</t>
  </si>
  <si>
    <t>http://pbs.twimg.com/profile_images/828915971821801473/HfXQbvw-_normal.jpg</t>
  </si>
  <si>
    <t>http://pbs.twimg.com/profile_images/622580869652328448/yYdwuOKs_normal.jpg</t>
  </si>
  <si>
    <t>http://pbs.twimg.com/profile_images/757984876645720064/yhajiVam_normal.jpg</t>
  </si>
  <si>
    <t>http://pbs.twimg.com/profile_images/951916852086788103/5rKjLbHU_normal.jpg</t>
  </si>
  <si>
    <t>http://pbs.twimg.com/profile_images/936468351731187712/ZXuq0QZV_normal.jpg</t>
  </si>
  <si>
    <t>http://pbs.twimg.com/profile_images/902228636891316225/osoN6Y4k_normal.jpg</t>
  </si>
  <si>
    <t>http://pbs.twimg.com/profile_images/651982712446840832/aIkShb2g_normal.jpg</t>
  </si>
  <si>
    <t>http://pbs.twimg.com/profile_images/920767052595519488/jUPZKqY3_normal.jpg</t>
  </si>
  <si>
    <t>http://pbs.twimg.com/profile_images/829673420623343616/33gdUefc_normal.jpg</t>
  </si>
  <si>
    <t>http://pbs.twimg.com/profile_images/3119962297/5dbf1edd89534df985564def38d2995e_normal.jpeg</t>
  </si>
  <si>
    <t>http://pbs.twimg.com/profile_images/934085900388073473/E5dE_SFB_normal.jpg</t>
  </si>
  <si>
    <t>http://pbs.twimg.com/profile_images/920309332104830977/JODOsLJg_normal.jpg</t>
  </si>
  <si>
    <t>http://pbs.twimg.com/profile_images/926124799641886721/kWtE6WGA_normal.jpg</t>
  </si>
  <si>
    <t>http://pbs.twimg.com/profile_images/973109245766873088/cdBV8wqi_normal.jpg</t>
  </si>
  <si>
    <t>http://pbs.twimg.com/profile_images/971412705830727680/PAdRca3c_normal.jpg</t>
  </si>
  <si>
    <t>http://pbs.twimg.com/profile_images/432258838494846976/n5rx9RHu_normal.jpeg</t>
  </si>
  <si>
    <t>http://pbs.twimg.com/profile_images/959219653724733445/Ht7MX5OR_normal.jpg</t>
  </si>
  <si>
    <t>http://pbs.twimg.com/profile_images/891000399209132033/Hn-NGF1g_normal.jpg</t>
  </si>
  <si>
    <t>http://pbs.twimg.com/profile_images/579231141703610368/DT1cFIi7_normal.jpg</t>
  </si>
  <si>
    <t>http://pbs.twimg.com/profile_images/640190592631214080/3hzGTPrD_normal.png</t>
  </si>
  <si>
    <t>http://pbs.twimg.com/profile_images/873845128175243264/2wt-b9l7_normal.jpg</t>
  </si>
  <si>
    <t>http://pbs.twimg.com/profile_images/946047024155078657/SYEv_4qK_normal.jpg</t>
  </si>
  <si>
    <t>http://pbs.twimg.com/profile_images/820524830994874368/hR9W9CTy_normal.jpg</t>
  </si>
  <si>
    <t>http://pbs.twimg.com/profile_images/971095915204349954/qLRMqt0Z_normal.jpg</t>
  </si>
  <si>
    <t>http://pbs.twimg.com/profile_images/450194584887242752/3E0mVBfj_normal.png</t>
  </si>
  <si>
    <t>http://pbs.twimg.com/profile_images/917682735661031424/xedci9AD_normal.jpg</t>
  </si>
  <si>
    <t>http://pbs.twimg.com/profile_images/941348007785713664/Tva0KP3s_normal.jpg</t>
  </si>
  <si>
    <t>http://pbs.twimg.com/profile_images/706316780243853312/AK_NlLCv_normal.jpg</t>
  </si>
  <si>
    <t>http://pbs.twimg.com/profile_images/908399207228338182/LHqCmrDA_normal.jpg</t>
  </si>
  <si>
    <t>http://pbs.twimg.com/profile_images/924987148536893440/XqD5PpfN_normal.jpg</t>
  </si>
  <si>
    <t>http://pbs.twimg.com/profile_images/763980097304928257/I4pdlKAw_normal.jpg</t>
  </si>
  <si>
    <t>http://pbs.twimg.com/profile_images/757245878554034176/8Mf0gxS1_normal.jpg</t>
  </si>
  <si>
    <t>http://pbs.twimg.com/profile_images/668061263503716352/j1CX0KAq_normal.jpg</t>
  </si>
  <si>
    <t>http://pbs.twimg.com/profile_images/874062201140551682/uN7ZdV3g_normal.jpg</t>
  </si>
  <si>
    <t>http://pbs.twimg.com/profile_images/958749844620890112/BPLjhL7q_normal.jpg</t>
  </si>
  <si>
    <t>http://pbs.twimg.com/profile_images/847434009630191616/YCRR1SkA_normal.jpg</t>
  </si>
  <si>
    <t>http://pbs.twimg.com/profile_images/964542501494272000/kdPv6n2A_normal.jpg</t>
  </si>
  <si>
    <t>http://pbs.twimg.com/profile_images/664591943536648192/lm99lFFo_normal.jpg</t>
  </si>
  <si>
    <t>http://pbs.twimg.com/profile_images/975215581623390209/2xNe3fRE_normal.jpg</t>
  </si>
  <si>
    <t>http://pbs.twimg.com/profile_images/378800000769792972/34654d429036adb10eafcf444a9b2886_normal.jpeg</t>
  </si>
  <si>
    <t>http://pbs.twimg.com/profile_images/975215204211576832/hEeb-J9P_normal.jpg</t>
  </si>
  <si>
    <t>http://pbs.twimg.com/profile_images/695547077766574080/q8rEgYhM_normal.jpg</t>
  </si>
  <si>
    <t>http://pbs.twimg.com/profile_images/545662268440989696/EeuoyVto_normal.png</t>
  </si>
  <si>
    <t>http://pbs.twimg.com/profile_images/378800000133207769/3a1452739d71d8b2f9584c3bdf6c4f8f_normal.jpeg</t>
  </si>
  <si>
    <t>http://pbs.twimg.com/profile_images/530719704315215872/Q776KHQo_normal.jpeg</t>
  </si>
  <si>
    <t>http://pbs.twimg.com/profile_images/895627395968909313/YAm3Wx7r_normal.jpg</t>
  </si>
  <si>
    <t>http://pbs.twimg.com/profile_images/963506915887087616/svE-sb1o_normal.jpg</t>
  </si>
  <si>
    <t>http://pbs.twimg.com/profile_images/888384865439293440/bQQye10x_normal.jpg</t>
  </si>
  <si>
    <t>http://pbs.twimg.com/profile_images/636397495266971648/nPzwi9n9_normal.jpg</t>
  </si>
  <si>
    <t>http://pbs.twimg.com/profile_images/439731477207449600/xjHidRrP_normal.jpeg</t>
  </si>
  <si>
    <t>http://pbs.twimg.com/profile_images/909309785148985345/fXdu3mE8_normal.jpg</t>
  </si>
  <si>
    <t>http://pbs.twimg.com/profile_images/925418826912628736/202ZWdbs_normal.jpg</t>
  </si>
  <si>
    <t>http://pbs.twimg.com/profile_images/941369560992833538/O8G5pLCq_normal.jpg</t>
  </si>
  <si>
    <t>http://pbs.twimg.com/profile_images/894627561938059267/z-Tm1a9u_normal.jpg</t>
  </si>
  <si>
    <t>http://pbs.twimg.com/profile_images/856885922796851200/8HbiWLlJ_normal.jpg</t>
  </si>
  <si>
    <t>http://pbs.twimg.com/profile_images/802832068480737280/CuVR1TRQ_normal.jpg</t>
  </si>
  <si>
    <t>http://pbs.twimg.com/profile_images/680664933764210688/9cci8XW__normal.jpg</t>
  </si>
  <si>
    <t>http://pbs.twimg.com/profile_images/862298979429531648/vZ3RQCIB_normal.jpg</t>
  </si>
  <si>
    <t>http://pbs.twimg.com/profile_images/695245027266658304/NhjJMCTh_normal.jpg</t>
  </si>
  <si>
    <t>http://pbs.twimg.com/profile_images/964292232688881665/wcM3ZYSt_normal.jpg</t>
  </si>
  <si>
    <t>http://pbs.twimg.com/profile_images/736879472750780416/_GsBKi2F_normal.jpg</t>
  </si>
  <si>
    <t>http://pbs.twimg.com/profile_images/811256834627608576/08CoDmOW_normal.jpg</t>
  </si>
  <si>
    <t>http://pbs.twimg.com/profile_images/917845237556547584/MHLTZ_0d_normal.jpg</t>
  </si>
  <si>
    <t>http://pbs.twimg.com/profile_images/687685545212817408/M81INaMB_normal.jpg</t>
  </si>
  <si>
    <t>http://pbs.twimg.com/profile_images/676153819798065152/JkwueaWj_normal.jpg</t>
  </si>
  <si>
    <t>http://pbs.twimg.com/profile_images/1635015404/image_normal.jpg</t>
  </si>
  <si>
    <t>http://pbs.twimg.com/profile_images/965290743102427136/6Q2WhAm6_normal.jpg</t>
  </si>
  <si>
    <t>http://pbs.twimg.com/profile_images/960528912714555393/L5Gj8P2Z_normal.jpg</t>
  </si>
  <si>
    <t>http://pbs.twimg.com/profile_images/853987068065796097/REP10k0__normal.jpg</t>
  </si>
  <si>
    <t>http://pbs.twimg.com/profile_images/959103364448563201/E61nqa9h_normal.jpg</t>
  </si>
  <si>
    <t>http://pbs.twimg.com/profile_images/436322107278913536/EJ9bA67O_normal.png</t>
  </si>
  <si>
    <t>http://pbs.twimg.com/profile_images/436406558596268032/qz-0qpVB_normal.jpeg</t>
  </si>
  <si>
    <t>http://pbs.twimg.com/profile_images/700041578769854464/HYQwCdcg_normal.jpg</t>
  </si>
  <si>
    <t>http://pbs.twimg.com/profile_images/949282039643062272/pq4dZ-F1_normal.jpg</t>
  </si>
  <si>
    <t>http://pbs.twimg.com/profile_images/851160043345063936/2LVUOKUl_normal.jpg</t>
  </si>
  <si>
    <t>http://pbs.twimg.com/profile_images/600649730297835520/cFQJPAor_normal.png</t>
  </si>
  <si>
    <t>http://pbs.twimg.com/profile_images/2213015526/SamanthaJacobsen_SIB_normal.jpg</t>
  </si>
  <si>
    <t>http://pbs.twimg.com/profile_images/651948215705579523/3YB-HlLm_normal.jpg</t>
  </si>
  <si>
    <t>http://pbs.twimg.com/profile_images/931179048646184960/kMHGRZ2t_normal.jpg</t>
  </si>
  <si>
    <t>http://pbs.twimg.com/profile_images/930488867182039041/xrwIGnwn_normal.jpg</t>
  </si>
  <si>
    <t>http://pbs.twimg.com/profile_images/821355998325669888/YGnnLqoO_normal.jpg</t>
  </si>
  <si>
    <t>http://pbs.twimg.com/profile_images/553236566777147392/xYVafTni_normal.png</t>
  </si>
  <si>
    <t>http://pbs.twimg.com/profile_images/897348263627563008/5PE-DKeU_normal.jpg</t>
  </si>
  <si>
    <t>http://pbs.twimg.com/profile_images/930859532263202816/mFwfYR8W_normal.jpg</t>
  </si>
  <si>
    <t>http://pbs.twimg.com/profile_images/959976417466441728/IS8N_Zmt_normal.jpg</t>
  </si>
  <si>
    <t>http://pbs.twimg.com/profile_images/900825127780196352/RJhV8_wH_normal.jpg</t>
  </si>
  <si>
    <t>http://pbs.twimg.com/profile_images/839231366655004675/okTep9tN_normal.jpg</t>
  </si>
  <si>
    <t>http://pbs.twimg.com/profile_images/963645029859328004/WzmvqNHT_normal.jpg</t>
  </si>
  <si>
    <t>http://pbs.twimg.com/profile_images/967939486687494144/w9pCNVB-_normal.jpg</t>
  </si>
  <si>
    <t>http://pbs.twimg.com/profile_images/770244132417605633/BQo293S6_normal.jpg</t>
  </si>
  <si>
    <t>http://pbs.twimg.com/profile_images/975405339242713088/3JM8nIQ4_normal.jpg</t>
  </si>
  <si>
    <t>http://pbs.twimg.com/profile_images/378800000346702912/55a9da108516ed39d9164753be1766c2_normal.jpeg</t>
  </si>
  <si>
    <t>http://pbs.twimg.com/profile_images/893459762309996546/6-hPWVEd_normal.jpg</t>
  </si>
  <si>
    <t>http://pbs.twimg.com/profile_images/909075667433644033/3IsGUKbQ_normal.jpg</t>
  </si>
  <si>
    <t>http://pbs.twimg.com/profile_images/1129115682/40222_123899460989128_100001072256821_128730_5433521_n_normal.jpg</t>
  </si>
  <si>
    <t>http://pbs.twimg.com/profile_images/761642165286084609/VwbpOm8W_normal.jpg</t>
  </si>
  <si>
    <t>http://pbs.twimg.com/profile_images/805109474352627712/WkaLDNMz_normal.jpg</t>
  </si>
  <si>
    <t>http://pbs.twimg.com/profile_images/809115567927898114/bmGtTFt-_normal.jpg</t>
  </si>
  <si>
    <t>http://pbs.twimg.com/profile_images/856508969568935936/4szM0464_normal.jpg</t>
  </si>
  <si>
    <t>http://pbs.twimg.com/profile_images/818554821036965888/J0oVdukI_normal.jpg</t>
  </si>
  <si>
    <t>http://pbs.twimg.com/profile_images/971719718569639937/ZP-kdMj0_normal.jpg</t>
  </si>
  <si>
    <t>http://pbs.twimg.com/profile_images/2717136713/bab2609e944cc289fb30944a9b6631c2_normal.jpeg</t>
  </si>
  <si>
    <t>http://pbs.twimg.com/profile_images/816348493501571076/NP9ckrsv_normal.jpg</t>
  </si>
  <si>
    <t>http://pbs.twimg.com/profile_images/783992803617492992/osh1sMzJ_normal.jpg</t>
  </si>
  <si>
    <t>http://pbs.twimg.com/profile_images/760187862671294469/oAq30aym_normal.jpg</t>
  </si>
  <si>
    <t>http://pbs.twimg.com/profile_images/970626614378758144/1LOWjxAB_normal.jpg</t>
  </si>
  <si>
    <t>http://pbs.twimg.com/profile_images/567675701017321472/fwEfUMbe_normal.jpeg</t>
  </si>
  <si>
    <t>http://pbs.twimg.com/profile_images/735212530918887424/BB8OGI4g_normal.jpg</t>
  </si>
  <si>
    <t>https://twitter.com/#!/mancillaconseil/status/971548393699880960</t>
  </si>
  <si>
    <t>https://twitter.com/#!/anastasiabarre/status/969063569949102081</t>
  </si>
  <si>
    <t>https://twitter.com/#!/mikequindazzi/status/970962702863609857</t>
  </si>
  <si>
    <t>https://twitter.com/#!/cstorenews_/status/972344585061109760</t>
  </si>
  <si>
    <t>https://twitter.com/#!/andreagaillet/status/974238402861203457</t>
  </si>
  <si>
    <t>https://twitter.com/#!/jon_ferrara/status/928299501919408130</t>
  </si>
  <si>
    <t>https://twitter.com/#!/gtatidea/status/975326981842702336</t>
  </si>
  <si>
    <t>https://twitter.com/#!/enanglais/status/975340242545922049</t>
  </si>
  <si>
    <t>https://twitter.com/#!/enanglais/status/975324142357671938</t>
  </si>
  <si>
    <t>https://twitter.com/#!/tedprodromou/status/975514602485309440</t>
  </si>
  <si>
    <t>https://twitter.com/#!/vijitbanthia/status/971046027896770561</t>
  </si>
  <si>
    <t>https://twitter.com/#!/digitalsuccess1/status/971046168800227331</t>
  </si>
  <si>
    <t>https://twitter.com/#!/doan_tu1/status/971046541833236481</t>
  </si>
  <si>
    <t>https://twitter.com/#!/bellagilbert13/status/970913075896508416</t>
  </si>
  <si>
    <t>https://twitter.com/#!/silicontent506/status/971046712465862656</t>
  </si>
  <si>
    <t>https://twitter.com/#!/mishafilippov64/status/971047074773938176</t>
  </si>
  <si>
    <t>https://twitter.com/#!/fprida/status/971048110473523200</t>
  </si>
  <si>
    <t>https://twitter.com/#!/mmarcobernard/status/971048636472877056</t>
  </si>
  <si>
    <t>https://twitter.com/#!/isidro_ef/status/971049388201168896</t>
  </si>
  <si>
    <t>https://twitter.com/#!/sharonroche743/status/971049567620825088</t>
  </si>
  <si>
    <t>https://twitter.com/#!/angelruizperez/status/970961333758976000</t>
  </si>
  <si>
    <t>https://twitter.com/#!/juanmartinez/status/971051692178288641</t>
  </si>
  <si>
    <t>https://twitter.com/#!/freshmarketma/status/971051807198863360</t>
  </si>
  <si>
    <t>https://twitter.com/#!/sotanoplanner/status/971052184589791232</t>
  </si>
  <si>
    <t>https://twitter.com/#!/bookreviewtours/status/971052541906530304</t>
  </si>
  <si>
    <t>https://twitter.com/#!/easycookin2012/status/971053419136917504</t>
  </si>
  <si>
    <t>https://twitter.com/#!/clubdelacom/status/974371228671725570</t>
  </si>
  <si>
    <t>https://twitter.com/#!/clubdelacom/status/971053836487069696</t>
  </si>
  <si>
    <t>https://twitter.com/#!/linked2success/status/971054081883164673</t>
  </si>
  <si>
    <t>https://twitter.com/#!/thelinkedinman/status/971054112904241152</t>
  </si>
  <si>
    <t>https://twitter.com/#!/nadinemotaze/status/971054207385128960</t>
  </si>
  <si>
    <t>https://twitter.com/#!/trudykwik/status/971047391620104194</t>
  </si>
  <si>
    <t>https://twitter.com/#!/greattywrp/status/971054411005952000</t>
  </si>
  <si>
    <t>https://twitter.com/#!/ezpzmealz/status/971054566799171584</t>
  </si>
  <si>
    <t>https://twitter.com/#!/thebizfasttrack/status/971055574329778177</t>
  </si>
  <si>
    <t>https://twitter.com/#!/bloggertribe/status/971058040387416064</t>
  </si>
  <si>
    <t>https://twitter.com/#!/cumulusproducts/status/971058086898171909</t>
  </si>
  <si>
    <t>https://twitter.com/#!/waeljose/status/971058379069296643</t>
  </si>
  <si>
    <t>https://twitter.com/#!/waeljose/status/971058408886620160</t>
  </si>
  <si>
    <t>https://twitter.com/#!/roberts_ben_m/status/971052082810834946</t>
  </si>
  <si>
    <t>https://twitter.com/#!/carikluger/status/971058838312022016</t>
  </si>
  <si>
    <t>https://twitter.com/#!/marketingkelly/status/971059140620640257</t>
  </si>
  <si>
    <t>https://twitter.com/#!/sharerussharing/status/971059266365870081</t>
  </si>
  <si>
    <t>https://twitter.com/#!/making_of_a_mom/status/971059734856990721</t>
  </si>
  <si>
    <t>https://twitter.com/#!/kashinaritsuika/status/971060752030355456</t>
  </si>
  <si>
    <t>https://twitter.com/#!/dhaliwalkcgmai1/status/971060802487705600</t>
  </si>
  <si>
    <t>https://twitter.com/#!/djenadsidibe/status/971047869724745728</t>
  </si>
  <si>
    <t>https://twitter.com/#!/djenadsidibe/status/971048118799208450</t>
  </si>
  <si>
    <t>https://twitter.com/#!/djenadsidibe/status/971053005666742272</t>
  </si>
  <si>
    <t>https://twitter.com/#!/djenadsidibe/status/971060825225072640</t>
  </si>
  <si>
    <t>https://twitter.com/#!/gusyounis/status/971060841641598976</t>
  </si>
  <si>
    <t>https://twitter.com/#!/wiredprworks/status/971061279749279744</t>
  </si>
  <si>
    <t>https://twitter.com/#!/eficiens/status/970954680145793024</t>
  </si>
  <si>
    <t>https://twitter.com/#!/akaeserge/status/971061725050081285</t>
  </si>
  <si>
    <t>https://twitter.com/#!/consumerscu/status/971061928905920512</t>
  </si>
  <si>
    <t>https://twitter.com/#!/ms_magallanes/status/971062846657384448</t>
  </si>
  <si>
    <t>https://twitter.com/#!/etrafficlane/status/971062963149795328</t>
  </si>
  <si>
    <t>https://twitter.com/#!/kanezadiane/status/971410727901724672</t>
  </si>
  <si>
    <t>https://twitter.com/#!/muzickaproduk/status/971410901248233472</t>
  </si>
  <si>
    <t>https://twitter.com/#!/jesicasexi688/status/971411567840444416</t>
  </si>
  <si>
    <t>https://twitter.com/#!/tacomaco8/status/971411654205476864</t>
  </si>
  <si>
    <t>https://twitter.com/#!/hlemtube/status/971412181249118208</t>
  </si>
  <si>
    <t>https://twitter.com/#!/migueldelecourt/status/971406272405889025</t>
  </si>
  <si>
    <t>https://twitter.com/#!/duvalletc/status/971143550892216320</t>
  </si>
  <si>
    <t>https://twitter.com/#!/pierrepeyrat/status/971411949396381698</t>
  </si>
  <si>
    <t>https://twitter.com/#!/pierrepeyrat/status/971412435113570304</t>
  </si>
  <si>
    <t>https://twitter.com/#!/abimarketingpr/status/971412715842523137</t>
  </si>
  <si>
    <t>https://twitter.com/#!/hotboycubu/status/971412814685286400</t>
  </si>
  <si>
    <t>https://twitter.com/#!/coobusiness/status/971412918511259649</t>
  </si>
  <si>
    <t>https://twitter.com/#!/sruwgrui/status/971412935179456514</t>
  </si>
  <si>
    <t>https://twitter.com/#!/sbataille/status/971394243616002048</t>
  </si>
  <si>
    <t>https://twitter.com/#!/ju_potier/status/971413329783738368</t>
  </si>
  <si>
    <t>https://twitter.com/#!/perrynewmancpc/status/971413399262433280</t>
  </si>
  <si>
    <t>https://twitter.com/#!/bragaromero123/status/971413454283268096</t>
  </si>
  <si>
    <t>https://twitter.com/#!/rehan52935475/status/971414452343099393</t>
  </si>
  <si>
    <t>https://twitter.com/#!/vipdlosnegocios/status/971415338297511936</t>
  </si>
  <si>
    <t>https://twitter.com/#!/mangermaz/status/971415377543491586</t>
  </si>
  <si>
    <t>https://twitter.com/#!/meltwaterdk/status/971415505645993984</t>
  </si>
  <si>
    <t>https://twitter.com/#!/rapidcrowd/status/971415788937777155</t>
  </si>
  <si>
    <t>https://twitter.com/#!/advoninja/status/971416074464956416</t>
  </si>
  <si>
    <t>https://twitter.com/#!/damelionetwork/status/971416174033620992</t>
  </si>
  <si>
    <t>https://twitter.com/#!/alexalexrogers/status/971416693011496961</t>
  </si>
  <si>
    <t>https://twitter.com/#!/christiant777/status/971416988676448257</t>
  </si>
  <si>
    <t>https://twitter.com/#!/touitou_david/status/971417617247494144</t>
  </si>
  <si>
    <t>https://twitter.com/#!/sprichtgut/status/971417654903889922</t>
  </si>
  <si>
    <t>https://twitter.com/#!/jacklejackle86/status/971417835477053440</t>
  </si>
  <si>
    <t>https://twitter.com/#!/bestorangeseo/status/971417984764973056</t>
  </si>
  <si>
    <t>https://twitter.com/#!/jpersiva/status/971417989378641920</t>
  </si>
  <si>
    <t>https://twitter.com/#!/002idea/status/971418030130565125</t>
  </si>
  <si>
    <t>https://twitter.com/#!/mar_tijeras/status/971418166801952768</t>
  </si>
  <si>
    <t>https://twitter.com/#!/socialbeesco/status/971418448264859648</t>
  </si>
  <si>
    <t>https://twitter.com/#!/techergun/status/971419277684297729</t>
  </si>
  <si>
    <t>https://twitter.com/#!/md350032/status/971419377084940288</t>
  </si>
  <si>
    <t>https://twitter.com/#!/waywebdigital/status/971049062433779712</t>
  </si>
  <si>
    <t>https://twitter.com/#!/waywebdigital/status/971413920312430592</t>
  </si>
  <si>
    <t>https://twitter.com/#!/ackmicro/status/971419901683470337</t>
  </si>
  <si>
    <t>https://twitter.com/#!/scoopit_fr/status/971420280525537280</t>
  </si>
  <si>
    <t>https://twitter.com/#!/aklima32253748/status/971420349463064576</t>
  </si>
  <si>
    <t>https://twitter.com/#!/gopokemongo2018/status/971420400994353153</t>
  </si>
  <si>
    <t>https://twitter.com/#!/lastbabyboomer/status/970693040993161216</t>
  </si>
  <si>
    <t>https://twitter.com/#!/tatanishapw/status/971420710886244352</t>
  </si>
  <si>
    <t>https://twitter.com/#!/indho2029/status/971421039182929923</t>
  </si>
  <si>
    <t>https://twitter.com/#!/cafe123456781/status/971421128223797248</t>
  </si>
  <si>
    <t>https://twitter.com/#!/empireselling/status/971421296100864001</t>
  </si>
  <si>
    <t>https://twitter.com/#!/hoyzer/status/971421364534956034</t>
  </si>
  <si>
    <t>https://twitter.com/#!/ataurrahman35/status/971421714126028805</t>
  </si>
  <si>
    <t>https://twitter.com/#!/matchnode/status/971421984860106752</t>
  </si>
  <si>
    <t>https://twitter.com/#!/staryy19/status/971422469650296833</t>
  </si>
  <si>
    <t>https://twitter.com/#!/tarokanews/status/971422858629951488</t>
  </si>
  <si>
    <t>https://twitter.com/#!/lilly_stevens99/status/971423906257973248</t>
  </si>
  <si>
    <t>https://twitter.com/#!/tedseward/status/971061859863363584</t>
  </si>
  <si>
    <t>https://twitter.com/#!/tedseward/status/971424282751447040</t>
  </si>
  <si>
    <t>https://twitter.com/#!/dataagentgreen/status/971424805152059397</t>
  </si>
  <si>
    <t>https://twitter.com/#!/linkedinexpert_/status/956854346637103105</t>
  </si>
  <si>
    <t>https://twitter.com/#!/lcs1122/status/971424874483793920</t>
  </si>
  <si>
    <t>https://twitter.com/#!/agencyrktr/status/971377473165451264</t>
  </si>
  <si>
    <t>https://twitter.com/#!/pramod0000007/status/971410796696629249</t>
  </si>
  <si>
    <t>https://twitter.com/#!/isabellajonescl/status/970661714336219136</t>
  </si>
  <si>
    <t>https://twitter.com/#!/pramod0000007/status/971424891651031040</t>
  </si>
  <si>
    <t>https://twitter.com/#!/trt3400/status/971425011465576448</t>
  </si>
  <si>
    <t>https://twitter.com/#!/getclosingpage/status/971425250490699779</t>
  </si>
  <si>
    <t>https://twitter.com/#!/humorhump/status/971280087554326531</t>
  </si>
  <si>
    <t>https://twitter.com/#!/alexand23111772/status/971425464085569538</t>
  </si>
  <si>
    <t>https://twitter.com/#!/sapradio/status/971418331403227137</t>
  </si>
  <si>
    <t>https://twitter.com/#!/sapradio/status/971419202610483200</t>
  </si>
  <si>
    <t>https://twitter.com/#!/sapradio/status/971420575825620992</t>
  </si>
  <si>
    <t>https://twitter.com/#!/sapradio/status/971052658168619008</t>
  </si>
  <si>
    <t>https://twitter.com/#!/sapradio/status/971424236282810368</t>
  </si>
  <si>
    <t>https://twitter.com/#!/sapradio/status/971424605226393607</t>
  </si>
  <si>
    <t>https://twitter.com/#!/sapradio/status/971416059008909314</t>
  </si>
  <si>
    <t>https://twitter.com/#!/sapradio/status/971425495249244160</t>
  </si>
  <si>
    <t>https://twitter.com/#!/contentampwaves/status/971770275070128129</t>
  </si>
  <si>
    <t>https://twitter.com/#!/socialsalesinfo/status/971770275753811968</t>
  </si>
  <si>
    <t>https://twitter.com/#!/socialsalesarmy/status/971770276563300352</t>
  </si>
  <si>
    <t>https://twitter.com/#!/legros_ch/status/971770638322061312</t>
  </si>
  <si>
    <t>https://twitter.com/#!/bizmartech/status/971771958965784578</t>
  </si>
  <si>
    <t>https://twitter.com/#!/tonyrestell/status/934152465263579136</t>
  </si>
  <si>
    <t>https://twitter.com/#!/umesh5152/status/971772469244825601</t>
  </si>
  <si>
    <t>https://twitter.com/#!/bertpurdy/status/971756450367275009</t>
  </si>
  <si>
    <t>https://twitter.com/#!/fr_skyblack/status/971774096253050882</t>
  </si>
  <si>
    <t>https://twitter.com/#!/assistyoutoday/status/971774684894191616</t>
  </si>
  <si>
    <t>https://twitter.com/#!/mckelviec/status/971775358541402112</t>
  </si>
  <si>
    <t>https://twitter.com/#!/majerichi/status/971775565651955715</t>
  </si>
  <si>
    <t>https://twitter.com/#!/cheppetit/status/971775721944375299</t>
  </si>
  <si>
    <t>https://twitter.com/#!/sdevinnovations/status/971776069484384256</t>
  </si>
  <si>
    <t>https://twitter.com/#!/ssi_deutschland/status/971775843390377984</t>
  </si>
  <si>
    <t>https://twitter.com/#!/ssi_deutschland/status/971776157879291904</t>
  </si>
  <si>
    <t>https://twitter.com/#!/amberjones0722/status/971777617891241991</t>
  </si>
  <si>
    <t>https://twitter.com/#!/handrus/status/971778338275676162</t>
  </si>
  <si>
    <t>https://twitter.com/#!/rallyapp_com/status/971780766710489089</t>
  </si>
  <si>
    <t>https://twitter.com/#!/game_wildermez/status/971781811947876353</t>
  </si>
  <si>
    <t>https://twitter.com/#!/vsnamsterdam/status/971781815454326785</t>
  </si>
  <si>
    <t>https://twitter.com/#!/linkingin2sales/status/971781867761434625</t>
  </si>
  <si>
    <t>https://twitter.com/#!/socialmediahq/status/971781895938768896</t>
  </si>
  <si>
    <t>https://twitter.com/#!/eugeneskripnick/status/971782298768113664</t>
  </si>
  <si>
    <t>https://twitter.com/#!/thuliumco/status/971783219883532290</t>
  </si>
  <si>
    <t>https://twitter.com/#!/cinzia_gemelli/status/971783868104749056</t>
  </si>
  <si>
    <t>https://twitter.com/#!/nessajbaker/status/971333638011965441</t>
  </si>
  <si>
    <t>https://twitter.com/#!/b2bmarketingfdn/status/971784336822317056</t>
  </si>
  <si>
    <t>https://twitter.com/#!/anthonyrochand/status/971630610832912385</t>
  </si>
  <si>
    <t>https://twitter.com/#!/arkangelscrap/status/971785266280194048</t>
  </si>
  <si>
    <t>https://twitter.com/#!/the_sales_guy/status/971785742778273793</t>
  </si>
  <si>
    <t>https://twitter.com/#!/adryenn/status/971785906305708032</t>
  </si>
  <si>
    <t>https://twitter.com/#!/xoxolizza/status/971786342437801984</t>
  </si>
  <si>
    <t>https://twitter.com/#!/theintcell/status/971785174135574528</t>
  </si>
  <si>
    <t>https://twitter.com/#!/avivatink/status/971786451552817154</t>
  </si>
  <si>
    <t>https://twitter.com/#!/meritabiz/status/971786465716920321</t>
  </si>
  <si>
    <t>https://twitter.com/#!/decollanz/status/971786899416408064</t>
  </si>
  <si>
    <t>https://twitter.com/#!/agussup39011241/status/972129270570016768</t>
  </si>
  <si>
    <t>https://twitter.com/#!/agussup39011241/status/972129440531533824</t>
  </si>
  <si>
    <t>https://twitter.com/#!/orangeman7/status/972521249887973376</t>
  </si>
  <si>
    <t>https://twitter.com/#!/rossiclaro/status/971779415381340160</t>
  </si>
  <si>
    <t>https://twitter.com/#!/robre62/status/971780743155343362</t>
  </si>
  <si>
    <t>https://twitter.com/#!/maddypugliese/status/971778850152697856</t>
  </si>
  <si>
    <t>https://twitter.com/#!/robre62/status/971780837225222144</t>
  </si>
  <si>
    <t>https://twitter.com/#!/robre62/status/971780688998469632</t>
  </si>
  <si>
    <t>https://twitter.com/#!/robre62/status/971780797530296320</t>
  </si>
  <si>
    <t>https://twitter.com/#!/robre62/status/972130767466893312</t>
  </si>
  <si>
    <t>https://twitter.com/#!/contentwriting9/status/971101747514142722</t>
  </si>
  <si>
    <t>https://twitter.com/#!/luckeebutterfly/status/972129930208272384</t>
  </si>
  <si>
    <t>https://twitter.com/#!/blogwriting1/status/971415460209192960</t>
  </si>
  <si>
    <t>https://twitter.com/#!/luckeebutterfly/status/972131273949970433</t>
  </si>
  <si>
    <t>https://twitter.com/#!/webstoresltd/status/972131303524110336</t>
  </si>
  <si>
    <t>https://twitter.com/#!/mukeshjune/status/972131365880844288</t>
  </si>
  <si>
    <t>https://twitter.com/#!/matteoposern/status/972131589412085760</t>
  </si>
  <si>
    <t>https://twitter.com/#!/javierbebee/status/972131669074415621</t>
  </si>
  <si>
    <t>https://twitter.com/#!/hannesbeierlein/status/971794381022875648</t>
  </si>
  <si>
    <t>https://twitter.com/#!/paymill/status/972132733601370112</t>
  </si>
  <si>
    <t>https://twitter.com/#!/mvdg999/status/972133721129308162</t>
  </si>
  <si>
    <t>https://twitter.com/#!/adamiswriting/status/972136225120407552</t>
  </si>
  <si>
    <t>https://twitter.com/#!/thesalesfonz/status/971411529638739969</t>
  </si>
  <si>
    <t>https://twitter.com/#!/thesalesfonz/status/971774073960304640</t>
  </si>
  <si>
    <t>https://twitter.com/#!/thesalesfonz/status/972136325250994177</t>
  </si>
  <si>
    <t>https://twitter.com/#!/olliewhitfield_/status/972134665409712128</t>
  </si>
  <si>
    <t>https://twitter.com/#!/michaeld_sales/status/972136564787765249</t>
  </si>
  <si>
    <t>https://twitter.com/#!/s_carioni/status/972136684535078912</t>
  </si>
  <si>
    <t>https://twitter.com/#!/gabyygonzalez/status/972136761378988036</t>
  </si>
  <si>
    <t>https://twitter.com/#!/steveknappsales/status/972137595420504064</t>
  </si>
  <si>
    <t>https://twitter.com/#!/gdabischwebel/status/971783307666051072</t>
  </si>
  <si>
    <t>https://twitter.com/#!/gdabischwebel/status/972137662969675782</t>
  </si>
  <si>
    <t>https://twitter.com/#!/1min30toulouse/status/971783310480412672</t>
  </si>
  <si>
    <t>https://twitter.com/#!/1min30toulouse/status/972137665419268111</t>
  </si>
  <si>
    <t>https://twitter.com/#!/truthalwaywins/status/879638488378945537</t>
  </si>
  <si>
    <t>https://twitter.com/#!/truthalwaywins/status/972138992320819201</t>
  </si>
  <si>
    <t>https://twitter.com/#!/_taylorsymone/status/972139965713756160</t>
  </si>
  <si>
    <t>https://twitter.com/#!/marcus_boswell/status/972140307742683136</t>
  </si>
  <si>
    <t>https://twitter.com/#!/funmando/status/972140573963399169</t>
  </si>
  <si>
    <t>https://twitter.com/#!/jrobcreative/status/972141511390482432</t>
  </si>
  <si>
    <t>https://twitter.com/#!/faisalabbasiuk/status/972141969223901185</t>
  </si>
  <si>
    <t>https://twitter.com/#!/jodyglidden/status/972141980271693824</t>
  </si>
  <si>
    <t>https://twitter.com/#!/c_best01/status/972142048022269952</t>
  </si>
  <si>
    <t>https://twitter.com/#!/helenalmeida4/status/972142591297847298</t>
  </si>
  <si>
    <t>https://twitter.com/#!/chrisarrcar/status/972143026247258112</t>
  </si>
  <si>
    <t>https://twitter.com/#!/fatigaas/status/972143136431595520</t>
  </si>
  <si>
    <t>https://twitter.com/#!/askjudihays/status/972143249157709824</t>
  </si>
  <si>
    <t>https://twitter.com/#!/agreencleveland/status/972144040400637952</t>
  </si>
  <si>
    <t>https://twitter.com/#!/greatpromos/status/972144481972768769</t>
  </si>
  <si>
    <t>https://twitter.com/#!/seo_newz/status/970523889812914176</t>
  </si>
  <si>
    <t>https://twitter.com/#!/hlorenzen/status/972144763850887169</t>
  </si>
  <si>
    <t>https://twitter.com/#!/tkszczecin/status/972144875364913152</t>
  </si>
  <si>
    <t>https://twitter.com/#!/marketkeytech/status/972145056529317888</t>
  </si>
  <si>
    <t>https://twitter.com/#!/reach_or_miss/status/972145237228507141</t>
  </si>
  <si>
    <t>https://twitter.com/#!/raul_rojas_ve/status/972147373303615488</t>
  </si>
  <si>
    <t>https://twitter.com/#!/bereanopartners/status/972147935155666945</t>
  </si>
  <si>
    <t>https://twitter.com/#!/stanrobinson/status/972148805524078592</t>
  </si>
  <si>
    <t>https://twitter.com/#!/1min30/status/971242450558881792</t>
  </si>
  <si>
    <t>https://twitter.com/#!/1min30/status/971780254380552194</t>
  </si>
  <si>
    <t>https://twitter.com/#!/1min30/status/972133328542367744</t>
  </si>
  <si>
    <t>https://twitter.com/#!/1min30/status/972148931223224321</t>
  </si>
  <si>
    <t>https://twitter.com/#!/digitalkeith/status/971892388179464192</t>
  </si>
  <si>
    <t>https://twitter.com/#!/digitalkeith/status/971782139325964290</t>
  </si>
  <si>
    <t>https://twitter.com/#!/cindyhilumas/status/972149134621896705</t>
  </si>
  <si>
    <t>https://twitter.com/#!/shawn_naggiar/status/972017658102247425</t>
  </si>
  <si>
    <t>https://twitter.com/#!/zaheer_bux/status/972149224266764288</t>
  </si>
  <si>
    <t>https://twitter.com/#!/nexusgrado/status/972149106838835203</t>
  </si>
  <si>
    <t>https://twitter.com/#!/nexusgrado/status/972149273566597120</t>
  </si>
  <si>
    <t>https://twitter.com/#!/will_mif/status/971058008951226369</t>
  </si>
  <si>
    <t>https://twitter.com/#!/will_mif/status/972150020366585856</t>
  </si>
  <si>
    <t>https://twitter.com/#!/comellistephan/status/971787187284008960</t>
  </si>
  <si>
    <t>https://twitter.com/#!/comellistephan/status/970607515372261376</t>
  </si>
  <si>
    <t>https://twitter.com/#!/comellistephan/status/972150359828369409</t>
  </si>
  <si>
    <t>https://twitter.com/#!/comellistephan/status/971773715817123840</t>
  </si>
  <si>
    <t>https://twitter.com/#!/yucefjy/status/972488091989626881</t>
  </si>
  <si>
    <t>https://twitter.com/#!/konradsanders/status/972490765132881927</t>
  </si>
  <si>
    <t>https://twitter.com/#!/what_if_history/status/972491068196274176</t>
  </si>
  <si>
    <t>https://twitter.com/#!/what_if_history/status/972491069244940288</t>
  </si>
  <si>
    <t>https://twitter.com/#!/jackkosakowski/status/972289944675811328</t>
  </si>
  <si>
    <t>https://twitter.com/#!/sa_matthana/status/972491090954665984</t>
  </si>
  <si>
    <t>https://twitter.com/#!/sa_matthana/status/972490980594102272</t>
  </si>
  <si>
    <t>https://twitter.com/#!/sa_matthana/status/972490993030258688</t>
  </si>
  <si>
    <t>https://twitter.com/#!/newimarketing/status/972491272362561536</t>
  </si>
  <si>
    <t>https://twitter.com/#!/aguadulcecity/status/972491667017273345</t>
  </si>
  <si>
    <t>https://twitter.com/#!/jpfrioul/status/972492373115703297</t>
  </si>
  <si>
    <t>https://twitter.com/#!/mpalmer3270/status/972491710386274304</t>
  </si>
  <si>
    <t>https://twitter.com/#!/mpalmer3270/status/972491487215841287</t>
  </si>
  <si>
    <t>https://twitter.com/#!/mpalmer3270/status/972492040725508096</t>
  </si>
  <si>
    <t>https://twitter.com/#!/mpalmer3270/status/972492579165044736</t>
  </si>
  <si>
    <t>https://twitter.com/#!/nico_losito/status/971801333916491778</t>
  </si>
  <si>
    <t>https://twitter.com/#!/altieriluca/status/972493484677566465</t>
  </si>
  <si>
    <t>https://twitter.com/#!/cloudanalysts/status/972493531804766210</t>
  </si>
  <si>
    <t>https://twitter.com/#!/court_friedman/status/972105005246316545</t>
  </si>
  <si>
    <t>https://twitter.com/#!/court_friedman/status/971417720444121093</t>
  </si>
  <si>
    <t>https://twitter.com/#!/abe21488996/status/972493706510192642</t>
  </si>
  <si>
    <t>https://twitter.com/#!/smanzanedo/status/972494892911026176</t>
  </si>
  <si>
    <t>https://twitter.com/#!/5_avarice/status/972497564368015361</t>
  </si>
  <si>
    <t>https://twitter.com/#!/alexiamateta/status/972497739035668481</t>
  </si>
  <si>
    <t>https://twitter.com/#!/tsscltd/status/948554295594627074</t>
  </si>
  <si>
    <t>https://twitter.com/#!/tsscltd/status/947907571956011010</t>
  </si>
  <si>
    <t>https://twitter.com/#!/kpizzu1/status/972497972779941888</t>
  </si>
  <si>
    <t>https://twitter.com/#!/kpizzu1/status/972497977641140225</t>
  </si>
  <si>
    <t>https://twitter.com/#!/mirkaplagon/status/972499460394766336</t>
  </si>
  <si>
    <t>https://twitter.com/#!/camilo_mero/status/972500188324618241</t>
  </si>
  <si>
    <t>https://twitter.com/#!/kamichat/status/949055529690845184</t>
  </si>
  <si>
    <t>https://twitter.com/#!/dermasolve/status/972502181701185537</t>
  </si>
  <si>
    <t>https://twitter.com/#!/bloggerspress7/status/972502525118238720</t>
  </si>
  <si>
    <t>https://twitter.com/#!/st3ph3n6/status/972503435412213762</t>
  </si>
  <si>
    <t>https://twitter.com/#!/366degrees/status/972505360425766912</t>
  </si>
  <si>
    <t>https://twitter.com/#!/tanugulati79/status/972505589258469376</t>
  </si>
  <si>
    <t>https://twitter.com/#!/tanugulati79/status/972505612566151170</t>
  </si>
  <si>
    <t>https://twitter.com/#!/tanugulati79/status/972505741155213312</t>
  </si>
  <si>
    <t>https://twitter.com/#!/tanugulati79/status/972505825330708481</t>
  </si>
  <si>
    <t>https://twitter.com/#!/tanugulati79/status/972505846851645440</t>
  </si>
  <si>
    <t>https://twitter.com/#!/xavier_assoc/status/972507148738580480</t>
  </si>
  <si>
    <t>https://twitter.com/#!/strongstrivesoc/status/972510965148323842</t>
  </si>
  <si>
    <t>https://twitter.com/#!/mvidalt/status/972019312096632832</t>
  </si>
  <si>
    <t>https://twitter.com/#!/edve_es/status/972855078636916738</t>
  </si>
  <si>
    <t>https://twitter.com/#!/ssxman2/status/972511154059841536</t>
  </si>
  <si>
    <t>https://twitter.com/#!/ssxman2/status/972856182565154816</t>
  </si>
  <si>
    <t>https://twitter.com/#!/digitalmkterne/status/972856039052849152</t>
  </si>
  <si>
    <t>https://twitter.com/#!/digitalmkterne/status/972856050117435392</t>
  </si>
  <si>
    <t>https://twitter.com/#!/digitalmkterne/status/972856061836320773</t>
  </si>
  <si>
    <t>https://twitter.com/#!/digitalmkterne/status/972856103787810821</t>
  </si>
  <si>
    <t>https://twitter.com/#!/digitalmkterne/status/972856153930596354</t>
  </si>
  <si>
    <t>https://twitter.com/#!/digitalmkterne/status/972856178588909575</t>
  </si>
  <si>
    <t>https://twitter.com/#!/digitalmkterne/status/972856191226384385</t>
  </si>
  <si>
    <t>https://twitter.com/#!/digitalmkterne/status/972856251595083776</t>
  </si>
  <si>
    <t>https://twitter.com/#!/digitalmkterne/status/972856286101606400</t>
  </si>
  <si>
    <t>https://twitter.com/#!/inboundsocialux/status/972856542805536769</t>
  </si>
  <si>
    <t>https://twitter.com/#!/inboundsocialux/status/972856560656506880</t>
  </si>
  <si>
    <t>https://twitter.com/#!/inboundsocialux/status/972856572576755718</t>
  </si>
  <si>
    <t>https://twitter.com/#!/inboundsocialux/status/972856615144710144</t>
  </si>
  <si>
    <t>https://twitter.com/#!/inboundsocialux/status/972856663471476736</t>
  </si>
  <si>
    <t>https://twitter.com/#!/inboundsocialux/status/972856691044896769</t>
  </si>
  <si>
    <t>https://twitter.com/#!/inboundsocialux/status/972856702084308992</t>
  </si>
  <si>
    <t>https://twitter.com/#!/inboundsocialux/status/972856759466561536</t>
  </si>
  <si>
    <t>https://twitter.com/#!/inboundsocialux/status/972856786763075584</t>
  </si>
  <si>
    <t>https://twitter.com/#!/mytweetpack/status/972857740593979392</t>
  </si>
  <si>
    <t>https://twitter.com/#!/referralsales/status/972858208418119680</t>
  </si>
  <si>
    <t>https://twitter.com/#!/projectnfinity/status/972859711254093824</t>
  </si>
  <si>
    <t>https://twitter.com/#!/miyagimarketing/status/972860200037355520</t>
  </si>
  <si>
    <t>https://twitter.com/#!/pennyhaslam/status/972862164833914882</t>
  </si>
  <si>
    <t>https://twitter.com/#!/smeuks/status/972862404647424000</t>
  </si>
  <si>
    <t>https://twitter.com/#!/abwsdigital/status/971054863571390464</t>
  </si>
  <si>
    <t>https://twitter.com/#!/abwsdigital/status/972863477483278336</t>
  </si>
  <si>
    <t>https://twitter.com/#!/danielakillus/status/971415472058060800</t>
  </si>
  <si>
    <t>https://twitter.com/#!/danielakillus/status/972140387694448640</t>
  </si>
  <si>
    <t>https://twitter.com/#!/danielakillus/status/972865088838397957</t>
  </si>
  <si>
    <t>https://twitter.com/#!/chorus_app/status/971415682058543104</t>
  </si>
  <si>
    <t>https://twitter.com/#!/chorus_app/status/972140457592610816</t>
  </si>
  <si>
    <t>https://twitter.com/#!/chorus_app/status/972865233227341826</t>
  </si>
  <si>
    <t>https://twitter.com/#!/duxquack/status/972867824594104321</t>
  </si>
  <si>
    <t>https://twitter.com/#!/agenceeconcepto/status/972837814479020032</t>
  </si>
  <si>
    <t>https://twitter.com/#!/rachidamer/status/972868273237786625</t>
  </si>
  <si>
    <t>https://twitter.com/#!/ravnalexander/status/972868942703333377</t>
  </si>
  <si>
    <t>https://twitter.com/#!/heysurrey/status/972869047665741825</t>
  </si>
  <si>
    <t>https://twitter.com/#!/vsa_prospecting/status/972869076870713344</t>
  </si>
  <si>
    <t>https://twitter.com/#!/radioms/status/972869098651705344</t>
  </si>
  <si>
    <t>https://twitter.com/#!/howardstrauber/status/972869266558148609</t>
  </si>
  <si>
    <t>https://twitter.com/#!/alatzama/status/972871629129814016</t>
  </si>
  <si>
    <t>https://twitter.com/#!/alatzama/status/972871702517616641</t>
  </si>
  <si>
    <t>https://twitter.com/#!/henrikschou_dk/status/972871770943426561</t>
  </si>
  <si>
    <t>https://twitter.com/#!/stylish_soft/status/972571006211674112</t>
  </si>
  <si>
    <t>https://twitter.com/#!/fernandocuenca/status/972871774244343809</t>
  </si>
  <si>
    <t>https://twitter.com/#!/puneetmohan/status/972871959095775233</t>
  </si>
  <si>
    <t>https://twitter.com/#!/shakaizvuylu/status/972873056317255680</t>
  </si>
  <si>
    <t>https://twitter.com/#!/dolbylisa/status/972873979428876288</t>
  </si>
  <si>
    <t>https://twitter.com/#!/ananna16/status/973220557448560640</t>
  </si>
  <si>
    <t>https://twitter.com/#!/branddonator/status/973221107842146304</t>
  </si>
  <si>
    <t>https://twitter.com/#!/startupgrindscl/status/973221150552723459</t>
  </si>
  <si>
    <t>https://twitter.com/#!/sudeepkhatri/status/971062526409453573</t>
  </si>
  <si>
    <t>https://twitter.com/#!/sudeepkhatri/status/971411898896867328</t>
  </si>
  <si>
    <t>https://twitter.com/#!/sudeepkhatri/status/971422051486515201</t>
  </si>
  <si>
    <t>https://twitter.com/#!/sudeepkhatri/status/971787080106876930</t>
  </si>
  <si>
    <t>https://twitter.com/#!/sudeepkhatri/status/972495132053315584</t>
  </si>
  <si>
    <t>https://twitter.com/#!/sudeepkhatri/status/972870359211888640</t>
  </si>
  <si>
    <t>https://twitter.com/#!/sudeepkhatri/status/973222284470046720</t>
  </si>
  <si>
    <t>https://twitter.com/#!/skillslabio/status/974595276093775872</t>
  </si>
  <si>
    <t>https://twitter.com/#!/skillslabio/status/971782755053985793</t>
  </si>
  <si>
    <t>https://twitter.com/#!/olliewhitfield_/status/971785708758290432</t>
  </si>
  <si>
    <t>https://twitter.com/#!/bobwoods/status/971765963262693376</t>
  </si>
  <si>
    <t>https://twitter.com/#!/preetikasaini99/status/973224341201551362</t>
  </si>
  <si>
    <t>https://twitter.com/#!/rosiehiggins006/status/973224934074875904</t>
  </si>
  <si>
    <t>https://twitter.com/#!/cory_hansen/status/972558322384719872</t>
  </si>
  <si>
    <t>https://twitter.com/#!/cory_hansen/status/973225441627639808</t>
  </si>
  <si>
    <t>https://twitter.com/#!/viralseedpl/status/971045489570406400</t>
  </si>
  <si>
    <t>https://twitter.com/#!/viralseedpl/status/971060841075294208</t>
  </si>
  <si>
    <t>https://twitter.com/#!/viralseedpl/status/973225856599560193</t>
  </si>
  <si>
    <t>https://twitter.com/#!/gabevillamizar/status/971055656273829888</t>
  </si>
  <si>
    <t>https://twitter.com/#!/jltraineau/status/973199120851787778</t>
  </si>
  <si>
    <t>https://twitter.com/#!/cioc_colatini/status/973226261936996352</t>
  </si>
  <si>
    <t>https://twitter.com/#!/nicolamauri/status/973226900289179650</t>
  </si>
  <si>
    <t>https://twitter.com/#!/danjswift/status/973227019449393152</t>
  </si>
  <si>
    <t>https://twitter.com/#!/alexlinkedin/status/973227118984298497</t>
  </si>
  <si>
    <t>https://twitter.com/#!/m3jrgrowth/status/973227132842278912</t>
  </si>
  <si>
    <t>https://twitter.com/#!/powerobjects/status/971415347298492416</t>
  </si>
  <si>
    <t>https://twitter.com/#!/powerobjects/status/973227199963844608</t>
  </si>
  <si>
    <t>https://twitter.com/#!/amanciobouza/status/973227324635217921</t>
  </si>
  <si>
    <t>https://twitter.com/#!/pooja_mittal783/status/973227541250093056</t>
  </si>
  <si>
    <t>https://twitter.com/#!/poojaagrwal783/status/973228179325378560</t>
  </si>
  <si>
    <t>https://twitter.com/#!/m_3jr/status/969454763015331840</t>
  </si>
  <si>
    <t>https://twitter.com/#!/m_3jr/status/970393444022669312</t>
  </si>
  <si>
    <t>https://twitter.com/#!/m_3jr/status/973228376726138883</t>
  </si>
  <si>
    <t>https://twitter.com/#!/netventures/status/973228469839646722</t>
  </si>
  <si>
    <t>https://twitter.com/#!/pentame/status/973228578308542465</t>
  </si>
  <si>
    <t>https://twitter.com/#!/mirkobruni/status/973228738522558464</t>
  </si>
  <si>
    <t>https://twitter.com/#!/shoosocial/status/973228641856507904</t>
  </si>
  <si>
    <t>https://twitter.com/#!/chipparade/status/973228856751677440</t>
  </si>
  <si>
    <t>https://twitter.com/#!/hallie0715/status/973229016940359680</t>
  </si>
  <si>
    <t>https://twitter.com/#!/verovittorial/status/973229062104731651</t>
  </si>
  <si>
    <t>https://twitter.com/#!/coxbusiness/status/973229914555125760</t>
  </si>
  <si>
    <t>https://twitter.com/#!/shutterguardian/status/973230167782035456</t>
  </si>
  <si>
    <t>https://twitter.com/#!/sean_f_callahan/status/973231836355702785</t>
  </si>
  <si>
    <t>https://twitter.com/#!/janiaaltonen/status/973231913518411777</t>
  </si>
  <si>
    <t>https://twitter.com/#!/robertofuso/status/973231942853423110</t>
  </si>
  <si>
    <t>https://twitter.com/#!/trevorjmcintyre/status/973232659236302859</t>
  </si>
  <si>
    <t>https://twitter.com/#!/vivianfrancos/status/973233378840412160</t>
  </si>
  <si>
    <t>https://twitter.com/#!/videoconsultant/status/973233528371519488</t>
  </si>
  <si>
    <t>https://twitter.com/#!/mysocialsuccess/status/973185667600670720</t>
  </si>
  <si>
    <t>https://twitter.com/#!/mysuccesstrain/status/973233963316731904</t>
  </si>
  <si>
    <t>https://twitter.com/#!/mrsocialselling/status/973234233702481921</t>
  </si>
  <si>
    <t>https://twitter.com/#!/communigatorltd/status/973234671852097536</t>
  </si>
  <si>
    <t>https://twitter.com/#!/theponddigital/status/973235527376752640</t>
  </si>
  <si>
    <t>https://twitter.com/#!/viralseedmedia/status/973235670763253760</t>
  </si>
  <si>
    <t>https://twitter.com/#!/digitalmstream/status/973069354899263488</t>
  </si>
  <si>
    <t>https://twitter.com/#!/alwayz3000/status/973236229327278086</t>
  </si>
  <si>
    <t>https://twitter.com/#!/bkweeks86/status/973236901581918210</t>
  </si>
  <si>
    <t>https://twitter.com/#!/xmandatorymurda/status/973236971530280960</t>
  </si>
  <si>
    <t>https://twitter.com/#!/thesaabdulsalam/status/973237083480510464</t>
  </si>
  <si>
    <t>https://twitter.com/#!/s0cialm3d1a/status/973237211582877696</t>
  </si>
  <si>
    <t>https://twitter.com/#!/jazgreer/status/971051382026506245</t>
  </si>
  <si>
    <t>https://twitter.com/#!/jazgreer/status/971055141079089152</t>
  </si>
  <si>
    <t>https://twitter.com/#!/jazgreer/status/971062938692923393</t>
  </si>
  <si>
    <t>https://twitter.com/#!/jazgreer/status/971413763726499840</t>
  </si>
  <si>
    <t>https://twitter.com/#!/jazgreer/status/971417556836933637</t>
  </si>
  <si>
    <t>https://twitter.com/#!/jazgreer/status/971425310079143937</t>
  </si>
  <si>
    <t>https://twitter.com/#!/jazgreer/status/971776124043841536</t>
  </si>
  <si>
    <t>https://twitter.com/#!/jazgreer/status/971787728542162944</t>
  </si>
  <si>
    <t>https://twitter.com/#!/jazgreer/status/972130469776150534</t>
  </si>
  <si>
    <t>https://twitter.com/#!/jazgreer/status/972138561473597440</t>
  </si>
  <si>
    <t>https://twitter.com/#!/jazgreer/status/972142307838341121</t>
  </si>
  <si>
    <t>https://twitter.com/#!/jazgreer/status/972150198263861248</t>
  </si>
  <si>
    <t>https://twitter.com/#!/jazgreer/status/972489319909875713</t>
  </si>
  <si>
    <t>https://twitter.com/#!/jazgreer/status/972492857889230848</t>
  </si>
  <si>
    <t>https://twitter.com/#!/jazgreer/status/972500943160971267</t>
  </si>
  <si>
    <t>https://twitter.com/#!/jazgreer/status/972504675386822657</t>
  </si>
  <si>
    <t>https://twitter.com/#!/jazgreer/status/972512482647592960</t>
  </si>
  <si>
    <t>https://twitter.com/#!/jazgreer/status/972855241061355526</t>
  </si>
  <si>
    <t>https://twitter.com/#!/jazgreer/status/972863316807864320</t>
  </si>
  <si>
    <t>https://twitter.com/#!/jazgreer/status/972867042004135937</t>
  </si>
  <si>
    <t>https://twitter.com/#!/jazgreer/status/972874856529350657</t>
  </si>
  <si>
    <t>https://twitter.com/#!/jazgreer/status/973225653419106304</t>
  </si>
  <si>
    <t>https://twitter.com/#!/jazgreer/status/973229469556264961</t>
  </si>
  <si>
    <t>https://twitter.com/#!/jazgreer/status/973237260803067905</t>
  </si>
  <si>
    <t>https://twitter.com/#!/carladecurey/status/973237436699508736</t>
  </si>
  <si>
    <t>https://twitter.com/#!/bandzauner/status/974286535305687041</t>
  </si>
  <si>
    <t>https://twitter.com/#!/socialsalesgps/status/974095341963431936</t>
  </si>
  <si>
    <t>https://twitter.com/#!/linkedinclasses/status/974286778411577351</t>
  </si>
  <si>
    <t>https://twitter.com/#!/socialsalesgps/status/973229631867359232</t>
  </si>
  <si>
    <t>https://twitter.com/#!/endurojames/status/974285861444620289</t>
  </si>
  <si>
    <t>https://twitter.com/#!/curationsuite/status/974286843909955584</t>
  </si>
  <si>
    <t>https://twitter.com/#!/tribalimpact/status/971053976555786240</t>
  </si>
  <si>
    <t>https://twitter.com/#!/tribalimpact/status/974286920321785856</t>
  </si>
  <si>
    <t>https://twitter.com/#!/curationtraffic/status/973221062161903617</t>
  </si>
  <si>
    <t>https://twitter.com/#!/curationtraffic/status/974288043451527168</t>
  </si>
  <si>
    <t>https://twitter.com/#!/thinkdigitalbar/status/974287903064055808</t>
  </si>
  <si>
    <t>https://twitter.com/#!/thinkdigitalltd/status/972454550501253121</t>
  </si>
  <si>
    <t>https://twitter.com/#!/thinkdigitalltd/status/971416715144974336</t>
  </si>
  <si>
    <t>https://twitter.com/#!/thinkdigitalltd/status/971773853306380288</t>
  </si>
  <si>
    <t>https://twitter.com/#!/thinkdigitalltd/status/972860991884099584</t>
  </si>
  <si>
    <t>https://twitter.com/#!/thinkdigitalltd/status/973228445298765831</t>
  </si>
  <si>
    <t>https://twitter.com/#!/thinkdigitalltd/status/974287941064380416</t>
  </si>
  <si>
    <t>https://twitter.com/#!/naukricentercom/status/974288115358732288</t>
  </si>
  <si>
    <t>https://twitter.com/#!/tilapit/status/974288557350227968</t>
  </si>
  <si>
    <t>https://twitter.com/#!/chrisbowserfba/status/974288639143370753</t>
  </si>
  <si>
    <t>https://twitter.com/#!/linkedinclasses/status/970837620728258562</t>
  </si>
  <si>
    <t>https://twitter.com/#!/brynnetillman/status/971045003039576064</t>
  </si>
  <si>
    <t>https://twitter.com/#!/moutfield/status/970755467164123136</t>
  </si>
  <si>
    <t>https://twitter.com/#!/brynnetillman/status/971045063521394688</t>
  </si>
  <si>
    <t>https://twitter.com/#!/casualfridayshq/status/974289382034243586</t>
  </si>
  <si>
    <t>https://twitter.com/#!/mick_holloway/status/974290218135277569</t>
  </si>
  <si>
    <t>https://twitter.com/#!/amercier21/status/974290335261175808</t>
  </si>
  <si>
    <t>https://twitter.com/#!/laraisabelle8/status/974291117234688000</t>
  </si>
  <si>
    <t>https://twitter.com/#!/bertrandbarbet/status/974292054908993537</t>
  </si>
  <si>
    <t>https://twitter.com/#!/veeravirintie/status/974292802573135872</t>
  </si>
  <si>
    <t>https://twitter.com/#!/fjtorres/status/974270138248818689</t>
  </si>
  <si>
    <t>https://twitter.com/#!/luigicochetti/status/974196555522519040</t>
  </si>
  <si>
    <t>https://twitter.com/#!/goguemartin/status/974292966192791553</t>
  </si>
  <si>
    <t>https://twitter.com/#!/monstapreneurs/status/972135669685366786</t>
  </si>
  <si>
    <t>https://twitter.com/#!/dmlab/status/974293161358123009</t>
  </si>
  <si>
    <t>https://twitter.com/#!/onestopinternet/status/974294151343812608</t>
  </si>
  <si>
    <t>https://twitter.com/#!/bspinog/status/971780072184086528</t>
  </si>
  <si>
    <t>https://twitter.com/#!/maurilio99/status/974294567108399106</t>
  </si>
  <si>
    <t>https://twitter.com/#!/ballantynemrktg/status/974294655910187008</t>
  </si>
  <si>
    <t>https://twitter.com/#!/mktgendeavor/status/974295296577622016</t>
  </si>
  <si>
    <t>https://twitter.com/#!/thevortexit/status/973525940713197571</t>
  </si>
  <si>
    <t>https://twitter.com/#!/evaciago/status/974295889115320321</t>
  </si>
  <si>
    <t>https://twitter.com/#!/andrea_boscaro/status/973219609326342146</t>
  </si>
  <si>
    <t>https://twitter.com/#!/pannekoeckejb/status/974268884743311363</t>
  </si>
  <si>
    <t>https://twitter.com/#!/c_brutillot/status/974296864135761920</t>
  </si>
  <si>
    <t>https://twitter.com/#!/monstapreneurs/status/974293136099901442</t>
  </si>
  <si>
    <t>https://twitter.com/#!/thejoshuablee/status/974296984290058242</t>
  </si>
  <si>
    <t>https://twitter.com/#!/lamyaelarj/status/974297543625633792</t>
  </si>
  <si>
    <t>https://twitter.com/#!/launchmktg/status/974299260668862469</t>
  </si>
  <si>
    <t>https://twitter.com/#!/darrencarter31/status/974299262308659201</t>
  </si>
  <si>
    <t>https://twitter.com/#!/clydesformation/status/974299313395392512</t>
  </si>
  <si>
    <t>https://twitter.com/#!/tommihermunen/status/974299553141874691</t>
  </si>
  <si>
    <t>https://twitter.com/#!/margomulvihill/status/974300846908420097</t>
  </si>
  <si>
    <t>https://twitter.com/#!/miguesoler_89/status/974301854850052098</t>
  </si>
  <si>
    <t>https://twitter.com/#!/456list/status/956547447244967939</t>
  </si>
  <si>
    <t>https://twitter.com/#!/456list/status/879410021464977408</t>
  </si>
  <si>
    <t>https://twitter.com/#!/456list/status/867839012446380032</t>
  </si>
  <si>
    <t>https://twitter.com/#!/456list/status/902590743776198657</t>
  </si>
  <si>
    <t>https://twitter.com/#!/456list/status/877227646861684736</t>
  </si>
  <si>
    <t>https://twitter.com/#!/456list/status/902591290528944128</t>
  </si>
  <si>
    <t>https://twitter.com/#!/456list/status/974298859861049344</t>
  </si>
  <si>
    <t>https://twitter.com/#!/456list/status/974300426580480001</t>
  </si>
  <si>
    <t>https://twitter.com/#!/456list/status/974300449300996096</t>
  </si>
  <si>
    <t>https://twitter.com/#!/456list/status/974301862630477826</t>
  </si>
  <si>
    <t>https://twitter.com/#!/456list/status/974302411849392129</t>
  </si>
  <si>
    <t>https://twitter.com/#!/456list/status/974302787361263616</t>
  </si>
  <si>
    <t>https://twitter.com/#!/chucka0099/status/970717895398449152</t>
  </si>
  <si>
    <t>https://twitter.com/#!/chucka0099/status/973924808130953217</t>
  </si>
  <si>
    <t>https://twitter.com/#!/bylilyv/status/974302948623777792</t>
  </si>
  <si>
    <t>https://twitter.com/#!/blogtips1/status/974304465217081344</t>
  </si>
  <si>
    <t>https://twitter.com/#!/this_is_beacon/status/974252380849082371</t>
  </si>
  <si>
    <t>https://twitter.com/#!/beacondroid/status/974305398852288512</t>
  </si>
  <si>
    <t>https://twitter.com/#!/dayalsgariya/status/974305459481071616</t>
  </si>
  <si>
    <t>https://twitter.com/#!/lilachbullock/status/972136952618278913</t>
  </si>
  <si>
    <t>https://twitter.com/#!/rankbasics/status/974305470008774656</t>
  </si>
  <si>
    <t>https://twitter.com/#!/rankbasics/status/971421501776977920</t>
  </si>
  <si>
    <t>https://twitter.com/#!/digitaloutdoors/status/974305642323132417</t>
  </si>
  <si>
    <t>https://twitter.com/#!/agence636/status/973865456028221440</t>
  </si>
  <si>
    <t>https://twitter.com/#!/nnefilip/status/974306376494219264</t>
  </si>
  <si>
    <t>https://twitter.com/#!/davidmcalduch/status/974306489870573568</t>
  </si>
  <si>
    <t>https://twitter.com/#!/virginiekunts/status/974307197906771968</t>
  </si>
  <si>
    <t>https://twitter.com/#!/estreetnet/status/974307407043223553</t>
  </si>
  <si>
    <t>https://twitter.com/#!/angie9z/status/972489764762013696</t>
  </si>
  <si>
    <t>https://twitter.com/#!/angie9z/status/974306754526941186</t>
  </si>
  <si>
    <t>https://twitter.com/#!/myphillymedia/status/974307755661111296</t>
  </si>
  <si>
    <t>https://twitter.com/#!/myphillymedia/status/974292293359423489</t>
  </si>
  <si>
    <t>https://twitter.com/#!/saleswingsapp/status/974137125951164416</t>
  </si>
  <si>
    <t>https://twitter.com/#!/jcclicks/status/974307794156441601</t>
  </si>
  <si>
    <t>https://twitter.com/#!/karwoskicourage/status/974309257561755654</t>
  </si>
  <si>
    <t>https://twitter.com/#!/markbrownmba/status/974309381318828032</t>
  </si>
  <si>
    <t>https://twitter.com/#!/nasirkhan177717/status/974655700038283264</t>
  </si>
  <si>
    <t>https://twitter.com/#!/joseecu1/status/974656236926001154</t>
  </si>
  <si>
    <t>https://twitter.com/#!/stopshopsale/status/974656468967243776</t>
  </si>
  <si>
    <t>https://twitter.com/#!/gazsamuels/status/974656541134675969</t>
  </si>
  <si>
    <t>https://twitter.com/#!/agenceydyle/status/974656688476344321</t>
  </si>
  <si>
    <t>https://twitter.com/#!/kaurjessica/status/974656826187898880</t>
  </si>
  <si>
    <t>https://twitter.com/#!/freemusicps/status/974657954829029377</t>
  </si>
  <si>
    <t>https://twitter.com/#!/freemusicps/status/974657977390190594</t>
  </si>
  <si>
    <t>https://twitter.com/#!/amyrransom/status/971061000475734016</t>
  </si>
  <si>
    <t>https://twitter.com/#!/amyrransom/status/974658018238484480</t>
  </si>
  <si>
    <t>https://twitter.com/#!/mdnazmulhv1/status/974658626739580933</t>
  </si>
  <si>
    <t>https://twitter.com/#!/x_wolfman/status/974658699158544384</t>
  </si>
  <si>
    <t>https://twitter.com/#!/noteworthywifey/status/974658743697858561</t>
  </si>
  <si>
    <t>https://twitter.com/#!/tsoybv/status/974659020073127939</t>
  </si>
  <si>
    <t>https://twitter.com/#!/revenueassist/status/972461866848083968</t>
  </si>
  <si>
    <t>https://twitter.com/#!/revenueassist/status/972823749656567808</t>
  </si>
  <si>
    <t>https://twitter.com/#!/revenueassist/status/972509722120253440</t>
  </si>
  <si>
    <t>https://twitter.com/#!/revenueassist/status/972861392431865856</t>
  </si>
  <si>
    <t>https://twitter.com/#!/thebentleygroup/status/972861405878718464</t>
  </si>
  <si>
    <t>https://twitter.com/#!/thebentleygroup/status/974659115355115521</t>
  </si>
  <si>
    <t>https://twitter.com/#!/liva_uk/status/974659308054044672</t>
  </si>
  <si>
    <t>https://twitter.com/#!/retailmeeting/status/973105924884848640</t>
  </si>
  <si>
    <t>https://twitter.com/#!/retailmeeting/status/972509734573166593</t>
  </si>
  <si>
    <t>https://twitter.com/#!/retailmeeting/status/974660056636682242</t>
  </si>
  <si>
    <t>https://twitter.com/#!/bestdigitalclic/status/972847137896763392</t>
  </si>
  <si>
    <t>https://twitter.com/#!/bestdigitalclic/status/974660333158785026</t>
  </si>
  <si>
    <t>https://twitter.com/#!/coringakellows/status/974660338615451649</t>
  </si>
  <si>
    <t>https://twitter.com/#!/accessorieson_/status/974660834088669184</t>
  </si>
  <si>
    <t>https://twitter.com/#!/qqqaqqq4/status/974661105720217600</t>
  </si>
  <si>
    <t>https://twitter.com/#!/mackcollier/status/974661124678389760</t>
  </si>
  <si>
    <t>https://twitter.com/#!/tommartin/status/974650531359715333</t>
  </si>
  <si>
    <t>https://twitter.com/#!/kerrygorgone/status/974661559543844866</t>
  </si>
  <si>
    <t>https://twitter.com/#!/carolinedeparpe/status/974661685356253185</t>
  </si>
  <si>
    <t>https://twitter.com/#!/laptopmarketing/status/972853426907475968</t>
  </si>
  <si>
    <t>https://twitter.com/#!/laptopmarketing/status/974662857286651904</t>
  </si>
  <si>
    <t>https://twitter.com/#!/irpro6/status/974663322573459457</t>
  </si>
  <si>
    <t>https://twitter.com/#!/bernieborges/status/973227618064461824</t>
  </si>
  <si>
    <t>https://twitter.com/#!/sapradio/status/971046147853881345</t>
  </si>
  <si>
    <t>https://twitter.com/#!/sapradio/status/971046496148819968</t>
  </si>
  <si>
    <t>https://twitter.com/#!/sapradio/status/971047607383592960</t>
  </si>
  <si>
    <t>https://twitter.com/#!/sapradio/status/971048382826414081</t>
  </si>
  <si>
    <t>https://twitter.com/#!/sapradio/status/971049128674422786</t>
  </si>
  <si>
    <t>https://twitter.com/#!/sapradio/status/971049899910422528</t>
  </si>
  <si>
    <t>https://twitter.com/#!/sapradio/status/971050153846112256</t>
  </si>
  <si>
    <t>https://twitter.com/#!/bernieborges/status/974663410712563712</t>
  </si>
  <si>
    <t>https://twitter.com/#!/anastasiabarre/status/971898684253376512</t>
  </si>
  <si>
    <t>https://twitter.com/#!/linkedinexpert/status/971853526132514818</t>
  </si>
  <si>
    <t>https://twitter.com/#!/brynnetillman/status/971781757518434307</t>
  </si>
  <si>
    <t>https://twitter.com/#!/bernieborges/status/972865820169777152</t>
  </si>
  <si>
    <t>https://twitter.com/#!/fireotl/status/974663553344065536</t>
  </si>
  <si>
    <t>https://twitter.com/#!/seosmoindore/status/974663602601971712</t>
  </si>
  <si>
    <t>https://twitter.com/#!/ibmitalia/status/973196920079384578</t>
  </si>
  <si>
    <t>https://twitter.com/#!/leadilella/status/972127798482624512</t>
  </si>
  <si>
    <t>https://twitter.com/#!/marco89655225/status/971779265862782976</t>
  </si>
  <si>
    <t>https://twitter.com/#!/marco89655225/status/974664107260633088</t>
  </si>
  <si>
    <t>https://twitter.com/#!/jayesh30202/status/974664112482365440</t>
  </si>
  <si>
    <t>https://twitter.com/#!/aaliyahgodfreyw/status/974664852571672577</t>
  </si>
  <si>
    <t>https://twitter.com/#!/markmilleritpro/status/974639026392223745</t>
  </si>
  <si>
    <t>https://twitter.com/#!/markmilleritpro/status/972491112853188608</t>
  </si>
  <si>
    <t>https://twitter.com/#!/markmilleritpro/status/973234716471103488</t>
  </si>
  <si>
    <t>https://twitter.com/#!/solidrecs/status/974664888109891585</t>
  </si>
  <si>
    <t>https://twitter.com/#!/thinkdigitalbar/status/974582314779987968</t>
  </si>
  <si>
    <t>https://twitter.com/#!/thinkdigitalbar/status/971773818405519360</t>
  </si>
  <si>
    <t>https://twitter.com/#!/thinkdigitalbar/status/972860971080474626</t>
  </si>
  <si>
    <t>https://twitter.com/#!/thinkdigitalbar/status/973228401011159040</t>
  </si>
  <si>
    <t>https://twitter.com/#!/solidrecs/status/974664929025363969</t>
  </si>
  <si>
    <t>https://twitter.com/#!/solidrecs/status/974286381194399745</t>
  </si>
  <si>
    <t>https://twitter.com/#!/solidrecs/status/974286393110335489</t>
  </si>
  <si>
    <t>https://twitter.com/#!/vg_tms/status/974665003180552193</t>
  </si>
  <si>
    <t>https://twitter.com/#!/nealschaffer/status/972265179210813448</t>
  </si>
  <si>
    <t>https://twitter.com/#!/nealschaffer/status/974821758430777345</t>
  </si>
  <si>
    <t>https://twitter.com/#!/nealschaffer/status/971780279701516289</t>
  </si>
  <si>
    <t>https://twitter.com/#!/imoyse/status/971701395853332480</t>
  </si>
  <si>
    <t>https://twitter.com/#!/smoothsale/status/971776353535131648</t>
  </si>
  <si>
    <t>https://twitter.com/#!/imoyse/status/972143489281675264</t>
  </si>
  <si>
    <t>https://twitter.com/#!/imoyse/status/972149711342854144</t>
  </si>
  <si>
    <t>https://twitter.com/#!/c_mamime/status/974665342239805440</t>
  </si>
  <si>
    <t>https://twitter.com/#!/nealschaffer/status/974665146953068547</t>
  </si>
  <si>
    <t>https://twitter.com/#!/kaushikburman/status/974665351219724288</t>
  </si>
  <si>
    <t>https://twitter.com/#!/sarauk101h/status/974665401895411716</t>
  </si>
  <si>
    <t>https://twitter.com/#!/abhiseoexpert/status/868319481851920388</t>
  </si>
  <si>
    <t>https://twitter.com/#!/dean_0_/status/974665554178043906</t>
  </si>
  <si>
    <t>https://twitter.com/#!/lschristophe/status/974665570992967680</t>
  </si>
  <si>
    <t>https://twitter.com/#!/trademysites/status/974665773372211200</t>
  </si>
  <si>
    <t>https://twitter.com/#!/bestboyever37/status/974665997822189568</t>
  </si>
  <si>
    <t>https://twitter.com/#!/tzbaren/status/971402643288592385</t>
  </si>
  <si>
    <t>https://twitter.com/#!/jolyonmatthews/status/971412837187903488</t>
  </si>
  <si>
    <t>https://twitter.com/#!/jolyonmatthews/status/971418254806839297</t>
  </si>
  <si>
    <t>https://twitter.com/#!/jolyonmatthews/status/974294777956110336</t>
  </si>
  <si>
    <t>https://twitter.com/#!/jolyonmatthews/status/971412481364123650</t>
  </si>
  <si>
    <t>https://twitter.com/#!/jolyonmatthews/status/971412560045109248</t>
  </si>
  <si>
    <t>https://twitter.com/#!/jolyonmatthews/status/971412616919863296</t>
  </si>
  <si>
    <t>https://twitter.com/#!/jolyonmatthews/status/972130515384926209</t>
  </si>
  <si>
    <t>https://twitter.com/#!/jolyonmatthews/status/973228507416485888</t>
  </si>
  <si>
    <t>https://twitter.com/#!/jolyonmatthews/status/974666326173278208</t>
  </si>
  <si>
    <t>https://twitter.com/#!/fomofanz/status/974666856807260164</t>
  </si>
  <si>
    <t>https://twitter.com/#!/alberttttt/status/974667617905664006</t>
  </si>
  <si>
    <t>https://twitter.com/#!/waroongnet/status/972874449065250816</t>
  </si>
  <si>
    <t>https://twitter.com/#!/waroongnet/status/974667682611154945</t>
  </si>
  <si>
    <t>https://twitter.com/#!/suryaferdian/status/974668055480537089</t>
  </si>
  <si>
    <t>https://twitter.com/#!/jessisdabest953/status/974668539746537472</t>
  </si>
  <si>
    <t>https://twitter.com/#!/tricesrl/status/974668896308514816</t>
  </si>
  <si>
    <t>https://twitter.com/#!/loefflercarsten/status/974603896667693056</t>
  </si>
  <si>
    <t>https://twitter.com/#!/natajack/status/974668927841325056</t>
  </si>
  <si>
    <t>https://twitter.com/#!/jackvaughanattt/status/974669472584884225</t>
  </si>
  <si>
    <t>https://twitter.com/#!/d5meo7l0y/status/974669799811960832</t>
  </si>
  <si>
    <t>https://twitter.com/#!/oneopdas/status/974670031572426753</t>
  </si>
  <si>
    <t>https://twitter.com/#!/sedelaar/status/974670232898981890</t>
  </si>
  <si>
    <t>https://twitter.com/#!/kingscourtoil/status/974670294806880258</t>
  </si>
  <si>
    <t>https://twitter.com/#!/premiumcollect/status/974670790296776704</t>
  </si>
  <si>
    <t>https://twitter.com/#!/zinnakrish/status/974670840196288512</t>
  </si>
  <si>
    <t>https://twitter.com/#!/vinyl_for_life/status/974672498552918017</t>
  </si>
  <si>
    <t>https://twitter.com/#!/ulises14490567/status/975367104273764353</t>
  </si>
  <si>
    <t>https://twitter.com/#!/reflaurentj/status/973227138294996994</t>
  </si>
  <si>
    <t>https://twitter.com/#!/reflaurentj/status/974292914892345345</t>
  </si>
  <si>
    <t>https://twitter.com/#!/reflaurentj/status/975367485385003008</t>
  </si>
  <si>
    <t>https://twitter.com/#!/nigeljr_/status/975368820075520007</t>
  </si>
  <si>
    <t>https://twitter.com/#!/jon_ferrara/status/975366311873261568</t>
  </si>
  <si>
    <t>https://twitter.com/#!/tjscma/status/975369954198523905</t>
  </si>
  <si>
    <t>https://twitter.com/#!/montraanderson/status/975371490303660032</t>
  </si>
  <si>
    <t>https://twitter.com/#!/askdennisbrown/status/975371754641215488</t>
  </si>
  <si>
    <t>https://twitter.com/#!/themrfave/status/975370245547483141</t>
  </si>
  <si>
    <t>https://twitter.com/#!/vitoshamedia/status/972496138136891393</t>
  </si>
  <si>
    <t>https://twitter.com/#!/vitoshamedia/status/972496142905856001</t>
  </si>
  <si>
    <t>https://twitter.com/#!/vitoshamedia/status/975372189062004736</t>
  </si>
  <si>
    <t>https://twitter.com/#!/vitoshamedia/status/975372191427629056</t>
  </si>
  <si>
    <t>https://twitter.com/#!/themrfave/status/972500205613584384</t>
  </si>
  <si>
    <t>https://twitter.com/#!/themrfave/status/974309525527367685</t>
  </si>
  <si>
    <t>https://twitter.com/#!/themrfave/status/975372035630256128</t>
  </si>
  <si>
    <t>https://twitter.com/#!/gtat7oo/status/975373068901240837</t>
  </si>
  <si>
    <t>https://twitter.com/#!/marketmonkeyuk/status/971772386713448449</t>
  </si>
  <si>
    <t>https://twitter.com/#!/marketmonkeyuk/status/973221689692704768</t>
  </si>
  <si>
    <t>https://twitter.com/#!/marketmonkeyuk/status/974290672055447552</t>
  </si>
  <si>
    <t>https://twitter.com/#!/marketmonkeyuk/status/974666260876333056</t>
  </si>
  <si>
    <t>https://twitter.com/#!/marketmonkeyuk/status/975374054260658176</t>
  </si>
  <si>
    <t>https://twitter.com/#!/govengreso/status/973014465728909312</t>
  </si>
  <si>
    <t>https://twitter.com/#!/maggiemaspero/status/973222016047345664</t>
  </si>
  <si>
    <t>https://twitter.com/#!/m_3jr/status/970355694724579328</t>
  </si>
  <si>
    <t>https://twitter.com/#!/govengreso/status/971051177822494720</t>
  </si>
  <si>
    <t>https://twitter.com/#!/m_3jr/status/970047413233864705</t>
  </si>
  <si>
    <t>https://twitter.com/#!/govengreso/status/971051447621099520</t>
  </si>
  <si>
    <t>https://twitter.com/#!/govengreso/status/971051785598021632</t>
  </si>
  <si>
    <t>https://twitter.com/#!/govengreso/status/971051935460614144</t>
  </si>
  <si>
    <t>https://twitter.com/#!/bobwoods/status/971774713772077056</t>
  </si>
  <si>
    <t>https://twitter.com/#!/govengreso/status/971786422821601280</t>
  </si>
  <si>
    <t>https://twitter.com/#!/bobwoods/status/973223934320660480</t>
  </si>
  <si>
    <t>https://twitter.com/#!/m_3jr/status/972124910817595392</t>
  </si>
  <si>
    <t>https://twitter.com/#!/govengreso/status/972147744558104576</t>
  </si>
  <si>
    <t>https://twitter.com/#!/bertpurdy/status/971885778619060224</t>
  </si>
  <si>
    <t>https://twitter.com/#!/m_3jr/status/970882920004096011</t>
  </si>
  <si>
    <t>https://twitter.com/#!/m_3jr/status/970153110059540480</t>
  </si>
  <si>
    <t>https://twitter.com/#!/m_3jr/status/970135744978276353</t>
  </si>
  <si>
    <t>https://twitter.com/#!/m_3jr/status/974118925926465536</t>
  </si>
  <si>
    <t>https://twitter.com/#!/m_3jr/status/971772531890950148</t>
  </si>
  <si>
    <t>https://twitter.com/#!/brynnetillman/status/974288832085577728</t>
  </si>
  <si>
    <t>https://twitter.com/#!/govengreso/status/971050852629663747</t>
  </si>
  <si>
    <t>https://twitter.com/#!/govengreso/status/971051087774887936</t>
  </si>
  <si>
    <t>https://twitter.com/#!/govengreso/status/971051342671224833</t>
  </si>
  <si>
    <t>https://twitter.com/#!/govengreso/status/971051387655151618</t>
  </si>
  <si>
    <t>https://twitter.com/#!/govengreso/status/971786435354230785</t>
  </si>
  <si>
    <t>https://twitter.com/#!/govengreso/status/972148052076109825</t>
  </si>
  <si>
    <t>https://twitter.com/#!/anastasiabarre/status/971879739525824516</t>
  </si>
  <si>
    <t>https://twitter.com/#!/govengreso/status/972148107109543936</t>
  </si>
  <si>
    <t>https://twitter.com/#!/govengreso/status/972148017716326400</t>
  </si>
  <si>
    <t>https://twitter.com/#!/govengreso/status/972148149887188992</t>
  </si>
  <si>
    <t>https://twitter.com/#!/brynnetillman/status/972144301550505991</t>
  </si>
  <si>
    <t>https://twitter.com/#!/govengreso/status/972493027519418368</t>
  </si>
  <si>
    <t>https://twitter.com/#!/govengreso/status/972865480615657472</t>
  </si>
  <si>
    <t>https://twitter.com/#!/charmedjohanna/status/974669811069440000</t>
  </si>
  <si>
    <t>https://twitter.com/#!/charmedjohanna/status/974669659567001601</t>
  </si>
  <si>
    <t>https://twitter.com/#!/charmedjohanna/status/974669947677872129</t>
  </si>
  <si>
    <t>https://twitter.com/#!/charmedjohanna/status/974670213299007488</t>
  </si>
  <si>
    <t>https://twitter.com/#!/charmedjohanna/status/974670242768150528</t>
  </si>
  <si>
    <t>https://twitter.com/#!/charmedjohanna/status/974670395235295232</t>
  </si>
  <si>
    <t>https://twitter.com/#!/charmedjohanna/status/974670415430934528</t>
  </si>
  <si>
    <t>https://twitter.com/#!/charmedjohanna/status/974670444254187520</t>
  </si>
  <si>
    <t>https://twitter.com/#!/charmedjohanna/status/974670593491599360</t>
  </si>
  <si>
    <t>https://twitter.com/#!/charmedjohanna/status/975377922742718467</t>
  </si>
  <si>
    <t>https://twitter.com/#!/apollineadiju/status/974774817823035393</t>
  </si>
  <si>
    <t>https://twitter.com/#!/shaanhans/status/975380036009148417</t>
  </si>
  <si>
    <t>https://twitter.com/#!/apollineadiju/status/971400115071209474</t>
  </si>
  <si>
    <t>https://twitter.com/#!/apollineadiju/status/974238801328508929</t>
  </si>
  <si>
    <t>https://twitter.com/#!/apollineadiju/status/974412429919735809</t>
  </si>
  <si>
    <t>https://twitter.com/#!/apollineadiju/status/973227171824177152</t>
  </si>
  <si>
    <t>https://twitter.com/#!/apollineadiju/status/974299221858889728</t>
  </si>
  <si>
    <t>https://twitter.com/#!/jasongordons/status/975382064236318721</t>
  </si>
  <si>
    <t>https://twitter.com/#!/musicgamepromo/status/975382751112323072</t>
  </si>
  <si>
    <t>https://twitter.com/#!/zanoschiemanuel/status/975382911611490304</t>
  </si>
  <si>
    <t>https://twitter.com/#!/musicpromosfree/status/975382915570962433</t>
  </si>
  <si>
    <t>https://twitter.com/#!/musicpromosfree/status/975382938408947712</t>
  </si>
  <si>
    <t>https://twitter.com/#!/highchloecloud/status/975383240939917312</t>
  </si>
  <si>
    <t>https://twitter.com/#!/mckelviec/status/974269747218051073</t>
  </si>
  <si>
    <t>https://twitter.com/#!/mckelviec/status/975356928376360960</t>
  </si>
  <si>
    <t>https://twitter.com/#!/exposalesltd/status/975384002185060352</t>
  </si>
  <si>
    <t>https://twitter.com/#!/popedaniels/status/975387249633316864</t>
  </si>
  <si>
    <t>https://twitter.com/#!/femoranfp/status/975387348262424576</t>
  </si>
  <si>
    <t>https://twitter.com/#!/antgrasso/status/975061813493751809</t>
  </si>
  <si>
    <t>https://twitter.com/#!/rajibc/status/975387550398468096</t>
  </si>
  <si>
    <t>https://twitter.com/#!/arima_india/status/975390583379451904</t>
  </si>
  <si>
    <t>https://twitter.com/#!/iamkelvinlee/status/971782834149998592</t>
  </si>
  <si>
    <t>https://twitter.com/#!/timothy_hughes/status/971753373723713536</t>
  </si>
  <si>
    <t>https://twitter.com/#!/timothy_hughes/status/972801760619212801</t>
  </si>
  <si>
    <t>https://twitter.com/#!/exposalesltd/status/972854168389001216</t>
  </si>
  <si>
    <t>https://twitter.com/#!/timothy_hughes/status/973198694634999809</t>
  </si>
  <si>
    <t>https://twitter.com/#!/timothy_hughes/status/972491524662616064</t>
  </si>
  <si>
    <t>https://twitter.com/#!/tomasturbandode/status/975391092660203520</t>
  </si>
  <si>
    <t>https://twitter.com/#!/arabianpages/status/975392001909772294</t>
  </si>
  <si>
    <t>https://twitter.com/#!/nealschaffer/status/972152057896382464</t>
  </si>
  <si>
    <t>https://twitter.com/#!/nealschaffer/status/972867766142357504</t>
  </si>
  <si>
    <t>https://twitter.com/#!/juanblanco76/status/962521527794225153</t>
  </si>
  <si>
    <t>https://twitter.com/#!/juanblanco76/status/972245279079632903</t>
  </si>
  <si>
    <t>https://twitter.com/#!/juanblanco76/status/972850131782520832</t>
  </si>
  <si>
    <t>https://twitter.com/#!/juanblanco76/status/975222209114509312</t>
  </si>
  <si>
    <t>https://twitter.com/#!/milosdjukic011/status/975392168754991105</t>
  </si>
  <si>
    <t>https://twitter.com/#!/mariangelesber/status/972140020072112129</t>
  </si>
  <si>
    <t>https://twitter.com/#!/mariangelesber/status/975392920781099008</t>
  </si>
  <si>
    <t>https://twitter.com/#!/sanclicker/status/975393267784306689</t>
  </si>
  <si>
    <t>https://twitter.com/#!/robertnsills/status/975393393508601858</t>
  </si>
  <si>
    <t>https://twitter.com/#!/strong__content/status/975393992350273537</t>
  </si>
  <si>
    <t>https://twitter.com/#!/cryptohani/status/975395018902040577</t>
  </si>
  <si>
    <t>https://twitter.com/#!/tyrannosaurjen/status/975395457378725889</t>
  </si>
  <si>
    <t>https://twitter.com/#!/searchcrm/status/974359670939938816</t>
  </si>
  <si>
    <t>https://twitter.com/#!/searchcrm/status/975386529320308736</t>
  </si>
  <si>
    <t>https://twitter.com/#!/jessescardina/status/975396493925539840</t>
  </si>
  <si>
    <t>https://twitter.com/#!/pirmax/status/975388221432614913</t>
  </si>
  <si>
    <t>https://twitter.com/#!/meretebuljo/status/975396913930555397</t>
  </si>
  <si>
    <t>https://twitter.com/#!/arkangelscrap/status/971415222320816128</t>
  </si>
  <si>
    <t>https://twitter.com/#!/greensteinllc/status/975395659368058884</t>
  </si>
  <si>
    <t>https://twitter.com/#!/greensteinllc/status/975397048374714368</t>
  </si>
  <si>
    <t>https://twitter.com/#!/telecomreseller/status/975734920344584192</t>
  </si>
  <si>
    <t>https://twitter.com/#!/jon_ferrara/status/974066156406534146</t>
  </si>
  <si>
    <t>https://twitter.com/#!/josaundersau/status/975391257101975553</t>
  </si>
  <si>
    <t>https://twitter.com/#!/ohmyjet/status/974293612455497730</t>
  </si>
  <si>
    <t>https://twitter.com/#!/ohmyjet/status/974293717552123905</t>
  </si>
  <si>
    <t>https://twitter.com/#!/gabevillamizar/status/972112351272022016</t>
  </si>
  <si>
    <t>https://twitter.com/#!/gabevillamizar/status/971734830982553602</t>
  </si>
  <si>
    <t>https://twitter.com/#!/gabevillamizar/status/974255966534455296</t>
  </si>
  <si>
    <t>https://twitter.com/#!/gabevillamizar/status/975714157977890816</t>
  </si>
  <si>
    <t>https://twitter.com/#!/gabevillamizar/status/973225971246600192</t>
  </si>
  <si>
    <t>https://twitter.com/#!/ohmyjet/status/975735569211826176</t>
  </si>
  <si>
    <t>https://twitter.com/#!/everyonesocial/status/975737416618258433</t>
  </si>
  <si>
    <t>https://twitter.com/#!/profitspodcasts/status/972853424797732865</t>
  </si>
  <si>
    <t>https://twitter.com/#!/profitspodcasts/status/972857183598796803</t>
  </si>
  <si>
    <t>https://twitter.com/#!/profitspodcasts/status/972857190150262786</t>
  </si>
  <si>
    <t>https://twitter.com/#!/profitspodcasts/status/972857202062102529</t>
  </si>
  <si>
    <t>https://twitter.com/#!/profitspodcasts/status/972857247641559041</t>
  </si>
  <si>
    <t>https://twitter.com/#!/profitspodcasts/status/972857300405932032</t>
  </si>
  <si>
    <t>https://twitter.com/#!/profitspodcasts/status/972857323503915008</t>
  </si>
  <si>
    <t>https://twitter.com/#!/profitspodcasts/status/972857335256403968</t>
  </si>
  <si>
    <t>https://twitter.com/#!/profitspodcasts/status/972857396157706240</t>
  </si>
  <si>
    <t>https://twitter.com/#!/profitspodcasts/status/972857679113785344</t>
  </si>
  <si>
    <t>https://twitter.com/#!/profitspodcasts/status/975737426428690432</t>
  </si>
  <si>
    <t>https://twitter.com/#!/robertlburns/status/971057069288755202</t>
  </si>
  <si>
    <t>https://twitter.com/#!/robertlburns/status/971781866486489089</t>
  </si>
  <si>
    <t>https://twitter.com/#!/dmalert/status/971783378952433666</t>
  </si>
  <si>
    <t>https://twitter.com/#!/dmalert/status/975737583543169024</t>
  </si>
  <si>
    <t>https://twitter.com/#!/ahmedjr_16/status/972721534312894466</t>
  </si>
  <si>
    <t>https://twitter.com/#!/ahmedjr_16/status/975250698999877633</t>
  </si>
  <si>
    <t>https://twitter.com/#!/aqtechnosys/status/975737837206294529</t>
  </si>
  <si>
    <t>https://twitter.com/#!/vormresearch/status/975739517377400833</t>
  </si>
  <si>
    <t>https://twitter.com/#!/nsmarketing5280/status/975739859909275648</t>
  </si>
  <si>
    <t>https://twitter.com/#!/clive140/status/974286780651491328</t>
  </si>
  <si>
    <t>https://twitter.com/#!/clive140/status/971786758320021504</t>
  </si>
  <si>
    <t>https://twitter.com/#!/clive140/status/974666427503403009</t>
  </si>
  <si>
    <t>https://twitter.com/#!/clive140/status/975739981007347712</t>
  </si>
  <si>
    <t>https://twitter.com/#!/valymanconsult/status/975727011531579393</t>
  </si>
  <si>
    <t>https://twitter.com/#!/fleetmeiser/status/975740027971031042</t>
  </si>
  <si>
    <t>https://twitter.com/#!/highchloecloud/status/975383278457905153</t>
  </si>
  <si>
    <t>https://twitter.com/#!/highchloecloud/status/975383511518588928</t>
  </si>
  <si>
    <t>https://twitter.com/#!/bentenbi/status/975740766474637312</t>
  </si>
  <si>
    <t>https://twitter.com/#!/govengreso/status/971786409794154496</t>
  </si>
  <si>
    <t>https://twitter.com/#!/govengreso/status/975377035836174337</t>
  </si>
  <si>
    <t>https://twitter.com/#!/isalesgirl/status/975741280364957696</t>
  </si>
  <si>
    <t>https://twitter.com/#!/jon_rivers/status/975743455686266881</t>
  </si>
  <si>
    <t>https://twitter.com/#!/thomasfisherth/status/971041045080354822</t>
  </si>
  <si>
    <t>https://twitter.com/#!/thomasfisherth/status/975364156382744576</t>
  </si>
  <si>
    <t>https://twitter.com/#!/thomasfisherth/status/971785134700511234</t>
  </si>
  <si>
    <t>https://twitter.com/#!/thought_horizon/status/971410682087428096</t>
  </si>
  <si>
    <t>https://twitter.com/#!/thought_horizon/status/975744046332305408</t>
  </si>
  <si>
    <t>https://twitter.com/#!/bsteingraeber/status/975201628893655040</t>
  </si>
  <si>
    <t>https://twitter.com/#!/thought_horizon/status/975744181602840577</t>
  </si>
  <si>
    <t>https://twitter.com/#!/thought_horizon/status/971049063159418880</t>
  </si>
  <si>
    <t>https://twitter.com/#!/thought_horizon/status/972507407673909249</t>
  </si>
  <si>
    <t>https://twitter.com/#!/thought_horizon/status/972864967732056065</t>
  </si>
  <si>
    <t>https://twitter.com/#!/thought_horizon/status/972869786878337025</t>
  </si>
  <si>
    <t>https://twitter.com/#!/thought_horizon/status/975382598351491073</t>
  </si>
  <si>
    <t>https://twitter.com/#!/leadfoxfr/status/975744310275661824</t>
  </si>
  <si>
    <t>https://twitter.com/#!/business__quote/status/974820146576592897</t>
  </si>
  <si>
    <t>https://twitter.com/#!/3horsemenagency/status/975744884534599680</t>
  </si>
  <si>
    <t>https://twitter.com/#!/emarketersocial/status/975005661099626496</t>
  </si>
  <si>
    <t>https://twitter.com/#!/rogbalrol/status/975745142060670976</t>
  </si>
  <si>
    <t>https://twitter.com/#!/m8mgroup/status/975745308536852480</t>
  </si>
  <si>
    <t>https://twitter.com/#!/sterlitesoftusa/status/975745958318309377</t>
  </si>
  <si>
    <t>https://twitter.com/#!/sarakarnthi1/status/975747038057918465</t>
  </si>
  <si>
    <t>https://twitter.com/#!/socialwavez/status/975747251120336896</t>
  </si>
  <si>
    <t>https://twitter.com/#!/graphemidesign/status/975746463757090817</t>
  </si>
  <si>
    <t>https://twitter.com/#!/cybelimage/status/975747425343279105</t>
  </si>
  <si>
    <t>https://twitter.com/#!/samanthajacobs2/status/975748766895624192</t>
  </si>
  <si>
    <t>https://twitter.com/#!/socialselling/status/974298195021869056</t>
  </si>
  <si>
    <t>https://twitter.com/#!/socialselling/status/974660618631327746</t>
  </si>
  <si>
    <t>https://twitter.com/#!/socialselling/status/975386027593314304</t>
  </si>
  <si>
    <t>https://twitter.com/#!/socialselling/status/975748814555430912</t>
  </si>
  <si>
    <t>https://twitter.com/#!/stephanejobert/status/975749126720774144</t>
  </si>
  <si>
    <t>https://twitter.com/#!/influandsell/status/975747896539787265</t>
  </si>
  <si>
    <t>https://twitter.com/#!/influandsell/status/975750065682833413</t>
  </si>
  <si>
    <t>https://twitter.com/#!/brynnetillman/status/971045146572853249</t>
  </si>
  <si>
    <t>https://twitter.com/#!/micadam/status/970703992438382592</t>
  </si>
  <si>
    <t>https://twitter.com/#!/micadam/status/975388115698376705</t>
  </si>
  <si>
    <t>https://twitter.com/#!/micadam/status/975750516667047936</t>
  </si>
  <si>
    <t>https://twitter.com/#!/ratingltd/status/971756237745541120</t>
  </si>
  <si>
    <t>https://twitter.com/#!/tweetqureet/status/971787902270296069</t>
  </si>
  <si>
    <t>https://twitter.com/#!/tenbearsocial/status/974296679871545348</t>
  </si>
  <si>
    <t>https://twitter.com/#!/tenbearsocial/status/975373772277604352</t>
  </si>
  <si>
    <t>https://twitter.com/#!/tweetqureet/status/975376410369019905</t>
  </si>
  <si>
    <t>https://twitter.com/#!/hospitalitytek/status/975375470261751809</t>
  </si>
  <si>
    <t>https://twitter.com/#!/tweetqureet/status/975387777746468865</t>
  </si>
  <si>
    <t>https://twitter.com/#!/bebeemarketing/status/971409665945989120</t>
  </si>
  <si>
    <t>https://twitter.com/#!/bebeemarketing/status/971773558107070467</t>
  </si>
  <si>
    <t>https://twitter.com/#!/bebeemarketing/status/972134932163284993</t>
  </si>
  <si>
    <t>https://twitter.com/#!/bebeemarketing/status/972504878689013762</t>
  </si>
  <si>
    <t>https://twitter.com/#!/bebeemarketing/status/975750253856149506</t>
  </si>
  <si>
    <t>https://twitter.com/#!/tweetqureet/status/971787910856036352</t>
  </si>
  <si>
    <t>https://twitter.com/#!/tweetqureet/status/975751497211351040</t>
  </si>
  <si>
    <t>https://twitter.com/#!/bebeemarketing/status/971046777569755136</t>
  </si>
  <si>
    <t>https://twitter.com/#!/3horsemenagency/status/971173744763965442</t>
  </si>
  <si>
    <t>https://twitter.com/#!/3horsemenagency/status/971354988176953347</t>
  </si>
  <si>
    <t>https://twitter.com/#!/3horsemenagency/status/972855517273120770</t>
  </si>
  <si>
    <t>https://twitter.com/#!/mikeschiemer/status/971415127768608768</t>
  </si>
  <si>
    <t>https://twitter.com/#!/mikeschiemer/status/971415139432980480</t>
  </si>
  <si>
    <t>https://twitter.com/#!/delosinc/status/975752008274731008</t>
  </si>
  <si>
    <t>https://twitter.com/#!/sandraglong/status/975752009050673152</t>
  </si>
  <si>
    <t>https://twitter.com/#!/bootstrapsbiz/status/971056956155809793</t>
  </si>
  <si>
    <t>https://twitter.com/#!/bootstrapsbiz/status/971056979128061952</t>
  </si>
  <si>
    <t>https://twitter.com/#!/bootstrapsbiz/status/971056989907439620</t>
  </si>
  <si>
    <t>https://twitter.com/#!/bootstrapsbiz/status/971057012837703680</t>
  </si>
  <si>
    <t>https://twitter.com/#!/bootstrapsbiz/status/973222644798586880</t>
  </si>
  <si>
    <t>https://twitter.com/#!/bootstrapsbiz/status/973222682195124224</t>
  </si>
  <si>
    <t>https://twitter.com/#!/bootstrapsbiz/status/973223615549321216</t>
  </si>
  <si>
    <t>https://twitter.com/#!/bootstrapsbiz/status/973223826384355329</t>
  </si>
  <si>
    <t>https://twitter.com/#!/bootstrapsbiz/status/973234706073444353</t>
  </si>
  <si>
    <t>https://twitter.com/#!/bootstrapsbiz/status/974669130564554754</t>
  </si>
  <si>
    <t>https://twitter.com/#!/bootstrapsbiz/status/975751912367812608</t>
  </si>
  <si>
    <t>https://twitter.com/#!/bootstrapsbiz/status/975752092026658817</t>
  </si>
  <si>
    <t>https://twitter.com/#!/bootstrapsbiz/status/975752127141371905</t>
  </si>
  <si>
    <t>https://twitter.com/#!/bootstrapsbiz/status/975752165506670593</t>
  </si>
  <si>
    <t>https://twitter.com/#!/awesomememento/status/975752382297583616</t>
  </si>
  <si>
    <t>https://twitter.com/#!/sanderbiehn/status/975752539969744896</t>
  </si>
  <si>
    <t>https://twitter.com/#!/sanderbiehn/status/974302980148150272</t>
  </si>
  <si>
    <t>https://twitter.com/#!/sanderbiehn/status/974661595837050882</t>
  </si>
  <si>
    <t>https://twitter.com/#!/sanderbiehn/status/974665374917574656</t>
  </si>
  <si>
    <t>https://twitter.com/#!/sanderbiehn/status/975748772935299074</t>
  </si>
  <si>
    <t>https://twitter.com/#!/michelleberdeal/status/971381346005323776</t>
  </si>
  <si>
    <t>https://twitter.com/#!/piyuanker12/status/971780921949999104</t>
  </si>
  <si>
    <t>https://twitter.com/#!/piyuanker12/status/972498027477852165</t>
  </si>
  <si>
    <t>https://twitter.com/#!/linkedinselling/status/973227141738516481</t>
  </si>
  <si>
    <t>https://twitter.com/#!/timothy_hughes/status/974636965441220608</t>
  </si>
  <si>
    <t>https://twitter.com/#!/timothy_hughes/status/975390626358362113</t>
  </si>
  <si>
    <t>https://twitter.com/#!/piyuanker12/status/975390858311684097</t>
  </si>
  <si>
    <t>https://twitter.com/#!/exposalesltd/status/972457555258695681</t>
  </si>
  <si>
    <t>https://twitter.com/#!/exposalesltd/status/975475432035373057</t>
  </si>
  <si>
    <t>https://twitter.com/#!/exposalesltd/status/972496298996830209</t>
  </si>
  <si>
    <t>https://twitter.com/#!/exposalesltd/status/972853947219181569</t>
  </si>
  <si>
    <t>https://twitter.com/#!/exposalesltd/status/973221078104510465</t>
  </si>
  <si>
    <t>https://twitter.com/#!/exposalesltd/status/974308238115164162</t>
  </si>
  <si>
    <t>https://twitter.com/#!/exposalesltd/status/975373004065603584</t>
  </si>
  <si>
    <t>https://twitter.com/#!/piyuanker12/status/975752782803230723</t>
  </si>
  <si>
    <t>https://twitter.com/#!/piyuanker12/status/971412608946339851</t>
  </si>
  <si>
    <t>https://twitter.com/#!/piyuanker12/status/971779980349722624</t>
  </si>
  <si>
    <t>https://twitter.com/#!/piyuanker12/status/972499251245719557</t>
  </si>
  <si>
    <t>https://twitter.com/#!/piyuanker12/status/972501295960489984</t>
  </si>
  <si>
    <t>https://twitter.com/#!/piyuanker12/status/972872277376221184</t>
  </si>
  <si>
    <t>https://twitter.com/#!/piyuanker12/status/975388602694647808</t>
  </si>
  <si>
    <t>https://twitter.com/#!/piyuanker12/status/975389417673170945</t>
  </si>
  <si>
    <t>https://twitter.com/#!/dlsocialexperts/status/971057573070811136</t>
  </si>
  <si>
    <t>https://twitter.com/#!/dlsocialexperts/status/975753517376966656</t>
  </si>
  <si>
    <t>https://twitter.com/#!/micadam/status/975723818135191557</t>
  </si>
  <si>
    <t>https://twitter.com/#!/loudmelody17/status/975754234384695302</t>
  </si>
  <si>
    <t>https://twitter.com/#!/micadam/status/600270007122206720</t>
  </si>
  <si>
    <t>https://twitter.com/#!/micadam/status/972099937898024960</t>
  </si>
  <si>
    <t>https://twitter.com/#!/micadam/status/974210399544532992</t>
  </si>
  <si>
    <t>https://twitter.com/#!/micadam/status/975731372877737984</t>
  </si>
  <si>
    <t>https://twitter.com/#!/micadam/status/971057520805601282</t>
  </si>
  <si>
    <t>https://twitter.com/#!/micadam/status/974300958439198721</t>
  </si>
  <si>
    <t>https://twitter.com/#!/loudmelody17/status/975753937461522432</t>
  </si>
  <si>
    <t>https://twitter.com/#!/loudmelody17/status/971787882045124609</t>
  </si>
  <si>
    <t>https://twitter.com/#!/agence_iandyoo/status/974653776673034241</t>
  </si>
  <si>
    <t>https://twitter.com/#!/agence_iandyoo/status/973226884455653383</t>
  </si>
  <si>
    <t>https://twitter.com/#!/agence_iandyoo/status/973235671438684160</t>
  </si>
  <si>
    <t>https://twitter.com/#!/agence_iandyoo/status/974292635081994240</t>
  </si>
  <si>
    <t>https://twitter.com/#!/agence_iandyoo/status/974292635203637250</t>
  </si>
  <si>
    <t>https://twitter.com/#!/agence_iandyoo/status/974301449319600128</t>
  </si>
  <si>
    <t>https://twitter.com/#!/agence_iandyoo/status/974663442496999424</t>
  </si>
  <si>
    <t>https://twitter.com/#!/agence_iandyoo/status/974671471808335872</t>
  </si>
  <si>
    <t>https://twitter.com/#!/agence_iandyoo/status/975367215301177344</t>
  </si>
  <si>
    <t>https://twitter.com/#!/agence_iandyoo/status/975376139467313152</t>
  </si>
  <si>
    <t>https://twitter.com/#!/agence_iandyoo/status/975384834280448003</t>
  </si>
  <si>
    <t>https://twitter.com/#!/agence_iandyoo/status/975393640708177920</t>
  </si>
  <si>
    <t>https://twitter.com/#!/agence_iandyoo/status/975737155350917120</t>
  </si>
  <si>
    <t>https://twitter.com/#!/agence_iandyoo/status/975745962206547969</t>
  </si>
  <si>
    <t>https://twitter.com/#!/agence_iandyoo/status/975754782580396033</t>
  </si>
  <si>
    <t>https://twitter.com/#!/kevinknebl/status/973220191990571008</t>
  </si>
  <si>
    <t>https://twitter.com/#!/kevinknebl/status/975754934434983938</t>
  </si>
  <si>
    <t>https://twitter.com/#!/suzannekosmerl/status/975755078769528832</t>
  </si>
  <si>
    <t>https://twitter.com/#!/digitalleadersa/status/975352376516317186</t>
  </si>
  <si>
    <t>https://twitter.com/#!/shindehemant300/status/974660358106476545</t>
  </si>
  <si>
    <t>https://twitter.com/#!/shindehemant300/status/974669298508627968</t>
  </si>
  <si>
    <t>https://twitter.com/#!/shindehemant300/status/975747302039187456</t>
  </si>
  <si>
    <t>https://twitter.com/#!/shindehemant300/status/975756122245271552</t>
  </si>
  <si>
    <t>https://twitter.com/#!/monikaruzicka/status/971411412500140032</t>
  </si>
  <si>
    <t>https://twitter.com/#!/monikaruzicka/status/974669142472105984</t>
  </si>
  <si>
    <t>https://twitter.com/#!/monikaruzicka/status/975756311877992449</t>
  </si>
  <si>
    <t>https://twitter.com/#!/denniskoutoudis/status/974545083797155840</t>
  </si>
  <si>
    <t>https://twitter.com/#!/proyectosnolen1/status/975756349052280832</t>
  </si>
  <si>
    <t>https://twitter.com/#!/demandspring/status/975756387048357888</t>
  </si>
  <si>
    <t>https://twitter.com/#!/zacharyatkins1/status/971045396079366144</t>
  </si>
  <si>
    <t>https://twitter.com/#!/zacharyatkins1/status/971053014118264832</t>
  </si>
  <si>
    <t>https://twitter.com/#!/zacharyatkins1/status/971060511545667584</t>
  </si>
  <si>
    <t>https://twitter.com/#!/zacharyatkins1/status/971415465011695616</t>
  </si>
  <si>
    <t>https://twitter.com/#!/zacharyatkins1/status/971422892239085568</t>
  </si>
  <si>
    <t>https://twitter.com/#!/zacharyatkins1/status/971777783578939392</t>
  </si>
  <si>
    <t>https://twitter.com/#!/zacharyatkins1/status/971785296898650118</t>
  </si>
  <si>
    <t>https://twitter.com/#!/zacharyatkins1/status/972132560804503552</t>
  </si>
  <si>
    <t>https://twitter.com/#!/zacharyatkins1/status/972136264894943233</t>
  </si>
  <si>
    <t>https://twitter.com/#!/zacharyatkins1/status/972140180059680770</t>
  </si>
  <si>
    <t>https://twitter.com/#!/zacharyatkins1/status/972143796082364416</t>
  </si>
  <si>
    <t>https://twitter.com/#!/zacharyatkins1/status/972147659191529474</t>
  </si>
  <si>
    <t>https://twitter.com/#!/zacharyatkins1/status/972487360511401984</t>
  </si>
  <si>
    <t>https://twitter.com/#!/zacharyatkins1/status/972491066648743947</t>
  </si>
  <si>
    <t>https://twitter.com/#!/zacharyatkins1/status/972494886598533121</t>
  </si>
  <si>
    <t>https://twitter.com/#!/zacharyatkins1/status/972498613074104320</t>
  </si>
  <si>
    <t>https://twitter.com/#!/zacharyatkins1/status/972502489588170753</t>
  </si>
  <si>
    <t>https://twitter.com/#!/zacharyatkins1/status/972506168303202304</t>
  </si>
  <si>
    <t>https://twitter.com/#!/zacharyatkins1/status/972509991608430593</t>
  </si>
  <si>
    <t>https://twitter.com/#!/zacharyatkins1/status/972853443441451010</t>
  </si>
  <si>
    <t>https://twitter.com/#!/zacharyatkins1/status/972860988746846208</t>
  </si>
  <si>
    <t>https://twitter.com/#!/zacharyatkins1/status/972868543531364352</t>
  </si>
  <si>
    <t>https://twitter.com/#!/zacharyatkins1/status/972872366601785344</t>
  </si>
  <si>
    <t>https://twitter.com/#!/zacharyatkins1/status/973219702200786944</t>
  </si>
  <si>
    <t>https://twitter.com/#!/zacharyatkins1/status/973227302405464066</t>
  </si>
  <si>
    <t>https://twitter.com/#!/zacharyatkins1/status/973234809114853377</t>
  </si>
  <si>
    <t>https://twitter.com/#!/zacharyatkins1/status/974291780228263936</t>
  </si>
  <si>
    <t>https://twitter.com/#!/zacharyatkins1/status/974299335100952579</t>
  </si>
  <si>
    <t>https://twitter.com/#!/zacharyatkins1/status/974306872974106624</t>
  </si>
  <si>
    <t>https://twitter.com/#!/zacharyatkins1/status/974657858942926848</t>
  </si>
  <si>
    <t>https://twitter.com/#!/zacharyatkins1/status/974661686392213505</t>
  </si>
  <si>
    <t>https://twitter.com/#!/zacharyatkins1/status/974665414046339075</t>
  </si>
  <si>
    <t>https://twitter.com/#!/zacharyatkins1/status/974665415526961153</t>
  </si>
  <si>
    <t>https://twitter.com/#!/zacharyatkins1/status/974669267588321283</t>
  </si>
  <si>
    <t>https://twitter.com/#!/zacharyatkins1/status/975367498446049280</t>
  </si>
  <si>
    <t>https://twitter.com/#!/zacharyatkins1/status/975367501826678784</t>
  </si>
  <si>
    <t>https://twitter.com/#!/zacharyatkins1/status/975371328994861057</t>
  </si>
  <si>
    <t>https://twitter.com/#!/zacharyatkins1/status/975375060625215488</t>
  </si>
  <si>
    <t>https://twitter.com/#!/zacharyatkins1/status/975378878800699392</t>
  </si>
  <si>
    <t>https://twitter.com/#!/zacharyatkins1/status/975382602407448576</t>
  </si>
  <si>
    <t>https://twitter.com/#!/zacharyatkins1/status/975386488929169408</t>
  </si>
  <si>
    <t>https://twitter.com/#!/zacharyatkins1/status/975390157200330758</t>
  </si>
  <si>
    <t>https://twitter.com/#!/zacharyatkins1/status/975393974528696320</t>
  </si>
  <si>
    <t>https://twitter.com/#!/zacharyatkins1/status/975741317497212931</t>
  </si>
  <si>
    <t>https://twitter.com/#!/zacharyatkins1/status/975748892900851712</t>
  </si>
  <si>
    <t>https://twitter.com/#!/zacharyatkins1/status/975756424767770624</t>
  </si>
  <si>
    <t>https://twitter.com/#!/altruistauction/status/971045397031542789</t>
  </si>
  <si>
    <t>https://twitter.com/#!/altruistauction/status/971053015540158465</t>
  </si>
  <si>
    <t>https://twitter.com/#!/altruistauction/status/971060511478607872</t>
  </si>
  <si>
    <t>https://twitter.com/#!/altruistauction/status/971415465150025733</t>
  </si>
  <si>
    <t>https://twitter.com/#!/altruistauction/status/971422892599775234</t>
  </si>
  <si>
    <t>https://twitter.com/#!/altruistauction/status/971777783805415424</t>
  </si>
  <si>
    <t>https://twitter.com/#!/altruistauction/status/971785297582350336</t>
  </si>
  <si>
    <t>https://twitter.com/#!/altruistauction/status/972132560879878145</t>
  </si>
  <si>
    <t>https://twitter.com/#!/altruistauction/status/972136265519915008</t>
  </si>
  <si>
    <t>https://twitter.com/#!/altruistauction/status/972140179401175041</t>
  </si>
  <si>
    <t>https://twitter.com/#!/altruistauction/status/972143797009371138</t>
  </si>
  <si>
    <t>https://twitter.com/#!/altruistauction/status/972147659053158400</t>
  </si>
  <si>
    <t>https://twitter.com/#!/altruistauction/status/972487360507236352</t>
  </si>
  <si>
    <t>https://twitter.com/#!/altruistauction/status/972491067332399104</t>
  </si>
  <si>
    <t>https://twitter.com/#!/altruistauction/status/972494886116225024</t>
  </si>
  <si>
    <t>https://twitter.com/#!/altruistauction/status/972498612650496000</t>
  </si>
  <si>
    <t>https://twitter.com/#!/altruistauction/status/972502489324015623</t>
  </si>
  <si>
    <t>https://twitter.com/#!/altruistauction/status/972506168676573184</t>
  </si>
  <si>
    <t>https://twitter.com/#!/altruistauction/status/972509991021182977</t>
  </si>
  <si>
    <t>https://twitter.com/#!/altruistauction/status/972853443210694657</t>
  </si>
  <si>
    <t>https://twitter.com/#!/altruistauction/status/972860990097362945</t>
  </si>
  <si>
    <t>https://twitter.com/#!/altruistauction/status/972868543690821633</t>
  </si>
  <si>
    <t>https://twitter.com/#!/altruistauction/status/972872362571026432</t>
  </si>
  <si>
    <t>https://twitter.com/#!/altruistauction/status/973219700741214210</t>
  </si>
  <si>
    <t>https://twitter.com/#!/altruistauction/status/973227301801512960</t>
  </si>
  <si>
    <t>https://twitter.com/#!/altruistauction/status/973234808930426880</t>
  </si>
  <si>
    <t>https://twitter.com/#!/altruistauction/status/974291780018561026</t>
  </si>
  <si>
    <t>https://twitter.com/#!/altruistauction/status/974299334467571712</t>
  </si>
  <si>
    <t>https://twitter.com/#!/altruistauction/status/974306872374292480</t>
  </si>
  <si>
    <t>https://twitter.com/#!/altruistauction/status/974657855738564608</t>
  </si>
  <si>
    <t>https://twitter.com/#!/altruistauction/status/974661686098628608</t>
  </si>
  <si>
    <t>https://twitter.com/#!/altruistauction/status/974665414176313344</t>
  </si>
  <si>
    <t>https://twitter.com/#!/altruistauction/status/974665414453153792</t>
  </si>
  <si>
    <t>https://twitter.com/#!/altruistauction/status/974669268171313152</t>
  </si>
  <si>
    <t>https://twitter.com/#!/altruistauction/status/975367498471178240</t>
  </si>
  <si>
    <t>https://twitter.com/#!/altruistauction/status/975371327631654913</t>
  </si>
  <si>
    <t>https://twitter.com/#!/altruistauction/status/975375058708418560</t>
  </si>
  <si>
    <t>https://twitter.com/#!/altruistauction/status/975375072390209536</t>
  </si>
  <si>
    <t>https://twitter.com/#!/altruistauction/status/975378880050511872</t>
  </si>
  <si>
    <t>https://twitter.com/#!/altruistauction/status/975382603116269568</t>
  </si>
  <si>
    <t>https://twitter.com/#!/altruistauction/status/975386488681697281</t>
  </si>
  <si>
    <t>https://twitter.com/#!/altruistauction/status/975390157007458304</t>
  </si>
  <si>
    <t>https://twitter.com/#!/altruistauction/status/975393975011041280</t>
  </si>
  <si>
    <t>https://twitter.com/#!/altruistauction/status/975737501406187522</t>
  </si>
  <si>
    <t>https://twitter.com/#!/altruistauction/status/975741317748809728</t>
  </si>
  <si>
    <t>https://twitter.com/#!/altruistauction/status/975748893785972736</t>
  </si>
  <si>
    <t>https://twitter.com/#!/altruistauction/status/975756424834842627</t>
  </si>
  <si>
    <t>https://twitter.com/#!/ifrugalfitness/status/971780060846882817</t>
  </si>
  <si>
    <t>https://twitter.com/#!/ifrugalfitness/status/971780266023948288</t>
  </si>
  <si>
    <t>https://twitter.com/#!/ifrugalfitness/status/971780281567993858</t>
  </si>
  <si>
    <t>https://twitter.com/#!/ifrugalfitness/status/971780325197131776</t>
  </si>
  <si>
    <t>https://twitter.com/#!/ifrugalfitness/status/971780397444030464</t>
  </si>
  <si>
    <t>https://twitter.com/#!/ifrugalfitness/status/971780471452553216</t>
  </si>
  <si>
    <t>https://twitter.com/#!/ifrugalfitness/status/973234200995385349</t>
  </si>
  <si>
    <t>https://twitter.com/#!/ifrugalfitness/status/973234250848849921</t>
  </si>
  <si>
    <t>https://twitter.com/#!/ifrugalfitness/status/973234318578454528</t>
  </si>
  <si>
    <t>https://twitter.com/#!/ifrugalfitness/status/973234688209932288</t>
  </si>
  <si>
    <t>https://twitter.com/#!/ifrugalfitness/status/975755754086027264</t>
  </si>
  <si>
    <t>https://twitter.com/#!/ifrugalfitness/status/975756536533471232</t>
  </si>
  <si>
    <t>https://twitter.com/#!/ifrugalfitness/status/975756559115579392</t>
  </si>
  <si>
    <t>https://twitter.com/#!/ifrugalfitness/status/975756644670935040</t>
  </si>
  <si>
    <t>https://twitter.com/#!/orangeman7/status/972928658380869632</t>
  </si>
  <si>
    <t>https://twitter.com/#!/orangeman7/status/972129651370971138</t>
  </si>
  <si>
    <t>https://twitter.com/#!/mikeschiemer/status/973222098293444608</t>
  </si>
  <si>
    <t>https://twitter.com/#!/10dollarstartup/status/973233489746251776</t>
  </si>
  <si>
    <t>https://twitter.com/#!/schiemermktng/status/973235135188488193</t>
  </si>
  <si>
    <t>https://twitter.com/#!/schiemermktng/status/971039660263788545</t>
  </si>
  <si>
    <t>https://twitter.com/#!/schiemermktng/status/971780990715691009</t>
  </si>
  <si>
    <t>https://twitter.com/#!/schiemermktng/status/971781105807437824</t>
  </si>
  <si>
    <t>https://twitter.com/#!/schiemermktng/status/971781124375613441</t>
  </si>
  <si>
    <t>https://twitter.com/#!/schiemermktng/status/971781193787232256</t>
  </si>
  <si>
    <t>https://twitter.com/#!/schiemermktng/status/971781212447694849</t>
  </si>
  <si>
    <t>https://twitter.com/#!/schiemermktng/status/971781239555358721</t>
  </si>
  <si>
    <t>https://twitter.com/#!/schiemermktng/status/973235048500604928</t>
  </si>
  <si>
    <t>https://twitter.com/#!/schiemermktng/status/973235082445148160</t>
  </si>
  <si>
    <t>https://twitter.com/#!/schiemermktng/status/973235336817070083</t>
  </si>
  <si>
    <t>https://twitter.com/#!/schiemermktng/status/975757172238888960</t>
  </si>
  <si>
    <t>https://twitter.com/#!/schiemermktng/status/975757199841615874</t>
  </si>
  <si>
    <t>https://twitter.com/#!/schiemermktng/status/975757289671020544</t>
  </si>
  <si>
    <t>https://twitter.com/#!/alexander_low/status/973227605611765760</t>
  </si>
  <si>
    <t>https://twitter.com/#!/alexander_low/status/973236712653586437</t>
  </si>
  <si>
    <t>https://twitter.com/#!/thenakedlawyer/status/973236843784351746</t>
  </si>
  <si>
    <t>https://twitter.com/#!/imoyse/status/972785491966750720</t>
  </si>
  <si>
    <t>https://twitter.com/#!/imoyse/status/971058114077364226</t>
  </si>
  <si>
    <t>https://twitter.com/#!/imoyse/status/971411210494148609</t>
  </si>
  <si>
    <t>https://twitter.com/#!/imoyse/status/971777367747252227</t>
  </si>
  <si>
    <t>https://twitter.com/#!/imoyse/status/972504628154822656</t>
  </si>
  <si>
    <t>https://twitter.com/#!/imoyse/status/974665211717259265</t>
  </si>
  <si>
    <t>https://twitter.com/#!/digitalleadersa/status/972122846205038595</t>
  </si>
  <si>
    <t>https://twitter.com/#!/agsocialmedia/status/971408907934535680</t>
  </si>
  <si>
    <t>https://twitter.com/#!/agsocialmedia/status/972862224774639616</t>
  </si>
  <si>
    <t>https://twitter.com/#!/peterspringett/status/971053289688256512</t>
  </si>
  <si>
    <t>https://twitter.com/#!/alexander_low/status/973220576495054853</t>
  </si>
  <si>
    <t>https://twitter.com/#!/agsocialmedia/status/974286118433820672</t>
  </si>
  <si>
    <t>https://twitter.com/#!/digitalleadersa/status/974297189894819840</t>
  </si>
  <si>
    <t>https://twitter.com/#!/agsocialmedia/status/974290377728516096</t>
  </si>
  <si>
    <t>https://twitter.com/#!/timothy_hughes/status/970844419179114502</t>
  </si>
  <si>
    <t>https://twitter.com/#!/timothy_hughes/status/971404397568720896</t>
  </si>
  <si>
    <t>https://twitter.com/#!/timothy_hughes/status/971397884250808320</t>
  </si>
  <si>
    <t>https://twitter.com/#!/timothy_hughes/status/971222181144416257</t>
  </si>
  <si>
    <t>https://twitter.com/#!/timothy_hughes/status/971749129947893760</t>
  </si>
  <si>
    <t>https://twitter.com/#!/timothy_hughes/status/971432333546086400</t>
  </si>
  <si>
    <t>https://twitter.com/#!/timothy_hughes/status/971962288943988738</t>
  </si>
  <si>
    <t>https://twitter.com/#!/timothy_hughes/status/971851655632138240</t>
  </si>
  <si>
    <t>https://twitter.com/#!/timothy_hughes/status/972100198691426304</t>
  </si>
  <si>
    <t>https://twitter.com/#!/timothy_hughes/status/972458845791576064</t>
  </si>
  <si>
    <t>https://twitter.com/#!/timothy_hughes/status/972836304118603776</t>
  </si>
  <si>
    <t>https://twitter.com/#!/timothy_hughes/status/972932762758922240</t>
  </si>
  <si>
    <t>https://twitter.com/#!/timothy_hughes/status/974274524614098945</t>
  </si>
  <si>
    <t>https://twitter.com/#!/timothy_hughes/status/974258368419454976</t>
  </si>
  <si>
    <t>https://twitter.com/#!/timothy_hughes/status/974254894587801600</t>
  </si>
  <si>
    <t>https://twitter.com/#!/timothy_hughes/status/974583606592069632</t>
  </si>
  <si>
    <t>https://twitter.com/#!/timothy_hughes/status/975098032147415041</t>
  </si>
  <si>
    <t>https://twitter.com/#!/timothy_hughes/status/975342060030103553</t>
  </si>
  <si>
    <t>https://twitter.com/#!/timothy_hughes/status/975105157548662784</t>
  </si>
  <si>
    <t>https://twitter.com/#!/timothy_hughes/status/975308378615447552</t>
  </si>
  <si>
    <t>https://twitter.com/#!/timothy_hughes/status/971058090673164288</t>
  </si>
  <si>
    <t>https://twitter.com/#!/timothy_hughes/status/971420514219642880</t>
  </si>
  <si>
    <t>https://twitter.com/#!/timothy_hughes/status/971782887795290112</t>
  </si>
  <si>
    <t>https://twitter.com/#!/timothy_hughes/status/972131368778870784</t>
  </si>
  <si>
    <t>https://twitter.com/#!/timothy_hughes/status/972138323765551104</t>
  </si>
  <si>
    <t>https://twitter.com/#!/timothy_hughes/status/972145265728786433</t>
  </si>
  <si>
    <t>https://twitter.com/#!/timothy_hughes/status/972507632006258688</t>
  </si>
  <si>
    <t>https://twitter.com/#!/timothy_hughes/status/972853929326383104</t>
  </si>
  <si>
    <t>https://twitter.com/#!/timothy_hughes/status/972870014180130816</t>
  </si>
  <si>
    <t>https://twitter.com/#!/timothy_hughes/status/973232405820706816</t>
  </si>
  <si>
    <t>https://twitter.com/#!/timothy_hughes/status/974285849863966721</t>
  </si>
  <si>
    <t>https://twitter.com/#!/timothy_hughes/status/974303481652809729</t>
  </si>
  <si>
    <t>https://twitter.com/#!/timothy_hughes/status/974665892045967360</t>
  </si>
  <si>
    <t>https://twitter.com/#!/timothy_hughes/status/975373007127564291</t>
  </si>
  <si>
    <t>https://twitter.com/#!/digitalleadersa/status/971398067772690433</t>
  </si>
  <si>
    <t>https://twitter.com/#!/digitalleadersa/status/972665418925080576</t>
  </si>
  <si>
    <t>https://twitter.com/#!/digitalleadersa/status/974050293913669632</t>
  </si>
  <si>
    <t>https://twitter.com/#!/digitalleadersa/status/974563505553600512</t>
  </si>
  <si>
    <t>https://twitter.com/#!/digitalleadersa/status/974145168961163264</t>
  </si>
  <si>
    <t>https://twitter.com/#!/digitalleadersa/status/975413283611140098</t>
  </si>
  <si>
    <t>https://twitter.com/#!/digitalleadersa/status/972131662074130432</t>
  </si>
  <si>
    <t>https://twitter.com/#!/digitalleadersa/status/974659601172975617</t>
  </si>
  <si>
    <t>https://twitter.com/#!/digitalleadersa/status/974668385903669249</t>
  </si>
  <si>
    <t>https://twitter.com/#!/digitalleadersa/status/975384334025805824</t>
  </si>
  <si>
    <t>https://twitter.com/#!/digitalleadersa/status/975746756372848640</t>
  </si>
  <si>
    <t>https://twitter.com/#!/digitalleadersa/status/975755537349595137</t>
  </si>
  <si>
    <t>https://twitter.com/#!/alexander_low/status/974562924852211712</t>
  </si>
  <si>
    <t>https://twitter.com/#!/alexander_low/status/974307741777977345</t>
  </si>
  <si>
    <t>https://twitter.com/#!/alexander_low/status/974670131224895488</t>
  </si>
  <si>
    <t>https://twitter.com/#!/alexander_low/status/975394904628236288</t>
  </si>
  <si>
    <t>https://twitter.com/#!/alexander_low/status/975757292535762945</t>
  </si>
  <si>
    <t>https://twitter.com/#!/agsocialmedia/status/972399679374790657</t>
  </si>
  <si>
    <t>https://twitter.com/#!/agsocialmedia/status/972415546770837505</t>
  </si>
  <si>
    <t>https://twitter.com/#!/agsocialmedia/status/974227208943423488</t>
  </si>
  <si>
    <t>https://twitter.com/#!/agsocialmedia/status/972133687444860928</t>
  </si>
  <si>
    <t>https://twitter.com/#!/agsocialmedia/status/972141967437189120</t>
  </si>
  <si>
    <t>https://twitter.com/#!/agsocialmedia/status/974307999056629762</t>
  </si>
  <si>
    <t>https://twitter.com/#!/agsocialmedia/status/975739928649793536</t>
  </si>
  <si>
    <t>https://twitter.com/#!/digitalleadersa/status/971379953941041154</t>
  </si>
  <si>
    <t>https://twitter.com/#!/digitalleadersa/status/971760517227405313</t>
  </si>
  <si>
    <t>https://twitter.com/#!/digitalleadersa/status/972467114652110848</t>
  </si>
  <si>
    <t>https://twitter.com/#!/digitalleadersa/status/972389195925872640</t>
  </si>
  <si>
    <t>https://twitter.com/#!/digitalleadersa/status/972434447919452160</t>
  </si>
  <si>
    <t>https://twitter.com/#!/digitalleadersa/status/973191898134441984</t>
  </si>
  <si>
    <t>https://twitter.com/#!/digitalleadersa/status/971053810658496513</t>
  </si>
  <si>
    <t>https://twitter.com/#!/digitalleadersa/status/971416191439986688</t>
  </si>
  <si>
    <t>https://twitter.com/#!/digitalleadersa/status/971778592765087744</t>
  </si>
  <si>
    <t>https://twitter.com/#!/digitalleadersa/status/972140966781112320</t>
  </si>
  <si>
    <t>https://twitter.com/#!/digitalleadersa/status/972503369142202369</t>
  </si>
  <si>
    <t>https://twitter.com/#!/digitalleadersa/status/973228195267993600</t>
  </si>
  <si>
    <t>https://twitter.com/#!/digitalleadersa/status/974305977754415104</t>
  </si>
  <si>
    <t>https://twitter.com/#!/alexander_low/status/973236041057521664</t>
  </si>
  <si>
    <t>https://twitter.com/#!/agsocialmedia/status/972428372176506881</t>
  </si>
  <si>
    <t>https://twitter.com/#!/agsocialmedia/status/971771307288383491</t>
  </si>
  <si>
    <t>https://twitter.com/#!/agsocialmedia/status/972499854068011009</t>
  </si>
  <si>
    <t>https://twitter.com/#!/agsocialmedia/status/973220826345598976</t>
  </si>
  <si>
    <t>https://twitter.com/#!/agsocialmedia/status/975757548128210944</t>
  </si>
  <si>
    <t>https://twitter.com/#!/alexander_low/status/972789026745978881</t>
  </si>
  <si>
    <t>https://twitter.com/#!/alexander_low/status/971051323000020993</t>
  </si>
  <si>
    <t>https://twitter.com/#!/alexander_low/status/972133441578913793</t>
  </si>
  <si>
    <t>https://twitter.com/#!/alexander_low/status/974664387968585728</t>
  </si>
  <si>
    <t>https://twitter.com/#!/alexander_low/status/974668824606924801</t>
  </si>
  <si>
    <t>https://twitter.com/#!/agsocialmedia/status/974618541696716802</t>
  </si>
  <si>
    <t>https://twitter.com/#!/hootsuiteit/status/975757583536533504</t>
  </si>
  <si>
    <t>https://twitter.com/#!/ravi_bansal5/status/975757759739256832</t>
  </si>
  <si>
    <t>https://twitter.com/#!/iretailyticsbos/status/975757628646346752</t>
  </si>
  <si>
    <t>https://twitter.com/#!/iretailyticsbos/status/975757812180582401</t>
  </si>
  <si>
    <t>https://twitter.com/#!/iretailyticsbos/status/975757848423563264</t>
  </si>
  <si>
    <t>https://twitter.com/#!/iretailyticsbos/status/975757899887726592</t>
  </si>
  <si>
    <t>https://twitter.com/#!/bootstrapbiztv/status/951924545459490816</t>
  </si>
  <si>
    <t>https://twitter.com/#!/pr1startup/status/975759099886530560</t>
  </si>
  <si>
    <t>https://twitter.com/#!/dcpwebdesigners/status/975504631706071040</t>
  </si>
  <si>
    <t>https://twitter.com/#!/mikeschiemer/status/975751559933030402</t>
  </si>
  <si>
    <t>https://twitter.com/#!/10dollarstartup/status/971777721649987584</t>
  </si>
  <si>
    <t>https://twitter.com/#!/10dollarstartup/status/971777836683055105</t>
  </si>
  <si>
    <t>https://twitter.com/#!/10dollarstartup/status/971777846690635777</t>
  </si>
  <si>
    <t>https://twitter.com/#!/10dollarstartup/status/971777886758883328</t>
  </si>
  <si>
    <t>https://twitter.com/#!/10dollarstartup/status/973233408171282432</t>
  </si>
  <si>
    <t>https://twitter.com/#!/10dollarstartup/status/973233440693932034</t>
  </si>
  <si>
    <t>https://twitter.com/#!/10dollarstartup/status/975753373365489665</t>
  </si>
  <si>
    <t>https://twitter.com/#!/10dollarstartup/status/975753397545693184</t>
  </si>
  <si>
    <t>https://twitter.com/#!/10dollarstartup/status/975753433465741313</t>
  </si>
  <si>
    <t>https://twitter.com/#!/10dollarstartup/status/975753574578819074</t>
  </si>
  <si>
    <t>https://twitter.com/#!/jenprovidence/status/975758438578950146</t>
  </si>
  <si>
    <t>https://twitter.com/#!/mikeschiemer/status/970932088433147904</t>
  </si>
  <si>
    <t>https://twitter.com/#!/mikeschiemer/status/970901876811141121</t>
  </si>
  <si>
    <t>https://twitter.com/#!/mikeschiemer/status/970886780420591617</t>
  </si>
  <si>
    <t>https://twitter.com/#!/mikeschiemer/status/970856597802143745</t>
  </si>
  <si>
    <t>https://twitter.com/#!/mikeschiemer/status/971143488128548869</t>
  </si>
  <si>
    <t>https://twitter.com/#!/mikeschiemer/status/971671981417549824</t>
  </si>
  <si>
    <t>https://twitter.com/#!/mikeschiemer/status/971656866353819648</t>
  </si>
  <si>
    <t>https://twitter.com/#!/mikeschiemer/status/971566287368413185</t>
  </si>
  <si>
    <t>https://twitter.com/#!/mikeschiemer/status/971521004626436097</t>
  </si>
  <si>
    <t>https://twitter.com/#!/mikeschiemer/status/971505892964360193</t>
  </si>
  <si>
    <t>https://twitter.com/#!/mikeschiemer/status/971747374258409473</t>
  </si>
  <si>
    <t>https://twitter.com/#!/mikeschiemer/status/971973980411195397</t>
  </si>
  <si>
    <t>https://twitter.com/#!/mikeschiemer/status/971822935232086016</t>
  </si>
  <si>
    <t>https://twitter.com/#!/mikeschiemer/status/971913567095152640</t>
  </si>
  <si>
    <t>https://twitter.com/#!/mikeschiemer/status/972849724599554048</t>
  </si>
  <si>
    <t>https://twitter.com/#!/mikeschiemer/status/972834639596355584</t>
  </si>
  <si>
    <t>https://twitter.com/#!/mikeschiemer/status/972819439556186112</t>
  </si>
  <si>
    <t>https://twitter.com/#!/mikeschiemer/status/972698707073359872</t>
  </si>
  <si>
    <t>https://twitter.com/#!/mikeschiemer/status/972638393745203202</t>
  </si>
  <si>
    <t>https://twitter.com/#!/mikeschiemer/status/972593040400568321</t>
  </si>
  <si>
    <t>https://twitter.com/#!/mikeschiemer/status/972577922916782080</t>
  </si>
  <si>
    <t>https://twitter.com/#!/mikeschiemer/status/973151708472905728</t>
  </si>
  <si>
    <t>https://twitter.com/#!/mikeschiemer/status/973212118588837889</t>
  </si>
  <si>
    <t>https://twitter.com/#!/mikeschiemer/status/973000705761075203</t>
  </si>
  <si>
    <t>https://twitter.com/#!/mikeschiemer/status/975703539405262850</t>
  </si>
  <si>
    <t>https://twitter.com/#!/mikeschiemer/status/975658199209660416</t>
  </si>
  <si>
    <t>https://twitter.com/#!/mikeschiemer/status/975628025776787456</t>
  </si>
  <si>
    <t>https://twitter.com/#!/mikeschiemer/status/972139970927513600</t>
  </si>
  <si>
    <t>https://twitter.com/#!/mikeschiemer/status/972487371022323713</t>
  </si>
  <si>
    <t>https://twitter.com/#!/mikeschiemer/status/973222178236846086</t>
  </si>
  <si>
    <t>https://twitter.com/#!/mikeschiemer/status/973225101566136321</t>
  </si>
  <si>
    <t>https://twitter.com/#!/jenprovidence/status/975759259639173120</t>
  </si>
  <si>
    <t>https://twitter.com/#!/jenprovidence/status/975759281202098177</t>
  </si>
  <si>
    <t>https://twitter.com/#!/jenprovidence/status/975759471950647297</t>
  </si>
  <si>
    <t>971548393699880960</t>
  </si>
  <si>
    <t>969063569949102081</t>
  </si>
  <si>
    <t>970962702863609857</t>
  </si>
  <si>
    <t>972344585061109760</t>
  </si>
  <si>
    <t>974238402861203457</t>
  </si>
  <si>
    <t>928299501919408130</t>
  </si>
  <si>
    <t>975326981842702336</t>
  </si>
  <si>
    <t>975340242545922049</t>
  </si>
  <si>
    <t>975324142357671938</t>
  </si>
  <si>
    <t>975514602485309440</t>
  </si>
  <si>
    <t>971046027896770561</t>
  </si>
  <si>
    <t>971046168800227331</t>
  </si>
  <si>
    <t>971046541833236481</t>
  </si>
  <si>
    <t>970913075896508416</t>
  </si>
  <si>
    <t>971046712465862656</t>
  </si>
  <si>
    <t>971047074773938176</t>
  </si>
  <si>
    <t>971048110473523200</t>
  </si>
  <si>
    <t>971048636472877056</t>
  </si>
  <si>
    <t>971049388201168896</t>
  </si>
  <si>
    <t>971049567620825088</t>
  </si>
  <si>
    <t>970961333758976000</t>
  </si>
  <si>
    <t>971051692178288641</t>
  </si>
  <si>
    <t>971051807198863360</t>
  </si>
  <si>
    <t>971052184589791232</t>
  </si>
  <si>
    <t>971052541906530304</t>
  </si>
  <si>
    <t>971053419136917504</t>
  </si>
  <si>
    <t>974371228671725570</t>
  </si>
  <si>
    <t>971053836487069696</t>
  </si>
  <si>
    <t>971054081883164673</t>
  </si>
  <si>
    <t>971054112904241152</t>
  </si>
  <si>
    <t>971054207385128960</t>
  </si>
  <si>
    <t>971047391620104194</t>
  </si>
  <si>
    <t>971054411005952000</t>
  </si>
  <si>
    <t>971054566799171584</t>
  </si>
  <si>
    <t>971055574329778177</t>
  </si>
  <si>
    <t>971058040387416064</t>
  </si>
  <si>
    <t>971058086898171909</t>
  </si>
  <si>
    <t>971058379069296643</t>
  </si>
  <si>
    <t>971058408886620160</t>
  </si>
  <si>
    <t>971052082810834946</t>
  </si>
  <si>
    <t>971058838312022016</t>
  </si>
  <si>
    <t>971059140620640257</t>
  </si>
  <si>
    <t>971059266365870081</t>
  </si>
  <si>
    <t>971059734856990721</t>
  </si>
  <si>
    <t>971060752030355456</t>
  </si>
  <si>
    <t>971060802487705600</t>
  </si>
  <si>
    <t>971047869724745728</t>
  </si>
  <si>
    <t>971048118799208450</t>
  </si>
  <si>
    <t>971053005666742272</t>
  </si>
  <si>
    <t>971060825225072640</t>
  </si>
  <si>
    <t>971060841641598976</t>
  </si>
  <si>
    <t>971061279749279744</t>
  </si>
  <si>
    <t>970954680145793024</t>
  </si>
  <si>
    <t>971061725050081285</t>
  </si>
  <si>
    <t>971061928905920512</t>
  </si>
  <si>
    <t>971062846657384448</t>
  </si>
  <si>
    <t>971062963149795328</t>
  </si>
  <si>
    <t>971410727901724672</t>
  </si>
  <si>
    <t>971410901248233472</t>
  </si>
  <si>
    <t>971411567840444416</t>
  </si>
  <si>
    <t>971411654205476864</t>
  </si>
  <si>
    <t>971412181249118208</t>
  </si>
  <si>
    <t>971406272405889025</t>
  </si>
  <si>
    <t>971143550892216320</t>
  </si>
  <si>
    <t>971411949396381698</t>
  </si>
  <si>
    <t>971412435113570304</t>
  </si>
  <si>
    <t>971412715842523137</t>
  </si>
  <si>
    <t>971412814685286400</t>
  </si>
  <si>
    <t>971412918511259649</t>
  </si>
  <si>
    <t>971412935179456514</t>
  </si>
  <si>
    <t>971394243616002048</t>
  </si>
  <si>
    <t>971413329783738368</t>
  </si>
  <si>
    <t>971413399262433280</t>
  </si>
  <si>
    <t>971413454283268096</t>
  </si>
  <si>
    <t>971414452343099393</t>
  </si>
  <si>
    <t>971415338297511936</t>
  </si>
  <si>
    <t>971415377543491586</t>
  </si>
  <si>
    <t>971415505645993984</t>
  </si>
  <si>
    <t>971415788937777155</t>
  </si>
  <si>
    <t>971416074464956416</t>
  </si>
  <si>
    <t>971416174033620992</t>
  </si>
  <si>
    <t>971416693011496961</t>
  </si>
  <si>
    <t>971416988676448257</t>
  </si>
  <si>
    <t>971417617247494144</t>
  </si>
  <si>
    <t>971417654903889922</t>
  </si>
  <si>
    <t>971417835477053440</t>
  </si>
  <si>
    <t>971417984764973056</t>
  </si>
  <si>
    <t>971417989378641920</t>
  </si>
  <si>
    <t>971418030130565125</t>
  </si>
  <si>
    <t>971418166801952768</t>
  </si>
  <si>
    <t>971418448264859648</t>
  </si>
  <si>
    <t>971419277684297729</t>
  </si>
  <si>
    <t>971419377084940288</t>
  </si>
  <si>
    <t>971049062433779712</t>
  </si>
  <si>
    <t>971413920312430592</t>
  </si>
  <si>
    <t>971419901683470337</t>
  </si>
  <si>
    <t>971420280525537280</t>
  </si>
  <si>
    <t>971420349463064576</t>
  </si>
  <si>
    <t>971420400994353153</t>
  </si>
  <si>
    <t>970693040993161216</t>
  </si>
  <si>
    <t>971420710886244352</t>
  </si>
  <si>
    <t>971421039182929923</t>
  </si>
  <si>
    <t>971421128223797248</t>
  </si>
  <si>
    <t>971421296100864001</t>
  </si>
  <si>
    <t>971421364534956034</t>
  </si>
  <si>
    <t>971421714126028805</t>
  </si>
  <si>
    <t>971421984860106752</t>
  </si>
  <si>
    <t>971422469650296833</t>
  </si>
  <si>
    <t>971422858629951488</t>
  </si>
  <si>
    <t>971423906257973248</t>
  </si>
  <si>
    <t>971061859863363584</t>
  </si>
  <si>
    <t>971424282751447040</t>
  </si>
  <si>
    <t>971424805152059397</t>
  </si>
  <si>
    <t>956854346637103105</t>
  </si>
  <si>
    <t>971424874483793920</t>
  </si>
  <si>
    <t>971377473165451264</t>
  </si>
  <si>
    <t>971410796696629249</t>
  </si>
  <si>
    <t>970661714336219136</t>
  </si>
  <si>
    <t>971424891651031040</t>
  </si>
  <si>
    <t>971425011465576448</t>
  </si>
  <si>
    <t>971425250490699779</t>
  </si>
  <si>
    <t>971280087554326531</t>
  </si>
  <si>
    <t>971425464085569538</t>
  </si>
  <si>
    <t>971418331403227137</t>
  </si>
  <si>
    <t>971419202610483200</t>
  </si>
  <si>
    <t>971420575825620992</t>
  </si>
  <si>
    <t>971052658168619008</t>
  </si>
  <si>
    <t>971424236282810368</t>
  </si>
  <si>
    <t>971424605226393607</t>
  </si>
  <si>
    <t>971416059008909314</t>
  </si>
  <si>
    <t>971425495249244160</t>
  </si>
  <si>
    <t>971770275070128129</t>
  </si>
  <si>
    <t>971770275753811968</t>
  </si>
  <si>
    <t>971770276563300352</t>
  </si>
  <si>
    <t>971770638322061312</t>
  </si>
  <si>
    <t>971771958965784578</t>
  </si>
  <si>
    <t>934152465263579136</t>
  </si>
  <si>
    <t>971772469244825601</t>
  </si>
  <si>
    <t>971756450367275009</t>
  </si>
  <si>
    <t>971774096253050882</t>
  </si>
  <si>
    <t>971774684894191616</t>
  </si>
  <si>
    <t>971775358541402112</t>
  </si>
  <si>
    <t>971775565651955715</t>
  </si>
  <si>
    <t>971775721944375299</t>
  </si>
  <si>
    <t>971776069484384256</t>
  </si>
  <si>
    <t>971775843390377984</t>
  </si>
  <si>
    <t>971776157879291904</t>
  </si>
  <si>
    <t>971777617891241991</t>
  </si>
  <si>
    <t>971778338275676162</t>
  </si>
  <si>
    <t>971780766710489089</t>
  </si>
  <si>
    <t>971781811947876353</t>
  </si>
  <si>
    <t>971781815454326785</t>
  </si>
  <si>
    <t>971781867761434625</t>
  </si>
  <si>
    <t>971781895938768896</t>
  </si>
  <si>
    <t>971782298768113664</t>
  </si>
  <si>
    <t>971783219883532290</t>
  </si>
  <si>
    <t>971783868104749056</t>
  </si>
  <si>
    <t>971333638011965441</t>
  </si>
  <si>
    <t>971784336822317056</t>
  </si>
  <si>
    <t>971630610832912385</t>
  </si>
  <si>
    <t>971785266280194048</t>
  </si>
  <si>
    <t>971785742778273793</t>
  </si>
  <si>
    <t>971785906305708032</t>
  </si>
  <si>
    <t>971786342437801984</t>
  </si>
  <si>
    <t>971785174135574528</t>
  </si>
  <si>
    <t>971786451552817154</t>
  </si>
  <si>
    <t>971786465716920321</t>
  </si>
  <si>
    <t>971786899416408064</t>
  </si>
  <si>
    <t>972129270570016768</t>
  </si>
  <si>
    <t>972129440531533824</t>
  </si>
  <si>
    <t>972521249887973376</t>
  </si>
  <si>
    <t>971779415381340160</t>
  </si>
  <si>
    <t>971780743155343362</t>
  </si>
  <si>
    <t>971778850152697856</t>
  </si>
  <si>
    <t>971780837225222144</t>
  </si>
  <si>
    <t>971780688998469632</t>
  </si>
  <si>
    <t>971780797530296320</t>
  </si>
  <si>
    <t>972130767466893312</t>
  </si>
  <si>
    <t>971101747514142722</t>
  </si>
  <si>
    <t>972129930208272384</t>
  </si>
  <si>
    <t>971415460209192960</t>
  </si>
  <si>
    <t>972131273949970433</t>
  </si>
  <si>
    <t>972131303524110336</t>
  </si>
  <si>
    <t>972131365880844288</t>
  </si>
  <si>
    <t>972131589412085760</t>
  </si>
  <si>
    <t>972131669074415621</t>
  </si>
  <si>
    <t>971794381022875648</t>
  </si>
  <si>
    <t>972132733601370112</t>
  </si>
  <si>
    <t>972133721129308162</t>
  </si>
  <si>
    <t>972136225120407552</t>
  </si>
  <si>
    <t>971411529638739969</t>
  </si>
  <si>
    <t>971774073960304640</t>
  </si>
  <si>
    <t>972136325250994177</t>
  </si>
  <si>
    <t>972134665409712128</t>
  </si>
  <si>
    <t>972136564787765249</t>
  </si>
  <si>
    <t>972136684535078912</t>
  </si>
  <si>
    <t>972136761378988036</t>
  </si>
  <si>
    <t>972137595420504064</t>
  </si>
  <si>
    <t>971783307666051072</t>
  </si>
  <si>
    <t>972137662969675782</t>
  </si>
  <si>
    <t>971783310480412672</t>
  </si>
  <si>
    <t>972137665419268111</t>
  </si>
  <si>
    <t>879638488378945537</t>
  </si>
  <si>
    <t>972138992320819201</t>
  </si>
  <si>
    <t>972139965713756160</t>
  </si>
  <si>
    <t>972140307742683136</t>
  </si>
  <si>
    <t>972140573963399169</t>
  </si>
  <si>
    <t>972141511390482432</t>
  </si>
  <si>
    <t>972141969223901185</t>
  </si>
  <si>
    <t>972141980271693824</t>
  </si>
  <si>
    <t>972142048022269952</t>
  </si>
  <si>
    <t>972142591297847298</t>
  </si>
  <si>
    <t>972143026247258112</t>
  </si>
  <si>
    <t>972143136431595520</t>
  </si>
  <si>
    <t>972143249157709824</t>
  </si>
  <si>
    <t>972144040400637952</t>
  </si>
  <si>
    <t>972144481972768769</t>
  </si>
  <si>
    <t>970523889812914176</t>
  </si>
  <si>
    <t>972144763850887169</t>
  </si>
  <si>
    <t>972144875364913152</t>
  </si>
  <si>
    <t>972145056529317888</t>
  </si>
  <si>
    <t>972145237228507141</t>
  </si>
  <si>
    <t>972147373303615488</t>
  </si>
  <si>
    <t>972147935155666945</t>
  </si>
  <si>
    <t>972148805524078592</t>
  </si>
  <si>
    <t>971242450558881792</t>
  </si>
  <si>
    <t>971780254380552194</t>
  </si>
  <si>
    <t>972133328542367744</t>
  </si>
  <si>
    <t>972148931223224321</t>
  </si>
  <si>
    <t>971892388179464192</t>
  </si>
  <si>
    <t>971782139325964290</t>
  </si>
  <si>
    <t>972149134621896705</t>
  </si>
  <si>
    <t>972017658102247425</t>
  </si>
  <si>
    <t>972149224266764288</t>
  </si>
  <si>
    <t>972149106838835203</t>
  </si>
  <si>
    <t>972149273566597120</t>
  </si>
  <si>
    <t>971058008951226369</t>
  </si>
  <si>
    <t>972150020366585856</t>
  </si>
  <si>
    <t>971787187284008960</t>
  </si>
  <si>
    <t>970607515372261376</t>
  </si>
  <si>
    <t>972150359828369409</t>
  </si>
  <si>
    <t>971773715817123840</t>
  </si>
  <si>
    <t>972488091989626881</t>
  </si>
  <si>
    <t>972490765132881927</t>
  </si>
  <si>
    <t>972491068196274176</t>
  </si>
  <si>
    <t>972491069244940288</t>
  </si>
  <si>
    <t>972289944675811328</t>
  </si>
  <si>
    <t>972491090954665984</t>
  </si>
  <si>
    <t>972490980594102272</t>
  </si>
  <si>
    <t>972490993030258688</t>
  </si>
  <si>
    <t>972491272362561536</t>
  </si>
  <si>
    <t>972491667017273345</t>
  </si>
  <si>
    <t>972492373115703297</t>
  </si>
  <si>
    <t>972491710386274304</t>
  </si>
  <si>
    <t>972491487215841287</t>
  </si>
  <si>
    <t>972492040725508096</t>
  </si>
  <si>
    <t>972492579165044736</t>
  </si>
  <si>
    <t>971801333916491778</t>
  </si>
  <si>
    <t>972493484677566465</t>
  </si>
  <si>
    <t>972493531804766210</t>
  </si>
  <si>
    <t>972105005246316545</t>
  </si>
  <si>
    <t>971417720444121093</t>
  </si>
  <si>
    <t>972493706510192642</t>
  </si>
  <si>
    <t>972494892911026176</t>
  </si>
  <si>
    <t>972497564368015361</t>
  </si>
  <si>
    <t>972497739035668481</t>
  </si>
  <si>
    <t>948554295594627074</t>
  </si>
  <si>
    <t>947907571956011010</t>
  </si>
  <si>
    <t>972497972779941888</t>
  </si>
  <si>
    <t>972497977641140225</t>
  </si>
  <si>
    <t>972499460394766336</t>
  </si>
  <si>
    <t>972500188324618241</t>
  </si>
  <si>
    <t>949055529690845184</t>
  </si>
  <si>
    <t>972502181701185537</t>
  </si>
  <si>
    <t>972502525118238720</t>
  </si>
  <si>
    <t>972503435412213762</t>
  </si>
  <si>
    <t>972505360425766912</t>
  </si>
  <si>
    <t>972505589258469376</t>
  </si>
  <si>
    <t>972505612566151170</t>
  </si>
  <si>
    <t>972505741155213312</t>
  </si>
  <si>
    <t>972505825330708481</t>
  </si>
  <si>
    <t>972505846851645440</t>
  </si>
  <si>
    <t>972507148738580480</t>
  </si>
  <si>
    <t>972510965148323842</t>
  </si>
  <si>
    <t>972019312096632832</t>
  </si>
  <si>
    <t>972855078636916738</t>
  </si>
  <si>
    <t>972511154059841536</t>
  </si>
  <si>
    <t>972856182565154816</t>
  </si>
  <si>
    <t>972856039052849152</t>
  </si>
  <si>
    <t>972856050117435392</t>
  </si>
  <si>
    <t>972856061836320773</t>
  </si>
  <si>
    <t>972856103787810821</t>
  </si>
  <si>
    <t>972856153930596354</t>
  </si>
  <si>
    <t>972856178588909575</t>
  </si>
  <si>
    <t>972856191226384385</t>
  </si>
  <si>
    <t>972856251595083776</t>
  </si>
  <si>
    <t>972856286101606400</t>
  </si>
  <si>
    <t>972856542805536769</t>
  </si>
  <si>
    <t>972856560656506880</t>
  </si>
  <si>
    <t>972856572576755718</t>
  </si>
  <si>
    <t>972856615144710144</t>
  </si>
  <si>
    <t>972856663471476736</t>
  </si>
  <si>
    <t>972856691044896769</t>
  </si>
  <si>
    <t>972856702084308992</t>
  </si>
  <si>
    <t>972856759466561536</t>
  </si>
  <si>
    <t>972856786763075584</t>
  </si>
  <si>
    <t>972857740593979392</t>
  </si>
  <si>
    <t>972858208418119680</t>
  </si>
  <si>
    <t>972859711254093824</t>
  </si>
  <si>
    <t>972860200037355520</t>
  </si>
  <si>
    <t>972862164833914882</t>
  </si>
  <si>
    <t>972862404647424000</t>
  </si>
  <si>
    <t>971054863571390464</t>
  </si>
  <si>
    <t>972863477483278336</t>
  </si>
  <si>
    <t>971415472058060800</t>
  </si>
  <si>
    <t>972140387694448640</t>
  </si>
  <si>
    <t>972865088838397957</t>
  </si>
  <si>
    <t>971415682058543104</t>
  </si>
  <si>
    <t>972140457592610816</t>
  </si>
  <si>
    <t>972865233227341826</t>
  </si>
  <si>
    <t>972867824594104321</t>
  </si>
  <si>
    <t>972837814479020032</t>
  </si>
  <si>
    <t>972868273237786625</t>
  </si>
  <si>
    <t>972868942703333377</t>
  </si>
  <si>
    <t>972869047665741825</t>
  </si>
  <si>
    <t>972869076870713344</t>
  </si>
  <si>
    <t>972869098651705344</t>
  </si>
  <si>
    <t>972869266558148609</t>
  </si>
  <si>
    <t>972871629129814016</t>
  </si>
  <si>
    <t>972871702517616641</t>
  </si>
  <si>
    <t>972871770943426561</t>
  </si>
  <si>
    <t>972571006211674112</t>
  </si>
  <si>
    <t>972871774244343809</t>
  </si>
  <si>
    <t>972871959095775233</t>
  </si>
  <si>
    <t>972873056317255680</t>
  </si>
  <si>
    <t>972873979428876288</t>
  </si>
  <si>
    <t>973220557448560640</t>
  </si>
  <si>
    <t>973221107842146304</t>
  </si>
  <si>
    <t>973221150552723459</t>
  </si>
  <si>
    <t>971062526409453573</t>
  </si>
  <si>
    <t>971411898896867328</t>
  </si>
  <si>
    <t>971422051486515201</t>
  </si>
  <si>
    <t>971787080106876930</t>
  </si>
  <si>
    <t>972495132053315584</t>
  </si>
  <si>
    <t>972870359211888640</t>
  </si>
  <si>
    <t>973222284470046720</t>
  </si>
  <si>
    <t>974595276093775872</t>
  </si>
  <si>
    <t>971782755053985793</t>
  </si>
  <si>
    <t>971785708758290432</t>
  </si>
  <si>
    <t>971765963262693376</t>
  </si>
  <si>
    <t>973224341201551362</t>
  </si>
  <si>
    <t>973224934074875904</t>
  </si>
  <si>
    <t>972558322384719872</t>
  </si>
  <si>
    <t>973225441627639808</t>
  </si>
  <si>
    <t>971045489570406400</t>
  </si>
  <si>
    <t>971060841075294208</t>
  </si>
  <si>
    <t>973225856599560193</t>
  </si>
  <si>
    <t>971055656273829888</t>
  </si>
  <si>
    <t>973199120851787778</t>
  </si>
  <si>
    <t>973226261936996352</t>
  </si>
  <si>
    <t>973226900289179650</t>
  </si>
  <si>
    <t>973227019449393152</t>
  </si>
  <si>
    <t>973227118984298497</t>
  </si>
  <si>
    <t>973227132842278912</t>
  </si>
  <si>
    <t>971415347298492416</t>
  </si>
  <si>
    <t>973227199963844608</t>
  </si>
  <si>
    <t>973227324635217921</t>
  </si>
  <si>
    <t>973227541250093056</t>
  </si>
  <si>
    <t>973228179325378560</t>
  </si>
  <si>
    <t>969454763015331840</t>
  </si>
  <si>
    <t>970393444022669312</t>
  </si>
  <si>
    <t>973228376726138883</t>
  </si>
  <si>
    <t>973228469839646722</t>
  </si>
  <si>
    <t>973228578308542465</t>
  </si>
  <si>
    <t>973228738522558464</t>
  </si>
  <si>
    <t>973228641856507904</t>
  </si>
  <si>
    <t>973228856751677440</t>
  </si>
  <si>
    <t>973229016940359680</t>
  </si>
  <si>
    <t>973229062104731651</t>
  </si>
  <si>
    <t>973229914555125760</t>
  </si>
  <si>
    <t>973230167782035456</t>
  </si>
  <si>
    <t>973231836355702785</t>
  </si>
  <si>
    <t>973231913518411777</t>
  </si>
  <si>
    <t>973231942853423110</t>
  </si>
  <si>
    <t>973232659236302859</t>
  </si>
  <si>
    <t>973233378840412160</t>
  </si>
  <si>
    <t>973233528371519488</t>
  </si>
  <si>
    <t>973185667600670720</t>
  </si>
  <si>
    <t>973233963316731904</t>
  </si>
  <si>
    <t>973234233702481921</t>
  </si>
  <si>
    <t>973234671852097536</t>
  </si>
  <si>
    <t>973235527376752640</t>
  </si>
  <si>
    <t>973235670763253760</t>
  </si>
  <si>
    <t>973069354899263488</t>
  </si>
  <si>
    <t>973236229327278086</t>
  </si>
  <si>
    <t>973236901581918210</t>
  </si>
  <si>
    <t>973236971530280960</t>
  </si>
  <si>
    <t>973237083480510464</t>
  </si>
  <si>
    <t>973237211582877696</t>
  </si>
  <si>
    <t>971051382026506245</t>
  </si>
  <si>
    <t>971055141079089152</t>
  </si>
  <si>
    <t>971062938692923393</t>
  </si>
  <si>
    <t>971413763726499840</t>
  </si>
  <si>
    <t>971417556836933637</t>
  </si>
  <si>
    <t>971425310079143937</t>
  </si>
  <si>
    <t>971776124043841536</t>
  </si>
  <si>
    <t>971787728542162944</t>
  </si>
  <si>
    <t>972130469776150534</t>
  </si>
  <si>
    <t>972138561473597440</t>
  </si>
  <si>
    <t>972142307838341121</t>
  </si>
  <si>
    <t>972150198263861248</t>
  </si>
  <si>
    <t>972489319909875713</t>
  </si>
  <si>
    <t>972492857889230848</t>
  </si>
  <si>
    <t>972500943160971267</t>
  </si>
  <si>
    <t>972504675386822657</t>
  </si>
  <si>
    <t>972512482647592960</t>
  </si>
  <si>
    <t>972855241061355526</t>
  </si>
  <si>
    <t>972863316807864320</t>
  </si>
  <si>
    <t>972867042004135937</t>
  </si>
  <si>
    <t>972874856529350657</t>
  </si>
  <si>
    <t>973225653419106304</t>
  </si>
  <si>
    <t>973229469556264961</t>
  </si>
  <si>
    <t>973237260803067905</t>
  </si>
  <si>
    <t>973237436699508736</t>
  </si>
  <si>
    <t>974286535305687041</t>
  </si>
  <si>
    <t>974095341963431936</t>
  </si>
  <si>
    <t>974286778411577351</t>
  </si>
  <si>
    <t>973229631867359232</t>
  </si>
  <si>
    <t>974285861444620289</t>
  </si>
  <si>
    <t>974286843909955584</t>
  </si>
  <si>
    <t>971053976555786240</t>
  </si>
  <si>
    <t>974286920321785856</t>
  </si>
  <si>
    <t>973221062161903617</t>
  </si>
  <si>
    <t>974288043451527168</t>
  </si>
  <si>
    <t>974287903064055808</t>
  </si>
  <si>
    <t>972454550501253121</t>
  </si>
  <si>
    <t>971416715144974336</t>
  </si>
  <si>
    <t>971773853306380288</t>
  </si>
  <si>
    <t>972860991884099584</t>
  </si>
  <si>
    <t>973228445298765831</t>
  </si>
  <si>
    <t>974287941064380416</t>
  </si>
  <si>
    <t>974288115358732288</t>
  </si>
  <si>
    <t>974288557350227968</t>
  </si>
  <si>
    <t>974288639143370753</t>
  </si>
  <si>
    <t>970837620728258562</t>
  </si>
  <si>
    <t>971045003039576064</t>
  </si>
  <si>
    <t>970755467164123136</t>
  </si>
  <si>
    <t>971045063521394688</t>
  </si>
  <si>
    <t>974289382034243586</t>
  </si>
  <si>
    <t>974290218135277569</t>
  </si>
  <si>
    <t>974290335261175808</t>
  </si>
  <si>
    <t>974291117234688000</t>
  </si>
  <si>
    <t>974292054908993537</t>
  </si>
  <si>
    <t>974292802573135872</t>
  </si>
  <si>
    <t>974270138248818689</t>
  </si>
  <si>
    <t>974196555522519040</t>
  </si>
  <si>
    <t>974292966192791553</t>
  </si>
  <si>
    <t>972135669685366786</t>
  </si>
  <si>
    <t>974293161358123009</t>
  </si>
  <si>
    <t>974294151343812608</t>
  </si>
  <si>
    <t>971780072184086528</t>
  </si>
  <si>
    <t>974294567108399106</t>
  </si>
  <si>
    <t>974294655910187008</t>
  </si>
  <si>
    <t>974295296577622016</t>
  </si>
  <si>
    <t>973525940713197571</t>
  </si>
  <si>
    <t>974295889115320321</t>
  </si>
  <si>
    <t>973219609326342146</t>
  </si>
  <si>
    <t>974268884743311363</t>
  </si>
  <si>
    <t>974296864135761920</t>
  </si>
  <si>
    <t>974293136099901442</t>
  </si>
  <si>
    <t>974296984290058242</t>
  </si>
  <si>
    <t>974297543625633792</t>
  </si>
  <si>
    <t>974299260668862469</t>
  </si>
  <si>
    <t>974299262308659201</t>
  </si>
  <si>
    <t>974299313395392512</t>
  </si>
  <si>
    <t>974299553141874691</t>
  </si>
  <si>
    <t>974300846908420097</t>
  </si>
  <si>
    <t>974301854850052098</t>
  </si>
  <si>
    <t>956547447244967939</t>
  </si>
  <si>
    <t>879410021464977408</t>
  </si>
  <si>
    <t>867839012446380032</t>
  </si>
  <si>
    <t>902590743776198657</t>
  </si>
  <si>
    <t>877227646861684736</t>
  </si>
  <si>
    <t>902591290528944128</t>
  </si>
  <si>
    <t>974298859861049344</t>
  </si>
  <si>
    <t>974300426580480001</t>
  </si>
  <si>
    <t>974300449300996096</t>
  </si>
  <si>
    <t>974301862630477826</t>
  </si>
  <si>
    <t>974302411849392129</t>
  </si>
  <si>
    <t>974302787361263616</t>
  </si>
  <si>
    <t>970717895398449152</t>
  </si>
  <si>
    <t>973924808130953217</t>
  </si>
  <si>
    <t>974302948623777792</t>
  </si>
  <si>
    <t>974304465217081344</t>
  </si>
  <si>
    <t>974252380849082371</t>
  </si>
  <si>
    <t>974305398852288512</t>
  </si>
  <si>
    <t>974305459481071616</t>
  </si>
  <si>
    <t>972136952618278913</t>
  </si>
  <si>
    <t>974305470008774656</t>
  </si>
  <si>
    <t>971421501776977920</t>
  </si>
  <si>
    <t>974305642323132417</t>
  </si>
  <si>
    <t>973865456028221440</t>
  </si>
  <si>
    <t>974306376494219264</t>
  </si>
  <si>
    <t>974306489870573568</t>
  </si>
  <si>
    <t>974307197906771968</t>
  </si>
  <si>
    <t>974307407043223553</t>
  </si>
  <si>
    <t>972489764762013696</t>
  </si>
  <si>
    <t>974306754526941186</t>
  </si>
  <si>
    <t>974307755661111296</t>
  </si>
  <si>
    <t>974292293359423489</t>
  </si>
  <si>
    <t>974137125951164416</t>
  </si>
  <si>
    <t>974307794156441601</t>
  </si>
  <si>
    <t>974309257561755654</t>
  </si>
  <si>
    <t>974309381318828032</t>
  </si>
  <si>
    <t>974655700038283264</t>
  </si>
  <si>
    <t>974656236926001154</t>
  </si>
  <si>
    <t>974656468967243776</t>
  </si>
  <si>
    <t>974656541134675969</t>
  </si>
  <si>
    <t>974656688476344321</t>
  </si>
  <si>
    <t>974656826187898880</t>
  </si>
  <si>
    <t>974657954829029377</t>
  </si>
  <si>
    <t>974657977390190594</t>
  </si>
  <si>
    <t>971061000475734016</t>
  </si>
  <si>
    <t>974658018238484480</t>
  </si>
  <si>
    <t>974658626739580933</t>
  </si>
  <si>
    <t>974658699158544384</t>
  </si>
  <si>
    <t>974658743697858561</t>
  </si>
  <si>
    <t>974659020073127939</t>
  </si>
  <si>
    <t>972461866848083968</t>
  </si>
  <si>
    <t>972823749656567808</t>
  </si>
  <si>
    <t>972509722120253440</t>
  </si>
  <si>
    <t>972861392431865856</t>
  </si>
  <si>
    <t>972861405878718464</t>
  </si>
  <si>
    <t>974659115355115521</t>
  </si>
  <si>
    <t>974659308054044672</t>
  </si>
  <si>
    <t>973105924884848640</t>
  </si>
  <si>
    <t>972509734573166593</t>
  </si>
  <si>
    <t>974660056636682242</t>
  </si>
  <si>
    <t>972847137896763392</t>
  </si>
  <si>
    <t>974660333158785026</t>
  </si>
  <si>
    <t>974660338615451649</t>
  </si>
  <si>
    <t>974660834088669184</t>
  </si>
  <si>
    <t>974661105720217600</t>
  </si>
  <si>
    <t>974661124678389760</t>
  </si>
  <si>
    <t>974650531359715333</t>
  </si>
  <si>
    <t>974661559543844866</t>
  </si>
  <si>
    <t>974661685356253185</t>
  </si>
  <si>
    <t>972853426907475968</t>
  </si>
  <si>
    <t>974662857286651904</t>
  </si>
  <si>
    <t>974663322573459457</t>
  </si>
  <si>
    <t>973227618064461824</t>
  </si>
  <si>
    <t>971046147853881345</t>
  </si>
  <si>
    <t>971046496148819968</t>
  </si>
  <si>
    <t>971047607383592960</t>
  </si>
  <si>
    <t>971048382826414081</t>
  </si>
  <si>
    <t>971049128674422786</t>
  </si>
  <si>
    <t>971049899910422528</t>
  </si>
  <si>
    <t>971050153846112256</t>
  </si>
  <si>
    <t>974663410712563712</t>
  </si>
  <si>
    <t>971898684253376512</t>
  </si>
  <si>
    <t>971853526132514818</t>
  </si>
  <si>
    <t>971781757518434307</t>
  </si>
  <si>
    <t>972865820169777152</t>
  </si>
  <si>
    <t>974663553344065536</t>
  </si>
  <si>
    <t>974663602601971712</t>
  </si>
  <si>
    <t>973196920079384578</t>
  </si>
  <si>
    <t>972127798482624512</t>
  </si>
  <si>
    <t>971779265862782976</t>
  </si>
  <si>
    <t>974664107260633088</t>
  </si>
  <si>
    <t>974664112482365440</t>
  </si>
  <si>
    <t>974664852571672577</t>
  </si>
  <si>
    <t>974639026392223745</t>
  </si>
  <si>
    <t>972491112853188608</t>
  </si>
  <si>
    <t>973234716471103488</t>
  </si>
  <si>
    <t>974664888109891585</t>
  </si>
  <si>
    <t>974582314779987968</t>
  </si>
  <si>
    <t>971773818405519360</t>
  </si>
  <si>
    <t>972860971080474626</t>
  </si>
  <si>
    <t>973228401011159040</t>
  </si>
  <si>
    <t>974664929025363969</t>
  </si>
  <si>
    <t>974286381194399745</t>
  </si>
  <si>
    <t>974286393110335489</t>
  </si>
  <si>
    <t>974665003180552193</t>
  </si>
  <si>
    <t>972265179210813448</t>
  </si>
  <si>
    <t>974821758430777345</t>
  </si>
  <si>
    <t>971780279701516289</t>
  </si>
  <si>
    <t>971701395853332480</t>
  </si>
  <si>
    <t>971776353535131648</t>
  </si>
  <si>
    <t>972143489281675264</t>
  </si>
  <si>
    <t>972149711342854144</t>
  </si>
  <si>
    <t>974665342239805440</t>
  </si>
  <si>
    <t>974665146953068547</t>
  </si>
  <si>
    <t>974665351219724288</t>
  </si>
  <si>
    <t>974665401895411716</t>
  </si>
  <si>
    <t>868319481851920388</t>
  </si>
  <si>
    <t>974665554178043906</t>
  </si>
  <si>
    <t>974665570992967680</t>
  </si>
  <si>
    <t>974665773372211200</t>
  </si>
  <si>
    <t>974665997822189568</t>
  </si>
  <si>
    <t>971402643288592385</t>
  </si>
  <si>
    <t>971412837187903488</t>
  </si>
  <si>
    <t>971418254806839297</t>
  </si>
  <si>
    <t>974294777956110336</t>
  </si>
  <si>
    <t>971412481364123650</t>
  </si>
  <si>
    <t>971412560045109248</t>
  </si>
  <si>
    <t>971412616919863296</t>
  </si>
  <si>
    <t>972130515384926209</t>
  </si>
  <si>
    <t>973228507416485888</t>
  </si>
  <si>
    <t>974666326173278208</t>
  </si>
  <si>
    <t>974666856807260164</t>
  </si>
  <si>
    <t>974667617905664006</t>
  </si>
  <si>
    <t>972874449065250816</t>
  </si>
  <si>
    <t>974667682611154945</t>
  </si>
  <si>
    <t>974668055480537089</t>
  </si>
  <si>
    <t>974668539746537472</t>
  </si>
  <si>
    <t>974668896308514816</t>
  </si>
  <si>
    <t>974603896667693056</t>
  </si>
  <si>
    <t>974668927841325056</t>
  </si>
  <si>
    <t>974669472584884225</t>
  </si>
  <si>
    <t>974669799811960832</t>
  </si>
  <si>
    <t>974670031572426753</t>
  </si>
  <si>
    <t>974670232898981890</t>
  </si>
  <si>
    <t>974670294806880258</t>
  </si>
  <si>
    <t>974670790296776704</t>
  </si>
  <si>
    <t>974670840196288512</t>
  </si>
  <si>
    <t>974672498552918017</t>
  </si>
  <si>
    <t>975367104273764353</t>
  </si>
  <si>
    <t>973227138294996994</t>
  </si>
  <si>
    <t>974292914892345345</t>
  </si>
  <si>
    <t>975367485385003008</t>
  </si>
  <si>
    <t>975368820075520007</t>
  </si>
  <si>
    <t>975366311873261568</t>
  </si>
  <si>
    <t>975369954198523905</t>
  </si>
  <si>
    <t>975371490303660032</t>
  </si>
  <si>
    <t>975371754641215488</t>
  </si>
  <si>
    <t>975370245547483141</t>
  </si>
  <si>
    <t>972496138136891393</t>
  </si>
  <si>
    <t>972496142905856001</t>
  </si>
  <si>
    <t>975372189062004736</t>
  </si>
  <si>
    <t>975372191427629056</t>
  </si>
  <si>
    <t>972500205613584384</t>
  </si>
  <si>
    <t>974309525527367685</t>
  </si>
  <si>
    <t>975372035630256128</t>
  </si>
  <si>
    <t>975373068901240837</t>
  </si>
  <si>
    <t>971772386713448449</t>
  </si>
  <si>
    <t>973221689692704768</t>
  </si>
  <si>
    <t>974290672055447552</t>
  </si>
  <si>
    <t>974666260876333056</t>
  </si>
  <si>
    <t>975374054260658176</t>
  </si>
  <si>
    <t>973014465728909312</t>
  </si>
  <si>
    <t>973222016047345664</t>
  </si>
  <si>
    <t>970355694724579328</t>
  </si>
  <si>
    <t>971051177822494720</t>
  </si>
  <si>
    <t>970047413233864705</t>
  </si>
  <si>
    <t>971051447621099520</t>
  </si>
  <si>
    <t>971051785598021632</t>
  </si>
  <si>
    <t>971051935460614144</t>
  </si>
  <si>
    <t>971774713772077056</t>
  </si>
  <si>
    <t>971786422821601280</t>
  </si>
  <si>
    <t>973223934320660480</t>
  </si>
  <si>
    <t>972124910817595392</t>
  </si>
  <si>
    <t>972147744558104576</t>
  </si>
  <si>
    <t>971885778619060224</t>
  </si>
  <si>
    <t>970882920004096011</t>
  </si>
  <si>
    <t>970153110059540480</t>
  </si>
  <si>
    <t>970135744978276353</t>
  </si>
  <si>
    <t>974118925926465536</t>
  </si>
  <si>
    <t>971772531890950148</t>
  </si>
  <si>
    <t>974288832085577728</t>
  </si>
  <si>
    <t>971050852629663747</t>
  </si>
  <si>
    <t>971051087774887936</t>
  </si>
  <si>
    <t>971051342671224833</t>
  </si>
  <si>
    <t>971051387655151618</t>
  </si>
  <si>
    <t>971786435354230785</t>
  </si>
  <si>
    <t>972148052076109825</t>
  </si>
  <si>
    <t>971879739525824516</t>
  </si>
  <si>
    <t>972148107109543936</t>
  </si>
  <si>
    <t>972148017716326400</t>
  </si>
  <si>
    <t>972148149887188992</t>
  </si>
  <si>
    <t>972144301550505991</t>
  </si>
  <si>
    <t>972493027519418368</t>
  </si>
  <si>
    <t>972865480615657472</t>
  </si>
  <si>
    <t>974669811069440000</t>
  </si>
  <si>
    <t>974669659567001601</t>
  </si>
  <si>
    <t>974669947677872129</t>
  </si>
  <si>
    <t>974670213299007488</t>
  </si>
  <si>
    <t>974670242768150528</t>
  </si>
  <si>
    <t>974670395235295232</t>
  </si>
  <si>
    <t>974670415430934528</t>
  </si>
  <si>
    <t>974670444254187520</t>
  </si>
  <si>
    <t>974670593491599360</t>
  </si>
  <si>
    <t>975377922742718467</t>
  </si>
  <si>
    <t>974774817823035393</t>
  </si>
  <si>
    <t>975380036009148417</t>
  </si>
  <si>
    <t>971400115071209474</t>
  </si>
  <si>
    <t>974238801328508929</t>
  </si>
  <si>
    <t>974412429919735809</t>
  </si>
  <si>
    <t>973227171824177152</t>
  </si>
  <si>
    <t>974299221858889728</t>
  </si>
  <si>
    <t>975382064236318721</t>
  </si>
  <si>
    <t>975382751112323072</t>
  </si>
  <si>
    <t>975382911611490304</t>
  </si>
  <si>
    <t>975382915570962433</t>
  </si>
  <si>
    <t>975382938408947712</t>
  </si>
  <si>
    <t>975383240939917312</t>
  </si>
  <si>
    <t>974269747218051073</t>
  </si>
  <si>
    <t>975356928376360960</t>
  </si>
  <si>
    <t>975384002185060352</t>
  </si>
  <si>
    <t>975387249633316864</t>
  </si>
  <si>
    <t>975387348262424576</t>
  </si>
  <si>
    <t>975061813493751809</t>
  </si>
  <si>
    <t>975387550398468096</t>
  </si>
  <si>
    <t>975390583379451904</t>
  </si>
  <si>
    <t>971782834149998592</t>
  </si>
  <si>
    <t>971753373723713536</t>
  </si>
  <si>
    <t>972801760619212801</t>
  </si>
  <si>
    <t>972854168389001216</t>
  </si>
  <si>
    <t>973198694634999809</t>
  </si>
  <si>
    <t>972491524662616064</t>
  </si>
  <si>
    <t>975391092660203520</t>
  </si>
  <si>
    <t>975392001909772294</t>
  </si>
  <si>
    <t>972152057896382464</t>
  </si>
  <si>
    <t>972867766142357504</t>
  </si>
  <si>
    <t>962521527794225153</t>
  </si>
  <si>
    <t>972245279079632903</t>
  </si>
  <si>
    <t>972850131782520832</t>
  </si>
  <si>
    <t>975222209114509312</t>
  </si>
  <si>
    <t>975392168754991105</t>
  </si>
  <si>
    <t>972140020072112129</t>
  </si>
  <si>
    <t>975392920781099008</t>
  </si>
  <si>
    <t>975393267784306689</t>
  </si>
  <si>
    <t>975393393508601858</t>
  </si>
  <si>
    <t>975393992350273537</t>
  </si>
  <si>
    <t>975395018902040577</t>
  </si>
  <si>
    <t>975395457378725889</t>
  </si>
  <si>
    <t>974359670939938816</t>
  </si>
  <si>
    <t>975386529320308736</t>
  </si>
  <si>
    <t>975396493925539840</t>
  </si>
  <si>
    <t>975388221432614913</t>
  </si>
  <si>
    <t>975396913930555397</t>
  </si>
  <si>
    <t>971415222320816128</t>
  </si>
  <si>
    <t>975395659368058884</t>
  </si>
  <si>
    <t>975397048374714368</t>
  </si>
  <si>
    <t>975734920344584192</t>
  </si>
  <si>
    <t>974066156406534146</t>
  </si>
  <si>
    <t>975391257101975553</t>
  </si>
  <si>
    <t>974293612455497730</t>
  </si>
  <si>
    <t>974293717552123905</t>
  </si>
  <si>
    <t>972112351272022016</t>
  </si>
  <si>
    <t>971734830982553602</t>
  </si>
  <si>
    <t>974255966534455296</t>
  </si>
  <si>
    <t>975714157977890816</t>
  </si>
  <si>
    <t>973225971246600192</t>
  </si>
  <si>
    <t>975735569211826176</t>
  </si>
  <si>
    <t>975737416618258433</t>
  </si>
  <si>
    <t>972853424797732865</t>
  </si>
  <si>
    <t>972857183598796803</t>
  </si>
  <si>
    <t>972857190150262786</t>
  </si>
  <si>
    <t>972857202062102529</t>
  </si>
  <si>
    <t>972857247641559041</t>
  </si>
  <si>
    <t>972857300405932032</t>
  </si>
  <si>
    <t>972857323503915008</t>
  </si>
  <si>
    <t>972857335256403968</t>
  </si>
  <si>
    <t>972857396157706240</t>
  </si>
  <si>
    <t>972857679113785344</t>
  </si>
  <si>
    <t>975737426428690432</t>
  </si>
  <si>
    <t>971057069288755202</t>
  </si>
  <si>
    <t>971781866486489089</t>
  </si>
  <si>
    <t>971783378952433666</t>
  </si>
  <si>
    <t>975737583543169024</t>
  </si>
  <si>
    <t>972721534312894466</t>
  </si>
  <si>
    <t>975250698999877633</t>
  </si>
  <si>
    <t>975737837206294529</t>
  </si>
  <si>
    <t>975739517377400833</t>
  </si>
  <si>
    <t>975739859909275648</t>
  </si>
  <si>
    <t>974286780651491328</t>
  </si>
  <si>
    <t>971786758320021504</t>
  </si>
  <si>
    <t>974666427503403009</t>
  </si>
  <si>
    <t>975739981007347712</t>
  </si>
  <si>
    <t>975727011531579393</t>
  </si>
  <si>
    <t>975740027971031042</t>
  </si>
  <si>
    <t>975383278457905153</t>
  </si>
  <si>
    <t>975383511518588928</t>
  </si>
  <si>
    <t>975740766474637312</t>
  </si>
  <si>
    <t>971786409794154496</t>
  </si>
  <si>
    <t>975377035836174337</t>
  </si>
  <si>
    <t>975741280364957696</t>
  </si>
  <si>
    <t>975743455686266881</t>
  </si>
  <si>
    <t>971041045080354822</t>
  </si>
  <si>
    <t>975364156382744576</t>
  </si>
  <si>
    <t>971785134700511234</t>
  </si>
  <si>
    <t>971410682087428096</t>
  </si>
  <si>
    <t>975744046332305408</t>
  </si>
  <si>
    <t>975201628893655040</t>
  </si>
  <si>
    <t>975744181602840577</t>
  </si>
  <si>
    <t>971049063159418880</t>
  </si>
  <si>
    <t>972507407673909249</t>
  </si>
  <si>
    <t>972864967732056065</t>
  </si>
  <si>
    <t>972869786878337025</t>
  </si>
  <si>
    <t>975382598351491073</t>
  </si>
  <si>
    <t>975744310275661824</t>
  </si>
  <si>
    <t>974820146576592897</t>
  </si>
  <si>
    <t>975744884534599680</t>
  </si>
  <si>
    <t>975005661099626496</t>
  </si>
  <si>
    <t>975745142060670976</t>
  </si>
  <si>
    <t>975745308536852480</t>
  </si>
  <si>
    <t>975745958318309377</t>
  </si>
  <si>
    <t>975747038057918465</t>
  </si>
  <si>
    <t>975747251120336896</t>
  </si>
  <si>
    <t>975746463757090817</t>
  </si>
  <si>
    <t>975747425343279105</t>
  </si>
  <si>
    <t>975748766895624192</t>
  </si>
  <si>
    <t>974298195021869056</t>
  </si>
  <si>
    <t>974660618631327746</t>
  </si>
  <si>
    <t>975386027593314304</t>
  </si>
  <si>
    <t>975748814555430912</t>
  </si>
  <si>
    <t>975749126720774144</t>
  </si>
  <si>
    <t>975747896539787265</t>
  </si>
  <si>
    <t>975750065682833413</t>
  </si>
  <si>
    <t>971045146572853249</t>
  </si>
  <si>
    <t>970703992438382592</t>
  </si>
  <si>
    <t>975388115698376705</t>
  </si>
  <si>
    <t>975750516667047936</t>
  </si>
  <si>
    <t>971756237745541120</t>
  </si>
  <si>
    <t>971787902270296069</t>
  </si>
  <si>
    <t>974296679871545348</t>
  </si>
  <si>
    <t>975373772277604352</t>
  </si>
  <si>
    <t>975376410369019905</t>
  </si>
  <si>
    <t>975375470261751809</t>
  </si>
  <si>
    <t>975387777746468865</t>
  </si>
  <si>
    <t>971409665945989120</t>
  </si>
  <si>
    <t>971773558107070467</t>
  </si>
  <si>
    <t>972134932163284993</t>
  </si>
  <si>
    <t>972504878689013762</t>
  </si>
  <si>
    <t>975750253856149506</t>
  </si>
  <si>
    <t>971787910856036352</t>
  </si>
  <si>
    <t>975751497211351040</t>
  </si>
  <si>
    <t>971046777569755136</t>
  </si>
  <si>
    <t>971173744763965442</t>
  </si>
  <si>
    <t>971354988176953347</t>
  </si>
  <si>
    <t>972855517273120770</t>
  </si>
  <si>
    <t>971415127768608768</t>
  </si>
  <si>
    <t>971415139432980480</t>
  </si>
  <si>
    <t>975752008274731008</t>
  </si>
  <si>
    <t>975752009050673152</t>
  </si>
  <si>
    <t>971056956155809793</t>
  </si>
  <si>
    <t>971056979128061952</t>
  </si>
  <si>
    <t>971056989907439620</t>
  </si>
  <si>
    <t>971057012837703680</t>
  </si>
  <si>
    <t>973222644798586880</t>
  </si>
  <si>
    <t>973222682195124224</t>
  </si>
  <si>
    <t>973223615549321216</t>
  </si>
  <si>
    <t>973223826384355329</t>
  </si>
  <si>
    <t>973234706073444353</t>
  </si>
  <si>
    <t>974669130564554754</t>
  </si>
  <si>
    <t>975751912367812608</t>
  </si>
  <si>
    <t>975752092026658817</t>
  </si>
  <si>
    <t>975752127141371905</t>
  </si>
  <si>
    <t>975752165506670593</t>
  </si>
  <si>
    <t>975752382297583616</t>
  </si>
  <si>
    <t>975752539969744896</t>
  </si>
  <si>
    <t>974302980148150272</t>
  </si>
  <si>
    <t>974661595837050882</t>
  </si>
  <si>
    <t>974665374917574656</t>
  </si>
  <si>
    <t>975748772935299074</t>
  </si>
  <si>
    <t>971381346005323776</t>
  </si>
  <si>
    <t>971780921949999104</t>
  </si>
  <si>
    <t>972498027477852165</t>
  </si>
  <si>
    <t>973227141738516481</t>
  </si>
  <si>
    <t>974636965441220608</t>
  </si>
  <si>
    <t>975390626358362113</t>
  </si>
  <si>
    <t>975390858311684097</t>
  </si>
  <si>
    <t>972457555258695681</t>
  </si>
  <si>
    <t>975475432035373057</t>
  </si>
  <si>
    <t>972496298996830209</t>
  </si>
  <si>
    <t>972853947219181569</t>
  </si>
  <si>
    <t>973221078104510465</t>
  </si>
  <si>
    <t>974308238115164162</t>
  </si>
  <si>
    <t>975373004065603584</t>
  </si>
  <si>
    <t>975752782803230723</t>
  </si>
  <si>
    <t>971412608946339851</t>
  </si>
  <si>
    <t>971779980349722624</t>
  </si>
  <si>
    <t>972499251245719557</t>
  </si>
  <si>
    <t>972501295960489984</t>
  </si>
  <si>
    <t>972872277376221184</t>
  </si>
  <si>
    <t>975388602694647808</t>
  </si>
  <si>
    <t>975389417673170945</t>
  </si>
  <si>
    <t>971057573070811136</t>
  </si>
  <si>
    <t>975753517376966656</t>
  </si>
  <si>
    <t>975723818135191557</t>
  </si>
  <si>
    <t>975754234384695302</t>
  </si>
  <si>
    <t>600270007122206720</t>
  </si>
  <si>
    <t>972099937898024960</t>
  </si>
  <si>
    <t>974210399544532992</t>
  </si>
  <si>
    <t>975731372877737984</t>
  </si>
  <si>
    <t>971057520805601282</t>
  </si>
  <si>
    <t>974300958439198721</t>
  </si>
  <si>
    <t>975753937461522432</t>
  </si>
  <si>
    <t>971787882045124609</t>
  </si>
  <si>
    <t>974653776673034241</t>
  </si>
  <si>
    <t>973226884455653383</t>
  </si>
  <si>
    <t>973235671438684160</t>
  </si>
  <si>
    <t>974292635081994240</t>
  </si>
  <si>
    <t>974292635203637250</t>
  </si>
  <si>
    <t>974301449319600128</t>
  </si>
  <si>
    <t>974663442496999424</t>
  </si>
  <si>
    <t>974671471808335872</t>
  </si>
  <si>
    <t>975367215301177344</t>
  </si>
  <si>
    <t>975376139467313152</t>
  </si>
  <si>
    <t>975384834280448003</t>
  </si>
  <si>
    <t>975393640708177920</t>
  </si>
  <si>
    <t>975737155350917120</t>
  </si>
  <si>
    <t>975745962206547969</t>
  </si>
  <si>
    <t>975754782580396033</t>
  </si>
  <si>
    <t>973220191990571008</t>
  </si>
  <si>
    <t>975754934434983938</t>
  </si>
  <si>
    <t>975755078769528832</t>
  </si>
  <si>
    <t>975352376516317186</t>
  </si>
  <si>
    <t>974660358106476545</t>
  </si>
  <si>
    <t>974669298508627968</t>
  </si>
  <si>
    <t>975747302039187456</t>
  </si>
  <si>
    <t>975756122245271552</t>
  </si>
  <si>
    <t>971411412500140032</t>
  </si>
  <si>
    <t>974669142472105984</t>
  </si>
  <si>
    <t>975756311877992449</t>
  </si>
  <si>
    <t>974545083797155840</t>
  </si>
  <si>
    <t>975756349052280832</t>
  </si>
  <si>
    <t>975756387048357888</t>
  </si>
  <si>
    <t>971045396079366144</t>
  </si>
  <si>
    <t>971053014118264832</t>
  </si>
  <si>
    <t>971060511545667584</t>
  </si>
  <si>
    <t>971415465011695616</t>
  </si>
  <si>
    <t>971422892239085568</t>
  </si>
  <si>
    <t>971777783578939392</t>
  </si>
  <si>
    <t>971785296898650118</t>
  </si>
  <si>
    <t>972132560804503552</t>
  </si>
  <si>
    <t>972136264894943233</t>
  </si>
  <si>
    <t>972140180059680770</t>
  </si>
  <si>
    <t>972143796082364416</t>
  </si>
  <si>
    <t>972147659191529474</t>
  </si>
  <si>
    <t>972487360511401984</t>
  </si>
  <si>
    <t>972491066648743947</t>
  </si>
  <si>
    <t>972494886598533121</t>
  </si>
  <si>
    <t>972498613074104320</t>
  </si>
  <si>
    <t>972502489588170753</t>
  </si>
  <si>
    <t>972506168303202304</t>
  </si>
  <si>
    <t>972509991608430593</t>
  </si>
  <si>
    <t>972853443441451010</t>
  </si>
  <si>
    <t>972860988746846208</t>
  </si>
  <si>
    <t>972868543531364352</t>
  </si>
  <si>
    <t>972872366601785344</t>
  </si>
  <si>
    <t>973219702200786944</t>
  </si>
  <si>
    <t>973227302405464066</t>
  </si>
  <si>
    <t>973234809114853377</t>
  </si>
  <si>
    <t>974291780228263936</t>
  </si>
  <si>
    <t>974299335100952579</t>
  </si>
  <si>
    <t>974306872974106624</t>
  </si>
  <si>
    <t>974657858942926848</t>
  </si>
  <si>
    <t>974661686392213505</t>
  </si>
  <si>
    <t>974665414046339075</t>
  </si>
  <si>
    <t>974665415526961153</t>
  </si>
  <si>
    <t>974669267588321283</t>
  </si>
  <si>
    <t>975367498446049280</t>
  </si>
  <si>
    <t>975367501826678784</t>
  </si>
  <si>
    <t>975371328994861057</t>
  </si>
  <si>
    <t>975375060625215488</t>
  </si>
  <si>
    <t>975378878800699392</t>
  </si>
  <si>
    <t>975382602407448576</t>
  </si>
  <si>
    <t>975386488929169408</t>
  </si>
  <si>
    <t>975390157200330758</t>
  </si>
  <si>
    <t>975393974528696320</t>
  </si>
  <si>
    <t>975741317497212931</t>
  </si>
  <si>
    <t>975748892900851712</t>
  </si>
  <si>
    <t>975756424767770624</t>
  </si>
  <si>
    <t>971045397031542789</t>
  </si>
  <si>
    <t>971053015540158465</t>
  </si>
  <si>
    <t>971060511478607872</t>
  </si>
  <si>
    <t>971415465150025733</t>
  </si>
  <si>
    <t>971422892599775234</t>
  </si>
  <si>
    <t>971777783805415424</t>
  </si>
  <si>
    <t>971785297582350336</t>
  </si>
  <si>
    <t>972132560879878145</t>
  </si>
  <si>
    <t>972136265519915008</t>
  </si>
  <si>
    <t>972140179401175041</t>
  </si>
  <si>
    <t>972143797009371138</t>
  </si>
  <si>
    <t>972147659053158400</t>
  </si>
  <si>
    <t>972487360507236352</t>
  </si>
  <si>
    <t>972491067332399104</t>
  </si>
  <si>
    <t>972494886116225024</t>
  </si>
  <si>
    <t>972498612650496000</t>
  </si>
  <si>
    <t>972502489324015623</t>
  </si>
  <si>
    <t>972506168676573184</t>
  </si>
  <si>
    <t>972509991021182977</t>
  </si>
  <si>
    <t>972853443210694657</t>
  </si>
  <si>
    <t>972860990097362945</t>
  </si>
  <si>
    <t>972868543690821633</t>
  </si>
  <si>
    <t>972872362571026432</t>
  </si>
  <si>
    <t>973219700741214210</t>
  </si>
  <si>
    <t>973227301801512960</t>
  </si>
  <si>
    <t>973234808930426880</t>
  </si>
  <si>
    <t>974291780018561026</t>
  </si>
  <si>
    <t>974299334467571712</t>
  </si>
  <si>
    <t>974306872374292480</t>
  </si>
  <si>
    <t>974657855738564608</t>
  </si>
  <si>
    <t>974661686098628608</t>
  </si>
  <si>
    <t>974665414176313344</t>
  </si>
  <si>
    <t>974665414453153792</t>
  </si>
  <si>
    <t>974669268171313152</t>
  </si>
  <si>
    <t>975367498471178240</t>
  </si>
  <si>
    <t>975371327631654913</t>
  </si>
  <si>
    <t>975375058708418560</t>
  </si>
  <si>
    <t>975375072390209536</t>
  </si>
  <si>
    <t>975378880050511872</t>
  </si>
  <si>
    <t>975382603116269568</t>
  </si>
  <si>
    <t>975386488681697281</t>
  </si>
  <si>
    <t>975390157007458304</t>
  </si>
  <si>
    <t>975393975011041280</t>
  </si>
  <si>
    <t>975737501406187522</t>
  </si>
  <si>
    <t>975741317748809728</t>
  </si>
  <si>
    <t>975748893785972736</t>
  </si>
  <si>
    <t>975756424834842627</t>
  </si>
  <si>
    <t>971780060846882817</t>
  </si>
  <si>
    <t>971780266023948288</t>
  </si>
  <si>
    <t>971780281567993858</t>
  </si>
  <si>
    <t>971780325197131776</t>
  </si>
  <si>
    <t>971780397444030464</t>
  </si>
  <si>
    <t>971780471452553216</t>
  </si>
  <si>
    <t>973234200995385349</t>
  </si>
  <si>
    <t>973234250848849921</t>
  </si>
  <si>
    <t>973234318578454528</t>
  </si>
  <si>
    <t>973234688209932288</t>
  </si>
  <si>
    <t>975755754086027264</t>
  </si>
  <si>
    <t>975756536533471232</t>
  </si>
  <si>
    <t>975756559115579392</t>
  </si>
  <si>
    <t>975756644670935040</t>
  </si>
  <si>
    <t>972928658380869632</t>
  </si>
  <si>
    <t>972129651370971138</t>
  </si>
  <si>
    <t>973222098293444608</t>
  </si>
  <si>
    <t>973233489746251776</t>
  </si>
  <si>
    <t>973235135188488193</t>
  </si>
  <si>
    <t>971039660263788545</t>
  </si>
  <si>
    <t>971780990715691009</t>
  </si>
  <si>
    <t>971781105807437824</t>
  </si>
  <si>
    <t>971781124375613441</t>
  </si>
  <si>
    <t>971781193787232256</t>
  </si>
  <si>
    <t>971781212447694849</t>
  </si>
  <si>
    <t>971781239555358721</t>
  </si>
  <si>
    <t>973235048500604928</t>
  </si>
  <si>
    <t>973235082445148160</t>
  </si>
  <si>
    <t>973235336817070083</t>
  </si>
  <si>
    <t>975757172238888960</t>
  </si>
  <si>
    <t>975757199841615874</t>
  </si>
  <si>
    <t>975757289671020544</t>
  </si>
  <si>
    <t>973227605611765760</t>
  </si>
  <si>
    <t>973236712653586437</t>
  </si>
  <si>
    <t>973236843784351746</t>
  </si>
  <si>
    <t>972785491966750720</t>
  </si>
  <si>
    <t>971058114077364226</t>
  </si>
  <si>
    <t>971411210494148609</t>
  </si>
  <si>
    <t>971777367747252227</t>
  </si>
  <si>
    <t>972504628154822656</t>
  </si>
  <si>
    <t>974665211717259265</t>
  </si>
  <si>
    <t>972122846205038595</t>
  </si>
  <si>
    <t>971408907934535680</t>
  </si>
  <si>
    <t>972862224774639616</t>
  </si>
  <si>
    <t>971053289688256512</t>
  </si>
  <si>
    <t>973220576495054853</t>
  </si>
  <si>
    <t>974286118433820672</t>
  </si>
  <si>
    <t>974297189894819840</t>
  </si>
  <si>
    <t>974290377728516096</t>
  </si>
  <si>
    <t>970844419179114502</t>
  </si>
  <si>
    <t>971404397568720896</t>
  </si>
  <si>
    <t>971397884250808320</t>
  </si>
  <si>
    <t>971222181144416257</t>
  </si>
  <si>
    <t>971749129947893760</t>
  </si>
  <si>
    <t>971432333546086400</t>
  </si>
  <si>
    <t>971962288943988738</t>
  </si>
  <si>
    <t>971851655632138240</t>
  </si>
  <si>
    <t>972100198691426304</t>
  </si>
  <si>
    <t>972458845791576064</t>
  </si>
  <si>
    <t>972836304118603776</t>
  </si>
  <si>
    <t>972932762758922240</t>
  </si>
  <si>
    <t>974274524614098945</t>
  </si>
  <si>
    <t>974258368419454976</t>
  </si>
  <si>
    <t>974254894587801600</t>
  </si>
  <si>
    <t>974583606592069632</t>
  </si>
  <si>
    <t>975098032147415041</t>
  </si>
  <si>
    <t>975342060030103553</t>
  </si>
  <si>
    <t>975105157548662784</t>
  </si>
  <si>
    <t>975308378615447552</t>
  </si>
  <si>
    <t>971058090673164288</t>
  </si>
  <si>
    <t>971420514219642880</t>
  </si>
  <si>
    <t>971782887795290112</t>
  </si>
  <si>
    <t>972131368778870784</t>
  </si>
  <si>
    <t>972138323765551104</t>
  </si>
  <si>
    <t>972145265728786433</t>
  </si>
  <si>
    <t>972507632006258688</t>
  </si>
  <si>
    <t>972853929326383104</t>
  </si>
  <si>
    <t>972870014180130816</t>
  </si>
  <si>
    <t>973232405820706816</t>
  </si>
  <si>
    <t>974285849863966721</t>
  </si>
  <si>
    <t>974303481652809729</t>
  </si>
  <si>
    <t>974665892045967360</t>
  </si>
  <si>
    <t>975373007127564291</t>
  </si>
  <si>
    <t>971398067772690433</t>
  </si>
  <si>
    <t>972665418925080576</t>
  </si>
  <si>
    <t>974050293913669632</t>
  </si>
  <si>
    <t>974563505553600512</t>
  </si>
  <si>
    <t>974145168961163264</t>
  </si>
  <si>
    <t>975413283611140098</t>
  </si>
  <si>
    <t>972131662074130432</t>
  </si>
  <si>
    <t>974659601172975617</t>
  </si>
  <si>
    <t>974668385903669249</t>
  </si>
  <si>
    <t>975384334025805824</t>
  </si>
  <si>
    <t>975746756372848640</t>
  </si>
  <si>
    <t>975755537349595137</t>
  </si>
  <si>
    <t>974562924852211712</t>
  </si>
  <si>
    <t>974307741777977345</t>
  </si>
  <si>
    <t>974670131224895488</t>
  </si>
  <si>
    <t>975394904628236288</t>
  </si>
  <si>
    <t>975757292535762945</t>
  </si>
  <si>
    <t>972399679374790657</t>
  </si>
  <si>
    <t>972415546770837505</t>
  </si>
  <si>
    <t>974227208943423488</t>
  </si>
  <si>
    <t>972133687444860928</t>
  </si>
  <si>
    <t>972141967437189120</t>
  </si>
  <si>
    <t>974307999056629762</t>
  </si>
  <si>
    <t>975739928649793536</t>
  </si>
  <si>
    <t>971379953941041154</t>
  </si>
  <si>
    <t>971760517227405313</t>
  </si>
  <si>
    <t>972467114652110848</t>
  </si>
  <si>
    <t>972389195925872640</t>
  </si>
  <si>
    <t>972434447919452160</t>
  </si>
  <si>
    <t>973191898134441984</t>
  </si>
  <si>
    <t>971053810658496513</t>
  </si>
  <si>
    <t>971416191439986688</t>
  </si>
  <si>
    <t>971778592765087744</t>
  </si>
  <si>
    <t>972140966781112320</t>
  </si>
  <si>
    <t>972503369142202369</t>
  </si>
  <si>
    <t>973228195267993600</t>
  </si>
  <si>
    <t>974305977754415104</t>
  </si>
  <si>
    <t>973236041057521664</t>
  </si>
  <si>
    <t>972428372176506881</t>
  </si>
  <si>
    <t>971771307288383491</t>
  </si>
  <si>
    <t>972499854068011009</t>
  </si>
  <si>
    <t>973220826345598976</t>
  </si>
  <si>
    <t>975757548128210944</t>
  </si>
  <si>
    <t>972789026745978881</t>
  </si>
  <si>
    <t>971051323000020993</t>
  </si>
  <si>
    <t>972133441578913793</t>
  </si>
  <si>
    <t>974664387968585728</t>
  </si>
  <si>
    <t>974668824606924801</t>
  </si>
  <si>
    <t>974618541696716802</t>
  </si>
  <si>
    <t>975757583536533504</t>
  </si>
  <si>
    <t>975757759739256832</t>
  </si>
  <si>
    <t>975757628646346752</t>
  </si>
  <si>
    <t>975757812180582401</t>
  </si>
  <si>
    <t>975757848423563264</t>
  </si>
  <si>
    <t>975757899887726592</t>
  </si>
  <si>
    <t>951924545459490816</t>
  </si>
  <si>
    <t>975759099886530560</t>
  </si>
  <si>
    <t>975504631706071040</t>
  </si>
  <si>
    <t>975751559933030402</t>
  </si>
  <si>
    <t>971777721649987584</t>
  </si>
  <si>
    <t>971777836683055105</t>
  </si>
  <si>
    <t>971777846690635777</t>
  </si>
  <si>
    <t>971777886758883328</t>
  </si>
  <si>
    <t>973233408171282432</t>
  </si>
  <si>
    <t>973233440693932034</t>
  </si>
  <si>
    <t>975753373365489665</t>
  </si>
  <si>
    <t>975753397545693184</t>
  </si>
  <si>
    <t>975753433465741313</t>
  </si>
  <si>
    <t>975753574578819074</t>
  </si>
  <si>
    <t>975758438578950146</t>
  </si>
  <si>
    <t>970932088433147904</t>
  </si>
  <si>
    <t>970901876811141121</t>
  </si>
  <si>
    <t>970886780420591617</t>
  </si>
  <si>
    <t>970856597802143745</t>
  </si>
  <si>
    <t>971143488128548869</t>
  </si>
  <si>
    <t>971671981417549824</t>
  </si>
  <si>
    <t>971656866353819648</t>
  </si>
  <si>
    <t>971566287368413185</t>
  </si>
  <si>
    <t>971521004626436097</t>
  </si>
  <si>
    <t>971505892964360193</t>
  </si>
  <si>
    <t>971747374258409473</t>
  </si>
  <si>
    <t>971973980411195397</t>
  </si>
  <si>
    <t>971822935232086016</t>
  </si>
  <si>
    <t>971913567095152640</t>
  </si>
  <si>
    <t>972849724599554048</t>
  </si>
  <si>
    <t>972834639596355584</t>
  </si>
  <si>
    <t>972819439556186112</t>
  </si>
  <si>
    <t>972698707073359872</t>
  </si>
  <si>
    <t>972638393745203202</t>
  </si>
  <si>
    <t>972593040400568321</t>
  </si>
  <si>
    <t>972577922916782080</t>
  </si>
  <si>
    <t>973151708472905728</t>
  </si>
  <si>
    <t>973212118588837889</t>
  </si>
  <si>
    <t>973000705761075203</t>
  </si>
  <si>
    <t>975703539405262850</t>
  </si>
  <si>
    <t>975658199209660416</t>
  </si>
  <si>
    <t>975628025776787456</t>
  </si>
  <si>
    <t>972139970927513600</t>
  </si>
  <si>
    <t>972487371022323713</t>
  </si>
  <si>
    <t>973222178236846086</t>
  </si>
  <si>
    <t>973225101566136321</t>
  </si>
  <si>
    <t>975759259639173120</t>
  </si>
  <si>
    <t>975759281202098177</t>
  </si>
  <si>
    <t>975759471950647297</t>
  </si>
  <si>
    <t>879427283638943744</t>
  </si>
  <si>
    <t>968961271868600320</t>
  </si>
  <si>
    <t/>
  </si>
  <si>
    <t>872004469449510912</t>
  </si>
  <si>
    <t>7167892</t>
  </si>
  <si>
    <t>14966017</t>
  </si>
  <si>
    <t>25003235</t>
  </si>
  <si>
    <t>468188253</t>
  </si>
  <si>
    <t>930378333501775872</t>
  </si>
  <si>
    <t>es</t>
  </si>
  <si>
    <t>en</t>
  </si>
  <si>
    <t>fr</t>
  </si>
  <si>
    <t>nl</t>
  </si>
  <si>
    <t>da</t>
  </si>
  <si>
    <t>it</t>
  </si>
  <si>
    <t>de</t>
  </si>
  <si>
    <t>pl</t>
  </si>
  <si>
    <t>tl</t>
  </si>
  <si>
    <t>und</t>
  </si>
  <si>
    <t>fi</t>
  </si>
  <si>
    <t>ca</t>
  </si>
  <si>
    <t>970336081903276033</t>
  </si>
  <si>
    <t>971898900096405510</t>
  </si>
  <si>
    <t>971759132977004545</t>
  </si>
  <si>
    <t>971969099931598848</t>
  </si>
  <si>
    <t>971815869843165186</t>
  </si>
  <si>
    <t>973216733396905984</t>
  </si>
  <si>
    <t>974291187078254592</t>
  </si>
  <si>
    <t>974274893553414144</t>
  </si>
  <si>
    <t>973211388310097920</t>
  </si>
  <si>
    <t>975151293663674369</t>
  </si>
  <si>
    <t>975099631184089088</t>
  </si>
  <si>
    <t>974993739683909633</t>
  </si>
  <si>
    <t>975431727094075393</t>
  </si>
  <si>
    <t>Twitter Web Client</t>
  </si>
  <si>
    <t>EveryoneSocial</t>
  </si>
  <si>
    <t>Buffer</t>
  </si>
  <si>
    <t>Twitter for iPhone</t>
  </si>
  <si>
    <t xml:space="preserve">Social Media Publisher App </t>
  </si>
  <si>
    <t>Twitter for Android</t>
  </si>
  <si>
    <t>Digital Success Bot</t>
  </si>
  <si>
    <t>CoSchedule</t>
  </si>
  <si>
    <t>Hootsuite</t>
  </si>
  <si>
    <t>RC Space Scheduler</t>
  </si>
  <si>
    <t>TweetDeck</t>
  </si>
  <si>
    <t>Our Scheduling App</t>
  </si>
  <si>
    <t>Twitter Lite</t>
  </si>
  <si>
    <t>LinkedIn</t>
  </si>
  <si>
    <t>eTrafficLane Social</t>
  </si>
  <si>
    <t>kyply_bot</t>
  </si>
  <si>
    <t>Sprout Social</t>
  </si>
  <si>
    <t>HubSpot</t>
  </si>
  <si>
    <t>Advo.Ninja</t>
  </si>
  <si>
    <t>DSMN8</t>
  </si>
  <si>
    <t>RoundTeam</t>
  </si>
  <si>
    <t>Sociallymap</t>
  </si>
  <si>
    <t>Scoop.it</t>
  </si>
  <si>
    <t>Instagram</t>
  </si>
  <si>
    <t>PostBeyond</t>
  </si>
  <si>
    <t>Crowdfire - Go Big</t>
  </si>
  <si>
    <t>pramod live stream test</t>
  </si>
  <si>
    <t>Sprinklr</t>
  </si>
  <si>
    <t>Twitter for iPad</t>
  </si>
  <si>
    <t>ReadyForSocial App</t>
  </si>
  <si>
    <t>Paper.li</t>
  </si>
  <si>
    <t>eClincher</t>
  </si>
  <si>
    <t>PostPickr</t>
  </si>
  <si>
    <t>LORELEITRENDSHUNTER</t>
  </si>
  <si>
    <t>SocialOomph</t>
  </si>
  <si>
    <t>IFTTT</t>
  </si>
  <si>
    <t>myTweetPack</t>
  </si>
  <si>
    <t>GaggleAMP</t>
  </si>
  <si>
    <t>Oktopost</t>
  </si>
  <si>
    <t>Recycle Updates</t>
  </si>
  <si>
    <t>Convey: Make it post for you</t>
  </si>
  <si>
    <t>The Social Jukebox</t>
  </si>
  <si>
    <t>Tweet Old Post</t>
  </si>
  <si>
    <t>Twibble.io</t>
  </si>
  <si>
    <t>Netvibes Widget</t>
  </si>
  <si>
    <t>What If History</t>
  </si>
  <si>
    <t>Meet Edgar</t>
  </si>
  <si>
    <t>PerfectPost App</t>
  </si>
  <si>
    <t>Twitter_responder</t>
  </si>
  <si>
    <t>3WebTweetBot</t>
  </si>
  <si>
    <t>PeopleLinx</t>
  </si>
  <si>
    <t>Partner Retweeter</t>
  </si>
  <si>
    <t>Missinglettr</t>
  </si>
  <si>
    <t>Gator Social</t>
  </si>
  <si>
    <t>StayVonta</t>
  </si>
  <si>
    <t>Influitive</t>
  </si>
  <si>
    <t>CurationSuite</t>
  </si>
  <si>
    <t>CurationTraffic</t>
  </si>
  <si>
    <t>naukricenter</t>
  </si>
  <si>
    <t>Limber.app</t>
  </si>
  <si>
    <t>Dynamic Signal</t>
  </si>
  <si>
    <t>Zapier.com</t>
  </si>
  <si>
    <t>AgoraPulse Manager</t>
  </si>
  <si>
    <t>Foursquare</t>
  </si>
  <si>
    <t>Grow your account</t>
  </si>
  <si>
    <t>Retweet hub</t>
  </si>
  <si>
    <t>musicdnrrts@gmail.com</t>
  </si>
  <si>
    <t>AmysTweets</t>
  </si>
  <si>
    <t>Socialyz It</t>
  </si>
  <si>
    <t>Facebook</t>
  </si>
  <si>
    <t>SEO Like by SN</t>
  </si>
  <si>
    <t>AaliyahGodfreyw</t>
  </si>
  <si>
    <t>Top Event Retweets</t>
  </si>
  <si>
    <t>Tweepsmap</t>
  </si>
  <si>
    <t>Commun.it Intelligence</t>
  </si>
  <si>
    <t>subun3</t>
  </si>
  <si>
    <t>SocialBee.io</t>
  </si>
  <si>
    <t>DNRFAMERTS@GMAIL.COM</t>
  </si>
  <si>
    <t>peetsmithdnr@gmail.com</t>
  </si>
  <si>
    <t>arima-bot</t>
  </si>
  <si>
    <t>dlvr.it</t>
  </si>
  <si>
    <t>Dropial Service App</t>
  </si>
  <si>
    <t>Sales Incentives Rock</t>
  </si>
  <si>
    <t>Sprinklr Prod2</t>
  </si>
  <si>
    <t>Mobile Web (M2)</t>
  </si>
  <si>
    <t>Post with Klout</t>
  </si>
  <si>
    <t>Tweet Suite</t>
  </si>
  <si>
    <t>Retweet</t>
  </si>
  <si>
    <t>-118.123005,33.950457 
-118.037043,33.950457 
-118.037043,34.037384 
-118.123005,34.037384</t>
  </si>
  <si>
    <t>5.2780296,43.1973118 
5.5325183,43.1973118 
5.5325183,43.3913065 
5.2780296,43.3913065</t>
  </si>
  <si>
    <t>1.5603073,42.8250523 
1.6271218,42.8250523 
1.6271218,42.8626845 
1.5603073,42.8626845</t>
  </si>
  <si>
    <t>-74.026675,40.683935 
-73.910408,40.683935 
-73.910408,40.877483 
-74.026675,40.877483</t>
  </si>
  <si>
    <t>-112.3239143,33.29026 
-111.9254391,33.29026 
-111.9254391,33.8154652 
-112.3239143,33.8154652</t>
  </si>
  <si>
    <t>14.4437992,53.322233 
14.8054086,53.322233 
14.8054086,53.5374709 
14.4437992,53.5374709</t>
  </si>
  <si>
    <t>3.8070553,43.5673509 
3.9414797,43.5673509 
3.9414797,43.6534408 
3.8070553,43.6534408</t>
  </si>
  <si>
    <t>1.3504251,43.5328401 
1.5153761,43.5328401 
1.5153761,43.6686742 
1.3504251,43.6686742</t>
  </si>
  <si>
    <t>2.0574361,41.2765605 
2.146839,41.2765605 
2.146839,41.3484986 
2.0574361,41.3484986</t>
  </si>
  <si>
    <t>9.040628,45.3867262 
9.2780451,45.3867262 
9.2780451,45.5359644 
9.040628,45.5359644</t>
  </si>
  <si>
    <t>-122.104336,37.925263 
-122.049733,37.925263 
-122.049733,37.9823695 
-122.104336,37.9823695</t>
  </si>
  <si>
    <t>-77.431199,38.402266 
-77.3935459,38.402266 
-77.3935459,38.433461 
-77.431199,38.433461</t>
  </si>
  <si>
    <t>-104.865943,39.078355 
-104.822744,39.078355 
-104.822744,39.129854 
-104.865943,39.129854</t>
  </si>
  <si>
    <t>United States</t>
  </si>
  <si>
    <t>France</t>
  </si>
  <si>
    <t>Poland</t>
  </si>
  <si>
    <t>Spain</t>
  </si>
  <si>
    <t>Italy</t>
  </si>
  <si>
    <t>US</t>
  </si>
  <si>
    <t>FR</t>
  </si>
  <si>
    <t>PL</t>
  </si>
  <si>
    <t>ES</t>
  </si>
  <si>
    <t>IT</t>
  </si>
  <si>
    <t>Pico Rivera, CA</t>
  </si>
  <si>
    <t>Marseille, France</t>
  </si>
  <si>
    <t>Tarascon-sur-Ariège, France</t>
  </si>
  <si>
    <t>Manhattan, NY</t>
  </si>
  <si>
    <t>Phoenix, AZ</t>
  </si>
  <si>
    <t>Szczecin, Poland</t>
  </si>
  <si>
    <t>Montpellier, France</t>
  </si>
  <si>
    <t>Toulouse, France</t>
  </si>
  <si>
    <t>el Prat de Llobregat, Espanya</t>
  </si>
  <si>
    <t>Milan, Lombardy</t>
  </si>
  <si>
    <t>Pleasant Hill, CA</t>
  </si>
  <si>
    <t>Stafford, VA</t>
  </si>
  <si>
    <t>Woodmoor, CO</t>
  </si>
  <si>
    <t>e3505917a639e8ec</t>
  </si>
  <si>
    <t>4c6100a96901fb5e</t>
  </si>
  <si>
    <t>11b265867d9d1ff2</t>
  </si>
  <si>
    <t>01a9a39529b27f36</t>
  </si>
  <si>
    <t>5c62ffb0f0f3479d</t>
  </si>
  <si>
    <t>72798cf39f85e7a1</t>
  </si>
  <si>
    <t>369d22587b104a3b</t>
  </si>
  <si>
    <t>3980fd5d8a818646</t>
  </si>
  <si>
    <t>37ded68f419372ee</t>
  </si>
  <si>
    <t>1ea588c12abd39d7</t>
  </si>
  <si>
    <t>d70cebab5f549266</t>
  </si>
  <si>
    <t>017cd32d3ad9f06e</t>
  </si>
  <si>
    <t>0d6c1452353a8722</t>
  </si>
  <si>
    <t>Pico Rivera</t>
  </si>
  <si>
    <t>Marseille</t>
  </si>
  <si>
    <t>Tarascon-sur-Ariège</t>
  </si>
  <si>
    <t>Manhattan</t>
  </si>
  <si>
    <t>Phoenix</t>
  </si>
  <si>
    <t>Szczecin</t>
  </si>
  <si>
    <t>Montpellier</t>
  </si>
  <si>
    <t>Toulouse</t>
  </si>
  <si>
    <t>el Prat de Llobregat</t>
  </si>
  <si>
    <t>Milan</t>
  </si>
  <si>
    <t>Pleasant Hill</t>
  </si>
  <si>
    <t>Stafford</t>
  </si>
  <si>
    <t>Woodmoor</t>
  </si>
  <si>
    <t>city</t>
  </si>
  <si>
    <t>https://api.twitter.com/1.1/geo/id/e3505917a639e8ec.json</t>
  </si>
  <si>
    <t>https://api.twitter.com/1.1/geo/id/4c6100a96901fb5e.json</t>
  </si>
  <si>
    <t>https://api.twitter.com/1.1/geo/id/11b265867d9d1ff2.json</t>
  </si>
  <si>
    <t>https://api.twitter.com/1.1/geo/id/01a9a39529b27f36.json</t>
  </si>
  <si>
    <t>https://api.twitter.com/1.1/geo/id/5c62ffb0f0f3479d.json</t>
  </si>
  <si>
    <t>https://api.twitter.com/1.1/geo/id/72798cf39f85e7a1.json</t>
  </si>
  <si>
    <t>https://api.twitter.com/1.1/geo/id/369d22587b104a3b.json</t>
  </si>
  <si>
    <t>https://api.twitter.com/1.1/geo/id/3980fd5d8a818646.json</t>
  </si>
  <si>
    <t>https://api.twitter.com/1.1/geo/id/37ded68f419372ee.json</t>
  </si>
  <si>
    <t>https://api.twitter.com/1.1/geo/id/1ea588c12abd39d7.json</t>
  </si>
  <si>
    <t>https://api.twitter.com/1.1/geo/id/d70cebab5f549266.json</t>
  </si>
  <si>
    <t>https://api.twitter.com/1.1/geo/id/017cd32d3ad9f06e.json</t>
  </si>
  <si>
    <t>https://api.twitter.com/1.1/geo/id/0d6c1452353a8722.json</t>
  </si>
  <si>
    <t>blogmoderateur</t>
  </si>
  <si>
    <t>Name</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</si>
  <si>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</si>
  <si>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</si>
  <si>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</si>
  <si>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</si>
  <si>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</si>
  <si>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</si>
  <si>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</si>
  <si>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</si>
  <si>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</si>
  <si>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</si>
  <si>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</si>
  <si>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</si>
  <si>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</si>
  <si>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</si>
  <si>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</si>
  <si>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</si>
  <si>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</si>
  <si>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</si>
  <si>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</si>
  <si>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</si>
  <si>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David Mancilla</t>
  </si>
  <si>
    <t>Personal Branding</t>
  </si>
  <si>
    <t>Paola Barcenas</t>
  </si>
  <si>
    <t>CCFM</t>
  </si>
  <si>
    <t>Andrea Pallares</t>
  </si>
  <si>
    <t>Ali Henry Garcia</t>
  </si>
  <si>
    <t>Alfred RODRIGUEZ</t>
  </si>
  <si>
    <t>Xóchitl Austria</t>
  </si>
  <si>
    <t>berthaalicia galindo</t>
  </si>
  <si>
    <t>Marisol García</t>
  </si>
  <si>
    <t>Ivett Valdez</t>
  </si>
  <si>
    <t>Anastasia Barre</t>
  </si>
  <si>
    <t>Kirsten Connell</t>
  </si>
  <si>
    <t>Mike Quindazzi ✨</t>
  </si>
  <si>
    <t>BI Tech</t>
  </si>
  <si>
    <t>C-Store News</t>
  </si>
  <si>
    <t>Hello Marketing</t>
  </si>
  <si>
    <t>4Kast</t>
  </si>
  <si>
    <t>Jon Ferrara</t>
  </si>
  <si>
    <t>VentureBeat</t>
  </si>
  <si>
    <t>Xero accounting app</t>
  </si>
  <si>
    <t>Intuit QuickBooks</t>
  </si>
  <si>
    <t>MailChimp</t>
  </si>
  <si>
    <t>Dynamics 365</t>
  </si>
  <si>
    <t>Salesforce</t>
  </si>
  <si>
    <t>GrazyT🇵🇱🇫🇷Socialfave</t>
  </si>
  <si>
    <t>YouTube</t>
  </si>
  <si>
    <t>Mehdi Ramzi ➡️ ON POSTE EN ANGLAIS</t>
  </si>
  <si>
    <t>Annalisa Milani</t>
  </si>
  <si>
    <t>Curatti</t>
  </si>
  <si>
    <t>Alessia Bianchi</t>
  </si>
  <si>
    <t>Alejandro Hernandez</t>
  </si>
  <si>
    <t>Lionel Lesguer-VBK 🦊</t>
  </si>
  <si>
    <t>Carlos Rachedi</t>
  </si>
  <si>
    <t>Rodolphe Roux</t>
  </si>
  <si>
    <t>LE ROUX Arnaud</t>
  </si>
  <si>
    <t>Arnault Chatel</t>
  </si>
  <si>
    <t>Jean-Luc Raymond 🚀</t>
  </si>
  <si>
    <t>Sébastien Bourguignon</t>
  </si>
  <si>
    <t>Ted Prodromou</t>
  </si>
  <si>
    <t>Melonie Dodaro</t>
  </si>
  <si>
    <t>VB</t>
  </si>
  <si>
    <t>SEONEWS</t>
  </si>
  <si>
    <t>Digital Success Agency</t>
  </si>
  <si>
    <t>Alex Bindari ✈️</t>
  </si>
  <si>
    <t>Michael J. Schiemer</t>
  </si>
  <si>
    <t>Bella Gilbert</t>
  </si>
  <si>
    <t>Миша Филиппов</t>
  </si>
  <si>
    <t>Florentina Prida</t>
  </si>
  <si>
    <t>Marco Bernard</t>
  </si>
  <si>
    <t>Ef Isidro</t>
  </si>
  <si>
    <t>Joseph Palumbo</t>
  </si>
  <si>
    <t>Michael Labate</t>
  </si>
  <si>
    <t>SocialBusinessEngine</t>
  </si>
  <si>
    <t>Bernie Borges</t>
  </si>
  <si>
    <t>SAP</t>
  </si>
  <si>
    <t>sharon roche</t>
  </si>
  <si>
    <t>Tim Ohai</t>
  </si>
  <si>
    <t>Mario Martinez Jr.</t>
  </si>
  <si>
    <t>Angel Ruiz Pérez</t>
  </si>
  <si>
    <t>Inge Sáez ✐</t>
  </si>
  <si>
    <t>Juan Martínez</t>
  </si>
  <si>
    <t>Fresh Market Media</t>
  </si>
  <si>
    <t>Sótano del Planner</t>
  </si>
  <si>
    <t>BookReviewTours</t>
  </si>
  <si>
    <t>Dan Stepel</t>
  </si>
  <si>
    <t>EasycookingwithMolly</t>
  </si>
  <si>
    <t>Club de la comm Lyon</t>
  </si>
  <si>
    <t>Philippe hassel</t>
  </si>
  <si>
    <t>Groupe APICIL</t>
  </si>
  <si>
    <t>Port Rambaud</t>
  </si>
  <si>
    <t>Linked2Success</t>
  </si>
  <si>
    <t>James Potter</t>
  </si>
  <si>
    <t>nadine-f. Motaze-B.</t>
  </si>
  <si>
    <t>WayWeb</t>
  </si>
  <si>
    <t>Kwik, Trudy</t>
  </si>
  <si>
    <t>MKB Omzetcoach</t>
  </si>
  <si>
    <t>greet spetter</t>
  </si>
  <si>
    <t>EZPZMealznTravelz</t>
  </si>
  <si>
    <t>Business Fasttrack</t>
  </si>
  <si>
    <t>Blogger Tribe</t>
  </si>
  <si>
    <t>Todd Swank</t>
  </si>
  <si>
    <t>וואאל יוסף האביב</t>
  </si>
  <si>
    <t>Mic V Adam</t>
  </si>
  <si>
    <t>Ben M Roberts ♣💻♣</t>
  </si>
  <si>
    <t>Cari Kluger</t>
  </si>
  <si>
    <t>Kelly Weppler</t>
  </si>
  <si>
    <t>Sharer UsSharing</t>
  </si>
  <si>
    <t>Tony Restell</t>
  </si>
  <si>
    <t>Stefanie Cornwall</t>
  </si>
  <si>
    <t>Jessica Gordon</t>
  </si>
  <si>
    <t>dhaliwalkc@gmail.com</t>
  </si>
  <si>
    <t>Alexander Low</t>
  </si>
  <si>
    <t>Digital Leadership</t>
  </si>
  <si>
    <t>Djé Nadège Sidibé</t>
  </si>
  <si>
    <t>Tim Hughes 提姆·休斯</t>
  </si>
  <si>
    <t>Schiemer Consulting</t>
  </si>
  <si>
    <t>Gus Younis</t>
  </si>
  <si>
    <t>Barbara Rozgonyi</t>
  </si>
  <si>
    <t>Eficiens Tweet'Café</t>
  </si>
  <si>
    <t>Emarketing.fr</t>
  </si>
  <si>
    <t>Koka Sexton 📊</t>
  </si>
  <si>
    <t>Serge Akaeren</t>
  </si>
  <si>
    <t>Consumers CU</t>
  </si>
  <si>
    <t>Irene</t>
  </si>
  <si>
    <t>eTrafficLane</t>
  </si>
  <si>
    <t>Diane Bianca KānêzaM✌💯</t>
  </si>
  <si>
    <t>rktr agency</t>
  </si>
  <si>
    <t>Muzicka</t>
  </si>
  <si>
    <t>HumorHump</t>
  </si>
  <si>
    <t>jesica</t>
  </si>
  <si>
    <t>Brian Frey</t>
  </si>
  <si>
    <t>Social-Hire.com</t>
  </si>
  <si>
    <t>Emily Ceskavich</t>
  </si>
  <si>
    <t>التسويق الالكتروني abd hlem Tube</t>
  </si>
  <si>
    <t>Miguel Delecourt</t>
  </si>
  <si>
    <t>Duvallet Christian</t>
  </si>
  <si>
    <t>Pierre Peyrat</t>
  </si>
  <si>
    <t>IFOCOP</t>
  </si>
  <si>
    <t>ABI, a Finn Partners Company</t>
  </si>
  <si>
    <t>LinkedIn Marketing</t>
  </si>
  <si>
    <t>huynhthetrung</t>
  </si>
  <si>
    <t>Co-Business</t>
  </si>
  <si>
    <t>Sarwat jahan</t>
  </si>
  <si>
    <t>Sandrine Bataille</t>
  </si>
  <si>
    <t>Peigné Benoit</t>
  </si>
  <si>
    <t>Julie Potier</t>
  </si>
  <si>
    <t>1789.FR</t>
  </si>
  <si>
    <t>ENI Editions</t>
  </si>
  <si>
    <t>ENI Service</t>
  </si>
  <si>
    <t>perry newman</t>
  </si>
  <si>
    <t>Viveka von Rosen</t>
  </si>
  <si>
    <t>BRAGA ROMERO</t>
  </si>
  <si>
    <t>rehan</t>
  </si>
  <si>
    <t>VIP de los negocios</t>
  </si>
  <si>
    <t>mazlina</t>
  </si>
  <si>
    <t>Meltwater Danmark</t>
  </si>
  <si>
    <t>RapidCrowd</t>
  </si>
  <si>
    <t>AdvoNinja</t>
  </si>
  <si>
    <t>Tony D'Amelio</t>
  </si>
  <si>
    <t>David Meerman Scott</t>
  </si>
  <si>
    <t>Alex Rogers</t>
  </si>
  <si>
    <t>Christian T</t>
  </si>
  <si>
    <t>David Touitou</t>
  </si>
  <si>
    <t>Agence 1min30</t>
  </si>
  <si>
    <t>Eric Hutchins</t>
  </si>
  <si>
    <t>Jaz Greer</t>
  </si>
  <si>
    <t>Jackie Butler</t>
  </si>
  <si>
    <t>Orange County SEO</t>
  </si>
  <si>
    <t>Javier Persiva</t>
  </si>
  <si>
    <t>zeroidea</t>
  </si>
  <si>
    <t>Rosario Tijeras</t>
  </si>
  <si>
    <t>Social Bees</t>
  </si>
  <si>
    <t>Ergun</t>
  </si>
  <si>
    <t>Md. biplob</t>
  </si>
  <si>
    <t>100% HIGHTECH NEWS</t>
  </si>
  <si>
    <t>Aklima</t>
  </si>
  <si>
    <t>Pokemon Go</t>
  </si>
  <si>
    <t>Tatanisha</t>
  </si>
  <si>
    <t>indho144</t>
  </si>
  <si>
    <t>Cafe</t>
  </si>
  <si>
    <t>Empire Selling</t>
  </si>
  <si>
    <t>Jamie Hoyzer</t>
  </si>
  <si>
    <t>Ataur Rahman</t>
  </si>
  <si>
    <t>amle</t>
  </si>
  <si>
    <t>Camille11</t>
  </si>
  <si>
    <t>Ted Seward</t>
  </si>
  <si>
    <t>Agent Gr🌲🌲n</t>
  </si>
  <si>
    <t>Isabella Jones</t>
  </si>
  <si>
    <t>LinkedIn Experts</t>
  </si>
  <si>
    <t>임철수(Hi Consulting)</t>
  </si>
  <si>
    <t>pramod  bhalsing</t>
  </si>
  <si>
    <t>hidechang</t>
  </si>
  <si>
    <t>ClosingPage</t>
  </si>
  <si>
    <t>Kevin Thomas Tully</t>
  </si>
  <si>
    <t>SkillsLab</t>
  </si>
  <si>
    <t>alexander daniel lemus rojas</t>
  </si>
  <si>
    <t>Game-Changers</t>
  </si>
  <si>
    <t>Bob Burg</t>
  </si>
  <si>
    <t>Michael B. Jordan</t>
  </si>
  <si>
    <t>Albert Einstein</t>
  </si>
  <si>
    <t>Jane Lu</t>
  </si>
  <si>
    <t>PartnerWin</t>
  </si>
  <si>
    <t>Loic Simon [pro]</t>
  </si>
  <si>
    <t>Digitalist Magazine</t>
  </si>
  <si>
    <t>Jacqueline Prause</t>
  </si>
  <si>
    <t>GREENSHARP</t>
  </si>
  <si>
    <t>Making Content Waves</t>
  </si>
  <si>
    <t>Bob Woods</t>
  </si>
  <si>
    <t>SocialSalesContent</t>
  </si>
  <si>
    <t>Social Selling Army</t>
  </si>
  <si>
    <t>Christophe Legros</t>
  </si>
  <si>
    <t>Apolline Adiju💥</t>
  </si>
  <si>
    <t>BizMartech - Demand Spot</t>
  </si>
  <si>
    <t>Umesh Singh Tomar 🇮🇳Proud indian 🇮🇳🇮🇳🇮🇳</t>
  </si>
  <si>
    <t>Bert Purdy</t>
  </si>
  <si>
    <t>Inc.</t>
  </si>
  <si>
    <t>Skyblack</t>
  </si>
  <si>
    <t>John White</t>
  </si>
  <si>
    <t>Robert Knop</t>
  </si>
  <si>
    <t>C. Stuart McKelvie</t>
  </si>
  <si>
    <t>Microsoft</t>
  </si>
  <si>
    <t>chiMaj</t>
  </si>
  <si>
    <t>Stephan COMELLI 🎯</t>
  </si>
  <si>
    <t>CIRCUMFLEX</t>
  </si>
  <si>
    <t>E-SDev Innovations</t>
  </si>
  <si>
    <t>SSI_Deutschland</t>
  </si>
  <si>
    <t>Amber Jones</t>
  </si>
  <si>
    <t>Handrus</t>
  </si>
  <si>
    <t>Rally</t>
  </si>
  <si>
    <t>Gamehead WilderMEZ</t>
  </si>
  <si>
    <t>Three Horsemen Agency</t>
  </si>
  <si>
    <t>Van Santen Netwerk</t>
  </si>
  <si>
    <t>Linking Into Sales</t>
  </si>
  <si>
    <t>Lilach Bullock</t>
  </si>
  <si>
    <t>Social Media HQ</t>
  </si>
  <si>
    <t>Евгений Скрипник</t>
  </si>
  <si>
    <t>Alex Grant</t>
  </si>
  <si>
    <t>Neal Schaffer</t>
  </si>
  <si>
    <t>Thulium</t>
  </si>
  <si>
    <t>Cinzia Gemelli</t>
  </si>
  <si>
    <t>IBM Italia</t>
  </si>
  <si>
    <t>Claudio Rossi</t>
  </si>
  <si>
    <t>Vanessa Baker</t>
  </si>
  <si>
    <t>B2B Academy</t>
  </si>
  <si>
    <t>B2BMarketing Foundation</t>
  </si>
  <si>
    <t>Anthony Rochand</t>
  </si>
  <si>
    <t>SocialShare</t>
  </si>
  <si>
    <t>ArkangelScrap</t>
  </si>
  <si>
    <t>Markus Jolic</t>
  </si>
  <si>
    <t>Adryenn Ashley</t>
  </si>
  <si>
    <t>LOLY.co</t>
  </si>
  <si>
    <t>Lizza Monet Morales #SXSW</t>
  </si>
  <si>
    <t>Talk Shop Live</t>
  </si>
  <si>
    <t>INTCELL</t>
  </si>
  <si>
    <t>AvivaTink</t>
  </si>
  <si>
    <t>MERITA.biz</t>
  </si>
  <si>
    <t>Maurizio Decollanz</t>
  </si>
  <si>
    <t>Agus Supriatna</t>
  </si>
  <si>
    <t>Ed Katz</t>
  </si>
  <si>
    <t>Chaitali Bhadekar</t>
  </si>
  <si>
    <t>Roberto Re</t>
  </si>
  <si>
    <t>Maddalena Pugliese</t>
  </si>
  <si>
    <t>Barbara Spinoglio</t>
  </si>
  <si>
    <t>Marco Vanni</t>
  </si>
  <si>
    <t>Lea Di Lella</t>
  </si>
  <si>
    <t>ContentWritingAdvice</t>
  </si>
  <si>
    <t>Luckee</t>
  </si>
  <si>
    <t>Blog Writing Tips</t>
  </si>
  <si>
    <t>Greg Jameson</t>
  </si>
  <si>
    <t>Mukesh</t>
  </si>
  <si>
    <t>chuck agner</t>
  </si>
  <si>
    <t>Matteo Posern</t>
  </si>
  <si>
    <t>Nico Losito</t>
  </si>
  <si>
    <t>Javier beBee 🐝🐝</t>
  </si>
  <si>
    <t>H.Beierlein</t>
  </si>
  <si>
    <t>PAYMILL</t>
  </si>
  <si>
    <t>Michael</t>
  </si>
  <si>
    <t>Adam Hutchinson</t>
  </si>
  <si>
    <t>Sales Fonz</t>
  </si>
  <si>
    <t>Ollie Whitfield✌️</t>
  </si>
  <si>
    <t>creationagency @ #MarketingExpo18</t>
  </si>
  <si>
    <t>Michael Douglas</t>
  </si>
  <si>
    <t>Convey</t>
  </si>
  <si>
    <t>Silvia Carioni</t>
  </si>
  <si>
    <t>eShow MX</t>
  </si>
  <si>
    <t>Gaby Gonzalez</t>
  </si>
  <si>
    <t>Steve</t>
  </si>
  <si>
    <t>Gabriel DabiSchwebel</t>
  </si>
  <si>
    <t>1min30 Toulouse</t>
  </si>
  <si>
    <t>Truth Always Wins</t>
  </si>
  <si>
    <t>Taylor Outland</t>
  </si>
  <si>
    <t>Marcus Boswell</t>
  </si>
  <si>
    <t>LinkedIn Editors</t>
  </si>
  <si>
    <t>Gerrard.Lee</t>
  </si>
  <si>
    <t>Ian Moyse</t>
  </si>
  <si>
    <t>Julie Wade Robinson</t>
  </si>
  <si>
    <t>Doug Morneau</t>
  </si>
  <si>
    <t>Faisal Abbasi 🇬🇧</t>
  </si>
  <si>
    <t>Jody Glidden</t>
  </si>
  <si>
    <t>C Best💎</t>
  </si>
  <si>
    <t>ellen</t>
  </si>
  <si>
    <t>Chris Arroyo 🔊</t>
  </si>
  <si>
    <t>Mariangeles Berna</t>
  </si>
  <si>
    <t>Fati Gaas</t>
  </si>
  <si>
    <t>PayPlug</t>
  </si>
  <si>
    <t>Judi Radice Hays</t>
  </si>
  <si>
    <t>A Green Cleveland 🚆</t>
  </si>
  <si>
    <t>Karma Oviquio - social media practitioner</t>
  </si>
  <si>
    <t>Heidi Lorenzen</t>
  </si>
  <si>
    <t>Tech Klub Szczecin</t>
  </si>
  <si>
    <t>MarketingKeyTech.Com</t>
  </si>
  <si>
    <t>REACH OR MISS</t>
  </si>
  <si>
    <t>Jack Kosakowski</t>
  </si>
  <si>
    <t>Raúl Rojas</t>
  </si>
  <si>
    <t>Josh Bereano</t>
  </si>
  <si>
    <t>Stan Robinson, Jr.</t>
  </si>
  <si>
    <t>Keith Gill</t>
  </si>
  <si>
    <t>Evan Kirstel at #Think2018!</t>
  </si>
  <si>
    <t>Ilumas</t>
  </si>
  <si>
    <t>Shawn Naggiar</t>
  </si>
  <si>
    <t>Zaheer Bux</t>
  </si>
  <si>
    <t>Nexus Informática</t>
  </si>
  <si>
    <t>William Dogué</t>
  </si>
  <si>
    <t>Adam Gray</t>
  </si>
  <si>
    <t>SECIB</t>
  </si>
  <si>
    <t>Youssef J.</t>
  </si>
  <si>
    <t>Konrad Sanders</t>
  </si>
  <si>
    <t>steve olenski</t>
  </si>
  <si>
    <t>Stan Smith</t>
  </si>
  <si>
    <t>Rich Brooks</t>
  </si>
  <si>
    <t>Ian Cleary</t>
  </si>
  <si>
    <t>Aaron Lee</t>
  </si>
  <si>
    <t>Danny Iny</t>
  </si>
  <si>
    <t>What If? History</t>
  </si>
  <si>
    <t>eBay</t>
  </si>
  <si>
    <t>Zachary A. Atkins</t>
  </si>
  <si>
    <t>Altruist Auctions</t>
  </si>
  <si>
    <t>Sales Hacker</t>
  </si>
  <si>
    <t>Sirianan-Matthana Saleeram/Painter</t>
  </si>
  <si>
    <t>Gabe Villamizar</t>
  </si>
  <si>
    <t>NIM</t>
  </si>
  <si>
    <t>Fco. J. Sánchez</t>
  </si>
  <si>
    <t>ALFEREZ</t>
  </si>
  <si>
    <t>Martin Palmer</t>
  </si>
  <si>
    <t>AgenciaSocialImagen</t>
  </si>
  <si>
    <t>Luca Altieri</t>
  </si>
  <si>
    <t>CloudAnalysts ☀️</t>
  </si>
  <si>
    <t>Courtney Friedman</t>
  </si>
  <si>
    <t>SAS Software</t>
  </si>
  <si>
    <t>abe</t>
  </si>
  <si>
    <t>Sergio Manzanedo</t>
  </si>
  <si>
    <t>Avarice</t>
  </si>
  <si>
    <t>Alexia Mateta</t>
  </si>
  <si>
    <t>Social Selling Company</t>
  </si>
  <si>
    <t>k-pizzu. Doncavalli</t>
  </si>
  <si>
    <t>Mirka Plasencia</t>
  </si>
  <si>
    <t>Alex López López #socialselling</t>
  </si>
  <si>
    <t>Camilo Mero</t>
  </si>
  <si>
    <t>The Digital Lead</t>
  </si>
  <si>
    <t>Kami Huyse</t>
  </si>
  <si>
    <t>Dermasolve Psoriasis</t>
  </si>
  <si>
    <t>Atul Rawat</t>
  </si>
  <si>
    <t>Think Digital</t>
  </si>
  <si>
    <t>Stephen Sumner</t>
  </si>
  <si>
    <t>366Degrees</t>
  </si>
  <si>
    <t>Salesforc Dev</t>
  </si>
  <si>
    <t>G Suite</t>
  </si>
  <si>
    <t>Office 365</t>
  </si>
  <si>
    <t>Nimble</t>
  </si>
  <si>
    <t>Tanu Gulati</t>
  </si>
  <si>
    <t>Iñaki Docio</t>
  </si>
  <si>
    <t>Toussaint Xavier</t>
  </si>
  <si>
    <t>Camila Fontes</t>
  </si>
  <si>
    <t>Manolo Vidal</t>
  </si>
  <si>
    <t>Escuela De Ventas</t>
  </si>
  <si>
    <t>S. S. Xman</t>
  </si>
  <si>
    <t>Digital Marketer</t>
  </si>
  <si>
    <t>Inbound Social UX</t>
  </si>
  <si>
    <t>My Tweet Pack</t>
  </si>
  <si>
    <t>Joanne Black</t>
  </si>
  <si>
    <t>ProjectNfinity</t>
  </si>
  <si>
    <t>Social Miyagi</t>
  </si>
  <si>
    <t>Cory Hansen</t>
  </si>
  <si>
    <t>Penny Haslam</t>
  </si>
  <si>
    <t>@SMEUKs</t>
  </si>
  <si>
    <t>Best Digital Clicks</t>
  </si>
  <si>
    <t>ABILWAYS DIGITAL</t>
  </si>
  <si>
    <t>Daniela Killus</t>
  </si>
  <si>
    <t>Chorus</t>
  </si>
  <si>
    <t>The Dux</t>
  </si>
  <si>
    <t>Agence eConcepto</t>
  </si>
  <si>
    <t>Amer</t>
  </si>
  <si>
    <t>👍 Alexander Ravn Grigoriev 👍</t>
  </si>
  <si>
    <t>Surrey Social Media</t>
  </si>
  <si>
    <t>Valerie Schlitt</t>
  </si>
  <si>
    <t>Michael Stricker</t>
  </si>
  <si>
    <t>Howard Strauber</t>
  </si>
  <si>
    <t>antoinette ZAMA</t>
  </si>
  <si>
    <t>Michelle Ashufta</t>
  </si>
  <si>
    <t>Henrik Schou</t>
  </si>
  <si>
    <t>StylishSoft</t>
  </si>
  <si>
    <t>Fernando Cuenca</t>
  </si>
  <si>
    <t>Puneet Mohan 🇮🇳</t>
  </si>
  <si>
    <t>Shaka Izvuylu</t>
  </si>
  <si>
    <t>Style for Change!! Affiliate Marketing</t>
  </si>
  <si>
    <t>Sushama Ananna</t>
  </si>
  <si>
    <t>Jamil Ahmed</t>
  </si>
  <si>
    <t>Brandon Edwards</t>
  </si>
  <si>
    <t>StartUpGrindStgo</t>
  </si>
  <si>
    <t>Dave Bragdon</t>
  </si>
  <si>
    <t>sudeep</t>
  </si>
  <si>
    <t>Peter Springett</t>
  </si>
  <si>
    <t>Content Marketing</t>
  </si>
  <si>
    <t>beBeeMarketing</t>
  </si>
  <si>
    <t>Craig M. Jamieson</t>
  </si>
  <si>
    <t>Preetika Saini</t>
  </si>
  <si>
    <t>Rosie Higgins</t>
  </si>
  <si>
    <t>Max. Social Business</t>
  </si>
  <si>
    <t>Edelman</t>
  </si>
  <si>
    <t>Steve Kearns</t>
  </si>
  <si>
    <t>ViralSeed Polska</t>
  </si>
  <si>
    <t>ViralSeed</t>
  </si>
  <si>
    <t>Bernard</t>
  </si>
  <si>
    <t>Caroline Bonvalot</t>
  </si>
  <si>
    <t>Nicola Mauri</t>
  </si>
  <si>
    <t>Andrea Boscaro</t>
  </si>
  <si>
    <t>Dan Swift</t>
  </si>
  <si>
    <t>Alexandre Bage</t>
  </si>
  <si>
    <t>M3JrGrowthStrategies</t>
  </si>
  <si>
    <t>PowerObjects</t>
  </si>
  <si>
    <t>Amancio Bouza</t>
  </si>
  <si>
    <t>LinkedIn SlideShare</t>
  </si>
  <si>
    <t>Pooja Mittal</t>
  </si>
  <si>
    <t>Pooja Agrawal</t>
  </si>
  <si>
    <t>Jeff Shore</t>
  </si>
  <si>
    <t>Net Ventures Marketing</t>
  </si>
  <si>
    <t>Pentagon</t>
  </si>
  <si>
    <t>Mirko Bruni</t>
  </si>
  <si>
    <t>Shoo Social Media</t>
  </si>
  <si>
    <t>Chip Parade</t>
  </si>
  <si>
    <t>Hallie</t>
  </si>
  <si>
    <t>Veronica Vittoria Lattanzio</t>
  </si>
  <si>
    <t>Cox Business</t>
  </si>
  <si>
    <t>SHUTTER GUARDIAN</t>
  </si>
  <si>
    <t>Sean Callahan</t>
  </si>
  <si>
    <t>LinkedIn for Sales</t>
  </si>
  <si>
    <t>Jani Aaltonen</t>
  </si>
  <si>
    <t>Roberto Fuso Nerini</t>
  </si>
  <si>
    <t>TJ McIntyre</t>
  </si>
  <si>
    <t>VF Marketing Consult 📶  Impulsa tu #Evento</t>
  </si>
  <si>
    <t>Walter Davis</t>
  </si>
  <si>
    <t>My Social Success</t>
  </si>
  <si>
    <t>Kim Garst</t>
  </si>
  <si>
    <t>#SuccessTRAIN</t>
  </si>
  <si>
    <t>SocialSellinator</t>
  </si>
  <si>
    <t>CommuniGator Ltd</t>
  </si>
  <si>
    <t>PondDigital</t>
  </si>
  <si>
    <t>Digital Marketing Stream 💫</t>
  </si>
  <si>
    <t>YT 3000</t>
  </si>
  <si>
    <t>Kyle Weeks</t>
  </si>
  <si>
    <t>Marketo</t>
  </si>
  <si>
    <t>Jill Rowley</t>
  </si>
  <si>
    <t>Mandatory Murda</t>
  </si>
  <si>
    <t>Suleiman AbdulSalam</t>
  </si>
  <si>
    <t>Carla Decurey</t>
  </si>
  <si>
    <t>Timothy Hughes</t>
  </si>
  <si>
    <t>Gerald Bandzauner</t>
  </si>
  <si>
    <t>ORCL PartnerNetwork</t>
  </si>
  <si>
    <t>Javier Torres</t>
  </si>
  <si>
    <t>SocialSalesGPS</t>
  </si>
  <si>
    <t>Marco Cai</t>
  </si>
  <si>
    <t>Social Selling Class</t>
  </si>
  <si>
    <t>Vengreso</t>
  </si>
  <si>
    <t>J Saward-Anderson</t>
  </si>
  <si>
    <t>Equifax Inc.</t>
  </si>
  <si>
    <t>Curation Suite</t>
  </si>
  <si>
    <t>Tribal Impact</t>
  </si>
  <si>
    <t>Sarah Goodall</t>
  </si>
  <si>
    <t>Curation Traffic</t>
  </si>
  <si>
    <t>salem almalki</t>
  </si>
  <si>
    <t>Barry O'Callaghan</t>
  </si>
  <si>
    <t>Vikram Singh</t>
  </si>
  <si>
    <t>Timo Lappi</t>
  </si>
  <si>
    <t>Laura Pääkkönen</t>
  </si>
  <si>
    <t>Heltti Oy</t>
  </si>
  <si>
    <t>Chris Bowser</t>
  </si>
  <si>
    <t>Pam Neely</t>
  </si>
  <si>
    <t>Kurt Shaver</t>
  </si>
  <si>
    <t>Brynne Tillman</t>
  </si>
  <si>
    <t>David Hubbard</t>
  </si>
  <si>
    <t>Casual Fridays</t>
  </si>
  <si>
    <t>Quality Lead Generation</t>
  </si>
  <si>
    <t>Alexandra MERCIER</t>
  </si>
  <si>
    <t>Groupama Grand Est</t>
  </si>
  <si>
    <t>Pannekoecke</t>
  </si>
  <si>
    <t>LARA ISABELLE</t>
  </si>
  <si>
    <t>Bertrand Barbet</t>
  </si>
  <si>
    <t>Veera Virintie</t>
  </si>
  <si>
    <t>Michel Mariet</t>
  </si>
  <si>
    <t>Luigi Cochetti</t>
  </si>
  <si>
    <t>Martin</t>
  </si>
  <si>
    <t>Gemma Hurley</t>
  </si>
  <si>
    <t>Oracle EMEA Partners</t>
  </si>
  <si>
    <t>Monstapreneur</t>
  </si>
  <si>
    <t>Rachel Braunstein</t>
  </si>
  <si>
    <t>Onestop Internet</t>
  </si>
  <si>
    <t>L2 Auto</t>
  </si>
  <si>
    <t>Maurilio Manzoni</t>
  </si>
  <si>
    <t>Ballantyne Marketing</t>
  </si>
  <si>
    <t>Dan Brewster</t>
  </si>
  <si>
    <t>The Vortex</t>
  </si>
  <si>
    <t>The Innovation Group</t>
  </si>
  <si>
    <t>Elena Vaciago</t>
  </si>
  <si>
    <t>Camille Brutillot</t>
  </si>
  <si>
    <t>Joshua Lee</t>
  </si>
  <si>
    <t>Convaincre &amp; Convertir</t>
  </si>
  <si>
    <t>Launch Marketing</t>
  </si>
  <si>
    <t>Ann Handley</t>
  </si>
  <si>
    <t>Darren Carter</t>
  </si>
  <si>
    <t>Clydes</t>
  </si>
  <si>
    <t>Tommi Hermunen</t>
  </si>
  <si>
    <t>Margo Mulvihill</t>
  </si>
  <si>
    <t>Miguel Soler</t>
  </si>
  <si>
    <t>456List.com</t>
  </si>
  <si>
    <t>Lily's Social Media and Online Training</t>
  </si>
  <si>
    <t>Blog Tips</t>
  </si>
  <si>
    <t>Beacon</t>
  </si>
  <si>
    <t>Beacon Droid</t>
  </si>
  <si>
    <t>Dayal</t>
  </si>
  <si>
    <t>Rank Basics</t>
  </si>
  <si>
    <t>Digital Outdoors</t>
  </si>
  <si>
    <t>Webmarketing&amp;Co'm</t>
  </si>
  <si>
    <t>Filip NNE</t>
  </si>
  <si>
    <t>DavidMartinezCalduch</t>
  </si>
  <si>
    <t>Aena</t>
  </si>
  <si>
    <t>Virginie Kuntschmann</t>
  </si>
  <si>
    <t>Estreetnet</t>
  </si>
  <si>
    <t>Angie Perez B</t>
  </si>
  <si>
    <t>my philly media</t>
  </si>
  <si>
    <t>SalesWings 🔥</t>
  </si>
  <si>
    <t>Sales for Life</t>
  </si>
  <si>
    <t>Jill Carpenter</t>
  </si>
  <si>
    <t>Karwoski &amp; Courage</t>
  </si>
  <si>
    <t>Mark Brown</t>
  </si>
  <si>
    <t>Nasir khan</t>
  </si>
  <si>
    <t>Dennis Koutoudis</t>
  </si>
  <si>
    <t>Jose Ecu</t>
  </si>
  <si>
    <t>♥StopShopSale♥</t>
  </si>
  <si>
    <t>Garry Samuels</t>
  </si>
  <si>
    <t>Daniel Halenko</t>
  </si>
  <si>
    <t>Ydyle 😇</t>
  </si>
  <si>
    <t>Nicolas ROUSSEL</t>
  </si>
  <si>
    <t>jaswinder kaur</t>
  </si>
  <si>
    <t>FOLLOW @DNRStudiosCEO</t>
  </si>
  <si>
    <t>Amy R Ransom</t>
  </si>
  <si>
    <t>Nazmul</t>
  </si>
  <si>
    <t>Johnson John</t>
  </si>
  <si>
    <t>Amy Noteworthy</t>
  </si>
  <si>
    <t>Большой Витя</t>
  </si>
  <si>
    <t>Revenue Assistance    a div. of Bentley Group llc</t>
  </si>
  <si>
    <t>Bentley Group LLC</t>
  </si>
  <si>
    <t>Liva</t>
  </si>
  <si>
    <t>Coringa</t>
  </si>
  <si>
    <t>Accessories on</t>
  </si>
  <si>
    <t>Лалка Лал</t>
  </si>
  <si>
    <t>Mack Collier</t>
  </si>
  <si>
    <t>Tom Martin</t>
  </si>
  <si>
    <t>Kerry O'Shea Gorgone</t>
  </si>
  <si>
    <t>Caroline Deparpe</t>
  </si>
  <si>
    <t>Laptop Marketing</t>
  </si>
  <si>
    <t>Irina</t>
  </si>
  <si>
    <t>Jason Schober</t>
  </si>
  <si>
    <t>Kirsten Boileau</t>
  </si>
  <si>
    <t>L</t>
  </si>
  <si>
    <t>SEO SMO Tips &amp; Tricks</t>
  </si>
  <si>
    <t>jay meh</t>
  </si>
  <si>
    <t>Aaliyah Godfrey</t>
  </si>
  <si>
    <t>MarkMillerITPro  ツ</t>
  </si>
  <si>
    <t>SolidRecommendations</t>
  </si>
  <si>
    <t>Vaibhav Gupta</t>
  </si>
  <si>
    <t>Agency Central</t>
  </si>
  <si>
    <t>Women In Sales Award</t>
  </si>
  <si>
    <t>Nancy Bleeke</t>
  </si>
  <si>
    <t>The Sales Experts</t>
  </si>
  <si>
    <t>Elinor Stutz</t>
  </si>
  <si>
    <t>Lolly Daskal</t>
  </si>
  <si>
    <t>Mark Hunter</t>
  </si>
  <si>
    <t>Barb Giamanco</t>
  </si>
  <si>
    <t>Sage UK</t>
  </si>
  <si>
    <t>aps</t>
  </si>
  <si>
    <t>Donald J. Trump</t>
  </si>
  <si>
    <t>Stu Heinecke</t>
  </si>
  <si>
    <t>ENSEMBLE ON A RIEN FAIT</t>
  </si>
  <si>
    <t>DataCaptive</t>
  </si>
  <si>
    <t>Kaushik Burman</t>
  </si>
  <si>
    <t>ONLINE MARKETING</t>
  </si>
  <si>
    <t>Jay Baer</t>
  </si>
  <si>
    <t>Abhiseo</t>
  </si>
  <si>
    <t>Dean</t>
  </si>
  <si>
    <t>meve saint cierge</t>
  </si>
  <si>
    <t>Christophe LS</t>
  </si>
  <si>
    <t>LAMY LEXEL Avocats</t>
  </si>
  <si>
    <t>TradeMySite</t>
  </si>
  <si>
    <t>Besboyever</t>
  </si>
  <si>
    <t>Tom Zbaren</t>
  </si>
  <si>
    <t>Jolyon Matthews</t>
  </si>
  <si>
    <t>Avant Garde Social</t>
  </si>
  <si>
    <t>Fear of Missing Out Podcast 🎙 FOMOfanz</t>
  </si>
  <si>
    <t>Brian Fanzo 😎 Keynote Speaker</t>
  </si>
  <si>
    <t>A. J. Gallant</t>
  </si>
  <si>
    <t>waroong.net</t>
  </si>
  <si>
    <t>surya</t>
  </si>
  <si>
    <t>Jessica Medez</t>
  </si>
  <si>
    <t>Trice</t>
  </si>
  <si>
    <t>IlSole24ORE</t>
  </si>
  <si>
    <t>Carsten Löffler</t>
  </si>
  <si>
    <t>Natalie Jacks</t>
  </si>
  <si>
    <t>Jack Vaughan at TT</t>
  </si>
  <si>
    <t>SearchCRM.com</t>
  </si>
  <si>
    <t>Opdas One</t>
  </si>
  <si>
    <t>M Sedelaar MD PhD</t>
  </si>
  <si>
    <t>KCOG, INC.</t>
  </si>
  <si>
    <t>Bootstrap Business</t>
  </si>
  <si>
    <t>Premium Collections</t>
  </si>
  <si>
    <t>Krish Zinna</t>
  </si>
  <si>
    <t>Vinyl Love For All</t>
  </si>
  <si>
    <t>Ulises</t>
  </si>
  <si>
    <t>Laurentj</t>
  </si>
  <si>
    <t>N¡gel jr</t>
  </si>
  <si>
    <t>Ellis Mbeh @ #SXSW</t>
  </si>
  <si>
    <t>Franz Russo</t>
  </si>
  <si>
    <t>Tim Fargo</t>
  </si>
  <si>
    <t>Moz</t>
  </si>
  <si>
    <t>PhilippeTREBAUL 🇫🇷</t>
  </si>
  <si>
    <t>CRM</t>
  </si>
  <si>
    <t>Tiffany Stewart, CPA</t>
  </si>
  <si>
    <t>MontrA Anderson (Alfred Hitchcock)</t>
  </si>
  <si>
    <t>Dennis Brown</t>
  </si>
  <si>
    <t>Stephen Woessner</t>
  </si>
  <si>
    <t>Fujio Oda💫</t>
  </si>
  <si>
    <t>Stasia Kozielska</t>
  </si>
  <si>
    <t>Ajit Kumar</t>
  </si>
  <si>
    <t>Science Updates</t>
  </si>
  <si>
    <t>VinBerger🎯Socialfave</t>
  </si>
  <si>
    <t>Socialfave Polska</t>
  </si>
  <si>
    <t>Ana and her Goat</t>
  </si>
  <si>
    <t>Social Fave</t>
  </si>
  <si>
    <t>Vitosha Media</t>
  </si>
  <si>
    <t>Richard Krawczyk</t>
  </si>
  <si>
    <t>Philippe TREBAUL</t>
  </si>
  <si>
    <t>Thomas Power</t>
  </si>
  <si>
    <t>Twitter</t>
  </si>
  <si>
    <t>Casey Newton</t>
  </si>
  <si>
    <t>David Pakman</t>
  </si>
  <si>
    <t>Marketing Monkey</t>
  </si>
  <si>
    <t>Exponential Sales</t>
  </si>
  <si>
    <t>SoAmpli</t>
  </si>
  <si>
    <t>Margherita Maspero</t>
  </si>
  <si>
    <t>Ann Pierce</t>
  </si>
  <si>
    <t>PhotoFeeler</t>
  </si>
  <si>
    <t>LinkedIn Learning</t>
  </si>
  <si>
    <t>OneMob</t>
  </si>
  <si>
    <t>Arif Johari</t>
  </si>
  <si>
    <t>Kelly Riggs</t>
  </si>
  <si>
    <t>Tim Clarke</t>
  </si>
  <si>
    <t>Kevin Micalizzi</t>
  </si>
  <si>
    <t>Quotable</t>
  </si>
  <si>
    <t>Asian News show</t>
  </si>
  <si>
    <t>Tim Bradshaw</t>
  </si>
  <si>
    <t>He Di</t>
  </si>
  <si>
    <t>Larry Kim</t>
  </si>
  <si>
    <t>Santanu (SEO)</t>
  </si>
  <si>
    <t>Jason Gordon</t>
  </si>
  <si>
    <t>Zanoschi Emanuel</t>
  </si>
  <si>
    <t>Follow @DNRStudiosCEO</t>
  </si>
  <si>
    <t>Cloud Girl ☁️</t>
  </si>
  <si>
    <t>Eugene McCormick</t>
  </si>
  <si>
    <t>James Barclay</t>
  </si>
  <si>
    <t>Passle</t>
  </si>
  <si>
    <t>Richard Doyle</t>
  </si>
  <si>
    <t>Superlative Max !!</t>
  </si>
  <si>
    <t>Kohei Kurihara</t>
  </si>
  <si>
    <t>Antonio Grasso</t>
  </si>
  <si>
    <t>FEMoranFP</t>
  </si>
  <si>
    <t>Rajib Chakraborty</t>
  </si>
  <si>
    <t>Arima</t>
  </si>
  <si>
    <t>Kelvin Lee 🇸🇬🇬🇧🇨🇦</t>
  </si>
  <si>
    <t>Thomson Reuters</t>
  </si>
  <si>
    <t>Miguel Rodriguez</t>
  </si>
  <si>
    <t>jonas</t>
  </si>
  <si>
    <t>#ArabianPages ✨✨</t>
  </si>
  <si>
    <t>Milos Djukic</t>
  </si>
  <si>
    <t>sandip thapa</t>
  </si>
  <si>
    <t>Robert Sills</t>
  </si>
  <si>
    <t>Strong Content</t>
  </si>
  <si>
    <t>Crypto Hani</t>
  </si>
  <si>
    <t>Jennifer Greene</t>
  </si>
  <si>
    <t>Jesse Scardina</t>
  </si>
  <si>
    <t>Maxence Rose 🌹🇫🇷</t>
  </si>
  <si>
    <t>Fabrizio Vaccaro</t>
  </si>
  <si>
    <t>Merete Buljo</t>
  </si>
  <si>
    <t>Alban Jarry</t>
  </si>
  <si>
    <t>FlashTweet ⚡️</t>
  </si>
  <si>
    <t>Louis-Serge</t>
  </si>
  <si>
    <t>Jonathan Greenstein</t>
  </si>
  <si>
    <t>Telecom Reseller</t>
  </si>
  <si>
    <t>CrossTalk</t>
  </si>
  <si>
    <t>Jo Saunders</t>
  </si>
  <si>
    <t>OhMyJet</t>
  </si>
  <si>
    <t>Profit Power Podcast</t>
  </si>
  <si>
    <t>Robert (Rob) Burns</t>
  </si>
  <si>
    <t>Business 2 Community</t>
  </si>
  <si>
    <t>Digital Marketing</t>
  </si>
  <si>
    <t>AQTechnosys</t>
  </si>
  <si>
    <t>VOR Market Research</t>
  </si>
  <si>
    <t>NSMarketing</t>
  </si>
  <si>
    <t>clive pembridge</t>
  </si>
  <si>
    <t>Valyman Consulting</t>
  </si>
  <si>
    <t>Manuel De Vits</t>
  </si>
  <si>
    <t>CHAIB DRAA TANI</t>
  </si>
  <si>
    <t>IrreverentSalesGirl</t>
  </si>
  <si>
    <t>Jon Rivers</t>
  </si>
  <si>
    <t>Thomas Fisher</t>
  </si>
  <si>
    <t>Thought Horizon</t>
  </si>
  <si>
    <t>Burt Steingraeber</t>
  </si>
  <si>
    <t>LeadFox</t>
  </si>
  <si>
    <t>Actionco.fr</t>
  </si>
  <si>
    <t>Cyril Bladier</t>
  </si>
  <si>
    <t>Motivational Business Quotes</t>
  </si>
  <si>
    <t>Toni Herrera</t>
  </si>
  <si>
    <t>Omar de la Fuente</t>
  </si>
  <si>
    <t>Rogèlia Balada</t>
  </si>
  <si>
    <t>Middle 8 Media Group</t>
  </si>
  <si>
    <t>Sterlite USA</t>
  </si>
  <si>
    <t>SARAKARNTHI</t>
  </si>
  <si>
    <t>Timo</t>
  </si>
  <si>
    <t>Socialwavez</t>
  </si>
  <si>
    <t>Emilie CELLIER</t>
  </si>
  <si>
    <t>Bruno Fridlansky </t>
  </si>
  <si>
    <t>Cybelimage</t>
  </si>
  <si>
    <t>Samantha Jacobsen</t>
  </si>
  <si>
    <t>Hemant Shinde</t>
  </si>
  <si>
    <t>Social Selling</t>
  </si>
  <si>
    <t>Stephane Jobert</t>
  </si>
  <si>
    <t>Peg Miller</t>
  </si>
  <si>
    <t>Digital Leaders</t>
  </si>
  <si>
    <t>Top Rating SEO</t>
  </si>
  <si>
    <t>Qureet Lead-Gen</t>
  </si>
  <si>
    <t>Ten Bear Social</t>
  </si>
  <si>
    <t>Ken Torres</t>
  </si>
  <si>
    <t>Delos Incorporated</t>
  </si>
  <si>
    <t>Anita Campbell</t>
  </si>
  <si>
    <t>Michael Guta</t>
  </si>
  <si>
    <t>Sandra Long</t>
  </si>
  <si>
    <t>The $10 Startup</t>
  </si>
  <si>
    <t>DCP Web Designers</t>
  </si>
  <si>
    <t>Awesome Memento</t>
  </si>
  <si>
    <t>Sander Biehn</t>
  </si>
  <si>
    <t>The Wesleyan Argus</t>
  </si>
  <si>
    <t>Michelle Berdeal</t>
  </si>
  <si>
    <t>Piyu Anker</t>
  </si>
  <si>
    <t>social-experts</t>
  </si>
  <si>
    <t>Melody Cruz</t>
  </si>
  <si>
    <t>Kevin Knebl, CMEC</t>
  </si>
  <si>
    <t>Suzanne Kosmerl</t>
  </si>
  <si>
    <t>Graham Hawkins</t>
  </si>
  <si>
    <t>Monika Ruzicka</t>
  </si>
  <si>
    <t>proyectos nolenac</t>
  </si>
  <si>
    <t>Demand Spring</t>
  </si>
  <si>
    <t>Frugal Fitness ®</t>
  </si>
  <si>
    <t>Chrissie Lightfoot</t>
  </si>
  <si>
    <t>Kevin Poulter</t>
  </si>
  <si>
    <t>Emma Maule</t>
  </si>
  <si>
    <t>Hootsuite Italia</t>
  </si>
  <si>
    <t>Ravi Bansal</t>
  </si>
  <si>
    <t>Hindustan Times</t>
  </si>
  <si>
    <t>iRetailytics</t>
  </si>
  <si>
    <t>Bootstrap Business Broadcasting</t>
  </si>
  <si>
    <t>Start Up PR</t>
  </si>
  <si>
    <t>Jen from Providence</t>
  </si>
  <si>
    <t>Blog du Modérateur</t>
  </si>
  <si>
    <t>Consultoría, servicios y plataformas para estrategias digitales de #marketing #socialselling y #rh con #video #streaming #opendata #employeeadvocacy #FrenchTech</t>
  </si>
  <si>
    <t>Integra Personal Branding; La primer agencia de Personal Branding en México. Impulsando la gestión de #MarcaPersonal en Latinoamerica. #PersonalBranding</t>
  </si>
  <si>
    <t>#Entrepreneur #DigitalMarketing #Adwords #Analytics  #Expat Services Mexico #Relocation Services Especialist . Love Travel</t>
  </si>
  <si>
    <t>Organismo con + de 130 años y 300 socios que une a la comunidad empresarial franco-mexicana y acelera el desarrollo de los negocios de sus socios.</t>
  </si>
  <si>
    <t>¡YEAH! Consultora y Speaker #Estrategia #MarketingEducativo #MarketingDigital #MarketingPyme / Mi pasión trabajar con #PYMES / CEO SmartUp / Columnista @Merca20</t>
  </si>
  <si>
    <t>Life and professional Coach, Business and Technology Consultant, Entrepreneur, Sales &amp; Marketing</t>
  </si>
  <si>
    <t>Presidente del GRUPO MEDIATEC- consejero del comercio exterior de francia</t>
  </si>
  <si>
    <t>Mamá. Editora en Jefe de Entrepreneur y cazadora de historias. Todo aquí es a título personal.</t>
  </si>
  <si>
    <t>Periodista/Conductora y Productora de Alcanzando el Conocimiento</t>
  </si>
  <si>
    <t>Periodista. Editora Entrepreneur México. Negocios, Pymes, emprendedores. Amo los gatos y la natación. Fan de Phelps y  Serrat. Todo aquí es personal.</t>
  </si>
  <si>
    <t>...........................</t>
  </si>
  <si>
    <t>Globe Trotter. Photographer. Yogi. Nature Lover. 
The world is a book, and those who do not travel read only one page.</t>
  </si>
  <si>
    <t>MD @CylonLab. Startup and all things Cyber enthusiast. Used to know how to fly.  Ex-dutchie Ex-Seedcamper</t>
  </si>
  <si>
    <t>Managing Director @StrategyAnd / @PwC • EC @LAEDC • Tweets for the C-Suite #CEO #CFO #CMO #CIO #CDO #CTO #CISO on Global #Megatrends &amp; #EmergingTech!</t>
  </si>
  <si>
    <t>The latest tech news from @BusinessInsider.</t>
  </si>
  <si>
    <t>C-Store News Marketing C-Store Category Data CPG Data Grocery Data Food Service Data Gas Pricing Data Beverage Data Tobacco Data.</t>
  </si>
  <si>
    <t>Experte #InboundMarketing #InboundSales #SocialMedia #SocialSelling #ContentMarketing #Référencement Blogueuse https://t.co/jEaRR6wYHf</t>
  </si>
  <si>
    <t>4Kast est #operateur de #solutions de #Salesintelligence pour la génération et le #closing de #leads #scorés à très fort potentiel de #revenus</t>
  </si>
  <si>
    <t>Pioneer &amp; creator of #CRM solutions, CEO - Nimble, Founder of GoldMine. Interests; #SocialSelling, Social Business, Customer Lifecycle, Acquisition &amp; Retention.</t>
  </si>
  <si>
    <t>Tech news that matters.</t>
  </si>
  <si>
    <t>Beautiful online platform for accounting &amp; payroll. For small businesses &amp; their advisors.
http://xero.com/support
https://status.xero.com/</t>
  </si>
  <si>
    <t>The world’s largest workforce works for themselves. We work for them. QuickBooks is backing you. Follow @QBCares for customer support and @Intuit.</t>
  </si>
  <si>
    <t>Build your brand, sell more stuff. ✉️🐵For updates about our service, check out @MailChimpStatus.</t>
  </si>
  <si>
    <t>HubSpot offers a full stack of products for marketing, sales and CRM: powerful alone, and better when used together. Use @HubSpotSupport for Twitter support.</t>
  </si>
  <si>
    <t>The official Twitter handle for the Microsoft Dynamics 365 team. Follow for news, updates and much more. #MSDyn365</t>
  </si>
  <si>
    <t>Connect to your customers in a whole new way. Stay up-to-date on news, announcements, and innovation. On duty Mon - Fri 9am - 5pm PT.</t>
  </si>
  <si>
    <t>🇸️🇴️🇨️🇮️🇦️🇱️🇫️🇦️🇻️🇪️.🇳️🇪️🇹 🇵🇱🇫🇷 🇪🇺🌐 #I4InfluenceR #Socialfave #Brands #SMM #TM1SF #InfluencerMarketing #Poland #France @Socialfave +33641587231, +48783966060</t>
  </si>
  <si>
    <t>Never doubt that a small group of cat videos can change the world; indeed, it's the only thing that ever has.</t>
  </si>
  <si>
    <t>🌍https://onposteenanglais.com I tweet from Marseille in English for the French➕@twitter &amp; @linkedin coach 👨‍🏫</t>
  </si>
  <si>
    <t>Studentessa magistrale al @CorisSapienza | Co-Founder&amp;CMO di @ToBeKids | PR e SMM di @ToBe_srl | Zia di #B | Sorridere è il mio esercizio preferito</t>
  </si>
  <si>
    <t>Top 20 #Socialmedia Global #Influencer 2018 | CEO of Curatti, #Publisher of #socialmediamarketing #B2B / #Digitalmarketing #smm | http://appearoo.com/JanGordon</t>
  </si>
  <si>
    <t>"Mangio, bevo &amp; te lo racconto" Freelance - Food Writer - Content Editor- Web PR e SMM alebianch@gmail.com</t>
  </si>
  <si>
    <t>#MarcaPersonal #CommunityManager #SMM #RRSS #SEO #SEM #MarketingOnline #MarketingDeContenidos</t>
  </si>
  <si>
    <t>Je partage/ I share #Startups #Tech #Digital #FrenchTech #IOT #VR #AR #5G #Innovations #DigitalTransformation #healthtech #womenintech #I4emploi #Angers. 📲</t>
  </si>
  <si>
    <t>#ecommerce, digital, online marketing, mobile, social. http://www.st.com e-commerce, SEO. Online #leadmanagement #socialselling #Inbound Stmicroelectronics</t>
  </si>
  <si>
    <t>#CDO #CIO #BusinessTransformationOfficer  #wecashup advisor #data #transformationdigitale #IoT #mobilemarketing  #slasheur  #laboxdeschefs advisor</t>
  </si>
  <si>
    <t>#CDO solutions digitales @Open_ESN | #Digital Evangelist, Coach &amp; profiler Conférencier @moodpeek_byOpen #mobile #NeuroSciences #ia #Mobile #SocialMedia</t>
  </si>
  <si>
    <t>Speaker, Formateur en #SocialMedia et #TransfoNum #IA 🤖 evangeliste #ecommerce #startup #marketplace #mobile #UX #Alumni @MBADMB #mbadmb #i4emploi</t>
  </si>
  <si>
    <t>#SocialMedia #SocialSelling #Marketing Expert💡Rédacteur @frenchweb📱Enseigne à @celsa_officiel 📩jeanluc.raymond@gmail.com ▶️Ma newsletter http://j.mp/daynum2</t>
  </si>
  <si>
    <t>🚀 #PortraitDeStartuper #Innovation #Digital #TransfoNum #Startup #Blockchain #ICO #Advisor #DLT #I4Emploi | CEO @chainguru_io | Principal @Margo_group</t>
  </si>
  <si>
    <t>@EntMagazine author of Ultimate Guide to Twitter + Ultimate Guide to LinkedIn. #SocialSelling and LinkedIn tips at https://t.co/UdmDDVPSAs</t>
  </si>
  <si>
    <t>Keynote Speaker | Author, The LinkedIn Code | #SocialSelling | Digital #Sales &amp; #Marketing | Europe and Canada</t>
  </si>
  <si>
    <t>Rebel Marketer, Risk Taker and a Bollywood Enthusiast. Wanna to be a leader in content marketing in B2B space.</t>
  </si>
  <si>
    <t>#SEO | #DigitalMarketing | #GrowthHacking #SMM #ContentMarketing</t>
  </si>
  <si>
    <t>Leading Dallas based #DigitalMarketing agency with #SEO #PPC #ContentMarketing #Programmatic #SocialMedia. We support #10kSmallBiz #MakeSmallBig</t>
  </si>
  <si>
    <t>Student-Travel Blogger-Travel Photography-Coach and Mentor in Tourism🌏.Also can do Bitcoin, Crytocurrency💰and inspired others https://t.co/hbGkEHEHx8</t>
  </si>
  <si>
    <t>Frugal Entrepreneur | Digital Marketing Manager | SEO Pro | Social Selling Specialist | Consultant | Author of The $10 Digital Media Startup: https://t.co/6QzPM0vs0U</t>
  </si>
  <si>
    <t>Online Media Publisher</t>
  </si>
  <si>
    <t>Customize silicontent with your own search terms,topics #hashtags.#contentmarketing #smm https://t.co/9FNP4TotkR https://t.co/oPEbl0uPSb https://t.co/OrYt47k5qs</t>
  </si>
  <si>
    <t>Какие минуты были самыми важными в твоей жизни, узнаёшь, когда уже поздно</t>
  </si>
  <si>
    <t>Senior Account Manager @OrangeIC. International Business @univpompeufabra. Electronic Engineer @aeusb. #Music #Art #Sci #Business #Marketing. Tweets are my own.</t>
  </si>
  <si>
    <t>Père de 4 superbes jeunes filles, j'accélère le succès d'affaires francophone sur https://t.co/s5zkHdZYGE et https://t.co/dheFaKXqXR</t>
  </si>
  <si>
    <t>LinkedIn Profile Optimization techniques | Personal Branding | Content Marketing |  Sales | Digital Sales |  Social Selling Training &amp; Talent Recruitment</t>
  </si>
  <si>
    <t>Husband, father and geek. I tweet about customer success, the cloud and coffee. Perpetually awkward.</t>
  </si>
  <si>
    <t>Global leader helping sales and marketing teams develop business through Social Selling  | #SocialSelling, #digitalmarketing</t>
  </si>
  <si>
    <t>On each episode of The Social Business Engine show, host Bernie Borges and his guests help you advance your social business journey.     #SBEShow</t>
  </si>
  <si>
    <t>Podcaster | CMO @GoVengreso | Speaker | Blogger | Lover of God, Country &amp; Family #contentmarketing #socialstrategy #socialselling #AI #martech</t>
  </si>
  <si>
    <t>Helping the world run better and improving people’s lives. This is our enduring cause, our higher purpose. | Have a question? Ask @SAPSupportHelp.</t>
  </si>
  <si>
    <t>Husband, father, polymath. You can expect the random from me, from business to sports to faith to philosophy.</t>
  </si>
  <si>
    <t>Husband, Father, #CEO of @GoVengreso, #Sales #Leader, #Speaker, #DigitalSales Evangelist &amp; a champion of #SocialSelling. Learn: http://linkedin.com/in/mthreejr</t>
  </si>
  <si>
    <t>Pensando con Sombrero Verde y desaprendiendo #MarketingDigital. En la barra de #LoVemosEnElBar. Y también #MarcaPersonal y #SocialSelling en @VodafoneEmpresa</t>
  </si>
  <si>
    <t>#Estrategias en #LinkedIn para mejorar tu #marca personal y profesional y generar negocio y oportunidades | Estrategia Global de #Marketing y #Comunicación |</t>
  </si>
  <si>
    <t>Gestor personas. Speaker. Formador. Coordinador de Redes Sociales @Inaempleo. Creador @GuideYourTalent. Mi blog https://t.co/S1w7Q7YAtV</t>
  </si>
  <si>
    <t>Nuevo concepto publicitario #Planificación #MarketingDigital #Web #Marketingcontent #SEO #SEM #Creatividad #SocialMedia #Branding para #Emprendedores #PYMES</t>
  </si>
  <si>
    <t>#BookBlast #CoverReveals #Reviews #Giveaways #BookTour</t>
  </si>
  <si>
    <t>Helping 20,000+ members of coworking communities discover best-in-class business solutions at unprecedented prices.</t>
  </si>
  <si>
    <t>#SocialSelling Pioneer &amp; artisan, Business Development Advisor @AndersPink  A man you don't meet every day. #coworking ROCKS</t>
  </si>
  <si>
    <t>🙏🏻Lighter World Recipes + Daily Dose of Curry 👉🏻Food Stylist 🌿Work:contactmolly2012@gmail.com 🇱🇷California+Delhi🇮🇳 🍷Editor @thefeedfeed</t>
  </si>
  <si>
    <t>Le Club de la Communication à Lyon rassemble les professionnels de la communication sur la Métropole et ses alentours.</t>
  </si>
  <si>
    <t>Directeur de la communication, expert en pilotage de marque. Passé des deux côtés du miroir : entreprise et agence de communication.</t>
  </si>
  <si>
    <t>Le Groupe APICIL est le 4e groupe de protection sociale, leader en Rhône-Alpes. #APICIL #Santé #Prévoyance #Epargne #Retraite | Service client @ClientsAPICIL</t>
  </si>
  <si>
    <t>Site emblématique du quartier Confluence à Lyon, l’ancienne capitainerie se métamorphose pour proposer une expérience inédite, entre immersion et ressourcement.</t>
  </si>
  <si>
    <t>Social Media Sales &amp; Marketing Training &amp; Outsourced Support for Businesses in the UK &amp; Overseas.</t>
  </si>
  <si>
    <t>Expert at helping people &amp; companies use #LinkedIn and #networking to get success / #sales through training, #keynote talks, elearning and professional speaking</t>
  </si>
  <si>
    <t>D'origine africaine, j'ai le droit  céleste et divin   de Twitter sur tout ce qui concerne ce continent.
Entrepreneure en Communication</t>
  </si>
  <si>
    <t>Digital Marketing, Stratégie Web Marketing, Social Media Marketing #WebMarketing #inbound #Automation #MediasSociaux #GrowthHacking #SocialSelling</t>
  </si>
  <si>
    <t>KWIK events &amp; relatiemarketing, levensgenieter, samen @ruudderomijn en zoonlief Freek, verbinder. Ook @rrrollend en de rest! #glasishalfvol</t>
  </si>
  <si>
    <t>Maandelijks Succesvol Verkopen Workshops, leer effectief klanten aantrekken en hou meer tijd over. https://t.co/YCwJlH8Ilo</t>
  </si>
  <si>
    <t>Laughing and organizing with passion. ZZLeiduhhh the place to be!! Orangelions my favorite distraction 🤣🏀🇳🇱</t>
  </si>
  <si>
    <t>HI I am Rachael From EZPZ Mealz and EZPZ Travelz, where I make food and travel simple and fun!</t>
  </si>
  <si>
    <t>Accelerating business through online marketing &amp; reputation management. Dominate on social media with our FREE tool (link below)! 👇</t>
  </si>
  <si>
    <t>We help support and retweet awesome content from our followers. Please follow and subscribe to our list to retweet eachothers content!@bloggertribe for retweets</t>
  </si>
  <si>
    <t>Todd Swank. Your Good Friend From Oracle. Minnesota ERP ASR for Mid-Market. Helping Businesses Create Technology Solutions for 23 years. https://t.co/uFF8IaRh1S</t>
  </si>
  <si>
    <t>Environmentalist, Patriot, Justice and foremost Freedom Fighter https://t.co/OuMsufKb5u / 🚭♻️🚮🖖♎️☯️☮️🕉️🏁</t>
  </si>
  <si>
    <t>Social Selling Accelerator (#socialselling) - SocMed #Policy Creation -Trainer - Entrepreneur - Vanguard Leadership -  (http://t.co/HPH5pmvi) -Views R my own</t>
  </si>
  <si>
    <t>Head of Marketing at @talkativeuk. Host of the #MarketingBuzzword Podcast. Digital Marketing Strategist and Speaker. Believer in #OnlineReviews &amp; #Custserv</t>
  </si>
  <si>
    <t>Marketing Strategy and Brand Management Specialist | Indianapolis Colts and Indiana Pacers Fan | Jazz Fanatic | Wife, Mother</t>
  </si>
  <si>
    <t>Master Duct Tape Marketing  Consultant, focus on lead generation for small technology companies.</t>
  </si>
  <si>
    <t>🙏😍GOD😍🙏 Earth🌎 #nature #Health #animals #music #art #AI #Science #Tech #Digital🌏 #Bizz! ⛔NoPORN⛔ I FollowB Tw&amp;Rtw! #Peace &amp; #Love to all 💖🌴🍇🌴🍇💖</t>
  </si>
  <si>
    <t>Social Media Marketing for Recruiters and Small Businesses | Follow for tips + insights that'll help Small Business Owners + Recruiters | #SocialRecruiting</t>
  </si>
  <si>
    <t>I love being on the go with my family! Join me at https://t.co/Xnjexyh2tY #LifestyleBlogger #TravelBlogger #KansasCity
makingofamom@gmail.com</t>
  </si>
  <si>
    <t>i got really hurt</t>
  </si>
  <si>
    <t>cutting through the digital BS | Microsoft Social Selling Partner | AI Enthusiast</t>
  </si>
  <si>
    <t>We have helped some of the largest businesses in the world embrace a digital transformation journey, if this is a challenge you need help with…contact us</t>
  </si>
  <si>
    <t>Marketing &amp; Communication | Positive Woman ☺ | #RealMadrid Fan | Passionate about #DigitalMarketing - #Tech.</t>
  </si>
  <si>
    <t>#1 Global #Socialselling Pioneer and Innovator, Speaker - Co-Founder of Digital Leadership Associates the Global Social Media Consultancy - Views are my Mum's</t>
  </si>
  <si>
    <t>Digital Marketing Management &amp; Social Media Solutions in New England from @MikeSchiemer. Follow https://t.co/QZgb4VZhjB &amp; https://t.co/0MgY3NwL7I</t>
  </si>
  <si>
    <t>Latest updates, tips &amp; analysis on social media &amp; digital marketing. 👉🏼 Social media strategist, consultant &amp; trainer. My articles on the website ⤵️</t>
  </si>
  <si>
    <t>Taking you to your next level RN. #B2B #DigitalMarketing #SocialSelling #KeynoteSpeaker #PersonalBranding CEO, Mom, Photographer, Writer 🐶🐱☕️✈️♎️🤠🌺📷🎥</t>
  </si>
  <si>
    <t>La Com'Digitale décryptée par Alexandre, #journaliste de métier, Eric et Francis. Nos RDV : 🕘 Tweet Café  🕙 Le Chiffre du jour 🕑  L'infographie - Au 🔝 de l'info</t>
  </si>
  <si>
    <t>Le site d'information des professionnels du #marketing, par @eloise_cohen @FloSalgues @ClemFages</t>
  </si>
  <si>
    <t>Developer of social &amp; content strategies. Tech advisor. Former @LinkedIn📇 @Hootsuite🦉. Creator of @SocialSelling🚀 | husband 2 @meg_ | #Veteran🇺🇸 | 📊 &amp; ☕️.</t>
  </si>
  <si>
    <t>| Content Producer | All my tweets are about  #startup #media #tech #marketing and #socialmedia</t>
  </si>
  <si>
    <t>GO | LIVE | WORK | PLAY</t>
  </si>
  <si>
    <t>Twitter,Marketing,Cat Herder,Trend Watcher,Nature,Cali Girl in Texas, Former Leader of the Headless Chicken Brigade,Super Admin Extraordinaire All Tweets my own</t>
  </si>
  <si>
    <t>Advertising &amp; Marketing</t>
  </si>
  <si>
    <t>Social Media Manager
Nothing special about me;Just myself;tweets reasoning logic😊
Favorite:#Marketingdigital @spotifyPlaying #Tecnology #Afrique 🗺Pau's mother</t>
  </si>
  <si>
    <t>.Digital marketing agency building people,brands &amp; monetizing socialmedia we make you insta famous for just $50/month platforms:IG,Twitter,FB,Pinterest</t>
  </si>
  <si>
    <t>Don't miss out the random humor, facts, funny pictures and videos around the world. We do not claim the rights to #HumorHump content (image / video) posted.</t>
  </si>
  <si>
    <t>We love social media! Here are our ideas for using social media to drive sales, generate leads or make hires for your business. Follow for more like this!</t>
  </si>
  <si>
    <t>Social Media Marketing Manager &amp; Copywriter @Social_Hire | Digital Marketing practitioner | Social Psychology aficionado | Displaced New Englander</t>
  </si>
  <si>
    <t>Je vous aide à développer assurément votre business et maîtriser votre #Ereputation grâce aux réseaux sociaux ! #LinkedIn #Twitter #Facebook #SocialSelling 💰🎯</t>
  </si>
  <si>
    <t>SEO &amp; Community Manager - Spécialisé stratégie Webmarketing après 15 ans d'expérience dans l'ingénierie systèmes &amp; Réseaux Informatiques.</t>
  </si>
  <si>
    <t>Responsable Informatique @2EI_Industries 💧⚡
#2EI #hydroélectricité</t>
  </si>
  <si>
    <t>Institut de formations en alternance pour adultes, formations qualifiantes et certifiantes #formations #adultes #alternance #ReconversionPro</t>
  </si>
  <si>
    <t>ABI, a @FinnPartners company, is an award-winning #marketing and #publicrelations firm. We connect #businesstobusiness companies with decision-makers worldwide.</t>
  </si>
  <si>
    <t>Inspiring marketers to succeed in business and in their careers. Reach the people that matter most on LinkedIn. For support contact @LinkedInHelp</t>
  </si>
  <si>
    <t>I love honest people</t>
  </si>
  <si>
    <t>Social Media Manager @1789_fr Responsable des stratégies de visibilité et de #CM au rythme du #SMM et du #SMO</t>
  </si>
  <si>
    <t>Chargée des relations auteurs @EditionsENI #Nantes #dev #digital #FrenchTech #design #art mes tweets n'engagent que moi</t>
  </si>
  <si>
    <t>Agence conseil en webmarketing, spécialisée dans le développement de la visibilité, de l'audience des marques et de la performance e-business.</t>
  </si>
  <si>
    <t>Éditeur N°1 de livres d'informatique.
Nous tweetons l’actualité des meilleurs experts IT auteurs @EditionsENI, + leurs vidéos, nouveautés, événements, articles…</t>
  </si>
  <si>
    <t>ENI Service - Centre de formation à l’informatique technique, bureautique, web, graphisme. Fait partie d'ENI Groupe @EditionsENI @ENI_eLearning @ENIEcoleInforma</t>
  </si>
  <si>
    <t>Award winning resume writer, job search advisor &amp; social media strategist. For free resume critique email to perry@perrynewman.com</t>
  </si>
  <si>
    <t>I’m a LinkedIn Expert, Speaker, Trainer &amp; Big Mouth. I'm also Cofounder of https://t.co/HyzkFnNGYr - the world's biggest digital transformation company.</t>
  </si>
  <si>
    <t>mgb</t>
  </si>
  <si>
    <t>Vi hjælper mere end 23.000 kunder globalt med at forbedre deres arbejde med #MediaIntelligence, #PR og #SocialeMedier. Det kalder vi #OutsideInsight.</t>
  </si>
  <si>
    <t>Automatically build your ideal social media community. Perfect for startups, content creators, and agencies.</t>
  </si>
  <si>
    <t>Social media news and tips from the world’s most widely used social relationship platform. Sign up for free: http://t.co/Zmrb0hY23s Support: @Hootsuite_Help</t>
  </si>
  <si>
    <t>https://t.co/JEiNVgQnYE is the only social marketing tool that enables marketers to crowdsource content and  #ambassadors to share content on autopilot.</t>
  </si>
  <si>
    <t>DN: home to top speakers on business/management, economy, politics, etc. who speak at events worldwide. Bob Woodward, Geoff Colvin, Katty Kay, Bill Walton, more</t>
  </si>
  <si>
    <t>Marketing and Sales Strategist, entrepreneur, advisor to emerging  companies, and bestselling author of 10 books including "The New Rules of Marketing &amp; PR"</t>
  </si>
  <si>
    <t>Client Experience Manager for DSMN8. Perpetual ponderer, especially when it comes to bios... #UX #CX #EmployeeAdvocacy #DSMN8</t>
  </si>
  <si>
    <t>#DigitalMarketing Adept @MarkessFR - Tweet &amp; Retweet les contenus #WebMarketing #SEO #SocialMedia #CRM #CX #BigData #IA #Cloud #IoT #Tech #TransfoNum #i4Emploi</t>
  </si>
  <si>
    <t>Agence web, com' et Inbound marketing. Nous accompagnons les marques à devenir leur propre média et à convertir leur audience en clients.
Enjoy Marketing !</t>
  </si>
  <si>
    <t>Account Director in Site  Selection and event planner.  Passionate father of 4.  Love to travel and be innovative in technology and food.</t>
  </si>
  <si>
    <t>Global Top 60 #socialselling Influencer enabling you to get #results via Social Selling Techniques - Moving beyond just merely using Social Media!</t>
  </si>
  <si>
    <t>Search Engine Optimization expert team.The Best SEO and Online Marketing services in Orange County.</t>
  </si>
  <si>
    <t>Social Media Strategist, apasionado con el #Neuromarketing y defensor de la #Creatividad</t>
  </si>
  <si>
    <t>Manage your Twitter account more efficiently. Save time and get more out of Twitter.</t>
  </si>
  <si>
    <t>Social media management platform for businesses. Give the 30-day trial a spin: http://bit.ly/2paovei
Support: @SproutSupport
Also, meet @BambuBySprout!</t>
  </si>
  <si>
    <t>Tech entrepreneur, web developer, designer, business developer and investor. Professional social media and technology lover!</t>
  </si>
  <si>
    <t>Hébergement gratuit de site web --
Société de service Informatique ---
Partner ARM Connected Community -
Groupe de recherche IT / 
Follow us for High Tech News!</t>
  </si>
  <si>
    <t>Compte officiel Scoop.it France - 
Scoop.it aide les professionnels à développer leur visibilité en ligne et générer plus de leads grâce au #contentmarketing</t>
  </si>
  <si>
    <t>I love to share our latest Recipes, Frugal Tips, Table Decor Ideas &amp; Life w/ #Autism. I also love to travel! Sarcasm is my style along w/ good humor! #blogger</t>
  </si>
  <si>
    <t>The digital selling methodology. Helping sellers and companies survive and thrive in an increasingly digital world.</t>
  </si>
  <si>
    <t>The only thing worse than starting something and failing is not starting something!  #FutureMaker | #Entrepreneur</t>
  </si>
  <si>
    <t>Chicago digital marketing agency: strategy, traffic generation, &amp; conversion optimization. #CRO #growthmarketing</t>
  </si>
  <si>
    <t>A Dad and husband who loves his family trying to make a difference. Accepts feedback and has the strength to try again -if I fail!</t>
  </si>
  <si>
    <t>Lost on the web, extensive breadcrumb trail here to find me ~ I can make Twitter work for you ~ #marketing &amp; #socialmedia #tech specialist ~ 📷 -@ag_exposed</t>
  </si>
  <si>
    <t>Web Design,Link Building Expert, Professional Blogger,Improving Website User Engagement,Social Media Strategies,Content Writer,SEO, Content Creation Strategies.</t>
  </si>
  <si>
    <t>#LinkedIn Experts - LinkedSuperPowers helps Individuals &amp; Corporations optimize their LinkedIn presence. Follow @DennisKoutoudis https://t.co/YEei4U3ZZq</t>
  </si>
  <si>
    <t>Today column' - I think in the relative position' 'Share cool photos on Twitter~'  Bucheon city 사회보장협의체.참여예산포럼.영화거리컨설팅(No DM)  Bucheon.Seoul. S.Korea</t>
  </si>
  <si>
    <t>Traditional email follow-ups are broken. Build, send and track modern delightful webpages for your customers in seconds. And be awesome.</t>
  </si>
  <si>
    <t>Sales and Marketing Enablement | Revenue Acceleration | Data Analytics | CEO/CSO/CMO | @CreationAgency #SocialSelling #ABM #BigData https://t.co/aFIyi6RNd9</t>
  </si>
  <si>
    <t>@jackkosakowski and @jasoncreation - working with partners to develop great skills building training programmes. #SocialSelling #Marketing #SocialMedia</t>
  </si>
  <si>
    <t>Coffee Break with Game Changers Radio business talk about disruptive, transformational technology. Presented by SAP. Producer/host Bonnie D. Graham.</t>
  </si>
  <si>
    <t>Speaker &amp; Bestselling Author, The Go-Giver, Endless Referrals &amp; Adversaries into Allies. Animal Lover. Free-Market Advocate. Money is an echo of value.</t>
  </si>
  <si>
    <t>Writer and marketing intern at SAP. Opinions expressed are my own.</t>
  </si>
  <si>
    <t>Adoptez, maîtrisez, alimentez le #SocialSelling pour #GagnerEnsemble avec @loicsim</t>
  </si>
  <si>
    <t>Vendre mieux par le partage #SocialSelling #B2B #ventecomplexe.
Suivez aussi #SocialSellingForum, @cluballiances, @SLaaS, @partnerwin, @loic_simon (perso)</t>
  </si>
  <si>
    <t>Learn under the radar trends, technologies, and disruptors to simplify your digital transformation. Download the app from App Store or Google Play.</t>
  </si>
  <si>
    <t>SAP journalist &amp; editor @sapnews, dedicated to content that is relevant and shareable. Champion for SAP partners &amp; ecosystem. Views are my own.</t>
  </si>
  <si>
    <t>We realise smart and ethical #SAP #B2B projects for #Fashion #Luxury #Retail and #OilandGas industries. #SAPNetWeaver | #HANA | #Fiori | #UI5 | #Mobility</t>
  </si>
  <si>
    <t>Changing The Way #Content #Social &amp; #Marketing Are Amplified... Stay Tuned!</t>
  </si>
  <si>
    <t>Hubby; Dog Dad; sales training/coaching; social selling &amp; LinkedIn author, speaker &amp; writer. Staccato Success Manager at FRONTLINE Selling: @sellmoreperiod</t>
  </si>
  <si>
    <t>we share #Social #Sales &amp; #SocialSelling #Content 2 The Masses For #education purposes.  Get More Social Selling Here! 
---- http://t.co/Z9wfge9vJZ ----</t>
  </si>
  <si>
    <t>Sharing top #SocialSelling news, tips and hacks for crushing #Sales quota. Follow and RT😎✌👊</t>
  </si>
  <si>
    <t>@InnovSante #PassCare
🌐 https://t.co/DpEAzmPsBS
communication@innovsante.com 
#communication #neuroscience</t>
  </si>
  <si>
    <t>Certified Digital Marketer - Email &amp; Content Marketing | Marketing Funnel,
Customer Acquisition | FB Ads | SEM @DigitalMktr | #SMM |#Inbound Certified @Hubspot</t>
  </si>
  <si>
    <t>official Twitter account...</t>
  </si>
  <si>
    <t>Financial services partner with @BKDLLP Inspiring professionalism, personal branding and employee engagement. Views are my own.</t>
  </si>
  <si>
    <t>Everything you need to know to start and grow your business now.</t>
  </si>
  <si>
    <t>News sport, e-sport and finances.</t>
  </si>
  <si>
    <t>I help companies grow via social media marketing. Columnist @Inc Magazine. About Me: #Dad #Tennis #Marketer #MBA #MexicanFood</t>
  </si>
  <si>
    <t>Helping you gain + retain clients using #strategy, #marketing, #socialselling and #socialmedia https://t.co/fQy4bfzpFG</t>
  </si>
  <si>
    <t>Still in denial over digital transformation. Consultant to Consultants, Lion-Tamer (CPA), Social Selling Expert to Professionals. Bicultural 🇨🇦 🇺🇸</t>
  </si>
  <si>
    <t>We’re on a mission to empower every person and every organization on the planet to achieve more. Support: @MicrosoftHelps</t>
  </si>
  <si>
    <t>#BusinessDeveloper #Manager #Montpellier Conquête Fidélisation Croissance Développement #Commercial et #Marketing  🚀#Téléphonie #TransformationDigitale</t>
  </si>
  <si>
    <t>CIRCUMFLEX Media marque  https://t.co/nZLfIGLgLa Charles-Eric Petit CEO-Journaliste-Senior Community Manager fondateur du Media Marque</t>
  </si>
  <si>
    <t>We provide a one-stop shop for customers to support an idea, build a professional website, attract customers and manage their projects. We thrive on small biz!</t>
  </si>
  <si>
    <t>Twitter Account der SSI Software Services GmbH - Neuigkeiten und Best Practices zu Industrie 4.0, Outsourcing, Karriere, Agiler Entwicklung u.v.m.</t>
  </si>
  <si>
    <t>#ContentMarketing #B2B @Thought_Horizon</t>
  </si>
  <si>
    <t>Dev with passion. Open Source, Sales, Marketing, Management.</t>
  </si>
  <si>
    <t>Rally is a powerful #networking engine. #socialselling #wordofmouth #socialmedia #realestate #smb #referrals</t>
  </si>
  <si>
    <t>https://twitter.com/1stpersontutor http://instagram.com/wildermez  The most vocal🇯🇲 Gamer Check me out ⬇⬇</t>
  </si>
  <si>
    <t>MA/RI/CT based collaboration of marketing, social media, management, and creative professionals for all of your business needs. https://t.co/L9jBxCmbLj</t>
  </si>
  <si>
    <t>Network communication agency from #Amsterdam. We are fueled by the spirit of teamwork. Let's collaborate! #Instagram https://t.co/4HWP4Icpcj</t>
  </si>
  <si>
    <t>Linking into Sales provides #B2BSales Pros https://t.co/8rA04a7sHQ. We produce the #1 #SocialSelling #Podcast with @GregHyer @MartinBrossman &amp; @ElyseArcher.</t>
  </si>
  <si>
    <t>Professional Speaker, Lead Conversion Expert, Content Marketing &amp; Social Media Specialist, Proud mum</t>
  </si>
  <si>
    <t>Social Media Headquarters (HQ) is an online community featuring the latest news, best practices and emerging trends in social media and related topics.</t>
  </si>
  <si>
    <t>Chotam.io - social comments notification service</t>
  </si>
  <si>
    <t>Prince wanna-be, proud @uwbadgers, amatuer cyclist, Twitter ‘10, Snapchat ‘15. Hip-Hop since '81. Head of Sales, @overtime.  Let’s GOOOOOO!!</t>
  </si>
  <si>
    <t>Social Media Author, @RBSExecEd &amp; @IMI_Ireland Educator, #cmc18 Speaker. New #influencermarketing book: https://publishizer.com/the-business-of-influence/</t>
  </si>
  <si>
    <t>Social #Strategy | #Brand &amp; #SocialInfluence | Workforce Engagement | #Branding | #SMM | #SocialMedia | #Marketing | #Creative | Founded by @TamaraMcCleary</t>
  </si>
  <si>
    <t>Watson IoT Marketing @IBM. Travel lover, Animals lover, Photographer. View here are totally my own</t>
  </si>
  <si>
    <t>Account ufficiale di #IBM in Italia, gestito da @LangellaBarbara @MorganaStell @alefederferrari @AlessandroZonin secondo le IBM Social Computing Guideline</t>
  </si>
  <si>
    <t>Mum of two lively boys, #French speaker &amp; dog lover. Head of #PartnerMarketing &amp; #SocialMedia Advocacy @tribalimpact. Ex @HitachiGlobal &amp; @Sitel_WorldWide</t>
  </si>
  <si>
    <t>B2B Marketing Academy | Experts in #B2B #Marketing | #Digital Marketing | #ContentMarketing | #ProductMarketing. Your source for practical ideas &amp; content.</t>
  </si>
  <si>
    <t>Dedicated to helping marketers build a digital foundation for modern #B2B growth | Digital Marketing | Content Marketing</t>
  </si>
  <si>
    <t>CEO @LesExpertsduWeb &amp; média @Visibiliz à #Lyon - Formateur certifié, 10 ans de #SocialMedia #Influence #RP #ContentMarketing #InboundMarketing #SocialSelling</t>
  </si>
  <si>
    <t>La revue de presse des partages sociaux http://t.co/G2apz46K0v pour une veille optimale Découvrez la puissance du Social-Médias http://t.co/shz3gPBzs2</t>
  </si>
  <si>
    <t>#Innovation #VR #IoT #AI #BigData #Cloud #StartUP #SocialMedia |Top50 #datasecurity #M2M #Blockchain #SMM #ITSM #Connected Home influencer #InsurTech|#i4Emploi</t>
  </si>
  <si>
    <t>I am The Sales Guy, #StanfordLEAD #Maverick graduate, Ass. Prof, with updates on IT trends, #leadership &amp; digital,💗 #Microsoft tweets are my own!</t>
  </si>
  <si>
    <t>Founder http://LOLY.io. Award winning Film/TV, Red Carpet regular, Social Influencer starting global conversations that matter #crypto #bitcoin #blockchain #ico</t>
  </si>
  <si>
    <t>Naughty Geo-Location Mating App for Good Girls.</t>
  </si>
  <si>
    <t>Actor/TV Host/ContentCreator/Keynote Speaker/Travel Vlogger/Best Selling Author*TECLA Awards WINNER "Best Live Creator"2016 &amp; 2017*Repped by ICM Partners</t>
  </si>
  <si>
    <t>The first live streaming, social selling online network for anyone, anywhere to sell almost anything!</t>
  </si>
  <si>
    <t>Intelligence-as-a-Service: Social Media, Sales &amp; Marketing, Recruitment, Cyber Intelligence (@INTCELL_OSINT), Influencing Services. #INTCELLmethod</t>
  </si>
  <si>
    <t>Traveler, Mum, believer in Positivity Environment &amp; Species protection, 
Human &amp; Womens' Rights We retweet as many of your tweets as poss
PEACE &amp; LOVE 💖👍😃</t>
  </si>
  <si>
    <t>#SocialSelling. Inbound #Marketing. Helping companies to turn website browsers into customers</t>
  </si>
  <si>
    <t>Head of #Communications @IBMItalia. Editor in chief http://www.thinkmagazine.cloud Previously tv anchor @classcnbc @skytg24 @TG5mediaset. Views are my own</t>
  </si>
  <si>
    <t>take it easy</t>
  </si>
  <si>
    <t>Runs Katnip Marketing NY/CT. Tweets Marketing #RealResults Theater Producer &amp; Critic @KatzReviews1 
#SyracuseU https://t.co/BLBpGwQELC</t>
  </si>
  <si>
    <t>Digital Marketing Professional-SEM, SEO &amp; a budding fashion enthusiast</t>
  </si>
  <si>
    <t>Ich bin ein Mailänder,independent analytical thinker.Fulltime student of News RT=FYI  #ElectronicsEngineer #networker #Milano  #CiclabileOrtlesCalabiana</t>
  </si>
  <si>
    <t>Tweets are my own</t>
  </si>
  <si>
    <t>Proud mother and happy wife, I love to travel. Want to make the difference and leverage at the best TIME: a unique resource. Tweets are absolutely my own!</t>
  </si>
  <si>
    <t>IBMer - Tweets are my own</t>
  </si>
  <si>
    <t>My tweets are my own</t>
  </si>
  <si>
    <t>Your only destination for content writing advice you need to succeed.</t>
  </si>
  <si>
    <t>Luckee's Creative Butterfly</t>
  </si>
  <si>
    <t>Are you an entrepreneur? Social media success is right around the corner. Click the link in our bio to sign up to our weekly newsletter.</t>
  </si>
  <si>
    <t>Greg Jameson, President of WebStores Ltd. provides useful information to anyone selling online. https://t.co/eqXYO80bmU.</t>
  </si>
  <si>
    <t>#DigitalMarketing, #marketing, #socialselling, #videomarketing,  #socialmedia guy. All tweets are personal.</t>
  </si>
  <si>
    <t>Director of Digital Business Group @IBMItalia; Amministratore Delegato @Intesaibm; #digitaltrasformation #startup #openinnovation #milanodabere #puglia MyTweets</t>
  </si>
  <si>
    <t>Founder and CEO at beBee. 
The Collaborative Platform For Professionals. #blockchain enthusiast
http://bebee.com/@javierbebee</t>
  </si>
  <si>
    <t>Chief Communications Officer @ Evernine Group + take a look at https://t.co/iKy3sfzXxS &amp; https://t.co/9990OyRRR4</t>
  </si>
  <si>
    <t>Payments made easy.
The fastest and easiest way to accept payments online. Imprint http://bit.ly/1aZnOhC</t>
  </si>
  <si>
    <t>Dad of 2 long suffering NUFC fan and EY Partner in that order</t>
  </si>
  <si>
    <t>Head of Marketing @Socedo. Marketo Certified Expert. Ask me why social matters. Wrote #LoveTrainPlay (Seattle, 2017). Now writing a novel #BlueLineSouthbound.</t>
  </si>
  <si>
    <t>The Henry Winkler of inside sales.</t>
  </si>
  <si>
    <t>Social Selling practitioner @CreationAgency💥️ freestyle footballer, 8 ball pool nut &amp; LFC fan ⚽Serial learner🔥21 years young</t>
  </si>
  <si>
    <t>Global #MarketingAutomation #DigitalMarketing #SocialMedia #Social #Sales Agency.  Run By Digital Disruptors @JasonCreation &amp; @JackKosakowski #DisruptiveMinds</t>
  </si>
  <si>
    <t>#Sales @ENFOSinc | Blogger: https://t.co/Mz2MOOnmkn | http://t.co/jScNrhBFz2</t>
  </si>
  <si>
    <t>Power up your posting with engaging content, automagically! #socialmedia. Visit ur Facebook page -https://www.facebook.com/runConvey/ E-mail: support@convey.pro</t>
  </si>
  <si>
    <t>Marketing in IBM. _x000D_
My tweets are my own.</t>
  </si>
  <si>
    <t>Feria internacional sobre E-commerce, Digital Marketing, Hosting&amp;Cloud y Mobile, 13 y 14 de Marzo del 2018, World Trade Center #eShowMX18</t>
  </si>
  <si>
    <t>Ayudando a las Pequeñas y medianas empresas de Latinoamérica a crecer a través del Marketing Digital | Expansion Internacional de RD Station| 🇲🇽</t>
  </si>
  <si>
    <t>Consultant for Sales Excellence with 30 years’ experience in Corporate Sales Management, 23 of those for Shell. Father and husband, with East End roots.</t>
  </si>
  <si>
    <t>Fondateur de l'agence @1min30, spécialisée en Inbound Marketing et de Litchi créateur de bijoux fantaisies. Père de 2 enfants et mari heureux.</t>
  </si>
  <si>
    <t>1min30 Toulouse est une agence du réseau https://t.co/MvkWrfB8MV, #InboundMarketing #TransformationDigitale dont le compte officiel est @1min30</t>
  </si>
  <si>
    <t>To forgive is to set a prisoner free and discover that the prisoner was you. -Lewis B. Smedes</t>
  </si>
  <si>
    <t>Content Specialist at Thought Horizon | Southern Mississippi Alum | Retired D1 Track and Field Athlete | Lover of all things dogs</t>
  </si>
  <si>
    <t>As a Social Selling Consultant I'm on the journey of discovery. Always in search of knowledge and still humbled by what I find. https://t.co/xHGUBi0oQv</t>
  </si>
  <si>
    <t>Perspectives on today’s professional news and ideas: https://t.co/WiaX6iORHm</t>
  </si>
  <si>
    <t>Whatever motivates and inspires you, we’re a community that helps you realize your definition of success. #InItTogether (Use @LinkedInHelp for customer service)</t>
  </si>
  <si>
    <t>I help #SEO agency to build white hat links for their clients. Building Links, Building Relationship, Building Business.  https://t.co/Vr8l7OLQ5H</t>
  </si>
  <si>
    <t>#1 Social Influencer #Cloud #1 ITSM #18 IOT (@Onalytica), #1 #SaaS (@Klout), Sales Dir. @natterbox, Sales Director Year @ISMM_UK, Board of @UK_CIF &amp; @FAST_IiS</t>
  </si>
  <si>
    <t>Helping local, regional &amp; nat'l businesses find top contract &amp; direct hire marketing/creative talent daily! Lover of the arts, smm, &amp; writing! Views are my own.</t>
  </si>
  <si>
    <t>Email Marketing - Author - Speaker - Podcaster  [Personal] - Love Jesus, Family, Fitness, Great Food, Wine, Scotch Whiskey, Cigars, Golf, Travel</t>
  </si>
  <si>
    <t>EMEA GM &amp; Sales Director at @Introhive 🇬🇧</t>
  </si>
  <si>
    <t>CEO of Introhive.  Introhive is focused on relationship intelligence and automation for CRM.  Canadian living in US.</t>
  </si>
  <si>
    <t>Tweete #TwitterCulture #Startup #innovation #digital #CM #RS #eReputation #Lyon #RegionAuvergneRhoneAlpes #Usa #UK #Italie #suisse #I4Emploi #voyage #Twitter</t>
  </si>
  <si>
    <t>ellen S.P.F.C</t>
  </si>
  <si>
    <t>⭐️ Comunicador | #CommunityManager | #SocialMedia | Diseñador Web | Blogger | Colaborador Radio ⭐️</t>
  </si>
  <si>
    <t>*Comunicación digital. *Tu marca personal en Redes Sociales. *Visibilidad en LinkedIn
SUSCRÍBETE GRATIS ➡https://t.co/ns2kdHEVF4
SM en Alicante Press</t>
  </si>
  <si>
    <t>chef de projet web @clicetsite #webmarketing #CM #startup #houseconcert</t>
  </si>
  <si>
    <t>1ère solution de #paiement en ligne et mobile sécurisée, pensée pour les #PME. Page de paiement #ecommerce 100% personnalisable pour booster vos ventes</t>
  </si>
  <si>
    <t>Digital Marketing Strategist | Social Media Analyst | Partnering with Professional Service B2B Firms to Deliver Results + Engage Audiences on Twitter + LinkedIn</t>
  </si>
  <si>
    <t>Reviving Our Beloved City with Clean Energy Tech. Creating a Green Focused Revolution in the Greatest State in the Land. Part of @aGreenOhio. Also @aGreenAkron.</t>
  </si>
  <si>
    <t>Helping #eventprofs use social media to gain/retain sponsors by creating brain tattoos that last generations!</t>
  </si>
  <si>
    <t>Worldly-wise #CMO | business #strategy | #marketing transformation | purpose-driven leadership | 說中文 |</t>
  </si>
  <si>
    <t>Cykliczne, bezpłatne szkolenia, na których rozmawiamy o nowych technologiach dla sektora 3.0 i nie tylko!</t>
  </si>
  <si>
    <t>MKT loves #Marketers, #Marketing, #WebMarketing, #ContentMarketing, and all sorts of #InternetMarketing. LetMe giveYou FollowBack for #TwitterMarketing as well.</t>
  </si>
  <si>
    <t>The REACH OR MISS is the first #podcast that #focus on the different ways #entrepreneurs approach #customers that lead to glorious #failure or grand #success.</t>
  </si>
  <si>
    <t>Passionate #SocialSelling Visionary Of #Sales &amp; CEO of USA @CreationAgency @SkillslabIO ⚽️Loyal #CFC Fan! #BB19 Fanatic! #RevSummit18</t>
  </si>
  <si>
    <t>Soy #Bloguero y Diseñador web en https://t.co/MMDWk6CuEW amante de #WordPress, #Joomla! y el #MarketingDigital 🇻🇪</t>
  </si>
  <si>
    <t>Digital Transformation | Internet of Things | Cloud Infrastructure | Edge Computing | Collaboration Marketing | Microservices | Data Driven Marketing</t>
  </si>
  <si>
    <t>I'm a #LinkedIn Consultant &amp; #SocialSelling Strategist. Learn more at: https://t.co/MpI6mAzwzM or https://t.co/Wc2BKhjmnv</t>
  </si>
  <si>
    <t>#GrowthHacking #SocialSelling #SEO &amp; #PunkMusic. #SEO Analyst - Wrote for #HuffPost - USAF Veteran 🇺🇸Tweets here are my own. Founder: - http://PunkPit.com</t>
  </si>
  <si>
    <t>#Influencer #ThoughtLeader Helping #B2B clients w #SocialMediaMarketing in #Enterprise #IoT #Cloud. #DigitalHealth w/ @irmaraste at http://evirahealth.com.</t>
  </si>
  <si>
    <t>ilumas is a CX consulting and marketing firm committed to helping clients attract and keep customers. Visit us at https://t.co/GDTfjZ7VFA</t>
  </si>
  <si>
    <t>Co-Owner/ Silent Partner @NaggiarVineyard 
Born Canadian, Raised Silicon Valley with a Passion for Scaling #Technology #Startups</t>
  </si>
  <si>
    <t>Startup - Creator - @InlandFinder ❣ @LiveLabDesign 🍇 @GeoSolEarth 💎 contributer @createAstartup - zaheer.bux@gmail.com 🚀</t>
  </si>
  <si>
    <t>Comercio de informática. Comercialización de productos informáticos. Cursos de formación. @nexusformacion @nexusspain                WhatsApp 985 75 47 07</t>
  </si>
  <si>
    <t>Digital Utopian | Cloud ERP | Social Selling | E-Resident 
#Gamer #SocialSeller #Serendipity 
IG: Tadayoshin</t>
  </si>
  <si>
    <t>Co-founder of Digital Leadership Associates the global social media consultancy. Working with some of the world's best known brands. #Author #Speaker #Adviser</t>
  </si>
  <si>
    <t>SECIB - Éditeur de logiciels pour Avocats : Logiciels / Solutions mobiles / Solutions de sécurité/ Solutions de Dictée / Business développement...</t>
  </si>
  <si>
    <t>Web Entrepreneur &amp; Digital Enthusiast #Entrepreneurship #Startup #Innovation #Branding #Blockchain #DigitalMarketing #CM #BigData #Uberisation @Publiris CEO</t>
  </si>
  <si>
    <t>Founder &amp; Content Strategist at The Creative Copywriter; a talented gang of word-slinging cowboys who can compel, convince and convert your customers with words</t>
  </si>
  <si>
    <t>@Forbes contributor - CMO Whisperer #DistillerOfTruth Writer/Adv, Mktg &amp; Branding Junkie/Coffee Lover/Gun For Hire/steveolenski@gmail.com/267-738-9935</t>
  </si>
  <si>
    <t>Crafts innovative B2B content marketing strategies that ensures Pushing Social clients always stay one step ahead of the competition.</t>
  </si>
  <si>
    <t>I am a very stable genius.</t>
  </si>
  <si>
    <t>Founder of RazorSocial - Inbound marketing Founder OutreachPlus - Outbound Marketing SaaS tool</t>
  </si>
  <si>
    <t>Regional Manager APAC @agorapulse. Trying to perfect the art of cappuccino. Introvert with awesome hair. https://t.co/PZNF06OlCy ✉️hi@askaaronlee.com</t>
  </si>
  <si>
    <t>Thought Leader on Audience and Course Building, and Business Reimagination https://t.co/YkZWfDPnjx</t>
  </si>
  <si>
    <t>What If? History is a community devoted to Alternative History. #AlternativeHistory #WhatIf</t>
  </si>
  <si>
    <t>If you have questions or need help please contact us at @AskeBay</t>
  </si>
  <si>
    <t>Founder &amp; CEO of @altruistauction #eBay #CEO #Marketing #Auction #ebaymoble #ecommerce #SocialMedia #Facebook #Memphis #Liquidation #American #B2C</t>
  </si>
  <si>
    <t>Altruist Auctions sells to the world! We are an international liquidator. We sale on #eBay so try finding us today! #Marketing #B2C #Liquidation</t>
  </si>
  <si>
    <t>Sales #content #conferences &amp; training for B2B #sales orgs building high velocity sales machines | CEO @Maxalts</t>
  </si>
  <si>
    <t>Specialist, Faculty of Architecture Maejo University</t>
  </si>
  <si>
    <t>Marketing at @Lucidchart. Social Selling &amp; Social Media Practitioner. LinkedIn Learning Author/Instructor, Startup Advisor.</t>
  </si>
  <si>
    <t>http://NimbleQuotes.com our subscription service. It posts work-safe inspirational quotes already found for you. Save time! Sign up &amp; be tweeting quotes in 1min</t>
  </si>
  <si>
    <t>#Knowmad: compartir conocimientos, generosidad, compañerismo, aprendizaje continuo, favorecer implantación constante de mejoras,  trabajo en equipo. #blockchain</t>
  </si>
  <si>
    <t>#Marseille, économie, finance #entreprises, #startup #emploi #business #Entrepreneur #i4Emploi #3dprint</t>
  </si>
  <si>
    <t>Retired Police Officer and Infantry soldier. Currently Operations Manager at Kentec Training Ltd. Maintains an interest in Digital Policing.</t>
  </si>
  <si>
    <t>Director of Marketing, Communications &amp; Citizenship @IBMItalia
From #Watches to #Painting, throughout #Digital and #Cognitive
Tweets are my own</t>
  </si>
  <si>
    <t>Astrid van Dorst MBA https://t.co/NOnARddqit CMO Consultant #Strategy #DigitalMarketing #CRM #Email #Content #Salesforce + #Pardot Certified Loves challenge+a laugh</t>
  </si>
  <si>
    <t>Global Head of Social Selling @sassoftware ★ Human approach to Social Selling ★ #socialmedia #sales #socialselling #twitter #linkedin [Opinions are 100% mine]</t>
  </si>
  <si>
    <t>We give people the #powertoknow through data and analytics. Official tweets from our NC HQ. Need help? Visit us at https://t.co/fpSWptrUbp</t>
  </si>
  <si>
    <t>Skype: weylin.machine@gmail.com</t>
  </si>
  <si>
    <t>#BusinessIntelligence #BigData #Cloud #Compliance #Ciberseguridad #socialmedia #marketingdigital, #BI y #TransformacionDigital @ASchlesser Profesor @eoi</t>
  </si>
  <si>
    <t>Crypto Trading, Altcons,  Bitcoin</t>
  </si>
  <si>
    <t>Assistante Media PUIG (Paco Rabanne, Jean Paul Gaultier...) / 
Digital Native 
Thèse pro : le développement du digital en Afrique 
#MBAMCI #digital #media #luxe</t>
  </si>
  <si>
    <t>The UK's Largest Dedicated B2B Social Selling Agency</t>
  </si>
  <si>
    <t>poetic rapper, ceo ghetto gospel records, blogger,we all can make the world a better place https://t.co/umogxfc5qe… for booking  Kpizzu@gmail.com</t>
  </si>
  <si>
    <t>En los detalles que diferencian |Retail Marketing y Gestión de Operaciones @MSMK_
Azafata @OceanAZUL 
Ex-Baloncestista
#SocialNetworker #Intraemprendedora</t>
  </si>
  <si>
    <t>En el Top 20 Mundial Influencers #SocialSelling /"Recuerda que en #redessociales tienes los mismos m2 que una multinacional #digitalsales #digitalselling</t>
  </si>
  <si>
    <t>Manager at Experian, #Payments #Leadership #Socialmedia #Digitalmarketing #Cybersecurity #Digitalcurrency #Stocks @Wharton @mbauchile. Born in Ecuador.</t>
  </si>
  <si>
    <t>Community Builder. Public Relations. Social Media Strategist. Speaker. Podcaster. CEO, @ZoeticaMedia and #SMBHOU and https://t.co/0av2Ntqiw6 ▶️🎻🎤 Mom of 3 🎭📚 ⚽</t>
  </si>
  <si>
    <t>DermaSolve was specifically formulated to treat the symptoms of Psoriasis, Seborrheic Dermatitis, Topical Dermatitis, and Dandruff.</t>
  </si>
  <si>
    <t>#Bloggers Press is dedicated to provide help,  ideas, resource and platform to make money with #Blogging. We provide  free consultancy, programs and tools.</t>
  </si>
  <si>
    <t>Digital Marketing Company founded by @ThinkDigitalBar passionate about Brands | Content | Social Media | SEO | WebDesign | Social Selling | Business Coaching</t>
  </si>
  <si>
    <t>#Investor, CEO &amp; serial #entrepreneur for an amazing bunch of #people #growing some fantastic #international companies. All tweets are my own, not by auto bots.</t>
  </si>
  <si>
    <t>Small + Midsize Enterprise  #email #landingpages  #social #marketing automation platform that connects #Salesforce #Vidyard #Nimble #CRM to engage customers.</t>
  </si>
  <si>
    <t>Intelligent apps for business.</t>
  </si>
  <si>
    <t>Office 365 is the essential productivity service designed to empower you to achieve every day.</t>
  </si>
  <si>
    <t>Grow Faster with Nimble - The #1 Rated Social Sales &amp; Marketing CRM. Tweets by: @MichaUnderdahl. Support: @NimbleCare. Company blog: https://t.co/ER3KkWd9B1</t>
  </si>
  <si>
    <t>Writer,globe trotter and photographer by hobby! Have always followed heart and lived fearlessly! Happiness in blood and smile on my face,this is how I live ! 😀</t>
  </si>
  <si>
    <t>Fotógrafo, diseñador web, escritor de blogs, amante de las nuevas (y viejas) tecnologías y sobre todo curioso, muy curioso.</t>
  </si>
  <si>
    <t>Serial #Entrepreneur, C-Level Exec, Trusted Advisor, #Speaker, Founder Xavier &amp; Associates (2005), #Strategy &amp; Innovation #Consulting via Data-Driven Insights🇨🇦</t>
  </si>
  <si>
    <t>Social Media Coordinator, Channel. Striving in Social media, &amp; helping Small Business create presence and professionalism.</t>
  </si>
  <si>
    <t>Ayudo a las empresas a #vender más usando la red Linkedin como parte del proceso de #ventas . Estoy certificado en #Linkedin #Sales #Solutions . #Socialselling</t>
  </si>
  <si>
    <t>Una gran comunidad de vendedores apasionados por las #ventas.</t>
  </si>
  <si>
    <t>I'm a biologist</t>
  </si>
  <si>
    <t>Affordable + Effective Digital Marketing &amp; Social Media Solutions. StartUp &amp; Marketing Experience &amp;Motivation #FrugalBusiness @10DollarStartUp</t>
  </si>
  <si>
    <t>Affordable + Effective Digital Marketing &amp; Social Media Solutions. StartUp &amp; Marketing Experience &amp;Motivation. #FrugalBusiness @10DollarStartUp</t>
  </si>
  <si>
    <t>The absolute BEST Twitter Account Management App in existence. CEO @PaulCroubalian Free Trials at http://myTweetPack.com</t>
  </si>
  <si>
    <t>Passionate about #referrals for #B2B Account Based #Sales teams. Guarantee only qualified leads. #SalesTips #ReferralSelling authority https://t.co/dFhgd5KQzi</t>
  </si>
  <si>
    <t>💡 ProjectNfinity - We offer web development and creative design services. Visit us today! 🚀</t>
  </si>
  <si>
    <t>A full service Internet marketing agency that offers effective social media &amp; internet marketing and social network management.</t>
  </si>
  <si>
    <t>I Love discovery and innovation. #SocialSelling #B2B #SalesEnablement
#AccountBasedSales 
#Hubspot
#LDS</t>
  </si>
  <si>
    <t>Award Winning #Inspirational #Speaker | Visibility Coach &amp; Consultant | Former BBC Business Broadcaster #expertadvantage #makeyourselfalittlebitfamous</t>
  </si>
  <si>
    <t>The UK's #1 source for promotion of #SME's throughout the country. Include the hashtag #SMEUK for a RT!</t>
  </si>
  <si>
    <t>Inspire Inform Educate on Digital Strategy | Online Marketing |Affiliate marketing |Social Media Marketing | Email Marketing | Online Business |</t>
  </si>
  <si>
    <t>Dans un monde de ruptures digitales, nous accompagnons &amp; {in}formons les entreprises dans leurs projets #TransfoNum #HappyDigital #LearningHackers | @ABILWAYS</t>
  </si>
  <si>
    <t>Digital Marketing Strategist. Helping Business Owners &amp; Entrepreneurs Start, Grow &amp; Scale Businesses Online. Consulting, Coaching &amp; Training. Blockchain Advisor</t>
  </si>
  <si>
    <t>Create Chorus campaigns for User acquisition, Lead generation, Audience growth, Competitor  analysis and even support. Download now! http://bit.ly/2sy8uWE</t>
  </si>
  <si>
    <t>Dux-Soup: Coolest growth-hack around.Automatically visits profiles &amp; downloads data from LinkedIn. Free download on ChromeWebStore. #Sales #HRTECH Made in NL.</t>
  </si>
  <si>
    <t>Agence #Digitale, eConcepto accompagne ses clients dans la mise en oeuvre de leurs #stratégies digitales : conseil,développement web &amp; mobile,Inbound Marketing</t>
  </si>
  <si>
    <t>Gerant de l'agence eConcepto -  #conseil - #veille technologique,suivi des projets - #strategie #numerique #inbound #DCF - Com digitale DCF Pays de Savoie</t>
  </si>
  <si>
    <t>👍 Simply a very nice and positive person! 😎 ...A little bit modest...😀 Working with #DigitalMarketing and #InteriorDesigns 😎 “Corgi Toys” Collector 😎</t>
  </si>
  <si>
    <t>Connecting local businesses to local people via the power of the internetz!</t>
  </si>
  <si>
    <t>Digital Marketing Director, speaker, author. Integrating Data+Creative; Promotion+Emotion; SEO/SEM/Social into online campaigns. Tweets=own.</t>
  </si>
  <si>
    <t>Financial Professional with over 30 years experience in the financial field, encompassing financial advising, business development and brokerage/trading.</t>
  </si>
  <si>
    <t>#Ressources humaines #médecine naturelle #Musique</t>
  </si>
  <si>
    <t>@MarkLogic social media lead, marketing professional, celebrity gossip junkie, yogurt connoisseur, a little too obsessed with bookstores, animals &amp; music.</t>
  </si>
  <si>
    <t>Business Economist &amp; Digital Marketer. Primary focus on #Entrepreneurship, #Startups, #SmallBiz, #DigitalMarketing and #SocialMedia.</t>
  </si>
  <si>
    <t>Official Twitter account of #StylishSoft, a full-cycle company which specialization is #IT sphere (#WebDev, #DigitalMarketing, #Ecommerce, #WebDesign, #SEO).</t>
  </si>
  <si>
    <t>#BusinessIntelligence #Qlik #QlikSense #Analytics #BigData</t>
  </si>
  <si>
    <t>Exec VP - Sales &amp; Marketing @BigTappGlobal #CustomerIntent #ActionableCustomerInsights #PerformanceMarketing #PremiumReachability #Customer #Experience #Success</t>
  </si>
  <si>
    <t>IzvuGangac`e</t>
  </si>
  <si>
    <t>Some would say I’m full of piss and vinegar, I say I’m my own person, finally discovering who I am, and everything I’m deserving of...</t>
  </si>
  <si>
    <t>Co-Founder @reinforcelabtwt || Psychologist || Social Media &amp; Entrepreneurship Enthusiast ||</t>
  </si>
  <si>
    <t>CEO @reinforcelabtwt ¦ Pharmacist ¦ Traveller ¦ Helping People To Grow Small Business ¦ Digital Marketing ¦ Social Media Marketing ¦ Personal Branding.</t>
  </si>
  <si>
    <t>CEO Activist Investor B$ Black Swan FinTech InsurTech DATA #AI #IoT ImpInv MKT$ SocEnt SDGs EDU #VR SOC!POL!ENV!ECON! Revolution$ Rights?=#IT Philanthropy ☮♥#EQ</t>
  </si>
  <si>
    <t>Startup Grind is a global startup community designed to educate, inspire, and connect entrepreneurs.</t>
  </si>
  <si>
    <t>Just some guy.</t>
  </si>
  <si>
    <t>Hi iam Sudeep Khatri From Nepal .
Member of Lions Club
Email : sudeep.khatri8090@gmail.com 🇳🇵</t>
  </si>
  <si>
    <t>#ContentStrategy #SocialMedia #DigitalMarketing consultant. Runs content teams and marathons. Head of Content Creation @DigitalLeadersA</t>
  </si>
  <si>
    <t>Content Marketing Institute. #CMWorld. Intelligent Content Conference. Content Marketing Awards. A @UBM company. Subscribe: https://t.co/joK1ldpdRs</t>
  </si>
  <si>
    <t>Marketing posts from http://beBee.com, the #affinity based Social Media Platform that gives writers full organic reach. #fullReach #blogging</t>
  </si>
  <si>
    <t>Social Sales Trainer and Author Helping Businesses To Increase Their Revenues - Nimble SCRM Solution Partner, TTI VAA, Own &amp; Operate a B2B Networking Group</t>
  </si>
  <si>
    <t>By day, EY VAT enthusiast, passionate about media and tech and all things digital and disruption. By night, crossfitter!
Views are my own.</t>
  </si>
  <si>
    <t>Your corporate social media for business resource featuring expert contributions from industry peers. #socialmedia #marketing #smm #socialbusiness</t>
  </si>
  <si>
    <t>With more than 65 offices and 6,000 employees partnering with 2,000 of the world’s leading brands, we are redefining PR as Communications Marketing</t>
  </si>
  <si>
    <t>Global Content Strategy @LinkedIn and voice of @linkedinmktg, @linkedinselling and @linkedinb2b. Views are my own.</t>
  </si>
  <si>
    <t>#SocialVideoAdvertisingPlatform | Promuj swoje #video lub dołącz jako Wydawca (strony, profile SocialMedia) i zarabiaj! #VideoSeeding #VideoAds #NativeVideo</t>
  </si>
  <si>
    <t>#SocialVideoAdvertisingPlatform | Promote your #video or join our Publishers Network (websites, SocialMedia profiles) and earn money! #VideoSeeding #VideoAds</t>
  </si>
  <si>
    <t>Maltese web entrepreneur, rubyist, nomad and ping-ponger.</t>
  </si>
  <si>
    <t>J'aide les entreprises #B2B à prospecter via les réseaux sociaux - #formation #SocialSelling #prospection #jltraineau https://t.co/pgoGJ0lb6c</t>
  </si>
  <si>
    <t>#Digital #Change #Communication #OlfactionIsMyWorld #ChocolateForPassion #ChampagneLover #ClimbOverYourMind #i4emploiR</t>
  </si>
  <si>
    <t>Fondatore e formatore @thevortexit. Per sapere cosa, IMHO, vibra e non vibra su #Marketing, #SocialMedia, #Advertising, #Editoria e #Mobile.</t>
  </si>
  <si>
    <t>Formatore e fondatore di @thevortexit. Co-autore di Marketing digitale per l'e-commerce https://t.co/GE6nWREbwB https://t.co/gZ1OIugaIk</t>
  </si>
  <si>
    <t>CEO, Empire Selling: The modern sales methodology. Buyers have changed the way they buy. Have you changed the way you sell? #modernselling</t>
  </si>
  <si>
    <t>Together, let's challenge the way you do business #SocialSelling</t>
  </si>
  <si>
    <t>@M3JrGrowth is NOW @GoVengreso! Please visit our #Sales, #SocialSelling, #DigitalSelling, #DigitalSales &amp; #ContentMarketing Tweets at @GoVengreso</t>
  </si>
  <si>
    <t>PowerObjects is working to stay the #1 MSDyn365 partner in the world...and having a blast!</t>
  </si>
  <si>
    <t>#Intrapreneur #DotConnector #Author - Tweeting about #Entrepreneur, #AI, #API, #FinTech, and #Magic. Leading #Digital at @ipt_ch</t>
  </si>
  <si>
    <t>Knowledge, Well Presented</t>
  </si>
  <si>
    <t>Sales Manager #realestate #sales #investmentproperties</t>
  </si>
  <si>
    <t>#startuplover #digitalmarketing #sales executive</t>
  </si>
  <si>
    <t>Official Twitter Page of Cloudfare: air travel made easier!</t>
  </si>
  <si>
    <t>Speaker | Author | Sales Wonk | Contributor for @EntMagazine Top Ranked #Sales Expert @riseboarders #SFGiants #49ers #SJSharks</t>
  </si>
  <si>
    <t>#ThriveTOGETHER on #SuccessTRAIN | Internet Venture Business Investors | We build Your Audience, Brand, &amp; Communities |  Strategic Alliance Opportunities</t>
  </si>
  <si>
    <t>Expand Your Global Reach</t>
  </si>
  <si>
    <t>Enhancing your online brand awareness, building powerful connections &amp; empowering people to get you results. Award winning social media agency.</t>
  </si>
  <si>
    <t>Bespoke Web Design, Development &amp; Hosting Solutions. #yorkshire #bradford #leeds #huddersfield #wakefield #york #sheffield</t>
  </si>
  <si>
    <t>Opinions are my own</t>
  </si>
  <si>
    <t>Leading provider of Internet, phone &amp; tv services for #startup #smb &amp; #enterprise Grow your #business - Visit https://t.co/gmfFBMeTIA &amp; https://t.co/f64tLDZpwN</t>
  </si>
  <si>
    <t>Universal hurricane shutter security &amp; weather protection system</t>
  </si>
  <si>
    <t>I'm a content marketer at LinkedIn and the co-author of The Big Data-Driven Business. I also write children's books. Go Irish.</t>
  </si>
  <si>
    <t>Connecting the world's buyers and sellers with LinkedIn. For support, contact @LinkedInHelp</t>
  </si>
  <si>
    <t>CEO @Salescomm https://t.co/Z1fpb6rojn 💎Diamond 💎 #hubpartner of the Year 2016 &amp; 2017 #marketing, #sales #mufc #inbound and is #Aaltonen</t>
  </si>
  <si>
    <t>30+ years in #Marketing and #Communication, focused on #DigitalTransformation and innovative media. Passionate #traveller, #reader, #music and #jazz lover.</t>
  </si>
  <si>
    <t>A guy interested in all things interesting</t>
  </si>
  <si>
    <t>Apoyo Digital 📶 Mayor cantidad de Impactos Potenciales #RedesSociales Eventos-Convenciones #hashtag 🔝https://www.youtube.com/channel/UCT2t7sQp0Qyi9dxuckjOWAw</t>
  </si>
  <si>
    <t>Executive Producer Progress in the World Radio/TV Show, Human Rights and Social Justice advocate, Author, Publicist, Guru http:/www.walterdavisenterprises.com</t>
  </si>
  <si>
    <t>Net's best Social Media tweets -Top #SocialMedia Sites, #SM Trends, News, People,Jobs,#Apps,Marketers,#SocialSelling #SMM - #SocialGood #FB #F4F #SuccessTRAIN</t>
  </si>
  <si>
    <t>Passionate about helping entrepreneurs GROW their biz w/ social &amp; digital media! Keynote speaker, Forbes Top 10 Social Media Influencer. Loves God, FAM &amp; hockey</t>
  </si>
  <si>
    <t>#ThriveTOGETHER on #SuccessTRAIN</t>
  </si>
  <si>
    <t>SocialSellinator is an affordable and easy way to leverage social selling and drive business results for individuals, sales reps and SMBs. You'll love it!</t>
  </si>
  <si>
    <t>CommuniGator is the industry leading provider of B2B email marketing software and services, based in Godalming, Surrey.</t>
  </si>
  <si>
    <t>A Boutique Digital Marketing Agency. #DigitalMarketing #Tech #AI #MarTech🌟https://www.linkedin.com/in/digitalmstream1m</t>
  </si>
  <si>
    <t>in love with the music, Stoner community 🔥</t>
  </si>
  <si>
    <t>ATL, Movies, Comedy</t>
  </si>
  <si>
    <t>The leading Engagement Platform that empowers marketers to create lasting relationships and grow revenue. Need support? Contact @MarketoCares. #MKTGnation</t>
  </si>
  <si>
    <t>Chief Growth Advisor @Marketo and
Chief Growth Officer @MySales4Life
#MarTech #SocialSelling #digitalSALEStransformation #StartupAdvisor 17 years #SaaS</t>
  </si>
  <si>
    <t>PSN: Mandatory__Murda</t>
  </si>
  <si>
    <t>HubSpot Certified || Integrated Marketing [Digital &amp; Traditional] || Account Management || Community Management || Ecommerce Strategy</t>
  </si>
  <si>
    <t>Co-Founder and social media strategy expert at Digital Leadership Associates - main account is @AGSocialMedia</t>
  </si>
  <si>
    <t>Focus on #marketing #management #digital #socialselling #socialmedia #AI and love #art #painting #expo #travel #rock #photography #Greece #Athens  views my own</t>
  </si>
  <si>
    <t>Alliances &amp; Channels Regional Director #Oracle. Passionate about partners, #CrossFit, #ObstacleCourseRacing #SpartanRace &amp; #Skiing. Posts are my personal views.</t>
  </si>
  <si>
    <t>Oracle PartnerNetwork is Oracle's official partner program - also known as OPN Specialized.</t>
  </si>
  <si>
    <t>VicePresident, Alliances and Channels at Oracle EMEA. Father of 4 amazing children. Views are my own</t>
  </si>
  <si>
    <t>The #DigitalSales Transformation Company for B2B #Sales &amp; #Marketing. We provide #DigitalSelling Training #SocialSelling #ContentMarketing #EmployeeAdvocacy.</t>
  </si>
  <si>
    <t>Digital Marketing&amp; Social Media Professional @SAP</t>
  </si>
  <si>
    <t>Transforming the Way Sales Professionals Leverage LinkedIn and Social Selling to Grow Their Business! https://t.co/Im9uwBT6F6</t>
  </si>
  <si>
    <t>27 Year Old Founder 
@tsscltd
World Record Ultra Endurance Athlete</t>
  </si>
  <si>
    <t>Curation Suite™ complete content curation platform for any market or any niche. See our discovery tool: http://curationsuite.com/listening-engine/</t>
  </si>
  <si>
    <t>Focused on #socbiz and #B2B social advocacy.  Enabling your workforce, from employee to leader, shine on #socialmedia &amp; become your biggest #socialselling fans</t>
  </si>
  <si>
    <t>Mum, baker &amp; Nespresso drinker.  Ex #B2B Marketing @IBM @SAP @Hitachi.  Now founder @TribalImpact creating #SocBiz via #SocialSelling &amp; #EmployeeAdvocacy.</t>
  </si>
  <si>
    <t>Exceptional #copywriter telling #smallbiz stories, #content curator, #networker, lover of all things #social, logophile, #blogger</t>
  </si>
  <si>
    <t>Curation Traffic is a WordPress based content curation platform that makes curating content push button simple. Designed to convert and capture traffic.</t>
  </si>
  <si>
    <t>Founder @ThinkDigitalLtd Father of two Boys lover of life, Social Media | Digital Marketing | Jiu Jitsu |
MartialArts | MMA | Boxing | West Ham | Cork | Ireland</t>
  </si>
  <si>
    <t>Lawyerpreneur. CEO of @HelttiHealthy. In search for growth also at many other growth companies. Wellbeing fan and family man living in Espoo, Finland.</t>
  </si>
  <si>
    <t>Bosslady #entrepreneur #CEO       🔥@bonfire_fi 🔥 #influencermarketing &amp; Queen of #socialselling</t>
  </si>
  <si>
    <t>Occupational healthcare and wellbeing services for fixed monthly fee in Helsinki, Espoo, Tampere and Oulu. Focus on knowledge workers, eHealth &amp; virtual care.</t>
  </si>
  <si>
    <t>Chris Bowser from Rockland, MA, USA is an Amazon Selling Expert and entrepreneur.@chrisbowserfba</t>
  </si>
  <si>
    <t>Content Wonk | Content Creator | @Copyblogger Certified Master Content Marketer | Hermes Award for Blogging | MS Mktg @NYU | NY Press Award</t>
  </si>
  <si>
    <t>Scoop.it helps professionals and #marketers develop their online visibility and generate more results through #ContentMarketing and #ContentIntelligence.</t>
  </si>
  <si>
    <t>CSO at Vengreso, the Digital Sales Transformation Co. - Fortune 500 roots with Silicon Valley start-up leadership experience. Now, let's go sell something.</t>
  </si>
  <si>
    <t>Transforming the Way Sales Professionals Leverage LinkedIn, Twitter and Social Selling to Grow Their Business. Questions? Let's Chat. https://t.co/OQsmrSZA6e</t>
  </si>
  <si>
    <t>Collaborating With #B2B Clients To Drive Profitable Revenue Growth: #Sales, #Marketing, #ProdMgmt Go-To-Market. Join me on LinkedIn: http://bit.ly/1TbXorF</t>
  </si>
  <si>
    <t>Social Media Marketing Agency. #StayCasual Creators of @foundontack. Founder/CEO @tylerjanderson. CTO @billvieux. Executive Producers of @SMdaySD. #SMdaySD</t>
  </si>
  <si>
    <t>@247Networking #SocialMedia #Training and #Networking helping Micro and SMEs get more LEADS and make more SALES 
More Info http://t.co/xKUGVbFfKJ 
01438 791017</t>
  </si>
  <si>
    <t>Responsable Pôle Associations et Collectivités GROUPAMA GRAND EST</t>
  </si>
  <si>
    <t>Responsable commercial @groupamagrandest #collectivités #associations @territoires_G #élus #valleedelabruche #Basrhin #alsace</t>
  </si>
  <si>
    <t>Responsable Campus @GroupamaGE #formation #management</t>
  </si>
  <si>
    <t>CMO &amp; Co-Founder @Limber_io Content &amp; Social Marketing platform - #Paris2024</t>
  </si>
  <si>
    <t>revolutionizing occupational healthcare @helttihealthy | running a network of 2000+ women at @aaltowib | co-founder @NutlyFi https://nutly.fi</t>
  </si>
  <si>
    <t>#Innovation #Digital Transformation to create value in our lives and companies - #Marketing Director @Oracle - President @CMITfr - Opinions&amp;Passions are my own</t>
  </si>
  <si>
    <t>Senior Manager EMEA Alliances &amp; Channels ► Engaging Oracle Partners to extend their business with Oracle in EMEA - Opinions are my own</t>
  </si>
  <si>
    <t>Je suis passionné par les nouvelles technologies, leurs impacts sur les sociétés et sur notre vie de tous les jours. Je tweet ce qui me plaît !</t>
  </si>
  <si>
    <t>Story Teller, more curious than Alice, driving #digital #sales @ #oracledigital , innately optimistic, well able for chaos, empathy advocate Views are my own</t>
  </si>
  <si>
    <t>Official account for EMEA Oracle partners providing news &amp; updates 
| Collaborate and connect to grow your business together | #Cloud #Collaboration #Advocacy</t>
  </si>
  <si>
    <t>Monstapreneur helps B2B companies and professionals reach the 90% of buyers that can't be accessed through traditional outreach. #Linkedin #socialselling</t>
  </si>
  <si>
    <t>@Microsoft Digital #Marketing Manager &amp; #podcast host for @mspartner. @UWbadgers undergrad @UTexasMBA. #ladyboss #socialmedia #womenintech #business #success</t>
  </si>
  <si>
    <t>Leonardo Bellini- Digital Marketing Strategist, Consultant, Trainer-| DML e @SocialMindsIt Founder| Blogger su digitalmarketinglab.it | Cofounder @SocialCHForum</t>
  </si>
  <si>
    <t>We offer full-spectrum retail e-commerce development and management for top brands with particular success in fashion. We also love dogs. #ecommerce #retail</t>
  </si>
  <si>
    <t>Happy babyboomer, but no fear about tech.</t>
  </si>
  <si>
    <t>Account Manager at @strong__content offering Blog Writing plans for small businesses! #Blogwriting #Blogging #ContentMarketing</t>
  </si>
  <si>
    <t>A dad, husband, martech geek, cat and dog-lover. See my less political tweets at @OnestopInternet.</t>
  </si>
  <si>
    <t>The Vortex è una società di formazione e consulenza specializzata nel marketing digitale.</t>
  </si>
  <si>
    <t>The Innovation Group (TIG) è una management consulting boutique con l'obiettivo di innovare il business attraverso l'ICT e le nuove tecnologie.</t>
  </si>
  <si>
    <t>ICT Research, writer/author/speaker, #cybersecurity #futureofwork #banking #digitaltransformation</t>
  </si>
  <si>
    <t>Chargée de communication et Community Manager à Groupama Grand Est
#Communication #CommunityManager #Strasbourg #RH 
- Mes tweets n'engagent que moi -</t>
  </si>
  <si>
    <t>Over 15 years of creating and deploying new business models, motivating teams, expanding channels, and formulating integrated marketing strategies</t>
  </si>
  <si>
    <t>Taking clients to the next level of success with strategic #B2B #marketing services par excellence! Check out our blog: http://bit.ly/2dqp4zG</t>
  </si>
  <si>
    <t>Head of Content at MarketingProfs; author of the WSJ bestseller Everybody Writes. I'm waging a war on mediocrity in content marketing. https://t.co/naKDAccqy0</t>
  </si>
  <si>
    <t>Mountain climber. Cofounder @Revenue_Zen. Helping early stage startups launch successful #outboundsales and #inboundmarketing strategies.</t>
  </si>
  <si>
    <t>Filiale #formation de @1001_startups | catalogue + 20 Formations en #startups #digital #growthhacking #socialselling #web</t>
  </si>
  <si>
    <t>💯% serious at all times. Uneducated and eccentric. Work: Göteborgin @sivukonttori. 哥德堡分公司. Interests: #SuomiMaailmalle #turpo #politics #AI +358 451567133</t>
  </si>
  <si>
    <t>Working with #Oracle #Partners. Creative thinker, social evangelist. Mom to 3 boys. Views are my own.</t>
  </si>
  <si>
    <t>"Entrepreneur as a way of life" Digital Marketing |Si volviera a nacer, volvería a buscarte en mi nave del tiempo. #MarketerosNocturnos</t>
  </si>
  <si>
    <t>As seen on OPRAH!  Post Anything U Like-.Jobs Art Food-Music-News -Dancer-Singer Noelle Odom Facebook Luxary✈Life✨| Business Marketing Celebrities</t>
  </si>
  <si>
    <t>Unless you tell 💬 them, they will not know 😉.
I can help you say 💋 the right thing 💡 to the right people 🌍, using #socialmedia  📲 🏪 &amp; #online #training</t>
  </si>
  <si>
    <t>Your blogging tips and content marketing advice hub. Advice comes from global experts.</t>
  </si>
  <si>
    <t>Beacon is the only web analytics engine built to measure and analyse social media traffic.</t>
  </si>
  <si>
    <t>A friendly little bot created by the @this_is_beacon team. Beacon is a web analytics platform for social, helping you track, measure &amp; improve your social media</t>
  </si>
  <si>
    <t>Live this moment</t>
  </si>
  <si>
    <t>SEO &amp; Digital Marketing crafted for Outdoor, Hunting &amp; Adventure Enthusiasts...
🔥🦌🦆</t>
  </si>
  <si>
    <t>Ron Smith</t>
  </si>
  <si>
    <t>WE 💛 #SOCIALMEDIA Formation &amp; Conseil Réseaux Sociaux ⭐️ #MarqueEmployeur ⭐️ #SocialSelling ⭐️ #PersonalBranding</t>
  </si>
  <si>
    <t>Depuis 2006, Webmarketing&amp;Co’m vous accompagne pour monter en compétence et développer votre carrière. Notre club : https://club.webmarketing-com.com/bienvenue</t>
  </si>
  <si>
    <t>Christian. Disciple. Teacher. Husband. Father. Son. Coder. Kamer Fan.</t>
  </si>
  <si>
    <t>Digital Business Transformation • Ventas C Level - Social Selling • Digital Marketing Strategy • @Hootsuite Enterprise • Trainer &amp; International Speaker</t>
  </si>
  <si>
    <t>Twitter oficial de Aena, primer operador aeroportuario del mundo: 46 aeropuertos y 2 helipuertos en España, más la gestión de otros 16 internacionales</t>
  </si>
  <si>
    <t>#Communication #DigitalMarketing #SocialMedia</t>
  </si>
  <si>
    <t>Il futuro della comunicazione passa dai social network. Mi occupo di social media marketing, social media strategies, gestione delle presenza sui Social.</t>
  </si>
  <si>
    <t>Social Media Manager &amp; Coach, Digital Strategist, Author, Blogger. Travel Lover. Foodie. Join my FB group! https://t.co/mN9hcgzPhi…</t>
  </si>
  <si>
    <t>Multi media services, social media management, you tube, photo and video , editing</t>
  </si>
  <si>
    <t>Instant Predictive Lead Scoring of Inside Sales Leads | #InsideSales #SalesTipps #SalesAcceleration #LeadScoring #KnowHow | Curated by all of us</t>
  </si>
  <si>
    <t>Sales for Life has helped to pioneer Social Selling with its cutting-edge coaching, innovative training, and learning management systems.</t>
  </si>
  <si>
    <t>VP Marketing - @cirrusinsight Prev: @DecisionCalc @MYndAnalytics #whsotu @PTSDinfo @Quaker @SCJohnson #Nikon #Canon @Smugmug #Exeter #Dartmouth #ChicagoBooth</t>
  </si>
  <si>
    <t>Creative, innovative #PublicRelations agency tweeting about #Leadership, #Productivity, #Management, #Strategy,  #Advertising, #ContentMarketing &amp; #Digital.</t>
  </si>
  <si>
    <t>Mark Brown has worked as a #leadership consultant, mentor &amp; professor. His company delivers leadership development services to firms worldwide. #empathyatwork</t>
  </si>
  <si>
    <t>Hi I'm Salman I'm from Pakistan</t>
  </si>
  <si>
    <t>LinkedIn Speaker, Author &amp; Coach | Helping Individuals and Companies globally with LinkedIn &amp; Social Selling | Featured in: Forbes, The Huffington Post, Fortune</t>
  </si>
  <si>
    <t>hola me gustaria hacer nuevas amistades en esta red😀</t>
  </si>
  <si>
    <t>https://t.co/9Y7s0L39a3</t>
  </si>
  <si>
    <t>Helps companies generate business by using #content, #socialmedia and strategic #events || #ContentMarketing #SMM  #MarketingStrategy || Dad, lover, friend</t>
  </si>
  <si>
    <t>CEO @BellitSecurity @BlackburnAlarms, Primal Mover, Business Shaker, How to Live a Year in a Month! White-Knuckle Travel, #BusinessWithBite, Powered By Veggies!</t>
  </si>
  <si>
    <t>Ydyle est une agence de #Communication #Digitale basée à Paris 🚀 Spécialisée en #SiteWeb #Design &amp; #SEO #Adwords #CommunityManagement #RP 🎯 https://t.co/sFceMc2qwn</t>
  </si>
  <si>
    <t>http://www.IandYOO.com inbound marketing agency in Paris ► helping companies win more business | Inbound marketing | Social selling | Hubspot certified | Lead</t>
  </si>
  <si>
    <t>I am a  #blogger #SEO #Social media enthusiast. Tweeting about Digital marketing and my favorite internet things. Everyday I'm living the dream.</t>
  </si>
  <si>
    <t>Follow @DNRStudiosCEO ,For DNRStudios support tag @DNRStudiosCEO. #DNR</t>
  </si>
  <si>
    <t>#Sales girl that loves to explore the world</t>
  </si>
  <si>
    <t>What can I say???</t>
  </si>
  <si>
    <t>21st Century's Jack The Reaper,That Ripper Did Claim D 20th. #Retail, #Data, #Trend #Analytics, #Sustainability, #Marketing, #Innovation, 💋#Economics &amp; #Wolves</t>
  </si>
  <si>
    <t>I'm a curator at https://CurationSuite.com/ and finally found my calling, helping entrepreneurs spread their vision. Also, a Mom, Wife, Crafter, and traveler.</t>
  </si>
  <si>
    <t>27+years in Commercial Collections A+BBB Secret weapon to large business to business claims. No fee unless we collect. 👇"TAKE ACTION NOW"💪🏽DM</t>
  </si>
  <si>
    <t>(A+ BBB Collection Agency) What We Do Work's. Small to Mid-Size Businesses Commercial Loan Workout</t>
  </si>
  <si>
    <t>Hi my name is Liva.. 
I am From #UK
Follow me I will follow you back</t>
  </si>
  <si>
    <t>"Tá me achando com cara de quê? Palhaço?
Olha só você, todo vestido de preto!"🤡🤡💀☠️</t>
  </si>
  <si>
    <t>Digital Marketing Strategist that helps companies connect with their most loyal customers to drive real growth, all with a Southern accent.</t>
  </si>
  <si>
    <t>Tom is a no nonsense, straight-talking 20-year vet of the ad business who favors stiff drinks and good debates. Author of http://t.co/lap5p6Argh.</t>
  </si>
  <si>
    <t>Speaker, Lawyer, Writer, Podcaster. Dir. at @MarketingProfs. Write for Social Media Explorer, @HuffingtonPost, @SpinSucks, @MarkWSchaefer, @MackCollier &amp; more.</t>
  </si>
  <si>
    <t>Chargée de marketing digital, Business Development chez @limber_io - Content &amp; Social Marketing platform</t>
  </si>
  <si>
    <t>Inspire Inform Educate on all aspects of Digital Business Mastery to aid in making an income from an online business. https://t.co/tPbXrcfy3J</t>
  </si>
  <si>
    <t>Certified Social Media Strategist, Golf Addict, Beer Fanatic and HUGE PACKER FAN. Speaker of Social Media and #SocialSelling</t>
  </si>
  <si>
    <t>Social Selling lead @ SAP, tweeting about #SAP, #SocialSelling &amp; #salesenablement. Mom of 3!  Views are my own.</t>
  </si>
  <si>
    <t>We are leading SEO Company in Indore offering our SEO services since 2009 in Indore. As an SEO Company / SEO Service Provider Company, Call us @ 9713191840</t>
  </si>
  <si>
    <t>I am Aaliyah I am a #DigitalMarketing expert. I do  #SEO #InternetMarketing #WebMarketing #contentmarketing #ContentStrategy #backlinks #backlink #Linkedin</t>
  </si>
  <si>
    <t>Seeking New Position | IT &amp; Ops | Views are mine. &amp; wife's daughters sons cats dogs. Blended Family. Endless Opinions. http://appearoo.com/markmilleritpro</t>
  </si>
  <si>
    <t>Showcasing the best online tools to the people who need them.</t>
  </si>
  <si>
    <t>Founder @TradeMySites, Columnist @HuffingtonPost, #Traveler, #SocialMediaExpert, #GrowthHacker and an #Entrepreneur.
https://t.co/Z68LC8NW4G</t>
  </si>
  <si>
    <t>Categorised list of UK recruitment agencies. Extensive article directory covering recruitment, employment &amp; HR issues and advice.</t>
  </si>
  <si>
    <t>Women in Sales Awards; designed to find the most exemplary women in sales across the UK and Europe. The Awards will recognize women nominated by their company.</t>
  </si>
  <si>
    <t>Author:Conversations That Sell-Sales Enablement-Proven increases w/1000s trained. Mission: equip sales, service, &amp; leaders to make every conversation count.</t>
  </si>
  <si>
    <t>The Sales Experts - Global Sales Recruitment Specialists Headquartered in London with satellite offices in Paris, New York, Toronto, Los Angeles and Sydney</t>
  </si>
  <si>
    <t>Inspirational Speaker, International Best-Selling Author, and Sales Consultant at Smooth Sale, A Sales Training Company.</t>
  </si>
  <si>
    <t>Dedicated to bringing Heart Based Leadership to organizations &amp; individuals  |Coach |Consultant |Speaker |Columnist| Best Selling Author: The Leadership Gap</t>
  </si>
  <si>
    <t>Sales Speaker, author of High-Profit Prospecting, Passionate about life and your success</t>
  </si>
  <si>
    <t>#SocialSelling #Sales Advisor, Speaker, Author. Conversations with #WomenInSales podcast host. The New Handshake: Sales Meets Social Media. +1-404-647-4925</t>
  </si>
  <si>
    <t>We give businesses the information, insight and tools they need to succeed today. We’re here 9am to 5pm, Monday to Friday. For customer service use @askSageUKI</t>
  </si>
  <si>
    <t>The #Association of #Professional #Sales (APS) is run by sales professionals to develop standards, promote excellence &amp; professionalise the sales industry</t>
  </si>
  <si>
    <t>45th President of the United States of America🇺🇸</t>
  </si>
  <si>
    <t>Author of How To Get A Meeting with Anyone, WSJ cartoonist, Hall of Fame-nominated marketer, host of Contact Marketing Radio http://t.co/bu2cBpgzci</t>
  </si>
  <si>
    <t>Entrepreneur avec trop de projets.
j'ai déjà la flemme avant de débuter.
Je vis sur les routes Normande.
Foot,Tech,Politique.
je tweet pour les @Radicaux2Gauche</t>
  </si>
  <si>
    <t>DataCaptive provides #data-driven, #Business intelligence &amp; #digitalmarketing services with optimized strategies for effective results. https://t.co/rDHTdZLTIK</t>
  </si>
  <si>
    <t>INSEAD | Shell | ENTJ | Love for Policy making and politics | Aspiring writer | Foodie, Travel bug | Tweets r personal</t>
  </si>
  <si>
    <t>I'm an entrepreneur, online marketer passionate about helping entrepreneurs GROW 📈 their biz ,Learn How👇👇 
🆓webinar http://bit.ly/funnelwebclass-</t>
  </si>
  <si>
    <t>Keynote speaker &amp; emcee. NY Times best-selling author. President: marketing &amp; social media customer service consultancy @Convince http://convinceandconvert.com</t>
  </si>
  <si>
    <t>SEO Specialist | #DigitalMarketing Expert. Google AdWords, Social Media Marketing, Digital #Bitcoin, Entrepreneur &amp; influencer - CO Founder of @abhiseoexpert.</t>
  </si>
  <si>
    <t>Transformation marketing : il faut compter avec moi ! rdv sur  : http://www.digital-emois.fr http://www.lesfillesaussi.com #webmarketing  #ehealth #mbamci</t>
  </si>
  <si>
    <t>#RGPD &amp; #data, #innovation, #marketing, #connaissanceclient          #XPclient #transfo #stratdigitale. I ♥#demoscene #running #photo #diving #lyon #oleron</t>
  </si>
  <si>
    <t>#Avocats d'affaires en : #fiscal #social #corporate #MnA #bourse #contrats #IP #restructuring. L'actu juridique &amp; économique, c'est ici! Infos RH @Lamylexel_RH</t>
  </si>
  <si>
    <t>http://TradeMySite.com is a smartest &amp; the safest way to buy and sell websites online. Got a site? Lets start trading !</t>
  </si>
  <si>
    <t>Love innovating &amp; building processes. interested in drawing, painting &amp; making things. Beach volleyball, cycling &amp; cooking.</t>
  </si>
  <si>
    <t>work for the  Sales Enablement Company iPresent</t>
  </si>
  <si>
    <t>Curing your Fear of Missing Out a weekly Podcast on: #SocialMedia #DigitalMarketing #Technology #FOMOFanz Hosted by @iSocialFanz</t>
  </si>
  <si>
    <t>I Translate The Geek-Speak,  On A Mission as a #KeynoteSpeaker to Empower Great People to Connect with Great Ideas &amp; People to Create Life-Changing Experiences!</t>
  </si>
  <si>
    <t>Read some chapters from Hearts of Magic and then decide if you want to pre-order.  https://t.co/wuTX9VWcBl</t>
  </si>
  <si>
    <t>Interests : #SEO, #InternetSecurity, #LinuxServer, #Android #CustomRom, #WindowsTroubleshooting. http://Waroong.Net
http://paypal.me/zainalmahyar</t>
  </si>
  <si>
    <t>Penikmat Belajar Apapun. Senang membaca walau cuma sepotong kertas bungkus nasi uduk</t>
  </si>
  <si>
    <t>Hey kitty girls!</t>
  </si>
  <si>
    <t>Trice è il tuo partner digitale. Ideiamo progetti che combinano conoscenza del mercato, estro e competenza tecnologica.</t>
  </si>
  <si>
    <t>Account ufficiale del Sole 24 ORE</t>
  </si>
  <si>
    <t>Content Marketing Manager, SEO, SEA, Social Media Manager, Hörspielfan, Hardrock-Aficionado</t>
  </si>
  <si>
    <t>Excited for #TOPOsummit 2018! Customer Marketing @Terminus 👩‍💻 Sales + Marketing 🙌 #OneTeam</t>
  </si>
  <si>
    <t>This is a Jack Vaughan Twitter account devoted to SearchDataManagement,com and data issues.</t>
  </si>
  <si>
    <t>TechTarget’s CRM and call center resource, covering software, data management, sales and marketing automation, SaaS and more.</t>
  </si>
  <si>
    <t>oncological urologist at Radboudumc Nijmegen; Chair EAU-Young Urology Office</t>
  </si>
  <si>
    <t>...where oil solutions are given....</t>
  </si>
  <si>
    <t>1,200+ Articles Discussing Money - Marketing - Media - Motivation via @MikeSchiemer &amp; 200+ Authors From 20+ Countries. Over 2,000,000 Views In 200 Countries.</t>
  </si>
  <si>
    <t>Commercial debt recovery experts operating across the UK and Europe collecting unpaid invoices for clients. Also offer a range of related industry services.</t>
  </si>
  <si>
    <t>Zinna is here not kareena</t>
  </si>
  <si>
    <t>Spreading love for vinyl records!
#vinylrecords for RT's! 
record shops, fans , collectors, etc all welcome!</t>
  </si>
  <si>
    <t>Profesional, Opinólogo, Amante, Crítico, ORIGINAL, Si existe otro, es un CLÓN DEFECTUOSO. !!!Cuidado¡¡¡</t>
  </si>
  <si>
    <t>Référenceur et webmaster éditeur de sites en tout genre</t>
  </si>
  <si>
    <t>• Courtesy is Key • The flaws are mine • Russ • SMM •</t>
  </si>
  <si>
    <t>IT Assistant/Consultant UCLA Alumn</t>
  </si>
  <si>
    <t>#SMM Strategist • Immortalized #WWE Meme • Look beyond #SocialMedia. It's about utilizing #NewMedia. #Xennial https://t.co/wtzGMJMD9S</t>
  </si>
  <si>
    <t>#SocialMedia Strategist, Content Manager, #Blogger, founder of @InTime_Blog - Contributor @fanpage @DigitalicMag - #SMM #startup #mobile #Innovation #Technology</t>
  </si>
  <si>
    <t>CEO of Social Jukebox. #socialtool, motivational quotes, interaction #twittertips #SMM and #socialmedia thoughts here. Sign-up now for https://t.co/0ZDxUxGX0t</t>
  </si>
  <si>
    <t>Software and resources to help you take full advantage of the power of SEO, whether you want to drive customers to your website or to your front door.</t>
  </si>
  <si>
    <t>@Socialfave's CEO Top 50 #Brand for #SMM (@Onalytica). Most Complete &amp; Powerful #Twitter platform🌐@WhatsApp Me📞+33642978847 Owner #I4InfluenceR @inseec_bs 🇪🇺</t>
  </si>
  <si>
    <t>CRM magazine, covering the CRM industry, 140 characters at a time.</t>
  </si>
  <si>
    <t>#CPA to #entrepreneur &amp; #smallbusiness | Passionate about #accounting, #tech &amp; empowering clients | Advanced Certified QBO &amp; Desktop | Admin @qb_hq @marabirch</t>
  </si>
  <si>
    <t>#LinkedInMarketing / #SocialSelling #Consultant, 7X #Inc500, #Speaker, Host #GrowthExperts Podcast, Loving Hubby &amp; #UFC junkie. https://t.co/ewRh2lZjez</t>
  </si>
  <si>
    <t>CEO of Predictive ROI and Host of the Onward Nation Podcast</t>
  </si>
  <si>
    <t>#Kred 1000/14 #Klout 79 #Klear 87 https://t.co/9qu9T8RHjr #Influencermarketing @Fujio_oda</t>
  </si>
  <si>
    <t>🖥🇵🇱 ''To win you have to know what exactly your purpose is'' - I know    @Socialfave #Socialfave #success   #photography #work #people 
 #humanity #world</t>
  </si>
  <si>
    <t>He has the most, who is content with the least - Buddha # Healing with Smiles and Emotional Therapy.</t>
  </si>
  <si>
    <t>Conscious about latest developments in science and technology. #Science #Technology #Publishing #News</t>
  </si>
  <si>
    <t>✦#ᏞᴇᏙᎥ❤ @LeillaLuna ❤✦@TwitWhizz✦@swydersk✦ ✦@vilaandrealili1✦@DLees28✦ #SMM✪##500px✪#SocialMedia✪  #TMPETAL✦#TT4F✦#MGWV✦
✪@Consilia72✪</t>
  </si>
  <si>
    <t>🇵🇱🇫🇷@Socialfave: #TOP10 #Twitter #Tool for #Marketers #Poland #Krakow #Polska #SMM #Official #Ranked in #TOP50 #Startup #Brands #CEO: @TheMisterFavor @GTATidea</t>
  </si>
  <si>
    <t>Everybody thinks you have to be rich to be Royalty. NAH! All you need is a Goat!!! Looking for Investors. https://t.co/8LuMwCL4Dq DM for info.</t>
  </si>
  <si>
    <t>Complete Twitter #platform to organize, search, manage, target, engage, measure &amp; automate. #MadeInFrance #Socialchat Owner #I4InfluenceR - Award winning #app</t>
  </si>
  <si>
    <t>Marketing and consultancy company specializing in #SMEs with offices in Dublin, Berlin, &amp; Sofia! #Enterprise #SocialMediaManager #Startup #DigitalMarketing #SEO</t>
  </si>
  <si>
    <t>Peak Performance, Digital Marketing, Author, Speaker, Strategist, #blockchain, #ICO, #cryptocurrency, RT/Fav/Follow doesn't imply endorsement</t>
  </si>
  <si>
    <t>Choose @Socialfave Complete #SMM (*) platform to organize, discover, increase, engage and save time the smartest way. #Top10 #twitter
(*) #SocialMediaManagement</t>
  </si>
  <si>
    <t>Board Member &amp; Speaker @9Spokes #OpenBanking Dashboard #AI #BigData #Blockchain #Crypto #GDPR #ICO #SaaS thomas.power@9spokes.com @Whatsapp +447875695012</t>
  </si>
  <si>
    <t>Your official source for what’s happening.  Need a hand? Visit https://help.twitter.com</t>
  </si>
  <si>
    <t>Silicon Valley editor @verge | instagram/snap @crumbler | casey@theverge.com | my daily newsletter about social networks and democracy: https://t.co/0umDpRUfyZ</t>
  </si>
  <si>
    <t>I invest in internet companies @Venrock, like @DollarShaveClub, @YouNow, @Smartling, @Dstillery, @AminoApps, @MistyRobotics, and others...</t>
  </si>
  <si>
    <t>Want to get #heard across multi platforms, we have affordable and comprehensive #marketing solutions for your #business use #monkeymagicRT to get a free RT</t>
  </si>
  <si>
    <t>Is your sales team active on Social Media? Is your Outside Sales team still ... outside? Let us help you engage your clients and prospects, the right way.</t>
  </si>
  <si>
    <t>Download our webinar on-demand here: https://t.co/5N39YioRbI  
Be more relevant. Grow your influence. Sell more. With SoAmpli. Founder: @Mazi - #SocialSelling</t>
  </si>
  <si>
    <t>Italian 20-something living and loving in #London. Enjoying the #StartUpLife with the @SoAmpli crew. Writing my heart out for @AngryIta.</t>
  </si>
  <si>
    <t>Co-founder and CEO of https://t.co/fWCNlJ27gf</t>
  </si>
  <si>
    <t>Profile photo testing, so you know you're putting your best face forward online. Test your business headshots now (It's free) @ http://t.co/VcIYKd2Eun!</t>
  </si>
  <si>
    <t>Personalized eLearning that gives you and your team the skills needed to accomplish the truly remarkable.</t>
  </si>
  <si>
    <t>Personal, trackable and company branded video and voice messages tracked in Salesforce. Gartner Cool Vendor 2015. #Sales #CustomerSuccess #B2B #SellWithVideo</t>
  </si>
  <si>
    <t>Generate leads through digital innovation strategies | Digital Marketing | Social Selling</t>
  </si>
  <si>
    <t>#Leadership Coach | #B2B #Sales Revolutionary | #SalesLeaders | Founder @BizLockerRoom | 4-time #Author | Co-Founder @CounterMentors</t>
  </si>
  <si>
    <t>Sr. Director Product Marketing @Salesforce responsible for @SalesforceCPQ. Created #SalesMachine &amp; @Quotable. @Arsenal &amp; @SoulCycle fan. Views my own</t>
  </si>
  <si>
    <t>Passionate about life, people, food, mktg, tech, &amp; stuff. Living the Pacific Northwest dream. @quotable @salesforce **opinions my own.</t>
  </si>
  <si>
    <t>Quotable is a digital magazine featuring proven selling advice to inspire and empower sales leaders, managers, reps, and those who support them. @Salesforce</t>
  </si>
  <si>
    <t>Comunicadora Social, Locutora, Redactora de LA PEQUEÑA VIETNAM, Profesora con Diplomado y dominio del idioma Portugués e Inglés.</t>
  </si>
  <si>
    <t>Tech reporter @FT. Silicon Valley x Hollywood, via London. Apple, Snap, Netflix etc 🎥🎮📱📷👓💸 tim.bradshaw@ft.com (Views mine, RTs not endorsements) 👻:attim</t>
  </si>
  <si>
    <t>CEO @MobileMonkey_, Founder @WordStream. Columnist @Inc, @Medium, @CNBC. Entrepreneurship, AdWords, Facebook ads, Chatbots. Popularized Unicorns in Marketing.</t>
  </si>
  <si>
    <t>Digital Marketing Specialist                                                         #SEO #PPC #SEM #contentmarketing #emailmarketing</t>
  </si>
  <si>
    <t>Founder &amp; CEO  of @Strong__Content, a professional Blog Writing service for small businesses! #BlogWriting #ContentWriting #ContentMarketing 😎</t>
  </si>
  <si>
    <t>Head in the clouds ☁... but mind in fire 🌬 🔥 (Chloé Hacquard) #Digital #Growthacking #Socialsellingadvocate</t>
  </si>
  <si>
    <t>Proud Irishman and a member of the Passle family.</t>
  </si>
  <si>
    <t>Director (Passle) Helping busy experts easily create and share their own authentic content. Digital enthusiast in strategic marketing and sailor.</t>
  </si>
  <si>
    <t>Award-winning expert-to-expert marketing platform for enterprise #B2B companies. #MarTech #E2E</t>
  </si>
  <si>
    <t>I am a C Level Executive Coach and social selling leader whose experiences have lead to great wisdom. #peertopeer #socialmedia #sales #mentor #coach</t>
  </si>
  <si>
    <t>A Maverick!!!.#StartUp #AI #Bigdata #Finance #MachineLearning #VentureCapital #DataScience #Robotics #BlockChain #IOT #Innovation #Fintech #Cloud #Cybersecurity</t>
  </si>
  <si>
    <t>@gbaglobal President of Tokyo Chapter, CMO and Blockchain Community Manager https://t.me/joinchat/HVx94w-phOKdWLzxErZv7g  /</t>
  </si>
  <si>
    <t>Digital Transformation Addict | #Influencer | #Speaker | #AI #Blockchain #Cloud #CyberSecurity #DigitalTransformation #Fintech #Industry40 #IoT #Startups</t>
  </si>
  <si>
    <t>Leading #fire protection provider in #Illinois and #Indiana.  Reg for our #firesprinkler e-course - https://t.co/HRaQFEmij8  #construction #contractor</t>
  </si>
  <si>
    <t>Automation Enthusiast, Sports lover, Barca Fan. Technical Architect</t>
  </si>
  <si>
    <t>Arima - an #ArtificialIntelligence #Machine #Retail #Sales #Support #Services #CRM for #SME #chatbot</t>
  </si>
  <si>
    <t>I lead and scale global #socialmedia, social selling, social tech and employee advocacy for $6B+ @thomsonreuters #TRFinRisk. Producer of #BESocialTV 🎞 . VMO</t>
  </si>
  <si>
    <t>Thomson Reuters provides professionals with the intelligence, technology and human expertise they need to find #TrustedAnswers.</t>
  </si>
  <si>
    <t>@MarkLogic #MarCom Director shares thoughts with B2Bs, #Sales &amp; #Marketers in mind. Fan of music, geek culture, &amp; donuts.</t>
  </si>
  <si>
    <t>We specialise in providing Influencer Relationship Management software and supporting professional services to help brands run influencer marketing campaigns</t>
  </si>
  <si>
    <t>Digital &amp; Social Media Marketing. #Google #Tips, #SocialMedia, #Twitter, #Pinterest, #SEO, #Content, #MarketingTools, #Marketing, #ArabianPages #APmktg</t>
  </si>
  <si>
    <t>Associate Professor at University of Belgrade, Fac. of Mech. Eng., #Materials Scientist - #Hydrogen Embrittlement, #Corrosion,  Writer,</t>
  </si>
  <si>
    <t>Entrepreneur, Artist, Designer and Promoter. #TeamFollowBack #TFBJP #MGWV #RT #RETWEET #FOLLOW #followback #followme</t>
  </si>
  <si>
    <t>We specialize in writing high-quality blog content for individuals and small businesses. 100% satisfaction guaranteed!  #ContentMarketing #BlogWriting #Blogging</t>
  </si>
  <si>
    <t>Social media marketing made easier. You don't have to be great to start, but you do have to start to be great. 
http://t.co/9betEcwJIV</t>
  </si>
  <si>
    <t>News writer: @techtarget; previously @centralmaine, @seacoastonline, @nesn, @themainecampus, @bangordailynews; 🥃 lover; Celtics fan☘️;my dog is cooler than you</t>
  </si>
  <si>
    <t>🇫🇷 #Blogger &amp; #CM on @YubiGeek • #WebDeveloper • @SocialScud #CEO • #WordPress #Laravel #AdonisJS #IA #IoT #SocialMedia #DigitalInfluencer #TransfoNum</t>
  </si>
  <si>
    <t>#CDO #CMO @Natixis @EuroTitres #Digital #FinTech #Communication #Innovation #CX #Intrapreneurship #i4Emploi #JamaisSansElles #IntFem @CCFN_Norvege @IntoME4</t>
  </si>
  <si>
    <t>CDO en Asset Management (Axa IM)►Stratégies Digitales, Innovation, Social Media►Speaker HEC &amp; TEDx►Finance Assurance►Auteur #612Rencontres►Cofondateur #i4emploi</t>
  </si>
  <si>
    <t>RDV 7:30 pour LA #Matinale sur la #TransfoNum by @EmmanuelleL9📰#Startup #Tech #Blockchain #SocialMedia #IA #Marketing ©#FlashDigitAll #FlashTweetEdu #i4emploi</t>
  </si>
  <si>
    <t>#CDO, Président Fondateur @YLFLY_France, #StratégieDigitale, #Speaker #TransfoNum, #influencer @Onalytica &amp; @MakeMeStats Auteur &amp; Partenaire @Echos_Solutions</t>
  </si>
  <si>
    <t>A smorgasbord of business, finance, politics, technology, policy, science, cigars, regional and national security, education &amp; more. @GreensteinLLC</t>
  </si>
  <si>
    <t>Subscribe https://t.co/NtoGrwdhEw   Advertise https://t.co/brStF8aXnB. #ucoms #ucaas #mobile #cloud  -- Managed by Tom Cross @techtionary</t>
  </si>
  <si>
    <t>#AIQ Awards http://aiuserforum.com/  + #HashNewsGrams #Twitter #News  http://hashnewsgram.com/ + #Marketing #strategy #ebooks #AI at</t>
  </si>
  <si>
    <t>Social Media &amp; Content Marketing Strategist &amp; Educator, explorer &amp; #LinkedIn Demystifer, #personalbranding #SMMW18 speaker http://bit.ly/yltH06</t>
  </si>
  <si>
    <t>Where C.E.O. Real Estate, #BizAv, and Philanthropy Legacies intersect making the world better every day~ #LifeLongLearner #STEM {#STEAM} #Drones</t>
  </si>
  <si>
    <t>A #socialselling &amp; #employeeadvocacy platform designed to help your employees become powerful marketers, sellers, and recruiters. Used by @Adobe @HP &amp; @Dell.</t>
  </si>
  <si>
    <t>Podcast from @MikeSchiemer of @BootstrapsBiz on social media, digital marketing, frugal finance, entrepreneurship, &amp; sales. SoundCloud: https://t.co/Cl0VcaZBzv</t>
  </si>
  <si>
    <t>B2B Biz Dev Specialist-Digital Marketing - Inbound Rainmaker - MarTech Enthusiast - Life Long Learner  #B2B #Inbound #DigitalMarketing #RobBOnline 🔗</t>
  </si>
  <si>
    <t>Our open community of contributors covers breaking news and top trends in Social Media, Digital Marketing, Content Marketing, Social Selling and More.</t>
  </si>
  <si>
    <t>#DigitalMarketing Alerts and updates, must have resource for #GrowthHacking &amp; Digital #Marketers</t>
  </si>
  <si>
    <t>We mainly deal in website designing and development, custom programming, Data base designing and web application development projects.</t>
  </si>
  <si>
    <t>Full-service independent #MarketResearch agency 🌎Delivers #insights 💡through #quantitative &amp; #qualitative 🗯#b2c #b2b #research 📊#mrx #marketing🙂</t>
  </si>
  <si>
    <t>Virtual CMO for small business. | Feel like everyone is on to Marketing 2.0 and you're still stuck at 1.0? I can help. | From Startup to Success</t>
  </si>
  <si>
    <t>Bilingual Marketing Communications Consultant; coaching, branding; interests in new tech, audiovisual, travel,videogames, fashion</t>
  </si>
  <si>
    <t>Helping people and organizations to reach their full potential &amp; Sales efficiency. That's what we do at Valyman Consulting</t>
  </si>
  <si>
    <t>Maître de Conférences /  #Stratégiesigitales #Communicationigitale #SocialSelling #Networking #ATIGS2018</t>
  </si>
  <si>
    <t>Dianna Geairn - Helping #BootsOnTheGround Sellers crush their numbers -  Co-Host of The SellOut Show - Funny #SalesInsghts https://t.co/o7LdIU2tLz</t>
  </si>
  <si>
    <t>#SocialMedia Disruption Expert | Founder of Marketing Monarchs @brandingnoise | #Speaker | #Author | #SocialMediaStrategist | #LeadGen | #SocialSelling</t>
  </si>
  <si>
    <t>Devoted father of 3 beautiful children, entrepreneur, passionate business leader, Eagle Scout, circus performer (trapeze), and MMA wanna-be....</t>
  </si>
  <si>
    <t>B2B social media experts. Our proven methods align marketing and sales using #MicroContentMarketing #SocialSelling &amp; our platform #ReadyForSocial.</t>
  </si>
  <si>
    <t>Business Coach | Helping Business Owners Increase Cash Flow, Global Executive Business Consultant http://bit.ly/1OVZkGa</t>
  </si>
  <si>
    <t>SaaS en #marketing automation. 100% bilingue! Tout commence par une offre irrésistible! Voici comment en créer une : https://t.co/jmL9DhA14d</t>
  </si>
  <si>
    <t>Magazine et site d'information du #management et du développement #commercial sur l'univers des #managers commerciaux et de la #vente.</t>
  </si>
  <si>
    <t>World Top #LinkedIn expert | #Facebook influencer | #Outplacement #MarketingRH #MarqueEmployeur #EmployerBrand #Speaker | Google@HEC | BestSeller author #RH #HR</t>
  </si>
  <si>
    <t>The best motivational business quotes from the world's greatest business visionaries compiled by @MikeSchiemer of Bootstrap Business</t>
  </si>
  <si>
    <t>Te saluda Toni blogger creador de #eMarketerSocial Premio @Blogosur al #mejorblog2017 #tecnologia #7GalaBlogosur Experto en #MarketingDigital #DiseñoWeb</t>
  </si>
  <si>
    <t>Viviendo de mi blog, haciendo realidad el sueño de generar mi autoempleo y poder ayudar a otras personas a conseguir el suyo.</t>
  </si>
  <si>
    <t>😊Apasionada por el cliente, renacida en el mundo del #MarketingOnline #EstrategiasDigitales Desaprendiendo para aprender #ComunityManager #inboudMarketing</t>
  </si>
  <si>
    <t>M8M is an agile digital marketing agency that designs powerful, creative media disruptions that inspire ideas. Creators of @socialoctave social media mgmt.</t>
  </si>
  <si>
    <t>Sterlite Software USA, Inc. is a trusted Oracle partner with 14 years of experience and over 200 ATG/Endeca 
implementations.</t>
  </si>
  <si>
    <t>Manager for ISO all. Interest NDE, Power and Energy, Construction, Startup. 
Love 💖💖Winsurfing. 
https://www.linkedin.com/in/thitipan-sarakarn-a1441a14b</t>
  </si>
  <si>
    <t>Director, designer, researcher. Sorry, this is a private account, try @timoarnall instead.</t>
  </si>
  <si>
    <t>Helping You Catch the Social Wavez. Business Inquiries: info@socialwavez.com</t>
  </si>
  <si>
    <t>DA Webdesigner UX/UI @Docapost - Filiale @GroupeLaPoste // #communication #digital #SocialMedia #innovation #UX #UI // #Sport #Paris</t>
  </si>
  <si>
    <t>#Auteur du livre #LinkedIn, Maitrisez LinkedIn aux @Editions_Kawa #SocialSelling #B2B #Formateur</t>
  </si>
  <si>
    <t>A #bordeaux #paris #bruxelles Agence #webmarketing multiculturelle de community managers à temps partagé vous accompagne pour gagner de nouveaux clients.</t>
  </si>
  <si>
    <t>#InboundMarketing #SEO based on #BigData|World Top 200 #LinkedIn expert | #SocialSelling |#ContentMarketing | BestSeller author | #Speaker</t>
  </si>
  <si>
    <t>Successful sales trainer and consultant to motivate employees, close more sales and retain more customer you must learn sales tactics.   Find out how today.</t>
  </si>
  <si>
    <t>#Blogger||#Freelancer||#SocialmediaTracker||#DigitalMarketer||#WordPressDeveloper||#Employee||#Publisher||#MarketResearcher|| #SEO||#SMM||#PPC||#TechGeek</t>
  </si>
  <si>
    <t>Experts in tracking content and social to revenue, #SocialSelling Training. Founder @kokasexton the world leader in the digital transformation of sales.</t>
  </si>
  <si>
    <t>Animateur Journaliste Tv Radio &amp; Event @RTBF @RMCinfo @BFMParis Contact Pro : Contact@stephane-jobert.com</t>
  </si>
  <si>
    <t>Nous accompagnons les influenceurs dans leurs campagnes de Social Selling
Contact@influandsell.com</t>
  </si>
  <si>
    <t>#B2B #contentmarketing Growth Marketing @xactly . Co-founder @B2BMktgAcademy. Past VP Mktg @tax_guard . VP Product Marketing, VP Success @kapost, @penton.</t>
  </si>
  <si>
    <t>Nancy Dent is an Internet Entrepreneur known for founding Top Rating SEO LTD in 2015,</t>
  </si>
  <si>
    <t>Find Customers on Twitter. Get realtime alert emails when new prospects are tweeting about their pain-point.</t>
  </si>
  <si>
    <t>Social Media Intelligence Experts. Helping clients make better business decisions using Social Media Monitoring, Social Listening and Social Media Analytics</t>
  </si>
  <si>
    <t>Marketing Thought leader in the hospitality technology space, including arenas, stadiums and convention centers. Enabling the ultimate technology experience.</t>
  </si>
  <si>
    <t>We make the web work for you! Responsive websites, strategies for the digital age, and tools to run your business anywhere. Our tips! https://t.co/q9VxsC73SR</t>
  </si>
  <si>
    <t>Tweets from the Small Business Trends family of publications and its CEO, Anita Campbell. Subscribe to our newsletter  (free): https://t.co/OQ2wFNDiP7</t>
  </si>
  <si>
    <t>LinkedIn Speaker &amp; Author of "LinkedIn for Personal Branding." #SocialSelling &amp; #SocialRecruiting. Cape Codder at heart. Book: https://t.co/be03v9ewGM</t>
  </si>
  <si>
    <t>New eBook: 10 Part System To Build A Lucrative Digital Media Business For Just $10! By @MikeSchiemer of @BootstrapsBiz: Buy It Today: http://Goo.gl/9sLsXv</t>
  </si>
  <si>
    <t>Low cost, London based #WebsiteDesign &amp; #SEO. We build #website solutions for a diverse range of business clients. Get free quote today: http://www.dcpweb.co.uk</t>
  </si>
  <si>
    <t>#TheBestisYettoCome ! @tut4art #ThankYouSoMuch</t>
  </si>
  <si>
    <t>Innovator/Author/Humanist with a passion for language and art. Father of 2. Amateur guitar player and rock-and-roll legend in my own mind. Thought Horizon CEO</t>
  </si>
  <si>
    <t>Wesleyan University's twice-weekly student newspaper—the longest running twice-weekly student paper in the country—est. 1868.</t>
  </si>
  <si>
    <t>Skincare Specialist. UF grad. Love my husband, R+F skincare, social marketing, motivating others, sports, cooking &amp; the Gators!</t>
  </si>
  <si>
    <t>Tlpn.085334668882</t>
  </si>
  <si>
    <t>Co-Founder at Digital Leadership Associates. Mostly Social Selling and tech on this account. The main account is @AGSocialMedia</t>
  </si>
  <si>
    <t>A wife, mother of two boys, always busy taking care of them.  Coffee &amp; music will made my day.</t>
  </si>
  <si>
    <t>Int'l Speaker/Author ✯ Social Selling &amp; Relationship Marketing Specialist ✯ Joie de Vivre Coach™ ✯ Life Is Beautiful! ツ</t>
  </si>
  <si>
    <t>#Lacrosse and soccer mom. Also a #socialmedia and #digitalmarketing consultant, launching @VirtualGoalie.</t>
  </si>
  <si>
    <t>B2B Sales Specialist | Author | Key Note Speaker</t>
  </si>
  <si>
    <t>Global citizen. Helping businesses with social selling. Passionate about the environment and paddle boarding. @Thought_Horizon.</t>
  </si>
  <si>
    <t>Telefono:0212-3159293</t>
  </si>
  <si>
    <t>Our demand gen best practices transform marketers into revenue marketers. Services include #buyer personas, #content marketing &amp; #Marketo.</t>
  </si>
  <si>
    <t>Free Workouts &amp; Nutrition 1,200+ Blogs/Vids  3,000,000+ Views Global! TV: https://t.co/BBLa3QFq1n | Frugal Diet Book: https://t.co/ZzKZ8DTiAs | #FrugalFitness</t>
  </si>
  <si>
    <t>One of World's Top Female Futurists. No.1 best connected woman in legal on LinkedIn. Entrepreneur. Lawyer. Author. Speaker. SocialHuman, AI &amp; Robotics advocate</t>
  </si>
  <si>
    <t>Employment lawyer | Social media commentator | Yorkshire boy in London | Tea drinker | Runner [Insert pointless disclaimer here]</t>
  </si>
  <si>
    <t>#Robots #AI One of World's Top Women Futurists.Bestseller TheNakedLawyer series.LinkedIn No1 in Legal. 2017 AI Legal Awards winner. CEO https://t.co/gE1c1y8z1a</t>
  </si>
  <si>
    <t>Digital &amp; #socialmedia consultant. Previously @Byfield_PR &amp; @TheLawSociety. Overly interested in commas. Questionable musical tastes. Avid fan of Joss Whedon.</t>
  </si>
  <si>
    <t>Aggiornamenti sui social e su Hootsuite dalla piattaforma di social relationship più usata al mondo: http://t.co/Zmrb0hY23s  Support: @HootsuiteGlobal</t>
  </si>
  <si>
    <t>Certified #Bitcoin Professional | Public speaker on #digitalmarketing &amp; #marketingautomation, #crowdfunding  Blog - https://t.co/9M8ohItE1D</t>
  </si>
  <si>
    <t>One of India's largest media companies. Latest news from around the world. Retweets are not endorsements.</t>
  </si>
  <si>
    <t>Boston software startup company helping retailers make sense (and cents!) of their data. #Retail #Data Website coming soon!</t>
  </si>
  <si>
    <t>Bootstrap Business Broadcasting YouTube Channel by @MikeSchiemer of @BootstrapsBiz. Subscribe: https://t.co/2bsUgsUYTn</t>
  </si>
  <si>
    <t>#PR advice for #startups to help explode growth!</t>
  </si>
  <si>
    <t>Bartender, Ice Coffee Addict, CCRI Alum. Support our police officers! Long walks on the beach. Not into politics...</t>
  </si>
  <si>
    <t>Le média des professionnels du digital. Toutes les offres d'emploi : https://t.co/npnGO8N4GE</t>
  </si>
  <si>
    <t>Ciudad de México - Paris</t>
  </si>
  <si>
    <t>DF, México.</t>
  </si>
  <si>
    <t>https://www.facebook.com/CFMCI</t>
  </si>
  <si>
    <t>Querétaro, México</t>
  </si>
  <si>
    <t>Mexico City</t>
  </si>
  <si>
    <t>MEXICO</t>
  </si>
  <si>
    <t>Ciudad de México</t>
  </si>
  <si>
    <t>Mexico</t>
  </si>
  <si>
    <t>#CDMX</t>
  </si>
  <si>
    <t>Honolulu, HI</t>
  </si>
  <si>
    <t>London</t>
  </si>
  <si>
    <t>California, USA</t>
  </si>
  <si>
    <t>New York, NY</t>
  </si>
  <si>
    <t xml:space="preserve">ORD BOS LHR SFO </t>
  </si>
  <si>
    <t>PARIS CHALON SOPHIA ANTIPOLIS</t>
  </si>
  <si>
    <t>Santa Monica</t>
  </si>
  <si>
    <t>San Francisco + NYC</t>
  </si>
  <si>
    <t>Global</t>
  </si>
  <si>
    <t>Mostly Mountain View</t>
  </si>
  <si>
    <t>Atlanta, GA</t>
  </si>
  <si>
    <t>Cambridge, MA</t>
  </si>
  <si>
    <t>San Francisco, CA</t>
  </si>
  <si>
    <t>Brest, France</t>
  </si>
  <si>
    <t>San Bruno, CA</t>
  </si>
  <si>
    <t>Latina</t>
  </si>
  <si>
    <t>New York</t>
  </si>
  <si>
    <t>Italia - Como</t>
  </si>
  <si>
    <t>Pozuelo de Alarcón, España</t>
  </si>
  <si>
    <t>Angers, Pays de la Loire</t>
  </si>
  <si>
    <t>Aix-en-Provence, France</t>
  </si>
  <si>
    <t>PARIS</t>
  </si>
  <si>
    <t>Le Perreux sur Marne</t>
  </si>
  <si>
    <t>Paris, France</t>
  </si>
  <si>
    <t>San Francisco</t>
  </si>
  <si>
    <t>Worldwide</t>
  </si>
  <si>
    <t>Bengaluru, India</t>
  </si>
  <si>
    <t>India</t>
  </si>
  <si>
    <t>Dallas, TX</t>
  </si>
  <si>
    <t>Bangkok, Thailand</t>
  </si>
  <si>
    <t>MA_RI_NH || Bootstrap Business</t>
  </si>
  <si>
    <t>PO Box 699 , Bothas Hill , KZN 3660 , South Africa.</t>
  </si>
  <si>
    <t>Екатеринбург, Россия</t>
  </si>
  <si>
    <t>Miami, Fl</t>
  </si>
  <si>
    <t>Granby, QC, Canada</t>
  </si>
  <si>
    <t>Los Angeles, CA</t>
  </si>
  <si>
    <t>Delray Beach, FL</t>
  </si>
  <si>
    <t>Florida, USA</t>
  </si>
  <si>
    <t>Tampa Bay, FL</t>
  </si>
  <si>
    <t>mumbai</t>
  </si>
  <si>
    <t>SF Bay Area, CA</t>
  </si>
  <si>
    <t>Bilbao, País Vasco</t>
  </si>
  <si>
    <t>Zaragoza</t>
  </si>
  <si>
    <t>Madrid</t>
  </si>
  <si>
    <t>Bangalore, India</t>
  </si>
  <si>
    <t>Digital Nomad</t>
  </si>
  <si>
    <t>Lyon, France</t>
  </si>
  <si>
    <t>Lyon</t>
  </si>
  <si>
    <t>Harrogate, Yorkshire, UK</t>
  </si>
  <si>
    <t>Boardrooms &amp; #coffee shops</t>
  </si>
  <si>
    <t>Montréal, Québec</t>
  </si>
  <si>
    <t>Bruxelles-Liège-Paris</t>
  </si>
  <si>
    <t>Leiden</t>
  </si>
  <si>
    <t>Voorschoten</t>
  </si>
  <si>
    <t>Leiduhhhh</t>
  </si>
  <si>
    <t>England, United Kingdom</t>
  </si>
  <si>
    <t>Minnesota, USA</t>
  </si>
  <si>
    <t>Brugge, Belgium</t>
  </si>
  <si>
    <t>Wales, United Kingdom</t>
  </si>
  <si>
    <t>Orange County, CA</t>
  </si>
  <si>
    <t>Amsterdam,  Netherlands</t>
  </si>
  <si>
    <t>London, UK</t>
  </si>
  <si>
    <t>Kansas City, MO</t>
  </si>
  <si>
    <t>San Francisco, California</t>
  </si>
  <si>
    <t>Calgary, Alberta</t>
  </si>
  <si>
    <t>London, England</t>
  </si>
  <si>
    <t>North America - Europe - Australasia</t>
  </si>
  <si>
    <t>LinkedIn.com/in/mikeschiemer</t>
  </si>
  <si>
    <t>Dubai, United Arab Emirates</t>
  </si>
  <si>
    <t>Chicago, IL</t>
  </si>
  <si>
    <t>Paris | Annecy</t>
  </si>
  <si>
    <t>Boulogne-Billancourt, France</t>
  </si>
  <si>
    <t>Paris</t>
  </si>
  <si>
    <t>West Michigan</t>
  </si>
  <si>
    <t>Texas, USA</t>
  </si>
  <si>
    <t>Fort Worth, TX</t>
  </si>
  <si>
    <t>Barcelona, Cataluña; España</t>
  </si>
  <si>
    <t>Miami, FL</t>
  </si>
  <si>
    <t>United States + United Kingdom</t>
  </si>
  <si>
    <t>Orlando, Florida</t>
  </si>
  <si>
    <t>Lille, France</t>
  </si>
  <si>
    <t>New York London Singapore</t>
  </si>
  <si>
    <t>Sunnyvale, CA</t>
  </si>
  <si>
    <t>Verona, Veneto</t>
  </si>
  <si>
    <t>Amsterdam, The Netherlands</t>
  </si>
  <si>
    <t>Nantes, Pays de la Loire</t>
  </si>
  <si>
    <t>Angers/Nantes</t>
  </si>
  <si>
    <t>Nantes, France</t>
  </si>
  <si>
    <t>Angers</t>
  </si>
  <si>
    <t>Greater New York City area</t>
  </si>
  <si>
    <t>Front Range, Colorado</t>
  </si>
  <si>
    <t>Ankara, Türkiye</t>
  </si>
  <si>
    <t>København, Danmark</t>
  </si>
  <si>
    <t>Colorado, USA</t>
  </si>
  <si>
    <t>Vancouver, Canada</t>
  </si>
  <si>
    <t>Stamford, CT</t>
  </si>
  <si>
    <t>Boston, MA</t>
  </si>
  <si>
    <t>Southend-on-Sea, East</t>
  </si>
  <si>
    <t>Dallas</t>
  </si>
  <si>
    <t>United Kingdom</t>
  </si>
  <si>
    <t>2372 Morse Avenue</t>
  </si>
  <si>
    <t>Castellón de la Plana</t>
  </si>
  <si>
    <t>localhost</t>
  </si>
  <si>
    <t>Chicago, IL, USA</t>
  </si>
  <si>
    <t>Brignoles, France</t>
  </si>
  <si>
    <t>Toulouse, Midi-Pyrénées</t>
  </si>
  <si>
    <t>Michigan, USA</t>
  </si>
  <si>
    <t>Abu Dhabi</t>
  </si>
  <si>
    <t>Dhaka</t>
  </si>
  <si>
    <t>banovici</t>
  </si>
  <si>
    <t>Dhaka, Bangladesh</t>
  </si>
  <si>
    <t>North Carolina</t>
  </si>
  <si>
    <t>~ Online ~ UK ~ Spain</t>
  </si>
  <si>
    <t>San Bernardino, California</t>
  </si>
  <si>
    <t>Greece</t>
  </si>
  <si>
    <t>대한민국 부천시</t>
  </si>
  <si>
    <t xml:space="preserve">Baltimore, MD </t>
  </si>
  <si>
    <t>This Planet</t>
  </si>
  <si>
    <t>Jupiter, Florida</t>
  </si>
  <si>
    <t xml:space="preserve">Los Angeles </t>
  </si>
  <si>
    <t>Paris, Ile-de-France</t>
  </si>
  <si>
    <t>Frankfurt, Germany</t>
  </si>
  <si>
    <t>Milan - Italy</t>
  </si>
  <si>
    <t>Lexington, KY</t>
  </si>
  <si>
    <t>Arizona, USA</t>
  </si>
  <si>
    <t>Earth</t>
  </si>
  <si>
    <t>Reims</t>
  </si>
  <si>
    <t>Stockholm, Sweden</t>
  </si>
  <si>
    <t>Mumbai, India 🇮🇳🇮🇳🇮🇳</t>
  </si>
  <si>
    <t>St. Louis</t>
  </si>
  <si>
    <t>New York City</t>
  </si>
  <si>
    <t>Fort Collins, CO</t>
  </si>
  <si>
    <t>Winnipeg, Manitoba</t>
  </si>
  <si>
    <t>Redmond, WA</t>
  </si>
  <si>
    <t>St Louis, MO</t>
  </si>
  <si>
    <t>Nürnberg, Augsburg, München</t>
  </si>
  <si>
    <t>Bauru, Brasil</t>
  </si>
  <si>
    <t>Salt Lake City, UT</t>
  </si>
  <si>
    <t>Jamaica</t>
  </si>
  <si>
    <t>Facebook.com/ThreeHorsemenOrg</t>
  </si>
  <si>
    <t>The Netherlands</t>
  </si>
  <si>
    <t>Raleigh, NC</t>
  </si>
  <si>
    <t>Philadelphia, PA</t>
  </si>
  <si>
    <t>Новосибирск</t>
  </si>
  <si>
    <t>Chicago, Minneapolis</t>
  </si>
  <si>
    <t>Irvine, Orange County, CA USA</t>
  </si>
  <si>
    <t>Italia</t>
  </si>
  <si>
    <t>Airuno, (LC) , Italy</t>
  </si>
  <si>
    <t>UK</t>
  </si>
  <si>
    <t>Lyon / Bron</t>
  </si>
  <si>
    <t>citizen of the World</t>
  </si>
  <si>
    <t>Wherever I am, it's a party!</t>
  </si>
  <si>
    <t>Around The Globe</t>
  </si>
  <si>
    <t>Everywhere</t>
  </si>
  <si>
    <t>LONDON UK</t>
  </si>
  <si>
    <t>ITALY</t>
  </si>
  <si>
    <t>Milano</t>
  </si>
  <si>
    <t>Bogor</t>
  </si>
  <si>
    <t>Westport, Connecticut, USA</t>
  </si>
  <si>
    <t>Mumbai, India</t>
  </si>
  <si>
    <t>Milano +45.465556°, +9.190000°</t>
  </si>
  <si>
    <t>Client Relationship</t>
  </si>
  <si>
    <t>Colorado</t>
  </si>
  <si>
    <t>Agra-INDIA</t>
  </si>
  <si>
    <t>washington dc</t>
  </si>
  <si>
    <t>Germany/ Munich</t>
  </si>
  <si>
    <t>Munich</t>
  </si>
  <si>
    <t>Seattle, WA</t>
  </si>
  <si>
    <t>maidstone, kent, UK</t>
  </si>
  <si>
    <t>UK, Europe, &amp; United States</t>
  </si>
  <si>
    <t>Columbus</t>
  </si>
  <si>
    <t>México, DF</t>
  </si>
  <si>
    <t>Sheffield, England</t>
  </si>
  <si>
    <t>Kharegaon Thane West, Thane</t>
  </si>
  <si>
    <t>Georgia, USA</t>
  </si>
  <si>
    <t>Nottingham, UK</t>
  </si>
  <si>
    <t>Singapore</t>
  </si>
  <si>
    <t>Reading, England</t>
  </si>
  <si>
    <t>Vancouver</t>
  </si>
  <si>
    <t>Twittosphere</t>
  </si>
  <si>
    <t>Madrid, Castellón</t>
  </si>
  <si>
    <t xml:space="preserve">Alicante </t>
  </si>
  <si>
    <t>Strasbourg, Alsace</t>
  </si>
  <si>
    <t>Cleveland, OH</t>
  </si>
  <si>
    <t>San Francisco Bay Area, US</t>
  </si>
  <si>
    <t>Szczecin, Polska</t>
  </si>
  <si>
    <t>Scottsdale, AZ</t>
  </si>
  <si>
    <t>Tucson, AZ</t>
  </si>
  <si>
    <t>Roseville, CA</t>
  </si>
  <si>
    <t>South Africa</t>
  </si>
  <si>
    <t>España</t>
  </si>
  <si>
    <t>Toronto, Ontario</t>
  </si>
  <si>
    <t>Europe - North America - Australasia</t>
  </si>
  <si>
    <t>Philly</t>
  </si>
  <si>
    <t>Detroit, MI</t>
  </si>
  <si>
    <t xml:space="preserve">Portland, Maine </t>
  </si>
  <si>
    <t>Dublin</t>
  </si>
  <si>
    <t>Malaysia</t>
  </si>
  <si>
    <t>Montreal, Canada</t>
  </si>
  <si>
    <t>San Jose, CA</t>
  </si>
  <si>
    <t>Memphis,Tennessee</t>
  </si>
  <si>
    <t>Memphis,TN</t>
  </si>
  <si>
    <t>SanSai ChiangMai</t>
  </si>
  <si>
    <t>Toronto, Canada</t>
  </si>
  <si>
    <t>Almería, España</t>
  </si>
  <si>
    <t>Kent UK</t>
  </si>
  <si>
    <t>Brighton, London, UK</t>
  </si>
  <si>
    <t>Cary, NC</t>
  </si>
  <si>
    <t>almaty, kazakhstan</t>
  </si>
  <si>
    <t>Ile-de-France, France</t>
  </si>
  <si>
    <t>La Coruña - Madrid - Alicante</t>
  </si>
  <si>
    <t>Barcelona, España</t>
  </si>
  <si>
    <t>Santiago, Chile</t>
  </si>
  <si>
    <t>Houston, TX</t>
  </si>
  <si>
    <t>Noida, India</t>
  </si>
  <si>
    <t>Cork, Ireland</t>
  </si>
  <si>
    <t>Atlanta</t>
  </si>
  <si>
    <t>Mountain View, CA</t>
  </si>
  <si>
    <t>Redmond</t>
  </si>
  <si>
    <t>California</t>
  </si>
  <si>
    <t>Gurgaon, India</t>
  </si>
  <si>
    <t>Valencia</t>
  </si>
  <si>
    <t>Toronto, Canada, U.S., World</t>
  </si>
  <si>
    <t>Benin-City, Nigeria</t>
  </si>
  <si>
    <t>New England &amp; Worldwide</t>
  </si>
  <si>
    <t>Rhode Island &amp; Massachusetts</t>
  </si>
  <si>
    <t>San Francisco Bay Area</t>
  </si>
  <si>
    <t>Online: 9AM-12MN +8GMT Daily</t>
  </si>
  <si>
    <t>Draper, UT</t>
  </si>
  <si>
    <t>Zurich, Switzerland</t>
  </si>
  <si>
    <t>POND Amsterdam</t>
  </si>
  <si>
    <t>Annecy, Rhône-Alpes</t>
  </si>
  <si>
    <t>Annecy</t>
  </si>
  <si>
    <t>Copenhagen, Denmark</t>
  </si>
  <si>
    <t>Guildford, England</t>
  </si>
  <si>
    <t>Philadelphia</t>
  </si>
  <si>
    <t>Côte d'Ivoire</t>
  </si>
  <si>
    <t>HQ: Kharkiv, Ukraine</t>
  </si>
  <si>
    <t>Valladolid, España</t>
  </si>
  <si>
    <t>New Delhi , India</t>
  </si>
  <si>
    <t>Chi-raq Illinois</t>
  </si>
  <si>
    <t xml:space="preserve">Canada </t>
  </si>
  <si>
    <t>NY #MainStreet #TechValley NE</t>
  </si>
  <si>
    <t>Bushwick, Brooklyn</t>
  </si>
  <si>
    <t>Nepal</t>
  </si>
  <si>
    <t>HO Madrid, Spain, Worldwide</t>
  </si>
  <si>
    <t>Boise, ID</t>
  </si>
  <si>
    <t>Irvine, Orange County, CA, USA</t>
  </si>
  <si>
    <t>Malta</t>
  </si>
  <si>
    <t>Saint-Germain-en-Laye, France</t>
  </si>
  <si>
    <t>Dublin City, Ireland</t>
  </si>
  <si>
    <t>Deep in your D365 system</t>
  </si>
  <si>
    <t>Dietikon, Schweiz</t>
  </si>
  <si>
    <t>Newcastle, CA</t>
  </si>
  <si>
    <t>#SuccessTRAIN - Atlanta, GA</t>
  </si>
  <si>
    <t>United Arab Emirates</t>
  </si>
  <si>
    <t>Leeds, Yorkshire 01943 430245</t>
  </si>
  <si>
    <t>Perth, Western Australia</t>
  </si>
  <si>
    <t>Florida</t>
  </si>
  <si>
    <t>Chicago</t>
  </si>
  <si>
    <t>60.145513,24.745797</t>
  </si>
  <si>
    <t>Salt Lake City</t>
  </si>
  <si>
    <t>Tampa, Florida</t>
  </si>
  <si>
    <t>Online</t>
  </si>
  <si>
    <t>Godalming, Surrey</t>
  </si>
  <si>
    <t>Boston, Massachusetts</t>
  </si>
  <si>
    <t>lost in the hip hop</t>
  </si>
  <si>
    <t>San Mateo, CA</t>
  </si>
  <si>
    <t>Charleston, SC</t>
  </si>
  <si>
    <t>Lagos, Nigeria</t>
  </si>
  <si>
    <t>Columbia, MD</t>
  </si>
  <si>
    <t>ÜT: 47.322274,13.17717</t>
  </si>
  <si>
    <t>Redwood Shores, California</t>
  </si>
  <si>
    <t>Madrid, Comunidad de Madrid</t>
  </si>
  <si>
    <t>Portsmouth, England</t>
  </si>
  <si>
    <t>buckinghamshire</t>
  </si>
  <si>
    <t>Ireland</t>
  </si>
  <si>
    <t>Faridabad, India</t>
  </si>
  <si>
    <t>Helsinki</t>
  </si>
  <si>
    <t>Suomi</t>
  </si>
  <si>
    <t>Rockland, MA</t>
  </si>
  <si>
    <t>Santa Fe, NM</t>
  </si>
  <si>
    <t>San Diego, California</t>
  </si>
  <si>
    <t>Stevenage</t>
  </si>
  <si>
    <t>Dijon, France</t>
  </si>
  <si>
    <t>La Broque, France</t>
  </si>
  <si>
    <t>Zillisheim, France</t>
  </si>
  <si>
    <t>Helsinki, Suomi</t>
  </si>
  <si>
    <t>Saint Germain en Laye - France</t>
  </si>
  <si>
    <t>Rome</t>
  </si>
  <si>
    <t>Europe, Middle-East &amp; Africa</t>
  </si>
  <si>
    <t>Austin, Tx</t>
  </si>
  <si>
    <t>43.787031,11.254204</t>
  </si>
  <si>
    <t>Greater Vancouver</t>
  </si>
  <si>
    <t>Milano, Lombardia</t>
  </si>
  <si>
    <t>Strasbourg, France</t>
  </si>
  <si>
    <t>Agadir, Royaume du Maroc</t>
  </si>
  <si>
    <t>Austin, Texas</t>
  </si>
  <si>
    <t>Europe</t>
  </si>
  <si>
    <t>Málaga, España</t>
  </si>
  <si>
    <t>usa</t>
  </si>
  <si>
    <t>Bradford, Yorkshire</t>
  </si>
  <si>
    <t>Leeds, England</t>
  </si>
  <si>
    <t>Denver, CO</t>
  </si>
  <si>
    <t>Yaoundé</t>
  </si>
  <si>
    <t>Spain &amp; LATAM</t>
  </si>
  <si>
    <t>GLOBAL 🗺</t>
  </si>
  <si>
    <t>Switzerland</t>
  </si>
  <si>
    <t>Minneapolis, MN</t>
  </si>
  <si>
    <t>Lisboa, Portugal</t>
  </si>
  <si>
    <t>guaya</t>
  </si>
  <si>
    <t>Manchester</t>
  </si>
  <si>
    <t>North West, England</t>
  </si>
  <si>
    <t>Annapolis, MD</t>
  </si>
  <si>
    <t>Comilla</t>
  </si>
  <si>
    <t>Pune, MH</t>
  </si>
  <si>
    <t>1+225.330.3585</t>
  </si>
  <si>
    <t>Anywhere USA</t>
  </si>
  <si>
    <t>united</t>
  </si>
  <si>
    <t>Sweet Home Alabama</t>
  </si>
  <si>
    <t>New Orleans</t>
  </si>
  <si>
    <t>Nashville, TN</t>
  </si>
  <si>
    <t>Saint Paul, MN</t>
  </si>
  <si>
    <t>Waterloo, Canada</t>
  </si>
  <si>
    <t>Indore, India</t>
  </si>
  <si>
    <t>Sydney</t>
  </si>
  <si>
    <t>Silicon Valley - Appsurd Cats</t>
  </si>
  <si>
    <t>New Delhi</t>
  </si>
  <si>
    <t>Cheshire, UK</t>
  </si>
  <si>
    <t>Global focus</t>
  </si>
  <si>
    <t xml:space="preserve">Canary Wharf, London, UK </t>
  </si>
  <si>
    <t>Speaking and Consulting Worldwide</t>
  </si>
  <si>
    <t>Omaha, Sales Meeting, Closing More Sales</t>
  </si>
  <si>
    <t>Newcastle Upon Tyne</t>
  </si>
  <si>
    <t>Washington, DC</t>
  </si>
  <si>
    <t>Le Havre, France</t>
  </si>
  <si>
    <t xml:space="preserve">Singapore </t>
  </si>
  <si>
    <t>online</t>
  </si>
  <si>
    <t>Bloomington, Indiana</t>
  </si>
  <si>
    <t>Rhône-Alpes, France</t>
  </si>
  <si>
    <t>Lyon et Paris</t>
  </si>
  <si>
    <t>Cape Town, South Africa</t>
  </si>
  <si>
    <t>Los Gatos, CA &amp; UK</t>
  </si>
  <si>
    <t>Raleigh / Atlanta</t>
  </si>
  <si>
    <t>Virginia, USA</t>
  </si>
  <si>
    <t>Manassas, VA</t>
  </si>
  <si>
    <t>Aceh, Indonesia</t>
  </si>
  <si>
    <t>ÜT: -6.1542469,106.7431001</t>
  </si>
  <si>
    <t>Roma - Milano - Perugia</t>
  </si>
  <si>
    <t>Newton, MA</t>
  </si>
  <si>
    <t>Delta &amp; Lagos, Nigeria</t>
  </si>
  <si>
    <t>Boston | #BootstrapBusiness</t>
  </si>
  <si>
    <t>working the press!</t>
  </si>
  <si>
    <t>¿Dóne tú estes, !!Yo¡¡ estaré</t>
  </si>
  <si>
    <t>Nairobi.</t>
  </si>
  <si>
    <t>Washington, D.C.</t>
  </si>
  <si>
    <t>Bologna, Italy</t>
  </si>
  <si>
    <t>2x Inc. 500 winner</t>
  </si>
  <si>
    <t>Seattle, Washington</t>
  </si>
  <si>
    <t>Baltimore, Md</t>
  </si>
  <si>
    <t>Buffalo, NY</t>
  </si>
  <si>
    <t>La Crosse, WI</t>
  </si>
  <si>
    <t>Japan</t>
  </si>
  <si>
    <t>Lędziny, Polska</t>
  </si>
  <si>
    <t>Delhi, India</t>
  </si>
  <si>
    <t>Kraków, Polska</t>
  </si>
  <si>
    <t>Burbank, CA</t>
  </si>
  <si>
    <t>Las Vegas, NV USA</t>
  </si>
  <si>
    <t>NYC</t>
  </si>
  <si>
    <t>Canada</t>
  </si>
  <si>
    <t>Boulder/NYC</t>
  </si>
  <si>
    <t>Boulder, CO</t>
  </si>
  <si>
    <t>Kuala Lumpur</t>
  </si>
  <si>
    <t>Tulsa, OK</t>
  </si>
  <si>
    <t>Portland, OR</t>
  </si>
  <si>
    <t>beijing</t>
  </si>
  <si>
    <t>Oxford and London, UK</t>
  </si>
  <si>
    <t>Grimsby, Ontario</t>
  </si>
  <si>
    <t>Tokyo-to, Japan</t>
  </si>
  <si>
    <t>Naples, Campania</t>
  </si>
  <si>
    <t>Northbrook, IL</t>
  </si>
  <si>
    <t>Chenna</t>
  </si>
  <si>
    <t>Singapore🔺London ▪️NYC ▪️</t>
  </si>
  <si>
    <t>Belgrade, Serbia</t>
  </si>
  <si>
    <t>Escondido, CA</t>
  </si>
  <si>
    <t>Paris - Oslo</t>
  </si>
  <si>
    <t>France, Paris,Bretagne,Mayenne</t>
  </si>
  <si>
    <t>Paris, France, Worldwide</t>
  </si>
  <si>
    <t>Vancouver, WA, USA</t>
  </si>
  <si>
    <t>Boulder, Colorado</t>
  </si>
  <si>
    <t>Western Australia</t>
  </si>
  <si>
    <t>Salt Lake City &amp; San Jose</t>
  </si>
  <si>
    <t>Google Play: Goo.gl/cND7X5</t>
  </si>
  <si>
    <t>Toronto</t>
  </si>
  <si>
    <t>Brazil and LATAM</t>
  </si>
  <si>
    <t>Luxembourg</t>
  </si>
  <si>
    <t>Brussels, Belgium</t>
  </si>
  <si>
    <t>Algérie</t>
  </si>
  <si>
    <t>Tampa, FL</t>
  </si>
  <si>
    <t>Atlanta &amp; Den Haag</t>
  </si>
  <si>
    <t>#Milwaukee, #Wisconsin #USA</t>
  </si>
  <si>
    <t>Globale!</t>
  </si>
  <si>
    <t>Boulogne-Billancourt</t>
  </si>
  <si>
    <t>www.MyFrugalBusiness.com</t>
  </si>
  <si>
    <t>Tocina - Sevilla - España</t>
  </si>
  <si>
    <t>Barcelona, Espanya</t>
  </si>
  <si>
    <t>Oak Park, IL</t>
  </si>
  <si>
    <t>กรุงเทพมหานคร, ประเทศไทย</t>
  </si>
  <si>
    <t>iPhone: 59.923371,10.758255</t>
  </si>
  <si>
    <t>Charenton-le-Pont, France</t>
  </si>
  <si>
    <t>world</t>
  </si>
  <si>
    <t>+33 (0) 972 464 889</t>
  </si>
  <si>
    <t>Wausau, Wisconsin</t>
  </si>
  <si>
    <t>Bay Area</t>
  </si>
  <si>
    <t>Las Vegas, NV</t>
  </si>
  <si>
    <t>Collegeville, PA 19426</t>
  </si>
  <si>
    <t>Naples, FL</t>
  </si>
  <si>
    <t>Westport and Stamford CT</t>
  </si>
  <si>
    <t>Read Prologue: Goo.gl/kPE0fV</t>
  </si>
  <si>
    <t>AnyWhere</t>
  </si>
  <si>
    <t>Atlanta, Georgia USA</t>
  </si>
  <si>
    <t>Middletown, CT</t>
  </si>
  <si>
    <t>kerjen,Srengat, East Java</t>
  </si>
  <si>
    <t>PHILIPPINES</t>
  </si>
  <si>
    <t>Airplanes and Hotels</t>
  </si>
  <si>
    <t>Avondale Estates, GA</t>
  </si>
  <si>
    <t>Melbourne, Victoria</t>
  </si>
  <si>
    <t>The Netherlands / Seattle, US</t>
  </si>
  <si>
    <t>Caracas, Distrito Capital</t>
  </si>
  <si>
    <t>Boston, MA | IG: FrugalFitness</t>
  </si>
  <si>
    <t>Leeds, London, Mazarron</t>
  </si>
  <si>
    <t>Boston, MA : Snapchat: MikeSchiemer</t>
  </si>
  <si>
    <t>Rhode Island, USA</t>
  </si>
  <si>
    <t>https://t.co/YbLT21iFDe</t>
  </si>
  <si>
    <t>https://t.co/k8YxAiFBC0</t>
  </si>
  <si>
    <t>http://www.trinermex.com</t>
  </si>
  <si>
    <t>http://t.co/ZQ1rDOpc9z</t>
  </si>
  <si>
    <t>https://t.co/xOTp9vBbFi</t>
  </si>
  <si>
    <t>https://twitter.com/#!/berthaliciag</t>
  </si>
  <si>
    <t>http://verygoodva.com</t>
  </si>
  <si>
    <t>http://www.linkedin.com/in/MikeQuindazzi</t>
  </si>
  <si>
    <t>http://www.businessinsider.com/sai</t>
  </si>
  <si>
    <t>https://t.co/e6HErU2lgU</t>
  </si>
  <si>
    <t>http://www.4kast.fr</t>
  </si>
  <si>
    <t>https://t.co/IvAVGoncdP</t>
  </si>
  <si>
    <t>http://t.co/vNmL0zJnXy</t>
  </si>
  <si>
    <t>http://xero.com</t>
  </si>
  <si>
    <t>http://t.co/vqOKeCBCMk</t>
  </si>
  <si>
    <t>http://t.co/8GKo4bHYkv</t>
  </si>
  <si>
    <t>https://t.co/96xlVBgIIs</t>
  </si>
  <si>
    <t>http://t.co/0shJcqLzag</t>
  </si>
  <si>
    <t>http://t.co/srWxB5LE0U</t>
  </si>
  <si>
    <t>https://socialfave.net</t>
  </si>
  <si>
    <t>https://t.co/F3fLcf5sH7</t>
  </si>
  <si>
    <t>http://onposteenanglais.com</t>
  </si>
  <si>
    <t>https://www.instagram.com/milaniannalisa/</t>
  </si>
  <si>
    <t>http://curatti.com/</t>
  </si>
  <si>
    <t>http://bit.ly/biolalessiuccia</t>
  </si>
  <si>
    <t>http://www.linkedin.com/in/lionel-lesguer-van-beekum-b7b181121</t>
  </si>
  <si>
    <t>https://fr.linkedin.com/in/carlosrachedi</t>
  </si>
  <si>
    <t>https://t.co/J0ifUk8EMt</t>
  </si>
  <si>
    <t>https://www.linkedin.com/in/arnaultchatel/</t>
  </si>
  <si>
    <t>https://jeanlucraymond.fr/</t>
  </si>
  <si>
    <t>http://sebastienbourguignon.com</t>
  </si>
  <si>
    <t>http://t.co/wwIKSWUM8k</t>
  </si>
  <si>
    <t>http://TopDogSocialMedia.com</t>
  </si>
  <si>
    <t>https://t.co/aD1VEQf9fy</t>
  </si>
  <si>
    <t>https://t.co/lmIGxP5Vqh</t>
  </si>
  <si>
    <t>http://www.MyFrugalBusiness.com</t>
  </si>
  <si>
    <t>http://www.nsedigital.com</t>
  </si>
  <si>
    <t>https://t.co/oOR8Of1m8G</t>
  </si>
  <si>
    <t>https://t.co/xj9qVCd3rU</t>
  </si>
  <si>
    <t>https://t.co/h07GDuA8pq</t>
  </si>
  <si>
    <t>https://t.co/WFBfIn4Pjb</t>
  </si>
  <si>
    <t>https://t.co/wSIVX9tHG6</t>
  </si>
  <si>
    <t>https://t.co/B5l3RIEoIN</t>
  </si>
  <si>
    <t>https://t.co/qlUTB6Rc30</t>
  </si>
  <si>
    <t>http://t.co/Ukh9Sw9BIq</t>
  </si>
  <si>
    <t>http://www.TimOhai.com</t>
  </si>
  <si>
    <t>https://www.vengreso.com</t>
  </si>
  <si>
    <t>https://about.me/angel.ruiz.perez</t>
  </si>
  <si>
    <t>https://t.co/GNWtRxw4Ua</t>
  </si>
  <si>
    <t>https://t.co/uQGDB2S51n</t>
  </si>
  <si>
    <t>http://www.elsotanodelplanner.com</t>
  </si>
  <si>
    <t>https://t.co/Bl8BNUYWBj</t>
  </si>
  <si>
    <t>https://t.co/kLSoIXnkUM</t>
  </si>
  <si>
    <t>https://t.co/uxVmneALhM</t>
  </si>
  <si>
    <t>http://www.easycookingwithmolly.com</t>
  </si>
  <si>
    <t>https://t.co/D9qtkv1xn9</t>
  </si>
  <si>
    <t>https://t.co/68IbMpESD0</t>
  </si>
  <si>
    <t>https://www.apicil.com</t>
  </si>
  <si>
    <t>https://t.co/9QXJDNmrO1</t>
  </si>
  <si>
    <t>http://www.linked2success.co.uk</t>
  </si>
  <si>
    <t>https://t.co/E5AiFEx37J</t>
  </si>
  <si>
    <t>http://www.wayweb.be</t>
  </si>
  <si>
    <t>https://t.co/NYGeEWm3lT</t>
  </si>
  <si>
    <t>https://t.co/wHhIbdE1nr</t>
  </si>
  <si>
    <t>http://t.co/KyvOcztMzF</t>
  </si>
  <si>
    <t>http://bit.ly/socialfasttrack</t>
  </si>
  <si>
    <t>https://t.co/1P9uP9CAac</t>
  </si>
  <si>
    <t>https://t.co/aWSnfm4MBB</t>
  </si>
  <si>
    <t>https://t.co/A7Zzv8b1VQ</t>
  </si>
  <si>
    <t>http://t.co/2H15LO2dl9</t>
  </si>
  <si>
    <t>http://ben-m-roberts.com</t>
  </si>
  <si>
    <t>http://www.whandassociates.com</t>
  </si>
  <si>
    <t>http://t.co/kv3iBeTIhJ</t>
  </si>
  <si>
    <t>https://t.co/Xnjexyh2tY</t>
  </si>
  <si>
    <t>http://www.social-experts.net</t>
  </si>
  <si>
    <t>https://t.co/jLAd5DqfUR</t>
  </si>
  <si>
    <t>https://t.co/BqovjKQO4E</t>
  </si>
  <si>
    <t>https://gusyounis.com</t>
  </si>
  <si>
    <t>http://t.co/6PXlis6C3B</t>
  </si>
  <si>
    <t>http://eficiens.com</t>
  </si>
  <si>
    <t>https://t.co/qP2ihEpWWs</t>
  </si>
  <si>
    <t>https://t.co/6IbHOePSAe</t>
  </si>
  <si>
    <t>https://t.co/MisO8dqYSt</t>
  </si>
  <si>
    <t>https://www.consumerscu.org</t>
  </si>
  <si>
    <t>http://www.Smartlogic.com</t>
  </si>
  <si>
    <t>https://t.co/6yDEU0gLpK</t>
  </si>
  <si>
    <t>http://rktragency.com</t>
  </si>
  <si>
    <t>https://t.co/UzmvFhMQ2H</t>
  </si>
  <si>
    <t>http://www.social-hire.com/testimonials</t>
  </si>
  <si>
    <t>http://www.linkedin.com/in/emilyceskavich</t>
  </si>
  <si>
    <t>https://t.co/2mxCVB0iYK</t>
  </si>
  <si>
    <t>https://t.co/crsyyNT6fK</t>
  </si>
  <si>
    <t>http://t.co/mC7yQL7xLI</t>
  </si>
  <si>
    <t>http://www.abipr.com</t>
  </si>
  <si>
    <t>http://t.co/UWBHTQiAYt</t>
  </si>
  <si>
    <t>https://t.co/uCxXGyNZHQ</t>
  </si>
  <si>
    <t>https://t.co/yLcbqECChS</t>
  </si>
  <si>
    <t>https://t.co/KGW6uGQAl0</t>
  </si>
  <si>
    <t>http://t.co/yLcbqEUd9q</t>
  </si>
  <si>
    <t>http://t.co/Mmo1TuJ9lm</t>
  </si>
  <si>
    <t>http://t.co/yhbopeMFg8</t>
  </si>
  <si>
    <t>http://t.co/FP5jjeis</t>
  </si>
  <si>
    <t>https://t.co/O5eNLB62tQ</t>
  </si>
  <si>
    <t>http://megagamers.net</t>
  </si>
  <si>
    <t>https://t.co/SFAsLvjzm3</t>
  </si>
  <si>
    <t>https://t.co/oil20Ezsdu</t>
  </si>
  <si>
    <t>http://t.co/3Xvuxw2JEG</t>
  </si>
  <si>
    <t>http://t.co/JEiNVgQnYE</t>
  </si>
  <si>
    <t>https://t.co/v8fmjeeFEL</t>
  </si>
  <si>
    <t>http://t.co/A0jfhMAo2I</t>
  </si>
  <si>
    <t>https://t.co/DuQ9gUmZod</t>
  </si>
  <si>
    <t>http://www.david-touitou.fr</t>
  </si>
  <si>
    <t>http://www.1min30.com</t>
  </si>
  <si>
    <t>http://www.inma.org</t>
  </si>
  <si>
    <t>https://t.co/65b2td5jIL</t>
  </si>
  <si>
    <t>https://www.bestorangeseo.com/</t>
  </si>
  <si>
    <t>http://about.me/javier_persiva</t>
  </si>
  <si>
    <t>https://t.co/2KxZwsWYRd</t>
  </si>
  <si>
    <t>http://sproutsocial.com</t>
  </si>
  <si>
    <t>https://t.co/8iow0foNDL</t>
  </si>
  <si>
    <t>http://blog.scoop.it/fr</t>
  </si>
  <si>
    <t>http://t.co/W4kHNIXD6x</t>
  </si>
  <si>
    <t>https://t.co/IMfLFnhJg4</t>
  </si>
  <si>
    <t>http://www.matchnode.com</t>
  </si>
  <si>
    <t>http://t.co/ei5Gi9VkxK</t>
  </si>
  <si>
    <t>https://t.co/BjLVjRKwpV</t>
  </si>
  <si>
    <t>http://www.worldconnector.org/</t>
  </si>
  <si>
    <t>https://t.co/GpEuVv3qz9</t>
  </si>
  <si>
    <t>https://t.co/xVQ7K8RJei</t>
  </si>
  <si>
    <t>http://t.co/i9b07kisip</t>
  </si>
  <si>
    <t>https://t.co/sPkXnJoqUB</t>
  </si>
  <si>
    <t>http://t.co/Pv0ZxKetdo</t>
  </si>
  <si>
    <t>http://t.co/lXLjt9FhAm</t>
  </si>
  <si>
    <t>http://www.partnerwin.com</t>
  </si>
  <si>
    <t>https://t.co/x4BY4cnC1T</t>
  </si>
  <si>
    <t>http://www.digitalistmag.com/</t>
  </si>
  <si>
    <t>http://t.co/rGqiExSpM3</t>
  </si>
  <si>
    <t>http://t.co/yb5b94zZh1</t>
  </si>
  <si>
    <t>http://www.linkedin.com/in/bobwoods</t>
  </si>
  <si>
    <t>https://t.co/ZYXVBCOZtL</t>
  </si>
  <si>
    <t>https://apollineadiju.com</t>
  </si>
  <si>
    <t>https://t.co/TbBe6ZPjch</t>
  </si>
  <si>
    <t>http://www.inc.com</t>
  </si>
  <si>
    <t>http://www.socialmarketingsolutions.com</t>
  </si>
  <si>
    <t>https://t.co/BDwiP6pPeQ</t>
  </si>
  <si>
    <t>https://t.co/2eDnwgdik1</t>
  </si>
  <si>
    <t>https://t.co/bKBtZeAFrh</t>
  </si>
  <si>
    <t>https://www.linkedin.com/in/stephancomelli</t>
  </si>
  <si>
    <t>http://t.co/7MRbSpiuUL</t>
  </si>
  <si>
    <t>https://esolutiondev.com/</t>
  </si>
  <si>
    <t>http://t.co/Jvze8SvfkM</t>
  </si>
  <si>
    <t>https://t.co/cccRc33GNT</t>
  </si>
  <si>
    <t>https://handrus.com</t>
  </si>
  <si>
    <t>https://t.co/9nG1jtbbtG</t>
  </si>
  <si>
    <t>https://www.twitch.tv/oleschoolwildermez</t>
  </si>
  <si>
    <t>https://t.co/2idmxovUHA</t>
  </si>
  <si>
    <t>https://t.co/ygtg7Hrkxb</t>
  </si>
  <si>
    <t>http://t.co/G1r99676se</t>
  </si>
  <si>
    <t>http://www.lilachbullock.com</t>
  </si>
  <si>
    <t>http://t.co/79vix6IQbk</t>
  </si>
  <si>
    <t>https://chotam.io</t>
  </si>
  <si>
    <t>https://t.co/MDeTlxkkn6</t>
  </si>
  <si>
    <t>http://nealschaffer.com</t>
  </si>
  <si>
    <t>https://t.co/xKhgNFHBso</t>
  </si>
  <si>
    <t>https://t.co/zo7DW5E3YE</t>
  </si>
  <si>
    <t>https://t.co/QI36wxKiSf</t>
  </si>
  <si>
    <t>http://www.B2BMarketingAcademy.com</t>
  </si>
  <si>
    <t>https://t.co/0tL7rlvhkE</t>
  </si>
  <si>
    <t>http://www.lesexpertsduweb.com</t>
  </si>
  <si>
    <t>http://t.co/MxsYde2cJa</t>
  </si>
  <si>
    <t>http://www.pinterest.com/arkkangel/</t>
  </si>
  <si>
    <t>https://ie.linkedin.com/in/markusjolic</t>
  </si>
  <si>
    <t>http://facebook.com/adryennashley</t>
  </si>
  <si>
    <t>https://t.co/vSkpLsMwi4</t>
  </si>
  <si>
    <t>https://t.co/eSWdLrS3Nc</t>
  </si>
  <si>
    <t>http://www.theintcell.com</t>
  </si>
  <si>
    <t>https://t.co/MVu23c7HbL</t>
  </si>
  <si>
    <t>https://it.linkedin.com/in/mauriziodecollanz</t>
  </si>
  <si>
    <t>http://t.co/jNUZrvpU6A</t>
  </si>
  <si>
    <t>https://t.co/D5TlU0TfVI</t>
  </si>
  <si>
    <t>http://t.co/reTW4FYCL8</t>
  </si>
  <si>
    <t>https://t.co/VTL1iRrJNg</t>
  </si>
  <si>
    <t>http://t.co/lr7SmAFyxP</t>
  </si>
  <si>
    <t>https://t.co/qsQaTMf92C</t>
  </si>
  <si>
    <t>http://linkedin.com/in/nicola-losito-34a38b1</t>
  </si>
  <si>
    <t>https://www.bebee.com</t>
  </si>
  <si>
    <t>https://t.co/Hz175ALqxw</t>
  </si>
  <si>
    <t>http://www.paymill.com</t>
  </si>
  <si>
    <t>https://adamiswriting.wordpress.com/</t>
  </si>
  <si>
    <t>https://t.co/MLtn3pzLaU</t>
  </si>
  <si>
    <t>https://t.co/VsGjArUCFP</t>
  </si>
  <si>
    <t>https://t.co/Jnp1K3S1fU</t>
  </si>
  <si>
    <t>http://convey.pro/</t>
  </si>
  <si>
    <t>https://t.co/sreBREyhKT</t>
  </si>
  <si>
    <t>https://t.co/55HFq4nfsH</t>
  </si>
  <si>
    <t>https://t.co/LPmBf6u8yh</t>
  </si>
  <si>
    <t>http://t.co/P0Oy11x7gP</t>
  </si>
  <si>
    <t>https://t.co/yavch0FV33</t>
  </si>
  <si>
    <t>https://t.co/sYOyNfhkuH</t>
  </si>
  <si>
    <t>http://www.thought-horizon.com</t>
  </si>
  <si>
    <t>https://t.co/5tecyC7ewn</t>
  </si>
  <si>
    <t>https://lnkd.in/TWInItTogether</t>
  </si>
  <si>
    <t>https://t.co/Vr8l7OLQ5H</t>
  </si>
  <si>
    <t>https://about.me/imoyse</t>
  </si>
  <si>
    <t>https://t.co/Rht0YNlNf4</t>
  </si>
  <si>
    <t>http://www.dougmorneau.com/?src=twitter_profile_doug_morneau</t>
  </si>
  <si>
    <t>https://t.co/VG7QpAMHys</t>
  </si>
  <si>
    <t>http://t.co/Fwykg9mG2o</t>
  </si>
  <si>
    <t>https://t.co/vpaI36CX88</t>
  </si>
  <si>
    <t>https://t.co/tQD0flSVlv</t>
  </si>
  <si>
    <t>http://lodj.org</t>
  </si>
  <si>
    <t>http://www.payplug.com</t>
  </si>
  <si>
    <t>https://t.co/l1IBC8JSuN</t>
  </si>
  <si>
    <t>https://t.co/mhJrHWYEag</t>
  </si>
  <si>
    <t>http://www.karmeticmarketing.com</t>
  </si>
  <si>
    <t>https://t.co/x83lp1dxvB</t>
  </si>
  <si>
    <t>https://t.co/UzqY7T23rX</t>
  </si>
  <si>
    <t>http://t.co/NnLHaNkQ6V</t>
  </si>
  <si>
    <t>http://www.reachormiss.com</t>
  </si>
  <si>
    <t>https://t.co/75664Orvs9</t>
  </si>
  <si>
    <t>https://t.co/LHLbPK7HMY</t>
  </si>
  <si>
    <t>https://t.co/Gpx41JzUQM</t>
  </si>
  <si>
    <t>http://t.co/0dvDv7VLTR</t>
  </si>
  <si>
    <t>https://DigitalKeith.com</t>
  </si>
  <si>
    <t>http://linkedin.com/in/evankirstel</t>
  </si>
  <si>
    <t>https://t.co/GDTfjZ7VFA</t>
  </si>
  <si>
    <t>https://t.co/4IDXOZPvHm</t>
  </si>
  <si>
    <t>https://t.co/h800pfsinA</t>
  </si>
  <si>
    <t>https://t.co/z2ZSLq4wog</t>
  </si>
  <si>
    <t>https://t.co/HtZtyy8J3C</t>
  </si>
  <si>
    <t>https://t.co/dwDhSvLru6</t>
  </si>
  <si>
    <t>https://www.linkedin.com/in/yucefj</t>
  </si>
  <si>
    <t>http://www.creative-copywriter.net</t>
  </si>
  <si>
    <t>https://www.forbes.com/sites/steveolenski</t>
  </si>
  <si>
    <t>http://PushingSocial.com/</t>
  </si>
  <si>
    <t>http://takeflyte.com</t>
  </si>
  <si>
    <t>http://t.co/VlWWypYpZ0</t>
  </si>
  <si>
    <t>https://t.co/dDATbxsRmm</t>
  </si>
  <si>
    <t>https://t.co/nqqw7RTuhz</t>
  </si>
  <si>
    <t>https://t.co/aoxa1dYcoa</t>
  </si>
  <si>
    <t>http://www.ebay.com</t>
  </si>
  <si>
    <t>http://stores.ebay.com/altruistauctionsllc</t>
  </si>
  <si>
    <t>http://www.saleshacker.com</t>
  </si>
  <si>
    <t>http://plus.google.com/MatthanaSaleeram</t>
  </si>
  <si>
    <t>https://t.co/MAD14ghprK</t>
  </si>
  <si>
    <t>http://www.newinitiativesmarketing.com</t>
  </si>
  <si>
    <t>https://t.co/Z8xrBSvnaw</t>
  </si>
  <si>
    <t>https://t.co/uOX1yIkMgH</t>
  </si>
  <si>
    <t>https://t.co/KRJhUFT5nr</t>
  </si>
  <si>
    <t>http://courtneyfriedman.com</t>
  </si>
  <si>
    <t>http://t.co/JReCdEbd21</t>
  </si>
  <si>
    <t>http://www.eoi.es/blogs/emocion-y-reflexion/</t>
  </si>
  <si>
    <t>https://t.co/p0XWck8vXv</t>
  </si>
  <si>
    <t>https://t.co/3QDZQXJcPj</t>
  </si>
  <si>
    <t>https://t.co/nhGXlhvMEv</t>
  </si>
  <si>
    <t>https://t.co/gR08pulxwU</t>
  </si>
  <si>
    <t>http://t.co/H39gfeqPCf</t>
  </si>
  <si>
    <t>https://t.co/bZrvm0U3HI</t>
  </si>
  <si>
    <t>http://t.co/QadN8kpljA</t>
  </si>
  <si>
    <t>http://www.bloggerspress.com/</t>
  </si>
  <si>
    <t>http://www.thinkdigital.ie</t>
  </si>
  <si>
    <t>https://t.co/sZZCHBdfjj</t>
  </si>
  <si>
    <t>https://t.co/2ASDtVUxUJ</t>
  </si>
  <si>
    <t>http://gsuite.google.com</t>
  </si>
  <si>
    <t>http://t.co/TTzzivuJW8</t>
  </si>
  <si>
    <t>http://t.co/IvAVGoncdP</t>
  </si>
  <si>
    <t>https://t.co/Ax2sQySJPP</t>
  </si>
  <si>
    <t>https://t.co/jU2TGjoztk</t>
  </si>
  <si>
    <t>https://t.co/9T1H59Y6XJ</t>
  </si>
  <si>
    <t>http://www.manolovidal.com</t>
  </si>
  <si>
    <t>https://t.co/x6dfmBmd90</t>
  </si>
  <si>
    <t>http://www.myTweetPack.com</t>
  </si>
  <si>
    <t>http://t.co/of4iyDaTi5</t>
  </si>
  <si>
    <t>https://t.co/BIi81Dg3GN</t>
  </si>
  <si>
    <t>https://t.co/MliCDDQf0W</t>
  </si>
  <si>
    <t>https://www.linkedin.com/in/coryhansen/</t>
  </si>
  <si>
    <t>http://www.pennyhaslam.co.uk</t>
  </si>
  <si>
    <t>https://t.co/lZqpq6UZNA</t>
  </si>
  <si>
    <t>http://onlinemarketingview.blogspot.co.uk/</t>
  </si>
  <si>
    <t>https://t.co/hg5YNjg7lH</t>
  </si>
  <si>
    <t>http://www.KillusMarketingConsulting.com</t>
  </si>
  <si>
    <t>http://t.co/MYwx0b848J</t>
  </si>
  <si>
    <t>http://www.econcepto.com</t>
  </si>
  <si>
    <t>https://t.co/h9XG1udPzU</t>
  </si>
  <si>
    <t>https://t.co/i3CT9GxHrS</t>
  </si>
  <si>
    <t>http://t.co/90M9BVJdVT</t>
  </si>
  <si>
    <t>http://linkedin.com/in/howardstrauber</t>
  </si>
  <si>
    <t>http://intouchci.com</t>
  </si>
  <si>
    <t>https://t.co/yKjL63BDJJ</t>
  </si>
  <si>
    <t>http://fernandocuenca.com</t>
  </si>
  <si>
    <t>https://t.co/NR3WDpjYGd</t>
  </si>
  <si>
    <t>http://www.consider-wealthy-affiliate.com</t>
  </si>
  <si>
    <t>https://t.co/u3VlIFxFd8</t>
  </si>
  <si>
    <t>https://www.jadirectives.com</t>
  </si>
  <si>
    <t>https://t.co/n2wL8y4ZNM</t>
  </si>
  <si>
    <t>http://t.co/NIduAb0Yqi</t>
  </si>
  <si>
    <t>https://t.co/Ggnkl7wIH5</t>
  </si>
  <si>
    <t>http://t.co/zObPSRjKAl</t>
  </si>
  <si>
    <t>https://www.beBee.com</t>
  </si>
  <si>
    <t>http://t.co/bXULHeF7dw</t>
  </si>
  <si>
    <t>http://t.co/ZEloNDdm3r</t>
  </si>
  <si>
    <t>http://t.co/mAbZL66YdY</t>
  </si>
  <si>
    <t>https://t.co/74bI9J0axl</t>
  </si>
  <si>
    <t>https://t.co/WDXUO91izd</t>
  </si>
  <si>
    <t>http://t.co/atgXVR6bkD</t>
  </si>
  <si>
    <t>http://t.co/CjaPFyieht</t>
  </si>
  <si>
    <t>https://t.co/F1eGk7ACWE</t>
  </si>
  <si>
    <t>http://www.thevortex.it</t>
  </si>
  <si>
    <t>https://t.co/wnh0gzqQRb</t>
  </si>
  <si>
    <t>https://t.co/x6mWXEhxtK</t>
  </si>
  <si>
    <t>http://www.vengreso.com</t>
  </si>
  <si>
    <t>http://t.co/4CRpLb3JVo</t>
  </si>
  <si>
    <t>http://ch.linkedin.com/in/amanciobouza/</t>
  </si>
  <si>
    <t>http://t.co/Q6GLUoLUtE</t>
  </si>
  <si>
    <t>http://t.co/7QE8HohNRG</t>
  </si>
  <si>
    <t>http://t.co/L0m3D0HiVm</t>
  </si>
  <si>
    <t>http://NetVenturesMarketing.com</t>
  </si>
  <si>
    <t>http://t.co/S7hQz69rNy</t>
  </si>
  <si>
    <t>https://t.co/3wNPjdGbH5</t>
  </si>
  <si>
    <t>https://t.co/TUs624IW3H</t>
  </si>
  <si>
    <t>http://t.co/3lfXk1JnwO</t>
  </si>
  <si>
    <t>http://t.co/NcYhDqKLQQ</t>
  </si>
  <si>
    <t>http://t.co/gND8quhBKz</t>
  </si>
  <si>
    <t>http://business.linkedin.com/sales-solutions</t>
  </si>
  <si>
    <t>https://t.co/Z1fpb6rojn</t>
  </si>
  <si>
    <t>http://www.strategictools.eu/</t>
  </si>
  <si>
    <t>http://t.co/fhWsHZamdF</t>
  </si>
  <si>
    <t>https://www.linkedin.com/in/vivianfrancos</t>
  </si>
  <si>
    <t>https://www.youtube.com/watch?v=hVjpAwDsG5Q&amp;list=PLb5MqQALYiD0PWS7NVcVkhXSWu8m3apNO</t>
  </si>
  <si>
    <t>http://www.RockChristopher.com</t>
  </si>
  <si>
    <t>http://kimgarst.com/27-facebook-post-ideas-lpa/</t>
  </si>
  <si>
    <t>http://www.socialsellinator.com</t>
  </si>
  <si>
    <t>http://www.communigator.co.uk</t>
  </si>
  <si>
    <t>http://www.DigitalMarketingStream.com</t>
  </si>
  <si>
    <t>https://t.co/gb9FlrzPkf</t>
  </si>
  <si>
    <t>http://blog.marketo.com/</t>
  </si>
  <si>
    <t>http://www.linkedin.com/in/jillrowley/</t>
  </si>
  <si>
    <t>https://t.co/Y3B70lUalf</t>
  </si>
  <si>
    <t>https://t.co/UFlY3CIToH</t>
  </si>
  <si>
    <t>https://t.co/xchPPUq3nv</t>
  </si>
  <si>
    <t>http://t.co/tTUhHbBIi0</t>
  </si>
  <si>
    <t>http://t.co/JjSi7SQAce</t>
  </si>
  <si>
    <t>https://t.co/qlUTB78MUy</t>
  </si>
  <si>
    <t>https://t.co/gP3JdPC4Qf</t>
  </si>
  <si>
    <t>https://t.co/1gRGPIeDbF</t>
  </si>
  <si>
    <t>https://t.co/ygGLwdtHJf</t>
  </si>
  <si>
    <t>http://CurationSuite.com</t>
  </si>
  <si>
    <t>https://t.co/G5Zl8B6Pni</t>
  </si>
  <si>
    <t>https://t.co/qjPiWRjkfE</t>
  </si>
  <si>
    <t>https://t.co/SD0PSIx4bM</t>
  </si>
  <si>
    <t>http://CurationTraffic.com</t>
  </si>
  <si>
    <t>http://thinkdigital.ie/</t>
  </si>
  <si>
    <t>http://www.naukricenter.com</t>
  </si>
  <si>
    <t>https://t.co/Kv4khYvpq8</t>
  </si>
  <si>
    <t>https://socialselling.fi/palvelut/social-selling-kirja/</t>
  </si>
  <si>
    <t>http://heltti.fi</t>
  </si>
  <si>
    <t>https://t.co/39MGwMGCiC</t>
  </si>
  <si>
    <t>http://www.PamNeely.com</t>
  </si>
  <si>
    <t>http://www.scoop.it/</t>
  </si>
  <si>
    <t>https://t.co/O5eNLBnDlo</t>
  </si>
  <si>
    <t>https://t.co/Im9uwBT6F6</t>
  </si>
  <si>
    <t>http://www.MarketingOutfield.com</t>
  </si>
  <si>
    <t>https://t.co/lI1lRLHN65</t>
  </si>
  <si>
    <t>http://t.co/JTc3ac2pcE</t>
  </si>
  <si>
    <t>http://t.co/lBEpuBrvYR</t>
  </si>
  <si>
    <t>https://heltti.fi</t>
  </si>
  <si>
    <t>http://t.co/fLJJmxzziX</t>
  </si>
  <si>
    <t>http://t.co/xfysOIakcM</t>
  </si>
  <si>
    <t>http://www.viadeo.com/fr/profile/martin.gogue</t>
  </si>
  <si>
    <t>https://t.co/mdEcTnj7p5</t>
  </si>
  <si>
    <t>https://t.co/8WgPeujrY5</t>
  </si>
  <si>
    <t>https://t.co/6TfwTYt0Ef</t>
  </si>
  <si>
    <t>http://t.co/rEItcIdyAD</t>
  </si>
  <si>
    <t>http://www.onestop.com</t>
  </si>
  <si>
    <t>https://www.strong-content.com/</t>
  </si>
  <si>
    <t>https://www.linkedin.com/in/dbrewster</t>
  </si>
  <si>
    <t>http://www.theinnovationgroup.it</t>
  </si>
  <si>
    <t>https://t.co/xAPT48cYWd</t>
  </si>
  <si>
    <t>http://www.launch-marketing.com</t>
  </si>
  <si>
    <t>http://t.co/DsvFuv9Tqd</t>
  </si>
  <si>
    <t>http://www.clydes.fr</t>
  </si>
  <si>
    <t>http://sivukonttori.se</t>
  </si>
  <si>
    <t>http://t.co/bij6UV7hZn</t>
  </si>
  <si>
    <t>https://media4you.social</t>
  </si>
  <si>
    <t>http://www.thisisbeacon.com</t>
  </si>
  <si>
    <t>https://t.co/WZBS8Ln4oY</t>
  </si>
  <si>
    <t>https://rankbasics.com</t>
  </si>
  <si>
    <t>https://t.co/Pms6QD99Kl</t>
  </si>
  <si>
    <t>https://www.webmarketing-com.com</t>
  </si>
  <si>
    <t>https://t.co/pN96CObDWV</t>
  </si>
  <si>
    <t>https://t.co/0OIXb3M5tx</t>
  </si>
  <si>
    <t>http://www.aena.es</t>
  </si>
  <si>
    <t>https://t.co/qCmSOOp1En</t>
  </si>
  <si>
    <t>https://t.co/gBX9oYdVgL</t>
  </si>
  <si>
    <t>https://t.co/Cv6Vsdvfto</t>
  </si>
  <si>
    <t>http://t.co/DegCyTjM2v</t>
  </si>
  <si>
    <t>http://t.co/dfoHuAkmbM</t>
  </si>
  <si>
    <t>https://t.co/g5ZswdXFR9</t>
  </si>
  <si>
    <t>http://m3publishing.co.uk</t>
  </si>
  <si>
    <t>https://t.co/bQAZQriP9S</t>
  </si>
  <si>
    <t>http://www.Ydyle.fr</t>
  </si>
  <si>
    <t>http://www.IandYoo.com</t>
  </si>
  <si>
    <t>http://www.nextisbest.co.in/</t>
  </si>
  <si>
    <t>https://youtube.com/c/dnrstudios</t>
  </si>
  <si>
    <t>https://t.co/4hA4W2hCFj</t>
  </si>
  <si>
    <t>https://t.co/O0Hh0ZGl6l</t>
  </si>
  <si>
    <t>http://www.PayMeForDisruptiveIdeas.com</t>
  </si>
  <si>
    <t>https://CurationSuite.com/</t>
  </si>
  <si>
    <t>http://www.bolshoyvopros.ru/#fr=6cf44c71fb</t>
  </si>
  <si>
    <t>http://www.revenueassistance.com/</t>
  </si>
  <si>
    <t>http://www.bentleygroup.org</t>
  </si>
  <si>
    <t>https://t.co/dU1dYAGpuX</t>
  </si>
  <si>
    <t>http://t.co/9R1a2TNO9D</t>
  </si>
  <si>
    <t>https://t.co/hvDbMrHWBr</t>
  </si>
  <si>
    <t>https://t.co/lBEpuBrvYR</t>
  </si>
  <si>
    <t>https://t.co/5pnWzq5I3z</t>
  </si>
  <si>
    <t>https://t.co/KOO5VVfk88</t>
  </si>
  <si>
    <t>http://t.co/ZhVE5ZwYfX</t>
  </si>
  <si>
    <t>https://t.co/zUlasBO1zs</t>
  </si>
  <si>
    <t>http://www.linkedin.com/in/markmilleritpro/</t>
  </si>
  <si>
    <t>https://www.qureet.com/leads?ref=SolidRecs_twitter_profile_01_26_16</t>
  </si>
  <si>
    <t>https://t.co/qEyCmAXbWy</t>
  </si>
  <si>
    <t>https://t.co/lesQMCqE2t</t>
  </si>
  <si>
    <t>https://t.co/qPdKtUPSTi</t>
  </si>
  <si>
    <t>http://t.co/SN2FUiBhmn</t>
  </si>
  <si>
    <t>http://www.thesalesexperts.com</t>
  </si>
  <si>
    <t>http://www.smoothsale.net/blog/</t>
  </si>
  <si>
    <t>http://lollydaskal.com</t>
  </si>
  <si>
    <t>http://www.TheSalesHunter.com</t>
  </si>
  <si>
    <t>https://t.co/lVxTmUwft7</t>
  </si>
  <si>
    <t>http://shop.sage.co.uk/</t>
  </si>
  <si>
    <t>http://t.co/da3oDwYsBp</t>
  </si>
  <si>
    <t>http://www.Instagram.com/realDonaldTrump</t>
  </si>
  <si>
    <t>https://t.co/7yPhwS8Ue8</t>
  </si>
  <si>
    <t>https://t.co/jcXFzax7KJ</t>
  </si>
  <si>
    <t>http://omahespeak.blogspot.com/</t>
  </si>
  <si>
    <t>http://bit.ly/freetrialhere</t>
  </si>
  <si>
    <t>http://www.JayBaer.com</t>
  </si>
  <si>
    <t>http://abhiseo.com</t>
  </si>
  <si>
    <t>http://www.digital-emois.fr</t>
  </si>
  <si>
    <t>https://t.co/l9acxuHCdn</t>
  </si>
  <si>
    <t>http://www.lamy-lexel.com</t>
  </si>
  <si>
    <t>http://www.TradeMySite.com</t>
  </si>
  <si>
    <t>http://www.networksunday.com</t>
  </si>
  <si>
    <t>http://ipresent.com</t>
  </si>
  <si>
    <t>http://t.co/T0lHr5r5iT</t>
  </si>
  <si>
    <t>https://t.co/MU7pTuAn0R</t>
  </si>
  <si>
    <t>https://www.isocialfanz.com/Speaker</t>
  </si>
  <si>
    <t>https://t.co/uWLTXFdgCU</t>
  </si>
  <si>
    <t>https://plus.google.com/+WaroongNetID</t>
  </si>
  <si>
    <t>http://t.co/B2l5A5b6jQ</t>
  </si>
  <si>
    <t>https://t.co/0F2jQtUdQM</t>
  </si>
  <si>
    <t>http://www.ilsole24ore.com</t>
  </si>
  <si>
    <t>https://t.co/Pqm3P2TFlN</t>
  </si>
  <si>
    <t>http://searchdatamanagement.techtarget.com/</t>
  </si>
  <si>
    <t>http://t.co/dPa2gxY1TZ</t>
  </si>
  <si>
    <t>http://www.kcog.com.ng</t>
  </si>
  <si>
    <t>http://www.premiumcollections.co.uk</t>
  </si>
  <si>
    <t>https://t.co/vqWmJp6dIT</t>
  </si>
  <si>
    <t>http://t.co/y5Y97qEIl0</t>
  </si>
  <si>
    <t>https://instagram.com/NigelJr_</t>
  </si>
  <si>
    <t>https://t.co/W0Dxt8i4Ii</t>
  </si>
  <si>
    <t>https://www.franzrusso.it</t>
  </si>
  <si>
    <t>https://t.co/0ZDxUxGX0t</t>
  </si>
  <si>
    <t>https://t.co/KzWVWbGS83</t>
  </si>
  <si>
    <t>https://t.co/5CEUjQmq91</t>
  </si>
  <si>
    <t>http://t.co/hvxBpWC5JX</t>
  </si>
  <si>
    <t>https://t.co/NY9bE3E7CM</t>
  </si>
  <si>
    <t>https://t.co/aX1UxH2hby</t>
  </si>
  <si>
    <t>https://t.co/5GBPiHFyZ7</t>
  </si>
  <si>
    <t>http://www.linkedin.com/in/vin-berger-05a35773</t>
  </si>
  <si>
    <t>https://t.co/cqK92LwEbM</t>
  </si>
  <si>
    <t>http://vitoshamedia.com</t>
  </si>
  <si>
    <t>http://TheMrBlueprint.com</t>
  </si>
  <si>
    <t>https://www.linkedin.com/in/thomaspower/</t>
  </si>
  <si>
    <t>https://blog.twitter.com/</t>
  </si>
  <si>
    <t>https://t.co/Y8xbYCC54Z</t>
  </si>
  <si>
    <t>http://www.pakman.com</t>
  </si>
  <si>
    <t>http://www.marketingmonkey.media</t>
  </si>
  <si>
    <t>https://t.co/MfrAjBfkrU</t>
  </si>
  <si>
    <t>http://t.co/5eypteZK4b</t>
  </si>
  <si>
    <t>http://t.co/VcIYKd2Eun</t>
  </si>
  <si>
    <t>https://t.co/6TBWsoYe5n</t>
  </si>
  <si>
    <t>http://t.co/10pUMpB8EO</t>
  </si>
  <si>
    <t>https://t.co/RT9ovjqbKF</t>
  </si>
  <si>
    <t>http://www.linkedin.com/in/timclarke</t>
  </si>
  <si>
    <t>https://t.co/5V6qgJIRx8</t>
  </si>
  <si>
    <t>http://www.quotable.com</t>
  </si>
  <si>
    <t>https://t.co/Od50qT8R0L</t>
  </si>
  <si>
    <t>http://bit.ly/LarryKim-LinkedIn</t>
  </si>
  <si>
    <t>http://spinfeedtechnologies.com</t>
  </si>
  <si>
    <t>http://zeisim.blogspot.com</t>
  </si>
  <si>
    <t>https://t.co/ULkw9yAEr5</t>
  </si>
  <si>
    <t>http://eugene-mccormick.passle.net</t>
  </si>
  <si>
    <t>https://blog.passle.net/u/102cziw/james-barclay</t>
  </si>
  <si>
    <t>https://t.co/EQqLnVUjKo</t>
  </si>
  <si>
    <t>https://ceofocus.ca/</t>
  </si>
  <si>
    <t>https://jp.linkedin.com/in/kuriharan</t>
  </si>
  <si>
    <t>https://t.co/1iPMSvRfeJ</t>
  </si>
  <si>
    <t>http://t.co/eBy03RDzea</t>
  </si>
  <si>
    <t>http://arima.io</t>
  </si>
  <si>
    <t>http://www.linkedin.com/in/iamkelvinlee</t>
  </si>
  <si>
    <t>https://t.co/c2bA62Y2up</t>
  </si>
  <si>
    <t>https://www.linkedin.com/pub/miguel-rodriguez/1/779/140</t>
  </si>
  <si>
    <t>https://t.co/FGzgT5trfF</t>
  </si>
  <si>
    <t>http://milosdjukichydrogen.wordpress.com/</t>
  </si>
  <si>
    <t>https://t.co/m7Ewej5rxA</t>
  </si>
  <si>
    <t>http://searchsalesforce.com</t>
  </si>
  <si>
    <t>https://linktr.ee/pirmax</t>
  </si>
  <si>
    <t>https://www.linkedin.com/in/meretebuljo</t>
  </si>
  <si>
    <t>https://t.co/7JEHBKiaEQ</t>
  </si>
  <si>
    <t>http://fr.linkedin.com/in/emmanuelleleneuf/</t>
  </si>
  <si>
    <t>http://www.YLFLY.com</t>
  </si>
  <si>
    <t>http://www.telecomreseller.com</t>
  </si>
  <si>
    <t>http://www.techtionary.com</t>
  </si>
  <si>
    <t>http://www.jo-saunders.com</t>
  </si>
  <si>
    <t>https://t.co/lpF4COKpXk</t>
  </si>
  <si>
    <t>https://t.co/d9eliCz95E</t>
  </si>
  <si>
    <t>http://ca.linkedin.com/in/roblburns</t>
  </si>
  <si>
    <t>http://www.Business2Community.com</t>
  </si>
  <si>
    <t>https://t.co/Tqtohcf30C</t>
  </si>
  <si>
    <t>https://t.co/VZzepoWpMa</t>
  </si>
  <si>
    <t>https://t.co/bpRQ1NKQzZ</t>
  </si>
  <si>
    <t>https://t.co/yHcga4QLZK</t>
  </si>
  <si>
    <t>https://t.co/3AP7ELgRcu</t>
  </si>
  <si>
    <t>https://t.co/63G60nle0b</t>
  </si>
  <si>
    <t>http://www.thought-horizon.com/</t>
  </si>
  <si>
    <t>http://www.BurtSteingraeber.com</t>
  </si>
  <si>
    <t>https://t.co/jmL9DhA14d</t>
  </si>
  <si>
    <t>http://www.actionco.fr/</t>
  </si>
  <si>
    <t>https://t.co/yhdONVlD7D</t>
  </si>
  <si>
    <t>http://www.myfrugalbusiness.com/p/best-motivational-business-quotes.html</t>
  </si>
  <si>
    <t>https://t.co/GlvIKl3hph</t>
  </si>
  <si>
    <t>https://t.co/X2y3P548rX</t>
  </si>
  <si>
    <t>http://www.socialoctave.com</t>
  </si>
  <si>
    <t>https://t.co/ooMP6lQ1Sd</t>
  </si>
  <si>
    <t>http://t.co/LeQOEZ82P8</t>
  </si>
  <si>
    <t>https://t.co/xhDFpklLSq</t>
  </si>
  <si>
    <t>https://t.co/SlUxZBJrl5</t>
  </si>
  <si>
    <t>https://t.co/iZpG6XgOQZ</t>
  </si>
  <si>
    <t>https://t.co/9LXkh7I7kH</t>
  </si>
  <si>
    <t>http://fr.linkedin.com/in/cyrilbladier</t>
  </si>
  <si>
    <t>https://t.co/7oRLmq1CQY</t>
  </si>
  <si>
    <t>https://www.facebook.com/shindehemant300</t>
  </si>
  <si>
    <t>https://t.co/qF3fHxhLRG</t>
  </si>
  <si>
    <t>https://t.co/BrFCpEifmp</t>
  </si>
  <si>
    <t>https://t.co/0l59Ze26PR</t>
  </si>
  <si>
    <t>https://t.co/Wt254rvZ7v</t>
  </si>
  <si>
    <t>http://www.topratingseo.com/</t>
  </si>
  <si>
    <t>http://t.co/Xdw3AQaYnK</t>
  </si>
  <si>
    <t>https://t.co/MuxGLzWqTL</t>
  </si>
  <si>
    <t>http://t.co/vEL4NjlEik</t>
  </si>
  <si>
    <t>http://t.co/k3ahA0YjRL</t>
  </si>
  <si>
    <t>https://t.co/uXF6ltmYBL</t>
  </si>
  <si>
    <t>http://www.myfrugalbusiness.com/p/specialties.html</t>
  </si>
  <si>
    <t>http://www.dcpweb.co.uk</t>
  </si>
  <si>
    <t>http://tut4art.com</t>
  </si>
  <si>
    <t>http://t.co/0O5YswSr1o</t>
  </si>
  <si>
    <t>https://t.co/7CCurY9spF</t>
  </si>
  <si>
    <t>https://t.co/remVj0eMxW</t>
  </si>
  <si>
    <t>https://t.co/LckD9hNvul</t>
  </si>
  <si>
    <t>https://t.co/FyFMri606K</t>
  </si>
  <si>
    <t>https://t.co/xYD679szQm</t>
  </si>
  <si>
    <t>https://t.co/94EWqH1egg</t>
  </si>
  <si>
    <t>http://www.demandspring.com</t>
  </si>
  <si>
    <t>https://t.co/IFqY2lmkUO</t>
  </si>
  <si>
    <t>https://t.co/1qOL6h0C7p</t>
  </si>
  <si>
    <t>http://kevinpoulter.com</t>
  </si>
  <si>
    <t>https://t.co/FU2C5kOCKY</t>
  </si>
  <si>
    <t>http://t.co/Um8e53U9SO</t>
  </si>
  <si>
    <t>https://t.co/3woz3g5wUm</t>
  </si>
  <si>
    <t>http://www.hindustantimes.com</t>
  </si>
  <si>
    <t>https://t.co/erwWdzqmM9</t>
  </si>
  <si>
    <t>http://t.co/7mzwWcfgfK</t>
  </si>
  <si>
    <t>Amsterdam</t>
  </si>
  <si>
    <t>Pacific Time (US &amp; Canada)</t>
  </si>
  <si>
    <t>Eastern Time (US &amp; Canada)</t>
  </si>
  <si>
    <t>Mountain Time (US &amp; Canada)</t>
  </si>
  <si>
    <t>Central Time (US &amp; Canada)</t>
  </si>
  <si>
    <t>Casablanca</t>
  </si>
  <si>
    <t>Wellington</t>
  </si>
  <si>
    <t>Arizona</t>
  </si>
  <si>
    <t>Belgrade</t>
  </si>
  <si>
    <t>Indiana (East)</t>
  </si>
  <si>
    <t>Brussels</t>
  </si>
  <si>
    <t>Caracas</t>
  </si>
  <si>
    <t>Asia/Calcutta</t>
  </si>
  <si>
    <t>Chihuahua</t>
  </si>
  <si>
    <t>Almaty</t>
  </si>
  <si>
    <t>Greenland</t>
  </si>
  <si>
    <t>Copenhagen</t>
  </si>
  <si>
    <t>Central America</t>
  </si>
  <si>
    <t>Europe/Paris</t>
  </si>
  <si>
    <t>Quito</t>
  </si>
  <si>
    <t>America/New_York</t>
  </si>
  <si>
    <t>Vienna</t>
  </si>
  <si>
    <t>Chennai</t>
  </si>
  <si>
    <t>Berlin</t>
  </si>
  <si>
    <t>Mazatlan</t>
  </si>
  <si>
    <t>Bern</t>
  </si>
  <si>
    <t>Brasilia</t>
  </si>
  <si>
    <t>Europe/London</t>
  </si>
  <si>
    <t>Hawaii</t>
  </si>
  <si>
    <t>Ljubljana</t>
  </si>
  <si>
    <t>Europe/Madrid</t>
  </si>
  <si>
    <t>Atlantic Time (Canada)</t>
  </si>
  <si>
    <t>Santiago</t>
  </si>
  <si>
    <t>Athens</t>
  </si>
  <si>
    <t>Kathmandu</t>
  </si>
  <si>
    <t>Warsaw</t>
  </si>
  <si>
    <t>Europe/Zurich</t>
  </si>
  <si>
    <t>America/Atikokan</t>
  </si>
  <si>
    <t>West Central Africa</t>
  </si>
  <si>
    <t>Lisbon</t>
  </si>
  <si>
    <t>Kyiv</t>
  </si>
  <si>
    <t>America/Chicago</t>
  </si>
  <si>
    <t>Jakarta</t>
  </si>
  <si>
    <t>Europe/Warsaw</t>
  </si>
  <si>
    <t>America/Los_Angeles</t>
  </si>
  <si>
    <t>Beijing</t>
  </si>
  <si>
    <t>Kolkata</t>
  </si>
  <si>
    <t>Cairo</t>
  </si>
  <si>
    <t>Perth</t>
  </si>
  <si>
    <t>https://pbs.twimg.com/profile_banners/519637760/1518037985</t>
  </si>
  <si>
    <t>https://pbs.twimg.com/profile_banners/4794404018/1498768879</t>
  </si>
  <si>
    <t>https://pbs.twimg.com/profile_banners/102905521/1377013658</t>
  </si>
  <si>
    <t>https://pbs.twimg.com/profile_banners/407721286/1506701774</t>
  </si>
  <si>
    <t>https://pbs.twimg.com/profile_banners/146075477/1484326258</t>
  </si>
  <si>
    <t>https://pbs.twimg.com/profile_banners/63510585/1498961627</t>
  </si>
  <si>
    <t>https://pbs.twimg.com/profile_banners/55780802/1497488607</t>
  </si>
  <si>
    <t>https://pbs.twimg.com/profile_banners/115684358/1427350052</t>
  </si>
  <si>
    <t>https://pbs.twimg.com/profile_banners/245948505/1400509220</t>
  </si>
  <si>
    <t>https://pbs.twimg.com/profile_banners/84267836/1496686197</t>
  </si>
  <si>
    <t>https://pbs.twimg.com/profile_banners/571155849/1451668883</t>
  </si>
  <si>
    <t>https://pbs.twimg.com/profile_banners/265957243/1448369135</t>
  </si>
  <si>
    <t>https://pbs.twimg.com/profile_banners/2344530218/1521520676</t>
  </si>
  <si>
    <t>https://pbs.twimg.com/profile_banners/8841372/1456623106</t>
  </si>
  <si>
    <t>https://pbs.twimg.com/profile_banners/3309824644/1514550039</t>
  </si>
  <si>
    <t>https://pbs.twimg.com/profile_banners/4850046856/1477824251</t>
  </si>
  <si>
    <t>https://pbs.twimg.com/profile_banners/15457017/1451781854</t>
  </si>
  <si>
    <t>https://pbs.twimg.com/profile_banners/60642052/1498248447</t>
  </si>
  <si>
    <t>https://pbs.twimg.com/profile_banners/14273403/1520455663</t>
  </si>
  <si>
    <t>https://pbs.twimg.com/profile_banners/1125191/1513897901</t>
  </si>
  <si>
    <t>https://pbs.twimg.com/profile_banners/14377870/1518125681</t>
  </si>
  <si>
    <t>https://pbs.twimg.com/profile_banners/14458280/1516392661</t>
  </si>
  <si>
    <t>https://pbs.twimg.com/profile_banners/523238320/1488924260</t>
  </si>
  <si>
    <t>https://pbs.twimg.com/profile_banners/33612317/1515799077</t>
  </si>
  <si>
    <t>https://pbs.twimg.com/profile_banners/2292701738/1520359014</t>
  </si>
  <si>
    <t>https://pbs.twimg.com/profile_banners/10228272/1513008903</t>
  </si>
  <si>
    <t>https://pbs.twimg.com/profile_banners/801144681954443264/1514298209</t>
  </si>
  <si>
    <t>https://pbs.twimg.com/profile_banners/1303302350/1481485977</t>
  </si>
  <si>
    <t>https://pbs.twimg.com/profile_banners/16827720/1348690774</t>
  </si>
  <si>
    <t>https://pbs.twimg.com/profile_banners/255662125/1517756087</t>
  </si>
  <si>
    <t>https://pbs.twimg.com/profile_banners/189952367/1505825351</t>
  </si>
  <si>
    <t>https://pbs.twimg.com/profile_banners/3068007413/1520769866</t>
  </si>
  <si>
    <t>https://pbs.twimg.com/profile_banners/101710163/1434639260</t>
  </si>
  <si>
    <t>https://pbs.twimg.com/profile_banners/34893328/1516891487</t>
  </si>
  <si>
    <t>https://pbs.twimg.com/profile_banners/108883065/1519902180</t>
  </si>
  <si>
    <t>https://pbs.twimg.com/profile_banners/278408122/1491729525</t>
  </si>
  <si>
    <t>https://pbs.twimg.com/profile_banners/6120472/1393585757</t>
  </si>
  <si>
    <t>https://pbs.twimg.com/profile_banners/492890318/1506922139</t>
  </si>
  <si>
    <t>https://pbs.twimg.com/profile_banners/10882812/1429298711</t>
  </si>
  <si>
    <t>https://pbs.twimg.com/profile_banners/273159953/1508861183</t>
  </si>
  <si>
    <t>https://pbs.twimg.com/profile_banners/959672544063234049/1517639334</t>
  </si>
  <si>
    <t>https://pbs.twimg.com/profile_banners/23152393/1503053339</t>
  </si>
  <si>
    <t>https://pbs.twimg.com/profile_banners/913311214481981445/1518231346</t>
  </si>
  <si>
    <t>https://pbs.twimg.com/profile_banners/47030292/1487677772</t>
  </si>
  <si>
    <t>https://pbs.twimg.com/profile_banners/953503078308724736/1516169134</t>
  </si>
  <si>
    <t>https://pbs.twimg.com/profile_banners/874185122387505155/1497259399</t>
  </si>
  <si>
    <t>https://pbs.twimg.com/profile_banners/897337788869300448/1503287387</t>
  </si>
  <si>
    <t>https://pbs.twimg.com/profile_banners/78732426/1407727863</t>
  </si>
  <si>
    <t>https://pbs.twimg.com/profile_banners/590014258/1497027030</t>
  </si>
  <si>
    <t>https://pbs.twimg.com/profile_banners/886794018335608832/1500591235</t>
  </si>
  <si>
    <t>https://pbs.twimg.com/profile_banners/693703/1488406987</t>
  </si>
  <si>
    <t>https://pbs.twimg.com/profile_banners/786594931125153792/1476374499</t>
  </si>
  <si>
    <t>https://pbs.twimg.com/profile_banners/1732587366/1517334132</t>
  </si>
  <si>
    <t>https://pbs.twimg.com/profile_banners/9144332/1516827309</t>
  </si>
  <si>
    <t>https://pbs.twimg.com/profile_banners/76117579/1518035583</t>
  </si>
  <si>
    <t>https://pbs.twimg.com/profile_banners/172367399/1481877937</t>
  </si>
  <si>
    <t>https://pbs.twimg.com/profile_banners/211595677/1411963747</t>
  </si>
  <si>
    <t>https://pbs.twimg.com/profile_banners/2433035562/1502172315</t>
  </si>
  <si>
    <t>https://pbs.twimg.com/profile_banners/325083282/1509629719</t>
  </si>
  <si>
    <t>https://pbs.twimg.com/profile_banners/278452418/1471453638</t>
  </si>
  <si>
    <t>https://pbs.twimg.com/profile_banners/19614200/1504200691</t>
  </si>
  <si>
    <t>https://pbs.twimg.com/profile_banners/885596034130432002/1500327962</t>
  </si>
  <si>
    <t>https://pbs.twimg.com/profile_banners/792659835816964100/1510227358</t>
  </si>
  <si>
    <t>https://pbs.twimg.com/profile_banners/1702502089/1377577027</t>
  </si>
  <si>
    <t>https://pbs.twimg.com/profile_banners/2796346496/1495215373</t>
  </si>
  <si>
    <t>https://pbs.twimg.com/profile_banners/15096641/1513292544</t>
  </si>
  <si>
    <t>https://pbs.twimg.com/profile_banners/554872922/1475215147</t>
  </si>
  <si>
    <t>https://pbs.twimg.com/profile_banners/707141742722686980/1515418146</t>
  </si>
  <si>
    <t>https://pbs.twimg.com/profile_banners/374678878/1482331745</t>
  </si>
  <si>
    <t>https://pbs.twimg.com/profile_banners/208433221/1464966515</t>
  </si>
  <si>
    <t>https://pbs.twimg.com/profile_banners/923112545824755712/1516032869</t>
  </si>
  <si>
    <t>https://pbs.twimg.com/profile_banners/89211037/1489593357</t>
  </si>
  <si>
    <t>https://pbs.twimg.com/profile_banners/240493951/1446544471</t>
  </si>
  <si>
    <t>https://pbs.twimg.com/profile_banners/4157807182/1464629292</t>
  </si>
  <si>
    <t>https://pbs.twimg.com/profile_banners/4074341661/1517417375</t>
  </si>
  <si>
    <t>https://pbs.twimg.com/profile_banners/817022013634183168/1516546646</t>
  </si>
  <si>
    <t>https://pbs.twimg.com/profile_banners/113146666/1483524885</t>
  </si>
  <si>
    <t>https://pbs.twimg.com/profile_banners/50127907/1456186629</t>
  </si>
  <si>
    <t>https://pbs.twimg.com/profile_banners/764027876056244224/1486219585</t>
  </si>
  <si>
    <t>https://pbs.twimg.com/profile_banners/873246791788920832/1497034176</t>
  </si>
  <si>
    <t>https://pbs.twimg.com/profile_banners/3258268794/1438909049</t>
  </si>
  <si>
    <t>https://pbs.twimg.com/profile_banners/158497233/1395694685</t>
  </si>
  <si>
    <t>https://pbs.twimg.com/profile_banners/18075055/1409553276</t>
  </si>
  <si>
    <t>https://pbs.twimg.com/profile_banners/3436929017/1516275599</t>
  </si>
  <si>
    <t>https://pbs.twimg.com/profile_banners/20781546/1398248684</t>
  </si>
  <si>
    <t>https://pbs.twimg.com/profile_banners/455958732/1514951987</t>
  </si>
  <si>
    <t>https://pbs.twimg.com/profile_banners/504601277/1509232165</t>
  </si>
  <si>
    <t>https://pbs.twimg.com/profile_banners/3127375655/1496152870</t>
  </si>
  <si>
    <t>https://pbs.twimg.com/profile_banners/737333614518620161/1465828887</t>
  </si>
  <si>
    <t>https://pbs.twimg.com/profile_banners/326736726/1520374393</t>
  </si>
  <si>
    <t>https://pbs.twimg.com/profile_banners/28207516/1395478764</t>
  </si>
  <si>
    <t>https://pbs.twimg.com/profile_banners/1110336600/1481743272</t>
  </si>
  <si>
    <t>https://pbs.twimg.com/profile_banners/115600174/1516255770</t>
  </si>
  <si>
    <t>https://pbs.twimg.com/profile_banners/1293241/1513730116</t>
  </si>
  <si>
    <t>https://pbs.twimg.com/profile_banners/277020589/1504627054</t>
  </si>
  <si>
    <t>https://pbs.twimg.com/profile_banners/188365096/1518694791</t>
  </si>
  <si>
    <t>https://pbs.twimg.com/profile_banners/7167892/1519698082</t>
  </si>
  <si>
    <t>https://pbs.twimg.com/profile_banners/1239936949/1472028058</t>
  </si>
  <si>
    <t>https://pbs.twimg.com/profile_banners/32394832/1418839362</t>
  </si>
  <si>
    <t>https://pbs.twimg.com/profile_banners/3167350403/1466718981</t>
  </si>
  <si>
    <t>https://pbs.twimg.com/profile_banners/107631340/1409070560</t>
  </si>
  <si>
    <t>https://pbs.twimg.com/profile_banners/2415478665/1503082372</t>
  </si>
  <si>
    <t>https://pbs.twimg.com/profile_banners/955835404707684352/1517858360</t>
  </si>
  <si>
    <t>https://pbs.twimg.com/profile_banners/766071379/1506530075</t>
  </si>
  <si>
    <t>https://pbs.twimg.com/profile_banners/727759488414060545/1462346725</t>
  </si>
  <si>
    <t>https://pbs.twimg.com/profile_banners/390191371/1432053312</t>
  </si>
  <si>
    <t>https://pbs.twimg.com/profile_banners/208232581/1420915728</t>
  </si>
  <si>
    <t>https://pbs.twimg.com/profile_banners/226267154/1502616953</t>
  </si>
  <si>
    <t>https://pbs.twimg.com/profile_banners/967890818576076800/1520017343</t>
  </si>
  <si>
    <t>https://pbs.twimg.com/profile_banners/971387963442696193/1520437373</t>
  </si>
  <si>
    <t>https://pbs.twimg.com/profile_banners/29739127/1456741131</t>
  </si>
  <si>
    <t>https://pbs.twimg.com/profile_banners/78639191/1400096055</t>
  </si>
  <si>
    <t>https://pbs.twimg.com/profile_banners/33993367/1519407262</t>
  </si>
  <si>
    <t>https://pbs.twimg.com/profile_banners/760602171717156871/1470225572</t>
  </si>
  <si>
    <t>https://pbs.twimg.com/profile_banners/842542412924903424/1489713029</t>
  </si>
  <si>
    <t>https://pbs.twimg.com/profile_banners/96963696/1418741727</t>
  </si>
  <si>
    <t>https://pbs.twimg.com/profile_banners/94348162/1495812573</t>
  </si>
  <si>
    <t>https://pbs.twimg.com/profile_banners/3089367855/1426253227</t>
  </si>
  <si>
    <t>https://pbs.twimg.com/profile_banners/252613497/1414666579</t>
  </si>
  <si>
    <t>https://pbs.twimg.com/profile_banners/75292867/1517476047</t>
  </si>
  <si>
    <t>https://pbs.twimg.com/profile_banners/212215931/1507645539</t>
  </si>
  <si>
    <t>https://pbs.twimg.com/profile_banners/100645994/1473303178</t>
  </si>
  <si>
    <t>https://pbs.twimg.com/profile_banners/16696633/1517324569</t>
  </si>
  <si>
    <t>https://pbs.twimg.com/profile_banners/3297731331/1488657671</t>
  </si>
  <si>
    <t>https://pbs.twimg.com/profile_banners/297584802/1426525201</t>
  </si>
  <si>
    <t>https://pbs.twimg.com/profile_banners/2325847604/1516996090</t>
  </si>
  <si>
    <t>https://pbs.twimg.com/profile_banners/17093617/1462387843</t>
  </si>
  <si>
    <t>https://pbs.twimg.com/profile_banners/3286141898/1504716155</t>
  </si>
  <si>
    <t>https://pbs.twimg.com/profile_banners/439951566/1398888069</t>
  </si>
  <si>
    <t>https://pbs.twimg.com/profile_banners/14100972/1519465262</t>
  </si>
  <si>
    <t>https://pbs.twimg.com/profile_banners/852633847716089858/1492119076</t>
  </si>
  <si>
    <t>https://pbs.twimg.com/profile_banners/625904896/1497632090</t>
  </si>
  <si>
    <t>https://pbs.twimg.com/profile_banners/459122455/1451483810</t>
  </si>
  <si>
    <t>https://pbs.twimg.com/profile_banners/28276369/1466006561</t>
  </si>
  <si>
    <t>https://pbs.twimg.com/profile_banners/40626279/1429715760</t>
  </si>
  <si>
    <t>https://pbs.twimg.com/profile_banners/4892060621/1456392219</t>
  </si>
  <si>
    <t>https://pbs.twimg.com/profile_banners/1011198872/1421937406</t>
  </si>
  <si>
    <t>https://pbs.twimg.com/profile_banners/4292509109/1448598643</t>
  </si>
  <si>
    <t>https://pbs.twimg.com/profile_banners/310324978/1494275006</t>
  </si>
  <si>
    <t>https://pbs.twimg.com/profile_banners/42793960/1517172826</t>
  </si>
  <si>
    <t>https://pbs.twimg.com/profile_banners/873581485412036608/1507134331</t>
  </si>
  <si>
    <t>https://pbs.twimg.com/profile_banners/2506647091/1403031178</t>
  </si>
  <si>
    <t>https://pbs.twimg.com/profile_banners/4774847295/1461336758</t>
  </si>
  <si>
    <t>https://pbs.twimg.com/profile_banners/387481770/1424531038</t>
  </si>
  <si>
    <t>https://pbs.twimg.com/profile_banners/3130935664/1512867925</t>
  </si>
  <si>
    <t>https://pbs.twimg.com/profile_banners/76083384/1515523740</t>
  </si>
  <si>
    <t>https://pbs.twimg.com/profile_banners/418467599/1407987404</t>
  </si>
  <si>
    <t>https://pbs.twimg.com/profile_banners/902394139/1454698193</t>
  </si>
  <si>
    <t>https://pbs.twimg.com/profile_banners/1415837851/1368115106</t>
  </si>
  <si>
    <t>https://pbs.twimg.com/profile_banners/40281797/1415046042</t>
  </si>
  <si>
    <t>https://pbs.twimg.com/profile_banners/588603335/1521171371</t>
  </si>
  <si>
    <t>https://pbs.twimg.com/profile_banners/739355841648820224/1471862606</t>
  </si>
  <si>
    <t>https://pbs.twimg.com/profile_banners/4136163412/1451335527</t>
  </si>
  <si>
    <t>https://pbs.twimg.com/profile_banners/884940536259371008/1503689121</t>
  </si>
  <si>
    <t>https://pbs.twimg.com/profile_banners/798115559376203776/1499473465</t>
  </si>
  <si>
    <t>https://pbs.twimg.com/profile_banners/486970980/1374875989</t>
  </si>
  <si>
    <t>https://pbs.twimg.com/profile_banners/3417274557/1501579797</t>
  </si>
  <si>
    <t>https://pbs.twimg.com/profile_banners/435911622/1348524125</t>
  </si>
  <si>
    <t>https://pbs.twimg.com/profile_banners/18239795/1459025844</t>
  </si>
  <si>
    <t>https://pbs.twimg.com/profile_banners/29403387/1489963452</t>
  </si>
  <si>
    <t>https://pbs.twimg.com/profile_banners/2934827045/1482738962</t>
  </si>
  <si>
    <t>https://pbs.twimg.com/profile_banners/948582810721423360/1515187321</t>
  </si>
  <si>
    <t>https://pbs.twimg.com/profile_banners/296706215/1466753095</t>
  </si>
  <si>
    <t>https://pbs.twimg.com/profile_banners/491462544/1520545605</t>
  </si>
  <si>
    <t>https://pbs.twimg.com/profile_banners/2239393448/1428854760</t>
  </si>
  <si>
    <t>https://pbs.twimg.com/profile_banners/2990583043/1447565015</t>
  </si>
  <si>
    <t>https://pbs.twimg.com/profile_banners/261253566/1512410571</t>
  </si>
  <si>
    <t>https://pbs.twimg.com/profile_banners/2983817817/1432419009</t>
  </si>
  <si>
    <t>https://pbs.twimg.com/profile_banners/795362118212218880/1478464872</t>
  </si>
  <si>
    <t>https://pbs.twimg.com/profile_banners/710374410599972864/1518404648</t>
  </si>
  <si>
    <t>https://pbs.twimg.com/profile_banners/101878351/1490879056</t>
  </si>
  <si>
    <t>https://pbs.twimg.com/profile_banners/911233931479015425/1520855686</t>
  </si>
  <si>
    <t>https://pbs.twimg.com/profile_banners/773494189921280000/1496249210</t>
  </si>
  <si>
    <t>https://pbs.twimg.com/profile_banners/893800927/1401497679</t>
  </si>
  <si>
    <t>https://pbs.twimg.com/profile_banners/16896485/1519843747</t>
  </si>
  <si>
    <t>https://pbs.twimg.com/profile_banners/866699000459780096/1520158936</t>
  </si>
  <si>
    <t>https://pbs.twimg.com/profile_banners/217506104/1510928691</t>
  </si>
  <si>
    <t>https://pbs.twimg.com/profile_banners/2254187862/1462897486</t>
  </si>
  <si>
    <t>https://pbs.twimg.com/profile_banners/525633915/1511536535</t>
  </si>
  <si>
    <t>https://pbs.twimg.com/profile_banners/74286565/1493928710</t>
  </si>
  <si>
    <t>https://pbs.twimg.com/profile_banners/862843656/1519017786</t>
  </si>
  <si>
    <t>https://pbs.twimg.com/profile_banners/2524438880/1405935578</t>
  </si>
  <si>
    <t>https://pbs.twimg.com/profile_banners/838503018081443840/1488754962</t>
  </si>
  <si>
    <t>https://pbs.twimg.com/profile_banners/931972026/1406810571</t>
  </si>
  <si>
    <t>https://pbs.twimg.com/profile_banners/15430133/1492715249</t>
  </si>
  <si>
    <t>https://pbs.twimg.com/profile_banners/3468487762/1459280664</t>
  </si>
  <si>
    <t>https://pbs.twimg.com/profile_banners/3937036406/1507338550</t>
  </si>
  <si>
    <t>https://pbs.twimg.com/profile_banners/3214616837/1517504388</t>
  </si>
  <si>
    <t>https://pbs.twimg.com/profile_banners/22751024/1443626363</t>
  </si>
  <si>
    <t>https://pbs.twimg.com/profile_banners/102879387/1454559577</t>
  </si>
  <si>
    <t>https://pbs.twimg.com/profile_banners/15301179/1521038064</t>
  </si>
  <si>
    <t>https://pbs.twimg.com/profile_banners/190983664/1464048838</t>
  </si>
  <si>
    <t>https://pbs.twimg.com/profile_banners/21495337/1500980112</t>
  </si>
  <si>
    <t>https://pbs.twimg.com/profile_banners/16438898/1401950157</t>
  </si>
  <si>
    <t>https://pbs.twimg.com/profile_banners/708144493724180480/1521046946</t>
  </si>
  <si>
    <t>https://pbs.twimg.com/profile_banners/38167287/1450183705</t>
  </si>
  <si>
    <t>https://pbs.twimg.com/profile_banners/1427499925/1516291929</t>
  </si>
  <si>
    <t>https://pbs.twimg.com/profile_banners/97405364/1404857729</t>
  </si>
  <si>
    <t>https://pbs.twimg.com/profile_banners/1580094782/1467375778</t>
  </si>
  <si>
    <t>https://pbs.twimg.com/profile_banners/729002454411419649/1520485743</t>
  </si>
  <si>
    <t>https://pbs.twimg.com/profile_banners/718518584876531712/1520050812</t>
  </si>
  <si>
    <t>https://pbs.twimg.com/profile_banners/85358260/1495872146</t>
  </si>
  <si>
    <t>https://pbs.twimg.com/profile_banners/116732431/1445791874</t>
  </si>
  <si>
    <t>https://pbs.twimg.com/profile_banners/204010235/1514766629</t>
  </si>
  <si>
    <t>https://pbs.twimg.com/profile_banners/818237828/1412327091</t>
  </si>
  <si>
    <t>https://pbs.twimg.com/profile_banners/12506632/1497115847</t>
  </si>
  <si>
    <t>https://pbs.twimg.com/profile_banners/766327131299278848/1476224495</t>
  </si>
  <si>
    <t>https://pbs.twimg.com/profile_banners/41962111/1454131763</t>
  </si>
  <si>
    <t>https://pbs.twimg.com/profile_banners/865195013998772226/1521132034</t>
  </si>
  <si>
    <t>https://pbs.twimg.com/profile_banners/798922063645986822/1497559469</t>
  </si>
  <si>
    <t>https://pbs.twimg.com/profile_banners/1449116216/1456789605</t>
  </si>
  <si>
    <t>https://pbs.twimg.com/profile_banners/2822303169/1449244705</t>
  </si>
  <si>
    <t>https://pbs.twimg.com/profile_banners/50246323/1519584854</t>
  </si>
  <si>
    <t>https://pbs.twimg.com/profile_banners/2293229845/1465757536</t>
  </si>
  <si>
    <t>https://pbs.twimg.com/profile_banners/14055804/1403101907</t>
  </si>
  <si>
    <t>https://pbs.twimg.com/profile_banners/180317088/1521455796</t>
  </si>
  <si>
    <t>https://pbs.twimg.com/profile_banners/481915168/1476785439</t>
  </si>
  <si>
    <t>https://pbs.twimg.com/profile_banners/236425796/1494489729</t>
  </si>
  <si>
    <t>https://pbs.twimg.com/profile_banners/2320481125/1420134515</t>
  </si>
  <si>
    <t>https://pbs.twimg.com/profile_banners/868129169187713024/1497281103</t>
  </si>
  <si>
    <t>https://pbs.twimg.com/profile_banners/836360765087039488/1510323226</t>
  </si>
  <si>
    <t>https://pbs.twimg.com/profile_banners/824018639485444096/1497300167</t>
  </si>
  <si>
    <t>https://pbs.twimg.com/profile_banners/122099694/1521143498</t>
  </si>
  <si>
    <t>https://pbs.twimg.com/profile_banners/296688992/1468483647</t>
  </si>
  <si>
    <t>https://pbs.twimg.com/profile_banners/3201436107/1441648406</t>
  </si>
  <si>
    <t>https://pbs.twimg.com/profile_banners/1079072060/1480081915</t>
  </si>
  <si>
    <t>https://pbs.twimg.com/profile_banners/2288939704/1487497606</t>
  </si>
  <si>
    <t>https://pbs.twimg.com/profile_banners/4204528228/1519755460</t>
  </si>
  <si>
    <t>https://pbs.twimg.com/profile_banners/68947449/1513787728</t>
  </si>
  <si>
    <t>https://pbs.twimg.com/profile_banners/704986537/1362056200</t>
  </si>
  <si>
    <t>https://pbs.twimg.com/profile_banners/350675440/1484716563</t>
  </si>
  <si>
    <t>https://pbs.twimg.com/profile_banners/2572695564/1502962640</t>
  </si>
  <si>
    <t>https://pbs.twimg.com/profile_banners/16664819/1501583359</t>
  </si>
  <si>
    <t>https://pbs.twimg.com/profile_banners/750282011160481792/1491906066</t>
  </si>
  <si>
    <t>https://pbs.twimg.com/profile_banners/2221153117/1487206248</t>
  </si>
  <si>
    <t>https://pbs.twimg.com/profile_banners/885531551076937730/1511457293</t>
  </si>
  <si>
    <t>https://pbs.twimg.com/profile_banners/2771141969/1508356902</t>
  </si>
  <si>
    <t>https://pbs.twimg.com/profile_banners/917450446796677121/1507572431</t>
  </si>
  <si>
    <t>https://pbs.twimg.com/profile_banners/873894798293319681/1521020935</t>
  </si>
  <si>
    <t>https://pbs.twimg.com/profile_banners/773622220144926722/1479485668</t>
  </si>
  <si>
    <t>https://pbs.twimg.com/profile_banners/62860635/1497984584</t>
  </si>
  <si>
    <t>https://pbs.twimg.com/profile_banners/226348151/1506085566</t>
  </si>
  <si>
    <t>https://pbs.twimg.com/profile_banners/13058772/1519325958</t>
  </si>
  <si>
    <t>https://pbs.twimg.com/profile_banners/274427613/1499656180</t>
  </si>
  <si>
    <t>https://pbs.twimg.com/profile_banners/61498632/1488979717</t>
  </si>
  <si>
    <t>https://pbs.twimg.com/profile_banners/1383504036/1518808381</t>
  </si>
  <si>
    <t>https://pbs.twimg.com/profile_banners/41922500/1505442185</t>
  </si>
  <si>
    <t>https://pbs.twimg.com/profile_banners/866539052606128128/1496847958</t>
  </si>
  <si>
    <t>https://pbs.twimg.com/profile_banners/1683549253/1453321369</t>
  </si>
  <si>
    <t>https://pbs.twimg.com/profile_banners/395422706/1496618241</t>
  </si>
  <si>
    <t>https://pbs.twimg.com/profile_banners/106090412/1493725018</t>
  </si>
  <si>
    <t>https://pbs.twimg.com/profile_banners/585897164/1496137350</t>
  </si>
  <si>
    <t>https://pbs.twimg.com/profile_banners/2742945511/1455379702</t>
  </si>
  <si>
    <t>https://pbs.twimg.com/profile_banners/486055804/1502963984</t>
  </si>
  <si>
    <t>https://pbs.twimg.com/profile_banners/339919941/1519445002</t>
  </si>
  <si>
    <t>https://pbs.twimg.com/profile_banners/533980884/1504360926</t>
  </si>
  <si>
    <t>https://pbs.twimg.com/profile_banners/22880912/1474662998</t>
  </si>
  <si>
    <t>https://pbs.twimg.com/profile_banners/14404541/1349893243</t>
  </si>
  <si>
    <t>https://pbs.twimg.com/profile_banners/1565282828/1509436800</t>
  </si>
  <si>
    <t>https://pbs.twimg.com/profile_banners/843445824206098432/1496663936</t>
  </si>
  <si>
    <t>https://pbs.twimg.com/profile_banners/2589729396/1497927381</t>
  </si>
  <si>
    <t>https://pbs.twimg.com/profile_banners/839972874714812416/1517700739</t>
  </si>
  <si>
    <t>https://pbs.twimg.com/profile_banners/75327299/1405360718</t>
  </si>
  <si>
    <t>https://pbs.twimg.com/profile_banners/18361583/1427819268</t>
  </si>
  <si>
    <t>https://pbs.twimg.com/profile_banners/54066216/1497372263</t>
  </si>
  <si>
    <t>https://pbs.twimg.com/profile_banners/35203319/1520619341</t>
  </si>
  <si>
    <t>https://pbs.twimg.com/profile_banners/956289239821553670/1516903193</t>
  </si>
  <si>
    <t>https://pbs.twimg.com/profile_banners/16441762/1480297715</t>
  </si>
  <si>
    <t>https://pbs.twimg.com/profile_banners/330510566/1515522372</t>
  </si>
  <si>
    <t>https://pbs.twimg.com/profile_banners/371167725/1517348155</t>
  </si>
  <si>
    <t>https://pbs.twimg.com/profile_banners/957705769/1516636504</t>
  </si>
  <si>
    <t>https://pbs.twimg.com/profile_banners/140405540/1369057334</t>
  </si>
  <si>
    <t>https://pbs.twimg.com/profile_banners/262652665/1504691034</t>
  </si>
  <si>
    <t>https://pbs.twimg.com/profile_banners/3091296365/1505986703</t>
  </si>
  <si>
    <t>https://pbs.twimg.com/profile_banners/19540355/1464140316</t>
  </si>
  <si>
    <t>https://pbs.twimg.com/profile_banners/16204710/1457645263</t>
  </si>
  <si>
    <t>https://pbs.twimg.com/profile_banners/133975702/1490491235</t>
  </si>
  <si>
    <t>https://pbs.twimg.com/profile_banners/10073012/1361388890</t>
  </si>
  <si>
    <t>https://pbs.twimg.com/profile_banners/29072106/1501524262</t>
  </si>
  <si>
    <t>https://pbs.twimg.com/profile_banners/25458378/1482065374</t>
  </si>
  <si>
    <t>https://pbs.twimg.com/profile_banners/769988255127314432/1472415088</t>
  </si>
  <si>
    <t>https://pbs.twimg.com/profile_banners/19709040/1496588409</t>
  </si>
  <si>
    <t>https://pbs.twimg.com/profile_banners/129970182/1456124197</t>
  </si>
  <si>
    <t>https://pbs.twimg.com/profile_banners/91541493/1451834796</t>
  </si>
  <si>
    <t>https://pbs.twimg.com/profile_banners/1724364290/1492644126</t>
  </si>
  <si>
    <t>https://pbs.twimg.com/profile_banners/730598504674951168/1485184853</t>
  </si>
  <si>
    <t>https://pbs.twimg.com/profile_banners/166203501/1520631456</t>
  </si>
  <si>
    <t>https://pbs.twimg.com/profile_banners/626629546/1454973137</t>
  </si>
  <si>
    <t>https://pbs.twimg.com/profile_banners/428425372/1462705603</t>
  </si>
  <si>
    <t>https://pbs.twimg.com/profile_banners/2232078278/1450116635</t>
  </si>
  <si>
    <t>https://pbs.twimg.com/profile_banners/775344406622797829/1507035647</t>
  </si>
  <si>
    <t>https://pbs.twimg.com/profile_banners/2189884218/1482247584</t>
  </si>
  <si>
    <t>https://pbs.twimg.com/profile_banners/232610249/1495400907</t>
  </si>
  <si>
    <t>https://pbs.twimg.com/profile_banners/1581416822/1455848344</t>
  </si>
  <si>
    <t>https://pbs.twimg.com/profile_banners/112464786/1520438488</t>
  </si>
  <si>
    <t>https://pbs.twimg.com/profile_banners/927495419684360192/1509967437</t>
  </si>
  <si>
    <t>https://pbs.twimg.com/profile_banners/258844049/1467111894</t>
  </si>
  <si>
    <t>https://pbs.twimg.com/profile_banners/720510998784905216/1460619242</t>
  </si>
  <si>
    <t>https://pbs.twimg.com/profile_banners/347316312/1508917691</t>
  </si>
  <si>
    <t>https://pbs.twimg.com/profile_banners/770712203880198144/1513522393</t>
  </si>
  <si>
    <t>https://pbs.twimg.com/profile_banners/817453081/1479043314</t>
  </si>
  <si>
    <t>https://pbs.twimg.com/profile_banners/422769971/1515278739</t>
  </si>
  <si>
    <t>https://pbs.twimg.com/profile_banners/173823173/1519247675</t>
  </si>
  <si>
    <t>https://pbs.twimg.com/profile_banners/228962137/1450632623</t>
  </si>
  <si>
    <t>https://pbs.twimg.com/profile_banners/471963/1497907255</t>
  </si>
  <si>
    <t>https://pbs.twimg.com/profile_banners/112529593/1521229432</t>
  </si>
  <si>
    <t>https://pbs.twimg.com/profile_banners/748441976815640576/1467278015</t>
  </si>
  <si>
    <t>https://pbs.twimg.com/profile_banners/4830361535/1519734220</t>
  </si>
  <si>
    <t>https://pbs.twimg.com/profile_banners/176730500/1449490039</t>
  </si>
  <si>
    <t>https://pbs.twimg.com/profile_banners/990950515/1503003437</t>
  </si>
  <si>
    <t>https://pbs.twimg.com/profile_banners/17003765/1479160860</t>
  </si>
  <si>
    <t>https://pbs.twimg.com/profile_banners/137365854/1475169458</t>
  </si>
  <si>
    <t>https://pbs.twimg.com/profile_banners/25003235/1455060804</t>
  </si>
  <si>
    <t>https://pbs.twimg.com/profile_banners/809499428918738944/1481835190</t>
  </si>
  <si>
    <t>https://pbs.twimg.com/profile_banners/785955/1362738868</t>
  </si>
  <si>
    <t>https://pbs.twimg.com/profile_banners/195978472/1497536800</t>
  </si>
  <si>
    <t>https://pbs.twimg.com/profile_banners/3187792502/1517233770</t>
  </si>
  <si>
    <t>https://pbs.twimg.com/profile_banners/17691733/1484305746</t>
  </si>
  <si>
    <t>https://pbs.twimg.com/profile_banners/853630729795903489/1507208423</t>
  </si>
  <si>
    <t>https://pbs.twimg.com/profile_banners/3290253224/1440284334</t>
  </si>
  <si>
    <t>https://pbs.twimg.com/profile_banners/3169875057/1441929695</t>
  </si>
  <si>
    <t>https://pbs.twimg.com/profile_banners/805051894402088960/1489239915</t>
  </si>
  <si>
    <t>https://pbs.twimg.com/profile_banners/39177912/1401894154</t>
  </si>
  <si>
    <t>https://pbs.twimg.com/profile_banners/96246998/1462366956</t>
  </si>
  <si>
    <t>https://pbs.twimg.com/profile_banners/796762658934587392/1499789446</t>
  </si>
  <si>
    <t>https://pbs.twimg.com/profile_banners/20249387/1491070885</t>
  </si>
  <si>
    <t>https://pbs.twimg.com/profile_banners/30092393/1494927837</t>
  </si>
  <si>
    <t>https://pbs.twimg.com/profile_banners/773880670657585152/1473343324</t>
  </si>
  <si>
    <t>https://pbs.twimg.com/profile_banners/859140162651029504/1504208493</t>
  </si>
  <si>
    <t>https://pbs.twimg.com/profile_banners/2831465287/1509639661</t>
  </si>
  <si>
    <t>https://pbs.twimg.com/profile_banners/464197477/1455044851</t>
  </si>
  <si>
    <t>https://pbs.twimg.com/profile_banners/1930980931/1438286543</t>
  </si>
  <si>
    <t>https://pbs.twimg.com/profile_banners/550013676/1518686459</t>
  </si>
  <si>
    <t>https://pbs.twimg.com/profile_banners/590168043/1398441116</t>
  </si>
  <si>
    <t>https://pbs.twimg.com/profile_banners/934430828574146571/1516821439</t>
  </si>
  <si>
    <t>https://pbs.twimg.com/profile_banners/4090388955/1446395024</t>
  </si>
  <si>
    <t>https://pbs.twimg.com/profile_banners/968165590132281346/1519664969</t>
  </si>
  <si>
    <t>https://pbs.twimg.com/profile_banners/58917147/1466800086</t>
  </si>
  <si>
    <t>https://pbs.twimg.com/profile_banners/28754176/1456167533</t>
  </si>
  <si>
    <t>https://pbs.twimg.com/profile_banners/1275374624/1513947356</t>
  </si>
  <si>
    <t>https://pbs.twimg.com/profile_banners/826867682741985281/1488831638</t>
  </si>
  <si>
    <t>https://pbs.twimg.com/profile_banners/83324697/1476308477</t>
  </si>
  <si>
    <t>https://pbs.twimg.com/profile_banners/21628270/1475229392</t>
  </si>
  <si>
    <t>https://pbs.twimg.com/profile_banners/3243785788/1501523707</t>
  </si>
  <si>
    <t>https://pbs.twimg.com/profile_banners/930944133644083200/1514046398</t>
  </si>
  <si>
    <t>https://pbs.twimg.com/profile_banners/149786188/1448215060</t>
  </si>
  <si>
    <t>https://pbs.twimg.com/profile_banners/3145295054/1474244033</t>
  </si>
  <si>
    <t>https://pbs.twimg.com/profile_banners/2369126468/1429053044</t>
  </si>
  <si>
    <t>https://pbs.twimg.com/profile_banners/1673851854/1508193617</t>
  </si>
  <si>
    <t>https://pbs.twimg.com/profile_banners/2814630924/1432213633</t>
  </si>
  <si>
    <t>https://pbs.twimg.com/profile_banners/9422372/1472573541</t>
  </si>
  <si>
    <t>https://pbs.twimg.com/profile_banners/18240655/1476463832</t>
  </si>
  <si>
    <t>https://pbs.twimg.com/profile_banners/930851007059415040/1510770861</t>
  </si>
  <si>
    <t>https://pbs.twimg.com/profile_banners/19406852/1398206666</t>
  </si>
  <si>
    <t>https://pbs.twimg.com/profile_banners/969290055922544640/1519936835</t>
  </si>
  <si>
    <t>https://pbs.twimg.com/profile_banners/1163847818/1485378693</t>
  </si>
  <si>
    <t>https://pbs.twimg.com/profile_banners/56554540/1383767305</t>
  </si>
  <si>
    <t>https://pbs.twimg.com/profile_banners/89690502/1516580369</t>
  </si>
  <si>
    <t>https://pbs.twimg.com/profile_banners/745845988666056704/1520659045</t>
  </si>
  <si>
    <t>https://pbs.twimg.com/profile_banners/751482542/1480084065</t>
  </si>
  <si>
    <t>https://pbs.twimg.com/profile_banners/2532180492/1461585457</t>
  </si>
  <si>
    <t>https://pbs.twimg.com/profile_banners/2195411/1372940198</t>
  </si>
  <si>
    <t>https://pbs.twimg.com/profile_banners/400624725/1516635574</t>
  </si>
  <si>
    <t>https://pbs.twimg.com/profile_banners/2424313639/1494252090</t>
  </si>
  <si>
    <t>https://pbs.twimg.com/profile_banners/38411566/1466750798</t>
  </si>
  <si>
    <t>https://pbs.twimg.com/profile_banners/14966017/1519725983</t>
  </si>
  <si>
    <t>https://pbs.twimg.com/profile_banners/505310973/1517022554</t>
  </si>
  <si>
    <t>https://pbs.twimg.com/profile_banners/805705605428158464/1520869359</t>
  </si>
  <si>
    <t>https://pbs.twimg.com/profile_banners/863769194294378496/1517943624</t>
  </si>
  <si>
    <t>https://pbs.twimg.com/profile_banners/19601625/1505921610</t>
  </si>
  <si>
    <t>https://pbs.twimg.com/profile_banners/85480579/1505966098</t>
  </si>
  <si>
    <t>https://pbs.twimg.com/profile_banners/9676152/1401365809</t>
  </si>
  <si>
    <t>https://pbs.twimg.com/profile_banners/768754944325279746/1472190598</t>
  </si>
  <si>
    <t>https://pbs.twimg.com/profile_banners/768413785245700096/1472190954</t>
  </si>
  <si>
    <t>https://pbs.twimg.com/profile_banners/19403768/1412968186</t>
  </si>
  <si>
    <t>https://pbs.twimg.com/profile_banners/259677857/1422193119</t>
  </si>
  <si>
    <t>https://pbs.twimg.com/profile_banners/2618930838/1505766861</t>
  </si>
  <si>
    <t>https://pbs.twimg.com/profile_banners/622720031/1414592026</t>
  </si>
  <si>
    <t>https://pbs.twimg.com/profile_banners/950065463857483776/1517073478</t>
  </si>
  <si>
    <t>https://pbs.twimg.com/profile_banners/95263650/1456547726</t>
  </si>
  <si>
    <t>https://pbs.twimg.com/profile_banners/1880923123/1463765824</t>
  </si>
  <si>
    <t>https://pbs.twimg.com/profile_banners/724891783/1509724628</t>
  </si>
  <si>
    <t>https://pbs.twimg.com/profile_banners/51697333/1478980279</t>
  </si>
  <si>
    <t>https://pbs.twimg.com/profile_banners/24203102/1518028421</t>
  </si>
  <si>
    <t>https://pbs.twimg.com/profile_banners/2407438758/1493821991</t>
  </si>
  <si>
    <t>https://pbs.twimg.com/profile_banners/76935934/1516095534</t>
  </si>
  <si>
    <t>https://pbs.twimg.com/profile_banners/165407485/1466194198</t>
  </si>
  <si>
    <t>https://pbs.twimg.com/profile_banners/19713521/1502134797</t>
  </si>
  <si>
    <t>https://pbs.twimg.com/profile_banners/878456442881290240/1498276494</t>
  </si>
  <si>
    <t>https://pbs.twimg.com/profile_banners/895893524343791616/1502433554</t>
  </si>
  <si>
    <t>https://pbs.twimg.com/profile_banners/29790017/1442831223</t>
  </si>
  <si>
    <t>https://pbs.twimg.com/profile_banners/1186286940/1521481664</t>
  </si>
  <si>
    <t>https://pbs.twimg.com/profile_banners/515065635/1500072406</t>
  </si>
  <si>
    <t>https://pbs.twimg.com/profile_banners/580072913/1499190563</t>
  </si>
  <si>
    <t>https://pbs.twimg.com/profile_banners/17497382/1519319888</t>
  </si>
  <si>
    <t>https://pbs.twimg.com/profile_banners/14689894/1518991490</t>
  </si>
  <si>
    <t>https://pbs.twimg.com/profile_banners/206588974/1493470240</t>
  </si>
  <si>
    <t>https://pbs.twimg.com/profile_banners/918876065313034240/1507912366</t>
  </si>
  <si>
    <t>https://pbs.twimg.com/profile_banners/465526778/1505848787</t>
  </si>
  <si>
    <t>https://pbs.twimg.com/profile_banners/94182824/1431696973</t>
  </si>
  <si>
    <t>https://pbs.twimg.com/profile_banners/26869564/1514907126</t>
  </si>
  <si>
    <t>https://pbs.twimg.com/profile_banners/634338362/1469390568</t>
  </si>
  <si>
    <t>https://pbs.twimg.com/profile_banners/3391213515/1518541795</t>
  </si>
  <si>
    <t>https://pbs.twimg.com/profile_banners/2646707004/1406537387</t>
  </si>
  <si>
    <t>https://pbs.twimg.com/profile_banners/3234021394/1518540966</t>
  </si>
  <si>
    <t>https://pbs.twimg.com/profile_banners/719975016977174528/1516848295</t>
  </si>
  <si>
    <t>https://pbs.twimg.com/profile_banners/249198219/1510194288</t>
  </si>
  <si>
    <t>https://pbs.twimg.com/profile_banners/2374416325/1448745575</t>
  </si>
  <si>
    <t>https://pbs.twimg.com/profile_banners/2926870430/1507227999</t>
  </si>
  <si>
    <t>https://pbs.twimg.com/profile_banners/64654737/1462744773</t>
  </si>
  <si>
    <t>https://pbs.twimg.com/profile_banners/2414840070/1484144371</t>
  </si>
  <si>
    <t>https://pbs.twimg.com/profile_banners/62112420/1520263354</t>
  </si>
  <si>
    <t>https://pbs.twimg.com/profile_banners/37845700/1398669604</t>
  </si>
  <si>
    <t>https://pbs.twimg.com/profile_banners/350870369/1510065532</t>
  </si>
  <si>
    <t>https://pbs.twimg.com/profile_banners/1351460570/1498042771</t>
  </si>
  <si>
    <t>https://pbs.twimg.com/profile_banners/50285062/1452028172</t>
  </si>
  <si>
    <t>https://pbs.twimg.com/profile_banners/345436039/1459024588</t>
  </si>
  <si>
    <t>https://pbs.twimg.com/profile_banners/209484168/1403043534</t>
  </si>
  <si>
    <t>https://pbs.twimg.com/profile_banners/43794160/1517345147</t>
  </si>
  <si>
    <t>https://pbs.twimg.com/profile_banners/1729950277/1506997281</t>
  </si>
  <si>
    <t>https://pbs.twimg.com/profile_banners/476443251/1475604283</t>
  </si>
  <si>
    <t>https://pbs.twimg.com/profile_banners/34006302/1443710967</t>
  </si>
  <si>
    <t>https://pbs.twimg.com/profile_banners/39464477/1421588488</t>
  </si>
  <si>
    <t>https://pbs.twimg.com/profile_banners/931154683598639109/1519646313</t>
  </si>
  <si>
    <t>https://pbs.twimg.com/profile_banners/33186905/1398158705</t>
  </si>
  <si>
    <t>https://pbs.twimg.com/profile_banners/910825668/1482239193</t>
  </si>
  <si>
    <t>https://pbs.twimg.com/profile_banners/1143316898/1517504698</t>
  </si>
  <si>
    <t>https://pbs.twimg.com/profile_banners/46100330/1498478522</t>
  </si>
  <si>
    <t>https://pbs.twimg.com/profile_banners/76636047/1437638977</t>
  </si>
  <si>
    <t>https://pbs.twimg.com/profile_banners/363232232/1478217319</t>
  </si>
  <si>
    <t>https://pbs.twimg.com/profile_banners/4866945226/1454261064</t>
  </si>
  <si>
    <t>https://pbs.twimg.com/profile_banners/2163282018/1520354964</t>
  </si>
  <si>
    <t>https://pbs.twimg.com/profile_banners/91205413/1484875628</t>
  </si>
  <si>
    <t>https://pbs.twimg.com/profile_banners/14443134/1405295956</t>
  </si>
  <si>
    <t>https://pbs.twimg.com/profile_banners/95287864/1489101351</t>
  </si>
  <si>
    <t>https://pbs.twimg.com/profile_banners/140102041/1455744695</t>
  </si>
  <si>
    <t>https://pbs.twimg.com/profile_banners/113581772/1516800008</t>
  </si>
  <si>
    <t>https://pbs.twimg.com/profile_banners/1322684712/1468934386</t>
  </si>
  <si>
    <t>https://pbs.twimg.com/profile_banners/317777069/1424899303</t>
  </si>
  <si>
    <t>https://pbs.twimg.com/profile_banners/357078289/1490749289</t>
  </si>
  <si>
    <t>https://pbs.twimg.com/profile_banners/2478469381/1521052658</t>
  </si>
  <si>
    <t>https://pbs.twimg.com/profile_banners/402116821/1460383031</t>
  </si>
  <si>
    <t>https://pbs.twimg.com/profile_banners/8596022/1355520618</t>
  </si>
  <si>
    <t>https://pbs.twimg.com/profile_banners/960772022/1404673509</t>
  </si>
  <si>
    <t>https://pbs.twimg.com/profile_banners/763733411974569984/1503057900</t>
  </si>
  <si>
    <t>https://pbs.twimg.com/profile_banners/1515834372/1403288559</t>
  </si>
  <si>
    <t>https://pbs.twimg.com/profile_banners/128580558/1497300008</t>
  </si>
  <si>
    <t>https://pbs.twimg.com/profile_banners/1275854510/1497003824</t>
  </si>
  <si>
    <t>https://pbs.twimg.com/profile_banners/134434122/1416060959</t>
  </si>
  <si>
    <t>https://pbs.twimg.com/profile_banners/872772675973861376/1497303378</t>
  </si>
  <si>
    <t>https://pbs.twimg.com/profile_banners/747463479292878848/1521486115</t>
  </si>
  <si>
    <t>https://pbs.twimg.com/profile_banners/819542688399663104/1488739303</t>
  </si>
  <si>
    <t>https://pbs.twimg.com/profile_banners/920664676920385541/1508339019</t>
  </si>
  <si>
    <t>https://pbs.twimg.com/profile_banners/696979120727715840/1509463849</t>
  </si>
  <si>
    <t>https://pbs.twimg.com/profile_banners/19992558/1486547858</t>
  </si>
  <si>
    <t>https://pbs.twimg.com/profile_banners/20062785/1515513173</t>
  </si>
  <si>
    <t>https://pbs.twimg.com/profile_banners/222766992/1503311771</t>
  </si>
  <si>
    <t>https://pbs.twimg.com/profile_banners/2386802564/1509389872</t>
  </si>
  <si>
    <t>https://pbs.twimg.com/profile_banners/746606640141598720/1489659207</t>
  </si>
  <si>
    <t>https://pbs.twimg.com/profile_banners/35036118/1494169368</t>
  </si>
  <si>
    <t>https://pbs.twimg.com/profile_banners/2961777629/1487512151</t>
  </si>
  <si>
    <t>https://pbs.twimg.com/profile_banners/95514455/1460990433</t>
  </si>
  <si>
    <t>https://pbs.twimg.com/profile_banners/383330720/1398298740</t>
  </si>
  <si>
    <t>https://pbs.twimg.com/profile_banners/160955548/1416765630</t>
  </si>
  <si>
    <t>https://pbs.twimg.com/profile_banners/753590461680549888/1512499337</t>
  </si>
  <si>
    <t>https://pbs.twimg.com/profile_banners/2872661847/1517474773</t>
  </si>
  <si>
    <t>https://pbs.twimg.com/profile_banners/968723449437982721/1519856974</t>
  </si>
  <si>
    <t>https://pbs.twimg.com/profile_banners/953006953193619456/1516053288</t>
  </si>
  <si>
    <t>https://pbs.twimg.com/profile_banners/392633333/1436597338</t>
  </si>
  <si>
    <t>https://pbs.twimg.com/profile_banners/803567013570473984/1480506613</t>
  </si>
  <si>
    <t>https://pbs.twimg.com/profile_banners/70203407/1486422268</t>
  </si>
  <si>
    <t>https://pbs.twimg.com/profile_banners/328372775/1479788243</t>
  </si>
  <si>
    <t>https://pbs.twimg.com/profile_banners/882751657741869056/1515182934</t>
  </si>
  <si>
    <t>https://pbs.twimg.com/profile_banners/818480213256531969/1483976885</t>
  </si>
  <si>
    <t>https://pbs.twimg.com/profile_banners/18214949/1486910866</t>
  </si>
  <si>
    <t>https://pbs.twimg.com/profile_banners/851473465144160258/1521002344</t>
  </si>
  <si>
    <t>https://pbs.twimg.com/profile_banners/61750433/1422623937</t>
  </si>
  <si>
    <t>https://pbs.twimg.com/profile_banners/901812957209911296/1503939076</t>
  </si>
  <si>
    <t>https://pbs.twimg.com/profile_banners/3041201/1501802043</t>
  </si>
  <si>
    <t>https://pbs.twimg.com/profile_banners/8408622/1402081181</t>
  </si>
  <si>
    <t>https://pbs.twimg.com/profile_banners/21089214/1431531615</t>
  </si>
  <si>
    <t>https://pbs.twimg.com/profile_banners/951499620097626113/1519392357</t>
  </si>
  <si>
    <t>https://pbs.twimg.com/profile_banners/872095164579418113/1504209141</t>
  </si>
  <si>
    <t>https://pbs.twimg.com/profile_banners/973154071820537857/1520854148</t>
  </si>
  <si>
    <t>https://pbs.twimg.com/profile_banners/385545845/1509259877</t>
  </si>
  <si>
    <t>https://pbs.twimg.com/profile_banners/903979639/1488825716</t>
  </si>
  <si>
    <t>https://pbs.twimg.com/profile_banners/2197241186/1476959927</t>
  </si>
  <si>
    <t>https://pbs.twimg.com/profile_banners/3255414343/1518773428</t>
  </si>
  <si>
    <t>https://pbs.twimg.com/profile_banners/277239808/1451194991</t>
  </si>
  <si>
    <t>https://pbs.twimg.com/profile_banners/3395767516/1438271765</t>
  </si>
  <si>
    <t>https://pbs.twimg.com/profile_banners/1044463664/1510250902</t>
  </si>
  <si>
    <t>https://pbs.twimg.com/profile_banners/104767916/1515584795</t>
  </si>
  <si>
    <t>https://pbs.twimg.com/profile_banners/1053922656/1513107840</t>
  </si>
  <si>
    <t>https://pbs.twimg.com/profile_banners/15397543/1399587403</t>
  </si>
  <si>
    <t>https://pbs.twimg.com/profile_banners/14763855/1472137131</t>
  </si>
  <si>
    <t>https://pbs.twimg.com/profile_banners/16248319/1498678513</t>
  </si>
  <si>
    <t>https://pbs.twimg.com/profile_banners/21650429/1477778195</t>
  </si>
  <si>
    <t>https://pbs.twimg.com/profile_banners/15711790/1519314870</t>
  </si>
  <si>
    <t>https://pbs.twimg.com/profile_banners/17309923/1512124260</t>
  </si>
  <si>
    <t>https://pbs.twimg.com/profile_banners/2882804993/1500539721</t>
  </si>
  <si>
    <t>https://pbs.twimg.com/profile_banners/25073877/1520992121</t>
  </si>
  <si>
    <t>https://pbs.twimg.com/profile_banners/252303017/1469758143</t>
  </si>
  <si>
    <t>https://pbs.twimg.com/profile_banners/2770406811/1513259555</t>
  </si>
  <si>
    <t>https://pbs.twimg.com/profile_banners/798860003478118400/1498658116</t>
  </si>
  <si>
    <t>https://pbs.twimg.com/profile_banners/87413235/1515231317</t>
  </si>
  <si>
    <t>https://pbs.twimg.com/profile_banners/2898820330/1513114183</t>
  </si>
  <si>
    <t>https://pbs.twimg.com/profile_banners/14115587/1500908001</t>
  </si>
  <si>
    <t>https://pbs.twimg.com/profile_banners/773871025125781504/1474351800</t>
  </si>
  <si>
    <t>https://pbs.twimg.com/profile_banners/2978195729/1457190184</t>
  </si>
  <si>
    <t>https://pbs.twimg.com/profile_banners/609058238/1513893377</t>
  </si>
  <si>
    <t>https://pbs.twimg.com/profile_banners/2179683608/1486052251</t>
  </si>
  <si>
    <t>https://pbs.twimg.com/profile_banners/766942199837634560/1487413684</t>
  </si>
  <si>
    <t>https://pbs.twimg.com/profile_banners/37852719/1461377379</t>
  </si>
  <si>
    <t>https://pbs.twimg.com/profile_banners/22281209/1494409655</t>
  </si>
  <si>
    <t>https://pbs.twimg.com/profile_banners/4298025736/1501803269</t>
  </si>
  <si>
    <t>https://pbs.twimg.com/profile_banners/633287684/1520361950</t>
  </si>
  <si>
    <t>https://pbs.twimg.com/profile_banners/24206066/1520204403</t>
  </si>
  <si>
    <t>https://pbs.twimg.com/profile_banners/2877240612/1458250613</t>
  </si>
  <si>
    <t>https://pbs.twimg.com/profile_banners/184821557/1478282547</t>
  </si>
  <si>
    <t>https://pbs.twimg.com/profile_banners/3028237551/1520437783</t>
  </si>
  <si>
    <t>https://pbs.twimg.com/profile_banners/420351046/1513372508</t>
  </si>
  <si>
    <t>https://pbs.twimg.com/profile_banners/2329230638/1391894470</t>
  </si>
  <si>
    <t>https://pbs.twimg.com/profile_banners/19616378/1520519980</t>
  </si>
  <si>
    <t>https://pbs.twimg.com/profile_banners/1040297118/1488068244</t>
  </si>
  <si>
    <t>https://pbs.twimg.com/profile_banners/67001447/1513274988</t>
  </si>
  <si>
    <t>https://pbs.twimg.com/profile_banners/3101564356/1427111191</t>
  </si>
  <si>
    <t>https://pbs.twimg.com/profile_banners/2468011975/1398706408</t>
  </si>
  <si>
    <t>https://pbs.twimg.com/profile_banners/555478542/1517760581</t>
  </si>
  <si>
    <t>https://pbs.twimg.com/profile_banners/143460201/1495483770</t>
  </si>
  <si>
    <t>https://pbs.twimg.com/profile_banners/820515322763558912/1484463558</t>
  </si>
  <si>
    <t>https://pbs.twimg.com/profile_banners/1695214310/1521283797</t>
  </si>
  <si>
    <t>https://pbs.twimg.com/profile_banners/1224286386/1491636891</t>
  </si>
  <si>
    <t>https://pbs.twimg.com/profile_banners/18187095/1389765075</t>
  </si>
  <si>
    <t>https://pbs.twimg.com/profile_banners/165759691/1510274424</t>
  </si>
  <si>
    <t>https://pbs.twimg.com/profile_banners/19284516/1418305138</t>
  </si>
  <si>
    <t>https://pbs.twimg.com/profile_banners/200583835/1519072252</t>
  </si>
  <si>
    <t>https://pbs.twimg.com/profile_banners/15651700/1519771137</t>
  </si>
  <si>
    <t>https://pbs.twimg.com/profile_banners/468188253/1505413909</t>
  </si>
  <si>
    <t>https://pbs.twimg.com/profile_banners/20419464/1488305178</t>
  </si>
  <si>
    <t>https://pbs.twimg.com/profile_banners/32708036/1512772774</t>
  </si>
  <si>
    <t>https://pbs.twimg.com/profile_banners/905463909716557824/1511624458</t>
  </si>
  <si>
    <t>https://pbs.twimg.com/profile_banners/2969838341/1467313851</t>
  </si>
  <si>
    <t>https://pbs.twimg.com/profile_banners/20455155/1505245471</t>
  </si>
  <si>
    <t>https://pbs.twimg.com/profile_banners/473316619/1511623377</t>
  </si>
  <si>
    <t>https://pbs.twimg.com/profile_banners/756956939746172928/1514734086</t>
  </si>
  <si>
    <t>https://pbs.twimg.com/profile_banners/15003048/1457362826</t>
  </si>
  <si>
    <t>https://pbs.twimg.com/profile_banners/2374241504/1514454356</t>
  </si>
  <si>
    <t>https://pbs.twimg.com/profile_banners/3563171477/1504984764</t>
  </si>
  <si>
    <t>https://pbs.twimg.com/profile_banners/117000756/1363307147</t>
  </si>
  <si>
    <t>https://pbs.twimg.com/profile_banners/3082932069/1504805845</t>
  </si>
  <si>
    <t>https://pbs.twimg.com/profile_banners/917058346225684480/1509369076</t>
  </si>
  <si>
    <t>https://pbs.twimg.com/profile_banners/14478263/1461640587</t>
  </si>
  <si>
    <t>https://pbs.twimg.com/profile_banners/763979030248853504/1470982046</t>
  </si>
  <si>
    <t>https://pbs.twimg.com/profile_banners/1621271/1401531253</t>
  </si>
  <si>
    <t>https://pbs.twimg.com/profile_banners/783214/1520968514</t>
  </si>
  <si>
    <t>https://pbs.twimg.com/profile_banners/69426451/1482262184</t>
  </si>
  <si>
    <t>https://pbs.twimg.com/profile_banners/15158441/1398916120</t>
  </si>
  <si>
    <t>https://pbs.twimg.com/profile_banners/757229724439576576/1469383841</t>
  </si>
  <si>
    <t>https://pbs.twimg.com/profile_banners/453377043/1412263138</t>
  </si>
  <si>
    <t>https://pbs.twimg.com/profile_banners/1638314162/1517221567</t>
  </si>
  <si>
    <t>https://pbs.twimg.com/profile_banners/29307641/1379690900</t>
  </si>
  <si>
    <t>https://pbs.twimg.com/profile_banners/289691130/1458181474</t>
  </si>
  <si>
    <t>https://pbs.twimg.com/profile_banners/1455981426/1397952198</t>
  </si>
  <si>
    <t>https://pbs.twimg.com/profile_banners/779004722053197825/1507763488</t>
  </si>
  <si>
    <t>https://pbs.twimg.com/profile_banners/60278325/1471994453</t>
  </si>
  <si>
    <t>https://pbs.twimg.com/profile_banners/60675283/1413725434</t>
  </si>
  <si>
    <t>https://pbs.twimg.com/profile_banners/37028681/1457557604</t>
  </si>
  <si>
    <t>https://pbs.twimg.com/profile_banners/340931402/1512199853</t>
  </si>
  <si>
    <t>https://pbs.twimg.com/profile_banners/2617021/1474928577</t>
  </si>
  <si>
    <t>https://pbs.twimg.com/profile_banners/702905265377538049/1489165364</t>
  </si>
  <si>
    <t>https://pbs.twimg.com/profile_banners/954620821/1517419283</t>
  </si>
  <si>
    <t>https://pbs.twimg.com/profile_banners/661643/1353516961</t>
  </si>
  <si>
    <t>https://pbs.twimg.com/profile_banners/76133/1468977147</t>
  </si>
  <si>
    <t>https://pbs.twimg.com/profile_banners/17850785/1450804708</t>
  </si>
  <si>
    <t>https://pbs.twimg.com/profile_banners/964192275986182144/1519486719</t>
  </si>
  <si>
    <t>https://pbs.twimg.com/profile_banners/4167334895/1470889234</t>
  </si>
  <si>
    <t>https://pbs.twimg.com/profile_banners/948342723710472192/1515182779</t>
  </si>
  <si>
    <t>https://pbs.twimg.com/profile_banners/871555083049283584/1515183064</t>
  </si>
  <si>
    <t>https://pbs.twimg.com/profile_banners/3013010104/1454686448</t>
  </si>
  <si>
    <t>https://pbs.twimg.com/profile_banners/545410049/1359256963</t>
  </si>
  <si>
    <t>https://pbs.twimg.com/profile_banners/181810366/1447420855</t>
  </si>
  <si>
    <t>https://pbs.twimg.com/profile_banners/1241612257/1462802730</t>
  </si>
  <si>
    <t>https://pbs.twimg.com/profile_banners/427681749/1509543921</t>
  </si>
  <si>
    <t>https://pbs.twimg.com/profile_banners/135922295/1431055605</t>
  </si>
  <si>
    <t>https://pbs.twimg.com/profile_banners/4338452835/1513614820</t>
  </si>
  <si>
    <t>https://pbs.twimg.com/profile_banners/594649829/1495739985</t>
  </si>
  <si>
    <t>https://pbs.twimg.com/profile_banners/46875431/1509449155</t>
  </si>
  <si>
    <t>https://pbs.twimg.com/profile_banners/14826420/1517211425</t>
  </si>
  <si>
    <t>https://pbs.twimg.com/profile_banners/14412844/1493826317</t>
  </si>
  <si>
    <t>https://pbs.twimg.com/profile_banners/394168668/1426193777</t>
  </si>
  <si>
    <t>https://pbs.twimg.com/profile_banners/26525599/1503059527</t>
  </si>
  <si>
    <t>https://pbs.twimg.com/profile_banners/51524573/1500647276</t>
  </si>
  <si>
    <t>https://pbs.twimg.com/profile_banners/2722415474/1407710909</t>
  </si>
  <si>
    <t>https://pbs.twimg.com/profile_banners/728453768426102784/1462512334</t>
  </si>
  <si>
    <t>https://pbs.twimg.com/profile_banners/925416489343246337/1509472105</t>
  </si>
  <si>
    <t>https://pbs.twimg.com/profile_banners/28994693/1497916837</t>
  </si>
  <si>
    <t>https://pbs.twimg.com/profile_banners/322056868/1471398557</t>
  </si>
  <si>
    <t>https://pbs.twimg.com/profile_banners/86598245/1520798910</t>
  </si>
  <si>
    <t>https://pbs.twimg.com/profile_banners/2982408819/1517789532</t>
  </si>
  <si>
    <t>https://pbs.twimg.com/profile_banners/946507549/1474143263</t>
  </si>
  <si>
    <t>https://pbs.twimg.com/profile_banners/115065053/1520263317</t>
  </si>
  <si>
    <t>https://pbs.twimg.com/profile_banners/35704105/1520930693</t>
  </si>
  <si>
    <t>https://pbs.twimg.com/profile_banners/41438469/1435660135</t>
  </si>
  <si>
    <t>https://pbs.twimg.com/profile_banners/26650371/1482948234</t>
  </si>
  <si>
    <t>https://pbs.twimg.com/profile_banners/21421481/1519394469</t>
  </si>
  <si>
    <t>https://pbs.twimg.com/profile_banners/59129819/1428114169</t>
  </si>
  <si>
    <t>https://pbs.twimg.com/profile_banners/275714999/1400041001</t>
  </si>
  <si>
    <t>https://pbs.twimg.com/profile_banners/926142980/1516913175</t>
  </si>
  <si>
    <t>https://pbs.twimg.com/profile_banners/2932067393/1518741017</t>
  </si>
  <si>
    <t>https://pbs.twimg.com/profile_banners/32934781/1513619093</t>
  </si>
  <si>
    <t>https://pbs.twimg.com/profile_banners/133027929/1401367763</t>
  </si>
  <si>
    <t>https://pbs.twimg.com/profile_banners/736879332321329152/1464521828</t>
  </si>
  <si>
    <t>https://pbs.twimg.com/profile_banners/811253799113342976/1508769491</t>
  </si>
  <si>
    <t>https://pbs.twimg.com/profile_banners/917839544946495488/1507666961</t>
  </si>
  <si>
    <t>https://pbs.twimg.com/profile_banners/3236952754/1460755103</t>
  </si>
  <si>
    <t>https://pbs.twimg.com/profile_banners/66477135/1489403334</t>
  </si>
  <si>
    <t>https://pbs.twimg.com/profile_banners/97974701/1516951454</t>
  </si>
  <si>
    <t>https://pbs.twimg.com/profile_banners/38511276/1477083179</t>
  </si>
  <si>
    <t>https://pbs.twimg.com/profile_banners/900532311770488832/1520973804</t>
  </si>
  <si>
    <t>https://pbs.twimg.com/profile_banners/2979527959/1515437199</t>
  </si>
  <si>
    <t>https://pbs.twimg.com/profile_banners/20859174/1421182032</t>
  </si>
  <si>
    <t>https://pbs.twimg.com/profile_banners/3817037674/1493654444</t>
  </si>
  <si>
    <t>https://pbs.twimg.com/profile_banners/934501597/1397483251</t>
  </si>
  <si>
    <t>https://pbs.twimg.com/profile_banners/47969383/1399272608</t>
  </si>
  <si>
    <t>https://pbs.twimg.com/profile_banners/2938823296/1520977203</t>
  </si>
  <si>
    <t>https://pbs.twimg.com/profile_banners/1975098816/1514858094</t>
  </si>
  <si>
    <t>https://pbs.twimg.com/profile_banners/1378227445/1447712070</t>
  </si>
  <si>
    <t>https://pbs.twimg.com/profile_banners/1299121400/1519145443</t>
  </si>
  <si>
    <t>https://pbs.twimg.com/profile_banners/2734694352/1408380722</t>
  </si>
  <si>
    <t>https://pbs.twimg.com/profile_banners/4922134140/1498616970</t>
  </si>
  <si>
    <t>https://pbs.twimg.com/profile_banners/942373161311416326/1513515153</t>
  </si>
  <si>
    <t>https://pbs.twimg.com/profile_banners/851157987871903745/1503844043</t>
  </si>
  <si>
    <t>https://pbs.twimg.com/profile_banners/4436440343/1498683106</t>
  </si>
  <si>
    <t>https://pbs.twimg.com/profile_banners/18270661/1517305453</t>
  </si>
  <si>
    <t>https://pbs.twimg.com/profile_banners/166236184/1471365066</t>
  </si>
  <si>
    <t>https://pbs.twimg.com/profile_banners/127854864/1445452206</t>
  </si>
  <si>
    <t>https://pbs.twimg.com/profile_banners/463379767/1465765364</t>
  </si>
  <si>
    <t>https://pbs.twimg.com/profile_banners/2368442454/1519302508</t>
  </si>
  <si>
    <t>https://pbs.twimg.com/profile_banners/1485682730/1493876969</t>
  </si>
  <si>
    <t>https://pbs.twimg.com/profile_banners/62665684/1517009028</t>
  </si>
  <si>
    <t>https://pbs.twimg.com/profile_banners/930378333501775872/1521473937</t>
  </si>
  <si>
    <t>https://pbs.twimg.com/profile_banners/20636455/1468685196</t>
  </si>
  <si>
    <t>https://pbs.twimg.com/profile_banners/1647358141/1404320170</t>
  </si>
  <si>
    <t>https://pbs.twimg.com/profile_banners/723477740058492928/1503305336</t>
  </si>
  <si>
    <t>https://pbs.twimg.com/profile_banners/913128578081947649/1507240704</t>
  </si>
  <si>
    <t>https://pbs.twimg.com/profile_banners/2872873780/1415738878</t>
  </si>
  <si>
    <t>https://pbs.twimg.com/profile_banners/7518252/1444404794</t>
  </si>
  <si>
    <t>https://pbs.twimg.com/profile_banners/889256060/1416790949</t>
  </si>
  <si>
    <t>https://pbs.twimg.com/profile_banners/522827630/1517712222</t>
  </si>
  <si>
    <t>https://pbs.twimg.com/profile_banners/47800280/1514375297</t>
  </si>
  <si>
    <t>https://pbs.twimg.com/profile_banners/738100905304821760/1488799482</t>
  </si>
  <si>
    <t>https://pbs.twimg.com/profile_banners/189244565/1455388223</t>
  </si>
  <si>
    <t>https://pbs.twimg.com/profile_banners/73249341/1479194782</t>
  </si>
  <si>
    <t>https://pbs.twimg.com/profile_banners/14587909/1441802946</t>
  </si>
  <si>
    <t>https://pbs.twimg.com/profile_banners/2325262026/1516885451</t>
  </si>
  <si>
    <t>https://pbs.twimg.com/profile_banners/864068095807303680/1507914443</t>
  </si>
  <si>
    <t>https://pbs.twimg.com/profile_banners/177066149/1507312951</t>
  </si>
  <si>
    <t>https://pbs.twimg.com/profile_banners/17929189/1492475414</t>
  </si>
  <si>
    <t>https://pbs.twimg.com/profile_banners/131342910/1519776718</t>
  </si>
  <si>
    <t>https://pbs.twimg.com/profile_banners/715110755410948100/1462232231</t>
  </si>
  <si>
    <t>https://pbs.twimg.com/profile_banners/2214885775/1389733440</t>
  </si>
  <si>
    <t>https://pbs.twimg.com/profile_banners/987295699/1377184432</t>
  </si>
  <si>
    <t>https://pbs.twimg.com/profile_banners/533797569/1501852298</t>
  </si>
  <si>
    <t>https://pbs.twimg.com/profile_banners/289686844/1470424867</t>
  </si>
  <si>
    <t>https://pbs.twimg.com/profile_banners/25035516/1361898809</t>
  </si>
  <si>
    <t>https://pbs.twimg.com/profile_banners/78288179/1492008544</t>
  </si>
  <si>
    <t>https://pbs.twimg.com/profile_banners/106069488/1361483038</t>
  </si>
  <si>
    <t>https://pbs.twimg.com/profile_banners/200489888/1435662322</t>
  </si>
  <si>
    <t>https://pbs.twimg.com/profile_banners/226718013/1403028451</t>
  </si>
  <si>
    <t>https://pbs.twimg.com/profile_banners/747205328618524672/1477824346</t>
  </si>
  <si>
    <t>https://pbs.twimg.com/profile_banners/36327407/1521431573</t>
  </si>
  <si>
    <t>https://pbs.twimg.com/profile_banners/760185820368232448/1470077903</t>
  </si>
  <si>
    <t>https://pbs.twimg.com/profile_banners/265713807/1515790854</t>
  </si>
  <si>
    <t>https://pbs.twimg.com/profile_banners/970622423434481664/1520250701</t>
  </si>
  <si>
    <t>https://pbs.twimg.com/profile_banners/735210745793777665/1464123350</t>
  </si>
  <si>
    <t>https://pbs.twimg.com/profile_banners/493241646/1500642326</t>
  </si>
  <si>
    <t>vi</t>
  </si>
  <si>
    <t>ru</t>
  </si>
  <si>
    <t>ar</t>
  </si>
  <si>
    <t>tr</t>
  </si>
  <si>
    <t>en-gb</t>
  </si>
  <si>
    <t>pt</t>
  </si>
  <si>
    <t>hr</t>
  </si>
  <si>
    <t>ko</t>
  </si>
  <si>
    <t>ja</t>
  </si>
  <si>
    <t>id</t>
  </si>
  <si>
    <t>th</t>
  </si>
  <si>
    <t>uk</t>
  </si>
  <si>
    <t>sr</t>
  </si>
  <si>
    <t>http://abs.twimg.com/images/themes/theme9/bg.gif</t>
  </si>
  <si>
    <t>http://abs.twimg.com/images/themes/theme1/bg.png</t>
  </si>
  <si>
    <t>http://pbs.twimg.com/profile_background_images/695556803/8f3dd10eccedd81bfeb90063f9855f4f.jpeg</t>
  </si>
  <si>
    <t>http://pbs.twimg.com/profile_background_images/628893231/lto1qerqvhluxnvk248j.jpeg</t>
  </si>
  <si>
    <t>http://abs.twimg.com/images/themes/theme8/bg.gif</t>
  </si>
  <si>
    <t>http://pbs.twimg.com/profile_background_images/255728230/para-redes-sociales.jpg</t>
  </si>
  <si>
    <t>http://abs.twimg.com/images/themes/theme4/bg.gif</t>
  </si>
  <si>
    <t>http://pbs.twimg.com/profile_background_images/497421616129642497/EU3s0gkg.jpeg</t>
  </si>
  <si>
    <t>http://abs.twimg.com/images/themes/theme14/bg.gif</t>
  </si>
  <si>
    <t>http://pbs.twimg.com/profile_background_images/536962644758892545/ztlYBnQy.jpeg</t>
  </si>
  <si>
    <t>http://pbs.twimg.com/profile_background_images/700004883320086528/vpgXYyl4.jpg</t>
  </si>
  <si>
    <t>http://pbs.twimg.com/profile_background_images/168933191/jonf.jpg</t>
  </si>
  <si>
    <t>http://pbs.twimg.com/profile_background_images/421572594/VB_Twitter_BG02.jpg</t>
  </si>
  <si>
    <t>http://pbs.twimg.com/profile_background_images/513068223806185472/PHeWUQ9f.png</t>
  </si>
  <si>
    <t>http://pbs.twimg.com/profile_background_images/378800000170010065/DWrcuvZc.jpeg</t>
  </si>
  <si>
    <t>http://pbs.twimg.com/profile_background_images/590002123/90u6vbyztsu9dnw71gwm.png</t>
  </si>
  <si>
    <t>http://pbs.twimg.com/profile_background_images/378800000055048171/b7fd96dcd886d63416dcece849485f25.jpeg</t>
  </si>
  <si>
    <t>http://pbs.twimg.com/profile_background_images/378800000163652127/s2BV5nCe.png</t>
  </si>
  <si>
    <t>http://pbs.twimg.com/profile_background_images/527222046799843328/5GFSYBIg.jpeg</t>
  </si>
  <si>
    <t>http://pbs.twimg.com/profile_background_images/556444122743988224/Da6AlBLB.png</t>
  </si>
  <si>
    <t>http://pbs.twimg.com/profile_background_images/451389902429491200/Rrlh09IC.png</t>
  </si>
  <si>
    <t>http://pbs.twimg.com/profile_background_images/794473213/f50dc46a32b1c02c6d4f0d95ae197dae.jpeg</t>
  </si>
  <si>
    <t>http://pbs.twimg.com/profile_background_images/378800000161698223/6luSBayv.jpeg</t>
  </si>
  <si>
    <t>http://abs.twimg.com/images/themes/theme5/bg.gif</t>
  </si>
  <si>
    <t>http://pbs.twimg.com/profile_background_images/549869299372806146/Q3G_giB8.jpeg</t>
  </si>
  <si>
    <t>http://pbs.twimg.com/profile_background_images/38669129/twitter.jpg</t>
  </si>
  <si>
    <t>http://pbs.twimg.com/profile_background_images/530236939/ted-apr2012.jpg</t>
  </si>
  <si>
    <t>http://pbs.twimg.com/profile_background_images/438105965510926337/EVPywvF8.jpeg</t>
  </si>
  <si>
    <t>http://pbs.twimg.com/profile_background_images/592470436878819329/ekS37QON.png</t>
  </si>
  <si>
    <t>http://pbs.twimg.com/profile_background_images/783893170/fd0ac346829f84fdec1e148d0a1e694e.jpeg</t>
  </si>
  <si>
    <t>http://abs.twimg.com/images/themes/theme15/bg.png</t>
  </si>
  <si>
    <t>http://pbs.twimg.com/profile_background_images/440952377198141441/CZOEB1Di.jpeg</t>
  </si>
  <si>
    <t>http://pbs.twimg.com/profile_background_images/378800000161225014/pAHBS0Gy.jpeg</t>
  </si>
  <si>
    <t>http://pbs.twimg.com/profile_background_images/643743092865024000/r-ShWDvv.jpg</t>
  </si>
  <si>
    <t>http://pbs.twimg.com/profile_background_images/133383414/31396_126923473996248_100000357890709_206374_7920599_s_1_.jpg</t>
  </si>
  <si>
    <t>http://pbs.twimg.com/profile_background_images/453583288003604480/052mllFR.png</t>
  </si>
  <si>
    <t>http://pbs.twimg.com/profile_background_images/401100314/blue_twitter.jpg</t>
  </si>
  <si>
    <t>http://pbs.twimg.com/profile_background_images/601654497/fc1vvc2oi8n7y6gheefs.jpeg</t>
  </si>
  <si>
    <t>http://pbs.twimg.com/profile_background_images/458705039054225409/vq5xlgeP.jpeg</t>
  </si>
  <si>
    <t>http://pbs.twimg.com/profile_background_images/378800000060448793/7a73f1b46eb6a94ffc4bc1094920dc2d.jpeg</t>
  </si>
  <si>
    <t>http://pbs.twimg.com/profile_background_images/621062174060904448/agnvYn-a.jpg</t>
  </si>
  <si>
    <t>http://pbs.twimg.com/profile_background_images/562574856911208448/CpTHtHox.png</t>
  </si>
  <si>
    <t>http://pbs.twimg.com/profile_background_images/570131867169353728/IgTVi2uJ.jpeg</t>
  </si>
  <si>
    <t>http://pbs.twimg.com/profile_background_images/696532320/975cbbcb7c2ceecf78c682588dc39796.jpeg</t>
  </si>
  <si>
    <t>http://pbs.twimg.com/profile_background_images/359980080/twilk_background_4eb7fa0aa1e0c.jpg</t>
  </si>
  <si>
    <t>http://abs.twimg.com/images/themes/theme12/bg.gif</t>
  </si>
  <si>
    <t>http://pbs.twimg.com/profile_background_images/592701008632938496/R3IZC9xX.jpg</t>
  </si>
  <si>
    <t>http://pbs.twimg.com/profile_background_images/489337847321595904/c6i38brU.jpeg</t>
  </si>
  <si>
    <t>http://pbs.twimg.com/profile_background_images/378800000169111387/FGSojTUf.jpeg</t>
  </si>
  <si>
    <t>http://pbs.twimg.com/profile_background_images/378800000150329715/XrhXqmfj.jpeg</t>
  </si>
  <si>
    <t>http://pbs.twimg.com/profile_background_images/471154190048174080/MeTbcsiW.jpeg</t>
  </si>
  <si>
    <t>http://pbs.twimg.com/profile_background_images/729890714/fcca7a256696acece33dc646adc17bf6.png</t>
  </si>
  <si>
    <t>http://pbs.twimg.com/profile_background_images/100371432/Slide1.jpg</t>
  </si>
  <si>
    <t>http://pbs.twimg.com/profile_background_images/228391591/bkg.gif</t>
  </si>
  <si>
    <t>http://pbs.twimg.com/profile_background_images/433555564220534784/SGxaDQ6s.png</t>
  </si>
  <si>
    <t>http://pbs.twimg.com/profile_background_images/454073648114962432/AsFHDeoc.jpeg</t>
  </si>
  <si>
    <t>http://pbs.twimg.com/profile_background_images/378800000178194811/16Tea7n2.jpeg</t>
  </si>
  <si>
    <t>http://pbs.twimg.com/profile_background_images/534092671/background3.jpg</t>
  </si>
  <si>
    <t>http://abs.twimg.com/images/themes/theme2/bg.gif</t>
  </si>
  <si>
    <t>http://pbs.twimg.com/profile_background_images/607370446472765440/Et0xb1S1.jpg</t>
  </si>
  <si>
    <t>http://pbs.twimg.com/profile_background_images/378800000169114088/c2xQptor.jpeg</t>
  </si>
  <si>
    <t>http://pbs.twimg.com/profile_background_images/553702018942906368/iv3hXMuC.jpeg</t>
  </si>
  <si>
    <t>http://pbs.twimg.com/profile_background_images/378800000161723720/wZo_DZMI.jpeg</t>
  </si>
  <si>
    <t>http://pbs.twimg.com/profile_background_images/378800000137806180/Prja6pMP.jpeg</t>
  </si>
  <si>
    <t>http://pbs.twimg.com/profile_background_images/41734417/abiLogo_jumpdrive.jpg</t>
  </si>
  <si>
    <t>http://pbs.twimg.com/profile_background_images/734677414/83a25add7745d0b0a893f817d9478364.png</t>
  </si>
  <si>
    <t>http://pbs.twimg.com/profile_background_images/502112423902343168/w9-TjUSQ.jpeg</t>
  </si>
  <si>
    <t>http://pbs.twimg.com/profile_background_images/461491399611781120/zJLjxHiS.jpeg</t>
  </si>
  <si>
    <t>http://pbs.twimg.com/profile_background_images/378800000134659407/i00WLPm7.jpeg</t>
  </si>
  <si>
    <t>http://pbs.twimg.com/profile_background_images/543083176927588352/Y_aM4zRp.jpeg</t>
  </si>
  <si>
    <t>http://pbs.twimg.com/profile_background_images/495234254247190528/33BMRgPI.png</t>
  </si>
  <si>
    <t>http://pbs.twimg.com/profile_background_images/728368997/d9d7e54f11134eb2857308b27bbbf9cc.jpeg</t>
  </si>
  <si>
    <t>http://abs.twimg.com/images/themes/theme18/bg.gif</t>
  </si>
  <si>
    <t>http://pbs.twimg.com/profile_background_images/491618833099014145/iT7oZe6f.png</t>
  </si>
  <si>
    <t>http://pbs.twimg.com/profile_background_images/378800000103011882/ba0e9edc2d1fa9fbd56eee56b41800f7.jpeg</t>
  </si>
  <si>
    <t>http://pbs.twimg.com/profile_background_images/37904691/DMS_full_keys6_031708-1.jpg</t>
  </si>
  <si>
    <t>http://pbs.twimg.com/profile_background_images/511849324997652481/qqFzlw5s.png</t>
  </si>
  <si>
    <t>http://pbs.twimg.com/profile_background_images/512026272/xb25c1cf6737b09ba9dbe3c704b58302.png</t>
  </si>
  <si>
    <t>http://pbs.twimg.com/profile_background_images/778333506/cf6ea4ba9d75ade99a2eb7a0c2b83afd.jpeg</t>
  </si>
  <si>
    <t>http://abs.twimg.com/images/themes/theme19/bg.gif</t>
  </si>
  <si>
    <t>http://pbs.twimg.com/profile_background_images/811999257/38b896a7a2e38fb6a9bf0bbde763cbea.jpeg</t>
  </si>
  <si>
    <t>http://abs.twimg.com/images/themes/theme6/bg.gif</t>
  </si>
  <si>
    <t>http://pbs.twimg.com/profile_background_images/864460247/863d856b85cda6000d4e0c3c83571910.jpeg</t>
  </si>
  <si>
    <t>http://pbs.twimg.com/profile_background_images/378800000099277746/26e18af5fb7bc0a3cfddb32e9e2fdc6c.jpeg</t>
  </si>
  <si>
    <t>http://pbs.twimg.com/profile_background_images/668471814/acf6a7767af135d25505d16f95f7e8e3.png</t>
  </si>
  <si>
    <t>http://pbs.twimg.com/profile_background_images/450695114298376192/32cpUbSY.jpeg</t>
  </si>
  <si>
    <t>http://pbs.twimg.com/profile_background_images/481975758/uptown-michael-b-jordan-52b-300x406.jpg</t>
  </si>
  <si>
    <t>http://pbs.twimg.com/profile_background_images/670119322/857476b83daa55f492cf22ff8b4a3310.jpeg</t>
  </si>
  <si>
    <t>http://pbs.twimg.com/profile_background_images/586108138270490624/Cv1HV8b8.jpg</t>
  </si>
  <si>
    <t>http://abs.twimg.com/images/themes/theme10/bg.gif</t>
  </si>
  <si>
    <t>http://pbs.twimg.com/profile_background_images/378800000172834508/aGUoUmqB.jpeg</t>
  </si>
  <si>
    <t>http://pbs.twimg.com/profile_background_images/561955703753957377/JINi1-sJ.png</t>
  </si>
  <si>
    <t>http://pbs.twimg.com/profile_background_images/494825947816677376/APvCHShK.png</t>
  </si>
  <si>
    <t>http://pbs.twimg.com/profile_background_images/325005420/Wallpapers-room_com___Sidelights_IcyHot_by_yt458_1920x1200.jpg</t>
  </si>
  <si>
    <t>http://pbs.twimg.com/profile_background_images/378800000100922043/0f6a31139767dd049b00d7d3aad0607a.jpeg</t>
  </si>
  <si>
    <t>http://pbs.twimg.com/profile_background_images/484643307612409858/Q-lJ7phd.png</t>
  </si>
  <si>
    <t>http://pbs.twimg.com/profile_background_images/179891687/SMHQ_Twitter4.jpg</t>
  </si>
  <si>
    <t>http://pbs.twimg.com/profile_background_images/514933644/Ap9RRJkCQAEHRDS.jpg</t>
  </si>
  <si>
    <t>http://pbs.twimg.com/profile_background_images/378800000109893354/0375ee88996cf0dad26e6a0d0b20dd10.png</t>
  </si>
  <si>
    <t>http://pbs.twimg.com/profile_background_images/890078490/c5fa47d5a33e24a6d378a53cb0565879.jpeg</t>
  </si>
  <si>
    <t>http://pbs.twimg.com/profile_background_images/378800000057044439/9165a0f12ab429361665fc271a9a4aca.jpeg</t>
  </si>
  <si>
    <t>http://pbs.twimg.com/profile_background_images/698143900/b8e3bb04f9903b91d2898e886d229177.jpeg</t>
  </si>
  <si>
    <t>http://pbs.twimg.com/profile_background_images/187168380/xoxolizza-NewTwitterC.png</t>
  </si>
  <si>
    <t>http://pbs.twimg.com/profile_background_images/461505407110758403/8xzxeW2C.jpeg</t>
  </si>
  <si>
    <t>http://pbs.twimg.com/profile_background_images/378800000147535982/XciOxn3C.jpeg</t>
  </si>
  <si>
    <t>http://pbs.twimg.com/profile_background_images/140849519/twitter_header4.jpg</t>
  </si>
  <si>
    <t>http://pbs.twimg.com/profile_background_images/451703145735782400/XZVY5RIa.jpeg</t>
  </si>
  <si>
    <t>http://abs.twimg.com/images/themes/theme3/bg.gif</t>
  </si>
  <si>
    <t>http://pbs.twimg.com/profile_background_images/802445505/f4637f4a288446e4f9becf24051f7d06.png</t>
  </si>
  <si>
    <t>http://pbs.twimg.com/profile_background_images/568356210340921344/DsxEDwQv.jpeg</t>
  </si>
  <si>
    <t>http://pbs.twimg.com/profile_background_images/96552880/DSC00654.JPG</t>
  </si>
  <si>
    <t>http://pbs.twimg.com/profile_background_images/542855638364069888/O4Z-SI9e.jpeg</t>
  </si>
  <si>
    <t>http://pbs.twimg.com/profile_background_images/473227194/TwitterBG_LinkedIn_Design_BG.jpg</t>
  </si>
  <si>
    <t>http://pbs.twimg.com/profile_background_images/608540239557238784/UBcn_JI2.jpg</t>
  </si>
  <si>
    <t>http://pbs.twimg.com/profile_background_images/16858661/DougMorneau_at_Google.jpg</t>
  </si>
  <si>
    <t>http://pbs.twimg.com/profile_background_images/453984617154879488/_nDE4h-q.png</t>
  </si>
  <si>
    <t>http://pbs.twimg.com/profile_background_images/378800000164105425/oO6BBO_n.png</t>
  </si>
  <si>
    <t>http://pbs.twimg.com/profile_background_images/434810546794151936/r2l58zFc.jpeg</t>
  </si>
  <si>
    <t>http://pbs.twimg.com/profile_background_images/439159794499219456/to3QYSZa.jpeg</t>
  </si>
  <si>
    <t>http://pbs.twimg.com/profile_background_images/5175858/.jpg</t>
  </si>
  <si>
    <t>http://pbs.twimg.com/profile_background_images/95417412/x8eb5dd961d20c6d06852ee5d9ed5f8d.jpg</t>
  </si>
  <si>
    <t>http://pbs.twimg.com/profile_background_images/378800000165418044/is3jytOE.jpeg</t>
  </si>
  <si>
    <t>http://pbs.twimg.com/profile_background_images/686558625/9a7158abd2bf03b71942c5b295dadae2.png</t>
  </si>
  <si>
    <t>http://pbs.twimg.com/profile_background_images/378800000158164745/j6ZXAD79.jpeg</t>
  </si>
  <si>
    <t>http://pbs.twimg.com/profile_background_images/449988869908201472/Yd89EF3U.jpeg</t>
  </si>
  <si>
    <t>http://pbs.twimg.com/profile_background_images/873062251/a8d7bb938df87f5f605d1b16e07ad1c6.jpeg</t>
  </si>
  <si>
    <t>http://pbs.twimg.com/profile_background_images/862689784921182209/RgDoSSL8.jpg</t>
  </si>
  <si>
    <t>http://pbs.twimg.com/profile_background_images/435061852200906752/JpRUwzzu.jpeg</t>
  </si>
  <si>
    <t>http://pbs.twimg.com/profile_background_images/60511457/free_twitter_designer2.jpg</t>
  </si>
  <si>
    <t>http://pbs.twimg.com/profile_background_images/792449332/4c20f05444ad957569b87c6324582cad.jpeg</t>
  </si>
  <si>
    <t>http://pbs.twimg.com/profile_background_images/562634429940506624/tbC65Th1.png</t>
  </si>
  <si>
    <t>http://pbs.twimg.com/profile_background_images/378800000077635018/0e2886c040db42b8978275d114968e96.png</t>
  </si>
  <si>
    <t>http://pbs.twimg.com/profile_background_images/378800000099636097/51c77d277576abe1836c8407087045fb.jpeg</t>
  </si>
  <si>
    <t>http://pbs.twimg.com/profile_background_images/318842230/New-100-dollar-bill.jpg</t>
  </si>
  <si>
    <t>http://pbs.twimg.com/profile_background_images/453231481725276161/H_wAuzua.jpeg</t>
  </si>
  <si>
    <t>http://pbs.twimg.com/profile_background_images/701370107/158739083d487e86a0bdc2eca3cce1e6.png</t>
  </si>
  <si>
    <t>http://pbs.twimg.com/profile_background_images/378800000163763810/hPM6ksKk.jpeg</t>
  </si>
  <si>
    <t>http://pbs.twimg.com/profile_background_images/682352822004936705/9JQfTbxJ.png</t>
  </si>
  <si>
    <t>http://pbs.twimg.com/profile_background_images/803381732/9b79d43de5e4bbb360fb19910d9c6894.jpeg</t>
  </si>
  <si>
    <t>http://pbs.twimg.com/profile_background_images/378800000108295344/3bcd0bf87d76a0df18765c5e78595532.jpeg</t>
  </si>
  <si>
    <t>http://pbs.twimg.com/profile_background_images/378800000090069700/bd5ff9b4c58d9d924fb63b90b2c93c59.png</t>
  </si>
  <si>
    <t>http://pbs.twimg.com/profile_background_images/192747353/x6f39eef54393c09cd0d844624b3b6e3.jpg</t>
  </si>
  <si>
    <t>http://pbs.twimg.com/profile_background_images/648824302456827908/iL8i_nA4.jpg</t>
  </si>
  <si>
    <t>http://pbs.twimg.com/profile_background_images/73643658/Dermasolve-Twitter_BG.jpg</t>
  </si>
  <si>
    <t>http://pbs.twimg.com/profile_background_images/378800000070096678/3e1d409ce78ea56b294ef79d703ffd41.jpeg</t>
  </si>
  <si>
    <t>http://pbs.twimg.com/profile_background_images/601069737422950400/CrUAcSx4.png</t>
  </si>
  <si>
    <t>http://pbs.twimg.com/profile_background_images/350401432/O365_tw_bckgrnd_10212011.jpg</t>
  </si>
  <si>
    <t>http://pbs.twimg.com/profile_background_images/462336682377752576/LrV2CBPv.png</t>
  </si>
  <si>
    <t>http://a0.twimg.com/profile_background_images/546761351/twiter_bg.jpg</t>
  </si>
  <si>
    <t>http://pbs.twimg.com/profile_background_images/314722850/Tweet_Background.gif</t>
  </si>
  <si>
    <t>http://pbs.twimg.com/profile_background_images/378800000154342559/3NvZdlmm.jpeg</t>
  </si>
  <si>
    <t>http://abs.twimg.com/images/themes/theme16/bg.gif</t>
  </si>
  <si>
    <t>http://pbs.twimg.com/profile_background_images/529708731416592385/iGkbwZTn.png</t>
  </si>
  <si>
    <t>http://pbs.twimg.com/profile_background_images/746320681/1c22613f9c8bfedece6f2961ee388591.jpeg</t>
  </si>
  <si>
    <t>http://pbs.twimg.com/profile_background_images/459720886400983040/KtJIiDee.jpeg</t>
  </si>
  <si>
    <t>http://pbs.twimg.com/profile_background_images/563190449213435904/XOgwsWEb.jpeg</t>
  </si>
  <si>
    <t>http://a0.twimg.com/images/themes/theme14/bg.gif</t>
  </si>
  <si>
    <t>http://pbs.twimg.com/profile_background_images/162919748/twilk_background_4cbc6ae2b223b.jpg</t>
  </si>
  <si>
    <t>http://pbs.twimg.com/profile_background_images/405223541/CMI_twitter.gif</t>
  </si>
  <si>
    <t>http://pbs.twimg.com/profile_background_images/775189972/b4cf6087c5e5f9b6ce64fd0daa72c226.jpeg</t>
  </si>
  <si>
    <t>http://pbs.twimg.com/profile_background_images/378800000110656558/79886468d65523e0d4388e54aea69471.png</t>
  </si>
  <si>
    <t>http://pbs.twimg.com/profile_background_images/378800000163223948/au9YJKkB.jpeg</t>
  </si>
  <si>
    <t>http://pbs.twimg.com/profile_background_images/630419473/hpqdik06fuvlkvd6tfqn.png</t>
  </si>
  <si>
    <t>http://pbs.twimg.com/profile_background_images/671438912/5248693248645210a84e3ac033106fc0.jpeg</t>
  </si>
  <si>
    <t>http://pbs.twimg.com/profile_background_images/699621609/0ce845362893fdf6cc3839f37b45e17e.jpeg</t>
  </si>
  <si>
    <t>http://pbs.twimg.com/profile_background_images/378800000010408434/3c942803c0b0e7e8abdb052138738dd6.png</t>
  </si>
  <si>
    <t>http://pbs.twimg.com/profile_background_images/107753786/slideshare_june2010.png</t>
  </si>
  <si>
    <t>http://pbs.twimg.com/profile_background_images/451287961779179520/Ha0Kc-Wy.png</t>
  </si>
  <si>
    <t>http://pbs.twimg.com/profile_background_images/242430827/3.jpg</t>
  </si>
  <si>
    <t>http://pbs.twimg.com/profile_background_images/874497459/e5dd55b18c1b232b00f2662264b1dc97.jpeg</t>
  </si>
  <si>
    <t>http://pbs.twimg.com/profile_background_images/515769149251809280/uBMXVEqs.jpeg</t>
  </si>
  <si>
    <t>http://pbs.twimg.com/profile_background_images/303148387/xa7cbf6c2de660cbe63d789dfe71ef7c.jpg</t>
  </si>
  <si>
    <t>http://pbs.twimg.com/profile_background_images/378800000178200294/N_OvniQZ.png</t>
  </si>
  <si>
    <t>http://pbs.twimg.com/profile_background_images/848216115/cb844bd80df9967d50b8cd4039378169.jpeg</t>
  </si>
  <si>
    <t>http://pbs.twimg.com/profile_background_images/504424020909907968/rJwM4Z_z.jpeg</t>
  </si>
  <si>
    <t>http://pbs.twimg.com/profile_background_images/447517173901049856/bMVOYboI.jpeg</t>
  </si>
  <si>
    <t>http://pbs.twimg.com/profile_background_images/420767316/x9770a088c6e6776ee683dfdd088b567.jpg</t>
  </si>
  <si>
    <t>http://pbs.twimg.com/profile_background_images/378800000151885179/6Pdsauj-.jpeg</t>
  </si>
  <si>
    <t>http://pbs.twimg.com/profile_background_images/566007032294027264/245pmluj.jpeg</t>
  </si>
  <si>
    <t>http://pbs.twimg.com/profile_background_images/310438727/x4a5500b809386d493c40dbe18c76c89.png</t>
  </si>
  <si>
    <t>http://pbs.twimg.com/profile_background_images/571311683918761984/dlMp1Vox.jpeg</t>
  </si>
  <si>
    <t>http://pbs.twimg.com/profile_background_images/530656870/twitter-background-curation-traffic.png</t>
  </si>
  <si>
    <t>http://pbs.twimg.com/profile_background_images/378800000077711841/a263f47246550834bcc710832f23e181.png</t>
  </si>
  <si>
    <t>http://pbs.twimg.com/profile_background_images/378800000001885097/4aae399719f1bb72744418dbd932be32.png</t>
  </si>
  <si>
    <t>http://pbs.twimg.com/profile_background_images/797545758/07934124a6a84024c88d0f4c68ef9c4c.jpeg</t>
  </si>
  <si>
    <t>http://pbs.twimg.com/profile_background_images/885941281/e6d167d7689f39ce9e36b0c214db4f0d.jpeg</t>
  </si>
  <si>
    <t>http://pbs.twimg.com/profile_background_images/435789637051629568/GAkav8rV.png</t>
  </si>
  <si>
    <t>http://pbs.twimg.com/profile_background_images/378800000119150106/ba86b38c4e0e9b29b92cf278e4aaf4b9.jpeg</t>
  </si>
  <si>
    <t>http://pbs.twimg.com/profile_background_images/557954763/CF_Twitter.jpg</t>
  </si>
  <si>
    <t>http://pbs.twimg.com/profile_background_images/777432115/deb254ce7b549f804a2d7d633cfcdf91.jpeg</t>
  </si>
  <si>
    <t>http://pbs.twimg.com/profile_background_images/46613420/bgd_tweeter.jpg</t>
  </si>
  <si>
    <t>http://pbs.twimg.com/profile_background_images/2430093/logo_old.gif</t>
  </si>
  <si>
    <t>http://abs.twimg.com/images/themes/theme17/bg.gif</t>
  </si>
  <si>
    <t>http://pbs.twimg.com/profile_background_images/456486993241710592/3LfSfA-Z.jpeg</t>
  </si>
  <si>
    <t>http://pbs.twimg.com/profile_background_images/74602513/retro-waves-002989-orange-red-violet.jpg</t>
  </si>
  <si>
    <t>http://pbs.twimg.com/profile_background_images/368976595/Twitter_BG_2.jpg</t>
  </si>
  <si>
    <t>http://pbs.twimg.com/profile_background_images/12710963/Marketingprofs.jpg</t>
  </si>
  <si>
    <t>http://pbs.twimg.com/profile_background_images/638982469/1te7dvi44ogz8nlzvbr1.jpeg</t>
  </si>
  <si>
    <t>http://pbs.twimg.com/profile_background_images/503843339897032706/ZyYIOyZp.png</t>
  </si>
  <si>
    <t>http://pbs.twimg.com/profile_background_images/689331610/28c535df309af761cdc6462fc81edbe6.jpeg</t>
  </si>
  <si>
    <t>http://pbs.twimg.com/profile_background_images/814715412/159aa29378a68b280067a40b20c7de44.jpeg</t>
  </si>
  <si>
    <t>http://pbs.twimg.com/profile_background_images/266008402/Twitter_1440x900.jpg</t>
  </si>
  <si>
    <t>http://pbs.twimg.com/profile_background_images/698224375238160388/cOzpiaBi.jpg</t>
  </si>
  <si>
    <t>http://pbs.twimg.com/profile_background_images/409969843/Twitter_Background_2012.jpg</t>
  </si>
  <si>
    <t>http://pbs.twimg.com/profile_background_images/575705927459823617/aEdLGIM-.png</t>
  </si>
  <si>
    <t>http://pbs.twimg.com/profile_background_images/31378895/1000-dollar-US-bill-front.jpg</t>
  </si>
  <si>
    <t>http://pbs.twimg.com/profile_background_images/360115974/BCBackground.JPG</t>
  </si>
  <si>
    <t>http://pbs.twimg.com/profile_background_images/850335600/d0e234c96232832f2386f0f53df41391.jpeg</t>
  </si>
  <si>
    <t>http://pbs.twimg.com/profile_background_images/598510376146206722/sLBrmj7G.jpg</t>
  </si>
  <si>
    <t>http://pbs.twimg.com/profile_background_images/497036137332891648/lkmAwbl2.png</t>
  </si>
  <si>
    <t>http://pbs.twimg.com/profile_background_images/378800000052328745/3495b80b12ed0da2d9b3dbc477d2b788.png</t>
  </si>
  <si>
    <t>http://pbs.twimg.com/profile_background_images/378800000052193591/3112cbab67ef2b8aa8380dfe26dd4bf6.jpeg</t>
  </si>
  <si>
    <t>http://pbs.twimg.com/profile_background_images/378800000162077744/ME_s3PSQ.jpeg</t>
  </si>
  <si>
    <t>http://pbs.twimg.com/profile_background_images/7314553/maui_orange_background.jpg</t>
  </si>
  <si>
    <t>http://pbs.twimg.com/profile_background_images/378800000096926268/2ed66806d60ceef437da92525ef1474b.jpeg</t>
  </si>
  <si>
    <t>http://pbs.twimg.com/profile_background_images/769077603/35503a337ed2943682dd4a189f2113ed.jpeg</t>
  </si>
  <si>
    <t>http://pbs.twimg.com/profile_background_images/525684916336340993/g8NdnJdy.png</t>
  </si>
  <si>
    <t>http://pbs.twimg.com/profile_background_images/477848125437005824/CwZHxowY.jpeg</t>
  </si>
  <si>
    <t>http://pbs.twimg.com/profile_background_images/448141951142219776/NayCzXEp.jpeg</t>
  </si>
  <si>
    <t>http://pbs.twimg.com/profile_background_images/808637552/325fdb41ce3cab3ea6d686835739604c.gif</t>
  </si>
  <si>
    <t>http://pbs.twimg.com/profile_background_images/530021613/trump_scotland__43_of_70_cc.jpg</t>
  </si>
  <si>
    <t>http://pbs.twimg.com/profile_background_images/635490585319575552/aSPYkLM1.jpg</t>
  </si>
  <si>
    <t>http://pbs.twimg.com/profile_background_images/451377748095664128/fbeIXJfH.png</t>
  </si>
  <si>
    <t>http://pbs.twimg.com/profile_background_images/619692223987187712/WgJ5uo6e.png</t>
  </si>
  <si>
    <t>http://pbs.twimg.com/profile_background_images/378800000148608741/nXf0GIa8.png</t>
  </si>
  <si>
    <t>http://pbs.twimg.com/profile_background_images/376933810/sfondo-ilsole.gif</t>
  </si>
  <si>
    <t>http://pbs.twimg.com/profile_background_images/378800000182777556/CFUjpbIU.jpeg</t>
  </si>
  <si>
    <t>http://pbs.twimg.com/profile_background_images/378800000111248314/9dc108584d1076a50b60c933e4233642.jpeg</t>
  </si>
  <si>
    <t>http://pbs.twimg.com/profile_background_images/590947066987188224/RopeEBlC.jpg</t>
  </si>
  <si>
    <t>http://pbs.twimg.com/profile_background_images/48520279/sCRMlogo.jpg</t>
  </si>
  <si>
    <t>http://pbs.twimg.com/profile_background_images/597837706719170560/NnZIEkj3.png</t>
  </si>
  <si>
    <t>http://pbs.twimg.com/profile_background_images/378800000172711814/0tXzBmnI.jpeg</t>
  </si>
  <si>
    <t>http://pbs.twimg.com/profile_background_images/484596677550931970/DqLFoEET.jpeg</t>
  </si>
  <si>
    <t>http://pbs.twimg.com/profile_background_images/552240610543800320/U6vLkUXd.jpeg</t>
  </si>
  <si>
    <t>http://pbs.twimg.com/profile_background_images/378800000152389385/8A0baoOT.png</t>
  </si>
  <si>
    <t>http://pbs.twimg.com/profile_background_images/378800000160022828/neCCh__0.png</t>
  </si>
  <si>
    <t>http://pbs.twimg.com/profile_background_images/681256792496578560/giPzxIqm.jpg</t>
  </si>
  <si>
    <t>http://pbs.twimg.com/profile_background_images/166222653/freetwitterl-7--un-1-.br.jpg</t>
  </si>
  <si>
    <t>http://pbs.twimg.com/profile_background_images/468324285308616704/VZdXYQb2.jpeg</t>
  </si>
  <si>
    <t>http://pbs.twimg.com/profile_background_images/713915549026279424/8eSOwDUJ.jpg</t>
  </si>
  <si>
    <t>http://pbs.twimg.com/profile_background_images/762393268/b42821961e5a7e818929d25510475b09.png</t>
  </si>
  <si>
    <t>http://pbs.twimg.com/profile_background_images/657090062/l1uqey5sy82r9ijhke1i.png</t>
  </si>
  <si>
    <t>http://pbs.twimg.com/profile_background_images/611575894923087872/qSV08rHX.jpg</t>
  </si>
  <si>
    <t>http://pbs.twimg.com/profile_background_images/535855770831552512/8DQK7mzA.jpeg</t>
  </si>
  <si>
    <t>http://pbs.twimg.com/profile_background_images/452760930724491264/NH2DvJUM.png</t>
  </si>
  <si>
    <t>http://pbs.twimg.com/profile_background_images/378800000123051650/4d867cb86b2ef7d68c265d9c0f8b4b05.png</t>
  </si>
  <si>
    <t>http://pbs.twimg.com/profile_background_images/41865328/twitter.jpg</t>
  </si>
  <si>
    <t>http://pbs.twimg.com/profile_background_images/521438408690765824/LXC87_sk.jpeg</t>
  </si>
  <si>
    <t>http://pbs.twimg.com/profile_background_images/570505953/w50rr9npmn25uvjdsjum.jpeg</t>
  </si>
  <si>
    <t>http://pbs.twimg.com/profile_background_images/711775581969506304/kg8VVY7i.jpg</t>
  </si>
  <si>
    <t>http://a0.twimg.com/profile_background_images/454450818/3346431130_9f140c096b_o-2.jpg</t>
  </si>
  <si>
    <t>http://pbs.twimg.com/profile_background_images/716286688/4b79245d08c0806b0b4f82d8d2eacd21.jpeg</t>
  </si>
  <si>
    <t>http://a0.twimg.com/images/themes/theme1/bg.png</t>
  </si>
  <si>
    <t>http://pbs.twimg.com/profile_background_images/568699199907065856/yk6DUtUR.png</t>
  </si>
  <si>
    <t>http://pbs.twimg.com/profile_background_images/634575835/546680_397353090324622_1667901168_n-2.jpg</t>
  </si>
  <si>
    <t>http://pbs.twimg.com/profile_background_images/715094943711301632/rl4UhI_t.jpg</t>
  </si>
  <si>
    <t>http://pbs.twimg.com/profile_background_images/601126041/kciq6xfms0asiqibiv2m.jpeg</t>
  </si>
  <si>
    <t>http://pbs.twimg.com/profile_background_images/378800000032127435/cf963c7326bbed7a793e8cd3acb09800.jpeg</t>
  </si>
  <si>
    <t>http://pbs.twimg.com/profile_background_images/686449559/5fc846e6193eba3149bf4c0fccd3fd38.jpeg</t>
  </si>
  <si>
    <t>http://pbs.twimg.com/profile_background_images/215140236/onalytica-twitter.png</t>
  </si>
  <si>
    <t>http://pbs.twimg.com/profile_background_images/22902602/2_twitter_990-676_-_Copy.jpg</t>
  </si>
  <si>
    <t>http://pbs.twimg.com/profile_background_images/520902980426428417/ZJi9c0YD.png</t>
  </si>
  <si>
    <t>http://pbs.twimg.com/profile_background_images/460885198935056384/oPkpOEzD.jpeg</t>
  </si>
  <si>
    <t>http://pbs.twimg.com/profile_background_images/645412899146461184/NP0Yrg-a.png</t>
  </si>
  <si>
    <t>http://pbs.twimg.com/profile_background_images/378800000114873933/318cf4ff1b84dd80bec75f6b72045deb.jpeg</t>
  </si>
  <si>
    <t>http://pbs.twimg.com/profile_background_images/457192467595411457/Df3Bb7rE.jpeg</t>
  </si>
  <si>
    <t>http://pbs.twimg.com/profile_background_images/670450194/3f4db122fd8f3cfe6be2c1003aa30d41.jpeg</t>
  </si>
  <si>
    <t>http://pbs.twimg.com/profile_background_images/220989271/twitter_bg.png</t>
  </si>
  <si>
    <t>http://abs.twimg.com/images/themes/theme13/bg.gif</t>
  </si>
  <si>
    <t>http://pbs.twimg.com/profile_background_images/687679396438740993/7IPJMC3D.jpg</t>
  </si>
  <si>
    <t>http://pbs.twimg.com/profile_background_images/752213706/93f3f473058e4e8fb59cc80c0c036c03.jpeg</t>
  </si>
  <si>
    <t>http://pbs.twimg.com/profile_background_images/378800000177630449/BKmuMQeH.jpeg</t>
  </si>
  <si>
    <t>http://pbs.twimg.com/profile_background_images/807718979/adc843e5bf132a1829babacc9609df76.jpeg</t>
  </si>
  <si>
    <t>http://pbs.twimg.com/profile_background_images/649891880189214720/14usps13.png</t>
  </si>
  <si>
    <t>http://pbs.twimg.com/profile_background_images/886397194/ded10f8d40d1df8110736ee194a8022b.jpeg</t>
  </si>
  <si>
    <t>http://pbs.twimg.com/profile_background_images/500311498355269633/JycHTbQx.png</t>
  </si>
  <si>
    <t>http://a0.twimg.com/profile_background_images/2272/inks20sm.jpg</t>
  </si>
  <si>
    <t>http://pbs.twimg.com/profile_background_images/813372034/9d234e23d1f12d164460a52522738e24.png</t>
  </si>
  <si>
    <t>http://pbs.twimg.com/profile_background_images/747709286/1baafed21b068c724e790d56c66db0d0.jpeg</t>
  </si>
  <si>
    <t>http://pbs.twimg.com/profile_background_images/378800000133255121/idE8joxc.jpeg</t>
  </si>
  <si>
    <t>http://pbs.twimg.com/profile_background_images/44552084/Digital_Leaders.jpg</t>
  </si>
  <si>
    <t>http://pbs.twimg.com/profile_background_images/652481319801257984/42TEOptu.png</t>
  </si>
  <si>
    <t>http://pbs.twimg.com/profile_background_images/690106601/589cf9cf700daf0641bfbcf6d8bff8e3.png</t>
  </si>
  <si>
    <t>http://pbs.twimg.com/profile_background_images/378800000103803962/01296ab07711f7d379294ad059b537e0.jpeg</t>
  </si>
  <si>
    <t>http://pbs.twimg.com/profile_background_images/456871912874848256/3yRWOUQH.jpeg</t>
  </si>
  <si>
    <t>http://pbs.twimg.com/profile_background_images/378800000104226908/c05b6a60d21b4b233fba23b4a35e167e.png</t>
  </si>
  <si>
    <t>http://pbs.twimg.com/profile_background_images/459703728371560449/L6gb2xEx.jpeg</t>
  </si>
  <si>
    <t>http://pbs.twimg.com/profile_background_images/447911354/Photo-0350.jpg</t>
  </si>
  <si>
    <t>http://pbs.twimg.com/profile_background_images/19979734/Kevin_Knebl_Speaker_Trainer_Coach.jpg</t>
  </si>
  <si>
    <t>http://pbs.twimg.com/profile_background_images/378800000166993975/Cbdpq6Wf.jpeg</t>
  </si>
  <si>
    <t>http://pbs.twimg.com/profile_background_images/533079988/DemandSpring_TwitterSkin_4_21.jpg</t>
  </si>
  <si>
    <t>http://pbs.twimg.com/profile_background_images/72364690/chrissietwitter.jpg</t>
  </si>
  <si>
    <t>http://pbs.twimg.com/profile_background_images/85244101/nakedtwitter.jpg</t>
  </si>
  <si>
    <t>http://pbs.twimg.com/profile_background_images/795676184/720d00179a79c295dfb89a96dad37c9a.png</t>
  </si>
  <si>
    <t>http://pbs.twimg.com/profile_background_images/674489832/ac3377f66231c13e365f331fd8f08325.jpeg</t>
  </si>
  <si>
    <t>http://pbs.twimg.com/profile_background_images/455551530435751936/zhfUnHWm.jpeg</t>
  </si>
  <si>
    <t>http://pbs.twimg.com/profile_background_images/506940391887618048/bvPg7-Tt.png</t>
  </si>
  <si>
    <t>http://pbs.twimg.com/profile_background_images/549227623/img_bg_twitter_mode_2012.png</t>
  </si>
  <si>
    <t>http://pbs.twimg.com/profile_images/965731289981599744/FOq_Bex8_normal.jpg</t>
  </si>
  <si>
    <t>http://pbs.twimg.com/profile_images/837099761811533824/r1zD8XxS_normal.jpg</t>
  </si>
  <si>
    <t>http://pbs.twimg.com/profile_images/733666697702334465/GnN39bCX_normal.jpg</t>
  </si>
  <si>
    <t>http://pbs.twimg.com/profile_images/561329461120212992/fdxE9DWx_normal.jpeg</t>
  </si>
  <si>
    <t>http://pbs.twimg.com/profile_images/815303400715911168/EVwyXU3I_normal.jpg</t>
  </si>
  <si>
    <t>http://pbs.twimg.com/profile_images/880112934172721152/akFc-AAP_normal.jpg</t>
  </si>
  <si>
    <t>http://pbs.twimg.com/profile_images/1778909018/182350_normal.jpg</t>
  </si>
  <si>
    <t>http://pbs.twimg.com/profile_images/866024121943158784/vVOwLAze_normal.jpg</t>
  </si>
  <si>
    <t>http://pbs.twimg.com/profile_images/580974350494363648/hVWHQ0D8_normal.jpg</t>
  </si>
  <si>
    <t>http://pbs.twimg.com/profile_images/588857994739208194/HA0Y-I91_normal.png</t>
  </si>
  <si>
    <t>http://pbs.twimg.com/profile_images/791442887514861568/qUbKNIMK_normal.jpg</t>
  </si>
  <si>
    <t>http://pbs.twimg.com/profile_images/682978816294162433/4iNlLp_8_normal.jpg</t>
  </si>
  <si>
    <t>http://pbs.twimg.com/profile_images/1581408253/KC_normal.jpg</t>
  </si>
  <si>
    <t>http://pbs.twimg.com/profile_images/710972032813404163/6IrFzK6c_normal.jpg</t>
  </si>
  <si>
    <t>http://pbs.twimg.com/profile_images/887665936735637509/n0YaP0YQ_normal.jpg</t>
  </si>
  <si>
    <t>http://pbs.twimg.com/profile_images/1422955176/c-store_normal.jpg</t>
  </si>
  <si>
    <t>http://pbs.twimg.com/profile_images/946523770734424064/ZTfCKcRv_normal.jpg</t>
  </si>
  <si>
    <t>http://pbs.twimg.com/profile_images/763267585760780288/-7bCnpZm_normal.jpg</t>
  </si>
  <si>
    <t>http://pbs.twimg.com/profile_images/886271828200529920/CygHiZ-5_normal.jpg</t>
  </si>
  <si>
    <t>http://pbs.twimg.com/profile_images/615577992815882240/Iap3Di46_normal.png</t>
  </si>
  <si>
    <t>http://pbs.twimg.com/profile_images/490207413933309952/_LiT6IcT_normal.png</t>
  </si>
  <si>
    <t>http://pbs.twimg.com/profile_images/760157914686296064/GsQy4dCZ_normal.jpg</t>
  </si>
  <si>
    <t>http://pbs.twimg.com/profile_images/709825689181147136/SdVd6iit_normal.jpg</t>
  </si>
  <si>
    <t>http://pbs.twimg.com/profile_images/931608729174372352/CvDh2aKQ_normal.jpg</t>
  </si>
  <si>
    <t>http://pbs.twimg.com/profile_images/874423438382739456/iluuSs4m_normal.jpg</t>
  </si>
  <si>
    <t>http://pbs.twimg.com/profile_images/716283264881700865/voT_NePC_normal.jpg</t>
  </si>
  <si>
    <t>http://pbs.twimg.com/profile_images/940256618108788736/uEhO7c_r_normal.jpg</t>
  </si>
  <si>
    <t>http://pbs.twimg.com/profile_images/948907725148344320/YHOZFqzQ_normal.jpg</t>
  </si>
  <si>
    <t>http://pbs.twimg.com/profile_images/898262502395531264/8lZHl6Ua_normal.jpg</t>
  </si>
  <si>
    <t>http://pbs.twimg.com/profile_images/752737033211162624/FFAgFrl3_normal.jpg</t>
  </si>
  <si>
    <t>http://pbs.twimg.com/profile_images/901161219578580992/IPPyZHDN_normal.jpg</t>
  </si>
  <si>
    <t>http://pbs.twimg.com/profile_images/950768380923056128/yzYwSx1J_normal.jpg</t>
  </si>
  <si>
    <t>http://pbs.twimg.com/profile_images/963151997062012928/GiyU_YcZ_normal.jpg</t>
  </si>
  <si>
    <t>http://pbs.twimg.com/profile_images/668704533657309184/haZfgRQ8_normal.png</t>
  </si>
  <si>
    <t>http://pbs.twimg.com/profile_images/959415137215004673/E0BihzfB_normal.jpg</t>
  </si>
  <si>
    <t>http://pbs.twimg.com/profile_images/576349216991109121/tViGlSId_normal.jpeg</t>
  </si>
  <si>
    <t>http://pbs.twimg.com/profile_images/944846364189569024/3P1Q0Uh3_normal.jpg</t>
  </si>
  <si>
    <t>http://pbs.twimg.com/profile_images/18632722/jeanlucr_normal.jpg</t>
  </si>
  <si>
    <t>http://pbs.twimg.com/profile_images/813506776029102080/SxeLIf08_normal.jpg</t>
  </si>
  <si>
    <t>http://pbs.twimg.com/profile_images/2793461163/b37e337b64dd7c5ee98789a122472fb3_normal.jpeg</t>
  </si>
  <si>
    <t>http://pbs.twimg.com/profile_images/858045484723716096/P15Sb2_Q_normal.jpg</t>
  </si>
  <si>
    <t>http://pbs.twimg.com/profile_images/959673654240931840/J1oqsSaq_normal.jpg</t>
  </si>
  <si>
    <t>http://pbs.twimg.com/profile_images/953508161134084096/1onZiZNJ_normal.jpg</t>
  </si>
  <si>
    <t>http://pbs.twimg.com/profile_images/872821787863764993/F5eUepD__normal.jpg</t>
  </si>
  <si>
    <t>http://pbs.twimg.com/profile_images/923566179645456384/8kVDFkOs_normal.jpg</t>
  </si>
  <si>
    <t>http://pbs.twimg.com/profile_images/837054036947804160/1xuuxJSA_normal.jpg</t>
  </si>
  <si>
    <t>http://pbs.twimg.com/profile_images/964356396895502337/FwgT5Xf2_normal.jpg</t>
  </si>
  <si>
    <t>http://pbs.twimg.com/profile_images/877239531388387328/sB0DZkj5_normal.jpg</t>
  </si>
  <si>
    <t>http://pbs.twimg.com/profile_images/883004037385175040/KCQKBM9__normal.jpg</t>
  </si>
  <si>
    <t>http://pbs.twimg.com/profile_images/809680877999374336/igQRzryx_normal.jpg</t>
  </si>
  <si>
    <t>http://pbs.twimg.com/profile_images/836472706241556480/nOWm1GtD_normal.jpg</t>
  </si>
  <si>
    <t>http://pbs.twimg.com/profile_images/748043930009206786/vqvGc-J2_normal.jpg</t>
  </si>
  <si>
    <t>http://pbs.twimg.com/profile_images/645919366094188544/3nNTDiX5_normal.jpg</t>
  </si>
  <si>
    <t>http://pbs.twimg.com/profile_images/887065995738730497/HugB9feI_normal.jpg</t>
  </si>
  <si>
    <t>http://pbs.twimg.com/profile_images/526035610771787776/fVV3vFlC_normal.jpeg</t>
  </si>
  <si>
    <t>http://pbs.twimg.com/profile_images/831879620509069314/BwYU7UG2_normal.jpg</t>
  </si>
  <si>
    <t>http://pbs.twimg.com/profile_images/707572085581860864/LnahBgYD_normal.jpg</t>
  </si>
  <si>
    <t>http://pbs.twimg.com/profile_images/426400856410296320/Adv6vOvj_normal.jpeg</t>
  </si>
  <si>
    <t>http://pbs.twimg.com/profile_images/876796413782491136/C8ZAZlK9_normal.jpg</t>
  </si>
  <si>
    <t>http://pbs.twimg.com/profile_images/923113322786050048/9BVSzoeI_normal.jpg</t>
  </si>
  <si>
    <t>http://pbs.twimg.com/profile_images/2534617345/r15ql3wxx3j5acnf3hbe_normal.jpeg</t>
  </si>
  <si>
    <t>http://pbs.twimg.com/profile_images/660044230086287360/FzIGj-OP_normal.png</t>
  </si>
  <si>
    <t>http://pbs.twimg.com/profile_images/817027764867960832/tIJIo4Dc_normal.jpg</t>
  </si>
  <si>
    <t>http://pbs.twimg.com/profile_images/827890838881583104/NfIKPQE__normal.jpg</t>
  </si>
  <si>
    <t>http://pbs.twimg.com/profile_images/632178228262645760/1f8qtyF6_normal.jpg</t>
  </si>
  <si>
    <t>http://pbs.twimg.com/profile_images/958017150316351489/SYORuOIa_normal.jpg</t>
  </si>
  <si>
    <t>http://pbs.twimg.com/profile_images/778697250763513856/Ff8qBwol_normal.jpg</t>
  </si>
  <si>
    <t>http://pbs.twimg.com/profile_images/2212457414/Tony_450x450_Edge_normal.png</t>
  </si>
  <si>
    <t>http://pbs.twimg.com/profile_images/786947586376818688/XOxivcfi_normal.jpg</t>
  </si>
  <si>
    <t>http://pbs.twimg.com/profile_images/844653186019418112/JoorGFKx_normal.jpg</t>
  </si>
  <si>
    <t>http://pbs.twimg.com/profile_images/963063177113202688/Bx4CEQ5a_normal.jpg</t>
  </si>
  <si>
    <t>http://pbs.twimg.com/profile_images/891144650546794496/Zc-iDkU9_normal.jpg</t>
  </si>
  <si>
    <t>http://pbs.twimg.com/profile_images/421647233734287360/jcNDzTmP_normal.jpeg</t>
  </si>
  <si>
    <t>http://pbs.twimg.com/profile_images/955907802035257344/60JlikEN_normal.jpg</t>
  </si>
  <si>
    <t>http://pbs.twimg.com/profile_images/898198068939472897/h1SA1hNL_normal.jpg</t>
  </si>
  <si>
    <t>http://pbs.twimg.com/profile_images/727760392198434817/M8KTniAo_normal.jpg</t>
  </si>
  <si>
    <t>http://pbs.twimg.com/profile_images/2721727830/854b813da54d61a5e28feb37c6d6148c_normal.png</t>
  </si>
  <si>
    <t>http://pbs.twimg.com/profile_images/779880882874224640/KnJohCzB_normal.jpg</t>
  </si>
  <si>
    <t>http://pbs.twimg.com/profile_images/861513984196956160/m4_fyApy_normal.jpg</t>
  </si>
  <si>
    <t>http://pbs.twimg.com/profile_images/969648719783219202/9QFSr4mS_normal.jpg</t>
  </si>
  <si>
    <t>http://pbs.twimg.com/profile_images/715822057590808576/LvYGD8a5_normal.jpg</t>
  </si>
  <si>
    <t>http://pbs.twimg.com/profile_images/826125850907078660/9zAGtMxT_normal.jpg</t>
  </si>
  <si>
    <t>http://pbs.twimg.com/profile_images/544868097677484034/jg35Z7MU_normal.jpeg</t>
  </si>
  <si>
    <t>http://pbs.twimg.com/profile_images/950318011201851393/APxAoX9K_normal.jpg</t>
  </si>
  <si>
    <t>http://pbs.twimg.com/profile_images/461491613911367680/J3HsVPP3_normal.png</t>
  </si>
  <si>
    <t>http://pbs.twimg.com/profile_images/790940796014981124/0cslrcLw_normal.jpg</t>
  </si>
  <si>
    <t>http://pbs.twimg.com/profile_images/790944058889871360/4QDwu113_normal.jpg</t>
  </si>
  <si>
    <t>http://pbs.twimg.com/profile_images/3113599284/2749b4b7c9b893a3a9c022b405421ad7_normal.jpeg</t>
  </si>
  <si>
    <t>http://pbs.twimg.com/profile_images/940620958426992640/FP8HLsth_normal.jpg</t>
  </si>
  <si>
    <t>http://pbs.twimg.com/profile_images/860528495843172352/-_Qwshgh_normal.jpg</t>
  </si>
  <si>
    <t>http://pbs.twimg.com/profile_images/641123022162673664/SJ95o5a6_normal.png</t>
  </si>
  <si>
    <t>http://pbs.twimg.com/profile_images/618488434387070976/7INk1mgK_normal.jpg</t>
  </si>
  <si>
    <t>http://pbs.twimg.com/profile_images/697066899180560384/McxIwhRs_normal.jpg</t>
  </si>
  <si>
    <t>http://pbs.twimg.com/profile_images/625697856330952709/3dynAKiy_normal.png</t>
  </si>
  <si>
    <t>http://pbs.twimg.com/profile_images/873584619903488000/fIHYz5DC_normal.jpg</t>
  </si>
  <si>
    <t>http://pbs.twimg.com/profile_images/478973329940828160/f3ekJDs-_normal.png</t>
  </si>
  <si>
    <t>http://pbs.twimg.com/profile_images/686556069246709760/yoSjyRQ0_normal.png</t>
  </si>
  <si>
    <t>http://pbs.twimg.com/profile_images/879355994261913600/MUXOeV1d_normal.jpg</t>
  </si>
  <si>
    <t>http://pbs.twimg.com/profile_images/529367334989725696/lg5iaYF9_normal.jpeg</t>
  </si>
  <si>
    <t>http://pbs.twimg.com/profile_images/747710023539777537/NJU9vN-F_normal.jpg</t>
  </si>
  <si>
    <t>http://pbs.twimg.com/profile_images/887698121547018241/mIJgRSM-_normal.jpg</t>
  </si>
  <si>
    <t>http://pbs.twimg.com/profile_images/966835214344441856/Gv5ZWQ83_normal.jpg</t>
  </si>
  <si>
    <t>http://pbs.twimg.com/profile_images/459372775728099328/sWkyIPlY_normal.jpeg</t>
  </si>
  <si>
    <t>http://pbs.twimg.com/profile_images/459053424525316096/DTaV0yq0_normal.jpeg</t>
  </si>
  <si>
    <t>http://pbs.twimg.com/profile_images/832679643291512833/q2p9YNOt_normal.jpg</t>
  </si>
  <si>
    <t>http://pbs.twimg.com/profile_images/546567875759075328/0rwpI9dp_normal.jpeg</t>
  </si>
  <si>
    <t>http://pbs.twimg.com/profile_images/948584951028633601/P9pul_WK_normal.jpg</t>
  </si>
  <si>
    <t>http://pbs.twimg.com/profile_images/640212328106098688/BC48wryA_normal.png</t>
  </si>
  <si>
    <t>http://pbs.twimg.com/profile_images/746242190561665024/HPe2kobh_normal.jpg</t>
  </si>
  <si>
    <t>http://pbs.twimg.com/profile_images/821007541375291392/4YFJzfdk_normal.jpg</t>
  </si>
  <si>
    <t>http://pbs.twimg.com/profile_images/3262444835/891494445714af757ce10f5849f85b87_normal.jpeg</t>
  </si>
  <si>
    <t>http://pbs.twimg.com/profile_images/378800000855105207/64d4258e7f942ff6e4855ae1cc8c1b47_normal.jpeg</t>
  </si>
  <si>
    <t>http://pbs.twimg.com/profile_images/794517026672967680/M4bp9e6f_normal.jpg</t>
  </si>
  <si>
    <t>http://pbs.twimg.com/profile_images/743549460962287616/DUeaU-kY_normal.jpg</t>
  </si>
  <si>
    <t>http://pbs.twimg.com/profile_images/934077803959533568/CMZaQ_5X_normal.jpg</t>
  </si>
  <si>
    <t>http://pbs.twimg.com/profile_images/875416480547917824/R6wl9gWl_normal.jpg</t>
  </si>
  <si>
    <t>http://pbs.twimg.com/profile_images/838525278439665664/O6aFK4ry_normal.jpg</t>
  </si>
  <si>
    <t>http://pbs.twimg.com/profile_images/766252865304363008/Wc7ohx-T_normal.jpg</t>
  </si>
  <si>
    <t>http://pbs.twimg.com/profile_images/855134813577150465/GtmhZZu6_normal.jpg</t>
  </si>
  <si>
    <t>http://pbs.twimg.com/profile_images/496909304419475457/gElfHlI6_normal.png</t>
  </si>
  <si>
    <t>http://pbs.twimg.com/profile_images/973931921725063169/QpXJ0R6B_normal.jpg</t>
  </si>
  <si>
    <t>http://pbs.twimg.com/profile_images/742099253883998208/QswEGfs0_normal.jpg</t>
  </si>
  <si>
    <t>http://pbs.twimg.com/profile_images/889801190707531780/UK-sX8-Q_normal.jpg</t>
  </si>
  <si>
    <t>http://pbs.twimg.com/profile_images/967883920036507653/vJbIejTa_normal.jpg</t>
  </si>
  <si>
    <t>http://pbs.twimg.com/profile_images/486631260723224577/OR4Jzm5Q_normal.jpeg</t>
  </si>
  <si>
    <t>http://pbs.twimg.com/profile_images/971614410782289920/23t0yHlD_normal.jpg</t>
  </si>
  <si>
    <t>http://pbs.twimg.com/profile_images/520324678779297792/6FBHFxpw_normal.png</t>
  </si>
  <si>
    <t>http://pbs.twimg.com/profile_images/785968669411057664/_A0biQ1__normal.jpg</t>
  </si>
  <si>
    <t>http://pbs.twimg.com/profile_images/974325101549137920/c5oGl8Ug_normal.jpg</t>
  </si>
  <si>
    <t>http://pbs.twimg.com/profile_images/812299543920447488/nFUx4J8G_normal.jpg</t>
  </si>
  <si>
    <t>http://pbs.twimg.com/profile_images/671673842377584640/txkBRW3Z_normal.jpg</t>
  </si>
  <si>
    <t>http://pbs.twimg.com/profile_images/789919632979353601/PzuZ9y3W_normal.jpg</t>
  </si>
  <si>
    <t>http://pbs.twimg.com/profile_images/928933789274849281/dgijdQdt_normal.jpg</t>
  </si>
  <si>
    <t>http://pbs.twimg.com/profile_images/378800000809725286/88de1dec5a8f6ed208388c615e7124dd_normal.jpeg</t>
  </si>
  <si>
    <t>http://pbs.twimg.com/profile_images/1977812478/foto_mia_1_normal.JPG</t>
  </si>
  <si>
    <t>http://pbs.twimg.com/profile_images/2108281233/IMG00002-20100106-2322_normal.jpg</t>
  </si>
  <si>
    <t>http://pbs.twimg.com/profile_images/592521789676195841/HY9yIeGs_normal.jpg</t>
  </si>
  <si>
    <t>http://pbs.twimg.com/profile_images/699715303417192448/qpjMKBTu_normal.jpg</t>
  </si>
  <si>
    <t>http://pbs.twimg.com/profile_images/859918184559906818/cmkQMTEe_normal.jpg</t>
  </si>
  <si>
    <t>http://pbs.twimg.com/profile_images/568356937935241216/u8AWP2qR_normal.jpeg</t>
  </si>
  <si>
    <t>http://pbs.twimg.com/profile_images/762998843482988544/KojI-trm_normal.jpg</t>
  </si>
  <si>
    <t>http://pbs.twimg.com/profile_images/791691731754332160/AtaQLG7e_normal.jpg</t>
  </si>
  <si>
    <t>http://pbs.twimg.com/profile_images/862305165440897026/qtzTl58N_normal.jpg</t>
  </si>
  <si>
    <t>http://pbs.twimg.com/profile_images/865516470750502912/MuwQmvcj_normal.jpg</t>
  </si>
  <si>
    <t>http://pbs.twimg.com/profile_images/910063952289185793/8csDXJbN_normal.jpg</t>
  </si>
  <si>
    <t>http://pbs.twimg.com/profile_images/614583061448036352/CBpFkPaz_normal.png</t>
  </si>
  <si>
    <t>http://pbs.twimg.com/profile_images/908520093985861632/GZCxyXWx_normal.jpg</t>
  </si>
  <si>
    <t>http://pbs.twimg.com/profile_images/506144982676144128/itycoxHH_normal.jpeg</t>
  </si>
  <si>
    <t>http://pbs.twimg.com/profile_images/720616454350061568/K2iF4ddR_normal.jpg</t>
  </si>
  <si>
    <t>http://pbs.twimg.com/profile_images/893161619680776192/9Wphq08e_normal.jpg</t>
  </si>
  <si>
    <t>http://pbs.twimg.com/profile_images/702280253482385408/kosjVKS-_normal.jpg</t>
  </si>
  <si>
    <t>http://pbs.twimg.com/profile_images/903981480581443584/UoWcMAC0_normal.jpg</t>
  </si>
  <si>
    <t>http://pbs.twimg.com/profile_images/926374151773966338/Xh7jXMkB_normal.jpg</t>
  </si>
  <si>
    <t>http://pbs.twimg.com/profile_images/925268307132817410/Du43WYHy_normal.jpg</t>
  </si>
  <si>
    <t>http://pbs.twimg.com/profile_images/876146683070955520/aTT4rR1R_normal.jpg</t>
  </si>
  <si>
    <t>http://pbs.twimg.com/profile_images/968512863504498688/upcofUhs_normal.jpg</t>
  </si>
  <si>
    <t>http://pbs.twimg.com/profile_images/973699653303783427/0Mc5CocK_normal.jpg</t>
  </si>
  <si>
    <t>http://pbs.twimg.com/profile_images/708715427069861888/l6l-SZef_normal.jpg</t>
  </si>
  <si>
    <t>http://pbs.twimg.com/profile_images/962095304286916608/OH7k2O5H_normal.jpg</t>
  </si>
  <si>
    <t>http://pbs.twimg.com/profile_images/938062639099412480/r1UgL4bi_normal.jpg</t>
  </si>
  <si>
    <t>http://pbs.twimg.com/profile_images/771258207960309762/WDSQ5xH2_normal.jpg</t>
  </si>
  <si>
    <t>http://pbs.twimg.com/profile_images/781522053392281600/zyo45Vju_normal.jpg</t>
  </si>
  <si>
    <t>http://pbs.twimg.com/profile_images/845807736616960000/--olyGcW_normal.jpg</t>
  </si>
  <si>
    <t>http://pbs.twimg.com/profile_images/790666968546238466/A3mZJwI0_normal.jpg</t>
  </si>
  <si>
    <t>http://pbs.twimg.com/profile_images/784293027762143232/4Za6zvRs_normal.jpg</t>
  </si>
  <si>
    <t>http://pbs.twimg.com/profile_images/891913174324203520/7CdivJnf_normal.jpg</t>
  </si>
  <si>
    <t>http://pbs.twimg.com/profile_images/493820773602037761/yS3kKkLL_normal.jpeg</t>
  </si>
  <si>
    <t>http://pbs.twimg.com/profile_images/933715009053458434/3tpF13Xs_normal.jpg</t>
  </si>
  <si>
    <t>http://pbs.twimg.com/profile_images/559858384011153408/AXDvKU1o_normal.png</t>
  </si>
  <si>
    <t>http://pbs.twimg.com/profile_images/575542803083603968/uaUMp9Sl_normal.png</t>
  </si>
  <si>
    <t>http://pbs.twimg.com/profile_images/808973549755109377/1MeFjz56_normal.jpg</t>
  </si>
  <si>
    <t>http://pbs.twimg.com/profile_images/920022617985134592/ehakUsjJ_normal.jpg</t>
  </si>
  <si>
    <t>http://pbs.twimg.com/profile_images/760468612817747968/f-rHHqG-_normal.jpg</t>
  </si>
  <si>
    <t>http://pbs.twimg.com/profile_images/936272149836427265/u-HfJE9X_normal.jpg</t>
  </si>
  <si>
    <t>http://pbs.twimg.com/profile_images/720514245306249217/1c-cHNBZ_normal.jpg</t>
  </si>
  <si>
    <t>http://pbs.twimg.com/profile_images/1215664692/DLtwitterlogo_normal.jpg</t>
  </si>
  <si>
    <t>http://pbs.twimg.com/profile_images/871821268563013632/7aNtRIT1_normal.jpg</t>
  </si>
  <si>
    <t>http://pbs.twimg.com/profile_images/798286339351289856/oYkAxyQM_normal.jpg</t>
  </si>
  <si>
    <t>http://pbs.twimg.com/profile_images/875774225469947905/MSb9yqoJ_normal.jpg</t>
  </si>
  <si>
    <t>http://pbs.twimg.com/profile_images/793555720805289985/GD1FncNo_normal.jpg</t>
  </si>
  <si>
    <t>http://a0.twimg.com/profile_images/3352752514/1a725d5183fc3bf49af07bfaa249d994_normal.jpeg</t>
  </si>
  <si>
    <t>http://pbs.twimg.com/profile_images/806926477719732225/Uu4sO143_normal.jpg</t>
  </si>
  <si>
    <t>http://pbs.twimg.com/profile_images/848235550649667584/go3QFinY_normal.jpg</t>
  </si>
  <si>
    <t>http://pbs.twimg.com/profile_images/904763324361052160/FgI6e0Vm_normal.jpg</t>
  </si>
  <si>
    <t>http://pbs.twimg.com/profile_images/672052683633766400/wAKV8Qt__normal.png</t>
  </si>
  <si>
    <t>http://pbs.twimg.com/profile_images/920919193356300288/q7WeI-Gx_normal.jpg</t>
  </si>
  <si>
    <t>http://pbs.twimg.com/profile_images/378800000542890262/2861d03b4cd280d428cae6bafcbc6663_normal.jpeg</t>
  </si>
  <si>
    <t>http://pbs.twimg.com/profile_images/700447992461946880/Wbp2TWpc_normal.jpg</t>
  </si>
  <si>
    <t>http://pbs.twimg.com/profile_images/838491929088307205/6bgL-ztE_normal.jpg</t>
  </si>
  <si>
    <t>http://pbs.twimg.com/profile_images/860927086944538626/_5I-BCwn_normal.jpg</t>
  </si>
  <si>
    <t>http://a0.twimg.com/profile_images/1260084135/db_normal.jpg</t>
  </si>
  <si>
    <t>http://pbs.twimg.com/profile_images/2372988200/cudltvccob8x3kysv6rg_normal.jpeg</t>
  </si>
  <si>
    <t>http://pbs.twimg.com/profile_images/1841324623/Jamieson_24_normal.jpg</t>
  </si>
  <si>
    <t>http://pbs.twimg.com/profile_images/831543113676099585/xwpARTSC_normal.jpg</t>
  </si>
  <si>
    <t>http://pbs.twimg.com/profile_images/378800000704743258/52c7d1c9e89985f17d0f0b558288ac1d_normal.jpeg</t>
  </si>
  <si>
    <t>http://pbs.twimg.com/profile_images/459807613077561345/ZKfsR4JC_normal.jpeg</t>
  </si>
  <si>
    <t>http://pbs.twimg.com/profile_images/972340607967485952/49C_7mNZ_normal.jpg</t>
  </si>
  <si>
    <t>http://pbs.twimg.com/profile_images/378800000086461093/b1d885c003307c4527143d29ad037ef3_normal.jpeg</t>
  </si>
  <si>
    <t>http://pbs.twimg.com/profile_images/877124469046861824/FGbIt-UH_normal.jpg</t>
  </si>
  <si>
    <t>http://pbs.twimg.com/profile_images/590970599977037824/IIHS-deS_normal.png</t>
  </si>
  <si>
    <t>http://pbs.twimg.com/profile_images/768766790893654016/wtxPkOTJ_normal.jpg</t>
  </si>
  <si>
    <t>http://pbs.twimg.com/profile_images/768685760685805569/WLC1Oncd_normal.jpg</t>
  </si>
  <si>
    <t>http://abs.twimg.com/sticky/default_profile_images/default_profile_2_normal.png</t>
  </si>
  <si>
    <t>http://pbs.twimg.com/profile_images/520649047875407872/iWsiKmWH_normal.jpeg</t>
  </si>
  <si>
    <t>http://pbs.twimg.com/profile_images/974863643132157954/1HEuw5Jl_normal.jpg</t>
  </si>
  <si>
    <t>http://pbs.twimg.com/profile_images/440027711973507072/XjW9IbWt_normal.jpeg</t>
  </si>
  <si>
    <t>http://pbs.twimg.com/profile_images/687571416502382592/5ISdc2j5_normal.jpg</t>
  </si>
  <si>
    <t>http://pbs.twimg.com/profile_images/721355520679022596/lmabFyKr_normal.jpg</t>
  </si>
  <si>
    <t>http://pbs.twimg.com/profile_images/525128512043110400/LIQeXB7r_normal.png</t>
  </si>
  <si>
    <t>http://pbs.twimg.com/profile_images/880635225046360064/SNQ1wBxy_normal.jpg</t>
  </si>
  <si>
    <t>http://pbs.twimg.com/profile_images/797527421738160128/Hb7Iw8Ra_normal.jpg</t>
  </si>
  <si>
    <t>http://pbs.twimg.com/profile_images/558013634106777600/taNPza7x_normal.jpeg</t>
  </si>
  <si>
    <t>http://pbs.twimg.com/profile_images/832274894641508352/RTsKXt3c_normal.jpg</t>
  </si>
  <si>
    <t>http://pbs.twimg.com/profile_images/895896099667419136/3Pbnp4KH_normal.jpg</t>
  </si>
  <si>
    <t>http://pbs.twimg.com/profile_images/956290960702369793/IIx5CBvN_normal.jpg</t>
  </si>
  <si>
    <t>http://pbs.twimg.com/profile_images/922575939220881408/WbZihx5Z_normal.jpg</t>
  </si>
  <si>
    <t>http://pbs.twimg.com/profile_images/938108463707717632/Y3vB_9_e_normal.jpg</t>
  </si>
  <si>
    <t>http://pbs.twimg.com/profile_images/847199317710569473/xclvwAjY_normal.jpg</t>
  </si>
  <si>
    <t>http://pbs.twimg.com/profile_images/938068198842425344/VMmAbcGy_normal.jpg</t>
  </si>
  <si>
    <t>http://pbs.twimg.com/profile_images/109134514/DSCN0713_2_normal.jpg</t>
  </si>
  <si>
    <t>http://pbs.twimg.com/profile_images/895706600274509824/VLuRTpVN_normal.jpg</t>
  </si>
  <si>
    <t>http://pbs.twimg.com/profile_images/739557592809246720/UwAtEoIl_normal.jpg</t>
  </si>
  <si>
    <t>http://pbs.twimg.com/profile_images/493678067894607873/OIUBe6Hc_normal.jpeg</t>
  </si>
  <si>
    <t>http://pbs.twimg.com/profile_images/778662147534548992/pvA1liS0_normal.jpg</t>
  </si>
  <si>
    <t>http://pbs.twimg.com/profile_images/1451882700/Equifax_Avatar_Transparent_normal.png</t>
  </si>
  <si>
    <t>http://pbs.twimg.com/profile_images/816214326122004481/fAVTljeH_normal.jpg</t>
  </si>
  <si>
    <t>http://pbs.twimg.com/profile_images/927681802512338944/zPu4w1d__normal.jpg</t>
  </si>
  <si>
    <t>http://abs.twimg.com/sticky/default_profile_images/default_profile_5_normal.png</t>
  </si>
  <si>
    <t>http://pbs.twimg.com/profile_images/460680226817585153/GqzdgMYJ_normal.jpeg</t>
  </si>
  <si>
    <t>http://pbs.twimg.com/profile_images/850675713934053376/1d9DpDli_normal.jpg</t>
  </si>
  <si>
    <t>http://pbs.twimg.com/profile_images/877479418754674688/OWeCcEk__normal.jpg</t>
  </si>
  <si>
    <t>http://pbs.twimg.com/profile_images/684482839786590208/7mK5G-Hv_normal.png</t>
  </si>
  <si>
    <t>http://pbs.twimg.com/profile_images/885634489484849152/Et6eeVYj_normal.jpg</t>
  </si>
  <si>
    <t>http://pbs.twimg.com/profile_images/378800000535794515/e05dcc5f1c8ce367da8be1b32cffae37_normal.png</t>
  </si>
  <si>
    <t>http://pbs.twimg.com/profile_images/615696298038030336/7_srL7u7_normal.jpg</t>
  </si>
  <si>
    <t>http://pbs.twimg.com/profile_images/661010502110330880/vPo83S4M_normal.jpg</t>
  </si>
  <si>
    <t>http://pbs.twimg.com/profile_images/968092735231193088/hrQkYT4k_normal.jpg</t>
  </si>
  <si>
    <t>http://pbs.twimg.com/profile_images/920608075370979329/QwjXxt9Q_normal.jpg</t>
  </si>
  <si>
    <t>http://pbs.twimg.com/profile_images/934107260233666560/11r1_bag_normal.jpg</t>
  </si>
  <si>
    <t>http://pbs.twimg.com/profile_images/642291559556186112/8CEeU2Zr_normal.jpg</t>
  </si>
  <si>
    <t>http://pbs.twimg.com/profile_images/959114101191532544/qxlwbF7S_normal.jpg</t>
  </si>
  <si>
    <t>http://pbs.twimg.com/profile_images/515157879356006400/Ld6TQKmH_normal.jpeg</t>
  </si>
  <si>
    <t>http://pbs.twimg.com/profile_images/513021586228936704/U7gIOWj-_normal.jpeg</t>
  </si>
  <si>
    <t>http://pbs.twimg.com/profile_images/874057570062921729/nTDfjELx_normal.jpg</t>
  </si>
  <si>
    <t>http://pbs.twimg.com/profile_images/920988439075606534/4knE84c1_normal.jpg</t>
  </si>
  <si>
    <t>http://pbs.twimg.com/profile_images/907289358146748417/4vnZ4BqL_normal.jpg</t>
  </si>
  <si>
    <t>http://pbs.twimg.com/profile_images/755028427955171328/4COsBZdj_normal.jpg</t>
  </si>
  <si>
    <t>http://pbs.twimg.com/profile_images/458714932670767104/6Hj183hK_normal.png</t>
  </si>
  <si>
    <t>http://pbs.twimg.com/profile_images/793591182542635008/ITzRBVZC_normal.jpg</t>
  </si>
  <si>
    <t>http://pbs.twimg.com/profile_images/864573277431226368/RIKOKo0b_normal.jpg</t>
  </si>
  <si>
    <t>http://pbs.twimg.com/profile_images/722337101283487745/6r9hDG2u_normal.jpg</t>
  </si>
  <si>
    <t>http://pbs.twimg.com/profile_images/829268066567589888/0vubY7Mm_normal.jpg</t>
  </si>
  <si>
    <t>http://pbs.twimg.com/profile_images/899549732552548352/830OhN50_normal.jpg</t>
  </si>
  <si>
    <t>http://pbs.twimg.com/profile_images/860541249631264769/_XuZWbbs_normal.jpg</t>
  </si>
  <si>
    <t>http://pbs.twimg.com/profile_images/882631514726559744/aduwYF8C_normal.jpg</t>
  </si>
  <si>
    <t>http://pbs.twimg.com/profile_images/534721121422032896/U16k5T95_normal.jpeg</t>
  </si>
  <si>
    <t>http://pbs.twimg.com/profile_images/1884675524/K_C_Logo_-_Social_Media_lg_normal.jpg</t>
  </si>
  <si>
    <t>http://pbs.twimg.com/profile_images/915270373968629760/SEoOEquU_normal.jpg</t>
  </si>
  <si>
    <t>http://pbs.twimg.com/profile_images/1768952403/IMGP2749_700k_cropped_normal.jpg</t>
  </si>
  <si>
    <t>http://pbs.twimg.com/profile_images/684492522102636546/ItH4Rezm_normal.jpg</t>
  </si>
  <si>
    <t>http://pbs.twimg.com/profile_images/818484610195714049/SZ29fuyA_normal.jpg</t>
  </si>
  <si>
    <t>http://pbs.twimg.com/profile_images/960547298404126720/pfMa7QLr_normal.jpg</t>
  </si>
  <si>
    <t>http://pbs.twimg.com/profile_images/904773179943604225/S9gmLSZr_normal.jpg</t>
  </si>
  <si>
    <t>http://pbs.twimg.com/profile_images/924528825907728384/ObRDCO-i_normal.jpg</t>
  </si>
  <si>
    <t>http://pbs.twimg.com/profile_images/821366574921777152/dw_F9b73_normal.jpg</t>
  </si>
  <si>
    <t>http://pbs.twimg.com/profile_images/951826860576518147/U-LikHyz_normal.jpg</t>
  </si>
  <si>
    <t>http://pbs.twimg.com/profile_images/752137330056626176/xzO1BhIn_normal.jpg</t>
  </si>
  <si>
    <t>http://pbs.twimg.com/profile_images/514819848019271680/hqKeMOBS_normal.jpeg</t>
  </si>
  <si>
    <t>http://pbs.twimg.com/profile_images/3074073657/7985590ad453f6b5ce214b398a3399e1_normal.jpeg</t>
  </si>
  <si>
    <t>http://pbs.twimg.com/profile_images/831001245213216772/tqtnKTuL_normal.jpg</t>
  </si>
  <si>
    <t>http://pbs.twimg.com/profile_images/660125705984872448/75Jw2Dx0_normal.jpg</t>
  </si>
  <si>
    <t>http://pbs.twimg.com/profile_images/926523072135380994/-3zln3zn_normal.jpg</t>
  </si>
  <si>
    <t>http://pbs.twimg.com/profile_images/941297679241564160/k9yfCskd_normal.jpg</t>
  </si>
  <si>
    <t>http://pbs.twimg.com/profile_images/887955931627212800/tgfj1VDe_normal.jpg</t>
  </si>
  <si>
    <t>http://pbs.twimg.com/profile_images/874276197357596672/kUuht00m_normal.jpg</t>
  </si>
  <si>
    <t>http://pbs.twimg.com/profile_images/917157601917386752/ZJH2Ip5Q_normal.jpg</t>
  </si>
  <si>
    <t>http://pbs.twimg.com/profile_images/885203023286247424/AtkCRZEw_normal.jpg</t>
  </si>
  <si>
    <t>http://pbs.twimg.com/profile_images/885952311243276289/tJIiu7fh_normal.jpg</t>
  </si>
  <si>
    <t>http://pbs.twimg.com/profile_images/843160512116355072/uW110fSd_normal.jpg</t>
  </si>
  <si>
    <t>http://pbs.twimg.com/profile_images/706132536859172866/DOolz5J5_normal.jpg</t>
  </si>
  <si>
    <t>http://pbs.twimg.com/profile_images/669886480068792321/UKgqAF49_normal.jpg</t>
  </si>
  <si>
    <t>http://pbs.twimg.com/profile_images/594672131373281280/4brtfrTX_normal.jpg</t>
  </si>
  <si>
    <t>http://pbs.twimg.com/profile_images/1530344921/3424691075_ca09d7c57f_m_normal.jpg</t>
  </si>
  <si>
    <t>http://pbs.twimg.com/profile_images/900697071807803392/jFLC_eSf_normal.jpg</t>
  </si>
  <si>
    <t>http://pbs.twimg.com/profile_images/974344967048003591/ZunbskUa_normal.jpg</t>
  </si>
  <si>
    <t>http://pbs.twimg.com/profile_images/907573891240996864/Dt0vL4al_normal.jpg</t>
  </si>
  <si>
    <t>http://pbs.twimg.com/profile_images/646556663705550849/9Nc5YrBB_normal.jpg</t>
  </si>
  <si>
    <t>http://pbs.twimg.com/profile_images/921188691103633408/Hyu3WucS_normal.jpg</t>
  </si>
  <si>
    <t>http://pbs.twimg.com/profile_images/972868614230601734/bf01sXoy_normal.jpg</t>
  </si>
  <si>
    <t>http://pbs.twimg.com/profile_images/965680906265653255/HY_A-5Kg_normal.jpg</t>
  </si>
  <si>
    <t>http://pbs.twimg.com/profile_images/971463204357357568/xbValk9b_normal.jpg</t>
  </si>
  <si>
    <t>http://pbs.twimg.com/profile_images/836638294985355266/XJTI8JaY_normal.jpg</t>
  </si>
  <si>
    <t>http://pbs.twimg.com/profile_images/972552033558581249/DfrMy84q_normal.jpg</t>
  </si>
  <si>
    <t>http://pbs.twimg.com/profile_images/893595434634977281/c0Z2X10-_normal.jpg</t>
  </si>
  <si>
    <t>http://pbs.twimg.com/profile_images/898609289496895489/JOH-rRd0_normal.jpg</t>
  </si>
  <si>
    <t>http://pbs.twimg.com/profile_images/952192725646036993/EiyFLGyk_normal.jpg</t>
  </si>
  <si>
    <t>http://pbs.twimg.com/profile_images/66626427/00670029_normal.JPG</t>
  </si>
  <si>
    <t>http://pbs.twimg.com/profile_images/975289292120580101/F2eJ4skD_normal.jpg</t>
  </si>
  <si>
    <t>http://pbs.twimg.com/profile_images/945648559000563712/N9LBJfvk_normal.jpg</t>
  </si>
  <si>
    <t>http://pbs.twimg.com/profile_images/906597967209132032/2xBjKdoG_normal.jpg</t>
  </si>
  <si>
    <t>http://pbs.twimg.com/profile_images/378800000748176122/4505eb0f68896acfaa01ba027407105d_normal.jpeg</t>
  </si>
  <si>
    <t>http://pbs.twimg.com/profile_images/906441154350206976/op1PX27W_normal.jpg</t>
  </si>
  <si>
    <t>http://pbs.twimg.com/profile_images/737114522251468800/kA3HZrAr_normal.jpg</t>
  </si>
  <si>
    <t>http://pbs.twimg.com/profile_images/910015187599556609/hCZwOeHK_normal.jpg</t>
  </si>
  <si>
    <t>http://pbs.twimg.com/profile_images/875087697177567232/Qfy0kRIP_normal.jpg</t>
  </si>
  <si>
    <t>http://pbs.twimg.com/profile_images/928327343373934593/afgkkY8V_normal.jpg</t>
  </si>
  <si>
    <t>http://pbs.twimg.com/profile_images/2503359127/16lfncpxj0pbypg5u0n5_normal.jpeg</t>
  </si>
  <si>
    <t>http://pbs.twimg.com/profile_images/841360118235181056/KjEtTx6j_normal.jpg</t>
  </si>
  <si>
    <t>http://pbs.twimg.com/profile_images/749702899316338688/s6mhBGYo_normal.jpg</t>
  </si>
  <si>
    <t>http://pbs.twimg.com/profile_images/457670504195706881/91-dnBqV_normal.png</t>
  </si>
  <si>
    <t>http://pbs.twimg.com/profile_images/779006237530738688/EmPCvDn9_normal.jpg</t>
  </si>
  <si>
    <t>http://pbs.twimg.com/profile_images/518462301272170496/QKBQJhOZ_normal.png</t>
  </si>
  <si>
    <t>http://pbs.twimg.com/profile_images/523828623036256256/z3jk764K_normal.jpeg</t>
  </si>
  <si>
    <t>http://pbs.twimg.com/profile_images/838801451312807936/Yiuefw5h_normal.jpg</t>
  </si>
  <si>
    <t>http://pbs.twimg.com/profile_images/937218071718068224/ckzFDdgU_normal.jpg</t>
  </si>
  <si>
    <t>http://pbs.twimg.com/profile_images/901951069655244800/nao_XSNE_normal.jpg</t>
  </si>
  <si>
    <t>http://pbs.twimg.com/profile_images/705862465871982592/eHsp5fKB_normal.jpg</t>
  </si>
  <si>
    <t>http://pbs.twimg.com/profile_images/2878213359/ac75e580301e5275d3172eeea45fd8f5_normal.jpeg</t>
  </si>
  <si>
    <t>http://pbs.twimg.com/profile_images/548727714186657792/uv-SFscp_normal.jpeg</t>
  </si>
  <si>
    <t>http://a0.twimg.com/profile_images/1739096085/285834-tried_panda_s_new_cloud_anti_virus_free_www_cloudantivirus_com_give_try__normal.jpg</t>
  </si>
  <si>
    <t>http://pbs.twimg.com/profile_images/634035372733898752/6aSBCDd9_normal.jpg</t>
  </si>
  <si>
    <t>http://pbs.twimg.com/profile_images/818196800788189184/Tp2EeTsI_normal.jpg</t>
  </si>
  <si>
    <t>http://pbs.twimg.com/profile_images/665157083608825857/sFCRJMHM_normal.jpg</t>
  </si>
  <si>
    <t>http://pbs.twimg.com/profile_images/459720464651153409/y9cEZ4D6_normal.png</t>
  </si>
  <si>
    <t>http://pbs.twimg.com/profile_images/3314636321/b1618ccc510460618cee64a48d763cbe_normal.jpeg</t>
  </si>
  <si>
    <t>http://pbs.twimg.com/profile_images/926074625322135552/KxHPIuI-_normal.jpg</t>
  </si>
  <si>
    <t>http://pbs.twimg.com/profile_images/848953534859153410/rU4rDC8t_normal.jpg</t>
  </si>
  <si>
    <t>http://pbs.twimg.com/profile_images/2263429330/FEMoranFP_Logo_YouTube_normal.jpg</t>
  </si>
  <si>
    <t>http://pbs.twimg.com/profile_images/766626447880355840/U60rKbrn_normal.jpg</t>
  </si>
  <si>
    <t>http://pbs.twimg.com/profile_images/378800000629297732/4d106b14a47581d53b97011426e03819_normal.jpeg</t>
  </si>
  <si>
    <t>http://pbs.twimg.com/profile_images/898525497474379778/OmzqmlqF_normal.jpg</t>
  </si>
  <si>
    <t>http://pbs.twimg.com/profile_images/728455379466649600/vb2WDeSf_normal.jpg</t>
  </si>
  <si>
    <t>http://pbs.twimg.com/profile_images/927204224458301440/FZgGE9hb_normal.jpg</t>
  </si>
  <si>
    <t>http://abs.twimg.com/sticky/default_profile_images/default_profile_0_normal.png</t>
  </si>
  <si>
    <t>http://pbs.twimg.com/profile_images/934352479130599424/KP1DbDXD_normal.jpg</t>
  </si>
  <si>
    <t>http://pbs.twimg.com/profile_images/805000617890578432/q7O-tex-_normal.jpg</t>
  </si>
  <si>
    <t>http://pbs.twimg.com/profile_images/846391448446619650/siNPjCuV_normal.jpg</t>
  </si>
  <si>
    <t>http://pbs.twimg.com/profile_images/813872857495146496/-wUGuh6H_normal.jpg</t>
  </si>
  <si>
    <t>http://pbs.twimg.com/profile_images/967037664451899392/oPB9mVcQ_normal.jpg</t>
  </si>
  <si>
    <t>http://pbs.twimg.com/profile_images/940621801918488578/_Qjjx6K3_normal.jpg</t>
  </si>
  <si>
    <t>http://pbs.twimg.com/profile_images/2824260934/ec88e4b49a1dfe2c9c110395ce92132c_normal.jpeg</t>
  </si>
  <si>
    <t>http://pbs.twimg.com/profile_images/570786529354608640/Gym1uHvb_normal.png</t>
  </si>
  <si>
    <t>http://pbs.twimg.com/profile_images/820612414366420993/R7hoq3Gk_normal.jpg</t>
  </si>
  <si>
    <t>http://pbs.twimg.com/profile_images/1235812339/isg1_normal.png</t>
  </si>
  <si>
    <t>http://pbs.twimg.com/profile_images/951176505501077505/OthXa1YE_normal.jpg</t>
  </si>
  <si>
    <t>http://pbs.twimg.com/profile_images/78364497/BurtForEmail_normal.jpg</t>
  </si>
  <si>
    <t>http://pbs.twimg.com/profile_images/709469126637568000/fAZITCfJ_normal.jpg</t>
  </si>
  <si>
    <t>http://pbs.twimg.com/profile_images/965579851779465216/Pdy4cKV6_normal.jpg</t>
  </si>
  <si>
    <t>http://pbs.twimg.com/profile_images/378800000614283549/809acf908354a6f53b8997d013b2e6ae_normal.png</t>
  </si>
  <si>
    <t>http://pbs.twimg.com/profile_images/973674959838109698/-PG2AfH9_normal.jpg</t>
  </si>
  <si>
    <t>http://pbs.twimg.com/profile_images/955551863411216386/LLc1mCRv_normal.jpg</t>
  </si>
  <si>
    <t>http://pbs.twimg.com/profile_images/500413108326637568/H5UNYz2g_normal.jpeg</t>
  </si>
  <si>
    <t>http://a0.twimg.com/profile_images/2965159253/84436238a74f4e955e03d6b1bb8dc8fb_normal.png</t>
  </si>
  <si>
    <t>http://pbs.twimg.com/profile_images/889472700292444160/Wnv0LSu4_normal.jpg</t>
  </si>
  <si>
    <t>http://pbs.twimg.com/profile_images/822865018811273217/E0V-ynp7_normal.jpg</t>
  </si>
  <si>
    <t>http://pbs.twimg.com/profile_images/378800000086780069/ad25fe43548b03cedffc1cd1df86c371_normal.png</t>
  </si>
  <si>
    <t>http://pbs.twimg.com/profile_images/934088776325898240/CSxWZWK7_normal.jpg</t>
  </si>
  <si>
    <t>http://pbs.twimg.com/profile_images/816344377148653568/Q7PtKwc2_normal.jpg</t>
  </si>
  <si>
    <t>http://pbs.twimg.com/profile_images/467009166/Digital_Leaders_normal.jpg</t>
  </si>
  <si>
    <t>http://pbs.twimg.com/profile_images/771467321307197441/7-KzHQiL_normal.jpg</t>
  </si>
  <si>
    <t>http://pbs.twimg.com/profile_images/916060019619065856/mdo8zfEk_normal.jpg</t>
  </si>
  <si>
    <t>http://pbs.twimg.com/profile_images/532272807384592384/Nui_e-v6_normal.png</t>
  </si>
  <si>
    <t>http://pbs.twimg.com/profile_images/1121298010/anita-brick-499x499_normal.jpg</t>
  </si>
  <si>
    <t>http://pbs.twimg.com/profile_images/378800000567706055/1c9308681b571de0b179dff78e4c6822_normal.jpeg</t>
  </si>
  <si>
    <t>http://pbs.twimg.com/profile_images/638391110356733952/kOmH-r24_normal.jpg</t>
  </si>
  <si>
    <t>http://pbs.twimg.com/profile_images/1286768222/AD34hIj-ZxcsNm6Xcov7EUGEPwuagNX8SDhAGmbUKrZ9M7u5tuB6iOlDgm0mvDqAt6NW9kdv2S7MvWEcyksCodL54hvTzlgtMnOpOlTd8IW-ZBLZZZQ5XyI_normal.jpg</t>
  </si>
  <si>
    <t>http://pbs.twimg.com/profile_images/698572469708398593/G5tmoO3j_normal.png</t>
  </si>
  <si>
    <t>http://pbs.twimg.com/profile_images/773255424829034496/WoTTdxSa_normal.jpg</t>
  </si>
  <si>
    <t>http://pbs.twimg.com/profile_images/641594469507297284/MqscHvSx_normal.jpg</t>
  </si>
  <si>
    <t>http://pbs.twimg.com/profile_images/938067590278205440/awDnJZ6x_normal.jpg</t>
  </si>
  <si>
    <t>http://pbs.twimg.com/profile_images/524244676295938048/BnXjlW77_normal.jpeg</t>
  </si>
  <si>
    <t>http://pbs.twimg.com/profile_images/715114005170360322/pQPRxCQD_normal.jpg</t>
  </si>
  <si>
    <t>http://pbs.twimg.com/profile_images/965491261984641026/GAImusST_normal.jpg</t>
  </si>
  <si>
    <t>http://pbs.twimg.com/profile_images/3361960449/b3f653731064188160d416fe4adf0d28_normal.jpeg</t>
  </si>
  <si>
    <t>http://pbs.twimg.com/profile_images/950304432205565952/aSfW5h3z_normal.jpg</t>
  </si>
  <si>
    <t>http://pbs.twimg.com/profile_images/2967284024/ac8c2dbd019235bf6917ec59dbc40cb5_normal.jpeg</t>
  </si>
  <si>
    <t>http://pbs.twimg.com/profile_images/1866094429/Italian-icon_normal.png</t>
  </si>
  <si>
    <t>http://pbs.twimg.com/profile_images/876785263011287040/cgUWlhF3_normal.jpg</t>
  </si>
  <si>
    <t>http://pbs.twimg.com/profile_images/951919191363219456/RVLfwnDO_normal.jpg</t>
  </si>
  <si>
    <t>http://pbs.twimg.com/profile_images/783299276835356672/Xi78fjRr_normal.png</t>
  </si>
  <si>
    <t>Open Twitter Page for This Person</t>
  </si>
  <si>
    <t>https://twitter.com/mancillaconseil</t>
  </si>
  <si>
    <t>https://twitter.com/integrapb</t>
  </si>
  <si>
    <t>https://twitter.com/paolabarcenas</t>
  </si>
  <si>
    <t>https://twitter.com/camfranmex</t>
  </si>
  <si>
    <t>https://twitter.com/andypafa</t>
  </si>
  <si>
    <t>https://twitter.com/coachhenryg</t>
  </si>
  <si>
    <t>https://twitter.com/alfredmediatec</t>
  </si>
  <si>
    <t>https://twitter.com/xochitlaus</t>
  </si>
  <si>
    <t>https://twitter.com/berthaliciag</t>
  </si>
  <si>
    <t>https://twitter.com/ranis18</t>
  </si>
  <si>
    <t>https://twitter.com/ivettvldz</t>
  </si>
  <si>
    <t>https://twitter.com/anastasiabarre</t>
  </si>
  <si>
    <t>https://twitter.com/kirst</t>
  </si>
  <si>
    <t>https://twitter.com/mikequindazzi</t>
  </si>
  <si>
    <t>https://twitter.com/sai</t>
  </si>
  <si>
    <t>https://twitter.com/cstorenews_</t>
  </si>
  <si>
    <t>https://twitter.com/andreagaillet</t>
  </si>
  <si>
    <t>https://twitter.com/tw4kast</t>
  </si>
  <si>
    <t>https://twitter.com/jon_ferrara</t>
  </si>
  <si>
    <t>https://twitter.com/venturebeat</t>
  </si>
  <si>
    <t>https://twitter.com/xero</t>
  </si>
  <si>
    <t>https://twitter.com/quickbooks</t>
  </si>
  <si>
    <t>https://twitter.com/mailchimp</t>
  </si>
  <si>
    <t>https://twitter.com/hubspot</t>
  </si>
  <si>
    <t>https://twitter.com/msftdynamics365</t>
  </si>
  <si>
    <t>https://twitter.com/salesforce</t>
  </si>
  <si>
    <t>https://twitter.com/gtatidea</t>
  </si>
  <si>
    <t>https://twitter.com/youtube</t>
  </si>
  <si>
    <t>https://twitter.com/enanglais</t>
  </si>
  <si>
    <t>https://twitter.com/milaniannalisa</t>
  </si>
  <si>
    <t>https://twitter.com/janlgordon</t>
  </si>
  <si>
    <t>https://twitter.com/lalessiuccia</t>
  </si>
  <si>
    <t>https://twitter.com/alejandro31175</t>
  </si>
  <si>
    <t>https://twitter.com/lesguer_lionel</t>
  </si>
  <si>
    <t>https://twitter.com/el_gordo_</t>
  </si>
  <si>
    <t>https://twitter.com/rodolpheroux</t>
  </si>
  <si>
    <t>https://twitter.com/arnaudleroux</t>
  </si>
  <si>
    <t>https://twitter.com/arnaultchatel</t>
  </si>
  <si>
    <t>https://twitter.com/jeanlucr</t>
  </si>
  <si>
    <t>https://twitter.com/sebbourguignon</t>
  </si>
  <si>
    <t>https://twitter.com/tedprodromou</t>
  </si>
  <si>
    <t>https://twitter.com/meloniedodaro</t>
  </si>
  <si>
    <t>https://twitter.com/vijitbanthia</t>
  </si>
  <si>
    <t>https://twitter.com/seo_newz</t>
  </si>
  <si>
    <t>https://twitter.com/digitalsuccess1</t>
  </si>
  <si>
    <t>https://twitter.com/doan_tu1</t>
  </si>
  <si>
    <t>https://twitter.com/mikeschiemer</t>
  </si>
  <si>
    <t>https://twitter.com/bellagilbert13</t>
  </si>
  <si>
    <t>https://twitter.com/silicontent506</t>
  </si>
  <si>
    <t>https://twitter.com/mishafilippov64</t>
  </si>
  <si>
    <t>https://twitter.com/fprida</t>
  </si>
  <si>
    <t>https://twitter.com/mmarcobernard</t>
  </si>
  <si>
    <t>https://twitter.com/isidro_ef</t>
  </si>
  <si>
    <t>https://twitter.com/palumbo</t>
  </si>
  <si>
    <t>https://twitter.com/michaelnlabate</t>
  </si>
  <si>
    <t>https://twitter.com/sbengine</t>
  </si>
  <si>
    <t>https://twitter.com/bernieborges</t>
  </si>
  <si>
    <t>https://twitter.com/sap</t>
  </si>
  <si>
    <t>https://twitter.com/sharonroche743</t>
  </si>
  <si>
    <t>https://twitter.com/timohai</t>
  </si>
  <si>
    <t>https://twitter.com/m_3jr</t>
  </si>
  <si>
    <t>https://twitter.com/angelruizperez</t>
  </si>
  <si>
    <t>https://twitter.com/ingesaez</t>
  </si>
  <si>
    <t>https://twitter.com/juanmartinez</t>
  </si>
  <si>
    <t>https://twitter.com/freshmarketma</t>
  </si>
  <si>
    <t>https://twitter.com/sotanoplanner</t>
  </si>
  <si>
    <t>https://twitter.com/bookreviewtours</t>
  </si>
  <si>
    <t>https://twitter.com/includedco</t>
  </si>
  <si>
    <t>https://twitter.com/lastbabyboomer</t>
  </si>
  <si>
    <t>https://twitter.com/easycookin2012</t>
  </si>
  <si>
    <t>https://twitter.com/clubdelacom</t>
  </si>
  <si>
    <t>https://twitter.com/philippehassel</t>
  </si>
  <si>
    <t>https://twitter.com/groupeapicil</t>
  </si>
  <si>
    <t>https://twitter.com/portrambaud</t>
  </si>
  <si>
    <t>https://twitter.com/linked2success</t>
  </si>
  <si>
    <t>https://twitter.com/thelinkedinman</t>
  </si>
  <si>
    <t>https://twitter.com/nadinemotaze</t>
  </si>
  <si>
    <t>https://twitter.com/waywebdigital</t>
  </si>
  <si>
    <t>https://twitter.com/trudykwik</t>
  </si>
  <si>
    <t>https://twitter.com/mkbomzetcoach</t>
  </si>
  <si>
    <t>https://twitter.com/greattywrp</t>
  </si>
  <si>
    <t>https://twitter.com/ezpzmealz</t>
  </si>
  <si>
    <t>https://twitter.com/thebizfasttrack</t>
  </si>
  <si>
    <t>https://twitter.com/bloggertribe</t>
  </si>
  <si>
    <t>https://twitter.com/cumulusproducts</t>
  </si>
  <si>
    <t>https://twitter.com/waeljose</t>
  </si>
  <si>
    <t>https://twitter.com/micadam</t>
  </si>
  <si>
    <t>https://twitter.com/roberts_ben_m</t>
  </si>
  <si>
    <t>https://twitter.com/carikluger</t>
  </si>
  <si>
    <t>https://twitter.com/marketingkelly</t>
  </si>
  <si>
    <t>https://twitter.com/sharerussharing</t>
  </si>
  <si>
    <t>https://twitter.com/tonyrestell</t>
  </si>
  <si>
    <t>https://twitter.com/making_of_a_mom</t>
  </si>
  <si>
    <t>https://twitter.com/kashinaritsuika</t>
  </si>
  <si>
    <t>https://twitter.com/dhaliwalkcgmai1</t>
  </si>
  <si>
    <t>https://twitter.com/alexander_low</t>
  </si>
  <si>
    <t>https://twitter.com/digitalleadersa</t>
  </si>
  <si>
    <t>https://twitter.com/djenadsidibe</t>
  </si>
  <si>
    <t>https://twitter.com/timothy_hughes</t>
  </si>
  <si>
    <t>https://twitter.com/schiemermktng</t>
  </si>
  <si>
    <t>https://twitter.com/gusyounis</t>
  </si>
  <si>
    <t>https://twitter.com/wiredprworks</t>
  </si>
  <si>
    <t>https://twitter.com/eficiens</t>
  </si>
  <si>
    <t>https://twitter.com/emarketing_fr</t>
  </si>
  <si>
    <t>https://twitter.com/kokasexton</t>
  </si>
  <si>
    <t>https://twitter.com/akaeserge</t>
  </si>
  <si>
    <t>https://twitter.com/consumerscu</t>
  </si>
  <si>
    <t>https://twitter.com/ms_magallanes</t>
  </si>
  <si>
    <t>https://twitter.com/etrafficlane</t>
  </si>
  <si>
    <t>https://twitter.com/kanezadiane</t>
  </si>
  <si>
    <t>https://twitter.com/agencyrktr</t>
  </si>
  <si>
    <t>https://twitter.com/muzickaproduk</t>
  </si>
  <si>
    <t>https://twitter.com/humorhump</t>
  </si>
  <si>
    <t>https://twitter.com/jesicasexi688</t>
  </si>
  <si>
    <t>https://twitter.com/tacomaco8</t>
  </si>
  <si>
    <t>https://twitter.com/social_hire</t>
  </si>
  <si>
    <t>https://twitter.com/emilyceskavich</t>
  </si>
  <si>
    <t>https://twitter.com/hlemtube</t>
  </si>
  <si>
    <t>https://twitter.com/migueldelecourt</t>
  </si>
  <si>
    <t>https://twitter.com/duvalletc</t>
  </si>
  <si>
    <t>https://twitter.com/pierrepeyrat</t>
  </si>
  <si>
    <t>https://twitter.com/ifocop</t>
  </si>
  <si>
    <t>https://twitter.com/abimarketingpr</t>
  </si>
  <si>
    <t>https://twitter.com/linkedinmktg</t>
  </si>
  <si>
    <t>https://twitter.com/hotboycubu</t>
  </si>
  <si>
    <t>https://twitter.com/coobusiness</t>
  </si>
  <si>
    <t>https://twitter.com/sruwgrui</t>
  </si>
  <si>
    <t>https://twitter.com/sbataille</t>
  </si>
  <si>
    <t>https://twitter.com/bepeigne</t>
  </si>
  <si>
    <t>https://twitter.com/ju_potier</t>
  </si>
  <si>
    <t>https://twitter.com/1789_fr</t>
  </si>
  <si>
    <t>https://twitter.com/editionseni</t>
  </si>
  <si>
    <t>https://twitter.com/eniservice</t>
  </si>
  <si>
    <t>https://twitter.com/perrynewmancpc</t>
  </si>
  <si>
    <t>https://twitter.com/linkedinexpert</t>
  </si>
  <si>
    <t>https://twitter.com/bragaromero123</t>
  </si>
  <si>
    <t>https://twitter.com/rehan52935475</t>
  </si>
  <si>
    <t>https://twitter.com/vipdlosnegocios</t>
  </si>
  <si>
    <t>https://twitter.com/mangermaz</t>
  </si>
  <si>
    <t>https://twitter.com/meltwaterdk</t>
  </si>
  <si>
    <t>https://twitter.com/rapidcrowd</t>
  </si>
  <si>
    <t>https://twitter.com/hootsuite</t>
  </si>
  <si>
    <t>https://twitter.com/advoninja</t>
  </si>
  <si>
    <t>https://twitter.com/damelionetwork</t>
  </si>
  <si>
    <t>https://twitter.com/dmscott</t>
  </si>
  <si>
    <t>https://twitter.com/alexalexrogers</t>
  </si>
  <si>
    <t>https://twitter.com/christiant777</t>
  </si>
  <si>
    <t>https://twitter.com/touitou_david</t>
  </si>
  <si>
    <t>https://twitter.com/1min30</t>
  </si>
  <si>
    <t>https://twitter.com/sprichtgut</t>
  </si>
  <si>
    <t>https://twitter.com/jazgreer</t>
  </si>
  <si>
    <t>https://twitter.com/jacklejackle86</t>
  </si>
  <si>
    <t>https://twitter.com/bestorangeseo</t>
  </si>
  <si>
    <t>https://twitter.com/jpersiva</t>
  </si>
  <si>
    <t>https://twitter.com/002idea</t>
  </si>
  <si>
    <t>https://twitter.com/mar_tijeras</t>
  </si>
  <si>
    <t>https://twitter.com/socialbeesco</t>
  </si>
  <si>
    <t>https://twitter.com/sproutsocial</t>
  </si>
  <si>
    <t>https://twitter.com/techergun</t>
  </si>
  <si>
    <t>https://twitter.com/md350032</t>
  </si>
  <si>
    <t>https://twitter.com/ackmicro</t>
  </si>
  <si>
    <t>https://twitter.com/scoopit_fr</t>
  </si>
  <si>
    <t>https://twitter.com/aklima32253748</t>
  </si>
  <si>
    <t>https://twitter.com/gopokemongo2018</t>
  </si>
  <si>
    <t>https://twitter.com/tatanishapw</t>
  </si>
  <si>
    <t>https://twitter.com/indho2029</t>
  </si>
  <si>
    <t>https://twitter.com/cafe123456781</t>
  </si>
  <si>
    <t>https://twitter.com/empireselling</t>
  </si>
  <si>
    <t>https://twitter.com/hoyzer</t>
  </si>
  <si>
    <t>https://twitter.com/ataurrahman35</t>
  </si>
  <si>
    <t>https://twitter.com/matchnode</t>
  </si>
  <si>
    <t>https://twitter.com/staryy19</t>
  </si>
  <si>
    <t>https://twitter.com/tarokanews</t>
  </si>
  <si>
    <t>https://twitter.com/lilly_stevens99</t>
  </si>
  <si>
    <t>https://twitter.com/tedseward</t>
  </si>
  <si>
    <t>https://twitter.com/dataagentgreen</t>
  </si>
  <si>
    <t>https://twitter.com/isabellajonescl</t>
  </si>
  <si>
    <t>https://twitter.com/linkedinexpert_</t>
  </si>
  <si>
    <t>https://twitter.com/lcs1122</t>
  </si>
  <si>
    <t>https://twitter.com/pramod0000007</t>
  </si>
  <si>
    <t>https://twitter.com/trt3400</t>
  </si>
  <si>
    <t>https://twitter.com/getclosingpage</t>
  </si>
  <si>
    <t>https://twitter.com/kevinttully</t>
  </si>
  <si>
    <t>https://twitter.com/skillslabio</t>
  </si>
  <si>
    <t>https://twitter.com/alexand23111772</t>
  </si>
  <si>
    <t>https://twitter.com/sapradio</t>
  </si>
  <si>
    <t>https://twitter.com/bobburg</t>
  </si>
  <si>
    <t>https://twitter.com/michaelb4jordan</t>
  </si>
  <si>
    <t>https://twitter.com/saidbyeinstein</t>
  </si>
  <si>
    <t>https://twitter.com/j_lu98</t>
  </si>
  <si>
    <t>https://twitter.com/partnerwin</t>
  </si>
  <si>
    <t>https://twitter.com/loicsim</t>
  </si>
  <si>
    <t>https://twitter.com/digitalistmag</t>
  </si>
  <si>
    <t>https://twitter.com/jacprause</t>
  </si>
  <si>
    <t>https://twitter.com/greensharp_it</t>
  </si>
  <si>
    <t>https://twitter.com/contentampwaves</t>
  </si>
  <si>
    <t>https://twitter.com/bobwoods</t>
  </si>
  <si>
    <t>https://twitter.com/socialsalesinfo</t>
  </si>
  <si>
    <t>https://twitter.com/socialsalesarmy</t>
  </si>
  <si>
    <t>https://twitter.com/legros_ch</t>
  </si>
  <si>
    <t>https://twitter.com/apollineadiju</t>
  </si>
  <si>
    <t>https://twitter.com/bizmartech</t>
  </si>
  <si>
    <t>https://twitter.com/umesh5152</t>
  </si>
  <si>
    <t>https://twitter.com/bertpurdy</t>
  </si>
  <si>
    <t>https://twitter.com/inc</t>
  </si>
  <si>
    <t>https://twitter.com/fr_skyblack</t>
  </si>
  <si>
    <t>https://twitter.com/juanblanco76</t>
  </si>
  <si>
    <t>https://twitter.com/assistyoutoday</t>
  </si>
  <si>
    <t>https://twitter.com/mckelviec</t>
  </si>
  <si>
    <t>https://twitter.com/microsoft</t>
  </si>
  <si>
    <t>https://twitter.com/majerichi</t>
  </si>
  <si>
    <t>https://twitter.com/comellistephan</t>
  </si>
  <si>
    <t>https://twitter.com/cheppetit</t>
  </si>
  <si>
    <t>https://twitter.com/sdevinnovations</t>
  </si>
  <si>
    <t>https://twitter.com/ssi_deutschland</t>
  </si>
  <si>
    <t>https://twitter.com/amberjones0722</t>
  </si>
  <si>
    <t>https://twitter.com/handrus</t>
  </si>
  <si>
    <t>https://twitter.com/rallyapp_com</t>
  </si>
  <si>
    <t>https://twitter.com/game_wildermez</t>
  </si>
  <si>
    <t>https://twitter.com/3horsemenagency</t>
  </si>
  <si>
    <t>https://twitter.com/vsnamsterdam</t>
  </si>
  <si>
    <t>https://twitter.com/linkingin2sales</t>
  </si>
  <si>
    <t>https://twitter.com/lilachbullock</t>
  </si>
  <si>
    <t>https://twitter.com/socialmediahq</t>
  </si>
  <si>
    <t>https://twitter.com/eugeneskripnick</t>
  </si>
  <si>
    <t>https://twitter.com/ag</t>
  </si>
  <si>
    <t>https://twitter.com/nealschaffer</t>
  </si>
  <si>
    <t>https://twitter.com/thuliumco</t>
  </si>
  <si>
    <t>https://twitter.com/cinzia_gemelli</t>
  </si>
  <si>
    <t>https://twitter.com/ibmitalia</t>
  </si>
  <si>
    <t>https://twitter.com/rossiclaro</t>
  </si>
  <si>
    <t>https://twitter.com/nessajbaker</t>
  </si>
  <si>
    <t>https://twitter.com/b2bmktgacademy</t>
  </si>
  <si>
    <t>https://twitter.com/b2bmarketingfdn</t>
  </si>
  <si>
    <t>https://twitter.com/anthonyrochand</t>
  </si>
  <si>
    <t>https://twitter.com/socialshare</t>
  </si>
  <si>
    <t>https://twitter.com/arkangelscrap</t>
  </si>
  <si>
    <t>https://twitter.com/the_sales_guy</t>
  </si>
  <si>
    <t>https://twitter.com/adryenn</t>
  </si>
  <si>
    <t>https://twitter.com/lolydates</t>
  </si>
  <si>
    <t>https://twitter.com/xoxolizza</t>
  </si>
  <si>
    <t>https://twitter.com/talkshoplive</t>
  </si>
  <si>
    <t>https://twitter.com/theintcell</t>
  </si>
  <si>
    <t>https://twitter.com/avivatink</t>
  </si>
  <si>
    <t>https://twitter.com/meritabiz</t>
  </si>
  <si>
    <t>https://twitter.com/decollanz</t>
  </si>
  <si>
    <t>https://twitter.com/agussup39011241</t>
  </si>
  <si>
    <t>https://twitter.com/orangeman7</t>
  </si>
  <si>
    <t>https://twitter.com/cbhadekar</t>
  </si>
  <si>
    <t>https://twitter.com/robre62</t>
  </si>
  <si>
    <t>https://twitter.com/maddypugliese</t>
  </si>
  <si>
    <t>https://twitter.com/bspinog</t>
  </si>
  <si>
    <t>https://twitter.com/marco89655225</t>
  </si>
  <si>
    <t>https://twitter.com/leadilella</t>
  </si>
  <si>
    <t>https://twitter.com/contentwriting9</t>
  </si>
  <si>
    <t>https://twitter.com/luckeebutterfly</t>
  </si>
  <si>
    <t>https://twitter.com/blogwriting1</t>
  </si>
  <si>
    <t>https://twitter.com/webstoresltd</t>
  </si>
  <si>
    <t>https://twitter.com/mukeshjune</t>
  </si>
  <si>
    <t>https://twitter.com/chucka0099</t>
  </si>
  <si>
    <t>https://twitter.com/matteoposern</t>
  </si>
  <si>
    <t>https://twitter.com/nico_losito</t>
  </si>
  <si>
    <t>https://twitter.com/javierbebee</t>
  </si>
  <si>
    <t>https://twitter.com/hannesbeierlein</t>
  </si>
  <si>
    <t>https://twitter.com/paymill</t>
  </si>
  <si>
    <t>https://twitter.com/mvdg999</t>
  </si>
  <si>
    <t>https://twitter.com/adamiswriting</t>
  </si>
  <si>
    <t>https://twitter.com/thesalesfonz</t>
  </si>
  <si>
    <t>https://twitter.com/olliewhitfield_</t>
  </si>
  <si>
    <t>https://twitter.com/creationagency</t>
  </si>
  <si>
    <t>https://twitter.com/michaeld_sales</t>
  </si>
  <si>
    <t>https://twitter.com/c0nvey</t>
  </si>
  <si>
    <t>https://twitter.com/s_carioni</t>
  </si>
  <si>
    <t>https://twitter.com/eshowmx</t>
  </si>
  <si>
    <t>https://twitter.com/gabyygonzalez</t>
  </si>
  <si>
    <t>https://twitter.com/steveknappsales</t>
  </si>
  <si>
    <t>https://twitter.com/gdabischwebel</t>
  </si>
  <si>
    <t>https://twitter.com/1min30toulouse</t>
  </si>
  <si>
    <t>https://twitter.com/truthalwaywins</t>
  </si>
  <si>
    <t>https://twitter.com/_taylorsymone</t>
  </si>
  <si>
    <t>https://twitter.com/marcus_boswell</t>
  </si>
  <si>
    <t>https://twitter.com/linkedineditors</t>
  </si>
  <si>
    <t>https://twitter.com/linkedin</t>
  </si>
  <si>
    <t>https://twitter.com/funmando</t>
  </si>
  <si>
    <t>https://twitter.com/imoyse</t>
  </si>
  <si>
    <t>https://twitter.com/jrobcreative</t>
  </si>
  <si>
    <t>https://twitter.com/dougmorneau</t>
  </si>
  <si>
    <t>https://twitter.com/faisalabbasiuk</t>
  </si>
  <si>
    <t>https://twitter.com/jodyglidden</t>
  </si>
  <si>
    <t>https://twitter.com/c_best01</t>
  </si>
  <si>
    <t>https://twitter.com/helenalmeida4</t>
  </si>
  <si>
    <t>https://twitter.com/chrisarrcar</t>
  </si>
  <si>
    <t>https://twitter.com/mariangelesber</t>
  </si>
  <si>
    <t>https://twitter.com/fatigaas</t>
  </si>
  <si>
    <t>https://twitter.com/payplug</t>
  </si>
  <si>
    <t>https://twitter.com/askjudihays</t>
  </si>
  <si>
    <t>https://twitter.com/agreencleveland</t>
  </si>
  <si>
    <t>https://twitter.com/greatpromos</t>
  </si>
  <si>
    <t>https://twitter.com/hlorenzen</t>
  </si>
  <si>
    <t>https://twitter.com/tkszczecin</t>
  </si>
  <si>
    <t>https://twitter.com/marketkeytech</t>
  </si>
  <si>
    <t>https://twitter.com/reach_or_miss</t>
  </si>
  <si>
    <t>https://twitter.com/jackkosakowski</t>
  </si>
  <si>
    <t>https://twitter.com/raul_rojas_ve</t>
  </si>
  <si>
    <t>https://twitter.com/bereanopartners</t>
  </si>
  <si>
    <t>https://twitter.com/stanrobinson</t>
  </si>
  <si>
    <t>https://twitter.com/digitalkeith</t>
  </si>
  <si>
    <t>https://twitter.com/evankirstel</t>
  </si>
  <si>
    <t>https://twitter.com/cindyhilumas</t>
  </si>
  <si>
    <t>https://twitter.com/shawn_naggiar</t>
  </si>
  <si>
    <t>https://twitter.com/zaheer_bux</t>
  </si>
  <si>
    <t>https://twitter.com/nexusgrado</t>
  </si>
  <si>
    <t>https://twitter.com/will_mif</t>
  </si>
  <si>
    <t>https://twitter.com/agsocialmedia</t>
  </si>
  <si>
    <t>https://twitter.com/secib_fr</t>
  </si>
  <si>
    <t>https://twitter.com/yucefjy</t>
  </si>
  <si>
    <t>https://twitter.com/konradsanders</t>
  </si>
  <si>
    <t>https://twitter.com/steveolenski</t>
  </si>
  <si>
    <t>https://twitter.com/pushingsocial</t>
  </si>
  <si>
    <t>https://twitter.com/therichbrooks</t>
  </si>
  <si>
    <t>https://twitter.com/iancleary</t>
  </si>
  <si>
    <t>https://twitter.com/askaaronlee</t>
  </si>
  <si>
    <t>https://twitter.com/dannyiny</t>
  </si>
  <si>
    <t>https://twitter.com/what_if_history</t>
  </si>
  <si>
    <t>https://twitter.com/ebay</t>
  </si>
  <si>
    <t>https://twitter.com/zacharyatkins1</t>
  </si>
  <si>
    <t>https://twitter.com/altruistauction</t>
  </si>
  <si>
    <t>https://twitter.com/saleshacker</t>
  </si>
  <si>
    <t>https://twitter.com/sa_matthana</t>
  </si>
  <si>
    <t>https://twitter.com/gabevillamizar</t>
  </si>
  <si>
    <t>https://twitter.com/newimarketing</t>
  </si>
  <si>
    <t>https://twitter.com/aguadulcecity</t>
  </si>
  <si>
    <t>https://twitter.com/jpfrioul</t>
  </si>
  <si>
    <t>https://twitter.com/mpalmer3270</t>
  </si>
  <si>
    <t>https://twitter.com/agsoci</t>
  </si>
  <si>
    <t>https://twitter.com/altieriluca</t>
  </si>
  <si>
    <t>https://twitter.com/cloudanalysts</t>
  </si>
  <si>
    <t>https://twitter.com/court_friedman</t>
  </si>
  <si>
    <t>https://twitter.com/sassoftware</t>
  </si>
  <si>
    <t>https://twitter.com/abe21488996</t>
  </si>
  <si>
    <t>https://twitter.com/smanzanedo</t>
  </si>
  <si>
    <t>https://twitter.com/5_avarice</t>
  </si>
  <si>
    <t>https://twitter.com/alexiamateta</t>
  </si>
  <si>
    <t>https://twitter.com/tsscltd</t>
  </si>
  <si>
    <t>https://twitter.com/kpizzu1</t>
  </si>
  <si>
    <t>https://twitter.com/mirkaplagon</t>
  </si>
  <si>
    <t>https://twitter.com/retailmeeting</t>
  </si>
  <si>
    <t>https://twitter.com/camilo_mero</t>
  </si>
  <si>
    <t>https://twitter.com/digitallead</t>
  </si>
  <si>
    <t>https://twitter.com/kamichat</t>
  </si>
  <si>
    <t>https://twitter.com/dermasolve</t>
  </si>
  <si>
    <t>https://twitter.com/bloggerspress7</t>
  </si>
  <si>
    <t>https://twitter.com/thinkdigitalltd</t>
  </si>
  <si>
    <t>https://twitter.com/st3ph3n6</t>
  </si>
  <si>
    <t>https://twitter.com/366degrees</t>
  </si>
  <si>
    <t>https://twitter.com/salesforc</t>
  </si>
  <si>
    <t>https://twitter.com/gsuite</t>
  </si>
  <si>
    <t>https://twitter.com/office365</t>
  </si>
  <si>
    <t>https://twitter.com/nimble</t>
  </si>
  <si>
    <t>https://twitter.com/tanugulati79</t>
  </si>
  <si>
    <t>https://twitter.com/dig</t>
  </si>
  <si>
    <t>https://twitter.com/xavier_assoc</t>
  </si>
  <si>
    <t>https://twitter.com/strongstrivesoc</t>
  </si>
  <si>
    <t>https://twitter.com/mvidalt</t>
  </si>
  <si>
    <t>https://twitter.com/edve_es</t>
  </si>
  <si>
    <t>https://twitter.com/ssxman2</t>
  </si>
  <si>
    <t>https://twitter.com/digitalmkterne</t>
  </si>
  <si>
    <t>https://twitter.com/inboundsocialux</t>
  </si>
  <si>
    <t>https://twitter.com/mytweetpack</t>
  </si>
  <si>
    <t>https://twitter.com/referralsales</t>
  </si>
  <si>
    <t>https://twitter.com/projectnfinity</t>
  </si>
  <si>
    <t>https://twitter.com/miyagimarketing</t>
  </si>
  <si>
    <t>https://twitter.com/cory_hansen</t>
  </si>
  <si>
    <t>https://twitter.com/pennyhaslam</t>
  </si>
  <si>
    <t>https://twitter.com/smeuks</t>
  </si>
  <si>
    <t>https://twitter.com/bestdigitalclic</t>
  </si>
  <si>
    <t>https://twitter.com/abwsdigital</t>
  </si>
  <si>
    <t>https://twitter.com/danielakillus</t>
  </si>
  <si>
    <t>https://twitter.com/chorus_app</t>
  </si>
  <si>
    <t>https://twitter.com/duxquack</t>
  </si>
  <si>
    <t>https://twitter.com/agenceeconcepto</t>
  </si>
  <si>
    <t>https://twitter.com/rachidamer</t>
  </si>
  <si>
    <t>https://twitter.com/ravnalexander</t>
  </si>
  <si>
    <t>https://twitter.com/heysurrey</t>
  </si>
  <si>
    <t>https://twitter.com/vsa_prospecting</t>
  </si>
  <si>
    <t>https://twitter.com/radioms</t>
  </si>
  <si>
    <t>https://twitter.com/howardstrauber</t>
  </si>
  <si>
    <t>https://twitter.com/alatzama</t>
  </si>
  <si>
    <t>https://twitter.com/michelleashufta</t>
  </si>
  <si>
    <t>https://twitter.com/henrikschou_dk</t>
  </si>
  <si>
    <t>https://twitter.com/stylish_soft</t>
  </si>
  <si>
    <t>https://twitter.com/fernandocuenca</t>
  </si>
  <si>
    <t>https://twitter.com/puneetmohan</t>
  </si>
  <si>
    <t>https://twitter.com/shakaizvuylu</t>
  </si>
  <si>
    <t>https://twitter.com/dolbylisa</t>
  </si>
  <si>
    <t>https://twitter.com/ananna16</t>
  </si>
  <si>
    <t>https://twitter.com/ahmedjr_16</t>
  </si>
  <si>
    <t>https://twitter.com/branddonator</t>
  </si>
  <si>
    <t>https://twitter.com/startupgrindscl</t>
  </si>
  <si>
    <t>https://twitter.com/d</t>
  </si>
  <si>
    <t>https://twitter.com/sudeepkhatri</t>
  </si>
  <si>
    <t>https://twitter.com/peterspringett</t>
  </si>
  <si>
    <t>https://twitter.com/cmicontent</t>
  </si>
  <si>
    <t>https://twitter.com/bebeemarketing</t>
  </si>
  <si>
    <t>https://twitter.com/craigmjamieson</t>
  </si>
  <si>
    <t>https://twitter.com/preetikasaini99</t>
  </si>
  <si>
    <t>https://twitter.com/rosiehiggins006</t>
  </si>
  <si>
    <t>https://twitter.com/msocialbusiness</t>
  </si>
  <si>
    <t>https://twitter.com/edelmanpr</t>
  </si>
  <si>
    <t>https://twitter.com/stevektweets</t>
  </si>
  <si>
    <t>https://twitter.com/viralseedpl</t>
  </si>
  <si>
    <t>https://twitter.com/viralseedmedia</t>
  </si>
  <si>
    <t>https://twitter.com/bern</t>
  </si>
  <si>
    <t>https://twitter.com/jltraineau</t>
  </si>
  <si>
    <t>https://twitter.com/cioc_colatini</t>
  </si>
  <si>
    <t>https://twitter.com/nicolamauri</t>
  </si>
  <si>
    <t>https://twitter.com/andrea_boscaro</t>
  </si>
  <si>
    <t>https://twitter.com/danjswift</t>
  </si>
  <si>
    <t>https://twitter.com/alexlinkedin</t>
  </si>
  <si>
    <t>https://twitter.com/m3jrgrowth</t>
  </si>
  <si>
    <t>https://twitter.com/powerobjects</t>
  </si>
  <si>
    <t>https://twitter.com/amanciobouza</t>
  </si>
  <si>
    <t>https://twitter.com/slideshare</t>
  </si>
  <si>
    <t>https://twitter.com/pooja_mittal783</t>
  </si>
  <si>
    <t>https://twitter.com/poojaagrwal783</t>
  </si>
  <si>
    <t>https://twitter.com/cloudfare</t>
  </si>
  <si>
    <t>https://twitter.com/jeffshore</t>
  </si>
  <si>
    <t>https://twitter.com/netventures</t>
  </si>
  <si>
    <t>https://twitter.com/pentame</t>
  </si>
  <si>
    <t>https://twitter.com/mirkobruni</t>
  </si>
  <si>
    <t>https://twitter.com/shoosocial</t>
  </si>
  <si>
    <t>https://twitter.com/chipparade</t>
  </si>
  <si>
    <t>https://twitter.com/hallie0715</t>
  </si>
  <si>
    <t>https://twitter.com/verovittorial</t>
  </si>
  <si>
    <t>https://twitter.com/coxbusiness</t>
  </si>
  <si>
    <t>https://twitter.com/shutterguardian</t>
  </si>
  <si>
    <t>https://twitter.com/sean_f_callahan</t>
  </si>
  <si>
    <t>https://twitter.com/linkedinselling</t>
  </si>
  <si>
    <t>https://twitter.com/janiaaltonen</t>
  </si>
  <si>
    <t>https://twitter.com/robertofuso</t>
  </si>
  <si>
    <t>https://twitter.com/trevorjmcintyre</t>
  </si>
  <si>
    <t>https://twitter.com/vivianfrancos</t>
  </si>
  <si>
    <t>https://twitter.com/videoconsultant</t>
  </si>
  <si>
    <t>https://twitter.com/mysocialsuccess</t>
  </si>
  <si>
    <t>https://twitter.com/kimgarst</t>
  </si>
  <si>
    <t>https://twitter.com/mysuccesstrain</t>
  </si>
  <si>
    <t>https://twitter.com/mrsocialselling</t>
  </si>
  <si>
    <t>https://twitter.com/communigatorltd</t>
  </si>
  <si>
    <t>https://twitter.com/theponddigital</t>
  </si>
  <si>
    <t>https://twitter.com/digitalmstream</t>
  </si>
  <si>
    <t>https://twitter.com/alwayz3000</t>
  </si>
  <si>
    <t>https://twitter.com/bkweeks86</t>
  </si>
  <si>
    <t>https://twitter.com/marketo</t>
  </si>
  <si>
    <t>https://twitter.com/jill_rowley</t>
  </si>
  <si>
    <t>https://twitter.com/xmandatorymurda</t>
  </si>
  <si>
    <t>https://twitter.com/thesaabdulsalam</t>
  </si>
  <si>
    <t>https://twitter.com/s0cialm3d1a</t>
  </si>
  <si>
    <t>https://twitter.com/carladecurey</t>
  </si>
  <si>
    <t>https://twitter.com/timothyhughes</t>
  </si>
  <si>
    <t>https://twitter.com/bandzauner</t>
  </si>
  <si>
    <t>https://twitter.com/oraclepartners</t>
  </si>
  <si>
    <t>https://twitter.com/fjtorres</t>
  </si>
  <si>
    <t>https://twitter.com/socialsalesgps</t>
  </si>
  <si>
    <t>https://twitter.com/marcocaihua</t>
  </si>
  <si>
    <t>https://twitter.com/linkedinclasses</t>
  </si>
  <si>
    <t>https://twitter.com/govengreso</t>
  </si>
  <si>
    <t>https://twitter.com/endurojames</t>
  </si>
  <si>
    <t>https://twitter.com/equifax</t>
  </si>
  <si>
    <t>https://twitter.com/curationsuite</t>
  </si>
  <si>
    <t>https://twitter.com/tribalimpact</t>
  </si>
  <si>
    <t>https://twitter.com/sarahgoodall</t>
  </si>
  <si>
    <t>https://twitter.com/commsmeltingpot</t>
  </si>
  <si>
    <t>https://twitter.com/curationtraffic</t>
  </si>
  <si>
    <t>https://twitter.com/digita</t>
  </si>
  <si>
    <t>https://twitter.com/thinkdigitalbar</t>
  </si>
  <si>
    <t>https://twitter.com/naukricentercom</t>
  </si>
  <si>
    <t>https://twitter.com/tilapit</t>
  </si>
  <si>
    <t>https://twitter.com/laurapaakkonen</t>
  </si>
  <si>
    <t>https://twitter.com/helttihealthy</t>
  </si>
  <si>
    <t>https://twitter.com/chrisbowserfba</t>
  </si>
  <si>
    <t>https://twitter.com/pamellaneely</t>
  </si>
  <si>
    <t>https://twitter.com/scoopit</t>
  </si>
  <si>
    <t>https://twitter.com/kurtshaver</t>
  </si>
  <si>
    <t>https://twitter.com/brynnetillman</t>
  </si>
  <si>
    <t>https://twitter.com/moutfield</t>
  </si>
  <si>
    <t>https://twitter.com/casualfridayshq</t>
  </si>
  <si>
    <t>https://twitter.com/mick_holloway</t>
  </si>
  <si>
    <t>https://twitter.com/amercier21</t>
  </si>
  <si>
    <t>https://twitter.com/groupamage</t>
  </si>
  <si>
    <t>https://twitter.com/pannekoeckejb</t>
  </si>
  <si>
    <t>https://twitter.com/laraisabelle8</t>
  </si>
  <si>
    <t>https://twitter.com/bertrandbarbet</t>
  </si>
  <si>
    <t>https://twitter.com/veeravirintie</t>
  </si>
  <si>
    <t>https://twitter.com/michelmariet</t>
  </si>
  <si>
    <t>https://twitter.com/luigicochetti</t>
  </si>
  <si>
    <t>https://twitter.com/goguemartin</t>
  </si>
  <si>
    <t>https://twitter.com/poutbenefitmac</t>
  </si>
  <si>
    <t>https://twitter.com/oracleemeaps</t>
  </si>
  <si>
    <t>https://twitter.com/monstapreneurs</t>
  </si>
  <si>
    <t>https://twitter.com/rkbraunstein</t>
  </si>
  <si>
    <t>https://twitter.com/dmlab</t>
  </si>
  <si>
    <t>https://twitter.com/onestopinternet</t>
  </si>
  <si>
    <t>https://twitter.com/l2</t>
  </si>
  <si>
    <t>https://twitter.com/maurilio99</t>
  </si>
  <si>
    <t>https://twitter.com/ballantynemrktg</t>
  </si>
  <si>
    <t>https://twitter.com/mktgendeavor</t>
  </si>
  <si>
    <t>https://twitter.com/thevortexit</t>
  </si>
  <si>
    <t>https://twitter.com/tig_italia</t>
  </si>
  <si>
    <t>https://twitter.com/evaciago</t>
  </si>
  <si>
    <t>https://twitter.com/c_brutillot</t>
  </si>
  <si>
    <t>https://twitter.com/thejoshuablee</t>
  </si>
  <si>
    <t>https://twitter.com/lamyaelarj</t>
  </si>
  <si>
    <t>https://twitter.com/launchmktg</t>
  </si>
  <si>
    <t>https://twitter.com/marketingprofs</t>
  </si>
  <si>
    <t>https://twitter.com/darrencarter31</t>
  </si>
  <si>
    <t>https://twitter.com/clydesformation</t>
  </si>
  <si>
    <t>https://twitter.com/tommihermunen</t>
  </si>
  <si>
    <t>https://twitter.com/margomulvihill</t>
  </si>
  <si>
    <t>https://twitter.com/miguesoler_89</t>
  </si>
  <si>
    <t>https://twitter.com/456list</t>
  </si>
  <si>
    <t>https://twitter.com/bylilyv</t>
  </si>
  <si>
    <t>https://twitter.com/blogtips1</t>
  </si>
  <si>
    <t>https://twitter.com/this_is_beacon</t>
  </si>
  <si>
    <t>https://twitter.com/beacondroid</t>
  </si>
  <si>
    <t>https://twitter.com/dayalsgariya</t>
  </si>
  <si>
    <t>https://twitter.com/rankbasics</t>
  </si>
  <si>
    <t>https://twitter.com/digitaloutdoors</t>
  </si>
  <si>
    <t>https://twitter.com/agence636</t>
  </si>
  <si>
    <t>https://twitter.com/webmarketingcom</t>
  </si>
  <si>
    <t>https://twitter.com/nnefilip</t>
  </si>
  <si>
    <t>https://twitter.com/davidmcalduch</t>
  </si>
  <si>
    <t>https://twitter.com/aena</t>
  </si>
  <si>
    <t>https://twitter.com/virginiekunts</t>
  </si>
  <si>
    <t>https://twitter.com/estreetnet</t>
  </si>
  <si>
    <t>https://twitter.com/angie9z</t>
  </si>
  <si>
    <t>https://twitter.com/myphillymedia</t>
  </si>
  <si>
    <t>https://twitter.com/saleswingsapp</t>
  </si>
  <si>
    <t>https://twitter.com/mysales4life</t>
  </si>
  <si>
    <t>https://twitter.com/jcclicks</t>
  </si>
  <si>
    <t>https://twitter.com/karwoskicourage</t>
  </si>
  <si>
    <t>https://twitter.com/markbrownmba</t>
  </si>
  <si>
    <t>https://twitter.com/nasirkhan177717</t>
  </si>
  <si>
    <t>https://twitter.com/denniskoutoudis</t>
  </si>
  <si>
    <t>https://twitter.com/joseecu1</t>
  </si>
  <si>
    <t>https://twitter.com/stopshopsale</t>
  </si>
  <si>
    <t>https://twitter.com/gazsamuels</t>
  </si>
  <si>
    <t>https://twitter.com/danielhalenko</t>
  </si>
  <si>
    <t>https://twitter.com/agenceydyle</t>
  </si>
  <si>
    <t>https://twitter.com/agence_iandyoo</t>
  </si>
  <si>
    <t>https://twitter.com/kaurjessica</t>
  </si>
  <si>
    <t>https://twitter.com/freemusicps</t>
  </si>
  <si>
    <t>https://twitter.com/amyrransom</t>
  </si>
  <si>
    <t>https://twitter.com/mdnazmulhv1</t>
  </si>
  <si>
    <t>https://twitter.com/x_wolfman</t>
  </si>
  <si>
    <t>https://twitter.com/noteworthywifey</t>
  </si>
  <si>
    <t>https://twitter.com/tsoybv</t>
  </si>
  <si>
    <t>https://twitter.com/revenueassist</t>
  </si>
  <si>
    <t>https://twitter.com/thebentleygroup</t>
  </si>
  <si>
    <t>https://twitter.com/liva_uk</t>
  </si>
  <si>
    <t>https://twitter.com/coringakellows</t>
  </si>
  <si>
    <t>https://twitter.com/accessorieson_</t>
  </si>
  <si>
    <t>https://twitter.com/qqqaqqq4</t>
  </si>
  <si>
    <t>https://twitter.com/mackcollier</t>
  </si>
  <si>
    <t>https://twitter.com/tommartin</t>
  </si>
  <si>
    <t>https://twitter.com/kerrygorgone</t>
  </si>
  <si>
    <t>https://twitter.com/carolinedeparpe</t>
  </si>
  <si>
    <t>https://twitter.com/laptopmarketing</t>
  </si>
  <si>
    <t>https://twitter.com/irpro6</t>
  </si>
  <si>
    <t>https://twitter.com/jschobes</t>
  </si>
  <si>
    <t>https://twitter.com/kirstenboileau</t>
  </si>
  <si>
    <t>https://twitter.com/fireotl</t>
  </si>
  <si>
    <t>https://twitter.com/seosmoindore</t>
  </si>
  <si>
    <t>https://twitter.com/jayesh30202</t>
  </si>
  <si>
    <t>https://twitter.com/aaliyahgodfreyw</t>
  </si>
  <si>
    <t>https://twitter.com/markmilleritpro</t>
  </si>
  <si>
    <t>https://twitter.com/solidrecs</t>
  </si>
  <si>
    <t>https://twitter.com/vg_tms</t>
  </si>
  <si>
    <t>https://twitter.com/agencycentral</t>
  </si>
  <si>
    <t>https://twitter.com/wisawards</t>
  </si>
  <si>
    <t>https://twitter.com/salesproinsider</t>
  </si>
  <si>
    <t>https://twitter.com/thesalesexperts</t>
  </si>
  <si>
    <t>https://twitter.com/smoothsale</t>
  </si>
  <si>
    <t>https://twitter.com/lollydaskal</t>
  </si>
  <si>
    <t>https://twitter.com/thesaleshunter</t>
  </si>
  <si>
    <t>https://twitter.com/barbaragiamanco</t>
  </si>
  <si>
    <t>https://twitter.com/sageuk</t>
  </si>
  <si>
    <t>https://twitter.com/assocprofsales</t>
  </si>
  <si>
    <t>https://twitter.com/realdonaldtrump</t>
  </si>
  <si>
    <t>https://twitter.com/bystuheinecke</t>
  </si>
  <si>
    <t>https://twitter.com/c_mamime</t>
  </si>
  <si>
    <t>https://twitter.com/datacaptive</t>
  </si>
  <si>
    <t>https://twitter.com/kaushikburman</t>
  </si>
  <si>
    <t>https://twitter.com/sarauk101h</t>
  </si>
  <si>
    <t>https://twitter.com/jaybaer</t>
  </si>
  <si>
    <t>https://twitter.com/abhiseoexpert</t>
  </si>
  <si>
    <t>https://twitter.com/dean_0_</t>
  </si>
  <si>
    <t>https://twitter.com/meve_scl</t>
  </si>
  <si>
    <t>https://twitter.com/lschristophe</t>
  </si>
  <si>
    <t>https://twitter.com/lamylexel</t>
  </si>
  <si>
    <t>https://twitter.com/trademysites</t>
  </si>
  <si>
    <t>https://twitter.com/bestboyever37</t>
  </si>
  <si>
    <t>https://twitter.com/tzbaren</t>
  </si>
  <si>
    <t>https://twitter.com/jolyonmatthews</t>
  </si>
  <si>
    <t>https://twitter.com/agsocial</t>
  </si>
  <si>
    <t>https://twitter.com/fomofanz</t>
  </si>
  <si>
    <t>https://twitter.com/isocialfanz</t>
  </si>
  <si>
    <t>https://twitter.com/alberttttt</t>
  </si>
  <si>
    <t>https://twitter.com/waroongnet</t>
  </si>
  <si>
    <t>https://twitter.com/suryaferdian</t>
  </si>
  <si>
    <t>https://twitter.com/jessisdabest953</t>
  </si>
  <si>
    <t>https://twitter.com/tricesrl</t>
  </si>
  <si>
    <t>https://twitter.com/sole24ore</t>
  </si>
  <si>
    <t>https://twitter.com/loefflercarsten</t>
  </si>
  <si>
    <t>https://twitter.com/natajack</t>
  </si>
  <si>
    <t>https://twitter.com/jackvaughanattt</t>
  </si>
  <si>
    <t>https://twitter.com/searchcrm</t>
  </si>
  <si>
    <t>https://twitter.com/d5meo7l0y</t>
  </si>
  <si>
    <t>https://twitter.com/oneopdas</t>
  </si>
  <si>
    <t>https://twitter.com/sedelaar</t>
  </si>
  <si>
    <t>https://twitter.com/kingscourtoil</t>
  </si>
  <si>
    <t>https://twitter.com/bootstrapsbiz</t>
  </si>
  <si>
    <t>https://twitter.com/premiumcollect</t>
  </si>
  <si>
    <t>https://twitter.com/zinnakrish</t>
  </si>
  <si>
    <t>https://twitter.com/vinyl_for_life</t>
  </si>
  <si>
    <t>https://twitter.com/ulises14490567</t>
  </si>
  <si>
    <t>https://twitter.com/reflaurentj</t>
  </si>
  <si>
    <t>https://twitter.com/nigeljr_</t>
  </si>
  <si>
    <t>https://twitter.com/nigeljr</t>
  </si>
  <si>
    <t>https://twitter.com/ellismbeh</t>
  </si>
  <si>
    <t>https://twitter.com/franzrusso</t>
  </si>
  <si>
    <t>https://twitter.com/tim_fargo</t>
  </si>
  <si>
    <t>https://twitter.com/moz</t>
  </si>
  <si>
    <t>https://twitter.com/themrfave</t>
  </si>
  <si>
    <t>https://twitter.com/crm</t>
  </si>
  <si>
    <t>https://twitter.com/tjscma</t>
  </si>
  <si>
    <t>https://twitter.com/montraanderson</t>
  </si>
  <si>
    <t>https://twitter.com/askdennisbrown</t>
  </si>
  <si>
    <t>https://twitter.com/stephenwoessner</t>
  </si>
  <si>
    <t>https://twitter.com/oda_f</t>
  </si>
  <si>
    <t>https://twitter.com/nowiamme</t>
  </si>
  <si>
    <t>https://twitter.com/nathealings</t>
  </si>
  <si>
    <t>https://twitter.com/cpa61</t>
  </si>
  <si>
    <t>https://twitter.com/mgwv1oo</t>
  </si>
  <si>
    <t>https://twitter.com/socialfave_pol</t>
  </si>
  <si>
    <t>https://twitter.com/polishroyalgoat</t>
  </si>
  <si>
    <t>https://twitter.com/socialfave</t>
  </si>
  <si>
    <t>https://twitter.com/vitoshamedia</t>
  </si>
  <si>
    <t>https://twitter.com/themrblueprint</t>
  </si>
  <si>
    <t>https://twitter.com/gtat7oo</t>
  </si>
  <si>
    <t>https://twitter.com/thomaspower</t>
  </si>
  <si>
    <t>https://twitter.com/twitter</t>
  </si>
  <si>
    <t>https://twitter.com/caseynewton</t>
  </si>
  <si>
    <t>https://twitter.com/pakman</t>
  </si>
  <si>
    <t>https://twitter.com/marketmonkeyuk</t>
  </si>
  <si>
    <t>https://twitter.com/exposalesltd</t>
  </si>
  <si>
    <t>https://twitter.com/soampli</t>
  </si>
  <si>
    <t>https://twitter.com/maggiemaspero</t>
  </si>
  <si>
    <t>https://twitter.com/itsannpierce</t>
  </si>
  <si>
    <t>https://twitter.com/photofeeler</t>
  </si>
  <si>
    <t>https://twitter.com/li_learning</t>
  </si>
  <si>
    <t>https://twitter.com/onemob</t>
  </si>
  <si>
    <t>https://twitter.com/arifjohariali</t>
  </si>
  <si>
    <t>https://twitter.com/kellyriggs</t>
  </si>
  <si>
    <t>https://twitter.com/timxclarke</t>
  </si>
  <si>
    <t>https://twitter.com/kevinmic</t>
  </si>
  <si>
    <t>https://twitter.com/quotable</t>
  </si>
  <si>
    <t>https://twitter.com/charmedjohanna</t>
  </si>
  <si>
    <t>https://twitter.com/timothy</t>
  </si>
  <si>
    <t>https://twitter.com/tim</t>
  </si>
  <si>
    <t>https://twitter.com/di</t>
  </si>
  <si>
    <t>https://twitter.com/larrykim</t>
  </si>
  <si>
    <t>https://twitter.com/shaanhans</t>
  </si>
  <si>
    <t>https://twitter.com/jasongordons</t>
  </si>
  <si>
    <t>https://twitter.com/musicgamepromo</t>
  </si>
  <si>
    <t>https://twitter.com/zanoschiemanuel</t>
  </si>
  <si>
    <t>https://twitter.com/musicpromosfree</t>
  </si>
  <si>
    <t>https://twitter.com/highchloecloud</t>
  </si>
  <si>
    <t>https://twitter.com/mreugenemcc</t>
  </si>
  <si>
    <t>https://twitter.com/jbarclay101</t>
  </si>
  <si>
    <t>https://twitter.com/passle</t>
  </si>
  <si>
    <t>https://twitter.com/deverons1</t>
  </si>
  <si>
    <t>https://twitter.com/popedaniels</t>
  </si>
  <si>
    <t>https://twitter.com/kuriharan</t>
  </si>
  <si>
    <t>https://twitter.com/antgrasso</t>
  </si>
  <si>
    <t>https://twitter.com/femoranfp</t>
  </si>
  <si>
    <t>https://twitter.com/rajibc</t>
  </si>
  <si>
    <t>https://twitter.com/arima_india</t>
  </si>
  <si>
    <t>https://twitter.com/iamkelvinlee</t>
  </si>
  <si>
    <t>https://twitter.com/thomsonreuters</t>
  </si>
  <si>
    <t>https://twitter.com/m_e_rodriguez</t>
  </si>
  <si>
    <t>https://twitter.com/onalytica</t>
  </si>
  <si>
    <t>https://twitter.com/tomasturbandode</t>
  </si>
  <si>
    <t>https://twitter.com/arabianpages</t>
  </si>
  <si>
    <t>https://twitter.com/milosdjukic011</t>
  </si>
  <si>
    <t>https://twitter.com/sanclicker</t>
  </si>
  <si>
    <t>https://twitter.com/robertnsills</t>
  </si>
  <si>
    <t>https://twitter.com/strong__content</t>
  </si>
  <si>
    <t>https://twitter.com/cryptohani</t>
  </si>
  <si>
    <t>https://twitter.com/tyrannosaurjen</t>
  </si>
  <si>
    <t>https://twitter.com/jessescardina</t>
  </si>
  <si>
    <t>https://twitter.com/pirmax</t>
  </si>
  <si>
    <t>https://twitter.com/themisterfa</t>
  </si>
  <si>
    <t>https://twitter.com/meretebuljo</t>
  </si>
  <si>
    <t>https://twitter.com/alban_jarry</t>
  </si>
  <si>
    <t>https://twitter.com/flashtweet</t>
  </si>
  <si>
    <t>https://twitter.com/louisserge</t>
  </si>
  <si>
    <t>https://twitter.com/greensteinllc</t>
  </si>
  <si>
    <t>https://twitter.com/telecomreseller</t>
  </si>
  <si>
    <t>https://twitter.com/techtionary</t>
  </si>
  <si>
    <t>https://twitter.com/josaundersau</t>
  </si>
  <si>
    <t>https://twitter.com/ohmyjet</t>
  </si>
  <si>
    <t>https://twitter.com/everyonesocial</t>
  </si>
  <si>
    <t>https://twitter.com/profitspodcasts</t>
  </si>
  <si>
    <t>https://twitter.com/robertlburns</t>
  </si>
  <si>
    <t>https://twitter.com/b2community</t>
  </si>
  <si>
    <t>https://twitter.com/dmalert</t>
  </si>
  <si>
    <t>https://twitter.com/aqtechnosys</t>
  </si>
  <si>
    <t>https://twitter.com/vormresearch</t>
  </si>
  <si>
    <t>https://twitter.com/nsmarketing5280</t>
  </si>
  <si>
    <t>https://twitter.com/clive140</t>
  </si>
  <si>
    <t>https://twitter.com/valymanconsult</t>
  </si>
  <si>
    <t>https://twitter.com/fleetmeiser</t>
  </si>
  <si>
    <t>https://twitter.com/bentenbi</t>
  </si>
  <si>
    <t>https://twitter.com/isalesgirl</t>
  </si>
  <si>
    <t>https://twitter.com/jon_rivers</t>
  </si>
  <si>
    <t>https://twitter.com/thomasfisherth</t>
  </si>
  <si>
    <t>https://twitter.com/thought_horizon</t>
  </si>
  <si>
    <t>https://twitter.com/bsteingraeber</t>
  </si>
  <si>
    <t>https://twitter.com/leadfoxfr</t>
  </si>
  <si>
    <t>https://twitter.com/actionco_fr</t>
  </si>
  <si>
    <t>https://twitter.com/cyril_bladier</t>
  </si>
  <si>
    <t>https://twitter.com/business__quote</t>
  </si>
  <si>
    <t>https://twitter.com/emarketersocial</t>
  </si>
  <si>
    <t>https://twitter.com/omar_autoempleo</t>
  </si>
  <si>
    <t>https://twitter.com/rogbalrol</t>
  </si>
  <si>
    <t>https://twitter.com/m8mgroup</t>
  </si>
  <si>
    <t>https://twitter.com/sterlitesoftusa</t>
  </si>
  <si>
    <t>https://twitter.com/sarakarnthi1</t>
  </si>
  <si>
    <t>https://twitter.com/timo</t>
  </si>
  <si>
    <t>https://twitter.com/socialwavez</t>
  </si>
  <si>
    <t>https://twitter.com/graphemidesign</t>
  </si>
  <si>
    <t>https://twitter.com/brunofridl</t>
  </si>
  <si>
    <t>https://twitter.com/cybelimage</t>
  </si>
  <si>
    <t>https://twitter.com/businesson_line</t>
  </si>
  <si>
    <t>https://twitter.com/samanthajacobs2</t>
  </si>
  <si>
    <t>https://twitter.com/shindehemant300</t>
  </si>
  <si>
    <t>https://twitter.com/socialselling</t>
  </si>
  <si>
    <t>https://twitter.com/stephanejobert</t>
  </si>
  <si>
    <t>https://twitter.com/influandsell</t>
  </si>
  <si>
    <t>https://twitter.com/pegmiller</t>
  </si>
  <si>
    <t>https://twitter.com/digitalleaders</t>
  </si>
  <si>
    <t>https://twitter.com/ratingltd</t>
  </si>
  <si>
    <t>https://twitter.com/tweetqureet</t>
  </si>
  <si>
    <t>https://twitter.com/tenbearsocial</t>
  </si>
  <si>
    <t>https://twitter.com/hospitalitytek</t>
  </si>
  <si>
    <t>https://twitter.com/delosinc</t>
  </si>
  <si>
    <t>https://twitter.com/smallbiztrends</t>
  </si>
  <si>
    <t>https://twitter.com/mmguta</t>
  </si>
  <si>
    <t>https://twitter.com/sandraglong</t>
  </si>
  <si>
    <t>https://twitter.com/10dollarstartup</t>
  </si>
  <si>
    <t>https://twitter.com/dcpwebdesigners</t>
  </si>
  <si>
    <t>https://twitter.com/awesomememento</t>
  </si>
  <si>
    <t>https://twitter.com/olliewhit</t>
  </si>
  <si>
    <t>https://twitter.com/sanderbiehn</t>
  </si>
  <si>
    <t>https://twitter.com/wesleyanargus</t>
  </si>
  <si>
    <t>https://twitter.com/michelleberdeal</t>
  </si>
  <si>
    <t>https://twitter.com/piyuanker12</t>
  </si>
  <si>
    <t>https://twitter.com/dlsocialexperts</t>
  </si>
  <si>
    <t>https://twitter.com/loudmelody17</t>
  </si>
  <si>
    <t>https://twitter.com/kevinknebl</t>
  </si>
  <si>
    <t>https://twitter.com/suzannekosmerl</t>
  </si>
  <si>
    <t>https://twitter.com/transform_sales</t>
  </si>
  <si>
    <t>https://twitter.com/monikaruzicka</t>
  </si>
  <si>
    <t>https://twitter.com/proyectosnolen1</t>
  </si>
  <si>
    <t>https://twitter.com/demandspring</t>
  </si>
  <si>
    <t>https://twitter.com/ifrugalfitness</t>
  </si>
  <si>
    <t>https://twitter.com/entrepreneurlaw</t>
  </si>
  <si>
    <t>https://twitter.com/kevinpoulter</t>
  </si>
  <si>
    <t>https://twitter.com/thenakedlawyer</t>
  </si>
  <si>
    <t>https://twitter.com/emmaraty</t>
  </si>
  <si>
    <t>https://twitter.com/hootsuiteit</t>
  </si>
  <si>
    <t>https://twitter.com/ravi_bansal5</t>
  </si>
  <si>
    <t>https://twitter.com/httweets</t>
  </si>
  <si>
    <t>https://twitter.com/iretailyticsbos</t>
  </si>
  <si>
    <t>https://twitter.com/bootstrapbiztv</t>
  </si>
  <si>
    <t>https://twitter.com/pr1startup</t>
  </si>
  <si>
    <t>https://twitter.com/jenprovidence</t>
  </si>
  <si>
    <t>https://twitter.com/blogmoderateur</t>
  </si>
  <si>
    <t>mancillaconseil
El próximo martes 13 de marzo de
18h a 19h daré un keynote sobre
el #SocialSelling durante el @eshowmx
en el WTC https://t.co/FQKkh4s573
@Ivettvldz @GabyyGonzalez @ranis18
@berthaliciag @xochitlaus @alfredmediatec
@CoachHenryG @andypafa @Camfranmex
@paolabarcenas @IntegraPB https://t.co/Fxa59updgJ</t>
  </si>
  <si>
    <t xml:space="preserve">integrapb
</t>
  </si>
  <si>
    <t xml:space="preserve">paolabarcenas
</t>
  </si>
  <si>
    <t xml:space="preserve">camfranmex
</t>
  </si>
  <si>
    <t xml:space="preserve">andypafa
</t>
  </si>
  <si>
    <t xml:space="preserve">coachhenryg
</t>
  </si>
  <si>
    <t xml:space="preserve">alfredmediatec
</t>
  </si>
  <si>
    <t xml:space="preserve">xochitlaus
</t>
  </si>
  <si>
    <t xml:space="preserve">berthaliciag
</t>
  </si>
  <si>
    <t xml:space="preserve">ranis18
</t>
  </si>
  <si>
    <t xml:space="preserve">ivettvldz
</t>
  </si>
  <si>
    <t>anastasiabarre
#SocialSelling training is vital
to a successful #sales team. @SAP
provides the best training. Learn
how SAP does it on @SBEngine w
@bernieborges, #CMO of @GoVengreso
https://t.co/jck7DJkHQR https://t.co/NMA6XvB9Ys</t>
  </si>
  <si>
    <t xml:space="preserve">kirst
</t>
  </si>
  <si>
    <t>mikequindazzi
A record 1.2 trillion #digital
photos last year — thanks to the
rise of #smartphones and #SocialMedia.
#mobileapps #ecommerce #socialselling
link https://t.co/WoYOTxUESI via
@sai https://t.co/m1d7759O0C</t>
  </si>
  <si>
    <t xml:space="preserve">sai
</t>
  </si>
  <si>
    <t>cstorenews_
#Smartphones #Smartphones. A record
1.2 trillion #digital photos last
year — thanks to the rise of #smartphones
and #SocialMedia. #mobileapps #payment
#retailtech #retail #ecommerce
#socialselling #facialrecognition
link https://t.co/Fpj98EQo01 via
@sai. &amp;amp; @MikeQuindazzi https://t.co/05Gou8MpkJ</t>
  </si>
  <si>
    <t>andreagaillet
A découvrir 👍 Les 40 meilleurs
blogs de web marketing pour apprendre
à attirer plus de clients https://t.co/HVkqUlQDXd
Merci @tw4kast 😊 #InboundMarketing
#SocialMedia #SocialSelling #Référencement
#SEO #SEM #SMO https://t.co/u67JALOpF2</t>
  </si>
  <si>
    <t xml:space="preserve">tw4kast
</t>
  </si>
  <si>
    <t>jon_ferrara
@Nimble Introduces Version 4.0
https://t.co/qohY194jZr via @CRM
#CRM #SocialSelling #Marketing
https://t.co/tcHzhKQSsf</t>
  </si>
  <si>
    <t xml:space="preserve">venturebeat
</t>
  </si>
  <si>
    <t xml:space="preserve">xero
</t>
  </si>
  <si>
    <t xml:space="preserve">quickbooks
</t>
  </si>
  <si>
    <t xml:space="preserve">mailchimp
</t>
  </si>
  <si>
    <t xml:space="preserve">hubspot
</t>
  </si>
  <si>
    <t xml:space="preserve">msftdynamics365
</t>
  </si>
  <si>
    <t xml:space="preserve">salesforce
</t>
  </si>
  <si>
    <t>gtatidea
Target Your Success. @PolishRoyalGoat
@Socialfave_POL @MGWV1OO @cpa61
@Nathealings @Socialfave @NOWIAMME
@oda_f @TheMrFave https://t.co/g6aAzmQ0Dg
V/@YouTube #Socialfave #Youtube
#community #Content #Scheduler
#smm #innovation #I4InfluenceR
#SocialSelling #InfluencerMarketing</t>
  </si>
  <si>
    <t xml:space="preserve">youtube
</t>
  </si>
  <si>
    <t>enanglais
🚀#DigitalTransformation French
🇫🇷 you must follow⤵️ @LouisSerge
@FlashTweet @Alban_Jarry @pirmax
@ArkangelScrap @TheMisterFavor
@sebbourguignon @jeanlucr @ArnaultChatel
@ArnaudLeRoux @MereteBuljo @RodolpheRoux
@el_gordo_ @lesguer_lionel ▶️#socialselling
#TransfoNum #AMFT https://t.co/2eJBjehS3O</t>
  </si>
  <si>
    <t xml:space="preserve">milaniannalisa
</t>
  </si>
  <si>
    <t xml:space="preserve">janlgordon
</t>
  </si>
  <si>
    <t xml:space="preserve">lalessiuccia
</t>
  </si>
  <si>
    <t xml:space="preserve">alejandro31175
</t>
  </si>
  <si>
    <t xml:space="preserve">lesguer_lionel
</t>
  </si>
  <si>
    <t xml:space="preserve">el_gordo_
</t>
  </si>
  <si>
    <t xml:space="preserve">rodolpheroux
</t>
  </si>
  <si>
    <t xml:space="preserve">arnaudleroux
</t>
  </si>
  <si>
    <t xml:space="preserve">arnaultchatel
</t>
  </si>
  <si>
    <t xml:space="preserve">jeanlucr
</t>
  </si>
  <si>
    <t xml:space="preserve">sebbourguignon
</t>
  </si>
  <si>
    <t>tedprodromou
Download your FREE issue of Social
Selling Made Easy Magazine! Available
now on the App Store and Google
Play. #socialselling #socialmedia
#socialmediamarketing @MelonieDodaro
https://t.co/OLrrIqoa4g https://t.co/gBWDUE5oc7</t>
  </si>
  <si>
    <t xml:space="preserve">meloniedodaro
</t>
  </si>
  <si>
    <t>vijitbanthia
RT @SEO_Newz: The Digital #Marketing
Funnel #GrowthHacking #Blogging
#DigitalMarketing [Infographic]
#ContentMarketing #SMM #Analytics
#c…</t>
  </si>
  <si>
    <t>seo_newz
The Digital #Marketing Funnel #GrowthHacking
#Blogging #DigitalMarketing [Infographic]
#ContentMarketing #SMM #Analytics
#cmo #seo #SMO #SocialSelling #contentstrategy
#EmailMarketing #SEONews #ContentMarketing
#Google #Twitter #facebook #Youtube
#ViralMarketing #PPC https://t.co/KaRgBnADj0</t>
  </si>
  <si>
    <t>digitalsuccess1
RT @SEO_Newz: The Digital #Marketing
Funnel #GrowthHacking #Blogging
#DigitalMarketing [Infographic]
#ContentMarketing #SMM #Analytics
#c…</t>
  </si>
  <si>
    <t>doan_tu1
RT @MikeSchiemer: 6 Twitter Tips
For Social Selling https://t.co/OJ2taKNCIu
/ #Twitter #SocialSelling #SocialMedia
#SMM #CMO https://t.co/g…</t>
  </si>
  <si>
    <t>mikeschiemer
RT @dcpwebdesigners: Tweet from
The $10 Startup (@10DollarSTARTUP)
The $10 Startup (@10DollarSTARTUP)
Tweeted: RT @MikeSchiemer: 10 Terrifi…</t>
  </si>
  <si>
    <t>bellagilbert13
The Digital #Marketing Funnel #GrowthHacking
#Blogging #DigitalMarketing [Infographic]
#ContentMarketing #SMM #Analytics
#cmo #seo #SMO #SocialSelling #contentstrategy
#EmailMarketing #SEONews #ContentMarketing
#Google #Twitter #facebook #Youtube
#ViralMarketing #PPC https://t.co/cLRR2rJj3y</t>
  </si>
  <si>
    <t>silicontent506
RT @BellaGilbert13: The Digital
#Marketing Funnel #GrowthHacking
#Blogging #DigitalMarketing [Infographic]
#ContentMarketing #SMM #Analyti…</t>
  </si>
  <si>
    <t>mishafilippov64
RT @MikeQuindazzi: A record 1.2
trillion #digital photos last year
— thanks to the rise of #smartphones
and #SocialMedia. #mobileapps #ecom…</t>
  </si>
  <si>
    <t>fprida
RT @MikeSchiemer: 4 Tips To Increase
Website Traffic &amp;amp; Revenue https://t.co/1azDh3Jaxm
/ #Blog #Website #SEO #SocialSelling
https://t.co/EW…</t>
  </si>
  <si>
    <t>mmarcobernard
Le très généreux Karim Benkhmis
en entrevue sur le podcast #Accélérateur
nous parle de #socialselling !
https://t.co/8BSzp4f8mv</t>
  </si>
  <si>
    <t>isidro_ef
#SocialSelling requires a cultural
shift: here’s how @SAP is making
that shift, on #SBEshow w/ @bernieborges.
https://t.co/eWIOVwxh9w @sbengine
#SalesLeaders #SocialSales @michaelnlabate
@Palumbo https://t.co/18hBNJ2hyn
https://t.co/eg7SJSSq1E</t>
  </si>
  <si>
    <t xml:space="preserve">palumbo
</t>
  </si>
  <si>
    <t xml:space="preserve">michaelnlabate
</t>
  </si>
  <si>
    <t xml:space="preserve">sbengine
</t>
  </si>
  <si>
    <t>bernieborges
Is social selling "a thing?" @kirstenboileau
answers on this #podcast. #sales
#socialselling #SAP https://t.co/dXGKUMJ5Km
https://t.co/3HlYCmDiZZ</t>
  </si>
  <si>
    <t xml:space="preserve">sap
</t>
  </si>
  <si>
    <t>sharonroche743
RT @M_3jr: Management vs Leadership,
Part One #sales #SocialSelling
@TimOhai https://t.co/pkOFlWlkdN
https://t.co/ufGSy5lrFy</t>
  </si>
  <si>
    <t xml:space="preserve">timohai
</t>
  </si>
  <si>
    <t>m_3jr
3 Reasons Why You Make More Sales
with Goal Clarity #sales #socialselling
@jeffshore https://t.co/nyzqXJGYKG
https://t.co/zxtEQfMSl0</t>
  </si>
  <si>
    <t>angelruizperez
¿Crees de verdad que tienes tu
perfil bien trabajado en #LinkedIn?
¿Seguro? 🤔 @ingesaez te pone a
prueba con este interesante test
de preguntas y recomendaciones
para mejorar tu perfil 👍 https://t.co/HoAZOPK61M
#MarcaPersonal #SocialSelling https://t.co/e23thAdybx</t>
  </si>
  <si>
    <t xml:space="preserve">ingesaez
</t>
  </si>
  <si>
    <t>juanmartinez
RT @angelruizperez: ¿Crees de verdad
que tienes tu perfil bien trabajado
en #LinkedIn? ¿Seguro? 🤔 @ingesaez
te pone a prueba con este inter…</t>
  </si>
  <si>
    <t>freshmarketma
LinkedIn Lead Generation Help -
How to tell if you need it + where
to find it https://t.co/Euoqsqmi55
#linkedin #leadgeneration #socialselling
https://t.co/QGeoD6qayw</t>
  </si>
  <si>
    <t>sotanoplanner
Social Selling para obtener el
máximo de tus ventas Desarrolla
tu mundo #SocialMedia y potencia
tu venta social, un buen trabajo
en #SocialSelling es clave para
tu #Marca https://t.co/9VWGVucER1
#MarketingDigital #MarketingOnline
#SocialMarketing #SocialMedia #RRSS
#SEM #SEO</t>
  </si>
  <si>
    <t>bookreviewtours
RT @lastbabyboomer: Tips for “selling
into #coworking spaces”. https://t.co/TLhyg7EFw6
via @includedco #socialselling
https://t.co/5VmN9M1j…</t>
  </si>
  <si>
    <t xml:space="preserve">includedco
</t>
  </si>
  <si>
    <t>lastbabyboomer
Tips for “selling into #coworking
spaces”. https://t.co/TLhyg7EFw6
via @includedco #socialselling
https://t.co/5VmN9M1jxS</t>
  </si>
  <si>
    <t>easycookin2012
RT @lastbabyboomer: Tips for “selling
into #coworking spaces”. https://t.co/TLhyg7EFw6
via @includedco #socialselling
https://t.co/5VmN9M1j…</t>
  </si>
  <si>
    <t>clubdelacom
Notre prochaine soirée c'est le
15 mars : #droit et #digital. On
parlera #RGPD #SocialSelling #BigData
. Ça se passe @PortRambaud ! Inscrivez-vous
! : https://t.co/xh39KUZfHC. https://t.co/heENMf2YSn</t>
  </si>
  <si>
    <t xml:space="preserve">philippehassel
</t>
  </si>
  <si>
    <t xml:space="preserve">groupeapicil
</t>
  </si>
  <si>
    <t xml:space="preserve">portrambaud
</t>
  </si>
  <si>
    <t>linked2success
Prospect Pain Points - Why You
Need To Ask Your Prospects The
Right Questions https://t.co/0OiUXW9tCO
#sales #socialselling https://t.co/im9XFwOZD5</t>
  </si>
  <si>
    <t>thelinkedinman
Have you made #LinkedIn #Socialselling
work for you? Check out this clip
or get in touch https://t.co/8ioxyHkiBq</t>
  </si>
  <si>
    <t>nadinemotaze
RT @waywebdigital: Vero, le nouveau
réseau social qui défie Instagram
#SocialSelling #MarketingAutomation
https://t.co/cb9gurJrEl https://t…</t>
  </si>
  <si>
    <t>waywebdigital
Disneyland débarque sur Google
Street View #SocialSelling #Automation
https://t.co/BV2huls8b2 https://t.co/7iacLp1VJB</t>
  </si>
  <si>
    <t>trudykwik
Leuke vacature #samen #socialselling
@MKBOmzetcoach #KwikMaaktVerschil
https://t.co/A3XS0jGLcj</t>
  </si>
  <si>
    <t xml:space="preserve">mkbomzetcoach
</t>
  </si>
  <si>
    <t>greattywrp
RT @TrudyKwik: Leuke vacature #samen
#socialselling @MKBOmzetcoach #KwikMaaktVerschil
https://t.co/A3XS0jGLcj</t>
  </si>
  <si>
    <t>ezpzmealz
RT @lastbabyboomer: Tips for “selling
into #coworking spaces”. https://t.co/TLhyg7EFw6
via @includedco #socialselling
https://t.co/5VmN9M1j…</t>
  </si>
  <si>
    <t>thebizfasttrack
LinkedIn Lead Generation Help -
How to tell if you need it + where
to find it https://t.co/rYG7AUBHEs
#linkedin #leadgeneration #socialselling
https://t.co/IVuiHZ2AFC</t>
  </si>
  <si>
    <t>bloggertribe
RT @lastbabyboomer: Tips for “selling
into #coworking spaces”. https://t.co/TLhyg7EFw6
via @includedco #socialselling
https://t.co/5VmN9M1j…</t>
  </si>
  <si>
    <t>cumulusproducts
This 1 Mistake on LinkedIn Makes
You Look Like a Narcissist https://t.co/azniDfOybb
#linkedin #socialselling https://t.co/tEtQ6yWLAI</t>
  </si>
  <si>
    <t>waeljose
RT @micadam: Are you using introductions
as your cornerstone of social selling
https://t.co/jZcItvtpIf #sales
#socialselling #leadgen</t>
  </si>
  <si>
    <t>micadam
Customers will inevitably look
you up online - are you ready?
via @DigitalLeaders https://t.co/lyC8kwLcwX
#socialselling #b2bmarketing</t>
  </si>
  <si>
    <t>roberts_ben_m
Why selling on Social Media isn't
the same as Social Selling https://t.co/k98t05n1s0
#socialselling #socialmedia #selling
#socialmediamarketing https://t.co/iALQjxoglY</t>
  </si>
  <si>
    <t>carikluger
RT @Roberts_Ben_M: Why selling
on Social Media isn't the same
as Social Selling https://t.co/k98t05n1s0
#socialselling #socialmedia #sellin…</t>
  </si>
  <si>
    <t>marketingkelly
LinkedIn Lead Generation Help -
How to tell if you need it + where
to find it https://t.co/9iF7LcsJeP
#linkedin #leadgeneration #socialselling
https://t.co/2oBYriOmp6</t>
  </si>
  <si>
    <t>sharerussharing
RT @tonyrestell: For Small Business
Owners + Managers: free training
session on using #SocialMedia for
lead generation https://t.co/lnWvFwr…</t>
  </si>
  <si>
    <t>tonyrestell
For Small Business Owners + Managers:
free training session on using
#SocialMedia for lead generation
https://t.co/lnWvFwrc6L #SocialSelling
https://t.co/j8Cm3aA6tI</t>
  </si>
  <si>
    <t>making_of_a_mom
RT @lastbabyboomer: Tips for “selling
into #coworking spaces”. https://t.co/TLhyg7EFw6
via @includedco #socialselling
https://t.co/5VmN9M1j…</t>
  </si>
  <si>
    <t>kashinaritsuika
RT @MikeQuindazzi: A record 1.2
trillion #digital photos last year
— thanks to the rise of #smartphones
and #SocialMedia. #mobileapps #ecom…</t>
  </si>
  <si>
    <t>dhaliwalkcgmai1
RT @DigitalLeadersA: Do you back
yourself to make that leap? – by
@Alexander_Low via @digitalleadersA
https://t.co/BMP5vZGpFq #personalde…</t>
  </si>
  <si>
    <t>alexander_low
How to Choose Social Selling Program
That Will Have a Lasting Impact
to Your Employees https://t.co/lGiskP4xFV
by @Timothy_Hughes via @DigitalLeadersA
#socialselling #digitalsales #socialtransformation
#digitaltransformation #salestransformation
#socialmedia #salesleader https://t.co/NJnnVXCz19</t>
  </si>
  <si>
    <t>digitalleadersa
The one skill that has made me
more commission than anything else
https://t.co/Ourk6kOMv8 by @Timothy_Hughes
@DigitalLeadersA #sales #salestips
#socialselling #coldcalling #coldemails
https://t.co/MYgqZO8GQ6</t>
  </si>
  <si>
    <t>djenadsidibe
RT @SchiemerMktng: 10 Terrific
Social Media Marketing Tips https://t.co/bpsU5xOf0q
/ #SMM #SocialMediaMarketing #SocialSelling
https://t.co…</t>
  </si>
  <si>
    <t>timothy_hughes
If you are SaaS sales, you need
to watch this https://t.co/ajrR9bPc4N
#video #socialselling @linkedinselling
#digitalselling #salestips @digitalleadersA
#socialsales #digitalsales #prospecting
#coldcalling #outbound #onemorecall
#salestips #salesleader #strategicsales
#MSdyn365 https://t.co/YE7bxGTPJO</t>
  </si>
  <si>
    <t>schiemermktng
RT @MikeSchiemer: How To Manage
A Remote Sales Team https://t.co/WQ6RD5B9Yw
/ #Sales #SocialSelling #Management
https://t.co/Q2mq7TdkuQ</t>
  </si>
  <si>
    <t>gusyounis
9 #Sales Enablement Tools You Need
to Use to Fuel Business Growth
&amp;gt;&amp;gt; https://t.co/q7gcdzetXy
#B2B #SocialSelling</t>
  </si>
  <si>
    <t>wiredprworks
Next Event 3/8 #SocialSelling for
#Eventprofs #meetNEXT Thanks to
MPI | Chicago Area Chapter for
the opportunity to share ways to
Power Up, Speed Up and Lead Up
RN! https://t.co/HXemrelOiN</t>
  </si>
  <si>
    <t>eficiens
itw @kokasexton par @Emarketing_fr
- "Pour construire un programme
de social selling réussi, l'équipe
marketing doit être au point sur
sa stratégie de content marketing"
#SocialSelling https://t.co/dXtdV1ki4z
https://t.co/9cDzqfNDiw</t>
  </si>
  <si>
    <t xml:space="preserve">emarketing_fr
</t>
  </si>
  <si>
    <t xml:space="preserve">kokasexton
</t>
  </si>
  <si>
    <t>akaeserge
RT @Eficiens: itw @kokasexton par
@Emarketing_fr - "Pour construire
un programme de social selling
réussi, l'équipe marketing doit
être au…</t>
  </si>
  <si>
    <t>consumerscu
#SocialSelling for a winning member
experience! Our #Training team
rocks! #InsideConsumersCU https://t.co/8dwdVpVk4o</t>
  </si>
  <si>
    <t>ms_magallanes
RT @Timothy_Hughes: What will you
do if somebody asks for their GDPR
data? https://t.co/MCGolCchYM by
@Timothy_Hughes #emailmarketing
#data…</t>
  </si>
  <si>
    <t>etrafficlane
Aumenta tus ventas sociales con
Linkedin #socialselling #infographics
#modernist... - https://t.co/Ez5F5k2D8L</t>
  </si>
  <si>
    <t>kanezadiane
RT @AgencyRktr: The Digital #Marketing
Funnel #GrowthHacking #Blogging
#DigitalMarketing [Infographic]
#ContentMarketing #SMM #Analytics…</t>
  </si>
  <si>
    <t>agencyrktr
The Digital #Marketing Funnel #GrowthHacking
#Blogging #DigitalMarketing [Infographic]
#ContentMarketing #SMM #Analytics
#cmo #seo #SMO #SocialSelling #contentstrategy
#EmailMarketing #SEONews #ContentMarketing
#Google #Twitter #facebook #Youtube
#ViralMarketing #PPC https://t.co/W49ALJXq98</t>
  </si>
  <si>
    <t>muzickaproduk
RT @HumorHump: Get real #Facebook
followers / fan page likes! Check
out details: https://t.co/snjbZ6RxhQ
* Order will start immediately
i…</t>
  </si>
  <si>
    <t>humorhump
Get real #Facebook followers /
fan page likes! Check out details:
https://t.co/snjbZ6RxhQ * Order
will start immediately if online.
* Likes from real human profile
and permanent. * Non drop likes
(lifetime guarantee) #socialmediamarketing
#FacebookMarketing #SocialSelling
https://t.co/21yULDdUNF</t>
  </si>
  <si>
    <t>jesicasexi688
RT @HumorHump: Get real #Facebook
followers / fan page likes! Check
out details: https://t.co/snjbZ6RxhQ
* Order will start immediately
i…</t>
  </si>
  <si>
    <t>tacomaco8
6 Action Items to Include on your
#SocialSelling Agenda by @EmilyCeskavich
https://t.co/dNxz8Ly3ha on @Social_Hire
#SalesStartegy https://t.co/ZQ7iA4izhT</t>
  </si>
  <si>
    <t xml:space="preserve">social_hire
</t>
  </si>
  <si>
    <t xml:space="preserve">emilyceskavich
</t>
  </si>
  <si>
    <t>hlemtube
RT @HumorHump: Get real #Facebook
followers / fan page likes! Check
out details: https://t.co/snjbZ6RxhQ
* Order will start immediately
i…</t>
  </si>
  <si>
    <t>migueldelecourt
😃 YEAH😃 📷 J'ai eu l’immense
plaisir d'animer 2 nouvelles formations
sur #LinkedIn #Twitter et le #SocialSelling
pour les membres de @2ei_industries
💧⚡️ Un immense merci à tous pour
votre confiance, votre écoute et
vos retours 😃✌️ #2ei #Hydroelectricite
https://t.co/XDhqT3Qtgx</t>
  </si>
  <si>
    <t>duvalletc
Un moment unique à @ifocop Toulouse
avec la promo #CM7 et @migueldelecourt
! Que de bonnes ondes ☺️ Merci
! #SocialSelling #socialmedia #Gratitude
https://t.co/xOZXBE4DVO</t>
  </si>
  <si>
    <t>pierrepeyrat
RT @DuvalletC: Un moment unique
à @ifocop Toulouse avec la promo
#CM7 et @migueldelecourt ! Que
de bonnes ondes ☺️ Merci ! #SocialSelling…</t>
  </si>
  <si>
    <t xml:space="preserve">ifocop
</t>
  </si>
  <si>
    <t>abimarketingpr
Are you using #LinkedIn Showcase
Pages in your #B2B @LinkedInMktg
#socialselling strategy? They can
be a great way to highlight a product
or business unit, especially for
large companies #WednesdayWisdom</t>
  </si>
  <si>
    <t xml:space="preserve">linkedinmktg
</t>
  </si>
  <si>
    <t>hotboycubu
RT @HumorHump: Get real #Facebook
followers / fan page likes! Check
out details: https://t.co/snjbZ6RxhQ
* Order will start immediately
i…</t>
  </si>
  <si>
    <t>coobusiness
RT @DigitalLeadersA: It’s time
to be brave – by @Alexander_Low
via @digitalleadersA https://t.co/TZadxzdgYH
#personaldevelopment #personal…</t>
  </si>
  <si>
    <t>sruwgrui
RT @HumorHump: Get real #Facebook
followers / fan page likes! Check
out details: https://t.co/snjbZ6RxhQ
* Order will start immediately
i…</t>
  </si>
  <si>
    <t>sbataille
Formation des équipes commerciales
@ENIService et @EditionsENI au
#socialselling avec @1789_fr @bepeigne
Atelier pratique et définition
d'actions : ça 'fume' 🗨 💬 !!
https://t.co/ex8gRtxWw2</t>
  </si>
  <si>
    <t xml:space="preserve">bepeigne
</t>
  </si>
  <si>
    <t>ju_potier
RT @sbataille: Formation des équipes
commerciales @ENIService et @EditionsENI
au #socialselling avec @1789_fr
@bepeigne Atelier pratique…</t>
  </si>
  <si>
    <t xml:space="preserve">1789_fr
</t>
  </si>
  <si>
    <t xml:space="preserve">editionseni
</t>
  </si>
  <si>
    <t xml:space="preserve">eniservice
</t>
  </si>
  <si>
    <t>perrynewmancpc
Most people are not connecting
the dots between #ContentMarketing
and #SocialSelling, says @LinkedInExpert.
Why should marketing and sales
be concerned? Find out: https://t.co/XRAdaPDp9H
#DigitalSelling #InboundMarketing
https://t.co/ToHbgGf13N https://t.co/vuHDjdQXU6</t>
  </si>
  <si>
    <t>linkedinexpert
#SocialSelling training is vital
to a successful #sales team. @SAP
provides the best training. Learn
how SAP does it on @SBEngine w
@bernieborges, #CMO of @GoVengreso
https://t.co/CcT5YNUFV9 https://t.co/m7lJmvvCPZ</t>
  </si>
  <si>
    <t>bragaromero123
RT @HumorHump: Get real #Facebook
followers / fan page likes! Check
out details: https://t.co/snjbZ6RxhQ
* Order will start immediately
i…</t>
  </si>
  <si>
    <t>rehan52935475
RT @HumorHump: Get real #Facebook
followers / fan page likes! Check
out details: https://t.co/snjbZ6RxhQ
* Order will start immediately
i…</t>
  </si>
  <si>
    <t>vipdlosnegocios
RT @HumorHump: Get real #Facebook
followers / fan page likes! Check
out details: https://t.co/snjbZ6RxhQ
* Order will start immediately
i…</t>
  </si>
  <si>
    <t>mangermaz
RT @HumorHump: Get real #Facebook
followers / fan page likes! Check
out details: https://t.co/snjbZ6RxhQ
* Order will start immediately
i…</t>
  </si>
  <si>
    <t>meltwaterdk
💥 Social Selling 💥 Vidste du,
at #SocialSelling kan være med
at øge dit salg og generere 40%
mere kvalificerede #leads, end
ved kold canvas? Læs vores gode
råd her: https://t.co/SR9dEnsTno
#smdk #dkmedier</t>
  </si>
  <si>
    <t>rapidcrowd
41 tips and tricks for getting
Twitter followers - that ACTUALLY
work... https://t.co/THCD5NPjUb
by @hootsuite #Twittertips #socialselling</t>
  </si>
  <si>
    <t xml:space="preserve">hootsuite
</t>
  </si>
  <si>
    <t>advoninja
Which phase is your sales team
in #socialSelling? #socialmediamarketing
#marketing https://t.co/mIydc9lcDn
https://t.co/fXLGkcMYQK</t>
  </si>
  <si>
    <t>damelionetwork
Real-time #ContentMarketing is
a low-cost/no-cost way to grow
your business right now. #Marketing
expert and #SocialSelling expert
@DMScott offers great examples
to get you started: https://t.co/vjERIECSSA</t>
  </si>
  <si>
    <t xml:space="preserve">dmscott
</t>
  </si>
  <si>
    <t>alexalexrogers
Check out our latest blog post!
In this free infographic we deliver
the 7 definitive stats that prove
the awesome power of social selling.
#socialselling https://t.co/bpuriVTgMB</t>
  </si>
  <si>
    <t>christiant777
RT @HumorHump: Get real #Facebook
followers / fan page likes! Check
out details: https://t.co/snjbZ6RxhQ
* Order will start immediately
i…</t>
  </si>
  <si>
    <t>touitou_david
RT @1min30: 8 conseils pour développer
votre personnel branding sur les
réseaux sociaux https://t.co/4nAdKcL03N
#socialselling #BestOf</t>
  </si>
  <si>
    <t>1min30
Comment évoluer avec le nouvel
acheteur https://t.co/1LHSOgjDoR
#contentmarketinginboundmarketing
#inboundmarketing #socialselling
#BestOf</t>
  </si>
  <si>
    <t>sprichtgut
RT @JazGreer: The Secret of #SocialMedia
Success for Small Businesses -
my appearance in @Timothy_Hughes
#SocialSelling Blog! https://t.co/…</t>
  </si>
  <si>
    <t>jazgreer
Tim Hughes talks to @jazgreer as
to how to "move beyond Social Media"
in Business https://t.co/E0lmTPYRm4
#socialselling #socialmedia #biz
https://t.co/XA6diLGXgM</t>
  </si>
  <si>
    <t>jacklejackle86
RT @HumorHump: Get real #Facebook
followers / fan page likes! Check
out details: https://t.co/snjbZ6RxhQ
* Order will start immediately
i…</t>
  </si>
  <si>
    <t>bestorangeseo
LinkedIn Lead Generation Help -
How to tell if you need it + where
to find it https://t.co/rmMm13mSqk
#linkedin #leadgeneration #socialselling
https://t.co/AuGaGnphVj</t>
  </si>
  <si>
    <t>jpersiva
RT @JazGreer: The Secret of #SocialMedia
Success for Small Businesses -
my appearance in @Timothy_Hughes
#SocialSelling Blog! https://t.co/…</t>
  </si>
  <si>
    <t>002idea
RT @HumorHump: Get real #Facebook
followers / fan page likes! Check
out details: https://t.co/snjbZ6RxhQ
* Order will start immediately
i…</t>
  </si>
  <si>
    <t>mar_tijeras
RT @HumorHump: Get real #Facebook
followers / fan page likes! Check
out details: https://t.co/snjbZ6RxhQ
* Order will start immediately
i…</t>
  </si>
  <si>
    <t>socialbeesco
11 Tips &amp;amp; Tactics for Expert-Level
#SocialSelling https://t.co/x985ouU2tM
@sproutsocial</t>
  </si>
  <si>
    <t xml:space="preserve">sproutsocial
</t>
  </si>
  <si>
    <t>techergun
RT @MikeSchiemer: 7 Top Twitter
Tips On Tweeting https://t.co/mcLae5oSCw
/ #Twitter #SocialMedia #SocialSelling
#SMM https://t.co/1u8X2RKPje</t>
  </si>
  <si>
    <t>md350032
RT @HumorHump: Get real #Facebook
followers / fan page likes! Check
out details: https://t.co/snjbZ6RxhQ
* Order will start immediately
i…</t>
  </si>
  <si>
    <t>ackmicro
RT @waywebdigital: Disneyland débarque
sur Google Street View #SocialSelling
#Automation https://t.co/BV2huls8b2
https://t.co/7iacLp1VJB</t>
  </si>
  <si>
    <t>scoopit_fr
La #contentcuration et le #socialselling
sont deux tactiques parfaitement
complémentaires. Découvrez comment
être plus efficace ! https://t.co/DWkC3VtiI8
https://t.co/dd5iVPFAq4</t>
  </si>
  <si>
    <t>aklima32253748
RT @HumorHump: Get real #Facebook
followers / fan page likes! Check
out details: https://t.co/snjbZ6RxhQ
* Order will start immediately
i…</t>
  </si>
  <si>
    <t>gopokemongo2018
RT @HumorHump: Get real #Facebook
followers / fan page likes! Check
out details: https://t.co/snjbZ6RxhQ
* Order will start immediately
i…</t>
  </si>
  <si>
    <t>tatanishapw
RT @lastbabyboomer: Tips for “selling
into #coworking spaces”. https://t.co/TLhyg7EFw6
via @includedco #socialselling
https://t.co/5VmN9M1j…</t>
  </si>
  <si>
    <t>indho2029
RT @HumorHump: Get real #Facebook
followers / fan page likes! Check
out details: https://t.co/snjbZ6RxhQ
* Order will start immediately
i…</t>
  </si>
  <si>
    <t>cafe123456781
RT @HumorHump: Get real #Facebook
followers / fan page likes! Check
out details: https://t.co/snjbZ6RxhQ
* Order will start immediately
i…</t>
  </si>
  <si>
    <t>empireselling
Storm or no storm. It’s all about
the hustle. #socialselling #socialmediamarketing
#socialmedia… https://t.co/bVuiLDdSIr</t>
  </si>
  <si>
    <t>hoyzer
The Recipe To Social Selling On
LinkedIn #socialmedia #socialselling
#SSI #digital https://t.co/2Iyp2zdxnu</t>
  </si>
  <si>
    <t>ataurrahman35
RT @HumorHump: Get real #Facebook
followers / fan page likes! Check
out details: https://t.co/snjbZ6RxhQ
* Order will start immediately
i…</t>
  </si>
  <si>
    <t>matchnode
LinkedIn Lead Generation Help -
How to tell if you need it + where
to find it https://t.co/IQ8JgmWPyK
#linkedin #leadgeneration #socialselling
https://t.co/22AOmp7Ztu</t>
  </si>
  <si>
    <t>staryy19
RT @HumorHump: Get real #Facebook
followers / fan page likes! Check
out details: https://t.co/snjbZ6RxhQ
* Order will start immediately
i…</t>
  </si>
  <si>
    <t>tarokanews
RT @HumorHump: Get real #Facebook
followers / fan page likes! Check
out details: https://t.co/snjbZ6RxhQ
* Order will start immediately
i…</t>
  </si>
  <si>
    <t>lilly_stevens99
RT @HumorHump: Get real #Facebook
followers / fan page likes! Check
out details: https://t.co/snjbZ6RxhQ
* Order will start immediately
i…</t>
  </si>
  <si>
    <t>tedseward
#socialselling: roger hamilton
event boosts north west businesses
- business aspects mag... https://t.co/XzVBxnl20Z
https://t.co/9bYQUHBeH6</t>
  </si>
  <si>
    <t>dataagentgreen
RT @IsabellajonesCl: The Digital
#Marketing Funnel #GrowthHacking
#Blogging #DigitalMarketing [Infographic]
#ContentMarketing #SMM #Analyt…</t>
  </si>
  <si>
    <t>isabellajonescl
The Digital #Marketing Funnel #GrowthHacking
#Blogging #DigitalMarketing [Infographic]
#ContentMarketing #SMM #Analytics
#cmo #seo #SMO #SocialSelling #contentstrategy
#EmailMarketing #SEONews #ContentMarketing
#Google #Twitter #facebook #Youtube
#ViralMarketing #PPC https://t.co/EF0lWOmfe8</t>
  </si>
  <si>
    <t>linkedinexpert_
Make sure you have created and
optimized your personal and company
profiles on Social Media. Provided
you have done it right, you are
in a great position to attract
&amp;amp; approach people for that
initial conversation, whether it’s
via Skype, telephone, in person
etc #SocialSelling https://t.co/exS53uIQYa</t>
  </si>
  <si>
    <t>lcs1122
RT @LinkedInExpert_: Make sure
you have created and optimized
your personal and company profiles
on Social Media. Provided you have
done i…</t>
  </si>
  <si>
    <t>pramod0000007
RT @IsabellajonesCl: The Digital
#Marketing Funnel #GrowthHacking
#Blogging #DigitalMarketing [Infographic]
#ContentMarketing #SMM #Analyt…</t>
  </si>
  <si>
    <t>trt3400
RT @HumorHump: Get real #Facebook
followers / fan page likes! Check
out details: https://t.co/snjbZ6RxhQ
* Order will start immediately
i…</t>
  </si>
  <si>
    <t>getclosingpage
Revealed: 3 Reasons Sales Context
Boosts Social Selling Effectiveness
by @kevinttully via @SkillsLabIO
https://t.co/f2J1weCNKQ #Sales
#SocialSelling #B2B https://t.co/tQS0p4Vz3o</t>
  </si>
  <si>
    <t xml:space="preserve">kevinttully
</t>
  </si>
  <si>
    <t>skillslabio
.@OllieWhitfield_ gives you the
low-down on creating epic content
for #socialselling https://t.co/vmuuXUIWhg</t>
  </si>
  <si>
    <t>alexand23111772
RT @HumorHump: Get real #Facebook
followers / fan page likes! Check
out details: https://t.co/snjbZ6RxhQ
* Order will start immediately
i…</t>
  </si>
  <si>
    <t>sapradio
#On SAPRadio now LIVE https://t.co/THdpmwPvtW
"#SocialSelling Post-Training Momentum:
Strategies &amp;amp; Best Practices
– Part 2" Marco Cai @SAP "As customer
habits change, Sales needs to change."
@KirstenBoileau @greensharp_it
@jacprause @digitalistmag @bernieborges
@TweetQuest</t>
  </si>
  <si>
    <t xml:space="preserve">bobburg
</t>
  </si>
  <si>
    <t xml:space="preserve">michaelb4jordan
</t>
  </si>
  <si>
    <t xml:space="preserve">saidbyeinstein
</t>
  </si>
  <si>
    <t xml:space="preserve">j_lu98
</t>
  </si>
  <si>
    <t xml:space="preserve">partnerwin
</t>
  </si>
  <si>
    <t xml:space="preserve">loicsim
</t>
  </si>
  <si>
    <t xml:space="preserve">digitalistmag
</t>
  </si>
  <si>
    <t xml:space="preserve">jacprause
</t>
  </si>
  <si>
    <t xml:space="preserve">greensharp_it
</t>
  </si>
  <si>
    <t>contentampwaves
RT @bobwoods: Let's face it...
#socialselling is hard work. If
you don't do it right, you can
hurt yourself in many different
ways. Don't d…</t>
  </si>
  <si>
    <t>bobwoods
You need a plan to deal with the
#sales objections you hear the
most! | #salestips #socialselling
- https://t.co/QmQqNMIjHD</t>
  </si>
  <si>
    <t>socialsalesinfo
RT @bobwoods: Let's face it...
#socialselling is hard work. If
you don't do it right, you can
hurt yourself in many different
ways. Don't d…</t>
  </si>
  <si>
    <t>socialsalesarmy
RT @bobwoods: Let's face it...
#socialselling is hard work. If
you don't do it right, you can
hurt yourself in many different
ways. Don't d…</t>
  </si>
  <si>
    <t>legros_ch
RT @apollineadiju: Social Media
Marketing Do’s &amp;amp; Don’ts &amp;amp;
How To Optimize Them &amp;gt;&amp;gt;&amp;gt;&amp;gt;&amp;gt;&amp;gt;
https://t.co/GoBLpvrR6u #SocialMediaMarketing
#Socia…</t>
  </si>
  <si>
    <t>apollineadiju
How To Triple Your Website Traffic
From Social Media https://t.co/mh8k6y8MiE
#socialmediamarketing #socialselling
#smm #traffic</t>
  </si>
  <si>
    <t>bizmartech
An Effective Digital Marketing
Methodology Needs to Stay Aware
of The Most Recent Advertising
Patterns https://t.co/upBGMei4pe
#DigitalMarketing #SocialMedia
#socialmediamarketing #socialselling
#GlobalMarketing #b2bmarketing
#marketingstrategy #smm</t>
  </si>
  <si>
    <t>umesh5152
RT @tonyrestell: For Small Business
Owners + Managers: free training
session on using #SocialMedia for
lead generation https://t.co/lnWvFwr…</t>
  </si>
  <si>
    <t>bertpurdy
4 Ways to Grow your Sales Pipeline
Effectively | by @M_3jr via @GoVengreso
#LinkedIn #PersonalBranding #SocialSelling
https://t.co/s7UiRF3VXh</t>
  </si>
  <si>
    <t xml:space="preserve">inc
</t>
  </si>
  <si>
    <t>fr_skyblack
RT @BertPurdy: 2 Ways to Start
Off the Year Using #LinkedIn to
Generate More Sales Leads | by
@juanblanco76 via @inc #SocialSelling
https:…</t>
  </si>
  <si>
    <t>juanblanco76
Want more customers? Here's what
to say in your posts to drive more
sales leads. #socialselling https://t.co/ytCcWGtmBa
https://t.co/84J6ugBtAR</t>
  </si>
  <si>
    <t>assistyoutoday
The first thing someone does when
you contact them is search for
you on Google or LinkedIn. If you
don’t exist in these locations,
you are missing opportunities.
Complete your LinkedIn profile,
and use keywords your target audience
uses on a regular basis. #socialselling
#SEO</t>
  </si>
  <si>
    <t>mckelviec
Changes happening on #LinkedIn
- @Microsoft moving serious #socialselling
professionals to use #salesnavigator
Learning how to effectively use
SN is top priority for 2018 https://t.co/NPYLGvI92q
https://t.co/Qya9oJLhcS</t>
  </si>
  <si>
    <t xml:space="preserve">microsoft
</t>
  </si>
  <si>
    <t>majerichi
RT @COMELLIStephan: Bonjour @roxim_promotion
je suis disponible pour un #Job
de #BusinessDeveloper #Manager
sur #Avignon #Nîmes #Montpel…</t>
  </si>
  <si>
    <t>comellistephan
RT @COMELLIStephan: @kokasexton
: C'est au #Marketing de gérer
le #SocialSelling Par @Emarketing_fr
#LinkedIn https://t.co/1wBLEYEUsE
http…</t>
  </si>
  <si>
    <t>cheppetit
#MarqueMedia #SocialSelling #Brand
#Selling #Image #Communication
#identitie, CME et formations |
CIRCUMFLEX https://t.co/4f8TSUHShn
@ChepPetit</t>
  </si>
  <si>
    <t>sdevinnovations
LinkedIn Lead Generation Help -
How to tell if you need it + where
to find it https://t.co/YYYNQZiQIz
#linkedin #leadgeneration #socialselling
https://t.co/KcEEsFNHEZ</t>
  </si>
  <si>
    <t>ssi_deutschland
RT @Timothy_Hughes: Are you a social-centric
business? This infographic will
tell you https://t.co/IXD5emc9B1
by @Alexander_Low #socialsell…</t>
  </si>
  <si>
    <t>amberjones0722
Driven by #technology, the customer
journey is no longer sequential.
#SocialSelling https://t.co/a6Dc42fuMm
https://t.co/pJqr8n9Gj5</t>
  </si>
  <si>
    <t>handrus
6 Action Items to Include on your
#SocialSelling Agenda by @EmilyCeskavich
https://t.co/fgZrUg563i on @Social_Hire
#SalesStartegy https://t.co/nfKuhSU8t5</t>
  </si>
  <si>
    <t>rallyapp_com
Discover these 10 essential social
selling strategies. #socialselling
https://t.co/kDFlfOMuOW</t>
  </si>
  <si>
    <t>game_wildermez
RT @3HorsemenAgency: The Reason
Why You Need To Hire A Social Media
Marketing Pro https://t.co/9LcNTmOh9W
/ #SocialMedia #Marketing #Manage…</t>
  </si>
  <si>
    <t>3horsemenagency
RT @Business__Quote: 8 Great #SocialMediaMarketing
Quotes https://t.co/DemUizEWj1
#SocialMedia #Marketing #SMM #Mktng
#SocialSelling https…</t>
  </si>
  <si>
    <t>vsnamsterdam
#EmailMarketing Conversion Rate
Comparison https://t.co/8icoxvNIL6
#Personalization #Data #HowTo #SocialSelling
https://t.co/KN1WQoKDpQ</t>
  </si>
  <si>
    <t>linkingin2sales
4 #SocialSelling tools to skyrocket
your social media #leadgeneration
https://t.co/OLNbq5ubsr via @lilachbullock</t>
  </si>
  <si>
    <t>lilachbullock
4 Best #socialselling tools to
skyrocket your social media #leadgeneration
https://t.co/CC18IM7gA1 https://t.co/K9JykOmuhP</t>
  </si>
  <si>
    <t>socialmediahq
Why #SocialProof Matters For Your
Brand https://t.co/8dw1wGZ5MT @SocialMediaHQ
#branding #socialmedia #socialmediamarketing
#InfluencerMarketing #SocialSelling
https://t.co/r7YKc4EM4h</t>
  </si>
  <si>
    <t>eugeneskripnick
RT @NealSchaffer: Sell more, win
more: follow these 15 top-billing
sales bloggers! [honored to be
included] https://t.co/gQXZ7m0Ruj
via @ag…</t>
  </si>
  <si>
    <t xml:space="preserve">ag
</t>
  </si>
  <si>
    <t>nealschaffer
10 Must Follow B2B Sales Influencers
of Our Time - honored to be included!
https://t.co/x8XfdGTRrS via @datacaptive
#socialselling</t>
  </si>
  <si>
    <t>thuliumco
RT @MikeSchiemer: 8 Simple Ways
To Save Money On Your Marketing
https://t.co/GiMLytXjc0 / #Marketing
#Advertising #Branding #SocialMedia
#D…</t>
  </si>
  <si>
    <t>cinzia_gemelli
RT @rossiclaro: Anche @IBMItalia
partecipa alla #MilanoDigitalWeek
con alcuni appuntamenti sui temi
#quantumcomputing #SocialSelling
#digit…</t>
  </si>
  <si>
    <t>ibmitalia
Il 16 marzo, durante la #MilanoDigitalWeek,
parleremo di #SocialSelling e #DigitalSales
transformation. Un LIVE Talk sul
caso #IBM. Le registrazioni al
webinar sono aperte: https://t.co/1g0EZuyDxh
#DigitalTransformation https://t.co/E3UNt4w8jY</t>
  </si>
  <si>
    <t>rossiclaro
Anche @IBMItalia partecipa alla
#MilanoDigitalWeek con alcuni appuntamenti
sui temi #quantumcomputing #SocialSelling
#digitaltransformation #AI e #robot
umanoidi. Scopri tutti i nostri
eventi e registrati: https://t.co/nKKlpdsAwJ
#IBM https://t.co/VkkHriv5Av</t>
  </si>
  <si>
    <t>nessajbaker
Great infographic on #socialselling
@B2BMktgAcademy! #socbiz #smm https://t.co/pfRCzlI8Xa</t>
  </si>
  <si>
    <t xml:space="preserve">b2bmktgacademy
</t>
  </si>
  <si>
    <t>b2bmarketingfdn
RT @nessajbaker: Great infographic
on #socialselling @B2BMktgAcademy!
#socbiz #smm https://t.co/pfRCzlI8Xa</t>
  </si>
  <si>
    <t>anthonyrochand
#SocialMedia - LinkedIn : passez
à la vitesse supérieure avec les
vidéos natives - https://t.co/w5mdeTvIUs
@socialshare #SocialSelling</t>
  </si>
  <si>
    <t xml:space="preserve">socialshare
</t>
  </si>
  <si>
    <t>arkangelscrap
RT @AnthonyRochand: #SocialMedia
- LinkedIn : passez à la vitesse
supérieure avec les vidéos natives
- https://t.co/w5mdeTvIUs @socialshare…</t>
  </si>
  <si>
    <t>the_sales_guy
The Sales Guy's newspaper wurde
soeben publiziert! https://t.co/anFe1He4Cp
#internationalwomensday #socialselling</t>
  </si>
  <si>
    <t>adryenn
The future of selling is @TalkShopLive.
Check out my first #socialselling
show about my latest book and @lolydates
https://t.co/m04dAsCQ7W</t>
  </si>
  <si>
    <t xml:space="preserve">lolydates
</t>
  </si>
  <si>
    <t>xoxolizza
RT @adryenn: The future of selling
is @TalkShopLive. Check out my
first #socialselling show about
my latest book and @lolydates https://t.c…</t>
  </si>
  <si>
    <t xml:space="preserve">talkshoplive
</t>
  </si>
  <si>
    <t>theintcell
According to Forbes, 59% of senior
executives prefer to watch a video
than read text. https://t.co/tzeKo20uvr
#videomarketing #socialselling
https://t.co/ddi5HJftyk</t>
  </si>
  <si>
    <t>avivatink
RT @theintcell: According to Forbes,
59% of senior executives prefer
to watch a video than read text. https://t.co/tzeKo20uvr
#videomarketi…</t>
  </si>
  <si>
    <t>meritabiz
Ever tried. Ever failed. No matter.
Try again. #Fail again. 📔 https://t.co/Rqm5jDECFw
📓 #mybizbooks #socialselling https://t.co/aHpQpI4x1F</t>
  </si>
  <si>
    <t>decollanz
RT @rossiclaro: Anche @IBMItalia
partecipa alla #MilanoDigitalWeek
con alcuni appuntamenti sui temi
#quantumcomputing #SocialSelling
#digit…</t>
  </si>
  <si>
    <t>agussup39011241
RT @MikeSchiemer: The Importance
Of Sales Lead Gen https://t.co/mLC1Uwq8o4
/ #Sales #Selling #SocialSelling
#SMM https://t.co/zd7OEOxe7u</t>
  </si>
  <si>
    <t>orangeman7
6 Reasons #SocialMedia #Marketing
Is Critical For Your #Business
#SMM #SocialSelling #SocialMarketing
from @MikeSchiemer https://t.co/7myOFMDgQS
https://t.co/qZHPe2UciL</t>
  </si>
  <si>
    <t xml:space="preserve">cbhadekar
</t>
  </si>
  <si>
    <t>robre62
RT @LeaDiLella: Anche @IBMItalia
partecipa alla #MilanoDigitalWeek
con alcuni appuntamenti sui temi
#quantumcomputing #SocialSelling
#digit…</t>
  </si>
  <si>
    <t>maddypugliese
Anche @IBMItalia partecipa alla
#MilanoDigitalWeek con alcuni appuntamenti
sui temi #quantumcomputing #SocialSelling
#digitaltransformation #AI e #robot
umanoidi. Scopri tutti i nostri
eventi e registrati: https://t.co/KvhauTQ4AH
#IBM https://t.co/HCoGClQ00r</t>
  </si>
  <si>
    <t>bspinog
Anche @IBMItalia partecipa alla
#MilanoDigitalWeek con alcuni appuntamenti
sui temi #quantumcomputing #SocialSelling
#digitaltransformation #AI e #robot
umanoidi. Scopri tutti i nostri
eventi e registrati: https://t.co/mXYAw0ncAy
#IBM https://t.co/Ayllgtfnmp</t>
  </si>
  <si>
    <t>marco89655225
RT @LeaDiLella: Anche @IBMItalia
partecipa alla #MilanoDigitalWeek
con alcuni appuntamenti sui temi
#quantumcomputing #SocialSelling
#digit…</t>
  </si>
  <si>
    <t>leadilella
Anche @IBMItalia partecipa alla
#MilanoDigitalWeek con alcuni appuntamenti
sui temi #quantumcomputing #SocialSelling
#digitaltransformation #AI e #robot
umanoidi. Scopri tutti i nostri
eventi e registrati: https://t.co/G5iACp5JtQ
#IBM https://t.co/biF8mCmZrQ</t>
  </si>
  <si>
    <t>contentwriting9
Empowering Your Sales Team Towards
Successful Social Selling https://t.co/Yb3t2MU0eD
#SocialMedia #SocialSelling</t>
  </si>
  <si>
    <t>luckeebutterfly
RT @BlogWriting1: The Golden Rule
of Social Selling: Solve Your Customer's
Problem https://t.co/zqMutprHNo
#SocialMedia #SocialSelling</t>
  </si>
  <si>
    <t>blogwriting1
The Golden Rule of Social Selling:
Solve Your Customer's Problem https://t.co/zqMutprHNo
#SocialMedia #SocialSelling</t>
  </si>
  <si>
    <t>webstoresltd
Great conversation with Phil Chang
about connecting brands and influencers.
https://t.co/JrUgrR3cIv. #influencermarketing
#socialmediamarketing #socialselling
#ecommerce #brandambassador #podcast
https://t.co/4HjbjTE54m https://t.co/rVHwMJLp7b</t>
  </si>
  <si>
    <t>mukeshjune
RT @chucka0099: Everyone #Business
Needs A #Blog: Here's How to Start
a #Blog [Free 6-Part Video Course]
https://t.co/FpEHJZNiUo #socials…</t>
  </si>
  <si>
    <t>chucka0099
Content Marketing 2018: Why #Video
#Books Are The New #eBooks https://t.co/zu3islhTsM
#content #marketing #socialselling
#blogging #vlogging</t>
  </si>
  <si>
    <t>matteoposern
RT @nico_losito: Anche @IBMItalia
partecipa alla #MilanoDigitalWeek
con alcuni appuntamenti sui temi
#quantumcomputing #SocialSelling
#digi…</t>
  </si>
  <si>
    <t>nico_losito
Anche @IBMItalia partecipa alla
#MilanoDigitalWeek con alcuni appuntamenti
sui temi #quantumcomputing #SocialSelling
#digitaltransformation #AI e #robot
umanoidi. Scopri tutti i nostri
eventi e registrati: https://t.co/99EQFlR1Gn
#IBM https://t.co/84nsmmDCyo</t>
  </si>
  <si>
    <t>javierbebee
RT @juanblanco76: Want more customers?
Here's what to say in your posts
to drive more sales leads. #socialselling
https://t.co/ytCcWGtmBa h…</t>
  </si>
  <si>
    <t>hannesbeierlein
"IT and Marketing have to cooperate."
True and my oppinion but it is
even more IT and all communications
(PR, Marketing, Sales,...) have
to cooperate for a holistic "marketing
strategy". https://t.co/dneNnwhJJR
#communications #SocialSelling
#MarketingAutomation #ContentStrategy</t>
  </si>
  <si>
    <t>paymill
RT @hannesbeierlein: "IT and Marketing
have to cooperate." True and my
oppinion but it is even more IT
and all communications (PR, Marketin…</t>
  </si>
  <si>
    <t>mvdg999
Harnessing the power of digital
selling. Check out our #digitaselling
insights site providing an overview
of the opportunities and challenges
for #B2B companies and how to embed
#socialselling within your organisation's
culture: https://t.co/x351fy1GHh</t>
  </si>
  <si>
    <t>adamiswriting
Here are some good questions you
can ask new prospects on social
media to get their attention: https://t.co/y1Ahscte0v
#socialselling https://t.co/rcQSErD6A1</t>
  </si>
  <si>
    <t>thesalesfonz
#socialselling Trending This Week:
Value Is a Difference-Maker for
Customers and Sellers Alike - In
a sales leader’s quest to improve
revenue, win rate, and to retain
top sellers, one thing above all
proves to be a key difference-maker:
value. And we’... https://t.co/xtPsrYXIg4</t>
  </si>
  <si>
    <t>olliewhitfield_
The HUGE power of #NLP (Neuro Linguistic
Programming) and it's use in #sales,
#socialselling @creationagency
https://t.co/y21uc6GkvU</t>
  </si>
  <si>
    <t xml:space="preserve">creationagency
</t>
  </si>
  <si>
    <t>michaeld_sales
The HUGE power of #NLP (Neuro Linguistic
Programming) and it's use in #sales,
#socialselling @creationagency
https://t.co/DgEgQCwG4F by #OllieWhitfield_
via @c0nvey</t>
  </si>
  <si>
    <t xml:space="preserve">c0nvey
</t>
  </si>
  <si>
    <t>s_carioni
RT @LeaDiLella: Anche @IBMItalia
partecipa alla #MilanoDigitalWeek
con alcuni appuntamenti sui temi
#quantumcomputing #SocialSelling
#digit…</t>
  </si>
  <si>
    <t xml:space="preserve">eshowmx
</t>
  </si>
  <si>
    <t>gabyygonzalez
RT @MancillaConseil: El próximo
martes 13 de marzo de 18h a 19h
daré un keynote sobre el #SocialSelling
durante el @eshowmx en el WTC https…</t>
  </si>
  <si>
    <t>steveknappsales
RT @micadam: 9 Content Marketing
Tools You Need To Know #Content
#marketing #socialselling https://t.co/NPh8a8f2dV</t>
  </si>
  <si>
    <t>gdabischwebel
RT @1min30: Comment l'Inbound Marketing
réunit-il Marketing et Sales en
une seule et même équipe ? https://t.co/bFRsM8MNhL
#socialselling #…</t>
  </si>
  <si>
    <t>1min30toulouse
RT @1min30: Comment l'Inbound Marketing
réunit-il Marketing et Sales en
une seule et même équipe ? https://t.co/bFRsM8MNhL
#socialselling #…</t>
  </si>
  <si>
    <t>truthalwaywins
RT @TruthAlwayWins: @AnitaLDongrez
1 #Gang of 8 in #Pune equals to
6000 #fake profiles on #Twitter
#SocialMedia #SocialSelling #CyberProsti…</t>
  </si>
  <si>
    <t>_taylorsymone
Driven by #technology, the customer
journey is no longer sequential.
#SocialSelling https://t.co/8ofp3rGtOd
https://t.co/f4fSPK3QA3</t>
  </si>
  <si>
    <t>marcus_boswell
There is no quick fix to #networking
https://t.co/oBqpDfZpCx by Marcus
Boswell on @linkedin @LinkedInEditors
#socialselling https://t.co/JSMtLstVTZ</t>
  </si>
  <si>
    <t xml:space="preserve">linkedineditors
</t>
  </si>
  <si>
    <t xml:space="preserve">linkedin
</t>
  </si>
  <si>
    <t>funmando
RT @DigitalLeadersA: Worst double
standards on Social Media? https://t.co/XbI1Yc0Fm4
by @imoyse via @DigitalLeadersA
#socialmedia #social…</t>
  </si>
  <si>
    <t>imoyse
Why You Must Read Sales and Marketing
Books https://t.co/R2hc9IU1wb @digitalleadersA
#socialselling #digitalselling
#socialsales #digitalsales #sellingwithsocial
#digitalmarketing #salestips #salesenablement
#prospecting #coldcalling #onemorecall
#salesleader #outbound #strategy</t>
  </si>
  <si>
    <t>jrobcreative
Quick Tips to Improve Your LinkedIn
Profile #SocialSelling #SMM #FreemanLeonard
via @DougMorneau https://t.co/5YTEry0x5J</t>
  </si>
  <si>
    <t xml:space="preserve">dougmorneau
</t>
  </si>
  <si>
    <t>faisalabbasiuk
#socialselling strategies - https://t.co/SsDRGS2N4p</t>
  </si>
  <si>
    <t>jodyglidden
#socialselling strategies - https://t.co/UETMQc5CbZ</t>
  </si>
  <si>
    <t>c_best01
RT @Timothy_Hughes: What is AI
in Sales &amp;amp; Marketing? https://t.co/EJGxlSfv0O
via @DigitalLeadersA #ArtificialIntelligence
#salestips #socia…</t>
  </si>
  <si>
    <t>helenalmeida4
RT @MikeSchiemer: 7 Top Twitter
Tips On Tweeting https://t.co/mcLae5oSCw
/ #Twitter #SocialMedia #SocialSelling
#SMM https://t.co/1u8X2RKPje</t>
  </si>
  <si>
    <t>chrisarrcar
RT @MariangelesBer: 🔝¿Quieres
saber tu índice social en LinkedIn?.
Comprueba tu SSI https://t.co/HXqRaz0cbC
vía @Mariangelesber #SocialSel…</t>
  </si>
  <si>
    <t>mariangelesber
¿Quieres saber tu índice social
en LinkedIn?. Comprueba tu SSI
via Mariangeles Berna #LINKEDIN
#SocialSelling... https://t.co/8kS2PBqTuw</t>
  </si>
  <si>
    <t>fatigaas
🛒 les 10 tendances e-commerce
2018 - 2020 #ecommerce #SocialSelling
#webmarketing #IA via @payplug
https://t.co/grG7VUXpqW</t>
  </si>
  <si>
    <t xml:space="preserve">payplug
</t>
  </si>
  <si>
    <t>askjudihays
Series of Informative Webinars
on Listening For Buying Signals
https://t.co/SPs5LWQgw7 #SocialSelling
#salestraining https://t.co/ANFE6Txn9m</t>
  </si>
  <si>
    <t>agreencleveland
#Free Recording: Master the 3 C's
of #Social Selling: https://t.co/Kw2csySutz
https://t.co/hNOcPqccgO #hubspot
#socialselling #socialmedia #friday</t>
  </si>
  <si>
    <t>greatpromos
4 #SocialSelling tools to skyrocket
your social media #leadgeneration
https://t.co/HsbGuo3dCm via @lilachbullock</t>
  </si>
  <si>
    <t>hlorenzen
RT @SEO_Newz: The Digital #Marketing
Funnel #GrowthHacking #Blogging
#DigitalMarketing [Infographic]
#ContentMarketing #SMM #Analytics
#c…</t>
  </si>
  <si>
    <t>tkszczecin
#TechKlub #Szczecin właśnie wystartował!
Grzegorz Miecznikowski i #SocialSelling
na pierwszy rzut! 🔥 https://t.co/tohG3Bo94e</t>
  </si>
  <si>
    <t>marketkeytech
Master Your Facebook Marketing
Using the Key Techniques https://t.co/FrXhEWLi7y
#Facebook #socialmediamarketing
#SocialEngineering #socialenterprise
#referral #SocialSelling https://t.co/1wuzuZnolJ</t>
  </si>
  <si>
    <t>reach_or_miss
I was lucky to have @JackKosakowski
as my guest on the @Reach_Or_Miss
#podcast . Jack is one of the best
thought leader in the world of
#selling and definitely #leadingthetrend
of #SocialSelling . #Entrepreneurial
#businesssuccess https://t.co/50LrJvSKj4</t>
  </si>
  <si>
    <t>jackkosakowski
Seven Ways To See Your #SocialSelling
ROI In 2018 https://t.co/kY5Vkr4Wlu
via @SalesHacker https://t.co/l2bfIsD6le</t>
  </si>
  <si>
    <t>raul_rojas_ve
RT @MariangelesBer: 🔝¿Quieres
saber tu índice social en LinkedIn?.
Comprueba tu SSI https://t.co/HXqRaz0cbC
vía @Mariangelesber #SocialSel…</t>
  </si>
  <si>
    <t>bereanopartners
RT @Timothy_Hughes: Why Your Current
Operating Model is Out of Date
and Broken https://t.co/Uk8BQv9mkR
via @DigitalLeadersA #socialselling…</t>
  </si>
  <si>
    <t>stanrobinson
If you are in sales or business
development you can use the Social
Selling Index as one indicator
of how effectively LinkedIn is
working for you. #LinkedIn #SocialSelling
#SSI https://t.co/QBbutaZYxm</t>
  </si>
  <si>
    <t>digitalkeith
10 Reasons Why Your Business Needs
Social Media Marketing https://t.co/R9q34bFjoc
/ #SocialMedia #SocialSelling #SMM
by #SchiemerMktng https://t.co/72qB5kX17T</t>
  </si>
  <si>
    <t xml:space="preserve">evankirstel
</t>
  </si>
  <si>
    <t>cindyhilumas
RT @DigitalKeith: #B2B #SocialMedia
and #SocialSelling: A Complex Landscape.
Interview w/ @evankirstel https://t.co/y0SuqdHcnL
by #evankirs…</t>
  </si>
  <si>
    <t>shawn_naggiar
What ROI Looks Like for Content
Marketing https://t.co/Ae87p3bsRy
via @skillslabio #socialselling
https://t.co/oBWBGy0X5N</t>
  </si>
  <si>
    <t>zaheer_bux
RT @Shawn_Naggiar: What ROI Looks
Like for Content Marketing https://t.co/Ae87p3bsRy
via @skillslabio #socialselling
https://t.co/oBWBGy0X5N</t>
  </si>
  <si>
    <t>nexusgrado
RT @LinkedInExpert: #SocialSelling
training is vital to a successful
#sales team. @SAP provides the
best training. Learn how SAP does
it on…</t>
  </si>
  <si>
    <t>will_mif
RT @imoyse: Social Selling Kcore
Influencer List https://t.co/i8ZAj9Fnzw
#socialselling #socialsales #sales
@Timothy_Hughes @agsocialmedia…</t>
  </si>
  <si>
    <t>agsocialmedia
free your voice on social #podcast
by @alexander_low https://t.co/nKDlrKloLY
via @digitalleadersa #socialselling
#digitalselling #digitalsales https://t.co/2fh5oPzQgA</t>
  </si>
  <si>
    <t xml:space="preserve">secib_fr
</t>
  </si>
  <si>
    <t>yucefjy
Pratiques commerciales : 7 notions
importantes pour convaincre https://t.co/DjH0PsXLRq
#socialselling</t>
  </si>
  <si>
    <t>konradsanders
These are the good-guys-and-girls
pushing the boundaries of #socialmedia
and #socialselling. Learn from
them, aspire to them. @DannyIny
@AskAaronLee @IanCleary @therichbrooks
@pushingsocial @steveolenski</t>
  </si>
  <si>
    <t xml:space="preserve">steveolenski
</t>
  </si>
  <si>
    <t xml:space="preserve">pushingsocial
</t>
  </si>
  <si>
    <t xml:space="preserve">therichbrooks
</t>
  </si>
  <si>
    <t xml:space="preserve">iancleary
</t>
  </si>
  <si>
    <t xml:space="preserve">askaaronlee
</t>
  </si>
  <si>
    <t xml:space="preserve">dannyiny
</t>
  </si>
  <si>
    <t>what_if_history
RT @altruistauction: POST WW2:
First Aid Medic Box For Jeep Vehicle
Stock No. 9-221-240 https://t.co/LpqAUEDz0I
@eBay #WW2 #SEO #Marketin…</t>
  </si>
  <si>
    <t xml:space="preserve">ebay
</t>
  </si>
  <si>
    <t>zacharyatkins1
Lot of 48 Dignity Compose Breathable
Adult Fitted Brief https://t.co/o9TyCVIptQ
@eBay #Health #SEO #Marketing #shopsmall
#SmallBusiness #smallbiz #contentmarketing
#Shopping #Auction #American #Digitalmarketing
#Liquidation #ebaymobile #ecommerce
#Socialselling #fb #ebaybuyer</t>
  </si>
  <si>
    <t>altruistauction
Lot of 48 Dignity Compose Breathable
Adult Fitted Brief https://t.co/y3JJgHDmli
@eBay #Health #SEO #Marketing #shopsmall
#SmallBusiness #smallbiz #contentmarketing
#Shopping #Auction #American #Digitalmarketing
#Liquidation #ebaymobile #ecommerce
#Socialselling #fb #ebaybuyer</t>
  </si>
  <si>
    <t xml:space="preserve">saleshacker
</t>
  </si>
  <si>
    <t>sa_matthana
RT @JackKosakowski: Seven Ways
To See Your #SocialSelling ROI
In 2018 https://t.co/kY5Vkr4Wlu
via @SalesHacker https://t.co/l2bfIsD6le</t>
  </si>
  <si>
    <t>gabevillamizar
Sales Navigator Success Stories
from Europe [Video] https://t.co/bCrEbFlfeM
#SocialSelling #Sales https://t.co/qWxOYvqvet</t>
  </si>
  <si>
    <t>newimarketing
Great explanation on why social
selling works and how to get started.
It doesn't matter if you don't
like Twitter or Facebook or any
other platform - if your customers
are there, you need to be there
too. https://t.co/GQVGAeGptQ #sales
#customer #socialselling</t>
  </si>
  <si>
    <t>aguadulcecity
Todo un lujo contar con tu ayuda
en esta etapa#TransformacionDigital.
@cultura_digital.#socialselling
https://t.co/tUgyIO7Gov</t>
  </si>
  <si>
    <t>jpfrioul
RT @Timothy_Hughes: We are Humbled
that CEO @timothy_hughes is 13th
Globally - Digital Transformation:
Top 100 Influencers, Brands and
Publ…</t>
  </si>
  <si>
    <t>mpalmer3270
RT @DigitalLeadersA: “We Employed
Interns to do the Social Media”
https://t.co/mQ3oBhCM3x  @digitalleadersA
#socialselling #MSpartner #digi…</t>
  </si>
  <si>
    <t xml:space="preserve">agsoci
</t>
  </si>
  <si>
    <t>altieriluca
RT @nico_losito: Anche @IBMItalia
partecipa alla #MilanoDigitalWeek
con alcuni appuntamenti sui temi
#quantumcomputing #SocialSelling
#digi…</t>
  </si>
  <si>
    <t>cloudanalysts
When was the last time you received
a friendly, human, not-self-serving
Twitter message from someone? RT
if you haven't for over 1 month.
Too many auto-responders/bots in
my inbox, folks! #socialselling
= making a human connection. #socialmediamarketing
#DigitalMarketing https://t.co/c45Abfet83</t>
  </si>
  <si>
    <t>court_friedman
I visited the SAS Malaysia office
today and heard music in the office
so I had to check it out! 😎 #socialselling
@SASsoftware https://t.co/SoHkadqyyA</t>
  </si>
  <si>
    <t xml:space="preserve">sassoftware
</t>
  </si>
  <si>
    <t>abe21488996
RT @Court_Friedman: I’m excited
to be in Jakarta, Indonesia to
promote #socialselling at @SASsoftware
https://t.co/rgkkiNuzd7</t>
  </si>
  <si>
    <t>smanzanedo
RT @MikeSchiemer: The Importance
Of Social Media Monitoring https://t.co/V5NWXVRlm4
/ #SMM #SocialMedia #SocialSelling
#FB #IG https://t.co…</t>
  </si>
  <si>
    <t>5_avarice
The 5 key pillars to succeed on
#Twitter and on #SocialMedia in
general. https://t.co/Qqyqr0iqbe
#Infographic #SMM #SEO #I4InfluenceR
#Socialfave #SocialSelling #Automation
#Content #Community #Targeting
#Interactions #topics #Influence
#ML… by #TheMisterFavor via @c0nvey
https://t.co/9d67n3XnDv</t>
  </si>
  <si>
    <t>alexiamateta
Pratiques commerciales : 7 notions
importantes pour convaincre https://t.co/7p9JfebJNm
#socialselling</t>
  </si>
  <si>
    <t>tsscltd
3 predictions we believe will impact
your social media strategy in 2018.
Brands to start engaging with B2B
Influencers, dark social (Slack
and WhatsApp will dominate engagement)
&amp;amp; Chatbots will make or break
customer experience! #NewYearsDay
#socialselling #socialmediamarketing</t>
  </si>
  <si>
    <t>kpizzu1
RT @tsscltd: 3 predictions we believe
will impact your social media strategy
in 2018. Brands to start engaging
with B2B Influencers, dark s…</t>
  </si>
  <si>
    <t>mirkaplagon
Mi índice #SocialSelling #DigitalSales
es de 74% ➡ https://t.co/L0wugzyb50
¿ qué te parece, Álex @retailmeeting
?</t>
  </si>
  <si>
    <t>retailmeeting
La importancia de poner en valor
el patrimonio . #LibreríaLello
en #oporto con entrada de 4€ a
descontar en la compra de un libro
#genial #portugal #socialselling
#digitalselling #digitalsales https://t.co/baODK9rmeJ</t>
  </si>
  <si>
    <t>camilo_mero
RT @agsocialmedia: Research shows
that 80% plus of b2b purchasing
journeys start with a referral.
https://t.co/RgSH3p4bxs via @digitallead…</t>
  </si>
  <si>
    <t xml:space="preserve">digitallead
</t>
  </si>
  <si>
    <t>kamichat
Here are six ways to measure your
sales from your social media efforts,
and a bonus tutorial about how
to set up a goal in Google Analytics.
#CommunitiesThatConvert #SocialSelling
https://t.co/CtG2BtBrmZ</t>
  </si>
  <si>
    <t>dermasolve
RT @kamichat: Here are six ways
to measure your sales from your
social media efforts, and a bonus
tutorial about how to set up a
goal in Go…</t>
  </si>
  <si>
    <t>bloggerspress7
RT @ThinkDigitalLtd: Motivation
is everything and this motivated
me! #DigitalMarketing #DigitalTransformation
#business #socialmedia #Socia…</t>
  </si>
  <si>
    <t>thinkdigitalltd
Choose @ThinkDigitalLtd #Ireland
#Cork #DigitalMarketing #DigitalTransformation
#business #socialmedia #SocialSelling
https://t.co/58ZJErFJIc</t>
  </si>
  <si>
    <t>st3ph3n6
RT @Timothy_Hughes: We are Humbled
that CEO @timothy_hughes is 13th
Globally - Digital Transformation:
Top 100 Influencers, Brands and
Publ…</t>
  </si>
  <si>
    <t>366degrees
RT @Jon_Ferrara: VentueBeat NEWS
- @Nimble Launches Contact Manager
to Simplify Relationship Management
for @Office365, @GSuite, @Salesforc…</t>
  </si>
  <si>
    <t xml:space="preserve">salesforc
</t>
  </si>
  <si>
    <t xml:space="preserve">gsuite
</t>
  </si>
  <si>
    <t xml:space="preserve">office365
</t>
  </si>
  <si>
    <t xml:space="preserve">nimble
</t>
  </si>
  <si>
    <t>tanugulati79
RT @Timothy_Hughes: Optimising
Customer Experience Though Being
a Social Organisation (via Passle)
by @Timothy_Hughes https://t.co/UVlf0Nmx…</t>
  </si>
  <si>
    <t xml:space="preserve">dig
</t>
  </si>
  <si>
    <t>xavier_assoc
5 Tips To Help Your Marketing Stand
Out https://t.co/qJEnAUbZu8 / #Marketing
#CMO #Inbound #SocialSelling #AskXavier
#business #strategy #marketing
#toronto #canada https://t.co/9Pz8AlUzfx</t>
  </si>
  <si>
    <t>strongstrivesoc
RT @NealSchaffer: #SocialSelling:
Three Reasons It's Good for #Business
and Four Steps to Get You Started
https://t.co/NGINW7dVL4 https://t…</t>
  </si>
  <si>
    <t>mvidalt
Los colores diferencian a las marcas,
provocan #emociones y se les asocian
a significados. No tengo ningún
dato para contrastarlo pero según
el #estudio impact color of #marketing
, el color puede llegar a determinar
hasta un 90% nuestras #decisiones
de #compra . #socialselling https://t.co/Cx6qRsRTvD</t>
  </si>
  <si>
    <t>edve_es
RT @mvidalt: Los colores diferencian
a las marcas, provocan #emociones
y se les asocian a significados.
No tengo ningún dato para contrast…</t>
  </si>
  <si>
    <t>ssxman2
RT @imoyse: Who is getting away
being the biggest bully on twitter?
https://t.co/wCVCxkj9W1 @DigitalLeadersA
#socialselling</t>
  </si>
  <si>
    <t>digitalmkterne
RT @orangeman7: "10 Reasons Why
#Social Selling Is Helpful For
#Business … / #SocialSelling #SocialMedia
#SMM #DigitalMarketing " https://…</t>
  </si>
  <si>
    <t>inboundsocialux
RT @orangeman7: "10 Reasons Why
#Social Selling Is Helpful For
#Business … / #SocialSelling #SocialMedia
#SMM #DigitalMarketing " https://…</t>
  </si>
  <si>
    <t>mytweetpack
RT @juanblanco76: Want more customers?
Here's what to say in your posts
to drive more sales leads. #socialselling
https://t.co/ytCcWGtmBa h…</t>
  </si>
  <si>
    <t>referralsales
RT @agsocialmedia: Research shows
that 80% plus of b2b purchasing
journeys start with a referral.
https://t.co/RgSH3p4bxs via @digitallead…</t>
  </si>
  <si>
    <t>projectnfinity
4 #SocialSelling tools to skyrocket
your social media #leadgeneration
https://t.co/HO5uJs2Nrp via @lilachbullock</t>
  </si>
  <si>
    <t>miyagimarketing
RT @cory_hansen: This from @NealSchaffer
is vital to #SocialSelling #B2B
1) Sales is Valued Greater than
Marketing 2) Sales Understands…</t>
  </si>
  <si>
    <t>cory_hansen
From @stevektweets: "3 Social Selling
Habits." Includes link to important
@EdelmanPR Trust Barometer Report.
Also see what @bernieborges says
is "More Significant to Future
Sales Opportunities." #SocialSelling
#B2B https://t.co/UUwUR4D2AJ https://t.co/WOEzJkgHXQ</t>
  </si>
  <si>
    <t>pennyhaslam
RT @alexander_low: The way we buy
is changing, so why isn't the way
we sell? https://t.co/ZMFYMCGGU8
#podcast #socialselling #digitalsales…</t>
  </si>
  <si>
    <t>smeuks
RT @Bestdigitalclic: 9 Surprising
Facebook Marketing Tips for Small
Businesses That Actually Work |https://t.co/RliMhnt29j
#Marketing #Onli…</t>
  </si>
  <si>
    <t>bestdigitalclic
9 Surprising Facebook Marketing
Tips for Small Businesses That
Actually Work |https://t.co/RliMhnt29j
#Marketing #OnlineMarketing #SocialMediaMarketing
#SocialMedia #SocialSelling #SMM
#DigitalMarketing #FacebookMarketing
#SMB #SmallBiz #SME #Business https://t.co/lEE28MyVbw</t>
  </si>
  <si>
    <t>abwsdigital
Vous souhaitez que votre stratégie
commerciale porte ses fruits sur
les réseaux sociaux ? Impliquez
vos collaborateurs dans votre démarche
de social selling !👍https://t.co/1YGt4Z6EUY
#SocialSelling #EmployeeAdvocacy
https://t.co/9ihA6z1FJ3</t>
  </si>
  <si>
    <t>danielakillus
Win a prospective client by asking
these 3 questions: https://t.co/szwxTXKM33
#smm #digitalmarketing #contentmarketing
#socialmediamarketing #marketingstrategy
#business #onlinesuccess #marketingtips
#socialselling #branding #personalbranding
#SocialMediaSunday #SocialSunday
https://t.co/ZoetQ4FlyD</t>
  </si>
  <si>
    <t>chorus_app
RT @DanielaKillus: Win a prospective
client by asking these 3 questions:
https://t.co/szwxTXKM33 #smm #digitalmarketing
#contentmarketing…</t>
  </si>
  <si>
    <t>duxquack
New in v5.11.1: #Boolean #Tag Search
and the License Admin! Hope you
think it rocks as much as the IT
team:). The Dux #LinkedIn #automation
#SocialSelling #network #GrowthHacking
#HRTech #leads https://t.co/IidJaduAxA</t>
  </si>
  <si>
    <t>agenceeconcepto
La montée en puissance du social
selling et notamment par le biais
de Linked In comment faire pour
gagner en visibilité ? #socialselling
#linkedin #socialmedia https://t.co/DSWXZEadjC</t>
  </si>
  <si>
    <t>rachidamer
RT @AgenceEconcepto: La montée
en puissance du social selling
et notamment par le biais de Linked
In comment faire pour gagner en
visibili…</t>
  </si>
  <si>
    <t>ravnalexander
RT @NealSchaffer: Social Selling
Should Come Before B2B Social Media
Marketing https://t.co/LP4bROYLGf
#socialselling #b2b #socialmedia
#ma…</t>
  </si>
  <si>
    <t>heysurrey
11 Tips &amp;amp; Tactics for Expert-Level
#SocialSelling https://t.co/Ww4P7gVhPR
@sproutsocial</t>
  </si>
  <si>
    <t>vsa_prospecting
RT @juanblanco76: Want more customers?
Here's what to say in your posts
to drive more sales leads. #socialselling
https://t.co/ytCcWGtmBa h…</t>
  </si>
  <si>
    <t>radioms
RT @NealSchaffer: Social Selling
Should Come Before B2B Social Media
Marketing https://t.co/LP4bROYLGf
#socialselling #b2b #socialmedia
#ma…</t>
  </si>
  <si>
    <t>howardstrauber
RT @NealSchaffer: Social Selling
Should Come Before B2B Social Media
Marketing https://t.co/LP4bROYLGf
#socialselling #b2b #socialmedia
#ma…</t>
  </si>
  <si>
    <t>alatzama
RT @Timothy_Hughes: How to be famous…for
the right things! https://t.co/2N3rRu0xfr
#PersonalBrand #SocialSelling #SocialMediaMarketing
#smm…</t>
  </si>
  <si>
    <t xml:space="preserve">michelleashufta
</t>
  </si>
  <si>
    <t>henrikschou_dk
RT @Stylish_Soft: 💻25 Ways to
Build Better #Backlinks [#Infographic]
#Data #Bigdata #Analytics #Inbound
#Inboundmarketing #Socialselling
#…</t>
  </si>
  <si>
    <t>stylish_soft
💻25 Ways to Build Better #Backlinks
[#Infographic] #Data #Bigdata #Analytics
#Inbound #Inboundmarketing #Socialselling
#blog #Digital #Contentmarketing
#CMO #Net #SEO #statistics #websolutions
#SMM #News #CEO #Socialmedia #DigitalMarketing
#Makeyourownlane #Defstar5 #Mpgvip
https://t.co/FtrrkhmrVW</t>
  </si>
  <si>
    <t>fernandocuenca
RT @Stylish_Soft: 💻25 Ways to
Build Better #Backlinks [#Infographic]
#Data #Bigdata #Analytics #Inbound
#Inboundmarketing #Socialselling
#…</t>
  </si>
  <si>
    <t>puneetmohan
RT @NealSchaffer: Social Selling
Should Come Before B2B Social Media
Marketing https://t.co/LP4bROYLGf
#socialselling #b2b #socialmedia
#ma…</t>
  </si>
  <si>
    <t>shakaizvuylu
RT @juanblanco76: Want more customers?
Here's what to say in your posts
to drive more sales leads. #socialselling
https://t.co/ytCcWGtmBa h…</t>
  </si>
  <si>
    <t>dolbylisa
RT @NealSchaffer: Social Selling
Should Come Before B2B Social Media
Marketing https://t.co/LP4bROYLGf
#socialselling #b2b #socialmedia
#ma…</t>
  </si>
  <si>
    <t>ananna16
RT @ahmedjr_16: 10 Best Sales Courses
Online for Mastery https://t.co/g6tVtX248E
#smallbusiness #SmallBiz #entrepreneur
#ecommerce #Soci…</t>
  </si>
  <si>
    <t>ahmedjr_16
10 Best Sales Courses Online for
Mastery https://t.co/g6tVtX248E
#smallbusiness #SmallBiz #entrepreneur
#ecommerce #SocialMedia #SMM #GrowthHacking
#DigitalMarketing #onlinelearning
#startups #tech #IoT #IIoT #IndustrialIoT
#Sales #SocialSelling #SalesTips
#makeyourownlane https://t.co/JnBxXOoqR7</t>
  </si>
  <si>
    <t>branddonator
#socialmedia #socialselling #MarTech
#adtech #mobile #social #ContentMarketing
#NetworkMarketing #devops #data
#design #DigitalTransformation
#transparency #media #FakeNews
#Content #Video #VR #AR #MR #AI
#infosec =#IT #NetNeutrality https://t.co/ggKkzrQZXM</t>
  </si>
  <si>
    <t>startupgrindscl
RT @Timothy_Hughes: People Don’t
Choose to be in Emails or be Cold
Called; But They Choose to be in
Social … https://t.co/VaL78g5xA8
via @D…</t>
  </si>
  <si>
    <t xml:space="preserve">d
</t>
  </si>
  <si>
    <t>sudeepkhatri
RT @agsocialmedia: Follow in your
client’s footsteps @alexander_low
via @DigitalLeadersA https://t.co/CLugMd1r9v
#socialselling #digitals…</t>
  </si>
  <si>
    <t>peterspringett
Will The Apocalypse From the Internet
Felt by Retailers Impact B2B Companies?
(via Passle) by @Timothy_Hughes
https://t.co/EmrakCfLn6 @digitalleadersA
#socialselling #marketing #digitalselling
#digitalmarketing #socialsales
#CSuite #digitalsales #digital
#digitaldisruption #CMO</t>
  </si>
  <si>
    <t xml:space="preserve">cmicontent
</t>
  </si>
  <si>
    <t>bebeemarketing
Why Marketers Need to Think Like
Data Scientists (And How to Do
It) via @cmicontent https://t.co/44XuaGoTrn
#socialSelling</t>
  </si>
  <si>
    <t xml:space="preserve">craigmjamieson
</t>
  </si>
  <si>
    <t>preetikasaini99
RT @Bestdigitalclic: 9 Surprising
Facebook Marketing Tips for Small
Businesses That Actually Work |https://t.co/RliMhnt29j
#Marketing #Onli…</t>
  </si>
  <si>
    <t>rosiehiggins006
The #digitalselling revolution
is already under way — the question
is how best to harness it. View
our insights on how #B2B organisations
can utilise #socialselling and
embed it into their company culture:
https://t.co/RrJQtmuzwa https://t.co/U9CYL7hp1e</t>
  </si>
  <si>
    <t xml:space="preserve">msocialbusiness
</t>
  </si>
  <si>
    <t xml:space="preserve">edelmanpr
</t>
  </si>
  <si>
    <t xml:space="preserve">stevektweets
</t>
  </si>
  <si>
    <t>viralseedpl
Niektórzy twórcy przestali zarabiać
na YouTube więcej ➡ https://t.co/z7Pm74sm4v
#ViralSeed #VideoMarketing #SocialVideo
#SocialSelling</t>
  </si>
  <si>
    <t>viralseedmedia
#31 Social Video Press https://t.co/Qes8DSlOxy
#ViralSeed #ViralVideo #Video #SocialSelling</t>
  </si>
  <si>
    <t xml:space="preserve">bern
</t>
  </si>
  <si>
    <t>jltraineau
Pour en finir avec le management
impatient : l'équipe, c'est l'avenir
de la vente - comme de l'entreprise
https://t.co/RrKoa80CTj #SocialSelling
#Management</t>
  </si>
  <si>
    <t>cioc_colatini
RT @jltraineau: Pour en finir avec
le management impatient : l'équipe,
c'est l'avenir de la vente - comme
de l'entreprise https://t.co/RrKo…</t>
  </si>
  <si>
    <t>nicolamauri
RT @andrea_boscaro: Se usate i
social media professionalmente,
impostateli in inglese: avrete
molte più funzioni. Ad esempio,
con Linkedin…</t>
  </si>
  <si>
    <t>andrea_boscaro
Se usate i social media professionalmente,
impostateli in inglese: avrete
molte più funzioni. Ad esempio,
con Linkedin inglese potete fare
ricerche sui contenuti pubblicati
#tutorial #personalbranding #socialselling
https://t.co/29RRNRIyky</t>
  </si>
  <si>
    <t>danjswift
If you are not doing these things,
you are leaving money on the table.
https://t.co/LHRuEKF8GH #socialselling
#digitalselling #modernselling</t>
  </si>
  <si>
    <t>alexlinkedin
#linkedin #salesnavigator #socialselling
https://t.co/avwodDLZ7L</t>
  </si>
  <si>
    <t>m3jrgrowth
If my 5-year-old can get it, so
can YOU! #SocialSelling - it's
not that hard! #Sales @M_3jr https://t.co/VGxPfbZLXo</t>
  </si>
  <si>
    <t>powerobjects
How does LinkedIn Sales Navigator
integrate with Dynamics 365? Watch
our video to learn about all about
it: https://t.co/ZEhll7FQIV #MSDyn365
#SocialSelling</t>
  </si>
  <si>
    <t>amanciobouza
How to do #PersonalBranding https://t.co/vzt3vBLAoT
#abo via @SlideShare #SocialSelling
#ThoughtLeader #SocialMedia</t>
  </si>
  <si>
    <t xml:space="preserve">slideshare
</t>
  </si>
  <si>
    <t>pooja_mittal783
Did you know that #socialselling
can offer a new path to generating
leads online? Get started: https://t.co/ZQ3PVwRvdP
https://t.co/egF9HMmfAv</t>
  </si>
  <si>
    <t>poojaagrwal783
Did you know that #socialselling
can offer a new path to generating
leads online? Get started: https://t.co/rUEDbsF3Hu
https://t.co/BMfqA4gl8i</t>
  </si>
  <si>
    <t xml:space="preserve">cloudfare
</t>
  </si>
  <si>
    <t xml:space="preserve">jeffshore
</t>
  </si>
  <si>
    <t>netventures
Social Success = #ThriveTOGETHER
on #SuccessTRAIN #SocialMedia #Success
#SMM #SocialSelling #SocialMarketing
#MondayMotivation https://t.co/ke6klz7oOS</t>
  </si>
  <si>
    <t>pentame
Let's help you get social! #getsocial
#growsocial #SocialMediaMarket
#socialmedia #Dubai #dxb #AbuDhabi
#UAE #expandyourglobalreach #pentame
#seo #social #SocialSelling https://t.co/2m8XnC9kXV</t>
  </si>
  <si>
    <t>mirkobruni
Sales Navigator Success Stories
from Europe [Video] #socialselling
https://t.co/EOzTRSzVyl https://t.co/KbNaEcBsld</t>
  </si>
  <si>
    <t>shoosocial
It's not what you know, it's who
you know: 5 reasons why your employees
should be on LinkedIn. #LinkedIn
#SocialSelling #Leeds read more:
https://t.co/tdP37kH3fi https://t.co/8XDszThjOp</t>
  </si>
  <si>
    <t>chipparade
RT @shoosocial: It's not what you
know, it's who you know: 5 reasons
why your employees should be on
LinkedIn. #LinkedIn #SocialSelling
#Le…</t>
  </si>
  <si>
    <t>hallie0715
In today’s marketing, people need
to focus more on increasing the
brand awareness rather just selling
the product. #uwamktg #brandawareness
#SocialSelling #MarketingStrategy
https://t.co/I3fuoA2BU3 via socialmedia2day</t>
  </si>
  <si>
    <t>verovittorial
RT @IBMItalia: Il 16 marzo, durante
la #MilanoDigitalWeek, parleremo
di #SocialSelling e #DigitalSales
transformation. Un LIVE Talk sul
cas…</t>
  </si>
  <si>
    <t>coxbusiness
#SocialSelling: Three Reasons It's
Good for Business and Four Steps
to Get You Started https://t.co/9Cn0rx50OE
https://t.co/qSOpNj0hCm</t>
  </si>
  <si>
    <t>shutterguardian
4 #SocialSelling tools to skyrocket
your social media #leadgeneration
https://t.co/eTEiJ83MN1 via @lilachbullock</t>
  </si>
  <si>
    <t>sean_f_callahan
RT @linkedinselling: Did you know
that #socialselling can offer a
new path to generating leads online?
Get started: https://t.co/nXiJKfBZ7H…</t>
  </si>
  <si>
    <t>linkedinselling
Did you know that #socialselling
can offer a new path to generating
leads online? Get started: https://t.co/nXiJKfBZ7H
https://t.co/LEqw8m5Kzh</t>
  </si>
  <si>
    <t>janiaaltonen
Henkilöbrändin rakentaminen ei
ole itsestä ja omista tuotteista
puhumista, vaan aktiivista osallistumista
keskusteluun siitä mikä ihmisiä
kiinnostaa ja siellä missä ihmiset
ovat. https://t.co/aA7qmI4c8S #henkilöbrändi
#SocialSelling https://t.co/kQjTbHOTyq</t>
  </si>
  <si>
    <t>robertofuso
RT @andrea_boscaro: Se usate i
social media professionalmente,
impostateli in inglese: avrete
molte più funzioni. Ad esempio,
con Linkedin…</t>
  </si>
  <si>
    <t>trevorjmcintyre
6 Action Items to Include on your
#SocialSelling Agenda by @EmilyCeskavich
https://t.co/gtGkZzTWXo on @Social_Hire
#SalesStartegy https://t.co/BI6YYX7kBu</t>
  </si>
  <si>
    <t>vivianfrancos
RT @retailmeeting: Buen vídeo (1m)
de Adobe que nos recuerda que el
mundo digital no va de Likes y
volumen sino de KPIS y rentabilidad
y la…</t>
  </si>
  <si>
    <t>videoconsultant
RT @MikeSchiemer: 4 Sales Lead
Generation Hacks https://t.co/eiUxG5Uq8R
/ #Sales #Leads #LeadGen #LeadGeneration
#Market #SocialSelling htt…</t>
  </si>
  <si>
    <t>mysocialsuccess
#SuccessTRAIN #SocialMedia Best
from Kim Garst ✔ @kimgarst Top
Three Ways Kim Garst Builds List
to 100,000 Subscribers this Year
#Marketing #InternetMarketing #SocialSelling
https://t.co/RsRMOIzTRg</t>
  </si>
  <si>
    <t xml:space="preserve">kimgarst
</t>
  </si>
  <si>
    <t>mysuccesstrain
RT @MySocialSuccess: #SuccessTRAIN
#SocialMedia Best from Kim Garst
✔ @kimgarst Top Three Ways Kim
Garst Builds List to 100,000 Subscribers…</t>
  </si>
  <si>
    <t>mrsocialselling
"Blogging on LinkedIn is for serious
business writers only, and therefore
if you intend on publishing a blog
on LinkedIn - you're at the right
place." https://t.co/6IFmB5QTGe
#Socialselling #LinkedIn #Socialmediamarketing
#Digitalmarketing #Twitter #Facebook
https://t.co/1JMqz96AYQ</t>
  </si>
  <si>
    <t>communigatorltd
As the rules around #email get
tighter, are you making the most
of #SocialSelling? https://t.co/3OU5iaB3LV</t>
  </si>
  <si>
    <t>theponddigital
RT @Digitalmstream: 4 Smart Ways
Social Media Marketing Can Elevate
Sales via @digitalmstream https://t.co/laZLxD11dw
#socialmedia #SocialS…</t>
  </si>
  <si>
    <t>digitalmstream
4 Smart Ways Social Media Marketing
Can Elevate Sales via @digitalmstream
https://t.co/laZLxD11dw #socialmedia
#SocialSelling #DigitalMarketing
#onlinesales #branding #DigitalMS
#makeyourownlane #SuccessTrain
https://t.co/du8ehbeOZ3</t>
  </si>
  <si>
    <t>alwayz3000
RT @Digitalmstream: 4 Smart Ways
Social Media Marketing Can Elevate
Sales via @digitalmstream https://t.co/laZLxD11dw
#socialmedia #SocialS…</t>
  </si>
  <si>
    <t>bkweeks86
Mark your calendars! Join @jill_rowley,
@marketo’s own Chief Growth Advisor
and #socialselling evangelist,
for her upcoming #webinar on March
21st at 10am PT! - https://t.co/WSZ7FAouNJ</t>
  </si>
  <si>
    <t xml:space="preserve">marketo
</t>
  </si>
  <si>
    <t xml:space="preserve">jill_rowley
</t>
  </si>
  <si>
    <t>xmandatorymurda
Mark your calendars! Join @jill_rowley,
@marketo’s own Chief Growth Advisor
and #socialselling evangelist,
for her upcoming #webinar on March
21st at 10am PT! - https://t.co/Tpj4qmpimP</t>
  </si>
  <si>
    <t>thesaabdulsalam
#Thread:: #SocialSelling VS #eCommerce
- WHO IS WINNING? PLEASE, KINDLY
HELP #RT. Thanks! https://t.co/lsh33F2OAi</t>
  </si>
  <si>
    <t>s0cialm3d1a
Want a Fail-Safe Way to Stop Your
Outreach … Read this! https://t.co/H7oYMDnPgo
by @Timothy_Hughes @DigitalLeadersA
#emailmarketing #influencermarketing
#socialselling #digitalselling
#sellingwithdigital #socialmedia
https://t.co/mgRTe2RalN</t>
  </si>
  <si>
    <t>carladecurey
RT @Timothy_Hughes: Why you must
fire your LinkedIn profile writing
company! https://t.co/6FUvORdgup
by @TimothyHughes #socialselling
#lead…</t>
  </si>
  <si>
    <t xml:space="preserve">timothyhughes
</t>
  </si>
  <si>
    <t>bandzauner
RT @fjtorres: Improve @OraclePartners
digital skills w/ 3 Webinars: 1-Oracle
Digital Story: Why use Digital
Sales? 2-Digitally Profiling Cu…</t>
  </si>
  <si>
    <t xml:space="preserve">oraclepartners
</t>
  </si>
  <si>
    <t>fjtorres
Improve @OraclePartners digital
skills w/ 3 Webinars: 1-Oracle
Digital Story: Why use Digital
Sales? 2-Digitally Profiling Customer
Base 3-Use Digital Content to engage
Customers #socialselling #CX @oracleemeaps
@fjtorres @poutbenefitmac @MichelMariet
https://t.co/XwjcFXB3nz https://t.co/yB4i9V81Z3</t>
  </si>
  <si>
    <t>socialsalesgps
You probably noticed some changes
to the format of #SocialMedia conferences,
namely that many are now being
emceed. @BernieBorges explains
what being an emcee actually entails.
https://t.co/uolNtf1rnL #SocialSelling
#Sales @GoVengreso</t>
  </si>
  <si>
    <t xml:space="preserve">marcocaihua
</t>
  </si>
  <si>
    <t>linkedinclasses
RT @SocialSalesGPS: .@MarcoCaihua
from @SAP feels strongly that you
should recognize those that are
putting in an effort to be successful
a…</t>
  </si>
  <si>
    <t>govengreso
#TBT - Don't Wait.The Time Is Now!#sales
#socialselling @iSalesGirl https://t.co/2xSL6ViiED
https://t.co/MTucK6r6km</t>
  </si>
  <si>
    <t>endurojames
Kicked off our first of many #socialselling
workshops with @Equifax UK today.
Authenticity is everything in the
world of social #SocialMediaMarketing
#b2b https://t.co/JyBgLk8PtE</t>
  </si>
  <si>
    <t xml:space="preserve">equifax
</t>
  </si>
  <si>
    <t>curationsuite
RT @endurojames: Kicked off our
first of many #socialselling workshops
with @Equifax UK today. Authenticity
is everything in the world of…</t>
  </si>
  <si>
    <t>tribalimpact
5 Top Tips For Content that Captures
Your Audience in a Heartbeat https://t.co/SbclVrUTa8
by our team member Emma Rundle
@commsmeltingpot #smm #socbiz #socialselling
#employeeadvocacy</t>
  </si>
  <si>
    <t xml:space="preserve">sarahgoodall
</t>
  </si>
  <si>
    <t xml:space="preserve">commsmeltingpot
</t>
  </si>
  <si>
    <t>curationtraffic
RT @Timothy_Hughes: Want to generate
loads of inbound from social? Here’s
how https://t.co/2N3rRu0xfr #PersonalBrand
#SocialSelling @digita…</t>
  </si>
  <si>
    <t xml:space="preserve">digita
</t>
  </si>
  <si>
    <t>thinkdigitalbar
Choose @ThinkDigitalLtd #Ireland
#Cork #DigitalMarketing #DigitalTransformation
#business #socialmedia #SocialSelling
https://t.co/vxYkXqlgrs</t>
  </si>
  <si>
    <t>naukricentercom
RT @ThinkDigitalLtd: Choose @ThinkDigitalLtd
#Ireland #Cork #DigitalMarketing
#DigitalTransformation #business
#socialmedia #SocialSelling…</t>
  </si>
  <si>
    <t>tilapit
Tänään @HelttiHealthy #LearningCafe
aiheena #SocialSelling by @LauraPaakkonen.
#kasvu #myynti https://t.co/yD4RX5oZB7</t>
  </si>
  <si>
    <t xml:space="preserve">laurapaakkonen
</t>
  </si>
  <si>
    <t xml:space="preserve">helttihealthy
</t>
  </si>
  <si>
    <t>chrisbowserfba
#ContentCuration for #SocialSelling;
How to Get Even Better Results
https://t.co/ikNluA2hUB @Scoopit
@PamellaNeely https://t.co/oA8lwk1djP</t>
  </si>
  <si>
    <t xml:space="preserve">pamellaneely
</t>
  </si>
  <si>
    <t xml:space="preserve">scoopit
</t>
  </si>
  <si>
    <t xml:space="preserve">kurtshaver
</t>
  </si>
  <si>
    <t>brynnetillman
RT @M_3jr: Do you know the 3 tiers
of #ABM #ABS? Which one does your
company subscribe to &amp;amp; are
they leveraging #socialselling
#LinkedIn #d…</t>
  </si>
  <si>
    <t>moutfield
#SocialSelling: The Right Way To
Nurture Connections to Create Conversations
........... @BrynneTillman #salestips
https://t.co/YxUKIedqQC</t>
  </si>
  <si>
    <t>casualfridayshq
Social Selling Ninja Tricks For
LinkedIn with @LinkedInExpert https://t.co/2JgPjogywi
#socialselling #linkedin https://t.co/mFtUOTShSJ</t>
  </si>
  <si>
    <t>mick_holloway
The latest https://t.co/pJbV6fLO3z
- Commit to Success! https://t.co/neLCEknmFX
#socialselling</t>
  </si>
  <si>
    <t>amercier21
RT @PannekoeckeJb: Formation #SocialSelling
des Equipes @GroupamaGE Pourquoi?
Le social selling permet de construire
une #relation pérenn…</t>
  </si>
  <si>
    <t xml:space="preserve">groupamage
</t>
  </si>
  <si>
    <t>pannekoeckejb
Formation #SocialSelling des Equipes
@GroupamaGE Pourquoi? Le social
selling permet de construire une
#relation pérenne fondée sur la
confiance #mutuelle et la création
de #valeur https://t.co/YktXXMNSw8</t>
  </si>
  <si>
    <t>laraisabelle8
RT @PannekoeckeJb: Formation #SocialSelling
des Equipes @GroupamaGE Pourquoi?
Le social selling permet de construire
une #relation pérenn…</t>
  </si>
  <si>
    <t>bertrandbarbet
#Socialselling : comment se démarquer
de la concurrence ? https://t.co/PzmECJhx6N
https://t.co/eDExD9vUz9</t>
  </si>
  <si>
    <t>veeravirintie
Jee! Ihana @LauraPaakkonen pitämässä
meille tänään Learning Caféta aiheesta
- yllätys, yllätys - #SocialSelling
@HelttiHealthy Kohta on kaikilla
helttiäisillä myynti- ja markkinointipöksyt
jalassa. 💪😊 #myynti #markkinointi
#somefi https://t.co/FJU3Hb9R1P</t>
  </si>
  <si>
    <t xml:space="preserve">michelmariet
</t>
  </si>
  <si>
    <t>luigicochetti
Improve @OraclePartners digital
skills w/ 3 Webinars: 1-Oracle
Digital Story: Why use Digital
Sales? 2-Digitally Profiling Customer
Base 3-Use Digital Content to engage
Customers #socialselling #CX @oracleemeaps
@fjtorres @poutbenefitmac @MichelMariet
https://t.co/OEDXVUbkXy https://t.co/hqUaq55JcS</t>
  </si>
  <si>
    <t>goguemartin
Improve @OraclePartners digital
skills w/ 3 Webinars: 1-Oracle
Digital Story: Why use Digital
Sales? 2-Digitally Profiling Customer
Base 3-Use Digital Content to engage
Customers #socialselling #CX @oracleemeaps
@fjtorres @poutbenefitmac @MichelMariet
https://t.co/CRxLuMMvmI https://t.co/8HKzEWZl03</t>
  </si>
  <si>
    <t xml:space="preserve">poutbenefitmac
</t>
  </si>
  <si>
    <t xml:space="preserve">oracleemeaps
</t>
  </si>
  <si>
    <t>monstapreneurs
I'm not the only one noticing this
problem. I asked a few colleagues
and clients what LinkedIn-enabled
sales approaches they hate most.
Here are the top four. #LinkedIn
#spam #sales #socialselling https://t.co/Wjub0khCMO</t>
  </si>
  <si>
    <t xml:space="preserve">rkbraunstein
</t>
  </si>
  <si>
    <t>dmlab
A pranzo con il #SocialSelling:
scopri questa nuova tecnica di
#vendita attraverso la metafora
della cucina. https://t.co/LuVRv98NKN</t>
  </si>
  <si>
    <t>onestopinternet
Skincare Is Too Faced https://t.co/KEhrGS23Dy
#beauty #skincare #mdna #socialselling
#instagramsuccess #seo #digitalmarketing
@L2</t>
  </si>
  <si>
    <t xml:space="preserve">l2
</t>
  </si>
  <si>
    <t>maurilio99
RT @BSpinog: Anche @IBMItalia partecipa
alla #MilanoDigitalWeek con alcuni
appuntamenti sui temi #quantumcomputing
#SocialSelling #digitalt…</t>
  </si>
  <si>
    <t>ballantynemrktg
Social Selling Is the Sales Tool
You Should Be Using Every Day https://t.co/zHOneg6qXR
#SocialMedia #SocialSelling @ballantynemrktg</t>
  </si>
  <si>
    <t>mktgendeavor
Skincare Is Too Faced https://t.co/JY6YKT75HO
#beauty #skincare #mdna #socialselling
#instagramsuccess #seo #digitalmarketing
L2</t>
  </si>
  <si>
    <t>thevortexit
@andrea_boscaro in collaborazione
con @TIG_italia il 29 marzo a Milano,
parlerà di #SocialSelling: dal
farsi trovare all'ampliare il network
di contatti. Registrati su: https://t.co/EPpeVqU7UT
#Thevortex #GoogleAnalytics #CRM
#B2B #Facebook #LinkedIn</t>
  </si>
  <si>
    <t xml:space="preserve">tig_italia
</t>
  </si>
  <si>
    <t>evaciago
RT @thevortexit: @andrea_boscaro
in collaborazione con @TIG_italia
il 29 marzo a Milano, parlerà di
#SocialSelling: dal farsi trovare
all'a…</t>
  </si>
  <si>
    <t>c_brutillot
RT @PannekoeckeJb: Formation #SocialSelling
des Equipes @GroupamaGE Pourquoi?
Le social selling permet de construire
une #relation pérenn…</t>
  </si>
  <si>
    <t>thejoshuablee
RT @monstapreneurs: I'm not the
only one noticing this problem.
I asked a few colleagues and clients
what LinkedIn-enabled sales approaches…</t>
  </si>
  <si>
    <t>lamyaelarj
RT @AndreaGaillet: A découvrir
👍 Les 40 meilleurs blogs de web
marketing pour apprendre à attirer
plus de clients https://t.co/HVkqUlQDXd
M…</t>
  </si>
  <si>
    <t>launchmktg
Discover why social selling is
good for your business and how
to get started: https://t.co/MMfWd0bc5I
via @MarketingProfs #socialselling
https://t.co/v9ATAtFSmF</t>
  </si>
  <si>
    <t xml:space="preserve">marketingprofs
</t>
  </si>
  <si>
    <t>darrencarter31
RT @gabevillamizar: How B2B Salespeople
Can Optimize Their LinkedIn Profile
to Engage Buyers https://t.co/j5GlFJgOSc
#SocialSelling #Sales…</t>
  </si>
  <si>
    <t>clydesformation
📣 #Entrepreneurs : 15 #conseils
pour être visible sur les réseaux
sociaux https://t.co/hLcqjYWgX3
#personalbranding #socialselling
#socialmedia #marketing https://t.co/HoeE4SdCNB</t>
  </si>
  <si>
    <t>tommihermunen
Mä en tiedä mitä tää Petri Karvinen
tekee työkseen tai mitä siltä voi
ostaa. Mutta jos tuo sattuisi mulle
joskus jotain myymään, kuuntelisin
tarkasti. Kun tarpeeksi pitkään
juttelee fiksuja, siitäkin muodostuu
#socialselling #henkilöbrändi https://t.co/nam4H9n6mD</t>
  </si>
  <si>
    <t>margomulvihill
RT @LuigiCochetti: Improve @OraclePartners
digital skills w/ 3 Webinars: 1-Oracle
Digital Story: Why use Digital
Sales? 2-Digitally Profili…</t>
  </si>
  <si>
    <t>miguesoler_89
La inteligencia artificial hace
que la interacción con el consumidor
sea más enriquecedora gracias a
los #Chatbots #marketingtips #SocialSelling
https://t.co/4Lz8DT3Fjc</t>
  </si>
  <si>
    <t>456list
RT @456List: #influencer #mktg
#smm #socialselling #startups #personalbrand
#mobile https://t.co/qwiKZoidEw</t>
  </si>
  <si>
    <t>bylilyv
RT @chucka0099: Content Marketing
2018: Why #Video #Books Are The
New #eBooks https://t.co/zu3islhTsM
#content #marketing #socialselling
#…</t>
  </si>
  <si>
    <t>blogtips1
4 Things You Need to Know About
Selling With Fear https://t.co/4AfDEAsQDk
#Selling #SocialSelling @BlogTips1</t>
  </si>
  <si>
    <t>this_is_beacon
How do you use Twitter for business?
💼 #TwitterMarketing #SocialSelling
#Marketing</t>
  </si>
  <si>
    <t>beacondroid
RT @this_is_beacon: How do you
use Twitter for business? 💼 #TwitterMarketing
#SocialSelling #Marketing</t>
  </si>
  <si>
    <t>dayalsgariya
RT @Timothy_Hughes: Are you a thought
leader? This chart tells you what
matters https://t.co/BAADgGu7FF
#thoughtleadership #socialselling
#…</t>
  </si>
  <si>
    <t>rankbasics
4 #SocialSelling tools to skyrocket
your social media #leadgeneration
https://t.co/UEiqRZqBr2 via @lilachbullock</t>
  </si>
  <si>
    <t>digitaloutdoors
LinkedIn has emerged as a viable
marketing channel for your B2C
outdoor brand. Check out Pt. 3
of the series. #thedigitaloutdoorsman
#outdoorindustry #outdoorindustryecommerce#SocialSelling
#linkedInB2C #ContentMarketing
https://t.co/rJvClRZB8u</t>
  </si>
  <si>
    <t>agence636
🤔 Comment déterminer ses objectifs
Social Media ? ➡https://t.co/z1Ov95p6NG
@WebmarketingCOM #socialmedia #socialselling
#sociallistening https://t.co/rdawXidZK4</t>
  </si>
  <si>
    <t xml:space="preserve">webmarketingcom
</t>
  </si>
  <si>
    <t>nnefilip
RT @agence636: 🤔 Comment déterminer
ses objectifs Social Media ? ➡https://t.co/z1Ov95p6NG
@WebmarketingCOM #socialmedia #socialselling…</t>
  </si>
  <si>
    <t>davidmcalduch
De camino a Palma #socialselling
(@ Aeropuerto de Barcelona-El Prat
- @aena in El Prat de Llobregat,
Catalunya) https://t.co/4VC5sY6wMz</t>
  </si>
  <si>
    <t xml:space="preserve">aena
</t>
  </si>
  <si>
    <t>virginiekunts
"Social selling : comment se démarquer
de la concurrence ? - Marketing
&amp;amp; Innovation" https://t.co/lJTVQhTNBA
#Linkedin #SocialSelling</t>
  </si>
  <si>
    <t>estreetnet
Benvenuto sulla pagina Instagram
di @estreetnet #socialmediamarketing
#socialselling… https://t.co/mLERvlbeoG</t>
  </si>
  <si>
    <t>angie9z
The Secret Sauce to Effective Social
Selling https://t.co/Hz859BHLfv
#SocialSelling #socialmediamarketing
https://t.co/nnFByOs6MQ</t>
  </si>
  <si>
    <t>myphillymedia
RT @Angie9z: The Secret Sauce to
Effective Social Selling https://t.co/Hz859BHLfv
#SocialSelling #socialmediamarketing
https://t.co/nnFByOs…</t>
  </si>
  <si>
    <t>saleswingsapp
Sales Teams Unlock Productivity
and Increase Sales With the Power
of Social https://t.co/zzk1rxcyr1
via @mysales4life #socialselling
https://t.co/Nbxkzu5WBQ</t>
  </si>
  <si>
    <t xml:space="preserve">mysales4life
</t>
  </si>
  <si>
    <t>jcclicks
RT @SalesWingsApp: Sales Teams
Unlock Productivity and Increase
Sales With the Power of Social
https://t.co/zzk1rxcyr1 via @mysales4life
#s…</t>
  </si>
  <si>
    <t>karwoskicourage
What Is Social Selling? Social
Selling is a misnomer because the
emphasis is not on selling but
on building trust through social
media and ultimately the relationships
that will lead to sales. https://t.co/JUtr0uyq9k
#SocialSelling https://t.co/nB5FyiIQQc</t>
  </si>
  <si>
    <t>markbrownmba
RT @Timothy_Hughes: Are you a thought
leader? This chart tells you what
matters https://t.co/BAADgGu7FF
#thoughtleadership #socialselling
#…</t>
  </si>
  <si>
    <t>nasirkhan177717
RT @DennisKoutoudis: The importance
of KPIs in Social Media Marketing
https://t.co/ikieNpOUFG #socialmedia
#socialmediamarketing #LinkedIn…</t>
  </si>
  <si>
    <t>denniskoutoudis
The importance of KPIs in Social
Media Marketing https://t.co/ikieNpOUFG
#socialmedia #socialmediamarketing
#LinkedIn #socialselling #businesstips
#business #entrepreneur #Entrepreneurship
#Entrepreneurs #CEO #CEOs #CEO2018
#DigitalMarketing #OnlineMarketing
https://t.co/kGqmwNeNqp</t>
  </si>
  <si>
    <t>joseecu1
RT @DennisKoutoudis: The importance
of KPIs in Social Media Marketing
https://t.co/ikieNpOUFG #socialmedia
#socialmediamarketing #LinkedIn…</t>
  </si>
  <si>
    <t>stopshopsale
RT @DennisKoutoudis: The importance
of KPIs in Social Media Marketing
https://t.co/ikieNpOUFG #socialmedia
#socialmediamarketing #LinkedIn…</t>
  </si>
  <si>
    <t>gazsamuels
Social Selling and the Power of
the Extra Zero: Roger Hamilton's
#SocialSelling event boosts North
West businesses #CSR #StrategicMarketing
#BusinessGrowth @DanielHalenko 
https://t.co/OOsUAGJd7J https://t.co/diEBZP0jKR</t>
  </si>
  <si>
    <t xml:space="preserve">danielhalenko
</t>
  </si>
  <si>
    <t>agenceydyle
RT @Agence_IandYOO: Inbound marketing
pas à pas #12 - Produire des contenus
premium - Le blog qui parle #InboundMarketing
#SocialSelling #C…</t>
  </si>
  <si>
    <t>agence_iandyoo
L'inbound marketing expliqué à
ton patron - IandYOO Le blog qui
parle #InboundMarketing #SocialSelling
#ContentMarketing #socialmedia
#SEO #Hubspot #LeadGeneration #DigitalMarketing
https://t.co/w75Paf333Q</t>
  </si>
  <si>
    <t>kaurjessica
RT @Agence_IandYOO: Inbound marketing
pas à pas #12 - Produire des contenus
premium - Le blog qui parle #InboundMarketing
#SocialSelling #C…</t>
  </si>
  <si>
    <t>freemusicps
RT @altruistauction: Outside We
Are Fine by You In Series https://t.co/10EHrf5632
@eBay #Music #SEO #Marketing #shopsmall
#SmallBusiness #s…</t>
  </si>
  <si>
    <t>amyrransom
Secrets to Get Your Employees to
Engage in Social Media. #socialselling
#sales https://t.co/8wOTq32Jha
https://t.co/DC7W13FDdH</t>
  </si>
  <si>
    <t>mdnazmulhv1
RT @DennisKoutoudis: The importance
of KPIs in Social Media Marketing
https://t.co/ikieNpOUFG #socialmedia
#socialmediamarketing #LinkedIn…</t>
  </si>
  <si>
    <t>x_wolfman
RT @Timothy_Hughes: Get unique
insight into your target market
https://t.co/c2lhhoJfBV #video
#hack #socialselling @linkedinselling
@digita…</t>
  </si>
  <si>
    <t>noteworthywifey
RT @altruistauction: Outside We
Are Fine by You In Series https://t.co/10EHrf5632
@eBay #Music #SEO #Marketing #shopsmall
#SmallBusiness #s…</t>
  </si>
  <si>
    <t>tsoybv
RT @DennisKoutoudis: The importance
of KPIs in Social Media Marketing
https://t.co/ikieNpOUFG #socialmedia
#socialmediamarketing #LinkedIn…</t>
  </si>
  <si>
    <t>revenueassist
RT @RevenueAssist: #podcast #socialselling
#digitalselling #digitalmarketing
#personalbrand @digitalleadersa
#socialsales #digitalsales #pr…</t>
  </si>
  <si>
    <t>thebentleygroup
#podcast #socialselling #digitalselling
#digitalmarketing #personalbrand
#socialsales #digitalsales... https://t.co/aOw3GpGPZH</t>
  </si>
  <si>
    <t>liva_uk
RT @DennisKoutoudis: The importance
of KPIs in Social Media Marketing
https://t.co/ikieNpOUFG #socialmedia
#socialmediamarketing #LinkedIn…</t>
  </si>
  <si>
    <t>coringakellows
RT @DennisKoutoudis: The importance
of KPIs in Social Media Marketing
https://t.co/ikieNpOUFG #socialmedia
#socialmediamarketing #LinkedIn…</t>
  </si>
  <si>
    <t>accessorieson_
RT @DennisKoutoudis: The importance
of KPIs in Social Media Marketing
https://t.co/ikieNpOUFG #socialmedia
#socialmediamarketing #LinkedIn…</t>
  </si>
  <si>
    <t>qqqaqqq4
RT @DennisKoutoudis: The importance
of KPIs in Social Media Marketing
https://t.co/ikieNpOUFG #socialmedia
#socialmediamarketing #LinkedIn…</t>
  </si>
  <si>
    <t>mackcollier
RT @TomMartin: Really interesting
look into how @SAP is measuring
#SocialSelling ROI from the ever
helpful @bernieborges https://t.co/oxWSU…</t>
  </si>
  <si>
    <t>tommartin
Really interesting look into how
@SAP is measuring #SocialSelling
ROI from the ever helpful @bernieborges
https://t.co/oxWSUNE3ov</t>
  </si>
  <si>
    <t>kerrygorgone
RT @TomMartin: Really interesting
look into how @SAP is measuring
#SocialSelling ROI from the ever
helpful @bernieborges https://t.co/oxWSU…</t>
  </si>
  <si>
    <t>carolinedeparpe
Étude : l'usage des #RéseauxSociaux
en 2018 via @BlogModérateur #SocialSelling
#Transformationdigitale https://t.co/JSoFZys0dq
https://t.co/cITHRHyhjz</t>
  </si>
  <si>
    <t>laptopmarketing
9 Surprising Facebook Marketing
Tips for Small Businesses That
Actually Work |https://t.co/QzmENrD4SF
#Marketing #OnlineMarketing #SocialMediaMarketing
#SocialMedia #SocialSelling #SMM
#DigitalMarketing #FacebookMarketing
#SMB #SmallBiz #SME #Business https://t.co/alDZ1leWMX</t>
  </si>
  <si>
    <t>irpro6
RT @DennisKoutoudis: The importance
of KPIs in Social Media Marketing
https://t.co/ikieNpOUFG #socialmedia
#socialmediamarketing #LinkedIn…</t>
  </si>
  <si>
    <t xml:space="preserve">jschobes
</t>
  </si>
  <si>
    <t xml:space="preserve">kirstenboileau
</t>
  </si>
  <si>
    <t>fireotl
RT @DennisKoutoudis: The importance
of KPIs in Social Media Marketing
https://t.co/ikieNpOUFG #socialmedia
#socialmediamarketing #LinkedIn…</t>
  </si>
  <si>
    <t>seosmoindore
RT @Agence_IandYOO: Inbound marketing
pas à pas #11 - Les campagnes payantes
- Le blog qui parle #InboundMarketing
#SocialSelling #ContentM…</t>
  </si>
  <si>
    <t>jayesh30202
RT @DennisKoutoudis: The importance
of KPIs in Social Media Marketing
https://t.co/ikieNpOUFG #socialmedia
#socialmediamarketing #LinkedIn…</t>
  </si>
  <si>
    <t>aaliyahgodfreyw
RT @Agence_IandYOO: Inbound marketing
pas à pas #11 - Les campagnes payantes
- Le blog qui parle #InboundMarketing
#SocialSelling #ContentM…</t>
  </si>
  <si>
    <t>markmilleritpro
#LinkedInTips Get YOUR buyer centric
PROFILE a score from 1 to 100 as
to how it meets #SocialSelling
best practice https://t.co/suqpVaQDfo</t>
  </si>
  <si>
    <t>solidrecs
RT @ThinkDigitalBar: Great Read!
#DigitalMarketing #DigitalTransformation
#business #socialmedia #SocialSelling
https://t.co/yEk2vEV5lv</t>
  </si>
  <si>
    <t>vg_tms
RT @DennisKoutoudis: The importance
of KPIs in Social Media Marketing
https://t.co/ikieNpOUFG #socialmedia
#socialmediamarketing #LinkedIn…</t>
  </si>
  <si>
    <t xml:space="preserve">agencycentral
</t>
  </si>
  <si>
    <t xml:space="preserve">wisawards
</t>
  </si>
  <si>
    <t xml:space="preserve">salesproinsider
</t>
  </si>
  <si>
    <t xml:space="preserve">thesalesexperts
</t>
  </si>
  <si>
    <t>smoothsale
RT @imoyse: Business Advice Video
#selling #sales #socialselling
@AssocProfSales @sageuk @barbaragiamanco
@TheSalesHunter @LollyDaskal @…</t>
  </si>
  <si>
    <t xml:space="preserve">lollydaskal
</t>
  </si>
  <si>
    <t xml:space="preserve">thesaleshunter
</t>
  </si>
  <si>
    <t xml:space="preserve">barbaragiamanco
</t>
  </si>
  <si>
    <t xml:space="preserve">sageuk
</t>
  </si>
  <si>
    <t xml:space="preserve">assocprofsales
</t>
  </si>
  <si>
    <t xml:space="preserve">realdonaldtrump
</t>
  </si>
  <si>
    <t xml:space="preserve">bystuheinecke
</t>
  </si>
  <si>
    <t>c_mamime
RT @Agence_IandYOO: Inbound marketing
pas à pas #11 - Les campagnes payantes
- Le blog qui parle #InboundMarketing
#SocialSelling #ContentM…</t>
  </si>
  <si>
    <t xml:space="preserve">datacaptive
</t>
  </si>
  <si>
    <t>kaushikburman
RT @NealSchaffer: 10 Must Follow
B2B Sales Influencers of Our Time
- honored to be included! https://t.co/x8XfdGTRrS
via @datacaptive #soci…</t>
  </si>
  <si>
    <t>sarauk101h
“If your competitors start copying
you then you are doing something
right!” – @jaybaer #marketing#socialmedia#leads#B2B#Sales#DigitalMarketing#contentmarketing
#socialmedia #socialselling #socialmediamarketing
#socialmarketing</t>
  </si>
  <si>
    <t xml:space="preserve">jaybaer
</t>
  </si>
  <si>
    <t>abhiseoexpert
#Instagram #Marketing Strategies
👇| #MarTech #DigitalMarketing
#makeyourownlane #defstar5 #SocialMediaMarketing
#SocialMedia #SocialSelling https://t.co/In0isn9nmv</t>
  </si>
  <si>
    <t>dean_0_
RT @abhiseoexpert: #Instagram #Marketing
Strategies 👇| #MarTech #DigitalMarketing
#makeyourownlane #defstar5 #SocialMediaMarketing
#SocialM…</t>
  </si>
  <si>
    <t xml:space="preserve">meve_scl
</t>
  </si>
  <si>
    <t>lschristophe
RT @ClubdelaCom: Un grand merci
à nos intervenantes : Aurélie Dantzikian
avocat associé @LamyLexel et @MEVE_SCL
dir. marketing @GroupeAPIC…</t>
  </si>
  <si>
    <t xml:space="preserve">lamylexel
</t>
  </si>
  <si>
    <t>trademysites
RT @DennisKoutoudis: The importance
of KPIs in Social Media Marketing
https://t.co/ikieNpOUFG #socialmedia
#socialmediamarketing #LinkedIn…</t>
  </si>
  <si>
    <t>bestboyever37
RT @DennisKoutoudis: The importance
of KPIs in Social Media Marketing
https://t.co/ikieNpOUFG #socialmedia
#socialmediamarketing #LinkedIn…</t>
  </si>
  <si>
    <t>tzbaren
Support your valuable salespeople,
respect their time. https://t.co/AkawpNLmT1
#socialselling https://t.co/VITsHZfVaS</t>
  </si>
  <si>
    <t>jolyonmatthews
RT @DigitalLeadersA: Get More for
Less For Your Prospecting! https://t.co/spxXI4q57d
by @Timothy_Hughes via @DigitalLeadersA
#socialsellin…</t>
  </si>
  <si>
    <t xml:space="preserve">agsocial
</t>
  </si>
  <si>
    <t>fomofanz
Podcast 35 - When to Ask for the
Sale on Social Media (w/ @isocialfanz)
— All in One Social Media https://t.co/AbtaB7wQeL
- This was a fun podcast chat!
#SocialSelling #SMM #ThinkLikeAFan
#ShowUCare https://t.co/i4tEtfGeb2</t>
  </si>
  <si>
    <t xml:space="preserve">isocialfanz
</t>
  </si>
  <si>
    <t>alberttttt
RT @apollineadiju: 8 Creative Hashtag
Campaigns We Love &amp;amp; Why They
Worked #SocialMediaMarketing #SMM
#SocialSelling https://t.co/UAXuAvEgTc</t>
  </si>
  <si>
    <t>waroongnet
RT @Timothy_Hughes: How Account
Based Marketing (ABM) / Selling
Will Unlock the Modern Buyer(s)
(via Passle) @Timothy_Hughes https://t.co/g…</t>
  </si>
  <si>
    <t>suryaferdian
The latest The surya Daily! https://t.co/XWQTJEgdL2
#socialselling</t>
  </si>
  <si>
    <t>jessisdabest953
RT @DennisKoutoudis: The importance
of KPIs in Social Media Marketing
https://t.co/ikieNpOUFG #socialmedia
#socialmediamarketing #LinkedIn…</t>
  </si>
  <si>
    <t>tricesrl
#Privacy, in ritardo una impresa
su due per @sole24ore. Nel panorama
di grandi incertezze su procedure
utilizzo dati complaiant con #GDPR
in #Italia, la nostra Cinzia Mingiardi
ci racconta il #SocialSelling .
#personalbranding #digitalsales
#branding… https://t.co/lft2IioR6b</t>
  </si>
  <si>
    <t xml:space="preserve">sole24ore
</t>
  </si>
  <si>
    <t>loefflercarsten
6 Effective Ways to Deal with Social
Media Overwhelm https://t.co/YICPGBAZji
#socialmedia #socialmediaoverwhelm
#socialmediamarketing #socialmediamanager
#socialmediamanagement #socialselling
#socialmarketing #socialnetworks
#socialbusiness #socialcommerce
#socialmediachat</t>
  </si>
  <si>
    <t>natajack
RT @LoefflerCarsten: 6 Effective
Ways to Deal with Social Media
Overwhelm https://t.co/YICPGBAZji
#socialmedia #socialmediaoverwhelm
#socia…</t>
  </si>
  <si>
    <t>jackvaughanattt
RT @SearchCRM: #Chatbot vs. live
customer service rep for #socialselling.
#SMMW18 https://t.co/NkL4YWdWux</t>
  </si>
  <si>
    <t>searchcrm
#Chatbot vs. live customer service
rep for #socialselling. #SMMW18
https://t.co/NkL4YWdWux</t>
  </si>
  <si>
    <t>d5meo7l0y
RT @DennisKoutoudis: The importance
of KPIs in Social Media Marketing
https://t.co/ikieNpOUFG #socialmedia
#socialmediamarketing #LinkedIn…</t>
  </si>
  <si>
    <t>oneopdas
RT @DennisKoutoudis: The importance
of KPIs in Social Media Marketing
https://t.co/ikieNpOUFG #socialmedia
#socialmediamarketing #LinkedIn…</t>
  </si>
  <si>
    <t>sedelaar
RT @DigitalLeadersA: Same Old Shit
Vs Crazy New Shit (via Passle)
by @Timothy_Hughes https://t.co/WsdACMTqxP
#digitalmarketing #digitaldisr…</t>
  </si>
  <si>
    <t>kingscourtoil
RT @BootstrapsBiz: The Importance
Of Lead Generation For Sales https://t.co/1m0lTesves
/ #Sales #Selling #SocialSelling
#SMM https://t.co/G…</t>
  </si>
  <si>
    <t>bootstrapsbiz
RT @MikeSchiemer: How To Manage
A Remote Sales Team https://t.co/WQ6RD5B9Yw
/ #Sales #SocialSelling #Management
https://t.co/Q2mq7TdkuQ</t>
  </si>
  <si>
    <t>premiumcollect
RT @gazsamuels: Social Selling
and the Power of the Extra Zero:
Roger Hamilton's #SocialSelling
event boosts North West businesses
#CSR #S…</t>
  </si>
  <si>
    <t>zinnakrish
RT @DennisKoutoudis: The importance
of KPIs in Social Media Marketing
https://t.co/ikieNpOUFG #socialmedia
#socialmediamarketing #LinkedIn…</t>
  </si>
  <si>
    <t>vinyl_for_life
RT @altruistauction: Rochelle -
My Magic Man Single LP https://t.co/0fBDSOAqco
@eBay #vinylrecords #SEO #Marketing
#shopsmall #SmallBusine…</t>
  </si>
  <si>
    <t>ulises14490567
RT @Timothy_Hughes: 10 Straightforward
Pointers for Great Content! https://t.co/ZCFONDG9BD
via @DigitalLeadersA #socialselling
#digitalsell…</t>
  </si>
  <si>
    <t>reflaurentj
RT @Agence_IandYOO: Guide de découverte
client #3 - définir les objectifs
- IandYOO Le blog qui parle #InboundMarketing
#SocialSelling #Con…</t>
  </si>
  <si>
    <t>nigeljr_
RT @enanglais: 👩‍💻👨‍💻#smm⤵️
Who are the influencers via @Moz
? 🏆@tim_fargo👏👏 🥈@TheMrFave
🥉@ArkangelScrap @franzrusso @EllisMbeh
@NigelJr…</t>
  </si>
  <si>
    <t xml:space="preserve">nigeljr
</t>
  </si>
  <si>
    <t xml:space="preserve">ellismbeh
</t>
  </si>
  <si>
    <t xml:space="preserve">franzrusso
</t>
  </si>
  <si>
    <t xml:space="preserve">tim_fargo
</t>
  </si>
  <si>
    <t xml:space="preserve">moz
</t>
  </si>
  <si>
    <t>themrfave
RT @TheMrFave: @pakman @CaseyNewton
@Twitter @Socialfave @thomaspower
@TheMrBlueprint The 5 key pillars
to succeed on #Twitter and on #Soci…</t>
  </si>
  <si>
    <t xml:space="preserve">crm
</t>
  </si>
  <si>
    <t>tjscma
RT @Jon_Ferrara: @Nimble Introduces
Version 4.0 https://t.co/qohY194jZr
via @CRM #CRM #SocialSelling #Marketing
https://t.co/tcHzhKQSsf</t>
  </si>
  <si>
    <t>montraanderson
RT @juanblanco76: Want more customers?
Here's what to say in your posts
to drive more sales leads. #socialselling
https://t.co/ytCcWGtmBa h…</t>
  </si>
  <si>
    <t>askdennisbrown
Big thanks @stephenwoessner for
sharing my story of how #LinkedIn
and #socialselling added over $20
million in sales https://t.co/Q8fJcFPvxi</t>
  </si>
  <si>
    <t xml:space="preserve">stephenwoessner
</t>
  </si>
  <si>
    <t xml:space="preserve">oda_f
</t>
  </si>
  <si>
    <t xml:space="preserve">nowiamme
</t>
  </si>
  <si>
    <t xml:space="preserve">nathealings
</t>
  </si>
  <si>
    <t xml:space="preserve">cpa61
</t>
  </si>
  <si>
    <t xml:space="preserve">mgwv1oo
</t>
  </si>
  <si>
    <t xml:space="preserve">socialfave_pol
</t>
  </si>
  <si>
    <t xml:space="preserve">polishroyalgoat
</t>
  </si>
  <si>
    <t xml:space="preserve">socialfave
</t>
  </si>
  <si>
    <t>vitoshamedia
RT @zacharyatkins1: eBay Business
by Marsha Collier https://t.co/CWhzONrjhi
@eBay #SEO #Marketing #shopsmall
#SmallBusiness #smallbiz #contentmarketing
#Shopping #Auction #American #Digitalmarketing
#Liquidation #ebaymobile #ecommerce
#Socialselling #USA #fb #ebaybuyer</t>
  </si>
  <si>
    <t xml:space="preserve">themrblueprint
</t>
  </si>
  <si>
    <t>gtat7oo
RT @TheMrFave: @pakman @CaseyNewton
@Twitter @Socialfave @thomaspower
@TheMrBlueprint The 5 key pillars
to succeed on #Twitter and on #Soci…</t>
  </si>
  <si>
    <t xml:space="preserve">thomaspower
</t>
  </si>
  <si>
    <t xml:space="preserve">twitter
</t>
  </si>
  <si>
    <t xml:space="preserve">caseynewton
</t>
  </si>
  <si>
    <t xml:space="preserve">pakman
</t>
  </si>
  <si>
    <t>marketmonkeyuk
RT @ExpoSalesLtd: Why the Social
Selling Webinar Changes Nothing
https://t.co/6ZnjDmjmAn by @Timothy_Hughes
via @DigitalLeadersA #socialsel…</t>
  </si>
  <si>
    <t>exposalesltd
RT @mckelviec: You’re a New CEO
– Do You Have a Trusted Board of
Advisors? https://t.co/XXgh2kDN1Q
@deverons1 @exposalesltd #peertopeer
#m…</t>
  </si>
  <si>
    <t xml:space="preserve">soampli
</t>
  </si>
  <si>
    <t>maggiemaspero
RT @GoVengreso: Learn what made
@GoVengreso’s CLO the #salesleader
that she is today from a twist
of fate. Check out her story in
an interv…</t>
  </si>
  <si>
    <t xml:space="preserve">itsannpierce
</t>
  </si>
  <si>
    <t xml:space="preserve">photofeeler
</t>
  </si>
  <si>
    <t xml:space="preserve">li_learning
</t>
  </si>
  <si>
    <t xml:space="preserve">onemob
</t>
  </si>
  <si>
    <t xml:space="preserve">arifjohariali
</t>
  </si>
  <si>
    <t xml:space="preserve">kellyriggs
</t>
  </si>
  <si>
    <t xml:space="preserve">timxclarke
</t>
  </si>
  <si>
    <t xml:space="preserve">kevinmic
</t>
  </si>
  <si>
    <t xml:space="preserve">quotable
</t>
  </si>
  <si>
    <t>charmedjohanna
RT @Timothy_Hughes: Follow the
digital bread crumbs https://t.co/XPqMLcSsku
#socialselling #digitalsales #digitalselling
@digitalleadersA #…</t>
  </si>
  <si>
    <t xml:space="preserve">timothy
</t>
  </si>
  <si>
    <t xml:space="preserve">tim
</t>
  </si>
  <si>
    <t xml:space="preserve">di
</t>
  </si>
  <si>
    <t xml:space="preserve">larrykim
</t>
  </si>
  <si>
    <t>shaanhans
RT @apollineadiju: 11 LinkedIn
Experts Share Their Best Unusual
LinkedIn Marketing Hack by @LarryKim
#SocialMediaMarketing #SocialSelling
#…</t>
  </si>
  <si>
    <t>jasongordons
How Should Your Sales Team Be Using
LinkedIn? https://t.co/p5GP4zVgEa
#SocialSelling #LinkedIn @JasonGordons</t>
  </si>
  <si>
    <t>musicgamepromo
RT @altruistauction: Title of Record
by Filter https://t.co/hXq9Cqyy2k
@eBay #music #SEO #Marketing #shopsmall
#SmallBusiness #smallbiz #co…</t>
  </si>
  <si>
    <t>zanoschiemanuel
RT @DennisKoutoudis: The importance
of KPIs in Social Media Marketing
https://t.co/ikieNpOUFG #socialmedia
#socialmediamarketing #LinkedIn…</t>
  </si>
  <si>
    <t>musicpromosfree
RT @zacharyatkins1: Title of Record
by Filter https://t.co/SULHPduQ94
@eBay #music #SEO #Marketing #shopsmall
#SmallBusiness #smallbiz #con…</t>
  </si>
  <si>
    <t>highchloecloud
RT @Timothy_Hughes: I'm too busy
to use #socialmedia for business
https://t.co/ZUzstijN3e #smm #socialmediamarketing
#DigitalTransformation…</t>
  </si>
  <si>
    <t xml:space="preserve">mreugenemcc
</t>
  </si>
  <si>
    <t xml:space="preserve">jbarclay101
</t>
  </si>
  <si>
    <t xml:space="preserve">passle
</t>
  </si>
  <si>
    <t xml:space="preserve">deverons1
</t>
  </si>
  <si>
    <t>popedaniels
RT @antgrasso: How to orchestrate
your sales and inbound marketing?
https://t.co/6DE1v2iC09 @kuriharan
on @LinkedIn #Marketing #DigitalMark…</t>
  </si>
  <si>
    <t xml:space="preserve">kuriharan
</t>
  </si>
  <si>
    <t>antgrasso
How to orchestrate your sales and
inbound marketing? https://t.co/6DE1v2iC09
@kuriharan on @LinkedIn #Marketing
#DigitalMarketing #Sales #InboundMarketing
#business #SocialSelling https://t.co/6F25ugR1TS</t>
  </si>
  <si>
    <t>femoranfp
Hey, #construction pros. Do you
know this trick to get noticed
on social media? #socialselling
https://t.co/IPOi2qCxmM https://t.co/oEI8SoOnKO</t>
  </si>
  <si>
    <t>rajibc
RT @antgrasso: How to orchestrate
your sales and inbound marketing?
https://t.co/6DE1v2iC09 @kuriharan
on @LinkedIn #Marketing #DigitalMark…</t>
  </si>
  <si>
    <t>arima_india
RT @SearchCRM: #Chatbot vs. live
customer service rep for #socialselling.
#SMMW18 https://t.co/NkL4YWdWux</t>
  </si>
  <si>
    <t>iamkelvinlee
RT @Timothy_Hughes: Great to meet
up with @iamkelvinlee @thomsonreuters
@agsocialmedia @DigitalLeadersA
here in Singapore #socialselling
#d…</t>
  </si>
  <si>
    <t xml:space="preserve">thomsonreuters
</t>
  </si>
  <si>
    <t xml:space="preserve">m_e_rodriguez
</t>
  </si>
  <si>
    <t xml:space="preserve">onalytica
</t>
  </si>
  <si>
    <t>tomasturbandode
RT @DennisKoutoudis: The importance
of KPIs in Social Media Marketing
https://t.co/ikieNpOUFG #socialmedia
#socialmediamarketing #LinkedIn…</t>
  </si>
  <si>
    <t>arabianpages
RT @NealSchaffer: Sell more, win
more: follow these 15 top-billing
sales bloggers! [honored to be
included] https://t.co/gQXZ7m0Ruj
via @ag…</t>
  </si>
  <si>
    <t>milosdjukic011
RT @juanblanco76: Want more customers?
Here's what to say in your posts
to drive more sales leads. #socialselling
https://t.co/ytCcWGtmBa h…</t>
  </si>
  <si>
    <t>sanclicker
RT @DennisKoutoudis: The importance
of KPIs in Social Media Marketing
https://t.co/ikieNpOUFG #socialmedia
#socialmediamarketing #LinkedIn…</t>
  </si>
  <si>
    <t>robertnsills
#TechMarketers Think Outside the
#Buyer’sJourney #Marketing #SocialSelling
[New Research] https://t.co/PwIc2Vsms4
https://t.co/cIVOnDStNu</t>
  </si>
  <si>
    <t>strong__content
4 Things You Need to Know About
Selling With Fear https://t.co/9nlHH5lM94
#Selling #SocialSelling @Strong__Content</t>
  </si>
  <si>
    <t>cryptohani
RT @DennisKoutoudis: The importance
of KPIs in Social Media Marketing
https://t.co/ikieNpOUFG #socialmedia
#socialmediamarketing #LinkedIn…</t>
  </si>
  <si>
    <t>tyrannosaurjen
How to start prospecting for clients
using twitter – a basic guide #b2b
#socialselling https://t.co/qJh2aIPRFs
https://t.co/Bp8kl0nDSo</t>
  </si>
  <si>
    <t>jessescardina
RT @SearchCRM: #Chatbot vs. live
customer service rep for #socialselling.
#SMMW18 https://t.co/NkL4YWdWux</t>
  </si>
  <si>
    <t>pirmax
RT @enanglais: 🚀#DigitalTransformation
French 🇫🇷 you must follow⤵️ @LouisSerge
@FlashTweet @Alban_Jarry @pirmax
@ArkangelScrap @TheMisterFa…</t>
  </si>
  <si>
    <t xml:space="preserve">themisterfa
</t>
  </si>
  <si>
    <t>meretebuljo
RT @enanglais: 🚀#DigitalTransformation
French 🇫🇷 you must follow⤵️ @LouisSerge
@FlashTweet @Alban_Jarry @pirmax
@ArkangelScrap @TheMisterFa…</t>
  </si>
  <si>
    <t xml:space="preserve">alban_jarry
</t>
  </si>
  <si>
    <t xml:space="preserve">flashtweet
</t>
  </si>
  <si>
    <t xml:space="preserve">louisserge
</t>
  </si>
  <si>
    <t>greensteinllc
Is your #socialmedia #branding
strategy making your brand relevant
and recognizable? I challenge anyone
looking to increase #market reach
to spend a few hours this weekend
to reading at least three articles
such as this one. #SocialSelling
#socialmediamarketing #branding
Jon https://t.co/tAoxNpH3d6</t>
  </si>
  <si>
    <t>telecomreseller
follow @techtionary #ThoughtLeader
in #ucoms #AI #apps #ucaas #iot
#socialmedia #socialselling https://t.co/uLtSiLSj16</t>
  </si>
  <si>
    <t xml:space="preserve">techtionary
</t>
  </si>
  <si>
    <t>josaundersau
RT @Timothy_Hughes: If you are
SaaS sales, you need to watch this
https://t.co/ajrR9bPc4N #video
#socialselling @linkedinselling
#digitalse…</t>
  </si>
  <si>
    <t>ohmyjet
RT @gabevillamizar: Sales Navigator
Success Stories: Tech and Professional
Services [Video] https://t.co/g1aA6OZvXT
#SocialSelling #Sales h…</t>
  </si>
  <si>
    <t>everyonesocial
Are you going to be in the San
Francisco area tomorrow and Wednesday?
Already got your ticket for #TOPOSummit?
Make sure you stop by the EveryoneSocial
booth, see how our #EmployeeAdvocacy
and #SocialSelling product works,
meet some team members, and more.
Hope to see you there! https://t.co/zGIKJXlod7</t>
  </si>
  <si>
    <t>profitspodcasts
11 Ways To Leverage LinkedIn https://t.co/rwFQeR97wS
/ #LinkedIn #SocialSelling #SMM
#Networking #ROI #CEO #Recruit
https://t.co/IY5NBbYNmi</t>
  </si>
  <si>
    <t>robertlburns
What Is the Right Sales Cycle for
Your Business? via @B2Community
#BusinessDevelopment #BusinessGrowth
#BuyersJourney #DemandGeneration
#DigitalMarketing #LeadGeneration
#Sales #SmallBusiness #SocialSelling
https://t.co/5drKRe4hR5 https://t.co/AQ8AGDlZiN</t>
  </si>
  <si>
    <t xml:space="preserve">b2community
</t>
  </si>
  <si>
    <t>dmalert
RT @Agence_IandYOO: L'emailing
marketing indispensable outil de
l'inbound marketeur - IandYOO Le
blog qui parle #InboundMarketing
#SocialSelling #ContentMarketing
#socialmedia #SEO #Hubspot #LeadGeneration
#DigitalMarketing https://t.co/QDgvWxCNM0</t>
  </si>
  <si>
    <t>aqtechnosys
RT @ahmedjr_16: 10 Best Sales Courses
Online for Mastery https://t.co/g6tVtX248E
#smallbusiness #SmallBiz #entrepreneur
#ecommerce #Soci…</t>
  </si>
  <si>
    <t>vormresearch
RT @tedprodromou: Download your
FREE issue of Social Selling Made
Easy Magazine! Available now on
the App Store and Google Play.
#socialsel…</t>
  </si>
  <si>
    <t>nsmarketing5280
RT @Timothy_Hughes: 84% buyers
report trusting recommendations
from influencers, friends, family
members above all other kinds of
marketing…</t>
  </si>
  <si>
    <t>clive140
RT @DigitalLeadersA: How to Eliminate
The Most Frustrating Part of Cold
Calling and Get More Meetings and
Win More Deals https://t.co/XKwT6…</t>
  </si>
  <si>
    <t>valymanconsult
Meet you at ITEM Conference, Kyiv
24-25th. #item2018 #Conferences
#itcompany #opinionleader #network
#salesstrategy #Marketing #Kiev
#socialselling m https://t.co/CHXYjQRFmP</t>
  </si>
  <si>
    <t>fleetmeiser
RT @valymanconsult: Meet you at
ITEM Conference, Kyiv 24-25th.
#item2018 #Conferences #itcompany
#opinionleader #network #salesstrategy
#M…</t>
  </si>
  <si>
    <t>bentenbi
#socialmedia #socialselling #digitalselling
#socialmediamarketing #digitaltransformation
@Timothy_Hughes @HighChloeCloud
Via @agsocialmedia https://t.co/9ytUHju4BX</t>
  </si>
  <si>
    <t>isalesgirl
RT @GoVengreso: #TBT - Don't Wait.The
Time Is Now!#sales #socialselling
@iSalesGirl https://t.co/2xSL6ViiED
https://t.co/MTucK6r6km</t>
  </si>
  <si>
    <t>jon_rivers
Partner Exchange is here! Join
me today for my session "How to
Drive Leads with Social Selling"
at 1:00 PM https://t.co/t1DLgpCari
#GPUGAmplify #SocialSelling https://t.co/kZcgRTBWUT</t>
  </si>
  <si>
    <t>thomasfisherth
The digital age has transformed
the sales arena. #SocialSelling
https://t.co/tnibPp6ZOW https://t.co/bavJ3jvreX</t>
  </si>
  <si>
    <t>thought_horizon
RT @BSteingraeber: LinkedIn's $27
Billion Challenge: Get People to
Use It More https://t.co/n34QVZW6Xy
#socialmediamarketing #SocialSelling…</t>
  </si>
  <si>
    <t>bsteingraeber
LinkedIn's $27 Billion Challenge:
Get People to Use It More https://t.co/n34QVZW6Xy
#socialmediamarketing #SocialSelling
https://t.co/8oTTbj8Owc</t>
  </si>
  <si>
    <t>leadfoxfr
#Socialselling : où en sont les
directions commerciales ? https://t.co/NYB0BSjye9
#leadgen via @Actionco_fr @Cyril_Bladier
https://t.co/F4LjKf4Dkv</t>
  </si>
  <si>
    <t xml:space="preserve">actionco_fr
</t>
  </si>
  <si>
    <t xml:space="preserve">cyril_bladier
</t>
  </si>
  <si>
    <t>business__quote
8 Great #SocialMediaMarketing Quotes
https://t.co/DemUizEWj1 #SocialMedia
#Marketing #SMM #Mktng #SocialSelling
https://t.co/jF2sYkPYYo</t>
  </si>
  <si>
    <t>emarketersocial
#eMarketerSocial Magnífica entrevista
@omar_autoempleo y un gran ejemplo
a seguir. Con un entrevistado así,
da gusto. Saludos cordiales #MarcaPersonal
| #SocialSelling | #emprender |
#blogger | #Marketing | #disenoWeb
| #MarketerSocial https://t.co/R4jc1FhaFv
https://t.co/ejmZq3oUNO</t>
  </si>
  <si>
    <t xml:space="preserve">omar_autoempleo
</t>
  </si>
  <si>
    <t>rogbalrol
RT @eMarketerSocial: #eMarketerSocial
Magnífica entrevista @omar_autoempleo
y un gran ejemplo a seguir. Con
un entrevistado así, da gusto.…</t>
  </si>
  <si>
    <t>m8mgroup
How to Grow Your #Facebook Audience:
8 Success Tips https://t.co/ELKtE5Hs2B
#socialselling #inboundmarketing
https://t.co/YQY18SnjP8</t>
  </si>
  <si>
    <t>sterlitesoftusa
As retailers continue to evolve
their businesses to put the consumer
at the center of every business
decision we are seeing an overall
shift in priorities around the
concept of convenience. Is your
#retailbusiness ready for this
shift? https://t.co/o6CDfXlgVb
#socialselling</t>
  </si>
  <si>
    <t>sarakarnthi1
RT @DigitalLeadersA: Fancy some
training on how as a salesperson
you can support Account Based Marketing?
https://t.co/Ed7eChfTiK  By @Timo…</t>
  </si>
  <si>
    <t xml:space="preserve">timo
</t>
  </si>
  <si>
    <t>socialwavez
11 Tips &amp;amp; Tactics for Expert-Level
#SocialSelling https://t.co/f8zuKu4hmY
@sproutsocial</t>
  </si>
  <si>
    <t>graphemidesign
#SocialSelling | La clé de la prospection
commerciale ? INSISTER. Via @Cyril_Bladier
@businesson_line @brunofridl #B2B
#data #marketing #socialmedia #digital
https://t.co/mBLHu8092q https://t.co/qp5u9O2EP3</t>
  </si>
  <si>
    <t xml:space="preserve">brunofridl
</t>
  </si>
  <si>
    <t>cybelimage
RT @GraphemiDesign: #SocialSelling
| La clé de la prospection commerciale
? INSISTER. Via @Cyril_Bladier
@businesson_line @brunofridl #B2B…</t>
  </si>
  <si>
    <t xml:space="preserve">businesson_line
</t>
  </si>
  <si>
    <t>samanthajacobs2
RT @shindehemant300: RT DigitalLeadersA
"Fancy some training on how as
a salesperson you can support Account
Based Marketing? https://t.co/…</t>
  </si>
  <si>
    <t>shindehemant300
RT DigitalLeadersA "The one skill
that has made me more commission
than anything else https://t.co/4Cd2rZbY9O
by Timothy_Hughes DigitalLeadersA
#sales #salestips #socialselling
#coldcalling #coldemails https://t.co/wbI1bZaAtV"</t>
  </si>
  <si>
    <t>socialselling
How To Write And Receive Valuable
LinkedIn Recommendations https://t.co/xQGfFevBcP</t>
  </si>
  <si>
    <t>stephanejobert
RT @influandsell: #InfluAndSell
lance son site https://t.co/IpriiWRo1u
#Socialselling #MarketingDigital
#influenceurs</t>
  </si>
  <si>
    <t>influandsell
@influandsell est aussi sur #instagram
https://t.co/mMWs32BbyY #SocialSelling
#influencers https://t.co/DimEfcfIY9</t>
  </si>
  <si>
    <t xml:space="preserve">pegmiller
</t>
  </si>
  <si>
    <t xml:space="preserve">digitalleaders
</t>
  </si>
  <si>
    <t>ratingltd
LinkedIn Lead Generation Help -
How to tell if you need it + where
to find it https://t.co/wSSEKZ4cBg
#linkedin #leadgeneration #socialselling
https://t.co/AB01MzM8nu</t>
  </si>
  <si>
    <t>tweetqureet
RT @BeBeeMarketing: Why Marketers
Need to Think Like Data Scientists
(And How to Do It) via @cmicontent
https://t.co/44XuaGoTrn #socialSell…</t>
  </si>
  <si>
    <t>tenbearsocial
Do you know which social media
platform is best suited to #LeadGeneration?
Learn more in the article below.
#SocialSelling https://t.co/6CLEyMCaUl</t>
  </si>
  <si>
    <t>hospitalitytek
#SocialSelling: Three Reasons It's
Good for Business and Four Steps
to Get You Started https://t.co/x39Sy16YQV
https://t.co/GqN7zmEYlR</t>
  </si>
  <si>
    <t>delosinc
90% Who Use #Mobile #SocialMedia
Apps Check #Facebook Daily, so
Marketers Take Note @mmguta @smallbiztrends
#digitalmarketing #socialselling
#socialtrends #digitaltrends https://t.co/CUOs5519Uk
https://t.co/GZpxbjrnnz</t>
  </si>
  <si>
    <t xml:space="preserve">smallbiztrends
</t>
  </si>
  <si>
    <t xml:space="preserve">mmguta
</t>
  </si>
  <si>
    <t>sandraglong
How do you go about meeting your
2nd level connections on LinkedIn?
#linkedin #socialselling https://t.co/DE6xTTV0o5</t>
  </si>
  <si>
    <t>10dollarstartup
RT @dcpwebdesigners: Tweet from
The $10 Startup (@10DollarSTARTUP)
The $10 Startup (@10DollarSTARTUP)
Tweeted: RT @MikeSchiemer: 10 Terrifi…</t>
  </si>
  <si>
    <t>dcpwebdesigners
Tweet from The $10 Startup (@10DollarSTARTUP)
The $10 Startup (@10DollarSTARTUP)
Tweeted: RT @MikeSchiemer: 10 Terrific
Social Media Marketing Tactics
&amp;amp;amp; Tips https://t.co/z6ZUwkEajw
/ #SMM #SocialMediaMarketing #SocialSelling
h… https://t.co/O6ukYvaI53</t>
  </si>
  <si>
    <t>awesomememento
RT @SkillsLabIO: The science on
#SocialSelling helping #Sales Professionals
beat continuous rejection https://t.co/OEPYiplOva
by @OllieWhit…</t>
  </si>
  <si>
    <t xml:space="preserve">olliewhit
</t>
  </si>
  <si>
    <t>sanderbiehn
Here's a special bulletin written
by the too smart #Millennials over
at @wesleyanargus: Social media
platforms are not actually used
for what Facebook and Instagram
say they are used for. #SocialSelling
https://t.co/cNlSQQrbNM https://t.co/E4EF1arEHq</t>
  </si>
  <si>
    <t xml:space="preserve">wesleyanargus
</t>
  </si>
  <si>
    <t>michelleberdeal
How to handle negative people when
prospecting in network marketing.
https://t.co/ESx1rOnr8G #networkmarketing
#mlm #directsales #socialselling
#socialcommerce https://t.co/fGcMOqBpef</t>
  </si>
  <si>
    <t>piyuanker12
RT @ExpoSalesLtd: By tapping into
psychological triggers, your brand
can stand out from all the noise
and be visible in the social space
(v…</t>
  </si>
  <si>
    <t>dlsocialexperts
If you run a social media campaign
and nothing happens, should you
blame the platform? https://t.co/BdMAxqVpWB
#socialselling #sales https://t.co/J0x85EvpNm</t>
  </si>
  <si>
    <t>loudmelody17
RT @micadam: [Checklist] 25 Tips
To Optimize Your @LinkedIn Account
#SocialMedia #SocialSelling https://t.co/cVT7aPDjch</t>
  </si>
  <si>
    <t>kevinknebl
Just received a kind request 2present
in #Atlanta. Thank you, God - I'm
blessed! ツ #kevinknebl #speaker
#coach #author #trainer #socialselling
#relationshipmarketing #linkedin
#sales #humor #inspiration #lifeisbeautiful
#blessed #GA https://t.co/Gj2vhvExEN</t>
  </si>
  <si>
    <t>suzannekosmerl
75% of B2B buyers now rely on social
channels to assist them in making
purchasing decisions. So, are you
using #socialselling to your advantage?
https://t.co/0hvcCGafLa https://t.co/YnRH433LpZ</t>
  </si>
  <si>
    <t xml:space="preserve">transform_sales
</t>
  </si>
  <si>
    <t>monikaruzicka
Social media platforms are not
actually used for what Facebook
and Instagram say they are used
for. #SocialSelling https://t.co/umrD67OmjU
https://t.co/KZ1LAdfMoT</t>
  </si>
  <si>
    <t>proyectosnolen1
RT @DennisKoutoudis: The importance
of KPIs in Social Media Marketing
https://t.co/ikieNpOUFG #socialmedia
#socialmediamarketing #LinkedIn…</t>
  </si>
  <si>
    <t>demandspring
3 Reasons You Should Be #SocialSelling:
https://t.co/8QGpHPg0r5 via @MarketingProfs</t>
  </si>
  <si>
    <t>ifrugalfitness
RT @MikeSchiemer: How To Manage
A Remote Sales Team https://t.co/WQ6RD5B9Yw
/ #Sales #SocialSelling #Management
https://t.co/Q2mq7TdkuQ</t>
  </si>
  <si>
    <t xml:space="preserve">entrepreneurlaw
</t>
  </si>
  <si>
    <t xml:space="preserve">kevinpoulter
</t>
  </si>
  <si>
    <t>thenakedlawyer
RT @alexander_low: some wise words
on why law firms cannot ignore
social as part of their BD &amp;amp;
Marketing strategies via @emmaraty
with insi…</t>
  </si>
  <si>
    <t xml:space="preserve">emmaraty
</t>
  </si>
  <si>
    <t>hootsuiteit
Quanto è importante oggi il #SocialSelling?
&amp;gt; https://t.co/nk0zdAfN0U https://t.co/hbHgjmDHci</t>
  </si>
  <si>
    <t>ravi_bansal5
Cambridge Analytica: The firm that
‘stole’ data from Facebook to predict,
influence voters’ outcome via @htTweets
https://t.co/wV97j6iNus #SocialSelling
#socialmediamarketing</t>
  </si>
  <si>
    <t xml:space="preserve">httweets
</t>
  </si>
  <si>
    <t>iretailyticsbos
RT @MikeSchiemer: How To Manage
A Remote Sales Team https://t.co/WQ6RD5B9Yw
/ #Sales #SocialSelling #Management
https://t.co/Q2mq7TdkuQ</t>
  </si>
  <si>
    <t>bootstrapbiztv
"Ten Terrific Tips For Successful
Social Media Marketing" Subscribe
to Bootstrap Business Broadcasting
YouTube Channel: https://t.co/oz0mO56f9L
&amp;lt;-- View #SocialMedia #Marketing
#SocialSelling #SocialMediaMarketing
#DigitalMarketing #SEO #YouTube
#Video #Media #Sales @MikeSchiemer
https://t.co/NVDoui2LYp</t>
  </si>
  <si>
    <t>pr1startup
RT @BootstrapBizTV: "Ten Terrific
Tips For Successful Social Media
Marketing" Subscribe to Bootstrap
Business Broadcasting YouTube Channel:…</t>
  </si>
  <si>
    <t>jenprovidence
RT @MikeSchiemer: How To Manage
A Remote Sales Team https://t.co/WQ6RD5B9Yw
/ #Sales #SocialSelling #Management
https://t.co/Q2mq7TdkuQ</t>
  </si>
  <si>
    <t xml:space="preserve">blogmoderateur
</t>
  </si>
  <si>
    <t>Directed</t>
  </si>
  <si>
    <t xml:space="preserve">&lt;?xml version="1.0" encoding="utf-8"?&gt;_x000D_
&lt;configuration&gt;_x000D_
  &lt;configSections&gt;_x000D_
    &lt;sectionGroup name="userSettings" type="System.Configuration.UserSettingsGroup, System, Version=2.0.0.0, Culture=neutral, PublicKeyToken=b77a5c561934e089"&gt;_x000D_
      &lt;section name="AutoScaleUserSettings" type="System.Configuration.ClientSettingsSection, System, Version=2.0.0.0, Culture=neutral, PublicKeyToken=b77a5c561934e089" allowExeDefinition="MachineToLocalUser" requirePermission="false" /&gt;_x000D_
      &lt;section name="ExportDataUserSettings" type="System.Configuration.ClientSettingsSection, System, Version=2.0.0.0, Culture=neutral, PublicKeyToken=b77a5c561934e089" allowExeDefinition="MachineToLocalUser" requirePermission="false" /&gt;_x000D_
      &lt;section name="PlugInUserSettings" type="System.Configuration.ClientSettingsSection, System, Version=2.0.0.0, Culture=neutral, PublicKeyToken=b77a5c561934e089" allowExeDefinition="MachineToLocalUser" requirePermission="false" /&gt;_x000D_
      &lt;section name="ExportToNodeXLGraphGalleryUserSettings" type="System.Configuration.ClientSettingsSection, System, Version=2.0.0.0, Culture=neutral, PublicKeyToken=b77a5c561934e089" allowExeDefinition="MachineToLocalUser" requirePermission="false" /&gt;_x000D_
      &lt;section name="ExportToEmailUserSettings" type="System.Configuration.ClientSettingsSection, System, Version=2.0.0.0, Culture=neutral, PublicKeyToken=b77a5c561934e089" allowExeDefinition="MachineToLocalUser" requirePermission="false" /&gt;_x000D_
      &lt;section name="ImportDataUserSettings" type="System.Configuration.ClientSettingsSection, System, Version=2.0.0.0, Culture=neutral, PublicKeyToken=b77a5c561934e089" allowExeDefinition="MachineToLocalUser" requirePermission="false" /&gt;_x000D_
      &lt;section name="ClusterUserSettings"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name="GroupUserSettings" type="System.Configuration.ClientSettingsSection, System, Version=2.0.0.0, Culture=neutral, PublicKeyToken=b77a5c561934e089" allowExeDefinition="MachineToLocalUser" requirePermission="false" /&gt;_x000D_
      &lt;section name="AutomatedGraphImageUserSettings"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name="AutomateTasksUserSettings"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name="GraphImageUserSettings2" type="System.Configuration.ClientSettingsSection, System, Version=2.0.0.0, Culture=neutral, PublicKeyToken=b77a5c561934e089" allowExeDefinition="MachineToLocalUser" requirePermission="false" /&gt;_x000D_
      &lt;section name="DynamicFiltersUserSettings" type="System.Configuration.ClientSettingsSection, System, Version=2.0.0.0, Culture=neutral, PublicKeyToken=b77a5c561934e089" allowExeDefinition="MachineToLocalUser" requirePermission="false" /&gt;_x000D_
      &lt;section name="MergeDuplicateEdgesUserSettings" type="System.Configuration.ClientSettingsSection, System, Version=2.0.0.0, Culture=neutral, PublicKeyToken=b77a5c561934e089" allowExeDefinition="MachineToLocalUser" requirePermission="false" /&gt;_x000D_
    &lt;/sectionGroup&gt;_x000D_
  &lt;/configSections&gt;_x000D_
  &lt;userSettings&gt;_x000D_
    &lt;AutoScaleUserSettings&gt;_x000D_
      &lt;setting name="AutoScale" serializeAs="String"&gt;_x000D_
        &lt;value&gt;True&lt;/value&gt;_x000D_
      &lt;/setting&gt;_x000D_
    &lt;/AutoScaleUserSettings&gt;_x000D_
    &lt;ExportDataUserSettings&gt;_x000D_
      &lt;setting name="URL" serializeAs="String"&gt;_x000D_
        &lt;value&gt;http://bit.ly/NodeXLMaps&lt;/value&gt;_x000D_
      &lt;/setting&gt;_x000D_
      &lt;setting name="Hashtag" serializeAs="String"&gt;_x000D_
        &lt;value&gt;#NodeXL&lt;/value&gt;_x000D_
      &lt;/setting&gt;_x000D_
      &lt;setting name="BrandURL" serializeAs="String"&gt;_x000D_
        &lt;value&gt;http://connectedaction.net&lt;/value&gt;_x000D_
      &lt;/setting&gt;_x000D_
      &lt;setting name="ActionLabel" serializeAs="String"&gt;_x000D_
        &lt;value&gt;Buy a social media network map and report&lt;/value&gt;_x000D_
      &lt;/setting&gt;_x000D_
      &lt;setting name="ActionURL" serializeAs="String"&gt;_x000D_
        &lt;value&gt;http://bit.ly/NodeXLMaps&lt;/value&gt;_x000D_
      &lt;/setting&gt;_x000D_
      &lt;setting name="BrandLogo" serializeAs="String"&gt;_x000D_
        &lt;value&gt;http://www.connectedaction.net/wp-content/uploads/2009/11/2009-Connected-Action-Logo.png&lt;/value&gt;_x000D_
      &lt;/setting&gt;_x000D_
    &lt;/ExportDataUserSettings&gt;_x000D_
    &lt;PlugInUserSettings&gt;_x000D_
      &lt;setting name="PlugInFolderPath" serializeAs="String"&gt;_x000D_
       </t>
  </si>
  <si>
    <t>Workbook Settings 2</t>
  </si>
  <si>
    <t xml:space="preserve"> &lt;value&gt;C:\Program Files (x86)\Social Media Research Foundation\NodeXL Excel Template\PlugIns&lt;/value&gt;_x000D_
      &lt;/setting&gt;_x000D_
    &lt;/PlugInUserSettings&gt;_x000D_
    &lt;ExportToNodeXLGraphGalleryUserSettings&gt;_x000D_
      &lt;setting name="SpaceDelimitedTags" serializeAs="String"&gt;_x000D_
        &lt;value&gt;Connected Action Your Link to Social Network Insights&lt;/value&gt;_x000D_
      &lt;/setting&gt;_x000D_
      &lt;setting name="Description" serializeAs="String"&gt;_x000D_
        &lt;value&gt;The graph represents a network of 457 Twitter users whose recent tweets contained "strataconf", taken from a data set limited to a maximum of 1,500 users.  The network was obtained on Friday, 01 March 2013 at 03:14 UTC.  There is an edge for each follows relationship.  There is an edge for each "replies-to" relationship in a tweet.  There is an edge for each "mentions" relationship in a tweet.  There is a self-loop edge for each tweet that is not a "replies-to" or "mentions".  The tweets were made over the 9-hour, 38-minute period from Thursday, 28 February 2013 at 17:26 UTC to Friday, 01 March 2013 at 03:04 UTC._x000D_
_x000D_
The graph is directed._x000D_
_x000D_
The graph's vertices were grouped by cluster using the Clauset-Newman-Moore cluster algorithm._x000D_
_x000D_
The graph was laid out using the Harel-Koren Fast Multiscale layout algorithm._x000D_
_x000D_
The edge colors are based on relationship values.  The edge widths are based on edge weight values.  The edge opacities are based on edge weight values.  The vertex sizes are based on followers values.  The vertex opacities are based on followers values._x000D_
_x000D_
Overall Graph Metrics:_x000D_
Vertices: 457_x000D_
Unique Edges: 6787_x000D_
Edges With Duplicates: 1467_x000D_
Total Edges: 8254_x000D_
Self-Loops: 1029_x000D_
Reciprocated Vertex Pair Ratio: 0.321843532145624_x000D_
Reciprocated Edge Ratio: 0.486961617345444_x000D_
Connected Components: 18_x000D_
Single-Vertex Connected Components: 16_x000D_
Maximum Vertices in a Connected Component: 439_x000D_
Maximum Edges in a Connected Component: 8232_x000D_
Maximum Geodesic Distance (Diameter): 5_x000D_
Average Geodesic Distance: 2.292309_x000D_
Graph Density: 0.03275557602979_x000D_
Modularity: 0.254594_x000D_
NodeXL Version: 1.0.1.234_x000D_
_x000D_
Top 10 Vertices, Ranked by Betweenness Centrality:_x000D_
strataconf_x000D_
timoreilly_x000D_
OReillyMedia_x000D_
acroll_x000D_
peteskomoroch_x000D_
cloudera_x000D_
digiphile_x000D_
katecrawford_x000D_
furrier_x000D_
mgualtieri_x000D_
_x000D_
Top URLs in Tweet in Entire Graph:_x000D_
http://strataconf.com/strata2013/public/content/video/_x000D_
http://strataconf.com/strata2013/public/content/video_x000D_
http://strataconf.com/strata2013/public/schedule/detail/27240_x000D_
http://strataconf.com/strata2013/public/schedule/detail/27321_x000D_
http://strataconf.com/strata2013/public/schedule/detail/28626_x000D_
http://notonlydev.com/docgraph/_x000D_
http://www.youtube.com/watch?v=ZelT_UrisQk&amp;amp;feature=youtu.be_x000D_
http://www.extendedresults.com_x000D_
https://app.discovertext.com/Home/SignupContactTrial_x000D_
http://instagram.com/p/WSHFCcpyEO/_x000D_
_x000D_
Top URLs in Tweet in G1:_x000D_
http://strataconf.com/strata2013/public/schedule/detail/27240_x000D_
http://strataconf.com/strata2013/public/schedule/detail/27321_x000D_
http://strataconf.com/strata2013/public/content/video_x000D_
http://strataconf.com/strata2013/public/schedule/detail/28626_x000D_
http://strataconf.com/strata2013/public/content/video/_x000D_
http://notonlydev.com/docgraph/_x000D_
http://www.youtube.com/watch?v=ZelT_UrisQk&amp;amp;feature=youtu.be_x000D_
https://app.discovertext.com/Home/SignupContactTrial_x000D_
http://gigaom.com/2013/02/28/using-arduinos-to-make-conferences-better/_x000D_
http://strataconf.com/strata2013/public/schedule/detail/27970_x000D_
_x000D_
Top URLs in Tweet in G2:_x000D_
http://www.extendedresults.com_x000D_
http://strataconf.com/strata2013/public/content/video/_x000D_
http://SiliconAngle.com_x000D_
http://www.pushbi.com/_x000D_
http://blogs.vmware.com/vfabric/2013/02/from-the-front-line-of-strataconf-a-vmware-perspective.html_x000D_
http://servicesangle.com/blog/2013/02/28/center-of-value-shifting-from-software-to-data-says-oreilly/_x000D_
http://blog.extendedresults.com/2013/02/28/win-a-microsoft-surface-today/_x000D_
http://www.datanami.com/datanami/2013-02-28/five_interesting_statrups_at_strata.html_x000D_
http://blogs.vmware.com/vfabric/2013/02/from-the-front-line-of-strataconf-a-vmware-perspective.html?utm_source=rss&amp;amp;utm_medium=rss&amp;amp;utm_campaign=from-the-front-line-of-strataconf-a-vmware-perspective_x000D_
http://www.youtube.com/playlist?list=PLenh213llmcYF0pwQm5NjUAINRLrHoELB_x000D_
_x000D_
Top URLs in Tweet in G3:_x000D_
http://strataconf.com/strata2013/public/content/video/_x000D_
http://blogs.technet.com/b/dataplatforminsider/archive/2013/02/28/busting-big-data-adoption-myths-with-halo-4-part-3.aspx_x000D_
http://strataconf.com/strata2013/public/content/video_x000D_
http://strataconf.com/rx2013_x000D_
http://logd.tw.rpi.edu_x000D_
http://instagram.com/p/WSHFCcpyEO/_x000D_
http://strataconf.com/strata2013/public/schedule/detail/27390_x000D_
http://www.slideshare.net/marbienk/13-02-27strataclarioncall169final_x000D_
http://goo.gl/PJ3OC_x000D_
http://eventifier.co/event/strataconf13_x000D_
_x000D_
Top URLs in Tweet in G4:_x000D_
http://strataconf.com/strata2013/public/content/video_x000D_
http://www.forbes.com/sites/bwoo/2013/02/27/a-mind-blowing-big-data-experience-notes-from-strata-2013/_x000D_
http://blogs.vmware.com/vfabric/2013/02/from-the-front-line-of-strataconf-a-vmware-perspective.html?utm_source=dlvr.it&amp;amp;utm_medium=twitter&amp;amp;utm_campaign=from-the-front-line-of-strataconf-a-vmware-perspective_x000D_
http://tweetedtimes.com/#!/timoreilly_x000D_
http://strataconf.com/strata2013/public/content/video/_x000D_
http://www.directrelief.org/2013/02/strata-conference-sparks-new-ideas-using-big-data-good/_x000D_
_x000D_
Top URLs in Tweet in G5:_x000D_
http://instagram.com/p/WSlpWzLCoL/_x000D_
http://instagram.com/p/WSoEc4LCrs/_x000D_
_x000D_
Top URLs in Tweet in G6:_x000D_
http://strataconf.com/strata2013/public/content/video_x000D_
_x000D_
Top Domains in Tweet in Entire Graph:_x000D_
strataconf.com_x000D_
youtube.com_x000D_
extendedresults.com_x000D_
instagram.com_x000D_
siliconangle.com_x000D_
vmware.com_x000D_
notonlydev.com_x000D_
gigaom.com_x000D_
forbes.com_x000D_
mit.edu_x000D_
_x000D_
Top Domains in Tweet in G1:_x000D_
strataconf.com_x000D_
instagram.com_x000D_
youtube.com_x000D_
notonlydev.com_x000D_
gigaom.com_x000D_
mit.edu_x000D_
discovertext.com_x000D_
oreilly.com_x000D_
wikipedia.org_x000D_
slideshare.net_x000D_
_x000D_
Top Domains in Tweet in G2:_x000D_
extendedresults.com_x000D_
strataconf.com_x000D_
siliconangle.com_x000D_
vmware.com_x000D_
pushbi.com_x000D_
yo</t>
  </si>
  <si>
    <t>Workbook Settings 3</t>
  </si>
  <si>
    <t>utube.com_x000D_
datanami.com_x000D_
forbes.com_x000D_
instagram.com_x000D_
ow.ly_x000D_
_x000D_
Top Domains in Tweet in G3:_x000D_
strataconf.com_x000D_
youtube.com_x000D_
technet.com_x000D_
co.jp_x000D_
bigdataweek.com_x000D_
lockerz.com_x000D_
forbes.com_x000D_
rpi.edu_x000D_
instagram.com_x000D_
slideshare.net_x000D_
_x000D_
Top Domains in Tweet in G4:_x000D_
strataconf.com_x000D_
forbes.com_x000D_
vmware.com_x000D_
tweetedtimes.com_x000D_
directrelief.org_x000D_
_x000D_
Top Domains in Tweet in G5:_x000D_
instagram.com_x000D_
_x000D_
Top Domains in Tweet in G6:_x000D_
strataconf.com_x000D_
_x000D_
Top Hashtags in Tweet in Entire Graph:_x000D_
strataconf_x000D_
bigdata_x000D_
hadoop_x000D_
bi_x000D_
opendata_x000D_
senselab_x000D_
intel_x000D_
beyondhadoop_x000D_
sap_x000D_
microsoft_x000D_
_x000D_
Top Hashtags in Tweet in G1:_x000D_
strataconf_x000D_
bigdata_x000D_
opendata_x000D_
beyondhadoop_x000D_
senselab_x000D_
dataviz_x000D_
ddj_x000D_
rstats_x000D_
datavis_x000D_
linkedin_x000D_
_x000D_
Top Hashtags in Tweet in G2:_x000D_
strataconf_x000D_
bigdata_x000D_
hadoop_x000D_
bi_x000D_
thecube_x000D_
sap_x000D_
analytics_x000D_
hana_x000D_
intel_x000D_
excel_x000D_
_x000D_
Top Hashtags in Tweet in G3:_x000D_
strataconf_x000D_
bigdata_x000D_
microsoft_x000D_
hadoop_x000D_
intel_x000D_
hbase_x000D_
bdw13_x000D_
edtech_x000D_
stratarx_x000D_
opendata_x000D_
_x000D_
Top Hashtags in Tweet in G4:_x000D_
strataconf_x000D_
역사당_x000D_
바람소리_x000D_
tlot_x000D_
친일파_x000D_
전남오픈마켓_x000D_
mksokbo_x000D_
mtoday_x000D_
위키트리_x000D_
freebradley_x000D_
_x000D_
Top Hashtags in Tweet in G5:_x000D_
strataconf_x000D_
bigdata_x000D_
_x000D_
Top Words in Tweet in Entire Graph:_x000D_
strataconf_x000D_
data_x000D_
big_x000D_
bigdata_x000D_
talk_x000D_
rt_x000D_
great_x000D_
now_x000D_
hadoop_x000D_
design_x000D_
_x000D_
Top Words in Tweet in G1:_x000D_
strataconf_x000D_
data_x000D_
talk_x000D_
design_x000D_
great_x000D_
katecrawford_x000D_
big_x000D_
math_x000D_
social_x000D_
rt_x000D_
_x000D_
Top Words in Tweet in G2:_x000D_
strataconf_x000D_
data_x000D_
bigdata_x000D_
hadoop_x000D_
big_x000D_
booth_x000D_
rt_x000D_
amp_x000D_
analytics_x000D_
more_x000D_
_x000D_
Top Words in Tweet in G3:_x000D_
strataconf_x000D_
data_x000D_
now_x000D_
big_x000D_
bigdata_x000D_
watch_x000D_
talk_x000D_
live_x000D_
hadoop_x000D_
amp_x000D_
_x000D_
Top Words in Tweet in G4:_x000D_
strataconf_x000D_
2_x000D_
strata_x000D_
big_x000D_
data_x000D_
2013_x000D_
today_x000D_
stream_x000D_
vmware_x000D_
상위태그_x000D_
_x000D_
Top Words in Tweet in G5:_x000D_
strataconf_x000D_
bigdata_x000D_
data_x000D_
_x000D_
Top Words in Tweet in G6:_x000D_
2013_x000D_
video_x000D_
stream_x000D_
strata_x000D_
o'reilly_x000D_
conferences_x000D_
_x000D_
Top Word Pairs in Tweet in Entire Graph:_x000D_
big,data_x000D_
check,out_x000D_
data,strataconf_x000D_
santa,clara_x000D_
bwaber,strataconf_x000D_
nathanmarz,strataconf_x000D_
katecrawford,strataconf_x000D_
watch,live_x000D_
bigdata,strataconf_x000D_
strataconf,bigdata_x000D_
_x000D_
Top Word Pairs in Tweet in G1:_x000D_
big,data_x000D_
bwaber,strataconf_x000D_
sam_shah,peteskomoroch_x000D_
nathanmarz,strataconf_x000D_
data,strataconf_x000D_
peteskomoroch,strataconf_x000D_
kncukier,strataconf_x000D_
talk,strataconf_x000D_
check,out_x000D_
wwrob,strataconf_x000D_
_x000D_
Top Word Pairs in Tweet in G2:_x000D_
big,data_x000D_
bi,strataconf_x000D_
check,out_x000D_
strataconf,bigdata_x000D_
thecube,strataconf_x000D_
santa,clara_x000D_
front,line_x000D_
line,strataconf_x000D_
strataconf,vmware_x000D_
vmware,perspective_x000D_
_x000D_
Top Word Pairs in Tweet in G3:_x000D_
big,data_x000D_
watch,live_x000D_
santa,clara_x000D_
bwaber,strataconf_x000D_
now,strataconf_x000D_
strataconf,watch_x000D_
watch,via_x000D_
via,livestream_x000D_
katecrawford,strataconf_x000D_
data,strataconf_x000D_
_x000D_
Top Word Pairs in Tweet in G4:_x000D_
big,data_x000D_
strata,2013_x000D_
상위태그,3시간_x000D_
3시간,1_x000D_
6,전남오픈마켓_x000D_
전남오픈마켓,7_x000D_
11,위키트리_x000D_
_x000D_
Top Word Pairs in Tweet in G5:_x000D_
strataconf,bigdata_x000D_
_x000D_
Top Word Pairs in Tweet in G6:_x000D_
video,stream_x000D_
stream,strata_x000D_
strata,2013_x000D_
2013,o'reilly_x000D_
o'reilly,conferences_x000D_
_x000D_
Top Replied-To in Entire Graph:_x000D_
nadavaha_x000D_
strataconf_x000D_
wwrob_x000D_
katecrawford_x000D_
noahi_x000D_
nathanmarz_x000D_
restdevices_x000D_
jsteeleeditor_x000D_
aheineike_x000D_
bwaber_x000D_
_x000D_
Top Replied-To in G1:_x000D_
nadavaha_x000D_
katecrawford_x000D_
noahi_x000D_
restdevices_x000D_
jsteeleeditor_x000D_
aheineike_x000D_
wwrob_x000D_
nathanmarz_x000D_
acroll_x000D_
dtunkelang_x000D_
_x000D_
Top Replied-To in G2:_x000D_
strataconf_x000D_
teradata_x000D_
nathanmarz_x000D_
katecrawford_x000D_
pros_x000D_
jameskobielus_x000D_
pentaho_x000D_
ds_henry_x000D_
brunoaziza_x000D_
microsoft_x000D_
_x000D_
Top Replied-To in G3:_x000D_
strataconf_x000D_
wwrob_x000D_
bwaber_x000D_
pacoid_x000D_
datanami_x000D_
sqlserver_x000D_
markmadsen_x000D_
sashasud_x000D_
pecanstreetinc_x000D_
runduck22_x000D_
_x000D_
Top Mentioned in Entire Graph:_x000D_
strataconf_x000D_
katecrawford_x000D_
nathanmarz_x000D_
bwaber_x000D_
kncukier_x000D_
peteskomoroch_x000D_
sam_shah_x000D_
mrogati_x000D_
noahi_x000D_
omgannaks_x000D_
_x000D_
Top Mentioned in G1:_x000D_
katecrawford_x000D_
nathanmarz_x000D_
kncukier_x000D_
sam_shah_x000D_
peteskomoroch_x000D_
bwaber_x000D_
strataconf_x000D_
mrogati_x000D_
noahi_x000D_
lndata_x000D_
_x000D_
Top Mentioned in G2:_x000D_
strataconf_x000D_
nathanmarz_x000D_
hortonworks_x000D_
katecrawford_x000D_
oreillymedia_x000D_
asterdata_x000D_
furrier_x000D_
twitter_x000D_
sisense_x000D_
cloudera_x000D_
_x000D_
Top Mentioned in G3:_x000D_
strataconf_x000D_
katecrawford_x000D_
nathanmarz_x000D_
bwaber_x000D_
pecanstreetinc_x000D_
pkpatel_x000D_
jdegoes_x000D_
jahendler_x000D_
omgannaks_x000D_
datastax_x000D_
_x000D_
Top Mentioned in G4:_x000D_
forbes_x000D_
sqlserver_x000D_
bradleytbauer_x000D_
lemintheworld_x000D_
_x000D_
Top Mentioned in G6:_x000D_
innatur_ua_x000D_
unimooc_x000D_
frangarciaw_x000D_
_x000D_
Top Tweeters in Entire Graph:_x000D_
YourMomBot_x000D_
datachick_x000D_
BillNigh_x000D_
econwriter5_x000D_
rwang0_x000D_
digiphile_x000D_
issuenow_x000D_
LusciousPear_x000D_
hrbrmstr_x000D_
jameskobielus_x000D_
_x000D_
Top Tweeters in G1:_x000D_
datachick_x000D_
digiphile_x000D_
LusciousPear_x000D_
hrbrmstr_x000D_
cbgreenwood_x000D_
fcoel_x000D_
jbenno_x000D_
rjurney_x000D_
timoreilly_x000D_
venessapaech_x000D_
_x000D_
Top Tweeters in G2:_x000D_
BillNigh_x000D_
rwang0_x000D_
jameskobielus_x000D_
sogrady_x000D_
rizzn_x000D_
PlanetV12n_x000D_
jenstirrup_x000D_
furrier_x000D_
quitada_x000D_
SiliconANGLE_x000D_
_x000D_
Top Tweeters in G3:_x000D_
YourMomBot_x000D_
econwriter5_x000D_
akihito_x000D_
swardley_x000D_
EEPaul_x000D_
Dorothysjobs_x000D_
KoprowskiT_x000D_
thomjeff_x000D_
MSFTnews_x000D_
CRN_x000D_
_x000D_
Top Tweeters in G4:_x000D_
issuenow_x000D_
xinity_bot_x000D_
3way2betterbiz_x000D_
A_Neutron_x000D_
lisa_hoang_x000D_
robx_s_x000D_
DirectRelief_x000D_
Anon13502_x000D_
lisalc9_x000D_
TechPAScode_x000D_
_x000D_
Top Tweeters in G5:_x000D_
MiraVeda_x000D_
LipstiknPolitks_x000D_
_x000D_
Top Tweeters in G6:_x000D_
innatur_ua_x000D_
FranGarciaW&lt;/value&gt;_x000D_
      &lt;/setting&gt;_x000D_
      &lt;setting name="ExportGraphML" serializeAs="String"&gt;_x000D_
        &lt;value&gt;True&lt;/value&gt;_x000D_
      &lt;/setting&gt;_x000D_
      &lt;setting name="Title" serializeAs="String"&gt;_x000D_
        &lt;value&gt;strataconf Twitter NodeXL SNA Map and Report for Friday, 01 March 2013 at 03:14 UTC&lt;/value&gt;_x000D_
      &lt;/setting&gt;_x000D_
      &lt;setting name="Author" serializeAs="String"&gt;_x000D_
        &lt;value&gt;NodeXLExcelAutomator&lt;/value&gt;_x000D_
      &lt;/setting&gt;_x000D_
      &lt;setting name="UseFixedAspectRatio" serializeAs="String"&gt;_x000D_
        &lt;value&gt;True&lt;/value&gt;_x000D_
      &lt;/setting&gt;_x000D_
      &lt;setting name="UseCredentials" serializeAs="String"&gt;_x000D_
        &lt;value&gt;True&lt;/value&gt;_x000D_
      &lt;/setting&gt;_x000D_
      &lt;setting name="ExportWorkbookAndSettings" serializeAs="String"&gt;_x000D_
        &lt;value&gt;True&lt;/value&gt;_x000D_
      &lt;/setting&gt;_x000D_
    &lt;/ExportToNodeXLGraphGalleryUserSettings&gt;_x000D_
    &lt;ExportToEmailUserSettings&gt;_x000D_
      &lt;setting name="SmtpPort" serializeAs="String"&gt;_x000D_
        &lt;value&gt;26&lt;/value&gt;_x000D_
      &lt;/setting&gt;_x000D_
      &lt;setting name="FromAddress" serializeAs="String"&gt;_x000D_
        &lt;value&gt;NodeXL-Reports@connectedaction.net&lt;/value&gt;_x000D_
      &lt;/setting&gt;_x000D_
      &lt;setting name="ExportGraphML" serializeAs="String"&gt;_x000D_
        &lt;value&gt;False&lt;/value&gt;_x000D_
      &lt;/setting&gt;_x000D_
      &lt;setting name=</t>
  </si>
  <si>
    <t>Workbook Settings 4</t>
  </si>
  <si>
    <t>"SmtpHost" serializeAs="String"&gt;_x000D_
        &lt;value&gt;mail.connectedaction.net&lt;/value&gt;_x000D_
      &lt;/setting&gt;_x000D_
      &lt;setting name="ExportWorkbookAndSettings" serializeAs="String"&gt;_x000D_
        &lt;value&gt;True&lt;/value&gt;_x000D_
      &lt;/setting&gt;_x000D_
      &lt;setting name="UseFixedAspectRatio" serializeAs="String"&gt;_x000D_
        &lt;value&gt;True&lt;/value&gt;_x000D_
      &lt;/setting&gt;_x000D_
      &lt;setting name="UseSslForSmtp" serializeAs="String"&gt;_x000D_
        &lt;value&gt;False&lt;/value&gt;_x000D_
      &lt;/setting&gt;_x000D_
      &lt;setting name="SmtpUserName" serializeAs="String"&gt;_x000D_
        &lt;value&gt;NodeXL-Reports@connectedaction.net&lt;/value&gt;_x000D_
      &lt;/setting&gt;_x000D_
      &lt;setting name="SpaceDelimitedToAddresses" serializeAs="String"&gt;_x000D_
        &lt;value&gt;NodeXL-Reports@connectedaction.net&lt;/value&gt;_x000D_
      &lt;/setting&gt;_x000D_
      &lt;setting name="MessageBody" serializeAs="String"&gt;_x000D_
        &lt;value&gt;&amp;lt;a href="http://www.connectedaction.net"&amp;gt;&amp;lt;img src="http://www.connectedaction.net/wp-content/uploads/2009/11/2009-Connected-Action-Logo.png" alt="" width="150" height="115"/&amp;gt;&amp;lt;/a&amp;gt;_x000D_
_x000D_
Here is your &amp;lt;a href="http://nodexl.codeplex.com"&amp;gt;NodeXL&amp;lt;/a&amp;gt; &amp;lt;b&amp;gt;&amp;lt;i&amp;gt;Social Media Network Map and Report&amp;lt;/b&amp;gt;&amp;lt;/i&amp;gt; from &amp;lt;a href="http://www.connectedaction.net"&amp;gt;Connected Action&amp;lt;/a&amp;gt;._x000D_
    _x000D_
{Graph Image}_x000D_
    _x000D_
{Graph Summary}_x000D_
    _x000D_
 &amp;lt;a href="http://nodexl.codeplex.com"&amp;gt;NodeXL on the web&amp;lt;/a&amp;gt;  | Social Media Network Map and Report from &amp;lt;a href="http://www.connectedaction.net"&amp;gt;Connected Action&amp;lt;/a&amp;gt;._x000D_
&amp;lt;a mailto="NodeXL-Reports@connectedaction.net"&amp;gt;Request additional NodeXL Social Media Maps and Reports&amp;lt;/a&amp;gt;&lt;/value&gt;_x000D_
      &lt;/setting&gt;_x000D_
      &lt;setting name="Subject" serializeAs="String"&gt;_x000D_
        &lt;value&gt;HPV and Vacine Twitter NodeXL SNA Map and Report for November 26, 2012&lt;/value&gt;_x000D_
      &lt;/setting&gt;_x000D_
    &lt;/ExportToEmailUserSettings&gt;_x000D_
    &lt;ImportDataUserSettings&gt;_x000D_
      &lt;setting name="SaveImportDescription" serializeAs="String"&gt;_x000D_
        &lt;value&gt;True&lt;/value&gt;_x000D_
      &lt;/setting&gt;_x000D_
      &lt;setting name="ClearTablesBeforeImport" serializeAs="String"&gt;_x000D_
        &lt;value&gt;True&lt;/value&gt;_x000D_
      &lt;/setting&gt;_x000D_
      &lt;setting name="AutomateAfterImport" serializeAs="String"&gt;_x000D_
        &lt;value&gt;False&lt;/value&gt;_x000D_
      &lt;/setting&gt;_x000D_
    &lt;/ImportDataUserSettings&gt;_x000D_
    &lt;ClusterUserSettings&gt;_x000D_
      &lt;setting name="ClusterAlgorithm" serializeAs="String"&gt;_x000D_
        &lt;value&gt;ClausetNewmanMoore&lt;/value&gt;_x000D_
      &lt;/setting&gt;_x000D_
      &lt;setting name="PutNeighborlessVerticesInOneCluster" serializeAs="String"&gt;_x000D_
        &lt;value&gt;True&lt;/value&gt;_x000D_
      &lt;/setting&gt;_x000D_
    &lt;/ClusterUserSettings&gt;_x000D_
    &lt;ColumnGroupUserSettings&gt;_x000D_
      &lt;setting name="ColumnGroupsToShow" serializeAs="String"&gt;_x000D_
        &lt;value&gt;EdgeDoNotHide, EdgeGraphMetrics, EdgeOtherColumns, VertexDoNotHide, VertexGraphMetrics, VertexOtherColumns, GroupDoNotHide, GroupGraphMetrics, GroupOtherColumns, GroupEdgeGraphMetrics&lt;/value&gt;_x000D_
      &lt;/setting&gt;_x000D_
    &lt;/ColumnGroupUserSettings&gt;_x000D_
    &lt;GroupUserSettings&gt;_x000D_
      &lt;setting name="ReadGroups" serializeAs="String"&gt;_x000D_
        &lt;value&gt;True&lt;/value&gt;_x000D_
      &lt;/setting&gt;_x000D_
      &lt;setting name="ReadVertexShapeFromGroups" serializeAs="String"&gt;_x000D_
        &lt;value&gt;False&lt;/value&gt;_x000D_
      &lt;/setting&gt;_x000D_
      &lt;setting name="ReadVertexColorFromGroups" serializeAs="String"&gt;_x000D_
        &lt;value&gt;True&lt;/value&gt;_x000D_
      &lt;/setting&gt;_x000D_
    &lt;/GroupUserSettings&gt;_x000D_
    &lt;AutomatedGraphImageUserSettings&gt;_x000D_
      &lt;setting name="ImageFormat" serializeAs="String"&gt;_x000D_
        &lt;value&gt;Png&lt;/value&gt;_x000D_
      &lt;/setting&gt;_x000D_
      &lt;setting name="IncludeFooter" serializeAs="String"&gt;_x000D_
        &lt;value&gt;True&lt;/value&gt;_x000D_
      &lt;/setting&gt;_x000D_
      &lt;setting name="HeaderText" serializeAs="String"&gt;_x000D_
        &lt;value&gt;Social media network map of connections among Twitter Users&lt;/value&gt;_x000D_
      &lt;/setting&gt;_x000D_
      &lt;setting name="FooterText" serializeAs="String"&gt;_x000D_
        &lt;value&gt;Created with NodeXL (http://nodexl.codeplex.com) from the Social Media Research Foundation (http://www.smrfoundation.org)&lt;/value&gt;_x000D_
      &lt;/setting&gt;_x000D_
      &lt;setting name="HeaderFooterFont" serializeAs="String"&gt;_x000D_
        &lt;value&gt;Microsoft Sans Serif, 14.25pt&lt;/value&gt;_x000D_
      &lt;/setting&gt;_x000D_
      &lt;setting name="IncludeHeader" serializeAs="String"&gt;_x000D_
        &lt;value&gt;True&lt;/value&gt;_x000D_
      &lt;/setting&gt;_x000D_
      &lt;setting name="ImageSizePx" serializeAs="String"&gt;_x000D_
        &lt;value&gt;4096, 3072&lt;/value&gt;_x000D_
      &lt;/setting&gt;_x000D_
    &lt;/AutomatedGraphImageUserSettings&gt;_x000D_
    &lt;GraphMetricUserSettings&gt;_x000D_
      &lt;setting name="GraphMetricsToCalculate" serializeAs="String"&gt;_x000D_
        &lt;value&gt;InDegree, OutDegree, ClusteringCoefficient, BrandesFastCentralities, EigenvectorCentrality, PageRank, OverallMetrics, GroupMetrics, EdgeReciprocation, TopNBy, TwitterSearchNetworkTopItems, Words, ReciprocatedVertexPairRatio, TimeSeries&lt;/value&gt;_x000D_
      &lt;/setting&gt;_x000D_
      &lt;setting name="TopNByMetricsToCalculate" serializeAs="Xml"&gt;_x000D_
        &lt;value&gt;_x000D_
          &lt;ArrayOfTopNByMetricUserSettings xmlns:xsi="http://www.w3.org/2001/XMLSchema-instance" xmlns:xsd="http://www.w3.org/2001/XMLSchema"&gt;_x000D_
            &lt;TopNByMetricUserSettings&gt;_x000D_
              &lt;N&gt;10&lt;/N&gt;_x000D_
              &lt;WorksheetName&gt;Vertices&lt;/WorksheetName&gt;_x000D_
              &lt;TableName&gt;Vertices&lt;/TableName&gt;_x000D_
              &lt;RankedColumnName&gt;Betweenness Centrality&lt;/RankedColumnName&gt;_x000D_
              &lt;ItemNameColumnName&gt;Vertex&lt;/ItemNameColumnName&gt;_x000D_
            &lt;/TopNByMetricUserSettings&gt;_x000D_
          &lt;/ArrayOfTopNByMetricUserSettings&gt;_x000D_
        &lt;/value&gt;_x000D_
      &lt;/setting&gt;_x000D_
      &lt;setting name="WordPairMetricUserSettings" serializeAs="String"&gt;_x000D_
        &lt;value&gt;TextColumnIsOnEdgeWorksheet░True▓TextColumnName░Tweet▓CountByGroup░True▓SkipSinglePairs░True▓WordsToSkip░a able about across after ain't all almost also am among an and any are aren't as at be because been but by can can't cannot could could've couldn't did didn't do does doesn't don't either else ever every for from get got had has hasn't have he he'd he'll he's her hers him his how how'd how'll how's however i i'd i'll i'm i've if in into is isn't it it's its just least let like likely may me might might've most must must've mustn't my neither no nor not of off often on only or other our own</t>
  </si>
  <si>
    <t>Workbook Settings 5</t>
  </si>
  <si>
    <t xml:space="preserve"> rather said say says she she'd she'll she's should should've shouldn't since so some than that that'll that's the their them then there there's these they they'd they'll they're they've this to too us wants was wasn't we we'd we'll we're were weren't what what's when where where'd where'll where's which while who who'd who'll who's whom why why'd will with won't would would've wouldn't yet you you'd you'll you're you've your&lt;/value&gt;_x000D_
      &lt;/setting&gt;_x000D_
      &lt;setting name="WordMetricUserSettings" serializeAs="String"&gt;_x000D_
        &lt;value&gt;CalculateSentiment░True▓TextColumnIsOnEdgeWorksheet░True▓TextColumnName░Tweet▓CountByGroup░True▓SkipSingleTerms░True▓WordsToSkip░a able about across after ain't all almost also am among amp an and any are aren't as at be because been but by can can't cannot could could've couldn't did didn't do does doesn't don't either else ever every for from get got had has hasn't have he he'd he'll he's her hers him his how how'd how'll how's however i i'd i'll i'm i've if in into is isn't it it's its just least let like likely may me might might've most must must've mustn't my neither no nor not of off often on only or other our own rather rt said say says she she'd she'll she's should should've shouldn't since so some than that that'll that's the their them then there there's these they they'd they'll they're they've this to too us wants was wasn't we we'd we'll we're were weren't what what's when where where'd where'll where's which while who who'd who'll who's whom why why'd will with won't would would've wouldn't yet you you'd you'll you're you've your rt via_x000D_
der_x000D_
die_x000D_
auf_x000D_
und_x000D_
ist_x000D_
mit_x000D_
von_x000D_
das_x000D_
für_x000D_
jetzt_x000D_
ich_x000D_
nicht_x000D_
auch_x000D_
es_x000D_
zu_x000D_
ein_x000D_
um_x000D_
im_x000D_
wir_x000D_
den_x000D_
du_x000D_
bei_x000D_
über_x000D_
wie_x000D_
uhr_x000D_
de _x000D_
het _x000D_
een_x000D_
en _x000D_
of_x000D_
que_x000D_
la_x000D_
y_x000D_
el_x000D_
por_x000D_
se_x000D_
los_x000D_
lo_x000D_
vamos_x000D_
mi_x000D_
para_x000D_
un_x000D_
con_x000D_
si_x000D_
pero_x000D_
las_x000D_
todos_x000D_
ya_x000D_
puede_x000D_
yo_x000D_
esta_x000D_
al_x000D_
su_x000D_
una_x000D_
mas_x000D_
te_x000D_
eso_x000D_
como_x000D_
grande_x000D_
hay_x000D_
del_x000D_
o_x000D_
este_x000D_
le_x000D_
todo_x000D_
bien_x000D_
ver_x000D_
muy_x000D_
tiene_x000D_
son_x000D_
asi_x000D_
siempre_x000D_
nada_x000D_
pais_x000D_
bueno_x000D_
cambio_x000D_
sin_x000D_
cuca_x000D_
creo_x000D_
somos_x000D_
ser_x000D_
sea▓SentimentList1Name░Positive▓SentimentList2Name░Negative▓SentimentList3Name░Angry/Violent▓SentimentWordsInList1░a+ abound abounds abundance abundant accessable accessible acclaim acclaimed acclamation accolade accolades accommodative accomodative accomplish accomplished accomplishment accomplishments accurate accurately achievable achievement achievements achievible acumen adaptable adaptive adequate adjustable admirable admirably admiration admire admirer admiring admiringly adorable adore adored adorer adoring adoringly adroit adroitly adulate adulation adulatory advanced advantage advantageous advantageously advantages adventuresome adventurous advocate advocated advocates affability affable affably affectation affection affectionate affinity affirm affirmation affirmative affluence affluent afford affordable affordably afordable agile agilely agility agreeable agreeableness agreeably all-around alluring alluringly altruistic altruistically amaze amazed amazement amazes amazing amazingly ambitious ambitiously ameliorate amenable amenity amiability amiabily amiable amicability amicable amicably amity ample amply amuse amusing amusingly angel angelic apotheosis appeal appealing applaud appreciable appreciate appreciated appreciates appreciative appreciatively appropriate approval approve ardent ardently ardor articulate aspiration aspirations aspire assurance assurances assure assuredly assuring astonish astonished astonishing astonishingly astonishment astound astounded astounding astoundingly astutely attentive attraction attractive attractively attune audible audibly auspicious authentic authoritative autonomous available aver avid avidly award awarded awards awe awed awesome awesomely awesomeness awestruck awsome backbone balanced bargain beauteous beautiful beautifullly beautifully beautify beauty beckon beckoned beckoning beckons believable believeable beloved benefactor beneficent beneficial beneficially beneficiary benefit benefits benevolence benevolent benifits best best-known best-performing best-selling better better-known better-than-expected beutifully blameless bless blessing bliss blissful blissfully blithe blockbuster bloom blossom bolster bonny bonus bonuses boom booming boost boundless bountiful brainiest brainy brand-new brave bravery bravo breakthrough breakthroughs breathlessness breathtaking breathtakingly breeze bright brighten brighter brightest brilliance brilliances brilliant brilliantly brisk brotherly bullish buoyant cajole calm calming calmness capability capable capably captivate captivating carefree cashback cashbacks catchy celebrate celebrated celebration celebratory champ champion charisma charismatic charitable charm charming charmingly chaste cheaper cheapest cheer cheerful cheery cherish cherished cherub chic chivalrous chivalry civility civilize clarity classic classy clean cleaner cleanest cleanliness cleanly clear clear-cut cleared clearer clearly clears clever cleverly cohere coherence coherent cohesive colorful comely comfort comfortable comfortably comforting comfy commend commendable commendably commitment commodious compact compactly compassion compassionate compatible competitive complement complementary complemented complements compliant compliment complimentary comprehensive conciliate conciliatory concise confidence confident congenial congratulate congratulation congratulations congratulatory conscientious considerate consistent consistently constructive consummate contentment continuity contrasty contribution convenience convenient conveniently convience convienient convient convincing convincingly cool coolest cooperative cooperatively cornerstone correct correctly cost-effective cost-saving counter-attack counter-attacks courage courageous courageously courageousness courteous courtly covenant cozy creative credence credible crisp crisper cure cure-all cushy cute cuteness danke danken daring daringly darling dashing dauntless dawn dazzle d</t>
  </si>
  <si>
    <t>Workbook Settings 6</t>
  </si>
  <si>
    <t>azzled dazzling dead-cheap dead-on decency decent decisive decisiveness dedicated defeat defeated defeating defeats defender deference deft deginified delectable delicacy delicate delicious delight delighted delightful delightfully delightfulness dependable dependably deservedly deserving desirable desiring desirous destiny detachable devout dexterous dexterously dextrous dignified dignify dignity diligence diligent diligently diplomatic dirt-cheap distinction distinctive distinguished diversified divine divinely dominate dominated dominates dote dotingly doubtless dreamland dumbfounded dumbfounding dummy-proof durable dynamic eager eagerly eagerness earnest earnestly earnestness ease eased eases easier easiest easiness easing easy easy-to-use easygoing ebullience ebullient ebulliently ecenomical economical ecstasies ecstasy ecstatic ecstatically edify educated effective effectively effectiveness effectual efficacious efficient efficiently effortless effortlessly effusion effusive effusively effusiveness elan elate elated elatedly elation electrify elegance elegant elegantly elevate elite eloquence eloquent eloquently embolden eminence eminent empathize empathy empower empowerment enchant enchanted enchanting enchantingly encourage encouragement encouraging encouragingly endear endearing endorse endorsed endorsement endorses endorsing energetic energize energy-efficient energy-saving engaging engrossing enhance enhanced enhancement enhances enjoy enjoyable enjoyably enjoyed enjoying enjoyment enjoys enlighten enlightenment enliven ennoble enough enrapt enrapture enraptured enrich enrichment enterprising entertain entertaining entertains enthral enthrall enthralled enthuse enthusiasm enthusiast enthusiastic enthusiastically entice enticed enticing enticingly entranced entrancing entrust enviable enviably envious enviously enviousness envy equitable ergonomical err-free erudite ethical eulogize euphoria euphoric euphorically evaluative evenly eventful everlasting evocative exalt exaltation exalted exaltedly exalting exaltingly examplar examplary excallent exceed exceeded exceeding exceedingly exceeds excel exceled excelent excellant excelled excellence excellency excellent excellently excels exceptional exceptionally excite excited excitedly excitedness excitement excites exciting excitingly exellent exemplar exemplary exhilarate exhilarating exhilaratingly exhilaration exonerate expansive expeditiously expertly exquisite exquisitely extol extoll extraordinarily extraordinary exuberance exuberant exuberantly exult exultant exultation exultingly eye-catch eye-catching eyecatch eyecatching fabulous fabulously facilitate fair fairly fairness faith faithful faithfully faithfulness fame famed famous famously fancier fancinating fancy fanfare fans fantastic fantastically fascinate fascinating fascinatingly fascination fashionable fashionably fast fast-growing fast-paced faster fastest fastest-growing faultless fav fave favor favorable favored favorite favorited favour fearless fearlessly feasible feasibly feat feature-rich fecilitous feisty felicitate felicitous felicity fertile fervent fervently fervid fervidly fervor festive fidelity fiery fine fine-looking finely finer finest firmer first-class first-in-class first-rate flashy flatter flattering flatteringly flawless flawlessly flexibility flexible flourish flourishing fluent flutter fond fondly fondness foolproof foremost foresight formidable fortitude fortuitous fortuitously fortunate fortunately fortune fragrant free freed freedom freedoms fresh fresher freshest friendliness friendly frolic frugal fruitful ftw fulfillment fun futurestic futuristic gaiety gaily gain gained gainful gainfully gaining gains gallant gallantly galore geekier geeky gem gems generosity generous generously genial genius gentle gentlest genuine gifted glad gladden gladly gladness glamorous glee gleeful gleefully glimmer glimmering glisten glistening glitter glitz glorify glorious gloriously glory glow glowing glowingly god-given god-send godlike godsend gold golden good goodly goodness goodwill goood gooood gorgeous gorgeously grace graceful gracefully gracious graciously graciousness grand grandeur grateful gratefully gratification gratified gratifies gratify gratifying gratifyingly gratitude great greatest greatness grin groundbreaking guarantee guidance guiltless gumption gush gusto gutsy hail halcyon hale hallmark hallmarks hallowed handier handily hands-down handsome handsomely handy happier happily happiness happy hard-working hardier hardy harmless harmonious harmoniously harmonize harmony headway heal healthful healthy hearten heartening heartfelt heartily heartwarming heaven heavenly helped helpful helping hero heroic heroically heroine heroize heros high-quality high-spirited hilarious holy homage honest honesty honor honorable honored honoring hooray hopeful hospitable hot hotcake hotcakes hottest hug humane humble humility humor humorous humorously humour humourous ideal idealize ideally idol idolize idolized idyllic illuminate illuminati illuminating illumine illustrious ilu imaculate imaginative immaculate immaculately immense impartial impartiality impartially impassioned impeccable impeccably important impress impressed impresses impressive impressively impressiveness improve improved improvement improvements improves improving incredible incredibly indebted individualized indulgence indulgent industrious inestimable inestimably inexpensive infallibility infallible infallibly influential ingenious ingeniously ingenuity ingenuous ingenuously innocuous innovation innovative inpressed insightful insightfully inspiration inspirational inspire inspiring instantly instructive instrumental integral integrated intelligence intelligent intelligible interesting interests intimacy intimate intricate intrigue intriguing intriguingly intuitive invaluable invaluablely inventive invigorate invigorating invincibility invincible inviolable inviolate invulnerable irre</t>
  </si>
  <si>
    <t>Workbook Settings 7</t>
  </si>
  <si>
    <t>placeable irreproachable irresistible irresistibly issue-free jaw-droping jaw-dropping jollify jolly jovial joy joyful joyfully joyous joyously jubilant jubilantly jubilate jubilation jubiliant judicious justly keen keenly keenness kid-friendly kindliness kindly kindness knowledgeable kudos large-capacity laud laudable laudably lavish lavishly law-abiding lawful lawfully lead leading leads lean led legendary leverage levity liberate liberation liberty lifesaver light-hearted lighter likable like liked likes liking lionhearted lively logical long-lasting lovable lovably love loved loveliness lovely lover loves loving low-cost low-price low-priced low-risk lower-priced loyal loyalty lucid lucidly luck luckier luckiest luckiness lucky lucrative luminous lush luster lustrous luxuriant luxuriate luxurious luxuriously luxury lyrical magic magical magnanimous magnanimously magnificence magnificent magnificently majestic majesty manageable maneuverable marvel marveled marvelled marvellous marvelous marvelously marvelousness marvels master masterful masterfully masterpiece masterpieces masters mastery matchless mature maturely maturity meaningful memorable merciful mercifully mercy merit meritorious merrily merriment merriness merry mesmerize mesmerized mesmerizes mesmerizing mesmerizingly meticulous meticulously mightily mighty mind-blowing miracle miracles miraculous miraculously miraculousness modern modest modesty momentous monumental monumentally morality motivated multi-purpose navigable neat neatest neatly nice nicely nicer nicest nifty nimble noble nobly noiseless non-violence non-violent notably noteworthy nourish nourishing nourishment novelty nurturing oasis obsession obsessions obtainable openly openness optimal optimism optimistic opulent orderly originality outdo outdone outperform outperformed outperforming outperforms outshine outshone outsmart outstanding outstandingly outstrip outwit ovation overjoyed overtake overtaken overtakes overtaking overtook overture pain-free painless painlessly palatial pamper pampered pamperedly pamperedness pampers panoramic paradise paramount pardon passion passionate passionately patience patient patiently patriot patriotic peace peaceable peaceful peacefully peacekeepers peach peerless pep pepped pepping peppy peps perfect perfection perfectly permissible perseverance persevere personages personalized phenomenal phenomenally picturesque piety pinnacle playful playfully pleasant pleasantly pleased pleases pleasing pleasingly pleasurable pleasurably pleasure plentiful pluses plush plusses poetic poeticize poignant poise poised polished polite politeness popular portable posh positive positively positives powerful powerfully praise praiseworthy praising pre-eminent precious precise precisely preeminent prefer preferable preferably prefered preferes preferring prefers premier prestige prestigious prettily pretty priceless pride principled privilege privileged prize proactive problem-free problem-solver prodigious prodigiously prodigy productive productively proficient proficiently profound profoundly profuse profusion progress progressive prolific prominence prominent promise promised promises promising promoter prompt promptly proper properly propitious propitiously pros prosper prosperity prosperous prospros protect protection protective proud proven proves providence proving prowess prudence prudent prudently punctual pure purify purposeful quaint qualified qualify quicker quiet quieter radiance radiant rapid rapport rapt rapture raptureous raptureously rapturous rapturously rational razor-sharp reachable readable readily ready reaffirm reaffirmation realistic realizable reasonable reasonably reasoned reassurance reassure receptive reclaim recomend recommend recommendation recommendations recommended reconcile reconciliation record-setting recover recovery rectification rectify rectifying redeem redeeming redemption refine refined refinement reform reformed reforming reforms refresh refreshed refreshing refund refunded regal regally regard rejoice rejoicing rejoicingly rejuvenate rejuvenated rejuvenating relaxed relent reliable reliably relief relish remarkable remarkably remedy remission remunerate renaissance renewed renown renowned replaceable reputable reputation resilient resolute resound resounding resourceful resourcefulness respect respectable respectful respectfully respite resplendent responsibly responsive restful restored restructure restructured restructuring retractable revel revelation revere reverence reverent reverently revitalize revival revive revives revolutionary revolutionize revolutionized revolutionizes reward rewarding rewardingly rich richer richly richness right righten righteous righteously righteousness rightful rightfully rightly rightness risk-free robust rock-star rock-stars rockstar rockstars romantic romantically romanticize roomier roomy rosy safe safely sagacity sagely saint saintliness saintly salutary salute sane satisfactorily satisfactory satisfied satisfies satisfy satisfying satisified saver savings savior savvy scenic seamless seasoned secure securely selective self-determination self-respect self-satisfaction self-sufficiency self-sufficient sensation sensational sensationally sensations sensible sensibly sensitive serene serenity sexy sharp sharper sharpest shimmering shimmeringly shine shiny significant silent simpler simplest simplified simplifies simplify simplifying sincere sincerely sincerity skill skilled skillful skillfully slammin sleek slick smart smarter smartest smartly smile smiles smiling smilingly smitten smooth smoother smoothes smoothest smoothly snappy snazzy sociable soft softer solace solicitous solicitously solid solidarity soothe soothingly sophisticated soulful soundly soundness spacious sparkle sparkling spectacular spectacularly speedily speedy spellbind spellbinding spellbindingly spellbound spirited spiritual splendid splendidly splendor spontaneous sporty spotless sprightly sta</t>
  </si>
  <si>
    <t>Workbook Settings 8</t>
  </si>
  <si>
    <t>bility stabilize stable stainless standout state-of-the-art stately statuesque staunch staunchly staunchness steadfast steadfastly steadfastness steadiest steadiness steady stellar stellarly stimulate stimulates stimulating stimulative stirringly straighten straightforward streamlined striking strikingly striving strong stronger strongest stunned stunning stunningly stupendous stupendously sturdier sturdy stylish stylishly stylized suave suavely sublime subsidize subsidized subsidizes subsidizing substantive succeed succeeded succeeding succeeds succes success successes successful successfully suffice sufficed suffices sufficient sufficiently suitable sumptuous sumptuously sumptuousness super superb superbly superior superiority supple support supported supporter supporting supportive supports supremacy supreme supremely supurb supurbly surmount surpass surreal survival survivor sustainability sustainable swank swankier swankiest swanky sweeping sweet sweeten sweetheart sweetly sweetness swift swiftness talent talented talents tantalize tantalizing tantalizingly tempt tempting temptingly tenacious tenaciously tenacity tender tenderly terrific terrifically thank thankful thinner thoughtful thoughtfully thoughtfulness thrift thrifty thrill thrilled thrilling thrillingly thrills thrive thriving thumb-up thumbs-up tickle tidy time-honored timely tingle titillate titillating titillatingly togetherness tolerable toll-free top top-notch top-quality topnotch tops tough tougher toughest traction tranquil tranquility transparent treasure tremendously trendy triumph triumphal triumphant triumphantly trivially trophy trouble-free trump trumpet trust trusted trusting trustingly trustworthiness trustworthy trusty truthful truthfully truthfulness twinkly ultra-crisp unabashed unabashedly unaffected unassailable unbeatable unbiased unbound uncomplicated unconditional undamaged undaunted understandable undisputable undisputably undisputed unencumbered unequivocal unequivocally unfazed unfettered unforgettable unity unlimited unmatched unparalleled unquestionable unquestionably unreal unrestricted unrivaled unselfish unwavering upbeat upgradable upgradeable upgraded upheld uphold uplift uplifting upliftingly upliftment upscale usable useable useful user-friendly user-replaceable valiant valiantly valor valuable variety venerate verifiable veritable versatile versatility vibrant vibrantly victorious victory viewable vigilance vigilant virtue virtuous virtuously visionary vivacious vivid vouch vouchsafe warm warmer warmhearted warmly warmth wealthy welcome well well-backlit well-balanced well-behaved well-being well-bred well-connected well-educated well-established well-informed well-intentioned well-known well-made well-managed well-mannered well-positioned well-received well-regarded well-rounded well-run well-wishers wellbeing whoa wholeheartedly wholesome whooa whoooa wieldy willing willingly willingness win windfall winnable winner winners winning wins wisdom wise wisely witty won wonder wonderful wonderfully wonderous wonderously wonders wondrous woo work workable worked works world-famous worth worth-while worthiness worthwhile worthy wow wowed wowing wows yay youthful zeal zenith zest zippy▓SentimentWordsInList2░2-faced 2-faces abnormal abolish abominable abominably abominate abomination abort aborted aborts abrade abrasive abrupt abruptly abscond absence absent-minded absentee absurd absurdity absurdly absurdness abuse abused abuses abusive abysmal abysmally abyss accidental accost accursed accusation accusations accuse accuses accusing accusingly acerbate acerbic acerbically ache ached aches achey aching acrid acridly acridness acrimonious acrimoniously acrimony adamant adamantly addict addicted addicting addicts admonish admonisher admonishingly admonishment admonition adulterate adulterated adulteration adulterier adversarial adversary adverse adversity afflict affliction afflictive affront afraid aggravate aggravating aggravation aggression aggressive aggressiveness aggressor aggrieve aggrieved aggrivation aghast agonies agonize agonizing agonizingly agony aground ail ailing ailment aimless alarm alarmed alarming alarmingly alienate alienated alienation allegation allegations allege allergic allergies allergy aloof altercation ambiguity ambiguous ambivalence ambivalent ambush amiss amputate anarchism anarchist anarchistic anarchy anemic anger angrily angriness angry anguish animosity annihilate annihilation annoy annoyance annoyances annoyed annoying annoyingly annoys anomalous anomaly antagonism antagonist antagonistic antagonize anti- anti-american anti-israeli anti-occupation anti-proliferation anti-semites anti-social anti-us anti-white antipathy antiquated antithetical anxieties anxiety anxious anxiously anxiousness apathetic apathetically apathy apocalypse apocalyptic apologist apologists appal appall appalled appalling appallingly apprehension apprehensions apprehensive apprehensively arbitrary arcane archaic arduous arduously argumentative arrogance arrogant arrogantly ashamed asinine asininely asinininity askance asperse aspersion aspersions assail assassin assassinate assault assult astray asunder atrocious atrocities atrocity atrophy attack attacks audacious audaciously audaciousness audacity audiciously austere authoritarian autocrat autocratic avalanche avarice avaricious avariciously avenge averse aversion aweful awful awfully awfulness awkward awkwardness ax babble back-logged back-wood back-woods backache backaches backaching backbite backbiting backward backwardness backwood backwoods bad badly baffle baffled bafflement baffling bait balk banal banalize bane banish banishment bankrupt barbarian barbaric barbarically barbarity barbarous barbarously barren baseless bash bashed bashful bashing bastard bastards battered battering batty bearish beastly bedlam bedlamite befoul beg beggar beggarly begging beguile belabor belated beleaguer belie belittle belittled belittling bellicose</t>
  </si>
  <si>
    <t>Workbook Settings 9</t>
  </si>
  <si>
    <t xml:space="preserve"> belligerence belligerent belligerently bemoan bemoaning bemused bent berate bereave bereavement bereft berserk beseech beset besiege besmirch bestial betray betrayal betrayals betrayer betraying betrays bewail beware bewilder bewildered bewildering bewilderingly bewilderment bewitch bias biased biases bicker bickering bid-rigging bigotries bigotry bitch bitchy biting bitingly bitter bitterly bitterness bizarre blab blabber blackmail blah blame blameworthy bland blandish blaspheme blasphemous blasphemy blasted blatant blatantly blather bleak bleakly bleakness bleed bleeding bleeds blemish blind blinding blindingly blindside blister blistering bloated blockage blockhead bloodshed bloodthirsty bloody blotchy blow blunder blundering blunders blunt blur bluring blurred blurring blurry blurs blurt boastful boggle bogus boil boiling boisterous bomb bombard bombardment bombastic bondage bonkers bore bored boredom bores boring botch bother bothered bothering bothers bothersome bowdlerize boycott braggart bragger brainless brainwash brash brashly brashness brat bravado brazen brazenly brazenness breach break break-up break-ups breakdown breaking breaks breakup breakups bribery brimstone bristle brittle broke broken broken-hearted brood browbeat bruise bruised bruises bruising brusque brutal brutalising brutalities brutality brutalize brutalizing brutally brute brutish bs buckle bug bugging buggy bugs bulkier bulkiness bulky bulkyness bull**** bull---- bullies bullshit bullshyt bully bullying bullyingly bum bump bumped bumping bumpping bumps bumpy bungle bungler bungling bunk burden burdensome burdensomely burn burned burning burns bust busts busybody butcher butchery buzzing byzantine cackle calamities calamitous calamitously calamity callous calumniate calumniation calumnies calumnious calumniously calumny cancer cancerous cannibal cannibalize capitulate capricious capriciously capriciousness capsize careless carelessness caricature carnage carp cartoonish cash-strapped castigate castrated casualty cataclysm cataclysmal cataclysmic cataclysmically catastrophe catastrophes catastrophic catastrophically catastrophies caustic caustically cautionary cave censure chafe chaff chagrin challenging chaos chaotic chasten chastise chastisement chatter chatterbox cheap cheapen cheaply cheat cheated cheater cheating cheats checkered cheerless cheesy chide childish chill chilly chintzy choke choleric choppy chore chronic chunky clamor clamorous clash cliche cliched clique clog clogged clogs cloud clouding cloudy clueless clumsy clunky coarse cocky coerce coercion coercive cold coldly collapse collude collusion combative combust comical commiserate commonplace commotion commotions complacent complain complained complaining complains complaint complaints complex complicated complication complicit compulsion compulsive concede conceded conceit conceited concen concens concern concerned concerns concession concessions condemn condemnable condemnation condemned condemns condescend condescending condescendingly condescension confess confession confessions confined conflict conflicted conflicting conflicts confound confounded confounding confront confrontation confrontational confuse confused confuses confusing confusion confusions congested congestion cons conscons conservative conspicuous conspicuously conspiracies conspiracy conspirator conspiratorial conspire consternation contagious contaminate contaminated contaminates contaminating contamination contempt contemptible contemptuous contemptuously contend contention contentious contort contortions contradict contradiction contradictory contrariness contravene contrive contrived controversial controversy convoluted corrode corrosion corrosions corrosive corrupt corrupted corrupting corruption corrupts corruptted costlier costly counter-productive counterproductive coupists covetous coward cowardly crabby crack cracked cracks craftily craftly crafty cramp cramped cramping cranky crap crappy craps crash crashed crashes crashing crass craven cravenly craze crazily craziness crazy creak creaking creaks credulous creep creeping creeps creepy crept crime criminal cringe cringed cringes cripple crippled cripples crippling crisis critic critical criticism criticisms criticize criticized criticizing critics cronyism crook crooked crooks crowded crowdedness crude cruel crueler cruelest cruelly cruelness cruelties cruelty crumble crumbling crummy crumple crumpled crumples crush crushed crushing cry culpable culprit cumbersome cunt cunts cuplrit curse cursed curses curt cuss cussed cutthroat cynical cynicism d*mn damage damaged damages damaging damn damnable damnably damnation damned damning damper danger dangerous dangerousness dark darken darkened darker darkness dastard dastardly daunt daunting dauntingly dawdle daze dazed dead deadbeat deadlock deadly deadweight deaf dearth death debacle debase debasement debaser debatable debauch debaucher debauchery debilitate debilitating debility debt debts decadence decadent decay decayed deceit deceitful deceitfully deceitfulness deceive deceiver deceivers deceiving deception deceptive deceptively declaim decline declines declining decrement decrepit decrepitude decry defamation defamations defamatory defame defect defective defects defensive defiance defiant defiantly deficiencies deficiency deficient defile defiler deform deformed defrauding defunct defy degenerate degenerately degeneration degradation degrade degrading degradingly dehumanization dehumanize deign deject dejected dejectedly dejection delay delayed delaying delays delinquency delinquent delirious delirium delude deluded deluge delusion delusional delusions demean demeaning demise demolish demolisher demon demonic demonize demonized demonizes demonizing demoralize demoralizing demoralizingly denial denied denies denigrate denounce dense dent dented dents denunciate denunciation denunciations deny denying deplete deplorable deplorably deplore deploring deploringly de</t>
  </si>
  <si>
    <t>Workbook Settings 10</t>
  </si>
  <si>
    <t>prave depraved depravedly deprecate depress depressed depressing depressingly depression depressions deprive deprived deride derision derisive derisively derisiveness derogatory desecrate desert desertion desiccate desiccated desititute desolate desolately desolation despair despairing despairingly desperate desperately desperation despicable despicably despise despised despoil despoiler despondence despondency despondent despondently despot despotic despotism destabilisation destains destitute destitution destroy destroyer destruction destructive desultory deter deteriorate deteriorating deterioration deterrent detest detestable detestably detested detesting detests detract detracted detracting detraction detracts detriment detrimental devastate devastated devastates devastating devastatingly devastation deviate deviation devil devilish devilishly devilment devilry devious deviously deviousness devoid diabolic diabolical diabolically diametrically diappointed diatribe diatribes dick dictator dictatorial die die-hard died dies difficult difficulties difficulty diffidence dilapidated dilemma dilly-dally dim dimmer din ding dings dinky dire direly direness dirt dirtbag dirtbags dirts dirty disable disabled disaccord disadvantage disadvantaged disadvantageous disadvantages disaffect disaffected disaffirm disagree disagreeable disagreeably disagreed disagreeing disagreement disagrees disallow disapointed disapointing disapointment disappoint disappointed disappointing disappointingly disappointment disappointments disappoints disapprobation disapproval disapprove disapproving disarm disarray disaster disasterous disastrous disastrously disavow disavowal disbelief disbelieve disbeliever disclaim discombobulate discomfit discomfititure discomfort discompose disconcert disconcerted disconcerting disconcertingly disconsolate disconsolately disconsolation discontent discontented discontentedly discontinued discontinuity discontinuous discord discordance discordant discountenance discourage discouragement discouraging discouragingly discourteous discourteously discoutinous discredit discrepant discriminate discrimination discriminatory disdain disdained disdainful disdainfully disfavor disgrace disgraced disgraceful disgracefully disgruntle disgruntled disgust disgusted disgustedly disgustful disgustfully disgusting disgustingly dishearten disheartening dishearteningly dishonest dishonestly dishonesty dishonor dishonorable dishonorablely disillusion disillusioned disillusionment disillusions disinclination disinclined disingenuous disingenuously disintegrate disintegrated disintegrates disintegration disinterest disinterested dislike disliked dislikes disliking dislocated disloyal disloyalty dismal dismally dismalness dismay dismayed dismaying dismayingly dismissive dismissively disobedience disobedient disobey disoobedient disorder disordered disorderly disorganized disorient disoriented disown disparage disparaging disparagingly dispensable dispirit dispirited dispiritedly dispiriting displace displaced displease displeased displeasing displeasure disproportionate disprove disputable dispute disputed disquiet disquieting disquietingly disquietude disregard disregardful disreputable disrepute disrespect disrespectable disrespectablity disrespectful disrespectfully disrespectfulness disrespecting disrupt disruption disruptive diss dissapointed dissappointed dissappointing dissatisfaction dissatisfactory dissatisfied dissatisfies dissatisfy dissatisfying dissed dissemble dissembler dissension dissent dissenter dissention disservice disses dissidence dissident dissidents dissing dissocial dissolute dissolution dissonance dissonant dissonantly dissuade dissuasive distains distaste distasteful distastefully distort distorted distortion distorts distract distracting distraction distraught distraughtly distraughtness distress distressed distressing distressingly distrust distrustful distrusting disturb disturbance disturbed disturbing disturbingly disunity disvalue divergent divisive divisively divisiveness dizzing dizzingly dizzy doddering dodgey dogged doggedly dogmatic doldrums domineer domineering donside doom doomed doomsday dope doubt doubtful doubtfully doubts douchbag douchebag douchebags downbeat downcast downer downfall downfallen downgrade downhearted downheartedly downhill downside downsides downturn downturns drab draconian draconic drag dragged dragging dragoon drags drain drained draining drains drastic drastically drawback drawbacks dread dreadful dreadfully dreadfulness dreary dripped dripping drippy drips drones droop droops drop-out drop-outs dropout dropouts drought drowning drunk drunkard drunken dubious dubiously dubitable dud dull dullard dumb dumbfound dump dumped dumping dumps dunce dungeon dungeons dupe dust dusty dwindling dying earsplitting eccentric eccentricity effigy effrontery egocentric egomania egotism egotistical egotistically egregious egregiously election-rigger elimination emaciated emasculate embarrass embarrassing embarrassingly embarrassment embattled embroil embroiled embroilment emergency emphatic emphatically emptiness encroach encroachment endanger enemies enemy enervate enfeeble enflame engulf enjoin enmity enrage enraged enraging enslave entangle entanglement entrap entrapment envious enviously enviousness epidemic equivocal erase erode erodes erosion err errant erratic erratically erroneous erroneously error errors eruptions escapade eschew estranged evade evasion evasive evil evildoer evils eviscerate exacerbate exagerate exagerated exagerates exaggerate exaggeration exasperate exasperated exasperating exasperatingly exasperation excessive excessively exclusion excoriate excruciating excruciatingly excuse excuses execrate exhaust exhausted exhaustion exhausts exhorbitant exhort exile exorbitant exorbitantance exorbitantly expel expensive expire expired explode exploit exploitation explosive expropriate expropriation expulse expunge exterminate exterminati</t>
  </si>
  <si>
    <t>Workbook Settings 11</t>
  </si>
  <si>
    <t>on extinguish extort extortion extraneous extravagance extravagant extravagantly extremism extremist extremists eyesore f**k fabricate fabrication facetious facetiously fail failed failing fails failure failures faint fainthearted faithless fake fall fallacies fallacious fallaciously fallaciousness fallacy fallen falling fallout falls false falsehood falsely falsify falter faltered famine famished fanatic fanatical fanatically fanaticism fanatics fanciful far-fetched farce farcical farcical-yet-provocative farcically farfetched fascism fascist fastidious fastidiously fastuous fat fat-cat fat-cats fatal fatalistic fatalistically fatally fatcat fatcats fateful fatefully fathomless fatigue fatigued fatique fatty fatuity fatuous fatuously fault faults faulty fawningly faze fear fearful fearfully fears fearsome feckless feeble feeblely feebleminded feign feint fell felon felonious ferociously ferocity fetid fever feverish fevers fiasco fib fibber fickle fiction fictional fictitious fidget fidgety fiend fiendish fierce figurehead filth filthy finagle finicky fissures fist flabbergast flabbergasted flagging flagrant flagrantly flair flairs flak flake flakey flakieness flaking flaky flare flares flareup flareups flat-out flaunt flaw flawed flaws flee fleed fleeing fleer flees fleeting flicering flicker flickering flickers flighty flimflam flimsy flirt flirty floored flounder floundering flout fluster foe fool fooled foolhardy foolish foolishly foolishness forbid forbidden forbidding forceful foreboding forebodingly forfeit forged forgetful forgetfully forgetfulness forlorn forlornly forsake forsaken forswear foul foully foulness fractious fractiously fracture fragile fragmented frail frantic frantically franticly fraud fraudulent fraught frazzle frazzled freak freaking freakish freakishly freaks freeze freezes freezing frenetic frenetically frenzied frenzy fret fretful frets friction frictions fried friggin frigging fright frighten frightening frighteningly frightful frightfully frigid frost frown froze frozen fruitless fruitlessly frustrate frustrated frustrates frustrating frustratingly frustration frustrations fuck fucking fudge fugitive full-blown fulminate fumble fume fumes fundamentalism funky funnily funny furious furiously furor fury fuss fussy fustigate fusty futile futilely futility fuzzy gabble gaff gaffe gainsay gainsayer gall galling gallingly galls gangster gape garbage garish gasp gauche gaudy gawk gawky geezer genocide get-rich ghastly ghetto ghosting gibber gibberish gibe giddy gimmick gimmicked gimmicking gimmicks gimmicky glare glaringly glib glibly glitch glitches gloatingly gloom gloomy glower glum glut gnawing goad goading god-awful goof goofy goon gossip graceless gracelessly graft grainy grapple grate grating gravely greasy greed greedy grief grievance grievances grieve grieving grievous grievously grim grimace grind gripe gripes grisly gritty gross grossly grotesque grouch grouchy groundless grouse growl grudge grudges grudging grudgingly gruesome gruesomely gruff grumble grumpier grumpiest grumpily grumpish grumpy guile guilt guiltily guilty gullible gutless gutter hack hacks haggard haggle hairloss halfhearted halfheartedly hallucinate hallucination hamper hampered handicapped hang hangs haphazard hapless harangue harass harassed harasses harassment harboring harbors hard hard-hit hard-line hard-liner hardball harden hardened hardheaded hardhearted hardliner hardliners hardship hardships harm harmed harmful harms harpy harridan harried harrow harsh harshly hasseling hassle hassled hassles haste hastily hasty hate hated hateful hatefully hatefulness hater haters hates hating hatred haughtily haughty haunt haunting havoc hawkish haywire hazard hazardous haze hazy head-aches headache headaches heartbreaker heartbreaking heartbreakingly heartless heathen heavy-handed heavyhearted heck heckle heckled heckles hectic hedge hedonistic heedless hefty hegemonism hegemonistic hegemony heinous hell hell-bent hellion hells helpless helplessly helplessness heresy heretic heretical hesitant hestitant hideous hideously hideousness high-priced hiliarious hinder hindrance hiss hissed hissing ho-hum hoard hoax hobble hogs hollow hoodium hoodwink hooligan hopeless hopelessly hopelessness horde horrendous horrendously horrible horrid horrific horrified horrifies horrify horrifying horrifys hostage hostile hostilities hostility hotbeds hothead hotheaded hothouse hubris huckster hum humid humiliate humiliating humiliation humming hung hurt hurted hurtful hurting hurts hustler hype hypocricy hypocrisy hypocrite hypocrites hypocritical hypocritically hysteria hysteric hysterical hysterically hysterics idiocies idiocy idiot idiotic idiotically idiots idle ignoble ignominious ignominiously ignominy ignorance ignorant ignore ill-advised ill-conceived ill-defined ill-designed ill-fated ill-favored ill-formed ill-mannered ill-natured ill-sorted ill-tempered ill-treated ill-treatment ill-usage ill-used illegal illegally illegitimate illicit illiterate illness illogic illogical illogically illusion illusions illusory imaginary imbalance imbecile imbroglio immaterial immature imminence imminently immobilized immoderate immoderately immodest immoral immorality immorally immovable impair impaired impasse impatience impatient impatiently impeach impedance impede impediment impending impenitent imperfect imperfection imperfections imperfectly imperialist imperil imperious imperiously impermissible impersonal impertinent impetuous impetuously impiety impinge impious implacable implausible implausibly implicate implication implode impolite impolitely impolitic importunate importune impose imposers imposing imposition impossible impossiblity impossibly impotent impoverish impoverished impractical imprecate imprecise imprecisely imprecision imprison imprisonment improbability improbable improbably improper improperly impropriety imprudence imprudent impudence impudent impudently impugn impulsive impulsively i</t>
  </si>
  <si>
    <t>Workbook Settings 12</t>
  </si>
  <si>
    <t>mpunity impure impurity inability inaccuracies inaccuracy inaccurate inaccurately inaction inactive inadequacy inadequate inadequately inadverent inadverently inadvisable inadvisably inane inanely inappropriate inappropriately inapt inaptitude inarticulate inattentive inaudible incapable incapably incautious incendiary incense incessant incessantly incite incitement incivility inclement incognizant incoherence incoherent incoherently incommensurate incomparable incomparably incompatability incompatibility incompatible incompetence incompetent incompetently incomplete incompliant incomprehensible incomprehension inconceivable inconceivably incongruous incongruously inconsequent inconsequential inconsequentially inconsequently inconsiderate inconsiderately inconsistence inconsistencies inconsistency inconsistent inconsolable inconsolably inconstant inconvenience inconveniently incorrect incorrectly incorrigible incorrigibly incredulous incredulously inculcate indecency indecent indecently indecision indecisive indecisively indecorum indefensible indelicate indeterminable indeterminably indeterminate indifference indifferent indigent indignant indignantly indignation indignity indiscernible indiscreet indiscreetly indiscretion indiscriminate indiscriminately indiscriminating indistinguishable indoctrinate indoctrination indolent indulge ineffective ineffectively ineffectiveness ineffectual ineffectually ineffectualness inefficacious inefficacy inefficiency inefficient inefficiently inelegance inelegant ineligible ineloquent ineloquently inept ineptitude ineptly inequalities inequality inequitable inequitably inequities inescapable inescapably inessential inevitable inevitably inexcusable inexcusably inexorable inexorably inexperience inexperienced inexpert inexpertly inexpiable inexplainable inextricable inextricably infamous infamously infamy infected infection infections inferior inferiority infernal infest infested infidel infidels infiltrator infiltrators infirm inflame inflammation inflammatory inflammed inflated inflationary inflexible inflict infraction infringe infringement infringements infuriate infuriated infuriating infuriatingly inglorious ingrate ingratitude inhibit inhibition inhospitable inhospitality inhuman inhumane inhumanity inimical inimically iniquitous iniquity injudicious injure injurious injury injustice injustices innuendo inoperable inopportune inordinate inordinately insane insanely insanity insatiable insecure insecurity insensible insensitive insensitively insensitivity insidious insidiously insignificance insignificant insignificantly insincere insincerely insincerity insinuate insinuating insinuation insociable insolence insolent insolently insolvent insouciance instability instable instigate instigator instigators insubordinate insubstantial insubstantially insufferable insufferably insufficiency insufficient insufficiently insular insult insulted insulting insultingly insults insupportable insupportably insurmountable insurmountably insurrection intefere inteferes intense interfere interference interferes intermittent interrupt interruption interruptions intimidate intimidating intimidatingly intimidation intolerable intolerablely intolerance intoxicate intractable intransigence intransigent intrude intrusion intrusive inundate inundated invader invalid invalidate invalidity invasive invective inveigle invidious invidiously invidiousness invisible involuntarily involuntary irascible irate irately ire irk irked irking irks irksome irksomely irksomeness irksomenesses ironic ironical ironically ironies irony irragularity irrational irrationalities irrationality irrationally irrationals irreconcilable irrecoverable irrecoverableness irrecoverablenesses irrecoverably irredeemable irredeemably irreformable irregular irregularity irrelevance irrelevant irreparable irreplacible irrepressible irresolute irresolvable irresponsible irresponsibly irretating irretrievable irreversible irritable irritably irritant irritate irritated irritating irritation irritations isolate isolated isolation issue issues itch itching itchy jabber jaded jagged jam jarring jaundiced jealous jealously jealousness jealousy jeer jeering jeeringly jeers jeopardize jeopardy jerk jerky jitter jitters jittery job-killing jobless joke joker jolt judder juddering judders jumpy junk junky junkyard jutter jutters kaput kill killed killer killing killjoy kills knave knife knock knotted kook kooky lack lackadaisical lacked lackey lackeys lacking lackluster lacks laconic lag lagged lagging laggy lags laid-off lambast lambaste lame lame-duck lament lamentable lamentably languid languish languor languorous languorously lanky lapse lapsed lapses lascivious last-ditch latency laughable laughably laughingstock lawbreaker lawbreaking lawless lawlessness layoff layoff-happy lazy leak leakage leakages leaking leaks leaky lech lecher lecherous lechery leech leer leery left-leaning lemon lengthy less-developed lesser-known letch lethal lethargic lethargy lewd lewdly lewdness liability liable liar liars licentious licentiously licentiousness lie lied lier lies life-threatening lifeless limit limitation limitations limited limits limp listless litigious little-known livid lividly loath loathe loathing loathly loathsome loathsomely lone loneliness lonely loner lonesome long-time long-winded longing longingly loophole loopholes loose loot lorn lose loser losers loses losing loss losses lost loud louder lousy loveless lovelorn low-rated lowly ludicrous ludicrously lugubrious lukewarm lull lumpy lunatic lunaticism lurch lure lurid lurk lurking lying macabre mad madden maddening maddeningly madder madly madman madness maladjusted maladjustment malady malaise malcontent malcontented maledict malevolence malevolent malevolently malice malicious maliciously maliciousness malign malignant malodorous maltreatment mangle mangled mangles mangling mania maniac maniacal manic manipulate manipulation manipulative manipulators ma</t>
  </si>
  <si>
    <t>Workbook Settings 13</t>
  </si>
  <si>
    <t>r marginal marginally martyrdom martyrdom-seeking mashed massacre massacres matte mawkish mawkishly mawkishness meager meaningless meanness measly meddle meddlesome mediocre mediocrity melancholy melodramatic melodramatically meltdown menace menacing menacingly mendacious mendacity menial merciless mercilessly mess messed messes messing messy midget miff militancy mindless mindlessly mirage mire misalign misaligned misaligns misapprehend misbecome misbecoming misbegotten misbehave misbehavior miscalculate miscalculation miscellaneous mischief mischievous mischievously misconception misconceptions miscreant miscreants misdirection miser miserable miserableness miserably miseries miserly misery misfit misfortune misgiving misgivings misguidance misguide misguided mishandle mishap misinform misinformed misinterpret misjudge misjudgment mislead misleading misleadingly mislike mismanage mispronounce mispronounced mispronounces misread misreading misrepresent misrepresentation miss missed misses misstatement mist mistake mistaken mistakenly mistakes mistified mistress mistrust mistrustful mistrustfully mists misunderstand misunderstanding misunderstandings misunderstood misuse moan mobster mock mocked mockeries mockery mocking mockingly mocks molest molestation monotonous monotony monster monstrosities monstrosity monstrous monstrously moody moot mope morbid morbidly mordant mordantly moribund moron moronic morons mortification mortified mortify mortifying motionless motley mourn mourner mournful mournfully muddle muddy mudslinger mudslinging mulish multi-polarization mundane murder murderer murderous murderously murky muscle-flexing mushy musty mysterious mysteriously mystery mystify myth nag nagging naive naively narrower nastily nastiness nasty naughty nauseate nauseates nauseating nauseatingly naïve nebulous nebulously needless needlessly needy nefarious nefariously negate negation negative negatives negativity neglect neglected negligence negligent nemesis nepotism nervous nervously nervousness nettle nettlesome neurotic neurotically niggle niggles nightmare nightmarish nightmarishly nitpick nitpicking noise noises noisier noisy non-confidence nonexistent nonresponsive nonsense nosey notoriety notorious notoriously noxious nuisance numb obese object objection objectionable objections oblique obliterate obliterated oblivious obnoxious obnoxiously obscene obscenely obscenity obscure obscured obscures obscurity obsess obsessive obsessively obsessiveness obsolete obstacle obstinate obstinately obstruct obstructed obstructing obstruction obstructs obtrusive obtuse occlude occluded occludes occluding odd odder oddest oddities oddity oddly odor offence offend offender offending offenses offensive offensively offensiveness officious ominous ominously omission omit one-sided onerous onerously onslaught opinionated opponent opportunistic oppose opposition oppositions oppress oppression oppressive oppressively oppressiveness oppressors ordeal orphan ostracize outbreak outburst outbursts outcast outcry outlaw outmoded outrage outraged outrageous outrageously outrageousness outrages outsider over-acted over-awe over-balanced over-hyped over-priced over-valuation overact overacted overawe overbalance overbalanced overbearing overbearingly overblown overdo overdone overdue overemphasize overheat overkill overloaded overlook overpaid overpayed overplay overpower overpriced overrated overreach overrun overshadow oversight oversights oversimplification oversimplified oversimplify oversize overstate overstated overstatement overstatements overstates overtaxed overthrow overthrows overturn overweight overwhelm overwhelmed overwhelming overwhelmingly overwhelms overzealous overzealously overzelous pain painful painfull painfully pains pale pales paltry pan pandemonium pander pandering panders panic panick panicked panicking panicky paradoxical paradoxically paralize paralyzed paranoia paranoid parasite pariah parody partiality partisan partisans passe passive passiveness pathetic pathetically patronize paucity pauper paupers payback peculiar peculiarly pedantic peeled peeve peeved peevish peevishly penalize penalty perfidious perfidity perfunctory peril perilous perilously perish pernicious perplex perplexed perplexing perplexity persecute persecution pertinacious pertinaciously pertinacity perturb perturbed pervasive perverse perversely perversion perversity pervert perverted perverts pessimism pessimistic pessimistically pest pestilent petrified petrify pettifog petty phobia phobic phony picket picketed picketing pickets picky pig pigs pillage pillory pimple pinch pique pitiable pitiful pitifully pitiless pitilessly pittance pity plagiarize plague plasticky plaything plea pleas plebeian plight plot plotters ploy plunder plunderer pointless pointlessly poison poisonous poisonously pokey poky polarisation polemize pollute polluter polluters polution pompous poor poorer poorest poorly posturing pout poverty powerless prate pratfall prattle precarious precariously precipitate precipitous predatory predicament prejudge prejudice prejudices prejudicial premeditated preoccupy preposterous preposterously presumptuous presumptuously pretence pretend pretense pretentious pretentiously prevaricate pricey pricier prick prickle prickles prideful prik primitive prison prisoner problem problematic problems procrastinate procrastinates procrastination profane profanity prohibit prohibitive prohibitively propaganda propagandize proprietary prosecute protest protested protesting protests protracted provocation provocative provoke pry pugnacious pugnaciously pugnacity punch punish punishable punitive punk puny puppet puppets puzzled puzzlement puzzling quack qualm qualms quandary quarrel quarrellous quarrellously quarrels quarrelsome quash queer questionable quibble quibbles quitter rabid racism racist racists racy radical radicalization radically radicals rage ragged raging rail raked rampage rampant ramshackle rancor random</t>
  </si>
  <si>
    <t>Workbook Settings 14</t>
  </si>
  <si>
    <t>ly rankle rant ranted ranting rantingly rants rape raped raping rascal rascals rash rattle rattled rattles ravage raving reactionary rebellious rebuff rebuke recalcitrant recant recession recessionary reckless recklessly recklessness recoil recourses redundancy redundant refusal refuse refused refuses refusing refutation refute refuted refutes refuting regress regression regressive regret regreted regretful regretfully regrets regrettable regrettably regretted reject rejected rejecting rejection rejects relapse relentless relentlessly relentlessness reluctance reluctant reluctantly remorse remorseful remorsefully remorseless remorselessly remorselessness renounce renunciation repel repetitive reprehensible reprehensibly reprehension reprehensive repress repression repressive reprimand reproach reproachful reprove reprovingly repudiate repudiation repugn repugnance repugnant repugnantly repulse repulsed repulsing repulsive repulsively repulsiveness resent resentful resentment resignation resigned resistance restless restlessness restrict restricted restriction restrictive resurgent retaliate retaliatory retard retarded retardedness retards reticent retract retreat retreated revenge revengeful revengefully revert revile reviled revoke revolt revolting revoltingly revulsion revulsive rhapsodize rhetoric rhetorical ricer ridicule ridicules ridiculous ridiculously rife rift rifts rigid rigidity rigidness rile riled rip rip-off ripoff ripped risk risks risky rival rivalry roadblocks rocky rogue rollercoaster rot rotten rough rremediable rubbish rude rue ruffian ruffle ruin ruined ruining ruinous ruins rumbling rumor rumors rumours rumple run-down runaway rupture rust rusts rusty rut ruthless ruthlessly ruthlessness ruts sabotage sack sacrificed sad sadden sadly sadness sag sagged sagging saggy sags salacious sanctimonious sap sarcasm sarcastic sarcastically sardonic sardonically sass satirical satirize savage savaged savagery savages scaly scam scams scandal scandalize scandalized scandalous scandalously scandals scandel scandels scant scapegoat scar scarce scarcely scarcity scare scared scarier scariest scarily scarred scars scary scathing scathingly sceptical scoff scoffingly scold scolded scolding scoldingly scorching scorchingly scorn scornful scornfully scoundrel scourge scowl scramble scrambled scrambles scrambling scrap scratch scratched scratches scratchy scream screech screw-up screwed screwed-up screwy scuff scuffs scum scummy second-class second-tier secretive sedentary seedy seethe seething self-coup self-criticism self-defeating self-destructive self-humiliation self-interest self-interested self-serving selfinterested selfish selfishly selfishness semi-retarded senile sensationalize senseless senselessly seriousness sermonize servitude set-up setback setbacks sever severe severity sh*t shabby shadowy shady shake shaky shallow sham shambles shame shameful shamefully shamefulness shameless shamelessly shamelessness shark sharply shatter shemale shimmer shimmy shipwreck shirk shirker shit shiver shock shocked shocking shockingly shoddy short-lived shortage shortchange shortcoming shortcomings shortness shortsighted shortsightedness showdown shrew shriek shrill shrilly shrivel shroud shrouded shrug shun shunned sick sicken sickening sickeningly sickly sickness sidetrack sidetracked siege sillily silly simplistic simplistically sin sinful sinfully sinister sinisterly sink sinking skeletons skeptic skeptical skeptically skepticism sketchy skimpy skinny skittish skittishly skulk slack slander slanderer slanderous slanderously slanders slap slashing slaughter slaughtered slave slaves sleazy slime slog slogged slogging slogs sloooooooooooooow sloooow slooow sloow sloppily sloppy sloth slothful slow slow-moving slowed slower slowest slowly sloww slowww slowwww slug sluggish slump slumping slumpping slur slut sluts sly smack smallish smash smear smell smelled smelling smells smelly smelt smoke smokescreen smolder smoldering smother smoulder smouldering smudge smudged smudges smudging smug smugly smut smuttier smuttiest smutty snag snagged snagging snags snappish snappishly snare snarky snarl sneak sneakily sneaky sneer sneering sneeringly snob snobbish snobby snobish snobs snub so-cal soapy sob sober sobering solemn solicitude somber sore sorely soreness sorrow sorrowful sorrowfully sorry sour sourly spade spank spendy spew spewed spewing spews spilling spinster spiritless spite spiteful spitefully spitefulness splatter split splitting spoil spoilage spoilages spoiled spoilled spoils spook spookier spookiest spookily spooky spoon-fed spoon-feed spoonfed sporadic spotty spurious spurn sputter squabble squabbling squander squash squeak squeaks squeaky squeal squealing squeals squirm stab stagnant stagnate stagnation staid stain stains stale stalemate stall stalls stammer stampede standstill stark starkly startle startling startlingly starvation starve static steal stealing steals steep steeply stench stereotype stereotypical stereotypically stern stew sticky stiff stiffness stifle stifling stiflingly stigma stigmatize sting stinging stingingly stingy stink stinks stodgy stole stolen stooge stooges stormy straggle straggler strain strained straining strange strangely stranger strangest strangle streaky strenuous stress stresses stressful stressfully stricken strict strictly strident stridently strife strike stringent stringently struck struggle struggled struggles struggling strut stubborn stubbornly stubbornness stuck stuffy stumble stumbled stumbles stump stumped stumps stun stunt stunted stupid stupidest stupidity stupidly stupified stupify stupor stutter stuttered stuttering stutters sty stymied sub-par subdued subjected subjection subjugate subjugation submissive subordinate subpoena subpoenas subservience subservient substandard subtract subversion subversive subversively subvert succumb suck sucked sucker sucks sucky sue sued sueing sues suffer suffered sufferer sufferers suffering suff</t>
  </si>
  <si>
    <t>Workbook Settings 15</t>
  </si>
  <si>
    <t>ers suffocate sugar-coat sugar-coated sugarcoated suicidal suicide sulk sullen sully sunder sunk sunken superficial superficiality superficially superfluous superstition superstitious suppress suppression surrender susceptible suspect suspicion suspicions suspicious suspiciously swagger swamped sweaty swelled swelling swindle swipe swollen symptom symptoms syndrome taboo tacky taint tainted tamper tangle tangled tangles tank tanked tanks tantrum tardy tarnish tarnished tarnishes tarnishing tattered taunt taunting tauntingly taunts taut tawdry taxing tease teasingly tedious tediously temerity temper tempest temptation tenderness tense tension tentative tentatively tenuous tenuously tepid terrible terribleness terribly terror terror-genic terrorism terrorize testily testy tetchily tetchy thankless thicker thirst thorny thoughtless thoughtlessly thoughtlessness thrash threat threaten threatening threats threesome throb throbbed throbbing throbs throttle thug thumb-down thumbs-down thwart time-consuming timid timidity timidly timidness tin-y tingled tingling tired tiresome tiring tiringly toil toll top-heavy topple torment tormented torrent tortuous torture tortured tortures torturing torturous torturously totalitarian touchy toughness tout touted touts toxic traduce tragedy tragic tragically traitor traitorous traitorously tramp trample transgress transgression trap traped trapped trash trashed trashy trauma traumatic traumatically traumatize traumatized travesties travesty treacherous treacherously treachery treason treasonous trick tricked trickery tricky trivial trivialize trouble troubled troublemaker troubles troublesome troublesomely troubling troublingly truant tumble tumbled tumbles tumultuous turbulent turmoil twist twisted twists two-faced two-faces tyrannical tyrannically tyranny tyrant ugh uglier ugliest ugliness ugly ulterior ultimatum ultimatums ultra-hardline un-viewable unable unacceptable unacceptablely unacceptably unaccessible unaccustomed unachievable unaffordable unappealing unattractive unauthentic unavailable unavoidably unbearable unbearablely unbelievable unbelievably uncaring uncertain uncivil uncivilized unclean unclear uncollectible uncomfortable uncomfortably uncomfy uncompetitive uncompromising uncompromisingly unconfirmed unconstitutional uncontrolled unconvincing unconvincingly uncooperative uncouth uncreative undecided undefined undependability undependable undercut undercuts undercutting underdog underestimate underlings undermine undermined undermines undermining underpaid underpowered undersized undesirable undetermined undid undignified undissolved undocumented undone undue unease uneasily uneasiness uneasy uneconomical unemployed unequal unethical uneven uneventful unexpected unexpectedly unexplained unfairly unfaithful unfaithfully unfamiliar unfavorable unfeeling unfinished unfit unforeseen unforgiving unfortunate unfortunately unfounded unfriendly unfulfilled unfunded ungovernable ungrateful unhappily unhappiness unhappy unhealthy unhelpful unilateralism unimaginable unimaginably unimportant uninformed uninsured unintelligible unintelligile unipolar unjust unjustifiable unjustifiably unjustified unjustly unkind unkindly unknown unlamentable unlamentably unlawful unlawfully unlawfulness unleash unlicensed unlikely unlucky unmoved unnatural unnaturally unnecessary unneeded unnerve unnerved unnerving unnervingly unnoticed unobserved unorthodox unorthodoxy unpleasant unpleasantries unpopular unpredictable unprepared unproductive unprofitable unprove unproved unproven unproves unproving unqualified unravel unraveled unreachable unreadable unrealistic unreasonable unreasonably unrelenting unrelentingly unreliability unreliable unresolved unresponsive unrest unruly unsafe unsatisfactory unsavory unscrupulous unscrupulously unsecure unseemly unsettle unsettled unsettling unsettlingly unskilled unsophisticated unsound unspeakable unspeakablely unspecified unstable unsteadily unsteadiness unsteady unsuccessful unsuccessfully unsupported unsupportive unsure unsuspecting unsustainable untenable untested unthinkable unthinkably untimely untouched untrue untrustworthy untruthful unusable unusably unuseable unuseably unusual unusually unviewable unwanted unwarranted unwatchable unwelcome unwell unwieldy unwilling unwillingly unwillingness unwise unwisely unworkable unworthy unyielding upbraid upheaval uprising uproar uproarious uproariously uproarous uproarously uproot upset upseting upsets upsetting upsettingly urgent useless usurp usurper utterly vagrant vague vagueness vain vainly vanity vehement vehemently vengeance vengeful vengefully vengefulness venom venomous venomously vent vestiges vex vexation vexing vexingly vibrate vibrated vibrates vibrating vibration vice vicious viciously viciousness victimize vile vileness vilify villainous villainously villains villian villianous villianously villify vindictive vindictively vindictiveness violate violation violator violators violent violently viper virulence virulent virulently virus vociferous vociferously volatile volatility vomit vomited vomiting vomits vulgar vulnerable wack wail wallow wane waning wanton war-like warily wariness warlike warned warning warp warped wary washed-out waste wasted wasteful wastefulness wasting water-down watered-down wayward weak weaken weakening weaker weakness weaknesses weariness wearisome weary wedge weed weep weird weirdly wheedle whimper whine whining whiny whips whore whores wicked wickedly wickedness wild wildly wiles wilt wily wimpy wince wobble wobbled wobbles woe woebegone woeful woefully womanizer womanizing worn worried worriedly worrier worries worrisome worry worrying worryingly worse worsen worsening worst worthless worthlessly worthlessness wound wounds wrangle wrath wreak wreaked wreaks wreck wrest wrestle wretch wretched wretchedly wretchedness wrinkle wrinkled wrinkles wrip wripped wripping writhe wrong wrongful wrongly wrought yawn zap zapped zaps zealot zealou</t>
  </si>
  <si>
    <t>Workbook Settings 16</t>
  </si>
  <si>
    <t xml:space="preserve">s zealously zombie▓SentimentWordsInList3░Hate Kill Hurt Shoot Destroy Bomb Knife Stab Blowup Burn&lt;/value&gt;_x000D_
      &lt;/setting&gt;_x000D_
      &lt;setting name="TimeSeriesUserSettings" serializeAs="String"&gt;_x000D_
        &lt;value&gt;TimeColumnName░Tweet Date (UTC)▓TimeSlice░Hours▓UniqueEdges░True▓UniqueColumnName░Imported ID▓SlicerColumns░Relationship,Hashtags in Tweet&lt;/value&gt;_x000D_
      &lt;/setting&gt;_x000D_
      &lt;setting name="OverallMetricsUserSettings" serializeAs="String"&gt;_x000D_
        &lt;value&gt;ColumnNameForEdgeType░Relationship&lt;/value&gt;_x000D_
      &lt;/setting&gt;_x000D_
    &lt;/GraphMetricUserSettings&gt;_x000D_
    &lt;AutomateTasksUserSettings&gt;_x000D_
      &lt;setting name="FolderToAutomate" serializeAs="String"&gt;_x000D_
        &lt;value /&gt;_x000D_
      &lt;/setting&gt;_x000D_
      &lt;setting name="TasksToRun" serializeAs="String"&gt;_x000D_
        &lt;value&gt;MergeDuplicateEdges, CalculateGraphMetrics, AutoFillWorkbook, CalculateClusters, ReadWorkbook, SaveWorkbookIfNeverSaved, SaveGraphImageFile, ExportToNodeXLGraphGallery, ExportToEmail&lt;/value&gt;_x000D_
      &lt;/setting&gt;_x000D_
      &lt;setting name="AutomateThisWorkbookOnly" serializeAs="String"&gt;_x000D_
        &lt;value&gt;True&lt;/value&gt;_x000D_
      &lt;/setting&gt;_x000D_
      &lt;setting name="FolderToSaveWorkbookTo" serializeAs="String"&gt;_x000D_
        &lt;value&gt;C:\Users\Administrator\Dropbox\NodeXL-EC2VM&lt;/value&gt;_x000D_
      &lt;/setting&gt;_x000D_
    &lt;/AutomateTasksUserSettings&gt;_x000D_
    &lt;AutoFillUserSettings3&gt;_x000D_
      &lt;setting name="VertexLabelSourceColumnName" serializeAs="String"&gt;_x000D_
        &lt;value&gt;Vertex&lt;/value&gt;_x000D_
      &lt;/setting&gt;_x000D_
      &lt;setting name="EdgeAlphaSourceColumnName" serializeAs="String"&gt;_x000D_
        &lt;value&gt;Edge Weight&lt;/value&gt;_x000D_
      &lt;/setting&gt;_x000D_
      &lt;setting name="VertexRadiusSourceColumnName" serializeAs="String"&gt;_x000D_
        &lt;value&gt;Followers&lt;/value&gt;_x000D_
      &lt;/setting&gt;_x000D_
      &lt;setting name="VertexYSourceColumnName" serializeAs="String"&gt;_x000D_
        &lt;value /&gt;_x000D_
      &lt;/setting&gt;_x000D_
      &lt;setting name="VertexXSourceColumnName" serializeAs="String"&gt;_x000D_
        &lt;value /&gt;_x000D_
      &lt;/setting&gt;_x000D_
      &lt;setting name="VertexLabelPositionSourceColumnName" serializeAs="String"&gt;_x000D_
        &lt;value /&gt;_x000D_
      &lt;/setting&gt;_x000D_
      &lt;setting name="EdgeLabelSourceColumnName" serializeAs="String"&gt;_x000D_
        &lt;value /&gt;_x000D_
      &lt;/setting&gt;_x000D_
      &lt;setting name="VertexColorSourceColumnName" serializeAs="String"&gt;_x000D_
        &lt;value /&gt;_x000D_
      &lt;/setting&gt;_x000D_
      &lt;setting name="EdgeVisibilitySourceColumnName" serializeAs="String"&gt;_x000D_
        &lt;value /&gt;_x000D_
      &lt;/setting&gt;_x000D_
      &lt;setting name="VertexLayoutOrderSourceColumnName" serializeAs="String"&gt;_x000D_
        &lt;value&gt;Betweenness Centrality&lt;/value&gt;_x000D_
      &lt;/setting&gt;_x000D_
      &lt;setting name="VertexToolTipSourceColumnName" serializeAs="String"&gt;_x000D_
        &lt;value /&gt;_x000D_
      &lt;/setting&gt;_x000D_
      &lt;setting name="VertexAlphaSourceColumnName" serializeAs="String"&gt;_x000D_
        &lt;value /&gt;_x000D_
      &lt;/setting&gt;_x000D_
      &lt;setting name="GroupCollapsedSourceColumnName" serializeAs="String"&gt;_x000D_
        &lt;value /&gt;_x000D_
      &lt;/setting&gt;_x000D_
      &lt;setting name="VertexPolarRSourceColumnName" serializeAs="String"&gt;_x000D_
        &lt;value /&gt;_x000D_
      &lt;/setting&gt;_x000D_
      &lt;setting name="EdgeWidthSourceColumnName" serializeAs="String"&gt;_x000D_
        &lt;value&gt;Edge Weight&lt;/value&gt;_x000D_
      &lt;/setting&gt;_x000D_
      &lt;setting name="VertexShapeSourceColumnName" serializeAs="String"&gt;_x000D_
        &lt;value&gt;In-Degree&lt;/value&gt;_x000D_
      &lt;/setting&gt;_x000D_
      &lt;setting name="EdgeStyleSourceColumnName" serializeAs="String"&gt;_x000D_
        &lt;value&gt;Edge Weight&lt;/value&gt;_x000D_
      &lt;/setting&gt;_x000D_
      &lt;setting name="EdgeColorSourceColumnName" serializeAs="String"&gt;_x000D_
        &lt;value&gt;Edge Weight&lt;/value&gt;_x000D_
      &lt;/setting&gt;_x000D_
      &lt;setting name="VertexPolarAngleSourceColumnName" serializeAs="String"&gt;_x000D_
        &lt;value /&gt;_x000D_
      &lt;/setting&gt;_x000D_
      &lt;setting name="VertexLabelFillColorSourceColumnName" serializeAs="String"&gt;_x000D_
        &lt;value /&gt;_x000D_
      &lt;/setting&gt;_x000D_
      &lt;setting name="VertexVisibilitySourceColumnName" serializeAs="String"&gt;_x000D_
        &lt;value /&gt;_x000D_
      &lt;/setting&gt;_x000D_
      &lt;setting name="VertexShapeDetails" serializeAs="String"&gt;_x000D_
        &lt;value&gt;GreaterThan	0	Image	Image&lt;/value&gt;_x000D_
      &lt;/setting&gt;_x000D_
      &lt;setting name="VertexYDetails" serializeAs="String"&gt;_x000D_
        &lt;value&gt;False	False	0	0	0	9999	False	False&lt;/value&gt;_x000D_
      &lt;/setting&gt;_x000D_
      &lt;setting name="VertexLayoutOrderDetails" serializeAs="String"&gt;_x000D_
        &lt;value&gt;False	False	0	0	1	9999	False	False&lt;/value&gt;_x000D_
      &lt;/setting&gt;_x000D_
      &lt;setting name="EdgeStyleDetails" serializeAs="String"&gt;_x000D_
        &lt;value&gt;GreaterThan	1	Dash Dot Dot	Solid&lt;/value&gt;_x000D_
      &lt;/setting&gt;_x000D_
      &lt;setting name="VertexColorDetails" serializeAs="String"&gt;_x000D_
        &lt;value&gt;False	False	0	10	Red	Green	False	False	True&lt;/value&gt;_x000D_
      &lt;/setting&gt;_x000D_
      &lt;setting name="EdgeAlphaDetails" serializeAs="String"&gt;_x000D_
        &lt;value&gt;False	False	0	0	35	12	True	False&lt;/value&gt;_x000D_
      &lt;/setting&gt;_x000D_
      &lt;setting name="VertexLabelPositionDetails" serializeAs="String"&gt;_x000D_
        &lt;value&gt;GreaterThan	0	Bottom Center	Nowhere&lt;/value&gt;_x000D_
      &lt;/setting&gt;_x000D_
      &lt;setting name="VertexVisibilityDetails" serializeAs="String"&gt;_x000D_
        &lt;value&gt;GreaterThan	0	Show if in an Edge	Skip&lt;/value&gt;_x000D_
      &lt;/setting&gt;_x000D_
      &lt;setting name="VertexPolarAngleDetails" serializeAs="String"&gt;_x000D_
        &lt;value&gt;False	False	0	0	0	359	False	False&lt;/value&gt;_x000D_
      &lt;/setting&gt;_x000D_
      &lt;setting name="VertexAlphaDetails" serializeAs="String"&gt;_x000D_
        &lt;value&gt;False	False	0	0	100	70	False	False&lt;/value&gt;_x000D_
      &lt;/setting&gt;_x000D_
      &lt;setting name="EdgeWidthDetails" serializeAs="String"&gt;_x000D_
        &lt;value&gt;False	False	0	0	3	10	True	False&lt;/value&gt;_x000D_
      &lt;/setting&gt;_x000D_
      &lt;setting name="GroupCollapsedDetails" serializeAs="String"&gt;_x000D_
        &lt;value&gt;GreaterThan	0	Yes	No&lt;/value&gt;_x000D_
      &lt;/setting&gt;_x000D_
      &lt;setting name="VertexRadiusDetails" serializeAs="String"&gt;_x000D_
        &lt;value&gt;False	False	0	0	162	1000	True	False&lt;/value&gt;_x000D_
      &lt;/setting&gt;_x000D_
      &lt;setting name="VertexXDetails" serializeAs="String"&gt;_x000D_
        &lt;value&gt;False	False	0	0	0	9999	False	False&lt;/value&gt;_x000D_
      &lt;/setting&gt;_x000D_
      &lt;setting name="EdgeColorDetails" serializeAs="String"&gt;_x000D_
        &lt;value&gt;False	False	0	0	Gray	Red	True	False	True&lt;/value&gt;_x000D_
      &lt;/setting&gt;_x000D_
      &lt;setting name="VertexLabelFillColorDetails" serializeAs="String"&gt;_x000D_
        &lt;value&gt;False	False	0	10	Red	</t>
  </si>
  <si>
    <t>Workbook Settings 17</t>
  </si>
  <si>
    <t>Green	False	False	True&lt;/value&gt;_x000D_
      &lt;/setting&gt;_x000D_
      &lt;setting name="EdgeVisibilityDetails" serializeAs="String"&gt;_x000D_
        &lt;value&gt;GreaterThan	0	Show	Skip&lt;/value&gt;_x000D_
      &lt;/setting&gt;_x000D_
      &lt;setting name="VertexPolarRDetails" serializeAs="String"&gt;_x000D_
        &lt;value&gt;False	False	0	0	0	1	False	False&lt;/value&gt;_x000D_
      &lt;/setting&gt;_x000D_
      &lt;setting name="GroupLabelSourceColumnName" serializeAs="String"&gt;_x000D_
        &lt;value&gt;Top Words in Tweet&lt;/value&gt;_x000D_
      &lt;/setting&gt;_x000D_
      &lt;setting name="GroupLabelDetails" serializeAs="String"&gt;_x000D_
        &lt;value&gt;True&lt;/value&gt;_x000D_
      &lt;/setting&gt;_x000D_
    &lt;/AutoFillUserSettings3&gt;_x000D_
    &lt;LayoutUserSettings&gt;_x000D_
      &lt;setting name="Layout" serializeAs="String"&gt;_x000D_
        &lt;value&gt;HarelKorenFastMultiscale&lt;/value&gt;_x000D_
      &lt;/setting&gt;_x000D_
      &lt;setting name="LayoutStyle" serializeAs="String"&gt;_x000D_
        &lt;value&gt;UseGroups&lt;/value&gt;_x000D_
      &lt;/setting&gt;_x000D_
      &lt;setting name="GroupRectanglePenWidth" serializeAs="String"&gt;_x000D_
        &lt;value&gt;1&lt;/value&gt;_x000D_
      &lt;/setting&gt;_x000D_
      &lt;setting name="FruchtermanReingoldC" serializeAs="String"&gt;_x000D_
        &lt;value&gt;3&lt;/value&gt;_x000D_
      &lt;/setting&gt;_x000D_
      &lt;setting name="HideIntergroupEdges" serializeAs="String"&gt;_x000D_
        &lt;value&gt;False&lt;/value&gt;_x000D_
      &lt;/setting&gt;_x000D_
      &lt;setting name="ImproveLayoutOfGroups" serializeAs="String"&gt;_x000D_
        &lt;value&gt;True&lt;/value&gt;_x000D_
      &lt;/setting&gt;_x000D_
      &lt;setting name="Margin" serializeAs="String"&gt;_x000D_
        &lt;value&gt;15&lt;/value&gt;_x000D_
      &lt;/setting&gt;_x000D_
      &lt;setting name="FruchtermanReingoldIterations" serializeAs="String"&gt;_x000D_
        &lt;value&gt;10&lt;/value&gt;_x000D_
      &lt;/setting&gt;_x000D_
      &lt;setting name="IntergroupEdgeStyle" serializeAs="String"&gt;_x000D_
        &lt;value&gt;Show&lt;/value&gt;_x000D_
      &lt;/setting&gt;_x000D_
    &lt;/LayoutUserSettings&gt;_x000D_
    &lt;GeneralUserSettings4&gt;_x000D_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&lt;setting name="ReadVertexLabels" serializeAs="String"&gt;_x000D_
        &lt;value&gt;True&lt;/value&gt;_x000D_
      &lt;/setting&gt;_x000D_
      &lt;setting name="ClearTablesBeforeImport" serializeAs="String"&gt;_x000D_
        &lt;value&gt;True&lt;/value&gt;_x000D_
      &lt;/setting&gt;_x000D_
      &lt;setting name="ClusterAlgorithm" serializeAs="String"&gt;_x000D_
        &lt;value&gt;ClausetNewmanMoore&lt;/value&gt;_x000D_
      &lt;/setting&gt;_x000D_
      &lt;setting name="BackColor" serializeAs="String"&gt;_x000D_
        &lt;value&gt;White&lt;/value&gt;_x000D_
      &lt;/setting&gt;_x000D_
      &lt;setting name="BackgroundImageUri" serializeAs="String"&gt;_x000D_
        &lt;value /&gt;_x000D_
      &lt;/setting&gt;_x000D_
      &lt;setting name="VertexRadius" serializeAs="String"&gt;_x000D_
        &lt;value&gt;1.5&lt;/value&gt;_x000D_
      &lt;/setting&gt;_x000D_
      &lt;setting name="AutoReadWorkbook" serializeAs="String"&gt;_x000D_
        &lt;value&gt;True&lt;/value&gt;_x000D_
      &lt;/setting&gt;_x000D_
      &lt;setting name="SelectedEdgeColor" serializeAs="String"&gt;_x000D_
        &lt;value&gt;Red&lt;/value&gt;_x000D_
      &lt;/setting&gt;_x000D_
      &lt;setting name="VertexAlpha" serializeAs="String"&gt;_x000D_
        &lt;value&gt;100&lt;/value&gt;_x000D_
      &lt;/setting&gt;_x000D_
      &lt;setting name="AxisFont" serializeAs="String"&gt;_x000D_
        &lt;value&gt;Microsoft Sans Serif, 24pt&lt;/value&gt;_x000D_
      &lt;/setting&gt;_x000D_
      &lt;setting name="EdgeCurveStyle" serializeAs="String"&gt;_x000D_
        &lt;value&gt;Bezier&lt;/value&gt;_x000D_
      &lt;/setting&gt;_x000D_
      &lt;setting name="EdgeWidth" serializeAs="String"&gt;_x000D_
        &lt;value&gt;2&lt;/value&gt;_x000D_
      &lt;/setting&gt;_x000D_
      &lt;setting name="AutoSelect" serializeAs="String"&gt;_x000D_
        &lt;value&gt;True&lt;/value&gt;_x000D_
      &lt;/setting&gt;_x000D_
      &lt;setting name="LabelUserSettings" serializeAs="String"&gt;_x000D_
        &lt;value&gt;Microsoft Sans Serif, 24pt	White	BottomCenter	2147483647	2147483647	Black	True	360	Black	86	TopLeft	Microsoft Sans Serif, 48pt	Microsoft Sans Serif, 14.25pt&lt;/value&gt;_x000D_
      &lt;/setting&gt;_x000D_
      &lt;setting name="EdgeAlpha" serializeAs="String"&gt;_x000D_
        &lt;value&gt;62&lt;/value&gt;_x000D_
      &lt;/setting&gt;_x000D_
      &lt;setting name="SelectedVertexColor" serializeAs="String"&gt;_x000D_
        &lt;value&gt;Red&lt;/value&gt;_x000D_
      &lt;/setting&gt;_x000D_
      &lt;setting name="VertexColor" serializeAs="String"&gt;_x000D_
        &lt;value&gt;Black&lt;/value&gt;_x000D_
      &lt;/setting&gt;_x000D_
      &lt;setting name="VertexShape" serializeAs="String"&gt;_x000D_
        &lt;value&gt;Disk&lt;/value&gt;_x000D_
      &lt;/setting&gt;_x000D_
      &lt;setting name="RelativeArrowSize" serializeAs="String"&gt;_x000D_
        &lt;value&gt;3&lt;/value&gt;_x000D_
      &lt;/setting&gt;_x000D_
      &lt;setting name="VertexImageSize" serializeAs="String"&gt;_x000D_
        &lt;value&gt;3&lt;/value&gt;_x000D_
      &lt;/setting&gt;_x000D_
      &lt;setting name="EdgeColor" serializeAs="String"&gt;_x000D_
        &lt;value&gt;Gray&lt;/value&gt;_x000D_
      &lt;/setting&gt;_x000D_
      &lt;setting name="EdgeBezierDisplacementFactor" serializeAs="String"&gt;_x000D_
        &lt;value&gt;0.2&lt;/value&gt;_x000D_
      &lt;/setting&gt;_x000D_
      &lt;setting name="NewWorkbookGraphDirectedness" serializeAs="String"&gt;_x000D_
        &lt;value&gt;Directed&lt;/value&gt;_x000D_
      &lt;/setting&gt;_x000D_
      &lt;setting name="SaveImportDescription" serializeAs="String"&gt;_x000D_
        &lt;value&gt;True&lt;/value&gt;_x000D_
      &lt;/setting&gt;_x000D_
      &lt;setting name="ReadGroupLabels" serializeAs="String"&gt;_x000D_
        &lt;value&gt;True&lt;/value&gt;_x000D_
      &lt;/setting&gt;_x000D_
      &lt;setting name="VertexRelativeOuterGlowSize" serializeAs="String"&gt;_x000D_
        &lt;value&gt;3&lt;/value&gt;_x000D_
      &lt;/setting&gt;_x000D_
      &lt;setting name="VertexEffect" serializeAs="String"&gt;_x000D_
        &lt;value&gt;DropShadow&lt;/value&gt;_x000D_
      &lt;/setting&gt;_x000D_
      &lt;setting name="EdgeBundlerStraightening" serializeAs="String"&gt;_x000D_
        &lt;value&gt;0.15&lt;/value&gt;_x000D_
      &lt;/setting&gt;_x000D_
    &lt;/GeneralUserSettings4&gt;_x000D_
    &lt;GraphZoomAndScaleUserSettings&gt;_x000D_
      &lt;setting name="GraphScale" serializeAs="String"&gt;_x000D_
        &lt;value&gt;0.1&lt;/value&gt;_x000D_
      &lt;/setting&gt;_x000D_
    &lt;/GraphZoomAndScaleUserSettings&gt;_x000D_
    &lt;GraphImageUserSettings2&gt;_x000D_
      &lt;setting name="ImageSize" serializeAs="String"&gt;_x000D_
        &lt;value&gt;4096, 3072&lt;/value&gt;_x000D_
      &lt;/setting&gt;_x000D_
      &lt;setting name="IncludeFooter" serializeAs="String"&gt;_x000D_
        &lt;value&gt;True&lt;/value&gt;_x000D_
      &lt;/setting&gt;_x000D_
      &lt;setting name="IncludeHeader" serializeAs="String"&gt;_x000D_
        &lt;value&gt;True&lt;/value&gt;_x000D_
      &lt;/setting&gt;_x000D_
      &lt;setting name="UseControlSize" serializeAs="String"&gt;_x000D_
        &lt;value&gt;False&lt;/value&gt;_x000D_
      &lt;/setting&gt;_x000D_
      &lt;setting name="FooterText" serializeAs="String"&gt;_x000D_
        &lt;value&gt;Created with NodeXL (http://nodexl.codep</t>
  </si>
  <si>
    <t>Workbook Settings 18</t>
  </si>
  <si>
    <t>lex.com) from the Social Media Research Foundation (http://www.smrfoundation.org)&lt;/value&gt;_x000D_
      &lt;/setting&gt;_x000D_
      &lt;setting name="HeaderFooterFont" serializeAs="String"&gt;_x000D_
        &lt;value&gt;Microsoft Sans Serif, 27.75pt&lt;/value&gt;_x000D_
      &lt;/setting&gt;_x000D_
      &lt;setting name="HeaderText" serializeAs="String"&gt;_x000D_
        &lt;value&gt;Social media network connections among Twitter users&lt;/value&gt;_x000D_
      &lt;/setting&gt;_x000D_
    &lt;/GraphImageUserSettings2&gt;_x000D_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&lt;MergeDuplicateEdgesUserSettings&gt;_x000D_
      &lt;setting name="ThirdColumnNameForDuplicateDetection" serializeAs="String"&gt;_x000D_
        &lt;value&gt;Relationship&lt;/value&gt;_x000D_
      &lt;/setting&gt;_x000D_
      &lt;setting name="CountDuplicates" serializeAs="String"&gt;_x000D_
        &lt;value&gt;True&lt;/value&gt;_x000D_
      &lt;/setting&gt;_x000D_
      &lt;setting name="DeleteDuplicates" serializeAs="String"&gt;_x000D_
        &lt;value&gt;False&lt;/value&gt;_x000D_
      &lt;/setting&gt;_x000D_
    &lt;/MergeDuplicateEdgesUserSettings&gt;_x000D_
  &lt;/userSettings&gt;_x000D_
&lt;/configuration&gt;</t>
  </si>
  <si>
    <t>Graph History</t>
  </si>
  <si>
    <t>Automate Tasks on Open</t>
  </si>
  <si>
    <t>Edge Weight</t>
  </si>
  <si>
    <t>G1</t>
  </si>
  <si>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</si>
  <si>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</si>
  <si>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</si>
  <si>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</si>
  <si>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</si>
  <si>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</si>
  <si>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</si>
  <si>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</si>
  <si>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</si>
  <si>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</si>
  <si>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</si>
  <si>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</si>
  <si>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</si>
  <si>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</si>
  <si>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</si>
  <si>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</si>
  <si>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</si>
  <si>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</si>
  <si>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</si>
  <si>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</si>
  <si>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</si>
  <si>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</si>
  <si>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</si>
  <si>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</si>
  <si>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</si>
  <si>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</si>
  <si>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</si>
  <si>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</si>
  <si>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</si>
  <si>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</si>
  <si>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</si>
  <si>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</si>
  <si>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</si>
  <si>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</si>
  <si>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</si>
  <si>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</si>
  <si>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</si>
  <si>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</si>
  <si>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</si>
  <si>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G41</t>
  </si>
  <si>
    <t>G42</t>
  </si>
  <si>
    <t>G43</t>
  </si>
  <si>
    <t>G44</t>
  </si>
  <si>
    <t>G45</t>
  </si>
  <si>
    <t>G46</t>
  </si>
  <si>
    <t>G47</t>
  </si>
  <si>
    <t>G48</t>
  </si>
  <si>
    <t>G49</t>
  </si>
  <si>
    <t>G50</t>
  </si>
  <si>
    <t>G51</t>
  </si>
  <si>
    <t>G52</t>
  </si>
  <si>
    <t>G53</t>
  </si>
  <si>
    <t>G54</t>
  </si>
  <si>
    <t>G55</t>
  </si>
  <si>
    <t>G56</t>
  </si>
  <si>
    <t>G57</t>
  </si>
  <si>
    <t>G58</t>
  </si>
  <si>
    <t>G59</t>
  </si>
  <si>
    <t>G60</t>
  </si>
  <si>
    <t>G61</t>
  </si>
  <si>
    <t>G62</t>
  </si>
  <si>
    <t>G63</t>
  </si>
  <si>
    <t>G64</t>
  </si>
  <si>
    <t>G65</t>
  </si>
  <si>
    <t>G66</t>
  </si>
  <si>
    <t>G67</t>
  </si>
  <si>
    <t>G68</t>
  </si>
  <si>
    <t>G69</t>
  </si>
  <si>
    <t>G70</t>
  </si>
  <si>
    <t>G71</t>
  </si>
  <si>
    <t>G72</t>
  </si>
  <si>
    <t>G73</t>
  </si>
  <si>
    <t>G74</t>
  </si>
  <si>
    <t>G75</t>
  </si>
  <si>
    <t>G76</t>
  </si>
  <si>
    <t>G77</t>
  </si>
  <si>
    <t>G78</t>
  </si>
  <si>
    <t>G79</t>
  </si>
  <si>
    <t>G80</t>
  </si>
  <si>
    <t>G81</t>
  </si>
  <si>
    <t>G82</t>
  </si>
  <si>
    <t>G83</t>
  </si>
  <si>
    <t>G84</t>
  </si>
  <si>
    <t>G85</t>
  </si>
  <si>
    <t>G86</t>
  </si>
  <si>
    <t>G87</t>
  </si>
  <si>
    <t>G88</t>
  </si>
  <si>
    <t>G89</t>
  </si>
  <si>
    <t>G90</t>
  </si>
  <si>
    <t>G91</t>
  </si>
  <si>
    <t>G92</t>
  </si>
  <si>
    <t>G93</t>
  </si>
  <si>
    <t>G94</t>
  </si>
  <si>
    <t>G95</t>
  </si>
  <si>
    <t>G96</t>
  </si>
  <si>
    <t>G97</t>
  </si>
  <si>
    <t>G98</t>
  </si>
  <si>
    <t>G99</t>
  </si>
  <si>
    <t>G100</t>
  </si>
  <si>
    <t>0, 12, 96</t>
  </si>
  <si>
    <t>0, 136, 227</t>
  </si>
  <si>
    <t>0, 100, 50</t>
  </si>
  <si>
    <t>0, 176, 22</t>
  </si>
  <si>
    <t>191, 0, 0</t>
  </si>
  <si>
    <t>230, 120, 0</t>
  </si>
  <si>
    <t>255, 191, 0</t>
  </si>
  <si>
    <t>150, 200, 0</t>
  </si>
  <si>
    <t>200, 0, 120</t>
  </si>
  <si>
    <t>77, 0, 96</t>
  </si>
  <si>
    <t>91, 0, 191</t>
  </si>
  <si>
    <t>0, 98, 130</t>
  </si>
  <si>
    <t>Vertex Group</t>
  </si>
  <si>
    <t>Vertex 1 Group</t>
  </si>
  <si>
    <t>Vertex 2 Group</t>
  </si>
  <si>
    <t>Group 1</t>
  </si>
  <si>
    <t>Group 2</t>
  </si>
  <si>
    <t>Edges</t>
  </si>
  <si>
    <t>Graph Type</t>
  </si>
  <si>
    <t>Number of Edge Types</t>
  </si>
  <si>
    <t>Modularity</t>
  </si>
  <si>
    <t>NodeXL Version</t>
  </si>
  <si>
    <t>1.0.1.395</t>
  </si>
  <si>
    <t>Top URLs in Tweet in Entire Graph</t>
  </si>
  <si>
    <t>Entire Graph Count</t>
  </si>
  <si>
    <t>Top URLs in Tweet in G1</t>
  </si>
  <si>
    <t>Top URLs in Tweet in G2</t>
  </si>
  <si>
    <t>G1 Count</t>
  </si>
  <si>
    <t>Top URLs in Tweet in G3</t>
  </si>
  <si>
    <t>G2 Count</t>
  </si>
  <si>
    <t>https://vengreso.com/blog/social-selling-future-sales-ian-moyse-episode-18</t>
  </si>
  <si>
    <t>https://vengreso.com/blog/linkedin-sales-training-salespeople</t>
  </si>
  <si>
    <t>Top URLs in Tweet in G4</t>
  </si>
  <si>
    <t>G3 Count</t>
  </si>
  <si>
    <t>Top URLs in Tweet in G5</t>
  </si>
  <si>
    <t>G4 Count</t>
  </si>
  <si>
    <t>Top URLs in Tweet in G6</t>
  </si>
  <si>
    <t>G5 Count</t>
  </si>
  <si>
    <t>Top URLs in Tweet in G7</t>
  </si>
  <si>
    <t>G6 Count</t>
  </si>
  <si>
    <t>Top URLs in Tweet in G8</t>
  </si>
  <si>
    <t>G7 Count</t>
  </si>
  <si>
    <t>Top URLs in Tweet in G9</t>
  </si>
  <si>
    <t>G8 Count</t>
  </si>
  <si>
    <t>Top URLs in Tweet in G10</t>
  </si>
  <si>
    <t>G9 Count</t>
  </si>
  <si>
    <t>G10 Count</t>
  </si>
  <si>
    <t>Top URLs in Tweet</t>
  </si>
  <si>
    <t>https://twitter.com/jamietshanks/status/971759132977004545 https://www.1min30.com/social-selling/pratiques-commerciales-123365 http://bit.ly/2oLPLT7 https://lnkd.in/gD2XScB http://adtype.net/5541.html http://adtype.net/crs.html https://www.youtube.com/watch?v=TFN6XwD_kT0&amp;feature=youtu.be https://youtu.be/kPcF32JhZGg http://esurveysonline.net/ https://www.strong-content.com/4-things-need-know-selling-fear/</t>
  </si>
  <si>
    <t>https://www.youtube.com/watch?v=SKNW2cMMHow&amp;feature=youtu.be&amp;utm_content=bufferbfcbd&amp;utm_medium=social&amp;utm_source=twitter.com&amp;utm_campaign=buffer https://medium.com/@Timothy_Hughes/the-secret-of-social-media-success-for-small-businesses-41cc4a127d02#.f5t4zruyh http://www.social-experts.net/how-to-roll-social-selling-across http://www.social-experts.net/people-dont-choose-emails/ http://www.social-experts.net/dont-be-outsold http://www.social-experts.net/dog-whistle-content/ http://www.social-experts.net/make-go-person-industry/ https://www.linkedin.com/pulse/why-your-sales-onboarding-process-broken-timothy-tim-hughes https://www.linkedin.com/pulse/sales-marketing-fairy-tale-alexander-low/ http://bit.ly/2FsQcs1</t>
  </si>
  <si>
    <t>http://www.voiceamerica.com/show/1981/breakfast-with-game-changers http://www.voiceamerica.com/show/2490/social-selling-with-game-changers-presented-by-sap https://vengreso.com/blog/social-selling-future-sales-ian-moyse-episode-18 http://bit.ly/2im4S3R https://www.m3jr.com/need-for-social-selling-training/ https://www.linkedin.com/pulse/watch-sales-navigator-best-practices-mario-m-martinez-brynne-tillman?published=t https://www.m3jr.com/a-buyer-centric-linkedin-profile-builds-trust-article-1-of-3/ http://snip.ly/y4nif https://vengreso.com/blog/linkedin-sales-training-salespeople http://bit.ly/2Ahzpsx</t>
  </si>
  <si>
    <t>http://bit.ly/2HgieHL http://www.social-experts.net/traditional-sales-much-better-social-selling/?utm_content=buffer50087&amp;utm_medium=social&amp;utm_source=twitter.com&amp;utm_campaign=buffer https://socialfave.net/ https://youtu.be/jEGyp0w6vMo</t>
  </si>
  <si>
    <t>https://www.linkedin.com/pulse/how-orchestrate-your-sales-inbound-marketing-kohei-kurihara/?published=t&amp;utm_content=buffer7cffd&amp;utm_medium=social&amp;utm_source=twitter.com&amp;utm_campaign=buffer https://www.linkedin.com/pulse/24-twitter-sales-triggers-help-you-achieve-social-selling-mic-adam?utm_content=buffer44c15&amp;utm_medium=social&amp;utm_source=twitter.com&amp;utm_campaign=buffer http://bit.ly/2Fex0Bg https://blog.hubspot.com/sales/social-selling-linkedin https://www.linkedin.com/pulse/introductions-cornerstone-social-selling-mic-adam https://blog.iandyoo.com/emailing-marketing-outil-inbound-marketeur?utm_campaign=Fid%C3%A9liser&amp;utm_content=66792200&amp;utm_medium=social&amp;utm_source=twitter http://bit.ly/2BGWXYh http://bit.ly/2pShFvI https://sproutsocial.com/insights/hashtag-campaigns/ http://b2c.news/NJwZMC?utm_content=buffere7967&amp;utm_medium=social&amp;utm_source=twitter.com&amp;utm_campaign=buffer</t>
  </si>
  <si>
    <t>http://www.myfrugalbusiness.com/2017/12/lead-generation-hacks-grow-sales.html http://www.myfrugalbusiness.com/2018/02/save-money-marketing-digital-social-media-bootstrap.html http://www.myfrugalbusiness.com/2018/01/effective-digital-marketing-techniques.html http://www.myfrugalbusiness.com/2018/01/top-social-media-tactics-generate-b2b-leads-sales.html http://www.myfrugalbusiness.com/2017/04/importance-lead-generation-modern-business-prospects.html http://www.myfrugalbusiness.com/2017/11/how-manage-remote-sales-team-selling.html http://www.myfrugalbusiness.com/2017/03/powerful-social-media-marketing-ideas-startup.html http://www.myfrugalbusiness.com/2017/08/unique-marketing-advertising-digital-media-stand-out.html http://www.myfrugalbusiness.com/2017/12/digital-marketing-management-mistakes-minimize.html http://www.myfrugalbusiness.com/2017/08/jazz-up-ecommerce-store-boost-sales-digital-retail.html</t>
  </si>
  <si>
    <t>https://business.linkedin.com/sales-solutions/blog/customer-stories/2018/03/sales-navigator-success-stories--tech-and-professional-services-?utm_source=feedblitz&amp;utm_medium=FeedBlitzRss&amp;utm_campaign=salessolutions http://feeds.feedblitz.com/~/531369766/0/salessolutions~Trending-This-Week-Value-Is-a-DifferenceMaker-for-Customers-and-Sellers-Alike http://feeds.feedblitz.com/~/531111932/0/salessolutions~What-Does-Your-LinkedIn-Profile-Say-About-You-The-Big-Mistake-Sales-Pros-Can-Easily-Avoid https://business.linkedin.com/sales-solutions/blog/best-practices--sales-prospecting/2018/how-b2b-salespeople-can-optimize-their-linkedin-profile-to-engag?utm_source=feedblitz&amp;utm_medium=FeedBlitzRss&amp;utm_campaign=salessolutions http://www.destinationcrm.com/Articles/CRM-News/CRM-Across-the-Wire/Nimble-Introduces-Version-4.0-113694.aspx?utm_content=bufferde037&amp;utm_medium=social&amp;utm_source=twitter.com&amp;utm_campaign=buffer https://www.saleshacker.com/seven-ways-to-see-your-social-selling-roi/ http://feeds.feedblitz.com/~/531969078/0/salessolutions~Sales-Navigator-Success-Stories-from-Europe-Video http://nimb.li/2oxSvn5 https://buff.ly/2yHMStH https://www.linkedin.com/feed/update/urn:li:activity:6308541944314228736?utm_content=buffer9ed7c&amp;utm_medium=social&amp;utm_source=twitter.com&amp;utm_campaign=buffer</t>
  </si>
  <si>
    <t>http://maximizesocialbusiness.com/social-selling-b2b-social-media-marketing-23262/ https://www.agencycentral.co.uk/articles/15-top-sales-bloggers https://blog.datacaptive.com/10-must-follow-b2b-sales-influencers-of-our-time/ http://msocial.bz/2FpsQrg https://maximizesocialbusiness.com/primer-b2b-social-selling-twitter-24681/ https://buff.ly/2pcpUU2 http://bit.ly/2FyFksq</t>
  </si>
  <si>
    <t>https://ibm.biz/digitalweek http://spr.ly/6019DToZT</t>
  </si>
  <si>
    <t>https://www.skillslab.io/blog/the-science-on-social-selling-helping-sales-professionals-beat-continuous-rejection https://www.skillslab.io/blog/create-content-for-social-selling http://twib.in/l/p5zeopdGdrgA http://socialfave.net.convey.pro/l/nX52Ja7 http://blog.creationagency.com.convey.pro/l/gVr2e7B https://blog.creationagency.com/post/102eicd/how-to-use-neuro-linguistic-programming-to-win-at-social-selling https://buff.ly/2tjYWit</t>
  </si>
  <si>
    <t>https://www.ebay.com/itm/112381939472?ul_noapp=true https://www.ebay.com/itm/371928695443?ul_noapp=true https://www.ebay.com/itm/112786509566?ul_noapp=true https://www.ebay.com/itm/112809092386?ul_noapp=true http://www.ebay.com/itm/371928721075?ul_noapp=true https://www.ebay.com/ulk/itm/372069621505 https://www.ebay.com/itm/371928695414?ul_noapp=true https://www.ebay.com/itm/371973836171?ul_noapp=true https://www.ebay.com/itm/112732073634?ul_noapp=true https://www.ebay.com/itm/112803190827?ul_noapp=true</t>
  </si>
  <si>
    <t>https://www.inc.com/john-white/here-are-the-exact-words-to-use-on-social-media-to.html https://buff.ly/2FoCxSQ https://buff.ly/2FjUxBT</t>
  </si>
  <si>
    <t>http://bit.ly/2GtkTOZ http://dy.si/KpfJF http://bit.ly/2tXE0hJ</t>
  </si>
  <si>
    <t>https://t.co/BIA1l3F4pi?amp=av3NhMudFra3U&amp;amp_network=TWITTER http://popl.ink/cLgN3a</t>
  </si>
  <si>
    <t>http://linkedin.com/in/stephancomelli https://buff.ly/2FhwPCd https://buff.ly/2F56dIe</t>
  </si>
  <si>
    <t>http://contentmarketinginstitute.com/2017/11/marketers-data-scientists/#.Wg2s9CW75eM.twitter http://dy.si/BSJP9 https://buff.ly/2orJrA0 https://blog.myleadsystempro.com/social-media-lead-generation?id=donteague https://hub.uberflip.com/blog/social-selling-sales-marketing-ratio-impacts-results http://www.atomck.com/podcast/70-bob-hoffman-ad-contrarian-strikes/</t>
  </si>
  <si>
    <t>https://www.lilachbullock.com/social-selling-tools/?ref=quuu&amp;utm_source=quuu https://buff.ly/2t7U8fQ https://www.lilachbullock.com/social-selling-tools/ http://bit.ly/2G1zZuF</t>
  </si>
  <si>
    <t>https://buff.ly/2kI8eRg https://app.quuu.co/r/pblprl https://buff.ly/2tnTCKR</t>
  </si>
  <si>
    <t>https://sproutsocial.com/insights/social-selling-tips/amp/?ref=quuu&amp;utm_source=quuu https://buff.ly/2G32CYM</t>
  </si>
  <si>
    <t>https://infl.tv/c9st https://infl.tv/c9sq</t>
  </si>
  <si>
    <t>https://www.1min30.com/social-selling/comment-linbound-marketing-reunit-il-marketing-et-sales-en-une-seule-et-meme-equipe-116233?utm_source=ReviveOldPost&amp;utm_medium=social&amp;utm_campaign=ReviveOldPost https://www.1min30.com/social-selling/social-selling-commercial-1287441623?utm_source=ReviveOldPost&amp;utm_medium=social&amp;utm_campaign=ReviveOldPost https://www.1min30.com/social-selling/8-conseils-pour-developper-votre-personnel-branding-sur-les-reseaux-sociaux-1287443433?utm_source=ReviveOldPost&amp;utm_medium=social&amp;utm_campaign=ReviveOldPost https://www.1min30.com/inbound-marketing/evoluer-avec-le-nouvel-acheteur-b2b-124695?utm_source=ReviveOldPost&amp;utm_medium=social&amp;utm_campaign=ReviveOldPost</t>
  </si>
  <si>
    <t>https://www.wsj.com/articles/linkedins-27-billion-challenge-get-people-to-use-it-more-1521201600 http://ow.ly/dxCw30ia8lj http://ow.ly/qTMU30iyW8L http://ow.ly/yI1Q30hAeLU http://ow.ly/r0rt30iyW8N http://www.thought-horizon.com/th117-b2b-customer-experience-lead-nurturing-social-selling-2/ http://ow.ly/CTyj30j0PRS http://tinyurl.com/yb7bterk http://ow.ly/mwLG30iMFyM</t>
  </si>
  <si>
    <t>https://www.vidyard.com/blog/video-book-replaces-ebook/ https://goo.gl/ivGiyX</t>
  </si>
  <si>
    <t>https://lnkd.in/gbWMCAv https://www.linkedin.com/slink?code=eNHZZes</t>
  </si>
  <si>
    <t>https://www.tribalimpact.com/blog/5-top-tips-for-content-that-captures-your-audience-in-a-heartbeat?utm_campaign=Awareness%20-%20Social%20Media%20Policy%20&amp;utm_source=twitter&amp;utm_medium=social https://hubs.ly/H0b4PvX0</t>
  </si>
  <si>
    <t>https://www.youtube.com/watch?list=UUgNyOyagPGBkaa01RgZjGpQ&amp;v=8tYO9c19cFA https://www.linkedin.com/uas/login?session_redirect=%2Fsales%2Fssi&amp;fromSignIn=true&amp;trk=navigator</t>
  </si>
  <si>
    <t>http://www.ucstrategies.com/executive-insights-for-unified-communications/b2b-social-media-and-social-selling-a-complex-landscape.aspx#.VkNqxyyRrGc.twitter http://www.myfrugalbusiness.com/2017/11/reasons-company-needs-social-media-marketing.html</t>
  </si>
  <si>
    <t>https://www.mariangelesberna.com/2018/02/27/estas-haciendolo-bien-en-linkedin/ https://goo.gl/ycD2j9</t>
  </si>
  <si>
    <t>https://www.strong-content.com/golden-rule-social-selling-solve-customers-problem/ https://www.strong-content.com/empowering-sales-team-towards-successful-social-selling/</t>
  </si>
  <si>
    <t>https://www.presse-citron.net/disneyland-debarque-google-street-view/?utm_source=Sociallymap&amp;utm_medium=Sociallymap&amp;utm_campaign=Sociallymap https://www.presse-citron.net/vero-nouveau-reseau-social-defie-instagram/?utm_source=Sociallymap&amp;utm_medium=Sociallymap&amp;utm_campaign=Sociallymap</t>
  </si>
  <si>
    <t>https://readyforsocial.com/1a6fb479178 https://readyforsocial.com/ddef438eb2a https://readyforsocial.com/826144d1511 https://readyforsocial.com/a6f6fd558eb https://readyforsocial.com/9b6d20bc8eb</t>
  </si>
  <si>
    <t>https://www.influandsell.com/ https://www.instagram.com/influandsell1/?hl=fr</t>
  </si>
  <si>
    <t>http://www.social-experts.net/salespeople-read-company-accounts/?utm_content=buffer2ee1b&amp;utm_medium=social&amp;utm_source=twitter.com&amp;utm_campaign=buffer http://www.social-experts.net/people-dont-choose-emails/ http://www.social-experts.net/dont-be-outsold http://www.social-experts.net/sales-navigator-smash-q1-q2-number/?utm_content=buffer5e84c&amp;utm_medium=social&amp;utm_source=twitter.com&amp;utm_campaign=buffer</t>
  </si>
  <si>
    <t>http://bit.ly/2GjnECx http://bit.ly/2EU5xWb https://viralseed.pl/blog/videomarketing-dodac-youtube-reels/ http://bit.ly/2tz0F3m</t>
  </si>
  <si>
    <t>https://www.linkedin.com/pulse/3-most-important-questions-ask-potential-clients-daniela-killus?trk=portfolio_article-card_title https://www.linkedin.com/pulse/3-steps-boost-your-sales-through-linkedin-daniela-killus?trk=portfolio_article-card_title https://www.linkedin.com/pulse/5-steps-social-selling-roi-determination-daniela-killus?trk=portfolio_article-card_title</t>
  </si>
  <si>
    <t>Top Domains in Tweet in Entire Graph</t>
  </si>
  <si>
    <t>Top Domains in Tweet in G1</t>
  </si>
  <si>
    <t>Top Domains in Tweet in G2</t>
  </si>
  <si>
    <t>Top Domains in Tweet in G3</t>
  </si>
  <si>
    <t>Top Domains in Tweet in G4</t>
  </si>
  <si>
    <t>Top Domains in Tweet in G5</t>
  </si>
  <si>
    <t>Top Domains in Tweet in G6</t>
  </si>
  <si>
    <t>Top Domains in Tweet in G7</t>
  </si>
  <si>
    <t>Top Domains in Tweet in G8</t>
  </si>
  <si>
    <t>Top Domains in Tweet in G9</t>
  </si>
  <si>
    <t>Top Domains in Tweet in G10</t>
  </si>
  <si>
    <t>Top Domains in Tweet</t>
  </si>
  <si>
    <t>buff.ly bit.ly twitter.com ow.ly lnkd.in linkedin.com strong-content.com adtype.net socialsellingmasters.com tinyurl.com</t>
  </si>
  <si>
    <t>social-experts.net buff.ly linkedin.com bit.ly youtube.com passle.net medium.com lnkd.in co.uk myfrugalbusiness.com</t>
  </si>
  <si>
    <t>bit.ly vengreso.com voiceamerica.com m3jr.com snip.ly pplx.co linkedin.com twitter.com hubs.ly spr.ly</t>
  </si>
  <si>
    <t>bit.ly social-experts.net socialfave.net youtu.be</t>
  </si>
  <si>
    <t>iandyoo.com bit.ly linkedin.com ow.ly social-experts.net b2c.news hubs.ly hubspot.com sproutsocial.com marketingprofs.com</t>
  </si>
  <si>
    <t>myfrugalbusiness.com youtube.com j.mp twitter.com</t>
  </si>
  <si>
    <t>linkedin.com feedblitz.com destinationcrm.com saleshacker.com nimb.li buff.ly twitter.com</t>
  </si>
  <si>
    <t>maximizesocialbusiness.com co.uk datacaptive.com msocial.bz buff.ly bit.ly</t>
  </si>
  <si>
    <t>ibm.biz spr.ly</t>
  </si>
  <si>
    <t>skillslab.io convey.pro twib.in creationagency.com buff.ly</t>
  </si>
  <si>
    <t>inc.com buff.ly</t>
  </si>
  <si>
    <t>bit.ly dy.si</t>
  </si>
  <si>
    <t>t.co popl.ink</t>
  </si>
  <si>
    <t>buff.ly linkedin.com</t>
  </si>
  <si>
    <t>contentmarketinginstitute.com dy.si buff.ly myleadsystempro.com uberflip.com atomck.com</t>
  </si>
  <si>
    <t>lilachbullock.com buff.ly bit.ly</t>
  </si>
  <si>
    <t>buff.ly quuu.co</t>
  </si>
  <si>
    <t>sproutsocial.com buff.ly</t>
  </si>
  <si>
    <t>ow.ly wsj.com thought-horizon.com tinyurl.com</t>
  </si>
  <si>
    <t>vidyard.com goo.gl</t>
  </si>
  <si>
    <t>lnkd.in linkedin.com</t>
  </si>
  <si>
    <t>tribalimpact.com hubs.ly</t>
  </si>
  <si>
    <t>youtube.com linkedin.com</t>
  </si>
  <si>
    <t>ucstrategies.com myfrugalbusiness.com</t>
  </si>
  <si>
    <t>mariangelesberna.com goo.gl</t>
  </si>
  <si>
    <t>influandsell.com instagram.com</t>
  </si>
  <si>
    <t>bit.ly viralseed.pl</t>
  </si>
  <si>
    <t>Top Hashtags in Tweet in Entire Graph</t>
  </si>
  <si>
    <t>contentmarketing</t>
  </si>
  <si>
    <t>ecommerce</t>
  </si>
  <si>
    <t>digitalselling</t>
  </si>
  <si>
    <t>Top Hashtags in Tweet in G1</t>
  </si>
  <si>
    <t>influencer</t>
  </si>
  <si>
    <t>mktg</t>
  </si>
  <si>
    <t>mobile</t>
  </si>
  <si>
    <t>Top Hashtags in Tweet in G2</t>
  </si>
  <si>
    <t>digitalsales</t>
  </si>
  <si>
    <t>socialsales</t>
  </si>
  <si>
    <t>salestips</t>
  </si>
  <si>
    <t>Top Hashtags in Tweet in G3</t>
  </si>
  <si>
    <t>sellingwithsocial</t>
  </si>
  <si>
    <t>podcast</t>
  </si>
  <si>
    <t>sapsocialselling</t>
  </si>
  <si>
    <t>salesleaders</t>
  </si>
  <si>
    <t>Top Hashtags in Tweet in G4</t>
  </si>
  <si>
    <t>amft</t>
  </si>
  <si>
    <t>i4influencer</t>
  </si>
  <si>
    <t>content</t>
  </si>
  <si>
    <t>community</t>
  </si>
  <si>
    <t>Top Hashtags in Tweet in G5</t>
  </si>
  <si>
    <t>business</t>
  </si>
  <si>
    <t>Top Hashtags in Tweet in G6</t>
  </si>
  <si>
    <t>leads</t>
  </si>
  <si>
    <t>leadgen</t>
  </si>
  <si>
    <t>market</t>
  </si>
  <si>
    <t>Top Hashtags in Tweet in G7</t>
  </si>
  <si>
    <t>businesstips</t>
  </si>
  <si>
    <t>entrepreneur</t>
  </si>
  <si>
    <t>entrepreneurship</t>
  </si>
  <si>
    <t>entrepreneurs</t>
  </si>
  <si>
    <t>ceo</t>
  </si>
  <si>
    <t>Top Hashtags in Tweet in G8</t>
  </si>
  <si>
    <t>facebookmarketing</t>
  </si>
  <si>
    <t>Top Hashtags in Tweet in G9</t>
  </si>
  <si>
    <t>df17</t>
  </si>
  <si>
    <t>video</t>
  </si>
  <si>
    <t>selling</t>
  </si>
  <si>
    <t>leadingthetrend</t>
  </si>
  <si>
    <t>Top Hashtags in Tweet in G10</t>
  </si>
  <si>
    <t>b2b</t>
  </si>
  <si>
    <t>blogger</t>
  </si>
  <si>
    <t>blogging</t>
  </si>
  <si>
    <t>Top Hashtags in Tweet</t>
  </si>
  <si>
    <t>socialselling socialmedia linkedin socialmediamarketing smm influencer mktg sales marketing mobile</t>
  </si>
  <si>
    <t>socialselling digitalselling digitalsales socialmedia socialsales sales salesleader digitalmarketing salestips marketing</t>
  </si>
  <si>
    <t>socialselling sales sapradio linkedin sellingwithsocial digitalselling podcast sapsocialselling salestips salesleaders</t>
  </si>
  <si>
    <t>socialselling smm twitter digitaltransformation socialmedia amft i4influencer socialfave content community</t>
  </si>
  <si>
    <t>socialselling digitalmarketing socialmedia inboundmarketing contentmarketing leadgeneration seo hubspot business sales</t>
  </si>
  <si>
    <t>socialselling socialmedia smm marketing sales digitalmarketing leads leadgen leadgeneration market</t>
  </si>
  <si>
    <t>socialmedia socialmediamarketing linkedin socialselling businesstips business entrepreneur entrepreneurship entrepreneurs ceo</t>
  </si>
  <si>
    <t>socialselling sales crm marketing sapradio df17 video podcast selling leadingthetrend</t>
  </si>
  <si>
    <t>socialselling b2b socialmedia business sales blogger blogging marketing</t>
  </si>
  <si>
    <t>milanodigitalweek socialselling quantumcomputing ibm digitaltransformation ai robot digitalsales</t>
  </si>
  <si>
    <t>socialselling sales nlp twitter socialmedia infographic smm seo i4influencer socialfave</t>
  </si>
  <si>
    <t>seo marketing shopsmall smallbusiness smallbiz liquidation ebaymobile ecommerce socialselling contentmarketing</t>
  </si>
  <si>
    <t>socialselling linkedin personalbranding</t>
  </si>
  <si>
    <t>socialselling b2b data marketing socialmedia digital leadgen</t>
  </si>
  <si>
    <t>rgpd socialselling bigdata droit digital</t>
  </si>
  <si>
    <t>socialselling marketing linkedin job businessdeveloper manager avignon nîmes montpellier perpignan</t>
  </si>
  <si>
    <t>socialselling leadgeneration linkedin</t>
  </si>
  <si>
    <t>leadgeneration socialselling linkedin</t>
  </si>
  <si>
    <t>socialselling thevortex googleanalytics crm b2b facebook linkedin tutorial personalbranding</t>
  </si>
  <si>
    <t>smartphones digital socialmedia mobileapps ecommerce socialselling payment retailtech retail facialrecognition</t>
  </si>
  <si>
    <t>contentmarketing marketing growthhacking blogging digitalmarketing smm analytics cmo seo smo</t>
  </si>
  <si>
    <t>socialselling myynti markkinointi somefi learningcafe kasvu</t>
  </si>
  <si>
    <t>socialselling bestof contentmarketinginboundmarketing inboundmarketing</t>
  </si>
  <si>
    <t>socialselling cm7 linkedin twitter socialmedia gratitude 2ei hydroelectricite</t>
  </si>
  <si>
    <t>socialselling socialmediamarketing marketing buyers marketers content socialmedia b2b customerexperience</t>
  </si>
  <si>
    <t>smallbusiness smallbiz entrepreneur ecommerce socialmedia smm growthhacking digitalmarketing onlinelearning startups</t>
  </si>
  <si>
    <t>blog marketing socialselling video books ebooks content blogging business vlogging</t>
  </si>
  <si>
    <t>socialselling linkedin sxsw2018 sxsw spam sales</t>
  </si>
  <si>
    <t>digitalsales socialselling digitalselling libreríalello oporto genial portugal cgade rrhh employeebranding</t>
  </si>
  <si>
    <t>marketing onlinemarketing socialmediamarketing socialmedia socialselling smm digitalmarketing facebookmarketing smb smallbiz</t>
  </si>
  <si>
    <t>backlinks infographic data bigdata analytics inbound inboundmarketing socialselling blog digital</t>
  </si>
  <si>
    <t>socialmedia socialselling b2b evankirstel smm schiemermktng</t>
  </si>
  <si>
    <t>linkedin socialselling marcaprofesional</t>
  </si>
  <si>
    <t>socialselling automation marketingautomation</t>
  </si>
  <si>
    <t>socialselling millennials</t>
  </si>
  <si>
    <t>socialselling influandsell marketingdigital influenceurs instagram influencers</t>
  </si>
  <si>
    <t>socialselling sales salestips digitalselling coldcalling coldemails digitalmarketing digitaltransformation socialmedia marketingtransformation</t>
  </si>
  <si>
    <t>socialmedia socialmediaoverwhelm socialmediamarketing socialmediamanager socialmediamanagement socialselling socialmarketing socialnetworks socialbusiness socialcommerce</t>
  </si>
  <si>
    <t>viralseed socialselling videomarketing socialvideo youtube viralvideo video</t>
  </si>
  <si>
    <t>smm digitalmarketing contentmarketing socialmediamarketing marketingtips socialselling marketingstrategy business onlinesuccess branding</t>
  </si>
  <si>
    <t>socialselling socialmediamarketing newyearsday wisdomwednesday</t>
  </si>
  <si>
    <t>Top Words in Tweet in Entire Graph</t>
  </si>
  <si>
    <t>Words in Sentiment List#1: Positive</t>
  </si>
  <si>
    <t>Words in Sentiment List#2: Negative</t>
  </si>
  <si>
    <t>Words in Sentiment List#3: Angry/Violent</t>
  </si>
  <si>
    <t>Non-categorized Words</t>
  </si>
  <si>
    <t>Total Words</t>
  </si>
  <si>
    <t>social</t>
  </si>
  <si>
    <t>Top Words in Tweet in G1</t>
  </si>
  <si>
    <t>need</t>
  </si>
  <si>
    <t>Top Words in Tweet in G2</t>
  </si>
  <si>
    <t>Top Words in Tweet in G3</t>
  </si>
  <si>
    <t>training</t>
  </si>
  <si>
    <t>best</t>
  </si>
  <si>
    <t>Top Words in Tweet in G4</t>
  </si>
  <si>
    <t>Top Words in Tweet in G5</t>
  </si>
  <si>
    <t>blog</t>
  </si>
  <si>
    <t>qui</t>
  </si>
  <si>
    <t>parle</t>
  </si>
  <si>
    <t>Top Words in Tweet in G6</t>
  </si>
  <si>
    <t>10</t>
  </si>
  <si>
    <t>tips</t>
  </si>
  <si>
    <t>5</t>
  </si>
  <si>
    <t>Top Words in Tweet in G7</t>
  </si>
  <si>
    <t>importance</t>
  </si>
  <si>
    <t>kpis</t>
  </si>
  <si>
    <t>media</t>
  </si>
  <si>
    <t>Top Words in Tweet in G8</t>
  </si>
  <si>
    <t>likes</t>
  </si>
  <si>
    <t>real</t>
  </si>
  <si>
    <t>followers</t>
  </si>
  <si>
    <t>fan</t>
  </si>
  <si>
    <t>page</t>
  </si>
  <si>
    <t>check</t>
  </si>
  <si>
    <t>out</t>
  </si>
  <si>
    <t>details</t>
  </si>
  <si>
    <t>order</t>
  </si>
  <si>
    <t>Top Words in Tweet in G9</t>
  </si>
  <si>
    <t>profile</t>
  </si>
  <si>
    <t>navigator</t>
  </si>
  <si>
    <t>Top Words in Tweet in G10</t>
  </si>
  <si>
    <t>more</t>
  </si>
  <si>
    <t>follow</t>
  </si>
  <si>
    <t>Top Words in Tweet</t>
  </si>
  <si>
    <t>socialselling linkedin social selling sales socialmedia marketing socialmediamarketing need smm</t>
  </si>
  <si>
    <t>socialselling digitalleadersa timothy_hughes digitalselling digitalsales social sales socialmedia socialsales marketing</t>
  </si>
  <si>
    <t>socialselling sales govengreso sap training bernieborges sapradio best kirstenboileau m_3jr</t>
  </si>
  <si>
    <t>twitter socialfave themrfave socialselling arkangelscrap smm pakman caseynewton thomaspower themrblueprint</t>
  </si>
  <si>
    <t>socialselling digitalmarketing socialmedia marketing blog inboundmarketing qui parle sales contentmarketing</t>
  </si>
  <si>
    <t>socialselling marketing mikeschiemer socialmedia sales smm social 10 tips 5</t>
  </si>
  <si>
    <t>importance kpis social media marketing socialmedia socialmediamarketing linkedin denniskoutoudis</t>
  </si>
  <si>
    <t>likes real facebook followers fan page check out details order</t>
  </si>
  <si>
    <t>socialselling sales nimble video crm gabevillamizar jon_ferrara linkedin profile navigator</t>
  </si>
  <si>
    <t>b2b socialselling social sales nealschaffer marketing more selling media follow</t>
  </si>
  <si>
    <t>milanodigitalweek socialselling ibmitalia anche partecipa alla alcuni appuntamenti sui temi</t>
  </si>
  <si>
    <t>próximo martes 13 marzo 18h 19h daré keynote sobre socialselling</t>
  </si>
  <si>
    <t>socialselling sales skillslabio content olliewhitfield_ science helping professionals beat continuous</t>
  </si>
  <si>
    <t>ebay seo marketing shopsmall smallbusiness smallbiz liquidation ebaymobile ecommerce socialselling</t>
  </si>
  <si>
    <t>more sales socialselling leads want customers here's posts drive juanblanco76</t>
  </si>
  <si>
    <t>digital 3 use improve oraclepartners skills w webinars 1 oracle</t>
  </si>
  <si>
    <t>tips selling coworking spaces includedco socialselling lastbabyboomer</t>
  </si>
  <si>
    <t>socialselling cyril_bladier clé prospection commerciale insister businesson_line brunofridl b2b</t>
  </si>
  <si>
    <t>et grand merci à nos intervenantes aurélie dantzikian avocat associé</t>
  </si>
  <si>
    <t>marketing gt pour socialselling sur linkedin kokasexton au par emarketing_fr</t>
  </si>
  <si>
    <t>socialselling need marketers think data scientists cmicontent linkedin leadgeneration three</t>
  </si>
  <si>
    <t>leadgeneration socialselling 4 tools skyrocket social media lilachbullock linkedin</t>
  </si>
  <si>
    <t>andrea_boscaro linkedin inglese il di socialselling usate social media professionalmente</t>
  </si>
  <si>
    <t>et formation des équipes commerciales eniservice editionseni au socialselling avec</t>
  </si>
  <si>
    <t>formation socialselling des equipes groupamage pourquoi social selling permet construire</t>
  </si>
  <si>
    <t>6 action items include socialselling agenda emilyceskavich social_hire salesstartegy</t>
  </si>
  <si>
    <t>smartphones record 1 2 trillion digital photos last year thanks</t>
  </si>
  <si>
    <t>contentmarketing digital marketing funnel growthhacking blogging digitalmarketing infographic smm analytics</t>
  </si>
  <si>
    <t>11 tips tactics expert level socialselling sproutsocial</t>
  </si>
  <si>
    <t>chatbot vs live customer service rep socialselling smmw18 searchcrm</t>
  </si>
  <si>
    <t>myynti laurapaakkonen tänään yllätys socialselling helttihealthy</t>
  </si>
  <si>
    <t>mark calendars join jill_rowley marketo s chief growth advisor socialselling</t>
  </si>
  <si>
    <t>socialselling bestof marketing et 1min30 comment l'inbound réunit il sales</t>
  </si>
  <si>
    <t>future selling talkshoplive check out first socialselling show latest book</t>
  </si>
  <si>
    <t>et socialselling à migueldelecourt merci immense pour moment unique ifocop</t>
  </si>
  <si>
    <t>socialselling marketingprofs</t>
  </si>
  <si>
    <t>emarketersocial magnífica entrevista omar_autoempleo gran ejemplo seguir entrevistado así da</t>
  </si>
  <si>
    <t>socialselling challenge sales stats age linkedin's 27 billion people use</t>
  </si>
  <si>
    <t>download free issue social selling made easy magazine available now</t>
  </si>
  <si>
    <t>sales 10 best courses online mastery smallbusiness smallbiz entrepreneur ecommerce</t>
  </si>
  <si>
    <t>social selling power extra zero roger hamilton's socialselling event boosts</t>
  </si>
  <si>
    <t>sales teams unlock productivity increase power social mysales4life</t>
  </si>
  <si>
    <t>comment déterminer ses objectifs social media https t co z1ov95p6ng</t>
  </si>
  <si>
    <t>marketing content video blog socialselling chucka0099 2018 books new ebooks</t>
  </si>
  <si>
    <t>découvrir les 40 meilleurs blogs web marketing pour apprendre à</t>
  </si>
  <si>
    <t>linkedin sales here one noticing problem asked few colleagues clients</t>
  </si>
  <si>
    <t>smm socbiz socialselling employeeadvocacy social</t>
  </si>
  <si>
    <t>kicked first many socialselling workshops equifax uk today authenticity everything</t>
  </si>
  <si>
    <t>digitalmstream 4 smart ways social media marketing elevate sales socialmedia</t>
  </si>
  <si>
    <t>kim garst successtrain socialmedia best kimgarst top three ways builds</t>
  </si>
  <si>
    <t>digitalsales socialselling retailmeeting buen vídeo 1m adobe nos recuerda mundo</t>
  </si>
  <si>
    <t>marketing 9 surprising facebook tips small businesses actually work https</t>
  </si>
  <si>
    <t>25 ways build better backlinks infographic data bigdata analytics inbound</t>
  </si>
  <si>
    <t>socialselling sassoftware m excited jakarta indonesia promote office</t>
  </si>
  <si>
    <t>socialmedia socialselling evankirstel b2b complex landscape interview w</t>
  </si>
  <si>
    <t>tu linkedin mariangelesber quieres saber índice social comprueba ssi vía</t>
  </si>
  <si>
    <t>social selling socialmedia socialselling golden rule solve customer's problem empowering</t>
  </si>
  <si>
    <t>great infographic socialselling b2bmktgacademy socbiz smm</t>
  </si>
  <si>
    <t>small business owners managers free training session using socialmedia lead</t>
  </si>
  <si>
    <t>socialselling waywebdigital disneyland débarque sur google street view automation vero</t>
  </si>
  <si>
    <t>leuke vacature samen socialselling mkbomzetcoach kwikmaaktverschil</t>
  </si>
  <si>
    <t>tu perfil crees verdad tienes trabajado linkedin seguro ingesaez pone</t>
  </si>
  <si>
    <t>socialselling social media used virtual</t>
  </si>
  <si>
    <t>influandsell socialselling lance site marketingdigital influenceurs</t>
  </si>
  <si>
    <t>digitalleadersa timothy_hughes sales socialselling salestips digitalselling more fancy training salesperson</t>
  </si>
  <si>
    <t>meet item conference kyiv 24 25th item2018 conferences itcompany opinionleader</t>
  </si>
  <si>
    <t>6 effective ways deal social media overwhelm socialmedia socialmediaoverwhelm</t>
  </si>
  <si>
    <t>podcast social media</t>
  </si>
  <si>
    <t>instagram marketing strategies martech digitalmarketing makeyourownlane defstar5 socialmediamarketing</t>
  </si>
  <si>
    <t>prat</t>
  </si>
  <si>
    <t>use twitter business twittermarketing socialselling marketing</t>
  </si>
  <si>
    <t>skincare</t>
  </si>
  <si>
    <t>know linkedin 5 reasons employees socialselling</t>
  </si>
  <si>
    <t>management pour finir avec impatient l'équipe c'est l'avenir vente comme</t>
  </si>
  <si>
    <t>viralseed socialselling youtube na videomarketing video socialvideo</t>
  </si>
  <si>
    <t>montée puissance social selling et notamment par biais linked comment</t>
  </si>
  <si>
    <t>smm social 3 digitalmarketing media danielakillus contentmarketing roi socialmediamarketing marketingtips</t>
  </si>
  <si>
    <t>colores diferencian marcas provocan emociones les asocian significados tengo ningún</t>
  </si>
  <si>
    <t>here six ways measure sales social media efforts bonus tutorial</t>
  </si>
  <si>
    <t>content social tsscltd 3 predictions believe impact media strategy 2018</t>
  </si>
  <si>
    <t>marketing cooperate communications true oppinion even more pr</t>
  </si>
  <si>
    <t>according forbes 59 senior executives prefer watch video read text</t>
  </si>
  <si>
    <t>make sure created optimized personal company profiles social media provided</t>
  </si>
  <si>
    <t>cost expert</t>
  </si>
  <si>
    <t>selling social media same socialselling socialmedia</t>
  </si>
  <si>
    <t>contentmarketing digital marketing funnel growthhacking blogging digitalmarketing infographic smm</t>
  </si>
  <si>
    <t>Top Word Pairs in Tweet in Entire Graph</t>
  </si>
  <si>
    <t>social,media</t>
  </si>
  <si>
    <t>seo,marketing</t>
  </si>
  <si>
    <t>smallbusiness,smallbiz</t>
  </si>
  <si>
    <t>marketing,shopsmall</t>
  </si>
  <si>
    <t>shopsmall,smallbusiness</t>
  </si>
  <si>
    <t>ecommerce,socialselling</t>
  </si>
  <si>
    <t>liquidation,ebaymobile</t>
  </si>
  <si>
    <t>ebaymobile,ecommerce</t>
  </si>
  <si>
    <t>social,selling</t>
  </si>
  <si>
    <t>smallbiz,contentmarketing</t>
  </si>
  <si>
    <t>Top Word Pairs in Tweet in G1</t>
  </si>
  <si>
    <t>socialmedia,socialselling</t>
  </si>
  <si>
    <t>smm,socialselling</t>
  </si>
  <si>
    <t>influencer,mktg</t>
  </si>
  <si>
    <t>mktg,smm</t>
  </si>
  <si>
    <t>linkedin,socialselling</t>
  </si>
  <si>
    <t>socialselling,startups</t>
  </si>
  <si>
    <t>linkedin,lead</t>
  </si>
  <si>
    <t>lead,generation</t>
  </si>
  <si>
    <t>generation,help</t>
  </si>
  <si>
    <t>Top Word Pairs in Tweet in G2</t>
  </si>
  <si>
    <t>socialselling,digitalselling</t>
  </si>
  <si>
    <t>digitalleadersa,socialselling</t>
  </si>
  <si>
    <t>timothy_hughes,digitalleadersa</t>
  </si>
  <si>
    <t>digitalselling,digitalmarketing</t>
  </si>
  <si>
    <t>socialsales,digitalsales</t>
  </si>
  <si>
    <t>socialselling,digitalsales</t>
  </si>
  <si>
    <t>salesleader,strategicsales</t>
  </si>
  <si>
    <t>passle,timothy_hughes</t>
  </si>
  <si>
    <t>Top Word Pairs in Tweet in G3</t>
  </si>
  <si>
    <t>sales,socialselling</t>
  </si>
  <si>
    <t>best,practices</t>
  </si>
  <si>
    <t>socialselling,training</t>
  </si>
  <si>
    <t>bernieborges,govengreso</t>
  </si>
  <si>
    <t>marco,cai</t>
  </si>
  <si>
    <t>cai,sap</t>
  </si>
  <si>
    <t>socialselling,program</t>
  </si>
  <si>
    <t>training,vital</t>
  </si>
  <si>
    <t>vital,successful</t>
  </si>
  <si>
    <t>successful,sales</t>
  </si>
  <si>
    <t>Top Word Pairs in Tweet in G4</t>
  </si>
  <si>
    <t>pakman,caseynewton</t>
  </si>
  <si>
    <t>caseynewton,twitter</t>
  </si>
  <si>
    <t>twitter,socialfave</t>
  </si>
  <si>
    <t>socialfave,thomaspower</t>
  </si>
  <si>
    <t>thomaspower,themrblueprint</t>
  </si>
  <si>
    <t>themrblueprint,5</t>
  </si>
  <si>
    <t>5,key</t>
  </si>
  <si>
    <t>key,pillars</t>
  </si>
  <si>
    <t>pillars,succeed</t>
  </si>
  <si>
    <t>succeed,twitter</t>
  </si>
  <si>
    <t>Top Word Pairs in Tweet in G5</t>
  </si>
  <si>
    <t>blog,qui</t>
  </si>
  <si>
    <t>qui,parle</t>
  </si>
  <si>
    <t>parle,inboundmarketing</t>
  </si>
  <si>
    <t>inboundmarketing,socialselling</t>
  </si>
  <si>
    <t>socialselling,contentmarketing</t>
  </si>
  <si>
    <t>iandyoo,blog</t>
  </si>
  <si>
    <t>contentmarketing,socialmedia</t>
  </si>
  <si>
    <t>socialmedia,seo</t>
  </si>
  <si>
    <t>seo,hubspot</t>
  </si>
  <si>
    <t>hubspot,leadgeneration</t>
  </si>
  <si>
    <t>Top Word Pairs in Tweet in G6</t>
  </si>
  <si>
    <t>sales,leads</t>
  </si>
  <si>
    <t>mikeschiemer,5</t>
  </si>
  <si>
    <t>sales,lead</t>
  </si>
  <si>
    <t>media,marketing</t>
  </si>
  <si>
    <t>digital,marketing</t>
  </si>
  <si>
    <t>socialselling,socialmedia</t>
  </si>
  <si>
    <t>socialselling,smm</t>
  </si>
  <si>
    <t>marketing,socialmedia</t>
  </si>
  <si>
    <t>Top Word Pairs in Tweet in G7</t>
  </si>
  <si>
    <t>importance,kpis</t>
  </si>
  <si>
    <t>kpis,social</t>
  </si>
  <si>
    <t>socialmedia,socialmediamarketing</t>
  </si>
  <si>
    <t>socialmediamarketing,linkedin</t>
  </si>
  <si>
    <t>denniskoutoudis,importance</t>
  </si>
  <si>
    <t>Top Word Pairs in Tweet in G8</t>
  </si>
  <si>
    <t>real,facebook</t>
  </si>
  <si>
    <t>facebook,followers</t>
  </si>
  <si>
    <t>followers,fan</t>
  </si>
  <si>
    <t>fan,page</t>
  </si>
  <si>
    <t>page,likes</t>
  </si>
  <si>
    <t>likes,check</t>
  </si>
  <si>
    <t>check,out</t>
  </si>
  <si>
    <t>out,details</t>
  </si>
  <si>
    <t>details,order</t>
  </si>
  <si>
    <t>order,start</t>
  </si>
  <si>
    <t>Top Word Pairs in Tweet in G9</t>
  </si>
  <si>
    <t>socialselling,sales</t>
  </si>
  <si>
    <t>video,socialselling</t>
  </si>
  <si>
    <t>linkedin,profile</t>
  </si>
  <si>
    <t>sales,navigator</t>
  </si>
  <si>
    <t>navigator,success</t>
  </si>
  <si>
    <t>success,stories</t>
  </si>
  <si>
    <t>watch,video</t>
  </si>
  <si>
    <t>ventuebeat,news</t>
  </si>
  <si>
    <t>news,nimble</t>
  </si>
  <si>
    <t>nimble,launches</t>
  </si>
  <si>
    <t>Top Word Pairs in Tweet in G10</t>
  </si>
  <si>
    <t>socialselling,b2b</t>
  </si>
  <si>
    <t>b2b,social</t>
  </si>
  <si>
    <t>honored,included</t>
  </si>
  <si>
    <t>selling,come</t>
  </si>
  <si>
    <t>come,before</t>
  </si>
  <si>
    <t>before,b2b</t>
  </si>
  <si>
    <t>marketing,socialselling</t>
  </si>
  <si>
    <t>Top Word Pairs in Tweet</t>
  </si>
  <si>
    <t>social,selling  socialmedia,socialselling  smm,socialselling  influencer,mktg  mktg,smm  linkedin,socialselling  socialselling,startups  linkedin,lead  lead,generation  generation,help</t>
  </si>
  <si>
    <t>socialselling,digitalselling  digitalleadersa,socialselling  timothy_hughes,digitalleadersa  social,selling  social,media  digitalselling,digitalmarketing  socialsales,digitalsales  socialselling,digitalsales  salesleader,strategicsales  passle,timothy_hughes</t>
  </si>
  <si>
    <t>sales,socialselling  best,practices  socialselling,training  bernieborges,govengreso  marco,cai  cai,sap  socialselling,program  training,vital  vital,successful  successful,sales</t>
  </si>
  <si>
    <t>pakman,caseynewton  caseynewton,twitter  twitter,socialfave  socialfave,thomaspower  thomaspower,themrblueprint  themrblueprint,5  5,key  key,pillars  pillars,succeed  succeed,twitter</t>
  </si>
  <si>
    <t>blog,qui  qui,parle  parle,inboundmarketing  inboundmarketing,socialselling  socialselling,contentmarketing  iandyoo,blog  contentmarketing,socialmedia  socialmedia,seo  seo,hubspot  hubspot,leadgeneration</t>
  </si>
  <si>
    <t>socialmedia,socialselling  social,media  sales,leads  mikeschiemer,5  sales,lead  media,marketing  digital,marketing  socialselling,socialmedia  socialselling,smm  marketing,socialmedia</t>
  </si>
  <si>
    <t>importance,kpis  kpis,social  social,media  media,marketing  marketing,socialmedia  socialmedia,socialmediamarketing  socialmediamarketing,linkedin  denniskoutoudis,importance</t>
  </si>
  <si>
    <t>real,facebook  facebook,followers  followers,fan  fan,page  page,likes  likes,check  check,out  out,details  details,order  order,start</t>
  </si>
  <si>
    <t>socialselling,sales  video,socialselling  linkedin,profile  sales,navigator  navigator,success  success,stories  watch,video  ventuebeat,news  news,nimble  nimble,launches</t>
  </si>
  <si>
    <t>socialselling,b2b  social,selling  b2b,social  social,media  media,marketing  honored,included  selling,come  come,before  before,b2b  marketing,socialselling</t>
  </si>
  <si>
    <t>anche,ibmitalia  ibmitalia,partecipa  partecipa,alla  alla,milanodigitalweek  milanodigitalweek,alcuni  alcuni,appuntamenti  appuntamenti,sui  sui,temi  temi,quantumcomputing  quantumcomputing,socialselling</t>
  </si>
  <si>
    <t>próximo,martes  martes,13  13,marzo  marzo,18h  18h,19h  19h,daré  daré,keynote  keynote,sobre  sobre,socialselling  socialselling,durante</t>
  </si>
  <si>
    <t>sales,socialselling  science,socialselling  socialselling,helping  helping,sales  sales,professionals  professionals,beat  beat,continuous  continuous,rejection  olliewhitfield_,gives  gives,low</t>
  </si>
  <si>
    <t>seo,marketing  marketing,shopsmall  shopsmall,smallbusiness  smallbusiness,smallbiz  liquidation,ebaymobile  ebaymobile,ecommerce  ecommerce,socialselling  smallbiz,contentmarketing  digitalmarketing,liquidation  fb,ebaybuyer</t>
  </si>
  <si>
    <t>more,sales  sales,leads  want,more  more,customers  customers,here's  here's,posts  posts,drive  drive,more  leads,socialselling  juanblanco76,want</t>
  </si>
  <si>
    <t>use,digital  improve,oraclepartners  oraclepartners,digital  digital,skills  skills,w  w,3  3,webinars  webinars,1  1,oracle  oracle,digital</t>
  </si>
  <si>
    <t>tips,selling  selling,coworking  coworking,spaces  spaces,includedco  includedco,socialselling  lastbabyboomer,tips</t>
  </si>
  <si>
    <t>socialselling,clé  clé,prospection  prospection,commerciale  commerciale,insister  insister,cyril_bladier  cyril_bladier,businesson_line  businesson_line,brunofridl  brunofridl,b2b</t>
  </si>
  <si>
    <t>grand,merci  merci,à  à,nos  nos,intervenantes  intervenantes,aurélie  aurélie,dantzikian  dantzikian,avocat  avocat,associé  associé,lamylexel  lamylexel,et</t>
  </si>
  <si>
    <t>gt,gt  par,emarketing_fr  je,suis  suis,disponible  disponible,pour  pour,job  job,businessdeveloper  businessdeveloper,manager  manager,sur  sur,avignon</t>
  </si>
  <si>
    <t>marketers,need  need,think  think,data  data,scientists  scientists,cmicontent  cmicontent,socialselling  socialselling,three  three,reasons  reasons,good  good,business</t>
  </si>
  <si>
    <t>socialselling,tools  tools,skyrocket  skyrocket,social  social,media  media,leadgeneration  4,socialselling  leadgeneration,lilachbullock</t>
  </si>
  <si>
    <t>usate,social  social,media  media,professionalmente  professionalmente,impostateli  impostateli,inglese  inglese,avrete  avrete,molte  molte,più  più,funzioni  funzioni,ad</t>
  </si>
  <si>
    <t>formation,des  des,équipes  équipes,commerciales  commerciales,eniservice  eniservice,et  et,editionseni  editionseni,au  au,socialselling  socialselling,avec  avec,1789_fr</t>
  </si>
  <si>
    <t>formation,socialselling  socialselling,des  des,equipes  equipes,groupamage  groupamage,pourquoi  pourquoi,social  social,selling  selling,permet  permet,construire  construire,une</t>
  </si>
  <si>
    <t>6,action  action,items  items,include  include,socialselling  socialselling,agenda  agenda,emilyceskavich  emilyceskavich,social_hire  social_hire,salesstartegy</t>
  </si>
  <si>
    <t>record,1  1,2  2,trillion  trillion,digital  digital,photos  photos,last  last,year  year,thanks  thanks,rise  rise,smartphones</t>
  </si>
  <si>
    <t>digital,marketing  marketing,funnel  funnel,growthhacking  growthhacking,blogging  blogging,digitalmarketing  digitalmarketing,infographic  infographic,contentmarketing  contentmarketing,smm  smm,analytics  isabellajonescl,digital</t>
  </si>
  <si>
    <t>11,tips  tips,tactics  tactics,expert  expert,level  level,socialselling  socialselling,sproutsocial</t>
  </si>
  <si>
    <t>chatbot,vs  vs,live  live,customer  customer,service  service,rep  rep,socialselling  socialselling,smmw18  searchcrm,chatbot</t>
  </si>
  <si>
    <t>mark,calendars  calendars,join  join,jill_rowley  jill_rowley,marketo  marketo,s  s,chief  chief,growth  growth,advisor  advisor,socialselling  socialselling,evangelist</t>
  </si>
  <si>
    <t>digital,marketing  marketing,funnel  funnel,growthhacking  growthhacking,blogging  blogging,digitalmarketing  digitalmarketing,infographic  infographic,contentmarketing  contentmarketing,smm  smm,analytics  seo_newz,digital</t>
  </si>
  <si>
    <t>socialselling,bestof  comment,l'inbound  l'inbound,marketing  marketing,réunit  réunit,il  il,marketing  marketing,et  et,sales  sales,une  une,seule</t>
  </si>
  <si>
    <t>future,selling  selling,talkshoplive  talkshoplive,check  check,out  out,first  first,socialselling  socialselling,show  show,latest  latest,book  book,lolydates</t>
  </si>
  <si>
    <t>moment,unique  unique,à  à,ifocop  ifocop,toulouse  toulouse,avec  avec,promo  promo,cm7  cm7,et  et,migueldelecourt  migueldelecourt,bonnes</t>
  </si>
  <si>
    <t>emarketersocial,magnífica  magnífica,entrevista  entrevista,omar_autoempleo  omar_autoempleo,gran  gran,ejemplo  ejemplo,seguir  seguir,entrevistado  entrevistado,así  así,da  da,gusto</t>
  </si>
  <si>
    <t>linkedin's,27  27,billion  billion,challenge  challenge,people  people,use  use,more  more,socialmediamarketing  socialmediamarketing,socialselling  stats,socialselling  socialselling,mind</t>
  </si>
  <si>
    <t>download,free  free,issue  issue,social  social,selling  selling,made  made,easy  easy,magazine  magazine,available  available,now  now,app</t>
  </si>
  <si>
    <t>10,best  best,sales  sales,courses  courses,online  online,mastery  mastery,smallbusiness  smallbusiness,smallbiz  smallbiz,entrepreneur  entrepreneur,ecommerce  ahmedjr_16,10</t>
  </si>
  <si>
    <t>social,selling  selling,power  power,extra  extra,zero  zero,roger  roger,hamilton's  hamilton's,socialselling  socialselling,event  event,boosts  boosts,north</t>
  </si>
  <si>
    <t>sales,teams  teams,unlock  unlock,productivity  productivity,increase  increase,sales  sales,power  power,social  social,mysales4life</t>
  </si>
  <si>
    <t>comment,déterminer  déterminer,ses  ses,objectifs  objectifs,social  social,media  media,https  https,t  t,co  co,z1ov95p6ng  z1ov95p6ng,webmarketingcom</t>
  </si>
  <si>
    <t>content,marketing  marketing,2018  2018,video  video,books  books,new  new,ebooks  ebooks,content  marketing,socialselling  socialselling,blogging  everyone,business</t>
  </si>
  <si>
    <t>découvrir,les  les,40  40,meilleurs  meilleurs,blogs  blogs,web  web,marketing  marketing,pour  pour,apprendre  apprendre,à  à,attirer</t>
  </si>
  <si>
    <t>one,noticing  noticing,problem  problem,asked  asked,few  few,colleagues  colleagues,clients  clients,linkedin  linkedin,enabled  enabled,sales  sales,approaches</t>
  </si>
  <si>
    <t>smm,socbiz  socbiz,socialselling  socialselling,employeeadvocacy</t>
  </si>
  <si>
    <t>kicked,first  first,many  many,socialselling  socialselling,workshops  workshops,equifax  equifax,uk  uk,today  today,authenticity  authenticity,everything  everything,world</t>
  </si>
  <si>
    <t>4,smart  smart,ways  ways,social  social,media  media,marketing  marketing,elevate  elevate,sales  sales,digitalmstream  digitalmstream,socialmedia  digitalmstream,4</t>
  </si>
  <si>
    <t>kim,garst  successtrain,socialmedia  socialmedia,best  best,kim  garst,kimgarst  kimgarst,top  top,three  three,ways  ways,kim  garst,builds</t>
  </si>
  <si>
    <t>socialselling,digitalsales  buen,vídeo  vídeo,1m  1m,adobe  adobe,nos  nos,recuerda  recuerda,mundo  mundo,digital  digital,va  va,likes</t>
  </si>
  <si>
    <t>9,surprising  surprising,facebook  facebook,marketing  marketing,tips  tips,small  small,businesses  businesses,actually  actually,work  work,https  https,t</t>
  </si>
  <si>
    <t>25,ways  ways,build  build,better  better,backlinks  backlinks,infographic  infographic,data  data,bigdata  bigdata,analytics  analytics,inbound  inbound,inboundmarketing</t>
  </si>
  <si>
    <t>socialselling,sassoftware  m,excited  excited,jakarta  jakarta,indonesia  indonesia,promote  promote,socialselling</t>
  </si>
  <si>
    <t>socialmedia,socialselling  b2b,socialmedia  socialselling,complex  complex,landscape  landscape,interview  interview,w  w,evankirstel</t>
  </si>
  <si>
    <t>quieres,saber  saber,tu  tu,índice  índice,social  social,linkedin  linkedin,comprueba  comprueba,tu  tu,ssi  ssi,vía  vía,mariangelesber</t>
  </si>
  <si>
    <t>social,selling  socialmedia,socialselling  golden,rule  rule,social  selling,solve  solve,customer's  customer's,problem  problem,socialmedia  empowering,sales  sales,team</t>
  </si>
  <si>
    <t>great,infographic  infographic,socialselling  socialselling,b2bmktgacademy  b2bmktgacademy,socbiz  socbiz,smm</t>
  </si>
  <si>
    <t>small,business  business,owners  owners,managers  managers,free  free,training  training,session  session,using  using,socialmedia  socialmedia,lead  lead,generation</t>
  </si>
  <si>
    <t>disneyland,débarque  débarque,sur  sur,google  google,street  street,view  view,socialselling  socialselling,automation  vero,nouveau  nouveau,réseau  réseau,social</t>
  </si>
  <si>
    <t>leuke,vacature  vacature,samen  samen,socialselling  socialselling,mkbomzetcoach  mkbomzetcoach,kwikmaaktverschil</t>
  </si>
  <si>
    <t>tu,perfil  crees,verdad  verdad,tienes  tienes,tu  perfil,trabajado  trabajado,linkedin  linkedin,seguro  seguro,ingesaez  ingesaez,pone  pone,prueba</t>
  </si>
  <si>
    <t>influandsell,lance  lance,site  site,socialselling  socialselling,marketingdigital  marketingdigital,influenceurs</t>
  </si>
  <si>
    <t>timothy_hughes,digitalleadersa  socialselling,digitalselling  digitalleadersa,socialselling  digitalleadersa,fancy  fancy,training  training,salesperson  salesperson,support  support,account  account,based  based,marketing</t>
  </si>
  <si>
    <t>meet,item  item,conference  conference,kyiv  kyiv,24  24,25th  25th,item2018  item2018,conferences  conferences,itcompany  itcompany,opinionleader  opinionleader,network</t>
  </si>
  <si>
    <t>6,effective  effective,ways  ways,deal  deal,social  social,media  media,overwhelm  overwhelm,socialmedia  socialmedia,socialmediaoverwhelm</t>
  </si>
  <si>
    <t>instagram,marketing  marketing,strategies  strategies,martech  martech,digitalmarketing  digitalmarketing,makeyourownlane  makeyourownlane,defstar5  defstar5,socialmediamarketing</t>
  </si>
  <si>
    <t>use,twitter  twitter,business  business,twittermarketing  twittermarketing,socialselling  socialselling,marketing</t>
  </si>
  <si>
    <t>know,know  know,5  5,reasons  reasons,employees  employees,linkedin  linkedin,linkedin  linkedin,socialselling</t>
  </si>
  <si>
    <t>pour,finir  finir,avec  avec,management  management,impatient  impatient,l'équipe  l'équipe,c'est  c'est,l'avenir  l'avenir,vente  vente,comme  comme,l'entreprise</t>
  </si>
  <si>
    <t>viralseed,videomarketing  na,youtube  videomarketing,socialvideo  socialvideo,socialselling</t>
  </si>
  <si>
    <t>montée,puissance  puissance,social  social,selling  selling,et  et,notamment  notamment,par  par,biais  biais,linked  linked,comment  comment,faire</t>
  </si>
  <si>
    <t>smm,digitalmarketing  social,media  digitalmarketing,contentmarketing  marketingtips,socialselling  win,prospective  prospective,client  client,asking  asking,3  3,questions  questions,smm</t>
  </si>
  <si>
    <t>colores,diferencian  diferencian,marcas  marcas,provocan  provocan,emociones  emociones,les  les,asocian  asocian,significados  significados,tengo  tengo,ningún  ningún,dato</t>
  </si>
  <si>
    <t>here,six  six,ways  ways,measure  measure,sales  sales,social  social,media  media,efforts  efforts,bonus  bonus,tutorial  tutorial,set</t>
  </si>
  <si>
    <t>3,predictions  predictions,believe  believe,impact  impact,social  social,media  media,strategy  strategy,2018  2018,brands  brands,start  start,engaging</t>
  </si>
  <si>
    <t>marketing,cooperate  cooperate,true  true,oppinion  oppinion,even  even,more  more,communications  communications,pr</t>
  </si>
  <si>
    <t>according,forbes  forbes,59  59,senior  senior,executives  executives,prefer  prefer,watch  watch,video  video,read  read,text</t>
  </si>
  <si>
    <t>make,sure  sure,created  created,optimized  optimized,personal  personal,company  company,profiles  profiles,social  social,media  media,provided  provided,done</t>
  </si>
  <si>
    <t>selling,social  social,media  media,same  same,social  social,selling  selling,socialselling  socialselling,socialmedia</t>
  </si>
  <si>
    <t>digital,marketing  marketing,funnel  funnel,growthhacking  growthhacking,blogging  blogging,digitalmarketing  digitalmarketing,infographic  infographic,contentmarketing  contentmarketing,smm</t>
  </si>
  <si>
    <t>Top Replied-To in Entire Graph</t>
  </si>
  <si>
    <t>anitaldongrez</t>
  </si>
  <si>
    <t>Top Mentioned in Entire Graph</t>
  </si>
  <si>
    <t>Top Replied-To in G1</t>
  </si>
  <si>
    <t>Top Replied-To in G2</t>
  </si>
  <si>
    <t>Top Mentioned in G1</t>
  </si>
  <si>
    <t>eesha_agarwal</t>
  </si>
  <si>
    <t>cultura_digital</t>
  </si>
  <si>
    <t>Top Mentioned in G2</t>
  </si>
  <si>
    <t>Top Replied-To in G3</t>
  </si>
  <si>
    <t>Top Mentioned in G3</t>
  </si>
  <si>
    <t>Top Replied-To in G4</t>
  </si>
  <si>
    <t>Top Mentioned in G4</t>
  </si>
  <si>
    <t>Top Replied-To in G5</t>
  </si>
  <si>
    <t>Top Mentioned in G5</t>
  </si>
  <si>
    <t>Top Replied-To in G6</t>
  </si>
  <si>
    <t>Top Mentioned in G6</t>
  </si>
  <si>
    <t>Top Replied-To in G7</t>
  </si>
  <si>
    <t>Top Mentioned in G7</t>
  </si>
  <si>
    <t>Top Replied-To in G8</t>
  </si>
  <si>
    <t>Top Mentioned in G8</t>
  </si>
  <si>
    <t>Top Replied-To in G9</t>
  </si>
  <si>
    <t>Top Mentioned in G9</t>
  </si>
  <si>
    <t>Top Replied-To in G10</t>
  </si>
  <si>
    <t>Top Mentioned in G10</t>
  </si>
  <si>
    <t>Top Replied-To in Tweet</t>
  </si>
  <si>
    <t>Top Mentioned in Tweet</t>
  </si>
  <si>
    <t>456list cheppetit socialmediahq truthalwaywins anitaldongrez eesha_agarwal cultura_digital ballantynemrktg blogtips1 estreetnet</t>
  </si>
  <si>
    <t>digitalleadersa timothy_hughes alexander_low agsocialmedia jazgreer imoyse linkedinselling exposalesltd emmaraty peterspringett</t>
  </si>
  <si>
    <t>govengreso sap bernieborges kirstenboileau m_3jr michaelnlabate brynnetillman sbengine digitalistmag gabevillamizar</t>
  </si>
  <si>
    <t>themrfave socialfave arkangelscrap caseynewton twitter thomaspower themrblueprint enanglais louisserge flashtweet</t>
  </si>
  <si>
    <t>agence_iandyoo linkedin b2community apollineadiju micadam thinkdigitalltd kuriharan antgrasso larrykim digitalleaders</t>
  </si>
  <si>
    <t>mikeschiemer 10dollarstartup orangeman7 dcpwebdesigners 3horsemenagency bootstrapbiztv cbhadekar business__quote profitspodcasts bootstrapsbiz</t>
  </si>
  <si>
    <t>nimble gabevillamizar jon_ferrara office365 gsuite josaundersau salesforc crm jackkosakowski saleshacker</t>
  </si>
  <si>
    <t>nealschaffer ag datacaptive agencycentral craigmjamieson stevektweets edelmanpr bernieborges msocialbusiness cory_hansen</t>
  </si>
  <si>
    <t>ibmitalia leadilella rossiclaro bspinog nico_losito maddypugliese marco89655225</t>
  </si>
  <si>
    <t>eshowmx mancillaconseil ivettvldz gabyygonzalez ranis18 berthaliciag xochitlaus alfredmediatec coachhenryg andypafa</t>
  </si>
  <si>
    <t>skillslabio olliewhitfield_ c0nvey creationagency olliewhit shawn_naggiar kevinttully</t>
  </si>
  <si>
    <t>ebay altruistauction zacharyatkins1 timothy_hughes</t>
  </si>
  <si>
    <t>juanblanco76 inc m_3jr govengreso bertpurdy</t>
  </si>
  <si>
    <t>oraclepartners fjtorres oracleemeaps poutbenefitmac michelmariet luigicochetti</t>
  </si>
  <si>
    <t>includedco lastbabyboomer</t>
  </si>
  <si>
    <t>cyril_bladier businesson_line brunofridl graphemidesign actionco_fr</t>
  </si>
  <si>
    <t>lamylexel meve_scl portrambaud clubdelacom groupeapic groupeapicil philippehassel</t>
  </si>
  <si>
    <t>dannyiny askaaronlee iancleary therichbrooks pushingsocial steveolenski</t>
  </si>
  <si>
    <t>emarketing_fr kokasexton comellistephan roxim_promotion secib_fr eficiens</t>
  </si>
  <si>
    <t>cmicontent bebeemarketing hospitalitytek ratingltd tenbearsocial</t>
  </si>
  <si>
    <t>andrea_boscaro tig_italia thevortexit</t>
  </si>
  <si>
    <t>eniservice editionseni 1789_fr bepeigne sbataille</t>
  </si>
  <si>
    <t>groupamage pannekoeckejb</t>
  </si>
  <si>
    <t>emilyceskavich social_hire</t>
  </si>
  <si>
    <t>mikequindazzi sai</t>
  </si>
  <si>
    <t>isabellajonescl agencyrktr</t>
  </si>
  <si>
    <t>laurapaakkonen helttihealthy</t>
  </si>
  <si>
    <t>jill_rowley marketo</t>
  </si>
  <si>
    <t>talkshoplive lolydates adryenn</t>
  </si>
  <si>
    <t>migueldelecourt ifocop duvalletc 2ei_industries</t>
  </si>
  <si>
    <t>mmguta smallbiztrends</t>
  </si>
  <si>
    <t>omar_autoempleo emarketersocial</t>
  </si>
  <si>
    <t>thomasfisherth thought_horizon bsteingraeber</t>
  </si>
  <si>
    <t>tedprodromou meloniedodaro</t>
  </si>
  <si>
    <t>gazsamuels danielhalenko</t>
  </si>
  <si>
    <t>mysales4life saleswingsapp</t>
  </si>
  <si>
    <t>webmarketingcom agence636</t>
  </si>
  <si>
    <t>andreagaillet tw4kast</t>
  </si>
  <si>
    <t>monstapreneurs rkbraunstein</t>
  </si>
  <si>
    <t>scoopit pamellaneely</t>
  </si>
  <si>
    <t>commsmeltingpot sarahgoodall</t>
  </si>
  <si>
    <t>equifax endurojames</t>
  </si>
  <si>
    <t>kimgarst mysocialsuccess</t>
  </si>
  <si>
    <t>sassoftware court_friedman</t>
  </si>
  <si>
    <t>evankirstel digitalkeith</t>
  </si>
  <si>
    <t>blogwriting1 contentwriting9</t>
  </si>
  <si>
    <t>b2bmktgacademy nessajbaker</t>
  </si>
  <si>
    <t>mkbomzetcoach trudykwik</t>
  </si>
  <si>
    <t>ingesaez angelruizperez</t>
  </si>
  <si>
    <t>Top Tweeters in Entire Graph</t>
  </si>
  <si>
    <t>Top Tweeters in G1</t>
  </si>
  <si>
    <t>Top Tweeters in G2</t>
  </si>
  <si>
    <t>Top Tweeters in G3</t>
  </si>
  <si>
    <t>Top Tweeters in G4</t>
  </si>
  <si>
    <t>Top Tweeters in G5</t>
  </si>
  <si>
    <t>Top Tweeters in G6</t>
  </si>
  <si>
    <t>Top Tweeters in G7</t>
  </si>
  <si>
    <t>Top Tweeters in G8</t>
  </si>
  <si>
    <t>Top Tweeters in G9</t>
  </si>
  <si>
    <t>Top Tweeters in G10</t>
  </si>
  <si>
    <t>Top Tweeters</t>
  </si>
  <si>
    <t>jon_rivers tyrannosaurjen thesaabdulsalam branddonator agreencleveland etrafficlane m8mgroup karwoskicourage socialselling strong__content</t>
  </si>
  <si>
    <t>piyuanker12 sudeepkhatri lollydaskal curationtraffic smoothsale c_best01 timothy_hughes mpalmer3270 jazgreer bereanopartners</t>
  </si>
  <si>
    <t>nexusgrado mackcollier bobburg linkedinexpert jeffshore kerrygorgone m_3jr moutfield tommartin socialsalesinfo</t>
  </si>
  <si>
    <t>arkangelscrap tim_fargo oda_f nowiamme themrblueprint thomaspower mgwv1oo themrfave nathealings gtatidea</t>
  </si>
  <si>
    <t>markmilleritpro b2community kuriharan waeljose micadam robertlburns apollineadiju larrykim solidrecs aaliyahgodfreyw</t>
  </si>
  <si>
    <t>helenalmeida4 agussup39011241 mikeschiemer videoconsultant bootstrapsbiz 10dollarstartup ifrugalfitness schiemermktng bootstrapbiztv dcpwebdesigners</t>
  </si>
  <si>
    <t>proyectosnolen1 vg_tms trademysites zanoschiemanuel jayesh30202 tsoybv zinnakrish accessorieson_ denniskoutoudis d5meo7l0y</t>
  </si>
  <si>
    <t>humorhump ataurrahman35 alexand23111772 trt3400 mangermaz gopokemongo2018 mar_tijeras staryy19 sruwgrui muzickaproduk</t>
  </si>
  <si>
    <t>ohmyjet venturebeat hubspot mailchimp jackkosakowski jon_ferrara nimble salesforce office365 xero</t>
  </si>
  <si>
    <t>howardstrauber nealschaffer agencycentral arabianpages craigmjamieson msocialbusiness puneetmohan radioms edelmanpr ag</t>
  </si>
  <si>
    <t>robre62 decollanz ibmitalia marco89655225 maurilio99 cinzia_gemelli rossiclaro altieriluca maddypugliese s_carioni</t>
  </si>
  <si>
    <t>andypafa berthaliciag mancillaconseil ranis18 ivettvldz camfranmex xochitlaus eshowmx integrapb gabyygonzalez</t>
  </si>
  <si>
    <t>zaheer_bux olliewhitfield_ kevinttully creationagency awesomememento getclosingpage shawn_naggiar c0nvey 5_avarice skillslabio</t>
  </si>
  <si>
    <t>noteworthywifey freemusicps musicgamepromo musicpromosfree what_if_history zacharyatkins1 altruistauction vitoshamedia vinyl_for_life ebay</t>
  </si>
  <si>
    <t>inc juanblanco76 javierbebee milosdjukic011 mytweetpack fr_skyblack montraanderson bertpurdy shakaizvuylu vsa_prospecting</t>
  </si>
  <si>
    <t>oraclepartners michelmariet poutbenefitmac oracleemeaps luigicochetti margomulvihill goguemartin fjtorres bandzauner</t>
  </si>
  <si>
    <t>tatanishapw ezpzmealz making_of_a_mom easycookin2012 lastbabyboomer bookreviewtours bloggertribe includedco</t>
  </si>
  <si>
    <t>businesson_line brunofridl cyril_bladier cybelimage actionco_fr leadfoxfr graphemidesign</t>
  </si>
  <si>
    <t>lschristophe groupeapicil philippehassel lamylexel meve_scl clubdelacom portrambaud</t>
  </si>
  <si>
    <t>askaaronlee pushingsocial konradsanders iancleary therichbrooks steveolenski dannyiny</t>
  </si>
  <si>
    <t>comellistephan kokasexton emarketing_fr akaeserge eficiens secib_fr majerichi</t>
  </si>
  <si>
    <t>cmicontent tweetqureet bebeemarketing hospitalitytek ratingltd tenbearsocial</t>
  </si>
  <si>
    <t>lilachbullock greatpromos linkingin2sales projectnfinity shutterguardian rankbasics</t>
  </si>
  <si>
    <t>andrea_boscaro robertofuso evaciago thevortexit tig_italia nicolamauri</t>
  </si>
  <si>
    <t>editionseni eniservice 1789_fr sbataille ju_potier bepeigne</t>
  </si>
  <si>
    <t>amercier21 pannekoeckejb groupamage laraisabelle8 c_brutillot</t>
  </si>
  <si>
    <t>social_hire emilyceskavich handrus tacomaco8 trevorjmcintyre</t>
  </si>
  <si>
    <t>sai cstorenews_ mikequindazzi kashinaritsuika mishafilippov64</t>
  </si>
  <si>
    <t>kanezadiane isabellajonescl dataagentgreen pramod0000007 agencyrktr</t>
  </si>
  <si>
    <t>sproutsocial socialbeesco heysurrey socialwavez</t>
  </si>
  <si>
    <t>arima_india jessescardina jackvaughanattt searchcrm</t>
  </si>
  <si>
    <t>laurapaakkonen helttihealthy tilapit veeravirintie</t>
  </si>
  <si>
    <t>marketo jill_rowley bkweeks86 xmandatorymurda</t>
  </si>
  <si>
    <t>digitalsuccess1 hlorenzen vijitbanthia seo_newz</t>
  </si>
  <si>
    <t>1min30 touitou_david gdabischwebel 1min30toulouse</t>
  </si>
  <si>
    <t>xoxolizza adryenn lolydates talkshoplive</t>
  </si>
  <si>
    <t>ifocop migueldelecourt duvalletc pierrepeyrat</t>
  </si>
  <si>
    <t>marketingprofs demandspring launchmktg</t>
  </si>
  <si>
    <t>smallbiztrends delosinc mmguta</t>
  </si>
  <si>
    <t>emarketersocial omar_autoempleo rogbalrol</t>
  </si>
  <si>
    <t>bsteingraeber thought_horizon thomasfisherth</t>
  </si>
  <si>
    <t>meloniedodaro tedprodromou vormresearch</t>
  </si>
  <si>
    <t>ahmedjr_16 ananna16 aqtechnosys</t>
  </si>
  <si>
    <t>gazsamuels premiumcollect danielhalenko</t>
  </si>
  <si>
    <t>mysales4life saleswingsapp jcclicks</t>
  </si>
  <si>
    <t>webmarketingcom nnefilip agence636</t>
  </si>
  <si>
    <t>mukeshjune bylilyv chucka0099</t>
  </si>
  <si>
    <t>tw4kast andreagaillet lamyaelarj</t>
  </si>
  <si>
    <t>thejoshuablee monstapreneurs rkbraunstein</t>
  </si>
  <si>
    <t>pamellaneely scoopit chrisbowserfba</t>
  </si>
  <si>
    <t>sarahgoodall tribalimpact commsmeltingpot</t>
  </si>
  <si>
    <t>curationsuite equifax endurojames</t>
  </si>
  <si>
    <t>alwayz3000 digitalmstream theponddigital</t>
  </si>
  <si>
    <t>kimgarst mysocialsuccess mysuccesstrain</t>
  </si>
  <si>
    <t>mirkaplagon vivianfrancos retailmeeting</t>
  </si>
  <si>
    <t>smeuks bestdigitalclic preetikasaini99</t>
  </si>
  <si>
    <t>fernandocuenca henrikschou_dk stylish_soft</t>
  </si>
  <si>
    <t>sassoftware court_friedman abe21488996</t>
  </si>
  <si>
    <t>evankirstel digitalkeith cindyhilumas</t>
  </si>
  <si>
    <t>mariangelesber chrisarrcar raul_rojas_ve</t>
  </si>
  <si>
    <t>contentwriting9 blogwriting1 luckeebutterfly</t>
  </si>
  <si>
    <t>b2bmktgacademy b2bmarketingfdn nessajbaker</t>
  </si>
  <si>
    <t>umesh5152 sharerussharing tonyrestell</t>
  </si>
  <si>
    <t>nadinemotaze waywebdigital ackmicro</t>
  </si>
  <si>
    <t>trudykwik greattywrp mkbomzetcoach</t>
  </si>
  <si>
    <t>juanmartinez ingesaez angelruizperez</t>
  </si>
  <si>
    <t>httweets ravi_bansal5</t>
  </si>
  <si>
    <t>wesleyanargus sanderbiehn</t>
  </si>
  <si>
    <t>stephanejobert influandsell</t>
  </si>
  <si>
    <t>samanthajacobs2 shindehemant300</t>
  </si>
  <si>
    <t>valymanconsult fleetmeiser</t>
  </si>
  <si>
    <t>techtionary telecomreseller</t>
  </si>
  <si>
    <t>stephenwoessner askdennisbrown</t>
  </si>
  <si>
    <t>natajack loefflercarsten</t>
  </si>
  <si>
    <t>sole24ore tricesrl</t>
  </si>
  <si>
    <t>isocialfanz fomofanz</t>
  </si>
  <si>
    <t>dean_0_ abhiseoexpert</t>
  </si>
  <si>
    <t>jaybaer sarauk101h</t>
  </si>
  <si>
    <t>davidmcalduch aena</t>
  </si>
  <si>
    <t>beacondroid this_is_beacon</t>
  </si>
  <si>
    <t>onestopinternet l2</t>
  </si>
  <si>
    <t>shoosocial chipparade</t>
  </si>
  <si>
    <t>slideshare amanciobouza</t>
  </si>
  <si>
    <t>cioc_colatini jltraineau</t>
  </si>
  <si>
    <t>viralseedpl viralseedmedia</t>
  </si>
  <si>
    <t>agenceeconcepto rachidamer</t>
  </si>
  <si>
    <t>chorus_app danielakillus</t>
  </si>
  <si>
    <t>mvidalt edve_es</t>
  </si>
  <si>
    <t>kamichat dermasolve</t>
  </si>
  <si>
    <t>kpizzu1 tsscltd</t>
  </si>
  <si>
    <t>payplug fatigaas</t>
  </si>
  <si>
    <t>dougmorneau jrobcreative</t>
  </si>
  <si>
    <t>paymill hannesbeierlein</t>
  </si>
  <si>
    <t>avivatink theintcell</t>
  </si>
  <si>
    <t>lcs1122 linkedinexpert_</t>
  </si>
  <si>
    <t>dmscott damelionetwork</t>
  </si>
  <si>
    <t>hootsuite rapidcrowd</t>
  </si>
  <si>
    <t>linkedinmktg abimarketingpr</t>
  </si>
  <si>
    <t>carikluger roberts_ben_m</t>
  </si>
  <si>
    <t>silicontent506 bellagilbert13</t>
  </si>
  <si>
    <t>Top URLs in Tweet by Count</t>
  </si>
  <si>
    <t>https://vengreso.com/sap?utm_source=twitter&amp;utm_medium=social&amp;utm_campaign=SAPProject http://bit.ly/2DaayUU https://vengreso.com/resources/press/savvy-social-selling-sap-way-series http://bit.ly/2owPMKK http://bit.ly/2Ddiwwj</t>
  </si>
  <si>
    <t>http://nimb.li/2oxSvn5 http://www.destinationcrm.com/Articles/CRM-News/CRM-Across-the-Wire/Nimble-Introduces-Version-4.0-113694.aspx?utm_content=bufferde037&amp;utm_medium=social&amp;utm_source=twitter.com&amp;utm_campaign=buffer https://buff.ly/2yHMStH</t>
  </si>
  <si>
    <t>http://www.myfrugalbusiness.com/2018/01/effective-digital-marketing-techniques.html http://www.myfrugalbusiness.com/2017/12/lead-generation-hacks-grow-sales.html http://www.myfrugalbusiness.com/2017/03/powerful-social-media-marketing-ideas-startup.html http://www.myfrugalbusiness.com/2017/11/top-twitter-tips-marketing-social-selling.html http://www.myfrugalbusiness.com/2018/02/save-money-marketing-digital-social-media-bootstrap.html http://www.myfrugalbusiness.com/2018/01/top-social-media-tactics-generate-b2b-leads-sales.html http://www.myfrugalbusiness.com/2017/12/digital-marketing-management-mistakes-minimize.html http://www.myfrugalbusiness.com/2017/04/importance-lead-generation-modern-business-prospects.html http://www.myfrugalbusiness.com/2017/08/unique-marketing-advertising-digital-media-stand-out.html https://www.youtube.com/watch?v=Fp2u9kjeWqc</t>
  </si>
  <si>
    <t>http://bit.ly/SBE-SAP-SSS-Ep5?utm_content=68717619&amp;utm_medium=social&amp;utm_source=twitter http://bit.ly/UpClose-SAP https://twitter.com/jschobes/status/973211388310097920 https://hubs.ly/H0bdzRT0</t>
  </si>
  <si>
    <t>https://vengreso.com/blog/social-selling-future-sales-ian-moyse-episode-18 https://vengreso.com/blog/linkedin-sales-training-salespeople http://bit.ly/2hAiLNo https://www.m3jr.com/a-buyer-centric-linkedin-profile-builds-trust-article-1-of-3/ https://vengreso.com/blog/a-buyer-centric-linkedin-profile-builds-trust-article-1-of-3 https://vengreso.com/blog/leveraging-digital-sales-3-tiers-of-abs https://www.linkedin.com/pulse/watch-sales-navigator-best-practices-mario-m-martinez-brynne-tillman?published=t https://www.m3jr.com/need-for-social-selling-training/ https://vengreso.com/blog/need-for-social-selling-training https://vengreso.com/blog/how-to-increase-sales-by-80-and-deal-size-by-40-year-over-year-with-chris-merritt-episode-59</t>
  </si>
  <si>
    <t>https://www.linkedin.com/pulse/introductions-cornerstone-social-selling-mic-adam https://www.linkedin.com/pulse/24-twitter-sales-triggers-help-you-achieve-social-selling-mic-adam?utm_content=buffer44c15&amp;utm_medium=social&amp;utm_source=twitter.com&amp;utm_campaign=buffer</t>
  </si>
  <si>
    <t>http://www.social-experts.net/social-selling-personal-branding/ http://b2c.news/scmf/OrMCe04Lcp0lOEFJfzs90BR23zYEOUBIEHE_Tpi-RtYU7UdNAkU5rBZ2Pjb9Q5DJJfu2r5of5VHHupa_BGwtnRGBe9N2C3Kd/5SnwyN?utm_content=bufferf2e74&amp;utm_medium=social&amp;utm_source=twitter.com&amp;utm_campaign=buffer https://twitter.com/B2BMarketingFdn/status/830909352861122563/photo/1 http://bit.ly/2F9CPwN http://embedsocialselling.com/linkedin-optimization https://www.entrepreneur.com/article/309740 https://www.linkedin.com/pulse/introductions-cornerstone-social-selling-mic-adam https://www.fillthefunnel.com/twitter-drops-the-hammer/ https://blog.hubspot.com/sales/social-selling-linkedin http://bit.ly/2Fex0Bg</t>
  </si>
  <si>
    <t>http://www.social-experts.net/how-to-roll-social-selling-across https://lnkd.in/dfpRBx6 https://lnkd.in/deR2Pj2 https://buff.ly/2FDQBsB http://www.social-experts.net/social-selling-the-symbiosis-of-human-and-technology/?utm_content=buffera41e5&amp;utm_medium=social&amp;utm_source=twitter.com&amp;utm_campaign=buffer http://digital-leadership-associates.passle.net/post/102es5x/same-old-shit-vs-crazy-new-shit http://www.social-experts.net/people-dont-choose-emails/ https://buff.ly/2p2HV7Y http://www.social-experts.net/dont-be-outsold https://buff.ly/2FB7yns</t>
  </si>
  <si>
    <t>http://www.social-experts.net/seen-end-sales-commission http://www.social-experts.net/dog-whistle-content/ https://www.linkedin.com/pulse/best-time-plant-tree-20-years-ago-adam-gray?utm_content=buffer51c41&amp;utm_medium=social&amp;utm_source=twitter.com&amp;utm_campaign=buffer https://buff.ly/2GgrQCQ https://buff.ly/2FI0Iwd https://buff.ly/2oJ8bnx https://buff.ly/2FUQGIa https://buff.ly/2ouytcX https://buff.ly/2t1zbDt https://buff.ly/2FZBslj</t>
  </si>
  <si>
    <t>http://www.myfrugalbusiness.com/2015/09/tips-social-media-marketing-mike-schiemer.html http://www.social-experts.net/makes-business-social-centric/?utm_content=buffer54807&amp;utm_medium=social&amp;utm_source=twitter.com&amp;utm_campaign=buffer http://www.myfrugalbusiness.com/2017/11/social-media-marketing-mistakes-avoid.html http://www.myfrugalbusiness.com/2017/01/twitter-tips-tricks-social-selling-smm.html</t>
  </si>
  <si>
    <t>https://www.linkedin.com/pulse/why-your-sales-onboarding-process-broken-timothy-tim-hughes http://www.social-experts.net/make-go-person-industry/ http://www.onalytica.com/blog/posts/digital-transformation-2018-top-100-influencers-brands-publications/ https://www.amazon.co.uk/Social-Selling-Techniques-Influence-Changemakers/dp/0749478012/ref=sr_1_1?ie=UTF8&amp;qid=1520768820&amp;sr=8-1&amp;keywords=social+selling+techniques+to+influence+buyers+and+changemakers https://www.instagram.com/p/BgEMHRiAvPd/ http://www.social-experts.net/biggest-mistake-making-social-selling/?utm_content=buffer83c07&amp;utm_medium=social&amp;utm_source=twitter.com&amp;utm_campaign=buffer https://www.linkedin.com/feed/update/urn:li:activity:6308541944314228736?utm_content=buffer9ed7c&amp;utm_medium=social&amp;utm_source=twitter.com&amp;utm_campaign=buffer https://www.linkedin.com/feed/update/urn:li:activity:6308541944314228736 https://www.linkedin.com/pulse/sales-marketing-fairy-tale-alexander-low/ http://digital-leadership-associates.passle.net/post/102esjg/how-account-based-marketing-abm-selling-will-unlock-the-modern-buyers</t>
  </si>
  <si>
    <t>http://www.myfrugalbusiness.com/2018/02/save-money-marketing-digital-social-media-bootstrap.html http://www.myfrugalbusiness.com/2017/12/lead-generation-hacks-grow-sales.html http://www.myfrugalbusiness.com/2018/01/top-social-media-tactics-generate-b2b-leads-sales.html http://www.myfrugalbusiness.com/2017/11/how-manage-remote-sales-team-selling.html http://www.myfrugalbusiness.com/2018/01/effective-digital-marketing-techniques.html http://www.myfrugalbusiness.com/2017/11/reasons-company-needs-social-media-marketing.html http://www.myfrugalbusiness.com/2017/03/powerful-social-media-marketing-ideas-startup.html http://www.myfrugalbusiness.com/2017/08/unique-marketing-advertising-digital-media-stand-out.html http://www.myfrugalbusiness.com/2017/08/facebook-page-marketing-hacks-followers-likes-bootstrap-smm.html http://www.myfrugalbusiness.com/2015/09/tips-social-media-marketing-mike-schiemer.html</t>
  </si>
  <si>
    <t>https://www.1min30.com/inbound-marketing/evoluer-avec-le-nouvel-acheteur-b2b-124695?utm_source=ReviveOldPost&amp;utm_medium=social&amp;utm_campaign=ReviveOldPost https://www.1min30.com/social-selling/comment-linbound-marketing-reunit-il-marketing-et-sales-en-une-seule-et-meme-equipe-116233?utm_source=ReviveOldPost&amp;utm_medium=social&amp;utm_campaign=ReviveOldPost https://www.1min30.com/social-selling/social-selling-commercial-1287441623?utm_source=ReviveOldPost&amp;utm_medium=social&amp;utm_campaign=ReviveOldPost https://www.1min30.com/social-selling/8-conseils-pour-developper-votre-personnel-branding-sur-les-reseaux-sociaux-1287443433?utm_source=ReviveOldPost&amp;utm_medium=social&amp;utm_campaign=ReviveOldPost</t>
  </si>
  <si>
    <t>https://www.youtube.com/watch?v=SKNW2cMMHow&amp;feature=youtu.be&amp;utm_content=bufferbfcbd&amp;utm_medium=social&amp;utm_source=twitter.com&amp;utm_campaign=buffer https://medium.com/@Timothy_Hughes/the-secret-of-social-media-success-for-small-businesses-41cc4a127d02#.f5t4zruyh</t>
  </si>
  <si>
    <t>http://upflow.co/l/busi http://upflow.co/l/kotc</t>
  </si>
  <si>
    <t>https://www.skillslab.io/blog/create-content-for-social-selling https://www.skillslab.io/blog/the-science-on-social-selling-helping-sales-professionals-beat-continuous-rejection</t>
  </si>
  <si>
    <t>http://www.voiceamerica.com/show/1981/breakfast-with-game-changers http://www.voiceamerica.com/show/2490/social-selling-with-game-changers-presented-by-sap http://spr.ly/6012DTGMs https://twitter.com/messages/compose?recipient_id=435911622</t>
  </si>
  <si>
    <t>http://pplx.co/t/1nGAzdM5O0BW/ http://pplx.co/t/E2mon5rwgA3J/ http://pplx.co/t/lJKAJKwVbodn/</t>
  </si>
  <si>
    <t>http://bit.ly/2FPpt90 https://blog.apollineadiju.com/website-traffic/ http://bit.ly/2GkYgwf https://sproutsocial.com/insights/hashtag-campaigns/ http://bit.ly/2FDRWCT http://bit.ly/2pShFvI</t>
  </si>
  <si>
    <t>https://buff.ly/2FoCxSQ https://buff.ly/2FjUxBT</t>
  </si>
  <si>
    <t>https://ceofocus.ca/youre-new-ceo-trusted-board-advisors/ http://www.social-experts.net/dog-whistle-content/ https://premium.linkedin.com/professional/faq</t>
  </si>
  <si>
    <t>http://linkedin.com/in/stephancomelli https://buff.ly/2FhwPCd</t>
  </si>
  <si>
    <t>http://www.myfrugalbusiness.com/2013/01/suck-my-winklevoss-business-leaches.html http://www.myfrugalbusiness.com/2017/08/jazz-up-ecommerce-store-boost-sales-digital-retail.html https://www.youtube.com/watch?v=g8AELJ5IbDU https://www.youtube.com/watch?v=Fp2u9kjeWqc</t>
  </si>
  <si>
    <t>https://www.agencycentral.co.uk/articles/15-top-sales-bloggers https://blog.datacaptive.com/10-must-follow-b2b-sales-influencers-of-our-time/ https://maximizesocialbusiness.com/primer-b2b-social-selling-twitter-24681/ http://maximizesocialbusiness.com/social-selling-b2b-social-media-marketing-23262/ http://msocial.bz/2FpsQrg</t>
  </si>
  <si>
    <t>http://www.social-experts.net/traditional-sales-much-better-social-selling/?utm_content=buffer50087&amp;utm_medium=social&amp;utm_source=twitter.com&amp;utm_campaign=buffer http://bit.ly/2HgieHL</t>
  </si>
  <si>
    <t>http://www.myfrugalbusiness.com/2017/04/importance-lead-generation-modern-business-prospects.html http://www.myfrugalbusiness.com/2017/12/digital-marketing-management-mistakes-minimize.html</t>
  </si>
  <si>
    <t>http://j.mp/2oPWStU http://j.mp/2tqf3ek http://j.mp/2FoXi0D</t>
  </si>
  <si>
    <t>http://ow.ly/Vmus50gMTpy http://ow.ly/iUW350gLZVi http://ow.ly/jwf150gL5zt</t>
  </si>
  <si>
    <t>https://blog.creationagency.com/post/102eicd/how-to-use-neuro-linguistic-programming-to-win-at-social-selling https://www.skillslab.io/blog/create-content-for-social-selling</t>
  </si>
  <si>
    <t>https://www.1min30.com/social-selling/comment-linbound-marketing-reunit-il-marketing-et-sales-en-une-seule-et-meme-equipe-116233?utm_source=ReviveOldPost&amp;utm_medium=social&amp;utm_campaign=ReviveOldPost https://www.1min30.com/social-selling/social-selling-commercial-1287441623?utm_source=ReviveOldPost&amp;utm_medium=social&amp;utm_campaign=ReviveOldPost</t>
  </si>
  <si>
    <t>https://www.linkedin.com/pulse/how-socially-sell-video-interview-ian-moyse-?trk=mp-reader-card http://www.kcore-analytics.com/searching/?keyword=socialselling https://buff.ly/2DaSV7e http://bit.ly/2oOIJgp https://www.linkedin.com/pulse/why-you-must-read-sales-marketing-books-timothy-tim-hughes-%E6%8F%90%E5%A7%86-%E4%BC%91%E6%96%AF/?published=t http://klou.tt/15hb609tjkjfw</t>
  </si>
  <si>
    <t>https://goo.gl/ycD2j9 https://www.mariangelesberna.com/2018/02/27/estas-haciendolo-bien-en-linkedin/</t>
  </si>
  <si>
    <t>http://www.kcore-analytics.com/searching/?keyword=socialselling https://www.linkedin.com/pulse/introductions-cornerstone-social-selling-mic-adam</t>
  </si>
  <si>
    <t>http://bit.ly/2FtEqxh http://www.social-experts.net/dont-be-outsold http://bit.ly/2Ih14Lo http://www.social-experts.net/dog-whistle-content/ http://www.social-experts.net/berlin-startups-content-strategy/?utm_content=buffere161f&amp;utm_medium=social&amp;utm_source=twitter.com&amp;utm_campaign=buffer https://alexanderlow.podbean.com/e/if-you-are-not-talking-on-social-then-no-one-is-listening/ http://bit.ly/2FsCsRY http://www.social-experts.net/social-selling-the-symbiosis-of-human-and-technology/?utm_content=buffera41e5&amp;utm_medium=social&amp;utm_source=twitter.com&amp;utm_campaign=buffer http://bit.ly/2oWXcap http://www.social-experts.net/creating-business-case/</t>
  </si>
  <si>
    <t>https://www.ebay.com/itm/371973836171?ul_noapp=true https://www.ebay.com/itm/112850640359?ul_noapp=true http://www.ebay.com/itm/112291038165?ul_noapp=true https://www.ebay.com/itm/371928721088?ul_noapp=true https://www.ebay.com/itm/371928721079?ul_noapp=true https://www.ebay.com/itm/371928721081?ul_noapp=true https://www.ebay.com/itm/112381939472?ul_noapp=true https://www.ebay.com/itm/112381939482?ul_noapp=true https://www.ebay.com/itm/112381939471?ul_noapp=true http://www.ebay.com/itm/371928721075?ul_noapp=true</t>
  </si>
  <si>
    <t>https://www.ebay.com/itm/371973836171?ul_noapp=true https://www.ebay.com/itm/112850640359?ul_noapp=true http://www.ebay.com/itm/112291038165?ul_noapp=true https://www.ebay.com/itm/371858455218?ul_noapp=true https://www.ebay.com/itm/371928721088?ul_noapp=true https://www.ebay.com/itm/371928721079?ul_noapp=true https://www.ebay.com/itm/371928721081?ul_noapp=true https://www.ebay.com/itm/112381939472?ul_noapp=true https://www.ebay.com/itm/112381939482?ul_noapp=true http://www.ebay.com/itm/112432046187?ul_noapp=true</t>
  </si>
  <si>
    <t>http://feeds.feedblitz.com/~/531111932/0/salessolutions~What-Does-Your-LinkedIn-Profile-Say-About-You-The-Big-Mistake-Sales-Pros-Can-Easily-Avoid http://feeds.feedblitz.com/~/531369766/0/salessolutions~Trending-This-Week-Value-Is-a-DifferenceMaker-for-Customers-and-Sellers-Alike https://www.saleshacker.com/seven-ways-to-see-your-social-selling-roi/</t>
  </si>
  <si>
    <t>http://feeds.feedblitz.com/~/531969078/0/salessolutions~Sales-Navigator-Success-Stories-from-Europe-Video https://business.linkedin.com/sales-solutions/blog/customer-stories/2018/03/sales-navigator-success-stories--tech-and-professional-services-?utm_source=feedblitz&amp;utm_medium=FeedBlitzRss&amp;utm_campaign=salessolutions https://business.linkedin.com/sales-solutions/blog/best-practices--sales-prospecting/2018/how-b2b-salespeople-can-optimize-their-linkedin-profile-to-engag?utm_source=feedblitz&amp;utm_medium=FeedBlitzRss&amp;utm_campaign=salessolutions http://feeds.feedblitz.com/~/531111932/0/salessolutions~What-Does-Your-LinkedIn-Profile-Say-About-You-The-Big-Mistake-Sales-Pros-Can-Easily-Avoid http://feeds.feedblitz.com/~/531369766/0/salessolutions~Trending-This-Week-Value-Is-a-DifferenceMaker-for-Customers-and-Sellers-Alike</t>
  </si>
  <si>
    <t>https://buff.ly/2FUQGIa https://www.linkedin.com/pulse/we-employed-interns-do-social-media-timothy-tim-hughes-%E6%8F%90%E5%A7%86-%E4%BC%91%E6%96%AF/?published=t&amp;utm_content=buffer2d730&amp;utm_medium=social&amp;utm_source=twitter.com&amp;utm_campaign=buffer https://buff.ly/2G16ppi</t>
  </si>
  <si>
    <t>http://www.social-experts.net/might-choose-wrong-company/ http://ow.ly/Q1P130iTrFG http://ow.ly/htph30iRRd8 http://ow.ly/ZNGj30iP5HE https://buff.ly/2Fk46fN http://ow.ly/JHFm30iMXAO</t>
  </si>
  <si>
    <t>http://www.social-experts.net/dont-be-outsold http://bit.ly/2oWXcap http://bit.ly/2FsQcs1</t>
  </si>
  <si>
    <t>http://www.myfrugalbusiness.com/2017/03/powerful-social-media-marketing-ideas-startup.html http://www.myfrugalbusiness.com/2017/11/instagram-social-media-marketing-tips-ig.html http://www.myfrugalbusiness.com/2018/01/effective-digital-marketing-techniques.html http://www.myfrugalbusiness.com/2016/12/savvy-snapchat-social-selling-suggestions.html http://www.myfrugalbusiness.com/2017/12/digital-marketing-management-mistakes-minimize.html http://www.myfrugalbusiness.com/2017/04/importance-lead-generation-modern-business-prospects.html http://www.myfrugalbusiness.com/2017/10/launch-digital-marketing-social-space.html http://www.myfrugalbusiness.com/2017/08/jazz-up-ecommerce-store-boost-sales-digital-retail.html</t>
  </si>
  <si>
    <t>https://buff.ly/2pcpUU2 http://bit.ly/2FyFksq</t>
  </si>
  <si>
    <t>https://www.linkedin.com/pulse/3-most-important-questions-ask-potential-clients-daniela-killus?trk=portfolio_article-card_title https://www.linkedin.com/pulse/5-steps-social-selling-roi-determination-daniela-killus?trk=portfolio_article-card_title https://www.linkedin.com/pulse/3-steps-boost-your-sales-through-linkedin-daniela-killus?trk=portfolio_article-card_title</t>
  </si>
  <si>
    <t>https://www.linkedin.com/pulse/3-most-important-questions-ask-potential-clients-daniela-killus?trk=portfolio_article-card_title https://www.linkedin.com/pulse/3-steps-boost-your-sales-through-linkedin-daniela-killus?trk=portfolio_article-card_title</t>
  </si>
  <si>
    <t>https://www.amazon.co.uk/Social-Selling-Techniques-Influence-Changemakers/dp/0749478012/ref=sr_1_1?ie=UTF8&amp;qid=1520768820&amp;sr=8-1&amp;keywords=social+selling+techniques+to+influence+buyers+and+changemakers http://www.social-experts.net/make-go-person-industry/</t>
  </si>
  <si>
    <t>https://maximizesocialbusiness.com/primer-b2b-social-selling-twitter-24681/ http://contentmarketinginstitute.com/2017/11/marketers-data-scientists/#.Wg2s9CW75eM.twitter http://bit.ly/2FsCsRY http://maximizesocialbusiness.com/social-selling-b2b-social-media-marketing-23262/ http://www.social-experts.net/forget-cold-calls-what-do-you-think-about-warm-calls/?utm_content=buffer867f4&amp;utm_medium=social&amp;utm_source=twitter.com&amp;utm_campaign=buffer http://www.social-experts.net/seller-beware-you-have-only-one-chance-to-make-a-good-impression/?utm_content=buffer3d6b1&amp;utm_medium=social&amp;utm_source=twitter.com&amp;utm_campaign=buffer</t>
  </si>
  <si>
    <t>http://contentmarketinginstitute.com/2017/11/marketers-data-scientists/#.Wg2s9CW75eM.twitter http://www.atomck.com/podcast/70-bob-hoffman-ad-contrarian-strikes/</t>
  </si>
  <si>
    <t>http://bit.ly/2EU5xWb http://bit.ly/2tz0F3m https://viralseed.pl/blog/videomarketing-dodac-youtube-reels/</t>
  </si>
  <si>
    <t>http://ow.ly/F6Js50gOVWb http://ow.ly/5COJ50gL40d</t>
  </si>
  <si>
    <t>http://bit.ly/2DyP4lL http://bit.ly/2FjL4KR</t>
  </si>
  <si>
    <t>http://bit.ly/2im4S3R http://snip.ly/0466v http://snip.ly/cxerl https://www.m3jr.com/a-buyer-centric-linkedin-profile-builds-trust-article-1-of-3/ http://bit.ly/2Ahzpsx https://www.linkedin.com/pulse/watch-sales-navigator-best-practices-mario-m-martinez-brynne-tillman?published=t https://www.m3jr.com/need-for-social-selling-training/</t>
  </si>
  <si>
    <t>http://www.social-experts.net/make-go-person-industry/ https://buff.ly/2FDQBsB</t>
  </si>
  <si>
    <t>http://ow.ly/Q1P130iTrFG http://ow.ly/htph30iRRd8 http://ow.ly/ZNGj30iP5HE https://www.marketingprofs.com/articles/2018/33736/social-selling-three-reasons-its-good-for-business-and-four-steps-to-get-you-started http://www.social-experts.net/might-choose-wrong-company/</t>
  </si>
  <si>
    <t>http://bit.ly/2F9CPwN https://vengreso.com/blog/sap-social-selling-best-practices http://bit.ly/2oOYgNu https://vengreso.com/blog/10-reasons-your-sales-team-wins-with-content http://bit.ly/2oXwSgl</t>
  </si>
  <si>
    <t>http://esurveysonline.net/ https://youtu.be/kPcF32JhZGg https://www.youtube.com/watch?v=TFN6XwD_kT0&amp;feature=youtu.be http://adtype.net/crs.html http://adtype.net/5541.html</t>
  </si>
  <si>
    <t>https://buff.ly/2t7U8fQ https://www.lilachbullock.com/social-selling-tools/?ref=quuu&amp;utm_source=quuu</t>
  </si>
  <si>
    <t>https://rebekahradice.com/secret-sauce-to-effective-social-selling/ https://buff.ly/2Ge8luD</t>
  </si>
  <si>
    <t>http://www.social-experts.net/dog-whistle-content/ https://rebekahradice.com/secret-sauce-to-effective-social-selling/</t>
  </si>
  <si>
    <t>https://blog.iandyoo.com/linbound-marketing-expliqu%C3%A9-%C3%A0-ton-patron?utm_campaign=Mieux%20connaitre%20l%27inbound%20marketing&amp;utm_content=66792202&amp;utm_medium=social&amp;utm_source=twitter https://blog.iandyoo.com/linbound-marketing-en-2017?utm_campaign=Mieux%20connaitre%20l%27inbound%20marketing&amp;utm_content=66792201&amp;utm_medium=social&amp;utm_source=twitter https://blog.iandyoo.com/emailing-marketing-outil-inbound-marketeur?utm_campaign=Fid%C3%A9liser&amp;utm_content=66792200&amp;utm_medium=social&amp;utm_source=twitter https://blog.iandyoo.com/guide-de-d%C3%A9couverte-client-6-cons%C3%A9quences-et-implications?utm_campaign=Vendre%20plus%20%3A%20Social%20Selling%20%26%20Inbound%20Sales&amp;utm_content=66792161&amp;utm_medium=social&amp;utm_source=twitter https://blog.iandyoo.com/calendrier-de-mise-en-place-du-plan-d-action?utm_campaign=Attirer%20plus%20de%20visiteurs%20%26%20Strat%C3%A9gie%20de%20Contenu&amp;utm_content=66792160&amp;utm_medium=social&amp;utm_source=twitter https://blog.iandyoo.com/guide-de-d%C3%A9couverte-client-4-analyse-des-plans-daction?utm_campaign=Vendre%20plus%20%3A%20Social%20Selling%20%26%20Inbound%20Sales&amp;utm_content=66792159&amp;utm_medium=social&amp;utm_source=twitter https://blog.iandyoo.com/guide-de-d%C3%A9couverte-client-3-d%C3%A9finir-les-objectifs?utm_campaign=Vendre%20plus%20%3A%20Social%20Selling%20%26%20Inbound%20Sales&amp;utm_content=66792158&amp;utm_medium=social&amp;utm_source=twitter https://blog.iandyoo.com/inbound-marketing-pas-%E2%88%9A%E2%80%A0-pas-10-partager-sur-les-r%E2%88%9A%C2%A9seaux-sociaux?utm_campaign=Inbound%20marketing%20pas%20%C3%A0%20pas&amp;utm_content=66781073&amp;utm_medium=social&amp;utm_source=twitter https://blog.iandyoo.com/inbound-marketing-pas-%E2%88%9A%E2%80%A0-pas-11-les-campagnes-payantes?utm_campaign=Inbound%20marketing%20pas%20%C3%A0%20pas&amp;utm_content=66781072&amp;utm_medium=social&amp;utm_source=twitter https://blog.iandyoo.com/strat%C3%A9gie-de-prospection-digitale-et-r%C3%A9seaux-sociaux?utm_campaign=Vendre%20plus%20%3A%20Social%20Selling%20%26%20Inbound%20Sales&amp;utm_content=66781029&amp;utm_medium=social&amp;utm_source=twitter</t>
  </si>
  <si>
    <t>https://vengreso.com/blog/employee-advocacy-secrets-get-employees-engage-social-media?es_p=6297410 http://bit.ly/2thnAAa</t>
  </si>
  <si>
    <t>https://twitter.com/RevenueAssist/status/974659093859328001/photo/1?utm_source=fb&amp;utm_medium=fb&amp;utm_campaign=RevenueAssist&amp;utm_content=974659093859328001 https://fb.me/1zrRny8I6</t>
  </si>
  <si>
    <t>http://business.linkedin.com/sales-solutions/site-forms/social-selling-index.html/?utm_content=buffer6f6c5&amp;utm_medium=social&amp;utm_source=twitter.com&amp;utm_campaign=buffer http://b2c.news/NJwZMC?utm_content=buffere7967&amp;utm_medium=social&amp;utm_source=twitter.com&amp;utm_campaign=buffer</t>
  </si>
  <si>
    <t>https://blog.hubspot.com/sales/social-selling-linkedin https://www.marketingprofs.com/articles/2018/33736/social-selling-three-reasons-its-good-for-business-and-four-steps-to-get-you-started http://b2c.news/NJwZMC?utm_content=buffere7967&amp;utm_medium=social&amp;utm_source=twitter.com&amp;utm_campaign=buffer</t>
  </si>
  <si>
    <t>https://buff.ly/2oJ8bnx http://www.social-experts.net/people-dont-choose-emails/ http://www.social-experts.net/make-go-person-industry/ https://lnkd.in/gD2XScB http://www.social-experts.net/telesales-pipeline-filling-trick/?utm_content=bufferef389&amp;utm_medium=social&amp;utm_source=linkedin.com&amp;utm_campaign=buffer http://digital-leadership-associates.passle.net/post/102ervn/sales-its-not-all-about-you-its-all-about-the-buyer?utm_content=bufferf07ca&amp;utm_medium=social&amp;utm_source=twitter.com&amp;utm_campaign=buffer http://www.social-experts.net/gdpr-killed-email-marketing/?utm_content=buffer7cd21&amp;utm_medium=social&amp;utm_source=twitter.com&amp;utm_campaign=buffer https://buff.ly/2FwzgBy https://www.linkedin.com/pulse/support-your-valuable-salespeople-respect-time-tim-bond?utm_content=buffera804c&amp;utm_medium=social&amp;utm_source=twitter.com&amp;utm_campaign=buffer</t>
  </si>
  <si>
    <t>http://www.myfrugalbusiness.com/2017/12/lead-generation-hacks-grow-sales.html http://www.myfrugalbusiness.com/2017/11/how-manage-remote-sales-team-selling.html http://www.myfrugalbusiness.com/2018/02/save-money-marketing-digital-social-media-bootstrap.html http://www.myfrugalbusiness.com/2017/04/importance-lead-generation-modern-business-prospects.html https://twitter.com/MikeSchiemer/status/899709929623359490/photo/1 https://www.youtube.com/watch?v=diKkqjWLSf0 http://www.myfrugalbusiness.com/2018/01/top-social-media-tactics-generate-b2b-leads-sales.html http://www.myfrugalbusiness.com/2018/01/effective-digital-marketing-techniques.html http://www.myfrugalbusiness.com/2017/08/unique-marketing-advertising-digital-media-stand-out.html http://www.myfrugalbusiness.com/2017/11/social-media-marketing-mistakes-avoid.html</t>
  </si>
  <si>
    <t>http://www.ebay.com/itm/371928721075?ul_noapp=true https://www.ebay.com/itm/112809092386?ul_noapp=true</t>
  </si>
  <si>
    <t>http://www.social-experts.net/how-to-roll-social-selling-across http://www.social-experts.net/dog-whistle-content/ http://bit.ly/2FsCsRY</t>
  </si>
  <si>
    <t>https://ceofocus.ca/youre-new-ceo-trusted-board-advisors/ http://www.social-experts.net/how-to-roll-social-selling-across http://www.social-experts.net/creating-business-case/ http://exponentialsales.com/2018/01/15/still-selling-like-1999/ https://www.amazon.co.uk/Social-Selling-Techniques-Influence-Changemakers/dp/0749478012/ref=sr_1_1?ie=UTF8&amp;qid=1520768820&amp;sr=8-1&amp;keywords=social+selling+techniques+to+influence+buyers+and+changemakers https://buff.ly/2t5noUN https://www.linkedin.com/pulse/13-things-ask-your-marketing-department-timothy-tim-hughes-%E6%8F%90%E5%A7%86-%E4%BC%91%E6%96%AF/?published=t&amp;utm_content=buffer3dc21&amp;utm_medium=social&amp;utm_source=twitter.com&amp;utm_campaign=buffer http://digital-leadership-associates.passle.net/post/102esg6/how-to-use-psychology-to-increase-social-media-engagement-in-a-b2b-world https://buff.ly/2FtzWqp</t>
  </si>
  <si>
    <t>https://www.linkedin.com/pulse/why-your-sales-onboarding-process-broken-timothy-tim-hughes http://www.social-experts.net/dog-whistle-content/ http://www.social-experts.net/how-to-roll-social-selling-across https://www.linkedin.com/pulse/something-better-change-timothy-tim-hughes https://www.linkedin.com/pulse/sales-marketing-fairy-tale-alexander-low/ http://www.social-experts.net/people-afraid-change/ http://www.social-experts.net/people-dont-choose-emails/</t>
  </si>
  <si>
    <t>http://www.social-experts.net/using-social-media-marketing-dominate-like-shark/ https://www.linkedin.com/pulse/sales-marketing-fairy-tale-alexander-low/ http://www.social-experts.net/seen-end-sales-commission</t>
  </si>
  <si>
    <t>https://twitter.com/DesmondDreckett/status/975099631184089088 https://twitter.com/dbiweb/status/975151293663674369</t>
  </si>
  <si>
    <t>http://www.myfrugalbusiness.com/2016/11/youtube-channel-social-media-marketing-tips.html http://www.myfrugalbusiness.com/2015/12/leverage-linkedin-business-marketing-mike-schiemer.html http://www.myfrugalbusiness.com/2017/03/powerful-social-media-marketing-ideas-startup.html http://www.myfrugalbusiness.com/2017/11/instagram-social-media-marketing-tips-ig.html http://www.myfrugalbusiness.com/2018/01/effective-digital-marketing-techniques.html http://www.myfrugalbusiness.com/2016/12/savvy-snapchat-social-selling-suggestions.html http://www.myfrugalbusiness.com/2017/12/digital-marketing-management-mistakes-minimize.html http://www.myfrugalbusiness.com/2017/04/importance-lead-generation-modern-business-prospects.html http://www.myfrugalbusiness.com/2017/10/launch-digital-marketing-social-space.html http://www.myfrugalbusiness.com/2017/08/jazz-up-ecommerce-store-boost-sales-digital-retail.html</t>
  </si>
  <si>
    <t>http://bit.ly/2BGWXYh http://bit.ly/2oDmOLD</t>
  </si>
  <si>
    <t>https://blog.iandyoo.com/emailing-marketing-outil-inbound-marketeur?utm_campaign=Fid%C3%A9liser&amp;utm_content=66792200&amp;utm_medium=social&amp;utm_source=twitter http://bit.ly/2BGWXYh</t>
  </si>
  <si>
    <t>http://www.social-experts.net/how-to-roll-social-selling-across http://www.social-experts.net/forget-cold-calls-what-do-you-think-about-warm-calls/?utm_content=buffer867f4&amp;utm_medium=social&amp;utm_source=twitter.com&amp;utm_campaign=buffer</t>
  </si>
  <si>
    <t>http://ow.ly/CTyj30j0PRS http://ow.ly/mwLG30iMFyM http://tinyurl.com/yb7bterk</t>
  </si>
  <si>
    <t>https://www.wsj.com/articles/linkedins-27-billion-challenge-get-people-to-use-it-more-1521201600 http://www.thought-horizon.com/th117-b2b-customer-experience-lead-nurturing-social-selling-2/ http://ow.ly/r0rt30iyW8N http://ow.ly/yI1Q30hAeLU http://ow.ly/qTMU30iyW8L http://ow.ly/dxCw30ia8lj</t>
  </si>
  <si>
    <t>http://www.social-experts.net/salespeople-read-company-accounts/?utm_content=buffer2ee1b&amp;utm_medium=social&amp;utm_source=twitter.com&amp;utm_campaign=buffer http://www.social-experts.net/sales-navigator-smash-q1-q2-number/?utm_content=buffer5e84c&amp;utm_medium=social&amp;utm_source=twitter.com&amp;utm_campaign=buffer http://www.social-experts.net/dont-be-outsold http://www.social-experts.net/people-dont-choose-emails/</t>
  </si>
  <si>
    <t>http://socialsellingmasters.com/training/2015/how-to-write-and-receive-valuable-linkedin-recommendations/?utm_source=ReviveOldPost&amp;utm_medium=social&amp;utm_campaign=ReviveOldPost http://socialsellingmasters.com/training/2017/the-mixology-of-content-marketing-infographic/?utm_source=ReviveOldPost&amp;utm_medium=social&amp;utm_campaign=ReviveOldPost http://socialsellingmasters.com/training/2016/2016-state-of-social-selling/?utm_source=ReviveOldPost&amp;utm_medium=social&amp;utm_campaign=ReviveOldPost http://socialsellingmasters.com/training/2016/how-to-create-a-winning-linkedin-headline/?utm_source=ReviveOldPost&amp;utm_medium=social&amp;utm_campaign=ReviveOldPost</t>
  </si>
  <si>
    <t>https://www.instagram.com/influandsell1/?hl=fr https://www.influandsell.com/</t>
  </si>
  <si>
    <t>http://contentmarketinginstitute.com/2017/11/marketers-data-scientists/#.Wg2s9CW75eM.twitter http://dy.si/BSJP9 https://buff.ly/2orJrA0</t>
  </si>
  <si>
    <t>https://blog.myleadsystempro.com/social-media-lead-generation?id=donteague https://hub.uberflip.com/blog/social-selling-sales-marketing-ratio-impacts-results</t>
  </si>
  <si>
    <t>http://www.myfrugalbusiness.com/2018/02/save-money-marketing-digital-social-media-bootstrap.html http://www.myfrugalbusiness.com/2017/12/lead-generation-hacks-grow-sales.html http://www.myfrugalbusiness.com/2017/11/how-manage-remote-sales-team-selling.html http://www.myfrugalbusiness.com/2018/01/effective-digital-marketing-techniques.html http://www.myfrugalbusiness.com/2017/08/unique-marketing-advertising-digital-media-stand-out.html http://www.myfrugalbusiness.com/2018/01/top-social-media-tactics-generate-b2b-leads-sales.html http://www.myfrugalbusiness.com/2017/08/facebook-page-marketing-hacks-followers-likes-bootstrap-smm.html</t>
  </si>
  <si>
    <t>https://readyforsocial.com/1a6fb479178 https://readyforsocial.com/9b6d20bc8eb https://readyforsocial.com/a6f6fd558eb https://readyforsocial.com/826144d1511 https://readyforsocial.com/ddef438eb2a</t>
  </si>
  <si>
    <t>https://www.linkedin.com/feed/update/urn:li:activity:6308541944314228736?utm_content=buffer9ed7c&amp;utm_medium=social&amp;utm_source=twitter.com&amp;utm_campaign=buffer https://www.linkedin.com/pulse/sales-marketing-fairy-tale-alexander-low/ http://www.social-experts.net/were-hiring/ http://www.social-experts.net/turn-tweets-measurable-actions/?utm_content=bufferf58f4&amp;utm_medium=social&amp;utm_source=twitter.com&amp;utm_campaign=buffer https://buff.ly/2FtzWqp http://www.social-experts.net/social-selling-accelerate-serendipity/?utm_content=buffer94caa&amp;utm_medium=social&amp;utm_source=twitter.com&amp;utm_campaign=buffer http://www.social-experts.net/need-know-get-off-pot/ http://bit.ly/handle-negative-people-mlm</t>
  </si>
  <si>
    <t>http://www.social-experts.net/turn-tweets-measurable-actions/?utm_content=bufferf58f4&amp;utm_medium=social&amp;utm_source=twitter.com&amp;utm_campaign=buffer https://buff.ly/2oUV1TZ</t>
  </si>
  <si>
    <t>http://www.social-experts.net/makes-business-social-centric/?utm_content=buffera7bbc&amp;utm_medium=social&amp;utm_source=twitter.com&amp;utm_campaign=buffer http://embedsocialselling.com/linkedin-optimization https://www.fillthefunnel.com/twitter-drops-the-hammer/</t>
  </si>
  <si>
    <t>https://readyforsocial.com/7d33dae7743 https://readyforsocial.com/45970404662 http://tinyurl.com/yajcnhlh</t>
  </si>
  <si>
    <t>http://www.myfrugalbusiness.com/2018/02/save-money-marketing-digital-social-media-bootstrap.html http://www.myfrugalbusiness.com/2017/12/lead-generation-hacks-grow-sales.html http://www.myfrugalbusiness.com/2018/01/top-social-media-tactics-generate-b2b-leads-sales.html http://www.myfrugalbusiness.com/2017/11/how-manage-remote-sales-team-selling.html http://www.myfrugalbusiness.com/2018/01/effective-digital-marketing-techniques.html http://www.myfrugalbusiness.com/2017/11/reasons-company-needs-social-media-marketing.html http://www.myfrugalbusiness.com/2017/03/powerful-social-media-marketing-ideas-startup.html http://www.myfrugalbusiness.com/2017/08/unique-marketing-advertising-digital-media-stand-out.html http://www.myfrugalbusiness.com/2017/08/facebook-page-marketing-hacks-followers-likes-bootstrap-smm.html</t>
  </si>
  <si>
    <t>http://www.myfrugalbusiness.com/2017/11/how-manage-remote-sales-team-selling.html http://www.myfrugalbusiness.com/2018/02/save-money-marketing-digital-social-media-bootstrap.html http://www.myfrugalbusiness.com/2017/12/lead-generation-hacks-grow-sales.html</t>
  </si>
  <si>
    <t>Top URLs in Tweet by Salience</t>
  </si>
  <si>
    <t>https://medium.com/@Timothy_Hughes/the-secret-of-social-media-success-for-small-businesses-41cc4a127d02#.f5t4zruyh https://www.youtube.com/watch?v=SKNW2cMMHow&amp;feature=youtu.be&amp;utm_content=bufferbfcbd&amp;utm_medium=social&amp;utm_source=twitter.com&amp;utm_campaign=buffer</t>
  </si>
  <si>
    <t>http://www.atomck.com/podcast/70-bob-hoffman-ad-contrarian-strikes/ http://contentmarketinginstitute.com/2017/11/marketers-data-scientists/#.Wg2s9CW75eM.twitter</t>
  </si>
  <si>
    <t>Top Domains in Tweet by Count</t>
  </si>
  <si>
    <t>bit.ly vengreso.com</t>
  </si>
  <si>
    <t>nimb.li destinationcrm.com buff.ly</t>
  </si>
  <si>
    <t>myfrugalbusiness.com youtube.com</t>
  </si>
  <si>
    <t>bit.ly twitter.com hubs.ly</t>
  </si>
  <si>
    <t>vengreso.com bit.ly m3jr.com linkedin.com snip.ly</t>
  </si>
  <si>
    <t>bit.ly linkedin.com social-experts.net b2c.news twitter.com embedsocialselling.com entrepreneur.com fillthefunnel.com hubspot.com</t>
  </si>
  <si>
    <t>social-experts.net lnkd.in buff.ly passle.net</t>
  </si>
  <si>
    <t>buff.ly social-experts.net passle.net linkedin.com co.uk</t>
  </si>
  <si>
    <t>myfrugalbusiness.com social-experts.net</t>
  </si>
  <si>
    <t>social-experts.net linkedin.com passle.net onalytica.com co.uk instagram.com</t>
  </si>
  <si>
    <t>youtube.com medium.com</t>
  </si>
  <si>
    <t>voiceamerica.com spr.ly twitter.com</t>
  </si>
  <si>
    <t>bit.ly apollineadiju.com sproutsocial.com</t>
  </si>
  <si>
    <t>ceofocus.ca social-experts.net linkedin.com</t>
  </si>
  <si>
    <t>linkedin.com buff.ly</t>
  </si>
  <si>
    <t>co.uk maximizesocialbusiness.com datacaptive.com msocial.bz</t>
  </si>
  <si>
    <t>social-experts.net bit.ly</t>
  </si>
  <si>
    <t>creationagency.com skillslab.io</t>
  </si>
  <si>
    <t>linkedin.com kcore-analytics.com buff.ly bit.ly klou.tt</t>
  </si>
  <si>
    <t>goo.gl mariangelesberna.com</t>
  </si>
  <si>
    <t>kcore-analytics.com linkedin.com</t>
  </si>
  <si>
    <t>bit.ly social-experts.net podbean.com linkedin.com</t>
  </si>
  <si>
    <t>feedblitz.com saleshacker.com</t>
  </si>
  <si>
    <t>feedblitz.com linkedin.com</t>
  </si>
  <si>
    <t>ow.ly social-experts.net buff.ly</t>
  </si>
  <si>
    <t>buff.ly bit.ly</t>
  </si>
  <si>
    <t>co.uk social-experts.net</t>
  </si>
  <si>
    <t>maximizesocialbusiness.com social-experts.net contentmarketinginstitute.com bit.ly</t>
  </si>
  <si>
    <t>contentmarketinginstitute.com atomck.com</t>
  </si>
  <si>
    <t>bit.ly snip.ly m3jr.com linkedin.com</t>
  </si>
  <si>
    <t>social-experts.net buff.ly</t>
  </si>
  <si>
    <t>ow.ly marketingprofs.com social-experts.net</t>
  </si>
  <si>
    <t>linkedinforbusiness.it</t>
  </si>
  <si>
    <t>adtype.net esurveysonline.net youtu.be youtube.com</t>
  </si>
  <si>
    <t>buff.ly lilachbullock.com</t>
  </si>
  <si>
    <t>rebekahradice.com buff.ly</t>
  </si>
  <si>
    <t>social-experts.net rebekahradice.com</t>
  </si>
  <si>
    <t>iandyoo.com hubs.ly</t>
  </si>
  <si>
    <t>twitter.com fb.me</t>
  </si>
  <si>
    <t>linkedin.com b2c.news</t>
  </si>
  <si>
    <t>hubspot.com marketingprofs.com b2c.news</t>
  </si>
  <si>
    <t>social-experts.net buff.ly lnkd.in passle.net linkedin.com</t>
  </si>
  <si>
    <t>myfrugalbusiness.com twitter.com youtube.com</t>
  </si>
  <si>
    <t>social-experts.net buff.ly ceofocus.ca exponentialsales.com co.uk linkedin.com passle.net</t>
  </si>
  <si>
    <t>social-experts.net linkedin.com</t>
  </si>
  <si>
    <t>iandyoo.com bit.ly</t>
  </si>
  <si>
    <t>ow.ly tinyurl.com</t>
  </si>
  <si>
    <t>ow.ly wsj.com thought-horizon.com</t>
  </si>
  <si>
    <t>instagram.com influandsell.com</t>
  </si>
  <si>
    <t>contentmarketinginstitute.com dy.si buff.ly</t>
  </si>
  <si>
    <t>myleadsystempro.com uberflip.com</t>
  </si>
  <si>
    <t>social-experts.net linkedin.com buff.ly bit.ly</t>
  </si>
  <si>
    <t>social-experts.net embedsocialselling.com fillthefunnel.com</t>
  </si>
  <si>
    <t>readyforsocial.com tinyurl.com</t>
  </si>
  <si>
    <t>Top Domains in Tweet by Salience</t>
  </si>
  <si>
    <t>youtube.com myfrugalbusiness.com</t>
  </si>
  <si>
    <t>twitter.com hubs.ly bit.ly</t>
  </si>
  <si>
    <t>lnkd.in social-experts.net buff.ly passle.net</t>
  </si>
  <si>
    <t>social-experts.net buff.ly passle.net linkedin.com co.uk</t>
  </si>
  <si>
    <t>social-experts.net myfrugalbusiness.com</t>
  </si>
  <si>
    <t>linkedin.com social-experts.net passle.net onalytica.com co.uk instagram.com</t>
  </si>
  <si>
    <t>medium.com youtube.com</t>
  </si>
  <si>
    <t>spr.ly twitter.com voiceamerica.com</t>
  </si>
  <si>
    <t>apollineadiju.com sproutsocial.com bit.ly</t>
  </si>
  <si>
    <t>social-experts.net bit.ly podbean.com linkedin.com</t>
  </si>
  <si>
    <t>saleshacker.com feedblitz.com</t>
  </si>
  <si>
    <t>linkedin.com feedblitz.com</t>
  </si>
  <si>
    <t>social-experts.net buff.ly ow.ly</t>
  </si>
  <si>
    <t>atomck.com contentmarketinginstitute.com</t>
  </si>
  <si>
    <t>viralseed.pl bit.ly</t>
  </si>
  <si>
    <t>marketingprofs.com social-experts.net ow.ly</t>
  </si>
  <si>
    <t>hubs.ly iandyoo.com</t>
  </si>
  <si>
    <t>twitter.com youtube.com myfrugalbusiness.com</t>
  </si>
  <si>
    <t>bit.ly social-experts.net</t>
  </si>
  <si>
    <t>linkedin.com social-experts.net</t>
  </si>
  <si>
    <t>tinyurl.com ow.ly</t>
  </si>
  <si>
    <t>wsj.com thought-horizon.com ow.ly</t>
  </si>
  <si>
    <t>tinyurl.com readyforsocial.com</t>
  </si>
  <si>
    <t>Top Hashtags in Tweet by Count</t>
  </si>
  <si>
    <t>socialselling sales sapsocialselling digit podcast digitalselling cmo</t>
  </si>
  <si>
    <t>smartphones digital socialmedia mobileapps payment retailtech retail ecommerce socialselling facialrecognition</t>
  </si>
  <si>
    <t>crm socialselling marketing df17</t>
  </si>
  <si>
    <t>socialselling amft digitaltransformation transfonum smm entrepreneurship</t>
  </si>
  <si>
    <t>socialselling socialmedia smm marketing digitalmarketing sales seo twitter ig cmo</t>
  </si>
  <si>
    <t>socialselling podcast sales sap casestudy digitalsales</t>
  </si>
  <si>
    <t>socialselling sales sellingwithsocial linkedin social abm abs digitalsalestransformation salesnavigator salesleaders</t>
  </si>
  <si>
    <t>socialmedia socialselling marca marketingdigital marketingonline socialmarketing rrss sem seo</t>
  </si>
  <si>
    <t>sales socialselling leadgen twitter</t>
  </si>
  <si>
    <t>socialselling sales b2bmarketing socialmedia leadgen content marketing twitter</t>
  </si>
  <si>
    <t>socialselling digitalsales digitalselling digitalmarketing socialmedia digitaltransformation salesleader salestips socialtransformation salestransformation</t>
  </si>
  <si>
    <t>socialselling digitalselling digitalsales salestips salesleader socialsales sales socialmedia digitaltransformation digitalmarketing</t>
  </si>
  <si>
    <t>socialselling smm socialmediamarketing twitter socialmedia cmo</t>
  </si>
  <si>
    <t>socialselling digitalselling socialsales digitalsales salesleader salestips sales digitalmarketing strategicsales prospecting</t>
  </si>
  <si>
    <t>socialselling socialmedia marketing smm sales advertising branding leads leadgen leadgeneration</t>
  </si>
  <si>
    <t>socialselling cm7 linkedin twitter</t>
  </si>
  <si>
    <t>socialselling socialmedia marketing biz</t>
  </si>
  <si>
    <t>socialselling sapradio quotes sales gamification on training bestpractices</t>
  </si>
  <si>
    <t>sales socialselling video b2b webinar business salestips</t>
  </si>
  <si>
    <t>socialmediamarketing socialselling smm marketing traffic content socialmediaoptimization</t>
  </si>
  <si>
    <t>linkedin socialselling personalbranding</t>
  </si>
  <si>
    <t>socialselling socialmedia digitalsales peertopeer mentor coach social socialexperts sales leadership</t>
  </si>
  <si>
    <t>marketing socialselling linkedin job businessdeveloper manager avignon nîmes montpellier perpignan</t>
  </si>
  <si>
    <t>socialselling socialmedia marketing socialmediamarketing smm mktng cx ecommerce retail ux</t>
  </si>
  <si>
    <t>socialselling b2b sales blogger blogging socialmedia marketing business</t>
  </si>
  <si>
    <t>socialselling smm socialmedia</t>
  </si>
  <si>
    <t>sales selling socialselling smm digitalmarketing socialmedia</t>
  </si>
  <si>
    <t>business socialselling socialmedia smm marketing socialmarketing social digitalmarketing</t>
  </si>
  <si>
    <t>blog business</t>
  </si>
  <si>
    <t>marketing socialselling blogging blog video books ebooks content vlogging business</t>
  </si>
  <si>
    <t>socialselling nlp sales</t>
  </si>
  <si>
    <t>socialselling socialsales sales socialmedia marketing trump donaldtrump breakingtherules bullying selling</t>
  </si>
  <si>
    <t>socialselling sales socialsales leadgen</t>
  </si>
  <si>
    <t>socialselling digitalselling socialmedia digitalsales digitaltransformation ceo sales salestips salesleader digitalmarketing</t>
  </si>
  <si>
    <t>seo marketing shopsmall smallbusiness smallbiz digitalmarketing liquidation ebaymobile ecommerce socialselling</t>
  </si>
  <si>
    <t>seo marketing shopsmall smallbusiness smallbiz liquidation ebaymobile ecommerce socialselling fb</t>
  </si>
  <si>
    <t>socialselling sales sapradio</t>
  </si>
  <si>
    <t>socialselling mspartner podcast</t>
  </si>
  <si>
    <t>twitter socialmedia infographic smm seo i4influencer socialfave socialselling automation content</t>
  </si>
  <si>
    <t>business socialselling ireland cork digitalmarketing digitaltransformation socialmedia contentmarketing leads conversion</t>
  </si>
  <si>
    <t>marketing cmo inbound socialselling askxavier business strategy toronto canada</t>
  </si>
  <si>
    <t>smartphones socialselling digital</t>
  </si>
  <si>
    <t>socialselling socialmedia smm digitalmarketing ig marketing social business instagram snapchat</t>
  </si>
  <si>
    <t>smm digitalmarketing socialmediamarketing marketingtips socialselling contentmarketing marketingstrategy business onlinesuccess branding</t>
  </si>
  <si>
    <t>socialmedia socialselling martech adtech mobile social contentmarketing networkmarketing devops data</t>
  </si>
  <si>
    <t>socialselling sales b2b socialmedia leadgeneration</t>
  </si>
  <si>
    <t>viralseed videomarketing socialselling socialvideo youtube</t>
  </si>
  <si>
    <t>getsocial growsocial socialmediamarket socialmedia dubai dxb abudhabi uae expandyourglobalreach pentame</t>
  </si>
  <si>
    <t>socialselling socialmedia sales sapsocialselling</t>
  </si>
  <si>
    <t>socialselling sales linkedin sellingwithsocial tbt prospect video b2b social salesleader</t>
  </si>
  <si>
    <t>business socialselling digitalmarketing digitaltransformation socialmedia ireland cork contentmarketing leads conversion</t>
  </si>
  <si>
    <t>socialselling salestips sales sapsocialselling cmo contentmarketing digitalselling inb abm abs</t>
  </si>
  <si>
    <t>socialselling influencer mktg smm startups personalbrand mobile socialbusiness digitalinnovation socialmedia</t>
  </si>
  <si>
    <t>socialselling inboundmarketing contentmarketing socialmedia seo hubspot leadgeneration digitalmarketing inboundsales prospection</t>
  </si>
  <si>
    <t>podcast socialselling digitalselling digitalmarketing personalbrand socialsales digitalsales prospecting salesleader coldcalling</t>
  </si>
  <si>
    <t>socialselling linkedintips socialmedia abm</t>
  </si>
  <si>
    <t>socialselling sales socialmediamarketing smm content digitalmarketing digitaltransformation business socialmedia abm</t>
  </si>
  <si>
    <t>socialselling personalbrand sales leadgeneration gdpr personaldevelopment</t>
  </si>
  <si>
    <t>socialselling socialmedia sales marketing smm leads leadgen leadgeneration market digitalmarketing</t>
  </si>
  <si>
    <t>twitter socialmedia infographic smm ootd i4influencer socialfave socialselling automation content</t>
  </si>
  <si>
    <t>seo marketing shopsmall smallbusiness smallbiz contentmarketing american digitalmarketing liquidation ebaymobile</t>
  </si>
  <si>
    <t>socialselling digitalsales socialmedia digitalselling digitaltransformation salestips salesleader socialsales socialtransformation sales</t>
  </si>
  <si>
    <t>sociamedia socialselling digitalsales digitalselling socialmediamarketing</t>
  </si>
  <si>
    <t>socialmedia smm socialmediamarketing digitaltransformation socialselling digitalsales digitalselling</t>
  </si>
  <si>
    <t>branding socialselling socialmediamarketing socialmedia market budget digitalbranding</t>
  </si>
  <si>
    <t>socialselling smm socialmedia ecommerce digitalmarketing youtube ig marketing linkedin networking</t>
  </si>
  <si>
    <t>socialselling leadgeneration digitalmarketing inboundmarketing contentmarketing socialmedia seo hubspot businessdevelopment businessgrowth</t>
  </si>
  <si>
    <t>socialselling socialmediamarketing b2b customerexperience socialmedia marketers content buyers marketing</t>
  </si>
  <si>
    <t>socialselling sales salestips digitalselling coldcalling coldemails salesnavigator digitalsales socialsales salesleader</t>
  </si>
  <si>
    <t>socialselling instagram influencers influandsell marketingdigital influenceurs</t>
  </si>
  <si>
    <t>socialselling marketing socialmedia sales advertising branding leads leadgen leadgeneration market</t>
  </si>
  <si>
    <t>socialselling digitalsales digitalselling sales video socialsales serendipity smm socialmedia networkmarketing</t>
  </si>
  <si>
    <t>socialselling sales socialmediastrategy socialmediamarketing smm digitalselling digitaltransformation</t>
  </si>
  <si>
    <t>socialselling socialmedia sales</t>
  </si>
  <si>
    <t>speaker coach author trainer socialselling relationshipmarketing linkedin sales humor inspiration</t>
  </si>
  <si>
    <t>socialselling technology</t>
  </si>
  <si>
    <t>socialselling socialmedia sales marketing smm advertising branding leads leadgen leadgeneration</t>
  </si>
  <si>
    <t>sales socialselling management marketing advertising branding socialmedia leads leadgen leadgeneration</t>
  </si>
  <si>
    <t>Top Hashtags in Tweet by Salience</t>
  </si>
  <si>
    <t>sapsocialselling digit podcast digitalselling cmo sales socialselling</t>
  </si>
  <si>
    <t>marketing df17 crm socialselling</t>
  </si>
  <si>
    <t>digitaltransformation transfonum smm entrepreneurship socialselling amft</t>
  </si>
  <si>
    <t>smm marketing digitalmarketing sales socialmedia seo twitter ig cmo inbound</t>
  </si>
  <si>
    <t>sap casestudy digitalsales podcast sales socialselling</t>
  </si>
  <si>
    <t>sellingwithsocial linkedin sales social abm abs digitalsalestransformation salesnavigator salesleaders customers</t>
  </si>
  <si>
    <t>automation marketingautomation socialselling</t>
  </si>
  <si>
    <t>leadgen twitter sales socialselling</t>
  </si>
  <si>
    <t>sales b2bmarketing socialmedia leadgen content marketing twitter socialselling</t>
  </si>
  <si>
    <t>socialmedia digitaltransformation salesleader salestips digitalselling digitalmarketing socialtransformation salestransformation digitalsales legal</t>
  </si>
  <si>
    <t>salestips salesleader digitalsales socialsales sales socialmedia digitaltransformation digitalmarketing socialmediamarketing personalbrand</t>
  </si>
  <si>
    <t>twitter socialmedia cmo smm socialmediamarketing socialselling</t>
  </si>
  <si>
    <t>smm prospecting cmo marketing sales msdyn365 socialmedia strategicsales digitalmarketing coldcalling</t>
  </si>
  <si>
    <t>marketing smm sales socialmedia advertising branding leads leadgen leadgeneration market</t>
  </si>
  <si>
    <t>cm7 linkedin twitter socialselling</t>
  </si>
  <si>
    <t>biz marketing socialmedia socialselling</t>
  </si>
  <si>
    <t>analytics marketing growthhacking blogging digitalmarketing contentmarketing smm</t>
  </si>
  <si>
    <t>sales quotes gamification on training bestpractices sapradio socialselling</t>
  </si>
  <si>
    <t>video b2b webinar business salestips sales socialselling</t>
  </si>
  <si>
    <t>marketing traffic content socialmediaoptimization smm socialmediamarketing socialselling</t>
  </si>
  <si>
    <t>personalbranding linkedin socialselling</t>
  </si>
  <si>
    <t>peertopeer mentor coach social socialexperts sales leadership mspartner iamcp b2b</t>
  </si>
  <si>
    <t>job businessdeveloper manager avignon nîmes montpellier perpignan management commercial i4emploir</t>
  </si>
  <si>
    <t>marketing socialmediamarketing smm mktng cx ecommerce retail ux manager twitter</t>
  </si>
  <si>
    <t>sales blogger blogging b2b socialmedia marketing business socialselling</t>
  </si>
  <si>
    <t>social digitalmarketing marketing socialmarketing business socialselling socialmedia smm</t>
  </si>
  <si>
    <t>digitaltransformation ai robot ibm milanodigitalweek quantumcomputing socialselling</t>
  </si>
  <si>
    <t>blog video books ebooks content vlogging business marketing socialselling blogging</t>
  </si>
  <si>
    <t>bestof socialselling</t>
  </si>
  <si>
    <t>socialmedia socialsales sales marketing trump donaldtrump breakingtherules bullying selling digitalselling</t>
  </si>
  <si>
    <t>marcaprofesional linkedin socialselling</t>
  </si>
  <si>
    <t>b2b evankirstel smm schiemermktng socialmedia socialselling</t>
  </si>
  <si>
    <t>socialsales leadgen socialselling sales</t>
  </si>
  <si>
    <t>digitalsales digitaltransformation ceo socialmedia sales salestips salesleader digitalselling digitalmarketing data</t>
  </si>
  <si>
    <t>marketing ww2 seo</t>
  </si>
  <si>
    <t>auction homedecor baseball books shopping stockmarket health movies fashion music</t>
  </si>
  <si>
    <t>auction baseball homedecor books shopping stockmarket health google movies fashion</t>
  </si>
  <si>
    <t>sapradio sales socialselling</t>
  </si>
  <si>
    <t>mspartner podcast socialselling</t>
  </si>
  <si>
    <t>newyearsday wisdomwednesday socialselling socialmediamarketing</t>
  </si>
  <si>
    <t>libreríalello oporto genial portugal cgade rrhh employeebranding digitalselling digitalsales socialselling</t>
  </si>
  <si>
    <t>contentmarketing leads conversion videomarketing branding entrepreneur blog business ireland cork</t>
  </si>
  <si>
    <t>digitalmarketing ig marketing socialmedia smm social business instagram snapchat cmo</t>
  </si>
  <si>
    <t>branding personalbranding socialmediasunday socialsunday brand wisdomwednesday contentmarketing marketingstrategy business onlinesuccess</t>
  </si>
  <si>
    <t>digitalmarketing contentmarketing smm</t>
  </si>
  <si>
    <t>sales b2b socialmedia leadgeneration socialselling</t>
  </si>
  <si>
    <t>youtube socialvideo viralseed videomarketing socialselling</t>
  </si>
  <si>
    <t>socialmedia sales sapsocialselling socialselling</t>
  </si>
  <si>
    <t>sales linkedin sellingwithsocial socialselling tbt prospect video b2b social salesleader</t>
  </si>
  <si>
    <t>contentmarketing leads conversion videomarketing branding entrepreneur ireland cork business digitalmarketing</t>
  </si>
  <si>
    <t>salestips sales sapsocialselling cmo contentmarketing digitalselling inb abm abs linkedin</t>
  </si>
  <si>
    <t>sxsw2018 sxsw spam sales socialselling linkedin</t>
  </si>
  <si>
    <t>socialbusiness personalbrand mobile digitalinnovation startups socialmedia fireupyourbrand workfromhome makemoney getpaidcash</t>
  </si>
  <si>
    <t>socialmediamarketing digitalmarketing socialselling</t>
  </si>
  <si>
    <t>inboundsales prospection linkedin inboundmarketing contentmarketing socialmedia seo hubspot leadgeneration digitalmarketing</t>
  </si>
  <si>
    <t>selling salestips socialselling sales</t>
  </si>
  <si>
    <t>prospecting salesleader coldcalling strategicsales d365 podcast socialselling digitalselling digitalmarketing personalbrand</t>
  </si>
  <si>
    <t>digitalselling digitalmarketing personalbrand socialsales digitalsales podcast socialselling</t>
  </si>
  <si>
    <t>linkedintips socialmedia abm socialselling</t>
  </si>
  <si>
    <t>sales socialmediamarketing smm content digitalmarketing digitaltransformation business socialmedia abm socialselling</t>
  </si>
  <si>
    <t>personalbrand sales leadgeneration gdpr personaldevelopment socialselling</t>
  </si>
  <si>
    <t>sales marketing socialmedia smm leads leadgen leadgeneration market digitalmarketing seo</t>
  </si>
  <si>
    <t>socialselling inboundmarketing</t>
  </si>
  <si>
    <t>socialmedia infographic smm ootd i4influencer socialfave socialselling automation content community</t>
  </si>
  <si>
    <t>shopping auction fb ebaybuyer tools seo marketing shopsmall smallbusiness smallbiz</t>
  </si>
  <si>
    <t>digitaltransformation salestips salesleader socialsales socialtransformation sales salesenablement prospecting coldcalling onemorecall</t>
  </si>
  <si>
    <t>branding socialmedia market budget digitalbranding socialselling socialmediamarketing</t>
  </si>
  <si>
    <t>socialmedia ecommerce digitalmarketing youtube ig marketing smm linkedin networking roi</t>
  </si>
  <si>
    <t>inboundmarketing contentmarketing socialmedia seo hubspot businessdevelopment businessgrowth buyersjourney demandgeneration sales</t>
  </si>
  <si>
    <t>socialmediamarketing b2b customerexperience socialmedia marketers content buyers marketing socialselling</t>
  </si>
  <si>
    <t>coldcalling coldemails salesnavigator digitalsales socialsales salesleader ceo thoughtleadership digitaltr digitalmarketing</t>
  </si>
  <si>
    <t>instagram influencers influandsell marketingdigital influenceurs socialselling</t>
  </si>
  <si>
    <t>sales marketing socialmedia advertising branding leads leadgen leadgeneration market smm</t>
  </si>
  <si>
    <t>digitalsales digitalselling sales socialselling video socialsales serendipity smm socialmedia networkmarketing</t>
  </si>
  <si>
    <t>sales socialmediastrategy socialmediamarketing smm digitalselling digitaltransformation socialselling</t>
  </si>
  <si>
    <t>socialmedia sales socialselling</t>
  </si>
  <si>
    <t>atlanta kevinknebl blessed ga boise speaker coach author trainer socialselling</t>
  </si>
  <si>
    <t>sales marketing smm socialmedia advertising branding leads leadgen leadgeneration market</t>
  </si>
  <si>
    <t>management marketing advertising branding socialmedia leads leadgen leadgeneration market sales</t>
  </si>
  <si>
    <t>Top Words in Tweet by Count</t>
  </si>
  <si>
    <t>el de próximo martes 13 marzo 18h 19h daré un</t>
  </si>
  <si>
    <t>sap arifjohariali successful program case study govengreso s sbengine learn</t>
  </si>
  <si>
    <t>record 1 2 trillion digital photos last year thanks rise</t>
  </si>
  <si>
    <t>de découvrir les 40 meilleurs blogs web marketing pour apprendre</t>
  </si>
  <si>
    <t>crm nimble watch video josaundersau shares utilizes tools build relationships</t>
  </si>
  <si>
    <t>socialfave youtube target success polishroyalgoat socialfave_pol mgwv1oo cpa61 nathealings nowiamme</t>
  </si>
  <si>
    <t>arkangelscrap amft digitaltransformation french follow louisserge flashtweet alban_jarry pirmax themisterfavor</t>
  </si>
  <si>
    <t>seo_newz digital marketing funnel growthhacking blogging digitalmarketing infographic contentmarketing smm</t>
  </si>
  <si>
    <t>twitter mikeschiemer 6 tips social selling socialmedia smm cmo</t>
  </si>
  <si>
    <t>marketing socialmedia sales smm social 5 tips twitter media digitalmarketing</t>
  </si>
  <si>
    <t>bellagilbert13 digital marketing funnel growthhacking blogging digitalmarketing infographic contentmarketing smm</t>
  </si>
  <si>
    <t>mikequindazzi record 1 2 trillion digital photos last year thanks</t>
  </si>
  <si>
    <t>website mikeschiemer 4 tips increase traffic revenue blog seo</t>
  </si>
  <si>
    <t>le très généreux karim benkhmis en entrevue sur podcast accélérateur</t>
  </si>
  <si>
    <t>shift requires cultural here s sap making sbeshow w bernieborges</t>
  </si>
  <si>
    <t>podcast sap sales winning case social selling thing kirstenboileau answers</t>
  </si>
  <si>
    <t>m_3jr management vs leadership part one sales timohai</t>
  </si>
  <si>
    <t>sales govengreso 3 linkedin more sellingwithsocial one brynnetillman 4 w</t>
  </si>
  <si>
    <t>de tu perfil crees verdad que tienes bien trabajado en</t>
  </si>
  <si>
    <t>angelruizperez crees de verdad que tienes tu perfil bien trabajado</t>
  </si>
  <si>
    <t>linkedin lead generation help tell need find leadgeneration</t>
  </si>
  <si>
    <t>tu social para socialmedia selling obtener el máximo de tus</t>
  </si>
  <si>
    <t>lastbabyboomer tips selling coworking spaces via includedco</t>
  </si>
  <si>
    <t>tips selling coworking spaces via includedco</t>
  </si>
  <si>
    <t>et soirée droit digital portrambaud rgpd bigdata un grand merci</t>
  </si>
  <si>
    <t>prospect pain points need ask prospects right questions sales</t>
  </si>
  <si>
    <t>made linkedin work check out clip touch</t>
  </si>
  <si>
    <t>waywebdigital vero le nouveau réseau social qui défie instagram marketingautomation</t>
  </si>
  <si>
    <t>disneyland débarque sur google street view automation vero le nouveau</t>
  </si>
  <si>
    <t>leuke vacature samen mkbomzetcoach kwikmaaktverschil</t>
  </si>
  <si>
    <t>trudykwik leuke vacature samen mkbomzetcoach kwikmaaktverschil</t>
  </si>
  <si>
    <t>linkedin 1 mistake makes look narcissist</t>
  </si>
  <si>
    <t>micadam social selling sales using introductions cornerstone leadgen 24 twitter</t>
  </si>
  <si>
    <t>sales linkedin content via tips social selling twitter marketing customers</t>
  </si>
  <si>
    <t>selling social media same socialmedia socialmediamarketing</t>
  </si>
  <si>
    <t>selling social roberts_ben_m media same socialmedia sellin</t>
  </si>
  <si>
    <t>tonyrestell small business owners managers free training session using socialmedia</t>
  </si>
  <si>
    <t>digitalleadersa back yourself make leap alexander_low via personalde</t>
  </si>
  <si>
    <t>via digitalleadersa digitalsales digitalselling digitalmarketing social timothy_hughes socialmedia digitaltransformation salesleader</t>
  </si>
  <si>
    <t>digitalleadersa via digitalselling timothy_hughes digitalsales sales salestips salesleader socialsales socialmedia</t>
  </si>
  <si>
    <t>social 10 media marketing tips smm socialmediamarketing mikeschiemer twitter schiemermktng</t>
  </si>
  <si>
    <t>digitalselling socialsales digitalsales digitalleadersa sales salesleader salestips digitalmarketing strategicsales prospecting</t>
  </si>
  <si>
    <t>marketing mikeschiemer sales socialmedia smm social media leads htt 10</t>
  </si>
  <si>
    <t>gt 9 sales enablement tools need use fuel business growth</t>
  </si>
  <si>
    <t>up next event 3 8 eventprofs meetnext thanks mpi chicago</t>
  </si>
  <si>
    <t>de marketing itw kokasexton par emarketing_fr pour construire un programme</t>
  </si>
  <si>
    <t>eficiens itw kokasexton par emarketing_fr pour construire un programme de</t>
  </si>
  <si>
    <t>winning member experience training team rocks insideconsumerscu</t>
  </si>
  <si>
    <t>timothy_hughes data somebody asks gdpr emailmarketing</t>
  </si>
  <si>
    <t>aumenta tus ventas sociales con linkedin infographics modernist</t>
  </si>
  <si>
    <t>agencyrktr digital marketing funnel growthhacking blogging digitalmarketing infographic contentmarketing smm</t>
  </si>
  <si>
    <t>humorhump real facebook followers fan page likes check out details</t>
  </si>
  <si>
    <t>6 action items include agenda emilyceskavich social_hire salesstartegy</t>
  </si>
  <si>
    <t>immense et pour votre yeah j'ai eu l plaisir d'animer</t>
  </si>
  <si>
    <t>un moment unique à ifocop toulouse avec la promo cm7</t>
  </si>
  <si>
    <t>et migueldelecourt duvalletc un moment unique à ifocop toulouse avec</t>
  </si>
  <si>
    <t>using linkedin showcase pages b2b linkedinmktg strategy great way highlight</t>
  </si>
  <si>
    <t>digitalleadersa s time brave alexander_low via personaldevelopment personal</t>
  </si>
  <si>
    <t>et formation des équipes commerciales eniservice editionseni au avec 1789_fr</t>
  </si>
  <si>
    <t>sbataille formation des équipes commerciales eniservice et editionseni au avec</t>
  </si>
  <si>
    <t>people connecting dots between contentmarketing linkedinexpert marketing sales concerned find</t>
  </si>
  <si>
    <t>training sap vital successful sales team provides best learn sbengine</t>
  </si>
  <si>
    <t>social selling vidste du kan være med øge dit salg</t>
  </si>
  <si>
    <t>41 tips tricks getting twitter followers actually work hootsuite twittertips</t>
  </si>
  <si>
    <t>phase sales team socialmediamarketing marketing</t>
  </si>
  <si>
    <t>cost expert real time contentmarketing low way grow business right</t>
  </si>
  <si>
    <t>check out latest blog post free infographic deliver 7 definitive</t>
  </si>
  <si>
    <t>1min30 8 conseils pour développer votre personnel branding sur les</t>
  </si>
  <si>
    <t>bestof comment le marketing et évoluer avec nouvel acheteur contentmarketinginboundmarketing</t>
  </si>
  <si>
    <t>jazgreer secret socialmedia success small businesses appearance timothy_hughes blog</t>
  </si>
  <si>
    <t>socialmedia tim hughes talks jazgreer move beyond marketing explains business</t>
  </si>
  <si>
    <t>11 tips tactics expert level sproutsocial</t>
  </si>
  <si>
    <t>twitter mikeschiemer 7 top tips tweeting socialmedia smm</t>
  </si>
  <si>
    <t>waywebdigital disneyland débarque sur google street view automation</t>
  </si>
  <si>
    <t>la contentcuration et le sont deux tactiques parfaitement complémentaires découvrez</t>
  </si>
  <si>
    <t>storm s hustle socialmediamarketing socialmedia</t>
  </si>
  <si>
    <t>recipe social selling linkedin socialmedia ssi digital</t>
  </si>
  <si>
    <t>roger hamilton event boosts north west businesses business aspects mag</t>
  </si>
  <si>
    <t>isabellajonescl digital marketing funnel growthhacking blogging digitalmarketing infographic contentmarketing smm</t>
  </si>
  <si>
    <t>linkedinexpert_ make sure created optimized personal company profiles social media</t>
  </si>
  <si>
    <t>digital marketing funnel growthhacking blogging digitalmarketing infographic contentmarketing smm isabellajonescl</t>
  </si>
  <si>
    <t>sales revealed 3 reasons context boosts social selling effectiveness kevinttully</t>
  </si>
  <si>
    <t>olliewhitfield_ gives low down creating epic content science helping sales</t>
  </si>
  <si>
    <t>sapradio kirstenboileau bernieborges digitalistmag govengreso gabevillamizar michaelnlabate training marco cai</t>
  </si>
  <si>
    <t>bobwoods let's face hard work right hurt yourself many different</t>
  </si>
  <si>
    <t>sales video using b2b process join govengreso's mario martinez jr</t>
  </si>
  <si>
    <t>gt apollineadiju social media marketing s don ts optimize socialmediamarketing</t>
  </si>
  <si>
    <t>socialmediamarketing gt smm marketing linkedin traffic social media content 11</t>
  </si>
  <si>
    <t>effective digital marketing methodology needs stay aware recent advertising patterns</t>
  </si>
  <si>
    <t>ways sales via linkedin 4 grow pipeline effectively m_3jr govengreso</t>
  </si>
  <si>
    <t>bertpurdy 2 ways start year using linkedin generate more sales</t>
  </si>
  <si>
    <t>more want customers here's posts drive sales leads</t>
  </si>
  <si>
    <t>linkedin first thing someone contact search google don t exist</t>
  </si>
  <si>
    <t>socialmedia digitalsales use re new ceo trusted board advisors deverons1</t>
  </si>
  <si>
    <t>comellistephan bonjour roxim_promotion je suis disponible pour un job de</t>
  </si>
  <si>
    <t>gt de marketing linkedin bonjour je suis disponible pour un</t>
  </si>
  <si>
    <t>marquemedia brand selling image communication identitie cme et formations circumflex</t>
  </si>
  <si>
    <t>network timothy_hughes social centric business infographic tell alexander_low socialsell digitalleadersa</t>
  </si>
  <si>
    <t>driven technology customer journey longer sequential</t>
  </si>
  <si>
    <t>discover 10 essential social selling strategies</t>
  </si>
  <si>
    <t>marketing 3horsemenagency reason need hire social media pro socialmedia manage</t>
  </si>
  <si>
    <t>marketing socialmedia twitter business__quote 8 great socialmediamarketing quotes smm mktng</t>
  </si>
  <si>
    <t>emailmarketing conversion rate comparison personalization data howto</t>
  </si>
  <si>
    <t>4 tools skyrocket social media leadgeneration via lilachbullock</t>
  </si>
  <si>
    <t>4 best tools skyrocket social media leadgeneration</t>
  </si>
  <si>
    <t>socialproof matters brand socialmediahq branding socialmedia socialmediamarketing influencermarketing</t>
  </si>
  <si>
    <t>more nealschaffer sell win follow 15 top billing sales bloggers</t>
  </si>
  <si>
    <t>b2b sales via more follow honored included social sell win</t>
  </si>
  <si>
    <t>marketing mikeschiemer 8 simple ways save money advertising branding socialmedia</t>
  </si>
  <si>
    <t>rossiclaro anche ibmitalia partecipa alla milanodigitalweek con alcuni appuntamenti sui</t>
  </si>
  <si>
    <t>il 16 marzo durante la milanodigitalweek parleremo di e digitalsales</t>
  </si>
  <si>
    <t>e anche ibmitalia partecipa alla milanodigitalweek con alcuni appuntamenti sui</t>
  </si>
  <si>
    <t>great infographic b2bmktgacademy socbiz smm</t>
  </si>
  <si>
    <t>nessajbaker great infographic b2bmktgacademy socbiz smm</t>
  </si>
  <si>
    <t>socialmedia linkedin passez à la vitesse supérieure avec les vidéos</t>
  </si>
  <si>
    <t>selling timothy_hughes social isn t real never replace meetings smm</t>
  </si>
  <si>
    <t>sales guy's newspaper wurde soeben publiziert internationalwomensday</t>
  </si>
  <si>
    <t>future selling talkshoplive check out first show latest book lolydates</t>
  </si>
  <si>
    <t>adryenn future selling talkshoplive check out first show latest book</t>
  </si>
  <si>
    <t>theintcell according forbes 59 senior executives prefer watch video read</t>
  </si>
  <si>
    <t>again tried failed matter try fail mybizbooks</t>
  </si>
  <si>
    <t>mikeschiemer sales importance lead gen selling smm 11 digital marketing</t>
  </si>
  <si>
    <t>reasons business socialmedia smm mikeschiemer 6 marketing critical socialmarketing 10</t>
  </si>
  <si>
    <t>anche ibmitalia partecipa alla milanodigitalweek con alcuni appuntamenti sui temi</t>
  </si>
  <si>
    <t>empowering sales team towards successful social selling socialmedia</t>
  </si>
  <si>
    <t>social selling socialmedia blogwriting1 golden rule solve customer's problem contentwriting9</t>
  </si>
  <si>
    <t>golden rule social selling solve customer's problem socialmedia</t>
  </si>
  <si>
    <t>great conversation phil chang connecting brands influencers influencermarketing socialmediamarketing ecommerce</t>
  </si>
  <si>
    <t>blog chucka0099 everyone business needs here's start free 6 part</t>
  </si>
  <si>
    <t>marketing content video blogging blog 2018 books new ebooks vlogging</t>
  </si>
  <si>
    <t>nico_losito anche ibmitalia partecipa alla milanodigitalweek con alcuni appuntamenti sui</t>
  </si>
  <si>
    <t>more juanblanco76 want customers here's posts drive sales leads h</t>
  </si>
  <si>
    <t>marketing cooperate communications true oppinion even more pr sales holistic</t>
  </si>
  <si>
    <t>hannesbeierlein marketing cooperate true oppinion even more communications pr marketin</t>
  </si>
  <si>
    <t>harnessing power digital selling check out digitaselling insights site providing</t>
  </si>
  <si>
    <t>here good questions ask new prospects social media attention</t>
  </si>
  <si>
    <t>sales buyers value difference maker sellers linkedin big use b2b</t>
  </si>
  <si>
    <t>huge power nlp neuro linguistic programming use sales creationagency skillslabio</t>
  </si>
  <si>
    <t>huge power nlp neuro linguistic programming use sales creationagency olliewhitfield_</t>
  </si>
  <si>
    <t>leadilella anche ibmitalia partecipa alla milanodigitalweek con alcuni appuntamenti sui</t>
  </si>
  <si>
    <t>el de mancillaconseil próximo martes 13 marzo 18h 19h daré</t>
  </si>
  <si>
    <t>content marketing micadam 9 tools need know</t>
  </si>
  <si>
    <t>1min30 marketing et comment l'inbound réunit il sales en une</t>
  </si>
  <si>
    <t>anitaldongrez 1 gang 8 pune equals 6000 fake profiles twitter</t>
  </si>
  <si>
    <t>quick fix networking marcus boswell linkedin linkedineditors</t>
  </si>
  <si>
    <t>digitalleadersa social worst double standards media imoyse via socialmedia</t>
  </si>
  <si>
    <t>sales socialsales digitalleadersa video twitter trump socially sell interview selling</t>
  </si>
  <si>
    <t>quick tips improve linkedin profile smm freemanleonard via dougmorneau</t>
  </si>
  <si>
    <t>strategies</t>
  </si>
  <si>
    <t>timothy_hughes ai sales marketing via digitalleadersa artificialintelligence salestips socia</t>
  </si>
  <si>
    <t>mariangelesber tu quieres saber índice social en linkedin comprueba ssi</t>
  </si>
  <si>
    <t>tu linkedin quieres saber índice social en comprueba ssi via</t>
  </si>
  <si>
    <t>les 10 tendances e commerce 2018 2020 ecommerce webmarketing ia</t>
  </si>
  <si>
    <t>series informative webinars listening buying signals salestraining</t>
  </si>
  <si>
    <t>free recording master 3 c's social selling hubspot socialmedia friday</t>
  </si>
  <si>
    <t>techklub szczecin właśnie wystartował grzegorz miecznikowski na pierwszy rzut</t>
  </si>
  <si>
    <t>facebook master marketing using key techniques socialmediamarketing socialengineering socialenterprise referral</t>
  </si>
  <si>
    <t>lucky jackkosakowski guest reach_or_miss podcast jack one best thought leader</t>
  </si>
  <si>
    <t>seven ways see roi 2018 via saleshacker</t>
  </si>
  <si>
    <t>timothy_hughes current operating model out date broken via digitalleadersa</t>
  </si>
  <si>
    <t>linkedin sales business development use social selling index one indicator</t>
  </si>
  <si>
    <t>socialmedia evankirstel b2b complex landscape interview w 10 reasons business</t>
  </si>
  <si>
    <t>digitalkeith b2b socialmedia complex landscape interview w evankirstel evankirs</t>
  </si>
  <si>
    <t>roi looks content marketing via skillslabio</t>
  </si>
  <si>
    <t>shawn_naggiar roi looks content marketing via skillslabio</t>
  </si>
  <si>
    <t>training sap vital successful sales team provides best learn linkedinexpert</t>
  </si>
  <si>
    <t>social selling sales imoyse kcore influencer list socialsales timothy_hughes agsocialmedia</t>
  </si>
  <si>
    <t>digitalleadersa via digitalselling timothy_hughes socialmedia sales digitalsales digitaltransformation ceo salestips</t>
  </si>
  <si>
    <t>pratiques commerciales 7 notions importantes pour convaincre</t>
  </si>
  <si>
    <t>good guys girls pushing boundaries socialmedia learn aspire dannyiny askaaronlee</t>
  </si>
  <si>
    <t>ww2 post first aid medic box jeep vehicle stock 9</t>
  </si>
  <si>
    <t>ebay seo marketing shopsmall smallbusiness smallbiz digitalmarketing liquidation ebaymobile ecommerce</t>
  </si>
  <si>
    <t>ebay seo marketing shopsmall smallbusiness smallbiz liquidation ebaymobile ecommerce fb</t>
  </si>
  <si>
    <t>gabevillamizar linkedin profile big mistake sales pros easily avoid soc</t>
  </si>
  <si>
    <t>sales sapradio navigator success stories video linkedin profile great discussion</t>
  </si>
  <si>
    <t>great explanation social selling works started matter twitter facebook platform</t>
  </si>
  <si>
    <t>todo un lujo contar con tu ayuda en esta etapa</t>
  </si>
  <si>
    <t>timothy_hughes humbled ceo 13th globally digital transformation top 100 influencers</t>
  </si>
  <si>
    <t>digitalleadersa door social successful vacuum cleaner salesperson street agsoci employed</t>
  </si>
  <si>
    <t>human last time received friendly self serving twitter message someone</t>
  </si>
  <si>
    <t>office sassoftware visited sas malaysia today heard music check out</t>
  </si>
  <si>
    <t>court_friedman m excited jakarta indonesia promote sassoftware</t>
  </si>
  <si>
    <t>mikeschiemer importance social media monitoring smm socialmedia fb ig</t>
  </si>
  <si>
    <t>5 key pillars succeed twitter socialmedia general infographic smm seo</t>
  </si>
  <si>
    <t>social socialmediamarketing content 3 predictions believe impact media strategy 2018</t>
  </si>
  <si>
    <t>tsscltd content 3 predictions believe impact social media strategy 2018</t>
  </si>
  <si>
    <t>mi índice digitalsales es de 74 qué te parece álex</t>
  </si>
  <si>
    <t>de en digitalsales la el y importancia con digitalselling que</t>
  </si>
  <si>
    <t>agsocialmedia research shows 80 plus b2b purchasing journeys start referral</t>
  </si>
  <si>
    <t>kamichat here six ways measure sales social media efforts bonus</t>
  </si>
  <si>
    <t>thinkdigitalltd motivation everything motivated digitalmarketing digitaltransformation business socialmedia socia</t>
  </si>
  <si>
    <t>business ireland cork digitalmarketing digitaltransformation socialmedia everything contentmarketing choose thinkdigitalltd</t>
  </si>
  <si>
    <t>jon_ferrara ventuebeat news nimble launches contact manager simplify relationship management</t>
  </si>
  <si>
    <t>agsocialmedia timothy_hughes via sales don t out sold remain continually</t>
  </si>
  <si>
    <t>marketing 5 tips help stand out cmo inbound askxavier business</t>
  </si>
  <si>
    <t>nealschaffer three reasons good business four steps started</t>
  </si>
  <si>
    <t>el color los colores diferencian las marcas provocan emociones y</t>
  </si>
  <si>
    <t>mvidalt los colores diferencian las marcas provocan emociones y se</t>
  </si>
  <si>
    <t>smartphones imoyse getting away being biggest bully twitter digitalleadersa cstorenews_</t>
  </si>
  <si>
    <t>mikeschiemer marketing socialmedia smm digitalmarketing 5 social selling ig tips</t>
  </si>
  <si>
    <t>sales cory_hansen nealschaffer vital b2b 1 valued greater marketing 2</t>
  </si>
  <si>
    <t>sales b2b 3 social marketing stevektweets selling habits includes link</t>
  </si>
  <si>
    <t>way alexander_low buy changing sell podcast digitalsales</t>
  </si>
  <si>
    <t>marketing bestdigitalclic 9 surprising facebook tips small businesses actually work</t>
  </si>
  <si>
    <t>votre vous souhaitez que stratégie commerciale porte ses fruits sur</t>
  </si>
  <si>
    <t>smm digitalmarketing socialmediamarketing marketingtips social 3 contentmarketing marketingstrategy business onlinesuccess</t>
  </si>
  <si>
    <t>danielakillus 3 smm social media win prospective client asking questions</t>
  </si>
  <si>
    <t>new v5 11 1 boolean tag search license admin hope</t>
  </si>
  <si>
    <t>en la montée puissance du social selling et notamment par</t>
  </si>
  <si>
    <t>en agenceeconcepto la montée puissance du social selling et notamment</t>
  </si>
  <si>
    <t>social b2b nealschaffer selling come before media marketing socialmedia ma</t>
  </si>
  <si>
    <t>timothy_hughes great see michelleashufta copy social selling available amazon thanks</t>
  </si>
  <si>
    <t>stylish_soft 25 ways build better backlinks infographic data bigdata analytics</t>
  </si>
  <si>
    <t>ahmedjr_16 10 best sales courses online mastery smallbusiness smallbiz entrepreneur</t>
  </si>
  <si>
    <t>socialmedia martech adtech mobile social contentmarketing networkmarketing devops data design</t>
  </si>
  <si>
    <t>choose timothy_hughes people don t emails cold called social via</t>
  </si>
  <si>
    <t>timothy_hughes b2b via social cold nealschaffer selling think socialsell calls</t>
  </si>
  <si>
    <t>apocalypse internet felt retailers impact b2b companies via passle timothy_hughes</t>
  </si>
  <si>
    <t>marketers need think data scientists via cmicontent 70 bob hoffman</t>
  </si>
  <si>
    <t>digitalselling revolution already under way question best harness view insights</t>
  </si>
  <si>
    <t>youtube na viralseed videomarketing socialvideo co nowego czytaj viralseedmedia niektórzy</t>
  </si>
  <si>
    <t>video 31 social press viralseed viralvideo</t>
  </si>
  <si>
    <t>management de pour en finir avec le impatient l'équipe c'est</t>
  </si>
  <si>
    <t>de jltraineau pour en finir avec le management impatient l'équipe</t>
  </si>
  <si>
    <t>andrea_boscaro se usate social media professionalmente impostateli inglese avrete molte</t>
  </si>
  <si>
    <t>inglese se usate social media professionalmente impostateli avrete molte più</t>
  </si>
  <si>
    <t>doing things leaving money table digitalselling modernselling</t>
  </si>
  <si>
    <t>linkedin salesnavigator</t>
  </si>
  <si>
    <t>5 year old hard sales m_3jr</t>
  </si>
  <si>
    <t>linkedin sales navigator dynamics 365 watch video learn msdyn365 integrate</t>
  </si>
  <si>
    <t>personalbranding abo via slideshare thoughtleader socialmedia</t>
  </si>
  <si>
    <t>know offer new path generating leads online started</t>
  </si>
  <si>
    <t>success social thrivetogether successtrain socialmedia smm socialmarketing mondaymotivation</t>
  </si>
  <si>
    <t>social let's help getsocial growsocial socialmediamarket socialmedia dubai dxb abudhabi</t>
  </si>
  <si>
    <t>sales navigator success stories europe video</t>
  </si>
  <si>
    <t>know linkedin 5 reasons employees leeds read more</t>
  </si>
  <si>
    <t>know linkedin shoosocial 5 reasons employees le</t>
  </si>
  <si>
    <t>today s marketing people need focus more increasing brand awareness</t>
  </si>
  <si>
    <t>ibmitalia il 16 marzo durante la milanodigitalweek parleremo di e</t>
  </si>
  <si>
    <t>three reasons good business four steps started</t>
  </si>
  <si>
    <t>linkedinselling know offer new path generating leads online started</t>
  </si>
  <si>
    <t>ja henkilöbrändin rakentaminen ei ole itsestä omista tuotteista puhumista vaan</t>
  </si>
  <si>
    <t>de y que retailmeeting buen vídeo 1m adobe nos recuerda</t>
  </si>
  <si>
    <t>sales mikeschiemer 4 lead generation hacks leads leadgen leadgeneration market</t>
  </si>
  <si>
    <t>kim garst mysocialsuccess successtrain socialmedia best kimgarst top three ways</t>
  </si>
  <si>
    <t>linkedin blogging serious business writers therefore intend publishing blog right</t>
  </si>
  <si>
    <t>rules around email tighter making</t>
  </si>
  <si>
    <t>digitalmstream 4 smart ways social media marketing elevate sales via</t>
  </si>
  <si>
    <t>4 smart ways social media marketing elevate sales via digitalmstream</t>
  </si>
  <si>
    <t>mark calendars join jill_rowley marketo s chief growth advisor evangelist</t>
  </si>
  <si>
    <t>thread vs ecommerce winning please kindly help thanks</t>
  </si>
  <si>
    <t>want fail safe way stop outreach read timothy_hughes digitalleadersa emailmarketing</t>
  </si>
  <si>
    <t>timothy_hughes fire linkedin profile writing company timothyhughes lead</t>
  </si>
  <si>
    <t>digital fjtorres improve oraclepartners skills w 3 webinars 1 oracle</t>
  </si>
  <si>
    <t>being probably noticed changes format socialmedia conferences namely many now</t>
  </si>
  <si>
    <t>end year give best salesreps incentives rewards motivate more ideas</t>
  </si>
  <si>
    <t>sales govengreso m_3jr sap best training anastasiabarre successful out learn</t>
  </si>
  <si>
    <t>kicked first many workshops equifax uk today authenticity everything world</t>
  </si>
  <si>
    <t>endurojames kicked first many workshops equifax uk today authenticity everything</t>
  </si>
  <si>
    <t>smm socbiz employeeadvocacy social 5 top tips content captures audience</t>
  </si>
  <si>
    <t>timothy_hughes want generate loads inbound social here s personalbrand digita</t>
  </si>
  <si>
    <t>business digitalmarketing digitaltransformation socialmedia ireland cork contentmarketing analytics everything game</t>
  </si>
  <si>
    <t>thinkdigitalltd choose ireland cork digitalmarketing digitaltransformation business socialmedia</t>
  </si>
  <si>
    <t>tänään helttihealthy learningcafe aiheena laurapaakkonen kasvu myynti</t>
  </si>
  <si>
    <t>contentcuration even better results scoopit pamellaneely</t>
  </si>
  <si>
    <t>sales brynnetillman salestips linkedin best end moutfield right way nurture</t>
  </si>
  <si>
    <t>right way nurture connections create conversations brynnetillman salestips</t>
  </si>
  <si>
    <t>linkedin social selling ninja tricks linkedinexpert</t>
  </si>
  <si>
    <t>latest commit success</t>
  </si>
  <si>
    <t>pannekoeckejb formation des equipes groupamage pourquoi le social selling permet</t>
  </si>
  <si>
    <t>de la formation des equipes groupamage pourquoi le social selling</t>
  </si>
  <si>
    <t>comment se démarquer de la concurrence</t>
  </si>
  <si>
    <t>yllätys myynti jee ihana laurapaakkonen pitämässä meille tänään learning caféta</t>
  </si>
  <si>
    <t>linkedin here sxsw sales kicked austin tx rkbraunstein checking out</t>
  </si>
  <si>
    <t>pranzo con il scopri questa nuova tecnica di vendita attraverso</t>
  </si>
  <si>
    <t>skincare faced beauty mdna instagramsuccess seo digitalmarketing l2</t>
  </si>
  <si>
    <t>bspinog anche ibmitalia partecipa alla milanodigitalweek con alcuni appuntamenti sui</t>
  </si>
  <si>
    <t>social selling sales tool using day socialmedia ballantynemrktg</t>
  </si>
  <si>
    <t>il di andrea_boscaro collaborazione con tig_italia 29 marzo milano parlerà</t>
  </si>
  <si>
    <t>thevortexit andrea_boscaro collaborazione con tig_italia il 29 marzo milano parlerà</t>
  </si>
  <si>
    <t>monstapreneurs one noticing problem asked few colleagues clients linkedin enabled</t>
  </si>
  <si>
    <t>de andreagaillet découvrir les 40 meilleurs blogs web marketing pour</t>
  </si>
  <si>
    <t>discover social selling good business started via marketingprofs</t>
  </si>
  <si>
    <t>gabevillamizar b2b salespeople optimize linkedin profile engage buyers sales</t>
  </si>
  <si>
    <t>entrepreneurs 15 conseils pour être visible sur les réseaux sociaux</t>
  </si>
  <si>
    <t>mitä mä en tiedä tää petri karvinen tekee työkseen tai</t>
  </si>
  <si>
    <t>digital luigicochetti improve oraclepartners skills w 3 webinars 1 oracle</t>
  </si>
  <si>
    <t>la inteligencia artificial hace que interacción con el consumidor sea</t>
  </si>
  <si>
    <t>influencer mktg smm startups 456list personalbrand mobile apply socialbusiness watch</t>
  </si>
  <si>
    <t>content marketing chucka0099 2018 video books new ebooks</t>
  </si>
  <si>
    <t>selling 4 things need know fear blogtips1</t>
  </si>
  <si>
    <t>use twitter business twittermarketing marketing</t>
  </si>
  <si>
    <t>this_is_beacon use twitter business twittermarketing marketing</t>
  </si>
  <si>
    <t>timothy_hughes thought leader chart tells matters thoughtleadership</t>
  </si>
  <si>
    <t>linkedin leadgeneration lead generation help tell need find 4 tools</t>
  </si>
  <si>
    <t>linkedin emerged viable marketing channel b2c outdoor brand check out</t>
  </si>
  <si>
    <t>agence636 comment déterminer ses objectifs social media https t co</t>
  </si>
  <si>
    <t>de el prat camino palma aeropuerto barcelona aena llobregat catalunya</t>
  </si>
  <si>
    <t>social selling comment se démarquer de la concurrence marketing innovation</t>
  </si>
  <si>
    <t>benvenuto sulla pagina instagram di estreetnet socialmediamarketing</t>
  </si>
  <si>
    <t>secret sauce effective social selling socialmediamarketing 5 proven growth marketing</t>
  </si>
  <si>
    <t>agsocialmedia manage territory thought istatoy timothy_hughes via angie9z secret sauce</t>
  </si>
  <si>
    <t>sales teams unlock productivity increase power social via mysales4life</t>
  </si>
  <si>
    <t>sales saleswingsapp teams unlock productivity increase power social via mysales4life</t>
  </si>
  <si>
    <t>social selling misnomer emphasis building trust through media ultimately relationships</t>
  </si>
  <si>
    <t>denniskoutoudis importance kpis social media marketing socialmedia socialmediamarketing linkedin</t>
  </si>
  <si>
    <t>importance kpis social media marketing socialmedia socialmediamarketing linkedin businesstips business</t>
  </si>
  <si>
    <t>social selling power extra zero roger hamilton's event boosts north</t>
  </si>
  <si>
    <t>pas agence_iandyoo inbound marketing à 12 produire des contenus premium</t>
  </si>
  <si>
    <t>le blog qui parle inboundmarketing contentmarketing socialmedia seo hubspot leadgeneration</t>
  </si>
  <si>
    <t>outside fine series ebay music seo marketing shopsmall smallbusiness altruistauction</t>
  </si>
  <si>
    <t>sales secrets employees engage social media 7 strategies see better</t>
  </si>
  <si>
    <t>timothy_hughes unique insight target market video hack linkedinselling digita</t>
  </si>
  <si>
    <t>altruistauction outside fine series ebay music seo marketing shopsmall smallbusiness</t>
  </si>
  <si>
    <t>podcast digitalselling digitalmarketing personalbrand digitalleadersa socialsales digitalsales revenueassist pr prospecting</t>
  </si>
  <si>
    <t>podcast digitalselling digitalmarketing personalbrand socialsales digitalsales retweeted revenue assistance div</t>
  </si>
  <si>
    <t>tommartin really interesting look sap measuring roi helpful bernieborges</t>
  </si>
  <si>
    <t>really interesting look sap measuring roi helpful bernieborges</t>
  </si>
  <si>
    <t>étude l'usage des réseauxsociaux en 2018 via blogmodérateur transformationdigitale</t>
  </si>
  <si>
    <t>pas agence_iandyoo inbound marketing à 11 les campagnes payantes le</t>
  </si>
  <si>
    <t>best linkedintips buyer centric profile score 1 100 meets practice</t>
  </si>
  <si>
    <t>content micadam much more linkedin good start sales apollineadiju use</t>
  </si>
  <si>
    <t>imoyse business advice video selling sales assocprofsales sageuk barbaragiamanco thesaleshunter</t>
  </si>
  <si>
    <t>nealschaffer 10 follow b2b sales influencers time honored included via</t>
  </si>
  <si>
    <t>socialmedia competitors start copying doing something right jaybaer marketing leads</t>
  </si>
  <si>
    <t>instagram marketing strategies martech digitalmarketing makeyourownlane defstar5 socialmediamarketing socialmedia</t>
  </si>
  <si>
    <t>abhiseoexpert instagram marketing strategies martech digitalmarketing makeyourownlane defstar5 socialmediamarketing socialm</t>
  </si>
  <si>
    <t>clubdelacom un grand merci à nos intervenantes aurélie dantzikian avocat</t>
  </si>
  <si>
    <t>support valuable salespeople respect time</t>
  </si>
  <si>
    <t>digitalleadersa timothy_hughes s via sales see social time top 6</t>
  </si>
  <si>
    <t>podcast social media 35 ask sale w isocialfanz one fun</t>
  </si>
  <si>
    <t>apollineadiju 8 creative hashtag campaigns love worked socialmediamarketing smm</t>
  </si>
  <si>
    <t>timothy_hughes account based marketing abm selling unlock modern buyer s</t>
  </si>
  <si>
    <t>latest surya daily</t>
  </si>
  <si>
    <t>su privacy ritardo una impresa due per sole24ore nel panorama</t>
  </si>
  <si>
    <t>6 effective ways deal social media overwhelm socialmedia socialmediaoverwhelm socialmediamarketing</t>
  </si>
  <si>
    <t>loefflercarsten 6 effective ways deal social media overwhelm socialmedia socialmediaoverwhelm</t>
  </si>
  <si>
    <t>searchcrm chatbot vs live customer service rep smmw18</t>
  </si>
  <si>
    <t>chatbot vs live customer service rep smmw18</t>
  </si>
  <si>
    <t>shit digitalleadersa same old vs crazy new via passle timothy_hughes</t>
  </si>
  <si>
    <t>sales bootstrapsbiz importance lead generation selling smm</t>
  </si>
  <si>
    <t>mikeschiemer sales marketing 10 socialmedia social 4 lead generation leads</t>
  </si>
  <si>
    <t>gazsamuels social selling power extra zero roger hamilton's event boosts</t>
  </si>
  <si>
    <t>altruistauction rochelle magic man single lp ebay vinylrecords seo marketing</t>
  </si>
  <si>
    <t>timothy_hughes 10 straightforward pointers great content via digitalleadersa digitalsell</t>
  </si>
  <si>
    <t>agence_iandyoo de iandyoo le blog qui parle inboundmarketing les guide</t>
  </si>
  <si>
    <t>enanglais smm influencers via moz tim_fargo themrfave arkangelscrap franzrusso ellismbeh</t>
  </si>
  <si>
    <t>twitter socialfave themrfave pakman caseynewton thomaspower themrblueprint 5 key pillars</t>
  </si>
  <si>
    <t>crm jon_ferrara nimble introduces version 4 0 via marketing</t>
  </si>
  <si>
    <t>big thanks stephenwoessner sharing story linkedin added over 20 million</t>
  </si>
  <si>
    <t>ebay seo marketing shopsmall smallbusiness smallbiz contentmarketing american digitalmarketing liquidation</t>
  </si>
  <si>
    <t>twitter themrfave pakman caseynewton socialfave thomaspower themrblueprint 5 key pillars</t>
  </si>
  <si>
    <t>timothy_hughes via agsocialmedia social selling digitalleadersa s exposalesltd webinar changes</t>
  </si>
  <si>
    <t>digitalleadersa timothy_hughes via social selling digitalsales socialmedia digitalselling digitaltransformation salestips</t>
  </si>
  <si>
    <t>govengreso learn made s clo salesleader today twist fate check</t>
  </si>
  <si>
    <t>timothy_hughes via social digitalleadersa want digital sales selling onboarding process</t>
  </si>
  <si>
    <t>linkedin apollineadiju 11 experts share best unusual marketing hack larrykim</t>
  </si>
  <si>
    <t>linkedin sales team using jasongordons</t>
  </si>
  <si>
    <t>altruistauction title record filter ebay music seo marketing shopsmall smallbusiness</t>
  </si>
  <si>
    <t>title record filter ebay music seo marketing shopsmall smallbusiness smallbiz</t>
  </si>
  <si>
    <t>timothy_hughes digitalleadersa busy use socialmedia business smm socialmediamarketing digitaltransformation follow</t>
  </si>
  <si>
    <t>marketing antgrasso orchestrate sales inbound kuriharan linkedin digitalmark</t>
  </si>
  <si>
    <t>sales marketing orchestrate inbound kuriharan linkedin digitalmarketing inboundmarketing business</t>
  </si>
  <si>
    <t>hey construction pros know trick noticed social media</t>
  </si>
  <si>
    <t>timothy_hughes great meet up iamkelvinlee thomsonreuters agsocialmedia digitalleadersa here singapore</t>
  </si>
  <si>
    <t>techmarketers think outside buyer sjourney marketing new research</t>
  </si>
  <si>
    <t>selling 4 things need know fear strong__content</t>
  </si>
  <si>
    <t>start prospecting clients using twitter basic guide b2b</t>
  </si>
  <si>
    <t>enanglais digitaltransformation french follow louisserge flashtweet alban_jarry pirmax arkangelscrap themisterfa</t>
  </si>
  <si>
    <t>branding socialmediamarketing jon socialmedia strategy making brand relevant recognizable challenge</t>
  </si>
  <si>
    <t>follow techtionary thoughtleader ucoms ai apps ucaas iot socialmedia</t>
  </si>
  <si>
    <t>timothy_hughes saas sales need watch video linkedinselling digitalse</t>
  </si>
  <si>
    <t>sales video jon_ferrara nimble gabevillamizar navigator success stories tech professional</t>
  </si>
  <si>
    <t>see going san francisco area tomorrow wednesday already ticket toposummit</t>
  </si>
  <si>
    <t>marketing mikeschiemer smm tips youtube 5 socialmedia ecommerce ig digital</t>
  </si>
  <si>
    <t>sales right cycle business via b2community businessdevelopment businessgrowth buyersjourney demandgeneration</t>
  </si>
  <si>
    <t>leadgeneration digitalmarketing sales agence_iandyoo l'emailing marketing indispensable outil de l'inbound</t>
  </si>
  <si>
    <t>tedprodromou download free issue social selling made easy magazine available</t>
  </si>
  <si>
    <t>timothy_hughes 84 buyers report trusting recommendations influencers friends family members</t>
  </si>
  <si>
    <t>timothy_hughes digitalleadersa cold more selling calls eliminate frustrating part calling</t>
  </si>
  <si>
    <t>valymanconsult meet item conference kyiv 24 25th item2018 conferences itcompany</t>
  </si>
  <si>
    <t>socialmedia digitalselling socialmediamarketing digitaltransformation timothy_hughes highchloecloud via agsocialmedia</t>
  </si>
  <si>
    <t>govengreso tbt wait time now sales isalesgirl</t>
  </si>
  <si>
    <t>partner exchange here join today session drive leads social selling</t>
  </si>
  <si>
    <t>sales age gap thought_horizon stats marketing alignment old challenge presents</t>
  </si>
  <si>
    <t>challenge buyers thomasfisherth bsteingraeber linkedin's 27 billion people use more</t>
  </si>
  <si>
    <t>linkedin's 27 billion challenge people use more socialmediamarketing</t>
  </si>
  <si>
    <t>où en sont les directions commerciales leadgen via actionco_fr cyril_bladier</t>
  </si>
  <si>
    <t>8 great socialmediamarketing quotes socialmedia marketing smm mktng</t>
  </si>
  <si>
    <t>un emarketersocial magnífica entrevista omar_autoempleo y gran ejemplo seguir con</t>
  </si>
  <si>
    <t>emarketersocial un magnífica entrevista omar_autoempleo y gran ejemplo seguir con</t>
  </si>
  <si>
    <t>grow facebook audience 8 success tips inboundmarketing</t>
  </si>
  <si>
    <t>shift retailers continue evolve businesses put consumer center business decision</t>
  </si>
  <si>
    <t>digitalleadersa fancy training salesperson support account based marketing timo</t>
  </si>
  <si>
    <t>la clé de prospection commerciale insister via cyril_bladier businesson_line brunofridl</t>
  </si>
  <si>
    <t>la graphemidesign clé de prospection commerciale insister via cyril_bladier businesson_line</t>
  </si>
  <si>
    <t>shindehemant300 digitalleadersa fancy training salesperson support account based marketing</t>
  </si>
  <si>
    <t>digitalleadersa timothy_hughes sales salestips digitalselling more via one skill made</t>
  </si>
  <si>
    <t>linkedin write receive valuable recommendations mixology content marketing infographic 2016</t>
  </si>
  <si>
    <t>influandsell lance son site marketingdigital influenceurs</t>
  </si>
  <si>
    <t>influandsell est aussi sur instagram influencers lance son site marketingdigital</t>
  </si>
  <si>
    <t>need bebeemarketing marketers think data scientists via cmicontent socialsell linkedin</t>
  </si>
  <si>
    <t>know social media platform best suited leadgeneration learn more article</t>
  </si>
  <si>
    <t>90 use mobile socialmedia apps check facebook daily marketers take</t>
  </si>
  <si>
    <t>linkedin go meeting 2nd level connections</t>
  </si>
  <si>
    <t>mikeschiemer marketing sales socialmedia 10 hacks leads htt startup 10dollarstartup</t>
  </si>
  <si>
    <t>10 startup 10dollarstartup tweet tweeted mikeschiemer terrific social media marketing</t>
  </si>
  <si>
    <t>skillslabio science helping sales professionals beat continuous rejection olliewhit</t>
  </si>
  <si>
    <t>social media used virtual here's special bulletin written smart millennials</t>
  </si>
  <si>
    <t>handle negative people prospecting network marketing networkmarketing mlm directsales socialcommerce</t>
  </si>
  <si>
    <t>timothy_hughes sales via digitalleadersa need digital digitalsales digitalselling social exposalesltd</t>
  </si>
  <si>
    <t>social run media campaign nothing happens blame platform sales bandwagon</t>
  </si>
  <si>
    <t>micadam timothy_hughes social centric business infographic tell alexander_low socialsell checklist</t>
  </si>
  <si>
    <t>blessed thank god ツ speaker coach author trainer relationshipmarketing linkedin</t>
  </si>
  <si>
    <t>75 b2b buyers now rely social channels assist making purchasing</t>
  </si>
  <si>
    <t>social used media platforms actually facebook instagram world becomes more</t>
  </si>
  <si>
    <t>3 reasons via marketingprofs</t>
  </si>
  <si>
    <t>mikeschiemer marketing sales socialmedia 10 leads htt social media b2b</t>
  </si>
  <si>
    <t>alexander_low wise words law firms ignore social part bd marketing</t>
  </si>
  <si>
    <t>quanto è importante oggi il gt</t>
  </si>
  <si>
    <t>cambridge analytica firm stole data facebook predict influence voters outcome</t>
  </si>
  <si>
    <t>mikeschiemer sales 10 marketing startup 10dollarstartup manage remote team management</t>
  </si>
  <si>
    <t>media marketing youtube ten terrific tips successful social subscribe bootstrap</t>
  </si>
  <si>
    <t>bootstrapbiztv ten terrific tips successful social media marketing subscribe bootstrap</t>
  </si>
  <si>
    <t>Top Words in Tweet by Salience</t>
  </si>
  <si>
    <t>s training sap according focuses maintaining momentum check out govengreso's</t>
  </si>
  <si>
    <t>watch video josaundersau shares utilizes tools build relationships online one</t>
  </si>
  <si>
    <t>digitaltransformation french follow louisserge flashtweet alban_jarry pirmax themisterfavor sebbourguignon jeanlucr</t>
  </si>
  <si>
    <t>sales twitter marketing 10 smm social 5 tips media digitalmarketing</t>
  </si>
  <si>
    <t>winning case social selling thing kirstenboileau answers thanks shoutout jschobes</t>
  </si>
  <si>
    <t>more find 3 linkedin sellingwithsocial one brynnetillman 4 w imoyse</t>
  </si>
  <si>
    <t>un grand merci à nos intervenantes aurélie dantzikian avocat associé</t>
  </si>
  <si>
    <t>using introductions cornerstone leadgen 24 twitter triggers help achieve success</t>
  </si>
  <si>
    <t>content marketing linkedin sales via tips social selling twitter customers</t>
  </si>
  <si>
    <t>sales digitalleadersa return way socialmedia digitaltransformation salesleader social timothy_hughes salestips</t>
  </si>
  <si>
    <t>sales passle salestips salesleader s timothy_hughes digitalsales socialsales socialmedia agsocialmedia</t>
  </si>
  <si>
    <t>twitter 10 media marketing tips smm socialmediamarketing mikeschiemer schiemermktng terrific</t>
  </si>
  <si>
    <t>smm prospecting sales cmo timothy_hughes msdyn365 marketing social socialmedia strategicsales</t>
  </si>
  <si>
    <t>sales b2b marketing smm social media leads htt 10 hacks</t>
  </si>
  <si>
    <t>duvalletc un moment unique à ifocop toulouse avec la promo</t>
  </si>
  <si>
    <t>marketing et comment le évoluer avec nouvel acheteur contentmarketinginboundmarketing inboundmarketing</t>
  </si>
  <si>
    <t>social media secret success small timothy_hughes blog biz business appearance</t>
  </si>
  <si>
    <t>isabellajonescl analyt agencyrktr analytics digital marketing funnel growthhacking blogging digitalmarketing</t>
  </si>
  <si>
    <t>gives low down creating epic content science helping sales professionals</t>
  </si>
  <si>
    <t>sales training now live jacprause micadam loicsim partnerwin best practices</t>
  </si>
  <si>
    <t>video using b2b process join govengreso's mario martinez jr m_3jr</t>
  </si>
  <si>
    <t>gt marketing traffic content linkedin social media 11 experts share</t>
  </si>
  <si>
    <t>4 grow pipeline effectively m_3jr govengreso personalbranding 2 start year</t>
  </si>
  <si>
    <t>use re new ceo trusted board advisors deverons1 exposalesltd peertopeer</t>
  </si>
  <si>
    <t>gt bonjour je suis disponible pour un job businessdeveloper manager</t>
  </si>
  <si>
    <t>twitter business__quote 8 great socialmediamarketing quotes smm mktng https mikeschiemer</t>
  </si>
  <si>
    <t>more marketing sales social sell win 15 top billing bloggers</t>
  </si>
  <si>
    <t>sales importance lead gen selling smm 11 digital marketing management</t>
  </si>
  <si>
    <t>10 social selling helpful digitalmarketing thx cbhadekar 6 marketing critical</t>
  </si>
  <si>
    <t>digit di leadilella marco89655225 bspinog digitalt maddypugliese rossiclaro anche ibmitalia</t>
  </si>
  <si>
    <t>e leadilella digit digitaltransformation ai robot umanoidi scopri tutti nostri</t>
  </si>
  <si>
    <t>blogwriting1 golden rule solve customer's problem contentwriting9 empowering sales team</t>
  </si>
  <si>
    <t>content blog 2018 books new ebooks vlogging everyone business needs</t>
  </si>
  <si>
    <t>value difference maker sellers linkedin use b2b t buyers trending</t>
  </si>
  <si>
    <t>marketing et comment l'inbound réunit il sales en une seule</t>
  </si>
  <si>
    <t>truthalwaywins cyberprosti cyberprostitution girlpower eesha_agarwal anitaldongrez 1 gang 8 pune</t>
  </si>
  <si>
    <t>trump twitter socially sell interview video selling agsocialmedia rules broken</t>
  </si>
  <si>
    <t>via mariangeles berna vía mariangelesber marcaprofesional tu linkedin quieres saber</t>
  </si>
  <si>
    <t>evankirstel b2b complex landscape interview w 10 reasons business needs</t>
  </si>
  <si>
    <t>linkedinexpert anastasiabarre training sap vital successful sales team provides best</t>
  </si>
  <si>
    <t>imoyse kcore influencer list socialsales timothy_hughes agsocialmedia micadam using introductions</t>
  </si>
  <si>
    <t>sales digitalsales digitaltransformation ceo timothy_hughes socialmedia salestips social alexander_low salesleader</t>
  </si>
  <si>
    <t>altruistauction marketin zacharyatkins1 marketing ww2 post first aid medic box</t>
  </si>
  <si>
    <t>baseball golf auction homedecor glove ball books 3 glass 2</t>
  </si>
  <si>
    <t>baseball golf auction 2 light glove homedecor ball lot books</t>
  </si>
  <si>
    <t>linkedin profile big mistake sales pros easily avoid soc trending</t>
  </si>
  <si>
    <t>sapradio navigator success stories video linkedin profile great discussion talking</t>
  </si>
  <si>
    <t>door social successful vacuum cleaner salesperson street agsoci employed interns</t>
  </si>
  <si>
    <t>office visited sas malaysia today heard music check out m</t>
  </si>
  <si>
    <t>social content 3 predictions believe impact media strategy 2018 brands</t>
  </si>
  <si>
    <t>content 3 predictions believe impact social media strategy 2018 brands</t>
  </si>
  <si>
    <t>y que los para en la el poner valor patrimonio</t>
  </si>
  <si>
    <t>everything contentmarketing choose thinkdigitalltd analytics game play quick 3 minute</t>
  </si>
  <si>
    <t>timothy_hughes sales don t out sold remain continually top dig</t>
  </si>
  <si>
    <t>ig instagram snapchat sales marketing social selling tips digital digitalmarketing</t>
  </si>
  <si>
    <t>marketing stevektweets selling habits includes link important edelmanpr trust barometer</t>
  </si>
  <si>
    <t>social media roi win prospective client asking questions branding personalbranding</t>
  </si>
  <si>
    <t>social media win prospective client asking questions digitalmarketing contentmarketing roi</t>
  </si>
  <si>
    <t>great see michelleashufta copy social selling available amazon thanks famous</t>
  </si>
  <si>
    <t>timothy_hughes calls social cold b2b nealschaffer selling think socialsell sales</t>
  </si>
  <si>
    <t>70 bob hoffman ad contrarian strikes again marketers need think</t>
  </si>
  <si>
    <t>na co nowego czytaj viralseedmedia niektórzy twórcy przestali zarabiać więcej</t>
  </si>
  <si>
    <t>integrate wondering integrates linkedin sales navigator dynamics 365 watch video</t>
  </si>
  <si>
    <t>sap training m_3jr s govengreso best find sapradio anastasiabarre successful</t>
  </si>
  <si>
    <t>social 5 top tips content captures audience heartbeat team member</t>
  </si>
  <si>
    <t>contentmarketing analytics everything game play quick 3 minute informative video</t>
  </si>
  <si>
    <t>end sales brynnetillman salestips linkedin best moutfield right way nurture</t>
  </si>
  <si>
    <t>sxsw sales kicked austin tx rkbraunstein checking out brand activations</t>
  </si>
  <si>
    <t>apply socialbusiness watch now 456list personalbrand mobile digitalinnovation startups socialmedia</t>
  </si>
  <si>
    <t>linkedin lead generation help tell need find 4 tools skyrocket</t>
  </si>
  <si>
    <t>pas et marketing les formation à guide découverte client inbound</t>
  </si>
  <si>
    <t>altruistauction s zacharyatkins1 sm outside fine series ebay music seo</t>
  </si>
  <si>
    <t>secrets employees engage social media 7 strategies see better results</t>
  </si>
  <si>
    <t>revenueassist pr prospecting salesleader small business debt collection agency start</t>
  </si>
  <si>
    <t>digitalselling digitalmarketing personalbrand socialsales digitalsales retweeted revenue assistance div bentley</t>
  </si>
  <si>
    <t>linkedintips buyer centric profile score 1 100 meets practice use</t>
  </si>
  <si>
    <t>digitalleadersa sales see s timothy_hughes via social time top 6</t>
  </si>
  <si>
    <t>sales marketing 10 social startup 10dollarstartup b2b website twitter socialmedia</t>
  </si>
  <si>
    <t>guide découverte client 3 définir objectifs con social selling 4</t>
  </si>
  <si>
    <t>twitter soci socialmedia general infographic smm ootd i4influencer automation content</t>
  </si>
  <si>
    <t>zacharyatkins1 business marsha collier shopping auction fb ebaybuyer altruistauction vintage</t>
  </si>
  <si>
    <t>timothy_hughes social selling digitalleadersa s exposalesltd webinar changes nothing socialsel</t>
  </si>
  <si>
    <t>gdpr digitaltransformation salestips salesleader socialsales social selling digitalsales socialmedia digitalselling</t>
  </si>
  <si>
    <t>want forgotten via social digitalleadersa digital sales selling onboarding process</t>
  </si>
  <si>
    <t>zacharyatkins1 con altruistauction co title record filter ebay music seo</t>
  </si>
  <si>
    <t>busy use socialmedia business smm socialmediamarketing digitaltransformation follow digital bread</t>
  </si>
  <si>
    <t>branding socialmedia strategy making brand relevant recognizable challenge anyone looking</t>
  </si>
  <si>
    <t>sales gabevillamizar navigator success stories tech professional services h ventuebeat</t>
  </si>
  <si>
    <t>youtube ig linkedin instagram snapchat sales marketing 5 socialmedia tips</t>
  </si>
  <si>
    <t>sales agence_iandyoo l'emailing marketing indispensable outil de l'inbound marketeur iandyoo</t>
  </si>
  <si>
    <t>timothy_hughes more calls digitalleadersa cold selling eliminate frustrating part calling</t>
  </si>
  <si>
    <t>gap stats marketing alignment old challenge presents tremendous opportunity bridge</t>
  </si>
  <si>
    <t>more via one skill made commission anything coldcalling coldemails fancy</t>
  </si>
  <si>
    <t>est aussi sur instagram influencers lance son site marketingdigital influenceurs</t>
  </si>
  <si>
    <t>linkedin bebeemarketing marketers think data scientists via cmicontent socialsell hospitalitytek</t>
  </si>
  <si>
    <t>sales 10 marketing startup 10dollarstartup b2b socialmedia hacks leads htt</t>
  </si>
  <si>
    <t>used virtual media here's special bulletin written smart millennials over</t>
  </si>
  <si>
    <t>sales via digitalleadersa need digital digitalsales digitalselling social exposalesltd saas</t>
  </si>
  <si>
    <t>run media campaign nothing happens blame platform sales bandwagon move</t>
  </si>
  <si>
    <t>timothy_hughes social centric business infographic tell alexander_low socialsell checklist 25</t>
  </si>
  <si>
    <t>received kind request 2present atlanta kevinknebl ga friend desi 1special</t>
  </si>
  <si>
    <t>used media platforms actually facebook instagram world becomes more virtual</t>
  </si>
  <si>
    <t>sales b2b 10 marketing startup 10dollarstartup leads htt social media</t>
  </si>
  <si>
    <t>10 sales marketing startup 10dollarstartup manage remote team management 8</t>
  </si>
  <si>
    <t>Top Word Pairs in Tweet by Count</t>
  </si>
  <si>
    <t>el,próximo  próximo,martes  martes,13  13,de  de,marzo  marzo,de  de,18h  18h,19h  19h,daré  daré,un</t>
  </si>
  <si>
    <t>socialselling,program  case,study  according,arifjohariali  arifjohariali,successful  successful,socialselling  program,focuses  focuses,maintaining  maintaining,momentum  momentum,check  check,out</t>
  </si>
  <si>
    <t>smartphones,smartphones  smartphones,record  record,1  1,2  2,trillion  trillion,digital  digital,photos  photos,last  last,year  year,thanks</t>
  </si>
  <si>
    <t>découvrir,les  les,40  40,meilleurs  meilleurs,blogs  blogs,de  de,web  web,marketing  marketing,pour  pour,apprendre  apprendre,à</t>
  </si>
  <si>
    <t>crm,socialselling  watch,video  video,josaundersau  josaundersau,shares  shares,utilizes  utilizes,tools  tools,nimble  nimble,build  build,relationships  relationships,online</t>
  </si>
  <si>
    <t>target,success  success,polishroyalgoat  polishroyalgoat,socialfave_pol  socialfave_pol,mgwv1oo  mgwv1oo,cpa61  cpa61,nathealings  nathealings,socialfave  socialfave,nowiamme  nowiamme,oda_f  oda_f,themrfave</t>
  </si>
  <si>
    <t>digitaltransformation,french  french,follow  follow,louisserge  louisserge,flashtweet  flashtweet,alban_jarry  alban_jarry,pirmax  pirmax,arkangelscrap  arkangelscrap,themisterfavor  themisterfavor,sebbourguignon  sebbourguignon,jeanlucr</t>
  </si>
  <si>
    <t>seo_newz,digital  digital,marketing  marketing,funnel  funnel,growthhacking  growthhacking,blogging  blogging,digitalmarketing  digitalmarketing,infographic  infographic,contentmarketing  contentmarketing,smm  smm,analytics</t>
  </si>
  <si>
    <t>digital,marketing  marketing,funnel  funnel,growthhacking  growthhacking,blogging  blogging,digitalmarketing  digitalmarketing,infographic  infographic,contentmarketing  contentmarketing,smm  smm,analytics  analytics,cmo</t>
  </si>
  <si>
    <t>mikeschiemer,6  6,twitter  twitter,tips  tips,social  social,selling  selling,twitter  twitter,socialselling  socialselling,socialmedia  socialmedia,smm  smm,cmo</t>
  </si>
  <si>
    <t>socialmedia,socialselling  social,media  digital,marketing  media,marketing  marketing,socialmedia  sales,lead  sales,leads  socialselling,smm  socialselling,socialmedia  digitalmarketing,marketing</t>
  </si>
  <si>
    <t>bellagilbert13,digital  digital,marketing  marketing,funnel  funnel,growthhacking  growthhacking,blogging  blogging,digitalmarketing  digitalmarketing,infographic  infographic,contentmarketing  contentmarketing,smm  smm,analyti</t>
  </si>
  <si>
    <t>mikequindazzi,record  record,1  1,2  2,trillion  trillion,digital  digital,photos  photos,last  last,year  year,thanks  thanks,rise</t>
  </si>
  <si>
    <t>mikeschiemer,4  4,tips  tips,increase  increase,website  website,traffic  traffic,revenue  revenue,blog  blog,website  website,seo  seo,socialselling</t>
  </si>
  <si>
    <t>le,très  très,généreux  généreux,karim  karim,benkhmis  benkhmis,en  en,entrevue  entrevue,sur  sur,le  le,podcast  podcast,accélérateur</t>
  </si>
  <si>
    <t>socialselling,requires  requires,cultural  cultural,shift  shift,here  here,s  s,sap  sap,making  making,shift  shift,sbeshow  sbeshow,w</t>
  </si>
  <si>
    <t>social,selling  selling,thing  thing,kirstenboileau  kirstenboileau,answers  answers,podcast  podcast,sales  sales,socialselling  socialselling,sap  thanks,shoutout  shoutout,jschobes</t>
  </si>
  <si>
    <t>m_3jr,management  management,vs  vs,leadership  leadership,part  part,one  one,sales  sales,socialselling  socialselling,timohai</t>
  </si>
  <si>
    <t>socialselling,sales  imoyse,sellingwithsocial  sales,socialselling  sustain,sales  sales,success  success,next  next,5  5,years  years,discover  discover,answer</t>
  </si>
  <si>
    <t>tu,perfil  crees,de  de,verdad  verdad,que  que,tienes  tienes,tu  perfil,bien  bien,trabajado  trabajado,en  en,linkedin</t>
  </si>
  <si>
    <t>angelruizperez,crees  crees,de  de,verdad  verdad,que  que,tienes  tienes,tu  tu,perfil  perfil,bien  bien,trabajado  trabajado,en</t>
  </si>
  <si>
    <t>linkedin,lead  lead,generation  generation,help  help,tell  tell,need  need,find  find,linkedin  linkedin,leadgeneration  leadgeneration,socialselling</t>
  </si>
  <si>
    <t>social,selling  selling,para  para,obtener  obtener,el  el,máximo  máximo,de  de,tus  tus,ventas  ventas,desarrolla  desarrolla,tu</t>
  </si>
  <si>
    <t>lastbabyboomer,tips  tips,selling  selling,coworking  coworking,spaces  spaces,via  via,includedco  includedco,socialselling</t>
  </si>
  <si>
    <t>tips,selling  selling,coworking  coworking,spaces  spaces,via  via,includedco  includedco,socialselling</t>
  </si>
  <si>
    <t>droit,et  et,digital  rgpd,socialselling  socialselling,bigdata  un,grand  grand,merci  merci,à  à,nos  nos,intervenantes  intervenantes,aurélie</t>
  </si>
  <si>
    <t>prospect,pain  pain,points  points,need  need,ask  ask,prospects  prospects,right  right,questions  questions,sales  sales,socialselling</t>
  </si>
  <si>
    <t>made,linkedin  linkedin,socialselling  socialselling,work  work,check  check,out  out,clip  clip,touch</t>
  </si>
  <si>
    <t>waywebdigital,vero  vero,le  le,nouveau  nouveau,réseau  réseau,social  social,qui  qui,défie  défie,instagram  instagram,socialselling  socialselling,marketingautomation</t>
  </si>
  <si>
    <t>disneyland,débarque  débarque,sur  sur,google  google,street  street,view  view,socialselling  socialselling,automation  vero,le  le,nouveau  nouveau,réseau</t>
  </si>
  <si>
    <t>trudykwik,leuke  leuke,vacature  vacature,samen  samen,socialselling  socialselling,mkbomzetcoach  mkbomzetcoach,kwikmaaktverschil</t>
  </si>
  <si>
    <t>1,mistake  mistake,linkedin  linkedin,makes  makes,look  look,narcissist  narcissist,linkedin  linkedin,socialselling</t>
  </si>
  <si>
    <t>social,selling  micadam,using  using,introductions  introductions,cornerstone  cornerstone,social  selling,sales  sales,socialselling  socialselling,leadgen  micadam,24  24,twitter</t>
  </si>
  <si>
    <t>sales,socialselling  social,selling  content,marketing  customers,inevitably  inevitably,look  look,up  up,online  online,ready  ready,via  via,digitalleaders</t>
  </si>
  <si>
    <t>selling,social  social,media  media,same  same,social  social,selling  selling,socialselling  socialselling,socialmedia  socialmedia,selling  selling,socialmediamarketing</t>
  </si>
  <si>
    <t>roberts_ben_m,selling  selling,social  social,media  media,same  same,social  social,selling  selling,socialselling  socialselling,socialmedia  socialmedia,sellin</t>
  </si>
  <si>
    <t>tonyrestell,small  small,business  business,owners  owners,managers  managers,free  free,training  training,session  session,using  using,socialmedia  socialmedia,lead</t>
  </si>
  <si>
    <t>digitalleadersa,back  back,yourself  yourself,make  make,leap  leap,alexander_low  alexander_low,via  via,digitalleadersa  digitalleadersa,personalde</t>
  </si>
  <si>
    <t>via,digitalleadersa  digitalleadersa,socialselling  socialselling,digitalselling  timothy_hughes,via  socialselling,digitalsales  digitalsales,digitalmarketing  digitalselling,digitalsales  social,selling  digitalsales,socialtransformation  socialtransformation,digitaltransformation</t>
  </si>
  <si>
    <t>via,digitalleadersa  socialselling,digitalselling  digitalleadersa,socialselling  timothy_hughes,via  digitalselling,digitalmarketing  agsocialmedia,via  via,passle  salestips,sales  socialselling,digitalsales  social,media</t>
  </si>
  <si>
    <t>social,media  media,marketing  socialmediamarketing,socialselling  schiemermktng,10  10,terrific  terrific,social  marketing,tips  tips,smm  smm,socialmediamarketing  timothy_hughes,makes</t>
  </si>
  <si>
    <t>digitalleadersa,digitalselling  salesleader,strategicsales  socialsales,digitalsales  digitalselling,socialsales  socialselling,digitalselling  digitalleadersa,socialselling  sales,salestips  via,digitalleadersa  digitalsales,prospecting  socialselling,sales</t>
  </si>
  <si>
    <t>social,media  sales,leads  b2b,sales  sales,socialselling  mikeschiemer,10  mikeschiemer,5  socialmedia,socialselling  media,marketing  smm,socialselling  mikeschiemer,8</t>
  </si>
  <si>
    <t>9,sales  sales,enablement  enablement,tools  tools,need  need,use  use,fuel  fuel,business  business,growth  growth,gt  gt,gt</t>
  </si>
  <si>
    <t>next,event  event,3  3,8  8,socialselling  socialselling,eventprofs  eventprofs,meetnext  meetnext,thanks  thanks,mpi  mpi,chicago  chicago,area</t>
  </si>
  <si>
    <t>itw,kokasexton  kokasexton,par  par,emarketing_fr  emarketing_fr,pour  pour,construire  construire,un  un,programme  programme,de  de,social  social,selling</t>
  </si>
  <si>
    <t>eficiens,itw  itw,kokasexton  kokasexton,par  par,emarketing_fr  emarketing_fr,pour  pour,construire  construire,un  un,programme  programme,de  de,social</t>
  </si>
  <si>
    <t>socialselling,winning  winning,member  member,experience  experience,training  training,team  team,rocks  rocks,insideconsumerscu</t>
  </si>
  <si>
    <t>timothy_hughes,somebody  somebody,asks  asks,gdpr  gdpr,data  data,timothy_hughes  timothy_hughes,emailmarketing  emailmarketing,data</t>
  </si>
  <si>
    <t>aumenta,tus  tus,ventas  ventas,sociales  sociales,con  con,linkedin  linkedin,socialselling  socialselling,infographics  infographics,modernist</t>
  </si>
  <si>
    <t>agencyrktr,digital  digital,marketing  marketing,funnel  funnel,growthhacking  growthhacking,blogging  blogging,digitalmarketing  digitalmarketing,infographic  infographic,contentmarketing  contentmarketing,smm  smm,analytics</t>
  </si>
  <si>
    <t>humorhump,real  real,facebook  facebook,followers  followers,fan  fan,page  page,likes  likes,check  check,out  out,details  details,order</t>
  </si>
  <si>
    <t>yeah,j'ai  j'ai,eu  eu,l  l,immense  immense,plaisir  plaisir,d'animer  d'animer,2  2,nouvelles  nouvelles,formations  formations,sur</t>
  </si>
  <si>
    <t>un,moment  moment,unique  unique,à  à,ifocop  ifocop,toulouse  toulouse,avec  avec,la  la,promo  promo,cm7  cm7,et</t>
  </si>
  <si>
    <t>duvalletc,un  un,moment  moment,unique  unique,à  à,ifocop  ifocop,toulouse  toulouse,avec  avec,la  la,promo  promo,cm7</t>
  </si>
  <si>
    <t>using,linkedin  linkedin,showcase  showcase,pages  pages,b2b  b2b,linkedinmktg  linkedinmktg,socialselling  socialselling,strategy  strategy,great  great,way  way,highlight</t>
  </si>
  <si>
    <t>digitalleadersa,s  s,time  time,brave  brave,alexander_low  alexander_low,via  via,digitalleadersa  digitalleadersa,personaldevelopment  personaldevelopment,personal</t>
  </si>
  <si>
    <t>sbataille,formation  formation,des  des,équipes  équipes,commerciales  commerciales,eniservice  eniservice,et  et,editionseni  editionseni,au  au,socialselling  socialselling,avec</t>
  </si>
  <si>
    <t>people,connecting  connecting,dots  dots,between  between,contentmarketing  contentmarketing,socialselling  socialselling,linkedinexpert  linkedinexpert,marketing  marketing,sales  sales,concerned  concerned,find</t>
  </si>
  <si>
    <t>socialselling,training  training,vital  vital,successful  successful,sales  sales,team  team,sap  sap,provides  provides,best  best,training  training,learn</t>
  </si>
  <si>
    <t>social,selling  selling,vidste  vidste,du  du,socialselling  socialselling,kan  kan,være  være,med  med,øge  øge,dit  dit,salg</t>
  </si>
  <si>
    <t>41,tips  tips,tricks  tricks,getting  getting,twitter  twitter,followers  followers,actually  actually,work  work,hootsuite  hootsuite,twittertips  twittertips,socialselling</t>
  </si>
  <si>
    <t>phase,sales  sales,team  team,socialselling  socialselling,socialmediamarketing  socialmediamarketing,marketing</t>
  </si>
  <si>
    <t>real,time  time,contentmarketing  contentmarketing,low  low,cost  cost,cost  cost,way  way,grow  grow,business  business,right  right,now</t>
  </si>
  <si>
    <t>check,out  out,latest  latest,blog  blog,post  post,free  free,infographic  infographic,deliver  deliver,7  7,definitive  definitive,stats</t>
  </si>
  <si>
    <t>1min30,8  8,conseils  conseils,pour  pour,développer  développer,votre  votre,personnel  personnel,branding  branding,sur  sur,les  les,réseaux</t>
  </si>
  <si>
    <t>socialselling,bestof  comment,évoluer  évoluer,avec  avec,le  le,nouvel  nouvel,acheteur  acheteur,contentmarketinginboundmarketing  contentmarketinginboundmarketing,inboundmarketing  inboundmarketing,socialselling  comment,l'inbound</t>
  </si>
  <si>
    <t>jazgreer,secret  secret,socialmedia  socialmedia,success  success,small  small,businesses  businesses,appearance  appearance,timothy_hughes  timothy_hughes,socialselling  socialselling,blog</t>
  </si>
  <si>
    <t>tim,hughes  talks,jazgreer  move,beyond  hughes,talks  jazgreer,explains  beyond,social  social,media  secret,socialmedia  socialmedia,success  socialselling,blog</t>
  </si>
  <si>
    <t>mikeschiemer,7  7,top  top,twitter  twitter,tips  tips,tweeting  tweeting,twitter  twitter,socialmedia  socialmedia,socialselling  socialselling,smm</t>
  </si>
  <si>
    <t>waywebdigital,disneyland  disneyland,débarque  débarque,sur  sur,google  google,street  street,view  view,socialselling  socialselling,automation</t>
  </si>
  <si>
    <t>la,contentcuration  contentcuration,et  et,le  le,socialselling  socialselling,sont  sont,deux  deux,tactiques  tactiques,parfaitement  parfaitement,complémentaires  complémentaires,découvrez</t>
  </si>
  <si>
    <t>storm,storm  storm,s  s,hustle  hustle,socialselling  socialselling,socialmediamarketing  socialmediamarketing,socialmedia</t>
  </si>
  <si>
    <t>recipe,social  social,selling  selling,linkedin  linkedin,socialmedia  socialmedia,socialselling  socialselling,ssi  ssi,digital</t>
  </si>
  <si>
    <t>socialselling,roger  roger,hamilton  hamilton,event  event,boosts  boosts,north  north,west  west,businesses  businesses,business  business,aspects  aspects,mag</t>
  </si>
  <si>
    <t>isabellajonescl,digital  digital,marketing  marketing,funnel  funnel,growthhacking  growthhacking,blogging  blogging,digitalmarketing  digitalmarketing,infographic  infographic,contentmarketing  contentmarketing,smm  smm,analyt</t>
  </si>
  <si>
    <t>linkedinexpert_,make  make,sure  sure,created  created,optimized  optimized,personal  personal,company  company,profiles  profiles,social  social,media  media,provided</t>
  </si>
  <si>
    <t>digital,marketing  marketing,funnel  funnel,growthhacking  growthhacking,blogging  blogging,digitalmarketing  digitalmarketing,infographic  infographic,contentmarketing  contentmarketing,smm  isabellajonescl,digital  smm,analyt</t>
  </si>
  <si>
    <t>revealed,3  3,reasons  reasons,sales  sales,context  context,boosts  boosts,social  social,selling  selling,effectiveness  effectiveness,kevinttully  kevinttully,via</t>
  </si>
  <si>
    <t>olliewhitfield_,gives  gives,low  low,down  down,creating  creating,epic  epic,content  content,socialselling  science,socialselling  socialselling,helping  helping,sales</t>
  </si>
  <si>
    <t>bernieborges,govengreso  marco,cai  cai,sap  loicsim,partnerwin  best,practices  jacprause,digitalistmag  michaelnlabate,kirstenboileau  now,live  post,training  training,momentum</t>
  </si>
  <si>
    <t>bobwoods,let's  let's,face  face,socialselling  socialselling,hard  hard,work  work,right  right,hurt  hurt,yourself  yourself,many  many,different</t>
  </si>
  <si>
    <t>using,video  video,b2b  b2b,sales  sales,process  process,join  join,govengreso's  govengreso's,mario  mario,martinez  martinez,jr  jr,m_3jr</t>
  </si>
  <si>
    <t>gt,gt  apollineadiju,social  social,media  media,marketing  marketing,s  s,don  don,ts  ts,optimize  optimize,gt  gt,socialmediamarketing</t>
  </si>
  <si>
    <t>gt,gt  socialmediamarketing,socialselling  socialselling,smm  social,media  socialmediamarketing,smm  smm,socialselling  11,linkedin  linkedin,experts  experts,share  share,best</t>
  </si>
  <si>
    <t>effective,digital  digital,marketing  marketing,methodology  methodology,needs  needs,stay  stay,aware  aware,recent  recent,advertising  advertising,patterns  patterns,digitalmarketing</t>
  </si>
  <si>
    <t>4,ways  ways,grow  grow,sales  sales,pipeline  pipeline,effectively  effectively,m_3jr  m_3jr,via  via,govengreso  govengreso,linkedin  linkedin,personalbranding</t>
  </si>
  <si>
    <t>bertpurdy,2  2,ways  ways,start  start,year  year,using  using,linkedin  linkedin,generate  generate,more  more,sales  sales,leads</t>
  </si>
  <si>
    <t>want,more  more,customers  customers,here's  here's,posts  posts,drive  drive,more  more,sales  sales,leads  leads,socialselling</t>
  </si>
  <si>
    <t>first,thing  thing,someone  someone,contact  contact,search  search,google  google,linkedin  linkedin,don  don,t  t,exist  exist,locations</t>
  </si>
  <si>
    <t>re,new  new,ceo  ceo,trusted  trusted,board  board,advisors  advisors,deverons1  deverons1,exposalesltd  exposalesltd,peertopeer  peertopeer,mentor  mentor,coach</t>
  </si>
  <si>
    <t>comellistephan,bonjour  bonjour,roxim_promotion  roxim_promotion,je  je,suis  suis,disponible  disponible,pour  pour,un  un,job  job,de  de,businessdeveloper</t>
  </si>
  <si>
    <t>gt,gt  je,suis  suis,disponible  disponible,pour  pour,un  un,job  job,de  de,businessdeveloper  businessdeveloper,manager  manager,sur</t>
  </si>
  <si>
    <t>marquemedia,socialselling  socialselling,brand  brand,selling  selling,image  image,communication  communication,identitie  identitie,cme  cme,et  et,formations  formations,circumflex</t>
  </si>
  <si>
    <t>timothy_hughes,social  social,centric  centric,business  business,infographic  infographic,tell  tell,alexander_low  alexander_low,socialsell  digitalleadersa,key  key,success  success,big</t>
  </si>
  <si>
    <t>driven,technology  technology,customer  customer,journey  journey,longer  longer,sequential  sequential,socialselling</t>
  </si>
  <si>
    <t>discover,10  10,essential  essential,social  social,selling  selling,strategies  strategies,socialselling</t>
  </si>
  <si>
    <t>3horsemenagency,reason  reason,need  need,hire  hire,social  social,media  media,marketing  marketing,pro  pro,socialmedia  socialmedia,marketing  marketing,manage</t>
  </si>
  <si>
    <t>socialmedia,marketing  business__quote,8  8,great  great,socialmediamarketing  socialmediamarketing,quotes  quotes,socialmedia  marketing,smm  smm,mktng  mktng,socialselling  socialselling,https</t>
  </si>
  <si>
    <t>emailmarketing,conversion  conversion,rate  rate,comparison  comparison,personalization  personalization,data  data,howto  howto,socialselling</t>
  </si>
  <si>
    <t>4,socialselling  socialselling,tools  tools,skyrocket  skyrocket,social  social,media  media,leadgeneration  leadgeneration,via  via,lilachbullock</t>
  </si>
  <si>
    <t>4,best  best,socialselling  socialselling,tools  tools,skyrocket  skyrocket,social  social,media  media,leadgeneration</t>
  </si>
  <si>
    <t>socialproof,matters  matters,brand  brand,socialmediahq  socialmediahq,branding  branding,socialmedia  socialmedia,socialmediamarketing  socialmediamarketing,influencermarketing  influencermarketing,socialselling</t>
  </si>
  <si>
    <t>nealschaffer,sell  sell,more  more,win  win,more  more,follow  follow,15  15,top  top,billing  billing,sales  sales,bloggers</t>
  </si>
  <si>
    <t>b2b,sales  honored,included  included,via  sell,more  more,win  win,more  more,follow  follow,15  15,top  top,billing</t>
  </si>
  <si>
    <t>mikeschiemer,8  8,simple  simple,ways  ways,save  save,money  money,marketing  marketing,marketing  marketing,advertising  advertising,branding  branding,socialmedia</t>
  </si>
  <si>
    <t>rossiclaro,anche  anche,ibmitalia  ibmitalia,partecipa  partecipa,alla  alla,milanodigitalweek  milanodigitalweek,con  con,alcuni  alcuni,appuntamenti  appuntamenti,sui  sui,temi</t>
  </si>
  <si>
    <t>il,16  16,marzo  marzo,durante  durante,la  la,milanodigitalweek  milanodigitalweek,parleremo  parleremo,di  di,socialselling  socialselling,e  e,digitalsales</t>
  </si>
  <si>
    <t>anche,ibmitalia  ibmitalia,partecipa  partecipa,alla  alla,milanodigitalweek  milanodigitalweek,con  con,alcuni  alcuni,appuntamenti  appuntamenti,sui  sui,temi  temi,quantumcomputing</t>
  </si>
  <si>
    <t>nessajbaker,great  great,infographic  infographic,socialselling  socialselling,b2bmktgacademy  b2bmktgacademy,socbiz  socbiz,smm</t>
  </si>
  <si>
    <t>socialmedia,linkedin  linkedin,passez  passez,à  à,la  la,vitesse  vitesse,supérieure  supérieure,avec  avec,les  les,vidéos  vidéos,natives</t>
  </si>
  <si>
    <t>timothy_hughes,social  social,selling  selling,isn  isn,t  t,real  real,selling  selling,never  never,replace  replace,meetings  meetings,socialselling</t>
  </si>
  <si>
    <t>sales,guy's  guy's,newspaper  newspaper,wurde  wurde,soeben  soeben,publiziert  publiziert,internationalwomensday  internationalwomensday,socialselling</t>
  </si>
  <si>
    <t>adryenn,future  future,selling  selling,talkshoplive  talkshoplive,check  check,out  out,first  first,socialselling  socialselling,show  show,latest  latest,book</t>
  </si>
  <si>
    <t>according,forbes  forbes,59  59,senior  senior,executives  executives,prefer  prefer,watch  watch,video  video,read  read,text  text,videomarketing</t>
  </si>
  <si>
    <t>theintcell,according  according,forbes  forbes,59  59,senior  senior,executives  executives,prefer  prefer,watch  watch,video  video,read  read,text</t>
  </si>
  <si>
    <t>tried,failed  failed,matter  matter,try  try,again  again,fail  fail,again  again,mybizbooks  mybizbooks,socialselling</t>
  </si>
  <si>
    <t>mikeschiemer,importance  importance,sales  sales,lead  lead,gen  gen,sales  sales,selling  selling,socialselling  socialselling,smm  mikeschiemer,11  11,digital</t>
  </si>
  <si>
    <t>6,reasons  reasons,socialmedia  socialmedia,marketing  marketing,critical  critical,business  business,smm  smm,socialselling  socialselling,socialmarketing  socialmarketing,mikeschiemer  10,reasons</t>
  </si>
  <si>
    <t>empowering,sales  sales,team  team,towards  towards,successful  successful,social  social,selling  selling,socialmedia  socialmedia,socialselling</t>
  </si>
  <si>
    <t>social,selling  socialmedia,socialselling  blogwriting1,golden  golden,rule  rule,social  selling,solve  solve,customer's  customer's,problem  problem,socialmedia  contentwriting9,empowering</t>
  </si>
  <si>
    <t>golden,rule  rule,social  social,selling  selling,solve  solve,customer's  customer's,problem  problem,socialmedia  socialmedia,socialselling</t>
  </si>
  <si>
    <t>great,conversation  conversation,phil  phil,chang  chang,connecting  connecting,brands  brands,influencers  influencers,influencermarketing  influencermarketing,socialmediamarketing  socialmediamarketing,socialselling  socialselling,ecommerce</t>
  </si>
  <si>
    <t>chucka0099,everyone  everyone,business  business,needs  needs,blog  blog,here's  here's,start  start,blog  blog,free  free,6  6,part</t>
  </si>
  <si>
    <t>content,marketing  socialselling,blogging  marketing,2018  2018,video  video,books  books,new  new,ebooks  ebooks,content  marketing,socialselling  blogging,vlogging</t>
  </si>
  <si>
    <t>nico_losito,anche  anche,ibmitalia  ibmitalia,partecipa  partecipa,alla  alla,milanodigitalweek  milanodigitalweek,con  con,alcuni  alcuni,appuntamenti  appuntamenti,sui  sui,temi</t>
  </si>
  <si>
    <t>juanblanco76,want  want,more  more,customers  customers,here's  here's,posts  posts,drive  drive,more  more,sales  sales,leads  leads,socialselling</t>
  </si>
  <si>
    <t>marketing,cooperate  cooperate,true  true,oppinion  oppinion,even  even,more  more,communications  communications,pr  pr,marketing  marketing,sales  sales,cooperate</t>
  </si>
  <si>
    <t>hannesbeierlein,marketing  marketing,cooperate  cooperate,true  true,oppinion  oppinion,even  even,more  more,communications  communications,pr  pr,marketin</t>
  </si>
  <si>
    <t>harnessing,power  power,digital  digital,selling  selling,check  check,out  out,digitaselling  digitaselling,insights  insights,site  site,providing  providing,overview</t>
  </si>
  <si>
    <t>here,good  good,questions  questions,ask  ask,new  new,prospects  prospects,social  social,media  media,attention  attention,socialselling</t>
  </si>
  <si>
    <t>difference,maker  socialselling,trending  trending,week  week,value  value,difference  maker,customers  customers,sellers  sellers,alike  alike,sales  sales,leader</t>
  </si>
  <si>
    <t>huge,power  power,nlp  nlp,neuro  neuro,linguistic  linguistic,programming  programming,use  use,sales  sales,socialselling  socialselling,creationagency  skillslabio,olliewhitfield_</t>
  </si>
  <si>
    <t>huge,power  power,nlp  nlp,neuro  neuro,linguistic  linguistic,programming  programming,use  use,sales  sales,socialselling  socialselling,creationagency  creationagency,olliewhitfield_</t>
  </si>
  <si>
    <t>leadilella,anche  anche,ibmitalia  ibmitalia,partecipa  partecipa,alla  alla,milanodigitalweek  milanodigitalweek,con  con,alcuni  alcuni,appuntamenti  appuntamenti,sui  sui,temi</t>
  </si>
  <si>
    <t>mancillaconseil,el  el,próximo  próximo,martes  martes,13  13,de  de,marzo  marzo,de  de,18h  18h,19h  19h,daré</t>
  </si>
  <si>
    <t>content,marketing  micadam,9  9,content  marketing,tools  tools,need  need,know  know,content  marketing,socialselling</t>
  </si>
  <si>
    <t>1min30,comment  comment,l'inbound  l'inbound,marketing  marketing,réunit  réunit,il  il,marketing  marketing,et  et,sales  sales,en  en,une</t>
  </si>
  <si>
    <t>anitaldongrez,1  1,gang  gang,8  8,pune  pune,equals  equals,6000  6000,fake  fake,profiles  profiles,twitter  twitter,socialmedia</t>
  </si>
  <si>
    <t>quick,fix  fix,networking  networking,marcus  marcus,boswell  boswell,linkedin  linkedin,linkedineditors  linkedineditors,socialselling</t>
  </si>
  <si>
    <t>digitalleadersa,worst  worst,double  double,standards  standards,social  social,media  media,imoyse  imoyse,via  via,digitalleadersa  digitalleadersa,socialmedia  socialmedia,social</t>
  </si>
  <si>
    <t>socialselling,socialsales  socialsales,sales  socially,sell  sell,video  video,interview  interview,socialselling  twitter,rules  rules,broken  broken,trump  digitalleadersa,socialmedia</t>
  </si>
  <si>
    <t>quick,tips  tips,improve  improve,linkedin  linkedin,profile  profile,socialselling  socialselling,smm  smm,freemanleonard  freemanleonard,via  via,dougmorneau</t>
  </si>
  <si>
    <t>socialselling,strategies</t>
  </si>
  <si>
    <t>timothy_hughes,ai  ai,sales  sales,marketing  marketing,via  via,digitalleadersa  digitalleadersa,artificialintelligence  artificialintelligence,salestips  salestips,socia</t>
  </si>
  <si>
    <t>mariangelesber,quieres  quieres,saber  saber,tu  tu,índice  índice,social  social,en  en,linkedin  linkedin,comprueba  comprueba,tu  tu,ssi</t>
  </si>
  <si>
    <t>quieres,saber  saber,tu  tu,índice  índice,social  social,en  en,linkedin  linkedin,comprueba  comprueba,tu  tu,ssi  ssi,via</t>
  </si>
  <si>
    <t>les,10  10,tendances  tendances,e  e,commerce  commerce,2018  2018,2020  2020,ecommerce  ecommerce,socialselling  socialselling,webmarketing  webmarketing,ia</t>
  </si>
  <si>
    <t>series,informative  informative,webinars  webinars,listening  listening,buying  buying,signals  signals,socialselling  socialselling,salestraining</t>
  </si>
  <si>
    <t>free,recording  recording,master  master,3  3,c's  c's,social  social,selling  selling,hubspot  hubspot,socialselling  socialselling,socialmedia  socialmedia,friday</t>
  </si>
  <si>
    <t>techklub,szczecin  szczecin,właśnie  właśnie,wystartował  wystartował,grzegorz  grzegorz,miecznikowski  miecznikowski,socialselling  socialselling,na  na,pierwszy  pierwszy,rzut</t>
  </si>
  <si>
    <t>master,facebook  facebook,marketing  marketing,using  using,key  key,techniques  techniques,facebook  facebook,socialmediamarketing  socialmediamarketing,socialengineering  socialengineering,socialenterprise  socialenterprise,referral</t>
  </si>
  <si>
    <t>lucky,jackkosakowski  jackkosakowski,guest  guest,reach_or_miss  reach_or_miss,podcast  podcast,jack  jack,one  one,best  best,thought  thought,leader  leader,world</t>
  </si>
  <si>
    <t>seven,ways  ways,see  see,socialselling  socialselling,roi  roi,2018  2018,via  via,saleshacker</t>
  </si>
  <si>
    <t>timothy_hughes,current  current,operating  operating,model  model,out  out,date  date,broken  broken,via  via,digitalleadersa  digitalleadersa,socialselling</t>
  </si>
  <si>
    <t>sales,business  business,development  development,use  use,social  social,selling  selling,index  index,one  one,indicator  indicator,effectively  effectively,linkedin</t>
  </si>
  <si>
    <t>socialmedia,socialselling  b2b,socialmedia  socialselling,complex  complex,landscape  landscape,interview  interview,w  w,evankirstel  evankirstel,evankirstel  10,reasons  reasons,business</t>
  </si>
  <si>
    <t>digitalkeith,b2b  b2b,socialmedia  socialmedia,socialselling  socialselling,complex  complex,landscape  landscape,interview  interview,w  w,evankirstel  evankirstel,evankirs</t>
  </si>
  <si>
    <t>roi,looks  looks,content  content,marketing  marketing,via  via,skillslabio  skillslabio,socialselling</t>
  </si>
  <si>
    <t>shawn_naggiar,roi  roi,looks  looks,content  content,marketing  marketing,via  via,skillslabio  skillslabio,socialselling</t>
  </si>
  <si>
    <t>social,selling  imoyse,social  selling,kcore  kcore,influencer  influencer,list  list,socialselling  socialselling,socialsales  socialsales,sales  sales,timothy_hughes  timothy_hughes,agsocialmedia</t>
  </si>
  <si>
    <t>via,digitalleadersa  socialselling,digitalselling  timothy_hughes,via  digitalleadersa,socialselling  digitalselling,digitalsales  digitalselling,digitalmarketing  socialmedia,socialselling  digitaltransformation,socialmedia  don,t  alexander_low,via</t>
  </si>
  <si>
    <t>pratiques,commerciales  commerciales,7  7,notions  notions,importantes  importantes,pour  pour,convaincre  convaincre,socialselling</t>
  </si>
  <si>
    <t>good,guys  guys,girls  girls,pushing  pushing,boundaries  boundaries,socialmedia  socialmedia,socialselling  socialselling,learn  learn,aspire  aspire,dannyiny  dannyiny,askaaronlee</t>
  </si>
  <si>
    <t>post,ww2  ww2,first  first,aid  aid,medic  medic,box  box,jeep  jeep,vehicle  vehicle,stock  stock,9  9,221</t>
  </si>
  <si>
    <t>seo,marketing  marketing,shopsmall  shopsmall,smallbusiness  smallbusiness,smallbiz  digitalmarketing,liquidation  liquidation,ebaymobile  ebaymobile,ecommerce  ecommerce,socialselling  smallbiz,contentmarketing  fb,ebaybuyer</t>
  </si>
  <si>
    <t>gabevillamizar,linkedin  linkedin,profile  profile,big  big,mistake  mistake,sales  sales,pros  pros,easily  easily,avoid  avoid,soc  gabevillamizar,trending</t>
  </si>
  <si>
    <t>socialselling,sales  sales,navigator  navigator,success  success,stories  video,socialselling  linkedin,profile  sapradio,great  great,discussion  discussion,sapradio  sapradio,talking</t>
  </si>
  <si>
    <t>great,explanation  explanation,social  social,selling  selling,works  works,started  started,matter  matter,twitter  twitter,facebook  facebook,platform  platform,customers</t>
  </si>
  <si>
    <t>todo,un  un,lujo  lujo,contar  contar,con  con,tu  tu,ayuda  ayuda,en  en,esta  esta,etapa  etapa,transformaciondigital</t>
  </si>
  <si>
    <t>timothy_hughes,humbled  humbled,ceo  ceo,timothy_hughes  timothy_hughes,13th  13th,globally  globally,digital  digital,transformation  transformation,top  top,100  100,influencers</t>
  </si>
  <si>
    <t>digitalleadersa,successful  successful,door  door,door  door,vacuum  vacuum,cleaner  cleaner,salesperson  salesperson,street  street,agsoci  digitalleadersa,employed  employed,interns</t>
  </si>
  <si>
    <t>last,time  time,received  received,friendly  friendly,human  human,self  self,serving  serving,twitter  twitter,message  message,someone  someone,haven't</t>
  </si>
  <si>
    <t>socialselling,sassoftware  visited,sas  sas,malaysia  malaysia,office  office,today  today,heard  heard,music  music,office  office,check  check,out</t>
  </si>
  <si>
    <t>court_friedman,m  m,excited  excited,jakarta  jakarta,indonesia  indonesia,promote  promote,socialselling  socialselling,sassoftware</t>
  </si>
  <si>
    <t>mikeschiemer,importance  importance,social  social,media  media,monitoring  monitoring,smm  smm,socialmedia  socialmedia,socialselling  socialselling,fb  fb,ig</t>
  </si>
  <si>
    <t>5,key  key,pillars  pillars,succeed  succeed,twitter  twitter,socialmedia  socialmedia,general  general,infographic  infographic,smm  smm,seo  seo,i4influencer</t>
  </si>
  <si>
    <t>tsscltd,3  3,predictions  predictions,believe  believe,impact  impact,social  social,media  media,strategy  strategy,2018  2018,brands  brands,start</t>
  </si>
  <si>
    <t>mi,índice  índice,socialselling  socialselling,digitalsales  digitalsales,es  es,de  de,74  74,qué  qué,te  te,parece  parece,álex</t>
  </si>
  <si>
    <t>la,importancia  importancia,de  socialselling,digitalsales  de,poner  poner,en  en,valor  valor,el  el,patrimonio  patrimonio,libreríalello  libreríalello,en</t>
  </si>
  <si>
    <t>agsocialmedia,research  research,shows  shows,80  80,plus  plus,b2b  b2b,purchasing  purchasing,journeys  journeys,start  start,referral  referral,via</t>
  </si>
  <si>
    <t>kamichat,here  here,six  six,ways  ways,measure  measure,sales  sales,social  social,media  media,efforts  efforts,bonus  bonus,tutorial</t>
  </si>
  <si>
    <t>thinkdigitalltd,motivation  motivation,everything  everything,motivated  motivated,digitalmarketing  digitalmarketing,digitaltransformation  digitaltransformation,business  business,socialmedia  socialmedia,socia</t>
  </si>
  <si>
    <t>ireland,cork  digitalmarketing,digitaltransformation  digitaltransformation,business  business,socialmedia  socialmedia,socialselling  cork,digitalmarketing  socialselling,contentmarketing  choose,thinkdigitalltd  thinkdigitalltd,ireland  analytics,everything</t>
  </si>
  <si>
    <t>jon_ferrara,ventuebeat  ventuebeat,news  news,nimble  nimble,launches  launches,contact  contact,manager  manager,simplify  simplify,relationship  relationship,management  management,office365</t>
  </si>
  <si>
    <t>timothy_hughes,via  agsocialmedia,don  don,t  t,out  out,sold  sold,remain  remain,continually  continually,top  top,sales  sales,timothy_hughes</t>
  </si>
  <si>
    <t>5,tips  tips,help  help,marketing  marketing,stand  stand,out  out,marketing  marketing,cmo  cmo,inbound  inbound,socialselling  socialselling,askxavier</t>
  </si>
  <si>
    <t>nealschaffer,socialselling  socialselling,three  three,reasons  reasons,good  good,business  business,four  four,steps  steps,started</t>
  </si>
  <si>
    <t>los,colores  colores,diferencian  diferencian,las  las,marcas  marcas,provocan  provocan,emociones  emociones,y  y,se  se,les  les,asocian</t>
  </si>
  <si>
    <t>mvidalt,los  los,colores  colores,diferencian  diferencian,las  las,marcas  marcas,provocan  provocan,emociones  emociones,y  y,se  se,les</t>
  </si>
  <si>
    <t>imoyse,getting  getting,away  away,being  being,biggest  biggest,bully  bully,twitter  twitter,digitalleadersa  digitalleadersa,socialselling  cstorenews_,smartphones  smartphones,smartphones</t>
  </si>
  <si>
    <t>mikeschiemer,5  digital,marketing  social,selling  socialselling,socialmedia  smm,digitalmarketing  socialmedia,socialselling  digitalmarketing,marketing  marketing,socialmedia  orangeman7,10  10,reasons</t>
  </si>
  <si>
    <t>cory_hansen,nealschaffer  nealschaffer,vital  vital,socialselling  socialselling,b2b  b2b,1  1,sales  sales,valued  valued,greater  greater,marketing  marketing,2</t>
  </si>
  <si>
    <t>socialselling,b2b  stevektweets,3  3,social  social,selling  selling,habits  habits,includes  includes,link  link,important  important,edelmanpr  edelmanpr,trust</t>
  </si>
  <si>
    <t>alexander_low,way  way,buy  buy,changing  changing,way  way,sell  sell,podcast  podcast,socialselling  socialselling,digitalsales</t>
  </si>
  <si>
    <t>bestdigitalclic,9  9,surprising  surprising,facebook  facebook,marketing  marketing,tips  tips,small  small,businesses  businesses,actually  actually,work  work,https</t>
  </si>
  <si>
    <t>vous,souhaitez  souhaitez,que  que,votre  votre,stratégie  stratégie,commerciale  commerciale,porte  porte,ses  ses,fruits  fruits,sur  sur,les</t>
  </si>
  <si>
    <t>smm,digitalmarketing  marketingtips,socialselling  digitalmarketing,contentmarketing  contentmarketing,socialmediamarketing  socialmediamarketing,marketingstrategy  marketingstrategy,business  business,onlinesuccess  onlinesuccess,marketingtips  social,media  win,prospective</t>
  </si>
  <si>
    <t>social,media  danielakillus,win  win,prospective  prospective,client  client,asking  asking,3  3,questions  questions,smm  smm,digitalmarketing  digitalmarketing,contentmarketing</t>
  </si>
  <si>
    <t>new,v5  v5,11  11,1  1,boolean  boolean,tag  tag,search  search,license  license,admin  admin,hope  hope,think</t>
  </si>
  <si>
    <t>la,montée  montée,en  en,puissance  puissance,du  du,social  social,selling  selling,et  et,notamment  notamment,par  par,le</t>
  </si>
  <si>
    <t>agenceeconcepto,la  la,montée  montée,en  en,puissance  puissance,du  du,social  social,selling  selling,et  et,notamment  notamment,par</t>
  </si>
  <si>
    <t>nealschaffer,social  social,selling  selling,come  come,before  before,b2b  b2b,social  social,media  media,marketing  marketing,socialselling  socialselling,b2b</t>
  </si>
  <si>
    <t>timothy_hughes,great  great,see  see,michelleashufta  michelleashufta,copy  copy,social  social,selling  selling,available  available,amazon  amazon,thanks  timothy_hughes,famous</t>
  </si>
  <si>
    <t>stylish_soft,25  25,ways  ways,build  build,better  better,backlinks  backlinks,infographic  infographic,data  data,bigdata  bigdata,analytics  analytics,inbound</t>
  </si>
  <si>
    <t>ahmedjr_16,10  10,best  best,sales  sales,courses  courses,online  online,mastery  mastery,smallbusiness  smallbusiness,smallbiz  smallbiz,entrepreneur  entrepreneur,ecommerce</t>
  </si>
  <si>
    <t>10,best  best,sales  sales,courses  courses,online  online,mastery  mastery,smallbusiness  smallbusiness,smallbiz  smallbiz,entrepreneur  entrepreneur,ecommerce  ecommerce,socialmedia</t>
  </si>
  <si>
    <t>socialmedia,socialselling  socialselling,martech  martech,adtech  adtech,mobile  mobile,social  social,contentmarketing  contentmarketing,networkmarketing  networkmarketing,devops  devops,data  data,design</t>
  </si>
  <si>
    <t>timothy_hughes,people  people,don  don,t  t,choose  choose,emails  emails,cold  cold,called  called,choose  choose,social  social,via</t>
  </si>
  <si>
    <t>b2b,social  social,selling  timothy_hughes,sales  nealschaffer,primer  primer,b2b  selling,twitter  twitter,via  via,craigmjamieson  craigmjamieson,socialselling  bebeemarketing,marketers</t>
  </si>
  <si>
    <t>apocalypse,internet  internet,felt  felt,retailers  retailers,impact  impact,b2b  b2b,companies  companies,via  via,passle  passle,timothy_hughes  timothy_hughes,digitalleadersa</t>
  </si>
  <si>
    <t>marketers,need  need,think  think,data  data,scientists  scientists,via  via,cmicontent  cmicontent,socialselling  70,bob  bob,hoffman  hoffman,ad</t>
  </si>
  <si>
    <t>digitalselling,revolution  revolution,already  already,under  under,way  way,question  question,best  best,harness  harness,view  view,insights  insights,b2b</t>
  </si>
  <si>
    <t>viralseed,videomarketing  na,youtube  videomarketing,socialvideo  socialvideo,socialselling  co,nowego  nowego,na  youtube,czytaj  czytaj,na  na,viralseedmedia  viralseedmedia,viralseed</t>
  </si>
  <si>
    <t>31,social  social,video  video,press  press,viralseed  viralseed,viralvideo  viralvideo,video  video,socialselling</t>
  </si>
  <si>
    <t>pour,en  en,finir  finir,avec  avec,le  le,management  management,impatient  impatient,l'équipe  l'équipe,c'est  c'est,l'avenir  l'avenir,de</t>
  </si>
  <si>
    <t>jltraineau,pour  pour,en  en,finir  finir,avec  avec,le  le,management  management,impatient  impatient,l'équipe  l'équipe,c'est  c'est,l'avenir</t>
  </si>
  <si>
    <t>andrea_boscaro,se  se,usate  usate,social  social,media  media,professionalmente  professionalmente,impostateli  impostateli,inglese  inglese,avrete  avrete,molte  molte,più</t>
  </si>
  <si>
    <t>se,usate  usate,social  social,media  media,professionalmente  professionalmente,impostateli  impostateli,inglese  inglese,avrete  avrete,molte  molte,più  più,funzioni</t>
  </si>
  <si>
    <t>doing,things  things,leaving  leaving,money  money,table  table,socialselling  socialselling,digitalselling  digitalselling,modernselling</t>
  </si>
  <si>
    <t>linkedin,salesnavigator  salesnavigator,socialselling</t>
  </si>
  <si>
    <t>5,year  year,old  old,socialselling  socialselling,hard  hard,sales  sales,m_3jr</t>
  </si>
  <si>
    <t>linkedin,sales  sales,navigator  dynamics,365  365,watch  watch,video  video,learn  learn,msdyn365  msdyn365,socialselling  navigator,integrate  integrate,dynamics</t>
  </si>
  <si>
    <t>personalbranding,abo  abo,via  via,slideshare  slideshare,socialselling  socialselling,thoughtleader  thoughtleader,socialmedia</t>
  </si>
  <si>
    <t>know,socialselling  socialselling,offer  offer,new  new,path  path,generating  generating,leads  leads,online  online,started</t>
  </si>
  <si>
    <t>social,success  success,thrivetogether  thrivetogether,successtrain  successtrain,socialmedia  socialmedia,success  success,smm  smm,socialselling  socialselling,socialmarketing  socialmarketing,mondaymotivation</t>
  </si>
  <si>
    <t>let's,help  help,social  social,getsocial  getsocial,growsocial  growsocial,socialmediamarket  socialmediamarket,socialmedia  socialmedia,dubai  dubai,dxb  dxb,abudhabi  abudhabi,uae</t>
  </si>
  <si>
    <t>sales,navigator  navigator,success  success,stories  stories,europe  europe,video  video,socialselling</t>
  </si>
  <si>
    <t>know,know  know,5  5,reasons  reasons,employees  employees,linkedin  linkedin,linkedin  linkedin,socialselling  socialselling,leeds  leeds,read  read,more</t>
  </si>
  <si>
    <t>shoosocial,know  know,know  know,5  5,reasons  reasons,employees  employees,linkedin  linkedin,linkedin  linkedin,socialselling  socialselling,le</t>
  </si>
  <si>
    <t>today,s  s,marketing  marketing,people  people,need  need,focus  focus,more  more,increasing  increasing,brand  brand,awareness  awareness,selling</t>
  </si>
  <si>
    <t>ibmitalia,il  il,16  16,marzo  marzo,durante  durante,la  la,milanodigitalweek  milanodigitalweek,parleremo  parleremo,di  di,socialselling  socialselling,e</t>
  </si>
  <si>
    <t>socialselling,three  three,reasons  reasons,good  good,business  business,four  four,steps  steps,started</t>
  </si>
  <si>
    <t>linkedinselling,know  know,socialselling  socialselling,offer  offer,new  new,path  path,generating  generating,leads  leads,online  online,started</t>
  </si>
  <si>
    <t>henkilöbrändin,rakentaminen  rakentaminen,ei  ei,ole  ole,itsestä  itsestä,ja  ja,omista  omista,tuotteista  tuotteista,puhumista  puhumista,vaan  vaan,aktiivista</t>
  </si>
  <si>
    <t>retailmeeting,buen  buen,vídeo  vídeo,1m  1m,de  de,adobe  adobe,que  que,nos  nos,recuerda  recuerda,que  que,el</t>
  </si>
  <si>
    <t>mikeschiemer,4  4,sales  sales,lead  lead,generation  generation,hacks  hacks,sales  sales,leads  leads,leadgen  leadgen,leadgeneration  leadgeneration,market</t>
  </si>
  <si>
    <t>kim,garst  mysocialsuccess,successtrain  successtrain,socialmedia  socialmedia,best  best,kim  garst,kimgarst  kimgarst,top  top,three  three,ways  ways,kim</t>
  </si>
  <si>
    <t>blogging,linkedin  linkedin,serious  serious,business  business,writers  writers,therefore  therefore,intend  intend,publishing  publishing,blog  blog,linkedin  linkedin,right</t>
  </si>
  <si>
    <t>rules,around  around,email  email,tighter  tighter,making  making,socialselling</t>
  </si>
  <si>
    <t>digitalmstream,4  4,smart  smart,ways  ways,social  social,media  media,marketing  marketing,elevate  elevate,sales  sales,via  via,digitalmstream</t>
  </si>
  <si>
    <t>4,smart  smart,ways  ways,social  social,media  media,marketing  marketing,elevate  elevate,sales  sales,via  via,digitalmstream  digitalmstream,socialmedia</t>
  </si>
  <si>
    <t>thread,socialselling  socialselling,vs  vs,ecommerce  ecommerce,winning  winning,please  please,kindly  kindly,help  help,thanks</t>
  </si>
  <si>
    <t>want,fail  fail,safe  safe,way  way,stop  stop,outreach  outreach,read  read,timothy_hughes  timothy_hughes,digitalleadersa  digitalleadersa,emailmarketing  emailmarketing,influencermarketing</t>
  </si>
  <si>
    <t>timothy_hughes,fire  fire,linkedin  linkedin,profile  profile,writing  writing,company  company,timothyhughes  timothyhughes,socialselling  socialselling,lead</t>
  </si>
  <si>
    <t>fjtorres,improve  improve,oraclepartners  oraclepartners,digital  digital,skills  skills,w  w,3  3,webinars  webinars,1  1,oracle  oracle,digital</t>
  </si>
  <si>
    <t>probably,noticed  noticed,changes  changes,format  format,socialmedia  socialmedia,conferences  conferences,namely  namely,many  many,now  now,being  being,emceed</t>
  </si>
  <si>
    <t>end,year  give,best  best,salesreps  salesreps,incentives  incentives,end  year,rewards  rewards,motivate  motivate,more  more,ideas  ideas,use</t>
  </si>
  <si>
    <t>sales,socialselling  socialselling,program  check,out  socialselling,sales  govengreso,s  best,practices  imoyse,sellingwithsocial  socialselling,training  training,vital  vital,successful</t>
  </si>
  <si>
    <t>endurojames,kicked  kicked,first  first,many  many,socialselling  socialselling,workshops  workshops,equifax  equifax,uk  uk,today  today,authenticity  authenticity,everything</t>
  </si>
  <si>
    <t>smm,socbiz  socbiz,socialselling  socialselling,employeeadvocacy  5,top  top,tips  tips,content  content,captures  captures,audience  audience,heartbeat  heartbeat,team</t>
  </si>
  <si>
    <t>timothy_hughes,want  want,generate  generate,loads  loads,inbound  inbound,social  social,here  here,s  s,personalbrand  personalbrand,socialselling  socialselling,digita</t>
  </si>
  <si>
    <t>digitalmarketing,digitaltransformation  digitaltransformation,business  business,socialmedia  socialmedia,socialselling  ireland,cork  cork,digitalmarketing  socialselling,contentmarketing  analytics,everything  everything,game  game,play</t>
  </si>
  <si>
    <t>thinkdigitalltd,choose  choose,thinkdigitalltd  thinkdigitalltd,ireland  ireland,cork  cork,digitalmarketing  digitalmarketing,digitaltransformation  digitaltransformation,business  business,socialmedia  socialmedia,socialselling</t>
  </si>
  <si>
    <t>tänään,helttihealthy  helttihealthy,learningcafe  learningcafe,aiheena  aiheena,socialselling  socialselling,laurapaakkonen  laurapaakkonen,kasvu  kasvu,myynti</t>
  </si>
  <si>
    <t>contentcuration,socialselling  socialselling,even  even,better  better,results  results,scoopit  scoopit,pamellaneely</t>
  </si>
  <si>
    <t>moutfield,socialselling  socialselling,right  right,way  way,nurture  nurture,connections  connections,create  create,conversations  conversations,brynnetillman  brynnetillman,salestips  salestips,https</t>
  </si>
  <si>
    <t>socialselling,right  right,way  way,nurture  nurture,connections  connections,create  create,conversations  conversations,brynnetillman  brynnetillman,salestips</t>
  </si>
  <si>
    <t>social,selling  selling,ninja  ninja,tricks  tricks,linkedin  linkedin,linkedinexpert  linkedinexpert,socialselling  socialselling,linkedin</t>
  </si>
  <si>
    <t>latest,commit  commit,success  success,socialselling</t>
  </si>
  <si>
    <t>pannekoeckejb,formation  formation,socialselling  socialselling,des  des,equipes  equipes,groupamage  groupamage,pourquoi  pourquoi,le  le,social  social,selling  selling,permet</t>
  </si>
  <si>
    <t>formation,socialselling  socialselling,des  des,equipes  equipes,groupamage  groupamage,pourquoi  pourquoi,le  le,social  social,selling  selling,permet  permet,de</t>
  </si>
  <si>
    <t>socialselling,comment  comment,se  se,démarquer  démarquer,de  de,la  la,concurrence</t>
  </si>
  <si>
    <t>jee,ihana  ihana,laurapaakkonen  laurapaakkonen,pitämässä  pitämässä,meille  meille,tänään  tänään,learning  learning,caféta  caféta,aiheesta  aiheesta,yllätys  yllätys,yllätys</t>
  </si>
  <si>
    <t>sxsw,kicked  kicked,here  here,austin  austin,tx  tx,rkbraunstein  rkbraunstein,checking  checking,out  out,brand  brand,activations  activations,sharing</t>
  </si>
  <si>
    <t>pranzo,con  con,il  il,socialselling  socialselling,scopri  scopri,questa  questa,nuova  nuova,tecnica  tecnica,di  di,vendita  vendita,attraverso</t>
  </si>
  <si>
    <t>skincare,faced  faced,beauty  beauty,skincare  skincare,mdna  mdna,socialselling  socialselling,instagramsuccess  instagramsuccess,seo  seo,digitalmarketing  digitalmarketing,l2</t>
  </si>
  <si>
    <t>bspinog,anche  anche,ibmitalia  ibmitalia,partecipa  partecipa,alla  alla,milanodigitalweek  milanodigitalweek,con  con,alcuni  alcuni,appuntamenti  appuntamenti,sui  sui,temi</t>
  </si>
  <si>
    <t>social,selling  selling,sales  sales,tool  tool,using  using,day  day,socialmedia  socialmedia,socialselling  socialselling,ballantynemrktg</t>
  </si>
  <si>
    <t>andrea_boscaro,collaborazione  collaborazione,con  con,tig_italia  tig_italia,il  il,29  29,marzo  marzo,milano  milano,parlerà  parlerà,di  di,socialselling</t>
  </si>
  <si>
    <t>thevortexit,andrea_boscaro  andrea_boscaro,collaborazione  collaborazione,con  con,tig_italia  tig_italia,il  il,29  29,marzo  marzo,milano  milano,parlerà  parlerà,di</t>
  </si>
  <si>
    <t>monstapreneurs,one  one,noticing  noticing,problem  problem,asked  asked,few  few,colleagues  colleagues,clients  clients,linkedin  linkedin,enabled  enabled,sales</t>
  </si>
  <si>
    <t>andreagaillet,découvrir  découvrir,les  les,40  40,meilleurs  meilleurs,blogs  blogs,de  de,web  web,marketing  marketing,pour  pour,apprendre</t>
  </si>
  <si>
    <t>discover,social  social,selling  selling,good  good,business  business,started  started,via  via,marketingprofs  marketingprofs,socialselling</t>
  </si>
  <si>
    <t>gabevillamizar,b2b  b2b,salespeople  salespeople,optimize  optimize,linkedin  linkedin,profile  profile,engage  engage,buyers  buyers,socialselling  socialselling,sales</t>
  </si>
  <si>
    <t>entrepreneurs,15  15,conseils  conseils,pour  pour,être  être,visible  visible,sur  sur,les  les,réseaux  réseaux,sociaux  sociaux,personalbranding</t>
  </si>
  <si>
    <t>mä,en  en,tiedä  tiedä,mitä  mitä,tää  tää,petri  petri,karvinen  karvinen,tekee  tekee,työkseen  työkseen,tai  tai,mitä</t>
  </si>
  <si>
    <t>luigicochetti,improve  improve,oraclepartners  oraclepartners,digital  digital,skills  skills,w  w,3  3,webinars  webinars,1  1,oracle  oracle,digital</t>
  </si>
  <si>
    <t>la,inteligencia  inteligencia,artificial  artificial,hace  hace,que  que,la  la,interacción  interacción,con  con,el  el,consumidor  consumidor,sea</t>
  </si>
  <si>
    <t>influencer,mktg  mktg,smm  smm,socialselling  socialselling,startups  startups,personalbrand  personalbrand,mobile  socialselling,socialbusiness  socialbusiness,digitalinnovation  456list,apply  apply,socialmedia</t>
  </si>
  <si>
    <t>content,marketing  chucka0099,content  marketing,2018  2018,video  video,books  books,new  new,ebooks  ebooks,content  marketing,socialselling</t>
  </si>
  <si>
    <t>4,things  things,need  need,know  know,selling  selling,fear  fear,selling  selling,socialselling  socialselling,blogtips1</t>
  </si>
  <si>
    <t>this_is_beacon,use  use,twitter  twitter,business  business,twittermarketing  twittermarketing,socialselling  socialselling,marketing</t>
  </si>
  <si>
    <t>timothy_hughes,thought  thought,leader  leader,chart  chart,tells  tells,matters  matters,thoughtleadership  thoughtleadership,socialselling</t>
  </si>
  <si>
    <t>linkedin,lead  lead,generation  generation,help  help,tell  tell,need  need,find  find,linkedin  linkedin,leadgeneration  leadgeneration,socialselling  4,socialselling</t>
  </si>
  <si>
    <t>linkedin,emerged  emerged,viable  viable,marketing  marketing,channel  channel,b2c  b2c,outdoor  outdoor,brand  brand,check  check,out  out,pt</t>
  </si>
  <si>
    <t>agence636,comment  comment,déterminer  déterminer,ses  ses,objectifs  objectifs,social  social,media  media,https  https,t  t,co  co,z1ov95p6ng</t>
  </si>
  <si>
    <t>el,prat  de,camino  camino,palma  palma,socialselling  socialselling,aeropuerto  aeropuerto,de  de,barcelona  barcelona,el  prat,aena  aena,el</t>
  </si>
  <si>
    <t>social,selling  selling,comment  comment,se  se,démarquer  démarquer,de  de,la  la,concurrence  concurrence,marketing  marketing,innovation  innovation,linkedin</t>
  </si>
  <si>
    <t>benvenuto,sulla  sulla,pagina  pagina,instagram  instagram,di  di,estreetnet  estreetnet,socialmediamarketing  socialmediamarketing,socialselling</t>
  </si>
  <si>
    <t>secret,sauce  sauce,effective  effective,social  social,selling  selling,socialselling  socialselling,socialmediamarketing  5,proven  proven,growth  growth,marketing  marketing,tips</t>
  </si>
  <si>
    <t>agsocialmedia,manage  manage,territory  territory,thought  thought,istatoy  istatoy,timothy_hughes  timothy_hughes,via  angie9z,secret  secret,sauce  sauce,effective  effective,social</t>
  </si>
  <si>
    <t>sales,teams  teams,unlock  unlock,productivity  productivity,increase  increase,sales  sales,power  power,social  social,via  via,mysales4life  mysales4life,socialselling</t>
  </si>
  <si>
    <t>saleswingsapp,sales  sales,teams  teams,unlock  unlock,productivity  productivity,increase  increase,sales  sales,power  power,social  social,via  via,mysales4life</t>
  </si>
  <si>
    <t>social,selling  selling,social  selling,misnomer  misnomer,emphasis  emphasis,selling  selling,building  building,trust  trust,through  through,social  social,media</t>
  </si>
  <si>
    <t>denniskoutoudis,importance  importance,kpis  kpis,social  social,media  media,marketing  marketing,socialmedia  socialmedia,socialmediamarketing  socialmediamarketing,linkedin</t>
  </si>
  <si>
    <t>importance,kpis  kpis,social  social,media  media,marketing  marketing,socialmedia  socialmedia,socialmediamarketing  socialmediamarketing,linkedin  linkedin,socialselling  socialselling,businesstips  businesstips,business</t>
  </si>
  <si>
    <t>agence_iandyoo,inbound  inbound,marketing  marketing,pas  pas,à  à,pas  pas,12  12,produire  produire,des  des,contenus  contenus,premium</t>
  </si>
  <si>
    <t>le,blog  blog,qui  qui,parle  parle,inboundmarketing  inboundmarketing,socialselling  socialselling,contentmarketing  contentmarketing,socialmedia  socialmedia,seo  seo,hubspot  hubspot,leadgeneration</t>
  </si>
  <si>
    <t>outside,fine  fine,series  series,ebay  ebay,music  music,seo  seo,marketing  marketing,shopsmall  shopsmall,smallbusiness  altruistauction,outside  smallbusiness,s</t>
  </si>
  <si>
    <t>socialselling,sales  secrets,employees  employees,engage  engage,social  social,media  media,socialselling  7,strategies  strategies,see  see,better  better,results</t>
  </si>
  <si>
    <t>timothy_hughes,unique  unique,insight  insight,target  target,market  market,video  video,hack  hack,socialselling  socialselling,linkedinselling  linkedinselling,digita</t>
  </si>
  <si>
    <t>altruistauction,outside  outside,fine  fine,series  series,ebay  ebay,music  music,seo  seo,marketing  marketing,shopsmall  shopsmall,smallbusiness  smallbusiness,s</t>
  </si>
  <si>
    <t>podcast,socialselling  socialselling,digitalselling  digitalselling,digitalmarketing  digitalmarketing,personalbrand  personalbrand,digitalleadersa  digitalleadersa,socialsales  socialsales,digitalsales  revenueassist,podcast  digitalsales,pr  digitalsales,prospecting</t>
  </si>
  <si>
    <t>podcast,socialselling  socialselling,digitalselling  digitalselling,digitalmarketing  digitalmarketing,personalbrand  personalbrand,socialsales  socialsales,digitalsales  retweeted,revenue  revenue,assistance  assistance,div  div,bentley</t>
  </si>
  <si>
    <t>tommartin,really  really,interesting  interesting,look  look,sap  sap,measuring  measuring,socialselling  socialselling,roi  roi,helpful  helpful,bernieborges</t>
  </si>
  <si>
    <t>really,interesting  interesting,look  look,sap  sap,measuring  measuring,socialselling  socialselling,roi  roi,helpful  helpful,bernieborges</t>
  </si>
  <si>
    <t>étude,l'usage  l'usage,des  des,réseauxsociaux  réseauxsociaux,en  en,2018  2018,via  via,blogmodérateur  blogmodérateur,socialselling  socialselling,transformationdigitale</t>
  </si>
  <si>
    <t>agence_iandyoo,inbound  inbound,marketing  marketing,pas  pas,à  à,pas  pas,11  11,les  les,campagnes  campagnes,payantes  payantes,le</t>
  </si>
  <si>
    <t>linkedintips,buyer  buyer,centric  centric,profile  profile,score  score,1  1,100  100,meets  meets,socialselling  socialselling,best  best,practice</t>
  </si>
  <si>
    <t>micadam,socialselling  socialselling,much  much,more  more,linkedin  linkedin,good  good,start  start,sales  apollineadiju,use  use,content  content,scorecard</t>
  </si>
  <si>
    <t>imoyse,business  business,advice  advice,video  video,selling  selling,sales  sales,socialselling  socialselling,assocprofsales  assocprofsales,sageuk  sageuk,barbaragiamanco  barbaragiamanco,thesaleshunter</t>
  </si>
  <si>
    <t>nealschaffer,10  10,follow  follow,b2b  b2b,sales  sales,influencers  influencers,time  time,honored  honored,included  included,via  via,datacaptive</t>
  </si>
  <si>
    <t>competitors,start  start,copying  copying,doing  doing,something  something,right  right,jaybaer  jaybaer,marketing  marketing,socialmedia  socialmedia,leads  leads,b2b</t>
  </si>
  <si>
    <t>instagram,marketing  marketing,strategies  strategies,martech  martech,digitalmarketing  digitalmarketing,makeyourownlane  makeyourownlane,defstar5  defstar5,socialmediamarketing  socialmediamarketing,socialmedia  socialmedia,socialselling</t>
  </si>
  <si>
    <t>abhiseoexpert,instagram  instagram,marketing  marketing,strategies  strategies,martech  martech,digitalmarketing  digitalmarketing,makeyourownlane  makeyourownlane,defstar5  defstar5,socialmediamarketing  socialmediamarketing,socialm</t>
  </si>
  <si>
    <t>clubdelacom,un  un,grand  grand,merci  merci,à  à,nos  nos,intervenantes  intervenantes,aurélie  aurélie,dantzikian  dantzikian,avocat  avocat,associé</t>
  </si>
  <si>
    <t>support,valuable  valuable,salespeople  salespeople,respect  respect,time  time,socialselling</t>
  </si>
  <si>
    <t>via,digitalleadersa  digitalleadersa,see  see,top  top,6  6,global  global,see  see,being  being,five  five,people  people,better</t>
  </si>
  <si>
    <t>social,media  podcast,35  35,ask  ask,sale  sale,social  media,w  w,isocialfanz  isocialfanz,one  one,social  media,fun</t>
  </si>
  <si>
    <t>apollineadiju,8  8,creative  creative,hashtag  hashtag,campaigns  campaigns,love  love,worked  worked,socialmediamarketing  socialmediamarketing,smm  smm,socialselling</t>
  </si>
  <si>
    <t>timothy_hughes,account  account,based  based,marketing  marketing,abm  abm,selling  selling,unlock  unlock,modern  modern,buyer  buyer,s  s,via</t>
  </si>
  <si>
    <t>latest,surya  surya,daily  daily,socialselling</t>
  </si>
  <si>
    <t>privacy,ritardo  ritardo,una  una,impresa  impresa,su  su,due  due,per  per,sole24ore  sole24ore,nel  nel,panorama  panorama,di</t>
  </si>
  <si>
    <t>6,effective  effective,ways  ways,deal  deal,social  social,media  media,overwhelm  overwhelm,socialmedia  socialmedia,socialmediaoverwhelm  socialmediaoverwhelm,socialmediamarketing  socialmediamarketing,socialmediamanager</t>
  </si>
  <si>
    <t>loefflercarsten,6  6,effective  effective,ways  ways,deal  deal,social  social,media  media,overwhelm  overwhelm,socialmedia  socialmedia,socialmediaoverwhelm  socialmediaoverwhelm,socia</t>
  </si>
  <si>
    <t>searchcrm,chatbot  chatbot,vs  vs,live  live,customer  customer,service  service,rep  rep,socialselling  socialselling,smmw18</t>
  </si>
  <si>
    <t>chatbot,vs  vs,live  live,customer  customer,service  service,rep  rep,socialselling  socialselling,smmw18</t>
  </si>
  <si>
    <t>digitalleadersa,same  same,old  old,shit  shit,vs  vs,crazy  crazy,new  new,shit  shit,via  via,passle  passle,timothy_hughes</t>
  </si>
  <si>
    <t>bootstrapsbiz,importance  importance,lead  lead,generation  generation,sales  sales,sales  sales,selling  selling,socialselling  socialselling,smm</t>
  </si>
  <si>
    <t>mikeschiemer,10  mikeschiemer,4  lead,generation  sales,leads  social,media  10,startup  startup,10dollarstartup  sales,socialselling  4,sales  sales,lead</t>
  </si>
  <si>
    <t>gazsamuels,social  social,selling  selling,power  power,extra  extra,zero  zero,roger  roger,hamilton's  hamilton's,socialselling  socialselling,event  event,boosts</t>
  </si>
  <si>
    <t>altruistauction,rochelle  rochelle,magic  magic,man  man,single  single,lp  lp,ebay  ebay,vinylrecords  vinylrecords,seo  seo,marketing  marketing,shopsmall</t>
  </si>
  <si>
    <t>timothy_hughes,10  10,straightforward  straightforward,pointers  pointers,great  great,content  content,via  via,digitalleadersa  digitalleadersa,socialselling  socialselling,digitalsell</t>
  </si>
  <si>
    <t>iandyoo,le  le,blog  blog,qui  qui,parle  parle,inboundmarketing  agence_iandyoo,guide  guide,de  de,découverte  découverte,client  client,3</t>
  </si>
  <si>
    <t>enanglais,smm  smm,influencers  influencers,via  via,moz  moz,tim_fargo  tim_fargo,themrfave  themrfave,arkangelscrap  arkangelscrap,franzrusso  franzrusso,ellismbeh  ellismbeh,nigeljr</t>
  </si>
  <si>
    <t>jon_ferrara,nimble  nimble,introduces  introduces,version  version,4  4,0  0,via  via,crm  crm,crm  crm,socialselling  socialselling,marketing</t>
  </si>
  <si>
    <t>big,thanks  thanks,stephenwoessner  stephenwoessner,sharing  sharing,story  story,linkedin  linkedin,socialselling  socialselling,added  added,over  over,20  20,million</t>
  </si>
  <si>
    <t>seo,marketing  marketing,shopsmall  shopsmall,smallbusiness  smallbusiness,smallbiz  smallbiz,contentmarketing  american,digitalmarketing  digitalmarketing,liquidation  liquidation,ebaymobile  ebaymobile,ecommerce  ecommerce,socialselling</t>
  </si>
  <si>
    <t>themrfave,pakman  pakman,caseynewton  caseynewton,twitter  twitter,socialfave  socialfave,thomaspower  thomaspower,themrblueprint  themrblueprint,5  5,key  key,pillars  pillars,succeed</t>
  </si>
  <si>
    <t>timothy_hughes,via  via,digitalleadersa  exposalesltd,social  social,selling  selling,webinar  webinar,changes  changes,nothing  nothing,timothy_hughes  digitalleadersa,socialsel  timothy_hughes,account</t>
  </si>
  <si>
    <t>timothy_hughes,via  via,digitalleadersa  social,selling  socialselling,digitalsales  digitalleadersa,socialselling  socialmedia,socialselling  mckelviec,re  re,new  new,ceo  ceo,trusted</t>
  </si>
  <si>
    <t>govengreso,learn  learn,made  made,govengreso  govengreso,s  s,clo  clo,salesleader  salesleader,today  today,twist  twist,fate  fate,check</t>
  </si>
  <si>
    <t>timothy_hughes,via  sales,onboarding  onboarding,process  process,embrace  embrace,new  new,social  social,digital  digital,vision  via,passle  passle,timothy_hughes</t>
  </si>
  <si>
    <t>apollineadiju,11  11,linkedin  linkedin,experts  experts,share  share,best  best,unusual  unusual,linkedin  linkedin,marketing  marketing,hack  hack,larrykim</t>
  </si>
  <si>
    <t>sales,team  team,using  using,linkedin  linkedin,socialselling  socialselling,linkedin  linkedin,jasongordons</t>
  </si>
  <si>
    <t>altruistauction,title  title,record  record,filter  filter,ebay  ebay,music  music,seo  seo,marketing  marketing,shopsmall  shopsmall,smallbusiness  smallbusiness,smallbiz</t>
  </si>
  <si>
    <t>title,record  record,filter  filter,ebay  ebay,music  music,seo  seo,marketing  marketing,shopsmall  shopsmall,smallbusiness  smallbusiness,smallbiz  zacharyatkins1,title</t>
  </si>
  <si>
    <t>timothy_hughes,busy  busy,use  use,socialmedia  socialmedia,business  business,smm  smm,socialmediamarketing  socialmediamarketing,digitaltransformation  timothy_hughes,follow  follow,digital  digital,bread</t>
  </si>
  <si>
    <t>antgrasso,orchestrate  orchestrate,sales  sales,inbound  inbound,marketing  marketing,kuriharan  kuriharan,linkedin  linkedin,marketing  marketing,digitalmark</t>
  </si>
  <si>
    <t>orchestrate,sales  sales,inbound  inbound,marketing  marketing,kuriharan  kuriharan,linkedin  linkedin,marketing  marketing,digitalmarketing  digitalmarketing,sales  sales,inboundmarketing  inboundmarketing,business</t>
  </si>
  <si>
    <t>hey,construction  construction,pros  pros,know  know,trick  trick,noticed  noticed,social  social,media  media,socialselling</t>
  </si>
  <si>
    <t>timothy_hughes,great  great,meet  meet,up  up,iamkelvinlee  iamkelvinlee,thomsonreuters  thomsonreuters,agsocialmedia  agsocialmedia,digitalleadersa  digitalleadersa,here  here,singapore  singapore,socialselling</t>
  </si>
  <si>
    <t>techmarketers,think  think,outside  outside,buyer  buyer,sjourney  sjourney,marketing  marketing,socialselling  socialselling,new  new,research</t>
  </si>
  <si>
    <t>4,things  things,need  need,know  know,selling  selling,fear  fear,selling  selling,socialselling  socialselling,strong__content</t>
  </si>
  <si>
    <t>start,prospecting  prospecting,clients  clients,using  using,twitter  twitter,basic  basic,guide  guide,b2b  b2b,socialselling</t>
  </si>
  <si>
    <t>enanglais,digitaltransformation  digitaltransformation,french  french,follow  follow,louisserge  louisserge,flashtweet  flashtweet,alban_jarry  alban_jarry,pirmax  pirmax,arkangelscrap  arkangelscrap,themisterfa</t>
  </si>
  <si>
    <t>socialselling,socialmediamarketing  socialmedia,branding  branding,strategy  strategy,making  making,brand  brand,relevant  relevant,recognizable  recognizable,challenge  challenge,anyone  anyone,looking</t>
  </si>
  <si>
    <t>follow,techtionary  techtionary,thoughtleader  thoughtleader,ucoms  ucoms,ai  ai,apps  apps,ucaas  ucaas,iot  iot,socialmedia  socialmedia,socialselling</t>
  </si>
  <si>
    <t>timothy_hughes,saas  saas,sales  sales,need  need,watch  watch,video  video,socialselling  socialselling,linkedinselling  linkedinselling,digitalse</t>
  </si>
  <si>
    <t>gabevillamizar,sales  sales,navigator  navigator,success  success,stories  stories,tech  tech,professional  professional,services  services,video  video,socialselling  socialselling,sales</t>
  </si>
  <si>
    <t>going,san  san,francisco  francisco,area  area,tomorrow  tomorrow,wednesday  wednesday,already  already,ticket  ticket,toposummit  toposummit,make  make,sure</t>
  </si>
  <si>
    <t>socialselling,smm  marketing,tips  mikeschiemer,5  digital,marketing  8,great  great,youtube  youtube,channel  channel,marketing  tips,youtube  youtube,ecommerce</t>
  </si>
  <si>
    <t>right,sales  sales,cycle  cycle,business  business,via  via,b2community  b2community,businessdevelopment  businessdevelopment,businessgrowth  businessgrowth,buyersjourney  buyersjourney,demandgeneration  demandgeneration,digitalmarketing</t>
  </si>
  <si>
    <t>agence_iandyoo,l'emailing  l'emailing,marketing  marketing,indispensable  indispensable,outil  outil,de  de,l'inbound  l'inbound,marketeur  marketeur,iandyoo  iandyoo,le  le,blog</t>
  </si>
  <si>
    <t>tedprodromou,download  download,free  free,issue  issue,social  social,selling  selling,made  made,easy  easy,magazine  magazine,available  available,now</t>
  </si>
  <si>
    <t>timothy_hughes,84  84,buyers  buyers,report  report,trusting  trusting,recommendations  recommendations,influencers  influencers,friends  friends,family  family,members  members,above</t>
  </si>
  <si>
    <t>digitalleadersa,eliminate  eliminate,frustrating  frustrating,part  part,cold  cold,calling  calling,more  more,meetings  meetings,win  win,more  more,deals</t>
  </si>
  <si>
    <t>valymanconsult,meet  meet,item  item,conference  conference,kyiv  kyiv,24  24,25th  25th,item2018  item2018,conferences  conferences,itcompany  itcompany,opinionleader</t>
  </si>
  <si>
    <t>socialmedia,socialselling  socialselling,digitalselling  digitalselling,socialmediamarketing  socialmediamarketing,digitaltransformation  digitaltransformation,timothy_hughes  timothy_hughes,highchloecloud  highchloecloud,via  via,agsocialmedia</t>
  </si>
  <si>
    <t>govengreso,tbt  tbt,wait  wait,time  time,now  now,sales  sales,socialselling  socialselling,isalesgirl</t>
  </si>
  <si>
    <t>partner,exchange  exchange,here  here,join  join,today  today,session  session,drive  drive,leads  leads,social  social,selling  selling,1</t>
  </si>
  <si>
    <t>sales,marketing  marketing,alignment  alignment,age  age,old  old,challenge  challenge,socialselling  socialselling,presents  presents,tremendous  tremendous,opportunity  opportunity,bridge</t>
  </si>
  <si>
    <t>bsteingraeber,linkedin's  linkedin's,27  27,billion  billion,challenge  challenge,people  people,use  use,more  more,socialmediamarketing  socialmediamarketing,socialselling  b2b,customerexperience</t>
  </si>
  <si>
    <t>linkedin's,27  27,billion  billion,challenge  challenge,people  people,use  use,more  more,socialmediamarketing  socialmediamarketing,socialselling</t>
  </si>
  <si>
    <t>socialselling,où  où,en  en,sont  sont,les  les,directions  directions,commerciales  commerciales,leadgen  leadgen,via  via,actionco_fr  actionco_fr,cyril_bladier</t>
  </si>
  <si>
    <t>8,great  great,socialmediamarketing  socialmediamarketing,quotes  quotes,socialmedia  socialmedia,marketing  marketing,smm  smm,mktng  mktng,socialselling</t>
  </si>
  <si>
    <t>emarketersocial,magnífica  magnífica,entrevista  entrevista,omar_autoempleo  omar_autoempleo,y  y,un  un,gran  gran,ejemplo  ejemplo,seguir  seguir,con  con,un</t>
  </si>
  <si>
    <t>emarketersocial,emarketersocial  emarketersocial,magnífica  magnífica,entrevista  entrevista,omar_autoempleo  omar_autoempleo,y  y,un  un,gran  gran,ejemplo  ejemplo,seguir  seguir,con</t>
  </si>
  <si>
    <t>grow,facebook  facebook,audience  audience,8  8,success  success,tips  tips,socialselling  socialselling,inboundmarketing</t>
  </si>
  <si>
    <t>retailers,continue  continue,evolve  evolve,businesses  businesses,put  put,consumer  consumer,center  center,business  business,decision  decision,seeing  seeing,overall</t>
  </si>
  <si>
    <t>digitalleadersa,fancy  fancy,training  training,salesperson  salesperson,support  support,account  account,based  based,marketing  marketing,timo</t>
  </si>
  <si>
    <t>socialselling,la  la,clé  clé,de  de,la  la,prospection  prospection,commerciale  commerciale,insister  insister,via  via,cyril_bladier  cyril_bladier,businesson_line</t>
  </si>
  <si>
    <t>graphemidesign,socialselling  socialselling,la  la,clé  clé,de  de,la  la,prospection  prospection,commerciale  commerciale,insister  insister,via  via,cyril_bladier</t>
  </si>
  <si>
    <t>shindehemant300,digitalleadersa  digitalleadersa,fancy  fancy,training  training,salesperson  salesperson,support  support,account  account,based  based,marketing</t>
  </si>
  <si>
    <t>socialselling,digitalselling  timothy_hughes,via  via,digitalleadersa  digitalleadersa,socialselling  digitalleadersa,one  one,skill  skill,made  made,more  more,commission  commission,anything</t>
  </si>
  <si>
    <t>write,receive  receive,valuable  valuable,linkedin  linkedin,recommendations  mixology,content  content,marketing  marketing,infographic  2016,state  state,social  social,selling</t>
  </si>
  <si>
    <t>influandsell,influandsell  influandsell,lance  lance,son  son,site  site,socialselling  socialselling,marketingdigital  marketingdigital,influenceurs</t>
  </si>
  <si>
    <t>influandsell,est  est,aussi  aussi,sur  sur,instagram  instagram,socialselling  socialselling,influencers  influandsell,lance  lance,son  son,site  site,socialselling</t>
  </si>
  <si>
    <t>bebeemarketing,marketers  marketers,need  need,think  think,data  data,scientists  scientists,via  via,cmicontent  cmicontent,socialsell  hospitalitytek,socialselling  socialselling,three</t>
  </si>
  <si>
    <t>know,social  social,media  media,platform  platform,best  best,suited  suited,leadgeneration  leadgeneration,learn  learn,more  more,article  article,below</t>
  </si>
  <si>
    <t>90,use  use,mobile  mobile,socialmedia  socialmedia,apps  apps,check  check,facebook  facebook,daily  daily,marketers  marketers,take  take,note</t>
  </si>
  <si>
    <t>go,meeting  meeting,2nd  2nd,level  level,connections  connections,linkedin  linkedin,linkedin  linkedin,socialselling</t>
  </si>
  <si>
    <t>sales,leads  10,startup  startup,10dollarstartup  mikeschiemer,10  sales,socialselling  mikeschiemer,8  8,simple  simple,ways  ways,save  save,money</t>
  </si>
  <si>
    <t>10,startup  startup,10dollarstartup  tweet,10  10dollarstartup,10  10dollarstartup,tweeted  tweeted,mikeschiemer  mikeschiemer,10  10,terrific  terrific,social  social,media</t>
  </si>
  <si>
    <t>skillslabio,science  science,socialselling  socialselling,helping  helping,sales  sales,professionals  professionals,beat  beat,continuous  continuous,rejection  rejection,olliewhit</t>
  </si>
  <si>
    <t>social,media  here's,special  special,bulletin  bulletin,written  written,smart  smart,millennials  millennials,over  over,wesleyanargus  wesleyanargus,social  media,platforms</t>
  </si>
  <si>
    <t>handle,negative  negative,people  people,prospecting  prospecting,network  network,marketing  marketing,networkmarketing  networkmarketing,mlm  mlm,directsales  directsales,socialselling  socialselling,socialcommerce</t>
  </si>
  <si>
    <t>via,digitalleadersa  timothy_hughes,saas  saas,sales  sales,need  need,watch  watch,video  video,socialselling  socialselling,linkedinselling  linkedinselling,digitalse  timothy_hughes,follow</t>
  </si>
  <si>
    <t>run,social  social,media  media,campaign  campaign,nothing  nothing,happens  happens,blame  blame,platform  platform,socialselling  socialselling,sales  social,bandwagon</t>
  </si>
  <si>
    <t>timothy_hughes,social  social,centric  centric,business  business,infographic  infographic,tell  tell,alexander_low  alexander_low,socialsell  micadam,checklist  checklist,25  25,tips</t>
  </si>
  <si>
    <t>blessed,ツ  speaker,coach  coach,author  author,trainer  trainer,socialselling  socialselling,relationshipmarketing  relationshipmarketing,linkedin  linkedin,sales  sales,humor  humor,inspiration</t>
  </si>
  <si>
    <t>75,b2b  b2b,buyers  buyers,now  now,rely  rely,social  social,channels  channels,assist  assist,making  making,purchasing  purchasing,decisions</t>
  </si>
  <si>
    <t>social,media  media,platforms  platforms,actually  actually,used  used,facebook  facebook,instagram  instagram,used  used,socialselling  world,becomes  becomes,more</t>
  </si>
  <si>
    <t>3,reasons  reasons,socialselling  socialselling,via  via,marketingprofs</t>
  </si>
  <si>
    <t>sales,leads  mikeschiemer,10  social,media  b2b,sales  sales,socialselling  mikeschiemer,5  socialmedia,socialselling  mikeschiemer,8  8,simple  simple,ways</t>
  </si>
  <si>
    <t>alexander_low,wise  wise,words  words,law  law,firms  firms,ignore  ignore,social  social,part  part,bd  bd,marketing  marketing,strategies</t>
  </si>
  <si>
    <t>quanto,è  è,importante  importante,oggi  oggi,il  il,socialselling  socialselling,gt</t>
  </si>
  <si>
    <t>cambridge,analytica  analytica,firm  firm,stole  stole,data  data,facebook  facebook,predict  predict,influence  influence,voters  voters,outcome  outcome,via</t>
  </si>
  <si>
    <t>10,startup  startup,10dollarstartup  mikeschiemer,manage  manage,remote  remote,sales  sales,team  team,sales  sales,socialselling  socialselling,management  mikeschiemer,8</t>
  </si>
  <si>
    <t>ten,terrific  terrific,tips  tips,successful  successful,social  social,media  media,marketing  marketing,subscribe  subscribe,bootstrap  bootstrap,business  business,broadcasting</t>
  </si>
  <si>
    <t>bootstrapbiztv,ten  ten,terrific  terrific,tips  tips,successful  successful,social  social,media  media,marketing  marketing,subscribe  subscribe,bootstrap  bootstrap,business</t>
  </si>
  <si>
    <t>Top Word Pairs in Tweet by Salience</t>
  </si>
  <si>
    <t>according,arifjohariali  arifjohariali,successful  successful,socialselling  program,focuses  focuses,maintaining  maintaining,momentum  momentum,check  check,out  out,govengreso's  govengreso's,latest</t>
  </si>
  <si>
    <t>watch,video  video,josaundersau  josaundersau,shares  shares,utilizes  utilizes,tools  tools,nimble  nimble,build  build,relationships  relationships,online  online,one</t>
  </si>
  <si>
    <t>socialmedia,socialselling  social,media  b2b,sales  digital,marketing  media,marketing  marketing,socialmedia  sales,lead  sales,leads  socialselling,smm  socialselling,socialmedia</t>
  </si>
  <si>
    <t>un,grand  grand,merci  merci,à  à,nos  nos,intervenantes  intervenantes,aurélie  aurélie,dantzikian  dantzikian,avocat  avocat,associé  associé,lamylexel</t>
  </si>
  <si>
    <t>micadam,using  using,introductions  introductions,cornerstone  cornerstone,social  selling,sales  sales,socialselling  socialselling,leadgen  micadam,24  24,twitter  twitter,sales</t>
  </si>
  <si>
    <t>content,marketing  sales,socialselling  social,selling  customers,inevitably  inevitably,look  look,up  up,online  online,ready  ready,via  via,digitalleaders</t>
  </si>
  <si>
    <t>timothy_hughes,via  socialselling,digitalsales  socialselling,digitalselling  digitalsales,digitalmarketing  via,digitalleadersa  digitalleadersa,socialselling  digitalselling,digitalsales  social,selling  digitalsales,socialtransformation  socialtransformation,digitaltransformation</t>
  </si>
  <si>
    <t>digitalleadersa,socialselling  timothy_hughes,via  socialselling,digitalselling  digitalselling,digitalmarketing  via,digitalleadersa  agsocialmedia,via  via,passle  salestips,sales  socialselling,digitalsales  social,media</t>
  </si>
  <si>
    <t>salesleader,strategicsales  digitalleadersa,digitalselling  socialsales,digitalsales  digitalselling,socialsales  socialselling,digitalselling  digitalleadersa,socialselling  sales,salestips  via,digitalleadersa  digitalsales,prospecting  socialselling,sales</t>
  </si>
  <si>
    <t>b2b,sales  social,media  sales,leads  sales,socialselling  mikeschiemer,10  mikeschiemer,5  socialmedia,socialselling  media,marketing  smm,socialselling  mikeschiemer,8</t>
  </si>
  <si>
    <t>comment,évoluer  évoluer,avec  avec,le  le,nouvel  nouvel,acheteur  acheteur,contentmarketinginboundmarketing  contentmarketinginboundmarketing,inboundmarketing  inboundmarketing,socialselling  comment,l'inbound  l'inbound,marketing</t>
  </si>
  <si>
    <t>beyond,social  social,media  secret,socialmedia  socialmedia,success  socialselling,blog  business,socialselling  socialselling,socialmedia  socialmedia,biz  appearance,timothy_hughes  timothy_hughes,socialselling</t>
  </si>
  <si>
    <t>isabellajonescl,digital  smm,analyt  agencyrktr,digital  smm,analytics  digital,marketing  marketing,funnel  funnel,growthhacking  growthhacking,blogging  blogging,digitalmarketing  digitalmarketing,infographic</t>
  </si>
  <si>
    <t>loicsim,partnerwin  best,practices  jacprause,digitalistmag  michaelnlabate,kirstenboileau  marco,cai  cai,sap  now,live  post,training  training,momentum  kirstenboileau,greensharp_it</t>
  </si>
  <si>
    <t>gt,gt  social,media  socialmediamarketing,smm  smm,socialselling  socialselling,smm  11,linkedin  linkedin,experts  experts,share  share,best  best,unusual</t>
  </si>
  <si>
    <t>sell,more  more,win  win,more  more,follow  follow,15  15,top  top,billing  billing,sales  sales,bloggers  bloggers,honored</t>
  </si>
  <si>
    <t>10,reasons  reasons,social  social,selling  selling,helpful  helpful,business  business,socialselling  socialselling,socialmedia  socialmedia,smm  smm,digitalmarketing  digitalmarketing,thx</t>
  </si>
  <si>
    <t>socialselling,digit  socialselling,di  leadilella,anche  marco89655225,anche  bspinog,anche  socialselling,digitalt  maddypugliese,anche  rossiclaro,anche  anche,ibmitalia  ibmitalia,partecipa</t>
  </si>
  <si>
    <t>leadilella,anche  socialselling,digit  socialselling,digitaltransformation  digitaltransformation,ai  ai,e  e,robot  robot,umanoidi  umanoidi,scopri  scopri,tutti  tutti,nostri</t>
  </si>
  <si>
    <t>blogwriting1,golden  golden,rule  rule,social  selling,solve  solve,customer's  customer's,problem  problem,socialmedia  contentwriting9,empowering  empowering,sales  sales,team</t>
  </si>
  <si>
    <t>content,marketing  marketing,2018  2018,video  video,books  books,new  new,ebooks  ebooks,content  marketing,socialselling  blogging,vlogging  everyone,business</t>
  </si>
  <si>
    <t>truthalwaywins,anitaldongrez  socialselling,cyberprosti  socialselling,cyberprostitution  cyberprostitution,girlpower  girlpower,eesha_agarwal  anitaldongrez,1  1,gang  gang,8  8,pune  pune,equals</t>
  </si>
  <si>
    <t>socially,sell  sell,video  video,interview  interview,socialselling  socialselling,socialsales  socialsales,sales  twitter,rules  rules,broken  broken,trump  digitalleadersa,socialmedia</t>
  </si>
  <si>
    <t>ssi,via  via,mariangeles  mariangeles,berna  berna,linkedin  linkedin,socialselling  ssi,vía  vía,mariangelesber  mariangelesber,socialselling  socialselling,linkedin  linkedin,marcaprofesional</t>
  </si>
  <si>
    <t>b2b,socialmedia  socialselling,complex  complex,landscape  landscape,interview  interview,w  w,evankirstel  evankirstel,evankirstel  10,reasons  reasons,business  business,needs</t>
  </si>
  <si>
    <t>linkedinexpert,socialselling  anastasiabarre,socialselling  socialselling,training  training,vital  vital,successful  successful,sales  sales,team  team,sap  sap,provides  provides,best</t>
  </si>
  <si>
    <t>imoyse,social  selling,kcore  kcore,influencer  influencer,list  list,socialselling  socialselling,socialsales  socialsales,sales  sales,timothy_hughes  timothy_hughes,agsocialmedia  micadam,using</t>
  </si>
  <si>
    <t>digitalleadersa,socialselling  timothy_hughes,via  digitalselling,digitalsales  socialselling,digitalselling  digitalselling,digitalmarketing  socialmedia,socialselling  digitaltransformation,socialmedia  don,t  alexander_low,via  alexander_low,socialselling</t>
  </si>
  <si>
    <t>altruistauction,post  seo,marketin  zacharyatkins1,post  seo,marketing  post,ww2  ww2,first  first,aid  aid,medic  medic,box  box,jeep</t>
  </si>
  <si>
    <t>contentmarketing,american  auction,american  shopping,auction  ebay,seo  ebay,homedecor  homedecor,seo  glove,ebay  socialselling,fb  ebay,books  books,seo</t>
  </si>
  <si>
    <t>contentmarketing,american  ebay,seo  auction,american  shopping,auction  glove,ebay  ebay,homedecor  homedecor,seo  socialselling,fb  ebay,books  books,seo</t>
  </si>
  <si>
    <t>sales,navigator  navigator,success  success,stories  video,socialselling  linkedin,profile  sapradio,great  great,discussion  discussion,sapradio  sapradio,talking  talking,socialselling</t>
  </si>
  <si>
    <t>visited,sas  sas,malaysia  malaysia,office  office,today  today,heard  heard,music  music,office  office,check  check,out  out,socialselling</t>
  </si>
  <si>
    <t>de,poner  poner,en  en,valor  valor,el  el,patrimonio  patrimonio,libreríalello  libreríalello,en  en,oporto  oporto,con  con,entrada</t>
  </si>
  <si>
    <t>socialselling,contentmarketing  choose,thinkdigitalltd  thinkdigitalltd,ireland  analytics,everything  everything,game  game,play  play,ireland  quick,3  3,minute  minute,informative</t>
  </si>
  <si>
    <t>stevektweets,3  3,social  social,selling  selling,habits  habits,includes  includes,link  link,important  important,edelmanpr  edelmanpr,trust  trust,barometer</t>
  </si>
  <si>
    <t>social,media  win,prospective  prospective,client  client,asking  asking,3  3,questions  questions,smm  socialselling,branding  branding,personalbranding  personalbranding,socialmediasunday</t>
  </si>
  <si>
    <t>70,bob  bob,hoffman  hoffman,ad  ad,contrarian  contrarian,strikes  strikes,again  again,socialselling  marketers,need  need,think  think,data</t>
  </si>
  <si>
    <t>co,nowego  nowego,na  youtube,czytaj  czytaj,na  na,viralseedmedia  viralseedmedia,viralseed  niektórzy,twórcy  twórcy,przestali  przestali,zarabiać  zarabiać,na</t>
  </si>
  <si>
    <t>navigator,integrate  integrate,dynamics  wondering,linkedin  navigator,integrates  integrates,dynamics  linkedin,sales  sales,navigator  dynamics,365  365,watch  watch,video</t>
  </si>
  <si>
    <t>5,top  top,tips  tips,content  content,captures  captures,audience  audience,heartbeat  heartbeat,team  team,member  member,emma  emma,rundle</t>
  </si>
  <si>
    <t>socialselling,contentmarketing  analytics,everything  everything,game  game,play  play,ireland  quick,3  3,minute  minute,informative  informative,video  video,socialselling</t>
  </si>
  <si>
    <t>socialselling,socialbusiness  startups,personalbrand  personalbrand,mobile  socialbusiness,digitalinnovation  socialselling,startups  456list,apply  apply,socialmedia  socialmedia,socialselling  digitalinnovation,fireupyourbrand  456list,watch</t>
  </si>
  <si>
    <t>guide,de  de,découverte  découverte,client  inbound,marketing  marketing,pas  pas,à  à,pas  réseaux,sociaux  social,selling  l'inbound,marketing</t>
  </si>
  <si>
    <t>altruistauction,outside  smallbusiness,s  zacharyatkins1,outside  smallbusiness,sm  outside,fine  fine,series  series,ebay  ebay,music  music,seo  seo,marketing</t>
  </si>
  <si>
    <t>secrets,employees  employees,engage  engage,social  social,media  media,socialselling  7,strategies  strategies,see  see,better  better,results  results,win</t>
  </si>
  <si>
    <t>revenueassist,podcast  digitalsales,pr  digitalsales,prospecting  small,business  business,debt  debt,collection  collection,agency  agency,start  start,early  early,recover</t>
  </si>
  <si>
    <t>socialselling,digitalselling  digitalselling,digitalmarketing  digitalmarketing,personalbrand  personalbrand,socialsales  socialsales,digitalsales  retweeted,revenue  revenue,assistance  assistance,div  div,bentley  bentley,group</t>
  </si>
  <si>
    <t>10,startup  startup,10dollarstartup  b2b,sales  mikeschiemer,10  mikeschiemer,4  lead,generation  sales,leads  social,media  sales,socialselling  4,sales</t>
  </si>
  <si>
    <t>agence_iandyoo,guide  guide,de  de,découverte  découverte,client  client,3  3,définir  définir,les  les,objectifs  objectifs,iandyoo  inboundmarketing,socialselling</t>
  </si>
  <si>
    <t>themrfave,pakman  twitter,soci  twitter,socialmedia  socialmedia,general  general,infographic  infographic,smm  smm,ootd  ootd,i4influencer  i4influencer,socialfave  socialfave,socialselling</t>
  </si>
  <si>
    <t>ebay,business  business,marsha  marsha,collier  collier,ebay  ebay,seo  contentmarketing,shopping  shopping,auction  auction,american  usa,fb  fb,ebaybuyer</t>
  </si>
  <si>
    <t>social,selling  socialselling,digitalsales  timothy_hughes,via  via,digitalleadersa  digitalleadersa,socialselling  socialmedia,socialselling  mckelviec,re  re,new  new,ceo  ceo,trusted</t>
  </si>
  <si>
    <t>want,forgotten  timothy_hughes,via  sales,onboarding  onboarding,process  process,embrace  embrace,new  new,social  social,digital  digital,vision  via,passle</t>
  </si>
  <si>
    <t>zacharyatkins1,title  smallbiz,con  altruistauction,title  smallbiz,co  title,record  record,filter  filter,ebay  ebay,music  music,seo  seo,marketing</t>
  </si>
  <si>
    <t>socialmedia,branding  branding,strategy  strategy,making  making,brand  brand,relevant  relevant,recognizable  recognizable,challenge  challenge,anyone  anyone,looking  looking,increase</t>
  </si>
  <si>
    <t>timothy_hughes,via  via,digitalleadersa  digitalleadersa,socialselling  digitalleadersa,one  one,skill  skill,made  made,more  more,commission  commission,anything  anything,timothy_hughes</t>
  </si>
  <si>
    <t>10,startup  startup,10dollarstartup  b2b,sales  sales,leads  mikeschiemer,10  sales,socialselling  mikeschiemer,8  8,simple  simple,ways  ways,save</t>
  </si>
  <si>
    <t>received,kind  kind,request  request,2present  2present,atlanta  atlanta,thank  thank,god  god,blessed  ツ,kevinknebl  kevinknebl,speaker  lifeisbeautiful,blessed</t>
  </si>
  <si>
    <t>b2b,sales  10,startup  startup,10dollarstartup  sales,leads  mikeschiemer,10  social,media  sales,socialselling  mikeschiemer,5  socialmedia,socialselling  mikeschiemer,8</t>
  </si>
  <si>
    <t>Word</t>
  </si>
  <si>
    <t>smallbusiness</t>
  </si>
  <si>
    <t>smallbiz</t>
  </si>
  <si>
    <t>shopsmall</t>
  </si>
  <si>
    <t>liquidation</t>
  </si>
  <si>
    <t>ebaymobile</t>
  </si>
  <si>
    <t>fb</t>
  </si>
  <si>
    <t>ebaybuyer</t>
  </si>
  <si>
    <t>digital</t>
  </si>
  <si>
    <t>american</t>
  </si>
  <si>
    <t>shopping</t>
  </si>
  <si>
    <t>auction</t>
  </si>
  <si>
    <t>s</t>
  </si>
  <si>
    <t>4</t>
  </si>
  <si>
    <t>start</t>
  </si>
  <si>
    <t>ways</t>
  </si>
  <si>
    <t>cmo</t>
  </si>
  <si>
    <t>3</t>
  </si>
  <si>
    <t>lead</t>
  </si>
  <si>
    <t>use</t>
  </si>
  <si>
    <t>2</t>
  </si>
  <si>
    <t>prospecting</t>
  </si>
  <si>
    <t>et</t>
  </si>
  <si>
    <t>8</t>
  </si>
  <si>
    <t>generation</t>
  </si>
  <si>
    <t>success</t>
  </si>
  <si>
    <t>t</t>
  </si>
  <si>
    <t>inbound</t>
  </si>
  <si>
    <t>infographic</t>
  </si>
  <si>
    <t>top</t>
  </si>
  <si>
    <t>know</t>
  </si>
  <si>
    <t>reasons</t>
  </si>
  <si>
    <t>help</t>
  </si>
  <si>
    <t>here</t>
  </si>
  <si>
    <t>new</t>
  </si>
  <si>
    <t>immediately</t>
  </si>
  <si>
    <t>management</t>
  </si>
  <si>
    <t>gt</t>
  </si>
  <si>
    <t>one</t>
  </si>
  <si>
    <t>great</t>
  </si>
  <si>
    <t>les</t>
  </si>
  <si>
    <t>want</t>
  </si>
  <si>
    <t>personalbrand</t>
  </si>
  <si>
    <t>data</t>
  </si>
  <si>
    <t>strategicsales</t>
  </si>
  <si>
    <t>team</t>
  </si>
  <si>
    <t>branding</t>
  </si>
  <si>
    <t>1</t>
  </si>
  <si>
    <t>msdyn365</t>
  </si>
  <si>
    <t>small</t>
  </si>
  <si>
    <t>6</t>
  </si>
  <si>
    <t>w</t>
  </si>
  <si>
    <t>customers</t>
  </si>
  <si>
    <t>e</t>
  </si>
  <si>
    <t>pour</t>
  </si>
  <si>
    <t>coldcalling</t>
  </si>
  <si>
    <t>milanodigitalweek</t>
  </si>
  <si>
    <t>baseball</t>
  </si>
  <si>
    <t>htt</t>
  </si>
  <si>
    <t>tactics</t>
  </si>
  <si>
    <t>effective</t>
  </si>
  <si>
    <t>strategy</t>
  </si>
  <si>
    <t>sui</t>
  </si>
  <si>
    <t>hacks</t>
  </si>
  <si>
    <t>successful</t>
  </si>
  <si>
    <t>time</t>
  </si>
  <si>
    <t>now</t>
  </si>
  <si>
    <t>using</t>
  </si>
  <si>
    <t>https</t>
  </si>
  <si>
    <t>à</t>
  </si>
  <si>
    <t>anche</t>
  </si>
  <si>
    <t>partecipa</t>
  </si>
  <si>
    <t>alla</t>
  </si>
  <si>
    <t>alcuni</t>
  </si>
  <si>
    <t>appuntamenti</t>
  </si>
  <si>
    <t>temi</t>
  </si>
  <si>
    <t>quantumcomputing</t>
  </si>
  <si>
    <t>ig</t>
  </si>
  <si>
    <t>customer</t>
  </si>
  <si>
    <t>move</t>
  </si>
  <si>
    <t>sur</t>
  </si>
  <si>
    <t>11</t>
  </si>
  <si>
    <t>businesses</t>
  </si>
  <si>
    <t>beyond</t>
  </si>
  <si>
    <t>instagram</t>
  </si>
  <si>
    <t>tools</t>
  </si>
  <si>
    <t>learn</t>
  </si>
  <si>
    <t>iandyoo</t>
  </si>
  <si>
    <t>right</t>
  </si>
  <si>
    <t>roi</t>
  </si>
  <si>
    <t>co</t>
  </si>
  <si>
    <t>pas</t>
  </si>
  <si>
    <t>money</t>
  </si>
  <si>
    <t>startup</t>
  </si>
  <si>
    <t>watch</t>
  </si>
  <si>
    <t>people</t>
  </si>
  <si>
    <t>think</t>
  </si>
  <si>
    <t>find</t>
  </si>
  <si>
    <t>work</t>
  </si>
  <si>
    <t>analytics</t>
  </si>
  <si>
    <t>growthhacking</t>
  </si>
  <si>
    <t>tu</t>
  </si>
  <si>
    <t>hughes</t>
  </si>
  <si>
    <t>talks</t>
  </si>
  <si>
    <t>manage</t>
  </si>
  <si>
    <t>account</t>
  </si>
  <si>
    <t>influencers</t>
  </si>
  <si>
    <t>started</t>
  </si>
  <si>
    <t>way</t>
  </si>
  <si>
    <t>9</t>
  </si>
  <si>
    <t>live</t>
  </si>
  <si>
    <t>simple</t>
  </si>
  <si>
    <t>advertising</t>
  </si>
  <si>
    <t>generate</t>
  </si>
  <si>
    <t>client</t>
  </si>
  <si>
    <t>impact</t>
  </si>
  <si>
    <t>here's</t>
  </si>
  <si>
    <t>cold</t>
  </si>
  <si>
    <t>google</t>
  </si>
  <si>
    <t>see</t>
  </si>
  <si>
    <t>ai</t>
  </si>
  <si>
    <t>leadership</t>
  </si>
  <si>
    <t>secret</t>
  </si>
  <si>
    <t>save</t>
  </si>
  <si>
    <t>part</t>
  </si>
  <si>
    <t>tell</t>
  </si>
  <si>
    <t>transformation</t>
  </si>
  <si>
    <t>marketers</t>
  </si>
  <si>
    <t>brand</t>
  </si>
  <si>
    <t>good</t>
  </si>
  <si>
    <t>up</t>
  </si>
  <si>
    <t>7</t>
  </si>
  <si>
    <t>posts</t>
  </si>
  <si>
    <t>thanks</t>
  </si>
  <si>
    <t>series</t>
  </si>
  <si>
    <t>2018</t>
  </si>
  <si>
    <t>year</t>
  </si>
  <si>
    <t>explains</t>
  </si>
  <si>
    <t>golf</t>
  </si>
  <si>
    <t>funnel</t>
  </si>
  <si>
    <t>il</t>
  </si>
  <si>
    <t>socialmarketing</t>
  </si>
  <si>
    <t>needs</t>
  </si>
  <si>
    <t>actually</t>
  </si>
  <si>
    <t>based</t>
  </si>
  <si>
    <t>buyers</t>
  </si>
  <si>
    <t>making</t>
  </si>
  <si>
    <t>optimize</t>
  </si>
  <si>
    <t>better</t>
  </si>
  <si>
    <t>being</t>
  </si>
  <si>
    <t>network</t>
  </si>
  <si>
    <t>company</t>
  </si>
  <si>
    <t>today</t>
  </si>
  <si>
    <t>drive</t>
  </si>
  <si>
    <t>buyer</t>
  </si>
  <si>
    <t>choose</t>
  </si>
  <si>
    <t>program</t>
  </si>
  <si>
    <t>build</t>
  </si>
  <si>
    <t>music</t>
  </si>
  <si>
    <t>salesenablement</t>
  </si>
  <si>
    <t>key</t>
  </si>
  <si>
    <t>many</t>
  </si>
  <si>
    <t>des</t>
  </si>
  <si>
    <t>comment</t>
  </si>
  <si>
    <t>books</t>
  </si>
  <si>
    <t>contentstrategy</t>
  </si>
  <si>
    <t>homedecor</t>
  </si>
  <si>
    <t>methods</t>
  </si>
  <si>
    <t>avoid</t>
  </si>
  <si>
    <t>gdpr</t>
  </si>
  <si>
    <t>first</t>
  </si>
  <si>
    <t>made</t>
  </si>
  <si>
    <t>grow</t>
  </si>
  <si>
    <t>m</t>
  </si>
  <si>
    <t>win</t>
  </si>
  <si>
    <t>abm</t>
  </si>
  <si>
    <t>free</t>
  </si>
  <si>
    <t>increase</t>
  </si>
  <si>
    <t>vs</t>
  </si>
  <si>
    <t>don</t>
  </si>
  <si>
    <t>record</t>
  </si>
  <si>
    <t>companies</t>
  </si>
  <si>
    <t>light</t>
  </si>
  <si>
    <t>avec</t>
  </si>
  <si>
    <t>csuite</t>
  </si>
  <si>
    <t>glove</t>
  </si>
  <si>
    <t>powerful</t>
  </si>
  <si>
    <t>stand</t>
  </si>
  <si>
    <t>engage</t>
  </si>
  <si>
    <t>h</t>
  </si>
  <si>
    <t>expert</t>
  </si>
  <si>
    <t>mistakes</t>
  </si>
  <si>
    <t>cx</t>
  </si>
  <si>
    <t>make</t>
  </si>
  <si>
    <t>clients</t>
  </si>
  <si>
    <t>sell</t>
  </si>
  <si>
    <t>digitaldisruption</t>
  </si>
  <si>
    <t>thought</t>
  </si>
  <si>
    <t>process</t>
  </si>
  <si>
    <t>power</t>
  </si>
  <si>
    <t>une</t>
  </si>
  <si>
    <t>post</t>
  </si>
  <si>
    <t>practices</t>
  </si>
  <si>
    <t>startups</t>
  </si>
  <si>
    <t>ireland</t>
  </si>
  <si>
    <t>cork</t>
  </si>
  <si>
    <t>smartphones</t>
  </si>
  <si>
    <t>ibm</t>
  </si>
  <si>
    <t>au</t>
  </si>
  <si>
    <t>appearance</t>
  </si>
  <si>
    <t>sellers</t>
  </si>
  <si>
    <t>meetings</t>
  </si>
  <si>
    <t>three</t>
  </si>
  <si>
    <t>scientists</t>
  </si>
  <si>
    <t>support</t>
  </si>
  <si>
    <t>thoughtleadership</t>
  </si>
  <si>
    <t>snapchat</t>
  </si>
  <si>
    <t>things</t>
  </si>
  <si>
    <t>15</t>
  </si>
  <si>
    <t>improve</t>
  </si>
  <si>
    <t>story</t>
  </si>
  <si>
    <t>glass</t>
  </si>
  <si>
    <t>really</t>
  </si>
  <si>
    <t>par</t>
  </si>
  <si>
    <t>réseaux</t>
  </si>
  <si>
    <t>sociaux</t>
  </si>
  <si>
    <t>formation</t>
  </si>
  <si>
    <t>vital</t>
  </si>
  <si>
    <t>before</t>
  </si>
  <si>
    <t>votre</t>
  </si>
  <si>
    <t>home</t>
  </si>
  <si>
    <t>ball</t>
  </si>
  <si>
    <t>model</t>
  </si>
  <si>
    <t>bag</t>
  </si>
  <si>
    <t>ww2</t>
  </si>
  <si>
    <t>biz</t>
  </si>
  <si>
    <t>remote</t>
  </si>
  <si>
    <t>tweet</t>
  </si>
  <si>
    <t>tweeted</t>
  </si>
  <si>
    <t>critical</t>
  </si>
  <si>
    <t>socialsell</t>
  </si>
  <si>
    <t>salespeople</t>
  </si>
  <si>
    <t>100</t>
  </si>
  <si>
    <t>brands</t>
  </si>
  <si>
    <t>life</t>
  </si>
  <si>
    <t>rejection</t>
  </si>
  <si>
    <t>latest</t>
  </si>
  <si>
    <t>salesstrategy</t>
  </si>
  <si>
    <t>unlock</t>
  </si>
  <si>
    <t>employees</t>
  </si>
  <si>
    <t>calls</t>
  </si>
  <si>
    <t>store</t>
  </si>
  <si>
    <t>l'inbound</t>
  </si>
  <si>
    <t>manager</t>
  </si>
  <si>
    <t>outside</t>
  </si>
  <si>
    <t>outbound</t>
  </si>
  <si>
    <t>effort</t>
  </si>
  <si>
    <t>mspartner</t>
  </si>
  <si>
    <t>case</t>
  </si>
  <si>
    <t>digit</t>
  </si>
  <si>
    <t>socialtransformation</t>
  </si>
  <si>
    <t>onemorecall</t>
  </si>
  <si>
    <t>revenue</t>
  </si>
  <si>
    <t>ma</t>
  </si>
  <si>
    <t>influencermarketing</t>
  </si>
  <si>
    <t>big</t>
  </si>
  <si>
    <t>website</t>
  </si>
  <si>
    <t>personalbranding</t>
  </si>
  <si>
    <t>email</t>
  </si>
  <si>
    <t>read</t>
  </si>
  <si>
    <t>marco</t>
  </si>
  <si>
    <t>cai</t>
  </si>
  <si>
    <t>plus</t>
  </si>
  <si>
    <t>registrati</t>
  </si>
  <si>
    <t>scopri</t>
  </si>
  <si>
    <t>come</t>
  </si>
  <si>
    <t>lot</t>
  </si>
  <si>
    <t>bestof</t>
  </si>
  <si>
    <t>coworking</t>
  </si>
  <si>
    <t>spaces</t>
  </si>
  <si>
    <t>changemanagement</t>
  </si>
  <si>
    <t>terrifi</t>
  </si>
  <si>
    <t>channel</t>
  </si>
  <si>
    <t>influence</t>
  </si>
  <si>
    <t>centric</t>
  </si>
  <si>
    <t>platform</t>
  </si>
  <si>
    <t>saas</t>
  </si>
  <si>
    <t>re</t>
  </si>
  <si>
    <t>tweeting</t>
  </si>
  <si>
    <t>opportunities</t>
  </si>
  <si>
    <t>go</t>
  </si>
  <si>
    <t>level</t>
  </si>
  <si>
    <t>four</t>
  </si>
  <si>
    <t>steps</t>
  </si>
  <si>
    <t>article</t>
  </si>
  <si>
    <t>talking</t>
  </si>
  <si>
    <t>look</t>
  </si>
  <si>
    <t>create</t>
  </si>
  <si>
    <t>salesperson</t>
  </si>
  <si>
    <t>salesnavigator</t>
  </si>
  <si>
    <t>available</t>
  </si>
  <si>
    <t>soci</t>
  </si>
  <si>
    <t>seven</t>
  </si>
  <si>
    <t>minimize</t>
  </si>
  <si>
    <t>gen</t>
  </si>
  <si>
    <t>commerce</t>
  </si>
  <si>
    <t>retail</t>
  </si>
  <si>
    <t>employeeadvocacy</t>
  </si>
  <si>
    <t>guide</t>
  </si>
  <si>
    <t>honored</t>
  </si>
  <si>
    <t>included</t>
  </si>
  <si>
    <t>d365</t>
  </si>
  <si>
    <t>momentum</t>
  </si>
  <si>
    <t>webinar</t>
  </si>
  <si>
    <t>interview</t>
  </si>
  <si>
    <t>digitally</t>
  </si>
  <si>
    <t>measure</t>
  </si>
  <si>
    <t>vintage</t>
  </si>
  <si>
    <t>black</t>
  </si>
  <si>
    <t>innovation</t>
  </si>
  <si>
    <t>socia</t>
  </si>
  <si>
    <t>personal</t>
  </si>
  <si>
    <t>merci</t>
  </si>
  <si>
    <t>makeyourownlane</t>
  </si>
  <si>
    <t>broken</t>
  </si>
  <si>
    <t>surprising</t>
  </si>
  <si>
    <t>helpful</t>
  </si>
  <si>
    <t>collection</t>
  </si>
  <si>
    <t>skyrocket</t>
  </si>
  <si>
    <t>webinars</t>
  </si>
  <si>
    <t>construire</t>
  </si>
  <si>
    <t>marzo</t>
  </si>
  <si>
    <t>everything</t>
  </si>
  <si>
    <t>videomarketing</t>
  </si>
  <si>
    <t>provides</t>
  </si>
  <si>
    <t>last</t>
  </si>
  <si>
    <t>bowling</t>
  </si>
  <si>
    <t>corporation</t>
  </si>
  <si>
    <t>stockmarket</t>
  </si>
  <si>
    <t>ssi</t>
  </si>
  <si>
    <t>yourself</t>
  </si>
  <si>
    <t>robot</t>
  </si>
  <si>
    <t>umanoidi</t>
  </si>
  <si>
    <t>tutti</t>
  </si>
  <si>
    <t>nostri</t>
  </si>
  <si>
    <t>eventi</t>
  </si>
  <si>
    <t>terrific</t>
  </si>
  <si>
    <t>ht</t>
  </si>
  <si>
    <t>technology</t>
  </si>
  <si>
    <t>longer</t>
  </si>
  <si>
    <t>purchasing</t>
  </si>
  <si>
    <t>thank</t>
  </si>
  <si>
    <t>25</t>
  </si>
  <si>
    <t>happens</t>
  </si>
  <si>
    <t>between</t>
  </si>
  <si>
    <t>experience</t>
  </si>
  <si>
    <t>organisation</t>
  </si>
  <si>
    <t>special</t>
  </si>
  <si>
    <t>over</t>
  </si>
  <si>
    <t>conversation</t>
  </si>
  <si>
    <t>audience</t>
  </si>
  <si>
    <t>approach</t>
  </si>
  <si>
    <t>winning</t>
  </si>
  <si>
    <t>minimise</t>
  </si>
  <si>
    <t>organise</t>
  </si>
  <si>
    <t>commerciale</t>
  </si>
  <si>
    <t>around</t>
  </si>
  <si>
    <t>quotes</t>
  </si>
  <si>
    <t>commerciales</t>
  </si>
  <si>
    <t>challenge</t>
  </si>
  <si>
    <t>old</t>
  </si>
  <si>
    <t>opportunity</t>
  </si>
  <si>
    <t>join</t>
  </si>
  <si>
    <t>meet</t>
  </si>
  <si>
    <t>modern</t>
  </si>
  <si>
    <t>report</t>
  </si>
  <si>
    <t>og</t>
  </si>
  <si>
    <t>ux</t>
  </si>
  <si>
    <t>stop</t>
  </si>
  <si>
    <t>tech</t>
  </si>
  <si>
    <t>return</t>
  </si>
  <si>
    <t>chatbot</t>
  </si>
  <si>
    <t>service</t>
  </si>
  <si>
    <t>rep</t>
  </si>
  <si>
    <t>smmw18</t>
  </si>
  <si>
    <t>research</t>
  </si>
  <si>
    <t>territory</t>
  </si>
  <si>
    <t>istatoy</t>
  </si>
  <si>
    <t>title</t>
  </si>
  <si>
    <t>filter</t>
  </si>
  <si>
    <t>onboarding</t>
  </si>
  <si>
    <t>embrace</t>
  </si>
  <si>
    <t>study</t>
  </si>
  <si>
    <t>pillars</t>
  </si>
  <si>
    <t>succeed</t>
  </si>
  <si>
    <t>automation</t>
  </si>
  <si>
    <t>speed</t>
  </si>
  <si>
    <t>target</t>
  </si>
  <si>
    <t>découverte</t>
  </si>
  <si>
    <t>west</t>
  </si>
  <si>
    <t>traffic</t>
  </si>
  <si>
    <t>same</t>
  </si>
  <si>
    <t>deal</t>
  </si>
  <si>
    <t>socialbusiness</t>
  </si>
  <si>
    <t>offer</t>
  </si>
  <si>
    <t>path</t>
  </si>
  <si>
    <t>generating</t>
  </si>
  <si>
    <t>pipeline</t>
  </si>
  <si>
    <t>worth</t>
  </si>
  <si>
    <t>bigdata</t>
  </si>
  <si>
    <t>trump</t>
  </si>
  <si>
    <t>size</t>
  </si>
  <si>
    <t>show</t>
  </si>
  <si>
    <t>onlinemarketing</t>
  </si>
  <si>
    <t>fine</t>
  </si>
  <si>
    <t>c</t>
  </si>
  <si>
    <t>leader</t>
  </si>
  <si>
    <t>marketingtips</t>
  </si>
  <si>
    <t>skills</t>
  </si>
  <si>
    <t>oracle</t>
  </si>
  <si>
    <t>book</t>
  </si>
  <si>
    <t>connecting</t>
  </si>
  <si>
    <t>end</t>
  </si>
  <si>
    <t>makes</t>
  </si>
  <si>
    <t>socials</t>
  </si>
  <si>
    <t>let's</t>
  </si>
  <si>
    <t>hard</t>
  </si>
  <si>
    <t>c'est</t>
  </si>
  <si>
    <t>future</t>
  </si>
  <si>
    <t>shows</t>
  </si>
  <si>
    <t>80</t>
  </si>
  <si>
    <t>referral</t>
  </si>
  <si>
    <t>trillion</t>
  </si>
  <si>
    <t>photos</t>
  </si>
  <si>
    <t>rise</t>
  </si>
  <si>
    <t>cloud</t>
  </si>
  <si>
    <t>índice</t>
  </si>
  <si>
    <t>hampton</t>
  </si>
  <si>
    <t>bay</t>
  </si>
  <si>
    <t>finish</t>
  </si>
  <si>
    <t>commercial</t>
  </si>
  <si>
    <t>smo</t>
  </si>
  <si>
    <t>subscribe</t>
  </si>
  <si>
    <t>view</t>
  </si>
  <si>
    <t>ignore</t>
  </si>
  <si>
    <t>insight</t>
  </si>
  <si>
    <t>http</t>
  </si>
  <si>
    <t>used</t>
  </si>
  <si>
    <t>driven</t>
  </si>
  <si>
    <t>commission</t>
  </si>
  <si>
    <t>bread</t>
  </si>
  <si>
    <t>crumbs</t>
  </si>
  <si>
    <t>humbled</t>
  </si>
  <si>
    <t>13th</t>
  </si>
  <si>
    <t>globally</t>
  </si>
  <si>
    <t>idea</t>
  </si>
  <si>
    <t>ready</t>
  </si>
  <si>
    <t>chance</t>
  </si>
  <si>
    <t>triggers</t>
  </si>
  <si>
    <t>smart</t>
  </si>
  <si>
    <t>age</t>
  </si>
  <si>
    <t>daily</t>
  </si>
  <si>
    <t>take</t>
  </si>
  <si>
    <t>anything</t>
  </si>
  <si>
    <t>fancy</t>
  </si>
  <si>
    <t>marketingtransformation</t>
  </si>
  <si>
    <t>prospection</t>
  </si>
  <si>
    <t>shift</t>
  </si>
  <si>
    <t>alignment</t>
  </si>
  <si>
    <t>stats</t>
  </si>
  <si>
    <t>gap</t>
  </si>
  <si>
    <t>session</t>
  </si>
  <si>
    <t>24</t>
  </si>
  <si>
    <t>calling</t>
  </si>
  <si>
    <t>lasting</t>
  </si>
  <si>
    <t>soc</t>
  </si>
  <si>
    <t>play</t>
  </si>
  <si>
    <t>socialsel</t>
  </si>
  <si>
    <t>courses</t>
  </si>
  <si>
    <t>mastery</t>
  </si>
  <si>
    <t>businessdevelopment</t>
  </si>
  <si>
    <t>businessgrowth</t>
  </si>
  <si>
    <t>savvy</t>
  </si>
  <si>
    <t>suggestions</t>
  </si>
  <si>
    <t>stories</t>
  </si>
  <si>
    <t>news</t>
  </si>
  <si>
    <t>contact</t>
  </si>
  <si>
    <t>relationships</t>
  </si>
  <si>
    <t>iot</t>
  </si>
  <si>
    <t>billing</t>
  </si>
  <si>
    <t>bloggers</t>
  </si>
  <si>
    <t>list</t>
  </si>
  <si>
    <t>amazon</t>
  </si>
  <si>
    <t>pros</t>
  </si>
  <si>
    <t>board</t>
  </si>
  <si>
    <t>experts</t>
  </si>
  <si>
    <t>hack</t>
  </si>
  <si>
    <t>competitive</t>
  </si>
  <si>
    <t>vision</t>
  </si>
  <si>
    <t>forgotten</t>
  </si>
  <si>
    <t>according</t>
  </si>
  <si>
    <t>govengreso's</t>
  </si>
  <si>
    <t>jr</t>
  </si>
  <si>
    <t>discover</t>
  </si>
  <si>
    <t>changes</t>
  </si>
  <si>
    <t>salestransformation</t>
  </si>
  <si>
    <t>ask</t>
  </si>
  <si>
    <t>remain</t>
  </si>
  <si>
    <t>marsha</t>
  </si>
  <si>
    <t>collier</t>
  </si>
  <si>
    <t>decker</t>
  </si>
  <si>
    <t>variable</t>
  </si>
  <si>
    <t>reversing</t>
  </si>
  <si>
    <t>corded</t>
  </si>
  <si>
    <t>drill</t>
  </si>
  <si>
    <t>objectifs</t>
  </si>
  <si>
    <t>vente</t>
  </si>
  <si>
    <t>bonnes</t>
  </si>
  <si>
    <t>pratiques</t>
  </si>
  <si>
    <t>event</t>
  </si>
  <si>
    <t>boosts</t>
  </si>
  <si>
    <t>shit</t>
  </si>
  <si>
    <t>cost</t>
  </si>
  <si>
    <t>nos</t>
  </si>
  <si>
    <t>doing</t>
  </si>
  <si>
    <t>campagnes</t>
  </si>
  <si>
    <t>payantes</t>
  </si>
  <si>
    <t>rules</t>
  </si>
  <si>
    <t>hear</t>
  </si>
  <si>
    <t>heard</t>
  </si>
  <si>
    <t>seen</t>
  </si>
  <si>
    <t>conversion</t>
  </si>
  <si>
    <t>creating</t>
  </si>
  <si>
    <t>place</t>
  </si>
  <si>
    <t>smb</t>
  </si>
  <si>
    <t>sme</t>
  </si>
  <si>
    <t>pr</t>
  </si>
  <si>
    <t>unique</t>
  </si>
  <si>
    <t>12</t>
  </si>
  <si>
    <t>action</t>
  </si>
  <si>
    <t>stratégie</t>
  </si>
  <si>
    <t>matters</t>
  </si>
  <si>
    <t>growth</t>
  </si>
  <si>
    <t>ses</t>
  </si>
  <si>
    <t>apply</t>
  </si>
  <si>
    <t>être</t>
  </si>
  <si>
    <t>problem</t>
  </si>
  <si>
    <t>equipes</t>
  </si>
  <si>
    <t>pourquoi</t>
  </si>
  <si>
    <t>permet</t>
  </si>
  <si>
    <t>relation</t>
  </si>
  <si>
    <t>profiling</t>
  </si>
  <si>
    <t>quick</t>
  </si>
  <si>
    <t>everyone</t>
  </si>
  <si>
    <t>socbiz</t>
  </si>
  <si>
    <t>effectively</t>
  </si>
  <si>
    <t>solve</t>
  </si>
  <si>
    <t>successtrain</t>
  </si>
  <si>
    <t>kim</t>
  </si>
  <si>
    <t>garst</t>
  </si>
  <si>
    <t>inglese</t>
  </si>
  <si>
    <t>ad</t>
  </si>
  <si>
    <t>durante</t>
  </si>
  <si>
    <t>talk</t>
  </si>
  <si>
    <t>marketingstrategy</t>
  </si>
  <si>
    <t>l'équipe</t>
  </si>
  <si>
    <t>viralseed</t>
  </si>
  <si>
    <t>na</t>
  </si>
  <si>
    <t>rlimhnt29j</t>
  </si>
  <si>
    <t>emails</t>
  </si>
  <si>
    <t>questions</t>
  </si>
  <si>
    <t>back</t>
  </si>
  <si>
    <t>journeys</t>
  </si>
  <si>
    <t>set</t>
  </si>
  <si>
    <t>door</t>
  </si>
  <si>
    <t>street</t>
  </si>
  <si>
    <t>mistake</t>
  </si>
  <si>
    <t>value</t>
  </si>
  <si>
    <t>difference</t>
  </si>
  <si>
    <t>maker</t>
  </si>
  <si>
    <t>dignity</t>
  </si>
  <si>
    <t>compose</t>
  </si>
  <si>
    <t>breathable</t>
  </si>
  <si>
    <t>adult</t>
  </si>
  <si>
    <t>fitted</t>
  </si>
  <si>
    <t>brief</t>
  </si>
  <si>
    <t>health</t>
  </si>
  <si>
    <t>sneakers</t>
  </si>
  <si>
    <t>beatrix</t>
  </si>
  <si>
    <t>potter</t>
  </si>
  <si>
    <t>movies</t>
  </si>
  <si>
    <t>women</t>
  </si>
  <si>
    <t>fashion</t>
  </si>
  <si>
    <t>princess</t>
  </si>
  <si>
    <t>gonna</t>
  </si>
  <si>
    <t>wicked</t>
  </si>
  <si>
    <t>l</t>
  </si>
  <si>
    <t>chester</t>
  </si>
  <si>
    <t>aruba</t>
  </si>
  <si>
    <t>teak</t>
  </si>
  <si>
    <t>bowlingball</t>
  </si>
  <si>
    <t>gold</t>
  </si>
  <si>
    <t>decorators</t>
  </si>
  <si>
    <t>aid</t>
  </si>
  <si>
    <t>medic</t>
  </si>
  <si>
    <t>box</t>
  </si>
  <si>
    <t>jeep</t>
  </si>
  <si>
    <t>vehicle</t>
  </si>
  <si>
    <t>stock</t>
  </si>
  <si>
    <t>221</t>
  </si>
  <si>
    <t>240</t>
  </si>
  <si>
    <t>jedi</t>
  </si>
  <si>
    <t>edition</t>
  </si>
  <si>
    <t>mlb</t>
  </si>
  <si>
    <t>brunswick</t>
  </si>
  <si>
    <t>skates</t>
  </si>
  <si>
    <t>schutt</t>
  </si>
  <si>
    <t>helmet</t>
  </si>
  <si>
    <t>quieres</t>
  </si>
  <si>
    <t>saber</t>
  </si>
  <si>
    <t>comprueba</t>
  </si>
  <si>
    <t>profiles</t>
  </si>
  <si>
    <t>face</t>
  </si>
  <si>
    <t>hurt</t>
  </si>
  <si>
    <t>different</t>
  </si>
  <si>
    <t>seonews</t>
  </si>
  <si>
    <t>viralmarketing</t>
  </si>
  <si>
    <t>ppc</t>
  </si>
  <si>
    <t>mobileapps</t>
  </si>
  <si>
    <t>wise</t>
  </si>
  <si>
    <t>words</t>
  </si>
  <si>
    <t>law</t>
  </si>
  <si>
    <t>firms</t>
  </si>
  <si>
    <t>bd</t>
  </si>
  <si>
    <t>virtual</t>
  </si>
  <si>
    <t>journey</t>
  </si>
  <si>
    <t>sequential</t>
  </si>
  <si>
    <t>advantage</t>
  </si>
  <si>
    <t>blessed</t>
  </si>
  <si>
    <t>coach</t>
  </si>
  <si>
    <t>trainer</t>
  </si>
  <si>
    <t>significant</t>
  </si>
  <si>
    <t>nothing</t>
  </si>
  <si>
    <t>publ</t>
  </si>
  <si>
    <t>optimising</t>
  </si>
  <si>
    <t>though</t>
  </si>
  <si>
    <t>visible</t>
  </si>
  <si>
    <t>networkmarketing</t>
  </si>
  <si>
    <t>transformed</t>
  </si>
  <si>
    <t>rule</t>
  </si>
  <si>
    <t>professionals</t>
  </si>
  <si>
    <t>connections</t>
  </si>
  <si>
    <t>apps</t>
  </si>
  <si>
    <t>results</t>
  </si>
  <si>
    <t>site</t>
  </si>
  <si>
    <t>marketingdigital</t>
  </si>
  <si>
    <t>valuable</t>
  </si>
  <si>
    <t>recommendations</t>
  </si>
  <si>
    <t>less</t>
  </si>
  <si>
    <t>retailers</t>
  </si>
  <si>
    <t>decision</t>
  </si>
  <si>
    <t>date</t>
  </si>
  <si>
    <t>general</t>
  </si>
  <si>
    <t>eliminate</t>
  </si>
  <si>
    <t>fear</t>
  </si>
  <si>
    <t>motivate</t>
  </si>
  <si>
    <t>conferences</t>
  </si>
  <si>
    <t>forget</t>
  </si>
  <si>
    <t>warm</t>
  </si>
  <si>
    <t>members</t>
  </si>
  <si>
    <t>above</t>
  </si>
  <si>
    <t>download</t>
  </si>
  <si>
    <t>cycle</t>
  </si>
  <si>
    <t>buyersjourney</t>
  </si>
  <si>
    <t>demandgeneration</t>
  </si>
  <si>
    <t>going</t>
  </si>
  <si>
    <t>sure</t>
  </si>
  <si>
    <t>product</t>
  </si>
  <si>
    <t>works</t>
  </si>
  <si>
    <t>professional</t>
  </si>
  <si>
    <t>ventuebeat</t>
  </si>
  <si>
    <t>launches</t>
  </si>
  <si>
    <t>simplify</t>
  </si>
  <si>
    <t>relationship</t>
  </si>
  <si>
    <t>relevant</t>
  </si>
  <si>
    <t>few</t>
  </si>
  <si>
    <t>french</t>
  </si>
  <si>
    <t>copy</t>
  </si>
  <si>
    <t>orchestrate</t>
  </si>
  <si>
    <t>spam</t>
  </si>
  <si>
    <t>contenstrategy</t>
  </si>
  <si>
    <t>contentwriting</t>
  </si>
  <si>
    <t>share</t>
  </si>
  <si>
    <t>large</t>
  </si>
  <si>
    <t>next</t>
  </si>
  <si>
    <t>socialsellin</t>
  </si>
  <si>
    <t>asked</t>
  </si>
  <si>
    <t>still</t>
  </si>
  <si>
    <t>13</t>
  </si>
  <si>
    <t>footsteps</t>
  </si>
  <si>
    <t>digitals</t>
  </si>
  <si>
    <t>création</t>
  </si>
  <si>
    <t>rochelle</t>
  </si>
  <si>
    <t>magic</t>
  </si>
  <si>
    <t>man</t>
  </si>
  <si>
    <t>single</t>
  </si>
  <si>
    <t>lp</t>
  </si>
  <si>
    <t>vinylrecords</t>
  </si>
  <si>
    <t>roger</t>
  </si>
  <si>
    <t>north</t>
  </si>
  <si>
    <t>progress</t>
  </si>
  <si>
    <t>lighting</t>
  </si>
  <si>
    <t>lynzie</t>
  </si>
  <si>
    <t>vanity</t>
  </si>
  <si>
    <t>bath</t>
  </si>
  <si>
    <t>chrome</t>
  </si>
  <si>
    <t>etched</t>
  </si>
  <si>
    <t>opal</t>
  </si>
  <si>
    <t>loads</t>
  </si>
  <si>
    <t>close</t>
  </si>
  <si>
    <t>database</t>
  </si>
  <si>
    <t>risk</t>
  </si>
  <si>
    <t>brave</t>
  </si>
  <si>
    <t>martech</t>
  </si>
  <si>
    <t>defstar5</t>
  </si>
  <si>
    <t>contentm</t>
  </si>
  <si>
    <t>much</t>
  </si>
  <si>
    <t>maybe</t>
  </si>
  <si>
    <t>prospects</t>
  </si>
  <si>
    <t>listen</t>
  </si>
  <si>
    <t>thing</t>
  </si>
  <si>
    <t>tweetquest</t>
  </si>
  <si>
    <t>those</t>
  </si>
  <si>
    <t>trust</t>
  </si>
  <si>
    <t>secrets</t>
  </si>
  <si>
    <t>well</t>
  </si>
  <si>
    <t>ve</t>
  </si>
  <si>
    <t>programs</t>
  </si>
  <si>
    <t>buy</t>
  </si>
  <si>
    <t>interesting</t>
  </si>
  <si>
    <t>measuring</t>
  </si>
  <si>
    <t>produire</t>
  </si>
  <si>
    <t>contenus</t>
  </si>
  <si>
    <t>premium</t>
  </si>
  <si>
    <t>chart</t>
  </si>
  <si>
    <t>tells</t>
  </si>
  <si>
    <t>double</t>
  </si>
  <si>
    <t>outdoor</t>
  </si>
  <si>
    <t>digitalinnovation</t>
  </si>
  <si>
    <t>jobs</t>
  </si>
  <si>
    <t>employee</t>
  </si>
  <si>
    <t>conseils</t>
  </si>
  <si>
    <t>40</t>
  </si>
  <si>
    <t>pérenn</t>
  </si>
  <si>
    <t>tool</t>
  </si>
  <si>
    <t>day</t>
  </si>
  <si>
    <t>kicked</t>
  </si>
  <si>
    <t>looks</t>
  </si>
  <si>
    <t>base</t>
  </si>
  <si>
    <t>myynti</t>
  </si>
  <si>
    <t>even</t>
  </si>
  <si>
    <t>informative</t>
  </si>
  <si>
    <t>basis</t>
  </si>
  <si>
    <t>person</t>
  </si>
  <si>
    <t>elevate</t>
  </si>
  <si>
    <t>000</t>
  </si>
  <si>
    <t>buen</t>
  </si>
  <si>
    <t>mundo</t>
  </si>
  <si>
    <t>items</t>
  </si>
  <si>
    <t>include</t>
  </si>
  <si>
    <t>agenda</t>
  </si>
  <si>
    <t>salesstartegy</t>
  </si>
  <si>
    <t>usate</t>
  </si>
  <si>
    <t>professionalmente</t>
  </si>
  <si>
    <t>impostateli</t>
  </si>
  <si>
    <t>avrete</t>
  </si>
  <si>
    <t>molte</t>
  </si>
  <si>
    <t>più</t>
  </si>
  <si>
    <t>funzioni</t>
  </si>
  <si>
    <t>esempio</t>
  </si>
  <si>
    <t>16</t>
  </si>
  <si>
    <t>awareness</t>
  </si>
  <si>
    <t>goal</t>
  </si>
  <si>
    <t>tutorial</t>
  </si>
  <si>
    <t>link</t>
  </si>
  <si>
    <t>culture</t>
  </si>
  <si>
    <t>again</t>
  </si>
  <si>
    <t>backlinks</t>
  </si>
  <si>
    <t>linked</t>
  </si>
  <si>
    <t>vous</t>
  </si>
  <si>
    <t>vos</t>
  </si>
  <si>
    <t>getting</t>
  </si>
  <si>
    <t>biggest</t>
  </si>
  <si>
    <t>happening</t>
  </si>
  <si>
    <t>human</t>
  </si>
  <si>
    <t>self</t>
  </si>
  <si>
    <t>digi</t>
  </si>
  <si>
    <t>easily</t>
  </si>
  <si>
    <t>trending</t>
  </si>
  <si>
    <t>week</t>
  </si>
  <si>
    <t>alike</t>
  </si>
  <si>
    <t>chandelier</t>
  </si>
  <si>
    <t>shades</t>
  </si>
  <si>
    <t>bonjour</t>
  </si>
  <si>
    <t>je</t>
  </si>
  <si>
    <t>suis</t>
  </si>
  <si>
    <t>disponible</t>
  </si>
  <si>
    <t>job</t>
  </si>
  <si>
    <t>businessdeveloper</t>
  </si>
  <si>
    <t>avignon</t>
  </si>
  <si>
    <t>nîmes</t>
  </si>
  <si>
    <t>operating</t>
  </si>
  <si>
    <t>course</t>
  </si>
  <si>
    <t>point</t>
  </si>
  <si>
    <t>introductions</t>
  </si>
  <si>
    <t>cornerstone</t>
  </si>
  <si>
    <t>development</t>
  </si>
  <si>
    <t>vía</t>
  </si>
  <si>
    <t>socialenterprise</t>
  </si>
  <si>
    <t>socially</t>
  </si>
  <si>
    <t>réunit</t>
  </si>
  <si>
    <t>seule</t>
  </si>
  <si>
    <t>même</t>
  </si>
  <si>
    <t>équipe</t>
  </si>
  <si>
    <t>redonne</t>
  </si>
  <si>
    <t>pouvoir</t>
  </si>
  <si>
    <t>low</t>
  </si>
  <si>
    <t>isn</t>
  </si>
  <si>
    <t>cooperate</t>
  </si>
  <si>
    <t>communications</t>
  </si>
  <si>
    <t>marketingautomation</t>
  </si>
  <si>
    <t>reason</t>
  </si>
  <si>
    <t>hire</t>
  </si>
  <si>
    <t>pro</t>
  </si>
  <si>
    <t>formations</t>
  </si>
  <si>
    <t>owners</t>
  </si>
  <si>
    <t>managers</t>
  </si>
  <si>
    <t>guru</t>
  </si>
  <si>
    <t>immense</t>
  </si>
  <si>
    <t>azure</t>
  </si>
  <si>
    <t>perfil</t>
  </si>
  <si>
    <t>ten</t>
  </si>
  <si>
    <t>bootstrap</t>
  </si>
  <si>
    <t>broadcasting</t>
  </si>
  <si>
    <t>legal</t>
  </si>
  <si>
    <t>platforms</t>
  </si>
  <si>
    <t>becomes</t>
  </si>
  <si>
    <t>shared</t>
  </si>
  <si>
    <t>values</t>
  </si>
  <si>
    <t>received</t>
  </si>
  <si>
    <t>god</t>
  </si>
  <si>
    <t>ツ</t>
  </si>
  <si>
    <t>speaker</t>
  </si>
  <si>
    <t>author</t>
  </si>
  <si>
    <t>relationshipmarketing</t>
  </si>
  <si>
    <t>humor</t>
  </si>
  <si>
    <t>inspiration</t>
  </si>
  <si>
    <t>lifeisbeautiful</t>
  </si>
  <si>
    <t>checklist</t>
  </si>
  <si>
    <t>drops</t>
  </si>
  <si>
    <t>hammer</t>
  </si>
  <si>
    <t>socialmediastrategy</t>
  </si>
  <si>
    <t>digitalse</t>
  </si>
  <si>
    <t>hiring</t>
  </si>
  <si>
    <t>direct</t>
  </si>
  <si>
    <t>correlation</t>
  </si>
  <si>
    <t>34</t>
  </si>
  <si>
    <t>fined</t>
  </si>
  <si>
    <t>turn</t>
  </si>
  <si>
    <t>encounters</t>
  </si>
  <si>
    <t>serendipity</t>
  </si>
  <si>
    <t>pot</t>
  </si>
  <si>
    <t>tapping</t>
  </si>
  <si>
    <t>psychological</t>
  </si>
  <si>
    <t>noise</t>
  </si>
  <si>
    <t>space</t>
  </si>
  <si>
    <t>v</t>
  </si>
  <si>
    <t>handle</t>
  </si>
  <si>
    <t>negative</t>
  </si>
  <si>
    <t>mlm</t>
  </si>
  <si>
    <t>socialcommerce</t>
  </si>
  <si>
    <t>arena</t>
  </si>
  <si>
    <t>stay</t>
  </si>
  <si>
    <t>science</t>
  </si>
  <si>
    <t>helping</t>
  </si>
  <si>
    <t>beat</t>
  </si>
  <si>
    <t>continuous</t>
  </si>
  <si>
    <t>90</t>
  </si>
  <si>
    <t>suited</t>
  </si>
  <si>
    <t>below</t>
  </si>
  <si>
    <t>b2bmarketing</t>
  </si>
  <si>
    <t>demand</t>
  </si>
  <si>
    <t>lance</t>
  </si>
  <si>
    <t>influenceurs</t>
  </si>
  <si>
    <t>skill</t>
  </si>
  <si>
    <t>coldemails</t>
  </si>
  <si>
    <t>clé</t>
  </si>
  <si>
    <t>insister</t>
  </si>
  <si>
    <t>magnífica</t>
  </si>
  <si>
    <t>entrevista</t>
  </si>
  <si>
    <t>gran</t>
  </si>
  <si>
    <t>ejemplo</t>
  </si>
  <si>
    <t>seguir</t>
  </si>
  <si>
    <t>entrevistado</t>
  </si>
  <si>
    <t>así</t>
  </si>
  <si>
    <t>gusto</t>
  </si>
  <si>
    <t>marcapersonal</t>
  </si>
  <si>
    <t>mktng</t>
  </si>
  <si>
    <t>sont</t>
  </si>
  <si>
    <t>linkedin's</t>
  </si>
  <si>
    <t>27</t>
  </si>
  <si>
    <t>billion</t>
  </si>
  <si>
    <t>important</t>
  </si>
  <si>
    <t>presents</t>
  </si>
  <si>
    <t>tremendous</t>
  </si>
  <si>
    <t>bridge</t>
  </si>
  <si>
    <t>mind</t>
  </si>
  <si>
    <t>numbing</t>
  </si>
  <si>
    <t>fully</t>
  </si>
  <si>
    <t>embraced</t>
  </si>
  <si>
    <t>specific</t>
  </si>
  <si>
    <t>working</t>
  </si>
  <si>
    <t>focus</t>
  </si>
  <si>
    <t>partner</t>
  </si>
  <si>
    <t>pm</t>
  </si>
  <si>
    <t>tbt</t>
  </si>
  <si>
    <t>wait</t>
  </si>
  <si>
    <t>item</t>
  </si>
  <si>
    <t>conference</t>
  </si>
  <si>
    <t>kyiv</t>
  </si>
  <si>
    <t>25th</t>
  </si>
  <si>
    <t>item2018</t>
  </si>
  <si>
    <t>itcompany</t>
  </si>
  <si>
    <t>opinionleader</t>
  </si>
  <si>
    <t>frustrating</t>
  </si>
  <si>
    <t>deals</t>
  </si>
  <si>
    <t>84</t>
  </si>
  <si>
    <t>trusting</t>
  </si>
  <si>
    <t>friends</t>
  </si>
  <si>
    <t>family</t>
  </si>
  <si>
    <t>kinds</t>
  </si>
  <si>
    <t>issue</t>
  </si>
  <si>
    <t>easy</t>
  </si>
  <si>
    <t>magazine</t>
  </si>
  <si>
    <t>app</t>
  </si>
  <si>
    <t>l'emailing</t>
  </si>
  <si>
    <t>indispensable</t>
  </si>
  <si>
    <t>outil</t>
  </si>
  <si>
    <t>marketeur</t>
  </si>
  <si>
    <t>networking</t>
  </si>
  <si>
    <t>area</t>
  </si>
  <si>
    <t>already</t>
  </si>
  <si>
    <t>hope</t>
  </si>
  <si>
    <t>services</t>
  </si>
  <si>
    <t>shares</t>
  </si>
  <si>
    <t>utilizes</t>
  </si>
  <si>
    <t>thoughtleader</t>
  </si>
  <si>
    <t>looking</t>
  </si>
  <si>
    <t>jon</t>
  </si>
  <si>
    <t>budget</t>
  </si>
  <si>
    <t>investment</t>
  </si>
  <si>
    <t>themisterfavor</t>
  </si>
  <si>
    <t>kcore</t>
  </si>
  <si>
    <t>singapore</t>
  </si>
  <si>
    <t>digitalmark</t>
  </si>
  <si>
    <t>noticed</t>
  </si>
  <si>
    <t>building</t>
  </si>
  <si>
    <t>trusted</t>
  </si>
  <si>
    <t>advisors</t>
  </si>
  <si>
    <t>busy</t>
  </si>
  <si>
    <t>unusual</t>
  </si>
  <si>
    <t>gain</t>
  </si>
  <si>
    <t>cutting</t>
  </si>
  <si>
    <t>edge</t>
  </si>
  <si>
    <t>sm</t>
  </si>
  <si>
    <t>silent</t>
  </si>
  <si>
    <t>floor</t>
  </si>
  <si>
    <t>gets</t>
  </si>
  <si>
    <t>noisy</t>
  </si>
  <si>
    <t>joke</t>
  </si>
  <si>
    <t>prospect</t>
  </si>
  <si>
    <t>focuses</t>
  </si>
  <si>
    <t>maintaining</t>
  </si>
  <si>
    <t>releasing</t>
  </si>
  <si>
    <t>showcasing</t>
  </si>
  <si>
    <t>elite</t>
  </si>
  <si>
    <t>mario</t>
  </si>
  <si>
    <t>martinez</t>
  </si>
  <si>
    <t>onemob's</t>
  </si>
  <si>
    <t>nimesh</t>
  </si>
  <si>
    <t>gupta</t>
  </si>
  <si>
    <t>sustain</t>
  </si>
  <si>
    <t>years</t>
  </si>
  <si>
    <t>answer</t>
  </si>
  <si>
    <t>photo</t>
  </si>
  <si>
    <t>analyzed</t>
  </si>
  <si>
    <t>clo</t>
  </si>
  <si>
    <t>twist</t>
  </si>
  <si>
    <t>fate</t>
  </si>
  <si>
    <t>socialstrategy</t>
  </si>
  <si>
    <t>department</t>
  </si>
  <si>
    <t>squander</t>
  </si>
  <si>
    <t>targeting</t>
  </si>
  <si>
    <t>interactions</t>
  </si>
  <si>
    <t>topics</t>
  </si>
  <si>
    <t>ml</t>
  </si>
  <si>
    <t>sharing</t>
  </si>
  <si>
    <t>introduces</t>
  </si>
  <si>
    <t>version</t>
  </si>
  <si>
    <t>0</t>
  </si>
  <si>
    <t>définir</t>
  </si>
  <si>
    <t>aligner</t>
  </si>
  <si>
    <t>processus</t>
  </si>
  <si>
    <t>parcours</t>
  </si>
  <si>
    <t>contenu</t>
  </si>
  <si>
    <t>commerciaux</t>
  </si>
  <si>
    <t>straightforward</t>
  </si>
  <si>
    <t>pointers</t>
  </si>
  <si>
    <t>extra</t>
  </si>
  <si>
    <t>zero</t>
  </si>
  <si>
    <t>hamilton's</t>
  </si>
  <si>
    <t>csr</t>
  </si>
  <si>
    <t>crazy</t>
  </si>
  <si>
    <t>overwhelm</t>
  </si>
  <si>
    <t>socialmediaoverwhelm</t>
  </si>
  <si>
    <t>privacy</t>
  </si>
  <si>
    <t>creative</t>
  </si>
  <si>
    <t>hashtag</t>
  </si>
  <si>
    <t>campaigns</t>
  </si>
  <si>
    <t>love</t>
  </si>
  <si>
    <t>worked</t>
  </si>
  <si>
    <t>sale</t>
  </si>
  <si>
    <t>global</t>
  </si>
  <si>
    <t>five</t>
  </si>
  <si>
    <t>delete</t>
  </si>
  <si>
    <t>respect</t>
  </si>
  <si>
    <t>grand</t>
  </si>
  <si>
    <t>intervenantes</t>
  </si>
  <si>
    <t>aurélie</t>
  </si>
  <si>
    <t>dantzikian</t>
  </si>
  <si>
    <t>avocat</t>
  </si>
  <si>
    <t>associé</t>
  </si>
  <si>
    <t>dir</t>
  </si>
  <si>
    <t>soirée</t>
  </si>
  <si>
    <t>droit</t>
  </si>
  <si>
    <t>rgpd</t>
  </si>
  <si>
    <t>donaldtrump</t>
  </si>
  <si>
    <t>breakingtherules</t>
  </si>
  <si>
    <t>bullying</t>
  </si>
  <si>
    <t>advice</t>
  </si>
  <si>
    <t>scorecard</t>
  </si>
  <si>
    <t>publish</t>
  </si>
  <si>
    <t>salesman</t>
  </si>
  <si>
    <t>habits</t>
  </si>
  <si>
    <t>change</t>
  </si>
  <si>
    <t>shout</t>
  </si>
  <si>
    <t>outs</t>
  </si>
  <si>
    <t>keep</t>
  </si>
  <si>
    <t>moving</t>
  </si>
  <si>
    <t>retain</t>
  </si>
  <si>
    <t>discussion</t>
  </si>
  <si>
    <t>panelists</t>
  </si>
  <si>
    <t>invested</t>
  </si>
  <si>
    <t>lifts</t>
  </si>
  <si>
    <t>within</t>
  </si>
  <si>
    <t>call</t>
  </si>
  <si>
    <t>non</t>
  </si>
  <si>
    <t>chances</t>
  </si>
  <si>
    <t>class</t>
  </si>
  <si>
    <t>phone</t>
  </si>
  <si>
    <t>welcomes</t>
  </si>
  <si>
    <t>ingredients</t>
  </si>
  <si>
    <t>executive</t>
  </si>
  <si>
    <t>ongoing</t>
  </si>
  <si>
    <t>coaching</t>
  </si>
  <si>
    <t>gamification</t>
  </si>
  <si>
    <t>qzmenrd4sf</t>
  </si>
  <si>
    <t>debt</t>
  </si>
  <si>
    <t>agency</t>
  </si>
  <si>
    <t>early</t>
  </si>
  <si>
    <t>recover</t>
  </si>
  <si>
    <t>2017</t>
  </si>
  <si>
    <t>implications</t>
  </si>
  <si>
    <t>plan</t>
  </si>
  <si>
    <t>inboundsales</t>
  </si>
  <si>
    <t>efficace</t>
  </si>
  <si>
    <t>through</t>
  </si>
  <si>
    <t>teams</t>
  </si>
  <si>
    <t>productivity</t>
  </si>
  <si>
    <t>sauce</t>
  </si>
  <si>
    <t>démarquer</t>
  </si>
  <si>
    <t>concurrence</t>
  </si>
  <si>
    <t>déterminer</t>
  </si>
  <si>
    <t>z1ov95p6ng</t>
  </si>
  <si>
    <t>twittermarketing</t>
  </si>
  <si>
    <t>ebooks</t>
  </si>
  <si>
    <t>fireupyourbrand</t>
  </si>
  <si>
    <t>workfromhome</t>
  </si>
  <si>
    <t>makemoney</t>
  </si>
  <si>
    <t>getpaidcash</t>
  </si>
  <si>
    <t>careers</t>
  </si>
  <si>
    <t>divinepromokings</t>
  </si>
  <si>
    <t>greatjobstalentedpeople</t>
  </si>
  <si>
    <t>nbryv2uywc</t>
  </si>
  <si>
    <t>chatbots</t>
  </si>
  <si>
    <t>mitä</t>
  </si>
  <si>
    <t>henkilöbrändi</t>
  </si>
  <si>
    <t>découvrir</t>
  </si>
  <si>
    <t>meilleurs</t>
  </si>
  <si>
    <t>blogs</t>
  </si>
  <si>
    <t>web</t>
  </si>
  <si>
    <t>apprendre</t>
  </si>
  <si>
    <t>attirer</t>
  </si>
  <si>
    <t>noticing</t>
  </si>
  <si>
    <t>colleagues</t>
  </si>
  <si>
    <t>enabled</t>
  </si>
  <si>
    <t>approaches</t>
  </si>
  <si>
    <t>collaborazione</t>
  </si>
  <si>
    <t>29</t>
  </si>
  <si>
    <t>milano</t>
  </si>
  <si>
    <t>parlerà</t>
  </si>
  <si>
    <t>dal</t>
  </si>
  <si>
    <t>farsi</t>
  </si>
  <si>
    <t>trovare</t>
  </si>
  <si>
    <t>faced</t>
  </si>
  <si>
    <t>beauty</t>
  </si>
  <si>
    <t>mdna</t>
  </si>
  <si>
    <t>instagramsuccess</t>
  </si>
  <si>
    <t>digitalt</t>
  </si>
  <si>
    <t>sxsw</t>
  </si>
  <si>
    <t>hate</t>
  </si>
  <si>
    <t>tänään</t>
  </si>
  <si>
    <t>learning</t>
  </si>
  <si>
    <t>yllätys</t>
  </si>
  <si>
    <t>confiance</t>
  </si>
  <si>
    <t>tricks</t>
  </si>
  <si>
    <t>nurture</t>
  </si>
  <si>
    <t>conversations</t>
  </si>
  <si>
    <t>playbook</t>
  </si>
  <si>
    <t>consistently</t>
  </si>
  <si>
    <t>applied</t>
  </si>
  <si>
    <t>successes</t>
  </si>
  <si>
    <t>dots</t>
  </si>
  <si>
    <t>concerned</t>
  </si>
  <si>
    <t>tiers</t>
  </si>
  <si>
    <t>abs</t>
  </si>
  <si>
    <t>leveraging</t>
  </si>
  <si>
    <t>give</t>
  </si>
  <si>
    <t>incentives</t>
  </si>
  <si>
    <t>rewards</t>
  </si>
  <si>
    <t>ideas</t>
  </si>
  <si>
    <t>finding</t>
  </si>
  <si>
    <t>makers</t>
  </si>
  <si>
    <t>contentcuration</t>
  </si>
  <si>
    <t>game</t>
  </si>
  <si>
    <t>minute</t>
  </si>
  <si>
    <t>laugh</t>
  </si>
  <si>
    <t>cry</t>
  </si>
  <si>
    <t>both</t>
  </si>
  <si>
    <t>bring</t>
  </si>
  <si>
    <t>member</t>
  </si>
  <si>
    <t>workshops</t>
  </si>
  <si>
    <t>authenticity</t>
  </si>
  <si>
    <t>salesleadership</t>
  </si>
  <si>
    <t>components</t>
  </si>
  <si>
    <t>connect</t>
  </si>
  <si>
    <t>feed</t>
  </si>
  <si>
    <t>cases</t>
  </si>
  <si>
    <t>trying</t>
  </si>
  <si>
    <t>episode</t>
  </si>
  <si>
    <t>feels</t>
  </si>
  <si>
    <t>strongly</t>
  </si>
  <si>
    <t>recognize</t>
  </si>
  <si>
    <t>putting</t>
  </si>
  <si>
    <t>fire</t>
  </si>
  <si>
    <t>writing</t>
  </si>
  <si>
    <t>fail</t>
  </si>
  <si>
    <t>mark</t>
  </si>
  <si>
    <t>calendars</t>
  </si>
  <si>
    <t>chief</t>
  </si>
  <si>
    <t>advisor</t>
  </si>
  <si>
    <t>evangelist</t>
  </si>
  <si>
    <t>upcoming</t>
  </si>
  <si>
    <t>march</t>
  </si>
  <si>
    <t>21st</t>
  </si>
  <si>
    <t>10am</t>
  </si>
  <si>
    <t>serious</t>
  </si>
  <si>
    <t>builds</t>
  </si>
  <si>
    <t>subscribers</t>
  </si>
  <si>
    <t>vídeo</t>
  </si>
  <si>
    <t>1m</t>
  </si>
  <si>
    <t>adobe</t>
  </si>
  <si>
    <t>recuerda</t>
  </si>
  <si>
    <t>va</t>
  </si>
  <si>
    <t>volumen</t>
  </si>
  <si>
    <t>sino</t>
  </si>
  <si>
    <t>rentabilidad</t>
  </si>
  <si>
    <t>flipmyfunnel</t>
  </si>
  <si>
    <t>parleremo</t>
  </si>
  <si>
    <t>sul</t>
  </si>
  <si>
    <t>europe</t>
  </si>
  <si>
    <t>dynamics</t>
  </si>
  <si>
    <t>365</t>
  </si>
  <si>
    <t>finir</t>
  </si>
  <si>
    <t>impatient</t>
  </si>
  <si>
    <t>l'avenir</t>
  </si>
  <si>
    <t>comme</t>
  </si>
  <si>
    <t>l'entreprise</t>
  </si>
  <si>
    <t>socialvideo</t>
  </si>
  <si>
    <t>valued</t>
  </si>
  <si>
    <t>greater</t>
  </si>
  <si>
    <t>understands</t>
  </si>
  <si>
    <t>insights</t>
  </si>
  <si>
    <t>embed</t>
  </si>
  <si>
    <t>onli</t>
  </si>
  <si>
    <t>primer</t>
  </si>
  <si>
    <t>apocalypse</t>
  </si>
  <si>
    <t>internet</t>
  </si>
  <si>
    <t>felt</t>
  </si>
  <si>
    <t>bin</t>
  </si>
  <si>
    <t>called</t>
  </si>
  <si>
    <t>onlinelearning</t>
  </si>
  <si>
    <t>iiot</t>
  </si>
  <si>
    <t>industrialiot</t>
  </si>
  <si>
    <t>famous</t>
  </si>
  <si>
    <t>montée</t>
  </si>
  <si>
    <t>puissance</t>
  </si>
  <si>
    <t>notamment</t>
  </si>
  <si>
    <t>biais</t>
  </si>
  <si>
    <t>faire</t>
  </si>
  <si>
    <t>gagner</t>
  </si>
  <si>
    <t>search</t>
  </si>
  <si>
    <t>rocks</t>
  </si>
  <si>
    <t>prospective</t>
  </si>
  <si>
    <t>asking</t>
  </si>
  <si>
    <t>calculated</t>
  </si>
  <si>
    <t>amount</t>
  </si>
  <si>
    <t>expand</t>
  </si>
  <si>
    <t>simply</t>
  </si>
  <si>
    <t>following</t>
  </si>
  <si>
    <t>onlinesuccess</t>
  </si>
  <si>
    <t>wisdomwednesday</t>
  </si>
  <si>
    <t>souhaitez</t>
  </si>
  <si>
    <t>porte</t>
  </si>
  <si>
    <t>fruits</t>
  </si>
  <si>
    <t>impliquez</t>
  </si>
  <si>
    <t>collaborateurs</t>
  </si>
  <si>
    <t>dans</t>
  </si>
  <si>
    <t>démarche</t>
  </si>
  <si>
    <t>1ygt4z6euy</t>
  </si>
  <si>
    <t>changing</t>
  </si>
  <si>
    <t>away</t>
  </si>
  <si>
    <t>bully</t>
  </si>
  <si>
    <t>colores</t>
  </si>
  <si>
    <t>diferencian</t>
  </si>
  <si>
    <t>marcas</t>
  </si>
  <si>
    <t>provocan</t>
  </si>
  <si>
    <t>asocian</t>
  </si>
  <si>
    <t>significados</t>
  </si>
  <si>
    <t>tengo</t>
  </si>
  <si>
    <t>ningún</t>
  </si>
  <si>
    <t>dato</t>
  </si>
  <si>
    <t>color</t>
  </si>
  <si>
    <t>compra</t>
  </si>
  <si>
    <t>sold</t>
  </si>
  <si>
    <t>continually</t>
  </si>
  <si>
    <t>callers</t>
  </si>
  <si>
    <t>unite</t>
  </si>
  <si>
    <t>motivation</t>
  </si>
  <si>
    <t>motivated</t>
  </si>
  <si>
    <t>six</t>
  </si>
  <si>
    <t>efforts</t>
  </si>
  <si>
    <t>bonus</t>
  </si>
  <si>
    <t>importancia</t>
  </si>
  <si>
    <t>predictions</t>
  </si>
  <si>
    <t>believe</t>
  </si>
  <si>
    <t>engaging</t>
  </si>
  <si>
    <t>dark</t>
  </si>
  <si>
    <t>death</t>
  </si>
  <si>
    <t>organic</t>
  </si>
  <si>
    <t>slow</t>
  </si>
  <si>
    <t>sponsored</t>
  </si>
  <si>
    <t>notions</t>
  </si>
  <si>
    <t>importantes</t>
  </si>
  <si>
    <t>convaincre</t>
  </si>
  <si>
    <t>monitoring</t>
  </si>
  <si>
    <t>excited</t>
  </si>
  <si>
    <t>jakarta</t>
  </si>
  <si>
    <t>indonesia</t>
  </si>
  <si>
    <t>promote</t>
  </si>
  <si>
    <t>office</t>
  </si>
  <si>
    <t>someone</t>
  </si>
  <si>
    <t>vacuum</t>
  </si>
  <si>
    <t>cleaner</t>
  </si>
  <si>
    <t>employed</t>
  </si>
  <si>
    <t>interns</t>
  </si>
  <si>
    <t>sense</t>
  </si>
  <si>
    <t>recognised</t>
  </si>
  <si>
    <t>matter</t>
  </si>
  <si>
    <t>48</t>
  </si>
  <si>
    <t>converse</t>
  </si>
  <si>
    <t>star</t>
  </si>
  <si>
    <t>chuck</t>
  </si>
  <si>
    <t>taylor</t>
  </si>
  <si>
    <t>men</t>
  </si>
  <si>
    <t>36</t>
  </si>
  <si>
    <t>tennis</t>
  </si>
  <si>
    <t>tales</t>
  </si>
  <si>
    <t>xxx</t>
  </si>
  <si>
    <t>vin</t>
  </si>
  <si>
    <t>diesel</t>
  </si>
  <si>
    <t>shorts</t>
  </si>
  <si>
    <t>cherokee</t>
  </si>
  <si>
    <t>shadows</t>
  </si>
  <si>
    <t>diana</t>
  </si>
  <si>
    <t>wales</t>
  </si>
  <si>
    <t>intimate</t>
  </si>
  <si>
    <t>toot</t>
  </si>
  <si>
    <t>scoot</t>
  </si>
  <si>
    <t>barbara</t>
  </si>
  <si>
    <t>johnson</t>
  </si>
  <si>
    <t>banks</t>
  </si>
  <si>
    <t>father</t>
  </si>
  <si>
    <t>thomas</t>
  </si>
  <si>
    <t>j</t>
  </si>
  <si>
    <t>watson</t>
  </si>
  <si>
    <t>fractured</t>
  </si>
  <si>
    <t>karin</t>
  </si>
  <si>
    <t>slaughter</t>
  </si>
  <si>
    <t>jeff</t>
  </si>
  <si>
    <t>lives</t>
  </si>
  <si>
    <t>wilson</t>
  </si>
  <si>
    <t>breast</t>
  </si>
  <si>
    <t>cancer</t>
  </si>
  <si>
    <t>pink</t>
  </si>
  <si>
    <t>ribbon</t>
  </si>
  <si>
    <t>braves</t>
  </si>
  <si>
    <t>jolly</t>
  </si>
  <si>
    <t>rancher</t>
  </si>
  <si>
    <t>candy</t>
  </si>
  <si>
    <t>rawlings</t>
  </si>
  <si>
    <t>derek</t>
  </si>
  <si>
    <t>jeter</t>
  </si>
  <si>
    <t>autograph</t>
  </si>
  <si>
    <t>piano</t>
  </si>
  <si>
    <t>flowers</t>
  </si>
  <si>
    <t>gift</t>
  </si>
  <si>
    <t>handcrafted</t>
  </si>
  <si>
    <t>heavy</t>
  </si>
  <si>
    <t>duty</t>
  </si>
  <si>
    <t>square</t>
  </si>
  <si>
    <t>pottery</t>
  </si>
  <si>
    <t>amf</t>
  </si>
  <si>
    <t>strikeline</t>
  </si>
  <si>
    <t>fedex</t>
  </si>
  <si>
    <t>annual</t>
  </si>
  <si>
    <t>barrick</t>
  </si>
  <si>
    <t>proxy</t>
  </si>
  <si>
    <t>statement</t>
  </si>
  <si>
    <t>banro</t>
  </si>
  <si>
    <t>interim</t>
  </si>
  <si>
    <t>condensed</t>
  </si>
  <si>
    <t>consolidated</t>
  </si>
  <si>
    <t>financial</t>
  </si>
  <si>
    <t>statements</t>
  </si>
  <si>
    <t>flite</t>
  </si>
  <si>
    <t>irons</t>
  </si>
  <si>
    <t>decor</t>
  </si>
  <si>
    <t>units</t>
  </si>
  <si>
    <t>indoor</t>
  </si>
  <si>
    <t>ceiling</t>
  </si>
  <si>
    <t>52in</t>
  </si>
  <si>
    <t>daylesford</t>
  </si>
  <si>
    <t>led</t>
  </si>
  <si>
    <t>fairview</t>
  </si>
  <si>
    <t>heritage</t>
  </si>
  <si>
    <t>bronze</t>
  </si>
  <si>
    <t>bowl</t>
  </si>
  <si>
    <t>pendant</t>
  </si>
  <si>
    <t>maxfli</t>
  </si>
  <si>
    <t>max</t>
  </si>
  <si>
    <t>mixed</t>
  </si>
  <si>
    <t>clubs</t>
  </si>
  <si>
    <t>vhs</t>
  </si>
  <si>
    <t>easton</t>
  </si>
  <si>
    <t>z</t>
  </si>
  <si>
    <t>flex</t>
  </si>
  <si>
    <t>carter</t>
  </si>
  <si>
    <t>franklin</t>
  </si>
  <si>
    <t>rtp</t>
  </si>
  <si>
    <t>phazer</t>
  </si>
  <si>
    <t>abec</t>
  </si>
  <si>
    <t>inline</t>
  </si>
  <si>
    <t>queen</t>
  </si>
  <si>
    <t>collections</t>
  </si>
  <si>
    <t>genuine</t>
  </si>
  <si>
    <t>leather</t>
  </si>
  <si>
    <t>spy</t>
  </si>
  <si>
    <t>satchel</t>
  </si>
  <si>
    <t>defiant</t>
  </si>
  <si>
    <t>270</t>
  </si>
  <si>
    <t>degree</t>
  </si>
  <si>
    <t>rust</t>
  </si>
  <si>
    <t>motion</t>
  </si>
  <si>
    <t>security</t>
  </si>
  <si>
    <t>homesecurity</t>
  </si>
  <si>
    <t>catcher</t>
  </si>
  <si>
    <t>lenox</t>
  </si>
  <si>
    <t>bike</t>
  </si>
  <si>
    <t>safetyfirst</t>
  </si>
  <si>
    <t>bernhelmet</t>
  </si>
  <si>
    <t>bikes</t>
  </si>
  <si>
    <t>semi</t>
  </si>
  <si>
    <t>flush</t>
  </si>
  <si>
    <t>mount</t>
  </si>
  <si>
    <t>shade</t>
  </si>
  <si>
    <t>royal</t>
  </si>
  <si>
    <t>benjamin</t>
  </si>
  <si>
    <t>1728</t>
  </si>
  <si>
    <t>1820</t>
  </si>
  <si>
    <t>edward</t>
  </si>
  <si>
    <t>iii</t>
  </si>
  <si>
    <t>crossing</t>
  </si>
  <si>
    <t>somme</t>
  </si>
  <si>
    <t>puzzle</t>
  </si>
  <si>
    <t>st</t>
  </si>
  <si>
    <t>louis</t>
  </si>
  <si>
    <t>cardinals</t>
  </si>
  <si>
    <t>2006</t>
  </si>
  <si>
    <t>collectors</t>
  </si>
  <si>
    <t>disc</t>
  </si>
  <si>
    <t>marketin</t>
  </si>
  <si>
    <t>montpellier</t>
  </si>
  <si>
    <t>perpignan</t>
  </si>
  <si>
    <t>développement</t>
  </si>
  <si>
    <t>i4emploir</t>
  </si>
  <si>
    <t>i4emploi</t>
  </si>
  <si>
    <t>pleasert</t>
  </si>
  <si>
    <t>cv</t>
  </si>
  <si>
    <t>glue</t>
  </si>
  <si>
    <t>fixes</t>
  </si>
  <si>
    <t>intentdata</t>
  </si>
  <si>
    <t>joking</t>
  </si>
  <si>
    <t>systems</t>
  </si>
  <si>
    <t>digitalbrand</t>
  </si>
  <si>
    <t>doesn</t>
  </si>
  <si>
    <t>complex</t>
  </si>
  <si>
    <t>landscape</t>
  </si>
  <si>
    <t>current</t>
  </si>
  <si>
    <t>master</t>
  </si>
  <si>
    <t>techniques</t>
  </si>
  <si>
    <t>salestraining</t>
  </si>
  <si>
    <t>artificialintelligence</t>
  </si>
  <si>
    <t>worst</t>
  </si>
  <si>
    <t>standards</t>
  </si>
  <si>
    <t>gang</t>
  </si>
  <si>
    <t>pune</t>
  </si>
  <si>
    <t>equals</t>
  </si>
  <si>
    <t>6000</t>
  </si>
  <si>
    <t>fake</t>
  </si>
  <si>
    <t>próximo</t>
  </si>
  <si>
    <t>martes</t>
  </si>
  <si>
    <t>18h</t>
  </si>
  <si>
    <t>19h</t>
  </si>
  <si>
    <t>daré</t>
  </si>
  <si>
    <t>keynote</t>
  </si>
  <si>
    <t>sobre</t>
  </si>
  <si>
    <t>wtc</t>
  </si>
  <si>
    <t>huge</t>
  </si>
  <si>
    <t>nlp</t>
  </si>
  <si>
    <t>neuro</t>
  </si>
  <si>
    <t>linguistic</t>
  </si>
  <si>
    <t>programming</t>
  </si>
  <si>
    <t>gives</t>
  </si>
  <si>
    <t>down</t>
  </si>
  <si>
    <t>epic</t>
  </si>
  <si>
    <t>rate</t>
  </si>
  <si>
    <t>true</t>
  </si>
  <si>
    <t>oppinion</t>
  </si>
  <si>
    <t>golden</t>
  </si>
  <si>
    <t>customer's</t>
  </si>
  <si>
    <t>empowering</t>
  </si>
  <si>
    <t>towards</t>
  </si>
  <si>
    <t>forbes</t>
  </si>
  <si>
    <t>59</t>
  </si>
  <si>
    <t>senior</t>
  </si>
  <si>
    <t>executives</t>
  </si>
  <si>
    <t>prefer</t>
  </si>
  <si>
    <t>text</t>
  </si>
  <si>
    <t>never</t>
  </si>
  <si>
    <t>replace</t>
  </si>
  <si>
    <t>passez</t>
  </si>
  <si>
    <t>vitesse</t>
  </si>
  <si>
    <t>supérieure</t>
  </si>
  <si>
    <t>vidéos</t>
  </si>
  <si>
    <t>natives</t>
  </si>
  <si>
    <t>roxim_promotion</t>
  </si>
  <si>
    <t>gérer</t>
  </si>
  <si>
    <t>ts</t>
  </si>
  <si>
    <t>analyt</t>
  </si>
  <si>
    <t>created</t>
  </si>
  <si>
    <t>optimized</t>
  </si>
  <si>
    <t>provided</t>
  </si>
  <si>
    <t>done</t>
  </si>
  <si>
    <t>harder</t>
  </si>
  <si>
    <t>storm</t>
  </si>
  <si>
    <t>disneyland</t>
  </si>
  <si>
    <t>débarque</t>
  </si>
  <si>
    <t>développer</t>
  </si>
  <si>
    <t>personnel</t>
  </si>
  <si>
    <t>équipes</t>
  </si>
  <si>
    <t>atelier</t>
  </si>
  <si>
    <t>pratique</t>
  </si>
  <si>
    <t>ça</t>
  </si>
  <si>
    <t>moment</t>
  </si>
  <si>
    <t>toulouse</t>
  </si>
  <si>
    <t>promo</t>
  </si>
  <si>
    <t>cm7</t>
  </si>
  <si>
    <t>ondes</t>
  </si>
  <si>
    <t>yeah</t>
  </si>
  <si>
    <t>j'ai</t>
  </si>
  <si>
    <t>eu</t>
  </si>
  <si>
    <t>plaisir</t>
  </si>
  <si>
    <t>d'animer</t>
  </si>
  <si>
    <t>nouvelles</t>
  </si>
  <si>
    <t>tus</t>
  </si>
  <si>
    <t>ventas</t>
  </si>
  <si>
    <t>somebody</t>
  </si>
  <si>
    <t>asks</t>
  </si>
  <si>
    <t>itw</t>
  </si>
  <si>
    <t>programme</t>
  </si>
  <si>
    <t>réussi</t>
  </si>
  <si>
    <t>doit</t>
  </si>
  <si>
    <t>enablement</t>
  </si>
  <si>
    <t>cio</t>
  </si>
  <si>
    <t>leap</t>
  </si>
  <si>
    <t>ecom</t>
  </si>
  <si>
    <t>achieve</t>
  </si>
  <si>
    <t>leuke</t>
  </si>
  <si>
    <t>vacature</t>
  </si>
  <si>
    <t>samen</t>
  </si>
  <si>
    <t>kwikmaaktverschil</t>
  </si>
  <si>
    <t>vero</t>
  </si>
  <si>
    <t>nouveau</t>
  </si>
  <si>
    <t>réseau</t>
  </si>
  <si>
    <t>défie</t>
  </si>
  <si>
    <t>sem</t>
  </si>
  <si>
    <t>crees</t>
  </si>
  <si>
    <t>verdad</t>
  </si>
  <si>
    <t>tienes</t>
  </si>
  <si>
    <t>trabajado</t>
  </si>
  <si>
    <t>seguro</t>
  </si>
  <si>
    <t>pone</t>
  </si>
  <si>
    <t>prueba</t>
  </si>
  <si>
    <t>Count</t>
  </si>
  <si>
    <t>Salience</t>
  </si>
  <si>
    <t>(Entire graph)</t>
  </si>
  <si>
    <t>Word on Sentiment List #1: Positive</t>
  </si>
  <si>
    <t>Word on Sentiment List #2: Negative</t>
  </si>
  <si>
    <t>Word on Sentiment List #3: Angry/Violent</t>
  </si>
  <si>
    <t>Word 1</t>
  </si>
  <si>
    <t>Word 2</t>
  </si>
  <si>
    <t>Mutual Information</t>
  </si>
  <si>
    <t>Word1 on Sentiment List #1: Positive</t>
  </si>
  <si>
    <t>Word1 on Sentiment List #2: Negative</t>
  </si>
  <si>
    <t>Word1 on Sentiment List #3: Angry/Violent</t>
  </si>
  <si>
    <t>Word2 on Sentiment List #1: Positive</t>
  </si>
  <si>
    <t>Word2 on Sentiment List #2: Negative</t>
  </si>
  <si>
    <t>Word2 on Sentiment List #3: Angry/Violent</t>
  </si>
  <si>
    <t>Sentiment List #1: Positive Word Count</t>
  </si>
  <si>
    <t>Sentiment List #1: Positive Word Percentage (%)</t>
  </si>
  <si>
    <t>Sentiment List #2: Negative Word Count</t>
  </si>
  <si>
    <t>Sentiment List #2: Negative Word Percentage (%)</t>
  </si>
  <si>
    <t>Sentiment List #3: Angry/Violent Word Count</t>
  </si>
  <si>
    <t>Sentiment List #3: Angry/Violent Word Percentage (%)</t>
  </si>
  <si>
    <t>Non-categorized Word Count</t>
  </si>
  <si>
    <t>Non-categorized Word Percentage (%)</t>
  </si>
  <si>
    <t>Edge Content Word Count</t>
  </si>
  <si>
    <t>Vertex Content Word Count</t>
  </si>
  <si>
    <t>Group Content Word Count</t>
  </si>
  <si>
    <t>Not Applicable</t>
  </si>
  <si>
    <t>Top 10 Vertices, Ranked by Betweenness Centrality</t>
  </si>
  <si>
    <t>Count of Tweet Date (UTC)</t>
  </si>
  <si>
    <t>Row Labels</t>
  </si>
  <si>
    <t>Grand Total</t>
  </si>
  <si>
    <t>2015</t>
  </si>
  <si>
    <t>May</t>
  </si>
  <si>
    <t>18-May</t>
  </si>
  <si>
    <t>12 PM</t>
  </si>
  <si>
    <t>25-May</t>
  </si>
  <si>
    <t>8 PM</t>
  </si>
  <si>
    <t>27-May</t>
  </si>
  <si>
    <t>4 AM</t>
  </si>
  <si>
    <t>Jun</t>
  </si>
  <si>
    <t>20-Jun</t>
  </si>
  <si>
    <t>6 PM</t>
  </si>
  <si>
    <t>26-Jun</t>
  </si>
  <si>
    <t>27-Jun</t>
  </si>
  <si>
    <t>9 AM</t>
  </si>
  <si>
    <t>Aug</t>
  </si>
  <si>
    <t>29-Aug</t>
  </si>
  <si>
    <t>5 PM</t>
  </si>
  <si>
    <t>Nov</t>
  </si>
  <si>
    <t>8-Nov</t>
  </si>
  <si>
    <t>4 PM</t>
  </si>
  <si>
    <t>24-Nov</t>
  </si>
  <si>
    <t>Jan</t>
  </si>
  <si>
    <t>1-Jan</t>
  </si>
  <si>
    <t>7 PM</t>
  </si>
  <si>
    <t>3-Jan</t>
  </si>
  <si>
    <t>1 PM</t>
  </si>
  <si>
    <t>4-Jan</t>
  </si>
  <si>
    <t>11 PM</t>
  </si>
  <si>
    <t>12-Jan</t>
  </si>
  <si>
    <t>9 PM</t>
  </si>
  <si>
    <t>25-Jan</t>
  </si>
  <si>
    <t>3 PM</t>
  </si>
  <si>
    <t>26-Jan</t>
  </si>
  <si>
    <t>11 AM</t>
  </si>
  <si>
    <t>Feb</t>
  </si>
  <si>
    <t>11-Feb</t>
  </si>
  <si>
    <t>2 AM</t>
  </si>
  <si>
    <t>Mar</t>
  </si>
  <si>
    <t>1-Mar</t>
  </si>
  <si>
    <t>2-Mar</t>
  </si>
  <si>
    <t>6 AM</t>
  </si>
  <si>
    <t>3-Mar</t>
  </si>
  <si>
    <t>4-Mar</t>
  </si>
  <si>
    <t>3 AM</t>
  </si>
  <si>
    <t>5-Mar</t>
  </si>
  <si>
    <t>10 AM</t>
  </si>
  <si>
    <t>2 PM</t>
  </si>
  <si>
    <t>6-Mar</t>
  </si>
  <si>
    <t>1 AM</t>
  </si>
  <si>
    <t>5 AM</t>
  </si>
  <si>
    <t>8 AM</t>
  </si>
  <si>
    <t>10 PM</t>
  </si>
  <si>
    <t>7-Mar</t>
  </si>
  <si>
    <t>12 AM</t>
  </si>
  <si>
    <t>7 AM</t>
  </si>
  <si>
    <t>8-Mar</t>
  </si>
  <si>
    <t>9-Mar</t>
  </si>
  <si>
    <t>10-Mar</t>
  </si>
  <si>
    <t>11-Mar</t>
  </si>
  <si>
    <t>12-Mar</t>
  </si>
  <si>
    <t>13-Mar</t>
  </si>
  <si>
    <t>14-Mar</t>
  </si>
  <si>
    <t>15-Mar</t>
  </si>
  <si>
    <t>16-Mar</t>
  </si>
  <si>
    <t>17-Mar</t>
  </si>
  <si>
    <t>18-Mar</t>
  </si>
  <si>
    <t>19-Mar</t>
  </si>
  <si>
    <t>128, 128, 128</t>
  </si>
  <si>
    <t>135, 121, 121</t>
  </si>
  <si>
    <t>164, 92, 92</t>
  </si>
  <si>
    <t>174, 82, 82</t>
  </si>
  <si>
    <t>193, 62, 62</t>
  </si>
  <si>
    <t>154, 102, 102</t>
  </si>
  <si>
    <t>144, 112, 112</t>
  </si>
  <si>
    <t>Red</t>
  </si>
  <si>
    <t>199, 56, 56</t>
  </si>
  <si>
    <t>229, 26, 26</t>
  </si>
  <si>
    <t>219, 36, 36</t>
  </si>
  <si>
    <t>184, 72, 72</t>
  </si>
  <si>
    <t>209, 46, 46</t>
  </si>
  <si>
    <t>248, 7, 7</t>
  </si>
  <si>
    <t>239, 16, 16</t>
  </si>
  <si>
    <t>G1: socialselling linkedin social selling sales socialmedia marketing socialmediamarketing need smm</t>
  </si>
  <si>
    <t>G2: socialselling digitalleadersa timothy_hughes digitalselling digitalsales social sales socialmedia socialsales marketing</t>
  </si>
  <si>
    <t>G3: socialselling sales govengreso sap training bernieborges sapradio best kirstenboileau m_3jr</t>
  </si>
  <si>
    <t>G4: twitter socialfave themrfave socialselling arkangelscrap smm pakman caseynewton thomaspower themrblueprint</t>
  </si>
  <si>
    <t>G5: socialselling digitalmarketing socialmedia marketing blog inboundmarketing qui parle sales contentmarketing</t>
  </si>
  <si>
    <t>G6: socialselling marketing mikeschiemer socialmedia sales smm social 10 tips 5</t>
  </si>
  <si>
    <t>G7: importance kpis social media marketing socialmedia socialmediamarketing linkedin denniskoutoudis</t>
  </si>
  <si>
    <t>G8: likes real facebook followers fan page check out details order</t>
  </si>
  <si>
    <t>G9: socialselling sales nimble video crm gabevillamizar jon_ferrara linkedin profile navigator</t>
  </si>
  <si>
    <t>G10: b2b socialselling social sales nealschaffer marketing more selling media follow</t>
  </si>
  <si>
    <t>G11: milanodigitalweek socialselling ibmitalia anche partecipa alla alcuni appuntamenti sui temi</t>
  </si>
  <si>
    <t>G12: próximo martes 13 marzo 18h 19h daré keynote sobre socialselling</t>
  </si>
  <si>
    <t>G13: socialselling sales skillslabio content olliewhitfield_ science helping professionals beat continuous</t>
  </si>
  <si>
    <t>G14: ebay seo marketing shopsmall smallbusiness smallbiz liquidation ebaymobile ecommerce socialselling</t>
  </si>
  <si>
    <t>G15: more sales socialselling leads want customers here's posts drive juanblanco76</t>
  </si>
  <si>
    <t>G16: digital 3 use improve oraclepartners skills w webinars 1 oracle</t>
  </si>
  <si>
    <t>G17: tips selling coworking spaces includedco socialselling lastbabyboomer</t>
  </si>
  <si>
    <t>G18: socialselling cyril_bladier clé prospection commerciale insister businesson_line brunofridl b2b</t>
  </si>
  <si>
    <t>G19: et grand merci à nos intervenantes aurélie dantzikian avocat associé</t>
  </si>
  <si>
    <t>G21: marketing gt pour socialselling sur linkedin kokasexton au par emarketing_fr</t>
  </si>
  <si>
    <t>G22: socialselling need marketers think data scientists cmicontent linkedin leadgeneration three</t>
  </si>
  <si>
    <t>G23: leadgeneration socialselling 4 tools skyrocket social media lilachbullock linkedin</t>
  </si>
  <si>
    <t>G24: andrea_boscaro linkedin inglese il di socialselling usate social media professionalmente</t>
  </si>
  <si>
    <t>G25: et formation des équipes commerciales eniservice editionseni au socialselling avec</t>
  </si>
  <si>
    <t>G26: formation socialselling des equipes groupamage pourquoi social selling permet construire</t>
  </si>
  <si>
    <t>G27: 6 action items include socialselling agenda emilyceskavich social_hire salesstartegy</t>
  </si>
  <si>
    <t>G28: smartphones record 1 2 trillion digital photos last year thanks</t>
  </si>
  <si>
    <t>G29: contentmarketing digital marketing funnel growthhacking blogging digitalmarketing infographic smm analytics</t>
  </si>
  <si>
    <t>G30: 11 tips tactics expert level socialselling sproutsocial</t>
  </si>
  <si>
    <t>G31: chatbot vs live customer service rep socialselling smmw18 searchcrm</t>
  </si>
  <si>
    <t>G32: myynti laurapaakkonen tänään yllätys socialselling helttihealthy</t>
  </si>
  <si>
    <t>G33: mark calendars join jill_rowley marketo s chief growth advisor socialselling</t>
  </si>
  <si>
    <t>G34: contentmarketing digital marketing funnel growthhacking blogging digitalmarketing infographic smm analytics</t>
  </si>
  <si>
    <t>G35: socialselling bestof marketing et 1min30 comment l'inbound réunit il sales</t>
  </si>
  <si>
    <t>G36: future selling talkshoplive check out first socialselling show latest book</t>
  </si>
  <si>
    <t>G37: et socialselling à migueldelecourt merci immense pour moment unique ifocop</t>
  </si>
  <si>
    <t>G38: socialselling marketingprofs</t>
  </si>
  <si>
    <t>G40: emarketersocial magnífica entrevista omar_autoempleo gran ejemplo seguir entrevistado así da</t>
  </si>
  <si>
    <t>G41: socialselling challenge sales stats age linkedin's 27 billion people use</t>
  </si>
  <si>
    <t>G42: download free issue social selling made easy magazine available now</t>
  </si>
  <si>
    <t>G43: sales 10 best courses online mastery smallbusiness smallbiz entrepreneur ecommerce</t>
  </si>
  <si>
    <t>G44: social selling power extra zero roger hamilton's socialselling event boosts</t>
  </si>
  <si>
    <t>G45: sales teams unlock productivity increase power social mysales4life</t>
  </si>
  <si>
    <t>G46: comment déterminer ses objectifs social media https t co z1ov95p6ng</t>
  </si>
  <si>
    <t>G47: marketing content video blog socialselling chucka0099 2018 books new ebooks</t>
  </si>
  <si>
    <t>G48: découvrir les 40 meilleurs blogs web marketing pour apprendre à</t>
  </si>
  <si>
    <t>G49: linkedin sales here one noticing problem asked few colleagues clients</t>
  </si>
  <si>
    <t>G51: smm socbiz socialselling employeeadvocacy social</t>
  </si>
  <si>
    <t>G52: kicked first many socialselling workshops equifax uk today authenticity everything</t>
  </si>
  <si>
    <t>G53: digitalmstream 4 smart ways social media marketing elevate sales socialmedia</t>
  </si>
  <si>
    <t>G54: kim garst successtrain socialmedia best kimgarst top three ways builds</t>
  </si>
  <si>
    <t>G55: digitalsales socialselling retailmeeting buen vídeo 1m adobe nos recuerda mundo</t>
  </si>
  <si>
    <t>G56: marketing 9 surprising facebook tips small businesses actually work https</t>
  </si>
  <si>
    <t>G57: 25 ways build better backlinks infographic data bigdata analytics inbound</t>
  </si>
  <si>
    <t>G58: socialselling sassoftware m excited jakarta indonesia promote office</t>
  </si>
  <si>
    <t>G59: socialmedia socialselling evankirstel b2b complex landscape interview w</t>
  </si>
  <si>
    <t>G60: tu linkedin mariangelesber quieres saber índice social comprueba ssi vía</t>
  </si>
  <si>
    <t>G61: social selling socialmedia socialselling golden rule solve customer's problem empowering</t>
  </si>
  <si>
    <t>G62: great infographic socialselling b2bmktgacademy socbiz smm</t>
  </si>
  <si>
    <t>G63: small business owners managers free training session using socialmedia lead</t>
  </si>
  <si>
    <t>G64: socialselling waywebdigital disneyland débarque sur google street view automation vero</t>
  </si>
  <si>
    <t>G65: leuke vacature samen socialselling mkbomzetcoach kwikmaaktverschil</t>
  </si>
  <si>
    <t>G66: tu perfil crees verdad tienes trabajado linkedin seguro ingesaez pone</t>
  </si>
  <si>
    <t>G68: socialselling social media used virtual</t>
  </si>
  <si>
    <t>G69: influandsell socialselling lance site marketingdigital influenceurs</t>
  </si>
  <si>
    <t>G70: digitalleadersa timothy_hughes sales socialselling salestips digitalselling more fancy training salesperson</t>
  </si>
  <si>
    <t>G71: meet item conference kyiv 24 25th item2018 conferences itcompany opinionleader</t>
  </si>
  <si>
    <t>G74: 6 effective ways deal social media overwhelm socialmedia socialmediaoverwhelm</t>
  </si>
  <si>
    <t>G76: podcast social media</t>
  </si>
  <si>
    <t>G77: instagram marketing strategies martech digitalmarketing makeyourownlane defstar5 socialmediamarketing</t>
  </si>
  <si>
    <t>G78: socialmedia</t>
  </si>
  <si>
    <t>G79: prat</t>
  </si>
  <si>
    <t>G80: use twitter business twittermarketing socialselling marketing</t>
  </si>
  <si>
    <t>G81: skincare</t>
  </si>
  <si>
    <t>G82: know linkedin 5 reasons employees socialselling</t>
  </si>
  <si>
    <t>G84: management pour finir avec impatient l'équipe c'est l'avenir vente comme</t>
  </si>
  <si>
    <t>G85: viralseed socialselling youtube na videomarketing video socialvideo</t>
  </si>
  <si>
    <t>G86: montée puissance social selling et notamment par biais linked comment</t>
  </si>
  <si>
    <t>G87: smm social 3 digitalmarketing media danielakillus contentmarketing roi socialmediamarketing marketingtips</t>
  </si>
  <si>
    <t>G88: colores diferencian marcas provocan emociones les asocian significados tengo ningún</t>
  </si>
  <si>
    <t>G89: here six ways measure sales social media efforts bonus tutorial</t>
  </si>
  <si>
    <t>G90: content social tsscltd 3 predictions believe impact media strategy 2018</t>
  </si>
  <si>
    <t>G93: marketing cooperate communications true oppinion even more pr</t>
  </si>
  <si>
    <t>G94: according forbes 59 senior executives prefer watch video read text</t>
  </si>
  <si>
    <t>G95: make sure created optimized personal company profiles social media provided</t>
  </si>
  <si>
    <t>G96: cost expert</t>
  </si>
  <si>
    <t>G99: selling social media same socialselling socialmedia</t>
  </si>
  <si>
    <t>G100: contentmarketing digital marketing funnel growthhacking blogging digitalmarketing infographic smm</t>
  </si>
  <si>
    <t>Autofill Workbook Results</t>
  </si>
  <si>
    <t>Edge Weight▓1▓15▓0▓True▓Gray▓Red▓▓Edge Weight▓1▓15▓0▓3▓10▓False▓Edge Weight▓1▓15▓0▓35▓12▓False▓▓0▓0▓0▓True▓Black▓Black▓▓Followers▓0▓2670333▓0▓162▓1000▓False▓▓0▓0▓0▓0▓0▓False▓▓0▓0▓0▓0▓0▓False▓▓0▓0▓0▓0▓0▓False</t>
  </si>
  <si>
    <t>GraphSource░GraphServerTwitterSearch▓GraphTerm░socialselling ▓ImportDescription░The graph represents a network of 788 Twitter users whose tweets in the requested range contained "socialselling ", or who were replied to or mentioned in those tweets.  The network was obtained from the NodeXL Graph Server on Tuesday, 20 March 2018 at 12:42 UTC._x000D_
_x000D_
The requested start date was Tuesday, 20 March 2018 at 00:01 UTC and the maximum number of days (going backward) was 14._x000D_
_x000D_
The maximum number of tweets collected was 5,000._x000D_
_x000D_
The tweets in the network were tweeted over the 13-day, 0-hour, 13-minute period from Tuesday, 06 March 2018 at 15:29 UTC to Monday, 19 March 2018 at 15:42 UTC._x000D_
_x000D_
Additional tweets that were mentioned in this data set were also collected from prior time periods.  These tweets may expand the complete time period of the data._x000D_
_x000D_
There is an edge for each "replies-to" relationship in a tweet, an edge for each "mentions" relationship in a tweet, and a self-loop edge for each tweet that is not a "replies-to" or "mentions".▓GroupingDescription░The graph's vertices were grouped by cluster using the Clauset-Newman-Moore cluster algorithm.▓LayoutAlgorithm░The graph was laid out using the Harel-Koren Fast Multiscale layout algorithm.▓GraphDirectedness░The graph is directed.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</si>
</sst>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29">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4" fontId="11" fillId="9" borderId="5" xfId="0" applyNumberFormat="1" applyFont="1" applyFill="1" applyBorder="1"/>
    <xf numFmtId="0" fontId="11" fillId="9" borderId="6" xfId="0" applyNumberFormat="1" applyFont="1" applyFill="1" applyBorder="1"/>
    <xf numFmtId="0" fontId="11" fillId="9" borderId="5" xfId="0" applyNumberFormat="1" applyFont="1" applyFill="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Alignment="1"/>
    <xf numFmtId="0" fontId="13" fillId="0" borderId="0" xfId="9" applyFill="1" applyAlignment="1"/>
    <xf numFmtId="0" fontId="0" fillId="0" borderId="0" xfId="0" quotePrefix="1" applyAlignment="1"/>
    <xf numFmtId="0" fontId="0" fillId="0" borderId="0" xfId="0" quotePrefix="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0" fillId="5" borderId="12" xfId="4" applyNumberFormat="1" applyFont="1" applyBorder="1"/>
    <xf numFmtId="0" fontId="11" fillId="5" borderId="12" xfId="4" applyNumberFormat="1" applyFont="1" applyBorder="1"/>
    <xf numFmtId="49" fontId="6" fillId="6" borderId="12" xfId="6" applyNumberFormat="1" applyBorder="1"/>
    <xf numFmtId="0" fontId="0" fillId="3" borderId="12" xfId="7" applyNumberFormat="1" applyFont="1" applyBorder="1"/>
    <xf numFmtId="0" fontId="11" fillId="2" borderId="12" xfId="1" applyNumberFormat="1" applyFont="1" applyBorder="1"/>
    <xf numFmtId="0" fontId="5" fillId="2" borderId="12" xfId="1" applyNumberFormat="1" applyBorder="1"/>
    <xf numFmtId="0" fontId="0" fillId="5" borderId="11" xfId="4" applyNumberFormat="1" applyFont="1" applyBorder="1"/>
    <xf numFmtId="0" fontId="11" fillId="5" borderId="11" xfId="4" applyNumberFormat="1" applyFont="1" applyBorder="1"/>
    <xf numFmtId="49" fontId="6" fillId="6" borderId="11" xfId="6" applyNumberFormat="1" applyBorder="1"/>
    <xf numFmtId="0" fontId="0" fillId="3" borderId="11" xfId="7" applyNumberFormat="1" applyFont="1" applyBorder="1"/>
    <xf numFmtId="0" fontId="11" fillId="2" borderId="11" xfId="1" applyNumberFormat="1" applyFont="1" applyBorder="1"/>
    <xf numFmtId="0" fontId="0" fillId="2" borderId="11" xfId="1" applyNumberFormat="1" applyFont="1" applyBorder="1"/>
    <xf numFmtId="49" fontId="0" fillId="0" borderId="0" xfId="0" applyNumberFormat="1" applyAlignment="1"/>
    <xf numFmtId="0" fontId="0" fillId="0" borderId="0" xfId="3" applyFont="1" applyAlignment="1"/>
    <xf numFmtId="0" fontId="0" fillId="0" borderId="0" xfId="3" applyFont="1" applyAlignment="1">
      <alignment wrapText="1"/>
    </xf>
    <xf numFmtId="0" fontId="5" fillId="4" borderId="1" xfId="5" applyNumberFormat="1" applyAlignment="1">
      <alignment wrapText="1"/>
    </xf>
    <xf numFmtId="0" fontId="5" fillId="5" borderId="1" xfId="8" applyNumberFormat="1" applyAlignment="1"/>
    <xf numFmtId="49" fontId="5" fillId="4" borderId="1" xfId="5" applyNumberFormat="1" applyAlignment="1">
      <alignment wrapText="1"/>
    </xf>
    <xf numFmtId="1" fontId="5" fillId="4" borderId="1" xfId="5" quotePrefix="1" applyNumberFormat="1" applyAlignment="1"/>
    <xf numFmtId="167" fontId="0" fillId="0" borderId="0" xfId="0" applyNumberFormat="1" applyAlignment="1"/>
    <xf numFmtId="167" fontId="0" fillId="0" borderId="0" xfId="0" quotePrefix="1" applyNumberFormat="1" applyAlignment="1"/>
    <xf numFmtId="167" fontId="5" fillId="4" borderId="1" xfId="5" quotePrefix="1" applyNumberFormat="1" applyAlignme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22" fontId="0" fillId="0" borderId="0" xfId="0" applyNumberFormat="1" applyAlignment="1">
      <alignment horizontal="left" indent="3"/>
    </xf>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496">
    <dxf>
      <numFmt numFmtId="1" formatCode="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dxf>
    <dxf>
      <alignment horizontal="general" vertical="bottom" textRotation="0" wrapText="0" indent="0" justifyLastLine="0" shrinkToFit="0" readingOrder="0"/>
      <border outline="0">
        <left style="thin">
          <color theme="0"/>
        </lef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border outline="0">
        <right style="thin">
          <color theme="0"/>
        </right>
      </border>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border outline="0">
        <right style="thin">
          <color theme="0"/>
        </right>
      </border>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30" formatCode="@"/>
    </dxf>
    <dxf>
      <numFmt numFmtId="30" formatCode="@"/>
    </dxf>
    <dxf>
      <font>
        <b val="0"/>
        <i val="0"/>
        <strike val="0"/>
        <condense val="0"/>
        <extend val="0"/>
        <outline val="0"/>
        <shadow val="0"/>
        <u val="none"/>
        <vertAlign val="baseline"/>
        <sz val="11"/>
        <color theme="1"/>
        <name val="Calibri"/>
        <scheme val="minor"/>
      </font>
      <numFmt numFmtId="0" formatCode="General"/>
    </dxf>
    <dxf>
      <numFmt numFmtId="30" formatCode="@"/>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495"/>
      <tableStyleElement type="headerRow" dxfId="494"/>
    </tableStyle>
    <tableStyle name="NodeXL Table" pivot="0" count="1">
      <tableStyleElement type="headerRow" dxfId="49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Metrics'!$E$2:$E$57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ser>
        <c:dLbls>
          <c:showLegendKey val="0"/>
          <c:showVal val="0"/>
          <c:showCatName val="0"/>
          <c:showSerName val="0"/>
          <c:showPercent val="0"/>
          <c:showBubbleSize val="0"/>
        </c:dLbls>
        <c:gapWidth val="0"/>
        <c:axId val="-403367248"/>
        <c:axId val="-403371056"/>
      </c:barChart>
      <c:catAx>
        <c:axId val="-40336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403371056"/>
        <c:crosses val="autoZero"/>
        <c:auto val="1"/>
        <c:lblAlgn val="ctr"/>
        <c:lblOffset val="100"/>
        <c:noMultiLvlLbl val="0"/>
      </c:catAx>
      <c:valAx>
        <c:axId val="-40337105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40336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302</c:v>
                </c:pt>
              </c:strCache>
            </c:strRef>
          </c:tx>
          <c:spPr>
            <a:solidFill>
              <a:schemeClr val="accent1"/>
            </a:solidFill>
          </c:spPr>
          <c:invertIfNegative val="0"/>
          <c:cat>
            <c:numRef>
              <c:f>'Overall Metrics'!$F$2:$F$57</c:f>
              <c:numCache>
                <c:formatCode>#,##0.00</c:formatCode>
                <c:ptCount val="56"/>
                <c:pt idx="0">
                  <c:v>0</c:v>
                </c:pt>
                <c:pt idx="1">
                  <c:v>0.8</c:v>
                </c:pt>
                <c:pt idx="2">
                  <c:v>1.6</c:v>
                </c:pt>
                <c:pt idx="3">
                  <c:v>2.4000000000000004</c:v>
                </c:pt>
                <c:pt idx="4">
                  <c:v>3.2</c:v>
                </c:pt>
                <c:pt idx="5">
                  <c:v>4</c:v>
                </c:pt>
                <c:pt idx="6">
                  <c:v>4.8</c:v>
                </c:pt>
                <c:pt idx="7">
                  <c:v>5.6</c:v>
                </c:pt>
                <c:pt idx="8">
                  <c:v>6.3999999999999995</c:v>
                </c:pt>
                <c:pt idx="9">
                  <c:v>7.1999999999999993</c:v>
                </c:pt>
                <c:pt idx="10">
                  <c:v>7.9999999999999991</c:v>
                </c:pt>
                <c:pt idx="11">
                  <c:v>8.7999999999999989</c:v>
                </c:pt>
                <c:pt idx="12">
                  <c:v>9.6</c:v>
                </c:pt>
                <c:pt idx="13">
                  <c:v>10.4</c:v>
                </c:pt>
                <c:pt idx="14">
                  <c:v>11.200000000000001</c:v>
                </c:pt>
                <c:pt idx="15">
                  <c:v>12.000000000000002</c:v>
                </c:pt>
                <c:pt idx="16">
                  <c:v>12.800000000000002</c:v>
                </c:pt>
                <c:pt idx="17">
                  <c:v>13.600000000000003</c:v>
                </c:pt>
                <c:pt idx="18">
                  <c:v>14.400000000000004</c:v>
                </c:pt>
                <c:pt idx="19">
                  <c:v>15.200000000000005</c:v>
                </c:pt>
                <c:pt idx="20">
                  <c:v>16.000000000000004</c:v>
                </c:pt>
                <c:pt idx="21">
                  <c:v>16.800000000000004</c:v>
                </c:pt>
                <c:pt idx="22">
                  <c:v>17.600000000000005</c:v>
                </c:pt>
                <c:pt idx="23">
                  <c:v>18.400000000000006</c:v>
                </c:pt>
                <c:pt idx="24">
                  <c:v>19.200000000000006</c:v>
                </c:pt>
                <c:pt idx="26">
                  <c:v>20.000000000000007</c:v>
                </c:pt>
                <c:pt idx="38">
                  <c:v>20.800000000000008</c:v>
                </c:pt>
                <c:pt idx="39">
                  <c:v>21.600000000000009</c:v>
                </c:pt>
                <c:pt idx="40">
                  <c:v>22.400000000000009</c:v>
                </c:pt>
                <c:pt idx="41">
                  <c:v>23.20000000000001</c:v>
                </c:pt>
                <c:pt idx="42">
                  <c:v>24.000000000000011</c:v>
                </c:pt>
                <c:pt idx="43">
                  <c:v>24.800000000000011</c:v>
                </c:pt>
                <c:pt idx="44">
                  <c:v>25.600000000000012</c:v>
                </c:pt>
                <c:pt idx="45">
                  <c:v>26.400000000000013</c:v>
                </c:pt>
                <c:pt idx="46">
                  <c:v>27.200000000000014</c:v>
                </c:pt>
                <c:pt idx="47">
                  <c:v>28.000000000000014</c:v>
                </c:pt>
                <c:pt idx="48">
                  <c:v>28.800000000000015</c:v>
                </c:pt>
                <c:pt idx="49">
                  <c:v>29.600000000000016</c:v>
                </c:pt>
                <c:pt idx="50">
                  <c:v>30.400000000000016</c:v>
                </c:pt>
                <c:pt idx="51">
                  <c:v>31.200000000000017</c:v>
                </c:pt>
                <c:pt idx="52">
                  <c:v>32.000000000000014</c:v>
                </c:pt>
                <c:pt idx="53">
                  <c:v>32.800000000000011</c:v>
                </c:pt>
                <c:pt idx="54">
                  <c:v>33.600000000000009</c:v>
                </c:pt>
                <c:pt idx="55">
                  <c:v>44</c:v>
                </c:pt>
              </c:numCache>
            </c:numRef>
          </c:cat>
          <c:val>
            <c:numRef>
              <c:f>'Overall Metrics'!$G$2:$G$57</c:f>
              <c:numCache>
                <c:formatCode>General</c:formatCode>
                <c:ptCount val="56"/>
                <c:pt idx="0">
                  <c:v>302</c:v>
                </c:pt>
                <c:pt idx="1">
                  <c:v>263</c:v>
                </c:pt>
                <c:pt idx="2">
                  <c:v>125</c:v>
                </c:pt>
                <c:pt idx="3">
                  <c:v>52</c:v>
                </c:pt>
                <c:pt idx="4">
                  <c:v>0</c:v>
                </c:pt>
                <c:pt idx="5">
                  <c:v>10</c:v>
                </c:pt>
                <c:pt idx="6">
                  <c:v>6</c:v>
                </c:pt>
                <c:pt idx="7">
                  <c:v>7</c:v>
                </c:pt>
                <c:pt idx="8">
                  <c:v>5</c:v>
                </c:pt>
                <c:pt idx="9">
                  <c:v>0</c:v>
                </c:pt>
                <c:pt idx="10">
                  <c:v>3</c:v>
                </c:pt>
                <c:pt idx="11">
                  <c:v>2</c:v>
                </c:pt>
                <c:pt idx="12">
                  <c:v>2</c:v>
                </c:pt>
                <c:pt idx="13">
                  <c:v>1</c:v>
                </c:pt>
                <c:pt idx="14">
                  <c:v>0</c:v>
                </c:pt>
                <c:pt idx="15">
                  <c:v>0</c:v>
                </c:pt>
                <c:pt idx="16">
                  <c:v>1</c:v>
                </c:pt>
                <c:pt idx="17">
                  <c:v>1</c:v>
                </c:pt>
                <c:pt idx="18">
                  <c:v>2</c:v>
                </c:pt>
                <c:pt idx="19">
                  <c:v>0</c:v>
                </c:pt>
                <c:pt idx="20">
                  <c:v>0</c:v>
                </c:pt>
                <c:pt idx="21">
                  <c:v>0</c:v>
                </c:pt>
                <c:pt idx="22">
                  <c:v>0</c:v>
                </c:pt>
                <c:pt idx="23">
                  <c:v>0</c:v>
                </c:pt>
                <c:pt idx="24">
                  <c:v>0</c:v>
                </c:pt>
                <c:pt idx="25">
                  <c:v>-6</c:v>
                </c:pt>
                <c:pt idx="26">
                  <c:v>1</c:v>
                </c:pt>
                <c:pt idx="27">
                  <c:v>0</c:v>
                </c:pt>
                <c:pt idx="28">
                  <c:v>0</c:v>
                </c:pt>
                <c:pt idx="29">
                  <c:v>0</c:v>
                </c:pt>
                <c:pt idx="30">
                  <c:v>0</c:v>
                </c:pt>
                <c:pt idx="31">
                  <c:v>0</c:v>
                </c:pt>
                <c:pt idx="32">
                  <c:v>0</c:v>
                </c:pt>
                <c:pt idx="33">
                  <c:v>0</c:v>
                </c:pt>
                <c:pt idx="34">
                  <c:v>0</c:v>
                </c:pt>
                <c:pt idx="35">
                  <c:v>0</c:v>
                </c:pt>
                <c:pt idx="36">
                  <c:v>-5</c:v>
                </c:pt>
                <c:pt idx="37">
                  <c:v>-5</c:v>
                </c:pt>
                <c:pt idx="38">
                  <c:v>0</c:v>
                </c:pt>
                <c:pt idx="39">
                  <c:v>0</c:v>
                </c:pt>
                <c:pt idx="40">
                  <c:v>1</c:v>
                </c:pt>
                <c:pt idx="41">
                  <c:v>0</c:v>
                </c:pt>
                <c:pt idx="42">
                  <c:v>0</c:v>
                </c:pt>
                <c:pt idx="43">
                  <c:v>2</c:v>
                </c:pt>
                <c:pt idx="44">
                  <c:v>0</c:v>
                </c:pt>
                <c:pt idx="45">
                  <c:v>0</c:v>
                </c:pt>
                <c:pt idx="46">
                  <c:v>0</c:v>
                </c:pt>
                <c:pt idx="47">
                  <c:v>0</c:v>
                </c:pt>
                <c:pt idx="48">
                  <c:v>0</c:v>
                </c:pt>
                <c:pt idx="49">
                  <c:v>0</c:v>
                </c:pt>
                <c:pt idx="50">
                  <c:v>1</c:v>
                </c:pt>
                <c:pt idx="51">
                  <c:v>0</c:v>
                </c:pt>
                <c:pt idx="52">
                  <c:v>0</c:v>
                </c:pt>
                <c:pt idx="53">
                  <c:v>0</c:v>
                </c:pt>
                <c:pt idx="54">
                  <c:v>0</c:v>
                </c:pt>
                <c:pt idx="55">
                  <c:v>1</c:v>
                </c:pt>
              </c:numCache>
            </c:numRef>
          </c:val>
        </c:ser>
        <c:dLbls>
          <c:showLegendKey val="0"/>
          <c:showVal val="0"/>
          <c:showCatName val="0"/>
          <c:showSerName val="0"/>
          <c:showPercent val="0"/>
          <c:showBubbleSize val="0"/>
        </c:dLbls>
        <c:gapWidth val="0"/>
        <c:axId val="-403360176"/>
        <c:axId val="-403366704"/>
      </c:barChart>
      <c:catAx>
        <c:axId val="-403360176"/>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403366704"/>
        <c:crosses val="autoZero"/>
        <c:auto val="1"/>
        <c:lblAlgn val="ctr"/>
        <c:lblOffset val="100"/>
        <c:noMultiLvlLbl val="0"/>
      </c:catAx>
      <c:valAx>
        <c:axId val="-40336670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403360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224</c:v>
                </c:pt>
              </c:strCache>
            </c:strRef>
          </c:tx>
          <c:spPr>
            <a:solidFill>
              <a:schemeClr val="accent1"/>
            </a:solidFill>
          </c:spPr>
          <c:invertIfNegative val="0"/>
          <c:cat>
            <c:numRef>
              <c:f>'Overall Metrics'!$H$2:$H$57</c:f>
              <c:numCache>
                <c:formatCode>#,##0.00</c:formatCode>
                <c:ptCount val="56"/>
                <c:pt idx="0">
                  <c:v>0</c:v>
                </c:pt>
                <c:pt idx="1">
                  <c:v>0.45454545454545453</c:v>
                </c:pt>
                <c:pt idx="2">
                  <c:v>0.90909090909090906</c:v>
                </c:pt>
                <c:pt idx="3">
                  <c:v>1.3636363636363635</c:v>
                </c:pt>
                <c:pt idx="4">
                  <c:v>1.8181818181818181</c:v>
                </c:pt>
                <c:pt idx="5">
                  <c:v>2.2727272727272725</c:v>
                </c:pt>
                <c:pt idx="6">
                  <c:v>2.7272727272727271</c:v>
                </c:pt>
                <c:pt idx="7">
                  <c:v>3.1818181818181817</c:v>
                </c:pt>
                <c:pt idx="8">
                  <c:v>3.6363636363636362</c:v>
                </c:pt>
                <c:pt idx="9">
                  <c:v>4.0909090909090908</c:v>
                </c:pt>
                <c:pt idx="10">
                  <c:v>4.545454545454545</c:v>
                </c:pt>
                <c:pt idx="11">
                  <c:v>4.9999999999999991</c:v>
                </c:pt>
                <c:pt idx="12">
                  <c:v>5.4545454545454533</c:v>
                </c:pt>
                <c:pt idx="13">
                  <c:v>5.9090909090909074</c:v>
                </c:pt>
                <c:pt idx="14">
                  <c:v>6.3636363636363615</c:v>
                </c:pt>
                <c:pt idx="15">
                  <c:v>6.8181818181818157</c:v>
                </c:pt>
                <c:pt idx="16">
                  <c:v>7.2727272727272698</c:v>
                </c:pt>
                <c:pt idx="17">
                  <c:v>7.727272727272724</c:v>
                </c:pt>
                <c:pt idx="18">
                  <c:v>8.1818181818181781</c:v>
                </c:pt>
                <c:pt idx="19">
                  <c:v>8.6363636363636331</c:v>
                </c:pt>
                <c:pt idx="20">
                  <c:v>9.0909090909090882</c:v>
                </c:pt>
                <c:pt idx="21">
                  <c:v>9.5454545454545432</c:v>
                </c:pt>
                <c:pt idx="22">
                  <c:v>9.9999999999999982</c:v>
                </c:pt>
                <c:pt idx="23">
                  <c:v>10.454545454545453</c:v>
                </c:pt>
                <c:pt idx="24">
                  <c:v>10.909090909090908</c:v>
                </c:pt>
                <c:pt idx="26">
                  <c:v>11.363636363636363</c:v>
                </c:pt>
                <c:pt idx="38">
                  <c:v>11.818181818181818</c:v>
                </c:pt>
                <c:pt idx="39">
                  <c:v>12.272727272727273</c:v>
                </c:pt>
                <c:pt idx="40">
                  <c:v>12.727272727272728</c:v>
                </c:pt>
                <c:pt idx="41">
                  <c:v>13.181818181818183</c:v>
                </c:pt>
                <c:pt idx="42">
                  <c:v>13.636363636363638</c:v>
                </c:pt>
                <c:pt idx="43">
                  <c:v>14.090909090909093</c:v>
                </c:pt>
                <c:pt idx="44">
                  <c:v>14.545454545454549</c:v>
                </c:pt>
                <c:pt idx="45">
                  <c:v>15.000000000000004</c:v>
                </c:pt>
                <c:pt idx="46">
                  <c:v>15.454545454545459</c:v>
                </c:pt>
                <c:pt idx="47">
                  <c:v>15.909090909090914</c:v>
                </c:pt>
                <c:pt idx="48">
                  <c:v>16.363636363636367</c:v>
                </c:pt>
                <c:pt idx="49">
                  <c:v>16.81818181818182</c:v>
                </c:pt>
                <c:pt idx="50">
                  <c:v>17.272727272727273</c:v>
                </c:pt>
                <c:pt idx="51">
                  <c:v>17.727272727272727</c:v>
                </c:pt>
                <c:pt idx="52">
                  <c:v>18.18181818181818</c:v>
                </c:pt>
                <c:pt idx="53">
                  <c:v>18.636363636363633</c:v>
                </c:pt>
                <c:pt idx="54">
                  <c:v>19.090909090909086</c:v>
                </c:pt>
                <c:pt idx="55">
                  <c:v>25</c:v>
                </c:pt>
              </c:numCache>
            </c:numRef>
          </c:cat>
          <c:val>
            <c:numRef>
              <c:f>'Overall Metrics'!$I$2:$I$57</c:f>
              <c:numCache>
                <c:formatCode>General</c:formatCode>
                <c:ptCount val="56"/>
                <c:pt idx="0">
                  <c:v>224</c:v>
                </c:pt>
                <c:pt idx="1">
                  <c:v>0</c:v>
                </c:pt>
                <c:pt idx="2">
                  <c:v>368</c:v>
                </c:pt>
                <c:pt idx="3">
                  <c:v>0</c:v>
                </c:pt>
                <c:pt idx="4">
                  <c:v>99</c:v>
                </c:pt>
                <c:pt idx="5">
                  <c:v>0</c:v>
                </c:pt>
                <c:pt idx="6">
                  <c:v>38</c:v>
                </c:pt>
                <c:pt idx="7">
                  <c:v>0</c:v>
                </c:pt>
                <c:pt idx="8">
                  <c:v>14</c:v>
                </c:pt>
                <c:pt idx="9">
                  <c:v>0</c:v>
                </c:pt>
                <c:pt idx="10">
                  <c:v>0</c:v>
                </c:pt>
                <c:pt idx="11">
                  <c:v>14</c:v>
                </c:pt>
                <c:pt idx="12">
                  <c:v>0</c:v>
                </c:pt>
                <c:pt idx="13">
                  <c:v>7</c:v>
                </c:pt>
                <c:pt idx="14">
                  <c:v>0</c:v>
                </c:pt>
                <c:pt idx="15">
                  <c:v>5</c:v>
                </c:pt>
                <c:pt idx="16">
                  <c:v>0</c:v>
                </c:pt>
                <c:pt idx="17">
                  <c:v>4</c:v>
                </c:pt>
                <c:pt idx="18">
                  <c:v>0</c:v>
                </c:pt>
                <c:pt idx="19">
                  <c:v>5</c:v>
                </c:pt>
                <c:pt idx="20">
                  <c:v>0</c:v>
                </c:pt>
                <c:pt idx="21">
                  <c:v>0</c:v>
                </c:pt>
                <c:pt idx="22">
                  <c:v>3</c:v>
                </c:pt>
                <c:pt idx="23">
                  <c:v>0</c:v>
                </c:pt>
                <c:pt idx="24">
                  <c:v>0</c:v>
                </c:pt>
                <c:pt idx="25">
                  <c:v>-7</c:v>
                </c:pt>
                <c:pt idx="26">
                  <c:v>0</c:v>
                </c:pt>
                <c:pt idx="27">
                  <c:v>0</c:v>
                </c:pt>
                <c:pt idx="28">
                  <c:v>0</c:v>
                </c:pt>
                <c:pt idx="29">
                  <c:v>0</c:v>
                </c:pt>
                <c:pt idx="30">
                  <c:v>0</c:v>
                </c:pt>
                <c:pt idx="31">
                  <c:v>0</c:v>
                </c:pt>
                <c:pt idx="32">
                  <c:v>0</c:v>
                </c:pt>
                <c:pt idx="33">
                  <c:v>0</c:v>
                </c:pt>
                <c:pt idx="34">
                  <c:v>0</c:v>
                </c:pt>
                <c:pt idx="35">
                  <c:v>0</c:v>
                </c:pt>
                <c:pt idx="36">
                  <c:v>-7</c:v>
                </c:pt>
                <c:pt idx="37">
                  <c:v>-7</c:v>
                </c:pt>
                <c:pt idx="38">
                  <c:v>2</c:v>
                </c:pt>
                <c:pt idx="39">
                  <c:v>0</c:v>
                </c:pt>
                <c:pt idx="40">
                  <c:v>0</c:v>
                </c:pt>
                <c:pt idx="41">
                  <c:v>0</c:v>
                </c:pt>
                <c:pt idx="42">
                  <c:v>1</c:v>
                </c:pt>
                <c:pt idx="43">
                  <c:v>0</c:v>
                </c:pt>
                <c:pt idx="44">
                  <c:v>0</c:v>
                </c:pt>
                <c:pt idx="45">
                  <c:v>0</c:v>
                </c:pt>
                <c:pt idx="46">
                  <c:v>0</c:v>
                </c:pt>
                <c:pt idx="47">
                  <c:v>1</c:v>
                </c:pt>
                <c:pt idx="48">
                  <c:v>0</c:v>
                </c:pt>
                <c:pt idx="49">
                  <c:v>0</c:v>
                </c:pt>
                <c:pt idx="50">
                  <c:v>0</c:v>
                </c:pt>
                <c:pt idx="51">
                  <c:v>0</c:v>
                </c:pt>
                <c:pt idx="52">
                  <c:v>0</c:v>
                </c:pt>
                <c:pt idx="53">
                  <c:v>0</c:v>
                </c:pt>
                <c:pt idx="54">
                  <c:v>2</c:v>
                </c:pt>
                <c:pt idx="55">
                  <c:v>1</c:v>
                </c:pt>
              </c:numCache>
            </c:numRef>
          </c:val>
        </c:ser>
        <c:dLbls>
          <c:showLegendKey val="0"/>
          <c:showVal val="0"/>
          <c:showCatName val="0"/>
          <c:showSerName val="0"/>
          <c:showPercent val="0"/>
          <c:showBubbleSize val="0"/>
        </c:dLbls>
        <c:gapWidth val="0"/>
        <c:axId val="-403361808"/>
        <c:axId val="-403368880"/>
      </c:barChart>
      <c:catAx>
        <c:axId val="-403361808"/>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403368880"/>
        <c:crosses val="autoZero"/>
        <c:auto val="1"/>
        <c:lblAlgn val="ctr"/>
        <c:lblOffset val="100"/>
        <c:noMultiLvlLbl val="0"/>
      </c:catAx>
      <c:valAx>
        <c:axId val="-4033688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4033618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733</c:v>
                </c:pt>
              </c:strCache>
            </c:strRef>
          </c:tx>
          <c:spPr>
            <a:solidFill>
              <a:schemeClr val="accent1"/>
            </a:solidFill>
          </c:spPr>
          <c:invertIfNegative val="0"/>
          <c:cat>
            <c:numRef>
              <c:f>'Overall Metrics'!$J$2:$J$57</c:f>
              <c:numCache>
                <c:formatCode>#,##0.00</c:formatCode>
                <c:ptCount val="56"/>
                <c:pt idx="0">
                  <c:v>0</c:v>
                </c:pt>
                <c:pt idx="1">
                  <c:v>1093.4917379090909</c:v>
                </c:pt>
                <c:pt idx="2">
                  <c:v>2186.9834758181819</c:v>
                </c:pt>
                <c:pt idx="3">
                  <c:v>3280.4752137272726</c:v>
                </c:pt>
                <c:pt idx="4">
                  <c:v>4373.9669516363638</c:v>
                </c:pt>
                <c:pt idx="5">
                  <c:v>5467.4586895454549</c:v>
                </c:pt>
                <c:pt idx="6">
                  <c:v>6560.9504274545461</c:v>
                </c:pt>
                <c:pt idx="7">
                  <c:v>7654.4421653636373</c:v>
                </c:pt>
                <c:pt idx="8">
                  <c:v>8747.9339032727275</c:v>
                </c:pt>
                <c:pt idx="9">
                  <c:v>9841.4256411818187</c:v>
                </c:pt>
                <c:pt idx="10">
                  <c:v>10934.91737909091</c:v>
                </c:pt>
                <c:pt idx="11">
                  <c:v>12028.409117000001</c:v>
                </c:pt>
                <c:pt idx="12">
                  <c:v>13121.900854909092</c:v>
                </c:pt>
                <c:pt idx="13">
                  <c:v>14215.392592818183</c:v>
                </c:pt>
                <c:pt idx="14">
                  <c:v>15308.884330727275</c:v>
                </c:pt>
                <c:pt idx="15">
                  <c:v>16402.376068636364</c:v>
                </c:pt>
                <c:pt idx="16">
                  <c:v>17495.867806545455</c:v>
                </c:pt>
                <c:pt idx="17">
                  <c:v>18589.359544454546</c:v>
                </c:pt>
                <c:pt idx="18">
                  <c:v>19682.851282363637</c:v>
                </c:pt>
                <c:pt idx="19">
                  <c:v>20776.343020272729</c:v>
                </c:pt>
                <c:pt idx="20">
                  <c:v>21869.83475818182</c:v>
                </c:pt>
                <c:pt idx="21">
                  <c:v>22963.326496090911</c:v>
                </c:pt>
                <c:pt idx="22">
                  <c:v>24056.818234000002</c:v>
                </c:pt>
                <c:pt idx="23">
                  <c:v>25150.309971909093</c:v>
                </c:pt>
                <c:pt idx="24">
                  <c:v>26243.801709818184</c:v>
                </c:pt>
                <c:pt idx="26">
                  <c:v>27337.293447727276</c:v>
                </c:pt>
                <c:pt idx="38">
                  <c:v>28430.785185636367</c:v>
                </c:pt>
                <c:pt idx="39">
                  <c:v>29524.276923545458</c:v>
                </c:pt>
                <c:pt idx="40">
                  <c:v>30617.768661454549</c:v>
                </c:pt>
                <c:pt idx="41">
                  <c:v>31711.26039936364</c:v>
                </c:pt>
                <c:pt idx="42">
                  <c:v>32804.752137272728</c:v>
                </c:pt>
                <c:pt idx="43">
                  <c:v>33898.243875181819</c:v>
                </c:pt>
                <c:pt idx="44">
                  <c:v>34991.73561309091</c:v>
                </c:pt>
                <c:pt idx="45">
                  <c:v>36085.227351000001</c:v>
                </c:pt>
                <c:pt idx="46">
                  <c:v>37178.719088909093</c:v>
                </c:pt>
                <c:pt idx="47">
                  <c:v>38272.210826818184</c:v>
                </c:pt>
                <c:pt idx="48">
                  <c:v>39365.702564727275</c:v>
                </c:pt>
                <c:pt idx="49">
                  <c:v>40459.194302636366</c:v>
                </c:pt>
                <c:pt idx="50">
                  <c:v>41552.686040545457</c:v>
                </c:pt>
                <c:pt idx="51">
                  <c:v>42646.177778454548</c:v>
                </c:pt>
                <c:pt idx="52">
                  <c:v>43739.66951636364</c:v>
                </c:pt>
                <c:pt idx="53">
                  <c:v>44833.161254272731</c:v>
                </c:pt>
                <c:pt idx="54">
                  <c:v>45926.652992181822</c:v>
                </c:pt>
                <c:pt idx="55">
                  <c:v>60142.045585</c:v>
                </c:pt>
              </c:numCache>
            </c:numRef>
          </c:cat>
          <c:val>
            <c:numRef>
              <c:f>'Overall Metrics'!$K$2:$K$57</c:f>
              <c:numCache>
                <c:formatCode>General</c:formatCode>
                <c:ptCount val="56"/>
                <c:pt idx="0">
                  <c:v>733</c:v>
                </c:pt>
                <c:pt idx="1">
                  <c:v>13</c:v>
                </c:pt>
                <c:pt idx="2">
                  <c:v>6</c:v>
                </c:pt>
                <c:pt idx="3">
                  <c:v>5</c:v>
                </c:pt>
                <c:pt idx="4">
                  <c:v>4</c:v>
                </c:pt>
                <c:pt idx="5">
                  <c:v>5</c:v>
                </c:pt>
                <c:pt idx="6">
                  <c:v>4</c:v>
                </c:pt>
                <c:pt idx="7">
                  <c:v>2</c:v>
                </c:pt>
                <c:pt idx="8">
                  <c:v>1</c:v>
                </c:pt>
                <c:pt idx="9">
                  <c:v>3</c:v>
                </c:pt>
                <c:pt idx="10">
                  <c:v>2</c:v>
                </c:pt>
                <c:pt idx="11">
                  <c:v>2</c:v>
                </c:pt>
                <c:pt idx="12">
                  <c:v>0</c:v>
                </c:pt>
                <c:pt idx="13">
                  <c:v>0</c:v>
                </c:pt>
                <c:pt idx="14">
                  <c:v>1</c:v>
                </c:pt>
                <c:pt idx="15">
                  <c:v>1</c:v>
                </c:pt>
                <c:pt idx="16">
                  <c:v>1</c:v>
                </c:pt>
                <c:pt idx="17">
                  <c:v>1</c:v>
                </c:pt>
                <c:pt idx="18">
                  <c:v>0</c:v>
                </c:pt>
                <c:pt idx="19">
                  <c:v>0</c:v>
                </c:pt>
                <c:pt idx="20">
                  <c:v>0</c:v>
                </c:pt>
                <c:pt idx="21">
                  <c:v>1</c:v>
                </c:pt>
                <c:pt idx="22">
                  <c:v>0</c:v>
                </c:pt>
                <c:pt idx="23">
                  <c:v>1</c:v>
                </c:pt>
                <c:pt idx="24">
                  <c:v>0</c:v>
                </c:pt>
                <c:pt idx="25">
                  <c:v>-2</c:v>
                </c:pt>
                <c:pt idx="26">
                  <c:v>0</c:v>
                </c:pt>
                <c:pt idx="27">
                  <c:v>0</c:v>
                </c:pt>
                <c:pt idx="28">
                  <c:v>0</c:v>
                </c:pt>
                <c:pt idx="29">
                  <c:v>0</c:v>
                </c:pt>
                <c:pt idx="30">
                  <c:v>0</c:v>
                </c:pt>
                <c:pt idx="31">
                  <c:v>0</c:v>
                </c:pt>
                <c:pt idx="32">
                  <c:v>0</c:v>
                </c:pt>
                <c:pt idx="33">
                  <c:v>0</c:v>
                </c:pt>
                <c:pt idx="34">
                  <c:v>0</c:v>
                </c:pt>
                <c:pt idx="35">
                  <c:v>0</c:v>
                </c:pt>
                <c:pt idx="36">
                  <c:v>-2</c:v>
                </c:pt>
                <c:pt idx="37">
                  <c:v>-2</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c:v>
                </c:pt>
                <c:pt idx="52">
                  <c:v>0</c:v>
                </c:pt>
                <c:pt idx="53">
                  <c:v>0</c:v>
                </c:pt>
                <c:pt idx="54">
                  <c:v>0</c:v>
                </c:pt>
                <c:pt idx="55">
                  <c:v>1</c:v>
                </c:pt>
              </c:numCache>
            </c:numRef>
          </c:val>
        </c:ser>
        <c:dLbls>
          <c:showLegendKey val="0"/>
          <c:showVal val="0"/>
          <c:showCatName val="0"/>
          <c:showSerName val="0"/>
          <c:showPercent val="0"/>
          <c:showBubbleSize val="0"/>
        </c:dLbls>
        <c:gapWidth val="0"/>
        <c:axId val="-403372144"/>
        <c:axId val="-403358544"/>
      </c:barChart>
      <c:catAx>
        <c:axId val="-4033721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403358544"/>
        <c:crosses val="autoZero"/>
        <c:auto val="1"/>
        <c:lblAlgn val="ctr"/>
        <c:lblOffset val="100"/>
        <c:noMultiLvlLbl val="0"/>
      </c:catAx>
      <c:valAx>
        <c:axId val="-4033585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4033721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448</c:v>
                </c:pt>
              </c:strCache>
            </c:strRef>
          </c:tx>
          <c:spPr>
            <a:solidFill>
              <a:schemeClr val="accent1"/>
            </a:solidFill>
          </c:spPr>
          <c:invertIfNegative val="0"/>
          <c:cat>
            <c:numRef>
              <c:f>'Overall Metrics'!$L$2:$L$57</c:f>
              <c:numCache>
                <c:formatCode>#,##0.00</c:formatCode>
                <c:ptCount val="56"/>
                <c:pt idx="0">
                  <c:v>0</c:v>
                </c:pt>
                <c:pt idx="1">
                  <c:v>1.8181818181818181E-2</c:v>
                </c:pt>
                <c:pt idx="2">
                  <c:v>3.6363636363636362E-2</c:v>
                </c:pt>
                <c:pt idx="3">
                  <c:v>5.4545454545454543E-2</c:v>
                </c:pt>
                <c:pt idx="4">
                  <c:v>7.2727272727272724E-2</c:v>
                </c:pt>
                <c:pt idx="5">
                  <c:v>9.0909090909090912E-2</c:v>
                </c:pt>
                <c:pt idx="6">
                  <c:v>0.1090909090909091</c:v>
                </c:pt>
                <c:pt idx="7">
                  <c:v>0.12727272727272729</c:v>
                </c:pt>
                <c:pt idx="8">
                  <c:v>0.14545454545454548</c:v>
                </c:pt>
                <c:pt idx="9">
                  <c:v>0.16363636363636366</c:v>
                </c:pt>
                <c:pt idx="10">
                  <c:v>0.18181818181818185</c:v>
                </c:pt>
                <c:pt idx="11">
                  <c:v>0.20000000000000004</c:v>
                </c:pt>
                <c:pt idx="12">
                  <c:v>0.21818181818181823</c:v>
                </c:pt>
                <c:pt idx="13">
                  <c:v>0.23636363636363641</c:v>
                </c:pt>
                <c:pt idx="14">
                  <c:v>0.25454545454545457</c:v>
                </c:pt>
                <c:pt idx="15">
                  <c:v>0.27272727272727276</c:v>
                </c:pt>
                <c:pt idx="16">
                  <c:v>0.29090909090909095</c:v>
                </c:pt>
                <c:pt idx="17">
                  <c:v>0.30909090909090914</c:v>
                </c:pt>
                <c:pt idx="18">
                  <c:v>0.32727272727272733</c:v>
                </c:pt>
                <c:pt idx="19">
                  <c:v>0.34545454545454551</c:v>
                </c:pt>
                <c:pt idx="20">
                  <c:v>0.3636363636363637</c:v>
                </c:pt>
                <c:pt idx="21">
                  <c:v>0.38181818181818189</c:v>
                </c:pt>
                <c:pt idx="22">
                  <c:v>0.40000000000000008</c:v>
                </c:pt>
                <c:pt idx="23">
                  <c:v>0.41818181818181827</c:v>
                </c:pt>
                <c:pt idx="24">
                  <c:v>0.43636363636363645</c:v>
                </c:pt>
                <c:pt idx="26">
                  <c:v>0.45454545454545464</c:v>
                </c:pt>
                <c:pt idx="38">
                  <c:v>0.47272727272727283</c:v>
                </c:pt>
                <c:pt idx="39">
                  <c:v>0.49090909090909102</c:v>
                </c:pt>
                <c:pt idx="40">
                  <c:v>0.50909090909090915</c:v>
                </c:pt>
                <c:pt idx="41">
                  <c:v>0.52727272727272734</c:v>
                </c:pt>
                <c:pt idx="42">
                  <c:v>0.54545454545454553</c:v>
                </c:pt>
                <c:pt idx="43">
                  <c:v>0.56363636363636371</c:v>
                </c:pt>
                <c:pt idx="44">
                  <c:v>0.5818181818181819</c:v>
                </c:pt>
                <c:pt idx="45">
                  <c:v>0.60000000000000009</c:v>
                </c:pt>
                <c:pt idx="46">
                  <c:v>0.61818181818181828</c:v>
                </c:pt>
                <c:pt idx="47">
                  <c:v>0.63636363636363646</c:v>
                </c:pt>
                <c:pt idx="48">
                  <c:v>0.65454545454545465</c:v>
                </c:pt>
                <c:pt idx="49">
                  <c:v>0.67272727272727284</c:v>
                </c:pt>
                <c:pt idx="50">
                  <c:v>0.69090909090909103</c:v>
                </c:pt>
                <c:pt idx="51">
                  <c:v>0.70909090909090922</c:v>
                </c:pt>
                <c:pt idx="52">
                  <c:v>0.7272727272727274</c:v>
                </c:pt>
                <c:pt idx="53">
                  <c:v>0.74545454545454559</c:v>
                </c:pt>
                <c:pt idx="54">
                  <c:v>0.76363636363636378</c:v>
                </c:pt>
                <c:pt idx="55">
                  <c:v>1</c:v>
                </c:pt>
              </c:numCache>
            </c:numRef>
          </c:cat>
          <c:val>
            <c:numRef>
              <c:f>'Overall Metrics'!$M$2:$M$57</c:f>
              <c:numCache>
                <c:formatCode>General</c:formatCode>
                <c:ptCount val="56"/>
                <c:pt idx="0">
                  <c:v>448</c:v>
                </c:pt>
                <c:pt idx="1">
                  <c:v>48</c:v>
                </c:pt>
                <c:pt idx="2">
                  <c:v>28</c:v>
                </c:pt>
                <c:pt idx="3">
                  <c:v>4</c:v>
                </c:pt>
                <c:pt idx="4">
                  <c:v>28</c:v>
                </c:pt>
                <c:pt idx="5">
                  <c:v>8</c:v>
                </c:pt>
                <c:pt idx="6">
                  <c:v>17</c:v>
                </c:pt>
                <c:pt idx="7">
                  <c:v>6</c:v>
                </c:pt>
                <c:pt idx="8">
                  <c:v>0</c:v>
                </c:pt>
                <c:pt idx="9">
                  <c:v>10</c:v>
                </c:pt>
                <c:pt idx="10">
                  <c:v>0</c:v>
                </c:pt>
                <c:pt idx="11">
                  <c:v>17</c:v>
                </c:pt>
                <c:pt idx="12">
                  <c:v>0</c:v>
                </c:pt>
                <c:pt idx="13">
                  <c:v>14</c:v>
                </c:pt>
                <c:pt idx="14">
                  <c:v>0</c:v>
                </c:pt>
                <c:pt idx="15">
                  <c:v>0</c:v>
                </c:pt>
                <c:pt idx="16">
                  <c:v>0</c:v>
                </c:pt>
                <c:pt idx="17">
                  <c:v>0</c:v>
                </c:pt>
                <c:pt idx="18">
                  <c:v>46</c:v>
                </c:pt>
                <c:pt idx="19">
                  <c:v>0</c:v>
                </c:pt>
                <c:pt idx="20">
                  <c:v>0</c:v>
                </c:pt>
                <c:pt idx="21">
                  <c:v>0</c:v>
                </c:pt>
                <c:pt idx="22">
                  <c:v>0</c:v>
                </c:pt>
                <c:pt idx="23">
                  <c:v>0</c:v>
                </c:pt>
                <c:pt idx="24">
                  <c:v>0</c:v>
                </c:pt>
                <c:pt idx="25">
                  <c:v>-114</c:v>
                </c:pt>
                <c:pt idx="26">
                  <c:v>0</c:v>
                </c:pt>
                <c:pt idx="27">
                  <c:v>0</c:v>
                </c:pt>
                <c:pt idx="28">
                  <c:v>0</c:v>
                </c:pt>
                <c:pt idx="29">
                  <c:v>0</c:v>
                </c:pt>
                <c:pt idx="30">
                  <c:v>0</c:v>
                </c:pt>
                <c:pt idx="31">
                  <c:v>0</c:v>
                </c:pt>
                <c:pt idx="32">
                  <c:v>0</c:v>
                </c:pt>
                <c:pt idx="33">
                  <c:v>0</c:v>
                </c:pt>
                <c:pt idx="34">
                  <c:v>0</c:v>
                </c:pt>
                <c:pt idx="35">
                  <c:v>0</c:v>
                </c:pt>
                <c:pt idx="36">
                  <c:v>-114</c:v>
                </c:pt>
                <c:pt idx="37">
                  <c:v>-114</c:v>
                </c:pt>
                <c:pt idx="38">
                  <c:v>0</c:v>
                </c:pt>
                <c:pt idx="39">
                  <c:v>46</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68</c:v>
                </c:pt>
              </c:numCache>
            </c:numRef>
          </c:val>
        </c:ser>
        <c:dLbls>
          <c:showLegendKey val="0"/>
          <c:showVal val="0"/>
          <c:showCatName val="0"/>
          <c:showSerName val="0"/>
          <c:showPercent val="0"/>
          <c:showBubbleSize val="0"/>
        </c:dLbls>
        <c:gapWidth val="0"/>
        <c:axId val="-403362896"/>
        <c:axId val="-403365072"/>
      </c:barChart>
      <c:catAx>
        <c:axId val="-403362896"/>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403365072"/>
        <c:crosses val="autoZero"/>
        <c:auto val="1"/>
        <c:lblAlgn val="ctr"/>
        <c:lblOffset val="100"/>
        <c:noMultiLvlLbl val="0"/>
      </c:catAx>
      <c:valAx>
        <c:axId val="-4033650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4033628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677</c:v>
                </c:pt>
              </c:strCache>
            </c:strRef>
          </c:tx>
          <c:spPr>
            <a:solidFill>
              <a:schemeClr val="accent1"/>
            </a:solidFill>
          </c:spPr>
          <c:invertIfNegative val="0"/>
          <c:cat>
            <c:numRef>
              <c:f>'Overall Metrics'!$N$2:$N$57</c:f>
              <c:numCache>
                <c:formatCode>#,##0.00</c:formatCode>
                <c:ptCount val="56"/>
                <c:pt idx="0">
                  <c:v>0</c:v>
                </c:pt>
                <c:pt idx="1">
                  <c:v>1.0910727272727273E-3</c:v>
                </c:pt>
                <c:pt idx="2">
                  <c:v>2.1821454545454546E-3</c:v>
                </c:pt>
                <c:pt idx="3">
                  <c:v>3.2732181818181817E-3</c:v>
                </c:pt>
                <c:pt idx="4">
                  <c:v>4.3642909090909092E-3</c:v>
                </c:pt>
                <c:pt idx="5">
                  <c:v>5.4553636363636367E-3</c:v>
                </c:pt>
                <c:pt idx="6">
                  <c:v>6.5464363636363642E-3</c:v>
                </c:pt>
                <c:pt idx="7">
                  <c:v>7.6375090909090917E-3</c:v>
                </c:pt>
                <c:pt idx="8">
                  <c:v>8.7285818181818183E-3</c:v>
                </c:pt>
                <c:pt idx="9">
                  <c:v>9.819654545454545E-3</c:v>
                </c:pt>
                <c:pt idx="10">
                  <c:v>1.0910727272727272E-2</c:v>
                </c:pt>
                <c:pt idx="11">
                  <c:v>1.2001799999999998E-2</c:v>
                </c:pt>
                <c:pt idx="12">
                  <c:v>1.3092872727272725E-2</c:v>
                </c:pt>
                <c:pt idx="13">
                  <c:v>1.4183945454545452E-2</c:v>
                </c:pt>
                <c:pt idx="14">
                  <c:v>1.5275018181818178E-2</c:v>
                </c:pt>
                <c:pt idx="15">
                  <c:v>1.6366090909090907E-2</c:v>
                </c:pt>
                <c:pt idx="16">
                  <c:v>1.7457163636363633E-2</c:v>
                </c:pt>
                <c:pt idx="17">
                  <c:v>1.854823636363636E-2</c:v>
                </c:pt>
                <c:pt idx="18">
                  <c:v>1.9639309090909086E-2</c:v>
                </c:pt>
                <c:pt idx="19">
                  <c:v>2.0730381818181813E-2</c:v>
                </c:pt>
                <c:pt idx="20">
                  <c:v>2.182145454545454E-2</c:v>
                </c:pt>
                <c:pt idx="21">
                  <c:v>2.2912527272727266E-2</c:v>
                </c:pt>
                <c:pt idx="22">
                  <c:v>2.4003599999999993E-2</c:v>
                </c:pt>
                <c:pt idx="23">
                  <c:v>2.509467272727272E-2</c:v>
                </c:pt>
                <c:pt idx="24">
                  <c:v>2.6185745454545446E-2</c:v>
                </c:pt>
                <c:pt idx="26">
                  <c:v>2.7276818181818173E-2</c:v>
                </c:pt>
                <c:pt idx="38">
                  <c:v>2.83678909090909E-2</c:v>
                </c:pt>
                <c:pt idx="39">
                  <c:v>2.9458963636363626E-2</c:v>
                </c:pt>
                <c:pt idx="40">
                  <c:v>3.0550036363636353E-2</c:v>
                </c:pt>
                <c:pt idx="41">
                  <c:v>3.1641109090909079E-2</c:v>
                </c:pt>
                <c:pt idx="42">
                  <c:v>3.2732181818181806E-2</c:v>
                </c:pt>
                <c:pt idx="43">
                  <c:v>3.3823254545454533E-2</c:v>
                </c:pt>
                <c:pt idx="44">
                  <c:v>3.4914327272727259E-2</c:v>
                </c:pt>
                <c:pt idx="45">
                  <c:v>3.6005399999999986E-2</c:v>
                </c:pt>
                <c:pt idx="46">
                  <c:v>3.7096472727272713E-2</c:v>
                </c:pt>
                <c:pt idx="47">
                  <c:v>3.8187545454545439E-2</c:v>
                </c:pt>
                <c:pt idx="48">
                  <c:v>3.9278618181818166E-2</c:v>
                </c:pt>
                <c:pt idx="49">
                  <c:v>4.0369690909090893E-2</c:v>
                </c:pt>
                <c:pt idx="50">
                  <c:v>4.1460763636363619E-2</c:v>
                </c:pt>
                <c:pt idx="51">
                  <c:v>4.2551836363636346E-2</c:v>
                </c:pt>
                <c:pt idx="52">
                  <c:v>4.3642909090909073E-2</c:v>
                </c:pt>
                <c:pt idx="53">
                  <c:v>4.4733981818181799E-2</c:v>
                </c:pt>
                <c:pt idx="54">
                  <c:v>4.5825054545454526E-2</c:v>
                </c:pt>
                <c:pt idx="55">
                  <c:v>6.0009E-2</c:v>
                </c:pt>
              </c:numCache>
            </c:numRef>
          </c:cat>
          <c:val>
            <c:numRef>
              <c:f>'Overall Metrics'!$O$2:$O$57</c:f>
              <c:numCache>
                <c:formatCode>General</c:formatCode>
                <c:ptCount val="56"/>
                <c:pt idx="0">
                  <c:v>677</c:v>
                </c:pt>
                <c:pt idx="1">
                  <c:v>15</c:v>
                </c:pt>
                <c:pt idx="2">
                  <c:v>19</c:v>
                </c:pt>
                <c:pt idx="3">
                  <c:v>10</c:v>
                </c:pt>
                <c:pt idx="4">
                  <c:v>4</c:v>
                </c:pt>
                <c:pt idx="5">
                  <c:v>17</c:v>
                </c:pt>
                <c:pt idx="6">
                  <c:v>5</c:v>
                </c:pt>
                <c:pt idx="7">
                  <c:v>4</c:v>
                </c:pt>
                <c:pt idx="8">
                  <c:v>7</c:v>
                </c:pt>
                <c:pt idx="9">
                  <c:v>10</c:v>
                </c:pt>
                <c:pt idx="10">
                  <c:v>3</c:v>
                </c:pt>
                <c:pt idx="11">
                  <c:v>1</c:v>
                </c:pt>
                <c:pt idx="12">
                  <c:v>0</c:v>
                </c:pt>
                <c:pt idx="13">
                  <c:v>2</c:v>
                </c:pt>
                <c:pt idx="14">
                  <c:v>1</c:v>
                </c:pt>
                <c:pt idx="15">
                  <c:v>1</c:v>
                </c:pt>
                <c:pt idx="16">
                  <c:v>2</c:v>
                </c:pt>
                <c:pt idx="17">
                  <c:v>1</c:v>
                </c:pt>
                <c:pt idx="18">
                  <c:v>3</c:v>
                </c:pt>
                <c:pt idx="19">
                  <c:v>1</c:v>
                </c:pt>
                <c:pt idx="20">
                  <c:v>0</c:v>
                </c:pt>
                <c:pt idx="21">
                  <c:v>0</c:v>
                </c:pt>
                <c:pt idx="22">
                  <c:v>0</c:v>
                </c:pt>
                <c:pt idx="23">
                  <c:v>0</c:v>
                </c:pt>
                <c:pt idx="24">
                  <c:v>0</c:v>
                </c:pt>
                <c:pt idx="25">
                  <c:v>-5</c:v>
                </c:pt>
                <c:pt idx="26">
                  <c:v>0</c:v>
                </c:pt>
                <c:pt idx="27">
                  <c:v>0</c:v>
                </c:pt>
                <c:pt idx="28">
                  <c:v>0</c:v>
                </c:pt>
                <c:pt idx="29">
                  <c:v>0</c:v>
                </c:pt>
                <c:pt idx="30">
                  <c:v>0</c:v>
                </c:pt>
                <c:pt idx="31">
                  <c:v>0</c:v>
                </c:pt>
                <c:pt idx="32">
                  <c:v>0</c:v>
                </c:pt>
                <c:pt idx="33">
                  <c:v>0</c:v>
                </c:pt>
                <c:pt idx="34">
                  <c:v>0</c:v>
                </c:pt>
                <c:pt idx="35">
                  <c:v>0</c:v>
                </c:pt>
                <c:pt idx="36">
                  <c:v>-5</c:v>
                </c:pt>
                <c:pt idx="37">
                  <c:v>-5</c:v>
                </c:pt>
                <c:pt idx="38">
                  <c:v>0</c:v>
                </c:pt>
                <c:pt idx="39">
                  <c:v>1</c:v>
                </c:pt>
                <c:pt idx="40">
                  <c:v>0</c:v>
                </c:pt>
                <c:pt idx="41">
                  <c:v>0</c:v>
                </c:pt>
                <c:pt idx="42">
                  <c:v>0</c:v>
                </c:pt>
                <c:pt idx="43">
                  <c:v>0</c:v>
                </c:pt>
                <c:pt idx="44">
                  <c:v>0</c:v>
                </c:pt>
                <c:pt idx="45">
                  <c:v>1</c:v>
                </c:pt>
                <c:pt idx="46">
                  <c:v>0</c:v>
                </c:pt>
                <c:pt idx="47">
                  <c:v>0</c:v>
                </c:pt>
                <c:pt idx="48">
                  <c:v>0</c:v>
                </c:pt>
                <c:pt idx="49">
                  <c:v>0</c:v>
                </c:pt>
                <c:pt idx="50">
                  <c:v>1</c:v>
                </c:pt>
                <c:pt idx="51">
                  <c:v>0</c:v>
                </c:pt>
                <c:pt idx="52">
                  <c:v>0</c:v>
                </c:pt>
                <c:pt idx="53">
                  <c:v>0</c:v>
                </c:pt>
                <c:pt idx="54">
                  <c:v>1</c:v>
                </c:pt>
                <c:pt idx="55">
                  <c:v>1</c:v>
                </c:pt>
              </c:numCache>
            </c:numRef>
          </c:val>
        </c:ser>
        <c:dLbls>
          <c:showLegendKey val="0"/>
          <c:showVal val="0"/>
          <c:showCatName val="0"/>
          <c:showSerName val="0"/>
          <c:showPercent val="0"/>
          <c:showBubbleSize val="0"/>
        </c:dLbls>
        <c:gapWidth val="0"/>
        <c:axId val="-403358000"/>
        <c:axId val="-403359632"/>
      </c:barChart>
      <c:catAx>
        <c:axId val="-40335800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403359632"/>
        <c:crosses val="autoZero"/>
        <c:auto val="1"/>
        <c:lblAlgn val="ctr"/>
        <c:lblOffset val="100"/>
        <c:noMultiLvlLbl val="0"/>
      </c:catAx>
      <c:valAx>
        <c:axId val="-4033596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4033580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510</c:v>
                </c:pt>
              </c:strCache>
            </c:strRef>
          </c:tx>
          <c:spPr>
            <a:solidFill>
              <a:schemeClr val="accent1"/>
            </a:solidFill>
          </c:spPr>
          <c:invertIfNegative val="0"/>
          <c:cat>
            <c:numRef>
              <c:f>'Overall Metrics'!$R$2:$R$57</c:f>
              <c:numCache>
                <c:formatCode>#,##0.00</c:formatCode>
                <c:ptCount val="56"/>
                <c:pt idx="0">
                  <c:v>0</c:v>
                </c:pt>
                <c:pt idx="1">
                  <c:v>1.8181818181818181E-2</c:v>
                </c:pt>
                <c:pt idx="2">
                  <c:v>3.6363636363636362E-2</c:v>
                </c:pt>
                <c:pt idx="3">
                  <c:v>5.4545454545454543E-2</c:v>
                </c:pt>
                <c:pt idx="4">
                  <c:v>7.2727272727272724E-2</c:v>
                </c:pt>
                <c:pt idx="5">
                  <c:v>9.0909090909090912E-2</c:v>
                </c:pt>
                <c:pt idx="6">
                  <c:v>0.1090909090909091</c:v>
                </c:pt>
                <c:pt idx="7">
                  <c:v>0.12727272727272729</c:v>
                </c:pt>
                <c:pt idx="8">
                  <c:v>0.14545454545454548</c:v>
                </c:pt>
                <c:pt idx="9">
                  <c:v>0.16363636363636366</c:v>
                </c:pt>
                <c:pt idx="10">
                  <c:v>0.18181818181818185</c:v>
                </c:pt>
                <c:pt idx="11">
                  <c:v>0.20000000000000004</c:v>
                </c:pt>
                <c:pt idx="12">
                  <c:v>0.21818181818181823</c:v>
                </c:pt>
                <c:pt idx="13">
                  <c:v>0.23636363636363641</c:v>
                </c:pt>
                <c:pt idx="14">
                  <c:v>0.25454545454545457</c:v>
                </c:pt>
                <c:pt idx="15">
                  <c:v>0.27272727272727276</c:v>
                </c:pt>
                <c:pt idx="16">
                  <c:v>0.29090909090909095</c:v>
                </c:pt>
                <c:pt idx="17">
                  <c:v>0.30909090909090914</c:v>
                </c:pt>
                <c:pt idx="18">
                  <c:v>0.32727272727272733</c:v>
                </c:pt>
                <c:pt idx="19">
                  <c:v>0.34545454545454551</c:v>
                </c:pt>
                <c:pt idx="20">
                  <c:v>0.3636363636363637</c:v>
                </c:pt>
                <c:pt idx="21">
                  <c:v>0.38181818181818189</c:v>
                </c:pt>
                <c:pt idx="22">
                  <c:v>0.40000000000000008</c:v>
                </c:pt>
                <c:pt idx="23">
                  <c:v>0.41818181818181827</c:v>
                </c:pt>
                <c:pt idx="24">
                  <c:v>0.43636363636363645</c:v>
                </c:pt>
                <c:pt idx="26">
                  <c:v>0.45454545454545464</c:v>
                </c:pt>
                <c:pt idx="38">
                  <c:v>0.47272727272727283</c:v>
                </c:pt>
                <c:pt idx="39">
                  <c:v>0.49090909090909102</c:v>
                </c:pt>
                <c:pt idx="40">
                  <c:v>0.50909090909090915</c:v>
                </c:pt>
                <c:pt idx="41">
                  <c:v>0.52727272727272734</c:v>
                </c:pt>
                <c:pt idx="42">
                  <c:v>0.54545454545454553</c:v>
                </c:pt>
                <c:pt idx="43">
                  <c:v>0.56363636363636371</c:v>
                </c:pt>
                <c:pt idx="44">
                  <c:v>0.5818181818181819</c:v>
                </c:pt>
                <c:pt idx="45">
                  <c:v>0.60000000000000009</c:v>
                </c:pt>
                <c:pt idx="46">
                  <c:v>0.61818181818181828</c:v>
                </c:pt>
                <c:pt idx="47">
                  <c:v>0.63636363636363646</c:v>
                </c:pt>
                <c:pt idx="48">
                  <c:v>0.65454545454545465</c:v>
                </c:pt>
                <c:pt idx="49">
                  <c:v>0.67272727272727284</c:v>
                </c:pt>
                <c:pt idx="50">
                  <c:v>0.69090909090909103</c:v>
                </c:pt>
                <c:pt idx="51">
                  <c:v>0.70909090909090922</c:v>
                </c:pt>
                <c:pt idx="52">
                  <c:v>0.7272727272727274</c:v>
                </c:pt>
                <c:pt idx="53">
                  <c:v>0.74545454545454559</c:v>
                </c:pt>
                <c:pt idx="54">
                  <c:v>0.76363636363636378</c:v>
                </c:pt>
                <c:pt idx="55">
                  <c:v>1</c:v>
                </c:pt>
              </c:numCache>
            </c:numRef>
          </c:cat>
          <c:val>
            <c:numRef>
              <c:f>'Overall Metrics'!$S$2:$S$57</c:f>
              <c:numCache>
                <c:formatCode>General</c:formatCode>
                <c:ptCount val="56"/>
                <c:pt idx="0">
                  <c:v>510</c:v>
                </c:pt>
                <c:pt idx="1">
                  <c:v>5</c:v>
                </c:pt>
                <c:pt idx="2">
                  <c:v>7</c:v>
                </c:pt>
                <c:pt idx="3">
                  <c:v>5</c:v>
                </c:pt>
                <c:pt idx="4">
                  <c:v>3</c:v>
                </c:pt>
                <c:pt idx="5">
                  <c:v>5</c:v>
                </c:pt>
                <c:pt idx="6">
                  <c:v>2</c:v>
                </c:pt>
                <c:pt idx="7">
                  <c:v>7</c:v>
                </c:pt>
                <c:pt idx="8">
                  <c:v>2</c:v>
                </c:pt>
                <c:pt idx="9">
                  <c:v>16</c:v>
                </c:pt>
                <c:pt idx="10">
                  <c:v>2</c:v>
                </c:pt>
                <c:pt idx="11">
                  <c:v>11</c:v>
                </c:pt>
                <c:pt idx="12">
                  <c:v>1</c:v>
                </c:pt>
                <c:pt idx="13">
                  <c:v>12</c:v>
                </c:pt>
                <c:pt idx="14">
                  <c:v>2</c:v>
                </c:pt>
                <c:pt idx="15">
                  <c:v>0</c:v>
                </c:pt>
                <c:pt idx="16">
                  <c:v>0</c:v>
                </c:pt>
                <c:pt idx="17">
                  <c:v>1</c:v>
                </c:pt>
                <c:pt idx="18">
                  <c:v>42</c:v>
                </c:pt>
                <c:pt idx="19">
                  <c:v>0</c:v>
                </c:pt>
                <c:pt idx="20">
                  <c:v>0</c:v>
                </c:pt>
                <c:pt idx="21">
                  <c:v>0</c:v>
                </c:pt>
                <c:pt idx="22">
                  <c:v>3</c:v>
                </c:pt>
                <c:pt idx="23">
                  <c:v>0</c:v>
                </c:pt>
                <c:pt idx="24">
                  <c:v>1</c:v>
                </c:pt>
                <c:pt idx="25">
                  <c:v>-151</c:v>
                </c:pt>
                <c:pt idx="26">
                  <c:v>0</c:v>
                </c:pt>
                <c:pt idx="27">
                  <c:v>0</c:v>
                </c:pt>
                <c:pt idx="28">
                  <c:v>0</c:v>
                </c:pt>
                <c:pt idx="29">
                  <c:v>0</c:v>
                </c:pt>
                <c:pt idx="30">
                  <c:v>0</c:v>
                </c:pt>
                <c:pt idx="31">
                  <c:v>0</c:v>
                </c:pt>
                <c:pt idx="32">
                  <c:v>0</c:v>
                </c:pt>
                <c:pt idx="33">
                  <c:v>0</c:v>
                </c:pt>
                <c:pt idx="34">
                  <c:v>0</c:v>
                </c:pt>
                <c:pt idx="35">
                  <c:v>0</c:v>
                </c:pt>
                <c:pt idx="36">
                  <c:v>-151</c:v>
                </c:pt>
                <c:pt idx="37">
                  <c:v>-151</c:v>
                </c:pt>
                <c:pt idx="38">
                  <c:v>0</c:v>
                </c:pt>
                <c:pt idx="39">
                  <c:v>107</c:v>
                </c:pt>
                <c:pt idx="40">
                  <c:v>0</c:v>
                </c:pt>
                <c:pt idx="41">
                  <c:v>0</c:v>
                </c:pt>
                <c:pt idx="42">
                  <c:v>0</c:v>
                </c:pt>
                <c:pt idx="43">
                  <c:v>0</c:v>
                </c:pt>
                <c:pt idx="44">
                  <c:v>1</c:v>
                </c:pt>
                <c:pt idx="45">
                  <c:v>0</c:v>
                </c:pt>
                <c:pt idx="46">
                  <c:v>0</c:v>
                </c:pt>
                <c:pt idx="47">
                  <c:v>0</c:v>
                </c:pt>
                <c:pt idx="48">
                  <c:v>0</c:v>
                </c:pt>
                <c:pt idx="49">
                  <c:v>0</c:v>
                </c:pt>
                <c:pt idx="50">
                  <c:v>1</c:v>
                </c:pt>
                <c:pt idx="51">
                  <c:v>0</c:v>
                </c:pt>
                <c:pt idx="52">
                  <c:v>0</c:v>
                </c:pt>
                <c:pt idx="53">
                  <c:v>1</c:v>
                </c:pt>
                <c:pt idx="54">
                  <c:v>4</c:v>
                </c:pt>
                <c:pt idx="55">
                  <c:v>37</c:v>
                </c:pt>
              </c:numCache>
            </c:numRef>
          </c:val>
        </c:ser>
        <c:dLbls>
          <c:showLegendKey val="0"/>
          <c:showVal val="0"/>
          <c:showCatName val="0"/>
          <c:showSerName val="0"/>
          <c:showPercent val="0"/>
          <c:showBubbleSize val="0"/>
        </c:dLbls>
        <c:gapWidth val="0"/>
        <c:axId val="-403361264"/>
        <c:axId val="-403359088"/>
      </c:barChart>
      <c:catAx>
        <c:axId val="-403361264"/>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403359088"/>
        <c:crosses val="autoZero"/>
        <c:auto val="1"/>
        <c:lblAlgn val="ctr"/>
        <c:lblOffset val="100"/>
        <c:noMultiLvlLbl val="0"/>
      </c:catAx>
      <c:valAx>
        <c:axId val="-40335908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40336126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1</c:v>
                </c:pt>
              </c:strCache>
            </c:strRef>
          </c:tx>
          <c:spPr>
            <a:solidFill>
              <a:schemeClr val="accent1"/>
            </a:solidFill>
          </c:spPr>
          <c:invertIfNegative val="0"/>
          <c:cat>
            <c:numRef>
              <c:f>'Overall Metrics'!$R$2:$R$57</c:f>
              <c:numCache>
                <c:formatCode>#,##0.00</c:formatCode>
                <c:ptCount val="56"/>
                <c:pt idx="0">
                  <c:v>0</c:v>
                </c:pt>
                <c:pt idx="1">
                  <c:v>1.8181818181818181E-2</c:v>
                </c:pt>
                <c:pt idx="2">
                  <c:v>3.6363636363636362E-2</c:v>
                </c:pt>
                <c:pt idx="3">
                  <c:v>5.4545454545454543E-2</c:v>
                </c:pt>
                <c:pt idx="4">
                  <c:v>7.2727272727272724E-2</c:v>
                </c:pt>
                <c:pt idx="5">
                  <c:v>9.0909090909090912E-2</c:v>
                </c:pt>
                <c:pt idx="6">
                  <c:v>0.1090909090909091</c:v>
                </c:pt>
                <c:pt idx="7">
                  <c:v>0.12727272727272729</c:v>
                </c:pt>
                <c:pt idx="8">
                  <c:v>0.14545454545454548</c:v>
                </c:pt>
                <c:pt idx="9">
                  <c:v>0.16363636363636366</c:v>
                </c:pt>
                <c:pt idx="10">
                  <c:v>0.18181818181818185</c:v>
                </c:pt>
                <c:pt idx="11">
                  <c:v>0.20000000000000004</c:v>
                </c:pt>
                <c:pt idx="12">
                  <c:v>0.21818181818181823</c:v>
                </c:pt>
                <c:pt idx="13">
                  <c:v>0.23636363636363641</c:v>
                </c:pt>
                <c:pt idx="14">
                  <c:v>0.25454545454545457</c:v>
                </c:pt>
                <c:pt idx="15">
                  <c:v>0.27272727272727276</c:v>
                </c:pt>
                <c:pt idx="16">
                  <c:v>0.29090909090909095</c:v>
                </c:pt>
                <c:pt idx="17">
                  <c:v>0.30909090909090914</c:v>
                </c:pt>
                <c:pt idx="18">
                  <c:v>0.32727272727272733</c:v>
                </c:pt>
                <c:pt idx="19">
                  <c:v>0.34545454545454551</c:v>
                </c:pt>
                <c:pt idx="20">
                  <c:v>0.3636363636363637</c:v>
                </c:pt>
                <c:pt idx="21">
                  <c:v>0.38181818181818189</c:v>
                </c:pt>
                <c:pt idx="22">
                  <c:v>0.40000000000000008</c:v>
                </c:pt>
                <c:pt idx="23">
                  <c:v>0.41818181818181827</c:v>
                </c:pt>
                <c:pt idx="24">
                  <c:v>0.43636363636363645</c:v>
                </c:pt>
                <c:pt idx="26">
                  <c:v>0.45454545454545464</c:v>
                </c:pt>
                <c:pt idx="38">
                  <c:v>0.47272727272727283</c:v>
                </c:pt>
                <c:pt idx="39">
                  <c:v>0.49090909090909102</c:v>
                </c:pt>
                <c:pt idx="40">
                  <c:v>0.50909090909090915</c:v>
                </c:pt>
                <c:pt idx="41">
                  <c:v>0.52727272727272734</c:v>
                </c:pt>
                <c:pt idx="42">
                  <c:v>0.54545454545454553</c:v>
                </c:pt>
                <c:pt idx="43">
                  <c:v>0.56363636363636371</c:v>
                </c:pt>
                <c:pt idx="44">
                  <c:v>0.5818181818181819</c:v>
                </c:pt>
                <c:pt idx="45">
                  <c:v>0.60000000000000009</c:v>
                </c:pt>
                <c:pt idx="46">
                  <c:v>0.61818181818181828</c:v>
                </c:pt>
                <c:pt idx="47">
                  <c:v>0.63636363636363646</c:v>
                </c:pt>
                <c:pt idx="48">
                  <c:v>0.65454545454545465</c:v>
                </c:pt>
                <c:pt idx="49">
                  <c:v>0.67272727272727284</c:v>
                </c:pt>
                <c:pt idx="50">
                  <c:v>0.69090909090909103</c:v>
                </c:pt>
                <c:pt idx="51">
                  <c:v>0.70909090909090922</c:v>
                </c:pt>
                <c:pt idx="52">
                  <c:v>0.7272727272727274</c:v>
                </c:pt>
                <c:pt idx="53">
                  <c:v>0.74545454545454559</c:v>
                </c:pt>
                <c:pt idx="54">
                  <c:v>0.76363636363636378</c:v>
                </c:pt>
                <c:pt idx="55">
                  <c:v>1</c:v>
                </c:pt>
              </c:numCache>
            </c:numRef>
          </c:cat>
          <c:val>
            <c:numRef>
              <c:f>'Overall Metrics'!$Q$2:$Q$57</c:f>
              <c:numCache>
                <c:formatCode>General</c:formatCode>
                <c:ptCount val="56"/>
                <c:pt idx="0">
                  <c:v>1</c:v>
                </c:pt>
                <c:pt idx="1">
                  <c:v>91</c:v>
                </c:pt>
                <c:pt idx="2">
                  <c:v>202</c:v>
                </c:pt>
                <c:pt idx="3">
                  <c:v>131</c:v>
                </c:pt>
                <c:pt idx="4">
                  <c:v>215</c:v>
                </c:pt>
                <c:pt idx="5">
                  <c:v>27</c:v>
                </c:pt>
                <c:pt idx="6">
                  <c:v>38</c:v>
                </c:pt>
                <c:pt idx="7">
                  <c:v>17</c:v>
                </c:pt>
                <c:pt idx="8">
                  <c:v>21</c:v>
                </c:pt>
                <c:pt idx="9">
                  <c:v>11</c:v>
                </c:pt>
                <c:pt idx="10">
                  <c:v>7</c:v>
                </c:pt>
                <c:pt idx="11">
                  <c:v>2</c:v>
                </c:pt>
                <c:pt idx="12">
                  <c:v>1</c:v>
                </c:pt>
                <c:pt idx="13">
                  <c:v>2</c:v>
                </c:pt>
                <c:pt idx="14">
                  <c:v>0</c:v>
                </c:pt>
                <c:pt idx="15">
                  <c:v>1</c:v>
                </c:pt>
                <c:pt idx="16">
                  <c:v>4</c:v>
                </c:pt>
                <c:pt idx="17">
                  <c:v>0</c:v>
                </c:pt>
                <c:pt idx="18">
                  <c:v>2</c:v>
                </c:pt>
                <c:pt idx="19">
                  <c:v>1</c:v>
                </c:pt>
                <c:pt idx="20">
                  <c:v>1</c:v>
                </c:pt>
                <c:pt idx="21">
                  <c:v>1</c:v>
                </c:pt>
                <c:pt idx="22">
                  <c:v>1</c:v>
                </c:pt>
                <c:pt idx="23">
                  <c:v>0</c:v>
                </c:pt>
                <c:pt idx="24">
                  <c:v>0</c:v>
                </c:pt>
                <c:pt idx="25">
                  <c:v>0</c:v>
                </c:pt>
                <c:pt idx="26">
                  <c:v>2</c:v>
                </c:pt>
                <c:pt idx="27">
                  <c:v>0</c:v>
                </c:pt>
                <c:pt idx="28">
                  <c:v>0</c:v>
                </c:pt>
                <c:pt idx="29">
                  <c:v>0</c:v>
                </c:pt>
                <c:pt idx="30">
                  <c:v>0</c:v>
                </c:pt>
                <c:pt idx="31">
                  <c:v>0</c:v>
                </c:pt>
                <c:pt idx="32">
                  <c:v>0</c:v>
                </c:pt>
                <c:pt idx="33">
                  <c:v>0</c:v>
                </c:pt>
                <c:pt idx="34">
                  <c:v>0</c:v>
                </c:pt>
                <c:pt idx="35">
                  <c:v>0</c:v>
                </c:pt>
                <c:pt idx="36">
                  <c:v>0</c:v>
                </c:pt>
                <c:pt idx="37">
                  <c:v>0</c:v>
                </c:pt>
                <c:pt idx="38">
                  <c:v>1</c:v>
                </c:pt>
                <c:pt idx="39">
                  <c:v>0</c:v>
                </c:pt>
                <c:pt idx="40">
                  <c:v>0</c:v>
                </c:pt>
                <c:pt idx="41">
                  <c:v>0</c:v>
                </c:pt>
                <c:pt idx="42">
                  <c:v>2</c:v>
                </c:pt>
                <c:pt idx="43">
                  <c:v>1</c:v>
                </c:pt>
                <c:pt idx="44">
                  <c:v>0</c:v>
                </c:pt>
                <c:pt idx="45">
                  <c:v>1</c:v>
                </c:pt>
                <c:pt idx="46">
                  <c:v>0</c:v>
                </c:pt>
                <c:pt idx="47">
                  <c:v>1</c:v>
                </c:pt>
                <c:pt idx="48">
                  <c:v>0</c:v>
                </c:pt>
                <c:pt idx="49">
                  <c:v>0</c:v>
                </c:pt>
                <c:pt idx="50">
                  <c:v>0</c:v>
                </c:pt>
                <c:pt idx="51">
                  <c:v>0</c:v>
                </c:pt>
                <c:pt idx="52">
                  <c:v>0</c:v>
                </c:pt>
                <c:pt idx="53">
                  <c:v>0</c:v>
                </c:pt>
                <c:pt idx="54">
                  <c:v>1</c:v>
                </c:pt>
                <c:pt idx="55">
                  <c:v>2</c:v>
                </c:pt>
              </c:numCache>
            </c:numRef>
          </c:val>
        </c:ser>
        <c:dLbls>
          <c:showLegendKey val="0"/>
          <c:showVal val="0"/>
          <c:showCatName val="0"/>
          <c:showSerName val="0"/>
          <c:showPercent val="0"/>
          <c:showBubbleSize val="0"/>
        </c:dLbls>
        <c:gapWidth val="0"/>
        <c:axId val="-403371600"/>
        <c:axId val="-400717072"/>
      </c:barChart>
      <c:catAx>
        <c:axId val="-403371600"/>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400717072"/>
        <c:crosses val="autoZero"/>
        <c:auto val="1"/>
        <c:lblAlgn val="ctr"/>
        <c:lblOffset val="100"/>
        <c:noMultiLvlLbl val="0"/>
      </c:catAx>
      <c:valAx>
        <c:axId val="-4007170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4033716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Metrics'!$U$2:$U$57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ser>
        <c:dLbls>
          <c:showLegendKey val="0"/>
          <c:showVal val="0"/>
          <c:showCatName val="0"/>
          <c:showSerName val="0"/>
          <c:showPercent val="0"/>
          <c:showBubbleSize val="0"/>
        </c:dLbls>
        <c:gapWidth val="0"/>
        <c:axId val="-400718704"/>
        <c:axId val="-400713808"/>
      </c:barChart>
      <c:catAx>
        <c:axId val="-400718704"/>
        <c:scaling>
          <c:orientation val="minMax"/>
        </c:scaling>
        <c:delete val="1"/>
        <c:axPos val="b"/>
        <c:numFmt formatCode="#,##0.00" sourceLinked="1"/>
        <c:majorTickMark val="out"/>
        <c:minorTickMark val="none"/>
        <c:tickLblPos val="none"/>
        <c:crossAx val="-400713808"/>
        <c:crosses val="autoZero"/>
        <c:auto val="1"/>
        <c:lblAlgn val="ctr"/>
        <c:lblOffset val="100"/>
        <c:noMultiLvlLbl val="0"/>
      </c:catAx>
      <c:valAx>
        <c:axId val="-400713808"/>
        <c:scaling>
          <c:orientation val="minMax"/>
        </c:scaling>
        <c:delete val="1"/>
        <c:axPos val="l"/>
        <c:numFmt formatCode="General" sourceLinked="1"/>
        <c:majorTickMark val="out"/>
        <c:minorTickMark val="none"/>
        <c:tickLblPos val="none"/>
        <c:crossAx val="-400718704"/>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[socialselling _2018-03-20_05-41-12.xlsx]Time Series!TimeSeries</c:name>
    <c:fmtId val="0"/>
  </c:pivotSource>
  <c:chart>
    <c:title>
      <c:tx>
        <c:rich>
          <a:bodyPr/>
          <a:lstStyle/>
          <a:p>
            <a:pPr>
              <a:defRPr/>
            </a:pPr>
            <a:r>
              <a:rPr lang="en-US"/>
              <a:t>socialselling  from NodeXL  Graph Server Twitter Search Network</a:t>
            </a:r>
          </a:p>
        </c:rich>
      </c:tx>
      <c:layout/>
      <c:overlay val="0"/>
    </c:title>
    <c:autoTitleDeleted val="0"/>
    <c:pivotFmts>
      <c:pivotFmt>
        <c:idx val="0"/>
        <c:marker>
          <c:symbol val="none"/>
        </c:marker>
      </c:pivotFmt>
    </c:pivotFmts>
    <c:plotArea>
      <c:layout/>
      <c:barChart>
        <c:barDir val="col"/>
        <c:grouping val="clustered"/>
        <c:varyColors val="0"/>
        <c:ser>
          <c:idx val="0"/>
          <c:order val="0"/>
          <c:tx>
            <c:strRef>
              <c:f>'Time Series'!$B$25</c:f>
              <c:strCache>
                <c:ptCount val="1"/>
                <c:pt idx="0">
                  <c:v>Total</c:v>
                </c:pt>
              </c:strCache>
            </c:strRef>
          </c:tx>
          <c:invertIfNegative val="0"/>
          <c:cat>
            <c:multiLvlStrRef>
              <c:f>'Time Series'!$A$26:$A$242</c:f>
              <c:multiLvlStrCache>
                <c:ptCount val="170"/>
                <c:lvl>
                  <c:pt idx="0">
                    <c:v>12 PM</c:v>
                  </c:pt>
                  <c:pt idx="1">
                    <c:v>8 PM</c:v>
                  </c:pt>
                  <c:pt idx="2">
                    <c:v>4 AM</c:v>
                  </c:pt>
                  <c:pt idx="3">
                    <c:v>6 PM</c:v>
                  </c:pt>
                  <c:pt idx="4">
                    <c:v>6 PM</c:v>
                  </c:pt>
                  <c:pt idx="5">
                    <c:v>9 AM</c:v>
                  </c:pt>
                  <c:pt idx="6">
                    <c:v>5 PM</c:v>
                  </c:pt>
                  <c:pt idx="7">
                    <c:v>4 PM</c:v>
                  </c:pt>
                  <c:pt idx="8">
                    <c:v>8 PM</c:v>
                  </c:pt>
                  <c:pt idx="9">
                    <c:v>7 PM</c:v>
                  </c:pt>
                  <c:pt idx="10">
                    <c:v>1 PM</c:v>
                  </c:pt>
                  <c:pt idx="11">
                    <c:v>11 PM</c:v>
                  </c:pt>
                  <c:pt idx="12">
                    <c:v>9 PM</c:v>
                  </c:pt>
                  <c:pt idx="13">
                    <c:v>3 PM</c:v>
                  </c:pt>
                  <c:pt idx="14">
                    <c:v>11 AM</c:v>
                  </c:pt>
                  <c:pt idx="15">
                    <c:v>2 AM</c:v>
                  </c:pt>
                  <c:pt idx="16">
                    <c:v>4 AM</c:v>
                  </c:pt>
                  <c:pt idx="17">
                    <c:v>6 AM</c:v>
                  </c:pt>
                  <c:pt idx="18">
                    <c:v>9 PM</c:v>
                  </c:pt>
                  <c:pt idx="19">
                    <c:v>3 AM</c:v>
                  </c:pt>
                  <c:pt idx="20">
                    <c:v>4 AM</c:v>
                  </c:pt>
                  <c:pt idx="21">
                    <c:v>5 PM</c:v>
                  </c:pt>
                  <c:pt idx="22">
                    <c:v>8 PM</c:v>
                  </c:pt>
                  <c:pt idx="23">
                    <c:v>4 AM</c:v>
                  </c:pt>
                  <c:pt idx="24">
                    <c:v>10 AM</c:v>
                  </c:pt>
                  <c:pt idx="25">
                    <c:v>2 PM</c:v>
                  </c:pt>
                  <c:pt idx="26">
                    <c:v>4 PM</c:v>
                  </c:pt>
                  <c:pt idx="27">
                    <c:v>5 PM</c:v>
                  </c:pt>
                  <c:pt idx="28">
                    <c:v>8 PM</c:v>
                  </c:pt>
                  <c:pt idx="29">
                    <c:v>1 AM</c:v>
                  </c:pt>
                  <c:pt idx="30">
                    <c:v>2 AM</c:v>
                  </c:pt>
                  <c:pt idx="31">
                    <c:v>3 AM</c:v>
                  </c:pt>
                  <c:pt idx="32">
                    <c:v>4 AM</c:v>
                  </c:pt>
                  <c:pt idx="33">
                    <c:v>5 AM</c:v>
                  </c:pt>
                  <c:pt idx="34">
                    <c:v>6 AM</c:v>
                  </c:pt>
                  <c:pt idx="35">
                    <c:v>8 AM</c:v>
                  </c:pt>
                  <c:pt idx="36">
                    <c:v>9 AM</c:v>
                  </c:pt>
                  <c:pt idx="37">
                    <c:v>10 AM</c:v>
                  </c:pt>
                  <c:pt idx="38">
                    <c:v>3 PM</c:v>
                  </c:pt>
                  <c:pt idx="39">
                    <c:v>4 PM</c:v>
                  </c:pt>
                  <c:pt idx="40">
                    <c:v>7 PM</c:v>
                  </c:pt>
                  <c:pt idx="41">
                    <c:v>10 PM</c:v>
                  </c:pt>
                  <c:pt idx="42">
                    <c:v>12 AM</c:v>
                  </c:pt>
                  <c:pt idx="43">
                    <c:v>3 AM</c:v>
                  </c:pt>
                  <c:pt idx="44">
                    <c:v>4 AM</c:v>
                  </c:pt>
                  <c:pt idx="45">
                    <c:v>7 AM</c:v>
                  </c:pt>
                  <c:pt idx="46">
                    <c:v>10 AM</c:v>
                  </c:pt>
                  <c:pt idx="47">
                    <c:v>12 PM</c:v>
                  </c:pt>
                  <c:pt idx="48">
                    <c:v>1 PM</c:v>
                  </c:pt>
                  <c:pt idx="49">
                    <c:v>2 PM</c:v>
                  </c:pt>
                  <c:pt idx="50">
                    <c:v>3 PM</c:v>
                  </c:pt>
                  <c:pt idx="51">
                    <c:v>4 PM</c:v>
                  </c:pt>
                  <c:pt idx="52">
                    <c:v>5 PM</c:v>
                  </c:pt>
                  <c:pt idx="53">
                    <c:v>10 PM</c:v>
                  </c:pt>
                  <c:pt idx="54">
                    <c:v>11 PM</c:v>
                  </c:pt>
                  <c:pt idx="55">
                    <c:v>12 AM</c:v>
                  </c:pt>
                  <c:pt idx="56">
                    <c:v>2 AM</c:v>
                  </c:pt>
                  <c:pt idx="57">
                    <c:v>6 AM</c:v>
                  </c:pt>
                  <c:pt idx="58">
                    <c:v>8 AM</c:v>
                  </c:pt>
                  <c:pt idx="59">
                    <c:v>9 AM</c:v>
                  </c:pt>
                  <c:pt idx="60">
                    <c:v>10 AM</c:v>
                  </c:pt>
                  <c:pt idx="61">
                    <c:v>1 PM</c:v>
                  </c:pt>
                  <c:pt idx="62">
                    <c:v>2 PM</c:v>
                  </c:pt>
                  <c:pt idx="63">
                    <c:v>3 PM</c:v>
                  </c:pt>
                  <c:pt idx="64">
                    <c:v>4 PM</c:v>
                  </c:pt>
                  <c:pt idx="65">
                    <c:v>5 PM</c:v>
                  </c:pt>
                  <c:pt idx="66">
                    <c:v>7 PM</c:v>
                  </c:pt>
                  <c:pt idx="67">
                    <c:v>8 PM</c:v>
                  </c:pt>
                  <c:pt idx="68">
                    <c:v>9 PM</c:v>
                  </c:pt>
                  <c:pt idx="69">
                    <c:v>10 PM</c:v>
                  </c:pt>
                  <c:pt idx="70">
                    <c:v>11 PM</c:v>
                  </c:pt>
                  <c:pt idx="71">
                    <c:v>12 AM</c:v>
                  </c:pt>
                  <c:pt idx="72">
                    <c:v>1 AM</c:v>
                  </c:pt>
                  <c:pt idx="73">
                    <c:v>4 AM</c:v>
                  </c:pt>
                  <c:pt idx="74">
                    <c:v>5 AM</c:v>
                  </c:pt>
                  <c:pt idx="75">
                    <c:v>7 AM</c:v>
                  </c:pt>
                  <c:pt idx="76">
                    <c:v>8 AM</c:v>
                  </c:pt>
                  <c:pt idx="77">
                    <c:v>1 PM</c:v>
                  </c:pt>
                  <c:pt idx="78">
                    <c:v>2 PM</c:v>
                  </c:pt>
                  <c:pt idx="79">
                    <c:v>3 PM</c:v>
                  </c:pt>
                  <c:pt idx="80">
                    <c:v>4 PM</c:v>
                  </c:pt>
                  <c:pt idx="81">
                    <c:v>10 PM</c:v>
                  </c:pt>
                  <c:pt idx="82">
                    <c:v>12 AM</c:v>
                  </c:pt>
                  <c:pt idx="83">
                    <c:v>1 AM</c:v>
                  </c:pt>
                  <c:pt idx="84">
                    <c:v>5 AM</c:v>
                  </c:pt>
                  <c:pt idx="85">
                    <c:v>8 AM</c:v>
                  </c:pt>
                  <c:pt idx="86">
                    <c:v>9 AM</c:v>
                  </c:pt>
                  <c:pt idx="87">
                    <c:v>10 AM</c:v>
                  </c:pt>
                  <c:pt idx="88">
                    <c:v>11 AM</c:v>
                  </c:pt>
                  <c:pt idx="89">
                    <c:v>12 PM</c:v>
                  </c:pt>
                  <c:pt idx="90">
                    <c:v>1 PM</c:v>
                  </c:pt>
                  <c:pt idx="91">
                    <c:v>3 PM</c:v>
                  </c:pt>
                  <c:pt idx="92">
                    <c:v>4 PM</c:v>
                  </c:pt>
                  <c:pt idx="93">
                    <c:v>5 PM</c:v>
                  </c:pt>
                  <c:pt idx="94">
                    <c:v>7 PM</c:v>
                  </c:pt>
                  <c:pt idx="95">
                    <c:v>8 PM</c:v>
                  </c:pt>
                  <c:pt idx="96">
                    <c:v>9 PM</c:v>
                  </c:pt>
                  <c:pt idx="97">
                    <c:v>10 PM</c:v>
                  </c:pt>
                  <c:pt idx="98">
                    <c:v>1 AM</c:v>
                  </c:pt>
                  <c:pt idx="99">
                    <c:v>2 AM</c:v>
                  </c:pt>
                  <c:pt idx="100">
                    <c:v>5 AM</c:v>
                  </c:pt>
                  <c:pt idx="101">
                    <c:v>6 AM</c:v>
                  </c:pt>
                  <c:pt idx="102">
                    <c:v>10 AM</c:v>
                  </c:pt>
                  <c:pt idx="103">
                    <c:v>11 AM</c:v>
                  </c:pt>
                  <c:pt idx="104">
                    <c:v>1 PM</c:v>
                  </c:pt>
                  <c:pt idx="105">
                    <c:v>2 PM</c:v>
                  </c:pt>
                  <c:pt idx="106">
                    <c:v>3 PM</c:v>
                  </c:pt>
                  <c:pt idx="107">
                    <c:v>4 PM</c:v>
                  </c:pt>
                  <c:pt idx="108">
                    <c:v>8 PM</c:v>
                  </c:pt>
                  <c:pt idx="109">
                    <c:v>1 AM</c:v>
                  </c:pt>
                  <c:pt idx="110">
                    <c:v>5 AM</c:v>
                  </c:pt>
                  <c:pt idx="111">
                    <c:v>7 AM</c:v>
                  </c:pt>
                  <c:pt idx="112">
                    <c:v>11 AM</c:v>
                  </c:pt>
                  <c:pt idx="113">
                    <c:v>1 PM</c:v>
                  </c:pt>
                  <c:pt idx="114">
                    <c:v>2 PM</c:v>
                  </c:pt>
                  <c:pt idx="115">
                    <c:v>3 PM</c:v>
                  </c:pt>
                  <c:pt idx="116">
                    <c:v>4 PM</c:v>
                  </c:pt>
                  <c:pt idx="117">
                    <c:v>11 AM</c:v>
                  </c:pt>
                  <c:pt idx="118">
                    <c:v>10 AM</c:v>
                  </c:pt>
                  <c:pt idx="119">
                    <c:v>2 PM</c:v>
                  </c:pt>
                  <c:pt idx="120">
                    <c:v>10 PM</c:v>
                  </c:pt>
                  <c:pt idx="121">
                    <c:v>11 PM</c:v>
                  </c:pt>
                  <c:pt idx="122">
                    <c:v>1 AM</c:v>
                  </c:pt>
                  <c:pt idx="123">
                    <c:v>3 AM</c:v>
                  </c:pt>
                  <c:pt idx="124">
                    <c:v>4 AM</c:v>
                  </c:pt>
                  <c:pt idx="125">
                    <c:v>8 AM</c:v>
                  </c:pt>
                  <c:pt idx="126">
                    <c:v>9 AM</c:v>
                  </c:pt>
                  <c:pt idx="127">
                    <c:v>10 AM</c:v>
                  </c:pt>
                  <c:pt idx="128">
                    <c:v>11 AM</c:v>
                  </c:pt>
                  <c:pt idx="129">
                    <c:v>12 PM</c:v>
                  </c:pt>
                  <c:pt idx="130">
                    <c:v>1 PM</c:v>
                  </c:pt>
                  <c:pt idx="131">
                    <c:v>2 PM</c:v>
                  </c:pt>
                  <c:pt idx="132">
                    <c:v>3 PM</c:v>
                  </c:pt>
                  <c:pt idx="133">
                    <c:v>7 PM</c:v>
                  </c:pt>
                  <c:pt idx="134">
                    <c:v>10 PM</c:v>
                  </c:pt>
                  <c:pt idx="135">
                    <c:v>7 AM</c:v>
                  </c:pt>
                  <c:pt idx="136">
                    <c:v>8 AM</c:v>
                  </c:pt>
                  <c:pt idx="137">
                    <c:v>9 AM</c:v>
                  </c:pt>
                  <c:pt idx="138">
                    <c:v>10 AM</c:v>
                  </c:pt>
                  <c:pt idx="139">
                    <c:v>11 AM</c:v>
                  </c:pt>
                  <c:pt idx="140">
                    <c:v>12 PM</c:v>
                  </c:pt>
                  <c:pt idx="141">
                    <c:v>1 PM</c:v>
                  </c:pt>
                  <c:pt idx="142">
                    <c:v>2 PM</c:v>
                  </c:pt>
                  <c:pt idx="143">
                    <c:v>3 PM</c:v>
                  </c:pt>
                  <c:pt idx="144">
                    <c:v>10 PM</c:v>
                  </c:pt>
                  <c:pt idx="145">
                    <c:v>1 AM</c:v>
                  </c:pt>
                  <c:pt idx="146">
                    <c:v>1 PM</c:v>
                  </c:pt>
                  <c:pt idx="147">
                    <c:v>5 PM</c:v>
                  </c:pt>
                  <c:pt idx="148">
                    <c:v>7 PM</c:v>
                  </c:pt>
                  <c:pt idx="149">
                    <c:v>8 PM</c:v>
                  </c:pt>
                  <c:pt idx="150">
                    <c:v>2 AM</c:v>
                  </c:pt>
                  <c:pt idx="151">
                    <c:v>4 AM</c:v>
                  </c:pt>
                  <c:pt idx="152">
                    <c:v>6 AM</c:v>
                  </c:pt>
                  <c:pt idx="153">
                    <c:v>9 AM</c:v>
                  </c:pt>
                  <c:pt idx="154">
                    <c:v>10 AM</c:v>
                  </c:pt>
                  <c:pt idx="155">
                    <c:v>11 AM</c:v>
                  </c:pt>
                  <c:pt idx="156">
                    <c:v>12 PM</c:v>
                  </c:pt>
                  <c:pt idx="157">
                    <c:v>1 PM</c:v>
                  </c:pt>
                  <c:pt idx="158">
                    <c:v>2 PM</c:v>
                  </c:pt>
                  <c:pt idx="159">
                    <c:v>3 PM</c:v>
                  </c:pt>
                  <c:pt idx="160">
                    <c:v>4 PM</c:v>
                  </c:pt>
                  <c:pt idx="161">
                    <c:v>8 PM</c:v>
                  </c:pt>
                  <c:pt idx="162">
                    <c:v>10 PM</c:v>
                  </c:pt>
                  <c:pt idx="163">
                    <c:v>11 PM</c:v>
                  </c:pt>
                  <c:pt idx="164">
                    <c:v>7 AM</c:v>
                  </c:pt>
                  <c:pt idx="165">
                    <c:v>9 AM</c:v>
                  </c:pt>
                  <c:pt idx="166">
                    <c:v>12 PM</c:v>
                  </c:pt>
                  <c:pt idx="167">
                    <c:v>1 PM</c:v>
                  </c:pt>
                  <c:pt idx="168">
                    <c:v>2 PM</c:v>
                  </c:pt>
                  <c:pt idx="169">
                    <c:v>3 PM</c:v>
                  </c:pt>
                </c:lvl>
                <c:lvl>
                  <c:pt idx="0">
                    <c:v>18-May</c:v>
                  </c:pt>
                  <c:pt idx="1">
                    <c:v>25-May</c:v>
                  </c:pt>
                  <c:pt idx="2">
                    <c:v>27-May</c:v>
                  </c:pt>
                  <c:pt idx="3">
                    <c:v>20-Jun</c:v>
                  </c:pt>
                  <c:pt idx="4">
                    <c:v>26-Jun</c:v>
                  </c:pt>
                  <c:pt idx="5">
                    <c:v>27-Jun</c:v>
                  </c:pt>
                  <c:pt idx="6">
                    <c:v>29-Aug</c:v>
                  </c:pt>
                  <c:pt idx="7">
                    <c:v>8-Nov</c:v>
                  </c:pt>
                  <c:pt idx="8">
                    <c:v>24-Nov</c:v>
                  </c:pt>
                  <c:pt idx="9">
                    <c:v>1-Jan</c:v>
                  </c:pt>
                  <c:pt idx="10">
                    <c:v>3-Jan</c:v>
                  </c:pt>
                  <c:pt idx="11">
                    <c:v>4-Jan</c:v>
                  </c:pt>
                  <c:pt idx="12">
                    <c:v>12-Jan</c:v>
                  </c:pt>
                  <c:pt idx="13">
                    <c:v>25-Jan</c:v>
                  </c:pt>
                  <c:pt idx="14">
                    <c:v>26-Jan</c:v>
                  </c:pt>
                  <c:pt idx="15">
                    <c:v>11-Feb</c:v>
                  </c:pt>
                  <c:pt idx="16">
                    <c:v>1-Mar</c:v>
                  </c:pt>
                  <c:pt idx="17">
                    <c:v>2-Mar</c:v>
                  </c:pt>
                  <c:pt idx="18">
                    <c:v>3-Mar</c:v>
                  </c:pt>
                  <c:pt idx="19">
                    <c:v>4-Mar</c:v>
                  </c:pt>
                  <c:pt idx="23">
                    <c:v>5-Mar</c:v>
                  </c:pt>
                  <c:pt idx="29">
                    <c:v>6-Mar</c:v>
                  </c:pt>
                  <c:pt idx="42">
                    <c:v>7-Mar</c:v>
                  </c:pt>
                  <c:pt idx="55">
                    <c:v>8-Mar</c:v>
                  </c:pt>
                  <c:pt idx="71">
                    <c:v>9-Mar</c:v>
                  </c:pt>
                  <c:pt idx="82">
                    <c:v>10-Mar</c:v>
                  </c:pt>
                  <c:pt idx="98">
                    <c:v>11-Mar</c:v>
                  </c:pt>
                  <c:pt idx="109">
                    <c:v>12-Mar</c:v>
                  </c:pt>
                  <c:pt idx="117">
                    <c:v>13-Mar</c:v>
                  </c:pt>
                  <c:pt idx="118">
                    <c:v>14-Mar</c:v>
                  </c:pt>
                  <c:pt idx="122">
                    <c:v>15-Mar</c:v>
                  </c:pt>
                  <c:pt idx="135">
                    <c:v>16-Mar</c:v>
                  </c:pt>
                  <c:pt idx="145">
                    <c:v>17-Mar</c:v>
                  </c:pt>
                  <c:pt idx="150">
                    <c:v>18-Mar</c:v>
                  </c:pt>
                  <c:pt idx="164">
                    <c:v>19-Mar</c:v>
                  </c:pt>
                </c:lvl>
                <c:lvl>
                  <c:pt idx="0">
                    <c:v>May</c:v>
                  </c:pt>
                  <c:pt idx="1">
                    <c:v>May</c:v>
                  </c:pt>
                  <c:pt idx="3">
                    <c:v>Jun</c:v>
                  </c:pt>
                  <c:pt idx="6">
                    <c:v>Aug</c:v>
                  </c:pt>
                  <c:pt idx="7">
                    <c:v>Nov</c:v>
                  </c:pt>
                  <c:pt idx="9">
                    <c:v>Jan</c:v>
                  </c:pt>
                  <c:pt idx="15">
                    <c:v>Feb</c:v>
                  </c:pt>
                  <c:pt idx="16">
                    <c:v>Mar</c:v>
                  </c:pt>
                </c:lvl>
                <c:lvl>
                  <c:pt idx="0">
                    <c:v>2015</c:v>
                  </c:pt>
                  <c:pt idx="1">
                    <c:v>2017</c:v>
                  </c:pt>
                  <c:pt idx="9">
                    <c:v>2018</c:v>
                  </c:pt>
                </c:lvl>
              </c:multiLvlStrCache>
            </c:multiLvlStrRef>
          </c:cat>
          <c:val>
            <c:numRef>
              <c:f>'Time Series'!$B$26:$B$242</c:f>
              <c:numCache>
                <c:formatCode>General</c:formatCode>
                <c:ptCount val="170"/>
                <c:pt idx="0">
                  <c:v>1</c:v>
                </c:pt>
                <c:pt idx="1">
                  <c:v>1</c:v>
                </c:pt>
                <c:pt idx="2">
                  <c:v>1</c:v>
                </c:pt>
                <c:pt idx="3">
                  <c:v>1</c:v>
                </c:pt>
                <c:pt idx="4">
                  <c:v>1</c:v>
                </c:pt>
                <c:pt idx="5">
                  <c:v>1</c:v>
                </c:pt>
                <c:pt idx="6">
                  <c:v>2</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2</c:v>
                </c:pt>
                <c:pt idx="27">
                  <c:v>1</c:v>
                </c:pt>
                <c:pt idx="28">
                  <c:v>1</c:v>
                </c:pt>
                <c:pt idx="29">
                  <c:v>1</c:v>
                </c:pt>
                <c:pt idx="30">
                  <c:v>1</c:v>
                </c:pt>
                <c:pt idx="31">
                  <c:v>1</c:v>
                </c:pt>
                <c:pt idx="32">
                  <c:v>1</c:v>
                </c:pt>
                <c:pt idx="33">
                  <c:v>1</c:v>
                </c:pt>
                <c:pt idx="34">
                  <c:v>2</c:v>
                </c:pt>
                <c:pt idx="35">
                  <c:v>1</c:v>
                </c:pt>
                <c:pt idx="36">
                  <c:v>2</c:v>
                </c:pt>
                <c:pt idx="37">
                  <c:v>1</c:v>
                </c:pt>
                <c:pt idx="38">
                  <c:v>46</c:v>
                </c:pt>
                <c:pt idx="39">
                  <c:v>51</c:v>
                </c:pt>
                <c:pt idx="40">
                  <c:v>1</c:v>
                </c:pt>
                <c:pt idx="41">
                  <c:v>2</c:v>
                </c:pt>
                <c:pt idx="42">
                  <c:v>1</c:v>
                </c:pt>
                <c:pt idx="43">
                  <c:v>1</c:v>
                </c:pt>
                <c:pt idx="44">
                  <c:v>1</c:v>
                </c:pt>
                <c:pt idx="45">
                  <c:v>1</c:v>
                </c:pt>
                <c:pt idx="46">
                  <c:v>1</c:v>
                </c:pt>
                <c:pt idx="47">
                  <c:v>1</c:v>
                </c:pt>
                <c:pt idx="48">
                  <c:v>3</c:v>
                </c:pt>
                <c:pt idx="49">
                  <c:v>3</c:v>
                </c:pt>
                <c:pt idx="50">
                  <c:v>36</c:v>
                </c:pt>
                <c:pt idx="51">
                  <c:v>64</c:v>
                </c:pt>
                <c:pt idx="52">
                  <c:v>1</c:v>
                </c:pt>
                <c:pt idx="53">
                  <c:v>1</c:v>
                </c:pt>
                <c:pt idx="54">
                  <c:v>1</c:v>
                </c:pt>
                <c:pt idx="55">
                  <c:v>1</c:v>
                </c:pt>
                <c:pt idx="56">
                  <c:v>1</c:v>
                </c:pt>
                <c:pt idx="57">
                  <c:v>1</c:v>
                </c:pt>
                <c:pt idx="58">
                  <c:v>1</c:v>
                </c:pt>
                <c:pt idx="59">
                  <c:v>1</c:v>
                </c:pt>
                <c:pt idx="60">
                  <c:v>1</c:v>
                </c:pt>
                <c:pt idx="61">
                  <c:v>1</c:v>
                </c:pt>
                <c:pt idx="62">
                  <c:v>6</c:v>
                </c:pt>
                <c:pt idx="63">
                  <c:v>27</c:v>
                </c:pt>
                <c:pt idx="64">
                  <c:v>73</c:v>
                </c:pt>
                <c:pt idx="65">
                  <c:v>2</c:v>
                </c:pt>
                <c:pt idx="66">
                  <c:v>1</c:v>
                </c:pt>
                <c:pt idx="67">
                  <c:v>1</c:v>
                </c:pt>
                <c:pt idx="68">
                  <c:v>1</c:v>
                </c:pt>
                <c:pt idx="69">
                  <c:v>1</c:v>
                </c:pt>
                <c:pt idx="70">
                  <c:v>2</c:v>
                </c:pt>
                <c:pt idx="71">
                  <c:v>1</c:v>
                </c:pt>
                <c:pt idx="72">
                  <c:v>1</c:v>
                </c:pt>
                <c:pt idx="73">
                  <c:v>1</c:v>
                </c:pt>
                <c:pt idx="74">
                  <c:v>1</c:v>
                </c:pt>
                <c:pt idx="75">
                  <c:v>1</c:v>
                </c:pt>
                <c:pt idx="76">
                  <c:v>1</c:v>
                </c:pt>
                <c:pt idx="77">
                  <c:v>3</c:v>
                </c:pt>
                <c:pt idx="78">
                  <c:v>2</c:v>
                </c:pt>
                <c:pt idx="79">
                  <c:v>40</c:v>
                </c:pt>
                <c:pt idx="80">
                  <c:v>51</c:v>
                </c:pt>
                <c:pt idx="81">
                  <c:v>1</c:v>
                </c:pt>
                <c:pt idx="82">
                  <c:v>1</c:v>
                </c:pt>
                <c:pt idx="83">
                  <c:v>1</c:v>
                </c:pt>
                <c:pt idx="84">
                  <c:v>1</c:v>
                </c:pt>
                <c:pt idx="85">
                  <c:v>1</c:v>
                </c:pt>
                <c:pt idx="86">
                  <c:v>1</c:v>
                </c:pt>
                <c:pt idx="87">
                  <c:v>1</c:v>
                </c:pt>
                <c:pt idx="88">
                  <c:v>2</c:v>
                </c:pt>
                <c:pt idx="89">
                  <c:v>1</c:v>
                </c:pt>
                <c:pt idx="90">
                  <c:v>4</c:v>
                </c:pt>
                <c:pt idx="91">
                  <c:v>50</c:v>
                </c:pt>
                <c:pt idx="92">
                  <c:v>26</c:v>
                </c:pt>
                <c:pt idx="93">
                  <c:v>1</c:v>
                </c:pt>
                <c:pt idx="94">
                  <c:v>1</c:v>
                </c:pt>
                <c:pt idx="95">
                  <c:v>1</c:v>
                </c:pt>
                <c:pt idx="96">
                  <c:v>1</c:v>
                </c:pt>
                <c:pt idx="97">
                  <c:v>1</c:v>
                </c:pt>
                <c:pt idx="98">
                  <c:v>1</c:v>
                </c:pt>
                <c:pt idx="99">
                  <c:v>1</c:v>
                </c:pt>
                <c:pt idx="100">
                  <c:v>1</c:v>
                </c:pt>
                <c:pt idx="101">
                  <c:v>1</c:v>
                </c:pt>
                <c:pt idx="102">
                  <c:v>2</c:v>
                </c:pt>
                <c:pt idx="103">
                  <c:v>1</c:v>
                </c:pt>
                <c:pt idx="104">
                  <c:v>2</c:v>
                </c:pt>
                <c:pt idx="105">
                  <c:v>4</c:v>
                </c:pt>
                <c:pt idx="106">
                  <c:v>55</c:v>
                </c:pt>
                <c:pt idx="107">
                  <c:v>31</c:v>
                </c:pt>
                <c:pt idx="108">
                  <c:v>2</c:v>
                </c:pt>
                <c:pt idx="109">
                  <c:v>2</c:v>
                </c:pt>
                <c:pt idx="110">
                  <c:v>1</c:v>
                </c:pt>
                <c:pt idx="111">
                  <c:v>1</c:v>
                </c:pt>
                <c:pt idx="112">
                  <c:v>1</c:v>
                </c:pt>
                <c:pt idx="113">
                  <c:v>2</c:v>
                </c:pt>
                <c:pt idx="114">
                  <c:v>3</c:v>
                </c:pt>
                <c:pt idx="115">
                  <c:v>33</c:v>
                </c:pt>
                <c:pt idx="116">
                  <c:v>67</c:v>
                </c:pt>
                <c:pt idx="117">
                  <c:v>1</c:v>
                </c:pt>
                <c:pt idx="118">
                  <c:v>1</c:v>
                </c:pt>
                <c:pt idx="119">
                  <c:v>1</c:v>
                </c:pt>
                <c:pt idx="120">
                  <c:v>1</c:v>
                </c:pt>
                <c:pt idx="121">
                  <c:v>1</c:v>
                </c:pt>
                <c:pt idx="122">
                  <c:v>1</c:v>
                </c:pt>
                <c:pt idx="123">
                  <c:v>1</c:v>
                </c:pt>
                <c:pt idx="124">
                  <c:v>2</c:v>
                </c:pt>
                <c:pt idx="125">
                  <c:v>1</c:v>
                </c:pt>
                <c:pt idx="126">
                  <c:v>1</c:v>
                </c:pt>
                <c:pt idx="127">
                  <c:v>2</c:v>
                </c:pt>
                <c:pt idx="128">
                  <c:v>2</c:v>
                </c:pt>
                <c:pt idx="129">
                  <c:v>4</c:v>
                </c:pt>
                <c:pt idx="130">
                  <c:v>3</c:v>
                </c:pt>
                <c:pt idx="131">
                  <c:v>49</c:v>
                </c:pt>
                <c:pt idx="132">
                  <c:v>40</c:v>
                </c:pt>
                <c:pt idx="133">
                  <c:v>2</c:v>
                </c:pt>
                <c:pt idx="134">
                  <c:v>1</c:v>
                </c:pt>
                <c:pt idx="135">
                  <c:v>1</c:v>
                </c:pt>
                <c:pt idx="136">
                  <c:v>2</c:v>
                </c:pt>
                <c:pt idx="137">
                  <c:v>2</c:v>
                </c:pt>
                <c:pt idx="138">
                  <c:v>1</c:v>
                </c:pt>
                <c:pt idx="139">
                  <c:v>1</c:v>
                </c:pt>
                <c:pt idx="140">
                  <c:v>1</c:v>
                </c:pt>
                <c:pt idx="141">
                  <c:v>2</c:v>
                </c:pt>
                <c:pt idx="142">
                  <c:v>29</c:v>
                </c:pt>
                <c:pt idx="143">
                  <c:v>68</c:v>
                </c:pt>
                <c:pt idx="144">
                  <c:v>1</c:v>
                </c:pt>
                <c:pt idx="145">
                  <c:v>2</c:v>
                </c:pt>
                <c:pt idx="146">
                  <c:v>1</c:v>
                </c:pt>
                <c:pt idx="147">
                  <c:v>1</c:v>
                </c:pt>
                <c:pt idx="148">
                  <c:v>1</c:v>
                </c:pt>
                <c:pt idx="149">
                  <c:v>1</c:v>
                </c:pt>
                <c:pt idx="150">
                  <c:v>1</c:v>
                </c:pt>
                <c:pt idx="151">
                  <c:v>1</c:v>
                </c:pt>
                <c:pt idx="152">
                  <c:v>1</c:v>
                </c:pt>
                <c:pt idx="153">
                  <c:v>1</c:v>
                </c:pt>
                <c:pt idx="154">
                  <c:v>1</c:v>
                </c:pt>
                <c:pt idx="155">
                  <c:v>2</c:v>
                </c:pt>
                <c:pt idx="156">
                  <c:v>2</c:v>
                </c:pt>
                <c:pt idx="157">
                  <c:v>12</c:v>
                </c:pt>
                <c:pt idx="158">
                  <c:v>38</c:v>
                </c:pt>
                <c:pt idx="159">
                  <c:v>34</c:v>
                </c:pt>
                <c:pt idx="160">
                  <c:v>1</c:v>
                </c:pt>
                <c:pt idx="161">
                  <c:v>1</c:v>
                </c:pt>
                <c:pt idx="162">
                  <c:v>1</c:v>
                </c:pt>
                <c:pt idx="163">
                  <c:v>1</c:v>
                </c:pt>
                <c:pt idx="164">
                  <c:v>1</c:v>
                </c:pt>
                <c:pt idx="165">
                  <c:v>1</c:v>
                </c:pt>
                <c:pt idx="166">
                  <c:v>2</c:v>
                </c:pt>
                <c:pt idx="167">
                  <c:v>3</c:v>
                </c:pt>
                <c:pt idx="168">
                  <c:v>33</c:v>
                </c:pt>
                <c:pt idx="169">
                  <c:v>57</c:v>
                </c:pt>
              </c:numCache>
            </c:numRef>
          </c:val>
        </c:ser>
        <c:dLbls>
          <c:showLegendKey val="0"/>
          <c:showVal val="0"/>
          <c:showCatName val="0"/>
          <c:showSerName val="0"/>
          <c:showPercent val="0"/>
          <c:showBubbleSize val="0"/>
        </c:dLbls>
        <c:gapWidth val="150"/>
        <c:axId val="-309068032"/>
        <c:axId val="-309077824"/>
      </c:barChart>
      <c:catAx>
        <c:axId val="-309068032"/>
        <c:scaling>
          <c:orientation val="minMax"/>
        </c:scaling>
        <c:delete val="0"/>
        <c:axPos val="b"/>
        <c:numFmt formatCode="General" sourceLinked="1"/>
        <c:majorTickMark val="out"/>
        <c:minorTickMark val="none"/>
        <c:tickLblPos val="nextTo"/>
        <c:crossAx val="-309077824"/>
        <c:crosses val="autoZero"/>
        <c:auto val="1"/>
        <c:lblAlgn val="ctr"/>
        <c:lblOffset val="100"/>
        <c:noMultiLvlLbl val="0"/>
      </c:catAx>
      <c:valAx>
        <c:axId val="-309077824"/>
        <c:scaling>
          <c:orientation val="minMax"/>
        </c:scaling>
        <c:delete val="0"/>
        <c:axPos val="l"/>
        <c:majorGridlines/>
        <c:numFmt formatCode="General" sourceLinked="1"/>
        <c:majorTickMark val="out"/>
        <c:minorTickMark val="none"/>
        <c:tickLblPos val="nextTo"/>
        <c:crossAx val="-30906803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xdr:colOff>
      <xdr:row>46</xdr:row>
      <xdr:rowOff>38100</xdr:rowOff>
    </xdr:from>
    <xdr:to>
      <xdr:col>1</xdr:col>
      <xdr:colOff>918209</xdr:colOff>
      <xdr:row>53</xdr:row>
      <xdr:rowOff>180975</xdr:rowOff>
    </xdr:to>
    <xdr:graphicFrame macro="">
      <xdr:nvGraphicFramePr>
        <xdr:cNvPr id="2" name="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60</xdr:row>
      <xdr:rowOff>38100</xdr:rowOff>
    </xdr:from>
    <xdr:to>
      <xdr:col>1</xdr:col>
      <xdr:colOff>918209</xdr:colOff>
      <xdr:row>67</xdr:row>
      <xdr:rowOff>180975</xdr:rowOff>
    </xdr:to>
    <xdr:graphicFrame macro="">
      <xdr:nvGraphicFramePr>
        <xdr:cNvPr id="5" name="In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74</xdr:row>
      <xdr:rowOff>28575</xdr:rowOff>
    </xdr:from>
    <xdr:to>
      <xdr:col>1</xdr:col>
      <xdr:colOff>918209</xdr:colOff>
      <xdr:row>81</xdr:row>
      <xdr:rowOff>171450</xdr:rowOff>
    </xdr:to>
    <xdr:graphicFrame macro="">
      <xdr:nvGraphicFramePr>
        <xdr:cNvPr id="4" name="Out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88</xdr:row>
      <xdr:rowOff>9525</xdr:rowOff>
    </xdr:from>
    <xdr:to>
      <xdr:col>1</xdr:col>
      <xdr:colOff>918210</xdr:colOff>
      <xdr:row>95</xdr:row>
      <xdr:rowOff>152400</xdr:rowOff>
    </xdr:to>
    <xdr:graphicFrame macro="">
      <xdr:nvGraphicFramePr>
        <xdr:cNvPr id="6" name="Between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102</xdr:row>
      <xdr:rowOff>19050</xdr:rowOff>
    </xdr:from>
    <xdr:to>
      <xdr:col>2</xdr:col>
      <xdr:colOff>0</xdr:colOff>
      <xdr:row>109</xdr:row>
      <xdr:rowOff>161925</xdr:rowOff>
    </xdr:to>
    <xdr:graphicFrame macro="">
      <xdr:nvGraphicFramePr>
        <xdr:cNvPr id="7" name="Close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116</xdr:row>
      <xdr:rowOff>19050</xdr:rowOff>
    </xdr:from>
    <xdr:to>
      <xdr:col>1</xdr:col>
      <xdr:colOff>918210</xdr:colOff>
      <xdr:row>123</xdr:row>
      <xdr:rowOff>161925</xdr:rowOff>
    </xdr:to>
    <xdr:graphicFrame macro="">
      <xdr:nvGraphicFramePr>
        <xdr:cNvPr id="8" name="Eigenvector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144</xdr:row>
      <xdr:rowOff>9525</xdr:rowOff>
    </xdr:from>
    <xdr:to>
      <xdr:col>1</xdr:col>
      <xdr:colOff>918210</xdr:colOff>
      <xdr:row>151</xdr:row>
      <xdr:rowOff>152400</xdr:rowOff>
    </xdr:to>
    <xdr:graphicFrame macro="">
      <xdr:nvGraphicFramePr>
        <xdr:cNvPr id="9"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130</xdr:row>
      <xdr:rowOff>0</xdr:rowOff>
    </xdr:from>
    <xdr:to>
      <xdr:col>1</xdr:col>
      <xdr:colOff>918210</xdr:colOff>
      <xdr:row>137</xdr:row>
      <xdr:rowOff>142875</xdr:rowOff>
    </xdr:to>
    <xdr:graphicFrame macro="">
      <xdr:nvGraphicFramePr>
        <xdr:cNvPr id="10"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14</xdr:col>
      <xdr:colOff>381000</xdr:colOff>
      <xdr:row>20</xdr:row>
      <xdr:rowOff>127000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25400</xdr:colOff>
      <xdr:row>22</xdr:row>
      <xdr:rowOff>0</xdr:rowOff>
    </xdr:from>
    <xdr:to>
      <xdr:col>7</xdr:col>
      <xdr:colOff>76200</xdr:colOff>
      <xdr:row>28</xdr:row>
      <xdr:rowOff>127000</xdr:rowOff>
    </xdr:to>
    <mc:AlternateContent xmlns:mc="http://schemas.openxmlformats.org/markup-compatibility/2006">
      <mc:Choice xmlns:a14="http://schemas.microsoft.com/office/drawing/2010/main" Requires="a14">
        <xdr:graphicFrame macro="">
          <xdr:nvGraphicFramePr>
            <xdr:cNvPr id="3" name="Relationship"/>
            <xdr:cNvGraphicFramePr/>
          </xdr:nvGraphicFramePr>
          <xdr:xfrm>
            <a:off x="0" y="0"/>
            <a:ext cx="0" cy="0"/>
          </xdr:xfrm>
          <a:graphic>
            <a:graphicData uri="http://schemas.microsoft.com/office/drawing/2010/slicer">
              <sle:slicer xmlns:sle="http://schemas.microsoft.com/office/drawing/2010/slicer" name="Relationship"/>
            </a:graphicData>
          </a:graphic>
        </xdr:graphicFrame>
      </mc:Choice>
      <mc:Fallback>
        <xdr:sp macro="" textlink="">
          <xdr:nvSpPr>
            <xdr:cNvPr id="0" name=""/>
            <xdr:cNvSpPr>
              <a:spLocks noTextEdit="1"/>
            </xdr:cNvSpPr>
          </xdr:nvSpPr>
          <xdr:spPr>
            <a:xfrm>
              <a:off x="4445000" y="4191000"/>
              <a:ext cx="127000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139700</xdr:colOff>
      <xdr:row>22</xdr:row>
      <xdr:rowOff>0</xdr:rowOff>
    </xdr:from>
    <xdr:to>
      <xdr:col>9</xdr:col>
      <xdr:colOff>190500</xdr:colOff>
      <xdr:row>28</xdr:row>
      <xdr:rowOff>127000</xdr:rowOff>
    </xdr:to>
    <mc:AlternateContent xmlns:mc="http://schemas.openxmlformats.org/markup-compatibility/2006">
      <mc:Choice xmlns:a14="http://schemas.microsoft.com/office/drawing/2010/main" Requires="a14">
        <xdr:graphicFrame macro="">
          <xdr:nvGraphicFramePr>
            <xdr:cNvPr id="4" name="Hashtags in Tweet"/>
            <xdr:cNvGraphicFramePr/>
          </xdr:nvGraphicFramePr>
          <xdr:xfrm>
            <a:off x="0" y="0"/>
            <a:ext cx="0" cy="0"/>
          </xdr:xfrm>
          <a:graphic>
            <a:graphicData uri="http://schemas.microsoft.com/office/drawing/2010/slicer">
              <sle:slicer xmlns:sle="http://schemas.microsoft.com/office/drawing/2010/slicer" name="Hashtags in Tweet"/>
            </a:graphicData>
          </a:graphic>
        </xdr:graphicFrame>
      </mc:Choice>
      <mc:Fallback>
        <xdr:sp macro="" textlink="">
          <xdr:nvSpPr>
            <xdr:cNvPr id="0" name=""/>
            <xdr:cNvSpPr>
              <a:spLocks noTextEdit="1"/>
            </xdr:cNvSpPr>
          </xdr:nvSpPr>
          <xdr:spPr>
            <a:xfrm>
              <a:off x="5778500" y="4191000"/>
              <a:ext cx="127000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rc Smith" refreshedDate="43179.300877199072" createdVersion="3" refreshedVersion="5" minRefreshableVersion="3" recordCount="1208">
  <cacheSource type="worksheet">
    <worksheetSource ref="A2:BL1210" sheet="Time Series Edges"/>
  </cacheSource>
  <cacheFields count="67">
    <cacheField name="Vertex 1" numFmtId="49">
      <sharedItems/>
    </cacheField>
    <cacheField name="Vertex 2" numFmtId="49">
      <sharedItems/>
    </cacheField>
    <cacheField name="Color" numFmtId="0">
      <sharedItems containsNonDate="0" containsString="0" containsBlank="1"/>
    </cacheField>
    <cacheField name="Width" numFmtId="164">
      <sharedItems containsNonDate="0" containsString="0" containsBlank="1"/>
    </cacheField>
    <cacheField name="Style" numFmtId="0">
      <sharedItems containsNonDate="0" containsString="0" containsBlank="1"/>
    </cacheField>
    <cacheField name="Opacity" numFmtId="1">
      <sharedItems containsNonDate="0" containsString="0" containsBlank="1"/>
    </cacheField>
    <cacheField name="Visibility" numFmtId="0">
      <sharedItems containsNonDate="0" containsString="0" containsBlank="1"/>
    </cacheField>
    <cacheField name="Label" numFmtId="49">
      <sharedItems containsNonDate="0" containsString="0" containsBlank="1"/>
    </cacheField>
    <cacheField name="Label Text Color" numFmtId="0">
      <sharedItems containsNonDate="0" containsString="0" containsBlank="1"/>
    </cacheField>
    <cacheField name="Label Font Size" numFmtId="0">
      <sharedItems containsNonDate="0" containsString="0" containsBlank="1"/>
    </cacheField>
    <cacheField name="Reciprocated?" numFmtId="0">
      <sharedItems/>
    </cacheField>
    <cacheField name="ID" numFmtId="0">
      <sharedItems containsSemiMixedTypes="0" containsString="0" containsNumber="1" containsInteger="1" minValue="3" maxValue="1781"/>
    </cacheField>
    <cacheField name="Dynamic Filter" numFmtId="0">
      <sharedItems containsNonDate="0" containsString="0" containsBlank="1"/>
    </cacheField>
    <cacheField name="Add Your Own Columns Here" numFmtId="0">
      <sharedItems containsNonDate="0" containsString="0" containsBlank="1"/>
    </cacheField>
    <cacheField name="Relationship" numFmtId="0">
      <sharedItems count="2">
        <s v="Mentions"/>
        <s v="Tweet"/>
      </sharedItems>
    </cacheField>
    <cacheField name="Relationship Date (UTC)" numFmtId="22">
      <sharedItems containsSemiMixedTypes="0" containsNonDate="0" containsDate="1" containsString="0" minDate="2015-05-18T12:01:36" maxDate="2018-03-19T15:42:41"/>
    </cacheField>
    <cacheField name="Tweet" numFmtId="0">
      <sharedItems longText="1"/>
    </cacheField>
    <cacheField name="URLs in Tweet" numFmtId="0">
      <sharedItems containsBlank="1" longText="1"/>
    </cacheField>
    <cacheField name="Domains in Tweet" numFmtId="0">
      <sharedItems containsBlank="1"/>
    </cacheField>
    <cacheField name="Hashtags in Tweet" numFmtId="0">
      <sharedItems containsBlank="1" count="503">
        <s v="socialselling"/>
        <s v="podcast socialselling digitalselling sales"/>
        <s v="digital smartphones socialmedia mobileapps ecommerce socialselling"/>
        <s v="smartphones smartphones digital smartphones socialmedia mobileapps payment retailtech retail ecommerce socialselling facialrecognition"/>
        <s v="inboundmarketing socialmedia socialselling référencement seo sem smo"/>
        <s v="df17 socialselling crm"/>
        <s v="socialfave youtube community content scheduler smm innovation i4influencer socialselling influencermarketing"/>
        <s v="smm socialselling amft entrepreneurship"/>
        <s v="digitaltransformation socialselling transfonum amft"/>
        <s v="socialselling socialmedia socialmediamarketing"/>
        <s v="marketing growthhacking blogging digitalmarketing contentmarketing smm analytics"/>
        <s v="twitter socialselling socialmedia smm cmo"/>
        <s v="marketing growthhacking blogging digitalmarketing contentmarketing smm analytics cmo seo smo socialselling contentstrategy emailmarketing seonews contentmarketing google twitter facebook youtube viralmarketing ppc"/>
        <s v="marketing growthhacking blogging digitalmarketing contentmarketing smm"/>
        <s v="digital smartphones socialmedia mobileapps"/>
        <s v="blog website seo socialselling"/>
        <s v="accélérateur socialselling"/>
        <s v="socialselling sbeshow salesleaders socialsales"/>
        <s v="sales socialselling"/>
        <s v="linkedin marcapersonal socialselling"/>
        <s v="linkedin"/>
        <s v="linkedin leadgeneration socialselling"/>
        <s v="socialmedia socialselling marca marketingdigital marketingonline socialmarketing socialmedia rrss sem seo"/>
        <s v="coworking socialselling"/>
        <s v="rgpd socialselling bigdata"/>
        <s v="droit digital rgpd socialselling bigdata"/>
        <s v="linkedin socialselling"/>
        <s v="socialselling marketingautomation"/>
        <s v="samen socialselling kwikmaaktverschil"/>
        <s v="twitter sales socialselling"/>
        <s v="sales socialselling leadgen"/>
        <s v="socialselling socialmedia selling socialmediamarketing"/>
        <s v="socialselling socialmedia"/>
        <s v="socialmedia"/>
        <m/>
        <s v="socialmediamarketing socialselling"/>
        <s v="smm socialmediamarketing socialselling"/>
        <s v="sales b2b socialselling"/>
        <s v="socialselling eventprofs meetnext"/>
        <s v="socialselling training insideconsumerscu"/>
        <s v="emailmarketing"/>
        <s v="socialselling infographics modernist"/>
        <s v="facebook"/>
        <s v="socialselling salesstartegy"/>
        <s v="linkedin twitter socialselling 2ei hydroelectricite"/>
        <s v="cm7 socialselling socialmedia gratitude"/>
        <s v="linkedin twitter socialselling"/>
        <s v="cm7 socialselling"/>
        <s v="linkedin b2b socialselling wednesdaywisdom"/>
        <s v="personaldevelopment"/>
        <s v="contentmarketing socialselling digitalselling inboundmarketing"/>
        <s v="socialselling leads smdk dkmedier"/>
        <s v="twittertips socialselling"/>
        <s v="socialselling socialmediamarketing marketing"/>
        <s v="contentmarketing marketing socialselling"/>
        <s v="socialselling bestof"/>
        <s v="socialmedia socialselling"/>
        <s v="twitter socialmedia socialselling smm"/>
        <s v="socialselling automation"/>
        <s v="contentcuration socialselling"/>
        <s v="socialselling socialmediamarketing socialmedia"/>
        <s v="socialmedia socialselling ssi digital"/>
        <s v="sales socialselling b2b"/>
        <s v="facebook socialmediamarketing facebookmarketing socialselling"/>
        <s v="sapradio socialselling quotes"/>
        <s v="sapradio socialselling"/>
        <s v="sapradio socialselling training bestpractices"/>
        <s v="on socialselling"/>
        <s v="socialmediamarketing"/>
        <s v="digitalmarketing socialmedia socialmediamarketing socialselling globalmarketing b2bmarketing marketingstrategy smm"/>
        <s v="socialselling seo"/>
        <s v="linkedin socialselling salesnavigator"/>
        <s v="job businessdeveloper manager avignon nîmes"/>
        <s v="marquemedia socialselling brand selling image communication identitie"/>
        <s v="technology socialselling"/>
        <s v="socialmedia marketing"/>
        <s v="emailmarketing personalization data howto socialselling"/>
        <s v="socialselling leadgeneration"/>
        <s v="socialproof branding socialmedia socialmediamarketing influencermarketing socialselling"/>
        <s v="marketing advertising branding socialmedia"/>
        <s v="milanodigitalweek quantumcomputing socialselling"/>
        <s v="socialselling socbiz smm"/>
        <s v="internationalwomensday socialselling"/>
        <s v="videomarketing socialselling"/>
        <s v="fail mybizbooks socialselling"/>
        <s v="digitalmarketing socialmedia"/>
        <s v="sales selling socialselling smm"/>
        <s v="social business socialselling socialmedia smm digitalmarketing"/>
        <s v="milanodigitalweek quantumcomputing socialselling digitaltransformation ai robot ibm"/>
        <s v="influencermarketing socialmediamarketing socialselling ecommerce brandambassador podcast"/>
        <s v="business blog blog"/>
        <s v="communications socialselling marketingautomation contentstrategy"/>
        <s v="digitaselling b2b socialselling"/>
        <s v="nlp sales socialselling"/>
        <s v="nlp sales socialselling olliewhitfield_"/>
        <s v="content marketing socialselling"/>
        <s v="gang pune fake twitter socialmedia socialselling cyberprostitution girlpower"/>
        <s v="networking socialselling"/>
        <s v="socialselling smm freemanleonard"/>
        <s v="artificialintelligence salestips"/>
        <s v="ecommerce socialselling webmarketing ia"/>
        <s v="socialselling salestraining"/>
        <s v="free social hubspot socialselling socialmedia friday"/>
        <s v="techklub szczecin socialselling"/>
        <s v="facebook socialmediamarketing socialengineering socialenterprise referral socialselling"/>
        <s v="podcast selling leadingthetrend socialselling entrepreneurial businesssuccess"/>
        <s v="linkedin socialselling ssi"/>
        <s v="contentmarketinginboundmarketing inboundmarketing socialselling bestof"/>
        <s v="b2b socialmedia socialselling evankirstel"/>
        <s v="socialmedia socialselling smm schiemermktng"/>
        <s v="b2b socialmedia socialselling"/>
        <s v="socialselling sales"/>
        <s v="socialselling socialsales sales"/>
        <s v="job businessdeveloper manager avignon nîmes montpellier perpignan management commercial marketing socialselling i4emploir i4emploi pleasert cv linkedin"/>
        <s v="marketing socialselling linkedin"/>
        <s v="ww2 seo marketing"/>
        <s v="ww2 seo"/>
        <s v="sales customer socialselling"/>
        <s v="podcast socialselling"/>
        <s v="socialselling mspartner"/>
        <s v="socialselling socialmediamarketing digitalmarketing"/>
        <s v="smm socialmedia socialselling fb ig"/>
        <s v="twitter socialmedia infographic smm seo i4influencer socialfave socialselling automation content community targeting interactions topics influence ml themisterfavor"/>
        <s v="wisdomwednesday socialmediamarketing socialselling"/>
        <s v="newyearsday socialselling socialmediamarketing"/>
        <s v="socialselling digitalsales"/>
        <s v="communitiesthatconvert socialselling"/>
        <s v="digitalmarketing digitaltransformation business socialmedia"/>
        <s v="socialselling digitalselling digitalmarketing"/>
        <s v="marketing cmo inbound socialselling askxavier business strategy marketing toronto canada"/>
        <s v="socialselling business"/>
        <s v="emociones estudio marketing decisiones compra socialselling"/>
        <s v="emociones"/>
        <s v="smartphones smartphones digital smartphones"/>
        <s v="cx ecommerce retail socialselling ux"/>
        <s v="seo smm digitalmarketing socialselling"/>
        <s v="digitalmarketing marketing socialmedia"/>
        <s v="snapchat smm cmo socialselling"/>
        <s v="digitalmarketing marketing socialmedia socialselling"/>
        <s v="instagram ig socialselling socialmedia"/>
        <s v="smm socialmedia socialselling ig"/>
        <s v="socialselling b2b"/>
        <s v="podcast socialselling digitalsales"/>
        <s v="marketing"/>
        <s v="socialselling employeeadvocacy"/>
        <s v="smm digitalmarketing contentmarketing socialmediamarketing marketingstrategy business onlinesuccess marketingtips socialselling brand wisdomwednesday"/>
        <s v="smm digitalmarketing marketingtips socialselling socialmediamarketing"/>
        <s v="smm digitalmarketing contentmarketing socialmediamarketing marketingstrategy business onlinesuccess marketingtips socialselling branding personalbranding socialmediasunday socialsunday"/>
        <s v="smm"/>
        <s v="smm digitalmarketing contentmarketing"/>
        <s v="boolean tag linkedin automation socialselling network growthhacking hrtech leads"/>
        <s v="socialselling linkedin socialmedia"/>
        <s v="socialselling b2b socialmedia"/>
        <s v="personalbrand socialselling socialmediamarketing smm"/>
        <s v="backlinks infographic data bigdata analytics inbound inboundmarketing socialselling"/>
        <s v="backlinks infographic data bigdata analytics inbound inboundmarketing socialselling blog digital contentmarketing cmo net seo statistics websolutions smm news ceo socialmedia digitalmarketing makeyourownlane defstar5 mpgvip"/>
        <s v="smallbusiness smallbiz entrepreneur ecommerce"/>
        <s v="socialmedia socialselling martech adtech mobile social contentmarketing networkmarketing devops data design digitaltransformation transparency media fakenews content video vr ar mr ai infosec it netneutrality"/>
        <s v="sales"/>
        <s v="sales leadgeneration"/>
        <s v="socialselling sales business"/>
        <s v="digitalselling b2b socialselling"/>
        <s v="viralseed videomarketing socialvideo socialselling"/>
        <s v="youtube viralseed videomarketing youtube socialselling"/>
        <s v="socialselling management"/>
        <s v="socialselling digitalselling modernselling"/>
        <s v="linkedin salesnavigator socialselling"/>
        <s v="msdyn365 socialselling"/>
        <s v="personalbranding abo socialselling thoughtleader socialmedia"/>
        <s v="sales customers sellingwithsocial ls2018 socialselling"/>
        <s v="thrivetogether successtrain socialmedia success smm socialselling socialmarketing mondaymotivation"/>
        <s v="getsocial growsocial socialmediamarket socialmedia dubai dxb abudhabi uae expandyourglobalreach pentame seo social socialselling"/>
        <s v="linkedin socialselling leeds"/>
        <s v="uwamktg brandawareness socialselling marketingstrategy"/>
        <s v="milanodigitalweek socialselling digitalsales"/>
        <s v="henkilöbrändi socialselling"/>
        <s v="sales leads leadgen leadgeneration market socialselling"/>
        <s v="successtrain socialmedia marketing internetmarketing socialselling"/>
        <s v="successtrain socialmedia"/>
        <s v="socialselling linkedin socialmediamarketing digitalmarketing twitter facebook"/>
        <s v="email socialselling"/>
        <s v="viralseed viralvideo video socialselling"/>
        <s v="socialmedia socialselling digitalmarketing onlinesales branding digitalms makeyourownlane successtrain"/>
        <s v="socialselling webinar"/>
        <s v="thread socialselling ecommerce rt"/>
        <s v="emailmarketing influencermarketing socialselling digitalselling sellingwithdigital socialmedia"/>
        <s v="socialselling socialmedia biz"/>
        <s v="socialselling socialmedia marketing"/>
        <s v="socialmedia socialselling marketing"/>
        <s v="socialselling marketing"/>
        <s v="socialselling sapsocialselling"/>
        <s v="socialmedia socialselling sales"/>
        <s v="socialselling socialmediamarketing b2b"/>
        <s v="smm socbiz socialselling employeeadvocacy"/>
        <s v="personalbrand socialselling"/>
        <s v="ireland cork digitalmarketing digitaltransformation business socialmedia socialselling"/>
        <s v="digitalmarketing digitaltransformation business socialmedia socialselling ireland cork"/>
        <s v="ireland cork digitalmarketing digitaltransformation business socialmedia socialselling blog"/>
        <s v="ireland cork digitalmarketing digitaltransformation business socialmedia socialselling contentmarketing videomarketing branding business entrepreneur"/>
        <s v="socialselling leads conversion"/>
        <s v="ireland cork digitalmarketing digitaltransformation business socialmedia socialselling contentmarketing"/>
        <s v="learningcafe socialselling kasvu myynti"/>
        <s v="salesreps digitalselling socialselling"/>
        <s v="salesreps"/>
        <s v="socialselling salestips"/>
        <s v="socialselling linkedin"/>
        <s v="socialselling relation"/>
        <s v="socialselling myynti markkinointi somefi"/>
        <s v="socialselling cx"/>
        <s v="sxsw2018 sxsw socialselling linkedin"/>
        <s v="socialselling vendita"/>
        <s v="beauty skincare mdna socialselling instagramsuccess seo digitalmarketing"/>
        <s v="socialselling thevortex googleanalytics crm b2b facebook linkedin"/>
        <s v="tutorial personalbranding socialselling"/>
        <s v="socialselling relation mutuelle valeur"/>
        <s v="linkedin spam sales socialselling"/>
        <s v="entrepreneurs conseils personalbranding socialselling socialmedia marketing"/>
        <s v="socialselling henkilöbrändi"/>
        <s v="chatbots marketingtips socialselling"/>
        <s v="influencer mktg smm socialselling startups personalbrand mobile facebookmarketing podcast influencermarketing employeeadvocacy radiotodayjobs desc_jobs dhienzone mpopsjobseekers"/>
        <s v="influencer mktg smm socialselling startups personalbrand mobile influencermarketing employee"/>
        <s v="divinepromokings greatjobstalentedpeople socialselling socialbusiness digitalinnovation"/>
        <s v="workfromhome makemoney getpaidcash careers jobs influencer mktg smm socialselling startups"/>
        <s v="socialmedia socialselling socialbusiness digitalinnovation fireupyourbrand"/>
        <s v="influencer mktg smm socialselling startups personalbrand mobile"/>
        <s v="divinepromokings greatjobstalentedpeople socialselling socialbusiness"/>
        <s v="workfromhome makemoney getpaidcash careers jobs influencer mktg smm socialselling"/>
        <s v="business blog blog socialselling blogging marketing"/>
        <s v="video books ebooks content marketing socialselling blogging vlogging"/>
        <s v="video books ebooks content marketing socialselling"/>
        <s v="selling socialselling"/>
        <s v="twittermarketing socialselling marketing"/>
        <s v="thoughtleadership socialselling"/>
        <s v="thedigitaloutdoorsman outdoorindustry linkedinb2c contentmarketing"/>
        <s v="socialmedia socialselling sociallistening"/>
        <s v="digitalmarketing socialselling"/>
        <s v="socialselling socialmediamarketing"/>
        <s v="socialmedia socialmediamarketing linkedin"/>
        <s v="socialselling csr strategicmarketing businessgrowth"/>
        <s v="inboundmarketing socialselling"/>
        <s v="music seo marketing shopsmall smallbusiness"/>
        <s v="socialselling sales selling salestips"/>
        <s v="video hack socialselling"/>
        <s v="podcast socialselling digitalselling digitalmarketing personalbrand socialsales digitalsales prospecting salesleader"/>
        <s v="podcast socialselling digitalselling digitalmarketing personalbrand socialsales digitalsales prospecting coldcalling salesleader strategicsales d365"/>
        <s v="podcast socialselling digitalselling digitalmarketing personalbrand socialsales digitalsales"/>
        <s v="socialselling digitalsales digitalselling"/>
        <s v="cgade rrhh employeebranding socialselling digitalsales digitalsales"/>
        <s v="libreríalello oporto genial portugal socialselling digitalselling digitalsales"/>
        <s v="marketing onlinemarketing socialmediamarketing socialmedia socialselling smm digitalmarketing facebookmarketing smb smallbiz sme business"/>
        <s v="réseauxsociaux socialselling transformationdigitale"/>
        <s v="socialselling casestudy"/>
        <s v="sapradio socialselling gamification"/>
        <s v="sapradio socialselling sales sales"/>
        <s v="podcast sales socialselling sap"/>
        <s v="socialselling sales cmo"/>
        <s v="socialselling sapsocialselling salestips cmo"/>
        <s v="podcast socialselling sales digitalsales"/>
        <s v="milanodigitalweek socialselling digitalsales ibm digitaltransformation"/>
        <s v="socialselling abm"/>
        <s v="linkedintips socialselling"/>
        <s v="digitalmarketing digitaltransformation business socialmedia socialselling"/>
        <s v="socialmediamarketing socialselling smm content"/>
        <s v="b2b sales socialselling blogger blogging"/>
        <s v="selling sales socialselling"/>
        <s v="socialmedia socialselling marketing trump donaldtrump breakingtherules bullying"/>
        <s v="socialmedia socialselling socialmediamarketing socialmarketing"/>
        <s v="instagram marketing martech digitalmarketing makeyourownlane defstar5 socialmediamarketing socialmedia socialselling"/>
        <s v="instagram marketing martech digitalmarketing makeyourownlane defstar5 socialmediamarketing"/>
        <s v="gdpr socialselling"/>
        <s v="socialselling smm thinklikeafan showucare"/>
        <s v="socialmediamarketing smm socialselling"/>
        <s v="seo"/>
        <s v="privacy gdpr italia socialselling personalbranding digitalsales branding"/>
        <s v="socialmedia socialmediaoverwhelm socialmediamarketing socialmediamanager socialmediamanagement socialselling socialmarketing socialnetworks socialbusiness socialcommerce socialmediachat"/>
        <s v="socialmedia socialmediaoverwhelm"/>
        <s v="chatbot socialselling smmw18"/>
        <s v="digitalmarketing"/>
        <s v="socialselling csr"/>
        <s v="vinylrecords seo marketing shopsmall"/>
        <s v="inboundmarketing"/>
        <s v="crm socialselling marketing"/>
        <s v="tools seo marketing shopsmall smallbusiness smallbiz contentmarketing american digitalmarketing liquidation ebaymobile ecommerce socialselling usa"/>
        <s v="seo marketing shopsmall smallbusiness smallbiz contentmarketing shopping auction american digitalmarketing liquidation ebaymobile ecommerce socialselling usa fb ebaybuyer"/>
        <s v="twitter socialmedia infographic smm ootd i4influencer socialfave socialselling automation content community targeting interactions topics influence ml ai startup iot fintech 4ir i4r"/>
        <s v="twitter"/>
        <s v="salesleader digitalselling sales socialselling"/>
        <s v="salesleader"/>
        <s v="social socialselling sales"/>
        <s v="video b2b sales webinar socialselling"/>
        <s v="video b2b sales"/>
        <s v="sales salestips socialselling"/>
        <s v="linkedin personalbranding socialselling"/>
        <s v="socialselling sales sellingwithsocial salesleadership"/>
        <s v="salesnavigator linkedin socialselling"/>
        <s v="socialselling sellingwithsocial sales salesleaders"/>
        <s v="abm abs socialselling linkedin digitalsalestransformation"/>
        <s v="abm abs socialselling linkedin"/>
        <s v="sales customers"/>
        <s v="salesnavigator linkedin"/>
        <s v="socialselling sapsocialselling digit"/>
        <s v="contentmarketing socialselling digitalselling inb"/>
        <s v="prospect sales socialselling"/>
        <s v="sociamedia"/>
        <s v="socialmediamarketing socialselling marketing"/>
        <s v="socialmediamarketing socialselling smm marketing socialmediaoptimization"/>
        <s v="socialmediamarketing socialselling smm traffic"/>
        <s v="music seo marketing shopsmall smallbusiness smallbiz"/>
        <s v="contentmarketing contenstrategy content contentwriting socialmedia socialselling digitalsales"/>
        <s v="peertopeer mentor coach social socialselling socialmedia socialexperts sales leadership mspartner iamcp b2b digitalselling digitalsales"/>
        <s v="peertopeer"/>
        <s v="construction socialselling"/>
        <s v="marketing digitalmarketing sales inboundmarketing business socialselling"/>
        <s v="socialselling digitalselling socialsales digitalsales sales salestips strategicsales salesleader saleshacker coldcalling outbound onemoreca"/>
        <s v="socialselling digitalselling socialsales digitalsales sales salestips prospecting salesleader strategicsales d365"/>
        <s v="socialselling leadgeneration digitalselling socialsales sales salestips digitalsales sellingwithsocial salesenablement salesleader strategicsales cmo"/>
        <s v="digitaltransformation digitaldisruption socialselling digitalselling digitalmarketing socialsales digitalsales"/>
        <s v="socialselling b2b socialmedia marketing"/>
        <s v="socialselling linkedin marcaprofesional"/>
        <s v="techmarketers buyer marketing socialselling"/>
        <s v="b2b socialselling"/>
        <s v="digitaltransformation"/>
        <s v="socialselling smm"/>
        <s v="budget digitalbranding socialselling socialmediamarketing"/>
        <s v="socialmedia branding market socialselling socialmediamarketing branding"/>
        <s v="thoughtleader ucoms ai apps ucaas iot socialmedia socialselling"/>
        <s v="crm socialselling"/>
        <s v="video socialselling"/>
        <s v="toposummit employeeadvocacy socialselling"/>
        <s v="youtube ecommerce socialselling smm"/>
        <s v="linkedin socialselling smm networking roi ceo recruit"/>
        <s v="businessdevelopment businessgrowth buyersjourney demandgeneration digitalmarketing leadgeneration sales smallbusiness socialselling"/>
        <s v="inboundmarketing socialselling contentmarketing socialmedia seo hubspot leadgeneration digitalmarketing"/>
        <s v="smallbusiness smallbiz entrepreneur ecommerce socialmedia smm growthhacking digitalmarketing onlinelearning startups tech iot iiot industrialiot sales socialselling salestips makeyourownlane"/>
        <s v="item2018 conferences itcompany opinionleader network salesstrategy marketing kiev socialselling"/>
        <s v="item2018 conferences itcompany opinionleader network salesstrategy"/>
        <s v="socialmedia smm socialmediamarketing digitaltransformation"/>
        <s v="socialmedia socialselling digitalselling socialmediamarketing digitaltransformation"/>
        <s v="tbt sales socialselling"/>
        <s v="gpugamplify socialselling"/>
        <s v="socialselling socialselling"/>
        <s v="marketing socialselling"/>
        <s v="buyers socialselling"/>
        <s v="marketers content socialselling"/>
        <s v="b2b customerexperience socialselling"/>
        <s v="socialselling leadgen"/>
        <s v="socialmediamarketing socialmedia marketing smm mktng socialselling"/>
        <s v="emarketersocial marcapersonal socialselling emprender blogger marketing disenoweb marketersocial"/>
        <s v="emarketersocial"/>
        <s v="facebook socialselling inboundmarketing"/>
        <s v="retailbusiness socialselling"/>
        <s v="socialselling b2b data marketing socialmedia digital"/>
        <s v="influandsell socialselling marketingdigital influenceurs"/>
        <s v="instagram socialselling influencers"/>
        <s v="socialselling b2bmarketing"/>
        <s v="leadgeneration socialselling"/>
        <s v="leadgeneration"/>
        <s v="twitter socialmedia socialselling inbound"/>
        <s v="socialmedia marketing manager socialselling"/>
        <s v="mobile socialmedia facebook digitalmarketing socialselling socialtrends digitaltrends"/>
        <s v="marketing cmo inbound socialselling"/>
        <s v="socialmedia marketing business smm socialselling socialmarketing"/>
        <s v="b2b sales socialselling socialmedia"/>
        <s v="socialmedia socialselling marketing digitalmarketing seo"/>
        <s v="sales socialselling management"/>
        <s v="millennials socialselling"/>
        <s v="networkmarketing mlm directsales socialselling socialcommerce"/>
        <s v="networkmarketing mlm"/>
        <s v="video hack socialselling digitalselling prospecting socialsales abm digitalsales flipmyfunnel salesleader strategicsales saleshacker marketing digitalmarketing cmo"/>
        <s v="video socialselling digitalselling salestips socialsales digitalsales prospecting coldcalling outbound onemorecall salestips salesleader strategicsales msdyn365"/>
        <s v="gdpr knowledgegap socialmedia socialselling digitalsales digitaltransformation"/>
        <s v="socialselling socialmedia digitalselling marketing socialsales digitsales digitalmarketing cmo"/>
        <s v="socialselling prospecting digitalselling coldcalling socialsales salestips digitalsales sales salesleader strategicsales outbound onemorecall sellingwithsocial salesenablement d365"/>
        <s v="exponentialsales sales salestips salesenablement socialselling digitalsales prospecting coldcalling onemorecall strategicsales salesleader socialsales digitalselling mspartner msdyn365"/>
        <s v="digitaltransformation socialmedia socialselling digitalselling socialmediamarketing socialtransformation socialstrategy"/>
        <s v="socialselling digitalsales socialtransformation digitaltransformation salestransformation socialmedia salestips salesstrategy salesleader"/>
        <s v="serendipity smm sales"/>
        <s v="socialselling digitalselling socialsales digitalsales"/>
        <s v="socialmediastrategy socialselling socialmediamarketing smm digitalselling digitaltransformation"/>
        <s v="socialselling inboundsales prospection linkedin"/>
        <s v="speaker coach author trainer socialselling relationshipmarketing linkedin sales humor inspiration lifeisbeautiful boise"/>
        <s v="atlanta kevinknebl speaker coach author trainer socialselling relationshipmarketing linkedin sales humor inspiration lifeisbeautiful blessed ga"/>
        <s v="socialselling socialsales digitalselling salestips sales ceo salesleader"/>
        <s v="socialselling digitalselling digitalmarketing digitaltransformation socialmedia salestips marketingtransformation"/>
        <s v="socialselling digitalselling digitalsales socialsales salesleader salestips sales ceo thoughtleadership digitaltr"/>
        <s v="salesnavigator sales socialselling digitalselling"/>
        <s v="sales salestips socialselling coldcalling coldemails"/>
        <s v="socialmedia socialmediamarketing linkedin socialselling businesstips business entrepreneur entrepreneurship entrepreneurs ceo ceos ceo2018 digitalmarketing onlinemarketing"/>
        <s v="baseball seo marketing shopsmall smallbusiness smallbiz contentmarketing american digitalmarketing liquidation ebaymobile ecommerce socialselling usa fb ebaybuyer"/>
        <s v="puzzle seo marketing shopsmall smallbusiness smallbiz contentmarketing shopping digitalmarketing liquidation ebaymobile ecommerce socialselling fb ebaybuyer"/>
        <s v="homedecor seo marketing shopsmall smallbusiness smallbiz contentmarketing american digitalmarketing liquidation ebaymobile ecommerce socialselling usa fb ebaybuyer"/>
        <s v="safetyfirst bernhelmet bikes seo marketing shopsmall smallbusiness smallbiz contentmarketing shopping auction american digitalmarketing liquidation ebaymobile ecommerce socialselling usa fb ebaybuyer"/>
        <s v="schutt baseball mlb seo marketing shopsmall smallbusiness smallbiz contentmarketing shopping auction american digitalmarketing liquidation ebaymobile ecommerce socialselling usa fb ebaybuyer"/>
        <s v="homesecurity seo marketing shopsmall smallbusiness smallbiz contentmarketing shopping american digitalmarketing liquidation ebaymobile ecommerce socialselling usa fb ebaybuyer"/>
        <s v="fashion women seo marketing shopsmall smallbusiness smallbiz contentmarketing shopping auction american digitalmarketing liquidation ebaymobile ecommerce socialselling fb ebaybuyer"/>
        <s v="skates seo marketing shopsmall smallbusiness smallbiz contentmarketing shopping auction american digitalmarketing liquidation ebaymobile ecommerce socialselling usa fb ebaybuyer"/>
        <s v="baseball seo marketing shopsmall smallbusiness smallbiz contentmarketing shopping auction american digitalmarketing liquidation ebaymobile ecommerce socialselling usa fb ebaybuyer"/>
        <s v="bowlingball seo marketing shopsmall smallbusiness smallbiz contentmarketing buyer digitalmarketing liquidation ebaymobile ecommerce socialselling usa fb ebaybuyer"/>
        <s v="baseball mlb seo marketing shopsmall smallbusiness smallbiz contentmarketing shopping auction american digitalmarketing liquidation ebaymobile ecommerce socialselling usa fb ebaybuyer"/>
        <s v="jedi seo marketing shopsmall smallbusiness smallbiz contentmarketing shopping auction american digitalmarketing liquidation ebaymobile ecommerce socialselling usa fb ebaybuyer"/>
        <s v="golf seo marketing shopsmall smallbusiness smallbiz contentmarketing shopping auction american digitalmarketing liquidation ebaymobile ecommerce socialselling usa fb ebaybuyer"/>
        <s v="ww2 seo marketing shopsmall smallbusiness smallbiz contentmarketing american digitalmarketing liquidation ebaymobile ecommerce socialselling usa fb ebaybuyer"/>
        <s v="tools seo marketing shopsmall smallbusiness smallbiz contentmarketing american digitalmarketing liquidation ebaymobile ecommerce socialselling usa fb ebaybuyer"/>
        <s v="homedecor seo marketing shopsmall smallbusiness smallbiz contentmarketing shopping auction american digitalmarketing liquidation ebaymobile ecommerce socialselling usa fb ebaybuyer"/>
        <s v="stockmarket seo marketing shopsmall smallbusiness smallbiz contentmarketing american digitalmarketing liquidation ebaymobile ecommerce socialselling fb ebaybuyer"/>
        <s v="gold seo marketing shopsmall smallbusiness smallbiz contentmarketing shopping auction american digitalmarketing liquidation ebaymobile ecommerce socialselling usa fb ebaybuyer stockmarket"/>
        <s v="stockmarket seo marketing shopsmall smallbusiness smallbiz contentmarketing shopping auction american digitalmarketing liquidation ebaymobile ecommerce socialselling usa fb ebaybuyer"/>
        <s v="seo marketing shopsmall smallbusiness smallbiz contentmarketing shopping digitalmarketing liquidation ebaymobile ecommerce socialselling usa roi ebaybuyer fb"/>
        <s v="bowlingball seo marketing shopsmall smallbusiness smallbiz contentmarketing shopping auction american digitalmarketing liquidation ebaymobile ecommerce socialselling usa fb ebaybuyer"/>
        <s v="baseball seo marketing shopsmall smallbusiness smallbiz contentmarketing shopping american digitalmarketing liquidation ebaymobile ecommerce socialselling usa fb ebaybuyer"/>
        <s v="music seo marketing shopsmall smallbusiness smallbiz contentmarketing shopping auction american digitalmarketing liquidation ebaymobile ecommerce socialselling usa fb ebaybuyer"/>
        <s v="movies seo marketing shopsmall smallbusiness smallbiz contentmarketing shopping auction american digitalmarketing liquidation ebaymobile ecommerce socialselling usa fb ebaybuyer"/>
        <s v="books seo marketing shopsmall smallbusiness smallbiz contentmarketing shopping auction american digitalmarketing liquidation ebaymobile ecommerce socialselling usa fb ebaybuyer"/>
        <s v="books seo marketing shopsmall smallbusiness smallbiz digitalmarketing liquidation ebaymobile ecommerce socialselling usa fb ebaybuyer"/>
        <s v="vinylrecords seo marketing shopsmall smallbusiness smallbiz contentmarketing shopping auction american digitalmarketing liquidation ebaymobile ecommerce socialselling usa fb ebaybuyer"/>
        <s v="wicked seo marketing shopsmall smallbusiness smallbiz contentmarketing shopping auction american digitalmarketing liquidation ebaymobile ecommerce socialselling usa fb ebaybuyer"/>
        <s v="seo marketing shopsmall smallbusiness smallbiz contentmarketing american digitalmarketing liquidation ebaymobile ecommerce socialselling usa fb ebaybuyer"/>
        <s v="fashion seo marketing shopsmall smallbusiness smallbiz contentmarketing shopping auction american digitalmarketing liquidation ebaymobile ecommerce socialselling usa fb ebaybuyer"/>
        <s v="health seo marketing shopsmall smallbusiness smallbiz contentmarketing shopping auction digitalmarketing liquidation ebaymobile ecommerce socialselling usa fb ebaybuyer"/>
        <s v="sneakers seo marketing shopsmall smallbusiness smallbiz contentmarketing shopping auction american digitalmarketing liquidation ebaymobile ecommerce socialselling usa fb ebaybuyer"/>
        <s v="health seo marketing shopsmall smallbusiness smallbiz contentmarketing shopping auction american digitalmarketing liquidation ebaymobile ecommerce socialselling fb ebaybuyer"/>
        <s v="seo marketing shopsmall smallbusiness smallbiz contentmarketing shopping auction american google liquidation ebaymobile ecommerce socialselling ebaybuyer fb"/>
        <s v="tennis seo marketing shopsmall smallbusiness smallbiz contentmarketing shopping auction american google liquidation ebaymobile ecommerce socialselling usa ebaybuyer fb"/>
        <s v="smm socialselling"/>
        <s v="socialmedia socialselling smm"/>
        <s v="socialselling digitalselling digitalsales digitalmarketing legal"/>
        <s v="socialselling digitalselling socialsales digitalsales sellingwithsocial digitalmarketing salestips salesenablement prospecting coldcalling onemorecall salesleader outbound strategy"/>
        <s v="socialmedia socialselling marketing doublestandards censorship banned"/>
        <s v="socialselling spam sales salestips"/>
        <s v="socialselling marketing digitalselling digitalmarketing socialsales csuite digitalsales digital digitaldisruption cmo"/>
        <s v="blogging contentstrategy contentmarketing personalbrand socialmedia socialselling digitalselling"/>
        <s v="berlin contentstrategy socialselling socialmedia"/>
        <s v="contentmarketing contenstrategy content contentwriting socialmedia passle socialselling digitalsales"/>
        <s v="socialselling salestips marketing socialsales digitalmarketing csuite digitalselling salesleader leadership changemanagement ceo cmo cio"/>
        <s v="gdpr socialselling emailmarketing cmo smm digitalselling csuite socialsales sales salestips digitalsales marketing socialmedia msdyn365 digital strategy"/>
        <s v="socialmedia socialselling marketing digitalselling digitalmarketing socialsales strategy digitalsales prospecting salesleader strategicsales sales salestips msdyn365"/>
        <s v="socialselling smm salestips sales cmo digitalselling socialsales digitalsales prospecting salesleader strategicsales prospecting saleshacker msdyn365 ceo"/>
        <s v="serendipity smm sales socialselling digitalselling socialsales prospecting digitalsales salesleader strategicsales saleshacker salestips msdyn365 cloud"/>
        <s v="socialselling salestips digitalsales socialsales digitalselling digital digitaltransformation digitaldisruption digitalmarketing strategy ceo"/>
        <s v="sales leadgeneration socialselling sales salestips digitalselling digitalmarketing socialsales prospecting digitalsales coldcalling salesleader strategicsales"/>
        <s v="artificialintelligence salestips socialselling digitalselling socialsales digitalsales sellingwithsocial saleshacker salesleader strategicsales msdyn365 machineintelligence digitalmarketing"/>
        <s v="socialselling changemanagement digitalselling process socialsales leadership digitalsales innovation digital digitaltransformation strategy digitaldisruption d365"/>
        <s v="digitalmarketing socialselling socialenterprise digitalselling leadership socialsales changemanagement digitalsales socialmedia ceo"/>
        <s v="personalbrand socialselling socialmediamarketing smm influencermarketing digitalselling digitalmarketing socialsales socialmedia digitalsales sellingwithsocial salesenablement cmo d365"/>
        <s v="socialselling sales socialsales salestips digitalselling marketing digitalsales digitalmarketing salesleader strategicsales msdyn365"/>
        <s v="personalbrand socialselling digitalselling socialsales digitalsales marketing digitalmarketing prospecting coldcalling salesleader strategicsales saleshacker msdsyn365"/>
        <s v="socialselling digitalselling socialsales digitalsales salestips salesleader leadership csuite digitalmarketing digitaldisruption cmo"/>
        <s v="sociamedia socialceo socialselling digitalselling digitalsales socialsales csuite salesleader prospecting leadership changemanagement"/>
        <s v="socialmediamarketing smm digitalmarketing socialselling socialmedia digitalselling strategy socialsales leadership digitalsales marketing msdyn365 digital"/>
        <s v="socialselling digitalselling marketing socialsales digitalmarketing digitalsales contentmarketing contentstrategy strategy digital sellingwithsocial salesenablement msdyn365"/>
        <s v="socialmedia smm socialmediamarketing digitaltransformation smm marketing socialselling digitalmarketing digitalselling salesenablement msdyn365 digitaltransformation mspartner cloud saas"/>
        <s v="socialselling digitalselling socialsales digitalsales salestips sales prospecting coldcalling outbound salesleader strategicsales msdyn365 onemorecall sellingwithsocial saleshacker salesenablement jobs"/>
        <s v="socialmedia socialselling digitalselling sales socialsales salestips digitalsales"/>
        <s v="emailmarketing dataprivacy socialselling email digitalselling sellingwithsocial prospecting digitalsales socialsales marketing digitalmarketing privacy"/>
        <s v="sales socialselling leadgen cmo digitalselling prospecting socialsales coldcalling digitalsales salesleader marketing strategicsales socsales d365"/>
        <s v="sales leadgeneration socialselling digitalselling coldcalling digitalsales prospecting socialsales sellingwithsocial salesleader strategicsales salestips cmo"/>
        <s v="socialselling sales salestips digitalselling socialsales digitalsales salestips msdyn365 mspartner azure crm cx intentdata sellingwithsocial salesenablement cmo"/>
        <s v="socialselling digitalselling salestips salesleader sales socialmedia socialsales digitalsales prospecting strategicsales"/>
        <s v="socialselling sales salestips salestraining smm digitalselling socialsales digitalsales education training salesleader strategicsales salesmethodology msdyn365 cmo"/>
        <s v="business socialselling digitalselling ceo salesleader entrepreneur socialsales digitalsales cloud saas paas azure digitaltransformation strategy cmo"/>
        <s v="socialselling sales contentmarketing digitalselling prospecting socialsales salesleader digitalsales coldcalling outbound strategicsales saleshacker cmo"/>
        <s v="socialselling socialmedia cloud saas digitaltransformation marketing digitalselling azure socialsales digitalmarketing digitalsales digitaldisruption digital strategy innovation cio"/>
        <s v="socialselling inboundsales sales digitalselling coldcalling socialsales outbound digitalsales salestips salesleader strategicsales onemorecall saleshacker msdyn365"/>
        <s v="smm socialselling digitalmarketing socialmedia digitalselling leadership innovation socialsales changemanagement digitalsales marketing sellingwithsocial csuite"/>
        <s v="thoughtleadership socialselling smm influencer smm digitalselling salesenablement socialsales leadership digitalsales salesleader digitalmarketing msdyn365 cmo"/>
        <s v="sales socialsales salestips digitalselling flipmyfunnel socialselling digitalmarketing digitalsales msdyn365 salesleader"/>
        <s v="socialselling digitalsales digitalselling socialsales sellingwithsocial socialenterprise salesenabalement sales salestips leadership socialmedia coldcalling prospecting salesleader msdyn365"/>
        <s v="socialselling digitalselling socialsales digitalsales salestips prospecting salesleader strategicsales saleshacker msdyn365 coldcalling cmo"/>
        <s v="marketingtips digtialmarketing newmedia socialmediamarketing digitaltransformation socialselling digitalselling"/>
        <s v="email socialselling marketing digitalselling digitalmarketing socialsales prospecting digitalsales coldcalling salestips"/>
        <s v="digitalmarketing digitaldisruption digital sales socialselling digitaltransformation digitalselling digital socialsales salesleader digitalsales csuite ceo roi"/>
        <s v="socialselling digitalsales socialtransformation digitaltransformation socialmedia salestips salesstrategy salesleader"/>
        <s v="socialselling digitalselling contentmarketing contentstrategy salestips sales salesleader"/>
        <s v="salestips trustedadvisor socialselling digitalselling salesleader sales socialmediamarketing contentmarketing agencylife"/>
        <s v="socialselling digitalselling digitalsales socialsales salesleader salestips sales ceo thoughtleadership digitaltransformation socialmedia"/>
        <s v="socialselling socialsales digitalselling transformation digitaldisruption digitalsales leadership innovation csuite socialseo"/>
        <s v="digitaltransformation digitalmarketing digitaldisruption socialselling salesleader csuite ceo roi"/>
        <s v="socialselling digitalsales socialtransformation digitaltransformation salestransformation socialmedia salestips salesstrategy"/>
        <s v="socialselling digitalsales socialtransformation digitaltransformation salestransformation socialmedia salesleader"/>
        <s v="socialselling digitalselling digitalsales socialsales salesleader salestips sales ceo thoughtleadership digitaltransformation"/>
        <s v="business socialselling digitalselling ceo salesleader entrepreneur"/>
        <s v="socialtransformation socialmedia socialselling digitalselling socialmediamarketing digitaltransformation socialstrategy"/>
        <s v="personaldevelopment personalbrand development changemanagement socialselling digitalselling socialmediamarketing"/>
        <s v="socialselling personalbrand digitalbrand digitalsales digitalselling"/>
        <s v="contentmarketing content contentstrategy socialselling digitalselling digitalsales socialmediamarketing"/>
        <s v="podcast socialselling digitalselling digitalmarketing personalbrand"/>
        <s v="socialselling digitalselling digitalmarketing digitalsales data ai"/>
        <s v="socialselling mspartner digitalselling socialmedia msdyn365 digitalsales coldcalling digitalmarketing socialsales salesleader csuite ceo salesenablement onemorecall prospecting"/>
        <s v="socialmediastrategy socialselling digitaltransformation digitalselling businessdevelopment"/>
        <s v="socialmedia socialselling digitalselling digitaltransformation"/>
        <s v="socialselling digitalselling digitalmarketing coldcalling intentdata salesdata data msft mspartner"/>
        <s v="digitaltransformation socialmedia socialselling smm"/>
        <s v="socialselling network salestip salesstrategy sales digitalselling digitalsales ceo connected"/>
        <s v="podcast socialselling digitalselling digitalsales"/>
        <s v="podcast socialselling digitalsales digitalmarketing digitalselling"/>
        <s v="socialselling digitalsales digitalmarketing salesleader"/>
        <s v="socialselling digitalselling digitalsales socialsales salesleader salestips sales ceo thoughtleadership digitaltrans"/>
        <s v="socialselling abintelligence socialmedia"/>
        <s v="socialmedia marketing socialselling socialmediamarketing digitalmarketing seo youtube video media sales"/>
        <s v="socialmediamarketing socialselling socialmedia"/>
        <s v="marketing advertising branding socialmedia digitalmarketing socialselling"/>
        <s v="digitalmarketing socialmedia socialselling seo"/>
        <s v="digitalmarketing marketing socialmedia socialselling seo"/>
      </sharedItems>
    </cacheField>
    <cacheField name="Media in Tweet" numFmtId="0">
      <sharedItems containsBlank="1"/>
    </cacheField>
    <cacheField name="Tweet Image File" numFmtId="0">
      <sharedItems/>
    </cacheField>
    <cacheField name="Tweet Date (UTC)" numFmtId="22">
      <sharedItems containsSemiMixedTypes="0" containsNonDate="0" containsDate="1" containsString="0" minDate="2015-05-18T12:01:36" maxDate="2018-03-19T15:42:41" count="1155">
        <d v="2018-03-08T00:49:22"/>
        <d v="2018-03-01T04:15:34"/>
        <d v="2018-03-06T10:02:02"/>
        <d v="2018-03-10T05:33:09"/>
        <d v="2018-03-15T10:58:30"/>
        <d v="2017-11-08T16:33:42"/>
        <d v="2018-03-18T11:04:07"/>
        <d v="2018-03-18T11:56:49"/>
        <d v="2018-03-18T10:52:50"/>
        <d v="2018-03-18T23:29:40"/>
        <d v="2018-03-06T15:33:08"/>
        <d v="2018-03-06T15:33:42"/>
        <d v="2018-03-06T15:35:11"/>
        <d v="2018-03-06T06:44:50"/>
        <d v="2018-03-06T15:35:52"/>
        <d v="2018-03-06T15:37:18"/>
        <d v="2018-03-06T15:41:25"/>
        <d v="2018-03-06T15:43:30"/>
        <d v="2018-03-06T15:46:30"/>
        <d v="2018-03-06T15:47:12"/>
        <d v="2018-03-06T09:56:36"/>
        <d v="2018-03-06T15:55:39"/>
        <d v="2018-03-06T15:56:06"/>
        <d v="2018-03-06T15:57:36"/>
        <d v="2018-03-06T15:59:01"/>
        <d v="2018-03-06T16:02:31"/>
        <d v="2018-03-15T19:46:18"/>
        <d v="2018-03-06T16:04:10"/>
        <d v="2018-03-06T16:05:09"/>
        <d v="2018-03-06T16:05:16"/>
        <d v="2018-03-06T16:05:39"/>
        <d v="2018-03-06T15:38:34"/>
        <d v="2018-03-06T16:06:27"/>
        <d v="2018-03-06T16:07:04"/>
        <d v="2018-03-06T16:11:04"/>
        <d v="2018-03-06T16:20:52"/>
        <d v="2018-03-06T16:21:03"/>
        <d v="2018-03-06T16:22:13"/>
        <d v="2018-03-06T16:22:20"/>
        <d v="2018-03-06T15:57:12"/>
        <d v="2018-03-06T16:24:03"/>
        <d v="2018-03-06T16:25:15"/>
        <d v="2018-03-06T16:25:45"/>
        <d v="2018-03-06T16:27:36"/>
        <d v="2018-03-06T16:31:39"/>
        <d v="2018-03-06T16:31:51"/>
        <d v="2018-03-06T15:40:27"/>
        <d v="2018-03-06T15:41:27"/>
        <d v="2018-03-06T16:00:52"/>
        <d v="2018-03-06T16:31:56"/>
        <d v="2018-03-06T16:32:00"/>
        <d v="2018-03-06T16:33:45"/>
        <d v="2018-03-06T09:30:09"/>
        <d v="2018-03-06T16:35:31"/>
        <d v="2018-03-06T16:36:19"/>
        <d v="2018-03-06T16:39:58"/>
        <d v="2018-03-06T16:40:26"/>
        <d v="2018-03-07T15:42:20"/>
        <d v="2018-03-07T15:43:01"/>
        <d v="2018-03-07T15:45:40"/>
        <d v="2018-03-07T15:46:00"/>
        <d v="2018-03-07T15:48:06"/>
        <d v="2018-03-07T15:24:37"/>
        <d v="2018-03-06T22:00:40"/>
        <d v="2018-03-07T15:47:11"/>
        <d v="2018-03-07T15:49:07"/>
        <d v="2018-03-07T15:50:14"/>
        <d v="2018-03-07T15:50:37"/>
        <d v="2018-03-07T15:51:02"/>
        <d v="2018-03-07T15:51:06"/>
        <d v="2018-03-07T14:36:49"/>
        <d v="2018-03-07T15:52:40"/>
        <d v="2018-03-07T15:52:57"/>
        <d v="2018-03-07T15:53:10"/>
        <d v="2018-03-07T15:57:08"/>
        <d v="2018-03-07T16:00:39"/>
        <d v="2018-03-07T16:00:48"/>
        <d v="2018-03-07T16:01:19"/>
        <d v="2018-03-07T16:02:26"/>
        <d v="2018-03-07T16:03:34"/>
        <d v="2018-03-07T16:03:58"/>
        <d v="2018-03-07T16:06:02"/>
        <d v="2018-03-07T16:07:12"/>
        <d v="2018-03-07T16:09:42"/>
        <d v="2018-03-07T16:09:51"/>
        <d v="2018-03-07T16:10:34"/>
        <d v="2018-03-07T16:11:10"/>
        <d v="2018-03-07T16:11:11"/>
        <d v="2018-03-07T16:11:21"/>
        <d v="2018-03-07T16:11:53"/>
        <d v="2018-03-07T16:13:00"/>
        <d v="2018-03-07T16:16:18"/>
        <d v="2018-03-07T16:16:42"/>
        <d v="2018-03-06T15:45:12"/>
        <d v="2018-03-07T15:55:01"/>
        <d v="2018-03-07T16:18:47"/>
        <d v="2018-03-07T16:20:17"/>
        <d v="2018-03-07T16:20:34"/>
        <d v="2018-03-07T16:20:46"/>
        <d v="2018-03-05T16:10:30"/>
        <d v="2018-03-07T16:22:00"/>
        <d v="2018-03-07T16:23:18"/>
        <d v="2018-03-07T16:23:39"/>
        <d v="2018-03-07T16:24:19"/>
        <d v="2018-03-07T16:24:36"/>
        <d v="2018-03-07T16:25:59"/>
        <d v="2018-03-07T16:27:03"/>
        <d v="2018-03-07T16:28:59"/>
        <d v="2018-03-07T16:30:32"/>
        <d v="2018-03-07T16:34:42"/>
        <d v="2018-03-06T16:36:03"/>
        <d v="2018-03-07T16:36:11"/>
        <d v="2018-03-07T16:38:16"/>
        <d v="2018-01-26T11:40:28"/>
        <d v="2018-03-07T16:38:32"/>
        <d v="2018-03-07T13:30:11"/>
        <d v="2018-03-07T15:42:36"/>
        <d v="2018-03-05T14:06:01"/>
        <d v="2018-03-07T16:38:37"/>
        <d v="2018-03-07T16:39:05"/>
        <d v="2018-03-07T16:40:02"/>
        <d v="2018-03-07T07:03:13"/>
        <d v="2018-03-07T16:40:53"/>
        <d v="2018-03-07T16:12:32"/>
        <d v="2018-03-07T16:16:00"/>
        <d v="2018-03-07T16:21:28"/>
        <d v="2018-03-06T15:59:29"/>
        <d v="2018-03-07T16:36:00"/>
        <d v="2018-03-07T16:37:28"/>
        <d v="2018-03-07T16:03:31"/>
        <d v="2018-03-07T16:41:00"/>
        <d v="2018-03-08T15:31:02"/>
        <d v="2018-03-08T15:31:03"/>
        <d v="2018-03-08T15:32:29"/>
        <d v="2018-03-08T15:37:44"/>
        <d v="2017-11-24T20:11:18"/>
        <d v="2018-03-08T15:39:45"/>
        <d v="2018-03-08T14:36:06"/>
        <d v="2018-03-08T15:46:13"/>
        <d v="2018-03-08T15:48:34"/>
        <d v="2018-03-08T15:51:14"/>
        <d v="2018-03-08T15:52:04"/>
        <d v="2018-03-08T15:52:41"/>
        <d v="2018-03-08T15:54:04"/>
        <d v="2018-03-08T15:53:10"/>
        <d v="2018-03-08T15:54:25"/>
        <d v="2018-03-08T16:00:13"/>
        <d v="2018-03-08T16:03:05"/>
        <d v="2018-03-08T16:12:44"/>
        <d v="2018-03-08T16:16:53"/>
        <d v="2018-03-08T16:16:54"/>
        <d v="2018-03-08T16:17:06"/>
        <d v="2018-03-08T16:17:13"/>
        <d v="2018-03-08T16:18:49"/>
        <d v="2018-03-08T16:22:29"/>
        <d v="2018-03-08T16:25:03"/>
        <d v="2018-03-07T10:36:00"/>
        <d v="2018-03-08T16:26:55"/>
        <d v="2018-03-08T06:16:04"/>
        <d v="2018-03-08T16:30:37"/>
        <d v="2018-03-08T16:32:30"/>
        <d v="2018-03-08T16:33:09"/>
        <d v="2018-03-08T16:34:53"/>
        <d v="2018-03-08T16:30:15"/>
        <d v="2018-03-08T16:35:19"/>
        <d v="2018-03-08T16:35:23"/>
        <d v="2018-03-08T16:37:06"/>
        <d v="2018-03-09T15:17:34"/>
        <d v="2018-03-09T15:18:14"/>
        <d v="2018-03-10T17:15:09"/>
        <d v="2018-03-08T16:07:22"/>
        <d v="2018-03-08T16:12:38"/>
        <d v="2018-03-08T16:05:07"/>
        <d v="2018-03-08T16:13:01"/>
        <d v="2018-03-08T16:12:25"/>
        <d v="2018-03-08T16:12:51"/>
        <d v="2018-03-09T15:23:30"/>
        <d v="2018-03-06T19:14:33"/>
        <d v="2018-03-09T15:20:11"/>
        <d v="2018-03-07T16:01:08"/>
        <d v="2018-03-09T15:25:31"/>
        <d v="2018-03-09T15:25:38"/>
        <d v="2018-03-09T15:25:53"/>
        <d v="2018-03-09T15:26:46"/>
        <d v="2018-03-09T15:27:05"/>
        <d v="2018-03-08T17:06:50"/>
        <d v="2018-03-09T15:31:19"/>
        <d v="2018-03-09T15:35:15"/>
        <d v="2018-03-09T15:45:12"/>
        <d v="2018-03-07T15:45:31"/>
        <d v="2018-03-08T15:46:08"/>
        <d v="2018-03-09T15:45:36"/>
        <d v="2018-03-09T15:39:00"/>
        <d v="2018-03-09T15:46:33"/>
        <d v="2018-03-09T15:47:01"/>
        <d v="2018-03-09T15:47:19"/>
        <d v="2018-03-09T15:50:38"/>
        <d v="2018-03-08T16:22:50"/>
        <d v="2018-03-09T15:50:54"/>
        <d v="2018-03-09T15:50:55"/>
        <d v="2017-06-27T09:52:13"/>
        <d v="2018-03-09T15:56:11"/>
        <d v="2018-03-09T16:00:03"/>
        <d v="2018-03-09T16:01:25"/>
        <d v="2018-03-09T16:02:28"/>
        <d v="2018-03-09T16:06:12"/>
        <d v="2018-03-09T16:08:01"/>
        <d v="2018-03-09T16:08:04"/>
        <d v="2018-03-09T16:08:20"/>
        <d v="2018-03-09T16:10:29"/>
        <d v="2018-03-09T16:12:13"/>
        <d v="2018-03-09T16:12:39"/>
        <d v="2018-03-09T16:13:06"/>
        <d v="2018-03-09T16:16:15"/>
        <d v="2018-03-09T16:18:00"/>
        <d v="2018-03-05T04:58:21"/>
        <d v="2018-03-09T16:19:07"/>
        <d v="2018-03-09T16:19:34"/>
        <d v="2018-03-09T16:20:17"/>
        <d v="2018-03-09T16:21:00"/>
        <d v="2018-03-09T16:29:30"/>
        <d v="2018-03-09T16:31:44"/>
        <d v="2018-03-09T16:35:11"/>
        <d v="2018-03-07T04:33:39"/>
        <d v="2018-03-08T16:10:42"/>
        <d v="2018-03-09T15:33:41"/>
        <d v="2018-03-09T16:35:41"/>
        <d v="2018-03-08T23:36:16"/>
        <d v="2018-03-08T16:18:11"/>
        <d v="2018-03-09T16:36:30"/>
        <d v="2018-03-09T07:54:03"/>
        <d v="2018-03-09T16:36:51"/>
        <d v="2018-03-09T16:36:23"/>
        <d v="2018-03-09T16:37:03"/>
        <d v="2018-03-06T16:20:45"/>
        <d v="2018-03-09T16:40:01"/>
        <d v="2018-03-08T16:38:15"/>
        <d v="2018-03-05T10:30:39"/>
        <d v="2018-03-09T16:41:22"/>
        <d v="2018-03-08T15:44:43"/>
        <d v="2018-03-10T15:03:23"/>
        <d v="2018-03-10T15:14:01"/>
        <d v="2018-03-10T15:15:13"/>
        <d v="2018-03-10T01:56:01"/>
        <d v="2018-03-10T15:15:18"/>
        <d v="2018-03-10T15:14:52"/>
        <d v="2018-03-10T15:14:55"/>
        <d v="2018-03-10T15:16:02"/>
        <d v="2018-03-10T15:17:36"/>
        <d v="2018-03-10T15:20:24"/>
        <d v="2018-03-10T15:17:46"/>
        <d v="2018-03-10T15:16:53"/>
        <d v="2018-03-10T15:19:05"/>
        <d v="2018-03-10T15:21:13"/>
        <d v="2018-03-08T17:34:27"/>
        <d v="2018-03-10T15:24:49"/>
        <d v="2018-03-10T15:25:00"/>
        <d v="2018-03-09T13:41:08"/>
        <d v="2018-03-07T16:10:07"/>
        <d v="2018-03-10T15:25:42"/>
        <d v="2018-03-10T15:30:25"/>
        <d v="2018-03-10T15:41:02"/>
        <d v="2018-03-10T15:41:43"/>
        <d v="2018-01-03T13:59:02"/>
        <d v="2018-01-01T19:09:11"/>
        <d v="2018-03-10T15:42:39"/>
        <d v="2018-03-10T15:42:40"/>
        <d v="2018-03-10T15:48:34"/>
        <d v="2018-03-10T15:51:27"/>
        <d v="2018-01-04T23:10:45"/>
        <d v="2018-03-10T15:59:22"/>
        <d v="2018-03-10T16:00:44"/>
        <d v="2018-03-10T16:04:21"/>
        <d v="2018-03-10T16:12:00"/>
        <d v="2018-03-10T16:12:55"/>
        <d v="2018-03-10T16:13:00"/>
        <d v="2018-03-10T16:13:31"/>
        <d v="2018-03-10T16:13:51"/>
        <d v="2018-03-10T16:13:56"/>
        <d v="2018-03-10T16:19:07"/>
        <d v="2018-03-10T16:34:17"/>
        <d v="2018-03-09T08:00:37"/>
        <d v="2018-03-11T15:21:40"/>
        <d v="2018-03-10T16:35:02"/>
        <d v="2018-03-11T15:26:03"/>
        <d v="2018-03-11T15:25:29"/>
        <d v="2018-03-11T15:25:31"/>
        <d v="2018-03-11T15:25:34"/>
        <d v="2018-03-11T15:25:44"/>
        <d v="2018-03-11T15:25:56"/>
        <d v="2018-03-11T15:26:02"/>
        <d v="2018-03-11T15:26:05"/>
        <d v="2018-03-11T15:26:19"/>
        <d v="2018-03-11T15:26:28"/>
        <d v="2018-03-11T15:27:29"/>
        <d v="2018-03-11T15:27:33"/>
        <d v="2018-03-11T15:27:36"/>
        <d v="2018-03-11T15:27:46"/>
        <d v="2018-03-11T15:27:58"/>
        <d v="2018-03-11T15:28:04"/>
        <d v="2018-03-11T15:28:07"/>
        <d v="2018-03-11T15:28:20"/>
        <d v="2018-03-11T15:28:27"/>
        <d v="2018-03-11T15:32:14"/>
        <d v="2018-03-11T15:34:06"/>
        <d v="2018-03-11T15:40:04"/>
        <d v="2018-03-11T15:42:01"/>
        <d v="2018-03-11T15:49:49"/>
        <d v="2018-03-11T15:50:46"/>
        <d v="2018-03-06T16:08:15"/>
        <d v="2018-03-11T15:55:02"/>
        <d v="2018-03-07T16:01:11"/>
        <d v="2018-03-09T16:01:44"/>
        <d v="2018-03-11T16:01:26"/>
        <d v="2018-03-07T16:02:01"/>
        <d v="2018-03-09T16:02:01"/>
        <d v="2018-03-11T16:02:01"/>
        <d v="2018-03-11T16:12:19"/>
        <d v="2018-03-11T14:13:04"/>
        <d v="2018-03-11T16:14:06"/>
        <d v="2018-03-11T16:16:45"/>
        <d v="2018-03-11T16:17:10"/>
        <d v="2018-03-11T16:17:17"/>
        <d v="2018-03-11T16:17:22"/>
        <d v="2018-03-11T16:18:02"/>
        <d v="2018-03-11T16:27:26"/>
        <d v="2018-03-11T16:27:43"/>
        <d v="2018-03-11T16:27:59"/>
        <d v="2018-03-10T20:32:52"/>
        <d v="2018-03-11T16:28:00"/>
        <d v="2018-03-11T16:28:44"/>
        <d v="2018-03-11T16:33:06"/>
        <d v="2018-03-11T16:36:46"/>
        <d v="2018-03-12T15:33:57"/>
        <d v="2018-03-12T15:36:08"/>
        <d v="2018-03-12T15:36:18"/>
        <d v="2018-03-06T16:38:42"/>
        <d v="2018-03-07T15:46:59"/>
        <d v="2018-03-07T16:27:19"/>
        <d v="2018-03-08T16:37:49"/>
        <d v="2018-03-10T15:31:22"/>
        <d v="2018-03-11T16:22:23"/>
        <d v="2018-03-12T15:40:48"/>
        <d v="2018-03-16T10:36:35"/>
        <d v="2018-03-08T16:20:38"/>
        <d v="2018-03-08T16:32:22"/>
        <d v="2018-03-08T15:13:54"/>
        <d v="2018-03-12T15:48:59"/>
        <d v="2018-03-12T15:51:20"/>
        <d v="2018-03-10T19:42:27"/>
        <d v="2018-03-12T15:53:21"/>
        <d v="2018-03-06T15:31:00"/>
        <d v="2018-03-12T15:55:00"/>
        <d v="2018-03-06T16:11:24"/>
        <d v="2018-03-12T14:08:46"/>
        <d v="2018-03-12T15:56:37"/>
        <d v="2018-03-12T15:59:09"/>
        <d v="2018-03-12T15:59:37"/>
        <d v="2018-03-12T16:00:01"/>
        <d v="2018-03-12T16:00:04"/>
        <d v="2018-03-07T16:00:41"/>
        <d v="2018-03-12T16:00:20"/>
        <d v="2018-03-12T16:00:50"/>
        <d v="2018-03-12T16:01:42"/>
        <d v="2018-03-12T16:04:14"/>
        <d v="2018-03-02T06:10:01"/>
        <d v="2018-03-04T20:20:00"/>
        <d v="2018-03-12T16:05:01"/>
        <d v="2018-03-12T16:05:23"/>
        <d v="2018-03-12T16:05:49"/>
        <d v="2018-03-12T16:06:27"/>
        <d v="2018-03-12T16:06:04"/>
        <d v="2018-03-12T16:06:55"/>
        <d v="2018-03-12T16:07:34"/>
        <d v="2018-03-12T16:07:44"/>
        <d v="2018-03-12T16:11:08"/>
        <d v="2018-03-12T16:12:08"/>
        <d v="2018-03-12T16:18:46"/>
        <d v="2018-03-12T16:19:04"/>
        <d v="2018-03-12T16:19:11"/>
        <d v="2018-03-12T16:22:02"/>
        <d v="2018-03-12T16:24:53"/>
        <d v="2018-03-12T16:25:29"/>
        <d v="2018-03-12T13:15:18"/>
        <d v="2018-03-12T16:27:13"/>
        <d v="2018-03-12T16:28:17"/>
        <d v="2018-03-12T16:30:02"/>
        <d v="2018-03-12T16:33:26"/>
        <d v="2018-03-12T16:34:00"/>
        <d v="2018-03-12T05:33:07"/>
        <d v="2018-03-12T16:36:13"/>
        <d v="2018-03-12T16:38:53"/>
        <d v="2018-03-12T16:39:10"/>
        <d v="2018-03-12T16:39:37"/>
        <d v="2018-03-12T16:40:07"/>
        <d v="2018-03-06T15:54:25"/>
        <d v="2018-03-06T16:09:21"/>
        <d v="2018-03-06T16:40:20"/>
        <d v="2018-03-07T15:54:23"/>
        <d v="2018-03-07T16:09:28"/>
        <d v="2018-03-07T16:40:16"/>
        <d v="2018-03-08T15:54:17"/>
        <d v="2018-03-08T16:40:24"/>
        <d v="2018-03-09T15:22:19"/>
        <d v="2018-03-09T15:54:29"/>
        <d v="2018-03-09T16:09:22"/>
        <d v="2018-03-09T16:40:43"/>
        <d v="2018-03-10T15:08:16"/>
        <d v="2018-03-10T15:22:20"/>
        <d v="2018-03-10T15:54:27"/>
        <d v="2018-03-10T16:09:17"/>
        <d v="2018-03-10T16:40:18"/>
        <d v="2018-03-11T15:22:18"/>
        <d v="2018-03-11T15:54:24"/>
        <d v="2018-03-11T16:09:12"/>
        <d v="2018-03-11T16:40:15"/>
        <d v="2018-03-12T15:54:12"/>
        <d v="2018-03-12T16:09:21"/>
        <d v="2018-03-12T16:40:19"/>
        <d v="2018-03-12T16:41:01"/>
        <d v="2018-03-15T14:09:46"/>
        <d v="2018-03-15T01:30:01"/>
        <d v="2018-03-15T14:10:44"/>
        <d v="2018-03-12T16:10:00"/>
        <d v="2018-03-15T14:07:05"/>
        <d v="2018-03-15T14:10:59"/>
        <d v="2018-03-06T16:04:43"/>
        <d v="2018-03-15T14:11:17"/>
        <d v="2018-03-12T15:35:57"/>
        <d v="2018-03-15T14:15:45"/>
        <d v="2018-03-15T14:15:12"/>
        <d v="2018-03-10T12:50:06"/>
        <d v="2018-03-07T16:06:07"/>
        <d v="2018-03-08T15:45:15"/>
        <d v="2018-03-11T15:45:10"/>
        <d v="2018-03-12T16:05:17"/>
        <d v="2018-03-15T14:15:21"/>
        <d v="2018-03-15T14:16:02"/>
        <d v="2018-03-15T14:17:48"/>
        <d v="2018-03-15T14:18:07"/>
        <d v="2018-03-06T01:45:00"/>
        <d v="2018-03-06T15:29:04"/>
        <d v="2018-03-05T20:18:33"/>
        <d v="2018-03-06T15:29:18"/>
        <d v="2018-03-15T14:21:04"/>
        <d v="2018-03-15T14:24:24"/>
        <d v="2018-03-15T14:24:52"/>
        <d v="2018-03-15T14:27:58"/>
        <d v="2018-03-15T14:31:42"/>
        <d v="2018-03-15T14:34:40"/>
        <d v="2018-03-15T13:04:36"/>
        <d v="2018-03-15T08:12:13"/>
        <d v="2018-03-15T14:35:19"/>
        <d v="2018-03-09T15:42:59"/>
        <d v="2018-03-15T14:36:05"/>
        <d v="2018-03-15T14:40:01"/>
        <d v="2018-03-08T16:09:58"/>
        <d v="2018-03-15T14:41:40"/>
        <d v="2018-03-15T14:42:02"/>
        <d v="2018-03-15T14:44:34"/>
        <d v="2018-03-13T11:47:26"/>
        <d v="2018-03-15T14:46:56"/>
        <d v="2018-03-12T15:30:11"/>
        <d v="2018-03-15T12:59:37"/>
        <d v="2018-03-15T14:50:48"/>
        <d v="2018-03-15T14:35:59"/>
        <d v="2018-03-15T14:51:17"/>
        <d v="2018-03-15T14:53:30"/>
        <d v="2018-03-15T15:00:20"/>
        <d v="2018-03-15T15:00:32"/>
        <d v="2018-03-15T15:01:29"/>
        <d v="2018-03-15T15:06:38"/>
        <d v="2018-03-15T15:10:38"/>
        <d v="2018-01-25T15:20:57"/>
        <d v="2017-06-26T18:44:22"/>
        <d v="2017-05-25T20:25:18"/>
        <d v="2017-08-29T17:56:17"/>
        <d v="2017-06-20T18:12:23"/>
        <d v="2017-08-29T17:58:27"/>
        <d v="2018-03-15T14:58:44"/>
        <d v="2018-03-15T15:04:57"/>
        <d v="2018-03-15T15:05:03"/>
        <d v="2018-03-15T15:10:40"/>
        <d v="2018-03-15T15:12:51"/>
        <d v="2018-03-15T15:14:20"/>
        <d v="2018-03-05T17:49:15"/>
        <d v="2018-03-14T14:12:23"/>
        <d v="2018-03-15T15:14:59"/>
        <d v="2018-03-15T15:21:00"/>
        <d v="2018-03-15T11:54:02"/>
        <d v="2018-03-15T15:24:43"/>
        <d v="2018-03-15T15:24:57"/>
        <d v="2018-03-09T15:48:05"/>
        <d v="2018-03-15T15:25:00"/>
        <d v="2018-03-07T16:25:08"/>
        <d v="2018-03-15T15:25:41"/>
        <d v="2018-03-14T10:16:32"/>
        <d v="2018-03-15T15:28:36"/>
        <d v="2018-03-15T15:29:03"/>
        <d v="2018-03-15T15:31:52"/>
        <d v="2018-03-15T15:32:42"/>
        <d v="2018-03-10T15:10:02"/>
        <d v="2018-03-15T15:30:06"/>
        <d v="2018-03-15T15:34:05"/>
        <d v="2018-03-15T14:32:38"/>
        <d v="2018-03-15T04:16:04"/>
        <d v="2018-03-15T15:34:14"/>
        <d v="2018-03-15T15:40:03"/>
        <d v="2018-03-15T15:40:32"/>
        <d v="2018-03-16T14:36:41"/>
        <d v="2018-03-16T14:38:49"/>
        <d v="2018-03-16T14:39:45"/>
        <d v="2018-03-16T14:40:02"/>
        <d v="2018-03-16T14:40:37"/>
        <d v="2018-03-16T14:41:10"/>
        <d v="2018-03-16T14:45:39"/>
        <d v="2018-03-16T14:45:44"/>
        <d v="2018-03-06T16:32:38"/>
        <d v="2018-03-16T14:45:54"/>
        <d v="2018-03-16T14:48:19"/>
        <d v="2018-03-16T14:48:36"/>
        <d v="2018-03-16T14:48:47"/>
        <d v="2018-03-16T14:49:53"/>
        <d v="2018-03-10T13:19:11"/>
        <d v="2018-03-11T13:17:10"/>
        <d v="2018-03-10T16:29:20"/>
        <d v="2018-03-11T15:46:45"/>
        <d v="2018-03-11T15:46:48"/>
        <d v="2018-03-16T14:50:16"/>
        <d v="2018-03-16T14:51:01"/>
        <d v="2018-03-12T07:58:26"/>
        <d v="2018-03-10T16:29:23"/>
        <d v="2018-03-16T14:54:00"/>
        <d v="2018-03-11T14:50:06"/>
        <d v="2018-03-16T14:55:06"/>
        <d v="2018-03-16T14:55:07"/>
        <d v="2018-03-16T14:57:05"/>
        <d v="2018-03-16T14:58:10"/>
        <d v="2018-03-16T14:58:15"/>
        <d v="2018-03-16T14:16:09"/>
        <d v="2018-03-16T14:59:58"/>
        <d v="2018-03-16T15:00:28"/>
        <d v="2018-03-11T15:15:06"/>
        <d v="2018-03-16T15:05:08"/>
        <d v="2018-03-16T15:06:59"/>
        <d v="2018-03-12T16:02:00"/>
        <d v="2018-03-06T15:33:37"/>
        <d v="2018-03-06T15:35:00"/>
        <d v="2018-03-06T15:39:25"/>
        <d v="2018-03-06T15:42:30"/>
        <d v="2018-03-06T15:45:28"/>
        <d v="2018-03-06T15:48:32"/>
        <d v="2018-03-06T15:49:32"/>
        <d v="2018-03-16T15:07:20"/>
        <d v="2018-03-09T00:01:17"/>
        <d v="2018-03-08T21:01:51"/>
        <d v="2018-03-08T16:16:40"/>
        <d v="2018-03-11T16:04:21"/>
        <d v="2018-03-16T15:07:54"/>
        <d v="2018-03-16T15:08:05"/>
        <d v="2018-03-12T14:00:01"/>
        <d v="2018-03-09T15:11:43"/>
        <d v="2018-03-08T16:06:46"/>
        <d v="2018-03-16T15:10:06"/>
        <d v="2018-03-16T15:10:07"/>
        <d v="2018-03-16T15:13:03"/>
        <d v="2018-03-16T13:30:26"/>
        <d v="2018-03-10T15:15:23"/>
        <d v="2018-03-12T16:30:12"/>
        <d v="2018-03-16T15:13:12"/>
        <d v="2018-03-16T09:45:05"/>
        <d v="2018-03-08T15:45:07"/>
        <d v="2018-03-11T15:45:05"/>
        <d v="2018-03-12T16:05:07"/>
        <d v="2018-03-16T15:13:22"/>
        <d v="2018-03-15T14:09:09"/>
        <d v="2018-03-15T14:09:12"/>
        <d v="2018-03-16T15:13:39"/>
        <d v="2018-03-10T00:17:37"/>
        <d v="2018-03-17T01:36:33"/>
        <d v="2018-03-08T16:10:48"/>
        <d v="2018-03-08T10:57:20"/>
        <d v="2018-03-08T15:55:12"/>
        <d v="2018-03-09T16:14:04"/>
        <d v="2018-03-09T16:38:47"/>
        <d v="2018-03-16T15:15:00"/>
        <d v="2018-03-16T15:14:14"/>
        <d v="2018-03-16T15:15:02"/>
        <d v="2018-03-16T15:15:14"/>
        <d v="2017-05-27T04:14:31"/>
        <d v="2018-03-16T15:15:51"/>
        <d v="2018-03-16T15:15:55"/>
        <d v="2018-03-16T15:16:43"/>
        <d v="2018-03-16T15:17:36"/>
        <d v="2018-03-07T15:10:12"/>
        <d v="2018-03-07T15:50:43"/>
        <d v="2018-03-07T16:12:14"/>
        <d v="2018-03-15T14:42:31"/>
        <d v="2018-03-07T15:49:18"/>
        <d v="2018-03-07T15:49:36"/>
        <d v="2018-03-07T15:49:50"/>
        <d v="2018-03-09T15:22:30"/>
        <d v="2018-03-12T16:05:32"/>
        <d v="2018-03-16T15:18:55"/>
        <d v="2018-03-16T15:21:01"/>
        <d v="2018-03-16T15:24:03"/>
        <d v="2018-03-11T16:38:38"/>
        <d v="2018-03-16T15:24:18"/>
        <d v="2018-03-16T15:25:47"/>
        <d v="2018-03-16T15:27:42"/>
        <d v="2018-03-16T15:29:08"/>
        <d v="2018-03-16T11:10:50"/>
        <d v="2018-03-16T15:29:15"/>
        <d v="2018-03-16T15:31:25"/>
        <d v="2018-03-16T15:32:43"/>
        <d v="2018-03-16T15:33:38"/>
        <d v="2018-03-16T15:34:26"/>
        <d v="2018-03-16T15:34:41"/>
        <d v="2018-03-16T15:36:39"/>
        <d v="2018-03-16T15:36:51"/>
        <d v="2018-03-16T15:43:26"/>
        <d v="2018-03-18T13:43:33"/>
        <d v="2018-03-12T16:00:06"/>
        <d v="2018-03-15T14:35:07"/>
        <d v="2018-03-18T13:45:04"/>
        <d v="2018-03-18T13:50:22"/>
        <d v="2018-03-18T13:40:24"/>
        <d v="2018-03-18T13:54:53"/>
        <d v="2018-03-18T14:00:59"/>
        <d v="2018-03-18T14:02:02"/>
        <d v="2018-03-18T13:56:02"/>
        <d v="2018-03-10T15:35:22"/>
        <d v="2018-03-10T15:35:23"/>
        <d v="2018-03-18T14:03:46"/>
        <d v="2018-03-10T15:51:31"/>
        <d v="2018-03-15T15:41:07"/>
        <d v="2018-03-18T14:03:09"/>
        <d v="2018-03-18T14:07:15"/>
        <d v="2018-03-08T15:39:26"/>
        <d v="2018-03-12T15:38:27"/>
        <d v="2018-03-15T14:26:12"/>
        <d v="2018-03-16T15:18:39"/>
        <d v="2018-03-18T14:11:10"/>
        <d v="2018-03-12T01:55:01"/>
        <d v="2018-03-12T15:39:44"/>
        <d v="2018-03-04T17:50:00"/>
        <d v="2018-03-06T15:53:36"/>
        <d v="2018-03-03T21:25:00"/>
        <d v="2018-03-06T15:54:41"/>
        <d v="2018-03-06T15:56:01"/>
        <d v="2018-03-06T15:56:37"/>
        <d v="2018-03-08T15:48:41"/>
        <d v="2018-03-08T16:35:12"/>
        <d v="2018-03-12T15:47:22"/>
        <d v="2018-03-09T15:00:14"/>
        <d v="2018-03-09T16:30:58"/>
        <d v="2018-03-08T23:10:01"/>
        <d v="2018-03-06T04:45:00"/>
        <d v="2018-03-04T04:25:00"/>
        <d v="2018-03-04T03:16:00"/>
        <d v="2018-03-15T03:03:44"/>
        <d v="2018-03-08T15:40:00"/>
        <d v="2018-03-15T14:18:53"/>
        <d v="2018-03-06T15:52:19"/>
        <d v="2018-03-06T15:53:15"/>
        <d v="2018-03-06T15:54:16"/>
        <d v="2018-03-06T15:54:26"/>
        <d v="2018-03-08T16:35:15"/>
        <d v="2018-03-09T16:32:11"/>
        <d v="2018-03-08T22:46:01"/>
        <d v="2018-03-09T16:32:25"/>
        <d v="2018-03-09T16:32:03"/>
        <d v="2018-03-09T16:32:35"/>
        <d v="2018-03-09T16:17:17"/>
        <d v="2018-03-10T15:23:00"/>
        <d v="2018-03-11T16:03:00"/>
        <d v="2018-03-16T15:32:46"/>
        <d v="2018-03-16T15:32:09"/>
        <d v="2018-03-16T15:33:18"/>
        <d v="2018-03-16T15:34:22"/>
        <d v="2018-03-16T15:34:29"/>
        <d v="2018-03-16T15:35:05"/>
        <d v="2018-03-16T15:35:10"/>
        <d v="2018-03-16T15:35:17"/>
        <d v="2018-03-16T15:35:52"/>
        <d v="2018-03-18T14:26:33"/>
        <d v="2018-03-16T22:30:01"/>
        <d v="2018-03-18T14:34:56"/>
        <d v="2018-03-07T15:00:09"/>
        <d v="2018-03-15T11:00:05"/>
        <d v="2018-03-15T22:30:01"/>
        <d v="2018-03-12T16:00:14"/>
        <d v="2018-03-15T15:00:10"/>
        <d v="2018-03-18T14:43:00"/>
        <d v="2018-03-18T14:45:44"/>
        <d v="2018-03-18T14:46:22"/>
        <d v="2018-03-18T14:46:23"/>
        <d v="2018-03-18T14:46:28"/>
        <d v="2018-03-18T14:47:41"/>
        <d v="2018-03-15T13:03:03"/>
        <d v="2018-03-18T13:03:07"/>
        <d v="2018-03-18T14:50:42"/>
        <d v="2018-03-18T15:03:36"/>
        <d v="2018-03-18T15:04:00"/>
        <d v="2018-03-17T17:30:26"/>
        <d v="2018-03-18T15:04:48"/>
        <d v="2018-03-18T15:16:51"/>
        <d v="2018-03-08T16:20:57"/>
        <d v="2018-03-08T14:23:53"/>
        <d v="2018-03-11T11:49:48"/>
        <d v="2018-03-11T15:18:03"/>
        <d v="2018-03-12T14:07:04"/>
        <d v="2018-03-10T15:17:02"/>
        <d v="2018-03-18T15:18:53"/>
        <d v="2018-03-18T15:22:29"/>
        <d v="2018-03-09T16:48:06"/>
        <d v="2018-03-11T16:12:05"/>
        <d v="2018-02-11T02:59:49"/>
        <d v="2018-03-09T22:58:32"/>
        <d v="2018-03-11T15:02:00"/>
        <d v="2018-03-18T04:07:48"/>
        <d v="2018-03-18T15:23:09"/>
        <d v="2018-03-09T16:00:16"/>
        <d v="2018-03-18T15:26:08"/>
        <d v="2018-03-18T15:27:31"/>
        <d v="2018-03-18T15:28:01"/>
        <d v="2018-03-18T15:30:24"/>
        <d v="2018-03-18T15:34:29"/>
        <d v="2018-03-18T15:36:13"/>
        <d v="2018-03-15T19:00:22"/>
        <d v="2018-03-18T15:00:45"/>
        <d v="2018-03-18T15:40:20"/>
        <d v="2018-03-18T15:07:28"/>
        <d v="2018-03-18T15:42:00"/>
        <d v="2018-03-07T16:00:11"/>
        <d v="2018-03-18T15:37:01"/>
        <d v="2018-03-18T15:42:32"/>
        <d v="2018-03-19T14:05:07"/>
        <d v="2018-03-14T23:34:03"/>
        <d v="2018-03-18T15:19:32"/>
        <d v="2018-03-15T14:37:53"/>
        <d v="2018-03-15T14:38:18"/>
        <d v="2018-03-09T14:10:20"/>
        <d v="2018-03-08T13:10:12"/>
        <d v="2018-03-15T12:08:17"/>
        <d v="2018-03-19T12:42:37"/>
        <d v="2018-03-12T15:55:27"/>
        <d v="2018-03-19T14:07:42"/>
        <d v="2018-03-19T14:15:03"/>
        <d v="2018-03-11T15:15:05"/>
        <d v="2018-03-11T15:30:02"/>
        <d v="2018-03-11T15:30:03"/>
        <d v="2018-03-11T15:30:06"/>
        <d v="2018-03-11T15:30:17"/>
        <d v="2018-03-11T15:30:29"/>
        <d v="2018-03-11T15:30:35"/>
        <d v="2018-03-11T15:30:38"/>
        <d v="2018-03-11T15:30:52"/>
        <d v="2018-03-11T15:32:00"/>
        <d v="2018-03-19T14:15:05"/>
        <d v="2018-03-06T16:17:01"/>
        <d v="2018-03-08T16:23:07"/>
        <d v="2018-03-19T14:15:42"/>
        <d v="2018-03-11T06:31:00"/>
        <d v="2018-03-18T06:01:00"/>
        <d v="2018-03-19T14:16:43"/>
        <d v="2018-03-19T14:23:23"/>
        <d v="2018-03-19T14:24:45"/>
        <d v="2018-03-08T16:36:32"/>
        <d v="2018-03-16T15:19:19"/>
        <d v="2018-03-19T14:25:14"/>
        <d v="2018-03-19T13:33:42"/>
        <d v="2018-03-19T14:25:25"/>
        <d v="2018-03-18T14:47:49"/>
        <d v="2018-03-18T14:48:45"/>
        <d v="2018-03-19T14:28:21"/>
        <d v="2018-03-08T16:35:09"/>
        <d v="2018-03-18T14:23:01"/>
        <d v="2018-03-19T14:30:24"/>
        <d v="2018-03-19T14:39:02"/>
        <d v="2018-03-06T15:13:20"/>
        <d v="2018-03-18T13:31:50"/>
        <d v="2018-03-08T16:30:05"/>
        <d v="2018-03-07T15:42:09"/>
        <d v="2018-03-19T14:41:23"/>
        <d v="2018-03-18T02:46:01"/>
        <d v="2018-03-19T14:41:56"/>
        <d v="2018-03-10T16:20:08"/>
        <d v="2018-03-11T16:00:57"/>
        <d v="2018-03-11T16:20:06"/>
        <d v="2018-03-18T14:45:07"/>
        <d v="2018-03-19T14:42:26"/>
        <d v="2018-03-17T01:30:08"/>
        <d v="2018-03-19T14:44:43"/>
        <d v="2018-03-17T13:47:18"/>
        <d v="2018-03-19T14:45:44"/>
        <d v="2018-03-19T14:46:24"/>
        <d v="2018-03-19T14:48:59"/>
        <d v="2018-03-19T14:53:17"/>
        <d v="2018-03-19T14:54:07"/>
        <d v="2018-03-19T14:51:00"/>
        <d v="2018-03-19T14:54:49"/>
        <d v="2018-03-19T15:00:09"/>
        <d v="2018-03-15T14:56:05"/>
        <d v="2018-03-16T14:56:14"/>
        <d v="2018-03-18T14:58:45"/>
        <d v="2018-03-19T15:00:20"/>
        <d v="2018-03-19T15:01:35"/>
        <d v="2018-03-19T14:56:41"/>
        <d v="2018-03-19T15:05:18"/>
        <d v="2018-03-06T15:29:38"/>
        <d v="2018-03-05T16:54:01"/>
        <d v="2018-03-18T15:07:03"/>
        <d v="2018-03-19T15:07:06"/>
        <d v="2018-03-08T14:35:16"/>
        <d v="2018-03-08T16:41:05"/>
        <d v="2018-03-15T14:50:04"/>
        <d v="2018-03-18T14:10:03"/>
        <d v="2018-03-18T14:20:32"/>
        <d v="2018-03-18T14:16:48"/>
        <d v="2018-03-18T15:05:42"/>
        <d v="2018-03-07T15:38:06"/>
        <d v="2018-03-08T15:44:05"/>
        <d v="2018-03-09T15:40:03"/>
        <d v="2018-03-10T16:10:06"/>
        <d v="2018-03-19T15:06:03"/>
        <d v="2018-03-08T16:41:07"/>
        <d v="2018-03-19T15:11:00"/>
        <d v="2018-03-06T15:36:07"/>
        <d v="2018-03-07T00:00:38"/>
        <d v="2018-03-07T12:00:50"/>
        <d v="2018-03-11T15:23:24"/>
        <d v="2018-03-07T15:59:49"/>
        <d v="2018-03-07T15:59:51"/>
        <d v="2018-03-19T15:13:02"/>
        <d v="2018-03-06T16:16:34"/>
        <d v="2018-03-06T16:16:39"/>
        <d v="2018-03-06T16:16:42"/>
        <d v="2018-03-06T16:16:47"/>
        <d v="2018-03-12T15:42:14"/>
        <d v="2018-03-12T15:42:23"/>
        <d v="2018-03-12T15:46:06"/>
        <d v="2018-03-12T15:46:56"/>
        <d v="2018-03-12T16:30:10"/>
        <d v="2018-03-16T15:30:03"/>
        <d v="2018-03-19T15:12:39"/>
        <d v="2018-03-19T15:13:21"/>
        <d v="2018-03-19T15:13:30"/>
        <d v="2018-03-19T15:13:39"/>
        <d v="2018-03-19T15:14:31"/>
        <d v="2018-03-19T15:15:08"/>
        <d v="2018-03-15T15:15:06"/>
        <d v="2018-03-16T15:00:07"/>
        <d v="2018-03-16T15:15:08"/>
        <d v="2018-03-19T15:00:10"/>
        <d v="2018-03-07T13:45:34"/>
        <d v="2018-03-08T16:13:21"/>
        <d v="2018-03-10T15:42:52"/>
        <d v="2018-03-16T13:22:15"/>
        <d v="2018-03-18T15:17:01"/>
        <d v="2018-03-18T15:17:57"/>
        <d v="2018-03-10T13:02:03"/>
        <d v="2018-03-18T20:54:01"/>
        <d v="2018-03-10T15:36:00"/>
        <d v="2018-03-11T15:17:10"/>
        <d v="2018-03-12T15:36:01"/>
        <d v="2018-03-15T15:36:00"/>
        <d v="2018-03-18T14:07:00"/>
        <d v="2018-03-19T15:16:06"/>
        <d v="2018-03-07T15:49:48"/>
        <d v="2018-03-08T16:09:36"/>
        <d v="2018-03-10T15:47:44"/>
        <d v="2018-03-10T15:55:51"/>
        <d v="2018-03-11T16:30:00"/>
        <d v="2018-03-18T15:08:59"/>
        <d v="2018-03-18T15:12:13"/>
        <d v="2018-03-06T16:19:01"/>
        <d v="2018-03-19T15:19:01"/>
        <d v="2018-03-19T13:21:00"/>
        <d v="2018-03-19T15:21:52"/>
        <d v="2015-05-18T12:01:36"/>
        <d v="2018-03-09T13:21:00"/>
        <d v="2018-03-15T09:07:13"/>
        <d v="2018-03-19T13:51:02"/>
        <d v="2018-03-06T16:18:48"/>
        <d v="2018-03-15T15:07:04"/>
        <d v="2018-03-19T15:20:41"/>
        <d v="2018-03-08T16:41:00"/>
        <d v="2018-03-16T14:29:03"/>
        <d v="2018-03-12T15:59:05"/>
        <d v="2018-03-15T14:34:00"/>
        <d v="2018-03-15T15:09:01"/>
        <d v="2018-03-16T15:07:27"/>
        <d v="2018-03-16T15:39:22"/>
        <d v="2018-03-18T13:44:00"/>
        <d v="2018-03-18T14:19:27"/>
        <d v="2018-03-18T14:54:00"/>
        <d v="2018-03-18T15:29:00"/>
        <d v="2018-03-19T14:14:00"/>
        <d v="2018-03-19T14:49:00"/>
        <d v="2018-03-19T15:24:03"/>
        <d v="2018-03-12T15:32:29"/>
        <d v="2018-03-19T15:24:39"/>
        <d v="2018-03-19T15:25:14"/>
        <d v="2018-03-18T12:45:02"/>
        <d v="2018-03-16T14:55:12"/>
        <d v="2018-03-16T15:30:43"/>
        <d v="2018-03-19T14:54:19"/>
        <d v="2018-03-19T15:29:22"/>
        <d v="2018-03-07T15:45:03"/>
        <d v="2018-03-16T15:30:06"/>
        <d v="2018-03-19T15:30:08"/>
        <d v="2018-03-16T07:17:08"/>
        <d v="2018-03-19T15:30:16"/>
        <d v="2018-03-19T15:30:26"/>
        <d v="2018-03-06T15:30:38"/>
        <d v="2018-03-06T16:00:54"/>
        <d v="2018-03-06T16:30:42"/>
        <d v="2018-03-07T16:01:09"/>
        <d v="2018-03-07T16:30:40"/>
        <d v="2018-03-08T16:00:53"/>
        <d v="2018-03-08T16:30:44"/>
        <d v="2018-03-09T15:30:38"/>
        <d v="2018-03-09T15:45:21"/>
        <d v="2018-03-09T16:00:55"/>
        <d v="2018-03-09T16:15:17"/>
        <d v="2018-03-09T16:30:38"/>
        <d v="2018-03-10T15:00:29"/>
        <d v="2018-03-10T15:15:12"/>
        <d v="2018-03-10T15:30:23"/>
        <d v="2018-03-10T15:45:12"/>
        <d v="2018-03-10T16:00:36"/>
        <d v="2018-03-10T16:15:13"/>
        <d v="2018-03-10T16:30:25"/>
        <d v="2018-03-11T15:15:10"/>
        <d v="2018-03-11T15:45:09"/>
        <d v="2018-03-11T16:15:10"/>
        <d v="2018-03-11T16:30:21"/>
        <d v="2018-03-12T15:30:33"/>
        <d v="2018-03-12T16:00:45"/>
        <d v="2018-03-12T16:30:34"/>
        <d v="2018-03-15T14:30:36"/>
        <d v="2018-03-15T15:00:37"/>
        <d v="2018-03-15T15:30:34"/>
        <d v="2018-03-16T14:45:16"/>
        <d v="2018-03-16T15:00:29"/>
        <d v="2018-03-16T15:15:17"/>
        <d v="2018-03-16T15:15:18"/>
        <d v="2018-03-16T15:30:36"/>
        <d v="2018-03-18T13:45:07"/>
        <d v="2018-03-18T13:45:08"/>
        <d v="2018-03-18T14:00:21"/>
        <d v="2018-03-18T14:15:10"/>
        <d v="2018-03-18T14:30:21"/>
        <d v="2018-03-18T14:45:08"/>
        <d v="2018-03-18T15:00:35"/>
        <d v="2018-03-18T15:15:10"/>
        <d v="2018-03-18T15:30:20"/>
        <d v="2018-03-19T14:30:33"/>
        <d v="2018-03-19T15:00:39"/>
        <d v="2018-03-19T15:30:34"/>
        <d v="2018-03-09T16:00:54"/>
        <d v="2018-03-10T16:30:24"/>
        <d v="2018-03-11T16:30:20"/>
        <d v="2018-03-12T15:30:32"/>
        <d v="2018-03-16T14:45:15"/>
        <d v="2018-03-18T14:00:20"/>
        <d v="2018-03-18T14:15:13"/>
        <d v="2018-03-18T15:15:09"/>
        <d v="2018-03-19T14:15:23"/>
        <d v="2018-03-19T15:30:35"/>
        <d v="2018-03-08T16:09:55"/>
        <d v="2018-03-08T16:10:44"/>
        <d v="2018-03-08T16:10:58"/>
        <d v="2018-03-08T16:11:16"/>
        <d v="2018-03-08T16:11:33"/>
        <d v="2018-03-12T16:28:09"/>
        <d v="2018-03-12T16:28:21"/>
        <d v="2018-03-12T16:28:38"/>
        <d v="2018-03-12T16:30:06"/>
        <d v="2018-03-19T15:27:55"/>
        <d v="2018-03-19T15:31:01"/>
        <d v="2018-03-19T15:31:07"/>
        <d v="2018-03-19T15:31:27"/>
        <d v="2018-03-11T20:14:02"/>
        <d v="2018-03-09T15:19:04"/>
        <d v="2018-03-12T15:40:04"/>
        <d v="2018-03-12T16:25:20"/>
        <d v="2018-03-12T16:31:52"/>
        <d v="2018-03-06T15:07:50"/>
        <d v="2018-03-08T16:13:37"/>
        <d v="2018-03-08T16:14:05"/>
        <d v="2018-03-08T16:14:09"/>
        <d v="2018-03-08T16:14:26"/>
        <d v="2018-03-08T16:14:30"/>
        <d v="2018-03-08T16:14:36"/>
        <d v="2018-03-12T16:31:32"/>
        <d v="2018-03-12T16:31:40"/>
        <d v="2018-03-12T16:32:40"/>
        <d v="2018-03-19T15:33:33"/>
        <d v="2018-03-19T15:33:39"/>
        <d v="2018-03-19T15:34:01"/>
        <d v="2018-03-12T16:01:57"/>
        <d v="2018-03-12T16:38:08"/>
        <d v="2018-03-12T16:38:40"/>
        <d v="2018-03-11T10:45:09"/>
        <d v="2018-03-06T16:21:10"/>
        <d v="2018-03-07T15:44:15"/>
        <d v="2018-03-08T15:59:13"/>
        <d v="2018-03-10T16:09:06"/>
        <d v="2018-03-16T15:14:29"/>
        <d v="2018-03-09T14:52:02"/>
        <d v="2018-03-07T15:35:06"/>
        <d v="2018-03-11T15:50:03"/>
        <d v="2018-03-06T16:02:00"/>
        <d v="2018-03-12T15:34:01"/>
        <d v="2018-03-15T14:08:06"/>
        <d v="2018-03-15T14:52:06"/>
        <d v="2018-03-15T14:25:02"/>
        <d v="2018-03-06T02:12:01"/>
        <d v="2018-03-07T15:17:10"/>
        <d v="2018-03-07T14:51:17"/>
        <d v="2018-03-07T03:13:07"/>
        <d v="2018-03-08T14:07:01"/>
        <d v="2018-03-07T17:08:11"/>
        <d v="2018-03-09T04:14:02"/>
        <d v="2018-03-08T20:54:25"/>
        <d v="2018-03-09T13:22:02"/>
        <d v="2018-03-10T13:07:10"/>
        <d v="2018-03-11T14:07:03"/>
        <d v="2018-03-11T20:30:21"/>
        <d v="2018-03-15T13:22:02"/>
        <d v="2018-03-15T12:17:50"/>
        <d v="2018-03-15T12:04:02"/>
        <d v="2018-03-16T09:50:13"/>
        <d v="2018-03-17T19:54:21"/>
        <d v="2018-03-18T12:04:02"/>
        <d v="2018-03-17T20:22:40"/>
        <d v="2018-03-18T09:50:12"/>
        <d v="2018-03-06T16:21:04"/>
        <d v="2018-03-07T16:21:13"/>
        <d v="2018-03-08T16:21:09"/>
        <d v="2018-03-09T15:25:54"/>
        <d v="2018-03-09T15:53:32"/>
        <d v="2018-03-09T16:21:07"/>
        <d v="2018-03-10T16:21:02"/>
        <d v="2018-03-11T15:17:06"/>
        <d v="2018-03-11T16:21:01"/>
        <d v="2018-03-12T16:21:01"/>
        <d v="2018-03-15T14:07:02"/>
        <d v="2018-03-15T15:17:06"/>
        <d v="2018-03-16T15:17:11"/>
        <d v="2018-03-18T14:07:01"/>
        <d v="2018-03-07T14:52:01"/>
        <d v="2018-03-11T02:48:01"/>
        <d v="2018-03-14T22:31:01"/>
        <d v="2018-03-16T08:30:20"/>
        <d v="2018-03-15T04:48:01"/>
        <d v="2018-03-18T16:47:03"/>
        <d v="2018-03-09T15:27:04"/>
        <d v="2018-03-16T14:52:11"/>
        <d v="2018-03-16T15:27:06"/>
        <d v="2018-03-18T14:52:01"/>
        <d v="2018-03-19T14:52:09"/>
        <d v="2018-03-19T15:27:03"/>
        <d v="2018-03-16T08:28:02"/>
        <d v="2018-03-15T15:34:02"/>
        <d v="2018-03-16T15:34:02"/>
        <d v="2018-03-18T15:34:01"/>
        <d v="2018-03-10T09:12:04"/>
        <d v="2018-03-10T10:15:07"/>
        <d v="2018-03-15T10:14:01"/>
        <d v="2018-03-09T15:35:07"/>
        <d v="2018-03-15T15:35:03"/>
        <d v="2018-03-19T14:25:02"/>
        <d v="2018-03-07T13:40:03"/>
        <d v="2018-03-08T14:52:16"/>
        <d v="2018-03-10T13:40:02"/>
        <d v="2018-03-10T08:30:25"/>
        <d v="2018-03-10T11:30:13"/>
        <d v="2018-03-12T13:40:04"/>
        <d v="2018-03-06T16:04:04"/>
        <d v="2018-03-07T16:04:02"/>
        <d v="2018-03-08T16:04:05"/>
        <d v="2018-03-09T16:04:02"/>
        <d v="2018-03-10T16:04:06"/>
        <d v="2018-03-12T16:04:18"/>
        <d v="2018-03-15T15:27:01"/>
        <d v="2018-03-12T16:35:28"/>
        <d v="2018-03-10T11:06:05"/>
        <d v="2018-03-08T15:35:08"/>
        <d v="2018-03-10T15:50:08"/>
        <d v="2018-03-12T15:35:01"/>
        <d v="2018-03-19T15:35:02"/>
        <d v="2018-03-11T10:59:12"/>
        <d v="2018-03-06T15:54:11"/>
        <d v="2018-03-09T15:34:08"/>
        <d v="2018-03-16T15:11:13"/>
        <d v="2018-03-16T15:28:50"/>
        <d v="2018-03-16T12:09:02"/>
        <d v="2018-03-19T15:35:11"/>
        <d v="2018-03-19T15:35:53"/>
        <d v="2018-03-19T15:35:22"/>
        <d v="2018-03-19T15:36:05"/>
        <d v="2018-03-19T15:36:14"/>
        <d v="2018-03-19T15:36:26"/>
        <d v="2018-01-12T21:11:12"/>
        <d v="2018-03-19T15:41:12"/>
        <d v="2018-03-18T22:50:02"/>
        <d v="2018-03-19T15:11:15"/>
        <d v="2018-03-08T16:00:38"/>
        <d v="2018-03-08T16:01:05"/>
        <d v="2018-03-08T16:01:08"/>
        <d v="2018-03-08T16:01:17"/>
        <d v="2018-03-12T16:25:00"/>
        <d v="2018-03-12T16:25:08"/>
        <d v="2018-03-19T15:18:27"/>
        <d v="2018-03-19T15:18:33"/>
        <d v="2018-03-19T15:18:41"/>
        <d v="2018-03-19T15:19:15"/>
        <d v="2018-03-19T15:38:35"/>
        <d v="2018-03-06T08:00:23"/>
        <d v="2018-03-06T06:00:20"/>
        <d v="2018-03-06T05:00:21"/>
        <d v="2018-03-06T03:00:25"/>
        <d v="2018-03-06T22:00:25"/>
        <d v="2018-03-08T09:00:27"/>
        <d v="2018-03-08T08:00:24"/>
        <d v="2018-03-08T02:00:28"/>
        <d v="2018-03-07T23:00:32"/>
        <d v="2018-03-07T22:00:29"/>
        <d v="2018-03-08T14:00:02"/>
        <d v="2018-03-09T05:00:29"/>
        <d v="2018-03-08T19:00:18"/>
        <d v="2018-03-09T01:00:26"/>
        <d v="2018-03-11T15:00:23"/>
        <d v="2018-03-11T14:00:27"/>
        <d v="2018-03-11T13:00:03"/>
        <d v="2018-03-11T05:00:18"/>
        <d v="2018-03-11T01:00:38"/>
        <d v="2018-03-10T22:00:25"/>
        <d v="2018-03-10T21:00:21"/>
        <d v="2018-03-12T11:00:22"/>
        <d v="2018-03-12T15:00:25"/>
        <d v="2018-03-12T01:00:20"/>
        <d v="2018-03-19T12:00:26"/>
        <d v="2018-03-19T09:00:16"/>
        <d v="2018-03-19T07:00:22"/>
        <d v="2018-03-09T16:00:05"/>
        <d v="2018-03-10T15:00:31"/>
        <d v="2018-03-12T15:40:23"/>
        <d v="2018-03-12T15:52:00"/>
        <d v="2018-03-19T15:41:50"/>
        <d v="2018-03-19T15:41:56"/>
        <d v="2018-03-19T15:42:41"/>
      </sharedItems>
      <fieldGroup par="66" base="22">
        <rangePr groupBy="hours" startDate="2015-05-18T12:01:36" endDate="2018-03-19T15:42:41"/>
        <groupItems count="26">
          <s v="&lt;5/18/2015"/>
          <s v="12 AM"/>
          <s v="1 AM"/>
          <s v="2 AM"/>
          <s v="3 AM"/>
          <s v="4 AM"/>
          <s v="5 AM"/>
          <s v="6 AM"/>
          <s v="7 AM"/>
          <s v="8 AM"/>
          <s v="9 AM"/>
          <s v="10 AM"/>
          <s v="11 AM"/>
          <s v="12 PM"/>
          <s v="1 PM"/>
          <s v="2 PM"/>
          <s v="3 PM"/>
          <s v="4 PM"/>
          <s v="5 PM"/>
          <s v="6 PM"/>
          <s v="7 PM"/>
          <s v="8 PM"/>
          <s v="9 PM"/>
          <s v="10 PM"/>
          <s v="11 PM"/>
          <s v="&gt;3/19/2018"/>
        </groupItems>
      </fieldGroup>
    </cacheField>
    <cacheField name="Twitter Page for Tweet" numFmtId="0">
      <sharedItems/>
    </cacheField>
    <cacheField name="Latitude" numFmtId="0">
      <sharedItems containsString="0" containsBlank="1" containsNumber="1" minValue="40.777900000000002" maxValue="45.466700000000003"/>
    </cacheField>
    <cacheField name="Longitude" numFmtId="0">
      <sharedItems containsString="0" containsBlank="1" containsNumber="1" minValue="-73.967500000000001" maxValue="9.1999999999999993"/>
    </cacheField>
    <cacheField name="Imported ID" numFmtId="0">
      <sharedItems/>
    </cacheField>
    <cacheField name="In-Reply-To Tweet ID" numFmtId="0">
      <sharedItems containsBlank="1"/>
    </cacheField>
    <cacheField name="Favorited" numFmtId="0">
      <sharedItems/>
    </cacheField>
    <cacheField name="Favorite Count" numFmtId="0">
      <sharedItems containsSemiMixedTypes="0" containsString="0" containsNumber="1" containsInteger="1" minValue="0" maxValue="526"/>
    </cacheField>
    <cacheField name="In-Reply-To User ID" numFmtId="0">
      <sharedItems/>
    </cacheField>
    <cacheField name="Is Quote Status" numFmtId="0">
      <sharedItems/>
    </cacheField>
    <cacheField name="Language" numFmtId="0">
      <sharedItems/>
    </cacheField>
    <cacheField name="Possibly Sensitive" numFmtId="0">
      <sharedItems containsNonDate="0" containsString="0" containsBlank="1"/>
    </cacheField>
    <cacheField name="Quoted Status ID" numFmtId="0">
      <sharedItems/>
    </cacheField>
    <cacheField name="Retweeted" numFmtId="0">
      <sharedItems/>
    </cacheField>
    <cacheField name="Retweet Count" numFmtId="0">
      <sharedItems containsSemiMixedTypes="0" containsString="0" containsNumber="1" containsInteger="1" minValue="0" maxValue="528"/>
    </cacheField>
    <cacheField name="Retweet ID" numFmtId="0">
      <sharedItems/>
    </cacheField>
    <cacheField name="Source" numFmtId="0">
      <sharedItems/>
    </cacheField>
    <cacheField name="Truncated" numFmtId="0">
      <sharedItems/>
    </cacheField>
    <cacheField name="Unified Twitter ID" numFmtId="0">
      <sharedItems/>
    </cacheField>
    <cacheField name="Imported Tweet Type" numFmtId="0">
      <sharedItems/>
    </cacheField>
    <cacheField name="Added By Extended Analysis" numFmtId="0">
      <sharedItems containsSemiMixedTypes="0" containsString="0" containsNumber="1" containsInteger="1" minValue="0" maxValue="0"/>
    </cacheField>
    <cacheField name="Corrected By Extended Analysis" numFmtId="0">
      <sharedItems containsSemiMixedTypes="0" containsString="0" containsNumber="1" containsInteger="1" minValue="0" maxValue="0"/>
    </cacheField>
    <cacheField name="Place Bounding Box" numFmtId="0">
      <sharedItems containsBlank="1"/>
    </cacheField>
    <cacheField name="Place Country" numFmtId="0">
      <sharedItems containsBlank="1"/>
    </cacheField>
    <cacheField name="Place Country Code" numFmtId="0">
      <sharedItems containsBlank="1"/>
    </cacheField>
    <cacheField name="Place Full Name" numFmtId="0">
      <sharedItems containsBlank="1"/>
    </cacheField>
    <cacheField name="Place ID" numFmtId="0">
      <sharedItems containsBlank="1"/>
    </cacheField>
    <cacheField name="Place Name" numFmtId="0">
      <sharedItems containsBlank="1"/>
    </cacheField>
    <cacheField name="Place Type" numFmtId="0">
      <sharedItems containsBlank="1"/>
    </cacheField>
    <cacheField name="Place URL" numFmtId="0">
      <sharedItems containsBlank="1"/>
    </cacheField>
    <cacheField name="Edge Weight" numFmtId="0">
      <sharedItems containsSemiMixedTypes="0" containsString="0" containsNumber="1" containsInteger="1" minValue="1" maxValue="47"/>
    </cacheField>
    <cacheField name="Vertex 1 Group" numFmtId="0">
      <sharedItems/>
    </cacheField>
    <cacheField name="Vertex 2 Group" numFmtId="0">
      <sharedItems/>
    </cacheField>
    <cacheField name="Sentiment List #1: Positive Word Count" numFmtId="1">
      <sharedItems containsString="0" containsBlank="1" containsNumber="1" containsInteger="1" minValue="0" maxValue="5"/>
    </cacheField>
    <cacheField name="Sentiment List #1: Positive Word Percentage (%)" numFmtId="167">
      <sharedItems containsString="0" containsBlank="1" containsNumber="1" minValue="0" maxValue="37.5"/>
    </cacheField>
    <cacheField name="Sentiment List #2: Negative Word Count" numFmtId="1">
      <sharedItems containsString="0" containsBlank="1" containsNumber="1" containsInteger="1" minValue="0" maxValue="3"/>
    </cacheField>
    <cacheField name="Sentiment List #2: Negative Word Percentage (%)" numFmtId="167">
      <sharedItems containsString="0" containsBlank="1" containsNumber="1" minValue="0" maxValue="16.666666666666668"/>
    </cacheField>
    <cacheField name="Sentiment List #3: Angry/Violent Word Count" numFmtId="1">
      <sharedItems containsString="0" containsBlank="1" containsNumber="1" containsInteger="1" minValue="0" maxValue="1"/>
    </cacheField>
    <cacheField name="Sentiment List #3: Angry/Violent Word Percentage (%)" numFmtId="167">
      <sharedItems containsString="0" containsBlank="1" containsNumber="1" minValue="0" maxValue="4"/>
    </cacheField>
    <cacheField name="Non-categorized Word Count" numFmtId="1">
      <sharedItems containsString="0" containsBlank="1" containsNumber="1" containsInteger="1" minValue="2" maxValue="46"/>
    </cacheField>
    <cacheField name="Non-categorized Word Percentage (%)" numFmtId="167">
      <sharedItems containsString="0" containsBlank="1" containsNumber="1" minValue="62.5" maxValue="100"/>
    </cacheField>
    <cacheField name="Edge Content Word Count" numFmtId="1">
      <sharedItems containsString="0" containsBlank="1" containsNumber="1" containsInteger="1" minValue="2" maxValue="46"/>
    </cacheField>
    <cacheField name="Days" numFmtId="0" databaseField="0">
      <fieldGroup base="22">
        <rangePr groupBy="days" startDate="2015-05-18T12:01:36" endDate="2018-03-19T15:42:41"/>
        <groupItems count="368">
          <s v="&lt;5/18/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19/2018"/>
        </groupItems>
      </fieldGroup>
    </cacheField>
    <cacheField name="Months" numFmtId="0" databaseField="0">
      <fieldGroup base="22">
        <rangePr groupBy="months" startDate="2015-05-18T12:01:36" endDate="2018-03-19T15:42:41"/>
        <groupItems count="14">
          <s v="&lt;5/18/2015"/>
          <s v="Jan"/>
          <s v="Feb"/>
          <s v="Mar"/>
          <s v="Apr"/>
          <s v="May"/>
          <s v="Jun"/>
          <s v="Jul"/>
          <s v="Aug"/>
          <s v="Sep"/>
          <s v="Oct"/>
          <s v="Nov"/>
          <s v="Dec"/>
          <s v="&gt;3/19/2018"/>
        </groupItems>
      </fieldGroup>
    </cacheField>
    <cacheField name="Years" numFmtId="0" databaseField="0">
      <fieldGroup base="22">
        <rangePr groupBy="years" startDate="2015-05-18T12:01:36" endDate="2018-03-19T15:42:41"/>
        <groupItems count="6">
          <s v="&lt;5/18/2015"/>
          <s v="2015"/>
          <s v="2016"/>
          <s v="2017"/>
          <s v="2018"/>
          <s v="&gt;3/19/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208">
  <r>
    <s v="mancillaconseil"/>
    <s v="integrapb"/>
    <m/>
    <m/>
    <m/>
    <m/>
    <m/>
    <m/>
    <m/>
    <m/>
    <s v="No"/>
    <n v="3"/>
    <m/>
    <m/>
    <x v="0"/>
    <d v="2018-03-08T00:49:22"/>
    <s v="El próximo martes 13 de marzo de 18h a 19h daré un keynote sobre el #SocialSelling durante el @eshowmx en el WTC https://t.co/FQKkh4s573 @Ivettvldz @GabyyGonzalez @ranis18 @berthaliciag @xochitlaus @alfredmediatec @CoachHenryG @andypafa @Camfranmex @paolabarcenas @IntegraPB https://t.co/Fxa59updgJ"/>
    <s v="https://www.the-emag.com/eshow-mexico"/>
    <s v="the-emag.com"/>
    <x v="0"/>
    <s v="https://pbs.twimg.com/media/DXuhRujVoAA1O7z.jpg"/>
    <s v="https://pbs.twimg.com/media/DXuhRujVoAA1O7z.jpg"/>
    <x v="0"/>
    <s v="https://twitter.com/#!/mancillaconseil/status/971548393699880960"/>
    <m/>
    <m/>
    <s v="971548393699880960"/>
    <m/>
    <b v="0"/>
    <n v="6"/>
    <s v=""/>
    <b v="0"/>
    <s v="es"/>
    <m/>
    <s v=""/>
    <b v="0"/>
    <n v="4"/>
    <s v=""/>
    <s v="Twitter Web Client"/>
    <b v="0"/>
    <s v="971548393699880960"/>
    <s v="Retweet"/>
    <n v="0"/>
    <n v="0"/>
    <m/>
    <m/>
    <m/>
    <m/>
    <m/>
    <m/>
    <m/>
    <m/>
    <n v="1"/>
    <s v="12"/>
    <s v="12"/>
    <m/>
    <m/>
    <m/>
    <m/>
    <m/>
    <m/>
    <m/>
    <m/>
    <m/>
  </r>
  <r>
    <s v="anastasiabarre"/>
    <s v="kirst"/>
    <m/>
    <m/>
    <m/>
    <m/>
    <m/>
    <m/>
    <m/>
    <m/>
    <s v="No"/>
    <n v="13"/>
    <m/>
    <m/>
    <x v="0"/>
    <d v="2018-03-01T04:15:34"/>
    <s v=".@GoVengreso’s @SBEngine is releasing a #podcast series and case study showcasing @SAP’s elite #SocialSelling program._x000a__x000a_Learn more here: https://t.co/3KRnQW3u57_x000a__x000a_#DigitalSelling #Sales @arifjohariali @kirst https://t.co/OW61vH3X1d https://t.co/BjqJ7cd6ba"/>
    <s v="https://vengreso.com/resources/press/savvy-social-selling-sap-way-series http://bit.ly/2owPMKK"/>
    <s v="vengreso.com bit.ly"/>
    <x v="1"/>
    <s v="https://pbs.twimg.com/media/DXLOLauXcAAGw1Q.jpg"/>
    <s v="https://pbs.twimg.com/media/DXLOLauXcAAGw1Q.jpg"/>
    <x v="1"/>
    <s v="https://twitter.com/#!/anastasiabarre/status/969063569949102081"/>
    <m/>
    <m/>
    <s v="969063569949102081"/>
    <m/>
    <b v="0"/>
    <n v="3"/>
    <s v=""/>
    <b v="0"/>
    <s v="en"/>
    <m/>
    <s v=""/>
    <b v="0"/>
    <n v="2"/>
    <s v=""/>
    <s v="EveryoneSocial"/>
    <b v="0"/>
    <s v="969063569949102081"/>
    <s v="Retweet"/>
    <n v="0"/>
    <n v="0"/>
    <m/>
    <m/>
    <m/>
    <m/>
    <m/>
    <m/>
    <m/>
    <m/>
    <n v="1"/>
    <s v="3"/>
    <s v="3"/>
    <m/>
    <m/>
    <m/>
    <m/>
    <m/>
    <m/>
    <m/>
    <m/>
    <m/>
  </r>
  <r>
    <s v="mikequindazzi"/>
    <s v="sai"/>
    <m/>
    <m/>
    <m/>
    <m/>
    <m/>
    <m/>
    <m/>
    <m/>
    <s v="No"/>
    <n v="14"/>
    <m/>
    <m/>
    <x v="0"/>
    <d v="2018-03-06T10:02:02"/>
    <s v="A record 1.2 trillion #digital photos last year — thanks to the rise of #smartphones and #SocialMedia. #mobileapps #ecommerce #socialselling link https://t.co/WoYOTxUESI via @sai https://t.co/m1d7759O0C"/>
    <s v="http://read.bi/2FTUvgY"/>
    <s v="read.bi"/>
    <x v="2"/>
    <s v="https://pbs.twimg.com/media/DXmNbmJW0AAi6YP.jpg"/>
    <s v="https://pbs.twimg.com/media/DXmNbmJW0AAi6YP.jpg"/>
    <x v="2"/>
    <s v="https://twitter.com/#!/mikequindazzi/status/970962702863609857"/>
    <m/>
    <m/>
    <s v="970962702863609857"/>
    <m/>
    <b v="0"/>
    <n v="10"/>
    <s v=""/>
    <b v="0"/>
    <s v="en"/>
    <m/>
    <s v=""/>
    <b v="0"/>
    <n v="101"/>
    <s v=""/>
    <s v="Buffer"/>
    <b v="0"/>
    <s v="970962702863609857"/>
    <s v="Retweet"/>
    <n v="0"/>
    <n v="0"/>
    <m/>
    <m/>
    <m/>
    <m/>
    <m/>
    <m/>
    <m/>
    <m/>
    <n v="1"/>
    <s v="28"/>
    <s v="28"/>
    <n v="0"/>
    <n v="0"/>
    <n v="0"/>
    <n v="0"/>
    <n v="0"/>
    <n v="0"/>
    <n v="23"/>
    <n v="100"/>
    <n v="23"/>
  </r>
  <r>
    <s v="cstorenews_"/>
    <s v="sai"/>
    <m/>
    <m/>
    <m/>
    <m/>
    <m/>
    <m/>
    <m/>
    <m/>
    <s v="No"/>
    <n v="15"/>
    <m/>
    <m/>
    <x v="0"/>
    <d v="2018-03-10T05:33:09"/>
    <s v="#Smartphones  #Smartphones.  A record 1.2 trillion #digital photos last year — thanks to the rise of #smartphones and #SocialMedia. #mobileapps #payment #retailtech  #retail #ecommerce #socialselling #facialrecognition link https://t.co/Fpj98EQo01 via @sai.   &amp;amp; @MikeQuindazzi https://t.co/05Gou8MpkJ"/>
    <s v="http://read.bi/2FTUvgY"/>
    <s v="read.bi"/>
    <x v="3"/>
    <s v="https://pbs.twimg.com/ext_tw_video_thumb/972344519944556544/pu/img/1VdTg_Ic0y1R128a.jpg"/>
    <s v="https://pbs.twimg.com/ext_tw_video_thumb/972344519944556544/pu/img/1VdTg_Ic0y1R128a.jpg"/>
    <x v="3"/>
    <s v="https://twitter.com/#!/cstorenews_/status/972344585061109760"/>
    <m/>
    <m/>
    <s v="972344585061109760"/>
    <m/>
    <b v="0"/>
    <n v="15"/>
    <s v=""/>
    <b v="0"/>
    <s v="en"/>
    <m/>
    <s v=""/>
    <b v="0"/>
    <n v="9"/>
    <s v=""/>
    <s v="Twitter for iPhone"/>
    <b v="0"/>
    <s v="972344585061109760"/>
    <s v="Retweet"/>
    <n v="0"/>
    <n v="0"/>
    <m/>
    <m/>
    <m/>
    <m/>
    <m/>
    <m/>
    <m/>
    <m/>
    <n v="1"/>
    <s v="28"/>
    <s v="28"/>
    <m/>
    <m/>
    <m/>
    <m/>
    <m/>
    <m/>
    <m/>
    <m/>
    <m/>
  </r>
  <r>
    <s v="andreagaillet"/>
    <s v="tw4kast"/>
    <m/>
    <m/>
    <m/>
    <m/>
    <m/>
    <m/>
    <m/>
    <m/>
    <s v="No"/>
    <n v="16"/>
    <m/>
    <m/>
    <x v="0"/>
    <d v="2018-03-15T10:58:30"/>
    <s v="A découvrir 👍 Les 40 meilleurs blogs de web marketing pour apprendre à attirer plus de clients https://t.co/HVkqUlQDXd Merci @tw4kast 😊_x000a_#InboundMarketing #SocialMedia #SocialSelling #Référencement #SEO #SEM #SMO https://t.co/u67JALOpF2"/>
    <s v="http://4kast.fr/meilleurs-blogs-webmarketing/"/>
    <s v="4kast.fr"/>
    <x v="4"/>
    <s v="https://pbs.twimg.com/media/DYUvNjTXkAAKDw0.jpg"/>
    <s v="https://pbs.twimg.com/media/DYUvNjTXkAAKDw0.jpg"/>
    <x v="4"/>
    <s v="https://twitter.com/#!/andreagaillet/status/974238402861203457"/>
    <m/>
    <m/>
    <s v="974238402861203457"/>
    <m/>
    <b v="0"/>
    <n v="12"/>
    <s v=""/>
    <b v="0"/>
    <s v="fr"/>
    <m/>
    <s v=""/>
    <b v="0"/>
    <n v="2"/>
    <s v=""/>
    <s v="Twitter Web Client"/>
    <b v="0"/>
    <s v="974238402861203457"/>
    <s v="Retweet"/>
    <n v="0"/>
    <n v="0"/>
    <m/>
    <m/>
    <m/>
    <m/>
    <m/>
    <m/>
    <m/>
    <m/>
    <n v="1"/>
    <s v="48"/>
    <s v="48"/>
    <n v="0"/>
    <n v="0"/>
    <n v="0"/>
    <n v="0"/>
    <n v="0"/>
    <n v="0"/>
    <n v="25"/>
    <n v="100"/>
    <n v="25"/>
  </r>
  <r>
    <s v="jon_ferrara"/>
    <s v="venturebeat"/>
    <m/>
    <m/>
    <m/>
    <m/>
    <m/>
    <m/>
    <m/>
    <m/>
    <s v="No"/>
    <n v="17"/>
    <m/>
    <m/>
    <x v="0"/>
    <d v="2017-11-08T16:33:42"/>
    <s v="VentueBeat NEWS - @Nimble Launches Contact Manager to Simplify Relationship Management for @Office365, @GSuite, @Salesforce, @MSFTDynamics365, @HubSpot, @MailChimp, @QuickBooks, @Xero and 80+ Cloud Apps https://t.co/EW7btOWKu4 #DF17 @VentureBeat #socialselling #CRM https://t.co/fgQDffzL96"/>
    <s v="https://buff.ly/2yHMStH"/>
    <s v="buff.ly"/>
    <x v="5"/>
    <s v="https://pbs.twimg.com/media/DOH7P1nUEAEGYsA.jpg"/>
    <s v="https://pbs.twimg.com/media/DOH7P1nUEAEGYsA.jpg"/>
    <x v="5"/>
    <s v="https://twitter.com/#!/jon_ferrara/status/928299501919408130"/>
    <m/>
    <m/>
    <s v="928299501919408130"/>
    <m/>
    <b v="0"/>
    <n v="24"/>
    <s v=""/>
    <b v="0"/>
    <s v="en"/>
    <m/>
    <s v=""/>
    <b v="0"/>
    <n v="11"/>
    <s v=""/>
    <s v="Twitter Web Client"/>
    <b v="0"/>
    <s v="928299501919408130"/>
    <s v="Retweet"/>
    <n v="0"/>
    <n v="0"/>
    <s v="-118.123005,33.950457 _x000a_-118.037043,33.950457 _x000a_-118.037043,34.037384 _x000a_-118.123005,34.037384"/>
    <s v="United States"/>
    <s v="US"/>
    <s v="Pico Rivera, CA"/>
    <s v="e3505917a639e8ec"/>
    <s v="Pico Rivera"/>
    <s v="city"/>
    <s v="https://api.twitter.com/1.1/geo/id/e3505917a639e8ec.json"/>
    <n v="1"/>
    <s v="9"/>
    <s v="9"/>
    <m/>
    <m/>
    <m/>
    <m/>
    <m/>
    <m/>
    <m/>
    <m/>
    <m/>
  </r>
  <r>
    <s v="gtatidea"/>
    <s v="youtube"/>
    <m/>
    <m/>
    <m/>
    <m/>
    <m/>
    <m/>
    <m/>
    <m/>
    <s v="No"/>
    <n v="24"/>
    <m/>
    <m/>
    <x v="0"/>
    <d v="2018-03-18T11:04:07"/>
    <s v="Target Your Success._x000a_@PolishRoyalGoat @Socialfave_POL @MGWV1OO @cpa61 @Nathealings _x000a_@Socialfave @NOWIAMME @oda_f @TheMrFave_x000a_https://t.co/g6aAzmQ0Dg_x000a_V/@YouTube #Socialfave #Youtube #community #Content #Scheduler #smm #innovation #I4InfluenceR #SocialSelling #InfluencerMarketing"/>
    <s v="https://youtu.be/jEGyp0w6vMo"/>
    <s v="youtu.be"/>
    <x v="6"/>
    <m/>
    <s v="http://pbs.twimg.com/profile_images/969496822183063552/LlwcY4R7_normal.jpg"/>
    <x v="6"/>
    <s v="https://twitter.com/#!/gtatidea/status/975326981842702336"/>
    <m/>
    <m/>
    <s v="975326981842702336"/>
    <m/>
    <b v="0"/>
    <n v="6"/>
    <s v=""/>
    <b v="0"/>
    <s v="en"/>
    <m/>
    <s v=""/>
    <b v="0"/>
    <n v="5"/>
    <s v=""/>
    <s v="Twitter Web Client"/>
    <b v="0"/>
    <s v="975326981842702336"/>
    <s v="Retweet"/>
    <n v="0"/>
    <n v="0"/>
    <m/>
    <m/>
    <m/>
    <m/>
    <m/>
    <m/>
    <m/>
    <m/>
    <n v="1"/>
    <s v="4"/>
    <s v="4"/>
    <m/>
    <m/>
    <m/>
    <m/>
    <m/>
    <m/>
    <m/>
    <m/>
    <m/>
  </r>
  <r>
    <s v="enanglais"/>
    <s v="milaniannalisa"/>
    <m/>
    <m/>
    <m/>
    <m/>
    <m/>
    <m/>
    <m/>
    <m/>
    <s v="No"/>
    <n v="25"/>
    <m/>
    <m/>
    <x v="0"/>
    <d v="2018-03-18T11:56:49"/>
    <s v="👩‍💻👨‍💻#smm⤵️_x000a__x000a_Who are the influencers via @Moz ?_x000a__x000a_🏆@tim_fargo👏👏_x000a_🥈@TheMrFave_x000a_🥉@ArkangelScrap_x000a__x000a_@franzrusso @EllisMbeh @NigelJr_ @alejandro31175 @lalessiuccia @apollineadiju @janlgordon @MilaniAnnalisa_x000a__x000a_Have a good Sunday all👍_x000a__x000a_▶️#socialselling #AMFT #Entrepreneurship https://t.co/8bXP3lP93I"/>
    <m/>
    <m/>
    <x v="7"/>
    <s v="https://pbs.twimg.com/media/DYkZo82WsAA_ft9.jpg"/>
    <s v="https://pbs.twimg.com/media/DYkZo82WsAA_ft9.jpg"/>
    <x v="7"/>
    <s v="https://twitter.com/#!/enanglais/status/975340242545922049"/>
    <m/>
    <m/>
    <s v="975340242545922049"/>
    <m/>
    <b v="0"/>
    <n v="4"/>
    <s v=""/>
    <b v="0"/>
    <s v="en"/>
    <m/>
    <s v=""/>
    <b v="0"/>
    <n v="1"/>
    <s v=""/>
    <s v="Twitter Web Client"/>
    <b v="0"/>
    <s v="975340242545922049"/>
    <s v="Retweet"/>
    <n v="0"/>
    <n v="0"/>
    <s v="5.2780296,43.1973118 _x000a_5.5325183,43.1973118 _x000a_5.5325183,43.3913065 _x000a_5.2780296,43.3913065"/>
    <s v="France"/>
    <s v="FR"/>
    <s v="Marseille, France"/>
    <s v="4c6100a96901fb5e"/>
    <s v="Marseille"/>
    <s v="city"/>
    <s v="https://api.twitter.com/1.1/geo/id/4c6100a96901fb5e.json"/>
    <n v="1"/>
    <s v="4"/>
    <s v="4"/>
    <m/>
    <m/>
    <m/>
    <m/>
    <m/>
    <m/>
    <m/>
    <m/>
    <m/>
  </r>
  <r>
    <s v="enanglais"/>
    <s v="lesguer_lionel"/>
    <m/>
    <m/>
    <m/>
    <m/>
    <m/>
    <m/>
    <m/>
    <m/>
    <s v="No"/>
    <n v="29"/>
    <m/>
    <m/>
    <x v="0"/>
    <d v="2018-03-18T10:52:50"/>
    <s v="🚀#DigitalTransformation_x000a_French 🇫🇷 you must follow⤵️_x000a_@LouisSerge @FlashTweet @Alban_Jarry @pirmax @ArkangelScrap @TheMisterFavor @sebbourguignon @jeanlucr @ArnaultChatel @ArnaudLeRoux @MereteBuljo @RodolpheRoux @el_gordo_ @lesguer_lionel _x000a_▶️#socialselling #TransfoNum #AMFT https://t.co/2eJBjehS3O"/>
    <m/>
    <m/>
    <x v="8"/>
    <s v="https://pbs.twimg.com/tweet_video_thumb/DYkMFNZW4AEd_nt.jpg"/>
    <s v="https://pbs.twimg.com/tweet_video_thumb/DYkMFNZW4AEd_nt.jpg"/>
    <x v="8"/>
    <s v="https://twitter.com/#!/enanglais/status/975324142357671938"/>
    <m/>
    <m/>
    <s v="975324142357671938"/>
    <m/>
    <b v="0"/>
    <n v="11"/>
    <s v=""/>
    <b v="0"/>
    <s v="en"/>
    <m/>
    <s v=""/>
    <b v="0"/>
    <n v="3"/>
    <s v=""/>
    <s v="Twitter Web Client"/>
    <b v="0"/>
    <s v="975324142357671938"/>
    <s v="Retweet"/>
    <n v="0"/>
    <n v="0"/>
    <s v="5.2780296,43.1973118 _x000a_5.5325183,43.1973118 _x000a_5.5325183,43.3913065 _x000a_5.2780296,43.3913065"/>
    <s v="France"/>
    <s v="FR"/>
    <s v="Marseille, France"/>
    <s v="4c6100a96901fb5e"/>
    <s v="Marseille"/>
    <s v="city"/>
    <s v="https://api.twitter.com/1.1/geo/id/4c6100a96901fb5e.json"/>
    <n v="1"/>
    <s v="4"/>
    <s v="4"/>
    <m/>
    <m/>
    <m/>
    <m/>
    <m/>
    <m/>
    <m/>
    <m/>
    <m/>
  </r>
  <r>
    <s v="tedprodromou"/>
    <s v="meloniedodaro"/>
    <m/>
    <m/>
    <m/>
    <m/>
    <m/>
    <m/>
    <m/>
    <m/>
    <s v="No"/>
    <n v="36"/>
    <m/>
    <m/>
    <x v="0"/>
    <d v="2018-03-18T23:29:40"/>
    <s v="Download your FREE issue of Social Selling Made Easy Magazine! Available now on the App Store and Google Play. #socialselling #socialmedia #socialmediamarketing @MelonieDodaro https://t.co/OLrrIqoa4g https://t.co/gBWDUE5oc7"/>
    <s v="http://bit.ly/2eYtdg6"/>
    <s v="bit.ly"/>
    <x v="9"/>
    <s v="https://pbs.twimg.com/media/DYm5XFQU0AA8fg_.jpg"/>
    <s v="https://pbs.twimg.com/media/DYm5XFQU0AA8fg_.jpg"/>
    <x v="9"/>
    <s v="https://twitter.com/#!/tedprodromou/status/975514602485309440"/>
    <m/>
    <m/>
    <s v="975514602485309440"/>
    <m/>
    <b v="0"/>
    <n v="4"/>
    <s v=""/>
    <b v="0"/>
    <s v="en"/>
    <m/>
    <s v=""/>
    <b v="0"/>
    <n v="2"/>
    <s v=""/>
    <s v="Social Media Publisher App "/>
    <b v="0"/>
    <s v="975514602485309440"/>
    <s v="Retweet"/>
    <n v="0"/>
    <n v="0"/>
    <m/>
    <m/>
    <m/>
    <m/>
    <m/>
    <m/>
    <m/>
    <m/>
    <n v="1"/>
    <s v="42"/>
    <s v="42"/>
    <n v="3"/>
    <n v="13.043478260869565"/>
    <n v="1"/>
    <n v="4.3478260869565215"/>
    <n v="0"/>
    <n v="0"/>
    <n v="19"/>
    <n v="82.608695652173907"/>
    <n v="23"/>
  </r>
  <r>
    <s v="vijitbanthia"/>
    <s v="seo_newz"/>
    <m/>
    <m/>
    <m/>
    <m/>
    <m/>
    <m/>
    <m/>
    <m/>
    <s v="No"/>
    <n v="37"/>
    <m/>
    <m/>
    <x v="0"/>
    <d v="2018-03-06T15:33:08"/>
    <s v="RT @SEO_Newz: The Digital #Marketing Funnel_x000a_#GrowthHacking #Blogging  #DigitalMarketing [Infographic] #ContentMarketing #SMM #Analytics  #c…"/>
    <m/>
    <m/>
    <x v="10"/>
    <m/>
    <s v="http://pbs.twimg.com/profile_images/935420477866172416/6yvTfiiD_normal.jpg"/>
    <x v="10"/>
    <s v="https://twitter.com/#!/vijitbanthia/status/971046027896770561"/>
    <m/>
    <m/>
    <s v="971046027896770561"/>
    <m/>
    <b v="0"/>
    <n v="0"/>
    <s v=""/>
    <b v="0"/>
    <s v="en"/>
    <m/>
    <s v=""/>
    <b v="0"/>
    <n v="27"/>
    <s v="970523889812914176"/>
    <s v="Twitter for Android"/>
    <b v="0"/>
    <s v="970523889812914176"/>
    <s v="Tweet"/>
    <n v="0"/>
    <n v="0"/>
    <m/>
    <m/>
    <m/>
    <m/>
    <m/>
    <m/>
    <m/>
    <m/>
    <n v="1"/>
    <s v="34"/>
    <s v="34"/>
    <n v="0"/>
    <n v="0"/>
    <n v="0"/>
    <n v="0"/>
    <n v="0"/>
    <n v="0"/>
    <n v="14"/>
    <n v="100"/>
    <n v="14"/>
  </r>
  <r>
    <s v="digitalsuccess1"/>
    <s v="seo_newz"/>
    <m/>
    <m/>
    <m/>
    <m/>
    <m/>
    <m/>
    <m/>
    <m/>
    <s v="No"/>
    <n v="38"/>
    <m/>
    <m/>
    <x v="0"/>
    <d v="2018-03-06T15:33:42"/>
    <s v="RT @SEO_Newz: The Digital #Marketing Funnel_x000a_#GrowthHacking #Blogging  #DigitalMarketing [Infographic] #ContentMarketing #SMM #Analytics  #c…"/>
    <m/>
    <m/>
    <x v="10"/>
    <m/>
    <s v="http://pbs.twimg.com/profile_images/803931269822382080/VaKqBz_A_normal.jpg"/>
    <x v="11"/>
    <s v="https://twitter.com/#!/digitalsuccess1/status/971046168800227331"/>
    <m/>
    <m/>
    <s v="971046168800227331"/>
    <m/>
    <b v="0"/>
    <n v="0"/>
    <s v=""/>
    <b v="0"/>
    <s v="en"/>
    <m/>
    <s v=""/>
    <b v="0"/>
    <n v="27"/>
    <s v="970523889812914176"/>
    <s v="Digital Success Bot"/>
    <b v="0"/>
    <s v="970523889812914176"/>
    <s v="Tweet"/>
    <n v="0"/>
    <n v="0"/>
    <m/>
    <m/>
    <m/>
    <m/>
    <m/>
    <m/>
    <m/>
    <m/>
    <n v="1"/>
    <s v="34"/>
    <s v="34"/>
    <n v="0"/>
    <n v="0"/>
    <n v="0"/>
    <n v="0"/>
    <n v="0"/>
    <n v="0"/>
    <n v="14"/>
    <n v="100"/>
    <n v="14"/>
  </r>
  <r>
    <s v="doan_tu1"/>
    <s v="mikeschiemer"/>
    <m/>
    <m/>
    <m/>
    <m/>
    <m/>
    <m/>
    <m/>
    <m/>
    <s v="No"/>
    <n v="39"/>
    <m/>
    <m/>
    <x v="0"/>
    <d v="2018-03-06T15:35:11"/>
    <s v="RT @MikeSchiemer: 6 Twitter Tips For Social Selling https://t.co/OJ2taKNCIu / #Twitter #SocialSelling #SocialMedia #SMM #CMO https://t.co/g…"/>
    <s v="http://www.myfrugalbusiness.com/2017/01/twitter-tips-tricks-social-selling-smm.html"/>
    <s v="myfrugalbusiness.com"/>
    <x v="11"/>
    <m/>
    <s v="http://pbs.twimg.com/profile_images/964010767644160000/9CDy8j-2_normal.jpg"/>
    <x v="12"/>
    <s v="https://twitter.com/#!/doan_tu1/status/971046541833236481"/>
    <m/>
    <m/>
    <s v="971046541833236481"/>
    <m/>
    <b v="0"/>
    <n v="0"/>
    <s v=""/>
    <b v="0"/>
    <s v="en"/>
    <m/>
    <s v=""/>
    <b v="0"/>
    <n v="7"/>
    <s v="970932088433147904"/>
    <s v="Twitter for iPhone"/>
    <b v="0"/>
    <s v="970932088433147904"/>
    <s v="Tweet"/>
    <n v="0"/>
    <n v="0"/>
    <m/>
    <m/>
    <m/>
    <m/>
    <m/>
    <m/>
    <m/>
    <m/>
    <n v="1"/>
    <s v="6"/>
    <s v="6"/>
    <n v="0"/>
    <n v="0"/>
    <n v="0"/>
    <n v="0"/>
    <n v="0"/>
    <n v="0"/>
    <n v="13"/>
    <n v="100"/>
    <n v="13"/>
  </r>
  <r>
    <s v="bellagilbert13"/>
    <s v="bellagilbert13"/>
    <m/>
    <m/>
    <m/>
    <m/>
    <m/>
    <m/>
    <m/>
    <m/>
    <s v="No"/>
    <n v="40"/>
    <m/>
    <m/>
    <x v="1"/>
    <d v="2018-03-06T06:44:50"/>
    <s v="The Digital #Marketing Funnel_x000a_#GrowthHacking #Blogging  #DigitalMarketing [Infographic] #ContentMarketing #SMM #Analytics  #cmo #seo #SMO #SocialSelling #contentstrategy #EmailMarketing #SEONews _x000a_#ContentMarketing #Google #Twitter #facebook #Youtube #ViralMarketing #PPC https://t.co/cLRR2rJj3y"/>
    <m/>
    <m/>
    <x v="12"/>
    <s v="https://pbs.twimg.com/media/DXlgRxHW0AAUz1n.jpg"/>
    <s v="https://pbs.twimg.com/media/DXlgRxHW0AAUz1n.jpg"/>
    <x v="13"/>
    <s v="https://twitter.com/#!/bellagilbert13/status/970913075896508416"/>
    <m/>
    <m/>
    <s v="970913075896508416"/>
    <m/>
    <b v="0"/>
    <n v="2"/>
    <s v=""/>
    <b v="0"/>
    <s v="en"/>
    <m/>
    <s v=""/>
    <b v="0"/>
    <n v="3"/>
    <s v=""/>
    <s v="Twitter Web Client"/>
    <b v="0"/>
    <s v="970913075896508416"/>
    <s v="Retweet"/>
    <n v="0"/>
    <n v="0"/>
    <m/>
    <m/>
    <m/>
    <m/>
    <m/>
    <m/>
    <m/>
    <m/>
    <n v="1"/>
    <s v="100"/>
    <s v="100"/>
    <n v="0"/>
    <n v="0"/>
    <n v="0"/>
    <n v="0"/>
    <n v="0"/>
    <n v="0"/>
    <n v="25"/>
    <n v="100"/>
    <n v="25"/>
  </r>
  <r>
    <s v="silicontent506"/>
    <s v="bellagilbert13"/>
    <m/>
    <m/>
    <m/>
    <m/>
    <m/>
    <m/>
    <m/>
    <m/>
    <s v="No"/>
    <n v="41"/>
    <m/>
    <m/>
    <x v="0"/>
    <d v="2018-03-06T15:35:52"/>
    <s v="RT @BellaGilbert13: The Digital #Marketing Funnel_x000a_#GrowthHacking #Blogging  #DigitalMarketing [Infographic] #ContentMarketing #SMM #Analyti…"/>
    <m/>
    <m/>
    <x v="13"/>
    <m/>
    <s v="http://pbs.twimg.com/profile_images/972083216952807425/V3q3TyBM_normal.jpg"/>
    <x v="14"/>
    <s v="https://twitter.com/#!/silicontent506/status/971046712465862656"/>
    <m/>
    <m/>
    <s v="971046712465862656"/>
    <m/>
    <b v="0"/>
    <n v="0"/>
    <s v=""/>
    <b v="0"/>
    <s v="en"/>
    <m/>
    <s v=""/>
    <b v="0"/>
    <n v="3"/>
    <s v="970913075896508416"/>
    <s v="Twitter for Android"/>
    <b v="0"/>
    <s v="970913075896508416"/>
    <s v="Tweet"/>
    <n v="0"/>
    <n v="0"/>
    <m/>
    <m/>
    <m/>
    <m/>
    <m/>
    <m/>
    <m/>
    <m/>
    <n v="1"/>
    <s v="100"/>
    <s v="100"/>
    <n v="0"/>
    <n v="0"/>
    <n v="0"/>
    <n v="0"/>
    <n v="0"/>
    <n v="0"/>
    <n v="13"/>
    <n v="100"/>
    <n v="13"/>
  </r>
  <r>
    <s v="mishafilippov64"/>
    <s v="mikequindazzi"/>
    <m/>
    <m/>
    <m/>
    <m/>
    <m/>
    <m/>
    <m/>
    <m/>
    <s v="No"/>
    <n v="42"/>
    <m/>
    <m/>
    <x v="0"/>
    <d v="2018-03-06T15:37:18"/>
    <s v="RT @MikeQuindazzi: A record 1.2 trillion #digital photos last year — thanks to the rise of #smartphones and #SocialMedia. #mobileapps #ecom…"/>
    <m/>
    <m/>
    <x v="14"/>
    <m/>
    <s v="http://pbs.twimg.com/profile_images/899236126782836736/2RnRMPjN_normal.png"/>
    <x v="15"/>
    <s v="https://twitter.com/#!/mishafilippov64/status/971047074773938176"/>
    <m/>
    <m/>
    <s v="971047074773938176"/>
    <m/>
    <b v="0"/>
    <n v="0"/>
    <s v=""/>
    <b v="0"/>
    <s v="en"/>
    <m/>
    <s v=""/>
    <b v="0"/>
    <n v="101"/>
    <s v="970962702863609857"/>
    <s v="Twitter Web Client"/>
    <b v="0"/>
    <s v="970962702863609857"/>
    <s v="Tweet"/>
    <n v="0"/>
    <n v="0"/>
    <m/>
    <m/>
    <m/>
    <m/>
    <m/>
    <m/>
    <m/>
    <m/>
    <n v="1"/>
    <s v="28"/>
    <s v="28"/>
    <n v="0"/>
    <n v="0"/>
    <n v="0"/>
    <n v="0"/>
    <n v="0"/>
    <n v="0"/>
    <n v="21"/>
    <n v="100"/>
    <n v="21"/>
  </r>
  <r>
    <s v="fprida"/>
    <s v="mikeschiemer"/>
    <m/>
    <m/>
    <m/>
    <m/>
    <m/>
    <m/>
    <m/>
    <m/>
    <s v="No"/>
    <n v="43"/>
    <m/>
    <m/>
    <x v="0"/>
    <d v="2018-03-06T15:41:25"/>
    <s v="RT @MikeSchiemer: 4 Tips To Increase Website Traffic &amp;amp; Revenue https://t.co/1azDh3Jaxm / #Blog #Website #SEO #SocialSelling https://t.co/EW…"/>
    <s v="http://www.myfrugalbusiness.com/2017/11/ways-website-promote-optimize-seo.html"/>
    <s v="myfrugalbusiness.com"/>
    <x v="15"/>
    <m/>
    <s v="http://pbs.twimg.com/profile_images/378800000320355333/459c4a9deb93c72796b9497b0b78871c_normal.jpeg"/>
    <x v="16"/>
    <s v="https://twitter.com/#!/fprida/status/971048110473523200"/>
    <m/>
    <m/>
    <s v="971048110473523200"/>
    <m/>
    <b v="0"/>
    <n v="0"/>
    <s v=""/>
    <b v="0"/>
    <s v="en"/>
    <m/>
    <s v=""/>
    <b v="0"/>
    <n v="6"/>
    <s v="970901876811141121"/>
    <s v="Twitter for iPhone"/>
    <b v="0"/>
    <s v="970901876811141121"/>
    <s v="Tweet"/>
    <n v="0"/>
    <n v="0"/>
    <m/>
    <m/>
    <m/>
    <m/>
    <m/>
    <m/>
    <m/>
    <m/>
    <n v="1"/>
    <s v="6"/>
    <s v="6"/>
    <n v="0"/>
    <n v="0"/>
    <n v="0"/>
    <n v="0"/>
    <n v="0"/>
    <n v="0"/>
    <n v="14"/>
    <n v="100"/>
    <n v="14"/>
  </r>
  <r>
    <s v="mmarcobernard"/>
    <s v="mmarcobernard"/>
    <m/>
    <m/>
    <m/>
    <m/>
    <m/>
    <m/>
    <m/>
    <m/>
    <s v="No"/>
    <n v="44"/>
    <m/>
    <m/>
    <x v="1"/>
    <d v="2018-03-06T15:43:30"/>
    <s v="Le très généreux Karim Benkhmis en entrevue sur le podcast #Accélérateur nous parle de #socialselling ! https://t.co/8BSzp4f8mv"/>
    <m/>
    <m/>
    <x v="16"/>
    <s v="https://pbs.twimg.com/media/DXnblndXkAAzc5O.jpg"/>
    <s v="https://pbs.twimg.com/media/DXnblndXkAAzc5O.jpg"/>
    <x v="17"/>
    <s v="https://twitter.com/#!/mmarcobernard/status/971048636472877056"/>
    <m/>
    <m/>
    <s v="971048636472877056"/>
    <m/>
    <b v="0"/>
    <n v="0"/>
    <s v=""/>
    <b v="0"/>
    <s v="fr"/>
    <m/>
    <s v=""/>
    <b v="0"/>
    <n v="0"/>
    <s v=""/>
    <s v="CoSchedule"/>
    <b v="0"/>
    <s v="971048636472877056"/>
    <s v="Tweet"/>
    <n v="0"/>
    <n v="0"/>
    <m/>
    <m/>
    <m/>
    <m/>
    <m/>
    <m/>
    <m/>
    <m/>
    <n v="1"/>
    <s v="1"/>
    <s v="1"/>
    <n v="0"/>
    <n v="0"/>
    <n v="0"/>
    <n v="0"/>
    <n v="0"/>
    <n v="0"/>
    <n v="15"/>
    <n v="100"/>
    <n v="15"/>
  </r>
  <r>
    <s v="isidro_ef"/>
    <s v="palumbo"/>
    <m/>
    <m/>
    <m/>
    <m/>
    <m/>
    <m/>
    <m/>
    <m/>
    <s v="No"/>
    <n v="45"/>
    <m/>
    <m/>
    <x v="0"/>
    <d v="2018-03-06T15:46:30"/>
    <s v="#SocialSelling requires a cultural shift: here’s how @SAP is making that shift, on #SBEshow w/ @bernieborges. https://t.co/eWIOVwxh9w _x000a__x000a_@sbengine #SalesLeaders #SocialSales @michaelnlabate @Palumbo https://t.co/18hBNJ2hyn https://t.co/eg7SJSSq1E"/>
    <s v="https://vengreso.com/blog/social-selling-impact-managers-encourage-social-selling https://vengreso.com/blog/social-selling-impact-managers-encourage-social-selling?utm_campaign=everyonesocial&amp;utm_source=efrylisidro&amp;utm_medium=twitter&amp;es_p=6257036"/>
    <s v="vengreso.com vengreso.com"/>
    <x v="17"/>
    <s v="https://pbs.twimg.com/media/DXncRYKU8AEjAGk.jpg"/>
    <s v="https://pbs.twimg.com/media/DXncRYKU8AEjAGk.jpg"/>
    <x v="18"/>
    <s v="https://twitter.com/#!/isidro_ef/status/971049388201168896"/>
    <m/>
    <m/>
    <s v="971049388201168896"/>
    <m/>
    <b v="0"/>
    <n v="0"/>
    <s v=""/>
    <b v="0"/>
    <s v="en"/>
    <m/>
    <s v=""/>
    <b v="0"/>
    <n v="0"/>
    <s v=""/>
    <s v="EveryoneSocial"/>
    <b v="0"/>
    <s v="971049388201168896"/>
    <s v="Tweet"/>
    <n v="0"/>
    <n v="0"/>
    <m/>
    <m/>
    <m/>
    <m/>
    <m/>
    <m/>
    <m/>
    <m/>
    <n v="1"/>
    <s v="3"/>
    <s v="3"/>
    <m/>
    <m/>
    <m/>
    <m/>
    <m/>
    <m/>
    <m/>
    <m/>
    <m/>
  </r>
  <r>
    <s v="sharonroche743"/>
    <s v="timohai"/>
    <m/>
    <m/>
    <m/>
    <m/>
    <m/>
    <m/>
    <m/>
    <m/>
    <s v="No"/>
    <n v="50"/>
    <m/>
    <m/>
    <x v="0"/>
    <d v="2018-03-06T15:47:12"/>
    <s v="RT @M_3jr: Management vs Leadership, Part One #sales #SocialSelling @TimOhai https://t.co/pkOFlWlkdN https://t.co/ufGSy5lrFy"/>
    <s v="http://snip.ly/y4nif"/>
    <s v="snip.ly"/>
    <x v="18"/>
    <s v="https://pbs.twimg.com/media/DXQx98iXkAYZKQ2.png"/>
    <s v="https://pbs.twimg.com/media/DXQx98iXkAYZKQ2.png"/>
    <x v="19"/>
    <s v="https://twitter.com/#!/sharonroche743/status/971049567620825088"/>
    <m/>
    <m/>
    <s v="971049567620825088"/>
    <m/>
    <b v="0"/>
    <n v="0"/>
    <s v=""/>
    <b v="0"/>
    <s v="en"/>
    <m/>
    <s v=""/>
    <b v="0"/>
    <n v="2"/>
    <s v="969454763015331840"/>
    <s v="Twitter for Android"/>
    <b v="0"/>
    <s v="969454763015331840"/>
    <s v="Tweet"/>
    <n v="0"/>
    <n v="0"/>
    <m/>
    <m/>
    <m/>
    <m/>
    <m/>
    <m/>
    <m/>
    <m/>
    <n v="1"/>
    <s v="3"/>
    <s v="3"/>
    <m/>
    <m/>
    <m/>
    <m/>
    <m/>
    <m/>
    <m/>
    <m/>
    <m/>
  </r>
  <r>
    <s v="angelruizperez"/>
    <s v="ingesaez"/>
    <m/>
    <m/>
    <m/>
    <m/>
    <m/>
    <m/>
    <m/>
    <m/>
    <s v="No"/>
    <n v="52"/>
    <m/>
    <m/>
    <x v="0"/>
    <d v="2018-03-06T09:56:36"/>
    <s v="¿Crees de verdad que tienes tu perfil bien trabajado en #LinkedIn? ¿Seguro? 🤔 @ingesaez te pone a prueba con este interesante test de preguntas y recomendaciones para mejorar tu perfil 👍 https://t.co/HoAZOPK61M #MarcaPersonal #SocialSelling https://t.co/e23thAdybx"/>
    <s v="https://ingesaez.es/linkedin-test-definitivo/"/>
    <s v="ingesaez.es"/>
    <x v="19"/>
    <s v="https://pbs.twimg.com/media/DXmL6vBW4AE5Nfy.jpg"/>
    <s v="https://pbs.twimg.com/media/DXmL6vBW4AE5Nfy.jpg"/>
    <x v="20"/>
    <s v="https://twitter.com/#!/angelruizperez/status/970961333758976000"/>
    <m/>
    <m/>
    <s v="970961333758976000"/>
    <m/>
    <b v="0"/>
    <n v="3"/>
    <s v=""/>
    <b v="0"/>
    <s v="es"/>
    <m/>
    <s v=""/>
    <b v="0"/>
    <n v="2"/>
    <s v=""/>
    <s v="Twitter Web Client"/>
    <b v="0"/>
    <s v="970961333758976000"/>
    <s v="Retweet"/>
    <n v="0"/>
    <n v="0"/>
    <m/>
    <m/>
    <m/>
    <m/>
    <m/>
    <m/>
    <m/>
    <m/>
    <n v="1"/>
    <s v="66"/>
    <s v="66"/>
    <n v="0"/>
    <n v="0"/>
    <n v="0"/>
    <n v="0"/>
    <n v="0"/>
    <n v="0"/>
    <n v="31"/>
    <n v="100"/>
    <n v="31"/>
  </r>
  <r>
    <s v="juanmartinez"/>
    <s v="ingesaez"/>
    <m/>
    <m/>
    <m/>
    <m/>
    <m/>
    <m/>
    <m/>
    <m/>
    <s v="No"/>
    <n v="53"/>
    <m/>
    <m/>
    <x v="0"/>
    <d v="2018-03-06T15:55:39"/>
    <s v="RT @angelruizperez: ¿Crees de verdad que tienes tu perfil bien trabajado en #LinkedIn? ¿Seguro? 🤔 @ingesaez te pone a prueba con este inter…"/>
    <m/>
    <m/>
    <x v="20"/>
    <m/>
    <s v="http://pbs.twimg.com/profile_images/903305186462109698/TR8zxffm_normal.jpg"/>
    <x v="21"/>
    <s v="https://twitter.com/#!/juanmartinez/status/971051692178288641"/>
    <m/>
    <m/>
    <s v="971051692178288641"/>
    <m/>
    <b v="0"/>
    <n v="0"/>
    <s v=""/>
    <b v="0"/>
    <s v="es"/>
    <m/>
    <s v=""/>
    <b v="0"/>
    <n v="2"/>
    <s v="970961333758976000"/>
    <s v="Twitter for iPhone"/>
    <b v="0"/>
    <s v="970961333758976000"/>
    <s v="Tweet"/>
    <n v="0"/>
    <n v="0"/>
    <m/>
    <m/>
    <m/>
    <m/>
    <m/>
    <m/>
    <m/>
    <m/>
    <n v="1"/>
    <s v="66"/>
    <s v="66"/>
    <m/>
    <m/>
    <m/>
    <m/>
    <m/>
    <m/>
    <m/>
    <m/>
    <m/>
  </r>
  <r>
    <s v="freshmarketma"/>
    <s v="freshmarketma"/>
    <m/>
    <m/>
    <m/>
    <m/>
    <m/>
    <m/>
    <m/>
    <m/>
    <s v="No"/>
    <n v="55"/>
    <m/>
    <m/>
    <x v="1"/>
    <d v="2018-03-06T15:56:06"/>
    <s v="LinkedIn Lead Generation Help - How to tell if you need it + where to find it  https://t.co/Euoqsqmi55 #linkedin #leadgeneration #socialselling https://t.co/QGeoD6qayw"/>
    <s v="https://buff.ly/2G1aBFL"/>
    <s v="buff.ly"/>
    <x v="21"/>
    <s v="https://pbs.twimg.com/media/DXneeCEXUAAURkC.jpg"/>
    <s v="https://pbs.twimg.com/media/DXneeCEXUAAURkC.jpg"/>
    <x v="22"/>
    <s v="https://twitter.com/#!/freshmarketma/status/971051807198863360"/>
    <m/>
    <m/>
    <s v="971051807198863360"/>
    <m/>
    <b v="0"/>
    <n v="0"/>
    <s v=""/>
    <b v="0"/>
    <s v="en"/>
    <m/>
    <s v=""/>
    <b v="0"/>
    <n v="0"/>
    <s v=""/>
    <s v="Buffer"/>
    <b v="0"/>
    <s v="971051807198863360"/>
    <s v="Tweet"/>
    <n v="0"/>
    <n v="0"/>
    <m/>
    <m/>
    <m/>
    <m/>
    <m/>
    <m/>
    <m/>
    <m/>
    <n v="1"/>
    <s v="1"/>
    <s v="1"/>
    <n v="1"/>
    <n v="5.5555555555555554"/>
    <n v="0"/>
    <n v="0"/>
    <n v="0"/>
    <n v="0"/>
    <n v="17"/>
    <n v="94.444444444444443"/>
    <n v="18"/>
  </r>
  <r>
    <s v="sotanoplanner"/>
    <s v="sotanoplanner"/>
    <m/>
    <m/>
    <m/>
    <m/>
    <m/>
    <m/>
    <m/>
    <m/>
    <s v="No"/>
    <n v="56"/>
    <m/>
    <m/>
    <x v="1"/>
    <d v="2018-03-06T15:57:36"/>
    <s v="Social Selling para obtener el máximo de tus ventas_x000a_Desarrolla tu mundo #SocialMedia y potencia tu venta social, un buen trabajo en #SocialSelling es clave para tu #Marca_x000a_https://t.co/9VWGVucER1_x000a_#MarketingDigital_x000a_#MarketingOnline_x000a_#SocialMarketing_x000a_#SocialMedia_x000a_#RRSS_x000a_#SEM #SEO"/>
    <s v="http://ow.ly/ll5i30iMLrc"/>
    <s v="ow.ly"/>
    <x v="22"/>
    <m/>
    <s v="http://pbs.twimg.com/profile_images/819097669046038528/REQv85cg_normal.jpg"/>
    <x v="23"/>
    <s v="https://twitter.com/#!/sotanoplanner/status/971052184589791232"/>
    <m/>
    <m/>
    <s v="971052184589791232"/>
    <m/>
    <b v="0"/>
    <n v="0"/>
    <s v=""/>
    <b v="0"/>
    <s v="es"/>
    <m/>
    <s v=""/>
    <b v="0"/>
    <n v="0"/>
    <s v=""/>
    <s v="Hootsuite"/>
    <b v="0"/>
    <s v="971052184589791232"/>
    <s v="Tweet"/>
    <n v="0"/>
    <n v="0"/>
    <m/>
    <m/>
    <m/>
    <m/>
    <m/>
    <m/>
    <m/>
    <m/>
    <n v="1"/>
    <s v="1"/>
    <s v="1"/>
    <n v="0"/>
    <n v="0"/>
    <n v="0"/>
    <n v="0"/>
    <n v="0"/>
    <n v="0"/>
    <n v="35"/>
    <n v="100"/>
    <n v="35"/>
  </r>
  <r>
    <s v="bookreviewtours"/>
    <s v="includedco"/>
    <m/>
    <m/>
    <m/>
    <m/>
    <m/>
    <m/>
    <m/>
    <m/>
    <s v="No"/>
    <n v="57"/>
    <m/>
    <m/>
    <x v="0"/>
    <d v="2018-03-06T15:59:01"/>
    <s v="RT @lastbabyboomer: Tips for “selling into #coworking spaces”. https://t.co/TLhyg7EFw6 via @includedco #socialselling https://t.co/5VmN9M1j…"/>
    <s v="https://included.co/tips-selling-coworking-spaces/"/>
    <s v="included.co"/>
    <x v="23"/>
    <m/>
    <s v="http://pbs.twimg.com/profile_images/378800000365043019/c8513c00783206a9210087dafd245edf_normal.jpeg"/>
    <x v="24"/>
    <s v="https://twitter.com/#!/bookreviewtours/status/971052541906530304"/>
    <m/>
    <m/>
    <s v="971052541906530304"/>
    <m/>
    <b v="0"/>
    <n v="0"/>
    <s v=""/>
    <b v="0"/>
    <s v="en"/>
    <m/>
    <s v=""/>
    <b v="0"/>
    <n v="96"/>
    <s v="970693040993161216"/>
    <s v="Twitter Web Client"/>
    <b v="0"/>
    <s v="970693040993161216"/>
    <s v="Tweet"/>
    <n v="0"/>
    <n v="0"/>
    <m/>
    <m/>
    <m/>
    <m/>
    <m/>
    <m/>
    <m/>
    <m/>
    <n v="1"/>
    <s v="17"/>
    <s v="17"/>
    <m/>
    <m/>
    <m/>
    <m/>
    <m/>
    <m/>
    <m/>
    <m/>
    <m/>
  </r>
  <r>
    <s v="easycookin2012"/>
    <s v="includedco"/>
    <m/>
    <m/>
    <m/>
    <m/>
    <m/>
    <m/>
    <m/>
    <m/>
    <s v="No"/>
    <n v="59"/>
    <m/>
    <m/>
    <x v="0"/>
    <d v="2018-03-06T16:02:31"/>
    <s v="RT @lastbabyboomer: Tips for “selling into #coworking spaces”. https://t.co/TLhyg7EFw6 via @includedco #socialselling https://t.co/5VmN9M1j…"/>
    <s v="https://included.co/tips-selling-coworking-spaces/"/>
    <s v="included.co"/>
    <x v="23"/>
    <m/>
    <s v="http://pbs.twimg.com/profile_images/969767708295184384/ekJzon1y_normal.jpg"/>
    <x v="25"/>
    <s v="https://twitter.com/#!/easycookin2012/status/971053419136917504"/>
    <m/>
    <m/>
    <s v="971053419136917504"/>
    <m/>
    <b v="0"/>
    <n v="0"/>
    <s v=""/>
    <b v="0"/>
    <s v="en"/>
    <m/>
    <s v=""/>
    <b v="0"/>
    <n v="96"/>
    <s v="970693040993161216"/>
    <s v="RC Space Scheduler"/>
    <b v="0"/>
    <s v="970693040993161216"/>
    <s v="Tweet"/>
    <n v="0"/>
    <n v="0"/>
    <m/>
    <m/>
    <m/>
    <m/>
    <m/>
    <m/>
    <m/>
    <m/>
    <n v="1"/>
    <s v="17"/>
    <s v="17"/>
    <m/>
    <m/>
    <m/>
    <m/>
    <m/>
    <m/>
    <m/>
    <m/>
    <m/>
  </r>
  <r>
    <s v="clubdelacom"/>
    <s v="philippehassel"/>
    <m/>
    <m/>
    <m/>
    <m/>
    <m/>
    <m/>
    <m/>
    <m/>
    <s v="No"/>
    <n v="61"/>
    <m/>
    <m/>
    <x v="0"/>
    <d v="2018-03-15T19:46:18"/>
    <s v="Un grand merci à nos intervenantes  : Aurélie Dantzikian avocat associé @LamyLexel et @MEVE_SCL dir. marketing @GroupeAPICIL . Une belle soirée droit et digital @PortRambaud animée par @philippehassel #RGPD_x000a_#SocialSelling #BigData https://t.co/ictjbOVqIt"/>
    <m/>
    <m/>
    <x v="24"/>
    <s v="https://pbs.twimg.com/media/DYWpdhbWAAAidsQ.jpg"/>
    <s v="https://pbs.twimg.com/media/DYWpdhbWAAAidsQ.jpg"/>
    <x v="26"/>
    <s v="https://twitter.com/#!/clubdelacom/status/974371228671725570"/>
    <m/>
    <m/>
    <s v="974371228671725570"/>
    <m/>
    <b v="0"/>
    <n v="7"/>
    <s v=""/>
    <b v="0"/>
    <s v="fr"/>
    <m/>
    <s v=""/>
    <b v="0"/>
    <n v="3"/>
    <s v=""/>
    <s v="Twitter for iPhone"/>
    <b v="0"/>
    <s v="974371228671725570"/>
    <s v="Retweet"/>
    <n v="0"/>
    <n v="0"/>
    <m/>
    <m/>
    <m/>
    <m/>
    <m/>
    <m/>
    <m/>
    <m/>
    <n v="1"/>
    <s v="19"/>
    <s v="19"/>
    <m/>
    <m/>
    <m/>
    <m/>
    <m/>
    <m/>
    <m/>
    <m/>
    <m/>
  </r>
  <r>
    <s v="clubdelacom"/>
    <s v="portrambaud"/>
    <m/>
    <m/>
    <m/>
    <m/>
    <m/>
    <m/>
    <m/>
    <m/>
    <s v="No"/>
    <n v="64"/>
    <m/>
    <m/>
    <x v="0"/>
    <d v="2018-03-06T16:04:10"/>
    <s v="Notre prochaine soirée c'est le 15 mars : #droit et #digital. On parlera #RGPD #SocialSelling #BigData . Ça se passe @PortRambaud ! Inscrivez-vous ! : _x000a_https://t.co/xh39KUZfHC. https://t.co/heENMf2YSn"/>
    <s v="http://k6.re/f9M3h"/>
    <s v="k6.re"/>
    <x v="25"/>
    <s v="https://pbs.twimg.com/media/DXne9abX0AEQEyn.jpg"/>
    <s v="https://pbs.twimg.com/media/DXne9abX0AEQEyn.jpg"/>
    <x v="27"/>
    <s v="https://twitter.com/#!/clubdelacom/status/971053836487069696"/>
    <m/>
    <m/>
    <s v="971053836487069696"/>
    <m/>
    <b v="0"/>
    <n v="1"/>
    <s v=""/>
    <b v="0"/>
    <s v="fr"/>
    <m/>
    <s v=""/>
    <b v="0"/>
    <n v="0"/>
    <s v=""/>
    <s v="TweetDeck"/>
    <b v="0"/>
    <s v="971053836487069696"/>
    <s v="Tweet"/>
    <n v="0"/>
    <n v="0"/>
    <m/>
    <m/>
    <m/>
    <m/>
    <m/>
    <m/>
    <m/>
    <m/>
    <n v="2"/>
    <s v="19"/>
    <s v="19"/>
    <n v="0"/>
    <n v="0"/>
    <n v="1"/>
    <n v="4.7619047619047619"/>
    <n v="0"/>
    <n v="0"/>
    <n v="20"/>
    <n v="95.238095238095241"/>
    <n v="21"/>
  </r>
  <r>
    <s v="linked2success"/>
    <s v="linked2success"/>
    <m/>
    <m/>
    <m/>
    <m/>
    <m/>
    <m/>
    <m/>
    <m/>
    <s v="No"/>
    <n v="65"/>
    <m/>
    <m/>
    <x v="1"/>
    <d v="2018-03-06T16:05:09"/>
    <s v="Prospect Pain Points - Why You Need To Ask Your Prospects The Right Questions https://t.co/0OiUXW9tCO #sales #socialselling https://t.co/im9XFwOZD5"/>
    <s v="http://linked2success.co.uk/how-to-get-your-prospect-to-identify-problems-they-didnt-know-they-had"/>
    <s v="co.uk"/>
    <x v="18"/>
    <s v="https://pbs.twimg.com/media/DXngilWXcAE8zy2.jpg"/>
    <s v="https://pbs.twimg.com/media/DXngilWXcAE8zy2.jpg"/>
    <x v="28"/>
    <s v="https://twitter.com/#!/linked2success/status/971054081883164673"/>
    <m/>
    <m/>
    <s v="971054081883164673"/>
    <m/>
    <b v="0"/>
    <n v="0"/>
    <s v=""/>
    <b v="0"/>
    <s v="en"/>
    <m/>
    <s v=""/>
    <b v="0"/>
    <n v="0"/>
    <s v=""/>
    <s v="Hootsuite"/>
    <b v="0"/>
    <s v="971054081883164673"/>
    <s v="Tweet"/>
    <n v="0"/>
    <n v="0"/>
    <m/>
    <m/>
    <m/>
    <m/>
    <m/>
    <m/>
    <m/>
    <m/>
    <n v="1"/>
    <s v="1"/>
    <s v="1"/>
    <n v="1"/>
    <n v="6.666666666666667"/>
    <n v="1"/>
    <n v="6.666666666666667"/>
    <n v="0"/>
    <n v="0"/>
    <n v="13"/>
    <n v="86.666666666666671"/>
    <n v="15"/>
  </r>
  <r>
    <s v="thelinkedinman"/>
    <s v="thelinkedinman"/>
    <m/>
    <m/>
    <m/>
    <m/>
    <m/>
    <m/>
    <m/>
    <m/>
    <s v="No"/>
    <n v="66"/>
    <m/>
    <m/>
    <x v="1"/>
    <d v="2018-03-06T16:05:16"/>
    <s v="Have you made #LinkedIn #Socialselling work for you? Check out this clip or get in touch https://t.co/8ioxyHkiBq"/>
    <s v="http://ow.ly/UZwT30iDDJE"/>
    <s v="ow.ly"/>
    <x v="26"/>
    <m/>
    <s v="http://pbs.twimg.com/profile_images/491265863656280064/sbykeGDQ_normal.jpeg"/>
    <x v="29"/>
    <s v="https://twitter.com/#!/thelinkedinman/status/971054112904241152"/>
    <m/>
    <m/>
    <s v="971054112904241152"/>
    <m/>
    <b v="0"/>
    <n v="0"/>
    <s v=""/>
    <b v="0"/>
    <s v="en"/>
    <m/>
    <s v=""/>
    <b v="0"/>
    <n v="0"/>
    <s v=""/>
    <s v="Hootsuite"/>
    <b v="0"/>
    <s v="971054112904241152"/>
    <s v="Tweet"/>
    <n v="0"/>
    <n v="0"/>
    <m/>
    <m/>
    <m/>
    <m/>
    <m/>
    <m/>
    <m/>
    <m/>
    <n v="1"/>
    <s v="1"/>
    <s v="1"/>
    <n v="1"/>
    <n v="6.25"/>
    <n v="0"/>
    <n v="0"/>
    <n v="0"/>
    <n v="0"/>
    <n v="15"/>
    <n v="93.75"/>
    <n v="16"/>
  </r>
  <r>
    <s v="nadinemotaze"/>
    <s v="waywebdigital"/>
    <m/>
    <m/>
    <m/>
    <m/>
    <m/>
    <m/>
    <m/>
    <m/>
    <s v="No"/>
    <n v="67"/>
    <m/>
    <m/>
    <x v="0"/>
    <d v="2018-03-06T16:05:39"/>
    <s v="RT @waywebdigital: Vero, le nouveau réseau social qui défie Instagram #SocialSelling #MarketingAutomation https://t.co/cb9gurJrEl https://t…"/>
    <s v="https://www.presse-citron.net/vero-nouveau-reseau-social-defie-instagram/?utm_source=Sociallymap&amp;utm_medium=Sociallymap&amp;utm_campaign=Sociallymap"/>
    <s v="presse-citron.net"/>
    <x v="27"/>
    <m/>
    <s v="http://pbs.twimg.com/profile_images/664123032932212740/nKfQfULp_normal.jpg"/>
    <x v="30"/>
    <s v="https://twitter.com/#!/nadinemotaze/status/971054207385128960"/>
    <m/>
    <m/>
    <s v="971054207385128960"/>
    <m/>
    <b v="0"/>
    <n v="0"/>
    <s v=""/>
    <b v="0"/>
    <s v="fr"/>
    <m/>
    <s v=""/>
    <b v="0"/>
    <n v="1"/>
    <s v="971049062433779712"/>
    <s v="Twitter for Android"/>
    <b v="0"/>
    <s v="971049062433779712"/>
    <s v="Tweet"/>
    <n v="0"/>
    <n v="0"/>
    <m/>
    <m/>
    <m/>
    <m/>
    <m/>
    <m/>
    <m/>
    <m/>
    <n v="1"/>
    <s v="64"/>
    <s v="64"/>
    <n v="0"/>
    <n v="0"/>
    <n v="0"/>
    <n v="0"/>
    <n v="0"/>
    <n v="0"/>
    <n v="12"/>
    <n v="100"/>
    <n v="12"/>
  </r>
  <r>
    <s v="trudykwik"/>
    <s v="mkbomzetcoach"/>
    <m/>
    <m/>
    <m/>
    <m/>
    <m/>
    <m/>
    <m/>
    <m/>
    <s v="No"/>
    <n v="68"/>
    <m/>
    <m/>
    <x v="0"/>
    <d v="2018-03-06T15:38:34"/>
    <s v="Leuke vacature #samen #socialselling @MKBOmzetcoach #KwikMaaktVerschil https://t.co/A3XS0jGLcj"/>
    <s v="http://www.omzetcoach.nl/vacatures/"/>
    <s v="omzetcoach.nl"/>
    <x v="28"/>
    <m/>
    <s v="http://pbs.twimg.com/profile_images/808393676066004992/b1Mduw4X_normal.jpg"/>
    <x v="31"/>
    <s v="https://twitter.com/#!/trudykwik/status/971047391620104194"/>
    <m/>
    <m/>
    <s v="971047391620104194"/>
    <m/>
    <b v="0"/>
    <n v="2"/>
    <s v=""/>
    <b v="0"/>
    <s v="nl"/>
    <m/>
    <s v=""/>
    <b v="0"/>
    <n v="1"/>
    <s v=""/>
    <s v="Twitter Web Client"/>
    <b v="0"/>
    <s v="971047391620104194"/>
    <s v="Tweet"/>
    <n v="0"/>
    <n v="0"/>
    <m/>
    <m/>
    <m/>
    <m/>
    <m/>
    <m/>
    <m/>
    <m/>
    <n v="1"/>
    <s v="65"/>
    <s v="65"/>
    <n v="0"/>
    <n v="0"/>
    <n v="0"/>
    <n v="0"/>
    <n v="0"/>
    <n v="0"/>
    <n v="6"/>
    <n v="100"/>
    <n v="6"/>
  </r>
  <r>
    <s v="greattywrp"/>
    <s v="mkbomzetcoach"/>
    <m/>
    <m/>
    <m/>
    <m/>
    <m/>
    <m/>
    <m/>
    <m/>
    <s v="No"/>
    <n v="69"/>
    <m/>
    <m/>
    <x v="0"/>
    <d v="2018-03-06T16:06:27"/>
    <s v="RT @TrudyKwik: Leuke vacature #samen #socialselling @MKBOmzetcoach #KwikMaaktVerschil https://t.co/A3XS0jGLcj"/>
    <s v="http://www.omzetcoach.nl/vacatures/"/>
    <s v="omzetcoach.nl"/>
    <x v="28"/>
    <m/>
    <s v="http://pbs.twimg.com/profile_images/904821629825507328/cNPsxG-__normal.jpg"/>
    <x v="32"/>
    <s v="https://twitter.com/#!/greattywrp/status/971054411005952000"/>
    <m/>
    <m/>
    <s v="971054411005952000"/>
    <m/>
    <b v="0"/>
    <n v="0"/>
    <s v=""/>
    <b v="0"/>
    <s v="nl"/>
    <m/>
    <s v=""/>
    <b v="0"/>
    <n v="1"/>
    <s v="971047391620104194"/>
    <s v="Twitter Web Client"/>
    <b v="0"/>
    <s v="971047391620104194"/>
    <s v="Tweet"/>
    <n v="0"/>
    <n v="0"/>
    <m/>
    <m/>
    <m/>
    <m/>
    <m/>
    <m/>
    <m/>
    <m/>
    <n v="1"/>
    <s v="65"/>
    <s v="65"/>
    <m/>
    <m/>
    <m/>
    <m/>
    <m/>
    <m/>
    <m/>
    <m/>
    <m/>
  </r>
  <r>
    <s v="ezpzmealz"/>
    <s v="includedco"/>
    <m/>
    <m/>
    <m/>
    <m/>
    <m/>
    <m/>
    <m/>
    <m/>
    <s v="No"/>
    <n v="71"/>
    <m/>
    <m/>
    <x v="0"/>
    <d v="2018-03-06T16:07:04"/>
    <s v="RT @lastbabyboomer: Tips for “selling into #coworking spaces”. https://t.co/TLhyg7EFw6 via @includedco #socialselling https://t.co/5VmN9M1j…"/>
    <s v="https://included.co/tips-selling-coworking-spaces/"/>
    <s v="included.co"/>
    <x v="23"/>
    <m/>
    <s v="http://pbs.twimg.com/profile_images/701924518135091201/_8qmNXCN_normal.jpg"/>
    <x v="33"/>
    <s v="https://twitter.com/#!/ezpzmealz/status/971054566799171584"/>
    <m/>
    <m/>
    <s v="971054566799171584"/>
    <m/>
    <b v="0"/>
    <n v="0"/>
    <s v=""/>
    <b v="0"/>
    <s v="en"/>
    <m/>
    <s v=""/>
    <b v="0"/>
    <n v="96"/>
    <s v="970693040993161216"/>
    <s v="Our Scheduling App"/>
    <b v="0"/>
    <s v="970693040993161216"/>
    <s v="Tweet"/>
    <n v="0"/>
    <n v="0"/>
    <m/>
    <m/>
    <m/>
    <m/>
    <m/>
    <m/>
    <m/>
    <m/>
    <n v="1"/>
    <s v="17"/>
    <s v="17"/>
    <m/>
    <m/>
    <m/>
    <m/>
    <m/>
    <m/>
    <m/>
    <m/>
    <m/>
  </r>
  <r>
    <s v="thebizfasttrack"/>
    <s v="thebizfasttrack"/>
    <m/>
    <m/>
    <m/>
    <m/>
    <m/>
    <m/>
    <m/>
    <m/>
    <s v="No"/>
    <n v="73"/>
    <m/>
    <m/>
    <x v="1"/>
    <d v="2018-03-06T16:11:04"/>
    <s v="LinkedIn Lead Generation Help - How to tell if you need it + where to find it  https://t.co/rYG7AUBHEs #linkedin #leadgeneration #socialselling https://t.co/IVuiHZ2AFC"/>
    <s v="https://buff.ly/2oX1SMH"/>
    <s v="buff.ly"/>
    <x v="21"/>
    <s v="https://pbs.twimg.com/media/DXnh5diXkAAlA0m.jpg"/>
    <s v="https://pbs.twimg.com/media/DXnh5diXkAAlA0m.jpg"/>
    <x v="34"/>
    <s v="https://twitter.com/#!/thebizfasttrack/status/971055574329778177"/>
    <m/>
    <m/>
    <s v="971055574329778177"/>
    <m/>
    <b v="0"/>
    <n v="0"/>
    <s v=""/>
    <b v="0"/>
    <s v="en"/>
    <m/>
    <s v=""/>
    <b v="0"/>
    <n v="0"/>
    <s v=""/>
    <s v="Buffer"/>
    <b v="0"/>
    <s v="971055574329778177"/>
    <s v="Tweet"/>
    <n v="0"/>
    <n v="0"/>
    <m/>
    <m/>
    <m/>
    <m/>
    <m/>
    <m/>
    <m/>
    <m/>
    <n v="1"/>
    <s v="1"/>
    <s v="1"/>
    <n v="1"/>
    <n v="5.5555555555555554"/>
    <n v="0"/>
    <n v="0"/>
    <n v="0"/>
    <n v="0"/>
    <n v="17"/>
    <n v="94.444444444444443"/>
    <n v="18"/>
  </r>
  <r>
    <s v="bloggertribe"/>
    <s v="includedco"/>
    <m/>
    <m/>
    <m/>
    <m/>
    <m/>
    <m/>
    <m/>
    <m/>
    <s v="No"/>
    <n v="74"/>
    <m/>
    <m/>
    <x v="0"/>
    <d v="2018-03-06T16:20:52"/>
    <s v="RT @lastbabyboomer: Tips for “selling into #coworking spaces”. https://t.co/TLhyg7EFw6 via @includedco #socialselling https://t.co/5VmN9M1j…"/>
    <s v="https://included.co/tips-selling-coworking-spaces/"/>
    <s v="included.co"/>
    <x v="23"/>
    <m/>
    <s v="http://pbs.twimg.com/profile_images/873249293192146944/O37vo1Jq_normal.jpg"/>
    <x v="35"/>
    <s v="https://twitter.com/#!/bloggertribe/status/971058040387416064"/>
    <m/>
    <m/>
    <s v="971058040387416064"/>
    <m/>
    <b v="0"/>
    <n v="0"/>
    <s v=""/>
    <b v="0"/>
    <s v="en"/>
    <m/>
    <s v=""/>
    <b v="0"/>
    <n v="96"/>
    <s v="970693040993161216"/>
    <s v="Twitter Web Client"/>
    <b v="0"/>
    <s v="970693040993161216"/>
    <s v="Tweet"/>
    <n v="0"/>
    <n v="0"/>
    <m/>
    <m/>
    <m/>
    <m/>
    <m/>
    <m/>
    <m/>
    <m/>
    <n v="1"/>
    <s v="17"/>
    <s v="17"/>
    <m/>
    <m/>
    <m/>
    <m/>
    <m/>
    <m/>
    <m/>
    <m/>
    <m/>
  </r>
  <r>
    <s v="cumulusproducts"/>
    <s v="cumulusproducts"/>
    <m/>
    <m/>
    <m/>
    <m/>
    <m/>
    <m/>
    <m/>
    <m/>
    <s v="No"/>
    <n v="76"/>
    <m/>
    <m/>
    <x v="1"/>
    <d v="2018-03-06T16:21:03"/>
    <s v="This 1 Mistake on LinkedIn Makes You Look Like a Narcissist https://t.co/azniDfOybb #linkedin #socialselling https://t.co/tEtQ6yWLAI"/>
    <s v="https://buff.ly/2oUtmCl"/>
    <s v="buff.ly"/>
    <x v="26"/>
    <s v="https://pbs.twimg.com/media/DXnkLwBX0AAmDbj.jpg"/>
    <s v="https://pbs.twimg.com/media/DXnkLwBX0AAmDbj.jpg"/>
    <x v="36"/>
    <s v="https://twitter.com/#!/cumulusproducts/status/971058086898171909"/>
    <m/>
    <m/>
    <s v="971058086898171909"/>
    <m/>
    <b v="0"/>
    <n v="0"/>
    <s v=""/>
    <b v="0"/>
    <s v="en"/>
    <m/>
    <s v=""/>
    <b v="0"/>
    <n v="0"/>
    <s v=""/>
    <s v="Buffer"/>
    <b v="0"/>
    <s v="971058086898171909"/>
    <s v="Tweet"/>
    <n v="0"/>
    <n v="0"/>
    <m/>
    <m/>
    <m/>
    <m/>
    <m/>
    <m/>
    <m/>
    <m/>
    <n v="1"/>
    <s v="1"/>
    <s v="1"/>
    <n v="1"/>
    <n v="7.6923076923076925"/>
    <n v="1"/>
    <n v="7.6923076923076925"/>
    <n v="0"/>
    <n v="0"/>
    <n v="11"/>
    <n v="84.615384615384613"/>
    <n v="13"/>
  </r>
  <r>
    <s v="waeljose"/>
    <s v="micadam"/>
    <m/>
    <m/>
    <m/>
    <m/>
    <m/>
    <m/>
    <m/>
    <m/>
    <s v="No"/>
    <n v="77"/>
    <m/>
    <m/>
    <x v="0"/>
    <d v="2018-03-06T16:22:13"/>
    <s v="RT @micadam: 24 #Twitter #Sales Triggers To Help You Achieve Social Selling Success_x000a_http://t.co/jsgkTufDRk #socialselling http://t.co/LsVyb…"/>
    <s v="https://www.linkedin.com/pulse/24-twitter-sales-triggers-help-you-achieve-social-selling-mic-adam?utm_content=buffer44c15&amp;utm_medium=social&amp;utm_source=twitter.com&amp;utm_campaign=buffer"/>
    <s v="linkedin.com"/>
    <x v="29"/>
    <m/>
    <s v="http://pbs.twimg.com/profile_images/558340250473218048/IwoA37_b_normal.jpeg"/>
    <x v="37"/>
    <s v="https://twitter.com/#!/waeljose/status/971058379069296643"/>
    <m/>
    <m/>
    <s v="971058379069296643"/>
    <m/>
    <b v="0"/>
    <n v="0"/>
    <s v=""/>
    <b v="0"/>
    <s v="en"/>
    <m/>
    <s v=""/>
    <b v="0"/>
    <n v="528"/>
    <s v="600270007122206720"/>
    <s v="Twitter for iPhone"/>
    <b v="0"/>
    <s v="600270007122206720"/>
    <s v="Tweet"/>
    <n v="0"/>
    <n v="0"/>
    <m/>
    <m/>
    <m/>
    <m/>
    <m/>
    <m/>
    <m/>
    <m/>
    <n v="2"/>
    <s v="5"/>
    <s v="5"/>
    <n v="1"/>
    <n v="7.1428571428571432"/>
    <n v="0"/>
    <n v="0"/>
    <n v="0"/>
    <n v="0"/>
    <n v="13"/>
    <n v="92.857142857142861"/>
    <n v="14"/>
  </r>
  <r>
    <s v="waeljose"/>
    <s v="micadam"/>
    <m/>
    <m/>
    <m/>
    <m/>
    <m/>
    <m/>
    <m/>
    <m/>
    <s v="No"/>
    <n v="78"/>
    <m/>
    <m/>
    <x v="0"/>
    <d v="2018-03-06T16:22:20"/>
    <s v="RT @micadam: Are you using introductions as your cornerstone of social selling_x000a_https://t.co/jZcItvtpIf_x000a_#sales #socialselling #leadgen"/>
    <s v="https://www.linkedin.com/pulse/introductions-cornerstone-social-selling-mic-adam"/>
    <s v="linkedin.com"/>
    <x v="30"/>
    <m/>
    <s v="http://pbs.twimg.com/profile_images/558340250473218048/IwoA37_b_normal.jpeg"/>
    <x v="38"/>
    <s v="https://twitter.com/#!/waeljose/status/971058408886620160"/>
    <m/>
    <m/>
    <s v="971058408886620160"/>
    <m/>
    <b v="0"/>
    <n v="0"/>
    <s v=""/>
    <b v="0"/>
    <s v="en"/>
    <m/>
    <s v=""/>
    <b v="0"/>
    <n v="2"/>
    <s v="971057520805601282"/>
    <s v="Twitter for iPhone"/>
    <b v="0"/>
    <s v="971057520805601282"/>
    <s v="Tweet"/>
    <n v="0"/>
    <n v="0"/>
    <m/>
    <m/>
    <m/>
    <m/>
    <m/>
    <m/>
    <m/>
    <m/>
    <n v="2"/>
    <s v="5"/>
    <s v="5"/>
    <n v="1"/>
    <n v="6.666666666666667"/>
    <n v="0"/>
    <n v="0"/>
    <n v="0"/>
    <n v="0"/>
    <n v="14"/>
    <n v="93.333333333333329"/>
    <n v="15"/>
  </r>
  <r>
    <s v="roberts_ben_m"/>
    <s v="roberts_ben_m"/>
    <m/>
    <m/>
    <m/>
    <m/>
    <m/>
    <m/>
    <m/>
    <m/>
    <s v="No"/>
    <n v="79"/>
    <m/>
    <m/>
    <x v="1"/>
    <d v="2018-03-06T15:57:12"/>
    <s v="Why selling on Social Media isn't the same as Social Selling https://t.co/k98t05n1s0 #socialselling #socialmedia #selling #socialmediamarketing https://t.co/iALQjxoglY"/>
    <s v="https://buff.ly/2I7pc2M"/>
    <s v="buff.ly"/>
    <x v="31"/>
    <s v="https://pbs.twimg.com/media/DXneuF0X0AA5ZLr.jpg"/>
    <s v="https://pbs.twimg.com/media/DXneuF0X0AA5ZLr.jpg"/>
    <x v="39"/>
    <s v="https://twitter.com/#!/roberts_ben_m/status/971052082810834946"/>
    <m/>
    <m/>
    <s v="971052082810834946"/>
    <m/>
    <b v="0"/>
    <n v="3"/>
    <s v=""/>
    <b v="0"/>
    <s v="en"/>
    <m/>
    <s v=""/>
    <b v="0"/>
    <n v="1"/>
    <s v=""/>
    <s v="Buffer"/>
    <b v="0"/>
    <s v="971052082810834946"/>
    <s v="Tweet"/>
    <n v="0"/>
    <n v="0"/>
    <m/>
    <m/>
    <m/>
    <m/>
    <m/>
    <m/>
    <m/>
    <m/>
    <n v="1"/>
    <s v="99"/>
    <s v="99"/>
    <n v="0"/>
    <n v="0"/>
    <n v="0"/>
    <n v="0"/>
    <n v="0"/>
    <n v="0"/>
    <n v="15"/>
    <n v="100"/>
    <n v="15"/>
  </r>
  <r>
    <s v="carikluger"/>
    <s v="roberts_ben_m"/>
    <m/>
    <m/>
    <m/>
    <m/>
    <m/>
    <m/>
    <m/>
    <m/>
    <s v="No"/>
    <n v="80"/>
    <m/>
    <m/>
    <x v="0"/>
    <d v="2018-03-06T16:24:03"/>
    <s v="RT @Roberts_Ben_M: Why selling on Social Media isn't the same as Social Selling https://t.co/k98t05n1s0 #socialselling #socialmedia #sellin…"/>
    <s v="https://buff.ly/2I7pc2M"/>
    <s v="buff.ly"/>
    <x v="32"/>
    <m/>
    <s v="http://pbs.twimg.com/profile_images/3117804713/80c7c5200dd70753dc75e031576af96c_normal.jpeg"/>
    <x v="40"/>
    <s v="https://twitter.com/#!/carikluger/status/971058838312022016"/>
    <m/>
    <m/>
    <s v="971058838312022016"/>
    <m/>
    <b v="0"/>
    <n v="0"/>
    <s v=""/>
    <b v="0"/>
    <s v="en"/>
    <m/>
    <s v=""/>
    <b v="0"/>
    <n v="1"/>
    <s v="971052082810834946"/>
    <s v="Twitter for iPhone"/>
    <b v="0"/>
    <s v="971052082810834946"/>
    <s v="Tweet"/>
    <n v="0"/>
    <n v="0"/>
    <m/>
    <m/>
    <m/>
    <m/>
    <m/>
    <m/>
    <m/>
    <m/>
    <n v="1"/>
    <s v="99"/>
    <s v="99"/>
    <n v="0"/>
    <n v="0"/>
    <n v="0"/>
    <n v="0"/>
    <n v="0"/>
    <n v="0"/>
    <n v="16"/>
    <n v="100"/>
    <n v="16"/>
  </r>
  <r>
    <s v="marketingkelly"/>
    <s v="marketingkelly"/>
    <m/>
    <m/>
    <m/>
    <m/>
    <m/>
    <m/>
    <m/>
    <m/>
    <s v="No"/>
    <n v="81"/>
    <m/>
    <m/>
    <x v="1"/>
    <d v="2018-03-06T16:25:15"/>
    <s v="LinkedIn Lead Generation Help - How to tell if you need it + where to find it  https://t.co/9iF7LcsJeP #linkedin #leadgeneration #socialselling https://t.co/2oBYriOmp6"/>
    <s v="https://buff.ly/2EUypuk"/>
    <s v="buff.ly"/>
    <x v="21"/>
    <s v="https://pbs.twimg.com/media/DXnlI-1VQAANg8U.jpg"/>
    <s v="https://pbs.twimg.com/media/DXnlI-1VQAANg8U.jpg"/>
    <x v="41"/>
    <s v="https://twitter.com/#!/marketingkelly/status/971059140620640257"/>
    <m/>
    <m/>
    <s v="971059140620640257"/>
    <m/>
    <b v="0"/>
    <n v="0"/>
    <s v=""/>
    <b v="0"/>
    <s v="en"/>
    <m/>
    <s v=""/>
    <b v="0"/>
    <n v="0"/>
    <s v=""/>
    <s v="Buffer"/>
    <b v="0"/>
    <s v="971059140620640257"/>
    <s v="Tweet"/>
    <n v="0"/>
    <n v="0"/>
    <m/>
    <m/>
    <m/>
    <m/>
    <m/>
    <m/>
    <m/>
    <m/>
    <n v="1"/>
    <s v="1"/>
    <s v="1"/>
    <n v="1"/>
    <n v="5.5555555555555554"/>
    <n v="0"/>
    <n v="0"/>
    <n v="0"/>
    <n v="0"/>
    <n v="17"/>
    <n v="94.444444444444443"/>
    <n v="18"/>
  </r>
  <r>
    <s v="sharerussharing"/>
    <s v="tonyrestell"/>
    <m/>
    <m/>
    <m/>
    <m/>
    <m/>
    <m/>
    <m/>
    <m/>
    <s v="No"/>
    <n v="82"/>
    <m/>
    <m/>
    <x v="0"/>
    <d v="2018-03-06T16:25:45"/>
    <s v="RT @tonyrestell: For Small Business Owners + Managers: free training session on using #SocialMedia for lead generation https://t.co/lnWvFwr…"/>
    <m/>
    <m/>
    <x v="33"/>
    <m/>
    <s v="http://pbs.twimg.com/profile_images/869468028550905856/7PCYmSGW_normal.jpg"/>
    <x v="42"/>
    <s v="https://twitter.com/#!/sharerussharing/status/971059266365870081"/>
    <m/>
    <m/>
    <s v="971059266365870081"/>
    <m/>
    <b v="0"/>
    <n v="0"/>
    <s v=""/>
    <b v="0"/>
    <s v="en"/>
    <m/>
    <s v=""/>
    <b v="0"/>
    <n v="96"/>
    <s v="934152465263579136"/>
    <s v="Twitter Web Client"/>
    <b v="0"/>
    <s v="934152465263579136"/>
    <s v="Tweet"/>
    <n v="0"/>
    <n v="0"/>
    <m/>
    <m/>
    <m/>
    <m/>
    <m/>
    <m/>
    <m/>
    <m/>
    <n v="1"/>
    <s v="63"/>
    <s v="63"/>
    <n v="2"/>
    <n v="12.5"/>
    <n v="0"/>
    <n v="0"/>
    <n v="0"/>
    <n v="0"/>
    <n v="14"/>
    <n v="87.5"/>
    <n v="16"/>
  </r>
  <r>
    <s v="making_of_a_mom"/>
    <s v="includedco"/>
    <m/>
    <m/>
    <m/>
    <m/>
    <m/>
    <m/>
    <m/>
    <m/>
    <s v="No"/>
    <n v="83"/>
    <m/>
    <m/>
    <x v="0"/>
    <d v="2018-03-06T16:27:36"/>
    <s v="RT @lastbabyboomer: Tips for “selling into #coworking spaces”. https://t.co/TLhyg7EFw6 via @includedco #socialselling https://t.co/5VmN9M1j…"/>
    <s v="https://included.co/tips-selling-coworking-spaces/"/>
    <s v="included.co"/>
    <x v="23"/>
    <m/>
    <s v="http://pbs.twimg.com/profile_images/948396372570513408/bjP6RlLm_normal.jpg"/>
    <x v="43"/>
    <s v="https://twitter.com/#!/making_of_a_mom/status/971059734856990721"/>
    <m/>
    <m/>
    <s v="971059734856990721"/>
    <m/>
    <b v="0"/>
    <n v="0"/>
    <s v=""/>
    <b v="0"/>
    <s v="en"/>
    <m/>
    <s v=""/>
    <b v="0"/>
    <n v="96"/>
    <s v="970693040993161216"/>
    <s v="Twitter Lite"/>
    <b v="0"/>
    <s v="970693040993161216"/>
    <s v="Tweet"/>
    <n v="0"/>
    <n v="0"/>
    <m/>
    <m/>
    <m/>
    <m/>
    <m/>
    <m/>
    <m/>
    <m/>
    <n v="1"/>
    <s v="17"/>
    <s v="17"/>
    <m/>
    <m/>
    <m/>
    <m/>
    <m/>
    <m/>
    <m/>
    <m/>
    <m/>
  </r>
  <r>
    <s v="kashinaritsuika"/>
    <s v="mikequindazzi"/>
    <m/>
    <m/>
    <m/>
    <m/>
    <m/>
    <m/>
    <m/>
    <m/>
    <s v="No"/>
    <n v="85"/>
    <m/>
    <m/>
    <x v="0"/>
    <d v="2018-03-06T16:31:39"/>
    <s v="RT @MikeQuindazzi: A record 1.2 trillion #digital photos last year — thanks to the rise of #smartphones and #SocialMedia. #mobileapps #ecom…"/>
    <m/>
    <m/>
    <x v="14"/>
    <m/>
    <s v="http://pbs.twimg.com/profile_images/924412743918215170/2tsQNVJv_normal.jpg"/>
    <x v="44"/>
    <s v="https://twitter.com/#!/kashinaritsuika/status/971060752030355456"/>
    <m/>
    <m/>
    <s v="971060752030355456"/>
    <m/>
    <b v="0"/>
    <n v="0"/>
    <s v=""/>
    <b v="0"/>
    <s v="en"/>
    <m/>
    <s v=""/>
    <b v="0"/>
    <n v="101"/>
    <s v="970962702863609857"/>
    <s v="Twitter Web Client"/>
    <b v="0"/>
    <s v="970962702863609857"/>
    <s v="Tweet"/>
    <n v="0"/>
    <n v="0"/>
    <m/>
    <m/>
    <m/>
    <m/>
    <m/>
    <m/>
    <m/>
    <m/>
    <n v="1"/>
    <s v="28"/>
    <s v="28"/>
    <n v="0"/>
    <n v="0"/>
    <n v="0"/>
    <n v="0"/>
    <n v="0"/>
    <n v="0"/>
    <n v="21"/>
    <n v="100"/>
    <n v="21"/>
  </r>
  <r>
    <s v="dhaliwalkcgmai1"/>
    <s v="alexander_low"/>
    <m/>
    <m/>
    <m/>
    <m/>
    <m/>
    <m/>
    <m/>
    <m/>
    <s v="No"/>
    <n v="86"/>
    <m/>
    <m/>
    <x v="0"/>
    <d v="2018-03-06T16:31:51"/>
    <s v="RT @DigitalLeadersA: Do you back yourself to make that leap? – by @Alexander_Low via @digitalleadersA   https://t.co/BMP5vZGpFq #personalde…"/>
    <s v="https://buff.ly/2EW6t8D"/>
    <s v="buff.ly"/>
    <x v="34"/>
    <m/>
    <s v="http://pbs.twimg.com/profile_images/966307684818370562/f-uRlZ-1_normal.jpg"/>
    <x v="45"/>
    <s v="https://twitter.com/#!/dhaliwalkcgmai1/status/971060802487705600"/>
    <m/>
    <m/>
    <s v="971060802487705600"/>
    <m/>
    <b v="0"/>
    <n v="0"/>
    <s v=""/>
    <b v="0"/>
    <s v="en"/>
    <m/>
    <s v=""/>
    <b v="0"/>
    <n v="1"/>
    <s v="971053810658496513"/>
    <s v="Twitter for iPhone"/>
    <b v="0"/>
    <s v="971053810658496513"/>
    <s v="Tweet"/>
    <n v="0"/>
    <n v="0"/>
    <m/>
    <m/>
    <m/>
    <m/>
    <m/>
    <m/>
    <m/>
    <m/>
    <n v="1"/>
    <s v="2"/>
    <s v="2"/>
    <m/>
    <m/>
    <m/>
    <m/>
    <m/>
    <m/>
    <m/>
    <m/>
    <m/>
  </r>
  <r>
    <s v="djenadsidibe"/>
    <s v="mikeschiemer"/>
    <m/>
    <m/>
    <m/>
    <m/>
    <m/>
    <m/>
    <m/>
    <m/>
    <s v="No"/>
    <n v="88"/>
    <m/>
    <m/>
    <x v="0"/>
    <d v="2018-03-06T15:40:27"/>
    <s v="RT @MikeSchiemer: 6 Twitter Tips For Social Selling https://t.co/OJ2taKNCIu / #Twitter #SocialSelling #SocialMedia #SMM #CMO https://t.co/g…"/>
    <s v="http://www.myfrugalbusiness.com/2017/01/twitter-tips-tricks-social-selling-smm.html"/>
    <s v="myfrugalbusiness.com"/>
    <x v="11"/>
    <m/>
    <s v="http://pbs.twimg.com/profile_images/975326040577986560/y_RzaOCu_normal.jpg"/>
    <x v="46"/>
    <s v="https://twitter.com/#!/djenadsidibe/status/971047869724745728"/>
    <m/>
    <m/>
    <s v="971047869724745728"/>
    <m/>
    <b v="0"/>
    <n v="0"/>
    <s v=""/>
    <b v="0"/>
    <s v="en"/>
    <m/>
    <s v=""/>
    <b v="0"/>
    <n v="7"/>
    <s v="970932088433147904"/>
    <s v="Twitter for Android"/>
    <b v="0"/>
    <s v="970932088433147904"/>
    <s v="Tweet"/>
    <n v="0"/>
    <n v="0"/>
    <m/>
    <m/>
    <m/>
    <m/>
    <m/>
    <m/>
    <m/>
    <m/>
    <n v="2"/>
    <s v="2"/>
    <s v="6"/>
    <n v="0"/>
    <n v="0"/>
    <n v="0"/>
    <n v="0"/>
    <n v="0"/>
    <n v="0"/>
    <n v="13"/>
    <n v="100"/>
    <n v="13"/>
  </r>
  <r>
    <s v="djenadsidibe"/>
    <s v="mikeschiemer"/>
    <m/>
    <m/>
    <m/>
    <m/>
    <m/>
    <m/>
    <m/>
    <m/>
    <s v="No"/>
    <n v="89"/>
    <m/>
    <m/>
    <x v="0"/>
    <d v="2018-03-06T15:41:27"/>
    <s v="RT @MikeSchiemer: 10 Social Media Marketing Mistakes To Avoid Making https://t.co/F9Ba9pmEtE / #SocialMediaMarketing #SocialSelling #Social…"/>
    <s v="http://www.myfrugalbusiness.com/2017/11/social-media-marketing-mistakes-avoid.html"/>
    <s v="myfrugalbusiness.com"/>
    <x v="35"/>
    <m/>
    <s v="http://pbs.twimg.com/profile_images/975326040577986560/y_RzaOCu_normal.jpg"/>
    <x v="47"/>
    <s v="https://twitter.com/#!/djenadsidibe/status/971048118799208450"/>
    <m/>
    <m/>
    <s v="971048118799208450"/>
    <m/>
    <b v="0"/>
    <n v="0"/>
    <s v=""/>
    <b v="0"/>
    <s v="en"/>
    <m/>
    <s v=""/>
    <b v="0"/>
    <n v="5"/>
    <s v="970886780420591617"/>
    <s v="Twitter for Android"/>
    <b v="0"/>
    <s v="970886780420591617"/>
    <s v="Tweet"/>
    <n v="0"/>
    <n v="0"/>
    <m/>
    <m/>
    <m/>
    <m/>
    <m/>
    <m/>
    <m/>
    <m/>
    <n v="2"/>
    <s v="2"/>
    <s v="6"/>
    <n v="0"/>
    <n v="0"/>
    <n v="1"/>
    <n v="7.6923076923076925"/>
    <n v="0"/>
    <n v="0"/>
    <n v="12"/>
    <n v="92.307692307692307"/>
    <n v="13"/>
  </r>
  <r>
    <s v="djenadsidibe"/>
    <s v="alexander_low"/>
    <m/>
    <m/>
    <m/>
    <m/>
    <m/>
    <m/>
    <m/>
    <m/>
    <s v="No"/>
    <n v="90"/>
    <m/>
    <m/>
    <x v="0"/>
    <d v="2018-03-06T16:00:52"/>
    <s v="RT @Timothy_Hughes: What makes a social-centric business? This infographic will show you https://t.co/hZbmhY79z3 by @Alexander_Low #socials…"/>
    <s v="http://www.social-experts.net/makes-business-social-centric/?utm_content=buffer54807&amp;utm_medium=social&amp;utm_source=twitter.com&amp;utm_campaign=buffer"/>
    <s v="social-experts.net"/>
    <x v="34"/>
    <m/>
    <s v="http://pbs.twimg.com/profile_images/975326040577986560/y_RzaOCu_normal.jpg"/>
    <x v="48"/>
    <s v="https://twitter.com/#!/djenadsidibe/status/971053005666742272"/>
    <m/>
    <m/>
    <s v="971053005666742272"/>
    <m/>
    <b v="0"/>
    <n v="0"/>
    <s v=""/>
    <b v="0"/>
    <s v="en"/>
    <m/>
    <s v=""/>
    <b v="0"/>
    <n v="27"/>
    <s v="970844419179114502"/>
    <s v="Twitter for Android"/>
    <b v="0"/>
    <s v="970844419179114502"/>
    <s v="Tweet"/>
    <n v="0"/>
    <n v="0"/>
    <m/>
    <m/>
    <m/>
    <m/>
    <m/>
    <m/>
    <m/>
    <m/>
    <n v="1"/>
    <s v="2"/>
    <s v="2"/>
    <m/>
    <m/>
    <m/>
    <m/>
    <m/>
    <m/>
    <m/>
    <m/>
    <m/>
  </r>
  <r>
    <s v="djenadsidibe"/>
    <s v="schiemermktng"/>
    <m/>
    <m/>
    <m/>
    <m/>
    <m/>
    <m/>
    <m/>
    <m/>
    <s v="No"/>
    <n v="92"/>
    <m/>
    <m/>
    <x v="0"/>
    <d v="2018-03-06T16:31:56"/>
    <s v="RT @SchiemerMktng: 10 Terrific Social Media Marketing Tips https://t.co/bpsU5xOf0q / #SMM #SocialMediaMarketing #SocialSelling https://t.co…"/>
    <s v="http://www.myfrugalbusiness.com/2015/09/tips-social-media-marketing-mike-schiemer.html"/>
    <s v="myfrugalbusiness.com"/>
    <x v="36"/>
    <m/>
    <s v="http://pbs.twimg.com/profile_images/975326040577986560/y_RzaOCu_normal.jpg"/>
    <x v="49"/>
    <s v="https://twitter.com/#!/djenadsidibe/status/971060825225072640"/>
    <m/>
    <m/>
    <s v="971060825225072640"/>
    <m/>
    <b v="0"/>
    <n v="0"/>
    <s v=""/>
    <b v="0"/>
    <s v="en"/>
    <m/>
    <s v=""/>
    <b v="0"/>
    <n v="2"/>
    <s v="971039660263788545"/>
    <s v="Twitter for Android"/>
    <b v="0"/>
    <s v="971039660263788545"/>
    <s v="Tweet"/>
    <n v="0"/>
    <n v="0"/>
    <m/>
    <m/>
    <m/>
    <m/>
    <m/>
    <m/>
    <m/>
    <m/>
    <n v="1"/>
    <s v="2"/>
    <s v="6"/>
    <n v="1"/>
    <n v="9.0909090909090917"/>
    <n v="0"/>
    <n v="0"/>
    <n v="0"/>
    <n v="0"/>
    <n v="10"/>
    <n v="90.909090909090907"/>
    <n v="11"/>
  </r>
  <r>
    <s v="gusyounis"/>
    <s v="gusyounis"/>
    <m/>
    <m/>
    <m/>
    <m/>
    <m/>
    <m/>
    <m/>
    <m/>
    <s v="No"/>
    <n v="93"/>
    <m/>
    <m/>
    <x v="1"/>
    <d v="2018-03-06T16:32:00"/>
    <s v="9 #Sales Enablement Tools You Need to Use to Fuel Business Growth &amp;gt;&amp;gt; https://t.co/q7gcdzetXy_x000a__x000a_#B2B #SocialSelling"/>
    <s v="https://buff.ly/2FhlQfS"/>
    <s v="buff.ly"/>
    <x v="37"/>
    <m/>
    <s v="http://pbs.twimg.com/profile_images/970592069482893312/rX6rF211_normal.jpg"/>
    <x v="50"/>
    <s v="https://twitter.com/#!/gusyounis/status/971060841641598976"/>
    <m/>
    <m/>
    <s v="971060841641598976"/>
    <m/>
    <b v="0"/>
    <n v="1"/>
    <s v=""/>
    <b v="0"/>
    <s v="en"/>
    <m/>
    <s v=""/>
    <b v="0"/>
    <n v="0"/>
    <s v=""/>
    <s v="Buffer"/>
    <b v="0"/>
    <s v="971060841641598976"/>
    <s v="Tweet"/>
    <n v="0"/>
    <n v="0"/>
    <m/>
    <m/>
    <m/>
    <m/>
    <m/>
    <m/>
    <m/>
    <m/>
    <n v="1"/>
    <s v="1"/>
    <s v="1"/>
    <n v="0"/>
    <n v="0"/>
    <n v="0"/>
    <n v="0"/>
    <n v="0"/>
    <n v="0"/>
    <n v="16"/>
    <n v="100"/>
    <n v="16"/>
  </r>
  <r>
    <s v="wiredprworks"/>
    <s v="wiredprworks"/>
    <m/>
    <m/>
    <m/>
    <m/>
    <m/>
    <m/>
    <m/>
    <m/>
    <s v="No"/>
    <n v="94"/>
    <m/>
    <m/>
    <x v="1"/>
    <d v="2018-03-06T16:33:45"/>
    <s v="Next Event 3/8 #SocialSelling for #Eventprofs #meetNEXT_x000a_Thanks to MPI | Chicago Area Chapter for the opportunity to share ways to Power Up, Speed Up and Lead Up RN! https://t.co/HXemrelOiN"/>
    <s v="https://lnkd.in/eCa4Ek3"/>
    <s v="lnkd.in"/>
    <x v="38"/>
    <m/>
    <s v="http://pbs.twimg.com/profile_images/943259054260047873/JzV81Z2__normal.jpg"/>
    <x v="51"/>
    <s v="https://twitter.com/#!/wiredprworks/status/971061279749279744"/>
    <m/>
    <m/>
    <s v="971061279749279744"/>
    <m/>
    <b v="0"/>
    <n v="1"/>
    <s v=""/>
    <b v="0"/>
    <s v="en"/>
    <m/>
    <s v=""/>
    <b v="0"/>
    <n v="0"/>
    <s v=""/>
    <s v="LinkedIn"/>
    <b v="0"/>
    <s v="971061279749279744"/>
    <s v="Tweet"/>
    <n v="0"/>
    <n v="0"/>
    <m/>
    <m/>
    <m/>
    <m/>
    <m/>
    <m/>
    <m/>
    <m/>
    <n v="1"/>
    <s v="1"/>
    <s v="1"/>
    <n v="1"/>
    <n v="3.4482758620689653"/>
    <n v="0"/>
    <n v="0"/>
    <n v="0"/>
    <n v="0"/>
    <n v="28"/>
    <n v="96.551724137931032"/>
    <n v="29"/>
  </r>
  <r>
    <s v="eficiens"/>
    <s v="emarketing_fr"/>
    <m/>
    <m/>
    <m/>
    <m/>
    <m/>
    <m/>
    <m/>
    <m/>
    <s v="No"/>
    <n v="95"/>
    <m/>
    <m/>
    <x v="0"/>
    <d v="2018-03-06T09:30:09"/>
    <s v="itw @kokasexton par @Emarketing_fr - &quot;Pour construire un programme de social selling réussi, l'équipe marketing doit être au point sur sa stratégie de content marketing&quot; #SocialSelling https://t.co/dXtdV1ki4z https://t.co/9cDzqfNDiw"/>
    <s v="https://buff.ly/2F56dIe"/>
    <s v="buff.ly"/>
    <x v="0"/>
    <s v="https://pbs.twimg.com/media/DXmGIrkUQAIj4nx.jpg"/>
    <s v="https://pbs.twimg.com/media/DXmGIrkUQAIj4nx.jpg"/>
    <x v="52"/>
    <s v="https://twitter.com/#!/eficiens/status/970954680145793024"/>
    <m/>
    <m/>
    <s v="970954680145793024"/>
    <m/>
    <b v="0"/>
    <n v="0"/>
    <s v=""/>
    <b v="0"/>
    <s v="fr"/>
    <m/>
    <s v=""/>
    <b v="0"/>
    <n v="1"/>
    <s v=""/>
    <s v="Buffer"/>
    <b v="0"/>
    <s v="970954680145793024"/>
    <s v="Retweet"/>
    <n v="0"/>
    <n v="0"/>
    <m/>
    <m/>
    <m/>
    <m/>
    <m/>
    <m/>
    <m/>
    <m/>
    <n v="1"/>
    <s v="21"/>
    <s v="21"/>
    <m/>
    <m/>
    <m/>
    <m/>
    <m/>
    <m/>
    <m/>
    <m/>
    <m/>
  </r>
  <r>
    <s v="akaeserge"/>
    <s v="eficiens"/>
    <m/>
    <m/>
    <m/>
    <m/>
    <m/>
    <m/>
    <m/>
    <m/>
    <s v="No"/>
    <n v="97"/>
    <m/>
    <m/>
    <x v="0"/>
    <d v="2018-03-06T16:35:31"/>
    <s v="RT @Eficiens: itw @kokasexton par @Emarketing_fr - &quot;Pour construire un programme de social selling réussi, l'équipe marketing doit être au…"/>
    <m/>
    <m/>
    <x v="34"/>
    <m/>
    <s v="http://pbs.twimg.com/profile_images/934867755098132480/Pm7kwG45_normal.jpg"/>
    <x v="53"/>
    <s v="https://twitter.com/#!/akaeserge/status/971061725050081285"/>
    <m/>
    <m/>
    <s v="971061725050081285"/>
    <m/>
    <b v="0"/>
    <n v="0"/>
    <s v=""/>
    <b v="0"/>
    <s v="fr"/>
    <m/>
    <s v=""/>
    <b v="0"/>
    <n v="1"/>
    <s v="970954680145793024"/>
    <s v="Twitter for iPhone"/>
    <b v="0"/>
    <s v="970954680145793024"/>
    <s v="Tweet"/>
    <n v="0"/>
    <n v="0"/>
    <m/>
    <m/>
    <m/>
    <m/>
    <m/>
    <m/>
    <m/>
    <m/>
    <n v="1"/>
    <s v="21"/>
    <s v="21"/>
    <m/>
    <m/>
    <m/>
    <m/>
    <m/>
    <m/>
    <m/>
    <m/>
    <m/>
  </r>
  <r>
    <s v="consumerscu"/>
    <s v="consumerscu"/>
    <m/>
    <m/>
    <m/>
    <m/>
    <m/>
    <m/>
    <m/>
    <m/>
    <s v="No"/>
    <n v="100"/>
    <m/>
    <m/>
    <x v="1"/>
    <d v="2018-03-06T16:36:19"/>
    <s v="#SocialSelling for a winning member experience!  Our #Training team rocks! #InsideConsumersCU https://t.co/8dwdVpVk4o"/>
    <m/>
    <m/>
    <x v="39"/>
    <s v="https://pbs.twimg.com/media/DXnnrXbXkAIIAhk.jpg"/>
    <s v="https://pbs.twimg.com/media/DXnnrXbXkAIIAhk.jpg"/>
    <x v="54"/>
    <s v="https://twitter.com/#!/consumerscu/status/971061928905920512"/>
    <m/>
    <m/>
    <s v="971061928905920512"/>
    <m/>
    <b v="0"/>
    <n v="0"/>
    <s v=""/>
    <b v="0"/>
    <s v="en"/>
    <m/>
    <s v=""/>
    <b v="0"/>
    <n v="0"/>
    <s v=""/>
    <s v="Buffer"/>
    <b v="0"/>
    <s v="971061928905920512"/>
    <s v="Tweet"/>
    <n v="0"/>
    <n v="0"/>
    <m/>
    <m/>
    <m/>
    <m/>
    <m/>
    <m/>
    <m/>
    <m/>
    <n v="1"/>
    <s v="1"/>
    <s v="1"/>
    <n v="1"/>
    <n v="9.0909090909090917"/>
    <n v="0"/>
    <n v="0"/>
    <n v="0"/>
    <n v="0"/>
    <n v="10"/>
    <n v="90.909090909090907"/>
    <n v="11"/>
  </r>
  <r>
    <s v="ms_magallanes"/>
    <s v="timothy_hughes"/>
    <m/>
    <m/>
    <m/>
    <m/>
    <m/>
    <m/>
    <m/>
    <m/>
    <s v="No"/>
    <n v="101"/>
    <m/>
    <m/>
    <x v="0"/>
    <d v="2018-03-06T16:39:58"/>
    <s v="RT @Timothy_Hughes: What will you do if somebody asks for their GDPR data? https://t.co/MCGolCchYM by @Timothy_Hughes #emailmarketing #data…"/>
    <s v="http://www.social-experts.net/will-requesting-data-gdpr/?utm_content=bufferc6690&amp;utm_medium=social&amp;utm_source=twitter.com&amp;utm_campaign=buffer"/>
    <s v="social-experts.net"/>
    <x v="40"/>
    <m/>
    <s v="http://pbs.twimg.com/profile_images/730886113955471360/xXmMj8qe_normal.jpg"/>
    <x v="55"/>
    <s v="https://twitter.com/#!/ms_magallanes/status/971062846657384448"/>
    <m/>
    <m/>
    <s v="971062846657384448"/>
    <m/>
    <b v="0"/>
    <n v="0"/>
    <s v=""/>
    <b v="0"/>
    <s v="en"/>
    <m/>
    <s v=""/>
    <b v="0"/>
    <n v="1"/>
    <s v="971058090673164288"/>
    <s v="Twitter Web Client"/>
    <b v="0"/>
    <s v="971058090673164288"/>
    <s v="Tweet"/>
    <n v="0"/>
    <n v="0"/>
    <m/>
    <m/>
    <m/>
    <m/>
    <m/>
    <m/>
    <m/>
    <m/>
    <n v="1"/>
    <s v="2"/>
    <s v="2"/>
    <n v="0"/>
    <n v="0"/>
    <n v="0"/>
    <n v="0"/>
    <n v="0"/>
    <n v="0"/>
    <n v="17"/>
    <n v="100"/>
    <n v="17"/>
  </r>
  <r>
    <s v="etrafficlane"/>
    <s v="etrafficlane"/>
    <m/>
    <m/>
    <m/>
    <m/>
    <m/>
    <m/>
    <m/>
    <m/>
    <s v="No"/>
    <n v="102"/>
    <m/>
    <m/>
    <x v="1"/>
    <d v="2018-03-06T16:40:26"/>
    <s v="Aumenta tus ventas sociales con Linkedin #socialselling #infographics #modernist... - https://t.co/Ez5F5k2D8L"/>
    <s v="http://www.etrafficlane.com/60dollarmiracle/aumenta-tus-ventas-sociales-con-linkedin-socialselling-infographics-modernist"/>
    <s v="etrafficlane.com"/>
    <x v="41"/>
    <m/>
    <s v="http://pbs.twimg.com/profile_images/950844099166441472/jNRGnNTC_normal.jpg"/>
    <x v="56"/>
    <s v="https://twitter.com/#!/etrafficlane/status/971062963149795328"/>
    <m/>
    <m/>
    <s v="971062963149795328"/>
    <m/>
    <b v="0"/>
    <n v="0"/>
    <s v=""/>
    <b v="0"/>
    <s v="es"/>
    <m/>
    <s v=""/>
    <b v="0"/>
    <n v="0"/>
    <s v=""/>
    <s v="eTrafficLane Social"/>
    <b v="0"/>
    <s v="971062963149795328"/>
    <s v="Tweet"/>
    <n v="0"/>
    <n v="0"/>
    <m/>
    <m/>
    <m/>
    <m/>
    <m/>
    <m/>
    <m/>
    <m/>
    <n v="1"/>
    <s v="1"/>
    <s v="1"/>
    <n v="0"/>
    <n v="0"/>
    <n v="0"/>
    <n v="0"/>
    <n v="0"/>
    <n v="0"/>
    <n v="9"/>
    <n v="100"/>
    <n v="9"/>
  </r>
  <r>
    <s v="kanezadiane"/>
    <s v="agencyrktr"/>
    <m/>
    <m/>
    <m/>
    <m/>
    <m/>
    <m/>
    <m/>
    <m/>
    <s v="No"/>
    <n v="103"/>
    <m/>
    <m/>
    <x v="0"/>
    <d v="2018-03-07T15:42:20"/>
    <s v="RT @AgencyRktr: The Digital #Marketing Funnel_x000a_#GrowthHacking #Blogging  #DigitalMarketing [Infographic] #ContentMarketing #SMM #Analytics…"/>
    <m/>
    <m/>
    <x v="10"/>
    <m/>
    <s v="http://pbs.twimg.com/profile_images/975060069372002305/9AV-bUAm_normal.jpg"/>
    <x v="57"/>
    <s v="https://twitter.com/#!/kanezadiane/status/971410727901724672"/>
    <m/>
    <m/>
    <s v="971410727901724672"/>
    <m/>
    <b v="0"/>
    <n v="0"/>
    <s v=""/>
    <b v="0"/>
    <s v="en"/>
    <m/>
    <s v=""/>
    <b v="0"/>
    <n v="4"/>
    <s v="971377473165451264"/>
    <s v="Twitter for Android"/>
    <b v="0"/>
    <s v="971377473165451264"/>
    <s v="Tweet"/>
    <n v="0"/>
    <n v="0"/>
    <m/>
    <m/>
    <m/>
    <m/>
    <m/>
    <m/>
    <m/>
    <m/>
    <n v="1"/>
    <s v="29"/>
    <s v="29"/>
    <n v="0"/>
    <n v="0"/>
    <n v="0"/>
    <n v="0"/>
    <n v="0"/>
    <n v="0"/>
    <n v="13"/>
    <n v="100"/>
    <n v="13"/>
  </r>
  <r>
    <s v="muzickaproduk"/>
    <s v="humorhump"/>
    <m/>
    <m/>
    <m/>
    <m/>
    <m/>
    <m/>
    <m/>
    <m/>
    <s v="No"/>
    <n v="104"/>
    <m/>
    <m/>
    <x v="0"/>
    <d v="2018-03-07T15:43:01"/>
    <s v="RT @HumorHump: Get real #Facebook followers / fan page likes!_x000a__x000a_Check out details: https://t.co/snjbZ6RxhQ_x000a__x000a_* Order will start immediately i…"/>
    <s v="http://sumo.ly/JiIi"/>
    <s v="sumo.ly"/>
    <x v="42"/>
    <m/>
    <s v="http://abs.twimg.com/sticky/default_profile_images/default_profile_normal.png"/>
    <x v="58"/>
    <s v="https://twitter.com/#!/muzickaproduk/status/971410901248233472"/>
    <m/>
    <m/>
    <s v="971410901248233472"/>
    <m/>
    <b v="0"/>
    <n v="0"/>
    <s v=""/>
    <b v="0"/>
    <s v="en"/>
    <m/>
    <s v=""/>
    <b v="0"/>
    <n v="232"/>
    <s v="971280087554326531"/>
    <s v="Twitter Web Client"/>
    <b v="0"/>
    <s v="971280087554326531"/>
    <s v="Tweet"/>
    <n v="0"/>
    <n v="0"/>
    <m/>
    <m/>
    <m/>
    <m/>
    <m/>
    <m/>
    <m/>
    <m/>
    <n v="1"/>
    <s v="8"/>
    <s v="8"/>
    <n v="1"/>
    <n v="5.882352941176471"/>
    <n v="0"/>
    <n v="0"/>
    <n v="0"/>
    <n v="0"/>
    <n v="16"/>
    <n v="94.117647058823536"/>
    <n v="17"/>
  </r>
  <r>
    <s v="jesicasexi688"/>
    <s v="humorhump"/>
    <m/>
    <m/>
    <m/>
    <m/>
    <m/>
    <m/>
    <m/>
    <m/>
    <s v="No"/>
    <n v="105"/>
    <m/>
    <m/>
    <x v="0"/>
    <d v="2018-03-07T15:45:40"/>
    <s v="RT @HumorHump: Get real #Facebook followers / fan page likes!_x000a__x000a_Check out details: https://t.co/snjbZ6RxhQ_x000a__x000a_* Order will start immediately i…"/>
    <s v="http://sumo.ly/JiIi"/>
    <s v="sumo.ly"/>
    <x v="42"/>
    <m/>
    <s v="http://abs.twimg.com/sticky/default_profile_images/default_profile_normal.png"/>
    <x v="59"/>
    <s v="https://twitter.com/#!/jesicasexi688/status/971411567840444416"/>
    <m/>
    <m/>
    <s v="971411567840444416"/>
    <m/>
    <b v="0"/>
    <n v="0"/>
    <s v=""/>
    <b v="0"/>
    <s v="en"/>
    <m/>
    <s v=""/>
    <b v="0"/>
    <n v="232"/>
    <s v="971280087554326531"/>
    <s v="Twitter Web Client"/>
    <b v="0"/>
    <s v="971280087554326531"/>
    <s v="Tweet"/>
    <n v="0"/>
    <n v="0"/>
    <m/>
    <m/>
    <m/>
    <m/>
    <m/>
    <m/>
    <m/>
    <m/>
    <n v="1"/>
    <s v="8"/>
    <s v="8"/>
    <n v="1"/>
    <n v="5.882352941176471"/>
    <n v="0"/>
    <n v="0"/>
    <n v="0"/>
    <n v="0"/>
    <n v="16"/>
    <n v="94.117647058823536"/>
    <n v="17"/>
  </r>
  <r>
    <s v="tacomaco8"/>
    <s v="social_hire"/>
    <m/>
    <m/>
    <m/>
    <m/>
    <m/>
    <m/>
    <m/>
    <m/>
    <s v="No"/>
    <n v="106"/>
    <m/>
    <m/>
    <x v="0"/>
    <d v="2018-03-07T15:46:00"/>
    <s v="6 Action Items to Include on your #SocialSelling Agenda by @EmilyCeskavich https://t.co/dNxz8Ly3ha on @Social_Hire #SalesStartegy https://t.co/ZQ7iA4izhT"/>
    <s v="https://buff.ly/2tnTCKR"/>
    <s v="buff.ly"/>
    <x v="43"/>
    <s v="https://pbs.twimg.com/media/DXslwDHW0AEHbT0.jpg"/>
    <s v="https://pbs.twimg.com/media/DXslwDHW0AEHbT0.jpg"/>
    <x v="60"/>
    <s v="https://twitter.com/#!/tacomaco8/status/971411654205476864"/>
    <m/>
    <m/>
    <s v="971411654205476864"/>
    <m/>
    <b v="0"/>
    <n v="0"/>
    <s v=""/>
    <b v="0"/>
    <s v="en"/>
    <m/>
    <s v=""/>
    <b v="0"/>
    <n v="0"/>
    <s v=""/>
    <s v="Buffer"/>
    <b v="0"/>
    <s v="971411654205476864"/>
    <s v="Tweet"/>
    <n v="0"/>
    <n v="0"/>
    <m/>
    <m/>
    <m/>
    <m/>
    <m/>
    <m/>
    <m/>
    <m/>
    <n v="1"/>
    <s v="27"/>
    <s v="27"/>
    <m/>
    <m/>
    <m/>
    <m/>
    <m/>
    <m/>
    <m/>
    <m/>
    <m/>
  </r>
  <r>
    <s v="hlemtube"/>
    <s v="humorhump"/>
    <m/>
    <m/>
    <m/>
    <m/>
    <m/>
    <m/>
    <m/>
    <m/>
    <s v="No"/>
    <n v="108"/>
    <m/>
    <m/>
    <x v="0"/>
    <d v="2018-03-07T15:48:06"/>
    <s v="RT @HumorHump: Get real #Facebook followers / fan page likes!_x000a__x000a_Check out details: https://t.co/snjbZ6RxhQ_x000a__x000a_* Order will start immediately i…"/>
    <s v="http://sumo.ly/JiIi"/>
    <s v="sumo.ly"/>
    <x v="42"/>
    <m/>
    <s v="http://pbs.twimg.com/profile_images/965064354080133120/uljXVnyZ_normal.jpg"/>
    <x v="61"/>
    <s v="https://twitter.com/#!/hlemtube/status/971412181249118208"/>
    <m/>
    <m/>
    <s v="971412181249118208"/>
    <m/>
    <b v="0"/>
    <n v="0"/>
    <s v=""/>
    <b v="0"/>
    <s v="en"/>
    <m/>
    <s v=""/>
    <b v="0"/>
    <n v="232"/>
    <s v="971280087554326531"/>
    <s v="Twitter Web Client"/>
    <b v="0"/>
    <s v="971280087554326531"/>
    <s v="Tweet"/>
    <n v="0"/>
    <n v="0"/>
    <m/>
    <m/>
    <m/>
    <m/>
    <m/>
    <m/>
    <m/>
    <m/>
    <n v="1"/>
    <s v="8"/>
    <s v="8"/>
    <n v="1"/>
    <n v="5.882352941176471"/>
    <n v="0"/>
    <n v="0"/>
    <n v="0"/>
    <n v="0"/>
    <n v="16"/>
    <n v="94.117647058823536"/>
    <n v="17"/>
  </r>
  <r>
    <s v="migueldelecourt"/>
    <s v="migueldelecourt"/>
    <m/>
    <m/>
    <m/>
    <m/>
    <m/>
    <m/>
    <m/>
    <m/>
    <s v="No"/>
    <n v="109"/>
    <m/>
    <m/>
    <x v="1"/>
    <d v="2018-03-07T15:24:37"/>
    <s v="😃 YEAH😃 📷 J'ai eu l’immense plaisir d'animer 2 nouvelles formations  sur #LinkedIn #Twitter et le #SocialSelling pour les membres de @2ei_industries 💧⚡️_x000a__x000a_Un immense merci à tous pour votre confiance, votre écoute et vos retours 😃✌️_x000a__x000a_#2ei #Hydroelectricite https://t.co/XDhqT3Qtgx"/>
    <m/>
    <m/>
    <x v="44"/>
    <s v="https://pbs.twimg.com/media/DXsg2dxX4AE5HSj.jpg"/>
    <s v="https://pbs.twimg.com/media/DXsg2dxX4AE5HSj.jpg"/>
    <x v="62"/>
    <s v="https://twitter.com/#!/migueldelecourt/status/971406272405889025"/>
    <m/>
    <m/>
    <s v="971406272405889025"/>
    <m/>
    <b v="0"/>
    <n v="8"/>
    <s v=""/>
    <b v="0"/>
    <s v="fr"/>
    <m/>
    <s v=""/>
    <b v="0"/>
    <n v="1"/>
    <s v=""/>
    <s v="Twitter for iPhone"/>
    <b v="0"/>
    <s v="971406272405889025"/>
    <s v="Retweet"/>
    <n v="0"/>
    <n v="0"/>
    <s v="1.5603073,42.8250523 _x000a_1.6271218,42.8250523 _x000a_1.6271218,42.8626845 _x000a_1.5603073,42.8626845"/>
    <s v="France"/>
    <s v="FR"/>
    <s v="Tarascon-sur-Ariège, France"/>
    <s v="11b265867d9d1ff2"/>
    <s v="Tarascon-sur-Ariège"/>
    <s v="city"/>
    <s v="https://api.twitter.com/1.1/geo/id/11b265867d9d1ff2.json"/>
    <n v="1"/>
    <s v="37"/>
    <s v="37"/>
    <n v="2"/>
    <n v="5.5555555555555554"/>
    <n v="0"/>
    <n v="0"/>
    <n v="0"/>
    <n v="0"/>
    <n v="34"/>
    <n v="94.444444444444443"/>
    <n v="36"/>
  </r>
  <r>
    <s v="duvalletc"/>
    <s v="migueldelecourt"/>
    <m/>
    <m/>
    <m/>
    <m/>
    <m/>
    <m/>
    <m/>
    <m/>
    <s v="No"/>
    <n v="110"/>
    <m/>
    <m/>
    <x v="0"/>
    <d v="2018-03-06T22:00:40"/>
    <s v="Un moment unique à @ifocop  Toulouse avec la promo #CM7 et @migueldelecourt ! Que de bonnes ondes ☺️ Merci !_x000a_#SocialSelling #socialmedia #Gratitude https://t.co/xOZXBE4DVO"/>
    <m/>
    <m/>
    <x v="45"/>
    <s v="https://pbs.twimg.com/media/DXox519XcAA_1IH.jpg"/>
    <s v="https://pbs.twimg.com/media/DXox519XcAA_1IH.jpg"/>
    <x v="63"/>
    <s v="https://twitter.com/#!/duvalletc/status/971143550892216320"/>
    <m/>
    <m/>
    <s v="971143550892216320"/>
    <m/>
    <b v="0"/>
    <n v="10"/>
    <s v=""/>
    <b v="0"/>
    <s v="fr"/>
    <m/>
    <s v=""/>
    <b v="0"/>
    <n v="4"/>
    <s v=""/>
    <s v="Twitter for Android"/>
    <b v="0"/>
    <s v="971143550892216320"/>
    <s v="Retweet"/>
    <n v="0"/>
    <n v="0"/>
    <m/>
    <m/>
    <m/>
    <m/>
    <m/>
    <m/>
    <m/>
    <m/>
    <n v="1"/>
    <s v="37"/>
    <s v="37"/>
    <m/>
    <m/>
    <m/>
    <m/>
    <m/>
    <m/>
    <m/>
    <m/>
    <m/>
  </r>
  <r>
    <s v="pierrepeyrat"/>
    <s v="migueldelecourt"/>
    <m/>
    <m/>
    <m/>
    <m/>
    <m/>
    <m/>
    <m/>
    <m/>
    <s v="No"/>
    <n v="111"/>
    <m/>
    <m/>
    <x v="0"/>
    <d v="2018-03-07T15:47:11"/>
    <s v="RT @migueldelecourt: 😃 YEAH😃 📷 J'ai eu l’immense plaisir d'animer 2 nouvelles formations  sur #LinkedIn #Twitter et le #SocialSelling pour…"/>
    <m/>
    <m/>
    <x v="46"/>
    <m/>
    <s v="http://pbs.twimg.com/profile_images/971410509793759240/aXwjq8n0_normal.jpg"/>
    <x v="64"/>
    <s v="https://twitter.com/#!/pierrepeyrat/status/971411949396381698"/>
    <m/>
    <m/>
    <s v="971411949396381698"/>
    <m/>
    <b v="0"/>
    <n v="0"/>
    <s v=""/>
    <b v="0"/>
    <s v="fr"/>
    <m/>
    <s v=""/>
    <b v="0"/>
    <n v="1"/>
    <s v="971406272405889025"/>
    <s v="Twitter for Android"/>
    <b v="0"/>
    <s v="971406272405889025"/>
    <s v="Tweet"/>
    <n v="0"/>
    <n v="0"/>
    <m/>
    <m/>
    <m/>
    <m/>
    <m/>
    <m/>
    <m/>
    <m/>
    <n v="2"/>
    <s v="37"/>
    <s v="37"/>
    <n v="1"/>
    <n v="5.2631578947368425"/>
    <n v="0"/>
    <n v="0"/>
    <n v="0"/>
    <n v="0"/>
    <n v="18"/>
    <n v="94.736842105263165"/>
    <n v="19"/>
  </r>
  <r>
    <s v="pierrepeyrat"/>
    <s v="migueldelecourt"/>
    <m/>
    <m/>
    <m/>
    <m/>
    <m/>
    <m/>
    <m/>
    <m/>
    <s v="No"/>
    <n v="112"/>
    <m/>
    <m/>
    <x v="0"/>
    <d v="2018-03-07T15:49:07"/>
    <s v="RT @DuvalletC: Un moment unique à @ifocop  Toulouse avec la promo #CM7 et @migueldelecourt ! Que de bonnes ondes ☺️ Merci !_x000a_#SocialSelling…"/>
    <m/>
    <m/>
    <x v="47"/>
    <m/>
    <s v="http://pbs.twimg.com/profile_images/971410509793759240/aXwjq8n0_normal.jpg"/>
    <x v="65"/>
    <s v="https://twitter.com/#!/pierrepeyrat/status/971412435113570304"/>
    <m/>
    <m/>
    <s v="971412435113570304"/>
    <m/>
    <b v="0"/>
    <n v="0"/>
    <s v=""/>
    <b v="0"/>
    <s v="fr"/>
    <m/>
    <s v=""/>
    <b v="0"/>
    <n v="4"/>
    <s v="971143550892216320"/>
    <s v="Twitter for Android"/>
    <b v="0"/>
    <s v="971143550892216320"/>
    <s v="Tweet"/>
    <n v="0"/>
    <n v="0"/>
    <m/>
    <m/>
    <m/>
    <m/>
    <m/>
    <m/>
    <m/>
    <m/>
    <n v="2"/>
    <s v="37"/>
    <s v="37"/>
    <m/>
    <m/>
    <m/>
    <m/>
    <m/>
    <m/>
    <m/>
    <m/>
    <m/>
  </r>
  <r>
    <s v="abimarketingpr"/>
    <s v="linkedinmktg"/>
    <m/>
    <m/>
    <m/>
    <m/>
    <m/>
    <m/>
    <m/>
    <m/>
    <s v="No"/>
    <n v="116"/>
    <m/>
    <m/>
    <x v="0"/>
    <d v="2018-03-07T15:50:14"/>
    <s v="Are you using #LinkedIn Showcase Pages in your #B2B @LinkedInMktg #socialselling strategy? They can be a great way to highlight a product or business unit, especially for large companies #WednesdayWisdom"/>
    <m/>
    <m/>
    <x v="48"/>
    <m/>
    <s v="http://pbs.twimg.com/profile_images/960846964924567552/CgZoCTdq_normal.jpg"/>
    <x v="66"/>
    <s v="https://twitter.com/#!/abimarketingpr/status/971412715842523137"/>
    <m/>
    <m/>
    <s v="971412715842523137"/>
    <m/>
    <b v="0"/>
    <n v="3"/>
    <s v=""/>
    <b v="0"/>
    <s v="en"/>
    <m/>
    <s v=""/>
    <b v="0"/>
    <n v="0"/>
    <s v=""/>
    <s v="Twitter Web Client"/>
    <b v="0"/>
    <s v="971412715842523137"/>
    <s v="Tweet"/>
    <n v="0"/>
    <n v="0"/>
    <m/>
    <m/>
    <m/>
    <m/>
    <m/>
    <m/>
    <m/>
    <m/>
    <n v="1"/>
    <s v="98"/>
    <s v="98"/>
    <n v="1"/>
    <n v="3.3333333333333335"/>
    <n v="0"/>
    <n v="0"/>
    <n v="0"/>
    <n v="0"/>
    <n v="29"/>
    <n v="96.666666666666671"/>
    <n v="30"/>
  </r>
  <r>
    <s v="hotboycubu"/>
    <s v="humorhump"/>
    <m/>
    <m/>
    <m/>
    <m/>
    <m/>
    <m/>
    <m/>
    <m/>
    <s v="No"/>
    <n v="117"/>
    <m/>
    <m/>
    <x v="0"/>
    <d v="2018-03-07T15:50:37"/>
    <s v="RT @HumorHump: Get real #Facebook followers / fan page likes!_x000a__x000a_Check out details: https://t.co/snjbZ6RxhQ_x000a__x000a_* Order will start immediately i…"/>
    <s v="http://sumo.ly/JiIi"/>
    <s v="sumo.ly"/>
    <x v="42"/>
    <m/>
    <s v="http://abs.twimg.com/sticky/default_profile_images/default_profile_normal.png"/>
    <x v="67"/>
    <s v="https://twitter.com/#!/hotboycubu/status/971412814685286400"/>
    <m/>
    <m/>
    <s v="971412814685286400"/>
    <m/>
    <b v="0"/>
    <n v="0"/>
    <s v=""/>
    <b v="0"/>
    <s v="en"/>
    <m/>
    <s v=""/>
    <b v="0"/>
    <n v="232"/>
    <s v="971280087554326531"/>
    <s v="Twitter Web Client"/>
    <b v="0"/>
    <s v="971280087554326531"/>
    <s v="Tweet"/>
    <n v="0"/>
    <n v="0"/>
    <m/>
    <m/>
    <m/>
    <m/>
    <m/>
    <m/>
    <m/>
    <m/>
    <n v="1"/>
    <s v="8"/>
    <s v="8"/>
    <n v="1"/>
    <n v="5.882352941176471"/>
    <n v="0"/>
    <n v="0"/>
    <n v="0"/>
    <n v="0"/>
    <n v="16"/>
    <n v="94.117647058823536"/>
    <n v="17"/>
  </r>
  <r>
    <s v="coobusiness"/>
    <s v="alexander_low"/>
    <m/>
    <m/>
    <m/>
    <m/>
    <m/>
    <m/>
    <m/>
    <m/>
    <s v="No"/>
    <n v="118"/>
    <m/>
    <m/>
    <x v="0"/>
    <d v="2018-03-07T15:51:02"/>
    <s v="RT @DigitalLeadersA: It’s time to be brave – by @Alexander_Low via @digitalleadersA  https://t.co/TZadxzdgYH #personaldevelopment #personal…"/>
    <s v="https://buff.ly/2FwzgBy"/>
    <s v="buff.ly"/>
    <x v="49"/>
    <m/>
    <s v="http://pbs.twimg.com/profile_images/760807298377871360/Qcx7fm7E_normal.jpg"/>
    <x v="68"/>
    <s v="https://twitter.com/#!/coobusiness/status/971412918511259649"/>
    <m/>
    <m/>
    <s v="971412918511259649"/>
    <m/>
    <b v="0"/>
    <n v="0"/>
    <s v=""/>
    <b v="0"/>
    <s v="en"/>
    <m/>
    <s v=""/>
    <b v="0"/>
    <n v="3"/>
    <s v="971379953941041154"/>
    <s v="kyply_bot"/>
    <b v="0"/>
    <s v="971379953941041154"/>
    <s v="Tweet"/>
    <n v="0"/>
    <n v="0"/>
    <m/>
    <m/>
    <m/>
    <m/>
    <m/>
    <m/>
    <m/>
    <m/>
    <n v="1"/>
    <s v="2"/>
    <s v="2"/>
    <m/>
    <m/>
    <m/>
    <m/>
    <m/>
    <m/>
    <m/>
    <m/>
    <m/>
  </r>
  <r>
    <s v="sruwgrui"/>
    <s v="humorhump"/>
    <m/>
    <m/>
    <m/>
    <m/>
    <m/>
    <m/>
    <m/>
    <m/>
    <s v="No"/>
    <n v="120"/>
    <m/>
    <m/>
    <x v="0"/>
    <d v="2018-03-07T15:51:06"/>
    <s v="RT @HumorHump: Get real #Facebook followers / fan page likes!_x000a__x000a_Check out details: https://t.co/snjbZ6RxhQ_x000a__x000a_* Order will start immediately i…"/>
    <s v="http://sumo.ly/JiIi"/>
    <s v="sumo.ly"/>
    <x v="42"/>
    <m/>
    <s v="http://pbs.twimg.com/profile_images/842543369993830401/_CGOtYrU_normal.jpg"/>
    <x v="69"/>
    <s v="https://twitter.com/#!/sruwgrui/status/971412935179456514"/>
    <m/>
    <m/>
    <s v="971412935179456514"/>
    <m/>
    <b v="0"/>
    <n v="0"/>
    <s v=""/>
    <b v="0"/>
    <s v="en"/>
    <m/>
    <s v=""/>
    <b v="0"/>
    <n v="232"/>
    <s v="971280087554326531"/>
    <s v="Twitter Web Client"/>
    <b v="0"/>
    <s v="971280087554326531"/>
    <s v="Tweet"/>
    <n v="0"/>
    <n v="0"/>
    <m/>
    <m/>
    <m/>
    <m/>
    <m/>
    <m/>
    <m/>
    <m/>
    <n v="1"/>
    <s v="8"/>
    <s v="8"/>
    <n v="1"/>
    <n v="5.882352941176471"/>
    <n v="0"/>
    <n v="0"/>
    <n v="0"/>
    <n v="0"/>
    <n v="16"/>
    <n v="94.117647058823536"/>
    <n v="17"/>
  </r>
  <r>
    <s v="sbataille"/>
    <s v="bepeigne"/>
    <m/>
    <m/>
    <m/>
    <m/>
    <m/>
    <m/>
    <m/>
    <m/>
    <s v="No"/>
    <n v="121"/>
    <m/>
    <m/>
    <x v="0"/>
    <d v="2018-03-07T14:36:49"/>
    <s v="Formation des équipes commerciales @ENIService et @EditionsENI au #socialselling avec @1789_fr @bepeigne _x000a__x000a_Atelier pratique et définition d'actions : ça 'fume' 🗨 💬 !! https://t.co/ex8gRtxWw2"/>
    <m/>
    <m/>
    <x v="0"/>
    <s v="https://pbs.twimg.com/media/DXsV3lQXkAAXqfn.jpg"/>
    <s v="https://pbs.twimg.com/media/DXsV3lQXkAAXqfn.jpg"/>
    <x v="70"/>
    <s v="https://twitter.com/#!/sbataille/status/971394243616002048"/>
    <m/>
    <m/>
    <s v="971394243616002048"/>
    <m/>
    <b v="0"/>
    <n v="2"/>
    <s v=""/>
    <b v="0"/>
    <s v="fr"/>
    <m/>
    <s v=""/>
    <b v="0"/>
    <n v="1"/>
    <s v=""/>
    <s v="Twitter Lite"/>
    <b v="0"/>
    <s v="971394243616002048"/>
    <s v="Retweet"/>
    <n v="0"/>
    <n v="0"/>
    <m/>
    <m/>
    <m/>
    <m/>
    <m/>
    <m/>
    <m/>
    <m/>
    <n v="1"/>
    <s v="25"/>
    <s v="25"/>
    <m/>
    <m/>
    <m/>
    <m/>
    <m/>
    <m/>
    <m/>
    <m/>
    <m/>
  </r>
  <r>
    <s v="ju_potier"/>
    <s v="bepeigne"/>
    <m/>
    <m/>
    <m/>
    <m/>
    <m/>
    <m/>
    <m/>
    <m/>
    <s v="No"/>
    <n v="122"/>
    <m/>
    <m/>
    <x v="0"/>
    <d v="2018-03-07T15:52:40"/>
    <s v="RT @sbataille: Formation des équipes commerciales @ENIService et @EditionsENI au #socialselling avec @1789_fr @bepeigne _x000a__x000a_Atelier pratique…"/>
    <m/>
    <m/>
    <x v="0"/>
    <m/>
    <s v="http://pbs.twimg.com/profile_images/834484635295948800/tWxJaOIW_normal.jpg"/>
    <x v="71"/>
    <s v="https://twitter.com/#!/ju_potier/status/971413329783738368"/>
    <m/>
    <m/>
    <s v="971413329783738368"/>
    <m/>
    <b v="0"/>
    <n v="0"/>
    <s v=""/>
    <b v="0"/>
    <s v="fr"/>
    <m/>
    <s v=""/>
    <b v="0"/>
    <n v="1"/>
    <s v="971394243616002048"/>
    <s v="Twitter Web Client"/>
    <b v="0"/>
    <s v="971394243616002048"/>
    <s v="Tweet"/>
    <n v="0"/>
    <n v="0"/>
    <m/>
    <m/>
    <m/>
    <m/>
    <m/>
    <m/>
    <m/>
    <m/>
    <n v="1"/>
    <s v="25"/>
    <s v="25"/>
    <m/>
    <m/>
    <m/>
    <m/>
    <m/>
    <m/>
    <m/>
    <m/>
    <m/>
  </r>
  <r>
    <s v="perrynewmancpc"/>
    <s v="linkedinexpert"/>
    <m/>
    <m/>
    <m/>
    <m/>
    <m/>
    <m/>
    <m/>
    <m/>
    <s v="No"/>
    <n v="130"/>
    <m/>
    <m/>
    <x v="0"/>
    <d v="2018-03-07T15:52:57"/>
    <s v="Most people are not connecting the dots between #ContentMarketing and #SocialSelling, says @LinkedInExpert. Why should marketing and sales be concerned? Find out: https://t.co/XRAdaPDp9H_x000a__x000a_#DigitalSelling #InboundMarketing https://t.co/ToHbgGf13N https://t.co/vuHDjdQXU6"/>
    <s v="https://vengreso.com/blog/content-sales-teams http://bit.ly/2HdbwlI"/>
    <s v="vengreso.com bit.ly"/>
    <x v="50"/>
    <s v="https://pbs.twimg.com/media/DXsnVjsXUAAnwYZ.png"/>
    <s v="https://pbs.twimg.com/media/DXsnVjsXUAAnwYZ.png"/>
    <x v="72"/>
    <s v="https://twitter.com/#!/perrynewmancpc/status/971413399262433280"/>
    <m/>
    <m/>
    <s v="971413399262433280"/>
    <m/>
    <b v="0"/>
    <n v="0"/>
    <s v=""/>
    <b v="0"/>
    <s v="en"/>
    <m/>
    <s v=""/>
    <b v="0"/>
    <n v="0"/>
    <s v=""/>
    <s v="EveryoneSocial"/>
    <b v="0"/>
    <s v="971413399262433280"/>
    <s v="Tweet"/>
    <n v="0"/>
    <n v="0"/>
    <m/>
    <m/>
    <m/>
    <m/>
    <m/>
    <m/>
    <m/>
    <m/>
    <n v="1"/>
    <s v="3"/>
    <s v="3"/>
    <n v="0"/>
    <n v="0"/>
    <n v="1"/>
    <n v="4.166666666666667"/>
    <n v="0"/>
    <n v="0"/>
    <n v="23"/>
    <n v="95.833333333333329"/>
    <n v="24"/>
  </r>
  <r>
    <s v="bragaromero123"/>
    <s v="humorhump"/>
    <m/>
    <m/>
    <m/>
    <m/>
    <m/>
    <m/>
    <m/>
    <m/>
    <s v="No"/>
    <n v="131"/>
    <m/>
    <m/>
    <x v="0"/>
    <d v="2018-03-07T15:53:10"/>
    <s v="RT @HumorHump: Get real #Facebook followers / fan page likes!_x000a__x000a_Check out details: https://t.co/snjbZ6RxhQ_x000a__x000a_* Order will start immediately i…"/>
    <s v="http://sumo.ly/JiIi"/>
    <s v="sumo.ly"/>
    <x v="42"/>
    <m/>
    <s v="http://pbs.twimg.com/profile_images/838116866488958976/o6aSsf3y_normal.jpg"/>
    <x v="73"/>
    <s v="https://twitter.com/#!/bragaromero123/status/971413454283268096"/>
    <m/>
    <m/>
    <s v="971413454283268096"/>
    <m/>
    <b v="0"/>
    <n v="0"/>
    <s v=""/>
    <b v="0"/>
    <s v="en"/>
    <m/>
    <s v=""/>
    <b v="0"/>
    <n v="232"/>
    <s v="971280087554326531"/>
    <s v="Twitter Web Client"/>
    <b v="0"/>
    <s v="971280087554326531"/>
    <s v="Tweet"/>
    <n v="0"/>
    <n v="0"/>
    <m/>
    <m/>
    <m/>
    <m/>
    <m/>
    <m/>
    <m/>
    <m/>
    <n v="1"/>
    <s v="8"/>
    <s v="8"/>
    <n v="1"/>
    <n v="5.882352941176471"/>
    <n v="0"/>
    <n v="0"/>
    <n v="0"/>
    <n v="0"/>
    <n v="16"/>
    <n v="94.117647058823536"/>
    <n v="17"/>
  </r>
  <r>
    <s v="rehan52935475"/>
    <s v="humorhump"/>
    <m/>
    <m/>
    <m/>
    <m/>
    <m/>
    <m/>
    <m/>
    <m/>
    <s v="No"/>
    <n v="132"/>
    <m/>
    <m/>
    <x v="0"/>
    <d v="2018-03-07T15:57:08"/>
    <s v="RT @HumorHump: Get real #Facebook followers / fan page likes!_x000a__x000a_Check out details: https://t.co/snjbZ6RxhQ_x000a__x000a_* Order will start immediately i…"/>
    <s v="http://sumo.ly/JiIi"/>
    <s v="sumo.ly"/>
    <x v="42"/>
    <m/>
    <s v="http://abs.twimg.com/sticky/default_profile_images/default_profile_normal.png"/>
    <x v="74"/>
    <s v="https://twitter.com/#!/rehan52935475/status/971414452343099393"/>
    <m/>
    <m/>
    <s v="971414452343099393"/>
    <m/>
    <b v="0"/>
    <n v="0"/>
    <s v=""/>
    <b v="0"/>
    <s v="en"/>
    <m/>
    <s v=""/>
    <b v="0"/>
    <n v="232"/>
    <s v="971280087554326531"/>
    <s v="Twitter Web Client"/>
    <b v="0"/>
    <s v="971280087554326531"/>
    <s v="Tweet"/>
    <n v="0"/>
    <n v="0"/>
    <m/>
    <m/>
    <m/>
    <m/>
    <m/>
    <m/>
    <m/>
    <m/>
    <n v="1"/>
    <s v="8"/>
    <s v="8"/>
    <n v="1"/>
    <n v="5.882352941176471"/>
    <n v="0"/>
    <n v="0"/>
    <n v="0"/>
    <n v="0"/>
    <n v="16"/>
    <n v="94.117647058823536"/>
    <n v="17"/>
  </r>
  <r>
    <s v="vipdlosnegocios"/>
    <s v="humorhump"/>
    <m/>
    <m/>
    <m/>
    <m/>
    <m/>
    <m/>
    <m/>
    <m/>
    <s v="No"/>
    <n v="133"/>
    <m/>
    <m/>
    <x v="0"/>
    <d v="2018-03-07T16:00:39"/>
    <s v="RT @HumorHump: Get real #Facebook followers / fan page likes!_x000a__x000a_Check out details: https://t.co/snjbZ6RxhQ_x000a__x000a_* Order will start immediately i…"/>
    <s v="http://sumo.ly/JiIi"/>
    <s v="sumo.ly"/>
    <x v="42"/>
    <m/>
    <s v="http://pbs.twimg.com/profile_images/963079632340754432/wNUxF0Kw_normal.jpg"/>
    <x v="75"/>
    <s v="https://twitter.com/#!/vipdlosnegocios/status/971415338297511936"/>
    <m/>
    <m/>
    <s v="971415338297511936"/>
    <m/>
    <b v="0"/>
    <n v="0"/>
    <s v=""/>
    <b v="0"/>
    <s v="en"/>
    <m/>
    <s v=""/>
    <b v="0"/>
    <n v="232"/>
    <s v="971280087554326531"/>
    <s v="Twitter Web Client"/>
    <b v="0"/>
    <s v="971280087554326531"/>
    <s v="Tweet"/>
    <n v="0"/>
    <n v="0"/>
    <m/>
    <m/>
    <m/>
    <m/>
    <m/>
    <m/>
    <m/>
    <m/>
    <n v="1"/>
    <s v="8"/>
    <s v="8"/>
    <n v="1"/>
    <n v="5.882352941176471"/>
    <n v="0"/>
    <n v="0"/>
    <n v="0"/>
    <n v="0"/>
    <n v="16"/>
    <n v="94.117647058823536"/>
    <n v="17"/>
  </r>
  <r>
    <s v="mangermaz"/>
    <s v="humorhump"/>
    <m/>
    <m/>
    <m/>
    <m/>
    <m/>
    <m/>
    <m/>
    <m/>
    <s v="No"/>
    <n v="134"/>
    <m/>
    <m/>
    <x v="0"/>
    <d v="2018-03-07T16:00:48"/>
    <s v="RT @HumorHump: Get real #Facebook followers / fan page likes!_x000a__x000a_Check out details: https://t.co/snjbZ6RxhQ_x000a__x000a_* Order will start immediately i…"/>
    <s v="http://sumo.ly/JiIi"/>
    <s v="sumo.ly"/>
    <x v="42"/>
    <m/>
    <s v="http://pbs.twimg.com/profile_images/943812965215506432/3-4S9PRE_normal.jpg"/>
    <x v="76"/>
    <s v="https://twitter.com/#!/mangermaz/status/971415377543491586"/>
    <m/>
    <m/>
    <s v="971415377543491586"/>
    <m/>
    <b v="0"/>
    <n v="0"/>
    <s v=""/>
    <b v="0"/>
    <s v="en"/>
    <m/>
    <s v=""/>
    <b v="0"/>
    <n v="232"/>
    <s v="971280087554326531"/>
    <s v="Twitter Web Client"/>
    <b v="0"/>
    <s v="971280087554326531"/>
    <s v="Tweet"/>
    <n v="0"/>
    <n v="0"/>
    <m/>
    <m/>
    <m/>
    <m/>
    <m/>
    <m/>
    <m/>
    <m/>
    <n v="1"/>
    <s v="8"/>
    <s v="8"/>
    <n v="1"/>
    <n v="5.882352941176471"/>
    <n v="0"/>
    <n v="0"/>
    <n v="0"/>
    <n v="0"/>
    <n v="16"/>
    <n v="94.117647058823536"/>
    <n v="17"/>
  </r>
  <r>
    <s v="meltwaterdk"/>
    <s v="meltwaterdk"/>
    <m/>
    <m/>
    <m/>
    <m/>
    <m/>
    <m/>
    <m/>
    <m/>
    <s v="No"/>
    <n v="135"/>
    <m/>
    <m/>
    <x v="1"/>
    <d v="2018-03-07T16:01:19"/>
    <s v="💥 Social Selling 💥 _x000a_Vidste du, at #SocialSelling kan være med at øge dit salg og generere 40% mere kvalificerede #leads, end ved kold canvas? Læs vores gode råd her: _x000a_https://t.co/SR9dEnsTno #smdk #dkmedier"/>
    <s v="http://bit.ly/2CQwILu"/>
    <s v="bit.ly"/>
    <x v="51"/>
    <m/>
    <s v="http://pbs.twimg.com/profile_images/577364035978403840/fiRmwWTo_normal.png"/>
    <x v="77"/>
    <s v="https://twitter.com/#!/meltwaterdk/status/971415505645993984"/>
    <m/>
    <m/>
    <s v="971415505645993984"/>
    <m/>
    <b v="0"/>
    <n v="0"/>
    <s v=""/>
    <b v="0"/>
    <s v="da"/>
    <m/>
    <s v=""/>
    <b v="0"/>
    <n v="0"/>
    <s v=""/>
    <s v="Sprout Social"/>
    <b v="0"/>
    <s v="971415505645993984"/>
    <s v="Tweet"/>
    <n v="0"/>
    <n v="0"/>
    <m/>
    <m/>
    <m/>
    <m/>
    <m/>
    <m/>
    <m/>
    <m/>
    <n v="1"/>
    <s v="1"/>
    <s v="1"/>
    <n v="1"/>
    <n v="3.3333333333333335"/>
    <n v="0"/>
    <n v="0"/>
    <n v="0"/>
    <n v="0"/>
    <n v="29"/>
    <n v="96.666666666666671"/>
    <n v="30"/>
  </r>
  <r>
    <s v="rapidcrowd"/>
    <s v="hootsuite"/>
    <m/>
    <m/>
    <m/>
    <m/>
    <m/>
    <m/>
    <m/>
    <m/>
    <s v="No"/>
    <n v="136"/>
    <m/>
    <m/>
    <x v="0"/>
    <d v="2018-03-07T16:02:26"/>
    <s v="41 tips and tricks for getting Twitter followers - that ACTUALLY work...  https://t.co/THCD5NPjUb by @hootsuite #Twittertips #socialselling"/>
    <s v="https://hubs.ly/H0bcKd30"/>
    <s v="hubs.ly"/>
    <x v="52"/>
    <m/>
    <s v="http://pbs.twimg.com/profile_images/954402765215711233/0jH-8Yx9_normal.jpg"/>
    <x v="78"/>
    <s v="https://twitter.com/#!/rapidcrowd/status/971415788937777155"/>
    <m/>
    <m/>
    <s v="971415788937777155"/>
    <m/>
    <b v="0"/>
    <n v="1"/>
    <s v=""/>
    <b v="0"/>
    <s v="en"/>
    <m/>
    <s v=""/>
    <b v="0"/>
    <n v="0"/>
    <s v=""/>
    <s v="HubSpot"/>
    <b v="0"/>
    <s v="971415788937777155"/>
    <s v="Tweet"/>
    <n v="0"/>
    <n v="0"/>
    <m/>
    <m/>
    <m/>
    <m/>
    <m/>
    <m/>
    <m/>
    <m/>
    <n v="1"/>
    <s v="97"/>
    <s v="97"/>
    <n v="1"/>
    <n v="6.666666666666667"/>
    <n v="0"/>
    <n v="0"/>
    <n v="0"/>
    <n v="0"/>
    <n v="14"/>
    <n v="93.333333333333329"/>
    <n v="15"/>
  </r>
  <r>
    <s v="advoninja"/>
    <s v="advoninja"/>
    <m/>
    <m/>
    <m/>
    <m/>
    <m/>
    <m/>
    <m/>
    <m/>
    <s v="No"/>
    <n v="137"/>
    <m/>
    <m/>
    <x v="1"/>
    <d v="2018-03-07T16:03:34"/>
    <s v="Which phase is your sales team in #socialSelling? #socialmediamarketing #marketing https://t.co/mIydc9lcDn https://t.co/fXLGkcMYQK"/>
    <s v="https://app.advo.ninja/u/6JPDuE"/>
    <s v="advo.ninja"/>
    <x v="53"/>
    <s v="https://pbs.twimg.com/media/DXspxTmVwAAP6Kz.jpg"/>
    <s v="https://pbs.twimg.com/media/DXspxTmVwAAP6Kz.jpg"/>
    <x v="79"/>
    <s v="https://twitter.com/#!/advoninja/status/971416074464956416"/>
    <m/>
    <m/>
    <s v="971416074464956416"/>
    <m/>
    <b v="0"/>
    <n v="1"/>
    <s v=""/>
    <b v="0"/>
    <s v="en"/>
    <m/>
    <s v=""/>
    <b v="0"/>
    <n v="0"/>
    <s v=""/>
    <s v="Advo.Ninja"/>
    <b v="0"/>
    <s v="971416074464956416"/>
    <s v="Tweet"/>
    <n v="0"/>
    <n v="0"/>
    <m/>
    <m/>
    <m/>
    <m/>
    <m/>
    <m/>
    <m/>
    <m/>
    <n v="1"/>
    <s v="1"/>
    <s v="1"/>
    <n v="0"/>
    <n v="0"/>
    <n v="0"/>
    <n v="0"/>
    <n v="0"/>
    <n v="0"/>
    <n v="10"/>
    <n v="100"/>
    <n v="10"/>
  </r>
  <r>
    <s v="damelionetwork"/>
    <s v="dmscott"/>
    <m/>
    <m/>
    <m/>
    <m/>
    <m/>
    <m/>
    <m/>
    <m/>
    <s v="No"/>
    <n v="138"/>
    <m/>
    <m/>
    <x v="0"/>
    <d v="2018-03-07T16:03:58"/>
    <s v="Real-time #ContentMarketing is a low-cost/no-cost way to grow your business right now. #Marketing expert and #SocialSelling expert @DMScott offers great examples to get you started: https://t.co/vjERIECSSA"/>
    <s v="https://hubs.ly/H0bcHbD0"/>
    <s v="hubs.ly"/>
    <x v="54"/>
    <m/>
    <s v="http://pbs.twimg.com/profile_images/719508859417706496/TIn4vPyK_normal.jpg"/>
    <x v="80"/>
    <s v="https://twitter.com/#!/damelionetwork/status/971416174033620992"/>
    <m/>
    <m/>
    <s v="971416174033620992"/>
    <m/>
    <b v="0"/>
    <n v="0"/>
    <s v=""/>
    <b v="0"/>
    <s v="en"/>
    <m/>
    <s v=""/>
    <b v="0"/>
    <n v="0"/>
    <s v=""/>
    <s v="HubSpot"/>
    <b v="0"/>
    <s v="971416174033620992"/>
    <s v="Tweet"/>
    <n v="0"/>
    <n v="0"/>
    <m/>
    <m/>
    <m/>
    <m/>
    <m/>
    <m/>
    <m/>
    <m/>
    <n v="1"/>
    <s v="96"/>
    <s v="96"/>
    <n v="2"/>
    <n v="6.8965517241379306"/>
    <n v="0"/>
    <n v="0"/>
    <n v="0"/>
    <n v="0"/>
    <n v="27"/>
    <n v="93.103448275862064"/>
    <n v="29"/>
  </r>
  <r>
    <s v="alexalexrogers"/>
    <s v="alexalexrogers"/>
    <m/>
    <m/>
    <m/>
    <m/>
    <m/>
    <m/>
    <m/>
    <m/>
    <s v="No"/>
    <n v="139"/>
    <m/>
    <m/>
    <x v="1"/>
    <d v="2018-03-07T16:06:02"/>
    <s v="Check out our latest blog post! In this free infographic we deliver the 7 definitive stats that prove the awesome power of social selling. #socialselling https://t.co/bpuriVTgMB"/>
    <s v="http://d8t.io/9rq8UbxWJf"/>
    <s v="d8t.io"/>
    <x v="0"/>
    <m/>
    <s v="http://pbs.twimg.com/profile_images/852635167126683648/HHg5mdnh_normal.jpg"/>
    <x v="81"/>
    <s v="https://twitter.com/#!/alexalexrogers/status/971416693011496961"/>
    <m/>
    <m/>
    <s v="971416693011496961"/>
    <m/>
    <b v="0"/>
    <n v="0"/>
    <s v=""/>
    <b v="0"/>
    <s v="en"/>
    <m/>
    <s v=""/>
    <b v="0"/>
    <n v="0"/>
    <s v=""/>
    <s v="DSMN8"/>
    <b v="0"/>
    <s v="971416693011496961"/>
    <s v="Tweet"/>
    <n v="0"/>
    <n v="0"/>
    <m/>
    <m/>
    <m/>
    <m/>
    <m/>
    <m/>
    <m/>
    <m/>
    <n v="1"/>
    <s v="1"/>
    <s v="1"/>
    <n v="2"/>
    <n v="8"/>
    <n v="0"/>
    <n v="0"/>
    <n v="0"/>
    <n v="0"/>
    <n v="23"/>
    <n v="92"/>
    <n v="25"/>
  </r>
  <r>
    <s v="christiant777"/>
    <s v="humorhump"/>
    <m/>
    <m/>
    <m/>
    <m/>
    <m/>
    <m/>
    <m/>
    <m/>
    <s v="No"/>
    <n v="140"/>
    <m/>
    <m/>
    <x v="0"/>
    <d v="2018-03-07T16:07:12"/>
    <s v="RT @HumorHump: Get real #Facebook followers / fan page likes!_x000a__x000a_Check out details: https://t.co/snjbZ6RxhQ_x000a__x000a_* Order will start immediately i…"/>
    <s v="http://sumo.ly/JiIi"/>
    <s v="sumo.ly"/>
    <x v="42"/>
    <m/>
    <s v="http://abs.twimg.com/sticky/default_profile_images/default_profile_normal.png"/>
    <x v="82"/>
    <s v="https://twitter.com/#!/christiant777/status/971416988676448257"/>
    <m/>
    <m/>
    <s v="971416988676448257"/>
    <m/>
    <b v="0"/>
    <n v="0"/>
    <s v=""/>
    <b v="0"/>
    <s v="en"/>
    <m/>
    <s v=""/>
    <b v="0"/>
    <n v="232"/>
    <s v="971280087554326531"/>
    <s v="Twitter Web Client"/>
    <b v="0"/>
    <s v="971280087554326531"/>
    <s v="Tweet"/>
    <n v="0"/>
    <n v="0"/>
    <m/>
    <m/>
    <m/>
    <m/>
    <m/>
    <m/>
    <m/>
    <m/>
    <n v="1"/>
    <s v="8"/>
    <s v="8"/>
    <n v="1"/>
    <n v="5.882352941176471"/>
    <n v="0"/>
    <n v="0"/>
    <n v="0"/>
    <n v="0"/>
    <n v="16"/>
    <n v="94.117647058823536"/>
    <n v="17"/>
  </r>
  <r>
    <s v="touitou_david"/>
    <s v="1min30"/>
    <m/>
    <m/>
    <m/>
    <m/>
    <m/>
    <m/>
    <m/>
    <m/>
    <s v="No"/>
    <n v="141"/>
    <m/>
    <m/>
    <x v="0"/>
    <d v="2018-03-07T16:09:42"/>
    <s v="RT @1min30: 8 conseils pour développer votre personnel branding sur les réseaux sociaux https://t.co/4nAdKcL03N #socialselling #BestOf"/>
    <s v="https://www.1min30.com/social-selling/8-conseils-pour-developper-votre-personnel-branding-sur-les-reseaux-sociaux-1287443433?utm_source=ReviveOldPost&amp;utm_medium=social&amp;utm_campaign=ReviveOldPost"/>
    <s v="1min30.com"/>
    <x v="55"/>
    <m/>
    <s v="http://pbs.twimg.com/profile_images/875758421307535360/YXxQblv2_normal.jpg"/>
    <x v="83"/>
    <s v="https://twitter.com/#!/touitou_david/status/971417617247494144"/>
    <m/>
    <m/>
    <s v="971417617247494144"/>
    <m/>
    <b v="0"/>
    <n v="0"/>
    <s v=""/>
    <b v="0"/>
    <s v="fr"/>
    <m/>
    <s v=""/>
    <b v="0"/>
    <n v="4"/>
    <s v="971242450558881792"/>
    <s v="Twitter for Android"/>
    <b v="0"/>
    <s v="971242450558881792"/>
    <s v="Tweet"/>
    <n v="0"/>
    <n v="0"/>
    <m/>
    <m/>
    <m/>
    <m/>
    <m/>
    <m/>
    <m/>
    <m/>
    <n v="1"/>
    <s v="35"/>
    <s v="35"/>
    <n v="0"/>
    <n v="0"/>
    <n v="0"/>
    <n v="0"/>
    <n v="0"/>
    <n v="0"/>
    <n v="15"/>
    <n v="100"/>
    <n v="15"/>
  </r>
  <r>
    <s v="sprichtgut"/>
    <s v="timothy_hughes"/>
    <m/>
    <m/>
    <m/>
    <m/>
    <m/>
    <m/>
    <m/>
    <m/>
    <s v="No"/>
    <n v="142"/>
    <m/>
    <m/>
    <x v="0"/>
    <d v="2018-03-07T16:09:51"/>
    <s v="RT @JazGreer: The Secret of #SocialMedia Success for Small Businesses - my appearance in @Timothy_Hughes #SocialSelling Blog! https://t.co/…"/>
    <m/>
    <m/>
    <x v="56"/>
    <m/>
    <s v="http://pbs.twimg.com/profile_images/3355148855/463586c40e46bbda9177c92cf9b29e22_normal.jpeg"/>
    <x v="84"/>
    <s v="https://twitter.com/#!/sprichtgut/status/971417654903889922"/>
    <m/>
    <m/>
    <s v="971417654903889922"/>
    <m/>
    <b v="0"/>
    <n v="0"/>
    <s v=""/>
    <b v="0"/>
    <s v="en"/>
    <m/>
    <s v=""/>
    <b v="0"/>
    <n v="2"/>
    <s v="971417556836933637"/>
    <s v="Twitter Web Client"/>
    <b v="0"/>
    <s v="971417556836933637"/>
    <s v="Tweet"/>
    <n v="0"/>
    <n v="0"/>
    <m/>
    <m/>
    <m/>
    <m/>
    <m/>
    <m/>
    <m/>
    <m/>
    <n v="1"/>
    <s v="2"/>
    <s v="2"/>
    <m/>
    <m/>
    <m/>
    <m/>
    <m/>
    <m/>
    <m/>
    <m/>
    <m/>
  </r>
  <r>
    <s v="jacklejackle86"/>
    <s v="humorhump"/>
    <m/>
    <m/>
    <m/>
    <m/>
    <m/>
    <m/>
    <m/>
    <m/>
    <s v="No"/>
    <n v="144"/>
    <m/>
    <m/>
    <x v="0"/>
    <d v="2018-03-07T16:10:34"/>
    <s v="RT @HumorHump: Get real #Facebook followers / fan page likes!_x000a__x000a_Check out details: https://t.co/snjbZ6RxhQ_x000a__x000a_* Order will start immediately i…"/>
    <s v="http://sumo.ly/JiIi"/>
    <s v="sumo.ly"/>
    <x v="42"/>
    <m/>
    <s v="http://abs.twimg.com/sticky/default_profile_images/default_profile_6_normal.png"/>
    <x v="85"/>
    <s v="https://twitter.com/#!/jacklejackle86/status/971417835477053440"/>
    <m/>
    <m/>
    <s v="971417835477053440"/>
    <m/>
    <b v="0"/>
    <n v="0"/>
    <s v=""/>
    <b v="0"/>
    <s v="en"/>
    <m/>
    <s v=""/>
    <b v="0"/>
    <n v="232"/>
    <s v="971280087554326531"/>
    <s v="Twitter Web Client"/>
    <b v="0"/>
    <s v="971280087554326531"/>
    <s v="Tweet"/>
    <n v="0"/>
    <n v="0"/>
    <m/>
    <m/>
    <m/>
    <m/>
    <m/>
    <m/>
    <m/>
    <m/>
    <n v="1"/>
    <s v="8"/>
    <s v="8"/>
    <n v="1"/>
    <n v="5.882352941176471"/>
    <n v="0"/>
    <n v="0"/>
    <n v="0"/>
    <n v="0"/>
    <n v="16"/>
    <n v="94.117647058823536"/>
    <n v="17"/>
  </r>
  <r>
    <s v="bestorangeseo"/>
    <s v="bestorangeseo"/>
    <m/>
    <m/>
    <m/>
    <m/>
    <m/>
    <m/>
    <m/>
    <m/>
    <s v="No"/>
    <n v="145"/>
    <m/>
    <m/>
    <x v="1"/>
    <d v="2018-03-07T16:11:10"/>
    <s v="LinkedIn Lead Generation Help - How to tell if you need it + where to find it  https://t.co/rmMm13mSqk #linkedin #leadgeneration #socialselling https://t.co/AuGaGnphVj"/>
    <s v="https://buff.ly/2F8eV4A"/>
    <s v="buff.ly"/>
    <x v="21"/>
    <s v="https://pbs.twimg.com/media/DXsrgfhWsAMlvdI.jpg"/>
    <s v="https://pbs.twimg.com/media/DXsrgfhWsAMlvdI.jpg"/>
    <x v="86"/>
    <s v="https://twitter.com/#!/bestorangeseo/status/971417984764973056"/>
    <m/>
    <m/>
    <s v="971417984764973056"/>
    <m/>
    <b v="0"/>
    <n v="1"/>
    <s v=""/>
    <b v="0"/>
    <s v="en"/>
    <m/>
    <s v=""/>
    <b v="0"/>
    <n v="0"/>
    <s v=""/>
    <s v="Buffer"/>
    <b v="0"/>
    <s v="971417984764973056"/>
    <s v="Tweet"/>
    <n v="0"/>
    <n v="0"/>
    <m/>
    <m/>
    <m/>
    <m/>
    <m/>
    <m/>
    <m/>
    <m/>
    <n v="1"/>
    <s v="1"/>
    <s v="1"/>
    <n v="1"/>
    <n v="5.5555555555555554"/>
    <n v="0"/>
    <n v="0"/>
    <n v="0"/>
    <n v="0"/>
    <n v="17"/>
    <n v="94.444444444444443"/>
    <n v="18"/>
  </r>
  <r>
    <s v="jpersiva"/>
    <s v="timothy_hughes"/>
    <m/>
    <m/>
    <m/>
    <m/>
    <m/>
    <m/>
    <m/>
    <m/>
    <s v="No"/>
    <n v="146"/>
    <m/>
    <m/>
    <x v="0"/>
    <d v="2018-03-07T16:11:11"/>
    <s v="RT @JazGreer: The Secret of #SocialMedia Success for Small Businesses - my appearance in @Timothy_Hughes #SocialSelling Blog! https://t.co/…"/>
    <m/>
    <m/>
    <x v="56"/>
    <m/>
    <s v="http://pbs.twimg.com/profile_images/3625717792/369f5a1c9bd4ce8ec925f015c9e2aea9_normal.jpeg"/>
    <x v="87"/>
    <s v="https://twitter.com/#!/jpersiva/status/971417989378641920"/>
    <m/>
    <m/>
    <s v="971417989378641920"/>
    <m/>
    <b v="0"/>
    <n v="0"/>
    <s v=""/>
    <b v="0"/>
    <s v="en"/>
    <m/>
    <s v=""/>
    <b v="0"/>
    <n v="2"/>
    <s v="971417556836933637"/>
    <s v="RoundTeam"/>
    <b v="0"/>
    <s v="971417556836933637"/>
    <s v="Tweet"/>
    <n v="0"/>
    <n v="0"/>
    <m/>
    <m/>
    <m/>
    <m/>
    <m/>
    <m/>
    <m/>
    <m/>
    <n v="1"/>
    <s v="2"/>
    <s v="2"/>
    <m/>
    <m/>
    <m/>
    <m/>
    <m/>
    <m/>
    <m/>
    <m/>
    <m/>
  </r>
  <r>
    <s v="002idea"/>
    <s v="humorhump"/>
    <m/>
    <m/>
    <m/>
    <m/>
    <m/>
    <m/>
    <m/>
    <m/>
    <s v="No"/>
    <n v="148"/>
    <m/>
    <m/>
    <x v="0"/>
    <d v="2018-03-07T16:11:21"/>
    <s v="RT @HumorHump: Get real #Facebook followers / fan page likes!_x000a__x000a_Check out details: https://t.co/snjbZ6RxhQ_x000a__x000a_* Order will start immediately i…"/>
    <s v="http://sumo.ly/JiIi"/>
    <s v="sumo.ly"/>
    <x v="42"/>
    <m/>
    <s v="http://pbs.twimg.com/profile_images/670097001883807744/IKR_IX-X_normal.jpg"/>
    <x v="88"/>
    <s v="https://twitter.com/#!/002idea/status/971418030130565125"/>
    <m/>
    <m/>
    <s v="971418030130565125"/>
    <m/>
    <b v="0"/>
    <n v="0"/>
    <s v=""/>
    <b v="0"/>
    <s v="en"/>
    <m/>
    <s v=""/>
    <b v="0"/>
    <n v="232"/>
    <s v="971280087554326531"/>
    <s v="Twitter Web Client"/>
    <b v="0"/>
    <s v="971280087554326531"/>
    <s v="Tweet"/>
    <n v="0"/>
    <n v="0"/>
    <m/>
    <m/>
    <m/>
    <m/>
    <m/>
    <m/>
    <m/>
    <m/>
    <n v="1"/>
    <s v="8"/>
    <s v="8"/>
    <n v="1"/>
    <n v="5.882352941176471"/>
    <n v="0"/>
    <n v="0"/>
    <n v="0"/>
    <n v="0"/>
    <n v="16"/>
    <n v="94.117647058823536"/>
    <n v="17"/>
  </r>
  <r>
    <s v="mar_tijeras"/>
    <s v="humorhump"/>
    <m/>
    <m/>
    <m/>
    <m/>
    <m/>
    <m/>
    <m/>
    <m/>
    <s v="No"/>
    <n v="149"/>
    <m/>
    <m/>
    <x v="0"/>
    <d v="2018-03-07T16:11:53"/>
    <s v="RT @HumorHump: Get real #Facebook followers / fan page likes!_x000a__x000a_Check out details: https://t.co/snjbZ6RxhQ_x000a__x000a_* Order will start immediately i…"/>
    <s v="http://sumo.ly/JiIi"/>
    <s v="sumo.ly"/>
    <x v="42"/>
    <m/>
    <s v="http://pbs.twimg.com/profile_images/854360607788736512/DIixlQFp_normal.jpg"/>
    <x v="89"/>
    <s v="https://twitter.com/#!/mar_tijeras/status/971418166801952768"/>
    <m/>
    <m/>
    <s v="971418166801952768"/>
    <m/>
    <b v="0"/>
    <n v="0"/>
    <s v=""/>
    <b v="0"/>
    <s v="en"/>
    <m/>
    <s v=""/>
    <b v="0"/>
    <n v="232"/>
    <s v="971280087554326531"/>
    <s v="Twitter Web Client"/>
    <b v="0"/>
    <s v="971280087554326531"/>
    <s v="Tweet"/>
    <n v="0"/>
    <n v="0"/>
    <m/>
    <m/>
    <m/>
    <m/>
    <m/>
    <m/>
    <m/>
    <m/>
    <n v="1"/>
    <s v="8"/>
    <s v="8"/>
    <n v="1"/>
    <n v="5.882352941176471"/>
    <n v="0"/>
    <n v="0"/>
    <n v="0"/>
    <n v="0"/>
    <n v="16"/>
    <n v="94.117647058823536"/>
    <n v="17"/>
  </r>
  <r>
    <s v="socialbeesco"/>
    <s v="sproutsocial"/>
    <m/>
    <m/>
    <m/>
    <m/>
    <m/>
    <m/>
    <m/>
    <m/>
    <s v="No"/>
    <n v="150"/>
    <m/>
    <m/>
    <x v="0"/>
    <d v="2018-03-07T16:13:00"/>
    <s v="11 Tips &amp;amp; Tactics for Expert-Level #SocialSelling https://t.co/x985ouU2tM @sproutsocial"/>
    <s v="https://buff.ly/2G32CYM"/>
    <s v="buff.ly"/>
    <x v="0"/>
    <m/>
    <s v="http://pbs.twimg.com/profile_images/861677771617120261/wdMqTaNb_normal.jpg"/>
    <x v="90"/>
    <s v="https://twitter.com/#!/socialbeesco/status/971418448264859648"/>
    <m/>
    <m/>
    <s v="971418448264859648"/>
    <m/>
    <b v="0"/>
    <n v="0"/>
    <s v=""/>
    <b v="0"/>
    <s v="en"/>
    <m/>
    <s v=""/>
    <b v="0"/>
    <n v="0"/>
    <s v=""/>
    <s v="Buffer"/>
    <b v="0"/>
    <s v="971418448264859648"/>
    <s v="Tweet"/>
    <n v="0"/>
    <n v="0"/>
    <m/>
    <m/>
    <m/>
    <m/>
    <m/>
    <m/>
    <m/>
    <m/>
    <n v="1"/>
    <s v="30"/>
    <s v="30"/>
    <n v="0"/>
    <n v="0"/>
    <n v="0"/>
    <n v="0"/>
    <n v="0"/>
    <n v="0"/>
    <n v="9"/>
    <n v="100"/>
    <n v="9"/>
  </r>
  <r>
    <s v="techergun"/>
    <s v="mikeschiemer"/>
    <m/>
    <m/>
    <m/>
    <m/>
    <m/>
    <m/>
    <m/>
    <m/>
    <s v="No"/>
    <n v="151"/>
    <m/>
    <m/>
    <x v="0"/>
    <d v="2018-03-07T16:16:18"/>
    <s v="RT @MikeSchiemer: 7 Top Twitter Tips On Tweeting https://t.co/mcLae5oSCw / #Twitter #SocialMedia #SocialSelling #SMM https://t.co/1u8X2RKPje"/>
    <s v="http://www.myfrugalbusiness.com/2017/11/top-twitter-tips-marketing-social-selling.html"/>
    <s v="myfrugalbusiness.com"/>
    <x v="57"/>
    <s v="https://pbs.twimg.com/media/DPQlWIKUQAEXLns.jpg"/>
    <s v="https://pbs.twimg.com/media/DPQlWIKUQAEXLns.jpg"/>
    <x v="91"/>
    <s v="https://twitter.com/#!/techergun/status/971419277684297729"/>
    <m/>
    <m/>
    <s v="971419277684297729"/>
    <m/>
    <b v="0"/>
    <n v="0"/>
    <s v=""/>
    <b v="0"/>
    <s v="en"/>
    <m/>
    <s v=""/>
    <b v="0"/>
    <n v="19"/>
    <s v="971143488128548869"/>
    <s v="Twitter Web Client"/>
    <b v="0"/>
    <s v="971143488128548869"/>
    <s v="Tweet"/>
    <n v="0"/>
    <n v="0"/>
    <m/>
    <m/>
    <m/>
    <m/>
    <m/>
    <m/>
    <m/>
    <m/>
    <n v="1"/>
    <s v="6"/>
    <s v="6"/>
    <n v="1"/>
    <n v="8.3333333333333339"/>
    <n v="0"/>
    <n v="0"/>
    <n v="0"/>
    <n v="0"/>
    <n v="11"/>
    <n v="91.666666666666671"/>
    <n v="12"/>
  </r>
  <r>
    <s v="md350032"/>
    <s v="humorhump"/>
    <m/>
    <m/>
    <m/>
    <m/>
    <m/>
    <m/>
    <m/>
    <m/>
    <s v="No"/>
    <n v="152"/>
    <m/>
    <m/>
    <x v="0"/>
    <d v="2018-03-07T16:16:42"/>
    <s v="RT @HumorHump: Get real #Facebook followers / fan page likes!_x000a__x000a_Check out details: https://t.co/snjbZ6RxhQ_x000a__x000a_* Order will start immediately i…"/>
    <s v="http://sumo.ly/JiIi"/>
    <s v="sumo.ly"/>
    <x v="42"/>
    <m/>
    <s v="http://abs.twimg.com/sticky/default_profile_images/default_profile_normal.png"/>
    <x v="92"/>
    <s v="https://twitter.com/#!/md350032/status/971419377084940288"/>
    <m/>
    <m/>
    <s v="971419377084940288"/>
    <m/>
    <b v="0"/>
    <n v="0"/>
    <s v=""/>
    <b v="0"/>
    <s v="en"/>
    <m/>
    <s v=""/>
    <b v="0"/>
    <n v="232"/>
    <s v="971280087554326531"/>
    <s v="Twitter Web Client"/>
    <b v="0"/>
    <s v="971280087554326531"/>
    <s v="Tweet"/>
    <n v="0"/>
    <n v="0"/>
    <m/>
    <m/>
    <m/>
    <m/>
    <m/>
    <m/>
    <m/>
    <m/>
    <n v="1"/>
    <s v="8"/>
    <s v="8"/>
    <n v="1"/>
    <n v="5.882352941176471"/>
    <n v="0"/>
    <n v="0"/>
    <n v="0"/>
    <n v="0"/>
    <n v="16"/>
    <n v="94.117647058823536"/>
    <n v="17"/>
  </r>
  <r>
    <s v="waywebdigital"/>
    <s v="waywebdigital"/>
    <m/>
    <m/>
    <m/>
    <m/>
    <m/>
    <m/>
    <m/>
    <m/>
    <s v="No"/>
    <n v="153"/>
    <m/>
    <m/>
    <x v="1"/>
    <d v="2018-03-06T15:45:12"/>
    <s v="Vero, le nouveau réseau social qui défie Instagram #SocialSelling #MarketingAutomation https://t.co/cb9gurJrEl https://t.co/XpOp1LS0Ql"/>
    <s v="https://www.presse-citron.net/vero-nouveau-reseau-social-defie-instagram/?utm_source=Sociallymap&amp;utm_medium=Sociallymap&amp;utm_campaign=Sociallymap"/>
    <s v="presse-citron.net"/>
    <x v="27"/>
    <s v="https://pbs.twimg.com/media/DXnb8OmW0AArH6-.jpg"/>
    <s v="https://pbs.twimg.com/media/DXnb8OmW0AArH6-.jpg"/>
    <x v="93"/>
    <s v="https://twitter.com/#!/waywebdigital/status/971049062433779712"/>
    <m/>
    <m/>
    <s v="971049062433779712"/>
    <m/>
    <b v="0"/>
    <n v="2"/>
    <s v=""/>
    <b v="0"/>
    <s v="fr"/>
    <m/>
    <s v=""/>
    <b v="0"/>
    <n v="1"/>
    <s v=""/>
    <s v="Sociallymap"/>
    <b v="0"/>
    <s v="971049062433779712"/>
    <s v="Tweet"/>
    <n v="0"/>
    <n v="0"/>
    <m/>
    <m/>
    <m/>
    <m/>
    <m/>
    <m/>
    <m/>
    <m/>
    <n v="2"/>
    <s v="64"/>
    <s v="64"/>
    <n v="0"/>
    <n v="0"/>
    <n v="0"/>
    <n v="0"/>
    <n v="0"/>
    <n v="0"/>
    <n v="10"/>
    <n v="100"/>
    <n v="10"/>
  </r>
  <r>
    <s v="waywebdigital"/>
    <s v="waywebdigital"/>
    <m/>
    <m/>
    <m/>
    <m/>
    <m/>
    <m/>
    <m/>
    <m/>
    <s v="No"/>
    <n v="154"/>
    <m/>
    <m/>
    <x v="1"/>
    <d v="2018-03-07T15:55:01"/>
    <s v="Disneyland débarque sur Google Street View #SocialSelling #Automation https://t.co/BV2huls8b2 https://t.co/7iacLp1VJB"/>
    <s v="https://www.presse-citron.net/disneyland-debarque-google-street-view/?utm_source=Sociallymap&amp;utm_medium=Sociallymap&amp;utm_campaign=Sociallymap"/>
    <s v="presse-citron.net"/>
    <x v="58"/>
    <s v="https://pbs.twimg.com/media/DXsnxodWsAA1PyM.jpg"/>
    <s v="https://pbs.twimg.com/media/DXsnxodWsAA1PyM.jpg"/>
    <x v="94"/>
    <s v="https://twitter.com/#!/waywebdigital/status/971413920312430592"/>
    <m/>
    <m/>
    <s v="971413920312430592"/>
    <m/>
    <b v="0"/>
    <n v="1"/>
    <s v=""/>
    <b v="0"/>
    <s v="fr"/>
    <m/>
    <s v=""/>
    <b v="0"/>
    <n v="1"/>
    <s v=""/>
    <s v="Sociallymap"/>
    <b v="0"/>
    <s v="971413920312430592"/>
    <s v="Tweet"/>
    <n v="0"/>
    <n v="0"/>
    <m/>
    <m/>
    <m/>
    <m/>
    <m/>
    <m/>
    <m/>
    <m/>
    <n v="2"/>
    <s v="64"/>
    <s v="64"/>
    <n v="0"/>
    <n v="0"/>
    <n v="0"/>
    <n v="0"/>
    <n v="0"/>
    <n v="0"/>
    <n v="8"/>
    <n v="100"/>
    <n v="8"/>
  </r>
  <r>
    <s v="ackmicro"/>
    <s v="waywebdigital"/>
    <m/>
    <m/>
    <m/>
    <m/>
    <m/>
    <m/>
    <m/>
    <m/>
    <s v="No"/>
    <n v="155"/>
    <m/>
    <m/>
    <x v="0"/>
    <d v="2018-03-07T16:18:47"/>
    <s v="RT @waywebdigital: Disneyland débarque sur Google Street View #SocialSelling #Automation https://t.co/BV2huls8b2 https://t.co/7iacLp1VJB"/>
    <s v="https://www.presse-citron.net/disneyland-debarque-google-street-view/?utm_source=Sociallymap&amp;utm_medium=Sociallymap&amp;utm_campaign=Sociallymap"/>
    <s v="presse-citron.net"/>
    <x v="58"/>
    <s v="https://pbs.twimg.com/media/DXsnxodWsAA1PyM.jpg"/>
    <s v="https://pbs.twimg.com/media/DXsnxodWsAA1PyM.jpg"/>
    <x v="95"/>
    <s v="https://twitter.com/#!/ackmicro/status/971419901683470337"/>
    <m/>
    <m/>
    <s v="971419901683470337"/>
    <m/>
    <b v="0"/>
    <n v="0"/>
    <s v=""/>
    <b v="0"/>
    <s v="fr"/>
    <m/>
    <s v=""/>
    <b v="0"/>
    <n v="1"/>
    <s v="971413920312430592"/>
    <s v="Twitter Web Client"/>
    <b v="0"/>
    <s v="971413920312430592"/>
    <s v="Tweet"/>
    <n v="0"/>
    <n v="0"/>
    <m/>
    <m/>
    <m/>
    <m/>
    <m/>
    <m/>
    <m/>
    <m/>
    <n v="1"/>
    <s v="64"/>
    <s v="64"/>
    <n v="0"/>
    <n v="0"/>
    <n v="0"/>
    <n v="0"/>
    <n v="0"/>
    <n v="0"/>
    <n v="10"/>
    <n v="100"/>
    <n v="10"/>
  </r>
  <r>
    <s v="scoopit_fr"/>
    <s v="scoopit_fr"/>
    <m/>
    <m/>
    <m/>
    <m/>
    <m/>
    <m/>
    <m/>
    <m/>
    <s v="No"/>
    <n v="156"/>
    <m/>
    <m/>
    <x v="1"/>
    <d v="2018-03-07T16:20:17"/>
    <s v="La #contentcuration et le #socialselling sont deux tactiques parfaitement complémentaires. Découvrez comment être plus efficace ! https://t.co/DWkC3VtiI8 https://t.co/dd5iVPFAq4"/>
    <s v="http://sco.lt/4h138T"/>
    <s v="sco.lt"/>
    <x v="59"/>
    <s v="https://pbs.twimg.com/media/DXstmIKW4AAhPsO.jpg"/>
    <s v="https://pbs.twimg.com/media/DXstmIKW4AAhPsO.jpg"/>
    <x v="96"/>
    <s v="https://twitter.com/#!/scoopit_fr/status/971420280525537280"/>
    <m/>
    <m/>
    <s v="971420280525537280"/>
    <m/>
    <b v="0"/>
    <n v="0"/>
    <s v=""/>
    <b v="0"/>
    <s v="fr"/>
    <m/>
    <s v=""/>
    <b v="0"/>
    <n v="0"/>
    <s v=""/>
    <s v="Scoop.it"/>
    <b v="0"/>
    <s v="971420280525537280"/>
    <s v="Tweet"/>
    <n v="0"/>
    <n v="0"/>
    <m/>
    <m/>
    <m/>
    <m/>
    <m/>
    <m/>
    <m/>
    <m/>
    <n v="1"/>
    <s v="1"/>
    <s v="1"/>
    <n v="0"/>
    <n v="0"/>
    <n v="0"/>
    <n v="0"/>
    <n v="0"/>
    <n v="0"/>
    <n v="15"/>
    <n v="100"/>
    <n v="15"/>
  </r>
  <r>
    <s v="aklima32253748"/>
    <s v="humorhump"/>
    <m/>
    <m/>
    <m/>
    <m/>
    <m/>
    <m/>
    <m/>
    <m/>
    <s v="No"/>
    <n v="157"/>
    <m/>
    <m/>
    <x v="0"/>
    <d v="2018-03-07T16:20:34"/>
    <s v="RT @HumorHump: Get real #Facebook followers / fan page likes!_x000a__x000a_Check out details: https://t.co/snjbZ6RxhQ_x000a__x000a_* Order will start immediately i…"/>
    <s v="http://sumo.ly/JiIi"/>
    <s v="sumo.ly"/>
    <x v="42"/>
    <m/>
    <s v="http://abs.twimg.com/sticky/default_profile_images/default_profile_normal.png"/>
    <x v="97"/>
    <s v="https://twitter.com/#!/aklima32253748/status/971420349463064576"/>
    <m/>
    <m/>
    <s v="971420349463064576"/>
    <m/>
    <b v="0"/>
    <n v="0"/>
    <s v=""/>
    <b v="0"/>
    <s v="en"/>
    <m/>
    <s v=""/>
    <b v="0"/>
    <n v="232"/>
    <s v="971280087554326531"/>
    <s v="Twitter Web Client"/>
    <b v="0"/>
    <s v="971280087554326531"/>
    <s v="Tweet"/>
    <n v="0"/>
    <n v="0"/>
    <m/>
    <m/>
    <m/>
    <m/>
    <m/>
    <m/>
    <m/>
    <m/>
    <n v="1"/>
    <s v="8"/>
    <s v="8"/>
    <n v="1"/>
    <n v="5.882352941176471"/>
    <n v="0"/>
    <n v="0"/>
    <n v="0"/>
    <n v="0"/>
    <n v="16"/>
    <n v="94.117647058823536"/>
    <n v="17"/>
  </r>
  <r>
    <s v="gopokemongo2018"/>
    <s v="humorhump"/>
    <m/>
    <m/>
    <m/>
    <m/>
    <m/>
    <m/>
    <m/>
    <m/>
    <s v="No"/>
    <n v="158"/>
    <m/>
    <m/>
    <x v="0"/>
    <d v="2018-03-07T16:20:46"/>
    <s v="RT @HumorHump: Get real #Facebook followers / fan page likes!_x000a__x000a_Check out details: https://t.co/snjbZ6RxhQ_x000a__x000a_* Order will start immediately i…"/>
    <s v="http://sumo.ly/JiIi"/>
    <s v="sumo.ly"/>
    <x v="42"/>
    <m/>
    <s v="http://pbs.twimg.com/profile_images/959543717785939969/G8MeL5Nw_normal.jpg"/>
    <x v="98"/>
    <s v="https://twitter.com/#!/gopokemongo2018/status/971420400994353153"/>
    <m/>
    <m/>
    <s v="971420400994353153"/>
    <m/>
    <b v="0"/>
    <n v="0"/>
    <s v=""/>
    <b v="0"/>
    <s v="en"/>
    <m/>
    <s v=""/>
    <b v="0"/>
    <n v="232"/>
    <s v="971280087554326531"/>
    <s v="Twitter Web Client"/>
    <b v="0"/>
    <s v="971280087554326531"/>
    <s v="Tweet"/>
    <n v="0"/>
    <n v="0"/>
    <m/>
    <m/>
    <m/>
    <m/>
    <m/>
    <m/>
    <m/>
    <m/>
    <n v="1"/>
    <s v="8"/>
    <s v="8"/>
    <n v="1"/>
    <n v="5.882352941176471"/>
    <n v="0"/>
    <n v="0"/>
    <n v="0"/>
    <n v="0"/>
    <n v="16"/>
    <n v="94.117647058823536"/>
    <n v="17"/>
  </r>
  <r>
    <s v="lastbabyboomer"/>
    <s v="includedco"/>
    <m/>
    <m/>
    <m/>
    <m/>
    <m/>
    <m/>
    <m/>
    <m/>
    <s v="No"/>
    <n v="159"/>
    <m/>
    <m/>
    <x v="0"/>
    <d v="2018-03-05T16:10:30"/>
    <s v="Tips for “selling into #coworking spaces”. https://t.co/TLhyg7EFw6 via @includedco #socialselling https://t.co/5VmN9M1jxS"/>
    <s v="https://included.co/tips-selling-coworking-spaces/"/>
    <s v="included.co"/>
    <x v="23"/>
    <s v="https://pbs.twimg.com/media/DXiYGZoVoAAgvkN.jpg"/>
    <s v="https://pbs.twimg.com/media/DXiYGZoVoAAgvkN.jpg"/>
    <x v="99"/>
    <s v="https://twitter.com/#!/lastbabyboomer/status/970693040993161216"/>
    <m/>
    <m/>
    <s v="970693040993161216"/>
    <m/>
    <b v="0"/>
    <n v="9"/>
    <s v=""/>
    <b v="0"/>
    <s v="en"/>
    <m/>
    <s v=""/>
    <b v="0"/>
    <n v="120"/>
    <s v=""/>
    <s v="TweetDeck"/>
    <b v="0"/>
    <s v="970693040993161216"/>
    <s v="Retweet"/>
    <n v="0"/>
    <n v="0"/>
    <m/>
    <m/>
    <m/>
    <m/>
    <m/>
    <m/>
    <m/>
    <m/>
    <n v="1"/>
    <s v="17"/>
    <s v="17"/>
    <n v="0"/>
    <n v="0"/>
    <n v="0"/>
    <n v="0"/>
    <n v="0"/>
    <n v="0"/>
    <n v="9"/>
    <n v="100"/>
    <n v="9"/>
  </r>
  <r>
    <s v="tatanishapw"/>
    <s v="includedco"/>
    <m/>
    <m/>
    <m/>
    <m/>
    <m/>
    <m/>
    <m/>
    <m/>
    <s v="No"/>
    <n v="160"/>
    <m/>
    <m/>
    <x v="0"/>
    <d v="2018-03-07T16:22:00"/>
    <s v="RT @lastbabyboomer: Tips for “selling into #coworking spaces”. https://t.co/TLhyg7EFw6 via @includedco #socialselling https://t.co/5VmN9M1j…"/>
    <s v="https://included.co/tips-selling-coworking-spaces/"/>
    <s v="included.co"/>
    <x v="23"/>
    <m/>
    <s v="http://pbs.twimg.com/profile_images/680964208368947200/nK4teZBB_normal.jpg"/>
    <x v="100"/>
    <s v="https://twitter.com/#!/tatanishapw/status/971420710886244352"/>
    <m/>
    <m/>
    <s v="971420710886244352"/>
    <m/>
    <b v="0"/>
    <n v="0"/>
    <s v=""/>
    <b v="0"/>
    <s v="en"/>
    <m/>
    <s v=""/>
    <b v="0"/>
    <n v="120"/>
    <s v="970693040993161216"/>
    <s v="Our Scheduling App"/>
    <b v="0"/>
    <s v="970693040993161216"/>
    <s v="Tweet"/>
    <n v="0"/>
    <n v="0"/>
    <m/>
    <m/>
    <m/>
    <m/>
    <m/>
    <m/>
    <m/>
    <m/>
    <n v="1"/>
    <s v="17"/>
    <s v="17"/>
    <m/>
    <m/>
    <m/>
    <m/>
    <m/>
    <m/>
    <m/>
    <m/>
    <m/>
  </r>
  <r>
    <s v="indho2029"/>
    <s v="humorhump"/>
    <m/>
    <m/>
    <m/>
    <m/>
    <m/>
    <m/>
    <m/>
    <m/>
    <s v="No"/>
    <n v="162"/>
    <m/>
    <m/>
    <x v="0"/>
    <d v="2018-03-07T16:23:18"/>
    <s v="RT @HumorHump: Get real #Facebook followers / fan page likes!_x000a__x000a_Check out details: https://t.co/snjbZ6RxhQ_x000a__x000a_* Order will start immediately i…"/>
    <s v="http://sumo.ly/JiIi"/>
    <s v="sumo.ly"/>
    <x v="42"/>
    <m/>
    <s v="http://pbs.twimg.com/profile_images/965914299645530112/0xRJnrIC_normal.jpg"/>
    <x v="101"/>
    <s v="https://twitter.com/#!/indho2029/status/971421039182929923"/>
    <m/>
    <m/>
    <s v="971421039182929923"/>
    <m/>
    <b v="0"/>
    <n v="0"/>
    <s v=""/>
    <b v="0"/>
    <s v="en"/>
    <m/>
    <s v=""/>
    <b v="0"/>
    <n v="232"/>
    <s v="971280087554326531"/>
    <s v="Twitter Web Client"/>
    <b v="0"/>
    <s v="971280087554326531"/>
    <s v="Tweet"/>
    <n v="0"/>
    <n v="0"/>
    <m/>
    <m/>
    <m/>
    <m/>
    <m/>
    <m/>
    <m/>
    <m/>
    <n v="1"/>
    <s v="8"/>
    <s v="8"/>
    <n v="1"/>
    <n v="5.882352941176471"/>
    <n v="0"/>
    <n v="0"/>
    <n v="0"/>
    <n v="0"/>
    <n v="16"/>
    <n v="94.117647058823536"/>
    <n v="17"/>
  </r>
  <r>
    <s v="cafe123456781"/>
    <s v="humorhump"/>
    <m/>
    <m/>
    <m/>
    <m/>
    <m/>
    <m/>
    <m/>
    <m/>
    <s v="No"/>
    <n v="163"/>
    <m/>
    <m/>
    <x v="0"/>
    <d v="2018-03-07T16:23:39"/>
    <s v="RT @HumorHump: Get real #Facebook followers / fan page likes!_x000a__x000a_Check out details: https://t.co/snjbZ6RxhQ_x000a__x000a_* Order will start immediately i…"/>
    <s v="http://sumo.ly/JiIi"/>
    <s v="sumo.ly"/>
    <x v="42"/>
    <m/>
    <s v="http://abs.twimg.com/sticky/default_profile_images/default_profile_normal.png"/>
    <x v="102"/>
    <s v="https://twitter.com/#!/cafe123456781/status/971421128223797248"/>
    <m/>
    <m/>
    <s v="971421128223797248"/>
    <m/>
    <b v="0"/>
    <n v="0"/>
    <s v=""/>
    <b v="0"/>
    <s v="en"/>
    <m/>
    <s v=""/>
    <b v="0"/>
    <n v="232"/>
    <s v="971280087554326531"/>
    <s v="Twitter Web Client"/>
    <b v="0"/>
    <s v="971280087554326531"/>
    <s v="Tweet"/>
    <n v="0"/>
    <n v="0"/>
    <m/>
    <m/>
    <m/>
    <m/>
    <m/>
    <m/>
    <m/>
    <m/>
    <n v="1"/>
    <s v="8"/>
    <s v="8"/>
    <n v="1"/>
    <n v="5.882352941176471"/>
    <n v="0"/>
    <n v="0"/>
    <n v="0"/>
    <n v="0"/>
    <n v="16"/>
    <n v="94.117647058823536"/>
    <n v="17"/>
  </r>
  <r>
    <s v="empireselling"/>
    <s v="empireselling"/>
    <m/>
    <m/>
    <m/>
    <m/>
    <m/>
    <m/>
    <m/>
    <m/>
    <s v="No"/>
    <n v="164"/>
    <m/>
    <m/>
    <x v="1"/>
    <d v="2018-03-07T16:24:19"/>
    <s v="Storm or no storm. It’s all about the hustle. #socialselling #socialmediamarketing #socialmedia… https://t.co/bVuiLDdSIr"/>
    <s v="https://www.instagram.com/p/BgB1HSPDqyv/"/>
    <s v="instagram.com"/>
    <x v="60"/>
    <m/>
    <s v="http://pbs.twimg.com/profile_images/916117276595802115/MHjObmoI_normal.jpg"/>
    <x v="103"/>
    <s v="https://twitter.com/#!/empireselling/status/971421296100864001"/>
    <n v="40.777900000000002"/>
    <n v="-73.967500000000001"/>
    <s v="971421296100864001"/>
    <m/>
    <b v="0"/>
    <n v="0"/>
    <s v=""/>
    <b v="0"/>
    <s v="en"/>
    <m/>
    <s v=""/>
    <b v="0"/>
    <n v="0"/>
    <s v=""/>
    <s v="Instagram"/>
    <b v="0"/>
    <s v="971421296100864001"/>
    <s v="Tweet"/>
    <n v="0"/>
    <n v="0"/>
    <s v="-74.026675,40.683935 _x000a_-73.910408,40.683935 _x000a_-73.910408,40.877483 _x000a_-74.026675,40.877483"/>
    <s v="United States"/>
    <s v="US"/>
    <s v="Manhattan, NY"/>
    <s v="01a9a39529b27f36"/>
    <s v="Manhattan"/>
    <s v="city"/>
    <s v="https://api.twitter.com/1.1/geo/id/01a9a39529b27f36.json"/>
    <n v="1"/>
    <s v="1"/>
    <s v="1"/>
    <n v="0"/>
    <n v="0"/>
    <n v="0"/>
    <n v="0"/>
    <n v="0"/>
    <n v="0"/>
    <n v="13"/>
    <n v="100"/>
    <n v="13"/>
  </r>
  <r>
    <s v="hoyzer"/>
    <s v="hoyzer"/>
    <m/>
    <m/>
    <m/>
    <m/>
    <m/>
    <m/>
    <m/>
    <m/>
    <s v="No"/>
    <n v="165"/>
    <m/>
    <m/>
    <x v="1"/>
    <d v="2018-03-07T16:24:36"/>
    <s v="The Recipe To Social Selling On LinkedIn #socialmedia #socialselling #SSI #digital https://t.co/2Iyp2zdxnu"/>
    <s v="http://pbynd.co/gwaf5"/>
    <s v="pbynd.co"/>
    <x v="61"/>
    <m/>
    <s v="http://pbs.twimg.com/profile_images/950773695076884483/RXwb3QLC_normal.jpg"/>
    <x v="104"/>
    <s v="https://twitter.com/#!/hoyzer/status/971421364534956034"/>
    <m/>
    <m/>
    <s v="971421364534956034"/>
    <m/>
    <b v="0"/>
    <n v="1"/>
    <s v=""/>
    <b v="0"/>
    <s v="en"/>
    <m/>
    <s v=""/>
    <b v="0"/>
    <n v="0"/>
    <s v=""/>
    <s v="PostBeyond"/>
    <b v="0"/>
    <s v="971421364534956034"/>
    <s v="Tweet"/>
    <n v="0"/>
    <n v="0"/>
    <m/>
    <m/>
    <m/>
    <m/>
    <m/>
    <m/>
    <m/>
    <m/>
    <n v="1"/>
    <s v="1"/>
    <s v="1"/>
    <n v="0"/>
    <n v="0"/>
    <n v="0"/>
    <n v="0"/>
    <n v="0"/>
    <n v="0"/>
    <n v="11"/>
    <n v="100"/>
    <n v="11"/>
  </r>
  <r>
    <s v="ataurrahman35"/>
    <s v="humorhump"/>
    <m/>
    <m/>
    <m/>
    <m/>
    <m/>
    <m/>
    <m/>
    <m/>
    <s v="No"/>
    <n v="166"/>
    <m/>
    <m/>
    <x v="0"/>
    <d v="2018-03-07T16:25:59"/>
    <s v="RT @HumorHump: Get real #Facebook followers / fan page likes!_x000a__x000a_Check out details: https://t.co/snjbZ6RxhQ_x000a__x000a_* Order will start immediately i…"/>
    <s v="http://sumo.ly/JiIi"/>
    <s v="sumo.ly"/>
    <x v="42"/>
    <m/>
    <s v="http://pbs.twimg.com/profile_images/499761315619958784/KsWWmgHd_normal.jpeg"/>
    <x v="105"/>
    <s v="https://twitter.com/#!/ataurrahman35/status/971421714126028805"/>
    <m/>
    <m/>
    <s v="971421714126028805"/>
    <m/>
    <b v="0"/>
    <n v="0"/>
    <s v=""/>
    <b v="0"/>
    <s v="en"/>
    <m/>
    <s v=""/>
    <b v="0"/>
    <n v="232"/>
    <s v="971280087554326531"/>
    <s v="Twitter Web Client"/>
    <b v="0"/>
    <s v="971280087554326531"/>
    <s v="Tweet"/>
    <n v="0"/>
    <n v="0"/>
    <m/>
    <m/>
    <m/>
    <m/>
    <m/>
    <m/>
    <m/>
    <m/>
    <n v="1"/>
    <s v="8"/>
    <s v="8"/>
    <n v="1"/>
    <n v="5.882352941176471"/>
    <n v="0"/>
    <n v="0"/>
    <n v="0"/>
    <n v="0"/>
    <n v="16"/>
    <n v="94.117647058823536"/>
    <n v="17"/>
  </r>
  <r>
    <s v="matchnode"/>
    <s v="matchnode"/>
    <m/>
    <m/>
    <m/>
    <m/>
    <m/>
    <m/>
    <m/>
    <m/>
    <s v="No"/>
    <n v="167"/>
    <m/>
    <m/>
    <x v="1"/>
    <d v="2018-03-07T16:27:03"/>
    <s v="LinkedIn Lead Generation Help - How to tell if you need it + where to find it  https://t.co/IQ8JgmWPyK #linkedin #leadgeneration #socialselling https://t.co/22AOmp7Ztu"/>
    <s v="https://buff.ly/2tomSBi"/>
    <s v="buff.ly"/>
    <x v="21"/>
    <s v="https://pbs.twimg.com/media/DXsvJUlW4AA9J68.jpg"/>
    <s v="https://pbs.twimg.com/media/DXsvJUlW4AA9J68.jpg"/>
    <x v="106"/>
    <s v="https://twitter.com/#!/matchnode/status/971421984860106752"/>
    <m/>
    <m/>
    <s v="971421984860106752"/>
    <m/>
    <b v="0"/>
    <n v="1"/>
    <s v=""/>
    <b v="0"/>
    <s v="en"/>
    <m/>
    <s v=""/>
    <b v="0"/>
    <n v="0"/>
    <s v=""/>
    <s v="Buffer"/>
    <b v="0"/>
    <s v="971421984860106752"/>
    <s v="Tweet"/>
    <n v="0"/>
    <n v="0"/>
    <m/>
    <m/>
    <m/>
    <m/>
    <m/>
    <m/>
    <m/>
    <m/>
    <n v="1"/>
    <s v="1"/>
    <s v="1"/>
    <n v="1"/>
    <n v="5.5555555555555554"/>
    <n v="0"/>
    <n v="0"/>
    <n v="0"/>
    <n v="0"/>
    <n v="17"/>
    <n v="94.444444444444443"/>
    <n v="18"/>
  </r>
  <r>
    <s v="staryy19"/>
    <s v="humorhump"/>
    <m/>
    <m/>
    <m/>
    <m/>
    <m/>
    <m/>
    <m/>
    <m/>
    <s v="No"/>
    <n v="168"/>
    <m/>
    <m/>
    <x v="0"/>
    <d v="2018-03-07T16:28:59"/>
    <s v="RT @HumorHump: Get real #Facebook followers / fan page likes!_x000a__x000a_Check out details: https://t.co/snjbZ6RxhQ_x000a__x000a_* Order will start immediately i…"/>
    <s v="http://sumo.ly/JiIi"/>
    <s v="sumo.ly"/>
    <x v="42"/>
    <m/>
    <s v="http://abs.twimg.com/sticky/default_profile_images/default_profile_normal.png"/>
    <x v="107"/>
    <s v="https://twitter.com/#!/staryy19/status/971422469650296833"/>
    <m/>
    <m/>
    <s v="971422469650296833"/>
    <m/>
    <b v="0"/>
    <n v="0"/>
    <s v=""/>
    <b v="0"/>
    <s v="en"/>
    <m/>
    <s v=""/>
    <b v="0"/>
    <n v="232"/>
    <s v="971280087554326531"/>
    <s v="Twitter Web Client"/>
    <b v="0"/>
    <s v="971280087554326531"/>
    <s v="Tweet"/>
    <n v="0"/>
    <n v="0"/>
    <m/>
    <m/>
    <m/>
    <m/>
    <m/>
    <m/>
    <m/>
    <m/>
    <n v="1"/>
    <s v="8"/>
    <s v="8"/>
    <n v="1"/>
    <n v="5.882352941176471"/>
    <n v="0"/>
    <n v="0"/>
    <n v="0"/>
    <n v="0"/>
    <n v="16"/>
    <n v="94.117647058823536"/>
    <n v="17"/>
  </r>
  <r>
    <s v="tarokanews"/>
    <s v="humorhump"/>
    <m/>
    <m/>
    <m/>
    <m/>
    <m/>
    <m/>
    <m/>
    <m/>
    <s v="No"/>
    <n v="169"/>
    <m/>
    <m/>
    <x v="0"/>
    <d v="2018-03-07T16:30:32"/>
    <s v="RT @HumorHump: Get real #Facebook followers / fan page likes!_x000a__x000a_Check out details: https://t.co/snjbZ6RxhQ_x000a__x000a_* Order will start immediately i…"/>
    <s v="http://sumo.ly/JiIi"/>
    <s v="sumo.ly"/>
    <x v="42"/>
    <m/>
    <s v="http://pbs.twimg.com/profile_images/849162711032242177/h-UbGV30_normal.jpg"/>
    <x v="108"/>
    <s v="https://twitter.com/#!/tarokanews/status/971422858629951488"/>
    <m/>
    <m/>
    <s v="971422858629951488"/>
    <m/>
    <b v="0"/>
    <n v="0"/>
    <s v=""/>
    <b v="0"/>
    <s v="en"/>
    <m/>
    <s v=""/>
    <b v="0"/>
    <n v="232"/>
    <s v="971280087554326531"/>
    <s v="Twitter Web Client"/>
    <b v="0"/>
    <s v="971280087554326531"/>
    <s v="Tweet"/>
    <n v="0"/>
    <n v="0"/>
    <m/>
    <m/>
    <m/>
    <m/>
    <m/>
    <m/>
    <m/>
    <m/>
    <n v="1"/>
    <s v="8"/>
    <s v="8"/>
    <n v="1"/>
    <n v="5.882352941176471"/>
    <n v="0"/>
    <n v="0"/>
    <n v="0"/>
    <n v="0"/>
    <n v="16"/>
    <n v="94.117647058823536"/>
    <n v="17"/>
  </r>
  <r>
    <s v="lilly_stevens99"/>
    <s v="humorhump"/>
    <m/>
    <m/>
    <m/>
    <m/>
    <m/>
    <m/>
    <m/>
    <m/>
    <s v="No"/>
    <n v="170"/>
    <m/>
    <m/>
    <x v="0"/>
    <d v="2018-03-07T16:34:42"/>
    <s v="RT @HumorHump: Get real #Facebook followers / fan page likes!_x000a__x000a_Check out details: https://t.co/snjbZ6RxhQ_x000a__x000a_* Order will start immediately i…"/>
    <s v="http://sumo.ly/JiIi"/>
    <s v="sumo.ly"/>
    <x v="42"/>
    <m/>
    <s v="http://pbs.twimg.com/profile_images/936857688675201024/bZ7loPxU_normal.jpg"/>
    <x v="109"/>
    <s v="https://twitter.com/#!/lilly_stevens99/status/971423906257973248"/>
    <m/>
    <m/>
    <s v="971423906257973248"/>
    <m/>
    <b v="0"/>
    <n v="0"/>
    <s v=""/>
    <b v="0"/>
    <s v="en"/>
    <m/>
    <s v=""/>
    <b v="0"/>
    <n v="232"/>
    <s v="971280087554326531"/>
    <s v="Twitter Web Client"/>
    <b v="0"/>
    <s v="971280087554326531"/>
    <s v="Tweet"/>
    <n v="0"/>
    <n v="0"/>
    <m/>
    <m/>
    <m/>
    <m/>
    <m/>
    <m/>
    <m/>
    <m/>
    <n v="1"/>
    <s v="8"/>
    <s v="8"/>
    <n v="1"/>
    <n v="5.882352941176471"/>
    <n v="0"/>
    <n v="0"/>
    <n v="0"/>
    <n v="0"/>
    <n v="16"/>
    <n v="94.117647058823536"/>
    <n v="17"/>
  </r>
  <r>
    <s v="tedseward"/>
    <s v="tedseward"/>
    <m/>
    <m/>
    <m/>
    <m/>
    <m/>
    <m/>
    <m/>
    <m/>
    <s v="No"/>
    <n v="171"/>
    <m/>
    <m/>
    <x v="1"/>
    <d v="2018-03-06T16:36:03"/>
    <s v="Did #socialselling just get harder in 2018? https://t.co/yJijdLrcyS https://t.co/p5L0Mw8YB5"/>
    <s v="http://upflow.co/l/kotc"/>
    <s v="upflow.co"/>
    <x v="0"/>
    <s v="https://pbs.twimg.com/media/DXnnnWPVwAATJGr.jpg"/>
    <s v="https://pbs.twimg.com/media/DXnnnWPVwAATJGr.jpg"/>
    <x v="110"/>
    <s v="https://twitter.com/#!/tedseward/status/971061859863363584"/>
    <m/>
    <m/>
    <s v="971061859863363584"/>
    <m/>
    <b v="0"/>
    <n v="0"/>
    <s v=""/>
    <b v="0"/>
    <s v="en"/>
    <m/>
    <s v=""/>
    <b v="0"/>
    <n v="0"/>
    <s v=""/>
    <s v="Buffer"/>
    <b v="0"/>
    <s v="971061859863363584"/>
    <s v="Tweet"/>
    <n v="0"/>
    <n v="0"/>
    <m/>
    <m/>
    <m/>
    <m/>
    <m/>
    <m/>
    <m/>
    <m/>
    <n v="2"/>
    <s v="1"/>
    <s v="1"/>
    <n v="0"/>
    <n v="0"/>
    <n v="0"/>
    <n v="0"/>
    <n v="0"/>
    <n v="0"/>
    <n v="7"/>
    <n v="100"/>
    <n v="7"/>
  </r>
  <r>
    <s v="tedseward"/>
    <s v="tedseward"/>
    <m/>
    <m/>
    <m/>
    <m/>
    <m/>
    <m/>
    <m/>
    <m/>
    <s v="No"/>
    <n v="172"/>
    <m/>
    <m/>
    <x v="1"/>
    <d v="2018-03-07T16:36:11"/>
    <s v="#socialselling: roger hamilton event boosts north west businesses - business aspects mag... https://t.co/XzVBxnl20Z https://t.co/9bYQUHBeH6"/>
    <s v="http://upflow.co/l/busi"/>
    <s v="upflow.co"/>
    <x v="0"/>
    <s v="https://pbs.twimg.com/media/DXsxPGwV4AALn9N.jpg"/>
    <s v="https://pbs.twimg.com/media/DXsxPGwV4AALn9N.jpg"/>
    <x v="111"/>
    <s v="https://twitter.com/#!/tedseward/status/971424282751447040"/>
    <m/>
    <m/>
    <s v="971424282751447040"/>
    <m/>
    <b v="0"/>
    <n v="0"/>
    <s v=""/>
    <b v="0"/>
    <s v="en"/>
    <m/>
    <s v=""/>
    <b v="0"/>
    <n v="0"/>
    <s v=""/>
    <s v="Buffer"/>
    <b v="0"/>
    <s v="971424282751447040"/>
    <s v="Tweet"/>
    <n v="0"/>
    <n v="0"/>
    <m/>
    <m/>
    <m/>
    <m/>
    <m/>
    <m/>
    <m/>
    <m/>
    <n v="2"/>
    <s v="1"/>
    <s v="1"/>
    <n v="0"/>
    <n v="0"/>
    <n v="0"/>
    <n v="0"/>
    <n v="0"/>
    <n v="0"/>
    <n v="11"/>
    <n v="100"/>
    <n v="11"/>
  </r>
  <r>
    <s v="dataagentgreen"/>
    <s v="isabellajonescl"/>
    <m/>
    <m/>
    <m/>
    <m/>
    <m/>
    <m/>
    <m/>
    <m/>
    <s v="No"/>
    <n v="173"/>
    <m/>
    <m/>
    <x v="0"/>
    <d v="2018-03-07T16:38:16"/>
    <s v="RT @IsabellajonesCl: The Digital #Marketing Funnel_x000a_#GrowthHacking #Blogging  #DigitalMarketing [Infographic] #ContentMarketing #SMM #Analyt…"/>
    <m/>
    <m/>
    <x v="13"/>
    <m/>
    <s v="http://pbs.twimg.com/profile_images/699637490869760003/jYyNa5QD_normal.jpg"/>
    <x v="112"/>
    <s v="https://twitter.com/#!/dataagentgreen/status/971424805152059397"/>
    <m/>
    <m/>
    <s v="971424805152059397"/>
    <m/>
    <b v="0"/>
    <n v="0"/>
    <s v=""/>
    <b v="0"/>
    <s v="en"/>
    <m/>
    <s v=""/>
    <b v="0"/>
    <n v="23"/>
    <s v="970661714336219136"/>
    <s v="Twitter Web Client"/>
    <b v="0"/>
    <s v="970661714336219136"/>
    <s v="Tweet"/>
    <n v="0"/>
    <n v="0"/>
    <m/>
    <m/>
    <m/>
    <m/>
    <m/>
    <m/>
    <m/>
    <m/>
    <n v="1"/>
    <s v="29"/>
    <s v="29"/>
    <n v="0"/>
    <n v="0"/>
    <n v="0"/>
    <n v="0"/>
    <n v="0"/>
    <n v="0"/>
    <n v="13"/>
    <n v="100"/>
    <n v="13"/>
  </r>
  <r>
    <s v="linkedinexpert_"/>
    <s v="linkedinexpert_"/>
    <m/>
    <m/>
    <m/>
    <m/>
    <m/>
    <m/>
    <m/>
    <m/>
    <s v="No"/>
    <n v="174"/>
    <m/>
    <m/>
    <x v="1"/>
    <d v="2018-01-26T11:40:28"/>
    <s v="Make sure you have created and optimized your personal and company  profiles on Social Media. Provided you have done it right, you are in a great position to attract &amp;amp; approach people for that initial conversation, whether  it’s via Skype, telephone, in person etc #SocialSelling https://t.co/exS53uIQYa"/>
    <m/>
    <m/>
    <x v="0"/>
    <s v="https://pbs.twimg.com/media/DUdt7_OW0AAzdG_.jpg"/>
    <s v="https://pbs.twimg.com/media/DUdt7_OW0AAzdG_.jpg"/>
    <x v="113"/>
    <s v="https://twitter.com/#!/linkedinexpert_/status/956854346637103105"/>
    <m/>
    <m/>
    <s v="956854346637103105"/>
    <m/>
    <b v="0"/>
    <n v="57"/>
    <s v=""/>
    <b v="0"/>
    <s v="en"/>
    <m/>
    <s v=""/>
    <b v="0"/>
    <n v="36"/>
    <s v=""/>
    <s v="Twitter Web Client"/>
    <b v="0"/>
    <s v="956854346637103105"/>
    <s v="Retweet"/>
    <n v="0"/>
    <n v="0"/>
    <m/>
    <m/>
    <m/>
    <m/>
    <m/>
    <m/>
    <m/>
    <m/>
    <n v="1"/>
    <s v="95"/>
    <s v="95"/>
    <n v="2"/>
    <n v="4.3478260869565215"/>
    <n v="0"/>
    <n v="0"/>
    <n v="0"/>
    <n v="0"/>
    <n v="44"/>
    <n v="95.652173913043484"/>
    <n v="46"/>
  </r>
  <r>
    <s v="lcs1122"/>
    <s v="linkedinexpert_"/>
    <m/>
    <m/>
    <m/>
    <m/>
    <m/>
    <m/>
    <m/>
    <m/>
    <s v="No"/>
    <n v="175"/>
    <m/>
    <m/>
    <x v="0"/>
    <d v="2018-03-07T16:38:32"/>
    <s v="RT @LinkedInExpert_: Make sure you have created and optimized your personal and company  profiles on Social Media. Provided you have done i…"/>
    <m/>
    <m/>
    <x v="34"/>
    <m/>
    <s v="http://pbs.twimg.com/profile_images/509915416454373377/t1Ijdd8P_normal.jpeg"/>
    <x v="114"/>
    <s v="https://twitter.com/#!/lcs1122/status/971424874483793920"/>
    <m/>
    <m/>
    <s v="971424874483793920"/>
    <m/>
    <b v="0"/>
    <n v="0"/>
    <s v=""/>
    <b v="0"/>
    <s v="en"/>
    <m/>
    <s v=""/>
    <b v="0"/>
    <n v="36"/>
    <s v="956854346637103105"/>
    <s v="Twitter for Android"/>
    <b v="0"/>
    <s v="956854346637103105"/>
    <s v="Tweet"/>
    <n v="0"/>
    <n v="0"/>
    <m/>
    <m/>
    <m/>
    <m/>
    <m/>
    <m/>
    <m/>
    <m/>
    <n v="1"/>
    <s v="95"/>
    <s v="95"/>
    <n v="0"/>
    <n v="0"/>
    <n v="0"/>
    <n v="0"/>
    <n v="0"/>
    <n v="0"/>
    <n v="22"/>
    <n v="100"/>
    <n v="22"/>
  </r>
  <r>
    <s v="agencyrktr"/>
    <s v="agencyrktr"/>
    <m/>
    <m/>
    <m/>
    <m/>
    <m/>
    <m/>
    <m/>
    <m/>
    <s v="No"/>
    <n v="176"/>
    <m/>
    <m/>
    <x v="1"/>
    <d v="2018-03-07T13:30:11"/>
    <s v="The Digital #Marketing Funnel_x000a_#GrowthHacking #Blogging  #DigitalMarketing [Infographic] #ContentMarketing #SMM #Analytics  #cmo #seo #SMO #SocialSelling #contentstrategy #EmailMarketing #SEONews _x000a_#ContentMarketing #Google #Twitter #facebook #Youtube #ViralMarketing #PPC https://t.co/W49ALJXq98"/>
    <m/>
    <m/>
    <x v="12"/>
    <s v="https://pbs.twimg.com/media/DXsGqdYVAAAdyHG.jpg"/>
    <s v="https://pbs.twimg.com/media/DXsGqdYVAAAdyHG.jpg"/>
    <x v="115"/>
    <s v="https://twitter.com/#!/agencyrktr/status/971377473165451264"/>
    <m/>
    <m/>
    <s v="971377473165451264"/>
    <m/>
    <b v="0"/>
    <n v="3"/>
    <s v=""/>
    <b v="0"/>
    <s v="en"/>
    <m/>
    <s v=""/>
    <b v="0"/>
    <n v="4"/>
    <s v=""/>
    <s v="Crowdfire - Go Big"/>
    <b v="0"/>
    <s v="971377473165451264"/>
    <s v="Retweet"/>
    <n v="0"/>
    <n v="0"/>
    <m/>
    <m/>
    <m/>
    <m/>
    <m/>
    <m/>
    <m/>
    <m/>
    <n v="1"/>
    <s v="29"/>
    <s v="29"/>
    <n v="0"/>
    <n v="0"/>
    <n v="0"/>
    <n v="0"/>
    <n v="0"/>
    <n v="0"/>
    <n v="25"/>
    <n v="100"/>
    <n v="25"/>
  </r>
  <r>
    <s v="pramod0000007"/>
    <s v="agencyrktr"/>
    <m/>
    <m/>
    <m/>
    <m/>
    <m/>
    <m/>
    <m/>
    <m/>
    <s v="No"/>
    <n v="177"/>
    <m/>
    <m/>
    <x v="0"/>
    <d v="2018-03-07T15:42:36"/>
    <s v="RT @AgencyRktr: The Digital #Marketing Funnel_x000a_#GrowthHacking #Blogging  #DigitalMarketing [Infographic] #ContentMarketing #SMM #Analytics…"/>
    <m/>
    <m/>
    <x v="10"/>
    <m/>
    <s v="http://pbs.twimg.com/profile_images/449576750549196800/mwqyxXBX_normal.jpeg"/>
    <x v="116"/>
    <s v="https://twitter.com/#!/pramod0000007/status/971410796696629249"/>
    <m/>
    <m/>
    <s v="971410796696629249"/>
    <m/>
    <b v="0"/>
    <n v="0"/>
    <s v=""/>
    <b v="0"/>
    <s v="en"/>
    <m/>
    <s v=""/>
    <b v="0"/>
    <n v="4"/>
    <s v="971377473165451264"/>
    <s v="pramod live stream test"/>
    <b v="0"/>
    <s v="971377473165451264"/>
    <s v="Tweet"/>
    <n v="0"/>
    <n v="0"/>
    <m/>
    <m/>
    <m/>
    <m/>
    <m/>
    <m/>
    <m/>
    <m/>
    <n v="1"/>
    <s v="29"/>
    <s v="29"/>
    <n v="0"/>
    <n v="0"/>
    <n v="0"/>
    <n v="0"/>
    <n v="0"/>
    <n v="0"/>
    <n v="13"/>
    <n v="100"/>
    <n v="13"/>
  </r>
  <r>
    <s v="isabellajonescl"/>
    <s v="isabellajonescl"/>
    <m/>
    <m/>
    <m/>
    <m/>
    <m/>
    <m/>
    <m/>
    <m/>
    <s v="No"/>
    <n v="178"/>
    <m/>
    <m/>
    <x v="1"/>
    <d v="2018-03-05T14:06:01"/>
    <s v="The Digital #Marketing Funnel_x000a_#GrowthHacking #Blogging  #DigitalMarketing [Infographic] #ContentMarketing #SMM #Analytics  #cmo #seo #SMO #SocialSelling #contentstrategy #EmailMarketing #SEONews _x000a_#ContentMarketing #Google #Twitter #facebook #Youtube #ViralMarketing #PPC https://t.co/EF0lWOmfe8"/>
    <m/>
    <m/>
    <x v="12"/>
    <s v="https://pbs.twimg.com/media/DXh7pkgVwAApvjh.jpg"/>
    <s v="https://pbs.twimg.com/media/DXh7pkgVwAApvjh.jpg"/>
    <x v="117"/>
    <s v="https://twitter.com/#!/isabellajonescl/status/970661714336219136"/>
    <m/>
    <m/>
    <s v="970661714336219136"/>
    <m/>
    <b v="0"/>
    <n v="35"/>
    <s v=""/>
    <b v="0"/>
    <s v="en"/>
    <m/>
    <s v=""/>
    <b v="0"/>
    <n v="23"/>
    <s v=""/>
    <s v="Twitter for Android"/>
    <b v="0"/>
    <s v="970661714336219136"/>
    <s v="Retweet"/>
    <n v="0"/>
    <n v="0"/>
    <m/>
    <m/>
    <m/>
    <m/>
    <m/>
    <m/>
    <m/>
    <m/>
    <n v="1"/>
    <s v="29"/>
    <s v="29"/>
    <n v="0"/>
    <n v="0"/>
    <n v="0"/>
    <n v="0"/>
    <n v="0"/>
    <n v="0"/>
    <n v="25"/>
    <n v="100"/>
    <n v="25"/>
  </r>
  <r>
    <s v="pramod0000007"/>
    <s v="isabellajonescl"/>
    <m/>
    <m/>
    <m/>
    <m/>
    <m/>
    <m/>
    <m/>
    <m/>
    <s v="No"/>
    <n v="179"/>
    <m/>
    <m/>
    <x v="0"/>
    <d v="2018-03-07T16:38:37"/>
    <s v="RT @IsabellajonesCl: The Digital #Marketing Funnel_x000a_#GrowthHacking #Blogging  #DigitalMarketing [Infographic] #ContentMarketing #SMM #Analyt…"/>
    <m/>
    <m/>
    <x v="13"/>
    <m/>
    <s v="http://pbs.twimg.com/profile_images/449576750549196800/mwqyxXBX_normal.jpeg"/>
    <x v="118"/>
    <s v="https://twitter.com/#!/pramod0000007/status/971424891651031040"/>
    <m/>
    <m/>
    <s v="971424891651031040"/>
    <m/>
    <b v="0"/>
    <n v="0"/>
    <s v=""/>
    <b v="0"/>
    <s v="en"/>
    <m/>
    <s v=""/>
    <b v="0"/>
    <n v="23"/>
    <s v="970661714336219136"/>
    <s v="pramod live stream test"/>
    <b v="0"/>
    <s v="970661714336219136"/>
    <s v="Tweet"/>
    <n v="0"/>
    <n v="0"/>
    <m/>
    <m/>
    <m/>
    <m/>
    <m/>
    <m/>
    <m/>
    <m/>
    <n v="1"/>
    <s v="29"/>
    <s v="29"/>
    <n v="0"/>
    <n v="0"/>
    <n v="0"/>
    <n v="0"/>
    <n v="0"/>
    <n v="0"/>
    <n v="13"/>
    <n v="100"/>
    <n v="13"/>
  </r>
  <r>
    <s v="trt3400"/>
    <s v="humorhump"/>
    <m/>
    <m/>
    <m/>
    <m/>
    <m/>
    <m/>
    <m/>
    <m/>
    <s v="No"/>
    <n v="180"/>
    <m/>
    <m/>
    <x v="0"/>
    <d v="2018-03-07T16:39:05"/>
    <s v="RT @HumorHump: Get real #Facebook followers / fan page likes!_x000a__x000a_Check out details: https://t.co/snjbZ6RxhQ_x000a__x000a_* Order will start immediately i…"/>
    <s v="http://sumo.ly/JiIi"/>
    <s v="sumo.ly"/>
    <x v="42"/>
    <m/>
    <s v="http://pbs.twimg.com/profile_images/901162860654370816/lvq0eIMh_normal.jpg"/>
    <x v="119"/>
    <s v="https://twitter.com/#!/trt3400/status/971425011465576448"/>
    <m/>
    <m/>
    <s v="971425011465576448"/>
    <m/>
    <b v="0"/>
    <n v="0"/>
    <s v=""/>
    <b v="0"/>
    <s v="en"/>
    <m/>
    <s v=""/>
    <b v="0"/>
    <n v="232"/>
    <s v="971280087554326531"/>
    <s v="Twitter Web Client"/>
    <b v="0"/>
    <s v="971280087554326531"/>
    <s v="Tweet"/>
    <n v="0"/>
    <n v="0"/>
    <m/>
    <m/>
    <m/>
    <m/>
    <m/>
    <m/>
    <m/>
    <m/>
    <n v="1"/>
    <s v="8"/>
    <s v="8"/>
    <n v="1"/>
    <n v="5.882352941176471"/>
    <n v="0"/>
    <n v="0"/>
    <n v="0"/>
    <n v="0"/>
    <n v="16"/>
    <n v="94.117647058823536"/>
    <n v="17"/>
  </r>
  <r>
    <s v="getclosingpage"/>
    <s v="kevinttully"/>
    <m/>
    <m/>
    <m/>
    <m/>
    <m/>
    <m/>
    <m/>
    <m/>
    <s v="No"/>
    <n v="181"/>
    <m/>
    <m/>
    <x v="0"/>
    <d v="2018-03-07T16:40:02"/>
    <s v="Revealed: 3 Reasons Sales Context Boosts Social Selling Effectiveness by @kevinttully via @SkillsLabIO _x000a__x000a_https://t.co/f2J1weCNKQ_x000a__x000a_#Sales #SocialSelling #B2B https://t.co/tQS0p4Vz3o"/>
    <s v="https://buff.ly/2tjYWit"/>
    <s v="buff.ly"/>
    <x v="62"/>
    <s v="https://pbs.twimg.com/media/DXsyHXwV4AEPyeW.jpg"/>
    <s v="https://pbs.twimg.com/media/DXsyHXwV4AEPyeW.jpg"/>
    <x v="120"/>
    <s v="https://twitter.com/#!/getclosingpage/status/971425250490699779"/>
    <m/>
    <m/>
    <s v="971425250490699779"/>
    <m/>
    <b v="0"/>
    <n v="0"/>
    <s v=""/>
    <b v="0"/>
    <s v="en"/>
    <m/>
    <s v=""/>
    <b v="0"/>
    <n v="0"/>
    <s v=""/>
    <s v="Buffer"/>
    <b v="0"/>
    <s v="971425250490699779"/>
    <s v="Tweet"/>
    <n v="0"/>
    <n v="0"/>
    <m/>
    <m/>
    <m/>
    <m/>
    <m/>
    <m/>
    <m/>
    <m/>
    <n v="1"/>
    <s v="13"/>
    <s v="13"/>
    <m/>
    <m/>
    <m/>
    <m/>
    <m/>
    <m/>
    <m/>
    <m/>
    <m/>
  </r>
  <r>
    <s v="humorhump"/>
    <s v="humorhump"/>
    <m/>
    <m/>
    <m/>
    <m/>
    <m/>
    <m/>
    <m/>
    <m/>
    <s v="No"/>
    <n v="183"/>
    <m/>
    <m/>
    <x v="1"/>
    <d v="2018-03-07T07:03:13"/>
    <s v="Get real #Facebook followers / fan page likes!_x000a__x000a_Check out details: https://t.co/snjbZ6RxhQ_x000a__x000a_* Order will start immediately if online._x000a_* Likes from real human profile and permanent._x000a_* Non drop likes (lifetime guarantee)_x000a_#socialmediamarketing #FacebookMarketing #SocialSelling https://t.co/21yULDdUNF"/>
    <s v="http://sumo.ly/JiIi"/>
    <s v="sumo.ly"/>
    <x v="63"/>
    <s v="https://pbs.twimg.com/media/DXqt2gaWsAAe8eZ.jpg"/>
    <s v="https://pbs.twimg.com/media/DXqt2gaWsAAe8eZ.jpg"/>
    <x v="121"/>
    <s v="https://twitter.com/#!/humorhump/status/971280087554326531"/>
    <m/>
    <m/>
    <s v="971280087554326531"/>
    <m/>
    <b v="0"/>
    <n v="229"/>
    <s v=""/>
    <b v="0"/>
    <s v="en"/>
    <m/>
    <s v=""/>
    <b v="0"/>
    <n v="232"/>
    <s v=""/>
    <s v="Twitter Web Client"/>
    <b v="0"/>
    <s v="971280087554326531"/>
    <s v="Retweet"/>
    <n v="0"/>
    <n v="0"/>
    <m/>
    <m/>
    <m/>
    <m/>
    <m/>
    <m/>
    <m/>
    <m/>
    <n v="1"/>
    <s v="8"/>
    <s v="8"/>
    <n v="4"/>
    <n v="12.903225806451612"/>
    <n v="0"/>
    <n v="0"/>
    <n v="0"/>
    <n v="0"/>
    <n v="27"/>
    <n v="87.096774193548384"/>
    <n v="31"/>
  </r>
  <r>
    <s v="alexand23111772"/>
    <s v="humorhump"/>
    <m/>
    <m/>
    <m/>
    <m/>
    <m/>
    <m/>
    <m/>
    <m/>
    <s v="No"/>
    <n v="184"/>
    <m/>
    <m/>
    <x v="0"/>
    <d v="2018-03-07T16:40:53"/>
    <s v="RT @HumorHump: Get real #Facebook followers / fan page likes!_x000a__x000a_Check out details: https://t.co/snjbZ6RxhQ_x000a__x000a_* Order will start immediately i…"/>
    <s v="http://sumo.ly/JiIi"/>
    <s v="sumo.ly"/>
    <x v="42"/>
    <m/>
    <s v="http://abs.twimg.com/sticky/default_profile_images/default_profile_normal.png"/>
    <x v="122"/>
    <s v="https://twitter.com/#!/alexand23111772/status/971425464085569538"/>
    <m/>
    <m/>
    <s v="971425464085569538"/>
    <m/>
    <b v="0"/>
    <n v="0"/>
    <s v=""/>
    <b v="0"/>
    <s v="en"/>
    <m/>
    <s v=""/>
    <b v="0"/>
    <n v="232"/>
    <s v="971280087554326531"/>
    <s v="Twitter Web Client"/>
    <b v="0"/>
    <s v="971280087554326531"/>
    <s v="Tweet"/>
    <n v="0"/>
    <n v="0"/>
    <m/>
    <m/>
    <m/>
    <m/>
    <m/>
    <m/>
    <m/>
    <m/>
    <n v="1"/>
    <s v="8"/>
    <s v="8"/>
    <n v="1"/>
    <n v="5.882352941176471"/>
    <n v="0"/>
    <n v="0"/>
    <n v="0"/>
    <n v="0"/>
    <n v="16"/>
    <n v="94.117647058823536"/>
    <n v="17"/>
  </r>
  <r>
    <s v="sapradio"/>
    <s v="bobburg"/>
    <m/>
    <m/>
    <m/>
    <m/>
    <m/>
    <m/>
    <m/>
    <m/>
    <s v="No"/>
    <n v="185"/>
    <m/>
    <m/>
    <x v="0"/>
    <d v="2018-03-07T16:12:32"/>
    <s v="Now on #SAPRadio https://t.co/THdpmwPvtW @micadam #SocialSelling #quotes @BobBurg “All things being equal, people will do business with, and refer business to, those people they know, like, and trust.&quot; @loicsim @partnerwin Marco Cai @SAP @KirstenBoileau @digitalistmag @j_lu98"/>
    <s v="http://www.voiceamerica.com/show/1981/breakfast-with-game-changers"/>
    <s v="voiceamerica.com"/>
    <x v="64"/>
    <m/>
    <s v="http://pbs.twimg.com/profile_images/423336432829079552/Qo40WvP4_normal.jpeg"/>
    <x v="123"/>
    <s v="https://twitter.com/#!/sapradio/status/971418331403227137"/>
    <m/>
    <m/>
    <s v="971418331403227137"/>
    <m/>
    <b v="0"/>
    <n v="1"/>
    <s v=""/>
    <b v="0"/>
    <s v="en"/>
    <m/>
    <s v=""/>
    <b v="0"/>
    <n v="0"/>
    <s v=""/>
    <s v="Sprinklr"/>
    <b v="0"/>
    <s v="971418331403227137"/>
    <s v="Tweet"/>
    <n v="0"/>
    <n v="0"/>
    <m/>
    <m/>
    <m/>
    <m/>
    <m/>
    <m/>
    <m/>
    <m/>
    <n v="1"/>
    <s v="3"/>
    <s v="3"/>
    <m/>
    <m/>
    <m/>
    <m/>
    <m/>
    <m/>
    <m/>
    <m/>
    <m/>
  </r>
  <r>
    <s v="sapradio"/>
    <s v="michaelb4jordan"/>
    <m/>
    <m/>
    <m/>
    <m/>
    <m/>
    <m/>
    <m/>
    <m/>
    <s v="No"/>
    <n v="186"/>
    <m/>
    <m/>
    <x v="0"/>
    <d v="2018-03-07T16:16:00"/>
    <s v="NOW LIVE on #SAPRadio https://t.co/THdpmwPvtW @loicsim @partnerwin #SocialSelling #quotes @michaelb4jordan “It's not about the shoes, it's about what you do in them.&quot; @micadam Marco Cai @SAP @KirstenBoileau @digitalistmag"/>
    <s v="http://www.voiceamerica.com/show/1981/breakfast-with-game-changers"/>
    <s v="voiceamerica.com"/>
    <x v="64"/>
    <m/>
    <s v="http://pbs.twimg.com/profile_images/423336432829079552/Qo40WvP4_normal.jpeg"/>
    <x v="124"/>
    <s v="https://twitter.com/#!/sapradio/status/971419202610483200"/>
    <m/>
    <m/>
    <s v="971419202610483200"/>
    <m/>
    <b v="0"/>
    <n v="1"/>
    <s v=""/>
    <b v="0"/>
    <s v="en"/>
    <m/>
    <s v=""/>
    <b v="0"/>
    <n v="0"/>
    <s v=""/>
    <s v="Sprinklr"/>
    <b v="0"/>
    <s v="971419202610483200"/>
    <s v="Tweet"/>
    <n v="0"/>
    <n v="0"/>
    <m/>
    <m/>
    <m/>
    <m/>
    <m/>
    <m/>
    <m/>
    <m/>
    <n v="1"/>
    <s v="3"/>
    <s v="3"/>
    <m/>
    <m/>
    <m/>
    <m/>
    <m/>
    <m/>
    <m/>
    <m/>
    <m/>
  </r>
  <r>
    <s v="sapradio"/>
    <s v="saidbyeinstein"/>
    <m/>
    <m/>
    <m/>
    <m/>
    <m/>
    <m/>
    <m/>
    <m/>
    <s v="No"/>
    <n v="187"/>
    <m/>
    <m/>
    <x v="0"/>
    <d v="2018-03-07T16:21:28"/>
    <s v="LIVE on #SAPRadio https://t.co/THdpmwPvtW Marco Cai @SAP #SocialSelling #quotes @SaidByEinstein “Life is like riding a bicycle. To keep your balance, you must keep moving.&quot; @micadam @loicsim @partnerwin @KirstenBoileau @greensharp_it @j_lu98 @jacprause @digitalistmag"/>
    <s v="http://www.voiceamerica.com/show/1981/breakfast-with-game-changers"/>
    <s v="voiceamerica.com"/>
    <x v="64"/>
    <m/>
    <s v="http://pbs.twimg.com/profile_images/423336432829079552/Qo40WvP4_normal.jpeg"/>
    <x v="125"/>
    <s v="https://twitter.com/#!/sapradio/status/971420575825620992"/>
    <m/>
    <m/>
    <s v="971420575825620992"/>
    <m/>
    <b v="0"/>
    <n v="1"/>
    <s v=""/>
    <b v="0"/>
    <s v="en"/>
    <m/>
    <s v=""/>
    <b v="0"/>
    <n v="0"/>
    <s v=""/>
    <s v="Sprinklr"/>
    <b v="0"/>
    <s v="971420575825620992"/>
    <s v="Tweet"/>
    <n v="0"/>
    <n v="0"/>
    <m/>
    <m/>
    <m/>
    <m/>
    <m/>
    <m/>
    <m/>
    <m/>
    <n v="1"/>
    <s v="3"/>
    <s v="3"/>
    <m/>
    <m/>
    <m/>
    <m/>
    <m/>
    <m/>
    <m/>
    <m/>
    <m/>
  </r>
  <r>
    <s v="sapradio"/>
    <s v="j_lu98"/>
    <m/>
    <m/>
    <m/>
    <m/>
    <m/>
    <m/>
    <m/>
    <m/>
    <s v="No"/>
    <n v="188"/>
    <m/>
    <m/>
    <x v="0"/>
    <d v="2018-03-06T15:59:29"/>
    <s v="Great discussion on #SAPRadio talking about &quot;#SocialSelling Secrets of Companies Doing It Well&quot;! Thank you to panelists @BernieBorges @GoVengreso @gabevillamizar @michaelnlabate. On-demand soon https://t.co/w3aNQxWyU3 @KirstenBoileau @j_lu98 @jacprause @digitalistmag"/>
    <s v="http://spr.ly/6012DTGMs"/>
    <s v="spr.ly"/>
    <x v="65"/>
    <m/>
    <s v="http://pbs.twimg.com/profile_images/423336432829079552/Qo40WvP4_normal.jpeg"/>
    <x v="126"/>
    <s v="https://twitter.com/#!/sapradio/status/971052658168619008"/>
    <m/>
    <m/>
    <s v="971052658168619008"/>
    <m/>
    <b v="0"/>
    <n v="3"/>
    <s v=""/>
    <b v="0"/>
    <s v="en"/>
    <m/>
    <s v=""/>
    <b v="0"/>
    <n v="1"/>
    <s v=""/>
    <s v="Sprinklr"/>
    <b v="0"/>
    <s v="971052658168619008"/>
    <s v="Tweet"/>
    <n v="0"/>
    <n v="0"/>
    <m/>
    <m/>
    <m/>
    <m/>
    <m/>
    <m/>
    <m/>
    <m/>
    <n v="5"/>
    <s v="3"/>
    <s v="3"/>
    <m/>
    <m/>
    <m/>
    <m/>
    <m/>
    <m/>
    <m/>
    <m/>
    <m/>
  </r>
  <r>
    <s v="sapradio"/>
    <s v="j_lu98"/>
    <m/>
    <m/>
    <m/>
    <m/>
    <m/>
    <m/>
    <m/>
    <m/>
    <s v="No"/>
    <n v="191"/>
    <m/>
    <m/>
    <x v="0"/>
    <d v="2018-03-07T16:36:00"/>
    <s v="#SAPRadio now LIVE at https://t.co/THdpmwPvtW talking &quot;#SocialSelling Post-Training Momentum: Strategies &amp;amp; Best Practices– Part 2&quot; @micadam @loicsim @partnerwin Marco Cai @SAP. Shout outs: @KirstenBoileau @greensharp_it @j_lu98 @jacprause @digitalistmag @bernieborges  @TweetQuest"/>
    <s v="http://www.voiceamerica.com/show/1981/breakfast-with-game-changers"/>
    <s v="voiceamerica.com"/>
    <x v="65"/>
    <m/>
    <s v="http://pbs.twimg.com/profile_images/423336432829079552/Qo40WvP4_normal.jpeg"/>
    <x v="127"/>
    <s v="https://twitter.com/#!/sapradio/status/971424236282810368"/>
    <m/>
    <m/>
    <s v="971424236282810368"/>
    <m/>
    <b v="0"/>
    <n v="1"/>
    <s v=""/>
    <b v="0"/>
    <s v="en"/>
    <m/>
    <s v=""/>
    <b v="0"/>
    <n v="0"/>
    <s v=""/>
    <s v="Sprinklr"/>
    <b v="0"/>
    <s v="971424236282810368"/>
    <s v="Tweet"/>
    <n v="0"/>
    <n v="0"/>
    <m/>
    <m/>
    <m/>
    <m/>
    <m/>
    <m/>
    <m/>
    <m/>
    <n v="5"/>
    <s v="3"/>
    <s v="3"/>
    <m/>
    <m/>
    <m/>
    <m/>
    <m/>
    <m/>
    <m/>
    <m/>
    <m/>
  </r>
  <r>
    <s v="sapradio"/>
    <s v="j_lu98"/>
    <m/>
    <m/>
    <m/>
    <m/>
    <m/>
    <m/>
    <m/>
    <m/>
    <s v="No"/>
    <n v="192"/>
    <m/>
    <m/>
    <x v="0"/>
    <d v="2018-03-07T16:37:28"/>
    <s v="#SAPRadio now LIVE at https://t.co/THdpmwPvtW talking &quot;#SocialSelling Post-Training Momentum: Strategies &amp;amp; Best Practices– Part 2&quot; @micadam @loicsim @partnerwin Marco Cai @SAP. Shout outs: @KirstenBoileau @greensharp_it @j_lu98 @jacprause @digitalistmag @bernieborges @TweetQuest"/>
    <s v="http://www.voiceamerica.com/show/1981/breakfast-with-game-changers"/>
    <s v="voiceamerica.com"/>
    <x v="65"/>
    <m/>
    <s v="http://pbs.twimg.com/profile_images/423336432829079552/Qo40WvP4_normal.jpeg"/>
    <x v="128"/>
    <s v="https://twitter.com/#!/sapradio/status/971424605226393607"/>
    <m/>
    <m/>
    <s v="971424605226393607"/>
    <m/>
    <b v="0"/>
    <n v="1"/>
    <s v=""/>
    <b v="0"/>
    <s v="en"/>
    <m/>
    <s v=""/>
    <b v="0"/>
    <n v="0"/>
    <s v=""/>
    <s v="Sprinklr"/>
    <b v="0"/>
    <s v="971424605226393607"/>
    <s v="Tweet"/>
    <n v="0"/>
    <n v="0"/>
    <m/>
    <m/>
    <m/>
    <m/>
    <m/>
    <m/>
    <m/>
    <m/>
    <n v="5"/>
    <s v="3"/>
    <s v="3"/>
    <m/>
    <m/>
    <m/>
    <m/>
    <m/>
    <m/>
    <m/>
    <m/>
    <m/>
  </r>
  <r>
    <s v="sapradio"/>
    <s v="partnerwin"/>
    <m/>
    <m/>
    <m/>
    <m/>
    <m/>
    <m/>
    <m/>
    <m/>
    <s v="No"/>
    <n v="193"/>
    <m/>
    <m/>
    <x v="0"/>
    <d v="2018-03-07T16:03:31"/>
    <s v="LIVE! #SAPRadio https://t.co/THdpmwPvtW What happens AFTER #SocialSelling #Training? Does your team retain it, use it, embrace it? Tune in to hear Post-Training Momentum #BestPractices w/micadam @loicsim @partnerwin Marco Cai @SAP. @KirstenBoileau @digitalistmag @jacprause"/>
    <s v="http://www.voiceamerica.com/show/1981/breakfast-with-game-changers"/>
    <s v="voiceamerica.com"/>
    <x v="66"/>
    <m/>
    <s v="http://pbs.twimg.com/profile_images/423336432829079552/Qo40WvP4_normal.jpeg"/>
    <x v="129"/>
    <s v="https://twitter.com/#!/sapradio/status/971416059008909314"/>
    <m/>
    <m/>
    <s v="971416059008909314"/>
    <m/>
    <b v="0"/>
    <n v="0"/>
    <s v=""/>
    <b v="0"/>
    <s v="en"/>
    <m/>
    <s v=""/>
    <b v="0"/>
    <n v="0"/>
    <s v=""/>
    <s v="Sprinklr"/>
    <b v="0"/>
    <s v="971416059008909314"/>
    <s v="Tweet"/>
    <n v="0"/>
    <n v="0"/>
    <m/>
    <m/>
    <m/>
    <m/>
    <m/>
    <m/>
    <m/>
    <m/>
    <n v="6"/>
    <s v="3"/>
    <s v="3"/>
    <m/>
    <m/>
    <m/>
    <m/>
    <m/>
    <m/>
    <m/>
    <m/>
    <m/>
  </r>
  <r>
    <s v="sapradio"/>
    <s v="digitalistmag"/>
    <m/>
    <m/>
    <m/>
    <m/>
    <m/>
    <m/>
    <m/>
    <m/>
    <s v="No"/>
    <n v="212"/>
    <m/>
    <m/>
    <x v="0"/>
    <d v="2018-03-07T16:41:00"/>
    <s v="#On SAPRadio now LIVE https://t.co/THdpmwPvtW &quot;#SocialSelling Post-Training Momentum: Strategies &amp;amp; Best Practices – Part 2&quot; Marco Cai @SAP &quot;As customer habits change, Sales needs to change.&quot; @KirstenBoileau @greensharp_it @jacprause @digitalistmag @bernieborges @TweetQuest"/>
    <s v="http://www.voiceamerica.com/show/1981/breakfast-with-game-changers"/>
    <s v="voiceamerica.com"/>
    <x v="67"/>
    <m/>
    <s v="http://pbs.twimg.com/profile_images/423336432829079552/Qo40WvP4_normal.jpeg"/>
    <x v="130"/>
    <s v="https://twitter.com/#!/sapradio/status/971425495249244160"/>
    <m/>
    <m/>
    <s v="971425495249244160"/>
    <m/>
    <b v="0"/>
    <n v="0"/>
    <s v=""/>
    <b v="0"/>
    <s v="en"/>
    <m/>
    <s v=""/>
    <b v="0"/>
    <n v="0"/>
    <s v=""/>
    <s v="Sprinklr"/>
    <b v="0"/>
    <s v="971425495249244160"/>
    <s v="Tweet"/>
    <n v="0"/>
    <n v="0"/>
    <m/>
    <m/>
    <m/>
    <m/>
    <m/>
    <m/>
    <m/>
    <m/>
    <n v="8"/>
    <s v="3"/>
    <s v="3"/>
    <m/>
    <m/>
    <m/>
    <m/>
    <m/>
    <m/>
    <m/>
    <m/>
    <m/>
  </r>
  <r>
    <s v="contentampwaves"/>
    <s v="bobwoods"/>
    <m/>
    <m/>
    <m/>
    <m/>
    <m/>
    <m/>
    <m/>
    <m/>
    <s v="No"/>
    <n v="223"/>
    <m/>
    <m/>
    <x v="0"/>
    <d v="2018-03-08T15:31:02"/>
    <s v="RT @bobwoods: Let's face it... #socialselling is hard work. If you don't do it right, you can hurt yourself in many different ways. Don't d…"/>
    <m/>
    <m/>
    <x v="0"/>
    <m/>
    <s v="http://pbs.twimg.com/profile_images/665757220030705664/TMBvUt5z_normal.png"/>
    <x v="131"/>
    <s v="https://twitter.com/#!/contentampwaves/status/971770275070128129"/>
    <m/>
    <m/>
    <s v="971770275070128129"/>
    <m/>
    <b v="0"/>
    <n v="0"/>
    <s v=""/>
    <b v="0"/>
    <s v="en"/>
    <m/>
    <s v=""/>
    <b v="0"/>
    <n v="4"/>
    <s v="971765963262693376"/>
    <s v="Buffer"/>
    <b v="0"/>
    <s v="971765963262693376"/>
    <s v="Tweet"/>
    <n v="0"/>
    <n v="0"/>
    <m/>
    <m/>
    <m/>
    <m/>
    <m/>
    <m/>
    <m/>
    <m/>
    <n v="1"/>
    <s v="3"/>
    <s v="3"/>
    <n v="2"/>
    <n v="8"/>
    <n v="2"/>
    <n v="8"/>
    <n v="1"/>
    <n v="4"/>
    <n v="21"/>
    <n v="84"/>
    <n v="25"/>
  </r>
  <r>
    <s v="socialsalesinfo"/>
    <s v="bobwoods"/>
    <m/>
    <m/>
    <m/>
    <m/>
    <m/>
    <m/>
    <m/>
    <m/>
    <s v="No"/>
    <n v="224"/>
    <m/>
    <m/>
    <x v="0"/>
    <d v="2018-03-08T15:31:03"/>
    <s v="RT @bobwoods: Let's face it... #socialselling is hard work. If you don't do it right, you can hurt yourself in many different ways. Don't d…"/>
    <m/>
    <m/>
    <x v="0"/>
    <m/>
    <s v="http://pbs.twimg.com/profile_images/602236670855876609/J3jxoSec_normal.png"/>
    <x v="132"/>
    <s v="https://twitter.com/#!/socialsalesinfo/status/971770275753811968"/>
    <m/>
    <m/>
    <s v="971770275753811968"/>
    <m/>
    <b v="0"/>
    <n v="0"/>
    <s v=""/>
    <b v="0"/>
    <s v="en"/>
    <m/>
    <s v=""/>
    <b v="0"/>
    <n v="4"/>
    <s v="971765963262693376"/>
    <s v="Buffer"/>
    <b v="0"/>
    <s v="971765963262693376"/>
    <s v="Tweet"/>
    <n v="0"/>
    <n v="0"/>
    <m/>
    <m/>
    <m/>
    <m/>
    <m/>
    <m/>
    <m/>
    <m/>
    <n v="1"/>
    <s v="3"/>
    <s v="3"/>
    <n v="2"/>
    <n v="8"/>
    <n v="2"/>
    <n v="8"/>
    <n v="1"/>
    <n v="4"/>
    <n v="21"/>
    <n v="84"/>
    <n v="25"/>
  </r>
  <r>
    <s v="socialsalesarmy"/>
    <s v="bobwoods"/>
    <m/>
    <m/>
    <m/>
    <m/>
    <m/>
    <m/>
    <m/>
    <m/>
    <s v="No"/>
    <n v="225"/>
    <m/>
    <m/>
    <x v="0"/>
    <d v="2018-03-08T15:31:03"/>
    <s v="RT @bobwoods: Let's face it... #socialselling is hard work. If you don't do it right, you can hurt yourself in many different ways. Don't d…"/>
    <m/>
    <m/>
    <x v="0"/>
    <m/>
    <s v="http://pbs.twimg.com/profile_images/795364834649014273/5ANZvD01_normal.jpg"/>
    <x v="132"/>
    <s v="https://twitter.com/#!/socialsalesarmy/status/971770276563300352"/>
    <m/>
    <m/>
    <s v="971770276563300352"/>
    <m/>
    <b v="0"/>
    <n v="0"/>
    <s v=""/>
    <b v="0"/>
    <s v="en"/>
    <m/>
    <s v=""/>
    <b v="0"/>
    <n v="4"/>
    <s v="971765963262693376"/>
    <s v="Buffer"/>
    <b v="0"/>
    <s v="971765963262693376"/>
    <s v="Tweet"/>
    <n v="0"/>
    <n v="0"/>
    <m/>
    <m/>
    <m/>
    <m/>
    <m/>
    <m/>
    <m/>
    <m/>
    <n v="1"/>
    <s v="3"/>
    <s v="3"/>
    <n v="2"/>
    <n v="8"/>
    <n v="2"/>
    <n v="8"/>
    <n v="1"/>
    <n v="4"/>
    <n v="21"/>
    <n v="84"/>
    <n v="25"/>
  </r>
  <r>
    <s v="legros_ch"/>
    <s v="apollineadiju"/>
    <m/>
    <m/>
    <m/>
    <m/>
    <m/>
    <m/>
    <m/>
    <m/>
    <s v="No"/>
    <n v="226"/>
    <m/>
    <m/>
    <x v="0"/>
    <d v="2018-03-08T15:32:29"/>
    <s v="RT @apollineadiju: Social Media Marketing Do’s &amp;amp; Don’ts &amp;amp; How To Optimize Them &amp;gt;&amp;gt;&amp;gt;&amp;gt;&amp;gt;&amp;gt;  https://t.co/GoBLpvrR6u #SocialMediaMarketing #Socia…"/>
    <s v="http://bit.ly/2pShFvI"/>
    <s v="bit.ly"/>
    <x v="68"/>
    <m/>
    <s v="http://pbs.twimg.com/profile_images/968897150208954368/nnwBRIHn_normal.jpg"/>
    <x v="133"/>
    <s v="https://twitter.com/#!/legros_ch/status/971770638322061312"/>
    <m/>
    <m/>
    <s v="971770638322061312"/>
    <m/>
    <b v="0"/>
    <n v="0"/>
    <s v=""/>
    <b v="0"/>
    <s v="en"/>
    <m/>
    <s v=""/>
    <b v="0"/>
    <n v="1"/>
    <s v="971400115071209474"/>
    <s v="Twitter for Android"/>
    <b v="0"/>
    <s v="971400115071209474"/>
    <s v="Tweet"/>
    <n v="0"/>
    <n v="0"/>
    <m/>
    <m/>
    <m/>
    <m/>
    <m/>
    <m/>
    <m/>
    <m/>
    <n v="1"/>
    <s v="5"/>
    <s v="5"/>
    <n v="0"/>
    <n v="0"/>
    <n v="0"/>
    <n v="0"/>
    <n v="0"/>
    <n v="0"/>
    <n v="23"/>
    <n v="100"/>
    <n v="23"/>
  </r>
  <r>
    <s v="bizmartech"/>
    <s v="bizmartech"/>
    <m/>
    <m/>
    <m/>
    <m/>
    <m/>
    <m/>
    <m/>
    <m/>
    <s v="No"/>
    <n v="227"/>
    <m/>
    <m/>
    <x v="1"/>
    <d v="2018-03-08T15:37:44"/>
    <s v="An Effective Digital Marketing Methodology Needs to Stay Aware of The Most Recent Advertising Patterns_x000a__x000a_https://t.co/upBGMei4pe_x000a_#DigitalMarketing #SocialMedia #socialmediamarketing #socialselling #GlobalMarketing #b2bmarketing #marketingstrategy #smm"/>
    <s v="https://goo.gl/QmXDKW"/>
    <s v="goo.gl"/>
    <x v="69"/>
    <m/>
    <s v="http://pbs.twimg.com/profile_images/931125294827581440/xhkqdo0v_normal.jpg"/>
    <x v="134"/>
    <s v="https://twitter.com/#!/bizmartech/status/971771958965784578"/>
    <m/>
    <m/>
    <s v="971771958965784578"/>
    <m/>
    <b v="0"/>
    <n v="1"/>
    <s v=""/>
    <b v="0"/>
    <s v="en"/>
    <m/>
    <s v=""/>
    <b v="0"/>
    <n v="0"/>
    <s v=""/>
    <s v="Twitter Web Client"/>
    <b v="0"/>
    <s v="971771958965784578"/>
    <s v="Tweet"/>
    <n v="0"/>
    <n v="0"/>
    <m/>
    <m/>
    <m/>
    <m/>
    <m/>
    <m/>
    <m/>
    <m/>
    <n v="1"/>
    <s v="1"/>
    <s v="1"/>
    <n v="1"/>
    <n v="4.3478260869565215"/>
    <n v="0"/>
    <n v="0"/>
    <n v="0"/>
    <n v="0"/>
    <n v="22"/>
    <n v="95.652173913043484"/>
    <n v="23"/>
  </r>
  <r>
    <s v="tonyrestell"/>
    <s v="tonyrestell"/>
    <m/>
    <m/>
    <m/>
    <m/>
    <m/>
    <m/>
    <m/>
    <m/>
    <s v="No"/>
    <n v="228"/>
    <m/>
    <m/>
    <x v="1"/>
    <d v="2017-11-24T20:11:18"/>
    <s v="For Small Business Owners + Managers: free training session on using #SocialMedia for lead generation https://t.co/lnWvFwrc6L #SocialSelling https://t.co/j8Cm3aA6tI"/>
    <s v="https://buff.ly/2zAnSFb"/>
    <s v="buff.ly"/>
    <x v="56"/>
    <s v="https://pbs.twimg.com/media/DPbGt0oUQAIiyYS.jpg"/>
    <s v="https://pbs.twimg.com/media/DPbGt0oUQAIiyYS.jpg"/>
    <x v="135"/>
    <s v="https://twitter.com/#!/tonyrestell/status/934152465263579136"/>
    <m/>
    <m/>
    <s v="934152465263579136"/>
    <m/>
    <b v="0"/>
    <n v="86"/>
    <s v=""/>
    <b v="0"/>
    <s v="en"/>
    <m/>
    <s v=""/>
    <b v="0"/>
    <n v="98"/>
    <s v=""/>
    <s v="Buffer"/>
    <b v="0"/>
    <s v="934152465263579136"/>
    <s v="Retweet"/>
    <n v="0"/>
    <n v="0"/>
    <m/>
    <m/>
    <m/>
    <m/>
    <m/>
    <m/>
    <m/>
    <m/>
    <n v="1"/>
    <s v="63"/>
    <s v="63"/>
    <n v="2"/>
    <n v="13.333333333333334"/>
    <n v="0"/>
    <n v="0"/>
    <n v="0"/>
    <n v="0"/>
    <n v="13"/>
    <n v="86.666666666666671"/>
    <n v="15"/>
  </r>
  <r>
    <s v="umesh5152"/>
    <s v="tonyrestell"/>
    <m/>
    <m/>
    <m/>
    <m/>
    <m/>
    <m/>
    <m/>
    <m/>
    <s v="No"/>
    <n v="229"/>
    <m/>
    <m/>
    <x v="0"/>
    <d v="2018-03-08T15:39:45"/>
    <s v="RT @tonyrestell: For Small Business Owners + Managers: free training session on using #SocialMedia for lead generation https://t.co/lnWvFwr…"/>
    <m/>
    <m/>
    <x v="33"/>
    <m/>
    <s v="http://pbs.twimg.com/profile_images/869957016743276544/S9B5YDUk_normal.jpg"/>
    <x v="136"/>
    <s v="https://twitter.com/#!/umesh5152/status/971772469244825601"/>
    <m/>
    <m/>
    <s v="971772469244825601"/>
    <m/>
    <b v="0"/>
    <n v="0"/>
    <s v=""/>
    <b v="0"/>
    <s v="en"/>
    <m/>
    <s v=""/>
    <b v="0"/>
    <n v="98"/>
    <s v="934152465263579136"/>
    <s v="Twitter for iPhone"/>
    <b v="0"/>
    <s v="934152465263579136"/>
    <s v="Tweet"/>
    <n v="0"/>
    <n v="0"/>
    <m/>
    <m/>
    <m/>
    <m/>
    <m/>
    <m/>
    <m/>
    <m/>
    <n v="1"/>
    <s v="63"/>
    <s v="63"/>
    <n v="2"/>
    <n v="12.5"/>
    <n v="0"/>
    <n v="0"/>
    <n v="0"/>
    <n v="0"/>
    <n v="14"/>
    <n v="87.5"/>
    <n v="16"/>
  </r>
  <r>
    <s v="bertpurdy"/>
    <s v="inc"/>
    <m/>
    <m/>
    <m/>
    <m/>
    <m/>
    <m/>
    <m/>
    <m/>
    <s v="No"/>
    <n v="230"/>
    <m/>
    <m/>
    <x v="0"/>
    <d v="2018-03-08T14:36:06"/>
    <s v="2 Ways to Start Off the Year Using #LinkedIn to Generate More Sales Leads | by @juanblanco76 via @inc #SocialSelling  https://t.co/jsBpi9HdCr"/>
    <s v="https://buff.ly/2FjUxBT"/>
    <s v="buff.ly"/>
    <x v="26"/>
    <m/>
    <s v="http://pbs.twimg.com/profile_images/378800000495945152/b21c66db7edae1566410629cebd19466_normal.jpeg"/>
    <x v="137"/>
    <s v="https://twitter.com/#!/bertpurdy/status/971756450367275009"/>
    <m/>
    <m/>
    <s v="971756450367275009"/>
    <m/>
    <b v="0"/>
    <n v="4"/>
    <s v=""/>
    <b v="0"/>
    <s v="en"/>
    <m/>
    <s v=""/>
    <b v="0"/>
    <n v="2"/>
    <s v=""/>
    <s v="Buffer"/>
    <b v="0"/>
    <s v="971756450367275009"/>
    <s v="Retweet"/>
    <n v="0"/>
    <n v="0"/>
    <m/>
    <m/>
    <m/>
    <m/>
    <m/>
    <m/>
    <m/>
    <m/>
    <n v="1"/>
    <s v="15"/>
    <s v="15"/>
    <m/>
    <m/>
    <m/>
    <m/>
    <m/>
    <m/>
    <m/>
    <m/>
    <m/>
  </r>
  <r>
    <s v="fr_skyblack"/>
    <s v="inc"/>
    <m/>
    <m/>
    <m/>
    <m/>
    <m/>
    <m/>
    <m/>
    <m/>
    <s v="No"/>
    <n v="231"/>
    <m/>
    <m/>
    <x v="0"/>
    <d v="2018-03-08T15:46:13"/>
    <s v="RT @BertPurdy: 2 Ways to Start Off the Year Using #LinkedIn to Generate More Sales Leads | by @juanblanco76 via @inc #SocialSelling  https:…"/>
    <m/>
    <m/>
    <x v="26"/>
    <m/>
    <s v="http://pbs.twimg.com/profile_images/970242951099150336/-K8uxudh_normal.jpg"/>
    <x v="138"/>
    <s v="https://twitter.com/#!/fr_skyblack/status/971774096253050882"/>
    <m/>
    <m/>
    <s v="971774096253050882"/>
    <m/>
    <b v="0"/>
    <n v="0"/>
    <s v=""/>
    <b v="0"/>
    <s v="en"/>
    <m/>
    <s v=""/>
    <b v="0"/>
    <n v="2"/>
    <s v="971756450367275009"/>
    <s v="Twitter Web Client"/>
    <b v="0"/>
    <s v="971756450367275009"/>
    <s v="Tweet"/>
    <n v="0"/>
    <n v="0"/>
    <m/>
    <m/>
    <m/>
    <m/>
    <m/>
    <m/>
    <m/>
    <m/>
    <n v="1"/>
    <s v="15"/>
    <s v="15"/>
    <m/>
    <m/>
    <m/>
    <m/>
    <m/>
    <m/>
    <m/>
    <m/>
    <m/>
  </r>
  <r>
    <s v="assistyoutoday"/>
    <s v="assistyoutoday"/>
    <m/>
    <m/>
    <m/>
    <m/>
    <m/>
    <m/>
    <m/>
    <m/>
    <s v="No"/>
    <n v="234"/>
    <m/>
    <m/>
    <x v="1"/>
    <d v="2018-03-08T15:48:34"/>
    <s v="The first thing someone does when you contact them is search for you on Google or LinkedIn. If you don’t exist in these locations, you are missing opportunities._x000a__x000a_Complete your LinkedIn profile, and use keywords your target audience uses on a regular basis._x000a__x000a_#socialselling_x000a_#SEO"/>
    <m/>
    <m/>
    <x v="70"/>
    <m/>
    <s v="http://pbs.twimg.com/profile_images/779454719555088384/xWHGhG5U_normal.jpg"/>
    <x v="139"/>
    <s v="https://twitter.com/#!/assistyoutoday/status/971774684894191616"/>
    <m/>
    <m/>
    <s v="971774684894191616"/>
    <m/>
    <b v="0"/>
    <n v="0"/>
    <s v=""/>
    <b v="0"/>
    <s v="en"/>
    <m/>
    <s v=""/>
    <b v="0"/>
    <n v="0"/>
    <s v=""/>
    <s v="Twitter Web Client"/>
    <b v="0"/>
    <s v="971774684894191616"/>
    <s v="Tweet"/>
    <n v="0"/>
    <n v="0"/>
    <m/>
    <m/>
    <m/>
    <m/>
    <m/>
    <m/>
    <m/>
    <m/>
    <n v="1"/>
    <s v="1"/>
    <s v="1"/>
    <n v="0"/>
    <n v="0"/>
    <n v="0"/>
    <n v="0"/>
    <n v="0"/>
    <n v="0"/>
    <n v="46"/>
    <n v="100"/>
    <n v="46"/>
  </r>
  <r>
    <s v="mckelviec"/>
    <s v="microsoft"/>
    <m/>
    <m/>
    <m/>
    <m/>
    <m/>
    <m/>
    <m/>
    <m/>
    <s v="No"/>
    <n v="235"/>
    <m/>
    <m/>
    <x v="0"/>
    <d v="2018-03-08T15:51:14"/>
    <s v="Changes happening on #LinkedIn - @Microsoft moving serious #socialselling professionals to use #salesnavigator Learning how to effectively use SN is top priority for 2018  https://t.co/NPYLGvI92q https://t.co/Qya9oJLhcS"/>
    <s v="https://premium.linkedin.com/professional/faq"/>
    <s v="linkedin.com"/>
    <x v="71"/>
    <s v="https://pbs.twimg.com/media/DXxwSPIW4AAHmAG.jpg"/>
    <s v="https://pbs.twimg.com/media/DXxwSPIW4AAHmAG.jpg"/>
    <x v="140"/>
    <s v="https://twitter.com/#!/mckelviec/status/971775358541402112"/>
    <m/>
    <m/>
    <s v="971775358541402112"/>
    <m/>
    <b v="0"/>
    <n v="0"/>
    <s v=""/>
    <b v="0"/>
    <s v="en"/>
    <m/>
    <s v=""/>
    <b v="0"/>
    <n v="0"/>
    <s v=""/>
    <s v="Twitter Web Client"/>
    <b v="0"/>
    <s v="971775358541402112"/>
    <s v="Tweet"/>
    <n v="0"/>
    <n v="0"/>
    <m/>
    <m/>
    <m/>
    <m/>
    <m/>
    <m/>
    <m/>
    <m/>
    <n v="1"/>
    <s v="2"/>
    <s v="2"/>
    <n v="2"/>
    <n v="8.695652173913043"/>
    <n v="0"/>
    <n v="0"/>
    <n v="0"/>
    <n v="0"/>
    <n v="21"/>
    <n v="91.304347826086953"/>
    <n v="23"/>
  </r>
  <r>
    <s v="majerichi"/>
    <s v="comellistephan"/>
    <m/>
    <m/>
    <m/>
    <m/>
    <m/>
    <m/>
    <m/>
    <m/>
    <s v="No"/>
    <n v="236"/>
    <m/>
    <m/>
    <x v="0"/>
    <d v="2018-03-08T15:52:04"/>
    <s v="RT @COMELLIStephan: Bonjour @roxim_promotion _x000a_je suis disponible pour un #Job _x000a_de #BusinessDeveloper #Manager _x000a_sur #Avignon #Nîmes #Montpel…"/>
    <m/>
    <m/>
    <x v="72"/>
    <m/>
    <s v="http://abs.twimg.com/sticky/default_profile_images/default_profile_normal.png"/>
    <x v="141"/>
    <s v="https://twitter.com/#!/majerichi/status/971775565651955715"/>
    <m/>
    <m/>
    <s v="971775565651955715"/>
    <m/>
    <b v="0"/>
    <n v="0"/>
    <s v=""/>
    <b v="0"/>
    <s v="fr"/>
    <m/>
    <s v=""/>
    <b v="0"/>
    <n v="1"/>
    <s v="971773715817123840"/>
    <s v="Twitter Lite"/>
    <b v="0"/>
    <s v="971773715817123840"/>
    <s v="Tweet"/>
    <n v="0"/>
    <n v="0"/>
    <m/>
    <m/>
    <m/>
    <m/>
    <m/>
    <m/>
    <m/>
    <m/>
    <n v="1"/>
    <s v="21"/>
    <s v="21"/>
    <n v="0"/>
    <n v="0"/>
    <n v="0"/>
    <n v="0"/>
    <n v="0"/>
    <n v="0"/>
    <n v="17"/>
    <n v="100"/>
    <n v="17"/>
  </r>
  <r>
    <s v="cheppetit"/>
    <s v="cheppetit"/>
    <m/>
    <m/>
    <m/>
    <m/>
    <m/>
    <m/>
    <m/>
    <m/>
    <s v="No"/>
    <n v="237"/>
    <m/>
    <m/>
    <x v="1"/>
    <d v="2018-03-08T15:52:41"/>
    <s v="#MarqueMedia #SocialSelling #Brand #Selling #Image #Communication #identitie, CME et formations | CIRCUMFLEX https://t.co/4f8TSUHShn @ChepPetit"/>
    <s v="http://circumflex.info/marque-media-cme-et-formations"/>
    <s v="circumflex.info"/>
    <x v="73"/>
    <m/>
    <s v="http://pbs.twimg.com/profile_images/491155356857298944/I1iah73Q_normal.png"/>
    <x v="142"/>
    <s v="https://twitter.com/#!/cheppetit/status/971775721944375299"/>
    <m/>
    <m/>
    <s v="971775721944375299"/>
    <m/>
    <b v="0"/>
    <n v="0"/>
    <s v=""/>
    <b v="0"/>
    <s v="da"/>
    <m/>
    <s v=""/>
    <b v="0"/>
    <n v="0"/>
    <s v=""/>
    <s v="Twitter Web Client"/>
    <b v="0"/>
    <s v="971775721944375299"/>
    <s v="Tweet"/>
    <n v="0"/>
    <n v="0"/>
    <m/>
    <m/>
    <m/>
    <m/>
    <m/>
    <m/>
    <m/>
    <m/>
    <n v="1"/>
    <s v="1"/>
    <s v="1"/>
    <n v="0"/>
    <n v="0"/>
    <n v="0"/>
    <n v="0"/>
    <n v="0"/>
    <n v="0"/>
    <n v="12"/>
    <n v="100"/>
    <n v="12"/>
  </r>
  <r>
    <s v="sdevinnovations"/>
    <s v="sdevinnovations"/>
    <m/>
    <m/>
    <m/>
    <m/>
    <m/>
    <m/>
    <m/>
    <m/>
    <s v="No"/>
    <n v="238"/>
    <m/>
    <m/>
    <x v="1"/>
    <d v="2018-03-08T15:54:04"/>
    <s v="LinkedIn Lead Generation Help - How to tell if you need it + where to find it  https://t.co/YYYNQZiQIz #linkedin #leadgeneration #socialselling https://t.co/KcEEsFNHEZ"/>
    <s v="https://buff.ly/2IdoroO"/>
    <s v="buff.ly"/>
    <x v="21"/>
    <s v="https://pbs.twimg.com/media/DXxxLwhUQAAzTHS.jpg"/>
    <s v="https://pbs.twimg.com/media/DXxxLwhUQAAzTHS.jpg"/>
    <x v="143"/>
    <s v="https://twitter.com/#!/sdevinnovations/status/971776069484384256"/>
    <m/>
    <m/>
    <s v="971776069484384256"/>
    <m/>
    <b v="0"/>
    <n v="2"/>
    <s v=""/>
    <b v="0"/>
    <s v="en"/>
    <m/>
    <s v=""/>
    <b v="0"/>
    <n v="0"/>
    <s v=""/>
    <s v="Buffer"/>
    <b v="0"/>
    <s v="971776069484384256"/>
    <s v="Tweet"/>
    <n v="0"/>
    <n v="0"/>
    <m/>
    <m/>
    <m/>
    <m/>
    <m/>
    <m/>
    <m/>
    <m/>
    <n v="1"/>
    <s v="1"/>
    <s v="1"/>
    <n v="1"/>
    <n v="5.5555555555555554"/>
    <n v="0"/>
    <n v="0"/>
    <n v="0"/>
    <n v="0"/>
    <n v="17"/>
    <n v="94.444444444444443"/>
    <n v="18"/>
  </r>
  <r>
    <s v="ssi_deutschland"/>
    <s v="digitalleadersa"/>
    <m/>
    <m/>
    <m/>
    <m/>
    <m/>
    <m/>
    <m/>
    <m/>
    <s v="No"/>
    <n v="239"/>
    <m/>
    <m/>
    <x v="0"/>
    <d v="2018-03-08T15:53:10"/>
    <s v="RT @DigitalLeadersA: The key to success is a big network but if your network doesn’t know who you are there’s no point! https://t.co/BpemDc…"/>
    <m/>
    <m/>
    <x v="34"/>
    <m/>
    <s v="http://pbs.twimg.com/profile_images/836625082403401728/YHLflBsg_normal.jpg"/>
    <x v="144"/>
    <s v="https://twitter.com/#!/ssi_deutschland/status/971775843390377984"/>
    <m/>
    <m/>
    <s v="971775843390377984"/>
    <m/>
    <b v="0"/>
    <n v="0"/>
    <s v=""/>
    <b v="0"/>
    <s v="en"/>
    <m/>
    <s v=""/>
    <b v="0"/>
    <n v="2"/>
    <s v="971760517227405313"/>
    <s v="Twitter for iPad"/>
    <b v="0"/>
    <s v="971760517227405313"/>
    <s v="Tweet"/>
    <n v="0"/>
    <n v="0"/>
    <m/>
    <m/>
    <m/>
    <m/>
    <m/>
    <m/>
    <m/>
    <m/>
    <n v="1"/>
    <s v="2"/>
    <s v="2"/>
    <n v="1"/>
    <n v="4.166666666666667"/>
    <n v="0"/>
    <n v="0"/>
    <n v="0"/>
    <n v="0"/>
    <n v="23"/>
    <n v="95.833333333333329"/>
    <n v="24"/>
  </r>
  <r>
    <s v="ssi_deutschland"/>
    <s v="alexander_low"/>
    <m/>
    <m/>
    <m/>
    <m/>
    <m/>
    <m/>
    <m/>
    <m/>
    <s v="No"/>
    <n v="240"/>
    <m/>
    <m/>
    <x v="0"/>
    <d v="2018-03-08T15:54:25"/>
    <s v="RT @Timothy_Hughes: Are you a social-centric business? This infographic will tell you https://t.co/IXD5emc9B1 by @Alexander_Low #socialsell…"/>
    <s v="http://www.social-experts.net/makes-business-social-centric/?utm_content=buffera7bbc&amp;utm_medium=social&amp;utm_source=twitter.com&amp;utm_campaign=buffer"/>
    <s v="social-experts.net"/>
    <x v="34"/>
    <m/>
    <s v="http://pbs.twimg.com/profile_images/836625082403401728/YHLflBsg_normal.jpg"/>
    <x v="145"/>
    <s v="https://twitter.com/#!/ssi_deutschland/status/971776157879291904"/>
    <m/>
    <m/>
    <s v="971776157879291904"/>
    <m/>
    <b v="0"/>
    <n v="0"/>
    <s v=""/>
    <b v="0"/>
    <s v="en"/>
    <m/>
    <s v=""/>
    <b v="0"/>
    <n v="11"/>
    <s v="971432333546086400"/>
    <s v="Twitter for iPad"/>
    <b v="0"/>
    <s v="971432333546086400"/>
    <s v="Tweet"/>
    <n v="0"/>
    <n v="0"/>
    <m/>
    <m/>
    <m/>
    <m/>
    <m/>
    <m/>
    <m/>
    <m/>
    <n v="1"/>
    <s v="2"/>
    <s v="2"/>
    <m/>
    <m/>
    <m/>
    <m/>
    <m/>
    <m/>
    <m/>
    <m/>
    <m/>
  </r>
  <r>
    <s v="amberjones0722"/>
    <s v="amberjones0722"/>
    <m/>
    <m/>
    <m/>
    <m/>
    <m/>
    <m/>
    <m/>
    <m/>
    <s v="No"/>
    <n v="242"/>
    <m/>
    <m/>
    <x v="1"/>
    <d v="2018-03-08T16:00:13"/>
    <s v="Driven by #technology, the customer journey is no longer sequential. #SocialSelling _x000a_https://t.co/a6Dc42fuMm https://t.co/pJqr8n9Gj5"/>
    <s v="http://tinyurl.com/ya4mf5yu"/>
    <s v="tinyurl.com"/>
    <x v="74"/>
    <s v="https://pbs.twimg.com/media/DXxyl69U0AA05tG.jpg"/>
    <s v="https://pbs.twimg.com/media/DXxyl69U0AA05tG.jpg"/>
    <x v="146"/>
    <s v="https://twitter.com/#!/amberjones0722/status/971777617891241991"/>
    <m/>
    <m/>
    <s v="971777617891241991"/>
    <m/>
    <b v="0"/>
    <n v="0"/>
    <s v=""/>
    <b v="0"/>
    <s v="en"/>
    <m/>
    <s v=""/>
    <b v="0"/>
    <n v="0"/>
    <s v=""/>
    <s v="ReadyForSocial App"/>
    <b v="0"/>
    <s v="971777617891241991"/>
    <s v="Tweet"/>
    <n v="0"/>
    <n v="0"/>
    <m/>
    <m/>
    <m/>
    <m/>
    <m/>
    <m/>
    <m/>
    <m/>
    <n v="1"/>
    <s v="1"/>
    <s v="1"/>
    <n v="0"/>
    <n v="0"/>
    <n v="0"/>
    <n v="0"/>
    <n v="0"/>
    <n v="0"/>
    <n v="11"/>
    <n v="100"/>
    <n v="11"/>
  </r>
  <r>
    <s v="handrus"/>
    <s v="social_hire"/>
    <m/>
    <m/>
    <m/>
    <m/>
    <m/>
    <m/>
    <m/>
    <m/>
    <s v="No"/>
    <n v="243"/>
    <m/>
    <m/>
    <x v="0"/>
    <d v="2018-03-08T16:03:05"/>
    <s v="6 Action Items to Include on your #SocialSelling Agenda by @EmilyCeskavich https://t.co/fgZrUg563i on @Social_Hire #SalesStartegy https://t.co/nfKuhSU8t5"/>
    <s v="https://app.quuu.co/r/pblprl"/>
    <s v="quuu.co"/>
    <x v="43"/>
    <s v="https://pbs.twimg.com/media/DXxzP4aXkAc4JBe.jpg"/>
    <s v="https://pbs.twimg.com/media/DXxzP4aXkAc4JBe.jpg"/>
    <x v="147"/>
    <s v="https://twitter.com/#!/handrus/status/971778338275676162"/>
    <m/>
    <m/>
    <s v="971778338275676162"/>
    <m/>
    <b v="0"/>
    <n v="0"/>
    <s v=""/>
    <b v="0"/>
    <s v="en"/>
    <m/>
    <s v=""/>
    <b v="0"/>
    <n v="0"/>
    <s v=""/>
    <s v="Buffer"/>
    <b v="0"/>
    <s v="971778338275676162"/>
    <s v="Tweet"/>
    <n v="0"/>
    <n v="0"/>
    <m/>
    <m/>
    <m/>
    <m/>
    <m/>
    <m/>
    <m/>
    <m/>
    <n v="1"/>
    <s v="27"/>
    <s v="27"/>
    <m/>
    <m/>
    <m/>
    <m/>
    <m/>
    <m/>
    <m/>
    <m/>
    <m/>
  </r>
  <r>
    <s v="rallyapp_com"/>
    <s v="rallyapp_com"/>
    <m/>
    <m/>
    <m/>
    <m/>
    <m/>
    <m/>
    <m/>
    <m/>
    <s v="No"/>
    <n v="245"/>
    <m/>
    <m/>
    <x v="1"/>
    <d v="2018-03-08T16:12:44"/>
    <s v="Discover these 10 essential social selling strategies.  #socialselling https://t.co/kDFlfOMuOW"/>
    <s v="https://www.sohosalescoaching.com/2018/03/08/social-selling-strategies/"/>
    <s v="sohosalescoaching.com"/>
    <x v="0"/>
    <m/>
    <s v="http://pbs.twimg.com/profile_images/837395516828721152/8vHIDb4F_normal.jpg"/>
    <x v="148"/>
    <s v="https://twitter.com/#!/rallyapp_com/status/971780766710489089"/>
    <m/>
    <m/>
    <s v="971780766710489089"/>
    <m/>
    <b v="0"/>
    <n v="0"/>
    <s v=""/>
    <b v="0"/>
    <s v="en"/>
    <m/>
    <s v=""/>
    <b v="0"/>
    <n v="0"/>
    <s v=""/>
    <s v="Twitter Web Client"/>
    <b v="0"/>
    <s v="971780766710489089"/>
    <s v="Tweet"/>
    <n v="0"/>
    <n v="0"/>
    <m/>
    <m/>
    <m/>
    <m/>
    <m/>
    <m/>
    <m/>
    <m/>
    <n v="1"/>
    <s v="1"/>
    <s v="1"/>
    <n v="0"/>
    <n v="0"/>
    <n v="0"/>
    <n v="0"/>
    <n v="0"/>
    <n v="0"/>
    <n v="8"/>
    <n v="100"/>
    <n v="8"/>
  </r>
  <r>
    <s v="game_wildermez"/>
    <s v="3horsemenagency"/>
    <m/>
    <m/>
    <m/>
    <m/>
    <m/>
    <m/>
    <m/>
    <m/>
    <s v="No"/>
    <n v="246"/>
    <m/>
    <m/>
    <x v="0"/>
    <d v="2018-03-08T16:16:53"/>
    <s v="RT @3HorsemenAgency: The Reason Why You Need To Hire A Social Media Marketing Pro https://t.co/9LcNTmOh9W / #SocialMedia #Marketing #Manage…"/>
    <s v="https://www.youtube.com/watch?v=g8AELJ5IbDU"/>
    <s v="youtube.com"/>
    <x v="75"/>
    <m/>
    <s v="http://pbs.twimg.com/profile_images/874193113228640257/LkwBxMyB_normal.jpg"/>
    <x v="149"/>
    <s v="https://twitter.com/#!/game_wildermez/status/971781811947876353"/>
    <m/>
    <m/>
    <s v="971781811947876353"/>
    <m/>
    <b v="0"/>
    <n v="0"/>
    <s v=""/>
    <b v="0"/>
    <s v="en"/>
    <m/>
    <s v=""/>
    <b v="0"/>
    <n v="8"/>
    <s v="971354988176953347"/>
    <s v="Twitter for Android"/>
    <b v="0"/>
    <s v="971354988176953347"/>
    <s v="Tweet"/>
    <n v="0"/>
    <n v="0"/>
    <m/>
    <m/>
    <m/>
    <m/>
    <m/>
    <m/>
    <m/>
    <m/>
    <n v="1"/>
    <s v="6"/>
    <s v="6"/>
    <n v="0"/>
    <n v="0"/>
    <n v="0"/>
    <n v="0"/>
    <n v="0"/>
    <n v="0"/>
    <n v="17"/>
    <n v="100"/>
    <n v="17"/>
  </r>
  <r>
    <s v="vsnamsterdam"/>
    <s v="vsnamsterdam"/>
    <m/>
    <m/>
    <m/>
    <m/>
    <m/>
    <m/>
    <m/>
    <m/>
    <s v="No"/>
    <n v="247"/>
    <m/>
    <m/>
    <x v="1"/>
    <d v="2018-03-08T16:16:54"/>
    <s v="#EmailMarketing Conversion Rate Comparison https://t.co/8icoxvNIL6 #Personalization #Data #HowTo #SocialSelling https://t.co/KN1WQoKDpQ"/>
    <s v="http://bit.ly/2Hi0pb0"/>
    <s v="bit.ly"/>
    <x v="76"/>
    <s v="https://pbs.twimg.com/media/DXx2XOqXcAAVtuV.jpg"/>
    <s v="https://pbs.twimg.com/media/DXx2XOqXcAAVtuV.jpg"/>
    <x v="150"/>
    <s v="https://twitter.com/#!/vsnamsterdam/status/971781815454326785"/>
    <m/>
    <m/>
    <s v="971781815454326785"/>
    <m/>
    <b v="0"/>
    <n v="0"/>
    <s v=""/>
    <b v="0"/>
    <s v="es"/>
    <m/>
    <s v=""/>
    <b v="0"/>
    <n v="0"/>
    <s v=""/>
    <s v="Twitter Web Client"/>
    <b v="0"/>
    <s v="971781815454326785"/>
    <s v="Tweet"/>
    <n v="0"/>
    <n v="0"/>
    <m/>
    <m/>
    <m/>
    <m/>
    <m/>
    <m/>
    <m/>
    <m/>
    <n v="1"/>
    <s v="1"/>
    <s v="1"/>
    <n v="0"/>
    <n v="0"/>
    <n v="0"/>
    <n v="0"/>
    <n v="0"/>
    <n v="0"/>
    <n v="8"/>
    <n v="100"/>
    <n v="8"/>
  </r>
  <r>
    <s v="linkingin2sales"/>
    <s v="lilachbullock"/>
    <m/>
    <m/>
    <m/>
    <m/>
    <m/>
    <m/>
    <m/>
    <m/>
    <s v="No"/>
    <n v="248"/>
    <m/>
    <m/>
    <x v="0"/>
    <d v="2018-03-08T16:17:06"/>
    <s v="4 #SocialSelling tools to skyrocket your social media #leadgeneration https://t.co/OLNbq5ubsr via @lilachbullock"/>
    <s v="http://bit.ly/2G1zZuF"/>
    <s v="bit.ly"/>
    <x v="77"/>
    <m/>
    <s v="http://pbs.twimg.com/profile_images/674257168854441984/2cXKYgFM_normal.jpg"/>
    <x v="151"/>
    <s v="https://twitter.com/#!/linkingin2sales/status/971781867761434625"/>
    <m/>
    <m/>
    <s v="971781867761434625"/>
    <m/>
    <b v="0"/>
    <n v="0"/>
    <s v=""/>
    <b v="0"/>
    <s v="en"/>
    <m/>
    <s v=""/>
    <b v="0"/>
    <n v="0"/>
    <s v=""/>
    <s v="Buffer"/>
    <b v="0"/>
    <s v="971781867761434625"/>
    <s v="Tweet"/>
    <n v="0"/>
    <n v="0"/>
    <m/>
    <m/>
    <m/>
    <m/>
    <m/>
    <m/>
    <m/>
    <m/>
    <n v="1"/>
    <s v="23"/>
    <s v="23"/>
    <n v="0"/>
    <n v="0"/>
    <n v="0"/>
    <n v="0"/>
    <n v="0"/>
    <n v="0"/>
    <n v="11"/>
    <n v="100"/>
    <n v="11"/>
  </r>
  <r>
    <s v="socialmediahq"/>
    <s v="socialmediahq"/>
    <m/>
    <m/>
    <m/>
    <m/>
    <m/>
    <m/>
    <m/>
    <m/>
    <s v="No"/>
    <n v="249"/>
    <m/>
    <m/>
    <x v="1"/>
    <d v="2018-03-08T16:17:13"/>
    <s v="Why #SocialProof Matters For Your Brand https://t.co/8dw1wGZ5MT @SocialMediaHQ #branding #socialmedia #socialmediamarketing #InfluencerMarketing #SocialSelling https://t.co/r7YKc4EM4h"/>
    <s v="https://buff.ly/2HktouV"/>
    <s v="buff.ly"/>
    <x v="78"/>
    <s v="https://pbs.twimg.com/media/DXx2e_RX4AYuNe1.jpg"/>
    <s v="https://pbs.twimg.com/media/DXx2e_RX4AYuNe1.jpg"/>
    <x v="152"/>
    <s v="https://twitter.com/#!/socialmediahq/status/971781895938768896"/>
    <m/>
    <m/>
    <s v="971781895938768896"/>
    <m/>
    <b v="0"/>
    <n v="0"/>
    <s v=""/>
    <b v="0"/>
    <s v="en"/>
    <m/>
    <s v=""/>
    <b v="0"/>
    <n v="0"/>
    <s v=""/>
    <s v="Buffer"/>
    <b v="0"/>
    <s v="971781895938768896"/>
    <s v="Tweet"/>
    <n v="0"/>
    <n v="0"/>
    <m/>
    <m/>
    <m/>
    <m/>
    <m/>
    <m/>
    <m/>
    <m/>
    <n v="1"/>
    <s v="1"/>
    <s v="1"/>
    <n v="0"/>
    <n v="0"/>
    <n v="0"/>
    <n v="0"/>
    <n v="0"/>
    <n v="0"/>
    <n v="12"/>
    <n v="100"/>
    <n v="12"/>
  </r>
  <r>
    <s v="eugeneskripnick"/>
    <s v="ag"/>
    <m/>
    <m/>
    <m/>
    <m/>
    <m/>
    <m/>
    <m/>
    <m/>
    <s v="No"/>
    <n v="250"/>
    <m/>
    <m/>
    <x v="0"/>
    <d v="2018-03-08T16:18:49"/>
    <s v="RT @NealSchaffer: Sell more, win more: follow these 15 top-billing sales bloggers! [honored to be included] https://t.co/gQXZ7m0Ruj via @ag…"/>
    <s v="https://www.agencycentral.co.uk/articles/15-top-sales-bloggers"/>
    <s v="co.uk"/>
    <x v="34"/>
    <m/>
    <s v="http://pbs.twimg.com/profile_images/378800000595636139/70c2a87e28389c3cad1786fa1c14c885_normal.jpeg"/>
    <x v="153"/>
    <s v="https://twitter.com/#!/eugeneskripnick/status/971782298768113664"/>
    <m/>
    <m/>
    <s v="971782298768113664"/>
    <m/>
    <b v="0"/>
    <n v="0"/>
    <s v=""/>
    <b v="0"/>
    <s v="en"/>
    <m/>
    <s v=""/>
    <b v="0"/>
    <n v="1"/>
    <s v="971780279701516289"/>
    <s v="Twitter for iPad"/>
    <b v="0"/>
    <s v="971780279701516289"/>
    <s v="Tweet"/>
    <n v="0"/>
    <n v="0"/>
    <m/>
    <m/>
    <m/>
    <m/>
    <m/>
    <m/>
    <m/>
    <m/>
    <n v="1"/>
    <s v="10"/>
    <s v="10"/>
    <m/>
    <m/>
    <m/>
    <m/>
    <m/>
    <m/>
    <m/>
    <m/>
    <m/>
  </r>
  <r>
    <s v="thuliumco"/>
    <s v="mikeschiemer"/>
    <m/>
    <m/>
    <m/>
    <m/>
    <m/>
    <m/>
    <m/>
    <m/>
    <s v="No"/>
    <n v="252"/>
    <m/>
    <m/>
    <x v="0"/>
    <d v="2018-03-08T16:22:29"/>
    <s v="RT @MikeSchiemer: 8 Simple Ways To Save Money On Your Marketing https://t.co/GiMLytXjc0 / #Marketing #Advertising #Branding #SocialMedia #D…"/>
    <s v="http://www.myfrugalbusiness.com/2018/02/save-money-marketing-digital-social-media-bootstrap.html"/>
    <s v="myfrugalbusiness.com"/>
    <x v="79"/>
    <m/>
    <s v="http://pbs.twimg.com/profile_images/972527350163259392/AOuZOu3__normal.jpg"/>
    <x v="154"/>
    <s v="https://twitter.com/#!/thuliumco/status/971783219883532290"/>
    <m/>
    <m/>
    <s v="971783219883532290"/>
    <m/>
    <b v="0"/>
    <n v="0"/>
    <s v=""/>
    <b v="0"/>
    <s v="en"/>
    <m/>
    <s v=""/>
    <b v="0"/>
    <n v="12"/>
    <s v="971747374258409473"/>
    <s v="Twitter Web Client"/>
    <b v="0"/>
    <s v="971747374258409473"/>
    <s v="Tweet"/>
    <n v="0"/>
    <n v="0"/>
    <m/>
    <m/>
    <m/>
    <m/>
    <m/>
    <m/>
    <m/>
    <m/>
    <n v="1"/>
    <s v="6"/>
    <s v="6"/>
    <n v="0"/>
    <n v="0"/>
    <n v="0"/>
    <n v="0"/>
    <n v="0"/>
    <n v="0"/>
    <n v="16"/>
    <n v="100"/>
    <n v="16"/>
  </r>
  <r>
    <s v="cinzia_gemelli"/>
    <s v="ibmitalia"/>
    <m/>
    <m/>
    <m/>
    <m/>
    <m/>
    <m/>
    <m/>
    <m/>
    <s v="No"/>
    <n v="253"/>
    <m/>
    <m/>
    <x v="0"/>
    <d v="2018-03-08T16:25:03"/>
    <s v="RT @rossiclaro: Anche @IBMItalia partecipa alla #MilanoDigitalWeek con alcuni appuntamenti sui temi #quantumcomputing #SocialSelling #digit…"/>
    <m/>
    <m/>
    <x v="80"/>
    <m/>
    <s v="http://pbs.twimg.com/profile_images/516526600024633344/hpFHdAXH_normal.jpeg"/>
    <x v="155"/>
    <s v="https://twitter.com/#!/cinzia_gemelli/status/971783868104749056"/>
    <m/>
    <m/>
    <s v="971783868104749056"/>
    <m/>
    <b v="0"/>
    <n v="0"/>
    <s v=""/>
    <b v="0"/>
    <s v="it"/>
    <m/>
    <s v=""/>
    <b v="0"/>
    <n v="3"/>
    <s v="971779415381340160"/>
    <s v="Twitter Web Client"/>
    <b v="0"/>
    <s v="971779415381340160"/>
    <s v="Tweet"/>
    <n v="0"/>
    <n v="0"/>
    <m/>
    <m/>
    <m/>
    <m/>
    <m/>
    <m/>
    <m/>
    <m/>
    <n v="1"/>
    <s v="11"/>
    <s v="11"/>
    <m/>
    <m/>
    <m/>
    <m/>
    <m/>
    <m/>
    <m/>
    <m/>
    <m/>
  </r>
  <r>
    <s v="nessajbaker"/>
    <s v="b2bmktgacademy"/>
    <m/>
    <m/>
    <m/>
    <m/>
    <m/>
    <m/>
    <m/>
    <m/>
    <s v="No"/>
    <n v="255"/>
    <m/>
    <m/>
    <x v="0"/>
    <d v="2018-03-07T10:36:00"/>
    <s v="Great infographic on #socialselling @B2BMktgAcademy! #socbiz #smm https://t.co/pfRCzlI8Xa"/>
    <s v="https://twitter.com/B2BMktgAcademy/status/970336081903276033"/>
    <s v="twitter.com"/>
    <x v="81"/>
    <m/>
    <s v="http://pbs.twimg.com/profile_images/748854768899063808/I06DHiA0_normal.jpg"/>
    <x v="156"/>
    <s v="https://twitter.com/#!/nessajbaker/status/971333638011965441"/>
    <m/>
    <m/>
    <s v="971333638011965441"/>
    <m/>
    <b v="0"/>
    <n v="4"/>
    <s v=""/>
    <b v="1"/>
    <s v="en"/>
    <m/>
    <s v="970336081903276033"/>
    <b v="0"/>
    <n v="4"/>
    <s v=""/>
    <s v="Buffer"/>
    <b v="0"/>
    <s v="971333638011965441"/>
    <s v="Retweet"/>
    <n v="0"/>
    <n v="0"/>
    <m/>
    <m/>
    <m/>
    <m/>
    <m/>
    <m/>
    <m/>
    <m/>
    <n v="1"/>
    <s v="62"/>
    <s v="62"/>
    <n v="1"/>
    <n v="14.285714285714286"/>
    <n v="0"/>
    <n v="0"/>
    <n v="0"/>
    <n v="0"/>
    <n v="6"/>
    <n v="85.714285714285708"/>
    <n v="7"/>
  </r>
  <r>
    <s v="b2bmarketingfdn"/>
    <s v="b2bmktgacademy"/>
    <m/>
    <m/>
    <m/>
    <m/>
    <m/>
    <m/>
    <m/>
    <m/>
    <s v="No"/>
    <n v="256"/>
    <m/>
    <m/>
    <x v="0"/>
    <d v="2018-03-08T16:26:55"/>
    <s v="RT @nessajbaker: Great infographic on #socialselling @B2BMktgAcademy! #socbiz #smm https://t.co/pfRCzlI8Xa"/>
    <s v="https://twitter.com/B2BMktgAcademy/status/970336081903276033"/>
    <s v="twitter.com"/>
    <x v="81"/>
    <m/>
    <s v="http://pbs.twimg.com/profile_images/969789407032098816/woAUjOCA_normal.jpg"/>
    <x v="157"/>
    <s v="https://twitter.com/#!/b2bmarketingfdn/status/971784336822317056"/>
    <m/>
    <m/>
    <s v="971784336822317056"/>
    <m/>
    <b v="0"/>
    <n v="0"/>
    <s v=""/>
    <b v="1"/>
    <s v="en"/>
    <m/>
    <s v="970336081903276033"/>
    <b v="0"/>
    <n v="4"/>
    <s v="971333638011965441"/>
    <s v="Twitter Web Client"/>
    <b v="0"/>
    <s v="971333638011965441"/>
    <s v="Tweet"/>
    <n v="0"/>
    <n v="0"/>
    <m/>
    <m/>
    <m/>
    <m/>
    <m/>
    <m/>
    <m/>
    <m/>
    <n v="1"/>
    <s v="62"/>
    <s v="62"/>
    <m/>
    <m/>
    <m/>
    <m/>
    <m/>
    <m/>
    <m/>
    <m/>
    <m/>
  </r>
  <r>
    <s v="anthonyrochand"/>
    <s v="socialshare"/>
    <m/>
    <m/>
    <m/>
    <m/>
    <m/>
    <m/>
    <m/>
    <m/>
    <s v="No"/>
    <n v="258"/>
    <m/>
    <m/>
    <x v="0"/>
    <d v="2018-03-08T06:16:04"/>
    <s v="#SocialMedia - LinkedIn : passez à la vitesse supérieure avec les vidéos natives - https://t.co/w5mdeTvIUs @socialshare #SocialSelling"/>
    <s v="http://bit.ly/2HgieHL"/>
    <s v="bit.ly"/>
    <x v="56"/>
    <m/>
    <s v="http://pbs.twimg.com/profile_images/894283341662478336/LjhHpdoq_normal.jpg"/>
    <x v="158"/>
    <s v="https://twitter.com/#!/anthonyrochand/status/971630610832912385"/>
    <m/>
    <m/>
    <s v="971630610832912385"/>
    <m/>
    <b v="0"/>
    <n v="1"/>
    <s v=""/>
    <b v="0"/>
    <s v="fr"/>
    <m/>
    <s v=""/>
    <b v="0"/>
    <n v="1"/>
    <s v=""/>
    <s v="Sprout Social"/>
    <b v="0"/>
    <s v="971630610832912385"/>
    <s v="Retweet"/>
    <n v="0"/>
    <n v="0"/>
    <m/>
    <m/>
    <m/>
    <m/>
    <m/>
    <m/>
    <m/>
    <m/>
    <n v="1"/>
    <s v="4"/>
    <s v="4"/>
    <n v="0"/>
    <n v="0"/>
    <n v="0"/>
    <n v="0"/>
    <n v="0"/>
    <n v="0"/>
    <n v="13"/>
    <n v="100"/>
    <n v="13"/>
  </r>
  <r>
    <s v="arkangelscrap"/>
    <s v="socialshare"/>
    <m/>
    <m/>
    <m/>
    <m/>
    <m/>
    <m/>
    <m/>
    <m/>
    <s v="No"/>
    <n v="259"/>
    <m/>
    <m/>
    <x v="0"/>
    <d v="2018-03-08T16:30:37"/>
    <s v="RT @AnthonyRochand: #SocialMedia - LinkedIn : passez à la vitesse supérieure avec les vidéos natives - https://t.co/w5mdeTvIUs @socialshare…"/>
    <s v="http://bit.ly/2HgieHL"/>
    <s v="bit.ly"/>
    <x v="33"/>
    <m/>
    <s v="http://pbs.twimg.com/profile_images/805006806934323200/KxEGjbqo_normal.jpg"/>
    <x v="159"/>
    <s v="https://twitter.com/#!/arkangelscrap/status/971785266280194048"/>
    <m/>
    <m/>
    <s v="971785266280194048"/>
    <m/>
    <b v="0"/>
    <n v="0"/>
    <s v=""/>
    <b v="0"/>
    <s v="fr"/>
    <m/>
    <s v=""/>
    <b v="0"/>
    <n v="1"/>
    <s v="971630610832912385"/>
    <s v="Buffer"/>
    <b v="0"/>
    <s v="971630610832912385"/>
    <s v="Tweet"/>
    <n v="0"/>
    <n v="0"/>
    <m/>
    <m/>
    <m/>
    <m/>
    <m/>
    <m/>
    <m/>
    <m/>
    <n v="1"/>
    <s v="4"/>
    <s v="4"/>
    <m/>
    <m/>
    <m/>
    <m/>
    <m/>
    <m/>
    <m/>
    <m/>
    <m/>
  </r>
  <r>
    <s v="the_sales_guy"/>
    <s v="the_sales_guy"/>
    <m/>
    <m/>
    <m/>
    <m/>
    <m/>
    <m/>
    <m/>
    <m/>
    <s v="No"/>
    <n v="261"/>
    <m/>
    <m/>
    <x v="1"/>
    <d v="2018-03-08T16:32:30"/>
    <s v="The Sales Guy's newspaper wurde soeben publiziert! https://t.co/anFe1He4Cp #internationalwomensday #socialselling"/>
    <s v="https://paper.li/The_Sales_Guy/1413390728?edition_id=4ad67690-22ee-11e8-aa94-0cc47a0d1605"/>
    <s v="paper.li"/>
    <x v="82"/>
    <m/>
    <s v="http://pbs.twimg.com/profile_images/478267265134387201/_tQ20XGY_normal.jpeg"/>
    <x v="160"/>
    <s v="https://twitter.com/#!/the_sales_guy/status/971785742778273793"/>
    <m/>
    <m/>
    <s v="971785742778273793"/>
    <m/>
    <b v="0"/>
    <n v="0"/>
    <s v=""/>
    <b v="0"/>
    <s v="de"/>
    <m/>
    <s v=""/>
    <b v="0"/>
    <n v="0"/>
    <s v=""/>
    <s v="Paper.li"/>
    <b v="0"/>
    <s v="971785742778273793"/>
    <s v="Tweet"/>
    <n v="0"/>
    <n v="0"/>
    <m/>
    <m/>
    <m/>
    <m/>
    <m/>
    <m/>
    <m/>
    <m/>
    <n v="1"/>
    <s v="1"/>
    <s v="1"/>
    <n v="0"/>
    <n v="0"/>
    <n v="0"/>
    <n v="0"/>
    <n v="0"/>
    <n v="0"/>
    <n v="9"/>
    <n v="100"/>
    <n v="9"/>
  </r>
  <r>
    <s v="adryenn"/>
    <s v="lolydates"/>
    <m/>
    <m/>
    <m/>
    <m/>
    <m/>
    <m/>
    <m/>
    <m/>
    <s v="No"/>
    <n v="262"/>
    <m/>
    <m/>
    <x v="0"/>
    <d v="2018-03-08T16:33:09"/>
    <s v="The future of selling is @TalkShopLive. Check out my first #socialselling show about my latest book and @lolydates https://t.co/m04dAsCQ7W"/>
    <s v="https://talkshop.live/stream/858"/>
    <s v="talkshop.live"/>
    <x v="0"/>
    <m/>
    <s v="http://pbs.twimg.com/profile_images/672616199348346881/DwZSNmd__normal.png"/>
    <x v="161"/>
    <s v="https://twitter.com/#!/adryenn/status/971785906305708032"/>
    <m/>
    <m/>
    <s v="971785906305708032"/>
    <m/>
    <b v="0"/>
    <n v="0"/>
    <s v=""/>
    <b v="0"/>
    <s v="en"/>
    <m/>
    <s v=""/>
    <b v="0"/>
    <n v="1"/>
    <s v=""/>
    <s v="Twitter for iPhone"/>
    <b v="0"/>
    <s v="971785906305708032"/>
    <s v="Tweet"/>
    <n v="0"/>
    <n v="0"/>
    <s v="-112.3239143,33.29026 _x000a_-111.9254391,33.29026 _x000a_-111.9254391,33.8154652 _x000a_-112.3239143,33.8154652"/>
    <s v="United States"/>
    <s v="US"/>
    <s v="Phoenix, AZ"/>
    <s v="5c62ffb0f0f3479d"/>
    <s v="Phoenix"/>
    <s v="city"/>
    <s v="https://api.twitter.com/1.1/geo/id/5c62ffb0f0f3479d.json"/>
    <n v="1"/>
    <s v="36"/>
    <s v="36"/>
    <m/>
    <m/>
    <m/>
    <m/>
    <m/>
    <m/>
    <m/>
    <m/>
    <m/>
  </r>
  <r>
    <s v="xoxolizza"/>
    <s v="lolydates"/>
    <m/>
    <m/>
    <m/>
    <m/>
    <m/>
    <m/>
    <m/>
    <m/>
    <s v="No"/>
    <n v="263"/>
    <m/>
    <m/>
    <x v="0"/>
    <d v="2018-03-08T16:34:53"/>
    <s v="RT @adryenn: The future of selling is @TalkShopLive. Check out my first #socialselling show about my latest book and @lolydates https://t.c…"/>
    <m/>
    <m/>
    <x v="0"/>
    <m/>
    <s v="http://pbs.twimg.com/profile_images/675040683196030977/TMGvQF0T_normal.jpg"/>
    <x v="162"/>
    <s v="https://twitter.com/#!/xoxolizza/status/971786342437801984"/>
    <m/>
    <m/>
    <s v="971786342437801984"/>
    <m/>
    <b v="0"/>
    <n v="0"/>
    <s v=""/>
    <b v="0"/>
    <s v="en"/>
    <m/>
    <s v=""/>
    <b v="0"/>
    <n v="1"/>
    <s v="971785906305708032"/>
    <s v="Twitter Lite"/>
    <b v="0"/>
    <s v="971785906305708032"/>
    <s v="Tweet"/>
    <n v="0"/>
    <n v="0"/>
    <m/>
    <m/>
    <m/>
    <m/>
    <m/>
    <m/>
    <m/>
    <m/>
    <n v="1"/>
    <s v="36"/>
    <s v="36"/>
    <m/>
    <m/>
    <m/>
    <m/>
    <m/>
    <m/>
    <m/>
    <m/>
    <m/>
  </r>
  <r>
    <s v="theintcell"/>
    <s v="theintcell"/>
    <m/>
    <m/>
    <m/>
    <m/>
    <m/>
    <m/>
    <m/>
    <m/>
    <s v="No"/>
    <n v="267"/>
    <m/>
    <m/>
    <x v="1"/>
    <d v="2018-03-08T16:30:15"/>
    <s v="According to Forbes, 59% of senior executives prefer to watch a video than read text. https://t.co/tzeKo20uvr #videomarketing #socialselling https://t.co/ddi5HJftyk"/>
    <s v="http://www.theintcell.com/?utm_source=Social"/>
    <s v="theintcell.com"/>
    <x v="83"/>
    <s v="https://pbs.twimg.com/media/DXx5dv4XkAEZKHn.jpg"/>
    <s v="https://pbs.twimg.com/media/DXx5dv4XkAEZKHn.jpg"/>
    <x v="163"/>
    <s v="https://twitter.com/#!/theintcell/status/971785174135574528"/>
    <m/>
    <m/>
    <s v="971785174135574528"/>
    <m/>
    <b v="0"/>
    <n v="0"/>
    <s v=""/>
    <b v="0"/>
    <s v="en"/>
    <m/>
    <s v=""/>
    <b v="0"/>
    <n v="1"/>
    <s v=""/>
    <s v="eClincher"/>
    <b v="0"/>
    <s v="971785174135574528"/>
    <s v="Tweet"/>
    <n v="0"/>
    <n v="0"/>
    <m/>
    <m/>
    <m/>
    <m/>
    <m/>
    <m/>
    <m/>
    <m/>
    <n v="1"/>
    <s v="94"/>
    <s v="94"/>
    <n v="1"/>
    <n v="5.882352941176471"/>
    <n v="0"/>
    <n v="0"/>
    <n v="0"/>
    <n v="0"/>
    <n v="16"/>
    <n v="94.117647058823536"/>
    <n v="17"/>
  </r>
  <r>
    <s v="avivatink"/>
    <s v="theintcell"/>
    <m/>
    <m/>
    <m/>
    <m/>
    <m/>
    <m/>
    <m/>
    <m/>
    <s v="No"/>
    <n v="268"/>
    <m/>
    <m/>
    <x v="0"/>
    <d v="2018-03-08T16:35:19"/>
    <s v="RT @theintcell: According to Forbes, 59% of senior executives prefer to watch a video than read text. https://t.co/tzeKo20uvr #videomarketi…"/>
    <s v="http://www.theintcell.com/?utm_source=Social"/>
    <s v="theintcell.com"/>
    <x v="34"/>
    <m/>
    <s v="http://pbs.twimg.com/profile_images/717751783473295360/MaPt03YF_normal.jpg"/>
    <x v="164"/>
    <s v="https://twitter.com/#!/avivatink/status/971786451552817154"/>
    <m/>
    <m/>
    <s v="971786451552817154"/>
    <m/>
    <b v="0"/>
    <n v="0"/>
    <s v=""/>
    <b v="0"/>
    <s v="en"/>
    <m/>
    <s v=""/>
    <b v="0"/>
    <n v="1"/>
    <s v="971785174135574528"/>
    <s v="Twitter for Android"/>
    <b v="0"/>
    <s v="971785174135574528"/>
    <s v="Tweet"/>
    <n v="0"/>
    <n v="0"/>
    <m/>
    <m/>
    <m/>
    <m/>
    <m/>
    <m/>
    <m/>
    <m/>
    <n v="1"/>
    <s v="94"/>
    <s v="94"/>
    <n v="1"/>
    <n v="5.5555555555555554"/>
    <n v="0"/>
    <n v="0"/>
    <n v="0"/>
    <n v="0"/>
    <n v="17"/>
    <n v="94.444444444444443"/>
    <n v="18"/>
  </r>
  <r>
    <s v="meritabiz"/>
    <s v="meritabiz"/>
    <m/>
    <m/>
    <m/>
    <m/>
    <m/>
    <m/>
    <m/>
    <m/>
    <s v="No"/>
    <n v="269"/>
    <m/>
    <m/>
    <x v="1"/>
    <d v="2018-03-08T16:35:23"/>
    <s v="Ever tried. Ever failed. No matter. Try again. #Fail again. 📔 https://t.co/Rqm5jDECFw 📓 #mybizbooks #socialselling https://t.co/aHpQpI4x1F"/>
    <s v="https://www.amazon.it/gp/product/0307465357/ref=as_li_qf_sp_asin_il_tl?ie=UTF8&amp;camp=3370&amp;creative=23322&amp;creativeASIN=0307465357&amp;linkCode=as2&amp;tag=mb087-21"/>
    <s v="amazon.it"/>
    <x v="84"/>
    <s v="https://pbs.twimg.com/media/DXx6o3DWkAEz3CK.png"/>
    <s v="https://pbs.twimg.com/media/DXx6o3DWkAEz3CK.png"/>
    <x v="165"/>
    <s v="https://twitter.com/#!/meritabiz/status/971786465716920321"/>
    <m/>
    <m/>
    <s v="971786465716920321"/>
    <m/>
    <b v="0"/>
    <n v="0"/>
    <s v=""/>
    <b v="0"/>
    <s v="en"/>
    <m/>
    <s v=""/>
    <b v="0"/>
    <n v="0"/>
    <s v=""/>
    <s v="PostPickr"/>
    <b v="0"/>
    <s v="971786465716920321"/>
    <s v="Tweet"/>
    <n v="0"/>
    <n v="0"/>
    <m/>
    <m/>
    <m/>
    <m/>
    <m/>
    <m/>
    <m/>
    <m/>
    <n v="1"/>
    <s v="1"/>
    <s v="1"/>
    <n v="0"/>
    <n v="0"/>
    <n v="2"/>
    <n v="16.666666666666668"/>
    <n v="0"/>
    <n v="0"/>
    <n v="10"/>
    <n v="83.333333333333329"/>
    <n v="12"/>
  </r>
  <r>
    <s v="decollanz"/>
    <s v="ibmitalia"/>
    <m/>
    <m/>
    <m/>
    <m/>
    <m/>
    <m/>
    <m/>
    <m/>
    <s v="No"/>
    <n v="270"/>
    <m/>
    <m/>
    <x v="0"/>
    <d v="2018-03-08T16:37:06"/>
    <s v="RT @rossiclaro: Anche @IBMItalia partecipa alla #MilanoDigitalWeek con alcuni appuntamenti sui temi #quantumcomputing #SocialSelling #digit…"/>
    <m/>
    <m/>
    <x v="80"/>
    <m/>
    <s v="http://pbs.twimg.com/profile_images/930384398381350915/I_ZbONVT_normal.jpg"/>
    <x v="166"/>
    <s v="https://twitter.com/#!/decollanz/status/971786899416408064"/>
    <m/>
    <m/>
    <s v="971786899416408064"/>
    <m/>
    <b v="0"/>
    <n v="0"/>
    <s v=""/>
    <b v="0"/>
    <s v="it"/>
    <m/>
    <s v=""/>
    <b v="0"/>
    <n v="3"/>
    <s v="971779415381340160"/>
    <s v="Twitter Web Client"/>
    <b v="0"/>
    <s v="971779415381340160"/>
    <s v="Tweet"/>
    <n v="0"/>
    <n v="0"/>
    <m/>
    <m/>
    <m/>
    <m/>
    <m/>
    <m/>
    <m/>
    <m/>
    <n v="1"/>
    <s v="11"/>
    <s v="11"/>
    <m/>
    <m/>
    <m/>
    <m/>
    <m/>
    <m/>
    <m/>
    <m/>
    <m/>
  </r>
  <r>
    <s v="agussup39011241"/>
    <s v="mikeschiemer"/>
    <m/>
    <m/>
    <m/>
    <m/>
    <m/>
    <m/>
    <m/>
    <m/>
    <s v="No"/>
    <n v="272"/>
    <m/>
    <m/>
    <x v="0"/>
    <d v="2018-03-09T15:17:34"/>
    <s v="RT @MikeSchiemer: 11 Digital Marketing Management Mistakes To Minimize https://t.co/cE1gXz81aL / #DigitalMarketing #SocialMedia #SocialSell…"/>
    <s v="http://www.myfrugalbusiness.com/2017/12/digital-marketing-management-mistakes-minimize.html"/>
    <s v="myfrugalbusiness.com"/>
    <x v="85"/>
    <m/>
    <s v="http://pbs.twimg.com/profile_images/742065456094154752/-B2umppk_normal.jpg"/>
    <x v="167"/>
    <s v="https://twitter.com/#!/agussup39011241/status/972129270570016768"/>
    <m/>
    <m/>
    <s v="972129270570016768"/>
    <m/>
    <b v="0"/>
    <n v="0"/>
    <s v=""/>
    <b v="0"/>
    <s v="en"/>
    <m/>
    <s v=""/>
    <b v="0"/>
    <n v="5"/>
    <s v="971973980411195397"/>
    <s v="Twitter Lite"/>
    <b v="0"/>
    <s v="971973980411195397"/>
    <s v="Tweet"/>
    <n v="0"/>
    <n v="0"/>
    <m/>
    <m/>
    <m/>
    <m/>
    <m/>
    <m/>
    <m/>
    <m/>
    <n v="2"/>
    <s v="6"/>
    <s v="6"/>
    <n v="0"/>
    <n v="0"/>
    <n v="1"/>
    <n v="8.3333333333333339"/>
    <n v="0"/>
    <n v="0"/>
    <n v="11"/>
    <n v="91.666666666666671"/>
    <n v="12"/>
  </r>
  <r>
    <s v="agussup39011241"/>
    <s v="mikeschiemer"/>
    <m/>
    <m/>
    <m/>
    <m/>
    <m/>
    <m/>
    <m/>
    <m/>
    <s v="No"/>
    <n v="273"/>
    <m/>
    <m/>
    <x v="0"/>
    <d v="2018-03-09T15:18:14"/>
    <s v="RT @MikeSchiemer: The Importance Of Sales Lead Gen https://t.co/mLC1Uwq8o4 / #Sales #Selling #SocialSelling #SMM https://t.co/zd7OEOxe7u"/>
    <s v="http://www.myfrugalbusiness.com/2017/04/importance-lead-generation-modern-business-prospects.html"/>
    <s v="myfrugalbusiness.com"/>
    <x v="86"/>
    <s v="https://pbs.twimg.com/media/DHxpY8YVYAA65qk.jpg"/>
    <s v="https://pbs.twimg.com/media/DHxpY8YVYAA65qk.jpg"/>
    <x v="168"/>
    <s v="https://twitter.com/#!/agussup39011241/status/972129440531533824"/>
    <m/>
    <m/>
    <s v="972129440531533824"/>
    <m/>
    <b v="0"/>
    <n v="0"/>
    <s v=""/>
    <b v="0"/>
    <s v="en"/>
    <m/>
    <s v=""/>
    <b v="0"/>
    <n v="15"/>
    <s v="971822935232086016"/>
    <s v="Twitter Lite"/>
    <b v="0"/>
    <s v="971822935232086016"/>
    <s v="Tweet"/>
    <n v="0"/>
    <n v="0"/>
    <m/>
    <m/>
    <m/>
    <m/>
    <m/>
    <m/>
    <m/>
    <m/>
    <n v="2"/>
    <s v="6"/>
    <s v="6"/>
    <n v="1"/>
    <n v="8.3333333333333339"/>
    <n v="0"/>
    <n v="0"/>
    <n v="0"/>
    <n v="0"/>
    <n v="11"/>
    <n v="91.666666666666671"/>
    <n v="12"/>
  </r>
  <r>
    <s v="orangeman7"/>
    <s v="cbhadekar"/>
    <m/>
    <m/>
    <m/>
    <m/>
    <m/>
    <m/>
    <m/>
    <m/>
    <s v="No"/>
    <n v="274"/>
    <m/>
    <m/>
    <x v="0"/>
    <d v="2018-03-10T17:15:09"/>
    <s v="&quot;10 Reasons Why #Social Selling Is Helpful For #Business  … / #SocialSelling #SocialMedia #SMM #DigitalMarketing &quot; https://t.co/8t85qrPfbR Thx @CBhadekar &amp;amp; @MikeSchiemer https://t.co/KqjfFUAXIF"/>
    <s v="http://j.mp/2oPWStU"/>
    <s v="j.mp"/>
    <x v="87"/>
    <s v="https://pbs.twimg.com/media/DX8W7COWAAEtvIy.jpg"/>
    <s v="https://pbs.twimg.com/media/DX8W7COWAAEtvIy.jpg"/>
    <x v="169"/>
    <s v="https://twitter.com/#!/orangeman7/status/972521249887973376"/>
    <m/>
    <m/>
    <s v="972521249887973376"/>
    <m/>
    <b v="0"/>
    <n v="11"/>
    <s v=""/>
    <b v="0"/>
    <s v="en"/>
    <m/>
    <s v=""/>
    <b v="0"/>
    <n v="11"/>
    <s v=""/>
    <s v="Buffer"/>
    <b v="0"/>
    <s v="972521249887973376"/>
    <s v="Retweet"/>
    <n v="0"/>
    <n v="0"/>
    <m/>
    <m/>
    <m/>
    <m/>
    <m/>
    <m/>
    <m/>
    <m/>
    <n v="1"/>
    <s v="6"/>
    <s v="6"/>
    <n v="1"/>
    <n v="5.882352941176471"/>
    <n v="0"/>
    <n v="0"/>
    <n v="0"/>
    <n v="0"/>
    <n v="16"/>
    <n v="94.117647058823536"/>
    <n v="17"/>
  </r>
  <r>
    <s v="rossiclaro"/>
    <s v="ibmitalia"/>
    <m/>
    <m/>
    <m/>
    <m/>
    <m/>
    <m/>
    <m/>
    <m/>
    <s v="No"/>
    <n v="275"/>
    <m/>
    <m/>
    <x v="0"/>
    <d v="2018-03-08T16:07:22"/>
    <s v="Anche @IBMItalia partecipa alla #MilanoDigitalWeek con alcuni appuntamenti sui temi #quantumcomputing #SocialSelling #digitaltransformation #AI e #robot umanoidi. Scopri tutti i nostri eventi e registrati: https://t.co/nKKlpdsAwJ  #IBM https://t.co/VkkHriv5Av"/>
    <s v="https://ibm.biz/digitalweek"/>
    <s v="ibm.biz"/>
    <x v="88"/>
    <s v="https://pbs.twimg.com/media/DXxR9UxWAAAaC49.jpg"/>
    <s v="https://pbs.twimg.com/media/DXxR9UxWAAAaC49.jpg"/>
    <x v="170"/>
    <s v="https://twitter.com/#!/rossiclaro/status/971779415381340160"/>
    <m/>
    <m/>
    <s v="971779415381340160"/>
    <m/>
    <b v="0"/>
    <n v="1"/>
    <s v=""/>
    <b v="0"/>
    <s v="it"/>
    <m/>
    <s v=""/>
    <b v="0"/>
    <n v="3"/>
    <s v=""/>
    <s v="Twitter Web Client"/>
    <b v="0"/>
    <s v="971779415381340160"/>
    <s v="Tweet"/>
    <n v="0"/>
    <n v="0"/>
    <m/>
    <m/>
    <m/>
    <m/>
    <m/>
    <m/>
    <m/>
    <m/>
    <n v="1"/>
    <s v="11"/>
    <s v="11"/>
    <n v="0"/>
    <n v="0"/>
    <n v="0"/>
    <n v="0"/>
    <n v="0"/>
    <n v="0"/>
    <n v="25"/>
    <n v="100"/>
    <n v="25"/>
  </r>
  <r>
    <s v="robre62"/>
    <s v="rossiclaro"/>
    <m/>
    <m/>
    <m/>
    <m/>
    <m/>
    <m/>
    <m/>
    <m/>
    <s v="No"/>
    <n v="276"/>
    <m/>
    <m/>
    <x v="0"/>
    <d v="2018-03-08T16:12:38"/>
    <s v="RT @rossiclaro: Anche @IBMItalia partecipa alla #MilanoDigitalWeek con alcuni appuntamenti sui temi #quantumcomputing #SocialSelling #digit…"/>
    <m/>
    <m/>
    <x v="80"/>
    <m/>
    <s v="http://pbs.twimg.com/profile_images/886159127935930369/wVqSOuN5_normal.jpg"/>
    <x v="171"/>
    <s v="https://twitter.com/#!/robre62/status/971780743155343362"/>
    <m/>
    <m/>
    <s v="971780743155343362"/>
    <m/>
    <b v="0"/>
    <n v="0"/>
    <s v=""/>
    <b v="0"/>
    <s v="it"/>
    <m/>
    <s v=""/>
    <b v="0"/>
    <n v="3"/>
    <s v="971779415381340160"/>
    <s v="LORELEITRENDSHUNTER"/>
    <b v="0"/>
    <s v="971779415381340160"/>
    <s v="Tweet"/>
    <n v="0"/>
    <n v="0"/>
    <m/>
    <m/>
    <m/>
    <m/>
    <m/>
    <m/>
    <m/>
    <m/>
    <n v="1"/>
    <s v="11"/>
    <s v="11"/>
    <m/>
    <m/>
    <m/>
    <m/>
    <m/>
    <m/>
    <m/>
    <m/>
    <m/>
  </r>
  <r>
    <s v="maddypugliese"/>
    <s v="ibmitalia"/>
    <m/>
    <m/>
    <m/>
    <m/>
    <m/>
    <m/>
    <m/>
    <m/>
    <s v="No"/>
    <n v="277"/>
    <m/>
    <m/>
    <x v="0"/>
    <d v="2018-03-08T16:05:07"/>
    <s v="Anche @IBMItalia partecipa alla #MilanoDigitalWeek con alcuni appuntamenti sui temi #quantumcomputing #SocialSelling #digitaltransformation #AI e #robot umanoidi. Scopri tutti i nostri eventi e registrati: https://t.co/KvhauTQ4AH  #IBM https://t.co/HCoGClQ00r"/>
    <s v="https://ibm.biz/digitalweek"/>
    <s v="ibm.biz"/>
    <x v="88"/>
    <s v="https://pbs.twimg.com/media/DXxR9UxWAAAaC49.jpg"/>
    <s v="https://pbs.twimg.com/media/DXxR9UxWAAAaC49.jpg"/>
    <x v="172"/>
    <s v="https://twitter.com/#!/maddypugliese/status/971778850152697856"/>
    <m/>
    <m/>
    <s v="971778850152697856"/>
    <m/>
    <b v="0"/>
    <n v="1"/>
    <s v=""/>
    <b v="0"/>
    <s v="it"/>
    <m/>
    <s v=""/>
    <b v="0"/>
    <n v="1"/>
    <s v=""/>
    <s v="Twitter Web Client"/>
    <b v="0"/>
    <s v="971778850152697856"/>
    <s v="Tweet"/>
    <n v="0"/>
    <n v="0"/>
    <m/>
    <m/>
    <m/>
    <m/>
    <m/>
    <m/>
    <m/>
    <m/>
    <n v="1"/>
    <s v="11"/>
    <s v="11"/>
    <n v="0"/>
    <n v="0"/>
    <n v="0"/>
    <n v="0"/>
    <n v="0"/>
    <n v="0"/>
    <n v="25"/>
    <n v="100"/>
    <n v="25"/>
  </r>
  <r>
    <s v="robre62"/>
    <s v="maddypugliese"/>
    <m/>
    <m/>
    <m/>
    <m/>
    <m/>
    <m/>
    <m/>
    <m/>
    <s v="No"/>
    <n v="278"/>
    <m/>
    <m/>
    <x v="0"/>
    <d v="2018-03-08T16:13:01"/>
    <s v="RT @MaddyPugliese: Anche @IBMItalia partecipa alla #MilanoDigitalWeek con alcuni appuntamenti sui temi #quantumcomputing #SocialSelling #di…"/>
    <m/>
    <m/>
    <x v="80"/>
    <m/>
    <s v="http://pbs.twimg.com/profile_images/886159127935930369/wVqSOuN5_normal.jpg"/>
    <x v="173"/>
    <s v="https://twitter.com/#!/robre62/status/971780837225222144"/>
    <m/>
    <m/>
    <s v="971780837225222144"/>
    <m/>
    <b v="0"/>
    <n v="0"/>
    <s v=""/>
    <b v="0"/>
    <s v="it"/>
    <m/>
    <s v=""/>
    <b v="0"/>
    <n v="1"/>
    <s v="971778850152697856"/>
    <s v="LORELEITRENDSHUNTER"/>
    <b v="0"/>
    <s v="971778850152697856"/>
    <s v="Tweet"/>
    <n v="0"/>
    <n v="0"/>
    <m/>
    <m/>
    <m/>
    <m/>
    <m/>
    <m/>
    <m/>
    <m/>
    <n v="1"/>
    <s v="11"/>
    <s v="11"/>
    <n v="0"/>
    <n v="0"/>
    <n v="0"/>
    <n v="0"/>
    <n v="0"/>
    <n v="0"/>
    <n v="15"/>
    <n v="100"/>
    <n v="15"/>
  </r>
  <r>
    <s v="robre62"/>
    <s v="ibmitalia"/>
    <m/>
    <m/>
    <m/>
    <m/>
    <m/>
    <m/>
    <m/>
    <m/>
    <s v="No"/>
    <n v="279"/>
    <m/>
    <m/>
    <x v="0"/>
    <d v="2018-03-08T16:12:25"/>
    <s v="RT @BSpinog: Anche @IBMItalia partecipa alla #MilanoDigitalWeek con alcuni appuntamenti sui temi #quantumcomputing #SocialSelling #digitalt…"/>
    <m/>
    <m/>
    <x v="80"/>
    <m/>
    <s v="http://pbs.twimg.com/profile_images/886159127935930369/wVqSOuN5_normal.jpg"/>
    <x v="174"/>
    <s v="https://twitter.com/#!/robre62/status/971780688998469632"/>
    <m/>
    <m/>
    <s v="971780688998469632"/>
    <m/>
    <b v="0"/>
    <n v="0"/>
    <s v=""/>
    <b v="0"/>
    <s v="it"/>
    <m/>
    <s v=""/>
    <b v="0"/>
    <n v="1"/>
    <s v="971780072184086528"/>
    <s v="LORELEITRENDSHUNTER"/>
    <b v="0"/>
    <s v="971780072184086528"/>
    <s v="Tweet"/>
    <n v="0"/>
    <n v="0"/>
    <m/>
    <m/>
    <m/>
    <m/>
    <m/>
    <m/>
    <m/>
    <m/>
    <n v="5"/>
    <s v="11"/>
    <s v="11"/>
    <m/>
    <m/>
    <m/>
    <m/>
    <m/>
    <m/>
    <m/>
    <m/>
    <m/>
  </r>
  <r>
    <s v="robre62"/>
    <s v="ibmitalia"/>
    <m/>
    <m/>
    <m/>
    <m/>
    <m/>
    <m/>
    <m/>
    <m/>
    <s v="No"/>
    <n v="282"/>
    <m/>
    <m/>
    <x v="0"/>
    <d v="2018-03-08T16:12:51"/>
    <s v="RT @marco89655225: Anche @IBMItalia partecipa alla #MilanoDigitalWeek con alcuni appuntamenti sui temi #quantumcomputing #SocialSelling #di…"/>
    <m/>
    <m/>
    <x v="80"/>
    <m/>
    <s v="http://pbs.twimg.com/profile_images/886159127935930369/wVqSOuN5_normal.jpg"/>
    <x v="175"/>
    <s v="https://twitter.com/#!/robre62/status/971780797530296320"/>
    <m/>
    <m/>
    <s v="971780797530296320"/>
    <m/>
    <b v="0"/>
    <n v="0"/>
    <s v=""/>
    <b v="0"/>
    <s v="it"/>
    <m/>
    <s v=""/>
    <b v="0"/>
    <n v="1"/>
    <s v="971779265862782976"/>
    <s v="LORELEITRENDSHUNTER"/>
    <b v="0"/>
    <s v="971779265862782976"/>
    <s v="Tweet"/>
    <n v="0"/>
    <n v="0"/>
    <m/>
    <m/>
    <m/>
    <m/>
    <m/>
    <m/>
    <m/>
    <m/>
    <n v="5"/>
    <s v="11"/>
    <s v="11"/>
    <m/>
    <m/>
    <m/>
    <m/>
    <m/>
    <m/>
    <m/>
    <m/>
    <m/>
  </r>
  <r>
    <s v="robre62"/>
    <s v="ibmitalia"/>
    <m/>
    <m/>
    <m/>
    <m/>
    <m/>
    <m/>
    <m/>
    <m/>
    <s v="No"/>
    <n v="285"/>
    <m/>
    <m/>
    <x v="0"/>
    <d v="2018-03-09T15:23:30"/>
    <s v="RT @LeaDiLella: Anche @IBMItalia partecipa alla #MilanoDigitalWeek con alcuni appuntamenti sui temi #quantumcomputing #SocialSelling #digit…"/>
    <m/>
    <m/>
    <x v="80"/>
    <m/>
    <s v="http://pbs.twimg.com/profile_images/886159127935930369/wVqSOuN5_normal.jpg"/>
    <x v="176"/>
    <s v="https://twitter.com/#!/robre62/status/972130767466893312"/>
    <m/>
    <m/>
    <s v="972130767466893312"/>
    <m/>
    <b v="0"/>
    <n v="0"/>
    <s v=""/>
    <b v="0"/>
    <s v="it"/>
    <m/>
    <s v=""/>
    <b v="0"/>
    <n v="2"/>
    <s v="972127798482624512"/>
    <s v="LORELEITRENDSHUNTER"/>
    <b v="0"/>
    <s v="972127798482624512"/>
    <s v="Tweet"/>
    <n v="0"/>
    <n v="0"/>
    <m/>
    <m/>
    <m/>
    <m/>
    <m/>
    <m/>
    <m/>
    <m/>
    <n v="5"/>
    <s v="11"/>
    <s v="11"/>
    <m/>
    <m/>
    <m/>
    <m/>
    <m/>
    <m/>
    <m/>
    <m/>
    <m/>
  </r>
  <r>
    <s v="contentwriting9"/>
    <s v="contentwriting9"/>
    <m/>
    <m/>
    <m/>
    <m/>
    <m/>
    <m/>
    <m/>
    <m/>
    <s v="No"/>
    <n v="287"/>
    <m/>
    <m/>
    <x v="1"/>
    <d v="2018-03-06T19:14:33"/>
    <s v="Empowering Your Sales Team Towards Successful Social Selling https://t.co/Yb3t2MU0eD #SocialMedia #SocialSelling"/>
    <s v="https://www.strong-content.com/empowering-sales-team-towards-successful-social-selling/"/>
    <s v="strong-content.com"/>
    <x v="56"/>
    <m/>
    <s v="http://pbs.twimg.com/profile_images/908744306760011776/JsrZEPFo_normal.jpg"/>
    <x v="177"/>
    <s v="https://twitter.com/#!/contentwriting9/status/971101747514142722"/>
    <m/>
    <m/>
    <s v="971101747514142722"/>
    <m/>
    <b v="0"/>
    <n v="1"/>
    <s v=""/>
    <b v="0"/>
    <s v="en"/>
    <m/>
    <s v=""/>
    <b v="0"/>
    <n v="2"/>
    <s v=""/>
    <s v="SocialOomph"/>
    <b v="0"/>
    <s v="971101747514142722"/>
    <s v="Retweet"/>
    <n v="0"/>
    <n v="0"/>
    <m/>
    <m/>
    <m/>
    <m/>
    <m/>
    <m/>
    <m/>
    <m/>
    <n v="1"/>
    <s v="61"/>
    <s v="61"/>
    <n v="1"/>
    <n v="10"/>
    <n v="0"/>
    <n v="0"/>
    <n v="0"/>
    <n v="0"/>
    <n v="9"/>
    <n v="90"/>
    <n v="10"/>
  </r>
  <r>
    <s v="luckeebutterfly"/>
    <s v="contentwriting9"/>
    <m/>
    <m/>
    <m/>
    <m/>
    <m/>
    <m/>
    <m/>
    <m/>
    <s v="No"/>
    <n v="288"/>
    <m/>
    <m/>
    <x v="0"/>
    <d v="2018-03-09T15:20:11"/>
    <s v="RT @ContentWriting9: Empowering Your Sales Team Towards Successful Social Selling https://t.co/Yb3t2MU0eD #SocialMedia #SocialSelling"/>
    <s v="https://www.strong-content.com/empowering-sales-team-towards-successful-social-selling/"/>
    <s v="strong-content.com"/>
    <x v="56"/>
    <m/>
    <s v="http://pbs.twimg.com/profile_images/876775556578250752/tzL5ZGYE_normal.jpg"/>
    <x v="178"/>
    <s v="https://twitter.com/#!/luckeebutterfly/status/972129930208272384"/>
    <m/>
    <m/>
    <s v="972129930208272384"/>
    <m/>
    <b v="0"/>
    <n v="0"/>
    <s v=""/>
    <b v="0"/>
    <s v="en"/>
    <m/>
    <s v=""/>
    <b v="0"/>
    <n v="2"/>
    <s v="971101747514142722"/>
    <s v="Twitter for iPhone"/>
    <b v="0"/>
    <s v="971101747514142722"/>
    <s v="Tweet"/>
    <n v="0"/>
    <n v="0"/>
    <m/>
    <m/>
    <m/>
    <m/>
    <m/>
    <m/>
    <m/>
    <m/>
    <n v="1"/>
    <s v="61"/>
    <s v="61"/>
    <n v="1"/>
    <n v="8.3333333333333339"/>
    <n v="0"/>
    <n v="0"/>
    <n v="0"/>
    <n v="0"/>
    <n v="11"/>
    <n v="91.666666666666671"/>
    <n v="12"/>
  </r>
  <r>
    <s v="blogwriting1"/>
    <s v="blogwriting1"/>
    <m/>
    <m/>
    <m/>
    <m/>
    <m/>
    <m/>
    <m/>
    <m/>
    <s v="No"/>
    <n v="289"/>
    <m/>
    <m/>
    <x v="1"/>
    <d v="2018-03-07T16:01:08"/>
    <s v="The Golden Rule of Social Selling: Solve Your Customer's Problem https://t.co/zqMutprHNo #SocialMedia #SocialSelling"/>
    <s v="https://www.strong-content.com/golden-rule-social-selling-solve-customers-problem/"/>
    <s v="strong-content.com"/>
    <x v="56"/>
    <m/>
    <s v="http://pbs.twimg.com/profile_images/908740674648002560/9p3y73ET_normal.jpg"/>
    <x v="179"/>
    <s v="https://twitter.com/#!/blogwriting1/status/971415460209192960"/>
    <m/>
    <m/>
    <s v="971415460209192960"/>
    <m/>
    <b v="0"/>
    <n v="0"/>
    <s v=""/>
    <b v="0"/>
    <s v="en"/>
    <m/>
    <s v=""/>
    <b v="0"/>
    <n v="0"/>
    <s v=""/>
    <s v="SocialOomph"/>
    <b v="0"/>
    <s v="971415460209192960"/>
    <s v="Tweet"/>
    <n v="0"/>
    <n v="0"/>
    <m/>
    <m/>
    <m/>
    <m/>
    <m/>
    <m/>
    <m/>
    <m/>
    <n v="1"/>
    <s v="61"/>
    <s v="61"/>
    <n v="1"/>
    <n v="8.3333333333333339"/>
    <n v="1"/>
    <n v="8.3333333333333339"/>
    <n v="0"/>
    <n v="0"/>
    <n v="10"/>
    <n v="83.333333333333329"/>
    <n v="12"/>
  </r>
  <r>
    <s v="luckeebutterfly"/>
    <s v="blogwriting1"/>
    <m/>
    <m/>
    <m/>
    <m/>
    <m/>
    <m/>
    <m/>
    <m/>
    <s v="No"/>
    <n v="290"/>
    <m/>
    <m/>
    <x v="0"/>
    <d v="2018-03-09T15:25:31"/>
    <s v="RT @BlogWriting1: The Golden Rule of Social Selling: Solve Your Customer's Problem https://t.co/zqMutprHNo #SocialMedia #SocialSelling"/>
    <s v="https://www.strong-content.com/golden-rule-social-selling-solve-customers-problem/"/>
    <s v="strong-content.com"/>
    <x v="56"/>
    <m/>
    <s v="http://pbs.twimg.com/profile_images/876775556578250752/tzL5ZGYE_normal.jpg"/>
    <x v="180"/>
    <s v="https://twitter.com/#!/luckeebutterfly/status/972131273949970433"/>
    <m/>
    <m/>
    <s v="972131273949970433"/>
    <m/>
    <b v="0"/>
    <n v="0"/>
    <s v=""/>
    <b v="0"/>
    <s v="en"/>
    <m/>
    <s v=""/>
    <b v="0"/>
    <n v="4"/>
    <s v="971415460209192960"/>
    <s v="Twitter for iPhone"/>
    <b v="0"/>
    <s v="971415460209192960"/>
    <s v="Tweet"/>
    <n v="0"/>
    <n v="0"/>
    <m/>
    <m/>
    <m/>
    <m/>
    <m/>
    <m/>
    <m/>
    <m/>
    <n v="1"/>
    <s v="61"/>
    <s v="61"/>
    <n v="1"/>
    <n v="7.1428571428571432"/>
    <n v="1"/>
    <n v="7.1428571428571432"/>
    <n v="0"/>
    <n v="0"/>
    <n v="12"/>
    <n v="85.714285714285708"/>
    <n v="14"/>
  </r>
  <r>
    <s v="webstoresltd"/>
    <s v="webstoresltd"/>
    <m/>
    <m/>
    <m/>
    <m/>
    <m/>
    <m/>
    <m/>
    <m/>
    <s v="No"/>
    <n v="291"/>
    <m/>
    <m/>
    <x v="1"/>
    <d v="2018-03-09T15:25:38"/>
    <s v="Great conversation with Phil Chang about connecting brands and influencers. https://t.co/JrUgrR3cIv._x000a_#influencermarketing #socialmediamarketing #socialselling #ecommerce #brandambassador #podcast https://t.co/4HjbjTE54m https://t.co/rVHwMJLp7b"/>
    <s v="http://ift.tt/2oWNeFY http://ift.tt/2tqVRxe"/>
    <s v="ift.tt ift.tt"/>
    <x v="89"/>
    <s v="https://pbs.twimg.com/media/DX20RM4WkAA4PXn.jpg"/>
    <s v="https://pbs.twimg.com/media/DX20RM4WkAA4PXn.jpg"/>
    <x v="181"/>
    <s v="https://twitter.com/#!/webstoresltd/status/972131303524110336"/>
    <m/>
    <m/>
    <s v="972131303524110336"/>
    <m/>
    <b v="0"/>
    <n v="1"/>
    <s v=""/>
    <b v="0"/>
    <s v="en"/>
    <m/>
    <s v=""/>
    <b v="0"/>
    <n v="0"/>
    <s v=""/>
    <s v="IFTTT"/>
    <b v="0"/>
    <s v="972131303524110336"/>
    <s v="Tweet"/>
    <n v="0"/>
    <n v="0"/>
    <m/>
    <m/>
    <m/>
    <m/>
    <m/>
    <m/>
    <m/>
    <m/>
    <n v="1"/>
    <s v="1"/>
    <s v="1"/>
    <n v="1"/>
    <n v="6.25"/>
    <n v="0"/>
    <n v="0"/>
    <n v="0"/>
    <n v="0"/>
    <n v="15"/>
    <n v="93.75"/>
    <n v="16"/>
  </r>
  <r>
    <s v="mukeshjune"/>
    <s v="chucka0099"/>
    <m/>
    <m/>
    <m/>
    <m/>
    <m/>
    <m/>
    <m/>
    <m/>
    <s v="No"/>
    <n v="292"/>
    <m/>
    <m/>
    <x v="0"/>
    <d v="2018-03-09T15:25:53"/>
    <s v="RT @chucka0099: Everyone #Business Needs A #Blog:  Here's How to Start a #Blog [Free 6-Part Video Course] https://t.co/FpEHJZNiUo  #socials…"/>
    <s v="https://goo.gl/ivGiyX"/>
    <s v="goo.gl"/>
    <x v="90"/>
    <m/>
    <s v="http://pbs.twimg.com/profile_images/875694551180038145/l37jeR1W_normal.jpg"/>
    <x v="182"/>
    <s v="https://twitter.com/#!/mukeshjune/status/972131365880844288"/>
    <m/>
    <m/>
    <s v="972131365880844288"/>
    <m/>
    <b v="0"/>
    <n v="0"/>
    <s v=""/>
    <b v="0"/>
    <s v="en"/>
    <m/>
    <s v=""/>
    <b v="0"/>
    <n v="3"/>
    <s v="970717895398449152"/>
    <s v="Twitter Web Client"/>
    <b v="0"/>
    <s v="970717895398449152"/>
    <s v="Tweet"/>
    <n v="0"/>
    <n v="0"/>
    <m/>
    <m/>
    <m/>
    <m/>
    <m/>
    <m/>
    <m/>
    <m/>
    <n v="1"/>
    <s v="47"/>
    <s v="47"/>
    <n v="1"/>
    <n v="5.2631578947368425"/>
    <n v="0"/>
    <n v="0"/>
    <n v="0"/>
    <n v="0"/>
    <n v="18"/>
    <n v="94.736842105263165"/>
    <n v="19"/>
  </r>
  <r>
    <s v="matteoposern"/>
    <s v="ibmitalia"/>
    <m/>
    <m/>
    <m/>
    <m/>
    <m/>
    <m/>
    <m/>
    <m/>
    <s v="No"/>
    <n v="293"/>
    <m/>
    <m/>
    <x v="0"/>
    <d v="2018-03-09T15:26:46"/>
    <s v="RT @nico_losito: Anche @IBMItalia partecipa alla #MilanoDigitalWeek con alcuni appuntamenti sui temi #quantumcomputing #SocialSelling #digi…"/>
    <m/>
    <m/>
    <x v="80"/>
    <m/>
    <s v="http://pbs.twimg.com/profile_images/3243449754/3ede3c8d3452b69765cea1420a2656e1_normal.jpeg"/>
    <x v="183"/>
    <s v="https://twitter.com/#!/matteoposern/status/972131589412085760"/>
    <m/>
    <m/>
    <s v="972131589412085760"/>
    <m/>
    <b v="0"/>
    <n v="0"/>
    <s v=""/>
    <b v="0"/>
    <s v="it"/>
    <m/>
    <s v=""/>
    <b v="0"/>
    <n v="10"/>
    <s v="971801333916491778"/>
    <s v="Twitter for Android"/>
    <b v="0"/>
    <s v="971801333916491778"/>
    <s v="Tweet"/>
    <n v="0"/>
    <n v="0"/>
    <m/>
    <m/>
    <m/>
    <m/>
    <m/>
    <m/>
    <m/>
    <m/>
    <n v="1"/>
    <s v="11"/>
    <s v="11"/>
    <m/>
    <m/>
    <m/>
    <m/>
    <m/>
    <m/>
    <m/>
    <m/>
    <m/>
  </r>
  <r>
    <s v="javierbebee"/>
    <s v="juanblanco76"/>
    <m/>
    <m/>
    <m/>
    <m/>
    <m/>
    <m/>
    <m/>
    <m/>
    <s v="No"/>
    <n v="295"/>
    <m/>
    <m/>
    <x v="0"/>
    <d v="2018-03-09T15:27:05"/>
    <s v="RT @juanblanco76: Want more customers? Here's what to say in your posts to drive more sales leads. #socialselling https://t.co/ytCcWGtmBa h…"/>
    <s v="https://www.inc.com/john-white/here-are-the-exact-words-to-use-on-social-media-to.html"/>
    <s v="inc.com"/>
    <x v="0"/>
    <m/>
    <s v="http://pbs.twimg.com/profile_images/834890254557528065/gDx2LNR9_normal.jpg"/>
    <x v="184"/>
    <s v="https://twitter.com/#!/javierbebee/status/972131669074415621"/>
    <m/>
    <m/>
    <s v="972131669074415621"/>
    <m/>
    <b v="0"/>
    <n v="0"/>
    <s v=""/>
    <b v="0"/>
    <s v="en"/>
    <m/>
    <s v=""/>
    <b v="0"/>
    <n v="7"/>
    <s v="962521527794225153"/>
    <s v="myTweetPack"/>
    <b v="0"/>
    <s v="962521527794225153"/>
    <s v="Tweet"/>
    <n v="0"/>
    <n v="0"/>
    <m/>
    <m/>
    <m/>
    <m/>
    <m/>
    <m/>
    <m/>
    <m/>
    <n v="1"/>
    <s v="15"/>
    <s v="15"/>
    <n v="1"/>
    <n v="5.2631578947368425"/>
    <n v="0"/>
    <n v="0"/>
    <n v="0"/>
    <n v="0"/>
    <n v="18"/>
    <n v="94.736842105263165"/>
    <n v="19"/>
  </r>
  <r>
    <s v="hannesbeierlein"/>
    <s v="hannesbeierlein"/>
    <m/>
    <m/>
    <m/>
    <m/>
    <m/>
    <m/>
    <m/>
    <m/>
    <s v="No"/>
    <n v="296"/>
    <m/>
    <m/>
    <x v="1"/>
    <d v="2018-03-08T17:06:50"/>
    <s v="&quot;IT and Marketing have to cooperate.&quot; True and my oppinion but it is even more IT and all communications (PR, Marketing, Sales,...) have to cooperate for a holistic &quot;marketing strategy&quot;. https://t.co/dneNnwhJJR #communications #SocialSelling #MarketingAutomation #ContentStrategy"/>
    <s v="https://mybusinessfuture.com/en/social-media-management-marketing-and-it-have-to-cooperate/"/>
    <s v="mybusinessfuture.com"/>
    <x v="91"/>
    <m/>
    <s v="http://pbs.twimg.com/profile_images/971798505898610690/ebNm198__normal.jpg"/>
    <x v="185"/>
    <s v="https://twitter.com/#!/hannesbeierlein/status/971794381022875648"/>
    <m/>
    <m/>
    <s v="971794381022875648"/>
    <m/>
    <b v="0"/>
    <n v="7"/>
    <s v=""/>
    <b v="0"/>
    <s v="en"/>
    <m/>
    <s v=""/>
    <b v="0"/>
    <n v="5"/>
    <s v=""/>
    <s v="Twitter Web Client"/>
    <b v="0"/>
    <s v="971794381022875648"/>
    <s v="Retweet"/>
    <n v="0"/>
    <n v="0"/>
    <m/>
    <m/>
    <m/>
    <m/>
    <m/>
    <m/>
    <m/>
    <m/>
    <n v="1"/>
    <s v="93"/>
    <s v="93"/>
    <n v="0"/>
    <n v="0"/>
    <n v="0"/>
    <n v="0"/>
    <n v="0"/>
    <n v="0"/>
    <n v="34"/>
    <n v="100"/>
    <n v="34"/>
  </r>
  <r>
    <s v="paymill"/>
    <s v="hannesbeierlein"/>
    <m/>
    <m/>
    <m/>
    <m/>
    <m/>
    <m/>
    <m/>
    <m/>
    <s v="No"/>
    <n v="297"/>
    <m/>
    <m/>
    <x v="0"/>
    <d v="2018-03-09T15:31:19"/>
    <s v="RT @hannesbeierlein: &quot;IT and Marketing have to cooperate.&quot; True and my oppinion but it is even more IT and all communications (PR, Marketin…"/>
    <m/>
    <m/>
    <x v="34"/>
    <m/>
    <s v="http://pbs.twimg.com/profile_images/3319336381/6ef895b9bd47b7c627993c237ca24f55_normal.png"/>
    <x v="186"/>
    <s v="https://twitter.com/#!/paymill/status/972132733601370112"/>
    <m/>
    <m/>
    <s v="972132733601370112"/>
    <m/>
    <b v="0"/>
    <n v="0"/>
    <s v=""/>
    <b v="0"/>
    <s v="en"/>
    <m/>
    <s v=""/>
    <b v="0"/>
    <n v="5"/>
    <s v="971794381022875648"/>
    <s v="Twitter Web Client"/>
    <b v="0"/>
    <s v="971794381022875648"/>
    <s v="Tweet"/>
    <n v="0"/>
    <n v="0"/>
    <m/>
    <m/>
    <m/>
    <m/>
    <m/>
    <m/>
    <m/>
    <m/>
    <n v="1"/>
    <s v="93"/>
    <s v="93"/>
    <n v="0"/>
    <n v="0"/>
    <n v="0"/>
    <n v="0"/>
    <n v="0"/>
    <n v="0"/>
    <n v="23"/>
    <n v="100"/>
    <n v="23"/>
  </r>
  <r>
    <s v="mvdg999"/>
    <s v="mvdg999"/>
    <m/>
    <m/>
    <m/>
    <m/>
    <m/>
    <m/>
    <m/>
    <m/>
    <s v="No"/>
    <n v="298"/>
    <m/>
    <m/>
    <x v="1"/>
    <d v="2018-03-09T15:35:15"/>
    <s v="Harnessing the power of digital selling. Check out our #digitaselling insights site providing an overview of the opportunities and challenges for #B2B companies and how to embed #socialselling within your organisation's culture: https://t.co/x351fy1GHh"/>
    <s v="http://gag.gl/p6REqw"/>
    <s v="gag.gl"/>
    <x v="92"/>
    <m/>
    <s v="http://pbs.twimg.com/profile_images/1521920248/33AD4428_-_Copy_normal.jpg"/>
    <x v="187"/>
    <s v="https://twitter.com/#!/mvdg999/status/972133721129308162"/>
    <m/>
    <m/>
    <s v="972133721129308162"/>
    <m/>
    <b v="0"/>
    <n v="0"/>
    <s v=""/>
    <b v="0"/>
    <s v="en"/>
    <m/>
    <s v=""/>
    <b v="0"/>
    <n v="0"/>
    <s v=""/>
    <s v="GaggleAMP"/>
    <b v="0"/>
    <s v="972133721129308162"/>
    <s v="Tweet"/>
    <n v="0"/>
    <n v="0"/>
    <m/>
    <m/>
    <m/>
    <m/>
    <m/>
    <m/>
    <m/>
    <m/>
    <n v="1"/>
    <s v="1"/>
    <s v="1"/>
    <n v="0"/>
    <n v="0"/>
    <n v="0"/>
    <n v="0"/>
    <n v="0"/>
    <n v="0"/>
    <n v="32"/>
    <n v="100"/>
    <n v="32"/>
  </r>
  <r>
    <s v="adamiswriting"/>
    <s v="adamiswriting"/>
    <m/>
    <m/>
    <m/>
    <m/>
    <m/>
    <m/>
    <m/>
    <m/>
    <s v="No"/>
    <n v="299"/>
    <m/>
    <m/>
    <x v="1"/>
    <d v="2018-03-09T15:45:12"/>
    <s v="Here are some good questions you can ask new prospects on social media to get their attention: https://t.co/y1Ahscte0v #socialselling https://t.co/rcQSErD6A1"/>
    <s v="http://okt.to/Fg2TIR"/>
    <s v="okt.to"/>
    <x v="0"/>
    <s v="https://pbs.twimg.com/media/DX24vokW4AAy-8P.jpg"/>
    <s v="https://pbs.twimg.com/media/DX24vokW4AAy-8P.jpg"/>
    <x v="188"/>
    <s v="https://twitter.com/#!/adamiswriting/status/972136225120407552"/>
    <m/>
    <m/>
    <s v="972136225120407552"/>
    <m/>
    <b v="0"/>
    <n v="0"/>
    <s v=""/>
    <b v="0"/>
    <s v="en"/>
    <m/>
    <s v=""/>
    <b v="0"/>
    <n v="0"/>
    <s v=""/>
    <s v="Oktopost"/>
    <b v="0"/>
    <s v="972136225120407552"/>
    <s v="Tweet"/>
    <n v="0"/>
    <n v="0"/>
    <m/>
    <m/>
    <m/>
    <m/>
    <m/>
    <m/>
    <m/>
    <m/>
    <n v="1"/>
    <s v="1"/>
    <s v="1"/>
    <n v="1"/>
    <n v="5.5555555555555554"/>
    <n v="0"/>
    <n v="0"/>
    <n v="0"/>
    <n v="0"/>
    <n v="17"/>
    <n v="94.444444444444443"/>
    <n v="18"/>
  </r>
  <r>
    <s v="thesalesfonz"/>
    <s v="thesalesfonz"/>
    <m/>
    <m/>
    <m/>
    <m/>
    <m/>
    <m/>
    <m/>
    <m/>
    <s v="No"/>
    <n v="300"/>
    <m/>
    <m/>
    <x v="1"/>
    <d v="2018-03-07T15:45:31"/>
    <s v="#socialselling Researching B2B Buyers: How Quality Sales Intelligence Influences B2B Sales Success - Have you ever made a major purchase on a whim? Most of us haven’t. The potential reward isn’t worth the risk of making a big commitment without a thor... https://t.co/zkZMEPJc5U"/>
    <s v="http://ow.ly/jwf150gL5zt"/>
    <s v="ow.ly"/>
    <x v="0"/>
    <m/>
    <s v="http://pbs.twimg.com/profile_images/700607476731805696/G4rUUtmx_normal.jpg"/>
    <x v="189"/>
    <s v="https://twitter.com/#!/thesalesfonz/status/971411529638739969"/>
    <m/>
    <m/>
    <s v="971411529638739969"/>
    <m/>
    <b v="0"/>
    <n v="1"/>
    <s v=""/>
    <b v="0"/>
    <s v="en"/>
    <m/>
    <s v=""/>
    <b v="0"/>
    <n v="0"/>
    <s v=""/>
    <s v="Hootsuite"/>
    <b v="0"/>
    <s v="971411529638739969"/>
    <s v="Tweet"/>
    <n v="0"/>
    <n v="0"/>
    <m/>
    <m/>
    <m/>
    <m/>
    <m/>
    <m/>
    <m/>
    <m/>
    <n v="3"/>
    <s v="1"/>
    <s v="1"/>
    <n v="5"/>
    <n v="11.627906976744185"/>
    <n v="1"/>
    <n v="2.3255813953488373"/>
    <n v="0"/>
    <n v="0"/>
    <n v="37"/>
    <n v="86.04651162790698"/>
    <n v="43"/>
  </r>
  <r>
    <s v="thesalesfonz"/>
    <s v="thesalesfonz"/>
    <m/>
    <m/>
    <m/>
    <m/>
    <m/>
    <m/>
    <m/>
    <m/>
    <s v="No"/>
    <n v="301"/>
    <m/>
    <m/>
    <x v="1"/>
    <d v="2018-03-08T15:46:08"/>
    <s v="#socialselling What Does Your LinkedIn Profile Say About You? The Big Mistake Sales Pros Can Easily Avoid - You use LinkedIn to source information about your ideal buyers so that you can build stronger relationships. In the same way, buyers use Linked... https://t.co/bJqxN9Kf6i"/>
    <s v="http://ow.ly/iUW350gLZVi"/>
    <s v="ow.ly"/>
    <x v="0"/>
    <m/>
    <s v="http://pbs.twimg.com/profile_images/700607476731805696/G4rUUtmx_normal.jpg"/>
    <x v="190"/>
    <s v="https://twitter.com/#!/thesalesfonz/status/971774073960304640"/>
    <m/>
    <m/>
    <s v="971774073960304640"/>
    <m/>
    <b v="0"/>
    <n v="0"/>
    <s v=""/>
    <b v="0"/>
    <s v="en"/>
    <m/>
    <s v=""/>
    <b v="0"/>
    <n v="0"/>
    <s v=""/>
    <s v="Hootsuite"/>
    <b v="0"/>
    <s v="971774073960304640"/>
    <s v="Tweet"/>
    <n v="0"/>
    <n v="0"/>
    <m/>
    <m/>
    <m/>
    <m/>
    <m/>
    <m/>
    <m/>
    <m/>
    <n v="3"/>
    <s v="1"/>
    <s v="1"/>
    <n v="3"/>
    <n v="7.3170731707317076"/>
    <n v="1"/>
    <n v="2.4390243902439024"/>
    <n v="0"/>
    <n v="0"/>
    <n v="37"/>
    <n v="90.243902439024396"/>
    <n v="41"/>
  </r>
  <r>
    <s v="thesalesfonz"/>
    <s v="thesalesfonz"/>
    <m/>
    <m/>
    <m/>
    <m/>
    <m/>
    <m/>
    <m/>
    <m/>
    <s v="No"/>
    <n v="302"/>
    <m/>
    <m/>
    <x v="1"/>
    <d v="2018-03-09T15:45:36"/>
    <s v="#socialselling Trending This Week: Value Is a Difference-Maker for Customers and Sellers Alike - In a sales leader’s quest to improve revenue, win rate, and to retain top sellers, one thing above all proves to be a key difference-maker: value. And we’... https://t.co/xtPsrYXIg4"/>
    <s v="http://ow.ly/Vmus50gMTpy"/>
    <s v="ow.ly"/>
    <x v="0"/>
    <m/>
    <s v="http://pbs.twimg.com/profile_images/700607476731805696/G4rUUtmx_normal.jpg"/>
    <x v="191"/>
    <s v="https://twitter.com/#!/thesalesfonz/status/972136325250994177"/>
    <m/>
    <m/>
    <s v="972136325250994177"/>
    <m/>
    <b v="0"/>
    <n v="1"/>
    <s v=""/>
    <b v="0"/>
    <s v="en"/>
    <m/>
    <s v=""/>
    <b v="0"/>
    <n v="0"/>
    <s v=""/>
    <s v="Hootsuite"/>
    <b v="0"/>
    <s v="972136325250994177"/>
    <s v="Tweet"/>
    <n v="0"/>
    <n v="0"/>
    <m/>
    <m/>
    <m/>
    <m/>
    <m/>
    <m/>
    <m/>
    <m/>
    <n v="3"/>
    <s v="1"/>
    <s v="1"/>
    <n v="4"/>
    <n v="9.0909090909090917"/>
    <n v="0"/>
    <n v="0"/>
    <n v="0"/>
    <n v="0"/>
    <n v="40"/>
    <n v="90.909090909090907"/>
    <n v="44"/>
  </r>
  <r>
    <s v="olliewhitfield_"/>
    <s v="creationagency"/>
    <m/>
    <m/>
    <m/>
    <m/>
    <m/>
    <m/>
    <m/>
    <m/>
    <s v="No"/>
    <n v="303"/>
    <m/>
    <m/>
    <x v="0"/>
    <d v="2018-03-09T15:39:00"/>
    <s v="The HUGE power of #NLP (Neuro Linguistic Programming) and it's use in #sales, #socialselling _x000a__x000a_ @creationagency https://t.co/y21uc6GkvU"/>
    <s v="https://blog.creationagency.com/post/102eicd/how-to-use-neuro-linguistic-programming-to-win-at-social-selling"/>
    <s v="creationagency.com"/>
    <x v="93"/>
    <m/>
    <s v="http://pbs.twimg.com/profile_images/930443133644570624/3EDlGC7C_normal.jpg"/>
    <x v="192"/>
    <s v="https://twitter.com/#!/olliewhitfield_/status/972134665409712128"/>
    <m/>
    <m/>
    <s v="972134665409712128"/>
    <m/>
    <b v="0"/>
    <n v="0"/>
    <s v=""/>
    <b v="0"/>
    <s v="en"/>
    <m/>
    <s v=""/>
    <b v="0"/>
    <n v="0"/>
    <s v=""/>
    <s v="Recycle Updates"/>
    <b v="0"/>
    <s v="972134665409712128"/>
    <s v="Tweet"/>
    <n v="0"/>
    <n v="0"/>
    <m/>
    <m/>
    <m/>
    <m/>
    <m/>
    <m/>
    <m/>
    <m/>
    <n v="1"/>
    <s v="13"/>
    <s v="13"/>
    <n v="0"/>
    <n v="0"/>
    <n v="0"/>
    <n v="0"/>
    <n v="0"/>
    <n v="0"/>
    <n v="15"/>
    <n v="100"/>
    <n v="15"/>
  </r>
  <r>
    <s v="michaeld_sales"/>
    <s v="creationagency"/>
    <m/>
    <m/>
    <m/>
    <m/>
    <m/>
    <m/>
    <m/>
    <m/>
    <s v="No"/>
    <n v="304"/>
    <m/>
    <m/>
    <x v="0"/>
    <d v="2018-03-09T15:46:33"/>
    <s v="The HUGE power of #NLP (Neuro Linguistic Programming) and it's use in #sales, #socialselling _x000a__x000a_ @creationagency https://t.co/DgEgQCwG4F by #OllieWhitfield_ via @c0nvey"/>
    <s v="http://blog.creationagency.com.convey.pro/l/gVr2e7B"/>
    <s v="convey.pro"/>
    <x v="94"/>
    <m/>
    <s v="http://pbs.twimg.com/profile_images/811261634253651968/h2Kys5Sq_normal.jpg"/>
    <x v="193"/>
    <s v="https://twitter.com/#!/michaeld_sales/status/972136564787765249"/>
    <m/>
    <m/>
    <s v="972136564787765249"/>
    <m/>
    <b v="0"/>
    <n v="0"/>
    <s v=""/>
    <b v="0"/>
    <s v="en"/>
    <m/>
    <s v=""/>
    <b v="0"/>
    <n v="0"/>
    <s v=""/>
    <s v="Convey: Make it post for you"/>
    <b v="0"/>
    <s v="972136564787765249"/>
    <s v="Tweet"/>
    <n v="0"/>
    <n v="0"/>
    <m/>
    <m/>
    <m/>
    <m/>
    <m/>
    <m/>
    <m/>
    <m/>
    <n v="1"/>
    <s v="13"/>
    <s v="13"/>
    <m/>
    <m/>
    <m/>
    <m/>
    <m/>
    <m/>
    <m/>
    <m/>
    <m/>
  </r>
  <r>
    <s v="s_carioni"/>
    <s v="ibmitalia"/>
    <m/>
    <m/>
    <m/>
    <m/>
    <m/>
    <m/>
    <m/>
    <m/>
    <s v="No"/>
    <n v="306"/>
    <m/>
    <m/>
    <x v="0"/>
    <d v="2018-03-09T15:47:01"/>
    <s v="RT @LeaDiLella: Anche @IBMItalia partecipa alla #MilanoDigitalWeek con alcuni appuntamenti sui temi #quantumcomputing #SocialSelling #digit…"/>
    <m/>
    <m/>
    <x v="80"/>
    <m/>
    <s v="http://pbs.twimg.com/profile_images/3653966520/daee0418e7a3f1f9bbd09734ecce28ad_normal.jpeg"/>
    <x v="194"/>
    <s v="https://twitter.com/#!/s_carioni/status/972136684535078912"/>
    <m/>
    <m/>
    <s v="972136684535078912"/>
    <m/>
    <b v="0"/>
    <n v="0"/>
    <s v=""/>
    <b v="0"/>
    <s v="it"/>
    <m/>
    <s v=""/>
    <b v="0"/>
    <n v="2"/>
    <s v="972127798482624512"/>
    <s v="Twitter for Android"/>
    <b v="0"/>
    <s v="972127798482624512"/>
    <s v="Tweet"/>
    <n v="0"/>
    <n v="0"/>
    <m/>
    <m/>
    <m/>
    <m/>
    <m/>
    <m/>
    <m/>
    <m/>
    <n v="1"/>
    <s v="11"/>
    <s v="11"/>
    <m/>
    <m/>
    <m/>
    <m/>
    <m/>
    <m/>
    <m/>
    <m/>
    <m/>
  </r>
  <r>
    <s v="gabyygonzalez"/>
    <s v="eshowmx"/>
    <m/>
    <m/>
    <m/>
    <m/>
    <m/>
    <m/>
    <m/>
    <m/>
    <s v="No"/>
    <n v="309"/>
    <m/>
    <m/>
    <x v="0"/>
    <d v="2018-03-09T15:47:19"/>
    <s v="RT @MancillaConseil: El próximo martes 13 de marzo de 18h a 19h daré un keynote sobre el #SocialSelling durante el @eshowmx en el WTC https…"/>
    <m/>
    <m/>
    <x v="0"/>
    <m/>
    <s v="http://pbs.twimg.com/profile_images/894307202017763331/mRRmjTaD_normal.jpg"/>
    <x v="195"/>
    <s v="https://twitter.com/#!/gabyygonzalez/status/972136761378988036"/>
    <m/>
    <m/>
    <s v="972136761378988036"/>
    <m/>
    <b v="0"/>
    <n v="0"/>
    <s v=""/>
    <b v="0"/>
    <s v="es"/>
    <m/>
    <s v=""/>
    <b v="0"/>
    <n v="4"/>
    <s v="971548393699880960"/>
    <s v="Twitter for iPhone"/>
    <b v="0"/>
    <s v="971548393699880960"/>
    <s v="Tweet"/>
    <n v="0"/>
    <n v="0"/>
    <m/>
    <m/>
    <m/>
    <m/>
    <m/>
    <m/>
    <m/>
    <m/>
    <n v="1"/>
    <s v="12"/>
    <s v="12"/>
    <m/>
    <m/>
    <m/>
    <m/>
    <m/>
    <m/>
    <m/>
    <m/>
    <m/>
  </r>
  <r>
    <s v="steveknappsales"/>
    <s v="micadam"/>
    <m/>
    <m/>
    <m/>
    <m/>
    <m/>
    <m/>
    <m/>
    <m/>
    <s v="No"/>
    <n v="312"/>
    <m/>
    <m/>
    <x v="0"/>
    <d v="2018-03-09T15:50:38"/>
    <s v="RT @micadam: 9 Content Marketing Tools You Need To Know #Content #marketing #socialselling https://t.co/NPh8a8f2dV"/>
    <s v="http://bit.ly/2Fex0Bg"/>
    <s v="bit.ly"/>
    <x v="95"/>
    <m/>
    <s v="http://pbs.twimg.com/profile_images/933746491012894720/e60SyC1S_normal.jpg"/>
    <x v="196"/>
    <s v="https://twitter.com/#!/steveknappsales/status/972137595420504064"/>
    <m/>
    <m/>
    <s v="972137595420504064"/>
    <m/>
    <b v="0"/>
    <n v="0"/>
    <s v=""/>
    <b v="0"/>
    <s v="en"/>
    <m/>
    <s v=""/>
    <b v="0"/>
    <n v="2"/>
    <s v="972099937898024960"/>
    <s v="Twitter for Android"/>
    <b v="0"/>
    <s v="972099937898024960"/>
    <s v="Tweet"/>
    <n v="0"/>
    <n v="0"/>
    <m/>
    <m/>
    <m/>
    <m/>
    <m/>
    <m/>
    <m/>
    <m/>
    <n v="1"/>
    <s v="5"/>
    <s v="5"/>
    <n v="0"/>
    <n v="0"/>
    <n v="0"/>
    <n v="0"/>
    <n v="0"/>
    <n v="0"/>
    <n v="13"/>
    <n v="100"/>
    <n v="13"/>
  </r>
  <r>
    <s v="gdabischwebel"/>
    <s v="1min30"/>
    <m/>
    <m/>
    <m/>
    <m/>
    <m/>
    <m/>
    <m/>
    <m/>
    <s v="No"/>
    <n v="313"/>
    <m/>
    <m/>
    <x v="0"/>
    <d v="2018-03-08T16:22:50"/>
    <s v="RT @1min30: Le social selling redonne du pouvoir au commercial https://t.co/luJHeDDCsz #socialselling #BestOf"/>
    <s v="https://www.1min30.com/social-selling/social-selling-commercial-1287441623?utm_source=ReviveOldPost&amp;utm_medium=social&amp;utm_campaign=ReviveOldPost"/>
    <s v="1min30.com"/>
    <x v="55"/>
    <m/>
    <s v="http://pbs.twimg.com/profile_images/511523839541399552/Cx-n-gKo_normal.png"/>
    <x v="197"/>
    <s v="https://twitter.com/#!/gdabischwebel/status/971783307666051072"/>
    <m/>
    <m/>
    <s v="971783307666051072"/>
    <m/>
    <b v="0"/>
    <n v="0"/>
    <s v=""/>
    <b v="0"/>
    <s v="fr"/>
    <m/>
    <s v=""/>
    <b v="0"/>
    <n v="2"/>
    <s v="971780254380552194"/>
    <s v="Sociallymap"/>
    <b v="0"/>
    <s v="971780254380552194"/>
    <s v="Tweet"/>
    <n v="0"/>
    <n v="0"/>
    <m/>
    <m/>
    <m/>
    <m/>
    <m/>
    <m/>
    <m/>
    <m/>
    <n v="2"/>
    <s v="35"/>
    <s v="35"/>
    <n v="0"/>
    <n v="0"/>
    <n v="0"/>
    <n v="0"/>
    <n v="0"/>
    <n v="0"/>
    <n v="12"/>
    <n v="100"/>
    <n v="12"/>
  </r>
  <r>
    <s v="gdabischwebel"/>
    <s v="1min30"/>
    <m/>
    <m/>
    <m/>
    <m/>
    <m/>
    <m/>
    <m/>
    <m/>
    <s v="No"/>
    <n v="314"/>
    <m/>
    <m/>
    <x v="0"/>
    <d v="2018-03-09T15:50:54"/>
    <s v="RT @1min30: Comment l'Inbound Marketing réunit-il Marketing et Sales en une seule et même équipe ? https://t.co/bFRsM8MNhL #socialselling #…"/>
    <s v="https://www.1min30.com/social-selling/comment-linbound-marketing-reunit-il-marketing-et-sales-en-une-seule-et-meme-equipe-116233?utm_source=ReviveOldPost&amp;utm_medium=social&amp;utm_campaign=ReviveOldPost"/>
    <s v="1min30.com"/>
    <x v="0"/>
    <m/>
    <s v="http://pbs.twimg.com/profile_images/511523839541399552/Cx-n-gKo_normal.png"/>
    <x v="198"/>
    <s v="https://twitter.com/#!/gdabischwebel/status/972137662969675782"/>
    <m/>
    <m/>
    <s v="972137662969675782"/>
    <m/>
    <b v="0"/>
    <n v="0"/>
    <s v=""/>
    <b v="0"/>
    <s v="fr"/>
    <m/>
    <s v=""/>
    <b v="0"/>
    <n v="2"/>
    <s v="972133328542367744"/>
    <s v="Sociallymap"/>
    <b v="0"/>
    <s v="972133328542367744"/>
    <s v="Tweet"/>
    <n v="0"/>
    <n v="0"/>
    <m/>
    <m/>
    <m/>
    <m/>
    <m/>
    <m/>
    <m/>
    <m/>
    <n v="2"/>
    <s v="35"/>
    <s v="35"/>
    <n v="0"/>
    <n v="0"/>
    <n v="0"/>
    <n v="0"/>
    <n v="0"/>
    <n v="0"/>
    <n v="17"/>
    <n v="100"/>
    <n v="17"/>
  </r>
  <r>
    <s v="1min30toulouse"/>
    <s v="1min30"/>
    <m/>
    <m/>
    <m/>
    <m/>
    <m/>
    <m/>
    <m/>
    <m/>
    <s v="No"/>
    <n v="315"/>
    <m/>
    <m/>
    <x v="0"/>
    <d v="2018-03-08T16:22:50"/>
    <s v="RT @1min30: Le social selling redonne du pouvoir au commercial https://t.co/luJHeDDCsz #socialselling #BestOf"/>
    <s v="https://www.1min30.com/social-selling/social-selling-commercial-1287441623?utm_source=ReviveOldPost&amp;utm_medium=social&amp;utm_campaign=ReviveOldPost"/>
    <s v="1min30.com"/>
    <x v="55"/>
    <m/>
    <s v="http://pbs.twimg.com/profile_images/917451799975677952/6L-eoGXq_normal.jpg"/>
    <x v="197"/>
    <s v="https://twitter.com/#!/1min30toulouse/status/971783310480412672"/>
    <m/>
    <m/>
    <s v="971783310480412672"/>
    <m/>
    <b v="0"/>
    <n v="0"/>
    <s v=""/>
    <b v="0"/>
    <s v="fr"/>
    <m/>
    <s v=""/>
    <b v="0"/>
    <n v="2"/>
    <s v="971780254380552194"/>
    <s v="Sociallymap"/>
    <b v="0"/>
    <s v="971780254380552194"/>
    <s v="Tweet"/>
    <n v="0"/>
    <n v="0"/>
    <m/>
    <m/>
    <m/>
    <m/>
    <m/>
    <m/>
    <m/>
    <m/>
    <n v="2"/>
    <s v="35"/>
    <s v="35"/>
    <n v="0"/>
    <n v="0"/>
    <n v="0"/>
    <n v="0"/>
    <n v="0"/>
    <n v="0"/>
    <n v="12"/>
    <n v="100"/>
    <n v="12"/>
  </r>
  <r>
    <s v="1min30toulouse"/>
    <s v="1min30"/>
    <m/>
    <m/>
    <m/>
    <m/>
    <m/>
    <m/>
    <m/>
    <m/>
    <s v="No"/>
    <n v="316"/>
    <m/>
    <m/>
    <x v="0"/>
    <d v="2018-03-09T15:50:55"/>
    <s v="RT @1min30: Comment l'Inbound Marketing réunit-il Marketing et Sales en une seule et même équipe ? https://t.co/bFRsM8MNhL #socialselling #…"/>
    <s v="https://www.1min30.com/social-selling/comment-linbound-marketing-reunit-il-marketing-et-sales-en-une-seule-et-meme-equipe-116233?utm_source=ReviveOldPost&amp;utm_medium=social&amp;utm_campaign=ReviveOldPost"/>
    <s v="1min30.com"/>
    <x v="0"/>
    <m/>
    <s v="http://pbs.twimg.com/profile_images/917451799975677952/6L-eoGXq_normal.jpg"/>
    <x v="199"/>
    <s v="https://twitter.com/#!/1min30toulouse/status/972137665419268111"/>
    <m/>
    <m/>
    <s v="972137665419268111"/>
    <m/>
    <b v="0"/>
    <n v="0"/>
    <s v=""/>
    <b v="0"/>
    <s v="fr"/>
    <m/>
    <s v=""/>
    <b v="0"/>
    <n v="2"/>
    <s v="972133328542367744"/>
    <s v="Sociallymap"/>
    <b v="0"/>
    <s v="972133328542367744"/>
    <s v="Tweet"/>
    <n v="0"/>
    <n v="0"/>
    <m/>
    <m/>
    <m/>
    <m/>
    <m/>
    <m/>
    <m/>
    <m/>
    <n v="2"/>
    <s v="35"/>
    <s v="35"/>
    <n v="0"/>
    <n v="0"/>
    <n v="0"/>
    <n v="0"/>
    <n v="0"/>
    <n v="0"/>
    <n v="17"/>
    <n v="100"/>
    <n v="17"/>
  </r>
  <r>
    <s v="truthalwaywins"/>
    <s v="truthalwaywins"/>
    <m/>
    <m/>
    <m/>
    <m/>
    <m/>
    <m/>
    <m/>
    <m/>
    <s v="No"/>
    <n v="317"/>
    <m/>
    <m/>
    <x v="1"/>
    <d v="2017-06-27T09:52:13"/>
    <s v="@AnitaLDongrez 1 #Gang of 8 in #Pune equals to 6000 #fake profiles on #Twitter #SocialMedia #SocialSelling #CyberProstitution #girlpower who @Eesha_Agarwal https://t.co/TQZMkAxRME"/>
    <m/>
    <m/>
    <x v="96"/>
    <s v="https://pbs.twimg.com/media/DDUZI9fVYAAsWxS.jpg"/>
    <s v="https://pbs.twimg.com/media/DDUZI9fVYAAsWxS.jpg"/>
    <x v="200"/>
    <s v="https://twitter.com/#!/truthalwaywins/status/879638488378945537"/>
    <m/>
    <m/>
    <s v="879638488378945537"/>
    <s v="879427283638943744"/>
    <b v="0"/>
    <n v="7"/>
    <s v="872004469449510912"/>
    <b v="0"/>
    <s v="en"/>
    <m/>
    <s v=""/>
    <b v="0"/>
    <n v="5"/>
    <s v=""/>
    <s v="Twitter Web Client"/>
    <b v="0"/>
    <s v="879427283638943744"/>
    <s v="Retweet"/>
    <n v="0"/>
    <n v="0"/>
    <m/>
    <m/>
    <m/>
    <m/>
    <m/>
    <m/>
    <m/>
    <m/>
    <n v="2"/>
    <s v="1"/>
    <s v="1"/>
    <n v="0"/>
    <n v="0"/>
    <n v="1"/>
    <n v="5"/>
    <n v="0"/>
    <n v="0"/>
    <n v="19"/>
    <n v="95"/>
    <n v="20"/>
  </r>
  <r>
    <s v="truthalwaywins"/>
    <s v="truthalwaywins"/>
    <m/>
    <m/>
    <m/>
    <m/>
    <m/>
    <m/>
    <m/>
    <m/>
    <s v="No"/>
    <n v="318"/>
    <m/>
    <m/>
    <x v="1"/>
    <d v="2018-03-09T15:56:11"/>
    <s v="RT @TruthAlwayWins: @AnitaLDongrez 1 #Gang of 8 in #Pune equals to 6000 #fake profiles on #Twitter #SocialMedia #SocialSelling #CyberProsti…"/>
    <m/>
    <m/>
    <x v="34"/>
    <m/>
    <s v="http://pbs.twimg.com/profile_images/974531454242705408/7ehoFxWZ_normal.jpg"/>
    <x v="201"/>
    <s v="https://twitter.com/#!/truthalwaywins/status/972138992320819201"/>
    <m/>
    <m/>
    <s v="972138992320819201"/>
    <m/>
    <b v="0"/>
    <n v="0"/>
    <s v=""/>
    <b v="0"/>
    <s v="en"/>
    <m/>
    <s v=""/>
    <b v="0"/>
    <n v="5"/>
    <s v="879638488378945537"/>
    <s v="Twitter for Android"/>
    <b v="0"/>
    <s v="879638488378945537"/>
    <s v="Tweet"/>
    <n v="0"/>
    <n v="0"/>
    <m/>
    <m/>
    <m/>
    <m/>
    <m/>
    <m/>
    <m/>
    <m/>
    <n v="2"/>
    <s v="1"/>
    <s v="1"/>
    <n v="0"/>
    <n v="0"/>
    <n v="1"/>
    <n v="5.2631578947368425"/>
    <n v="0"/>
    <n v="0"/>
    <n v="18"/>
    <n v="94.736842105263165"/>
    <n v="19"/>
  </r>
  <r>
    <s v="_taylorsymone"/>
    <s v="_taylorsymone"/>
    <m/>
    <m/>
    <m/>
    <m/>
    <m/>
    <m/>
    <m/>
    <m/>
    <s v="No"/>
    <n v="319"/>
    <m/>
    <m/>
    <x v="1"/>
    <d v="2018-03-09T16:00:03"/>
    <s v="Driven by #technology, the customer journey is no longer sequential. #SocialSelling _x000a_https://t.co/8ofp3rGtOd https://t.co/f4fSPK3QA3"/>
    <s v="http://tinyurl.com/yarwu8hr"/>
    <s v="tinyurl.com"/>
    <x v="74"/>
    <s v="https://pbs.twimg.com/media/DX28JWhVAAMlR1t.jpg"/>
    <s v="https://pbs.twimg.com/media/DX28JWhVAAMlR1t.jpg"/>
    <x v="202"/>
    <s v="https://twitter.com/#!/_taylorsymone/status/972139965713756160"/>
    <m/>
    <m/>
    <s v="972139965713756160"/>
    <m/>
    <b v="0"/>
    <n v="0"/>
    <s v=""/>
    <b v="0"/>
    <s v="en"/>
    <m/>
    <s v=""/>
    <b v="0"/>
    <n v="0"/>
    <s v=""/>
    <s v="ReadyForSocial App"/>
    <b v="0"/>
    <s v="972139965713756160"/>
    <s v="Tweet"/>
    <n v="0"/>
    <n v="0"/>
    <m/>
    <m/>
    <m/>
    <m/>
    <m/>
    <m/>
    <m/>
    <m/>
    <n v="1"/>
    <s v="1"/>
    <s v="1"/>
    <n v="0"/>
    <n v="0"/>
    <n v="0"/>
    <n v="0"/>
    <n v="0"/>
    <n v="0"/>
    <n v="11"/>
    <n v="100"/>
    <n v="11"/>
  </r>
  <r>
    <s v="marcus_boswell"/>
    <s v="linkedineditors"/>
    <m/>
    <m/>
    <m/>
    <m/>
    <m/>
    <m/>
    <m/>
    <m/>
    <s v="No"/>
    <n v="320"/>
    <m/>
    <m/>
    <x v="0"/>
    <d v="2018-03-09T16:01:25"/>
    <s v="There is no quick fix to #networking https://t.co/oBqpDfZpCx by Marcus Boswell on @linkedin @LinkedInEditors #socialselling https://t.co/JSMtLstVTZ"/>
    <s v="https://www.linkedin.com/pulse/quick-fix-networking-marcus-boswell"/>
    <s v="linkedin.com"/>
    <x v="97"/>
    <s v="https://pbs.twimg.com/media/DX28dPmWsAEZBfd.jpg"/>
    <s v="https://pbs.twimg.com/media/DX28dPmWsAEZBfd.jpg"/>
    <x v="203"/>
    <s v="https://twitter.com/#!/marcus_boswell/status/972140307742683136"/>
    <m/>
    <m/>
    <s v="972140307742683136"/>
    <m/>
    <b v="0"/>
    <n v="0"/>
    <s v=""/>
    <b v="0"/>
    <s v="en"/>
    <m/>
    <s v=""/>
    <b v="0"/>
    <n v="0"/>
    <s v=""/>
    <s v="The Social Jukebox"/>
    <b v="0"/>
    <s v="972140307742683136"/>
    <s v="Tweet"/>
    <n v="0"/>
    <n v="0"/>
    <m/>
    <m/>
    <m/>
    <m/>
    <m/>
    <m/>
    <m/>
    <m/>
    <n v="1"/>
    <s v="5"/>
    <s v="5"/>
    <m/>
    <m/>
    <m/>
    <m/>
    <m/>
    <m/>
    <m/>
    <m/>
    <m/>
  </r>
  <r>
    <s v="funmando"/>
    <s v="imoyse"/>
    <m/>
    <m/>
    <m/>
    <m/>
    <m/>
    <m/>
    <m/>
    <m/>
    <s v="No"/>
    <n v="322"/>
    <m/>
    <m/>
    <x v="0"/>
    <d v="2018-03-09T16:02:28"/>
    <s v="RT @DigitalLeadersA: Worst double standards on Social Media?   https://t.co/XbI1Yc0Fm4 by @imoyse via @DigitalLeadersA #socialmedia #social…"/>
    <s v="https://buff.ly/2FZBslj"/>
    <s v="buff.ly"/>
    <x v="33"/>
    <m/>
    <s v="http://pbs.twimg.com/profile_images/961059690107973632/aWkMoyV4_normal.jpg"/>
    <x v="204"/>
    <s v="https://twitter.com/#!/funmando/status/972140573963399169"/>
    <m/>
    <m/>
    <s v="972140573963399169"/>
    <m/>
    <b v="0"/>
    <n v="0"/>
    <s v=""/>
    <b v="0"/>
    <s v="en"/>
    <m/>
    <s v=""/>
    <b v="0"/>
    <n v="2"/>
    <s v="972122846205038595"/>
    <s v="Twitter for iPhone"/>
    <b v="0"/>
    <s v="972122846205038595"/>
    <s v="Tweet"/>
    <n v="0"/>
    <n v="0"/>
    <m/>
    <m/>
    <m/>
    <m/>
    <m/>
    <m/>
    <m/>
    <m/>
    <n v="1"/>
    <s v="2"/>
    <s v="2"/>
    <n v="0"/>
    <n v="0"/>
    <n v="1"/>
    <n v="7.1428571428571432"/>
    <n v="0"/>
    <n v="0"/>
    <n v="13"/>
    <n v="92.857142857142861"/>
    <n v="14"/>
  </r>
  <r>
    <s v="jrobcreative"/>
    <s v="dougmorneau"/>
    <m/>
    <m/>
    <m/>
    <m/>
    <m/>
    <m/>
    <m/>
    <m/>
    <s v="No"/>
    <n v="324"/>
    <m/>
    <m/>
    <x v="0"/>
    <d v="2018-03-09T16:06:12"/>
    <s v="Quick Tips to Improve Your LinkedIn Profile #SocialSelling  #SMM #FreemanLeonard via @DougMorneau https://t.co/5YTEry0x5J"/>
    <s v="https://twitter.com/DougMorneau/status/971898900096405510"/>
    <s v="twitter.com"/>
    <x v="98"/>
    <m/>
    <s v="http://pbs.twimg.com/profile_images/969667169167405056/BKyI4OCw_normal.jpg"/>
    <x v="205"/>
    <s v="https://twitter.com/#!/jrobcreative/status/972141511390482432"/>
    <m/>
    <m/>
    <s v="972141511390482432"/>
    <m/>
    <b v="0"/>
    <n v="1"/>
    <s v=""/>
    <b v="1"/>
    <s v="en"/>
    <m/>
    <s v="971898900096405510"/>
    <b v="0"/>
    <n v="0"/>
    <s v=""/>
    <s v="Twitter Web Client"/>
    <b v="0"/>
    <s v="972141511390482432"/>
    <s v="Tweet"/>
    <n v="0"/>
    <n v="0"/>
    <m/>
    <m/>
    <m/>
    <m/>
    <m/>
    <m/>
    <m/>
    <m/>
    <n v="1"/>
    <s v="92"/>
    <s v="92"/>
    <n v="1"/>
    <n v="8.3333333333333339"/>
    <n v="0"/>
    <n v="0"/>
    <n v="0"/>
    <n v="0"/>
    <n v="11"/>
    <n v="91.666666666666671"/>
    <n v="12"/>
  </r>
  <r>
    <s v="faisalabbasiuk"/>
    <s v="faisalabbasiuk"/>
    <m/>
    <m/>
    <m/>
    <m/>
    <m/>
    <m/>
    <m/>
    <m/>
    <s v="No"/>
    <n v="325"/>
    <m/>
    <m/>
    <x v="1"/>
    <d v="2018-03-09T16:08:01"/>
    <s v="#socialselling strategies - https://t.co/SsDRGS2N4p"/>
    <s v="https://twitter.com/jamietshanks/status/971759132977004545"/>
    <s v="twitter.com"/>
    <x v="0"/>
    <m/>
    <s v="http://pbs.twimg.com/profile_images/872467343623897089/-PN3Zp2Z_normal.jpg"/>
    <x v="206"/>
    <s v="https://twitter.com/#!/faisalabbasiuk/status/972141969223901185"/>
    <m/>
    <m/>
    <s v="972141969223901185"/>
    <m/>
    <b v="0"/>
    <n v="0"/>
    <s v=""/>
    <b v="1"/>
    <s v="en"/>
    <m/>
    <s v="971759132977004545"/>
    <b v="0"/>
    <n v="0"/>
    <s v=""/>
    <s v="Sprout Social"/>
    <b v="0"/>
    <s v="972141969223901185"/>
    <s v="Tweet"/>
    <n v="0"/>
    <n v="0"/>
    <m/>
    <m/>
    <m/>
    <m/>
    <m/>
    <m/>
    <m/>
    <m/>
    <n v="1"/>
    <s v="1"/>
    <s v="1"/>
    <n v="0"/>
    <n v="0"/>
    <n v="0"/>
    <n v="0"/>
    <n v="0"/>
    <n v="0"/>
    <n v="2"/>
    <n v="100"/>
    <n v="2"/>
  </r>
  <r>
    <s v="jodyglidden"/>
    <s v="jodyglidden"/>
    <m/>
    <m/>
    <m/>
    <m/>
    <m/>
    <m/>
    <m/>
    <m/>
    <s v="No"/>
    <n v="326"/>
    <m/>
    <m/>
    <x v="1"/>
    <d v="2018-03-09T16:08:04"/>
    <s v="#socialselling strategies - https://t.co/UETMQc5CbZ"/>
    <s v="https://twitter.com/jamietshanks/status/971759132977004545"/>
    <s v="twitter.com"/>
    <x v="0"/>
    <m/>
    <s v="http://pbs.twimg.com/profile_images/886650351117455360/9lyF2kLi_normal.jpg"/>
    <x v="207"/>
    <s v="https://twitter.com/#!/jodyglidden/status/972141980271693824"/>
    <m/>
    <m/>
    <s v="972141980271693824"/>
    <m/>
    <b v="0"/>
    <n v="0"/>
    <s v=""/>
    <b v="1"/>
    <s v="en"/>
    <m/>
    <s v="971759132977004545"/>
    <b v="0"/>
    <n v="0"/>
    <s v=""/>
    <s v="Sprout Social"/>
    <b v="0"/>
    <s v="972141980271693824"/>
    <s v="Tweet"/>
    <n v="0"/>
    <n v="0"/>
    <m/>
    <m/>
    <m/>
    <m/>
    <m/>
    <m/>
    <m/>
    <m/>
    <n v="1"/>
    <s v="1"/>
    <s v="1"/>
    <n v="0"/>
    <n v="0"/>
    <n v="0"/>
    <n v="0"/>
    <n v="0"/>
    <n v="0"/>
    <n v="2"/>
    <n v="100"/>
    <n v="2"/>
  </r>
  <r>
    <s v="c_best01"/>
    <s v="digitalleadersa"/>
    <m/>
    <m/>
    <m/>
    <m/>
    <m/>
    <m/>
    <m/>
    <m/>
    <s v="No"/>
    <n v="327"/>
    <m/>
    <m/>
    <x v="0"/>
    <d v="2018-03-09T16:08:20"/>
    <s v="RT @Timothy_Hughes: What is AI in Sales &amp;amp; Marketing? https://t.co/EJGxlSfv0O via @DigitalLeadersA #ArtificialIntelligence #salestips #socia…"/>
    <s v="http://www.social-experts.net/ai-sales-marketing/"/>
    <s v="social-experts.net"/>
    <x v="99"/>
    <m/>
    <s v="http://pbs.twimg.com/profile_images/938017677334994945/e-dFD8k5_normal.jpg"/>
    <x v="208"/>
    <s v="https://twitter.com/#!/c_best01/status/972142048022269952"/>
    <m/>
    <m/>
    <s v="972142048022269952"/>
    <m/>
    <b v="0"/>
    <n v="0"/>
    <s v=""/>
    <b v="0"/>
    <s v="en"/>
    <m/>
    <s v=""/>
    <b v="0"/>
    <n v="7"/>
    <s v="971851655632138240"/>
    <s v="Twitter for iPhone"/>
    <b v="0"/>
    <s v="971851655632138240"/>
    <s v="Tweet"/>
    <n v="0"/>
    <n v="0"/>
    <m/>
    <m/>
    <m/>
    <m/>
    <m/>
    <m/>
    <m/>
    <m/>
    <n v="1"/>
    <s v="2"/>
    <s v="2"/>
    <m/>
    <m/>
    <m/>
    <m/>
    <m/>
    <m/>
    <m/>
    <m/>
    <m/>
  </r>
  <r>
    <s v="helenalmeida4"/>
    <s v="mikeschiemer"/>
    <m/>
    <m/>
    <m/>
    <m/>
    <m/>
    <m/>
    <m/>
    <m/>
    <s v="No"/>
    <n v="329"/>
    <m/>
    <m/>
    <x v="0"/>
    <d v="2018-03-09T16:10:29"/>
    <s v="RT @MikeSchiemer: 7 Top Twitter Tips On Tweeting https://t.co/mcLae5oSCw / #Twitter #SocialMedia #SocialSelling #SMM https://t.co/1u8X2RKPje"/>
    <s v="http://www.myfrugalbusiness.com/2017/11/top-twitter-tips-marketing-social-selling.html"/>
    <s v="myfrugalbusiness.com"/>
    <x v="57"/>
    <s v="https://pbs.twimg.com/media/DPQlWIKUQAEXLns.jpg"/>
    <s v="https://pbs.twimg.com/media/DPQlWIKUQAEXLns.jpg"/>
    <x v="209"/>
    <s v="https://twitter.com/#!/helenalmeida4/status/972142591297847298"/>
    <m/>
    <m/>
    <s v="972142591297847298"/>
    <m/>
    <b v="0"/>
    <n v="0"/>
    <s v=""/>
    <b v="0"/>
    <s v="en"/>
    <m/>
    <s v=""/>
    <b v="0"/>
    <n v="1"/>
    <s v="972139970927513600"/>
    <s v="Twitter Web Client"/>
    <b v="0"/>
    <s v="972139970927513600"/>
    <s v="Tweet"/>
    <n v="0"/>
    <n v="0"/>
    <m/>
    <m/>
    <m/>
    <m/>
    <m/>
    <m/>
    <m/>
    <m/>
    <n v="1"/>
    <s v="6"/>
    <s v="6"/>
    <n v="1"/>
    <n v="8.3333333333333339"/>
    <n v="0"/>
    <n v="0"/>
    <n v="0"/>
    <n v="0"/>
    <n v="11"/>
    <n v="91.666666666666671"/>
    <n v="12"/>
  </r>
  <r>
    <s v="chrisarrcar"/>
    <s v="mariangelesber"/>
    <m/>
    <m/>
    <m/>
    <m/>
    <m/>
    <m/>
    <m/>
    <m/>
    <s v="No"/>
    <n v="330"/>
    <m/>
    <m/>
    <x v="0"/>
    <d v="2018-03-09T16:12:13"/>
    <s v="RT @MariangelesBer: 🔝¿Quieres saber tu índice social en LinkedIn?. Comprueba tu SSI https://t.co/HXqRaz0cbC vía @Mariangelesber_x000a__x000a_#SocialSel…"/>
    <s v="https://www.mariangelesberna.com/2018/02/27/estas-haciendolo-bien-en-linkedin/"/>
    <s v="mariangelesberna.com"/>
    <x v="34"/>
    <m/>
    <s v="http://pbs.twimg.com/profile_images/905830391977840642/dvBaPTYr_normal.jpg"/>
    <x v="210"/>
    <s v="https://twitter.com/#!/chrisarrcar/status/972143026247258112"/>
    <m/>
    <m/>
    <s v="972143026247258112"/>
    <m/>
    <b v="0"/>
    <n v="0"/>
    <s v=""/>
    <b v="0"/>
    <s v="es"/>
    <m/>
    <s v=""/>
    <b v="0"/>
    <n v="2"/>
    <s v="972140020072112129"/>
    <s v="Twitter Lite"/>
    <b v="0"/>
    <s v="972140020072112129"/>
    <s v="Tweet"/>
    <n v="0"/>
    <n v="0"/>
    <m/>
    <m/>
    <m/>
    <m/>
    <m/>
    <m/>
    <m/>
    <m/>
    <n v="1"/>
    <s v="60"/>
    <s v="60"/>
    <n v="0"/>
    <n v="0"/>
    <n v="0"/>
    <n v="0"/>
    <n v="0"/>
    <n v="0"/>
    <n v="15"/>
    <n v="100"/>
    <n v="15"/>
  </r>
  <r>
    <s v="fatigaas"/>
    <s v="payplug"/>
    <m/>
    <m/>
    <m/>
    <m/>
    <m/>
    <m/>
    <m/>
    <m/>
    <s v="No"/>
    <n v="331"/>
    <m/>
    <m/>
    <x v="0"/>
    <d v="2018-03-09T16:12:39"/>
    <s v="🛒 les 10 tendances e-commerce 2018 - 2020 #ecommerce #SocialSelling #webmarketing #IA via @payplug https://t.co/grG7VUXpqW"/>
    <m/>
    <m/>
    <x v="100"/>
    <s v="https://pbs.twimg.com/media/DX2-3yEXUAESj7h.jpg"/>
    <s v="https://pbs.twimg.com/media/DX2-3yEXUAESj7h.jpg"/>
    <x v="211"/>
    <s v="https://twitter.com/#!/fatigaas/status/972143136431595520"/>
    <m/>
    <m/>
    <s v="972143136431595520"/>
    <m/>
    <b v="0"/>
    <n v="2"/>
    <s v=""/>
    <b v="0"/>
    <s v="fr"/>
    <m/>
    <s v=""/>
    <b v="0"/>
    <n v="0"/>
    <s v=""/>
    <s v="Twitter Web Client"/>
    <b v="0"/>
    <s v="972143136431595520"/>
    <s v="Tweet"/>
    <n v="0"/>
    <n v="0"/>
    <m/>
    <m/>
    <m/>
    <m/>
    <m/>
    <m/>
    <m/>
    <m/>
    <n v="1"/>
    <s v="91"/>
    <s v="91"/>
    <n v="0"/>
    <n v="0"/>
    <n v="0"/>
    <n v="0"/>
    <n v="0"/>
    <n v="0"/>
    <n v="13"/>
    <n v="100"/>
    <n v="13"/>
  </r>
  <r>
    <s v="askjudihays"/>
    <s v="askjudihays"/>
    <m/>
    <m/>
    <m/>
    <m/>
    <m/>
    <m/>
    <m/>
    <m/>
    <s v="No"/>
    <n v="332"/>
    <m/>
    <m/>
    <x v="1"/>
    <d v="2018-03-09T16:13:06"/>
    <s v="Series of Informative Webinars on Listening For Buying Signals https://t.co/SPs5LWQgw7 #SocialSelling #salestraining https://t.co/ANFE6Txn9m"/>
    <s v="http://bit.ly/2Ehu2rS"/>
    <s v="bit.ly"/>
    <x v="101"/>
    <s v="https://pbs.twimg.com/media/DX2_IfRX4AQ2EC5.jpg"/>
    <s v="https://pbs.twimg.com/media/DX2_IfRX4AQ2EC5.jpg"/>
    <x v="212"/>
    <s v="https://twitter.com/#!/askjudihays/status/972143249157709824"/>
    <m/>
    <m/>
    <s v="972143249157709824"/>
    <m/>
    <b v="0"/>
    <n v="0"/>
    <s v=""/>
    <b v="0"/>
    <s v="en"/>
    <m/>
    <s v=""/>
    <b v="0"/>
    <n v="0"/>
    <s v=""/>
    <s v="Buffer"/>
    <b v="0"/>
    <s v="972143249157709824"/>
    <s v="Tweet"/>
    <n v="0"/>
    <n v="0"/>
    <m/>
    <m/>
    <m/>
    <m/>
    <m/>
    <m/>
    <m/>
    <m/>
    <n v="1"/>
    <s v="1"/>
    <s v="1"/>
    <n v="0"/>
    <n v="0"/>
    <n v="0"/>
    <n v="0"/>
    <n v="0"/>
    <n v="0"/>
    <n v="11"/>
    <n v="100"/>
    <n v="11"/>
  </r>
  <r>
    <s v="agreencleveland"/>
    <s v="agreencleveland"/>
    <m/>
    <m/>
    <m/>
    <m/>
    <m/>
    <m/>
    <m/>
    <m/>
    <s v="No"/>
    <n v="333"/>
    <m/>
    <m/>
    <x v="1"/>
    <d v="2018-03-09T16:16:15"/>
    <s v="#Free Recording: Master the 3 C's of #Social Selling: https://t.co/Kw2csySutz https://t.co/hNOcPqccgO #hubspot #socialselling #socialmedia #friday"/>
    <s v="http://offers.hubspot.com/mastering-social-selling?utm_campaign=Twitter%20Offers&amp;utm_content=7189362&amp;utm_medium=social&amp;utm_source=twitter"/>
    <s v="hubspot.com"/>
    <x v="102"/>
    <s v="https://pbs.twimg.com/media/Bu6xxlxIIAAprFC.png"/>
    <s v="https://pbs.twimg.com/media/Bu6xxlxIIAAprFC.png"/>
    <x v="213"/>
    <s v="https://twitter.com/#!/agreencleveland/status/972144040400637952"/>
    <m/>
    <m/>
    <s v="972144040400637952"/>
    <m/>
    <b v="0"/>
    <n v="0"/>
    <s v=""/>
    <b v="0"/>
    <s v="en"/>
    <m/>
    <s v=""/>
    <b v="0"/>
    <n v="0"/>
    <s v=""/>
    <s v="SocialOomph"/>
    <b v="0"/>
    <s v="972144040400637952"/>
    <s v="Tweet"/>
    <n v="0"/>
    <n v="0"/>
    <m/>
    <m/>
    <m/>
    <m/>
    <m/>
    <m/>
    <m/>
    <m/>
    <n v="1"/>
    <s v="1"/>
    <s v="1"/>
    <n v="2"/>
    <n v="15.384615384615385"/>
    <n v="0"/>
    <n v="0"/>
    <n v="0"/>
    <n v="0"/>
    <n v="11"/>
    <n v="84.615384615384613"/>
    <n v="13"/>
  </r>
  <r>
    <s v="greatpromos"/>
    <s v="lilachbullock"/>
    <m/>
    <m/>
    <m/>
    <m/>
    <m/>
    <m/>
    <m/>
    <m/>
    <s v="No"/>
    <n v="334"/>
    <m/>
    <m/>
    <x v="0"/>
    <d v="2018-03-09T16:18:00"/>
    <s v="4 #SocialSelling tools to skyrocket your social media #leadgeneration https://t.co/HsbGuo3dCm via @lilachbullock"/>
    <s v="https://www.lilachbullock.com/social-selling-tools/?ref=quuu&amp;utm_source=quuu"/>
    <s v="lilachbullock.com"/>
    <x v="77"/>
    <m/>
    <s v="http://pbs.twimg.com/profile_images/892511540099678208/9FSV4chQ_normal.jpg"/>
    <x v="214"/>
    <s v="https://twitter.com/#!/greatpromos/status/972144481972768769"/>
    <m/>
    <m/>
    <s v="972144481972768769"/>
    <m/>
    <b v="0"/>
    <n v="0"/>
    <s v=""/>
    <b v="0"/>
    <s v="en"/>
    <m/>
    <s v=""/>
    <b v="0"/>
    <n v="0"/>
    <s v=""/>
    <s v="Buffer"/>
    <b v="0"/>
    <s v="972144481972768769"/>
    <s v="Tweet"/>
    <n v="0"/>
    <n v="0"/>
    <m/>
    <m/>
    <m/>
    <m/>
    <m/>
    <m/>
    <m/>
    <m/>
    <n v="1"/>
    <s v="23"/>
    <s v="23"/>
    <n v="0"/>
    <n v="0"/>
    <n v="0"/>
    <n v="0"/>
    <n v="0"/>
    <n v="0"/>
    <n v="11"/>
    <n v="100"/>
    <n v="11"/>
  </r>
  <r>
    <s v="seo_newz"/>
    <s v="seo_newz"/>
    <m/>
    <m/>
    <m/>
    <m/>
    <m/>
    <m/>
    <m/>
    <m/>
    <s v="No"/>
    <n v="335"/>
    <m/>
    <m/>
    <x v="1"/>
    <d v="2018-03-05T04:58:21"/>
    <s v="The Digital #Marketing Funnel_x000a_#GrowthHacking #Blogging  #DigitalMarketing [Infographic] #ContentMarketing #SMM #Analytics  #cmo #seo #SMO #SocialSelling #contentstrategy #EmailMarketing #SEONews _x000a_#ContentMarketing #Google #Twitter #facebook #Youtube #ViralMarketing #PPC https://t.co/KaRgBnADj0"/>
    <m/>
    <m/>
    <x v="12"/>
    <s v="https://pbs.twimg.com/media/DXf-UGEVMAEp8x3.jpg"/>
    <s v="https://pbs.twimg.com/media/DXf-UGEVMAEp8x3.jpg"/>
    <x v="215"/>
    <s v="https://twitter.com/#!/seo_newz/status/970523889812914176"/>
    <m/>
    <m/>
    <s v="970523889812914176"/>
    <m/>
    <b v="0"/>
    <n v="69"/>
    <s v=""/>
    <b v="0"/>
    <s v="en"/>
    <m/>
    <s v=""/>
    <b v="0"/>
    <n v="45"/>
    <s v=""/>
    <s v="Twitter Web Client"/>
    <b v="0"/>
    <s v="970523889812914176"/>
    <s v="Retweet"/>
    <n v="0"/>
    <n v="0"/>
    <m/>
    <m/>
    <m/>
    <m/>
    <m/>
    <m/>
    <m/>
    <m/>
    <n v="1"/>
    <s v="34"/>
    <s v="34"/>
    <n v="0"/>
    <n v="0"/>
    <n v="0"/>
    <n v="0"/>
    <n v="0"/>
    <n v="0"/>
    <n v="25"/>
    <n v="100"/>
    <n v="25"/>
  </r>
  <r>
    <s v="hlorenzen"/>
    <s v="seo_newz"/>
    <m/>
    <m/>
    <m/>
    <m/>
    <m/>
    <m/>
    <m/>
    <m/>
    <s v="No"/>
    <n v="336"/>
    <m/>
    <m/>
    <x v="0"/>
    <d v="2018-03-09T16:19:07"/>
    <s v="RT @SEO_Newz: The Digital #Marketing Funnel_x000a_#GrowthHacking #Blogging  #DigitalMarketing [Infographic] #ContentMarketing #SMM #Analytics  #c…"/>
    <m/>
    <m/>
    <x v="10"/>
    <m/>
    <s v="http://pbs.twimg.com/profile_images/845119722442047490/6VKMNGKa_normal.jpg"/>
    <x v="216"/>
    <s v="https://twitter.com/#!/hlorenzen/status/972144763850887169"/>
    <m/>
    <m/>
    <s v="972144763850887169"/>
    <m/>
    <b v="0"/>
    <n v="0"/>
    <s v=""/>
    <b v="0"/>
    <s v="en"/>
    <m/>
    <s v=""/>
    <b v="0"/>
    <n v="45"/>
    <s v="970523889812914176"/>
    <s v="Twitter Web Client"/>
    <b v="0"/>
    <s v="970523889812914176"/>
    <s v="Tweet"/>
    <n v="0"/>
    <n v="0"/>
    <m/>
    <m/>
    <m/>
    <m/>
    <m/>
    <m/>
    <m/>
    <m/>
    <n v="1"/>
    <s v="34"/>
    <s v="34"/>
    <n v="0"/>
    <n v="0"/>
    <n v="0"/>
    <n v="0"/>
    <n v="0"/>
    <n v="0"/>
    <n v="14"/>
    <n v="100"/>
    <n v="14"/>
  </r>
  <r>
    <s v="tkszczecin"/>
    <s v="tkszczecin"/>
    <m/>
    <m/>
    <m/>
    <m/>
    <m/>
    <m/>
    <m/>
    <m/>
    <s v="No"/>
    <n v="337"/>
    <m/>
    <m/>
    <x v="1"/>
    <d v="2018-03-09T16:19:34"/>
    <s v="#TechKlub #Szczecin właśnie wystartował! Grzegorz Miecznikowski i #SocialSelling na pierwszy rzut! 🔥 https://t.co/tohG3Bo94e"/>
    <m/>
    <m/>
    <x v="103"/>
    <s v="https://pbs.twimg.com/media/DX3AmhvXkAA6HAP.jpg"/>
    <s v="https://pbs.twimg.com/media/DX3AmhvXkAA6HAP.jpg"/>
    <x v="217"/>
    <s v="https://twitter.com/#!/tkszczecin/status/972144875364913152"/>
    <m/>
    <m/>
    <s v="972144875364913152"/>
    <m/>
    <b v="0"/>
    <n v="1"/>
    <s v=""/>
    <b v="0"/>
    <s v="pl"/>
    <m/>
    <s v=""/>
    <b v="0"/>
    <n v="0"/>
    <s v=""/>
    <s v="Twitter for iPhone"/>
    <b v="0"/>
    <s v="972144875364913152"/>
    <s v="Tweet"/>
    <n v="0"/>
    <n v="0"/>
    <s v="14.4437992,53.322233 _x000a_14.8054086,53.322233 _x000a_14.8054086,53.5374709 _x000a_14.4437992,53.5374709"/>
    <s v="Poland"/>
    <s v="PL"/>
    <s v="Szczecin, Poland"/>
    <s v="72798cf39f85e7a1"/>
    <s v="Szczecin"/>
    <s v="city"/>
    <s v="https://api.twitter.com/1.1/geo/id/72798cf39f85e7a1.json"/>
    <n v="1"/>
    <s v="1"/>
    <s v="1"/>
    <n v="0"/>
    <n v="0"/>
    <n v="0"/>
    <n v="0"/>
    <n v="0"/>
    <n v="0"/>
    <n v="11"/>
    <n v="100"/>
    <n v="11"/>
  </r>
  <r>
    <s v="marketkeytech"/>
    <s v="marketkeytech"/>
    <m/>
    <m/>
    <m/>
    <m/>
    <m/>
    <m/>
    <m/>
    <m/>
    <s v="No"/>
    <n v="338"/>
    <m/>
    <m/>
    <x v="1"/>
    <d v="2018-03-09T16:20:17"/>
    <s v="Master Your Facebook Marketing Using the Key Techniques https://t.co/FrXhEWLi7y #Facebook #socialmediamarketing #SocialEngineering #socialenterprise #referral #SocialSelling https://t.co/1wuzuZnolJ"/>
    <s v="http://buff.ly/2r4FZi5"/>
    <s v="buff.ly"/>
    <x v="104"/>
    <s v="https://pbs.twimg.com/media/DX2_zi9VMAAh9xe.jpg"/>
    <s v="https://pbs.twimg.com/media/DX2_zi9VMAAh9xe.jpg"/>
    <x v="218"/>
    <s v="https://twitter.com/#!/marketkeytech/status/972145056529317888"/>
    <m/>
    <m/>
    <s v="972145056529317888"/>
    <m/>
    <b v="0"/>
    <n v="0"/>
    <s v=""/>
    <b v="0"/>
    <s v="en"/>
    <m/>
    <s v=""/>
    <b v="0"/>
    <n v="0"/>
    <s v=""/>
    <s v="Twitter Web Client"/>
    <b v="0"/>
    <s v="972145056529317888"/>
    <s v="Tweet"/>
    <n v="0"/>
    <n v="0"/>
    <m/>
    <m/>
    <m/>
    <m/>
    <m/>
    <m/>
    <m/>
    <m/>
    <n v="1"/>
    <s v="1"/>
    <s v="1"/>
    <n v="1"/>
    <n v="7.1428571428571432"/>
    <n v="0"/>
    <n v="0"/>
    <n v="0"/>
    <n v="0"/>
    <n v="13"/>
    <n v="92.857142857142861"/>
    <n v="14"/>
  </r>
  <r>
    <s v="reach_or_miss"/>
    <s v="jackkosakowski"/>
    <m/>
    <m/>
    <m/>
    <m/>
    <m/>
    <m/>
    <m/>
    <m/>
    <s v="No"/>
    <n v="339"/>
    <m/>
    <m/>
    <x v="0"/>
    <d v="2018-03-09T16:21:00"/>
    <s v="I was lucky to have @JackKosakowski as my guest on the @Reach_Or_Miss #podcast . Jack is one of the best thought leader in the world of #selling and definitely #leadingthetrend of #SocialSelling . #Entrepreneurial #businesssuccess https://t.co/50LrJvSKj4"/>
    <s v="https://twitter.com/SkillsLabIO/status/971969099931598848"/>
    <s v="twitter.com"/>
    <x v="105"/>
    <m/>
    <s v="http://pbs.twimg.com/profile_images/843452534056501252/7KdqDDaD_normal.jpg"/>
    <x v="219"/>
    <s v="https://twitter.com/#!/reach_or_miss/status/972145237228507141"/>
    <m/>
    <m/>
    <s v="972145237228507141"/>
    <m/>
    <b v="0"/>
    <n v="0"/>
    <s v=""/>
    <b v="1"/>
    <s v="en"/>
    <m/>
    <s v="971969099931598848"/>
    <b v="0"/>
    <n v="0"/>
    <s v=""/>
    <s v="Buffer"/>
    <b v="0"/>
    <s v="972145237228507141"/>
    <s v="Tweet"/>
    <n v="0"/>
    <n v="0"/>
    <m/>
    <m/>
    <m/>
    <m/>
    <m/>
    <m/>
    <m/>
    <m/>
    <n v="1"/>
    <s v="9"/>
    <s v="9"/>
    <n v="2"/>
    <n v="6.0606060606060606"/>
    <n v="0"/>
    <n v="0"/>
    <n v="0"/>
    <n v="0"/>
    <n v="31"/>
    <n v="93.939393939393938"/>
    <n v="33"/>
  </r>
  <r>
    <s v="raul_rojas_ve"/>
    <s v="mariangelesber"/>
    <m/>
    <m/>
    <m/>
    <m/>
    <m/>
    <m/>
    <m/>
    <m/>
    <s v="No"/>
    <n v="340"/>
    <m/>
    <m/>
    <x v="0"/>
    <d v="2018-03-09T16:29:30"/>
    <s v="RT @MariangelesBer: 🔝¿Quieres saber tu índice social en LinkedIn?. Comprueba tu SSI https://t.co/HXqRaz0cbC vía @Mariangelesber_x000a__x000a_#SocialSel…"/>
    <s v="https://www.mariangelesberna.com/2018/02/27/estas-haciendolo-bien-en-linkedin/"/>
    <s v="mariangelesberna.com"/>
    <x v="34"/>
    <m/>
    <s v="http://pbs.twimg.com/profile_images/948711494757347330/utI-XJMw_normal.jpg"/>
    <x v="220"/>
    <s v="https://twitter.com/#!/raul_rojas_ve/status/972147373303615488"/>
    <m/>
    <m/>
    <s v="972147373303615488"/>
    <m/>
    <b v="0"/>
    <n v="0"/>
    <s v=""/>
    <b v="0"/>
    <s v="es"/>
    <m/>
    <s v=""/>
    <b v="0"/>
    <n v="2"/>
    <s v="972140020072112129"/>
    <s v="Twitter Web Client"/>
    <b v="0"/>
    <s v="972140020072112129"/>
    <s v="Tweet"/>
    <n v="0"/>
    <n v="0"/>
    <m/>
    <m/>
    <m/>
    <m/>
    <m/>
    <m/>
    <m/>
    <m/>
    <n v="1"/>
    <s v="60"/>
    <s v="60"/>
    <n v="0"/>
    <n v="0"/>
    <n v="0"/>
    <n v="0"/>
    <n v="0"/>
    <n v="0"/>
    <n v="15"/>
    <n v="100"/>
    <n v="15"/>
  </r>
  <r>
    <s v="bereanopartners"/>
    <s v="digitalleadersa"/>
    <m/>
    <m/>
    <m/>
    <m/>
    <m/>
    <m/>
    <m/>
    <m/>
    <s v="No"/>
    <n v="341"/>
    <m/>
    <m/>
    <x v="0"/>
    <d v="2018-03-09T16:31:44"/>
    <s v="RT @Timothy_Hughes: Why Your Current Operating Model is Out of Date and Broken https://t.co/Uk8BQv9mkR via @DigitalLeadersA #socialselling…"/>
    <s v="http://www.social-experts.net/current-operating-model-is-broken/"/>
    <s v="social-experts.net"/>
    <x v="0"/>
    <m/>
    <s v="http://pbs.twimg.com/profile_images/1120639345/JoshBereano_-_Copy__2__normal.JPG"/>
    <x v="221"/>
    <s v="https://twitter.com/#!/bereanopartners/status/972147935155666945"/>
    <m/>
    <m/>
    <s v="972147935155666945"/>
    <m/>
    <b v="0"/>
    <n v="0"/>
    <s v=""/>
    <b v="0"/>
    <s v="en"/>
    <m/>
    <s v=""/>
    <b v="0"/>
    <n v="5"/>
    <s v="972100198691426304"/>
    <s v="Twitter for iPhone"/>
    <b v="0"/>
    <s v="972100198691426304"/>
    <s v="Tweet"/>
    <n v="0"/>
    <n v="0"/>
    <m/>
    <m/>
    <m/>
    <m/>
    <m/>
    <m/>
    <m/>
    <m/>
    <n v="1"/>
    <s v="2"/>
    <s v="2"/>
    <m/>
    <m/>
    <m/>
    <m/>
    <m/>
    <m/>
    <m/>
    <m/>
    <m/>
  </r>
  <r>
    <s v="stanrobinson"/>
    <s v="stanrobinson"/>
    <m/>
    <m/>
    <m/>
    <m/>
    <m/>
    <m/>
    <m/>
    <m/>
    <s v="No"/>
    <n v="343"/>
    <m/>
    <m/>
    <x v="1"/>
    <d v="2018-03-09T16:35:11"/>
    <s v="If you are in sales or business development you can use the Social Selling Index as one indicator of how effectively LinkedIn is working for you._x000a__x000a_#LinkedIn_x000a_#SocialSelling_x000a_#SSI https://t.co/QBbutaZYxm"/>
    <s v="https://lnkd.in/gkNPQkJ"/>
    <s v="lnkd.in"/>
    <x v="106"/>
    <m/>
    <s v="http://pbs.twimg.com/profile_images/677229642009415680/SrHSmIkL_normal.jpg"/>
    <x v="222"/>
    <s v="https://twitter.com/#!/stanrobinson/status/972148805524078592"/>
    <m/>
    <m/>
    <s v="972148805524078592"/>
    <m/>
    <b v="0"/>
    <n v="0"/>
    <s v=""/>
    <b v="0"/>
    <s v="en"/>
    <m/>
    <s v=""/>
    <b v="0"/>
    <n v="0"/>
    <s v=""/>
    <s v="LinkedIn"/>
    <b v="0"/>
    <s v="972148805524078592"/>
    <s v="Tweet"/>
    <n v="0"/>
    <n v="0"/>
    <m/>
    <m/>
    <m/>
    <m/>
    <m/>
    <m/>
    <m/>
    <m/>
    <n v="1"/>
    <s v="1"/>
    <s v="1"/>
    <n v="1"/>
    <n v="3.4482758620689653"/>
    <n v="0"/>
    <n v="0"/>
    <n v="0"/>
    <n v="0"/>
    <n v="28"/>
    <n v="96.551724137931032"/>
    <n v="29"/>
  </r>
  <r>
    <s v="1min30"/>
    <s v="1min30"/>
    <m/>
    <m/>
    <m/>
    <m/>
    <m/>
    <m/>
    <m/>
    <m/>
    <s v="No"/>
    <n v="344"/>
    <m/>
    <m/>
    <x v="1"/>
    <d v="2018-03-07T04:33:39"/>
    <s v="8 conseils pour développer votre personnel branding sur les réseaux sociaux https://t.co/4nAdKcL03N #socialselling #BestOf"/>
    <s v="https://www.1min30.com/social-selling/8-conseils-pour-developper-votre-personnel-branding-sur-les-reseaux-sociaux-1287443433?utm_source=ReviveOldPost&amp;utm_medium=social&amp;utm_campaign=ReviveOldPost"/>
    <s v="1min30.com"/>
    <x v="55"/>
    <m/>
    <s v="http://pbs.twimg.com/profile_images/575407082729521152/W9HcBUQp_normal.jpeg"/>
    <x v="223"/>
    <s v="https://twitter.com/#!/1min30/status/971242450558881792"/>
    <m/>
    <m/>
    <s v="971242450558881792"/>
    <m/>
    <b v="0"/>
    <n v="2"/>
    <s v=""/>
    <b v="0"/>
    <s v="fr"/>
    <m/>
    <s v=""/>
    <b v="0"/>
    <n v="4"/>
    <s v=""/>
    <s v="Tweet Old Post"/>
    <b v="0"/>
    <s v="971242450558881792"/>
    <s v="Retweet"/>
    <n v="0"/>
    <n v="0"/>
    <m/>
    <m/>
    <m/>
    <m/>
    <m/>
    <m/>
    <m/>
    <m/>
    <n v="4"/>
    <s v="35"/>
    <s v="35"/>
    <n v="0"/>
    <n v="0"/>
    <n v="0"/>
    <n v="0"/>
    <n v="0"/>
    <n v="0"/>
    <n v="13"/>
    <n v="100"/>
    <n v="13"/>
  </r>
  <r>
    <s v="1min30"/>
    <s v="1min30"/>
    <m/>
    <m/>
    <m/>
    <m/>
    <m/>
    <m/>
    <m/>
    <m/>
    <s v="No"/>
    <n v="345"/>
    <m/>
    <m/>
    <x v="1"/>
    <d v="2018-03-08T16:10:42"/>
    <s v="Le social selling redonne du pouvoir au commercial https://t.co/luJHeDDCsz #socialselling #BestOf"/>
    <s v="https://www.1min30.com/social-selling/social-selling-commercial-1287441623?utm_source=ReviveOldPost&amp;utm_medium=social&amp;utm_campaign=ReviveOldPost"/>
    <s v="1min30.com"/>
    <x v="55"/>
    <m/>
    <s v="http://pbs.twimg.com/profile_images/575407082729521152/W9HcBUQp_normal.jpeg"/>
    <x v="224"/>
    <s v="https://twitter.com/#!/1min30/status/971780254380552194"/>
    <m/>
    <m/>
    <s v="971780254380552194"/>
    <m/>
    <b v="0"/>
    <n v="0"/>
    <s v=""/>
    <b v="0"/>
    <s v="fr"/>
    <m/>
    <s v=""/>
    <b v="0"/>
    <n v="2"/>
    <s v=""/>
    <s v="Tweet Old Post"/>
    <b v="0"/>
    <s v="971780254380552194"/>
    <s v="Tweet"/>
    <n v="0"/>
    <n v="0"/>
    <m/>
    <m/>
    <m/>
    <m/>
    <m/>
    <m/>
    <m/>
    <m/>
    <n v="4"/>
    <s v="35"/>
    <s v="35"/>
    <n v="0"/>
    <n v="0"/>
    <n v="0"/>
    <n v="0"/>
    <n v="0"/>
    <n v="0"/>
    <n v="10"/>
    <n v="100"/>
    <n v="10"/>
  </r>
  <r>
    <s v="1min30"/>
    <s v="1min30"/>
    <m/>
    <m/>
    <m/>
    <m/>
    <m/>
    <m/>
    <m/>
    <m/>
    <s v="No"/>
    <n v="346"/>
    <m/>
    <m/>
    <x v="1"/>
    <d v="2018-03-09T15:33:41"/>
    <s v="Comment l'Inbound Marketing réunit-il Marketing et Sales en une seule et même équipe ? https://t.co/bFRsM8MNhL #socialselling #BestOf"/>
    <s v="https://www.1min30.com/social-selling/comment-linbound-marketing-reunit-il-marketing-et-sales-en-une-seule-et-meme-equipe-116233?utm_source=ReviveOldPost&amp;utm_medium=social&amp;utm_campaign=ReviveOldPost"/>
    <s v="1min30.com"/>
    <x v="55"/>
    <m/>
    <s v="http://pbs.twimg.com/profile_images/575407082729521152/W9HcBUQp_normal.jpeg"/>
    <x v="225"/>
    <s v="https://twitter.com/#!/1min30/status/972133328542367744"/>
    <m/>
    <m/>
    <s v="972133328542367744"/>
    <m/>
    <b v="0"/>
    <n v="0"/>
    <s v=""/>
    <b v="0"/>
    <s v="fr"/>
    <m/>
    <s v=""/>
    <b v="0"/>
    <n v="2"/>
    <s v=""/>
    <s v="Tweet Old Post"/>
    <b v="0"/>
    <s v="972133328542367744"/>
    <s v="Tweet"/>
    <n v="0"/>
    <n v="0"/>
    <m/>
    <m/>
    <m/>
    <m/>
    <m/>
    <m/>
    <m/>
    <m/>
    <n v="4"/>
    <s v="35"/>
    <s v="35"/>
    <n v="0"/>
    <n v="0"/>
    <n v="0"/>
    <n v="0"/>
    <n v="0"/>
    <n v="0"/>
    <n v="16"/>
    <n v="100"/>
    <n v="16"/>
  </r>
  <r>
    <s v="1min30"/>
    <s v="1min30"/>
    <m/>
    <m/>
    <m/>
    <m/>
    <m/>
    <m/>
    <m/>
    <m/>
    <s v="No"/>
    <n v="347"/>
    <m/>
    <m/>
    <x v="1"/>
    <d v="2018-03-09T16:35:41"/>
    <s v="Comment évoluer avec le nouvel acheteur https://t.co/1LHSOgjDoR #contentmarketinginboundmarketing #inboundmarketing #socialselling #BestOf"/>
    <s v="https://www.1min30.com/inbound-marketing/evoluer-avec-le-nouvel-acheteur-b2b-124695?utm_source=ReviveOldPost&amp;utm_medium=social&amp;utm_campaign=ReviveOldPost"/>
    <s v="1min30.com"/>
    <x v="107"/>
    <m/>
    <s v="http://pbs.twimg.com/profile_images/575407082729521152/W9HcBUQp_normal.jpeg"/>
    <x v="226"/>
    <s v="https://twitter.com/#!/1min30/status/972148931223224321"/>
    <m/>
    <m/>
    <s v="972148931223224321"/>
    <m/>
    <b v="0"/>
    <n v="0"/>
    <s v=""/>
    <b v="0"/>
    <s v="fr"/>
    <m/>
    <s v=""/>
    <b v="0"/>
    <n v="0"/>
    <s v=""/>
    <s v="Tweet Old Post"/>
    <b v="0"/>
    <s v="972148931223224321"/>
    <s v="Tweet"/>
    <n v="0"/>
    <n v="0"/>
    <m/>
    <m/>
    <m/>
    <m/>
    <m/>
    <m/>
    <m/>
    <m/>
    <n v="4"/>
    <s v="35"/>
    <s v="35"/>
    <n v="0"/>
    <n v="0"/>
    <n v="0"/>
    <n v="0"/>
    <n v="0"/>
    <n v="0"/>
    <n v="10"/>
    <n v="100"/>
    <n v="10"/>
  </r>
  <r>
    <s v="digitalkeith"/>
    <s v="evankirstel"/>
    <m/>
    <m/>
    <m/>
    <m/>
    <m/>
    <m/>
    <m/>
    <m/>
    <s v="No"/>
    <n v="348"/>
    <m/>
    <m/>
    <x v="0"/>
    <d v="2018-03-08T23:36:16"/>
    <s v="#B2B #SocialMedia and #SocialSelling: A Complex Landscape. Interview w/ @evankirstel https://t.co/y0SuqdHcnL by #evankirstel https://t.co/TSbrSbqPuR"/>
    <s v="http://www.ucstrategies.com/executive-insights-for-unified-communications/b2b-social-media-and-social-selling-a-complex-landscape.aspx#.VkNqxyyRrGc.twitter"/>
    <s v="ucstrategies.com"/>
    <x v="108"/>
    <s v="https://pbs.twimg.com/media/DXza-bkXUAAdjZk.jpg"/>
    <s v="https://pbs.twimg.com/media/DXza-bkXUAAdjZk.jpg"/>
    <x v="227"/>
    <s v="https://twitter.com/#!/digitalkeith/status/971892388179464192"/>
    <m/>
    <m/>
    <s v="971892388179464192"/>
    <m/>
    <b v="0"/>
    <n v="7"/>
    <s v=""/>
    <b v="0"/>
    <s v="en"/>
    <m/>
    <s v=""/>
    <b v="0"/>
    <n v="8"/>
    <s v=""/>
    <s v="Convey: Make it post for you"/>
    <b v="0"/>
    <s v="971892388179464192"/>
    <s v="Retweet"/>
    <n v="0"/>
    <n v="0"/>
    <m/>
    <m/>
    <m/>
    <m/>
    <m/>
    <m/>
    <m/>
    <m/>
    <n v="1"/>
    <s v="59"/>
    <s v="59"/>
    <n v="0"/>
    <n v="0"/>
    <n v="1"/>
    <n v="8.3333333333333339"/>
    <n v="0"/>
    <n v="0"/>
    <n v="11"/>
    <n v="91.666666666666671"/>
    <n v="12"/>
  </r>
  <r>
    <s v="digitalkeith"/>
    <s v="digitalkeith"/>
    <m/>
    <m/>
    <m/>
    <m/>
    <m/>
    <m/>
    <m/>
    <m/>
    <s v="No"/>
    <n v="349"/>
    <m/>
    <m/>
    <x v="1"/>
    <d v="2018-03-08T16:18:11"/>
    <s v="10 Reasons Why Your Business Needs Social Media Marketing https://t.co/R9q34bFjoc / #SocialMedia #SocialSelling #SMM by #SchiemerMktng https://t.co/72qB5kX17T"/>
    <s v="http://www.myfrugalbusiness.com/2017/11/reasons-company-needs-social-media-marketing.html"/>
    <s v="myfrugalbusiness.com"/>
    <x v="109"/>
    <s v="https://pbs.twimg.com/media/DXx2tHtWAAAnh_m.png"/>
    <s v="https://pbs.twimg.com/media/DXx2tHtWAAAnh_m.png"/>
    <x v="228"/>
    <s v="https://twitter.com/#!/digitalkeith/status/971782139325964290"/>
    <m/>
    <m/>
    <s v="971782139325964290"/>
    <m/>
    <b v="0"/>
    <n v="2"/>
    <s v=""/>
    <b v="0"/>
    <s v="en"/>
    <m/>
    <s v=""/>
    <b v="0"/>
    <n v="0"/>
    <s v=""/>
    <s v="Convey: Make it post for you"/>
    <b v="0"/>
    <s v="971782139325964290"/>
    <s v="Tweet"/>
    <n v="0"/>
    <n v="0"/>
    <m/>
    <m/>
    <m/>
    <m/>
    <m/>
    <m/>
    <m/>
    <m/>
    <n v="1"/>
    <s v="59"/>
    <s v="59"/>
    <n v="0"/>
    <n v="0"/>
    <n v="0"/>
    <n v="0"/>
    <n v="0"/>
    <n v="0"/>
    <n v="14"/>
    <n v="100"/>
    <n v="14"/>
  </r>
  <r>
    <s v="cindyhilumas"/>
    <s v="digitalkeith"/>
    <m/>
    <m/>
    <m/>
    <m/>
    <m/>
    <m/>
    <m/>
    <m/>
    <s v="No"/>
    <n v="350"/>
    <m/>
    <m/>
    <x v="0"/>
    <d v="2018-03-09T16:36:30"/>
    <s v="RT @DigitalKeith: #B2B #SocialMedia and #SocialSelling: A Complex Landscape. Interview w/ @evankirstel https://t.co/y0SuqdHcnL by #evankirs…"/>
    <s v="http://www.ucstrategies.com/executive-insights-for-unified-communications/b2b-social-media-and-social-selling-a-complex-landscape.aspx#.VkNqxyyRrGc.twitter"/>
    <s v="ucstrategies.com"/>
    <x v="110"/>
    <m/>
    <s v="http://pbs.twimg.com/profile_images/956587355552583683/mXJEPmBg_normal.jpg"/>
    <x v="229"/>
    <s v="https://twitter.com/#!/cindyhilumas/status/972149134621896705"/>
    <m/>
    <m/>
    <s v="972149134621896705"/>
    <m/>
    <b v="0"/>
    <n v="0"/>
    <s v=""/>
    <b v="0"/>
    <s v="en"/>
    <m/>
    <s v=""/>
    <b v="0"/>
    <n v="8"/>
    <s v="971892388179464192"/>
    <s v="Twitter Web Client"/>
    <b v="0"/>
    <s v="971892388179464192"/>
    <s v="Tweet"/>
    <n v="0"/>
    <n v="0"/>
    <m/>
    <m/>
    <m/>
    <m/>
    <m/>
    <m/>
    <m/>
    <m/>
    <n v="1"/>
    <s v="59"/>
    <s v="59"/>
    <m/>
    <m/>
    <m/>
    <m/>
    <m/>
    <m/>
    <m/>
    <m/>
    <m/>
  </r>
  <r>
    <s v="shawn_naggiar"/>
    <s v="skillslabio"/>
    <m/>
    <m/>
    <m/>
    <m/>
    <m/>
    <m/>
    <m/>
    <m/>
    <s v="No"/>
    <n v="352"/>
    <m/>
    <m/>
    <x v="0"/>
    <d v="2018-03-09T07:54:03"/>
    <s v="What ROI Looks Like for Content Marketing https://t.co/Ae87p3bsRy via @skillslabio #socialselling https://t.co/oBWBGy0X5N"/>
    <s v="http://twib.in/l/p5zeopdGdrgA"/>
    <s v="twib.in"/>
    <x v="0"/>
    <s v="https://pbs.twimg.com/media/DX1M6IDUMAEAP50.jpg"/>
    <s v="https://pbs.twimg.com/media/DX1M6IDUMAEAP50.jpg"/>
    <x v="230"/>
    <s v="https://twitter.com/#!/shawn_naggiar/status/972017658102247425"/>
    <m/>
    <m/>
    <s v="972017658102247425"/>
    <m/>
    <b v="0"/>
    <n v="3"/>
    <s v=""/>
    <b v="0"/>
    <s v="en"/>
    <m/>
    <s v=""/>
    <b v="0"/>
    <n v="2"/>
    <s v=""/>
    <s v="Twibble.io"/>
    <b v="0"/>
    <s v="972017658102247425"/>
    <s v="Retweet"/>
    <n v="0"/>
    <n v="0"/>
    <m/>
    <m/>
    <m/>
    <m/>
    <m/>
    <m/>
    <m/>
    <m/>
    <n v="1"/>
    <s v="13"/>
    <s v="13"/>
    <n v="1"/>
    <n v="10"/>
    <n v="0"/>
    <n v="0"/>
    <n v="0"/>
    <n v="0"/>
    <n v="9"/>
    <n v="90"/>
    <n v="10"/>
  </r>
  <r>
    <s v="zaheer_bux"/>
    <s v="shawn_naggiar"/>
    <m/>
    <m/>
    <m/>
    <m/>
    <m/>
    <m/>
    <m/>
    <m/>
    <s v="No"/>
    <n v="353"/>
    <m/>
    <m/>
    <x v="0"/>
    <d v="2018-03-09T16:36:51"/>
    <s v="RT @Shawn_Naggiar: What ROI Looks Like for Content Marketing https://t.co/Ae87p3bsRy via @skillslabio #socialselling https://t.co/oBWBGy0X5N"/>
    <s v="http://twib.in/l/p5zeopdGdrgA"/>
    <s v="twib.in"/>
    <x v="0"/>
    <s v="https://pbs.twimg.com/media/DX1M6IDUMAEAP50.jpg"/>
    <s v="https://pbs.twimg.com/media/DX1M6IDUMAEAP50.jpg"/>
    <x v="231"/>
    <s v="https://twitter.com/#!/zaheer_bux/status/972149224266764288"/>
    <m/>
    <m/>
    <s v="972149224266764288"/>
    <m/>
    <b v="0"/>
    <n v="0"/>
    <s v=""/>
    <b v="0"/>
    <s v="en"/>
    <m/>
    <s v=""/>
    <b v="0"/>
    <n v="2"/>
    <s v="972017658102247425"/>
    <s v="Twitter for Android"/>
    <b v="0"/>
    <s v="972017658102247425"/>
    <s v="Tweet"/>
    <n v="0"/>
    <n v="0"/>
    <m/>
    <m/>
    <m/>
    <m/>
    <m/>
    <m/>
    <m/>
    <m/>
    <n v="1"/>
    <s v="13"/>
    <s v="13"/>
    <m/>
    <m/>
    <m/>
    <m/>
    <m/>
    <m/>
    <m/>
    <m/>
    <m/>
  </r>
  <r>
    <s v="nexusgrado"/>
    <s v="sap"/>
    <m/>
    <m/>
    <m/>
    <m/>
    <m/>
    <m/>
    <m/>
    <m/>
    <s v="No"/>
    <n v="355"/>
    <m/>
    <m/>
    <x v="0"/>
    <d v="2018-03-09T16:36:23"/>
    <s v="RT @anastasiabarre: #SocialSelling training is vital to a successful #sales team. @SAP provides the best training. Learn how SAP does it on…"/>
    <m/>
    <m/>
    <x v="111"/>
    <m/>
    <s v="http://pbs.twimg.com/profile_images/1569173411/Logo_Web_JPG_normal.jpg"/>
    <x v="232"/>
    <s v="https://twitter.com/#!/nexusgrado/status/972149106838835203"/>
    <m/>
    <m/>
    <s v="972149106838835203"/>
    <m/>
    <b v="0"/>
    <n v="0"/>
    <s v=""/>
    <b v="0"/>
    <s v="en"/>
    <m/>
    <s v=""/>
    <b v="0"/>
    <n v="3"/>
    <s v="971898684253376512"/>
    <s v="Twitter for Android"/>
    <b v="0"/>
    <s v="971898684253376512"/>
    <s v="Tweet"/>
    <n v="0"/>
    <n v="0"/>
    <m/>
    <m/>
    <m/>
    <m/>
    <m/>
    <m/>
    <m/>
    <m/>
    <n v="2"/>
    <s v="3"/>
    <s v="3"/>
    <m/>
    <m/>
    <m/>
    <m/>
    <m/>
    <m/>
    <m/>
    <m/>
    <m/>
  </r>
  <r>
    <s v="nexusgrado"/>
    <s v="sap"/>
    <m/>
    <m/>
    <m/>
    <m/>
    <m/>
    <m/>
    <m/>
    <m/>
    <s v="No"/>
    <n v="357"/>
    <m/>
    <m/>
    <x v="0"/>
    <d v="2018-03-09T16:37:03"/>
    <s v="RT @LinkedInExpert: #SocialSelling training is vital to a successful #sales team. @SAP provides the best training. Learn how SAP does it on…"/>
    <m/>
    <m/>
    <x v="111"/>
    <m/>
    <s v="http://pbs.twimg.com/profile_images/1569173411/Logo_Web_JPG_normal.jpg"/>
    <x v="233"/>
    <s v="https://twitter.com/#!/nexusgrado/status/972149273566597120"/>
    <m/>
    <m/>
    <s v="972149273566597120"/>
    <m/>
    <b v="0"/>
    <n v="0"/>
    <s v=""/>
    <b v="0"/>
    <s v="en"/>
    <m/>
    <s v=""/>
    <b v="0"/>
    <n v="4"/>
    <s v="971853526132514818"/>
    <s v="Twitter for Android"/>
    <b v="0"/>
    <s v="971853526132514818"/>
    <s v="Tweet"/>
    <n v="0"/>
    <n v="0"/>
    <m/>
    <m/>
    <m/>
    <m/>
    <m/>
    <m/>
    <m/>
    <m/>
    <n v="2"/>
    <s v="3"/>
    <s v="3"/>
    <m/>
    <m/>
    <m/>
    <m/>
    <m/>
    <m/>
    <m/>
    <m/>
    <m/>
  </r>
  <r>
    <s v="will_mif"/>
    <s v="micadam"/>
    <m/>
    <m/>
    <m/>
    <m/>
    <m/>
    <m/>
    <m/>
    <m/>
    <s v="No"/>
    <n v="359"/>
    <m/>
    <m/>
    <x v="0"/>
    <d v="2018-03-06T16:20:45"/>
    <s v="RT @micadam: Are you using introductions as your cornerstone of social selling_x000a_https://t.co/jZcItvtpIf_x000a_#sales #socialselling #leadgen"/>
    <s v="https://www.linkedin.com/pulse/introductions-cornerstone-social-selling-mic-adam"/>
    <s v="linkedin.com"/>
    <x v="30"/>
    <m/>
    <s v="http://pbs.twimg.com/profile_images/568298598916313088/u6L2JraP_normal.jpeg"/>
    <x v="234"/>
    <s v="https://twitter.com/#!/will_mif/status/971058008951226369"/>
    <m/>
    <m/>
    <s v="971058008951226369"/>
    <m/>
    <b v="0"/>
    <n v="0"/>
    <s v=""/>
    <b v="0"/>
    <s v="en"/>
    <m/>
    <s v=""/>
    <b v="0"/>
    <n v="2"/>
    <s v="971057520805601282"/>
    <s v="Netvibes Widget"/>
    <b v="0"/>
    <s v="971057520805601282"/>
    <s v="Tweet"/>
    <n v="0"/>
    <n v="0"/>
    <m/>
    <m/>
    <m/>
    <m/>
    <m/>
    <m/>
    <m/>
    <m/>
    <n v="1"/>
    <s v="2"/>
    <s v="5"/>
    <n v="1"/>
    <n v="6.666666666666667"/>
    <n v="0"/>
    <n v="0"/>
    <n v="0"/>
    <n v="0"/>
    <n v="14"/>
    <n v="93.333333333333329"/>
    <n v="15"/>
  </r>
  <r>
    <s v="will_mif"/>
    <s v="agsocialmedia"/>
    <m/>
    <m/>
    <m/>
    <m/>
    <m/>
    <m/>
    <m/>
    <m/>
    <s v="No"/>
    <n v="360"/>
    <m/>
    <m/>
    <x v="0"/>
    <d v="2018-03-09T16:40:01"/>
    <s v="RT @imoyse: Social Selling Kcore Influencer List https://t.co/i8ZAj9Fnzw #socialselling #socialsales #sales @Timothy_Hughes @agsocialmedia…"/>
    <s v="http://www.kcore-analytics.com/searching/?keyword=socialselling"/>
    <s v="kcore-analytics.com"/>
    <x v="112"/>
    <m/>
    <s v="http://pbs.twimg.com/profile_images/568298598916313088/u6L2JraP_normal.jpeg"/>
    <x v="235"/>
    <s v="https://twitter.com/#!/will_mif/status/972150020366585856"/>
    <m/>
    <m/>
    <s v="972150020366585856"/>
    <m/>
    <b v="0"/>
    <n v="0"/>
    <s v=""/>
    <b v="0"/>
    <s v="en"/>
    <m/>
    <s v=""/>
    <b v="0"/>
    <n v="1"/>
    <s v="972149711342854144"/>
    <s v="Netvibes Widget"/>
    <b v="0"/>
    <s v="972149711342854144"/>
    <s v="Tweet"/>
    <n v="0"/>
    <n v="0"/>
    <m/>
    <m/>
    <m/>
    <m/>
    <m/>
    <m/>
    <m/>
    <m/>
    <n v="1"/>
    <s v="2"/>
    <s v="2"/>
    <n v="0"/>
    <n v="0"/>
    <n v="0"/>
    <n v="0"/>
    <n v="0"/>
    <n v="0"/>
    <n v="12"/>
    <n v="100"/>
    <n v="12"/>
  </r>
  <r>
    <s v="comellistephan"/>
    <s v="secib_fr"/>
    <m/>
    <m/>
    <m/>
    <m/>
    <m/>
    <m/>
    <m/>
    <m/>
    <s v="No"/>
    <n v="363"/>
    <m/>
    <m/>
    <x v="0"/>
    <d v="2018-03-08T16:38:15"/>
    <s v="Bonjour @SECIB_FR _x000a_je suis disponible pour un #Job _x000a_de #BusinessDeveloper #Manager _x000a_sur #Avignon #Nîmes #Montpellier #Perpignan... _x000a_#Management 🚀 Développement #Commercial _x000a_#Marketing #SocialSelling #i4EmploiR #i4Emploi #PleaseRT_x000a_#CV #LinkedIn &amp;gt;&amp;gt;&amp;gt; https://t.co/ynerP3BcKj https://t.co/UmqoCVaiM0"/>
    <s v="http://linkedin.com/in/stephancomelli"/>
    <s v="linkedin.com"/>
    <x v="113"/>
    <s v="https://pbs.twimg.com/media/DXx7SpCWkAEPx79.jpg"/>
    <s v="https://pbs.twimg.com/media/DXx7SpCWkAEPx79.jpg"/>
    <x v="236"/>
    <s v="https://twitter.com/#!/comellistephan/status/971787187284008960"/>
    <m/>
    <m/>
    <s v="971787187284008960"/>
    <m/>
    <b v="0"/>
    <n v="0"/>
    <s v=""/>
    <b v="0"/>
    <s v="fr"/>
    <m/>
    <s v=""/>
    <b v="0"/>
    <n v="0"/>
    <s v=""/>
    <s v="Twitter Web Client"/>
    <b v="0"/>
    <s v="971787187284008960"/>
    <s v="Tweet"/>
    <n v="0"/>
    <n v="0"/>
    <s v="3.8070553,43.5673509 _x000a_3.9414797,43.5673509 _x000a_3.9414797,43.6534408 _x000a_3.8070553,43.6534408"/>
    <s v="France"/>
    <s v="FR"/>
    <s v="Montpellier, France"/>
    <s v="369d22587b104a3b"/>
    <s v="Montpellier"/>
    <s v="city"/>
    <s v="https://api.twitter.com/1.1/geo/id/369d22587b104a3b.json"/>
    <n v="1"/>
    <s v="21"/>
    <s v="21"/>
    <n v="0"/>
    <n v="0"/>
    <n v="0"/>
    <n v="0"/>
    <n v="0"/>
    <n v="0"/>
    <n v="29"/>
    <n v="100"/>
    <n v="29"/>
  </r>
  <r>
    <s v="comellistephan"/>
    <s v="emarketing_fr"/>
    <m/>
    <m/>
    <m/>
    <m/>
    <m/>
    <m/>
    <m/>
    <m/>
    <s v="No"/>
    <n v="364"/>
    <m/>
    <m/>
    <x v="0"/>
    <d v="2018-03-05T10:30:39"/>
    <s v="@kokasexton : C'est au #Marketing de gérer le #SocialSelling _x000a_Par @Emarketing_fr #LinkedIn_x000a_https://t.co/1wBLEYEUsE https://t.co/hi8srl1cal"/>
    <s v="https://buff.ly/2FhwPCd"/>
    <s v="buff.ly"/>
    <x v="114"/>
    <s v="https://pbs.twimg.com/media/DXhKZA0UMAAu5PN.jpg"/>
    <s v="https://pbs.twimg.com/media/DXhKZA0UMAAu5PN.jpg"/>
    <x v="237"/>
    <s v="https://twitter.com/#!/comellistephan/status/970607515372261376"/>
    <m/>
    <m/>
    <s v="970607515372261376"/>
    <m/>
    <b v="0"/>
    <n v="0"/>
    <s v="7167892"/>
    <b v="0"/>
    <s v="fr"/>
    <m/>
    <s v=""/>
    <b v="0"/>
    <n v="1"/>
    <s v=""/>
    <s v="Buffer"/>
    <b v="0"/>
    <s v="970607515372261376"/>
    <s v="Retweet"/>
    <n v="0"/>
    <n v="0"/>
    <m/>
    <m/>
    <m/>
    <m/>
    <m/>
    <m/>
    <m/>
    <m/>
    <n v="2"/>
    <s v="21"/>
    <s v="21"/>
    <m/>
    <m/>
    <m/>
    <m/>
    <m/>
    <m/>
    <m/>
    <m/>
    <m/>
  </r>
  <r>
    <s v="comellistephan"/>
    <s v="emarketing_fr"/>
    <m/>
    <m/>
    <m/>
    <m/>
    <m/>
    <m/>
    <m/>
    <m/>
    <s v="No"/>
    <n v="365"/>
    <m/>
    <m/>
    <x v="0"/>
    <d v="2018-03-09T16:41:22"/>
    <s v="RT @COMELLIStephan: @kokasexton : C'est au #Marketing de gérer le #SocialSelling _x000a_Par @Emarketing_fr #LinkedIn_x000a_https://t.co/1wBLEYEUsE http…"/>
    <s v="https://buff.ly/2FhwPCd"/>
    <s v="buff.ly"/>
    <x v="114"/>
    <m/>
    <s v="http://pbs.twimg.com/profile_images/965174088254803970/OiDn9qOE_normal.jpg"/>
    <x v="238"/>
    <s v="https://twitter.com/#!/comellistephan/status/972150359828369409"/>
    <m/>
    <m/>
    <s v="972150359828369409"/>
    <m/>
    <b v="0"/>
    <n v="0"/>
    <s v=""/>
    <b v="0"/>
    <s v="fr"/>
    <m/>
    <s v=""/>
    <b v="0"/>
    <n v="1"/>
    <s v="970607515372261376"/>
    <s v="Twitter Web Client"/>
    <b v="0"/>
    <s v="970607515372261376"/>
    <s v="Tweet"/>
    <n v="0"/>
    <n v="0"/>
    <m/>
    <m/>
    <m/>
    <m/>
    <m/>
    <m/>
    <m/>
    <m/>
    <n v="2"/>
    <s v="21"/>
    <s v="21"/>
    <m/>
    <m/>
    <m/>
    <m/>
    <m/>
    <m/>
    <m/>
    <m/>
    <m/>
  </r>
  <r>
    <s v="comellistephan"/>
    <s v="comellistephan"/>
    <m/>
    <m/>
    <m/>
    <m/>
    <m/>
    <m/>
    <m/>
    <m/>
    <s v="No"/>
    <n v="368"/>
    <m/>
    <m/>
    <x v="1"/>
    <d v="2018-03-08T15:44:43"/>
    <s v="Bonjour @roxim_promotion _x000a_je suis disponible pour un #Job _x000a_de #BusinessDeveloper #Manager _x000a_sur #Avignon #Nîmes #Montpellier #Perpignan... _x000a_#Management 🚀 Développement #Commercial _x000a_#Marketing #SocialSelling #i4EmploiR #i4Emploi #PleaseRT_x000a_#CV #LinkedIn &amp;gt;&amp;gt;&amp;gt; https://t.co/ynerP3BcKj https://t.co/8Jh9ngs9LC"/>
    <s v="http://linkedin.com/in/stephancomelli"/>
    <s v="linkedin.com"/>
    <x v="113"/>
    <s v="https://pbs.twimg.com/media/DXxu-QPX4AApIKa.jpg"/>
    <s v="https://pbs.twimg.com/media/DXxu-QPX4AApIKa.jpg"/>
    <x v="239"/>
    <s v="https://twitter.com/#!/comellistephan/status/971773715817123840"/>
    <m/>
    <m/>
    <s v="971773715817123840"/>
    <m/>
    <b v="0"/>
    <n v="0"/>
    <s v=""/>
    <b v="0"/>
    <s v="fr"/>
    <m/>
    <s v=""/>
    <b v="0"/>
    <n v="1"/>
    <s v=""/>
    <s v="Twitter Web Client"/>
    <b v="0"/>
    <s v="971773715817123840"/>
    <s v="Tweet"/>
    <n v="0"/>
    <n v="0"/>
    <s v="3.8070553,43.5673509 _x000a_3.9414797,43.5673509 _x000a_3.9414797,43.6534408 _x000a_3.8070553,43.6534408"/>
    <s v="France"/>
    <s v="FR"/>
    <s v="Montpellier, France"/>
    <s v="369d22587b104a3b"/>
    <s v="Montpellier"/>
    <s v="city"/>
    <s v="https://api.twitter.com/1.1/geo/id/369d22587b104a3b.json"/>
    <n v="1"/>
    <s v="21"/>
    <s v="21"/>
    <n v="0"/>
    <n v="0"/>
    <n v="0"/>
    <n v="0"/>
    <n v="0"/>
    <n v="0"/>
    <n v="29"/>
    <n v="100"/>
    <n v="29"/>
  </r>
  <r>
    <s v="yucefjy"/>
    <s v="yucefjy"/>
    <m/>
    <m/>
    <m/>
    <m/>
    <m/>
    <m/>
    <m/>
    <m/>
    <s v="No"/>
    <n v="369"/>
    <m/>
    <m/>
    <x v="1"/>
    <d v="2018-03-10T15:03:23"/>
    <s v="Pratiques commerciales : 7 notions importantes pour convaincre https://t.co/DjH0PsXLRq #socialselling"/>
    <s v="https://www.1min30.com/social-selling/pratiques-commerciales-123365"/>
    <s v="1min30.com"/>
    <x v="0"/>
    <m/>
    <s v="http://pbs.twimg.com/profile_images/974416827177754627/I8OeVB85_normal.jpg"/>
    <x v="240"/>
    <s v="https://twitter.com/#!/yucefjy/status/972488091989626881"/>
    <m/>
    <m/>
    <s v="972488091989626881"/>
    <m/>
    <b v="0"/>
    <n v="0"/>
    <s v=""/>
    <b v="0"/>
    <s v="fr"/>
    <m/>
    <s v=""/>
    <b v="0"/>
    <n v="0"/>
    <s v=""/>
    <s v="Paper.li"/>
    <b v="0"/>
    <s v="972488091989626881"/>
    <s v="Tweet"/>
    <n v="0"/>
    <n v="0"/>
    <m/>
    <m/>
    <m/>
    <m/>
    <m/>
    <m/>
    <m/>
    <m/>
    <n v="1"/>
    <s v="1"/>
    <s v="1"/>
    <n v="0"/>
    <n v="0"/>
    <n v="0"/>
    <n v="0"/>
    <n v="0"/>
    <n v="0"/>
    <n v="8"/>
    <n v="100"/>
    <n v="8"/>
  </r>
  <r>
    <s v="konradsanders"/>
    <s v="steveolenski"/>
    <m/>
    <m/>
    <m/>
    <m/>
    <m/>
    <m/>
    <m/>
    <m/>
    <s v="No"/>
    <n v="370"/>
    <m/>
    <m/>
    <x v="0"/>
    <d v="2018-03-10T15:14:01"/>
    <s v="These are the good-guys-and-girls pushing the boundaries of #socialmedia and #socialselling. Learn from them, aspire to them. @DannyIny @AskAaronLee @IanCleary @therichbrooks @pushingsocial @steveolenski"/>
    <m/>
    <m/>
    <x v="56"/>
    <m/>
    <s v="http://pbs.twimg.com/profile_images/735262542629613568/Hy4qGIAz_normal.jpg"/>
    <x v="241"/>
    <s v="https://twitter.com/#!/konradsanders/status/972490765132881927"/>
    <m/>
    <m/>
    <s v="972490765132881927"/>
    <m/>
    <b v="0"/>
    <n v="0"/>
    <s v=""/>
    <b v="0"/>
    <s v="en"/>
    <m/>
    <s v=""/>
    <b v="0"/>
    <n v="0"/>
    <s v=""/>
    <s v="Buffer"/>
    <b v="0"/>
    <s v="972490765132881927"/>
    <s v="Tweet"/>
    <n v="0"/>
    <n v="0"/>
    <m/>
    <m/>
    <m/>
    <m/>
    <m/>
    <m/>
    <m/>
    <m/>
    <n v="1"/>
    <s v="20"/>
    <s v="20"/>
    <m/>
    <m/>
    <m/>
    <m/>
    <m/>
    <m/>
    <m/>
    <m/>
    <m/>
  </r>
  <r>
    <s v="what_if_history"/>
    <s v="ebay"/>
    <m/>
    <m/>
    <m/>
    <m/>
    <m/>
    <m/>
    <m/>
    <m/>
    <s v="No"/>
    <n v="376"/>
    <m/>
    <m/>
    <x v="0"/>
    <d v="2018-03-10T15:15:13"/>
    <s v="RT @zacharyatkins1: POST WW2: First Aid Medic Box For Jeep Vehicle Stock No. 9-221-240   https://t.co/VmuvCJNh4y @eBay #WW2 #SEO #Marketing…"/>
    <s v="https://www.ebay.com/itm/112786509566?ul_noapp=true"/>
    <s v="ebay.com"/>
    <x v="115"/>
    <m/>
    <s v="http://pbs.twimg.com/profile_images/769992168287137793/457yuB9m_normal.jpg"/>
    <x v="242"/>
    <s v="https://twitter.com/#!/what_if_history/status/972491068196274176"/>
    <m/>
    <m/>
    <s v="972491068196274176"/>
    <m/>
    <b v="0"/>
    <n v="0"/>
    <s v=""/>
    <b v="0"/>
    <s v="en"/>
    <m/>
    <s v=""/>
    <b v="0"/>
    <n v="1"/>
    <s v="972491066648743947"/>
    <s v="What If History"/>
    <b v="0"/>
    <s v="972491066648743947"/>
    <s v="Tweet"/>
    <n v="0"/>
    <n v="0"/>
    <m/>
    <m/>
    <m/>
    <m/>
    <m/>
    <m/>
    <m/>
    <m/>
    <n v="2"/>
    <s v="14"/>
    <s v="14"/>
    <m/>
    <m/>
    <m/>
    <m/>
    <m/>
    <m/>
    <m/>
    <m/>
    <m/>
  </r>
  <r>
    <s v="what_if_history"/>
    <s v="ebay"/>
    <m/>
    <m/>
    <m/>
    <m/>
    <m/>
    <m/>
    <m/>
    <m/>
    <s v="No"/>
    <n v="378"/>
    <m/>
    <m/>
    <x v="0"/>
    <d v="2018-03-10T15:15:13"/>
    <s v="RT @altruistauction: POST WW2: First Aid Medic Box For Jeep Vehicle Stock No. 9-221-240   https://t.co/LpqAUEDz0I @eBay #WW2 #SEO #Marketin…"/>
    <s v="https://www.ebay.com/itm/112786509566?ul_noapp=true"/>
    <s v="ebay.com"/>
    <x v="116"/>
    <m/>
    <s v="http://pbs.twimg.com/profile_images/769992168287137793/457yuB9m_normal.jpg"/>
    <x v="242"/>
    <s v="https://twitter.com/#!/what_if_history/status/972491069244940288"/>
    <m/>
    <m/>
    <s v="972491069244940288"/>
    <m/>
    <b v="0"/>
    <n v="0"/>
    <s v=""/>
    <b v="0"/>
    <s v="en"/>
    <m/>
    <s v=""/>
    <b v="0"/>
    <n v="1"/>
    <s v="972491067332399104"/>
    <s v="What If History"/>
    <b v="0"/>
    <s v="972491067332399104"/>
    <s v="Tweet"/>
    <n v="0"/>
    <n v="0"/>
    <m/>
    <m/>
    <m/>
    <m/>
    <m/>
    <m/>
    <m/>
    <m/>
    <n v="2"/>
    <s v="14"/>
    <s v="14"/>
    <m/>
    <m/>
    <m/>
    <m/>
    <m/>
    <m/>
    <m/>
    <m/>
    <m/>
  </r>
  <r>
    <s v="jackkosakowski"/>
    <s v="saleshacker"/>
    <m/>
    <m/>
    <m/>
    <m/>
    <m/>
    <m/>
    <m/>
    <m/>
    <s v="No"/>
    <n v="380"/>
    <m/>
    <m/>
    <x v="0"/>
    <d v="2018-03-10T01:56:01"/>
    <s v="Seven Ways To See Your #SocialSelling ROI In 2018 https://t.co/kY5Vkr4Wlu via @SalesHacker https://t.co/l2bfIsD6le"/>
    <s v="https://www.saleshacker.com/seven-ways-to-see-your-social-selling-roi/"/>
    <s v="saleshacker.com"/>
    <x v="0"/>
    <s v="https://pbs.twimg.com/media/DX5EjTjUMAAQmCM.jpg"/>
    <s v="https://pbs.twimg.com/media/DX5EjTjUMAAQmCM.jpg"/>
    <x v="243"/>
    <s v="https://twitter.com/#!/jackkosakowski/status/972289944675811328"/>
    <m/>
    <m/>
    <s v="972289944675811328"/>
    <m/>
    <b v="0"/>
    <n v="0"/>
    <s v=""/>
    <b v="0"/>
    <s v="en"/>
    <m/>
    <s v=""/>
    <b v="0"/>
    <n v="0"/>
    <s v=""/>
    <s v="Sprout Social"/>
    <b v="0"/>
    <s v="972289944675811328"/>
    <s v="Retweet"/>
    <n v="0"/>
    <n v="0"/>
    <m/>
    <m/>
    <m/>
    <m/>
    <m/>
    <m/>
    <m/>
    <m/>
    <n v="1"/>
    <s v="9"/>
    <s v="9"/>
    <n v="0"/>
    <n v="0"/>
    <n v="0"/>
    <n v="0"/>
    <n v="0"/>
    <n v="0"/>
    <n v="11"/>
    <n v="100"/>
    <n v="11"/>
  </r>
  <r>
    <s v="sa_matthana"/>
    <s v="saleshacker"/>
    <m/>
    <m/>
    <m/>
    <m/>
    <m/>
    <m/>
    <m/>
    <m/>
    <s v="No"/>
    <n v="381"/>
    <m/>
    <m/>
    <x v="0"/>
    <d v="2018-03-10T15:15:18"/>
    <s v="RT @JackKosakowski: Seven Ways To See Your #SocialSelling ROI In 2018 https://t.co/kY5Vkr4Wlu via @SalesHacker https://t.co/l2bfIsD6le"/>
    <s v="https://www.saleshacker.com/seven-ways-to-see-your-social-selling-roi/"/>
    <s v="saleshacker.com"/>
    <x v="0"/>
    <s v="https://pbs.twimg.com/media/DX5EjTjUMAAQmCM.jpg"/>
    <s v="https://pbs.twimg.com/media/DX5EjTjUMAAQmCM.jpg"/>
    <x v="244"/>
    <s v="https://twitter.com/#!/sa_matthana/status/972491090954665984"/>
    <m/>
    <m/>
    <s v="972491090954665984"/>
    <m/>
    <b v="0"/>
    <n v="0"/>
    <s v=""/>
    <b v="0"/>
    <s v="en"/>
    <m/>
    <s v=""/>
    <b v="0"/>
    <n v="0"/>
    <s v="972289944675811328"/>
    <s v="Twitter for Android"/>
    <b v="0"/>
    <s v="972289944675811328"/>
    <s v="Tweet"/>
    <n v="0"/>
    <n v="0"/>
    <m/>
    <m/>
    <m/>
    <m/>
    <m/>
    <m/>
    <m/>
    <m/>
    <n v="1"/>
    <s v="9"/>
    <s v="9"/>
    <m/>
    <m/>
    <m/>
    <m/>
    <m/>
    <m/>
    <m/>
    <m/>
    <m/>
  </r>
  <r>
    <s v="sa_matthana"/>
    <s v="gabevillamizar"/>
    <m/>
    <m/>
    <m/>
    <m/>
    <m/>
    <m/>
    <m/>
    <m/>
    <s v="No"/>
    <n v="383"/>
    <m/>
    <m/>
    <x v="0"/>
    <d v="2018-03-10T15:14:52"/>
    <s v="RT @gabevillamizar: Trending This Week: Value Is a Difference-Maker for Customers and Sellers Alike https://t.co/GfjDcIvHq3 #SocialSelling…"/>
    <s v="http://feeds.feedblitz.com/~/531369766/0/salessolutions~Trending-This-Week-Value-Is-a-DifferenceMaker-for-Customers-and-Sellers-Alike"/>
    <s v="feedblitz.com"/>
    <x v="0"/>
    <m/>
    <s v="http://pbs.twimg.com/profile_images/973787372780474369/FU1pc_70_normal.jpg"/>
    <x v="245"/>
    <s v="https://twitter.com/#!/sa_matthana/status/972490980594102272"/>
    <m/>
    <m/>
    <s v="972490980594102272"/>
    <m/>
    <b v="0"/>
    <n v="0"/>
    <s v=""/>
    <b v="0"/>
    <s v="en"/>
    <m/>
    <s v=""/>
    <b v="0"/>
    <n v="1"/>
    <s v="972112351272022016"/>
    <s v="Twitter for Android"/>
    <b v="0"/>
    <s v="972112351272022016"/>
    <s v="Tweet"/>
    <n v="0"/>
    <n v="0"/>
    <m/>
    <m/>
    <m/>
    <m/>
    <m/>
    <m/>
    <m/>
    <m/>
    <n v="2"/>
    <s v="9"/>
    <s v="9"/>
    <n v="0"/>
    <n v="0"/>
    <n v="0"/>
    <n v="0"/>
    <n v="0"/>
    <n v="0"/>
    <n v="16"/>
    <n v="100"/>
    <n v="16"/>
  </r>
  <r>
    <s v="sa_matthana"/>
    <s v="gabevillamizar"/>
    <m/>
    <m/>
    <m/>
    <m/>
    <m/>
    <m/>
    <m/>
    <m/>
    <s v="No"/>
    <n v="384"/>
    <m/>
    <m/>
    <x v="0"/>
    <d v="2018-03-10T15:14:55"/>
    <s v="RT @gabevillamizar: What Does Your LinkedIn Profile Say About You? The Big Mistake Sales Pros Can Easily Avoid https://t.co/rHfFSprqSL #Soc…"/>
    <s v="http://feeds.feedblitz.com/~/531111932/0/salessolutions~What-Does-Your-LinkedIn-Profile-Say-About-You-The-Big-Mistake-Sales-Pros-Can-Easily-Avoid"/>
    <s v="feedblitz.com"/>
    <x v="34"/>
    <m/>
    <s v="http://pbs.twimg.com/profile_images/973787372780474369/FU1pc_70_normal.jpg"/>
    <x v="246"/>
    <s v="https://twitter.com/#!/sa_matthana/status/972490993030258688"/>
    <m/>
    <m/>
    <s v="972490993030258688"/>
    <m/>
    <b v="0"/>
    <n v="0"/>
    <s v=""/>
    <b v="0"/>
    <s v="en"/>
    <m/>
    <s v=""/>
    <b v="0"/>
    <n v="3"/>
    <s v="971734830982553602"/>
    <s v="Twitter for Android"/>
    <b v="0"/>
    <s v="971734830982553602"/>
    <s v="Tweet"/>
    <n v="0"/>
    <n v="0"/>
    <m/>
    <m/>
    <m/>
    <m/>
    <m/>
    <m/>
    <m/>
    <m/>
    <n v="2"/>
    <s v="9"/>
    <s v="9"/>
    <n v="1"/>
    <n v="5.2631578947368425"/>
    <n v="1"/>
    <n v="5.2631578947368425"/>
    <n v="0"/>
    <n v="0"/>
    <n v="17"/>
    <n v="89.473684210526315"/>
    <n v="19"/>
  </r>
  <r>
    <s v="newimarketing"/>
    <s v="newimarketing"/>
    <m/>
    <m/>
    <m/>
    <m/>
    <m/>
    <m/>
    <m/>
    <m/>
    <s v="No"/>
    <n v="385"/>
    <m/>
    <m/>
    <x v="1"/>
    <d v="2018-03-10T15:16:02"/>
    <s v="Great explanation on why social selling works and how to get started. It doesn't matter if you don't like Twitter or Facebook or any other platform - if your customers are there, you need to be there too. https://t.co/GQVGAeGptQ #sales #customer #socialselling"/>
    <s v="http://bit.ly/2IhcqPh"/>
    <s v="bit.ly"/>
    <x v="117"/>
    <m/>
    <s v="http://pbs.twimg.com/profile_images/502577184188293120/tPwNYOHt_normal.jpeg"/>
    <x v="247"/>
    <s v="https://twitter.com/#!/newimarketing/status/972491272362561536"/>
    <m/>
    <m/>
    <s v="972491272362561536"/>
    <m/>
    <b v="0"/>
    <n v="1"/>
    <s v=""/>
    <b v="0"/>
    <s v="en"/>
    <m/>
    <s v=""/>
    <b v="0"/>
    <n v="0"/>
    <s v=""/>
    <s v="Meet Edgar"/>
    <b v="0"/>
    <s v="972491272362561536"/>
    <s v="Tweet"/>
    <n v="0"/>
    <n v="0"/>
    <m/>
    <m/>
    <m/>
    <m/>
    <m/>
    <m/>
    <m/>
    <m/>
    <n v="1"/>
    <s v="1"/>
    <s v="1"/>
    <n v="3"/>
    <n v="7.5"/>
    <n v="0"/>
    <n v="0"/>
    <n v="0"/>
    <n v="0"/>
    <n v="37"/>
    <n v="92.5"/>
    <n v="40"/>
  </r>
  <r>
    <s v="aguadulcecity"/>
    <s v="aguadulcecity"/>
    <m/>
    <m/>
    <m/>
    <m/>
    <m/>
    <m/>
    <m/>
    <m/>
    <s v="No"/>
    <n v="386"/>
    <m/>
    <m/>
    <x v="1"/>
    <d v="2018-03-10T15:17:36"/>
    <s v="Todo un lujo contar con tu ayuda en esta etapa#TransformacionDigital. @cultura_digital.#socialselling https://t.co/tUgyIO7Gov"/>
    <s v="https://twitter.com/retailmeeting/status/971815869843165186"/>
    <s v="twitter.com"/>
    <x v="0"/>
    <m/>
    <s v="http://pbs.twimg.com/profile_images/941103522791215104/14V2GFBe_normal.jpg"/>
    <x v="248"/>
    <s v="https://twitter.com/#!/aguadulcecity/status/972491667017273345"/>
    <m/>
    <m/>
    <s v="972491667017273345"/>
    <m/>
    <b v="0"/>
    <n v="2"/>
    <s v=""/>
    <b v="1"/>
    <s v="es"/>
    <m/>
    <s v="971815869843165186"/>
    <b v="0"/>
    <n v="0"/>
    <s v=""/>
    <s v="Twitter Lite"/>
    <b v="0"/>
    <s v="972491667017273345"/>
    <s v="Tweet"/>
    <n v="0"/>
    <n v="0"/>
    <m/>
    <m/>
    <m/>
    <m/>
    <m/>
    <m/>
    <m/>
    <m/>
    <n v="1"/>
    <s v="1"/>
    <s v="1"/>
    <n v="0"/>
    <n v="0"/>
    <n v="0"/>
    <n v="0"/>
    <n v="0"/>
    <n v="0"/>
    <n v="13"/>
    <n v="100"/>
    <n v="13"/>
  </r>
  <r>
    <s v="jpfrioul"/>
    <s v="timothy_hughes"/>
    <m/>
    <m/>
    <m/>
    <m/>
    <m/>
    <m/>
    <m/>
    <m/>
    <s v="No"/>
    <n v="387"/>
    <m/>
    <m/>
    <x v="0"/>
    <d v="2018-03-10T15:20:24"/>
    <s v="RT @Timothy_Hughes: We are Humbled that CEO @timothy_hughes is 13th Globally - Digital Transformation: Top 100 Influencers, Brands and Publ…"/>
    <m/>
    <m/>
    <x v="34"/>
    <m/>
    <s v="http://pbs.twimg.com/profile_images/755769062421098496/EUapUUj-_normal.jpg"/>
    <x v="249"/>
    <s v="https://twitter.com/#!/jpfrioul/status/972492373115703297"/>
    <m/>
    <m/>
    <s v="972492373115703297"/>
    <m/>
    <b v="0"/>
    <n v="0"/>
    <s v=""/>
    <b v="0"/>
    <s v="en"/>
    <m/>
    <s v=""/>
    <b v="0"/>
    <n v="3"/>
    <s v="972491524662616064"/>
    <s v="Twitter Lite"/>
    <b v="0"/>
    <s v="972491524662616064"/>
    <s v="Tweet"/>
    <n v="0"/>
    <n v="0"/>
    <m/>
    <m/>
    <m/>
    <m/>
    <m/>
    <m/>
    <m/>
    <m/>
    <n v="1"/>
    <s v="2"/>
    <s v="2"/>
    <n v="1"/>
    <n v="5.2631578947368425"/>
    <n v="0"/>
    <n v="0"/>
    <n v="0"/>
    <n v="0"/>
    <n v="18"/>
    <n v="94.736842105263165"/>
    <n v="19"/>
  </r>
  <r>
    <s v="mpalmer3270"/>
    <s v="agsoci"/>
    <m/>
    <m/>
    <m/>
    <m/>
    <m/>
    <m/>
    <m/>
    <m/>
    <s v="No"/>
    <n v="388"/>
    <m/>
    <m/>
    <x v="0"/>
    <d v="2018-03-10T15:17:46"/>
    <s v="RT @DigitalLeadersA: Are you the most successful door to door vacuum cleaner salesperson in your street? https://t.co/MuGWhIH5YU by @AGSoci…"/>
    <s v="https://buff.ly/2FUQGIa"/>
    <s v="buff.ly"/>
    <x v="34"/>
    <m/>
    <s v="http://pbs.twimg.com/profile_images/904040060005253120/9QjaOJRK_normal.jpg"/>
    <x v="250"/>
    <s v="https://twitter.com/#!/mpalmer3270/status/972491710386274304"/>
    <m/>
    <m/>
    <s v="972491710386274304"/>
    <m/>
    <b v="0"/>
    <n v="0"/>
    <s v=""/>
    <b v="0"/>
    <s v="en"/>
    <m/>
    <s v=""/>
    <b v="0"/>
    <n v="1"/>
    <s v="972389195925872640"/>
    <s v="Twitter for iPad"/>
    <b v="0"/>
    <s v="972389195925872640"/>
    <s v="Tweet"/>
    <n v="0"/>
    <n v="0"/>
    <m/>
    <m/>
    <m/>
    <m/>
    <m/>
    <m/>
    <m/>
    <m/>
    <n v="1"/>
    <s v="2"/>
    <s v="2"/>
    <n v="2"/>
    <n v="11.111111111111111"/>
    <n v="0"/>
    <n v="0"/>
    <n v="0"/>
    <n v="0"/>
    <n v="16"/>
    <n v="88.888888888888886"/>
    <n v="18"/>
  </r>
  <r>
    <s v="mpalmer3270"/>
    <s v="digitalleadersa"/>
    <m/>
    <m/>
    <m/>
    <m/>
    <m/>
    <m/>
    <m/>
    <m/>
    <s v="No"/>
    <n v="389"/>
    <m/>
    <m/>
    <x v="0"/>
    <d v="2018-03-10T15:16:53"/>
    <s v="RT @DigitalLeadersA: There needs to be a sense of community around you. Social sellers want to be recognised as an expert https://t.co/cKu6…"/>
    <m/>
    <m/>
    <x v="34"/>
    <m/>
    <s v="http://pbs.twimg.com/profile_images/904040060005253120/9QjaOJRK_normal.jpg"/>
    <x v="251"/>
    <s v="https://twitter.com/#!/mpalmer3270/status/972491487215841287"/>
    <m/>
    <m/>
    <s v="972491487215841287"/>
    <m/>
    <b v="0"/>
    <n v="0"/>
    <s v=""/>
    <b v="0"/>
    <s v="en"/>
    <m/>
    <s v=""/>
    <b v="0"/>
    <n v="2"/>
    <s v="972467114652110848"/>
    <s v="Twitter for iPad"/>
    <b v="0"/>
    <s v="972467114652110848"/>
    <s v="Tweet"/>
    <n v="0"/>
    <n v="0"/>
    <m/>
    <m/>
    <m/>
    <m/>
    <m/>
    <m/>
    <m/>
    <m/>
    <n v="4"/>
    <s v="2"/>
    <s v="2"/>
    <n v="0"/>
    <n v="0"/>
    <n v="0"/>
    <n v="0"/>
    <n v="0"/>
    <n v="0"/>
    <n v="21"/>
    <n v="100"/>
    <n v="21"/>
  </r>
  <r>
    <s v="mpalmer3270"/>
    <s v="alexander_low"/>
    <m/>
    <m/>
    <m/>
    <m/>
    <m/>
    <m/>
    <m/>
    <m/>
    <s v="No"/>
    <n v="391"/>
    <m/>
    <m/>
    <x v="0"/>
    <d v="2018-03-10T15:19:05"/>
    <s v="RT @DigitalLeadersA: What does your digital self say about you? by @alexander_low https://t.co/pRpNFKLrsu #podcast #socialselling #digitals…"/>
    <s v="https://buff.ly/2G16ppi"/>
    <s v="buff.ly"/>
    <x v="118"/>
    <m/>
    <s v="http://pbs.twimg.com/profile_images/904040060005253120/9QjaOJRK_normal.jpg"/>
    <x v="252"/>
    <s v="https://twitter.com/#!/mpalmer3270/status/972492040725508096"/>
    <m/>
    <m/>
    <s v="972492040725508096"/>
    <m/>
    <b v="0"/>
    <n v="0"/>
    <s v=""/>
    <b v="0"/>
    <s v="en"/>
    <m/>
    <s v=""/>
    <b v="0"/>
    <n v="1"/>
    <s v="972434447919452160"/>
    <s v="Twitter for iPad"/>
    <b v="0"/>
    <s v="972434447919452160"/>
    <s v="Tweet"/>
    <n v="0"/>
    <n v="0"/>
    <m/>
    <m/>
    <m/>
    <m/>
    <m/>
    <m/>
    <m/>
    <m/>
    <n v="1"/>
    <s v="2"/>
    <s v="2"/>
    <m/>
    <m/>
    <m/>
    <m/>
    <m/>
    <m/>
    <m/>
    <m/>
    <m/>
  </r>
  <r>
    <s v="mpalmer3270"/>
    <s v="digitalleadersa"/>
    <m/>
    <m/>
    <m/>
    <m/>
    <m/>
    <m/>
    <m/>
    <m/>
    <s v="No"/>
    <n v="393"/>
    <m/>
    <m/>
    <x v="0"/>
    <d v="2018-03-10T15:21:13"/>
    <s v="RT @DigitalLeadersA: “We Employed Interns to do the Social Media” https://t.co/mQ3oBhCM3x  @digitalleadersA #socialselling #MSpartner #digi…"/>
    <s v="https://www.linkedin.com/pulse/we-employed-interns-do-social-media-timothy-tim-hughes-%E6%8F%90%E5%A7%86-%E4%BC%91%E6%96%AF/?published=t&amp;utm_content=buffer2d730&amp;utm_medium=social&amp;utm_source=twitter.com&amp;utm_campaign=buffer"/>
    <s v="linkedin.com"/>
    <x v="119"/>
    <m/>
    <s v="http://pbs.twimg.com/profile_images/904040060005253120/9QjaOJRK_normal.jpg"/>
    <x v="253"/>
    <s v="https://twitter.com/#!/mpalmer3270/status/972492579165044736"/>
    <m/>
    <m/>
    <s v="972492579165044736"/>
    <m/>
    <b v="0"/>
    <n v="0"/>
    <s v=""/>
    <b v="0"/>
    <s v="en"/>
    <m/>
    <s v=""/>
    <b v="0"/>
    <n v="2"/>
    <s v="972140966781112320"/>
    <s v="Twitter for iPad"/>
    <b v="0"/>
    <s v="972140966781112320"/>
    <s v="Tweet"/>
    <n v="0"/>
    <n v="0"/>
    <m/>
    <m/>
    <m/>
    <m/>
    <m/>
    <m/>
    <m/>
    <m/>
    <n v="4"/>
    <s v="2"/>
    <s v="2"/>
    <n v="0"/>
    <n v="0"/>
    <n v="0"/>
    <n v="0"/>
    <n v="0"/>
    <n v="0"/>
    <n v="14"/>
    <n v="100"/>
    <n v="14"/>
  </r>
  <r>
    <s v="nico_losito"/>
    <s v="ibmitalia"/>
    <m/>
    <m/>
    <m/>
    <m/>
    <m/>
    <m/>
    <m/>
    <m/>
    <s v="No"/>
    <n v="394"/>
    <m/>
    <m/>
    <x v="0"/>
    <d v="2018-03-08T17:34:27"/>
    <s v="Anche @IBMItalia partecipa alla #MilanoDigitalWeek con alcuni appuntamenti sui temi #quantumcomputing #SocialSelling #digitaltransformation #AI e #robot umanoidi. Scopri tutti i nostri eventi e registrati: https://t.co/99EQFlR1Gn  #IBM https://t.co/84nsmmDCyo"/>
    <s v="https://ibm.biz/digitalweek"/>
    <s v="ibm.biz"/>
    <x v="88"/>
    <s v="https://pbs.twimg.com/media/DXxR9UxWAAAaC49.jpg"/>
    <s v="https://pbs.twimg.com/media/DXxR9UxWAAAaC49.jpg"/>
    <x v="254"/>
    <s v="https://twitter.com/#!/nico_losito/status/971801333916491778"/>
    <m/>
    <m/>
    <s v="971801333916491778"/>
    <m/>
    <b v="0"/>
    <n v="13"/>
    <s v=""/>
    <b v="0"/>
    <s v="it"/>
    <m/>
    <s v=""/>
    <b v="0"/>
    <n v="12"/>
    <s v=""/>
    <s v="Twitter Web Client"/>
    <b v="0"/>
    <s v="971801333916491778"/>
    <s v="Retweet"/>
    <n v="0"/>
    <n v="0"/>
    <m/>
    <m/>
    <m/>
    <m/>
    <m/>
    <m/>
    <m/>
    <m/>
    <n v="1"/>
    <s v="11"/>
    <s v="11"/>
    <n v="0"/>
    <n v="0"/>
    <n v="0"/>
    <n v="0"/>
    <n v="0"/>
    <n v="0"/>
    <n v="25"/>
    <n v="100"/>
    <n v="25"/>
  </r>
  <r>
    <s v="altieriluca"/>
    <s v="nico_losito"/>
    <m/>
    <m/>
    <m/>
    <m/>
    <m/>
    <m/>
    <m/>
    <m/>
    <s v="No"/>
    <n v="395"/>
    <m/>
    <m/>
    <x v="0"/>
    <d v="2018-03-10T15:24:49"/>
    <s v="RT @nico_losito: Anche @IBMItalia partecipa alla #MilanoDigitalWeek con alcuni appuntamenti sui temi #quantumcomputing #SocialSelling #digi…"/>
    <m/>
    <m/>
    <x v="80"/>
    <m/>
    <s v="http://pbs.twimg.com/profile_images/741208813567627269/33n4RYXC_normal.jpg"/>
    <x v="255"/>
    <s v="https://twitter.com/#!/altieriluca/status/972493484677566465"/>
    <m/>
    <m/>
    <s v="972493484677566465"/>
    <m/>
    <b v="0"/>
    <n v="0"/>
    <s v=""/>
    <b v="0"/>
    <s v="it"/>
    <m/>
    <s v=""/>
    <b v="0"/>
    <n v="12"/>
    <s v="971801333916491778"/>
    <s v="Twitter for iPhone"/>
    <b v="0"/>
    <s v="971801333916491778"/>
    <s v="Tweet"/>
    <n v="0"/>
    <n v="0"/>
    <m/>
    <m/>
    <m/>
    <m/>
    <m/>
    <m/>
    <m/>
    <m/>
    <n v="1"/>
    <s v="11"/>
    <s v="11"/>
    <m/>
    <m/>
    <m/>
    <m/>
    <m/>
    <m/>
    <m/>
    <m/>
    <m/>
  </r>
  <r>
    <s v="cloudanalysts"/>
    <s v="cloudanalysts"/>
    <m/>
    <m/>
    <m/>
    <m/>
    <m/>
    <m/>
    <m/>
    <m/>
    <s v="No"/>
    <n v="397"/>
    <m/>
    <m/>
    <x v="1"/>
    <d v="2018-03-10T15:25:00"/>
    <s v="When was the last time you received a friendly, human, not-self-serving Twitter message from someone? RT if you haven't for over 1 month. Too many auto-responders/bots in my inbox, folks! #socialselling = making a human connection. #socialmediamarketing #DigitalMarketing https://t.co/c45Abfet83"/>
    <m/>
    <m/>
    <x v="120"/>
    <s v="https://pbs.twimg.com/media/DX79UMZXkAARDAt.jpg"/>
    <s v="https://pbs.twimg.com/media/DX79UMZXkAARDAt.jpg"/>
    <x v="256"/>
    <s v="https://twitter.com/#!/cloudanalysts/status/972493531804766210"/>
    <m/>
    <m/>
    <s v="972493531804766210"/>
    <m/>
    <b v="0"/>
    <n v="0"/>
    <s v=""/>
    <b v="0"/>
    <s v="en"/>
    <m/>
    <s v=""/>
    <b v="0"/>
    <n v="0"/>
    <s v=""/>
    <s v="Twitter Web Client"/>
    <b v="0"/>
    <s v="972493531804766210"/>
    <s v="Tweet"/>
    <n v="0"/>
    <n v="0"/>
    <m/>
    <m/>
    <m/>
    <m/>
    <m/>
    <m/>
    <m/>
    <m/>
    <n v="1"/>
    <s v="1"/>
    <s v="1"/>
    <n v="1"/>
    <n v="2.4390243902439024"/>
    <n v="0"/>
    <n v="0"/>
    <n v="0"/>
    <n v="0"/>
    <n v="40"/>
    <n v="97.560975609756099"/>
    <n v="41"/>
  </r>
  <r>
    <s v="court_friedman"/>
    <s v="sassoftware"/>
    <m/>
    <m/>
    <m/>
    <m/>
    <m/>
    <m/>
    <m/>
    <m/>
    <s v="No"/>
    <n v="398"/>
    <m/>
    <m/>
    <x v="0"/>
    <d v="2018-03-09T13:41:08"/>
    <s v="I’m excited to be in Jakarta, Indonesia to promote #socialselling at @SASsoftware https://t.co/rgkkiNuzd7"/>
    <m/>
    <m/>
    <x v="0"/>
    <s v="https://pbs.twimg.com/media/DX2cVmwV4AMW2rd.jpg"/>
    <s v="https://pbs.twimg.com/media/DX2cVmwV4AMW2rd.jpg"/>
    <x v="257"/>
    <s v="https://twitter.com/#!/court_friedman/status/972105005246316545"/>
    <m/>
    <m/>
    <s v="972105005246316545"/>
    <m/>
    <b v="0"/>
    <n v="12"/>
    <s v=""/>
    <b v="0"/>
    <s v="en"/>
    <m/>
    <s v=""/>
    <b v="0"/>
    <n v="2"/>
    <s v=""/>
    <s v="Twitter for iPhone"/>
    <b v="0"/>
    <s v="972105005246316545"/>
    <s v="Retweet"/>
    <n v="0"/>
    <n v="0"/>
    <m/>
    <m/>
    <m/>
    <m/>
    <m/>
    <m/>
    <m/>
    <m/>
    <n v="2"/>
    <s v="58"/>
    <s v="58"/>
    <n v="1"/>
    <n v="7.6923076923076925"/>
    <n v="0"/>
    <n v="0"/>
    <n v="0"/>
    <n v="0"/>
    <n v="12"/>
    <n v="92.307692307692307"/>
    <n v="13"/>
  </r>
  <r>
    <s v="court_friedman"/>
    <s v="sassoftware"/>
    <m/>
    <m/>
    <m/>
    <m/>
    <m/>
    <m/>
    <m/>
    <m/>
    <s v="No"/>
    <n v="399"/>
    <m/>
    <m/>
    <x v="0"/>
    <d v="2018-03-07T16:10:07"/>
    <s v="I visited the SAS Malaysia office today and heard music in the office so I had to check it out! 😎 #socialselling @SASsoftware https://t.co/SoHkadqyyA"/>
    <m/>
    <m/>
    <x v="0"/>
    <s v="https://pbs.twimg.com/media/DXsrQTvWAAE_PJ5.jpg"/>
    <s v="https://pbs.twimg.com/media/DXsrQTvWAAE_PJ5.jpg"/>
    <x v="258"/>
    <s v="https://twitter.com/#!/court_friedman/status/971417720444121093"/>
    <m/>
    <m/>
    <s v="971417720444121093"/>
    <m/>
    <b v="0"/>
    <n v="4"/>
    <s v=""/>
    <b v="0"/>
    <s v="en"/>
    <m/>
    <s v=""/>
    <b v="0"/>
    <n v="0"/>
    <s v=""/>
    <s v="Twitter for iPhone"/>
    <b v="0"/>
    <s v="971417720444121093"/>
    <s v="Tweet"/>
    <n v="0"/>
    <n v="0"/>
    <m/>
    <m/>
    <m/>
    <m/>
    <m/>
    <m/>
    <m/>
    <m/>
    <n v="2"/>
    <s v="58"/>
    <s v="58"/>
    <n v="0"/>
    <n v="0"/>
    <n v="0"/>
    <n v="0"/>
    <n v="0"/>
    <n v="0"/>
    <n v="22"/>
    <n v="100"/>
    <n v="22"/>
  </r>
  <r>
    <s v="abe21488996"/>
    <s v="sassoftware"/>
    <m/>
    <m/>
    <m/>
    <m/>
    <m/>
    <m/>
    <m/>
    <m/>
    <s v="No"/>
    <n v="400"/>
    <m/>
    <m/>
    <x v="0"/>
    <d v="2018-03-10T15:25:42"/>
    <s v="RT @Court_Friedman: I’m excited to be in Jakarta, Indonesia to promote #socialselling at @SASsoftware https://t.co/rgkkiNuzd7"/>
    <m/>
    <m/>
    <x v="0"/>
    <s v="https://pbs.twimg.com/media/DX2cVmwV4AMW2rd.jpg"/>
    <s v="https://pbs.twimg.com/media/DX2cVmwV4AMW2rd.jpg"/>
    <x v="259"/>
    <s v="https://twitter.com/#!/abe21488996/status/972493706510192642"/>
    <m/>
    <m/>
    <s v="972493706510192642"/>
    <m/>
    <b v="0"/>
    <n v="0"/>
    <s v=""/>
    <b v="0"/>
    <s v="en"/>
    <m/>
    <s v=""/>
    <b v="0"/>
    <n v="2"/>
    <s v="972105005246316545"/>
    <s v="Twitter Lite"/>
    <b v="0"/>
    <s v="972105005246316545"/>
    <s v="Tweet"/>
    <n v="0"/>
    <n v="0"/>
    <m/>
    <m/>
    <m/>
    <m/>
    <m/>
    <m/>
    <m/>
    <m/>
    <n v="1"/>
    <s v="58"/>
    <s v="58"/>
    <m/>
    <m/>
    <m/>
    <m/>
    <m/>
    <m/>
    <m/>
    <m/>
    <m/>
  </r>
  <r>
    <s v="smanzanedo"/>
    <s v="mikeschiemer"/>
    <m/>
    <m/>
    <m/>
    <m/>
    <m/>
    <m/>
    <m/>
    <m/>
    <s v="No"/>
    <n v="402"/>
    <m/>
    <m/>
    <x v="0"/>
    <d v="2018-03-10T15:30:25"/>
    <s v="RT @MikeSchiemer: The Importance Of Social Media Monitoring https://t.co/V5NWXVRlm4 / #SMM #SocialMedia #SocialSelling #FB #IG https://t.co…"/>
    <s v="http://www.myfrugalbusiness.com/2017/04/social-media-monitoring-importance.html"/>
    <s v="myfrugalbusiness.com"/>
    <x v="121"/>
    <m/>
    <s v="http://pbs.twimg.com/profile_images/728492416764882944/Dk7SWJM2_normal.jpg"/>
    <x v="260"/>
    <s v="https://twitter.com/#!/smanzanedo/status/972494892911026176"/>
    <m/>
    <m/>
    <s v="972494892911026176"/>
    <m/>
    <b v="0"/>
    <n v="0"/>
    <s v=""/>
    <b v="0"/>
    <s v="en"/>
    <m/>
    <s v=""/>
    <b v="0"/>
    <n v="32"/>
    <s v="971913567095152640"/>
    <s v="Twitter for Android"/>
    <b v="0"/>
    <s v="971913567095152640"/>
    <s v="Tweet"/>
    <n v="0"/>
    <n v="0"/>
    <m/>
    <m/>
    <m/>
    <m/>
    <m/>
    <m/>
    <m/>
    <m/>
    <n v="1"/>
    <s v="6"/>
    <s v="6"/>
    <n v="0"/>
    <n v="0"/>
    <n v="0"/>
    <n v="0"/>
    <n v="0"/>
    <n v="0"/>
    <n v="13"/>
    <n v="100"/>
    <n v="13"/>
  </r>
  <r>
    <s v="5_avarice"/>
    <s v="c0nvey"/>
    <m/>
    <m/>
    <m/>
    <m/>
    <m/>
    <m/>
    <m/>
    <m/>
    <s v="No"/>
    <n v="403"/>
    <m/>
    <m/>
    <x v="0"/>
    <d v="2018-03-10T15:41:02"/>
    <s v="The 5 key pillars to succeed on #Twitter and on #SocialMedia in general._x000a_ https://t.co/Qqyqr0iqbe #Infographic #SMM #SEO #I4InfluenceR #Socialfave #SocialSelling #Automation #Content #Community #Targeting #Interactions #topics #Influence #ML… by #TheMisterFavor via @c0nvey https://t.co/9d67n3XnDv"/>
    <s v="http://socialfave.net.convey.pro/l/nX52Ja7"/>
    <s v="convey.pro"/>
    <x v="122"/>
    <s v="https://pbs.twimg.com/media/DX8BYW4V4AAB9AJ.jpg"/>
    <s v="https://pbs.twimg.com/media/DX8BYW4V4AAB9AJ.jpg"/>
    <x v="261"/>
    <s v="https://twitter.com/#!/5_avarice/status/972497564368015361"/>
    <m/>
    <m/>
    <s v="972497564368015361"/>
    <m/>
    <b v="0"/>
    <n v="0"/>
    <s v=""/>
    <b v="0"/>
    <s v="en"/>
    <m/>
    <s v=""/>
    <b v="0"/>
    <n v="0"/>
    <s v=""/>
    <s v="Convey: Make it post for you"/>
    <b v="0"/>
    <s v="972497564368015361"/>
    <s v="Tweet"/>
    <n v="0"/>
    <n v="0"/>
    <m/>
    <m/>
    <m/>
    <m/>
    <m/>
    <m/>
    <m/>
    <m/>
    <n v="1"/>
    <s v="13"/>
    <s v="13"/>
    <n v="1"/>
    <n v="3.225806451612903"/>
    <n v="0"/>
    <n v="0"/>
    <n v="0"/>
    <n v="0"/>
    <n v="30"/>
    <n v="96.774193548387103"/>
    <n v="31"/>
  </r>
  <r>
    <s v="alexiamateta"/>
    <s v="alexiamateta"/>
    <m/>
    <m/>
    <m/>
    <m/>
    <m/>
    <m/>
    <m/>
    <m/>
    <s v="No"/>
    <n v="404"/>
    <m/>
    <m/>
    <x v="1"/>
    <d v="2018-03-10T15:41:43"/>
    <s v="Pratiques commerciales : 7 notions importantes pour convaincre https://t.co/7p9JfebJNm #socialselling"/>
    <s v="https://www.1min30.com/social-selling/pratiques-commerciales-123365"/>
    <s v="1min30.com"/>
    <x v="0"/>
    <m/>
    <s v="http://pbs.twimg.com/profile_images/923093880102416385/Bf46YyFO_normal.jpg"/>
    <x v="262"/>
    <s v="https://twitter.com/#!/alexiamateta/status/972497739035668481"/>
    <m/>
    <m/>
    <s v="972497739035668481"/>
    <m/>
    <b v="0"/>
    <n v="0"/>
    <s v=""/>
    <b v="0"/>
    <s v="fr"/>
    <m/>
    <s v=""/>
    <b v="0"/>
    <n v="0"/>
    <s v=""/>
    <s v="Paper.li"/>
    <b v="0"/>
    <s v="972497739035668481"/>
    <s v="Tweet"/>
    <n v="0"/>
    <n v="0"/>
    <m/>
    <m/>
    <m/>
    <m/>
    <m/>
    <m/>
    <m/>
    <m/>
    <n v="1"/>
    <s v="1"/>
    <s v="1"/>
    <n v="0"/>
    <n v="0"/>
    <n v="0"/>
    <n v="0"/>
    <n v="0"/>
    <n v="0"/>
    <n v="8"/>
    <n v="100"/>
    <n v="8"/>
  </r>
  <r>
    <s v="tsscltd"/>
    <s v="tsscltd"/>
    <m/>
    <m/>
    <m/>
    <m/>
    <m/>
    <m/>
    <m/>
    <m/>
    <s v="No"/>
    <n v="405"/>
    <m/>
    <m/>
    <x v="1"/>
    <d v="2018-01-03T13:59:02"/>
    <s v="The death of organic content is slow, but it is happening. One day all content will need to be sponsored to get seen - build your database now and get a healthy audience before the inevitable happens #WisdomWednesday #socialmediamarketing #socialselling"/>
    <m/>
    <m/>
    <x v="123"/>
    <m/>
    <s v="http://pbs.twimg.com/profile_images/942113466566967297/UqHAhuQ9_normal.jpg"/>
    <x v="263"/>
    <s v="https://twitter.com/#!/tsscltd/status/948554295594627074"/>
    <m/>
    <m/>
    <s v="948554295594627074"/>
    <m/>
    <b v="0"/>
    <n v="39"/>
    <s v=""/>
    <b v="0"/>
    <s v="en"/>
    <m/>
    <s v=""/>
    <b v="0"/>
    <n v="34"/>
    <s v=""/>
    <s v="Twitter Web Client"/>
    <b v="0"/>
    <s v="948554295594627074"/>
    <s v="Retweet"/>
    <n v="0"/>
    <n v="0"/>
    <m/>
    <m/>
    <m/>
    <m/>
    <m/>
    <m/>
    <m/>
    <m/>
    <n v="2"/>
    <s v="90"/>
    <s v="90"/>
    <n v="1"/>
    <n v="2.5641025641025643"/>
    <n v="3"/>
    <n v="7.6923076923076925"/>
    <n v="0"/>
    <n v="0"/>
    <n v="35"/>
    <n v="89.743589743589737"/>
    <n v="39"/>
  </r>
  <r>
    <s v="tsscltd"/>
    <s v="tsscltd"/>
    <m/>
    <m/>
    <m/>
    <m/>
    <m/>
    <m/>
    <m/>
    <m/>
    <s v="No"/>
    <n v="406"/>
    <m/>
    <m/>
    <x v="1"/>
    <d v="2018-01-01T19:09:11"/>
    <s v="3 predictions we believe will impact your social media strategy in 2018. Brands to start engaging with B2B Influencers, dark social (Slack and WhatsApp will dominate engagement) &amp;amp; Chatbots will make or break customer experience!  #NewYearsDay #socialselling #socialmediamarketing"/>
    <m/>
    <m/>
    <x v="124"/>
    <m/>
    <s v="http://pbs.twimg.com/profile_images/942113466566967297/UqHAhuQ9_normal.jpg"/>
    <x v="264"/>
    <s v="https://twitter.com/#!/tsscltd/status/947907571956011010"/>
    <m/>
    <m/>
    <s v="947907571956011010"/>
    <m/>
    <b v="0"/>
    <n v="15"/>
    <s v=""/>
    <b v="0"/>
    <s v="en"/>
    <m/>
    <s v=""/>
    <b v="0"/>
    <n v="13"/>
    <s v=""/>
    <s v="Twitter Web Client"/>
    <b v="0"/>
    <s v="947907571956011010"/>
    <s v="Retweet"/>
    <n v="0"/>
    <n v="0"/>
    <m/>
    <m/>
    <m/>
    <m/>
    <m/>
    <m/>
    <m/>
    <m/>
    <n v="2"/>
    <s v="90"/>
    <s v="90"/>
    <n v="2"/>
    <n v="5.2631578947368425"/>
    <n v="3"/>
    <n v="7.8947368421052628"/>
    <n v="0"/>
    <n v="0"/>
    <n v="33"/>
    <n v="86.84210526315789"/>
    <n v="38"/>
  </r>
  <r>
    <s v="kpizzu1"/>
    <s v="tsscltd"/>
    <m/>
    <m/>
    <m/>
    <m/>
    <m/>
    <m/>
    <m/>
    <m/>
    <s v="No"/>
    <n v="407"/>
    <m/>
    <m/>
    <x v="0"/>
    <d v="2018-03-10T15:42:39"/>
    <s v="RT @tsscltd: The death of organic content is slow, but it is happening. One day all content will need to be sponsored to get seen - build y…"/>
    <m/>
    <m/>
    <x v="34"/>
    <m/>
    <s v="http://pbs.twimg.com/profile_images/975265331827658753/4NvKJoyl_normal.jpg"/>
    <x v="265"/>
    <s v="https://twitter.com/#!/kpizzu1/status/972497972779941888"/>
    <m/>
    <m/>
    <s v="972497972779941888"/>
    <m/>
    <b v="0"/>
    <n v="0"/>
    <s v=""/>
    <b v="0"/>
    <s v="en"/>
    <m/>
    <s v=""/>
    <b v="0"/>
    <n v="34"/>
    <s v="948554295594627074"/>
    <s v="Twitter for Android"/>
    <b v="0"/>
    <s v="948554295594627074"/>
    <s v="Tweet"/>
    <n v="0"/>
    <n v="0"/>
    <m/>
    <m/>
    <m/>
    <m/>
    <m/>
    <m/>
    <m/>
    <m/>
    <n v="2"/>
    <s v="90"/>
    <s v="90"/>
    <n v="0"/>
    <n v="0"/>
    <n v="2"/>
    <n v="7.4074074074074074"/>
    <n v="0"/>
    <n v="0"/>
    <n v="25"/>
    <n v="92.592592592592595"/>
    <n v="27"/>
  </r>
  <r>
    <s v="kpizzu1"/>
    <s v="tsscltd"/>
    <m/>
    <m/>
    <m/>
    <m/>
    <m/>
    <m/>
    <m/>
    <m/>
    <s v="No"/>
    <n v="408"/>
    <m/>
    <m/>
    <x v="0"/>
    <d v="2018-03-10T15:42:40"/>
    <s v="RT @tsscltd: 3 predictions we believe will impact your social media strategy in 2018. Brands to start engaging with B2B Influencers, dark s…"/>
    <m/>
    <m/>
    <x v="34"/>
    <m/>
    <s v="http://pbs.twimg.com/profile_images/975265331827658753/4NvKJoyl_normal.jpg"/>
    <x v="266"/>
    <s v="https://twitter.com/#!/kpizzu1/status/972497977641140225"/>
    <m/>
    <m/>
    <s v="972497977641140225"/>
    <m/>
    <b v="0"/>
    <n v="0"/>
    <s v=""/>
    <b v="0"/>
    <s v="en"/>
    <m/>
    <s v=""/>
    <b v="0"/>
    <n v="13"/>
    <s v="947907571956011010"/>
    <s v="Twitter for Android"/>
    <b v="0"/>
    <s v="947907571956011010"/>
    <s v="Tweet"/>
    <n v="0"/>
    <n v="0"/>
    <m/>
    <m/>
    <m/>
    <m/>
    <m/>
    <m/>
    <m/>
    <m/>
    <n v="2"/>
    <s v="90"/>
    <s v="90"/>
    <n v="1"/>
    <n v="4.3478260869565215"/>
    <n v="1"/>
    <n v="4.3478260869565215"/>
    <n v="0"/>
    <n v="0"/>
    <n v="21"/>
    <n v="91.304347826086953"/>
    <n v="23"/>
  </r>
  <r>
    <s v="mirkaplagon"/>
    <s v="retailmeeting"/>
    <m/>
    <m/>
    <m/>
    <m/>
    <m/>
    <m/>
    <m/>
    <m/>
    <s v="No"/>
    <n v="409"/>
    <m/>
    <m/>
    <x v="0"/>
    <d v="2018-03-10T15:48:34"/>
    <s v="Mi índice #SocialSelling #DigitalSales es de 74% ➡ https://t.co/L0wugzyb50 ¿ qué te parece, Álex @retailmeeting ?"/>
    <s v="https://www.linkedin.com/uas/login?session_redirect=%2Fsales%2Fssi&amp;fromSignIn=true&amp;trk=navigator"/>
    <s v="linkedin.com"/>
    <x v="125"/>
    <m/>
    <s v="http://pbs.twimg.com/profile_images/893500939620974592/65dg4gUK_normal.jpg"/>
    <x v="267"/>
    <s v="https://twitter.com/#!/mirkaplagon/status/972499460394766336"/>
    <m/>
    <m/>
    <s v="972499460394766336"/>
    <m/>
    <b v="0"/>
    <n v="1"/>
    <s v=""/>
    <b v="0"/>
    <s v="es"/>
    <m/>
    <s v=""/>
    <b v="0"/>
    <n v="0"/>
    <s v=""/>
    <s v="Twitter for Android"/>
    <b v="0"/>
    <s v="972499460394766336"/>
    <s v="Tweet"/>
    <n v="0"/>
    <n v="0"/>
    <m/>
    <m/>
    <m/>
    <m/>
    <m/>
    <m/>
    <m/>
    <m/>
    <n v="1"/>
    <s v="55"/>
    <s v="55"/>
    <n v="0"/>
    <n v="0"/>
    <n v="0"/>
    <n v="0"/>
    <n v="0"/>
    <n v="0"/>
    <n v="12"/>
    <n v="100"/>
    <n v="12"/>
  </r>
  <r>
    <s v="camilo_mero"/>
    <s v="digitallead"/>
    <m/>
    <m/>
    <m/>
    <m/>
    <m/>
    <m/>
    <m/>
    <m/>
    <s v="No"/>
    <n v="410"/>
    <m/>
    <m/>
    <x v="0"/>
    <d v="2018-03-10T15:51:27"/>
    <s v="RT @agsocialmedia: Research shows that 80% plus of b2b purchasing journeys start with a referral.  https://t.co/RgSH3p4bxs via @digitallead…"/>
    <s v="http://bit.ly/2FsQcs1"/>
    <s v="bit.ly"/>
    <x v="34"/>
    <m/>
    <s v="http://pbs.twimg.com/profile_images/679022176591323137/K1lZdnWJ_normal.jpg"/>
    <x v="268"/>
    <s v="https://twitter.com/#!/camilo_mero/status/972500188324618241"/>
    <m/>
    <m/>
    <s v="972500188324618241"/>
    <m/>
    <b v="0"/>
    <n v="0"/>
    <s v=""/>
    <b v="0"/>
    <s v="en"/>
    <m/>
    <s v=""/>
    <b v="0"/>
    <n v="2"/>
    <s v="972499854068011009"/>
    <s v="Twitter for Android"/>
    <b v="0"/>
    <s v="972499854068011009"/>
    <s v="Tweet"/>
    <n v="0"/>
    <n v="0"/>
    <m/>
    <m/>
    <m/>
    <m/>
    <m/>
    <m/>
    <m/>
    <m/>
    <n v="1"/>
    <s v="2"/>
    <s v="2"/>
    <n v="0"/>
    <n v="0"/>
    <n v="0"/>
    <n v="0"/>
    <n v="0"/>
    <n v="0"/>
    <n v="17"/>
    <n v="100"/>
    <n v="17"/>
  </r>
  <r>
    <s v="kamichat"/>
    <s v="kamichat"/>
    <m/>
    <m/>
    <m/>
    <m/>
    <m/>
    <m/>
    <m/>
    <m/>
    <s v="No"/>
    <n v="412"/>
    <m/>
    <m/>
    <x v="1"/>
    <d v="2018-01-04T23:10:45"/>
    <s v="Here are six ways to measure your sales from your social media efforts, and a bonus tutorial about how to set up a goal in Google Analytics. #CommunitiesThatConvert #SocialSelling https://t.co/CtG2BtBrmZ"/>
    <m/>
    <m/>
    <x v="126"/>
    <s v="https://pbs.twimg.com/media/DSu4kCdVoAAQ5-B.jpg"/>
    <s v="https://pbs.twimg.com/media/DSu4kCdVoAAQ5-B.jpg"/>
    <x v="269"/>
    <s v="https://twitter.com/#!/kamichat/status/949055529690845184"/>
    <m/>
    <m/>
    <s v="949055529690845184"/>
    <m/>
    <b v="0"/>
    <n v="63"/>
    <s v=""/>
    <b v="0"/>
    <s v="en"/>
    <m/>
    <s v=""/>
    <b v="0"/>
    <n v="47"/>
    <s v=""/>
    <s v="Twitter Web Client"/>
    <b v="0"/>
    <s v="949055529690845184"/>
    <s v="Retweet"/>
    <n v="0"/>
    <n v="0"/>
    <m/>
    <m/>
    <m/>
    <m/>
    <m/>
    <m/>
    <m/>
    <m/>
    <n v="1"/>
    <s v="89"/>
    <s v="89"/>
    <n v="1"/>
    <n v="3.4482758620689653"/>
    <n v="0"/>
    <n v="0"/>
    <n v="0"/>
    <n v="0"/>
    <n v="28"/>
    <n v="96.551724137931032"/>
    <n v="29"/>
  </r>
  <r>
    <s v="dermasolve"/>
    <s v="kamichat"/>
    <m/>
    <m/>
    <m/>
    <m/>
    <m/>
    <m/>
    <m/>
    <m/>
    <s v="No"/>
    <n v="413"/>
    <m/>
    <m/>
    <x v="0"/>
    <d v="2018-03-10T15:59:22"/>
    <s v="RT @kamichat: Here are six ways to measure your sales from your social media efforts, and a bonus tutorial about how to set up a goal in Go…"/>
    <m/>
    <m/>
    <x v="34"/>
    <m/>
    <s v="http://pbs.twimg.com/profile_images/974733917180719105/phrf8Rp9_normal.jpg"/>
    <x v="270"/>
    <s v="https://twitter.com/#!/dermasolve/status/972502181701185537"/>
    <m/>
    <m/>
    <s v="972502181701185537"/>
    <m/>
    <b v="0"/>
    <n v="0"/>
    <s v=""/>
    <b v="0"/>
    <s v="en"/>
    <m/>
    <s v=""/>
    <b v="0"/>
    <n v="47"/>
    <s v="949055529690845184"/>
    <s v="Twitter Web Client"/>
    <b v="0"/>
    <s v="949055529690845184"/>
    <s v="Tweet"/>
    <n v="0"/>
    <n v="0"/>
    <m/>
    <m/>
    <m/>
    <m/>
    <m/>
    <m/>
    <m/>
    <m/>
    <n v="1"/>
    <s v="89"/>
    <s v="89"/>
    <n v="1"/>
    <n v="3.5714285714285716"/>
    <n v="0"/>
    <n v="0"/>
    <n v="0"/>
    <n v="0"/>
    <n v="27"/>
    <n v="96.428571428571431"/>
    <n v="28"/>
  </r>
  <r>
    <s v="bloggerspress7"/>
    <s v="thinkdigitalltd"/>
    <m/>
    <m/>
    <m/>
    <m/>
    <m/>
    <m/>
    <m/>
    <m/>
    <s v="No"/>
    <n v="414"/>
    <m/>
    <m/>
    <x v="0"/>
    <d v="2018-03-10T16:00:44"/>
    <s v="RT @ThinkDigitalLtd: Motivation is everything and this motivated me! #DigitalMarketing #DigitalTransformation #business #socialmedia #Socia…"/>
    <m/>
    <m/>
    <x v="127"/>
    <m/>
    <s v="http://pbs.twimg.com/profile_images/748444194046345216/5WnLB21o_normal.jpg"/>
    <x v="271"/>
    <s v="https://twitter.com/#!/bloggerspress7/status/972502525118238720"/>
    <m/>
    <m/>
    <s v="972502525118238720"/>
    <m/>
    <b v="0"/>
    <n v="0"/>
    <s v=""/>
    <b v="0"/>
    <s v="en"/>
    <m/>
    <s v=""/>
    <b v="0"/>
    <n v="0"/>
    <s v="972454550501253121"/>
    <s v="Twitter for Android"/>
    <b v="0"/>
    <s v="972454550501253121"/>
    <s v="Tweet"/>
    <n v="0"/>
    <n v="0"/>
    <m/>
    <m/>
    <m/>
    <m/>
    <m/>
    <m/>
    <m/>
    <m/>
    <n v="1"/>
    <s v="5"/>
    <s v="5"/>
    <n v="1"/>
    <n v="7.1428571428571432"/>
    <n v="0"/>
    <n v="0"/>
    <n v="0"/>
    <n v="0"/>
    <n v="13"/>
    <n v="92.857142857142861"/>
    <n v="14"/>
  </r>
  <r>
    <s v="st3ph3n6"/>
    <s v="timothy_hughes"/>
    <m/>
    <m/>
    <m/>
    <m/>
    <m/>
    <m/>
    <m/>
    <m/>
    <s v="No"/>
    <n v="415"/>
    <m/>
    <m/>
    <x v="0"/>
    <d v="2018-03-10T16:04:21"/>
    <s v="RT @Timothy_Hughes: We are Humbled that CEO @timothy_hughes is 13th Globally - Digital Transformation: Top 100 Influencers, Brands and Publ…"/>
    <m/>
    <m/>
    <x v="34"/>
    <m/>
    <s v="http://pbs.twimg.com/profile_images/736583781503664130/_HYspSSz_normal.jpg"/>
    <x v="272"/>
    <s v="https://twitter.com/#!/st3ph3n6/status/972503435412213762"/>
    <m/>
    <m/>
    <s v="972503435412213762"/>
    <m/>
    <b v="0"/>
    <n v="0"/>
    <s v=""/>
    <b v="0"/>
    <s v="en"/>
    <m/>
    <s v=""/>
    <b v="0"/>
    <n v="3"/>
    <s v="972491524662616064"/>
    <s v="Twitter for iPhone"/>
    <b v="0"/>
    <s v="972491524662616064"/>
    <s v="Tweet"/>
    <n v="0"/>
    <n v="0"/>
    <m/>
    <m/>
    <m/>
    <m/>
    <m/>
    <m/>
    <m/>
    <m/>
    <n v="1"/>
    <s v="2"/>
    <s v="2"/>
    <n v="1"/>
    <n v="5.2631578947368425"/>
    <n v="0"/>
    <n v="0"/>
    <n v="0"/>
    <n v="0"/>
    <n v="18"/>
    <n v="94.736842105263165"/>
    <n v="19"/>
  </r>
  <r>
    <s v="366degrees"/>
    <s v="salesforc"/>
    <m/>
    <m/>
    <m/>
    <m/>
    <m/>
    <m/>
    <m/>
    <m/>
    <s v="No"/>
    <n v="416"/>
    <m/>
    <m/>
    <x v="0"/>
    <d v="2018-03-10T16:12:00"/>
    <s v="RT @Jon_Ferrara: VentueBeat NEWS - @Nimble Launches Contact Manager to Simplify Relationship Management for @Office365, @GSuite, @Salesforc…"/>
    <m/>
    <m/>
    <x v="34"/>
    <m/>
    <s v="http://pbs.twimg.com/profile_images/938179777604677634/kuDnl0PS_normal.jpg"/>
    <x v="273"/>
    <s v="https://twitter.com/#!/366degrees/status/972505360425766912"/>
    <m/>
    <m/>
    <s v="972505360425766912"/>
    <m/>
    <b v="0"/>
    <n v="0"/>
    <s v=""/>
    <b v="0"/>
    <s v="en"/>
    <m/>
    <s v=""/>
    <b v="0"/>
    <n v="10"/>
    <s v="928299501919408130"/>
    <s v="Twitter for Android"/>
    <b v="0"/>
    <s v="928299501919408130"/>
    <s v="Tweet"/>
    <n v="0"/>
    <n v="0"/>
    <m/>
    <m/>
    <m/>
    <m/>
    <m/>
    <m/>
    <m/>
    <m/>
    <n v="1"/>
    <s v="9"/>
    <s v="9"/>
    <m/>
    <m/>
    <m/>
    <m/>
    <m/>
    <m/>
    <m/>
    <m/>
    <m/>
  </r>
  <r>
    <s v="tanugulati79"/>
    <s v="digitalleadersa"/>
    <m/>
    <m/>
    <m/>
    <m/>
    <m/>
    <m/>
    <m/>
    <m/>
    <s v="No"/>
    <n v="421"/>
    <m/>
    <m/>
    <x v="0"/>
    <d v="2018-03-10T16:12:55"/>
    <s v="RT @agsocialmedia: How to Minimise Rejection in Sales - Organise!  https://t.co/4wxfQWDoyK by @Timothy_Hughes via @DigitalLeadersA #socials…"/>
    <s v="http://www.social-experts.net/dont-be-outsold"/>
    <s v="social-experts.net"/>
    <x v="34"/>
    <m/>
    <s v="http://pbs.twimg.com/profile_images/854830118497386496/8LxGpCla_normal.jpg"/>
    <x v="274"/>
    <s v="https://twitter.com/#!/tanugulati79/status/972505589258469376"/>
    <m/>
    <m/>
    <s v="972505589258469376"/>
    <m/>
    <b v="0"/>
    <n v="0"/>
    <s v=""/>
    <b v="0"/>
    <s v="en"/>
    <m/>
    <s v=""/>
    <b v="0"/>
    <n v="1"/>
    <s v="972399679374790657"/>
    <s v="Twitter for iPhone"/>
    <b v="0"/>
    <s v="972399679374790657"/>
    <s v="Tweet"/>
    <n v="0"/>
    <n v="0"/>
    <m/>
    <m/>
    <m/>
    <m/>
    <m/>
    <m/>
    <m/>
    <m/>
    <n v="1"/>
    <s v="2"/>
    <s v="2"/>
    <m/>
    <m/>
    <m/>
    <m/>
    <m/>
    <m/>
    <m/>
    <m/>
    <m/>
  </r>
  <r>
    <s v="tanugulati79"/>
    <s v="dig"/>
    <m/>
    <m/>
    <m/>
    <m/>
    <m/>
    <m/>
    <m/>
    <m/>
    <s v="No"/>
    <n v="424"/>
    <m/>
    <m/>
    <x v="0"/>
    <d v="2018-03-10T16:13:00"/>
    <s v="RT @agsocialmedia: Don’t Get “Out Sold” How to Remain Continually on Top of Your Sales  https://t.co/4wxfQWDoyK by @Timothy_Hughes via @Dig…"/>
    <s v="http://www.social-experts.net/dont-be-outsold"/>
    <s v="social-experts.net"/>
    <x v="34"/>
    <m/>
    <s v="http://pbs.twimg.com/profile_images/854830118497386496/8LxGpCla_normal.jpg"/>
    <x v="275"/>
    <s v="https://twitter.com/#!/tanugulati79/status/972505612566151170"/>
    <m/>
    <m/>
    <s v="972505612566151170"/>
    <m/>
    <b v="0"/>
    <n v="0"/>
    <s v=""/>
    <b v="0"/>
    <s v="en"/>
    <m/>
    <s v=""/>
    <b v="0"/>
    <n v="1"/>
    <s v="972415546770837505"/>
    <s v="Twitter for iPhone"/>
    <b v="0"/>
    <s v="972415546770837505"/>
    <s v="Tweet"/>
    <n v="0"/>
    <n v="0"/>
    <m/>
    <m/>
    <m/>
    <m/>
    <m/>
    <m/>
    <m/>
    <m/>
    <n v="1"/>
    <s v="2"/>
    <s v="2"/>
    <n v="1"/>
    <n v="5"/>
    <n v="0"/>
    <n v="0"/>
    <n v="0"/>
    <n v="0"/>
    <n v="19"/>
    <n v="95"/>
    <n v="20"/>
  </r>
  <r>
    <s v="tanugulati79"/>
    <s v="digitallead"/>
    <m/>
    <m/>
    <m/>
    <m/>
    <m/>
    <m/>
    <m/>
    <m/>
    <s v="No"/>
    <n v="427"/>
    <m/>
    <m/>
    <x v="0"/>
    <d v="2018-03-10T16:13:31"/>
    <s v="RT @agsocialmedia: Research shows that 80% plus of b2b purchasing journeys start with a referral.  https://t.co/RgSH3p4bxs via @digitallead…"/>
    <s v="http://bit.ly/2FsQcs1"/>
    <s v="bit.ly"/>
    <x v="34"/>
    <m/>
    <s v="http://pbs.twimg.com/profile_images/854830118497386496/8LxGpCla_normal.jpg"/>
    <x v="276"/>
    <s v="https://twitter.com/#!/tanugulati79/status/972505741155213312"/>
    <m/>
    <m/>
    <s v="972505741155213312"/>
    <m/>
    <b v="0"/>
    <n v="0"/>
    <s v=""/>
    <b v="0"/>
    <s v="en"/>
    <m/>
    <s v=""/>
    <b v="0"/>
    <n v="2"/>
    <s v="972499854068011009"/>
    <s v="Twitter for iPhone"/>
    <b v="0"/>
    <s v="972499854068011009"/>
    <s v="Tweet"/>
    <n v="0"/>
    <n v="0"/>
    <m/>
    <m/>
    <m/>
    <m/>
    <m/>
    <m/>
    <m/>
    <m/>
    <n v="1"/>
    <s v="2"/>
    <s v="2"/>
    <m/>
    <m/>
    <m/>
    <m/>
    <m/>
    <m/>
    <m/>
    <m/>
    <m/>
  </r>
  <r>
    <s v="tanugulati79"/>
    <s v="alexander_low"/>
    <m/>
    <m/>
    <m/>
    <m/>
    <m/>
    <m/>
    <m/>
    <m/>
    <s v="No"/>
    <n v="429"/>
    <m/>
    <m/>
    <x v="0"/>
    <d v="2018-03-10T16:13:51"/>
    <s v="RT @agsocialmedia: Cold Callers Unite! https://t.co/LnBQrnqC5Y By @alexander_low #socialselling #digitalselling #digitalmarketing #coldcall…"/>
    <s v="http://bit.ly/2oWXcap"/>
    <s v="bit.ly"/>
    <x v="128"/>
    <m/>
    <s v="http://pbs.twimg.com/profile_images/854830118497386496/8LxGpCla_normal.jpg"/>
    <x v="277"/>
    <s v="https://twitter.com/#!/tanugulati79/status/972505825330708481"/>
    <m/>
    <m/>
    <s v="972505825330708481"/>
    <m/>
    <b v="0"/>
    <n v="0"/>
    <s v=""/>
    <b v="0"/>
    <s v="en"/>
    <m/>
    <s v=""/>
    <b v="0"/>
    <n v="2"/>
    <s v="972428372176506881"/>
    <s v="Twitter for iPhone"/>
    <b v="0"/>
    <s v="972428372176506881"/>
    <s v="Tweet"/>
    <n v="0"/>
    <n v="0"/>
    <m/>
    <m/>
    <m/>
    <m/>
    <m/>
    <m/>
    <m/>
    <m/>
    <n v="1"/>
    <s v="2"/>
    <s v="2"/>
    <m/>
    <m/>
    <m/>
    <m/>
    <m/>
    <m/>
    <m/>
    <m/>
    <m/>
  </r>
  <r>
    <s v="tanugulati79"/>
    <s v="timothy_hughes"/>
    <m/>
    <m/>
    <m/>
    <m/>
    <m/>
    <m/>
    <m/>
    <m/>
    <s v="No"/>
    <n v="431"/>
    <m/>
    <m/>
    <x v="0"/>
    <d v="2018-03-10T16:13:56"/>
    <s v="RT @Timothy_Hughes: Optimising Customer Experience Though Being a Social Organisation (via Passle) by @Timothy_Hughes https://t.co/UVlf0Nmx…"/>
    <m/>
    <m/>
    <x v="34"/>
    <m/>
    <s v="http://pbs.twimg.com/profile_images/854830118497386496/8LxGpCla_normal.jpg"/>
    <x v="278"/>
    <s v="https://twitter.com/#!/tanugulati79/status/972505846851645440"/>
    <m/>
    <m/>
    <s v="972505846851645440"/>
    <m/>
    <b v="0"/>
    <n v="0"/>
    <s v=""/>
    <b v="0"/>
    <s v="en"/>
    <m/>
    <s v=""/>
    <b v="0"/>
    <n v="8"/>
    <s v="972458845791576064"/>
    <s v="Twitter for iPhone"/>
    <b v="0"/>
    <s v="972458845791576064"/>
    <s v="Tweet"/>
    <n v="0"/>
    <n v="0"/>
    <m/>
    <m/>
    <m/>
    <m/>
    <m/>
    <m/>
    <m/>
    <m/>
    <n v="3"/>
    <s v="2"/>
    <s v="2"/>
    <n v="0"/>
    <n v="0"/>
    <n v="0"/>
    <n v="0"/>
    <n v="0"/>
    <n v="0"/>
    <n v="14"/>
    <n v="100"/>
    <n v="14"/>
  </r>
  <r>
    <s v="xavier_assoc"/>
    <s v="xavier_assoc"/>
    <m/>
    <m/>
    <m/>
    <m/>
    <m/>
    <m/>
    <m/>
    <m/>
    <s v="No"/>
    <n v="432"/>
    <m/>
    <m/>
    <x v="1"/>
    <d v="2018-03-10T16:19:07"/>
    <s v="5 Tips To Help Your Marketing Stand Out https://t.co/qJEnAUbZu8 / #Marketing #CMO #Inbound #SocialSelling _x000a__x000a_#AskXavier #business #strategy #marketing #toronto #canada https://t.co/9Pz8AlUzfx"/>
    <s v="http://bit.ly/2D8GpFj http://bit.ly/2FsRGlZ"/>
    <s v="bit.ly bit.ly"/>
    <x v="129"/>
    <m/>
    <s v="http://pbs.twimg.com/profile_images/872123273991131136/jd7Sjj_6_normal.jpg"/>
    <x v="279"/>
    <s v="https://twitter.com/#!/xavier_assoc/status/972507148738580480"/>
    <m/>
    <m/>
    <s v="972507148738580480"/>
    <m/>
    <b v="0"/>
    <n v="1"/>
    <s v=""/>
    <b v="0"/>
    <s v="en"/>
    <m/>
    <s v=""/>
    <b v="0"/>
    <n v="0"/>
    <s v=""/>
    <s v="Buffer"/>
    <b v="0"/>
    <s v="972507148738580480"/>
    <s v="Tweet"/>
    <n v="0"/>
    <n v="0"/>
    <m/>
    <m/>
    <m/>
    <m/>
    <m/>
    <m/>
    <m/>
    <m/>
    <n v="1"/>
    <s v="1"/>
    <s v="1"/>
    <n v="0"/>
    <n v="0"/>
    <n v="0"/>
    <n v="0"/>
    <n v="0"/>
    <n v="0"/>
    <n v="18"/>
    <n v="100"/>
    <n v="18"/>
  </r>
  <r>
    <s v="strongstrivesoc"/>
    <s v="nealschaffer"/>
    <m/>
    <m/>
    <m/>
    <m/>
    <m/>
    <m/>
    <m/>
    <m/>
    <s v="No"/>
    <n v="433"/>
    <m/>
    <m/>
    <x v="0"/>
    <d v="2018-03-10T16:34:17"/>
    <s v="RT @NealSchaffer: #SocialSelling: Three Reasons It's Good for #Business and Four Steps to Get You Started https://t.co/NGINW7dVL4 https://t…"/>
    <s v="http://msocial.bz/2FpsQrg"/>
    <s v="msocial.bz"/>
    <x v="130"/>
    <m/>
    <s v="http://pbs.twimg.com/profile_images/889671135922540544/4CXMcTSu_normal.jpg"/>
    <x v="280"/>
    <s v="https://twitter.com/#!/strongstrivesoc/status/972510965148323842"/>
    <m/>
    <m/>
    <s v="972510965148323842"/>
    <m/>
    <b v="0"/>
    <n v="0"/>
    <s v=""/>
    <b v="0"/>
    <s v="en"/>
    <m/>
    <s v=""/>
    <b v="0"/>
    <n v="6"/>
    <s v="972152057896382464"/>
    <s v="Twitter for iPhone"/>
    <b v="0"/>
    <s v="972152057896382464"/>
    <s v="Tweet"/>
    <n v="0"/>
    <n v="0"/>
    <m/>
    <m/>
    <m/>
    <m/>
    <m/>
    <m/>
    <m/>
    <m/>
    <n v="1"/>
    <s v="10"/>
    <s v="10"/>
    <n v="1"/>
    <n v="6.25"/>
    <n v="0"/>
    <n v="0"/>
    <n v="0"/>
    <n v="0"/>
    <n v="15"/>
    <n v="93.75"/>
    <n v="16"/>
  </r>
  <r>
    <s v="mvidalt"/>
    <s v="mvidalt"/>
    <m/>
    <m/>
    <m/>
    <m/>
    <m/>
    <m/>
    <m/>
    <m/>
    <s v="No"/>
    <n v="434"/>
    <m/>
    <m/>
    <x v="1"/>
    <d v="2018-03-09T08:00:37"/>
    <s v="Los colores diferencian a las marcas, provocan #emociones y se les asocian a significados. _x000a_No tengo ningún dato para contrastarlo pero según el #estudio impact color of #marketing , el color puede llegar a determinar hasta un 90% nuestras #decisiones de #compra . _x000a_#socialselling https://t.co/Cx6qRsRTvD"/>
    <m/>
    <m/>
    <x v="131"/>
    <s v="https://pbs.twimg.com/media/DX1OaT7W0AAp6pX.jpg"/>
    <s v="https://pbs.twimg.com/media/DX1OaT7W0AAp6pX.jpg"/>
    <x v="281"/>
    <s v="https://twitter.com/#!/mvidalt/status/972019312096632832"/>
    <m/>
    <m/>
    <s v="972019312096632832"/>
    <m/>
    <b v="0"/>
    <n v="2"/>
    <s v=""/>
    <b v="0"/>
    <s v="es"/>
    <m/>
    <s v=""/>
    <b v="0"/>
    <n v="1"/>
    <s v=""/>
    <s v="Hootsuite"/>
    <b v="0"/>
    <s v="972019312096632832"/>
    <s v="Retweet"/>
    <n v="0"/>
    <n v="0"/>
    <m/>
    <m/>
    <m/>
    <m/>
    <m/>
    <m/>
    <m/>
    <m/>
    <n v="1"/>
    <s v="88"/>
    <s v="88"/>
    <n v="0"/>
    <n v="0"/>
    <n v="0"/>
    <n v="0"/>
    <n v="0"/>
    <n v="0"/>
    <n v="42"/>
    <n v="100"/>
    <n v="42"/>
  </r>
  <r>
    <s v="edve_es"/>
    <s v="mvidalt"/>
    <m/>
    <m/>
    <m/>
    <m/>
    <m/>
    <m/>
    <m/>
    <m/>
    <s v="No"/>
    <n v="435"/>
    <m/>
    <m/>
    <x v="0"/>
    <d v="2018-03-11T15:21:40"/>
    <s v="RT @mvidalt: Los colores diferencian a las marcas, provocan #emociones y se les asocian a significados. _x000a_No tengo ningún dato para contrast…"/>
    <m/>
    <m/>
    <x v="132"/>
    <m/>
    <s v="http://pbs.twimg.com/profile_images/915913842428923905/Zjla_9O6_normal.jpg"/>
    <x v="282"/>
    <s v="https://twitter.com/#!/edve_es/status/972855078636916738"/>
    <m/>
    <m/>
    <s v="972855078636916738"/>
    <m/>
    <b v="0"/>
    <n v="0"/>
    <s v=""/>
    <b v="0"/>
    <s v="es"/>
    <m/>
    <s v=""/>
    <b v="0"/>
    <n v="1"/>
    <s v="972019312096632832"/>
    <s v="Twitter for iPhone"/>
    <b v="0"/>
    <s v="972019312096632832"/>
    <s v="Tweet"/>
    <n v="0"/>
    <n v="0"/>
    <m/>
    <m/>
    <m/>
    <m/>
    <m/>
    <m/>
    <m/>
    <m/>
    <n v="1"/>
    <s v="88"/>
    <s v="88"/>
    <n v="0"/>
    <n v="0"/>
    <n v="0"/>
    <n v="0"/>
    <n v="0"/>
    <n v="0"/>
    <n v="22"/>
    <n v="100"/>
    <n v="22"/>
  </r>
  <r>
    <s v="ssxman2"/>
    <s v="cstorenews_"/>
    <m/>
    <m/>
    <m/>
    <m/>
    <m/>
    <m/>
    <m/>
    <m/>
    <s v="No"/>
    <n v="437"/>
    <m/>
    <m/>
    <x v="0"/>
    <d v="2018-03-10T16:35:02"/>
    <s v="RT @CStoreNews_: #Smartphones  #Smartphones.  A record 1.2 trillion #digital photos last year — thanks to the rise of #smartphones and #Soc…"/>
    <m/>
    <m/>
    <x v="133"/>
    <m/>
    <s v="http://pbs.twimg.com/profile_images/957691963112861697/pbbrNfij_normal.jpg"/>
    <x v="283"/>
    <s v="https://twitter.com/#!/ssxman2/status/972511154059841536"/>
    <m/>
    <m/>
    <s v="972511154059841536"/>
    <m/>
    <b v="0"/>
    <n v="0"/>
    <s v=""/>
    <b v="0"/>
    <s v="en"/>
    <m/>
    <s v=""/>
    <b v="0"/>
    <n v="9"/>
    <s v="972344585061109760"/>
    <s v="Twitter for Android"/>
    <b v="0"/>
    <s v="972344585061109760"/>
    <s v="Tweet"/>
    <n v="0"/>
    <n v="0"/>
    <m/>
    <m/>
    <m/>
    <m/>
    <m/>
    <m/>
    <m/>
    <m/>
    <n v="1"/>
    <s v="2"/>
    <s v="28"/>
    <n v="0"/>
    <n v="0"/>
    <n v="0"/>
    <n v="0"/>
    <n v="0"/>
    <n v="0"/>
    <n v="21"/>
    <n v="100"/>
    <n v="21"/>
  </r>
  <r>
    <s v="ssxman2"/>
    <s v="digitalleadersa"/>
    <m/>
    <m/>
    <m/>
    <m/>
    <m/>
    <m/>
    <m/>
    <m/>
    <s v="No"/>
    <n v="438"/>
    <m/>
    <m/>
    <x v="0"/>
    <d v="2018-03-11T15:26:03"/>
    <s v="RT @imoyse: Who is getting away being the biggest bully on twitter?  https://t.co/wCVCxkj9W1 @DigitalLeadersA #socialselling"/>
    <s v="http://klou.tt/15hb609tjkjfw"/>
    <s v="klou.tt"/>
    <x v="0"/>
    <m/>
    <s v="http://pbs.twimg.com/profile_images/957691963112861697/pbbrNfij_normal.jpg"/>
    <x v="284"/>
    <s v="https://twitter.com/#!/ssxman2/status/972856182565154816"/>
    <m/>
    <m/>
    <s v="972856182565154816"/>
    <m/>
    <b v="0"/>
    <n v="0"/>
    <s v=""/>
    <b v="0"/>
    <s v="en"/>
    <m/>
    <s v=""/>
    <b v="0"/>
    <n v="0"/>
    <s v="972785491966750720"/>
    <s v="Twitter for Android"/>
    <b v="0"/>
    <s v="972785491966750720"/>
    <s v="Tweet"/>
    <n v="0"/>
    <n v="0"/>
    <m/>
    <m/>
    <m/>
    <m/>
    <m/>
    <m/>
    <m/>
    <m/>
    <n v="1"/>
    <s v="2"/>
    <s v="2"/>
    <m/>
    <m/>
    <m/>
    <m/>
    <m/>
    <m/>
    <m/>
    <m/>
    <m/>
  </r>
  <r>
    <s v="digitalmkterne"/>
    <s v="mikeschiemer"/>
    <m/>
    <m/>
    <m/>
    <m/>
    <m/>
    <m/>
    <m/>
    <m/>
    <s v="No"/>
    <n v="440"/>
    <m/>
    <m/>
    <x v="0"/>
    <d v="2018-03-11T15:25:29"/>
    <s v="RT @MikeSchiemer: 5 Tips To Optimize Your E-Commerce Store https://t.co/72EPK1HJjZ / #CX #Ecommerce #Retail #SocialSelling #UX https://t.co…"/>
    <s v="http://www.myfrugalbusiness.com/2017/08/jazz-up-ecommerce-store-boost-sales-digital-retail.html"/>
    <s v="myfrugalbusiness.com"/>
    <x v="134"/>
    <m/>
    <s v="http://pbs.twimg.com/profile_images/635224559868706816/FRMSais4_normal.jpg"/>
    <x v="285"/>
    <s v="https://twitter.com/#!/digitalmkterne/status/972856039052849152"/>
    <m/>
    <m/>
    <s v="972856039052849152"/>
    <m/>
    <b v="0"/>
    <n v="0"/>
    <s v=""/>
    <b v="0"/>
    <s v="en"/>
    <m/>
    <s v=""/>
    <b v="0"/>
    <n v="4"/>
    <s v="972849724599554048"/>
    <s v="Twitter for iPhone"/>
    <b v="0"/>
    <s v="972849724599554048"/>
    <s v="Tweet"/>
    <n v="0"/>
    <n v="0"/>
    <m/>
    <m/>
    <m/>
    <m/>
    <m/>
    <m/>
    <m/>
    <m/>
    <n v="8"/>
    <s v="6"/>
    <s v="6"/>
    <n v="0"/>
    <n v="0"/>
    <n v="0"/>
    <n v="0"/>
    <n v="0"/>
    <n v="0"/>
    <n v="15"/>
    <n v="100"/>
    <n v="15"/>
  </r>
  <r>
    <s v="digitalmkterne"/>
    <s v="mikeschiemer"/>
    <m/>
    <m/>
    <m/>
    <m/>
    <m/>
    <m/>
    <m/>
    <m/>
    <s v="No"/>
    <n v="441"/>
    <m/>
    <m/>
    <x v="0"/>
    <d v="2018-03-11T15:25:31"/>
    <s v="RT @MikeSchiemer: 7 Tips To Grow Your Digital Marketing https://t.co/Wg65h7tqYS / #SEO #SMM #DigitalMarketing #SocialSelling https://t.co/n…"/>
    <s v="http://www.myfrugalbusiness.com/2017/10/launch-digital-marketing-social-space.html"/>
    <s v="myfrugalbusiness.com"/>
    <x v="135"/>
    <m/>
    <s v="http://pbs.twimg.com/profile_images/635224559868706816/FRMSais4_normal.jpg"/>
    <x v="286"/>
    <s v="https://twitter.com/#!/digitalmkterne/status/972856050117435392"/>
    <m/>
    <m/>
    <s v="972856050117435392"/>
    <m/>
    <b v="0"/>
    <n v="0"/>
    <s v=""/>
    <b v="0"/>
    <s v="en"/>
    <m/>
    <s v=""/>
    <b v="0"/>
    <n v="5"/>
    <s v="972834639596355584"/>
    <s v="Twitter for iPhone"/>
    <b v="0"/>
    <s v="972834639596355584"/>
    <s v="Tweet"/>
    <n v="0"/>
    <n v="0"/>
    <m/>
    <m/>
    <m/>
    <m/>
    <m/>
    <m/>
    <m/>
    <m/>
    <n v="8"/>
    <s v="6"/>
    <s v="6"/>
    <n v="0"/>
    <n v="0"/>
    <n v="0"/>
    <n v="0"/>
    <n v="0"/>
    <n v="0"/>
    <n v="13"/>
    <n v="100"/>
    <n v="13"/>
  </r>
  <r>
    <s v="digitalmkterne"/>
    <s v="mikeschiemer"/>
    <m/>
    <m/>
    <m/>
    <m/>
    <m/>
    <m/>
    <m/>
    <m/>
    <s v="No"/>
    <n v="442"/>
    <m/>
    <m/>
    <x v="0"/>
    <d v="2018-03-11T15:25:34"/>
    <s v="RT @MikeSchiemer: The Importance Of Sales Lead Gen https://t.co/mLC1Uwq8o4 / #Sales #Selling #SocialSelling #SMM https://t.co/zd7OEOxe7u"/>
    <s v="http://www.myfrugalbusiness.com/2017/04/importance-lead-generation-modern-business-prospects.html"/>
    <s v="myfrugalbusiness.com"/>
    <x v="86"/>
    <s v="https://pbs.twimg.com/media/DHxpY8YVYAA65qk.jpg"/>
    <s v="https://pbs.twimg.com/media/DHxpY8YVYAA65qk.jpg"/>
    <x v="287"/>
    <s v="https://twitter.com/#!/digitalmkterne/status/972856061836320773"/>
    <m/>
    <m/>
    <s v="972856061836320773"/>
    <m/>
    <b v="0"/>
    <n v="0"/>
    <s v=""/>
    <b v="0"/>
    <s v="en"/>
    <m/>
    <s v=""/>
    <b v="0"/>
    <n v="3"/>
    <s v="972819439556186112"/>
    <s v="Twitter for iPhone"/>
    <b v="0"/>
    <s v="972819439556186112"/>
    <s v="Tweet"/>
    <n v="0"/>
    <n v="0"/>
    <m/>
    <m/>
    <m/>
    <m/>
    <m/>
    <m/>
    <m/>
    <m/>
    <n v="8"/>
    <s v="6"/>
    <s v="6"/>
    <n v="1"/>
    <n v="8.3333333333333339"/>
    <n v="0"/>
    <n v="0"/>
    <n v="0"/>
    <n v="0"/>
    <n v="11"/>
    <n v="91.666666666666671"/>
    <n v="12"/>
  </r>
  <r>
    <s v="digitalmkterne"/>
    <s v="mikeschiemer"/>
    <m/>
    <m/>
    <m/>
    <m/>
    <m/>
    <m/>
    <m/>
    <m/>
    <s v="No"/>
    <n v="443"/>
    <m/>
    <m/>
    <x v="0"/>
    <d v="2018-03-11T15:25:44"/>
    <s v="RT @MikeSchiemer: 11 Digital Marketing Management Mistakes To Minimize https://t.co/cE1gXzpCzl / #DigitalMarketing #Marketing #SocialMedia…"/>
    <s v="http://www.myfrugalbusiness.com/2017/12/digital-marketing-management-mistakes-minimize.html"/>
    <s v="myfrugalbusiness.com"/>
    <x v="136"/>
    <m/>
    <s v="http://pbs.twimg.com/profile_images/635224559868706816/FRMSais4_normal.jpg"/>
    <x v="288"/>
    <s v="https://twitter.com/#!/digitalmkterne/status/972856103787810821"/>
    <m/>
    <m/>
    <s v="972856103787810821"/>
    <m/>
    <b v="0"/>
    <n v="0"/>
    <s v=""/>
    <b v="0"/>
    <s v="en"/>
    <m/>
    <s v=""/>
    <b v="0"/>
    <n v="3"/>
    <s v="972698707073359872"/>
    <s v="Twitter for iPhone"/>
    <b v="0"/>
    <s v="972698707073359872"/>
    <s v="Tweet"/>
    <n v="0"/>
    <n v="0"/>
    <m/>
    <m/>
    <m/>
    <m/>
    <m/>
    <m/>
    <m/>
    <m/>
    <n v="8"/>
    <s v="6"/>
    <s v="6"/>
    <n v="0"/>
    <n v="0"/>
    <n v="1"/>
    <n v="8.3333333333333339"/>
    <n v="0"/>
    <n v="0"/>
    <n v="11"/>
    <n v="91.666666666666671"/>
    <n v="12"/>
  </r>
  <r>
    <s v="digitalmkterne"/>
    <s v="mikeschiemer"/>
    <m/>
    <m/>
    <m/>
    <m/>
    <m/>
    <m/>
    <m/>
    <m/>
    <s v="No"/>
    <n v="444"/>
    <m/>
    <m/>
    <x v="0"/>
    <d v="2018-03-11T15:25:56"/>
    <s v="RT @MikeSchiemer: Seven Savvy Snapchat Social Selling Suggestions https://t.co/26x0VJrtEf / #Snapchat #SMM #CMO #SocialSelling https://t.co…"/>
    <s v="http://www.myfrugalbusiness.com/2016/12/savvy-snapchat-social-selling-suggestions.html"/>
    <s v="myfrugalbusiness.com"/>
    <x v="137"/>
    <m/>
    <s v="http://pbs.twimg.com/profile_images/635224559868706816/FRMSais4_normal.jpg"/>
    <x v="289"/>
    <s v="https://twitter.com/#!/digitalmkterne/status/972856153930596354"/>
    <m/>
    <m/>
    <s v="972856153930596354"/>
    <m/>
    <b v="0"/>
    <n v="0"/>
    <s v=""/>
    <b v="0"/>
    <s v="en"/>
    <m/>
    <s v=""/>
    <b v="0"/>
    <n v="5"/>
    <s v="972638393745203202"/>
    <s v="Twitter for iPhone"/>
    <b v="0"/>
    <s v="972638393745203202"/>
    <s v="Tweet"/>
    <n v="0"/>
    <n v="0"/>
    <m/>
    <m/>
    <m/>
    <m/>
    <m/>
    <m/>
    <m/>
    <m/>
    <n v="8"/>
    <s v="6"/>
    <s v="6"/>
    <n v="1"/>
    <n v="8.3333333333333339"/>
    <n v="0"/>
    <n v="0"/>
    <n v="0"/>
    <n v="0"/>
    <n v="11"/>
    <n v="91.666666666666671"/>
    <n v="12"/>
  </r>
  <r>
    <s v="digitalmkterne"/>
    <s v="mikeschiemer"/>
    <m/>
    <m/>
    <m/>
    <m/>
    <m/>
    <m/>
    <m/>
    <m/>
    <s v="No"/>
    <n v="445"/>
    <m/>
    <m/>
    <x v="0"/>
    <d v="2018-03-11T15:26:02"/>
    <s v="RT @MikeSchiemer: 5 Effective Digital Marketing Methods https://t.co/oCkluZ0GWl / #DigitalMarketing #Marketing #SocialMedia #SocialSelling…"/>
    <s v="http://www.myfrugalbusiness.com/2018/01/effective-digital-marketing-techniques.html"/>
    <s v="myfrugalbusiness.com"/>
    <x v="138"/>
    <m/>
    <s v="http://pbs.twimg.com/profile_images/635224559868706816/FRMSais4_normal.jpg"/>
    <x v="290"/>
    <s v="https://twitter.com/#!/digitalmkterne/status/972856178588909575"/>
    <m/>
    <m/>
    <s v="972856178588909575"/>
    <m/>
    <b v="0"/>
    <n v="0"/>
    <s v=""/>
    <b v="0"/>
    <s v="tl"/>
    <m/>
    <s v=""/>
    <b v="0"/>
    <n v="5"/>
    <s v="972593040400568321"/>
    <s v="Twitter for iPhone"/>
    <b v="0"/>
    <s v="972593040400568321"/>
    <s v="Tweet"/>
    <n v="0"/>
    <n v="0"/>
    <m/>
    <m/>
    <m/>
    <m/>
    <m/>
    <m/>
    <m/>
    <m/>
    <n v="8"/>
    <s v="6"/>
    <s v="6"/>
    <n v="1"/>
    <n v="9.0909090909090917"/>
    <n v="0"/>
    <n v="0"/>
    <n v="0"/>
    <n v="0"/>
    <n v="10"/>
    <n v="90.909090909090907"/>
    <n v="11"/>
  </r>
  <r>
    <s v="digitalmkterne"/>
    <s v="mikeschiemer"/>
    <m/>
    <m/>
    <m/>
    <m/>
    <m/>
    <m/>
    <m/>
    <m/>
    <s v="No"/>
    <n v="446"/>
    <m/>
    <m/>
    <x v="0"/>
    <d v="2018-03-11T15:26:05"/>
    <s v="RT @MikeSchiemer: Be An IG OG: 5 Instagram Marketing Tips https://t.co/SlBdd0pMV2 / #Instagram #IG #SocialSelling #SocialMedia https://t.co…"/>
    <s v="http://www.myfrugalbusiness.com/2017/11/instagram-social-media-marketing-tips-ig.html"/>
    <s v="myfrugalbusiness.com"/>
    <x v="139"/>
    <m/>
    <s v="http://pbs.twimg.com/profile_images/635224559868706816/FRMSais4_normal.jpg"/>
    <x v="291"/>
    <s v="https://twitter.com/#!/digitalmkterne/status/972856191226384385"/>
    <m/>
    <m/>
    <s v="972856191226384385"/>
    <m/>
    <b v="0"/>
    <n v="0"/>
    <s v=""/>
    <b v="0"/>
    <s v="en"/>
    <m/>
    <s v=""/>
    <b v="0"/>
    <n v="5"/>
    <s v="972577922916782080"/>
    <s v="Twitter for iPhone"/>
    <b v="0"/>
    <s v="972577922916782080"/>
    <s v="Tweet"/>
    <n v="0"/>
    <n v="0"/>
    <m/>
    <m/>
    <m/>
    <m/>
    <m/>
    <m/>
    <m/>
    <m/>
    <n v="8"/>
    <s v="6"/>
    <s v="6"/>
    <n v="0"/>
    <n v="0"/>
    <n v="0"/>
    <n v="0"/>
    <n v="0"/>
    <n v="0"/>
    <n v="14"/>
    <n v="100"/>
    <n v="14"/>
  </r>
  <r>
    <s v="digitalmkterne"/>
    <s v="mikeschiemer"/>
    <m/>
    <m/>
    <m/>
    <m/>
    <m/>
    <m/>
    <m/>
    <m/>
    <s v="No"/>
    <n v="447"/>
    <m/>
    <m/>
    <x v="0"/>
    <d v="2018-03-11T15:26:19"/>
    <s v="RT @MikeSchiemer: 5 Powerful Social Media Marketing Tactics https://t.co/I7xaunVW04 / #SMM #SocialMedia #SocialSelling #IG https://t.co/5zO…"/>
    <s v="http://www.myfrugalbusiness.com/2017/03/powerful-social-media-marketing-ideas-startup.html"/>
    <s v="myfrugalbusiness.com"/>
    <x v="140"/>
    <m/>
    <s v="http://pbs.twimg.com/profile_images/635224559868706816/FRMSais4_normal.jpg"/>
    <x v="292"/>
    <s v="https://twitter.com/#!/digitalmkterne/status/972856251595083776"/>
    <m/>
    <m/>
    <s v="972856251595083776"/>
    <m/>
    <b v="0"/>
    <n v="0"/>
    <s v=""/>
    <b v="0"/>
    <s v="en"/>
    <m/>
    <s v=""/>
    <b v="0"/>
    <n v="16"/>
    <s v="972487371022323713"/>
    <s v="Twitter for iPhone"/>
    <b v="0"/>
    <s v="972487371022323713"/>
    <s v="Tweet"/>
    <n v="0"/>
    <n v="0"/>
    <m/>
    <m/>
    <m/>
    <m/>
    <m/>
    <m/>
    <m/>
    <m/>
    <n v="8"/>
    <s v="6"/>
    <s v="6"/>
    <n v="1"/>
    <n v="8.3333333333333339"/>
    <n v="0"/>
    <n v="0"/>
    <n v="0"/>
    <n v="0"/>
    <n v="11"/>
    <n v="91.666666666666671"/>
    <n v="12"/>
  </r>
  <r>
    <s v="digitalmkterne"/>
    <s v="orangeman7"/>
    <m/>
    <m/>
    <m/>
    <m/>
    <m/>
    <m/>
    <m/>
    <m/>
    <s v="No"/>
    <n v="448"/>
    <m/>
    <m/>
    <x v="0"/>
    <d v="2018-03-11T15:26:28"/>
    <s v="RT @orangeman7: &quot;10 Reasons Why #Social Selling Is Helpful For #Business  … / #SocialSelling #SocialMedia #SMM #DigitalMarketing &quot; https://…"/>
    <m/>
    <m/>
    <x v="87"/>
    <m/>
    <s v="http://pbs.twimg.com/profile_images/635224559868706816/FRMSais4_normal.jpg"/>
    <x v="293"/>
    <s v="https://twitter.com/#!/digitalmkterne/status/972856286101606400"/>
    <m/>
    <m/>
    <s v="972856286101606400"/>
    <m/>
    <b v="0"/>
    <n v="0"/>
    <s v=""/>
    <b v="0"/>
    <s v="en"/>
    <m/>
    <s v=""/>
    <b v="0"/>
    <n v="11"/>
    <s v="972521249887973376"/>
    <s v="Twitter for iPhone"/>
    <b v="0"/>
    <s v="972521249887973376"/>
    <s v="Tweet"/>
    <n v="0"/>
    <n v="0"/>
    <m/>
    <m/>
    <m/>
    <m/>
    <m/>
    <m/>
    <m/>
    <m/>
    <n v="1"/>
    <s v="6"/>
    <s v="6"/>
    <n v="1"/>
    <n v="6.666666666666667"/>
    <n v="0"/>
    <n v="0"/>
    <n v="0"/>
    <n v="0"/>
    <n v="14"/>
    <n v="93.333333333333329"/>
    <n v="15"/>
  </r>
  <r>
    <s v="inboundsocialux"/>
    <s v="mikeschiemer"/>
    <m/>
    <m/>
    <m/>
    <m/>
    <m/>
    <m/>
    <m/>
    <m/>
    <s v="No"/>
    <n v="449"/>
    <m/>
    <m/>
    <x v="0"/>
    <d v="2018-03-11T15:27:29"/>
    <s v="RT @MikeSchiemer: 5 Tips To Optimize Your E-Commerce Store https://t.co/72EPK1HJjZ / #CX #Ecommerce #Retail #SocialSelling #UX https://t.co…"/>
    <s v="http://www.myfrugalbusiness.com/2017/08/jazz-up-ecommerce-store-boost-sales-digital-retail.html"/>
    <s v="myfrugalbusiness.com"/>
    <x v="134"/>
    <m/>
    <s v="http://pbs.twimg.com/profile_images/642126098994630656/QWREa-vP_normal.jpg"/>
    <x v="294"/>
    <s v="https://twitter.com/#!/inboundsocialux/status/972856542805536769"/>
    <m/>
    <m/>
    <s v="972856542805536769"/>
    <m/>
    <b v="0"/>
    <n v="0"/>
    <s v=""/>
    <b v="0"/>
    <s v="en"/>
    <m/>
    <s v=""/>
    <b v="0"/>
    <n v="4"/>
    <s v="972849724599554048"/>
    <s v="Twitter for iPhone"/>
    <b v="0"/>
    <s v="972849724599554048"/>
    <s v="Tweet"/>
    <n v="0"/>
    <n v="0"/>
    <m/>
    <m/>
    <m/>
    <m/>
    <m/>
    <m/>
    <m/>
    <m/>
    <n v="8"/>
    <s v="6"/>
    <s v="6"/>
    <n v="0"/>
    <n v="0"/>
    <n v="0"/>
    <n v="0"/>
    <n v="0"/>
    <n v="0"/>
    <n v="15"/>
    <n v="100"/>
    <n v="15"/>
  </r>
  <r>
    <s v="inboundsocialux"/>
    <s v="mikeschiemer"/>
    <m/>
    <m/>
    <m/>
    <m/>
    <m/>
    <m/>
    <m/>
    <m/>
    <s v="No"/>
    <n v="450"/>
    <m/>
    <m/>
    <x v="0"/>
    <d v="2018-03-11T15:27:33"/>
    <s v="RT @MikeSchiemer: 7 Tips To Grow Your Digital Marketing https://t.co/Wg65h7tqYS / #SEO #SMM #DigitalMarketing #SocialSelling https://t.co/n…"/>
    <s v="http://www.myfrugalbusiness.com/2017/10/launch-digital-marketing-social-space.html"/>
    <s v="myfrugalbusiness.com"/>
    <x v="135"/>
    <m/>
    <s v="http://pbs.twimg.com/profile_images/642126098994630656/QWREa-vP_normal.jpg"/>
    <x v="295"/>
    <s v="https://twitter.com/#!/inboundsocialux/status/972856560656506880"/>
    <m/>
    <m/>
    <s v="972856560656506880"/>
    <m/>
    <b v="0"/>
    <n v="0"/>
    <s v=""/>
    <b v="0"/>
    <s v="en"/>
    <m/>
    <s v=""/>
    <b v="0"/>
    <n v="5"/>
    <s v="972834639596355584"/>
    <s v="Twitter for iPhone"/>
    <b v="0"/>
    <s v="972834639596355584"/>
    <s v="Tweet"/>
    <n v="0"/>
    <n v="0"/>
    <m/>
    <m/>
    <m/>
    <m/>
    <m/>
    <m/>
    <m/>
    <m/>
    <n v="8"/>
    <s v="6"/>
    <s v="6"/>
    <n v="0"/>
    <n v="0"/>
    <n v="0"/>
    <n v="0"/>
    <n v="0"/>
    <n v="0"/>
    <n v="13"/>
    <n v="100"/>
    <n v="13"/>
  </r>
  <r>
    <s v="inboundsocialux"/>
    <s v="mikeschiemer"/>
    <m/>
    <m/>
    <m/>
    <m/>
    <m/>
    <m/>
    <m/>
    <m/>
    <s v="No"/>
    <n v="451"/>
    <m/>
    <m/>
    <x v="0"/>
    <d v="2018-03-11T15:27:36"/>
    <s v="RT @MikeSchiemer: The Importance Of Sales Lead Gen https://t.co/mLC1Uwq8o4 / #Sales #Selling #SocialSelling #SMM https://t.co/zd7OEOxe7u"/>
    <s v="http://www.myfrugalbusiness.com/2017/04/importance-lead-generation-modern-business-prospects.html"/>
    <s v="myfrugalbusiness.com"/>
    <x v="86"/>
    <s v="https://pbs.twimg.com/media/DHxpY8YVYAA65qk.jpg"/>
    <s v="https://pbs.twimg.com/media/DHxpY8YVYAA65qk.jpg"/>
    <x v="296"/>
    <s v="https://twitter.com/#!/inboundsocialux/status/972856572576755718"/>
    <m/>
    <m/>
    <s v="972856572576755718"/>
    <m/>
    <b v="0"/>
    <n v="0"/>
    <s v=""/>
    <b v="0"/>
    <s v="en"/>
    <m/>
    <s v=""/>
    <b v="0"/>
    <n v="3"/>
    <s v="972819439556186112"/>
    <s v="Twitter for iPhone"/>
    <b v="0"/>
    <s v="972819439556186112"/>
    <s v="Tweet"/>
    <n v="0"/>
    <n v="0"/>
    <m/>
    <m/>
    <m/>
    <m/>
    <m/>
    <m/>
    <m/>
    <m/>
    <n v="8"/>
    <s v="6"/>
    <s v="6"/>
    <n v="1"/>
    <n v="8.3333333333333339"/>
    <n v="0"/>
    <n v="0"/>
    <n v="0"/>
    <n v="0"/>
    <n v="11"/>
    <n v="91.666666666666671"/>
    <n v="12"/>
  </r>
  <r>
    <s v="inboundsocialux"/>
    <s v="mikeschiemer"/>
    <m/>
    <m/>
    <m/>
    <m/>
    <m/>
    <m/>
    <m/>
    <m/>
    <s v="No"/>
    <n v="452"/>
    <m/>
    <m/>
    <x v="0"/>
    <d v="2018-03-11T15:27:46"/>
    <s v="RT @MikeSchiemer: 11 Digital Marketing Management Mistakes To Minimize https://t.co/cE1gXzpCzl / #DigitalMarketing #Marketing #SocialMedia…"/>
    <s v="http://www.myfrugalbusiness.com/2017/12/digital-marketing-management-mistakes-minimize.html"/>
    <s v="myfrugalbusiness.com"/>
    <x v="136"/>
    <m/>
    <s v="http://pbs.twimg.com/profile_images/642126098994630656/QWREa-vP_normal.jpg"/>
    <x v="297"/>
    <s v="https://twitter.com/#!/inboundsocialux/status/972856615144710144"/>
    <m/>
    <m/>
    <s v="972856615144710144"/>
    <m/>
    <b v="0"/>
    <n v="0"/>
    <s v=""/>
    <b v="0"/>
    <s v="en"/>
    <m/>
    <s v=""/>
    <b v="0"/>
    <n v="3"/>
    <s v="972698707073359872"/>
    <s v="Twitter for iPhone"/>
    <b v="0"/>
    <s v="972698707073359872"/>
    <s v="Tweet"/>
    <n v="0"/>
    <n v="0"/>
    <m/>
    <m/>
    <m/>
    <m/>
    <m/>
    <m/>
    <m/>
    <m/>
    <n v="8"/>
    <s v="6"/>
    <s v="6"/>
    <n v="0"/>
    <n v="0"/>
    <n v="1"/>
    <n v="8.3333333333333339"/>
    <n v="0"/>
    <n v="0"/>
    <n v="11"/>
    <n v="91.666666666666671"/>
    <n v="12"/>
  </r>
  <r>
    <s v="inboundsocialux"/>
    <s v="mikeschiemer"/>
    <m/>
    <m/>
    <m/>
    <m/>
    <m/>
    <m/>
    <m/>
    <m/>
    <s v="No"/>
    <n v="453"/>
    <m/>
    <m/>
    <x v="0"/>
    <d v="2018-03-11T15:27:58"/>
    <s v="RT @MikeSchiemer: Seven Savvy Snapchat Social Selling Suggestions https://t.co/26x0VJrtEf / #Snapchat #SMM #CMO #SocialSelling https://t.co…"/>
    <s v="http://www.myfrugalbusiness.com/2016/12/savvy-snapchat-social-selling-suggestions.html"/>
    <s v="myfrugalbusiness.com"/>
    <x v="137"/>
    <m/>
    <s v="http://pbs.twimg.com/profile_images/642126098994630656/QWREa-vP_normal.jpg"/>
    <x v="298"/>
    <s v="https://twitter.com/#!/inboundsocialux/status/972856663471476736"/>
    <m/>
    <m/>
    <s v="972856663471476736"/>
    <m/>
    <b v="0"/>
    <n v="0"/>
    <s v=""/>
    <b v="0"/>
    <s v="en"/>
    <m/>
    <s v=""/>
    <b v="0"/>
    <n v="5"/>
    <s v="972638393745203202"/>
    <s v="Twitter for iPhone"/>
    <b v="0"/>
    <s v="972638393745203202"/>
    <s v="Tweet"/>
    <n v="0"/>
    <n v="0"/>
    <m/>
    <m/>
    <m/>
    <m/>
    <m/>
    <m/>
    <m/>
    <m/>
    <n v="8"/>
    <s v="6"/>
    <s v="6"/>
    <n v="1"/>
    <n v="8.3333333333333339"/>
    <n v="0"/>
    <n v="0"/>
    <n v="0"/>
    <n v="0"/>
    <n v="11"/>
    <n v="91.666666666666671"/>
    <n v="12"/>
  </r>
  <r>
    <s v="inboundsocialux"/>
    <s v="mikeschiemer"/>
    <m/>
    <m/>
    <m/>
    <m/>
    <m/>
    <m/>
    <m/>
    <m/>
    <s v="No"/>
    <n v="454"/>
    <m/>
    <m/>
    <x v="0"/>
    <d v="2018-03-11T15:28:04"/>
    <s v="RT @MikeSchiemer: 5 Effective Digital Marketing Methods https://t.co/oCkluZ0GWl / #DigitalMarketing #Marketing #SocialMedia #SocialSelling…"/>
    <s v="http://www.myfrugalbusiness.com/2018/01/effective-digital-marketing-techniques.html"/>
    <s v="myfrugalbusiness.com"/>
    <x v="138"/>
    <m/>
    <s v="http://pbs.twimg.com/profile_images/642126098994630656/QWREa-vP_normal.jpg"/>
    <x v="299"/>
    <s v="https://twitter.com/#!/inboundsocialux/status/972856691044896769"/>
    <m/>
    <m/>
    <s v="972856691044896769"/>
    <m/>
    <b v="0"/>
    <n v="0"/>
    <s v=""/>
    <b v="0"/>
    <s v="tl"/>
    <m/>
    <s v=""/>
    <b v="0"/>
    <n v="5"/>
    <s v="972593040400568321"/>
    <s v="Twitter for iPhone"/>
    <b v="0"/>
    <s v="972593040400568321"/>
    <s v="Tweet"/>
    <n v="0"/>
    <n v="0"/>
    <m/>
    <m/>
    <m/>
    <m/>
    <m/>
    <m/>
    <m/>
    <m/>
    <n v="8"/>
    <s v="6"/>
    <s v="6"/>
    <n v="1"/>
    <n v="9.0909090909090917"/>
    <n v="0"/>
    <n v="0"/>
    <n v="0"/>
    <n v="0"/>
    <n v="10"/>
    <n v="90.909090909090907"/>
    <n v="11"/>
  </r>
  <r>
    <s v="inboundsocialux"/>
    <s v="mikeschiemer"/>
    <m/>
    <m/>
    <m/>
    <m/>
    <m/>
    <m/>
    <m/>
    <m/>
    <s v="No"/>
    <n v="455"/>
    <m/>
    <m/>
    <x v="0"/>
    <d v="2018-03-11T15:28:07"/>
    <s v="RT @MikeSchiemer: Be An IG OG: 5 Instagram Marketing Tips https://t.co/SlBdd0pMV2 / #Instagram #IG #SocialSelling #SocialMedia https://t.co…"/>
    <s v="http://www.myfrugalbusiness.com/2017/11/instagram-social-media-marketing-tips-ig.html"/>
    <s v="myfrugalbusiness.com"/>
    <x v="139"/>
    <m/>
    <s v="http://pbs.twimg.com/profile_images/642126098994630656/QWREa-vP_normal.jpg"/>
    <x v="300"/>
    <s v="https://twitter.com/#!/inboundsocialux/status/972856702084308992"/>
    <m/>
    <m/>
    <s v="972856702084308992"/>
    <m/>
    <b v="0"/>
    <n v="0"/>
    <s v=""/>
    <b v="0"/>
    <s v="en"/>
    <m/>
    <s v=""/>
    <b v="0"/>
    <n v="5"/>
    <s v="972577922916782080"/>
    <s v="Twitter for iPhone"/>
    <b v="0"/>
    <s v="972577922916782080"/>
    <s v="Tweet"/>
    <n v="0"/>
    <n v="0"/>
    <m/>
    <m/>
    <m/>
    <m/>
    <m/>
    <m/>
    <m/>
    <m/>
    <n v="8"/>
    <s v="6"/>
    <s v="6"/>
    <n v="0"/>
    <n v="0"/>
    <n v="0"/>
    <n v="0"/>
    <n v="0"/>
    <n v="0"/>
    <n v="14"/>
    <n v="100"/>
    <n v="14"/>
  </r>
  <r>
    <s v="inboundsocialux"/>
    <s v="mikeschiemer"/>
    <m/>
    <m/>
    <m/>
    <m/>
    <m/>
    <m/>
    <m/>
    <m/>
    <s v="No"/>
    <n v="456"/>
    <m/>
    <m/>
    <x v="0"/>
    <d v="2018-03-11T15:28:20"/>
    <s v="RT @MikeSchiemer: 5 Powerful Social Media Marketing Tactics https://t.co/I7xaunVW04 / #SMM #SocialMedia #SocialSelling #IG https://t.co/5zO…"/>
    <s v="http://www.myfrugalbusiness.com/2017/03/powerful-social-media-marketing-ideas-startup.html"/>
    <s v="myfrugalbusiness.com"/>
    <x v="140"/>
    <m/>
    <s v="http://pbs.twimg.com/profile_images/642126098994630656/QWREa-vP_normal.jpg"/>
    <x v="301"/>
    <s v="https://twitter.com/#!/inboundsocialux/status/972856759466561536"/>
    <m/>
    <m/>
    <s v="972856759466561536"/>
    <m/>
    <b v="0"/>
    <n v="0"/>
    <s v=""/>
    <b v="0"/>
    <s v="en"/>
    <m/>
    <s v=""/>
    <b v="0"/>
    <n v="16"/>
    <s v="972487371022323713"/>
    <s v="Twitter for iPhone"/>
    <b v="0"/>
    <s v="972487371022323713"/>
    <s v="Tweet"/>
    <n v="0"/>
    <n v="0"/>
    <m/>
    <m/>
    <m/>
    <m/>
    <m/>
    <m/>
    <m/>
    <m/>
    <n v="8"/>
    <s v="6"/>
    <s v="6"/>
    <n v="1"/>
    <n v="8.3333333333333339"/>
    <n v="0"/>
    <n v="0"/>
    <n v="0"/>
    <n v="0"/>
    <n v="11"/>
    <n v="91.666666666666671"/>
    <n v="12"/>
  </r>
  <r>
    <s v="inboundsocialux"/>
    <s v="orangeman7"/>
    <m/>
    <m/>
    <m/>
    <m/>
    <m/>
    <m/>
    <m/>
    <m/>
    <s v="No"/>
    <n v="457"/>
    <m/>
    <m/>
    <x v="0"/>
    <d v="2018-03-11T15:28:27"/>
    <s v="RT @orangeman7: &quot;10 Reasons Why #Social Selling Is Helpful For #Business  … / #SocialSelling #SocialMedia #SMM #DigitalMarketing &quot; https://…"/>
    <m/>
    <m/>
    <x v="87"/>
    <m/>
    <s v="http://pbs.twimg.com/profile_images/642126098994630656/QWREa-vP_normal.jpg"/>
    <x v="302"/>
    <s v="https://twitter.com/#!/inboundsocialux/status/972856786763075584"/>
    <m/>
    <m/>
    <s v="972856786763075584"/>
    <m/>
    <b v="0"/>
    <n v="0"/>
    <s v=""/>
    <b v="0"/>
    <s v="en"/>
    <m/>
    <s v=""/>
    <b v="0"/>
    <n v="11"/>
    <s v="972521249887973376"/>
    <s v="Twitter for iPhone"/>
    <b v="0"/>
    <s v="972521249887973376"/>
    <s v="Tweet"/>
    <n v="0"/>
    <n v="0"/>
    <m/>
    <m/>
    <m/>
    <m/>
    <m/>
    <m/>
    <m/>
    <m/>
    <n v="1"/>
    <s v="6"/>
    <s v="6"/>
    <n v="1"/>
    <n v="6.666666666666667"/>
    <n v="0"/>
    <n v="0"/>
    <n v="0"/>
    <n v="0"/>
    <n v="14"/>
    <n v="93.333333333333329"/>
    <n v="15"/>
  </r>
  <r>
    <s v="mytweetpack"/>
    <s v="juanblanco76"/>
    <m/>
    <m/>
    <m/>
    <m/>
    <m/>
    <m/>
    <m/>
    <m/>
    <s v="No"/>
    <n v="458"/>
    <m/>
    <m/>
    <x v="0"/>
    <d v="2018-03-11T15:32:14"/>
    <s v="RT @juanblanco76: Want more customers? Here's what to say in your posts to drive more sales leads. #socialselling https://t.co/ytCcWGtmBa h…"/>
    <s v="https://www.inc.com/john-white/here-are-the-exact-words-to-use-on-social-media-to.html"/>
    <s v="inc.com"/>
    <x v="0"/>
    <m/>
    <s v="http://pbs.twimg.com/profile_images/867463295627821057/-zmRFYQA_normal.jpg"/>
    <x v="303"/>
    <s v="https://twitter.com/#!/mytweetpack/status/972857740593979392"/>
    <m/>
    <m/>
    <s v="972857740593979392"/>
    <m/>
    <b v="0"/>
    <n v="0"/>
    <s v=""/>
    <b v="0"/>
    <s v="en"/>
    <m/>
    <s v=""/>
    <b v="0"/>
    <n v="2"/>
    <s v="972850131782520832"/>
    <s v="myTweetPack"/>
    <b v="0"/>
    <s v="972850131782520832"/>
    <s v="Tweet"/>
    <n v="0"/>
    <n v="0"/>
    <m/>
    <m/>
    <m/>
    <m/>
    <m/>
    <m/>
    <m/>
    <m/>
    <n v="1"/>
    <s v="15"/>
    <s v="15"/>
    <n v="1"/>
    <n v="5.2631578947368425"/>
    <n v="0"/>
    <n v="0"/>
    <n v="0"/>
    <n v="0"/>
    <n v="18"/>
    <n v="94.736842105263165"/>
    <n v="19"/>
  </r>
  <r>
    <s v="referralsales"/>
    <s v="digitallead"/>
    <m/>
    <m/>
    <m/>
    <m/>
    <m/>
    <m/>
    <m/>
    <m/>
    <s v="No"/>
    <n v="459"/>
    <m/>
    <m/>
    <x v="0"/>
    <d v="2018-03-11T15:34:06"/>
    <s v="RT @agsocialmedia: Research shows that 80% plus of b2b purchasing journeys start with a referral.  https://t.co/RgSH3p4bxs via @digitallead…"/>
    <s v="http://bit.ly/2FsQcs1"/>
    <s v="bit.ly"/>
    <x v="34"/>
    <m/>
    <s v="http://pbs.twimg.com/profile_images/875010468871417856/UHaQl5Oe_normal.jpg"/>
    <x v="304"/>
    <s v="https://twitter.com/#!/referralsales/status/972858208418119680"/>
    <m/>
    <m/>
    <s v="972858208418119680"/>
    <m/>
    <b v="0"/>
    <n v="0"/>
    <s v=""/>
    <b v="0"/>
    <s v="en"/>
    <m/>
    <s v=""/>
    <b v="0"/>
    <n v="4"/>
    <s v="972499854068011009"/>
    <s v="Twitter Web Client"/>
    <b v="0"/>
    <s v="972499854068011009"/>
    <s v="Tweet"/>
    <n v="0"/>
    <n v="0"/>
    <m/>
    <m/>
    <m/>
    <m/>
    <m/>
    <m/>
    <m/>
    <m/>
    <n v="1"/>
    <s v="2"/>
    <s v="2"/>
    <m/>
    <m/>
    <m/>
    <m/>
    <m/>
    <m/>
    <m/>
    <m/>
    <m/>
  </r>
  <r>
    <s v="projectnfinity"/>
    <s v="lilachbullock"/>
    <m/>
    <m/>
    <m/>
    <m/>
    <m/>
    <m/>
    <m/>
    <m/>
    <s v="No"/>
    <n v="460"/>
    <m/>
    <m/>
    <x v="0"/>
    <d v="2018-03-11T15:40:04"/>
    <s v="4 #SocialSelling tools to skyrocket your social media #leadgeneration https://t.co/HO5uJs2Nrp via @lilachbullock"/>
    <s v="https://www.lilachbullock.com/social-selling-tools/?ref=quuu&amp;utm_source=quuu"/>
    <s v="lilachbullock.com"/>
    <x v="77"/>
    <m/>
    <s v="http://pbs.twimg.com/profile_images/727848029810626560/haYS4i3q_normal.jpg"/>
    <x v="305"/>
    <s v="https://twitter.com/#!/projectnfinity/status/972859711254093824"/>
    <m/>
    <m/>
    <s v="972859711254093824"/>
    <m/>
    <b v="0"/>
    <n v="1"/>
    <s v=""/>
    <b v="0"/>
    <s v="en"/>
    <m/>
    <s v=""/>
    <b v="0"/>
    <n v="0"/>
    <s v=""/>
    <s v="Buffer"/>
    <b v="0"/>
    <s v="972859711254093824"/>
    <s v="Tweet"/>
    <n v="0"/>
    <n v="0"/>
    <m/>
    <m/>
    <m/>
    <m/>
    <m/>
    <m/>
    <m/>
    <m/>
    <n v="1"/>
    <s v="23"/>
    <s v="23"/>
    <n v="0"/>
    <n v="0"/>
    <n v="0"/>
    <n v="0"/>
    <n v="0"/>
    <n v="0"/>
    <n v="11"/>
    <n v="100"/>
    <n v="11"/>
  </r>
  <r>
    <s v="miyagimarketing"/>
    <s v="nealschaffer"/>
    <m/>
    <m/>
    <m/>
    <m/>
    <m/>
    <m/>
    <m/>
    <m/>
    <s v="No"/>
    <n v="461"/>
    <m/>
    <m/>
    <x v="0"/>
    <d v="2018-03-11T15:42:01"/>
    <s v="RT @cory_hansen: This from @NealSchaffer  is vital to #SocialSelling #B2B  _x000a_1) Sales is Valued Greater than Marketing _x000a_2) Sales Understands…"/>
    <m/>
    <m/>
    <x v="141"/>
    <m/>
    <s v="http://pbs.twimg.com/profile_images/878271846667485185/YYhRjHFZ_normal.jpg"/>
    <x v="306"/>
    <s v="https://twitter.com/#!/miyagimarketing/status/972860200037355520"/>
    <m/>
    <m/>
    <s v="972860200037355520"/>
    <m/>
    <b v="0"/>
    <n v="0"/>
    <s v=""/>
    <b v="0"/>
    <s v="en"/>
    <m/>
    <s v=""/>
    <b v="0"/>
    <n v="6"/>
    <s v="972558322384719872"/>
    <s v="Twitter for iPhone"/>
    <b v="0"/>
    <s v="972558322384719872"/>
    <s v="Tweet"/>
    <n v="0"/>
    <n v="0"/>
    <m/>
    <m/>
    <m/>
    <m/>
    <m/>
    <m/>
    <m/>
    <m/>
    <n v="1"/>
    <s v="10"/>
    <s v="10"/>
    <m/>
    <m/>
    <m/>
    <m/>
    <m/>
    <m/>
    <m/>
    <m/>
    <m/>
  </r>
  <r>
    <s v="pennyhaslam"/>
    <s v="alexander_low"/>
    <m/>
    <m/>
    <m/>
    <m/>
    <m/>
    <m/>
    <m/>
    <m/>
    <s v="No"/>
    <n v="463"/>
    <m/>
    <m/>
    <x v="0"/>
    <d v="2018-03-11T15:49:49"/>
    <s v="RT @alexander_low: The way we buy is changing, so why isn't the way we sell? https://t.co/ZMFYMCGGU8 #podcast #socialselling #digitalsales…"/>
    <s v="https://buff.ly/2Fb99Te"/>
    <s v="buff.ly"/>
    <x v="142"/>
    <m/>
    <s v="http://pbs.twimg.com/profile_images/870010537899438080/KWR8m6s7_normal.jpg"/>
    <x v="307"/>
    <s v="https://twitter.com/#!/pennyhaslam/status/972862164833914882"/>
    <m/>
    <m/>
    <s v="972862164833914882"/>
    <m/>
    <b v="0"/>
    <n v="0"/>
    <s v=""/>
    <b v="0"/>
    <s v="en"/>
    <m/>
    <s v=""/>
    <b v="0"/>
    <n v="1"/>
    <s v="972789026745978881"/>
    <s v="Twitter for iPhone"/>
    <b v="0"/>
    <s v="972789026745978881"/>
    <s v="Tweet"/>
    <n v="0"/>
    <n v="0"/>
    <m/>
    <m/>
    <m/>
    <m/>
    <m/>
    <m/>
    <m/>
    <m/>
    <n v="1"/>
    <s v="2"/>
    <s v="2"/>
    <n v="0"/>
    <n v="0"/>
    <n v="0"/>
    <n v="0"/>
    <n v="0"/>
    <n v="0"/>
    <n v="18"/>
    <n v="100"/>
    <n v="18"/>
  </r>
  <r>
    <s v="smeuks"/>
    <s v="bestdigitalclic"/>
    <m/>
    <m/>
    <m/>
    <m/>
    <m/>
    <m/>
    <m/>
    <m/>
    <s v="No"/>
    <n v="464"/>
    <m/>
    <m/>
    <x v="0"/>
    <d v="2018-03-11T15:50:46"/>
    <s v="RT @Bestdigitalclic: 9 Surprising Facebook Marketing Tips for Small Businesses That Actually Work |https://t.co/RliMhnt29j #Marketing #Onli…"/>
    <s v="http://onlinemarketingview.blogspot.com/2018/02/9-surprising-facebook-marketing-tips.html"/>
    <s v="blogspot.com"/>
    <x v="143"/>
    <m/>
    <s v="http://pbs.twimg.com/profile_images/773883742079311872/5gNUkqlb_normal.jpg"/>
    <x v="308"/>
    <s v="https://twitter.com/#!/smeuks/status/972862404647424000"/>
    <m/>
    <m/>
    <s v="972862404647424000"/>
    <m/>
    <b v="0"/>
    <n v="0"/>
    <s v=""/>
    <b v="0"/>
    <s v="en"/>
    <m/>
    <s v=""/>
    <b v="0"/>
    <n v="3"/>
    <s v="972847137896763392"/>
    <s v="Twitter Web Client"/>
    <b v="0"/>
    <s v="972847137896763392"/>
    <s v="Tweet"/>
    <n v="0"/>
    <n v="0"/>
    <m/>
    <m/>
    <m/>
    <m/>
    <m/>
    <m/>
    <m/>
    <m/>
    <n v="1"/>
    <s v="56"/>
    <s v="56"/>
    <n v="1"/>
    <n v="5.2631578947368425"/>
    <n v="0"/>
    <n v="0"/>
    <n v="0"/>
    <n v="0"/>
    <n v="18"/>
    <n v="94.736842105263165"/>
    <n v="19"/>
  </r>
  <r>
    <s v="abwsdigital"/>
    <s v="abwsdigital"/>
    <m/>
    <m/>
    <m/>
    <m/>
    <m/>
    <m/>
    <m/>
    <m/>
    <s v="No"/>
    <n v="465"/>
    <m/>
    <m/>
    <x v="1"/>
    <d v="2018-03-06T16:08:15"/>
    <s v="Vous souhaitez que votre stratégie commerciale porte ses fruits sur les réseaux sociaux ? Impliquez vos collaborateurs dans votre démarche de social selling !👍https://t.co/1YGt4Z6EUY #SocialSelling #EmployeeAdvocacy https://t.co/AoMlaIhIrg"/>
    <s v="http://bit.ly/2oLPLT7"/>
    <s v="bit.ly"/>
    <x v="144"/>
    <s v="https://pbs.twimg.com/tweet_video_thumb/DXnhP0-VMAI9BNx.jpg"/>
    <s v="https://pbs.twimg.com/tweet_video_thumb/DXnhP0-VMAI9BNx.jpg"/>
    <x v="309"/>
    <s v="https://twitter.com/#!/abwsdigital/status/971054863571390464"/>
    <m/>
    <m/>
    <s v="971054863571390464"/>
    <m/>
    <b v="0"/>
    <n v="1"/>
    <s v=""/>
    <b v="0"/>
    <s v="fr"/>
    <m/>
    <s v=""/>
    <b v="0"/>
    <n v="0"/>
    <s v=""/>
    <s v="Buffer"/>
    <b v="0"/>
    <s v="971054863571390464"/>
    <s v="Tweet"/>
    <n v="0"/>
    <n v="0"/>
    <m/>
    <m/>
    <m/>
    <m/>
    <m/>
    <m/>
    <m/>
    <m/>
    <n v="2"/>
    <s v="1"/>
    <s v="1"/>
    <n v="0"/>
    <n v="0"/>
    <n v="0"/>
    <n v="0"/>
    <n v="0"/>
    <n v="0"/>
    <n v="28"/>
    <n v="100"/>
    <n v="28"/>
  </r>
  <r>
    <s v="abwsdigital"/>
    <s v="abwsdigital"/>
    <m/>
    <m/>
    <m/>
    <m/>
    <m/>
    <m/>
    <m/>
    <m/>
    <s v="No"/>
    <n v="466"/>
    <m/>
    <m/>
    <x v="1"/>
    <d v="2018-03-11T15:55:02"/>
    <s v="Vous souhaitez que votre stratégie commerciale porte ses fruits sur les réseaux sociaux ? Impliquez vos collaborateurs dans votre démarche de social selling !👍https://t.co/1YGt4Z6EUY #SocialSelling #EmployeeAdvocacy https://t.co/9ihA6z1FJ3"/>
    <s v="http://bit.ly/2oLPLT7"/>
    <s v="bit.ly"/>
    <x v="144"/>
    <s v="https://pbs.twimg.com/tweet_video_thumb/DYBOLCKVMAIg1f0.jpg"/>
    <s v="https://pbs.twimg.com/tweet_video_thumb/DYBOLCKVMAIg1f0.jpg"/>
    <x v="310"/>
    <s v="https://twitter.com/#!/abwsdigital/status/972863477483278336"/>
    <m/>
    <m/>
    <s v="972863477483278336"/>
    <m/>
    <b v="0"/>
    <n v="0"/>
    <s v=""/>
    <b v="0"/>
    <s v="fr"/>
    <m/>
    <s v=""/>
    <b v="0"/>
    <n v="0"/>
    <s v=""/>
    <s v="Buffer"/>
    <b v="0"/>
    <s v="972863477483278336"/>
    <s v="Tweet"/>
    <n v="0"/>
    <n v="0"/>
    <m/>
    <m/>
    <m/>
    <m/>
    <m/>
    <m/>
    <m/>
    <m/>
    <n v="2"/>
    <s v="1"/>
    <s v="1"/>
    <n v="0"/>
    <n v="0"/>
    <n v="0"/>
    <n v="0"/>
    <n v="0"/>
    <n v="0"/>
    <n v="28"/>
    <n v="100"/>
    <n v="28"/>
  </r>
  <r>
    <s v="danielakillus"/>
    <s v="danielakillus"/>
    <m/>
    <m/>
    <m/>
    <m/>
    <m/>
    <m/>
    <m/>
    <m/>
    <s v="No"/>
    <n v="467"/>
    <m/>
    <m/>
    <x v="1"/>
    <d v="2018-03-07T16:01:11"/>
    <s v="Expand your leads and increase your sales using LinkedIn by simply following these 3 ways: https://t.co/ZcWRDfPpTG_x000a__x000a_#smm #digitalmarketing #contentmarketing #socialmediamarketing #marketingstrategy #business #onlinesuccess #marketingtips #socialselling #brand #WisdomWednesday https://t.co/1a7J9ZJRsa"/>
    <s v="https://www.linkedin.com/pulse/3-steps-boost-your-sales-through-linkedin-daniela-killus?trk=portfolio_article-card_title"/>
    <s v="linkedin.com"/>
    <x v="145"/>
    <s v="https://pbs.twimg.com/media/DXspOJwWsAASOo_.jpg"/>
    <s v="https://pbs.twimg.com/media/DXspOJwWsAASOo_.jpg"/>
    <x v="311"/>
    <s v="https://twitter.com/#!/danielakillus/status/971415472058060800"/>
    <m/>
    <m/>
    <s v="971415472058060800"/>
    <m/>
    <b v="0"/>
    <n v="0"/>
    <s v=""/>
    <b v="0"/>
    <s v="en"/>
    <m/>
    <s v=""/>
    <b v="0"/>
    <n v="1"/>
    <s v=""/>
    <s v="PerfectPost App"/>
    <b v="0"/>
    <s v="971415472058060800"/>
    <s v="Tweet"/>
    <n v="0"/>
    <n v="0"/>
    <m/>
    <m/>
    <m/>
    <m/>
    <m/>
    <m/>
    <m/>
    <m/>
    <n v="3"/>
    <s v="87"/>
    <s v="87"/>
    <n v="1"/>
    <n v="3.8461538461538463"/>
    <n v="0"/>
    <n v="0"/>
    <n v="0"/>
    <n v="0"/>
    <n v="25"/>
    <n v="96.15384615384616"/>
    <n v="26"/>
  </r>
  <r>
    <s v="danielakillus"/>
    <s v="danielakillus"/>
    <m/>
    <m/>
    <m/>
    <m/>
    <m/>
    <m/>
    <m/>
    <m/>
    <s v="No"/>
    <n v="468"/>
    <m/>
    <m/>
    <x v="1"/>
    <d v="2018-03-09T16:01:44"/>
    <s v="Social media ROI is best calculated with the amount of money you get back from all your social media marketing effort. Follow these 5 Steps to Social Selling ROI Determination: https://t.co/a0PazojvlC_x000a__x000a_#smm #digitalmarketing #marketingtips #socialselling #SocialMediaMarketing https://t.co/7Psj5UpjhN"/>
    <s v="https://www.linkedin.com/pulse/5-steps-social-selling-roi-determination-daniela-killus?trk=portfolio_article-card_title"/>
    <s v="linkedin.com"/>
    <x v="146"/>
    <s v="https://pbs.twimg.com/media/DX28h6FX4AAveU8.jpg"/>
    <s v="https://pbs.twimg.com/media/DX28h6FX4AAveU8.jpg"/>
    <x v="312"/>
    <s v="https://twitter.com/#!/danielakillus/status/972140387694448640"/>
    <m/>
    <m/>
    <s v="972140387694448640"/>
    <m/>
    <b v="0"/>
    <n v="0"/>
    <s v=""/>
    <b v="0"/>
    <s v="en"/>
    <m/>
    <s v=""/>
    <b v="0"/>
    <n v="1"/>
    <s v=""/>
    <s v="PerfectPost App"/>
    <b v="0"/>
    <s v="972140387694448640"/>
    <s v="Tweet"/>
    <n v="0"/>
    <n v="0"/>
    <m/>
    <m/>
    <m/>
    <m/>
    <m/>
    <m/>
    <m/>
    <m/>
    <n v="3"/>
    <s v="87"/>
    <s v="87"/>
    <n v="1"/>
    <n v="2.8571428571428572"/>
    <n v="0"/>
    <n v="0"/>
    <n v="0"/>
    <n v="0"/>
    <n v="34"/>
    <n v="97.142857142857139"/>
    <n v="35"/>
  </r>
  <r>
    <s v="danielakillus"/>
    <s v="danielakillus"/>
    <m/>
    <m/>
    <m/>
    <m/>
    <m/>
    <m/>
    <m/>
    <m/>
    <s v="No"/>
    <n v="469"/>
    <m/>
    <m/>
    <x v="1"/>
    <d v="2018-03-11T16:01:26"/>
    <s v="Win a prospective client by asking these 3 questions: https://t.co/szwxTXKM33_x000a__x000a_#smm #digitalmarketing #contentmarketing #socialmediamarketing #marketingstrategy #business #onlinesuccess #marketingtips #socialselling #branding #personalbranding #SocialMediaSunday #SocialSunday https://t.co/ZoetQ4FlyD"/>
    <s v="https://www.linkedin.com/pulse/3-most-important-questions-ask-potential-clients-daniela-killus?trk=portfolio_article-card_title"/>
    <s v="linkedin.com"/>
    <x v="147"/>
    <s v="https://pbs.twimg.com/media/DYBPpFYX4AUP0vY.jpg"/>
    <s v="https://pbs.twimg.com/media/DYBPpFYX4AUP0vY.jpg"/>
    <x v="313"/>
    <s v="https://twitter.com/#!/danielakillus/status/972865088838397957"/>
    <m/>
    <m/>
    <s v="972865088838397957"/>
    <m/>
    <b v="0"/>
    <n v="1"/>
    <s v=""/>
    <b v="0"/>
    <s v="en"/>
    <m/>
    <s v=""/>
    <b v="0"/>
    <n v="1"/>
    <s v=""/>
    <s v="PerfectPost App"/>
    <b v="0"/>
    <s v="972865088838397957"/>
    <s v="Tweet"/>
    <n v="0"/>
    <n v="0"/>
    <m/>
    <m/>
    <m/>
    <m/>
    <m/>
    <m/>
    <m/>
    <m/>
    <n v="3"/>
    <s v="87"/>
    <s v="87"/>
    <n v="1"/>
    <n v="4.5454545454545459"/>
    <n v="0"/>
    <n v="0"/>
    <n v="0"/>
    <n v="0"/>
    <n v="21"/>
    <n v="95.454545454545453"/>
    <n v="22"/>
  </r>
  <r>
    <s v="chorus_app"/>
    <s v="danielakillus"/>
    <m/>
    <m/>
    <m/>
    <m/>
    <m/>
    <m/>
    <m/>
    <m/>
    <s v="No"/>
    <n v="470"/>
    <m/>
    <m/>
    <x v="0"/>
    <d v="2018-03-07T16:02:01"/>
    <s v="RT @DanielaKillus: Expand your leads and increase your sales using LinkedIn by simply following these 3 ways: https://t.co/ZcWRDfPpTG_x000a__x000a_#smm…"/>
    <s v="https://www.linkedin.com/pulse/3-steps-boost-your-sales-through-linkedin-daniela-killus?trk=portfolio_article-card_title"/>
    <s v="linkedin.com"/>
    <x v="148"/>
    <m/>
    <s v="http://pbs.twimg.com/profile_images/960829404564918273/OnFH1VZZ_normal.jpg"/>
    <x v="314"/>
    <s v="https://twitter.com/#!/chorus_app/status/971415682058543104"/>
    <m/>
    <m/>
    <s v="971415682058543104"/>
    <m/>
    <b v="0"/>
    <n v="0"/>
    <s v=""/>
    <b v="0"/>
    <s v="en"/>
    <m/>
    <s v=""/>
    <b v="0"/>
    <n v="1"/>
    <s v="971415472058060800"/>
    <s v="Twitter_responder"/>
    <b v="0"/>
    <s v="971415472058060800"/>
    <s v="Tweet"/>
    <n v="0"/>
    <n v="0"/>
    <m/>
    <m/>
    <m/>
    <m/>
    <m/>
    <m/>
    <m/>
    <m/>
    <n v="3"/>
    <s v="87"/>
    <s v="87"/>
    <n v="1"/>
    <n v="5.5555555555555554"/>
    <n v="0"/>
    <n v="0"/>
    <n v="0"/>
    <n v="0"/>
    <n v="17"/>
    <n v="94.444444444444443"/>
    <n v="18"/>
  </r>
  <r>
    <s v="chorus_app"/>
    <s v="danielakillus"/>
    <m/>
    <m/>
    <m/>
    <m/>
    <m/>
    <m/>
    <m/>
    <m/>
    <s v="No"/>
    <n v="471"/>
    <m/>
    <m/>
    <x v="0"/>
    <d v="2018-03-09T16:02:01"/>
    <s v="RT @DanielaKillus: Social media ROI is best calculated with the amount of money you get back from all your social media marketing effort. F…"/>
    <m/>
    <m/>
    <x v="34"/>
    <m/>
    <s v="http://pbs.twimg.com/profile_images/960829404564918273/OnFH1VZZ_normal.jpg"/>
    <x v="315"/>
    <s v="https://twitter.com/#!/chorus_app/status/972140457592610816"/>
    <m/>
    <m/>
    <s v="972140457592610816"/>
    <m/>
    <b v="0"/>
    <n v="0"/>
    <s v=""/>
    <b v="0"/>
    <s v="en"/>
    <m/>
    <s v=""/>
    <b v="0"/>
    <n v="1"/>
    <s v="972140387694448640"/>
    <s v="Twitter_responder"/>
    <b v="0"/>
    <s v="972140387694448640"/>
    <s v="Tweet"/>
    <n v="0"/>
    <n v="0"/>
    <m/>
    <m/>
    <m/>
    <m/>
    <m/>
    <m/>
    <m/>
    <m/>
    <n v="3"/>
    <s v="87"/>
    <s v="87"/>
    <n v="1"/>
    <n v="4.166666666666667"/>
    <n v="0"/>
    <n v="0"/>
    <n v="0"/>
    <n v="0"/>
    <n v="23"/>
    <n v="95.833333333333329"/>
    <n v="24"/>
  </r>
  <r>
    <s v="chorus_app"/>
    <s v="danielakillus"/>
    <m/>
    <m/>
    <m/>
    <m/>
    <m/>
    <m/>
    <m/>
    <m/>
    <s v="No"/>
    <n v="472"/>
    <m/>
    <m/>
    <x v="0"/>
    <d v="2018-03-11T16:02:01"/>
    <s v="RT @DanielaKillus: Win a prospective client by asking these 3 questions: https://t.co/szwxTXKM33_x000a__x000a_#smm #digitalmarketing #contentmarketing…"/>
    <s v="https://www.linkedin.com/pulse/3-most-important-questions-ask-potential-clients-daniela-killus?trk=portfolio_article-card_title"/>
    <s v="linkedin.com"/>
    <x v="149"/>
    <m/>
    <s v="http://pbs.twimg.com/profile_images/960829404564918273/OnFH1VZZ_normal.jpg"/>
    <x v="316"/>
    <s v="https://twitter.com/#!/chorus_app/status/972865233227341826"/>
    <m/>
    <m/>
    <s v="972865233227341826"/>
    <m/>
    <b v="0"/>
    <n v="0"/>
    <s v=""/>
    <b v="0"/>
    <s v="en"/>
    <m/>
    <s v=""/>
    <b v="0"/>
    <n v="1"/>
    <s v="972865088838397957"/>
    <s v="Twitter_responder"/>
    <b v="0"/>
    <s v="972865088838397957"/>
    <s v="Tweet"/>
    <n v="0"/>
    <n v="0"/>
    <m/>
    <m/>
    <m/>
    <m/>
    <m/>
    <m/>
    <m/>
    <m/>
    <n v="3"/>
    <s v="87"/>
    <s v="87"/>
    <n v="1"/>
    <n v="7.1428571428571432"/>
    <n v="0"/>
    <n v="0"/>
    <n v="0"/>
    <n v="0"/>
    <n v="13"/>
    <n v="92.857142857142861"/>
    <n v="14"/>
  </r>
  <r>
    <s v="duxquack"/>
    <s v="duxquack"/>
    <m/>
    <m/>
    <m/>
    <m/>
    <m/>
    <m/>
    <m/>
    <m/>
    <s v="No"/>
    <n v="473"/>
    <m/>
    <m/>
    <x v="1"/>
    <d v="2018-03-11T16:12:19"/>
    <s v="New in v5.11.1:  #Boolean #Tag Search and the License Admin! Hope you think it rocks as much as the IT team:). The Dux_x000a_#LinkedIn #automation #SocialSelling #network #GrowthHacking #HRTech #leads https://t.co/IidJaduAxA"/>
    <m/>
    <m/>
    <x v="150"/>
    <s v="https://pbs.twimg.com/media/DYBRpWRX0AAbvUD.jpg"/>
    <s v="https://pbs.twimg.com/media/DYBRpWRX0AAbvUD.jpg"/>
    <x v="317"/>
    <s v="https://twitter.com/#!/duxquack/status/972867824594104321"/>
    <m/>
    <m/>
    <s v="972867824594104321"/>
    <m/>
    <b v="0"/>
    <n v="0"/>
    <s v=""/>
    <b v="0"/>
    <s v="en"/>
    <m/>
    <s v=""/>
    <b v="0"/>
    <n v="0"/>
    <s v=""/>
    <s v="Twitter Web Client"/>
    <b v="0"/>
    <s v="972867824594104321"/>
    <s v="Tweet"/>
    <n v="0"/>
    <n v="0"/>
    <m/>
    <m/>
    <m/>
    <m/>
    <m/>
    <m/>
    <m/>
    <m/>
    <n v="1"/>
    <s v="1"/>
    <s v="1"/>
    <n v="1"/>
    <n v="3.125"/>
    <n v="0"/>
    <n v="0"/>
    <n v="0"/>
    <n v="0"/>
    <n v="31"/>
    <n v="96.875"/>
    <n v="32"/>
  </r>
  <r>
    <s v="agenceeconcepto"/>
    <s v="agenceeconcepto"/>
    <m/>
    <m/>
    <m/>
    <m/>
    <m/>
    <m/>
    <m/>
    <m/>
    <s v="No"/>
    <n v="474"/>
    <m/>
    <m/>
    <x v="1"/>
    <d v="2018-03-11T14:13:04"/>
    <s v="La montée en puissance du social selling et notamment par le biais de Linked In  comment faire pour gagner en visibilité ? _x000a__x000a_#socialselling #linkedin #socialmedia_x000a__x000a_https://t.co/DSWXZEadjC"/>
    <s v="http://bit.ly/2EXH6X9"/>
    <s v="bit.ly"/>
    <x v="151"/>
    <m/>
    <s v="http://pbs.twimg.com/profile_images/454183123639480320/UiGSxdPD_normal.jpeg"/>
    <x v="318"/>
    <s v="https://twitter.com/#!/agenceeconcepto/status/972837814479020032"/>
    <m/>
    <m/>
    <s v="972837814479020032"/>
    <m/>
    <b v="0"/>
    <n v="1"/>
    <s v=""/>
    <b v="0"/>
    <s v="fr"/>
    <m/>
    <s v=""/>
    <b v="0"/>
    <n v="1"/>
    <s v=""/>
    <s v="Sprout Social"/>
    <b v="0"/>
    <s v="972837814479020032"/>
    <s v="Retweet"/>
    <n v="0"/>
    <n v="0"/>
    <m/>
    <m/>
    <m/>
    <m/>
    <m/>
    <m/>
    <m/>
    <m/>
    <n v="1"/>
    <s v="86"/>
    <s v="86"/>
    <n v="0"/>
    <n v="0"/>
    <n v="0"/>
    <n v="0"/>
    <n v="0"/>
    <n v="0"/>
    <n v="24"/>
    <n v="100"/>
    <n v="24"/>
  </r>
  <r>
    <s v="rachidamer"/>
    <s v="agenceeconcepto"/>
    <m/>
    <m/>
    <m/>
    <m/>
    <m/>
    <m/>
    <m/>
    <m/>
    <s v="No"/>
    <n v="475"/>
    <m/>
    <m/>
    <x v="0"/>
    <d v="2018-03-11T16:14:06"/>
    <s v="RT @AgenceEconcepto: La montée en puissance du social selling et notamment par le biais de Linked In  comment faire pour gagner en visibili…"/>
    <m/>
    <m/>
    <x v="34"/>
    <m/>
    <s v="http://pbs.twimg.com/profile_images/673169746033029120/eUXWxZMm_normal.jpg"/>
    <x v="319"/>
    <s v="https://twitter.com/#!/rachidamer/status/972868273237786625"/>
    <m/>
    <m/>
    <s v="972868273237786625"/>
    <m/>
    <b v="0"/>
    <n v="0"/>
    <s v=""/>
    <b v="0"/>
    <s v="fr"/>
    <m/>
    <s v=""/>
    <b v="0"/>
    <n v="1"/>
    <s v="972837814479020032"/>
    <s v="Twitter for iPhone"/>
    <b v="0"/>
    <s v="972837814479020032"/>
    <s v="Tweet"/>
    <n v="0"/>
    <n v="0"/>
    <m/>
    <m/>
    <m/>
    <m/>
    <m/>
    <m/>
    <m/>
    <m/>
    <n v="1"/>
    <s v="86"/>
    <s v="86"/>
    <n v="0"/>
    <n v="0"/>
    <n v="0"/>
    <n v="0"/>
    <n v="0"/>
    <n v="0"/>
    <n v="23"/>
    <n v="100"/>
    <n v="23"/>
  </r>
  <r>
    <s v="ravnalexander"/>
    <s v="nealschaffer"/>
    <m/>
    <m/>
    <m/>
    <m/>
    <m/>
    <m/>
    <m/>
    <m/>
    <s v="No"/>
    <n v="476"/>
    <m/>
    <m/>
    <x v="0"/>
    <d v="2018-03-11T16:16:45"/>
    <s v="RT @NealSchaffer: Social Selling Should Come Before B2B Social Media Marketing https://t.co/LP4bROYLGf #socialselling #b2b #socialmedia #ma…"/>
    <s v="http://maximizesocialbusiness.com/social-selling-b2b-social-media-marketing-23262/"/>
    <s v="maximizesocialbusiness.com"/>
    <x v="152"/>
    <m/>
    <s v="http://pbs.twimg.com/profile_images/934433804877484039/U1jSZc_8_normal.jpg"/>
    <x v="320"/>
    <s v="https://twitter.com/#!/ravnalexander/status/972868942703333377"/>
    <m/>
    <m/>
    <s v="972868942703333377"/>
    <m/>
    <b v="0"/>
    <n v="0"/>
    <s v=""/>
    <b v="0"/>
    <s v="en"/>
    <m/>
    <s v=""/>
    <b v="0"/>
    <n v="7"/>
    <s v="972867766142357504"/>
    <s v="Twitter for iPad"/>
    <b v="0"/>
    <s v="972867766142357504"/>
    <s v="Tweet"/>
    <n v="0"/>
    <n v="0"/>
    <m/>
    <m/>
    <m/>
    <m/>
    <m/>
    <m/>
    <m/>
    <m/>
    <n v="1"/>
    <s v="10"/>
    <s v="10"/>
    <n v="0"/>
    <n v="0"/>
    <n v="0"/>
    <n v="0"/>
    <n v="0"/>
    <n v="0"/>
    <n v="15"/>
    <n v="100"/>
    <n v="15"/>
  </r>
  <r>
    <s v="heysurrey"/>
    <s v="sproutsocial"/>
    <m/>
    <m/>
    <m/>
    <m/>
    <m/>
    <m/>
    <m/>
    <m/>
    <s v="No"/>
    <n v="477"/>
    <m/>
    <m/>
    <x v="0"/>
    <d v="2018-03-11T16:17:10"/>
    <s v="11 Tips &amp;amp; Tactics for Expert-Level #SocialSelling https://t.co/Ww4P7gVhPR @sproutsocial"/>
    <s v="https://sproutsocial.com/insights/social-selling-tips/amp/?ref=quuu&amp;utm_source=quuu"/>
    <s v="sproutsocial.com"/>
    <x v="0"/>
    <m/>
    <s v="http://pbs.twimg.com/profile_images/677431646203850752/J88t_Q6m_normal.jpg"/>
    <x v="321"/>
    <s v="https://twitter.com/#!/heysurrey/status/972869047665741825"/>
    <m/>
    <m/>
    <s v="972869047665741825"/>
    <m/>
    <b v="0"/>
    <n v="0"/>
    <s v=""/>
    <b v="0"/>
    <s v="en"/>
    <m/>
    <s v=""/>
    <b v="0"/>
    <n v="0"/>
    <s v=""/>
    <s v="Buffer"/>
    <b v="0"/>
    <s v="972869047665741825"/>
    <s v="Tweet"/>
    <n v="0"/>
    <n v="0"/>
    <m/>
    <m/>
    <m/>
    <m/>
    <m/>
    <m/>
    <m/>
    <m/>
    <n v="1"/>
    <s v="30"/>
    <s v="30"/>
    <n v="0"/>
    <n v="0"/>
    <n v="0"/>
    <n v="0"/>
    <n v="0"/>
    <n v="0"/>
    <n v="9"/>
    <n v="100"/>
    <n v="9"/>
  </r>
  <r>
    <s v="vsa_prospecting"/>
    <s v="juanblanco76"/>
    <m/>
    <m/>
    <m/>
    <m/>
    <m/>
    <m/>
    <m/>
    <m/>
    <s v="No"/>
    <n v="478"/>
    <m/>
    <m/>
    <x v="0"/>
    <d v="2018-03-11T16:17:17"/>
    <s v="RT @juanblanco76: Want more customers? Here's what to say in your posts to drive more sales leads. #socialselling https://t.co/ytCcWGtmBa h…"/>
    <s v="https://www.inc.com/john-white/here-are-the-exact-words-to-use-on-social-media-to.html"/>
    <s v="inc.com"/>
    <x v="0"/>
    <m/>
    <s v="http://pbs.twimg.com/profile_images/968171028508798976/iobkPQGq_normal.jpg"/>
    <x v="322"/>
    <s v="https://twitter.com/#!/vsa_prospecting/status/972869076870713344"/>
    <m/>
    <m/>
    <s v="972869076870713344"/>
    <m/>
    <b v="0"/>
    <n v="0"/>
    <s v=""/>
    <b v="0"/>
    <s v="en"/>
    <m/>
    <s v=""/>
    <b v="0"/>
    <n v="6"/>
    <s v="972245279079632903"/>
    <s v="Twitter Web Client"/>
    <b v="0"/>
    <s v="972245279079632903"/>
    <s v="Tweet"/>
    <n v="0"/>
    <n v="0"/>
    <m/>
    <m/>
    <m/>
    <m/>
    <m/>
    <m/>
    <m/>
    <m/>
    <n v="1"/>
    <s v="15"/>
    <s v="15"/>
    <n v="1"/>
    <n v="5.2631578947368425"/>
    <n v="0"/>
    <n v="0"/>
    <n v="0"/>
    <n v="0"/>
    <n v="18"/>
    <n v="94.736842105263165"/>
    <n v="19"/>
  </r>
  <r>
    <s v="radioms"/>
    <s v="nealschaffer"/>
    <m/>
    <m/>
    <m/>
    <m/>
    <m/>
    <m/>
    <m/>
    <m/>
    <s v="No"/>
    <n v="479"/>
    <m/>
    <m/>
    <x v="0"/>
    <d v="2018-03-11T16:17:22"/>
    <s v="RT @NealSchaffer: Social Selling Should Come Before B2B Social Media Marketing https://t.co/LP4bROYLGf #socialselling #b2b #socialmedia #ma…"/>
    <s v="http://maximizesocialbusiness.com/social-selling-b2b-social-media-marketing-23262/"/>
    <s v="maximizesocialbusiness.com"/>
    <x v="152"/>
    <m/>
    <s v="http://pbs.twimg.com/profile_images/2321296232/j3tbbhk3syv7hoz4d0cr_normal.jpeg"/>
    <x v="323"/>
    <s v="https://twitter.com/#!/radioms/status/972869098651705344"/>
    <m/>
    <m/>
    <s v="972869098651705344"/>
    <m/>
    <b v="0"/>
    <n v="0"/>
    <s v=""/>
    <b v="0"/>
    <s v="en"/>
    <m/>
    <s v=""/>
    <b v="0"/>
    <n v="7"/>
    <s v="972867766142357504"/>
    <s v="Twitter for iPhone"/>
    <b v="0"/>
    <s v="972867766142357504"/>
    <s v="Tweet"/>
    <n v="0"/>
    <n v="0"/>
    <m/>
    <m/>
    <m/>
    <m/>
    <m/>
    <m/>
    <m/>
    <m/>
    <n v="1"/>
    <s v="10"/>
    <s v="10"/>
    <n v="0"/>
    <n v="0"/>
    <n v="0"/>
    <n v="0"/>
    <n v="0"/>
    <n v="0"/>
    <n v="15"/>
    <n v="100"/>
    <n v="15"/>
  </r>
  <r>
    <s v="howardstrauber"/>
    <s v="nealschaffer"/>
    <m/>
    <m/>
    <m/>
    <m/>
    <m/>
    <m/>
    <m/>
    <m/>
    <s v="No"/>
    <n v="480"/>
    <m/>
    <m/>
    <x v="0"/>
    <d v="2018-03-11T16:18:02"/>
    <s v="RT @NealSchaffer: Social Selling Should Come Before B2B Social Media Marketing https://t.co/LP4bROYLGf #socialselling #b2b #socialmedia #ma…"/>
    <s v="http://maximizesocialbusiness.com/social-selling-b2b-social-media-marketing-23262/"/>
    <s v="maximizesocialbusiness.com"/>
    <x v="152"/>
    <m/>
    <s v="http://pbs.twimg.com/profile_images/969455501472919552/OsjTS-mC_normal.jpg"/>
    <x v="324"/>
    <s v="https://twitter.com/#!/howardstrauber/status/972869266558148609"/>
    <m/>
    <m/>
    <s v="972869266558148609"/>
    <m/>
    <b v="0"/>
    <n v="0"/>
    <s v=""/>
    <b v="0"/>
    <s v="en"/>
    <m/>
    <s v=""/>
    <b v="0"/>
    <n v="7"/>
    <s v="972867766142357504"/>
    <s v="Twitter for iPhone"/>
    <b v="0"/>
    <s v="972867766142357504"/>
    <s v="Tweet"/>
    <n v="0"/>
    <n v="0"/>
    <m/>
    <m/>
    <m/>
    <m/>
    <m/>
    <m/>
    <m/>
    <m/>
    <n v="1"/>
    <s v="10"/>
    <s v="10"/>
    <n v="0"/>
    <n v="0"/>
    <n v="0"/>
    <n v="0"/>
    <n v="0"/>
    <n v="0"/>
    <n v="15"/>
    <n v="100"/>
    <n v="15"/>
  </r>
  <r>
    <s v="alatzama"/>
    <s v="michelleashufta"/>
    <m/>
    <m/>
    <m/>
    <m/>
    <m/>
    <m/>
    <m/>
    <m/>
    <s v="No"/>
    <n v="481"/>
    <m/>
    <m/>
    <x v="0"/>
    <d v="2018-03-11T16:27:26"/>
    <s v="RT @Timothy_Hughes: Great to see @MichelleAshufta with her copy of &quot;Social Selling&quot; available on Amazon https://t.co/Axs0E0iWxh Thanks to @…"/>
    <s v="https://www.amazon.co.uk/Social-Selling-Techniques-Influence-Changemakers/dp/0749478012/ref=sr_1_1?ie=UTF8&amp;qid=1520768820&amp;sr=8-1&amp;keywords=social+selling+techniques+to+influence+buyers+and+changemakers"/>
    <s v="co.uk"/>
    <x v="34"/>
    <m/>
    <s v="http://pbs.twimg.com/profile_images/699930777165897728/RwMhCEbS_normal.jpg"/>
    <x v="325"/>
    <s v="https://twitter.com/#!/alatzama/status/972871629129814016"/>
    <m/>
    <m/>
    <s v="972871629129814016"/>
    <m/>
    <b v="0"/>
    <n v="0"/>
    <s v=""/>
    <b v="0"/>
    <s v="en"/>
    <m/>
    <s v=""/>
    <b v="0"/>
    <n v="2"/>
    <s v="972801760619212801"/>
    <s v="Twitter Web Client"/>
    <b v="0"/>
    <s v="972801760619212801"/>
    <s v="Tweet"/>
    <n v="0"/>
    <n v="0"/>
    <m/>
    <m/>
    <m/>
    <m/>
    <m/>
    <m/>
    <m/>
    <m/>
    <n v="1"/>
    <s v="2"/>
    <s v="2"/>
    <n v="2"/>
    <n v="11.764705882352942"/>
    <n v="0"/>
    <n v="0"/>
    <n v="0"/>
    <n v="0"/>
    <n v="15"/>
    <n v="88.235294117647058"/>
    <n v="17"/>
  </r>
  <r>
    <s v="alatzama"/>
    <s v="timothy_hughes"/>
    <m/>
    <m/>
    <m/>
    <m/>
    <m/>
    <m/>
    <m/>
    <m/>
    <s v="No"/>
    <n v="483"/>
    <m/>
    <m/>
    <x v="0"/>
    <d v="2018-03-11T16:27:43"/>
    <s v="RT @Timothy_Hughes: How to be famous…for the right things! https://t.co/2N3rRu0xfr #PersonalBrand #SocialSelling #SocialMediaMarketing #smm…"/>
    <s v="http://www.social-experts.net/make-go-person-industry/"/>
    <s v="social-experts.net"/>
    <x v="153"/>
    <m/>
    <s v="http://pbs.twimg.com/profile_images/699930777165897728/RwMhCEbS_normal.jpg"/>
    <x v="326"/>
    <s v="https://twitter.com/#!/alatzama/status/972871702517616641"/>
    <m/>
    <m/>
    <s v="972871702517616641"/>
    <m/>
    <b v="0"/>
    <n v="0"/>
    <s v=""/>
    <b v="0"/>
    <s v="en"/>
    <m/>
    <s v=""/>
    <b v="0"/>
    <n v="2"/>
    <s v="972836304118603776"/>
    <s v="Twitter Web Client"/>
    <b v="0"/>
    <s v="972836304118603776"/>
    <s v="Tweet"/>
    <n v="0"/>
    <n v="0"/>
    <m/>
    <m/>
    <m/>
    <m/>
    <m/>
    <m/>
    <m/>
    <m/>
    <n v="2"/>
    <s v="2"/>
    <s v="2"/>
    <n v="2"/>
    <n v="14.285714285714286"/>
    <n v="0"/>
    <n v="0"/>
    <n v="0"/>
    <n v="0"/>
    <n v="12"/>
    <n v="85.714285714285708"/>
    <n v="14"/>
  </r>
  <r>
    <s v="henrikschou_dk"/>
    <s v="stylish_soft"/>
    <m/>
    <m/>
    <m/>
    <m/>
    <m/>
    <m/>
    <m/>
    <m/>
    <s v="No"/>
    <n v="484"/>
    <m/>
    <m/>
    <x v="0"/>
    <d v="2018-03-11T16:27:59"/>
    <s v="RT @Stylish_Soft: 💻25 Ways to Build Better #Backlinks [#Infographic]_x000a__x000a_#Data #Bigdata #Analytics #Inbound #Inboundmarketing #Socialselling #…"/>
    <m/>
    <m/>
    <x v="154"/>
    <m/>
    <s v="http://pbs.twimg.com/profile_images/378800000738493722/320a0f2d6e0588bcd5cb23b3955e0d1d_normal.jpeg"/>
    <x v="327"/>
    <s v="https://twitter.com/#!/henrikschou_dk/status/972871770943426561"/>
    <m/>
    <m/>
    <s v="972871770943426561"/>
    <m/>
    <b v="0"/>
    <n v="0"/>
    <s v=""/>
    <b v="0"/>
    <s v="en"/>
    <m/>
    <s v=""/>
    <b v="0"/>
    <n v="5"/>
    <s v="972571006211674112"/>
    <s v="Twitter for Android"/>
    <b v="0"/>
    <s v="972571006211674112"/>
    <s v="Tweet"/>
    <n v="0"/>
    <n v="0"/>
    <m/>
    <m/>
    <m/>
    <m/>
    <m/>
    <m/>
    <m/>
    <m/>
    <n v="1"/>
    <s v="57"/>
    <s v="57"/>
    <n v="1"/>
    <n v="6.666666666666667"/>
    <n v="0"/>
    <n v="0"/>
    <n v="0"/>
    <n v="0"/>
    <n v="14"/>
    <n v="93.333333333333329"/>
    <n v="15"/>
  </r>
  <r>
    <s v="stylish_soft"/>
    <s v="stylish_soft"/>
    <m/>
    <m/>
    <m/>
    <m/>
    <m/>
    <m/>
    <m/>
    <m/>
    <s v="No"/>
    <n v="485"/>
    <m/>
    <m/>
    <x v="1"/>
    <d v="2018-03-10T20:32:52"/>
    <s v="💻25 Ways to Build Better #Backlinks [#Infographic]_x000a__x000a_#Data #Bigdata #Analytics #Inbound #Inboundmarketing #Socialselling #blog #Digital #Contentmarketing #CMO #Net #SEO #statistics #websolutions #SMM #News #CEO #Socialmedia #DigitalMarketing  #Makeyourownlane #Defstar5 #Mpgvip https://t.co/FtrrkhmrVW"/>
    <m/>
    <m/>
    <x v="155"/>
    <s v="https://pbs.twimg.com/media/DX9DcATW4AEKHOi.jpg"/>
    <s v="https://pbs.twimg.com/media/DX9DcATW4AEKHOi.jpg"/>
    <x v="328"/>
    <s v="https://twitter.com/#!/stylish_soft/status/972571006211674112"/>
    <m/>
    <m/>
    <s v="972571006211674112"/>
    <m/>
    <b v="0"/>
    <n v="12"/>
    <s v=""/>
    <b v="0"/>
    <s v="en"/>
    <m/>
    <s v=""/>
    <b v="0"/>
    <n v="5"/>
    <s v=""/>
    <s v="Twitter Web Client"/>
    <b v="0"/>
    <s v="972571006211674112"/>
    <s v="Retweet"/>
    <n v="0"/>
    <n v="0"/>
    <m/>
    <m/>
    <m/>
    <m/>
    <m/>
    <m/>
    <m/>
    <m/>
    <n v="1"/>
    <s v="57"/>
    <s v="57"/>
    <n v="1"/>
    <n v="3.4482758620689653"/>
    <n v="0"/>
    <n v="0"/>
    <n v="0"/>
    <n v="0"/>
    <n v="28"/>
    <n v="96.551724137931032"/>
    <n v="29"/>
  </r>
  <r>
    <s v="fernandocuenca"/>
    <s v="stylish_soft"/>
    <m/>
    <m/>
    <m/>
    <m/>
    <m/>
    <m/>
    <m/>
    <m/>
    <s v="No"/>
    <n v="486"/>
    <m/>
    <m/>
    <x v="0"/>
    <d v="2018-03-11T16:28:00"/>
    <s v="RT @Stylish_Soft: 💻25 Ways to Build Better #Backlinks [#Infographic]_x000a__x000a_#Data #Bigdata #Analytics #Inbound #Inboundmarketing #Socialselling #…"/>
    <m/>
    <m/>
    <x v="154"/>
    <m/>
    <s v="http://pbs.twimg.com/profile_images/786104977777385473/ahjvSn5n_normal.jpg"/>
    <x v="329"/>
    <s v="https://twitter.com/#!/fernandocuenca/status/972871774244343809"/>
    <m/>
    <m/>
    <s v="972871774244343809"/>
    <m/>
    <b v="0"/>
    <n v="0"/>
    <s v=""/>
    <b v="0"/>
    <s v="en"/>
    <m/>
    <s v=""/>
    <b v="0"/>
    <n v="5"/>
    <s v="972571006211674112"/>
    <s v="3WebTweetBot"/>
    <b v="0"/>
    <s v="972571006211674112"/>
    <s v="Tweet"/>
    <n v="0"/>
    <n v="0"/>
    <m/>
    <m/>
    <m/>
    <m/>
    <m/>
    <m/>
    <m/>
    <m/>
    <n v="1"/>
    <s v="57"/>
    <s v="57"/>
    <n v="1"/>
    <n v="6.666666666666667"/>
    <n v="0"/>
    <n v="0"/>
    <n v="0"/>
    <n v="0"/>
    <n v="14"/>
    <n v="93.333333333333329"/>
    <n v="15"/>
  </r>
  <r>
    <s v="puneetmohan"/>
    <s v="nealschaffer"/>
    <m/>
    <m/>
    <m/>
    <m/>
    <m/>
    <m/>
    <m/>
    <m/>
    <s v="No"/>
    <n v="487"/>
    <m/>
    <m/>
    <x v="0"/>
    <d v="2018-03-11T16:28:44"/>
    <s v="RT @NealSchaffer: Social Selling Should Come Before B2B Social Media Marketing https://t.co/LP4bROYLGf #socialselling #b2b #socialmedia #ma…"/>
    <s v="http://maximizesocialbusiness.com/social-selling-b2b-social-media-marketing-23262/"/>
    <s v="maximizesocialbusiness.com"/>
    <x v="152"/>
    <m/>
    <s v="http://pbs.twimg.com/profile_images/666150833281626113/bvfRPiWN_normal.jpg"/>
    <x v="330"/>
    <s v="https://twitter.com/#!/puneetmohan/status/972871959095775233"/>
    <m/>
    <m/>
    <s v="972871959095775233"/>
    <m/>
    <b v="0"/>
    <n v="0"/>
    <s v=""/>
    <b v="0"/>
    <s v="en"/>
    <m/>
    <s v=""/>
    <b v="0"/>
    <n v="7"/>
    <s v="972867766142357504"/>
    <s v="Twitter for iPhone"/>
    <b v="0"/>
    <s v="972867766142357504"/>
    <s v="Tweet"/>
    <n v="0"/>
    <n v="0"/>
    <m/>
    <m/>
    <m/>
    <m/>
    <m/>
    <m/>
    <m/>
    <m/>
    <n v="1"/>
    <s v="10"/>
    <s v="10"/>
    <n v="0"/>
    <n v="0"/>
    <n v="0"/>
    <n v="0"/>
    <n v="0"/>
    <n v="0"/>
    <n v="15"/>
    <n v="100"/>
    <n v="15"/>
  </r>
  <r>
    <s v="shakaizvuylu"/>
    <s v="juanblanco76"/>
    <m/>
    <m/>
    <m/>
    <m/>
    <m/>
    <m/>
    <m/>
    <m/>
    <s v="No"/>
    <n v="488"/>
    <m/>
    <m/>
    <x v="0"/>
    <d v="2018-03-11T16:33:06"/>
    <s v="RT @juanblanco76: Want more customers? Here's what to say in your posts to drive more sales leads. #socialselling https://t.co/ytCcWGtmBa h…"/>
    <s v="https://www.inc.com/john-white/here-are-the-exact-words-to-use-on-social-media-to.html"/>
    <s v="inc.com"/>
    <x v="0"/>
    <m/>
    <s v="http://pbs.twimg.com/profile_images/892081552183701505/F0AVxNlZ_normal.jpg"/>
    <x v="331"/>
    <s v="https://twitter.com/#!/shakaizvuylu/status/972873056317255680"/>
    <m/>
    <m/>
    <s v="972873056317255680"/>
    <m/>
    <b v="0"/>
    <n v="0"/>
    <s v=""/>
    <b v="0"/>
    <s v="en"/>
    <m/>
    <s v=""/>
    <b v="0"/>
    <n v="2"/>
    <s v="972850131782520832"/>
    <s v="Twitter for Android"/>
    <b v="0"/>
    <s v="972850131782520832"/>
    <s v="Tweet"/>
    <n v="0"/>
    <n v="0"/>
    <m/>
    <m/>
    <m/>
    <m/>
    <m/>
    <m/>
    <m/>
    <m/>
    <n v="1"/>
    <s v="15"/>
    <s v="15"/>
    <n v="1"/>
    <n v="5.2631578947368425"/>
    <n v="0"/>
    <n v="0"/>
    <n v="0"/>
    <n v="0"/>
    <n v="18"/>
    <n v="94.736842105263165"/>
    <n v="19"/>
  </r>
  <r>
    <s v="dolbylisa"/>
    <s v="nealschaffer"/>
    <m/>
    <m/>
    <m/>
    <m/>
    <m/>
    <m/>
    <m/>
    <m/>
    <s v="No"/>
    <n v="489"/>
    <m/>
    <m/>
    <x v="0"/>
    <d v="2018-03-11T16:36:46"/>
    <s v="RT @NealSchaffer: Social Selling Should Come Before B2B Social Media Marketing https://t.co/LP4bROYLGf #socialselling #b2b #socialmedia #ma…"/>
    <s v="http://maximizesocialbusiness.com/social-selling-b2b-social-media-marketing-23262/"/>
    <s v="maximizesocialbusiness.com"/>
    <x v="152"/>
    <m/>
    <s v="http://pbs.twimg.com/profile_images/931629728896823296/wm7NZqoO_normal.jpg"/>
    <x v="332"/>
    <s v="https://twitter.com/#!/dolbylisa/status/972873979428876288"/>
    <m/>
    <m/>
    <s v="972873979428876288"/>
    <m/>
    <b v="0"/>
    <n v="0"/>
    <s v=""/>
    <b v="0"/>
    <s v="en"/>
    <m/>
    <s v=""/>
    <b v="0"/>
    <n v="7"/>
    <s v="972867766142357504"/>
    <s v="Twitter for Android"/>
    <b v="0"/>
    <s v="972867766142357504"/>
    <s v="Tweet"/>
    <n v="0"/>
    <n v="0"/>
    <m/>
    <m/>
    <m/>
    <m/>
    <m/>
    <m/>
    <m/>
    <m/>
    <n v="1"/>
    <s v="10"/>
    <s v="10"/>
    <n v="0"/>
    <n v="0"/>
    <n v="0"/>
    <n v="0"/>
    <n v="0"/>
    <n v="0"/>
    <n v="15"/>
    <n v="100"/>
    <n v="15"/>
  </r>
  <r>
    <s v="ananna16"/>
    <s v="ahmedjr_16"/>
    <m/>
    <m/>
    <m/>
    <m/>
    <m/>
    <m/>
    <m/>
    <m/>
    <s v="No"/>
    <n v="490"/>
    <m/>
    <m/>
    <x v="0"/>
    <d v="2018-03-12T15:33:57"/>
    <s v="RT @ahmedjr_16: 10 Best Sales Courses Online for Mastery_x000a__x000a_https://t.co/g6tVtX248E _x000a__x000a_#smallbusiness #SmallBiz #entrepreneur #ecommerce #Soci…"/>
    <s v="https://www.jadirectives.com/best-sales-courses-online/"/>
    <s v="jadirectives.com"/>
    <x v="156"/>
    <m/>
    <s v="http://pbs.twimg.com/profile_images/743855747520356352/ViYZG0Y9_normal.jpg"/>
    <x v="333"/>
    <s v="https://twitter.com/#!/ananna16/status/973220557448560640"/>
    <m/>
    <m/>
    <s v="973220557448560640"/>
    <m/>
    <b v="0"/>
    <n v="0"/>
    <s v=""/>
    <b v="0"/>
    <s v="en"/>
    <m/>
    <s v=""/>
    <b v="0"/>
    <n v="8"/>
    <s v="972721534312894466"/>
    <s v="Twitter for Android"/>
    <b v="0"/>
    <s v="972721534312894466"/>
    <s v="Tweet"/>
    <n v="0"/>
    <n v="0"/>
    <m/>
    <m/>
    <m/>
    <m/>
    <m/>
    <m/>
    <m/>
    <m/>
    <n v="1"/>
    <s v="43"/>
    <s v="43"/>
    <n v="2"/>
    <n v="14.285714285714286"/>
    <n v="0"/>
    <n v="0"/>
    <n v="0"/>
    <n v="0"/>
    <n v="12"/>
    <n v="85.714285714285708"/>
    <n v="14"/>
  </r>
  <r>
    <s v="branddonator"/>
    <s v="branddonator"/>
    <m/>
    <m/>
    <m/>
    <m/>
    <m/>
    <m/>
    <m/>
    <m/>
    <s v="No"/>
    <n v="491"/>
    <m/>
    <m/>
    <x v="1"/>
    <d v="2018-03-12T15:36:08"/>
    <s v="#socialmedia #socialselling _x000a_#MarTech #adtech #mobile #social #ContentMarketing #NetworkMarketing_x000a_#devops #data #design  #DigitalTransformation #transparency_x000a_#media #FakeNews #Content #Video #VR #AR #MR #AI #infosec =#IT  #NetNeutrality https://t.co/ggKkzrQZXM"/>
    <s v="https://twitter.com/thedianaberman/status/973216733396905984"/>
    <s v="twitter.com"/>
    <x v="157"/>
    <m/>
    <s v="http://pbs.twimg.com/profile_images/661700817183895552/vfcJfeGV_normal.png"/>
    <x v="334"/>
    <s v="https://twitter.com/#!/branddonator/status/973221107842146304"/>
    <m/>
    <m/>
    <s v="973221107842146304"/>
    <m/>
    <b v="0"/>
    <n v="0"/>
    <s v=""/>
    <b v="1"/>
    <s v="und"/>
    <m/>
    <s v="973216733396905984"/>
    <b v="0"/>
    <n v="0"/>
    <s v=""/>
    <s v="Twitter for Android"/>
    <b v="0"/>
    <s v="973221107842146304"/>
    <s v="Tweet"/>
    <n v="0"/>
    <n v="0"/>
    <m/>
    <m/>
    <m/>
    <m/>
    <m/>
    <m/>
    <m/>
    <m/>
    <n v="1"/>
    <s v="1"/>
    <s v="1"/>
    <n v="0"/>
    <n v="0"/>
    <n v="0"/>
    <n v="0"/>
    <n v="0"/>
    <n v="0"/>
    <n v="24"/>
    <n v="100"/>
    <n v="24"/>
  </r>
  <r>
    <s v="startupgrindscl"/>
    <s v="d"/>
    <m/>
    <m/>
    <m/>
    <m/>
    <m/>
    <m/>
    <m/>
    <m/>
    <s v="No"/>
    <n v="492"/>
    <m/>
    <m/>
    <x v="0"/>
    <d v="2018-03-12T15:36:18"/>
    <s v="RT @Timothy_Hughes: People Don’t Choose to be in Emails or be Cold Called; But They Choose to be in Social … https://t.co/VaL78g5xA8 via @D…"/>
    <s v="http://www.social-experts.net/people-dont-choose-emails/"/>
    <s v="social-experts.net"/>
    <x v="34"/>
    <m/>
    <s v="http://pbs.twimg.com/profile_images/378800000303920965/b2e728e8b6f288df10c4321b50881865_normal.png"/>
    <x v="335"/>
    <s v="https://twitter.com/#!/startupgrindscl/status/973221150552723459"/>
    <m/>
    <m/>
    <s v="973221150552723459"/>
    <m/>
    <b v="0"/>
    <n v="0"/>
    <s v=""/>
    <b v="0"/>
    <s v="en"/>
    <m/>
    <s v=""/>
    <b v="0"/>
    <n v="9"/>
    <s v="972932762758922240"/>
    <s v="Twitter for iPhone"/>
    <b v="0"/>
    <s v="972932762758922240"/>
    <s v="Tweet"/>
    <n v="0"/>
    <n v="0"/>
    <m/>
    <m/>
    <m/>
    <m/>
    <m/>
    <m/>
    <m/>
    <m/>
    <n v="1"/>
    <s v="2"/>
    <s v="2"/>
    <n v="0"/>
    <n v="0"/>
    <n v="1"/>
    <n v="4.3478260869565215"/>
    <n v="0"/>
    <n v="0"/>
    <n v="22"/>
    <n v="95.652173913043484"/>
    <n v="23"/>
  </r>
  <r>
    <s v="sudeepkhatri"/>
    <s v="timothy_hughes"/>
    <m/>
    <m/>
    <m/>
    <m/>
    <m/>
    <m/>
    <m/>
    <m/>
    <s v="No"/>
    <n v="494"/>
    <m/>
    <m/>
    <x v="0"/>
    <d v="2018-03-06T16:38:42"/>
    <s v="RT @PeterSpringett: Will The Apocalypse From the Internet Felt by Retailers Impact B2B Companies? (via Passle) by @Timothy_Hughes https://t…"/>
    <m/>
    <m/>
    <x v="34"/>
    <m/>
    <s v="http://pbs.twimg.com/profile_images/960915815561273344/MI8GfbjE_normal.jpg"/>
    <x v="336"/>
    <s v="https://twitter.com/#!/sudeepkhatri/status/971062526409453573"/>
    <m/>
    <m/>
    <s v="971062526409453573"/>
    <m/>
    <b v="0"/>
    <n v="0"/>
    <s v=""/>
    <b v="0"/>
    <s v="en"/>
    <m/>
    <s v=""/>
    <b v="0"/>
    <n v="1"/>
    <s v="971053289688256512"/>
    <s v="Twitter for Android"/>
    <b v="0"/>
    <s v="971053289688256512"/>
    <s v="Tweet"/>
    <n v="0"/>
    <n v="0"/>
    <m/>
    <m/>
    <m/>
    <m/>
    <m/>
    <m/>
    <m/>
    <m/>
    <n v="3"/>
    <s v="2"/>
    <s v="2"/>
    <m/>
    <m/>
    <m/>
    <m/>
    <m/>
    <m/>
    <m/>
    <m/>
    <m/>
  </r>
  <r>
    <s v="sudeepkhatri"/>
    <s v="cmicontent"/>
    <m/>
    <m/>
    <m/>
    <m/>
    <m/>
    <m/>
    <m/>
    <m/>
    <s v="No"/>
    <n v="496"/>
    <m/>
    <m/>
    <x v="0"/>
    <d v="2018-03-07T15:46:59"/>
    <s v="RT @BeBeeMarketing: Why Marketers Need to Think Like Data Scientists (And How to Do It) via @cmicontent https://t.co/44XuaGoTrn #socialSell…"/>
    <s v="http://contentmarketinginstitute.com/2017/11/marketers-data-scientists/#.Wg2s9CW75eM.twitter"/>
    <s v="contentmarketinginstitute.com"/>
    <x v="34"/>
    <m/>
    <s v="http://pbs.twimg.com/profile_images/960915815561273344/MI8GfbjE_normal.jpg"/>
    <x v="337"/>
    <s v="https://twitter.com/#!/sudeepkhatri/status/971411898896867328"/>
    <m/>
    <m/>
    <s v="971411898896867328"/>
    <m/>
    <b v="0"/>
    <n v="0"/>
    <s v=""/>
    <b v="0"/>
    <s v="en"/>
    <m/>
    <s v=""/>
    <b v="0"/>
    <n v="1"/>
    <s v="971409665945989120"/>
    <s v="Twitter for Android"/>
    <b v="0"/>
    <s v="971409665945989120"/>
    <s v="Tweet"/>
    <n v="0"/>
    <n v="0"/>
    <m/>
    <m/>
    <m/>
    <m/>
    <m/>
    <m/>
    <m/>
    <m/>
    <n v="1"/>
    <s v="2"/>
    <s v="22"/>
    <m/>
    <m/>
    <m/>
    <m/>
    <m/>
    <m/>
    <m/>
    <m/>
    <m/>
  </r>
  <r>
    <s v="sudeepkhatri"/>
    <s v="timothy_hughes"/>
    <m/>
    <m/>
    <m/>
    <m/>
    <m/>
    <m/>
    <m/>
    <m/>
    <s v="No"/>
    <n v="498"/>
    <m/>
    <m/>
    <x v="0"/>
    <d v="2018-03-07T16:27:19"/>
    <s v="RT @Timothy_Hughes: Are all my cold calling and cold emails going in the bin? https://t.co/e0RkDhbCQG by @timothy_hughes #sales #socialsell…"/>
    <s v="http://www.social-experts.net/seller-beware-you-have-only-one-chance-to-make-a-good-impression/?utm_content=buffer3d6b1&amp;utm_medium=social&amp;utm_source=twitter.com&amp;utm_campaign=buffer"/>
    <s v="social-experts.net"/>
    <x v="158"/>
    <m/>
    <s v="http://pbs.twimg.com/profile_images/960915815561273344/MI8GfbjE_normal.jpg"/>
    <x v="338"/>
    <s v="https://twitter.com/#!/sudeepkhatri/status/971422051486515201"/>
    <m/>
    <m/>
    <s v="971422051486515201"/>
    <m/>
    <b v="0"/>
    <n v="0"/>
    <s v=""/>
    <b v="0"/>
    <s v="en"/>
    <m/>
    <s v=""/>
    <b v="0"/>
    <n v="1"/>
    <s v="971420514219642880"/>
    <s v="Twitter for Android"/>
    <b v="0"/>
    <s v="971420514219642880"/>
    <s v="Tweet"/>
    <n v="0"/>
    <n v="0"/>
    <m/>
    <m/>
    <m/>
    <m/>
    <m/>
    <m/>
    <m/>
    <m/>
    <n v="3"/>
    <s v="2"/>
    <s v="2"/>
    <n v="0"/>
    <n v="0"/>
    <n v="2"/>
    <n v="11.111111111111111"/>
    <n v="0"/>
    <n v="0"/>
    <n v="16"/>
    <n v="88.888888888888886"/>
    <n v="18"/>
  </r>
  <r>
    <s v="sudeepkhatri"/>
    <s v="timothy_hughes"/>
    <m/>
    <m/>
    <m/>
    <m/>
    <m/>
    <m/>
    <m/>
    <m/>
    <s v="No"/>
    <n v="499"/>
    <m/>
    <m/>
    <x v="0"/>
    <d v="2018-03-08T16:37:49"/>
    <s v="RT @Timothy_Hughes: Forget cold calls, what do you think of warm calls? https://t.co/ihNNwucnEb @timothy_Hughes #sales #leadgeneration #soc…"/>
    <s v="http://www.social-experts.net/forget-cold-calls-what-do-you-think-about-warm-calls/?utm_content=buffer867f4&amp;utm_medium=social&amp;utm_source=twitter.com&amp;utm_campaign=buffer"/>
    <s v="social-experts.net"/>
    <x v="159"/>
    <m/>
    <s v="http://pbs.twimg.com/profile_images/960915815561273344/MI8GfbjE_normal.jpg"/>
    <x v="339"/>
    <s v="https://twitter.com/#!/sudeepkhatri/status/971787080106876930"/>
    <m/>
    <m/>
    <s v="971787080106876930"/>
    <m/>
    <b v="0"/>
    <n v="0"/>
    <s v=""/>
    <b v="0"/>
    <s v="en"/>
    <m/>
    <s v=""/>
    <b v="0"/>
    <n v="2"/>
    <s v="971782887795290112"/>
    <s v="Twitter for Android"/>
    <b v="0"/>
    <s v="971782887795290112"/>
    <s v="Tweet"/>
    <n v="0"/>
    <n v="0"/>
    <m/>
    <m/>
    <m/>
    <m/>
    <m/>
    <m/>
    <m/>
    <m/>
    <n v="3"/>
    <s v="2"/>
    <s v="2"/>
    <n v="1"/>
    <n v="6.25"/>
    <n v="1"/>
    <n v="6.25"/>
    <n v="0"/>
    <n v="0"/>
    <n v="14"/>
    <n v="87.5"/>
    <n v="16"/>
  </r>
  <r>
    <s v="sudeepkhatri"/>
    <s v="craigmjamieson"/>
    <m/>
    <m/>
    <m/>
    <m/>
    <m/>
    <m/>
    <m/>
    <m/>
    <s v="No"/>
    <n v="500"/>
    <m/>
    <m/>
    <x v="0"/>
    <d v="2018-03-10T15:31:22"/>
    <s v="RT @NealSchaffer: A Primer on B2B Social Selling with Twitter https://t.co/VlAUERtwyd via @CraigMJamieson #socialselling"/>
    <s v="https://maximizesocialbusiness.com/primer-b2b-social-selling-twitter-24681/"/>
    <s v="maximizesocialbusiness.com"/>
    <x v="0"/>
    <m/>
    <s v="http://pbs.twimg.com/profile_images/960915815561273344/MI8GfbjE_normal.jpg"/>
    <x v="340"/>
    <s v="https://twitter.com/#!/sudeepkhatri/status/972495132053315584"/>
    <m/>
    <m/>
    <s v="972495132053315584"/>
    <m/>
    <b v="0"/>
    <n v="0"/>
    <s v=""/>
    <b v="0"/>
    <s v="en"/>
    <m/>
    <s v=""/>
    <b v="0"/>
    <n v="2"/>
    <s v="972265179210813448"/>
    <s v="Twitter for Android"/>
    <b v="0"/>
    <s v="972265179210813448"/>
    <s v="Tweet"/>
    <n v="0"/>
    <n v="0"/>
    <m/>
    <m/>
    <m/>
    <m/>
    <m/>
    <m/>
    <m/>
    <m/>
    <n v="1"/>
    <s v="2"/>
    <s v="10"/>
    <n v="0"/>
    <n v="0"/>
    <n v="0"/>
    <n v="0"/>
    <n v="0"/>
    <n v="0"/>
    <n v="13"/>
    <n v="100"/>
    <n v="13"/>
  </r>
  <r>
    <s v="sudeepkhatri"/>
    <s v="nealschaffer"/>
    <m/>
    <m/>
    <m/>
    <m/>
    <m/>
    <m/>
    <m/>
    <m/>
    <s v="No"/>
    <n v="502"/>
    <m/>
    <m/>
    <x v="0"/>
    <d v="2018-03-11T16:22:23"/>
    <s v="RT @NealSchaffer: Social Selling Should Come Before B2B Social Media Marketing https://t.co/LP4bROYLGf #socialselling #b2b #socialmedia #ma…"/>
    <s v="http://maximizesocialbusiness.com/social-selling-b2b-social-media-marketing-23262/"/>
    <s v="maximizesocialbusiness.com"/>
    <x v="152"/>
    <m/>
    <s v="http://pbs.twimg.com/profile_images/960915815561273344/MI8GfbjE_normal.jpg"/>
    <x v="341"/>
    <s v="https://twitter.com/#!/sudeepkhatri/status/972870359211888640"/>
    <m/>
    <m/>
    <s v="972870359211888640"/>
    <m/>
    <b v="0"/>
    <n v="0"/>
    <s v=""/>
    <b v="0"/>
    <s v="en"/>
    <m/>
    <s v=""/>
    <b v="0"/>
    <n v="7"/>
    <s v="972867766142357504"/>
    <s v="Twitter for Android"/>
    <b v="0"/>
    <s v="972867766142357504"/>
    <s v="Tweet"/>
    <n v="0"/>
    <n v="0"/>
    <m/>
    <m/>
    <m/>
    <m/>
    <m/>
    <m/>
    <m/>
    <m/>
    <n v="2"/>
    <s v="2"/>
    <s v="10"/>
    <n v="0"/>
    <n v="0"/>
    <n v="0"/>
    <n v="0"/>
    <n v="0"/>
    <n v="0"/>
    <n v="15"/>
    <n v="100"/>
    <n v="15"/>
  </r>
  <r>
    <s v="sudeepkhatri"/>
    <s v="digitalleadersa"/>
    <m/>
    <m/>
    <m/>
    <m/>
    <m/>
    <m/>
    <m/>
    <m/>
    <s v="No"/>
    <n v="503"/>
    <m/>
    <m/>
    <x v="0"/>
    <d v="2018-03-12T15:40:48"/>
    <s v="RT @agsocialmedia: Follow in your client’s footsteps @alexander_low via @DigitalLeadersA   https://t.co/CLugMd1r9v #socialselling #digitals…"/>
    <s v="http://bit.ly/2FsCsRY"/>
    <s v="bit.ly"/>
    <x v="0"/>
    <m/>
    <s v="http://pbs.twimg.com/profile_images/960915815561273344/MI8GfbjE_normal.jpg"/>
    <x v="342"/>
    <s v="https://twitter.com/#!/sudeepkhatri/status/973222284470046720"/>
    <m/>
    <m/>
    <s v="973222284470046720"/>
    <m/>
    <b v="0"/>
    <n v="0"/>
    <s v=""/>
    <b v="0"/>
    <s v="en"/>
    <m/>
    <s v=""/>
    <b v="0"/>
    <n v="2"/>
    <s v="973220826345598976"/>
    <s v="Twitter for Android"/>
    <b v="0"/>
    <s v="973220826345598976"/>
    <s v="Tweet"/>
    <n v="0"/>
    <n v="0"/>
    <m/>
    <m/>
    <m/>
    <m/>
    <m/>
    <m/>
    <m/>
    <m/>
    <n v="1"/>
    <s v="2"/>
    <s v="2"/>
    <m/>
    <m/>
    <m/>
    <m/>
    <m/>
    <m/>
    <m/>
    <m/>
    <m/>
  </r>
  <r>
    <s v="skillslabio"/>
    <s v="olliewhitfield_"/>
    <m/>
    <m/>
    <m/>
    <m/>
    <m/>
    <m/>
    <m/>
    <m/>
    <s v="Yes"/>
    <n v="506"/>
    <m/>
    <m/>
    <x v="0"/>
    <d v="2018-03-16T10:36:35"/>
    <s v="The science on #SocialSelling helping #Sales Professionals beat continuous rejection https://t.co/OEPYiplOva by @OllieWhitfield_ https://t.co/PeAUQakNTB"/>
    <s v="https://www.skillslab.io/blog/the-science-on-social-selling-helping-sales-professionals-beat-continuous-rejection"/>
    <s v="skillslab.io"/>
    <x v="111"/>
    <s v="https://pbs.twimg.com/media/DYZ1PLwWkAAIc88.jpg"/>
    <s v="https://pbs.twimg.com/media/DYZ1PLwWkAAIc88.jpg"/>
    <x v="343"/>
    <s v="https://twitter.com/#!/skillslabio/status/974595276093775872"/>
    <m/>
    <m/>
    <s v="974595276093775872"/>
    <m/>
    <b v="0"/>
    <n v="3"/>
    <s v=""/>
    <b v="0"/>
    <s v="en"/>
    <m/>
    <s v=""/>
    <b v="0"/>
    <n v="3"/>
    <s v=""/>
    <s v="Social Media Publisher App "/>
    <b v="0"/>
    <s v="974595276093775872"/>
    <s v="Retweet"/>
    <n v="0"/>
    <n v="0"/>
    <m/>
    <m/>
    <m/>
    <m/>
    <m/>
    <m/>
    <m/>
    <m/>
    <n v="2"/>
    <s v="13"/>
    <s v="13"/>
    <n v="1"/>
    <n v="8.3333333333333339"/>
    <n v="1"/>
    <n v="8.3333333333333339"/>
    <n v="0"/>
    <n v="0"/>
    <n v="10"/>
    <n v="83.333333333333329"/>
    <n v="12"/>
  </r>
  <r>
    <s v="skillslabio"/>
    <s v="olliewhitfield_"/>
    <m/>
    <m/>
    <m/>
    <m/>
    <m/>
    <m/>
    <m/>
    <m/>
    <s v="Yes"/>
    <n v="507"/>
    <m/>
    <m/>
    <x v="0"/>
    <d v="2018-03-08T16:20:38"/>
    <s v=".@OllieWhitfield_ gives you the low-down on creating epic content for #socialselling https://t.co/vmuuXUIWhg"/>
    <s v="https://www.skillslab.io/blog/create-content-for-social-selling"/>
    <s v="skillslab.io"/>
    <x v="0"/>
    <m/>
    <s v="http://pbs.twimg.com/profile_images/777902605011935232/pQ-4p-La_normal.jpg"/>
    <x v="344"/>
    <s v="https://twitter.com/#!/skillslabio/status/971782755053985793"/>
    <m/>
    <m/>
    <s v="971782755053985793"/>
    <m/>
    <b v="0"/>
    <n v="1"/>
    <s v=""/>
    <b v="0"/>
    <s v="en"/>
    <m/>
    <s v=""/>
    <b v="0"/>
    <n v="1"/>
    <s v=""/>
    <s v="Social Media Publisher App "/>
    <b v="0"/>
    <s v="971782755053985793"/>
    <s v="Tweet"/>
    <n v="0"/>
    <n v="0"/>
    <m/>
    <m/>
    <m/>
    <m/>
    <m/>
    <m/>
    <m/>
    <m/>
    <n v="2"/>
    <s v="13"/>
    <s v="13"/>
    <n v="0"/>
    <n v="0"/>
    <n v="0"/>
    <n v="0"/>
    <n v="0"/>
    <n v="0"/>
    <n v="12"/>
    <n v="100"/>
    <n v="12"/>
  </r>
  <r>
    <s v="olliewhitfield_"/>
    <s v="skillslabio"/>
    <m/>
    <m/>
    <m/>
    <m/>
    <m/>
    <m/>
    <m/>
    <m/>
    <s v="Yes"/>
    <n v="508"/>
    <m/>
    <m/>
    <x v="0"/>
    <d v="2018-03-08T16:32:22"/>
    <s v="RT @SkillsLabIO: .@OllieWhitfield_ gives you the low-down on creating epic content for #socialselling https://t.co/vmuuXUIWhg"/>
    <s v="https://www.skillslab.io/blog/create-content-for-social-selling"/>
    <s v="skillslab.io"/>
    <x v="0"/>
    <m/>
    <s v="http://pbs.twimg.com/profile_images/930443133644570624/3EDlGC7C_normal.jpg"/>
    <x v="345"/>
    <s v="https://twitter.com/#!/olliewhitfield_/status/971785708758290432"/>
    <m/>
    <m/>
    <s v="971785708758290432"/>
    <m/>
    <b v="0"/>
    <n v="0"/>
    <s v=""/>
    <b v="0"/>
    <s v="en"/>
    <m/>
    <s v=""/>
    <b v="0"/>
    <n v="1"/>
    <s v="971782755053985793"/>
    <s v="Twitter Web Client"/>
    <b v="0"/>
    <s v="971782755053985793"/>
    <s v="Tweet"/>
    <n v="0"/>
    <n v="0"/>
    <m/>
    <m/>
    <m/>
    <m/>
    <m/>
    <m/>
    <m/>
    <m/>
    <n v="1"/>
    <s v="13"/>
    <s v="13"/>
    <n v="0"/>
    <n v="0"/>
    <n v="0"/>
    <n v="0"/>
    <n v="0"/>
    <n v="0"/>
    <n v="14"/>
    <n v="100"/>
    <n v="14"/>
  </r>
  <r>
    <s v="bobwoods"/>
    <s v="olliewhitfield_"/>
    <m/>
    <m/>
    <m/>
    <m/>
    <m/>
    <m/>
    <m/>
    <m/>
    <s v="No"/>
    <n v="509"/>
    <m/>
    <m/>
    <x v="0"/>
    <d v="2018-03-08T15:13:54"/>
    <s v="Let's face it... #socialselling is hard work. If you don't do it right, you can hurt yourself in many different ways. Don't do these things! (Great article by  @OllieWhitfield_ ) #sales #business - https://t.co/Lb57MvBN1f"/>
    <s v="http://pplx.co/t/E2mon5rwgA3J/"/>
    <s v="pplx.co"/>
    <x v="160"/>
    <m/>
    <s v="http://pbs.twimg.com/profile_images/890626312217530368/_Og7OJ9n_normal.jpg"/>
    <x v="346"/>
    <s v="https://twitter.com/#!/bobwoods/status/971765963262693376"/>
    <m/>
    <m/>
    <s v="971765963262693376"/>
    <m/>
    <b v="0"/>
    <n v="1"/>
    <s v=""/>
    <b v="0"/>
    <s v="en"/>
    <m/>
    <s v=""/>
    <b v="0"/>
    <n v="4"/>
    <s v=""/>
    <s v="PeopleLinx"/>
    <b v="0"/>
    <s v="971765963262693376"/>
    <s v="Retweet"/>
    <n v="0"/>
    <n v="0"/>
    <m/>
    <m/>
    <m/>
    <m/>
    <m/>
    <m/>
    <m/>
    <m/>
    <n v="1"/>
    <s v="3"/>
    <s v="13"/>
    <n v="3"/>
    <n v="9.67741935483871"/>
    <n v="2"/>
    <n v="6.4516129032258061"/>
    <n v="1"/>
    <n v="3.225806451612903"/>
    <n v="26"/>
    <n v="83.870967741935488"/>
    <n v="31"/>
  </r>
  <r>
    <s v="preetikasaini99"/>
    <s v="bestdigitalclic"/>
    <m/>
    <m/>
    <m/>
    <m/>
    <m/>
    <m/>
    <m/>
    <m/>
    <s v="No"/>
    <n v="510"/>
    <m/>
    <m/>
    <x v="0"/>
    <d v="2018-03-12T15:48:59"/>
    <s v="RT @Bestdigitalclic: 9 Surprising Facebook Marketing Tips for Small Businesses That Actually Work |https://t.co/RliMhnt29j #Marketing #Onli…"/>
    <s v="http://onlinemarketingview.blogspot.com/2018/02/9-surprising-facebook-marketing-tips.html"/>
    <s v="blogspot.com"/>
    <x v="143"/>
    <m/>
    <s v="http://pbs.twimg.com/profile_images/969311463960592384/e4yH-Q-b_normal.jpg"/>
    <x v="347"/>
    <s v="https://twitter.com/#!/preetikasaini99/status/973224341201551362"/>
    <m/>
    <m/>
    <s v="973224341201551362"/>
    <m/>
    <b v="0"/>
    <n v="0"/>
    <s v=""/>
    <b v="0"/>
    <s v="en"/>
    <m/>
    <s v=""/>
    <b v="0"/>
    <n v="4"/>
    <s v="972847137896763392"/>
    <s v="Twitter for Android"/>
    <b v="0"/>
    <s v="972847137896763392"/>
    <s v="Tweet"/>
    <n v="0"/>
    <n v="0"/>
    <m/>
    <m/>
    <m/>
    <m/>
    <m/>
    <m/>
    <m/>
    <m/>
    <n v="1"/>
    <s v="56"/>
    <s v="56"/>
    <n v="1"/>
    <n v="5.2631578947368425"/>
    <n v="0"/>
    <n v="0"/>
    <n v="0"/>
    <n v="0"/>
    <n v="18"/>
    <n v="94.736842105263165"/>
    <n v="19"/>
  </r>
  <r>
    <s v="rosiehiggins006"/>
    <s v="rosiehiggins006"/>
    <m/>
    <m/>
    <m/>
    <m/>
    <m/>
    <m/>
    <m/>
    <m/>
    <s v="No"/>
    <n v="511"/>
    <m/>
    <m/>
    <x v="1"/>
    <d v="2018-03-12T15:51:20"/>
    <s v="The #digitalselling revolution is already under way — the question is how best to harness it. View our insights on how #B2B organisations can utilise #socialselling and embed it into their company culture: https://t.co/RrJQtmuzwa https://t.co/U9CYL7hp1e"/>
    <s v="http://gag.gl/EMCfKO"/>
    <s v="gag.gl"/>
    <x v="161"/>
    <s v="https://pbs.twimg.com/media/DYGW6TZXUAgdoCH.jpg"/>
    <s v="https://pbs.twimg.com/media/DYGW6TZXUAgdoCH.jpg"/>
    <x v="348"/>
    <s v="https://twitter.com/#!/rosiehiggins006/status/973224934074875904"/>
    <m/>
    <m/>
    <s v="973224934074875904"/>
    <m/>
    <b v="0"/>
    <n v="1"/>
    <s v=""/>
    <b v="0"/>
    <s v="en"/>
    <m/>
    <s v=""/>
    <b v="0"/>
    <n v="0"/>
    <s v=""/>
    <s v="GaggleAMP"/>
    <b v="0"/>
    <s v="973224934074875904"/>
    <s v="Tweet"/>
    <n v="0"/>
    <n v="0"/>
    <m/>
    <m/>
    <m/>
    <m/>
    <m/>
    <m/>
    <m/>
    <m/>
    <n v="1"/>
    <s v="1"/>
    <s v="1"/>
    <n v="1"/>
    <n v="3.125"/>
    <n v="0"/>
    <n v="0"/>
    <n v="0"/>
    <n v="0"/>
    <n v="31"/>
    <n v="96.875"/>
    <n v="32"/>
  </r>
  <r>
    <s v="cory_hansen"/>
    <s v="msocialbusiness"/>
    <m/>
    <m/>
    <m/>
    <m/>
    <m/>
    <m/>
    <m/>
    <m/>
    <s v="No"/>
    <n v="512"/>
    <m/>
    <m/>
    <x v="0"/>
    <d v="2018-03-10T19:42:27"/>
    <s v="This from @NealSchaffer  is vital to #SocialSelling #B2B  _x000a_1) Sales is Valued Greater than Marketing _x000a_2) Sales Understands Your Client Better Than You Do_x000a_3) Employee Advocacy: The Holy Grail of B2B Social Media Marketing_x000a_Hosted by @MSocialBusiness https://t.co/dTmxobcsnK https://t.co/gMLXwLR0dz"/>
    <s v="http://bit.ly/2FyFksq"/>
    <s v="bit.ly"/>
    <x v="141"/>
    <s v="https://pbs.twimg.com/media/DX84o7PVQAEmukY.jpg"/>
    <s v="https://pbs.twimg.com/media/DX84o7PVQAEmukY.jpg"/>
    <x v="349"/>
    <s v="https://twitter.com/#!/cory_hansen/status/972558322384719872"/>
    <m/>
    <m/>
    <s v="972558322384719872"/>
    <m/>
    <b v="0"/>
    <n v="12"/>
    <s v=""/>
    <b v="0"/>
    <s v="en"/>
    <m/>
    <s v=""/>
    <b v="0"/>
    <n v="6"/>
    <s v=""/>
    <s v="Sprout Social"/>
    <b v="0"/>
    <s v="972558322384719872"/>
    <s v="Retweet"/>
    <n v="0"/>
    <n v="0"/>
    <m/>
    <m/>
    <m/>
    <m/>
    <m/>
    <m/>
    <m/>
    <m/>
    <n v="1"/>
    <s v="10"/>
    <s v="10"/>
    <n v="2"/>
    <n v="5.2631578947368425"/>
    <n v="0"/>
    <n v="0"/>
    <n v="0"/>
    <n v="0"/>
    <n v="36"/>
    <n v="94.736842105263165"/>
    <n v="38"/>
  </r>
  <r>
    <s v="cory_hansen"/>
    <s v="edelmanpr"/>
    <m/>
    <m/>
    <m/>
    <m/>
    <m/>
    <m/>
    <m/>
    <m/>
    <s v="No"/>
    <n v="513"/>
    <m/>
    <m/>
    <x v="0"/>
    <d v="2018-03-12T15:53:21"/>
    <s v="From @stevektweets: &quot;3 Social Selling Habits.&quot; Includes link to important @EdelmanPR Trust Barometer Report.  Also see what @bernieborges says is &quot;More Significant to Future Sales Opportunities.&quot; #SocialSelling #B2B _x000a_https://t.co/UUwUR4D2AJ https://t.co/WOEzJkgHXQ"/>
    <s v="https://buff.ly/2pcpUU2"/>
    <s v="buff.ly"/>
    <x v="141"/>
    <s v="https://pbs.twimg.com/media/DYGXYVkX0AIVJCv.jpg"/>
    <s v="https://pbs.twimg.com/media/DYGXYVkX0AIVJCv.jpg"/>
    <x v="350"/>
    <s v="https://twitter.com/#!/cory_hansen/status/973225441627639808"/>
    <m/>
    <m/>
    <s v="973225441627639808"/>
    <m/>
    <b v="0"/>
    <n v="0"/>
    <s v=""/>
    <b v="0"/>
    <s v="en"/>
    <m/>
    <s v=""/>
    <b v="0"/>
    <n v="0"/>
    <s v=""/>
    <s v="Buffer"/>
    <b v="0"/>
    <s v="973225441627639808"/>
    <s v="Tweet"/>
    <n v="0"/>
    <n v="0"/>
    <m/>
    <m/>
    <m/>
    <m/>
    <m/>
    <m/>
    <m/>
    <m/>
    <n v="1"/>
    <s v="10"/>
    <s v="10"/>
    <m/>
    <m/>
    <m/>
    <m/>
    <m/>
    <m/>
    <m/>
    <m/>
    <m/>
  </r>
  <r>
    <s v="viralseedpl"/>
    <s v="viralseedmedia"/>
    <m/>
    <m/>
    <m/>
    <m/>
    <m/>
    <m/>
    <m/>
    <m/>
    <s v="No"/>
    <n v="517"/>
    <m/>
    <m/>
    <x v="0"/>
    <d v="2018-03-06T15:31:00"/>
    <s v="Co nowego na YouTube? Czytaj na @ViralSeedMedia ➡ https://t.co/EcNzyDcVvm  _x000a_#ViralSeed #VideoMarketing #SocialVideo #SocialSelling"/>
    <s v="http://bit.ly/2EU5xWb"/>
    <s v="bit.ly"/>
    <x v="162"/>
    <m/>
    <s v="http://pbs.twimg.com/profile_images/2507252836/cxhmev572kvgn7j3744l_normal.png"/>
    <x v="351"/>
    <s v="https://twitter.com/#!/viralseedpl/status/971045489570406400"/>
    <m/>
    <m/>
    <s v="971045489570406400"/>
    <m/>
    <b v="0"/>
    <n v="0"/>
    <s v=""/>
    <b v="0"/>
    <s v="pl"/>
    <m/>
    <s v=""/>
    <b v="0"/>
    <n v="0"/>
    <s v=""/>
    <s v="TweetDeck"/>
    <b v="0"/>
    <s v="971045489570406400"/>
    <s v="Tweet"/>
    <n v="0"/>
    <n v="0"/>
    <m/>
    <m/>
    <m/>
    <m/>
    <m/>
    <m/>
    <m/>
    <m/>
    <n v="1"/>
    <s v="85"/>
    <s v="85"/>
    <n v="0"/>
    <n v="0"/>
    <n v="0"/>
    <n v="0"/>
    <n v="0"/>
    <n v="0"/>
    <n v="11"/>
    <n v="100"/>
    <n v="11"/>
  </r>
  <r>
    <s v="viralseedpl"/>
    <s v="viralseedpl"/>
    <m/>
    <m/>
    <m/>
    <m/>
    <m/>
    <m/>
    <m/>
    <m/>
    <s v="No"/>
    <n v="518"/>
    <m/>
    <m/>
    <x v="1"/>
    <d v="2018-03-06T16:32:00"/>
    <s v="A Ty wiesz już jak wykorzystać #YouTube Reels w działaniach swojej marki? https://t.co/l1tAMyl1n2 _x000a_#ViralSeed #VideoMarketing #YouTube #SocialSelling"/>
    <s v="https://viralseed.pl/blog/videomarketing-dodac-youtube-reels/"/>
    <s v="viralseed.pl"/>
    <x v="163"/>
    <m/>
    <s v="http://pbs.twimg.com/profile_images/2507252836/cxhmev572kvgn7j3744l_normal.png"/>
    <x v="50"/>
    <s v="https://twitter.com/#!/viralseedpl/status/971060841075294208"/>
    <m/>
    <m/>
    <s v="971060841075294208"/>
    <m/>
    <b v="0"/>
    <n v="0"/>
    <s v=""/>
    <b v="0"/>
    <s v="pl"/>
    <m/>
    <s v=""/>
    <b v="0"/>
    <n v="0"/>
    <s v=""/>
    <s v="TweetDeck"/>
    <b v="0"/>
    <s v="971060841075294208"/>
    <s v="Tweet"/>
    <n v="0"/>
    <n v="0"/>
    <m/>
    <m/>
    <m/>
    <m/>
    <m/>
    <m/>
    <m/>
    <m/>
    <n v="2"/>
    <s v="85"/>
    <s v="85"/>
    <n v="0"/>
    <n v="0"/>
    <n v="0"/>
    <n v="0"/>
    <n v="0"/>
    <n v="0"/>
    <n v="16"/>
    <n v="100"/>
    <n v="16"/>
  </r>
  <r>
    <s v="viralseedpl"/>
    <s v="viralseedpl"/>
    <m/>
    <m/>
    <m/>
    <m/>
    <m/>
    <m/>
    <m/>
    <m/>
    <s v="No"/>
    <n v="519"/>
    <m/>
    <m/>
    <x v="1"/>
    <d v="2018-03-12T15:55:00"/>
    <s v="Niektórzy twórcy przestali zarabiać na YouTube_x000a__x000a_więcej ➡ https://t.co/z7Pm74sm4v_x000a__x000a_#ViralSeed #VideoMarketing #SocialVideo #SocialSelling"/>
    <s v="http://bit.ly/2tz0F3m"/>
    <s v="bit.ly"/>
    <x v="162"/>
    <m/>
    <s v="http://pbs.twimg.com/profile_images/2507252836/cxhmev572kvgn7j3744l_normal.png"/>
    <x v="352"/>
    <s v="https://twitter.com/#!/viralseedpl/status/973225856599560193"/>
    <m/>
    <m/>
    <s v="973225856599560193"/>
    <m/>
    <b v="0"/>
    <n v="0"/>
    <s v=""/>
    <b v="0"/>
    <s v="pl"/>
    <m/>
    <s v=""/>
    <b v="0"/>
    <n v="0"/>
    <s v=""/>
    <s v="TweetDeck"/>
    <b v="0"/>
    <s v="973225856599560193"/>
    <s v="Tweet"/>
    <n v="0"/>
    <n v="0"/>
    <m/>
    <m/>
    <m/>
    <m/>
    <m/>
    <m/>
    <m/>
    <m/>
    <n v="2"/>
    <s v="85"/>
    <s v="85"/>
    <n v="0"/>
    <n v="0"/>
    <n v="0"/>
    <n v="0"/>
    <n v="0"/>
    <n v="0"/>
    <n v="11"/>
    <n v="100"/>
    <n v="11"/>
  </r>
  <r>
    <s v="gabevillamizar"/>
    <s v="bern"/>
    <m/>
    <m/>
    <m/>
    <m/>
    <m/>
    <m/>
    <m/>
    <m/>
    <s v="No"/>
    <n v="520"/>
    <m/>
    <m/>
    <x v="0"/>
    <d v="2018-03-06T16:11:24"/>
    <s v="RT @SAPradio: Great discussion on #SAPRadio talking about &quot;#SocialSelling Secrets of Companies Doing It Well&quot;! Thank you to panelists @Bern…"/>
    <m/>
    <m/>
    <x v="65"/>
    <m/>
    <s v="http://pbs.twimg.com/profile_images/970155946411311104/84NrjAFc_normal.jpg"/>
    <x v="353"/>
    <s v="https://twitter.com/#!/gabevillamizar/status/971055656273829888"/>
    <m/>
    <m/>
    <s v="971055656273829888"/>
    <m/>
    <b v="0"/>
    <n v="0"/>
    <s v=""/>
    <b v="0"/>
    <s v="en"/>
    <m/>
    <s v=""/>
    <b v="0"/>
    <n v="1"/>
    <s v="971052658168619008"/>
    <s v="Twitter for iPhone"/>
    <b v="0"/>
    <s v="971052658168619008"/>
    <s v="Tweet"/>
    <n v="0"/>
    <n v="0"/>
    <m/>
    <m/>
    <m/>
    <m/>
    <m/>
    <m/>
    <m/>
    <m/>
    <n v="1"/>
    <s v="9"/>
    <s v="9"/>
    <n v="3"/>
    <n v="15"/>
    <n v="0"/>
    <n v="0"/>
    <n v="0"/>
    <n v="0"/>
    <n v="17"/>
    <n v="85"/>
    <n v="20"/>
  </r>
  <r>
    <s v="jltraineau"/>
    <s v="jltraineau"/>
    <m/>
    <m/>
    <m/>
    <m/>
    <m/>
    <m/>
    <m/>
    <m/>
    <s v="No"/>
    <n v="521"/>
    <m/>
    <m/>
    <x v="1"/>
    <d v="2018-03-12T14:08:46"/>
    <s v="Pour en finir avec le management impatient : l'équipe, c'est l'avenir de la vente - comme de l'entreprise https://t.co/RrKoa80CTj #SocialSelling #Management"/>
    <s v="https://www.hbrfrance.fr/chroniques-experts/2018/02/19327-finir-management-impatient/"/>
    <s v="hbrfrance.fr"/>
    <x v="164"/>
    <m/>
    <s v="http://pbs.twimg.com/profile_images/955473759984672769/ZyOI-kCp_normal.jpg"/>
    <x v="354"/>
    <s v="https://twitter.com/#!/jltraineau/status/973199120851787778"/>
    <m/>
    <m/>
    <s v="973199120851787778"/>
    <m/>
    <b v="0"/>
    <n v="1"/>
    <s v=""/>
    <b v="0"/>
    <s v="fr"/>
    <m/>
    <s v=""/>
    <b v="0"/>
    <n v="1"/>
    <s v=""/>
    <s v="Twitter Web Client"/>
    <b v="0"/>
    <s v="973199120851787778"/>
    <s v="Retweet"/>
    <n v="0"/>
    <n v="0"/>
    <m/>
    <m/>
    <m/>
    <m/>
    <m/>
    <m/>
    <m/>
    <m/>
    <n v="1"/>
    <s v="84"/>
    <s v="84"/>
    <n v="0"/>
    <n v="0"/>
    <n v="1"/>
    <n v="5.5555555555555554"/>
    <n v="0"/>
    <n v="0"/>
    <n v="17"/>
    <n v="94.444444444444443"/>
    <n v="18"/>
  </r>
  <r>
    <s v="cioc_colatini"/>
    <s v="jltraineau"/>
    <m/>
    <m/>
    <m/>
    <m/>
    <m/>
    <m/>
    <m/>
    <m/>
    <s v="No"/>
    <n v="522"/>
    <m/>
    <m/>
    <x v="0"/>
    <d v="2018-03-12T15:56:37"/>
    <s v="RT @jltraineau: Pour en finir avec le management impatient : l'équipe, c'est l'avenir de la vente - comme de l'entreprise https://t.co/RrKo…"/>
    <m/>
    <m/>
    <x v="34"/>
    <m/>
    <s v="http://pbs.twimg.com/profile_images/955460004286533634/is6EqmCl_normal.jpg"/>
    <x v="355"/>
    <s v="https://twitter.com/#!/cioc_colatini/status/973226261936996352"/>
    <m/>
    <m/>
    <s v="973226261936996352"/>
    <m/>
    <b v="0"/>
    <n v="0"/>
    <s v=""/>
    <b v="0"/>
    <s v="fr"/>
    <m/>
    <s v=""/>
    <b v="0"/>
    <n v="1"/>
    <s v="973199120851787778"/>
    <s v="Twitter for Android"/>
    <b v="0"/>
    <s v="973199120851787778"/>
    <s v="Tweet"/>
    <n v="0"/>
    <n v="0"/>
    <m/>
    <m/>
    <m/>
    <m/>
    <m/>
    <m/>
    <m/>
    <m/>
    <n v="1"/>
    <s v="84"/>
    <s v="84"/>
    <n v="0"/>
    <n v="0"/>
    <n v="1"/>
    <n v="5.5555555555555554"/>
    <n v="0"/>
    <n v="0"/>
    <n v="17"/>
    <n v="94.444444444444443"/>
    <n v="18"/>
  </r>
  <r>
    <s v="nicolamauri"/>
    <s v="andrea_boscaro"/>
    <m/>
    <m/>
    <m/>
    <m/>
    <m/>
    <m/>
    <m/>
    <m/>
    <s v="No"/>
    <n v="523"/>
    <m/>
    <m/>
    <x v="0"/>
    <d v="2018-03-12T15:59:09"/>
    <s v="RT @andrea_boscaro: Se usate i social media professionalmente, impostateli in inglese: avrete molte più funzioni. Ad esempio, con Linkedin…"/>
    <m/>
    <m/>
    <x v="34"/>
    <m/>
    <s v="http://pbs.twimg.com/profile_images/959352137674379266/KG9c1Xnr_normal.jpg"/>
    <x v="356"/>
    <s v="https://twitter.com/#!/nicolamauri/status/973226900289179650"/>
    <m/>
    <m/>
    <s v="973226900289179650"/>
    <m/>
    <b v="0"/>
    <n v="0"/>
    <s v=""/>
    <b v="0"/>
    <s v="it"/>
    <m/>
    <s v=""/>
    <b v="0"/>
    <n v="2"/>
    <s v="973219609326342146"/>
    <s v="Twitter for iPhone"/>
    <b v="0"/>
    <s v="973219609326342146"/>
    <s v="Tweet"/>
    <n v="0"/>
    <n v="0"/>
    <m/>
    <m/>
    <m/>
    <m/>
    <m/>
    <m/>
    <m/>
    <m/>
    <n v="1"/>
    <s v="24"/>
    <s v="24"/>
    <n v="0"/>
    <n v="0"/>
    <n v="0"/>
    <n v="0"/>
    <n v="0"/>
    <n v="0"/>
    <n v="19"/>
    <n v="100"/>
    <n v="19"/>
  </r>
  <r>
    <s v="danjswift"/>
    <s v="danjswift"/>
    <m/>
    <m/>
    <m/>
    <m/>
    <m/>
    <m/>
    <m/>
    <m/>
    <s v="No"/>
    <n v="524"/>
    <m/>
    <m/>
    <x v="1"/>
    <d v="2018-03-12T15:59:37"/>
    <s v="If you are not doing these things, you are leaving money on the table. https://t.co/LHRuEKF8GH #socialselling #digitalselling #modernselling"/>
    <s v="https://www.linkedin.com/pulse/you-doing-things-leaving-money-table-dan-swift/?published=t"/>
    <s v="linkedin.com"/>
    <x v="165"/>
    <m/>
    <s v="http://pbs.twimg.com/profile_images/910558559833919488/LgICZbdm_normal.jpg"/>
    <x v="357"/>
    <s v="https://twitter.com/#!/danjswift/status/973227019449393152"/>
    <m/>
    <m/>
    <s v="973227019449393152"/>
    <m/>
    <b v="0"/>
    <n v="1"/>
    <s v=""/>
    <b v="0"/>
    <s v="en"/>
    <m/>
    <s v=""/>
    <b v="0"/>
    <n v="0"/>
    <s v=""/>
    <s v="Twitter Web Client"/>
    <b v="0"/>
    <s v="973227019449393152"/>
    <s v="Tweet"/>
    <n v="0"/>
    <n v="0"/>
    <m/>
    <m/>
    <m/>
    <m/>
    <m/>
    <m/>
    <m/>
    <m/>
    <n v="1"/>
    <s v="1"/>
    <s v="1"/>
    <n v="0"/>
    <n v="0"/>
    <n v="0"/>
    <n v="0"/>
    <n v="0"/>
    <n v="0"/>
    <n v="17"/>
    <n v="100"/>
    <n v="17"/>
  </r>
  <r>
    <s v="alexlinkedin"/>
    <s v="alexlinkedin"/>
    <m/>
    <m/>
    <m/>
    <m/>
    <m/>
    <m/>
    <m/>
    <m/>
    <s v="No"/>
    <n v="525"/>
    <m/>
    <m/>
    <x v="1"/>
    <d v="2018-03-12T16:00:01"/>
    <s v="#linkedin #salesnavigator #socialselling https://t.co/avwodDLZ7L"/>
    <s v="https://lnkd.in/d6G-EBu"/>
    <s v="lnkd.in"/>
    <x v="166"/>
    <m/>
    <s v="http://pbs.twimg.com/profile_images/973222409598787584/XE9YQHDH_normal.jpg"/>
    <x v="358"/>
    <s v="https://twitter.com/#!/alexlinkedin/status/973227118984298497"/>
    <m/>
    <m/>
    <s v="973227118984298497"/>
    <m/>
    <b v="0"/>
    <n v="0"/>
    <s v=""/>
    <b v="0"/>
    <s v="und"/>
    <m/>
    <s v=""/>
    <b v="0"/>
    <n v="0"/>
    <s v=""/>
    <s v="LinkedIn"/>
    <b v="0"/>
    <s v="973227118984298497"/>
    <s v="Tweet"/>
    <n v="0"/>
    <n v="0"/>
    <m/>
    <m/>
    <m/>
    <m/>
    <m/>
    <m/>
    <m/>
    <m/>
    <n v="1"/>
    <s v="1"/>
    <s v="1"/>
    <n v="0"/>
    <n v="0"/>
    <n v="0"/>
    <n v="0"/>
    <n v="0"/>
    <n v="0"/>
    <n v="3"/>
    <n v="100"/>
    <n v="3"/>
  </r>
  <r>
    <s v="m3jrgrowth"/>
    <s v="m_3jr"/>
    <m/>
    <m/>
    <m/>
    <m/>
    <m/>
    <m/>
    <m/>
    <m/>
    <s v="No"/>
    <n v="526"/>
    <m/>
    <m/>
    <x v="0"/>
    <d v="2018-03-12T16:00:04"/>
    <s v="If my 5-year-old can get it, so can YOU! #SocialSelling - it's not that hard! #Sales @M_3jr https://t.co/VGxPfbZLXo"/>
    <s v="https://www.m3jr.com/dad-you-said-linkedin-helps-you-make-money/"/>
    <s v="m3jr.com"/>
    <x v="111"/>
    <m/>
    <s v="http://pbs.twimg.com/profile_images/903825519581454336/Oulgfsai_normal.jpg"/>
    <x v="359"/>
    <s v="https://twitter.com/#!/m3jrgrowth/status/973227132842278912"/>
    <m/>
    <m/>
    <s v="973227132842278912"/>
    <m/>
    <b v="0"/>
    <n v="0"/>
    <s v=""/>
    <b v="0"/>
    <s v="en"/>
    <m/>
    <s v=""/>
    <b v="0"/>
    <n v="0"/>
    <s v=""/>
    <s v="eClincher"/>
    <b v="0"/>
    <s v="973227132842278912"/>
    <s v="Tweet"/>
    <n v="0"/>
    <n v="0"/>
    <m/>
    <m/>
    <m/>
    <m/>
    <m/>
    <m/>
    <m/>
    <m/>
    <n v="1"/>
    <s v="3"/>
    <s v="3"/>
    <n v="0"/>
    <n v="0"/>
    <n v="1"/>
    <n v="5.5555555555555554"/>
    <n v="0"/>
    <n v="0"/>
    <n v="17"/>
    <n v="94.444444444444443"/>
    <n v="18"/>
  </r>
  <r>
    <s v="powerobjects"/>
    <s v="powerobjects"/>
    <m/>
    <m/>
    <m/>
    <m/>
    <m/>
    <m/>
    <m/>
    <m/>
    <s v="No"/>
    <n v="527"/>
    <m/>
    <m/>
    <x v="1"/>
    <d v="2018-03-07T16:00:41"/>
    <s v="Wondering how LinkedIn Sales Navigator integrates with Dynamics 365? Watch our video to learn about all about it: https://t.co/MqX2rZEX4D #MSDyn365 #SocialSelling https://t.co/ka69sDvqfQ"/>
    <s v="http://ow.ly/5COJ50gL40d"/>
    <s v="ow.ly"/>
    <x v="167"/>
    <s v="https://pbs.twimg.com/media/DXspG6cXcAUL64P.jpg"/>
    <s v="https://pbs.twimg.com/media/DXspG6cXcAUL64P.jpg"/>
    <x v="360"/>
    <s v="https://twitter.com/#!/powerobjects/status/971415347298492416"/>
    <m/>
    <m/>
    <s v="971415347298492416"/>
    <m/>
    <b v="0"/>
    <n v="0"/>
    <s v=""/>
    <b v="0"/>
    <s v="en"/>
    <m/>
    <s v=""/>
    <b v="0"/>
    <n v="0"/>
    <s v=""/>
    <s v="Hootsuite"/>
    <b v="0"/>
    <s v="971415347298492416"/>
    <s v="Tweet"/>
    <n v="0"/>
    <n v="0"/>
    <m/>
    <m/>
    <m/>
    <m/>
    <m/>
    <m/>
    <m/>
    <m/>
    <n v="2"/>
    <s v="1"/>
    <s v="1"/>
    <n v="0"/>
    <n v="0"/>
    <n v="0"/>
    <n v="0"/>
    <n v="0"/>
    <n v="0"/>
    <n v="20"/>
    <n v="100"/>
    <n v="20"/>
  </r>
  <r>
    <s v="powerobjects"/>
    <s v="powerobjects"/>
    <m/>
    <m/>
    <m/>
    <m/>
    <m/>
    <m/>
    <m/>
    <m/>
    <s v="No"/>
    <n v="528"/>
    <m/>
    <m/>
    <x v="1"/>
    <d v="2018-03-12T16:00:20"/>
    <s v="How does LinkedIn Sales Navigator integrate with Dynamics 365? Watch our video to learn about all about it: https://t.co/ZEhll7FQIV #MSDyn365 #SocialSelling"/>
    <s v="http://ow.ly/F6Js50gOVWb"/>
    <s v="ow.ly"/>
    <x v="167"/>
    <m/>
    <s v="http://pbs.twimg.com/profile_images/839613900832165889/a8wV_7oz_normal.jpg"/>
    <x v="361"/>
    <s v="https://twitter.com/#!/powerobjects/status/973227199963844608"/>
    <m/>
    <m/>
    <s v="973227199963844608"/>
    <m/>
    <b v="0"/>
    <n v="0"/>
    <s v=""/>
    <b v="0"/>
    <s v="en"/>
    <m/>
    <s v=""/>
    <b v="0"/>
    <n v="0"/>
    <s v=""/>
    <s v="Hootsuite"/>
    <b v="0"/>
    <s v="973227199963844608"/>
    <s v="Tweet"/>
    <n v="0"/>
    <n v="0"/>
    <m/>
    <m/>
    <m/>
    <m/>
    <m/>
    <m/>
    <m/>
    <m/>
    <n v="2"/>
    <s v="1"/>
    <s v="1"/>
    <n v="0"/>
    <n v="0"/>
    <n v="0"/>
    <n v="0"/>
    <n v="0"/>
    <n v="0"/>
    <n v="20"/>
    <n v="100"/>
    <n v="20"/>
  </r>
  <r>
    <s v="amanciobouza"/>
    <s v="slideshare"/>
    <m/>
    <m/>
    <m/>
    <m/>
    <m/>
    <m/>
    <m/>
    <m/>
    <s v="No"/>
    <n v="529"/>
    <m/>
    <m/>
    <x v="0"/>
    <d v="2018-03-12T16:00:50"/>
    <s v="How to do #PersonalBranding_x000a_https://t.co/vzt3vBLAoT #abo via @SlideShare_x000a_#SocialSelling #ThoughtLeader #SocialMedia"/>
    <s v="https://www.slideshare.net/cPOEt/how-to-use-personal-branding-to-stand-out-72587334"/>
    <s v="slideshare.net"/>
    <x v="168"/>
    <m/>
    <s v="http://pbs.twimg.com/profile_images/830997042122092545/yfyeNNCD_normal.jpg"/>
    <x v="362"/>
    <s v="https://twitter.com/#!/amanciobouza/status/973227324635217921"/>
    <m/>
    <m/>
    <s v="973227324635217921"/>
    <m/>
    <b v="0"/>
    <n v="0"/>
    <s v=""/>
    <b v="0"/>
    <s v="en"/>
    <m/>
    <s v=""/>
    <b v="0"/>
    <n v="0"/>
    <s v=""/>
    <s v="Buffer"/>
    <b v="0"/>
    <s v="973227324635217921"/>
    <s v="Tweet"/>
    <n v="0"/>
    <n v="0"/>
    <m/>
    <m/>
    <m/>
    <m/>
    <m/>
    <m/>
    <m/>
    <m/>
    <n v="1"/>
    <s v="83"/>
    <s v="83"/>
    <n v="0"/>
    <n v="0"/>
    <n v="0"/>
    <n v="0"/>
    <n v="0"/>
    <n v="0"/>
    <n v="10"/>
    <n v="100"/>
    <n v="10"/>
  </r>
  <r>
    <s v="pooja_mittal783"/>
    <s v="pooja_mittal783"/>
    <m/>
    <m/>
    <m/>
    <m/>
    <m/>
    <m/>
    <m/>
    <m/>
    <s v="No"/>
    <n v="530"/>
    <m/>
    <m/>
    <x v="1"/>
    <d v="2018-03-12T16:01:42"/>
    <s v="Did you know that #socialselling can offer a new path to generating leads online? Get started: https://t.co/ZQ3PVwRvdP https://t.co/egF9HMmfAv"/>
    <s v="https://lnkd.in/gD2XScB"/>
    <s v="lnkd.in"/>
    <x v="0"/>
    <s v="https://pbs.twimg.com/tweet_video_thumb/DYGY6BJW4AECIMt.jpg"/>
    <s v="https://pbs.twimg.com/tweet_video_thumb/DYGY6BJW4AECIMt.jpg"/>
    <x v="363"/>
    <s v="https://twitter.com/#!/pooja_mittal783/status/973227541250093056"/>
    <m/>
    <m/>
    <s v="973227541250093056"/>
    <m/>
    <b v="0"/>
    <n v="0"/>
    <s v=""/>
    <b v="0"/>
    <s v="en"/>
    <m/>
    <s v=""/>
    <b v="0"/>
    <n v="0"/>
    <s v=""/>
    <s v="IFTTT"/>
    <b v="0"/>
    <s v="973227541250093056"/>
    <s v="Tweet"/>
    <n v="0"/>
    <n v="0"/>
    <m/>
    <m/>
    <m/>
    <m/>
    <m/>
    <m/>
    <m/>
    <m/>
    <n v="1"/>
    <s v="1"/>
    <s v="1"/>
    <n v="1"/>
    <n v="6.25"/>
    <n v="0"/>
    <n v="0"/>
    <n v="0"/>
    <n v="0"/>
    <n v="15"/>
    <n v="93.75"/>
    <n v="16"/>
  </r>
  <r>
    <s v="poojaagrwal783"/>
    <s v="poojaagrwal783"/>
    <m/>
    <m/>
    <m/>
    <m/>
    <m/>
    <m/>
    <m/>
    <m/>
    <s v="No"/>
    <n v="531"/>
    <m/>
    <m/>
    <x v="1"/>
    <d v="2018-03-12T16:04:14"/>
    <s v="Did you know that #socialselling can offer a new path to generating leads online? Get started: https://t.co/rUEDbsF3Hu https://t.co/BMfqA4gl8i"/>
    <s v="https://lnkd.in/gD2XScB"/>
    <s v="lnkd.in"/>
    <x v="0"/>
    <s v="https://pbs.twimg.com/tweet_video_thumb/DYGY6BJW4AECIMt.jpg"/>
    <s v="https://pbs.twimg.com/tweet_video_thumb/DYGY6BJW4AECIMt.jpg"/>
    <x v="364"/>
    <s v="https://twitter.com/#!/poojaagrwal783/status/973228179325378560"/>
    <m/>
    <m/>
    <s v="973228179325378560"/>
    <m/>
    <b v="0"/>
    <n v="0"/>
    <s v=""/>
    <b v="0"/>
    <s v="en"/>
    <m/>
    <s v=""/>
    <b v="0"/>
    <n v="0"/>
    <s v=""/>
    <s v="IFTTT"/>
    <b v="0"/>
    <s v="973228179325378560"/>
    <s v="Tweet"/>
    <n v="0"/>
    <n v="0"/>
    <m/>
    <m/>
    <m/>
    <m/>
    <m/>
    <m/>
    <m/>
    <m/>
    <n v="1"/>
    <s v="1"/>
    <s v="1"/>
    <n v="1"/>
    <n v="6.25"/>
    <n v="0"/>
    <n v="0"/>
    <n v="0"/>
    <n v="0"/>
    <n v="15"/>
    <n v="93.75"/>
    <n v="16"/>
  </r>
  <r>
    <s v="m_3jr"/>
    <s v="timohai"/>
    <m/>
    <m/>
    <m/>
    <m/>
    <m/>
    <m/>
    <m/>
    <m/>
    <s v="No"/>
    <n v="532"/>
    <m/>
    <m/>
    <x v="0"/>
    <d v="2018-03-02T06:10:01"/>
    <s v="Management vs Leadership, Part One #sales #SocialSelling @TimOhai https://t.co/pkOFlWlkdN https://t.co/ufGSy5lrFy"/>
    <s v="http://snip.ly/y4nif"/>
    <s v="snip.ly"/>
    <x v="18"/>
    <s v="https://pbs.twimg.com/media/DXQx98iXkAYZKQ2.png"/>
    <s v="https://pbs.twimg.com/media/DXQx98iXkAYZKQ2.png"/>
    <x v="365"/>
    <s v="https://twitter.com/#!/m_3jr/status/969454763015331840"/>
    <m/>
    <m/>
    <s v="969454763015331840"/>
    <m/>
    <b v="0"/>
    <n v="10"/>
    <s v=""/>
    <b v="0"/>
    <s v="en"/>
    <m/>
    <s v=""/>
    <b v="0"/>
    <n v="2"/>
    <s v=""/>
    <s v="eClincher"/>
    <b v="0"/>
    <s v="969454763015331840"/>
    <s v="Retweet"/>
    <n v="0"/>
    <n v="0"/>
    <m/>
    <m/>
    <m/>
    <m/>
    <m/>
    <m/>
    <m/>
    <m/>
    <n v="1"/>
    <s v="3"/>
    <s v="3"/>
    <n v="0"/>
    <n v="0"/>
    <n v="0"/>
    <n v="0"/>
    <n v="0"/>
    <n v="0"/>
    <n v="8"/>
    <n v="100"/>
    <n v="8"/>
  </r>
  <r>
    <s v="m_3jr"/>
    <s v="cloudfare"/>
    <m/>
    <m/>
    <m/>
    <m/>
    <m/>
    <m/>
    <m/>
    <m/>
    <s v="No"/>
    <n v="533"/>
    <m/>
    <m/>
    <x v="0"/>
    <d v="2018-03-04T20:20:00"/>
    <s v="Want to grow #sales? Find use cases your #customers are trying to solve and go after them. Find out how on my conversation with Chris Merritt of @Cloudfare on this episode of #SellingWithSocial. https://t.co/PX8XKEOdIU_x000a__x000a_#LS2018 #SocialSelling @GoVengreso"/>
    <s v="https://vengreso.com/blog/how-to-increase-sales-by-80-and-deal-size-by-40-year-over-year-with-chris-merritt-episode-59"/>
    <s v="vengreso.com"/>
    <x v="169"/>
    <m/>
    <s v="http://pbs.twimg.com/profile_images/702765584191086592/U0hGEUT3_normal.jpg"/>
    <x v="366"/>
    <s v="https://twitter.com/#!/m_3jr/status/970393444022669312"/>
    <m/>
    <m/>
    <s v="970393444022669312"/>
    <m/>
    <b v="0"/>
    <n v="3"/>
    <s v=""/>
    <b v="0"/>
    <s v="en"/>
    <m/>
    <s v=""/>
    <b v="0"/>
    <n v="2"/>
    <s v=""/>
    <s v="eClincher"/>
    <b v="0"/>
    <s v="970393444022669312"/>
    <s v="Retweet"/>
    <n v="0"/>
    <n v="0"/>
    <m/>
    <m/>
    <m/>
    <m/>
    <m/>
    <m/>
    <m/>
    <m/>
    <n v="1"/>
    <s v="3"/>
    <s v="3"/>
    <m/>
    <m/>
    <m/>
    <m/>
    <m/>
    <m/>
    <m/>
    <m/>
    <m/>
  </r>
  <r>
    <s v="m_3jr"/>
    <s v="jeffshore"/>
    <m/>
    <m/>
    <m/>
    <m/>
    <m/>
    <m/>
    <m/>
    <m/>
    <s v="No"/>
    <n v="534"/>
    <m/>
    <m/>
    <x v="0"/>
    <d v="2018-03-12T16:05:01"/>
    <s v="3 Reasons Why You Make More Sales with Goal Clarity #sales #socialselling @jeffshore https://t.co/nyzqXJGYKG https://t.co/zxtEQfMSl0"/>
    <s v="http://bit.ly/2ic8BAv"/>
    <s v="bit.ly"/>
    <x v="18"/>
    <s v="https://pbs.twimg.com/media/DYGaDJpXUAA3gTn.jpg"/>
    <s v="https://pbs.twimg.com/media/DYGaDJpXUAA3gTn.jpg"/>
    <x v="367"/>
    <s v="https://twitter.com/#!/m_3jr/status/973228376726138883"/>
    <m/>
    <m/>
    <s v="973228376726138883"/>
    <m/>
    <b v="0"/>
    <n v="1"/>
    <s v=""/>
    <b v="0"/>
    <s v="en"/>
    <m/>
    <s v=""/>
    <b v="0"/>
    <n v="0"/>
    <s v=""/>
    <s v="eClincher"/>
    <b v="0"/>
    <s v="973228376726138883"/>
    <s v="Tweet"/>
    <n v="0"/>
    <n v="0"/>
    <m/>
    <m/>
    <m/>
    <m/>
    <m/>
    <m/>
    <m/>
    <m/>
    <n v="1"/>
    <s v="3"/>
    <s v="3"/>
    <n v="1"/>
    <n v="7.6923076923076925"/>
    <n v="0"/>
    <n v="0"/>
    <n v="0"/>
    <n v="0"/>
    <n v="12"/>
    <n v="92.307692307692307"/>
    <n v="13"/>
  </r>
  <r>
    <s v="netventures"/>
    <s v="netventures"/>
    <m/>
    <m/>
    <m/>
    <m/>
    <m/>
    <m/>
    <m/>
    <m/>
    <s v="No"/>
    <n v="535"/>
    <m/>
    <m/>
    <x v="1"/>
    <d v="2018-03-12T16:05:23"/>
    <s v="Social Success = #ThriveTOGETHER on #SuccessTRAIN_x000a__x000a_#SocialMedia_x000a_#Success_x000a_#SMM_x000a_#SocialSelling_x000a_#SocialMarketing_x000a_#MondayMotivation https://t.co/ke6klz7oOS"/>
    <m/>
    <m/>
    <x v="170"/>
    <s v="https://pbs.twimg.com/media/DYGaIpMVAAAn8UE.jpg"/>
    <s v="https://pbs.twimg.com/media/DYGaIpMVAAAn8UE.jpg"/>
    <x v="368"/>
    <s v="https://twitter.com/#!/netventures/status/973228469839646722"/>
    <m/>
    <m/>
    <s v="973228469839646722"/>
    <m/>
    <b v="0"/>
    <n v="0"/>
    <s v=""/>
    <b v="0"/>
    <s v="en"/>
    <m/>
    <s v=""/>
    <b v="0"/>
    <n v="0"/>
    <s v=""/>
    <s v="Hootsuite"/>
    <b v="0"/>
    <s v="973228469839646722"/>
    <s v="Tweet"/>
    <n v="0"/>
    <n v="0"/>
    <m/>
    <m/>
    <m/>
    <m/>
    <m/>
    <m/>
    <m/>
    <m/>
    <n v="1"/>
    <s v="1"/>
    <s v="1"/>
    <n v="2"/>
    <n v="18.181818181818183"/>
    <n v="0"/>
    <n v="0"/>
    <n v="0"/>
    <n v="0"/>
    <n v="9"/>
    <n v="81.818181818181813"/>
    <n v="11"/>
  </r>
  <r>
    <s v="pentame"/>
    <s v="pentame"/>
    <m/>
    <m/>
    <m/>
    <m/>
    <m/>
    <m/>
    <m/>
    <m/>
    <s v="No"/>
    <n v="536"/>
    <m/>
    <m/>
    <x v="1"/>
    <d v="2018-03-12T16:05:49"/>
    <s v="Let's help you get social! #getsocial #growsocial #SocialMediaMarket #socialmedia #Dubai #dxb #AbuDhabi #UAE #expandyourglobalreach #pentame #seo #social #SocialSelling https://t.co/2m8XnC9kXV"/>
    <m/>
    <m/>
    <x v="171"/>
    <s v="https://pbs.twimg.com/media/DYGZvz6X4AAUGeh.jpg"/>
    <s v="https://pbs.twimg.com/media/DYGZvz6X4AAUGeh.jpg"/>
    <x v="369"/>
    <s v="https://twitter.com/#!/pentame/status/973228578308542465"/>
    <m/>
    <m/>
    <s v="973228578308542465"/>
    <m/>
    <b v="0"/>
    <n v="1"/>
    <s v=""/>
    <b v="0"/>
    <s v="en"/>
    <m/>
    <s v=""/>
    <b v="0"/>
    <n v="0"/>
    <s v=""/>
    <s v="Twitter Web Client"/>
    <b v="0"/>
    <s v="973228578308542465"/>
    <s v="Tweet"/>
    <n v="0"/>
    <n v="0"/>
    <m/>
    <m/>
    <m/>
    <m/>
    <m/>
    <m/>
    <m/>
    <m/>
    <n v="1"/>
    <s v="1"/>
    <s v="1"/>
    <n v="0"/>
    <n v="0"/>
    <n v="0"/>
    <n v="0"/>
    <n v="0"/>
    <n v="0"/>
    <n v="18"/>
    <n v="100"/>
    <n v="18"/>
  </r>
  <r>
    <s v="mirkobruni"/>
    <s v="mirkobruni"/>
    <m/>
    <m/>
    <m/>
    <m/>
    <m/>
    <m/>
    <m/>
    <m/>
    <s v="No"/>
    <n v="537"/>
    <m/>
    <m/>
    <x v="1"/>
    <d v="2018-03-12T16:06:27"/>
    <s v="Sales Navigator Success Stories from Europe [Video] #socialselling https://t.co/EOzTRSzVyl https://t.co/KbNaEcBsld"/>
    <s v="http://ift.tt/2pbryoy"/>
    <s v="ift.tt"/>
    <x v="0"/>
    <s v="https://pbs.twimg.com/media/DYGaYSvWkAEBSDs.png"/>
    <s v="https://pbs.twimg.com/media/DYGaYSvWkAEBSDs.png"/>
    <x v="370"/>
    <s v="https://twitter.com/#!/mirkobruni/status/973228738522558464"/>
    <m/>
    <m/>
    <s v="973228738522558464"/>
    <m/>
    <b v="0"/>
    <n v="0"/>
    <s v=""/>
    <b v="0"/>
    <s v="en"/>
    <m/>
    <s v=""/>
    <b v="0"/>
    <n v="0"/>
    <s v=""/>
    <s v="IFTTT"/>
    <b v="0"/>
    <s v="973228738522558464"/>
    <s v="Tweet"/>
    <n v="0"/>
    <n v="0"/>
    <m/>
    <m/>
    <m/>
    <m/>
    <m/>
    <m/>
    <m/>
    <m/>
    <n v="1"/>
    <s v="1"/>
    <s v="1"/>
    <n v="1"/>
    <n v="12.5"/>
    <n v="0"/>
    <n v="0"/>
    <n v="0"/>
    <n v="0"/>
    <n v="7"/>
    <n v="87.5"/>
    <n v="8"/>
  </r>
  <r>
    <s v="shoosocial"/>
    <s v="shoosocial"/>
    <m/>
    <m/>
    <m/>
    <m/>
    <m/>
    <m/>
    <m/>
    <m/>
    <s v="No"/>
    <n v="538"/>
    <m/>
    <m/>
    <x v="1"/>
    <d v="2018-03-12T16:06:04"/>
    <s v="It's not what you know, it's who you know: 5 reasons why your employees should be on LinkedIn. #LinkedIn #SocialSelling #Leeds read more: https://t.co/tdP37kH3fi https://t.co/8XDszThjOp"/>
    <s v="http://www.shoosocialmedia.co.uk/business/its-not-what-you-know-its-who-you-know-5-reasons-why-your-employees-should-be-on-linkedin/"/>
    <s v="co.uk"/>
    <x v="172"/>
    <s v="https://pbs.twimg.com/media/DYGaSkEX0AALP5q.jpg"/>
    <s v="https://pbs.twimg.com/media/DYGaSkEX0AALP5q.jpg"/>
    <x v="371"/>
    <s v="https://twitter.com/#!/shoosocial/status/973228641856507904"/>
    <m/>
    <m/>
    <s v="973228641856507904"/>
    <m/>
    <b v="0"/>
    <n v="1"/>
    <s v=""/>
    <b v="0"/>
    <s v="en"/>
    <m/>
    <s v=""/>
    <b v="0"/>
    <n v="1"/>
    <s v=""/>
    <s v="Recycle Updates"/>
    <b v="0"/>
    <s v="973228641856507904"/>
    <s v="Tweet"/>
    <n v="0"/>
    <n v="0"/>
    <m/>
    <m/>
    <m/>
    <m/>
    <m/>
    <m/>
    <m/>
    <m/>
    <n v="1"/>
    <s v="82"/>
    <s v="82"/>
    <n v="0"/>
    <n v="0"/>
    <n v="0"/>
    <n v="0"/>
    <n v="0"/>
    <n v="0"/>
    <n v="23"/>
    <n v="100"/>
    <n v="23"/>
  </r>
  <r>
    <s v="chipparade"/>
    <s v="shoosocial"/>
    <m/>
    <m/>
    <m/>
    <m/>
    <m/>
    <m/>
    <m/>
    <m/>
    <s v="No"/>
    <n v="539"/>
    <m/>
    <m/>
    <x v="0"/>
    <d v="2018-03-12T16:06:55"/>
    <s v="RT @shoosocial: It's not what you know, it's who you know: 5 reasons why your employees should be on LinkedIn. #LinkedIn #SocialSelling #Le…"/>
    <m/>
    <m/>
    <x v="26"/>
    <m/>
    <s v="http://pbs.twimg.com/profile_images/527463485232254977/JiNqAr0__normal.jpeg"/>
    <x v="372"/>
    <s v="https://twitter.com/#!/chipparade/status/973228856751677440"/>
    <m/>
    <m/>
    <s v="973228856751677440"/>
    <m/>
    <b v="0"/>
    <n v="0"/>
    <s v=""/>
    <b v="0"/>
    <s v="en"/>
    <m/>
    <s v=""/>
    <b v="0"/>
    <n v="1"/>
    <s v="973228641856507904"/>
    <s v="Partner Retweeter"/>
    <b v="0"/>
    <s v="973228641856507904"/>
    <s v="Tweet"/>
    <n v="0"/>
    <n v="0"/>
    <m/>
    <m/>
    <m/>
    <m/>
    <m/>
    <m/>
    <m/>
    <m/>
    <n v="1"/>
    <s v="82"/>
    <s v="82"/>
    <n v="0"/>
    <n v="0"/>
    <n v="0"/>
    <n v="0"/>
    <n v="0"/>
    <n v="0"/>
    <n v="23"/>
    <n v="100"/>
    <n v="23"/>
  </r>
  <r>
    <s v="hallie0715"/>
    <s v="hallie0715"/>
    <m/>
    <m/>
    <m/>
    <m/>
    <m/>
    <m/>
    <m/>
    <m/>
    <s v="No"/>
    <n v="540"/>
    <m/>
    <m/>
    <x v="1"/>
    <d v="2018-03-12T16:07:34"/>
    <s v="In today’s marketing, people need to focus more on increasing the brand awareness rather just selling the product._x000a_#uwamktg #brandawareness #SocialSelling #MarketingStrategy _x000a_https://t.co/I3fuoA2BU3 via socialmedia2day"/>
    <s v="https://www.socialmediatoday.com/news/10-simple-ways-to-increase-brand-awareness-infographic/516595/"/>
    <s v="socialmediatoday.com"/>
    <x v="173"/>
    <m/>
    <s v="http://pbs.twimg.com/profile_images/968385502964604929/PWZ_jc8k_normal.jpg"/>
    <x v="373"/>
    <s v="https://twitter.com/#!/hallie0715/status/973229016940359680"/>
    <m/>
    <m/>
    <s v="973229016940359680"/>
    <m/>
    <b v="0"/>
    <n v="0"/>
    <s v=""/>
    <b v="0"/>
    <s v="en"/>
    <m/>
    <s v=""/>
    <b v="0"/>
    <n v="0"/>
    <s v=""/>
    <s v="Twitter for iPhone"/>
    <b v="0"/>
    <s v="973229016940359680"/>
    <s v="Tweet"/>
    <n v="0"/>
    <n v="0"/>
    <m/>
    <m/>
    <m/>
    <m/>
    <m/>
    <m/>
    <m/>
    <m/>
    <n v="1"/>
    <s v="1"/>
    <s v="1"/>
    <n v="0"/>
    <n v="0"/>
    <n v="0"/>
    <n v="0"/>
    <n v="0"/>
    <n v="0"/>
    <n v="25"/>
    <n v="100"/>
    <n v="25"/>
  </r>
  <r>
    <s v="verovittorial"/>
    <s v="ibmitalia"/>
    <m/>
    <m/>
    <m/>
    <m/>
    <m/>
    <m/>
    <m/>
    <m/>
    <s v="No"/>
    <n v="541"/>
    <m/>
    <m/>
    <x v="0"/>
    <d v="2018-03-12T16:07:44"/>
    <s v="RT @IBMItalia: Il 16 marzo, durante la #MilanoDigitalWeek, parleremo di #SocialSelling e #DigitalSales transformation. Un LIVE Talk sul cas…"/>
    <m/>
    <m/>
    <x v="174"/>
    <m/>
    <s v="http://pbs.twimg.com/profile_images/957301245127155712/Wn4-QxSk_normal.jpg"/>
    <x v="374"/>
    <s v="https://twitter.com/#!/verovittorial/status/973229062104731651"/>
    <m/>
    <m/>
    <s v="973229062104731651"/>
    <m/>
    <b v="0"/>
    <n v="0"/>
    <s v=""/>
    <b v="0"/>
    <s v="it"/>
    <m/>
    <s v=""/>
    <b v="0"/>
    <n v="3"/>
    <s v="973196920079384578"/>
    <s v="Twitter Web Client"/>
    <b v="0"/>
    <s v="973196920079384578"/>
    <s v="Tweet"/>
    <n v="0"/>
    <n v="0"/>
    <m/>
    <m/>
    <m/>
    <m/>
    <m/>
    <m/>
    <m/>
    <m/>
    <n v="1"/>
    <s v="11"/>
    <s v="11"/>
    <n v="0"/>
    <n v="0"/>
    <n v="0"/>
    <n v="0"/>
    <n v="0"/>
    <n v="0"/>
    <n v="19"/>
    <n v="100"/>
    <n v="19"/>
  </r>
  <r>
    <s v="coxbusiness"/>
    <s v="coxbusiness"/>
    <m/>
    <m/>
    <m/>
    <m/>
    <m/>
    <m/>
    <m/>
    <m/>
    <s v="No"/>
    <n v="542"/>
    <m/>
    <m/>
    <x v="1"/>
    <d v="2018-03-12T16:11:08"/>
    <s v="#SocialSelling: Three Reasons It's Good for Business and Four Steps to Get You Started https://t.co/9Cn0rx50OE https://t.co/qSOpNj0hCm"/>
    <s v="http://bit.ly/2Fzdhcz"/>
    <s v="bit.ly"/>
    <x v="0"/>
    <s v="https://pbs.twimg.com/media/DYGbcvRX4AAMtuG.jpg"/>
    <s v="https://pbs.twimg.com/media/DYGbcvRX4AAMtuG.jpg"/>
    <x v="375"/>
    <s v="https://twitter.com/#!/coxbusiness/status/973229914555125760"/>
    <m/>
    <m/>
    <s v="973229914555125760"/>
    <m/>
    <b v="0"/>
    <n v="0"/>
    <s v=""/>
    <b v="0"/>
    <s v="en"/>
    <m/>
    <s v=""/>
    <b v="0"/>
    <n v="0"/>
    <s v=""/>
    <s v="Buffer"/>
    <b v="0"/>
    <s v="973229914555125760"/>
    <s v="Tweet"/>
    <n v="0"/>
    <n v="0"/>
    <m/>
    <m/>
    <m/>
    <m/>
    <m/>
    <m/>
    <m/>
    <m/>
    <n v="1"/>
    <s v="1"/>
    <s v="1"/>
    <n v="1"/>
    <n v="7.1428571428571432"/>
    <n v="0"/>
    <n v="0"/>
    <n v="0"/>
    <n v="0"/>
    <n v="13"/>
    <n v="92.857142857142861"/>
    <n v="14"/>
  </r>
  <r>
    <s v="shutterguardian"/>
    <s v="lilachbullock"/>
    <m/>
    <m/>
    <m/>
    <m/>
    <m/>
    <m/>
    <m/>
    <m/>
    <s v="No"/>
    <n v="543"/>
    <m/>
    <m/>
    <x v="0"/>
    <d v="2018-03-12T16:12:08"/>
    <s v="4 #SocialSelling tools to skyrocket your social media #leadgeneration https://t.co/eTEiJ83MN1 via @lilachbullock"/>
    <s v="https://www.lilachbullock.com/social-selling-tools/?ref=quuu&amp;utm_source=quuu"/>
    <s v="lilachbullock.com"/>
    <x v="77"/>
    <m/>
    <s v="http://pbs.twimg.com/profile_images/452885701294424064/AmXyjJLV_normal.jpeg"/>
    <x v="376"/>
    <s v="https://twitter.com/#!/shutterguardian/status/973230167782035456"/>
    <m/>
    <m/>
    <s v="973230167782035456"/>
    <m/>
    <b v="0"/>
    <n v="1"/>
    <s v=""/>
    <b v="0"/>
    <s v="en"/>
    <m/>
    <s v=""/>
    <b v="0"/>
    <n v="0"/>
    <s v=""/>
    <s v="Buffer"/>
    <b v="0"/>
    <s v="973230167782035456"/>
    <s v="Tweet"/>
    <n v="0"/>
    <n v="0"/>
    <m/>
    <m/>
    <m/>
    <m/>
    <m/>
    <m/>
    <m/>
    <m/>
    <n v="1"/>
    <s v="23"/>
    <s v="23"/>
    <n v="0"/>
    <n v="0"/>
    <n v="0"/>
    <n v="0"/>
    <n v="0"/>
    <n v="0"/>
    <n v="11"/>
    <n v="100"/>
    <n v="11"/>
  </r>
  <r>
    <s v="sean_f_callahan"/>
    <s v="linkedinselling"/>
    <m/>
    <m/>
    <m/>
    <m/>
    <m/>
    <m/>
    <m/>
    <m/>
    <s v="No"/>
    <n v="544"/>
    <m/>
    <m/>
    <x v="0"/>
    <d v="2018-03-12T16:18:46"/>
    <s v="RT @linkedinselling: Did you know that #socialselling can offer a new path to generating leads online? Get started: https://t.co/nXiJKfBZ7H…"/>
    <s v="https://lnkd.in/gD2XScB"/>
    <s v="lnkd.in"/>
    <x v="0"/>
    <m/>
    <s v="http://pbs.twimg.com/profile_images/686397634/callahan_100_pixels__2__normal.jpg"/>
    <x v="377"/>
    <s v="https://twitter.com/#!/sean_f_callahan/status/973231836355702785"/>
    <m/>
    <m/>
    <s v="973231836355702785"/>
    <m/>
    <b v="0"/>
    <n v="0"/>
    <s v=""/>
    <b v="0"/>
    <s v="en"/>
    <m/>
    <s v=""/>
    <b v="0"/>
    <n v="2"/>
    <s v="973227141738516481"/>
    <s v="Twitter Web Client"/>
    <b v="0"/>
    <s v="973227141738516481"/>
    <s v="Tweet"/>
    <n v="0"/>
    <n v="0"/>
    <m/>
    <m/>
    <m/>
    <m/>
    <m/>
    <m/>
    <m/>
    <m/>
    <n v="1"/>
    <s v="2"/>
    <s v="2"/>
    <n v="1"/>
    <n v="5.5555555555555554"/>
    <n v="0"/>
    <n v="0"/>
    <n v="0"/>
    <n v="0"/>
    <n v="17"/>
    <n v="94.444444444444443"/>
    <n v="18"/>
  </r>
  <r>
    <s v="janiaaltonen"/>
    <s v="janiaaltonen"/>
    <m/>
    <m/>
    <m/>
    <m/>
    <m/>
    <m/>
    <m/>
    <m/>
    <s v="No"/>
    <n v="545"/>
    <m/>
    <m/>
    <x v="1"/>
    <d v="2018-03-12T16:19:04"/>
    <s v="Henkilöbrändin rakentaminen ei ole itsestä ja omista tuotteista puhumista, vaan aktiivista osallistumista keskusteluun siitä mikä ihmisiä kiinnostaa ja siellä missä ihmiset ovat. https://t.co/aA7qmI4c8S #henkilöbrändi #SocialSelling https://t.co/kQjTbHOTyq"/>
    <s v="https://hubs.ly/H0bgnZS0"/>
    <s v="hubs.ly"/>
    <x v="175"/>
    <s v="https://pbs.twimg.com/media/DYGdRGSX4AAiOGS.jpg"/>
    <s v="https://pbs.twimg.com/media/DYGdRGSX4AAiOGS.jpg"/>
    <x v="378"/>
    <s v="https://twitter.com/#!/janiaaltonen/status/973231913518411777"/>
    <m/>
    <m/>
    <s v="973231913518411777"/>
    <m/>
    <b v="0"/>
    <n v="0"/>
    <s v=""/>
    <b v="0"/>
    <s v="fi"/>
    <m/>
    <s v=""/>
    <b v="0"/>
    <n v="0"/>
    <s v=""/>
    <s v="HubSpot"/>
    <b v="0"/>
    <s v="973231913518411777"/>
    <s v="Tweet"/>
    <n v="0"/>
    <n v="0"/>
    <m/>
    <m/>
    <m/>
    <m/>
    <m/>
    <m/>
    <m/>
    <m/>
    <n v="1"/>
    <s v="1"/>
    <s v="1"/>
    <n v="0"/>
    <n v="0"/>
    <n v="0"/>
    <n v="0"/>
    <n v="0"/>
    <n v="0"/>
    <n v="24"/>
    <n v="100"/>
    <n v="24"/>
  </r>
  <r>
    <s v="robertofuso"/>
    <s v="andrea_boscaro"/>
    <m/>
    <m/>
    <m/>
    <m/>
    <m/>
    <m/>
    <m/>
    <m/>
    <s v="No"/>
    <n v="546"/>
    <m/>
    <m/>
    <x v="0"/>
    <d v="2018-03-12T16:19:11"/>
    <s v="RT @andrea_boscaro: Se usate i social media professionalmente, impostateli in inglese: avrete molte più funzioni. Ad esempio, con Linkedin…"/>
    <m/>
    <m/>
    <x v="34"/>
    <m/>
    <s v="http://pbs.twimg.com/profile_images/815471283378987008/5bo5s0Bl_normal.jpg"/>
    <x v="379"/>
    <s v="https://twitter.com/#!/robertofuso/status/973231942853423110"/>
    <m/>
    <m/>
    <s v="973231942853423110"/>
    <m/>
    <b v="0"/>
    <n v="0"/>
    <s v=""/>
    <b v="0"/>
    <s v="it"/>
    <m/>
    <s v=""/>
    <b v="0"/>
    <n v="2"/>
    <s v="973219609326342146"/>
    <s v="Twitter Web Client"/>
    <b v="0"/>
    <s v="973219609326342146"/>
    <s v="Tweet"/>
    <n v="0"/>
    <n v="0"/>
    <m/>
    <m/>
    <m/>
    <m/>
    <m/>
    <m/>
    <m/>
    <m/>
    <n v="1"/>
    <s v="24"/>
    <s v="24"/>
    <n v="0"/>
    <n v="0"/>
    <n v="0"/>
    <n v="0"/>
    <n v="0"/>
    <n v="0"/>
    <n v="19"/>
    <n v="100"/>
    <n v="19"/>
  </r>
  <r>
    <s v="trevorjmcintyre"/>
    <s v="social_hire"/>
    <m/>
    <m/>
    <m/>
    <m/>
    <m/>
    <m/>
    <m/>
    <m/>
    <s v="No"/>
    <n v="547"/>
    <m/>
    <m/>
    <x v="0"/>
    <d v="2018-03-12T16:22:02"/>
    <s v="6 Action Items to Include on your #SocialSelling Agenda by @EmilyCeskavich https://t.co/gtGkZzTWXo on @Social_Hire #SalesStartegy https://t.co/BI6YYX7kBu"/>
    <s v="https://buff.ly/2kI8eRg"/>
    <s v="buff.ly"/>
    <x v="43"/>
    <s v="https://pbs.twimg.com/media/DYGd8fRVwAEVDOr.jpg"/>
    <s v="https://pbs.twimg.com/media/DYGd8fRVwAEVDOr.jpg"/>
    <x v="380"/>
    <s v="https://twitter.com/#!/trevorjmcintyre/status/973232659236302859"/>
    <m/>
    <m/>
    <s v="973232659236302859"/>
    <m/>
    <b v="0"/>
    <n v="0"/>
    <s v=""/>
    <b v="0"/>
    <s v="en"/>
    <m/>
    <s v=""/>
    <b v="0"/>
    <n v="0"/>
    <s v=""/>
    <s v="Buffer"/>
    <b v="0"/>
    <s v="973232659236302859"/>
    <s v="Tweet"/>
    <n v="0"/>
    <n v="0"/>
    <m/>
    <m/>
    <m/>
    <m/>
    <m/>
    <m/>
    <m/>
    <m/>
    <n v="1"/>
    <s v="27"/>
    <s v="27"/>
    <m/>
    <m/>
    <m/>
    <m/>
    <m/>
    <m/>
    <m/>
    <m/>
    <m/>
  </r>
  <r>
    <s v="vivianfrancos"/>
    <s v="retailmeeting"/>
    <m/>
    <m/>
    <m/>
    <m/>
    <m/>
    <m/>
    <m/>
    <m/>
    <s v="No"/>
    <n v="549"/>
    <m/>
    <m/>
    <x v="0"/>
    <d v="2018-03-12T16:24:53"/>
    <s v="RT @retailmeeting: Buen vídeo (1m) de Adobe que nos recuerda que el mundo digital no va de Likes y volumen sino de KPIS y rentabilidad y la…"/>
    <m/>
    <m/>
    <x v="34"/>
    <m/>
    <s v="http://pbs.twimg.com/profile_images/521565066655576066/A5r9BVWW_normal.jpeg"/>
    <x v="381"/>
    <s v="https://twitter.com/#!/vivianfrancos/status/973233378840412160"/>
    <m/>
    <m/>
    <s v="973233378840412160"/>
    <m/>
    <b v="0"/>
    <n v="0"/>
    <s v=""/>
    <b v="0"/>
    <s v="es"/>
    <m/>
    <s v=""/>
    <b v="0"/>
    <n v="6"/>
    <s v="973105924884848640"/>
    <s v="Twitter Web Client"/>
    <b v="0"/>
    <s v="973105924884848640"/>
    <s v="Tweet"/>
    <n v="0"/>
    <n v="0"/>
    <m/>
    <m/>
    <m/>
    <m/>
    <m/>
    <m/>
    <m/>
    <m/>
    <n v="1"/>
    <s v="55"/>
    <s v="55"/>
    <n v="1"/>
    <n v="3.7037037037037037"/>
    <n v="0"/>
    <n v="0"/>
    <n v="0"/>
    <n v="0"/>
    <n v="26"/>
    <n v="96.296296296296291"/>
    <n v="27"/>
  </r>
  <r>
    <s v="videoconsultant"/>
    <s v="mikeschiemer"/>
    <m/>
    <m/>
    <m/>
    <m/>
    <m/>
    <m/>
    <m/>
    <m/>
    <s v="No"/>
    <n v="550"/>
    <m/>
    <m/>
    <x v="0"/>
    <d v="2018-03-12T16:25:29"/>
    <s v="RT @MikeSchiemer: 4 Sales Lead Generation Hacks https://t.co/eiUxG5Uq8R / #Sales #Leads #LeadGen #LeadGeneration #Market #SocialSelling htt…"/>
    <s v="http://www.myfrugalbusiness.com/2017/12/lead-generation-hacks-grow-sales.html"/>
    <s v="myfrugalbusiness.com"/>
    <x v="176"/>
    <m/>
    <s v="http://pbs.twimg.com/profile_images/608529459096879105/FoOwy-W4_normal.jpg"/>
    <x v="382"/>
    <s v="https://twitter.com/#!/videoconsultant/status/973233528371519488"/>
    <m/>
    <m/>
    <s v="973233528371519488"/>
    <m/>
    <b v="0"/>
    <n v="0"/>
    <s v=""/>
    <b v="0"/>
    <s v="en"/>
    <m/>
    <s v=""/>
    <b v="0"/>
    <n v="6"/>
    <s v="973212118588837889"/>
    <s v="Twitter for Android"/>
    <b v="0"/>
    <s v="973212118588837889"/>
    <s v="Tweet"/>
    <n v="0"/>
    <n v="0"/>
    <m/>
    <m/>
    <m/>
    <m/>
    <m/>
    <m/>
    <m/>
    <m/>
    <n v="1"/>
    <s v="6"/>
    <s v="6"/>
    <n v="2"/>
    <n v="14.285714285714286"/>
    <n v="1"/>
    <n v="7.1428571428571432"/>
    <n v="0"/>
    <n v="0"/>
    <n v="11"/>
    <n v="78.571428571428569"/>
    <n v="14"/>
  </r>
  <r>
    <s v="mysocialsuccess"/>
    <s v="kimgarst"/>
    <m/>
    <m/>
    <m/>
    <m/>
    <m/>
    <m/>
    <m/>
    <m/>
    <s v="No"/>
    <n v="551"/>
    <m/>
    <m/>
    <x v="0"/>
    <d v="2018-03-12T13:15:18"/>
    <s v="#SuccessTRAIN #SocialMedia Best from_x000a_Kim Garst ✔ @kimgarst_x000a_Top Three Ways Kim Garst Builds List to 100,000 Subscribers this Year_x000a_#Marketing #InternetMarketing #SocialSelling_x000a__x000a_ https://t.co/RsRMOIzTRg"/>
    <s v="http://bit.ly/2rh0jfY"/>
    <s v="bit.ly"/>
    <x v="177"/>
    <m/>
    <s v="http://pbs.twimg.com/profile_images/2303569696/kjg5n8gnswbwm3oypije_normal.jpeg"/>
    <x v="383"/>
    <s v="https://twitter.com/#!/mysocialsuccess/status/973185667600670720"/>
    <m/>
    <m/>
    <s v="973185667600670720"/>
    <m/>
    <b v="0"/>
    <n v="0"/>
    <s v=""/>
    <b v="0"/>
    <s v="en"/>
    <m/>
    <s v=""/>
    <b v="0"/>
    <n v="2"/>
    <s v=""/>
    <s v="Hootsuite"/>
    <b v="0"/>
    <s v="973185667600670720"/>
    <s v="Retweet"/>
    <n v="0"/>
    <n v="0"/>
    <m/>
    <m/>
    <m/>
    <m/>
    <m/>
    <m/>
    <m/>
    <m/>
    <n v="1"/>
    <s v="54"/>
    <s v="54"/>
    <n v="2"/>
    <n v="8.695652173913043"/>
    <n v="0"/>
    <n v="0"/>
    <n v="0"/>
    <n v="0"/>
    <n v="21"/>
    <n v="91.304347826086953"/>
    <n v="23"/>
  </r>
  <r>
    <s v="mysuccesstrain"/>
    <s v="kimgarst"/>
    <m/>
    <m/>
    <m/>
    <m/>
    <m/>
    <m/>
    <m/>
    <m/>
    <s v="No"/>
    <n v="552"/>
    <m/>
    <m/>
    <x v="0"/>
    <d v="2018-03-12T16:27:13"/>
    <s v="RT @MySocialSuccess: #SuccessTRAIN #SocialMedia Best from_x000a_Kim Garst ✔ @kimgarst_x000a_Top Three Ways Kim Garst Builds List to 100,000 Subscribers…"/>
    <m/>
    <m/>
    <x v="178"/>
    <m/>
    <s v="http://pbs.twimg.com/profile_images/878464493868601344/UYPPKuuX_normal.jpg"/>
    <x v="384"/>
    <s v="https://twitter.com/#!/mysuccesstrain/status/973233963316731904"/>
    <m/>
    <m/>
    <s v="973233963316731904"/>
    <m/>
    <b v="0"/>
    <n v="0"/>
    <s v=""/>
    <b v="0"/>
    <s v="en"/>
    <m/>
    <s v=""/>
    <b v="0"/>
    <n v="2"/>
    <s v="973185667600670720"/>
    <s v="Twitter for Android"/>
    <b v="0"/>
    <s v="973185667600670720"/>
    <s v="Tweet"/>
    <n v="0"/>
    <n v="0"/>
    <m/>
    <m/>
    <m/>
    <m/>
    <m/>
    <m/>
    <m/>
    <m/>
    <n v="1"/>
    <s v="54"/>
    <s v="54"/>
    <m/>
    <m/>
    <m/>
    <m/>
    <m/>
    <m/>
    <m/>
    <m/>
    <m/>
  </r>
  <r>
    <s v="mrsocialselling"/>
    <s v="mrsocialselling"/>
    <m/>
    <m/>
    <m/>
    <m/>
    <m/>
    <m/>
    <m/>
    <m/>
    <s v="No"/>
    <n v="554"/>
    <m/>
    <m/>
    <x v="1"/>
    <d v="2018-03-12T16:28:17"/>
    <s v="&quot;Blogging on LinkedIn is for serious business writers only, and therefore if you intend on publishing a blog on LinkedIn - you're at the right place.&quot; https://t.co/6IFmB5QTGe #Socialselling #LinkedIn #Socialmediamarketing #Digitalmarketing #Twitter #Facebook https://t.co/1JMqz96AYQ"/>
    <s v="https://goo.gl/9wt5ad"/>
    <s v="goo.gl"/>
    <x v="179"/>
    <s v="https://pbs.twimg.com/media/DYGfYB4X0AEFHS7.jpg"/>
    <s v="https://pbs.twimg.com/media/DYGfYB4X0AEFHS7.jpg"/>
    <x v="385"/>
    <s v="https://twitter.com/#!/mrsocialselling/status/973234233702481921"/>
    <m/>
    <m/>
    <s v="973234233702481921"/>
    <m/>
    <b v="0"/>
    <n v="0"/>
    <s v=""/>
    <b v="0"/>
    <s v="en"/>
    <m/>
    <s v=""/>
    <b v="0"/>
    <n v="0"/>
    <s v=""/>
    <s v="Missinglettr"/>
    <b v="0"/>
    <s v="973234233702481921"/>
    <s v="Tweet"/>
    <n v="0"/>
    <n v="0"/>
    <m/>
    <m/>
    <m/>
    <m/>
    <m/>
    <m/>
    <m/>
    <m/>
    <n v="1"/>
    <s v="1"/>
    <s v="1"/>
    <n v="1"/>
    <n v="3.225806451612903"/>
    <n v="0"/>
    <n v="0"/>
    <n v="0"/>
    <n v="0"/>
    <n v="30"/>
    <n v="96.774193548387103"/>
    <n v="31"/>
  </r>
  <r>
    <s v="communigatorltd"/>
    <s v="communigatorltd"/>
    <m/>
    <m/>
    <m/>
    <m/>
    <m/>
    <m/>
    <m/>
    <m/>
    <s v="No"/>
    <n v="555"/>
    <m/>
    <m/>
    <x v="1"/>
    <d v="2018-03-12T16:30:02"/>
    <s v="As the rules around #email get tighter, are you making the most of #SocialSelling? https://t.co/3OU5iaB3LV"/>
    <s v="http://cgt.bz/1zk8s"/>
    <s v="cgt.bz"/>
    <x v="180"/>
    <m/>
    <s v="http://pbs.twimg.com/profile_images/884788240280162306/Gwxc2Wwq_normal.jpg"/>
    <x v="386"/>
    <s v="https://twitter.com/#!/communigatorltd/status/973234671852097536"/>
    <m/>
    <m/>
    <s v="973234671852097536"/>
    <m/>
    <b v="0"/>
    <n v="0"/>
    <s v=""/>
    <b v="0"/>
    <s v="en"/>
    <m/>
    <s v=""/>
    <b v="0"/>
    <n v="0"/>
    <s v=""/>
    <s v="Gator Social"/>
    <b v="0"/>
    <s v="973234671852097536"/>
    <s v="Tweet"/>
    <n v="0"/>
    <n v="0"/>
    <m/>
    <m/>
    <m/>
    <m/>
    <m/>
    <m/>
    <m/>
    <m/>
    <n v="1"/>
    <s v="1"/>
    <s v="1"/>
    <n v="0"/>
    <n v="0"/>
    <n v="0"/>
    <n v="0"/>
    <n v="0"/>
    <n v="0"/>
    <n v="14"/>
    <n v="100"/>
    <n v="14"/>
  </r>
  <r>
    <s v="theponddigital"/>
    <s v="digitalmstream"/>
    <m/>
    <m/>
    <m/>
    <m/>
    <m/>
    <m/>
    <m/>
    <m/>
    <s v="No"/>
    <n v="556"/>
    <m/>
    <m/>
    <x v="0"/>
    <d v="2018-03-12T16:33:26"/>
    <s v="RT @Digitalmstream: 4 Smart Ways Social Media Marketing Can Elevate Sales via @digitalmstream https://t.co/laZLxD11dw #socialmedia #SocialS…"/>
    <s v="https://buff.ly/2FfA6BZ"/>
    <s v="buff.ly"/>
    <x v="33"/>
    <m/>
    <s v="http://abs.twimg.com/sticky/default_profile_images/default_profile_normal.png"/>
    <x v="387"/>
    <s v="https://twitter.com/#!/theponddigital/status/973235527376752640"/>
    <m/>
    <m/>
    <s v="973235527376752640"/>
    <m/>
    <b v="0"/>
    <n v="0"/>
    <s v=""/>
    <b v="0"/>
    <s v="en"/>
    <m/>
    <s v=""/>
    <b v="0"/>
    <n v="3"/>
    <s v="973069354899263488"/>
    <s v="Twitter for iPhone"/>
    <b v="0"/>
    <s v="973069354899263488"/>
    <s v="Tweet"/>
    <n v="0"/>
    <n v="0"/>
    <m/>
    <m/>
    <m/>
    <m/>
    <m/>
    <m/>
    <m/>
    <m/>
    <n v="1"/>
    <s v="53"/>
    <s v="53"/>
    <n v="2"/>
    <n v="13.333333333333334"/>
    <n v="0"/>
    <n v="0"/>
    <n v="0"/>
    <n v="0"/>
    <n v="13"/>
    <n v="86.666666666666671"/>
    <n v="15"/>
  </r>
  <r>
    <s v="viralseedmedia"/>
    <s v="viralseedmedia"/>
    <m/>
    <m/>
    <m/>
    <m/>
    <m/>
    <m/>
    <m/>
    <m/>
    <s v="No"/>
    <n v="557"/>
    <m/>
    <m/>
    <x v="1"/>
    <d v="2018-03-12T16:34:00"/>
    <s v="#31 Social Video Press _x000a_https://t.co/Qes8DSlOxy_x000a__x000a_#ViralSeed #ViralVideo #Video #SocialSelling"/>
    <s v="http://bit.ly/2GjnECx"/>
    <s v="bit.ly"/>
    <x v="181"/>
    <m/>
    <s v="http://pbs.twimg.com/profile_images/471932293511004160/N5iryfgY_normal.png"/>
    <x v="388"/>
    <s v="https://twitter.com/#!/viralseedmedia/status/973235670763253760"/>
    <m/>
    <m/>
    <s v="973235670763253760"/>
    <m/>
    <b v="0"/>
    <n v="0"/>
    <s v=""/>
    <b v="0"/>
    <s v="en"/>
    <m/>
    <s v=""/>
    <b v="0"/>
    <n v="0"/>
    <s v=""/>
    <s v="TweetDeck"/>
    <b v="0"/>
    <s v="973235670763253760"/>
    <s v="Tweet"/>
    <n v="0"/>
    <n v="0"/>
    <m/>
    <m/>
    <m/>
    <m/>
    <m/>
    <m/>
    <m/>
    <m/>
    <n v="1"/>
    <s v="85"/>
    <s v="85"/>
    <n v="0"/>
    <n v="0"/>
    <n v="0"/>
    <n v="0"/>
    <n v="0"/>
    <n v="0"/>
    <n v="8"/>
    <n v="100"/>
    <n v="8"/>
  </r>
  <r>
    <s v="digitalmstream"/>
    <s v="digitalmstream"/>
    <m/>
    <m/>
    <m/>
    <m/>
    <m/>
    <m/>
    <m/>
    <m/>
    <s v="No"/>
    <n v="558"/>
    <m/>
    <m/>
    <x v="1"/>
    <d v="2018-03-12T05:33:07"/>
    <s v="4 Smart Ways Social Media Marketing Can Elevate Sales via @digitalmstream https://t.co/laZLxD11dw #socialmedia #SocialSelling #DigitalMarketing #onlinesales #branding #DigitalMS #makeyourownlane #SuccessTrain https://t.co/du8ehbeOZ3"/>
    <s v="https://buff.ly/2FfA6BZ"/>
    <s v="buff.ly"/>
    <x v="182"/>
    <s v="https://pbs.twimg.com/media/DYEJa6bWAAA4W3F.jpg"/>
    <s v="https://pbs.twimg.com/media/DYEJa6bWAAA4W3F.jpg"/>
    <x v="389"/>
    <s v="https://twitter.com/#!/digitalmstream/status/973069354899263488"/>
    <m/>
    <m/>
    <s v="973069354899263488"/>
    <m/>
    <b v="0"/>
    <n v="4"/>
    <s v=""/>
    <b v="0"/>
    <s v="en"/>
    <m/>
    <s v=""/>
    <b v="0"/>
    <n v="3"/>
    <s v=""/>
    <s v="Buffer"/>
    <b v="0"/>
    <s v="973069354899263488"/>
    <s v="Retweet"/>
    <n v="0"/>
    <n v="0"/>
    <m/>
    <m/>
    <m/>
    <m/>
    <m/>
    <m/>
    <m/>
    <m/>
    <n v="1"/>
    <s v="53"/>
    <s v="53"/>
    <n v="2"/>
    <n v="10.526315789473685"/>
    <n v="0"/>
    <n v="0"/>
    <n v="0"/>
    <n v="0"/>
    <n v="17"/>
    <n v="89.473684210526315"/>
    <n v="19"/>
  </r>
  <r>
    <s v="alwayz3000"/>
    <s v="digitalmstream"/>
    <m/>
    <m/>
    <m/>
    <m/>
    <m/>
    <m/>
    <m/>
    <m/>
    <s v="No"/>
    <n v="559"/>
    <m/>
    <m/>
    <x v="0"/>
    <d v="2018-03-12T16:36:13"/>
    <s v="RT @Digitalmstream: 4 Smart Ways Social Media Marketing Can Elevate Sales via @digitalmstream https://t.co/laZLxD11dw #socialmedia #SocialS…"/>
    <s v="https://buff.ly/2FfA6BZ"/>
    <s v="buff.ly"/>
    <x v="33"/>
    <m/>
    <s v="http://pbs.twimg.com/profile_images/950802642959249408/YgjTgCza_normal.jpg"/>
    <x v="390"/>
    <s v="https://twitter.com/#!/alwayz3000/status/973236229327278086"/>
    <m/>
    <m/>
    <s v="973236229327278086"/>
    <m/>
    <b v="0"/>
    <n v="0"/>
    <s v=""/>
    <b v="0"/>
    <s v="en"/>
    <m/>
    <s v=""/>
    <b v="0"/>
    <n v="3"/>
    <s v="973069354899263488"/>
    <s v="StayVonta"/>
    <b v="0"/>
    <s v="973069354899263488"/>
    <s v="Tweet"/>
    <n v="0"/>
    <n v="0"/>
    <m/>
    <m/>
    <m/>
    <m/>
    <m/>
    <m/>
    <m/>
    <m/>
    <n v="1"/>
    <s v="53"/>
    <s v="53"/>
    <n v="2"/>
    <n v="13.333333333333334"/>
    <n v="0"/>
    <n v="0"/>
    <n v="0"/>
    <n v="0"/>
    <n v="13"/>
    <n v="86.666666666666671"/>
    <n v="15"/>
  </r>
  <r>
    <s v="bkweeks86"/>
    <s v="marketo"/>
    <m/>
    <m/>
    <m/>
    <m/>
    <m/>
    <m/>
    <m/>
    <m/>
    <s v="No"/>
    <n v="560"/>
    <m/>
    <m/>
    <x v="0"/>
    <d v="2018-03-12T16:38:53"/>
    <s v="Mark your calendars! Join @jill_rowley, @marketo’s own Chief Growth Advisor and #socialselling evangelist, for her upcoming #webinar on March 21st at 10am PT! - https://t.co/WSZ7FAouNJ"/>
    <s v="https://infl.tv/c9sq"/>
    <s v="infl.tv"/>
    <x v="183"/>
    <m/>
    <s v="http://pbs.twimg.com/profile_images/882295293542354944/k5VRk5Pg_normal.jpg"/>
    <x v="391"/>
    <s v="https://twitter.com/#!/bkweeks86/status/973236901581918210"/>
    <m/>
    <m/>
    <s v="973236901581918210"/>
    <m/>
    <b v="0"/>
    <n v="0"/>
    <s v=""/>
    <b v="0"/>
    <s v="en"/>
    <m/>
    <s v=""/>
    <b v="0"/>
    <n v="0"/>
    <s v=""/>
    <s v="Influitive"/>
    <b v="0"/>
    <s v="973236901581918210"/>
    <s v="Tweet"/>
    <n v="0"/>
    <n v="0"/>
    <m/>
    <m/>
    <m/>
    <m/>
    <m/>
    <m/>
    <m/>
    <m/>
    <n v="1"/>
    <s v="33"/>
    <s v="33"/>
    <m/>
    <m/>
    <m/>
    <m/>
    <m/>
    <m/>
    <m/>
    <m/>
    <m/>
  </r>
  <r>
    <s v="xmandatorymurda"/>
    <s v="marketo"/>
    <m/>
    <m/>
    <m/>
    <m/>
    <m/>
    <m/>
    <m/>
    <m/>
    <s v="No"/>
    <n v="562"/>
    <m/>
    <m/>
    <x v="0"/>
    <d v="2018-03-12T16:39:10"/>
    <s v="Mark your calendars! Join @jill_rowley, @marketo’s own Chief Growth Advisor and #socialselling evangelist, for her upcoming #webinar on March 21st at 10am PT! - https://t.co/Tpj4qmpimP"/>
    <s v="https://infl.tv/c9st"/>
    <s v="infl.tv"/>
    <x v="183"/>
    <m/>
    <s v="http://abs.twimg.com/sticky/default_profile_images/default_profile_normal.png"/>
    <x v="392"/>
    <s v="https://twitter.com/#!/xmandatorymurda/status/973236971530280960"/>
    <m/>
    <m/>
    <s v="973236971530280960"/>
    <m/>
    <b v="0"/>
    <n v="0"/>
    <s v=""/>
    <b v="0"/>
    <s v="en"/>
    <m/>
    <s v=""/>
    <b v="0"/>
    <n v="0"/>
    <s v=""/>
    <s v="Influitive"/>
    <b v="0"/>
    <s v="973236971530280960"/>
    <s v="Tweet"/>
    <n v="0"/>
    <n v="0"/>
    <m/>
    <m/>
    <m/>
    <m/>
    <m/>
    <m/>
    <m/>
    <m/>
    <n v="1"/>
    <s v="33"/>
    <s v="33"/>
    <m/>
    <m/>
    <m/>
    <m/>
    <m/>
    <m/>
    <m/>
    <m/>
    <m/>
  </r>
  <r>
    <s v="thesaabdulsalam"/>
    <s v="thesaabdulsalam"/>
    <m/>
    <m/>
    <m/>
    <m/>
    <m/>
    <m/>
    <m/>
    <m/>
    <s v="No"/>
    <n v="564"/>
    <m/>
    <m/>
    <x v="1"/>
    <d v="2018-03-12T16:39:37"/>
    <s v="#Thread:: #SocialSelling VS #eCommerce - WHO IS WINNING?_x000a__x000a_PLEASE, KINDLY HELP #RT._x000a__x000a_Thanks! https://t.co/lsh33F2OAi"/>
    <m/>
    <m/>
    <x v="184"/>
    <s v="https://pbs.twimg.com/media/DYGhlgTX0AAo8u4.jpg"/>
    <s v="https://pbs.twimg.com/media/DYGhlgTX0AAo8u4.jpg"/>
    <x v="393"/>
    <s v="https://twitter.com/#!/thesaabdulsalam/status/973237083480510464"/>
    <m/>
    <m/>
    <s v="973237083480510464"/>
    <m/>
    <b v="0"/>
    <n v="0"/>
    <s v=""/>
    <b v="0"/>
    <s v="en"/>
    <m/>
    <s v=""/>
    <b v="0"/>
    <n v="0"/>
    <s v=""/>
    <s v="Twitter Web Client"/>
    <b v="0"/>
    <s v="973237083480510464"/>
    <s v="Tweet"/>
    <n v="0"/>
    <n v="0"/>
    <m/>
    <m/>
    <m/>
    <m/>
    <m/>
    <m/>
    <m/>
    <m/>
    <n v="1"/>
    <s v="1"/>
    <s v="1"/>
    <n v="2"/>
    <n v="16.666666666666668"/>
    <n v="0"/>
    <n v="0"/>
    <n v="0"/>
    <n v="0"/>
    <n v="10"/>
    <n v="83.333333333333329"/>
    <n v="12"/>
  </r>
  <r>
    <s v="s0cialm3d1a"/>
    <s v="digitalleadersa"/>
    <m/>
    <m/>
    <m/>
    <m/>
    <m/>
    <m/>
    <m/>
    <m/>
    <s v="No"/>
    <n v="565"/>
    <m/>
    <m/>
    <x v="0"/>
    <d v="2018-03-12T16:40:07"/>
    <s v="Want a Fail-Safe Way to Stop Your Outreach … Read this! https://t.co/H7oYMDnPgo by @Timothy_Hughes @DigitalLeadersA #emailmarketing #influencermarketing #socialselling #digitalselling #sellingwithdigital #socialmedia https://t.co/mgRTe2RalN"/>
    <s v="https://buff.ly/2Eqd2zT"/>
    <s v="buff.ly"/>
    <x v="185"/>
    <s v="https://pbs.twimg.com/media/DYGiFcfVwAA-7U6.jpg"/>
    <s v="https://pbs.twimg.com/media/DYGiFcfVwAA-7U6.jpg"/>
    <x v="394"/>
    <s v="https://twitter.com/#!/s0cialm3d1a/status/973237211582877696"/>
    <m/>
    <m/>
    <s v="973237211582877696"/>
    <m/>
    <b v="0"/>
    <n v="0"/>
    <s v=""/>
    <b v="0"/>
    <s v="en"/>
    <m/>
    <s v=""/>
    <b v="0"/>
    <n v="0"/>
    <s v=""/>
    <s v="Buffer"/>
    <b v="0"/>
    <s v="973237211582877696"/>
    <s v="Tweet"/>
    <n v="0"/>
    <n v="0"/>
    <m/>
    <m/>
    <m/>
    <m/>
    <m/>
    <m/>
    <m/>
    <m/>
    <n v="1"/>
    <s v="2"/>
    <s v="2"/>
    <m/>
    <m/>
    <m/>
    <m/>
    <m/>
    <m/>
    <m/>
    <m/>
    <m/>
  </r>
  <r>
    <s v="jazgreer"/>
    <s v="jazgreer"/>
    <m/>
    <m/>
    <m/>
    <m/>
    <m/>
    <m/>
    <m/>
    <m/>
    <s v="No"/>
    <n v="567"/>
    <m/>
    <m/>
    <x v="1"/>
    <d v="2018-03-06T15:54:25"/>
    <s v="Tim Hughes talks with @jazgreer who explains how to &quot;move beyond Social Media&quot;  https://t.co/E0lmTPYRm4  #socialselling #socialmedia #biz https://t.co/5vQ5nPs73j"/>
    <s v="https://www.youtube.com/watch?v=SKNW2cMMHow&amp;feature=youtu.be&amp;utm_content=bufferbfcbd&amp;utm_medium=social&amp;utm_source=twitter.com&amp;utm_campaign=buffer"/>
    <s v="youtube.com"/>
    <x v="186"/>
    <s v="https://pbs.twimg.com/media/DXneFYUVAAA4rb9.jpg"/>
    <s v="https://pbs.twimg.com/media/DXneFYUVAAA4rb9.jpg"/>
    <x v="395"/>
    <s v="https://twitter.com/#!/jazgreer/status/971051382026506245"/>
    <m/>
    <m/>
    <s v="971051382026506245"/>
    <m/>
    <b v="0"/>
    <n v="0"/>
    <s v=""/>
    <b v="0"/>
    <s v="en"/>
    <m/>
    <s v=""/>
    <b v="0"/>
    <n v="0"/>
    <s v=""/>
    <s v="The Social Jukebox"/>
    <b v="0"/>
    <s v="971051382026506245"/>
    <s v="Tweet"/>
    <n v="0"/>
    <n v="0"/>
    <m/>
    <m/>
    <m/>
    <m/>
    <m/>
    <m/>
    <m/>
    <m/>
    <n v="15"/>
    <s v="2"/>
    <s v="2"/>
    <n v="0"/>
    <n v="0"/>
    <n v="0"/>
    <n v="0"/>
    <n v="0"/>
    <n v="0"/>
    <n v="16"/>
    <n v="100"/>
    <n v="16"/>
  </r>
  <r>
    <s v="jazgreer"/>
    <s v="timothy_hughes"/>
    <m/>
    <m/>
    <m/>
    <m/>
    <m/>
    <m/>
    <m/>
    <m/>
    <s v="No"/>
    <n v="568"/>
    <m/>
    <m/>
    <x v="0"/>
    <d v="2018-03-06T16:09:21"/>
    <s v="My appearance in @Timothy_Hughes #SocialSelling Blog! The Secret of #SocialMedia Success 4 Small Business https://t.co/3dRjCAEdiq #marketing"/>
    <s v="https://medium.com/@Timothy_Hughes/the-secret-of-social-media-success-for-small-businesses-41cc4a127d02#.f5t4zruyh"/>
    <s v="medium.com"/>
    <x v="187"/>
    <m/>
    <s v="http://pbs.twimg.com/profile_images/894549273202876416/WlGk4npW_normal.jpg"/>
    <x v="396"/>
    <s v="https://twitter.com/#!/jazgreer/status/971055141079089152"/>
    <m/>
    <m/>
    <s v="971055141079089152"/>
    <m/>
    <b v="0"/>
    <n v="1"/>
    <s v=""/>
    <b v="0"/>
    <s v="en"/>
    <m/>
    <s v=""/>
    <b v="0"/>
    <n v="0"/>
    <s v=""/>
    <s v="The Social Jukebox"/>
    <b v="0"/>
    <s v="971055141079089152"/>
    <s v="Tweet"/>
    <n v="0"/>
    <n v="0"/>
    <m/>
    <m/>
    <m/>
    <m/>
    <m/>
    <m/>
    <m/>
    <m/>
    <n v="9"/>
    <s v="2"/>
    <s v="2"/>
    <n v="1"/>
    <n v="6.666666666666667"/>
    <n v="0"/>
    <n v="0"/>
    <n v="0"/>
    <n v="0"/>
    <n v="14"/>
    <n v="93.333333333333329"/>
    <n v="15"/>
  </r>
  <r>
    <s v="jazgreer"/>
    <s v="jazgreer"/>
    <m/>
    <m/>
    <m/>
    <m/>
    <m/>
    <m/>
    <m/>
    <m/>
    <s v="No"/>
    <n v="569"/>
    <m/>
    <m/>
    <x v="1"/>
    <d v="2018-03-06T16:40:20"/>
    <s v="Tim Hughes talks to @jazgreer who explains how 2 &quot;move beyond #SocialMedia&quot; in Business  https://t.co/E0lmTPYRm4  #socialselling #marketing https://t.co/miqpWfhiWw"/>
    <s v="https://www.youtube.com/watch?v=SKNW2cMMHow&amp;feature=youtu.be&amp;utm_content=bufferbfcbd&amp;utm_medium=social&amp;utm_source=twitter.com&amp;utm_campaign=buffer"/>
    <s v="youtube.com"/>
    <x v="188"/>
    <s v="https://pbs.twimg.com/media/DXnomHGX0AANco8.jpg"/>
    <s v="https://pbs.twimg.com/media/DXnomHGX0AANco8.jpg"/>
    <x v="397"/>
    <s v="https://twitter.com/#!/jazgreer/status/971062938692923393"/>
    <m/>
    <m/>
    <s v="971062938692923393"/>
    <m/>
    <b v="0"/>
    <n v="0"/>
    <s v=""/>
    <b v="0"/>
    <s v="en"/>
    <m/>
    <s v=""/>
    <b v="0"/>
    <n v="0"/>
    <s v=""/>
    <s v="The Social Jukebox"/>
    <b v="0"/>
    <s v="971062938692923393"/>
    <s v="Tweet"/>
    <n v="0"/>
    <n v="0"/>
    <m/>
    <m/>
    <m/>
    <m/>
    <m/>
    <m/>
    <m/>
    <m/>
    <n v="15"/>
    <s v="2"/>
    <s v="2"/>
    <n v="0"/>
    <n v="0"/>
    <n v="0"/>
    <n v="0"/>
    <n v="0"/>
    <n v="0"/>
    <n v="16"/>
    <n v="100"/>
    <n v="16"/>
  </r>
  <r>
    <s v="jazgreer"/>
    <s v="jazgreer"/>
    <m/>
    <m/>
    <m/>
    <m/>
    <m/>
    <m/>
    <m/>
    <m/>
    <s v="No"/>
    <n v="570"/>
    <m/>
    <m/>
    <x v="1"/>
    <d v="2018-03-07T15:54:23"/>
    <s v="Tim Hughes talks with @jazgreer who explains how to &quot;move beyond Social Media&quot;  https://t.co/E0lmTPYRm4  #socialselling #socialmedia #biz https://t.co/VGXSeouUnE"/>
    <s v="https://www.youtube.com/watch?v=SKNW2cMMHow&amp;feature=youtu.be&amp;utm_content=bufferbfcbd&amp;utm_medium=social&amp;utm_source=twitter.com&amp;utm_campaign=buffer"/>
    <s v="youtube.com"/>
    <x v="186"/>
    <s v="https://pbs.twimg.com/media/DXsnq15UMAAESMg.jpg"/>
    <s v="https://pbs.twimg.com/media/DXsnq15UMAAESMg.jpg"/>
    <x v="398"/>
    <s v="https://twitter.com/#!/jazgreer/status/971413763726499840"/>
    <m/>
    <m/>
    <s v="971413763726499840"/>
    <m/>
    <b v="0"/>
    <n v="0"/>
    <s v=""/>
    <b v="0"/>
    <s v="en"/>
    <m/>
    <s v=""/>
    <b v="0"/>
    <n v="0"/>
    <s v=""/>
    <s v="The Social Jukebox"/>
    <b v="0"/>
    <s v="971413763726499840"/>
    <s v="Tweet"/>
    <n v="0"/>
    <n v="0"/>
    <m/>
    <m/>
    <m/>
    <m/>
    <m/>
    <m/>
    <m/>
    <m/>
    <n v="15"/>
    <s v="2"/>
    <s v="2"/>
    <n v="0"/>
    <n v="0"/>
    <n v="0"/>
    <n v="0"/>
    <n v="0"/>
    <n v="0"/>
    <n v="16"/>
    <n v="100"/>
    <n v="16"/>
  </r>
  <r>
    <s v="jazgreer"/>
    <s v="timothy_hughes"/>
    <m/>
    <m/>
    <m/>
    <m/>
    <m/>
    <m/>
    <m/>
    <m/>
    <s v="No"/>
    <n v="571"/>
    <m/>
    <m/>
    <x v="0"/>
    <d v="2018-03-07T16:09:28"/>
    <s v="The Secret of #SocialMedia Success for Small Businesses - my appearance in @Timothy_Hughes #SocialSelling Blog! https://t.co/3dRjCAEdiq"/>
    <s v="https://medium.com/@Timothy_Hughes/the-secret-of-social-media-success-for-small-businesses-41cc4a127d02#.f5t4zruyh"/>
    <s v="medium.com"/>
    <x v="56"/>
    <m/>
    <s v="http://pbs.twimg.com/profile_images/894549273202876416/WlGk4npW_normal.jpg"/>
    <x v="399"/>
    <s v="https://twitter.com/#!/jazgreer/status/971417556836933637"/>
    <m/>
    <m/>
    <s v="971417556836933637"/>
    <m/>
    <b v="0"/>
    <n v="1"/>
    <s v=""/>
    <b v="0"/>
    <s v="en"/>
    <m/>
    <s v=""/>
    <b v="0"/>
    <n v="2"/>
    <s v=""/>
    <s v="The Social Jukebox"/>
    <b v="0"/>
    <s v="971417556836933637"/>
    <s v="Tweet"/>
    <n v="0"/>
    <n v="0"/>
    <m/>
    <m/>
    <m/>
    <m/>
    <m/>
    <m/>
    <m/>
    <m/>
    <n v="9"/>
    <s v="2"/>
    <s v="2"/>
    <n v="1"/>
    <n v="7.1428571428571432"/>
    <n v="0"/>
    <n v="0"/>
    <n v="0"/>
    <n v="0"/>
    <n v="13"/>
    <n v="92.857142857142861"/>
    <n v="14"/>
  </r>
  <r>
    <s v="jazgreer"/>
    <s v="jazgreer"/>
    <m/>
    <m/>
    <m/>
    <m/>
    <m/>
    <m/>
    <m/>
    <m/>
    <s v="No"/>
    <n v="572"/>
    <m/>
    <m/>
    <x v="1"/>
    <d v="2018-03-07T16:40:16"/>
    <s v="Tim Hughes talks to @jazgreer who explains how 2 &quot;move beyond #SocialMedia&quot; in Business  https://t.co/E0lmTPYRm4  #socialselling #marketing https://t.co/siXsc63gHM"/>
    <s v="https://www.youtube.com/watch?v=SKNW2cMMHow&amp;feature=youtu.be&amp;utm_content=bufferbfcbd&amp;utm_medium=social&amp;utm_source=twitter.com&amp;utm_campaign=buffer"/>
    <s v="youtube.com"/>
    <x v="188"/>
    <s v="https://pbs.twimg.com/media/DXsyK74W4AAcl5G.jpg"/>
    <s v="https://pbs.twimg.com/media/DXsyK74W4AAcl5G.jpg"/>
    <x v="400"/>
    <s v="https://twitter.com/#!/jazgreer/status/971425310079143937"/>
    <m/>
    <m/>
    <s v="971425310079143937"/>
    <m/>
    <b v="0"/>
    <n v="0"/>
    <s v=""/>
    <b v="0"/>
    <s v="en"/>
    <m/>
    <s v=""/>
    <b v="0"/>
    <n v="0"/>
    <s v=""/>
    <s v="The Social Jukebox"/>
    <b v="0"/>
    <s v="971425310079143937"/>
    <s v="Tweet"/>
    <n v="0"/>
    <n v="0"/>
    <m/>
    <m/>
    <m/>
    <m/>
    <m/>
    <m/>
    <m/>
    <m/>
    <n v="15"/>
    <s v="2"/>
    <s v="2"/>
    <n v="0"/>
    <n v="0"/>
    <n v="0"/>
    <n v="0"/>
    <n v="0"/>
    <n v="0"/>
    <n v="16"/>
    <n v="100"/>
    <n v="16"/>
  </r>
  <r>
    <s v="jazgreer"/>
    <s v="jazgreer"/>
    <m/>
    <m/>
    <m/>
    <m/>
    <m/>
    <m/>
    <m/>
    <m/>
    <s v="No"/>
    <n v="573"/>
    <m/>
    <m/>
    <x v="1"/>
    <d v="2018-03-08T15:54:17"/>
    <s v="Tim Hughes talks with @jazgreer who explains how to &quot;move beyond Social Media&quot;  https://t.co/E0lmTPYRm4  #socialselling #socialmedia #biz https://t.co/7OYn9wyjck"/>
    <s v="https://www.youtube.com/watch?v=SKNW2cMMHow&amp;feature=youtu.be&amp;utm_content=bufferbfcbd&amp;utm_medium=social&amp;utm_source=twitter.com&amp;utm_campaign=buffer"/>
    <s v="youtube.com"/>
    <x v="186"/>
    <s v="https://pbs.twimg.com/media/DXxxO-FXcAAbF91.jpg"/>
    <s v="https://pbs.twimg.com/media/DXxxO-FXcAAbF91.jpg"/>
    <x v="401"/>
    <s v="https://twitter.com/#!/jazgreer/status/971776124043841536"/>
    <m/>
    <m/>
    <s v="971776124043841536"/>
    <m/>
    <b v="0"/>
    <n v="0"/>
    <s v=""/>
    <b v="0"/>
    <s v="en"/>
    <m/>
    <s v=""/>
    <b v="0"/>
    <n v="0"/>
    <s v=""/>
    <s v="The Social Jukebox"/>
    <b v="0"/>
    <s v="971776124043841536"/>
    <s v="Tweet"/>
    <n v="0"/>
    <n v="0"/>
    <m/>
    <m/>
    <m/>
    <m/>
    <m/>
    <m/>
    <m/>
    <m/>
    <n v="15"/>
    <s v="2"/>
    <s v="2"/>
    <n v="0"/>
    <n v="0"/>
    <n v="0"/>
    <n v="0"/>
    <n v="0"/>
    <n v="0"/>
    <n v="16"/>
    <n v="100"/>
    <n v="16"/>
  </r>
  <r>
    <s v="jazgreer"/>
    <s v="jazgreer"/>
    <m/>
    <m/>
    <m/>
    <m/>
    <m/>
    <m/>
    <m/>
    <m/>
    <s v="No"/>
    <n v="574"/>
    <m/>
    <m/>
    <x v="1"/>
    <d v="2018-03-08T16:40:24"/>
    <s v="Tim Hughes talks to @jazgreer who explains how 2 &quot;move beyond #SocialMedia&quot; in Business  https://t.co/E0lmTPYRm4  #socialselling #marketing https://t.co/5FyR9rtgZQ"/>
    <s v="https://www.youtube.com/watch?v=SKNW2cMMHow&amp;feature=youtu.be&amp;utm_content=bufferbfcbd&amp;utm_medium=social&amp;utm_source=twitter.com&amp;utm_campaign=buffer"/>
    <s v="youtube.com"/>
    <x v="188"/>
    <s v="https://pbs.twimg.com/media/DXx7ybmUQAAEVgU.jpg"/>
    <s v="https://pbs.twimg.com/media/DXx7ybmUQAAEVgU.jpg"/>
    <x v="402"/>
    <s v="https://twitter.com/#!/jazgreer/status/971787728542162944"/>
    <m/>
    <m/>
    <s v="971787728542162944"/>
    <m/>
    <b v="0"/>
    <n v="1"/>
    <s v=""/>
    <b v="0"/>
    <s v="en"/>
    <m/>
    <s v=""/>
    <b v="0"/>
    <n v="0"/>
    <s v=""/>
    <s v="The Social Jukebox"/>
    <b v="0"/>
    <s v="971787728542162944"/>
    <s v="Tweet"/>
    <n v="0"/>
    <n v="0"/>
    <m/>
    <m/>
    <m/>
    <m/>
    <m/>
    <m/>
    <m/>
    <m/>
    <n v="15"/>
    <s v="2"/>
    <s v="2"/>
    <n v="0"/>
    <n v="0"/>
    <n v="0"/>
    <n v="0"/>
    <n v="0"/>
    <n v="0"/>
    <n v="16"/>
    <n v="100"/>
    <n v="16"/>
  </r>
  <r>
    <s v="jazgreer"/>
    <s v="timothy_hughes"/>
    <m/>
    <m/>
    <m/>
    <m/>
    <m/>
    <m/>
    <m/>
    <m/>
    <s v="No"/>
    <n v="575"/>
    <m/>
    <m/>
    <x v="0"/>
    <d v="2018-03-09T15:22:19"/>
    <s v="Privileged to be in @Timothy_Hughes #SocialSelling Blog! The Secret of #SocialMedia Success for Small Businesses https://t.co/3dRjCAEdiq"/>
    <s v="https://medium.com/@Timothy_Hughes/the-secret-of-social-media-success-for-small-businesses-41cc4a127d02#.f5t4zruyh"/>
    <s v="medium.com"/>
    <x v="32"/>
    <m/>
    <s v="http://pbs.twimg.com/profile_images/894549273202876416/WlGk4npW_normal.jpg"/>
    <x v="403"/>
    <s v="https://twitter.com/#!/jazgreer/status/972130469776150534"/>
    <m/>
    <m/>
    <s v="972130469776150534"/>
    <m/>
    <b v="0"/>
    <n v="0"/>
    <s v=""/>
    <b v="0"/>
    <s v="en"/>
    <m/>
    <s v=""/>
    <b v="0"/>
    <n v="0"/>
    <s v=""/>
    <s v="The Social Jukebox"/>
    <b v="0"/>
    <s v="972130469776150534"/>
    <s v="Tweet"/>
    <n v="0"/>
    <n v="0"/>
    <m/>
    <m/>
    <m/>
    <m/>
    <m/>
    <m/>
    <m/>
    <m/>
    <n v="9"/>
    <s v="2"/>
    <s v="2"/>
    <n v="2"/>
    <n v="13.333333333333334"/>
    <n v="0"/>
    <n v="0"/>
    <n v="0"/>
    <n v="0"/>
    <n v="13"/>
    <n v="86.666666666666671"/>
    <n v="15"/>
  </r>
  <r>
    <s v="jazgreer"/>
    <s v="jazgreer"/>
    <m/>
    <m/>
    <m/>
    <m/>
    <m/>
    <m/>
    <m/>
    <m/>
    <s v="No"/>
    <n v="576"/>
    <m/>
    <m/>
    <x v="1"/>
    <d v="2018-03-09T15:54:29"/>
    <s v="Tim Hughes (#SocialSelling Guru) talks to @jazgreer who explains how to &quot;move beyond #SocialMedia&quot;  https://t.co/E0lmTPYRm4  #marketing https://t.co/2SjsLBpKID"/>
    <s v="https://www.youtube.com/watch?v=SKNW2cMMHow&amp;feature=youtu.be&amp;utm_content=bufferbfcbd&amp;utm_medium=social&amp;utm_source=twitter.com&amp;utm_campaign=buffer"/>
    <s v="youtube.com"/>
    <x v="187"/>
    <s v="https://pbs.twimg.com/media/DX263nsWAAAA-Bo.jpg"/>
    <s v="https://pbs.twimg.com/media/DX263nsWAAAA-Bo.jpg"/>
    <x v="404"/>
    <s v="https://twitter.com/#!/jazgreer/status/972138561473597440"/>
    <m/>
    <m/>
    <s v="972138561473597440"/>
    <m/>
    <b v="0"/>
    <n v="0"/>
    <s v=""/>
    <b v="0"/>
    <s v="en"/>
    <m/>
    <s v=""/>
    <b v="0"/>
    <n v="0"/>
    <s v=""/>
    <s v="The Social Jukebox"/>
    <b v="0"/>
    <s v="972138561473597440"/>
    <s v="Tweet"/>
    <n v="0"/>
    <n v="0"/>
    <m/>
    <m/>
    <m/>
    <m/>
    <m/>
    <m/>
    <m/>
    <m/>
    <n v="15"/>
    <s v="2"/>
    <s v="2"/>
    <n v="0"/>
    <n v="0"/>
    <n v="0"/>
    <n v="0"/>
    <n v="0"/>
    <n v="0"/>
    <n v="15"/>
    <n v="100"/>
    <n v="15"/>
  </r>
  <r>
    <s v="jazgreer"/>
    <s v="timothy_hughes"/>
    <m/>
    <m/>
    <m/>
    <m/>
    <m/>
    <m/>
    <m/>
    <m/>
    <s v="No"/>
    <n v="577"/>
    <m/>
    <m/>
    <x v="0"/>
    <d v="2018-03-09T16:09:22"/>
    <s v="Pleased to appear in @Timothy_Hughes #SocialSelling Blog! The Secret of #SocialMedia Success 4 Small Biz https://t.co/3dRjCAmBTQ #marketing"/>
    <s v="https://medium.com/@Timothy_Hughes/the-secret-of-social-media-success-for-small-businesses-41cc4a127d02#.f5t4zruyh"/>
    <s v="medium.com"/>
    <x v="187"/>
    <m/>
    <s v="http://pbs.twimg.com/profile_images/894549273202876416/WlGk4npW_normal.jpg"/>
    <x v="405"/>
    <s v="https://twitter.com/#!/jazgreer/status/972142307838341121"/>
    <m/>
    <m/>
    <s v="972142307838341121"/>
    <m/>
    <b v="0"/>
    <n v="0"/>
    <s v=""/>
    <b v="0"/>
    <s v="en"/>
    <m/>
    <s v=""/>
    <b v="0"/>
    <n v="0"/>
    <s v=""/>
    <s v="The Social Jukebox"/>
    <b v="0"/>
    <s v="972142307838341121"/>
    <s v="Tweet"/>
    <n v="0"/>
    <n v="0"/>
    <m/>
    <m/>
    <m/>
    <m/>
    <m/>
    <m/>
    <m/>
    <m/>
    <n v="9"/>
    <s v="2"/>
    <s v="2"/>
    <n v="2"/>
    <n v="12.5"/>
    <n v="0"/>
    <n v="0"/>
    <n v="0"/>
    <n v="0"/>
    <n v="14"/>
    <n v="87.5"/>
    <n v="16"/>
  </r>
  <r>
    <s v="jazgreer"/>
    <s v="jazgreer"/>
    <m/>
    <m/>
    <m/>
    <m/>
    <m/>
    <m/>
    <m/>
    <m/>
    <s v="No"/>
    <n v="578"/>
    <m/>
    <m/>
    <x v="1"/>
    <d v="2018-03-09T16:40:43"/>
    <s v="Tim Hughes ( #SocialSelling Guru) talks with @JazGreer - how to &quot;move beyond Social Media&quot;  https://t.co/E0lmTPYRm4  #marketing https://t.co/0wm2JeMViw"/>
    <s v="https://www.youtube.com/watch?v=SKNW2cMMHow&amp;feature=youtu.be&amp;utm_content=bufferbfcbd&amp;utm_medium=social&amp;utm_source=twitter.com&amp;utm_campaign=buffer"/>
    <s v="youtube.com"/>
    <x v="189"/>
    <s v="https://pbs.twimg.com/media/DX3Fc9aX4AIpDOW.jpg"/>
    <s v="https://pbs.twimg.com/media/DX3Fc9aX4AIpDOW.jpg"/>
    <x v="406"/>
    <s v="https://twitter.com/#!/jazgreer/status/972150198263861248"/>
    <m/>
    <m/>
    <s v="972150198263861248"/>
    <m/>
    <b v="0"/>
    <n v="0"/>
    <s v=""/>
    <b v="0"/>
    <s v="en"/>
    <m/>
    <s v=""/>
    <b v="0"/>
    <n v="0"/>
    <s v=""/>
    <s v="The Social Jukebox"/>
    <b v="0"/>
    <s v="972150198263861248"/>
    <s v="Tweet"/>
    <n v="0"/>
    <n v="0"/>
    <m/>
    <m/>
    <m/>
    <m/>
    <m/>
    <m/>
    <m/>
    <m/>
    <n v="15"/>
    <s v="2"/>
    <s v="2"/>
    <n v="0"/>
    <n v="0"/>
    <n v="0"/>
    <n v="0"/>
    <n v="0"/>
    <n v="0"/>
    <n v="14"/>
    <n v="100"/>
    <n v="14"/>
  </r>
  <r>
    <s v="jazgreer"/>
    <s v="jazgreer"/>
    <m/>
    <m/>
    <m/>
    <m/>
    <m/>
    <m/>
    <m/>
    <m/>
    <s v="No"/>
    <n v="579"/>
    <m/>
    <m/>
    <x v="1"/>
    <d v="2018-03-10T15:08:16"/>
    <s v="Tim Hughes talks with @jazgreer who explains how to &quot;move beyond Social Media&quot;  https://t.co/E0lmTPYRm4  #socialselling #socialmedia #biz https://t.co/2citQDvcFC"/>
    <s v="https://www.youtube.com/watch?v=SKNW2cMMHow&amp;feature=youtu.be&amp;utm_content=bufferbfcbd&amp;utm_medium=social&amp;utm_source=twitter.com&amp;utm_campaign=buffer"/>
    <s v="youtube.com"/>
    <x v="186"/>
    <s v="https://pbs.twimg.com/media/DX754cHXUAEz5fw.jpg"/>
    <s v="https://pbs.twimg.com/media/DX754cHXUAEz5fw.jpg"/>
    <x v="407"/>
    <s v="https://twitter.com/#!/jazgreer/status/972489319909875713"/>
    <m/>
    <m/>
    <s v="972489319909875713"/>
    <m/>
    <b v="0"/>
    <n v="0"/>
    <s v=""/>
    <b v="0"/>
    <s v="en"/>
    <m/>
    <s v=""/>
    <b v="0"/>
    <n v="0"/>
    <s v=""/>
    <s v="The Social Jukebox"/>
    <b v="0"/>
    <s v="972489319909875713"/>
    <s v="Tweet"/>
    <n v="0"/>
    <n v="0"/>
    <m/>
    <m/>
    <m/>
    <m/>
    <m/>
    <m/>
    <m/>
    <m/>
    <n v="15"/>
    <s v="2"/>
    <s v="2"/>
    <n v="0"/>
    <n v="0"/>
    <n v="0"/>
    <n v="0"/>
    <n v="0"/>
    <n v="0"/>
    <n v="16"/>
    <n v="100"/>
    <n v="16"/>
  </r>
  <r>
    <s v="jazgreer"/>
    <s v="timothy_hughes"/>
    <m/>
    <m/>
    <m/>
    <m/>
    <m/>
    <m/>
    <m/>
    <m/>
    <s v="No"/>
    <n v="580"/>
    <m/>
    <m/>
    <x v="0"/>
    <d v="2018-03-10T15:22:20"/>
    <s v="My appearance in @Timothy_Hughes #SocialSelling Blog! The Secret of #SocialMedia Success 4 Small Business https://t.co/3dRjCAEdiq #marketing"/>
    <s v="https://medium.com/@Timothy_Hughes/the-secret-of-social-media-success-for-small-businesses-41cc4a127d02#.f5t4zruyh"/>
    <s v="medium.com"/>
    <x v="187"/>
    <m/>
    <s v="http://pbs.twimg.com/profile_images/894549273202876416/WlGk4npW_normal.jpg"/>
    <x v="408"/>
    <s v="https://twitter.com/#!/jazgreer/status/972492857889230848"/>
    <m/>
    <m/>
    <s v="972492857889230848"/>
    <m/>
    <b v="0"/>
    <n v="0"/>
    <s v=""/>
    <b v="0"/>
    <s v="en"/>
    <m/>
    <s v=""/>
    <b v="0"/>
    <n v="0"/>
    <s v=""/>
    <s v="The Social Jukebox"/>
    <b v="0"/>
    <s v="972492857889230848"/>
    <s v="Tweet"/>
    <n v="0"/>
    <n v="0"/>
    <m/>
    <m/>
    <m/>
    <m/>
    <m/>
    <m/>
    <m/>
    <m/>
    <n v="9"/>
    <s v="2"/>
    <s v="2"/>
    <n v="1"/>
    <n v="6.666666666666667"/>
    <n v="0"/>
    <n v="0"/>
    <n v="0"/>
    <n v="0"/>
    <n v="14"/>
    <n v="93.333333333333329"/>
    <n v="15"/>
  </r>
  <r>
    <s v="jazgreer"/>
    <s v="jazgreer"/>
    <m/>
    <m/>
    <m/>
    <m/>
    <m/>
    <m/>
    <m/>
    <m/>
    <s v="No"/>
    <n v="581"/>
    <m/>
    <m/>
    <x v="1"/>
    <d v="2018-03-10T15:54:27"/>
    <s v="Tim Hughes talks to @jazgreer who explains how 2 &quot;move beyond #SocialMedia&quot; in Business  https://t.co/E0lmTPYRm4  #socialselling #marketing https://t.co/sjNZ6MCFa3"/>
    <s v="https://www.youtube.com/watch?v=SKNW2cMMHow&amp;feature=youtu.be&amp;utm_content=bufferbfcbd&amp;utm_medium=social&amp;utm_source=twitter.com&amp;utm_campaign=buffer"/>
    <s v="youtube.com"/>
    <x v="188"/>
    <s v="https://pbs.twimg.com/media/DX8Ec-4UMAAo_wd.jpg"/>
    <s v="https://pbs.twimg.com/media/DX8Ec-4UMAAo_wd.jpg"/>
    <x v="409"/>
    <s v="https://twitter.com/#!/jazgreer/status/972500943160971267"/>
    <m/>
    <m/>
    <s v="972500943160971267"/>
    <m/>
    <b v="0"/>
    <n v="0"/>
    <s v=""/>
    <b v="0"/>
    <s v="en"/>
    <m/>
    <s v=""/>
    <b v="0"/>
    <n v="0"/>
    <s v=""/>
    <s v="The Social Jukebox"/>
    <b v="0"/>
    <s v="972500943160971267"/>
    <s v="Tweet"/>
    <n v="0"/>
    <n v="0"/>
    <m/>
    <m/>
    <m/>
    <m/>
    <m/>
    <m/>
    <m/>
    <m/>
    <n v="15"/>
    <s v="2"/>
    <s v="2"/>
    <n v="0"/>
    <n v="0"/>
    <n v="0"/>
    <n v="0"/>
    <n v="0"/>
    <n v="0"/>
    <n v="16"/>
    <n v="100"/>
    <n v="16"/>
  </r>
  <r>
    <s v="jazgreer"/>
    <s v="timothy_hughes"/>
    <m/>
    <m/>
    <m/>
    <m/>
    <m/>
    <m/>
    <m/>
    <m/>
    <s v="No"/>
    <n v="582"/>
    <m/>
    <m/>
    <x v="0"/>
    <d v="2018-03-10T16:09:17"/>
    <s v="Secret of #SocialMedia Success for Small Businesses - my appearance in @Timothy_Hughes NEW #SocialSelling Blog! https://t.co/3dRjCAEdiq"/>
    <s v="https://medium.com/@Timothy_Hughes/the-secret-of-social-media-success-for-small-businesses-41cc4a127d02#.f5t4zruyh"/>
    <s v="medium.com"/>
    <x v="56"/>
    <m/>
    <s v="http://pbs.twimg.com/profile_images/894549273202876416/WlGk4npW_normal.jpg"/>
    <x v="410"/>
    <s v="https://twitter.com/#!/jazgreer/status/972504675386822657"/>
    <m/>
    <m/>
    <s v="972504675386822657"/>
    <m/>
    <b v="0"/>
    <n v="0"/>
    <s v=""/>
    <b v="0"/>
    <s v="en"/>
    <m/>
    <s v=""/>
    <b v="0"/>
    <n v="0"/>
    <s v=""/>
    <s v="The Social Jukebox"/>
    <b v="0"/>
    <s v="972504675386822657"/>
    <s v="Tweet"/>
    <n v="0"/>
    <n v="0"/>
    <m/>
    <m/>
    <m/>
    <m/>
    <m/>
    <m/>
    <m/>
    <m/>
    <n v="9"/>
    <s v="2"/>
    <s v="2"/>
    <n v="1"/>
    <n v="7.1428571428571432"/>
    <n v="0"/>
    <n v="0"/>
    <n v="0"/>
    <n v="0"/>
    <n v="13"/>
    <n v="92.857142857142861"/>
    <n v="14"/>
  </r>
  <r>
    <s v="jazgreer"/>
    <s v="jazgreer"/>
    <m/>
    <m/>
    <m/>
    <m/>
    <m/>
    <m/>
    <m/>
    <m/>
    <s v="No"/>
    <n v="583"/>
    <m/>
    <m/>
    <x v="1"/>
    <d v="2018-03-10T16:40:18"/>
    <s v="Tim Hughes talks to @jazgreer as to how to &quot;move beyond Social Media&quot; in Business  https://t.co/E0lmTPYRm4  #socialselling #socialmedia #biz https://t.co/wp907RQLUy"/>
    <s v="https://www.youtube.com/watch?v=SKNW2cMMHow&amp;feature=youtu.be&amp;utm_content=bufferbfcbd&amp;utm_medium=social&amp;utm_source=twitter.com&amp;utm_campaign=buffer"/>
    <s v="youtube.com"/>
    <x v="186"/>
    <s v="https://pbs.twimg.com/media/DX8O8rNWsAAu4Qg.jpg"/>
    <s v="https://pbs.twimg.com/media/DX8O8rNWsAAu4Qg.jpg"/>
    <x v="411"/>
    <s v="https://twitter.com/#!/jazgreer/status/972512482647592960"/>
    <m/>
    <m/>
    <s v="972512482647592960"/>
    <m/>
    <b v="0"/>
    <n v="0"/>
    <s v=""/>
    <b v="0"/>
    <s v="en"/>
    <m/>
    <s v=""/>
    <b v="0"/>
    <n v="0"/>
    <s v=""/>
    <s v="The Social Jukebox"/>
    <b v="0"/>
    <s v="972512482647592960"/>
    <s v="Tweet"/>
    <n v="0"/>
    <n v="0"/>
    <m/>
    <m/>
    <m/>
    <m/>
    <m/>
    <m/>
    <m/>
    <m/>
    <n v="15"/>
    <s v="2"/>
    <s v="2"/>
    <n v="0"/>
    <n v="0"/>
    <n v="0"/>
    <n v="0"/>
    <n v="0"/>
    <n v="0"/>
    <n v="18"/>
    <n v="100"/>
    <n v="18"/>
  </r>
  <r>
    <s v="jazgreer"/>
    <s v="timothy_hughes"/>
    <m/>
    <m/>
    <m/>
    <m/>
    <m/>
    <m/>
    <m/>
    <m/>
    <s v="No"/>
    <n v="584"/>
    <m/>
    <m/>
    <x v="0"/>
    <d v="2018-03-11T15:22:18"/>
    <s v="My appearance in @Timothy_Hughes #SocialSelling Blog! Secret of #SocialMedia Success 4 Small Business https://t.co/3dRjCAEdiq  #marketing"/>
    <s v="https://medium.com/@Timothy_Hughes/the-secret-of-social-media-success-for-small-businesses-41cc4a127d02#.f5t4zruyh"/>
    <s v="medium.com"/>
    <x v="187"/>
    <m/>
    <s v="http://pbs.twimg.com/profile_images/894549273202876416/WlGk4npW_normal.jpg"/>
    <x v="412"/>
    <s v="https://twitter.com/#!/jazgreer/status/972855241061355526"/>
    <m/>
    <m/>
    <s v="972855241061355526"/>
    <m/>
    <b v="0"/>
    <n v="1"/>
    <s v=""/>
    <b v="0"/>
    <s v="en"/>
    <m/>
    <s v=""/>
    <b v="0"/>
    <n v="1"/>
    <s v=""/>
    <s v="The Social Jukebox"/>
    <b v="0"/>
    <s v="972855241061355526"/>
    <s v="Tweet"/>
    <n v="0"/>
    <n v="0"/>
    <m/>
    <m/>
    <m/>
    <m/>
    <m/>
    <m/>
    <m/>
    <m/>
    <n v="9"/>
    <s v="2"/>
    <s v="2"/>
    <n v="1"/>
    <n v="7.1428571428571432"/>
    <n v="0"/>
    <n v="0"/>
    <n v="0"/>
    <n v="0"/>
    <n v="13"/>
    <n v="92.857142857142861"/>
    <n v="14"/>
  </r>
  <r>
    <s v="jazgreer"/>
    <s v="jazgreer"/>
    <m/>
    <m/>
    <m/>
    <m/>
    <m/>
    <m/>
    <m/>
    <m/>
    <s v="No"/>
    <n v="585"/>
    <m/>
    <m/>
    <x v="1"/>
    <d v="2018-03-11T15:54:24"/>
    <s v="Tim Hughes talks to @jazgreer who explains how 2 &quot;move beyond #SocialMedia&quot; in Business  https://t.co/E0lmTPYRm4  #socialselling #marketing https://t.co/sp6WqSgS3t"/>
    <s v="https://www.youtube.com/watch?v=SKNW2cMMHow&amp;feature=youtu.be&amp;utm_content=bufferbfcbd&amp;utm_medium=social&amp;utm_source=twitter.com&amp;utm_campaign=buffer"/>
    <s v="youtube.com"/>
    <x v="188"/>
    <s v="https://pbs.twimg.com/media/DYBOB5gW0AEsNJB.jpg"/>
    <s v="https://pbs.twimg.com/media/DYBOB5gW0AEsNJB.jpg"/>
    <x v="413"/>
    <s v="https://twitter.com/#!/jazgreer/status/972863316807864320"/>
    <m/>
    <m/>
    <s v="972863316807864320"/>
    <m/>
    <b v="0"/>
    <n v="0"/>
    <s v=""/>
    <b v="0"/>
    <s v="en"/>
    <m/>
    <s v=""/>
    <b v="0"/>
    <n v="0"/>
    <s v=""/>
    <s v="The Social Jukebox"/>
    <b v="0"/>
    <s v="972863316807864320"/>
    <s v="Tweet"/>
    <n v="0"/>
    <n v="0"/>
    <m/>
    <m/>
    <m/>
    <m/>
    <m/>
    <m/>
    <m/>
    <m/>
    <n v="15"/>
    <s v="2"/>
    <s v="2"/>
    <n v="0"/>
    <n v="0"/>
    <n v="0"/>
    <n v="0"/>
    <n v="0"/>
    <n v="0"/>
    <n v="16"/>
    <n v="100"/>
    <n v="16"/>
  </r>
  <r>
    <s v="jazgreer"/>
    <s v="timothy_hughes"/>
    <m/>
    <m/>
    <m/>
    <m/>
    <m/>
    <m/>
    <m/>
    <m/>
    <s v="No"/>
    <n v="586"/>
    <m/>
    <m/>
    <x v="0"/>
    <d v="2018-03-11T16:09:12"/>
    <s v="Secret of #SocialMedia Success 4 Small Businesses : My appearance in @Timothy_Hughes #SocialSelling Blog! https://t.co/3dRjCAEdiq #marketing"/>
    <s v="https://medium.com/@Timothy_Hughes/the-secret-of-social-media-success-for-small-businesses-41cc4a127d02#.f5t4zruyh"/>
    <s v="medium.com"/>
    <x v="188"/>
    <m/>
    <s v="http://pbs.twimg.com/profile_images/894549273202876416/WlGk4npW_normal.jpg"/>
    <x v="414"/>
    <s v="https://twitter.com/#!/jazgreer/status/972867042004135937"/>
    <m/>
    <m/>
    <s v="972867042004135937"/>
    <m/>
    <b v="0"/>
    <n v="2"/>
    <s v=""/>
    <b v="0"/>
    <s v="en"/>
    <m/>
    <s v=""/>
    <b v="0"/>
    <n v="0"/>
    <s v=""/>
    <s v="The Social Jukebox"/>
    <b v="0"/>
    <s v="972867042004135937"/>
    <s v="Tweet"/>
    <n v="0"/>
    <n v="0"/>
    <m/>
    <m/>
    <m/>
    <m/>
    <m/>
    <m/>
    <m/>
    <m/>
    <n v="9"/>
    <s v="2"/>
    <s v="2"/>
    <n v="1"/>
    <n v="7.1428571428571432"/>
    <n v="0"/>
    <n v="0"/>
    <n v="0"/>
    <n v="0"/>
    <n v="13"/>
    <n v="92.857142857142861"/>
    <n v="14"/>
  </r>
  <r>
    <s v="jazgreer"/>
    <s v="jazgreer"/>
    <m/>
    <m/>
    <m/>
    <m/>
    <m/>
    <m/>
    <m/>
    <m/>
    <s v="No"/>
    <n v="587"/>
    <m/>
    <m/>
    <x v="1"/>
    <d v="2018-03-11T16:40:15"/>
    <s v="Tim Hughes talks with @jazgreer who explains how to &quot;move beyond Social Media&quot;  https://t.co/E0lmTPYRm4  #socialselling #socialmedia #biz https://t.co/RhmGq9VGNL"/>
    <s v="https://www.youtube.com/watch?v=SKNW2cMMHow&amp;feature=youtu.be&amp;utm_content=bufferbfcbd&amp;utm_medium=social&amp;utm_source=twitter.com&amp;utm_campaign=buffer"/>
    <s v="youtube.com"/>
    <x v="186"/>
    <s v="https://pbs.twimg.com/media/DYBYhoCWkAE_VsW.jpg"/>
    <s v="https://pbs.twimg.com/media/DYBYhoCWkAE_VsW.jpg"/>
    <x v="415"/>
    <s v="https://twitter.com/#!/jazgreer/status/972874856529350657"/>
    <m/>
    <m/>
    <s v="972874856529350657"/>
    <m/>
    <b v="0"/>
    <n v="0"/>
    <s v=""/>
    <b v="0"/>
    <s v="en"/>
    <m/>
    <s v=""/>
    <b v="0"/>
    <n v="0"/>
    <s v=""/>
    <s v="The Social Jukebox"/>
    <b v="0"/>
    <s v="972874856529350657"/>
    <s v="Tweet"/>
    <n v="0"/>
    <n v="0"/>
    <m/>
    <m/>
    <m/>
    <m/>
    <m/>
    <m/>
    <m/>
    <m/>
    <n v="15"/>
    <s v="2"/>
    <s v="2"/>
    <n v="0"/>
    <n v="0"/>
    <n v="0"/>
    <n v="0"/>
    <n v="0"/>
    <n v="0"/>
    <n v="16"/>
    <n v="100"/>
    <n v="16"/>
  </r>
  <r>
    <s v="jazgreer"/>
    <s v="jazgreer"/>
    <m/>
    <m/>
    <m/>
    <m/>
    <m/>
    <m/>
    <m/>
    <m/>
    <s v="No"/>
    <n v="588"/>
    <m/>
    <m/>
    <x v="1"/>
    <d v="2018-03-12T15:54:12"/>
    <s v="Tim Hughes ( #SocialSelling Guru) talks with @JazGreer - how to &quot;move beyond Social Media&quot;  https://t.co/E0lmTPYRm4  #marketing https://t.co/zawTgDfJ79"/>
    <s v="https://www.youtube.com/watch?v=SKNW2cMMHow&amp;feature=youtu.be&amp;utm_content=bufferbfcbd&amp;utm_medium=social&amp;utm_source=twitter.com&amp;utm_campaign=buffer"/>
    <s v="youtube.com"/>
    <x v="189"/>
    <s v="https://pbs.twimg.com/media/DYGXks8W4AECng-.jpg"/>
    <s v="https://pbs.twimg.com/media/DYGXks8W4AECng-.jpg"/>
    <x v="416"/>
    <s v="https://twitter.com/#!/jazgreer/status/973225653419106304"/>
    <m/>
    <m/>
    <s v="973225653419106304"/>
    <m/>
    <b v="0"/>
    <n v="0"/>
    <s v=""/>
    <b v="0"/>
    <s v="en"/>
    <m/>
    <s v=""/>
    <b v="0"/>
    <n v="0"/>
    <s v=""/>
    <s v="The Social Jukebox"/>
    <b v="0"/>
    <s v="973225653419106304"/>
    <s v="Tweet"/>
    <n v="0"/>
    <n v="0"/>
    <m/>
    <m/>
    <m/>
    <m/>
    <m/>
    <m/>
    <m/>
    <m/>
    <n v="15"/>
    <s v="2"/>
    <s v="2"/>
    <n v="0"/>
    <n v="0"/>
    <n v="0"/>
    <n v="0"/>
    <n v="0"/>
    <n v="0"/>
    <n v="14"/>
    <n v="100"/>
    <n v="14"/>
  </r>
  <r>
    <s v="jazgreer"/>
    <s v="timothy_hughes"/>
    <m/>
    <m/>
    <m/>
    <m/>
    <m/>
    <m/>
    <m/>
    <m/>
    <s v="No"/>
    <n v="589"/>
    <m/>
    <m/>
    <x v="0"/>
    <d v="2018-03-12T16:09:21"/>
    <s v="Secret of #SocialMedia Success for Small Businesses - my appearance in @Timothy_Hughes NEW #SocialSelling Blog! https://t.co/3dRjCAEdiq"/>
    <s v="https://medium.com/@Timothy_Hughes/the-secret-of-social-media-success-for-small-businesses-41cc4a127d02#.f5t4zruyh"/>
    <s v="medium.com"/>
    <x v="56"/>
    <m/>
    <s v="http://pbs.twimg.com/profile_images/894549273202876416/WlGk4npW_normal.jpg"/>
    <x v="417"/>
    <s v="https://twitter.com/#!/jazgreer/status/973229469556264961"/>
    <m/>
    <m/>
    <s v="973229469556264961"/>
    <m/>
    <b v="0"/>
    <n v="0"/>
    <s v=""/>
    <b v="0"/>
    <s v="en"/>
    <m/>
    <s v=""/>
    <b v="0"/>
    <n v="0"/>
    <s v=""/>
    <s v="The Social Jukebox"/>
    <b v="0"/>
    <s v="973229469556264961"/>
    <s v="Tweet"/>
    <n v="0"/>
    <n v="0"/>
    <m/>
    <m/>
    <m/>
    <m/>
    <m/>
    <m/>
    <m/>
    <m/>
    <n v="9"/>
    <s v="2"/>
    <s v="2"/>
    <n v="1"/>
    <n v="7.1428571428571432"/>
    <n v="0"/>
    <n v="0"/>
    <n v="0"/>
    <n v="0"/>
    <n v="13"/>
    <n v="92.857142857142861"/>
    <n v="14"/>
  </r>
  <r>
    <s v="jazgreer"/>
    <s v="jazgreer"/>
    <m/>
    <m/>
    <m/>
    <m/>
    <m/>
    <m/>
    <m/>
    <m/>
    <s v="No"/>
    <n v="590"/>
    <m/>
    <m/>
    <x v="1"/>
    <d v="2018-03-12T16:40:19"/>
    <s v="Tim Hughes talks to @jazgreer as to how to &quot;move beyond Social Media&quot; in Business  https://t.co/E0lmTPYRm4  #socialselling #socialmedia #biz https://t.co/XA6diLGXgM"/>
    <s v="https://www.youtube.com/watch?v=SKNW2cMMHow&amp;feature=youtu.be&amp;utm_content=bufferbfcbd&amp;utm_medium=social&amp;utm_source=twitter.com&amp;utm_campaign=buffer"/>
    <s v="youtube.com"/>
    <x v="186"/>
    <s v="https://pbs.twimg.com/media/DYGiIYWW4AIBZ7V.jpg"/>
    <s v="https://pbs.twimg.com/media/DYGiIYWW4AIBZ7V.jpg"/>
    <x v="418"/>
    <s v="https://twitter.com/#!/jazgreer/status/973237260803067905"/>
    <m/>
    <m/>
    <s v="973237260803067905"/>
    <m/>
    <b v="0"/>
    <n v="0"/>
    <s v=""/>
    <b v="0"/>
    <s v="en"/>
    <m/>
    <s v=""/>
    <b v="0"/>
    <n v="0"/>
    <s v=""/>
    <s v="The Social Jukebox"/>
    <b v="0"/>
    <s v="973237260803067905"/>
    <s v="Tweet"/>
    <n v="0"/>
    <n v="0"/>
    <m/>
    <m/>
    <m/>
    <m/>
    <m/>
    <m/>
    <m/>
    <m/>
    <n v="15"/>
    <s v="2"/>
    <s v="2"/>
    <n v="0"/>
    <n v="0"/>
    <n v="0"/>
    <n v="0"/>
    <n v="0"/>
    <n v="0"/>
    <n v="18"/>
    <n v="100"/>
    <n v="18"/>
  </r>
  <r>
    <s v="carladecurey"/>
    <s v="timothyhughes"/>
    <m/>
    <m/>
    <m/>
    <m/>
    <m/>
    <m/>
    <m/>
    <m/>
    <s v="No"/>
    <n v="591"/>
    <m/>
    <m/>
    <x v="0"/>
    <d v="2018-03-12T16:41:01"/>
    <s v="RT @Timothy_Hughes: Why you must fire your LinkedIn profile writing company! https://t.co/6FUvORdgup by @TimothyHughes #socialselling #lead…"/>
    <s v="http://www.social-experts.net/biggest-mistake-making-social-selling/?utm_content=buffer83c07&amp;utm_medium=social&amp;utm_source=twitter.com&amp;utm_campaign=buffer"/>
    <s v="social-experts.net"/>
    <x v="0"/>
    <m/>
    <s v="http://pbs.twimg.com/profile_images/907175027384217600/4sm1bg_h_normal.jpg"/>
    <x v="419"/>
    <s v="https://twitter.com/#!/carladecurey/status/973237436699508736"/>
    <m/>
    <m/>
    <s v="973237436699508736"/>
    <m/>
    <b v="0"/>
    <n v="0"/>
    <s v=""/>
    <b v="0"/>
    <s v="en"/>
    <m/>
    <s v=""/>
    <b v="0"/>
    <n v="2"/>
    <s v="973198694634999809"/>
    <s v="Twitter for iPhone"/>
    <b v="0"/>
    <s v="973198694634999809"/>
    <s v="Tweet"/>
    <n v="0"/>
    <n v="0"/>
    <m/>
    <m/>
    <m/>
    <m/>
    <m/>
    <m/>
    <m/>
    <m/>
    <n v="1"/>
    <s v="2"/>
    <s v="2"/>
    <n v="1"/>
    <n v="6.666666666666667"/>
    <n v="0"/>
    <n v="0"/>
    <n v="0"/>
    <n v="0"/>
    <n v="14"/>
    <n v="93.333333333333329"/>
    <n v="15"/>
  </r>
  <r>
    <s v="bandzauner"/>
    <s v="oraclepartners"/>
    <m/>
    <m/>
    <m/>
    <m/>
    <m/>
    <m/>
    <m/>
    <m/>
    <s v="No"/>
    <n v="593"/>
    <m/>
    <m/>
    <x v="0"/>
    <d v="2018-03-15T14:09:46"/>
    <s v="RT @fjtorres: Improve @OraclePartners digital skills w/ 3 Webinars: 1-Oracle Digital Story: Why use Digital Sales? 2-Digitally Profiling Cu…"/>
    <m/>
    <m/>
    <x v="34"/>
    <m/>
    <s v="http://pbs.twimg.com/profile_images/378800000722428324/f0cee19704054da2c6d8f95e9e32c44f_normal.jpeg"/>
    <x v="420"/>
    <s v="https://twitter.com/#!/bandzauner/status/974286535305687041"/>
    <m/>
    <m/>
    <s v="974286535305687041"/>
    <m/>
    <b v="0"/>
    <n v="0"/>
    <s v=""/>
    <b v="0"/>
    <s v="en"/>
    <m/>
    <s v=""/>
    <b v="0"/>
    <n v="1"/>
    <s v="974270138248818689"/>
    <s v="Twitter Web Client"/>
    <b v="0"/>
    <s v="974270138248818689"/>
    <s v="Tweet"/>
    <n v="0"/>
    <n v="0"/>
    <m/>
    <m/>
    <m/>
    <m/>
    <m/>
    <m/>
    <m/>
    <m/>
    <n v="1"/>
    <s v="16"/>
    <s v="16"/>
    <m/>
    <m/>
    <m/>
    <m/>
    <m/>
    <m/>
    <m/>
    <m/>
    <m/>
  </r>
  <r>
    <s v="socialsalesgps"/>
    <s v="marcocaihua"/>
    <m/>
    <m/>
    <m/>
    <m/>
    <m/>
    <m/>
    <m/>
    <m/>
    <s v="No"/>
    <n v="595"/>
    <m/>
    <m/>
    <x v="0"/>
    <d v="2018-03-15T01:30:01"/>
    <s v=".@MarcoCaihua from @SAP feels strongly that you should recognize those that are putting in an effort to be successful at #SocialSelling. Check out @GoVengreso's #SAPSocialSelling case study to learn more. https://t.co/Wt8BJ4y0aS_x000a__x000a_@SBEngine https://t.co/9WIkSl88QA"/>
    <s v="http://bit.ly/2FjL4KR"/>
    <s v="bit.ly"/>
    <x v="190"/>
    <s v="https://pbs.twimg.com/media/DYSujJHX4AAnT1C.jpg"/>
    <s v="https://pbs.twimg.com/media/DYSujJHX4AAnT1C.jpg"/>
    <x v="421"/>
    <s v="https://twitter.com/#!/socialsalesgps/status/974095341963431936"/>
    <m/>
    <m/>
    <s v="974095341963431936"/>
    <m/>
    <b v="0"/>
    <n v="3"/>
    <s v=""/>
    <b v="0"/>
    <s v="en"/>
    <m/>
    <s v=""/>
    <b v="0"/>
    <n v="3"/>
    <s v=""/>
    <s v="eClincher"/>
    <b v="0"/>
    <s v="974095341963431936"/>
    <s v="Retweet"/>
    <n v="0"/>
    <n v="0"/>
    <m/>
    <m/>
    <m/>
    <m/>
    <m/>
    <m/>
    <m/>
    <m/>
    <n v="1"/>
    <s v="3"/>
    <s v="3"/>
    <m/>
    <m/>
    <m/>
    <m/>
    <m/>
    <m/>
    <m/>
    <m/>
    <m/>
  </r>
  <r>
    <s v="linkedinclasses"/>
    <s v="marcocaihua"/>
    <m/>
    <m/>
    <m/>
    <m/>
    <m/>
    <m/>
    <m/>
    <m/>
    <s v="No"/>
    <n v="596"/>
    <m/>
    <m/>
    <x v="0"/>
    <d v="2018-03-15T14:10:44"/>
    <s v="RT @SocialSalesGPS: .@MarcoCaihua from @SAP feels strongly that you should recognize those that are putting in an effort to be successful a…"/>
    <m/>
    <m/>
    <x v="34"/>
    <m/>
    <s v="http://pbs.twimg.com/profile_images/923644113291038721/7uHxbNIr_normal.jpg"/>
    <x v="422"/>
    <s v="https://twitter.com/#!/linkedinclasses/status/974286778411577351"/>
    <m/>
    <m/>
    <s v="974286778411577351"/>
    <m/>
    <b v="0"/>
    <n v="0"/>
    <s v=""/>
    <b v="0"/>
    <s v="en"/>
    <m/>
    <s v=""/>
    <b v="0"/>
    <n v="3"/>
    <s v="974095341963431936"/>
    <s v="Twitter Web Client"/>
    <b v="0"/>
    <s v="974095341963431936"/>
    <s v="Tweet"/>
    <n v="0"/>
    <n v="0"/>
    <m/>
    <m/>
    <m/>
    <m/>
    <m/>
    <m/>
    <m/>
    <m/>
    <n v="1"/>
    <s v="3"/>
    <s v="3"/>
    <m/>
    <m/>
    <m/>
    <m/>
    <m/>
    <m/>
    <m/>
    <m/>
    <m/>
  </r>
  <r>
    <s v="socialsalesgps"/>
    <s v="govengreso"/>
    <m/>
    <m/>
    <m/>
    <m/>
    <m/>
    <m/>
    <m/>
    <m/>
    <s v="No"/>
    <n v="600"/>
    <m/>
    <m/>
    <x v="0"/>
    <d v="2018-03-12T16:10:00"/>
    <s v="You probably noticed some changes to the format of #SocialMedia conferences, namely that many are now being emceed. @BernieBorges explains what being an emcee actually entails. https://t.co/uolNtf1rnL_x000a__x000a_#SocialSelling #Sales @GoVengreso"/>
    <s v="http://bit.ly/2DyP4lL"/>
    <s v="bit.ly"/>
    <x v="191"/>
    <m/>
    <s v="http://pbs.twimg.com/profile_images/726061769962184704/XgB5d_Y4_normal.jpg"/>
    <x v="423"/>
    <s v="https://twitter.com/#!/socialsalesgps/status/973229631867359232"/>
    <m/>
    <m/>
    <s v="973229631867359232"/>
    <m/>
    <b v="0"/>
    <n v="0"/>
    <s v=""/>
    <b v="0"/>
    <s v="en"/>
    <m/>
    <s v=""/>
    <b v="0"/>
    <n v="0"/>
    <s v=""/>
    <s v="eClincher"/>
    <b v="0"/>
    <s v="973229631867359232"/>
    <s v="Tweet"/>
    <n v="0"/>
    <n v="0"/>
    <m/>
    <m/>
    <m/>
    <m/>
    <m/>
    <m/>
    <m/>
    <m/>
    <n v="2"/>
    <s v="3"/>
    <s v="3"/>
    <n v="0"/>
    <n v="0"/>
    <n v="0"/>
    <n v="0"/>
    <n v="0"/>
    <n v="0"/>
    <n v="29"/>
    <n v="100"/>
    <n v="29"/>
  </r>
  <r>
    <s v="endurojames"/>
    <s v="equifax"/>
    <m/>
    <m/>
    <m/>
    <m/>
    <m/>
    <m/>
    <m/>
    <m/>
    <s v="No"/>
    <n v="603"/>
    <m/>
    <m/>
    <x v="0"/>
    <d v="2018-03-15T14:07:05"/>
    <s v="Kicked off our first of many #socialselling workshops with @Equifax UK today.  Authenticity is everything in the world of social #SocialMediaMarketing #b2b https://t.co/JyBgLk8PtE"/>
    <m/>
    <m/>
    <x v="192"/>
    <s v="https://pbs.twimg.com/media/DYVbzXqW0AEOZP-.jpg"/>
    <s v="https://pbs.twimg.com/media/DYVbzXqW0AEOZP-.jpg"/>
    <x v="424"/>
    <s v="https://twitter.com/#!/endurojames/status/974285861444620289"/>
    <m/>
    <m/>
    <s v="974285861444620289"/>
    <m/>
    <b v="0"/>
    <n v="0"/>
    <s v=""/>
    <b v="0"/>
    <s v="en"/>
    <m/>
    <s v=""/>
    <b v="0"/>
    <n v="1"/>
    <s v=""/>
    <s v="Twitter for Android"/>
    <b v="0"/>
    <s v="974285861444620289"/>
    <s v="Tweet"/>
    <n v="0"/>
    <n v="0"/>
    <m/>
    <m/>
    <m/>
    <m/>
    <m/>
    <m/>
    <m/>
    <m/>
    <n v="1"/>
    <s v="52"/>
    <s v="52"/>
    <n v="0"/>
    <n v="0"/>
    <n v="0"/>
    <n v="0"/>
    <n v="0"/>
    <n v="0"/>
    <n v="22"/>
    <n v="100"/>
    <n v="22"/>
  </r>
  <r>
    <s v="curationsuite"/>
    <s v="equifax"/>
    <m/>
    <m/>
    <m/>
    <m/>
    <m/>
    <m/>
    <m/>
    <m/>
    <s v="No"/>
    <n v="604"/>
    <m/>
    <m/>
    <x v="0"/>
    <d v="2018-03-15T14:10:59"/>
    <s v="RT @endurojames: Kicked off our first of many #socialselling workshops with @Equifax UK today.  Authenticity is everything in the world of…"/>
    <m/>
    <m/>
    <x v="0"/>
    <m/>
    <s v="http://pbs.twimg.com/profile_images/462051221541359616/CwQH9fxB_normal.jpeg"/>
    <x v="425"/>
    <s v="https://twitter.com/#!/curationsuite/status/974286843909955584"/>
    <m/>
    <m/>
    <s v="974286843909955584"/>
    <m/>
    <b v="0"/>
    <n v="0"/>
    <s v=""/>
    <b v="0"/>
    <s v="en"/>
    <m/>
    <s v=""/>
    <b v="0"/>
    <n v="1"/>
    <s v="974285861444620289"/>
    <s v="CurationSuite"/>
    <b v="0"/>
    <s v="974285861444620289"/>
    <s v="Tweet"/>
    <n v="0"/>
    <n v="0"/>
    <m/>
    <m/>
    <m/>
    <m/>
    <m/>
    <m/>
    <m/>
    <m/>
    <n v="1"/>
    <s v="52"/>
    <s v="52"/>
    <m/>
    <m/>
    <m/>
    <m/>
    <m/>
    <m/>
    <m/>
    <m/>
    <m/>
  </r>
  <r>
    <s v="tribalimpact"/>
    <s v="sarahgoodall"/>
    <m/>
    <m/>
    <m/>
    <m/>
    <m/>
    <m/>
    <m/>
    <m/>
    <s v="No"/>
    <n v="606"/>
    <m/>
    <m/>
    <x v="0"/>
    <d v="2018-03-06T16:04:43"/>
    <s v="Social Business: The Inclusive Approach To Social Selling https://t.co/5HTEM7e6Cd by @SarahGoodall_x000a__x000a_#smm #socbiz #socialselling #employeeadvocacy"/>
    <s v="https://hubs.ly/H0b4PvX0"/>
    <s v="hubs.ly"/>
    <x v="193"/>
    <m/>
    <s v="http://pbs.twimg.com/profile_images/916008710245355520/1Hycg-Lh_normal.jpg"/>
    <x v="426"/>
    <s v="https://twitter.com/#!/tribalimpact/status/971053976555786240"/>
    <m/>
    <m/>
    <s v="971053976555786240"/>
    <m/>
    <b v="0"/>
    <n v="0"/>
    <s v=""/>
    <b v="0"/>
    <s v="en"/>
    <m/>
    <s v=""/>
    <b v="0"/>
    <n v="0"/>
    <s v=""/>
    <s v="IFTTT"/>
    <b v="0"/>
    <s v="971053976555786240"/>
    <s v="Tweet"/>
    <n v="0"/>
    <n v="0"/>
    <m/>
    <m/>
    <m/>
    <m/>
    <m/>
    <m/>
    <m/>
    <m/>
    <n v="1"/>
    <s v="51"/>
    <s v="51"/>
    <n v="0"/>
    <n v="0"/>
    <n v="0"/>
    <n v="0"/>
    <n v="0"/>
    <n v="0"/>
    <n v="14"/>
    <n v="100"/>
    <n v="14"/>
  </r>
  <r>
    <s v="tribalimpact"/>
    <s v="commsmeltingpot"/>
    <m/>
    <m/>
    <m/>
    <m/>
    <m/>
    <m/>
    <m/>
    <m/>
    <s v="No"/>
    <n v="607"/>
    <m/>
    <m/>
    <x v="0"/>
    <d v="2018-03-15T14:11:17"/>
    <s v="5 Top Tips For Content that Captures Your Audience in a Heartbeat _x000a_https://t.co/SbclVrUTa8 by our team member Emma Rundle @commsmeltingpot  #smm #socbiz #socialselling #employeeadvocacy"/>
    <s v="https://www.tribalimpact.com/blog/5-top-tips-for-content-that-captures-your-audience-in-a-heartbeat?utm_campaign=Awareness%20-%20Social%20Media%20Policy%20&amp;utm_source=twitter&amp;utm_medium=social"/>
    <s v="tribalimpact.com"/>
    <x v="193"/>
    <m/>
    <s v="http://pbs.twimg.com/profile_images/916008710245355520/1Hycg-Lh_normal.jpg"/>
    <x v="427"/>
    <s v="https://twitter.com/#!/tribalimpact/status/974286920321785856"/>
    <m/>
    <m/>
    <s v="974286920321785856"/>
    <m/>
    <b v="0"/>
    <n v="2"/>
    <s v=""/>
    <b v="0"/>
    <s v="en"/>
    <m/>
    <s v=""/>
    <b v="0"/>
    <n v="0"/>
    <s v=""/>
    <s v="HubSpot"/>
    <b v="0"/>
    <s v="974286920321785856"/>
    <s v="Tweet"/>
    <n v="0"/>
    <n v="0"/>
    <m/>
    <m/>
    <m/>
    <m/>
    <m/>
    <m/>
    <m/>
    <m/>
    <n v="1"/>
    <s v="51"/>
    <s v="51"/>
    <n v="1"/>
    <n v="4.3478260869565215"/>
    <n v="0"/>
    <n v="0"/>
    <n v="0"/>
    <n v="0"/>
    <n v="22"/>
    <n v="95.652173913043484"/>
    <n v="23"/>
  </r>
  <r>
    <s v="curationtraffic"/>
    <s v="alexander_low"/>
    <m/>
    <m/>
    <m/>
    <m/>
    <m/>
    <m/>
    <m/>
    <m/>
    <s v="No"/>
    <n v="608"/>
    <m/>
    <m/>
    <x v="0"/>
    <d v="2018-03-12T15:35:57"/>
    <s v="RT @alexander_low: Anything that made you laugh, or cry, or both, will help bring an article to life. https://t.co/2DNduN5aUz by @PeterSpri…"/>
    <s v="https://buff.ly/2FDQBsB"/>
    <s v="buff.ly"/>
    <x v="34"/>
    <m/>
    <s v="http://pbs.twimg.com/profile_images/2149025369/profile-image-curation-traffic_normal.jpg"/>
    <x v="428"/>
    <s v="https://twitter.com/#!/curationtraffic/status/973221062161903617"/>
    <m/>
    <m/>
    <s v="973221062161903617"/>
    <m/>
    <b v="0"/>
    <n v="0"/>
    <s v=""/>
    <b v="0"/>
    <s v="en"/>
    <m/>
    <s v=""/>
    <b v="0"/>
    <n v="1"/>
    <s v="973220576495054853"/>
    <s v="CurationTraffic"/>
    <b v="0"/>
    <s v="973220576495054853"/>
    <s v="Tweet"/>
    <n v="0"/>
    <n v="0"/>
    <m/>
    <m/>
    <m/>
    <m/>
    <m/>
    <m/>
    <m/>
    <m/>
    <n v="1"/>
    <s v="2"/>
    <s v="2"/>
    <n v="0"/>
    <n v="0"/>
    <n v="1"/>
    <n v="5"/>
    <n v="0"/>
    <n v="0"/>
    <n v="19"/>
    <n v="95"/>
    <n v="20"/>
  </r>
  <r>
    <s v="curationtraffic"/>
    <s v="digita"/>
    <m/>
    <m/>
    <m/>
    <m/>
    <m/>
    <m/>
    <m/>
    <m/>
    <s v="No"/>
    <n v="609"/>
    <m/>
    <m/>
    <x v="0"/>
    <d v="2018-03-15T14:15:45"/>
    <s v="RT @Timothy_Hughes: Want to generate loads of inbound from social? Here’s how https://t.co/2N3rRu0xfr #PersonalBrand #SocialSelling @digita…"/>
    <s v="http://www.social-experts.net/make-go-person-industry/"/>
    <s v="social-experts.net"/>
    <x v="194"/>
    <m/>
    <s v="http://pbs.twimg.com/profile_images/2149025369/profile-image-curation-traffic_normal.jpg"/>
    <x v="429"/>
    <s v="https://twitter.com/#!/curationtraffic/status/974288043451527168"/>
    <m/>
    <m/>
    <s v="974288043451527168"/>
    <m/>
    <b v="0"/>
    <n v="0"/>
    <s v=""/>
    <b v="0"/>
    <s v="en"/>
    <m/>
    <s v=""/>
    <b v="0"/>
    <n v="7"/>
    <s v="974274524614098945"/>
    <s v="CurationTraffic"/>
    <b v="0"/>
    <s v="974274524614098945"/>
    <s v="Tweet"/>
    <n v="0"/>
    <n v="0"/>
    <m/>
    <m/>
    <m/>
    <m/>
    <m/>
    <m/>
    <m/>
    <m/>
    <n v="1"/>
    <s v="2"/>
    <s v="2"/>
    <n v="0"/>
    <n v="0"/>
    <n v="0"/>
    <n v="0"/>
    <n v="0"/>
    <n v="0"/>
    <n v="16"/>
    <n v="100"/>
    <n v="16"/>
  </r>
  <r>
    <s v="thinkdigitalbar"/>
    <s v="thinkdigitalltd"/>
    <m/>
    <m/>
    <m/>
    <m/>
    <m/>
    <m/>
    <m/>
    <m/>
    <s v="No"/>
    <n v="611"/>
    <m/>
    <m/>
    <x v="0"/>
    <d v="2018-03-15T14:15:12"/>
    <s v="Choose @ThinkDigitalLtd #Ireland #Cork #DigitalMarketing #DigitalTransformation #business #socialmedia #SocialSelling_x000a__x000a_ https://t.co/vxYkXqlgrs"/>
    <s v="http://www.social-experts.net/might-choose-wrong-company/"/>
    <s v="social-experts.net"/>
    <x v="195"/>
    <m/>
    <s v="http://pbs.twimg.com/profile_images/824568592352043008/EGmrjW0P_normal.jpg"/>
    <x v="430"/>
    <s v="https://twitter.com/#!/thinkdigitalbar/status/974287903064055808"/>
    <m/>
    <m/>
    <s v="974287903064055808"/>
    <m/>
    <b v="0"/>
    <n v="0"/>
    <s v=""/>
    <b v="0"/>
    <s v="en"/>
    <m/>
    <s v=""/>
    <b v="0"/>
    <n v="0"/>
    <s v=""/>
    <s v="Hootsuite"/>
    <b v="0"/>
    <s v="974287903064055808"/>
    <s v="Tweet"/>
    <n v="0"/>
    <n v="0"/>
    <m/>
    <m/>
    <m/>
    <m/>
    <m/>
    <m/>
    <m/>
    <m/>
    <n v="1"/>
    <s v="5"/>
    <s v="5"/>
    <n v="0"/>
    <n v="0"/>
    <n v="0"/>
    <n v="0"/>
    <n v="0"/>
    <n v="0"/>
    <n v="9"/>
    <n v="100"/>
    <n v="9"/>
  </r>
  <r>
    <s v="thinkdigitalltd"/>
    <s v="thinkdigitalltd"/>
    <m/>
    <m/>
    <m/>
    <m/>
    <m/>
    <m/>
    <m/>
    <m/>
    <s v="No"/>
    <n v="612"/>
    <m/>
    <m/>
    <x v="1"/>
    <d v="2018-03-10T12:50:06"/>
    <s v="Motivation is everything and this motivated me! #DigitalMarketing #DigitalTransformation #business #socialmedia #SocialSelling #Ireland #Cork _x000a_https://t.co/oiY470rSCN"/>
    <s v="http://ow.ly/JHFm30iMXAO"/>
    <s v="ow.ly"/>
    <x v="196"/>
    <m/>
    <s v="http://pbs.twimg.com/profile_images/889509549736165378/PoKR9JGC_normal.jpg"/>
    <x v="431"/>
    <s v="https://twitter.com/#!/thinkdigitalltd/status/972454550501253121"/>
    <m/>
    <m/>
    <s v="972454550501253121"/>
    <m/>
    <b v="0"/>
    <n v="4"/>
    <s v=""/>
    <b v="0"/>
    <s v="en"/>
    <m/>
    <s v=""/>
    <b v="0"/>
    <n v="0"/>
    <s v=""/>
    <s v="Hootsuite"/>
    <b v="0"/>
    <s v="972454550501253121"/>
    <s v="Retweet"/>
    <n v="0"/>
    <n v="0"/>
    <m/>
    <m/>
    <m/>
    <m/>
    <m/>
    <m/>
    <m/>
    <m/>
    <n v="6"/>
    <s v="5"/>
    <s v="5"/>
    <n v="1"/>
    <n v="7.1428571428571432"/>
    <n v="0"/>
    <n v="0"/>
    <n v="0"/>
    <n v="0"/>
    <n v="13"/>
    <n v="92.857142857142861"/>
    <n v="14"/>
  </r>
  <r>
    <s v="thinkdigitalltd"/>
    <s v="thinkdigitalltd"/>
    <m/>
    <m/>
    <m/>
    <m/>
    <m/>
    <m/>
    <m/>
    <m/>
    <s v="No"/>
    <n v="613"/>
    <m/>
    <m/>
    <x v="1"/>
    <d v="2018-03-07T16:06:07"/>
    <s v="The Biggest Google Algorithm Updates in 2017 and Their Implications in 2018 _x000a_#Ireland #Cork #DigitalMarketing #DigitalTransformation #business #socialmedia #SocialSelling #Blog_x000a_https://t.co/hQNhbz3Mz3 https://t.co/KXuq7C7OZ5"/>
    <s v="https://buff.ly/2Fk46fN"/>
    <s v="buff.ly"/>
    <x v="197"/>
    <s v="https://pbs.twimg.com/media/DXsqWmlWkAAJ1Jk.jpg"/>
    <s v="https://pbs.twimg.com/media/DXsqWmlWkAAJ1Jk.jpg"/>
    <x v="432"/>
    <s v="https://twitter.com/#!/thinkdigitalltd/status/971416715144974336"/>
    <m/>
    <m/>
    <s v="971416715144974336"/>
    <m/>
    <b v="0"/>
    <n v="0"/>
    <s v=""/>
    <b v="0"/>
    <s v="en"/>
    <m/>
    <s v=""/>
    <b v="0"/>
    <n v="0"/>
    <s v=""/>
    <s v="Buffer"/>
    <b v="0"/>
    <s v="971416715144974336"/>
    <s v="Tweet"/>
    <n v="0"/>
    <n v="0"/>
    <m/>
    <m/>
    <m/>
    <m/>
    <m/>
    <m/>
    <m/>
    <m/>
    <n v="6"/>
    <s v="5"/>
    <s v="5"/>
    <n v="0"/>
    <n v="0"/>
    <n v="0"/>
    <n v="0"/>
    <n v="0"/>
    <n v="0"/>
    <n v="20"/>
    <n v="100"/>
    <n v="20"/>
  </r>
  <r>
    <s v="thinkdigitalltd"/>
    <s v="thinkdigitalltd"/>
    <m/>
    <m/>
    <m/>
    <m/>
    <m/>
    <m/>
    <m/>
    <m/>
    <s v="No"/>
    <n v="614"/>
    <m/>
    <m/>
    <x v="1"/>
    <d v="2018-03-08T15:45:15"/>
    <s v="Everyone makes one if not more of these on a daily basis, its about how you stop making them._x000a__x000a_#Ireland #Cork #DigitalMarketing #DigitalTransformation #business #socialmedia #SocialSelling #ContentMarketing #VideoMarketing #branding #business #entrepreneur_x000a_https://t.co/5m06ezrq4G"/>
    <s v="http://ow.ly/ZNGj30iP5HE"/>
    <s v="ow.ly"/>
    <x v="198"/>
    <m/>
    <s v="http://pbs.twimg.com/profile_images/889509549736165378/PoKR9JGC_normal.jpg"/>
    <x v="433"/>
    <s v="https://twitter.com/#!/thinkdigitalltd/status/971773853306380288"/>
    <m/>
    <m/>
    <s v="971773853306380288"/>
    <m/>
    <b v="0"/>
    <n v="0"/>
    <s v=""/>
    <b v="0"/>
    <s v="en"/>
    <m/>
    <s v=""/>
    <b v="0"/>
    <n v="0"/>
    <s v=""/>
    <s v="Hootsuite"/>
    <b v="0"/>
    <s v="971773853306380288"/>
    <s v="Tweet"/>
    <n v="0"/>
    <n v="0"/>
    <m/>
    <m/>
    <m/>
    <m/>
    <m/>
    <m/>
    <m/>
    <m/>
    <n v="6"/>
    <s v="5"/>
    <s v="5"/>
    <n v="0"/>
    <n v="0"/>
    <n v="0"/>
    <n v="0"/>
    <n v="0"/>
    <n v="0"/>
    <n v="31"/>
    <n v="100"/>
    <n v="31"/>
  </r>
  <r>
    <s v="thinkdigitalltd"/>
    <s v="thinkdigitalltd"/>
    <m/>
    <m/>
    <m/>
    <m/>
    <m/>
    <m/>
    <m/>
    <m/>
    <s v="No"/>
    <n v="615"/>
    <m/>
    <m/>
    <x v="1"/>
    <d v="2018-03-11T15:45:10"/>
    <s v="Quick 3 minute informative video on #SocialSelling #Leads #Conversion_x000a__x000a_https://t.co/VR45Kk7oE3"/>
    <s v="http://ow.ly/htph30iRRd8"/>
    <s v="ow.ly"/>
    <x v="199"/>
    <m/>
    <s v="http://pbs.twimg.com/profile_images/889509549736165378/PoKR9JGC_normal.jpg"/>
    <x v="434"/>
    <s v="https://twitter.com/#!/thinkdigitalltd/status/972860991884099584"/>
    <m/>
    <m/>
    <s v="972860991884099584"/>
    <m/>
    <b v="0"/>
    <n v="1"/>
    <s v=""/>
    <b v="0"/>
    <s v="en"/>
    <m/>
    <s v=""/>
    <b v="0"/>
    <n v="0"/>
    <s v=""/>
    <s v="Hootsuite"/>
    <b v="0"/>
    <s v="972860991884099584"/>
    <s v="Tweet"/>
    <n v="0"/>
    <n v="0"/>
    <m/>
    <m/>
    <m/>
    <m/>
    <m/>
    <m/>
    <m/>
    <m/>
    <n v="6"/>
    <s v="5"/>
    <s v="5"/>
    <n v="1"/>
    <n v="11.111111111111111"/>
    <n v="0"/>
    <n v="0"/>
    <n v="0"/>
    <n v="0"/>
    <n v="8"/>
    <n v="88.888888888888886"/>
    <n v="9"/>
  </r>
  <r>
    <s v="thinkdigitalltd"/>
    <s v="thinkdigitalltd"/>
    <m/>
    <m/>
    <m/>
    <m/>
    <m/>
    <m/>
    <m/>
    <m/>
    <s v="No"/>
    <n v="616"/>
    <m/>
    <m/>
    <x v="1"/>
    <d v="2018-03-12T16:05:17"/>
    <s v="Analytics are everything in this game we play!_x000a__x000a_#Ireland #Cork #DigitalMarketing #DigitalTransformation #business #socialmedia #SocialSelling #ContentMarketing _x000a__x000a_https://t.co/o3tLdaPBv4"/>
    <s v="http://ow.ly/Q1P130iTrFG"/>
    <s v="ow.ly"/>
    <x v="200"/>
    <m/>
    <s v="http://pbs.twimg.com/profile_images/889509549736165378/PoKR9JGC_normal.jpg"/>
    <x v="435"/>
    <s v="https://twitter.com/#!/thinkdigitalltd/status/973228445298765831"/>
    <m/>
    <m/>
    <s v="973228445298765831"/>
    <m/>
    <b v="0"/>
    <n v="0"/>
    <s v=""/>
    <b v="0"/>
    <s v="en"/>
    <m/>
    <s v=""/>
    <b v="0"/>
    <n v="0"/>
    <s v=""/>
    <s v="Hootsuite"/>
    <b v="0"/>
    <s v="973228445298765831"/>
    <s v="Tweet"/>
    <n v="0"/>
    <n v="0"/>
    <m/>
    <m/>
    <m/>
    <m/>
    <m/>
    <m/>
    <m/>
    <m/>
    <n v="6"/>
    <s v="5"/>
    <s v="5"/>
    <n v="0"/>
    <n v="0"/>
    <n v="0"/>
    <n v="0"/>
    <n v="0"/>
    <n v="0"/>
    <n v="16"/>
    <n v="100"/>
    <n v="16"/>
  </r>
  <r>
    <s v="thinkdigitalltd"/>
    <s v="thinkdigitalltd"/>
    <m/>
    <m/>
    <m/>
    <m/>
    <m/>
    <m/>
    <m/>
    <m/>
    <s v="No"/>
    <n v="617"/>
    <m/>
    <m/>
    <x v="1"/>
    <d v="2018-03-15T14:15:21"/>
    <s v="Choose @ThinkDigitalLtd #Ireland #Cork #DigitalMarketing #DigitalTransformation #business #socialmedia #SocialSelling_x000a__x000a_ https://t.co/58ZJErFJIc"/>
    <s v="http://www.social-experts.net/might-choose-wrong-company/"/>
    <s v="social-experts.net"/>
    <x v="195"/>
    <m/>
    <s v="http://pbs.twimg.com/profile_images/889509549736165378/PoKR9JGC_normal.jpg"/>
    <x v="436"/>
    <s v="https://twitter.com/#!/thinkdigitalltd/status/974287941064380416"/>
    <m/>
    <m/>
    <s v="974287941064380416"/>
    <m/>
    <b v="0"/>
    <n v="0"/>
    <s v=""/>
    <b v="0"/>
    <s v="en"/>
    <m/>
    <s v=""/>
    <b v="0"/>
    <n v="1"/>
    <s v=""/>
    <s v="Hootsuite"/>
    <b v="0"/>
    <s v="974287941064380416"/>
    <s v="Tweet"/>
    <n v="0"/>
    <n v="0"/>
    <m/>
    <m/>
    <m/>
    <m/>
    <m/>
    <m/>
    <m/>
    <m/>
    <n v="6"/>
    <s v="5"/>
    <s v="5"/>
    <n v="0"/>
    <n v="0"/>
    <n v="0"/>
    <n v="0"/>
    <n v="0"/>
    <n v="0"/>
    <n v="9"/>
    <n v="100"/>
    <n v="9"/>
  </r>
  <r>
    <s v="naukricentercom"/>
    <s v="thinkdigitalltd"/>
    <m/>
    <m/>
    <m/>
    <m/>
    <m/>
    <m/>
    <m/>
    <m/>
    <s v="No"/>
    <n v="618"/>
    <m/>
    <m/>
    <x v="0"/>
    <d v="2018-03-15T14:16:02"/>
    <s v="RT @ThinkDigitalLtd: Choose @ThinkDigitalLtd #Ireland #Cork #DigitalMarketing #DigitalTransformation #business #socialmedia #SocialSelling…"/>
    <m/>
    <m/>
    <x v="195"/>
    <m/>
    <s v="http://pbs.twimg.com/profile_images/907620346836140032/OuqL1_gw_normal.jpg"/>
    <x v="437"/>
    <s v="https://twitter.com/#!/naukricentercom/status/974288115358732288"/>
    <m/>
    <m/>
    <s v="974288115358732288"/>
    <m/>
    <b v="0"/>
    <n v="0"/>
    <s v=""/>
    <b v="0"/>
    <s v="en"/>
    <m/>
    <s v=""/>
    <b v="0"/>
    <n v="1"/>
    <s v="974287941064380416"/>
    <s v="naukricenter"/>
    <b v="0"/>
    <s v="974287941064380416"/>
    <s v="Tweet"/>
    <n v="0"/>
    <n v="0"/>
    <m/>
    <m/>
    <m/>
    <m/>
    <m/>
    <m/>
    <m/>
    <m/>
    <n v="1"/>
    <s v="5"/>
    <s v="5"/>
    <n v="0"/>
    <n v="0"/>
    <n v="0"/>
    <n v="0"/>
    <n v="0"/>
    <n v="0"/>
    <n v="11"/>
    <n v="100"/>
    <n v="11"/>
  </r>
  <r>
    <s v="tilapit"/>
    <s v="laurapaakkonen"/>
    <m/>
    <m/>
    <m/>
    <m/>
    <m/>
    <m/>
    <m/>
    <m/>
    <s v="No"/>
    <n v="619"/>
    <m/>
    <m/>
    <x v="0"/>
    <d v="2018-03-15T14:17:48"/>
    <s v="Tänään @HelttiHealthy #LearningCafe aiheena #SocialSelling by @LauraPaakkonen.  #kasvu #myynti https://t.co/yD4RX5oZB7"/>
    <m/>
    <m/>
    <x v="201"/>
    <s v="https://pbs.twimg.com/media/DYVeRc9WkAICZvz.jpg"/>
    <s v="https://pbs.twimg.com/media/DYVeRc9WkAICZvz.jpg"/>
    <x v="438"/>
    <s v="https://twitter.com/#!/tilapit/status/974288557350227968"/>
    <m/>
    <m/>
    <s v="974288557350227968"/>
    <m/>
    <b v="0"/>
    <n v="1"/>
    <s v=""/>
    <b v="0"/>
    <s v="fi"/>
    <m/>
    <s v=""/>
    <b v="0"/>
    <n v="0"/>
    <s v=""/>
    <s v="Twitter for iPhone"/>
    <b v="0"/>
    <s v="974288557350227968"/>
    <s v="Tweet"/>
    <n v="0"/>
    <n v="0"/>
    <m/>
    <m/>
    <m/>
    <m/>
    <m/>
    <m/>
    <m/>
    <m/>
    <n v="1"/>
    <s v="32"/>
    <s v="32"/>
    <m/>
    <m/>
    <m/>
    <m/>
    <m/>
    <m/>
    <m/>
    <m/>
    <m/>
  </r>
  <r>
    <s v="chrisbowserfba"/>
    <s v="pamellaneely"/>
    <m/>
    <m/>
    <m/>
    <m/>
    <m/>
    <m/>
    <m/>
    <m/>
    <s v="No"/>
    <n v="621"/>
    <m/>
    <m/>
    <x v="0"/>
    <d v="2018-03-15T14:18:07"/>
    <s v="#ContentCuration for #SocialSelling; How to Get Even Better Results_x000a__x000a_https://t.co/ikNluA2hUB_x000a__x000a_@Scoopit @PamellaNeely https://t.co/oA8lwk1djP"/>
    <s v="http://blog.scoop.it/2018/01/02/content-curation-for-social-selling/?ref=quuu&amp;utm_source=quuu"/>
    <s v="scoop.it"/>
    <x v="59"/>
    <s v="https://pbs.twimg.com/media/DYVeWmNVwAAgMcf.jpg"/>
    <s v="https://pbs.twimg.com/media/DYVeWmNVwAAgMcf.jpg"/>
    <x v="439"/>
    <s v="https://twitter.com/#!/chrisbowserfba/status/974288639143370753"/>
    <m/>
    <m/>
    <s v="974288639143370753"/>
    <m/>
    <b v="0"/>
    <n v="0"/>
    <s v=""/>
    <b v="0"/>
    <s v="en"/>
    <m/>
    <s v=""/>
    <b v="0"/>
    <n v="0"/>
    <s v=""/>
    <s v="Buffer"/>
    <b v="0"/>
    <s v="974288639143370753"/>
    <s v="Tweet"/>
    <n v="0"/>
    <n v="0"/>
    <m/>
    <m/>
    <m/>
    <m/>
    <m/>
    <m/>
    <m/>
    <m/>
    <n v="1"/>
    <s v="50"/>
    <s v="50"/>
    <m/>
    <m/>
    <m/>
    <m/>
    <m/>
    <m/>
    <m/>
    <m/>
    <m/>
  </r>
  <r>
    <s v="linkedinclasses"/>
    <s v="kurtshaver"/>
    <m/>
    <m/>
    <m/>
    <m/>
    <m/>
    <m/>
    <m/>
    <m/>
    <s v="No"/>
    <n v="623"/>
    <m/>
    <m/>
    <x v="0"/>
    <d v="2018-03-06T01:45:00"/>
    <s v="Give your best #salesreps incentives &amp;amp; end of the year rewards to motivate them!_x000a_GET MORE ideas on how to use Your end of the year budget for 2018!_x000a_#DigitalSelling #SocialSelling @BrynneTillman @M_3Jr @LinkedInExpert @BernieBorges @KurtShaver https://t.co/5ymhKZkrSt"/>
    <s v="http://bit.ly/2D4h4gW"/>
    <s v="bit.ly"/>
    <x v="202"/>
    <m/>
    <s v="http://pbs.twimg.com/profile_images/923644113291038721/7uHxbNIr_normal.jpg"/>
    <x v="440"/>
    <s v="https://twitter.com/#!/linkedinclasses/status/970837620728258562"/>
    <m/>
    <m/>
    <s v="970837620728258562"/>
    <m/>
    <b v="0"/>
    <n v="3"/>
    <s v=""/>
    <b v="0"/>
    <s v="en"/>
    <m/>
    <s v=""/>
    <b v="0"/>
    <n v="2"/>
    <s v=""/>
    <s v="eClincher"/>
    <b v="0"/>
    <s v="970837620728258562"/>
    <s v="Retweet"/>
    <n v="0"/>
    <n v="0"/>
    <m/>
    <m/>
    <m/>
    <m/>
    <m/>
    <m/>
    <m/>
    <m/>
    <n v="1"/>
    <s v="3"/>
    <s v="3"/>
    <m/>
    <m/>
    <m/>
    <m/>
    <m/>
    <m/>
    <m/>
    <m/>
    <m/>
  </r>
  <r>
    <s v="brynnetillman"/>
    <s v="linkedinclasses"/>
    <m/>
    <m/>
    <m/>
    <m/>
    <m/>
    <m/>
    <m/>
    <m/>
    <s v="Yes"/>
    <n v="629"/>
    <m/>
    <m/>
    <x v="0"/>
    <d v="2018-03-06T15:29:04"/>
    <s v="RT @LinkedInClasses: Give your best #salesreps incentives &amp;amp; end of the year rewards to motivate them!_x000a_GET MORE ideas on how to use Your end…"/>
    <m/>
    <m/>
    <x v="203"/>
    <m/>
    <s v="http://pbs.twimg.com/profile_images/529447651704463361/jyEQVQxC_normal.jpeg"/>
    <x v="441"/>
    <s v="https://twitter.com/#!/brynnetillman/status/971045003039576064"/>
    <m/>
    <m/>
    <s v="971045003039576064"/>
    <m/>
    <b v="0"/>
    <n v="0"/>
    <s v=""/>
    <b v="0"/>
    <s v="en"/>
    <m/>
    <s v=""/>
    <b v="0"/>
    <n v="2"/>
    <s v="970837620728258562"/>
    <s v="Twitter Web Client"/>
    <b v="0"/>
    <s v="970837620728258562"/>
    <s v="Tweet"/>
    <n v="0"/>
    <n v="0"/>
    <m/>
    <m/>
    <m/>
    <m/>
    <m/>
    <m/>
    <m/>
    <m/>
    <n v="1"/>
    <s v="3"/>
    <s v="3"/>
    <n v="1"/>
    <n v="4"/>
    <n v="0"/>
    <n v="0"/>
    <n v="0"/>
    <n v="0"/>
    <n v="24"/>
    <n v="96"/>
    <n v="25"/>
  </r>
  <r>
    <s v="moutfield"/>
    <s v="brynnetillman"/>
    <m/>
    <m/>
    <m/>
    <m/>
    <m/>
    <m/>
    <m/>
    <m/>
    <s v="Yes"/>
    <n v="630"/>
    <m/>
    <m/>
    <x v="0"/>
    <d v="2018-03-05T20:18:33"/>
    <s v="#SocialSelling: The Right Way To Nurture Connections to Create Conversations ...........  @BrynneTillman #salestips  https://t.co/YxUKIedqQC"/>
    <s v="http://snip.ly/ogd52"/>
    <s v="snip.ly"/>
    <x v="204"/>
    <m/>
    <s v="http://pbs.twimg.com/profile_images/538459689164357632/1P60Ec_9_normal.jpeg"/>
    <x v="442"/>
    <s v="https://twitter.com/#!/moutfield/status/970755467164123136"/>
    <m/>
    <m/>
    <s v="970755467164123136"/>
    <m/>
    <b v="0"/>
    <n v="2"/>
    <s v=""/>
    <b v="0"/>
    <s v="en"/>
    <m/>
    <s v=""/>
    <b v="0"/>
    <n v="2"/>
    <s v=""/>
    <s v="The Social Jukebox"/>
    <b v="0"/>
    <s v="970755467164123136"/>
    <s v="Retweet"/>
    <n v="0"/>
    <n v="0"/>
    <m/>
    <m/>
    <m/>
    <m/>
    <m/>
    <m/>
    <m/>
    <m/>
    <n v="1"/>
    <s v="3"/>
    <s v="3"/>
    <n v="1"/>
    <n v="8.3333333333333339"/>
    <n v="0"/>
    <n v="0"/>
    <n v="0"/>
    <n v="0"/>
    <n v="11"/>
    <n v="91.666666666666671"/>
    <n v="12"/>
  </r>
  <r>
    <s v="brynnetillman"/>
    <s v="moutfield"/>
    <m/>
    <m/>
    <m/>
    <m/>
    <m/>
    <m/>
    <m/>
    <m/>
    <s v="Yes"/>
    <n v="631"/>
    <m/>
    <m/>
    <x v="0"/>
    <d v="2018-03-06T15:29:18"/>
    <s v="RT @MOutfield: #SocialSelling: The Right Way To Nurture Connections to Create Conversations ...........  @BrynneTillman #salestips  https:/…"/>
    <m/>
    <m/>
    <x v="204"/>
    <m/>
    <s v="http://pbs.twimg.com/profile_images/529447651704463361/jyEQVQxC_normal.jpeg"/>
    <x v="443"/>
    <s v="https://twitter.com/#!/brynnetillman/status/971045063521394688"/>
    <m/>
    <m/>
    <s v="971045063521394688"/>
    <m/>
    <b v="0"/>
    <n v="0"/>
    <s v=""/>
    <b v="0"/>
    <s v="en"/>
    <m/>
    <s v=""/>
    <b v="0"/>
    <n v="2"/>
    <s v="970755467164123136"/>
    <s v="Twitter Web Client"/>
    <b v="0"/>
    <s v="970755467164123136"/>
    <s v="Tweet"/>
    <n v="0"/>
    <n v="0"/>
    <m/>
    <m/>
    <m/>
    <m/>
    <m/>
    <m/>
    <m/>
    <m/>
    <n v="1"/>
    <s v="3"/>
    <s v="3"/>
    <n v="1"/>
    <n v="6.666666666666667"/>
    <n v="0"/>
    <n v="0"/>
    <n v="0"/>
    <n v="0"/>
    <n v="14"/>
    <n v="93.333333333333329"/>
    <n v="15"/>
  </r>
  <r>
    <s v="casualfridayshq"/>
    <s v="linkedinexpert"/>
    <m/>
    <m/>
    <m/>
    <m/>
    <m/>
    <m/>
    <m/>
    <m/>
    <s v="No"/>
    <n v="632"/>
    <m/>
    <m/>
    <x v="0"/>
    <d v="2018-03-15T14:21:04"/>
    <s v="Social Selling Ninja Tricks For LinkedIn with @LinkedInExpert https://t.co/2JgPjogywi #socialselling #linkedin https://t.co/mFtUOTShSJ"/>
    <s v="https://casualfridays.com/social-selling-ninja-tricks-for-linkedin-with-viveka-von-rosen/"/>
    <s v="casualfridays.com"/>
    <x v="205"/>
    <s v="https://pbs.twimg.com/media/DYVfA7sU8AM05O4.jpg"/>
    <s v="https://pbs.twimg.com/media/DYVfA7sU8AM05O4.jpg"/>
    <x v="444"/>
    <s v="https://twitter.com/#!/casualfridayshq/status/974289382034243586"/>
    <m/>
    <m/>
    <s v="974289382034243586"/>
    <m/>
    <b v="0"/>
    <n v="0"/>
    <s v=""/>
    <b v="0"/>
    <s v="en"/>
    <m/>
    <s v=""/>
    <b v="0"/>
    <n v="0"/>
    <s v=""/>
    <s v="Meet Edgar"/>
    <b v="0"/>
    <s v="974289382034243586"/>
    <s v="Tweet"/>
    <n v="0"/>
    <n v="0"/>
    <m/>
    <m/>
    <m/>
    <m/>
    <m/>
    <m/>
    <m/>
    <m/>
    <n v="1"/>
    <s v="3"/>
    <s v="3"/>
    <n v="0"/>
    <n v="0"/>
    <n v="0"/>
    <n v="0"/>
    <n v="0"/>
    <n v="0"/>
    <n v="10"/>
    <n v="100"/>
    <n v="10"/>
  </r>
  <r>
    <s v="mick_holloway"/>
    <s v="mick_holloway"/>
    <m/>
    <m/>
    <m/>
    <m/>
    <m/>
    <m/>
    <m/>
    <m/>
    <s v="No"/>
    <n v="633"/>
    <m/>
    <m/>
    <x v="1"/>
    <d v="2018-03-15T14:24:24"/>
    <s v="The latest https://t.co/pJbV6fLO3z - Commit to Success! https://t.co/neLCEknmFX #socialselling"/>
    <s v="http://24-7.so https://paper.li/Mick_Holloway/1312471462?edition_id=014746b0-283b-11e8-af6a-0cc47a0d1605"/>
    <s v="24-7.so paper.li"/>
    <x v="0"/>
    <m/>
    <s v="http://pbs.twimg.com/profile_images/684004404039647233/4Z3yxJgt_normal.jpg"/>
    <x v="445"/>
    <s v="https://twitter.com/#!/mick_holloway/status/974290218135277569"/>
    <m/>
    <m/>
    <s v="974290218135277569"/>
    <m/>
    <b v="0"/>
    <n v="1"/>
    <s v=""/>
    <b v="0"/>
    <s v="en"/>
    <m/>
    <s v=""/>
    <b v="0"/>
    <n v="0"/>
    <s v=""/>
    <s v="Paper.li"/>
    <b v="0"/>
    <s v="974290218135277569"/>
    <s v="Tweet"/>
    <n v="0"/>
    <n v="0"/>
    <m/>
    <m/>
    <m/>
    <m/>
    <m/>
    <m/>
    <m/>
    <m/>
    <n v="1"/>
    <s v="1"/>
    <s v="1"/>
    <n v="1"/>
    <n v="16.666666666666668"/>
    <n v="0"/>
    <n v="0"/>
    <n v="0"/>
    <n v="0"/>
    <n v="5"/>
    <n v="83.333333333333329"/>
    <n v="6"/>
  </r>
  <r>
    <s v="amercier21"/>
    <s v="groupamage"/>
    <m/>
    <m/>
    <m/>
    <m/>
    <m/>
    <m/>
    <m/>
    <m/>
    <s v="No"/>
    <n v="634"/>
    <m/>
    <m/>
    <x v="0"/>
    <d v="2018-03-15T14:24:52"/>
    <s v="RT @PannekoeckeJb: Formation  #SocialSelling des Equipes @GroupamaGE  Pourquoi? Le social selling permet de construire une #relation pérenn…"/>
    <m/>
    <m/>
    <x v="206"/>
    <m/>
    <s v="http://abs.twimg.com/sticky/default_profile_images/default_profile_normal.png"/>
    <x v="446"/>
    <s v="https://twitter.com/#!/amercier21/status/974290335261175808"/>
    <m/>
    <m/>
    <s v="974290335261175808"/>
    <m/>
    <b v="0"/>
    <n v="0"/>
    <s v=""/>
    <b v="0"/>
    <s v="fr"/>
    <m/>
    <s v=""/>
    <b v="0"/>
    <n v="6"/>
    <s v="974268884743311363"/>
    <s v="Twitter for Android"/>
    <b v="0"/>
    <s v="974268884743311363"/>
    <s v="Tweet"/>
    <n v="0"/>
    <n v="0"/>
    <m/>
    <m/>
    <m/>
    <m/>
    <m/>
    <m/>
    <m/>
    <m/>
    <n v="1"/>
    <s v="26"/>
    <s v="26"/>
    <m/>
    <m/>
    <m/>
    <m/>
    <m/>
    <m/>
    <m/>
    <m/>
    <m/>
  </r>
  <r>
    <s v="laraisabelle8"/>
    <s v="groupamage"/>
    <m/>
    <m/>
    <m/>
    <m/>
    <m/>
    <m/>
    <m/>
    <m/>
    <s v="No"/>
    <n v="636"/>
    <m/>
    <m/>
    <x v="0"/>
    <d v="2018-03-15T14:27:58"/>
    <s v="RT @PannekoeckeJb: Formation  #SocialSelling des Equipes @GroupamaGE  Pourquoi? Le social selling permet de construire une #relation pérenn…"/>
    <m/>
    <m/>
    <x v="206"/>
    <m/>
    <s v="http://pbs.twimg.com/profile_images/970389803853283331/MkbmDoaN_normal.jpg"/>
    <x v="447"/>
    <s v="https://twitter.com/#!/laraisabelle8/status/974291117234688000"/>
    <m/>
    <m/>
    <s v="974291117234688000"/>
    <m/>
    <b v="0"/>
    <n v="0"/>
    <s v=""/>
    <b v="0"/>
    <s v="fr"/>
    <m/>
    <s v=""/>
    <b v="0"/>
    <n v="6"/>
    <s v="974268884743311363"/>
    <s v="Twitter for Android"/>
    <b v="0"/>
    <s v="974268884743311363"/>
    <s v="Tweet"/>
    <n v="0"/>
    <n v="0"/>
    <m/>
    <m/>
    <m/>
    <m/>
    <m/>
    <m/>
    <m/>
    <m/>
    <n v="1"/>
    <s v="26"/>
    <s v="26"/>
    <m/>
    <m/>
    <m/>
    <m/>
    <m/>
    <m/>
    <m/>
    <m/>
    <m/>
  </r>
  <r>
    <s v="bertrandbarbet"/>
    <s v="bertrandbarbet"/>
    <m/>
    <m/>
    <m/>
    <m/>
    <m/>
    <m/>
    <m/>
    <m/>
    <s v="No"/>
    <n v="638"/>
    <m/>
    <m/>
    <x v="1"/>
    <d v="2018-03-15T14:31:42"/>
    <s v="#Socialselling : comment se démarquer de la concurrence ? https://t.co/PzmECJhx6N https://t.co/eDExD9vUz9"/>
    <s v="http://www.lbr.io/535941"/>
    <s v="lbr.io"/>
    <x v="0"/>
    <s v="https://pbs.twimg.com/media/DYVhdemW4AIGZ3I.jpg"/>
    <s v="https://pbs.twimg.com/media/DYVhdemW4AIGZ3I.jpg"/>
    <x v="448"/>
    <s v="https://twitter.com/#!/bertrandbarbet/status/974292054908993537"/>
    <m/>
    <m/>
    <s v="974292054908993537"/>
    <m/>
    <b v="0"/>
    <n v="1"/>
    <s v=""/>
    <b v="0"/>
    <s v="fr"/>
    <m/>
    <s v=""/>
    <b v="0"/>
    <n v="0"/>
    <s v=""/>
    <s v="Limber.app"/>
    <b v="0"/>
    <s v="974292054908993537"/>
    <s v="Tweet"/>
    <n v="0"/>
    <n v="0"/>
    <m/>
    <m/>
    <m/>
    <m/>
    <m/>
    <m/>
    <m/>
    <m/>
    <n v="1"/>
    <s v="1"/>
    <s v="1"/>
    <n v="0"/>
    <n v="0"/>
    <n v="0"/>
    <n v="0"/>
    <n v="0"/>
    <n v="0"/>
    <n v="7"/>
    <n v="100"/>
    <n v="7"/>
  </r>
  <r>
    <s v="veeravirintie"/>
    <s v="helttihealthy"/>
    <m/>
    <m/>
    <m/>
    <m/>
    <m/>
    <m/>
    <m/>
    <m/>
    <s v="No"/>
    <n v="639"/>
    <m/>
    <m/>
    <x v="0"/>
    <d v="2018-03-15T14:34:40"/>
    <s v="Jee! Ihana @LauraPaakkonen pitämässä meille tänään Learning Caféta aiheesta - yllätys, yllätys - #SocialSelling @HelttiHealthy Kohta on kaikilla helttiäisillä myynti- ja markkinointipöksyt jalassa. 💪😊 #myynti #markkinointi #somefi https://t.co/FJU3Hb9R1P"/>
    <m/>
    <m/>
    <x v="207"/>
    <s v="https://pbs.twimg.com/media/DYViIcbW0AcpaHW.jpg"/>
    <s v="https://pbs.twimg.com/media/DYViIcbW0AcpaHW.jpg"/>
    <x v="449"/>
    <s v="https://twitter.com/#!/veeravirintie/status/974292802573135872"/>
    <m/>
    <m/>
    <s v="974292802573135872"/>
    <m/>
    <b v="0"/>
    <n v="3"/>
    <s v=""/>
    <b v="0"/>
    <s v="fi"/>
    <m/>
    <s v=""/>
    <b v="0"/>
    <n v="0"/>
    <s v=""/>
    <s v="Twitter for iPhone"/>
    <b v="0"/>
    <s v="974292802573135872"/>
    <s v="Tweet"/>
    <n v="0"/>
    <n v="0"/>
    <m/>
    <m/>
    <m/>
    <m/>
    <m/>
    <m/>
    <m/>
    <m/>
    <n v="1"/>
    <s v="32"/>
    <s v="32"/>
    <m/>
    <m/>
    <m/>
    <m/>
    <m/>
    <m/>
    <m/>
    <m/>
    <m/>
  </r>
  <r>
    <s v="fjtorres"/>
    <s v="michelmariet"/>
    <m/>
    <m/>
    <m/>
    <m/>
    <m/>
    <m/>
    <m/>
    <m/>
    <s v="No"/>
    <n v="641"/>
    <m/>
    <m/>
    <x v="0"/>
    <d v="2018-03-15T13:04:36"/>
    <s v="Improve @OraclePartners digital skills w/ 3 Webinars: 1-Oracle Digital Story: Why use Digital Sales? 2-Digitally Profiling Customer Base 3-Use Digital Content to engage Customers #socialselling #CX @oracleemeaps @fjtorres @poutbenefitmac @MichelMariet https://t.co/XwjcFXB3nz https://t.co/yB4i9V81Z3"/>
    <s v="http://bit.ly/2tXE0hJ"/>
    <s v="bit.ly"/>
    <x v="208"/>
    <s v="https://pbs.twimg.com/media/DYVNgAoU0AAN66l.jpg"/>
    <s v="https://pbs.twimg.com/media/DYVNgAoU0AAN66l.jpg"/>
    <x v="450"/>
    <s v="https://twitter.com/#!/fjtorres/status/974270138248818689"/>
    <m/>
    <m/>
    <s v="974270138248818689"/>
    <m/>
    <b v="0"/>
    <n v="5"/>
    <s v=""/>
    <b v="0"/>
    <s v="en"/>
    <m/>
    <s v=""/>
    <b v="0"/>
    <n v="1"/>
    <s v=""/>
    <s v="Twitter Web Client"/>
    <b v="0"/>
    <s v="974270138248818689"/>
    <s v="Retweet"/>
    <n v="0"/>
    <n v="0"/>
    <m/>
    <m/>
    <m/>
    <m/>
    <m/>
    <m/>
    <m/>
    <m/>
    <n v="1"/>
    <s v="16"/>
    <s v="16"/>
    <m/>
    <m/>
    <m/>
    <m/>
    <m/>
    <m/>
    <m/>
    <m/>
    <m/>
  </r>
  <r>
    <s v="luigicochetti"/>
    <s v="michelmariet"/>
    <m/>
    <m/>
    <m/>
    <m/>
    <m/>
    <m/>
    <m/>
    <m/>
    <s v="No"/>
    <n v="642"/>
    <m/>
    <m/>
    <x v="0"/>
    <d v="2018-03-15T08:12:13"/>
    <s v="Improve @OraclePartners digital skills w/ 3 Webinars: 1-Oracle Digital Story: Why use Digital Sales? 2-Digitally Profiling Customer Base 3-Use Digital Content to engage Customers #socialselling #CX @oracleemeaps @fjtorres @poutbenefitmac @MichelMariet https://t.co/OEDXVUbkXy https://t.co/hqUaq55JcS"/>
    <s v="http://bit.ly/2GtkTOZ"/>
    <s v="bit.ly"/>
    <x v="208"/>
    <s v="https://pbs.twimg.com/media/DYUKmqfVoAA6XxC.jpg"/>
    <s v="https://pbs.twimg.com/media/DYUKmqfVoAA6XxC.jpg"/>
    <x v="451"/>
    <s v="https://twitter.com/#!/luigicochetti/status/974196555522519040"/>
    <m/>
    <m/>
    <s v="974196555522519040"/>
    <m/>
    <b v="0"/>
    <n v="2"/>
    <s v=""/>
    <b v="0"/>
    <s v="en"/>
    <m/>
    <s v=""/>
    <b v="0"/>
    <n v="2"/>
    <s v=""/>
    <s v="Dynamic Signal"/>
    <b v="0"/>
    <s v="974196555522519040"/>
    <s v="Retweet"/>
    <n v="0"/>
    <n v="0"/>
    <m/>
    <m/>
    <m/>
    <m/>
    <m/>
    <m/>
    <m/>
    <m/>
    <n v="1"/>
    <s v="16"/>
    <s v="16"/>
    <m/>
    <m/>
    <m/>
    <m/>
    <m/>
    <m/>
    <m/>
    <m/>
    <m/>
  </r>
  <r>
    <s v="goguemartin"/>
    <s v="michelmariet"/>
    <m/>
    <m/>
    <m/>
    <m/>
    <m/>
    <m/>
    <m/>
    <m/>
    <s v="No"/>
    <n v="643"/>
    <m/>
    <m/>
    <x v="0"/>
    <d v="2018-03-15T14:35:19"/>
    <s v="Improve @OraclePartners digital skills w/ 3 Webinars: 1-Oracle Digital Story: Why use Digital Sales? 2-Digitally Profiling Customer Base 3-Use Digital Content to engage Customers #socialselling #CX @oracleemeaps @fjtorres @poutbenefitmac @MichelMariet https://t.co/CRxLuMMvmI https://t.co/8HKzEWZl03"/>
    <s v="http://dy.si/KpfJF"/>
    <s v="dy.si"/>
    <x v="208"/>
    <s v="https://pbs.twimg.com/media/DYViSfDVAAAbQgq.jpg"/>
    <s v="https://pbs.twimg.com/media/DYViSfDVAAAbQgq.jpg"/>
    <x v="452"/>
    <s v="https://twitter.com/#!/goguemartin/status/974292966192791553"/>
    <m/>
    <m/>
    <s v="974292966192791553"/>
    <m/>
    <b v="0"/>
    <n v="1"/>
    <s v=""/>
    <b v="0"/>
    <s v="en"/>
    <m/>
    <s v=""/>
    <b v="0"/>
    <n v="0"/>
    <s v=""/>
    <s v="Dynamic Signal"/>
    <b v="0"/>
    <s v="974292966192791553"/>
    <s v="Tweet"/>
    <n v="0"/>
    <n v="0"/>
    <m/>
    <m/>
    <m/>
    <m/>
    <m/>
    <m/>
    <m/>
    <m/>
    <n v="1"/>
    <s v="16"/>
    <s v="16"/>
    <m/>
    <m/>
    <m/>
    <m/>
    <m/>
    <m/>
    <m/>
    <m/>
    <m/>
  </r>
  <r>
    <s v="monstapreneurs"/>
    <s v="rkbraunstein"/>
    <m/>
    <m/>
    <m/>
    <m/>
    <m/>
    <m/>
    <m/>
    <m/>
    <s v="No"/>
    <n v="654"/>
    <m/>
    <m/>
    <x v="0"/>
    <d v="2018-03-09T15:42:59"/>
    <s v="SXSW has kicked off here in Austin, TX!  @rkbraunstein and I will be checking out all the brand activations and sharing all here on LinkedIn. Stayed tuned for more inside looks in to all that is #SXSW2018 _x000a_-_x000a_#SXSW #socialSelling #linkedin https://t.co/pEfaIMMOjG"/>
    <s v="https://lnkd.in/gbWMCAv"/>
    <s v="lnkd.in"/>
    <x v="209"/>
    <m/>
    <s v="http://pbs.twimg.com/profile_images/972201676412252160/ce_KY9ZB_normal.jpg"/>
    <x v="453"/>
    <s v="https://twitter.com/#!/monstapreneurs/status/972135669685366786"/>
    <m/>
    <m/>
    <s v="972135669685366786"/>
    <m/>
    <b v="0"/>
    <n v="0"/>
    <s v=""/>
    <b v="0"/>
    <s v="en"/>
    <m/>
    <s v=""/>
    <b v="0"/>
    <n v="0"/>
    <s v=""/>
    <s v="LinkedIn"/>
    <b v="0"/>
    <s v="972135669685366786"/>
    <s v="Tweet"/>
    <n v="0"/>
    <n v="0"/>
    <m/>
    <m/>
    <m/>
    <m/>
    <m/>
    <m/>
    <m/>
    <m/>
    <n v="1"/>
    <s v="49"/>
    <s v="49"/>
    <n v="0"/>
    <n v="0"/>
    <n v="0"/>
    <n v="0"/>
    <n v="0"/>
    <n v="0"/>
    <n v="40"/>
    <n v="100"/>
    <n v="40"/>
  </r>
  <r>
    <s v="dmlab"/>
    <s v="dmlab"/>
    <m/>
    <m/>
    <m/>
    <m/>
    <m/>
    <m/>
    <m/>
    <m/>
    <s v="No"/>
    <n v="655"/>
    <m/>
    <m/>
    <x v="1"/>
    <d v="2018-03-15T14:36:05"/>
    <s v="A pranzo con il #SocialSelling: scopri questa nuova tecnica di #vendita attraverso la metafora della cucina. https://t.co/LuVRv98NKN"/>
    <s v="http://linkedinforbusiness.it/social-selling/social-selling-a-pranzo-con-il-social-selling/?utm_campaign=coschedule&amp;utm_source=twitter&amp;utm_medium=dmlab&amp;utm_content=Social Selling: a pranzo con il social selling"/>
    <s v="linkedinforbusiness.it "/>
    <x v="210"/>
    <m/>
    <s v="http://pbs.twimg.com/profile_images/488472504101380096/h9EHCgMn_normal.jpeg"/>
    <x v="454"/>
    <s v="https://twitter.com/#!/dmlab/status/974293161358123009"/>
    <m/>
    <m/>
    <s v="974293161358123009"/>
    <m/>
    <b v="0"/>
    <n v="0"/>
    <s v=""/>
    <b v="0"/>
    <s v="it"/>
    <m/>
    <s v=""/>
    <b v="0"/>
    <n v="0"/>
    <s v=""/>
    <s v="CoSchedule"/>
    <b v="0"/>
    <s v="974293161358123009"/>
    <s v="Tweet"/>
    <n v="0"/>
    <n v="0"/>
    <m/>
    <m/>
    <m/>
    <m/>
    <m/>
    <m/>
    <m/>
    <m/>
    <n v="1"/>
    <s v="1"/>
    <s v="1"/>
    <n v="0"/>
    <n v="0"/>
    <n v="0"/>
    <n v="0"/>
    <n v="0"/>
    <n v="0"/>
    <n v="16"/>
    <n v="100"/>
    <n v="16"/>
  </r>
  <r>
    <s v="onestopinternet"/>
    <s v="l2"/>
    <m/>
    <m/>
    <m/>
    <m/>
    <m/>
    <m/>
    <m/>
    <m/>
    <s v="No"/>
    <n v="656"/>
    <m/>
    <m/>
    <x v="0"/>
    <d v="2018-03-15T14:40:01"/>
    <s v="Skincare Is Too Faced https://t.co/KEhrGS23Dy #beauty #skincare #mdna #socialselling #instagramsuccess #seo #digitalmarketing @L2"/>
    <s v="https://www.l2inc.com/daily-insights/skincare-is-too-faced?utm_campaign=Social%20Link%20Posts&amp;utm_content=68603618&amp;utm_medium=social&amp;utm_source=twitter"/>
    <s v="l2inc.com"/>
    <x v="211"/>
    <m/>
    <s v="http://pbs.twimg.com/profile_images/816861337070379008/gScCzo90_normal.jpg"/>
    <x v="455"/>
    <s v="https://twitter.com/#!/onestopinternet/status/974294151343812608"/>
    <m/>
    <m/>
    <s v="974294151343812608"/>
    <m/>
    <b v="0"/>
    <n v="1"/>
    <s v=""/>
    <b v="0"/>
    <s v="en"/>
    <m/>
    <s v=""/>
    <b v="0"/>
    <n v="0"/>
    <s v=""/>
    <s v="HubSpot"/>
    <b v="0"/>
    <s v="974294151343812608"/>
    <s v="Tweet"/>
    <n v="0"/>
    <n v="0"/>
    <m/>
    <m/>
    <m/>
    <m/>
    <m/>
    <m/>
    <m/>
    <m/>
    <n v="1"/>
    <s v="81"/>
    <s v="81"/>
    <n v="1"/>
    <n v="8.3333333333333339"/>
    <n v="0"/>
    <n v="0"/>
    <n v="0"/>
    <n v="0"/>
    <n v="11"/>
    <n v="91.666666666666671"/>
    <n v="12"/>
  </r>
  <r>
    <s v="bspinog"/>
    <s v="ibmitalia"/>
    <m/>
    <m/>
    <m/>
    <m/>
    <m/>
    <m/>
    <m/>
    <m/>
    <s v="No"/>
    <n v="657"/>
    <m/>
    <m/>
    <x v="0"/>
    <d v="2018-03-08T16:09:58"/>
    <s v="Anche @IBMItalia partecipa alla #MilanoDigitalWeek con alcuni appuntamenti sui temi #quantumcomputing #SocialSelling #digitaltransformation #AI e #robot umanoidi. Scopri tutti i nostri eventi e registrati: https://t.co/mXYAw0ncAy  #IBM https://t.co/Ayllgtfnmp"/>
    <s v="https://ibm.biz/digitalweek"/>
    <s v="ibm.biz"/>
    <x v="88"/>
    <s v="https://pbs.twimg.com/media/DXxR9UxWAAAaC49.jpg"/>
    <s v="https://pbs.twimg.com/media/DXxR9UxWAAAaC49.jpg"/>
    <x v="456"/>
    <s v="https://twitter.com/#!/bspinog/status/971780072184086528"/>
    <m/>
    <m/>
    <s v="971780072184086528"/>
    <m/>
    <b v="0"/>
    <n v="2"/>
    <s v=""/>
    <b v="0"/>
    <s v="it"/>
    <m/>
    <s v=""/>
    <b v="0"/>
    <n v="1"/>
    <s v=""/>
    <s v="Twitter Web Client"/>
    <b v="0"/>
    <s v="971780072184086528"/>
    <s v="Tweet"/>
    <n v="0"/>
    <n v="0"/>
    <m/>
    <m/>
    <m/>
    <m/>
    <m/>
    <m/>
    <m/>
    <m/>
    <n v="1"/>
    <s v="11"/>
    <s v="11"/>
    <n v="0"/>
    <n v="0"/>
    <n v="0"/>
    <n v="0"/>
    <n v="0"/>
    <n v="0"/>
    <n v="25"/>
    <n v="100"/>
    <n v="25"/>
  </r>
  <r>
    <s v="maurilio99"/>
    <s v="bspinog"/>
    <m/>
    <m/>
    <m/>
    <m/>
    <m/>
    <m/>
    <m/>
    <m/>
    <s v="No"/>
    <n v="658"/>
    <m/>
    <m/>
    <x v="0"/>
    <d v="2018-03-15T14:41:40"/>
    <s v="RT @BSpinog: Anche @IBMItalia partecipa alla #MilanoDigitalWeek con alcuni appuntamenti sui temi #quantumcomputing #SocialSelling #digitalt…"/>
    <m/>
    <m/>
    <x v="80"/>
    <m/>
    <s v="http://pbs.twimg.com/profile_images/1230123899/0042g23b_normal.jpg"/>
    <x v="457"/>
    <s v="https://twitter.com/#!/maurilio99/status/974294567108399106"/>
    <m/>
    <m/>
    <s v="974294567108399106"/>
    <m/>
    <b v="0"/>
    <n v="0"/>
    <s v=""/>
    <b v="0"/>
    <s v="it"/>
    <m/>
    <s v=""/>
    <b v="0"/>
    <n v="4"/>
    <s v="971780072184086528"/>
    <s v="Twitter for Android"/>
    <b v="0"/>
    <s v="971780072184086528"/>
    <s v="Tweet"/>
    <n v="0"/>
    <n v="0"/>
    <m/>
    <m/>
    <m/>
    <m/>
    <m/>
    <m/>
    <m/>
    <m/>
    <n v="1"/>
    <s v="11"/>
    <s v="11"/>
    <m/>
    <m/>
    <m/>
    <m/>
    <m/>
    <m/>
    <m/>
    <m/>
    <m/>
  </r>
  <r>
    <s v="ballantynemrktg"/>
    <s v="ballantynemrktg"/>
    <m/>
    <m/>
    <m/>
    <m/>
    <m/>
    <m/>
    <m/>
    <m/>
    <s v="No"/>
    <n v="660"/>
    <m/>
    <m/>
    <x v="1"/>
    <d v="2018-03-15T14:42:02"/>
    <s v="Social Selling Is the Sales Tool You Should Be Using Every Day https://t.co/zHOneg6qXR #SocialMedia #SocialSelling @ballantynemrktg"/>
    <s v="https://www.strong-content.com/social-selling-sales-tool-using-every-day/"/>
    <s v="strong-content.com"/>
    <x v="56"/>
    <m/>
    <s v="http://pbs.twimg.com/profile_images/474203001037398016/lU8elBrK_normal.jpeg"/>
    <x v="458"/>
    <s v="https://twitter.com/#!/ballantynemrktg/status/974294655910187008"/>
    <m/>
    <m/>
    <s v="974294655910187008"/>
    <m/>
    <b v="0"/>
    <n v="0"/>
    <s v=""/>
    <b v="0"/>
    <s v="en"/>
    <m/>
    <s v=""/>
    <b v="0"/>
    <n v="0"/>
    <s v=""/>
    <s v="Buffer"/>
    <b v="0"/>
    <s v="974294655910187008"/>
    <s v="Tweet"/>
    <n v="0"/>
    <n v="0"/>
    <m/>
    <m/>
    <m/>
    <m/>
    <m/>
    <m/>
    <m/>
    <m/>
    <n v="1"/>
    <s v="1"/>
    <s v="1"/>
    <n v="0"/>
    <n v="0"/>
    <n v="0"/>
    <n v="0"/>
    <n v="0"/>
    <n v="0"/>
    <n v="15"/>
    <n v="100"/>
    <n v="15"/>
  </r>
  <r>
    <s v="mktgendeavor"/>
    <s v="mktgendeavor"/>
    <m/>
    <m/>
    <m/>
    <m/>
    <m/>
    <m/>
    <m/>
    <m/>
    <s v="No"/>
    <n v="661"/>
    <m/>
    <m/>
    <x v="1"/>
    <d v="2018-03-15T14:44:34"/>
    <s v="Skincare Is Too Faced https://t.co/JY6YKT75HO #beauty #skincare #mdna #socialselling #instagramsuccess #seo #digitalmarketing L2"/>
    <s v="https://www.l2inc.com/daily-insights/skincare-is-too-faced?utm_campaign=Social%20Link%20Posts&amp;utm_content=68603618&amp;utm_medium=social&amp;utm_source=twitter"/>
    <s v="l2inc.com"/>
    <x v="211"/>
    <m/>
    <s v="http://pbs.twimg.com/profile_images/881861321/Boy_in_mirror_normal.jpg"/>
    <x v="459"/>
    <s v="https://twitter.com/#!/mktgendeavor/status/974295296577622016"/>
    <m/>
    <m/>
    <s v="974295296577622016"/>
    <m/>
    <b v="0"/>
    <n v="0"/>
    <s v=""/>
    <b v="0"/>
    <s v="en"/>
    <m/>
    <s v=""/>
    <b v="0"/>
    <n v="0"/>
    <s v=""/>
    <s v="Zapier.com"/>
    <b v="0"/>
    <s v="974295296577622016"/>
    <s v="Tweet"/>
    <n v="0"/>
    <n v="0"/>
    <m/>
    <m/>
    <m/>
    <m/>
    <m/>
    <m/>
    <m/>
    <m/>
    <n v="1"/>
    <s v="1"/>
    <s v="1"/>
    <n v="1"/>
    <n v="8.3333333333333339"/>
    <n v="0"/>
    <n v="0"/>
    <n v="0"/>
    <n v="0"/>
    <n v="11"/>
    <n v="91.666666666666671"/>
    <n v="12"/>
  </r>
  <r>
    <s v="thevortexit"/>
    <s v="tig_italia"/>
    <m/>
    <m/>
    <m/>
    <m/>
    <m/>
    <m/>
    <m/>
    <m/>
    <s v="No"/>
    <n v="662"/>
    <m/>
    <m/>
    <x v="0"/>
    <d v="2018-03-13T11:47:26"/>
    <s v="@andrea_boscaro in collaborazione con @TIG_italia il 29 marzo a Milano, parlerà di #SocialSelling: dal farsi trovare all'ampliare il network di contatti._x000a__x000a_Registrati su: https://t.co/EPpeVqU7UT_x000a__x000a_#Thevortex #GoogleAnalytics #CRM #B2B #Facebook #LinkedIn"/>
    <s v="http://bit.ly/2tm9rlv"/>
    <s v="bit.ly"/>
    <x v="212"/>
    <m/>
    <s v="http://pbs.twimg.com/profile_images/1224627567/vortice_normal.gif"/>
    <x v="460"/>
    <s v="https://twitter.com/#!/thevortexit/status/973525940713197571"/>
    <m/>
    <m/>
    <s v="973525940713197571"/>
    <m/>
    <b v="0"/>
    <n v="3"/>
    <s v="14966017"/>
    <b v="0"/>
    <s v="it"/>
    <m/>
    <s v=""/>
    <b v="0"/>
    <n v="3"/>
    <s v=""/>
    <s v="Twitter Web Client"/>
    <b v="0"/>
    <s v="973525940713197571"/>
    <s v="Retweet"/>
    <n v="0"/>
    <n v="0"/>
    <m/>
    <m/>
    <m/>
    <m/>
    <m/>
    <m/>
    <m/>
    <m/>
    <n v="1"/>
    <s v="24"/>
    <s v="24"/>
    <n v="0"/>
    <n v="0"/>
    <n v="0"/>
    <n v="0"/>
    <n v="0"/>
    <n v="0"/>
    <n v="29"/>
    <n v="100"/>
    <n v="29"/>
  </r>
  <r>
    <s v="evaciago"/>
    <s v="tig_italia"/>
    <m/>
    <m/>
    <m/>
    <m/>
    <m/>
    <m/>
    <m/>
    <m/>
    <s v="No"/>
    <n v="663"/>
    <m/>
    <m/>
    <x v="0"/>
    <d v="2018-03-15T14:46:56"/>
    <s v="RT @thevortexit: @andrea_boscaro in collaborazione con @TIG_italia il 29 marzo a Milano, parlerà di #SocialSelling: dal farsi trovare all'a…"/>
    <m/>
    <m/>
    <x v="0"/>
    <m/>
    <s v="http://pbs.twimg.com/profile_images/458658296858030080/PJiq4b4c_normal.jpeg"/>
    <x v="461"/>
    <s v="https://twitter.com/#!/evaciago/status/974295889115320321"/>
    <m/>
    <m/>
    <s v="974295889115320321"/>
    <m/>
    <b v="0"/>
    <n v="0"/>
    <s v=""/>
    <b v="0"/>
    <s v="it"/>
    <m/>
    <s v=""/>
    <b v="0"/>
    <n v="3"/>
    <s v="973525940713197571"/>
    <s v="Twitter Web Client"/>
    <b v="0"/>
    <s v="973525940713197571"/>
    <s v="Tweet"/>
    <n v="0"/>
    <n v="0"/>
    <m/>
    <m/>
    <m/>
    <m/>
    <m/>
    <m/>
    <m/>
    <m/>
    <n v="1"/>
    <s v="24"/>
    <s v="24"/>
    <m/>
    <m/>
    <m/>
    <m/>
    <m/>
    <m/>
    <m/>
    <m/>
    <m/>
  </r>
  <r>
    <s v="andrea_boscaro"/>
    <s v="andrea_boscaro"/>
    <m/>
    <m/>
    <m/>
    <m/>
    <m/>
    <m/>
    <m/>
    <m/>
    <s v="No"/>
    <n v="664"/>
    <m/>
    <m/>
    <x v="1"/>
    <d v="2018-03-12T15:30:11"/>
    <s v="Se usate i social media professionalmente, impostateli in inglese: avrete molte più funzioni. Ad esempio, con Linkedin inglese potete fare ricerche sui contenuti pubblicati #tutorial #personalbranding #socialselling https://t.co/29RRNRIyky"/>
    <m/>
    <m/>
    <x v="213"/>
    <s v="https://pbs.twimg.com/media/DYGSE11UMAELCdo.jpg"/>
    <s v="https://pbs.twimg.com/media/DYGSE11UMAELCdo.jpg"/>
    <x v="462"/>
    <s v="https://twitter.com/#!/andrea_boscaro/status/973219609326342146"/>
    <m/>
    <m/>
    <s v="973219609326342146"/>
    <m/>
    <b v="0"/>
    <n v="5"/>
    <s v=""/>
    <b v="0"/>
    <s v="it"/>
    <m/>
    <s v=""/>
    <b v="0"/>
    <n v="2"/>
    <s v=""/>
    <s v="Hootsuite"/>
    <b v="0"/>
    <s v="973219609326342146"/>
    <s v="Retweet"/>
    <n v="0"/>
    <n v="0"/>
    <m/>
    <m/>
    <m/>
    <m/>
    <m/>
    <m/>
    <m/>
    <m/>
    <n v="1"/>
    <s v="24"/>
    <s v="24"/>
    <n v="0"/>
    <n v="0"/>
    <n v="0"/>
    <n v="0"/>
    <n v="0"/>
    <n v="0"/>
    <n v="27"/>
    <n v="100"/>
    <n v="27"/>
  </r>
  <r>
    <s v="pannekoeckejb"/>
    <s v="groupamage"/>
    <m/>
    <m/>
    <m/>
    <m/>
    <m/>
    <m/>
    <m/>
    <m/>
    <s v="No"/>
    <n v="668"/>
    <m/>
    <m/>
    <x v="0"/>
    <d v="2018-03-15T12:59:37"/>
    <s v="Formation  #SocialSelling des Equipes @GroupamaGE  Pourquoi? Le social selling permet de construire une #relation pérenne fondée sur la confiance #mutuelle et la création de #valeur https://t.co/YktXXMNSw8"/>
    <m/>
    <m/>
    <x v="214"/>
    <s v="https://pbs.twimg.com/media/DYVMYR1XcAERuM1.jpg"/>
    <s v="https://pbs.twimg.com/media/DYVMYR1XcAERuM1.jpg"/>
    <x v="463"/>
    <s v="https://twitter.com/#!/pannekoeckejb/status/974268884743311363"/>
    <m/>
    <m/>
    <s v="974268884743311363"/>
    <m/>
    <b v="0"/>
    <n v="7"/>
    <s v=""/>
    <b v="0"/>
    <s v="fr"/>
    <m/>
    <s v=""/>
    <b v="0"/>
    <n v="6"/>
    <s v=""/>
    <s v="Twitter for iPad"/>
    <b v="0"/>
    <s v="974268884743311363"/>
    <s v="Retweet"/>
    <n v="0"/>
    <n v="0"/>
    <m/>
    <m/>
    <m/>
    <m/>
    <m/>
    <m/>
    <m/>
    <m/>
    <n v="1"/>
    <s v="26"/>
    <s v="26"/>
    <n v="0"/>
    <n v="0"/>
    <n v="0"/>
    <n v="0"/>
    <n v="0"/>
    <n v="0"/>
    <n v="25"/>
    <n v="100"/>
    <n v="25"/>
  </r>
  <r>
    <s v="c_brutillot"/>
    <s v="groupamage"/>
    <m/>
    <m/>
    <m/>
    <m/>
    <m/>
    <m/>
    <m/>
    <m/>
    <s v="No"/>
    <n v="669"/>
    <m/>
    <m/>
    <x v="0"/>
    <d v="2018-03-15T14:50:48"/>
    <s v="RT @PannekoeckeJb: Formation  #SocialSelling des Equipes @GroupamaGE  Pourquoi? Le social selling permet de construire une #relation pérenn…"/>
    <m/>
    <m/>
    <x v="206"/>
    <m/>
    <s v="http://pbs.twimg.com/profile_images/958074247909380096/I4eBjNLq_normal.jpg"/>
    <x v="464"/>
    <s v="https://twitter.com/#!/c_brutillot/status/974296864135761920"/>
    <m/>
    <m/>
    <s v="974296864135761920"/>
    <m/>
    <b v="0"/>
    <n v="0"/>
    <s v=""/>
    <b v="0"/>
    <s v="fr"/>
    <m/>
    <s v=""/>
    <b v="0"/>
    <n v="6"/>
    <s v="974268884743311363"/>
    <s v="Twitter for iPhone"/>
    <b v="0"/>
    <s v="974268884743311363"/>
    <s v="Tweet"/>
    <n v="0"/>
    <n v="0"/>
    <m/>
    <m/>
    <m/>
    <m/>
    <m/>
    <m/>
    <m/>
    <m/>
    <n v="1"/>
    <s v="26"/>
    <s v="26"/>
    <m/>
    <m/>
    <m/>
    <m/>
    <m/>
    <m/>
    <m/>
    <m/>
    <m/>
  </r>
  <r>
    <s v="monstapreneurs"/>
    <s v="monstapreneurs"/>
    <m/>
    <m/>
    <m/>
    <m/>
    <m/>
    <m/>
    <m/>
    <m/>
    <s v="No"/>
    <n v="671"/>
    <m/>
    <m/>
    <x v="1"/>
    <d v="2018-03-15T14:35:59"/>
    <s v="I'm not the only one noticing this problem. I asked a few colleagues and clients what LinkedIn-enabled sales approaches they hate most. Here are the top four. #LinkedIn #spam #sales #socialselling https://t.co/Wjub0khCMO"/>
    <s v="https://www.linkedin.com/slink?code=eNHZZes"/>
    <s v="linkedin.com"/>
    <x v="215"/>
    <m/>
    <s v="http://pbs.twimg.com/profile_images/972201676412252160/ce_KY9ZB_normal.jpg"/>
    <x v="465"/>
    <s v="https://twitter.com/#!/monstapreneurs/status/974293136099901442"/>
    <m/>
    <m/>
    <s v="974293136099901442"/>
    <m/>
    <b v="0"/>
    <n v="2"/>
    <s v=""/>
    <b v="0"/>
    <s v="en"/>
    <m/>
    <s v=""/>
    <b v="0"/>
    <n v="1"/>
    <s v=""/>
    <s v="LinkedIn"/>
    <b v="0"/>
    <s v="974293136099901442"/>
    <s v="Tweet"/>
    <n v="0"/>
    <n v="0"/>
    <m/>
    <m/>
    <m/>
    <m/>
    <m/>
    <m/>
    <m/>
    <m/>
    <n v="1"/>
    <s v="49"/>
    <s v="49"/>
    <n v="1"/>
    <n v="3.125"/>
    <n v="2"/>
    <n v="6.25"/>
    <n v="1"/>
    <n v="3.125"/>
    <n v="29"/>
    <n v="90.625"/>
    <n v="32"/>
  </r>
  <r>
    <s v="thejoshuablee"/>
    <s v="monstapreneurs"/>
    <m/>
    <m/>
    <m/>
    <m/>
    <m/>
    <m/>
    <m/>
    <m/>
    <s v="No"/>
    <n v="672"/>
    <m/>
    <m/>
    <x v="0"/>
    <d v="2018-03-15T14:51:17"/>
    <s v="RT @monstapreneurs: I'm not the only one noticing this problem. I asked a few colleagues and clients what LinkedIn-enabled sales approaches…"/>
    <m/>
    <m/>
    <x v="34"/>
    <m/>
    <s v="http://pbs.twimg.com/profile_images/846890010225721344/ypu4WPYT_normal.jpg"/>
    <x v="466"/>
    <s v="https://twitter.com/#!/thejoshuablee/status/974296984290058242"/>
    <m/>
    <m/>
    <s v="974296984290058242"/>
    <m/>
    <b v="0"/>
    <n v="0"/>
    <s v=""/>
    <b v="0"/>
    <s v="en"/>
    <m/>
    <s v=""/>
    <b v="0"/>
    <n v="1"/>
    <s v="974293136099901442"/>
    <s v="Twitter for iPhone"/>
    <b v="0"/>
    <s v="974293136099901442"/>
    <s v="Tweet"/>
    <n v="0"/>
    <n v="0"/>
    <m/>
    <m/>
    <m/>
    <m/>
    <m/>
    <m/>
    <m/>
    <m/>
    <n v="1"/>
    <s v="49"/>
    <s v="49"/>
    <n v="0"/>
    <n v="0"/>
    <n v="1"/>
    <n v="4.5454545454545459"/>
    <n v="0"/>
    <n v="0"/>
    <n v="21"/>
    <n v="95.454545454545453"/>
    <n v="22"/>
  </r>
  <r>
    <s v="lamyaelarj"/>
    <s v="andreagaillet"/>
    <m/>
    <m/>
    <m/>
    <m/>
    <m/>
    <m/>
    <m/>
    <m/>
    <s v="No"/>
    <n v="673"/>
    <m/>
    <m/>
    <x v="0"/>
    <d v="2018-03-15T14:53:30"/>
    <s v="RT @AndreaGaillet: A découvrir 👍 Les 40 meilleurs blogs de web marketing pour apprendre à attirer plus de clients https://t.co/HVkqUlQDXd M…"/>
    <s v="http://4kast.fr/meilleurs-blogs-webmarketing/"/>
    <s v="4kast.fr"/>
    <x v="34"/>
    <m/>
    <s v="http://pbs.twimg.com/profile_images/973984214969389057/An5t1e2V_normal.jpg"/>
    <x v="467"/>
    <s v="https://twitter.com/#!/lamyaelarj/status/974297543625633792"/>
    <m/>
    <m/>
    <s v="974297543625633792"/>
    <m/>
    <b v="0"/>
    <n v="0"/>
    <s v=""/>
    <b v="0"/>
    <s v="fr"/>
    <m/>
    <s v=""/>
    <b v="0"/>
    <n v="2"/>
    <s v="974238402861203457"/>
    <s v="Twitter Web Client"/>
    <b v="0"/>
    <s v="974238402861203457"/>
    <s v="Tweet"/>
    <n v="0"/>
    <n v="0"/>
    <m/>
    <m/>
    <m/>
    <m/>
    <m/>
    <m/>
    <m/>
    <m/>
    <n v="1"/>
    <s v="48"/>
    <s v="48"/>
    <n v="0"/>
    <n v="0"/>
    <n v="0"/>
    <n v="0"/>
    <n v="0"/>
    <n v="0"/>
    <n v="19"/>
    <n v="100"/>
    <n v="19"/>
  </r>
  <r>
    <s v="launchmktg"/>
    <s v="marketingprofs"/>
    <m/>
    <m/>
    <m/>
    <m/>
    <m/>
    <m/>
    <m/>
    <m/>
    <s v="No"/>
    <n v="674"/>
    <m/>
    <m/>
    <x v="0"/>
    <d v="2018-03-15T15:00:20"/>
    <s v="Discover why social selling is good for your business and how to get started: https://t.co/MMfWd0bc5I via @MarketingProfs #socialselling https://t.co/v9ATAtFSmF"/>
    <s v="https://www.marketingprofs.com/articles/2018/33736/social-selling-three-reasons-its-good-for-business-and-four-steps-to-get-you-started?hootPostID=b8f2c9d5aea5527f486730b4a192d850"/>
    <s v="marketingprofs.com"/>
    <x v="0"/>
    <s v="https://pbs.twimg.com/media/DYVoA3ZVMAAmfEd.jpg"/>
    <s v="https://pbs.twimg.com/media/DYVoA3ZVMAAmfEd.jpg"/>
    <x v="468"/>
    <s v="https://twitter.com/#!/launchmktg/status/974299260668862469"/>
    <m/>
    <m/>
    <s v="974299260668862469"/>
    <m/>
    <b v="0"/>
    <n v="0"/>
    <s v=""/>
    <b v="0"/>
    <s v="en"/>
    <m/>
    <s v=""/>
    <b v="0"/>
    <n v="0"/>
    <s v=""/>
    <s v="Hootsuite"/>
    <b v="0"/>
    <s v="974299260668862469"/>
    <s v="Tweet"/>
    <n v="0"/>
    <n v="0"/>
    <m/>
    <m/>
    <m/>
    <m/>
    <m/>
    <m/>
    <m/>
    <m/>
    <n v="1"/>
    <s v="38"/>
    <s v="38"/>
    <n v="1"/>
    <n v="5.882352941176471"/>
    <n v="0"/>
    <n v="0"/>
    <n v="0"/>
    <n v="0"/>
    <n v="16"/>
    <n v="94.117647058823536"/>
    <n v="17"/>
  </r>
  <r>
    <s v="darrencarter31"/>
    <s v="gabevillamizar"/>
    <m/>
    <m/>
    <m/>
    <m/>
    <m/>
    <m/>
    <m/>
    <m/>
    <s v="No"/>
    <n v="675"/>
    <m/>
    <m/>
    <x v="0"/>
    <d v="2018-03-15T15:00:20"/>
    <s v="RT @gabevillamizar: How B2B Salespeople Can Optimize Their LinkedIn Profile to Engage Buyers https://t.co/j5GlFJgOSc #SocialSelling #Sales…"/>
    <s v="https://business.linkedin.com/sales-solutions/blog/best-practices--sales-prospecting/2018/how-b2b-salespeople-can-optimize-their-linkedin-profile-to-engag?utm_source=feedblitz&amp;utm_medium=FeedBlitzRss&amp;utm_campaign=salessolutions"/>
    <s v="linkedin.com"/>
    <x v="111"/>
    <m/>
    <s v="http://pbs.twimg.com/profile_images/458359332925501441/G4InOyZJ_normal.jpeg"/>
    <x v="468"/>
    <s v="https://twitter.com/#!/darrencarter31/status/974299262308659201"/>
    <m/>
    <m/>
    <s v="974299262308659201"/>
    <m/>
    <b v="0"/>
    <n v="0"/>
    <s v=""/>
    <b v="0"/>
    <s v="en"/>
    <m/>
    <s v=""/>
    <b v="0"/>
    <n v="1"/>
    <s v="974255966534455296"/>
    <s v="Twitter for Android"/>
    <b v="0"/>
    <s v="974255966534455296"/>
    <s v="Tweet"/>
    <n v="0"/>
    <n v="0"/>
    <m/>
    <m/>
    <m/>
    <m/>
    <m/>
    <m/>
    <m/>
    <m/>
    <n v="1"/>
    <s v="9"/>
    <s v="9"/>
    <n v="0"/>
    <n v="0"/>
    <n v="0"/>
    <n v="0"/>
    <n v="0"/>
    <n v="0"/>
    <n v="15"/>
    <n v="100"/>
    <n v="15"/>
  </r>
  <r>
    <s v="clydesformation"/>
    <s v="clydesformation"/>
    <m/>
    <m/>
    <m/>
    <m/>
    <m/>
    <m/>
    <m/>
    <m/>
    <s v="No"/>
    <n v="676"/>
    <m/>
    <m/>
    <x v="1"/>
    <d v="2018-03-15T15:00:32"/>
    <s v="📣 #Entrepreneurs : 15 #conseils pour être visible sur les réseaux sociaux https://t.co/hLcqjYWgX3 #personalbranding #socialselling #socialmedia #marketing https://t.co/HoeE4SdCNB"/>
    <s v="https://www.clydes.fr/entrepreneurs-15-conseils-pour-etre-visible-sur-les-reseaux-sociaux/?utm_content=buffer7444e&amp;utm_medium=social&amp;utm_source=twitter.com&amp;utm_campaign=buffer"/>
    <s v="clydes.fr"/>
    <x v="216"/>
    <s v="https://pbs.twimg.com/media/DYVoD7_UMAELjgE.jpg"/>
    <s v="https://pbs.twimg.com/media/DYVoD7_UMAELjgE.jpg"/>
    <x v="469"/>
    <s v="https://twitter.com/#!/clydesformation/status/974299313395392512"/>
    <m/>
    <m/>
    <s v="974299313395392512"/>
    <m/>
    <b v="0"/>
    <n v="0"/>
    <s v=""/>
    <b v="0"/>
    <s v="fr"/>
    <m/>
    <s v=""/>
    <b v="0"/>
    <n v="0"/>
    <s v=""/>
    <s v="Buffer"/>
    <b v="0"/>
    <s v="974299313395392512"/>
    <s v="Tweet"/>
    <n v="0"/>
    <n v="0"/>
    <m/>
    <m/>
    <m/>
    <m/>
    <m/>
    <m/>
    <m/>
    <m/>
    <n v="1"/>
    <s v="1"/>
    <s v="1"/>
    <n v="0"/>
    <n v="0"/>
    <n v="0"/>
    <n v="0"/>
    <n v="0"/>
    <n v="0"/>
    <n v="14"/>
    <n v="100"/>
    <n v="14"/>
  </r>
  <r>
    <s v="tommihermunen"/>
    <s v="tommihermunen"/>
    <m/>
    <m/>
    <m/>
    <m/>
    <m/>
    <m/>
    <m/>
    <m/>
    <s v="No"/>
    <n v="677"/>
    <m/>
    <m/>
    <x v="1"/>
    <d v="2018-03-15T15:01:29"/>
    <s v="Mä en tiedä mitä tää Petri Karvinen tekee työkseen tai mitä siltä voi ostaa. Mutta jos tuo sattuisi mulle joskus jotain myymään, kuuntelisin tarkasti. Kun tarpeeksi pitkään juttelee fiksuja, siitäkin muodostuu #socialselling #henkilöbrändi https://t.co/nam4H9n6mD"/>
    <s v="https://twitter.com/ptkarvinen/status/974291187078254592"/>
    <s v="twitter.com"/>
    <x v="217"/>
    <m/>
    <s v="http://pbs.twimg.com/profile_images/943517995086774273/Jw2ioTG2_normal.jpg"/>
    <x v="470"/>
    <s v="https://twitter.com/#!/tommihermunen/status/974299553141874691"/>
    <m/>
    <m/>
    <s v="974299553141874691"/>
    <m/>
    <b v="0"/>
    <n v="3"/>
    <s v=""/>
    <b v="1"/>
    <s v="fi"/>
    <m/>
    <s v="974291187078254592"/>
    <b v="0"/>
    <n v="0"/>
    <s v=""/>
    <s v="Twitter for Android"/>
    <b v="0"/>
    <s v="974299553141874691"/>
    <s v="Tweet"/>
    <n v="0"/>
    <n v="0"/>
    <m/>
    <m/>
    <m/>
    <m/>
    <m/>
    <m/>
    <m/>
    <m/>
    <n v="1"/>
    <s v="1"/>
    <s v="1"/>
    <n v="0"/>
    <n v="0"/>
    <n v="0"/>
    <n v="0"/>
    <n v="0"/>
    <n v="0"/>
    <n v="33"/>
    <n v="100"/>
    <n v="33"/>
  </r>
  <r>
    <s v="margomulvihill"/>
    <s v="oraclepartners"/>
    <m/>
    <m/>
    <m/>
    <m/>
    <m/>
    <m/>
    <m/>
    <m/>
    <s v="No"/>
    <n v="679"/>
    <m/>
    <m/>
    <x v="0"/>
    <d v="2018-03-15T15:06:38"/>
    <s v="RT @LuigiCochetti: Improve @OraclePartners digital skills w/ 3 Webinars: 1-Oracle Digital Story: Why use Digital Sales? 2-Digitally Profili…"/>
    <m/>
    <m/>
    <x v="34"/>
    <m/>
    <s v="http://pbs.twimg.com/profile_images/875359882286956547/KWN4t2wB_normal.jpg"/>
    <x v="471"/>
    <s v="https://twitter.com/#!/margomulvihill/status/974300846908420097"/>
    <m/>
    <m/>
    <s v="974300846908420097"/>
    <m/>
    <b v="0"/>
    <n v="0"/>
    <s v=""/>
    <b v="0"/>
    <s v="en"/>
    <m/>
    <s v=""/>
    <b v="0"/>
    <n v="2"/>
    <s v="974196555522519040"/>
    <s v="Twitter for Android"/>
    <b v="0"/>
    <s v="974196555522519040"/>
    <s v="Tweet"/>
    <n v="0"/>
    <n v="0"/>
    <m/>
    <m/>
    <m/>
    <m/>
    <m/>
    <m/>
    <m/>
    <m/>
    <n v="1"/>
    <s v="16"/>
    <s v="16"/>
    <m/>
    <m/>
    <m/>
    <m/>
    <m/>
    <m/>
    <m/>
    <m/>
    <m/>
  </r>
  <r>
    <s v="miguesoler_89"/>
    <s v="miguesoler_89"/>
    <m/>
    <m/>
    <m/>
    <m/>
    <m/>
    <m/>
    <m/>
    <m/>
    <s v="No"/>
    <n v="681"/>
    <m/>
    <m/>
    <x v="1"/>
    <d v="2018-03-15T15:10:38"/>
    <s v="La inteligencia artificial hace que la interacción con el consumidor sea más enriquecedora gracias a los #Chatbots #marketingtips #SocialSelling https://t.co/4Lz8DT3Fjc"/>
    <s v="https://twitter.com/mobilemonkey_/status/974274893553414144"/>
    <s v="twitter.com"/>
    <x v="218"/>
    <m/>
    <s v="http://pbs.twimg.com/profile_images/873125148949229574/WwAyfBZ7_normal.jpg"/>
    <x v="472"/>
    <s v="https://twitter.com/#!/miguesoler_89/status/974301854850052098"/>
    <m/>
    <m/>
    <s v="974301854850052098"/>
    <m/>
    <b v="0"/>
    <n v="0"/>
    <s v=""/>
    <b v="1"/>
    <s v="es"/>
    <m/>
    <s v="974274893553414144"/>
    <b v="0"/>
    <n v="1"/>
    <s v=""/>
    <s v="Twitter for iPhone"/>
    <b v="0"/>
    <s v="974301854850052098"/>
    <s v="Tweet"/>
    <n v="0"/>
    <n v="0"/>
    <m/>
    <m/>
    <m/>
    <m/>
    <m/>
    <m/>
    <m/>
    <m/>
    <n v="1"/>
    <s v="1"/>
    <s v="1"/>
    <n v="0"/>
    <n v="0"/>
    <n v="0"/>
    <n v="0"/>
    <n v="0"/>
    <n v="0"/>
    <n v="19"/>
    <n v="100"/>
    <n v="19"/>
  </r>
  <r>
    <s v="456list"/>
    <s v="456list"/>
    <m/>
    <m/>
    <m/>
    <m/>
    <m/>
    <m/>
    <m/>
    <m/>
    <s v="No"/>
    <n v="682"/>
    <m/>
    <m/>
    <x v="1"/>
    <d v="2018-01-25T15:20:57"/>
    <s v="Go Here &amp;gt;https://t.co/nBRyv2uywC Work Now_x000a_#influencer #mktg #smm #socialselling  #startups #personalbrand #mobile  #Facebookmarketing  #podcast #influencermarketing #employeeadvocacy_x000a_ #radiotodayjobs #DESC_Jobs #dhienzone #MPOPSJobSeekers https://t.co/awyRCllvE8"/>
    <s v="http://adtype.net/5541.html"/>
    <s v="adtype.net"/>
    <x v="219"/>
    <s v="https://pbs.twimg.com/media/DUZWtqcWAAAYNW-.jpg"/>
    <s v="https://pbs.twimg.com/media/DUZWtqcWAAAYNW-.jpg"/>
    <x v="473"/>
    <s v="https://twitter.com/#!/456list/status/956547447244967939"/>
    <m/>
    <m/>
    <s v="956547447244967939"/>
    <m/>
    <b v="0"/>
    <n v="0"/>
    <s v=""/>
    <b v="0"/>
    <s v="en"/>
    <m/>
    <s v=""/>
    <b v="0"/>
    <n v="1"/>
    <s v=""/>
    <s v="Twitter Web Client"/>
    <b v="0"/>
    <s v="956547447244967939"/>
    <s v="Retweet"/>
    <n v="0"/>
    <n v="0"/>
    <m/>
    <m/>
    <m/>
    <m/>
    <m/>
    <m/>
    <m/>
    <m/>
    <n v="12"/>
    <s v="1"/>
    <s v="1"/>
    <n v="1"/>
    <n v="4.166666666666667"/>
    <n v="0"/>
    <n v="0"/>
    <n v="0"/>
    <n v="0"/>
    <n v="23"/>
    <n v="95.833333333333329"/>
    <n v="24"/>
  </r>
  <r>
    <s v="456list"/>
    <s v="456list"/>
    <m/>
    <m/>
    <m/>
    <m/>
    <m/>
    <m/>
    <m/>
    <m/>
    <s v="No"/>
    <n v="683"/>
    <m/>
    <m/>
    <x v="1"/>
    <d v="2017-06-26T18:44:22"/>
    <s v="Apply: https://t.co/aUZNh9C0Ac    _x000a_#influencer #mktg #smm #socialselling  #startups #personalbrand #mobile   #influencermarketing #employee https://t.co/t24gtJkQBO"/>
    <s v="http://adtype.net/crs.html"/>
    <s v="adtype.net"/>
    <x v="220"/>
    <s v="https://pbs.twimg.com/media/DDRKiqhVYAA51cv.jpg"/>
    <s v="https://pbs.twimg.com/media/DDRKiqhVYAA51cv.jpg"/>
    <x v="474"/>
    <s v="https://twitter.com/#!/456list/status/879410021464977408"/>
    <m/>
    <m/>
    <s v="879410021464977408"/>
    <m/>
    <b v="0"/>
    <n v="6"/>
    <s v=""/>
    <b v="0"/>
    <s v="en"/>
    <m/>
    <s v=""/>
    <b v="0"/>
    <n v="4"/>
    <s v=""/>
    <s v="Twitter Web Client"/>
    <b v="0"/>
    <s v="879410021464977408"/>
    <s v="Retweet"/>
    <n v="0"/>
    <n v="0"/>
    <m/>
    <m/>
    <m/>
    <m/>
    <m/>
    <m/>
    <m/>
    <m/>
    <n v="12"/>
    <s v="1"/>
    <s v="1"/>
    <n v="0"/>
    <n v="0"/>
    <n v="0"/>
    <n v="0"/>
    <n v="0"/>
    <n v="0"/>
    <n v="10"/>
    <n v="100"/>
    <n v="10"/>
  </r>
  <r>
    <s v="456list"/>
    <s v="456list"/>
    <m/>
    <m/>
    <m/>
    <m/>
    <m/>
    <m/>
    <m/>
    <m/>
    <s v="No"/>
    <n v="684"/>
    <m/>
    <m/>
    <x v="1"/>
    <d v="2017-05-25T20:25:18"/>
    <s v="Watch Now: https://t.co/pbKOQG2kDO _x000a_#DivinePromoKings #GreatJobsTalentedPeople_x000a_#SocialSelling #socialbusiness, #digitalinnovation https://t.co/uhIJZnmUEW"/>
    <s v="https://www.youtube.com/watch?v=TFN6XwD_kT0&amp;feature=youtu.be"/>
    <s v="youtube.com"/>
    <x v="221"/>
    <s v="https://pbs.twimg.com/media/DAsu-L-XUAEl2wA.jpg"/>
    <s v="https://pbs.twimg.com/media/DAsu-L-XUAEl2wA.jpg"/>
    <x v="475"/>
    <s v="https://twitter.com/#!/456list/status/867839012446380032"/>
    <m/>
    <m/>
    <s v="867839012446380032"/>
    <m/>
    <b v="0"/>
    <n v="3"/>
    <s v=""/>
    <b v="0"/>
    <s v="en"/>
    <m/>
    <s v=""/>
    <b v="0"/>
    <n v="1"/>
    <s v=""/>
    <s v="Twitter Web Client"/>
    <b v="0"/>
    <s v="867839012446380032"/>
    <s v="Retweet"/>
    <n v="0"/>
    <n v="0"/>
    <m/>
    <m/>
    <m/>
    <m/>
    <m/>
    <m/>
    <m/>
    <m/>
    <n v="12"/>
    <s v="1"/>
    <s v="1"/>
    <n v="0"/>
    <n v="0"/>
    <n v="0"/>
    <n v="0"/>
    <n v="0"/>
    <n v="0"/>
    <n v="7"/>
    <n v="100"/>
    <n v="7"/>
  </r>
  <r>
    <s v="456list"/>
    <s v="456list"/>
    <m/>
    <m/>
    <m/>
    <m/>
    <m/>
    <m/>
    <m/>
    <m/>
    <s v="No"/>
    <n v="685"/>
    <m/>
    <m/>
    <x v="1"/>
    <d v="2017-08-29T17:56:17"/>
    <s v="watch: https://t.co/VfnBIHJiyz_x000a_#workfromhome #makemoney #getpaidcash #careers #jobs _x000a_ #influencer #mktg #smm #socialselling  #startups https://t.co/R72ZgzTW2t"/>
    <s v="https://youtu.be/kPcF32JhZGg"/>
    <s v="youtu.be"/>
    <x v="222"/>
    <s v="https://pbs.twimg.com/media/DIalePrV4AEyuEI.jpg"/>
    <s v="https://pbs.twimg.com/media/DIalePrV4AEyuEI.jpg"/>
    <x v="476"/>
    <s v="https://twitter.com/#!/456list/status/902590743776198657"/>
    <m/>
    <m/>
    <s v="902590743776198657"/>
    <m/>
    <b v="0"/>
    <n v="12"/>
    <s v=""/>
    <b v="0"/>
    <s v="en"/>
    <m/>
    <s v=""/>
    <b v="0"/>
    <n v="2"/>
    <s v=""/>
    <s v="Twitter Web Client"/>
    <b v="0"/>
    <s v="902590743776198657"/>
    <s v="Retweet"/>
    <n v="0"/>
    <n v="0"/>
    <m/>
    <m/>
    <m/>
    <m/>
    <m/>
    <m/>
    <m/>
    <m/>
    <n v="12"/>
    <s v="1"/>
    <s v="1"/>
    <n v="0"/>
    <n v="0"/>
    <n v="0"/>
    <n v="0"/>
    <n v="0"/>
    <n v="0"/>
    <n v="11"/>
    <n v="100"/>
    <n v="11"/>
  </r>
  <r>
    <s v="456list"/>
    <s v="456list"/>
    <m/>
    <m/>
    <m/>
    <m/>
    <m/>
    <m/>
    <m/>
    <m/>
    <s v="No"/>
    <n v="686"/>
    <m/>
    <m/>
    <x v="1"/>
    <d v="2017-06-20T18:12:23"/>
    <s v="Apply https://t.co/hv4zxetoEr   _x000a_ #SocialMedia_x000a__x000a_#SocialSelling #socialbusiness, #digitalinnovation #fireupyourbrand https://t.co/rrum3g5eqL"/>
    <s v="http://esurveysonline.net/"/>
    <s v="esurveysonline.net"/>
    <x v="223"/>
    <s v="https://pbs.twimg.com/media/DCyJZhDXkAElTXG.jpg"/>
    <s v="https://pbs.twimg.com/media/DCyJZhDXkAElTXG.jpg"/>
    <x v="477"/>
    <s v="https://twitter.com/#!/456list/status/877227646861684736"/>
    <m/>
    <m/>
    <s v="877227646861684736"/>
    <m/>
    <b v="0"/>
    <n v="4"/>
    <s v=""/>
    <b v="0"/>
    <s v="en"/>
    <m/>
    <s v=""/>
    <b v="0"/>
    <n v="1"/>
    <s v=""/>
    <s v="Twitter Web Client"/>
    <b v="0"/>
    <s v="877227646861684736"/>
    <s v="Retweet"/>
    <n v="0"/>
    <n v="0"/>
    <m/>
    <m/>
    <m/>
    <m/>
    <m/>
    <m/>
    <m/>
    <m/>
    <n v="12"/>
    <s v="1"/>
    <s v="1"/>
    <n v="0"/>
    <n v="0"/>
    <n v="0"/>
    <n v="0"/>
    <n v="0"/>
    <n v="0"/>
    <n v="6"/>
    <n v="100"/>
    <n v="6"/>
  </r>
  <r>
    <s v="456list"/>
    <s v="456list"/>
    <m/>
    <m/>
    <m/>
    <m/>
    <m/>
    <m/>
    <m/>
    <m/>
    <s v="No"/>
    <n v="687"/>
    <m/>
    <m/>
    <x v="1"/>
    <d v="2017-08-29T17:58:27"/>
    <s v="#influencer #mktg #smm #socialselling  #startups #personalbrand #mobile https://t.co/qwiKZoidEw"/>
    <m/>
    <m/>
    <x v="224"/>
    <s v="https://pbs.twimg.com/media/DIal7-1UQAEsMyk.jpg"/>
    <s v="https://pbs.twimg.com/media/DIal7-1UQAEsMyk.jpg"/>
    <x v="478"/>
    <s v="https://twitter.com/#!/456list/status/902591290528944128"/>
    <m/>
    <m/>
    <s v="902591290528944128"/>
    <m/>
    <b v="0"/>
    <n v="0"/>
    <s v=""/>
    <b v="0"/>
    <s v="und"/>
    <m/>
    <s v=""/>
    <b v="0"/>
    <n v="1"/>
    <s v=""/>
    <s v="Twitter Web Client"/>
    <b v="0"/>
    <s v="902591290528944128"/>
    <s v="Retweet"/>
    <n v="0"/>
    <n v="0"/>
    <m/>
    <m/>
    <m/>
    <m/>
    <m/>
    <m/>
    <m/>
    <m/>
    <n v="12"/>
    <s v="1"/>
    <s v="1"/>
    <n v="0"/>
    <n v="0"/>
    <n v="0"/>
    <n v="0"/>
    <n v="0"/>
    <n v="0"/>
    <n v="7"/>
    <n v="100"/>
    <n v="7"/>
  </r>
  <r>
    <s v="456list"/>
    <s v="456list"/>
    <m/>
    <m/>
    <m/>
    <m/>
    <m/>
    <m/>
    <m/>
    <m/>
    <s v="No"/>
    <n v="688"/>
    <m/>
    <m/>
    <x v="1"/>
    <d v="2018-03-15T14:58:44"/>
    <s v="RT @456List: Go Here &amp;gt;https://t.co/nBRyv2uywC Work Now_x000a_#influencer #mktg #smm #socialselling  #startups #personalbrand #mobile  #Facebookma…"/>
    <s v="http://adtype.net/5541.html"/>
    <s v="adtype.net"/>
    <x v="224"/>
    <m/>
    <s v="http://pbs.twimg.com/profile_images/2667263602/d49d8cd31674347c672a2b698268e8c0_normal.jpeg"/>
    <x v="479"/>
    <s v="https://twitter.com/#!/456list/status/974298859861049344"/>
    <m/>
    <m/>
    <s v="974298859861049344"/>
    <m/>
    <b v="0"/>
    <n v="0"/>
    <s v=""/>
    <b v="0"/>
    <s v="en"/>
    <m/>
    <s v=""/>
    <b v="0"/>
    <n v="1"/>
    <s v="956547447244967939"/>
    <s v="Twitter Web Client"/>
    <b v="0"/>
    <s v="956547447244967939"/>
    <s v="Tweet"/>
    <n v="0"/>
    <n v="0"/>
    <m/>
    <m/>
    <m/>
    <m/>
    <m/>
    <m/>
    <m/>
    <m/>
    <n v="12"/>
    <s v="1"/>
    <s v="1"/>
    <n v="1"/>
    <n v="5.2631578947368425"/>
    <n v="0"/>
    <n v="0"/>
    <n v="0"/>
    <n v="0"/>
    <n v="18"/>
    <n v="94.736842105263165"/>
    <n v="19"/>
  </r>
  <r>
    <s v="456list"/>
    <s v="456list"/>
    <m/>
    <m/>
    <m/>
    <m/>
    <m/>
    <m/>
    <m/>
    <m/>
    <s v="No"/>
    <n v="689"/>
    <m/>
    <m/>
    <x v="1"/>
    <d v="2018-03-15T15:04:57"/>
    <s v="RT @456List: Apply: https://t.co/aUZNh9C0Ac    _x000a_#influencer #mktg #smm #socialselling  #startups #personalbrand #mobile   #influencermarket…"/>
    <s v="http://adtype.net/crs.html"/>
    <s v="adtype.net"/>
    <x v="224"/>
    <m/>
    <s v="http://pbs.twimg.com/profile_images/2667263602/d49d8cd31674347c672a2b698268e8c0_normal.jpeg"/>
    <x v="480"/>
    <s v="https://twitter.com/#!/456list/status/974300426580480001"/>
    <m/>
    <m/>
    <s v="974300426580480001"/>
    <m/>
    <b v="0"/>
    <n v="0"/>
    <s v=""/>
    <b v="0"/>
    <s v="en"/>
    <m/>
    <s v=""/>
    <b v="0"/>
    <n v="4"/>
    <s v="879410021464977408"/>
    <s v="Twitter Web Client"/>
    <b v="0"/>
    <s v="879410021464977408"/>
    <s v="Tweet"/>
    <n v="0"/>
    <n v="0"/>
    <m/>
    <m/>
    <m/>
    <m/>
    <m/>
    <m/>
    <m/>
    <m/>
    <n v="12"/>
    <s v="1"/>
    <s v="1"/>
    <n v="0"/>
    <n v="0"/>
    <n v="0"/>
    <n v="0"/>
    <n v="0"/>
    <n v="0"/>
    <n v="11"/>
    <n v="100"/>
    <n v="11"/>
  </r>
  <r>
    <s v="456list"/>
    <s v="456list"/>
    <m/>
    <m/>
    <m/>
    <m/>
    <m/>
    <m/>
    <m/>
    <m/>
    <s v="No"/>
    <n v="690"/>
    <m/>
    <m/>
    <x v="1"/>
    <d v="2018-03-15T15:05:03"/>
    <s v="RT @456List: Watch Now: https://t.co/pbKOQG2kDO _x000a_#DivinePromoKings #GreatJobsTalentedPeople_x000a_#SocialSelling #socialbusiness, #digitalinnovat…"/>
    <s v="https://www.youtube.com/watch?v=TFN6XwD_kT0&amp;feature=youtu.be"/>
    <s v="youtube.com"/>
    <x v="225"/>
    <m/>
    <s v="http://pbs.twimg.com/profile_images/2667263602/d49d8cd31674347c672a2b698268e8c0_normal.jpeg"/>
    <x v="481"/>
    <s v="https://twitter.com/#!/456list/status/974300449300996096"/>
    <m/>
    <m/>
    <s v="974300449300996096"/>
    <m/>
    <b v="0"/>
    <n v="0"/>
    <s v=""/>
    <b v="0"/>
    <s v="en"/>
    <m/>
    <s v=""/>
    <b v="0"/>
    <n v="1"/>
    <s v="867839012446380032"/>
    <s v="Twitter Web Client"/>
    <b v="0"/>
    <s v="867839012446380032"/>
    <s v="Tweet"/>
    <n v="0"/>
    <n v="0"/>
    <m/>
    <m/>
    <m/>
    <m/>
    <m/>
    <m/>
    <m/>
    <m/>
    <n v="12"/>
    <s v="1"/>
    <s v="1"/>
    <n v="0"/>
    <n v="0"/>
    <n v="0"/>
    <n v="0"/>
    <n v="0"/>
    <n v="0"/>
    <n v="9"/>
    <n v="100"/>
    <n v="9"/>
  </r>
  <r>
    <s v="456list"/>
    <s v="456list"/>
    <m/>
    <m/>
    <m/>
    <m/>
    <m/>
    <m/>
    <m/>
    <m/>
    <s v="No"/>
    <n v="691"/>
    <m/>
    <m/>
    <x v="1"/>
    <d v="2018-03-15T15:10:40"/>
    <s v="RT @456List: watch: https://t.co/VfnBIHJiyz_x000a_#workfromhome #makemoney #getpaidcash #careers #jobs _x000a_ #influencer #mktg #smm #socialselling  #…"/>
    <s v="https://youtu.be/kPcF32JhZGg"/>
    <s v="youtu.be"/>
    <x v="226"/>
    <m/>
    <s v="http://pbs.twimg.com/profile_images/2667263602/d49d8cd31674347c672a2b698268e8c0_normal.jpeg"/>
    <x v="482"/>
    <s v="https://twitter.com/#!/456list/status/974301862630477826"/>
    <m/>
    <m/>
    <s v="974301862630477826"/>
    <m/>
    <b v="0"/>
    <n v="0"/>
    <s v=""/>
    <b v="0"/>
    <s v="en"/>
    <m/>
    <s v=""/>
    <b v="0"/>
    <n v="2"/>
    <s v="902590743776198657"/>
    <s v="Twitter Web Client"/>
    <b v="0"/>
    <s v="902590743776198657"/>
    <s v="Tweet"/>
    <n v="0"/>
    <n v="0"/>
    <m/>
    <m/>
    <m/>
    <m/>
    <m/>
    <m/>
    <m/>
    <m/>
    <n v="12"/>
    <s v="1"/>
    <s v="1"/>
    <n v="0"/>
    <n v="0"/>
    <n v="0"/>
    <n v="0"/>
    <n v="0"/>
    <n v="0"/>
    <n v="12"/>
    <n v="100"/>
    <n v="12"/>
  </r>
  <r>
    <s v="456list"/>
    <s v="456list"/>
    <m/>
    <m/>
    <m/>
    <m/>
    <m/>
    <m/>
    <m/>
    <m/>
    <s v="No"/>
    <n v="692"/>
    <m/>
    <m/>
    <x v="1"/>
    <d v="2018-03-15T15:12:51"/>
    <s v="RT @456List: Apply https://t.co/hv4zxetoEr   _x000a_ #SocialMedia_x000a__x000a_#SocialSelling #socialbusiness, #digitalinnovation #fireupyourbrand https://t.…"/>
    <s v="http://esurveysonline.net/"/>
    <s v="esurveysonline.net"/>
    <x v="223"/>
    <m/>
    <s v="http://pbs.twimg.com/profile_images/2667263602/d49d8cd31674347c672a2b698268e8c0_normal.jpeg"/>
    <x v="483"/>
    <s v="https://twitter.com/#!/456list/status/974302411849392129"/>
    <m/>
    <m/>
    <s v="974302411849392129"/>
    <m/>
    <b v="0"/>
    <n v="0"/>
    <s v=""/>
    <b v="0"/>
    <s v="en"/>
    <m/>
    <s v=""/>
    <b v="0"/>
    <n v="1"/>
    <s v="877227646861684736"/>
    <s v="Twitter Web Client"/>
    <b v="0"/>
    <s v="877227646861684736"/>
    <s v="Tweet"/>
    <n v="0"/>
    <n v="0"/>
    <m/>
    <m/>
    <m/>
    <m/>
    <m/>
    <m/>
    <m/>
    <m/>
    <n v="12"/>
    <s v="1"/>
    <s v="1"/>
    <n v="0"/>
    <n v="0"/>
    <n v="0"/>
    <n v="0"/>
    <n v="0"/>
    <n v="0"/>
    <n v="8"/>
    <n v="100"/>
    <n v="8"/>
  </r>
  <r>
    <s v="456list"/>
    <s v="456list"/>
    <m/>
    <m/>
    <m/>
    <m/>
    <m/>
    <m/>
    <m/>
    <m/>
    <s v="No"/>
    <n v="693"/>
    <m/>
    <m/>
    <x v="1"/>
    <d v="2018-03-15T15:14:20"/>
    <s v="RT @456List: #influencer #mktg #smm #socialselling  #startups #personalbrand #mobile https://t.co/qwiKZoidEw"/>
    <m/>
    <m/>
    <x v="224"/>
    <s v="https://pbs.twimg.com/media/DIal7-1UQAEsMyk.jpg"/>
    <s v="https://pbs.twimg.com/media/DIal7-1UQAEsMyk.jpg"/>
    <x v="484"/>
    <s v="https://twitter.com/#!/456list/status/974302787361263616"/>
    <m/>
    <m/>
    <s v="974302787361263616"/>
    <m/>
    <b v="0"/>
    <n v="0"/>
    <s v=""/>
    <b v="0"/>
    <s v="und"/>
    <m/>
    <s v=""/>
    <b v="0"/>
    <n v="1"/>
    <s v="902591290528944128"/>
    <s v="Twitter Web Client"/>
    <b v="0"/>
    <s v="902591290528944128"/>
    <s v="Tweet"/>
    <n v="0"/>
    <n v="0"/>
    <m/>
    <m/>
    <m/>
    <m/>
    <m/>
    <m/>
    <m/>
    <m/>
    <n v="12"/>
    <s v="1"/>
    <s v="1"/>
    <n v="0"/>
    <n v="0"/>
    <n v="0"/>
    <n v="0"/>
    <n v="0"/>
    <n v="0"/>
    <n v="9"/>
    <n v="100"/>
    <n v="9"/>
  </r>
  <r>
    <s v="chucka0099"/>
    <s v="chucka0099"/>
    <m/>
    <m/>
    <m/>
    <m/>
    <m/>
    <m/>
    <m/>
    <m/>
    <s v="No"/>
    <n v="694"/>
    <m/>
    <m/>
    <x v="1"/>
    <d v="2018-03-05T17:49:15"/>
    <s v="Everyone #Business Needs A #Blog:  Here's How to Start a #Blog [Free 6-Part Video Course] https://t.co/FpEHJZNiUo  #socialselling #blogging #marketing"/>
    <s v="https://goo.gl/ivGiyX"/>
    <s v="goo.gl"/>
    <x v="227"/>
    <m/>
    <s v="http://pbs.twimg.com/profile_images/592090818451677184/SUytlm5h_normal.jpg"/>
    <x v="485"/>
    <s v="https://twitter.com/#!/chucka0099/status/970717895398449152"/>
    <m/>
    <m/>
    <s v="970717895398449152"/>
    <m/>
    <b v="0"/>
    <n v="2"/>
    <s v=""/>
    <b v="0"/>
    <s v="en"/>
    <m/>
    <s v=""/>
    <b v="0"/>
    <n v="3"/>
    <s v=""/>
    <s v="Twitter Web Client"/>
    <b v="0"/>
    <s v="970717895398449152"/>
    <s v="Retweet"/>
    <n v="0"/>
    <n v="0"/>
    <m/>
    <m/>
    <m/>
    <m/>
    <m/>
    <m/>
    <m/>
    <m/>
    <n v="2"/>
    <s v="47"/>
    <s v="47"/>
    <n v="1"/>
    <n v="5.2631578947368425"/>
    <n v="0"/>
    <n v="0"/>
    <n v="0"/>
    <n v="0"/>
    <n v="18"/>
    <n v="94.736842105263165"/>
    <n v="19"/>
  </r>
  <r>
    <s v="chucka0099"/>
    <s v="chucka0099"/>
    <m/>
    <m/>
    <m/>
    <m/>
    <m/>
    <m/>
    <m/>
    <m/>
    <s v="No"/>
    <n v="695"/>
    <m/>
    <m/>
    <x v="1"/>
    <d v="2018-03-14T14:12:23"/>
    <s v="Content Marketing 2018: Why #Video #Books Are The New #eBooks https://t.co/zu3islhTsM  #content #marketing #socialselling #blogging #vlogging"/>
    <s v="https://www.vidyard.com/blog/video-book-replaces-ebook/"/>
    <s v="vidyard.com"/>
    <x v="228"/>
    <m/>
    <s v="http://pbs.twimg.com/profile_images/592090818451677184/SUytlm5h_normal.jpg"/>
    <x v="486"/>
    <s v="https://twitter.com/#!/chucka0099/status/973924808130953217"/>
    <m/>
    <m/>
    <s v="973924808130953217"/>
    <m/>
    <b v="0"/>
    <n v="0"/>
    <s v=""/>
    <b v="0"/>
    <s v="en"/>
    <m/>
    <s v=""/>
    <b v="0"/>
    <n v="2"/>
    <s v=""/>
    <s v="Twitter Web Client"/>
    <b v="0"/>
    <s v="973924808130953217"/>
    <s v="Retweet"/>
    <n v="0"/>
    <n v="0"/>
    <m/>
    <m/>
    <m/>
    <m/>
    <m/>
    <m/>
    <m/>
    <m/>
    <n v="2"/>
    <s v="47"/>
    <s v="47"/>
    <n v="0"/>
    <n v="0"/>
    <n v="0"/>
    <n v="0"/>
    <n v="0"/>
    <n v="0"/>
    <n v="15"/>
    <n v="100"/>
    <n v="15"/>
  </r>
  <r>
    <s v="bylilyv"/>
    <s v="chucka0099"/>
    <m/>
    <m/>
    <m/>
    <m/>
    <m/>
    <m/>
    <m/>
    <m/>
    <s v="No"/>
    <n v="696"/>
    <m/>
    <m/>
    <x v="0"/>
    <d v="2018-03-15T15:14:59"/>
    <s v="RT @chucka0099: Content Marketing 2018: Why #Video #Books Are The New #eBooks https://t.co/zu3islhTsM  #content #marketing #socialselling #…"/>
    <s v="https://www.vidyard.com/blog/video-book-replaces-ebook/"/>
    <s v="vidyard.com"/>
    <x v="229"/>
    <m/>
    <s v="http://pbs.twimg.com/profile_images/945350300788981760/S12KZcJZ_normal.jpg"/>
    <x v="487"/>
    <s v="https://twitter.com/#!/bylilyv/status/974302948623777792"/>
    <m/>
    <m/>
    <s v="974302948623777792"/>
    <m/>
    <b v="0"/>
    <n v="0"/>
    <s v=""/>
    <b v="0"/>
    <s v="en"/>
    <m/>
    <s v=""/>
    <b v="0"/>
    <n v="2"/>
    <s v="973924808130953217"/>
    <s v="Twitter for Android"/>
    <b v="0"/>
    <s v="973924808130953217"/>
    <s v="Tweet"/>
    <n v="0"/>
    <n v="0"/>
    <m/>
    <m/>
    <m/>
    <m/>
    <m/>
    <m/>
    <m/>
    <m/>
    <n v="1"/>
    <s v="47"/>
    <s v="47"/>
    <n v="0"/>
    <n v="0"/>
    <n v="0"/>
    <n v="0"/>
    <n v="0"/>
    <n v="0"/>
    <n v="15"/>
    <n v="100"/>
    <n v="15"/>
  </r>
  <r>
    <s v="blogtips1"/>
    <s v="blogtips1"/>
    <m/>
    <m/>
    <m/>
    <m/>
    <m/>
    <m/>
    <m/>
    <m/>
    <s v="No"/>
    <n v="697"/>
    <m/>
    <m/>
    <x v="1"/>
    <d v="2018-03-15T15:21:00"/>
    <s v="4 Things You Need to Know About Selling With Fear https://t.co/4AfDEAsQDk #Selling #SocialSelling @BlogTips1"/>
    <s v="https://www.strong-content.com/4-things-need-know-selling-fear/"/>
    <s v="strong-content.com"/>
    <x v="230"/>
    <m/>
    <s v="http://pbs.twimg.com/profile_images/908764648450732034/82uVQp5S_normal.jpg"/>
    <x v="488"/>
    <s v="https://twitter.com/#!/blogtips1/status/974304465217081344"/>
    <m/>
    <m/>
    <s v="974304465217081344"/>
    <m/>
    <b v="0"/>
    <n v="0"/>
    <s v=""/>
    <b v="0"/>
    <s v="en"/>
    <m/>
    <s v=""/>
    <b v="0"/>
    <n v="0"/>
    <s v=""/>
    <s v="Buffer"/>
    <b v="0"/>
    <s v="974304465217081344"/>
    <s v="Tweet"/>
    <n v="0"/>
    <n v="0"/>
    <m/>
    <m/>
    <m/>
    <m/>
    <m/>
    <m/>
    <m/>
    <m/>
    <n v="1"/>
    <s v="1"/>
    <s v="1"/>
    <n v="0"/>
    <n v="0"/>
    <n v="1"/>
    <n v="7.6923076923076925"/>
    <n v="0"/>
    <n v="0"/>
    <n v="12"/>
    <n v="92.307692307692307"/>
    <n v="13"/>
  </r>
  <r>
    <s v="this_is_beacon"/>
    <s v="this_is_beacon"/>
    <m/>
    <m/>
    <m/>
    <m/>
    <m/>
    <m/>
    <m/>
    <m/>
    <s v="No"/>
    <n v="698"/>
    <m/>
    <m/>
    <x v="1"/>
    <d v="2018-03-15T11:54:02"/>
    <s v="How do you use Twitter for business? 💼_x000a_#TwitterMarketing #SocialSelling #Marketing"/>
    <m/>
    <m/>
    <x v="231"/>
    <m/>
    <s v="http://pbs.twimg.com/profile_images/970976184375959552/1fbWHmj4_normal.jpg"/>
    <x v="489"/>
    <s v="https://twitter.com/#!/this_is_beacon/status/974252380849082371"/>
    <m/>
    <m/>
    <s v="974252380849082371"/>
    <m/>
    <b v="0"/>
    <n v="2"/>
    <s v=""/>
    <b v="0"/>
    <s v="en"/>
    <m/>
    <s v=""/>
    <b v="0"/>
    <n v="2"/>
    <s v=""/>
    <s v="Twitter for iPad"/>
    <b v="0"/>
    <s v="974252380849082371"/>
    <s v="Retweet"/>
    <n v="0"/>
    <n v="0"/>
    <m/>
    <m/>
    <m/>
    <m/>
    <m/>
    <m/>
    <m/>
    <m/>
    <n v="1"/>
    <s v="80"/>
    <s v="80"/>
    <n v="0"/>
    <n v="0"/>
    <n v="0"/>
    <n v="0"/>
    <n v="0"/>
    <n v="0"/>
    <n v="10"/>
    <n v="100"/>
    <n v="10"/>
  </r>
  <r>
    <s v="beacondroid"/>
    <s v="this_is_beacon"/>
    <m/>
    <m/>
    <m/>
    <m/>
    <m/>
    <m/>
    <m/>
    <m/>
    <s v="No"/>
    <n v="699"/>
    <m/>
    <m/>
    <x v="0"/>
    <d v="2018-03-15T15:24:43"/>
    <s v="RT @this_is_beacon: How do you use Twitter for business? 💼_x000a_#TwitterMarketing #SocialSelling #Marketing"/>
    <m/>
    <m/>
    <x v="231"/>
    <m/>
    <s v="http://pbs.twimg.com/profile_images/954346765016293376/2EmjODy-_normal.jpg"/>
    <x v="490"/>
    <s v="https://twitter.com/#!/beacondroid/status/974305398852288512"/>
    <m/>
    <m/>
    <s v="974305398852288512"/>
    <m/>
    <b v="0"/>
    <n v="0"/>
    <s v=""/>
    <b v="0"/>
    <s v="en"/>
    <m/>
    <s v=""/>
    <b v="0"/>
    <n v="2"/>
    <s v="974252380849082371"/>
    <s v="Twitter for iPhone"/>
    <b v="0"/>
    <s v="974252380849082371"/>
    <s v="Tweet"/>
    <n v="0"/>
    <n v="0"/>
    <m/>
    <m/>
    <m/>
    <m/>
    <m/>
    <m/>
    <m/>
    <m/>
    <n v="1"/>
    <s v="80"/>
    <s v="80"/>
    <n v="0"/>
    <n v="0"/>
    <n v="0"/>
    <n v="0"/>
    <n v="0"/>
    <n v="0"/>
    <n v="12"/>
    <n v="100"/>
    <n v="12"/>
  </r>
  <r>
    <s v="dayalsgariya"/>
    <s v="timothy_hughes"/>
    <m/>
    <m/>
    <m/>
    <m/>
    <m/>
    <m/>
    <m/>
    <m/>
    <s v="No"/>
    <n v="700"/>
    <m/>
    <m/>
    <x v="0"/>
    <d v="2018-03-15T15:24:57"/>
    <s v="RT @Timothy_Hughes: Are you a thought leader? This chart tells you what matters https://t.co/BAADgGu7FF #thoughtleadership #socialselling #…"/>
    <s v="http://www.social-experts.net/headline-innovation-insight-influence-got-takes-thought-leader/"/>
    <s v="social-experts.net"/>
    <x v="232"/>
    <m/>
    <s v="http://pbs.twimg.com/profile_images/920972093285474304/l0x6T3fB_normal.jpg"/>
    <x v="491"/>
    <s v="https://twitter.com/#!/dayalsgariya/status/974305459481071616"/>
    <m/>
    <m/>
    <s v="974305459481071616"/>
    <m/>
    <b v="0"/>
    <n v="0"/>
    <s v=""/>
    <b v="0"/>
    <s v="en"/>
    <m/>
    <s v=""/>
    <b v="0"/>
    <n v="2"/>
    <s v="974303481652809729"/>
    <s v="Twitter for Android"/>
    <b v="0"/>
    <s v="974303481652809729"/>
    <s v="Tweet"/>
    <n v="0"/>
    <n v="0"/>
    <m/>
    <m/>
    <m/>
    <m/>
    <m/>
    <m/>
    <m/>
    <m/>
    <n v="1"/>
    <s v="2"/>
    <s v="2"/>
    <n v="0"/>
    <n v="0"/>
    <n v="0"/>
    <n v="0"/>
    <n v="0"/>
    <n v="0"/>
    <n v="15"/>
    <n v="100"/>
    <n v="15"/>
  </r>
  <r>
    <s v="lilachbullock"/>
    <s v="lilachbullock"/>
    <m/>
    <m/>
    <m/>
    <m/>
    <m/>
    <m/>
    <m/>
    <m/>
    <s v="No"/>
    <n v="701"/>
    <m/>
    <m/>
    <x v="1"/>
    <d v="2018-03-09T15:48:05"/>
    <s v="4 Best #socialselling tools to skyrocket your social media #leadgeneration https://t.co/CC18IM7gA1 https://t.co/K9JykOmuhP"/>
    <s v="https://www.lilachbullock.com/social-selling-tools/"/>
    <s v="lilachbullock.com"/>
    <x v="77"/>
    <s v="https://pbs.twimg.com/media/DX25ZhtWsAAIQHZ.jpg"/>
    <s v="https://pbs.twimg.com/media/DX25ZhtWsAAIQHZ.jpg"/>
    <x v="492"/>
    <s v="https://twitter.com/#!/lilachbullock/status/972136952618278913"/>
    <m/>
    <m/>
    <s v="972136952618278913"/>
    <m/>
    <b v="0"/>
    <n v="0"/>
    <s v=""/>
    <b v="0"/>
    <s v="en"/>
    <m/>
    <s v=""/>
    <b v="0"/>
    <n v="0"/>
    <s v=""/>
    <s v="AgoraPulse Manager"/>
    <b v="0"/>
    <s v="972136952618278913"/>
    <s v="Tweet"/>
    <n v="0"/>
    <n v="0"/>
    <m/>
    <m/>
    <m/>
    <m/>
    <m/>
    <m/>
    <m/>
    <m/>
    <n v="1"/>
    <s v="23"/>
    <s v="23"/>
    <n v="1"/>
    <n v="10"/>
    <n v="0"/>
    <n v="0"/>
    <n v="0"/>
    <n v="0"/>
    <n v="9"/>
    <n v="90"/>
    <n v="10"/>
  </r>
  <r>
    <s v="rankbasics"/>
    <s v="lilachbullock"/>
    <m/>
    <m/>
    <m/>
    <m/>
    <m/>
    <m/>
    <m/>
    <m/>
    <s v="No"/>
    <n v="702"/>
    <m/>
    <m/>
    <x v="0"/>
    <d v="2018-03-15T15:25:00"/>
    <s v="4 #SocialSelling tools to skyrocket your social media #leadgeneration https://t.co/UEiqRZqBr2 via @lilachbullock"/>
    <s v="https://www.lilachbullock.com/social-selling-tools/?ref=quuu&amp;utm_source=quuu"/>
    <s v="lilachbullock.com"/>
    <x v="77"/>
    <m/>
    <s v="http://pbs.twimg.com/profile_images/920666564608880641/cf_BcOCu_normal.jpg"/>
    <x v="493"/>
    <s v="https://twitter.com/#!/rankbasics/status/974305470008774656"/>
    <m/>
    <m/>
    <s v="974305470008774656"/>
    <m/>
    <b v="0"/>
    <n v="0"/>
    <s v=""/>
    <b v="0"/>
    <s v="en"/>
    <m/>
    <s v=""/>
    <b v="0"/>
    <n v="0"/>
    <s v=""/>
    <s v="Buffer"/>
    <b v="0"/>
    <s v="974305470008774656"/>
    <s v="Tweet"/>
    <n v="0"/>
    <n v="0"/>
    <m/>
    <m/>
    <m/>
    <m/>
    <m/>
    <m/>
    <m/>
    <m/>
    <n v="1"/>
    <s v="23"/>
    <s v="23"/>
    <n v="0"/>
    <n v="0"/>
    <n v="0"/>
    <n v="0"/>
    <n v="0"/>
    <n v="0"/>
    <n v="11"/>
    <n v="100"/>
    <n v="11"/>
  </r>
  <r>
    <s v="rankbasics"/>
    <s v="rankbasics"/>
    <m/>
    <m/>
    <m/>
    <m/>
    <m/>
    <m/>
    <m/>
    <m/>
    <s v="No"/>
    <n v="703"/>
    <m/>
    <m/>
    <x v="1"/>
    <d v="2018-03-07T16:25:08"/>
    <s v="LinkedIn Lead Generation Help - How to tell if you need it + where to find it  https://t.co/t4Wbquq9KS #linkedin #leadgeneration #socialselling https://t.co/jLtaCwaoWm"/>
    <s v="https://buff.ly/2t7U8fQ"/>
    <s v="buff.ly"/>
    <x v="21"/>
    <s v="https://pbs.twimg.com/media/DXsutNVWsAEZRmS.jpg"/>
    <s v="https://pbs.twimg.com/media/DXsutNVWsAEZRmS.jpg"/>
    <x v="494"/>
    <s v="https://twitter.com/#!/rankbasics/status/971421501776977920"/>
    <m/>
    <m/>
    <s v="971421501776977920"/>
    <m/>
    <b v="0"/>
    <n v="1"/>
    <s v=""/>
    <b v="0"/>
    <s v="en"/>
    <m/>
    <s v=""/>
    <b v="0"/>
    <n v="0"/>
    <s v=""/>
    <s v="Buffer"/>
    <b v="0"/>
    <s v="971421501776977920"/>
    <s v="Tweet"/>
    <n v="0"/>
    <n v="0"/>
    <m/>
    <m/>
    <m/>
    <m/>
    <m/>
    <m/>
    <m/>
    <m/>
    <n v="1"/>
    <s v="23"/>
    <s v="23"/>
    <n v="1"/>
    <n v="5.5555555555555554"/>
    <n v="0"/>
    <n v="0"/>
    <n v="0"/>
    <n v="0"/>
    <n v="17"/>
    <n v="94.444444444444443"/>
    <n v="18"/>
  </r>
  <r>
    <s v="digitaloutdoors"/>
    <s v="digitaloutdoors"/>
    <m/>
    <m/>
    <m/>
    <m/>
    <m/>
    <m/>
    <m/>
    <m/>
    <s v="No"/>
    <n v="704"/>
    <m/>
    <m/>
    <x v="1"/>
    <d v="2018-03-15T15:25:41"/>
    <s v="LinkedIn has emerged as a viable marketing channel for your B2C outdoor brand. Check out Pt. 3 of the series. #thedigitaloutdoorsman #outdoorindustry #outdoorindustryecommerce#SocialSelling #linkedInB2C #ContentMarketing https://t.co/rJvClRZB8u"/>
    <s v="https://www.linkedin.com/slink?code=eXNP_HY"/>
    <s v="linkedin.com"/>
    <x v="233"/>
    <m/>
    <s v="http://pbs.twimg.com/profile_images/809825754145927169/cUAaHt9F_normal.jpg"/>
    <x v="495"/>
    <s v="https://twitter.com/#!/digitaloutdoors/status/974305642323132417"/>
    <m/>
    <m/>
    <s v="974305642323132417"/>
    <m/>
    <b v="0"/>
    <n v="0"/>
    <s v=""/>
    <b v="0"/>
    <s v="en"/>
    <m/>
    <s v=""/>
    <b v="0"/>
    <n v="0"/>
    <s v=""/>
    <s v="LinkedIn"/>
    <b v="0"/>
    <s v="974305642323132417"/>
    <s v="Tweet"/>
    <n v="0"/>
    <n v="0"/>
    <m/>
    <m/>
    <m/>
    <m/>
    <m/>
    <m/>
    <m/>
    <m/>
    <n v="1"/>
    <s v="1"/>
    <s v="1"/>
    <n v="0"/>
    <n v="0"/>
    <n v="0"/>
    <n v="0"/>
    <n v="0"/>
    <n v="0"/>
    <n v="26"/>
    <n v="100"/>
    <n v="26"/>
  </r>
  <r>
    <s v="agence636"/>
    <s v="webmarketingcom"/>
    <m/>
    <m/>
    <m/>
    <m/>
    <m/>
    <m/>
    <m/>
    <m/>
    <s v="No"/>
    <n v="705"/>
    <m/>
    <m/>
    <x v="0"/>
    <d v="2018-03-14T10:16:32"/>
    <s v="🤔 Comment déterminer ses objectifs Social Media ?_x000a__x000a_ ➡https://t.co/z1Ov95p6NG_x000a__x000a_@WebmarketingCOM _x000a_#socialmedia #socialselling #sociallistening https://t.co/rdawXidZK4"/>
    <s v="https://www.webmarketing-com.com/2016/03/03/45889-determiner-objectifs-social-media"/>
    <s v="webmarketing-com.com"/>
    <x v="234"/>
    <s v="https://pbs.twimg.com/media/DYPdbT_XcAAodHr.jpg"/>
    <s v="https://pbs.twimg.com/media/DYPdbT_XcAAodHr.jpg"/>
    <x v="496"/>
    <s v="https://twitter.com/#!/agence636/status/973865456028221440"/>
    <m/>
    <m/>
    <s v="973865456028221440"/>
    <m/>
    <b v="0"/>
    <n v="6"/>
    <s v=""/>
    <b v="0"/>
    <s v="fr"/>
    <m/>
    <s v=""/>
    <b v="0"/>
    <n v="3"/>
    <s v=""/>
    <s v="Twitter for Android"/>
    <b v="0"/>
    <s v="973865456028221440"/>
    <s v="Retweet"/>
    <n v="0"/>
    <n v="0"/>
    <s v="1.3504251,43.5328401 _x000a_1.5153761,43.5328401 _x000a_1.5153761,43.6686742 _x000a_1.3504251,43.6686742"/>
    <s v="France"/>
    <s v="FR"/>
    <s v="Toulouse, France"/>
    <s v="3980fd5d8a818646"/>
    <s v="Toulouse"/>
    <s v="city"/>
    <s v="https://api.twitter.com/1.1/geo/id/3980fd5d8a818646.json"/>
    <n v="1"/>
    <s v="46"/>
    <s v="46"/>
    <n v="0"/>
    <n v="0"/>
    <n v="0"/>
    <n v="0"/>
    <n v="0"/>
    <n v="0"/>
    <n v="14"/>
    <n v="100"/>
    <n v="14"/>
  </r>
  <r>
    <s v="nnefilip"/>
    <s v="webmarketingcom"/>
    <m/>
    <m/>
    <m/>
    <m/>
    <m/>
    <m/>
    <m/>
    <m/>
    <s v="No"/>
    <n v="706"/>
    <m/>
    <m/>
    <x v="0"/>
    <d v="2018-03-15T15:28:36"/>
    <s v="RT @agence636: 🤔 Comment déterminer ses objectifs Social Media ?_x000a__x000a_ ➡https://t.co/z1Ov95p6NG_x000a__x000a_@WebmarketingCOM _x000a_#socialmedia #socialselling…"/>
    <s v="https://www.webmarketing-com.com/2016/03/03/45889-determiner-objectifs-social-media"/>
    <s v="webmarketing-com.com"/>
    <x v="56"/>
    <m/>
    <s v="http://pbs.twimg.com/profile_images/683736996632768517/YjlMyftQ_normal.jpg"/>
    <x v="497"/>
    <s v="https://twitter.com/#!/nnefilip/status/974306376494219264"/>
    <m/>
    <m/>
    <s v="974306376494219264"/>
    <m/>
    <b v="0"/>
    <n v="0"/>
    <s v=""/>
    <b v="0"/>
    <s v="fr"/>
    <m/>
    <s v=""/>
    <b v="0"/>
    <n v="3"/>
    <s v="973865456028221440"/>
    <s v="Twitter for Android"/>
    <b v="0"/>
    <s v="973865456028221440"/>
    <s v="Tweet"/>
    <n v="0"/>
    <n v="0"/>
    <m/>
    <m/>
    <m/>
    <m/>
    <m/>
    <m/>
    <m/>
    <m/>
    <n v="1"/>
    <s v="46"/>
    <s v="46"/>
    <m/>
    <m/>
    <m/>
    <m/>
    <m/>
    <m/>
    <m/>
    <m/>
    <m/>
  </r>
  <r>
    <s v="davidmcalduch"/>
    <s v="aena"/>
    <m/>
    <m/>
    <m/>
    <m/>
    <m/>
    <m/>
    <m/>
    <m/>
    <s v="No"/>
    <n v="708"/>
    <m/>
    <m/>
    <x v="0"/>
    <d v="2018-03-15T15:29:03"/>
    <s v="De camino a Palma #socialselling (@ Aeropuerto de Barcelona-El Prat - @aena in El Prat de Llobregat, Catalunya) https://t.co/4VC5sY6wMz"/>
    <s v="https://www.swarmapp.com/c/fgOmbx190zE"/>
    <s v="swarmapp.com"/>
    <x v="0"/>
    <m/>
    <s v="http://pbs.twimg.com/profile_images/691255300880502788/XQPyie8Y_normal.jpg"/>
    <x v="498"/>
    <s v="https://twitter.com/#!/davidmcalduch/status/974306489870573568"/>
    <n v="41.295606990000003"/>
    <n v="2.0752143900000002"/>
    <s v="974306489870573568"/>
    <m/>
    <b v="0"/>
    <n v="0"/>
    <s v=""/>
    <b v="0"/>
    <s v="ca"/>
    <m/>
    <s v=""/>
    <b v="0"/>
    <n v="0"/>
    <s v=""/>
    <s v="Foursquare"/>
    <b v="0"/>
    <s v="974306489870573568"/>
    <s v="Tweet"/>
    <n v="0"/>
    <n v="0"/>
    <s v="2.0574361,41.2765605 _x000a_2.146839,41.2765605 _x000a_2.146839,41.3484986 _x000a_2.0574361,41.3484986"/>
    <s v="Spain"/>
    <s v="ES"/>
    <s v="el Prat de Llobregat, Espanya"/>
    <s v="37ded68f419372ee"/>
    <s v="el Prat de Llobregat"/>
    <s v="city"/>
    <s v="https://api.twitter.com/1.1/geo/id/37ded68f419372ee.json"/>
    <n v="1"/>
    <s v="79"/>
    <s v="79"/>
    <n v="0"/>
    <n v="0"/>
    <n v="0"/>
    <n v="0"/>
    <n v="0"/>
    <n v="0"/>
    <n v="17"/>
    <n v="100"/>
    <n v="17"/>
  </r>
  <r>
    <s v="virginiekunts"/>
    <s v="virginiekunts"/>
    <m/>
    <m/>
    <m/>
    <m/>
    <m/>
    <m/>
    <m/>
    <m/>
    <s v="No"/>
    <n v="709"/>
    <m/>
    <m/>
    <x v="1"/>
    <d v="2018-03-15T15:31:52"/>
    <s v="&quot;Social selling : comment se démarquer de la concurrence ? - Marketing &amp;amp; Innovation&quot; https://t.co/lJTVQhTNBA #Linkedin #SocialSelling"/>
    <s v="http://visionarymarketing.fr/blog/2018/03/social-selling-demarquer-concurrence/"/>
    <s v="visionarymarketing.fr"/>
    <x v="26"/>
    <m/>
    <s v="http://pbs.twimg.com/profile_images/925074530015596545/DAndZ9S8_normal.jpg"/>
    <x v="499"/>
    <s v="https://twitter.com/#!/virginiekunts/status/974307197906771968"/>
    <m/>
    <m/>
    <s v="974307197906771968"/>
    <m/>
    <b v="0"/>
    <n v="0"/>
    <s v=""/>
    <b v="0"/>
    <s v="fr"/>
    <m/>
    <s v=""/>
    <b v="0"/>
    <n v="0"/>
    <s v=""/>
    <s v="Twitter for Android"/>
    <b v="0"/>
    <s v="974307197906771968"/>
    <s v="Tweet"/>
    <n v="0"/>
    <n v="0"/>
    <m/>
    <m/>
    <m/>
    <m/>
    <m/>
    <m/>
    <m/>
    <m/>
    <n v="1"/>
    <s v="1"/>
    <s v="1"/>
    <n v="1"/>
    <n v="7.6923076923076925"/>
    <n v="0"/>
    <n v="0"/>
    <n v="0"/>
    <n v="0"/>
    <n v="12"/>
    <n v="92.307692307692307"/>
    <n v="13"/>
  </r>
  <r>
    <s v="estreetnet"/>
    <s v="estreetnet"/>
    <m/>
    <m/>
    <m/>
    <m/>
    <m/>
    <m/>
    <m/>
    <m/>
    <s v="No"/>
    <n v="710"/>
    <m/>
    <m/>
    <x v="1"/>
    <d v="2018-03-15T15:32:42"/>
    <s v="Benvenuto sulla pagina Instagram di @estreetnet  #socialmediamarketing #socialselling… https://t.co/mLERvlbeoG"/>
    <s v="https://www.instagram.com/p/BgWVd8fAKjz/"/>
    <s v="instagram.com"/>
    <x v="35"/>
    <m/>
    <s v="http://pbs.twimg.com/profile_images/746607582006120448/iSHfn0UE_normal.jpg"/>
    <x v="500"/>
    <s v="https://twitter.com/#!/estreetnet/status/974307407043223553"/>
    <n v="45.466700000000003"/>
    <n v="9.1999999999999993"/>
    <s v="974307407043223553"/>
    <m/>
    <b v="0"/>
    <n v="0"/>
    <s v=""/>
    <b v="0"/>
    <s v="it"/>
    <m/>
    <s v=""/>
    <b v="0"/>
    <n v="0"/>
    <s v=""/>
    <s v="Instagram"/>
    <b v="0"/>
    <s v="974307407043223553"/>
    <s v="Tweet"/>
    <n v="0"/>
    <n v="0"/>
    <s v="9.040628,45.3867262 _x000a_9.2780451,45.3867262 _x000a_9.2780451,45.5359644 _x000a_9.040628,45.5359644"/>
    <s v="Italy"/>
    <s v="IT"/>
    <s v="Milan, Lombardy"/>
    <s v="1ea588c12abd39d7"/>
    <s v="Milan"/>
    <s v="city"/>
    <s v="https://api.twitter.com/1.1/geo/id/1ea588c12abd39d7.json"/>
    <n v="1"/>
    <s v="1"/>
    <s v="1"/>
    <n v="0"/>
    <n v="0"/>
    <n v="0"/>
    <n v="0"/>
    <n v="0"/>
    <n v="0"/>
    <n v="8"/>
    <n v="100"/>
    <n v="8"/>
  </r>
  <r>
    <s v="angie9z"/>
    <s v="angie9z"/>
    <m/>
    <m/>
    <m/>
    <m/>
    <m/>
    <m/>
    <m/>
    <m/>
    <s v="No"/>
    <n v="711"/>
    <m/>
    <m/>
    <x v="1"/>
    <d v="2018-03-10T15:10:02"/>
    <s v="5 Proven Growth Marketing Tips To Double Your Sales https://t.co/1MrKKYhZib_x000a_#DigitalMarketing #SocialSelling https://t.co/54TEIP18eG"/>
    <s v="https://buff.ly/2Ge8luD"/>
    <s v="buff.ly"/>
    <x v="235"/>
    <s v="https://pbs.twimg.com/media/DX76SVOXUAAtztB.jpg"/>
    <s v="https://pbs.twimg.com/media/DX76SVOXUAAtztB.jpg"/>
    <x v="501"/>
    <s v="https://twitter.com/#!/angie9z/status/972489764762013696"/>
    <m/>
    <m/>
    <s v="972489764762013696"/>
    <m/>
    <b v="0"/>
    <n v="0"/>
    <s v=""/>
    <b v="0"/>
    <s v="en"/>
    <m/>
    <s v=""/>
    <b v="0"/>
    <n v="0"/>
    <s v=""/>
    <s v="Buffer"/>
    <b v="0"/>
    <s v="972489764762013696"/>
    <s v="Tweet"/>
    <n v="0"/>
    <n v="0"/>
    <m/>
    <m/>
    <m/>
    <m/>
    <m/>
    <m/>
    <m/>
    <m/>
    <n v="2"/>
    <s v="2"/>
    <s v="2"/>
    <n v="1"/>
    <n v="9.0909090909090917"/>
    <n v="0"/>
    <n v="0"/>
    <n v="0"/>
    <n v="0"/>
    <n v="10"/>
    <n v="90.909090909090907"/>
    <n v="11"/>
  </r>
  <r>
    <s v="angie9z"/>
    <s v="angie9z"/>
    <m/>
    <m/>
    <m/>
    <m/>
    <m/>
    <m/>
    <m/>
    <m/>
    <s v="No"/>
    <n v="712"/>
    <m/>
    <m/>
    <x v="1"/>
    <d v="2018-03-15T15:30:06"/>
    <s v="The Secret Sauce to Effective Social Selling https://t.co/Hz859BHLfv #SocialSelling #socialmediamarketing https://t.co/nnFByOs6MQ"/>
    <s v="https://rebekahradice.com/secret-sauce-to-effective-social-selling/"/>
    <s v="rebekahradice.com"/>
    <x v="236"/>
    <s v="https://pbs.twimg.com/media/DYVu1B7X0AQZiys.jpg"/>
    <s v="https://pbs.twimg.com/media/DYVu1B7X0AQZiys.jpg"/>
    <x v="502"/>
    <s v="https://twitter.com/#!/angie9z/status/974306754526941186"/>
    <m/>
    <m/>
    <s v="974306754526941186"/>
    <m/>
    <b v="0"/>
    <n v="1"/>
    <s v=""/>
    <b v="0"/>
    <s v="en"/>
    <m/>
    <s v=""/>
    <b v="0"/>
    <n v="1"/>
    <s v=""/>
    <s v="Buffer"/>
    <b v="0"/>
    <s v="974306754526941186"/>
    <s v="Tweet"/>
    <n v="0"/>
    <n v="0"/>
    <m/>
    <m/>
    <m/>
    <m/>
    <m/>
    <m/>
    <m/>
    <m/>
    <n v="2"/>
    <s v="2"/>
    <s v="2"/>
    <n v="1"/>
    <n v="11.111111111111111"/>
    <n v="0"/>
    <n v="0"/>
    <n v="0"/>
    <n v="0"/>
    <n v="8"/>
    <n v="88.888888888888886"/>
    <n v="9"/>
  </r>
  <r>
    <s v="myphillymedia"/>
    <s v="angie9z"/>
    <m/>
    <m/>
    <m/>
    <m/>
    <m/>
    <m/>
    <m/>
    <m/>
    <s v="No"/>
    <n v="713"/>
    <m/>
    <m/>
    <x v="0"/>
    <d v="2018-03-15T15:34:05"/>
    <s v="RT @Angie9z: The Secret Sauce to Effective Social Selling https://t.co/Hz859BHLfv #SocialSelling #socialmediamarketing https://t.co/nnFByOs…"/>
    <s v="https://rebekahradice.com/secret-sauce-to-effective-social-selling/"/>
    <s v="rebekahradice.com"/>
    <x v="236"/>
    <m/>
    <s v="http://pbs.twimg.com/profile_images/965924476524335104/zF3lmeKG_normal.jpg"/>
    <x v="503"/>
    <s v="https://twitter.com/#!/myphillymedia/status/974307755661111296"/>
    <m/>
    <m/>
    <s v="974307755661111296"/>
    <m/>
    <b v="0"/>
    <n v="0"/>
    <s v=""/>
    <b v="0"/>
    <s v="en"/>
    <m/>
    <s v=""/>
    <b v="0"/>
    <n v="1"/>
    <s v="974306754526941186"/>
    <s v="Twitter Web Client"/>
    <b v="0"/>
    <s v="974306754526941186"/>
    <s v="Tweet"/>
    <n v="0"/>
    <n v="0"/>
    <m/>
    <m/>
    <m/>
    <m/>
    <m/>
    <m/>
    <m/>
    <m/>
    <n v="1"/>
    <s v="2"/>
    <s v="2"/>
    <n v="1"/>
    <n v="9.0909090909090917"/>
    <n v="0"/>
    <n v="0"/>
    <n v="0"/>
    <n v="0"/>
    <n v="10"/>
    <n v="90.909090909090907"/>
    <n v="11"/>
  </r>
  <r>
    <s v="myphillymedia"/>
    <s v="timothy_hughes"/>
    <m/>
    <m/>
    <m/>
    <m/>
    <m/>
    <m/>
    <m/>
    <m/>
    <s v="No"/>
    <n v="714"/>
    <m/>
    <m/>
    <x v="0"/>
    <d v="2018-03-15T14:32:38"/>
    <s v="RT @agsocialmedia: How to manage Your Territory With “I say this and thought of you” ISTATOY https://t.co/d59HFcKDJ0 by @Timothy_Hughes via…"/>
    <s v="http://www.social-experts.net/dog-whistle-content/"/>
    <s v="social-experts.net"/>
    <x v="34"/>
    <m/>
    <s v="http://pbs.twimg.com/profile_images/965924476524335104/zF3lmeKG_normal.jpg"/>
    <x v="504"/>
    <s v="https://twitter.com/#!/myphillymedia/status/974292293359423489"/>
    <m/>
    <m/>
    <s v="974292293359423489"/>
    <m/>
    <b v="0"/>
    <n v="0"/>
    <s v=""/>
    <b v="0"/>
    <s v="en"/>
    <m/>
    <s v=""/>
    <b v="0"/>
    <n v="2"/>
    <s v="974290377728516096"/>
    <s v="Twitter Web Client"/>
    <b v="0"/>
    <s v="974290377728516096"/>
    <s v="Tweet"/>
    <n v="0"/>
    <n v="0"/>
    <m/>
    <m/>
    <m/>
    <m/>
    <m/>
    <m/>
    <m/>
    <m/>
    <n v="1"/>
    <s v="2"/>
    <s v="2"/>
    <m/>
    <m/>
    <m/>
    <m/>
    <m/>
    <m/>
    <m/>
    <m/>
    <m/>
  </r>
  <r>
    <s v="saleswingsapp"/>
    <s v="mysales4life"/>
    <m/>
    <m/>
    <m/>
    <m/>
    <m/>
    <m/>
    <m/>
    <m/>
    <s v="No"/>
    <n v="716"/>
    <m/>
    <m/>
    <x v="0"/>
    <d v="2018-03-15T04:16:04"/>
    <s v="Sales Teams Unlock Productivity and Increase Sales With the Power of Social https://t.co/zzk1rxcyr1 via @mysales4life #socialselling https://t.co/Nbxkzu5WBQ"/>
    <s v="http://www.salesforlife.com/blog/sales-teams-unlock-productivity-and-increase-sales-with-the-power-of-social-media"/>
    <s v="salesforlife.com"/>
    <x v="0"/>
    <s v="https://pbs.twimg.com/media/DYTUjYwVoAEYb0e.jpg"/>
    <s v="https://pbs.twimg.com/media/DYTUjYwVoAEYb0e.jpg"/>
    <x v="505"/>
    <s v="https://twitter.com/#!/saleswingsapp/status/974137125951164416"/>
    <m/>
    <m/>
    <s v="974137125951164416"/>
    <m/>
    <b v="0"/>
    <n v="1"/>
    <s v=""/>
    <b v="0"/>
    <s v="en"/>
    <m/>
    <s v=""/>
    <b v="0"/>
    <n v="1"/>
    <s v=""/>
    <s v="Twibble.io"/>
    <b v="0"/>
    <s v="974137125951164416"/>
    <s v="Retweet"/>
    <n v="0"/>
    <n v="0"/>
    <m/>
    <m/>
    <m/>
    <m/>
    <m/>
    <m/>
    <m/>
    <m/>
    <n v="1"/>
    <s v="45"/>
    <s v="45"/>
    <n v="0"/>
    <n v="0"/>
    <n v="0"/>
    <n v="0"/>
    <n v="0"/>
    <n v="0"/>
    <n v="15"/>
    <n v="100"/>
    <n v="15"/>
  </r>
  <r>
    <s v="jcclicks"/>
    <s v="mysales4life"/>
    <m/>
    <m/>
    <m/>
    <m/>
    <m/>
    <m/>
    <m/>
    <m/>
    <s v="No"/>
    <n v="717"/>
    <m/>
    <m/>
    <x v="0"/>
    <d v="2018-03-15T15:34:14"/>
    <s v="RT @SalesWingsApp: Sales Teams Unlock Productivity and Increase Sales With the Power of Social https://t.co/zzk1rxcyr1 via @mysales4life #s…"/>
    <s v="http://www.salesforlife.com/blog/sales-teams-unlock-productivity-and-increase-sales-with-the-power-of-social-media"/>
    <s v="salesforlife.com"/>
    <x v="34"/>
    <m/>
    <s v="http://pbs.twimg.com/profile_images/840962261233541121/lCjfMtY8_normal.jpg"/>
    <x v="506"/>
    <s v="https://twitter.com/#!/jcclicks/status/974307794156441601"/>
    <m/>
    <m/>
    <s v="974307794156441601"/>
    <m/>
    <b v="0"/>
    <n v="0"/>
    <s v=""/>
    <b v="0"/>
    <s v="en"/>
    <m/>
    <s v=""/>
    <b v="0"/>
    <n v="1"/>
    <s v="974137125951164416"/>
    <s v="Twibble.io"/>
    <b v="0"/>
    <s v="974137125951164416"/>
    <s v="Tweet"/>
    <n v="0"/>
    <n v="0"/>
    <m/>
    <m/>
    <m/>
    <m/>
    <m/>
    <m/>
    <m/>
    <m/>
    <n v="1"/>
    <s v="45"/>
    <s v="45"/>
    <m/>
    <m/>
    <m/>
    <m/>
    <m/>
    <m/>
    <m/>
    <m/>
    <m/>
  </r>
  <r>
    <s v="karwoskicourage"/>
    <s v="karwoskicourage"/>
    <m/>
    <m/>
    <m/>
    <m/>
    <m/>
    <m/>
    <m/>
    <m/>
    <s v="No"/>
    <n v="719"/>
    <m/>
    <m/>
    <x v="1"/>
    <d v="2018-03-15T15:40:03"/>
    <s v="What Is Social Selling?_x000a__x000a_Social Selling is a misnomer because the emphasis is not on selling but on building trust through social media and ultimately the relationships that will lead to sales. https://t.co/JUtr0uyq9k_x000a_#SocialSelling https://t.co/nB5FyiIQQc"/>
    <s v="http://creativepr.com/what-is-social-selling/?utm_campaign=Social%20Media&amp;utm_content=68664640&amp;utm_medium=social&amp;utm_source=twitter"/>
    <s v="creativepr.com"/>
    <x v="0"/>
    <s v="https://pbs.twimg.com/media/DYVxGtbX4AAatqy.jpg"/>
    <s v="https://pbs.twimg.com/media/DYVxGtbX4AAatqy.jpg"/>
    <x v="507"/>
    <s v="https://twitter.com/#!/karwoskicourage/status/974309257561755654"/>
    <m/>
    <m/>
    <s v="974309257561755654"/>
    <m/>
    <b v="0"/>
    <n v="0"/>
    <s v=""/>
    <b v="0"/>
    <s v="en"/>
    <m/>
    <s v=""/>
    <b v="0"/>
    <n v="0"/>
    <s v=""/>
    <s v="HubSpot"/>
    <b v="0"/>
    <s v="974309257561755654"/>
    <s v="Tweet"/>
    <n v="0"/>
    <n v="0"/>
    <m/>
    <m/>
    <m/>
    <m/>
    <m/>
    <m/>
    <m/>
    <m/>
    <n v="1"/>
    <s v="1"/>
    <s v="1"/>
    <n v="2"/>
    <n v="6.0606060606060606"/>
    <n v="0"/>
    <n v="0"/>
    <n v="0"/>
    <n v="0"/>
    <n v="31"/>
    <n v="93.939393939393938"/>
    <n v="33"/>
  </r>
  <r>
    <s v="markbrownmba"/>
    <s v="timothy_hughes"/>
    <m/>
    <m/>
    <m/>
    <m/>
    <m/>
    <m/>
    <m/>
    <m/>
    <s v="No"/>
    <n v="720"/>
    <m/>
    <m/>
    <x v="0"/>
    <d v="2018-03-15T15:40:32"/>
    <s v="RT @Timothy_Hughes: Are you a thought leader? This chart tells you what matters https://t.co/BAADgGu7FF #thoughtleadership #socialselling #…"/>
    <s v="http://www.social-experts.net/headline-innovation-insight-influence-got-takes-thought-leader/"/>
    <s v="social-experts.net"/>
    <x v="232"/>
    <m/>
    <s v="http://pbs.twimg.com/profile_images/753592259417890816/sQsLbw-Y_normal.jpg"/>
    <x v="508"/>
    <s v="https://twitter.com/#!/markbrownmba/status/974309381318828032"/>
    <m/>
    <m/>
    <s v="974309381318828032"/>
    <m/>
    <b v="0"/>
    <n v="0"/>
    <s v=""/>
    <b v="0"/>
    <s v="en"/>
    <m/>
    <s v=""/>
    <b v="0"/>
    <n v="2"/>
    <s v="974303481652809729"/>
    <s v="Hootsuite"/>
    <b v="0"/>
    <s v="974303481652809729"/>
    <s v="Tweet"/>
    <n v="0"/>
    <n v="0"/>
    <m/>
    <m/>
    <m/>
    <m/>
    <m/>
    <m/>
    <m/>
    <m/>
    <n v="1"/>
    <s v="2"/>
    <s v="2"/>
    <n v="0"/>
    <n v="0"/>
    <n v="0"/>
    <n v="0"/>
    <n v="0"/>
    <n v="0"/>
    <n v="15"/>
    <n v="100"/>
    <n v="15"/>
  </r>
  <r>
    <s v="nasirkhan177717"/>
    <s v="denniskoutoudis"/>
    <m/>
    <m/>
    <m/>
    <m/>
    <m/>
    <m/>
    <m/>
    <m/>
    <s v="No"/>
    <n v="721"/>
    <m/>
    <m/>
    <x v="0"/>
    <d v="2018-03-16T14:36:41"/>
    <s v="RT @DennisKoutoudis: The importance of KPIs in Social Media Marketing https://t.co/ikieNpOUFG #socialmedia #socialmediamarketing #LinkedIn…"/>
    <s v="https://www.linkedin.com/pulse/importance-kpis-social-media-marketing-dennis-koutoudis/"/>
    <s v="linkedin.com"/>
    <x v="237"/>
    <m/>
    <s v="http://pbs.twimg.com/profile_images/903605026597339137/buJ8O_5P_normal.jpg"/>
    <x v="509"/>
    <s v="https://twitter.com/#!/nasirkhan177717/status/974655700038283264"/>
    <m/>
    <m/>
    <s v="974655700038283264"/>
    <m/>
    <b v="0"/>
    <n v="0"/>
    <s v=""/>
    <b v="0"/>
    <s v="en"/>
    <m/>
    <s v=""/>
    <b v="0"/>
    <n v="206"/>
    <s v="974545083797155840"/>
    <s v="Twitter Web Client"/>
    <b v="0"/>
    <s v="974545083797155840"/>
    <s v="Tweet"/>
    <n v="0"/>
    <n v="0"/>
    <m/>
    <m/>
    <m/>
    <m/>
    <m/>
    <m/>
    <m/>
    <m/>
    <n v="1"/>
    <s v="7"/>
    <s v="7"/>
    <n v="0"/>
    <n v="0"/>
    <n v="0"/>
    <n v="0"/>
    <n v="0"/>
    <n v="0"/>
    <n v="13"/>
    <n v="100"/>
    <n v="13"/>
  </r>
  <r>
    <s v="joseecu1"/>
    <s v="denniskoutoudis"/>
    <m/>
    <m/>
    <m/>
    <m/>
    <m/>
    <m/>
    <m/>
    <m/>
    <s v="No"/>
    <n v="722"/>
    <m/>
    <m/>
    <x v="0"/>
    <d v="2018-03-16T14:38:49"/>
    <s v="RT @DennisKoutoudis: The importance of KPIs in Social Media Marketing https://t.co/ikieNpOUFG #socialmedia #socialmediamarketing #LinkedIn…"/>
    <s v="https://www.linkedin.com/pulse/importance-kpis-social-media-marketing-dennis-koutoudis/"/>
    <s v="linkedin.com"/>
    <x v="237"/>
    <m/>
    <s v="http://pbs.twimg.com/profile_images/968976063895363585/6py6uzZQ_normal.jpg"/>
    <x v="510"/>
    <s v="https://twitter.com/#!/joseecu1/status/974656236926001154"/>
    <m/>
    <m/>
    <s v="974656236926001154"/>
    <m/>
    <b v="0"/>
    <n v="0"/>
    <s v=""/>
    <b v="0"/>
    <s v="en"/>
    <m/>
    <s v=""/>
    <b v="0"/>
    <n v="206"/>
    <s v="974545083797155840"/>
    <s v="Twitter Web Client"/>
    <b v="0"/>
    <s v="974545083797155840"/>
    <s v="Tweet"/>
    <n v="0"/>
    <n v="0"/>
    <m/>
    <m/>
    <m/>
    <m/>
    <m/>
    <m/>
    <m/>
    <m/>
    <n v="1"/>
    <s v="7"/>
    <s v="7"/>
    <n v="0"/>
    <n v="0"/>
    <n v="0"/>
    <n v="0"/>
    <n v="0"/>
    <n v="0"/>
    <n v="13"/>
    <n v="100"/>
    <n v="13"/>
  </r>
  <r>
    <s v="stopshopsale"/>
    <s v="denniskoutoudis"/>
    <m/>
    <m/>
    <m/>
    <m/>
    <m/>
    <m/>
    <m/>
    <m/>
    <s v="No"/>
    <n v="723"/>
    <m/>
    <m/>
    <x v="0"/>
    <d v="2018-03-16T14:39:45"/>
    <s v="RT @DennisKoutoudis: The importance of KPIs in Social Media Marketing https://t.co/ikieNpOUFG #socialmedia #socialmediamarketing #LinkedIn…"/>
    <s v="https://www.linkedin.com/pulse/importance-kpis-social-media-marketing-dennis-koutoudis/"/>
    <s v="linkedin.com"/>
    <x v="237"/>
    <m/>
    <s v="http://pbs.twimg.com/profile_images/969641454778728448/arzHtGIp_normal.jpg"/>
    <x v="511"/>
    <s v="https://twitter.com/#!/stopshopsale/status/974656468967243776"/>
    <m/>
    <m/>
    <s v="974656468967243776"/>
    <m/>
    <b v="0"/>
    <n v="0"/>
    <s v=""/>
    <b v="0"/>
    <s v="en"/>
    <m/>
    <s v=""/>
    <b v="0"/>
    <n v="206"/>
    <s v="974545083797155840"/>
    <s v="Twitter Web Client"/>
    <b v="0"/>
    <s v="974545083797155840"/>
    <s v="Tweet"/>
    <n v="0"/>
    <n v="0"/>
    <m/>
    <m/>
    <m/>
    <m/>
    <m/>
    <m/>
    <m/>
    <m/>
    <n v="1"/>
    <s v="7"/>
    <s v="7"/>
    <n v="0"/>
    <n v="0"/>
    <n v="0"/>
    <n v="0"/>
    <n v="0"/>
    <n v="0"/>
    <n v="13"/>
    <n v="100"/>
    <n v="13"/>
  </r>
  <r>
    <s v="gazsamuels"/>
    <s v="danielhalenko"/>
    <m/>
    <m/>
    <m/>
    <m/>
    <m/>
    <m/>
    <m/>
    <m/>
    <s v="No"/>
    <n v="724"/>
    <m/>
    <m/>
    <x v="0"/>
    <d v="2018-03-16T14:40:02"/>
    <s v="Social Selling and the Power of the Extra Zero:_x000a_Roger Hamilton's #SocialSelling event boosts North West businesses_x000a__x000a_#CSR #StrategicMarketing #BusinessGrowth_x000a__x000a_@DanielHalenko  https://t.co/OOsUAGJd7J https://t.co/diEBZP0jKR"/>
    <s v="http://businessaspects.co.uk/2018/01/25/social-selling-roger-hamilton/?utm_source=Twitter"/>
    <s v="co.uk"/>
    <x v="238"/>
    <s v="https://pbs.twimg.com/media/DYas9U-UQAA_msy.jpg"/>
    <s v="https://pbs.twimg.com/media/DYas9U-UQAA_msy.jpg"/>
    <x v="512"/>
    <s v="https://twitter.com/#!/gazsamuels/status/974656541134675969"/>
    <m/>
    <m/>
    <s v="974656541134675969"/>
    <m/>
    <b v="0"/>
    <n v="0"/>
    <s v=""/>
    <b v="0"/>
    <s v="en"/>
    <m/>
    <s v=""/>
    <b v="0"/>
    <n v="1"/>
    <s v=""/>
    <s v="eClincher"/>
    <b v="0"/>
    <s v="974656541134675969"/>
    <s v="Tweet"/>
    <n v="0"/>
    <n v="0"/>
    <m/>
    <m/>
    <m/>
    <m/>
    <m/>
    <m/>
    <m/>
    <m/>
    <n v="1"/>
    <s v="44"/>
    <s v="44"/>
    <n v="0"/>
    <n v="0"/>
    <n v="0"/>
    <n v="0"/>
    <n v="0"/>
    <n v="0"/>
    <n v="21"/>
    <n v="100"/>
    <n v="21"/>
  </r>
  <r>
    <s v="agenceydyle"/>
    <s v="agence_iandyoo"/>
    <m/>
    <m/>
    <m/>
    <m/>
    <m/>
    <m/>
    <m/>
    <m/>
    <s v="No"/>
    <n v="725"/>
    <m/>
    <m/>
    <x v="0"/>
    <d v="2018-03-16T14:40:37"/>
    <s v="RT @Agence_IandYOO: Inbound marketing pas à pas #12 - Produire des contenus premium - Le blog qui parle #InboundMarketing #SocialSelling #C…"/>
    <m/>
    <m/>
    <x v="239"/>
    <m/>
    <s v="http://pbs.twimg.com/profile_images/803928340470054913/oNIH08dj_normal.jpg"/>
    <x v="513"/>
    <s v="https://twitter.com/#!/agenceydyle/status/974656688476344321"/>
    <m/>
    <m/>
    <s v="974656688476344321"/>
    <m/>
    <b v="0"/>
    <n v="0"/>
    <s v=""/>
    <b v="0"/>
    <s v="fr"/>
    <m/>
    <s v=""/>
    <b v="0"/>
    <n v="3"/>
    <s v="974653776673034241"/>
    <s v="Grow your account"/>
    <b v="0"/>
    <s v="974653776673034241"/>
    <s v="Tweet"/>
    <n v="0"/>
    <n v="0"/>
    <m/>
    <m/>
    <m/>
    <m/>
    <m/>
    <m/>
    <m/>
    <m/>
    <n v="1"/>
    <s v="5"/>
    <s v="5"/>
    <n v="0"/>
    <n v="0"/>
    <n v="0"/>
    <n v="0"/>
    <n v="0"/>
    <n v="0"/>
    <n v="19"/>
    <n v="100"/>
    <n v="19"/>
  </r>
  <r>
    <s v="kaurjessica"/>
    <s v="agence_iandyoo"/>
    <m/>
    <m/>
    <m/>
    <m/>
    <m/>
    <m/>
    <m/>
    <m/>
    <s v="No"/>
    <n v="726"/>
    <m/>
    <m/>
    <x v="0"/>
    <d v="2018-03-16T14:41:10"/>
    <s v="RT @Agence_IandYOO: Inbound marketing pas à pas #12 - Produire des contenus premium - Le blog qui parle #InboundMarketing #SocialSelling #C…"/>
    <m/>
    <m/>
    <x v="239"/>
    <m/>
    <s v="http://pbs.twimg.com/profile_images/800936019373608960/klTMVS0g_normal.jpg"/>
    <x v="514"/>
    <s v="https://twitter.com/#!/kaurjessica/status/974656826187898880"/>
    <m/>
    <m/>
    <s v="974656826187898880"/>
    <m/>
    <b v="0"/>
    <n v="0"/>
    <s v=""/>
    <b v="0"/>
    <s v="fr"/>
    <m/>
    <s v=""/>
    <b v="0"/>
    <n v="3"/>
    <s v="974653776673034241"/>
    <s v="Retweet hub"/>
    <b v="0"/>
    <s v="974653776673034241"/>
    <s v="Tweet"/>
    <n v="0"/>
    <n v="0"/>
    <m/>
    <m/>
    <m/>
    <m/>
    <m/>
    <m/>
    <m/>
    <m/>
    <n v="1"/>
    <s v="5"/>
    <s v="5"/>
    <n v="0"/>
    <n v="0"/>
    <n v="0"/>
    <n v="0"/>
    <n v="0"/>
    <n v="0"/>
    <n v="19"/>
    <n v="100"/>
    <n v="19"/>
  </r>
  <r>
    <s v="freemusicps"/>
    <s v="ebay"/>
    <m/>
    <m/>
    <m/>
    <m/>
    <m/>
    <m/>
    <m/>
    <m/>
    <s v="No"/>
    <n v="727"/>
    <m/>
    <m/>
    <x v="0"/>
    <d v="2018-03-16T14:45:39"/>
    <s v="RT @zacharyatkins1: Outside We Are Fine by You In Series https://t.co/yEcwN1iOkt @eBay #Music #SEO #Marketing #shopsmall #SmallBusiness #sm…"/>
    <s v="https://www.ebay.com/itm/371928695443?ul_noapp=true"/>
    <s v="ebay.com"/>
    <x v="240"/>
    <m/>
    <s v="http://pbs.twimg.com/profile_images/975215109785182208/lv0_Nuw__normal.jpg"/>
    <x v="515"/>
    <s v="https://twitter.com/#!/freemusicps/status/974657954829029377"/>
    <m/>
    <m/>
    <s v="974657954829029377"/>
    <m/>
    <b v="0"/>
    <n v="0"/>
    <s v=""/>
    <b v="0"/>
    <s v="en"/>
    <m/>
    <s v=""/>
    <b v="0"/>
    <n v="1"/>
    <s v="974657858942926848"/>
    <s v="musicdnrrts@gmail.com"/>
    <b v="0"/>
    <s v="974657858942926848"/>
    <s v="Tweet"/>
    <n v="0"/>
    <n v="0"/>
    <m/>
    <m/>
    <m/>
    <m/>
    <m/>
    <m/>
    <m/>
    <m/>
    <n v="2"/>
    <s v="14"/>
    <s v="14"/>
    <m/>
    <m/>
    <m/>
    <m/>
    <m/>
    <m/>
    <m/>
    <m/>
    <m/>
  </r>
  <r>
    <s v="freemusicps"/>
    <s v="ebay"/>
    <m/>
    <m/>
    <m/>
    <m/>
    <m/>
    <m/>
    <m/>
    <m/>
    <s v="No"/>
    <n v="729"/>
    <m/>
    <m/>
    <x v="0"/>
    <d v="2018-03-16T14:45:44"/>
    <s v="RT @altruistauction: Outside We Are Fine by You In Series https://t.co/10EHrf5632 @eBay #Music #SEO #Marketing #shopsmall #SmallBusiness #s…"/>
    <s v="https://www.ebay.com/itm/371928695443?ul_noapp=true"/>
    <s v="ebay.com"/>
    <x v="240"/>
    <m/>
    <s v="http://pbs.twimg.com/profile_images/975215109785182208/lv0_Nuw__normal.jpg"/>
    <x v="516"/>
    <s v="https://twitter.com/#!/freemusicps/status/974657977390190594"/>
    <m/>
    <m/>
    <s v="974657977390190594"/>
    <m/>
    <b v="0"/>
    <n v="0"/>
    <s v=""/>
    <b v="0"/>
    <s v="en"/>
    <m/>
    <s v=""/>
    <b v="0"/>
    <n v="2"/>
    <s v="974657855738564608"/>
    <s v="musicdnrrts@gmail.com"/>
    <b v="0"/>
    <s v="974657855738564608"/>
    <s v="Tweet"/>
    <n v="0"/>
    <n v="0"/>
    <m/>
    <m/>
    <m/>
    <m/>
    <m/>
    <m/>
    <m/>
    <m/>
    <n v="2"/>
    <s v="14"/>
    <s v="14"/>
    <m/>
    <m/>
    <m/>
    <m/>
    <m/>
    <m/>
    <m/>
    <m/>
    <m/>
  </r>
  <r>
    <s v="amyrransom"/>
    <s v="amyrransom"/>
    <m/>
    <m/>
    <m/>
    <m/>
    <m/>
    <m/>
    <m/>
    <m/>
    <s v="No"/>
    <n v="731"/>
    <m/>
    <m/>
    <x v="1"/>
    <d v="2018-03-06T16:32:38"/>
    <s v="7 Strategies to See Better Results And Win More Business with #SocialSelling. #sales #selling #salestips https://t.co/4Z5DEuZgvg https://t.co/WHDCuSlXK3"/>
    <s v="http://bit.ly/2thnAAa"/>
    <s v="bit.ly"/>
    <x v="241"/>
    <s v="https://pbs.twimg.com/media/DXnm1SYWAAE95_u.jpg"/>
    <s v="https://pbs.twimg.com/media/DXnm1SYWAAE95_u.jpg"/>
    <x v="517"/>
    <s v="https://twitter.com/#!/amyrransom/status/971061000475734016"/>
    <m/>
    <m/>
    <s v="971061000475734016"/>
    <m/>
    <b v="0"/>
    <n v="0"/>
    <s v=""/>
    <b v="0"/>
    <s v="en"/>
    <m/>
    <s v=""/>
    <b v="0"/>
    <n v="0"/>
    <s v=""/>
    <s v="EveryoneSocial"/>
    <b v="0"/>
    <s v="971061000475734016"/>
    <s v="Tweet"/>
    <n v="0"/>
    <n v="0"/>
    <m/>
    <m/>
    <m/>
    <m/>
    <m/>
    <m/>
    <m/>
    <m/>
    <n v="2"/>
    <s v="1"/>
    <s v="1"/>
    <n v="2"/>
    <n v="13.333333333333334"/>
    <n v="0"/>
    <n v="0"/>
    <n v="0"/>
    <n v="0"/>
    <n v="13"/>
    <n v="86.666666666666671"/>
    <n v="15"/>
  </r>
  <r>
    <s v="amyrransom"/>
    <s v="amyrransom"/>
    <m/>
    <m/>
    <m/>
    <m/>
    <m/>
    <m/>
    <m/>
    <m/>
    <s v="No"/>
    <n v="732"/>
    <m/>
    <m/>
    <x v="1"/>
    <d v="2018-03-16T14:45:54"/>
    <s v="Secrets to Get Your Employees to Engage in Social Media. #socialselling #sales https://t.co/8wOTq32Jha https://t.co/DC7W13FDdH"/>
    <s v="https://vengreso.com/blog/employee-advocacy-secrets-get-employees-engage-social-media?es_p=6297410"/>
    <s v="vengreso.com"/>
    <x v="111"/>
    <s v="https://pbs.twimg.com/media/DYauTQSWkAAZByA.png"/>
    <s v="https://pbs.twimg.com/media/DYauTQSWkAAZByA.png"/>
    <x v="518"/>
    <s v="https://twitter.com/#!/amyrransom/status/974658018238484480"/>
    <m/>
    <m/>
    <s v="974658018238484480"/>
    <m/>
    <b v="0"/>
    <n v="1"/>
    <s v=""/>
    <b v="0"/>
    <s v="en"/>
    <m/>
    <s v=""/>
    <b v="0"/>
    <n v="0"/>
    <s v=""/>
    <s v="EveryoneSocial"/>
    <b v="0"/>
    <s v="974658018238484480"/>
    <s v="Tweet"/>
    <n v="0"/>
    <n v="0"/>
    <m/>
    <m/>
    <m/>
    <m/>
    <m/>
    <m/>
    <m/>
    <m/>
    <n v="2"/>
    <s v="1"/>
    <s v="1"/>
    <n v="0"/>
    <n v="0"/>
    <n v="0"/>
    <n v="0"/>
    <n v="0"/>
    <n v="0"/>
    <n v="12"/>
    <n v="100"/>
    <n v="12"/>
  </r>
  <r>
    <s v="mdnazmulhv1"/>
    <s v="denniskoutoudis"/>
    <m/>
    <m/>
    <m/>
    <m/>
    <m/>
    <m/>
    <m/>
    <m/>
    <s v="No"/>
    <n v="733"/>
    <m/>
    <m/>
    <x v="0"/>
    <d v="2018-03-16T14:48:19"/>
    <s v="RT @DennisKoutoudis: The importance of KPIs in Social Media Marketing https://t.co/ikieNpOUFG #socialmedia #socialmediamarketing #LinkedIn…"/>
    <s v="https://www.linkedin.com/pulse/importance-kpis-social-media-marketing-dennis-koutoudis/"/>
    <s v="linkedin.com"/>
    <x v="237"/>
    <m/>
    <s v="http://pbs.twimg.com/profile_images/974653560339050496/t8XodUvp_normal.jpg"/>
    <x v="519"/>
    <s v="https://twitter.com/#!/mdnazmulhv1/status/974658626739580933"/>
    <m/>
    <m/>
    <s v="974658626739580933"/>
    <m/>
    <b v="0"/>
    <n v="0"/>
    <s v=""/>
    <b v="0"/>
    <s v="en"/>
    <m/>
    <s v=""/>
    <b v="0"/>
    <n v="206"/>
    <s v="974545083797155840"/>
    <s v="Twitter Web Client"/>
    <b v="0"/>
    <s v="974545083797155840"/>
    <s v="Tweet"/>
    <n v="0"/>
    <n v="0"/>
    <m/>
    <m/>
    <m/>
    <m/>
    <m/>
    <m/>
    <m/>
    <m/>
    <n v="1"/>
    <s v="7"/>
    <s v="7"/>
    <n v="0"/>
    <n v="0"/>
    <n v="0"/>
    <n v="0"/>
    <n v="0"/>
    <n v="0"/>
    <n v="13"/>
    <n v="100"/>
    <n v="13"/>
  </r>
  <r>
    <s v="x_wolfman"/>
    <s v="digita"/>
    <m/>
    <m/>
    <m/>
    <m/>
    <m/>
    <m/>
    <m/>
    <m/>
    <s v="No"/>
    <n v="734"/>
    <m/>
    <m/>
    <x v="0"/>
    <d v="2018-03-16T14:48:36"/>
    <s v="RT @Timothy_Hughes: Get unique insight into your target market https://t.co/c2lhhoJfBV #video #hack #socialselling @linkedinselling @digita…"/>
    <s v="https://www.linkedin.com/feed/update/urn:li:activity:6308541944314228736"/>
    <s v="linkedin.com"/>
    <x v="242"/>
    <m/>
    <s v="http://pbs.twimg.com/profile_images/936680973214855169/fDhu_BKi_normal.jpg"/>
    <x v="520"/>
    <s v="https://twitter.com/#!/x_wolfman/status/974658699158544384"/>
    <m/>
    <m/>
    <s v="974658699158544384"/>
    <m/>
    <b v="0"/>
    <n v="0"/>
    <s v=""/>
    <b v="0"/>
    <s v="en"/>
    <m/>
    <s v=""/>
    <b v="0"/>
    <n v="4"/>
    <s v="974636965441220608"/>
    <s v="Twitter for Android"/>
    <b v="0"/>
    <s v="974636965441220608"/>
    <s v="Tweet"/>
    <n v="0"/>
    <n v="0"/>
    <m/>
    <m/>
    <m/>
    <m/>
    <m/>
    <m/>
    <m/>
    <m/>
    <n v="1"/>
    <s v="2"/>
    <s v="2"/>
    <m/>
    <m/>
    <m/>
    <m/>
    <m/>
    <m/>
    <m/>
    <m/>
    <m/>
  </r>
  <r>
    <s v="noteworthywifey"/>
    <s v="ebay"/>
    <m/>
    <m/>
    <m/>
    <m/>
    <m/>
    <m/>
    <m/>
    <m/>
    <s v="No"/>
    <n v="737"/>
    <m/>
    <m/>
    <x v="0"/>
    <d v="2018-03-16T14:48:47"/>
    <s v="RT @altruistauction: Outside We Are Fine by You In Series https://t.co/10EHrf5632 @eBay #Music #SEO #Marketing #shopsmall #SmallBusiness #s…"/>
    <s v="https://www.ebay.com/itm/371928695443?ul_noapp=true"/>
    <s v="ebay.com"/>
    <x v="240"/>
    <m/>
    <s v="http://pbs.twimg.com/profile_images/332007845/Amy_Noteworthy_normal.JPG"/>
    <x v="521"/>
    <s v="https://twitter.com/#!/noteworthywifey/status/974658743697858561"/>
    <m/>
    <m/>
    <s v="974658743697858561"/>
    <m/>
    <b v="0"/>
    <n v="0"/>
    <s v=""/>
    <b v="0"/>
    <s v="en"/>
    <m/>
    <s v=""/>
    <b v="0"/>
    <n v="2"/>
    <s v="974657855738564608"/>
    <s v="AmysTweets"/>
    <b v="0"/>
    <s v="974657855738564608"/>
    <s v="Tweet"/>
    <n v="0"/>
    <n v="0"/>
    <m/>
    <m/>
    <m/>
    <m/>
    <m/>
    <m/>
    <m/>
    <m/>
    <n v="1"/>
    <s v="14"/>
    <s v="14"/>
    <m/>
    <m/>
    <m/>
    <m/>
    <m/>
    <m/>
    <m/>
    <m/>
    <m/>
  </r>
  <r>
    <s v="tsoybv"/>
    <s v="denniskoutoudis"/>
    <m/>
    <m/>
    <m/>
    <m/>
    <m/>
    <m/>
    <m/>
    <m/>
    <s v="No"/>
    <n v="739"/>
    <m/>
    <m/>
    <x v="0"/>
    <d v="2018-03-16T14:49:53"/>
    <s v="RT @DennisKoutoudis: The importance of KPIs in Social Media Marketing https://t.co/ikieNpOUFG #socialmedia #socialmediamarketing #LinkedIn…"/>
    <s v="https://www.linkedin.com/pulse/importance-kpis-social-media-marketing-dennis-koutoudis/"/>
    <s v="linkedin.com"/>
    <x v="237"/>
    <m/>
    <s v="http://abs.twimg.com/sticky/default_profile_images/default_profile_normal.png"/>
    <x v="522"/>
    <s v="https://twitter.com/#!/tsoybv/status/974659020073127939"/>
    <m/>
    <m/>
    <s v="974659020073127939"/>
    <m/>
    <b v="0"/>
    <n v="0"/>
    <s v=""/>
    <b v="0"/>
    <s v="en"/>
    <m/>
    <s v=""/>
    <b v="0"/>
    <n v="206"/>
    <s v="974545083797155840"/>
    <s v="Twitter Web Client"/>
    <b v="0"/>
    <s v="974545083797155840"/>
    <s v="Tweet"/>
    <n v="0"/>
    <n v="0"/>
    <m/>
    <m/>
    <m/>
    <m/>
    <m/>
    <m/>
    <m/>
    <m/>
    <n v="1"/>
    <s v="7"/>
    <s v="7"/>
    <n v="0"/>
    <n v="0"/>
    <n v="0"/>
    <n v="0"/>
    <n v="0"/>
    <n v="0"/>
    <n v="13"/>
    <n v="100"/>
    <n v="13"/>
  </r>
  <r>
    <s v="revenueassist"/>
    <s v="digitalleadersa"/>
    <m/>
    <m/>
    <m/>
    <m/>
    <m/>
    <m/>
    <m/>
    <m/>
    <s v="No"/>
    <n v="740"/>
    <m/>
    <m/>
    <x v="0"/>
    <d v="2018-03-10T13:19:11"/>
    <s v="#podcast #socialselling #digitalselling #digitalmarketing #personalbrand @digitalleadersa #socialsales #digitalsales #prospecting #salesleader_x000a_We Are A Small Business Debt Collection Agency. START EARLY — RECOVER https://t.co/K9yz3NpaGH https://t.co/4Al6gPMeHJ"/>
    <s v="http://MORE.www.reveueassistance.com"/>
    <s v="reveueassistance.com"/>
    <x v="243"/>
    <s v="https://pbs.twimg.com/media/DX7g6ahVwAA1-yk.jpg"/>
    <s v="https://pbs.twimg.com/media/DX7g6ahVwAA1-yk.jpg"/>
    <x v="523"/>
    <s v="https://twitter.com/#!/revenueassist/status/972461866848083968"/>
    <m/>
    <m/>
    <s v="972461866848083968"/>
    <m/>
    <b v="0"/>
    <n v="0"/>
    <s v=""/>
    <b v="0"/>
    <s v="en"/>
    <m/>
    <s v=""/>
    <b v="0"/>
    <n v="0"/>
    <s v=""/>
    <s v="Socialyz It"/>
    <b v="0"/>
    <s v="972461866848083968"/>
    <s v="Retweet"/>
    <n v="0"/>
    <n v="0"/>
    <m/>
    <m/>
    <m/>
    <m/>
    <m/>
    <m/>
    <m/>
    <m/>
    <n v="4"/>
    <s v="2"/>
    <s v="2"/>
    <n v="1"/>
    <n v="4.7619047619047619"/>
    <n v="1"/>
    <n v="4.7619047619047619"/>
    <n v="0"/>
    <n v="0"/>
    <n v="19"/>
    <n v="90.476190476190482"/>
    <n v="21"/>
  </r>
  <r>
    <s v="revenueassist"/>
    <s v="digitalleadersa"/>
    <m/>
    <m/>
    <m/>
    <m/>
    <m/>
    <m/>
    <m/>
    <m/>
    <s v="No"/>
    <n v="741"/>
    <m/>
    <m/>
    <x v="0"/>
    <d v="2018-03-11T13:17:10"/>
    <s v="#podcast #socialselling #digitalselling #digitalmarketing #personalbrand @digitalleadersa #socialsales #digitalsales #prospecting #coldcalling #salesleader #strategicsales #D365_x000a_We Are A Small Business Debt Collection Agency. START EARLY — RECOVER https://t.co/K9yz3NpaGH https://t.co/NChPnVTbFl"/>
    <s v="http://MORE.www.reveueassistance.com"/>
    <s v="reveueassistance.com"/>
    <x v="244"/>
    <s v="https://pbs.twimg.com/media/DYAqCt6XkAMBBxe.jpg"/>
    <s v="https://pbs.twimg.com/media/DYAqCt6XkAMBBxe.jpg"/>
    <x v="524"/>
    <s v="https://twitter.com/#!/revenueassist/status/972823749656567808"/>
    <m/>
    <m/>
    <s v="972823749656567808"/>
    <m/>
    <b v="0"/>
    <n v="0"/>
    <s v=""/>
    <b v="0"/>
    <s v="en"/>
    <m/>
    <s v=""/>
    <b v="0"/>
    <n v="1"/>
    <s v=""/>
    <s v="Socialyz It"/>
    <b v="0"/>
    <s v="972823749656567808"/>
    <s v="Retweet"/>
    <n v="0"/>
    <n v="0"/>
    <m/>
    <m/>
    <m/>
    <m/>
    <m/>
    <m/>
    <m/>
    <m/>
    <n v="4"/>
    <s v="2"/>
    <s v="2"/>
    <n v="1"/>
    <n v="4.166666666666667"/>
    <n v="1"/>
    <n v="4.166666666666667"/>
    <n v="0"/>
    <n v="0"/>
    <n v="22"/>
    <n v="91.666666666666671"/>
    <n v="24"/>
  </r>
  <r>
    <s v="revenueassist"/>
    <s v="digitalleadersa"/>
    <m/>
    <m/>
    <m/>
    <m/>
    <m/>
    <m/>
    <m/>
    <m/>
    <s v="No"/>
    <n v="742"/>
    <m/>
    <m/>
    <x v="0"/>
    <d v="2018-03-10T16:29:20"/>
    <s v="RT @RevenueAssist: #podcast #socialselling #digitalselling #digitalmarketing #personalbrand @digitalleadersa #socialsales #digitalsales #pr…"/>
    <m/>
    <m/>
    <x v="245"/>
    <m/>
    <s v="http://pbs.twimg.com/profile_images/973780740113514496/kZCWDbqD_normal.jpg"/>
    <x v="525"/>
    <s v="https://twitter.com/#!/revenueassist/status/972509722120253440"/>
    <m/>
    <m/>
    <s v="972509722120253440"/>
    <m/>
    <b v="0"/>
    <n v="0"/>
    <s v=""/>
    <b v="0"/>
    <s v="en"/>
    <m/>
    <s v=""/>
    <b v="0"/>
    <n v="0"/>
    <s v="972461866848083968"/>
    <s v="Twitter Web Client"/>
    <b v="0"/>
    <s v="972461866848083968"/>
    <s v="Tweet"/>
    <n v="0"/>
    <n v="0"/>
    <m/>
    <m/>
    <m/>
    <m/>
    <m/>
    <m/>
    <m/>
    <m/>
    <n v="4"/>
    <s v="2"/>
    <s v="2"/>
    <n v="0"/>
    <n v="0"/>
    <n v="0"/>
    <n v="0"/>
    <n v="0"/>
    <n v="0"/>
    <n v="11"/>
    <n v="100"/>
    <n v="11"/>
  </r>
  <r>
    <s v="revenueassist"/>
    <s v="digitalleadersa"/>
    <m/>
    <m/>
    <m/>
    <m/>
    <m/>
    <m/>
    <m/>
    <m/>
    <s v="No"/>
    <n v="743"/>
    <m/>
    <m/>
    <x v="0"/>
    <d v="2018-03-11T15:46:45"/>
    <s v="RT @RevenueAssist: #podcast #socialselling #digitalselling #digitalmarketing #personalbrand @digitalleadersa #socialsales #digitalsales #pr…"/>
    <m/>
    <m/>
    <x v="245"/>
    <m/>
    <s v="http://pbs.twimg.com/profile_images/973780740113514496/kZCWDbqD_normal.jpg"/>
    <x v="526"/>
    <s v="https://twitter.com/#!/revenueassist/status/972861392431865856"/>
    <m/>
    <m/>
    <s v="972861392431865856"/>
    <m/>
    <b v="0"/>
    <n v="0"/>
    <s v=""/>
    <b v="0"/>
    <s v="en"/>
    <m/>
    <s v=""/>
    <b v="0"/>
    <n v="1"/>
    <s v="972823749656567808"/>
    <s v="Twitter for Android"/>
    <b v="0"/>
    <s v="972823749656567808"/>
    <s v="Tweet"/>
    <n v="0"/>
    <n v="0"/>
    <m/>
    <m/>
    <m/>
    <m/>
    <m/>
    <m/>
    <m/>
    <m/>
    <n v="4"/>
    <s v="2"/>
    <s v="2"/>
    <n v="0"/>
    <n v="0"/>
    <n v="0"/>
    <n v="0"/>
    <n v="0"/>
    <n v="0"/>
    <n v="11"/>
    <n v="100"/>
    <n v="11"/>
  </r>
  <r>
    <s v="thebentleygroup"/>
    <s v="revenueassist"/>
    <m/>
    <m/>
    <m/>
    <m/>
    <m/>
    <m/>
    <m/>
    <m/>
    <s v="No"/>
    <n v="744"/>
    <m/>
    <m/>
    <x v="0"/>
    <d v="2018-03-11T15:46:48"/>
    <s v="Retweeted Revenue Assistance    a div. of Bentley Group llc (@RevenueAssist):_x000a__x000a_#podcast #socialselling... https://t.co/SNJwFxkkZ2"/>
    <s v="https://fb.me/1zrRny8I6"/>
    <s v="fb.me"/>
    <x v="118"/>
    <m/>
    <s v="http://pbs.twimg.com/profile_images/424301144228110336/zfYM_zfQ_normal.png"/>
    <x v="527"/>
    <s v="https://twitter.com/#!/thebentleygroup/status/972861405878718464"/>
    <m/>
    <m/>
    <s v="972861405878718464"/>
    <m/>
    <b v="0"/>
    <n v="0"/>
    <s v=""/>
    <b v="0"/>
    <s v="en"/>
    <m/>
    <s v=""/>
    <b v="0"/>
    <n v="0"/>
    <s v=""/>
    <s v="Facebook"/>
    <b v="0"/>
    <s v="972861405878718464"/>
    <s v="Tweet"/>
    <n v="0"/>
    <n v="0"/>
    <m/>
    <m/>
    <m/>
    <m/>
    <m/>
    <m/>
    <m/>
    <m/>
    <n v="1"/>
    <s v="2"/>
    <s v="2"/>
    <n v="0"/>
    <n v="0"/>
    <n v="0"/>
    <n v="0"/>
    <n v="0"/>
    <n v="0"/>
    <n v="12"/>
    <n v="100"/>
    <n v="12"/>
  </r>
  <r>
    <s v="thebentleygroup"/>
    <s v="thebentleygroup"/>
    <m/>
    <m/>
    <m/>
    <m/>
    <m/>
    <m/>
    <m/>
    <m/>
    <s v="No"/>
    <n v="745"/>
    <m/>
    <m/>
    <x v="1"/>
    <d v="2018-03-16T14:50:16"/>
    <s v="#podcast #socialselling #digitalselling #digitalmarketing #personalbrand  #socialsales #digitalsales... https://t.co/aOw3GpGPZH"/>
    <s v="https://twitter.com/RevenueAssist/status/974659093859328001/photo/1?utm_source=fb&amp;utm_medium=fb&amp;utm_campaign=RevenueAssist&amp;utm_content=974659093859328001"/>
    <s v="twitter.com"/>
    <x v="245"/>
    <m/>
    <s v="http://pbs.twimg.com/profile_images/424301144228110336/zfYM_zfQ_normal.png"/>
    <x v="528"/>
    <s v="https://twitter.com/#!/thebentleygroup/status/974659115355115521"/>
    <m/>
    <m/>
    <s v="974659115355115521"/>
    <m/>
    <b v="0"/>
    <n v="0"/>
    <s v=""/>
    <b v="0"/>
    <s v="und"/>
    <m/>
    <s v=""/>
    <b v="0"/>
    <n v="0"/>
    <s v=""/>
    <s v="Facebook"/>
    <b v="0"/>
    <s v="974659115355115521"/>
    <s v="Tweet"/>
    <n v="0"/>
    <n v="0"/>
    <m/>
    <m/>
    <m/>
    <m/>
    <m/>
    <m/>
    <m/>
    <m/>
    <n v="1"/>
    <s v="2"/>
    <s v="2"/>
    <n v="0"/>
    <n v="0"/>
    <n v="0"/>
    <n v="0"/>
    <n v="0"/>
    <n v="0"/>
    <n v="7"/>
    <n v="100"/>
    <n v="7"/>
  </r>
  <r>
    <s v="liva_uk"/>
    <s v="denniskoutoudis"/>
    <m/>
    <m/>
    <m/>
    <m/>
    <m/>
    <m/>
    <m/>
    <m/>
    <s v="No"/>
    <n v="746"/>
    <m/>
    <m/>
    <x v="0"/>
    <d v="2018-03-16T14:51:01"/>
    <s v="RT @DennisKoutoudis: The importance of KPIs in Social Media Marketing https://t.co/ikieNpOUFG #socialmedia #socialmediamarketing #LinkedIn…"/>
    <s v="https://www.linkedin.com/pulse/importance-kpis-social-media-marketing-dennis-koutoudis/"/>
    <s v="linkedin.com"/>
    <x v="237"/>
    <m/>
    <s v="http://pbs.twimg.com/profile_images/973513103748009985/24TitG_q_normal.jpg"/>
    <x v="529"/>
    <s v="https://twitter.com/#!/liva_uk/status/974659308054044672"/>
    <m/>
    <m/>
    <s v="974659308054044672"/>
    <m/>
    <b v="0"/>
    <n v="0"/>
    <s v=""/>
    <b v="0"/>
    <s v="en"/>
    <m/>
    <s v=""/>
    <b v="0"/>
    <n v="206"/>
    <s v="974545083797155840"/>
    <s v="Twitter Web Client"/>
    <b v="0"/>
    <s v="974545083797155840"/>
    <s v="Tweet"/>
    <n v="0"/>
    <n v="0"/>
    <m/>
    <m/>
    <m/>
    <m/>
    <m/>
    <m/>
    <m/>
    <m/>
    <n v="1"/>
    <s v="7"/>
    <s v="7"/>
    <n v="0"/>
    <n v="0"/>
    <n v="0"/>
    <n v="0"/>
    <n v="0"/>
    <n v="0"/>
    <n v="13"/>
    <n v="100"/>
    <n v="13"/>
  </r>
  <r>
    <s v="retailmeeting"/>
    <s v="retailmeeting"/>
    <m/>
    <m/>
    <m/>
    <m/>
    <m/>
    <m/>
    <m/>
    <m/>
    <s v="No"/>
    <n v="747"/>
    <m/>
    <m/>
    <x v="1"/>
    <d v="2018-03-12T07:58:26"/>
    <s v="Buen vídeo (1m) de Adobe que nos recuerda que el mundo digital no va de Likes y volumen sino de KPIS y rentabilidad y la importancia de analizar los resultados para conseguir los objetivos  ¿Preparados para el #socialselling ? #digitalsales #digitalselling https://t.co/yylTjAbfuh"/>
    <s v="https://www.youtube.com/watch?list=UUgNyOyagPGBkaa01RgZjGpQ&amp;v=8tYO9c19cFA"/>
    <s v="youtube.com"/>
    <x v="246"/>
    <m/>
    <s v="http://pbs.twimg.com/profile_images/868918317846867968/EhuT05nP_normal.jpg"/>
    <x v="530"/>
    <s v="https://twitter.com/#!/retailmeeting/status/973105924884848640"/>
    <m/>
    <m/>
    <s v="973105924884848640"/>
    <m/>
    <b v="0"/>
    <n v="14"/>
    <s v=""/>
    <b v="0"/>
    <s v="es"/>
    <m/>
    <s v=""/>
    <b v="0"/>
    <n v="6"/>
    <s v=""/>
    <s v="Twitter Web Client"/>
    <b v="0"/>
    <s v="973105924884848640"/>
    <s v="Retweet"/>
    <n v="0"/>
    <n v="0"/>
    <m/>
    <m/>
    <m/>
    <m/>
    <m/>
    <m/>
    <m/>
    <m/>
    <n v="3"/>
    <s v="55"/>
    <s v="55"/>
    <n v="1"/>
    <n v="2.5"/>
    <n v="0"/>
    <n v="0"/>
    <n v="0"/>
    <n v="0"/>
    <n v="39"/>
    <n v="97.5"/>
    <n v="40"/>
  </r>
  <r>
    <s v="retailmeeting"/>
    <s v="retailmeeting"/>
    <m/>
    <m/>
    <m/>
    <m/>
    <m/>
    <m/>
    <m/>
    <m/>
    <s v="No"/>
    <n v="748"/>
    <m/>
    <m/>
    <x v="1"/>
    <d v="2018-03-10T16:29:23"/>
    <s v="Hoy en Santiago de Compostela con #CGADE en programa Management de #RRHH dando a conocer las ventajas del #employeebranding #socialselling #digitalsales #digitalsales https://t.co/oJUQElJMdP"/>
    <m/>
    <m/>
    <x v="247"/>
    <s v="https://pbs.twimg.com/media/DX8McNzWAAAyIk3.jpg"/>
    <s v="https://pbs.twimg.com/media/DX8McNzWAAAyIk3.jpg"/>
    <x v="531"/>
    <s v="https://twitter.com/#!/retailmeeting/status/972509734573166593"/>
    <m/>
    <m/>
    <s v="972509734573166593"/>
    <m/>
    <b v="0"/>
    <n v="3"/>
    <s v=""/>
    <b v="0"/>
    <s v="es"/>
    <m/>
    <s v=""/>
    <b v="0"/>
    <n v="0"/>
    <s v=""/>
    <s v="Twitter for iPad"/>
    <b v="0"/>
    <s v="972509734573166593"/>
    <s v="Tweet"/>
    <n v="0"/>
    <n v="0"/>
    <m/>
    <m/>
    <m/>
    <m/>
    <m/>
    <m/>
    <m/>
    <m/>
    <n v="3"/>
    <s v="55"/>
    <s v="55"/>
    <n v="0"/>
    <n v="0"/>
    <n v="0"/>
    <n v="0"/>
    <n v="0"/>
    <n v="0"/>
    <n v="22"/>
    <n v="100"/>
    <n v="22"/>
  </r>
  <r>
    <s v="retailmeeting"/>
    <s v="retailmeeting"/>
    <m/>
    <m/>
    <m/>
    <m/>
    <m/>
    <m/>
    <m/>
    <m/>
    <s v="No"/>
    <n v="749"/>
    <m/>
    <m/>
    <x v="1"/>
    <d v="2018-03-16T14:54:00"/>
    <s v="La importancia de poner en valor el patrimonio . #LibreríaLello en #oporto con entrada de 4€ a descontar en la compra de un libro #genial #portugal #socialselling #digitalselling #digitalsales https://t.co/baODK9rmeJ"/>
    <m/>
    <m/>
    <x v="248"/>
    <s v="https://pbs.twimg.com/media/DYawI-WXUAA8Zxd.jpg"/>
    <s v="https://pbs.twimg.com/media/DYawI-WXUAA8Zxd.jpg"/>
    <x v="532"/>
    <s v="https://twitter.com/#!/retailmeeting/status/974660056636682242"/>
    <m/>
    <m/>
    <s v="974660056636682242"/>
    <m/>
    <b v="0"/>
    <n v="5"/>
    <s v=""/>
    <b v="0"/>
    <s v="es"/>
    <m/>
    <s v=""/>
    <b v="0"/>
    <n v="0"/>
    <s v=""/>
    <s v="Twitter for iPad"/>
    <b v="0"/>
    <s v="974660056636682242"/>
    <s v="Tweet"/>
    <n v="0"/>
    <n v="0"/>
    <m/>
    <m/>
    <m/>
    <m/>
    <m/>
    <m/>
    <m/>
    <m/>
    <n v="3"/>
    <s v="55"/>
    <s v="55"/>
    <n v="2"/>
    <n v="7.1428571428571432"/>
    <n v="0"/>
    <n v="0"/>
    <n v="0"/>
    <n v="0"/>
    <n v="26"/>
    <n v="92.857142857142861"/>
    <n v="28"/>
  </r>
  <r>
    <s v="bestdigitalclic"/>
    <s v="bestdigitalclic"/>
    <m/>
    <m/>
    <m/>
    <m/>
    <m/>
    <m/>
    <m/>
    <m/>
    <s v="No"/>
    <n v="750"/>
    <m/>
    <m/>
    <x v="1"/>
    <d v="2018-03-11T14:50:06"/>
    <s v="9 Surprising Facebook Marketing Tips for Small Businesses That Actually Work |https://t.co/RliMhnt29j #Marketing #OnlineMarketing #SocialMediaMarketing #SocialMedia #SocialSelling #SMM #DigitalMarketing #FacebookMarketing #SMB #SmallBiz #SME #Business https://t.co/jxpxRmAMO6"/>
    <s v="http://onlinemarketingview.blogspot.com/2018/02/9-surprising-facebook-marketing-tips.html"/>
    <s v="blogspot.com"/>
    <x v="249"/>
    <s v="https://pbs.twimg.com/media/DYA_UIaXUAE-8YU.jpg"/>
    <s v="https://pbs.twimg.com/media/DYA_UIaXUAE-8YU.jpg"/>
    <x v="533"/>
    <s v="https://twitter.com/#!/bestdigitalclic/status/972847137896763392"/>
    <m/>
    <m/>
    <s v="972847137896763392"/>
    <m/>
    <b v="0"/>
    <n v="3"/>
    <s v=""/>
    <b v="0"/>
    <s v="en"/>
    <m/>
    <s v=""/>
    <b v="0"/>
    <n v="4"/>
    <s v=""/>
    <s v="Hootsuite"/>
    <b v="0"/>
    <s v="972847137896763392"/>
    <s v="Retweet"/>
    <n v="0"/>
    <n v="0"/>
    <m/>
    <m/>
    <m/>
    <m/>
    <m/>
    <m/>
    <m/>
    <m/>
    <n v="2"/>
    <s v="56"/>
    <s v="56"/>
    <n v="1"/>
    <n v="3.7037037037037037"/>
    <n v="0"/>
    <n v="0"/>
    <n v="0"/>
    <n v="0"/>
    <n v="26"/>
    <n v="96.296296296296291"/>
    <n v="27"/>
  </r>
  <r>
    <s v="bestdigitalclic"/>
    <s v="bestdigitalclic"/>
    <m/>
    <m/>
    <m/>
    <m/>
    <m/>
    <m/>
    <m/>
    <m/>
    <s v="No"/>
    <n v="751"/>
    <m/>
    <m/>
    <x v="1"/>
    <d v="2018-03-16T14:55:06"/>
    <s v="9 Surprising Facebook Marketing Tips for Small Businesses That Actually Work |https://t.co/RliMhnt29j #Marketing #OnlineMarketing #SocialMediaMarketing #SocialMedia #SocialSelling #SMM #DigitalMarketing #FacebookMarketing #SMB #SmallBiz #SME #Business https://t.co/lEE28MyVbw"/>
    <s v="http://onlinemarketingview.blogspot.com/2018/02/9-surprising-facebook-marketing-tips.html"/>
    <s v="blogspot.com"/>
    <x v="249"/>
    <s v="https://pbs.twimg.com/media/DYawaDnXkAABQr5.jpg"/>
    <s v="https://pbs.twimg.com/media/DYawaDnXkAABQr5.jpg"/>
    <x v="534"/>
    <s v="https://twitter.com/#!/bestdigitalclic/status/974660333158785026"/>
    <m/>
    <m/>
    <s v="974660333158785026"/>
    <m/>
    <b v="0"/>
    <n v="0"/>
    <s v=""/>
    <b v="0"/>
    <s v="en"/>
    <m/>
    <s v=""/>
    <b v="0"/>
    <n v="0"/>
    <s v=""/>
    <s v="Hootsuite"/>
    <b v="0"/>
    <s v="974660333158785026"/>
    <s v="Tweet"/>
    <n v="0"/>
    <n v="0"/>
    <m/>
    <m/>
    <m/>
    <m/>
    <m/>
    <m/>
    <m/>
    <m/>
    <n v="2"/>
    <s v="56"/>
    <s v="56"/>
    <n v="1"/>
    <n v="3.7037037037037037"/>
    <n v="0"/>
    <n v="0"/>
    <n v="0"/>
    <n v="0"/>
    <n v="26"/>
    <n v="96.296296296296291"/>
    <n v="27"/>
  </r>
  <r>
    <s v="coringakellows"/>
    <s v="denniskoutoudis"/>
    <m/>
    <m/>
    <m/>
    <m/>
    <m/>
    <m/>
    <m/>
    <m/>
    <s v="No"/>
    <n v="752"/>
    <m/>
    <m/>
    <x v="0"/>
    <d v="2018-03-16T14:55:07"/>
    <s v="RT @DennisKoutoudis: The importance of KPIs in Social Media Marketing https://t.co/ikieNpOUFG #socialmedia #socialmediamarketing #LinkedIn…"/>
    <s v="https://www.linkedin.com/pulse/importance-kpis-social-media-marketing-dennis-koutoudis/"/>
    <s v="linkedin.com"/>
    <x v="237"/>
    <m/>
    <s v="http://pbs.twimg.com/profile_images/901818678416728064/W3Ctof-B_normal.jpg"/>
    <x v="535"/>
    <s v="https://twitter.com/#!/coringakellows/status/974660338615451649"/>
    <m/>
    <m/>
    <s v="974660338615451649"/>
    <m/>
    <b v="0"/>
    <n v="0"/>
    <s v=""/>
    <b v="0"/>
    <s v="en"/>
    <m/>
    <s v=""/>
    <b v="0"/>
    <n v="206"/>
    <s v="974545083797155840"/>
    <s v="Twitter Web Client"/>
    <b v="0"/>
    <s v="974545083797155840"/>
    <s v="Tweet"/>
    <n v="0"/>
    <n v="0"/>
    <m/>
    <m/>
    <m/>
    <m/>
    <m/>
    <m/>
    <m/>
    <m/>
    <n v="1"/>
    <s v="7"/>
    <s v="7"/>
    <n v="0"/>
    <n v="0"/>
    <n v="0"/>
    <n v="0"/>
    <n v="0"/>
    <n v="0"/>
    <n v="13"/>
    <n v="100"/>
    <n v="13"/>
  </r>
  <r>
    <s v="accessorieson_"/>
    <s v="denniskoutoudis"/>
    <m/>
    <m/>
    <m/>
    <m/>
    <m/>
    <m/>
    <m/>
    <m/>
    <s v="No"/>
    <n v="753"/>
    <m/>
    <m/>
    <x v="0"/>
    <d v="2018-03-16T14:57:05"/>
    <s v="RT @DennisKoutoudis: The importance of KPIs in Social Media Marketing https://t.co/ikieNpOUFG #socialmedia #socialmediamarketing #LinkedIn…"/>
    <s v="https://www.linkedin.com/pulse/importance-kpis-social-media-marketing-dennis-koutoudis/"/>
    <s v="linkedin.com"/>
    <x v="237"/>
    <m/>
    <s v="http://pbs.twimg.com/profile_images/965798085879312384/zsdS7ZFx_normal.jpg"/>
    <x v="536"/>
    <s v="https://twitter.com/#!/accessorieson_/status/974660834088669184"/>
    <m/>
    <m/>
    <s v="974660834088669184"/>
    <m/>
    <b v="0"/>
    <n v="0"/>
    <s v=""/>
    <b v="0"/>
    <s v="en"/>
    <m/>
    <s v=""/>
    <b v="0"/>
    <n v="206"/>
    <s v="974545083797155840"/>
    <s v="Twitter Web Client"/>
    <b v="0"/>
    <s v="974545083797155840"/>
    <s v="Tweet"/>
    <n v="0"/>
    <n v="0"/>
    <m/>
    <m/>
    <m/>
    <m/>
    <m/>
    <m/>
    <m/>
    <m/>
    <n v="1"/>
    <s v="7"/>
    <s v="7"/>
    <n v="0"/>
    <n v="0"/>
    <n v="0"/>
    <n v="0"/>
    <n v="0"/>
    <n v="0"/>
    <n v="13"/>
    <n v="100"/>
    <n v="13"/>
  </r>
  <r>
    <s v="qqqaqqq4"/>
    <s v="denniskoutoudis"/>
    <m/>
    <m/>
    <m/>
    <m/>
    <m/>
    <m/>
    <m/>
    <m/>
    <s v="No"/>
    <n v="754"/>
    <m/>
    <m/>
    <x v="0"/>
    <d v="2018-03-16T14:58:10"/>
    <s v="RT @DennisKoutoudis: The importance of KPIs in Social Media Marketing https://t.co/ikieNpOUFG #socialmedia #socialmediamarketing #LinkedIn…"/>
    <s v="https://www.linkedin.com/pulse/importance-kpis-social-media-marketing-dennis-koutoudis/"/>
    <s v="linkedin.com"/>
    <x v="237"/>
    <m/>
    <s v="http://pbs.twimg.com/profile_images/685819338197090306/UXfjUa47_normal.jpg"/>
    <x v="537"/>
    <s v="https://twitter.com/#!/qqqaqqq4/status/974661105720217600"/>
    <m/>
    <m/>
    <s v="974661105720217600"/>
    <m/>
    <b v="0"/>
    <n v="0"/>
    <s v=""/>
    <b v="0"/>
    <s v="en"/>
    <m/>
    <s v=""/>
    <b v="0"/>
    <n v="206"/>
    <s v="974545083797155840"/>
    <s v="Twitter Web Client"/>
    <b v="0"/>
    <s v="974545083797155840"/>
    <s v="Tweet"/>
    <n v="0"/>
    <n v="0"/>
    <m/>
    <m/>
    <m/>
    <m/>
    <m/>
    <m/>
    <m/>
    <m/>
    <n v="1"/>
    <s v="7"/>
    <s v="7"/>
    <n v="0"/>
    <n v="0"/>
    <n v="0"/>
    <n v="0"/>
    <n v="0"/>
    <n v="0"/>
    <n v="13"/>
    <n v="100"/>
    <n v="13"/>
  </r>
  <r>
    <s v="mackcollier"/>
    <s v="bernieborges"/>
    <m/>
    <m/>
    <m/>
    <m/>
    <m/>
    <m/>
    <m/>
    <m/>
    <s v="No"/>
    <n v="755"/>
    <m/>
    <m/>
    <x v="0"/>
    <d v="2018-03-16T14:58:15"/>
    <s v="RT @TomMartin: Really interesting look into how @SAP is measuring #SocialSelling ROI from the ever helpful @bernieborges https://t.co/oxWSU…"/>
    <m/>
    <m/>
    <x v="0"/>
    <m/>
    <s v="http://pbs.twimg.com/profile_images/528405639232372736/ZcqTFN_w_normal.jpeg"/>
    <x v="538"/>
    <s v="https://twitter.com/#!/mackcollier/status/974661124678389760"/>
    <m/>
    <m/>
    <s v="974661124678389760"/>
    <m/>
    <b v="0"/>
    <n v="0"/>
    <s v=""/>
    <b v="0"/>
    <s v="en"/>
    <m/>
    <s v=""/>
    <b v="0"/>
    <n v="2"/>
    <s v="974650531359715333"/>
    <s v="Twitter Web Client"/>
    <b v="0"/>
    <s v="974650531359715333"/>
    <s v="Tweet"/>
    <n v="0"/>
    <n v="0"/>
    <m/>
    <m/>
    <m/>
    <m/>
    <m/>
    <m/>
    <m/>
    <m/>
    <n v="1"/>
    <s v="3"/>
    <s v="3"/>
    <m/>
    <m/>
    <m/>
    <m/>
    <m/>
    <m/>
    <m/>
    <m/>
    <m/>
  </r>
  <r>
    <s v="tommartin"/>
    <s v="bernieborges"/>
    <m/>
    <m/>
    <m/>
    <m/>
    <m/>
    <m/>
    <m/>
    <m/>
    <s v="No"/>
    <n v="758"/>
    <m/>
    <m/>
    <x v="0"/>
    <d v="2018-03-16T14:16:09"/>
    <s v="Really interesting look into how @SAP is measuring #SocialSelling ROI from the ever helpful @bernieborges https://t.co/oxWSUNE3ov"/>
    <s v="https://vengreso.com/blog/how-sap-is-innovating-in-social-selling-roi-measurement"/>
    <s v="vengreso.com"/>
    <x v="0"/>
    <m/>
    <s v="http://pbs.twimg.com/profile_images/441074233494339584/n2_VYMCM_normal.jpeg"/>
    <x v="539"/>
    <s v="https://twitter.com/#!/tommartin/status/974650531359715333"/>
    <m/>
    <m/>
    <s v="974650531359715333"/>
    <m/>
    <b v="0"/>
    <n v="2"/>
    <s v=""/>
    <b v="0"/>
    <s v="en"/>
    <m/>
    <s v=""/>
    <b v="0"/>
    <n v="2"/>
    <s v=""/>
    <s v="Twitter Web Client"/>
    <b v="0"/>
    <s v="974650531359715333"/>
    <s v="Retweet"/>
    <n v="0"/>
    <n v="0"/>
    <m/>
    <m/>
    <m/>
    <m/>
    <m/>
    <m/>
    <m/>
    <m/>
    <n v="1"/>
    <s v="3"/>
    <s v="3"/>
    <m/>
    <m/>
    <m/>
    <m/>
    <m/>
    <m/>
    <m/>
    <m/>
    <m/>
  </r>
  <r>
    <s v="kerrygorgone"/>
    <s v="tommartin"/>
    <m/>
    <m/>
    <m/>
    <m/>
    <m/>
    <m/>
    <m/>
    <m/>
    <s v="No"/>
    <n v="760"/>
    <m/>
    <m/>
    <x v="0"/>
    <d v="2018-03-16T14:59:58"/>
    <s v="RT @TomMartin: Really interesting look into how @SAP is measuring #SocialSelling ROI from the ever helpful @bernieborges https://t.co/oxWSU…"/>
    <m/>
    <m/>
    <x v="0"/>
    <m/>
    <s v="http://pbs.twimg.com/profile_images/974761602510737408/jrXwGXGi_normal.jpg"/>
    <x v="540"/>
    <s v="https://twitter.com/#!/kerrygorgone/status/974661559543844866"/>
    <m/>
    <m/>
    <s v="974661559543844866"/>
    <m/>
    <b v="0"/>
    <n v="0"/>
    <s v=""/>
    <b v="0"/>
    <s v="en"/>
    <m/>
    <s v=""/>
    <b v="0"/>
    <n v="2"/>
    <s v="974650531359715333"/>
    <s v="Twitter for iPhone"/>
    <b v="0"/>
    <s v="974650531359715333"/>
    <s v="Tweet"/>
    <n v="0"/>
    <n v="0"/>
    <m/>
    <m/>
    <m/>
    <m/>
    <m/>
    <m/>
    <m/>
    <m/>
    <n v="1"/>
    <s v="3"/>
    <s v="3"/>
    <m/>
    <m/>
    <m/>
    <m/>
    <m/>
    <m/>
    <m/>
    <m/>
    <m/>
  </r>
  <r>
    <s v="carolinedeparpe"/>
    <s v="carolinedeparpe"/>
    <m/>
    <m/>
    <m/>
    <m/>
    <m/>
    <m/>
    <m/>
    <m/>
    <s v="No"/>
    <n v="763"/>
    <m/>
    <m/>
    <x v="1"/>
    <d v="2018-03-16T15:00:28"/>
    <s v="Étude : l'usage des #RéseauxSociaux en 2018 via @BlogModérateur #SocialSelling #Transformationdigitale https://t.co/JSoFZys0dq https://t.co/cITHRHyhjz"/>
    <s v="http://www.lbr.io/530730"/>
    <s v="lbr.io"/>
    <x v="250"/>
    <s v="https://pbs.twimg.com/media/DYaxoypX0AAriHk.jpg"/>
    <s v="https://pbs.twimg.com/media/DYaxoypX0AAriHk.jpg"/>
    <x v="541"/>
    <s v="https://twitter.com/#!/carolinedeparpe/status/974661685356253185"/>
    <m/>
    <m/>
    <s v="974661685356253185"/>
    <m/>
    <b v="0"/>
    <n v="0"/>
    <s v=""/>
    <b v="0"/>
    <s v="fr"/>
    <m/>
    <s v=""/>
    <b v="0"/>
    <n v="0"/>
    <s v=""/>
    <s v="Limber.app"/>
    <b v="0"/>
    <s v="974661685356253185"/>
    <s v="Tweet"/>
    <n v="0"/>
    <n v="0"/>
    <m/>
    <m/>
    <m/>
    <m/>
    <m/>
    <m/>
    <m/>
    <m/>
    <n v="1"/>
    <s v="1"/>
    <s v="1"/>
    <n v="0"/>
    <n v="0"/>
    <n v="0"/>
    <n v="0"/>
    <n v="0"/>
    <n v="0"/>
    <n v="10"/>
    <n v="100"/>
    <n v="10"/>
  </r>
  <r>
    <s v="laptopmarketing"/>
    <s v="laptopmarketing"/>
    <m/>
    <m/>
    <m/>
    <m/>
    <m/>
    <m/>
    <m/>
    <m/>
    <s v="No"/>
    <n v="764"/>
    <m/>
    <m/>
    <x v="1"/>
    <d v="2018-03-11T15:15:06"/>
    <s v="9 Surprising Facebook Marketing Tips for Small Businesses That Actually Work |https://t.co/QzmENrD4SF #Marketing #OnlineMarketing #SocialMediaMarketing #SocialMedia #SocialSelling #SMM #DigitalMarketing #FacebookMarketing #SMB #SmallBiz #SME #Business https://t.co/rnFwPgI0wP"/>
    <s v="http://onlinemarketingview.blogspot.com/2018/02/9-surprising-facebook-marketing-tips.html"/>
    <s v="blogspot.com"/>
    <x v="249"/>
    <s v="https://pbs.twimg.com/media/DYBFCSpW0AEnTCO.jpg"/>
    <s v="https://pbs.twimg.com/media/DYBFCSpW0AEnTCO.jpg"/>
    <x v="542"/>
    <s v="https://twitter.com/#!/laptopmarketing/status/972853426907475968"/>
    <m/>
    <m/>
    <s v="972853426907475968"/>
    <m/>
    <b v="0"/>
    <n v="0"/>
    <s v=""/>
    <b v="0"/>
    <s v="en"/>
    <m/>
    <s v=""/>
    <b v="0"/>
    <n v="0"/>
    <s v=""/>
    <s v="Hootsuite"/>
    <b v="0"/>
    <s v="972853426907475968"/>
    <s v="Tweet"/>
    <n v="0"/>
    <n v="0"/>
    <m/>
    <m/>
    <m/>
    <m/>
    <m/>
    <m/>
    <m/>
    <m/>
    <n v="2"/>
    <s v="1"/>
    <s v="1"/>
    <n v="1"/>
    <n v="3.7037037037037037"/>
    <n v="0"/>
    <n v="0"/>
    <n v="0"/>
    <n v="0"/>
    <n v="26"/>
    <n v="96.296296296296291"/>
    <n v="27"/>
  </r>
  <r>
    <s v="laptopmarketing"/>
    <s v="laptopmarketing"/>
    <m/>
    <m/>
    <m/>
    <m/>
    <m/>
    <m/>
    <m/>
    <m/>
    <s v="No"/>
    <n v="765"/>
    <m/>
    <m/>
    <x v="1"/>
    <d v="2018-03-16T15:05:08"/>
    <s v="9 Surprising Facebook Marketing Tips for Small Businesses That Actually Work |https://t.co/QzmENrD4SF #Marketing #OnlineMarketing #SocialMediaMarketing #SocialMedia #SocialSelling #SMM #DigitalMarketing #FacebookMarketing #SMB #SmallBiz #SME #Business https://t.co/alDZ1leWMX"/>
    <s v="http://onlinemarketingview.blogspot.com/2018/02/9-surprising-facebook-marketing-tips.html"/>
    <s v="blogspot.com"/>
    <x v="249"/>
    <s v="https://pbs.twimg.com/media/DYays9cW0AE6gwQ.jpg"/>
    <s v="https://pbs.twimg.com/media/DYays9cW0AE6gwQ.jpg"/>
    <x v="543"/>
    <s v="https://twitter.com/#!/laptopmarketing/status/974662857286651904"/>
    <m/>
    <m/>
    <s v="974662857286651904"/>
    <m/>
    <b v="0"/>
    <n v="1"/>
    <s v=""/>
    <b v="0"/>
    <s v="en"/>
    <m/>
    <s v=""/>
    <b v="0"/>
    <n v="1"/>
    <s v=""/>
    <s v="Hootsuite"/>
    <b v="0"/>
    <s v="974662857286651904"/>
    <s v="Tweet"/>
    <n v="0"/>
    <n v="0"/>
    <m/>
    <m/>
    <m/>
    <m/>
    <m/>
    <m/>
    <m/>
    <m/>
    <n v="2"/>
    <s v="1"/>
    <s v="1"/>
    <n v="1"/>
    <n v="3.7037037037037037"/>
    <n v="0"/>
    <n v="0"/>
    <n v="0"/>
    <n v="0"/>
    <n v="26"/>
    <n v="96.296296296296291"/>
    <n v="27"/>
  </r>
  <r>
    <s v="irpro6"/>
    <s v="denniskoutoudis"/>
    <m/>
    <m/>
    <m/>
    <m/>
    <m/>
    <m/>
    <m/>
    <m/>
    <s v="No"/>
    <n v="766"/>
    <m/>
    <m/>
    <x v="0"/>
    <d v="2018-03-16T15:06:59"/>
    <s v="RT @DennisKoutoudis: The importance of KPIs in Social Media Marketing https://t.co/ikieNpOUFG #socialmedia #socialmediamarketing #LinkedIn…"/>
    <s v="https://www.linkedin.com/pulse/importance-kpis-social-media-marketing-dennis-koutoudis/"/>
    <s v="linkedin.com"/>
    <x v="237"/>
    <m/>
    <s v="http://pbs.twimg.com/profile_images/973158668488364032/SVM85YLS_normal.jpg"/>
    <x v="544"/>
    <s v="https://twitter.com/#!/irpro6/status/974663322573459457"/>
    <m/>
    <m/>
    <s v="974663322573459457"/>
    <m/>
    <b v="0"/>
    <n v="0"/>
    <s v=""/>
    <b v="0"/>
    <s v="en"/>
    <m/>
    <s v=""/>
    <b v="0"/>
    <n v="206"/>
    <s v="974545083797155840"/>
    <s v="Twitter Web Client"/>
    <b v="0"/>
    <s v="974545083797155840"/>
    <s v="Tweet"/>
    <n v="0"/>
    <n v="0"/>
    <m/>
    <m/>
    <m/>
    <m/>
    <m/>
    <m/>
    <m/>
    <m/>
    <n v="1"/>
    <s v="7"/>
    <s v="7"/>
    <n v="0"/>
    <n v="0"/>
    <n v="0"/>
    <n v="0"/>
    <n v="0"/>
    <n v="0"/>
    <n v="13"/>
    <n v="100"/>
    <n v="13"/>
  </r>
  <r>
    <s v="bernieborges"/>
    <s v="jschobes"/>
    <m/>
    <m/>
    <m/>
    <m/>
    <m/>
    <m/>
    <m/>
    <m/>
    <s v="No"/>
    <n v="767"/>
    <m/>
    <m/>
    <x v="0"/>
    <d v="2018-03-12T16:02:00"/>
    <s v="Thanks for the shoutout @jschobes ! The take aways from the @SAP #socialselling podcast series are many. Ungated #CaseStudy available here https://t.co/CH9173cW7w https://t.co/sgmPNTZRw3"/>
    <s v="http://bit.ly/UpClose-SAP https://twitter.com/jschobes/status/973211388310097920"/>
    <s v="bit.ly twitter.com"/>
    <x v="251"/>
    <m/>
    <s v="http://pbs.twimg.com/profile_images/891832923707539456/fppJSa4A_normal.jpg"/>
    <x v="545"/>
    <s v="https://twitter.com/#!/bernieborges/status/973227618064461824"/>
    <m/>
    <m/>
    <s v="973227618064461824"/>
    <m/>
    <b v="0"/>
    <n v="0"/>
    <s v=""/>
    <b v="1"/>
    <s v="en"/>
    <m/>
    <s v="973211388310097920"/>
    <b v="0"/>
    <n v="0"/>
    <s v=""/>
    <s v="TweetDeck"/>
    <b v="0"/>
    <s v="973227618064461824"/>
    <s v="Tweet"/>
    <n v="0"/>
    <n v="0"/>
    <m/>
    <m/>
    <m/>
    <m/>
    <m/>
    <m/>
    <m/>
    <m/>
    <n v="1"/>
    <s v="3"/>
    <s v="3"/>
    <n v="1"/>
    <n v="5"/>
    <n v="1"/>
    <n v="5"/>
    <n v="0"/>
    <n v="0"/>
    <n v="18"/>
    <n v="90"/>
    <n v="20"/>
  </r>
  <r>
    <s v="sapradio"/>
    <s v="kirstenboileau"/>
    <m/>
    <m/>
    <m/>
    <m/>
    <m/>
    <m/>
    <m/>
    <m/>
    <s v="No"/>
    <n v="768"/>
    <m/>
    <m/>
    <x v="0"/>
    <d v="2018-03-06T15:33:37"/>
    <s v="#SAPRadio welcomes @BernieBorges @GoVengreso &quot;Key ingredients to a successful #SocialSelling strategy = Executive Support, Training, Ongoing Coaching, #Gamification, Marketing &amp;amp; Sales Alignment&quot; now with @gabevillamizar @michaelnlabate @KirstenBoileau https://t.co/ymRH0XRdyt"/>
    <s v="http://www.voiceamerica.com/show/2490/social-selling-with-game-changers-presented-by-sap"/>
    <s v="voiceamerica.com"/>
    <x v="252"/>
    <m/>
    <s v="http://pbs.twimg.com/profile_images/423336432829079552/Qo40WvP4_normal.jpeg"/>
    <x v="546"/>
    <s v="https://twitter.com/#!/sapradio/status/971046147853881345"/>
    <m/>
    <m/>
    <s v="971046147853881345"/>
    <m/>
    <b v="0"/>
    <n v="2"/>
    <s v=""/>
    <b v="0"/>
    <s v="en"/>
    <m/>
    <s v=""/>
    <b v="0"/>
    <n v="0"/>
    <s v=""/>
    <s v="Sprinklr"/>
    <b v="0"/>
    <s v="971046147853881345"/>
    <s v="Tweet"/>
    <n v="0"/>
    <n v="0"/>
    <m/>
    <m/>
    <m/>
    <m/>
    <m/>
    <m/>
    <m/>
    <m/>
    <n v="15"/>
    <s v="3"/>
    <s v="3"/>
    <n v="2"/>
    <n v="7.6923076923076925"/>
    <n v="0"/>
    <n v="0"/>
    <n v="0"/>
    <n v="0"/>
    <n v="24"/>
    <n v="92.307692307692307"/>
    <n v="26"/>
  </r>
  <r>
    <s v="sapradio"/>
    <s v="kirstenboileau"/>
    <m/>
    <m/>
    <m/>
    <m/>
    <m/>
    <m/>
    <m/>
    <m/>
    <s v="No"/>
    <n v="769"/>
    <m/>
    <m/>
    <x v="0"/>
    <d v="2018-03-06T15:35:00"/>
    <s v="#SAPRadio welcomes @BernieBorges @GoVengreso &quot;Key ingredients to a successful #SocialSelling strategy = Executive Support, Training, Ongoing Coaching, #Gamification, Marketing &amp;amp; Sales Alignment, Patience&quot; w/ @gabevillamizar @michaelnlabate https://t.co/ymRH0XRdyt @KirstenBoileau"/>
    <s v="http://www.voiceamerica.com/show/2490/social-selling-with-game-changers-presented-by-sap"/>
    <s v="voiceamerica.com"/>
    <x v="252"/>
    <m/>
    <s v="http://pbs.twimg.com/profile_images/423336432829079552/Qo40WvP4_normal.jpeg"/>
    <x v="547"/>
    <s v="https://twitter.com/#!/sapradio/status/971046496148819968"/>
    <m/>
    <m/>
    <s v="971046496148819968"/>
    <m/>
    <b v="0"/>
    <n v="2"/>
    <s v=""/>
    <b v="0"/>
    <s v="en"/>
    <m/>
    <s v=""/>
    <b v="0"/>
    <n v="0"/>
    <s v=""/>
    <s v="Sprinklr"/>
    <b v="0"/>
    <s v="971046496148819968"/>
    <s v="Tweet"/>
    <n v="0"/>
    <n v="0"/>
    <m/>
    <m/>
    <m/>
    <m/>
    <m/>
    <m/>
    <m/>
    <m/>
    <n v="15"/>
    <s v="3"/>
    <s v="3"/>
    <n v="3"/>
    <n v="11.538461538461538"/>
    <n v="0"/>
    <n v="0"/>
    <n v="0"/>
    <n v="0"/>
    <n v="23"/>
    <n v="88.461538461538467"/>
    <n v="26"/>
  </r>
  <r>
    <s v="sapradio"/>
    <s v="kirstenboileau"/>
    <m/>
    <m/>
    <m/>
    <m/>
    <m/>
    <m/>
    <m/>
    <m/>
    <s v="No"/>
    <n v="770"/>
    <m/>
    <m/>
    <x v="0"/>
    <d v="2018-03-06T15:39:25"/>
    <s v="On #SAPRadio @gabevillamizar &quot;To increase your chances of creating a world-class #SocialSelling program, you need a phone, email, &amp;amp; social selling platform tech and best practices in place.&quot; @BernieBorges @GoVengreso @michaelnlabate https://t.co/ymRH0XRdyt @KirstenBoileau"/>
    <s v="http://www.voiceamerica.com/show/2490/social-selling-with-game-changers-presented-by-sap"/>
    <s v="voiceamerica.com"/>
    <x v="65"/>
    <m/>
    <s v="http://pbs.twimg.com/profile_images/423336432829079552/Qo40WvP4_normal.jpeg"/>
    <x v="548"/>
    <s v="https://twitter.com/#!/sapradio/status/971047607383592960"/>
    <m/>
    <m/>
    <s v="971047607383592960"/>
    <m/>
    <b v="0"/>
    <n v="2"/>
    <s v=""/>
    <b v="0"/>
    <s v="en"/>
    <m/>
    <s v=""/>
    <b v="0"/>
    <n v="0"/>
    <s v=""/>
    <s v="Sprinklr"/>
    <b v="0"/>
    <s v="971047607383592960"/>
    <s v="Tweet"/>
    <n v="0"/>
    <n v="0"/>
    <m/>
    <m/>
    <m/>
    <m/>
    <m/>
    <m/>
    <m/>
    <m/>
    <n v="15"/>
    <s v="3"/>
    <s v="3"/>
    <n v="1"/>
    <n v="3.0303030303030303"/>
    <n v="0"/>
    <n v="0"/>
    <n v="0"/>
    <n v="0"/>
    <n v="32"/>
    <n v="96.969696969696969"/>
    <n v="33"/>
  </r>
  <r>
    <s v="sapradio"/>
    <s v="kirstenboileau"/>
    <m/>
    <m/>
    <m/>
    <m/>
    <m/>
    <m/>
    <m/>
    <m/>
    <s v="No"/>
    <n v="771"/>
    <m/>
    <m/>
    <x v="0"/>
    <d v="2018-03-06T15:42:30"/>
    <s v="On #SAPRadio @gabevillamizar &quot;To increase your chances of creating a world-class #SocialSelling program, you need a phone, email, &amp;amp; social selling platform technology and best practices in place.&quot; @BernieBorges @GoVengreso @michaelnlabate https://t.co/ymRH0XRdyt @KirstenBoileau"/>
    <s v="http://www.voiceamerica.com/show/2490/social-selling-with-game-changers-presented-by-sap"/>
    <s v="voiceamerica.com"/>
    <x v="65"/>
    <m/>
    <s v="http://pbs.twimg.com/profile_images/423336432829079552/Qo40WvP4_normal.jpeg"/>
    <x v="549"/>
    <s v="https://twitter.com/#!/sapradio/status/971048382826414081"/>
    <m/>
    <m/>
    <s v="971048382826414081"/>
    <m/>
    <b v="0"/>
    <n v="1"/>
    <s v=""/>
    <b v="0"/>
    <s v="en"/>
    <m/>
    <s v=""/>
    <b v="0"/>
    <n v="0"/>
    <s v=""/>
    <s v="Sprinklr"/>
    <b v="0"/>
    <s v="971048382826414081"/>
    <s v="Tweet"/>
    <n v="0"/>
    <n v="0"/>
    <m/>
    <m/>
    <m/>
    <m/>
    <m/>
    <m/>
    <m/>
    <m/>
    <n v="15"/>
    <s v="3"/>
    <s v="3"/>
    <n v="1"/>
    <n v="3.0303030303030303"/>
    <n v="0"/>
    <n v="0"/>
    <n v="0"/>
    <n v="0"/>
    <n v="32"/>
    <n v="96.969696969696969"/>
    <n v="33"/>
  </r>
  <r>
    <s v="sapradio"/>
    <s v="kirstenboileau"/>
    <m/>
    <m/>
    <m/>
    <m/>
    <m/>
    <m/>
    <m/>
    <m/>
    <s v="No"/>
    <n v="772"/>
    <m/>
    <m/>
    <x v="0"/>
    <d v="2018-03-06T15:45:28"/>
    <s v="On #SAPRadio @gabevillamizar &quot;How to deal with #SocialSelling non-believers who have influence / authority over #Sales department? Show them #Sales success ROI, then ignore if they don't buy-in.&quot; @BernieBorges @GoVengreso @michaelnlabate https://t.co/ymRH0XRdyt @KirstenBoileau https://t.co/p7HLfGN4v9"/>
    <s v="http://www.voiceamerica.com/show/2490/social-selling-with-game-changers-presented-by-sap https://twitter.com/messages/compose?recipient_id=435911622"/>
    <s v="voiceamerica.com twitter.com"/>
    <x v="253"/>
    <m/>
    <s v="http://pbs.twimg.com/profile_images/423336432829079552/Qo40WvP4_normal.jpeg"/>
    <x v="550"/>
    <s v="https://twitter.com/#!/sapradio/status/971049128674422786"/>
    <m/>
    <m/>
    <s v="971049128674422786"/>
    <m/>
    <b v="0"/>
    <n v="3"/>
    <s v=""/>
    <b v="0"/>
    <s v="en"/>
    <m/>
    <s v=""/>
    <b v="0"/>
    <n v="0"/>
    <s v=""/>
    <s v="Sprinklr"/>
    <b v="0"/>
    <s v="971049128674422786"/>
    <s v="Tweet"/>
    <n v="0"/>
    <n v="0"/>
    <m/>
    <m/>
    <m/>
    <m/>
    <m/>
    <m/>
    <m/>
    <m/>
    <n v="15"/>
    <s v="3"/>
    <s v="3"/>
    <n v="1"/>
    <n v="3.0303030303030303"/>
    <n v="1"/>
    <n v="3.0303030303030303"/>
    <n v="0"/>
    <n v="0"/>
    <n v="31"/>
    <n v="93.939393939393938"/>
    <n v="33"/>
  </r>
  <r>
    <s v="sapradio"/>
    <s v="kirstenboileau"/>
    <m/>
    <m/>
    <m/>
    <m/>
    <m/>
    <m/>
    <m/>
    <m/>
    <s v="No"/>
    <n v="773"/>
    <m/>
    <m/>
    <x v="0"/>
    <d v="2018-03-06T15:48:32"/>
    <s v="Heard on #SAPRadio @michaelnlabate &quot;One of the ways #SocialSelling programs work well is where the experts create new experts within the organization. Call it 'resident expertise by example'.&quot; @BernieBorges @GoVengreso @gabevillamizar https://t.co/ymRH0XRdyt @KirstenBoileau"/>
    <s v="http://www.voiceamerica.com/show/2490/social-selling-with-game-changers-presented-by-sap"/>
    <s v="voiceamerica.com"/>
    <x v="65"/>
    <m/>
    <s v="http://pbs.twimg.com/profile_images/423336432829079552/Qo40WvP4_normal.jpeg"/>
    <x v="551"/>
    <s v="https://twitter.com/#!/sapradio/status/971049899910422528"/>
    <m/>
    <m/>
    <s v="971049899910422528"/>
    <m/>
    <b v="0"/>
    <n v="1"/>
    <s v=""/>
    <b v="0"/>
    <s v="en"/>
    <m/>
    <s v=""/>
    <b v="0"/>
    <n v="0"/>
    <s v=""/>
    <s v="Sprinklr"/>
    <b v="0"/>
    <s v="971049899910422528"/>
    <s v="Tweet"/>
    <n v="0"/>
    <n v="0"/>
    <m/>
    <m/>
    <m/>
    <m/>
    <m/>
    <m/>
    <m/>
    <m/>
    <n v="15"/>
    <s v="3"/>
    <s v="3"/>
    <n v="2"/>
    <n v="6.25"/>
    <n v="0"/>
    <n v="0"/>
    <n v="0"/>
    <n v="0"/>
    <n v="30"/>
    <n v="93.75"/>
    <n v="32"/>
  </r>
  <r>
    <s v="sapradio"/>
    <s v="kirstenboileau"/>
    <m/>
    <m/>
    <m/>
    <m/>
    <m/>
    <m/>
    <m/>
    <m/>
    <s v="No"/>
    <n v="774"/>
    <m/>
    <m/>
    <x v="0"/>
    <d v="2018-03-06T15:49:32"/>
    <s v="Heard on #SAPRadio @michaelnlabate &quot;Many companies who’ve invested in #SocialSelling transformation programs have seen lifts in quota attainment, conversion rates, and deal size.&quot; @BernieBorges @GoVengreso @gabevillamizar https://t.co/ymRH0XRdyt @KirstenBoileau"/>
    <s v="http://www.voiceamerica.com/show/2490/social-selling-with-game-changers-presented-by-sap"/>
    <s v="voiceamerica.com"/>
    <x v="65"/>
    <m/>
    <s v="http://pbs.twimg.com/profile_images/423336432829079552/Qo40WvP4_normal.jpeg"/>
    <x v="552"/>
    <s v="https://twitter.com/#!/sapradio/status/971050153846112256"/>
    <m/>
    <m/>
    <s v="971050153846112256"/>
    <m/>
    <b v="0"/>
    <n v="2"/>
    <s v=""/>
    <b v="0"/>
    <s v="en"/>
    <m/>
    <s v=""/>
    <b v="0"/>
    <n v="1"/>
    <s v=""/>
    <s v="Sprinklr"/>
    <b v="0"/>
    <s v="971050153846112256"/>
    <s v="Tweet"/>
    <n v="0"/>
    <n v="0"/>
    <m/>
    <m/>
    <m/>
    <m/>
    <m/>
    <m/>
    <m/>
    <m/>
    <n v="15"/>
    <s v="3"/>
    <s v="3"/>
    <n v="0"/>
    <n v="0"/>
    <n v="0"/>
    <n v="0"/>
    <n v="0"/>
    <n v="0"/>
    <n v="28"/>
    <n v="100"/>
    <n v="28"/>
  </r>
  <r>
    <s v="bernieborges"/>
    <s v="kirstenboileau"/>
    <m/>
    <m/>
    <m/>
    <m/>
    <m/>
    <m/>
    <m/>
    <m/>
    <s v="No"/>
    <n v="783"/>
    <m/>
    <m/>
    <x v="0"/>
    <d v="2018-03-16T15:07:20"/>
    <s v="Is social selling &quot;a thing?&quot; @kirstenboileau answers on this #podcast. #sales #socialselling #SAP _x000a_https://t.co/dXGKUMJ5Km https://t.co/3HlYCmDiZZ"/>
    <s v="http://bit.ly/SBE-SAP-SSS-Ep5?utm_content=68717619&amp;utm_medium=social&amp;utm_source=twitter"/>
    <s v="bit.ly"/>
    <x v="254"/>
    <s v="https://pbs.twimg.com/media/DYazNK2W4AY9YJS.jpg"/>
    <s v="https://pbs.twimg.com/media/DYazNK2W4AY9YJS.jpg"/>
    <x v="553"/>
    <s v="https://twitter.com/#!/bernieborges/status/974663410712563712"/>
    <m/>
    <m/>
    <s v="974663410712563712"/>
    <m/>
    <b v="0"/>
    <n v="0"/>
    <s v=""/>
    <b v="0"/>
    <s v="en"/>
    <m/>
    <s v=""/>
    <b v="0"/>
    <n v="0"/>
    <s v=""/>
    <s v="HubSpot"/>
    <b v="0"/>
    <s v="974663410712563712"/>
    <s v="Tweet"/>
    <n v="0"/>
    <n v="0"/>
    <m/>
    <m/>
    <m/>
    <m/>
    <m/>
    <m/>
    <m/>
    <m/>
    <n v="1"/>
    <s v="3"/>
    <s v="3"/>
    <n v="0"/>
    <n v="0"/>
    <n v="1"/>
    <n v="7.6923076923076925"/>
    <n v="0"/>
    <n v="0"/>
    <n v="12"/>
    <n v="92.307692307692307"/>
    <n v="13"/>
  </r>
  <r>
    <s v="anastasiabarre"/>
    <s v="bernieborges"/>
    <m/>
    <m/>
    <m/>
    <m/>
    <m/>
    <m/>
    <m/>
    <m/>
    <s v="No"/>
    <n v="784"/>
    <m/>
    <m/>
    <x v="0"/>
    <d v="2018-03-09T00:01:17"/>
    <s v="#SocialSelling training is vital to a successful #sales team. @SAP provides the best training. Learn how SAP does it on @SBEngine w @bernieborges, #CMO of @GoVengreso  https://t.co/jck7DJkHQR https://t.co/NMA6XvB9Ys"/>
    <s v="http://bit.ly/2Ddiwwj"/>
    <s v="bit.ly"/>
    <x v="255"/>
    <s v="https://pbs.twimg.com/media/DXzgs4wXcAEZD5t.jpg"/>
    <s v="https://pbs.twimg.com/media/DXzgs4wXcAEZD5t.jpg"/>
    <x v="554"/>
    <s v="https://twitter.com/#!/anastasiabarre/status/971898684253376512"/>
    <m/>
    <m/>
    <s v="971898684253376512"/>
    <m/>
    <b v="0"/>
    <n v="1"/>
    <s v=""/>
    <b v="0"/>
    <s v="en"/>
    <m/>
    <s v=""/>
    <b v="0"/>
    <n v="3"/>
    <s v=""/>
    <s v="EveryoneSocial"/>
    <b v="0"/>
    <s v="971898684253376512"/>
    <s v="Retweet"/>
    <n v="0"/>
    <n v="0"/>
    <m/>
    <m/>
    <m/>
    <m/>
    <m/>
    <m/>
    <m/>
    <m/>
    <n v="1"/>
    <s v="3"/>
    <s v="3"/>
    <m/>
    <m/>
    <m/>
    <m/>
    <m/>
    <m/>
    <m/>
    <m/>
    <m/>
  </r>
  <r>
    <s v="linkedinexpert"/>
    <s v="bernieborges"/>
    <m/>
    <m/>
    <m/>
    <m/>
    <m/>
    <m/>
    <m/>
    <m/>
    <s v="No"/>
    <n v="785"/>
    <m/>
    <m/>
    <x v="0"/>
    <d v="2018-03-08T21:01:51"/>
    <s v="#SocialSelling training is vital to a successful #sales team. @SAP provides the best training. Learn how SAP does it on @SBEngine w @bernieborges, #CMO of @GoVengreso  https://t.co/CcT5YNUFV9 https://t.co/m7lJmvvCPZ"/>
    <s v="http://bit.ly/2G8AH9F"/>
    <s v="bit.ly"/>
    <x v="255"/>
    <s v="https://pbs.twimg.com/media/DXy3oV8XkAAp6F-.jpg"/>
    <s v="https://pbs.twimg.com/media/DXy3oV8XkAAp6F-.jpg"/>
    <x v="555"/>
    <s v="https://twitter.com/#!/linkedinexpert/status/971853526132514818"/>
    <m/>
    <m/>
    <s v="971853526132514818"/>
    <m/>
    <b v="0"/>
    <n v="0"/>
    <s v=""/>
    <b v="0"/>
    <s v="en"/>
    <m/>
    <s v=""/>
    <b v="0"/>
    <n v="4"/>
    <s v=""/>
    <s v="EveryoneSocial"/>
    <b v="0"/>
    <s v="971853526132514818"/>
    <s v="Retweet"/>
    <n v="0"/>
    <n v="0"/>
    <m/>
    <m/>
    <m/>
    <m/>
    <m/>
    <m/>
    <m/>
    <m/>
    <n v="1"/>
    <s v="3"/>
    <s v="3"/>
    <m/>
    <m/>
    <m/>
    <m/>
    <m/>
    <m/>
    <m/>
    <m/>
    <m/>
  </r>
  <r>
    <s v="brynnetillman"/>
    <s v="bernieborges"/>
    <m/>
    <m/>
    <m/>
    <m/>
    <m/>
    <m/>
    <m/>
    <m/>
    <s v="No"/>
    <n v="797"/>
    <m/>
    <m/>
    <x v="0"/>
    <d v="2018-03-08T16:16:40"/>
    <s v="What happens when #SocialSelling best practices are consistently applied? Listen to #SAPSocialSelling successes &amp;amp; #SalesTips from @SAP on @sbengine w @bernieborges, #CMO of @GoVengreso. https://t.co/utnsrxDxHc _x000a__x000a_@alexhu https://t.co/9IRkRvEiTO https://t.co/MIDCJ9jv9d"/>
    <s v="https://vengreso.com/blog/sap-social-selling-best-practices http://bit.ly/2oOYgNu"/>
    <s v="vengreso.com bit.ly"/>
    <x v="256"/>
    <s v="https://pbs.twimg.com/media/DXx2W5ZXUAA_hsR.jpg"/>
    <s v="https://pbs.twimg.com/media/DXx2W5ZXUAA_hsR.jpg"/>
    <x v="556"/>
    <s v="https://twitter.com/#!/brynnetillman/status/971781757518434307"/>
    <m/>
    <m/>
    <s v="971781757518434307"/>
    <m/>
    <b v="0"/>
    <n v="1"/>
    <s v=""/>
    <b v="0"/>
    <s v="en"/>
    <m/>
    <s v=""/>
    <b v="0"/>
    <n v="1"/>
    <s v=""/>
    <s v="EveryoneSocial"/>
    <b v="0"/>
    <s v="971781757518434307"/>
    <s v="Tweet"/>
    <n v="0"/>
    <n v="0"/>
    <m/>
    <m/>
    <m/>
    <m/>
    <m/>
    <m/>
    <m/>
    <m/>
    <n v="1"/>
    <s v="3"/>
    <s v="3"/>
    <m/>
    <m/>
    <m/>
    <m/>
    <m/>
    <m/>
    <m/>
    <m/>
    <m/>
  </r>
  <r>
    <s v="bernieborges"/>
    <s v="sap"/>
    <m/>
    <m/>
    <m/>
    <m/>
    <m/>
    <m/>
    <m/>
    <m/>
    <s v="No"/>
    <n v="798"/>
    <m/>
    <m/>
    <x v="0"/>
    <d v="2018-03-11T16:04:21"/>
    <s v="Episode 200 of my @sbengine #podcast is all about winning....In this case it's winning through #socialselling training &amp;amp; enablement as exemplified by @SAP - download the case study - no form to fill. #sales #digitalsales  https://t.co/o7If6komA2 https://t.co/qth2jTXEZ5"/>
    <s v="https://hubs.ly/H0bdzRT0"/>
    <s v="hubs.ly"/>
    <x v="257"/>
    <s v="https://pbs.twimg.com/media/DYBQTpyXUAUjWvf.jpg"/>
    <s v="https://pbs.twimg.com/media/DYBQTpyXUAUjWvf.jpg"/>
    <x v="557"/>
    <s v="https://twitter.com/#!/bernieborges/status/972865820169777152"/>
    <m/>
    <m/>
    <s v="972865820169777152"/>
    <m/>
    <b v="0"/>
    <n v="0"/>
    <s v=""/>
    <b v="0"/>
    <s v="en"/>
    <m/>
    <s v=""/>
    <b v="0"/>
    <n v="0"/>
    <s v=""/>
    <s v="HubSpot"/>
    <b v="0"/>
    <s v="972865820169777152"/>
    <s v="Tweet"/>
    <n v="0"/>
    <n v="0"/>
    <m/>
    <m/>
    <m/>
    <m/>
    <m/>
    <m/>
    <m/>
    <m/>
    <n v="2"/>
    <s v="3"/>
    <s v="3"/>
    <n v="2"/>
    <n v="5.882352941176471"/>
    <n v="1"/>
    <n v="2.9411764705882355"/>
    <n v="0"/>
    <n v="0"/>
    <n v="31"/>
    <n v="91.17647058823529"/>
    <n v="34"/>
  </r>
  <r>
    <s v="fireotl"/>
    <s v="denniskoutoudis"/>
    <m/>
    <m/>
    <m/>
    <m/>
    <m/>
    <m/>
    <m/>
    <m/>
    <s v="No"/>
    <n v="801"/>
    <m/>
    <m/>
    <x v="0"/>
    <d v="2018-03-16T15:07:54"/>
    <s v="RT @DennisKoutoudis: The importance of KPIs in Social Media Marketing https://t.co/ikieNpOUFG #socialmedia #socialmediamarketing #LinkedIn…"/>
    <s v="https://www.linkedin.com/pulse/importance-kpis-social-media-marketing-dennis-koutoudis/"/>
    <s v="linkedin.com"/>
    <x v="237"/>
    <m/>
    <s v="http://abs.twimg.com/sticky/default_profile_images/default_profile_normal.png"/>
    <x v="558"/>
    <s v="https://twitter.com/#!/fireotl/status/974663553344065536"/>
    <m/>
    <m/>
    <s v="974663553344065536"/>
    <m/>
    <b v="0"/>
    <n v="0"/>
    <s v=""/>
    <b v="0"/>
    <s v="en"/>
    <m/>
    <s v=""/>
    <b v="0"/>
    <n v="206"/>
    <s v="974545083797155840"/>
    <s v="Twitter Web Client"/>
    <b v="0"/>
    <s v="974545083797155840"/>
    <s v="Tweet"/>
    <n v="0"/>
    <n v="0"/>
    <m/>
    <m/>
    <m/>
    <m/>
    <m/>
    <m/>
    <m/>
    <m/>
    <n v="1"/>
    <s v="7"/>
    <s v="7"/>
    <n v="0"/>
    <n v="0"/>
    <n v="0"/>
    <n v="0"/>
    <n v="0"/>
    <n v="0"/>
    <n v="13"/>
    <n v="100"/>
    <n v="13"/>
  </r>
  <r>
    <s v="seosmoindore"/>
    <s v="agence_iandyoo"/>
    <m/>
    <m/>
    <m/>
    <m/>
    <m/>
    <m/>
    <m/>
    <m/>
    <s v="No"/>
    <n v="802"/>
    <m/>
    <m/>
    <x v="0"/>
    <d v="2018-03-16T15:08:05"/>
    <s v="RT @Agence_IandYOO: Inbound marketing pas à pas #11 - Les campagnes payantes - Le blog qui parle #InboundMarketing #SocialSelling #ContentM…"/>
    <m/>
    <m/>
    <x v="239"/>
    <m/>
    <s v="http://pbs.twimg.com/profile_images/789053716733231104/u34025p3_normal.jpg"/>
    <x v="559"/>
    <s v="https://twitter.com/#!/seosmoindore/status/974663602601971712"/>
    <m/>
    <m/>
    <s v="974663602601971712"/>
    <m/>
    <b v="0"/>
    <n v="0"/>
    <s v=""/>
    <b v="0"/>
    <s v="fr"/>
    <m/>
    <s v=""/>
    <b v="0"/>
    <n v="3"/>
    <s v="974663442496999424"/>
    <s v="SEO Like by SN"/>
    <b v="0"/>
    <s v="974663442496999424"/>
    <s v="Tweet"/>
    <n v="0"/>
    <n v="0"/>
    <m/>
    <m/>
    <m/>
    <m/>
    <m/>
    <m/>
    <m/>
    <m/>
    <n v="1"/>
    <s v="5"/>
    <s v="5"/>
    <n v="0"/>
    <n v="0"/>
    <n v="0"/>
    <n v="0"/>
    <n v="0"/>
    <n v="0"/>
    <n v="18"/>
    <n v="100"/>
    <n v="18"/>
  </r>
  <r>
    <s v="ibmitalia"/>
    <s v="ibmitalia"/>
    <m/>
    <m/>
    <m/>
    <m/>
    <m/>
    <m/>
    <m/>
    <m/>
    <s v="No"/>
    <n v="803"/>
    <m/>
    <m/>
    <x v="1"/>
    <d v="2018-03-12T14:00:01"/>
    <s v="Il 16 marzo, durante la #MilanoDigitalWeek, parleremo di #SocialSelling e #DigitalSales transformation. Un LIVE Talk sul caso #IBM. _x000a__x000a_Le registrazioni al webinar sono aperte: https://t.co/1g0EZuyDxh  _x000a__x000a_#DigitalTransformation https://t.co/E3UNt4w8jY"/>
    <s v="http://spr.ly/6019DToZT"/>
    <s v="spr.ly"/>
    <x v="258"/>
    <s v="https://pbs.twimg.com/media/DYF9cKXXUAAh1v7.jpg"/>
    <s v="https://pbs.twimg.com/media/DYF9cKXXUAAh1v7.jpg"/>
    <x v="560"/>
    <s v="https://twitter.com/#!/ibmitalia/status/973196920079384578"/>
    <m/>
    <m/>
    <s v="973196920079384578"/>
    <m/>
    <b v="0"/>
    <n v="1"/>
    <s v=""/>
    <b v="0"/>
    <s v="it"/>
    <m/>
    <s v=""/>
    <b v="0"/>
    <n v="3"/>
    <s v=""/>
    <s v="Sprinklr"/>
    <b v="0"/>
    <s v="973196920079384578"/>
    <s v="Retweet"/>
    <n v="0"/>
    <n v="0"/>
    <m/>
    <m/>
    <m/>
    <m/>
    <m/>
    <m/>
    <m/>
    <m/>
    <n v="1"/>
    <s v="11"/>
    <s v="11"/>
    <n v="0"/>
    <n v="0"/>
    <n v="0"/>
    <n v="0"/>
    <n v="0"/>
    <n v="0"/>
    <n v="25"/>
    <n v="100"/>
    <n v="25"/>
  </r>
  <r>
    <s v="leadilella"/>
    <s v="ibmitalia"/>
    <m/>
    <m/>
    <m/>
    <m/>
    <m/>
    <m/>
    <m/>
    <m/>
    <s v="No"/>
    <n v="804"/>
    <m/>
    <m/>
    <x v="0"/>
    <d v="2018-03-09T15:11:43"/>
    <s v="Anche @IBMItalia partecipa alla #MilanoDigitalWeek con alcuni appuntamenti sui temi #quantumcomputing #SocialSelling #digitaltransformation #AI e #robot umanoidi. Scopri tutti i nostri eventi e registrati: https://t.co/G5iACp5JtQ  #IBM https://t.co/biF8mCmZrQ"/>
    <s v="https://ibm.biz/digitalweek"/>
    <s v="ibm.biz"/>
    <x v="88"/>
    <s v="https://pbs.twimg.com/media/DXxR9UxWAAAaC49.jpg"/>
    <s v="https://pbs.twimg.com/media/DXxR9UxWAAAaC49.jpg"/>
    <x v="561"/>
    <s v="https://twitter.com/#!/leadilella/status/972127798482624512"/>
    <m/>
    <m/>
    <s v="972127798482624512"/>
    <m/>
    <b v="0"/>
    <n v="4"/>
    <s v=""/>
    <b v="0"/>
    <s v="it"/>
    <m/>
    <s v=""/>
    <b v="0"/>
    <n v="4"/>
    <s v=""/>
    <s v="Twitter Web Client"/>
    <b v="0"/>
    <s v="972127798482624512"/>
    <s v="Retweet"/>
    <n v="0"/>
    <n v="0"/>
    <m/>
    <m/>
    <m/>
    <m/>
    <m/>
    <m/>
    <m/>
    <m/>
    <n v="1"/>
    <s v="11"/>
    <s v="11"/>
    <n v="0"/>
    <n v="0"/>
    <n v="0"/>
    <n v="0"/>
    <n v="0"/>
    <n v="0"/>
    <n v="25"/>
    <n v="100"/>
    <n v="25"/>
  </r>
  <r>
    <s v="marco89655225"/>
    <s v="ibmitalia"/>
    <m/>
    <m/>
    <m/>
    <m/>
    <m/>
    <m/>
    <m/>
    <m/>
    <s v="No"/>
    <n v="805"/>
    <m/>
    <m/>
    <x v="0"/>
    <d v="2018-03-08T16:06:46"/>
    <s v="Anche @IBMItalia partecipa alla #MilanoDigitalWeek con alcuni appuntamenti sui temi #quantumcomputing #SocialSelling #digitaltransformation #AI e #robot umanoidi. Scopri tutti i nostri eventi e registrati: https://t.co/tHcaKS8LCd  #IBM https://t.co/vF04pPCDQu"/>
    <s v="https://ibm.biz/digitalweek"/>
    <s v="ibm.biz"/>
    <x v="88"/>
    <s v="https://pbs.twimg.com/media/DXxR9UxWAAAaC49.jpg"/>
    <s v="https://pbs.twimg.com/media/DXxR9UxWAAAaC49.jpg"/>
    <x v="562"/>
    <s v="https://twitter.com/#!/marco89655225/status/971779265862782976"/>
    <m/>
    <m/>
    <s v="971779265862782976"/>
    <m/>
    <b v="0"/>
    <n v="0"/>
    <s v=""/>
    <b v="0"/>
    <s v="it"/>
    <m/>
    <s v=""/>
    <b v="0"/>
    <n v="1"/>
    <s v=""/>
    <s v="Twitter Web Client"/>
    <b v="0"/>
    <s v="971779265862782976"/>
    <s v="Tweet"/>
    <n v="0"/>
    <n v="0"/>
    <m/>
    <m/>
    <m/>
    <m/>
    <m/>
    <m/>
    <m/>
    <m/>
    <n v="2"/>
    <s v="11"/>
    <s v="11"/>
    <n v="0"/>
    <n v="0"/>
    <n v="0"/>
    <n v="0"/>
    <n v="0"/>
    <n v="0"/>
    <n v="25"/>
    <n v="100"/>
    <n v="25"/>
  </r>
  <r>
    <s v="marco89655225"/>
    <s v="ibmitalia"/>
    <m/>
    <m/>
    <m/>
    <m/>
    <m/>
    <m/>
    <m/>
    <m/>
    <s v="No"/>
    <n v="806"/>
    <m/>
    <m/>
    <x v="0"/>
    <d v="2018-03-16T15:10:06"/>
    <s v="RT @LeaDiLella: Anche @IBMItalia partecipa alla #MilanoDigitalWeek con alcuni appuntamenti sui temi #quantumcomputing #SocialSelling #digit…"/>
    <m/>
    <m/>
    <x v="80"/>
    <m/>
    <s v="http://pbs.twimg.com/profile_images/550709749830795264/H3Gd9-A4_normal.jpeg"/>
    <x v="563"/>
    <s v="https://twitter.com/#!/marco89655225/status/974664107260633088"/>
    <m/>
    <m/>
    <s v="974664107260633088"/>
    <m/>
    <b v="0"/>
    <n v="0"/>
    <s v=""/>
    <b v="0"/>
    <s v="it"/>
    <m/>
    <s v=""/>
    <b v="0"/>
    <n v="4"/>
    <s v="972127798482624512"/>
    <s v="Twitter Web Client"/>
    <b v="0"/>
    <s v="972127798482624512"/>
    <s v="Tweet"/>
    <n v="0"/>
    <n v="0"/>
    <m/>
    <m/>
    <m/>
    <m/>
    <m/>
    <m/>
    <m/>
    <m/>
    <n v="2"/>
    <s v="11"/>
    <s v="11"/>
    <m/>
    <m/>
    <m/>
    <m/>
    <m/>
    <m/>
    <m/>
    <m/>
    <m/>
  </r>
  <r>
    <s v="jayesh30202"/>
    <s v="denniskoutoudis"/>
    <m/>
    <m/>
    <m/>
    <m/>
    <m/>
    <m/>
    <m/>
    <m/>
    <s v="No"/>
    <n v="808"/>
    <m/>
    <m/>
    <x v="0"/>
    <d v="2018-03-16T15:10:07"/>
    <s v="RT @DennisKoutoudis: The importance of KPIs in Social Media Marketing https://t.co/ikieNpOUFG #socialmedia #socialmediamarketing #LinkedIn…"/>
    <s v="https://www.linkedin.com/pulse/importance-kpis-social-media-marketing-dennis-koutoudis/"/>
    <s v="linkedin.com"/>
    <x v="237"/>
    <m/>
    <s v="http://pbs.twimg.com/profile_images/945987996502835200/Ve8JCNih_normal.jpg"/>
    <x v="564"/>
    <s v="https://twitter.com/#!/jayesh30202/status/974664112482365440"/>
    <m/>
    <m/>
    <s v="974664112482365440"/>
    <m/>
    <b v="0"/>
    <n v="0"/>
    <s v=""/>
    <b v="0"/>
    <s v="en"/>
    <m/>
    <s v=""/>
    <b v="0"/>
    <n v="206"/>
    <s v="974545083797155840"/>
    <s v="Twitter Web Client"/>
    <b v="0"/>
    <s v="974545083797155840"/>
    <s v="Tweet"/>
    <n v="0"/>
    <n v="0"/>
    <m/>
    <m/>
    <m/>
    <m/>
    <m/>
    <m/>
    <m/>
    <m/>
    <n v="1"/>
    <s v="7"/>
    <s v="7"/>
    <n v="0"/>
    <n v="0"/>
    <n v="0"/>
    <n v="0"/>
    <n v="0"/>
    <n v="0"/>
    <n v="13"/>
    <n v="100"/>
    <n v="13"/>
  </r>
  <r>
    <s v="aaliyahgodfreyw"/>
    <s v="agence_iandyoo"/>
    <m/>
    <m/>
    <m/>
    <m/>
    <m/>
    <m/>
    <m/>
    <m/>
    <s v="No"/>
    <n v="809"/>
    <m/>
    <m/>
    <x v="0"/>
    <d v="2018-03-16T15:13:03"/>
    <s v="RT @Agence_IandYOO: Inbound marketing pas à pas #11 - Les campagnes payantes - Le blog qui parle #InboundMarketing #SocialSelling #ContentM…"/>
    <m/>
    <m/>
    <x v="239"/>
    <m/>
    <s v="http://pbs.twimg.com/profile_images/975669644093661184/K6DhdFyf_normal.jpg"/>
    <x v="565"/>
    <s v="https://twitter.com/#!/aaliyahgodfreyw/status/974664852571672577"/>
    <m/>
    <m/>
    <s v="974664852571672577"/>
    <m/>
    <b v="0"/>
    <n v="0"/>
    <s v=""/>
    <b v="0"/>
    <s v="fr"/>
    <m/>
    <s v=""/>
    <b v="0"/>
    <n v="3"/>
    <s v="974663442496999424"/>
    <s v="AaliyahGodfreyw"/>
    <b v="0"/>
    <s v="974663442496999424"/>
    <s v="Tweet"/>
    <n v="0"/>
    <n v="0"/>
    <m/>
    <m/>
    <m/>
    <m/>
    <m/>
    <m/>
    <m/>
    <m/>
    <n v="1"/>
    <s v="5"/>
    <s v="5"/>
    <n v="0"/>
    <n v="0"/>
    <n v="0"/>
    <n v="0"/>
    <n v="0"/>
    <n v="0"/>
    <n v="18"/>
    <n v="100"/>
    <n v="18"/>
  </r>
  <r>
    <s v="markmilleritpro"/>
    <s v="markmilleritpro"/>
    <m/>
    <m/>
    <m/>
    <m/>
    <m/>
    <m/>
    <m/>
    <m/>
    <s v="No"/>
    <n v="810"/>
    <m/>
    <m/>
    <x v="1"/>
    <d v="2018-03-16T13:30:26"/>
    <s v="The Best Salesman Ever? Maybe not. https://t.co/qQnCU3eQYR via B2Community #SocialSelling #ABM"/>
    <s v="http://b2c.news/NJwZMC?utm_content=buffere7967&amp;utm_medium=social&amp;utm_source=twitter.com&amp;utm_campaign=buffer"/>
    <s v="b2c.news"/>
    <x v="259"/>
    <m/>
    <s v="http://pbs.twimg.com/profile_images/680986347620835328/a4QAhIz9_normal.jpg"/>
    <x v="566"/>
    <s v="https://twitter.com/#!/markmilleritpro/status/974639026392223745"/>
    <m/>
    <m/>
    <s v="974639026392223745"/>
    <m/>
    <b v="0"/>
    <n v="0"/>
    <s v=""/>
    <b v="0"/>
    <s v="en"/>
    <m/>
    <s v=""/>
    <b v="0"/>
    <n v="1"/>
    <s v=""/>
    <s v="IFTTT"/>
    <b v="0"/>
    <s v="974639026392223745"/>
    <s v="Retweet"/>
    <n v="0"/>
    <n v="0"/>
    <m/>
    <m/>
    <m/>
    <m/>
    <m/>
    <m/>
    <m/>
    <m/>
    <n v="3"/>
    <s v="5"/>
    <s v="5"/>
    <n v="1"/>
    <n v="10"/>
    <n v="0"/>
    <n v="0"/>
    <n v="0"/>
    <n v="0"/>
    <n v="9"/>
    <n v="90"/>
    <n v="10"/>
  </r>
  <r>
    <s v="markmilleritpro"/>
    <s v="markmilleritpro"/>
    <m/>
    <m/>
    <m/>
    <m/>
    <m/>
    <m/>
    <m/>
    <m/>
    <s v="No"/>
    <n v="811"/>
    <m/>
    <m/>
    <x v="1"/>
    <d v="2018-03-10T15:15:23"/>
    <s v="#SocialSelling the use of #SocialMedia by Sales to interact with prospects, listen &amp;amp; collect data, &amp;amp; build a professional brand."/>
    <m/>
    <m/>
    <x v="32"/>
    <m/>
    <s v="http://pbs.twimg.com/profile_images/680986347620835328/a4QAhIz9_normal.jpg"/>
    <x v="567"/>
    <s v="https://twitter.com/#!/markmilleritpro/status/972491112853188608"/>
    <m/>
    <m/>
    <s v="972491112853188608"/>
    <m/>
    <b v="0"/>
    <n v="1"/>
    <s v=""/>
    <b v="0"/>
    <s v="en"/>
    <m/>
    <s v=""/>
    <b v="0"/>
    <n v="0"/>
    <s v=""/>
    <s v="IFTTT"/>
    <b v="0"/>
    <s v="972491112853188608"/>
    <s v="Tweet"/>
    <n v="0"/>
    <n v="0"/>
    <m/>
    <m/>
    <m/>
    <m/>
    <m/>
    <m/>
    <m/>
    <m/>
    <n v="3"/>
    <s v="5"/>
    <s v="5"/>
    <n v="0"/>
    <n v="0"/>
    <n v="0"/>
    <n v="0"/>
    <n v="0"/>
    <n v="0"/>
    <n v="20"/>
    <n v="100"/>
    <n v="20"/>
  </r>
  <r>
    <s v="markmilleritpro"/>
    <s v="markmilleritpro"/>
    <m/>
    <m/>
    <m/>
    <m/>
    <m/>
    <m/>
    <m/>
    <m/>
    <s v="No"/>
    <n v="812"/>
    <m/>
    <m/>
    <x v="1"/>
    <d v="2018-03-12T16:30:12"/>
    <s v="#LinkedInTips Get YOUR buyer centric PROFILE a score from 1 to 100 as to how it meets #SocialSelling best practice https://t.co/suqpVaQDfo"/>
    <s v="http://business.linkedin.com/sales-solutions/site-forms/social-selling-index.html/?utm_content=buffer6f6c5&amp;utm_medium=social&amp;utm_source=twitter.com&amp;utm_campaign=buffer"/>
    <s v="linkedin.com"/>
    <x v="260"/>
    <m/>
    <s v="http://pbs.twimg.com/profile_images/680986347620835328/a4QAhIz9_normal.jpg"/>
    <x v="568"/>
    <s v="https://twitter.com/#!/markmilleritpro/status/973234716471103488"/>
    <m/>
    <m/>
    <s v="973234716471103488"/>
    <m/>
    <b v="0"/>
    <n v="0"/>
    <s v=""/>
    <b v="0"/>
    <s v="en"/>
    <m/>
    <s v=""/>
    <b v="0"/>
    <n v="0"/>
    <s v=""/>
    <s v="IFTTT"/>
    <b v="0"/>
    <s v="973234716471103488"/>
    <s v="Tweet"/>
    <n v="0"/>
    <n v="0"/>
    <m/>
    <m/>
    <m/>
    <m/>
    <m/>
    <m/>
    <m/>
    <m/>
    <n v="3"/>
    <s v="5"/>
    <s v="5"/>
    <n v="1"/>
    <n v="5"/>
    <n v="0"/>
    <n v="0"/>
    <n v="0"/>
    <n v="0"/>
    <n v="19"/>
    <n v="95"/>
    <n v="20"/>
  </r>
  <r>
    <s v="solidrecs"/>
    <s v="markmilleritpro"/>
    <m/>
    <m/>
    <m/>
    <m/>
    <m/>
    <m/>
    <m/>
    <m/>
    <s v="No"/>
    <n v="813"/>
    <m/>
    <m/>
    <x v="0"/>
    <d v="2018-03-16T15:13:12"/>
    <s v="RT @MarkMillerITPro: The Best Salesman Ever? Maybe not. https://t.co/qQnCU3eQYR via B2Community #SocialSelling #ABM"/>
    <s v="http://b2c.news/NJwZMC?utm_content=buffere7967&amp;utm_medium=social&amp;utm_source=twitter.com&amp;utm_campaign=buffer"/>
    <s v="b2c.news"/>
    <x v="259"/>
    <m/>
    <s v="http://pbs.twimg.com/profile_images/626782661860683776/1tlSx_iz_normal.png"/>
    <x v="569"/>
    <s v="https://twitter.com/#!/solidrecs/status/974664888109891585"/>
    <m/>
    <m/>
    <s v="974664888109891585"/>
    <m/>
    <b v="0"/>
    <n v="0"/>
    <s v=""/>
    <b v="0"/>
    <s v="en"/>
    <m/>
    <s v=""/>
    <b v="0"/>
    <n v="1"/>
    <s v="974639026392223745"/>
    <s v="Top Event Retweets"/>
    <b v="0"/>
    <s v="974639026392223745"/>
    <s v="Tweet"/>
    <n v="0"/>
    <n v="0"/>
    <m/>
    <m/>
    <m/>
    <m/>
    <m/>
    <m/>
    <m/>
    <m/>
    <n v="1"/>
    <s v="5"/>
    <s v="5"/>
    <n v="1"/>
    <n v="8.3333333333333339"/>
    <n v="0"/>
    <n v="0"/>
    <n v="0"/>
    <n v="0"/>
    <n v="11"/>
    <n v="91.666666666666671"/>
    <n v="12"/>
  </r>
  <r>
    <s v="thinkdigitalbar"/>
    <s v="thinkdigitalbar"/>
    <m/>
    <m/>
    <m/>
    <m/>
    <m/>
    <m/>
    <m/>
    <m/>
    <s v="No"/>
    <n v="814"/>
    <m/>
    <m/>
    <x v="1"/>
    <d v="2018-03-16T09:45:05"/>
    <s v="Great Read!_x000a_#DigitalMarketing #DigitalTransformation #business #socialmedia #SocialSelling_x000a__x000a_https://t.co/yEk2vEV5lv"/>
    <s v="https://www.marketingprofs.com/articles/2018/33736/social-selling-three-reasons-its-good-for-business-and-four-steps-to-get-you-started"/>
    <s v="marketingprofs.com"/>
    <x v="261"/>
    <m/>
    <s v="http://pbs.twimg.com/profile_images/824568592352043008/EGmrjW0P_normal.jpg"/>
    <x v="570"/>
    <s v="https://twitter.com/#!/thinkdigitalbar/status/974582314779987968"/>
    <m/>
    <m/>
    <s v="974582314779987968"/>
    <m/>
    <b v="0"/>
    <n v="0"/>
    <s v=""/>
    <b v="0"/>
    <s v="en"/>
    <m/>
    <s v=""/>
    <b v="0"/>
    <n v="3"/>
    <s v=""/>
    <s v="Hootsuite"/>
    <b v="0"/>
    <s v="974582314779987968"/>
    <s v="Retweet"/>
    <n v="0"/>
    <n v="0"/>
    <m/>
    <m/>
    <m/>
    <m/>
    <m/>
    <m/>
    <m/>
    <m/>
    <n v="4"/>
    <s v="5"/>
    <s v="5"/>
    <n v="1"/>
    <n v="14.285714285714286"/>
    <n v="0"/>
    <n v="0"/>
    <n v="0"/>
    <n v="0"/>
    <n v="6"/>
    <n v="85.714285714285708"/>
    <n v="7"/>
  </r>
  <r>
    <s v="thinkdigitalbar"/>
    <s v="thinkdigitalbar"/>
    <m/>
    <m/>
    <m/>
    <m/>
    <m/>
    <m/>
    <m/>
    <m/>
    <s v="No"/>
    <n v="815"/>
    <m/>
    <m/>
    <x v="1"/>
    <d v="2018-03-08T15:45:07"/>
    <s v="Everyone makes one if not more of these on a daily basis, its about how you stop making them._x000a__x000a_#Ireland #Cork #DigitalMarketing #DigitalTransformation #business #socialmedia #SocialSelling #ContentMarketing #VideoMarketing #branding #business #entrepreneur_x000a_https://t.co/OZe5cjFX8q"/>
    <s v="http://ow.ly/ZNGj30iP5HE"/>
    <s v="ow.ly"/>
    <x v="198"/>
    <m/>
    <s v="http://pbs.twimg.com/profile_images/824568592352043008/EGmrjW0P_normal.jpg"/>
    <x v="571"/>
    <s v="https://twitter.com/#!/thinkdigitalbar/status/971773818405519360"/>
    <m/>
    <m/>
    <s v="971773818405519360"/>
    <m/>
    <b v="0"/>
    <n v="0"/>
    <s v=""/>
    <b v="0"/>
    <s v="en"/>
    <m/>
    <s v=""/>
    <b v="0"/>
    <n v="0"/>
    <s v=""/>
    <s v="Hootsuite"/>
    <b v="0"/>
    <s v="971773818405519360"/>
    <s v="Tweet"/>
    <n v="0"/>
    <n v="0"/>
    <m/>
    <m/>
    <m/>
    <m/>
    <m/>
    <m/>
    <m/>
    <m/>
    <n v="4"/>
    <s v="5"/>
    <s v="5"/>
    <n v="0"/>
    <n v="0"/>
    <n v="0"/>
    <n v="0"/>
    <n v="0"/>
    <n v="0"/>
    <n v="31"/>
    <n v="100"/>
    <n v="31"/>
  </r>
  <r>
    <s v="thinkdigitalbar"/>
    <s v="thinkdigitalbar"/>
    <m/>
    <m/>
    <m/>
    <m/>
    <m/>
    <m/>
    <m/>
    <m/>
    <s v="No"/>
    <n v="816"/>
    <m/>
    <m/>
    <x v="1"/>
    <d v="2018-03-11T15:45:05"/>
    <s v="Quick 3 minute informative video on #SocialSelling #Leads #Conversion_x000a__x000a_https://t.co/xBHpHKek85"/>
    <s v="http://ow.ly/htph30iRRd8"/>
    <s v="ow.ly"/>
    <x v="199"/>
    <m/>
    <s v="http://pbs.twimg.com/profile_images/824568592352043008/EGmrjW0P_normal.jpg"/>
    <x v="572"/>
    <s v="https://twitter.com/#!/thinkdigitalbar/status/972860971080474626"/>
    <m/>
    <m/>
    <s v="972860971080474626"/>
    <m/>
    <b v="0"/>
    <n v="0"/>
    <s v=""/>
    <b v="0"/>
    <s v="en"/>
    <m/>
    <s v=""/>
    <b v="0"/>
    <n v="0"/>
    <s v=""/>
    <s v="Hootsuite"/>
    <b v="0"/>
    <s v="972860971080474626"/>
    <s v="Tweet"/>
    <n v="0"/>
    <n v="0"/>
    <m/>
    <m/>
    <m/>
    <m/>
    <m/>
    <m/>
    <m/>
    <m/>
    <n v="4"/>
    <s v="5"/>
    <s v="5"/>
    <n v="1"/>
    <n v="11.111111111111111"/>
    <n v="0"/>
    <n v="0"/>
    <n v="0"/>
    <n v="0"/>
    <n v="8"/>
    <n v="88.888888888888886"/>
    <n v="9"/>
  </r>
  <r>
    <s v="thinkdigitalbar"/>
    <s v="thinkdigitalbar"/>
    <m/>
    <m/>
    <m/>
    <m/>
    <m/>
    <m/>
    <m/>
    <m/>
    <s v="No"/>
    <n v="817"/>
    <m/>
    <m/>
    <x v="1"/>
    <d v="2018-03-12T16:05:07"/>
    <s v="Analytics are everything in this game we play!_x000a__x000a_#Ireland #Cork #DigitalMarketing #DigitalTransformation #business #socialmedia #SocialSelling #ContentMarketing _x000a__x000a_https://t.co/spSQmMnQ1N"/>
    <s v="http://ow.ly/Q1P130iTrFG"/>
    <s v="ow.ly"/>
    <x v="200"/>
    <m/>
    <s v="http://pbs.twimg.com/profile_images/824568592352043008/EGmrjW0P_normal.jpg"/>
    <x v="573"/>
    <s v="https://twitter.com/#!/thinkdigitalbar/status/973228401011159040"/>
    <m/>
    <m/>
    <s v="973228401011159040"/>
    <m/>
    <b v="0"/>
    <n v="2"/>
    <s v=""/>
    <b v="0"/>
    <s v="en"/>
    <m/>
    <s v=""/>
    <b v="0"/>
    <n v="0"/>
    <s v=""/>
    <s v="Hootsuite"/>
    <b v="0"/>
    <s v="973228401011159040"/>
    <s v="Tweet"/>
    <n v="0"/>
    <n v="0"/>
    <m/>
    <m/>
    <m/>
    <m/>
    <m/>
    <m/>
    <m/>
    <m/>
    <n v="4"/>
    <s v="5"/>
    <s v="5"/>
    <n v="0"/>
    <n v="0"/>
    <n v="0"/>
    <n v="0"/>
    <n v="0"/>
    <n v="0"/>
    <n v="16"/>
    <n v="100"/>
    <n v="16"/>
  </r>
  <r>
    <s v="solidrecs"/>
    <s v="thinkdigitalbar"/>
    <m/>
    <m/>
    <m/>
    <m/>
    <m/>
    <m/>
    <m/>
    <m/>
    <s v="No"/>
    <n v="818"/>
    <m/>
    <m/>
    <x v="0"/>
    <d v="2018-03-16T15:13:22"/>
    <s v="RT @ThinkDigitalBar: Great Read!_x000a_#DigitalMarketing #DigitalTransformation #business #socialmedia #SocialSelling_x000a__x000a_https://t.co/yEk2vEV5lv"/>
    <s v="https://www.marketingprofs.com/articles/2018/33736/social-selling-three-reasons-its-good-for-business-and-four-steps-to-get-you-started"/>
    <s v="marketingprofs.com"/>
    <x v="261"/>
    <m/>
    <s v="http://pbs.twimg.com/profile_images/626782661860683776/1tlSx_iz_normal.png"/>
    <x v="574"/>
    <s v="https://twitter.com/#!/solidrecs/status/974664929025363969"/>
    <m/>
    <m/>
    <s v="974664929025363969"/>
    <m/>
    <b v="0"/>
    <n v="0"/>
    <s v=""/>
    <b v="0"/>
    <s v="en"/>
    <m/>
    <s v=""/>
    <b v="0"/>
    <n v="3"/>
    <s v="974582314779987968"/>
    <s v="Top Event Retweets"/>
    <b v="0"/>
    <s v="974582314779987968"/>
    <s v="Tweet"/>
    <n v="0"/>
    <n v="0"/>
    <m/>
    <m/>
    <m/>
    <m/>
    <m/>
    <m/>
    <m/>
    <m/>
    <n v="1"/>
    <s v="5"/>
    <s v="5"/>
    <n v="1"/>
    <n v="11.111111111111111"/>
    <n v="0"/>
    <n v="0"/>
    <n v="0"/>
    <n v="0"/>
    <n v="8"/>
    <n v="88.888888888888886"/>
    <n v="9"/>
  </r>
  <r>
    <s v="solidrecs"/>
    <s v="apollineadiju"/>
    <m/>
    <m/>
    <m/>
    <m/>
    <m/>
    <m/>
    <m/>
    <m/>
    <s v="No"/>
    <n v="819"/>
    <m/>
    <m/>
    <x v="0"/>
    <d v="2018-03-15T14:09:09"/>
    <s v="RT @apollineadiju: How to Use a Content Scorecard to Publish Better Blog Posts #SocialMediaMarketing #SocialSelling #SMM #Content https://t…"/>
    <m/>
    <m/>
    <x v="262"/>
    <m/>
    <s v="http://pbs.twimg.com/profile_images/626782661860683776/1tlSx_iz_normal.png"/>
    <x v="575"/>
    <s v="https://twitter.com/#!/solidrecs/status/974286381194399745"/>
    <m/>
    <m/>
    <s v="974286381194399745"/>
    <m/>
    <b v="0"/>
    <n v="0"/>
    <s v=""/>
    <b v="0"/>
    <s v="en"/>
    <m/>
    <s v=""/>
    <b v="0"/>
    <n v="2"/>
    <s v="974238801328508929"/>
    <s v="Top Event Retweets"/>
    <b v="0"/>
    <s v="974238801328508929"/>
    <s v="Tweet"/>
    <n v="0"/>
    <n v="0"/>
    <m/>
    <m/>
    <m/>
    <m/>
    <m/>
    <m/>
    <m/>
    <m/>
    <n v="1"/>
    <s v="5"/>
    <s v="5"/>
    <n v="1"/>
    <n v="5.882352941176471"/>
    <n v="0"/>
    <n v="0"/>
    <n v="0"/>
    <n v="0"/>
    <n v="16"/>
    <n v="94.117647058823536"/>
    <n v="17"/>
  </r>
  <r>
    <s v="solidrecs"/>
    <s v="micadam"/>
    <m/>
    <m/>
    <m/>
    <m/>
    <m/>
    <m/>
    <m/>
    <m/>
    <s v="No"/>
    <n v="820"/>
    <m/>
    <m/>
    <x v="0"/>
    <d v="2018-03-15T14:09:12"/>
    <s v="RT @micadam: #Socialselling is so much more than LinkedIn but it is a good start for #sales https://t.co/48ieAKxCy4"/>
    <s v="https://blog.hubspot.com/sales/social-selling-linkedin"/>
    <s v="hubspot.com"/>
    <x v="111"/>
    <m/>
    <s v="http://pbs.twimg.com/profile_images/626782661860683776/1tlSx_iz_normal.png"/>
    <x v="576"/>
    <s v="https://twitter.com/#!/solidrecs/status/974286393110335489"/>
    <m/>
    <m/>
    <s v="974286393110335489"/>
    <m/>
    <b v="0"/>
    <n v="0"/>
    <s v=""/>
    <b v="0"/>
    <s v="en"/>
    <m/>
    <s v=""/>
    <b v="0"/>
    <n v="3"/>
    <s v="974210399544532992"/>
    <s v="Top Event Retweets"/>
    <b v="0"/>
    <s v="974210399544532992"/>
    <s v="Tweet"/>
    <n v="0"/>
    <n v="0"/>
    <m/>
    <m/>
    <m/>
    <m/>
    <m/>
    <m/>
    <m/>
    <m/>
    <n v="1"/>
    <s v="5"/>
    <s v="5"/>
    <n v="1"/>
    <n v="5.882352941176471"/>
    <n v="0"/>
    <n v="0"/>
    <n v="0"/>
    <n v="0"/>
    <n v="16"/>
    <n v="94.117647058823536"/>
    <n v="17"/>
  </r>
  <r>
    <s v="vg_tms"/>
    <s v="denniskoutoudis"/>
    <m/>
    <m/>
    <m/>
    <m/>
    <m/>
    <m/>
    <m/>
    <m/>
    <s v="No"/>
    <n v="821"/>
    <m/>
    <m/>
    <x v="0"/>
    <d v="2018-03-16T15:13:39"/>
    <s v="RT @DennisKoutoudis: The importance of KPIs in Social Media Marketing https://t.co/ikieNpOUFG #socialmedia #socialmediamarketing #LinkedIn…"/>
    <s v="https://www.linkedin.com/pulse/importance-kpis-social-media-marketing-dennis-koutoudis/"/>
    <s v="linkedin.com"/>
    <x v="237"/>
    <m/>
    <s v="http://pbs.twimg.com/profile_images/828915971821801473/HfXQbvw-_normal.jpg"/>
    <x v="577"/>
    <s v="https://twitter.com/#!/vg_tms/status/974665003180552193"/>
    <m/>
    <m/>
    <s v="974665003180552193"/>
    <m/>
    <b v="0"/>
    <n v="0"/>
    <s v=""/>
    <b v="0"/>
    <s v="en"/>
    <m/>
    <s v=""/>
    <b v="0"/>
    <n v="206"/>
    <s v="974545083797155840"/>
    <s v="Twitter Web Client"/>
    <b v="0"/>
    <s v="974545083797155840"/>
    <s v="Tweet"/>
    <n v="0"/>
    <n v="0"/>
    <m/>
    <m/>
    <m/>
    <m/>
    <m/>
    <m/>
    <m/>
    <m/>
    <n v="1"/>
    <s v="7"/>
    <s v="7"/>
    <n v="0"/>
    <n v="0"/>
    <n v="0"/>
    <n v="0"/>
    <n v="0"/>
    <n v="0"/>
    <n v="13"/>
    <n v="100"/>
    <n v="13"/>
  </r>
  <r>
    <s v="nealschaffer"/>
    <s v="craigmjamieson"/>
    <m/>
    <m/>
    <m/>
    <m/>
    <m/>
    <m/>
    <m/>
    <m/>
    <s v="No"/>
    <n v="822"/>
    <m/>
    <m/>
    <x v="0"/>
    <d v="2018-03-10T00:17:37"/>
    <s v="A Primer on B2B Social Selling with Twitter https://t.co/VlAUERtwyd via @CraigMJamieson #socialselling"/>
    <s v="https://maximizesocialbusiness.com/primer-b2b-social-selling-twitter-24681/"/>
    <s v="maximizesocialbusiness.com"/>
    <x v="0"/>
    <m/>
    <s v="http://pbs.twimg.com/profile_images/622580869652328448/yYdwuOKs_normal.jpg"/>
    <x v="578"/>
    <s v="https://twitter.com/#!/nealschaffer/status/972265179210813448"/>
    <m/>
    <m/>
    <s v="972265179210813448"/>
    <m/>
    <b v="0"/>
    <n v="6"/>
    <s v=""/>
    <b v="0"/>
    <s v="en"/>
    <m/>
    <s v=""/>
    <b v="0"/>
    <n v="2"/>
    <s v=""/>
    <s v="Tweepsmap"/>
    <b v="0"/>
    <s v="972265179210813448"/>
    <s v="Retweet"/>
    <n v="0"/>
    <n v="0"/>
    <m/>
    <m/>
    <m/>
    <m/>
    <m/>
    <m/>
    <m/>
    <m/>
    <n v="1"/>
    <s v="10"/>
    <s v="10"/>
    <n v="0"/>
    <n v="0"/>
    <n v="0"/>
    <n v="0"/>
    <n v="0"/>
    <n v="0"/>
    <n v="11"/>
    <n v="100"/>
    <n v="11"/>
  </r>
  <r>
    <s v="nealschaffer"/>
    <s v="agencycentral"/>
    <m/>
    <m/>
    <m/>
    <m/>
    <m/>
    <m/>
    <m/>
    <m/>
    <s v="No"/>
    <n v="823"/>
    <m/>
    <m/>
    <x v="0"/>
    <d v="2018-03-17T01:36:33"/>
    <s v="Sell more, win more: follow these 15 top-billing sales bloggers! [honored to be included] https://t.co/gQXZ7m0Ruj via @agencycentral #b2b #sales #socialselling #blogger #blogging"/>
    <s v="https://www.agencycentral.co.uk/articles/15-top-sales-bloggers"/>
    <s v="co.uk"/>
    <x v="263"/>
    <m/>
    <s v="http://pbs.twimg.com/profile_images/622580869652328448/yYdwuOKs_normal.jpg"/>
    <x v="579"/>
    <s v="https://twitter.com/#!/nealschaffer/status/974821758430777345"/>
    <m/>
    <m/>
    <s v="974821758430777345"/>
    <m/>
    <b v="0"/>
    <n v="7"/>
    <s v=""/>
    <b v="0"/>
    <s v="en"/>
    <m/>
    <s v=""/>
    <b v="0"/>
    <n v="8"/>
    <s v=""/>
    <s v="Tweepsmap"/>
    <b v="0"/>
    <s v="974821758430777345"/>
    <s v="Retweet"/>
    <n v="0"/>
    <n v="0"/>
    <m/>
    <m/>
    <m/>
    <m/>
    <m/>
    <m/>
    <m/>
    <m/>
    <n v="2"/>
    <s v="10"/>
    <s v="10"/>
    <n v="3"/>
    <n v="13.636363636363637"/>
    <n v="0"/>
    <n v="0"/>
    <n v="0"/>
    <n v="0"/>
    <n v="19"/>
    <n v="86.36363636363636"/>
    <n v="22"/>
  </r>
  <r>
    <s v="nealschaffer"/>
    <s v="agencycentral"/>
    <m/>
    <m/>
    <m/>
    <m/>
    <m/>
    <m/>
    <m/>
    <m/>
    <s v="No"/>
    <n v="824"/>
    <m/>
    <m/>
    <x v="0"/>
    <d v="2018-03-08T16:10:48"/>
    <s v="Sell more, win more: follow these 15 top-billing sales bloggers! [honored to be included] https://t.co/gQXZ7m0Ruj via @agencycentral #b2b #sales #socialselling #blogger #blogging"/>
    <s v="https://www.agencycentral.co.uk/articles/15-top-sales-bloggers"/>
    <s v="co.uk"/>
    <x v="263"/>
    <m/>
    <s v="http://pbs.twimg.com/profile_images/622580869652328448/yYdwuOKs_normal.jpg"/>
    <x v="580"/>
    <s v="https://twitter.com/#!/nealschaffer/status/971780279701516289"/>
    <m/>
    <m/>
    <s v="971780279701516289"/>
    <m/>
    <b v="0"/>
    <n v="1"/>
    <s v=""/>
    <b v="0"/>
    <s v="en"/>
    <m/>
    <s v=""/>
    <b v="0"/>
    <n v="1"/>
    <s v=""/>
    <s v="Tweepsmap"/>
    <b v="0"/>
    <s v="971780279701516289"/>
    <s v="Tweet"/>
    <n v="0"/>
    <n v="0"/>
    <m/>
    <m/>
    <m/>
    <m/>
    <m/>
    <m/>
    <m/>
    <m/>
    <n v="2"/>
    <s v="10"/>
    <s v="10"/>
    <n v="3"/>
    <n v="13.636363636363637"/>
    <n v="0"/>
    <n v="0"/>
    <n v="0"/>
    <n v="0"/>
    <n v="19"/>
    <n v="86.36363636363636"/>
    <n v="22"/>
  </r>
  <r>
    <s v="imoyse"/>
    <s v="wisawards"/>
    <m/>
    <m/>
    <m/>
    <m/>
    <m/>
    <m/>
    <m/>
    <m/>
    <s v="No"/>
    <n v="825"/>
    <m/>
    <m/>
    <x v="0"/>
    <d v="2018-03-08T10:57:20"/>
    <s v="Business Advice Video  #selling #sales #socialselling @AssocProfSales  @sageuk  @barbaragiamanco @TheSalesHunter @LollyDaskal @smoothsale @ReferralSales  @TheSalesExperts @SalesProInsider @WISAwards https://t.co/TSOl1qDImg"/>
    <m/>
    <m/>
    <x v="264"/>
    <s v="https://pbs.twimg.com/ext_tw_video_thumb/971700347189301248/pu/img/cZf0rhMHS8SXRl70.jpg"/>
    <s v="https://pbs.twimg.com/ext_tw_video_thumb/971700347189301248/pu/img/cZf0rhMHS8SXRl70.jpg"/>
    <x v="581"/>
    <s v="https://twitter.com/#!/imoyse/status/971701395853332480"/>
    <m/>
    <m/>
    <s v="971701395853332480"/>
    <m/>
    <b v="0"/>
    <n v="4"/>
    <s v=""/>
    <b v="0"/>
    <s v="en"/>
    <m/>
    <s v=""/>
    <b v="0"/>
    <n v="3"/>
    <s v=""/>
    <s v="Twitter Web Client"/>
    <b v="0"/>
    <s v="971701395853332480"/>
    <s v="Retweet"/>
    <n v="0"/>
    <n v="0"/>
    <m/>
    <m/>
    <m/>
    <m/>
    <m/>
    <m/>
    <m/>
    <m/>
    <n v="1"/>
    <s v="2"/>
    <s v="2"/>
    <m/>
    <m/>
    <m/>
    <m/>
    <m/>
    <m/>
    <m/>
    <m/>
    <m/>
  </r>
  <r>
    <s v="smoothsale"/>
    <s v="lollydaskal"/>
    <m/>
    <m/>
    <m/>
    <m/>
    <m/>
    <m/>
    <m/>
    <m/>
    <s v="No"/>
    <n v="830"/>
    <m/>
    <m/>
    <x v="0"/>
    <d v="2018-03-08T15:55:12"/>
    <s v="RT @imoyse: Business Advice Video  #selling #sales #socialselling @AssocProfSales  @sageuk  @barbaragiamanco @TheSalesHunter @LollyDaskal @…"/>
    <m/>
    <m/>
    <x v="264"/>
    <m/>
    <s v="http://pbs.twimg.com/profile_images/757984876645720064/yhajiVam_normal.jpg"/>
    <x v="582"/>
    <s v="https://twitter.com/#!/smoothsale/status/971776353535131648"/>
    <m/>
    <m/>
    <s v="971776353535131648"/>
    <m/>
    <b v="0"/>
    <n v="0"/>
    <s v=""/>
    <b v="0"/>
    <s v="en"/>
    <m/>
    <s v=""/>
    <b v="0"/>
    <n v="3"/>
    <s v="971701395853332480"/>
    <s v="Twitter for iPhone"/>
    <b v="0"/>
    <s v="971701395853332480"/>
    <s v="Tweet"/>
    <n v="0"/>
    <n v="0"/>
    <m/>
    <m/>
    <m/>
    <m/>
    <m/>
    <m/>
    <m/>
    <m/>
    <n v="1"/>
    <s v="2"/>
    <s v="2"/>
    <m/>
    <m/>
    <m/>
    <m/>
    <m/>
    <m/>
    <m/>
    <m/>
    <m/>
  </r>
  <r>
    <s v="imoyse"/>
    <s v="realdonaldtrump"/>
    <m/>
    <m/>
    <m/>
    <m/>
    <m/>
    <m/>
    <m/>
    <m/>
    <s v="No"/>
    <n v="841"/>
    <m/>
    <m/>
    <x v="0"/>
    <d v="2018-03-09T16:14:04"/>
    <s v="Which Twitter rules just got broken by Trump?  https://t.co/yTIaNn32Ea  @DigitalLeadersA #socialmedia #socialselling #marketing #trump #donaldtrump #breakingtherules #bullying @realDonaldTrump https://t.co/e5LKAVtzsL"/>
    <s v="https://buff.ly/2DaSV7e"/>
    <s v="buff.ly"/>
    <x v="265"/>
    <s v="https://pbs.twimg.com/media/DX2_WYWXcAAp7LL.jpg"/>
    <s v="https://pbs.twimg.com/media/DX2_WYWXcAAp7LL.jpg"/>
    <x v="583"/>
    <s v="https://twitter.com/#!/imoyse/status/972143489281675264"/>
    <m/>
    <m/>
    <s v="972143489281675264"/>
    <m/>
    <b v="0"/>
    <n v="0"/>
    <s v=""/>
    <b v="0"/>
    <s v="en"/>
    <m/>
    <s v=""/>
    <b v="0"/>
    <n v="0"/>
    <s v=""/>
    <s v="Buffer"/>
    <b v="0"/>
    <s v="972143489281675264"/>
    <s v="Tweet"/>
    <n v="0"/>
    <n v="0"/>
    <m/>
    <m/>
    <m/>
    <m/>
    <m/>
    <m/>
    <m/>
    <m/>
    <n v="1"/>
    <s v="2"/>
    <s v="2"/>
    <n v="2"/>
    <n v="11.764705882352942"/>
    <n v="2"/>
    <n v="11.764705882352942"/>
    <n v="0"/>
    <n v="0"/>
    <n v="13"/>
    <n v="76.470588235294116"/>
    <n v="17"/>
  </r>
  <r>
    <s v="imoyse"/>
    <s v="evankirstel"/>
    <m/>
    <m/>
    <m/>
    <m/>
    <m/>
    <m/>
    <m/>
    <m/>
    <s v="No"/>
    <n v="842"/>
    <m/>
    <m/>
    <x v="0"/>
    <d v="2018-03-09T16:38:47"/>
    <s v="Social Selling Kcore Influencer List https://t.co/i8ZAj9Fnzw #socialselling #socialsales #sales @Timothy_Hughes @agsocialmedia @Onalytica @DigitalLeadersA @MikeQuindazzi @byStuHeinecke @NealSchaffer  @evankirstel @alexander_low https://t.co/WzG2Vd7mVQ"/>
    <s v="http://www.kcore-analytics.com/searching/?keyword=socialselling"/>
    <s v="kcore-analytics.com"/>
    <x v="112"/>
    <s v="https://pbs.twimg.com/media/DX3D3CPXcAE0V3T.jpg"/>
    <s v="https://pbs.twimg.com/media/DX3D3CPXcAE0V3T.jpg"/>
    <x v="584"/>
    <s v="https://twitter.com/#!/imoyse/status/972149711342854144"/>
    <m/>
    <m/>
    <s v="972149711342854144"/>
    <m/>
    <b v="0"/>
    <n v="0"/>
    <s v=""/>
    <b v="0"/>
    <s v="en"/>
    <m/>
    <s v=""/>
    <b v="0"/>
    <n v="1"/>
    <s v=""/>
    <s v="Twitter Web Client"/>
    <b v="0"/>
    <s v="972149711342854144"/>
    <s v="Tweet"/>
    <n v="0"/>
    <n v="0"/>
    <m/>
    <m/>
    <m/>
    <m/>
    <m/>
    <m/>
    <m/>
    <m/>
    <n v="1"/>
    <s v="2"/>
    <s v="59"/>
    <m/>
    <m/>
    <m/>
    <m/>
    <m/>
    <m/>
    <m/>
    <m/>
    <m/>
  </r>
  <r>
    <s v="c_mamime"/>
    <s v="agence_iandyoo"/>
    <m/>
    <m/>
    <m/>
    <m/>
    <m/>
    <m/>
    <m/>
    <m/>
    <s v="No"/>
    <n v="845"/>
    <m/>
    <m/>
    <x v="0"/>
    <d v="2018-03-16T15:15:00"/>
    <s v="RT @Agence_IandYOO: Inbound marketing pas à pas #11 - Les campagnes payantes - Le blog qui parle #InboundMarketing #SocialSelling #ContentM…"/>
    <m/>
    <m/>
    <x v="239"/>
    <m/>
    <s v="http://pbs.twimg.com/profile_images/951916852086788103/5rKjLbHU_normal.jpg"/>
    <x v="585"/>
    <s v="https://twitter.com/#!/c_mamime/status/974665342239805440"/>
    <m/>
    <m/>
    <s v="974665342239805440"/>
    <m/>
    <b v="0"/>
    <n v="0"/>
    <s v=""/>
    <b v="0"/>
    <s v="fr"/>
    <m/>
    <s v=""/>
    <b v="0"/>
    <n v="3"/>
    <s v="974663442496999424"/>
    <s v="Twitter for Android"/>
    <b v="0"/>
    <s v="974663442496999424"/>
    <s v="Tweet"/>
    <n v="0"/>
    <n v="0"/>
    <m/>
    <m/>
    <m/>
    <m/>
    <m/>
    <m/>
    <m/>
    <m/>
    <n v="1"/>
    <s v="5"/>
    <s v="5"/>
    <n v="0"/>
    <n v="0"/>
    <n v="0"/>
    <n v="0"/>
    <n v="0"/>
    <n v="0"/>
    <n v="18"/>
    <n v="100"/>
    <n v="18"/>
  </r>
  <r>
    <s v="nealschaffer"/>
    <s v="datacaptive"/>
    <m/>
    <m/>
    <m/>
    <m/>
    <m/>
    <m/>
    <m/>
    <m/>
    <s v="No"/>
    <n v="846"/>
    <m/>
    <m/>
    <x v="0"/>
    <d v="2018-03-16T15:14:14"/>
    <s v="10 Must Follow B2B Sales Influencers of Our Time - honored to be included! https://t.co/x8XfdGTRrS via @datacaptive #socialselling"/>
    <s v="https://blog.datacaptive.com/10-must-follow-b2b-sales-influencers-of-our-time/"/>
    <s v="datacaptive.com"/>
    <x v="0"/>
    <m/>
    <s v="http://pbs.twimg.com/profile_images/622580869652328448/yYdwuOKs_normal.jpg"/>
    <x v="586"/>
    <s v="https://twitter.com/#!/nealschaffer/status/974665146953068547"/>
    <m/>
    <m/>
    <s v="974665146953068547"/>
    <m/>
    <b v="0"/>
    <n v="5"/>
    <s v=""/>
    <b v="0"/>
    <s v="en"/>
    <m/>
    <s v=""/>
    <b v="0"/>
    <n v="1"/>
    <s v=""/>
    <s v="Tweepsmap"/>
    <b v="0"/>
    <s v="974665146953068547"/>
    <s v="Tweet"/>
    <n v="0"/>
    <n v="0"/>
    <m/>
    <m/>
    <m/>
    <m/>
    <m/>
    <m/>
    <m/>
    <m/>
    <n v="1"/>
    <s v="10"/>
    <s v="10"/>
    <n v="1"/>
    <n v="6.25"/>
    <n v="0"/>
    <n v="0"/>
    <n v="0"/>
    <n v="0"/>
    <n v="15"/>
    <n v="93.75"/>
    <n v="16"/>
  </r>
  <r>
    <s v="kaushikburman"/>
    <s v="datacaptive"/>
    <m/>
    <m/>
    <m/>
    <m/>
    <m/>
    <m/>
    <m/>
    <m/>
    <s v="No"/>
    <n v="847"/>
    <m/>
    <m/>
    <x v="0"/>
    <d v="2018-03-16T15:15:02"/>
    <s v="RT @NealSchaffer: 10 Must Follow B2B Sales Influencers of Our Time - honored to be included! https://t.co/x8XfdGTRrS via @datacaptive #soci…"/>
    <s v="https://blog.datacaptive.com/10-must-follow-b2b-sales-influencers-of-our-time/"/>
    <s v="datacaptive.com"/>
    <x v="34"/>
    <m/>
    <s v="http://pbs.twimg.com/profile_images/936468351731187712/ZXuq0QZV_normal.jpg"/>
    <x v="587"/>
    <s v="https://twitter.com/#!/kaushikburman/status/974665351219724288"/>
    <m/>
    <m/>
    <s v="974665351219724288"/>
    <m/>
    <b v="0"/>
    <n v="0"/>
    <s v=""/>
    <b v="0"/>
    <s v="en"/>
    <m/>
    <s v=""/>
    <b v="0"/>
    <n v="1"/>
    <s v="974665146953068547"/>
    <s v="Twitter for iPhone"/>
    <b v="0"/>
    <s v="974665146953068547"/>
    <s v="Tweet"/>
    <n v="0"/>
    <n v="0"/>
    <m/>
    <m/>
    <m/>
    <m/>
    <m/>
    <m/>
    <m/>
    <m/>
    <n v="1"/>
    <s v="10"/>
    <s v="10"/>
    <m/>
    <m/>
    <m/>
    <m/>
    <m/>
    <m/>
    <m/>
    <m/>
    <m/>
  </r>
  <r>
    <s v="sarauk101h"/>
    <s v="jaybaer"/>
    <m/>
    <m/>
    <m/>
    <m/>
    <m/>
    <m/>
    <m/>
    <m/>
    <s v="No"/>
    <n v="849"/>
    <m/>
    <m/>
    <x v="0"/>
    <d v="2018-03-16T15:15:14"/>
    <s v="“If your competitors start copying you then you are doing something right!” – @jaybaer_x000a__x000a_#marketing#socialmedia#leads#B2B#Sales#DigitalMarketing#contentmarketing_x000a_#socialmedia #socialselling  #socialmediamarketing  #socialmarketing"/>
    <m/>
    <m/>
    <x v="266"/>
    <m/>
    <s v="http://pbs.twimg.com/profile_images/902228636891316225/osoN6Y4k_normal.jpg"/>
    <x v="588"/>
    <s v="https://twitter.com/#!/sarauk101h/status/974665401895411716"/>
    <m/>
    <m/>
    <s v="974665401895411716"/>
    <m/>
    <b v="0"/>
    <n v="0"/>
    <s v=""/>
    <b v="0"/>
    <s v="en"/>
    <m/>
    <s v=""/>
    <b v="0"/>
    <n v="0"/>
    <s v=""/>
    <s v="Hootsuite"/>
    <b v="0"/>
    <s v="974665401895411716"/>
    <s v="Tweet"/>
    <n v="0"/>
    <n v="0"/>
    <m/>
    <m/>
    <m/>
    <m/>
    <m/>
    <m/>
    <m/>
    <m/>
    <n v="1"/>
    <s v="78"/>
    <s v="78"/>
    <n v="2"/>
    <n v="8.3333333333333339"/>
    <n v="0"/>
    <n v="0"/>
    <n v="0"/>
    <n v="0"/>
    <n v="22"/>
    <n v="91.666666666666671"/>
    <n v="24"/>
  </r>
  <r>
    <s v="abhiseoexpert"/>
    <s v="abhiseoexpert"/>
    <m/>
    <m/>
    <m/>
    <m/>
    <m/>
    <m/>
    <m/>
    <m/>
    <s v="No"/>
    <n v="850"/>
    <m/>
    <m/>
    <x v="1"/>
    <d v="2017-05-27T04:14:31"/>
    <s v="#Instagram #Marketing Strategies 👇| #MarTech #DigitalMarketing #makeyourownlane #defstar5 #SocialMediaMarketing #SocialMedia #SocialSelling https://t.co/In0isn9nmv"/>
    <m/>
    <m/>
    <x v="267"/>
    <s v="https://pbs.twimg.com/media/DAzj9Q6V0AA-3_L.jpg"/>
    <s v="https://pbs.twimg.com/media/DAzj9Q6V0AA-3_L.jpg"/>
    <x v="589"/>
    <s v="https://twitter.com/#!/abhiseoexpert/status/868319481851920388"/>
    <m/>
    <m/>
    <s v="868319481851920388"/>
    <m/>
    <b v="0"/>
    <n v="11"/>
    <s v=""/>
    <b v="0"/>
    <s v="en"/>
    <m/>
    <s v=""/>
    <b v="0"/>
    <n v="7"/>
    <s v=""/>
    <s v="Twitter for Android"/>
    <b v="0"/>
    <s v="868319481851920388"/>
    <s v="Retweet"/>
    <n v="0"/>
    <n v="0"/>
    <m/>
    <m/>
    <m/>
    <m/>
    <m/>
    <m/>
    <m/>
    <m/>
    <n v="1"/>
    <s v="77"/>
    <s v="77"/>
    <n v="0"/>
    <n v="0"/>
    <n v="0"/>
    <n v="0"/>
    <n v="0"/>
    <n v="0"/>
    <n v="10"/>
    <n v="100"/>
    <n v="10"/>
  </r>
  <r>
    <s v="dean_0_"/>
    <s v="abhiseoexpert"/>
    <m/>
    <m/>
    <m/>
    <m/>
    <m/>
    <m/>
    <m/>
    <m/>
    <s v="No"/>
    <n v="851"/>
    <m/>
    <m/>
    <x v="0"/>
    <d v="2018-03-16T15:15:51"/>
    <s v="RT @abhiseoexpert: #Instagram #Marketing Strategies 👇| #MarTech #DigitalMarketing #makeyourownlane #defstar5 #SocialMediaMarketing #SocialM…"/>
    <m/>
    <m/>
    <x v="268"/>
    <m/>
    <s v="http://pbs.twimg.com/profile_images/651982712446840832/aIkShb2g_normal.jpg"/>
    <x v="590"/>
    <s v="https://twitter.com/#!/dean_0_/status/974665554178043906"/>
    <m/>
    <m/>
    <s v="974665554178043906"/>
    <m/>
    <b v="0"/>
    <n v="0"/>
    <s v=""/>
    <b v="0"/>
    <s v="en"/>
    <m/>
    <s v=""/>
    <b v="0"/>
    <n v="7"/>
    <s v="868319481851920388"/>
    <s v="Twitter Web Client"/>
    <b v="0"/>
    <s v="868319481851920388"/>
    <s v="Tweet"/>
    <n v="0"/>
    <n v="0"/>
    <m/>
    <m/>
    <m/>
    <m/>
    <m/>
    <m/>
    <m/>
    <m/>
    <n v="1"/>
    <s v="77"/>
    <s v="77"/>
    <n v="0"/>
    <n v="0"/>
    <n v="0"/>
    <n v="0"/>
    <n v="0"/>
    <n v="0"/>
    <n v="11"/>
    <n v="100"/>
    <n v="11"/>
  </r>
  <r>
    <s v="lschristophe"/>
    <s v="meve_scl"/>
    <m/>
    <m/>
    <m/>
    <m/>
    <m/>
    <m/>
    <m/>
    <m/>
    <s v="No"/>
    <n v="853"/>
    <m/>
    <m/>
    <x v="0"/>
    <d v="2018-03-16T15:15:55"/>
    <s v="RT @ClubdelaCom: Un grand merci à nos intervenantes  : Aurélie Dantzikian avocat associé @LamyLexel et @MEVE_SCL dir. marketing @GroupeAPIC…"/>
    <m/>
    <m/>
    <x v="34"/>
    <m/>
    <s v="http://pbs.twimg.com/profile_images/920767052595519488/jUPZKqY3_normal.jpg"/>
    <x v="591"/>
    <s v="https://twitter.com/#!/lschristophe/status/974665570992967680"/>
    <m/>
    <m/>
    <s v="974665570992967680"/>
    <m/>
    <b v="0"/>
    <n v="0"/>
    <s v=""/>
    <b v="0"/>
    <s v="fr"/>
    <m/>
    <s v=""/>
    <b v="0"/>
    <n v="3"/>
    <s v="974371228671725570"/>
    <s v="Twitter Web Client"/>
    <b v="0"/>
    <s v="974371228671725570"/>
    <s v="Tweet"/>
    <n v="0"/>
    <n v="0"/>
    <m/>
    <m/>
    <m/>
    <m/>
    <m/>
    <m/>
    <m/>
    <m/>
    <n v="1"/>
    <s v="19"/>
    <s v="19"/>
    <m/>
    <m/>
    <m/>
    <m/>
    <m/>
    <m/>
    <m/>
    <m/>
    <m/>
  </r>
  <r>
    <s v="trademysites"/>
    <s v="denniskoutoudis"/>
    <m/>
    <m/>
    <m/>
    <m/>
    <m/>
    <m/>
    <m/>
    <m/>
    <s v="No"/>
    <n v="857"/>
    <m/>
    <m/>
    <x v="0"/>
    <d v="2018-03-16T15:16:43"/>
    <s v="RT @DennisKoutoudis: The importance of KPIs in Social Media Marketing https://t.co/ikieNpOUFG #socialmedia #socialmediamarketing #LinkedIn…"/>
    <s v="https://www.linkedin.com/pulse/importance-kpis-social-media-marketing-dennis-koutoudis/"/>
    <s v="linkedin.com"/>
    <x v="237"/>
    <m/>
    <s v="http://pbs.twimg.com/profile_images/829673420623343616/33gdUefc_normal.jpg"/>
    <x v="592"/>
    <s v="https://twitter.com/#!/trademysites/status/974665773372211200"/>
    <m/>
    <m/>
    <s v="974665773372211200"/>
    <m/>
    <b v="0"/>
    <n v="0"/>
    <s v=""/>
    <b v="0"/>
    <s v="en"/>
    <m/>
    <s v=""/>
    <b v="0"/>
    <n v="206"/>
    <s v="974545083797155840"/>
    <s v="Twitter Web Client"/>
    <b v="0"/>
    <s v="974545083797155840"/>
    <s v="Tweet"/>
    <n v="0"/>
    <n v="0"/>
    <m/>
    <m/>
    <m/>
    <m/>
    <m/>
    <m/>
    <m/>
    <m/>
    <n v="1"/>
    <s v="7"/>
    <s v="7"/>
    <n v="0"/>
    <n v="0"/>
    <n v="0"/>
    <n v="0"/>
    <n v="0"/>
    <n v="0"/>
    <n v="13"/>
    <n v="100"/>
    <n v="13"/>
  </r>
  <r>
    <s v="bestboyever37"/>
    <s v="denniskoutoudis"/>
    <m/>
    <m/>
    <m/>
    <m/>
    <m/>
    <m/>
    <m/>
    <m/>
    <s v="No"/>
    <n v="858"/>
    <m/>
    <m/>
    <x v="0"/>
    <d v="2018-03-16T15:17:36"/>
    <s v="RT @DennisKoutoudis: The importance of KPIs in Social Media Marketing https://t.co/ikieNpOUFG #socialmedia #socialmediamarketing #LinkedIn…"/>
    <s v="https://www.linkedin.com/pulse/importance-kpis-social-media-marketing-dennis-koutoudis/"/>
    <s v="linkedin.com"/>
    <x v="237"/>
    <m/>
    <s v="http://abs.twimg.com/sticky/default_profile_images/default_profile_normal.png"/>
    <x v="593"/>
    <s v="https://twitter.com/#!/bestboyever37/status/974665997822189568"/>
    <m/>
    <m/>
    <s v="974665997822189568"/>
    <m/>
    <b v="0"/>
    <n v="0"/>
    <s v=""/>
    <b v="0"/>
    <s v="en"/>
    <m/>
    <s v=""/>
    <b v="0"/>
    <n v="206"/>
    <s v="974545083797155840"/>
    <s v="Twitter Web Client"/>
    <b v="0"/>
    <s v="974545083797155840"/>
    <s v="Tweet"/>
    <n v="0"/>
    <n v="0"/>
    <m/>
    <m/>
    <m/>
    <m/>
    <m/>
    <m/>
    <m/>
    <m/>
    <n v="1"/>
    <s v="7"/>
    <s v="7"/>
    <n v="0"/>
    <n v="0"/>
    <n v="0"/>
    <n v="0"/>
    <n v="0"/>
    <n v="0"/>
    <n v="13"/>
    <n v="100"/>
    <n v="13"/>
  </r>
  <r>
    <s v="tzbaren"/>
    <s v="tzbaren"/>
    <m/>
    <m/>
    <m/>
    <m/>
    <m/>
    <m/>
    <m/>
    <m/>
    <s v="No"/>
    <n v="859"/>
    <m/>
    <m/>
    <x v="1"/>
    <d v="2018-03-07T15:10:12"/>
    <s v="Support your valuable salespeople, respect their time. https://t.co/AkawpNLmT1 #socialselling https://t.co/VITsHZfVaS"/>
    <s v="https://www.linkedin.com/pulse/support-your-valuable-salespeople-respect-time-tim-bond?utm_content=buffera804c&amp;utm_medium=social&amp;utm_source=twitter.com&amp;utm_campaign=buffer"/>
    <s v="linkedin.com"/>
    <x v="0"/>
    <s v="https://pbs.twimg.com/media/DXsdjgjV4AUxzii.jpg"/>
    <s v="https://pbs.twimg.com/media/DXsdjgjV4AUxzii.jpg"/>
    <x v="594"/>
    <s v="https://twitter.com/#!/tzbaren/status/971402643288592385"/>
    <m/>
    <m/>
    <s v="971402643288592385"/>
    <m/>
    <b v="0"/>
    <n v="1"/>
    <s v=""/>
    <b v="0"/>
    <s v="en"/>
    <m/>
    <s v=""/>
    <b v="0"/>
    <n v="1"/>
    <s v=""/>
    <s v="SocialOomph"/>
    <b v="0"/>
    <s v="971402643288592385"/>
    <s v="Retweet"/>
    <n v="0"/>
    <n v="0"/>
    <m/>
    <m/>
    <m/>
    <m/>
    <m/>
    <m/>
    <m/>
    <m/>
    <n v="1"/>
    <s v="2"/>
    <s v="2"/>
    <n v="3"/>
    <n v="37.5"/>
    <n v="0"/>
    <n v="0"/>
    <n v="0"/>
    <n v="0"/>
    <n v="5"/>
    <n v="62.5"/>
    <n v="8"/>
  </r>
  <r>
    <s v="jolyonmatthews"/>
    <s v="tzbaren"/>
    <m/>
    <m/>
    <m/>
    <m/>
    <m/>
    <m/>
    <m/>
    <m/>
    <s v="No"/>
    <n v="860"/>
    <m/>
    <m/>
    <x v="0"/>
    <d v="2018-03-07T15:50:43"/>
    <s v="RT @tzbaren: Support your valuable salespeople, respect their time. https://t.co/AkawpNLmT1 #socialselling https://t.co/VITsHZfVaS"/>
    <s v="https://www.linkedin.com/pulse/support-your-valuable-salespeople-respect-time-tim-bond?utm_content=buffera804c&amp;utm_medium=social&amp;utm_source=twitter.com&amp;utm_campaign=buffer"/>
    <s v="linkedin.com"/>
    <x v="0"/>
    <s v="https://pbs.twimg.com/media/DXsdjgjV4AUxzii.jpg"/>
    <s v="https://pbs.twimg.com/media/DXsdjgjV4AUxzii.jpg"/>
    <x v="595"/>
    <s v="https://twitter.com/#!/jolyonmatthews/status/971412837187903488"/>
    <m/>
    <m/>
    <s v="971412837187903488"/>
    <m/>
    <b v="0"/>
    <n v="0"/>
    <s v=""/>
    <b v="0"/>
    <s v="en"/>
    <m/>
    <s v=""/>
    <b v="0"/>
    <n v="1"/>
    <s v="971402643288592385"/>
    <s v="Twitter Web Client"/>
    <b v="0"/>
    <s v="971402643288592385"/>
    <s v="Tweet"/>
    <n v="0"/>
    <n v="0"/>
    <m/>
    <m/>
    <m/>
    <m/>
    <m/>
    <m/>
    <m/>
    <m/>
    <n v="1"/>
    <s v="2"/>
    <s v="2"/>
    <n v="3"/>
    <n v="30"/>
    <n v="0"/>
    <n v="0"/>
    <n v="0"/>
    <n v="0"/>
    <n v="7"/>
    <n v="70"/>
    <n v="10"/>
  </r>
  <r>
    <s v="jolyonmatthews"/>
    <s v="agsocial"/>
    <m/>
    <m/>
    <m/>
    <m/>
    <m/>
    <m/>
    <m/>
    <m/>
    <s v="No"/>
    <n v="861"/>
    <m/>
    <m/>
    <x v="0"/>
    <d v="2018-03-07T16:12:14"/>
    <s v="RT @DigitalLeadersA: When I see “Top 6 global…” I see that as being that there are FIVE PEOPLE BETTER! https://t.co/dzoZGoMnlP by @AGSocial…"/>
    <s v="https://buff.ly/2oJ8bnx"/>
    <s v="buff.ly"/>
    <x v="34"/>
    <m/>
    <s v="http://pbs.twimg.com/profile_images/3119962297/5dbf1edd89534df985564def38d2995e_normal.jpeg"/>
    <x v="596"/>
    <s v="https://twitter.com/#!/jolyonmatthews/status/971418254806839297"/>
    <m/>
    <m/>
    <s v="971418254806839297"/>
    <m/>
    <b v="0"/>
    <n v="0"/>
    <s v=""/>
    <b v="0"/>
    <s v="en"/>
    <m/>
    <s v=""/>
    <b v="0"/>
    <n v="1"/>
    <s v="971416191439986688"/>
    <s v="Twitter Web Client"/>
    <b v="0"/>
    <s v="971416191439986688"/>
    <s v="Tweet"/>
    <n v="0"/>
    <n v="0"/>
    <m/>
    <m/>
    <m/>
    <m/>
    <m/>
    <m/>
    <m/>
    <m/>
    <n v="1"/>
    <s v="2"/>
    <s v="2"/>
    <n v="2"/>
    <n v="9.5238095238095237"/>
    <n v="0"/>
    <n v="0"/>
    <n v="0"/>
    <n v="0"/>
    <n v="19"/>
    <n v="90.476190476190482"/>
    <n v="21"/>
  </r>
  <r>
    <s v="jolyonmatthews"/>
    <s v="digita"/>
    <m/>
    <m/>
    <m/>
    <m/>
    <m/>
    <m/>
    <m/>
    <m/>
    <s v="No"/>
    <n v="862"/>
    <m/>
    <m/>
    <x v="0"/>
    <d v="2018-03-15T14:42:31"/>
    <s v="RT @Timothy_Hughes: Want to generate loads of inbound from social? Here’s how https://t.co/2N3rRu0xfr #PersonalBrand #SocialSelling @digita…"/>
    <s v="http://www.social-experts.net/make-go-person-industry/"/>
    <s v="social-experts.net"/>
    <x v="194"/>
    <m/>
    <s v="http://pbs.twimg.com/profile_images/3119962297/5dbf1edd89534df985564def38d2995e_normal.jpeg"/>
    <x v="597"/>
    <s v="https://twitter.com/#!/jolyonmatthews/status/974294777956110336"/>
    <m/>
    <m/>
    <s v="974294777956110336"/>
    <m/>
    <b v="0"/>
    <n v="0"/>
    <s v=""/>
    <b v="0"/>
    <s v="en"/>
    <m/>
    <s v=""/>
    <b v="0"/>
    <n v="7"/>
    <s v="974274524614098945"/>
    <s v="Twitter Web Client"/>
    <b v="0"/>
    <s v="974274524614098945"/>
    <s v="Tweet"/>
    <n v="0"/>
    <n v="0"/>
    <m/>
    <m/>
    <m/>
    <m/>
    <m/>
    <m/>
    <m/>
    <m/>
    <n v="1"/>
    <s v="2"/>
    <s v="2"/>
    <m/>
    <m/>
    <m/>
    <m/>
    <m/>
    <m/>
    <m/>
    <m/>
    <m/>
  </r>
  <r>
    <s v="jolyonmatthews"/>
    <s v="alexander_low"/>
    <m/>
    <m/>
    <m/>
    <m/>
    <m/>
    <m/>
    <m/>
    <m/>
    <s v="No"/>
    <n v="863"/>
    <m/>
    <m/>
    <x v="0"/>
    <d v="2018-03-07T15:49:18"/>
    <s v="RT @DigitalLeadersA: It’s time to be brave – by @Alexander_Low via @digitalleadersA  https://t.co/TZadxzdgYH #personaldevelopment #personal…"/>
    <s v="https://buff.ly/2FwzgBy"/>
    <s v="buff.ly"/>
    <x v="49"/>
    <m/>
    <s v="http://pbs.twimg.com/profile_images/3119962297/5dbf1edd89534df985564def38d2995e_normal.jpeg"/>
    <x v="598"/>
    <s v="https://twitter.com/#!/jolyonmatthews/status/971412481364123650"/>
    <m/>
    <m/>
    <s v="971412481364123650"/>
    <m/>
    <b v="0"/>
    <n v="0"/>
    <s v=""/>
    <b v="0"/>
    <s v="en"/>
    <m/>
    <s v=""/>
    <b v="0"/>
    <n v="3"/>
    <s v="971379953941041154"/>
    <s v="Twitter Web Client"/>
    <b v="0"/>
    <s v="971379953941041154"/>
    <s v="Tweet"/>
    <n v="0"/>
    <n v="0"/>
    <m/>
    <m/>
    <m/>
    <m/>
    <m/>
    <m/>
    <m/>
    <m/>
    <n v="1"/>
    <s v="2"/>
    <s v="2"/>
    <m/>
    <m/>
    <m/>
    <m/>
    <m/>
    <m/>
    <m/>
    <m/>
    <m/>
  </r>
  <r>
    <s v="jolyonmatthews"/>
    <s v="timothy_hughes"/>
    <m/>
    <m/>
    <m/>
    <m/>
    <m/>
    <m/>
    <m/>
    <m/>
    <s v="No"/>
    <n v="865"/>
    <m/>
    <m/>
    <x v="0"/>
    <d v="2018-03-07T15:49:36"/>
    <s v="RT @Timothy_Hughes: Delete your email database. It’s no longer worth the risk and cost https://t.co/dpEAIqTXb2 #GDPR #socialselling #emailm…"/>
    <s v="http://www.social-experts.net/gdpr-killed-email-marketing/?utm_content=buffer7cd21&amp;utm_medium=social&amp;utm_source=twitter.com&amp;utm_campaign=buffer"/>
    <s v="social-experts.net"/>
    <x v="269"/>
    <m/>
    <s v="http://pbs.twimg.com/profile_images/3119962297/5dbf1edd89534df985564def38d2995e_normal.jpeg"/>
    <x v="599"/>
    <s v="https://twitter.com/#!/jolyonmatthews/status/971412560045109248"/>
    <m/>
    <m/>
    <s v="971412560045109248"/>
    <m/>
    <b v="0"/>
    <n v="0"/>
    <s v=""/>
    <b v="0"/>
    <s v="en"/>
    <m/>
    <s v=""/>
    <b v="0"/>
    <n v="2"/>
    <s v="971404397568720896"/>
    <s v="Twitter Web Client"/>
    <b v="0"/>
    <s v="971404397568720896"/>
    <s v="Tweet"/>
    <n v="0"/>
    <n v="0"/>
    <m/>
    <m/>
    <m/>
    <m/>
    <m/>
    <m/>
    <m/>
    <m/>
    <n v="5"/>
    <s v="2"/>
    <s v="2"/>
    <n v="1"/>
    <n v="5.5555555555555554"/>
    <n v="1"/>
    <n v="5.5555555555555554"/>
    <n v="0"/>
    <n v="0"/>
    <n v="16"/>
    <n v="88.888888888888886"/>
    <n v="18"/>
  </r>
  <r>
    <s v="jolyonmatthews"/>
    <s v="timothy_hughes"/>
    <m/>
    <m/>
    <m/>
    <m/>
    <m/>
    <m/>
    <m/>
    <m/>
    <s v="No"/>
    <n v="866"/>
    <m/>
    <m/>
    <x v="0"/>
    <d v="2018-03-07T15:49:50"/>
    <s v="RT @DigitalLeadersA: Sales It’s Not All About You - It’s All About the Buyer (via Passle) by @Timothy_Hughes https://t.co/yhYVDjh9zy #socia…"/>
    <s v="http://digital-leadership-associates.passle.net/post/102ervn/sales-its-not-all-about-you-its-all-about-the-buyer?utm_content=bufferf07ca&amp;utm_medium=social&amp;utm_source=twitter.com&amp;utm_campaign=buffer"/>
    <s v="passle.net"/>
    <x v="34"/>
    <m/>
    <s v="http://pbs.twimg.com/profile_images/3119962297/5dbf1edd89534df985564def38d2995e_normal.jpeg"/>
    <x v="600"/>
    <s v="https://twitter.com/#!/jolyonmatthews/status/971412616919863296"/>
    <m/>
    <m/>
    <s v="971412616919863296"/>
    <m/>
    <b v="0"/>
    <n v="0"/>
    <s v=""/>
    <b v="0"/>
    <s v="en"/>
    <m/>
    <s v=""/>
    <b v="0"/>
    <n v="1"/>
    <s v="971398067772690433"/>
    <s v="Twitter Web Client"/>
    <b v="0"/>
    <s v="971398067772690433"/>
    <s v="Tweet"/>
    <n v="0"/>
    <n v="0"/>
    <m/>
    <m/>
    <m/>
    <m/>
    <m/>
    <m/>
    <m/>
    <m/>
    <n v="5"/>
    <s v="2"/>
    <s v="2"/>
    <m/>
    <m/>
    <m/>
    <m/>
    <m/>
    <m/>
    <m/>
    <m/>
    <m/>
  </r>
  <r>
    <s v="jolyonmatthews"/>
    <s v="timothy_hughes"/>
    <m/>
    <m/>
    <m/>
    <m/>
    <m/>
    <m/>
    <m/>
    <m/>
    <s v="No"/>
    <n v="869"/>
    <m/>
    <m/>
    <x v="0"/>
    <d v="2018-03-09T15:22:30"/>
    <s v="RT @Timothy_Hughes: Can marketing really close a sales pipeline gap? https://t.co/pUXJ3JGzOF @Timothy_Hughes #sales #leadgeneration #social…"/>
    <s v="http://www.social-experts.net/telesales-pipeline-filling-trick/?utm_content=bufferef389&amp;utm_medium=social&amp;utm_source=linkedin.com&amp;utm_campaign=buffer"/>
    <s v="social-experts.net"/>
    <x v="159"/>
    <m/>
    <s v="http://pbs.twimg.com/profile_images/3119962297/5dbf1edd89534df985564def38d2995e_normal.jpeg"/>
    <x v="601"/>
    <s v="https://twitter.com/#!/jolyonmatthews/status/972130515384926209"/>
    <m/>
    <m/>
    <s v="972130515384926209"/>
    <m/>
    <b v="0"/>
    <n v="0"/>
    <s v=""/>
    <b v="0"/>
    <s v="en"/>
    <m/>
    <s v=""/>
    <b v="0"/>
    <n v="4"/>
    <s v="971962288943988738"/>
    <s v="Twitter Web Client"/>
    <b v="0"/>
    <s v="971962288943988738"/>
    <s v="Tweet"/>
    <n v="0"/>
    <n v="0"/>
    <m/>
    <m/>
    <m/>
    <m/>
    <m/>
    <m/>
    <m/>
    <m/>
    <n v="5"/>
    <s v="2"/>
    <s v="2"/>
    <n v="0"/>
    <n v="0"/>
    <n v="0"/>
    <n v="0"/>
    <n v="0"/>
    <n v="0"/>
    <n v="14"/>
    <n v="100"/>
    <n v="14"/>
  </r>
  <r>
    <s v="jolyonmatthews"/>
    <s v="linkedinselling"/>
    <m/>
    <m/>
    <m/>
    <m/>
    <m/>
    <m/>
    <m/>
    <m/>
    <s v="No"/>
    <n v="870"/>
    <m/>
    <m/>
    <x v="0"/>
    <d v="2018-03-12T16:05:32"/>
    <s v="RT @linkedinselling: Did you know that #socialselling can offer a new path to generating leads online? Get started: https://t.co/nXiJKfBZ7H…"/>
    <s v="https://lnkd.in/gD2XScB"/>
    <s v="lnkd.in"/>
    <x v="0"/>
    <m/>
    <s v="http://pbs.twimg.com/profile_images/3119962297/5dbf1edd89534df985564def38d2995e_normal.jpeg"/>
    <x v="602"/>
    <s v="https://twitter.com/#!/jolyonmatthews/status/973228507416485888"/>
    <m/>
    <m/>
    <s v="973228507416485888"/>
    <m/>
    <b v="0"/>
    <n v="0"/>
    <s v=""/>
    <b v="0"/>
    <s v="en"/>
    <m/>
    <s v=""/>
    <b v="0"/>
    <n v="2"/>
    <s v="973227141738516481"/>
    <s v="Twitter Web Client"/>
    <b v="0"/>
    <s v="973227141738516481"/>
    <s v="Tweet"/>
    <n v="0"/>
    <n v="0"/>
    <m/>
    <m/>
    <m/>
    <m/>
    <m/>
    <m/>
    <m/>
    <m/>
    <n v="1"/>
    <s v="2"/>
    <s v="2"/>
    <n v="1"/>
    <n v="5.5555555555555554"/>
    <n v="0"/>
    <n v="0"/>
    <n v="0"/>
    <n v="0"/>
    <n v="17"/>
    <n v="94.444444444444443"/>
    <n v="18"/>
  </r>
  <r>
    <s v="jolyonmatthews"/>
    <s v="timothy_hughes"/>
    <m/>
    <m/>
    <m/>
    <m/>
    <m/>
    <m/>
    <m/>
    <m/>
    <s v="No"/>
    <n v="872"/>
    <m/>
    <m/>
    <x v="0"/>
    <d v="2018-03-16T15:18:55"/>
    <s v="RT @DigitalLeadersA: Get More for Less For Your Prospecting!  https://t.co/spxXI4q57d by @Timothy_Hughes via @DigitalLeadersA #socialsellin…"/>
    <s v="http://www.social-experts.net/people-dont-choose-emails/"/>
    <s v="social-experts.net"/>
    <x v="34"/>
    <m/>
    <s v="http://pbs.twimg.com/profile_images/3119962297/5dbf1edd89534df985564def38d2995e_normal.jpeg"/>
    <x v="603"/>
    <s v="https://twitter.com/#!/jolyonmatthews/status/974666326173278208"/>
    <m/>
    <m/>
    <s v="974666326173278208"/>
    <m/>
    <b v="0"/>
    <n v="0"/>
    <s v=""/>
    <b v="0"/>
    <s v="en"/>
    <m/>
    <s v=""/>
    <b v="0"/>
    <n v="1"/>
    <s v="974659601172975617"/>
    <s v="Twitter Web Client"/>
    <b v="0"/>
    <s v="974659601172975617"/>
    <s v="Tweet"/>
    <n v="0"/>
    <n v="0"/>
    <m/>
    <m/>
    <m/>
    <m/>
    <m/>
    <m/>
    <m/>
    <m/>
    <n v="5"/>
    <s v="2"/>
    <s v="2"/>
    <m/>
    <m/>
    <m/>
    <m/>
    <m/>
    <m/>
    <m/>
    <m/>
    <m/>
  </r>
  <r>
    <s v="fomofanz"/>
    <s v="isocialfanz"/>
    <m/>
    <m/>
    <m/>
    <m/>
    <m/>
    <m/>
    <m/>
    <m/>
    <s v="No"/>
    <n v="874"/>
    <m/>
    <m/>
    <x v="0"/>
    <d v="2018-03-16T15:21:01"/>
    <s v="Podcast 35 - When to Ask for the Sale on Social Media (w/ @isocialfanz) — All in One Social Media https://t.co/AbtaB7wQeL - This was a fun podcast chat! _x000a_#SocialSelling #SMM #ThinkLikeAFan #ShowUCare https://t.co/i4tEtfGeb2"/>
    <s v="https://www.allinonesocialmedia.com/2018/03/15/podcast-35-when-to-ask-for-the-sale-on-social-media-w-isocialfanz/#sthash.Eqwy83zO.uxfs"/>
    <s v="allinonesocialmedia.com"/>
    <x v="270"/>
    <s v="https://pbs.twimg.com/media/DYa2VvqU8AAuV0V.jpg"/>
    <s v="https://pbs.twimg.com/media/DYa2VvqU8AAuV0V.jpg"/>
    <x v="604"/>
    <s v="https://twitter.com/#!/fomofanz/status/974666856807260164"/>
    <m/>
    <m/>
    <s v="974666856807260164"/>
    <m/>
    <b v="0"/>
    <n v="0"/>
    <s v=""/>
    <b v="0"/>
    <s v="en"/>
    <m/>
    <s v=""/>
    <b v="0"/>
    <n v="0"/>
    <s v=""/>
    <s v="Buffer"/>
    <b v="0"/>
    <s v="974666856807260164"/>
    <s v="Tweet"/>
    <n v="0"/>
    <n v="0"/>
    <m/>
    <m/>
    <m/>
    <m/>
    <m/>
    <m/>
    <m/>
    <m/>
    <n v="1"/>
    <s v="76"/>
    <s v="76"/>
    <n v="1"/>
    <n v="3.5714285714285716"/>
    <n v="0"/>
    <n v="0"/>
    <n v="0"/>
    <n v="0"/>
    <n v="27"/>
    <n v="96.428571428571431"/>
    <n v="28"/>
  </r>
  <r>
    <s v="alberttttt"/>
    <s v="apollineadiju"/>
    <m/>
    <m/>
    <m/>
    <m/>
    <m/>
    <m/>
    <m/>
    <m/>
    <s v="No"/>
    <n v="875"/>
    <m/>
    <m/>
    <x v="0"/>
    <d v="2018-03-16T15:24:03"/>
    <s v="RT @apollineadiju: 8 Creative Hashtag Campaigns We Love &amp;amp; Why They Worked #SocialMediaMarketing #SMM #SocialSelling https://t.co/UAXuAvEgTc"/>
    <s v="https://sproutsocial.com/insights/hashtag-campaigns/"/>
    <s v="sproutsocial.com"/>
    <x v="271"/>
    <m/>
    <s v="http://pbs.twimg.com/profile_images/934085900388073473/E5dE_SFB_normal.jpg"/>
    <x v="605"/>
    <s v="https://twitter.com/#!/alberttttt/status/974667617905664006"/>
    <m/>
    <m/>
    <s v="974667617905664006"/>
    <m/>
    <b v="0"/>
    <n v="0"/>
    <s v=""/>
    <b v="0"/>
    <s v="en"/>
    <m/>
    <s v=""/>
    <b v="0"/>
    <n v="5"/>
    <s v="974412429919735809"/>
    <s v="Commun.it Intelligence"/>
    <b v="0"/>
    <s v="974412429919735809"/>
    <s v="Tweet"/>
    <n v="0"/>
    <n v="0"/>
    <m/>
    <m/>
    <m/>
    <m/>
    <m/>
    <m/>
    <m/>
    <m/>
    <n v="1"/>
    <s v="5"/>
    <s v="5"/>
    <n v="3"/>
    <n v="20"/>
    <n v="0"/>
    <n v="0"/>
    <n v="0"/>
    <n v="0"/>
    <n v="12"/>
    <n v="80"/>
    <n v="15"/>
  </r>
  <r>
    <s v="waroongnet"/>
    <s v="ebay"/>
    <m/>
    <m/>
    <m/>
    <m/>
    <m/>
    <m/>
    <m/>
    <m/>
    <s v="No"/>
    <n v="876"/>
    <m/>
    <m/>
    <x v="0"/>
    <d v="2018-03-11T16:38:38"/>
    <s v="RT @altruistauction: Progress Lighting Lynzie 2-Light Vanity Bath Chrome with Etched Opal Glass https://t.co/cCYDdEhRug @eBay #SEO #Marketi…"/>
    <s v="https://www.ebay.com/ulk/itm/372069621505"/>
    <s v="ebay.com"/>
    <x v="272"/>
    <m/>
    <s v="http://pbs.twimg.com/profile_images/920309332104830977/JODOsLJg_normal.jpg"/>
    <x v="606"/>
    <s v="https://twitter.com/#!/waroongnet/status/972874449065250816"/>
    <m/>
    <m/>
    <s v="972874449065250816"/>
    <m/>
    <b v="0"/>
    <n v="0"/>
    <s v=""/>
    <b v="0"/>
    <s v="en"/>
    <m/>
    <s v=""/>
    <b v="0"/>
    <n v="1"/>
    <s v="972872362571026432"/>
    <s v="RoundTeam"/>
    <b v="0"/>
    <s v="972872362571026432"/>
    <s v="Tweet"/>
    <n v="0"/>
    <n v="0"/>
    <m/>
    <m/>
    <m/>
    <m/>
    <m/>
    <m/>
    <m/>
    <m/>
    <n v="1"/>
    <s v="14"/>
    <s v="14"/>
    <m/>
    <m/>
    <m/>
    <m/>
    <m/>
    <m/>
    <m/>
    <m/>
    <m/>
  </r>
  <r>
    <s v="waroongnet"/>
    <s v="timothy_hughes"/>
    <m/>
    <m/>
    <m/>
    <m/>
    <m/>
    <m/>
    <m/>
    <m/>
    <s v="No"/>
    <n v="878"/>
    <m/>
    <m/>
    <x v="0"/>
    <d v="2018-03-16T15:24:18"/>
    <s v="RT @Timothy_Hughes: How Account Based Marketing (ABM) / Selling Will Unlock the Modern Buyer(s) (via Passle) @Timothy_Hughes https://t.co/g…"/>
    <m/>
    <m/>
    <x v="34"/>
    <m/>
    <s v="http://pbs.twimg.com/profile_images/920309332104830977/JODOsLJg_normal.jpg"/>
    <x v="607"/>
    <s v="https://twitter.com/#!/waroongnet/status/974667682611154945"/>
    <m/>
    <m/>
    <s v="974667682611154945"/>
    <m/>
    <b v="0"/>
    <n v="0"/>
    <s v=""/>
    <b v="0"/>
    <s v="en"/>
    <m/>
    <s v=""/>
    <b v="0"/>
    <n v="4"/>
    <s v="974665892045967360"/>
    <s v="RoundTeam"/>
    <b v="0"/>
    <s v="974665892045967360"/>
    <s v="Tweet"/>
    <n v="0"/>
    <n v="0"/>
    <m/>
    <m/>
    <m/>
    <m/>
    <m/>
    <m/>
    <m/>
    <m/>
    <n v="1"/>
    <s v="14"/>
    <s v="2"/>
    <n v="1"/>
    <n v="5.882352941176471"/>
    <n v="0"/>
    <n v="0"/>
    <n v="0"/>
    <n v="0"/>
    <n v="16"/>
    <n v="94.117647058823536"/>
    <n v="17"/>
  </r>
  <r>
    <s v="suryaferdian"/>
    <s v="suryaferdian"/>
    <m/>
    <m/>
    <m/>
    <m/>
    <m/>
    <m/>
    <m/>
    <m/>
    <s v="No"/>
    <n v="879"/>
    <m/>
    <m/>
    <x v="1"/>
    <d v="2018-03-16T15:25:47"/>
    <s v="The latest The surya Daily! https://t.co/XWQTJEgdL2 #socialselling"/>
    <s v="https://paper.li/suryaferdian/1431516345?edition_id=d98aaa90-290c-11e8-af6a-0cc47a0d1605"/>
    <s v="paper.li"/>
    <x v="0"/>
    <m/>
    <s v="http://pbs.twimg.com/profile_images/926124799641886721/kWtE6WGA_normal.jpg"/>
    <x v="608"/>
    <s v="https://twitter.com/#!/suryaferdian/status/974668055480537089"/>
    <m/>
    <m/>
    <s v="974668055480537089"/>
    <m/>
    <b v="0"/>
    <n v="0"/>
    <s v=""/>
    <b v="0"/>
    <s v="en"/>
    <m/>
    <s v=""/>
    <b v="0"/>
    <n v="0"/>
    <s v=""/>
    <s v="Paper.li"/>
    <b v="0"/>
    <s v="974668055480537089"/>
    <s v="Tweet"/>
    <n v="0"/>
    <n v="0"/>
    <m/>
    <m/>
    <m/>
    <m/>
    <m/>
    <m/>
    <m/>
    <m/>
    <n v="1"/>
    <s v="1"/>
    <s v="1"/>
    <n v="0"/>
    <n v="0"/>
    <n v="0"/>
    <n v="0"/>
    <n v="0"/>
    <n v="0"/>
    <n v="6"/>
    <n v="100"/>
    <n v="6"/>
  </r>
  <r>
    <s v="jessisdabest953"/>
    <s v="denniskoutoudis"/>
    <m/>
    <m/>
    <m/>
    <m/>
    <m/>
    <m/>
    <m/>
    <m/>
    <s v="No"/>
    <n v="880"/>
    <m/>
    <m/>
    <x v="0"/>
    <d v="2018-03-16T15:27:42"/>
    <s v="RT @DennisKoutoudis: The importance of KPIs in Social Media Marketing https://t.co/ikieNpOUFG #socialmedia #socialmediamarketing #LinkedIn…"/>
    <s v="https://www.linkedin.com/pulse/importance-kpis-social-media-marketing-dennis-koutoudis/"/>
    <s v="linkedin.com"/>
    <x v="237"/>
    <m/>
    <s v="http://pbs.twimg.com/profile_images/973109245766873088/cdBV8wqi_normal.jpg"/>
    <x v="609"/>
    <s v="https://twitter.com/#!/jessisdabest953/status/974668539746537472"/>
    <m/>
    <m/>
    <s v="974668539746537472"/>
    <m/>
    <b v="0"/>
    <n v="0"/>
    <s v=""/>
    <b v="0"/>
    <s v="en"/>
    <m/>
    <s v=""/>
    <b v="0"/>
    <n v="206"/>
    <s v="974545083797155840"/>
    <s v="Twitter Web Client"/>
    <b v="0"/>
    <s v="974545083797155840"/>
    <s v="Tweet"/>
    <n v="0"/>
    <n v="0"/>
    <m/>
    <m/>
    <m/>
    <m/>
    <m/>
    <m/>
    <m/>
    <m/>
    <n v="1"/>
    <s v="7"/>
    <s v="7"/>
    <n v="0"/>
    <n v="0"/>
    <n v="0"/>
    <n v="0"/>
    <n v="0"/>
    <n v="0"/>
    <n v="13"/>
    <n v="100"/>
    <n v="13"/>
  </r>
  <r>
    <s v="tricesrl"/>
    <s v="sole24ore"/>
    <m/>
    <m/>
    <m/>
    <m/>
    <m/>
    <m/>
    <m/>
    <m/>
    <s v="No"/>
    <n v="881"/>
    <m/>
    <m/>
    <x v="0"/>
    <d v="2018-03-16T15:29:08"/>
    <s v="#Privacy, in ritardo una impresa su due per @sole24ore. Nel panorama di grandi incertezze su procedure utilizzo dati complaiant con #GDPR in #Italia, la nostra Cinzia Mingiardi ci racconta il #SocialSelling . #personalbranding #digitalsales #branding… https://t.co/lft2IioR6b"/>
    <s v="https://www.linkedin.com/feed/update/urn:li:activity:6376447603474866176"/>
    <s v="linkedin.com"/>
    <x v="273"/>
    <m/>
    <s v="http://pbs.twimg.com/profile_images/971412705830727680/PAdRca3c_normal.jpg"/>
    <x v="610"/>
    <s v="https://twitter.com/#!/tricesrl/status/974668896308514816"/>
    <m/>
    <m/>
    <s v="974668896308514816"/>
    <m/>
    <b v="0"/>
    <n v="0"/>
    <s v=""/>
    <b v="0"/>
    <s v="it"/>
    <m/>
    <s v=""/>
    <b v="0"/>
    <n v="0"/>
    <s v=""/>
    <s v="PostPickr"/>
    <b v="0"/>
    <s v="974668896308514816"/>
    <s v="Tweet"/>
    <n v="0"/>
    <n v="0"/>
    <m/>
    <m/>
    <m/>
    <m/>
    <m/>
    <m/>
    <m/>
    <m/>
    <n v="1"/>
    <s v="75"/>
    <s v="75"/>
    <n v="0"/>
    <n v="0"/>
    <n v="0"/>
    <n v="0"/>
    <n v="0"/>
    <n v="0"/>
    <n v="34"/>
    <n v="100"/>
    <n v="34"/>
  </r>
  <r>
    <s v="loefflercarsten"/>
    <s v="loefflercarsten"/>
    <m/>
    <m/>
    <m/>
    <m/>
    <m/>
    <m/>
    <m/>
    <m/>
    <s v="No"/>
    <n v="882"/>
    <m/>
    <m/>
    <x v="1"/>
    <d v="2018-03-16T11:10:50"/>
    <s v="6 Effective Ways to Deal with Social Media Overwhelm https://t.co/YICPGBAZji #socialmedia #socialmediaoverwhelm #socialmediamarketing #socialmediamanager #socialmediamanagement #socialselling #socialmarketing #socialnetworks #socialbusiness #socialcommerce #socialmediachat"/>
    <s v="https://www.socialmediatoday.com/news/6-effective-ways-to-deal-with-social-media-overwhelm/514784/"/>
    <s v="socialmediatoday.com"/>
    <x v="274"/>
    <m/>
    <s v="http://pbs.twimg.com/profile_images/432258838494846976/n5rx9RHu_normal.jpeg"/>
    <x v="611"/>
    <s v="https://twitter.com/#!/loefflercarsten/status/974603896667693056"/>
    <m/>
    <m/>
    <s v="974603896667693056"/>
    <m/>
    <b v="0"/>
    <n v="1"/>
    <s v=""/>
    <b v="0"/>
    <s v="en"/>
    <m/>
    <s v=""/>
    <b v="0"/>
    <n v="2"/>
    <s v=""/>
    <s v="Twitter Web Client"/>
    <b v="0"/>
    <s v="974603896667693056"/>
    <s v="Retweet"/>
    <n v="0"/>
    <n v="0"/>
    <m/>
    <m/>
    <m/>
    <m/>
    <m/>
    <m/>
    <m/>
    <m/>
    <n v="1"/>
    <s v="74"/>
    <s v="74"/>
    <n v="1"/>
    <n v="5"/>
    <n v="1"/>
    <n v="5"/>
    <n v="0"/>
    <n v="0"/>
    <n v="18"/>
    <n v="90"/>
    <n v="20"/>
  </r>
  <r>
    <s v="natajack"/>
    <s v="loefflercarsten"/>
    <m/>
    <m/>
    <m/>
    <m/>
    <m/>
    <m/>
    <m/>
    <m/>
    <s v="No"/>
    <n v="883"/>
    <m/>
    <m/>
    <x v="0"/>
    <d v="2018-03-16T15:29:15"/>
    <s v="RT @LoefflerCarsten: 6 Effective Ways to Deal with Social Media Overwhelm https://t.co/YICPGBAZji #socialmedia #socialmediaoverwhelm #socia…"/>
    <s v="https://www.socialmediatoday.com/news/6-effective-ways-to-deal-with-social-media-overwhelm/514784/"/>
    <s v="socialmediatoday.com"/>
    <x v="275"/>
    <m/>
    <s v="http://pbs.twimg.com/profile_images/959219653724733445/Ht7MX5OR_normal.jpg"/>
    <x v="612"/>
    <s v="https://twitter.com/#!/natajack/status/974668927841325056"/>
    <m/>
    <m/>
    <s v="974668927841325056"/>
    <m/>
    <b v="0"/>
    <n v="0"/>
    <s v=""/>
    <b v="0"/>
    <s v="en"/>
    <m/>
    <s v=""/>
    <b v="0"/>
    <n v="2"/>
    <s v="974603896667693056"/>
    <s v="Twitter for iPhone"/>
    <b v="0"/>
    <s v="974603896667693056"/>
    <s v="Tweet"/>
    <n v="0"/>
    <n v="0"/>
    <m/>
    <m/>
    <m/>
    <m/>
    <m/>
    <m/>
    <m/>
    <m/>
    <n v="1"/>
    <s v="74"/>
    <s v="74"/>
    <n v="1"/>
    <n v="7.1428571428571432"/>
    <n v="1"/>
    <n v="7.1428571428571432"/>
    <n v="0"/>
    <n v="0"/>
    <n v="12"/>
    <n v="85.714285714285708"/>
    <n v="14"/>
  </r>
  <r>
    <s v="jackvaughanattt"/>
    <s v="searchcrm"/>
    <m/>
    <m/>
    <m/>
    <m/>
    <m/>
    <m/>
    <m/>
    <m/>
    <s v="No"/>
    <n v="884"/>
    <m/>
    <m/>
    <x v="0"/>
    <d v="2018-03-16T15:31:25"/>
    <s v="RT @SearchCRM: #Chatbot vs. live customer service rep for #socialselling. #SMMW18 https://t.co/NkL4YWdWux"/>
    <s v="http://searchcrm.techtarget.com/news/252436144/When-selling-on-social-media-marketers-weigh-chatbots-vs-humans?utm_campaign=scrm_bizapps3&amp;utm_medium=social&amp;utm_source=twitter&amp;utm_content=1520864972"/>
    <s v="techtarget.com"/>
    <x v="276"/>
    <m/>
    <s v="http://pbs.twimg.com/profile_images/891000399209132033/Hn-NGF1g_normal.jpg"/>
    <x v="613"/>
    <s v="https://twitter.com/#!/jackvaughanattt/status/974669472584884225"/>
    <m/>
    <m/>
    <s v="974669472584884225"/>
    <m/>
    <b v="0"/>
    <n v="0"/>
    <s v=""/>
    <b v="0"/>
    <s v="en"/>
    <m/>
    <s v=""/>
    <b v="0"/>
    <n v="3"/>
    <s v="974359670939938816"/>
    <s v="Twitter Web Client"/>
    <b v="0"/>
    <s v="974359670939938816"/>
    <s v="Tweet"/>
    <n v="0"/>
    <n v="0"/>
    <m/>
    <m/>
    <m/>
    <m/>
    <m/>
    <m/>
    <m/>
    <m/>
    <n v="1"/>
    <s v="31"/>
    <s v="31"/>
    <n v="0"/>
    <n v="0"/>
    <n v="0"/>
    <n v="0"/>
    <n v="0"/>
    <n v="0"/>
    <n v="11"/>
    <n v="100"/>
    <n v="11"/>
  </r>
  <r>
    <s v="d5meo7l0y"/>
    <s v="denniskoutoudis"/>
    <m/>
    <m/>
    <m/>
    <m/>
    <m/>
    <m/>
    <m/>
    <m/>
    <s v="No"/>
    <n v="885"/>
    <m/>
    <m/>
    <x v="0"/>
    <d v="2018-03-16T15:32:43"/>
    <s v="RT @DennisKoutoudis: The importance of KPIs in Social Media Marketing https://t.co/ikieNpOUFG #socialmedia #socialmediamarketing #LinkedIn…"/>
    <s v="https://www.linkedin.com/pulse/importance-kpis-social-media-marketing-dennis-koutoudis/"/>
    <s v="linkedin.com"/>
    <x v="237"/>
    <m/>
    <s v="http://abs.twimg.com/sticky/default_profile_images/default_profile_normal.png"/>
    <x v="614"/>
    <s v="https://twitter.com/#!/d5meo7l0y/status/974669799811960832"/>
    <m/>
    <m/>
    <s v="974669799811960832"/>
    <m/>
    <b v="0"/>
    <n v="0"/>
    <s v=""/>
    <b v="0"/>
    <s v="en"/>
    <m/>
    <s v=""/>
    <b v="0"/>
    <n v="206"/>
    <s v="974545083797155840"/>
    <s v="Twitter Web Client"/>
    <b v="0"/>
    <s v="974545083797155840"/>
    <s v="Tweet"/>
    <n v="0"/>
    <n v="0"/>
    <m/>
    <m/>
    <m/>
    <m/>
    <m/>
    <m/>
    <m/>
    <m/>
    <n v="1"/>
    <s v="7"/>
    <s v="7"/>
    <n v="0"/>
    <n v="0"/>
    <n v="0"/>
    <n v="0"/>
    <n v="0"/>
    <n v="0"/>
    <n v="13"/>
    <n v="100"/>
    <n v="13"/>
  </r>
  <r>
    <s v="oneopdas"/>
    <s v="denniskoutoudis"/>
    <m/>
    <m/>
    <m/>
    <m/>
    <m/>
    <m/>
    <m/>
    <m/>
    <s v="No"/>
    <n v="886"/>
    <m/>
    <m/>
    <x v="0"/>
    <d v="2018-03-16T15:33:38"/>
    <s v="RT @DennisKoutoudis: The importance of KPIs in Social Media Marketing https://t.co/ikieNpOUFG #socialmedia #socialmediamarketing #LinkedIn…"/>
    <s v="https://www.linkedin.com/pulse/importance-kpis-social-media-marketing-dennis-koutoudis/"/>
    <s v="linkedin.com"/>
    <x v="237"/>
    <m/>
    <s v="http://abs.twimg.com/sticky/default_profile_images/default_profile_normal.png"/>
    <x v="615"/>
    <s v="https://twitter.com/#!/oneopdas/status/974670031572426753"/>
    <m/>
    <m/>
    <s v="974670031572426753"/>
    <m/>
    <b v="0"/>
    <n v="0"/>
    <s v=""/>
    <b v="0"/>
    <s v="en"/>
    <m/>
    <s v=""/>
    <b v="0"/>
    <n v="206"/>
    <s v="974545083797155840"/>
    <s v="Twitter Web Client"/>
    <b v="0"/>
    <s v="974545083797155840"/>
    <s v="Tweet"/>
    <n v="0"/>
    <n v="0"/>
    <m/>
    <m/>
    <m/>
    <m/>
    <m/>
    <m/>
    <m/>
    <m/>
    <n v="1"/>
    <s v="7"/>
    <s v="7"/>
    <n v="0"/>
    <n v="0"/>
    <n v="0"/>
    <n v="0"/>
    <n v="0"/>
    <n v="0"/>
    <n v="13"/>
    <n v="100"/>
    <n v="13"/>
  </r>
  <r>
    <s v="sedelaar"/>
    <s v="timothy_hughes"/>
    <m/>
    <m/>
    <m/>
    <m/>
    <m/>
    <m/>
    <m/>
    <m/>
    <s v="No"/>
    <n v="887"/>
    <m/>
    <m/>
    <x v="0"/>
    <d v="2018-03-16T15:34:26"/>
    <s v="RT @DigitalLeadersA: Same Old Shit Vs Crazy New Shit (via Passle) by @Timothy_Hughes https://t.co/WsdACMTqxP #digitalmarketing #digitaldisr…"/>
    <s v="http://digital-leadership-associates.passle.net/post/102es5x/same-old-shit-vs-crazy-new-shit"/>
    <s v="passle.net"/>
    <x v="277"/>
    <m/>
    <s v="http://pbs.twimg.com/profile_images/579231141703610368/DT1cFIi7_normal.jpg"/>
    <x v="616"/>
    <s v="https://twitter.com/#!/sedelaar/status/974670232898981890"/>
    <m/>
    <m/>
    <s v="974670232898981890"/>
    <m/>
    <b v="0"/>
    <n v="0"/>
    <s v=""/>
    <b v="0"/>
    <s v="en"/>
    <m/>
    <s v=""/>
    <b v="0"/>
    <n v="3"/>
    <s v="974563505553600512"/>
    <s v="Twitter for iPhone"/>
    <b v="0"/>
    <s v="974563505553600512"/>
    <s v="Tweet"/>
    <n v="0"/>
    <n v="0"/>
    <m/>
    <m/>
    <m/>
    <m/>
    <m/>
    <m/>
    <m/>
    <m/>
    <n v="1"/>
    <s v="2"/>
    <s v="2"/>
    <m/>
    <m/>
    <m/>
    <m/>
    <m/>
    <m/>
    <m/>
    <m/>
    <m/>
  </r>
  <r>
    <s v="kingscourtoil"/>
    <s v="bootstrapsbiz"/>
    <m/>
    <m/>
    <m/>
    <m/>
    <m/>
    <m/>
    <m/>
    <m/>
    <s v="No"/>
    <n v="889"/>
    <m/>
    <m/>
    <x v="0"/>
    <d v="2018-03-16T15:34:41"/>
    <s v="RT @BootstrapsBiz: The Importance Of Lead Generation For Sales https://t.co/1m0lTesves / #Sales #Selling #SocialSelling #SMM https://t.co/G…"/>
    <s v="http://www.myfrugalbusiness.com/2017/04/importance-lead-generation-modern-business-prospects.html"/>
    <s v="myfrugalbusiness.com"/>
    <x v="86"/>
    <m/>
    <s v="http://pbs.twimg.com/profile_images/640190592631214080/3hzGTPrD_normal.png"/>
    <x v="617"/>
    <s v="https://twitter.com/#!/kingscourtoil/status/974670294806880258"/>
    <m/>
    <m/>
    <s v="974670294806880258"/>
    <m/>
    <b v="0"/>
    <n v="0"/>
    <s v=""/>
    <b v="0"/>
    <s v="en"/>
    <m/>
    <s v=""/>
    <b v="0"/>
    <n v="1"/>
    <s v="974669130564554754"/>
    <s v="Twitter for Android"/>
    <b v="0"/>
    <s v="974669130564554754"/>
    <s v="Tweet"/>
    <n v="0"/>
    <n v="0"/>
    <m/>
    <m/>
    <m/>
    <m/>
    <m/>
    <m/>
    <m/>
    <m/>
    <n v="1"/>
    <s v="6"/>
    <s v="6"/>
    <n v="1"/>
    <n v="7.6923076923076925"/>
    <n v="0"/>
    <n v="0"/>
    <n v="0"/>
    <n v="0"/>
    <n v="12"/>
    <n v="92.307692307692307"/>
    <n v="13"/>
  </r>
  <r>
    <s v="premiumcollect"/>
    <s v="gazsamuels"/>
    <m/>
    <m/>
    <m/>
    <m/>
    <m/>
    <m/>
    <m/>
    <m/>
    <s v="No"/>
    <n v="890"/>
    <m/>
    <m/>
    <x v="0"/>
    <d v="2018-03-16T15:36:39"/>
    <s v="RT @gazsamuels: Social Selling and the Power of the Extra Zero:_x000a_Roger Hamilton's #SocialSelling event boosts North West businesses_x000a__x000a_#CSR #S…"/>
    <m/>
    <m/>
    <x v="278"/>
    <m/>
    <s v="http://pbs.twimg.com/profile_images/873845128175243264/2wt-b9l7_normal.jpg"/>
    <x v="618"/>
    <s v="https://twitter.com/#!/premiumcollect/status/974670790296776704"/>
    <m/>
    <m/>
    <s v="974670790296776704"/>
    <m/>
    <b v="0"/>
    <n v="0"/>
    <s v=""/>
    <b v="0"/>
    <s v="en"/>
    <m/>
    <s v=""/>
    <b v="0"/>
    <n v="1"/>
    <s v="974656541134675969"/>
    <s v="Twitter for iPhone"/>
    <b v="0"/>
    <s v="974656541134675969"/>
    <s v="Tweet"/>
    <n v="0"/>
    <n v="0"/>
    <m/>
    <m/>
    <m/>
    <m/>
    <m/>
    <m/>
    <m/>
    <m/>
    <n v="1"/>
    <s v="44"/>
    <s v="44"/>
    <n v="0"/>
    <n v="0"/>
    <n v="0"/>
    <n v="0"/>
    <n v="0"/>
    <n v="0"/>
    <n v="21"/>
    <n v="100"/>
    <n v="21"/>
  </r>
  <r>
    <s v="zinnakrish"/>
    <s v="denniskoutoudis"/>
    <m/>
    <m/>
    <m/>
    <m/>
    <m/>
    <m/>
    <m/>
    <m/>
    <s v="No"/>
    <n v="891"/>
    <m/>
    <m/>
    <x v="0"/>
    <d v="2018-03-16T15:36:51"/>
    <s v="RT @DennisKoutoudis: The importance of KPIs in Social Media Marketing https://t.co/ikieNpOUFG #socialmedia #socialmediamarketing #LinkedIn…"/>
    <s v="https://www.linkedin.com/pulse/importance-kpis-social-media-marketing-dennis-koutoudis/"/>
    <s v="linkedin.com"/>
    <x v="237"/>
    <m/>
    <s v="http://pbs.twimg.com/profile_images/946047024155078657/SYEv_4qK_normal.jpg"/>
    <x v="619"/>
    <s v="https://twitter.com/#!/zinnakrish/status/974670840196288512"/>
    <m/>
    <m/>
    <s v="974670840196288512"/>
    <m/>
    <b v="0"/>
    <n v="0"/>
    <s v=""/>
    <b v="0"/>
    <s v="en"/>
    <m/>
    <s v=""/>
    <b v="0"/>
    <n v="206"/>
    <s v="974545083797155840"/>
    <s v="Twitter Web Client"/>
    <b v="0"/>
    <s v="974545083797155840"/>
    <s v="Tweet"/>
    <n v="0"/>
    <n v="0"/>
    <m/>
    <m/>
    <m/>
    <m/>
    <m/>
    <m/>
    <m/>
    <m/>
    <n v="1"/>
    <s v="7"/>
    <s v="7"/>
    <n v="0"/>
    <n v="0"/>
    <n v="0"/>
    <n v="0"/>
    <n v="0"/>
    <n v="0"/>
    <n v="13"/>
    <n v="100"/>
    <n v="13"/>
  </r>
  <r>
    <s v="vinyl_for_life"/>
    <s v="ebay"/>
    <m/>
    <m/>
    <m/>
    <m/>
    <m/>
    <m/>
    <m/>
    <m/>
    <s v="No"/>
    <n v="892"/>
    <m/>
    <m/>
    <x v="0"/>
    <d v="2018-03-16T15:43:26"/>
    <s v="RT @altruistauction: Rochelle - My Magic Man  Single LP https://t.co/0fBDSOAqco @eBay #vinylrecords #SEO #Marketing #shopsmall #SmallBusine…"/>
    <s v="https://www.ebay.com/itm/371928695414?ul_noapp=true"/>
    <s v="ebay.com"/>
    <x v="279"/>
    <m/>
    <s v="http://pbs.twimg.com/profile_images/820524830994874368/hR9W9CTy_normal.jpg"/>
    <x v="620"/>
    <s v="https://twitter.com/#!/vinyl_for_life/status/974672498552918017"/>
    <m/>
    <m/>
    <s v="974672498552918017"/>
    <m/>
    <b v="0"/>
    <n v="0"/>
    <s v=""/>
    <b v="0"/>
    <s v="en"/>
    <m/>
    <s v=""/>
    <b v="0"/>
    <n v="1"/>
    <s v="974669268171313152"/>
    <s v="vinyl_for_life"/>
    <b v="0"/>
    <s v="974669268171313152"/>
    <s v="Tweet"/>
    <n v="0"/>
    <n v="0"/>
    <m/>
    <m/>
    <m/>
    <m/>
    <m/>
    <m/>
    <m/>
    <m/>
    <n v="1"/>
    <s v="14"/>
    <s v="14"/>
    <m/>
    <m/>
    <m/>
    <m/>
    <m/>
    <m/>
    <m/>
    <m/>
    <m/>
  </r>
  <r>
    <s v="ulises14490567"/>
    <s v="digitalleadersa"/>
    <m/>
    <m/>
    <m/>
    <m/>
    <m/>
    <m/>
    <m/>
    <m/>
    <s v="No"/>
    <n v="894"/>
    <m/>
    <m/>
    <x v="0"/>
    <d v="2018-03-18T13:43:33"/>
    <s v="RT @Timothy_Hughes: 10 Straightforward Pointers for Great Content! https://t.co/ZCFONDG9BD via @DigitalLeadersA #socialselling #digitalsell…"/>
    <s v="http://www.social-experts.net/10-straightforward-pointers/"/>
    <s v="social-experts.net"/>
    <x v="0"/>
    <m/>
    <s v="http://pbs.twimg.com/profile_images/971095915204349954/qLRMqt0Z_normal.jpg"/>
    <x v="621"/>
    <s v="https://twitter.com/#!/ulises14490567/status/975367104273764353"/>
    <m/>
    <m/>
    <s v="975367104273764353"/>
    <m/>
    <b v="0"/>
    <n v="0"/>
    <s v=""/>
    <b v="0"/>
    <s v="en"/>
    <m/>
    <s v=""/>
    <b v="0"/>
    <n v="14"/>
    <s v="975098032147415041"/>
    <s v="Twitter Web Client"/>
    <b v="0"/>
    <s v="975098032147415041"/>
    <s v="Tweet"/>
    <n v="0"/>
    <n v="0"/>
    <m/>
    <m/>
    <m/>
    <m/>
    <m/>
    <m/>
    <m/>
    <m/>
    <n v="1"/>
    <s v="2"/>
    <s v="2"/>
    <m/>
    <m/>
    <m/>
    <m/>
    <m/>
    <m/>
    <m/>
    <m/>
    <m/>
  </r>
  <r>
    <s v="reflaurentj"/>
    <s v="agence_iandyoo"/>
    <m/>
    <m/>
    <m/>
    <m/>
    <m/>
    <m/>
    <m/>
    <m/>
    <s v="No"/>
    <n v="896"/>
    <m/>
    <m/>
    <x v="0"/>
    <d v="2018-03-12T16:00:06"/>
    <s v="RT @Agence_IandYOO: Création de contenu : bonnes pratiques pour les commerciaux - IandYOO Le blog qui parle #InboundMarketing #SocialSellin…"/>
    <m/>
    <m/>
    <x v="280"/>
    <m/>
    <s v="http://pbs.twimg.com/profile_images/450194584887242752/3E0mVBfj_normal.png"/>
    <x v="622"/>
    <s v="https://twitter.com/#!/reflaurentj/status/973227138294996994"/>
    <m/>
    <m/>
    <s v="973227138294996994"/>
    <m/>
    <b v="0"/>
    <n v="0"/>
    <s v=""/>
    <b v="0"/>
    <s v="fr"/>
    <m/>
    <s v=""/>
    <b v="0"/>
    <n v="1"/>
    <s v="973226884455653383"/>
    <s v="subun3"/>
    <b v="0"/>
    <s v="973226884455653383"/>
    <s v="Tweet"/>
    <n v="0"/>
    <n v="0"/>
    <m/>
    <m/>
    <m/>
    <m/>
    <m/>
    <m/>
    <m/>
    <m/>
    <n v="3"/>
    <s v="5"/>
    <s v="5"/>
    <n v="0"/>
    <n v="0"/>
    <n v="0"/>
    <n v="0"/>
    <n v="0"/>
    <n v="0"/>
    <n v="17"/>
    <n v="100"/>
    <n v="17"/>
  </r>
  <r>
    <s v="reflaurentj"/>
    <s v="agence_iandyoo"/>
    <m/>
    <m/>
    <m/>
    <m/>
    <m/>
    <m/>
    <m/>
    <m/>
    <s v="No"/>
    <n v="897"/>
    <m/>
    <m/>
    <x v="0"/>
    <d v="2018-03-15T14:35:07"/>
    <s v="RT @Agence_IandYOO: Social selling #4 - Aligner processus de vente et parcours clients - IandYOO Le blog qui parle #InboundMarketing #Socia…"/>
    <m/>
    <m/>
    <x v="280"/>
    <m/>
    <s v="http://pbs.twimg.com/profile_images/450194584887242752/3E0mVBfj_normal.png"/>
    <x v="623"/>
    <s v="https://twitter.com/#!/reflaurentj/status/974292914892345345"/>
    <m/>
    <m/>
    <s v="974292914892345345"/>
    <m/>
    <b v="0"/>
    <n v="0"/>
    <s v=""/>
    <b v="0"/>
    <s v="fr"/>
    <m/>
    <s v=""/>
    <b v="0"/>
    <n v="1"/>
    <s v="974292635203637250"/>
    <s v="subun3"/>
    <b v="0"/>
    <s v="974292635203637250"/>
    <s v="Tweet"/>
    <n v="0"/>
    <n v="0"/>
    <m/>
    <m/>
    <m/>
    <m/>
    <m/>
    <m/>
    <m/>
    <m/>
    <n v="3"/>
    <s v="5"/>
    <s v="5"/>
    <n v="0"/>
    <n v="0"/>
    <n v="0"/>
    <n v="0"/>
    <n v="0"/>
    <n v="0"/>
    <n v="19"/>
    <n v="100"/>
    <n v="19"/>
  </r>
  <r>
    <s v="reflaurentj"/>
    <s v="agence_iandyoo"/>
    <m/>
    <m/>
    <m/>
    <m/>
    <m/>
    <m/>
    <m/>
    <m/>
    <s v="No"/>
    <n v="898"/>
    <m/>
    <m/>
    <x v="0"/>
    <d v="2018-03-18T13:45:04"/>
    <s v="RT @Agence_IandYOO: Guide de découverte client #3 - définir les objectifs - IandYOO Le blog qui parle #InboundMarketing #SocialSelling #Con…"/>
    <m/>
    <m/>
    <x v="239"/>
    <m/>
    <s v="http://pbs.twimg.com/profile_images/450194584887242752/3E0mVBfj_normal.png"/>
    <x v="624"/>
    <s v="https://twitter.com/#!/reflaurentj/status/975367485385003008"/>
    <m/>
    <m/>
    <s v="975367485385003008"/>
    <m/>
    <b v="0"/>
    <n v="0"/>
    <s v=""/>
    <b v="0"/>
    <s v="fr"/>
    <m/>
    <s v=""/>
    <b v="0"/>
    <n v="2"/>
    <s v="975367215301177344"/>
    <s v="subun3"/>
    <b v="0"/>
    <s v="975367215301177344"/>
    <s v="Tweet"/>
    <n v="0"/>
    <n v="0"/>
    <m/>
    <m/>
    <m/>
    <m/>
    <m/>
    <m/>
    <m/>
    <m/>
    <n v="3"/>
    <s v="5"/>
    <s v="5"/>
    <n v="0"/>
    <n v="0"/>
    <n v="0"/>
    <n v="0"/>
    <n v="0"/>
    <n v="0"/>
    <n v="18"/>
    <n v="100"/>
    <n v="18"/>
  </r>
  <r>
    <s v="nigeljr_"/>
    <s v="nigeljr"/>
    <m/>
    <m/>
    <m/>
    <m/>
    <m/>
    <m/>
    <m/>
    <m/>
    <s v="No"/>
    <n v="899"/>
    <m/>
    <m/>
    <x v="0"/>
    <d v="2018-03-18T13:50:22"/>
    <s v="RT @enanglais: 👩‍💻👨‍💻#smm⤵️_x000a__x000a_Who are the influencers via @Moz ?_x000a__x000a_🏆@tim_fargo👏👏_x000a_🥈@TheMrFave_x000a_🥉@ArkangelScrap_x000a__x000a_@franzrusso @EllisMbeh @NigelJr…"/>
    <m/>
    <m/>
    <x v="148"/>
    <m/>
    <s v="http://pbs.twimg.com/profile_images/917682735661031424/xedci9AD_normal.jpg"/>
    <x v="625"/>
    <s v="https://twitter.com/#!/nigeljr_/status/975368820075520007"/>
    <m/>
    <m/>
    <s v="975368820075520007"/>
    <m/>
    <b v="0"/>
    <n v="0"/>
    <s v=""/>
    <b v="0"/>
    <s v="en"/>
    <m/>
    <s v=""/>
    <b v="0"/>
    <n v="1"/>
    <s v="975340242545922049"/>
    <s v="Twitter for Android"/>
    <b v="0"/>
    <s v="975340242545922049"/>
    <s v="Tweet"/>
    <n v="0"/>
    <n v="0"/>
    <m/>
    <m/>
    <m/>
    <m/>
    <m/>
    <m/>
    <m/>
    <m/>
    <n v="1"/>
    <s v="4"/>
    <s v="4"/>
    <m/>
    <m/>
    <m/>
    <m/>
    <m/>
    <m/>
    <m/>
    <m/>
    <m/>
  </r>
  <r>
    <s v="jon_ferrara"/>
    <s v="crm"/>
    <m/>
    <m/>
    <m/>
    <m/>
    <m/>
    <m/>
    <m/>
    <m/>
    <s v="No"/>
    <n v="912"/>
    <m/>
    <m/>
    <x v="0"/>
    <d v="2018-03-18T13:40:24"/>
    <s v="@Nimble Introduces Version 4.0 https://t.co/qohY194jZr via @CRM_x000a_#CRM #SocialSelling #Marketing https://t.co/tcHzhKQSsf"/>
    <s v="http://www.destinationcrm.com/Articles/CRM-News/CRM-Across-the-Wire/Nimble-Introduces-Version-4.0-113694.aspx?utm_content=bufferde037&amp;utm_medium=social&amp;utm_source=twitter.com&amp;utm_campaign=buffer"/>
    <s v="destinationcrm.com"/>
    <x v="281"/>
    <s v="https://pbs.twimg.com/media/DYkyebuVQAItF_3.jpg"/>
    <s v="https://pbs.twimg.com/media/DYkyebuVQAItF_3.jpg"/>
    <x v="626"/>
    <s v="https://twitter.com/#!/jon_ferrara/status/975366311873261568"/>
    <m/>
    <m/>
    <s v="975366311873261568"/>
    <m/>
    <b v="0"/>
    <n v="2"/>
    <s v="25003235"/>
    <b v="0"/>
    <s v="es"/>
    <m/>
    <s v=""/>
    <b v="0"/>
    <n v="1"/>
    <s v=""/>
    <s v="Meet Edgar"/>
    <b v="0"/>
    <s v="975366311873261568"/>
    <s v="Retweet"/>
    <n v="0"/>
    <n v="0"/>
    <m/>
    <m/>
    <m/>
    <m/>
    <m/>
    <m/>
    <m/>
    <m/>
    <n v="1"/>
    <s v="9"/>
    <s v="9"/>
    <n v="1"/>
    <n v="10"/>
    <n v="0"/>
    <n v="0"/>
    <n v="0"/>
    <n v="0"/>
    <n v="9"/>
    <n v="90"/>
    <n v="10"/>
  </r>
  <r>
    <s v="tjscma"/>
    <s v="crm"/>
    <m/>
    <m/>
    <m/>
    <m/>
    <m/>
    <m/>
    <m/>
    <m/>
    <s v="No"/>
    <n v="913"/>
    <m/>
    <m/>
    <x v="0"/>
    <d v="2018-03-18T13:54:53"/>
    <s v="RT @Jon_Ferrara: @Nimble Introduces Version 4.0 https://t.co/qohY194jZr via @CRM_x000a_#CRM #SocialSelling #Marketing https://t.co/tcHzhKQSsf"/>
    <s v="http://www.destinationcrm.com/Articles/CRM-News/CRM-Across-the-Wire/Nimble-Introduces-Version-4.0-113694.aspx?utm_content=bufferde037&amp;utm_medium=social&amp;utm_source=twitter.com&amp;utm_campaign=buffer"/>
    <s v="destinationcrm.com"/>
    <x v="281"/>
    <s v="https://pbs.twimg.com/media/DYkyebuVQAItF_3.jpg"/>
    <s v="https://pbs.twimg.com/media/DYkyebuVQAItF_3.jpg"/>
    <x v="627"/>
    <s v="https://twitter.com/#!/tjscma/status/975369954198523905"/>
    <m/>
    <m/>
    <s v="975369954198523905"/>
    <m/>
    <b v="0"/>
    <n v="0"/>
    <s v=""/>
    <b v="0"/>
    <s v="es"/>
    <m/>
    <s v=""/>
    <b v="0"/>
    <n v="1"/>
    <s v="975366311873261568"/>
    <s v="Twitter for iPhone"/>
    <b v="0"/>
    <s v="975366311873261568"/>
    <s v="Tweet"/>
    <n v="0"/>
    <n v="0"/>
    <m/>
    <m/>
    <m/>
    <m/>
    <m/>
    <m/>
    <m/>
    <m/>
    <n v="1"/>
    <s v="9"/>
    <s v="9"/>
    <m/>
    <m/>
    <m/>
    <m/>
    <m/>
    <m/>
    <m/>
    <m/>
    <m/>
  </r>
  <r>
    <s v="montraanderson"/>
    <s v="juanblanco76"/>
    <m/>
    <m/>
    <m/>
    <m/>
    <m/>
    <m/>
    <m/>
    <m/>
    <s v="No"/>
    <n v="916"/>
    <m/>
    <m/>
    <x v="0"/>
    <d v="2018-03-18T14:00:59"/>
    <s v="RT @juanblanco76: Want more customers? Here's what to say in your posts to drive more sales leads. #socialselling https://t.co/ytCcWGtmBa h…"/>
    <s v="https://www.inc.com/john-white/here-are-the-exact-words-to-use-on-social-media-to.html"/>
    <s v="inc.com"/>
    <x v="0"/>
    <m/>
    <s v="http://pbs.twimg.com/profile_images/941348007785713664/Tva0KP3s_normal.jpg"/>
    <x v="628"/>
    <s v="https://twitter.com/#!/montraanderson/status/975371490303660032"/>
    <m/>
    <m/>
    <s v="975371490303660032"/>
    <m/>
    <b v="0"/>
    <n v="0"/>
    <s v=""/>
    <b v="0"/>
    <s v="en"/>
    <m/>
    <s v=""/>
    <b v="0"/>
    <n v="4"/>
    <s v="975222209114509312"/>
    <s v="Twitter Lite"/>
    <b v="0"/>
    <s v="975222209114509312"/>
    <s v="Tweet"/>
    <n v="0"/>
    <n v="0"/>
    <m/>
    <m/>
    <m/>
    <m/>
    <m/>
    <m/>
    <m/>
    <m/>
    <n v="1"/>
    <s v="15"/>
    <s v="15"/>
    <n v="1"/>
    <n v="5.2631578947368425"/>
    <n v="0"/>
    <n v="0"/>
    <n v="0"/>
    <n v="0"/>
    <n v="18"/>
    <n v="94.736842105263165"/>
    <n v="19"/>
  </r>
  <r>
    <s v="askdennisbrown"/>
    <s v="stephenwoessner"/>
    <m/>
    <m/>
    <m/>
    <m/>
    <m/>
    <m/>
    <m/>
    <m/>
    <s v="No"/>
    <n v="917"/>
    <m/>
    <m/>
    <x v="0"/>
    <d v="2018-03-18T14:02:02"/>
    <s v="Big thanks @stephenwoessner for sharing my story of how #LinkedIn and #socialselling added over $20 million in sales https://t.co/Q8fJcFPvxi"/>
    <s v="http://onwardnation.com/dennis-brown/"/>
    <s v="onwardnation.com"/>
    <x v="26"/>
    <m/>
    <s v="http://pbs.twimg.com/profile_images/706316780243853312/AK_NlLCv_normal.jpg"/>
    <x v="629"/>
    <s v="https://twitter.com/#!/askdennisbrown/status/975371754641215488"/>
    <m/>
    <m/>
    <s v="975371754641215488"/>
    <m/>
    <b v="0"/>
    <n v="2"/>
    <s v=""/>
    <b v="0"/>
    <s v="en"/>
    <m/>
    <s v=""/>
    <b v="0"/>
    <n v="0"/>
    <s v=""/>
    <s v="Meet Edgar"/>
    <b v="0"/>
    <s v="975371754641215488"/>
    <s v="Tweet"/>
    <n v="0"/>
    <n v="0"/>
    <m/>
    <m/>
    <m/>
    <m/>
    <m/>
    <m/>
    <m/>
    <m/>
    <n v="1"/>
    <s v="73"/>
    <s v="73"/>
    <n v="0"/>
    <n v="0"/>
    <n v="0"/>
    <n v="0"/>
    <n v="0"/>
    <n v="0"/>
    <n v="18"/>
    <n v="100"/>
    <n v="18"/>
  </r>
  <r>
    <s v="themrfave"/>
    <s v="oda_f"/>
    <m/>
    <m/>
    <m/>
    <m/>
    <m/>
    <m/>
    <m/>
    <m/>
    <s v="No"/>
    <n v="919"/>
    <m/>
    <m/>
    <x v="0"/>
    <d v="2018-03-18T13:56:02"/>
    <s v="RT @GTATidea: Target Your Success._x000a_@PolishRoyalGoat @Socialfave_POL @MGWV1OO @cpa61 @Nathealings _x000a_@Socialfave @NOWIAMME @oda_f @TheMrFave_x000a_h…"/>
    <m/>
    <m/>
    <x v="34"/>
    <m/>
    <s v="http://pbs.twimg.com/profile_images/908399207228338182/LHqCmrDA_normal.jpg"/>
    <x v="630"/>
    <s v="https://twitter.com/#!/themrfave/status/975370245547483141"/>
    <m/>
    <m/>
    <s v="975370245547483141"/>
    <m/>
    <b v="0"/>
    <n v="0"/>
    <s v=""/>
    <b v="0"/>
    <s v="en"/>
    <m/>
    <s v=""/>
    <b v="0"/>
    <n v="5"/>
    <s v="975326981842702336"/>
    <s v="Twitter Web Client"/>
    <b v="0"/>
    <s v="975326981842702336"/>
    <s v="Tweet"/>
    <n v="0"/>
    <n v="0"/>
    <m/>
    <m/>
    <m/>
    <m/>
    <m/>
    <m/>
    <m/>
    <m/>
    <n v="1"/>
    <s v="4"/>
    <s v="4"/>
    <m/>
    <m/>
    <m/>
    <m/>
    <m/>
    <m/>
    <m/>
    <m/>
    <m/>
  </r>
  <r>
    <s v="vitoshamedia"/>
    <s v="ebay"/>
    <m/>
    <m/>
    <m/>
    <m/>
    <m/>
    <m/>
    <m/>
    <m/>
    <s v="No"/>
    <n v="935"/>
    <m/>
    <m/>
    <x v="0"/>
    <d v="2018-03-10T15:35:22"/>
    <s v="RT @altruistauction: Vintage Black &amp;amp; Decker 3/8’ Variable Speed Reversing Corded Drill https://t.co/9So7zVLncB @eBay #Tools #SEO #Marketing #shopsmall #SmallBusiness #smallbiz #contentmarketing #American #Digitalmarketing #Liquidation #ebaymobile #ecommerce #Socialselling #USA …"/>
    <s v="https://www.ebay.com/itm/112809092386?ul_noapp=true"/>
    <s v="ebay.com"/>
    <x v="282"/>
    <m/>
    <s v="http://pbs.twimg.com/profile_images/924987148536893440/XqD5PpfN_normal.jpg"/>
    <x v="631"/>
    <s v="https://twitter.com/#!/vitoshamedia/status/972496138136891393"/>
    <m/>
    <m/>
    <s v="972496138136891393"/>
    <m/>
    <b v="0"/>
    <n v="0"/>
    <s v=""/>
    <b v="0"/>
    <s v="en"/>
    <m/>
    <s v=""/>
    <b v="0"/>
    <n v="0"/>
    <s v=""/>
    <s v="IFTTT"/>
    <b v="0"/>
    <s v="972496138136891393"/>
    <s v="Tweet"/>
    <n v="0"/>
    <n v="0"/>
    <m/>
    <m/>
    <m/>
    <m/>
    <m/>
    <m/>
    <m/>
    <m/>
    <n v="4"/>
    <s v="14"/>
    <s v="14"/>
    <m/>
    <m/>
    <m/>
    <m/>
    <m/>
    <m/>
    <m/>
    <m/>
    <m/>
  </r>
  <r>
    <s v="vitoshamedia"/>
    <s v="ebay"/>
    <m/>
    <m/>
    <m/>
    <m/>
    <m/>
    <m/>
    <m/>
    <m/>
    <s v="No"/>
    <n v="937"/>
    <m/>
    <m/>
    <x v="0"/>
    <d v="2018-03-10T15:35:23"/>
    <s v="RT @zacharyatkins1: Vintage Black &amp;amp; Decker 3/8’ Variable Speed Reversing Corded Drill https://t.co/9So7zVLncB @eBay #Tools #SEO #Marketing #shopsmall #SmallBusiness #smallbiz #contentmarketing #American #Digitalmarketing #Liquidation #ebaymobile #ecommerce #Socialselling #USA #…"/>
    <s v="https://www.ebay.com/itm/112809092386?ul_noapp=true"/>
    <s v="ebay.com"/>
    <x v="282"/>
    <m/>
    <s v="http://pbs.twimg.com/profile_images/924987148536893440/XqD5PpfN_normal.jpg"/>
    <x v="632"/>
    <s v="https://twitter.com/#!/vitoshamedia/status/972496142905856001"/>
    <m/>
    <m/>
    <s v="972496142905856001"/>
    <m/>
    <b v="0"/>
    <n v="1"/>
    <s v=""/>
    <b v="0"/>
    <s v="en"/>
    <m/>
    <s v=""/>
    <b v="0"/>
    <n v="0"/>
    <s v=""/>
    <s v="IFTTT"/>
    <b v="0"/>
    <s v="972496142905856001"/>
    <s v="Tweet"/>
    <n v="0"/>
    <n v="0"/>
    <m/>
    <m/>
    <m/>
    <m/>
    <m/>
    <m/>
    <m/>
    <m/>
    <n v="4"/>
    <s v="14"/>
    <s v="14"/>
    <m/>
    <m/>
    <m/>
    <m/>
    <m/>
    <m/>
    <m/>
    <m/>
    <m/>
  </r>
  <r>
    <s v="vitoshamedia"/>
    <s v="ebay"/>
    <m/>
    <m/>
    <m/>
    <m/>
    <m/>
    <m/>
    <m/>
    <m/>
    <s v="No"/>
    <n v="939"/>
    <m/>
    <m/>
    <x v="0"/>
    <d v="2018-03-18T14:03:46"/>
    <s v="RT @altruistauction: eBay Business by Marsha Collier https://t.co/CWhzONrjhi @eBay #SEO #Marketing #shopsmall #SmallBusiness #smallbiz #contentmarketing #Shopping #Auction #American #Digitalmarketing #Liquidation #ebaymobile #ecommerce #Socialselling #USA #fb #ebaybuyer"/>
    <s v="http://www.ebay.com/itm/371928721075?ul_noapp=true"/>
    <s v="ebay.com"/>
    <x v="283"/>
    <m/>
    <s v="http://pbs.twimg.com/profile_images/924987148536893440/XqD5PpfN_normal.jpg"/>
    <x v="633"/>
    <s v="https://twitter.com/#!/vitoshamedia/status/975372189062004736"/>
    <m/>
    <m/>
    <s v="975372189062004736"/>
    <m/>
    <b v="0"/>
    <n v="1"/>
    <s v=""/>
    <b v="0"/>
    <s v="en"/>
    <m/>
    <s v=""/>
    <b v="0"/>
    <n v="0"/>
    <s v=""/>
    <s v="IFTTT"/>
    <b v="0"/>
    <s v="975372189062004736"/>
    <s v="Tweet"/>
    <n v="0"/>
    <n v="0"/>
    <m/>
    <m/>
    <m/>
    <m/>
    <m/>
    <m/>
    <m/>
    <m/>
    <n v="4"/>
    <s v="14"/>
    <s v="14"/>
    <m/>
    <m/>
    <m/>
    <m/>
    <m/>
    <m/>
    <m/>
    <m/>
    <m/>
  </r>
  <r>
    <s v="vitoshamedia"/>
    <s v="ebay"/>
    <m/>
    <m/>
    <m/>
    <m/>
    <m/>
    <m/>
    <m/>
    <m/>
    <s v="No"/>
    <n v="941"/>
    <m/>
    <m/>
    <x v="0"/>
    <d v="2018-03-18T14:03:46"/>
    <s v="RT @zacharyatkins1: eBay Business by Marsha Collier https://t.co/CWhzONrjhi @eBay #SEO #Marketing #shopsmall #SmallBusiness #smallbiz #contentmarketing #Shopping #Auction #American #Digitalmarketing #Liquidation #ebaymobile #ecommerce #Socialselling #USA #fb #ebaybuyer"/>
    <s v="http://www.ebay.com/itm/371928721075?ul_noapp=true"/>
    <s v="ebay.com"/>
    <x v="283"/>
    <m/>
    <s v="http://pbs.twimg.com/profile_images/924987148536893440/XqD5PpfN_normal.jpg"/>
    <x v="633"/>
    <s v="https://twitter.com/#!/vitoshamedia/status/975372191427629056"/>
    <m/>
    <m/>
    <s v="975372191427629056"/>
    <m/>
    <b v="0"/>
    <n v="1"/>
    <s v=""/>
    <b v="0"/>
    <s v="en"/>
    <m/>
    <s v=""/>
    <b v="0"/>
    <n v="0"/>
    <s v=""/>
    <s v="IFTTT"/>
    <b v="0"/>
    <s v="975372191427629056"/>
    <s v="Tweet"/>
    <n v="0"/>
    <n v="0"/>
    <m/>
    <m/>
    <m/>
    <m/>
    <m/>
    <m/>
    <m/>
    <m/>
    <n v="4"/>
    <s v="14"/>
    <s v="14"/>
    <m/>
    <m/>
    <m/>
    <m/>
    <m/>
    <m/>
    <m/>
    <m/>
    <m/>
  </r>
  <r>
    <s v="themrfave"/>
    <s v="themrblueprint"/>
    <m/>
    <m/>
    <m/>
    <m/>
    <m/>
    <m/>
    <m/>
    <m/>
    <s v="No"/>
    <n v="943"/>
    <m/>
    <m/>
    <x v="0"/>
    <d v="2018-03-10T15:51:31"/>
    <s v="@pakman @CaseyNewton @Twitter @Socialfave @thomaspower @TheMrBlueprint The 5 key pillars to succeed on #Twitter and on #SocialMedia in general._x000a_https://t.co/srw4DF36Ud _x000a_#Infographic #SMM #OOTD #I4InfluenceR #Socialfave #SocialSelling #Automation #Content #Community #Targeting #Interactions #topics #Influence #ML #AI #Startup #IoT #Fintech #4IR #I4R https://t.co/W7GfcpUS4J"/>
    <s v="https://socialfave.net/"/>
    <s v="socialfave.net"/>
    <x v="284"/>
    <s v="https://pbs.twimg.com/media/DX8DjItX4AIzJrT.jpg"/>
    <s v="https://pbs.twimg.com/media/DX8DjItX4AIzJrT.jpg"/>
    <x v="634"/>
    <s v="https://twitter.com/#!/themrfave/status/972500205613584384"/>
    <m/>
    <m/>
    <s v="972500205613584384"/>
    <s v="968961271868600320"/>
    <b v="0"/>
    <n v="67"/>
    <s v="468188253"/>
    <b v="0"/>
    <s v="en"/>
    <m/>
    <s v=""/>
    <b v="0"/>
    <n v="71"/>
    <s v=""/>
    <s v="Twitter Web Client"/>
    <b v="0"/>
    <s v="968961271868600320"/>
    <s v="Retweet"/>
    <n v="0"/>
    <n v="0"/>
    <m/>
    <m/>
    <m/>
    <m/>
    <m/>
    <m/>
    <m/>
    <m/>
    <n v="3"/>
    <s v="4"/>
    <s v="4"/>
    <m/>
    <m/>
    <m/>
    <m/>
    <m/>
    <m/>
    <m/>
    <m/>
    <m/>
  </r>
  <r>
    <s v="themrfave"/>
    <s v="themrblueprint"/>
    <m/>
    <m/>
    <m/>
    <m/>
    <m/>
    <m/>
    <m/>
    <m/>
    <s v="No"/>
    <n v="944"/>
    <m/>
    <m/>
    <x v="0"/>
    <d v="2018-03-15T15:41:07"/>
    <s v="RT @TheMrFave: @pakman @CaseyNewton @Twitter @Socialfave @thomaspower @TheMrBlueprint The 5 key pillars to succeed on #Twitter and on #Soci…"/>
    <m/>
    <m/>
    <x v="285"/>
    <m/>
    <s v="http://pbs.twimg.com/profile_images/908399207228338182/LHqCmrDA_normal.jpg"/>
    <x v="635"/>
    <s v="https://twitter.com/#!/themrfave/status/974309525527367685"/>
    <m/>
    <m/>
    <s v="974309525527367685"/>
    <m/>
    <b v="0"/>
    <n v="0"/>
    <s v=""/>
    <b v="0"/>
    <s v="en"/>
    <m/>
    <s v=""/>
    <b v="0"/>
    <n v="54"/>
    <s v="972500205613584384"/>
    <s v="Twitter Web Client"/>
    <b v="0"/>
    <s v="972500205613584384"/>
    <s v="Tweet"/>
    <n v="0"/>
    <n v="0"/>
    <m/>
    <m/>
    <m/>
    <m/>
    <m/>
    <m/>
    <m/>
    <m/>
    <n v="3"/>
    <s v="4"/>
    <s v="4"/>
    <m/>
    <m/>
    <m/>
    <m/>
    <m/>
    <m/>
    <m/>
    <m/>
    <m/>
  </r>
  <r>
    <s v="themrfave"/>
    <s v="themrblueprint"/>
    <m/>
    <m/>
    <m/>
    <m/>
    <m/>
    <m/>
    <m/>
    <m/>
    <s v="No"/>
    <n v="945"/>
    <m/>
    <m/>
    <x v="0"/>
    <d v="2018-03-18T14:03:09"/>
    <s v="RT @TheMrFave: @pakman @CaseyNewton @Twitter @Socialfave @thomaspower @TheMrBlueprint The 5 key pillars to succeed on #Twitter and on #Soci…"/>
    <m/>
    <m/>
    <x v="285"/>
    <m/>
    <s v="http://pbs.twimg.com/profile_images/908399207228338182/LHqCmrDA_normal.jpg"/>
    <x v="636"/>
    <s v="https://twitter.com/#!/themrfave/status/975372035630256128"/>
    <m/>
    <m/>
    <s v="975372035630256128"/>
    <m/>
    <b v="0"/>
    <n v="0"/>
    <s v=""/>
    <b v="0"/>
    <s v="en"/>
    <m/>
    <s v=""/>
    <b v="0"/>
    <n v="71"/>
    <s v="972500205613584384"/>
    <s v="Twitter Web Client"/>
    <b v="0"/>
    <s v="972500205613584384"/>
    <s v="Tweet"/>
    <n v="0"/>
    <n v="0"/>
    <m/>
    <m/>
    <m/>
    <m/>
    <m/>
    <m/>
    <m/>
    <m/>
    <n v="3"/>
    <s v="4"/>
    <s v="4"/>
    <m/>
    <m/>
    <m/>
    <m/>
    <m/>
    <m/>
    <m/>
    <m/>
    <m/>
  </r>
  <r>
    <s v="gtat7oo"/>
    <s v="themrblueprint"/>
    <m/>
    <m/>
    <m/>
    <m/>
    <m/>
    <m/>
    <m/>
    <m/>
    <s v="No"/>
    <n v="946"/>
    <m/>
    <m/>
    <x v="0"/>
    <d v="2018-03-18T14:07:15"/>
    <s v="RT @TheMrFave: @pakman @CaseyNewton @Twitter @Socialfave @thomaspower @TheMrBlueprint The 5 key pillars to succeed on #Twitter and on #Soci…"/>
    <m/>
    <m/>
    <x v="285"/>
    <m/>
    <s v="http://pbs.twimg.com/profile_images/763980097304928257/I4pdlKAw_normal.jpg"/>
    <x v="637"/>
    <s v="https://twitter.com/#!/gtat7oo/status/975373068901240837"/>
    <m/>
    <m/>
    <s v="975373068901240837"/>
    <m/>
    <b v="0"/>
    <n v="0"/>
    <s v=""/>
    <b v="0"/>
    <s v="en"/>
    <m/>
    <s v=""/>
    <b v="0"/>
    <n v="71"/>
    <s v="972500205613584384"/>
    <s v="Twitter Web Client"/>
    <b v="0"/>
    <s v="972500205613584384"/>
    <s v="Tweet"/>
    <n v="0"/>
    <n v="0"/>
    <m/>
    <m/>
    <m/>
    <m/>
    <m/>
    <m/>
    <m/>
    <m/>
    <n v="1"/>
    <s v="4"/>
    <s v="4"/>
    <m/>
    <m/>
    <m/>
    <m/>
    <m/>
    <m/>
    <m/>
    <m/>
    <m/>
  </r>
  <r>
    <s v="marketmonkeyuk"/>
    <s v="agsocialmedia"/>
    <m/>
    <m/>
    <m/>
    <m/>
    <m/>
    <m/>
    <m/>
    <m/>
    <s v="No"/>
    <n v="970"/>
    <m/>
    <m/>
    <x v="0"/>
    <d v="2018-03-08T15:39:26"/>
    <s v="RT @agsocialmedia: Social media is your chance to remain relevant and competitive so do not squander this opportunity because you may not g…"/>
    <m/>
    <m/>
    <x v="34"/>
    <m/>
    <s v="http://pbs.twimg.com/profile_images/757245878554034176/8Mf0gxS1_normal.jpg"/>
    <x v="638"/>
    <s v="https://twitter.com/#!/marketmonkeyuk/status/971772386713448449"/>
    <m/>
    <m/>
    <s v="971772386713448449"/>
    <m/>
    <b v="0"/>
    <n v="0"/>
    <s v=""/>
    <b v="0"/>
    <s v="en"/>
    <m/>
    <s v=""/>
    <b v="0"/>
    <n v="1"/>
    <s v="971771307288383491"/>
    <s v="RoundTeam"/>
    <b v="0"/>
    <s v="971771307288383491"/>
    <s v="Tweet"/>
    <n v="0"/>
    <n v="0"/>
    <m/>
    <m/>
    <m/>
    <m/>
    <m/>
    <m/>
    <m/>
    <m/>
    <n v="3"/>
    <s v="2"/>
    <s v="2"/>
    <n v="1"/>
    <n v="4.3478260869565215"/>
    <n v="1"/>
    <n v="4.3478260869565215"/>
    <n v="0"/>
    <n v="0"/>
    <n v="21"/>
    <n v="91.304347826086953"/>
    <n v="23"/>
  </r>
  <r>
    <s v="marketmonkeyuk"/>
    <s v="digitalleadersa"/>
    <m/>
    <m/>
    <m/>
    <m/>
    <m/>
    <m/>
    <m/>
    <m/>
    <s v="No"/>
    <n v="971"/>
    <m/>
    <m/>
    <x v="0"/>
    <d v="2018-03-12T15:38:27"/>
    <s v="RT @agsocialmedia: Follow in your client’s footsteps @alexander_low via @DigitalLeadersA   https://t.co/CLugMd1r9v #socialselling #digitals…"/>
    <s v="http://bit.ly/2FsCsRY"/>
    <s v="bit.ly"/>
    <x v="0"/>
    <m/>
    <s v="http://pbs.twimg.com/profile_images/757245878554034176/8Mf0gxS1_normal.jpg"/>
    <x v="639"/>
    <s v="https://twitter.com/#!/marketmonkeyuk/status/973221689692704768"/>
    <m/>
    <m/>
    <s v="973221689692704768"/>
    <m/>
    <b v="0"/>
    <n v="0"/>
    <s v=""/>
    <b v="0"/>
    <s v="en"/>
    <m/>
    <s v=""/>
    <b v="0"/>
    <n v="2"/>
    <s v="973220826345598976"/>
    <s v="RoundTeam"/>
    <b v="0"/>
    <s v="973220826345598976"/>
    <s v="Tweet"/>
    <n v="0"/>
    <n v="0"/>
    <m/>
    <m/>
    <m/>
    <m/>
    <m/>
    <m/>
    <m/>
    <m/>
    <n v="2"/>
    <s v="2"/>
    <s v="2"/>
    <m/>
    <m/>
    <m/>
    <m/>
    <m/>
    <m/>
    <m/>
    <m/>
    <m/>
  </r>
  <r>
    <s v="marketmonkeyuk"/>
    <s v="timothy_hughes"/>
    <m/>
    <m/>
    <m/>
    <m/>
    <m/>
    <m/>
    <m/>
    <m/>
    <s v="No"/>
    <n v="974"/>
    <m/>
    <m/>
    <x v="0"/>
    <d v="2018-03-15T14:26:12"/>
    <s v="RT @agsocialmedia: How to manage Your Territory With “I say this and thought of you” ISTATOY https://t.co/d59HFcKDJ0 by @Timothy_Hughes via…"/>
    <s v="http://www.social-experts.net/dog-whistle-content/"/>
    <s v="social-experts.net"/>
    <x v="34"/>
    <m/>
    <s v="http://pbs.twimg.com/profile_images/757245878554034176/8Mf0gxS1_normal.jpg"/>
    <x v="640"/>
    <s v="https://twitter.com/#!/marketmonkeyuk/status/974290672055447552"/>
    <m/>
    <m/>
    <s v="974290672055447552"/>
    <m/>
    <b v="0"/>
    <n v="0"/>
    <s v=""/>
    <b v="0"/>
    <s v="en"/>
    <m/>
    <s v=""/>
    <b v="0"/>
    <n v="2"/>
    <s v="974290377728516096"/>
    <s v="RoundTeam"/>
    <b v="0"/>
    <s v="974290377728516096"/>
    <s v="Tweet"/>
    <n v="0"/>
    <n v="0"/>
    <m/>
    <m/>
    <m/>
    <m/>
    <m/>
    <m/>
    <m/>
    <m/>
    <n v="3"/>
    <s v="2"/>
    <s v="2"/>
    <m/>
    <m/>
    <m/>
    <m/>
    <m/>
    <m/>
    <m/>
    <m/>
    <m/>
  </r>
  <r>
    <s v="marketmonkeyuk"/>
    <s v="timothy_hughes"/>
    <m/>
    <m/>
    <m/>
    <m/>
    <m/>
    <m/>
    <m/>
    <m/>
    <s v="No"/>
    <n v="976"/>
    <m/>
    <m/>
    <x v="0"/>
    <d v="2018-03-16T15:18:39"/>
    <s v="RT @Timothy_Hughes: How Account Based Marketing (ABM) / Selling Will Unlock the Modern Buyer(s) (via Passle) @Timothy_Hughes https://t.co/g…"/>
    <m/>
    <m/>
    <x v="34"/>
    <m/>
    <s v="http://pbs.twimg.com/profile_images/757245878554034176/8Mf0gxS1_normal.jpg"/>
    <x v="641"/>
    <s v="https://twitter.com/#!/marketmonkeyuk/status/974666260876333056"/>
    <m/>
    <m/>
    <s v="974666260876333056"/>
    <m/>
    <b v="0"/>
    <n v="0"/>
    <s v=""/>
    <b v="0"/>
    <s v="en"/>
    <m/>
    <s v=""/>
    <b v="0"/>
    <n v="4"/>
    <s v="974665892045967360"/>
    <s v="RoundTeam"/>
    <b v="0"/>
    <s v="974665892045967360"/>
    <s v="Tweet"/>
    <n v="0"/>
    <n v="0"/>
    <m/>
    <m/>
    <m/>
    <m/>
    <m/>
    <m/>
    <m/>
    <m/>
    <n v="3"/>
    <s v="2"/>
    <s v="2"/>
    <n v="1"/>
    <n v="5.882352941176471"/>
    <n v="0"/>
    <n v="0"/>
    <n v="0"/>
    <n v="0"/>
    <n v="16"/>
    <n v="94.117647058823536"/>
    <n v="17"/>
  </r>
  <r>
    <s v="marketmonkeyuk"/>
    <s v="digitalleadersa"/>
    <m/>
    <m/>
    <m/>
    <m/>
    <m/>
    <m/>
    <m/>
    <m/>
    <s v="No"/>
    <n v="977"/>
    <m/>
    <m/>
    <x v="0"/>
    <d v="2018-03-18T14:11:10"/>
    <s v="RT @ExpoSalesLtd: Why the Social Selling Webinar Changes Nothing https://t.co/6ZnjDmjmAn by @Timothy_Hughes via @DigitalLeadersA #socialsel…"/>
    <s v="http://www.social-experts.net/how-to-roll-social-selling-across"/>
    <s v="social-experts.net"/>
    <x v="34"/>
    <m/>
    <s v="http://pbs.twimg.com/profile_images/757245878554034176/8Mf0gxS1_normal.jpg"/>
    <x v="642"/>
    <s v="https://twitter.com/#!/marketmonkeyuk/status/975374054260658176"/>
    <m/>
    <m/>
    <s v="975374054260658176"/>
    <m/>
    <b v="0"/>
    <n v="0"/>
    <s v=""/>
    <b v="0"/>
    <s v="en"/>
    <m/>
    <s v=""/>
    <b v="0"/>
    <n v="1"/>
    <s v="975373004065603584"/>
    <s v="RoundTeam"/>
    <b v="0"/>
    <s v="975373004065603584"/>
    <s v="Tweet"/>
    <n v="0"/>
    <n v="0"/>
    <m/>
    <m/>
    <m/>
    <m/>
    <m/>
    <m/>
    <m/>
    <m/>
    <n v="2"/>
    <s v="2"/>
    <s v="2"/>
    <m/>
    <m/>
    <m/>
    <m/>
    <m/>
    <m/>
    <m/>
    <m/>
    <m/>
  </r>
  <r>
    <s v="govengreso"/>
    <s v="soampli"/>
    <m/>
    <m/>
    <m/>
    <m/>
    <m/>
    <m/>
    <m/>
    <m/>
    <s v="No"/>
    <n v="980"/>
    <m/>
    <m/>
    <x v="0"/>
    <d v="2018-03-12T01:55:01"/>
    <s v="Learn what made @GoVengreso’s CLO the #salesleader that she is today from a twist of fate. Check out her story in an interview w @MaggieMaspero from @soampli. We are proud to have you @BrynneTillman! https://t.co/dk7sx7fpSm _x000a_#DigitalSelling #Sales #SocialSelling https://t.co/kMCDjArTGX"/>
    <s v="http://bit.ly/2Ahzpsx"/>
    <s v="bit.ly"/>
    <x v="286"/>
    <s v="https://pbs.twimg.com/media/DYDXf7WX4AAsakh.jpg"/>
    <s v="https://pbs.twimg.com/media/DYDXf7WX4AAsakh.jpg"/>
    <x v="643"/>
    <s v="https://twitter.com/#!/govengreso/status/973014465728909312"/>
    <m/>
    <m/>
    <s v="973014465728909312"/>
    <m/>
    <b v="0"/>
    <n v="3"/>
    <s v=""/>
    <b v="0"/>
    <s v="en"/>
    <m/>
    <s v=""/>
    <b v="0"/>
    <n v="3"/>
    <s v=""/>
    <s v="eClincher"/>
    <b v="0"/>
    <s v="973014465728909312"/>
    <s v="Retweet"/>
    <n v="0"/>
    <n v="0"/>
    <m/>
    <m/>
    <m/>
    <m/>
    <m/>
    <m/>
    <m/>
    <m/>
    <n v="1"/>
    <s v="3"/>
    <s v="3"/>
    <m/>
    <m/>
    <m/>
    <m/>
    <m/>
    <m/>
    <m/>
    <m/>
    <m/>
  </r>
  <r>
    <s v="maggiemaspero"/>
    <s v="govengreso"/>
    <m/>
    <m/>
    <m/>
    <m/>
    <m/>
    <m/>
    <m/>
    <m/>
    <s v="Yes"/>
    <n v="981"/>
    <m/>
    <m/>
    <x v="0"/>
    <d v="2018-03-12T15:39:44"/>
    <s v="RT @GoVengreso: Learn what made @GoVengreso’s CLO the #salesleader that she is today from a twist of fate. Check out her story in an interv…"/>
    <m/>
    <m/>
    <x v="287"/>
    <m/>
    <s v="http://pbs.twimg.com/profile_images/668061263503716352/j1CX0KAq_normal.jpg"/>
    <x v="644"/>
    <s v="https://twitter.com/#!/maggiemaspero/status/973222016047345664"/>
    <m/>
    <m/>
    <s v="973222016047345664"/>
    <m/>
    <b v="0"/>
    <n v="0"/>
    <s v=""/>
    <b v="0"/>
    <s v="en"/>
    <m/>
    <s v=""/>
    <b v="0"/>
    <n v="3"/>
    <s v="973014465728909312"/>
    <s v="Twitter for iPhone"/>
    <b v="0"/>
    <s v="973014465728909312"/>
    <s v="Tweet"/>
    <n v="0"/>
    <n v="0"/>
    <m/>
    <m/>
    <m/>
    <m/>
    <m/>
    <m/>
    <m/>
    <m/>
    <n v="1"/>
    <s v="3"/>
    <s v="3"/>
    <n v="0"/>
    <n v="0"/>
    <n v="1"/>
    <n v="3.8461538461538463"/>
    <n v="0"/>
    <n v="0"/>
    <n v="25"/>
    <n v="96.15384615384616"/>
    <n v="26"/>
  </r>
  <r>
    <s v="m_3jr"/>
    <s v="itsannpierce"/>
    <m/>
    <m/>
    <m/>
    <m/>
    <m/>
    <m/>
    <m/>
    <m/>
    <s v="No"/>
    <n v="983"/>
    <m/>
    <m/>
    <x v="0"/>
    <d v="2018-03-04T17:50:00"/>
    <s v="Get your #social profile photo analyzed @PhotoFeeler @itsannpierce #socialselling #sales @GoVengreso https://t.co/tV7EKt59qx https://t.co/VHhfisz7vi"/>
    <s v="https://www.m3jr.com/a-buyer-centric-linkedin-profile-builds-trust-article-1-of-3/ https://vengreso.com/blog/a-buyer-centric-linkedin-profile-builds-trust-article-1-of-3"/>
    <s v="m3jr.com vengreso.com"/>
    <x v="288"/>
    <m/>
    <s v="http://pbs.twimg.com/profile_images/702765584191086592/U0hGEUT3_normal.jpg"/>
    <x v="645"/>
    <s v="https://twitter.com/#!/m_3jr/status/970355694724579328"/>
    <m/>
    <m/>
    <s v="970355694724579328"/>
    <m/>
    <b v="0"/>
    <n v="2"/>
    <s v=""/>
    <b v="0"/>
    <s v="en"/>
    <m/>
    <s v=""/>
    <b v="0"/>
    <n v="2"/>
    <s v=""/>
    <s v="eClincher"/>
    <b v="0"/>
    <s v="970355694724579328"/>
    <s v="Retweet"/>
    <n v="0"/>
    <n v="0"/>
    <m/>
    <m/>
    <m/>
    <m/>
    <m/>
    <m/>
    <m/>
    <m/>
    <n v="1"/>
    <s v="3"/>
    <s v="3"/>
    <m/>
    <m/>
    <m/>
    <m/>
    <m/>
    <m/>
    <m/>
    <m/>
    <m/>
  </r>
  <r>
    <s v="govengreso"/>
    <s v="itsannpierce"/>
    <m/>
    <m/>
    <m/>
    <m/>
    <m/>
    <m/>
    <m/>
    <m/>
    <s v="No"/>
    <n v="984"/>
    <m/>
    <m/>
    <x v="0"/>
    <d v="2018-03-06T15:53:36"/>
    <s v="RT @M_3jr: Get your #social profile photo analyzed @PhotoFeeler @itsannpierce #socialselling #sales @GoVengreso https://t.co/tV7EKt59qx htt…"/>
    <s v="https://www.m3jr.com/a-buyer-centric-linkedin-profile-builds-trust-article-1-of-3/"/>
    <s v="m3jr.com"/>
    <x v="288"/>
    <m/>
    <s v="http://pbs.twimg.com/profile_images/874062201140551682/uN7ZdV3g_normal.jpg"/>
    <x v="646"/>
    <s v="https://twitter.com/#!/govengreso/status/971051177822494720"/>
    <m/>
    <m/>
    <s v="971051177822494720"/>
    <m/>
    <b v="0"/>
    <n v="0"/>
    <s v=""/>
    <b v="0"/>
    <s v="en"/>
    <m/>
    <s v=""/>
    <b v="0"/>
    <n v="2"/>
    <s v="970355694724579328"/>
    <s v="Twitter for Android"/>
    <b v="0"/>
    <s v="970355694724579328"/>
    <s v="Tweet"/>
    <n v="0"/>
    <n v="0"/>
    <m/>
    <m/>
    <m/>
    <m/>
    <m/>
    <m/>
    <m/>
    <m/>
    <n v="1"/>
    <s v="3"/>
    <s v="3"/>
    <m/>
    <m/>
    <m/>
    <m/>
    <m/>
    <m/>
    <m/>
    <m/>
    <m/>
  </r>
  <r>
    <s v="m_3jr"/>
    <s v="li_learning"/>
    <m/>
    <m/>
    <m/>
    <m/>
    <m/>
    <m/>
    <m/>
    <m/>
    <s v="No"/>
    <n v="987"/>
    <m/>
    <m/>
    <x v="0"/>
    <d v="2018-03-03T21:25:00"/>
    <s v="How do you sustain #sales success for the next 5 years? Discover the answer in here with @LI_Learning. @GoVengreso #SocialSelling https://t.co/t1LvBmv4Qi"/>
    <s v="http://bit.ly/2hAiLNo"/>
    <s v="bit.ly"/>
    <x v="18"/>
    <m/>
    <s v="http://pbs.twimg.com/profile_images/702765584191086592/U0hGEUT3_normal.jpg"/>
    <x v="647"/>
    <s v="https://twitter.com/#!/m_3jr/status/970047413233864705"/>
    <m/>
    <m/>
    <s v="970047413233864705"/>
    <m/>
    <b v="0"/>
    <n v="2"/>
    <s v=""/>
    <b v="0"/>
    <s v="en"/>
    <m/>
    <s v=""/>
    <b v="0"/>
    <n v="2"/>
    <s v=""/>
    <s v="eClincher"/>
    <b v="0"/>
    <s v="970047413233864705"/>
    <s v="Retweet"/>
    <n v="0"/>
    <n v="0"/>
    <m/>
    <m/>
    <m/>
    <m/>
    <m/>
    <m/>
    <m/>
    <m/>
    <n v="1"/>
    <s v="3"/>
    <s v="3"/>
    <n v="1"/>
    <n v="5"/>
    <n v="0"/>
    <n v="0"/>
    <n v="0"/>
    <n v="0"/>
    <n v="19"/>
    <n v="95"/>
    <n v="20"/>
  </r>
  <r>
    <s v="govengreso"/>
    <s v="li_learning"/>
    <m/>
    <m/>
    <m/>
    <m/>
    <m/>
    <m/>
    <m/>
    <m/>
    <s v="No"/>
    <n v="988"/>
    <m/>
    <m/>
    <x v="0"/>
    <d v="2018-03-06T15:54:41"/>
    <s v="RT @M_3jr: How do you sustain #sales success for the next 5 years? Discover the answer in here with @LI_Learning. @GoVengreso #SocialSellin…"/>
    <m/>
    <m/>
    <x v="158"/>
    <m/>
    <s v="http://pbs.twimg.com/profile_images/874062201140551682/uN7ZdV3g_normal.jpg"/>
    <x v="648"/>
    <s v="https://twitter.com/#!/govengreso/status/971051447621099520"/>
    <m/>
    <m/>
    <s v="971051447621099520"/>
    <m/>
    <b v="0"/>
    <n v="0"/>
    <s v=""/>
    <b v="0"/>
    <s v="en"/>
    <m/>
    <s v=""/>
    <b v="0"/>
    <n v="2"/>
    <s v="970047413233864705"/>
    <s v="Twitter for Android"/>
    <b v="0"/>
    <s v="970047413233864705"/>
    <s v="Tweet"/>
    <n v="0"/>
    <n v="0"/>
    <m/>
    <m/>
    <m/>
    <m/>
    <m/>
    <m/>
    <m/>
    <m/>
    <n v="1"/>
    <s v="3"/>
    <s v="3"/>
    <n v="1"/>
    <n v="4.5454545454545459"/>
    <n v="0"/>
    <n v="0"/>
    <n v="0"/>
    <n v="0"/>
    <n v="21"/>
    <n v="95.454545454545453"/>
    <n v="22"/>
  </r>
  <r>
    <s v="govengreso"/>
    <s v="sbengine"/>
    <m/>
    <m/>
    <m/>
    <m/>
    <m/>
    <m/>
    <m/>
    <m/>
    <s v="No"/>
    <n v="993"/>
    <m/>
    <m/>
    <x v="0"/>
    <d v="2018-03-06T15:56:01"/>
    <s v="RT @anastasiabarre: .@GoVengreso’s @SBEngine is releasing a #podcast series and case study showcasing @SAP’s elite #SocialSelling program.…"/>
    <m/>
    <m/>
    <x v="118"/>
    <m/>
    <s v="http://pbs.twimg.com/profile_images/874062201140551682/uN7ZdV3g_normal.jpg"/>
    <x v="649"/>
    <s v="https://twitter.com/#!/govengreso/status/971051785598021632"/>
    <m/>
    <m/>
    <s v="971051785598021632"/>
    <m/>
    <b v="0"/>
    <n v="0"/>
    <s v=""/>
    <b v="0"/>
    <s v="en"/>
    <m/>
    <s v=""/>
    <b v="0"/>
    <n v="2"/>
    <s v="969063569949102081"/>
    <s v="Twitter for Android"/>
    <b v="0"/>
    <s v="969063569949102081"/>
    <s v="Tweet"/>
    <n v="0"/>
    <n v="0"/>
    <m/>
    <m/>
    <m/>
    <m/>
    <m/>
    <m/>
    <m/>
    <m/>
    <n v="1"/>
    <s v="3"/>
    <s v="3"/>
    <m/>
    <m/>
    <m/>
    <m/>
    <m/>
    <m/>
    <m/>
    <m/>
    <m/>
  </r>
  <r>
    <s v="govengreso"/>
    <s v="michaelnlabate"/>
    <m/>
    <m/>
    <m/>
    <m/>
    <m/>
    <m/>
    <m/>
    <m/>
    <s v="No"/>
    <n v="1002"/>
    <m/>
    <m/>
    <x v="0"/>
    <d v="2018-03-06T15:56:37"/>
    <s v="RT @SAPradio: Heard on #SAPRadio @michaelnlabate &quot;Many companies who’ve invested in #SocialSelling transformation programs have seen lifts…"/>
    <m/>
    <m/>
    <x v="65"/>
    <m/>
    <s v="http://pbs.twimg.com/profile_images/874062201140551682/uN7ZdV3g_normal.jpg"/>
    <x v="650"/>
    <s v="https://twitter.com/#!/govengreso/status/971051935460614144"/>
    <m/>
    <m/>
    <s v="971051935460614144"/>
    <m/>
    <b v="0"/>
    <n v="0"/>
    <s v=""/>
    <b v="0"/>
    <s v="en"/>
    <m/>
    <s v=""/>
    <b v="0"/>
    <n v="1"/>
    <s v="971050153846112256"/>
    <s v="Twitter for Android"/>
    <b v="0"/>
    <s v="971050153846112256"/>
    <s v="Tweet"/>
    <n v="0"/>
    <n v="0"/>
    <m/>
    <m/>
    <m/>
    <m/>
    <m/>
    <m/>
    <m/>
    <m/>
    <n v="1"/>
    <s v="3"/>
    <s v="3"/>
    <m/>
    <m/>
    <m/>
    <m/>
    <m/>
    <m/>
    <m/>
    <m/>
    <m/>
  </r>
  <r>
    <s v="bobwoods"/>
    <s v="onemob"/>
    <m/>
    <m/>
    <m/>
    <m/>
    <m/>
    <m/>
    <m/>
    <m/>
    <s v="No"/>
    <n v="1033"/>
    <m/>
    <m/>
    <x v="0"/>
    <d v="2018-03-08T15:48:41"/>
    <s v="Are you using #video in your #B2B #sales process? Join me, @GoVengreso's Mario Martinez Jr. @M_3Jr and @OneMob's Nimesh Gupta in a LIVE #Webinar Weds 3/14 at 1 PM ET to learn how video can improve your sales. Sign up today | #socialselling - https://t.co/NXDObI6gj9"/>
    <s v="http://pplx.co/t/1nGAzdM5O0BW/"/>
    <s v="pplx.co"/>
    <x v="289"/>
    <m/>
    <s v="http://pbs.twimg.com/profile_images/890626312217530368/_Og7OJ9n_normal.jpg"/>
    <x v="651"/>
    <s v="https://twitter.com/#!/bobwoods/status/971774713772077056"/>
    <m/>
    <m/>
    <s v="971774713772077056"/>
    <m/>
    <b v="0"/>
    <n v="1"/>
    <s v=""/>
    <b v="0"/>
    <s v="en"/>
    <m/>
    <s v=""/>
    <b v="0"/>
    <n v="1"/>
    <s v=""/>
    <s v="PeopleLinx"/>
    <b v="0"/>
    <s v="971774713772077056"/>
    <s v="Tweet"/>
    <n v="0"/>
    <n v="0"/>
    <m/>
    <m/>
    <m/>
    <m/>
    <m/>
    <m/>
    <m/>
    <m/>
    <n v="1"/>
    <s v="3"/>
    <s v="3"/>
    <n v="1"/>
    <n v="2.3255813953488373"/>
    <n v="0"/>
    <n v="0"/>
    <n v="0"/>
    <n v="0"/>
    <n v="42"/>
    <n v="97.674418604651166"/>
    <n v="43"/>
  </r>
  <r>
    <s v="govengreso"/>
    <s v="onemob"/>
    <m/>
    <m/>
    <m/>
    <m/>
    <m/>
    <m/>
    <m/>
    <m/>
    <s v="No"/>
    <n v="1034"/>
    <m/>
    <m/>
    <x v="0"/>
    <d v="2018-03-08T16:35:12"/>
    <s v="RT @bobwoods: Are you using #video in your #B2B #sales process? Join me, @GoVengreso's Mario Martinez Jr. @M_3Jr and @OneMob's Nimesh Gupta…"/>
    <m/>
    <m/>
    <x v="290"/>
    <m/>
    <s v="http://pbs.twimg.com/profile_images/874062201140551682/uN7ZdV3g_normal.jpg"/>
    <x v="652"/>
    <s v="https://twitter.com/#!/govengreso/status/971786422821601280"/>
    <m/>
    <m/>
    <s v="971786422821601280"/>
    <m/>
    <b v="0"/>
    <n v="0"/>
    <s v=""/>
    <b v="0"/>
    <s v="en"/>
    <m/>
    <s v=""/>
    <b v="0"/>
    <n v="1"/>
    <s v="971774713772077056"/>
    <s v="Twitter for Android"/>
    <b v="0"/>
    <s v="971774713772077056"/>
    <s v="Tweet"/>
    <n v="0"/>
    <n v="0"/>
    <m/>
    <m/>
    <m/>
    <m/>
    <m/>
    <m/>
    <m/>
    <m/>
    <n v="1"/>
    <s v="3"/>
    <s v="3"/>
    <n v="0"/>
    <n v="0"/>
    <n v="0"/>
    <n v="0"/>
    <n v="0"/>
    <n v="0"/>
    <n v="22"/>
    <n v="100"/>
    <n v="22"/>
  </r>
  <r>
    <s v="bobwoods"/>
    <s v="bobwoods"/>
    <m/>
    <m/>
    <m/>
    <m/>
    <m/>
    <m/>
    <m/>
    <m/>
    <s v="No"/>
    <n v="1037"/>
    <m/>
    <m/>
    <x v="1"/>
    <d v="2018-03-12T15:47:22"/>
    <s v="You need a plan to deal with the #sales objections you hear the most! | #salestips #socialselling - https://t.co/QmQqNMIjHD"/>
    <s v="http://pplx.co/t/lJKAJKwVbodn/"/>
    <s v="pplx.co"/>
    <x v="291"/>
    <m/>
    <s v="http://pbs.twimg.com/profile_images/890626312217530368/_Og7OJ9n_normal.jpg"/>
    <x v="653"/>
    <s v="https://twitter.com/#!/bobwoods/status/973223934320660480"/>
    <m/>
    <m/>
    <s v="973223934320660480"/>
    <m/>
    <b v="0"/>
    <n v="0"/>
    <s v=""/>
    <b v="0"/>
    <s v="en"/>
    <m/>
    <s v=""/>
    <b v="0"/>
    <n v="0"/>
    <s v=""/>
    <s v="PeopleLinx"/>
    <b v="0"/>
    <s v="973223934320660480"/>
    <s v="Tweet"/>
    <n v="0"/>
    <n v="0"/>
    <m/>
    <m/>
    <m/>
    <m/>
    <m/>
    <m/>
    <m/>
    <m/>
    <n v="1"/>
    <s v="3"/>
    <s v="3"/>
    <n v="0"/>
    <n v="0"/>
    <n v="1"/>
    <n v="6.25"/>
    <n v="0"/>
    <n v="0"/>
    <n v="15"/>
    <n v="93.75"/>
    <n v="16"/>
  </r>
  <r>
    <s v="m_3jr"/>
    <s v="kurtshaver"/>
    <m/>
    <m/>
    <m/>
    <m/>
    <m/>
    <m/>
    <m/>
    <m/>
    <s v="No"/>
    <n v="1039"/>
    <m/>
    <m/>
    <x v="0"/>
    <d v="2018-03-09T15:00:14"/>
    <s v="LinkedIn is a powerful tool 4 finding &amp;amp; connecting w/ B2B decision makers. #SocialSelling @kurtshaver @GoVengreso https://t.co/ZcB4nM1lkh https://t.co/9FS0A7DHN7"/>
    <s v="https://vengreso.com/blog/linkedin-sales-training-salespeople https://vengreso.com/blog/linkedin-sales-training-salespeople"/>
    <s v="vengreso.com vengreso.com"/>
    <x v="0"/>
    <m/>
    <s v="http://pbs.twimg.com/profile_images/702765584191086592/U0hGEUT3_normal.jpg"/>
    <x v="654"/>
    <s v="https://twitter.com/#!/m_3jr/status/972124910817595392"/>
    <m/>
    <m/>
    <s v="972124910817595392"/>
    <m/>
    <b v="0"/>
    <n v="1"/>
    <s v=""/>
    <b v="0"/>
    <s v="en"/>
    <m/>
    <s v=""/>
    <b v="0"/>
    <n v="1"/>
    <s v=""/>
    <s v="eClincher"/>
    <b v="0"/>
    <s v="972124910817595392"/>
    <s v="Retweet"/>
    <n v="0"/>
    <n v="0"/>
    <m/>
    <m/>
    <m/>
    <m/>
    <m/>
    <m/>
    <m/>
    <m/>
    <n v="1"/>
    <s v="3"/>
    <s v="3"/>
    <n v="1"/>
    <n v="6.25"/>
    <n v="0"/>
    <n v="0"/>
    <n v="0"/>
    <n v="0"/>
    <n v="15"/>
    <n v="93.75"/>
    <n v="16"/>
  </r>
  <r>
    <s v="govengreso"/>
    <s v="kurtshaver"/>
    <m/>
    <m/>
    <m/>
    <m/>
    <m/>
    <m/>
    <m/>
    <m/>
    <s v="No"/>
    <n v="1040"/>
    <m/>
    <m/>
    <x v="0"/>
    <d v="2018-03-09T16:30:58"/>
    <s v="RT @M_3jr: LinkedIn is a powerful tool 4 finding &amp;amp; connecting w/ B2B decision makers. #SocialSelling @kurtshaver @GoVengreso https://t.co/Z…"/>
    <m/>
    <m/>
    <x v="0"/>
    <m/>
    <s v="http://pbs.twimg.com/profile_images/874062201140551682/uN7ZdV3g_normal.jpg"/>
    <x v="655"/>
    <s v="https://twitter.com/#!/govengreso/status/972147744558104576"/>
    <m/>
    <m/>
    <s v="972147744558104576"/>
    <m/>
    <b v="0"/>
    <n v="0"/>
    <s v=""/>
    <b v="0"/>
    <s v="en"/>
    <m/>
    <s v=""/>
    <b v="0"/>
    <n v="1"/>
    <s v="972124910817595392"/>
    <s v="Twitter for Android"/>
    <b v="0"/>
    <s v="972124910817595392"/>
    <s v="Tweet"/>
    <n v="0"/>
    <n v="0"/>
    <m/>
    <m/>
    <m/>
    <m/>
    <m/>
    <m/>
    <m/>
    <m/>
    <n v="1"/>
    <s v="3"/>
    <s v="3"/>
    <n v="1"/>
    <n v="5.5555555555555554"/>
    <n v="0"/>
    <n v="0"/>
    <n v="0"/>
    <n v="0"/>
    <n v="17"/>
    <n v="94.444444444444443"/>
    <n v="18"/>
  </r>
  <r>
    <s v="bertpurdy"/>
    <s v="m_3jr"/>
    <m/>
    <m/>
    <m/>
    <m/>
    <m/>
    <m/>
    <m/>
    <m/>
    <s v="No"/>
    <n v="1041"/>
    <m/>
    <m/>
    <x v="0"/>
    <d v="2018-03-08T23:10:01"/>
    <s v="4 Ways to Grow your Sales Pipeline Effectively | by @M_3jr  via @GoVengreso #LinkedIn #PersonalBranding #SocialSelling  https://t.co/s7UiRF3VXh"/>
    <s v="https://buff.ly/2FoCxSQ"/>
    <s v="buff.ly"/>
    <x v="292"/>
    <m/>
    <s v="http://pbs.twimg.com/profile_images/378800000495945152/b21c66db7edae1566410629cebd19466_normal.jpeg"/>
    <x v="656"/>
    <s v="https://twitter.com/#!/bertpurdy/status/971885778619060224"/>
    <m/>
    <m/>
    <s v="971885778619060224"/>
    <m/>
    <b v="0"/>
    <n v="2"/>
    <s v=""/>
    <b v="0"/>
    <s v="en"/>
    <m/>
    <s v=""/>
    <b v="0"/>
    <n v="1"/>
    <s v=""/>
    <s v="Buffer"/>
    <b v="0"/>
    <s v="971885778619060224"/>
    <s v="Retweet"/>
    <n v="0"/>
    <n v="0"/>
    <m/>
    <m/>
    <m/>
    <m/>
    <m/>
    <m/>
    <m/>
    <m/>
    <n v="1"/>
    <s v="15"/>
    <s v="3"/>
    <m/>
    <m/>
    <m/>
    <m/>
    <m/>
    <m/>
    <m/>
    <m/>
    <m/>
  </r>
  <r>
    <s v="m_3jr"/>
    <s v="govengreso"/>
    <m/>
    <m/>
    <m/>
    <m/>
    <m/>
    <m/>
    <m/>
    <m/>
    <s v="Yes"/>
    <n v="1042"/>
    <m/>
    <m/>
    <x v="0"/>
    <d v="2018-03-06T04:45:00"/>
    <s v="Top 3 Ways 2 Start #SocialSelling TODAY! W #Sales expert @imoyse #SellingWithSocial #SalesLeadership @GoVengreso https://t.co/DnIsfsKTZX https://t.co/HvVwYbH7VX"/>
    <s v="https://vengreso.com/blog/social-selling-future-sales-ian-moyse-episode-18 https://vengreso.com/blog/social-selling-future-sales-ian-moyse-episode-18"/>
    <s v="vengreso.com vengreso.com"/>
    <x v="293"/>
    <m/>
    <s v="http://pbs.twimg.com/profile_images/702765584191086592/U0hGEUT3_normal.jpg"/>
    <x v="657"/>
    <s v="https://twitter.com/#!/m_3jr/status/970882920004096011"/>
    <m/>
    <m/>
    <s v="970882920004096011"/>
    <m/>
    <b v="0"/>
    <n v="3"/>
    <s v=""/>
    <b v="0"/>
    <s v="en"/>
    <m/>
    <s v=""/>
    <b v="0"/>
    <n v="6"/>
    <s v=""/>
    <s v="eClincher"/>
    <b v="0"/>
    <s v="970882920004096011"/>
    <s v="Retweet"/>
    <n v="0"/>
    <n v="0"/>
    <m/>
    <m/>
    <m/>
    <m/>
    <m/>
    <m/>
    <m/>
    <m/>
    <n v="9"/>
    <s v="3"/>
    <s v="3"/>
    <n v="1"/>
    <n v="7.1428571428571432"/>
    <n v="0"/>
    <n v="0"/>
    <n v="0"/>
    <n v="0"/>
    <n v="13"/>
    <n v="92.857142857142861"/>
    <n v="14"/>
  </r>
  <r>
    <s v="m_3jr"/>
    <s v="govengreso"/>
    <m/>
    <m/>
    <m/>
    <m/>
    <m/>
    <m/>
    <m/>
    <m/>
    <s v="Yes"/>
    <n v="1046"/>
    <m/>
    <m/>
    <x v="0"/>
    <d v="2018-03-04T04:25:00"/>
    <s v="WATCH ► Sales Navigator Best Practices with me and @BrynneTillman @GoVengreso https://t.co/HIeWhqrCMS #SalesNavigator #LinkedIn #SocialSelling"/>
    <s v="https://www.linkedin.com/pulse/watch-sales-navigator-best-practices-mario-m-martinez-brynne-tillman?published=t"/>
    <s v="linkedin.com"/>
    <x v="294"/>
    <m/>
    <s v="http://pbs.twimg.com/profile_images/702765584191086592/U0hGEUT3_normal.jpg"/>
    <x v="658"/>
    <s v="https://twitter.com/#!/m_3jr/status/970153110059540480"/>
    <m/>
    <m/>
    <s v="970153110059540480"/>
    <m/>
    <b v="0"/>
    <n v="4"/>
    <s v=""/>
    <b v="0"/>
    <s v="en"/>
    <m/>
    <s v=""/>
    <b v="0"/>
    <n v="2"/>
    <s v=""/>
    <s v="eClincher"/>
    <b v="0"/>
    <s v="970153110059540480"/>
    <s v="Retweet"/>
    <n v="0"/>
    <n v="0"/>
    <m/>
    <m/>
    <m/>
    <m/>
    <m/>
    <m/>
    <m/>
    <m/>
    <n v="9"/>
    <s v="3"/>
    <s v="3"/>
    <m/>
    <m/>
    <m/>
    <m/>
    <m/>
    <m/>
    <m/>
    <m/>
    <m/>
  </r>
  <r>
    <s v="m_3jr"/>
    <s v="govengreso"/>
    <m/>
    <m/>
    <m/>
    <m/>
    <m/>
    <m/>
    <m/>
    <m/>
    <s v="Yes"/>
    <n v="1048"/>
    <m/>
    <m/>
    <x v="0"/>
    <d v="2018-03-04T03:16:00"/>
    <s v="Is #SocialSelling really worth the effort? Hear @imoyse on #SellingWithSocial #Sales #SalesLeaders @GoVengreso https://t.co/DnIsfsKTZX https://t.co/HvVwYbH7VX"/>
    <s v="https://vengreso.com/blog/social-selling-future-sales-ian-moyse-episode-18 https://vengreso.com/blog/social-selling-future-sales-ian-moyse-episode-18"/>
    <s v="vengreso.com vengreso.com"/>
    <x v="295"/>
    <m/>
    <s v="http://pbs.twimg.com/profile_images/702765584191086592/U0hGEUT3_normal.jpg"/>
    <x v="659"/>
    <s v="https://twitter.com/#!/m_3jr/status/970135744978276353"/>
    <m/>
    <m/>
    <s v="970135744978276353"/>
    <m/>
    <b v="0"/>
    <n v="9"/>
    <s v=""/>
    <b v="0"/>
    <s v="en"/>
    <m/>
    <s v=""/>
    <b v="0"/>
    <n v="6"/>
    <s v=""/>
    <s v="eClincher"/>
    <b v="0"/>
    <s v="970135744978276353"/>
    <s v="Retweet"/>
    <n v="0"/>
    <n v="0"/>
    <m/>
    <m/>
    <m/>
    <m/>
    <m/>
    <m/>
    <m/>
    <m/>
    <n v="9"/>
    <s v="3"/>
    <s v="3"/>
    <n v="1"/>
    <n v="7.6923076923076925"/>
    <n v="0"/>
    <n v="0"/>
    <n v="0"/>
    <n v="0"/>
    <n v="12"/>
    <n v="92.307692307692307"/>
    <n v="13"/>
  </r>
  <r>
    <s v="m_3jr"/>
    <s v="govengreso"/>
    <m/>
    <m/>
    <m/>
    <m/>
    <m/>
    <m/>
    <m/>
    <m/>
    <s v="Yes"/>
    <n v="1052"/>
    <m/>
    <m/>
    <x v="0"/>
    <d v="2018-03-15T03:03:44"/>
    <s v="Do you know the 3 tiers of #ABM #ABS? Which one does your company subscribe to &amp;amp; are they leveraging #socialselling #LinkedIn #digitalsalestransformation to schedule more calls and close more business? @BrynneTillman https://t.co/PLA80byNIo via @GoVengreso"/>
    <s v="https://vengreso.com/blog/leveraging-digital-sales-3-tiers-of-abs"/>
    <s v="vengreso.com"/>
    <x v="296"/>
    <m/>
    <s v="http://pbs.twimg.com/profile_images/702765584191086592/U0hGEUT3_normal.jpg"/>
    <x v="660"/>
    <s v="https://twitter.com/#!/m_3jr/status/974118925926465536"/>
    <m/>
    <m/>
    <s v="974118925926465536"/>
    <m/>
    <b v="0"/>
    <n v="8"/>
    <s v=""/>
    <b v="0"/>
    <s v="en"/>
    <m/>
    <s v=""/>
    <b v="0"/>
    <n v="5"/>
    <s v=""/>
    <s v="Twitter for iPhone"/>
    <b v="0"/>
    <s v="974118925926465536"/>
    <s v="Retweet"/>
    <n v="0"/>
    <n v="0"/>
    <s v="-122.104336,37.925263 _x000a_-122.049733,37.925263 _x000a_-122.049733,37.9823695 _x000a_-122.104336,37.9823695"/>
    <s v="United States"/>
    <s v="US"/>
    <s v="Pleasant Hill, CA"/>
    <s v="d70cebab5f549266"/>
    <s v="Pleasant Hill"/>
    <s v="city"/>
    <s v="https://api.twitter.com/1.1/geo/id/d70cebab5f549266.json"/>
    <n v="9"/>
    <s v="3"/>
    <s v="3"/>
    <m/>
    <m/>
    <m/>
    <m/>
    <m/>
    <m/>
    <m/>
    <m/>
    <m/>
  </r>
  <r>
    <s v="m_3jr"/>
    <s v="govengreso"/>
    <m/>
    <m/>
    <m/>
    <m/>
    <m/>
    <m/>
    <m/>
    <m/>
    <s v="Yes"/>
    <n v="1054"/>
    <m/>
    <m/>
    <x v="0"/>
    <d v="2018-03-08T15:40:00"/>
    <s v="4 components to #SocialSelling for a #sales person: Engage, Connect, Feed, &amp;amp; Measure. @GoVengreso https://t.co/kZj6GQhy1Z https://t.co/Ohqg5bSiv0"/>
    <s v="https://www.m3jr.com/need-for-social-selling-training/ https://vengreso.com/blog/need-for-social-selling-training"/>
    <s v="m3jr.com vengreso.com"/>
    <x v="111"/>
    <m/>
    <s v="http://pbs.twimg.com/profile_images/702765584191086592/U0hGEUT3_normal.jpg"/>
    <x v="661"/>
    <s v="https://twitter.com/#!/m_3jr/status/971772531890950148"/>
    <m/>
    <m/>
    <s v="971772531890950148"/>
    <m/>
    <b v="0"/>
    <n v="2"/>
    <s v=""/>
    <b v="0"/>
    <s v="en"/>
    <m/>
    <s v=""/>
    <b v="0"/>
    <n v="1"/>
    <s v=""/>
    <s v="eClincher"/>
    <b v="0"/>
    <s v="971772531890950148"/>
    <s v="Tweet"/>
    <n v="0"/>
    <n v="0"/>
    <m/>
    <m/>
    <m/>
    <m/>
    <m/>
    <m/>
    <m/>
    <m/>
    <n v="9"/>
    <s v="3"/>
    <s v="3"/>
    <n v="0"/>
    <n v="0"/>
    <n v="0"/>
    <n v="0"/>
    <n v="0"/>
    <n v="0"/>
    <n v="14"/>
    <n v="100"/>
    <n v="14"/>
  </r>
  <r>
    <s v="brynnetillman"/>
    <s v="m_3jr"/>
    <m/>
    <m/>
    <m/>
    <m/>
    <m/>
    <m/>
    <m/>
    <m/>
    <s v="Yes"/>
    <n v="1055"/>
    <m/>
    <m/>
    <x v="0"/>
    <d v="2018-03-15T14:18:53"/>
    <s v="RT @M_3jr: Do you know the 3 tiers of #ABM #ABS? Which one does your company subscribe to &amp;amp; are they leveraging #socialselling #LinkedIn #d…"/>
    <m/>
    <m/>
    <x v="297"/>
    <m/>
    <s v="http://pbs.twimg.com/profile_images/529447651704463361/jyEQVQxC_normal.jpeg"/>
    <x v="662"/>
    <s v="https://twitter.com/#!/brynnetillman/status/974288832085577728"/>
    <m/>
    <m/>
    <s v="974288832085577728"/>
    <m/>
    <b v="0"/>
    <n v="0"/>
    <s v=""/>
    <b v="0"/>
    <s v="en"/>
    <m/>
    <s v=""/>
    <b v="0"/>
    <n v="5"/>
    <s v="974118925926465536"/>
    <s v="Twitter Web Client"/>
    <b v="0"/>
    <s v="974118925926465536"/>
    <s v="Tweet"/>
    <n v="0"/>
    <n v="0"/>
    <m/>
    <m/>
    <m/>
    <m/>
    <m/>
    <m/>
    <m/>
    <m/>
    <n v="1"/>
    <s v="3"/>
    <s v="3"/>
    <n v="0"/>
    <n v="0"/>
    <n v="0"/>
    <n v="0"/>
    <n v="0"/>
    <n v="0"/>
    <n v="25"/>
    <n v="100"/>
    <n v="25"/>
  </r>
  <r>
    <s v="govengreso"/>
    <s v="m_3jr"/>
    <m/>
    <m/>
    <m/>
    <m/>
    <m/>
    <m/>
    <m/>
    <m/>
    <s v="Yes"/>
    <n v="1056"/>
    <m/>
    <m/>
    <x v="0"/>
    <d v="2018-03-06T15:52:19"/>
    <s v="RT @M_3jr: Top 3 Ways 2 Start #SocialSelling TODAY! W #Sales expert @imoyse #SellingWithSocial #SalesLeadership @GoVengreso https://t.co/Dn…"/>
    <m/>
    <m/>
    <x v="293"/>
    <m/>
    <s v="http://pbs.twimg.com/profile_images/874062201140551682/uN7ZdV3g_normal.jpg"/>
    <x v="663"/>
    <s v="https://twitter.com/#!/govengreso/status/971050852629663747"/>
    <m/>
    <m/>
    <s v="971050852629663747"/>
    <m/>
    <b v="0"/>
    <n v="0"/>
    <s v=""/>
    <b v="0"/>
    <s v="en"/>
    <m/>
    <s v=""/>
    <b v="0"/>
    <n v="6"/>
    <s v="970882920004096011"/>
    <s v="Twitter for Android"/>
    <b v="0"/>
    <s v="970882920004096011"/>
    <s v="Tweet"/>
    <n v="0"/>
    <n v="0"/>
    <m/>
    <m/>
    <m/>
    <m/>
    <m/>
    <m/>
    <m/>
    <m/>
    <n v="10"/>
    <s v="3"/>
    <s v="3"/>
    <m/>
    <m/>
    <m/>
    <m/>
    <m/>
    <m/>
    <m/>
    <m/>
    <m/>
  </r>
  <r>
    <s v="govengreso"/>
    <s v="m_3jr"/>
    <m/>
    <m/>
    <m/>
    <m/>
    <m/>
    <m/>
    <m/>
    <m/>
    <s v="Yes"/>
    <n v="1057"/>
    <m/>
    <m/>
    <x v="0"/>
    <d v="2018-03-06T15:53:15"/>
    <s v="RT @M_3jr: Want to grow #sales? Find use cases your #customers are trying to solve and go after them. Find out how on my conversation with…"/>
    <m/>
    <m/>
    <x v="298"/>
    <m/>
    <s v="http://pbs.twimg.com/profile_images/874062201140551682/uN7ZdV3g_normal.jpg"/>
    <x v="664"/>
    <s v="https://twitter.com/#!/govengreso/status/971051087774887936"/>
    <m/>
    <m/>
    <s v="971051087774887936"/>
    <m/>
    <b v="0"/>
    <n v="0"/>
    <s v=""/>
    <b v="0"/>
    <s v="en"/>
    <m/>
    <s v=""/>
    <b v="0"/>
    <n v="2"/>
    <s v="970393444022669312"/>
    <s v="Twitter for Android"/>
    <b v="0"/>
    <s v="970393444022669312"/>
    <s v="Tweet"/>
    <n v="0"/>
    <n v="0"/>
    <m/>
    <m/>
    <m/>
    <m/>
    <m/>
    <m/>
    <m/>
    <m/>
    <n v="10"/>
    <s v="3"/>
    <s v="3"/>
    <n v="0"/>
    <n v="0"/>
    <n v="0"/>
    <n v="0"/>
    <n v="0"/>
    <n v="0"/>
    <n v="26"/>
    <n v="100"/>
    <n v="26"/>
  </r>
  <r>
    <s v="govengreso"/>
    <s v="m_3jr"/>
    <m/>
    <m/>
    <m/>
    <m/>
    <m/>
    <m/>
    <m/>
    <m/>
    <s v="Yes"/>
    <n v="1059"/>
    <m/>
    <m/>
    <x v="0"/>
    <d v="2018-03-06T15:54:16"/>
    <s v="RT @M_3jr: WATCH ► Sales Navigator Best Practices with me and @BrynneTillman @GoVengreso https://t.co/HIeWhqrCMS #SalesNavigator #LinkedIn…"/>
    <s v="https://www.linkedin.com/pulse/watch-sales-navigator-best-practices-mario-m-martinez-brynne-tillman?published=t"/>
    <s v="linkedin.com"/>
    <x v="299"/>
    <m/>
    <s v="http://pbs.twimg.com/profile_images/874062201140551682/uN7ZdV3g_normal.jpg"/>
    <x v="665"/>
    <s v="https://twitter.com/#!/govengreso/status/971051342671224833"/>
    <m/>
    <m/>
    <s v="971051342671224833"/>
    <m/>
    <b v="0"/>
    <n v="0"/>
    <s v=""/>
    <b v="0"/>
    <s v="en"/>
    <m/>
    <s v=""/>
    <b v="0"/>
    <n v="2"/>
    <s v="970153110059540480"/>
    <s v="Twitter for Android"/>
    <b v="0"/>
    <s v="970153110059540480"/>
    <s v="Tweet"/>
    <n v="0"/>
    <n v="0"/>
    <m/>
    <m/>
    <m/>
    <m/>
    <m/>
    <m/>
    <m/>
    <m/>
    <n v="10"/>
    <s v="3"/>
    <s v="3"/>
    <m/>
    <m/>
    <m/>
    <m/>
    <m/>
    <m/>
    <m/>
    <m/>
    <m/>
  </r>
  <r>
    <s v="govengreso"/>
    <s v="m_3jr"/>
    <m/>
    <m/>
    <m/>
    <m/>
    <m/>
    <m/>
    <m/>
    <m/>
    <s v="Yes"/>
    <n v="1060"/>
    <m/>
    <m/>
    <x v="0"/>
    <d v="2018-03-06T15:54:26"/>
    <s v="RT @M_3jr: Is #SocialSelling really worth the effort? Hear @imoyse on #SellingWithSocial #Sales #SalesLeaders @GoVengreso https://t.co/DnIs…"/>
    <m/>
    <m/>
    <x v="295"/>
    <m/>
    <s v="http://pbs.twimg.com/profile_images/874062201140551682/uN7ZdV3g_normal.jpg"/>
    <x v="666"/>
    <s v="https://twitter.com/#!/govengreso/status/971051387655151618"/>
    <m/>
    <m/>
    <s v="971051387655151618"/>
    <m/>
    <b v="0"/>
    <n v="0"/>
    <s v=""/>
    <b v="0"/>
    <s v="en"/>
    <m/>
    <s v=""/>
    <b v="0"/>
    <n v="6"/>
    <s v="970135744978276353"/>
    <s v="Twitter for Android"/>
    <b v="0"/>
    <s v="970135744978276353"/>
    <s v="Tweet"/>
    <n v="0"/>
    <n v="0"/>
    <m/>
    <m/>
    <m/>
    <m/>
    <m/>
    <m/>
    <m/>
    <m/>
    <n v="10"/>
    <s v="3"/>
    <s v="3"/>
    <m/>
    <m/>
    <m/>
    <m/>
    <m/>
    <m/>
    <m/>
    <m/>
    <m/>
  </r>
  <r>
    <s v="govengreso"/>
    <s v="m_3jr"/>
    <m/>
    <m/>
    <m/>
    <m/>
    <m/>
    <m/>
    <m/>
    <m/>
    <s v="Yes"/>
    <n v="1063"/>
    <m/>
    <m/>
    <x v="0"/>
    <d v="2018-03-08T16:35:15"/>
    <s v="RT @M_3jr: 4 components to #SocialSelling for a #sales person: Engage, Connect, Feed, &amp;amp; Measure. @GoVengreso https://t.co/kZj6GQhy1Z https:…"/>
    <s v="https://www.m3jr.com/need-for-social-selling-training/"/>
    <s v="m3jr.com"/>
    <x v="111"/>
    <m/>
    <s v="http://pbs.twimg.com/profile_images/874062201140551682/uN7ZdV3g_normal.jpg"/>
    <x v="667"/>
    <s v="https://twitter.com/#!/govengreso/status/971786435354230785"/>
    <m/>
    <m/>
    <s v="971786435354230785"/>
    <m/>
    <b v="0"/>
    <n v="0"/>
    <s v=""/>
    <b v="0"/>
    <s v="en"/>
    <m/>
    <s v=""/>
    <b v="0"/>
    <n v="1"/>
    <s v="971772531890950148"/>
    <s v="Twitter for Android"/>
    <b v="0"/>
    <s v="971772531890950148"/>
    <s v="Tweet"/>
    <n v="0"/>
    <n v="0"/>
    <m/>
    <m/>
    <m/>
    <m/>
    <m/>
    <m/>
    <m/>
    <m/>
    <n v="10"/>
    <s v="3"/>
    <s v="3"/>
    <n v="0"/>
    <n v="0"/>
    <n v="0"/>
    <n v="0"/>
    <n v="0"/>
    <n v="0"/>
    <n v="17"/>
    <n v="100"/>
    <n v="17"/>
  </r>
  <r>
    <s v="govengreso"/>
    <s v="m_3jr"/>
    <m/>
    <m/>
    <m/>
    <m/>
    <m/>
    <m/>
    <m/>
    <m/>
    <s v="Yes"/>
    <n v="1065"/>
    <m/>
    <m/>
    <x v="0"/>
    <d v="2018-03-09T16:32:11"/>
    <s v="RT @BertPurdy: 4 Ways to Grow your Sales Pipeline Effectively | by @M_3jr  via @GoVengreso #LinkedIn #PersonalBranding #SocialSelling  http…"/>
    <m/>
    <m/>
    <x v="292"/>
    <m/>
    <s v="http://pbs.twimg.com/profile_images/874062201140551682/uN7ZdV3g_normal.jpg"/>
    <x v="668"/>
    <s v="https://twitter.com/#!/govengreso/status/972148052076109825"/>
    <m/>
    <m/>
    <s v="972148052076109825"/>
    <m/>
    <b v="0"/>
    <n v="0"/>
    <s v=""/>
    <b v="0"/>
    <s v="en"/>
    <m/>
    <s v=""/>
    <b v="0"/>
    <n v="1"/>
    <s v="971885778619060224"/>
    <s v="Twitter for Android"/>
    <b v="0"/>
    <s v="971885778619060224"/>
    <s v="Tweet"/>
    <n v="0"/>
    <n v="0"/>
    <m/>
    <m/>
    <m/>
    <m/>
    <m/>
    <m/>
    <m/>
    <m/>
    <n v="10"/>
    <s v="3"/>
    <s v="3"/>
    <m/>
    <m/>
    <m/>
    <m/>
    <m/>
    <m/>
    <m/>
    <m/>
    <m/>
  </r>
  <r>
    <s v="anastasiabarre"/>
    <s v="arifjohariali"/>
    <m/>
    <m/>
    <m/>
    <m/>
    <m/>
    <m/>
    <m/>
    <m/>
    <s v="No"/>
    <n v="1070"/>
    <m/>
    <m/>
    <x v="0"/>
    <d v="2018-03-08T22:46:01"/>
    <s v="According to @arifjohariali, a successful #SocialSelling program focuses on maintaining momentum. Check out @GoVengreso's latest case study on #SAPSocialSelling. https://t.co/BSStaMNRzP_x000a__x000a_#Digit https://t.co/WADqqPyUYP https://t.co/bfUEpvxW6q"/>
    <s v="https://vengreso.com/sap?utm_source=twitter&amp;utm_medium=social&amp;utm_campaign=SAPProject http://bit.ly/2DaayUU"/>
    <s v="vengreso.com bit.ly"/>
    <x v="300"/>
    <s v="https://pbs.twimg.com/media/DXzPeMOWsAIISNQ.jpg"/>
    <s v="https://pbs.twimg.com/media/DXzPeMOWsAIISNQ.jpg"/>
    <x v="669"/>
    <s v="https://twitter.com/#!/anastasiabarre/status/971879739525824516"/>
    <m/>
    <m/>
    <s v="971879739525824516"/>
    <m/>
    <b v="0"/>
    <n v="1"/>
    <s v=""/>
    <b v="0"/>
    <s v="en"/>
    <m/>
    <s v=""/>
    <b v="0"/>
    <n v="1"/>
    <s v=""/>
    <s v="EveryoneSocial"/>
    <b v="0"/>
    <s v="971879739525824516"/>
    <s v="Retweet"/>
    <n v="0"/>
    <n v="0"/>
    <m/>
    <m/>
    <m/>
    <m/>
    <m/>
    <m/>
    <m/>
    <m/>
    <n v="2"/>
    <s v="3"/>
    <s v="3"/>
    <n v="1"/>
    <n v="5"/>
    <n v="0"/>
    <n v="0"/>
    <n v="0"/>
    <n v="0"/>
    <n v="19"/>
    <n v="95"/>
    <n v="20"/>
  </r>
  <r>
    <s v="govengreso"/>
    <s v="arifjohariali"/>
    <m/>
    <m/>
    <m/>
    <m/>
    <m/>
    <m/>
    <m/>
    <m/>
    <s v="No"/>
    <n v="1071"/>
    <m/>
    <m/>
    <x v="0"/>
    <d v="2018-03-09T16:32:25"/>
    <s v="RT @anastasiabarre: According to @arifjohariali, a successful #SocialSelling program focuses on maintaining momentum. Check out @GoVengreso…"/>
    <m/>
    <m/>
    <x v="0"/>
    <m/>
    <s v="http://pbs.twimg.com/profile_images/874062201140551682/uN7ZdV3g_normal.jpg"/>
    <x v="670"/>
    <s v="https://twitter.com/#!/govengreso/status/972148107109543936"/>
    <m/>
    <m/>
    <s v="972148107109543936"/>
    <m/>
    <b v="0"/>
    <n v="0"/>
    <s v=""/>
    <b v="0"/>
    <s v="en"/>
    <m/>
    <s v=""/>
    <b v="0"/>
    <n v="1"/>
    <s v="971879739525824516"/>
    <s v="Twitter for Android"/>
    <b v="0"/>
    <s v="971879739525824516"/>
    <s v="Tweet"/>
    <n v="0"/>
    <n v="0"/>
    <m/>
    <m/>
    <m/>
    <m/>
    <m/>
    <m/>
    <m/>
    <m/>
    <n v="1"/>
    <s v="3"/>
    <s v="3"/>
    <n v="1"/>
    <n v="6.25"/>
    <n v="0"/>
    <n v="0"/>
    <n v="0"/>
    <n v="0"/>
    <n v="15"/>
    <n v="93.75"/>
    <n v="16"/>
  </r>
  <r>
    <s v="govengreso"/>
    <s v="anastasiabarre"/>
    <m/>
    <m/>
    <m/>
    <m/>
    <m/>
    <m/>
    <m/>
    <m/>
    <s v="Yes"/>
    <n v="1078"/>
    <m/>
    <m/>
    <x v="0"/>
    <d v="2018-03-09T16:32:03"/>
    <s v="RT @anastasiabarre: #SocialSelling training is vital to a successful #sales team. @SAP provides the best training. Learn how SAP does it on…"/>
    <m/>
    <m/>
    <x v="111"/>
    <m/>
    <s v="http://pbs.twimg.com/profile_images/874062201140551682/uN7ZdV3g_normal.jpg"/>
    <x v="671"/>
    <s v="https://twitter.com/#!/govengreso/status/972148017716326400"/>
    <m/>
    <m/>
    <s v="972148017716326400"/>
    <m/>
    <b v="0"/>
    <n v="0"/>
    <s v=""/>
    <b v="0"/>
    <s v="en"/>
    <m/>
    <s v=""/>
    <b v="0"/>
    <n v="3"/>
    <s v="971898684253376512"/>
    <s v="Twitter for Android"/>
    <b v="0"/>
    <s v="971898684253376512"/>
    <s v="Tweet"/>
    <n v="0"/>
    <n v="0"/>
    <m/>
    <m/>
    <m/>
    <m/>
    <m/>
    <m/>
    <m/>
    <m/>
    <n v="3"/>
    <s v="3"/>
    <s v="3"/>
    <m/>
    <m/>
    <m/>
    <m/>
    <m/>
    <m/>
    <m/>
    <m/>
    <m/>
  </r>
  <r>
    <s v="govengreso"/>
    <s v="sap"/>
    <m/>
    <m/>
    <m/>
    <m/>
    <m/>
    <m/>
    <m/>
    <m/>
    <s v="No"/>
    <n v="1084"/>
    <m/>
    <m/>
    <x v="0"/>
    <d v="2018-03-09T16:32:35"/>
    <s v="RT @LinkedInExpert: #SocialSelling training is vital to a successful #sales team. @SAP provides the best training. Learn how SAP does it on…"/>
    <m/>
    <m/>
    <x v="111"/>
    <m/>
    <s v="http://pbs.twimg.com/profile_images/874062201140551682/uN7ZdV3g_normal.jpg"/>
    <x v="672"/>
    <s v="https://twitter.com/#!/govengreso/status/972148149887188992"/>
    <m/>
    <m/>
    <s v="972148149887188992"/>
    <m/>
    <b v="0"/>
    <n v="0"/>
    <s v=""/>
    <b v="0"/>
    <s v="en"/>
    <m/>
    <s v=""/>
    <b v="0"/>
    <n v="4"/>
    <s v="971853526132514818"/>
    <s v="Twitter for Android"/>
    <b v="0"/>
    <s v="971853526132514818"/>
    <s v="Tweet"/>
    <n v="0"/>
    <n v="0"/>
    <m/>
    <m/>
    <m/>
    <m/>
    <m/>
    <m/>
    <m/>
    <m/>
    <n v="3"/>
    <s v="3"/>
    <s v="3"/>
    <m/>
    <m/>
    <m/>
    <m/>
    <m/>
    <m/>
    <m/>
    <m/>
    <m/>
  </r>
  <r>
    <s v="brynnetillman"/>
    <s v="linkedinexpert"/>
    <m/>
    <m/>
    <m/>
    <m/>
    <m/>
    <m/>
    <m/>
    <m/>
    <s v="No"/>
    <n v="1086"/>
    <m/>
    <m/>
    <x v="0"/>
    <d v="2018-03-09T16:17:17"/>
    <s v="Most people are not connecting the dots between #ContentMarketing and #SocialSelling, says @LinkedInExpert. Why should marketing and sales be concerned? Find out: https://t.co/n5PRC5UdkE_x000a__x000a_#DigitalSelling #Inb https://t.co/hvXoe76G4P https://t.co/m53XsI4t5E"/>
    <s v="https://vengreso.com/blog/10-reasons-your-sales-team-wins-with-content http://bit.ly/2oXwSgl"/>
    <s v="vengreso.com bit.ly"/>
    <x v="301"/>
    <s v="https://pbs.twimg.com/media/DX3AFqJWkAAfrxh.png"/>
    <s v="https://pbs.twimg.com/media/DX3AFqJWkAAfrxh.png"/>
    <x v="673"/>
    <s v="https://twitter.com/#!/brynnetillman/status/972144301550505991"/>
    <m/>
    <m/>
    <s v="972144301550505991"/>
    <m/>
    <b v="0"/>
    <n v="0"/>
    <s v=""/>
    <b v="0"/>
    <s v="en"/>
    <m/>
    <s v=""/>
    <b v="0"/>
    <n v="0"/>
    <s v=""/>
    <s v="EveryoneSocial"/>
    <b v="0"/>
    <s v="972144301550505991"/>
    <s v="Tweet"/>
    <n v="0"/>
    <n v="0"/>
    <m/>
    <m/>
    <m/>
    <m/>
    <m/>
    <m/>
    <m/>
    <m/>
    <n v="1"/>
    <s v="3"/>
    <s v="3"/>
    <n v="0"/>
    <n v="0"/>
    <n v="1"/>
    <n v="4.166666666666667"/>
    <n v="0"/>
    <n v="0"/>
    <n v="23"/>
    <n v="95.833333333333329"/>
    <n v="24"/>
  </r>
  <r>
    <s v="govengreso"/>
    <s v="kellyriggs"/>
    <m/>
    <m/>
    <m/>
    <m/>
    <m/>
    <m/>
    <m/>
    <m/>
    <s v="No"/>
    <n v="1088"/>
    <m/>
    <m/>
    <x v="0"/>
    <d v="2018-03-10T15:23:00"/>
    <s v="Your Sales Presentation is NOT Effective #Sales #SocialSelling @KellyRiggs https://t.co/ASFnOIVYn5"/>
    <s v="http://snip.ly/cxerl"/>
    <s v="snip.ly"/>
    <x v="18"/>
    <m/>
    <s v="http://pbs.twimg.com/profile_images/874062201140551682/uN7ZdV3g_normal.jpg"/>
    <x v="674"/>
    <s v="https://twitter.com/#!/govengreso/status/972493027519418368"/>
    <m/>
    <m/>
    <s v="972493027519418368"/>
    <m/>
    <b v="0"/>
    <n v="0"/>
    <s v=""/>
    <b v="0"/>
    <s v="en"/>
    <m/>
    <s v=""/>
    <b v="0"/>
    <n v="0"/>
    <s v=""/>
    <s v="eClincher"/>
    <b v="0"/>
    <s v="972493027519418368"/>
    <s v="Tweet"/>
    <n v="0"/>
    <n v="0"/>
    <m/>
    <m/>
    <m/>
    <m/>
    <m/>
    <m/>
    <m/>
    <m/>
    <n v="1"/>
    <s v="3"/>
    <s v="3"/>
    <n v="1"/>
    <n v="11.111111111111111"/>
    <n v="0"/>
    <n v="0"/>
    <n v="0"/>
    <n v="0"/>
    <n v="8"/>
    <n v="88.888888888888886"/>
    <n v="9"/>
  </r>
  <r>
    <s v="govengreso"/>
    <s v="timxclarke"/>
    <m/>
    <m/>
    <m/>
    <m/>
    <m/>
    <m/>
    <m/>
    <m/>
    <s v="No"/>
    <n v="1089"/>
    <m/>
    <m/>
    <x v="0"/>
    <d v="2018-03-11T16:03:00"/>
    <s v="Use Voicemail to #Prospect: Yes it Works! by @thesaleshunter https://t.co/9eTcuJb5V1 @quotable @kevinmic @TimxClarke #sales #socialselling"/>
    <s v="http://snip.ly/0466v"/>
    <s v="snip.ly"/>
    <x v="302"/>
    <m/>
    <s v="http://pbs.twimg.com/profile_images/874062201140551682/uN7ZdV3g_normal.jpg"/>
    <x v="675"/>
    <s v="https://twitter.com/#!/govengreso/status/972865480615657472"/>
    <m/>
    <m/>
    <s v="972865480615657472"/>
    <m/>
    <b v="0"/>
    <n v="0"/>
    <s v=""/>
    <b v="0"/>
    <s v="en"/>
    <m/>
    <s v=""/>
    <b v="0"/>
    <n v="0"/>
    <s v=""/>
    <s v="eClincher"/>
    <b v="0"/>
    <s v="972865480615657472"/>
    <s v="Tweet"/>
    <n v="0"/>
    <n v="0"/>
    <m/>
    <m/>
    <m/>
    <m/>
    <m/>
    <m/>
    <m/>
    <m/>
    <n v="1"/>
    <s v="3"/>
    <s v="3"/>
    <m/>
    <m/>
    <m/>
    <m/>
    <m/>
    <m/>
    <m/>
    <m/>
    <m/>
  </r>
  <r>
    <s v="charmedjohanna"/>
    <s v="timothy"/>
    <m/>
    <m/>
    <m/>
    <m/>
    <m/>
    <m/>
    <m/>
    <m/>
    <s v="No"/>
    <n v="1094"/>
    <m/>
    <m/>
    <x v="0"/>
    <d v="2018-03-16T15:32:46"/>
    <s v="RT @Timothy_Hughes: My Blog: Want to gain competitive advantage with #sociamedia board level help is here! https://t.co/zPICFomifw @Timothy…"/>
    <s v="https://www.linkedin.com/pulse/something-better-change-timothy-tim-hughes"/>
    <s v="linkedin.com"/>
    <x v="303"/>
    <m/>
    <s v="http://pbs.twimg.com/profile_images/958749844620890112/BPLjhL7q_normal.jpg"/>
    <x v="676"/>
    <s v="https://twitter.com/#!/charmedjohanna/status/974669811069440000"/>
    <m/>
    <m/>
    <s v="974669811069440000"/>
    <m/>
    <b v="0"/>
    <n v="0"/>
    <s v=""/>
    <b v="0"/>
    <s v="en"/>
    <m/>
    <s v=""/>
    <b v="0"/>
    <n v="10"/>
    <s v="974254894587801600"/>
    <s v="Twitter for Android"/>
    <b v="0"/>
    <s v="974254894587801600"/>
    <s v="Tweet"/>
    <n v="0"/>
    <n v="0"/>
    <m/>
    <m/>
    <m/>
    <m/>
    <m/>
    <m/>
    <m/>
    <m/>
    <n v="1"/>
    <s v="2"/>
    <s v="2"/>
    <n v="3"/>
    <n v="17.647058823529413"/>
    <n v="0"/>
    <n v="0"/>
    <n v="0"/>
    <n v="0"/>
    <n v="14"/>
    <n v="82.352941176470594"/>
    <n v="17"/>
  </r>
  <r>
    <s v="charmedjohanna"/>
    <s v="timothy_hughes"/>
    <m/>
    <m/>
    <m/>
    <m/>
    <m/>
    <m/>
    <m/>
    <m/>
    <s v="No"/>
    <n v="1095"/>
    <m/>
    <m/>
    <x v="0"/>
    <d v="2018-03-16T15:32:09"/>
    <s v="RT @Timothy_Hughes: Does your Sales Onboarding Process embrace your new social and digital vision? https://t.co/i141O8uxuT @Timothy_Hughes…"/>
    <s v="https://www.linkedin.com/pulse/why-your-sales-onboarding-process-broken-timothy-tim-hughes"/>
    <s v="linkedin.com"/>
    <x v="34"/>
    <m/>
    <s v="http://pbs.twimg.com/profile_images/958749844620890112/BPLjhL7q_normal.jpg"/>
    <x v="677"/>
    <s v="https://twitter.com/#!/charmedjohanna/status/974669659567001601"/>
    <m/>
    <m/>
    <s v="974669659567001601"/>
    <m/>
    <b v="0"/>
    <n v="0"/>
    <s v=""/>
    <b v="0"/>
    <s v="en"/>
    <m/>
    <s v=""/>
    <b v="0"/>
    <n v="14"/>
    <s v="974258368419454976"/>
    <s v="Twitter for Android"/>
    <b v="0"/>
    <s v="974258368419454976"/>
    <s v="Tweet"/>
    <n v="0"/>
    <n v="0"/>
    <m/>
    <m/>
    <m/>
    <m/>
    <m/>
    <m/>
    <m/>
    <m/>
    <n v="8"/>
    <s v="2"/>
    <s v="2"/>
    <n v="0"/>
    <n v="0"/>
    <n v="0"/>
    <n v="0"/>
    <n v="0"/>
    <n v="0"/>
    <n v="15"/>
    <n v="100"/>
    <n v="15"/>
  </r>
  <r>
    <s v="charmedjohanna"/>
    <s v="timothy_hughes"/>
    <m/>
    <m/>
    <m/>
    <m/>
    <m/>
    <m/>
    <m/>
    <m/>
    <s v="No"/>
    <n v="1097"/>
    <m/>
    <m/>
    <x v="0"/>
    <d v="2018-03-16T15:33:18"/>
    <s v="RT @DigitalLeadersA: GDPR: If I Want To Be Forgotten I Want To Be Forgotten - This Time It’s No Joke (via Passle) @Timothy_Hughes https://t…"/>
    <m/>
    <m/>
    <x v="34"/>
    <m/>
    <s v="http://pbs.twimg.com/profile_images/958749844620890112/BPLjhL7q_normal.jpg"/>
    <x v="678"/>
    <s v="https://twitter.com/#!/charmedjohanna/status/974669947677872129"/>
    <m/>
    <m/>
    <s v="974669947677872129"/>
    <m/>
    <b v="0"/>
    <n v="0"/>
    <s v=""/>
    <b v="0"/>
    <s v="en"/>
    <m/>
    <s v=""/>
    <b v="0"/>
    <n v="8"/>
    <s v="974050293913669632"/>
    <s v="Twitter for Android"/>
    <b v="0"/>
    <s v="974050293913669632"/>
    <s v="Tweet"/>
    <n v="0"/>
    <n v="0"/>
    <m/>
    <m/>
    <m/>
    <m/>
    <m/>
    <m/>
    <m/>
    <m/>
    <n v="8"/>
    <s v="2"/>
    <s v="2"/>
    <m/>
    <m/>
    <m/>
    <m/>
    <m/>
    <m/>
    <m/>
    <m/>
    <m/>
  </r>
  <r>
    <s v="charmedjohanna"/>
    <s v="timothy_hughes"/>
    <m/>
    <m/>
    <m/>
    <m/>
    <m/>
    <m/>
    <m/>
    <m/>
    <s v="No"/>
    <n v="1099"/>
    <m/>
    <m/>
    <x v="0"/>
    <d v="2018-03-16T15:34:22"/>
    <s v="RT @Timothy_Hughes: How Account Based Marketing (ABM) / Selling Will Unlock the Modern Buyer(s) (via Passle) @Timothy_Hughes https://t.co/g…"/>
    <m/>
    <m/>
    <x v="34"/>
    <m/>
    <s v="http://pbs.twimg.com/profile_images/958749844620890112/BPLjhL7q_normal.jpg"/>
    <x v="679"/>
    <s v="https://twitter.com/#!/charmedjohanna/status/974670213299007488"/>
    <m/>
    <m/>
    <s v="974670213299007488"/>
    <m/>
    <b v="0"/>
    <n v="0"/>
    <s v=""/>
    <b v="0"/>
    <s v="en"/>
    <m/>
    <s v=""/>
    <b v="0"/>
    <n v="4"/>
    <s v="974665892045967360"/>
    <s v="Twitter for Android"/>
    <b v="0"/>
    <s v="974665892045967360"/>
    <s v="Tweet"/>
    <n v="0"/>
    <n v="0"/>
    <m/>
    <m/>
    <m/>
    <m/>
    <m/>
    <m/>
    <m/>
    <m/>
    <n v="8"/>
    <s v="2"/>
    <s v="2"/>
    <n v="1"/>
    <n v="5.882352941176471"/>
    <n v="0"/>
    <n v="0"/>
    <n v="0"/>
    <n v="0"/>
    <n v="16"/>
    <n v="94.117647058823536"/>
    <n v="17"/>
  </r>
  <r>
    <s v="charmedjohanna"/>
    <s v="agsocialmedia"/>
    <m/>
    <m/>
    <m/>
    <m/>
    <m/>
    <m/>
    <m/>
    <m/>
    <s v="No"/>
    <n v="1100"/>
    <m/>
    <m/>
    <x v="0"/>
    <d v="2018-03-16T15:34:29"/>
    <s v="RT @agsocialmedia: Does your Sales Onboarding Process embrace your new social and digital vision? https://t.co/XYvFq5YRa4 by @Timothy_Hughe…"/>
    <s v="https://www.linkedin.com/pulse/why-your-sales-onboarding-process-broken-timothy-tim-hughes"/>
    <s v="linkedin.com"/>
    <x v="34"/>
    <m/>
    <s v="http://pbs.twimg.com/profile_images/958749844620890112/BPLjhL7q_normal.jpg"/>
    <x v="680"/>
    <s v="https://twitter.com/#!/charmedjohanna/status/974670242768150528"/>
    <m/>
    <m/>
    <s v="974670242768150528"/>
    <m/>
    <b v="0"/>
    <n v="0"/>
    <s v=""/>
    <b v="0"/>
    <s v="en"/>
    <m/>
    <s v=""/>
    <b v="0"/>
    <n v="6"/>
    <s v="974227208943423488"/>
    <s v="Twitter for Android"/>
    <b v="0"/>
    <s v="974227208943423488"/>
    <s v="Tweet"/>
    <n v="0"/>
    <n v="0"/>
    <m/>
    <m/>
    <m/>
    <m/>
    <m/>
    <m/>
    <m/>
    <m/>
    <n v="1"/>
    <s v="2"/>
    <s v="2"/>
    <n v="0"/>
    <n v="0"/>
    <n v="0"/>
    <n v="0"/>
    <n v="0"/>
    <n v="0"/>
    <n v="16"/>
    <n v="100"/>
    <n v="16"/>
  </r>
  <r>
    <s v="charmedjohanna"/>
    <s v="tim"/>
    <m/>
    <m/>
    <m/>
    <m/>
    <m/>
    <m/>
    <m/>
    <m/>
    <s v="No"/>
    <n v="1101"/>
    <m/>
    <m/>
    <x v="0"/>
    <d v="2018-03-16T15:35:05"/>
    <s v="RT @DigitalLeadersA: How to Choose Social Selling Program That Will Have a Lasting Impact to Your Employees https://t.co/d2QsUMAv7T by @Tim…"/>
    <s v="http://www.social-experts.net/how-to-roll-social-selling-across"/>
    <s v="social-experts.net"/>
    <x v="34"/>
    <m/>
    <s v="http://pbs.twimg.com/profile_images/958749844620890112/BPLjhL7q_normal.jpg"/>
    <x v="681"/>
    <s v="https://twitter.com/#!/charmedjohanna/status/974670395235295232"/>
    <m/>
    <m/>
    <s v="974670395235295232"/>
    <m/>
    <b v="0"/>
    <n v="0"/>
    <s v=""/>
    <b v="0"/>
    <s v="en"/>
    <m/>
    <s v=""/>
    <b v="0"/>
    <n v="12"/>
    <s v="974145168961163264"/>
    <s v="Twitter for Android"/>
    <b v="0"/>
    <s v="974145168961163264"/>
    <s v="Tweet"/>
    <n v="0"/>
    <n v="0"/>
    <m/>
    <m/>
    <m/>
    <m/>
    <m/>
    <m/>
    <m/>
    <m/>
    <n v="1"/>
    <s v="2"/>
    <s v="2"/>
    <n v="0"/>
    <n v="0"/>
    <n v="0"/>
    <n v="0"/>
    <n v="0"/>
    <n v="0"/>
    <n v="19"/>
    <n v="100"/>
    <n v="19"/>
  </r>
  <r>
    <s v="charmedjohanna"/>
    <s v="timothy_hughes"/>
    <m/>
    <m/>
    <m/>
    <m/>
    <m/>
    <m/>
    <m/>
    <m/>
    <s v="No"/>
    <n v="1103"/>
    <m/>
    <m/>
    <x v="0"/>
    <d v="2018-03-16T15:35:10"/>
    <s v="RT @alexander_low: How The Silent Sales Floor Gets More Leads and Meetings than a Noisy One  https://t.co/Q2V1CqBAJE by @Timothy_Hughes via…"/>
    <s v="http://www.social-experts.net/people-dont-choose-emails/"/>
    <s v="social-experts.net"/>
    <x v="34"/>
    <m/>
    <s v="http://pbs.twimg.com/profile_images/958749844620890112/BPLjhL7q_normal.jpg"/>
    <x v="682"/>
    <s v="https://twitter.com/#!/charmedjohanna/status/974670415430934528"/>
    <m/>
    <m/>
    <s v="974670415430934528"/>
    <m/>
    <b v="0"/>
    <n v="0"/>
    <s v=""/>
    <b v="0"/>
    <s v="en"/>
    <m/>
    <s v=""/>
    <b v="0"/>
    <n v="3"/>
    <s v="974562924852211712"/>
    <s v="Twitter for Android"/>
    <b v="0"/>
    <s v="974562924852211712"/>
    <s v="Tweet"/>
    <n v="0"/>
    <n v="0"/>
    <m/>
    <m/>
    <m/>
    <m/>
    <m/>
    <m/>
    <m/>
    <m/>
    <n v="8"/>
    <s v="2"/>
    <s v="2"/>
    <m/>
    <m/>
    <m/>
    <m/>
    <m/>
    <m/>
    <m/>
    <m/>
    <m/>
  </r>
  <r>
    <s v="charmedjohanna"/>
    <s v="di"/>
    <m/>
    <m/>
    <m/>
    <m/>
    <m/>
    <m/>
    <m/>
    <m/>
    <s v="No"/>
    <n v="1105"/>
    <m/>
    <m/>
    <x v="0"/>
    <d v="2018-03-16T15:35:17"/>
    <s v="RT @mckelviec: How to manage Your Territory With “I say this and thought of you” ISTATOY https://t.co/DGDqyLlhJL by @Timothy_Hughes via @Di…"/>
    <s v="http://www.social-experts.net/dog-whistle-content/"/>
    <s v="social-experts.net"/>
    <x v="34"/>
    <m/>
    <s v="http://pbs.twimg.com/profile_images/958749844620890112/BPLjhL7q_normal.jpg"/>
    <x v="683"/>
    <s v="https://twitter.com/#!/charmedjohanna/status/974670444254187520"/>
    <m/>
    <m/>
    <s v="974670444254187520"/>
    <m/>
    <b v="0"/>
    <n v="0"/>
    <s v=""/>
    <b v="0"/>
    <s v="en"/>
    <m/>
    <s v=""/>
    <b v="0"/>
    <n v="8"/>
    <s v="974269747218051073"/>
    <s v="Twitter for Android"/>
    <b v="0"/>
    <s v="974269747218051073"/>
    <s v="Tweet"/>
    <n v="0"/>
    <n v="0"/>
    <m/>
    <m/>
    <m/>
    <m/>
    <m/>
    <m/>
    <m/>
    <m/>
    <n v="1"/>
    <s v="2"/>
    <s v="2"/>
    <n v="0"/>
    <n v="0"/>
    <n v="0"/>
    <n v="0"/>
    <n v="0"/>
    <n v="0"/>
    <n v="20"/>
    <n v="100"/>
    <n v="20"/>
  </r>
  <r>
    <s v="charmedjohanna"/>
    <s v="timothy_hughes"/>
    <m/>
    <m/>
    <m/>
    <m/>
    <m/>
    <m/>
    <m/>
    <m/>
    <s v="No"/>
    <n v="1108"/>
    <m/>
    <m/>
    <x v="0"/>
    <d v="2018-03-16T15:35:52"/>
    <s v="RT @Timothy_Hughes: Do you know why large “cutting edge” companies can’t do social media? https://t.co/sCnXkEwmTf #SocialMediaMarketing #SM…"/>
    <s v="http://www.social-experts.net/people-afraid-change/"/>
    <s v="social-experts.net"/>
    <x v="68"/>
    <m/>
    <s v="http://pbs.twimg.com/profile_images/958749844620890112/BPLjhL7q_normal.jpg"/>
    <x v="684"/>
    <s v="https://twitter.com/#!/charmedjohanna/status/974670593491599360"/>
    <m/>
    <m/>
    <s v="974670593491599360"/>
    <m/>
    <b v="0"/>
    <n v="0"/>
    <s v=""/>
    <b v="0"/>
    <s v="en"/>
    <m/>
    <s v=""/>
    <b v="0"/>
    <n v="6"/>
    <s v="974583606592069632"/>
    <s v="Twitter for Android"/>
    <b v="0"/>
    <s v="974583606592069632"/>
    <s v="Tweet"/>
    <n v="0"/>
    <n v="0"/>
    <m/>
    <m/>
    <m/>
    <m/>
    <m/>
    <m/>
    <m/>
    <m/>
    <n v="8"/>
    <s v="2"/>
    <s v="2"/>
    <n v="0"/>
    <n v="0"/>
    <n v="0"/>
    <n v="0"/>
    <n v="0"/>
    <n v="0"/>
    <n v="17"/>
    <n v="100"/>
    <n v="17"/>
  </r>
  <r>
    <s v="charmedjohanna"/>
    <s v="digitalleadersa"/>
    <m/>
    <m/>
    <m/>
    <m/>
    <m/>
    <m/>
    <m/>
    <m/>
    <s v="No"/>
    <n v="1109"/>
    <m/>
    <m/>
    <x v="0"/>
    <d v="2018-03-18T14:26:33"/>
    <s v="RT @Timothy_Hughes: Follow the digital bread crumbs https://t.co/XPqMLcSsku #socialselling #digitalsales #digitalselling @digitalleadersA #…"/>
    <s v="https://www.linkedin.com/pulse/sales-marketing-fairy-tale-alexander-low/"/>
    <s v="linkedin.com"/>
    <x v="246"/>
    <m/>
    <s v="http://pbs.twimg.com/profile_images/958749844620890112/BPLjhL7q_normal.jpg"/>
    <x v="685"/>
    <s v="https://twitter.com/#!/charmedjohanna/status/975377922742718467"/>
    <m/>
    <m/>
    <s v="975377922742718467"/>
    <m/>
    <b v="0"/>
    <n v="0"/>
    <s v=""/>
    <b v="0"/>
    <s v="en"/>
    <m/>
    <s v=""/>
    <b v="0"/>
    <n v="3"/>
    <s v="975373007127564291"/>
    <s v="Twitter for Android"/>
    <b v="0"/>
    <s v="975373007127564291"/>
    <s v="Tweet"/>
    <n v="0"/>
    <n v="0"/>
    <m/>
    <m/>
    <m/>
    <m/>
    <m/>
    <m/>
    <m/>
    <m/>
    <n v="3"/>
    <s v="2"/>
    <s v="2"/>
    <m/>
    <m/>
    <m/>
    <m/>
    <m/>
    <m/>
    <m/>
    <m/>
    <m/>
  </r>
  <r>
    <s v="apollineadiju"/>
    <s v="larrykim"/>
    <m/>
    <m/>
    <m/>
    <m/>
    <m/>
    <m/>
    <m/>
    <m/>
    <s v="No"/>
    <n v="1111"/>
    <m/>
    <m/>
    <x v="0"/>
    <d v="2018-03-16T22:30:01"/>
    <s v="11 LinkedIn Experts Share Their Best Unusual LinkedIn Marketing Hack by @LarryKim #SocialMediaMarketing #SocialSelling #Marketing https://t.co/aHcJeURWkh"/>
    <s v="http://bit.ly/2FPpt90"/>
    <s v="bit.ly"/>
    <x v="304"/>
    <m/>
    <s v="http://pbs.twimg.com/profile_images/847434009630191616/YCRR1SkA_normal.jpg"/>
    <x v="686"/>
    <s v="https://twitter.com/#!/apollineadiju/status/974774817823035393"/>
    <m/>
    <m/>
    <s v="974774817823035393"/>
    <m/>
    <b v="0"/>
    <n v="11"/>
    <s v=""/>
    <b v="0"/>
    <s v="en"/>
    <m/>
    <s v=""/>
    <b v="0"/>
    <n v="10"/>
    <s v=""/>
    <s v="SocialBee.io"/>
    <b v="0"/>
    <s v="974774817823035393"/>
    <s v="Retweet"/>
    <n v="0"/>
    <n v="0"/>
    <m/>
    <m/>
    <m/>
    <m/>
    <m/>
    <m/>
    <m/>
    <m/>
    <n v="1"/>
    <s v="5"/>
    <s v="5"/>
    <n v="1"/>
    <n v="6.666666666666667"/>
    <n v="2"/>
    <n v="13.333333333333334"/>
    <n v="0"/>
    <n v="0"/>
    <n v="12"/>
    <n v="80"/>
    <n v="15"/>
  </r>
  <r>
    <s v="shaanhans"/>
    <s v="larrykim"/>
    <m/>
    <m/>
    <m/>
    <m/>
    <m/>
    <m/>
    <m/>
    <m/>
    <s v="No"/>
    <n v="1112"/>
    <m/>
    <m/>
    <x v="0"/>
    <d v="2018-03-18T14:34:56"/>
    <s v="RT @apollineadiju: 11 LinkedIn Experts Share Their Best Unusual LinkedIn Marketing Hack by @LarryKim #SocialMediaMarketing #SocialSelling #…"/>
    <m/>
    <m/>
    <x v="35"/>
    <m/>
    <s v="http://pbs.twimg.com/profile_images/964542501494272000/kdPv6n2A_normal.jpg"/>
    <x v="687"/>
    <s v="https://twitter.com/#!/shaanhans/status/975380036009148417"/>
    <m/>
    <m/>
    <s v="975380036009148417"/>
    <m/>
    <b v="0"/>
    <n v="0"/>
    <s v=""/>
    <b v="0"/>
    <s v="en"/>
    <m/>
    <s v=""/>
    <b v="0"/>
    <n v="10"/>
    <s v="974774817823035393"/>
    <s v="Twitter for Android"/>
    <b v="0"/>
    <s v="974774817823035393"/>
    <s v="Tweet"/>
    <n v="0"/>
    <n v="0"/>
    <m/>
    <m/>
    <m/>
    <m/>
    <m/>
    <m/>
    <m/>
    <m/>
    <n v="1"/>
    <s v="5"/>
    <s v="5"/>
    <m/>
    <m/>
    <m/>
    <m/>
    <m/>
    <m/>
    <m/>
    <m/>
    <m/>
  </r>
  <r>
    <s v="apollineadiju"/>
    <s v="apollineadiju"/>
    <m/>
    <m/>
    <m/>
    <m/>
    <m/>
    <m/>
    <m/>
    <m/>
    <s v="No"/>
    <n v="1114"/>
    <m/>
    <m/>
    <x v="1"/>
    <d v="2018-03-07T15:00:09"/>
    <s v="Social Media Marketing Do’s &amp;amp; Don’ts &amp;amp; How To Optimize Them &amp;gt;&amp;gt;&amp;gt;&amp;gt;&amp;gt;&amp;gt;  https://t.co/GoBLpvrR6u #SocialMediaMarketing #SocialSelling #SMM #Marketing #SocialMediaOptimization https://t.co/E4A5ZeZSYQ"/>
    <s v="http://bit.ly/2pShFvI"/>
    <s v="bit.ly"/>
    <x v="305"/>
    <s v="https://pbs.twimg.com/media/DXsbPZcWsAEuhqc.jpg"/>
    <s v="https://pbs.twimg.com/media/DXsbPZcWsAEuhqc.jpg"/>
    <x v="688"/>
    <s v="https://twitter.com/#!/apollineadiju/status/971400115071209474"/>
    <m/>
    <m/>
    <s v="971400115071209474"/>
    <m/>
    <b v="0"/>
    <n v="1"/>
    <s v=""/>
    <b v="0"/>
    <s v="en"/>
    <m/>
    <s v=""/>
    <b v="0"/>
    <n v="1"/>
    <s v=""/>
    <s v="SocialBee.io"/>
    <b v="0"/>
    <s v="971400115071209474"/>
    <s v="Retweet"/>
    <n v="0"/>
    <n v="0"/>
    <m/>
    <m/>
    <m/>
    <m/>
    <m/>
    <m/>
    <m/>
    <m/>
    <n v="5"/>
    <s v="5"/>
    <s v="5"/>
    <n v="0"/>
    <n v="0"/>
    <n v="0"/>
    <n v="0"/>
    <n v="0"/>
    <n v="0"/>
    <n v="24"/>
    <n v="100"/>
    <n v="24"/>
  </r>
  <r>
    <s v="apollineadiju"/>
    <s v="apollineadiju"/>
    <m/>
    <m/>
    <m/>
    <m/>
    <m/>
    <m/>
    <m/>
    <m/>
    <s v="No"/>
    <n v="1115"/>
    <m/>
    <m/>
    <x v="1"/>
    <d v="2018-03-15T11:00:05"/>
    <s v="How to Use a Content Scorecard to Publish Better Blog Posts #SocialMediaMarketing #SocialSelling #SMM #Content https://t.co/noPgUpM3aq"/>
    <s v="http://bit.ly/2FDRWCT"/>
    <s v="bit.ly"/>
    <x v="262"/>
    <m/>
    <s v="http://pbs.twimg.com/profile_images/847434009630191616/YCRR1SkA_normal.jpg"/>
    <x v="689"/>
    <s v="https://twitter.com/#!/apollineadiju/status/974238801328508929"/>
    <m/>
    <m/>
    <s v="974238801328508929"/>
    <m/>
    <b v="0"/>
    <n v="0"/>
    <s v=""/>
    <b v="0"/>
    <s v="en"/>
    <m/>
    <s v=""/>
    <b v="0"/>
    <n v="2"/>
    <s v=""/>
    <s v="SocialBee.io"/>
    <b v="0"/>
    <s v="974238801328508929"/>
    <s v="Retweet"/>
    <n v="0"/>
    <n v="0"/>
    <m/>
    <m/>
    <m/>
    <m/>
    <m/>
    <m/>
    <m/>
    <m/>
    <n v="5"/>
    <s v="5"/>
    <s v="5"/>
    <n v="1"/>
    <n v="6.666666666666667"/>
    <n v="0"/>
    <n v="0"/>
    <n v="0"/>
    <n v="0"/>
    <n v="14"/>
    <n v="93.333333333333329"/>
    <n v="15"/>
  </r>
  <r>
    <s v="apollineadiju"/>
    <s v="apollineadiju"/>
    <m/>
    <m/>
    <m/>
    <m/>
    <m/>
    <m/>
    <m/>
    <m/>
    <s v="No"/>
    <n v="1116"/>
    <m/>
    <m/>
    <x v="1"/>
    <d v="2018-03-15T22:30:01"/>
    <s v="8 Creative Hashtag Campaigns We Love &amp;amp; Why They Worked #SocialMediaMarketing #SMM #SocialSelling https://t.co/UAXuAvEgTc"/>
    <s v="https://sproutsocial.com/insights/hashtag-campaigns/"/>
    <s v="sproutsocial.com"/>
    <x v="271"/>
    <m/>
    <s v="http://pbs.twimg.com/profile_images/847434009630191616/YCRR1SkA_normal.jpg"/>
    <x v="690"/>
    <s v="https://twitter.com/#!/apollineadiju/status/974412429919735809"/>
    <m/>
    <m/>
    <s v="974412429919735809"/>
    <m/>
    <b v="0"/>
    <n v="1"/>
    <s v=""/>
    <b v="0"/>
    <s v="en"/>
    <m/>
    <s v=""/>
    <b v="0"/>
    <n v="5"/>
    <s v=""/>
    <s v="SocialBee.io"/>
    <b v="0"/>
    <s v="974412429919735809"/>
    <s v="Retweet"/>
    <n v="0"/>
    <n v="0"/>
    <m/>
    <m/>
    <m/>
    <m/>
    <m/>
    <m/>
    <m/>
    <m/>
    <n v="5"/>
    <s v="5"/>
    <s v="5"/>
    <n v="3"/>
    <n v="23.076923076923077"/>
    <n v="0"/>
    <n v="0"/>
    <n v="0"/>
    <n v="0"/>
    <n v="10"/>
    <n v="76.92307692307692"/>
    <n v="13"/>
  </r>
  <r>
    <s v="apollineadiju"/>
    <s v="apollineadiju"/>
    <m/>
    <m/>
    <m/>
    <m/>
    <m/>
    <m/>
    <m/>
    <m/>
    <s v="No"/>
    <n v="1117"/>
    <m/>
    <m/>
    <x v="1"/>
    <d v="2018-03-12T16:00:14"/>
    <s v="12 LinkedIn Accounts That Will Make You Smarter #SocialMediaMarketing #SMM #SocialSelling https://t.co/VA0iOPagni"/>
    <s v="http://bit.ly/2GkYgwf"/>
    <s v="bit.ly"/>
    <x v="271"/>
    <m/>
    <s v="http://pbs.twimg.com/profile_images/847434009630191616/YCRR1SkA_normal.jpg"/>
    <x v="691"/>
    <s v="https://twitter.com/#!/apollineadiju/status/973227171824177152"/>
    <m/>
    <m/>
    <s v="973227171824177152"/>
    <m/>
    <b v="0"/>
    <n v="0"/>
    <s v=""/>
    <b v="0"/>
    <s v="en"/>
    <m/>
    <s v=""/>
    <b v="0"/>
    <n v="0"/>
    <s v=""/>
    <s v="SocialBee.io"/>
    <b v="0"/>
    <s v="973227171824177152"/>
    <s v="Tweet"/>
    <n v="0"/>
    <n v="0"/>
    <m/>
    <m/>
    <m/>
    <m/>
    <m/>
    <m/>
    <m/>
    <m/>
    <n v="5"/>
    <s v="5"/>
    <s v="5"/>
    <n v="1"/>
    <n v="9.0909090909090917"/>
    <n v="0"/>
    <n v="0"/>
    <n v="0"/>
    <n v="0"/>
    <n v="10"/>
    <n v="90.909090909090907"/>
    <n v="11"/>
  </r>
  <r>
    <s v="apollineadiju"/>
    <s v="apollineadiju"/>
    <m/>
    <m/>
    <m/>
    <m/>
    <m/>
    <m/>
    <m/>
    <m/>
    <s v="No"/>
    <n v="1118"/>
    <m/>
    <m/>
    <x v="1"/>
    <d v="2018-03-15T15:00:10"/>
    <s v="How To Triple Your Website Traffic From Social Media  https://t.co/mh8k6y8MiE #socialmediamarketing #socialselling #smm #traffic"/>
    <s v="https://blog.apollineadiju.com/website-traffic/"/>
    <s v="apollineadiju.com"/>
    <x v="306"/>
    <m/>
    <s v="http://pbs.twimg.com/profile_images/847434009630191616/YCRR1SkA_normal.jpg"/>
    <x v="692"/>
    <s v="https://twitter.com/#!/apollineadiju/status/974299221858889728"/>
    <m/>
    <m/>
    <s v="974299221858889728"/>
    <m/>
    <b v="0"/>
    <n v="0"/>
    <s v=""/>
    <b v="0"/>
    <s v="en"/>
    <m/>
    <s v=""/>
    <b v="0"/>
    <n v="0"/>
    <s v=""/>
    <s v="SocialBee.io"/>
    <b v="0"/>
    <s v="974299221858889728"/>
    <s v="Tweet"/>
    <n v="0"/>
    <n v="0"/>
    <m/>
    <m/>
    <m/>
    <m/>
    <m/>
    <m/>
    <m/>
    <m/>
    <n v="5"/>
    <s v="5"/>
    <s v="5"/>
    <n v="0"/>
    <n v="0"/>
    <n v="0"/>
    <n v="0"/>
    <n v="0"/>
    <n v="0"/>
    <n v="13"/>
    <n v="100"/>
    <n v="13"/>
  </r>
  <r>
    <s v="jasongordons"/>
    <s v="jasongordons"/>
    <m/>
    <m/>
    <m/>
    <m/>
    <m/>
    <m/>
    <m/>
    <m/>
    <s v="No"/>
    <n v="1120"/>
    <m/>
    <m/>
    <x v="1"/>
    <d v="2018-03-18T14:43:00"/>
    <s v="How Should Your Sales Team Be Using LinkedIn? https://t.co/p5GP4zVgEa #SocialSelling #LinkedIn @JasonGordons"/>
    <s v="https://www.strong-content.com/sales-team-using-linkedin/"/>
    <s v="strong-content.com"/>
    <x v="205"/>
    <m/>
    <s v="http://pbs.twimg.com/profile_images/664591943536648192/lm99lFFo_normal.jpg"/>
    <x v="693"/>
    <s v="https://twitter.com/#!/jasongordons/status/975382064236318721"/>
    <m/>
    <m/>
    <s v="975382064236318721"/>
    <m/>
    <b v="0"/>
    <n v="1"/>
    <s v=""/>
    <b v="0"/>
    <s v="en"/>
    <m/>
    <s v=""/>
    <b v="0"/>
    <n v="0"/>
    <s v=""/>
    <s v="Buffer"/>
    <b v="0"/>
    <s v="975382064236318721"/>
    <s v="Tweet"/>
    <n v="0"/>
    <n v="0"/>
    <m/>
    <m/>
    <m/>
    <m/>
    <m/>
    <m/>
    <m/>
    <m/>
    <n v="1"/>
    <s v="1"/>
    <s v="1"/>
    <n v="0"/>
    <n v="0"/>
    <n v="0"/>
    <n v="0"/>
    <n v="0"/>
    <n v="0"/>
    <n v="11"/>
    <n v="100"/>
    <n v="11"/>
  </r>
  <r>
    <s v="musicgamepromo"/>
    <s v="ebay"/>
    <m/>
    <m/>
    <m/>
    <m/>
    <m/>
    <m/>
    <m/>
    <m/>
    <s v="No"/>
    <n v="1121"/>
    <m/>
    <m/>
    <x v="0"/>
    <d v="2018-03-18T14:45:44"/>
    <s v="RT @altruistauction: Title of Record by Filter https://t.co/hXq9Cqyy2k @eBay #music #SEO #Marketing #shopsmall #SmallBusiness #smallbiz #co…"/>
    <s v="https://www.ebay.com/itm/112381939472?ul_noapp=true"/>
    <s v="ebay.com"/>
    <x v="307"/>
    <m/>
    <s v="http://pbs.twimg.com/profile_images/975215581623390209/2xNe3fRE_normal.jpg"/>
    <x v="694"/>
    <s v="https://twitter.com/#!/musicgamepromo/status/975382751112323072"/>
    <m/>
    <m/>
    <s v="975382751112323072"/>
    <m/>
    <b v="0"/>
    <n v="0"/>
    <s v=""/>
    <b v="0"/>
    <s v="en"/>
    <m/>
    <s v=""/>
    <b v="0"/>
    <n v="2"/>
    <s v="975382603116269568"/>
    <s v="DNRFAMERTS@GMAIL.COM"/>
    <b v="0"/>
    <s v="975382603116269568"/>
    <s v="Tweet"/>
    <n v="0"/>
    <n v="0"/>
    <m/>
    <m/>
    <m/>
    <m/>
    <m/>
    <m/>
    <m/>
    <m/>
    <n v="1"/>
    <s v="14"/>
    <s v="14"/>
    <m/>
    <m/>
    <m/>
    <m/>
    <m/>
    <m/>
    <m/>
    <m/>
    <m/>
  </r>
  <r>
    <s v="zanoschiemanuel"/>
    <s v="denniskoutoudis"/>
    <m/>
    <m/>
    <m/>
    <m/>
    <m/>
    <m/>
    <m/>
    <m/>
    <s v="No"/>
    <n v="1123"/>
    <m/>
    <m/>
    <x v="0"/>
    <d v="2018-03-18T14:46:22"/>
    <s v="RT @DennisKoutoudis: The importance of KPIs in Social Media Marketing https://t.co/ikieNpOUFG #socialmedia #socialmediamarketing #LinkedIn…"/>
    <s v="https://www.linkedin.com/pulse/importance-kpis-social-media-marketing-dennis-koutoudis/"/>
    <s v="linkedin.com"/>
    <x v="237"/>
    <m/>
    <s v="http://pbs.twimg.com/profile_images/378800000769792972/34654d429036adb10eafcf444a9b2886_normal.jpeg"/>
    <x v="695"/>
    <s v="https://twitter.com/#!/zanoschiemanuel/status/975382911611490304"/>
    <m/>
    <m/>
    <s v="975382911611490304"/>
    <m/>
    <b v="0"/>
    <n v="0"/>
    <s v=""/>
    <b v="0"/>
    <s v="en"/>
    <m/>
    <s v=""/>
    <b v="0"/>
    <n v="411"/>
    <s v="974545083797155840"/>
    <s v="Twitter Web Client"/>
    <b v="0"/>
    <s v="974545083797155840"/>
    <s v="Tweet"/>
    <n v="0"/>
    <n v="0"/>
    <m/>
    <m/>
    <m/>
    <m/>
    <m/>
    <m/>
    <m/>
    <m/>
    <n v="1"/>
    <s v="7"/>
    <s v="7"/>
    <n v="0"/>
    <n v="0"/>
    <n v="0"/>
    <n v="0"/>
    <n v="0"/>
    <n v="0"/>
    <n v="13"/>
    <n v="100"/>
    <n v="13"/>
  </r>
  <r>
    <s v="musicpromosfree"/>
    <s v="ebay"/>
    <m/>
    <m/>
    <m/>
    <m/>
    <m/>
    <m/>
    <m/>
    <m/>
    <s v="No"/>
    <n v="1124"/>
    <m/>
    <m/>
    <x v="0"/>
    <d v="2018-03-18T14:46:23"/>
    <s v="RT @altruistauction: Title of Record by Filter https://t.co/hXq9Cqyy2k @eBay #music #SEO #Marketing #shopsmall #SmallBusiness #smallbiz #co…"/>
    <s v="https://www.ebay.com/itm/112381939472?ul_noapp=true"/>
    <s v="ebay.com"/>
    <x v="307"/>
    <m/>
    <s v="http://pbs.twimg.com/profile_images/975215204211576832/hEeb-J9P_normal.jpg"/>
    <x v="696"/>
    <s v="https://twitter.com/#!/musicpromosfree/status/975382915570962433"/>
    <m/>
    <m/>
    <s v="975382915570962433"/>
    <m/>
    <b v="0"/>
    <n v="0"/>
    <s v=""/>
    <b v="0"/>
    <s v="en"/>
    <m/>
    <s v=""/>
    <b v="0"/>
    <n v="2"/>
    <s v="975382603116269568"/>
    <s v="peetsmithdnr@gmail.com"/>
    <b v="0"/>
    <s v="975382603116269568"/>
    <s v="Tweet"/>
    <n v="0"/>
    <n v="0"/>
    <m/>
    <m/>
    <m/>
    <m/>
    <m/>
    <m/>
    <m/>
    <m/>
    <n v="2"/>
    <s v="14"/>
    <s v="14"/>
    <m/>
    <m/>
    <m/>
    <m/>
    <m/>
    <m/>
    <m/>
    <m/>
    <m/>
  </r>
  <r>
    <s v="musicpromosfree"/>
    <s v="ebay"/>
    <m/>
    <m/>
    <m/>
    <m/>
    <m/>
    <m/>
    <m/>
    <m/>
    <s v="No"/>
    <n v="1126"/>
    <m/>
    <m/>
    <x v="0"/>
    <d v="2018-03-18T14:46:28"/>
    <s v="RT @zacharyatkins1: Title of Record by Filter https://t.co/SULHPduQ94 @eBay #music #SEO #Marketing #shopsmall #SmallBusiness #smallbiz #con…"/>
    <s v="https://www.ebay.com/itm/112381939472?ul_noapp=true"/>
    <s v="ebay.com"/>
    <x v="307"/>
    <m/>
    <s v="http://pbs.twimg.com/profile_images/975215204211576832/hEeb-J9P_normal.jpg"/>
    <x v="697"/>
    <s v="https://twitter.com/#!/musicpromosfree/status/975382938408947712"/>
    <m/>
    <m/>
    <s v="975382938408947712"/>
    <m/>
    <b v="0"/>
    <n v="0"/>
    <s v=""/>
    <b v="0"/>
    <s v="en"/>
    <m/>
    <s v=""/>
    <b v="0"/>
    <n v="1"/>
    <s v="975382602407448576"/>
    <s v="peetsmithdnr@gmail.com"/>
    <b v="0"/>
    <s v="975382602407448576"/>
    <s v="Tweet"/>
    <n v="0"/>
    <n v="0"/>
    <m/>
    <m/>
    <m/>
    <m/>
    <m/>
    <m/>
    <m/>
    <m/>
    <n v="2"/>
    <s v="14"/>
    <s v="14"/>
    <m/>
    <m/>
    <m/>
    <m/>
    <m/>
    <m/>
    <m/>
    <m/>
    <m/>
  </r>
  <r>
    <s v="highchloecloud"/>
    <s v="dig"/>
    <m/>
    <m/>
    <m/>
    <m/>
    <m/>
    <m/>
    <m/>
    <m/>
    <s v="No"/>
    <n v="1128"/>
    <m/>
    <m/>
    <x v="0"/>
    <d v="2018-03-18T14:47:41"/>
    <s v="RT @DigitalLeadersA: Should Sales Commission be Based on Shared Values with the Client? https://t.co/mkVX71oYSX by @Timothy_Hughes via @Dig…"/>
    <s v="http://www.social-experts.net/seen-end-sales-commission"/>
    <s v="social-experts.net"/>
    <x v="34"/>
    <m/>
    <s v="http://pbs.twimg.com/profile_images/695547077766574080/q8rEgYhM_normal.jpg"/>
    <x v="698"/>
    <s v="https://twitter.com/#!/highchloecloud/status/975383240939917312"/>
    <m/>
    <m/>
    <s v="975383240939917312"/>
    <m/>
    <b v="0"/>
    <n v="0"/>
    <s v=""/>
    <b v="0"/>
    <s v="en"/>
    <m/>
    <s v=""/>
    <b v="0"/>
    <n v="2"/>
    <s v="975352376516317186"/>
    <s v="Twitter for iPhone"/>
    <b v="0"/>
    <s v="975352376516317186"/>
    <s v="Tweet"/>
    <n v="0"/>
    <n v="0"/>
    <m/>
    <m/>
    <m/>
    <m/>
    <m/>
    <m/>
    <m/>
    <m/>
    <n v="1"/>
    <s v="2"/>
    <s v="2"/>
    <m/>
    <m/>
    <m/>
    <m/>
    <m/>
    <m/>
    <m/>
    <m/>
    <m/>
  </r>
  <r>
    <s v="mckelviec"/>
    <s v="mreugenemcc"/>
    <m/>
    <m/>
    <m/>
    <m/>
    <m/>
    <m/>
    <m/>
    <m/>
    <s v="No"/>
    <n v="1129"/>
    <m/>
    <m/>
    <x v="0"/>
    <d v="2018-03-15T13:03:03"/>
    <s v="How to manage Your Territory With “I say this and thought of you” ISTATOY https://t.co/DGDqyLlhJL by @Timothy_Hughes via @DigitalLeadersA @passle #contentmarketing #contenstrategy #content #contentwriting #socialmedia #socialselling #digitalsales @jbarclay101 @MrEugeneMcC https://t.co/XYWhDrmURw"/>
    <s v="http://www.social-experts.net/dog-whistle-content/"/>
    <s v="social-experts.net"/>
    <x v="308"/>
    <s v="https://pbs.twimg.com/media/DYVNK9xWAAArrRA.jpg"/>
    <s v="https://pbs.twimg.com/media/DYVNK9xWAAArrRA.jpg"/>
    <x v="699"/>
    <s v="https://twitter.com/#!/mckelviec/status/974269747218051073"/>
    <m/>
    <m/>
    <s v="974269747218051073"/>
    <m/>
    <b v="0"/>
    <n v="4"/>
    <s v=""/>
    <b v="0"/>
    <s v="en"/>
    <m/>
    <s v=""/>
    <b v="0"/>
    <n v="8"/>
    <s v=""/>
    <s v="Buffer"/>
    <b v="0"/>
    <s v="974269747218051073"/>
    <s v="Retweet"/>
    <n v="0"/>
    <n v="0"/>
    <m/>
    <m/>
    <m/>
    <m/>
    <m/>
    <m/>
    <m/>
    <m/>
    <n v="1"/>
    <s v="2"/>
    <s v="2"/>
    <m/>
    <m/>
    <m/>
    <m/>
    <m/>
    <m/>
    <m/>
    <m/>
    <m/>
  </r>
  <r>
    <s v="mckelviec"/>
    <s v="exposalesltd"/>
    <m/>
    <m/>
    <m/>
    <m/>
    <m/>
    <m/>
    <m/>
    <m/>
    <s v="Yes"/>
    <n v="1134"/>
    <m/>
    <m/>
    <x v="0"/>
    <d v="2018-03-18T13:03:07"/>
    <s v="You’re a New CEO – Do You Have a Trusted Board of Advisors?  https://t.co/XXgh2kDN1Q @deverons1 @exposalesltd #peertopeer #mentor #coach #social #socialselling #socialmedia #socialexperts #sales #leadership #MSPartner #IAMCP #B2B #digitalselling #digitalsales https://t.co/P40LaP9UYi"/>
    <s v="https://ceofocus.ca/youre-new-ceo-trusted-board-advisors/"/>
    <s v="ceofocus.ca"/>
    <x v="309"/>
    <s v="https://pbs.twimg.com/media/DYkp9LiUMAAqZz2.jpg"/>
    <s v="https://pbs.twimg.com/media/DYkp9LiUMAAqZz2.jpg"/>
    <x v="700"/>
    <s v="https://twitter.com/#!/mckelviec/status/975356928376360960"/>
    <m/>
    <m/>
    <s v="975356928376360960"/>
    <m/>
    <b v="0"/>
    <n v="1"/>
    <s v=""/>
    <b v="0"/>
    <s v="en"/>
    <m/>
    <s v=""/>
    <b v="0"/>
    <n v="1"/>
    <s v=""/>
    <s v="Buffer"/>
    <b v="0"/>
    <s v="975356928376360960"/>
    <s v="Retweet"/>
    <n v="0"/>
    <n v="0"/>
    <m/>
    <m/>
    <m/>
    <m/>
    <m/>
    <m/>
    <m/>
    <m/>
    <n v="1"/>
    <s v="2"/>
    <s v="2"/>
    <m/>
    <m/>
    <m/>
    <m/>
    <m/>
    <m/>
    <m/>
    <m/>
    <m/>
  </r>
  <r>
    <s v="exposalesltd"/>
    <s v="mckelviec"/>
    <m/>
    <m/>
    <m/>
    <m/>
    <m/>
    <m/>
    <m/>
    <m/>
    <s v="Yes"/>
    <n v="1136"/>
    <m/>
    <m/>
    <x v="0"/>
    <d v="2018-03-18T14:50:42"/>
    <s v="RT @mckelviec: You’re a New CEO – Do You Have a Trusted Board of Advisors?  https://t.co/XXgh2kDN1Q @deverons1 @exposalesltd #peertopeer #m…"/>
    <s v="https://ceofocus.ca/youre-new-ceo-trusted-board-advisors/"/>
    <s v="ceofocus.ca"/>
    <x v="310"/>
    <m/>
    <s v="http://pbs.twimg.com/profile_images/545662268440989696/EeuoyVto_normal.png"/>
    <x v="701"/>
    <s v="https://twitter.com/#!/exposalesltd/status/975384002185060352"/>
    <m/>
    <m/>
    <s v="975384002185060352"/>
    <m/>
    <b v="0"/>
    <n v="0"/>
    <s v=""/>
    <b v="0"/>
    <s v="en"/>
    <m/>
    <s v=""/>
    <b v="0"/>
    <n v="1"/>
    <s v="975356928376360960"/>
    <s v="Twitter for Android"/>
    <b v="0"/>
    <s v="975356928376360960"/>
    <s v="Tweet"/>
    <n v="0"/>
    <n v="0"/>
    <m/>
    <m/>
    <m/>
    <m/>
    <m/>
    <m/>
    <m/>
    <m/>
    <n v="1"/>
    <s v="2"/>
    <s v="2"/>
    <m/>
    <m/>
    <m/>
    <m/>
    <m/>
    <m/>
    <m/>
    <m/>
    <m/>
  </r>
  <r>
    <s v="popedaniels"/>
    <s v="linkedin"/>
    <m/>
    <m/>
    <m/>
    <m/>
    <m/>
    <m/>
    <m/>
    <m/>
    <s v="No"/>
    <n v="1137"/>
    <m/>
    <m/>
    <x v="0"/>
    <d v="2018-03-18T15:03:36"/>
    <s v="RT @antgrasso: How to orchestrate your sales and inbound marketing? https://t.co/6DE1v2iC09 @kuriharan on @LinkedIn #Marketing #DigitalMark…"/>
    <s v="https://www.linkedin.com/pulse/how-orchestrate-your-sales-inbound-marketing-kohei-kurihara/?published=t&amp;utm_content=buffer7cffd&amp;utm_medium=social&amp;utm_source=twitter.com&amp;utm_campaign=buffer"/>
    <s v="linkedin.com"/>
    <x v="143"/>
    <m/>
    <s v="http://pbs.twimg.com/profile_images/378800000133207769/3a1452739d71d8b2f9584c3bdf6c4f8f_normal.jpeg"/>
    <x v="702"/>
    <s v="https://twitter.com/#!/popedaniels/status/975387249633316864"/>
    <m/>
    <m/>
    <s v="975387249633316864"/>
    <m/>
    <b v="0"/>
    <n v="0"/>
    <s v=""/>
    <b v="0"/>
    <s v="en"/>
    <m/>
    <s v=""/>
    <b v="0"/>
    <n v="164"/>
    <s v="975061813493751809"/>
    <s v="Twitter for Android"/>
    <b v="0"/>
    <s v="975061813493751809"/>
    <s v="Tweet"/>
    <n v="0"/>
    <n v="0"/>
    <m/>
    <m/>
    <m/>
    <m/>
    <m/>
    <m/>
    <m/>
    <m/>
    <n v="1"/>
    <s v="5"/>
    <s v="5"/>
    <m/>
    <m/>
    <m/>
    <m/>
    <m/>
    <m/>
    <m/>
    <m/>
    <m/>
  </r>
  <r>
    <s v="femoranfp"/>
    <s v="femoranfp"/>
    <m/>
    <m/>
    <m/>
    <m/>
    <m/>
    <m/>
    <m/>
    <m/>
    <s v="No"/>
    <n v="1140"/>
    <m/>
    <m/>
    <x v="1"/>
    <d v="2018-03-18T15:04:00"/>
    <s v="Hey, #construction pros.  Do you know this trick to get noticed on social media? #socialselling https://t.co/IPOi2qCxmM https://t.co/oEI8SoOnKO"/>
    <s v="https://www.linkedin.com/pulse/construction-pros-get-more-clicks-social-media-trick-sarah-block-ms"/>
    <s v="linkedin.com"/>
    <x v="311"/>
    <s v="https://pbs.twimg.com/media/DYlFnQVX0AAkO-S.jpg"/>
    <s v="https://pbs.twimg.com/media/DYlFnQVX0AAkO-S.jpg"/>
    <x v="703"/>
    <s v="https://twitter.com/#!/femoranfp/status/975387348262424576"/>
    <m/>
    <m/>
    <s v="975387348262424576"/>
    <m/>
    <b v="0"/>
    <n v="0"/>
    <s v=""/>
    <b v="0"/>
    <s v="en"/>
    <m/>
    <s v=""/>
    <b v="0"/>
    <n v="0"/>
    <s v=""/>
    <s v="Meet Edgar"/>
    <b v="0"/>
    <s v="975387348262424576"/>
    <s v="Tweet"/>
    <n v="0"/>
    <n v="0"/>
    <m/>
    <m/>
    <m/>
    <m/>
    <m/>
    <m/>
    <m/>
    <m/>
    <n v="1"/>
    <s v="1"/>
    <s v="1"/>
    <n v="1"/>
    <n v="6.666666666666667"/>
    <n v="1"/>
    <n v="6.666666666666667"/>
    <n v="0"/>
    <n v="0"/>
    <n v="13"/>
    <n v="86.666666666666671"/>
    <n v="15"/>
  </r>
  <r>
    <s v="antgrasso"/>
    <s v="kuriharan"/>
    <m/>
    <m/>
    <m/>
    <m/>
    <m/>
    <m/>
    <m/>
    <m/>
    <s v="No"/>
    <n v="1141"/>
    <m/>
    <m/>
    <x v="0"/>
    <d v="2018-03-17T17:30:26"/>
    <s v="How to orchestrate your sales and inbound marketing? https://t.co/6DE1v2iC09 @kuriharan on @LinkedIn #Marketing #DigitalMarketing #Sales #InboundMarketing #business #SocialSelling https://t.co/6F25ugR1TS"/>
    <s v="https://www.linkedin.com/pulse/how-orchestrate-your-sales-inbound-marketing-kohei-kurihara/?published=t&amp;utm_content=buffer7cffd&amp;utm_medium=social&amp;utm_source=twitter.com&amp;utm_campaign=buffer"/>
    <s v="linkedin.com"/>
    <x v="312"/>
    <s v="https://pbs.twimg.com/media/DYgdjQ1U8AIaGH5.jpg"/>
    <s v="https://pbs.twimg.com/media/DYgdjQ1U8AIaGH5.jpg"/>
    <x v="704"/>
    <s v="https://twitter.com/#!/antgrasso/status/975061813493751809"/>
    <m/>
    <m/>
    <s v="975061813493751809"/>
    <m/>
    <b v="0"/>
    <n v="56"/>
    <s v=""/>
    <b v="0"/>
    <s v="en"/>
    <m/>
    <s v=""/>
    <b v="0"/>
    <n v="164"/>
    <s v=""/>
    <s v="Buffer"/>
    <b v="0"/>
    <s v="975061813493751809"/>
    <s v="Retweet"/>
    <n v="0"/>
    <n v="0"/>
    <m/>
    <m/>
    <m/>
    <m/>
    <m/>
    <m/>
    <m/>
    <m/>
    <n v="1"/>
    <s v="5"/>
    <s v="5"/>
    <m/>
    <m/>
    <m/>
    <m/>
    <m/>
    <m/>
    <m/>
    <m/>
    <m/>
  </r>
  <r>
    <s v="rajibc"/>
    <s v="kuriharan"/>
    <m/>
    <m/>
    <m/>
    <m/>
    <m/>
    <m/>
    <m/>
    <m/>
    <s v="No"/>
    <n v="1142"/>
    <m/>
    <m/>
    <x v="0"/>
    <d v="2018-03-18T15:04:48"/>
    <s v="RT @antgrasso: How to orchestrate your sales and inbound marketing? https://t.co/6DE1v2iC09 @kuriharan on @LinkedIn #Marketing #DigitalMark…"/>
    <s v="https://www.linkedin.com/pulse/how-orchestrate-your-sales-inbound-marketing-kohei-kurihara/?published=t&amp;utm_content=buffer7cffd&amp;utm_medium=social&amp;utm_source=twitter.com&amp;utm_campaign=buffer"/>
    <s v="linkedin.com"/>
    <x v="143"/>
    <m/>
    <s v="http://pbs.twimg.com/profile_images/530719704315215872/Q776KHQo_normal.jpeg"/>
    <x v="705"/>
    <s v="https://twitter.com/#!/rajibc/status/975387550398468096"/>
    <m/>
    <m/>
    <s v="975387550398468096"/>
    <m/>
    <b v="0"/>
    <n v="0"/>
    <s v=""/>
    <b v="0"/>
    <s v="en"/>
    <m/>
    <s v=""/>
    <b v="0"/>
    <n v="164"/>
    <s v="975061813493751809"/>
    <s v="Twitter for iPhone"/>
    <b v="0"/>
    <s v="975061813493751809"/>
    <s v="Tweet"/>
    <n v="0"/>
    <n v="0"/>
    <m/>
    <m/>
    <m/>
    <m/>
    <m/>
    <m/>
    <m/>
    <m/>
    <n v="1"/>
    <s v="5"/>
    <s v="5"/>
    <m/>
    <m/>
    <m/>
    <m/>
    <m/>
    <m/>
    <m/>
    <m/>
    <m/>
  </r>
  <r>
    <s v="arima_india"/>
    <s v="searchcrm"/>
    <m/>
    <m/>
    <m/>
    <m/>
    <m/>
    <m/>
    <m/>
    <m/>
    <s v="No"/>
    <n v="1146"/>
    <m/>
    <m/>
    <x v="0"/>
    <d v="2018-03-18T15:16:51"/>
    <s v="RT @SearchCRM: #Chatbot vs. live customer service rep for #socialselling. #SMMW18 https://t.co/NkL4YWdWux"/>
    <s v="http://searchcrm.techtarget.com/news/252436144/When-selling-on-social-media-marketers-weigh-chatbots-vs-humans?utm_campaign=scrm_bizapps3&amp;utm_medium=social&amp;utm_source=twitter&amp;utm_content=1520864972"/>
    <s v="techtarget.com"/>
    <x v="276"/>
    <m/>
    <s v="http://pbs.twimg.com/profile_images/895627395968909313/YAm3Wx7r_normal.jpg"/>
    <x v="706"/>
    <s v="https://twitter.com/#!/arima_india/status/975390583379451904"/>
    <m/>
    <m/>
    <s v="975390583379451904"/>
    <m/>
    <b v="0"/>
    <n v="0"/>
    <s v=""/>
    <b v="0"/>
    <s v="en"/>
    <m/>
    <s v=""/>
    <b v="0"/>
    <n v="2"/>
    <s v="975386529320308736"/>
    <s v="arima-bot"/>
    <b v="0"/>
    <s v="975386529320308736"/>
    <s v="Tweet"/>
    <n v="0"/>
    <n v="0"/>
    <m/>
    <m/>
    <m/>
    <m/>
    <m/>
    <m/>
    <m/>
    <m/>
    <n v="1"/>
    <s v="31"/>
    <s v="31"/>
    <n v="0"/>
    <n v="0"/>
    <n v="0"/>
    <n v="0"/>
    <n v="0"/>
    <n v="0"/>
    <n v="11"/>
    <n v="100"/>
    <n v="11"/>
  </r>
  <r>
    <s v="iamkelvinlee"/>
    <s v="thomsonreuters"/>
    <m/>
    <m/>
    <m/>
    <m/>
    <m/>
    <m/>
    <m/>
    <m/>
    <s v="No"/>
    <n v="1147"/>
    <m/>
    <m/>
    <x v="0"/>
    <d v="2018-03-08T16:20:57"/>
    <s v="RT @Timothy_Hughes: Great to meet up with @iamkelvinlee @thomsonreuters @agsocialmedia @DigitalLeadersA here in Singapore #socialselling #d…"/>
    <m/>
    <m/>
    <x v="0"/>
    <m/>
    <s v="http://pbs.twimg.com/profile_images/963506915887087616/svE-sb1o_normal.jpg"/>
    <x v="707"/>
    <s v="https://twitter.com/#!/iamkelvinlee/status/971782834149998592"/>
    <m/>
    <m/>
    <s v="971782834149998592"/>
    <m/>
    <b v="0"/>
    <n v="0"/>
    <s v=""/>
    <b v="0"/>
    <s v="en"/>
    <m/>
    <s v=""/>
    <b v="0"/>
    <n v="1"/>
    <s v="971753373723713536"/>
    <s v="Twitter for iPhone"/>
    <b v="0"/>
    <s v="971753373723713536"/>
    <s v="Tweet"/>
    <n v="0"/>
    <n v="0"/>
    <m/>
    <m/>
    <m/>
    <m/>
    <m/>
    <m/>
    <m/>
    <m/>
    <n v="1"/>
    <s v="2"/>
    <s v="2"/>
    <n v="1"/>
    <n v="6.25"/>
    <n v="0"/>
    <n v="0"/>
    <n v="0"/>
    <n v="0"/>
    <n v="15"/>
    <n v="93.75"/>
    <n v="16"/>
  </r>
  <r>
    <s v="timothy_hughes"/>
    <s v="thomsonreuters"/>
    <m/>
    <m/>
    <m/>
    <m/>
    <m/>
    <m/>
    <m/>
    <m/>
    <s v="No"/>
    <n v="1148"/>
    <m/>
    <m/>
    <x v="0"/>
    <d v="2018-03-08T14:23:53"/>
    <s v="Great to meet up with @iamkelvinlee @thomsonreuters @agsocialmedia @DigitalLeadersA here in Singapore #socialselling #digitalselling #socialsales #digitalsales #sales #salestips #strategicsales #salesleader #saleshacker #ColdCalling #outbound #onemoreca… https://t.co/SRrBUYnDzn https://t.co/DuSVQiTeJn"/>
    <s v="https://www.instagram.com/p/BgEMHRiAvPd/"/>
    <s v="instagram.com"/>
    <x v="313"/>
    <s v="https://pbs.twimg.com/media/DXxcit5XkAAWZ2d.jpg"/>
    <s v="https://pbs.twimg.com/media/DXxcit5XkAAWZ2d.jpg"/>
    <x v="708"/>
    <s v="https://twitter.com/#!/timothy_hughes/status/971753373723713536"/>
    <m/>
    <m/>
    <s v="971753373723713536"/>
    <m/>
    <b v="0"/>
    <n v="3"/>
    <s v=""/>
    <b v="0"/>
    <s v="en"/>
    <m/>
    <s v=""/>
    <b v="0"/>
    <n v="1"/>
    <s v=""/>
    <s v="IFTTT"/>
    <b v="0"/>
    <s v="971753373723713536"/>
    <s v="Retweet"/>
    <n v="0"/>
    <n v="0"/>
    <m/>
    <m/>
    <m/>
    <m/>
    <m/>
    <m/>
    <m/>
    <m/>
    <n v="1"/>
    <s v="2"/>
    <s v="2"/>
    <n v="1"/>
    <n v="4.166666666666667"/>
    <n v="0"/>
    <n v="0"/>
    <n v="0"/>
    <n v="0"/>
    <n v="23"/>
    <n v="95.833333333333329"/>
    <n v="24"/>
  </r>
  <r>
    <s v="timothy_hughes"/>
    <s v="m_e_rodriguez"/>
    <m/>
    <m/>
    <m/>
    <m/>
    <m/>
    <m/>
    <m/>
    <m/>
    <s v="No"/>
    <n v="1153"/>
    <m/>
    <m/>
    <x v="0"/>
    <d v="2018-03-11T11:49:48"/>
    <s v="Great to see @MichelleAshufta with her copy of &quot;Social Selling&quot; available on Amazon https://t.co/Axs0E0iWxh Thanks to @M_E_Rodriguez for the recommendation #socialselling #digitalselling #socialsales #digitalsales #sales #salestips #prospecting #salesleader #strategicsales #D365 https://t.co/oIE8ieFpEv"/>
    <s v="https://www.amazon.co.uk/Social-Selling-Techniques-Influence-Changemakers/dp/0749478012/ref=sr_1_1?ie=UTF8&amp;qid=1520768820&amp;sr=8-1&amp;keywords=social+selling+techniques+to+influence+buyers+and+changemakers"/>
    <s v="co.uk"/>
    <x v="314"/>
    <s v="https://pbs.twimg.com/media/DYAV19HUMAAGqU_.jpg"/>
    <s v="https://pbs.twimg.com/media/DYAV19HUMAAGqU_.jpg"/>
    <x v="709"/>
    <s v="https://twitter.com/#!/timothy_hughes/status/972801760619212801"/>
    <m/>
    <m/>
    <s v="972801760619212801"/>
    <m/>
    <b v="0"/>
    <n v="2"/>
    <s v=""/>
    <b v="0"/>
    <s v="en"/>
    <m/>
    <s v=""/>
    <b v="0"/>
    <n v="2"/>
    <s v=""/>
    <s v="Twitter Web Client"/>
    <b v="0"/>
    <s v="972801760619212801"/>
    <s v="Retweet"/>
    <n v="0"/>
    <n v="0"/>
    <m/>
    <m/>
    <m/>
    <m/>
    <m/>
    <m/>
    <m/>
    <m/>
    <n v="1"/>
    <s v="2"/>
    <s v="2"/>
    <n v="3"/>
    <n v="10.344827586206897"/>
    <n v="0"/>
    <n v="0"/>
    <n v="0"/>
    <n v="0"/>
    <n v="26"/>
    <n v="89.65517241379311"/>
    <n v="29"/>
  </r>
  <r>
    <s v="exposalesltd"/>
    <s v="michelleashufta"/>
    <m/>
    <m/>
    <m/>
    <m/>
    <m/>
    <m/>
    <m/>
    <m/>
    <s v="No"/>
    <n v="1154"/>
    <m/>
    <m/>
    <x v="0"/>
    <d v="2018-03-11T15:18:03"/>
    <s v="RT @Timothy_Hughes: Great to see @MichelleAshufta with her copy of &quot;Social Selling&quot; available on Amazon https://t.co/Axs0E0iWxh Thanks to @…"/>
    <s v="https://www.amazon.co.uk/Social-Selling-Techniques-Influence-Changemakers/dp/0749478012/ref=sr_1_1?ie=UTF8&amp;qid=1520768820&amp;sr=8-1&amp;keywords=social+selling+techniques+to+influence+buyers+and+changemakers"/>
    <s v="co.uk"/>
    <x v="34"/>
    <m/>
    <s v="http://pbs.twimg.com/profile_images/545662268440989696/EeuoyVto_normal.png"/>
    <x v="710"/>
    <s v="https://twitter.com/#!/exposalesltd/status/972854168389001216"/>
    <m/>
    <m/>
    <s v="972854168389001216"/>
    <m/>
    <b v="0"/>
    <n v="0"/>
    <s v=""/>
    <b v="0"/>
    <s v="en"/>
    <m/>
    <s v=""/>
    <b v="0"/>
    <n v="2"/>
    <s v="972801760619212801"/>
    <s v="Twitter for Android"/>
    <b v="0"/>
    <s v="972801760619212801"/>
    <s v="Tweet"/>
    <n v="0"/>
    <n v="0"/>
    <m/>
    <m/>
    <m/>
    <m/>
    <m/>
    <m/>
    <m/>
    <m/>
    <n v="1"/>
    <s v="2"/>
    <s v="2"/>
    <m/>
    <m/>
    <m/>
    <m/>
    <m/>
    <m/>
    <m/>
    <m/>
    <m/>
  </r>
  <r>
    <s v="timothy_hughes"/>
    <s v="timothyhughes"/>
    <m/>
    <m/>
    <m/>
    <m/>
    <m/>
    <m/>
    <m/>
    <m/>
    <s v="No"/>
    <n v="1156"/>
    <m/>
    <m/>
    <x v="0"/>
    <d v="2018-03-12T14:07:04"/>
    <s v="Why you must fire your LinkedIn profile writing company! https://t.co/6FUvORdgup by @TimothyHughes #socialselling #leadgeneration @digitalleadersA #digitalselling #socialsales #sales #salestips #digitalsales #sellingwithsocial #salesenablement #salesleader #strategicsales #CMO https://t.co/ptHbHyda4h"/>
    <s v="http://www.social-experts.net/biggest-mistake-making-social-selling/?utm_content=buffer83c07&amp;utm_medium=social&amp;utm_source=twitter.com&amp;utm_campaign=buffer"/>
    <s v="social-experts.net"/>
    <x v="315"/>
    <s v="https://pbs.twimg.com/media/DYF_DdGW4AAjKa-.jpg"/>
    <s v="https://pbs.twimg.com/media/DYF_DdGW4AAjKa-.jpg"/>
    <x v="711"/>
    <s v="https://twitter.com/#!/timothy_hughes/status/973198694634999809"/>
    <m/>
    <m/>
    <s v="973198694634999809"/>
    <m/>
    <b v="0"/>
    <n v="4"/>
    <s v=""/>
    <b v="0"/>
    <s v="en"/>
    <m/>
    <s v=""/>
    <b v="0"/>
    <n v="2"/>
    <s v=""/>
    <s v="Buffer"/>
    <b v="0"/>
    <s v="973198694634999809"/>
    <s v="Retweet"/>
    <n v="0"/>
    <n v="0"/>
    <m/>
    <m/>
    <m/>
    <m/>
    <m/>
    <m/>
    <m/>
    <m/>
    <n v="1"/>
    <s v="2"/>
    <s v="2"/>
    <n v="0"/>
    <n v="0"/>
    <n v="0"/>
    <n v="0"/>
    <n v="0"/>
    <n v="0"/>
    <n v="24"/>
    <n v="100"/>
    <n v="24"/>
  </r>
  <r>
    <s v="timothy_hughes"/>
    <s v="onalytica"/>
    <m/>
    <m/>
    <m/>
    <m/>
    <m/>
    <m/>
    <m/>
    <m/>
    <s v="No"/>
    <n v="1158"/>
    <m/>
    <m/>
    <x v="0"/>
    <d v="2018-03-10T15:17:02"/>
    <s v="We are Humbled that CEO @timothy_hughes is 13th Globally - Digital Transformation: Top 100 Influencers, Brands and Publications https://t.co/HRSPY5byPz @onalytica #digitaltransformation #digitaldisruption #socialselling #digitalselling #digitalmarketing #socialsales #digitalsales https://t.co/1qCC6VUMQa"/>
    <s v="http://www.onalytica.com/blog/posts/digital-transformation-2018-top-100-influencers-brands-publications/"/>
    <s v="onalytica.com"/>
    <x v="316"/>
    <s v="https://pbs.twimg.com/media/DX774ssX4AEteqb.jpg"/>
    <s v="https://pbs.twimg.com/media/DX774ssX4AEteqb.jpg"/>
    <x v="712"/>
    <s v="https://twitter.com/#!/timothy_hughes/status/972491524662616064"/>
    <m/>
    <m/>
    <s v="972491524662616064"/>
    <m/>
    <b v="0"/>
    <n v="3"/>
    <s v=""/>
    <b v="0"/>
    <s v="en"/>
    <m/>
    <s v=""/>
    <b v="0"/>
    <n v="3"/>
    <s v=""/>
    <s v="Buffer"/>
    <b v="0"/>
    <s v="972491524662616064"/>
    <s v="Tweet"/>
    <n v="0"/>
    <n v="0"/>
    <m/>
    <m/>
    <m/>
    <m/>
    <m/>
    <m/>
    <m/>
    <m/>
    <n v="1"/>
    <s v="2"/>
    <s v="2"/>
    <n v="1"/>
    <n v="4"/>
    <n v="0"/>
    <n v="0"/>
    <n v="0"/>
    <n v="0"/>
    <n v="24"/>
    <n v="96"/>
    <n v="25"/>
  </r>
  <r>
    <s v="tomasturbandode"/>
    <s v="denniskoutoudis"/>
    <m/>
    <m/>
    <m/>
    <m/>
    <m/>
    <m/>
    <m/>
    <m/>
    <s v="No"/>
    <n v="1159"/>
    <m/>
    <m/>
    <x v="0"/>
    <d v="2018-03-18T15:18:53"/>
    <s v="RT @DennisKoutoudis: The importance of KPIs in Social Media Marketing https://t.co/ikieNpOUFG #socialmedia #socialmediamarketing #LinkedIn…"/>
    <s v="https://www.linkedin.com/pulse/importance-kpis-social-media-marketing-dennis-koutoudis/"/>
    <s v="linkedin.com"/>
    <x v="237"/>
    <m/>
    <s v="http://abs.twimg.com/sticky/default_profile_images/default_profile_normal.png"/>
    <x v="713"/>
    <s v="https://twitter.com/#!/tomasturbandode/status/975391092660203520"/>
    <m/>
    <m/>
    <s v="975391092660203520"/>
    <m/>
    <b v="0"/>
    <n v="0"/>
    <s v=""/>
    <b v="0"/>
    <s v="en"/>
    <m/>
    <s v=""/>
    <b v="0"/>
    <n v="411"/>
    <s v="974545083797155840"/>
    <s v="Twitter Web Client"/>
    <b v="0"/>
    <s v="974545083797155840"/>
    <s v="Tweet"/>
    <n v="0"/>
    <n v="0"/>
    <m/>
    <m/>
    <m/>
    <m/>
    <m/>
    <m/>
    <m/>
    <m/>
    <n v="1"/>
    <s v="7"/>
    <s v="7"/>
    <n v="0"/>
    <n v="0"/>
    <n v="0"/>
    <n v="0"/>
    <n v="0"/>
    <n v="0"/>
    <n v="13"/>
    <n v="100"/>
    <n v="13"/>
  </r>
  <r>
    <s v="arabianpages"/>
    <s v="ag"/>
    <m/>
    <m/>
    <m/>
    <m/>
    <m/>
    <m/>
    <m/>
    <m/>
    <s v="No"/>
    <n v="1160"/>
    <m/>
    <m/>
    <x v="0"/>
    <d v="2018-03-18T15:22:29"/>
    <s v="RT @NealSchaffer: Sell more, win more: follow these 15 top-billing sales bloggers! [honored to be included] https://t.co/gQXZ7m0Ruj via @ag…"/>
    <s v="https://www.agencycentral.co.uk/articles/15-top-sales-bloggers"/>
    <s v="co.uk"/>
    <x v="34"/>
    <m/>
    <s v="http://pbs.twimg.com/profile_images/888384865439293440/bQQye10x_normal.jpg"/>
    <x v="714"/>
    <s v="https://twitter.com/#!/arabianpages/status/975392001909772294"/>
    <m/>
    <m/>
    <s v="975392001909772294"/>
    <m/>
    <b v="0"/>
    <n v="0"/>
    <s v=""/>
    <b v="0"/>
    <s v="en"/>
    <m/>
    <s v=""/>
    <b v="0"/>
    <n v="8"/>
    <s v="974821758430777345"/>
    <s v="Twitter for iPhone"/>
    <b v="0"/>
    <s v="974821758430777345"/>
    <s v="Tweet"/>
    <n v="0"/>
    <n v="0"/>
    <m/>
    <m/>
    <m/>
    <m/>
    <m/>
    <m/>
    <m/>
    <m/>
    <n v="1"/>
    <s v="10"/>
    <s v="10"/>
    <m/>
    <m/>
    <m/>
    <m/>
    <m/>
    <m/>
    <m/>
    <m/>
    <m/>
  </r>
  <r>
    <s v="nealschaffer"/>
    <s v="nealschaffer"/>
    <m/>
    <m/>
    <m/>
    <m/>
    <m/>
    <m/>
    <m/>
    <m/>
    <s v="No"/>
    <n v="1161"/>
    <m/>
    <m/>
    <x v="1"/>
    <d v="2018-03-09T16:48:06"/>
    <s v="#SocialSelling: Three Reasons It's Good for #Business and Four Steps to Get You Started https://t.co/NGINW7dVL4 https://t.co/jttcg1FOCA"/>
    <s v="http://msocial.bz/2FpsQrg"/>
    <s v="msocial.bz"/>
    <x v="130"/>
    <s v="https://pbs.twimg.com/media/DX3HJKEV4AEIEP4.jpg"/>
    <s v="https://pbs.twimg.com/media/DX3HJKEV4AEIEP4.jpg"/>
    <x v="715"/>
    <s v="https://twitter.com/#!/nealschaffer/status/972152057896382464"/>
    <m/>
    <m/>
    <s v="972152057896382464"/>
    <m/>
    <b v="0"/>
    <n v="7"/>
    <s v=""/>
    <b v="0"/>
    <s v="en"/>
    <m/>
    <s v=""/>
    <b v="0"/>
    <n v="6"/>
    <s v=""/>
    <s v="dlvr.it"/>
    <b v="0"/>
    <s v="972152057896382464"/>
    <s v="Retweet"/>
    <n v="0"/>
    <n v="0"/>
    <m/>
    <m/>
    <m/>
    <m/>
    <m/>
    <m/>
    <m/>
    <m/>
    <n v="2"/>
    <s v="10"/>
    <s v="10"/>
    <n v="1"/>
    <n v="7.1428571428571432"/>
    <n v="0"/>
    <n v="0"/>
    <n v="0"/>
    <n v="0"/>
    <n v="13"/>
    <n v="92.857142857142861"/>
    <n v="14"/>
  </r>
  <r>
    <s v="nealschaffer"/>
    <s v="nealschaffer"/>
    <m/>
    <m/>
    <m/>
    <m/>
    <m/>
    <m/>
    <m/>
    <m/>
    <s v="No"/>
    <n v="1162"/>
    <m/>
    <m/>
    <x v="1"/>
    <d v="2018-03-11T16:12:05"/>
    <s v="Social Selling Should Come Before B2B Social Media Marketing https://t.co/LP4bROYLGf #socialselling #b2b #socialmedia #marketing"/>
    <s v="http://maximizesocialbusiness.com/social-selling-b2b-social-media-marketing-23262/"/>
    <s v="maximizesocialbusiness.com"/>
    <x v="317"/>
    <m/>
    <s v="http://pbs.twimg.com/profile_images/622580869652328448/yYdwuOKs_normal.jpg"/>
    <x v="716"/>
    <s v="https://twitter.com/#!/nealschaffer/status/972867766142357504"/>
    <m/>
    <m/>
    <s v="972867766142357504"/>
    <m/>
    <b v="0"/>
    <n v="5"/>
    <s v=""/>
    <b v="0"/>
    <s v="en"/>
    <m/>
    <s v=""/>
    <b v="0"/>
    <n v="7"/>
    <s v=""/>
    <s v="Tweepsmap"/>
    <b v="0"/>
    <s v="972867766142357504"/>
    <s v="Tweet"/>
    <n v="0"/>
    <n v="0"/>
    <m/>
    <m/>
    <m/>
    <m/>
    <m/>
    <m/>
    <m/>
    <m/>
    <n v="2"/>
    <s v="10"/>
    <s v="10"/>
    <n v="0"/>
    <n v="0"/>
    <n v="0"/>
    <n v="0"/>
    <n v="0"/>
    <n v="0"/>
    <n v="13"/>
    <n v="100"/>
    <n v="13"/>
  </r>
  <r>
    <s v="juanblanco76"/>
    <s v="juanblanco76"/>
    <m/>
    <m/>
    <m/>
    <m/>
    <m/>
    <m/>
    <m/>
    <m/>
    <s v="No"/>
    <n v="1165"/>
    <m/>
    <m/>
    <x v="1"/>
    <d v="2018-02-11T02:59:49"/>
    <s v="Want more customers? Here's what to say in your posts to drive more sales leads. #socialselling https://t.co/ytCcWGtmBa https://t.co/fSKSWN1Pgp"/>
    <s v="https://www.inc.com/john-white/here-are-the-exact-words-to-use-on-social-media-to.html"/>
    <s v="inc.com"/>
    <x v="0"/>
    <s v="https://pbs.twimg.com/media/DVuQOjrX0AA2_1W.jpg"/>
    <s v="https://pbs.twimg.com/media/DVuQOjrX0AA2_1W.jpg"/>
    <x v="717"/>
    <s v="https://twitter.com/#!/juanblanco76/status/962521527794225153"/>
    <m/>
    <m/>
    <s v="962521527794225153"/>
    <m/>
    <b v="0"/>
    <n v="5"/>
    <s v=""/>
    <b v="0"/>
    <s v="en"/>
    <m/>
    <s v=""/>
    <b v="0"/>
    <n v="7"/>
    <s v=""/>
    <s v="The Social Jukebox"/>
    <b v="0"/>
    <s v="962521527794225153"/>
    <s v="Retweet"/>
    <n v="0"/>
    <n v="0"/>
    <m/>
    <m/>
    <m/>
    <m/>
    <m/>
    <m/>
    <m/>
    <m/>
    <n v="4"/>
    <s v="15"/>
    <s v="15"/>
    <n v="1"/>
    <n v="6.25"/>
    <n v="0"/>
    <n v="0"/>
    <n v="0"/>
    <n v="0"/>
    <n v="15"/>
    <n v="93.75"/>
    <n v="16"/>
  </r>
  <r>
    <s v="juanblanco76"/>
    <s v="juanblanco76"/>
    <m/>
    <m/>
    <m/>
    <m/>
    <m/>
    <m/>
    <m/>
    <m/>
    <s v="No"/>
    <n v="1166"/>
    <m/>
    <m/>
    <x v="1"/>
    <d v="2018-03-09T22:58:32"/>
    <s v="Want more customers? Here's what to say in your posts to drive more sales leads. #socialselling https://t.co/ytCcWGtmBa https://t.co/EpOp3h1p5F"/>
    <s v="https://www.inc.com/john-white/here-are-the-exact-words-to-use-on-social-media-to.html"/>
    <s v="inc.com"/>
    <x v="0"/>
    <s v="https://pbs.twimg.com/media/DX4b7a0X4AE8oaI.jpg"/>
    <s v="https://pbs.twimg.com/media/DX4b7a0X4AE8oaI.jpg"/>
    <x v="718"/>
    <s v="https://twitter.com/#!/juanblanco76/status/972245279079632903"/>
    <m/>
    <m/>
    <s v="972245279079632903"/>
    <m/>
    <b v="0"/>
    <n v="9"/>
    <s v=""/>
    <b v="0"/>
    <s v="en"/>
    <m/>
    <s v=""/>
    <b v="0"/>
    <n v="6"/>
    <s v=""/>
    <s v="The Social Jukebox"/>
    <b v="0"/>
    <s v="972245279079632903"/>
    <s v="Retweet"/>
    <n v="0"/>
    <n v="0"/>
    <m/>
    <m/>
    <m/>
    <m/>
    <m/>
    <m/>
    <m/>
    <m/>
    <n v="4"/>
    <s v="15"/>
    <s v="15"/>
    <n v="1"/>
    <n v="6.25"/>
    <n v="0"/>
    <n v="0"/>
    <n v="0"/>
    <n v="0"/>
    <n v="15"/>
    <n v="93.75"/>
    <n v="16"/>
  </r>
  <r>
    <s v="juanblanco76"/>
    <s v="juanblanco76"/>
    <m/>
    <m/>
    <m/>
    <m/>
    <m/>
    <m/>
    <m/>
    <m/>
    <s v="No"/>
    <n v="1167"/>
    <m/>
    <m/>
    <x v="1"/>
    <d v="2018-03-11T15:02:00"/>
    <s v="Want more customers? Here's what to say in your posts to drive more sales leads. #socialselling https://t.co/ytCcWGtmBa https://t.co/TSC7lhv4RU"/>
    <s v="https://www.inc.com/john-white/here-are-the-exact-words-to-use-on-social-media-to.html"/>
    <s v="inc.com"/>
    <x v="0"/>
    <s v="https://pbs.twimg.com/media/DYBCCeHXcAAi9y9.jpg"/>
    <s v="https://pbs.twimg.com/media/DYBCCeHXcAAi9y9.jpg"/>
    <x v="719"/>
    <s v="https://twitter.com/#!/juanblanco76/status/972850131782520832"/>
    <m/>
    <m/>
    <s v="972850131782520832"/>
    <m/>
    <b v="0"/>
    <n v="3"/>
    <s v=""/>
    <b v="0"/>
    <s v="en"/>
    <m/>
    <s v=""/>
    <b v="0"/>
    <n v="2"/>
    <s v=""/>
    <s v="The Social Jukebox"/>
    <b v="0"/>
    <s v="972850131782520832"/>
    <s v="Retweet"/>
    <n v="0"/>
    <n v="0"/>
    <m/>
    <m/>
    <m/>
    <m/>
    <m/>
    <m/>
    <m/>
    <m/>
    <n v="4"/>
    <s v="15"/>
    <s v="15"/>
    <n v="1"/>
    <n v="6.25"/>
    <n v="0"/>
    <n v="0"/>
    <n v="0"/>
    <n v="0"/>
    <n v="15"/>
    <n v="93.75"/>
    <n v="16"/>
  </r>
  <r>
    <s v="juanblanco76"/>
    <s v="juanblanco76"/>
    <m/>
    <m/>
    <m/>
    <m/>
    <m/>
    <m/>
    <m/>
    <m/>
    <s v="No"/>
    <n v="1168"/>
    <m/>
    <m/>
    <x v="1"/>
    <d v="2018-03-18T04:07:48"/>
    <s v="Want more customers? Here's what to say in your posts to drive more sales leads. #socialselling https://t.co/ytCcWGtmBa https://t.co/84J6ugBtAR"/>
    <s v="https://www.inc.com/john-white/here-are-the-exact-words-to-use-on-social-media-to.html"/>
    <s v="inc.com"/>
    <x v="0"/>
    <s v="https://pbs.twimg.com/media/DYivbhZWsAAD1R5.jpg"/>
    <s v="https://pbs.twimg.com/media/DYivbhZWsAAD1R5.jpg"/>
    <x v="720"/>
    <s v="https://twitter.com/#!/juanblanco76/status/975222209114509312"/>
    <m/>
    <m/>
    <s v="975222209114509312"/>
    <m/>
    <b v="0"/>
    <n v="14"/>
    <s v=""/>
    <b v="0"/>
    <s v="en"/>
    <m/>
    <s v=""/>
    <b v="0"/>
    <n v="4"/>
    <s v=""/>
    <s v="The Social Jukebox"/>
    <b v="0"/>
    <s v="975222209114509312"/>
    <s v="Retweet"/>
    <n v="0"/>
    <n v="0"/>
    <m/>
    <m/>
    <m/>
    <m/>
    <m/>
    <m/>
    <m/>
    <m/>
    <n v="4"/>
    <s v="15"/>
    <s v="15"/>
    <n v="1"/>
    <n v="6.25"/>
    <n v="0"/>
    <n v="0"/>
    <n v="0"/>
    <n v="0"/>
    <n v="15"/>
    <n v="93.75"/>
    <n v="16"/>
  </r>
  <r>
    <s v="milosdjukic011"/>
    <s v="juanblanco76"/>
    <m/>
    <m/>
    <m/>
    <m/>
    <m/>
    <m/>
    <m/>
    <m/>
    <s v="No"/>
    <n v="1169"/>
    <m/>
    <m/>
    <x v="0"/>
    <d v="2018-03-18T15:23:09"/>
    <s v="RT @juanblanco76: Want more customers? Here's what to say in your posts to drive more sales leads. #socialselling https://t.co/ytCcWGtmBa h…"/>
    <s v="https://www.inc.com/john-white/here-are-the-exact-words-to-use-on-social-media-to.html"/>
    <s v="inc.com"/>
    <x v="0"/>
    <m/>
    <s v="http://pbs.twimg.com/profile_images/636397495266971648/nPzwi9n9_normal.jpg"/>
    <x v="721"/>
    <s v="https://twitter.com/#!/milosdjukic011/status/975392168754991105"/>
    <m/>
    <m/>
    <s v="975392168754991105"/>
    <m/>
    <b v="0"/>
    <n v="0"/>
    <s v=""/>
    <b v="0"/>
    <s v="en"/>
    <m/>
    <s v=""/>
    <b v="0"/>
    <n v="4"/>
    <s v="975222209114509312"/>
    <s v="Twitter for Android"/>
    <b v="0"/>
    <s v="975222209114509312"/>
    <s v="Tweet"/>
    <n v="0"/>
    <n v="0"/>
    <m/>
    <m/>
    <m/>
    <m/>
    <m/>
    <m/>
    <m/>
    <m/>
    <n v="1"/>
    <s v="15"/>
    <s v="15"/>
    <n v="1"/>
    <n v="5.2631578947368425"/>
    <n v="0"/>
    <n v="0"/>
    <n v="0"/>
    <n v="0"/>
    <n v="18"/>
    <n v="94.736842105263165"/>
    <n v="19"/>
  </r>
  <r>
    <s v="mariangelesber"/>
    <s v="mariangelesber"/>
    <m/>
    <m/>
    <m/>
    <m/>
    <m/>
    <m/>
    <m/>
    <m/>
    <s v="No"/>
    <n v="1170"/>
    <m/>
    <m/>
    <x v="1"/>
    <d v="2018-03-09T16:00:16"/>
    <s v="🔝¿Quieres saber tu índice social en LinkedIn?. Comprueba tu SSI https://t.co/HXqRaz0cbC vía @Mariangelesber_x000a__x000a_#SocialSelling #LinkedIn #MarcaProfesional"/>
    <s v="https://www.mariangelesberna.com/2018/02/27/estas-haciendolo-bien-en-linkedin/"/>
    <s v="mariangelesberna.com"/>
    <x v="318"/>
    <m/>
    <s v="http://pbs.twimg.com/profile_images/439731477207449600/xjHidRrP_normal.jpeg"/>
    <x v="722"/>
    <s v="https://twitter.com/#!/mariangelesber/status/972140020072112129"/>
    <m/>
    <m/>
    <s v="972140020072112129"/>
    <m/>
    <b v="0"/>
    <n v="2"/>
    <s v=""/>
    <b v="0"/>
    <s v="es"/>
    <m/>
    <s v=""/>
    <b v="0"/>
    <n v="2"/>
    <s v=""/>
    <s v="Twitter for Android"/>
    <b v="0"/>
    <s v="972140020072112129"/>
    <s v="Tweet"/>
    <n v="0"/>
    <n v="0"/>
    <m/>
    <m/>
    <m/>
    <m/>
    <m/>
    <m/>
    <m/>
    <m/>
    <n v="2"/>
    <s v="60"/>
    <s v="60"/>
    <n v="0"/>
    <n v="0"/>
    <n v="0"/>
    <n v="0"/>
    <n v="0"/>
    <n v="0"/>
    <n v="15"/>
    <n v="100"/>
    <n v="15"/>
  </r>
  <r>
    <s v="mariangelesber"/>
    <s v="mariangelesber"/>
    <m/>
    <m/>
    <m/>
    <m/>
    <m/>
    <m/>
    <m/>
    <m/>
    <s v="No"/>
    <n v="1171"/>
    <m/>
    <m/>
    <x v="1"/>
    <d v="2018-03-18T15:26:08"/>
    <s v="¿Quieres saber tu índice social en LinkedIn?. Comprueba tu SSI via Mariangeles Berna _x000a__x000a_#LINKEDIN  #SocialSelling... https://t.co/8kS2PBqTuw"/>
    <s v="https://goo.gl/ycD2j9"/>
    <s v="goo.gl"/>
    <x v="26"/>
    <m/>
    <s v="http://pbs.twimg.com/profile_images/439731477207449600/xjHidRrP_normal.jpeg"/>
    <x v="723"/>
    <s v="https://twitter.com/#!/mariangelesber/status/975392920781099008"/>
    <m/>
    <m/>
    <s v="975392920781099008"/>
    <m/>
    <b v="0"/>
    <n v="0"/>
    <s v=""/>
    <b v="0"/>
    <s v="es"/>
    <m/>
    <s v=""/>
    <b v="0"/>
    <n v="0"/>
    <s v=""/>
    <s v="Facebook"/>
    <b v="0"/>
    <s v="975392920781099008"/>
    <s v="Tweet"/>
    <n v="0"/>
    <n v="0"/>
    <m/>
    <m/>
    <m/>
    <m/>
    <m/>
    <m/>
    <m/>
    <m/>
    <n v="2"/>
    <s v="60"/>
    <s v="60"/>
    <n v="0"/>
    <n v="0"/>
    <n v="0"/>
    <n v="0"/>
    <n v="0"/>
    <n v="0"/>
    <n v="15"/>
    <n v="100"/>
    <n v="15"/>
  </r>
  <r>
    <s v="sanclicker"/>
    <s v="denniskoutoudis"/>
    <m/>
    <m/>
    <m/>
    <m/>
    <m/>
    <m/>
    <m/>
    <m/>
    <s v="No"/>
    <n v="1172"/>
    <m/>
    <m/>
    <x v="0"/>
    <d v="2018-03-18T15:27:31"/>
    <s v="RT @DennisKoutoudis: The importance of KPIs in Social Media Marketing https://t.co/ikieNpOUFG #socialmedia #socialmediamarketing #LinkedIn…"/>
    <s v="https://www.linkedin.com/pulse/importance-kpis-social-media-marketing-dennis-koutoudis/"/>
    <s v="linkedin.com"/>
    <x v="237"/>
    <m/>
    <s v="http://abs.twimg.com/sticky/default_profile_images/default_profile_normal.png"/>
    <x v="724"/>
    <s v="https://twitter.com/#!/sanclicker/status/975393267784306689"/>
    <m/>
    <m/>
    <s v="975393267784306689"/>
    <m/>
    <b v="0"/>
    <n v="0"/>
    <s v=""/>
    <b v="0"/>
    <s v="en"/>
    <m/>
    <s v=""/>
    <b v="0"/>
    <n v="411"/>
    <s v="974545083797155840"/>
    <s v="Twitter Web Client"/>
    <b v="0"/>
    <s v="974545083797155840"/>
    <s v="Tweet"/>
    <n v="0"/>
    <n v="0"/>
    <m/>
    <m/>
    <m/>
    <m/>
    <m/>
    <m/>
    <m/>
    <m/>
    <n v="1"/>
    <s v="7"/>
    <s v="7"/>
    <n v="0"/>
    <n v="0"/>
    <n v="0"/>
    <n v="0"/>
    <n v="0"/>
    <n v="0"/>
    <n v="13"/>
    <n v="100"/>
    <n v="13"/>
  </r>
  <r>
    <s v="robertnsills"/>
    <s v="robertnsills"/>
    <m/>
    <m/>
    <m/>
    <m/>
    <m/>
    <m/>
    <m/>
    <m/>
    <s v="No"/>
    <n v="1173"/>
    <m/>
    <m/>
    <x v="1"/>
    <d v="2018-03-18T15:28:01"/>
    <s v="#TechMarketers Think Outside the #Buyer’sJourney #Marketing #SocialSelling [New Research] https://t.co/PwIc2Vsms4 https://t.co/cIVOnDStNu"/>
    <s v="http://feedproxy.google.com/~r/cmi-content-marketing/~3/66IbCARGj6U/"/>
    <s v="google.com"/>
    <x v="319"/>
    <s v="https://pbs.twimg.com/media/DYlLHxZXkAAi9mY.jpg"/>
    <s v="https://pbs.twimg.com/media/DYlLHxZXkAAi9mY.jpg"/>
    <x v="725"/>
    <s v="https://twitter.com/#!/robertnsills/status/975393393508601858"/>
    <m/>
    <m/>
    <s v="975393393508601858"/>
    <m/>
    <b v="0"/>
    <n v="0"/>
    <s v=""/>
    <b v="0"/>
    <s v="en"/>
    <m/>
    <s v=""/>
    <b v="0"/>
    <n v="0"/>
    <s v=""/>
    <s v="Buffer"/>
    <b v="0"/>
    <s v="975393393508601858"/>
    <s v="Tweet"/>
    <n v="0"/>
    <n v="0"/>
    <m/>
    <m/>
    <m/>
    <m/>
    <m/>
    <m/>
    <m/>
    <m/>
    <n v="1"/>
    <s v="1"/>
    <s v="1"/>
    <n v="0"/>
    <n v="0"/>
    <n v="0"/>
    <n v="0"/>
    <n v="0"/>
    <n v="0"/>
    <n v="10"/>
    <n v="100"/>
    <n v="10"/>
  </r>
  <r>
    <s v="strong__content"/>
    <s v="strong__content"/>
    <m/>
    <m/>
    <m/>
    <m/>
    <m/>
    <m/>
    <m/>
    <m/>
    <s v="No"/>
    <n v="1174"/>
    <m/>
    <m/>
    <x v="1"/>
    <d v="2018-03-18T15:30:24"/>
    <s v="4 Things You Need to Know About Selling With Fear https://t.co/9nlHH5lM94 #Selling #SocialSelling @Strong__Content"/>
    <s v="https://www.strong-content.com/4-things-need-know-selling-fear/"/>
    <s v="strong-content.com"/>
    <x v="230"/>
    <m/>
    <s v="http://pbs.twimg.com/profile_images/909309785148985345/fXdu3mE8_normal.jpg"/>
    <x v="726"/>
    <s v="https://twitter.com/#!/strong__content/status/975393992350273537"/>
    <m/>
    <m/>
    <s v="975393992350273537"/>
    <m/>
    <b v="0"/>
    <n v="0"/>
    <s v=""/>
    <b v="0"/>
    <s v="en"/>
    <m/>
    <s v=""/>
    <b v="0"/>
    <n v="0"/>
    <s v=""/>
    <s v="Buffer"/>
    <b v="0"/>
    <s v="975393992350273537"/>
    <s v="Tweet"/>
    <n v="0"/>
    <n v="0"/>
    <m/>
    <m/>
    <m/>
    <m/>
    <m/>
    <m/>
    <m/>
    <m/>
    <n v="1"/>
    <s v="1"/>
    <s v="1"/>
    <n v="0"/>
    <n v="0"/>
    <n v="1"/>
    <n v="7.6923076923076925"/>
    <n v="0"/>
    <n v="0"/>
    <n v="12"/>
    <n v="92.307692307692307"/>
    <n v="13"/>
  </r>
  <r>
    <s v="cryptohani"/>
    <s v="denniskoutoudis"/>
    <m/>
    <m/>
    <m/>
    <m/>
    <m/>
    <m/>
    <m/>
    <m/>
    <s v="No"/>
    <n v="1175"/>
    <m/>
    <m/>
    <x v="0"/>
    <d v="2018-03-18T15:34:29"/>
    <s v="RT @DennisKoutoudis: The importance of KPIs in Social Media Marketing https://t.co/ikieNpOUFG #socialmedia #socialmediamarketing #LinkedIn…"/>
    <s v="https://www.linkedin.com/pulse/importance-kpis-social-media-marketing-dennis-koutoudis/"/>
    <s v="linkedin.com"/>
    <x v="237"/>
    <m/>
    <s v="http://pbs.twimg.com/profile_images/925418826912628736/202ZWdbs_normal.jpg"/>
    <x v="727"/>
    <s v="https://twitter.com/#!/cryptohani/status/975395018902040577"/>
    <m/>
    <m/>
    <s v="975395018902040577"/>
    <m/>
    <b v="0"/>
    <n v="0"/>
    <s v=""/>
    <b v="0"/>
    <s v="en"/>
    <m/>
    <s v=""/>
    <b v="0"/>
    <n v="411"/>
    <s v="974545083797155840"/>
    <s v="Twitter Web Client"/>
    <b v="0"/>
    <s v="974545083797155840"/>
    <s v="Tweet"/>
    <n v="0"/>
    <n v="0"/>
    <m/>
    <m/>
    <m/>
    <m/>
    <m/>
    <m/>
    <m/>
    <m/>
    <n v="1"/>
    <s v="7"/>
    <s v="7"/>
    <n v="0"/>
    <n v="0"/>
    <n v="0"/>
    <n v="0"/>
    <n v="0"/>
    <n v="0"/>
    <n v="13"/>
    <n v="100"/>
    <n v="13"/>
  </r>
  <r>
    <s v="tyrannosaurjen"/>
    <s v="tyrannosaurjen"/>
    <m/>
    <m/>
    <m/>
    <m/>
    <m/>
    <m/>
    <m/>
    <m/>
    <s v="No"/>
    <n v="1176"/>
    <m/>
    <m/>
    <x v="1"/>
    <d v="2018-03-18T15:36:13"/>
    <s v="How to start prospecting for clients using twitter – a basic guide #b2b #socialselling_x000a_https://t.co/qJh2aIPRFs https://t.co/Bp8kl0nDSo"/>
    <s v="http://tyrannosaurusmarketing.com/2015/03/using-twitter-as-a-prospecting-tool/?src=twitter"/>
    <s v="tyrannosaurusmarketing.com"/>
    <x v="320"/>
    <s v="https://pbs.twimg.com/media/DYlM_qjWsAAv7bN.png"/>
    <s v="https://pbs.twimg.com/media/DYlM_qjWsAAv7bN.png"/>
    <x v="728"/>
    <s v="https://twitter.com/#!/tyrannosaurjen/status/975395457378725889"/>
    <m/>
    <m/>
    <s v="975395457378725889"/>
    <m/>
    <b v="0"/>
    <n v="0"/>
    <s v=""/>
    <b v="0"/>
    <s v="en"/>
    <m/>
    <s v=""/>
    <b v="0"/>
    <n v="0"/>
    <s v=""/>
    <s v="Meet Edgar"/>
    <b v="0"/>
    <s v="975395457378725889"/>
    <s v="Tweet"/>
    <n v="0"/>
    <n v="0"/>
    <m/>
    <m/>
    <m/>
    <m/>
    <m/>
    <m/>
    <m/>
    <m/>
    <n v="1"/>
    <s v="1"/>
    <s v="1"/>
    <n v="0"/>
    <n v="0"/>
    <n v="0"/>
    <n v="0"/>
    <n v="0"/>
    <n v="0"/>
    <n v="13"/>
    <n v="100"/>
    <n v="13"/>
  </r>
  <r>
    <s v="searchcrm"/>
    <s v="searchcrm"/>
    <m/>
    <m/>
    <m/>
    <m/>
    <m/>
    <m/>
    <m/>
    <m/>
    <s v="No"/>
    <n v="1177"/>
    <m/>
    <m/>
    <x v="1"/>
    <d v="2018-03-15T19:00:22"/>
    <s v="#Chatbot vs. live customer service rep for #socialselling. #SMMW18 https://t.co/NkL4YWdWux"/>
    <s v="http://searchcrm.techtarget.com/news/252436144/When-selling-on-social-media-marketers-weigh-chatbots-vs-humans?utm_campaign=scrm_bizapps3&amp;utm_medium=social&amp;utm_source=twitter&amp;utm_content=1520864972"/>
    <s v="techtarget.com"/>
    <x v="276"/>
    <m/>
    <s v="http://pbs.twimg.com/profile_images/941369560992833538/O8G5pLCq_normal.jpg"/>
    <x v="729"/>
    <s v="https://twitter.com/#!/searchcrm/status/974359670939938816"/>
    <m/>
    <m/>
    <s v="974359670939938816"/>
    <m/>
    <b v="0"/>
    <n v="2"/>
    <s v=""/>
    <b v="0"/>
    <s v="en"/>
    <m/>
    <s v=""/>
    <b v="0"/>
    <n v="3"/>
    <s v=""/>
    <s v="Sprout Social"/>
    <b v="0"/>
    <s v="974359670939938816"/>
    <s v="Retweet"/>
    <n v="0"/>
    <n v="0"/>
    <m/>
    <m/>
    <m/>
    <m/>
    <m/>
    <m/>
    <m/>
    <m/>
    <n v="2"/>
    <s v="31"/>
    <s v="31"/>
    <n v="0"/>
    <n v="0"/>
    <n v="0"/>
    <n v="0"/>
    <n v="0"/>
    <n v="0"/>
    <n v="9"/>
    <n v="100"/>
    <n v="9"/>
  </r>
  <r>
    <s v="searchcrm"/>
    <s v="searchcrm"/>
    <m/>
    <m/>
    <m/>
    <m/>
    <m/>
    <m/>
    <m/>
    <m/>
    <s v="No"/>
    <n v="1178"/>
    <m/>
    <m/>
    <x v="1"/>
    <d v="2018-03-18T15:00:45"/>
    <s v="#Chatbot vs. live customer service rep for #socialselling. #SMMW18 https://t.co/NkL4YWdWux"/>
    <s v="http://searchcrm.techtarget.com/news/252436144/When-selling-on-social-media-marketers-weigh-chatbots-vs-humans?utm_campaign=scrm_bizapps3&amp;utm_medium=social&amp;utm_source=twitter&amp;utm_content=1520864972"/>
    <s v="techtarget.com"/>
    <x v="276"/>
    <m/>
    <s v="http://pbs.twimg.com/profile_images/941369560992833538/O8G5pLCq_normal.jpg"/>
    <x v="730"/>
    <s v="https://twitter.com/#!/searchcrm/status/975386529320308736"/>
    <m/>
    <m/>
    <s v="975386529320308736"/>
    <m/>
    <b v="0"/>
    <n v="0"/>
    <s v=""/>
    <b v="0"/>
    <s v="en"/>
    <m/>
    <s v=""/>
    <b v="0"/>
    <n v="2"/>
    <s v=""/>
    <s v="Sprout Social"/>
    <b v="0"/>
    <s v="975386529320308736"/>
    <s v="Tweet"/>
    <n v="0"/>
    <n v="0"/>
    <m/>
    <m/>
    <m/>
    <m/>
    <m/>
    <m/>
    <m/>
    <m/>
    <n v="2"/>
    <s v="31"/>
    <s v="31"/>
    <n v="0"/>
    <n v="0"/>
    <n v="0"/>
    <n v="0"/>
    <n v="0"/>
    <n v="0"/>
    <n v="9"/>
    <n v="100"/>
    <n v="9"/>
  </r>
  <r>
    <s v="jessescardina"/>
    <s v="searchcrm"/>
    <m/>
    <m/>
    <m/>
    <m/>
    <m/>
    <m/>
    <m/>
    <m/>
    <s v="No"/>
    <n v="1179"/>
    <m/>
    <m/>
    <x v="0"/>
    <d v="2018-03-18T15:40:20"/>
    <s v="RT @SearchCRM: #Chatbot vs. live customer service rep for #socialselling. #SMMW18 https://t.co/NkL4YWdWux"/>
    <s v="http://searchcrm.techtarget.com/news/252436144/When-selling-on-social-media-marketers-weigh-chatbots-vs-humans?utm_campaign=scrm_bizapps3&amp;utm_medium=social&amp;utm_source=twitter&amp;utm_content=1520864972"/>
    <s v="techtarget.com"/>
    <x v="276"/>
    <m/>
    <s v="http://pbs.twimg.com/profile_images/894627561938059267/z-Tm1a9u_normal.jpg"/>
    <x v="731"/>
    <s v="https://twitter.com/#!/jessescardina/status/975396493925539840"/>
    <m/>
    <m/>
    <s v="975396493925539840"/>
    <m/>
    <b v="0"/>
    <n v="0"/>
    <s v=""/>
    <b v="0"/>
    <s v="en"/>
    <m/>
    <s v=""/>
    <b v="0"/>
    <n v="2"/>
    <s v="975386529320308736"/>
    <s v="Twitter for iPhone"/>
    <b v="0"/>
    <s v="975386529320308736"/>
    <s v="Tweet"/>
    <n v="0"/>
    <n v="0"/>
    <m/>
    <m/>
    <m/>
    <m/>
    <m/>
    <m/>
    <m/>
    <m/>
    <n v="1"/>
    <s v="31"/>
    <s v="31"/>
    <n v="0"/>
    <n v="0"/>
    <n v="0"/>
    <n v="0"/>
    <n v="0"/>
    <n v="0"/>
    <n v="11"/>
    <n v="100"/>
    <n v="11"/>
  </r>
  <r>
    <s v="pirmax"/>
    <s v="themisterfa"/>
    <m/>
    <m/>
    <m/>
    <m/>
    <m/>
    <m/>
    <m/>
    <m/>
    <s v="No"/>
    <n v="1180"/>
    <m/>
    <m/>
    <x v="0"/>
    <d v="2018-03-18T15:07:28"/>
    <s v="RT @enanglais: 🚀#DigitalTransformation_x000a_French 🇫🇷 you must follow⤵️_x000a_@LouisSerge @FlashTweet @Alban_Jarry @pirmax @ArkangelScrap @TheMisterFa…"/>
    <m/>
    <m/>
    <x v="321"/>
    <m/>
    <s v="http://pbs.twimg.com/profile_images/856885922796851200/8HbiWLlJ_normal.jpg"/>
    <x v="732"/>
    <s v="https://twitter.com/#!/pirmax/status/975388221432614913"/>
    <m/>
    <m/>
    <s v="975388221432614913"/>
    <m/>
    <b v="0"/>
    <n v="0"/>
    <s v=""/>
    <b v="0"/>
    <s v="en"/>
    <m/>
    <s v=""/>
    <b v="0"/>
    <n v="3"/>
    <s v="975324142357671938"/>
    <s v="Twitter Web Client"/>
    <b v="0"/>
    <s v="975324142357671938"/>
    <s v="Tweet"/>
    <n v="0"/>
    <n v="0"/>
    <m/>
    <m/>
    <m/>
    <m/>
    <m/>
    <m/>
    <m/>
    <m/>
    <n v="1"/>
    <s v="4"/>
    <s v="4"/>
    <m/>
    <m/>
    <m/>
    <m/>
    <m/>
    <m/>
    <m/>
    <m/>
    <m/>
  </r>
  <r>
    <s v="meretebuljo"/>
    <s v="themisterfa"/>
    <m/>
    <m/>
    <m/>
    <m/>
    <m/>
    <m/>
    <m/>
    <m/>
    <s v="No"/>
    <n v="1181"/>
    <m/>
    <m/>
    <x v="0"/>
    <d v="2018-03-18T15:42:00"/>
    <s v="RT @enanglais: 🚀#DigitalTransformation_x000a_French 🇫🇷 you must follow⤵️_x000a_@LouisSerge @FlashTweet @Alban_Jarry @pirmax @ArkangelScrap @TheMisterFa…"/>
    <m/>
    <m/>
    <x v="321"/>
    <m/>
    <s v="http://pbs.twimg.com/profile_images/802832068480737280/CuVR1TRQ_normal.jpg"/>
    <x v="733"/>
    <s v="https://twitter.com/#!/meretebuljo/status/975396913930555397"/>
    <m/>
    <m/>
    <s v="975396913930555397"/>
    <m/>
    <b v="0"/>
    <n v="0"/>
    <s v=""/>
    <b v="0"/>
    <s v="en"/>
    <m/>
    <s v=""/>
    <b v="0"/>
    <n v="3"/>
    <s v="975324142357671938"/>
    <s v="Twitter for iPhone"/>
    <b v="0"/>
    <s v="975324142357671938"/>
    <s v="Tweet"/>
    <n v="0"/>
    <n v="0"/>
    <m/>
    <m/>
    <m/>
    <m/>
    <m/>
    <m/>
    <m/>
    <m/>
    <n v="1"/>
    <s v="4"/>
    <s v="4"/>
    <m/>
    <m/>
    <m/>
    <m/>
    <m/>
    <m/>
    <m/>
    <m/>
    <m/>
  </r>
  <r>
    <s v="arkangelscrap"/>
    <s v="timothy_hughes"/>
    <m/>
    <m/>
    <m/>
    <m/>
    <m/>
    <m/>
    <m/>
    <m/>
    <s v="No"/>
    <n v="1184"/>
    <m/>
    <m/>
    <x v="0"/>
    <d v="2018-03-07T16:00:11"/>
    <s v="RT @Timothy_Hughes: Why social selling isn’t real selling and will never replace meetings https://t.co/Gcn3uk5rsR #SocialSelling #SMM #Sale…"/>
    <s v="http://www.social-experts.net/traditional-sales-much-better-social-selling/?utm_content=buffer50087&amp;utm_medium=social&amp;utm_source=twitter.com&amp;utm_campaign=buffer"/>
    <s v="social-experts.net"/>
    <x v="322"/>
    <m/>
    <s v="http://pbs.twimg.com/profile_images/805006806934323200/KxEGjbqo_normal.jpg"/>
    <x v="734"/>
    <s v="https://twitter.com/#!/arkangelscrap/status/971415222320816128"/>
    <m/>
    <m/>
    <s v="971415222320816128"/>
    <m/>
    <b v="0"/>
    <n v="0"/>
    <s v=""/>
    <b v="0"/>
    <s v="en"/>
    <m/>
    <s v=""/>
    <b v="0"/>
    <n v="3"/>
    <s v="971222181144416257"/>
    <s v="Buffer"/>
    <b v="0"/>
    <s v="971222181144416257"/>
    <s v="Tweet"/>
    <n v="0"/>
    <n v="0"/>
    <m/>
    <m/>
    <m/>
    <m/>
    <m/>
    <m/>
    <m/>
    <m/>
    <n v="1"/>
    <s v="4"/>
    <s v="2"/>
    <n v="0"/>
    <n v="0"/>
    <n v="0"/>
    <n v="0"/>
    <n v="0"/>
    <n v="0"/>
    <n v="17"/>
    <n v="100"/>
    <n v="17"/>
  </r>
  <r>
    <s v="greensteinllc"/>
    <s v="greensteinllc"/>
    <m/>
    <m/>
    <m/>
    <m/>
    <m/>
    <m/>
    <m/>
    <m/>
    <s v="No"/>
    <n v="1201"/>
    <m/>
    <m/>
    <x v="1"/>
    <d v="2018-03-18T15:37:01"/>
    <s v="A great article that discusses how to #budget for #digitalbranding _x000a__x000a_Approach #SocialSelling and #SocialMediaMarketing from a return on investment perspective. _x000a__x000a_Jon https://t.co/9ctmknb66p"/>
    <s v="https://twitter.com/dbiweb/status/975151293663674369"/>
    <s v="twitter.com"/>
    <x v="323"/>
    <m/>
    <s v="http://pbs.twimg.com/profile_images/680664933764210688/9cci8XW__normal.jpg"/>
    <x v="735"/>
    <s v="https://twitter.com/#!/greensteinllc/status/975395659368058884"/>
    <m/>
    <m/>
    <s v="975395659368058884"/>
    <m/>
    <b v="0"/>
    <n v="0"/>
    <s v=""/>
    <b v="1"/>
    <s v="en"/>
    <m/>
    <s v="975151293663674369"/>
    <b v="0"/>
    <n v="0"/>
    <s v=""/>
    <s v="Twitter for Android"/>
    <b v="0"/>
    <s v="975395659368058884"/>
    <s v="Tweet"/>
    <n v="0"/>
    <n v="0"/>
    <s v="-77.431199,38.402266 _x000a_-77.3935459,38.402266 _x000a_-77.3935459,38.433461 _x000a_-77.431199,38.433461"/>
    <s v="United States"/>
    <s v="US"/>
    <s v="Stafford, VA"/>
    <s v="017cd32d3ad9f06e"/>
    <s v="Stafford"/>
    <s v="city"/>
    <s v="https://api.twitter.com/1.1/geo/id/017cd32d3ad9f06e.json"/>
    <n v="2"/>
    <s v="1"/>
    <s v="1"/>
    <n v="1"/>
    <n v="4.7619047619047619"/>
    <n v="0"/>
    <n v="0"/>
    <n v="0"/>
    <n v="0"/>
    <n v="20"/>
    <n v="95.238095238095241"/>
    <n v="21"/>
  </r>
  <r>
    <s v="greensteinllc"/>
    <s v="greensteinllc"/>
    <m/>
    <m/>
    <m/>
    <m/>
    <m/>
    <m/>
    <m/>
    <m/>
    <s v="No"/>
    <n v="1202"/>
    <m/>
    <m/>
    <x v="1"/>
    <d v="2018-03-18T15:42:32"/>
    <s v="Is your #socialmedia #branding strategy making your brand relevant and recognizable? I challenge anyone looking to increase #market reach to spend a few hours this weekend to reading at least three articles such as this one._x000a_#SocialSelling #socialmediamarketing _x000a_#branding_x000a_Jon https://t.co/tAoxNpH3d6"/>
    <s v="https://twitter.com/DesmondDreckett/status/975099631184089088"/>
    <s v="twitter.com"/>
    <x v="324"/>
    <m/>
    <s v="http://pbs.twimg.com/profile_images/680664933764210688/9cci8XW__normal.jpg"/>
    <x v="736"/>
    <s v="https://twitter.com/#!/greensteinllc/status/975397048374714368"/>
    <m/>
    <m/>
    <s v="975397048374714368"/>
    <m/>
    <b v="0"/>
    <n v="0"/>
    <s v=""/>
    <b v="1"/>
    <s v="en"/>
    <m/>
    <s v="975099631184089088"/>
    <b v="0"/>
    <n v="0"/>
    <s v=""/>
    <s v="Twitter for Android"/>
    <b v="0"/>
    <s v="975397048374714368"/>
    <s v="Tweet"/>
    <n v="0"/>
    <n v="0"/>
    <s v="-77.431199,38.402266 _x000a_-77.3935459,38.402266 _x000a_-77.3935459,38.433461 _x000a_-77.431199,38.433461"/>
    <s v="United States"/>
    <s v="US"/>
    <s v="Stafford, VA"/>
    <s v="017cd32d3ad9f06e"/>
    <s v="Stafford"/>
    <s v="city"/>
    <s v="https://api.twitter.com/1.1/geo/id/017cd32d3ad9f06e.json"/>
    <n v="2"/>
    <s v="1"/>
    <s v="1"/>
    <n v="0"/>
    <n v="0"/>
    <n v="0"/>
    <n v="0"/>
    <n v="0"/>
    <n v="0"/>
    <n v="40"/>
    <n v="100"/>
    <n v="40"/>
  </r>
  <r>
    <s v="telecomreseller"/>
    <s v="techtionary"/>
    <m/>
    <m/>
    <m/>
    <m/>
    <m/>
    <m/>
    <m/>
    <m/>
    <s v="No"/>
    <n v="1203"/>
    <m/>
    <m/>
    <x v="0"/>
    <d v="2018-03-19T14:05:07"/>
    <s v="follow @techtionary #ThoughtLeader in #ucoms #AI #apps #ucaas #iot #socialmedia #socialselling https://t.co/uLtSiLSj16"/>
    <m/>
    <m/>
    <x v="325"/>
    <s v="https://pbs.twimg.com/media/DYqBvOeVAAALrAh.jpg"/>
    <s v="https://pbs.twimg.com/media/DYqBvOeVAAALrAh.jpg"/>
    <x v="737"/>
    <s v="https://twitter.com/#!/telecomreseller/status/975734920344584192"/>
    <m/>
    <m/>
    <s v="975734920344584192"/>
    <m/>
    <b v="0"/>
    <n v="0"/>
    <s v=""/>
    <b v="0"/>
    <s v="en"/>
    <m/>
    <s v=""/>
    <b v="0"/>
    <n v="1"/>
    <s v=""/>
    <s v="Dropial Service App"/>
    <b v="0"/>
    <s v="975734920344584192"/>
    <s v="Tweet"/>
    <n v="0"/>
    <n v="0"/>
    <m/>
    <m/>
    <m/>
    <m/>
    <m/>
    <m/>
    <m/>
    <m/>
    <n v="1"/>
    <s v="72"/>
    <s v="72"/>
    <n v="0"/>
    <n v="0"/>
    <n v="0"/>
    <n v="0"/>
    <n v="0"/>
    <n v="0"/>
    <n v="11"/>
    <n v="100"/>
    <n v="11"/>
  </r>
  <r>
    <s v="jon_ferrara"/>
    <s v="josaundersau"/>
    <m/>
    <m/>
    <m/>
    <m/>
    <m/>
    <m/>
    <m/>
    <m/>
    <s v="No"/>
    <n v="1204"/>
    <m/>
    <m/>
    <x v="0"/>
    <d v="2018-03-14T23:34:03"/>
    <s v="Watch this video where @JoSaundersAU shares how she utilizes tools like @Nimble to build relationships online from one of the most isolated cities in the world: Perth, Australia :) https://t.co/VicWK1L7sl #CRM #SocialSelling https://t.co/UbSLyOtAFV"/>
    <s v="http://nimb.li/2oxSvn5"/>
    <s v="nimb.li"/>
    <x v="326"/>
    <s v="https://pbs.twimg.com/media/DYSUAOIXUAEpNxC.jpg"/>
    <s v="https://pbs.twimg.com/media/DYSUAOIXUAEpNxC.jpg"/>
    <x v="738"/>
    <s v="https://twitter.com/#!/jon_ferrara/status/974066156406534146"/>
    <m/>
    <m/>
    <s v="974066156406534146"/>
    <m/>
    <b v="0"/>
    <n v="8"/>
    <s v=""/>
    <b v="0"/>
    <s v="en"/>
    <m/>
    <s v=""/>
    <b v="0"/>
    <n v="3"/>
    <s v=""/>
    <s v="Meet Edgar"/>
    <b v="0"/>
    <s v="974066156406534146"/>
    <s v="Retweet"/>
    <n v="0"/>
    <n v="0"/>
    <m/>
    <m/>
    <m/>
    <m/>
    <m/>
    <m/>
    <m/>
    <m/>
    <n v="1"/>
    <s v="9"/>
    <s v="9"/>
    <n v="2"/>
    <n v="6.666666666666667"/>
    <n v="1"/>
    <n v="3.3333333333333335"/>
    <n v="0"/>
    <n v="0"/>
    <n v="27"/>
    <n v="90"/>
    <n v="30"/>
  </r>
  <r>
    <s v="josaundersau"/>
    <s v="linkedinselling"/>
    <m/>
    <m/>
    <m/>
    <m/>
    <m/>
    <m/>
    <m/>
    <m/>
    <s v="No"/>
    <n v="1205"/>
    <m/>
    <m/>
    <x v="0"/>
    <d v="2018-03-18T15:19:32"/>
    <s v="RT @Timothy_Hughes: If you are SaaS sales, you need to watch this https://t.co/ajrR9bPc4N #video #socialselling @linkedinselling #digitalse…"/>
    <s v="https://www.linkedin.com/feed/update/urn:li:activity:6308541944314228736?utm_content=buffer9ed7c&amp;utm_medium=social&amp;utm_source=twitter.com&amp;utm_campaign=buffer"/>
    <s v="linkedin.com"/>
    <x v="327"/>
    <m/>
    <s v="http://pbs.twimg.com/profile_images/862298979429531648/vZ3RQCIB_normal.jpg"/>
    <x v="739"/>
    <s v="https://twitter.com/#!/josaundersau/status/975391257101975553"/>
    <m/>
    <m/>
    <s v="975391257101975553"/>
    <m/>
    <b v="0"/>
    <n v="0"/>
    <s v=""/>
    <b v="0"/>
    <s v="en"/>
    <m/>
    <s v=""/>
    <b v="0"/>
    <n v="2"/>
    <s v="975390626358362113"/>
    <s v="Twitter for iPhone"/>
    <b v="0"/>
    <s v="975390626358362113"/>
    <s v="Tweet"/>
    <n v="0"/>
    <n v="0"/>
    <m/>
    <m/>
    <m/>
    <m/>
    <m/>
    <m/>
    <m/>
    <m/>
    <n v="1"/>
    <s v="9"/>
    <s v="2"/>
    <m/>
    <m/>
    <m/>
    <m/>
    <m/>
    <m/>
    <m/>
    <m/>
    <m/>
  </r>
  <r>
    <s v="ohmyjet"/>
    <s v="josaundersau"/>
    <m/>
    <m/>
    <m/>
    <m/>
    <m/>
    <m/>
    <m/>
    <m/>
    <s v="No"/>
    <n v="1207"/>
    <m/>
    <m/>
    <x v="0"/>
    <d v="2018-03-15T14:37:53"/>
    <s v="RT @Jon_Ferrara: Watch this video where @JoSaundersAU shares how she utilizes tools like @Nimble to build relationships online from one of…"/>
    <m/>
    <m/>
    <x v="34"/>
    <m/>
    <s v="http://pbs.twimg.com/profile_images/695245027266658304/NhjJMCTh_normal.jpg"/>
    <x v="740"/>
    <s v="https://twitter.com/#!/ohmyjet/status/974293612455497730"/>
    <m/>
    <m/>
    <s v="974293612455497730"/>
    <m/>
    <b v="0"/>
    <n v="0"/>
    <s v=""/>
    <b v="0"/>
    <s v="en"/>
    <m/>
    <s v=""/>
    <b v="0"/>
    <n v="3"/>
    <s v="974066156406534146"/>
    <s v="Twitter for Android"/>
    <b v="0"/>
    <s v="974066156406534146"/>
    <s v="Tweet"/>
    <n v="0"/>
    <n v="0"/>
    <m/>
    <m/>
    <m/>
    <m/>
    <m/>
    <m/>
    <m/>
    <m/>
    <n v="1"/>
    <s v="9"/>
    <s v="9"/>
    <m/>
    <m/>
    <m/>
    <m/>
    <m/>
    <m/>
    <m/>
    <m/>
    <m/>
  </r>
  <r>
    <s v="ohmyjet"/>
    <s v="salesforc"/>
    <m/>
    <m/>
    <m/>
    <m/>
    <m/>
    <m/>
    <m/>
    <m/>
    <s v="No"/>
    <n v="1208"/>
    <m/>
    <m/>
    <x v="0"/>
    <d v="2018-03-15T14:38:18"/>
    <s v="RT @Jon_Ferrara: VentueBeat NEWS - @Nimble Launches Contact Manager to Simplify Relationship Management for @Office365, @GSuite, @Salesforc…"/>
    <m/>
    <m/>
    <x v="34"/>
    <m/>
    <s v="http://pbs.twimg.com/profile_images/695245027266658304/NhjJMCTh_normal.jpg"/>
    <x v="741"/>
    <s v="https://twitter.com/#!/ohmyjet/status/974293717552123905"/>
    <m/>
    <m/>
    <s v="974293717552123905"/>
    <m/>
    <b v="0"/>
    <n v="0"/>
    <s v=""/>
    <b v="0"/>
    <s v="en"/>
    <m/>
    <s v=""/>
    <b v="0"/>
    <n v="11"/>
    <s v="928299501919408130"/>
    <s v="Twitter for Android"/>
    <b v="0"/>
    <s v="928299501919408130"/>
    <s v="Tweet"/>
    <n v="0"/>
    <n v="0"/>
    <m/>
    <m/>
    <m/>
    <m/>
    <m/>
    <m/>
    <m/>
    <m/>
    <n v="1"/>
    <s v="9"/>
    <s v="9"/>
    <m/>
    <m/>
    <m/>
    <m/>
    <m/>
    <m/>
    <m/>
    <m/>
    <m/>
  </r>
  <r>
    <s v="gabevillamizar"/>
    <s v="gabevillamizar"/>
    <m/>
    <m/>
    <m/>
    <m/>
    <m/>
    <m/>
    <m/>
    <m/>
    <s v="No"/>
    <n v="1220"/>
    <m/>
    <m/>
    <x v="1"/>
    <d v="2018-03-09T14:10:20"/>
    <s v="Trending This Week: Value Is a Difference-Maker for Customers and Sellers Alike https://t.co/GfjDcIvHq3 #SocialSelling #Sales https://t.co/N5gaZVBCBq"/>
    <s v="http://feeds.feedblitz.com/~/531369766/0/salessolutions~Trending-This-Week-Value-Is-a-DifferenceMaker-for-Customers-and-Sellers-Alike"/>
    <s v="feedblitz.com"/>
    <x v="111"/>
    <s v="https://pbs.twimg.com/media/DX2jCAcXUAA3zpQ.jpg"/>
    <s v="https://pbs.twimg.com/media/DX2jCAcXUAA3zpQ.jpg"/>
    <x v="742"/>
    <s v="https://twitter.com/#!/gabevillamizar/status/972112351272022016"/>
    <m/>
    <m/>
    <s v="972112351272022016"/>
    <m/>
    <b v="0"/>
    <n v="5"/>
    <s v=""/>
    <b v="0"/>
    <s v="en"/>
    <m/>
    <s v=""/>
    <b v="0"/>
    <n v="1"/>
    <s v=""/>
    <s v="IFTTT"/>
    <b v="0"/>
    <s v="972112351272022016"/>
    <s v="Retweet"/>
    <n v="0"/>
    <n v="0"/>
    <m/>
    <m/>
    <m/>
    <m/>
    <m/>
    <m/>
    <m/>
    <m/>
    <n v="5"/>
    <s v="9"/>
    <s v="9"/>
    <n v="0"/>
    <n v="0"/>
    <n v="0"/>
    <n v="0"/>
    <n v="0"/>
    <n v="0"/>
    <n v="15"/>
    <n v="100"/>
    <n v="15"/>
  </r>
  <r>
    <s v="gabevillamizar"/>
    <s v="gabevillamizar"/>
    <m/>
    <m/>
    <m/>
    <m/>
    <m/>
    <m/>
    <m/>
    <m/>
    <s v="No"/>
    <n v="1221"/>
    <m/>
    <m/>
    <x v="1"/>
    <d v="2018-03-08T13:10:12"/>
    <s v="What Does Your LinkedIn Profile Say About You? The Big Mistake Sales Pros Can Easily Avoid https://t.co/rHfFSprqSL #SocialSelling #Sales https://t.co/is4g38Vmbn"/>
    <s v="http://feeds.feedblitz.com/~/531111932/0/salessolutions~What-Does-Your-LinkedIn-Profile-Say-About-You-The-Big-Mistake-Sales-Pros-Can-Easily-Avoid"/>
    <s v="feedblitz.com"/>
    <x v="111"/>
    <s v="https://pbs.twimg.com/media/DXxLrdEXcAAvqSv.jpg"/>
    <s v="https://pbs.twimg.com/media/DXxLrdEXcAAvqSv.jpg"/>
    <x v="743"/>
    <s v="https://twitter.com/#!/gabevillamizar/status/971734830982553602"/>
    <m/>
    <m/>
    <s v="971734830982553602"/>
    <m/>
    <b v="0"/>
    <n v="5"/>
    <s v=""/>
    <b v="0"/>
    <s v="en"/>
    <m/>
    <s v=""/>
    <b v="0"/>
    <n v="3"/>
    <s v=""/>
    <s v="IFTTT"/>
    <b v="0"/>
    <s v="971734830982553602"/>
    <s v="Retweet"/>
    <n v="0"/>
    <n v="0"/>
    <m/>
    <m/>
    <m/>
    <m/>
    <m/>
    <m/>
    <m/>
    <m/>
    <n v="5"/>
    <s v="9"/>
    <s v="9"/>
    <n v="1"/>
    <n v="5.5555555555555554"/>
    <n v="1"/>
    <n v="5.5555555555555554"/>
    <n v="0"/>
    <n v="0"/>
    <n v="16"/>
    <n v="88.888888888888886"/>
    <n v="18"/>
  </r>
  <r>
    <s v="gabevillamizar"/>
    <s v="gabevillamizar"/>
    <m/>
    <m/>
    <m/>
    <m/>
    <m/>
    <m/>
    <m/>
    <m/>
    <s v="No"/>
    <n v="1222"/>
    <m/>
    <m/>
    <x v="1"/>
    <d v="2018-03-15T12:08:17"/>
    <s v="How B2B Salespeople Can Optimize Their LinkedIn Profile to Engage Buyers https://t.co/j5GlFJgOSc #SocialSelling #Sales https://t.co/xvnEGjOrcg"/>
    <s v="https://business.linkedin.com/sales-solutions/blog/best-practices--sales-prospecting/2018/how-b2b-salespeople-can-optimize-their-linkedin-profile-to-engag?utm_source=feedblitz&amp;utm_medium=FeedBlitzRss&amp;utm_campaign=salessolutions"/>
    <s v="linkedin.com"/>
    <x v="111"/>
    <s v="https://pbs.twimg.com/media/DYVAoy1XcAEp7Qq.jpg"/>
    <s v="https://pbs.twimg.com/media/DYVAoy1XcAEp7Qq.jpg"/>
    <x v="744"/>
    <s v="https://twitter.com/#!/gabevillamizar/status/974255966534455296"/>
    <m/>
    <m/>
    <s v="974255966534455296"/>
    <m/>
    <b v="0"/>
    <n v="3"/>
    <s v=""/>
    <b v="0"/>
    <s v="en"/>
    <m/>
    <s v=""/>
    <b v="0"/>
    <n v="1"/>
    <s v=""/>
    <s v="IFTTT"/>
    <b v="0"/>
    <s v="974255966534455296"/>
    <s v="Retweet"/>
    <n v="0"/>
    <n v="0"/>
    <m/>
    <m/>
    <m/>
    <m/>
    <m/>
    <m/>
    <m/>
    <m/>
    <n v="5"/>
    <s v="9"/>
    <s v="9"/>
    <n v="0"/>
    <n v="0"/>
    <n v="0"/>
    <n v="0"/>
    <n v="0"/>
    <n v="0"/>
    <n v="13"/>
    <n v="100"/>
    <n v="13"/>
  </r>
  <r>
    <s v="gabevillamizar"/>
    <s v="gabevillamizar"/>
    <m/>
    <m/>
    <m/>
    <m/>
    <m/>
    <m/>
    <m/>
    <m/>
    <s v="No"/>
    <n v="1223"/>
    <m/>
    <m/>
    <x v="1"/>
    <d v="2018-03-19T12:42:37"/>
    <s v="Sales Navigator Success Stories: Tech and Professional Services [Video] https://t.co/g1aA6OZvXT #SocialSelling #Sales https://t.co/MxdfTzlQZE"/>
    <s v="https://business.linkedin.com/sales-solutions/blog/customer-stories/2018/03/sales-navigator-success-stories--tech-and-professional-services-?utm_source=feedblitz&amp;utm_medium=FeedBlitzRss&amp;utm_campaign=salessolutions"/>
    <s v="linkedin.com"/>
    <x v="111"/>
    <s v="https://pbs.twimg.com/media/DYpu2vYX0AAiBpk.png"/>
    <s v="https://pbs.twimg.com/media/DYpu2vYX0AAiBpk.png"/>
    <x v="745"/>
    <s v="https://twitter.com/#!/gabevillamizar/status/975714157977890816"/>
    <m/>
    <m/>
    <s v="975714157977890816"/>
    <m/>
    <b v="0"/>
    <n v="1"/>
    <s v=""/>
    <b v="0"/>
    <s v="en"/>
    <m/>
    <s v=""/>
    <b v="0"/>
    <n v="1"/>
    <s v=""/>
    <s v="IFTTT"/>
    <b v="0"/>
    <s v="975714157977890816"/>
    <s v="Retweet"/>
    <n v="0"/>
    <n v="0"/>
    <m/>
    <m/>
    <m/>
    <m/>
    <m/>
    <m/>
    <m/>
    <m/>
    <n v="5"/>
    <s v="9"/>
    <s v="9"/>
    <n v="1"/>
    <n v="9.0909090909090917"/>
    <n v="0"/>
    <n v="0"/>
    <n v="0"/>
    <n v="0"/>
    <n v="10"/>
    <n v="90.909090909090907"/>
    <n v="11"/>
  </r>
  <r>
    <s v="gabevillamizar"/>
    <s v="gabevillamizar"/>
    <m/>
    <m/>
    <m/>
    <m/>
    <m/>
    <m/>
    <m/>
    <m/>
    <s v="No"/>
    <n v="1224"/>
    <m/>
    <m/>
    <x v="1"/>
    <d v="2018-03-12T15:55:27"/>
    <s v="Sales Navigator Success Stories from Europe [Video] https://t.co/bCrEbFlfeM #SocialSelling #Sales https://t.co/qWxOYvqvet"/>
    <s v="http://feeds.feedblitz.com/~/531969078/0/salessolutions~Sales-Navigator-Success-Stories-from-Europe-Video"/>
    <s v="feedblitz.com"/>
    <x v="111"/>
    <s v="https://pbs.twimg.com/media/DYGX3PZXcAMBzaF.png"/>
    <s v="https://pbs.twimg.com/media/DYGX3PZXcAMBzaF.png"/>
    <x v="746"/>
    <s v="https://twitter.com/#!/gabevillamizar/status/973225971246600192"/>
    <m/>
    <m/>
    <s v="973225971246600192"/>
    <m/>
    <b v="0"/>
    <n v="0"/>
    <s v=""/>
    <b v="0"/>
    <s v="en"/>
    <m/>
    <s v=""/>
    <b v="0"/>
    <n v="0"/>
    <s v=""/>
    <s v="IFTTT"/>
    <b v="0"/>
    <s v="973225971246600192"/>
    <s v="Tweet"/>
    <n v="0"/>
    <n v="0"/>
    <m/>
    <m/>
    <m/>
    <m/>
    <m/>
    <m/>
    <m/>
    <m/>
    <n v="5"/>
    <s v="9"/>
    <s v="9"/>
    <n v="1"/>
    <n v="11.111111111111111"/>
    <n v="0"/>
    <n v="0"/>
    <n v="0"/>
    <n v="0"/>
    <n v="8"/>
    <n v="88.888888888888886"/>
    <n v="9"/>
  </r>
  <r>
    <s v="ohmyjet"/>
    <s v="gabevillamizar"/>
    <m/>
    <m/>
    <m/>
    <m/>
    <m/>
    <m/>
    <m/>
    <m/>
    <s v="No"/>
    <n v="1225"/>
    <m/>
    <m/>
    <x v="0"/>
    <d v="2018-03-19T14:07:42"/>
    <s v="RT @gabevillamizar: Sales Navigator Success Stories: Tech and Professional Services [Video] https://t.co/g1aA6OZvXT #SocialSelling #Sales h…"/>
    <s v="https://business.linkedin.com/sales-solutions/blog/customer-stories/2018/03/sales-navigator-success-stories--tech-and-professional-services-?utm_source=feedblitz&amp;utm_medium=FeedBlitzRss&amp;utm_campaign=salessolutions"/>
    <s v="linkedin.com"/>
    <x v="111"/>
    <m/>
    <s v="http://pbs.twimg.com/profile_images/695245027266658304/NhjJMCTh_normal.jpg"/>
    <x v="747"/>
    <s v="https://twitter.com/#!/ohmyjet/status/975735569211826176"/>
    <m/>
    <m/>
    <s v="975735569211826176"/>
    <m/>
    <b v="0"/>
    <n v="0"/>
    <s v=""/>
    <b v="0"/>
    <s v="en"/>
    <m/>
    <s v=""/>
    <b v="0"/>
    <n v="1"/>
    <s v="975714157977890816"/>
    <s v="Twitter for Android"/>
    <b v="0"/>
    <s v="975714157977890816"/>
    <s v="Tweet"/>
    <n v="0"/>
    <n v="0"/>
    <m/>
    <m/>
    <m/>
    <m/>
    <m/>
    <m/>
    <m/>
    <m/>
    <n v="1"/>
    <s v="9"/>
    <s v="9"/>
    <n v="1"/>
    <n v="7.1428571428571432"/>
    <n v="0"/>
    <n v="0"/>
    <n v="0"/>
    <n v="0"/>
    <n v="13"/>
    <n v="92.857142857142861"/>
    <n v="14"/>
  </r>
  <r>
    <s v="everyonesocial"/>
    <s v="everyonesocial"/>
    <m/>
    <m/>
    <m/>
    <m/>
    <m/>
    <m/>
    <m/>
    <m/>
    <s v="No"/>
    <n v="1226"/>
    <m/>
    <m/>
    <x v="1"/>
    <d v="2018-03-19T14:15:03"/>
    <s v="Are you going to be in the San Francisco area tomorrow and Wednesday? Already got your ticket for #TOPOSummit? Make sure you stop by the EveryoneSocial booth, see how our #EmployeeAdvocacy and #SocialSelling product works, meet some team members, and more. Hope to see you there! https://t.co/zGIKJXlod7"/>
    <m/>
    <m/>
    <x v="328"/>
    <s v="https://pbs.twimg.com/media/DYqEAmZX4AIfIym.jpg"/>
    <s v="https://pbs.twimg.com/media/DYqEAmZX4AIfIym.jpg"/>
    <x v="748"/>
    <s v="https://twitter.com/#!/everyonesocial/status/975737416618258433"/>
    <m/>
    <m/>
    <s v="975737416618258433"/>
    <m/>
    <b v="0"/>
    <n v="1"/>
    <s v=""/>
    <b v="0"/>
    <s v="en"/>
    <m/>
    <s v=""/>
    <b v="0"/>
    <n v="0"/>
    <s v=""/>
    <s v="HubSpot"/>
    <b v="0"/>
    <s v="975737416618258433"/>
    <s v="Tweet"/>
    <n v="0"/>
    <n v="0"/>
    <m/>
    <m/>
    <m/>
    <m/>
    <m/>
    <m/>
    <m/>
    <m/>
    <n v="1"/>
    <s v="1"/>
    <s v="1"/>
    <n v="1"/>
    <n v="2.1739130434782608"/>
    <n v="0"/>
    <n v="0"/>
    <n v="0"/>
    <n v="0"/>
    <n v="45"/>
    <n v="97.826086956521735"/>
    <n v="46"/>
  </r>
  <r>
    <s v="profitspodcasts"/>
    <s v="profitspodcasts"/>
    <m/>
    <m/>
    <m/>
    <m/>
    <m/>
    <m/>
    <m/>
    <m/>
    <s v="No"/>
    <n v="1227"/>
    <m/>
    <m/>
    <x v="1"/>
    <d v="2018-03-11T15:15:05"/>
    <s v="8 Great YouTube Channel Marketing Tips https://t.co/UclNfSm5v6 / #YouTube #eCommerce #SocialSelling #SMM https://t.co/ZP0VWRQa25"/>
    <s v="http://www.myfrugalbusiness.com/2016/11/youtube-channel-social-media-marketing-tips.html"/>
    <s v="myfrugalbusiness.com"/>
    <x v="329"/>
    <s v="https://pbs.twimg.com/media/Cx-JiXkXgAAF9Pj.jpg"/>
    <s v="https://pbs.twimg.com/media/Cx-JiXkXgAAF9Pj.jpg"/>
    <x v="749"/>
    <s v="https://twitter.com/#!/profitspodcasts/status/972853424797732865"/>
    <m/>
    <m/>
    <s v="972853424797732865"/>
    <m/>
    <b v="0"/>
    <n v="2"/>
    <s v=""/>
    <b v="0"/>
    <s v="en"/>
    <m/>
    <s v=""/>
    <b v="0"/>
    <n v="1"/>
    <s v=""/>
    <s v="SocialOomph"/>
    <b v="0"/>
    <s v="972853424797732865"/>
    <s v="Retweet"/>
    <n v="0"/>
    <n v="0"/>
    <m/>
    <m/>
    <m/>
    <m/>
    <m/>
    <m/>
    <m/>
    <m/>
    <n v="3"/>
    <s v="6"/>
    <s v="6"/>
    <n v="1"/>
    <n v="10"/>
    <n v="0"/>
    <n v="0"/>
    <n v="0"/>
    <n v="0"/>
    <n v="9"/>
    <n v="90"/>
    <n v="10"/>
  </r>
  <r>
    <s v="profitspodcasts"/>
    <s v="mikeschiemer"/>
    <m/>
    <m/>
    <m/>
    <m/>
    <m/>
    <m/>
    <m/>
    <m/>
    <s v="No"/>
    <n v="1228"/>
    <m/>
    <m/>
    <x v="0"/>
    <d v="2018-03-11T15:30:02"/>
    <s v="RT @MikeSchiemer: 5 Tips To Optimize Your E-Commerce Store https://t.co/72EPK1HJjZ / #CX #Ecommerce #Retail #SocialSelling #UX https://t.co…"/>
    <s v="http://www.myfrugalbusiness.com/2017/08/jazz-up-ecommerce-store-boost-sales-digital-retail.html"/>
    <s v="myfrugalbusiness.com"/>
    <x v="134"/>
    <m/>
    <s v="http://pbs.twimg.com/profile_images/964292232688881665/wcM3ZYSt_normal.jpg"/>
    <x v="750"/>
    <s v="https://twitter.com/#!/profitspodcasts/status/972857183598796803"/>
    <m/>
    <m/>
    <s v="972857183598796803"/>
    <m/>
    <b v="0"/>
    <n v="0"/>
    <s v=""/>
    <b v="0"/>
    <s v="en"/>
    <m/>
    <s v=""/>
    <b v="0"/>
    <n v="4"/>
    <s v="972849724599554048"/>
    <s v="Twitter for iPhone"/>
    <b v="0"/>
    <s v="972849724599554048"/>
    <s v="Tweet"/>
    <n v="0"/>
    <n v="0"/>
    <m/>
    <m/>
    <m/>
    <m/>
    <m/>
    <m/>
    <m/>
    <m/>
    <n v="8"/>
    <s v="6"/>
    <s v="6"/>
    <n v="0"/>
    <n v="0"/>
    <n v="0"/>
    <n v="0"/>
    <n v="0"/>
    <n v="0"/>
    <n v="15"/>
    <n v="100"/>
    <n v="15"/>
  </r>
  <r>
    <s v="profitspodcasts"/>
    <s v="mikeschiemer"/>
    <m/>
    <m/>
    <m/>
    <m/>
    <m/>
    <m/>
    <m/>
    <m/>
    <s v="No"/>
    <n v="1229"/>
    <m/>
    <m/>
    <x v="0"/>
    <d v="2018-03-11T15:30:03"/>
    <s v="RT @MikeSchiemer: 7 Tips To Grow Your Digital Marketing https://t.co/Wg65h7tqYS / #SEO #SMM #DigitalMarketing #SocialSelling https://t.co/n…"/>
    <s v="http://www.myfrugalbusiness.com/2017/10/launch-digital-marketing-social-space.html"/>
    <s v="myfrugalbusiness.com"/>
    <x v="135"/>
    <m/>
    <s v="http://pbs.twimg.com/profile_images/964292232688881665/wcM3ZYSt_normal.jpg"/>
    <x v="751"/>
    <s v="https://twitter.com/#!/profitspodcasts/status/972857190150262786"/>
    <m/>
    <m/>
    <s v="972857190150262786"/>
    <m/>
    <b v="0"/>
    <n v="0"/>
    <s v=""/>
    <b v="0"/>
    <s v="en"/>
    <m/>
    <s v=""/>
    <b v="0"/>
    <n v="5"/>
    <s v="972834639596355584"/>
    <s v="Twitter for iPhone"/>
    <b v="0"/>
    <s v="972834639596355584"/>
    <s v="Tweet"/>
    <n v="0"/>
    <n v="0"/>
    <m/>
    <m/>
    <m/>
    <m/>
    <m/>
    <m/>
    <m/>
    <m/>
    <n v="8"/>
    <s v="6"/>
    <s v="6"/>
    <n v="0"/>
    <n v="0"/>
    <n v="0"/>
    <n v="0"/>
    <n v="0"/>
    <n v="0"/>
    <n v="13"/>
    <n v="100"/>
    <n v="13"/>
  </r>
  <r>
    <s v="profitspodcasts"/>
    <s v="mikeschiemer"/>
    <m/>
    <m/>
    <m/>
    <m/>
    <m/>
    <m/>
    <m/>
    <m/>
    <s v="No"/>
    <n v="1230"/>
    <m/>
    <m/>
    <x v="0"/>
    <d v="2018-03-11T15:30:06"/>
    <s v="RT @MikeSchiemer: The Importance Of Sales Lead Gen https://t.co/mLC1Uwq8o4 / #Sales #Selling #SocialSelling #SMM https://t.co/zd7OEOxe7u"/>
    <s v="http://www.myfrugalbusiness.com/2017/04/importance-lead-generation-modern-business-prospects.html"/>
    <s v="myfrugalbusiness.com"/>
    <x v="86"/>
    <s v="https://pbs.twimg.com/media/DHxpY8YVYAA65qk.jpg"/>
    <s v="https://pbs.twimg.com/media/DHxpY8YVYAA65qk.jpg"/>
    <x v="752"/>
    <s v="https://twitter.com/#!/profitspodcasts/status/972857202062102529"/>
    <m/>
    <m/>
    <s v="972857202062102529"/>
    <m/>
    <b v="0"/>
    <n v="0"/>
    <s v=""/>
    <b v="0"/>
    <s v="en"/>
    <m/>
    <s v=""/>
    <b v="0"/>
    <n v="3"/>
    <s v="972819439556186112"/>
    <s v="Twitter for iPhone"/>
    <b v="0"/>
    <s v="972819439556186112"/>
    <s v="Tweet"/>
    <n v="0"/>
    <n v="0"/>
    <m/>
    <m/>
    <m/>
    <m/>
    <m/>
    <m/>
    <m/>
    <m/>
    <n v="8"/>
    <s v="6"/>
    <s v="6"/>
    <n v="1"/>
    <n v="8.3333333333333339"/>
    <n v="0"/>
    <n v="0"/>
    <n v="0"/>
    <n v="0"/>
    <n v="11"/>
    <n v="91.666666666666671"/>
    <n v="12"/>
  </r>
  <r>
    <s v="profitspodcasts"/>
    <s v="mikeschiemer"/>
    <m/>
    <m/>
    <m/>
    <m/>
    <m/>
    <m/>
    <m/>
    <m/>
    <s v="No"/>
    <n v="1231"/>
    <m/>
    <m/>
    <x v="0"/>
    <d v="2018-03-11T15:30:17"/>
    <s v="RT @MikeSchiemer: 11 Digital Marketing Management Mistakes To Minimize https://t.co/cE1gXzpCzl / #DigitalMarketing #Marketing #SocialMedia…"/>
    <s v="http://www.myfrugalbusiness.com/2017/12/digital-marketing-management-mistakes-minimize.html"/>
    <s v="myfrugalbusiness.com"/>
    <x v="136"/>
    <m/>
    <s v="http://pbs.twimg.com/profile_images/964292232688881665/wcM3ZYSt_normal.jpg"/>
    <x v="753"/>
    <s v="https://twitter.com/#!/profitspodcasts/status/972857247641559041"/>
    <m/>
    <m/>
    <s v="972857247641559041"/>
    <m/>
    <b v="0"/>
    <n v="0"/>
    <s v=""/>
    <b v="0"/>
    <s v="en"/>
    <m/>
    <s v=""/>
    <b v="0"/>
    <n v="3"/>
    <s v="972698707073359872"/>
    <s v="Twitter for iPhone"/>
    <b v="0"/>
    <s v="972698707073359872"/>
    <s v="Tweet"/>
    <n v="0"/>
    <n v="0"/>
    <m/>
    <m/>
    <m/>
    <m/>
    <m/>
    <m/>
    <m/>
    <m/>
    <n v="8"/>
    <s v="6"/>
    <s v="6"/>
    <n v="0"/>
    <n v="0"/>
    <n v="1"/>
    <n v="8.3333333333333339"/>
    <n v="0"/>
    <n v="0"/>
    <n v="11"/>
    <n v="91.666666666666671"/>
    <n v="12"/>
  </r>
  <r>
    <s v="profitspodcasts"/>
    <s v="mikeschiemer"/>
    <m/>
    <m/>
    <m/>
    <m/>
    <m/>
    <m/>
    <m/>
    <m/>
    <s v="No"/>
    <n v="1232"/>
    <m/>
    <m/>
    <x v="0"/>
    <d v="2018-03-11T15:30:29"/>
    <s v="RT @MikeSchiemer: Seven Savvy Snapchat Social Selling Suggestions https://t.co/26x0VJrtEf / #Snapchat #SMM #CMO #SocialSelling https://t.co…"/>
    <s v="http://www.myfrugalbusiness.com/2016/12/savvy-snapchat-social-selling-suggestions.html"/>
    <s v="myfrugalbusiness.com"/>
    <x v="137"/>
    <m/>
    <s v="http://pbs.twimg.com/profile_images/964292232688881665/wcM3ZYSt_normal.jpg"/>
    <x v="754"/>
    <s v="https://twitter.com/#!/profitspodcasts/status/972857300405932032"/>
    <m/>
    <m/>
    <s v="972857300405932032"/>
    <m/>
    <b v="0"/>
    <n v="0"/>
    <s v=""/>
    <b v="0"/>
    <s v="en"/>
    <m/>
    <s v=""/>
    <b v="0"/>
    <n v="5"/>
    <s v="972638393745203202"/>
    <s v="Twitter for iPhone"/>
    <b v="0"/>
    <s v="972638393745203202"/>
    <s v="Tweet"/>
    <n v="0"/>
    <n v="0"/>
    <m/>
    <m/>
    <m/>
    <m/>
    <m/>
    <m/>
    <m/>
    <m/>
    <n v="8"/>
    <s v="6"/>
    <s v="6"/>
    <n v="1"/>
    <n v="8.3333333333333339"/>
    <n v="0"/>
    <n v="0"/>
    <n v="0"/>
    <n v="0"/>
    <n v="11"/>
    <n v="91.666666666666671"/>
    <n v="12"/>
  </r>
  <r>
    <s v="profitspodcasts"/>
    <s v="mikeschiemer"/>
    <m/>
    <m/>
    <m/>
    <m/>
    <m/>
    <m/>
    <m/>
    <m/>
    <s v="No"/>
    <n v="1233"/>
    <m/>
    <m/>
    <x v="0"/>
    <d v="2018-03-11T15:30:35"/>
    <s v="RT @MikeSchiemer: 5 Effective Digital Marketing Methods https://t.co/oCkluZ0GWl / #DigitalMarketing #Marketing #SocialMedia #SocialSelling…"/>
    <s v="http://www.myfrugalbusiness.com/2018/01/effective-digital-marketing-techniques.html"/>
    <s v="myfrugalbusiness.com"/>
    <x v="138"/>
    <m/>
    <s v="http://pbs.twimg.com/profile_images/964292232688881665/wcM3ZYSt_normal.jpg"/>
    <x v="755"/>
    <s v="https://twitter.com/#!/profitspodcasts/status/972857323503915008"/>
    <m/>
    <m/>
    <s v="972857323503915008"/>
    <m/>
    <b v="0"/>
    <n v="0"/>
    <s v=""/>
    <b v="0"/>
    <s v="tl"/>
    <m/>
    <s v=""/>
    <b v="0"/>
    <n v="5"/>
    <s v="972593040400568321"/>
    <s v="Twitter for iPhone"/>
    <b v="0"/>
    <s v="972593040400568321"/>
    <s v="Tweet"/>
    <n v="0"/>
    <n v="0"/>
    <m/>
    <m/>
    <m/>
    <m/>
    <m/>
    <m/>
    <m/>
    <m/>
    <n v="8"/>
    <s v="6"/>
    <s v="6"/>
    <n v="1"/>
    <n v="9.0909090909090917"/>
    <n v="0"/>
    <n v="0"/>
    <n v="0"/>
    <n v="0"/>
    <n v="10"/>
    <n v="90.909090909090907"/>
    <n v="11"/>
  </r>
  <r>
    <s v="profitspodcasts"/>
    <s v="mikeschiemer"/>
    <m/>
    <m/>
    <m/>
    <m/>
    <m/>
    <m/>
    <m/>
    <m/>
    <s v="No"/>
    <n v="1234"/>
    <m/>
    <m/>
    <x v="0"/>
    <d v="2018-03-11T15:30:38"/>
    <s v="RT @MikeSchiemer: Be An IG OG: 5 Instagram Marketing Tips https://t.co/SlBdd0pMV2 / #Instagram #IG #SocialSelling #SocialMedia https://t.co…"/>
    <s v="http://www.myfrugalbusiness.com/2017/11/instagram-social-media-marketing-tips-ig.html"/>
    <s v="myfrugalbusiness.com"/>
    <x v="139"/>
    <m/>
    <s v="http://pbs.twimg.com/profile_images/964292232688881665/wcM3ZYSt_normal.jpg"/>
    <x v="756"/>
    <s v="https://twitter.com/#!/profitspodcasts/status/972857335256403968"/>
    <m/>
    <m/>
    <s v="972857335256403968"/>
    <m/>
    <b v="0"/>
    <n v="0"/>
    <s v=""/>
    <b v="0"/>
    <s v="en"/>
    <m/>
    <s v=""/>
    <b v="0"/>
    <n v="5"/>
    <s v="972577922916782080"/>
    <s v="Twitter for iPhone"/>
    <b v="0"/>
    <s v="972577922916782080"/>
    <s v="Tweet"/>
    <n v="0"/>
    <n v="0"/>
    <m/>
    <m/>
    <m/>
    <m/>
    <m/>
    <m/>
    <m/>
    <m/>
    <n v="8"/>
    <s v="6"/>
    <s v="6"/>
    <n v="0"/>
    <n v="0"/>
    <n v="0"/>
    <n v="0"/>
    <n v="0"/>
    <n v="0"/>
    <n v="14"/>
    <n v="100"/>
    <n v="14"/>
  </r>
  <r>
    <s v="profitspodcasts"/>
    <s v="mikeschiemer"/>
    <m/>
    <m/>
    <m/>
    <m/>
    <m/>
    <m/>
    <m/>
    <m/>
    <s v="No"/>
    <n v="1235"/>
    <m/>
    <m/>
    <x v="0"/>
    <d v="2018-03-11T15:30:52"/>
    <s v="RT @MikeSchiemer: 5 Powerful Social Media Marketing Tactics https://t.co/I7xaunVW04 / #SMM #SocialMedia #SocialSelling #IG https://t.co/5zO…"/>
    <s v="http://www.myfrugalbusiness.com/2017/03/powerful-social-media-marketing-ideas-startup.html"/>
    <s v="myfrugalbusiness.com"/>
    <x v="140"/>
    <m/>
    <s v="http://pbs.twimg.com/profile_images/964292232688881665/wcM3ZYSt_normal.jpg"/>
    <x v="757"/>
    <s v="https://twitter.com/#!/profitspodcasts/status/972857396157706240"/>
    <m/>
    <m/>
    <s v="972857396157706240"/>
    <m/>
    <b v="0"/>
    <n v="0"/>
    <s v=""/>
    <b v="0"/>
    <s v="en"/>
    <m/>
    <s v=""/>
    <b v="0"/>
    <n v="16"/>
    <s v="972487371022323713"/>
    <s v="Twitter for iPhone"/>
    <b v="0"/>
    <s v="972487371022323713"/>
    <s v="Tweet"/>
    <n v="0"/>
    <n v="0"/>
    <m/>
    <m/>
    <m/>
    <m/>
    <m/>
    <m/>
    <m/>
    <m/>
    <n v="8"/>
    <s v="6"/>
    <s v="6"/>
    <n v="1"/>
    <n v="8.3333333333333339"/>
    <n v="0"/>
    <n v="0"/>
    <n v="0"/>
    <n v="0"/>
    <n v="11"/>
    <n v="91.666666666666671"/>
    <n v="12"/>
  </r>
  <r>
    <s v="profitspodcasts"/>
    <s v="profitspodcasts"/>
    <m/>
    <m/>
    <m/>
    <m/>
    <m/>
    <m/>
    <m/>
    <m/>
    <s v="No"/>
    <n v="1236"/>
    <m/>
    <m/>
    <x v="1"/>
    <d v="2018-03-11T15:32:00"/>
    <s v="RT @ProfitsPodcasts: 8 Great YouTube Channel Marketing Tips https://t.co/UclNfSm5v6 / #YouTube #eCommerce #SocialSelling #SMM https://t.co/…"/>
    <s v="http://www.myfrugalbusiness.com/2016/11/youtube-channel-social-media-marketing-tips.html"/>
    <s v="myfrugalbusiness.com"/>
    <x v="329"/>
    <m/>
    <s v="http://pbs.twimg.com/profile_images/964292232688881665/wcM3ZYSt_normal.jpg"/>
    <x v="758"/>
    <s v="https://twitter.com/#!/profitspodcasts/status/972857679113785344"/>
    <m/>
    <m/>
    <s v="972857679113785344"/>
    <m/>
    <b v="0"/>
    <n v="0"/>
    <s v=""/>
    <b v="0"/>
    <s v="en"/>
    <m/>
    <s v=""/>
    <b v="0"/>
    <n v="1"/>
    <s v="972853424797732865"/>
    <s v="Twitter for iPhone"/>
    <b v="0"/>
    <s v="972853424797732865"/>
    <s v="Tweet"/>
    <n v="0"/>
    <n v="0"/>
    <m/>
    <m/>
    <m/>
    <m/>
    <m/>
    <m/>
    <m/>
    <m/>
    <n v="3"/>
    <s v="6"/>
    <s v="6"/>
    <n v="1"/>
    <n v="8.3333333333333339"/>
    <n v="0"/>
    <n v="0"/>
    <n v="0"/>
    <n v="0"/>
    <n v="11"/>
    <n v="91.666666666666671"/>
    <n v="12"/>
  </r>
  <r>
    <s v="profitspodcasts"/>
    <s v="profitspodcasts"/>
    <m/>
    <m/>
    <m/>
    <m/>
    <m/>
    <m/>
    <m/>
    <m/>
    <s v="No"/>
    <n v="1237"/>
    <m/>
    <m/>
    <x v="1"/>
    <d v="2018-03-19T14:15:05"/>
    <s v="11 Ways To Leverage LinkedIn https://t.co/rwFQeR97wS / #LinkedIn #SocialSelling #SMM #Networking #ROI #CEO #Recruit https://t.co/IY5NBbYNmi"/>
    <s v="http://www.myfrugalbusiness.com/2015/12/leverage-linkedin-business-marketing-mike-schiemer.html"/>
    <s v="myfrugalbusiness.com"/>
    <x v="330"/>
    <s v="https://pbs.twimg.com/media/CXVvUlzWMAAELe0.jpg"/>
    <s v="https://pbs.twimg.com/media/CXVvUlzWMAAELe0.jpg"/>
    <x v="759"/>
    <s v="https://twitter.com/#!/profitspodcasts/status/975737426428690432"/>
    <m/>
    <m/>
    <s v="975737426428690432"/>
    <m/>
    <b v="0"/>
    <n v="0"/>
    <s v=""/>
    <b v="0"/>
    <s v="en"/>
    <m/>
    <s v=""/>
    <b v="0"/>
    <n v="0"/>
    <s v=""/>
    <s v="SocialOomph"/>
    <b v="0"/>
    <s v="975737426428690432"/>
    <s v="Tweet"/>
    <n v="0"/>
    <n v="0"/>
    <m/>
    <m/>
    <m/>
    <m/>
    <m/>
    <m/>
    <m/>
    <m/>
    <n v="3"/>
    <s v="6"/>
    <s v="6"/>
    <n v="1"/>
    <n v="8.3333333333333339"/>
    <n v="0"/>
    <n v="0"/>
    <n v="0"/>
    <n v="0"/>
    <n v="11"/>
    <n v="91.666666666666671"/>
    <n v="12"/>
  </r>
  <r>
    <s v="robertlburns"/>
    <s v="b2community"/>
    <m/>
    <m/>
    <m/>
    <m/>
    <m/>
    <m/>
    <m/>
    <m/>
    <s v="No"/>
    <n v="1238"/>
    <m/>
    <m/>
    <x v="0"/>
    <d v="2018-03-06T16:17:01"/>
    <s v="What Is the Right Sales Cycle for Your Business? via @B2Community #BusinessDevelopment #BusinessGrowth #BuyersJourney #DemandGeneration #DigitalMarketing #LeadGeneration #Sales #SmallBusiness #SocialSelling https://t.co/CsqrikTRoU https://t.co/bANbq9dgzU"/>
    <s v="http://bit.ly/2oDmOLD"/>
    <s v="bit.ly"/>
    <x v="331"/>
    <s v="https://pbs.twimg.com/media/DXnjQfEW4AESjWc.jpg"/>
    <s v="https://pbs.twimg.com/media/DXnjQfEW4AESjWc.jpg"/>
    <x v="760"/>
    <s v="https://twitter.com/#!/robertlburns/status/971057069288755202"/>
    <m/>
    <m/>
    <s v="971057069288755202"/>
    <m/>
    <b v="0"/>
    <n v="0"/>
    <s v=""/>
    <b v="0"/>
    <s v="en"/>
    <m/>
    <s v=""/>
    <b v="0"/>
    <n v="0"/>
    <s v=""/>
    <s v="Buffer"/>
    <b v="0"/>
    <s v="971057069288755202"/>
    <s v="Tweet"/>
    <n v="0"/>
    <n v="0"/>
    <m/>
    <m/>
    <m/>
    <m/>
    <m/>
    <m/>
    <m/>
    <m/>
    <n v="2"/>
    <s v="5"/>
    <s v="5"/>
    <n v="1"/>
    <n v="5"/>
    <n v="0"/>
    <n v="0"/>
    <n v="0"/>
    <n v="0"/>
    <n v="19"/>
    <n v="95"/>
    <n v="20"/>
  </r>
  <r>
    <s v="robertlburns"/>
    <s v="b2community"/>
    <m/>
    <m/>
    <m/>
    <m/>
    <m/>
    <m/>
    <m/>
    <m/>
    <s v="No"/>
    <n v="1239"/>
    <m/>
    <m/>
    <x v="0"/>
    <d v="2018-03-08T16:17:06"/>
    <s v="What Is the Right Sales Cycle for Your Business? via @B2Community #BusinessDevelopment #BusinessGrowth #BuyersJourney #DemandGeneration #DigitalMarketing #LeadGeneration #Sales #SmallBusiness #SocialSelling https://t.co/5drKRe4hR5 https://t.co/AQ8AGDlZiN"/>
    <s v="http://bit.ly/2BGWXYh"/>
    <s v="bit.ly"/>
    <x v="331"/>
    <s v="https://pbs.twimg.com/media/DXx2dQRV4AA7T05.jpg"/>
    <s v="https://pbs.twimg.com/media/DXx2dQRV4AA7T05.jpg"/>
    <x v="151"/>
    <s v="https://twitter.com/#!/robertlburns/status/971781866486489089"/>
    <m/>
    <m/>
    <s v="971781866486489089"/>
    <m/>
    <b v="0"/>
    <n v="1"/>
    <s v=""/>
    <b v="0"/>
    <s v="en"/>
    <m/>
    <s v=""/>
    <b v="0"/>
    <n v="0"/>
    <s v=""/>
    <s v="Buffer"/>
    <b v="0"/>
    <s v="971781866486489089"/>
    <s v="Tweet"/>
    <n v="0"/>
    <n v="0"/>
    <m/>
    <m/>
    <m/>
    <m/>
    <m/>
    <m/>
    <m/>
    <m/>
    <n v="2"/>
    <s v="5"/>
    <s v="5"/>
    <n v="1"/>
    <n v="5"/>
    <n v="0"/>
    <n v="0"/>
    <n v="0"/>
    <n v="0"/>
    <n v="19"/>
    <n v="95"/>
    <n v="20"/>
  </r>
  <r>
    <s v="dmalert"/>
    <s v="robertlburns"/>
    <m/>
    <m/>
    <m/>
    <m/>
    <m/>
    <m/>
    <m/>
    <m/>
    <s v="No"/>
    <n v="1240"/>
    <m/>
    <m/>
    <x v="0"/>
    <d v="2018-03-08T16:23:07"/>
    <s v="RT @robertlburns: What Is the Right Sales Cycle for Your Business? via @B2Community #BusinessDevelopment #BusinessGrowth #BuyersJourney #DemandGeneration #DigitalMarketing #LeadGeneration #Sales #SmallBusiness #SocialSelling https://t.co/v5hIUTKw3c https://t.co/Vvx6yGl1lj"/>
    <s v="http://bit.ly/2BGWXYh"/>
    <s v="bit.ly"/>
    <x v="331"/>
    <s v="https://pbs.twimg.com/media/DXx2dQRV4AA7T05.jpg"/>
    <s v="https://pbs.twimg.com/media/DXx2dQRV4AA7T05.jpg"/>
    <x v="761"/>
    <s v="https://twitter.com/#!/dmalert/status/971783378952433666"/>
    <m/>
    <m/>
    <s v="971783378952433666"/>
    <m/>
    <b v="0"/>
    <n v="0"/>
    <s v=""/>
    <b v="0"/>
    <s v="en"/>
    <m/>
    <s v=""/>
    <b v="0"/>
    <n v="0"/>
    <s v=""/>
    <s v="IFTTT"/>
    <b v="0"/>
    <s v="971783378952433666"/>
    <s v="Tweet"/>
    <n v="0"/>
    <n v="0"/>
    <m/>
    <m/>
    <m/>
    <m/>
    <m/>
    <m/>
    <m/>
    <m/>
    <n v="1"/>
    <s v="5"/>
    <s v="5"/>
    <m/>
    <m/>
    <m/>
    <m/>
    <m/>
    <m/>
    <m/>
    <m/>
    <m/>
  </r>
  <r>
    <s v="dmalert"/>
    <s v="agence_iandyoo"/>
    <m/>
    <m/>
    <m/>
    <m/>
    <m/>
    <m/>
    <m/>
    <m/>
    <s v="No"/>
    <n v="1242"/>
    <m/>
    <m/>
    <x v="0"/>
    <d v="2018-03-19T14:15:42"/>
    <s v="RT @Agence_IandYOO: L'emailing marketing indispensable outil de l'inbound marketeur - IandYOO Le blog qui parle #InboundMarketing #SocialSelling #ContentMarketing #socialmedia  #SEO #Hubspot #LeadGeneration #DigitalMarketing https://t.co/QDgvWxCNM0"/>
    <s v="https://blog.iandyoo.com/emailing-marketing-outil-inbound-marketeur?utm_campaign=Fid%C3%A9liser&amp;utm_content=66792200&amp;utm_medium=social&amp;utm_source=twitter"/>
    <s v="iandyoo.com"/>
    <x v="332"/>
    <m/>
    <s v="http://pbs.twimg.com/profile_images/736879472750780416/_GsBKi2F_normal.jpg"/>
    <x v="762"/>
    <s v="https://twitter.com/#!/dmalert/status/975737583543169024"/>
    <m/>
    <m/>
    <s v="975737583543169024"/>
    <m/>
    <b v="0"/>
    <n v="0"/>
    <s v=""/>
    <b v="0"/>
    <s v="fr"/>
    <m/>
    <s v=""/>
    <b v="0"/>
    <n v="0"/>
    <s v=""/>
    <s v="IFTTT"/>
    <b v="0"/>
    <s v="975737583543169024"/>
    <s v="Tweet"/>
    <n v="0"/>
    <n v="0"/>
    <m/>
    <m/>
    <m/>
    <m/>
    <m/>
    <m/>
    <m/>
    <m/>
    <n v="1"/>
    <s v="5"/>
    <s v="5"/>
    <n v="0"/>
    <n v="0"/>
    <n v="0"/>
    <n v="0"/>
    <n v="0"/>
    <n v="0"/>
    <n v="22"/>
    <n v="100"/>
    <n v="22"/>
  </r>
  <r>
    <s v="ahmedjr_16"/>
    <s v="ahmedjr_16"/>
    <m/>
    <m/>
    <m/>
    <m/>
    <m/>
    <m/>
    <m/>
    <m/>
    <s v="No"/>
    <n v="1243"/>
    <m/>
    <m/>
    <x v="1"/>
    <d v="2018-03-11T06:31:00"/>
    <s v="10 Best Sales Courses Online for Mastery_x000a__x000a_https://t.co/g6tVtX248E _x000a__x000a_#smallbusiness #SmallBiz #entrepreneur #ecommerce #SocialMedia #SMM #GrowthHacking #DigitalMarketing #onlinelearning #startups #tech #IoT #IIoT #IndustrialIoT #Sales #SocialSelling #SalesTips #makeyourownlane https://t.co/1OdQJqSlfE"/>
    <s v="https://www.jadirectives.com/best-sales-courses-online/"/>
    <s v="jadirectives.com"/>
    <x v="333"/>
    <s v="https://pbs.twimg.com/media/DXSvxH4VAAEOWy0.jpg"/>
    <s v="https://pbs.twimg.com/media/DXSvxH4VAAEOWy0.jpg"/>
    <x v="763"/>
    <s v="https://twitter.com/#!/ahmedjr_16/status/972721534312894466"/>
    <m/>
    <m/>
    <s v="972721534312894466"/>
    <m/>
    <b v="0"/>
    <n v="22"/>
    <s v=""/>
    <b v="0"/>
    <s v="en"/>
    <m/>
    <s v=""/>
    <b v="0"/>
    <n v="8"/>
    <s v=""/>
    <s v="TweetDeck"/>
    <b v="0"/>
    <s v="972721534312894466"/>
    <s v="Retweet"/>
    <n v="0"/>
    <n v="0"/>
    <m/>
    <m/>
    <m/>
    <m/>
    <m/>
    <m/>
    <m/>
    <m/>
    <n v="2"/>
    <s v="43"/>
    <s v="43"/>
    <n v="2"/>
    <n v="8"/>
    <n v="0"/>
    <n v="0"/>
    <n v="0"/>
    <n v="0"/>
    <n v="23"/>
    <n v="92"/>
    <n v="25"/>
  </r>
  <r>
    <s v="ahmedjr_16"/>
    <s v="ahmedjr_16"/>
    <m/>
    <m/>
    <m/>
    <m/>
    <m/>
    <m/>
    <m/>
    <m/>
    <s v="No"/>
    <n v="1244"/>
    <m/>
    <m/>
    <x v="1"/>
    <d v="2018-03-18T06:01:00"/>
    <s v="10 Best Sales Courses Online for Mastery_x000a__x000a_https://t.co/g6tVtX248E _x000a__x000a_#smallbusiness #SmallBiz #entrepreneur #ecommerce #SocialMedia #SMM #GrowthHacking #DigitalMarketing #onlinelearning #startups #tech #IoT #IIoT #IndustrialIoT #Sales #SocialSelling #SalesTips #makeyourownlane https://t.co/JnBxXOoqR7"/>
    <s v="https://www.jadirectives.com/best-sales-courses-online/"/>
    <s v="jadirectives.com"/>
    <x v="333"/>
    <s v="https://pbs.twimg.com/media/DXSzigBU0AAzCFd.jpg"/>
    <s v="https://pbs.twimg.com/media/DXSzigBU0AAzCFd.jpg"/>
    <x v="764"/>
    <s v="https://twitter.com/#!/ahmedjr_16/status/975250698999877633"/>
    <m/>
    <m/>
    <s v="975250698999877633"/>
    <m/>
    <b v="0"/>
    <n v="35"/>
    <s v=""/>
    <b v="0"/>
    <s v="en"/>
    <m/>
    <s v=""/>
    <b v="0"/>
    <n v="14"/>
    <s v=""/>
    <s v="TweetDeck"/>
    <b v="0"/>
    <s v="975250698999877633"/>
    <s v="Retweet"/>
    <n v="0"/>
    <n v="0"/>
    <m/>
    <m/>
    <m/>
    <m/>
    <m/>
    <m/>
    <m/>
    <m/>
    <n v="2"/>
    <s v="43"/>
    <s v="43"/>
    <n v="2"/>
    <n v="8"/>
    <n v="0"/>
    <n v="0"/>
    <n v="0"/>
    <n v="0"/>
    <n v="23"/>
    <n v="92"/>
    <n v="25"/>
  </r>
  <r>
    <s v="aqtechnosys"/>
    <s v="ahmedjr_16"/>
    <m/>
    <m/>
    <m/>
    <m/>
    <m/>
    <m/>
    <m/>
    <m/>
    <s v="No"/>
    <n v="1245"/>
    <m/>
    <m/>
    <x v="0"/>
    <d v="2018-03-19T14:16:43"/>
    <s v="RT @ahmedjr_16: 10 Best Sales Courses Online for Mastery_x000a__x000a_https://t.co/g6tVtX248E _x000a__x000a_#smallbusiness #SmallBiz #entrepreneur #ecommerce #Soci…"/>
    <s v="https://www.jadirectives.com/best-sales-courses-online/"/>
    <s v="jadirectives.com"/>
    <x v="156"/>
    <m/>
    <s v="http://pbs.twimg.com/profile_images/811256834627608576/08CoDmOW_normal.jpg"/>
    <x v="765"/>
    <s v="https://twitter.com/#!/aqtechnosys/status/975737837206294529"/>
    <m/>
    <m/>
    <s v="975737837206294529"/>
    <m/>
    <b v="0"/>
    <n v="0"/>
    <s v=""/>
    <b v="0"/>
    <s v="en"/>
    <m/>
    <s v=""/>
    <b v="0"/>
    <n v="14"/>
    <s v="975250698999877633"/>
    <s v="Twitter Web Client"/>
    <b v="0"/>
    <s v="975250698999877633"/>
    <s v="Tweet"/>
    <n v="0"/>
    <n v="0"/>
    <m/>
    <m/>
    <m/>
    <m/>
    <m/>
    <m/>
    <m/>
    <m/>
    <n v="1"/>
    <s v="43"/>
    <s v="43"/>
    <n v="2"/>
    <n v="14.285714285714286"/>
    <n v="0"/>
    <n v="0"/>
    <n v="0"/>
    <n v="0"/>
    <n v="12"/>
    <n v="85.714285714285708"/>
    <n v="14"/>
  </r>
  <r>
    <s v="vormresearch"/>
    <s v="tedprodromou"/>
    <m/>
    <m/>
    <m/>
    <m/>
    <m/>
    <m/>
    <m/>
    <m/>
    <s v="No"/>
    <n v="1246"/>
    <m/>
    <m/>
    <x v="0"/>
    <d v="2018-03-19T14:23:23"/>
    <s v="RT @tedprodromou: Download your FREE issue of Social Selling Made Easy Magazine! Available now on the App Store and Google Play. #socialsel…"/>
    <m/>
    <m/>
    <x v="34"/>
    <m/>
    <s v="http://pbs.twimg.com/profile_images/917845237556547584/MHLTZ_0d_normal.jpg"/>
    <x v="766"/>
    <s v="https://twitter.com/#!/vormresearch/status/975739517377400833"/>
    <m/>
    <m/>
    <s v="975739517377400833"/>
    <m/>
    <b v="0"/>
    <n v="0"/>
    <s v=""/>
    <b v="0"/>
    <s v="en"/>
    <m/>
    <s v=""/>
    <b v="0"/>
    <n v="2"/>
    <s v="975514602485309440"/>
    <s v="Twitter for iPhone"/>
    <b v="0"/>
    <s v="975514602485309440"/>
    <s v="Tweet"/>
    <n v="0"/>
    <n v="0"/>
    <m/>
    <m/>
    <m/>
    <m/>
    <m/>
    <m/>
    <m/>
    <m/>
    <n v="1"/>
    <s v="42"/>
    <s v="42"/>
    <n v="3"/>
    <n v="13.636363636363637"/>
    <n v="1"/>
    <n v="4.5454545454545459"/>
    <n v="0"/>
    <n v="0"/>
    <n v="18"/>
    <n v="81.818181818181813"/>
    <n v="22"/>
  </r>
  <r>
    <s v="nsmarketing5280"/>
    <s v="timothy_hughes"/>
    <m/>
    <m/>
    <m/>
    <m/>
    <m/>
    <m/>
    <m/>
    <m/>
    <s v="No"/>
    <n v="1247"/>
    <m/>
    <m/>
    <x v="0"/>
    <d v="2018-03-19T14:24:45"/>
    <s v="RT @Timothy_Hughes: 84% buyers report trusting recommendations from influencers, friends, family members above all other kinds of marketing…"/>
    <m/>
    <m/>
    <x v="34"/>
    <m/>
    <s v="http://pbs.twimg.com/profile_images/687685545212817408/M81INaMB_normal.jpg"/>
    <x v="767"/>
    <s v="https://twitter.com/#!/nsmarketing5280/status/975739859909275648"/>
    <m/>
    <m/>
    <s v="975739859909275648"/>
    <m/>
    <b v="0"/>
    <n v="0"/>
    <s v=""/>
    <b v="0"/>
    <s v="en"/>
    <m/>
    <s v=""/>
    <b v="0"/>
    <n v="11"/>
    <s v="975308378615447552"/>
    <s v="Twitter for Android"/>
    <b v="0"/>
    <s v="975308378615447552"/>
    <s v="Tweet"/>
    <n v="0"/>
    <n v="0"/>
    <m/>
    <m/>
    <m/>
    <m/>
    <m/>
    <m/>
    <m/>
    <m/>
    <n v="1"/>
    <s v="2"/>
    <s v="2"/>
    <n v="2"/>
    <n v="11.111111111111111"/>
    <n v="0"/>
    <n v="0"/>
    <n v="0"/>
    <n v="0"/>
    <n v="16"/>
    <n v="88.888888888888886"/>
    <n v="18"/>
  </r>
  <r>
    <s v="clive140"/>
    <s v="tim"/>
    <m/>
    <m/>
    <m/>
    <m/>
    <m/>
    <m/>
    <m/>
    <m/>
    <s v="No"/>
    <n v="1248"/>
    <m/>
    <m/>
    <x v="0"/>
    <d v="2018-03-15T14:10:44"/>
    <s v="RT @DigitalLeadersA: How to Choose Social Selling Program That Will Have a Lasting Impact to Your Employees https://t.co/d2QsUMAv7T by @Tim…"/>
    <s v="http://www.social-experts.net/how-to-roll-social-selling-across"/>
    <s v="social-experts.net"/>
    <x v="34"/>
    <m/>
    <s v="http://pbs.twimg.com/profile_images/676153819798065152/JkwueaWj_normal.jpg"/>
    <x v="422"/>
    <s v="https://twitter.com/#!/clive140/status/974286780651491328"/>
    <m/>
    <m/>
    <s v="974286780651491328"/>
    <m/>
    <b v="0"/>
    <n v="0"/>
    <s v=""/>
    <b v="0"/>
    <s v="en"/>
    <m/>
    <s v=""/>
    <b v="0"/>
    <n v="9"/>
    <s v="974145168961163264"/>
    <s v="Twitter for Android"/>
    <b v="0"/>
    <s v="974145168961163264"/>
    <s v="Tweet"/>
    <n v="0"/>
    <n v="0"/>
    <m/>
    <m/>
    <m/>
    <m/>
    <m/>
    <m/>
    <m/>
    <m/>
    <n v="1"/>
    <s v="2"/>
    <s v="2"/>
    <m/>
    <m/>
    <m/>
    <m/>
    <m/>
    <m/>
    <m/>
    <m/>
    <m/>
  </r>
  <r>
    <s v="clive140"/>
    <s v="timothy_hughes"/>
    <m/>
    <m/>
    <m/>
    <m/>
    <m/>
    <m/>
    <m/>
    <m/>
    <s v="No"/>
    <n v="1249"/>
    <m/>
    <m/>
    <x v="0"/>
    <d v="2018-03-08T16:36:32"/>
    <s v="RT @Timothy_Hughes: Forget cold calls, what do you think of warm calls? https://t.co/ihNNwucnEb @timothy_Hughes #sales #leadgeneration #soc…"/>
    <s v="http://www.social-experts.net/forget-cold-calls-what-do-you-think-about-warm-calls/?utm_content=buffer867f4&amp;utm_medium=social&amp;utm_source=twitter.com&amp;utm_campaign=buffer"/>
    <s v="social-experts.net"/>
    <x v="159"/>
    <m/>
    <s v="http://pbs.twimg.com/profile_images/676153819798065152/JkwueaWj_normal.jpg"/>
    <x v="768"/>
    <s v="https://twitter.com/#!/clive140/status/971786758320021504"/>
    <m/>
    <m/>
    <s v="971786758320021504"/>
    <m/>
    <b v="0"/>
    <n v="0"/>
    <s v=""/>
    <b v="0"/>
    <s v="en"/>
    <m/>
    <s v=""/>
    <b v="0"/>
    <n v="2"/>
    <s v="971782887795290112"/>
    <s v="Twitter for Android"/>
    <b v="0"/>
    <s v="971782887795290112"/>
    <s v="Tweet"/>
    <n v="0"/>
    <n v="0"/>
    <m/>
    <m/>
    <m/>
    <m/>
    <m/>
    <m/>
    <m/>
    <m/>
    <n v="2"/>
    <s v="2"/>
    <s v="2"/>
    <n v="1"/>
    <n v="6.25"/>
    <n v="1"/>
    <n v="6.25"/>
    <n v="0"/>
    <n v="0"/>
    <n v="14"/>
    <n v="87.5"/>
    <n v="16"/>
  </r>
  <r>
    <s v="clive140"/>
    <s v="timothy_hughes"/>
    <m/>
    <m/>
    <m/>
    <m/>
    <m/>
    <m/>
    <m/>
    <m/>
    <s v="No"/>
    <n v="1251"/>
    <m/>
    <m/>
    <x v="0"/>
    <d v="2018-03-16T15:19:19"/>
    <s v="RT @Timothy_Hughes: How Account Based Marketing (ABM) / Selling Will Unlock the Modern Buyer(s) (via Passle) @Timothy_Hughes https://t.co/g…"/>
    <m/>
    <m/>
    <x v="34"/>
    <m/>
    <s v="http://pbs.twimg.com/profile_images/676153819798065152/JkwueaWj_normal.jpg"/>
    <x v="769"/>
    <s v="https://twitter.com/#!/clive140/status/974666427503403009"/>
    <m/>
    <m/>
    <s v="974666427503403009"/>
    <m/>
    <b v="0"/>
    <n v="0"/>
    <s v=""/>
    <b v="0"/>
    <s v="en"/>
    <m/>
    <s v=""/>
    <b v="0"/>
    <n v="4"/>
    <s v="974665892045967360"/>
    <s v="Twitter for Android"/>
    <b v="0"/>
    <s v="974665892045967360"/>
    <s v="Tweet"/>
    <n v="0"/>
    <n v="0"/>
    <m/>
    <m/>
    <m/>
    <m/>
    <m/>
    <m/>
    <m/>
    <m/>
    <n v="2"/>
    <s v="2"/>
    <s v="2"/>
    <n v="1"/>
    <n v="5.882352941176471"/>
    <n v="0"/>
    <n v="0"/>
    <n v="0"/>
    <n v="0"/>
    <n v="16"/>
    <n v="94.117647058823536"/>
    <n v="17"/>
  </r>
  <r>
    <s v="clive140"/>
    <s v="digitalleadersa"/>
    <m/>
    <m/>
    <m/>
    <m/>
    <m/>
    <m/>
    <m/>
    <m/>
    <s v="No"/>
    <n v="1252"/>
    <m/>
    <m/>
    <x v="0"/>
    <d v="2018-03-19T14:25:14"/>
    <s v="RT @DigitalLeadersA: How to Eliminate The Most Frustrating Part of Cold Calling and Get More Meetings and Win More Deals https://t.co/XKwT6…"/>
    <m/>
    <m/>
    <x v="34"/>
    <m/>
    <s v="http://pbs.twimg.com/profile_images/676153819798065152/JkwueaWj_normal.jpg"/>
    <x v="770"/>
    <s v="https://twitter.com/#!/clive140/status/975739981007347712"/>
    <m/>
    <m/>
    <s v="975739981007347712"/>
    <m/>
    <b v="0"/>
    <n v="0"/>
    <s v=""/>
    <b v="0"/>
    <s v="en"/>
    <m/>
    <s v=""/>
    <b v="0"/>
    <n v="10"/>
    <s v="975413283611140098"/>
    <s v="Twitter Web Client"/>
    <b v="0"/>
    <s v="975413283611140098"/>
    <s v="Tweet"/>
    <n v="0"/>
    <n v="0"/>
    <m/>
    <m/>
    <m/>
    <m/>
    <m/>
    <m/>
    <m/>
    <m/>
    <n v="2"/>
    <s v="2"/>
    <s v="2"/>
    <n v="1"/>
    <n v="5"/>
    <n v="2"/>
    <n v="10"/>
    <n v="0"/>
    <n v="0"/>
    <n v="17"/>
    <n v="85"/>
    <n v="20"/>
  </r>
  <r>
    <s v="valymanconsult"/>
    <s v="valymanconsult"/>
    <m/>
    <m/>
    <m/>
    <m/>
    <m/>
    <m/>
    <m/>
    <m/>
    <s v="No"/>
    <n v="1253"/>
    <m/>
    <m/>
    <x v="1"/>
    <d v="2018-03-19T13:33:42"/>
    <s v="Meet you at ITEM Conference, Kyiv 24-25th._x000a__x000a_#item2018 #Conferences #itcompany #opinionleader #network #salesstrategy #Marketing #Kiev #socialselling m https://t.co/CHXYjQRFmP"/>
    <m/>
    <m/>
    <x v="334"/>
    <s v="https://pbs.twimg.com/media/DYp6iiZW4AAd4fx.jpg"/>
    <s v="https://pbs.twimg.com/media/DYp6iiZW4AAd4fx.jpg"/>
    <x v="771"/>
    <s v="https://twitter.com/#!/valymanconsult/status/975727011531579393"/>
    <m/>
    <m/>
    <s v="975727011531579393"/>
    <m/>
    <b v="0"/>
    <n v="5"/>
    <s v=""/>
    <b v="0"/>
    <s v="en"/>
    <m/>
    <s v=""/>
    <b v="0"/>
    <n v="1"/>
    <s v=""/>
    <s v="Twitter for iPhone"/>
    <b v="0"/>
    <s v="975727011531579393"/>
    <s v="Retweet"/>
    <n v="0"/>
    <n v="0"/>
    <m/>
    <m/>
    <m/>
    <m/>
    <m/>
    <m/>
    <m/>
    <m/>
    <n v="1"/>
    <s v="71"/>
    <s v="71"/>
    <n v="0"/>
    <n v="0"/>
    <n v="0"/>
    <n v="0"/>
    <n v="0"/>
    <n v="0"/>
    <n v="18"/>
    <n v="100"/>
    <n v="18"/>
  </r>
  <r>
    <s v="fleetmeiser"/>
    <s v="valymanconsult"/>
    <m/>
    <m/>
    <m/>
    <m/>
    <m/>
    <m/>
    <m/>
    <m/>
    <s v="No"/>
    <n v="1254"/>
    <m/>
    <m/>
    <x v="0"/>
    <d v="2018-03-19T14:25:25"/>
    <s v="RT @valymanconsult: Meet you at ITEM Conference, Kyiv 24-25th._x000a__x000a_#item2018 #Conferences #itcompany #opinionleader #network #salesstrategy #M…"/>
    <m/>
    <m/>
    <x v="335"/>
    <m/>
    <s v="http://pbs.twimg.com/profile_images/1635015404/image_normal.jpg"/>
    <x v="772"/>
    <s v="https://twitter.com/#!/fleetmeiser/status/975740027971031042"/>
    <m/>
    <m/>
    <s v="975740027971031042"/>
    <m/>
    <b v="0"/>
    <n v="0"/>
    <s v=""/>
    <b v="0"/>
    <s v="en"/>
    <m/>
    <s v=""/>
    <b v="0"/>
    <n v="1"/>
    <s v="975727011531579393"/>
    <s v="Twitter for iPhone"/>
    <b v="0"/>
    <s v="975727011531579393"/>
    <s v="Tweet"/>
    <n v="0"/>
    <n v="0"/>
    <m/>
    <m/>
    <m/>
    <m/>
    <m/>
    <m/>
    <m/>
    <m/>
    <n v="1"/>
    <s v="71"/>
    <s v="71"/>
    <n v="0"/>
    <n v="0"/>
    <n v="0"/>
    <n v="0"/>
    <n v="0"/>
    <n v="0"/>
    <n v="17"/>
    <n v="100"/>
    <n v="17"/>
  </r>
  <r>
    <s v="highchloecloud"/>
    <s v="digitalleadersa"/>
    <m/>
    <m/>
    <m/>
    <m/>
    <m/>
    <m/>
    <m/>
    <m/>
    <s v="No"/>
    <n v="1257"/>
    <m/>
    <m/>
    <x v="0"/>
    <d v="2018-03-18T14:47:49"/>
    <s v="RT @Timothy_Hughes: Follow the digital bread crumbs https://t.co/XPqMLcSsku #socialselling #digitalsales #digitalselling @digitalleadersA #…"/>
    <s v="https://www.linkedin.com/pulse/sales-marketing-fairy-tale-alexander-low/"/>
    <s v="linkedin.com"/>
    <x v="246"/>
    <m/>
    <s v="http://pbs.twimg.com/profile_images/695547077766574080/q8rEgYhM_normal.jpg"/>
    <x v="773"/>
    <s v="https://twitter.com/#!/highchloecloud/status/975383278457905153"/>
    <m/>
    <m/>
    <s v="975383278457905153"/>
    <m/>
    <b v="0"/>
    <n v="0"/>
    <s v=""/>
    <b v="0"/>
    <s v="en"/>
    <m/>
    <s v=""/>
    <b v="0"/>
    <n v="3"/>
    <s v="975373007127564291"/>
    <s v="Twitter for iPhone"/>
    <b v="0"/>
    <s v="975373007127564291"/>
    <s v="Tweet"/>
    <n v="0"/>
    <n v="0"/>
    <m/>
    <m/>
    <m/>
    <m/>
    <m/>
    <m/>
    <m/>
    <m/>
    <n v="2"/>
    <s v="2"/>
    <s v="2"/>
    <m/>
    <m/>
    <m/>
    <m/>
    <m/>
    <m/>
    <m/>
    <m/>
    <m/>
  </r>
  <r>
    <s v="highchloecloud"/>
    <s v="timothy_hughes"/>
    <m/>
    <m/>
    <m/>
    <m/>
    <m/>
    <m/>
    <m/>
    <m/>
    <s v="No"/>
    <n v="1259"/>
    <m/>
    <m/>
    <x v="0"/>
    <d v="2018-03-18T14:48:45"/>
    <s v="RT @Timothy_Hughes: I'm too busy to use #socialmedia for business https://t.co/ZUzstijN3e #smm #socialmediamarketing #DigitalTransformation…"/>
    <s v="http://www.social-experts.net/using-social-media-marketing-dominate-like-shark/"/>
    <s v="social-experts.net"/>
    <x v="336"/>
    <m/>
    <s v="http://pbs.twimg.com/profile_images/695547077766574080/q8rEgYhM_normal.jpg"/>
    <x v="774"/>
    <s v="https://twitter.com/#!/highchloecloud/status/975383511518588928"/>
    <m/>
    <m/>
    <s v="975383511518588928"/>
    <m/>
    <b v="0"/>
    <n v="0"/>
    <s v=""/>
    <b v="0"/>
    <s v="en"/>
    <m/>
    <s v=""/>
    <b v="0"/>
    <n v="2"/>
    <s v="975342060030103553"/>
    <s v="Twitter for iPhone"/>
    <b v="0"/>
    <s v="975342060030103553"/>
    <s v="Tweet"/>
    <n v="0"/>
    <n v="0"/>
    <m/>
    <m/>
    <m/>
    <m/>
    <m/>
    <m/>
    <m/>
    <m/>
    <n v="3"/>
    <s v="2"/>
    <s v="2"/>
    <n v="0"/>
    <n v="0"/>
    <n v="0"/>
    <n v="0"/>
    <n v="0"/>
    <n v="0"/>
    <n v="13"/>
    <n v="100"/>
    <n v="13"/>
  </r>
  <r>
    <s v="bentenbi"/>
    <s v="highchloecloud"/>
    <m/>
    <m/>
    <m/>
    <m/>
    <m/>
    <m/>
    <m/>
    <m/>
    <s v="No"/>
    <n v="1260"/>
    <m/>
    <m/>
    <x v="0"/>
    <d v="2018-03-19T14:28:21"/>
    <s v="#socialmedia #socialselling #digitalselling #socialmediamarketing #digitaltransformation  @Timothy_Hughes  @HighChloeCloud _x000a_Via @agsocialmedia https://t.co/9ytUHju4BX"/>
    <s v="https://twitter.com/agsocialmedia/status/975739928649793536"/>
    <s v="twitter.com"/>
    <x v="337"/>
    <m/>
    <s v="http://pbs.twimg.com/profile_images/965290743102427136/6Q2WhAm6_normal.jpg"/>
    <x v="775"/>
    <s v="https://twitter.com/#!/bentenbi/status/975740766474637312"/>
    <m/>
    <m/>
    <s v="975740766474637312"/>
    <m/>
    <b v="0"/>
    <n v="0"/>
    <s v=""/>
    <b v="1"/>
    <s v="und"/>
    <m/>
    <s v="975739928649793536"/>
    <b v="0"/>
    <n v="0"/>
    <s v=""/>
    <s v="Twitter Web Client"/>
    <b v="0"/>
    <s v="975740766474637312"/>
    <s v="Tweet"/>
    <n v="0"/>
    <n v="0"/>
    <m/>
    <m/>
    <m/>
    <m/>
    <m/>
    <m/>
    <m/>
    <m/>
    <n v="1"/>
    <s v="2"/>
    <s v="2"/>
    <m/>
    <m/>
    <m/>
    <m/>
    <m/>
    <m/>
    <m/>
    <m/>
    <m/>
  </r>
  <r>
    <s v="govengreso"/>
    <s v="brynnetillman"/>
    <m/>
    <m/>
    <m/>
    <m/>
    <m/>
    <m/>
    <m/>
    <m/>
    <s v="Yes"/>
    <n v="1268"/>
    <m/>
    <m/>
    <x v="0"/>
    <d v="2018-03-08T16:35:09"/>
    <s v="RT @BrynneTillman: What happens when #SocialSelling best practices are consistently applied? Listen to #SAPSocialSelling successes &amp;amp; #Sales…"/>
    <m/>
    <m/>
    <x v="190"/>
    <m/>
    <s v="http://pbs.twimg.com/profile_images/874062201140551682/uN7ZdV3g_normal.jpg"/>
    <x v="776"/>
    <s v="https://twitter.com/#!/govengreso/status/971786409794154496"/>
    <m/>
    <m/>
    <s v="971786409794154496"/>
    <m/>
    <b v="0"/>
    <n v="0"/>
    <s v=""/>
    <b v="0"/>
    <s v="en"/>
    <m/>
    <s v=""/>
    <b v="0"/>
    <n v="1"/>
    <s v="971781757518434307"/>
    <s v="Twitter for Android"/>
    <b v="0"/>
    <s v="971781757518434307"/>
    <s v="Tweet"/>
    <n v="0"/>
    <n v="0"/>
    <m/>
    <m/>
    <m/>
    <m/>
    <m/>
    <m/>
    <m/>
    <m/>
    <n v="3"/>
    <s v="3"/>
    <s v="3"/>
    <n v="3"/>
    <n v="17.647058823529413"/>
    <n v="0"/>
    <n v="0"/>
    <n v="0"/>
    <n v="0"/>
    <n v="14"/>
    <n v="82.352941176470594"/>
    <n v="17"/>
  </r>
  <r>
    <s v="govengreso"/>
    <s v="isalesgirl"/>
    <m/>
    <m/>
    <m/>
    <m/>
    <m/>
    <m/>
    <m/>
    <m/>
    <s v="Yes"/>
    <n v="1269"/>
    <m/>
    <m/>
    <x v="0"/>
    <d v="2018-03-18T14:23:01"/>
    <s v="#TBT - Don't Wait.The Time Is Now!#sales #socialselling @iSalesGirl https://t.co/2xSL6ViiED https://t.co/MTucK6r6km"/>
    <s v="http://bit.ly/2im4S3R"/>
    <s v="bit.ly"/>
    <x v="338"/>
    <s v="https://pbs.twimg.com/media/DYk8PpEXkAQILW1.jpg"/>
    <s v="https://pbs.twimg.com/media/DYk8PpEXkAQILW1.jpg"/>
    <x v="777"/>
    <s v="https://twitter.com/#!/govengreso/status/975377035836174337"/>
    <m/>
    <m/>
    <s v="975377035836174337"/>
    <m/>
    <b v="0"/>
    <n v="0"/>
    <s v=""/>
    <b v="0"/>
    <s v="en"/>
    <m/>
    <s v=""/>
    <b v="0"/>
    <n v="0"/>
    <s v=""/>
    <s v="eClincher"/>
    <b v="0"/>
    <s v="975377035836174337"/>
    <s v="Tweet"/>
    <n v="0"/>
    <n v="0"/>
    <m/>
    <m/>
    <m/>
    <m/>
    <m/>
    <m/>
    <m/>
    <m/>
    <n v="1"/>
    <s v="3"/>
    <s v="3"/>
    <n v="0"/>
    <n v="0"/>
    <n v="0"/>
    <n v="0"/>
    <n v="0"/>
    <n v="0"/>
    <n v="10"/>
    <n v="100"/>
    <n v="10"/>
  </r>
  <r>
    <s v="isalesgirl"/>
    <s v="govengreso"/>
    <m/>
    <m/>
    <m/>
    <m/>
    <m/>
    <m/>
    <m/>
    <m/>
    <s v="Yes"/>
    <n v="1270"/>
    <m/>
    <m/>
    <x v="0"/>
    <d v="2018-03-19T14:30:24"/>
    <s v="RT @GoVengreso: #TBT - Don't Wait.The Time Is Now!#sales #socialselling @iSalesGirl https://t.co/2xSL6ViiED https://t.co/MTucK6r6km"/>
    <s v="http://bit.ly/2im4S3R"/>
    <s v="bit.ly"/>
    <x v="338"/>
    <s v="https://pbs.twimg.com/media/DYk8PpEXkAQILW1.jpg"/>
    <s v="https://pbs.twimg.com/media/DYk8PpEXkAQILW1.jpg"/>
    <x v="778"/>
    <s v="https://twitter.com/#!/isalesgirl/status/975741280364957696"/>
    <m/>
    <m/>
    <s v="975741280364957696"/>
    <m/>
    <b v="0"/>
    <n v="0"/>
    <s v=""/>
    <b v="0"/>
    <s v="en"/>
    <m/>
    <s v=""/>
    <b v="0"/>
    <n v="1"/>
    <s v="975377035836174337"/>
    <s v="TweetDeck"/>
    <b v="0"/>
    <s v="975377035836174337"/>
    <s v="Tweet"/>
    <n v="0"/>
    <n v="0"/>
    <m/>
    <m/>
    <m/>
    <m/>
    <m/>
    <m/>
    <m/>
    <m/>
    <n v="1"/>
    <s v="3"/>
    <s v="3"/>
    <n v="0"/>
    <n v="0"/>
    <n v="0"/>
    <n v="0"/>
    <n v="0"/>
    <n v="0"/>
    <n v="12"/>
    <n v="100"/>
    <n v="12"/>
  </r>
  <r>
    <s v="jon_rivers"/>
    <s v="jon_rivers"/>
    <m/>
    <m/>
    <m/>
    <m/>
    <m/>
    <m/>
    <m/>
    <m/>
    <s v="No"/>
    <n v="1271"/>
    <m/>
    <m/>
    <x v="1"/>
    <d v="2018-03-19T14:39:02"/>
    <s v="Partner Exchange is here! Join me today for my session &quot;How to Drive Leads with Social Selling&quot; at 1:00 PM https://t.co/t1DLgpCari #GPUGAmplify #SocialSelling https://t.co/kZcgRTBWUT"/>
    <s v="https://www.eventscribe.com/2018/Amplify/agenda.asp"/>
    <s v="eventscribe.com"/>
    <x v="339"/>
    <s v="https://pbs.twimg.com/media/DYqJgAPWkAANG3K.jpg"/>
    <s v="https://pbs.twimg.com/media/DYqJgAPWkAANG3K.jpg"/>
    <x v="779"/>
    <s v="https://twitter.com/#!/jon_rivers/status/975743455686266881"/>
    <m/>
    <m/>
    <s v="975743455686266881"/>
    <m/>
    <b v="0"/>
    <n v="1"/>
    <s v=""/>
    <b v="0"/>
    <s v="en"/>
    <m/>
    <s v=""/>
    <b v="0"/>
    <n v="0"/>
    <s v=""/>
    <s v="Buffer"/>
    <b v="0"/>
    <s v="975743455686266881"/>
    <s v="Tweet"/>
    <n v="0"/>
    <n v="0"/>
    <m/>
    <m/>
    <m/>
    <m/>
    <m/>
    <m/>
    <m/>
    <m/>
    <n v="1"/>
    <s v="1"/>
    <s v="1"/>
    <n v="1"/>
    <n v="4.3478260869565215"/>
    <n v="0"/>
    <n v="0"/>
    <n v="0"/>
    <n v="0"/>
    <n v="22"/>
    <n v="95.652173913043484"/>
    <n v="23"/>
  </r>
  <r>
    <s v="thomasfisherth"/>
    <s v="thought_horizon"/>
    <m/>
    <m/>
    <m/>
    <m/>
    <m/>
    <m/>
    <m/>
    <m/>
    <s v="Yes"/>
    <n v="1272"/>
    <m/>
    <m/>
    <x v="0"/>
    <d v="2018-03-06T15:13:20"/>
    <s v="These stats on #SocialSelling are mind numbing......If your Company has not fully embraced #SocialSelling as a specific channel focus, you may be falling behind...Fear not, @Thought_Horizon   can help!_x000a_9 Social Selling Stats to Motivate Your Sales Approach https://t.co/CY9IDkFLes"/>
    <s v="http://ow.ly/mwLG30iMFyM"/>
    <s v="ow.ly"/>
    <x v="340"/>
    <m/>
    <s v="http://pbs.twimg.com/profile_images/960528912714555393/L5Gj8P2Z_normal.jpg"/>
    <x v="780"/>
    <s v="https://twitter.com/#!/thomasfisherth/status/971041045080354822"/>
    <m/>
    <m/>
    <s v="971041045080354822"/>
    <m/>
    <b v="0"/>
    <n v="1"/>
    <s v=""/>
    <b v="0"/>
    <s v="en"/>
    <m/>
    <s v=""/>
    <b v="0"/>
    <n v="1"/>
    <s v=""/>
    <s v="Hootsuite"/>
    <b v="0"/>
    <s v="971041045080354822"/>
    <s v="Retweet"/>
    <n v="0"/>
    <n v="0"/>
    <m/>
    <m/>
    <m/>
    <m/>
    <m/>
    <m/>
    <m/>
    <m/>
    <n v="2"/>
    <s v="41"/>
    <s v="41"/>
    <n v="0"/>
    <n v="0"/>
    <n v="2"/>
    <n v="5.1282051282051286"/>
    <n v="0"/>
    <n v="0"/>
    <n v="37"/>
    <n v="94.871794871794876"/>
    <n v="39"/>
  </r>
  <r>
    <s v="thomasfisherth"/>
    <s v="thought_horizon"/>
    <m/>
    <m/>
    <m/>
    <m/>
    <m/>
    <m/>
    <m/>
    <m/>
    <s v="Yes"/>
    <n v="1273"/>
    <m/>
    <m/>
    <x v="0"/>
    <d v="2018-03-18T13:31:50"/>
    <s v="Sales &amp;amp; #Marketing alignment is an age old challenge.  #SocialSelling presents a tremendous opportunity to bridge that gap.  _x000a_@Thought_Horizon is constantly working to eliminate the gap while simultaneously addressing generational diversity. https://t.co/NfwVSPapHg"/>
    <s v="http://ow.ly/CTyj30j0PRS"/>
    <s v="ow.ly"/>
    <x v="341"/>
    <m/>
    <s v="http://pbs.twimg.com/profile_images/960528912714555393/L5Gj8P2Z_normal.jpg"/>
    <x v="781"/>
    <s v="https://twitter.com/#!/thomasfisherth/status/975364156382744576"/>
    <m/>
    <m/>
    <s v="975364156382744576"/>
    <m/>
    <b v="0"/>
    <n v="1"/>
    <s v=""/>
    <b v="0"/>
    <s v="en"/>
    <m/>
    <s v=""/>
    <b v="0"/>
    <n v="1"/>
    <s v=""/>
    <s v="Hootsuite"/>
    <b v="0"/>
    <s v="975364156382744576"/>
    <s v="Retweet"/>
    <n v="0"/>
    <n v="0"/>
    <m/>
    <m/>
    <m/>
    <m/>
    <m/>
    <m/>
    <m/>
    <m/>
    <n v="2"/>
    <s v="41"/>
    <s v="41"/>
    <n v="0"/>
    <n v="0"/>
    <n v="0"/>
    <n v="0"/>
    <n v="0"/>
    <n v="0"/>
    <n v="31"/>
    <n v="100"/>
    <n v="31"/>
  </r>
  <r>
    <s v="thomasfisherth"/>
    <s v="thomasfisherth"/>
    <m/>
    <m/>
    <m/>
    <m/>
    <m/>
    <m/>
    <m/>
    <m/>
    <s v="No"/>
    <n v="1274"/>
    <m/>
    <m/>
    <x v="1"/>
    <d v="2018-03-08T16:30:05"/>
    <s v="The digital age has transformed the sales arena. #SocialSelling _x000a_https://t.co/tnibPp6ZOW https://t.co/bavJ3jvreX"/>
    <s v="http://tinyurl.com/yb7bterk"/>
    <s v="tinyurl.com"/>
    <x v="0"/>
    <s v="https://pbs.twimg.com/media/DXx5bfOUQAMWmvb.jpg"/>
    <s v="https://pbs.twimg.com/media/DXx5bfOUQAMWmvb.jpg"/>
    <x v="782"/>
    <s v="https://twitter.com/#!/thomasfisherth/status/971785134700511234"/>
    <m/>
    <m/>
    <s v="971785134700511234"/>
    <m/>
    <b v="0"/>
    <n v="0"/>
    <s v=""/>
    <b v="0"/>
    <s v="en"/>
    <m/>
    <s v=""/>
    <b v="0"/>
    <n v="0"/>
    <s v=""/>
    <s v="ReadyForSocial App"/>
    <b v="0"/>
    <s v="971785134700511234"/>
    <s v="Tweet"/>
    <n v="0"/>
    <n v="0"/>
    <m/>
    <m/>
    <m/>
    <m/>
    <m/>
    <m/>
    <m/>
    <m/>
    <n v="1"/>
    <s v="41"/>
    <s v="41"/>
    <n v="0"/>
    <n v="0"/>
    <n v="0"/>
    <n v="0"/>
    <n v="0"/>
    <n v="0"/>
    <n v="9"/>
    <n v="100"/>
    <n v="9"/>
  </r>
  <r>
    <s v="thought_horizon"/>
    <s v="thomasfisherth"/>
    <m/>
    <m/>
    <m/>
    <m/>
    <m/>
    <m/>
    <m/>
    <m/>
    <s v="Yes"/>
    <n v="1275"/>
    <m/>
    <m/>
    <x v="0"/>
    <d v="2018-03-07T15:42:09"/>
    <s v="RT @ThomasFisherTH: These stats on #SocialSelling are mind numbing......If your Company has not fully embraced #SocialSelling as a specific…"/>
    <m/>
    <m/>
    <x v="340"/>
    <m/>
    <s v="http://pbs.twimg.com/profile_images/853987068065796097/REP10k0__normal.jpg"/>
    <x v="783"/>
    <s v="https://twitter.com/#!/thought_horizon/status/971410682087428096"/>
    <m/>
    <m/>
    <s v="971410682087428096"/>
    <m/>
    <b v="0"/>
    <n v="0"/>
    <s v=""/>
    <b v="0"/>
    <s v="en"/>
    <m/>
    <s v=""/>
    <b v="0"/>
    <n v="1"/>
    <s v="971041045080354822"/>
    <s v="Twitter Web Client"/>
    <b v="0"/>
    <s v="971041045080354822"/>
    <s v="Tweet"/>
    <n v="0"/>
    <n v="0"/>
    <m/>
    <m/>
    <m/>
    <m/>
    <m/>
    <m/>
    <m/>
    <m/>
    <n v="2"/>
    <s v="41"/>
    <s v="41"/>
    <n v="0"/>
    <n v="0"/>
    <n v="0"/>
    <n v="0"/>
    <n v="0"/>
    <n v="0"/>
    <n v="20"/>
    <n v="100"/>
    <n v="20"/>
  </r>
  <r>
    <s v="thought_horizon"/>
    <s v="thomasfisherth"/>
    <m/>
    <m/>
    <m/>
    <m/>
    <m/>
    <m/>
    <m/>
    <m/>
    <s v="Yes"/>
    <n v="1276"/>
    <m/>
    <m/>
    <x v="0"/>
    <d v="2018-03-19T14:41:23"/>
    <s v="RT @ThomasFisherTH: Sales &amp;amp; #Marketing alignment is an age old challenge.  #SocialSelling presents a tremendous opportunity to bridge that…"/>
    <m/>
    <m/>
    <x v="341"/>
    <m/>
    <s v="http://pbs.twimg.com/profile_images/853987068065796097/REP10k0__normal.jpg"/>
    <x v="784"/>
    <s v="https://twitter.com/#!/thought_horizon/status/975744046332305408"/>
    <m/>
    <m/>
    <s v="975744046332305408"/>
    <m/>
    <b v="0"/>
    <n v="0"/>
    <s v=""/>
    <b v="0"/>
    <s v="en"/>
    <m/>
    <s v=""/>
    <b v="0"/>
    <n v="1"/>
    <s v="975364156382744576"/>
    <s v="Twitter Web Client"/>
    <b v="0"/>
    <s v="975364156382744576"/>
    <s v="Tweet"/>
    <n v="0"/>
    <n v="0"/>
    <m/>
    <m/>
    <m/>
    <m/>
    <m/>
    <m/>
    <m/>
    <m/>
    <n v="2"/>
    <s v="41"/>
    <s v="41"/>
    <n v="0"/>
    <n v="0"/>
    <n v="0"/>
    <n v="0"/>
    <n v="0"/>
    <n v="0"/>
    <n v="19"/>
    <n v="100"/>
    <n v="19"/>
  </r>
  <r>
    <s v="bsteingraeber"/>
    <s v="bsteingraeber"/>
    <m/>
    <m/>
    <m/>
    <m/>
    <m/>
    <m/>
    <m/>
    <m/>
    <s v="No"/>
    <n v="1277"/>
    <m/>
    <m/>
    <x v="1"/>
    <d v="2018-03-18T02:46:01"/>
    <s v="LinkedIn's $27 Billion Challenge: Get People to Use It More https://t.co/n34QVZW6Xy #socialmediamarketing #SocialSelling https://t.co/8oTTbj8Owc"/>
    <s v="https://www.wsj.com/articles/linkedins-27-billion-challenge-get-people-to-use-it-more-1521201600"/>
    <s v="wsj.com"/>
    <x v="35"/>
    <s v="https://pbs.twimg.com/media/DYictoQVMAAcZut.jpg"/>
    <s v="https://pbs.twimg.com/media/DYictoQVMAAcZut.jpg"/>
    <x v="785"/>
    <s v="https://twitter.com/#!/bsteingraeber/status/975201628893655040"/>
    <m/>
    <m/>
    <s v="975201628893655040"/>
    <m/>
    <b v="0"/>
    <n v="1"/>
    <s v=""/>
    <b v="0"/>
    <s v="en"/>
    <m/>
    <s v=""/>
    <b v="0"/>
    <n v="1"/>
    <s v=""/>
    <s v="Buffer"/>
    <b v="0"/>
    <s v="975201628893655040"/>
    <s v="Retweet"/>
    <n v="0"/>
    <n v="0"/>
    <m/>
    <m/>
    <m/>
    <m/>
    <m/>
    <m/>
    <m/>
    <m/>
    <n v="1"/>
    <s v="41"/>
    <s v="41"/>
    <n v="0"/>
    <n v="0"/>
    <n v="0"/>
    <n v="0"/>
    <n v="0"/>
    <n v="0"/>
    <n v="12"/>
    <n v="100"/>
    <n v="12"/>
  </r>
  <r>
    <s v="thought_horizon"/>
    <s v="bsteingraeber"/>
    <m/>
    <m/>
    <m/>
    <m/>
    <m/>
    <m/>
    <m/>
    <m/>
    <s v="No"/>
    <n v="1278"/>
    <m/>
    <m/>
    <x v="0"/>
    <d v="2018-03-19T14:41:56"/>
    <s v="RT @BSteingraeber: LinkedIn's $27 Billion Challenge: Get People to Use It More https://t.co/n34QVZW6Xy #socialmediamarketing #SocialSelling…"/>
    <s v="https://www.wsj.com/articles/linkedins-27-billion-challenge-get-people-to-use-it-more-1521201600"/>
    <s v="wsj.com"/>
    <x v="35"/>
    <m/>
    <s v="http://pbs.twimg.com/profile_images/853987068065796097/REP10k0__normal.jpg"/>
    <x v="786"/>
    <s v="https://twitter.com/#!/thought_horizon/status/975744181602840577"/>
    <m/>
    <m/>
    <s v="975744181602840577"/>
    <m/>
    <b v="0"/>
    <n v="0"/>
    <s v=""/>
    <b v="0"/>
    <s v="en"/>
    <m/>
    <s v=""/>
    <b v="0"/>
    <n v="1"/>
    <s v="975201628893655040"/>
    <s v="Twitter Web Client"/>
    <b v="0"/>
    <s v="975201628893655040"/>
    <s v="Tweet"/>
    <n v="0"/>
    <n v="0"/>
    <m/>
    <m/>
    <m/>
    <m/>
    <m/>
    <m/>
    <m/>
    <m/>
    <n v="1"/>
    <s v="41"/>
    <s v="41"/>
    <n v="0"/>
    <n v="0"/>
    <n v="0"/>
    <n v="0"/>
    <n v="0"/>
    <n v="0"/>
    <n v="14"/>
    <n v="100"/>
    <n v="14"/>
  </r>
  <r>
    <s v="thought_horizon"/>
    <s v="thought_horizon"/>
    <m/>
    <m/>
    <m/>
    <m/>
    <m/>
    <m/>
    <m/>
    <m/>
    <s v="No"/>
    <n v="1279"/>
    <m/>
    <m/>
    <x v="1"/>
    <d v="2018-03-06T15:45:12"/>
    <s v="Perhaps the move to 280 will have a benefit to the general public. #SocialSelling https://t.co/l9gqEuuGnm"/>
    <s v="http://ow.ly/dxCw30ia8lj"/>
    <s v="ow.ly"/>
    <x v="0"/>
    <m/>
    <s v="http://pbs.twimg.com/profile_images/853987068065796097/REP10k0__normal.jpg"/>
    <x v="93"/>
    <s v="https://twitter.com/#!/thought_horizon/status/971049063159418880"/>
    <m/>
    <m/>
    <s v="971049063159418880"/>
    <m/>
    <b v="0"/>
    <n v="0"/>
    <s v=""/>
    <b v="0"/>
    <s v="en"/>
    <m/>
    <s v=""/>
    <b v="0"/>
    <n v="0"/>
    <s v=""/>
    <s v="Hootsuite"/>
    <b v="0"/>
    <s v="971049063159418880"/>
    <s v="Tweet"/>
    <n v="0"/>
    <n v="0"/>
    <m/>
    <m/>
    <m/>
    <m/>
    <m/>
    <m/>
    <m/>
    <m/>
    <n v="5"/>
    <s v="41"/>
    <s v="41"/>
    <n v="1"/>
    <n v="7.1428571428571432"/>
    <n v="0"/>
    <n v="0"/>
    <n v="0"/>
    <n v="0"/>
    <n v="13"/>
    <n v="92.857142857142861"/>
    <n v="14"/>
  </r>
  <r>
    <s v="thought_horizon"/>
    <s v="thought_horizon"/>
    <m/>
    <m/>
    <m/>
    <m/>
    <m/>
    <m/>
    <m/>
    <m/>
    <s v="No"/>
    <n v="1280"/>
    <m/>
    <m/>
    <x v="1"/>
    <d v="2018-03-10T16:20:08"/>
    <s v="While you can suggest Twitter to your #buyers, be patient. #SocialSelling https://t.co/lC46H8zdX2"/>
    <s v="http://ow.ly/qTMU30iyW8L"/>
    <s v="ow.ly"/>
    <x v="342"/>
    <m/>
    <s v="http://pbs.twimg.com/profile_images/853987068065796097/REP10k0__normal.jpg"/>
    <x v="787"/>
    <s v="https://twitter.com/#!/thought_horizon/status/972507407673909249"/>
    <m/>
    <m/>
    <s v="972507407673909249"/>
    <m/>
    <b v="0"/>
    <n v="0"/>
    <s v=""/>
    <b v="0"/>
    <s v="en"/>
    <m/>
    <s v=""/>
    <b v="0"/>
    <n v="0"/>
    <s v=""/>
    <s v="Hootsuite"/>
    <b v="0"/>
    <s v="972507407673909249"/>
    <s v="Tweet"/>
    <n v="0"/>
    <n v="0"/>
    <m/>
    <m/>
    <m/>
    <m/>
    <m/>
    <m/>
    <m/>
    <m/>
    <n v="5"/>
    <s v="41"/>
    <s v="41"/>
    <n v="1"/>
    <n v="9.0909090909090917"/>
    <n v="0"/>
    <n v="0"/>
    <n v="0"/>
    <n v="0"/>
    <n v="10"/>
    <n v="90.909090909090907"/>
    <n v="11"/>
  </r>
  <r>
    <s v="thought_horizon"/>
    <s v="thought_horizon"/>
    <m/>
    <m/>
    <m/>
    <m/>
    <m/>
    <m/>
    <m/>
    <m/>
    <s v="No"/>
    <n v="1281"/>
    <m/>
    <m/>
    <x v="1"/>
    <d v="2018-03-11T16:00:57"/>
    <s v="#Marketers must craft their messaging and #content like a good chef creates a menu. #SocialSelling https://t.co/ImkIIjjJVp"/>
    <s v="http://ow.ly/yI1Q30hAeLU"/>
    <s v="ow.ly"/>
    <x v="343"/>
    <m/>
    <s v="http://pbs.twimg.com/profile_images/853987068065796097/REP10k0__normal.jpg"/>
    <x v="788"/>
    <s v="https://twitter.com/#!/thought_horizon/status/972864967732056065"/>
    <m/>
    <m/>
    <s v="972864967732056065"/>
    <m/>
    <b v="0"/>
    <n v="0"/>
    <s v=""/>
    <b v="0"/>
    <s v="en"/>
    <m/>
    <s v=""/>
    <b v="0"/>
    <n v="0"/>
    <s v=""/>
    <s v="Hootsuite"/>
    <b v="0"/>
    <s v="972864967732056065"/>
    <s v="Tweet"/>
    <n v="0"/>
    <n v="0"/>
    <m/>
    <m/>
    <m/>
    <m/>
    <m/>
    <m/>
    <m/>
    <m/>
    <n v="5"/>
    <s v="41"/>
    <s v="41"/>
    <n v="2"/>
    <n v="13.333333333333334"/>
    <n v="0"/>
    <n v="0"/>
    <n v="0"/>
    <n v="0"/>
    <n v="13"/>
    <n v="86.666666666666671"/>
    <n v="15"/>
  </r>
  <r>
    <s v="thought_horizon"/>
    <s v="thought_horizon"/>
    <m/>
    <m/>
    <m/>
    <m/>
    <m/>
    <m/>
    <m/>
    <m/>
    <s v="No"/>
    <n v="1282"/>
    <m/>
    <m/>
    <x v="1"/>
    <d v="2018-03-11T16:20:06"/>
    <s v="#SocialMedia is way too important in keeping buyers up to date on the latest technology. #SocialSelling https://t.co/vdt4w5gF07"/>
    <s v="http://ow.ly/r0rt30iyW8N"/>
    <s v="ow.ly"/>
    <x v="56"/>
    <m/>
    <s v="http://pbs.twimg.com/profile_images/853987068065796097/REP10k0__normal.jpg"/>
    <x v="789"/>
    <s v="https://twitter.com/#!/thought_horizon/status/972869786878337025"/>
    <m/>
    <m/>
    <s v="972869786878337025"/>
    <m/>
    <b v="0"/>
    <n v="0"/>
    <s v=""/>
    <b v="0"/>
    <s v="en"/>
    <m/>
    <s v=""/>
    <b v="0"/>
    <n v="0"/>
    <s v=""/>
    <s v="Hootsuite"/>
    <b v="0"/>
    <s v="972869786878337025"/>
    <s v="Tweet"/>
    <n v="0"/>
    <n v="0"/>
    <m/>
    <m/>
    <m/>
    <m/>
    <m/>
    <m/>
    <m/>
    <m/>
    <n v="5"/>
    <s v="41"/>
    <s v="41"/>
    <n v="1"/>
    <n v="6.25"/>
    <n v="0"/>
    <n v="0"/>
    <n v="0"/>
    <n v="0"/>
    <n v="15"/>
    <n v="93.75"/>
    <n v="16"/>
  </r>
  <r>
    <s v="thought_horizon"/>
    <s v="thought_horizon"/>
    <m/>
    <m/>
    <m/>
    <m/>
    <m/>
    <m/>
    <m/>
    <m/>
    <s v="No"/>
    <n v="1283"/>
    <m/>
    <m/>
    <x v="1"/>
    <d v="2018-03-18T14:45:07"/>
    <s v="#B2B: #CustomerExperience, Lead Nurturing and #SocialSelling https://t.co/5lKDcNBaEz"/>
    <s v="http://www.thought-horizon.com/th117-b2b-customer-experience-lead-nurturing-social-selling-2/"/>
    <s v="thought-horizon.com"/>
    <x v="344"/>
    <m/>
    <s v="http://pbs.twimg.com/profile_images/853987068065796097/REP10k0__normal.jpg"/>
    <x v="790"/>
    <s v="https://twitter.com/#!/thought_horizon/status/975382598351491073"/>
    <m/>
    <m/>
    <s v="975382598351491073"/>
    <m/>
    <b v="0"/>
    <n v="0"/>
    <s v=""/>
    <b v="0"/>
    <s v="en"/>
    <m/>
    <s v=""/>
    <b v="0"/>
    <n v="0"/>
    <s v=""/>
    <s v="Hootsuite"/>
    <b v="0"/>
    <s v="975382598351491073"/>
    <s v="Tweet"/>
    <n v="0"/>
    <n v="0"/>
    <m/>
    <m/>
    <m/>
    <m/>
    <m/>
    <m/>
    <m/>
    <m/>
    <n v="5"/>
    <s v="41"/>
    <s v="41"/>
    <n v="2"/>
    <n v="33.333333333333336"/>
    <n v="0"/>
    <n v="0"/>
    <n v="0"/>
    <n v="0"/>
    <n v="4"/>
    <n v="66.666666666666671"/>
    <n v="6"/>
  </r>
  <r>
    <s v="leadfoxfr"/>
    <s v="actionco_fr"/>
    <m/>
    <m/>
    <m/>
    <m/>
    <m/>
    <m/>
    <m/>
    <m/>
    <s v="No"/>
    <n v="1284"/>
    <m/>
    <m/>
    <x v="0"/>
    <d v="2018-03-19T14:42:26"/>
    <s v="#Socialselling : où en sont les directions commerciales ? https://t.co/NYB0BSjye9 #leadgen via @Actionco_fr @Cyril_Bladier https://t.co/F4LjKf4Dkv"/>
    <s v="http://popl.ink/cLgN3a"/>
    <s v="popl.ink"/>
    <x v="345"/>
    <s v="https://pbs.twimg.com/media/DYqKR0RWsAERR_Y.jpg"/>
    <s v="https://pbs.twimg.com/media/DYqKR0RWsAERR_Y.jpg"/>
    <x v="791"/>
    <s v="https://twitter.com/#!/leadfoxfr/status/975744310275661824"/>
    <m/>
    <m/>
    <s v="975744310275661824"/>
    <m/>
    <b v="0"/>
    <n v="0"/>
    <s v=""/>
    <b v="0"/>
    <s v="fr"/>
    <m/>
    <s v=""/>
    <b v="0"/>
    <n v="0"/>
    <s v=""/>
    <s v="Recycle Updates"/>
    <b v="0"/>
    <s v="975744310275661824"/>
    <s v="Tweet"/>
    <n v="0"/>
    <n v="0"/>
    <m/>
    <m/>
    <m/>
    <m/>
    <m/>
    <m/>
    <m/>
    <m/>
    <n v="1"/>
    <s v="18"/>
    <s v="18"/>
    <m/>
    <m/>
    <m/>
    <m/>
    <m/>
    <m/>
    <m/>
    <m/>
    <m/>
  </r>
  <r>
    <s v="business__quote"/>
    <s v="business__quote"/>
    <m/>
    <m/>
    <m/>
    <m/>
    <m/>
    <m/>
    <m/>
    <m/>
    <s v="No"/>
    <n v="1286"/>
    <m/>
    <m/>
    <x v="1"/>
    <d v="2018-03-17T01:30:08"/>
    <s v="8 Great #SocialMediaMarketing Quotes https://t.co/DemUizEWj1  #SocialMedia #Marketing #SMM #Mktng #SocialSelling https://t.co/jF2sYkPYYo"/>
    <s v="http://www.myfrugalbusiness.com/2013/01/suck-my-winklevoss-business-leaches.html"/>
    <s v="myfrugalbusiness.com"/>
    <x v="346"/>
    <s v="https://pbs.twimg.com/media/CWcPM_UUEAAdu9n.jpg"/>
    <s v="https://pbs.twimg.com/media/CWcPM_UUEAAdu9n.jpg"/>
    <x v="792"/>
    <s v="https://twitter.com/#!/business__quote/status/974820146576592897"/>
    <m/>
    <m/>
    <s v="974820146576592897"/>
    <m/>
    <b v="0"/>
    <n v="18"/>
    <s v=""/>
    <b v="0"/>
    <s v="en"/>
    <m/>
    <s v=""/>
    <b v="0"/>
    <n v="15"/>
    <s v=""/>
    <s v="SocialOomph"/>
    <b v="0"/>
    <s v="974820146576592897"/>
    <s v="Retweet"/>
    <n v="0"/>
    <n v="0"/>
    <m/>
    <m/>
    <m/>
    <m/>
    <m/>
    <m/>
    <m/>
    <m/>
    <n v="1"/>
    <s v="6"/>
    <s v="6"/>
    <n v="1"/>
    <n v="11.111111111111111"/>
    <n v="0"/>
    <n v="0"/>
    <n v="0"/>
    <n v="0"/>
    <n v="8"/>
    <n v="88.888888888888886"/>
    <n v="9"/>
  </r>
  <r>
    <s v="3horsemenagency"/>
    <s v="business__quote"/>
    <m/>
    <m/>
    <m/>
    <m/>
    <m/>
    <m/>
    <m/>
    <m/>
    <s v="No"/>
    <n v="1287"/>
    <m/>
    <m/>
    <x v="0"/>
    <d v="2018-03-19T14:44:43"/>
    <s v="RT @Business__Quote: 8 Great #SocialMediaMarketing Quotes https://t.co/DemUizEWj1  #SocialMedia #Marketing #SMM #Mktng #SocialSelling https…"/>
    <s v="http://www.myfrugalbusiness.com/2013/01/suck-my-winklevoss-business-leaches.html"/>
    <s v="myfrugalbusiness.com"/>
    <x v="346"/>
    <m/>
    <s v="http://pbs.twimg.com/profile_images/959103364448563201/E61nqa9h_normal.jpg"/>
    <x v="793"/>
    <s v="https://twitter.com/#!/3horsemenagency/status/975744884534599680"/>
    <m/>
    <m/>
    <s v="975744884534599680"/>
    <m/>
    <b v="0"/>
    <n v="0"/>
    <s v=""/>
    <b v="0"/>
    <s v="en"/>
    <m/>
    <s v=""/>
    <b v="0"/>
    <n v="15"/>
    <s v="974820146576592897"/>
    <s v="Twitter for iPhone"/>
    <b v="0"/>
    <s v="974820146576592897"/>
    <s v="Tweet"/>
    <n v="0"/>
    <n v="0"/>
    <m/>
    <m/>
    <m/>
    <m/>
    <m/>
    <m/>
    <m/>
    <m/>
    <n v="1"/>
    <s v="6"/>
    <s v="6"/>
    <n v="1"/>
    <n v="8.3333333333333339"/>
    <n v="0"/>
    <n v="0"/>
    <n v="0"/>
    <n v="0"/>
    <n v="11"/>
    <n v="91.666666666666671"/>
    <n v="12"/>
  </r>
  <r>
    <s v="emarketersocial"/>
    <s v="omar_autoempleo"/>
    <m/>
    <m/>
    <m/>
    <m/>
    <m/>
    <m/>
    <m/>
    <m/>
    <s v="No"/>
    <n v="1288"/>
    <m/>
    <m/>
    <x v="0"/>
    <d v="2018-03-17T13:47:18"/>
    <s v="#eMarketerSocial Magnífica entrevista @omar_autoempleo y un gran ejemplo a seguir. Con un entrevistado así, da gusto. Saludos cordiales #MarcaPersonal | #SocialSelling | #emprender | #blogger | #Marketing | #disenoWeb | #MarketerSocial https://t.co/R4jc1FhaFv https://t.co/ejmZq3oUNO"/>
    <s v="https://goo.gl/RcpeyW https://twitter.com/omar_autoempleo/status/974993739683909633"/>
    <s v="goo.gl twitter.com"/>
    <x v="347"/>
    <m/>
    <s v="http://pbs.twimg.com/profile_images/436322107278913536/EJ9bA67O_normal.png"/>
    <x v="794"/>
    <s v="https://twitter.com/#!/emarketersocial/status/975005661099626496"/>
    <m/>
    <m/>
    <s v="975005661099626496"/>
    <m/>
    <b v="0"/>
    <n v="1"/>
    <s v=""/>
    <b v="1"/>
    <s v="es"/>
    <m/>
    <s v="974993739683909633"/>
    <b v="0"/>
    <n v="1"/>
    <s v=""/>
    <s v="Twitter Web Client"/>
    <b v="0"/>
    <s v="975005661099626496"/>
    <s v="Retweet"/>
    <n v="0"/>
    <n v="0"/>
    <m/>
    <m/>
    <m/>
    <m/>
    <m/>
    <m/>
    <m/>
    <m/>
    <n v="1"/>
    <s v="40"/>
    <s v="40"/>
    <n v="1"/>
    <n v="4"/>
    <n v="0"/>
    <n v="0"/>
    <n v="0"/>
    <n v="0"/>
    <n v="24"/>
    <n v="96"/>
    <n v="25"/>
  </r>
  <r>
    <s v="rogbalrol"/>
    <s v="omar_autoempleo"/>
    <m/>
    <m/>
    <m/>
    <m/>
    <m/>
    <m/>
    <m/>
    <m/>
    <s v="No"/>
    <n v="1289"/>
    <m/>
    <m/>
    <x v="0"/>
    <d v="2018-03-19T14:45:44"/>
    <s v="RT @eMarketerSocial: #eMarketerSocial Magnífica entrevista @omar_autoempleo y un gran ejemplo a seguir. Con un entrevistado así, da gusto.…"/>
    <m/>
    <m/>
    <x v="348"/>
    <m/>
    <s v="http://pbs.twimg.com/profile_images/436406558596268032/qz-0qpVB_normal.jpeg"/>
    <x v="795"/>
    <s v="https://twitter.com/#!/rogbalrol/status/975745142060670976"/>
    <m/>
    <m/>
    <s v="975745142060670976"/>
    <m/>
    <b v="0"/>
    <n v="0"/>
    <s v=""/>
    <b v="1"/>
    <s v="es"/>
    <m/>
    <s v="974993739683909633"/>
    <b v="0"/>
    <n v="1"/>
    <s v="975005661099626496"/>
    <s v="Twitter for Android"/>
    <b v="0"/>
    <s v="975005661099626496"/>
    <s v="Tweet"/>
    <n v="0"/>
    <n v="0"/>
    <m/>
    <m/>
    <m/>
    <m/>
    <m/>
    <m/>
    <m/>
    <m/>
    <n v="1"/>
    <s v="40"/>
    <s v="40"/>
    <m/>
    <m/>
    <m/>
    <m/>
    <m/>
    <m/>
    <m/>
    <m/>
    <m/>
  </r>
  <r>
    <s v="m8mgroup"/>
    <s v="m8mgroup"/>
    <m/>
    <m/>
    <m/>
    <m/>
    <m/>
    <m/>
    <m/>
    <m/>
    <s v="No"/>
    <n v="1291"/>
    <m/>
    <m/>
    <x v="1"/>
    <d v="2018-03-19T14:46:24"/>
    <s v="How to Grow Your #Facebook Audience: 8 Success Tips https://t.co/ELKtE5Hs2B #socialselling #inboundmarketing https://t.co/YQY18SnjP8"/>
    <s v="http://www.socialmediaexaminer.com/grow-your-facebook-audience-8-success-tips/"/>
    <s v="socialmediaexaminer.com"/>
    <x v="349"/>
    <s v="https://pbs.twimg.com/media/DYqLL9VU0AA3tWh.jpg"/>
    <s v="https://pbs.twimg.com/media/DYqLL9VU0AA3tWh.jpg"/>
    <x v="796"/>
    <s v="https://twitter.com/#!/m8mgroup/status/975745308536852480"/>
    <m/>
    <m/>
    <s v="975745308536852480"/>
    <m/>
    <b v="0"/>
    <n v="0"/>
    <s v=""/>
    <b v="0"/>
    <s v="en"/>
    <m/>
    <s v=""/>
    <b v="0"/>
    <n v="0"/>
    <s v=""/>
    <s v="SocialOomph"/>
    <b v="0"/>
    <s v="975745308536852480"/>
    <s v="Tweet"/>
    <n v="0"/>
    <n v="0"/>
    <m/>
    <m/>
    <m/>
    <m/>
    <m/>
    <m/>
    <m/>
    <m/>
    <n v="1"/>
    <s v="1"/>
    <s v="1"/>
    <n v="1"/>
    <n v="9.0909090909090917"/>
    <n v="0"/>
    <n v="0"/>
    <n v="0"/>
    <n v="0"/>
    <n v="10"/>
    <n v="90.909090909090907"/>
    <n v="11"/>
  </r>
  <r>
    <s v="sterlitesoftusa"/>
    <s v="sterlitesoftusa"/>
    <m/>
    <m/>
    <m/>
    <m/>
    <m/>
    <m/>
    <m/>
    <m/>
    <s v="No"/>
    <n v="1292"/>
    <m/>
    <m/>
    <x v="1"/>
    <d v="2018-03-19T14:48:59"/>
    <s v="As retailers continue to evolve their businesses to put the consumer at the center of every business decision we are seeing an overall shift in priorities around the concept of convenience. Is your #retailbusiness ready for this shift?_x000a_https://t.co/o6CDfXlgVb  #socialselling"/>
    <s v="https://blogs.oracle.com/retail/social-selling-and-the-evolving-role-of-the-store"/>
    <s v="oracle.com"/>
    <x v="350"/>
    <m/>
    <s v="http://pbs.twimg.com/profile_images/700041578769854464/HYQwCdcg_normal.jpg"/>
    <x v="797"/>
    <s v="https://twitter.com/#!/sterlitesoftusa/status/975745958318309377"/>
    <m/>
    <m/>
    <s v="975745958318309377"/>
    <m/>
    <b v="0"/>
    <n v="0"/>
    <s v=""/>
    <b v="0"/>
    <s v="en"/>
    <m/>
    <s v=""/>
    <b v="0"/>
    <n v="0"/>
    <s v=""/>
    <s v="Sprout Social"/>
    <b v="0"/>
    <s v="975745958318309377"/>
    <s v="Tweet"/>
    <n v="0"/>
    <n v="0"/>
    <m/>
    <m/>
    <m/>
    <m/>
    <m/>
    <m/>
    <m/>
    <m/>
    <n v="1"/>
    <s v="1"/>
    <s v="1"/>
    <n v="2"/>
    <n v="5.1282051282051286"/>
    <n v="0"/>
    <n v="0"/>
    <n v="0"/>
    <n v="0"/>
    <n v="37"/>
    <n v="94.871794871794876"/>
    <n v="39"/>
  </r>
  <r>
    <s v="sarakarnthi1"/>
    <s v="timo"/>
    <m/>
    <m/>
    <m/>
    <m/>
    <m/>
    <m/>
    <m/>
    <m/>
    <s v="No"/>
    <n v="1293"/>
    <m/>
    <m/>
    <x v="0"/>
    <d v="2018-03-19T14:53:17"/>
    <s v="RT @DigitalLeadersA: Fancy some training on how as a salesperson you can support Account Based Marketing? https://t.co/Ed7eChfTiK  By @Timo…"/>
    <s v="http://www.social-experts.net/sales-navigator-smash-q1-q2-number/?utm_content=buffer5e84c&amp;utm_medium=social&amp;utm_source=twitter.com&amp;utm_campaign=buffer"/>
    <s v="social-experts.net"/>
    <x v="34"/>
    <m/>
    <s v="http://pbs.twimg.com/profile_images/949282039643062272/pq4dZ-F1_normal.jpg"/>
    <x v="798"/>
    <s v="https://twitter.com/#!/sarakarnthi1/status/975747038057918465"/>
    <m/>
    <m/>
    <s v="975747038057918465"/>
    <m/>
    <b v="0"/>
    <n v="0"/>
    <s v=""/>
    <b v="0"/>
    <s v="en"/>
    <m/>
    <s v=""/>
    <b v="0"/>
    <n v="1"/>
    <s v="975746756372848640"/>
    <s v="Twitter Lite"/>
    <b v="0"/>
    <s v="975746756372848640"/>
    <s v="Tweet"/>
    <n v="0"/>
    <n v="0"/>
    <m/>
    <m/>
    <m/>
    <m/>
    <m/>
    <m/>
    <m/>
    <m/>
    <n v="1"/>
    <s v="2"/>
    <s v="2"/>
    <n v="2"/>
    <n v="11.111111111111111"/>
    <n v="0"/>
    <n v="0"/>
    <n v="0"/>
    <n v="0"/>
    <n v="16"/>
    <n v="88.888888888888886"/>
    <n v="18"/>
  </r>
  <r>
    <s v="socialwavez"/>
    <s v="sproutsocial"/>
    <m/>
    <m/>
    <m/>
    <m/>
    <m/>
    <m/>
    <m/>
    <m/>
    <s v="No"/>
    <n v="1295"/>
    <m/>
    <m/>
    <x v="0"/>
    <d v="2018-03-19T14:54:07"/>
    <s v="11 Tips &amp;amp; Tactics for Expert-Level #SocialSelling https://t.co/f8zuKu4hmY @sproutsocial"/>
    <s v="https://sproutsocial.com/insights/social-selling-tips/amp/?ref=quuu&amp;utm_source=quuu"/>
    <s v="sproutsocial.com"/>
    <x v="0"/>
    <m/>
    <s v="http://pbs.twimg.com/profile_images/851160043345063936/2LVUOKUl_normal.jpg"/>
    <x v="799"/>
    <s v="https://twitter.com/#!/socialwavez/status/975747251120336896"/>
    <m/>
    <m/>
    <s v="975747251120336896"/>
    <m/>
    <b v="0"/>
    <n v="0"/>
    <s v=""/>
    <b v="0"/>
    <s v="en"/>
    <m/>
    <s v=""/>
    <b v="0"/>
    <n v="0"/>
    <s v=""/>
    <s v="Buffer"/>
    <b v="0"/>
    <s v="975747251120336896"/>
    <s v="Tweet"/>
    <n v="0"/>
    <n v="0"/>
    <m/>
    <m/>
    <m/>
    <m/>
    <m/>
    <m/>
    <m/>
    <m/>
    <n v="1"/>
    <s v="30"/>
    <s v="30"/>
    <n v="0"/>
    <n v="0"/>
    <n v="0"/>
    <n v="0"/>
    <n v="0"/>
    <n v="0"/>
    <n v="9"/>
    <n v="100"/>
    <n v="9"/>
  </r>
  <r>
    <s v="graphemidesign"/>
    <s v="brunofridl"/>
    <m/>
    <m/>
    <m/>
    <m/>
    <m/>
    <m/>
    <m/>
    <m/>
    <s v="No"/>
    <n v="1296"/>
    <m/>
    <m/>
    <x v="0"/>
    <d v="2018-03-19T14:51:00"/>
    <s v="#SocialSelling | La clé de la prospection commerciale ? INSISTER. Via @Cyril_Bladier @businesson_line @brunofridl #B2B #data #marketing #socialmedia #digital https://t.co/mBLHu8092q https://t.co/qp5u9O2EP3"/>
    <s v="https://t.co/BIA1l3F4pi?amp=av3NhMudFra3U&amp;amp_network=TWITTER"/>
    <s v="t.co"/>
    <x v="351"/>
    <s v="https://pbs.twimg.com/media/DYqMPLWW0AA1LIZ.jpg"/>
    <s v="https://pbs.twimg.com/media/DYqMPLWW0AA1LIZ.jpg"/>
    <x v="800"/>
    <s v="https://twitter.com/#!/graphemidesign/status/975746463757090817"/>
    <m/>
    <m/>
    <s v="975746463757090817"/>
    <m/>
    <b v="0"/>
    <n v="0"/>
    <s v=""/>
    <b v="0"/>
    <s v="fr"/>
    <m/>
    <s v=""/>
    <b v="0"/>
    <n v="1"/>
    <s v=""/>
    <s v="Hootsuite"/>
    <b v="0"/>
    <s v="975746463757090817"/>
    <s v="Tweet"/>
    <n v="0"/>
    <n v="0"/>
    <m/>
    <m/>
    <m/>
    <m/>
    <m/>
    <m/>
    <m/>
    <m/>
    <n v="1"/>
    <s v="18"/>
    <s v="18"/>
    <m/>
    <m/>
    <m/>
    <m/>
    <m/>
    <m/>
    <m/>
    <m/>
    <m/>
  </r>
  <r>
    <s v="cybelimage"/>
    <s v="brunofridl"/>
    <m/>
    <m/>
    <m/>
    <m/>
    <m/>
    <m/>
    <m/>
    <m/>
    <s v="No"/>
    <n v="1297"/>
    <m/>
    <m/>
    <x v="0"/>
    <d v="2018-03-19T14:54:49"/>
    <s v="RT @GraphemiDesign: #SocialSelling | La clé de la prospection commerciale ? INSISTER. Via @Cyril_Bladier @businesson_line @brunofridl #B2B…"/>
    <m/>
    <m/>
    <x v="141"/>
    <m/>
    <s v="http://pbs.twimg.com/profile_images/600649730297835520/cFQJPAor_normal.png"/>
    <x v="801"/>
    <s v="https://twitter.com/#!/cybelimage/status/975747425343279105"/>
    <m/>
    <m/>
    <s v="975747425343279105"/>
    <m/>
    <b v="0"/>
    <n v="0"/>
    <s v=""/>
    <b v="0"/>
    <s v="fr"/>
    <m/>
    <s v=""/>
    <b v="0"/>
    <n v="1"/>
    <s v="975746463757090817"/>
    <s v="RoundTeam"/>
    <b v="0"/>
    <s v="975746463757090817"/>
    <s v="Tweet"/>
    <n v="0"/>
    <n v="0"/>
    <m/>
    <m/>
    <m/>
    <m/>
    <m/>
    <m/>
    <m/>
    <m/>
    <n v="1"/>
    <s v="18"/>
    <s v="18"/>
    <m/>
    <m/>
    <m/>
    <m/>
    <m/>
    <m/>
    <m/>
    <m/>
    <m/>
  </r>
  <r>
    <s v="samanthajacobs2"/>
    <s v="shindehemant300"/>
    <m/>
    <m/>
    <m/>
    <m/>
    <m/>
    <m/>
    <m/>
    <m/>
    <s v="No"/>
    <n v="1303"/>
    <m/>
    <m/>
    <x v="0"/>
    <d v="2018-03-19T15:00:09"/>
    <s v="RT @shindehemant300: RT DigitalLeadersA &quot;Fancy some training on how as a salesperson you can support Account Based Marketing? https://t.co/…"/>
    <m/>
    <m/>
    <x v="34"/>
    <m/>
    <s v="http://pbs.twimg.com/profile_images/2213015526/SamanthaJacobsen_SIB_normal.jpg"/>
    <x v="802"/>
    <s v="https://twitter.com/#!/samanthajacobs2/status/975748766895624192"/>
    <m/>
    <m/>
    <s v="975748766895624192"/>
    <m/>
    <b v="0"/>
    <n v="0"/>
    <s v=""/>
    <b v="0"/>
    <s v="en"/>
    <m/>
    <s v=""/>
    <b v="0"/>
    <n v="1"/>
    <s v="975747302039187456"/>
    <s v="Sales Incentives Rock"/>
    <b v="0"/>
    <s v="975747302039187456"/>
    <s v="Tweet"/>
    <n v="0"/>
    <n v="0"/>
    <m/>
    <m/>
    <m/>
    <m/>
    <m/>
    <m/>
    <m/>
    <m/>
    <n v="1"/>
    <s v="70"/>
    <s v="70"/>
    <n v="2"/>
    <n v="11.111111111111111"/>
    <n v="0"/>
    <n v="0"/>
    <n v="0"/>
    <n v="0"/>
    <n v="16"/>
    <n v="88.888888888888886"/>
    <n v="18"/>
  </r>
  <r>
    <s v="socialselling"/>
    <s v="socialselling"/>
    <m/>
    <m/>
    <m/>
    <m/>
    <m/>
    <m/>
    <m/>
    <m/>
    <s v="No"/>
    <n v="1304"/>
    <m/>
    <m/>
    <x v="1"/>
    <d v="2018-03-15T14:56:05"/>
    <s v="How To Create A Winning LinkedIn Headline https://t.co/1Te8NGkTSr"/>
    <s v="http://socialsellingmasters.com/training/2016/how-to-create-a-winning-linkedin-headline/?utm_source=ReviveOldPost&amp;utm_medium=social&amp;utm_campaign=ReviveOldPost"/>
    <s v="socialsellingmasters.com"/>
    <x v="34"/>
    <m/>
    <s v="http://pbs.twimg.com/profile_images/651948215705579523/3YB-HlLm_normal.jpg"/>
    <x v="803"/>
    <s v="https://twitter.com/#!/socialselling/status/974298195021869056"/>
    <m/>
    <m/>
    <s v="974298195021869056"/>
    <m/>
    <b v="0"/>
    <n v="0"/>
    <s v=""/>
    <b v="0"/>
    <s v="en"/>
    <m/>
    <s v=""/>
    <b v="0"/>
    <n v="1"/>
    <s v=""/>
    <s v="Tweet Old Post"/>
    <b v="0"/>
    <s v="974298195021869056"/>
    <s v="Tweet"/>
    <n v="0"/>
    <n v="0"/>
    <m/>
    <m/>
    <m/>
    <m/>
    <m/>
    <m/>
    <m/>
    <m/>
    <n v="4"/>
    <s v="1"/>
    <s v="1"/>
    <n v="1"/>
    <n v="14.285714285714286"/>
    <n v="0"/>
    <n v="0"/>
    <n v="0"/>
    <n v="0"/>
    <n v="6"/>
    <n v="85.714285714285708"/>
    <n v="7"/>
  </r>
  <r>
    <s v="socialselling"/>
    <s v="socialselling"/>
    <m/>
    <m/>
    <m/>
    <m/>
    <m/>
    <m/>
    <m/>
    <m/>
    <s v="No"/>
    <n v="1305"/>
    <m/>
    <m/>
    <x v="1"/>
    <d v="2018-03-16T14:56:14"/>
    <s v="2016 State of Social Selling https://t.co/7sEtSRUAIG"/>
    <s v="http://socialsellingmasters.com/training/2016/2016-state-of-social-selling/?utm_source=ReviveOldPost&amp;utm_medium=social&amp;utm_campaign=ReviveOldPost"/>
    <s v="socialsellingmasters.com"/>
    <x v="34"/>
    <m/>
    <s v="http://pbs.twimg.com/profile_images/651948215705579523/3YB-HlLm_normal.jpg"/>
    <x v="804"/>
    <s v="https://twitter.com/#!/socialselling/status/974660618631327746"/>
    <m/>
    <m/>
    <s v="974660618631327746"/>
    <m/>
    <b v="0"/>
    <n v="0"/>
    <s v=""/>
    <b v="0"/>
    <s v="en"/>
    <m/>
    <s v=""/>
    <b v="0"/>
    <n v="0"/>
    <s v=""/>
    <s v="Tweet Old Post"/>
    <b v="0"/>
    <s v="974660618631327746"/>
    <s v="Tweet"/>
    <n v="0"/>
    <n v="0"/>
    <m/>
    <m/>
    <m/>
    <m/>
    <m/>
    <m/>
    <m/>
    <m/>
    <n v="4"/>
    <s v="1"/>
    <s v="1"/>
    <n v="0"/>
    <n v="0"/>
    <n v="0"/>
    <n v="0"/>
    <n v="0"/>
    <n v="0"/>
    <n v="5"/>
    <n v="100"/>
    <n v="5"/>
  </r>
  <r>
    <s v="socialselling"/>
    <s v="socialselling"/>
    <m/>
    <m/>
    <m/>
    <m/>
    <m/>
    <m/>
    <m/>
    <m/>
    <s v="No"/>
    <n v="1306"/>
    <m/>
    <m/>
    <x v="1"/>
    <d v="2018-03-18T14:58:45"/>
    <s v="The Mixology of Content Marketing [Infographic] https://t.co/sU0a2HuJs4"/>
    <s v="http://socialsellingmasters.com/training/2017/the-mixology-of-content-marketing-infographic/?utm_source=ReviveOldPost&amp;utm_medium=social&amp;utm_campaign=ReviveOldPost"/>
    <s v="socialsellingmasters.com"/>
    <x v="34"/>
    <m/>
    <s v="http://pbs.twimg.com/profile_images/651948215705579523/3YB-HlLm_normal.jpg"/>
    <x v="805"/>
    <s v="https://twitter.com/#!/socialselling/status/975386027593314304"/>
    <m/>
    <m/>
    <s v="975386027593314304"/>
    <m/>
    <b v="0"/>
    <n v="0"/>
    <s v=""/>
    <b v="0"/>
    <s v="en"/>
    <m/>
    <s v=""/>
    <b v="0"/>
    <n v="0"/>
    <s v=""/>
    <s v="Tweet Old Post"/>
    <b v="0"/>
    <s v="975386027593314304"/>
    <s v="Tweet"/>
    <n v="0"/>
    <n v="0"/>
    <m/>
    <m/>
    <m/>
    <m/>
    <m/>
    <m/>
    <m/>
    <m/>
    <n v="4"/>
    <s v="1"/>
    <s v="1"/>
    <n v="0"/>
    <n v="0"/>
    <n v="0"/>
    <n v="0"/>
    <n v="0"/>
    <n v="0"/>
    <n v="6"/>
    <n v="100"/>
    <n v="6"/>
  </r>
  <r>
    <s v="socialselling"/>
    <s v="socialselling"/>
    <m/>
    <m/>
    <m/>
    <m/>
    <m/>
    <m/>
    <m/>
    <m/>
    <s v="No"/>
    <n v="1307"/>
    <m/>
    <m/>
    <x v="1"/>
    <d v="2018-03-19T15:00:20"/>
    <s v="How To Write And Receive Valuable LinkedIn Recommendations https://t.co/xQGfFevBcP"/>
    <s v="http://socialsellingmasters.com/training/2015/how-to-write-and-receive-valuable-linkedin-recommendations/?utm_source=ReviveOldPost&amp;utm_medium=social&amp;utm_campaign=ReviveOldPost"/>
    <s v="socialsellingmasters.com"/>
    <x v="34"/>
    <m/>
    <s v="http://pbs.twimg.com/profile_images/651948215705579523/3YB-HlLm_normal.jpg"/>
    <x v="806"/>
    <s v="https://twitter.com/#!/socialselling/status/975748814555430912"/>
    <m/>
    <m/>
    <s v="975748814555430912"/>
    <m/>
    <b v="0"/>
    <n v="0"/>
    <s v=""/>
    <b v="0"/>
    <s v="en"/>
    <m/>
    <s v=""/>
    <b v="0"/>
    <n v="0"/>
    <s v=""/>
    <s v="Tweet Old Post"/>
    <b v="0"/>
    <s v="975748814555430912"/>
    <s v="Tweet"/>
    <n v="0"/>
    <n v="0"/>
    <m/>
    <m/>
    <m/>
    <m/>
    <m/>
    <m/>
    <m/>
    <m/>
    <n v="4"/>
    <s v="1"/>
    <s v="1"/>
    <n v="2"/>
    <n v="25"/>
    <n v="0"/>
    <n v="0"/>
    <n v="0"/>
    <n v="0"/>
    <n v="6"/>
    <n v="75"/>
    <n v="8"/>
  </r>
  <r>
    <s v="stephanejobert"/>
    <s v="influandsell"/>
    <m/>
    <m/>
    <m/>
    <m/>
    <m/>
    <m/>
    <m/>
    <m/>
    <s v="No"/>
    <n v="1308"/>
    <m/>
    <m/>
    <x v="0"/>
    <d v="2018-03-19T15:01:35"/>
    <s v="RT @influandsell: #InfluAndSell lance son site https://t.co/IpriiWRo1u #Socialselling  #MarketingDigital #influenceurs"/>
    <s v="https://www.influandsell.com/"/>
    <s v="influandsell.com"/>
    <x v="352"/>
    <m/>
    <s v="http://pbs.twimg.com/profile_images/931179048646184960/kMHGRZ2t_normal.jpg"/>
    <x v="807"/>
    <s v="https://twitter.com/#!/stephanejobert/status/975749126720774144"/>
    <m/>
    <m/>
    <s v="975749126720774144"/>
    <m/>
    <b v="0"/>
    <n v="0"/>
    <s v=""/>
    <b v="0"/>
    <s v="fr"/>
    <m/>
    <s v=""/>
    <b v="0"/>
    <n v="1"/>
    <s v="975747896539787265"/>
    <s v="Twitter for iPhone"/>
    <b v="0"/>
    <s v="975747896539787265"/>
    <s v="Tweet"/>
    <n v="0"/>
    <n v="0"/>
    <m/>
    <m/>
    <m/>
    <m/>
    <m/>
    <m/>
    <m/>
    <m/>
    <n v="1"/>
    <s v="69"/>
    <s v="69"/>
    <n v="0"/>
    <n v="0"/>
    <n v="0"/>
    <n v="0"/>
    <n v="0"/>
    <n v="0"/>
    <n v="9"/>
    <n v="100"/>
    <n v="9"/>
  </r>
  <r>
    <s v="influandsell"/>
    <s v="influandsell"/>
    <m/>
    <m/>
    <m/>
    <m/>
    <m/>
    <m/>
    <m/>
    <m/>
    <s v="No"/>
    <n v="1309"/>
    <m/>
    <m/>
    <x v="1"/>
    <d v="2018-03-19T14:56:41"/>
    <s v="#InfluAndSell lance son site https://t.co/IpriiWRo1u #Socialselling  #MarketingDigital #influenceurs"/>
    <s v="https://www.influandsell.com/"/>
    <s v="influandsell.com"/>
    <x v="352"/>
    <m/>
    <s v="http://pbs.twimg.com/profile_images/930488867182039041/xrwIGnwn_normal.jpg"/>
    <x v="808"/>
    <s v="https://twitter.com/#!/influandsell/status/975747896539787265"/>
    <m/>
    <m/>
    <s v="975747896539787265"/>
    <m/>
    <b v="0"/>
    <n v="3"/>
    <s v=""/>
    <b v="0"/>
    <s v="fr"/>
    <m/>
    <s v=""/>
    <b v="0"/>
    <n v="1"/>
    <s v=""/>
    <s v="Twitter Web Client"/>
    <b v="0"/>
    <s v="975747896539787265"/>
    <s v="Tweet"/>
    <n v="0"/>
    <n v="0"/>
    <m/>
    <m/>
    <m/>
    <m/>
    <m/>
    <m/>
    <m/>
    <m/>
    <n v="2"/>
    <s v="69"/>
    <s v="69"/>
    <n v="0"/>
    <n v="0"/>
    <n v="0"/>
    <n v="0"/>
    <n v="0"/>
    <n v="0"/>
    <n v="7"/>
    <n v="100"/>
    <n v="7"/>
  </r>
  <r>
    <s v="influandsell"/>
    <s v="influandsell"/>
    <m/>
    <m/>
    <m/>
    <m/>
    <m/>
    <m/>
    <m/>
    <m/>
    <s v="No"/>
    <n v="1310"/>
    <m/>
    <m/>
    <x v="1"/>
    <d v="2018-03-19T15:05:18"/>
    <s v="@influandsell est aussi sur #instagram https://t.co/mMWs32BbyY #SocialSelling #influencers https://t.co/DimEfcfIY9"/>
    <s v="https://www.instagram.com/influandsell1/?hl=fr"/>
    <s v="instagram.com"/>
    <x v="353"/>
    <s v="https://pbs.twimg.com/media/DYqPN6IWsAAy3Mz.jpg"/>
    <s v="https://pbs.twimg.com/media/DYqPN6IWsAAy3Mz.jpg"/>
    <x v="809"/>
    <s v="https://twitter.com/#!/influandsell/status/975750065682833413"/>
    <m/>
    <m/>
    <s v="975750065682833413"/>
    <m/>
    <b v="0"/>
    <n v="1"/>
    <s v="930378333501775872"/>
    <b v="0"/>
    <s v="fr"/>
    <m/>
    <s v=""/>
    <b v="0"/>
    <n v="0"/>
    <s v=""/>
    <s v="Twitter Web Client"/>
    <b v="0"/>
    <s v="975750065682833413"/>
    <s v="Tweet"/>
    <n v="0"/>
    <n v="0"/>
    <m/>
    <m/>
    <m/>
    <m/>
    <m/>
    <m/>
    <m/>
    <m/>
    <n v="2"/>
    <s v="69"/>
    <s v="69"/>
    <n v="0"/>
    <n v="0"/>
    <n v="0"/>
    <n v="0"/>
    <n v="0"/>
    <n v="0"/>
    <n v="7"/>
    <n v="100"/>
    <n v="7"/>
  </r>
  <r>
    <s v="brynnetillman"/>
    <s v="micadam"/>
    <m/>
    <m/>
    <m/>
    <m/>
    <m/>
    <m/>
    <m/>
    <m/>
    <s v="Yes"/>
    <n v="1311"/>
    <m/>
    <m/>
    <x v="0"/>
    <d v="2018-03-06T15:29:38"/>
    <s v="RT @micadam: 10 TIPS from THE NEW BOOK The LinkedIn Sales Playbook by @brynneTillman https://t.co/tPHGLiHZZr #sales #socialselling"/>
    <s v="http://bit.ly/2F9CPwN"/>
    <s v="bit.ly"/>
    <x v="18"/>
    <m/>
    <s v="http://pbs.twimg.com/profile_images/529447651704463361/jyEQVQxC_normal.jpeg"/>
    <x v="810"/>
    <s v="https://twitter.com/#!/brynnetillman/status/971045146572853249"/>
    <m/>
    <m/>
    <s v="971045146572853249"/>
    <m/>
    <b v="0"/>
    <n v="0"/>
    <s v=""/>
    <b v="0"/>
    <s v="en"/>
    <m/>
    <s v=""/>
    <b v="0"/>
    <n v="1"/>
    <s v="970703992438382592"/>
    <s v="Twitter Web Client"/>
    <b v="0"/>
    <s v="970703992438382592"/>
    <s v="Tweet"/>
    <n v="0"/>
    <n v="0"/>
    <m/>
    <m/>
    <m/>
    <m/>
    <m/>
    <m/>
    <m/>
    <m/>
    <n v="1"/>
    <s v="3"/>
    <s v="5"/>
    <n v="0"/>
    <n v="0"/>
    <n v="0"/>
    <n v="0"/>
    <n v="0"/>
    <n v="0"/>
    <n v="16"/>
    <n v="100"/>
    <n v="16"/>
  </r>
  <r>
    <s v="micadam"/>
    <s v="brynnetillman"/>
    <m/>
    <m/>
    <m/>
    <m/>
    <m/>
    <m/>
    <m/>
    <m/>
    <s v="Yes"/>
    <n v="1312"/>
    <m/>
    <m/>
    <x v="0"/>
    <d v="2018-03-05T16:54:01"/>
    <s v="10 TIPS from THE NEW BOOK The LinkedIn Sales Playbook by @brynneTillman https://t.co/tPHGLiHZZr #sales #socialselling"/>
    <s v="http://bit.ly/2F9CPwN"/>
    <s v="bit.ly"/>
    <x v="18"/>
    <m/>
    <s v="http://pbs.twimg.com/profile_images/821355998325669888/YGnnLqoO_normal.jpg"/>
    <x v="811"/>
    <s v="https://twitter.com/#!/micadam/status/970703992438382592"/>
    <m/>
    <m/>
    <s v="970703992438382592"/>
    <m/>
    <b v="0"/>
    <n v="2"/>
    <s v=""/>
    <b v="0"/>
    <s v="en"/>
    <m/>
    <s v=""/>
    <b v="0"/>
    <n v="1"/>
    <s v=""/>
    <s v="Buffer"/>
    <b v="0"/>
    <s v="970703992438382592"/>
    <s v="Retweet"/>
    <n v="0"/>
    <n v="0"/>
    <m/>
    <m/>
    <m/>
    <m/>
    <m/>
    <m/>
    <m/>
    <m/>
    <n v="1"/>
    <s v="5"/>
    <s v="3"/>
    <n v="0"/>
    <n v="0"/>
    <n v="0"/>
    <n v="0"/>
    <n v="0"/>
    <n v="0"/>
    <n v="14"/>
    <n v="100"/>
    <n v="14"/>
  </r>
  <r>
    <s v="micadam"/>
    <s v="b2community"/>
    <m/>
    <m/>
    <m/>
    <m/>
    <m/>
    <m/>
    <m/>
    <m/>
    <s v="No"/>
    <n v="1313"/>
    <m/>
    <m/>
    <x v="0"/>
    <d v="2018-03-18T15:07:03"/>
    <s v="How to Use #SocialSelling to Boost Demand Generation by @PegMiller https://t.co/KmGv12LgAm via @B2Community https://t.co/cq4lRP3lRm"/>
    <s v="http://b2c.news/scmf/OrMCe04Lcp0lOEFJfzs90BR23zYEOUBIEHE_Tpi-RtYU7UdNAkU5rBZ2Pjb9Q5DJJfu2r5of5VHHupa_BGwtnRGBe9N2C3Kd/5SnwyN?utm_content=bufferf2e74&amp;utm_medium=social&amp;utm_source=twitter.com&amp;utm_campaign=buffer https://twitter.com/B2BMarketingFdn/status/830909352861122563/photo/1"/>
    <s v="b2c.news twitter.com"/>
    <x v="0"/>
    <m/>
    <s v="http://pbs.twimg.com/profile_images/821355998325669888/YGnnLqoO_normal.jpg"/>
    <x v="812"/>
    <s v="https://twitter.com/#!/micadam/status/975388115698376705"/>
    <m/>
    <m/>
    <s v="975388115698376705"/>
    <m/>
    <b v="0"/>
    <n v="0"/>
    <s v=""/>
    <b v="0"/>
    <s v="en"/>
    <m/>
    <s v=""/>
    <b v="0"/>
    <n v="0"/>
    <s v=""/>
    <s v="Buffer"/>
    <b v="0"/>
    <s v="975388115698376705"/>
    <s v="Tweet"/>
    <n v="0"/>
    <n v="0"/>
    <m/>
    <m/>
    <m/>
    <m/>
    <m/>
    <m/>
    <m/>
    <m/>
    <n v="1"/>
    <s v="5"/>
    <s v="5"/>
    <m/>
    <m/>
    <m/>
    <m/>
    <m/>
    <m/>
    <m/>
    <m/>
    <m/>
  </r>
  <r>
    <s v="micadam"/>
    <s v="digitalleaders"/>
    <m/>
    <m/>
    <m/>
    <m/>
    <m/>
    <m/>
    <m/>
    <m/>
    <s v="No"/>
    <n v="1315"/>
    <m/>
    <m/>
    <x v="0"/>
    <d v="2018-03-19T15:07:06"/>
    <s v="Customers will inevitably look you up online - are you ready? via @DigitalLeaders https://t.co/lyC8kwLcwX #socialselling #b2bmarketing"/>
    <s v="http://www.social-experts.net/social-selling-personal-branding/"/>
    <s v="social-experts.net"/>
    <x v="354"/>
    <m/>
    <s v="http://pbs.twimg.com/profile_images/821355998325669888/YGnnLqoO_normal.jpg"/>
    <x v="813"/>
    <s v="https://twitter.com/#!/micadam/status/975750516667047936"/>
    <m/>
    <m/>
    <s v="975750516667047936"/>
    <m/>
    <b v="0"/>
    <n v="0"/>
    <s v=""/>
    <b v="0"/>
    <s v="en"/>
    <m/>
    <s v=""/>
    <b v="0"/>
    <n v="0"/>
    <s v=""/>
    <s v="Buffer"/>
    <b v="0"/>
    <s v="975750516667047936"/>
    <s v="Tweet"/>
    <n v="0"/>
    <n v="0"/>
    <m/>
    <m/>
    <m/>
    <m/>
    <m/>
    <m/>
    <m/>
    <m/>
    <n v="1"/>
    <s v="5"/>
    <s v="5"/>
    <n v="1"/>
    <n v="7.1428571428571432"/>
    <n v="1"/>
    <n v="7.1428571428571432"/>
    <n v="0"/>
    <n v="0"/>
    <n v="12"/>
    <n v="85.714285714285708"/>
    <n v="14"/>
  </r>
  <r>
    <s v="ratingltd"/>
    <s v="ratingltd"/>
    <m/>
    <m/>
    <m/>
    <m/>
    <m/>
    <m/>
    <m/>
    <m/>
    <s v="No"/>
    <n v="1316"/>
    <m/>
    <m/>
    <x v="1"/>
    <d v="2018-03-08T14:35:16"/>
    <s v="LinkedIn Lead Generation Help - How to tell if you need it + where to find it  https://t.co/wSSEKZ4cBg #linkedin #leadgeneration #socialselling https://t.co/AB01MzM8nu"/>
    <s v="https://buff.ly/2orJrA0"/>
    <s v="buff.ly"/>
    <x v="21"/>
    <s v="https://pbs.twimg.com/media/DXxfJZVXcAAcJbi.jpg"/>
    <s v="https://pbs.twimg.com/media/DXxfJZVXcAAcJbi.jpg"/>
    <x v="814"/>
    <s v="https://twitter.com/#!/ratingltd/status/971756237745541120"/>
    <m/>
    <m/>
    <s v="971756237745541120"/>
    <m/>
    <b v="0"/>
    <n v="2"/>
    <s v=""/>
    <b v="0"/>
    <s v="en"/>
    <m/>
    <s v=""/>
    <b v="0"/>
    <n v="2"/>
    <s v=""/>
    <s v="Buffer"/>
    <b v="0"/>
    <s v="971756237745541120"/>
    <s v="Retweet"/>
    <n v="0"/>
    <n v="0"/>
    <m/>
    <m/>
    <m/>
    <m/>
    <m/>
    <m/>
    <m/>
    <m/>
    <n v="1"/>
    <s v="22"/>
    <s v="22"/>
    <n v="1"/>
    <n v="5.5555555555555554"/>
    <n v="0"/>
    <n v="0"/>
    <n v="0"/>
    <n v="0"/>
    <n v="17"/>
    <n v="94.444444444444443"/>
    <n v="18"/>
  </r>
  <r>
    <s v="tweetqureet"/>
    <s v="ratingltd"/>
    <m/>
    <m/>
    <m/>
    <m/>
    <m/>
    <m/>
    <m/>
    <m/>
    <s v="No"/>
    <n v="1317"/>
    <m/>
    <m/>
    <x v="0"/>
    <d v="2018-03-08T16:41:05"/>
    <s v="RT @RatingLtd: LinkedIn Lead Generation Help - How to tell if you need it + where to find it  https://t.co/wSSEKZ4cBg #linkedin #leadgenera…"/>
    <s v="https://buff.ly/2orJrA0"/>
    <s v="buff.ly"/>
    <x v="20"/>
    <m/>
    <s v="http://pbs.twimg.com/profile_images/553236566777147392/xYVafTni_normal.png"/>
    <x v="815"/>
    <s v="https://twitter.com/#!/tweetqureet/status/971787902270296069"/>
    <m/>
    <m/>
    <s v="971787902270296069"/>
    <m/>
    <b v="0"/>
    <n v="0"/>
    <s v=""/>
    <b v="0"/>
    <s v="en"/>
    <m/>
    <s v=""/>
    <b v="0"/>
    <n v="2"/>
    <s v="971756237745541120"/>
    <s v="Top Event Retweets"/>
    <b v="0"/>
    <s v="971756237745541120"/>
    <s v="Tweet"/>
    <n v="0"/>
    <n v="0"/>
    <m/>
    <m/>
    <m/>
    <m/>
    <m/>
    <m/>
    <m/>
    <m/>
    <n v="1"/>
    <s v="22"/>
    <s v="22"/>
    <n v="1"/>
    <n v="5.2631578947368425"/>
    <n v="0"/>
    <n v="0"/>
    <n v="0"/>
    <n v="0"/>
    <n v="18"/>
    <n v="94.736842105263165"/>
    <n v="19"/>
  </r>
  <r>
    <s v="tenbearsocial"/>
    <s v="tenbearsocial"/>
    <m/>
    <m/>
    <m/>
    <m/>
    <m/>
    <m/>
    <m/>
    <m/>
    <s v="No"/>
    <n v="1318"/>
    <m/>
    <m/>
    <x v="1"/>
    <d v="2018-03-15T14:50:04"/>
    <s v="We’re talking about #SocialSelling- take a look at how your sales to marketing ratio can impact results https://t.co/itua3lvHBt"/>
    <s v="https://hub.uberflip.com/blog/social-selling-sales-marketing-ratio-impacts-results"/>
    <s v="uberflip.com"/>
    <x v="0"/>
    <m/>
    <s v="http://pbs.twimg.com/profile_images/897348263627563008/5PE-DKeU_normal.jpg"/>
    <x v="816"/>
    <s v="https://twitter.com/#!/tenbearsocial/status/974296679871545348"/>
    <m/>
    <m/>
    <s v="974296679871545348"/>
    <m/>
    <b v="0"/>
    <n v="1"/>
    <s v=""/>
    <b v="0"/>
    <s v="en"/>
    <m/>
    <s v=""/>
    <b v="0"/>
    <n v="0"/>
    <s v=""/>
    <s v="Hootsuite"/>
    <b v="0"/>
    <s v="974296679871545348"/>
    <s v="Tweet"/>
    <n v="0"/>
    <n v="0"/>
    <m/>
    <m/>
    <m/>
    <m/>
    <m/>
    <m/>
    <m/>
    <m/>
    <n v="2"/>
    <s v="22"/>
    <s v="22"/>
    <n v="0"/>
    <n v="0"/>
    <n v="0"/>
    <n v="0"/>
    <n v="0"/>
    <n v="0"/>
    <n v="18"/>
    <n v="100"/>
    <n v="18"/>
  </r>
  <r>
    <s v="tenbearsocial"/>
    <s v="tenbearsocial"/>
    <m/>
    <m/>
    <m/>
    <m/>
    <m/>
    <m/>
    <m/>
    <m/>
    <s v="No"/>
    <n v="1319"/>
    <m/>
    <m/>
    <x v="1"/>
    <d v="2018-03-18T14:10:03"/>
    <s v="Do you know which social media platform is best suited to #LeadGeneration? Learn more in the article below. #SocialSelling https://t.co/6CLEyMCaUl"/>
    <s v="https://blog.myleadsystempro.com/social-media-lead-generation?id=donteague"/>
    <s v="myleadsystempro.com"/>
    <x v="355"/>
    <m/>
    <s v="http://pbs.twimg.com/profile_images/897348263627563008/5PE-DKeU_normal.jpg"/>
    <x v="817"/>
    <s v="https://twitter.com/#!/tenbearsocial/status/975373772277604352"/>
    <m/>
    <m/>
    <s v="975373772277604352"/>
    <m/>
    <b v="0"/>
    <n v="1"/>
    <s v=""/>
    <b v="0"/>
    <s v="en"/>
    <m/>
    <s v=""/>
    <b v="0"/>
    <n v="1"/>
    <s v=""/>
    <s v="Hootsuite"/>
    <b v="0"/>
    <s v="975373772277604352"/>
    <s v="Tweet"/>
    <n v="0"/>
    <n v="0"/>
    <m/>
    <m/>
    <m/>
    <m/>
    <m/>
    <m/>
    <m/>
    <m/>
    <n v="2"/>
    <s v="22"/>
    <s v="22"/>
    <n v="1"/>
    <n v="5.2631578947368425"/>
    <n v="0"/>
    <n v="0"/>
    <n v="0"/>
    <n v="0"/>
    <n v="18"/>
    <n v="94.736842105263165"/>
    <n v="19"/>
  </r>
  <r>
    <s v="tweetqureet"/>
    <s v="tenbearsocial"/>
    <m/>
    <m/>
    <m/>
    <m/>
    <m/>
    <m/>
    <m/>
    <m/>
    <s v="No"/>
    <n v="1320"/>
    <m/>
    <m/>
    <x v="0"/>
    <d v="2018-03-18T14:20:32"/>
    <s v="RT @TenBearSocial: Do you know which social media platform is best suited to #LeadGeneration? Learn more in the article below. #SocialSelli…"/>
    <m/>
    <m/>
    <x v="356"/>
    <m/>
    <s v="http://pbs.twimg.com/profile_images/553236566777147392/xYVafTni_normal.png"/>
    <x v="818"/>
    <s v="https://twitter.com/#!/tweetqureet/status/975376410369019905"/>
    <m/>
    <m/>
    <s v="975376410369019905"/>
    <m/>
    <b v="0"/>
    <n v="0"/>
    <s v=""/>
    <b v="0"/>
    <s v="en"/>
    <m/>
    <s v=""/>
    <b v="0"/>
    <n v="1"/>
    <s v="975373772277604352"/>
    <s v="Top Event Retweets"/>
    <b v="0"/>
    <s v="975373772277604352"/>
    <s v="Tweet"/>
    <n v="0"/>
    <n v="0"/>
    <m/>
    <m/>
    <m/>
    <m/>
    <m/>
    <m/>
    <m/>
    <m/>
    <n v="1"/>
    <s v="22"/>
    <s v="22"/>
    <n v="1"/>
    <n v="4.7619047619047619"/>
    <n v="0"/>
    <n v="0"/>
    <n v="0"/>
    <n v="0"/>
    <n v="20"/>
    <n v="95.238095238095241"/>
    <n v="21"/>
  </r>
  <r>
    <s v="hospitalitytek"/>
    <s v="hospitalitytek"/>
    <m/>
    <m/>
    <m/>
    <m/>
    <m/>
    <m/>
    <m/>
    <m/>
    <s v="No"/>
    <n v="1321"/>
    <m/>
    <m/>
    <x v="1"/>
    <d v="2018-03-18T14:16:48"/>
    <s v="#SocialSelling: Three Reasons It's Good for Business and Four Steps to Get You Started https://t.co/x39Sy16YQV https://t.co/GqN7zmEYlR"/>
    <s v="http://dy.si/BSJP9"/>
    <s v="dy.si"/>
    <x v="0"/>
    <s v="https://pbs.twimg.com/media/DYk60iQVQAAUcXY.jpg"/>
    <s v="https://pbs.twimg.com/media/DYk60iQVQAAUcXY.jpg"/>
    <x v="819"/>
    <s v="https://twitter.com/#!/hospitalitytek/status/975375470261751809"/>
    <m/>
    <m/>
    <s v="975375470261751809"/>
    <m/>
    <b v="0"/>
    <n v="0"/>
    <s v=""/>
    <b v="0"/>
    <s v="en"/>
    <m/>
    <s v=""/>
    <b v="0"/>
    <n v="1"/>
    <s v=""/>
    <s v="Dynamic Signal"/>
    <b v="0"/>
    <s v="975375470261751809"/>
    <s v="Tweet"/>
    <n v="0"/>
    <n v="0"/>
    <m/>
    <m/>
    <m/>
    <m/>
    <m/>
    <m/>
    <m/>
    <m/>
    <n v="1"/>
    <s v="22"/>
    <s v="22"/>
    <n v="1"/>
    <n v="7.1428571428571432"/>
    <n v="0"/>
    <n v="0"/>
    <n v="0"/>
    <n v="0"/>
    <n v="13"/>
    <n v="92.857142857142861"/>
    <n v="14"/>
  </r>
  <r>
    <s v="tweetqureet"/>
    <s v="hospitalitytek"/>
    <m/>
    <m/>
    <m/>
    <m/>
    <m/>
    <m/>
    <m/>
    <m/>
    <s v="No"/>
    <n v="1322"/>
    <m/>
    <m/>
    <x v="0"/>
    <d v="2018-03-18T15:05:42"/>
    <s v="RT @HospitalityTek: #SocialSelling: Three Reasons It's Good for Business and Four Steps to Get You Started https://t.co/x39Sy16YQV https://…"/>
    <s v="http://dy.si/BSJP9"/>
    <s v="dy.si"/>
    <x v="0"/>
    <m/>
    <s v="http://pbs.twimg.com/profile_images/553236566777147392/xYVafTni_normal.png"/>
    <x v="820"/>
    <s v="https://twitter.com/#!/tweetqureet/status/975387777746468865"/>
    <m/>
    <m/>
    <s v="975387777746468865"/>
    <m/>
    <b v="0"/>
    <n v="0"/>
    <s v=""/>
    <b v="0"/>
    <s v="en"/>
    <m/>
    <s v=""/>
    <b v="0"/>
    <n v="1"/>
    <s v="975375470261751809"/>
    <s v="Top Event Retweets"/>
    <b v="0"/>
    <s v="975375470261751809"/>
    <s v="Tweet"/>
    <n v="0"/>
    <n v="0"/>
    <m/>
    <m/>
    <m/>
    <m/>
    <m/>
    <m/>
    <m/>
    <m/>
    <n v="1"/>
    <s v="22"/>
    <s v="22"/>
    <n v="1"/>
    <n v="6.25"/>
    <n v="0"/>
    <n v="0"/>
    <n v="0"/>
    <n v="0"/>
    <n v="15"/>
    <n v="93.75"/>
    <n v="16"/>
  </r>
  <r>
    <s v="bebeemarketing"/>
    <s v="cmicontent"/>
    <m/>
    <m/>
    <m/>
    <m/>
    <m/>
    <m/>
    <m/>
    <m/>
    <s v="No"/>
    <n v="1323"/>
    <m/>
    <m/>
    <x v="0"/>
    <d v="2018-03-07T15:38:06"/>
    <s v="Why Marketers Need to Think Like Data Scientists (And How to Do It) via @cmicontent https://t.co/44XuaGoTrn #socialSelling"/>
    <s v="http://contentmarketinginstitute.com/2017/11/marketers-data-scientists/#.Wg2s9CW75eM.twitter"/>
    <s v="contentmarketinginstitute.com"/>
    <x v="0"/>
    <m/>
    <s v="http://pbs.twimg.com/profile_images/930859532263202816/mFwfYR8W_normal.jpg"/>
    <x v="821"/>
    <s v="https://twitter.com/#!/bebeemarketing/status/971409665945989120"/>
    <m/>
    <m/>
    <s v="971409665945989120"/>
    <m/>
    <b v="0"/>
    <n v="1"/>
    <s v=""/>
    <b v="0"/>
    <s v="en"/>
    <m/>
    <s v=""/>
    <b v="0"/>
    <n v="1"/>
    <s v=""/>
    <s v="myTweetPack"/>
    <b v="0"/>
    <s v="971409665945989120"/>
    <s v="Retweet"/>
    <n v="0"/>
    <n v="0"/>
    <m/>
    <m/>
    <m/>
    <m/>
    <m/>
    <m/>
    <m/>
    <m/>
    <n v="5"/>
    <s v="22"/>
    <s v="22"/>
    <n v="1"/>
    <n v="6.25"/>
    <n v="0"/>
    <n v="0"/>
    <n v="0"/>
    <n v="0"/>
    <n v="15"/>
    <n v="93.75"/>
    <n v="16"/>
  </r>
  <r>
    <s v="bebeemarketing"/>
    <s v="cmicontent"/>
    <m/>
    <m/>
    <m/>
    <m/>
    <m/>
    <m/>
    <m/>
    <m/>
    <s v="No"/>
    <n v="1324"/>
    <m/>
    <m/>
    <x v="0"/>
    <d v="2018-03-08T15:44:05"/>
    <s v="Why Marketers Need to Think Like Data Scientists (And How to Do It) via @cmicontent https://t.co/44XuaGoTrn #socialSelling"/>
    <s v="http://contentmarketinginstitute.com/2017/11/marketers-data-scientists/#.Wg2s9CW75eM.twitter"/>
    <s v="contentmarketinginstitute.com"/>
    <x v="0"/>
    <m/>
    <s v="http://pbs.twimg.com/profile_images/930859532263202816/mFwfYR8W_normal.jpg"/>
    <x v="822"/>
    <s v="https://twitter.com/#!/bebeemarketing/status/971773558107070467"/>
    <m/>
    <m/>
    <s v="971773558107070467"/>
    <m/>
    <b v="0"/>
    <n v="0"/>
    <s v=""/>
    <b v="0"/>
    <s v="en"/>
    <m/>
    <s v=""/>
    <b v="0"/>
    <n v="1"/>
    <s v=""/>
    <s v="myTweetPack"/>
    <b v="0"/>
    <s v="971773558107070467"/>
    <s v="Tweet"/>
    <n v="0"/>
    <n v="0"/>
    <m/>
    <m/>
    <m/>
    <m/>
    <m/>
    <m/>
    <m/>
    <m/>
    <n v="5"/>
    <s v="22"/>
    <s v="22"/>
    <n v="1"/>
    <n v="6.25"/>
    <n v="0"/>
    <n v="0"/>
    <n v="0"/>
    <n v="0"/>
    <n v="15"/>
    <n v="93.75"/>
    <n v="16"/>
  </r>
  <r>
    <s v="bebeemarketing"/>
    <s v="cmicontent"/>
    <m/>
    <m/>
    <m/>
    <m/>
    <m/>
    <m/>
    <m/>
    <m/>
    <s v="No"/>
    <n v="1325"/>
    <m/>
    <m/>
    <x v="0"/>
    <d v="2018-03-09T15:40:03"/>
    <s v="Why Marketers Need to Think Like Data Scientists (And How to Do It) via @cmicontent https://t.co/44XuaGoTrn #socialSelling"/>
    <s v="http://contentmarketinginstitute.com/2017/11/marketers-data-scientists/#.Wg2s9CW75eM.twitter"/>
    <s v="contentmarketinginstitute.com"/>
    <x v="0"/>
    <m/>
    <s v="http://pbs.twimg.com/profile_images/930859532263202816/mFwfYR8W_normal.jpg"/>
    <x v="823"/>
    <s v="https://twitter.com/#!/bebeemarketing/status/972134932163284993"/>
    <m/>
    <m/>
    <s v="972134932163284993"/>
    <m/>
    <b v="0"/>
    <n v="1"/>
    <s v=""/>
    <b v="0"/>
    <s v="en"/>
    <m/>
    <s v=""/>
    <b v="0"/>
    <n v="0"/>
    <s v=""/>
    <s v="myTweetPack"/>
    <b v="0"/>
    <s v="972134932163284993"/>
    <s v="Tweet"/>
    <n v="0"/>
    <n v="0"/>
    <m/>
    <m/>
    <m/>
    <m/>
    <m/>
    <m/>
    <m/>
    <m/>
    <n v="5"/>
    <s v="22"/>
    <s v="22"/>
    <n v="1"/>
    <n v="6.25"/>
    <n v="0"/>
    <n v="0"/>
    <n v="0"/>
    <n v="0"/>
    <n v="15"/>
    <n v="93.75"/>
    <n v="16"/>
  </r>
  <r>
    <s v="bebeemarketing"/>
    <s v="cmicontent"/>
    <m/>
    <m/>
    <m/>
    <m/>
    <m/>
    <m/>
    <m/>
    <m/>
    <s v="No"/>
    <n v="1326"/>
    <m/>
    <m/>
    <x v="0"/>
    <d v="2018-03-10T16:10:06"/>
    <s v="Why Marketers Need to Think Like Data Scientists (And How to Do It) via @cmicontent https://t.co/44XuaGoTrn #socialSelling"/>
    <s v="http://contentmarketinginstitute.com/2017/11/marketers-data-scientists/#.Wg2s9CW75eM.twitter"/>
    <s v="contentmarketinginstitute.com"/>
    <x v="0"/>
    <m/>
    <s v="http://pbs.twimg.com/profile_images/930859532263202816/mFwfYR8W_normal.jpg"/>
    <x v="824"/>
    <s v="https://twitter.com/#!/bebeemarketing/status/972504878689013762"/>
    <m/>
    <m/>
    <s v="972504878689013762"/>
    <m/>
    <b v="0"/>
    <n v="2"/>
    <s v=""/>
    <b v="0"/>
    <s v="en"/>
    <m/>
    <s v=""/>
    <b v="0"/>
    <n v="0"/>
    <s v=""/>
    <s v="myTweetPack"/>
    <b v="0"/>
    <s v="972504878689013762"/>
    <s v="Tweet"/>
    <n v="0"/>
    <n v="0"/>
    <m/>
    <m/>
    <m/>
    <m/>
    <m/>
    <m/>
    <m/>
    <m/>
    <n v="5"/>
    <s v="22"/>
    <s v="22"/>
    <n v="1"/>
    <n v="6.25"/>
    <n v="0"/>
    <n v="0"/>
    <n v="0"/>
    <n v="0"/>
    <n v="15"/>
    <n v="93.75"/>
    <n v="16"/>
  </r>
  <r>
    <s v="bebeemarketing"/>
    <s v="cmicontent"/>
    <m/>
    <m/>
    <m/>
    <m/>
    <m/>
    <m/>
    <m/>
    <m/>
    <s v="No"/>
    <n v="1327"/>
    <m/>
    <m/>
    <x v="0"/>
    <d v="2018-03-19T15:06:03"/>
    <s v="Why Marketers Need to Think Like Data Scientists (And How to Do It) via @cmicontent https://t.co/44XuaGoTrn #socialSelling"/>
    <s v="http://contentmarketinginstitute.com/2017/11/marketers-data-scientists/#.Wg2s9CW75eM.twitter"/>
    <s v="contentmarketinginstitute.com"/>
    <x v="0"/>
    <m/>
    <s v="http://pbs.twimg.com/profile_images/930859532263202816/mFwfYR8W_normal.jpg"/>
    <x v="825"/>
    <s v="https://twitter.com/#!/bebeemarketing/status/975750253856149506"/>
    <m/>
    <m/>
    <s v="975750253856149506"/>
    <m/>
    <b v="0"/>
    <n v="1"/>
    <s v=""/>
    <b v="0"/>
    <s v="en"/>
    <m/>
    <s v=""/>
    <b v="0"/>
    <n v="2"/>
    <s v=""/>
    <s v="myTweetPack"/>
    <b v="0"/>
    <s v="975750253856149506"/>
    <s v="Tweet"/>
    <n v="0"/>
    <n v="0"/>
    <m/>
    <m/>
    <m/>
    <m/>
    <m/>
    <m/>
    <m/>
    <m/>
    <n v="5"/>
    <s v="22"/>
    <s v="22"/>
    <n v="1"/>
    <n v="6.25"/>
    <n v="0"/>
    <n v="0"/>
    <n v="0"/>
    <n v="0"/>
    <n v="15"/>
    <n v="93.75"/>
    <n v="16"/>
  </r>
  <r>
    <s v="tweetqureet"/>
    <s v="cmicontent"/>
    <m/>
    <m/>
    <m/>
    <m/>
    <m/>
    <m/>
    <m/>
    <m/>
    <s v="No"/>
    <n v="1328"/>
    <m/>
    <m/>
    <x v="0"/>
    <d v="2018-03-08T16:41:07"/>
    <s v="RT @BeBeeMarketing: Why Marketers Need to Think Like Data Scientists (And How to Do It) via @cmicontent https://t.co/44XuaGoTrn #socialSell…"/>
    <s v="http://contentmarketinginstitute.com/2017/11/marketers-data-scientists/#.Wg2s9CW75eM.twitter"/>
    <s v="contentmarketinginstitute.com"/>
    <x v="34"/>
    <m/>
    <s v="http://pbs.twimg.com/profile_images/553236566777147392/xYVafTni_normal.png"/>
    <x v="826"/>
    <s v="https://twitter.com/#!/tweetqureet/status/971787910856036352"/>
    <m/>
    <m/>
    <s v="971787910856036352"/>
    <m/>
    <b v="0"/>
    <n v="0"/>
    <s v=""/>
    <b v="0"/>
    <s v="en"/>
    <m/>
    <s v=""/>
    <b v="0"/>
    <n v="1"/>
    <s v="971773558107070467"/>
    <s v="Top Event Retweets"/>
    <b v="0"/>
    <s v="971773558107070467"/>
    <s v="Tweet"/>
    <n v="0"/>
    <n v="0"/>
    <m/>
    <m/>
    <m/>
    <m/>
    <m/>
    <m/>
    <m/>
    <m/>
    <n v="2"/>
    <s v="22"/>
    <s v="22"/>
    <m/>
    <m/>
    <m/>
    <m/>
    <m/>
    <m/>
    <m/>
    <m/>
    <m/>
  </r>
  <r>
    <s v="tweetqureet"/>
    <s v="cmicontent"/>
    <m/>
    <m/>
    <m/>
    <m/>
    <m/>
    <m/>
    <m/>
    <m/>
    <s v="No"/>
    <n v="1329"/>
    <m/>
    <m/>
    <x v="0"/>
    <d v="2018-03-19T15:11:00"/>
    <s v="RT @BeBeeMarketing: Why Marketers Need to Think Like Data Scientists (And How to Do It) via @cmicontent https://t.co/44XuaGoTrn #socialSell…"/>
    <s v="http://contentmarketinginstitute.com/2017/11/marketers-data-scientists/#.Wg2s9CW75eM.twitter"/>
    <s v="contentmarketinginstitute.com"/>
    <x v="34"/>
    <m/>
    <s v="http://pbs.twimg.com/profile_images/553236566777147392/xYVafTni_normal.png"/>
    <x v="827"/>
    <s v="https://twitter.com/#!/tweetqureet/status/975751497211351040"/>
    <m/>
    <m/>
    <s v="975751497211351040"/>
    <m/>
    <b v="0"/>
    <n v="0"/>
    <s v=""/>
    <b v="0"/>
    <s v="en"/>
    <m/>
    <s v=""/>
    <b v="0"/>
    <n v="2"/>
    <s v="975750253856149506"/>
    <s v="Top Event Retweets"/>
    <b v="0"/>
    <s v="975750253856149506"/>
    <s v="Tweet"/>
    <n v="0"/>
    <n v="0"/>
    <m/>
    <m/>
    <m/>
    <m/>
    <m/>
    <m/>
    <m/>
    <m/>
    <n v="2"/>
    <s v="22"/>
    <s v="22"/>
    <m/>
    <m/>
    <m/>
    <m/>
    <m/>
    <m/>
    <m/>
    <m/>
    <m/>
  </r>
  <r>
    <s v="bebeemarketing"/>
    <s v="bebeemarketing"/>
    <m/>
    <m/>
    <m/>
    <m/>
    <m/>
    <m/>
    <m/>
    <m/>
    <s v="No"/>
    <n v="1330"/>
    <m/>
    <m/>
    <x v="1"/>
    <d v="2018-03-06T15:36:07"/>
    <s v="70: Bob Hoffman: The Ad Contrarian strikes again https://t.co/bnbd9AzVbO #socialSelling"/>
    <s v="http://www.atomck.com/podcast/70-bob-hoffman-ad-contrarian-strikes/"/>
    <s v="atomck.com"/>
    <x v="0"/>
    <m/>
    <s v="http://pbs.twimg.com/profile_images/930859532263202816/mFwfYR8W_normal.jpg"/>
    <x v="828"/>
    <s v="https://twitter.com/#!/bebeemarketing/status/971046777569755136"/>
    <m/>
    <m/>
    <s v="971046777569755136"/>
    <m/>
    <b v="0"/>
    <n v="0"/>
    <s v=""/>
    <b v="0"/>
    <s v="en"/>
    <m/>
    <s v=""/>
    <b v="0"/>
    <n v="0"/>
    <s v=""/>
    <s v="myTweetPack"/>
    <b v="0"/>
    <s v="971046777569755136"/>
    <s v="Tweet"/>
    <n v="0"/>
    <n v="0"/>
    <m/>
    <m/>
    <m/>
    <m/>
    <m/>
    <m/>
    <m/>
    <m/>
    <n v="1"/>
    <s v="22"/>
    <s v="22"/>
    <n v="0"/>
    <n v="0"/>
    <n v="0"/>
    <n v="0"/>
    <n v="0"/>
    <n v="0"/>
    <n v="9"/>
    <n v="100"/>
    <n v="9"/>
  </r>
  <r>
    <s v="3horsemenagency"/>
    <s v="3horsemenagency"/>
    <m/>
    <m/>
    <m/>
    <m/>
    <m/>
    <m/>
    <m/>
    <m/>
    <s v="No"/>
    <n v="1333"/>
    <m/>
    <m/>
    <x v="1"/>
    <d v="2018-03-07T00:00:38"/>
    <s v="Twitter Marketing Is Still Effective https://t.co/tJsP51p7M6 / #Twitter #SocialMedia #SocialSelling #Inbound"/>
    <s v="https://www.youtube.com/watch?v=Fp2u9kjeWqc"/>
    <s v="youtube.com"/>
    <x v="357"/>
    <m/>
    <s v="http://pbs.twimg.com/profile_images/959103364448563201/E61nqa9h_normal.jpg"/>
    <x v="829"/>
    <s v="https://twitter.com/#!/3horsemenagency/status/971173744763965442"/>
    <m/>
    <m/>
    <s v="971173744763965442"/>
    <m/>
    <b v="0"/>
    <n v="4"/>
    <s v=""/>
    <b v="0"/>
    <s v="en"/>
    <m/>
    <s v=""/>
    <b v="0"/>
    <n v="2"/>
    <s v=""/>
    <s v="SocialOomph"/>
    <b v="0"/>
    <s v="971173744763965442"/>
    <s v="Retweet"/>
    <n v="0"/>
    <n v="0"/>
    <m/>
    <m/>
    <m/>
    <m/>
    <m/>
    <m/>
    <m/>
    <m/>
    <n v="2"/>
    <s v="6"/>
    <s v="6"/>
    <n v="1"/>
    <n v="11.111111111111111"/>
    <n v="0"/>
    <n v="0"/>
    <n v="0"/>
    <n v="0"/>
    <n v="8"/>
    <n v="88.888888888888886"/>
    <n v="9"/>
  </r>
  <r>
    <s v="3horsemenagency"/>
    <s v="3horsemenagency"/>
    <m/>
    <m/>
    <m/>
    <m/>
    <m/>
    <m/>
    <m/>
    <m/>
    <s v="No"/>
    <n v="1334"/>
    <m/>
    <m/>
    <x v="1"/>
    <d v="2018-03-07T12:00:50"/>
    <s v="The Reason Why You Need To Hire A Social Media Marketing Pro https://t.co/9LcNTmOh9W / #SocialMedia #Marketing #Manager #SocialSelling"/>
    <s v="https://www.youtube.com/watch?v=g8AELJ5IbDU"/>
    <s v="youtube.com"/>
    <x v="358"/>
    <m/>
    <s v="http://pbs.twimg.com/profile_images/959103364448563201/E61nqa9h_normal.jpg"/>
    <x v="830"/>
    <s v="https://twitter.com/#!/3horsemenagency/status/971354988176953347"/>
    <m/>
    <m/>
    <s v="971354988176953347"/>
    <m/>
    <b v="0"/>
    <n v="13"/>
    <s v=""/>
    <b v="0"/>
    <s v="en"/>
    <m/>
    <s v=""/>
    <b v="0"/>
    <n v="8"/>
    <s v=""/>
    <s v="SocialOomph"/>
    <b v="0"/>
    <s v="971354988176953347"/>
    <s v="Retweet"/>
    <n v="0"/>
    <n v="0"/>
    <m/>
    <m/>
    <m/>
    <m/>
    <m/>
    <m/>
    <m/>
    <m/>
    <n v="2"/>
    <s v="6"/>
    <s v="6"/>
    <n v="0"/>
    <n v="0"/>
    <n v="0"/>
    <n v="0"/>
    <n v="0"/>
    <n v="0"/>
    <n v="16"/>
    <n v="100"/>
    <n v="16"/>
  </r>
  <r>
    <s v="3horsemenagency"/>
    <s v="mikeschiemer"/>
    <m/>
    <m/>
    <m/>
    <m/>
    <m/>
    <m/>
    <m/>
    <m/>
    <s v="Yes"/>
    <n v="1335"/>
    <m/>
    <m/>
    <x v="0"/>
    <d v="2018-03-11T15:23:24"/>
    <s v="RT @MikeSchiemer: 5 Tips To Optimize Your E-Commerce Store https://t.co/72EPK1HJjZ / #CX #Ecommerce #Retail #SocialSelling #UX https://t.co…"/>
    <s v="http://www.myfrugalbusiness.com/2017/08/jazz-up-ecommerce-store-boost-sales-digital-retail.html"/>
    <s v="myfrugalbusiness.com"/>
    <x v="134"/>
    <m/>
    <s v="http://pbs.twimg.com/profile_images/959103364448563201/E61nqa9h_normal.jpg"/>
    <x v="831"/>
    <s v="https://twitter.com/#!/3horsemenagency/status/972855517273120770"/>
    <m/>
    <m/>
    <s v="972855517273120770"/>
    <m/>
    <b v="0"/>
    <n v="0"/>
    <s v=""/>
    <b v="0"/>
    <s v="en"/>
    <m/>
    <s v=""/>
    <b v="0"/>
    <n v="4"/>
    <s v="972849724599554048"/>
    <s v="Twitter for iPhone"/>
    <b v="0"/>
    <s v="972849724599554048"/>
    <s v="Tweet"/>
    <n v="0"/>
    <n v="0"/>
    <m/>
    <m/>
    <m/>
    <m/>
    <m/>
    <m/>
    <m/>
    <m/>
    <n v="1"/>
    <s v="6"/>
    <s v="6"/>
    <n v="0"/>
    <n v="0"/>
    <n v="0"/>
    <n v="0"/>
    <n v="0"/>
    <n v="0"/>
    <n v="15"/>
    <n v="100"/>
    <n v="15"/>
  </r>
  <r>
    <s v="mikeschiemer"/>
    <s v="3horsemenagency"/>
    <m/>
    <m/>
    <m/>
    <m/>
    <m/>
    <m/>
    <m/>
    <m/>
    <s v="Yes"/>
    <n v="1336"/>
    <m/>
    <m/>
    <x v="0"/>
    <d v="2018-03-07T15:59:49"/>
    <s v="RT @3HorsemenAgency: The Reason Why You Need To Hire A Social Media Marketing Pro https://t.co/9LcNTmOh9W / #SocialMedia #Marketing #Manage…"/>
    <s v="https://www.youtube.com/watch?v=g8AELJ5IbDU"/>
    <s v="youtube.com"/>
    <x v="75"/>
    <m/>
    <s v="http://pbs.twimg.com/profile_images/959976417466441728/IS8N_Zmt_normal.jpg"/>
    <x v="832"/>
    <s v="https://twitter.com/#!/mikeschiemer/status/971415127768608768"/>
    <m/>
    <m/>
    <s v="971415127768608768"/>
    <m/>
    <b v="0"/>
    <n v="0"/>
    <s v=""/>
    <b v="0"/>
    <s v="en"/>
    <m/>
    <s v=""/>
    <b v="0"/>
    <n v="2"/>
    <s v="971354988176953347"/>
    <s v="Twitter for iPhone"/>
    <b v="0"/>
    <s v="971354988176953347"/>
    <s v="Tweet"/>
    <n v="0"/>
    <n v="0"/>
    <m/>
    <m/>
    <m/>
    <m/>
    <m/>
    <m/>
    <m/>
    <m/>
    <n v="2"/>
    <s v="6"/>
    <s v="6"/>
    <n v="0"/>
    <n v="0"/>
    <n v="0"/>
    <n v="0"/>
    <n v="0"/>
    <n v="0"/>
    <n v="17"/>
    <n v="100"/>
    <n v="17"/>
  </r>
  <r>
    <s v="mikeschiemer"/>
    <s v="3horsemenagency"/>
    <m/>
    <m/>
    <m/>
    <m/>
    <m/>
    <m/>
    <m/>
    <m/>
    <s v="Yes"/>
    <n v="1337"/>
    <m/>
    <m/>
    <x v="0"/>
    <d v="2018-03-07T15:59:51"/>
    <s v="RT @3HorsemenAgency: Twitter Marketing Is Still Effective https://t.co/tJsP51p7M6 / #Twitter #SocialMedia #SocialSelling #Inbound"/>
    <s v="https://www.youtube.com/watch?v=Fp2u9kjeWqc"/>
    <s v="youtube.com"/>
    <x v="357"/>
    <m/>
    <s v="http://pbs.twimg.com/profile_images/959976417466441728/IS8N_Zmt_normal.jpg"/>
    <x v="833"/>
    <s v="https://twitter.com/#!/mikeschiemer/status/971415139432980480"/>
    <m/>
    <m/>
    <s v="971415139432980480"/>
    <m/>
    <b v="0"/>
    <n v="0"/>
    <s v=""/>
    <b v="0"/>
    <s v="en"/>
    <m/>
    <s v=""/>
    <b v="0"/>
    <n v="2"/>
    <s v="971173744763965442"/>
    <s v="Twitter for iPhone"/>
    <b v="0"/>
    <s v="971173744763965442"/>
    <s v="Tweet"/>
    <n v="0"/>
    <n v="0"/>
    <m/>
    <m/>
    <m/>
    <m/>
    <m/>
    <m/>
    <m/>
    <m/>
    <n v="2"/>
    <s v="6"/>
    <s v="6"/>
    <n v="1"/>
    <n v="9.0909090909090917"/>
    <n v="0"/>
    <n v="0"/>
    <n v="0"/>
    <n v="0"/>
    <n v="10"/>
    <n v="90.909090909090907"/>
    <n v="11"/>
  </r>
  <r>
    <s v="delosinc"/>
    <s v="smallbiztrends"/>
    <m/>
    <m/>
    <m/>
    <m/>
    <m/>
    <m/>
    <m/>
    <m/>
    <s v="No"/>
    <n v="1338"/>
    <m/>
    <m/>
    <x v="0"/>
    <d v="2018-03-19T15:13:02"/>
    <s v="90% Who Use #Mobile #SocialMedia Apps Check #Facebook Daily, so Marketers Take Note  @mmguta @smallbiztrends #digitalmarketing #socialselling #socialtrends #digitaltrends https://t.co/CUOs5519Uk https://t.co/GZpxbjrnnz"/>
    <s v="https://smallbiztrends.com/2018/03/mobile-social-media-app-statistics.html"/>
    <s v="smallbiztrends.com"/>
    <x v="359"/>
    <s v="https://pbs.twimg.com/media/DYqRR6EXUAE8N_n.jpg"/>
    <s v="https://pbs.twimg.com/media/DYqRR6EXUAE8N_n.jpg"/>
    <x v="834"/>
    <s v="https://twitter.com/#!/delosinc/status/975752008274731008"/>
    <m/>
    <m/>
    <s v="975752008274731008"/>
    <m/>
    <b v="0"/>
    <n v="0"/>
    <s v=""/>
    <b v="0"/>
    <s v="en"/>
    <m/>
    <s v=""/>
    <b v="0"/>
    <n v="0"/>
    <s v=""/>
    <s v="Buffer"/>
    <b v="0"/>
    <s v="975752008274731008"/>
    <s v="Tweet"/>
    <n v="0"/>
    <n v="0"/>
    <m/>
    <m/>
    <m/>
    <m/>
    <m/>
    <m/>
    <m/>
    <m/>
    <n v="1"/>
    <s v="39"/>
    <s v="39"/>
    <m/>
    <m/>
    <m/>
    <m/>
    <m/>
    <m/>
    <m/>
    <m/>
    <m/>
  </r>
  <r>
    <s v="sandraglong"/>
    <s v="sandraglong"/>
    <m/>
    <m/>
    <m/>
    <m/>
    <m/>
    <m/>
    <m/>
    <m/>
    <s v="No"/>
    <n v="1340"/>
    <m/>
    <m/>
    <x v="1"/>
    <d v="2018-03-19T15:13:02"/>
    <s v="How do you go about meeting your 2nd level connections on LinkedIn? #linkedin #socialselling https://t.co/DE6xTTV0o5"/>
    <m/>
    <m/>
    <x v="26"/>
    <s v="https://pbs.twimg.com/media/DYqRRxCXkAIyEM3.jpg"/>
    <s v="https://pbs.twimg.com/media/DYqRRxCXkAIyEM3.jpg"/>
    <x v="834"/>
    <s v="https://twitter.com/#!/sandraglong/status/975752009050673152"/>
    <m/>
    <m/>
    <s v="975752009050673152"/>
    <m/>
    <b v="0"/>
    <n v="0"/>
    <s v=""/>
    <b v="0"/>
    <s v="en"/>
    <m/>
    <s v=""/>
    <b v="0"/>
    <n v="0"/>
    <s v=""/>
    <s v="Meet Edgar"/>
    <b v="0"/>
    <s v="975752009050673152"/>
    <s v="Tweet"/>
    <n v="0"/>
    <n v="0"/>
    <m/>
    <m/>
    <m/>
    <m/>
    <m/>
    <m/>
    <m/>
    <m/>
    <n v="1"/>
    <s v="1"/>
    <s v="1"/>
    <n v="0"/>
    <n v="0"/>
    <n v="0"/>
    <n v="0"/>
    <n v="0"/>
    <n v="0"/>
    <n v="14"/>
    <n v="100"/>
    <n v="14"/>
  </r>
  <r>
    <s v="bootstrapsbiz"/>
    <s v="mikeschiemer"/>
    <m/>
    <m/>
    <m/>
    <m/>
    <m/>
    <m/>
    <m/>
    <m/>
    <s v="No"/>
    <n v="1341"/>
    <m/>
    <m/>
    <x v="0"/>
    <d v="2018-03-06T16:16:34"/>
    <s v="RT @MikeSchiemer: 6 Twitter Tips For Social Selling https://t.co/OJ2taKNCIu / #Twitter #SocialSelling #SocialMedia #SMM #CMO https://t.co/g…"/>
    <s v="http://www.myfrugalbusiness.com/2017/01/twitter-tips-tricks-social-selling-smm.html"/>
    <s v="myfrugalbusiness.com"/>
    <x v="11"/>
    <m/>
    <s v="http://pbs.twimg.com/profile_images/900825127780196352/RJhV8_wH_normal.jpg"/>
    <x v="835"/>
    <s v="https://twitter.com/#!/bootstrapsbiz/status/971056956155809793"/>
    <m/>
    <m/>
    <s v="971056956155809793"/>
    <m/>
    <b v="0"/>
    <n v="0"/>
    <s v=""/>
    <b v="0"/>
    <s v="en"/>
    <m/>
    <s v=""/>
    <b v="0"/>
    <n v="7"/>
    <s v="970932088433147904"/>
    <s v="Twitter for iPhone"/>
    <b v="0"/>
    <s v="970932088433147904"/>
    <s v="Tweet"/>
    <n v="0"/>
    <n v="0"/>
    <m/>
    <m/>
    <m/>
    <m/>
    <m/>
    <m/>
    <m/>
    <m/>
    <n v="12"/>
    <s v="6"/>
    <s v="6"/>
    <n v="0"/>
    <n v="0"/>
    <n v="0"/>
    <n v="0"/>
    <n v="0"/>
    <n v="0"/>
    <n v="13"/>
    <n v="100"/>
    <n v="13"/>
  </r>
  <r>
    <s v="bootstrapsbiz"/>
    <s v="mikeschiemer"/>
    <m/>
    <m/>
    <m/>
    <m/>
    <m/>
    <m/>
    <m/>
    <m/>
    <s v="No"/>
    <n v="1342"/>
    <m/>
    <m/>
    <x v="0"/>
    <d v="2018-03-06T16:16:39"/>
    <s v="RT @MikeSchiemer: 4 Tips To Increase Website Traffic &amp;amp; Revenue https://t.co/1azDh3Jaxm / #Blog #Website #SEO #SocialSelling https://t.co/EW…"/>
    <s v="http://www.myfrugalbusiness.com/2017/11/ways-website-promote-optimize-seo.html"/>
    <s v="myfrugalbusiness.com"/>
    <x v="15"/>
    <m/>
    <s v="http://pbs.twimg.com/profile_images/900825127780196352/RJhV8_wH_normal.jpg"/>
    <x v="836"/>
    <s v="https://twitter.com/#!/bootstrapsbiz/status/971056979128061952"/>
    <m/>
    <m/>
    <s v="971056979128061952"/>
    <m/>
    <b v="0"/>
    <n v="0"/>
    <s v=""/>
    <b v="0"/>
    <s v="en"/>
    <m/>
    <s v=""/>
    <b v="0"/>
    <n v="6"/>
    <s v="970901876811141121"/>
    <s v="Twitter for iPhone"/>
    <b v="0"/>
    <s v="970901876811141121"/>
    <s v="Tweet"/>
    <n v="0"/>
    <n v="0"/>
    <m/>
    <m/>
    <m/>
    <m/>
    <m/>
    <m/>
    <m/>
    <m/>
    <n v="12"/>
    <s v="6"/>
    <s v="6"/>
    <n v="0"/>
    <n v="0"/>
    <n v="0"/>
    <n v="0"/>
    <n v="0"/>
    <n v="0"/>
    <n v="14"/>
    <n v="100"/>
    <n v="14"/>
  </r>
  <r>
    <s v="bootstrapsbiz"/>
    <s v="mikeschiemer"/>
    <m/>
    <m/>
    <m/>
    <m/>
    <m/>
    <m/>
    <m/>
    <m/>
    <s v="No"/>
    <n v="1343"/>
    <m/>
    <m/>
    <x v="0"/>
    <d v="2018-03-06T16:16:42"/>
    <s v="RT @MikeSchiemer: 10 Social Media Marketing Mistakes To Avoid Making https://t.co/F9Ba9pmEtE / #SocialMediaMarketing #SocialSelling #Social…"/>
    <s v="http://www.myfrugalbusiness.com/2017/11/social-media-marketing-mistakes-avoid.html"/>
    <s v="myfrugalbusiness.com"/>
    <x v="35"/>
    <m/>
    <s v="http://pbs.twimg.com/profile_images/900825127780196352/RJhV8_wH_normal.jpg"/>
    <x v="837"/>
    <s v="https://twitter.com/#!/bootstrapsbiz/status/971056989907439620"/>
    <m/>
    <m/>
    <s v="971056989907439620"/>
    <m/>
    <b v="0"/>
    <n v="0"/>
    <s v=""/>
    <b v="0"/>
    <s v="en"/>
    <m/>
    <s v=""/>
    <b v="0"/>
    <n v="5"/>
    <s v="970886780420591617"/>
    <s v="Twitter for iPhone"/>
    <b v="0"/>
    <s v="970886780420591617"/>
    <s v="Tweet"/>
    <n v="0"/>
    <n v="0"/>
    <m/>
    <m/>
    <m/>
    <m/>
    <m/>
    <m/>
    <m/>
    <m/>
    <n v="12"/>
    <s v="6"/>
    <s v="6"/>
    <n v="0"/>
    <n v="0"/>
    <n v="1"/>
    <n v="7.6923076923076925"/>
    <n v="0"/>
    <n v="0"/>
    <n v="12"/>
    <n v="92.307692307692307"/>
    <n v="13"/>
  </r>
  <r>
    <s v="bootstrapsbiz"/>
    <s v="mikeschiemer"/>
    <m/>
    <m/>
    <m/>
    <m/>
    <m/>
    <m/>
    <m/>
    <m/>
    <s v="No"/>
    <n v="1344"/>
    <m/>
    <m/>
    <x v="0"/>
    <d v="2018-03-06T16:16:47"/>
    <s v="RT @MikeSchiemer: 5 Tips To Help Your Marketing Stand Out https://t.co/tQsAZvohmR / #Marketing #CMO #Inbound #SocialSelling https://t.co/gf…"/>
    <s v="http://www.myfrugalbusiness.com/2017/08/unique-marketing-advertising-digital-media-stand-out.html"/>
    <s v="myfrugalbusiness.com"/>
    <x v="360"/>
    <m/>
    <s v="http://pbs.twimg.com/profile_images/900825127780196352/RJhV8_wH_normal.jpg"/>
    <x v="838"/>
    <s v="https://twitter.com/#!/bootstrapsbiz/status/971057012837703680"/>
    <m/>
    <m/>
    <s v="971057012837703680"/>
    <m/>
    <b v="0"/>
    <n v="0"/>
    <s v=""/>
    <b v="0"/>
    <s v="en"/>
    <m/>
    <s v=""/>
    <b v="0"/>
    <n v="4"/>
    <s v="970856597802143745"/>
    <s v="Twitter for iPhone"/>
    <b v="0"/>
    <s v="970856597802143745"/>
    <s v="Tweet"/>
    <n v="0"/>
    <n v="0"/>
    <m/>
    <m/>
    <m/>
    <m/>
    <m/>
    <m/>
    <m/>
    <m/>
    <n v="12"/>
    <s v="6"/>
    <s v="6"/>
    <n v="0"/>
    <n v="0"/>
    <n v="0"/>
    <n v="0"/>
    <n v="0"/>
    <n v="0"/>
    <n v="14"/>
    <n v="100"/>
    <n v="14"/>
  </r>
  <r>
    <s v="bootstrapsbiz"/>
    <s v="mikeschiemer"/>
    <m/>
    <m/>
    <m/>
    <m/>
    <m/>
    <m/>
    <m/>
    <m/>
    <s v="No"/>
    <n v="1345"/>
    <m/>
    <m/>
    <x v="0"/>
    <d v="2018-03-12T15:42:14"/>
    <s v="RT @MikeSchiemer: 4 Sales Lead Generation Hacks https://t.co/eiUxG5Uq8R / #Sales #Leads #LeadGen #LeadGeneration #Market #SocialSelling htt…"/>
    <s v="http://www.myfrugalbusiness.com/2017/12/lead-generation-hacks-grow-sales.html"/>
    <s v="myfrugalbusiness.com"/>
    <x v="176"/>
    <m/>
    <s v="http://pbs.twimg.com/profile_images/900825127780196352/RJhV8_wH_normal.jpg"/>
    <x v="839"/>
    <s v="https://twitter.com/#!/bootstrapsbiz/status/973222644798586880"/>
    <m/>
    <m/>
    <s v="973222644798586880"/>
    <m/>
    <b v="0"/>
    <n v="0"/>
    <s v=""/>
    <b v="0"/>
    <s v="en"/>
    <m/>
    <s v=""/>
    <b v="0"/>
    <n v="6"/>
    <s v="973212118588837889"/>
    <s v="Twitter for iPhone"/>
    <b v="0"/>
    <s v="973212118588837889"/>
    <s v="Tweet"/>
    <n v="0"/>
    <n v="0"/>
    <m/>
    <m/>
    <m/>
    <m/>
    <m/>
    <m/>
    <m/>
    <m/>
    <n v="12"/>
    <s v="6"/>
    <s v="6"/>
    <n v="2"/>
    <n v="14.285714285714286"/>
    <n v="1"/>
    <n v="7.1428571428571432"/>
    <n v="0"/>
    <n v="0"/>
    <n v="11"/>
    <n v="78.571428571428569"/>
    <n v="14"/>
  </r>
  <r>
    <s v="bootstrapsbiz"/>
    <s v="mikeschiemer"/>
    <m/>
    <m/>
    <m/>
    <m/>
    <m/>
    <m/>
    <m/>
    <m/>
    <s v="No"/>
    <n v="1346"/>
    <m/>
    <m/>
    <x v="0"/>
    <d v="2018-03-12T15:42:23"/>
    <s v="RT @orangeman7: 6 Reasons #SocialMedia #Marketing Is Critical For Your #Business_x000a_#SMM #SocialSelling #SocialMarketing from @MikeSchiemer_x000a_ht…"/>
    <m/>
    <m/>
    <x v="361"/>
    <m/>
    <s v="http://pbs.twimg.com/profile_images/900825127780196352/RJhV8_wH_normal.jpg"/>
    <x v="840"/>
    <s v="https://twitter.com/#!/bootstrapsbiz/status/973222682195124224"/>
    <m/>
    <m/>
    <s v="973222682195124224"/>
    <m/>
    <b v="0"/>
    <n v="0"/>
    <s v=""/>
    <b v="0"/>
    <s v="en"/>
    <m/>
    <s v=""/>
    <b v="0"/>
    <n v="6"/>
    <s v="972928658380869632"/>
    <s v="Twitter for iPhone"/>
    <b v="0"/>
    <s v="972928658380869632"/>
    <s v="Tweet"/>
    <n v="0"/>
    <n v="0"/>
    <m/>
    <m/>
    <m/>
    <m/>
    <m/>
    <m/>
    <m/>
    <m/>
    <n v="12"/>
    <s v="6"/>
    <s v="6"/>
    <m/>
    <m/>
    <m/>
    <m/>
    <m/>
    <m/>
    <m/>
    <m/>
    <m/>
  </r>
  <r>
    <s v="bootstrapsbiz"/>
    <s v="mikeschiemer"/>
    <m/>
    <m/>
    <m/>
    <m/>
    <m/>
    <m/>
    <m/>
    <m/>
    <s v="No"/>
    <n v="1348"/>
    <m/>
    <m/>
    <x v="0"/>
    <d v="2018-03-12T15:46:06"/>
    <s v="RT @MikeSchiemer: 5 Effective Digital Marketing Methods https://t.co/oCkluZ0GWl / #DigitalMarketing #Marketing #SocialMedia #SocialSelling…"/>
    <s v="http://www.myfrugalbusiness.com/2018/01/effective-digital-marketing-techniques.html"/>
    <s v="myfrugalbusiness.com"/>
    <x v="138"/>
    <m/>
    <s v="http://pbs.twimg.com/profile_images/900825127780196352/RJhV8_wH_normal.jpg"/>
    <x v="841"/>
    <s v="https://twitter.com/#!/bootstrapsbiz/status/973223615549321216"/>
    <m/>
    <m/>
    <s v="973223615549321216"/>
    <m/>
    <b v="0"/>
    <n v="0"/>
    <s v=""/>
    <b v="0"/>
    <s v="tl"/>
    <m/>
    <s v=""/>
    <b v="0"/>
    <n v="12"/>
    <s v="973151708472905728"/>
    <s v="Twitter for iPhone"/>
    <b v="0"/>
    <s v="973151708472905728"/>
    <s v="Tweet"/>
    <n v="0"/>
    <n v="0"/>
    <m/>
    <m/>
    <m/>
    <m/>
    <m/>
    <m/>
    <m/>
    <m/>
    <n v="12"/>
    <s v="6"/>
    <s v="6"/>
    <n v="1"/>
    <n v="9.0909090909090917"/>
    <n v="0"/>
    <n v="0"/>
    <n v="0"/>
    <n v="0"/>
    <n v="10"/>
    <n v="90.909090909090907"/>
    <n v="11"/>
  </r>
  <r>
    <s v="bootstrapsbiz"/>
    <s v="mikeschiemer"/>
    <m/>
    <m/>
    <m/>
    <m/>
    <m/>
    <m/>
    <m/>
    <m/>
    <s v="No"/>
    <n v="1349"/>
    <m/>
    <m/>
    <x v="0"/>
    <d v="2018-03-12T15:46:56"/>
    <s v="RT @MikeSchiemer: 10 Social Media Tactics To Generate B2B Sales Leads https://t.co/VpZZ2sxyTg / #B2B #Sales #SocialSelling #SocialMedia htt…"/>
    <s v="http://www.myfrugalbusiness.com/2018/01/top-social-media-tactics-generate-b2b-leads-sales.html"/>
    <s v="myfrugalbusiness.com"/>
    <x v="362"/>
    <m/>
    <s v="http://pbs.twimg.com/profile_images/900825127780196352/RJhV8_wH_normal.jpg"/>
    <x v="842"/>
    <s v="https://twitter.com/#!/bootstrapsbiz/status/973223826384355329"/>
    <m/>
    <m/>
    <s v="973223826384355329"/>
    <m/>
    <b v="0"/>
    <n v="0"/>
    <s v=""/>
    <b v="0"/>
    <s v="en"/>
    <m/>
    <s v=""/>
    <b v="0"/>
    <n v="20"/>
    <s v="973000705761075203"/>
    <s v="Twitter for iPhone"/>
    <b v="0"/>
    <s v="973000705761075203"/>
    <s v="Tweet"/>
    <n v="0"/>
    <n v="0"/>
    <m/>
    <m/>
    <m/>
    <m/>
    <m/>
    <m/>
    <m/>
    <m/>
    <n v="12"/>
    <s v="6"/>
    <s v="6"/>
    <n v="1"/>
    <n v="6.25"/>
    <n v="0"/>
    <n v="0"/>
    <n v="0"/>
    <n v="0"/>
    <n v="15"/>
    <n v="93.75"/>
    <n v="16"/>
  </r>
  <r>
    <s v="bootstrapsbiz"/>
    <s v="bootstrapsbiz"/>
    <m/>
    <m/>
    <m/>
    <m/>
    <m/>
    <m/>
    <m/>
    <m/>
    <s v="No"/>
    <n v="1350"/>
    <m/>
    <m/>
    <x v="1"/>
    <d v="2018-03-12T16:30:10"/>
    <s v="10 Reasons Your Business Needs Social Media Marketing https://t.co/cxNyKpME7Y / #SocialMedia #SocialSelling #Marketing #DigitalMarketing #SEO"/>
    <s v="https://www.youtube.com/watch?v=diKkqjWLSf0"/>
    <s v="youtube.com"/>
    <x v="363"/>
    <m/>
    <s v="http://pbs.twimg.com/profile_images/900825127780196352/RJhV8_wH_normal.jpg"/>
    <x v="843"/>
    <s v="https://twitter.com/#!/bootstrapsbiz/status/973234706073444353"/>
    <m/>
    <m/>
    <s v="973234706073444353"/>
    <m/>
    <b v="0"/>
    <n v="0"/>
    <s v=""/>
    <b v="0"/>
    <s v="en"/>
    <m/>
    <s v=""/>
    <b v="0"/>
    <n v="0"/>
    <s v=""/>
    <s v="SocialOomph"/>
    <b v="0"/>
    <s v="973234706073444353"/>
    <s v="Tweet"/>
    <n v="0"/>
    <n v="0"/>
    <m/>
    <m/>
    <m/>
    <m/>
    <m/>
    <m/>
    <m/>
    <m/>
    <n v="2"/>
    <s v="6"/>
    <s v="6"/>
    <n v="0"/>
    <n v="0"/>
    <n v="0"/>
    <n v="0"/>
    <n v="0"/>
    <n v="0"/>
    <n v="13"/>
    <n v="100"/>
    <n v="13"/>
  </r>
  <r>
    <s v="bootstrapsbiz"/>
    <s v="bootstrapsbiz"/>
    <m/>
    <m/>
    <m/>
    <m/>
    <m/>
    <m/>
    <m/>
    <m/>
    <s v="No"/>
    <n v="1351"/>
    <m/>
    <m/>
    <x v="1"/>
    <d v="2018-03-16T15:30:03"/>
    <s v="The Importance Of Lead Generation For Sales https://t.co/1m0lTesves / #Sales #Selling #SocialSelling #SMM https://t.co/GSt7Punlbf"/>
    <s v="http://www.myfrugalbusiness.com/2017/04/importance-lead-generation-modern-business-prospects.html https://twitter.com/MikeSchiemer/status/899709929623359490/photo/1"/>
    <s v="myfrugalbusiness.com twitter.com"/>
    <x v="86"/>
    <m/>
    <s v="http://pbs.twimg.com/profile_images/900825127780196352/RJhV8_wH_normal.jpg"/>
    <x v="844"/>
    <s v="https://twitter.com/#!/bootstrapsbiz/status/974669130564554754"/>
    <m/>
    <m/>
    <s v="974669130564554754"/>
    <m/>
    <b v="0"/>
    <n v="1"/>
    <s v=""/>
    <b v="0"/>
    <s v="en"/>
    <m/>
    <s v=""/>
    <b v="0"/>
    <n v="1"/>
    <s v=""/>
    <s v="SocialOomph"/>
    <b v="0"/>
    <s v="974669130564554754"/>
    <s v="Tweet"/>
    <n v="0"/>
    <n v="0"/>
    <m/>
    <m/>
    <m/>
    <m/>
    <m/>
    <m/>
    <m/>
    <m/>
    <n v="2"/>
    <s v="6"/>
    <s v="6"/>
    <n v="1"/>
    <n v="9.0909090909090917"/>
    <n v="0"/>
    <n v="0"/>
    <n v="0"/>
    <n v="0"/>
    <n v="10"/>
    <n v="90.909090909090907"/>
    <n v="11"/>
  </r>
  <r>
    <s v="bootstrapsbiz"/>
    <s v="mikeschiemer"/>
    <m/>
    <m/>
    <m/>
    <m/>
    <m/>
    <m/>
    <m/>
    <m/>
    <s v="No"/>
    <n v="1352"/>
    <m/>
    <m/>
    <x v="0"/>
    <d v="2018-03-19T15:12:39"/>
    <s v="RT @dcpwebdesigners: Tweet from The $10 Startup (@10DollarSTARTUP) The $10 Startup (@10DollarSTARTUP) Tweeted:_x000a_RT @MikeSchiemer: 10 Terrifi…"/>
    <m/>
    <m/>
    <x v="34"/>
    <m/>
    <s v="http://pbs.twimg.com/profile_images/900825127780196352/RJhV8_wH_normal.jpg"/>
    <x v="845"/>
    <s v="https://twitter.com/#!/bootstrapsbiz/status/975751912367812608"/>
    <m/>
    <m/>
    <s v="975751912367812608"/>
    <m/>
    <b v="0"/>
    <n v="0"/>
    <s v=""/>
    <b v="1"/>
    <s v="en"/>
    <m/>
    <s v="975431727094075393"/>
    <b v="0"/>
    <n v="6"/>
    <s v="975504631706071040"/>
    <s v="Twitter for iPhone"/>
    <b v="0"/>
    <s v="975504631706071040"/>
    <s v="Tweet"/>
    <n v="0"/>
    <n v="0"/>
    <m/>
    <m/>
    <m/>
    <m/>
    <m/>
    <m/>
    <m/>
    <m/>
    <n v="12"/>
    <s v="6"/>
    <s v="6"/>
    <m/>
    <m/>
    <m/>
    <m/>
    <m/>
    <m/>
    <m/>
    <m/>
    <m/>
  </r>
  <r>
    <s v="bootstrapsbiz"/>
    <s v="mikeschiemer"/>
    <m/>
    <m/>
    <m/>
    <m/>
    <m/>
    <m/>
    <m/>
    <m/>
    <s v="No"/>
    <n v="1355"/>
    <m/>
    <m/>
    <x v="0"/>
    <d v="2018-03-19T15:13:21"/>
    <s v="RT @MikeSchiemer: 4 Sales Lead Generation Hacks https://t.co/eiUxG5Uq8R / #Sales #Leads #LeadGen #LeadGeneration #Market #SocialSelling htt…"/>
    <s v="http://www.myfrugalbusiness.com/2017/12/lead-generation-hacks-grow-sales.html"/>
    <s v="myfrugalbusiness.com"/>
    <x v="176"/>
    <m/>
    <s v="http://pbs.twimg.com/profile_images/900825127780196352/RJhV8_wH_normal.jpg"/>
    <x v="846"/>
    <s v="https://twitter.com/#!/bootstrapsbiz/status/975752092026658817"/>
    <m/>
    <m/>
    <s v="975752092026658817"/>
    <m/>
    <b v="0"/>
    <n v="0"/>
    <s v=""/>
    <b v="0"/>
    <s v="en"/>
    <m/>
    <s v=""/>
    <b v="0"/>
    <n v="9"/>
    <s v="975703539405262850"/>
    <s v="Twitter for iPhone"/>
    <b v="0"/>
    <s v="975703539405262850"/>
    <s v="Tweet"/>
    <n v="0"/>
    <n v="0"/>
    <m/>
    <m/>
    <m/>
    <m/>
    <m/>
    <m/>
    <m/>
    <m/>
    <n v="12"/>
    <s v="6"/>
    <s v="6"/>
    <n v="2"/>
    <n v="14.285714285714286"/>
    <n v="1"/>
    <n v="7.1428571428571432"/>
    <n v="0"/>
    <n v="0"/>
    <n v="11"/>
    <n v="78.571428571428569"/>
    <n v="14"/>
  </r>
  <r>
    <s v="bootstrapsbiz"/>
    <s v="mikeschiemer"/>
    <m/>
    <m/>
    <m/>
    <m/>
    <m/>
    <m/>
    <m/>
    <m/>
    <s v="No"/>
    <n v="1356"/>
    <m/>
    <m/>
    <x v="0"/>
    <d v="2018-03-19T15:13:30"/>
    <s v="RT @MikeSchiemer: 8 Simple Ways To Save Money On Your Marketing https://t.co/GiMLytXjc0 / #Marketing #Advertising #Branding #SocialMedia #D…"/>
    <s v="http://www.myfrugalbusiness.com/2018/02/save-money-marketing-digital-social-media-bootstrap.html"/>
    <s v="myfrugalbusiness.com"/>
    <x v="79"/>
    <m/>
    <s v="http://pbs.twimg.com/profile_images/900825127780196352/RJhV8_wH_normal.jpg"/>
    <x v="847"/>
    <s v="https://twitter.com/#!/bootstrapsbiz/status/975752127141371905"/>
    <m/>
    <m/>
    <s v="975752127141371905"/>
    <m/>
    <b v="0"/>
    <n v="0"/>
    <s v=""/>
    <b v="0"/>
    <s v="en"/>
    <m/>
    <s v=""/>
    <b v="0"/>
    <n v="27"/>
    <s v="975658199209660416"/>
    <s v="Twitter for iPhone"/>
    <b v="0"/>
    <s v="975658199209660416"/>
    <s v="Tweet"/>
    <n v="0"/>
    <n v="0"/>
    <m/>
    <m/>
    <m/>
    <m/>
    <m/>
    <m/>
    <m/>
    <m/>
    <n v="12"/>
    <s v="6"/>
    <s v="6"/>
    <n v="0"/>
    <n v="0"/>
    <n v="0"/>
    <n v="0"/>
    <n v="0"/>
    <n v="0"/>
    <n v="16"/>
    <n v="100"/>
    <n v="16"/>
  </r>
  <r>
    <s v="bootstrapsbiz"/>
    <s v="mikeschiemer"/>
    <m/>
    <m/>
    <m/>
    <m/>
    <m/>
    <m/>
    <m/>
    <m/>
    <s v="No"/>
    <n v="1357"/>
    <m/>
    <m/>
    <x v="0"/>
    <d v="2018-03-19T15:13:39"/>
    <s v="RT @MikeSchiemer: How To Manage A Remote Sales Team https://t.co/WQ6RD5B9Yw / #Sales #SocialSelling #Management https://t.co/Q2mq7TdkuQ"/>
    <s v="http://www.myfrugalbusiness.com/2017/11/how-manage-remote-sales-team-selling.html"/>
    <s v="myfrugalbusiness.com"/>
    <x v="364"/>
    <s v="https://pbs.twimg.com/media/DOSo3OwV4AUkTLS.jpg"/>
    <s v="https://pbs.twimg.com/media/DOSo3OwV4AUkTLS.jpg"/>
    <x v="848"/>
    <s v="https://twitter.com/#!/bootstrapsbiz/status/975752165506670593"/>
    <m/>
    <m/>
    <s v="975752165506670593"/>
    <m/>
    <b v="0"/>
    <n v="0"/>
    <s v=""/>
    <b v="0"/>
    <s v="en"/>
    <m/>
    <s v=""/>
    <b v="0"/>
    <n v="23"/>
    <s v="975628025776787456"/>
    <s v="Twitter for iPhone"/>
    <b v="0"/>
    <s v="975628025776787456"/>
    <s v="Tweet"/>
    <n v="0"/>
    <n v="0"/>
    <m/>
    <m/>
    <m/>
    <m/>
    <m/>
    <m/>
    <m/>
    <m/>
    <n v="12"/>
    <s v="6"/>
    <s v="6"/>
    <n v="0"/>
    <n v="0"/>
    <n v="0"/>
    <n v="0"/>
    <n v="0"/>
    <n v="0"/>
    <n v="12"/>
    <n v="100"/>
    <n v="12"/>
  </r>
  <r>
    <s v="awesomememento"/>
    <s v="olliewhit"/>
    <m/>
    <m/>
    <m/>
    <m/>
    <m/>
    <m/>
    <m/>
    <m/>
    <s v="No"/>
    <n v="1358"/>
    <m/>
    <m/>
    <x v="0"/>
    <d v="2018-03-19T15:14:31"/>
    <s v="RT @SkillsLabIO: The science on #SocialSelling helping #Sales Professionals beat continuous rejection https://t.co/OEPYiplOva by @OllieWhit…"/>
    <s v="https://www.skillslab.io/blog/the-science-on-social-selling-helping-sales-professionals-beat-continuous-rejection"/>
    <s v="skillslab.io"/>
    <x v="111"/>
    <m/>
    <s v="http://pbs.twimg.com/profile_images/839231366655004675/okTep9tN_normal.jpg"/>
    <x v="849"/>
    <s v="https://twitter.com/#!/awesomememento/status/975752382297583616"/>
    <m/>
    <m/>
    <s v="975752382297583616"/>
    <m/>
    <b v="0"/>
    <n v="0"/>
    <s v=""/>
    <b v="0"/>
    <s v="en"/>
    <m/>
    <s v=""/>
    <b v="0"/>
    <n v="3"/>
    <s v="974595276093775872"/>
    <s v="Twitter for Android"/>
    <b v="0"/>
    <s v="974595276093775872"/>
    <s v="Tweet"/>
    <n v="0"/>
    <n v="0"/>
    <m/>
    <m/>
    <m/>
    <m/>
    <m/>
    <m/>
    <m/>
    <m/>
    <n v="1"/>
    <s v="13"/>
    <s v="13"/>
    <n v="1"/>
    <n v="7.1428571428571432"/>
    <n v="1"/>
    <n v="7.1428571428571432"/>
    <n v="0"/>
    <n v="0"/>
    <n v="12"/>
    <n v="85.714285714285708"/>
    <n v="14"/>
  </r>
  <r>
    <s v="sanderbiehn"/>
    <s v="wesleyanargus"/>
    <m/>
    <m/>
    <m/>
    <m/>
    <m/>
    <m/>
    <m/>
    <m/>
    <s v="No"/>
    <n v="1360"/>
    <m/>
    <m/>
    <x v="0"/>
    <d v="2018-03-19T15:15:08"/>
    <s v="Here's a special bulletin written by the too smart #Millennials over at @wesleyanargus: Social media platforms are not actually used for what Facebook and Instagram say they are used for. #SocialSelling_x000a_https://t.co/cNlSQQrbNM https://t.co/E4EF1arEHq"/>
    <s v="https://readyforsocial.com/1a6fb479178"/>
    <s v="readyforsocial.com"/>
    <x v="365"/>
    <s v="https://pbs.twimg.com/media/DYqRwxEVAAA7ZRh.jpg"/>
    <s v="https://pbs.twimg.com/media/DYqRwxEVAAA7ZRh.jpg"/>
    <x v="850"/>
    <s v="https://twitter.com/#!/sanderbiehn/status/975752539969744896"/>
    <m/>
    <m/>
    <s v="975752539969744896"/>
    <m/>
    <b v="0"/>
    <n v="0"/>
    <s v=""/>
    <b v="0"/>
    <s v="en"/>
    <m/>
    <s v=""/>
    <b v="0"/>
    <n v="0"/>
    <s v=""/>
    <s v="ReadyForSocial App"/>
    <b v="0"/>
    <s v="975752539969744896"/>
    <s v="Tweet"/>
    <n v="0"/>
    <n v="0"/>
    <m/>
    <m/>
    <m/>
    <m/>
    <m/>
    <m/>
    <m/>
    <m/>
    <n v="1"/>
    <s v="68"/>
    <s v="68"/>
    <n v="1"/>
    <n v="3.225806451612903"/>
    <n v="0"/>
    <n v="0"/>
    <n v="0"/>
    <n v="0"/>
    <n v="30"/>
    <n v="96.774193548387103"/>
    <n v="31"/>
  </r>
  <r>
    <s v="sanderbiehn"/>
    <s v="sanderbiehn"/>
    <m/>
    <m/>
    <m/>
    <m/>
    <m/>
    <m/>
    <m/>
    <m/>
    <s v="No"/>
    <n v="1361"/>
    <m/>
    <m/>
    <x v="1"/>
    <d v="2018-03-15T15:15:06"/>
    <s v="Observe this simple #SocialSelling Rule: Know your audience first, approach them on social media second.  _x000a_https://t.co/8cgSQGavKj https://t.co/2uTdJezkqC"/>
    <s v="https://readyforsocial.com/ddef438eb2a"/>
    <s v="readyforsocial.com"/>
    <x v="0"/>
    <s v="https://pbs.twimg.com/media/DYVrZVoVoAAl-Na.jpg"/>
    <s v="https://pbs.twimg.com/media/DYVrZVoVoAAl-Na.jpg"/>
    <x v="851"/>
    <s v="https://twitter.com/#!/sanderbiehn/status/974302980148150272"/>
    <m/>
    <m/>
    <s v="974302980148150272"/>
    <m/>
    <b v="0"/>
    <n v="0"/>
    <s v=""/>
    <b v="0"/>
    <s v="en"/>
    <m/>
    <s v=""/>
    <b v="0"/>
    <n v="0"/>
    <s v=""/>
    <s v="ReadyForSocial App"/>
    <b v="0"/>
    <s v="974302980148150272"/>
    <s v="Tweet"/>
    <n v="0"/>
    <n v="0"/>
    <m/>
    <m/>
    <m/>
    <m/>
    <m/>
    <m/>
    <m/>
    <m/>
    <n v="4"/>
    <s v="68"/>
    <s v="68"/>
    <n v="0"/>
    <n v="0"/>
    <n v="0"/>
    <n v="0"/>
    <n v="0"/>
    <n v="0"/>
    <n v="15"/>
    <n v="100"/>
    <n v="15"/>
  </r>
  <r>
    <s v="sanderbiehn"/>
    <s v="sanderbiehn"/>
    <m/>
    <m/>
    <m/>
    <m/>
    <m/>
    <m/>
    <m/>
    <m/>
    <s v="No"/>
    <n v="1362"/>
    <m/>
    <m/>
    <x v="1"/>
    <d v="2018-03-16T15:00:07"/>
    <s v="As the world becomes more virtual, it’s time for social sellers to stay laser focused on the differences between a real-life and virtual conversation. #SocialSelling _x000a_https://t.co/nyEen2c2QD https://t.co/5J3jV2Dg66"/>
    <s v="https://readyforsocial.com/826144d1511"/>
    <s v="readyforsocial.com"/>
    <x v="0"/>
    <s v="https://pbs.twimg.com/media/DYaxjkcV4AAQhHE.jpg"/>
    <s v="https://pbs.twimg.com/media/DYaxjkcV4AAQhHE.jpg"/>
    <x v="852"/>
    <s v="https://twitter.com/#!/sanderbiehn/status/974661595837050882"/>
    <m/>
    <m/>
    <s v="974661595837050882"/>
    <m/>
    <b v="0"/>
    <n v="0"/>
    <s v=""/>
    <b v="0"/>
    <s v="en"/>
    <m/>
    <s v=""/>
    <b v="0"/>
    <n v="0"/>
    <s v=""/>
    <s v="ReadyForSocial App"/>
    <b v="0"/>
    <s v="974661595837050882"/>
    <s v="Tweet"/>
    <n v="0"/>
    <n v="0"/>
    <m/>
    <m/>
    <m/>
    <m/>
    <m/>
    <m/>
    <m/>
    <m/>
    <n v="4"/>
    <s v="68"/>
    <s v="68"/>
    <n v="0"/>
    <n v="0"/>
    <n v="0"/>
    <n v="0"/>
    <n v="0"/>
    <n v="0"/>
    <n v="27"/>
    <n v="100"/>
    <n v="27"/>
  </r>
  <r>
    <s v="sanderbiehn"/>
    <s v="sanderbiehn"/>
    <m/>
    <m/>
    <m/>
    <m/>
    <m/>
    <m/>
    <m/>
    <m/>
    <s v="No"/>
    <n v="1363"/>
    <m/>
    <m/>
    <x v="1"/>
    <d v="2018-03-16T15:15:08"/>
    <s v="The most effective tools in #SocialSelling lie strangely dormant to most salespeople. Why? _x000a_https://t.co/Q9LgiwOkcw https://t.co/EYKbusVPMb"/>
    <s v="https://readyforsocial.com/a6f6fd558eb"/>
    <s v="readyforsocial.com"/>
    <x v="0"/>
    <s v="https://pbs.twimg.com/media/DYa0_dJU8AAlZqq.jpg"/>
    <s v="https://pbs.twimg.com/media/DYa0_dJU8AAlZqq.jpg"/>
    <x v="853"/>
    <s v="https://twitter.com/#!/sanderbiehn/status/974665374917574656"/>
    <m/>
    <m/>
    <s v="974665374917574656"/>
    <m/>
    <b v="0"/>
    <n v="0"/>
    <s v=""/>
    <b v="0"/>
    <s v="en"/>
    <m/>
    <s v=""/>
    <b v="0"/>
    <n v="0"/>
    <s v=""/>
    <s v="ReadyForSocial App"/>
    <b v="0"/>
    <s v="974665374917574656"/>
    <s v="Tweet"/>
    <n v="0"/>
    <n v="0"/>
    <m/>
    <m/>
    <m/>
    <m/>
    <m/>
    <m/>
    <m/>
    <m/>
    <n v="4"/>
    <s v="68"/>
    <s v="68"/>
    <n v="1"/>
    <n v="7.6923076923076925"/>
    <n v="2"/>
    <n v="15.384615384615385"/>
    <n v="0"/>
    <n v="0"/>
    <n v="10"/>
    <n v="76.92307692307692"/>
    <n v="13"/>
  </r>
  <r>
    <s v="sanderbiehn"/>
    <s v="sanderbiehn"/>
    <m/>
    <m/>
    <m/>
    <m/>
    <m/>
    <m/>
    <m/>
    <m/>
    <s v="No"/>
    <n v="1364"/>
    <m/>
    <m/>
    <x v="1"/>
    <d v="2018-03-19T15:00:10"/>
    <s v="Why should you engage in #SocialSelling?The digital age has transformed the sales arena.  _x000a_https://t.co/KDUy4sxQCL https://t.co/gA9eOJChAP"/>
    <s v="https://readyforsocial.com/9b6d20bc8eb"/>
    <s v="readyforsocial.com"/>
    <x v="0"/>
    <s v="https://pbs.twimg.com/media/DYqOVmJUMAINow8.jpg"/>
    <s v="https://pbs.twimg.com/media/DYqOVmJUMAINow8.jpg"/>
    <x v="854"/>
    <s v="https://twitter.com/#!/sanderbiehn/status/975748772935299074"/>
    <m/>
    <m/>
    <s v="975748772935299074"/>
    <m/>
    <b v="0"/>
    <n v="0"/>
    <s v=""/>
    <b v="0"/>
    <s v="en"/>
    <m/>
    <s v=""/>
    <b v="0"/>
    <n v="0"/>
    <s v=""/>
    <s v="ReadyForSocial App"/>
    <b v="0"/>
    <s v="975748772935299074"/>
    <s v="Tweet"/>
    <n v="0"/>
    <n v="0"/>
    <m/>
    <m/>
    <m/>
    <m/>
    <m/>
    <m/>
    <m/>
    <m/>
    <n v="4"/>
    <s v="68"/>
    <s v="68"/>
    <n v="0"/>
    <n v="0"/>
    <n v="0"/>
    <n v="0"/>
    <n v="0"/>
    <n v="0"/>
    <n v="14"/>
    <n v="100"/>
    <n v="14"/>
  </r>
  <r>
    <s v="michelleberdeal"/>
    <s v="michelleberdeal"/>
    <m/>
    <m/>
    <m/>
    <m/>
    <m/>
    <m/>
    <m/>
    <m/>
    <s v="No"/>
    <n v="1365"/>
    <m/>
    <m/>
    <x v="1"/>
    <d v="2018-03-07T13:45:34"/>
    <s v="How to handle negative people when prospecting in network marketing. https://t.co/ESx1rOnr8G #networkmarketing #mlm #directsales #socialselling #socialcommerce https://t.co/fGcMOqBpef"/>
    <s v="http://bit.ly/handle-negative-people-mlm"/>
    <s v="bit.ly"/>
    <x v="366"/>
    <s v="https://pbs.twimg.com/media/DXsKL0kXUAA2OGL.jpg"/>
    <s v="https://pbs.twimg.com/media/DXsKL0kXUAA2OGL.jpg"/>
    <x v="855"/>
    <s v="https://twitter.com/#!/michelleberdeal/status/971381346005323776"/>
    <m/>
    <m/>
    <s v="971381346005323776"/>
    <m/>
    <b v="0"/>
    <n v="3"/>
    <s v=""/>
    <b v="0"/>
    <s v="en"/>
    <m/>
    <s v=""/>
    <b v="0"/>
    <n v="1"/>
    <s v=""/>
    <s v="Hootsuite"/>
    <b v="0"/>
    <s v="971381346005323776"/>
    <s v="Retweet"/>
    <n v="0"/>
    <n v="0"/>
    <m/>
    <m/>
    <m/>
    <m/>
    <m/>
    <m/>
    <m/>
    <m/>
    <n v="1"/>
    <s v="2"/>
    <s v="2"/>
    <n v="0"/>
    <n v="0"/>
    <n v="1"/>
    <n v="6.666666666666667"/>
    <n v="0"/>
    <n v="0"/>
    <n v="14"/>
    <n v="93.333333333333329"/>
    <n v="15"/>
  </r>
  <r>
    <s v="piyuanker12"/>
    <s v="michelleberdeal"/>
    <m/>
    <m/>
    <m/>
    <m/>
    <m/>
    <m/>
    <m/>
    <m/>
    <s v="No"/>
    <n v="1366"/>
    <m/>
    <m/>
    <x v="0"/>
    <d v="2018-03-08T16:13:21"/>
    <s v="RT @michelleberdeal: How to handle negative people when prospecting in network marketing. https://t.co/ESx1rOnr8G #networkmarketing #mlm #d…"/>
    <s v="http://bit.ly/handle-negative-people-mlm"/>
    <s v="bit.ly"/>
    <x v="367"/>
    <m/>
    <s v="http://pbs.twimg.com/profile_images/963645029859328004/WzmvqNHT_normal.jpg"/>
    <x v="856"/>
    <s v="https://twitter.com/#!/piyuanker12/status/971780921949999104"/>
    <m/>
    <m/>
    <s v="971780921949999104"/>
    <m/>
    <b v="0"/>
    <n v="0"/>
    <s v=""/>
    <b v="0"/>
    <s v="en"/>
    <m/>
    <s v=""/>
    <b v="0"/>
    <n v="1"/>
    <s v="971381346005323776"/>
    <s v="Twitter for Android"/>
    <b v="0"/>
    <s v="971381346005323776"/>
    <s v="Tweet"/>
    <n v="0"/>
    <n v="0"/>
    <m/>
    <m/>
    <m/>
    <m/>
    <m/>
    <m/>
    <m/>
    <m/>
    <n v="1"/>
    <s v="2"/>
    <s v="2"/>
    <n v="0"/>
    <n v="0"/>
    <n v="1"/>
    <n v="6.666666666666667"/>
    <n v="0"/>
    <n v="0"/>
    <n v="14"/>
    <n v="93.333333333333329"/>
    <n v="15"/>
  </r>
  <r>
    <s v="piyuanker12"/>
    <s v="di"/>
    <m/>
    <m/>
    <m/>
    <m/>
    <m/>
    <m/>
    <m/>
    <m/>
    <s v="No"/>
    <n v="1367"/>
    <m/>
    <m/>
    <x v="0"/>
    <d v="2018-03-10T15:42:52"/>
    <s v="RT @ExpoSalesLtd: 34% of Marketers have no idea what GDPR is? Are you ready to be fined! https://t.co/1TYUTTsvfQ by @Timothy_Hughes via @Di…"/>
    <s v="https://buff.ly/2FtzWqp"/>
    <s v="buff.ly"/>
    <x v="34"/>
    <m/>
    <s v="http://pbs.twimg.com/profile_images/963645029859328004/WzmvqNHT_normal.jpg"/>
    <x v="857"/>
    <s v="https://twitter.com/#!/piyuanker12/status/972498027477852165"/>
    <m/>
    <m/>
    <s v="972498027477852165"/>
    <m/>
    <b v="0"/>
    <n v="0"/>
    <s v=""/>
    <b v="0"/>
    <s v="en"/>
    <m/>
    <s v=""/>
    <b v="0"/>
    <n v="2"/>
    <s v="972457555258695681"/>
    <s v="Twitter for Android"/>
    <b v="0"/>
    <s v="972457555258695681"/>
    <s v="Tweet"/>
    <n v="0"/>
    <n v="0"/>
    <m/>
    <m/>
    <m/>
    <m/>
    <m/>
    <m/>
    <m/>
    <m/>
    <n v="1"/>
    <s v="2"/>
    <s v="2"/>
    <m/>
    <m/>
    <m/>
    <m/>
    <m/>
    <m/>
    <m/>
    <m/>
    <m/>
  </r>
  <r>
    <s v="linkedinselling"/>
    <s v="linkedinselling"/>
    <m/>
    <m/>
    <m/>
    <m/>
    <m/>
    <m/>
    <m/>
    <m/>
    <s v="No"/>
    <n v="1368"/>
    <m/>
    <m/>
    <x v="1"/>
    <d v="2018-03-12T16:00:06"/>
    <s v="Did you know that #socialselling can offer a new path to generating leads online? Get started: https://t.co/nXiJKfBZ7H https://t.co/LEqw8m5Kzh"/>
    <s v="https://lnkd.in/gD2XScB"/>
    <s v="lnkd.in"/>
    <x v="0"/>
    <s v="https://pbs.twimg.com/tweet_video_thumb/DYGY6BJW4AECIMt.jpg"/>
    <s v="https://pbs.twimg.com/tweet_video_thumb/DYGY6BJW4AECIMt.jpg"/>
    <x v="622"/>
    <s v="https://twitter.com/#!/linkedinselling/status/973227141738516481"/>
    <m/>
    <m/>
    <s v="973227141738516481"/>
    <m/>
    <b v="0"/>
    <n v="2"/>
    <s v=""/>
    <b v="0"/>
    <s v="en"/>
    <m/>
    <s v=""/>
    <b v="0"/>
    <n v="2"/>
    <s v=""/>
    <s v="Sprinklr Prod2"/>
    <b v="0"/>
    <s v="973227141738516481"/>
    <s v="Tweet"/>
    <n v="0"/>
    <n v="0"/>
    <m/>
    <m/>
    <m/>
    <m/>
    <m/>
    <m/>
    <m/>
    <m/>
    <n v="1"/>
    <s v="2"/>
    <s v="2"/>
    <n v="1"/>
    <n v="6.25"/>
    <n v="0"/>
    <n v="0"/>
    <n v="0"/>
    <n v="0"/>
    <n v="15"/>
    <n v="93.75"/>
    <n v="16"/>
  </r>
  <r>
    <s v="timothy_hughes"/>
    <s v="linkedinselling"/>
    <m/>
    <m/>
    <m/>
    <m/>
    <m/>
    <m/>
    <m/>
    <m/>
    <s v="No"/>
    <n v="1369"/>
    <m/>
    <m/>
    <x v="0"/>
    <d v="2018-03-16T13:22:15"/>
    <s v="Get unique insight into your target market https://t.co/c2lhhoJfBV #video #hack #socialselling @linkedinselling @digitalleadersA #digitalselling #prospecting #socialsales #ABM #digitalsales #flipmyfunnel #salesleader #strategicsales #saleshacker #marketing #digitalmarketing #CMO https://t.co/3VKifFQ47J"/>
    <s v="https://www.linkedin.com/feed/update/urn:li:activity:6308541944314228736"/>
    <s v="linkedin.com"/>
    <x v="368"/>
    <s v="https://pbs.twimg.com/media/DYabJ39VQAAkVFd.jpg"/>
    <s v="https://pbs.twimg.com/media/DYabJ39VQAAkVFd.jpg"/>
    <x v="858"/>
    <s v="https://twitter.com/#!/timothy_hughes/status/974636965441220608"/>
    <m/>
    <m/>
    <s v="974636965441220608"/>
    <m/>
    <b v="0"/>
    <n v="3"/>
    <s v=""/>
    <b v="0"/>
    <s v="en"/>
    <m/>
    <s v=""/>
    <b v="0"/>
    <n v="4"/>
    <s v=""/>
    <s v="Buffer"/>
    <b v="0"/>
    <s v="974636965441220608"/>
    <s v="Retweet"/>
    <n v="0"/>
    <n v="0"/>
    <m/>
    <m/>
    <m/>
    <m/>
    <m/>
    <m/>
    <m/>
    <m/>
    <n v="2"/>
    <s v="2"/>
    <s v="2"/>
    <n v="0"/>
    <n v="0"/>
    <n v="1"/>
    <n v="4.166666666666667"/>
    <n v="0"/>
    <n v="0"/>
    <n v="23"/>
    <n v="95.833333333333329"/>
    <n v="24"/>
  </r>
  <r>
    <s v="timothy_hughes"/>
    <s v="linkedinselling"/>
    <m/>
    <m/>
    <m/>
    <m/>
    <m/>
    <m/>
    <m/>
    <m/>
    <s v="No"/>
    <n v="1370"/>
    <m/>
    <m/>
    <x v="0"/>
    <d v="2018-03-18T15:17:01"/>
    <s v="If you are SaaS sales, you need to watch this https://t.co/ajrR9bPc4N #video #socialselling @linkedinselling #digitalselling #salestips @digitalleadersA #socialsales #digitalsales #prospecting #coldcalling #outbound #onemorecall #salestips #salesleader #strategicsales #MSdyn365 https://t.co/YE7bxGTPJO"/>
    <s v="https://www.linkedin.com/feed/update/urn:li:activity:6308541944314228736?utm_content=buffer9ed7c&amp;utm_medium=social&amp;utm_source=twitter.com&amp;utm_campaign=buffer"/>
    <s v="linkedin.com"/>
    <x v="369"/>
    <s v="https://pbs.twimg.com/media/DYlImu0VMAAZpWd.jpg"/>
    <s v="https://pbs.twimg.com/media/DYlImu0VMAAZpWd.jpg"/>
    <x v="859"/>
    <s v="https://twitter.com/#!/timothy_hughes/status/975390626358362113"/>
    <m/>
    <m/>
    <s v="975390626358362113"/>
    <m/>
    <b v="0"/>
    <n v="2"/>
    <s v=""/>
    <b v="0"/>
    <s v="en"/>
    <m/>
    <s v=""/>
    <b v="0"/>
    <n v="2"/>
    <s v=""/>
    <s v="Buffer"/>
    <b v="0"/>
    <s v="975390626358362113"/>
    <s v="Tweet"/>
    <n v="0"/>
    <n v="0"/>
    <m/>
    <m/>
    <m/>
    <m/>
    <m/>
    <m/>
    <m/>
    <m/>
    <n v="2"/>
    <s v="2"/>
    <s v="2"/>
    <n v="0"/>
    <n v="0"/>
    <n v="0"/>
    <n v="0"/>
    <n v="0"/>
    <n v="0"/>
    <n v="26"/>
    <n v="100"/>
    <n v="26"/>
  </r>
  <r>
    <s v="piyuanker12"/>
    <s v="linkedinselling"/>
    <m/>
    <m/>
    <m/>
    <m/>
    <m/>
    <m/>
    <m/>
    <m/>
    <s v="No"/>
    <n v="1371"/>
    <m/>
    <m/>
    <x v="0"/>
    <d v="2018-03-18T15:17:57"/>
    <s v="RT @Timothy_Hughes: If you are SaaS sales, you need to watch this https://t.co/ajrR9bPc4N #video #socialselling @linkedinselling #digitalse…"/>
    <s v="https://www.linkedin.com/feed/update/urn:li:activity:6308541944314228736?utm_content=buffer9ed7c&amp;utm_medium=social&amp;utm_source=twitter.com&amp;utm_campaign=buffer"/>
    <s v="linkedin.com"/>
    <x v="327"/>
    <m/>
    <s v="http://pbs.twimg.com/profile_images/963645029859328004/WzmvqNHT_normal.jpg"/>
    <x v="860"/>
    <s v="https://twitter.com/#!/piyuanker12/status/975390858311684097"/>
    <m/>
    <m/>
    <s v="975390858311684097"/>
    <m/>
    <b v="0"/>
    <n v="0"/>
    <s v=""/>
    <b v="0"/>
    <s v="en"/>
    <m/>
    <s v=""/>
    <b v="0"/>
    <n v="2"/>
    <s v="975390626358362113"/>
    <s v="Twitter for Android"/>
    <b v="0"/>
    <s v="975390626358362113"/>
    <s v="Tweet"/>
    <n v="0"/>
    <n v="0"/>
    <m/>
    <m/>
    <m/>
    <m/>
    <m/>
    <m/>
    <m/>
    <m/>
    <n v="1"/>
    <s v="2"/>
    <s v="2"/>
    <m/>
    <m/>
    <m/>
    <m/>
    <m/>
    <m/>
    <m/>
    <m/>
    <m/>
  </r>
  <r>
    <s v="exposalesltd"/>
    <s v="digitalleadersa"/>
    <m/>
    <m/>
    <m/>
    <m/>
    <m/>
    <m/>
    <m/>
    <m/>
    <s v="No"/>
    <n v="1372"/>
    <m/>
    <m/>
    <x v="0"/>
    <d v="2018-03-10T13:02:03"/>
    <s v="34% of Marketers have no idea what GDPR is? Are you ready to be fined! https://t.co/1TYUTTsvfQ by @Timothy_Hughes via @DigitalLeadersA #GDPR #KnowledgeGap #SocialMedia #SocialSelling #DigitalSales #Digitaltransformation"/>
    <s v="https://buff.ly/2FtzWqp"/>
    <s v="buff.ly"/>
    <x v="370"/>
    <m/>
    <s v="http://pbs.twimg.com/profile_images/545662268440989696/EeuoyVto_normal.png"/>
    <x v="861"/>
    <s v="https://twitter.com/#!/exposalesltd/status/972457555258695681"/>
    <m/>
    <m/>
    <s v="972457555258695681"/>
    <m/>
    <b v="0"/>
    <n v="4"/>
    <s v=""/>
    <b v="0"/>
    <s v="en"/>
    <m/>
    <s v=""/>
    <b v="0"/>
    <n v="2"/>
    <s v=""/>
    <s v="Buffer"/>
    <b v="0"/>
    <s v="972457555258695681"/>
    <s v="Retweet"/>
    <n v="0"/>
    <n v="0"/>
    <m/>
    <m/>
    <m/>
    <m/>
    <m/>
    <m/>
    <m/>
    <m/>
    <n v="7"/>
    <s v="2"/>
    <s v="2"/>
    <m/>
    <m/>
    <m/>
    <m/>
    <m/>
    <m/>
    <m/>
    <m/>
    <m/>
  </r>
  <r>
    <s v="exposalesltd"/>
    <s v="digitalleadersa"/>
    <m/>
    <m/>
    <m/>
    <m/>
    <m/>
    <m/>
    <m/>
    <m/>
    <s v="No"/>
    <n v="1374"/>
    <m/>
    <m/>
    <x v="0"/>
    <d v="2018-03-18T20:54:01"/>
    <s v="By tapping into psychological triggers, your brand can stand out from all the noise and be visible in the social space (via Passle) https://t.co/6BdOV2j3Mt #socialselling #socialmedia #digitalselling #marketing #socialsales #digitsales #digitalmarketing  @digitalleadersA #CMO"/>
    <s v="http://digital-leadership-associates.passle.net/post/102esg6/how-to-use-psychology-to-increase-social-media-engagement-in-a-b2b-world"/>
    <s v="passle.net"/>
    <x v="371"/>
    <m/>
    <s v="http://pbs.twimg.com/profile_images/545662268440989696/EeuoyVto_normal.png"/>
    <x v="862"/>
    <s v="https://twitter.com/#!/exposalesltd/status/975475432035373057"/>
    <m/>
    <m/>
    <s v="975475432035373057"/>
    <m/>
    <b v="0"/>
    <n v="4"/>
    <s v=""/>
    <b v="0"/>
    <s v="en"/>
    <m/>
    <s v=""/>
    <b v="0"/>
    <n v="3"/>
    <s v=""/>
    <s v="Buffer"/>
    <b v="0"/>
    <s v="975475432035373057"/>
    <s v="Retweet"/>
    <n v="0"/>
    <n v="0"/>
    <m/>
    <m/>
    <m/>
    <m/>
    <m/>
    <m/>
    <m/>
    <m/>
    <n v="7"/>
    <s v="2"/>
    <s v="2"/>
    <n v="0"/>
    <n v="0"/>
    <n v="1"/>
    <n v="3.125"/>
    <n v="0"/>
    <n v="0"/>
    <n v="31"/>
    <n v="96.875"/>
    <n v="32"/>
  </r>
  <r>
    <s v="exposalesltd"/>
    <s v="digitalleadersa"/>
    <m/>
    <m/>
    <m/>
    <m/>
    <m/>
    <m/>
    <m/>
    <m/>
    <s v="No"/>
    <n v="1375"/>
    <m/>
    <m/>
    <x v="0"/>
    <d v="2018-03-10T15:36:00"/>
    <s v="13 Things to Ask Your Marketing Department https://t.co/BZjxSuk0g0 @digitalleadersA #socialselling #prospecting #digitalselling #coldcalling #socialsales #salestips #digitalsales #sales #salesleader #strategicsales #outbound #onemorecall #sellingwithsocial #salesenablement #D365"/>
    <s v="https://www.linkedin.com/pulse/13-things-ask-your-marketing-department-timothy-tim-hughes-%E6%8F%90%E5%A7%86-%E4%BC%91%E6%96%AF/?published=t&amp;utm_content=buffer3dc21&amp;utm_medium=social&amp;utm_source=twitter.com&amp;utm_campaign=buffer"/>
    <s v="linkedin.com"/>
    <x v="372"/>
    <m/>
    <s v="http://pbs.twimg.com/profile_images/545662268440989696/EeuoyVto_normal.png"/>
    <x v="863"/>
    <s v="https://twitter.com/#!/exposalesltd/status/972496298996830209"/>
    <m/>
    <m/>
    <s v="972496298996830209"/>
    <m/>
    <b v="0"/>
    <n v="0"/>
    <s v=""/>
    <b v="0"/>
    <s v="en"/>
    <m/>
    <s v=""/>
    <b v="0"/>
    <n v="0"/>
    <s v=""/>
    <s v="Buffer"/>
    <b v="0"/>
    <s v="972496298996830209"/>
    <s v="Tweet"/>
    <n v="0"/>
    <n v="0"/>
    <m/>
    <m/>
    <m/>
    <m/>
    <m/>
    <m/>
    <m/>
    <m/>
    <n v="7"/>
    <s v="2"/>
    <s v="2"/>
    <n v="0"/>
    <n v="0"/>
    <n v="0"/>
    <n v="0"/>
    <n v="0"/>
    <n v="0"/>
    <n v="23"/>
    <n v="100"/>
    <n v="23"/>
  </r>
  <r>
    <s v="exposalesltd"/>
    <s v="timothy_hughes"/>
    <m/>
    <m/>
    <m/>
    <m/>
    <m/>
    <m/>
    <m/>
    <m/>
    <s v="No"/>
    <n v="1376"/>
    <m/>
    <m/>
    <x v="0"/>
    <d v="2018-03-11T15:17:10"/>
    <s v="RT @DigitalLeadersA: There is only one social selling measure, revenue  https://t.co/P7uDZ4tShp by @Timothy_Hughes via @DigitalLeadersA #ma…"/>
    <s v="https://buff.ly/2t5noUN"/>
    <s v="buff.ly"/>
    <x v="34"/>
    <m/>
    <s v="http://pbs.twimg.com/profile_images/545662268440989696/EeuoyVto_normal.png"/>
    <x v="864"/>
    <s v="https://twitter.com/#!/exposalesltd/status/972853947219181569"/>
    <m/>
    <m/>
    <s v="972853947219181569"/>
    <m/>
    <b v="0"/>
    <n v="0"/>
    <s v=""/>
    <b v="0"/>
    <s v="en"/>
    <m/>
    <s v=""/>
    <b v="0"/>
    <n v="11"/>
    <s v="972665418925080576"/>
    <s v="Twitter for Android"/>
    <b v="0"/>
    <s v="972665418925080576"/>
    <s v="Tweet"/>
    <n v="0"/>
    <n v="0"/>
    <m/>
    <m/>
    <m/>
    <m/>
    <m/>
    <m/>
    <m/>
    <m/>
    <n v="5"/>
    <s v="2"/>
    <s v="2"/>
    <m/>
    <m/>
    <m/>
    <m/>
    <m/>
    <m/>
    <m/>
    <m/>
    <m/>
  </r>
  <r>
    <s v="exposalesltd"/>
    <s v="digitalleadersa"/>
    <m/>
    <m/>
    <m/>
    <m/>
    <m/>
    <m/>
    <m/>
    <m/>
    <s v="No"/>
    <n v="1379"/>
    <m/>
    <m/>
    <x v="0"/>
    <d v="2018-03-12T15:36:01"/>
    <s v="Are you still selling like it’s “1999” _x000a_https://t.co/N7gYhyYsyX #ExponentialSales @DigitalLeadersA #sales #salestips #salesenablement #socialselling #digitalsales #prospecting #coldcalling #onemorecall #strategicsales #salesleader #socialsales #digitalselling #MSPartner #MSdyn365"/>
    <s v="http://exponentialsales.com/2018/01/15/still-selling-like-1999/"/>
    <s v="exponentialsales.com"/>
    <x v="373"/>
    <m/>
    <s v="http://pbs.twimg.com/profile_images/545662268440989696/EeuoyVto_normal.png"/>
    <x v="865"/>
    <s v="https://twitter.com/#!/exposalesltd/status/973221078104510465"/>
    <m/>
    <m/>
    <s v="973221078104510465"/>
    <m/>
    <b v="0"/>
    <n v="1"/>
    <s v=""/>
    <b v="0"/>
    <s v="en"/>
    <m/>
    <s v=""/>
    <b v="0"/>
    <n v="0"/>
    <s v=""/>
    <s v="Buffer"/>
    <b v="0"/>
    <s v="973221078104510465"/>
    <s v="Tweet"/>
    <n v="0"/>
    <n v="0"/>
    <m/>
    <m/>
    <m/>
    <m/>
    <m/>
    <m/>
    <m/>
    <m/>
    <n v="7"/>
    <s v="2"/>
    <s v="2"/>
    <n v="1"/>
    <n v="4.166666666666667"/>
    <n v="0"/>
    <n v="0"/>
    <n v="0"/>
    <n v="0"/>
    <n v="23"/>
    <n v="95.833333333333329"/>
    <n v="24"/>
  </r>
  <r>
    <s v="exposalesltd"/>
    <s v="digitalleadersa"/>
    <m/>
    <m/>
    <m/>
    <m/>
    <m/>
    <m/>
    <m/>
    <m/>
    <s v="No"/>
    <n v="1380"/>
    <m/>
    <m/>
    <x v="0"/>
    <d v="2018-03-15T15:36:00"/>
    <s v="Have you asked your #digitaltransformation partner if they have digitally transformed themselves? https://t.co/OmDfjrSCZy by @Timothy_Hughes via @DigitalLeadersA #socialmedia #socialselling #digitalselling #socialmediamarketing #socialtransformation #socialstrategy"/>
    <s v="http://www.social-experts.net/creating-business-case/"/>
    <s v="social-experts.net"/>
    <x v="374"/>
    <m/>
    <s v="http://pbs.twimg.com/profile_images/545662268440989696/EeuoyVto_normal.png"/>
    <x v="866"/>
    <s v="https://twitter.com/#!/exposalesltd/status/974308238115164162"/>
    <m/>
    <m/>
    <s v="974308238115164162"/>
    <m/>
    <b v="0"/>
    <n v="0"/>
    <s v=""/>
    <b v="0"/>
    <s v="en"/>
    <m/>
    <s v=""/>
    <b v="0"/>
    <n v="0"/>
    <s v=""/>
    <s v="Buffer"/>
    <b v="0"/>
    <s v="974308238115164162"/>
    <s v="Tweet"/>
    <n v="0"/>
    <n v="0"/>
    <m/>
    <m/>
    <m/>
    <m/>
    <m/>
    <m/>
    <m/>
    <m/>
    <n v="7"/>
    <s v="2"/>
    <s v="2"/>
    <m/>
    <m/>
    <m/>
    <m/>
    <m/>
    <m/>
    <m/>
    <m/>
    <m/>
  </r>
  <r>
    <s v="exposalesltd"/>
    <s v="digitalleadersa"/>
    <m/>
    <m/>
    <m/>
    <m/>
    <m/>
    <m/>
    <m/>
    <m/>
    <s v="No"/>
    <n v="1382"/>
    <m/>
    <m/>
    <x v="0"/>
    <d v="2018-03-18T14:07:00"/>
    <s v="Why the Social Selling Webinar Changes Nothing https://t.co/6ZnjDmjmAn by @Timothy_Hughes via @DigitalLeadersA #socialselling #digitalsales #socialtransformation #digitaltransformation #salestransformation #socialmedia #salestips #salesstrategy #salesleader"/>
    <s v="http://www.social-experts.net/how-to-roll-social-selling-across"/>
    <s v="social-experts.net"/>
    <x v="375"/>
    <m/>
    <s v="http://pbs.twimg.com/profile_images/545662268440989696/EeuoyVto_normal.png"/>
    <x v="867"/>
    <s v="https://twitter.com/#!/exposalesltd/status/975373004065603584"/>
    <m/>
    <m/>
    <s v="975373004065603584"/>
    <m/>
    <b v="0"/>
    <n v="0"/>
    <s v=""/>
    <b v="0"/>
    <s v="en"/>
    <m/>
    <s v=""/>
    <b v="0"/>
    <n v="1"/>
    <s v=""/>
    <s v="Buffer"/>
    <b v="0"/>
    <s v="975373004065603584"/>
    <s v="Tweet"/>
    <n v="0"/>
    <n v="0"/>
    <m/>
    <m/>
    <m/>
    <m/>
    <m/>
    <m/>
    <m/>
    <m/>
    <n v="7"/>
    <s v="2"/>
    <s v="2"/>
    <m/>
    <m/>
    <m/>
    <m/>
    <m/>
    <m/>
    <m/>
    <m/>
    <m/>
  </r>
  <r>
    <s v="piyuanker12"/>
    <s v="exposalesltd"/>
    <m/>
    <m/>
    <m/>
    <m/>
    <m/>
    <m/>
    <m/>
    <m/>
    <s v="No"/>
    <n v="1386"/>
    <m/>
    <m/>
    <x v="0"/>
    <d v="2018-03-19T15:16:06"/>
    <s v="RT @ExpoSalesLtd: By tapping into psychological triggers, your brand can stand out from all the noise and be visible in the social space (v…"/>
    <m/>
    <m/>
    <x v="34"/>
    <m/>
    <s v="http://pbs.twimg.com/profile_images/963645029859328004/WzmvqNHT_normal.jpg"/>
    <x v="868"/>
    <s v="https://twitter.com/#!/piyuanker12/status/975752782803230723"/>
    <m/>
    <m/>
    <s v="975752782803230723"/>
    <m/>
    <b v="0"/>
    <n v="0"/>
    <s v=""/>
    <b v="0"/>
    <s v="en"/>
    <m/>
    <s v=""/>
    <b v="0"/>
    <n v="3"/>
    <s v="975475432035373057"/>
    <s v="Twitter for Android"/>
    <b v="0"/>
    <s v="975475432035373057"/>
    <s v="Tweet"/>
    <n v="0"/>
    <n v="0"/>
    <m/>
    <m/>
    <m/>
    <m/>
    <m/>
    <m/>
    <m/>
    <m/>
    <n v="2"/>
    <s v="2"/>
    <s v="2"/>
    <n v="0"/>
    <n v="0"/>
    <n v="1"/>
    <n v="4.166666666666667"/>
    <n v="0"/>
    <n v="0"/>
    <n v="23"/>
    <n v="95.833333333333329"/>
    <n v="24"/>
  </r>
  <r>
    <s v="piyuanker12"/>
    <s v="digitalleadersa"/>
    <m/>
    <m/>
    <m/>
    <m/>
    <m/>
    <m/>
    <m/>
    <m/>
    <s v="No"/>
    <n v="1387"/>
    <m/>
    <m/>
    <x v="0"/>
    <d v="2018-03-07T15:49:48"/>
    <s v="RT @Timothy_Hughes: Why you need to (you know what) or get off the pot… https://t.co/N2NjrTRZD8 via @DigitalLeadersA #socialmedia #socialse…"/>
    <s v="http://www.social-experts.net/need-know-get-off-pot/"/>
    <s v="social-experts.net"/>
    <x v="33"/>
    <m/>
    <s v="http://pbs.twimg.com/profile_images/963645029859328004/WzmvqNHT_normal.jpg"/>
    <x v="869"/>
    <s v="https://twitter.com/#!/piyuanker12/status/971412608946339851"/>
    <m/>
    <m/>
    <s v="971412608946339851"/>
    <m/>
    <b v="0"/>
    <n v="0"/>
    <s v=""/>
    <b v="0"/>
    <s v="en"/>
    <m/>
    <s v=""/>
    <b v="0"/>
    <n v="2"/>
    <s v="971397884250808320"/>
    <s v="Twitter for Android"/>
    <b v="0"/>
    <s v="971397884250808320"/>
    <s v="Tweet"/>
    <n v="0"/>
    <n v="0"/>
    <m/>
    <m/>
    <m/>
    <m/>
    <m/>
    <m/>
    <m/>
    <m/>
    <n v="3"/>
    <s v="2"/>
    <s v="2"/>
    <m/>
    <m/>
    <m/>
    <m/>
    <m/>
    <m/>
    <m/>
    <m/>
    <m/>
  </r>
  <r>
    <s v="piyuanker12"/>
    <s v="alexander_low"/>
    <m/>
    <m/>
    <m/>
    <m/>
    <m/>
    <m/>
    <m/>
    <m/>
    <s v="No"/>
    <n v="1389"/>
    <m/>
    <m/>
    <x v="0"/>
    <d v="2018-03-08T16:09:36"/>
    <s v="RT @Timothy_Hughes: Turn chance online encounters into sales opportunities https://t.co/BiYLTilk42 @Alexander_Low #serendipity #SMM #Sales…"/>
    <s v="http://www.social-experts.net/social-selling-accelerate-serendipity/?utm_content=buffer94caa&amp;utm_medium=social&amp;utm_source=twitter.com&amp;utm_campaign=buffer"/>
    <s v="social-experts.net"/>
    <x v="376"/>
    <m/>
    <s v="http://pbs.twimg.com/profile_images/963645029859328004/WzmvqNHT_normal.jpg"/>
    <x v="870"/>
    <s v="https://twitter.com/#!/piyuanker12/status/971779980349722624"/>
    <m/>
    <m/>
    <s v="971779980349722624"/>
    <m/>
    <b v="0"/>
    <n v="0"/>
    <s v=""/>
    <b v="0"/>
    <s v="en"/>
    <m/>
    <s v=""/>
    <b v="0"/>
    <n v="4"/>
    <s v="971749129947893760"/>
    <s v="Twitter for Android"/>
    <b v="0"/>
    <s v="971749129947893760"/>
    <s v="Tweet"/>
    <n v="0"/>
    <n v="0"/>
    <m/>
    <m/>
    <m/>
    <m/>
    <m/>
    <m/>
    <m/>
    <m/>
    <n v="1"/>
    <s v="2"/>
    <s v="2"/>
    <m/>
    <m/>
    <m/>
    <m/>
    <m/>
    <m/>
    <m/>
    <m/>
    <m/>
  </r>
  <r>
    <s v="piyuanker12"/>
    <s v="timothy_hughes"/>
    <m/>
    <m/>
    <m/>
    <m/>
    <m/>
    <m/>
    <m/>
    <m/>
    <s v="No"/>
    <n v="1392"/>
    <m/>
    <m/>
    <x v="0"/>
    <d v="2018-03-10T15:47:44"/>
    <s v="RT @Timothy_Hughes: Optimising Customer Experience Though Being a Social Organisation (via Passle) by @Timothy_Hughes https://t.co/UVlf0Nmx…"/>
    <m/>
    <m/>
    <x v="34"/>
    <m/>
    <s v="http://pbs.twimg.com/profile_images/963645029859328004/WzmvqNHT_normal.jpg"/>
    <x v="871"/>
    <s v="https://twitter.com/#!/piyuanker12/status/972499251245719557"/>
    <m/>
    <m/>
    <s v="972499251245719557"/>
    <m/>
    <b v="0"/>
    <n v="0"/>
    <s v=""/>
    <b v="0"/>
    <s v="en"/>
    <m/>
    <s v=""/>
    <b v="0"/>
    <n v="8"/>
    <s v="972458845791576064"/>
    <s v="Twitter for Android"/>
    <b v="0"/>
    <s v="972458845791576064"/>
    <s v="Tweet"/>
    <n v="0"/>
    <n v="0"/>
    <m/>
    <m/>
    <m/>
    <m/>
    <m/>
    <m/>
    <m/>
    <m/>
    <n v="9"/>
    <s v="2"/>
    <s v="2"/>
    <n v="0"/>
    <n v="0"/>
    <n v="0"/>
    <n v="0"/>
    <n v="0"/>
    <n v="0"/>
    <n v="14"/>
    <n v="100"/>
    <n v="14"/>
  </r>
  <r>
    <s v="piyuanker12"/>
    <s v="timothy_hughes"/>
    <m/>
    <m/>
    <m/>
    <m/>
    <m/>
    <m/>
    <m/>
    <m/>
    <s v="No"/>
    <n v="1393"/>
    <m/>
    <m/>
    <x v="0"/>
    <d v="2018-03-10T15:55:51"/>
    <s v="RT @Timothy_Hughes: We are Humbled that CEO @timothy_hughes is 13th Globally - Digital Transformation: Top 100 Influencers, Brands and Publ…"/>
    <m/>
    <m/>
    <x v="34"/>
    <m/>
    <s v="http://pbs.twimg.com/profile_images/963645029859328004/WzmvqNHT_normal.jpg"/>
    <x v="872"/>
    <s v="https://twitter.com/#!/piyuanker12/status/972501295960489984"/>
    <m/>
    <m/>
    <s v="972501295960489984"/>
    <m/>
    <b v="0"/>
    <n v="0"/>
    <s v=""/>
    <b v="0"/>
    <s v="en"/>
    <m/>
    <s v=""/>
    <b v="0"/>
    <n v="3"/>
    <s v="972491524662616064"/>
    <s v="Twitter for Android"/>
    <b v="0"/>
    <s v="972491524662616064"/>
    <s v="Tweet"/>
    <n v="0"/>
    <n v="0"/>
    <m/>
    <m/>
    <m/>
    <m/>
    <m/>
    <m/>
    <m/>
    <m/>
    <n v="9"/>
    <s v="2"/>
    <s v="2"/>
    <n v="1"/>
    <n v="5.2631578947368425"/>
    <n v="0"/>
    <n v="0"/>
    <n v="0"/>
    <n v="0"/>
    <n v="18"/>
    <n v="94.736842105263165"/>
    <n v="19"/>
  </r>
  <r>
    <s v="piyuanker12"/>
    <s v="timothy_hughes"/>
    <m/>
    <m/>
    <m/>
    <m/>
    <m/>
    <m/>
    <m/>
    <m/>
    <s v="No"/>
    <n v="1394"/>
    <m/>
    <m/>
    <x v="0"/>
    <d v="2018-03-11T16:30:00"/>
    <s v="RT @Timothy_Hughes: Is there a direct correlation between tweeting and salespeople meetings? https://t.co/qOGCQN8owm #socialselling #sales…"/>
    <s v="http://www.social-experts.net/turn-tweets-measurable-actions/?utm_content=bufferf58f4&amp;utm_medium=social&amp;utm_source=twitter.com&amp;utm_campaign=buffer"/>
    <s v="social-experts.net"/>
    <x v="111"/>
    <m/>
    <s v="http://pbs.twimg.com/profile_images/963645029859328004/WzmvqNHT_normal.jpg"/>
    <x v="873"/>
    <s v="https://twitter.com/#!/piyuanker12/status/972872277376221184"/>
    <m/>
    <m/>
    <s v="972872277376221184"/>
    <m/>
    <b v="0"/>
    <n v="0"/>
    <s v=""/>
    <b v="0"/>
    <s v="en"/>
    <m/>
    <s v=""/>
    <b v="0"/>
    <n v="2"/>
    <s v="972853929326383104"/>
    <s v="Twitter for Android"/>
    <b v="0"/>
    <s v="972853929326383104"/>
    <s v="Tweet"/>
    <n v="0"/>
    <n v="0"/>
    <m/>
    <m/>
    <m/>
    <m/>
    <m/>
    <m/>
    <m/>
    <m/>
    <n v="9"/>
    <s v="2"/>
    <s v="2"/>
    <n v="0"/>
    <n v="0"/>
    <n v="0"/>
    <n v="0"/>
    <n v="0"/>
    <n v="0"/>
    <n v="14"/>
    <n v="100"/>
    <n v="14"/>
  </r>
  <r>
    <s v="piyuanker12"/>
    <s v="digitalleadersa"/>
    <m/>
    <m/>
    <m/>
    <m/>
    <m/>
    <m/>
    <m/>
    <m/>
    <s v="No"/>
    <n v="1395"/>
    <m/>
    <m/>
    <x v="0"/>
    <d v="2018-03-18T15:08:59"/>
    <s v="RT @Timothy_Hughes: We’re hiring! https://t.co/6UFmYFK8mA via @DigitalLeadersA #socialselling #digitalselling #socialsales #digitalsales #s…"/>
    <s v="http://www.social-experts.net/were-hiring/"/>
    <s v="social-experts.net"/>
    <x v="377"/>
    <m/>
    <s v="http://pbs.twimg.com/profile_images/963645029859328004/WzmvqNHT_normal.jpg"/>
    <x v="874"/>
    <s v="https://twitter.com/#!/piyuanker12/status/975388602694647808"/>
    <m/>
    <m/>
    <s v="975388602694647808"/>
    <m/>
    <b v="0"/>
    <n v="0"/>
    <s v=""/>
    <b v="0"/>
    <s v="en"/>
    <m/>
    <s v=""/>
    <b v="0"/>
    <n v="4"/>
    <s v="975105157548662784"/>
    <s v="Twitter for Android"/>
    <b v="0"/>
    <s v="975105157548662784"/>
    <s v="Tweet"/>
    <n v="0"/>
    <n v="0"/>
    <m/>
    <m/>
    <m/>
    <m/>
    <m/>
    <m/>
    <m/>
    <m/>
    <n v="3"/>
    <s v="2"/>
    <s v="2"/>
    <m/>
    <m/>
    <m/>
    <m/>
    <m/>
    <m/>
    <m/>
    <m/>
    <m/>
  </r>
  <r>
    <s v="piyuanker12"/>
    <s v="digitalleadersa"/>
    <m/>
    <m/>
    <m/>
    <m/>
    <m/>
    <m/>
    <m/>
    <m/>
    <s v="No"/>
    <n v="1397"/>
    <m/>
    <m/>
    <x v="0"/>
    <d v="2018-03-18T15:12:13"/>
    <s v="RT @Timothy_Hughes: Follow the digital bread crumbs https://t.co/XPqMLcSsku #socialselling #digitalsales #digitalselling @digitalleadersA #…"/>
    <s v="https://www.linkedin.com/pulse/sales-marketing-fairy-tale-alexander-low/"/>
    <s v="linkedin.com"/>
    <x v="246"/>
    <m/>
    <s v="http://pbs.twimg.com/profile_images/963645029859328004/WzmvqNHT_normal.jpg"/>
    <x v="875"/>
    <s v="https://twitter.com/#!/piyuanker12/status/975389417673170945"/>
    <m/>
    <m/>
    <s v="975389417673170945"/>
    <m/>
    <b v="0"/>
    <n v="0"/>
    <s v=""/>
    <b v="0"/>
    <s v="en"/>
    <m/>
    <s v=""/>
    <b v="0"/>
    <n v="3"/>
    <s v="975373007127564291"/>
    <s v="Twitter for Android"/>
    <b v="0"/>
    <s v="975373007127564291"/>
    <s v="Tweet"/>
    <n v="0"/>
    <n v="0"/>
    <m/>
    <m/>
    <m/>
    <m/>
    <m/>
    <m/>
    <m/>
    <m/>
    <n v="3"/>
    <s v="2"/>
    <s v="2"/>
    <m/>
    <m/>
    <m/>
    <m/>
    <m/>
    <m/>
    <m/>
    <m/>
    <m/>
  </r>
  <r>
    <s v="dlsocialexperts"/>
    <s v="digitalleadersa"/>
    <m/>
    <m/>
    <m/>
    <m/>
    <m/>
    <m/>
    <m/>
    <m/>
    <s v="No"/>
    <n v="1400"/>
    <m/>
    <m/>
    <x v="0"/>
    <d v="2018-03-06T16:19:01"/>
    <s v="Why the social bandwagon is about to move and you’d better be on it..  https://t.co/Bbw3XS5Y8S by @AGSocialMedia via @DigitalLeadersA #socialmediastrategy #socialselling #socialmediamarketing #smm #digitalselling #digitaltransformation https://t.co/albDSCKrAf"/>
    <s v="https://buff.ly/2oUV1TZ"/>
    <s v="buff.ly"/>
    <x v="378"/>
    <s v="https://pbs.twimg.com/media/DXnjt05W4AIbqSi.jpg"/>
    <s v="https://pbs.twimg.com/media/DXnjt05W4AIbqSi.jpg"/>
    <x v="876"/>
    <s v="https://twitter.com/#!/dlsocialexperts/status/971057573070811136"/>
    <m/>
    <m/>
    <s v="971057573070811136"/>
    <m/>
    <b v="0"/>
    <n v="0"/>
    <s v=""/>
    <b v="0"/>
    <s v="en"/>
    <m/>
    <s v=""/>
    <b v="0"/>
    <n v="0"/>
    <s v=""/>
    <s v="Buffer"/>
    <b v="0"/>
    <s v="971057573070811136"/>
    <s v="Tweet"/>
    <n v="0"/>
    <n v="0"/>
    <m/>
    <m/>
    <m/>
    <m/>
    <m/>
    <m/>
    <m/>
    <m/>
    <n v="1"/>
    <s v="2"/>
    <s v="2"/>
    <m/>
    <m/>
    <m/>
    <m/>
    <m/>
    <m/>
    <m/>
    <m/>
    <m/>
  </r>
  <r>
    <s v="dlsocialexperts"/>
    <s v="dlsocialexperts"/>
    <m/>
    <m/>
    <m/>
    <m/>
    <m/>
    <m/>
    <m/>
    <m/>
    <s v="No"/>
    <n v="1402"/>
    <m/>
    <m/>
    <x v="1"/>
    <d v="2018-03-19T15:19:01"/>
    <s v="If you run a social media campaign and nothing happens, should you blame the platform? https://t.co/BdMAxqVpWB #socialselling #sales https://t.co/J0x85EvpNm"/>
    <s v="http://www.social-experts.net/turn-tweets-measurable-actions/?utm_content=bufferf58f4&amp;utm_medium=social&amp;utm_source=twitter.com&amp;utm_campaign=buffer"/>
    <s v="social-experts.net"/>
    <x v="111"/>
    <s v="https://pbs.twimg.com/media/DYqSpwgVQAE1uk0.jpg"/>
    <s v="https://pbs.twimg.com/media/DYqSpwgVQAE1uk0.jpg"/>
    <x v="877"/>
    <s v="https://twitter.com/#!/dlsocialexperts/status/975753517376966656"/>
    <m/>
    <m/>
    <s v="975753517376966656"/>
    <m/>
    <b v="0"/>
    <n v="0"/>
    <s v=""/>
    <b v="0"/>
    <s v="en"/>
    <m/>
    <s v=""/>
    <b v="0"/>
    <n v="0"/>
    <s v=""/>
    <s v="Buffer"/>
    <b v="0"/>
    <s v="975753517376966656"/>
    <s v="Tweet"/>
    <n v="0"/>
    <n v="0"/>
    <m/>
    <m/>
    <m/>
    <m/>
    <m/>
    <m/>
    <m/>
    <m/>
    <n v="1"/>
    <s v="2"/>
    <s v="2"/>
    <n v="0"/>
    <n v="0"/>
    <n v="1"/>
    <n v="5.882352941176471"/>
    <n v="0"/>
    <n v="0"/>
    <n v="16"/>
    <n v="94.117647058823536"/>
    <n v="17"/>
  </r>
  <r>
    <s v="micadam"/>
    <s v="linkedin"/>
    <m/>
    <m/>
    <m/>
    <m/>
    <m/>
    <m/>
    <m/>
    <m/>
    <s v="No"/>
    <n v="1403"/>
    <m/>
    <m/>
    <x v="0"/>
    <d v="2018-03-19T13:21:00"/>
    <s v="[Checklist] 25 Tips To Optimize Your @LinkedIn Account #SocialMedia #SocialSelling https://t.co/cVT7aPDjch"/>
    <s v="http://embedsocialselling.com/linkedin-optimization"/>
    <s v="embedsocialselling.com"/>
    <x v="56"/>
    <m/>
    <s v="http://pbs.twimg.com/profile_images/821355998325669888/YGnnLqoO_normal.jpg"/>
    <x v="878"/>
    <s v="https://twitter.com/#!/micadam/status/975723818135191557"/>
    <m/>
    <m/>
    <s v="975723818135191557"/>
    <m/>
    <b v="0"/>
    <n v="1"/>
    <s v=""/>
    <b v="0"/>
    <s v="en"/>
    <m/>
    <s v=""/>
    <b v="0"/>
    <n v="1"/>
    <s v=""/>
    <s v="Buffer"/>
    <b v="0"/>
    <s v="975723818135191557"/>
    <s v="Retweet"/>
    <n v="0"/>
    <n v="0"/>
    <m/>
    <m/>
    <m/>
    <m/>
    <m/>
    <m/>
    <m/>
    <m/>
    <n v="1"/>
    <s v="5"/>
    <s v="5"/>
    <n v="0"/>
    <n v="0"/>
    <n v="0"/>
    <n v="0"/>
    <n v="0"/>
    <n v="0"/>
    <n v="10"/>
    <n v="100"/>
    <n v="10"/>
  </r>
  <r>
    <s v="loudmelody17"/>
    <s v="linkedin"/>
    <m/>
    <m/>
    <m/>
    <m/>
    <m/>
    <m/>
    <m/>
    <m/>
    <s v="No"/>
    <n v="1404"/>
    <m/>
    <m/>
    <x v="0"/>
    <d v="2018-03-19T15:21:52"/>
    <s v="RT @micadam: [Checklist] 25 Tips To Optimize Your @LinkedIn Account #SocialMedia #SocialSelling https://t.co/cVT7aPDjch"/>
    <s v="http://embedsocialselling.com/linkedin-optimization"/>
    <s v="embedsocialselling.com"/>
    <x v="56"/>
    <m/>
    <s v="http://pbs.twimg.com/profile_images/967939486687494144/w9pCNVB-_normal.jpg"/>
    <x v="879"/>
    <s v="https://twitter.com/#!/loudmelody17/status/975754234384695302"/>
    <m/>
    <m/>
    <s v="975754234384695302"/>
    <m/>
    <b v="0"/>
    <n v="0"/>
    <s v=""/>
    <b v="0"/>
    <s v="en"/>
    <m/>
    <s v=""/>
    <b v="0"/>
    <n v="1"/>
    <s v="975723818135191557"/>
    <s v="Twitter for Android"/>
    <b v="0"/>
    <s v="975723818135191557"/>
    <s v="Tweet"/>
    <n v="0"/>
    <n v="0"/>
    <m/>
    <m/>
    <m/>
    <m/>
    <m/>
    <m/>
    <m/>
    <m/>
    <n v="1"/>
    <s v="2"/>
    <s v="5"/>
    <m/>
    <m/>
    <m/>
    <m/>
    <m/>
    <m/>
    <m/>
    <m/>
    <m/>
  </r>
  <r>
    <s v="micadam"/>
    <s v="micadam"/>
    <m/>
    <m/>
    <m/>
    <m/>
    <m/>
    <m/>
    <m/>
    <m/>
    <s v="No"/>
    <n v="1405"/>
    <m/>
    <m/>
    <x v="1"/>
    <d v="2015-05-18T12:01:36"/>
    <s v="24 #Twitter #Sales Triggers To Help You Achieve Social Selling Success_x000a_http://t.co/jsgkTufDRk #socialselling http://t.co/LsVybgxZ85"/>
    <s v="https://www.linkedin.com/pulse/24-twitter-sales-triggers-help-you-achieve-social-selling-mic-adam?utm_content=buffer44c15&amp;utm_medium=social&amp;utm_source=twitter.com&amp;utm_campaign=buffer"/>
    <s v="linkedin.com"/>
    <x v="29"/>
    <s v="https://pbs.twimg.com/media/CFSWZBkWIAAkC-l.png"/>
    <s v="https://pbs.twimg.com/media/CFSWZBkWIAAkC-l.png"/>
    <x v="880"/>
    <s v="https://twitter.com/#!/micadam/status/600270007122206720"/>
    <m/>
    <m/>
    <s v="600270007122206720"/>
    <m/>
    <b v="0"/>
    <n v="526"/>
    <s v=""/>
    <b v="0"/>
    <s v="en"/>
    <m/>
    <s v=""/>
    <b v="0"/>
    <n v="528"/>
    <s v=""/>
    <s v="Buffer"/>
    <b v="0"/>
    <s v="600270007122206720"/>
    <s v="Retweet"/>
    <n v="0"/>
    <n v="0"/>
    <m/>
    <m/>
    <m/>
    <m/>
    <m/>
    <m/>
    <m/>
    <m/>
    <n v="6"/>
    <s v="5"/>
    <s v="5"/>
    <n v="1"/>
    <n v="8.3333333333333339"/>
    <n v="0"/>
    <n v="0"/>
    <n v="0"/>
    <n v="0"/>
    <n v="11"/>
    <n v="91.666666666666671"/>
    <n v="12"/>
  </r>
  <r>
    <s v="micadam"/>
    <s v="micadam"/>
    <m/>
    <m/>
    <m/>
    <m/>
    <m/>
    <m/>
    <m/>
    <m/>
    <s v="No"/>
    <n v="1406"/>
    <m/>
    <m/>
    <x v="1"/>
    <d v="2018-03-09T13:21:00"/>
    <s v="9 Content Marketing Tools You Need To Know #Content #marketing #socialselling https://t.co/NPh8a8f2dV"/>
    <s v="http://bit.ly/2Fex0Bg"/>
    <s v="bit.ly"/>
    <x v="95"/>
    <m/>
    <s v="http://pbs.twimg.com/profile_images/821355998325669888/YGnnLqoO_normal.jpg"/>
    <x v="881"/>
    <s v="https://twitter.com/#!/micadam/status/972099937898024960"/>
    <m/>
    <m/>
    <s v="972099937898024960"/>
    <m/>
    <b v="0"/>
    <n v="3"/>
    <s v=""/>
    <b v="0"/>
    <s v="en"/>
    <m/>
    <s v=""/>
    <b v="0"/>
    <n v="2"/>
    <s v=""/>
    <s v="Buffer"/>
    <b v="0"/>
    <s v="972099937898024960"/>
    <s v="Retweet"/>
    <n v="0"/>
    <n v="0"/>
    <m/>
    <m/>
    <m/>
    <m/>
    <m/>
    <m/>
    <m/>
    <m/>
    <n v="6"/>
    <s v="5"/>
    <s v="5"/>
    <n v="0"/>
    <n v="0"/>
    <n v="0"/>
    <n v="0"/>
    <n v="0"/>
    <n v="0"/>
    <n v="11"/>
    <n v="100"/>
    <n v="11"/>
  </r>
  <r>
    <s v="micadam"/>
    <s v="micadam"/>
    <m/>
    <m/>
    <m/>
    <m/>
    <m/>
    <m/>
    <m/>
    <m/>
    <s v="No"/>
    <n v="1407"/>
    <m/>
    <m/>
    <x v="1"/>
    <d v="2018-03-15T09:07:13"/>
    <s v="#Socialselling is so much more than LinkedIn but it is a good start for #sales https://t.co/48ieAKxCy4"/>
    <s v="https://blog.hubspot.com/sales/social-selling-linkedin"/>
    <s v="hubspot.com"/>
    <x v="111"/>
    <m/>
    <s v="http://pbs.twimg.com/profile_images/821355998325669888/YGnnLqoO_normal.jpg"/>
    <x v="882"/>
    <s v="https://twitter.com/#!/micadam/status/974210399544532992"/>
    <m/>
    <m/>
    <s v="974210399544532992"/>
    <m/>
    <b v="0"/>
    <n v="0"/>
    <s v=""/>
    <b v="0"/>
    <s v="en"/>
    <m/>
    <s v=""/>
    <b v="0"/>
    <n v="3"/>
    <s v=""/>
    <s v="Recycle Updates"/>
    <b v="0"/>
    <s v="974210399544532992"/>
    <s v="Retweet"/>
    <n v="0"/>
    <n v="0"/>
    <m/>
    <m/>
    <m/>
    <m/>
    <m/>
    <m/>
    <m/>
    <m/>
    <n v="6"/>
    <s v="5"/>
    <s v="5"/>
    <n v="1"/>
    <n v="6.666666666666667"/>
    <n v="0"/>
    <n v="0"/>
    <n v="0"/>
    <n v="0"/>
    <n v="14"/>
    <n v="93.333333333333329"/>
    <n v="15"/>
  </r>
  <r>
    <s v="micadam"/>
    <s v="micadam"/>
    <m/>
    <m/>
    <m/>
    <m/>
    <m/>
    <m/>
    <m/>
    <m/>
    <s v="No"/>
    <n v="1408"/>
    <m/>
    <m/>
    <x v="1"/>
    <d v="2018-03-19T13:51:02"/>
    <s v="Twitter Drops The Hammer And The Impact Is Significant https://t.co/7QWh7IXG9i #sales #SocialSelling https://t.co/F1HJjbXpcR"/>
    <s v="https://www.fillthefunnel.com/twitter-drops-the-hammer/"/>
    <s v="fillthefunnel.com"/>
    <x v="18"/>
    <s v="https://pbs.twimg.com/media/DYp-gw8WAAAbW6W.jpg"/>
    <s v="https://pbs.twimg.com/media/DYp-gw8WAAAbW6W.jpg"/>
    <x v="883"/>
    <s v="https://twitter.com/#!/micadam/status/975731372877737984"/>
    <m/>
    <m/>
    <s v="975731372877737984"/>
    <m/>
    <b v="0"/>
    <n v="1"/>
    <s v=""/>
    <b v="0"/>
    <s v="en"/>
    <m/>
    <s v=""/>
    <b v="0"/>
    <n v="2"/>
    <s v=""/>
    <s v="Buffer"/>
    <b v="0"/>
    <s v="975731372877737984"/>
    <s v="Retweet"/>
    <n v="0"/>
    <n v="0"/>
    <m/>
    <m/>
    <m/>
    <m/>
    <m/>
    <m/>
    <m/>
    <m/>
    <n v="6"/>
    <s v="5"/>
    <s v="5"/>
    <n v="1"/>
    <n v="9.0909090909090917"/>
    <n v="0"/>
    <n v="0"/>
    <n v="0"/>
    <n v="0"/>
    <n v="10"/>
    <n v="90.909090909090907"/>
    <n v="11"/>
  </r>
  <r>
    <s v="micadam"/>
    <s v="micadam"/>
    <m/>
    <m/>
    <m/>
    <m/>
    <m/>
    <m/>
    <m/>
    <m/>
    <s v="No"/>
    <n v="1409"/>
    <m/>
    <m/>
    <x v="1"/>
    <d v="2018-03-06T16:18:48"/>
    <s v="Are you using introductions as your cornerstone of social selling_x000a_https://t.co/jZcItvtpIf_x000a_#sales #socialselling #leadgen"/>
    <s v="https://www.linkedin.com/pulse/introductions-cornerstone-social-selling-mic-adam"/>
    <s v="linkedin.com"/>
    <x v="30"/>
    <m/>
    <s v="http://pbs.twimg.com/profile_images/821355998325669888/YGnnLqoO_normal.jpg"/>
    <x v="884"/>
    <s v="https://twitter.com/#!/micadam/status/971057520805601282"/>
    <m/>
    <m/>
    <s v="971057520805601282"/>
    <m/>
    <b v="0"/>
    <n v="1"/>
    <s v=""/>
    <b v="0"/>
    <s v="en"/>
    <m/>
    <s v=""/>
    <b v="0"/>
    <n v="2"/>
    <s v=""/>
    <s v="Recycle Updates"/>
    <b v="0"/>
    <s v="971057520805601282"/>
    <s v="Tweet"/>
    <n v="0"/>
    <n v="0"/>
    <m/>
    <m/>
    <m/>
    <m/>
    <m/>
    <m/>
    <m/>
    <m/>
    <n v="6"/>
    <s v="5"/>
    <s v="5"/>
    <n v="1"/>
    <n v="7.6923076923076925"/>
    <n v="0"/>
    <n v="0"/>
    <n v="0"/>
    <n v="0"/>
    <n v="12"/>
    <n v="92.307692307692307"/>
    <n v="13"/>
  </r>
  <r>
    <s v="micadam"/>
    <s v="micadam"/>
    <m/>
    <m/>
    <m/>
    <m/>
    <m/>
    <m/>
    <m/>
    <m/>
    <s v="No"/>
    <n v="1410"/>
    <m/>
    <m/>
    <x v="1"/>
    <d v="2018-03-15T15:07:04"/>
    <s v="The History of Digital Content (Infographic) https://t.co/4sj8kdF9JK #socialselling #sales"/>
    <s v="https://www.entrepreneur.com/article/309740"/>
    <s v="entrepreneur.com"/>
    <x v="111"/>
    <m/>
    <s v="http://pbs.twimg.com/profile_images/821355998325669888/YGnnLqoO_normal.jpg"/>
    <x v="885"/>
    <s v="https://twitter.com/#!/micadam/status/974300958439198721"/>
    <m/>
    <m/>
    <s v="974300958439198721"/>
    <m/>
    <b v="0"/>
    <n v="0"/>
    <s v=""/>
    <b v="0"/>
    <s v="en"/>
    <m/>
    <s v=""/>
    <b v="0"/>
    <n v="0"/>
    <s v=""/>
    <s v="Buffer"/>
    <b v="0"/>
    <s v="974300958439198721"/>
    <s v="Tweet"/>
    <n v="0"/>
    <n v="0"/>
    <m/>
    <m/>
    <m/>
    <m/>
    <m/>
    <m/>
    <m/>
    <m/>
    <n v="6"/>
    <s v="5"/>
    <s v="5"/>
    <n v="0"/>
    <n v="0"/>
    <n v="0"/>
    <n v="0"/>
    <n v="0"/>
    <n v="0"/>
    <n v="8"/>
    <n v="100"/>
    <n v="8"/>
  </r>
  <r>
    <s v="loudmelody17"/>
    <s v="micadam"/>
    <m/>
    <m/>
    <m/>
    <m/>
    <m/>
    <m/>
    <m/>
    <m/>
    <s v="No"/>
    <n v="1411"/>
    <m/>
    <m/>
    <x v="0"/>
    <d v="2018-03-19T15:20:41"/>
    <s v="RT @micadam: Twitter Drops The Hammer And The Impact Is Significant https://t.co/7QWh7IXG9i #sales #SocialSelling https://t.co/F1HJjbXpcR"/>
    <s v="https://www.fillthefunnel.com/twitter-drops-the-hammer/"/>
    <s v="fillthefunnel.com"/>
    <x v="18"/>
    <s v="https://pbs.twimg.com/media/DYp-gw8WAAAbW6W.jpg"/>
    <s v="https://pbs.twimg.com/media/DYp-gw8WAAAbW6W.jpg"/>
    <x v="886"/>
    <s v="https://twitter.com/#!/loudmelody17/status/975753937461522432"/>
    <m/>
    <m/>
    <s v="975753937461522432"/>
    <m/>
    <b v="0"/>
    <n v="0"/>
    <s v=""/>
    <b v="0"/>
    <s v="en"/>
    <m/>
    <s v=""/>
    <b v="0"/>
    <n v="2"/>
    <s v="975731372877737984"/>
    <s v="Twitter for Android"/>
    <b v="0"/>
    <s v="975731372877737984"/>
    <s v="Tweet"/>
    <n v="0"/>
    <n v="0"/>
    <m/>
    <m/>
    <m/>
    <m/>
    <m/>
    <m/>
    <m/>
    <m/>
    <n v="2"/>
    <s v="2"/>
    <s v="5"/>
    <n v="1"/>
    <n v="7.6923076923076925"/>
    <n v="0"/>
    <n v="0"/>
    <n v="0"/>
    <n v="0"/>
    <n v="12"/>
    <n v="92.307692307692307"/>
    <n v="13"/>
  </r>
  <r>
    <s v="loudmelody17"/>
    <s v="alexander_low"/>
    <m/>
    <m/>
    <m/>
    <m/>
    <m/>
    <m/>
    <m/>
    <m/>
    <s v="No"/>
    <n v="1413"/>
    <m/>
    <m/>
    <x v="0"/>
    <d v="2018-03-08T16:41:00"/>
    <s v="RT @Timothy_Hughes: Are you a social-centric business? This infographic will tell you https://t.co/IXD5emc9B1 by @Alexander_Low #socialsell…"/>
    <s v="http://www.social-experts.net/makes-business-social-centric/?utm_content=buffera7bbc&amp;utm_medium=social&amp;utm_source=twitter.com&amp;utm_campaign=buffer"/>
    <s v="social-experts.net"/>
    <x v="34"/>
    <m/>
    <s v="http://pbs.twimg.com/profile_images/967939486687494144/w9pCNVB-_normal.jpg"/>
    <x v="887"/>
    <s v="https://twitter.com/#!/loudmelody17/status/971787882045124609"/>
    <m/>
    <m/>
    <s v="971787882045124609"/>
    <m/>
    <b v="0"/>
    <n v="0"/>
    <s v=""/>
    <b v="0"/>
    <s v="en"/>
    <m/>
    <s v=""/>
    <b v="0"/>
    <n v="11"/>
    <s v="971432333546086400"/>
    <s v="Twitter for Android"/>
    <b v="0"/>
    <s v="971432333546086400"/>
    <s v="Tweet"/>
    <n v="0"/>
    <n v="0"/>
    <m/>
    <m/>
    <m/>
    <m/>
    <m/>
    <m/>
    <m/>
    <m/>
    <n v="1"/>
    <s v="2"/>
    <s v="2"/>
    <m/>
    <m/>
    <m/>
    <m/>
    <m/>
    <m/>
    <m/>
    <m/>
    <m/>
  </r>
  <r>
    <s v="agence_iandyoo"/>
    <s v="agence_iandyoo"/>
    <m/>
    <m/>
    <m/>
    <m/>
    <m/>
    <m/>
    <m/>
    <m/>
    <s v="No"/>
    <n v="1415"/>
    <m/>
    <m/>
    <x v="1"/>
    <d v="2018-03-16T14:29:03"/>
    <s v="Inbound marketing pas à pas #12 - Produire des contenus premium - Le blog qui parle #InboundMarketing #SocialSelling #ContentMarketing #socialmedia  #SEO #Hubspot #LeadGeneration #DigitalMarketing https://t.co/y8BW86NWRL"/>
    <s v="https://hubs.ly/H09W0r00"/>
    <s v="hubs.ly"/>
    <x v="332"/>
    <m/>
    <s v="http://pbs.twimg.com/profile_images/770244132417605633/BQo293S6_normal.jpg"/>
    <x v="888"/>
    <s v="https://twitter.com/#!/agence_iandyoo/status/974653776673034241"/>
    <m/>
    <m/>
    <s v="974653776673034241"/>
    <m/>
    <b v="0"/>
    <n v="2"/>
    <s v=""/>
    <b v="0"/>
    <s v="fr"/>
    <m/>
    <s v=""/>
    <b v="0"/>
    <n v="3"/>
    <s v=""/>
    <s v="HubSpot"/>
    <b v="0"/>
    <s v="974653776673034241"/>
    <s v="Retweet"/>
    <n v="0"/>
    <n v="0"/>
    <m/>
    <m/>
    <m/>
    <m/>
    <m/>
    <m/>
    <m/>
    <m/>
    <n v="15"/>
    <s v="5"/>
    <s v="5"/>
    <n v="0"/>
    <n v="0"/>
    <n v="0"/>
    <n v="0"/>
    <n v="0"/>
    <n v="0"/>
    <n v="22"/>
    <n v="100"/>
    <n v="22"/>
  </r>
  <r>
    <s v="agence_iandyoo"/>
    <s v="agence_iandyoo"/>
    <m/>
    <m/>
    <m/>
    <m/>
    <m/>
    <m/>
    <m/>
    <m/>
    <s v="No"/>
    <n v="1416"/>
    <m/>
    <m/>
    <x v="1"/>
    <d v="2018-03-12T15:59:05"/>
    <s v="Création de contenu : bonnes pratiques pour les commerciaux - IandYOO Le blog qui parle #InboundMarketing #SocialSelling #ContentMarketing #socialmedia  #SEO #Hubspot #LeadGeneration #DigitalMarketing https://t.co/ES4jZOGWaD"/>
    <s v="https://hubs.ly/H09W0kY0"/>
    <s v="hubs.ly"/>
    <x v="332"/>
    <m/>
    <s v="http://pbs.twimg.com/profile_images/770244132417605633/BQo293S6_normal.jpg"/>
    <x v="889"/>
    <s v="https://twitter.com/#!/agence_iandyoo/status/973226884455653383"/>
    <m/>
    <m/>
    <s v="973226884455653383"/>
    <m/>
    <b v="0"/>
    <n v="0"/>
    <s v=""/>
    <b v="0"/>
    <s v="fr"/>
    <m/>
    <s v=""/>
    <b v="0"/>
    <n v="1"/>
    <s v=""/>
    <s v="HubSpot"/>
    <b v="0"/>
    <s v="973226884455653383"/>
    <s v="Tweet"/>
    <n v="0"/>
    <n v="0"/>
    <m/>
    <m/>
    <m/>
    <m/>
    <m/>
    <m/>
    <m/>
    <m/>
    <n v="15"/>
    <s v="5"/>
    <s v="5"/>
    <n v="0"/>
    <n v="0"/>
    <n v="0"/>
    <n v="0"/>
    <n v="0"/>
    <n v="0"/>
    <n v="21"/>
    <n v="100"/>
    <n v="21"/>
  </r>
  <r>
    <s v="agence_iandyoo"/>
    <s v="agence_iandyoo"/>
    <m/>
    <m/>
    <m/>
    <m/>
    <m/>
    <m/>
    <m/>
    <m/>
    <s v="No"/>
    <n v="1417"/>
    <m/>
    <m/>
    <x v="1"/>
    <d v="2018-03-12T16:34:00"/>
    <s v="Créer une Thank You Page efficace et engageante - IandYOO Le blog qui parle #InboundMarketing #SocialSelling #ContentMarketing #socialmedia  #SEO #Hubspot #LeadGeneration #DigitalMarketing https://t.co/bdqWo4dRYd"/>
    <s v="https://hubs.ly/H09W0kX0"/>
    <s v="hubs.ly"/>
    <x v="332"/>
    <m/>
    <s v="http://pbs.twimg.com/profile_images/770244132417605633/BQo293S6_normal.jpg"/>
    <x v="388"/>
    <s v="https://twitter.com/#!/agence_iandyoo/status/973235671438684160"/>
    <m/>
    <m/>
    <s v="973235671438684160"/>
    <m/>
    <b v="0"/>
    <n v="0"/>
    <s v=""/>
    <b v="0"/>
    <s v="fr"/>
    <m/>
    <s v=""/>
    <b v="0"/>
    <n v="0"/>
    <s v=""/>
    <s v="HubSpot"/>
    <b v="0"/>
    <s v="973235671438684160"/>
    <s v="Tweet"/>
    <n v="0"/>
    <n v="0"/>
    <m/>
    <m/>
    <m/>
    <m/>
    <m/>
    <m/>
    <m/>
    <m/>
    <n v="15"/>
    <s v="5"/>
    <s v="5"/>
    <n v="1"/>
    <n v="4.7619047619047619"/>
    <n v="0"/>
    <n v="0"/>
    <n v="0"/>
    <n v="0"/>
    <n v="20"/>
    <n v="95.238095238095241"/>
    <n v="21"/>
  </r>
  <r>
    <s v="agence_iandyoo"/>
    <s v="agence_iandyoo"/>
    <m/>
    <m/>
    <m/>
    <m/>
    <m/>
    <m/>
    <m/>
    <m/>
    <s v="No"/>
    <n v="1418"/>
    <m/>
    <m/>
    <x v="1"/>
    <d v="2018-03-15T14:34:00"/>
    <s v="Transformation commerciale avec les réseaux sociaux B2B &amp;gt; Formation social selling et inbound sales par IandYOO centre de formation enregistré Datadock et agence #SocialSelling #inboundsales #Prospection #LinkedIn https://t.co/OU6FZwuAvw"/>
    <s v="https://blog.iandyoo.com/landing-page-pr%C3%A9sentation-formation-social-selling-inbound-sales?utm_campaign=Formation%20inbound%20sales&amp;utm_content=67372739&amp;utm_medium=social&amp;utm_source=twitter"/>
    <s v="iandyoo.com"/>
    <x v="379"/>
    <m/>
    <s v="http://pbs.twimg.com/profile_images/770244132417605633/BQo293S6_normal.jpg"/>
    <x v="890"/>
    <s v="https://twitter.com/#!/agence_iandyoo/status/974292635081994240"/>
    <m/>
    <m/>
    <s v="974292635081994240"/>
    <m/>
    <b v="0"/>
    <n v="0"/>
    <s v=""/>
    <b v="0"/>
    <s v="fr"/>
    <m/>
    <s v=""/>
    <b v="0"/>
    <n v="0"/>
    <s v=""/>
    <s v="HubSpot"/>
    <b v="0"/>
    <s v="974292635081994240"/>
    <s v="Tweet"/>
    <n v="0"/>
    <n v="0"/>
    <m/>
    <m/>
    <m/>
    <m/>
    <m/>
    <m/>
    <m/>
    <m/>
    <n v="15"/>
    <s v="5"/>
    <s v="5"/>
    <n v="0"/>
    <n v="0"/>
    <n v="0"/>
    <n v="0"/>
    <n v="0"/>
    <n v="0"/>
    <n v="27"/>
    <n v="100"/>
    <n v="27"/>
  </r>
  <r>
    <s v="agence_iandyoo"/>
    <s v="agence_iandyoo"/>
    <m/>
    <m/>
    <m/>
    <m/>
    <m/>
    <m/>
    <m/>
    <m/>
    <s v="No"/>
    <n v="1419"/>
    <m/>
    <m/>
    <x v="1"/>
    <d v="2018-03-15T14:34:00"/>
    <s v="Social selling #4 - Aligner processus de vente et parcours clients - IandYOO Le blog qui parle #InboundMarketing #SocialSelling #ContentMarketing #socialmedia  #SEO #Hubspot #LeadGeneration #DigitalMarketing https://t.co/8Q5byNIJhr"/>
    <s v="https://blog.iandyoo.com/aligner-processus-de-vente-et-parcours-clients?utm_campaign=Vendre%20plus%20%3A%20Social%20Selling%20%26%20Inbound%20Sales&amp;utm_content=66781028&amp;utm_medium=social&amp;utm_source=twitter"/>
    <s v="iandyoo.com"/>
    <x v="332"/>
    <m/>
    <s v="http://pbs.twimg.com/profile_images/770244132417605633/BQo293S6_normal.jpg"/>
    <x v="890"/>
    <s v="https://twitter.com/#!/agence_iandyoo/status/974292635203637250"/>
    <m/>
    <m/>
    <s v="974292635203637250"/>
    <m/>
    <b v="0"/>
    <n v="0"/>
    <s v=""/>
    <b v="0"/>
    <s v="fr"/>
    <m/>
    <s v=""/>
    <b v="0"/>
    <n v="1"/>
    <s v=""/>
    <s v="HubSpot"/>
    <b v="0"/>
    <s v="974292635203637250"/>
    <s v="Tweet"/>
    <n v="0"/>
    <n v="0"/>
    <m/>
    <m/>
    <m/>
    <m/>
    <m/>
    <m/>
    <m/>
    <m/>
    <n v="15"/>
    <s v="5"/>
    <s v="5"/>
    <n v="0"/>
    <n v="0"/>
    <n v="0"/>
    <n v="0"/>
    <n v="0"/>
    <n v="0"/>
    <n v="23"/>
    <n v="100"/>
    <n v="23"/>
  </r>
  <r>
    <s v="agence_iandyoo"/>
    <s v="agence_iandyoo"/>
    <m/>
    <m/>
    <m/>
    <m/>
    <m/>
    <m/>
    <m/>
    <m/>
    <s v="No"/>
    <n v="1420"/>
    <m/>
    <m/>
    <x v="1"/>
    <d v="2018-03-15T15:09:01"/>
    <s v="Social selling #5 - Stratégie de prospection digitale et réseaux sociaux - IandYOO Le blog qui parle #InboundMarketing #SocialSelling #ContentMarketing #socialmedia  #SEO #Hubspot #LeadGeneration #DigitalMarketing https://t.co/A3afoSZmag"/>
    <s v="https://blog.iandyoo.com/strat%C3%A9gie-de-prospection-digitale-et-r%C3%A9seaux-sociaux?utm_campaign=Vendre%20plus%20%3A%20Social%20Selling%20%26%20Inbound%20Sales&amp;utm_content=66781029&amp;utm_medium=social&amp;utm_source=twitter"/>
    <s v="iandyoo.com"/>
    <x v="332"/>
    <m/>
    <s v="http://pbs.twimg.com/profile_images/770244132417605633/BQo293S6_normal.jpg"/>
    <x v="891"/>
    <s v="https://twitter.com/#!/agence_iandyoo/status/974301449319600128"/>
    <m/>
    <m/>
    <s v="974301449319600128"/>
    <m/>
    <b v="0"/>
    <n v="1"/>
    <s v=""/>
    <b v="0"/>
    <s v="fr"/>
    <m/>
    <s v=""/>
    <b v="0"/>
    <n v="0"/>
    <s v=""/>
    <s v="HubSpot"/>
    <b v="0"/>
    <s v="974301449319600128"/>
    <s v="Tweet"/>
    <n v="0"/>
    <n v="0"/>
    <m/>
    <m/>
    <m/>
    <m/>
    <m/>
    <m/>
    <m/>
    <m/>
    <n v="15"/>
    <s v="5"/>
    <s v="5"/>
    <n v="0"/>
    <n v="0"/>
    <n v="0"/>
    <n v="0"/>
    <n v="0"/>
    <n v="0"/>
    <n v="23"/>
    <n v="100"/>
    <n v="23"/>
  </r>
  <r>
    <s v="agence_iandyoo"/>
    <s v="agence_iandyoo"/>
    <m/>
    <m/>
    <m/>
    <m/>
    <m/>
    <m/>
    <m/>
    <m/>
    <s v="No"/>
    <n v="1421"/>
    <m/>
    <m/>
    <x v="1"/>
    <d v="2018-03-16T15:07:27"/>
    <s v="Inbound marketing pas à pas #11 - Les campagnes payantes - Le blog qui parle #InboundMarketing #SocialSelling #ContentMarketing #socialmedia  #SEO #Hubspot #LeadGeneration #DigitalMarketing https://t.co/66O8uEbsWp"/>
    <s v="https://blog.iandyoo.com/inbound-marketing-pas-%E2%88%9A%E2%80%A0-pas-11-les-campagnes-payantes?utm_campaign=Inbound%20marketing%20pas%20%C3%A0%20pas&amp;utm_content=66781072&amp;utm_medium=social&amp;utm_source=twitter"/>
    <s v="iandyoo.com"/>
    <x v="332"/>
    <m/>
    <s v="http://pbs.twimg.com/profile_images/770244132417605633/BQo293S6_normal.jpg"/>
    <x v="892"/>
    <s v="https://twitter.com/#!/agence_iandyoo/status/974663442496999424"/>
    <m/>
    <m/>
    <s v="974663442496999424"/>
    <m/>
    <b v="0"/>
    <n v="2"/>
    <s v=""/>
    <b v="0"/>
    <s v="fr"/>
    <m/>
    <s v=""/>
    <b v="0"/>
    <n v="3"/>
    <s v=""/>
    <s v="HubSpot"/>
    <b v="0"/>
    <s v="974663442496999424"/>
    <s v="Tweet"/>
    <n v="0"/>
    <n v="0"/>
    <m/>
    <m/>
    <m/>
    <m/>
    <m/>
    <m/>
    <m/>
    <m/>
    <n v="15"/>
    <s v="5"/>
    <s v="5"/>
    <n v="0"/>
    <n v="0"/>
    <n v="0"/>
    <n v="0"/>
    <n v="0"/>
    <n v="0"/>
    <n v="21"/>
    <n v="100"/>
    <n v="21"/>
  </r>
  <r>
    <s v="agence_iandyoo"/>
    <s v="agence_iandyoo"/>
    <m/>
    <m/>
    <m/>
    <m/>
    <m/>
    <m/>
    <m/>
    <m/>
    <s v="No"/>
    <n v="1422"/>
    <m/>
    <m/>
    <x v="1"/>
    <d v="2018-03-16T15:39:22"/>
    <s v="Inbound marketing pas à pas #10 - Partager sur les réseaux sociaux - Le blog qui parle #InboundMarketing #SocialSelling #ContentMarketing #socialmedia  #SEO #Hubspot #LeadGeneration #DigitalMarketing https://t.co/EDHrnWBJXJ"/>
    <s v="https://blog.iandyoo.com/inbound-marketing-pas-%E2%88%9A%E2%80%A0-pas-10-partager-sur-les-r%E2%88%9A%C2%A9seaux-sociaux?utm_campaign=Inbound%20marketing%20pas%20%C3%A0%20pas&amp;utm_content=66781073&amp;utm_medium=social&amp;utm_source=twitter"/>
    <s v="iandyoo.com"/>
    <x v="332"/>
    <m/>
    <s v="http://pbs.twimg.com/profile_images/770244132417605633/BQo293S6_normal.jpg"/>
    <x v="893"/>
    <s v="https://twitter.com/#!/agence_iandyoo/status/974671471808335872"/>
    <m/>
    <m/>
    <s v="974671471808335872"/>
    <m/>
    <b v="0"/>
    <n v="0"/>
    <s v=""/>
    <b v="0"/>
    <s v="fr"/>
    <m/>
    <s v=""/>
    <b v="0"/>
    <n v="0"/>
    <s v=""/>
    <s v="HubSpot"/>
    <b v="0"/>
    <s v="974671471808335872"/>
    <s v="Tweet"/>
    <n v="0"/>
    <n v="0"/>
    <m/>
    <m/>
    <m/>
    <m/>
    <m/>
    <m/>
    <m/>
    <m/>
    <n v="15"/>
    <s v="5"/>
    <s v="5"/>
    <n v="0"/>
    <n v="0"/>
    <n v="0"/>
    <n v="0"/>
    <n v="0"/>
    <n v="0"/>
    <n v="23"/>
    <n v="100"/>
    <n v="23"/>
  </r>
  <r>
    <s v="agence_iandyoo"/>
    <s v="agence_iandyoo"/>
    <m/>
    <m/>
    <m/>
    <m/>
    <m/>
    <m/>
    <m/>
    <m/>
    <s v="No"/>
    <n v="1423"/>
    <m/>
    <m/>
    <x v="1"/>
    <d v="2018-03-18T13:44:00"/>
    <s v="Guide de découverte client #3 - définir les objectifs - IandYOO Le blog qui parle #InboundMarketing #SocialSelling #ContentMarketing #socialmedia  #SEO #Hubspot #LeadGeneration #DigitalMarketing https://t.co/jczfGEPmpn"/>
    <s v="https://blog.iandyoo.com/guide-de-d%C3%A9couverte-client-3-d%C3%A9finir-les-objectifs?utm_campaign=Vendre%20plus%20%3A%20Social%20Selling%20%26%20Inbound%20Sales&amp;utm_content=66792158&amp;utm_medium=social&amp;utm_source=twitter"/>
    <s v="iandyoo.com"/>
    <x v="332"/>
    <m/>
    <s v="http://pbs.twimg.com/profile_images/770244132417605633/BQo293S6_normal.jpg"/>
    <x v="894"/>
    <s v="https://twitter.com/#!/agence_iandyoo/status/975367215301177344"/>
    <m/>
    <m/>
    <s v="975367215301177344"/>
    <m/>
    <b v="0"/>
    <n v="1"/>
    <s v=""/>
    <b v="0"/>
    <s v="fr"/>
    <m/>
    <s v=""/>
    <b v="0"/>
    <n v="2"/>
    <s v=""/>
    <s v="HubSpot"/>
    <b v="0"/>
    <s v="975367215301177344"/>
    <s v="Tweet"/>
    <n v="0"/>
    <n v="0"/>
    <m/>
    <m/>
    <m/>
    <m/>
    <m/>
    <m/>
    <m/>
    <m/>
    <n v="15"/>
    <s v="5"/>
    <s v="5"/>
    <n v="0"/>
    <n v="0"/>
    <n v="0"/>
    <n v="0"/>
    <n v="0"/>
    <n v="0"/>
    <n v="21"/>
    <n v="100"/>
    <n v="21"/>
  </r>
  <r>
    <s v="agence_iandyoo"/>
    <s v="agence_iandyoo"/>
    <m/>
    <m/>
    <m/>
    <m/>
    <m/>
    <m/>
    <m/>
    <m/>
    <s v="No"/>
    <n v="1424"/>
    <m/>
    <m/>
    <x v="1"/>
    <d v="2018-03-18T14:19:27"/>
    <s v="Guide de découverte client #4 - analyse des plans d'action - IandYOO Le blog qui parle #InboundMarketing #SocialSelling #ContentMarketing #socialmedia  #SEO #Hubspot #LeadGeneration #DigitalMarketing https://t.co/kSSURLEPqs"/>
    <s v="https://blog.iandyoo.com/guide-de-d%C3%A9couverte-client-4-analyse-des-plans-daction?utm_campaign=Vendre%20plus%20%3A%20Social%20Selling%20%26%20Inbound%20Sales&amp;utm_content=66792159&amp;utm_medium=social&amp;utm_source=twitter"/>
    <s v="iandyoo.com"/>
    <x v="332"/>
    <m/>
    <s v="http://pbs.twimg.com/profile_images/770244132417605633/BQo293S6_normal.jpg"/>
    <x v="895"/>
    <s v="https://twitter.com/#!/agence_iandyoo/status/975376139467313152"/>
    <m/>
    <m/>
    <s v="975376139467313152"/>
    <m/>
    <b v="0"/>
    <n v="0"/>
    <s v=""/>
    <b v="0"/>
    <s v="fr"/>
    <m/>
    <s v=""/>
    <b v="0"/>
    <n v="0"/>
    <s v=""/>
    <s v="HubSpot"/>
    <b v="0"/>
    <s v="975376139467313152"/>
    <s v="Tweet"/>
    <n v="0"/>
    <n v="0"/>
    <m/>
    <m/>
    <m/>
    <m/>
    <m/>
    <m/>
    <m/>
    <m/>
    <n v="15"/>
    <s v="5"/>
    <s v="5"/>
    <n v="0"/>
    <n v="0"/>
    <n v="0"/>
    <n v="0"/>
    <n v="0"/>
    <n v="0"/>
    <n v="22"/>
    <n v="100"/>
    <n v="22"/>
  </r>
  <r>
    <s v="agence_iandyoo"/>
    <s v="agence_iandyoo"/>
    <m/>
    <m/>
    <m/>
    <m/>
    <m/>
    <m/>
    <m/>
    <m/>
    <s v="No"/>
    <n v="1425"/>
    <m/>
    <m/>
    <x v="1"/>
    <d v="2018-03-18T14:54:00"/>
    <s v="Guide de découverte client #5 – calendrier de mise en place du plan d’action - IandYOO Le blog qui parle #InboundMarketing #SocialSelling #ContentMarketing #socialmedia  #SEO #Hubspot #LeadGeneration #DigitalMarketing https://t.co/eHOzZGzO2n"/>
    <s v="https://blog.iandyoo.com/calendrier-de-mise-en-place-du-plan-d-action?utm_campaign=Attirer%20plus%20de%20visiteurs%20%26%20Strat%C3%A9gie%20de%20Contenu&amp;utm_content=66792160&amp;utm_medium=social&amp;utm_source=twitter"/>
    <s v="iandyoo.com"/>
    <x v="332"/>
    <m/>
    <s v="http://pbs.twimg.com/profile_images/770244132417605633/BQo293S6_normal.jpg"/>
    <x v="896"/>
    <s v="https://twitter.com/#!/agence_iandyoo/status/975384834280448003"/>
    <m/>
    <m/>
    <s v="975384834280448003"/>
    <m/>
    <b v="0"/>
    <n v="0"/>
    <s v=""/>
    <b v="0"/>
    <s v="fr"/>
    <m/>
    <s v=""/>
    <b v="0"/>
    <n v="0"/>
    <s v=""/>
    <s v="HubSpot"/>
    <b v="0"/>
    <s v="975384834280448003"/>
    <s v="Tweet"/>
    <n v="0"/>
    <n v="0"/>
    <m/>
    <m/>
    <m/>
    <m/>
    <m/>
    <m/>
    <m/>
    <m/>
    <n v="15"/>
    <s v="5"/>
    <s v="5"/>
    <n v="0"/>
    <n v="0"/>
    <n v="0"/>
    <n v="0"/>
    <n v="0"/>
    <n v="0"/>
    <n v="27"/>
    <n v="100"/>
    <n v="27"/>
  </r>
  <r>
    <s v="agence_iandyoo"/>
    <s v="agence_iandyoo"/>
    <m/>
    <m/>
    <m/>
    <m/>
    <m/>
    <m/>
    <m/>
    <m/>
    <s v="No"/>
    <n v="1426"/>
    <m/>
    <m/>
    <x v="1"/>
    <d v="2018-03-18T15:29:00"/>
    <s v="Guide de découverte client #6 – Conséquences et implications - IandYOO Le blog qui parle #InboundMarketing #SocialSelling #ContentMarketing #socialmedia  #SEO #Hubspot #LeadGeneration #DigitalMarketing https://t.co/xZ8ia6mu6l"/>
    <s v="https://blog.iandyoo.com/guide-de-d%C3%A9couverte-client-6-cons%C3%A9quences-et-implications?utm_campaign=Vendre%20plus%20%3A%20Social%20Selling%20%26%20Inbound%20Sales&amp;utm_content=66792161&amp;utm_medium=social&amp;utm_source=twitter"/>
    <s v="iandyoo.com"/>
    <x v="332"/>
    <m/>
    <s v="http://pbs.twimg.com/profile_images/770244132417605633/BQo293S6_normal.jpg"/>
    <x v="897"/>
    <s v="https://twitter.com/#!/agence_iandyoo/status/975393640708177920"/>
    <m/>
    <m/>
    <s v="975393640708177920"/>
    <m/>
    <b v="0"/>
    <n v="0"/>
    <s v=""/>
    <b v="0"/>
    <s v="fr"/>
    <m/>
    <s v=""/>
    <b v="0"/>
    <n v="0"/>
    <s v=""/>
    <s v="HubSpot"/>
    <b v="0"/>
    <s v="975393640708177920"/>
    <s v="Tweet"/>
    <n v="0"/>
    <n v="0"/>
    <m/>
    <m/>
    <m/>
    <m/>
    <m/>
    <m/>
    <m/>
    <m/>
    <n v="15"/>
    <s v="5"/>
    <s v="5"/>
    <n v="0"/>
    <n v="0"/>
    <n v="0"/>
    <n v="0"/>
    <n v="0"/>
    <n v="0"/>
    <n v="21"/>
    <n v="100"/>
    <n v="21"/>
  </r>
  <r>
    <s v="agence_iandyoo"/>
    <s v="agence_iandyoo"/>
    <m/>
    <m/>
    <m/>
    <m/>
    <m/>
    <m/>
    <m/>
    <m/>
    <s v="No"/>
    <n v="1427"/>
    <m/>
    <m/>
    <x v="1"/>
    <d v="2018-03-19T14:14:00"/>
    <s v="L'emailing marketing indispensable outil de l'inbound marketeur - IandYOO Le blog qui parle #InboundMarketing #SocialSelling #ContentMarketing #socialmedia  #SEO #Hubspot #LeadGeneration #DigitalMarketing https://t.co/8fCeixAEjU"/>
    <s v="https://blog.iandyoo.com/emailing-marketing-outil-inbound-marketeur?utm_campaign=Fid%C3%A9liser&amp;utm_content=66792200&amp;utm_medium=social&amp;utm_source=twitter"/>
    <s v="iandyoo.com"/>
    <x v="332"/>
    <m/>
    <s v="http://pbs.twimg.com/profile_images/770244132417605633/BQo293S6_normal.jpg"/>
    <x v="898"/>
    <s v="https://twitter.com/#!/agence_iandyoo/status/975737155350917120"/>
    <m/>
    <m/>
    <s v="975737155350917120"/>
    <m/>
    <b v="0"/>
    <n v="2"/>
    <s v=""/>
    <b v="0"/>
    <s v="fr"/>
    <m/>
    <s v=""/>
    <b v="0"/>
    <n v="0"/>
    <s v=""/>
    <s v="HubSpot"/>
    <b v="0"/>
    <s v="975737155350917120"/>
    <s v="Tweet"/>
    <n v="0"/>
    <n v="0"/>
    <m/>
    <m/>
    <m/>
    <m/>
    <m/>
    <m/>
    <m/>
    <m/>
    <n v="15"/>
    <s v="5"/>
    <s v="5"/>
    <n v="0"/>
    <n v="0"/>
    <n v="0"/>
    <n v="0"/>
    <n v="0"/>
    <n v="0"/>
    <n v="20"/>
    <n v="100"/>
    <n v="20"/>
  </r>
  <r>
    <s v="agence_iandyoo"/>
    <s v="agence_iandyoo"/>
    <m/>
    <m/>
    <m/>
    <m/>
    <m/>
    <m/>
    <m/>
    <m/>
    <s v="No"/>
    <n v="1428"/>
    <m/>
    <m/>
    <x v="1"/>
    <d v="2018-03-19T14:49:00"/>
    <s v="L'inbound marketing en 2017 - IandYOO Le blog qui parle #InboundMarketing #SocialSelling #ContentMarketing #socialmedia  #SEO #Hubspot #LeadGeneration #DigitalMarketing https://t.co/aLY2RFvomS"/>
    <s v="https://blog.iandyoo.com/linbound-marketing-en-2017?utm_campaign=Mieux%20connaitre%20l%27inbound%20marketing&amp;utm_content=66792201&amp;utm_medium=social&amp;utm_source=twitter"/>
    <s v="iandyoo.com"/>
    <x v="332"/>
    <m/>
    <s v="http://pbs.twimg.com/profile_images/770244132417605633/BQo293S6_normal.jpg"/>
    <x v="899"/>
    <s v="https://twitter.com/#!/agence_iandyoo/status/975745962206547969"/>
    <m/>
    <m/>
    <s v="975745962206547969"/>
    <m/>
    <b v="0"/>
    <n v="0"/>
    <s v=""/>
    <b v="0"/>
    <s v="fr"/>
    <m/>
    <s v=""/>
    <b v="0"/>
    <n v="0"/>
    <s v=""/>
    <s v="HubSpot"/>
    <b v="0"/>
    <s v="975745962206547969"/>
    <s v="Tweet"/>
    <n v="0"/>
    <n v="0"/>
    <m/>
    <m/>
    <m/>
    <m/>
    <m/>
    <m/>
    <m/>
    <m/>
    <n v="15"/>
    <s v="5"/>
    <s v="5"/>
    <n v="0"/>
    <n v="0"/>
    <n v="0"/>
    <n v="0"/>
    <n v="0"/>
    <n v="0"/>
    <n v="17"/>
    <n v="100"/>
    <n v="17"/>
  </r>
  <r>
    <s v="agence_iandyoo"/>
    <s v="agence_iandyoo"/>
    <m/>
    <m/>
    <m/>
    <m/>
    <m/>
    <m/>
    <m/>
    <m/>
    <s v="No"/>
    <n v="1429"/>
    <m/>
    <m/>
    <x v="1"/>
    <d v="2018-03-19T15:24:03"/>
    <s v="L'inbound marketing expliqué à ton patron - IandYOO Le blog qui parle #InboundMarketing #SocialSelling #ContentMarketing #socialmedia  #SEO #Hubspot #LeadGeneration #DigitalMarketing https://t.co/w75Paf333Q"/>
    <s v="https://blog.iandyoo.com/linbound-marketing-expliqu%C3%A9-%C3%A0-ton-patron?utm_campaign=Mieux%20connaitre%20l%27inbound%20marketing&amp;utm_content=66792202&amp;utm_medium=social&amp;utm_source=twitter"/>
    <s v="iandyoo.com"/>
    <x v="332"/>
    <m/>
    <s v="http://pbs.twimg.com/profile_images/770244132417605633/BQo293S6_normal.jpg"/>
    <x v="900"/>
    <s v="https://twitter.com/#!/agence_iandyoo/status/975754782580396033"/>
    <m/>
    <m/>
    <s v="975754782580396033"/>
    <m/>
    <b v="0"/>
    <n v="0"/>
    <s v=""/>
    <b v="0"/>
    <s v="fr"/>
    <m/>
    <s v=""/>
    <b v="0"/>
    <n v="0"/>
    <s v=""/>
    <s v="HubSpot"/>
    <b v="0"/>
    <s v="975754782580396033"/>
    <s v="Tweet"/>
    <n v="0"/>
    <n v="0"/>
    <m/>
    <m/>
    <m/>
    <m/>
    <m/>
    <m/>
    <m/>
    <m/>
    <n v="15"/>
    <s v="5"/>
    <s v="5"/>
    <n v="0"/>
    <n v="0"/>
    <n v="0"/>
    <n v="0"/>
    <n v="0"/>
    <n v="0"/>
    <n v="19"/>
    <n v="100"/>
    <n v="19"/>
  </r>
  <r>
    <s v="kevinknebl"/>
    <s v="kevinknebl"/>
    <m/>
    <m/>
    <m/>
    <m/>
    <m/>
    <m/>
    <m/>
    <m/>
    <s v="No"/>
    <n v="1430"/>
    <m/>
    <m/>
    <x v="1"/>
    <d v="2018-03-12T15:32:29"/>
    <s v="My friend, Desi, &amp;amp;me. This is 1special young lady. Thank U, God, 4allowing me 2work w/the most amazing individuals &amp;amp; organizations - I'm blessed. ツ #speaker #coach #author #trainer #socialselling #relationshipmarketing #linkedin #sales #humor #inspiration #lifeisbeautiful #boise https://t.co/3V15QxNRTg"/>
    <m/>
    <m/>
    <x v="380"/>
    <s v="https://pbs.twimg.com/media/DYGSeJaVwAEayCL.jpg"/>
    <s v="https://pbs.twimg.com/media/DYGSeJaVwAEayCL.jpg"/>
    <x v="901"/>
    <s v="https://twitter.com/#!/kevinknebl/status/973220191990571008"/>
    <m/>
    <m/>
    <s v="973220191990571008"/>
    <m/>
    <b v="0"/>
    <n v="0"/>
    <s v=""/>
    <b v="0"/>
    <s v="en"/>
    <m/>
    <s v=""/>
    <b v="0"/>
    <n v="0"/>
    <s v=""/>
    <s v="Twitter Web Client"/>
    <b v="0"/>
    <s v="973220191990571008"/>
    <s v="Tweet"/>
    <n v="0"/>
    <n v="0"/>
    <s v="-104.865943,39.078355 _x000a_-104.822744,39.078355 _x000a_-104.822744,39.129854 _x000a_-104.865943,39.129854"/>
    <s v="United States"/>
    <s v="US"/>
    <s v="Woodmoor, CO"/>
    <s v="0d6c1452353a8722"/>
    <s v="Woodmoor"/>
    <s v="city"/>
    <s v="https://api.twitter.com/1.1/geo/id/0d6c1452353a8722.json"/>
    <n v="2"/>
    <s v="1"/>
    <s v="1"/>
    <n v="4"/>
    <n v="10.526315789473685"/>
    <n v="0"/>
    <n v="0"/>
    <n v="0"/>
    <n v="0"/>
    <n v="34"/>
    <n v="89.473684210526315"/>
    <n v="38"/>
  </r>
  <r>
    <s v="kevinknebl"/>
    <s v="kevinknebl"/>
    <m/>
    <m/>
    <m/>
    <m/>
    <m/>
    <m/>
    <m/>
    <m/>
    <s v="No"/>
    <n v="1431"/>
    <m/>
    <m/>
    <x v="1"/>
    <d v="2018-03-19T15:24:39"/>
    <s v="Just received a kind request 2present in #Atlanta. Thank you, God - I'm blessed! ツ #kevinknebl #speaker #coach #author #trainer #socialselling #relationshipmarketing #linkedin #sales #humor #inspiration #lifeisbeautiful #blessed #GA https://t.co/Gj2vhvExEN"/>
    <m/>
    <m/>
    <x v="381"/>
    <s v="https://pbs.twimg.com/media/DYqTqPsV4AA_zFR.jpg"/>
    <s v="https://pbs.twimg.com/media/DYqTqPsV4AA_zFR.jpg"/>
    <x v="902"/>
    <s v="https://twitter.com/#!/kevinknebl/status/975754934434983938"/>
    <m/>
    <m/>
    <s v="975754934434983938"/>
    <m/>
    <b v="0"/>
    <n v="0"/>
    <s v=""/>
    <b v="0"/>
    <s v="en"/>
    <m/>
    <s v=""/>
    <b v="0"/>
    <n v="0"/>
    <s v=""/>
    <s v="Twitter Web Client"/>
    <b v="0"/>
    <s v="975754934434983938"/>
    <s v="Tweet"/>
    <n v="0"/>
    <n v="0"/>
    <s v="-104.865943,39.078355 _x000a_-104.822744,39.078355 _x000a_-104.822744,39.129854 _x000a_-104.865943,39.129854"/>
    <s v="United States"/>
    <s v="US"/>
    <s v="Woodmoor, CO"/>
    <s v="0d6c1452353a8722"/>
    <s v="Woodmoor"/>
    <s v="city"/>
    <s v="https://api.twitter.com/1.1/geo/id/0d6c1452353a8722.json"/>
    <n v="2"/>
    <s v="1"/>
    <s v="1"/>
    <n v="3"/>
    <n v="10.714285714285714"/>
    <n v="0"/>
    <n v="0"/>
    <n v="0"/>
    <n v="0"/>
    <n v="25"/>
    <n v="89.285714285714292"/>
    <n v="28"/>
  </r>
  <r>
    <s v="suzannekosmerl"/>
    <s v="suzannekosmerl"/>
    <m/>
    <m/>
    <m/>
    <m/>
    <m/>
    <m/>
    <m/>
    <m/>
    <s v="No"/>
    <n v="1432"/>
    <m/>
    <m/>
    <x v="1"/>
    <d v="2018-03-19T15:25:14"/>
    <s v="75% of B2B buyers now rely on social channels to assist them in making purchasing decisions. So, are you using #socialselling to your advantage? https://t.co/0hvcCGafLa https://t.co/YnRH433LpZ"/>
    <s v="https://www.linkedin.com/slink?code=dvMHKUP https://www.linkedin.com/slink?code=dt5QJfi"/>
    <s v="linkedin.com linkedin.com"/>
    <x v="0"/>
    <m/>
    <s v="http://pbs.twimg.com/profile_images/975405339242713088/3JM8nIQ4_normal.jpg"/>
    <x v="903"/>
    <s v="https://twitter.com/#!/suzannekosmerl/status/975755078769528832"/>
    <m/>
    <m/>
    <s v="975755078769528832"/>
    <m/>
    <b v="0"/>
    <n v="1"/>
    <s v=""/>
    <b v="0"/>
    <s v="en"/>
    <m/>
    <s v=""/>
    <b v="0"/>
    <n v="0"/>
    <s v=""/>
    <s v="LinkedIn"/>
    <b v="0"/>
    <s v="975755078769528832"/>
    <s v="Tweet"/>
    <n v="0"/>
    <n v="0"/>
    <m/>
    <m/>
    <m/>
    <m/>
    <m/>
    <m/>
    <m/>
    <m/>
    <n v="1"/>
    <s v="1"/>
    <s v="1"/>
    <n v="1"/>
    <n v="4.166666666666667"/>
    <n v="0"/>
    <n v="0"/>
    <n v="0"/>
    <n v="0"/>
    <n v="23"/>
    <n v="95.833333333333329"/>
    <n v="24"/>
  </r>
  <r>
    <s v="digitalleadersa"/>
    <s v="transform_sales"/>
    <m/>
    <m/>
    <m/>
    <m/>
    <m/>
    <m/>
    <m/>
    <m/>
    <s v="No"/>
    <n v="1433"/>
    <m/>
    <m/>
    <x v="0"/>
    <d v="2018-03-18T12:45:02"/>
    <s v="Should Sales Commission be Based on Shared Values with the Client? https://t.co/mkVX71oYSX by @Timothy_Hughes via @DigitalLeadersA @transform_sales #socialselling #socialsales #digitalselling #salestips #sales #CEO #SalesLeader https://t.co/Ob7MBNJxAE"/>
    <s v="http://www.social-experts.net/seen-end-sales-commission"/>
    <s v="social-experts.net"/>
    <x v="382"/>
    <s v="https://pbs.twimg.com/media/DYkl0NdWkAEPRYv.jpg"/>
    <s v="https://pbs.twimg.com/media/DYkl0NdWkAEPRYv.jpg"/>
    <x v="904"/>
    <s v="https://twitter.com/#!/digitalleadersa/status/975352376516317186"/>
    <m/>
    <m/>
    <s v="975352376516317186"/>
    <m/>
    <b v="0"/>
    <n v="3"/>
    <s v=""/>
    <b v="0"/>
    <s v="en"/>
    <m/>
    <s v=""/>
    <b v="0"/>
    <n v="2"/>
    <s v=""/>
    <s v="Buffer"/>
    <b v="0"/>
    <s v="975352376516317186"/>
    <s v="Retweet"/>
    <n v="0"/>
    <n v="0"/>
    <m/>
    <m/>
    <m/>
    <m/>
    <m/>
    <m/>
    <m/>
    <m/>
    <n v="1"/>
    <s v="2"/>
    <s v="2"/>
    <n v="0"/>
    <n v="0"/>
    <n v="0"/>
    <n v="0"/>
    <n v="0"/>
    <n v="0"/>
    <n v="23"/>
    <n v="100"/>
    <n v="23"/>
  </r>
  <r>
    <s v="shindehemant300"/>
    <s v="shindehemant300"/>
    <m/>
    <m/>
    <m/>
    <m/>
    <m/>
    <m/>
    <m/>
    <m/>
    <s v="No"/>
    <n v="1434"/>
    <m/>
    <m/>
    <x v="1"/>
    <d v="2018-03-16T14:55:12"/>
    <s v="RT DigitalLeadersA &quot;Get More for Less For Your Prospecting!  https://t.co/cLhk8YgYFh by Timothy_Hughes via DigitalLeadersA #socialselling #digitalselling #digitalmarketing #digitaltransformation #socialmedia #salestips #marketingtransformation https://t.co/uR2PqSSEvW&quot;"/>
    <s v="http://www.social-experts.net/people-dont-choose-emails/"/>
    <s v="social-experts.net"/>
    <x v="383"/>
    <s v="https://pbs.twimg.com/media/DYavvceUQAEipTS.jpg"/>
    <s v="https://pbs.twimg.com/media/DYavvceUQAEipTS.jpg"/>
    <x v="905"/>
    <s v="https://twitter.com/#!/shindehemant300/status/974660358106476545"/>
    <m/>
    <m/>
    <s v="974660358106476545"/>
    <m/>
    <b v="0"/>
    <n v="0"/>
    <s v=""/>
    <b v="0"/>
    <s v="en"/>
    <m/>
    <s v=""/>
    <b v="0"/>
    <n v="0"/>
    <s v=""/>
    <s v="IFTTT"/>
    <b v="0"/>
    <s v="974660358106476545"/>
    <s v="Tweet"/>
    <n v="0"/>
    <n v="0"/>
    <m/>
    <m/>
    <m/>
    <m/>
    <m/>
    <m/>
    <m/>
    <m/>
    <n v="4"/>
    <s v="70"/>
    <s v="70"/>
    <n v="0"/>
    <n v="0"/>
    <n v="0"/>
    <n v="0"/>
    <n v="0"/>
    <n v="0"/>
    <n v="20"/>
    <n v="100"/>
    <n v="20"/>
  </r>
  <r>
    <s v="shindehemant300"/>
    <s v="shindehemant300"/>
    <m/>
    <m/>
    <m/>
    <m/>
    <m/>
    <m/>
    <m/>
    <m/>
    <s v="No"/>
    <n v="1435"/>
    <m/>
    <m/>
    <x v="1"/>
    <d v="2018-03-16T15:30:43"/>
    <s v="RT DigitalLeadersA &quot;How to Minimise Rejection in Sales - Organise!  https://t.co/WQmDM1Rht7 by Timothy_Hughes via DigitalLeadersA #socialselling #digitalselling #digitalsales #socialsales #salesleader #salestips #sales #CEO #thoughtleadership #digitaltr… https://t.co/hIkztrO9Yd&quot;"/>
    <s v="http://www.social-experts.net/dont-be-outsold"/>
    <s v="social-experts.net"/>
    <x v="384"/>
    <s v="https://pbs.twimg.com/media/DYa3uyoVQAEgB8Y.jpg"/>
    <s v="https://pbs.twimg.com/media/DYa3uyoVQAEgB8Y.jpg"/>
    <x v="906"/>
    <s v="https://twitter.com/#!/shindehemant300/status/974669298508627968"/>
    <m/>
    <m/>
    <s v="974669298508627968"/>
    <m/>
    <b v="0"/>
    <n v="0"/>
    <s v=""/>
    <b v="0"/>
    <s v="en"/>
    <m/>
    <s v=""/>
    <b v="0"/>
    <n v="0"/>
    <s v=""/>
    <s v="IFTTT"/>
    <b v="0"/>
    <s v="974669298508627968"/>
    <s v="Tweet"/>
    <n v="0"/>
    <n v="0"/>
    <m/>
    <m/>
    <m/>
    <m/>
    <m/>
    <m/>
    <m/>
    <m/>
    <n v="4"/>
    <s v="70"/>
    <s v="70"/>
    <n v="0"/>
    <n v="0"/>
    <n v="1"/>
    <n v="4.3478260869565215"/>
    <n v="0"/>
    <n v="0"/>
    <n v="22"/>
    <n v="95.652173913043484"/>
    <n v="23"/>
  </r>
  <r>
    <s v="shindehemant300"/>
    <s v="shindehemant300"/>
    <m/>
    <m/>
    <m/>
    <m/>
    <m/>
    <m/>
    <m/>
    <m/>
    <s v="No"/>
    <n v="1436"/>
    <m/>
    <m/>
    <x v="1"/>
    <d v="2018-03-19T14:54:19"/>
    <s v="RT DigitalLeadersA &quot;Fancy some training on how as a salesperson you can support Account Based Marketing? https://t.co/IrudC3YUuh  By Timothy_Hughes #SalesNavigator #Sales #SocialSelling #DigitalSelling DigitalLeadersA https://t.co/9K9pjXArzR&quot;"/>
    <s v="http://www.social-experts.net/sales-navigator-smash-q1-q2-number/?utm_content=buffer5e84c&amp;utm_medium=social&amp;utm_source=twitter.com&amp;utm_campaign=buffer"/>
    <s v="social-experts.net"/>
    <x v="385"/>
    <s v="https://pbs.twimg.com/media/DYqMgNCUMAEPlS7.jpg"/>
    <s v="https://pbs.twimg.com/media/DYqMgNCUMAEPlS7.jpg"/>
    <x v="907"/>
    <s v="https://twitter.com/#!/shindehemant300/status/975747302039187456"/>
    <m/>
    <m/>
    <s v="975747302039187456"/>
    <m/>
    <b v="0"/>
    <n v="1"/>
    <s v=""/>
    <b v="0"/>
    <s v="en"/>
    <m/>
    <s v=""/>
    <b v="0"/>
    <n v="1"/>
    <s v=""/>
    <s v="IFTTT"/>
    <b v="0"/>
    <s v="975747302039187456"/>
    <s v="Tweet"/>
    <n v="0"/>
    <n v="0"/>
    <m/>
    <m/>
    <m/>
    <m/>
    <m/>
    <m/>
    <m/>
    <m/>
    <n v="4"/>
    <s v="70"/>
    <s v="70"/>
    <n v="2"/>
    <n v="8.695652173913043"/>
    <n v="0"/>
    <n v="0"/>
    <n v="0"/>
    <n v="0"/>
    <n v="21"/>
    <n v="91.304347826086953"/>
    <n v="23"/>
  </r>
  <r>
    <s v="shindehemant300"/>
    <s v="shindehemant300"/>
    <m/>
    <m/>
    <m/>
    <m/>
    <m/>
    <m/>
    <m/>
    <m/>
    <s v="No"/>
    <n v="1437"/>
    <m/>
    <m/>
    <x v="1"/>
    <d v="2018-03-19T15:29:22"/>
    <s v="RT DigitalLeadersA &quot;The one skill that has made me more commission than anything else https://t.co/4Cd2rZbY9O by Timothy_Hughes DigitalLeadersA #sales #salestips #socialselling #coldcalling #coldemails https://t.co/wbI1bZaAtV&quot;"/>
    <s v="http://www.social-experts.net/salespeople-read-company-accounts/?utm_content=buffer2ee1b&amp;utm_medium=social&amp;utm_source=twitter.com&amp;utm_campaign=buffer"/>
    <s v="social-experts.net"/>
    <x v="386"/>
    <s v="https://pbs.twimg.com/media/DYqUfUDW0AAo_SD.jpg"/>
    <s v="https://pbs.twimg.com/media/DYqUfUDW0AAo_SD.jpg"/>
    <x v="908"/>
    <s v="https://twitter.com/#!/shindehemant300/status/975756122245271552"/>
    <m/>
    <m/>
    <s v="975756122245271552"/>
    <m/>
    <b v="0"/>
    <n v="0"/>
    <s v=""/>
    <b v="0"/>
    <s v="en"/>
    <m/>
    <s v=""/>
    <b v="0"/>
    <n v="0"/>
    <s v=""/>
    <s v="IFTTT"/>
    <b v="0"/>
    <s v="975756122245271552"/>
    <s v="Tweet"/>
    <n v="0"/>
    <n v="0"/>
    <m/>
    <m/>
    <m/>
    <m/>
    <m/>
    <m/>
    <m/>
    <m/>
    <n v="4"/>
    <s v="70"/>
    <s v="70"/>
    <n v="1"/>
    <n v="4.5454545454545459"/>
    <n v="0"/>
    <n v="0"/>
    <n v="0"/>
    <n v="0"/>
    <n v="21"/>
    <n v="95.454545454545453"/>
    <n v="22"/>
  </r>
  <r>
    <s v="monikaruzicka"/>
    <s v="monikaruzicka"/>
    <m/>
    <m/>
    <m/>
    <m/>
    <m/>
    <m/>
    <m/>
    <m/>
    <s v="No"/>
    <n v="1438"/>
    <m/>
    <m/>
    <x v="1"/>
    <d v="2018-03-07T15:45:03"/>
    <s v="Driven by #technology, the customer journey is no longer sequential. #SocialSelling _x000a_https://t.co/CTavaiQ4qn https://t.co/xxkCqisQst"/>
    <s v="http://tinyurl.com/yajcnhlh"/>
    <s v="tinyurl.com"/>
    <x v="74"/>
    <s v="https://pbs.twimg.com/media/DXslh9wVQAAujUJ.jpg"/>
    <s v="https://pbs.twimg.com/media/DXslh9wVQAAujUJ.jpg"/>
    <x v="909"/>
    <s v="https://twitter.com/#!/monikaruzicka/status/971411412500140032"/>
    <m/>
    <m/>
    <s v="971411412500140032"/>
    <m/>
    <b v="0"/>
    <n v="0"/>
    <s v=""/>
    <b v="0"/>
    <s v="en"/>
    <m/>
    <s v=""/>
    <b v="0"/>
    <n v="0"/>
    <s v=""/>
    <s v="ReadyForSocial App"/>
    <b v="0"/>
    <s v="971411412500140032"/>
    <s v="Tweet"/>
    <n v="0"/>
    <n v="0"/>
    <m/>
    <m/>
    <m/>
    <m/>
    <m/>
    <m/>
    <m/>
    <m/>
    <n v="3"/>
    <s v="1"/>
    <s v="1"/>
    <n v="0"/>
    <n v="0"/>
    <n v="0"/>
    <n v="0"/>
    <n v="0"/>
    <n v="0"/>
    <n v="11"/>
    <n v="100"/>
    <n v="11"/>
  </r>
  <r>
    <s v="monikaruzicka"/>
    <s v="monikaruzicka"/>
    <m/>
    <m/>
    <m/>
    <m/>
    <m/>
    <m/>
    <m/>
    <m/>
    <s v="No"/>
    <n v="1439"/>
    <m/>
    <m/>
    <x v="1"/>
    <d v="2018-03-16T15:30:06"/>
    <s v="As the world becomes more virtual in nature, it’s time for social sellers to get a refresher. #SocialSelling _x000a_https://t.co/Za1rtmh4gV https://t.co/fG47JaKMiH"/>
    <s v="https://readyforsocial.com/45970404662"/>
    <s v="readyforsocial.com"/>
    <x v="0"/>
    <s v="https://pbs.twimg.com/media/DYa4azdVoAEznDV.jpg"/>
    <s v="https://pbs.twimg.com/media/DYa4azdVoAEznDV.jpg"/>
    <x v="910"/>
    <s v="https://twitter.com/#!/monikaruzicka/status/974669142472105984"/>
    <m/>
    <m/>
    <s v="974669142472105984"/>
    <m/>
    <b v="0"/>
    <n v="0"/>
    <s v=""/>
    <b v="0"/>
    <s v="en"/>
    <m/>
    <s v=""/>
    <b v="0"/>
    <n v="0"/>
    <s v=""/>
    <s v="ReadyForSocial App"/>
    <b v="0"/>
    <s v="974669142472105984"/>
    <s v="Tweet"/>
    <n v="0"/>
    <n v="0"/>
    <m/>
    <m/>
    <m/>
    <m/>
    <m/>
    <m/>
    <m/>
    <m/>
    <n v="3"/>
    <s v="1"/>
    <s v="1"/>
    <n v="0"/>
    <n v="0"/>
    <n v="0"/>
    <n v="0"/>
    <n v="0"/>
    <n v="0"/>
    <n v="19"/>
    <n v="100"/>
    <n v="19"/>
  </r>
  <r>
    <s v="monikaruzicka"/>
    <s v="monikaruzicka"/>
    <m/>
    <m/>
    <m/>
    <m/>
    <m/>
    <m/>
    <m/>
    <m/>
    <s v="No"/>
    <n v="1440"/>
    <m/>
    <m/>
    <x v="1"/>
    <d v="2018-03-19T15:30:08"/>
    <s v="Social media platforms are not actually used for what Facebook and Instagram say they are used for. #SocialSelling_x000a_https://t.co/umrD67OmjU https://t.co/KZ1LAdfMoT"/>
    <s v="https://readyforsocial.com/7d33dae7743"/>
    <s v="readyforsocial.com"/>
    <x v="0"/>
    <s v="https://pbs.twimg.com/media/DYqVMViVoAEu_0h.jpg"/>
    <s v="https://pbs.twimg.com/media/DYqVMViVoAEu_0h.jpg"/>
    <x v="911"/>
    <s v="https://twitter.com/#!/monikaruzicka/status/975756311877992449"/>
    <m/>
    <m/>
    <s v="975756311877992449"/>
    <m/>
    <b v="0"/>
    <n v="0"/>
    <s v=""/>
    <b v="0"/>
    <s v="en"/>
    <m/>
    <s v=""/>
    <b v="0"/>
    <n v="0"/>
    <s v=""/>
    <s v="ReadyForSocial App"/>
    <b v="0"/>
    <s v="975756311877992449"/>
    <s v="Tweet"/>
    <n v="0"/>
    <n v="0"/>
    <m/>
    <m/>
    <m/>
    <m/>
    <m/>
    <m/>
    <m/>
    <m/>
    <n v="3"/>
    <s v="1"/>
    <s v="1"/>
    <n v="0"/>
    <n v="0"/>
    <n v="0"/>
    <n v="0"/>
    <n v="0"/>
    <n v="0"/>
    <n v="18"/>
    <n v="100"/>
    <n v="18"/>
  </r>
  <r>
    <s v="denniskoutoudis"/>
    <s v="denniskoutoudis"/>
    <m/>
    <m/>
    <m/>
    <m/>
    <m/>
    <m/>
    <m/>
    <m/>
    <s v="No"/>
    <n v="1441"/>
    <m/>
    <m/>
    <x v="1"/>
    <d v="2018-03-16T07:17:08"/>
    <s v="The importance of KPIs in Social Media Marketing https://t.co/ikieNpOUFG #socialmedia #socialmediamarketing #LinkedIn #socialselling #businesstips #business #entrepreneur #Entrepreneurship #Entrepreneurs #CEO #CEOs #CEO2018 #DigitalMarketing #OnlineMarketing https://t.co/kGqmwNeNqp"/>
    <s v="https://www.linkedin.com/pulse/importance-kpis-social-media-marketing-dennis-koutoudis/"/>
    <s v="linkedin.com"/>
    <x v="387"/>
    <s v="https://pbs.twimg.com/media/DYZGandVQAEtwW1.jpg"/>
    <s v="https://pbs.twimg.com/media/DYZGandVQAEtwW1.jpg"/>
    <x v="912"/>
    <s v="https://twitter.com/#!/denniskoutoudis/status/974545083797155840"/>
    <m/>
    <m/>
    <s v="974545083797155840"/>
    <m/>
    <b v="0"/>
    <n v="504"/>
    <s v=""/>
    <b v="0"/>
    <s v="en"/>
    <m/>
    <s v=""/>
    <b v="0"/>
    <n v="423"/>
    <s v=""/>
    <s v="Twitter Web Client"/>
    <b v="0"/>
    <s v="974545083797155840"/>
    <s v="Retweet"/>
    <n v="0"/>
    <n v="0"/>
    <m/>
    <m/>
    <m/>
    <m/>
    <m/>
    <m/>
    <m/>
    <m/>
    <n v="1"/>
    <s v="7"/>
    <s v="7"/>
    <n v="0"/>
    <n v="0"/>
    <n v="0"/>
    <n v="0"/>
    <n v="0"/>
    <n v="0"/>
    <n v="22"/>
    <n v="100"/>
    <n v="22"/>
  </r>
  <r>
    <s v="proyectosnolen1"/>
    <s v="denniskoutoudis"/>
    <m/>
    <m/>
    <m/>
    <m/>
    <m/>
    <m/>
    <m/>
    <m/>
    <s v="No"/>
    <n v="1442"/>
    <m/>
    <m/>
    <x v="0"/>
    <d v="2018-03-19T15:30:16"/>
    <s v="RT @DennisKoutoudis: The importance of KPIs in Social Media Marketing https://t.co/ikieNpOUFG #socialmedia #socialmediamarketing #LinkedIn…"/>
    <s v="https://www.linkedin.com/pulse/importance-kpis-social-media-marketing-dennis-koutoudis/"/>
    <s v="linkedin.com"/>
    <x v="237"/>
    <m/>
    <s v="http://pbs.twimg.com/profile_images/378800000346702912/55a9da108516ed39d9164753be1766c2_normal.jpeg"/>
    <x v="913"/>
    <s v="https://twitter.com/#!/proyectosnolen1/status/975756349052280832"/>
    <m/>
    <m/>
    <s v="975756349052280832"/>
    <m/>
    <b v="0"/>
    <n v="0"/>
    <s v=""/>
    <b v="0"/>
    <s v="en"/>
    <m/>
    <s v=""/>
    <b v="0"/>
    <n v="423"/>
    <s v="974545083797155840"/>
    <s v="Mobile Web (M2)"/>
    <b v="0"/>
    <s v="974545083797155840"/>
    <s v="Tweet"/>
    <n v="0"/>
    <n v="0"/>
    <m/>
    <m/>
    <m/>
    <m/>
    <m/>
    <m/>
    <m/>
    <m/>
    <n v="1"/>
    <s v="7"/>
    <s v="7"/>
    <n v="0"/>
    <n v="0"/>
    <n v="0"/>
    <n v="0"/>
    <n v="0"/>
    <n v="0"/>
    <n v="13"/>
    <n v="100"/>
    <n v="13"/>
  </r>
  <r>
    <s v="demandspring"/>
    <s v="marketingprofs"/>
    <m/>
    <m/>
    <m/>
    <m/>
    <m/>
    <m/>
    <m/>
    <m/>
    <s v="No"/>
    <n v="1443"/>
    <m/>
    <m/>
    <x v="0"/>
    <d v="2018-03-19T15:30:26"/>
    <s v="3 Reasons You Should Be #SocialSelling: https://t.co/8QGpHPg0r5  via @MarketingProfs"/>
    <s v="https://www.marketingprofs.com/articles/2018/33736/social-selling-three-reasons-its-good-for-business-and-four-steps-to-get-you-started?hootPostID=b8f2c9d5aea5527f486730b4a192d850"/>
    <s v="marketingprofs.com"/>
    <x v="0"/>
    <m/>
    <s v="http://pbs.twimg.com/profile_images/893459762309996546/6-hPWVEd_normal.jpg"/>
    <x v="914"/>
    <s v="https://twitter.com/#!/demandspring/status/975756387048357888"/>
    <m/>
    <m/>
    <s v="975756387048357888"/>
    <m/>
    <b v="0"/>
    <n v="0"/>
    <s v=""/>
    <b v="0"/>
    <s v="en"/>
    <m/>
    <s v=""/>
    <b v="0"/>
    <n v="0"/>
    <s v=""/>
    <s v="Hootsuite"/>
    <b v="0"/>
    <s v="975756387048357888"/>
    <s v="Tweet"/>
    <n v="0"/>
    <n v="0"/>
    <m/>
    <m/>
    <m/>
    <m/>
    <m/>
    <m/>
    <m/>
    <m/>
    <n v="1"/>
    <s v="38"/>
    <s v="38"/>
    <n v="0"/>
    <n v="0"/>
    <n v="0"/>
    <n v="0"/>
    <n v="0"/>
    <n v="0"/>
    <n v="8"/>
    <n v="100"/>
    <n v="8"/>
  </r>
  <r>
    <s v="zacharyatkins1"/>
    <s v="ebay"/>
    <m/>
    <m/>
    <m/>
    <m/>
    <m/>
    <m/>
    <m/>
    <m/>
    <s v="No"/>
    <n v="1444"/>
    <m/>
    <m/>
    <x v="0"/>
    <d v="2018-03-06T15:30:38"/>
    <s v="St. Louis Cardinals 2006 World Series Collectors Edition (8-Disc Set) https://t.co/F2BfwJSoZ7 @eBay #Baseball #SEO #Marketing #shopsmall #SmallBusiness #smallbiz #contentmarketing #American #Digitalmarketing #Liquidation #ebaymobile #ecommerce #Socialselling #USA #fb #ebaybuyer"/>
    <s v="https://www.ebay.com/itm/112732073634?ul_noapp=true"/>
    <s v="ebay.com"/>
    <x v="388"/>
    <m/>
    <s v="http://pbs.twimg.com/profile_images/909075667433644033/3IsGUKbQ_normal.jpg"/>
    <x v="915"/>
    <s v="https://twitter.com/#!/zacharyatkins1/status/971045396079366144"/>
    <m/>
    <m/>
    <s v="971045396079366144"/>
    <m/>
    <b v="0"/>
    <n v="0"/>
    <s v=""/>
    <b v="0"/>
    <s v="en"/>
    <m/>
    <s v=""/>
    <b v="0"/>
    <n v="0"/>
    <s v=""/>
    <s v="Hootsuite"/>
    <b v="0"/>
    <s v="971045396079366144"/>
    <s v="Tweet"/>
    <n v="0"/>
    <n v="0"/>
    <m/>
    <m/>
    <m/>
    <m/>
    <m/>
    <m/>
    <m/>
    <m/>
    <n v="46"/>
    <s v="14"/>
    <s v="14"/>
    <n v="0"/>
    <n v="0"/>
    <n v="0"/>
    <n v="0"/>
    <n v="0"/>
    <n v="0"/>
    <n v="28"/>
    <n v="100"/>
    <n v="28"/>
  </r>
  <r>
    <s v="zacharyatkins1"/>
    <s v="ebay"/>
    <m/>
    <m/>
    <m/>
    <m/>
    <m/>
    <m/>
    <m/>
    <m/>
    <s v="No"/>
    <n v="1445"/>
    <m/>
    <m/>
    <x v="0"/>
    <d v="2018-03-06T16:00:54"/>
    <s v="The Royal Collection Benjamin West 1728 - 1820 Edward III Crossing the Somme https://t.co/lkBRrrSPCs @eBay #Puzzle #SEO #Marketing #shopsmall #SmallBusiness #smallbiz #contentmarketing #Shopping #Digitalmarketing #Liquidation #ebaymobile #ecommerce #Socialselling #fb #ebaybuyer"/>
    <s v="https://www.ebay.com/itm/112803190827?ul_noapp=true"/>
    <s v="ebay.com"/>
    <x v="389"/>
    <m/>
    <s v="http://pbs.twimg.com/profile_images/909075667433644033/3IsGUKbQ_normal.jpg"/>
    <x v="916"/>
    <s v="https://twitter.com/#!/zacharyatkins1/status/971053014118264832"/>
    <m/>
    <m/>
    <s v="971053014118264832"/>
    <m/>
    <b v="0"/>
    <n v="0"/>
    <s v=""/>
    <b v="0"/>
    <s v="en"/>
    <m/>
    <s v=""/>
    <b v="0"/>
    <n v="0"/>
    <s v=""/>
    <s v="Hootsuite"/>
    <b v="0"/>
    <s v="971053014118264832"/>
    <s v="Tweet"/>
    <n v="0"/>
    <n v="0"/>
    <m/>
    <m/>
    <m/>
    <m/>
    <m/>
    <m/>
    <m/>
    <m/>
    <n v="46"/>
    <s v="14"/>
    <s v="14"/>
    <n v="0"/>
    <n v="0"/>
    <n v="0"/>
    <n v="0"/>
    <n v="0"/>
    <n v="0"/>
    <n v="28"/>
    <n v="100"/>
    <n v="28"/>
  </r>
  <r>
    <s v="zacharyatkins1"/>
    <s v="ebay"/>
    <m/>
    <m/>
    <m/>
    <m/>
    <m/>
    <m/>
    <m/>
    <m/>
    <s v="No"/>
    <n v="1446"/>
    <m/>
    <m/>
    <x v="0"/>
    <d v="2018-03-06T16:30:42"/>
    <s v="Hampton Bay Chester Semi-Flush Mount - Aruba Teak Finish/Glass Shade https://t.co/G71XKWTGhr @eBay #HomeDecor #SEO #Marketing #shopsmall #SmallBusiness #smallbiz #contentmarketing #American #Digitalmarketing #Liquidation #ebaymobile #ecommerce #Socialselling #USA #fb #ebaybuyer"/>
    <s v="https://www.ebay.com/ulk/itm/371972236816"/>
    <s v="ebay.com"/>
    <x v="390"/>
    <m/>
    <s v="http://pbs.twimg.com/profile_images/909075667433644033/3IsGUKbQ_normal.jpg"/>
    <x v="917"/>
    <s v="https://twitter.com/#!/zacharyatkins1/status/971060511545667584"/>
    <m/>
    <m/>
    <s v="971060511545667584"/>
    <m/>
    <b v="0"/>
    <n v="0"/>
    <s v=""/>
    <b v="0"/>
    <s v="en"/>
    <m/>
    <s v=""/>
    <b v="0"/>
    <n v="0"/>
    <s v=""/>
    <s v="Hootsuite"/>
    <b v="0"/>
    <s v="971060511545667584"/>
    <s v="Tweet"/>
    <n v="0"/>
    <n v="0"/>
    <m/>
    <m/>
    <m/>
    <m/>
    <m/>
    <m/>
    <m/>
    <m/>
    <n v="46"/>
    <s v="14"/>
    <s v="14"/>
    <n v="0"/>
    <n v="0"/>
    <n v="0"/>
    <n v="0"/>
    <n v="0"/>
    <n v="0"/>
    <n v="28"/>
    <n v="100"/>
    <n v="28"/>
  </r>
  <r>
    <s v="zacharyatkins1"/>
    <s v="ebay"/>
    <m/>
    <m/>
    <m/>
    <m/>
    <m/>
    <m/>
    <m/>
    <m/>
    <s v="No"/>
    <n v="1447"/>
    <m/>
    <m/>
    <x v="0"/>
    <d v="2018-03-07T16:01:09"/>
    <s v="BERN Lenox Bike Helmet https://t.co/BoiMfBlyks @eBay #SafetyFirst #BERNHelmet #Bikes #SEO #Marketing #shopsmall #SmallBusiness #smallbiz #contentmarketing #Shopping #Auction #American #Digitalmarketing #Liquidation #ebaymobile #ecommerce #Socialselling #USA #fb #ebaybuyer"/>
    <s v="https://www.ebay.com/ulk/itm/112852303485"/>
    <s v="ebay.com"/>
    <x v="391"/>
    <m/>
    <s v="http://pbs.twimg.com/profile_images/909075667433644033/3IsGUKbQ_normal.jpg"/>
    <x v="918"/>
    <s v="https://twitter.com/#!/zacharyatkins1/status/971415465011695616"/>
    <m/>
    <m/>
    <s v="971415465011695616"/>
    <m/>
    <b v="0"/>
    <n v="0"/>
    <s v=""/>
    <b v="0"/>
    <s v="en"/>
    <m/>
    <s v=""/>
    <b v="0"/>
    <n v="0"/>
    <s v=""/>
    <s v="Hootsuite"/>
    <b v="0"/>
    <s v="971415465011695616"/>
    <s v="Tweet"/>
    <n v="0"/>
    <n v="0"/>
    <m/>
    <m/>
    <m/>
    <m/>
    <m/>
    <m/>
    <m/>
    <m/>
    <n v="46"/>
    <s v="14"/>
    <s v="14"/>
    <n v="0"/>
    <n v="0"/>
    <n v="0"/>
    <n v="0"/>
    <n v="0"/>
    <n v="0"/>
    <n v="25"/>
    <n v="100"/>
    <n v="25"/>
  </r>
  <r>
    <s v="zacharyatkins1"/>
    <s v="ebay"/>
    <m/>
    <m/>
    <m/>
    <m/>
    <m/>
    <m/>
    <m/>
    <m/>
    <s v="No"/>
    <n v="1448"/>
    <m/>
    <m/>
    <x v="0"/>
    <d v="2018-03-07T16:30:40"/>
    <s v="Schutt Baseball Catcher Helmet https://t.co/wxBfbuK8X4 @eBay #Schutt #Baseball #MLB #SEO #Marketing #shopsmall #SmallBusiness #smallbiz #contentmarketing #Shopping #Auction #American #Digitalmarketing #Liquidation #ebaymobile #ecommerce #Socialselling #USA #fb #ebaybuyer"/>
    <s v="https://www.ebay.com/ulk/itm/372239894464"/>
    <s v="ebay.com"/>
    <x v="392"/>
    <m/>
    <s v="http://pbs.twimg.com/profile_images/909075667433644033/3IsGUKbQ_normal.jpg"/>
    <x v="919"/>
    <s v="https://twitter.com/#!/zacharyatkins1/status/971422892239085568"/>
    <m/>
    <m/>
    <s v="971422892239085568"/>
    <m/>
    <b v="0"/>
    <n v="0"/>
    <s v=""/>
    <b v="0"/>
    <s v="en"/>
    <m/>
    <s v=""/>
    <b v="0"/>
    <n v="0"/>
    <s v=""/>
    <s v="Hootsuite"/>
    <b v="0"/>
    <s v="971422892239085568"/>
    <s v="Tweet"/>
    <n v="0"/>
    <n v="0"/>
    <m/>
    <m/>
    <m/>
    <m/>
    <m/>
    <m/>
    <m/>
    <m/>
    <n v="46"/>
    <s v="14"/>
    <s v="14"/>
    <n v="0"/>
    <n v="0"/>
    <n v="0"/>
    <n v="0"/>
    <n v="0"/>
    <n v="0"/>
    <n v="25"/>
    <n v="100"/>
    <n v="25"/>
  </r>
  <r>
    <s v="zacharyatkins1"/>
    <s v="ebay"/>
    <m/>
    <m/>
    <m/>
    <m/>
    <m/>
    <m/>
    <m/>
    <m/>
    <s v="No"/>
    <n v="1449"/>
    <m/>
    <m/>
    <x v="0"/>
    <d v="2018-03-08T16:00:53"/>
    <s v="Defiant 270 Degree Outdoor Rust Motion Security Light https://t.co/5OFDgc8twg @eBay #homesecurity #SEO #Marketing #shopsmall #SmallBusiness #smallbiz #contentmarketing #Shopping #American #Digitalmarketing #Liquidation #ebaymobile #ecommerce #Socialselling #USA #fb #ebaybuyer"/>
    <s v="https://www.ebay.com/itm/372215087860?ul_noapp=true"/>
    <s v="ebay.com"/>
    <x v="393"/>
    <m/>
    <s v="http://pbs.twimg.com/profile_images/909075667433644033/3IsGUKbQ_normal.jpg"/>
    <x v="920"/>
    <s v="https://twitter.com/#!/zacharyatkins1/status/971777783578939392"/>
    <m/>
    <m/>
    <s v="971777783578939392"/>
    <m/>
    <b v="0"/>
    <n v="1"/>
    <s v=""/>
    <b v="0"/>
    <s v="en"/>
    <m/>
    <s v=""/>
    <b v="0"/>
    <n v="0"/>
    <s v=""/>
    <s v="Hootsuite"/>
    <b v="0"/>
    <s v="971777783578939392"/>
    <s v="Tweet"/>
    <n v="0"/>
    <n v="0"/>
    <m/>
    <m/>
    <m/>
    <m/>
    <m/>
    <m/>
    <m/>
    <m/>
    <n v="46"/>
    <s v="14"/>
    <s v="14"/>
    <n v="0"/>
    <n v="0"/>
    <n v="2"/>
    <n v="7.6923076923076925"/>
    <n v="0"/>
    <n v="0"/>
    <n v="24"/>
    <n v="92.307692307692307"/>
    <n v="26"/>
  </r>
  <r>
    <s v="zacharyatkins1"/>
    <s v="ebay"/>
    <m/>
    <m/>
    <m/>
    <m/>
    <m/>
    <m/>
    <m/>
    <m/>
    <s v="No"/>
    <n v="1450"/>
    <m/>
    <m/>
    <x v="0"/>
    <d v="2018-03-08T16:30:44"/>
    <s v="Queen Collections Genuine Leather Spy Satchel Bag https://t.co/D9N0AQz6Ey @eBay #Fashion #Women #SEO #Marketing #shopsmall #SmallBusiness #smallbiz #contentmarketing #Shopping #Auction #American #Digitalmarketing #Liquidation #ebaymobile #ecommerce #Socialselling #fb #ebaybuyer"/>
    <s v="https://www.ebay.com/ulk/itm/112739706694"/>
    <s v="ebay.com"/>
    <x v="394"/>
    <m/>
    <s v="http://pbs.twimg.com/profile_images/909075667433644033/3IsGUKbQ_normal.jpg"/>
    <x v="921"/>
    <s v="https://twitter.com/#!/zacharyatkins1/status/971785296898650118"/>
    <m/>
    <m/>
    <s v="971785296898650118"/>
    <m/>
    <b v="0"/>
    <n v="0"/>
    <s v=""/>
    <b v="0"/>
    <s v="en"/>
    <m/>
    <s v=""/>
    <b v="0"/>
    <n v="0"/>
    <s v=""/>
    <s v="Hootsuite"/>
    <b v="0"/>
    <s v="971785296898650118"/>
    <s v="Tweet"/>
    <n v="0"/>
    <n v="0"/>
    <m/>
    <m/>
    <m/>
    <m/>
    <m/>
    <m/>
    <m/>
    <m/>
    <n v="46"/>
    <s v="14"/>
    <s v="14"/>
    <n v="1"/>
    <n v="3.8461538461538463"/>
    <n v="0"/>
    <n v="0"/>
    <n v="0"/>
    <n v="0"/>
    <n v="25"/>
    <n v="96.15384615384616"/>
    <n v="26"/>
  </r>
  <r>
    <s v="zacharyatkins1"/>
    <s v="ebay"/>
    <m/>
    <m/>
    <m/>
    <m/>
    <m/>
    <m/>
    <m/>
    <m/>
    <s v="No"/>
    <n v="1451"/>
    <m/>
    <m/>
    <x v="0"/>
    <d v="2018-03-09T15:30:38"/>
    <s v="Phazer ABEC 1  - Inline Skates https://t.co/C1iue1IVc9 @eBay #Skates #SEO #Marketing #shopsmall #SmallBusiness #smallbiz #contentmarketing #Shopping #Auction #American #Digitalmarketing #Liquidation #ebaymobile #ecommerce #Socialselling #USA #fb #ebaybuyer"/>
    <s v="http://www.ebay.com/itm/371866476229?ul_noapp=true"/>
    <s v="ebay.com"/>
    <x v="395"/>
    <m/>
    <s v="http://pbs.twimg.com/profile_images/909075667433644033/3IsGUKbQ_normal.jpg"/>
    <x v="922"/>
    <s v="https://twitter.com/#!/zacharyatkins1/status/972132560804503552"/>
    <m/>
    <m/>
    <s v="972132560804503552"/>
    <m/>
    <b v="0"/>
    <n v="0"/>
    <s v=""/>
    <b v="0"/>
    <s v="und"/>
    <m/>
    <s v=""/>
    <b v="0"/>
    <n v="0"/>
    <s v=""/>
    <s v="Hootsuite"/>
    <b v="0"/>
    <s v="972132560804503552"/>
    <s v="Tweet"/>
    <n v="0"/>
    <n v="0"/>
    <m/>
    <m/>
    <m/>
    <m/>
    <m/>
    <m/>
    <m/>
    <m/>
    <n v="46"/>
    <s v="14"/>
    <s v="14"/>
    <n v="0"/>
    <n v="0"/>
    <n v="0"/>
    <n v="0"/>
    <n v="0"/>
    <n v="0"/>
    <n v="24"/>
    <n v="100"/>
    <n v="24"/>
  </r>
  <r>
    <s v="zacharyatkins1"/>
    <s v="ebay"/>
    <m/>
    <m/>
    <m/>
    <m/>
    <m/>
    <m/>
    <m/>
    <m/>
    <s v="No"/>
    <n v="1452"/>
    <m/>
    <m/>
    <x v="0"/>
    <d v="2018-03-09T15:45:21"/>
    <s v="Franklin RTP Baseball Glove https://t.co/192fD3K6hf @eBay #BaseBall #SEO #Marketing #shopsmall #SmallBusiness #smallbiz #contentmarketing #Shopping #Auction #American #Digitalmarketing #Liquidation #ebaymobile #ecommerce #Socialselling #USA #fb #ebaybuyer"/>
    <s v="https://www.ebay.com/itm/112698293354?ul_noapp=true"/>
    <s v="ebay.com"/>
    <x v="396"/>
    <m/>
    <s v="http://pbs.twimg.com/profile_images/909075667433644033/3IsGUKbQ_normal.jpg"/>
    <x v="923"/>
    <s v="https://twitter.com/#!/zacharyatkins1/status/972136264894943233"/>
    <m/>
    <m/>
    <s v="972136264894943233"/>
    <m/>
    <b v="0"/>
    <n v="0"/>
    <s v=""/>
    <b v="0"/>
    <s v="en"/>
    <m/>
    <s v=""/>
    <b v="0"/>
    <n v="0"/>
    <s v=""/>
    <s v="Hootsuite"/>
    <b v="0"/>
    <s v="972136264894943233"/>
    <s v="Tweet"/>
    <n v="0"/>
    <n v="0"/>
    <m/>
    <m/>
    <m/>
    <m/>
    <m/>
    <m/>
    <m/>
    <m/>
    <n v="46"/>
    <s v="14"/>
    <s v="14"/>
    <n v="0"/>
    <n v="0"/>
    <n v="0"/>
    <n v="0"/>
    <n v="0"/>
    <n v="0"/>
    <n v="23"/>
    <n v="100"/>
    <n v="23"/>
  </r>
  <r>
    <s v="zacharyatkins1"/>
    <s v="ebay"/>
    <m/>
    <m/>
    <m/>
    <m/>
    <m/>
    <m/>
    <m/>
    <m/>
    <s v="No"/>
    <n v="1453"/>
    <m/>
    <m/>
    <x v="0"/>
    <d v="2018-03-09T16:00:55"/>
    <s v="Vintage Don Carter Brunswick Bowling Ball Bag &amp;amp; Brunswick Bowling Ball https://t.co/7I8VnrWNTE @eBay #BowlingBall #SEO #Marketing #shopsmall #SmallBusiness #smallbiz #contentmarketing #Buyer #Digitalmarketing #Liquidation #ebaymobile #ecommerce #Socialselling #USA #fb #ebaybuyer"/>
    <s v="https://www.ebay.com/itm/371866501308?ul_noapp=true"/>
    <s v="ebay.com"/>
    <x v="397"/>
    <m/>
    <s v="http://pbs.twimg.com/profile_images/909075667433644033/3IsGUKbQ_normal.jpg"/>
    <x v="924"/>
    <s v="https://twitter.com/#!/zacharyatkins1/status/972140180059680770"/>
    <m/>
    <m/>
    <s v="972140180059680770"/>
    <m/>
    <b v="0"/>
    <n v="0"/>
    <s v=""/>
    <b v="0"/>
    <s v="en"/>
    <m/>
    <s v=""/>
    <b v="0"/>
    <n v="0"/>
    <s v=""/>
    <s v="Hootsuite"/>
    <b v="0"/>
    <s v="972140180059680770"/>
    <s v="Tweet"/>
    <n v="0"/>
    <n v="0"/>
    <m/>
    <m/>
    <m/>
    <m/>
    <m/>
    <m/>
    <m/>
    <m/>
    <n v="46"/>
    <s v="14"/>
    <s v="14"/>
    <n v="0"/>
    <n v="0"/>
    <n v="0"/>
    <n v="0"/>
    <n v="0"/>
    <n v="0"/>
    <n v="28"/>
    <n v="100"/>
    <n v="28"/>
  </r>
  <r>
    <s v="zacharyatkins1"/>
    <s v="ebay"/>
    <m/>
    <m/>
    <m/>
    <m/>
    <m/>
    <m/>
    <m/>
    <m/>
    <s v="No"/>
    <n v="1454"/>
    <m/>
    <m/>
    <x v="0"/>
    <d v="2018-03-09T16:15:17"/>
    <s v="Easton Z Flex Baseball Glove https://t.co/DxNT9OmNqE @eBay #BaseBall #MLB #SEO #Marketing #shopsmall #SmallBusiness #smallbiz #contentmarketing #Shopping #Auction #American #Digitalmarketing #Liquidation #ebaymobile #ecommerce #Socialselling #USA #fb #ebaybuyer"/>
    <s v="https://www.ebay.com/itm/112698293714?ul_noapp=true"/>
    <s v="ebay.com"/>
    <x v="398"/>
    <m/>
    <s v="http://pbs.twimg.com/profile_images/909075667433644033/3IsGUKbQ_normal.jpg"/>
    <x v="925"/>
    <s v="https://twitter.com/#!/zacharyatkins1/status/972143796082364416"/>
    <m/>
    <m/>
    <s v="972143796082364416"/>
    <m/>
    <b v="0"/>
    <n v="0"/>
    <s v=""/>
    <b v="0"/>
    <s v="en"/>
    <m/>
    <s v=""/>
    <b v="0"/>
    <n v="0"/>
    <s v=""/>
    <s v="Hootsuite"/>
    <b v="0"/>
    <s v="972143796082364416"/>
    <s v="Tweet"/>
    <n v="0"/>
    <n v="0"/>
    <m/>
    <m/>
    <m/>
    <m/>
    <m/>
    <m/>
    <m/>
    <m/>
    <n v="46"/>
    <s v="14"/>
    <s v="14"/>
    <n v="0"/>
    <n v="0"/>
    <n v="0"/>
    <n v="0"/>
    <n v="0"/>
    <n v="0"/>
    <n v="25"/>
    <n v="100"/>
    <n v="25"/>
  </r>
  <r>
    <s v="zacharyatkins1"/>
    <s v="ebay"/>
    <m/>
    <m/>
    <m/>
    <m/>
    <m/>
    <m/>
    <m/>
    <m/>
    <s v="No"/>
    <n v="1455"/>
    <m/>
    <m/>
    <x v="0"/>
    <d v="2018-03-09T16:30:38"/>
    <s v="Return of the Jedi (VHS Special Edition) https://t.co/odmdbGF8Dm @eBay #Jedi #SEO #Marketing #shopsmall #SmallBusiness #smallbiz #contentmarketing #Shopping #Auction #American #Digitalmarketing #Liquidation #ebaymobile #ecommerce #Socialselling #USA #fb #ebaybuyer"/>
    <s v="https://www.ebay.com/ulk/itm/372073144387"/>
    <s v="ebay.com"/>
    <x v="399"/>
    <m/>
    <s v="http://pbs.twimg.com/profile_images/909075667433644033/3IsGUKbQ_normal.jpg"/>
    <x v="926"/>
    <s v="https://twitter.com/#!/zacharyatkins1/status/972147659191529474"/>
    <m/>
    <m/>
    <s v="972147659191529474"/>
    <m/>
    <b v="0"/>
    <n v="0"/>
    <s v=""/>
    <b v="0"/>
    <s v="en"/>
    <m/>
    <s v=""/>
    <b v="0"/>
    <n v="0"/>
    <s v=""/>
    <s v="Hootsuite"/>
    <b v="0"/>
    <s v="972147659191529474"/>
    <s v="Tweet"/>
    <n v="0"/>
    <n v="0"/>
    <m/>
    <m/>
    <m/>
    <m/>
    <m/>
    <m/>
    <m/>
    <m/>
    <n v="46"/>
    <s v="14"/>
    <s v="14"/>
    <n v="0"/>
    <n v="0"/>
    <n v="0"/>
    <n v="0"/>
    <n v="0"/>
    <n v="0"/>
    <n v="26"/>
    <n v="100"/>
    <n v="26"/>
  </r>
  <r>
    <s v="zacharyatkins1"/>
    <s v="ebay"/>
    <m/>
    <m/>
    <m/>
    <m/>
    <m/>
    <m/>
    <m/>
    <m/>
    <s v="No"/>
    <n v="1456"/>
    <m/>
    <m/>
    <x v="0"/>
    <d v="2018-03-10T15:00:29"/>
    <s v="MAXFLI {BLACK MAX} - Golf Bag with 4 MIXED Golf Clubs https://t.co/sYmeYN5upN @eBay #Golf #SEO #Marketing #shopsmall #SmallBusiness #smallbiz #contentmarketing #Shopping #Auction #American #Digitalmarketing #Liquidation #ebaymobile #ecommerce #Socialselling #USA #fb #ebaybuyer"/>
    <s v="http://www.ebay.com/itm/372055657316?ul_noapp=true"/>
    <s v="ebay.com"/>
    <x v="400"/>
    <m/>
    <s v="http://pbs.twimg.com/profile_images/909075667433644033/3IsGUKbQ_normal.jpg"/>
    <x v="927"/>
    <s v="https://twitter.com/#!/zacharyatkins1/status/972487360511401984"/>
    <m/>
    <m/>
    <s v="972487360511401984"/>
    <m/>
    <b v="0"/>
    <n v="1"/>
    <s v=""/>
    <b v="0"/>
    <s v="en"/>
    <m/>
    <s v=""/>
    <b v="0"/>
    <n v="0"/>
    <s v=""/>
    <s v="Hootsuite"/>
    <b v="0"/>
    <s v="972487360511401984"/>
    <s v="Tweet"/>
    <n v="0"/>
    <n v="0"/>
    <m/>
    <m/>
    <m/>
    <m/>
    <m/>
    <m/>
    <m/>
    <m/>
    <n v="46"/>
    <s v="14"/>
    <s v="14"/>
    <n v="0"/>
    <n v="0"/>
    <n v="0"/>
    <n v="0"/>
    <n v="0"/>
    <n v="0"/>
    <n v="29"/>
    <n v="100"/>
    <n v="29"/>
  </r>
  <r>
    <s v="zacharyatkins1"/>
    <s v="ebay"/>
    <m/>
    <m/>
    <m/>
    <m/>
    <m/>
    <m/>
    <m/>
    <m/>
    <s v="No"/>
    <n v="1457"/>
    <m/>
    <m/>
    <x v="0"/>
    <d v="2018-03-10T15:15:12"/>
    <s v="POST WW2: First Aid Medic Box For Jeep Vehicle Stock No. 9-221-240   https://t.co/VmuvCJNh4y @eBay #WW2 #SEO #Marketing #shopsmall #SmallBusiness #smallbiz #contentmarketing #American #Digitalmarketing #Liquidation #ebaymobile #ecommerce #Socialselling #USA #fb #ebaybuyer"/>
    <s v="https://www.ebay.com/itm/112786509566?ul_noapp=true"/>
    <s v="ebay.com"/>
    <x v="401"/>
    <m/>
    <s v="http://pbs.twimg.com/profile_images/909075667433644033/3IsGUKbQ_normal.jpg"/>
    <x v="928"/>
    <s v="https://twitter.com/#!/zacharyatkins1/status/972491066648743947"/>
    <m/>
    <m/>
    <s v="972491066648743947"/>
    <m/>
    <b v="0"/>
    <n v="0"/>
    <s v=""/>
    <b v="0"/>
    <s v="en"/>
    <m/>
    <s v=""/>
    <b v="0"/>
    <n v="1"/>
    <s v=""/>
    <s v="Hootsuite"/>
    <b v="0"/>
    <s v="972491066648743947"/>
    <s v="Tweet"/>
    <n v="0"/>
    <n v="0"/>
    <m/>
    <m/>
    <m/>
    <m/>
    <m/>
    <m/>
    <m/>
    <m/>
    <n v="46"/>
    <s v="14"/>
    <s v="14"/>
    <n v="0"/>
    <n v="0"/>
    <n v="0"/>
    <n v="0"/>
    <n v="0"/>
    <n v="0"/>
    <n v="31"/>
    <n v="100"/>
    <n v="31"/>
  </r>
  <r>
    <s v="zacharyatkins1"/>
    <s v="ebay"/>
    <m/>
    <m/>
    <m/>
    <m/>
    <m/>
    <m/>
    <m/>
    <m/>
    <s v="No"/>
    <n v="1458"/>
    <m/>
    <m/>
    <x v="0"/>
    <d v="2018-03-10T15:30:23"/>
    <s v="Vintage Black &amp;amp; Decker 3/8’ Variable Speed Reversing Corded Drill https://t.co/LwNOvoc3R9 @eBay #Tools #SEO #Marketing #shopsmall #SmallBusiness #smallbiz #contentmarketing #American #Digitalmarketing #Liquidation #ebaymobile #ecommerce #Socialselling #USA #fb #ebaybuyer"/>
    <s v="https://www.ebay.com/itm/112809092386?ul_noapp=true"/>
    <s v="ebay.com"/>
    <x v="402"/>
    <m/>
    <s v="http://pbs.twimg.com/profile_images/909075667433644033/3IsGUKbQ_normal.jpg"/>
    <x v="929"/>
    <s v="https://twitter.com/#!/zacharyatkins1/status/972494886598533121"/>
    <m/>
    <m/>
    <s v="972494886598533121"/>
    <m/>
    <b v="0"/>
    <n v="1"/>
    <s v=""/>
    <b v="0"/>
    <s v="en"/>
    <m/>
    <s v=""/>
    <b v="0"/>
    <n v="0"/>
    <s v=""/>
    <s v="Hootsuite"/>
    <b v="0"/>
    <s v="972494886598533121"/>
    <s v="Tweet"/>
    <n v="0"/>
    <n v="0"/>
    <m/>
    <m/>
    <m/>
    <m/>
    <m/>
    <m/>
    <m/>
    <m/>
    <n v="46"/>
    <s v="14"/>
    <s v="14"/>
    <n v="0"/>
    <n v="0"/>
    <n v="0"/>
    <n v="0"/>
    <n v="0"/>
    <n v="0"/>
    <n v="28"/>
    <n v="100"/>
    <n v="28"/>
  </r>
  <r>
    <s v="zacharyatkins1"/>
    <s v="ebay"/>
    <m/>
    <m/>
    <m/>
    <m/>
    <m/>
    <m/>
    <m/>
    <m/>
    <s v="No"/>
    <n v="1459"/>
    <m/>
    <m/>
    <x v="0"/>
    <d v="2018-03-10T15:45:12"/>
    <s v="Home Decorators Fairview 3-Light Heritage Bronze Bowl Pendant  https://t.co/2IBPrSgvtl @eBay #HomeDecor #SEO #Marketing #shopsmall #SmallBusiness #smallbiz #contentmarketing #American #Digitalmarketing #Liquidation #ebaymobile #ecommerce #Socialselling #USA #fb #ebaybuyer"/>
    <s v="http://www.ebay.com/itm/371867688612?ul_noapp=true"/>
    <s v="ebay.com"/>
    <x v="390"/>
    <m/>
    <s v="http://pbs.twimg.com/profile_images/909075667433644033/3IsGUKbQ_normal.jpg"/>
    <x v="930"/>
    <s v="https://twitter.com/#!/zacharyatkins1/status/972498613074104320"/>
    <m/>
    <m/>
    <s v="972498613074104320"/>
    <m/>
    <b v="0"/>
    <n v="0"/>
    <s v=""/>
    <b v="0"/>
    <s v="en"/>
    <m/>
    <s v=""/>
    <b v="0"/>
    <n v="0"/>
    <s v=""/>
    <s v="Hootsuite"/>
    <b v="0"/>
    <s v="972498613074104320"/>
    <s v="Tweet"/>
    <n v="0"/>
    <n v="0"/>
    <m/>
    <m/>
    <m/>
    <m/>
    <m/>
    <m/>
    <m/>
    <m/>
    <n v="46"/>
    <s v="14"/>
    <s v="14"/>
    <n v="0"/>
    <n v="0"/>
    <n v="0"/>
    <n v="0"/>
    <n v="0"/>
    <n v="0"/>
    <n v="26"/>
    <n v="100"/>
    <n v="26"/>
  </r>
  <r>
    <s v="zacharyatkins1"/>
    <s v="ebay"/>
    <m/>
    <m/>
    <m/>
    <m/>
    <m/>
    <m/>
    <m/>
    <m/>
    <s v="No"/>
    <n v="1460"/>
    <m/>
    <m/>
    <x v="0"/>
    <d v="2018-03-10T16:00:36"/>
    <s v="Home Decorators Collection Indoor Ceiling Fan 52in Daylesford LED  https://t.co/xB1xmiZ7XD @eBay #HomeDecor #SEO #Marketing #shopsmall #SmallBusiness #smallbiz #contentmarketing #American #Digitalmarketing #Liquidation #ebaymobile #ecommerce #Socialselling #USA #fb #ebaybuyer"/>
    <s v="http://www.ebay.com/itm/112537650821?ul_noapp=true"/>
    <s v="ebay.com"/>
    <x v="390"/>
    <m/>
    <s v="http://pbs.twimg.com/profile_images/909075667433644033/3IsGUKbQ_normal.jpg"/>
    <x v="931"/>
    <s v="https://twitter.com/#!/zacharyatkins1/status/972502489588170753"/>
    <m/>
    <m/>
    <s v="972502489588170753"/>
    <m/>
    <b v="0"/>
    <n v="0"/>
    <s v=""/>
    <b v="0"/>
    <s v="en"/>
    <m/>
    <s v=""/>
    <b v="0"/>
    <n v="0"/>
    <s v=""/>
    <s v="Hootsuite"/>
    <b v="0"/>
    <s v="972502489588170753"/>
    <s v="Tweet"/>
    <n v="0"/>
    <n v="0"/>
    <m/>
    <m/>
    <m/>
    <m/>
    <m/>
    <m/>
    <m/>
    <m/>
    <n v="46"/>
    <s v="14"/>
    <s v="14"/>
    <n v="1"/>
    <n v="3.8461538461538463"/>
    <n v="0"/>
    <n v="0"/>
    <n v="0"/>
    <n v="0"/>
    <n v="25"/>
    <n v="96.15384615384616"/>
    <n v="26"/>
  </r>
  <r>
    <s v="zacharyatkins1"/>
    <s v="ebay"/>
    <m/>
    <m/>
    <m/>
    <m/>
    <m/>
    <m/>
    <m/>
    <m/>
    <s v="No"/>
    <n v="1461"/>
    <m/>
    <m/>
    <x v="0"/>
    <d v="2018-03-10T16:15:13"/>
    <s v="Lot of 2 Home Decor Units https://t.co/CU6Ax3k1JE @eBay #HomeDecor #SEO #Marketing #shopsmall #SmallBusiness #smallbiz #contentmarketing #Shopping #Auction #American #Digitalmarketing #Liquidation #ebaymobile #ecommerce #Socialselling #USA #fb #ebaybuyer"/>
    <s v="http://www.ebay.com/itm/112291037313?ul_noapp=true"/>
    <s v="ebay.com"/>
    <x v="403"/>
    <m/>
    <s v="http://pbs.twimg.com/profile_images/909075667433644033/3IsGUKbQ_normal.jpg"/>
    <x v="932"/>
    <s v="https://twitter.com/#!/zacharyatkins1/status/972506168303202304"/>
    <m/>
    <m/>
    <s v="972506168303202304"/>
    <m/>
    <b v="0"/>
    <n v="2"/>
    <s v=""/>
    <b v="0"/>
    <s v="en"/>
    <m/>
    <s v=""/>
    <b v="0"/>
    <n v="0"/>
    <s v=""/>
    <s v="Hootsuite"/>
    <b v="0"/>
    <s v="972506168303202304"/>
    <s v="Tweet"/>
    <n v="0"/>
    <n v="0"/>
    <m/>
    <m/>
    <m/>
    <m/>
    <m/>
    <m/>
    <m/>
    <m/>
    <n v="46"/>
    <s v="14"/>
    <s v="14"/>
    <n v="0"/>
    <n v="0"/>
    <n v="0"/>
    <n v="0"/>
    <n v="0"/>
    <n v="0"/>
    <n v="25"/>
    <n v="100"/>
    <n v="25"/>
  </r>
  <r>
    <s v="zacharyatkins1"/>
    <s v="ebay"/>
    <m/>
    <m/>
    <m/>
    <m/>
    <m/>
    <m/>
    <m/>
    <m/>
    <s v="No"/>
    <n v="1462"/>
    <m/>
    <m/>
    <x v="0"/>
    <d v="2018-03-10T16:30:25"/>
    <s v="TOP FLITE - Golf Bag with 3 Golf Irons https://t.co/ohbm7NxpPM @eBay #Golf #SEO #Marketing #shopsmall #SmallBusiness #smallbiz #contentmarketing #Shopping #Auction #American #Digitalmarketing #Liquidation #ebaymobile #ecommerce #Socialselling #USA #fb #ebaybuyer"/>
    <s v="http://www.ebay.com/itm/112548500021?ul_noapp=true"/>
    <s v="ebay.com"/>
    <x v="400"/>
    <m/>
    <s v="http://pbs.twimg.com/profile_images/909075667433644033/3IsGUKbQ_normal.jpg"/>
    <x v="933"/>
    <s v="https://twitter.com/#!/zacharyatkins1/status/972509991608430593"/>
    <m/>
    <m/>
    <s v="972509991608430593"/>
    <m/>
    <b v="0"/>
    <n v="0"/>
    <s v=""/>
    <b v="0"/>
    <s v="en"/>
    <m/>
    <s v=""/>
    <b v="0"/>
    <n v="0"/>
    <s v=""/>
    <s v="Hootsuite"/>
    <b v="0"/>
    <s v="972509991608430593"/>
    <s v="Tweet"/>
    <n v="0"/>
    <n v="0"/>
    <m/>
    <m/>
    <m/>
    <m/>
    <m/>
    <m/>
    <m/>
    <m/>
    <n v="46"/>
    <s v="14"/>
    <s v="14"/>
    <n v="1"/>
    <n v="3.7037037037037037"/>
    <n v="0"/>
    <n v="0"/>
    <n v="0"/>
    <n v="0"/>
    <n v="26"/>
    <n v="96.296296296296291"/>
    <n v="27"/>
  </r>
  <r>
    <s v="zacharyatkins1"/>
    <s v="ebay"/>
    <m/>
    <m/>
    <m/>
    <m/>
    <m/>
    <m/>
    <m/>
    <m/>
    <s v="No"/>
    <n v="1463"/>
    <m/>
    <m/>
    <x v="0"/>
    <d v="2018-03-11T15:15:10"/>
    <s v="Banro Corporation Interim Condensed Consolidated Financial Statements https://t.co/RFwYcXen5V @eBay #Stockmarket #SEO #Marketing #shopsmall #SmallBusiness #smallbiz #contentmarketing #American #Digitalmarketing #Liquidation #ebaymobile #ecommerce #Socialselling #fb #ebaybuyer"/>
    <s v="https://www.ebay.com/ulk/itm/112860874194"/>
    <s v="ebay.com"/>
    <x v="404"/>
    <m/>
    <s v="http://pbs.twimg.com/profile_images/909075667433644033/3IsGUKbQ_normal.jpg"/>
    <x v="934"/>
    <s v="https://twitter.com/#!/zacharyatkins1/status/972853443441451010"/>
    <m/>
    <m/>
    <s v="972853443441451010"/>
    <m/>
    <b v="0"/>
    <n v="1"/>
    <s v=""/>
    <b v="0"/>
    <s v="en"/>
    <m/>
    <s v=""/>
    <b v="0"/>
    <n v="0"/>
    <s v=""/>
    <s v="Hootsuite"/>
    <b v="0"/>
    <s v="972853443441451010"/>
    <s v="Tweet"/>
    <n v="0"/>
    <n v="0"/>
    <m/>
    <m/>
    <m/>
    <m/>
    <m/>
    <m/>
    <m/>
    <m/>
    <n v="46"/>
    <s v="14"/>
    <s v="14"/>
    <n v="0"/>
    <n v="0"/>
    <n v="0"/>
    <n v="0"/>
    <n v="0"/>
    <n v="0"/>
    <n v="23"/>
    <n v="100"/>
    <n v="23"/>
  </r>
  <r>
    <s v="zacharyatkins1"/>
    <s v="ebay"/>
    <m/>
    <m/>
    <m/>
    <m/>
    <m/>
    <m/>
    <m/>
    <m/>
    <s v="No"/>
    <n v="1464"/>
    <m/>
    <m/>
    <x v="0"/>
    <d v="2018-03-11T15:45:09"/>
    <s v="Barrick Gold Corporation Proxy Statement https://t.co/llIdy7XjRJ @eBay #Gold #SEO #Marketing #shopsmall #SmallBusiness #smallbiz #contentmarketing #Shopping #Auction #American #Digitalmarketing #Liquidation #ebaymobile #ecommerce #Socialselling #USA #fb #ebaybuyer #StockMarket"/>
    <s v="https://www.ebay.com/ulk/itm/112860874200"/>
    <s v="ebay.com"/>
    <x v="405"/>
    <m/>
    <s v="http://pbs.twimg.com/profile_images/909075667433644033/3IsGUKbQ_normal.jpg"/>
    <x v="935"/>
    <s v="https://twitter.com/#!/zacharyatkins1/status/972860988746846208"/>
    <m/>
    <m/>
    <s v="972860988746846208"/>
    <m/>
    <b v="0"/>
    <n v="2"/>
    <s v=""/>
    <b v="0"/>
    <s v="en"/>
    <m/>
    <s v=""/>
    <b v="0"/>
    <n v="0"/>
    <s v=""/>
    <s v="Hootsuite"/>
    <b v="0"/>
    <s v="972860988746846208"/>
    <s v="Tweet"/>
    <n v="0"/>
    <n v="0"/>
    <m/>
    <m/>
    <m/>
    <m/>
    <m/>
    <m/>
    <m/>
    <m/>
    <n v="46"/>
    <s v="14"/>
    <s v="14"/>
    <n v="2"/>
    <n v="8"/>
    <n v="0"/>
    <n v="0"/>
    <n v="0"/>
    <n v="0"/>
    <n v="23"/>
    <n v="92"/>
    <n v="25"/>
  </r>
  <r>
    <s v="zacharyatkins1"/>
    <s v="ebay"/>
    <m/>
    <m/>
    <m/>
    <m/>
    <m/>
    <m/>
    <m/>
    <m/>
    <s v="No"/>
    <n v="1465"/>
    <m/>
    <m/>
    <x v="0"/>
    <d v="2018-03-11T16:15:10"/>
    <s v="FEDEX Corporation Annual Report https://t.co/u6Jd4ru5cN @eBay #StockMarket  #SEO #Marketing #shopsmall #SmallBusiness #smallbiz #contentmarketing #Shopping #Auction #American #Digitalmarketing #Liquidation #ebaymobile #ecommerce #Socialselling #USA #fb #ebaybuyer"/>
    <s v="https://www.ebay.com/ulk/itm/112860790248"/>
    <s v="ebay.com"/>
    <x v="406"/>
    <m/>
    <s v="http://pbs.twimg.com/profile_images/909075667433644033/3IsGUKbQ_normal.jpg"/>
    <x v="936"/>
    <s v="https://twitter.com/#!/zacharyatkins1/status/972868543531364352"/>
    <m/>
    <m/>
    <s v="972868543531364352"/>
    <m/>
    <b v="0"/>
    <n v="1"/>
    <s v=""/>
    <b v="0"/>
    <s v="en"/>
    <m/>
    <s v=""/>
    <b v="0"/>
    <n v="0"/>
    <s v=""/>
    <s v="Hootsuite"/>
    <b v="0"/>
    <s v="972868543531364352"/>
    <s v="Tweet"/>
    <n v="0"/>
    <n v="0"/>
    <m/>
    <m/>
    <m/>
    <m/>
    <m/>
    <m/>
    <m/>
    <m/>
    <n v="46"/>
    <s v="14"/>
    <s v="14"/>
    <n v="0"/>
    <n v="0"/>
    <n v="0"/>
    <n v="0"/>
    <n v="0"/>
    <n v="0"/>
    <n v="23"/>
    <n v="100"/>
    <n v="23"/>
  </r>
  <r>
    <s v="zacharyatkins1"/>
    <s v="ebay"/>
    <m/>
    <m/>
    <m/>
    <m/>
    <m/>
    <m/>
    <m/>
    <m/>
    <s v="No"/>
    <n v="1466"/>
    <m/>
    <m/>
    <x v="0"/>
    <d v="2018-03-11T16:30:21"/>
    <s v="Progress Lighting Lynzie 2-Light Vanity Bath Chrome with Etched Opal Glass https://t.co/C2n25AdZCG @eBay #SEO #Marketing #shopsmall #SmallBusiness #smallbiz #contentmarketing #Shopping #Digitalmarketing #Liquidation #ebaymobile #ecommerce #Socialselling  #USA #ROI #eBaybuyer #fb"/>
    <s v="https://www.ebay.com/ulk/itm/372069621505"/>
    <s v="ebay.com"/>
    <x v="407"/>
    <m/>
    <s v="http://pbs.twimg.com/profile_images/909075667433644033/3IsGUKbQ_normal.jpg"/>
    <x v="937"/>
    <s v="https://twitter.com/#!/zacharyatkins1/status/972872366601785344"/>
    <m/>
    <m/>
    <s v="972872366601785344"/>
    <m/>
    <b v="0"/>
    <n v="0"/>
    <s v=""/>
    <b v="0"/>
    <s v="en"/>
    <m/>
    <s v=""/>
    <b v="0"/>
    <n v="0"/>
    <s v=""/>
    <s v="Hootsuite"/>
    <b v="0"/>
    <s v="972872366601785344"/>
    <s v="Tweet"/>
    <n v="0"/>
    <n v="0"/>
    <m/>
    <m/>
    <m/>
    <m/>
    <m/>
    <m/>
    <m/>
    <m/>
    <n v="46"/>
    <s v="14"/>
    <s v="14"/>
    <n v="1"/>
    <n v="3.4482758620689653"/>
    <n v="1"/>
    <n v="3.4482758620689653"/>
    <n v="0"/>
    <n v="0"/>
    <n v="27"/>
    <n v="93.103448275862064"/>
    <n v="29"/>
  </r>
  <r>
    <s v="zacharyatkins1"/>
    <s v="ebay"/>
    <m/>
    <m/>
    <m/>
    <m/>
    <m/>
    <m/>
    <m/>
    <m/>
    <s v="No"/>
    <n v="1467"/>
    <m/>
    <m/>
    <x v="0"/>
    <d v="2018-03-12T15:30:33"/>
    <s v="AMF Strikeline Bowling Ball https://t.co/2zElOxPCsY @eBay #BowlingBall #SEO #Marketing #shopsmall #SmallBusiness #smallbiz #contentmarketing #Shopping #Auction #American #Digitalmarketing #Liquidation #ebaymobile #ecommerce #Socialselling #USA #fb #ebaybuyer"/>
    <s v="https://www.ebay.com/itm/112290857053?ul_noapp=true"/>
    <s v="ebay.com"/>
    <x v="408"/>
    <m/>
    <s v="http://pbs.twimg.com/profile_images/909075667433644033/3IsGUKbQ_normal.jpg"/>
    <x v="938"/>
    <s v="https://twitter.com/#!/zacharyatkins1/status/973219702200786944"/>
    <m/>
    <m/>
    <s v="973219702200786944"/>
    <m/>
    <b v="0"/>
    <n v="1"/>
    <s v=""/>
    <b v="0"/>
    <s v="en"/>
    <m/>
    <s v=""/>
    <b v="0"/>
    <n v="0"/>
    <s v=""/>
    <s v="Hootsuite"/>
    <b v="0"/>
    <s v="973219702200786944"/>
    <s v="Tweet"/>
    <n v="0"/>
    <n v="0"/>
    <m/>
    <m/>
    <m/>
    <m/>
    <m/>
    <m/>
    <m/>
    <m/>
    <n v="46"/>
    <s v="14"/>
    <s v="14"/>
    <n v="0"/>
    <n v="0"/>
    <n v="0"/>
    <n v="0"/>
    <n v="0"/>
    <n v="0"/>
    <n v="23"/>
    <n v="100"/>
    <n v="23"/>
  </r>
  <r>
    <s v="zacharyatkins1"/>
    <s v="ebay"/>
    <m/>
    <m/>
    <m/>
    <m/>
    <m/>
    <m/>
    <m/>
    <m/>
    <s v="No"/>
    <n v="1468"/>
    <m/>
    <m/>
    <x v="0"/>
    <d v="2018-03-12T16:00:45"/>
    <s v="Hampton Bay Chester 2-Light Chandelier Aruba Teak Finish/Glass Shades https://t.co/2DXJM9GTnd @eBay #homedecor #SEO #Marketing #shopsmall #SmallBusiness #smallbiz #contentmarketing #American #Digitalmarketing #Liquidation #ebaymobile #ecommerce #Socialselling #USA #fb #ebaybuyer"/>
    <s v="http://www.ebay.com/itm/112431217349?ul_noapp=true"/>
    <s v="ebay.com"/>
    <x v="390"/>
    <m/>
    <s v="http://pbs.twimg.com/profile_images/909075667433644033/3IsGUKbQ_normal.jpg"/>
    <x v="939"/>
    <s v="https://twitter.com/#!/zacharyatkins1/status/973227302405464066"/>
    <m/>
    <m/>
    <s v="973227302405464066"/>
    <m/>
    <b v="0"/>
    <n v="0"/>
    <s v=""/>
    <b v="0"/>
    <s v="en"/>
    <m/>
    <s v=""/>
    <b v="0"/>
    <n v="0"/>
    <s v=""/>
    <s v="Hootsuite"/>
    <b v="0"/>
    <s v="973227302405464066"/>
    <s v="Tweet"/>
    <n v="0"/>
    <n v="0"/>
    <m/>
    <m/>
    <m/>
    <m/>
    <m/>
    <m/>
    <m/>
    <m/>
    <n v="46"/>
    <s v="14"/>
    <s v="14"/>
    <n v="0"/>
    <n v="0"/>
    <n v="0"/>
    <n v="0"/>
    <n v="0"/>
    <n v="0"/>
    <n v="28"/>
    <n v="100"/>
    <n v="28"/>
  </r>
  <r>
    <s v="zacharyatkins1"/>
    <s v="ebay"/>
    <m/>
    <m/>
    <m/>
    <m/>
    <m/>
    <m/>
    <m/>
    <m/>
    <s v="No"/>
    <n v="1469"/>
    <m/>
    <m/>
    <x v="0"/>
    <d v="2018-03-12T16:30:34"/>
    <s v="Piano’s Flowers &amp;amp; Gift HandCrafted Heavy Duty Square Pottery https://t.co/Q36JWbGGXD @eBay #SEO #Marketing #shopsmall #SmallBusiness #smallbiz #contentmarketing #Shopping #Auction #American #Digitalmarketing #Liquidation #ebaymobile #ecommerce #Socialselling #USA #fb #ebaybuyer"/>
    <s v="https://www.ebay.com/ulk/itm/372211247451"/>
    <s v="ebay.com"/>
    <x v="283"/>
    <m/>
    <s v="http://pbs.twimg.com/profile_images/909075667433644033/3IsGUKbQ_normal.jpg"/>
    <x v="940"/>
    <s v="https://twitter.com/#!/zacharyatkins1/status/973234809114853377"/>
    <m/>
    <m/>
    <s v="973234809114853377"/>
    <m/>
    <b v="0"/>
    <n v="0"/>
    <s v=""/>
    <b v="0"/>
    <s v="en"/>
    <m/>
    <s v=""/>
    <b v="0"/>
    <n v="0"/>
    <s v=""/>
    <s v="Hootsuite"/>
    <b v="0"/>
    <s v="973234809114853377"/>
    <s v="Tweet"/>
    <n v="0"/>
    <n v="0"/>
    <m/>
    <m/>
    <m/>
    <m/>
    <m/>
    <m/>
    <m/>
    <m/>
    <n v="46"/>
    <s v="14"/>
    <s v="14"/>
    <n v="0"/>
    <n v="0"/>
    <n v="0"/>
    <n v="0"/>
    <n v="0"/>
    <n v="0"/>
    <n v="28"/>
    <n v="100"/>
    <n v="28"/>
  </r>
  <r>
    <s v="zacharyatkins1"/>
    <s v="ebay"/>
    <m/>
    <m/>
    <m/>
    <m/>
    <m/>
    <m/>
    <m/>
    <m/>
    <s v="No"/>
    <n v="1470"/>
    <m/>
    <m/>
    <x v="0"/>
    <d v="2018-03-15T14:30:36"/>
    <s v="Rawlings Derek Jeter Autograph Model Baseball Glove https://t.co/Tq3ATXmEvk @eBay #SEO #Marketing #shopsmall #SmallBusiness #smallbiz #contentmarketing #Shopping #Auction #American #Digitalmarketing #Liquidation #ebaymobile #ecommerce #Socialselling #USA #fb #ebaybuyer"/>
    <s v="https://www.ebay.com/itm/112705123161?ul_noapp=true"/>
    <s v="ebay.com"/>
    <x v="283"/>
    <m/>
    <s v="http://pbs.twimg.com/profile_images/909075667433644033/3IsGUKbQ_normal.jpg"/>
    <x v="941"/>
    <s v="https://twitter.com/#!/zacharyatkins1/status/974291780228263936"/>
    <m/>
    <m/>
    <s v="974291780228263936"/>
    <m/>
    <b v="0"/>
    <n v="0"/>
    <s v=""/>
    <b v="0"/>
    <s v="en"/>
    <m/>
    <s v=""/>
    <b v="0"/>
    <n v="0"/>
    <s v=""/>
    <s v="Hootsuite"/>
    <b v="0"/>
    <s v="974291780228263936"/>
    <s v="Tweet"/>
    <n v="0"/>
    <n v="0"/>
    <m/>
    <m/>
    <m/>
    <m/>
    <m/>
    <m/>
    <m/>
    <m/>
    <n v="46"/>
    <s v="14"/>
    <s v="14"/>
    <n v="0"/>
    <n v="0"/>
    <n v="0"/>
    <n v="0"/>
    <n v="0"/>
    <n v="0"/>
    <n v="25"/>
    <n v="100"/>
    <n v="25"/>
  </r>
  <r>
    <s v="zacharyatkins1"/>
    <s v="ebay"/>
    <m/>
    <m/>
    <m/>
    <m/>
    <m/>
    <m/>
    <m/>
    <m/>
    <s v="No"/>
    <n v="1471"/>
    <m/>
    <m/>
    <x v="0"/>
    <d v="2018-03-15T15:00:37"/>
    <s v="Braves Jolly Rancher Candy (Special Model) Baseball Glove https://t.co/TOKOeQJY1J @eBay #SEO #Marketing #shopsmall #SmallBusiness #smallbiz #contentmarketing #Shopping #Auction #American #Digitalmarketing #Liquidation #ebaymobile #ecommerce #Socialselling #USA #fb #ebaybuyer"/>
    <s v="http://www.ebay.com/itm/112705120952?ul_noapp=true"/>
    <s v="ebay.com"/>
    <x v="283"/>
    <m/>
    <s v="http://pbs.twimg.com/profile_images/909075667433644033/3IsGUKbQ_normal.jpg"/>
    <x v="942"/>
    <s v="https://twitter.com/#!/zacharyatkins1/status/974299335100952579"/>
    <m/>
    <m/>
    <s v="974299335100952579"/>
    <m/>
    <b v="0"/>
    <n v="0"/>
    <s v=""/>
    <b v="0"/>
    <s v="en"/>
    <m/>
    <s v=""/>
    <b v="0"/>
    <n v="0"/>
    <s v=""/>
    <s v="Hootsuite"/>
    <b v="0"/>
    <s v="974299335100952579"/>
    <s v="Tweet"/>
    <n v="0"/>
    <n v="0"/>
    <m/>
    <m/>
    <m/>
    <m/>
    <m/>
    <m/>
    <m/>
    <m/>
    <n v="46"/>
    <s v="14"/>
    <s v="14"/>
    <n v="1"/>
    <n v="3.8461538461538463"/>
    <n v="0"/>
    <n v="0"/>
    <n v="0"/>
    <n v="0"/>
    <n v="25"/>
    <n v="96.15384615384616"/>
    <n v="26"/>
  </r>
  <r>
    <s v="zacharyatkins1"/>
    <s v="ebay"/>
    <m/>
    <m/>
    <m/>
    <m/>
    <m/>
    <m/>
    <m/>
    <m/>
    <s v="No"/>
    <n v="1472"/>
    <m/>
    <m/>
    <x v="0"/>
    <d v="2018-03-15T15:30:34"/>
    <s v="Wilson (Breast Cancer Awareness) PINK RIBBON T-Ball Glove https://t.co/WM8r7BC8By @eBay #BaseBall #SEO #Marketing #shopsmall #SmallBusiness #smallbiz #contentmarketing #Shopping #American #Digitalmarketing #Liquidation #ebaymobile #ecommerce #Socialselling #USA #fb #ebaybuyer"/>
    <s v="https://www.ebay.com/itm/112564080454?ul_noapp=true"/>
    <s v="ebay.com"/>
    <x v="409"/>
    <m/>
    <s v="http://pbs.twimg.com/profile_images/909075667433644033/3IsGUKbQ_normal.jpg"/>
    <x v="943"/>
    <s v="https://twitter.com/#!/zacharyatkins1/status/974306872974106624"/>
    <m/>
    <m/>
    <s v="974306872974106624"/>
    <m/>
    <b v="0"/>
    <n v="0"/>
    <s v=""/>
    <b v="0"/>
    <s v="en"/>
    <m/>
    <s v=""/>
    <b v="0"/>
    <n v="0"/>
    <s v=""/>
    <s v="Hootsuite"/>
    <b v="0"/>
    <s v="974306872974106624"/>
    <s v="Tweet"/>
    <n v="0"/>
    <n v="0"/>
    <m/>
    <m/>
    <m/>
    <m/>
    <m/>
    <m/>
    <m/>
    <m/>
    <n v="46"/>
    <s v="14"/>
    <s v="14"/>
    <n v="0"/>
    <n v="0"/>
    <n v="1"/>
    <n v="3.7037037037037037"/>
    <n v="0"/>
    <n v="0"/>
    <n v="26"/>
    <n v="96.296296296296291"/>
    <n v="27"/>
  </r>
  <r>
    <s v="zacharyatkins1"/>
    <s v="ebay"/>
    <m/>
    <m/>
    <m/>
    <m/>
    <m/>
    <m/>
    <m/>
    <m/>
    <s v="No"/>
    <n v="1473"/>
    <m/>
    <m/>
    <x v="0"/>
    <d v="2018-03-16T14:45:16"/>
    <s v="Outside We Are Fine by You In Series https://t.co/yEcwN1iOkt @eBay #Music #SEO #Marketing #shopsmall #SmallBusiness #smallbiz #contentmarketing #Shopping #Auction #American #Digitalmarketing #Liquidation #ebaymobile #ecommerce #Socialselling #USA #fb #ebaybuyer"/>
    <s v="https://www.ebay.com/itm/371928695443?ul_noapp=true"/>
    <s v="ebay.com"/>
    <x v="410"/>
    <m/>
    <s v="http://pbs.twimg.com/profile_images/909075667433644033/3IsGUKbQ_normal.jpg"/>
    <x v="944"/>
    <s v="https://twitter.com/#!/zacharyatkins1/status/974657858942926848"/>
    <m/>
    <m/>
    <s v="974657858942926848"/>
    <m/>
    <b v="0"/>
    <n v="0"/>
    <s v=""/>
    <b v="0"/>
    <s v="en"/>
    <m/>
    <s v=""/>
    <b v="0"/>
    <n v="1"/>
    <s v=""/>
    <s v="Hootsuite"/>
    <b v="0"/>
    <s v="974657858942926848"/>
    <s v="Tweet"/>
    <n v="0"/>
    <n v="0"/>
    <m/>
    <m/>
    <m/>
    <m/>
    <m/>
    <m/>
    <m/>
    <m/>
    <n v="46"/>
    <s v="14"/>
    <s v="14"/>
    <n v="1"/>
    <n v="3.7037037037037037"/>
    <n v="0"/>
    <n v="0"/>
    <n v="0"/>
    <n v="0"/>
    <n v="26"/>
    <n v="96.296296296296291"/>
    <n v="27"/>
  </r>
  <r>
    <s v="zacharyatkins1"/>
    <s v="ebay"/>
    <m/>
    <m/>
    <m/>
    <m/>
    <m/>
    <m/>
    <m/>
    <m/>
    <s v="No"/>
    <n v="1474"/>
    <m/>
    <m/>
    <x v="0"/>
    <d v="2018-03-16T15:00:29"/>
    <s v="Jeff, Who Lives at Home https://t.co/39RqcVrxS5 @eBay #movies #SEO #Marketing #shopsmall #SmallBusiness #smallbiz #contentmarketing #Shopping #Auction #American #Digitalmarketing #Liquidation #ebaymobile #ecommerce #Socialselling #USA #fb #ebaybuyer"/>
    <s v="https://www.ebay.com/itm/112381837558?ul_noapp=true"/>
    <s v="ebay.com"/>
    <x v="411"/>
    <m/>
    <s v="http://pbs.twimg.com/profile_images/909075667433644033/3IsGUKbQ_normal.jpg"/>
    <x v="945"/>
    <s v="https://twitter.com/#!/zacharyatkins1/status/974661686392213505"/>
    <m/>
    <m/>
    <s v="974661686392213505"/>
    <m/>
    <b v="0"/>
    <n v="0"/>
    <s v=""/>
    <b v="0"/>
    <s v="en"/>
    <m/>
    <s v=""/>
    <b v="0"/>
    <n v="0"/>
    <s v=""/>
    <s v="Hootsuite"/>
    <b v="0"/>
    <s v="974661686392213505"/>
    <s v="Tweet"/>
    <n v="0"/>
    <n v="0"/>
    <m/>
    <m/>
    <m/>
    <m/>
    <m/>
    <m/>
    <m/>
    <m/>
    <n v="46"/>
    <s v="14"/>
    <s v="14"/>
    <n v="0"/>
    <n v="0"/>
    <n v="0"/>
    <n v="0"/>
    <n v="0"/>
    <n v="0"/>
    <n v="24"/>
    <n v="100"/>
    <n v="24"/>
  </r>
  <r>
    <s v="zacharyatkins1"/>
    <s v="ebay"/>
    <m/>
    <m/>
    <m/>
    <m/>
    <m/>
    <m/>
    <m/>
    <m/>
    <s v="No"/>
    <n v="1475"/>
    <m/>
    <m/>
    <x v="0"/>
    <d v="2018-03-16T15:15:17"/>
    <s v="Fractured No. 2 by Karin Slaughter https://t.co/mSJpyFuPAr @eBay #books #SEO #Marketing #shopsmall #SmallBusiness #smallbiz #contentmarketing #Shopping #Auction #American #Digitalmarketing #Liquidation #ebaymobile #ecommerce #Socialselling #USA #fb #ebaybuyer"/>
    <s v="https://www.ebay.com/itm/371928695446?ul_noapp=true"/>
    <s v="ebay.com"/>
    <x v="412"/>
    <m/>
    <s v="http://pbs.twimg.com/profile_images/909075667433644033/3IsGUKbQ_normal.jpg"/>
    <x v="946"/>
    <s v="https://twitter.com/#!/zacharyatkins1/status/974665414046339075"/>
    <m/>
    <m/>
    <s v="974665414046339075"/>
    <m/>
    <b v="0"/>
    <n v="0"/>
    <s v=""/>
    <b v="0"/>
    <s v="en"/>
    <m/>
    <s v=""/>
    <b v="0"/>
    <n v="0"/>
    <s v=""/>
    <s v="Hootsuite"/>
    <b v="0"/>
    <s v="974665414046339075"/>
    <s v="Tweet"/>
    <n v="0"/>
    <n v="0"/>
    <m/>
    <m/>
    <m/>
    <m/>
    <m/>
    <m/>
    <m/>
    <m/>
    <n v="46"/>
    <s v="14"/>
    <s v="14"/>
    <n v="0"/>
    <n v="0"/>
    <n v="1"/>
    <n v="4"/>
    <n v="0"/>
    <n v="0"/>
    <n v="24"/>
    <n v="96"/>
    <n v="25"/>
  </r>
  <r>
    <s v="zacharyatkins1"/>
    <s v="ebay"/>
    <m/>
    <m/>
    <m/>
    <m/>
    <m/>
    <m/>
    <m/>
    <m/>
    <s v="No"/>
    <n v="1476"/>
    <m/>
    <m/>
    <x v="0"/>
    <d v="2018-03-16T15:15:18"/>
    <s v="Father, Son, and Company : My Life at IBM and Beyond by Thomas J., Jr. Watson... https://t.co/wg6C9xHLuv @eBay #books #SEO #Marketing #shopsmall #SmallBusiness #smallbiz #Digitalmarketing #Liquidation #ebaymobile #ecommerce #Socialselling #USA #fb #ebaybuyer"/>
    <s v="https://www.ebay.com/itm/371928695444?ul_noapp=true"/>
    <s v="ebay.com"/>
    <x v="413"/>
    <m/>
    <s v="http://pbs.twimg.com/profile_images/909075667433644033/3IsGUKbQ_normal.jpg"/>
    <x v="947"/>
    <s v="https://twitter.com/#!/zacharyatkins1/status/974665415526961153"/>
    <m/>
    <m/>
    <s v="974665415526961153"/>
    <m/>
    <b v="0"/>
    <n v="0"/>
    <s v=""/>
    <b v="0"/>
    <s v="en"/>
    <m/>
    <s v=""/>
    <b v="0"/>
    <n v="0"/>
    <s v=""/>
    <s v="Hootsuite"/>
    <b v="0"/>
    <s v="974665415526961153"/>
    <s v="Tweet"/>
    <n v="0"/>
    <n v="0"/>
    <m/>
    <m/>
    <m/>
    <m/>
    <m/>
    <m/>
    <m/>
    <m/>
    <n v="46"/>
    <s v="14"/>
    <s v="14"/>
    <n v="0"/>
    <n v="0"/>
    <n v="0"/>
    <n v="0"/>
    <n v="0"/>
    <n v="0"/>
    <n v="30"/>
    <n v="100"/>
    <n v="30"/>
  </r>
  <r>
    <s v="zacharyatkins1"/>
    <s v="ebay"/>
    <m/>
    <m/>
    <m/>
    <m/>
    <m/>
    <m/>
    <m/>
    <m/>
    <s v="No"/>
    <n v="1477"/>
    <m/>
    <m/>
    <x v="0"/>
    <d v="2018-03-16T15:30:36"/>
    <s v="Rochelle - My Magic Man  Single LP https://t.co/f3UwULvqSL @eBay #vinylrecords #SEO #Marketing #shopsmall #SmallBusiness #smallbiz #contentmarketing #Shopping #Auction #American #Digitalmarketing #Liquidation #ebaymobile #ecommerce #Socialselling #USA #fb #ebaybuyer"/>
    <s v="https://www.ebay.com/itm/371928695414?ul_noapp=true"/>
    <s v="ebay.com"/>
    <x v="414"/>
    <m/>
    <s v="http://pbs.twimg.com/profile_images/909075667433644033/3IsGUKbQ_normal.jpg"/>
    <x v="948"/>
    <s v="https://twitter.com/#!/zacharyatkins1/status/974669267588321283"/>
    <m/>
    <m/>
    <s v="974669267588321283"/>
    <m/>
    <b v="0"/>
    <n v="0"/>
    <s v=""/>
    <b v="0"/>
    <s v="en"/>
    <m/>
    <s v=""/>
    <b v="0"/>
    <n v="0"/>
    <s v=""/>
    <s v="Hootsuite"/>
    <b v="0"/>
    <s v="974669267588321283"/>
    <s v="Tweet"/>
    <n v="0"/>
    <n v="0"/>
    <m/>
    <m/>
    <m/>
    <m/>
    <m/>
    <m/>
    <m/>
    <m/>
    <n v="46"/>
    <s v="14"/>
    <s v="14"/>
    <n v="1"/>
    <n v="4"/>
    <n v="0"/>
    <n v="0"/>
    <n v="0"/>
    <n v="0"/>
    <n v="24"/>
    <n v="96"/>
    <n v="25"/>
  </r>
  <r>
    <s v="zacharyatkins1"/>
    <s v="ebay"/>
    <m/>
    <m/>
    <m/>
    <m/>
    <m/>
    <m/>
    <m/>
    <m/>
    <s v="No"/>
    <n v="1478"/>
    <m/>
    <m/>
    <x v="0"/>
    <d v="2018-03-18T13:45:07"/>
    <s v="The Wicked  by L. A. Banks https://t.co/N6Uv63VSFc @eBay #Wicked #SEO #Marketing #shopsmall #SmallBusiness #smallbiz #contentmarketing #Shopping #Auction #American #Digitalmarketing #Liquidation #ebaymobile #ecommerce #Socialselling #USA #fb #ebaybuyer"/>
    <s v="https://www.ebay.com/itm/112381939468?ul_noapp=true"/>
    <s v="ebay.com"/>
    <x v="415"/>
    <m/>
    <s v="http://pbs.twimg.com/profile_images/909075667433644033/3IsGUKbQ_normal.jpg"/>
    <x v="949"/>
    <s v="https://twitter.com/#!/zacharyatkins1/status/975367498446049280"/>
    <m/>
    <m/>
    <s v="975367498446049280"/>
    <m/>
    <b v="0"/>
    <n v="0"/>
    <s v=""/>
    <b v="0"/>
    <s v="en"/>
    <m/>
    <s v=""/>
    <b v="0"/>
    <n v="0"/>
    <s v=""/>
    <s v="Hootsuite"/>
    <b v="0"/>
    <s v="975367498446049280"/>
    <s v="Tweet"/>
    <n v="0"/>
    <n v="0"/>
    <m/>
    <m/>
    <m/>
    <m/>
    <m/>
    <m/>
    <m/>
    <m/>
    <n v="46"/>
    <s v="14"/>
    <s v="14"/>
    <n v="0"/>
    <n v="0"/>
    <n v="2"/>
    <n v="8"/>
    <n v="0"/>
    <n v="0"/>
    <n v="23"/>
    <n v="92"/>
    <n v="25"/>
  </r>
  <r>
    <s v="zacharyatkins1"/>
    <s v="ebay"/>
    <m/>
    <m/>
    <m/>
    <m/>
    <m/>
    <m/>
    <m/>
    <m/>
    <s v="No"/>
    <n v="1479"/>
    <m/>
    <m/>
    <x v="0"/>
    <d v="2018-03-18T13:45:08"/>
    <s v="Citronella Candle - 3 Pack Glass with Metal Stakes https://t.co/Zue0onrAox @eBay #HomeDecor #SEO #Marketing #shopsmall #SmallBusiness #smallbiz #contentmarketing #Shopping #Auction #American #Digitalmarketing #Liquidation #ebaymobile #ecommerce #Socialselling #USA #fb #ebaybuyer"/>
    <s v="https://www.ebay.com/itm/112757614161?ul_noapp=true"/>
    <s v="ebay.com"/>
    <x v="403"/>
    <m/>
    <s v="http://pbs.twimg.com/profile_images/909075667433644033/3IsGUKbQ_normal.jpg"/>
    <x v="950"/>
    <s v="https://twitter.com/#!/zacharyatkins1/status/975367501826678784"/>
    <m/>
    <m/>
    <s v="975367501826678784"/>
    <m/>
    <b v="0"/>
    <n v="0"/>
    <s v=""/>
    <b v="0"/>
    <s v="en"/>
    <m/>
    <s v=""/>
    <b v="0"/>
    <n v="0"/>
    <s v=""/>
    <s v="Hootsuite"/>
    <b v="0"/>
    <s v="975367501826678784"/>
    <s v="Tweet"/>
    <n v="0"/>
    <n v="0"/>
    <m/>
    <m/>
    <m/>
    <m/>
    <m/>
    <m/>
    <m/>
    <m/>
    <n v="46"/>
    <s v="14"/>
    <s v="14"/>
    <n v="0"/>
    <n v="0"/>
    <n v="0"/>
    <n v="0"/>
    <n v="0"/>
    <n v="0"/>
    <n v="27"/>
    <n v="100"/>
    <n v="27"/>
  </r>
  <r>
    <s v="zacharyatkins1"/>
    <s v="ebay"/>
    <m/>
    <m/>
    <m/>
    <m/>
    <m/>
    <m/>
    <m/>
    <m/>
    <s v="No"/>
    <n v="1480"/>
    <m/>
    <m/>
    <x v="0"/>
    <d v="2018-03-18T14:00:21"/>
    <s v="eBay Business by Marsha Collier https://t.co/AAiowTbdDl @eBay #SEO #Marketing #shopsmall #SmallBusiness #smallbiz #contentmarketing #Shopping #Auction #American #Digitalmarketing #Liquidation #ebaymobile #ecommerce #Socialselling #USA #fb #ebaybuyer"/>
    <s v="http://www.ebay.com/itm/371928721075?ul_noapp=true"/>
    <s v="ebay.com"/>
    <x v="283"/>
    <m/>
    <s v="http://pbs.twimg.com/profile_images/909075667433644033/3IsGUKbQ_normal.jpg"/>
    <x v="951"/>
    <s v="https://twitter.com/#!/zacharyatkins1/status/975371328994861057"/>
    <m/>
    <m/>
    <s v="975371328994861057"/>
    <m/>
    <b v="0"/>
    <n v="2"/>
    <s v=""/>
    <b v="0"/>
    <s v="en"/>
    <m/>
    <s v=""/>
    <b v="0"/>
    <n v="0"/>
    <s v=""/>
    <s v="Hootsuite"/>
    <b v="0"/>
    <s v="975371328994861057"/>
    <s v="Tweet"/>
    <n v="0"/>
    <n v="0"/>
    <m/>
    <m/>
    <m/>
    <m/>
    <m/>
    <m/>
    <m/>
    <m/>
    <n v="46"/>
    <s v="14"/>
    <s v="14"/>
    <n v="0"/>
    <n v="0"/>
    <n v="0"/>
    <n v="0"/>
    <n v="0"/>
    <n v="0"/>
    <n v="23"/>
    <n v="100"/>
    <n v="23"/>
  </r>
  <r>
    <s v="zacharyatkins1"/>
    <s v="ebay"/>
    <m/>
    <m/>
    <m/>
    <m/>
    <m/>
    <m/>
    <m/>
    <m/>
    <s v="No"/>
    <n v="1481"/>
    <m/>
    <m/>
    <x v="0"/>
    <d v="2018-03-18T14:15:10"/>
    <s v="He’s Gonna Toot and I’m Gonna Scoot by Barbara Johnson https://t.co/cKUr8mmxHz @eBay #books #SEO #Marketing #shopsmall #SmallBusiness #smallbiz #contentmarketing #Shopping #Auction #American #Digitalmarketing #Liquidation #ebaymobile #ecommerce #Socialselling #USA #fb #ebaybuyer"/>
    <s v="https://www.ebay.com/itm/112381939471?ul_noapp=true"/>
    <s v="ebay.com"/>
    <x v="412"/>
    <m/>
    <s v="http://pbs.twimg.com/profile_images/909075667433644033/3IsGUKbQ_normal.jpg"/>
    <x v="952"/>
    <s v="https://twitter.com/#!/zacharyatkins1/status/975375060625215488"/>
    <m/>
    <m/>
    <s v="975375060625215488"/>
    <m/>
    <b v="0"/>
    <n v="0"/>
    <s v=""/>
    <b v="0"/>
    <s v="en"/>
    <m/>
    <s v=""/>
    <b v="0"/>
    <n v="0"/>
    <s v=""/>
    <s v="Hootsuite"/>
    <b v="0"/>
    <s v="975375060625215488"/>
    <s v="Tweet"/>
    <n v="0"/>
    <n v="0"/>
    <m/>
    <m/>
    <m/>
    <m/>
    <m/>
    <m/>
    <m/>
    <m/>
    <n v="46"/>
    <s v="14"/>
    <s v="14"/>
    <n v="0"/>
    <n v="0"/>
    <n v="0"/>
    <n v="0"/>
    <n v="0"/>
    <n v="0"/>
    <n v="31"/>
    <n v="100"/>
    <n v="31"/>
  </r>
  <r>
    <s v="zacharyatkins1"/>
    <s v="ebay"/>
    <m/>
    <m/>
    <m/>
    <m/>
    <m/>
    <m/>
    <m/>
    <m/>
    <s v="No"/>
    <n v="1482"/>
    <m/>
    <m/>
    <x v="0"/>
    <d v="2018-03-18T14:30:21"/>
    <s v="Shadows of a Princess Diana, Princess of Wales : An Intimate Account by Her... https://t.co/zopZuCCVZA @eBay #SEO #Marketing #shopsmall #SmallBusiness #smallbiz #contentmarketing #American #Digitalmarketing #Liquidation #ebaymobile #ecommerce #Socialselling #USA #fb #ebaybuyer"/>
    <s v="https://www.ebay.com/itm/112381939482?ul_noapp=true"/>
    <s v="ebay.com"/>
    <x v="416"/>
    <m/>
    <s v="http://pbs.twimg.com/profile_images/909075667433644033/3IsGUKbQ_normal.jpg"/>
    <x v="953"/>
    <s v="https://twitter.com/#!/zacharyatkins1/status/975378878800699392"/>
    <m/>
    <m/>
    <s v="975378878800699392"/>
    <m/>
    <b v="0"/>
    <n v="0"/>
    <s v=""/>
    <b v="0"/>
    <s v="en"/>
    <m/>
    <s v=""/>
    <b v="0"/>
    <n v="0"/>
    <s v=""/>
    <s v="Hootsuite"/>
    <b v="0"/>
    <s v="975378878800699392"/>
    <s v="Tweet"/>
    <n v="0"/>
    <n v="0"/>
    <m/>
    <m/>
    <m/>
    <m/>
    <m/>
    <m/>
    <m/>
    <m/>
    <n v="46"/>
    <s v="14"/>
    <s v="14"/>
    <n v="1"/>
    <n v="3.4482758620689653"/>
    <n v="0"/>
    <n v="0"/>
    <n v="0"/>
    <n v="0"/>
    <n v="28"/>
    <n v="96.551724137931032"/>
    <n v="29"/>
  </r>
  <r>
    <s v="zacharyatkins1"/>
    <s v="ebay"/>
    <m/>
    <m/>
    <m/>
    <m/>
    <m/>
    <m/>
    <m/>
    <m/>
    <s v="No"/>
    <n v="1483"/>
    <m/>
    <m/>
    <x v="0"/>
    <d v="2018-03-18T14:45:08"/>
    <s v="Title of Record by Filter https://t.co/SULHPduQ94 @eBay #music #SEO #Marketing #shopsmall #SmallBusiness #smallbiz #contentmarketing #Shopping #Auction #American #Digitalmarketing #Liquidation #ebaymobile #ecommerce #Socialselling #USA #fb #ebaybuyer"/>
    <s v="https://www.ebay.com/itm/112381939472?ul_noapp=true"/>
    <s v="ebay.com"/>
    <x v="410"/>
    <m/>
    <s v="http://pbs.twimg.com/profile_images/909075667433644033/3IsGUKbQ_normal.jpg"/>
    <x v="954"/>
    <s v="https://twitter.com/#!/zacharyatkins1/status/975382602407448576"/>
    <m/>
    <m/>
    <s v="975382602407448576"/>
    <m/>
    <b v="0"/>
    <n v="0"/>
    <s v=""/>
    <b v="0"/>
    <s v="en"/>
    <m/>
    <s v=""/>
    <b v="0"/>
    <n v="1"/>
    <s v=""/>
    <s v="Hootsuite"/>
    <b v="0"/>
    <s v="975382602407448576"/>
    <s v="Tweet"/>
    <n v="0"/>
    <n v="0"/>
    <m/>
    <m/>
    <m/>
    <m/>
    <m/>
    <m/>
    <m/>
    <m/>
    <n v="46"/>
    <s v="14"/>
    <s v="14"/>
    <n v="0"/>
    <n v="0"/>
    <n v="0"/>
    <n v="0"/>
    <n v="0"/>
    <n v="0"/>
    <n v="24"/>
    <n v="100"/>
    <n v="24"/>
  </r>
  <r>
    <s v="zacharyatkins1"/>
    <s v="ebay"/>
    <m/>
    <m/>
    <m/>
    <m/>
    <m/>
    <m/>
    <m/>
    <m/>
    <s v="No"/>
    <n v="1484"/>
    <m/>
    <m/>
    <x v="0"/>
    <d v="2018-03-18T15:00:35"/>
    <s v="Women Shorts: Cherokee Size 4 https://t.co/PE3pDtTu3U @eBay #fashion #SEO #Marketing #shopsmall #SmallBusiness #smallbiz #contentmarketing #Shopping #Auction #American #Digitalmarketing #Liquidation #ebaymobile #ecommerce #Socialselling #USA #fb #ebaybuyer"/>
    <s v="https://www.ebay.com/itm/371928721081?ul_noapp=true"/>
    <s v="ebay.com"/>
    <x v="417"/>
    <m/>
    <s v="http://pbs.twimg.com/profile_images/909075667433644033/3IsGUKbQ_normal.jpg"/>
    <x v="955"/>
    <s v="https://twitter.com/#!/zacharyatkins1/status/975386488929169408"/>
    <m/>
    <m/>
    <s v="975386488929169408"/>
    <m/>
    <b v="0"/>
    <n v="1"/>
    <s v=""/>
    <b v="0"/>
    <s v="en"/>
    <m/>
    <s v=""/>
    <b v="0"/>
    <n v="0"/>
    <s v=""/>
    <s v="Hootsuite"/>
    <b v="0"/>
    <s v="975386488929169408"/>
    <s v="Tweet"/>
    <n v="0"/>
    <n v="0"/>
    <m/>
    <m/>
    <m/>
    <m/>
    <m/>
    <m/>
    <m/>
    <m/>
    <n v="46"/>
    <s v="14"/>
    <s v="14"/>
    <n v="0"/>
    <n v="0"/>
    <n v="0"/>
    <n v="0"/>
    <n v="0"/>
    <n v="0"/>
    <n v="24"/>
    <n v="100"/>
    <n v="24"/>
  </r>
  <r>
    <s v="zacharyatkins1"/>
    <s v="ebay"/>
    <m/>
    <m/>
    <m/>
    <m/>
    <m/>
    <m/>
    <m/>
    <m/>
    <s v="No"/>
    <n v="1485"/>
    <m/>
    <m/>
    <x v="0"/>
    <d v="2018-03-18T15:15:10"/>
    <s v="XXX - VIN DIESEL  https://t.co/lBFAej61pS @eBay #Movies #SEO #Marketing #shopsmall #SmallBusiness #smallbiz #contentmarketing #Shopping #Auction #American #Digitalmarketing #Liquidation #ebaymobile #ecommerce #Socialselling #USA #fb #ebaybuyer"/>
    <s v="https://www.ebay.com/itm/371928721079?ul_noapp=true"/>
    <s v="ebay.com"/>
    <x v="411"/>
    <m/>
    <s v="http://pbs.twimg.com/profile_images/909075667433644033/3IsGUKbQ_normal.jpg"/>
    <x v="956"/>
    <s v="https://twitter.com/#!/zacharyatkins1/status/975390157200330758"/>
    <m/>
    <m/>
    <s v="975390157200330758"/>
    <m/>
    <b v="0"/>
    <n v="0"/>
    <s v=""/>
    <b v="0"/>
    <s v="en"/>
    <m/>
    <s v=""/>
    <b v="0"/>
    <n v="0"/>
    <s v=""/>
    <s v="Hootsuite"/>
    <b v="0"/>
    <s v="975390157200330758"/>
    <s v="Tweet"/>
    <n v="0"/>
    <n v="0"/>
    <m/>
    <m/>
    <m/>
    <m/>
    <m/>
    <m/>
    <m/>
    <m/>
    <n v="46"/>
    <s v="14"/>
    <s v="14"/>
    <n v="0"/>
    <n v="0"/>
    <n v="0"/>
    <n v="0"/>
    <n v="0"/>
    <n v="0"/>
    <n v="22"/>
    <n v="100"/>
    <n v="22"/>
  </r>
  <r>
    <s v="zacharyatkins1"/>
    <s v="ebay"/>
    <m/>
    <m/>
    <m/>
    <m/>
    <m/>
    <m/>
    <m/>
    <m/>
    <s v="No"/>
    <n v="1486"/>
    <m/>
    <m/>
    <x v="0"/>
    <d v="2018-03-18T15:30:20"/>
    <s v="Tales from Beatrix Potter by Beatrix Potter https://t.co/npoyciJe1P @eBay #books #SEO #Marketing #shopsmall #SmallBusiness #smallbiz #contentmarketing #Shopping #Auction #American #Digitalmarketing #Liquidation #ebaymobile #ecommerce #Socialselling #USA #fb #ebaybuyer"/>
    <s v="https://www.ebay.com/itm/371928721088?ul_noapp=true"/>
    <s v="ebay.com"/>
    <x v="412"/>
    <m/>
    <s v="http://pbs.twimg.com/profile_images/909075667433644033/3IsGUKbQ_normal.jpg"/>
    <x v="957"/>
    <s v="https://twitter.com/#!/zacharyatkins1/status/975393974528696320"/>
    <m/>
    <m/>
    <s v="975393974528696320"/>
    <m/>
    <b v="0"/>
    <n v="0"/>
    <s v=""/>
    <b v="0"/>
    <s v="en"/>
    <m/>
    <s v=""/>
    <b v="0"/>
    <n v="0"/>
    <s v=""/>
    <s v="Hootsuite"/>
    <b v="0"/>
    <s v="975393974528696320"/>
    <s v="Tweet"/>
    <n v="0"/>
    <n v="0"/>
    <m/>
    <m/>
    <m/>
    <m/>
    <m/>
    <m/>
    <m/>
    <m/>
    <n v="46"/>
    <s v="14"/>
    <s v="14"/>
    <n v="0"/>
    <n v="0"/>
    <n v="0"/>
    <n v="0"/>
    <n v="0"/>
    <n v="0"/>
    <n v="26"/>
    <n v="100"/>
    <n v="26"/>
  </r>
  <r>
    <s v="zacharyatkins1"/>
    <s v="ebay"/>
    <m/>
    <m/>
    <m/>
    <m/>
    <m/>
    <m/>
    <m/>
    <m/>
    <s v="No"/>
    <n v="1487"/>
    <m/>
    <m/>
    <x v="0"/>
    <d v="2018-03-19T14:30:33"/>
    <s v="Lot of 36 Dignity Compose Breathable Adult Fitted Brief https://t.co/PL81jfObez @eBay #health  #SEO #Marketing #shopsmall #SmallBusiness #smallbiz #contentmarketing #Shopping #Auction #Digitalmarketing #Liquidation #ebaymobile #ecommerce #Socialselling #USA #fb #ebaybuyer"/>
    <s v="http://www.ebay.com/itm/112291038165?ul_noapp=true"/>
    <s v="ebay.com"/>
    <x v="418"/>
    <m/>
    <s v="http://pbs.twimg.com/profile_images/909075667433644033/3IsGUKbQ_normal.jpg"/>
    <x v="958"/>
    <s v="https://twitter.com/#!/zacharyatkins1/status/975741317497212931"/>
    <m/>
    <m/>
    <s v="975741317497212931"/>
    <m/>
    <b v="0"/>
    <n v="0"/>
    <s v=""/>
    <b v="0"/>
    <s v="en"/>
    <m/>
    <s v=""/>
    <b v="0"/>
    <n v="0"/>
    <s v=""/>
    <s v="Hootsuite"/>
    <b v="0"/>
    <s v="975741317497212931"/>
    <s v="Tweet"/>
    <n v="0"/>
    <n v="0"/>
    <m/>
    <m/>
    <m/>
    <m/>
    <m/>
    <m/>
    <m/>
    <m/>
    <n v="46"/>
    <s v="14"/>
    <s v="14"/>
    <n v="1"/>
    <n v="3.7037037037037037"/>
    <n v="0"/>
    <n v="0"/>
    <n v="0"/>
    <n v="0"/>
    <n v="26"/>
    <n v="96.296296296296291"/>
    <n v="27"/>
  </r>
  <r>
    <s v="zacharyatkins1"/>
    <s v="ebay"/>
    <m/>
    <m/>
    <m/>
    <m/>
    <m/>
    <m/>
    <m/>
    <m/>
    <s v="No"/>
    <n v="1488"/>
    <m/>
    <m/>
    <x v="0"/>
    <d v="2018-03-19T15:00:39"/>
    <s v="Converse ALL STAR Chuck Taylor Size 15 Men Sneakers https://t.co/HrbI4IkSHy @eBay #Sneakers #SEO #Marketing #shopsmall #SmallBusiness #smallbiz #contentmarketing #Shopping #Auction #American #Digitalmarketing #Liquidation #ebaymobile #ecommerce #Socialselling #USA #fb #ebaybuyer"/>
    <s v="https://www.ebay.com/itm/112850640359?ul_noapp=true"/>
    <s v="ebay.com"/>
    <x v="419"/>
    <m/>
    <s v="http://pbs.twimg.com/profile_images/909075667433644033/3IsGUKbQ_normal.jpg"/>
    <x v="959"/>
    <s v="https://twitter.com/#!/zacharyatkins1/status/975748892900851712"/>
    <m/>
    <m/>
    <s v="975748892900851712"/>
    <m/>
    <b v="0"/>
    <n v="0"/>
    <s v=""/>
    <b v="0"/>
    <s v="en"/>
    <m/>
    <s v=""/>
    <b v="0"/>
    <n v="0"/>
    <s v=""/>
    <s v="Hootsuite"/>
    <b v="0"/>
    <s v="975748892900851712"/>
    <s v="Tweet"/>
    <n v="0"/>
    <n v="0"/>
    <m/>
    <m/>
    <m/>
    <m/>
    <m/>
    <m/>
    <m/>
    <m/>
    <n v="46"/>
    <s v="14"/>
    <s v="14"/>
    <n v="0"/>
    <n v="0"/>
    <n v="0"/>
    <n v="0"/>
    <n v="0"/>
    <n v="0"/>
    <n v="28"/>
    <n v="100"/>
    <n v="28"/>
  </r>
  <r>
    <s v="zacharyatkins1"/>
    <s v="ebay"/>
    <m/>
    <m/>
    <m/>
    <m/>
    <m/>
    <m/>
    <m/>
    <m/>
    <s v="No"/>
    <n v="1489"/>
    <m/>
    <m/>
    <x v="0"/>
    <d v="2018-03-19T15:30:34"/>
    <s v="Lot of 48 Dignity Compose Breathable Adult Fitted Brief https://t.co/o9TyCVIptQ @eBay #Health #SEO #Marketing #shopsmall #SmallBusiness #smallbiz #contentmarketing #Shopping #Auction #American #Digitalmarketing #Liquidation #ebaymobile #ecommerce #Socialselling #fb #ebaybuyer"/>
    <s v="https://www.ebay.com/itm/371973836171?ul_noapp=true"/>
    <s v="ebay.com"/>
    <x v="420"/>
    <m/>
    <s v="http://pbs.twimg.com/profile_images/909075667433644033/3IsGUKbQ_normal.jpg"/>
    <x v="960"/>
    <s v="https://twitter.com/#!/zacharyatkins1/status/975756424767770624"/>
    <m/>
    <m/>
    <s v="975756424767770624"/>
    <m/>
    <b v="0"/>
    <n v="0"/>
    <s v=""/>
    <b v="0"/>
    <s v="en"/>
    <m/>
    <s v=""/>
    <b v="0"/>
    <n v="0"/>
    <s v=""/>
    <s v="Hootsuite"/>
    <b v="0"/>
    <s v="975756424767770624"/>
    <s v="Tweet"/>
    <n v="0"/>
    <n v="0"/>
    <m/>
    <m/>
    <m/>
    <m/>
    <m/>
    <m/>
    <m/>
    <m/>
    <n v="46"/>
    <s v="14"/>
    <s v="14"/>
    <n v="1"/>
    <n v="3.7037037037037037"/>
    <n v="0"/>
    <n v="0"/>
    <n v="0"/>
    <n v="0"/>
    <n v="26"/>
    <n v="96.296296296296291"/>
    <n v="27"/>
  </r>
  <r>
    <s v="altruistauction"/>
    <s v="ebay"/>
    <m/>
    <m/>
    <m/>
    <m/>
    <m/>
    <m/>
    <m/>
    <m/>
    <s v="No"/>
    <n v="1490"/>
    <m/>
    <m/>
    <x v="0"/>
    <d v="2018-03-06T15:30:38"/>
    <s v="St. Louis Cardinals 2006 World Series Collectors Edition (8-Disc Set) https://t.co/Hi9AjyvkHk @eBay #Baseball #SEO #Marketing #shopsmall #SmallBusiness #smallbiz #contentmarketing #American #Digitalmarketing #Liquidation #ebaymobile #ecommerce #Socialselling #USA #fb #ebaybuyer"/>
    <s v="https://www.ebay.com/itm/112732073634?ul_noapp=true"/>
    <s v="ebay.com"/>
    <x v="388"/>
    <m/>
    <s v="http://pbs.twimg.com/profile_images/1129115682/40222_123899460989128_100001072256821_128730_5433521_n_normal.jpg"/>
    <x v="915"/>
    <s v="https://twitter.com/#!/altruistauction/status/971045397031542789"/>
    <m/>
    <m/>
    <s v="971045397031542789"/>
    <m/>
    <b v="0"/>
    <n v="0"/>
    <s v=""/>
    <b v="0"/>
    <s v="en"/>
    <m/>
    <s v=""/>
    <b v="0"/>
    <n v="0"/>
    <s v=""/>
    <s v="Hootsuite"/>
    <b v="0"/>
    <s v="971045397031542789"/>
    <s v="Tweet"/>
    <n v="0"/>
    <n v="0"/>
    <m/>
    <m/>
    <m/>
    <m/>
    <m/>
    <m/>
    <m/>
    <m/>
    <n v="47"/>
    <s v="14"/>
    <s v="14"/>
    <n v="0"/>
    <n v="0"/>
    <n v="0"/>
    <n v="0"/>
    <n v="0"/>
    <n v="0"/>
    <n v="28"/>
    <n v="100"/>
    <n v="28"/>
  </r>
  <r>
    <s v="altruistauction"/>
    <s v="ebay"/>
    <m/>
    <m/>
    <m/>
    <m/>
    <m/>
    <m/>
    <m/>
    <m/>
    <s v="No"/>
    <n v="1491"/>
    <m/>
    <m/>
    <x v="0"/>
    <d v="2018-03-06T16:00:54"/>
    <s v="The Royal Collection Benjamin West 1728 - 1820 Edward III Crossing the Somme https://t.co/cBR6cBamJU @eBay #Puzzle #SEO #Marketing #shopsmall #SmallBusiness #smallbiz #contentmarketing #Shopping #Digitalmarketing #Liquidation #ebaymobile #ecommerce #Socialselling #fb #ebaybuyer"/>
    <s v="https://www.ebay.com/itm/112803190827?ul_noapp=true"/>
    <s v="ebay.com"/>
    <x v="389"/>
    <m/>
    <s v="http://pbs.twimg.com/profile_images/1129115682/40222_123899460989128_100001072256821_128730_5433521_n_normal.jpg"/>
    <x v="916"/>
    <s v="https://twitter.com/#!/altruistauction/status/971053015540158465"/>
    <m/>
    <m/>
    <s v="971053015540158465"/>
    <m/>
    <b v="0"/>
    <n v="0"/>
    <s v=""/>
    <b v="0"/>
    <s v="en"/>
    <m/>
    <s v=""/>
    <b v="0"/>
    <n v="0"/>
    <s v=""/>
    <s v="Hootsuite"/>
    <b v="0"/>
    <s v="971053015540158465"/>
    <s v="Tweet"/>
    <n v="0"/>
    <n v="0"/>
    <m/>
    <m/>
    <m/>
    <m/>
    <m/>
    <m/>
    <m/>
    <m/>
    <n v="47"/>
    <s v="14"/>
    <s v="14"/>
    <n v="0"/>
    <n v="0"/>
    <n v="0"/>
    <n v="0"/>
    <n v="0"/>
    <n v="0"/>
    <n v="28"/>
    <n v="100"/>
    <n v="28"/>
  </r>
  <r>
    <s v="altruistauction"/>
    <s v="ebay"/>
    <m/>
    <m/>
    <m/>
    <m/>
    <m/>
    <m/>
    <m/>
    <m/>
    <s v="No"/>
    <n v="1492"/>
    <m/>
    <m/>
    <x v="0"/>
    <d v="2018-03-06T16:30:42"/>
    <s v="Hampton Bay Chester Semi-Flush Mount - Aruba Teak Finish/Glass Shade https://t.co/3twjbihoGp @eBay #HomeDecor #SEO #Marketing #shopsmall #SmallBusiness #smallbiz #contentmarketing #American #Digitalmarketing #Liquidation #ebaymobile #ecommerce #Socialselling #USA #fb #ebaybuyer"/>
    <s v="https://www.ebay.com/ulk/itm/371972236816"/>
    <s v="ebay.com"/>
    <x v="390"/>
    <m/>
    <s v="http://pbs.twimg.com/profile_images/1129115682/40222_123899460989128_100001072256821_128730_5433521_n_normal.jpg"/>
    <x v="917"/>
    <s v="https://twitter.com/#!/altruistauction/status/971060511478607872"/>
    <m/>
    <m/>
    <s v="971060511478607872"/>
    <m/>
    <b v="0"/>
    <n v="0"/>
    <s v=""/>
    <b v="0"/>
    <s v="en"/>
    <m/>
    <s v=""/>
    <b v="0"/>
    <n v="0"/>
    <s v=""/>
    <s v="Hootsuite"/>
    <b v="0"/>
    <s v="971060511478607872"/>
    <s v="Tweet"/>
    <n v="0"/>
    <n v="0"/>
    <m/>
    <m/>
    <m/>
    <m/>
    <m/>
    <m/>
    <m/>
    <m/>
    <n v="47"/>
    <s v="14"/>
    <s v="14"/>
    <n v="0"/>
    <n v="0"/>
    <n v="0"/>
    <n v="0"/>
    <n v="0"/>
    <n v="0"/>
    <n v="28"/>
    <n v="100"/>
    <n v="28"/>
  </r>
  <r>
    <s v="altruistauction"/>
    <s v="ebay"/>
    <m/>
    <m/>
    <m/>
    <m/>
    <m/>
    <m/>
    <m/>
    <m/>
    <s v="No"/>
    <n v="1493"/>
    <m/>
    <m/>
    <x v="0"/>
    <d v="2018-03-07T16:01:09"/>
    <s v="BERN Lenox Bike Helmet https://t.co/VmOugBNQR1 @eBay #SafetyFirst #BERNHelmet #Bikes #SEO #Marketing #shopsmall #SmallBusiness #smallbiz #contentmarketing #Shopping #Auction #American #Digitalmarketing #Liquidation #ebaymobile #ecommerce #Socialselling #USA #fb #ebaybuyer"/>
    <s v="https://www.ebay.com/ulk/itm/112852303485"/>
    <s v="ebay.com"/>
    <x v="391"/>
    <m/>
    <s v="http://pbs.twimg.com/profile_images/1129115682/40222_123899460989128_100001072256821_128730_5433521_n_normal.jpg"/>
    <x v="918"/>
    <s v="https://twitter.com/#!/altruistauction/status/971415465150025733"/>
    <m/>
    <m/>
    <s v="971415465150025733"/>
    <m/>
    <b v="0"/>
    <n v="0"/>
    <s v=""/>
    <b v="0"/>
    <s v="en"/>
    <m/>
    <s v=""/>
    <b v="0"/>
    <n v="0"/>
    <s v=""/>
    <s v="Hootsuite"/>
    <b v="0"/>
    <s v="971415465150025733"/>
    <s v="Tweet"/>
    <n v="0"/>
    <n v="0"/>
    <m/>
    <m/>
    <m/>
    <m/>
    <m/>
    <m/>
    <m/>
    <m/>
    <n v="47"/>
    <s v="14"/>
    <s v="14"/>
    <n v="0"/>
    <n v="0"/>
    <n v="0"/>
    <n v="0"/>
    <n v="0"/>
    <n v="0"/>
    <n v="25"/>
    <n v="100"/>
    <n v="25"/>
  </r>
  <r>
    <s v="altruistauction"/>
    <s v="ebay"/>
    <m/>
    <m/>
    <m/>
    <m/>
    <m/>
    <m/>
    <m/>
    <m/>
    <s v="No"/>
    <n v="1494"/>
    <m/>
    <m/>
    <x v="0"/>
    <d v="2018-03-07T16:30:40"/>
    <s v="Schutt Baseball Catcher Helmet https://t.co/ycKe2fVtk4 @eBay #Schutt #Baseball #MLB #SEO #Marketing #shopsmall #SmallBusiness #smallbiz #contentmarketing #Shopping #Auction #American #Digitalmarketing #Liquidation #ebaymobile #ecommerce #Socialselling #USA #fb #ebaybuyer"/>
    <s v="https://www.ebay.com/ulk/itm/372239894464"/>
    <s v="ebay.com"/>
    <x v="392"/>
    <m/>
    <s v="http://pbs.twimg.com/profile_images/1129115682/40222_123899460989128_100001072256821_128730_5433521_n_normal.jpg"/>
    <x v="919"/>
    <s v="https://twitter.com/#!/altruistauction/status/971422892599775234"/>
    <m/>
    <m/>
    <s v="971422892599775234"/>
    <m/>
    <b v="0"/>
    <n v="0"/>
    <s v=""/>
    <b v="0"/>
    <s v="en"/>
    <m/>
    <s v=""/>
    <b v="0"/>
    <n v="0"/>
    <s v=""/>
    <s v="Hootsuite"/>
    <b v="0"/>
    <s v="971422892599775234"/>
    <s v="Tweet"/>
    <n v="0"/>
    <n v="0"/>
    <m/>
    <m/>
    <m/>
    <m/>
    <m/>
    <m/>
    <m/>
    <m/>
    <n v="47"/>
    <s v="14"/>
    <s v="14"/>
    <n v="0"/>
    <n v="0"/>
    <n v="0"/>
    <n v="0"/>
    <n v="0"/>
    <n v="0"/>
    <n v="25"/>
    <n v="100"/>
    <n v="25"/>
  </r>
  <r>
    <s v="altruistauction"/>
    <s v="ebay"/>
    <m/>
    <m/>
    <m/>
    <m/>
    <m/>
    <m/>
    <m/>
    <m/>
    <s v="No"/>
    <n v="1495"/>
    <m/>
    <m/>
    <x v="0"/>
    <d v="2018-03-08T16:00:53"/>
    <s v="Defiant 270 Degree Outdoor Rust Motion Security Light https://t.co/Kd5gPHj3Z2 @eBay #homesecurity #SEO #Marketing #shopsmall #SmallBusiness #smallbiz #contentmarketing #Shopping #American #Digitalmarketing #Liquidation #ebaymobile #ecommerce #Socialselling #USA #fb #ebaybuyer"/>
    <s v="https://www.ebay.com/itm/372215087860?ul_noapp=true"/>
    <s v="ebay.com"/>
    <x v="393"/>
    <m/>
    <s v="http://pbs.twimg.com/profile_images/1129115682/40222_123899460989128_100001072256821_128730_5433521_n_normal.jpg"/>
    <x v="920"/>
    <s v="https://twitter.com/#!/altruistauction/status/971777783805415424"/>
    <m/>
    <m/>
    <s v="971777783805415424"/>
    <m/>
    <b v="0"/>
    <n v="1"/>
    <s v=""/>
    <b v="0"/>
    <s v="en"/>
    <m/>
    <s v=""/>
    <b v="0"/>
    <n v="0"/>
    <s v=""/>
    <s v="Hootsuite"/>
    <b v="0"/>
    <s v="971777783805415424"/>
    <s v="Tweet"/>
    <n v="0"/>
    <n v="0"/>
    <m/>
    <m/>
    <m/>
    <m/>
    <m/>
    <m/>
    <m/>
    <m/>
    <n v="47"/>
    <s v="14"/>
    <s v="14"/>
    <n v="0"/>
    <n v="0"/>
    <n v="2"/>
    <n v="7.6923076923076925"/>
    <n v="0"/>
    <n v="0"/>
    <n v="24"/>
    <n v="92.307692307692307"/>
    <n v="26"/>
  </r>
  <r>
    <s v="altruistauction"/>
    <s v="ebay"/>
    <m/>
    <m/>
    <m/>
    <m/>
    <m/>
    <m/>
    <m/>
    <m/>
    <s v="No"/>
    <n v="1496"/>
    <m/>
    <m/>
    <x v="0"/>
    <d v="2018-03-08T16:30:44"/>
    <s v="Queen Collections Genuine Leather Spy Satchel Bag https://t.co/UdH13wdcZc @eBay #Fashion #Women #SEO #Marketing #shopsmall #SmallBusiness #smallbiz #contentmarketing #Shopping #Auction #American #Digitalmarketing #Liquidation #ebaymobile #ecommerce #Socialselling #fb #ebaybuyer"/>
    <s v="https://www.ebay.com/ulk/itm/112739706694"/>
    <s v="ebay.com"/>
    <x v="394"/>
    <m/>
    <s v="http://pbs.twimg.com/profile_images/1129115682/40222_123899460989128_100001072256821_128730_5433521_n_normal.jpg"/>
    <x v="921"/>
    <s v="https://twitter.com/#!/altruistauction/status/971785297582350336"/>
    <m/>
    <m/>
    <s v="971785297582350336"/>
    <m/>
    <b v="0"/>
    <n v="0"/>
    <s v=""/>
    <b v="0"/>
    <s v="en"/>
    <m/>
    <s v=""/>
    <b v="0"/>
    <n v="0"/>
    <s v=""/>
    <s v="Hootsuite"/>
    <b v="0"/>
    <s v="971785297582350336"/>
    <s v="Tweet"/>
    <n v="0"/>
    <n v="0"/>
    <m/>
    <m/>
    <m/>
    <m/>
    <m/>
    <m/>
    <m/>
    <m/>
    <n v="47"/>
    <s v="14"/>
    <s v="14"/>
    <n v="1"/>
    <n v="3.8461538461538463"/>
    <n v="0"/>
    <n v="0"/>
    <n v="0"/>
    <n v="0"/>
    <n v="25"/>
    <n v="96.15384615384616"/>
    <n v="26"/>
  </r>
  <r>
    <s v="altruistauction"/>
    <s v="ebay"/>
    <m/>
    <m/>
    <m/>
    <m/>
    <m/>
    <m/>
    <m/>
    <m/>
    <s v="No"/>
    <n v="1497"/>
    <m/>
    <m/>
    <x v="0"/>
    <d v="2018-03-09T15:30:38"/>
    <s v="Phazer ABEC 1  - Inline Skates https://t.co/ASOtNct8cr @eBay #Skates #SEO #Marketing #shopsmall #SmallBusiness #smallbiz #contentmarketing #Shopping #Auction #American #Digitalmarketing #Liquidation #ebaymobile #ecommerce #Socialselling #USA #fb #ebaybuyer"/>
    <s v="http://www.ebay.com/itm/371866476229?ul_noapp=true"/>
    <s v="ebay.com"/>
    <x v="395"/>
    <m/>
    <s v="http://pbs.twimg.com/profile_images/1129115682/40222_123899460989128_100001072256821_128730_5433521_n_normal.jpg"/>
    <x v="922"/>
    <s v="https://twitter.com/#!/altruistauction/status/972132560879878145"/>
    <m/>
    <m/>
    <s v="972132560879878145"/>
    <m/>
    <b v="0"/>
    <n v="0"/>
    <s v=""/>
    <b v="0"/>
    <s v="und"/>
    <m/>
    <s v=""/>
    <b v="0"/>
    <n v="0"/>
    <s v=""/>
    <s v="Hootsuite"/>
    <b v="0"/>
    <s v="972132560879878145"/>
    <s v="Tweet"/>
    <n v="0"/>
    <n v="0"/>
    <m/>
    <m/>
    <m/>
    <m/>
    <m/>
    <m/>
    <m/>
    <m/>
    <n v="47"/>
    <s v="14"/>
    <s v="14"/>
    <n v="0"/>
    <n v="0"/>
    <n v="0"/>
    <n v="0"/>
    <n v="0"/>
    <n v="0"/>
    <n v="24"/>
    <n v="100"/>
    <n v="24"/>
  </r>
  <r>
    <s v="altruistauction"/>
    <s v="ebay"/>
    <m/>
    <m/>
    <m/>
    <m/>
    <m/>
    <m/>
    <m/>
    <m/>
    <s v="No"/>
    <n v="1498"/>
    <m/>
    <m/>
    <x v="0"/>
    <d v="2018-03-09T15:45:21"/>
    <s v="Franklin RTP Baseball Glove https://t.co/H0QLMcW9Sq @eBay #BaseBall #SEO #Marketing #shopsmall #SmallBusiness #smallbiz #contentmarketing #Shopping #Auction #American #Digitalmarketing #Liquidation #ebaymobile #ecommerce #Socialselling #USA #fb #ebaybuyer"/>
    <s v="https://www.ebay.com/itm/112698293354?ul_noapp=true"/>
    <s v="ebay.com"/>
    <x v="396"/>
    <m/>
    <s v="http://pbs.twimg.com/profile_images/1129115682/40222_123899460989128_100001072256821_128730_5433521_n_normal.jpg"/>
    <x v="923"/>
    <s v="https://twitter.com/#!/altruistauction/status/972136265519915008"/>
    <m/>
    <m/>
    <s v="972136265519915008"/>
    <m/>
    <b v="0"/>
    <n v="0"/>
    <s v=""/>
    <b v="0"/>
    <s v="en"/>
    <m/>
    <s v=""/>
    <b v="0"/>
    <n v="0"/>
    <s v=""/>
    <s v="Hootsuite"/>
    <b v="0"/>
    <s v="972136265519915008"/>
    <s v="Tweet"/>
    <n v="0"/>
    <n v="0"/>
    <m/>
    <m/>
    <m/>
    <m/>
    <m/>
    <m/>
    <m/>
    <m/>
    <n v="47"/>
    <s v="14"/>
    <s v="14"/>
    <n v="0"/>
    <n v="0"/>
    <n v="0"/>
    <n v="0"/>
    <n v="0"/>
    <n v="0"/>
    <n v="23"/>
    <n v="100"/>
    <n v="23"/>
  </r>
  <r>
    <s v="altruistauction"/>
    <s v="ebay"/>
    <m/>
    <m/>
    <m/>
    <m/>
    <m/>
    <m/>
    <m/>
    <m/>
    <s v="No"/>
    <n v="1499"/>
    <m/>
    <m/>
    <x v="0"/>
    <d v="2018-03-09T16:00:54"/>
    <s v="Vintage Don Carter Brunswick Bowling Ball Bag &amp;amp; Brunswick Bowling Ball https://t.co/72nO3oTqGf @eBay #BowlingBall #SEO #Marketing #shopsmall #SmallBusiness #smallbiz #contentmarketing #Buyer #Digitalmarketing #Liquidation #ebaymobile #ecommerce #Socialselling #USA #fb #ebaybuyer"/>
    <s v="https://www.ebay.com/itm/371866501308?ul_noapp=true"/>
    <s v="ebay.com"/>
    <x v="397"/>
    <m/>
    <s v="http://pbs.twimg.com/profile_images/1129115682/40222_123899460989128_100001072256821_128730_5433521_n_normal.jpg"/>
    <x v="961"/>
    <s v="https://twitter.com/#!/altruistauction/status/972140179401175041"/>
    <m/>
    <m/>
    <s v="972140179401175041"/>
    <m/>
    <b v="0"/>
    <n v="0"/>
    <s v=""/>
    <b v="0"/>
    <s v="en"/>
    <m/>
    <s v=""/>
    <b v="0"/>
    <n v="0"/>
    <s v=""/>
    <s v="Hootsuite"/>
    <b v="0"/>
    <s v="972140179401175041"/>
    <s v="Tweet"/>
    <n v="0"/>
    <n v="0"/>
    <m/>
    <m/>
    <m/>
    <m/>
    <m/>
    <m/>
    <m/>
    <m/>
    <n v="47"/>
    <s v="14"/>
    <s v="14"/>
    <n v="0"/>
    <n v="0"/>
    <n v="0"/>
    <n v="0"/>
    <n v="0"/>
    <n v="0"/>
    <n v="28"/>
    <n v="100"/>
    <n v="28"/>
  </r>
  <r>
    <s v="altruistauction"/>
    <s v="ebay"/>
    <m/>
    <m/>
    <m/>
    <m/>
    <m/>
    <m/>
    <m/>
    <m/>
    <s v="No"/>
    <n v="1500"/>
    <m/>
    <m/>
    <x v="0"/>
    <d v="2018-03-09T16:15:17"/>
    <s v="Easton Z Flex Baseball Glove https://t.co/5VyXjsUDh3 @eBay #BaseBall #MLB #SEO #Marketing #shopsmall #SmallBusiness #smallbiz #contentmarketing #Shopping #Auction #American #Digitalmarketing #Liquidation #ebaymobile #ecommerce #Socialselling #USA #fb #ebaybuyer"/>
    <s v="https://www.ebay.com/itm/112698293714?ul_noapp=true"/>
    <s v="ebay.com"/>
    <x v="398"/>
    <m/>
    <s v="http://pbs.twimg.com/profile_images/1129115682/40222_123899460989128_100001072256821_128730_5433521_n_normal.jpg"/>
    <x v="925"/>
    <s v="https://twitter.com/#!/altruistauction/status/972143797009371138"/>
    <m/>
    <m/>
    <s v="972143797009371138"/>
    <m/>
    <b v="0"/>
    <n v="0"/>
    <s v=""/>
    <b v="0"/>
    <s v="en"/>
    <m/>
    <s v=""/>
    <b v="0"/>
    <n v="0"/>
    <s v=""/>
    <s v="Hootsuite"/>
    <b v="0"/>
    <s v="972143797009371138"/>
    <s v="Tweet"/>
    <n v="0"/>
    <n v="0"/>
    <m/>
    <m/>
    <m/>
    <m/>
    <m/>
    <m/>
    <m/>
    <m/>
    <n v="47"/>
    <s v="14"/>
    <s v="14"/>
    <n v="0"/>
    <n v="0"/>
    <n v="0"/>
    <n v="0"/>
    <n v="0"/>
    <n v="0"/>
    <n v="25"/>
    <n v="100"/>
    <n v="25"/>
  </r>
  <r>
    <s v="altruistauction"/>
    <s v="ebay"/>
    <m/>
    <m/>
    <m/>
    <m/>
    <m/>
    <m/>
    <m/>
    <m/>
    <s v="No"/>
    <n v="1501"/>
    <m/>
    <m/>
    <x v="0"/>
    <d v="2018-03-09T16:30:38"/>
    <s v="Return of the Jedi (VHS Special Edition) https://t.co/G95YdFGpdx @eBay #Jedi #SEO #Marketing #shopsmall #SmallBusiness #smallbiz #contentmarketing #Shopping #Auction #American #Digitalmarketing #Liquidation #ebaymobile #ecommerce #Socialselling #USA #fb #ebaybuyer"/>
    <s v="https://www.ebay.com/ulk/itm/372073144387"/>
    <s v="ebay.com"/>
    <x v="399"/>
    <m/>
    <s v="http://pbs.twimg.com/profile_images/1129115682/40222_123899460989128_100001072256821_128730_5433521_n_normal.jpg"/>
    <x v="926"/>
    <s v="https://twitter.com/#!/altruistauction/status/972147659053158400"/>
    <m/>
    <m/>
    <s v="972147659053158400"/>
    <m/>
    <b v="0"/>
    <n v="0"/>
    <s v=""/>
    <b v="0"/>
    <s v="en"/>
    <m/>
    <s v=""/>
    <b v="0"/>
    <n v="0"/>
    <s v=""/>
    <s v="Hootsuite"/>
    <b v="0"/>
    <s v="972147659053158400"/>
    <s v="Tweet"/>
    <n v="0"/>
    <n v="0"/>
    <m/>
    <m/>
    <m/>
    <m/>
    <m/>
    <m/>
    <m/>
    <m/>
    <n v="47"/>
    <s v="14"/>
    <s v="14"/>
    <n v="0"/>
    <n v="0"/>
    <n v="0"/>
    <n v="0"/>
    <n v="0"/>
    <n v="0"/>
    <n v="26"/>
    <n v="100"/>
    <n v="26"/>
  </r>
  <r>
    <s v="altruistauction"/>
    <s v="ebay"/>
    <m/>
    <m/>
    <m/>
    <m/>
    <m/>
    <m/>
    <m/>
    <m/>
    <s v="No"/>
    <n v="1502"/>
    <m/>
    <m/>
    <x v="0"/>
    <d v="2018-03-10T15:00:29"/>
    <s v="MAXFLI {BLACK MAX} - Golf Bag with 4 MIXED Golf Clubs https://t.co/GtiawGgeFA @eBay #Golf #SEO #Marketing #shopsmall #SmallBusiness #smallbiz #contentmarketing #Shopping #Auction #American #Digitalmarketing #Liquidation #ebaymobile #ecommerce #Socialselling #USA #fb #ebaybuyer"/>
    <s v="http://www.ebay.com/itm/372055657316?ul_noapp=true"/>
    <s v="ebay.com"/>
    <x v="400"/>
    <m/>
    <s v="http://pbs.twimg.com/profile_images/1129115682/40222_123899460989128_100001072256821_128730_5433521_n_normal.jpg"/>
    <x v="927"/>
    <s v="https://twitter.com/#!/altruistauction/status/972487360507236352"/>
    <m/>
    <m/>
    <s v="972487360507236352"/>
    <m/>
    <b v="0"/>
    <n v="1"/>
    <s v=""/>
    <b v="0"/>
    <s v="en"/>
    <m/>
    <s v=""/>
    <b v="0"/>
    <n v="0"/>
    <s v=""/>
    <s v="Hootsuite"/>
    <b v="0"/>
    <s v="972487360507236352"/>
    <s v="Tweet"/>
    <n v="0"/>
    <n v="0"/>
    <m/>
    <m/>
    <m/>
    <m/>
    <m/>
    <m/>
    <m/>
    <m/>
    <n v="47"/>
    <s v="14"/>
    <s v="14"/>
    <n v="0"/>
    <n v="0"/>
    <n v="0"/>
    <n v="0"/>
    <n v="0"/>
    <n v="0"/>
    <n v="29"/>
    <n v="100"/>
    <n v="29"/>
  </r>
  <r>
    <s v="altruistauction"/>
    <s v="ebay"/>
    <m/>
    <m/>
    <m/>
    <m/>
    <m/>
    <m/>
    <m/>
    <m/>
    <s v="No"/>
    <n v="1503"/>
    <m/>
    <m/>
    <x v="0"/>
    <d v="2018-03-10T15:15:13"/>
    <s v="POST WW2: First Aid Medic Box For Jeep Vehicle Stock No. 9-221-240   https://t.co/LpqAUEDz0I @eBay #WW2 #SEO #Marketing #shopsmall #SmallBusiness #smallbiz #contentmarketing #American #Digitalmarketing #Liquidation #ebaymobile #ecommerce #Socialselling #USA #fb #ebaybuyer"/>
    <s v="https://www.ebay.com/itm/112786509566?ul_noapp=true"/>
    <s v="ebay.com"/>
    <x v="401"/>
    <m/>
    <s v="http://pbs.twimg.com/profile_images/1129115682/40222_123899460989128_100001072256821_128730_5433521_n_normal.jpg"/>
    <x v="242"/>
    <s v="https://twitter.com/#!/altruistauction/status/972491067332399104"/>
    <m/>
    <m/>
    <s v="972491067332399104"/>
    <m/>
    <b v="0"/>
    <n v="0"/>
    <s v=""/>
    <b v="0"/>
    <s v="en"/>
    <m/>
    <s v=""/>
    <b v="0"/>
    <n v="1"/>
    <s v=""/>
    <s v="Hootsuite"/>
    <b v="0"/>
    <s v="972491067332399104"/>
    <s v="Tweet"/>
    <n v="0"/>
    <n v="0"/>
    <m/>
    <m/>
    <m/>
    <m/>
    <m/>
    <m/>
    <m/>
    <m/>
    <n v="47"/>
    <s v="14"/>
    <s v="14"/>
    <n v="0"/>
    <n v="0"/>
    <n v="0"/>
    <n v="0"/>
    <n v="0"/>
    <n v="0"/>
    <n v="31"/>
    <n v="100"/>
    <n v="31"/>
  </r>
  <r>
    <s v="altruistauction"/>
    <s v="ebay"/>
    <m/>
    <m/>
    <m/>
    <m/>
    <m/>
    <m/>
    <m/>
    <m/>
    <s v="No"/>
    <n v="1504"/>
    <m/>
    <m/>
    <x v="0"/>
    <d v="2018-03-10T15:30:23"/>
    <s v="Vintage Black &amp;amp; Decker 3/8’ Variable Speed Reversing Corded Drill https://t.co/Np8Cy1Cm7R @eBay #Tools #SEO #Marketing #shopsmall #SmallBusiness #smallbiz #contentmarketing #American #Digitalmarketing #Liquidation #ebaymobile #ecommerce #Socialselling #USA #fb #ebaybuyer"/>
    <s v="https://www.ebay.com/itm/112809092386?ul_noapp=true"/>
    <s v="ebay.com"/>
    <x v="402"/>
    <m/>
    <s v="http://pbs.twimg.com/profile_images/1129115682/40222_123899460989128_100001072256821_128730_5433521_n_normal.jpg"/>
    <x v="929"/>
    <s v="https://twitter.com/#!/altruistauction/status/972494886116225024"/>
    <m/>
    <m/>
    <s v="972494886116225024"/>
    <m/>
    <b v="0"/>
    <n v="0"/>
    <s v=""/>
    <b v="0"/>
    <s v="en"/>
    <m/>
    <s v=""/>
    <b v="0"/>
    <n v="0"/>
    <s v=""/>
    <s v="Hootsuite"/>
    <b v="0"/>
    <s v="972494886116225024"/>
    <s v="Tweet"/>
    <n v="0"/>
    <n v="0"/>
    <m/>
    <m/>
    <m/>
    <m/>
    <m/>
    <m/>
    <m/>
    <m/>
    <n v="47"/>
    <s v="14"/>
    <s v="14"/>
    <n v="0"/>
    <n v="0"/>
    <n v="0"/>
    <n v="0"/>
    <n v="0"/>
    <n v="0"/>
    <n v="28"/>
    <n v="100"/>
    <n v="28"/>
  </r>
  <r>
    <s v="altruistauction"/>
    <s v="ebay"/>
    <m/>
    <m/>
    <m/>
    <m/>
    <m/>
    <m/>
    <m/>
    <m/>
    <s v="No"/>
    <n v="1505"/>
    <m/>
    <m/>
    <x v="0"/>
    <d v="2018-03-10T15:45:12"/>
    <s v="Home Decorators Fairview 3-Light Heritage Bronze Bowl Pendant  https://t.co/GPhcSEwgIa @eBay #HomeDecor #SEO #Marketing #shopsmall #SmallBusiness #smallbiz #contentmarketing #American #Digitalmarketing #Liquidation #ebaymobile #ecommerce #Socialselling #USA #fb #ebaybuyer"/>
    <s v="http://www.ebay.com/itm/371867688612?ul_noapp=true"/>
    <s v="ebay.com"/>
    <x v="390"/>
    <m/>
    <s v="http://pbs.twimg.com/profile_images/1129115682/40222_123899460989128_100001072256821_128730_5433521_n_normal.jpg"/>
    <x v="930"/>
    <s v="https://twitter.com/#!/altruistauction/status/972498612650496000"/>
    <m/>
    <m/>
    <s v="972498612650496000"/>
    <m/>
    <b v="0"/>
    <n v="0"/>
    <s v=""/>
    <b v="0"/>
    <s v="en"/>
    <m/>
    <s v=""/>
    <b v="0"/>
    <n v="0"/>
    <s v=""/>
    <s v="Hootsuite"/>
    <b v="0"/>
    <s v="972498612650496000"/>
    <s v="Tweet"/>
    <n v="0"/>
    <n v="0"/>
    <m/>
    <m/>
    <m/>
    <m/>
    <m/>
    <m/>
    <m/>
    <m/>
    <n v="47"/>
    <s v="14"/>
    <s v="14"/>
    <n v="0"/>
    <n v="0"/>
    <n v="0"/>
    <n v="0"/>
    <n v="0"/>
    <n v="0"/>
    <n v="26"/>
    <n v="100"/>
    <n v="26"/>
  </r>
  <r>
    <s v="altruistauction"/>
    <s v="ebay"/>
    <m/>
    <m/>
    <m/>
    <m/>
    <m/>
    <m/>
    <m/>
    <m/>
    <s v="No"/>
    <n v="1506"/>
    <m/>
    <m/>
    <x v="0"/>
    <d v="2018-03-10T16:00:36"/>
    <s v="Home Decorators Collection Indoor Ceiling Fan 52in Daylesford LED  https://t.co/8SUTor4okI @eBay #HomeDecor #SEO #Marketing #shopsmall #SmallBusiness #smallbiz #contentmarketing #American #Digitalmarketing #Liquidation #ebaymobile #ecommerce #Socialselling #USA #fb #ebaybuyer"/>
    <s v="http://www.ebay.com/itm/112537650821?ul_noapp=true"/>
    <s v="ebay.com"/>
    <x v="390"/>
    <m/>
    <s v="http://pbs.twimg.com/profile_images/1129115682/40222_123899460989128_100001072256821_128730_5433521_n_normal.jpg"/>
    <x v="931"/>
    <s v="https://twitter.com/#!/altruistauction/status/972502489324015623"/>
    <m/>
    <m/>
    <s v="972502489324015623"/>
    <m/>
    <b v="0"/>
    <n v="0"/>
    <s v=""/>
    <b v="0"/>
    <s v="en"/>
    <m/>
    <s v=""/>
    <b v="0"/>
    <n v="0"/>
    <s v=""/>
    <s v="Hootsuite"/>
    <b v="0"/>
    <s v="972502489324015623"/>
    <s v="Tweet"/>
    <n v="0"/>
    <n v="0"/>
    <m/>
    <m/>
    <m/>
    <m/>
    <m/>
    <m/>
    <m/>
    <m/>
    <n v="47"/>
    <s v="14"/>
    <s v="14"/>
    <n v="1"/>
    <n v="3.8461538461538463"/>
    <n v="0"/>
    <n v="0"/>
    <n v="0"/>
    <n v="0"/>
    <n v="25"/>
    <n v="96.15384615384616"/>
    <n v="26"/>
  </r>
  <r>
    <s v="altruistauction"/>
    <s v="ebay"/>
    <m/>
    <m/>
    <m/>
    <m/>
    <m/>
    <m/>
    <m/>
    <m/>
    <s v="No"/>
    <n v="1507"/>
    <m/>
    <m/>
    <x v="0"/>
    <d v="2018-03-10T16:15:13"/>
    <s v="Lot of 2 Home Decor Units https://t.co/c508w7wOhn @eBay #HomeDecor #SEO #Marketing #shopsmall #SmallBusiness #smallbiz #contentmarketing #Shopping #Auction #American #Digitalmarketing #Liquidation #ebaymobile #ecommerce #Socialselling #USA #fb #ebaybuyer"/>
    <s v="http://www.ebay.com/itm/112291037313?ul_noapp=true"/>
    <s v="ebay.com"/>
    <x v="403"/>
    <m/>
    <s v="http://pbs.twimg.com/profile_images/1129115682/40222_123899460989128_100001072256821_128730_5433521_n_normal.jpg"/>
    <x v="932"/>
    <s v="https://twitter.com/#!/altruistauction/status/972506168676573184"/>
    <m/>
    <m/>
    <s v="972506168676573184"/>
    <m/>
    <b v="0"/>
    <n v="1"/>
    <s v=""/>
    <b v="0"/>
    <s v="en"/>
    <m/>
    <s v=""/>
    <b v="0"/>
    <n v="1"/>
    <s v=""/>
    <s v="Hootsuite"/>
    <b v="0"/>
    <s v="972506168676573184"/>
    <s v="Tweet"/>
    <n v="0"/>
    <n v="0"/>
    <m/>
    <m/>
    <m/>
    <m/>
    <m/>
    <m/>
    <m/>
    <m/>
    <n v="47"/>
    <s v="14"/>
    <s v="14"/>
    <n v="0"/>
    <n v="0"/>
    <n v="0"/>
    <n v="0"/>
    <n v="0"/>
    <n v="0"/>
    <n v="25"/>
    <n v="100"/>
    <n v="25"/>
  </r>
  <r>
    <s v="altruistauction"/>
    <s v="ebay"/>
    <m/>
    <m/>
    <m/>
    <m/>
    <m/>
    <m/>
    <m/>
    <m/>
    <s v="No"/>
    <n v="1508"/>
    <m/>
    <m/>
    <x v="0"/>
    <d v="2018-03-10T16:30:24"/>
    <s v="TOP FLITE - Golf Bag with 3 Golf Irons https://t.co/Ba1od0qTW9 @eBay #Golf #SEO #Marketing #shopsmall #SmallBusiness #smallbiz #contentmarketing #Shopping #Auction #American #Digitalmarketing #Liquidation #ebaymobile #ecommerce #Socialselling #USA #fb #ebaybuyer"/>
    <s v="http://www.ebay.com/itm/112548500021?ul_noapp=true"/>
    <s v="ebay.com"/>
    <x v="400"/>
    <m/>
    <s v="http://pbs.twimg.com/profile_images/1129115682/40222_123899460989128_100001072256821_128730_5433521_n_normal.jpg"/>
    <x v="962"/>
    <s v="https://twitter.com/#!/altruistauction/status/972509991021182977"/>
    <m/>
    <m/>
    <s v="972509991021182977"/>
    <m/>
    <b v="0"/>
    <n v="0"/>
    <s v=""/>
    <b v="0"/>
    <s v="en"/>
    <m/>
    <s v=""/>
    <b v="0"/>
    <n v="0"/>
    <s v=""/>
    <s v="Hootsuite"/>
    <b v="0"/>
    <s v="972509991021182977"/>
    <s v="Tweet"/>
    <n v="0"/>
    <n v="0"/>
    <m/>
    <m/>
    <m/>
    <m/>
    <m/>
    <m/>
    <m/>
    <m/>
    <n v="47"/>
    <s v="14"/>
    <s v="14"/>
    <n v="1"/>
    <n v="3.7037037037037037"/>
    <n v="0"/>
    <n v="0"/>
    <n v="0"/>
    <n v="0"/>
    <n v="26"/>
    <n v="96.296296296296291"/>
    <n v="27"/>
  </r>
  <r>
    <s v="altruistauction"/>
    <s v="ebay"/>
    <m/>
    <m/>
    <m/>
    <m/>
    <m/>
    <m/>
    <m/>
    <m/>
    <s v="No"/>
    <n v="1509"/>
    <m/>
    <m/>
    <x v="0"/>
    <d v="2018-03-11T15:15:10"/>
    <s v="Banro Corporation Interim Condensed Consolidated Financial Statements https://t.co/haeJIGZ5Rc @eBay #Stockmarket #SEO #Marketing #shopsmall #SmallBusiness #smallbiz #contentmarketing #American #Digitalmarketing #Liquidation #ebaymobile #ecommerce #Socialselling #fb #ebaybuyer"/>
    <s v="https://www.ebay.com/ulk/itm/112860874194"/>
    <s v="ebay.com"/>
    <x v="404"/>
    <m/>
    <s v="http://pbs.twimg.com/profile_images/1129115682/40222_123899460989128_100001072256821_128730_5433521_n_normal.jpg"/>
    <x v="934"/>
    <s v="https://twitter.com/#!/altruistauction/status/972853443210694657"/>
    <m/>
    <m/>
    <s v="972853443210694657"/>
    <m/>
    <b v="0"/>
    <n v="1"/>
    <s v=""/>
    <b v="0"/>
    <s v="en"/>
    <m/>
    <s v=""/>
    <b v="0"/>
    <n v="0"/>
    <s v=""/>
    <s v="Hootsuite"/>
    <b v="0"/>
    <s v="972853443210694657"/>
    <s v="Tweet"/>
    <n v="0"/>
    <n v="0"/>
    <m/>
    <m/>
    <m/>
    <m/>
    <m/>
    <m/>
    <m/>
    <m/>
    <n v="47"/>
    <s v="14"/>
    <s v="14"/>
    <n v="0"/>
    <n v="0"/>
    <n v="0"/>
    <n v="0"/>
    <n v="0"/>
    <n v="0"/>
    <n v="23"/>
    <n v="100"/>
    <n v="23"/>
  </r>
  <r>
    <s v="altruistauction"/>
    <s v="ebay"/>
    <m/>
    <m/>
    <m/>
    <m/>
    <m/>
    <m/>
    <m/>
    <m/>
    <s v="No"/>
    <n v="1510"/>
    <m/>
    <m/>
    <x v="0"/>
    <d v="2018-03-11T15:45:09"/>
    <s v="Barrick Gold Corporation Proxy Statement https://t.co/FLUXQV4K5W @eBay #Gold #SEO #Marketing #shopsmall #SmallBusiness #smallbiz #contentmarketing #Shopping #Auction #American #Digitalmarketing #Liquidation #ebaymobile #ecommerce #Socialselling #USA #fb #ebaybuyer #StockMarket"/>
    <s v="https://www.ebay.com/ulk/itm/112860874200"/>
    <s v="ebay.com"/>
    <x v="405"/>
    <m/>
    <s v="http://pbs.twimg.com/profile_images/1129115682/40222_123899460989128_100001072256821_128730_5433521_n_normal.jpg"/>
    <x v="935"/>
    <s v="https://twitter.com/#!/altruistauction/status/972860990097362945"/>
    <m/>
    <m/>
    <s v="972860990097362945"/>
    <m/>
    <b v="0"/>
    <n v="1"/>
    <s v=""/>
    <b v="0"/>
    <s v="en"/>
    <m/>
    <s v=""/>
    <b v="0"/>
    <n v="0"/>
    <s v=""/>
    <s v="Hootsuite"/>
    <b v="0"/>
    <s v="972860990097362945"/>
    <s v="Tweet"/>
    <n v="0"/>
    <n v="0"/>
    <m/>
    <m/>
    <m/>
    <m/>
    <m/>
    <m/>
    <m/>
    <m/>
    <n v="47"/>
    <s v="14"/>
    <s v="14"/>
    <n v="2"/>
    <n v="8"/>
    <n v="0"/>
    <n v="0"/>
    <n v="0"/>
    <n v="0"/>
    <n v="23"/>
    <n v="92"/>
    <n v="25"/>
  </r>
  <r>
    <s v="altruistauction"/>
    <s v="ebay"/>
    <m/>
    <m/>
    <m/>
    <m/>
    <m/>
    <m/>
    <m/>
    <m/>
    <s v="No"/>
    <n v="1511"/>
    <m/>
    <m/>
    <x v="0"/>
    <d v="2018-03-11T16:15:10"/>
    <s v="FEDEX Corporation Annual Report https://t.co/YxNTnxviMF @eBay #StockMarket  #SEO #Marketing #shopsmall #SmallBusiness #smallbiz #contentmarketing #Shopping #Auction #American #Digitalmarketing #Liquidation #ebaymobile #ecommerce #Socialselling #USA #fb #ebaybuyer"/>
    <s v="https://www.ebay.com/ulk/itm/112860790248"/>
    <s v="ebay.com"/>
    <x v="406"/>
    <m/>
    <s v="http://pbs.twimg.com/profile_images/1129115682/40222_123899460989128_100001072256821_128730_5433521_n_normal.jpg"/>
    <x v="936"/>
    <s v="https://twitter.com/#!/altruistauction/status/972868543690821633"/>
    <m/>
    <m/>
    <s v="972868543690821633"/>
    <m/>
    <b v="0"/>
    <n v="1"/>
    <s v=""/>
    <b v="0"/>
    <s v="en"/>
    <m/>
    <s v=""/>
    <b v="0"/>
    <n v="0"/>
    <s v=""/>
    <s v="Hootsuite"/>
    <b v="0"/>
    <s v="972868543690821633"/>
    <s v="Tweet"/>
    <n v="0"/>
    <n v="0"/>
    <m/>
    <m/>
    <m/>
    <m/>
    <m/>
    <m/>
    <m/>
    <m/>
    <n v="47"/>
    <s v="14"/>
    <s v="14"/>
    <n v="0"/>
    <n v="0"/>
    <n v="0"/>
    <n v="0"/>
    <n v="0"/>
    <n v="0"/>
    <n v="23"/>
    <n v="100"/>
    <n v="23"/>
  </r>
  <r>
    <s v="altruistauction"/>
    <s v="ebay"/>
    <m/>
    <m/>
    <m/>
    <m/>
    <m/>
    <m/>
    <m/>
    <m/>
    <s v="No"/>
    <n v="1512"/>
    <m/>
    <m/>
    <x v="0"/>
    <d v="2018-03-11T16:30:20"/>
    <s v="Progress Lighting Lynzie 2-Light Vanity Bath Chrome with Etched Opal Glass https://t.co/cCYDdEhRug @eBay #SEO #Marketing #shopsmall #SmallBusiness #smallbiz #contentmarketing #Shopping #Digitalmarketing #Liquidation #ebaymobile #ecommerce #Socialselling  #USA #ROI #eBaybuyer #fb"/>
    <s v="https://www.ebay.com/ulk/itm/372069621505"/>
    <s v="ebay.com"/>
    <x v="407"/>
    <m/>
    <s v="http://pbs.twimg.com/profile_images/1129115682/40222_123899460989128_100001072256821_128730_5433521_n_normal.jpg"/>
    <x v="963"/>
    <s v="https://twitter.com/#!/altruistauction/status/972872362571026432"/>
    <m/>
    <m/>
    <s v="972872362571026432"/>
    <m/>
    <b v="0"/>
    <n v="0"/>
    <s v=""/>
    <b v="0"/>
    <s v="en"/>
    <m/>
    <s v=""/>
    <b v="0"/>
    <n v="1"/>
    <s v=""/>
    <s v="Hootsuite"/>
    <b v="0"/>
    <s v="972872362571026432"/>
    <s v="Tweet"/>
    <n v="0"/>
    <n v="0"/>
    <m/>
    <m/>
    <m/>
    <m/>
    <m/>
    <m/>
    <m/>
    <m/>
    <n v="47"/>
    <s v="14"/>
    <s v="14"/>
    <n v="1"/>
    <n v="3.4482758620689653"/>
    <n v="1"/>
    <n v="3.4482758620689653"/>
    <n v="0"/>
    <n v="0"/>
    <n v="27"/>
    <n v="93.103448275862064"/>
    <n v="29"/>
  </r>
  <r>
    <s v="altruistauction"/>
    <s v="ebay"/>
    <m/>
    <m/>
    <m/>
    <m/>
    <m/>
    <m/>
    <m/>
    <m/>
    <s v="No"/>
    <n v="1513"/>
    <m/>
    <m/>
    <x v="0"/>
    <d v="2018-03-12T15:30:32"/>
    <s v="AMF Strikeline Bowling Ball https://t.co/Dytzoy9piE @eBay #BowlingBall #SEO #Marketing #shopsmall #SmallBusiness #smallbiz #contentmarketing #Shopping #Auction #American #Digitalmarketing #Liquidation #ebaymobile #ecommerce #Socialselling #USA #fb #ebaybuyer"/>
    <s v="https://www.ebay.com/itm/112290857053?ul_noapp=true"/>
    <s v="ebay.com"/>
    <x v="408"/>
    <m/>
    <s v="http://pbs.twimg.com/profile_images/1129115682/40222_123899460989128_100001072256821_128730_5433521_n_normal.jpg"/>
    <x v="964"/>
    <s v="https://twitter.com/#!/altruistauction/status/973219700741214210"/>
    <m/>
    <m/>
    <s v="973219700741214210"/>
    <m/>
    <b v="0"/>
    <n v="1"/>
    <s v=""/>
    <b v="0"/>
    <s v="en"/>
    <m/>
    <s v=""/>
    <b v="0"/>
    <n v="0"/>
    <s v=""/>
    <s v="Hootsuite"/>
    <b v="0"/>
    <s v="973219700741214210"/>
    <s v="Tweet"/>
    <n v="0"/>
    <n v="0"/>
    <m/>
    <m/>
    <m/>
    <m/>
    <m/>
    <m/>
    <m/>
    <m/>
    <n v="47"/>
    <s v="14"/>
    <s v="14"/>
    <n v="0"/>
    <n v="0"/>
    <n v="0"/>
    <n v="0"/>
    <n v="0"/>
    <n v="0"/>
    <n v="23"/>
    <n v="100"/>
    <n v="23"/>
  </r>
  <r>
    <s v="altruistauction"/>
    <s v="ebay"/>
    <m/>
    <m/>
    <m/>
    <m/>
    <m/>
    <m/>
    <m/>
    <m/>
    <s v="No"/>
    <n v="1514"/>
    <m/>
    <m/>
    <x v="0"/>
    <d v="2018-03-12T16:00:45"/>
    <s v="Hampton Bay Chester 2-Light Chandelier Aruba Teak Finish/Glass Shades https://t.co/lwiKYZzKWc @eBay #homedecor #SEO #Marketing #shopsmall #SmallBusiness #smallbiz #contentmarketing #American #Digitalmarketing #Liquidation #ebaymobile #ecommerce #Socialselling #USA #fb #ebaybuyer"/>
    <s v="http://www.ebay.com/itm/112431217349?ul_noapp=true"/>
    <s v="ebay.com"/>
    <x v="390"/>
    <m/>
    <s v="http://pbs.twimg.com/profile_images/1129115682/40222_123899460989128_100001072256821_128730_5433521_n_normal.jpg"/>
    <x v="939"/>
    <s v="https://twitter.com/#!/altruistauction/status/973227301801512960"/>
    <m/>
    <m/>
    <s v="973227301801512960"/>
    <m/>
    <b v="0"/>
    <n v="0"/>
    <s v=""/>
    <b v="0"/>
    <s v="en"/>
    <m/>
    <s v=""/>
    <b v="0"/>
    <n v="0"/>
    <s v=""/>
    <s v="Hootsuite"/>
    <b v="0"/>
    <s v="973227301801512960"/>
    <s v="Tweet"/>
    <n v="0"/>
    <n v="0"/>
    <m/>
    <m/>
    <m/>
    <m/>
    <m/>
    <m/>
    <m/>
    <m/>
    <n v="47"/>
    <s v="14"/>
    <s v="14"/>
    <n v="0"/>
    <n v="0"/>
    <n v="0"/>
    <n v="0"/>
    <n v="0"/>
    <n v="0"/>
    <n v="28"/>
    <n v="100"/>
    <n v="28"/>
  </r>
  <r>
    <s v="altruistauction"/>
    <s v="ebay"/>
    <m/>
    <m/>
    <m/>
    <m/>
    <m/>
    <m/>
    <m/>
    <m/>
    <s v="No"/>
    <n v="1515"/>
    <m/>
    <m/>
    <x v="0"/>
    <d v="2018-03-12T16:30:34"/>
    <s v="Piano’s Flowers &amp;amp; Gift HandCrafted Heavy Duty Square Pottery https://t.co/aAWJR1Jqs9 @eBay #SEO #Marketing #shopsmall #SmallBusiness #smallbiz #contentmarketing #Shopping #Auction #American #Digitalmarketing #Liquidation #ebaymobile #ecommerce #Socialselling #USA #fb #ebaybuyer"/>
    <s v="https://www.ebay.com/ulk/itm/372211247451"/>
    <s v="ebay.com"/>
    <x v="283"/>
    <m/>
    <s v="http://pbs.twimg.com/profile_images/1129115682/40222_123899460989128_100001072256821_128730_5433521_n_normal.jpg"/>
    <x v="940"/>
    <s v="https://twitter.com/#!/altruistauction/status/973234808930426880"/>
    <m/>
    <m/>
    <s v="973234808930426880"/>
    <m/>
    <b v="0"/>
    <n v="0"/>
    <s v=""/>
    <b v="0"/>
    <s v="en"/>
    <m/>
    <s v=""/>
    <b v="0"/>
    <n v="0"/>
    <s v=""/>
    <s v="Hootsuite"/>
    <b v="0"/>
    <s v="973234808930426880"/>
    <s v="Tweet"/>
    <n v="0"/>
    <n v="0"/>
    <m/>
    <m/>
    <m/>
    <m/>
    <m/>
    <m/>
    <m/>
    <m/>
    <n v="47"/>
    <s v="14"/>
    <s v="14"/>
    <n v="0"/>
    <n v="0"/>
    <n v="0"/>
    <n v="0"/>
    <n v="0"/>
    <n v="0"/>
    <n v="28"/>
    <n v="100"/>
    <n v="28"/>
  </r>
  <r>
    <s v="altruistauction"/>
    <s v="ebay"/>
    <m/>
    <m/>
    <m/>
    <m/>
    <m/>
    <m/>
    <m/>
    <m/>
    <s v="No"/>
    <n v="1516"/>
    <m/>
    <m/>
    <x v="0"/>
    <d v="2018-03-15T14:30:36"/>
    <s v="Rawlings Derek Jeter Autograph Model Baseball Glove https://t.co/VHe65qTSZy @eBay #SEO #Marketing #shopsmall #SmallBusiness #smallbiz #contentmarketing #Shopping #Auction #American #Digitalmarketing #Liquidation #ebaymobile #ecommerce #Socialselling #USA #fb #ebaybuyer"/>
    <s v="https://www.ebay.com/itm/112705123161?ul_noapp=true"/>
    <s v="ebay.com"/>
    <x v="283"/>
    <m/>
    <s v="http://pbs.twimg.com/profile_images/1129115682/40222_123899460989128_100001072256821_128730_5433521_n_normal.jpg"/>
    <x v="941"/>
    <s v="https://twitter.com/#!/altruistauction/status/974291780018561026"/>
    <m/>
    <m/>
    <s v="974291780018561026"/>
    <m/>
    <b v="0"/>
    <n v="0"/>
    <s v=""/>
    <b v="0"/>
    <s v="en"/>
    <m/>
    <s v=""/>
    <b v="0"/>
    <n v="0"/>
    <s v=""/>
    <s v="Hootsuite"/>
    <b v="0"/>
    <s v="974291780018561026"/>
    <s v="Tweet"/>
    <n v="0"/>
    <n v="0"/>
    <m/>
    <m/>
    <m/>
    <m/>
    <m/>
    <m/>
    <m/>
    <m/>
    <n v="47"/>
    <s v="14"/>
    <s v="14"/>
    <n v="0"/>
    <n v="0"/>
    <n v="0"/>
    <n v="0"/>
    <n v="0"/>
    <n v="0"/>
    <n v="25"/>
    <n v="100"/>
    <n v="25"/>
  </r>
  <r>
    <s v="altruistauction"/>
    <s v="ebay"/>
    <m/>
    <m/>
    <m/>
    <m/>
    <m/>
    <m/>
    <m/>
    <m/>
    <s v="No"/>
    <n v="1517"/>
    <m/>
    <m/>
    <x v="0"/>
    <d v="2018-03-15T15:00:37"/>
    <s v="Braves Jolly Rancher Candy (Special Model) Baseball Glove https://t.co/N3E9WOW4PY @eBay #SEO #Marketing #shopsmall #SmallBusiness #smallbiz #contentmarketing #Shopping #Auction #American #Digitalmarketing #Liquidation #ebaymobile #ecommerce #Socialselling #USA #fb #ebaybuyer"/>
    <s v="http://www.ebay.com/itm/112705120952?ul_noapp=true"/>
    <s v="ebay.com"/>
    <x v="283"/>
    <m/>
    <s v="http://pbs.twimg.com/profile_images/1129115682/40222_123899460989128_100001072256821_128730_5433521_n_normal.jpg"/>
    <x v="942"/>
    <s v="https://twitter.com/#!/altruistauction/status/974299334467571712"/>
    <m/>
    <m/>
    <s v="974299334467571712"/>
    <m/>
    <b v="0"/>
    <n v="2"/>
    <s v=""/>
    <b v="0"/>
    <s v="en"/>
    <m/>
    <s v=""/>
    <b v="0"/>
    <n v="0"/>
    <s v=""/>
    <s v="Hootsuite"/>
    <b v="0"/>
    <s v="974299334467571712"/>
    <s v="Tweet"/>
    <n v="0"/>
    <n v="0"/>
    <m/>
    <m/>
    <m/>
    <m/>
    <m/>
    <m/>
    <m/>
    <m/>
    <n v="47"/>
    <s v="14"/>
    <s v="14"/>
    <n v="1"/>
    <n v="3.8461538461538463"/>
    <n v="0"/>
    <n v="0"/>
    <n v="0"/>
    <n v="0"/>
    <n v="25"/>
    <n v="96.15384615384616"/>
    <n v="26"/>
  </r>
  <r>
    <s v="altruistauction"/>
    <s v="ebay"/>
    <m/>
    <m/>
    <m/>
    <m/>
    <m/>
    <m/>
    <m/>
    <m/>
    <s v="No"/>
    <n v="1518"/>
    <m/>
    <m/>
    <x v="0"/>
    <d v="2018-03-15T15:30:34"/>
    <s v="Wilson (Breast Cancer Awareness) PINK RIBBON T-Ball Glove https://t.co/couRKcI7En @eBay #BaseBall #SEO #Marketing #shopsmall #SmallBusiness #smallbiz #contentmarketing #Shopping #American #Digitalmarketing #Liquidation #ebaymobile #ecommerce #Socialselling #USA #fb #ebaybuyer"/>
    <s v="https://www.ebay.com/itm/112564080454?ul_noapp=true"/>
    <s v="ebay.com"/>
    <x v="409"/>
    <m/>
    <s v="http://pbs.twimg.com/profile_images/1129115682/40222_123899460989128_100001072256821_128730_5433521_n_normal.jpg"/>
    <x v="943"/>
    <s v="https://twitter.com/#!/altruistauction/status/974306872374292480"/>
    <m/>
    <m/>
    <s v="974306872374292480"/>
    <m/>
    <b v="0"/>
    <n v="0"/>
    <s v=""/>
    <b v="0"/>
    <s v="en"/>
    <m/>
    <s v=""/>
    <b v="0"/>
    <n v="0"/>
    <s v=""/>
    <s v="Hootsuite"/>
    <b v="0"/>
    <s v="974306872374292480"/>
    <s v="Tweet"/>
    <n v="0"/>
    <n v="0"/>
    <m/>
    <m/>
    <m/>
    <m/>
    <m/>
    <m/>
    <m/>
    <m/>
    <n v="47"/>
    <s v="14"/>
    <s v="14"/>
    <n v="0"/>
    <n v="0"/>
    <n v="1"/>
    <n v="3.7037037037037037"/>
    <n v="0"/>
    <n v="0"/>
    <n v="26"/>
    <n v="96.296296296296291"/>
    <n v="27"/>
  </r>
  <r>
    <s v="altruistauction"/>
    <s v="ebay"/>
    <m/>
    <m/>
    <m/>
    <m/>
    <m/>
    <m/>
    <m/>
    <m/>
    <s v="No"/>
    <n v="1519"/>
    <m/>
    <m/>
    <x v="0"/>
    <d v="2018-03-16T14:45:15"/>
    <s v="Outside We Are Fine by You In Series https://t.co/10EHrf5632 @eBay #Music #SEO #Marketing #shopsmall #SmallBusiness #smallbiz #contentmarketing #Shopping #Auction #American #Digitalmarketing #Liquidation #ebaymobile #ecommerce #Socialselling #USA #fb #ebaybuyer"/>
    <s v="https://www.ebay.com/itm/371928695443?ul_noapp=true"/>
    <s v="ebay.com"/>
    <x v="410"/>
    <m/>
    <s v="http://pbs.twimg.com/profile_images/1129115682/40222_123899460989128_100001072256821_128730_5433521_n_normal.jpg"/>
    <x v="965"/>
    <s v="https://twitter.com/#!/altruistauction/status/974657855738564608"/>
    <m/>
    <m/>
    <s v="974657855738564608"/>
    <m/>
    <b v="0"/>
    <n v="0"/>
    <s v=""/>
    <b v="0"/>
    <s v="en"/>
    <m/>
    <s v=""/>
    <b v="0"/>
    <n v="2"/>
    <s v=""/>
    <s v="Hootsuite"/>
    <b v="0"/>
    <s v="974657855738564608"/>
    <s v="Tweet"/>
    <n v="0"/>
    <n v="0"/>
    <m/>
    <m/>
    <m/>
    <m/>
    <m/>
    <m/>
    <m/>
    <m/>
    <n v="47"/>
    <s v="14"/>
    <s v="14"/>
    <n v="1"/>
    <n v="3.7037037037037037"/>
    <n v="0"/>
    <n v="0"/>
    <n v="0"/>
    <n v="0"/>
    <n v="26"/>
    <n v="96.296296296296291"/>
    <n v="27"/>
  </r>
  <r>
    <s v="altruistauction"/>
    <s v="ebay"/>
    <m/>
    <m/>
    <m/>
    <m/>
    <m/>
    <m/>
    <m/>
    <m/>
    <s v="No"/>
    <n v="1520"/>
    <m/>
    <m/>
    <x v="0"/>
    <d v="2018-03-16T15:00:28"/>
    <s v="Jeff, Who Lives at Home https://t.co/JvSxTNuWGs @eBay #movies #SEO #Marketing #shopsmall #SmallBusiness #smallbiz #contentmarketing #Shopping #Auction #American #Digitalmarketing #Liquidation #ebaymobile #ecommerce #Socialselling #USA #fb #ebaybuyer"/>
    <s v="https://www.ebay.com/itm/112381837558?ul_noapp=true"/>
    <s v="ebay.com"/>
    <x v="411"/>
    <m/>
    <s v="http://pbs.twimg.com/profile_images/1129115682/40222_123899460989128_100001072256821_128730_5433521_n_normal.jpg"/>
    <x v="541"/>
    <s v="https://twitter.com/#!/altruistauction/status/974661686098628608"/>
    <m/>
    <m/>
    <s v="974661686098628608"/>
    <m/>
    <b v="0"/>
    <n v="0"/>
    <s v=""/>
    <b v="0"/>
    <s v="en"/>
    <m/>
    <s v=""/>
    <b v="0"/>
    <n v="0"/>
    <s v=""/>
    <s v="Hootsuite"/>
    <b v="0"/>
    <s v="974661686098628608"/>
    <s v="Tweet"/>
    <n v="0"/>
    <n v="0"/>
    <m/>
    <m/>
    <m/>
    <m/>
    <m/>
    <m/>
    <m/>
    <m/>
    <n v="47"/>
    <s v="14"/>
    <s v="14"/>
    <n v="0"/>
    <n v="0"/>
    <n v="0"/>
    <n v="0"/>
    <n v="0"/>
    <n v="0"/>
    <n v="24"/>
    <n v="100"/>
    <n v="24"/>
  </r>
  <r>
    <s v="altruistauction"/>
    <s v="ebay"/>
    <m/>
    <m/>
    <m/>
    <m/>
    <m/>
    <m/>
    <m/>
    <m/>
    <s v="No"/>
    <n v="1521"/>
    <m/>
    <m/>
    <x v="0"/>
    <d v="2018-03-16T15:15:17"/>
    <s v="Fractured No. 2 by Karin Slaughter https://t.co/MvGNuv2AuB @eBay #books #SEO #Marketing #shopsmall #SmallBusiness #smallbiz #contentmarketing #Shopping #Auction #American #Digitalmarketing #Liquidation #ebaymobile #ecommerce #Socialselling #USA #fb #ebaybuyer"/>
    <s v="https://www.ebay.com/itm/371928695446?ul_noapp=true"/>
    <s v="ebay.com"/>
    <x v="412"/>
    <m/>
    <s v="http://pbs.twimg.com/profile_images/1129115682/40222_123899460989128_100001072256821_128730_5433521_n_normal.jpg"/>
    <x v="946"/>
    <s v="https://twitter.com/#!/altruistauction/status/974665414176313344"/>
    <m/>
    <m/>
    <s v="974665414176313344"/>
    <m/>
    <b v="0"/>
    <n v="0"/>
    <s v=""/>
    <b v="0"/>
    <s v="en"/>
    <m/>
    <s v=""/>
    <b v="0"/>
    <n v="0"/>
    <s v=""/>
    <s v="Hootsuite"/>
    <b v="0"/>
    <s v="974665414176313344"/>
    <s v="Tweet"/>
    <n v="0"/>
    <n v="0"/>
    <m/>
    <m/>
    <m/>
    <m/>
    <m/>
    <m/>
    <m/>
    <m/>
    <n v="47"/>
    <s v="14"/>
    <s v="14"/>
    <n v="0"/>
    <n v="0"/>
    <n v="1"/>
    <n v="4"/>
    <n v="0"/>
    <n v="0"/>
    <n v="24"/>
    <n v="96"/>
    <n v="25"/>
  </r>
  <r>
    <s v="altruistauction"/>
    <s v="ebay"/>
    <m/>
    <m/>
    <m/>
    <m/>
    <m/>
    <m/>
    <m/>
    <m/>
    <s v="No"/>
    <n v="1522"/>
    <m/>
    <m/>
    <x v="0"/>
    <d v="2018-03-16T15:15:17"/>
    <s v="Father, Son, and Company : My Life at IBM and Beyond by Thomas J., Jr. Watson... https://t.co/fIg1pLyXHI @eBay #books #SEO #Marketing #shopsmall #SmallBusiness #smallbiz #Digitalmarketing #Liquidation #ebaymobile #ecommerce #Socialselling #USA #fb #ebaybuyer"/>
    <s v="https://www.ebay.com/itm/371928695444?ul_noapp=true"/>
    <s v="ebay.com"/>
    <x v="413"/>
    <m/>
    <s v="http://pbs.twimg.com/profile_images/1129115682/40222_123899460989128_100001072256821_128730_5433521_n_normal.jpg"/>
    <x v="946"/>
    <s v="https://twitter.com/#!/altruistauction/status/974665414453153792"/>
    <m/>
    <m/>
    <s v="974665414453153792"/>
    <m/>
    <b v="0"/>
    <n v="1"/>
    <s v=""/>
    <b v="0"/>
    <s v="en"/>
    <m/>
    <s v=""/>
    <b v="0"/>
    <n v="0"/>
    <s v=""/>
    <s v="Hootsuite"/>
    <b v="0"/>
    <s v="974665414453153792"/>
    <s v="Tweet"/>
    <n v="0"/>
    <n v="0"/>
    <m/>
    <m/>
    <m/>
    <m/>
    <m/>
    <m/>
    <m/>
    <m/>
    <n v="47"/>
    <s v="14"/>
    <s v="14"/>
    <n v="0"/>
    <n v="0"/>
    <n v="0"/>
    <n v="0"/>
    <n v="0"/>
    <n v="0"/>
    <n v="30"/>
    <n v="100"/>
    <n v="30"/>
  </r>
  <r>
    <s v="altruistauction"/>
    <s v="ebay"/>
    <m/>
    <m/>
    <m/>
    <m/>
    <m/>
    <m/>
    <m/>
    <m/>
    <s v="No"/>
    <n v="1523"/>
    <m/>
    <m/>
    <x v="0"/>
    <d v="2018-03-16T15:30:36"/>
    <s v="Rochelle - My Magic Man  Single LP https://t.co/0fBDSOAqco @eBay #vinylrecords #SEO #Marketing #shopsmall #SmallBusiness #smallbiz #contentmarketing #Shopping #Auction #American #Digitalmarketing #Liquidation #ebaymobile #ecommerce #Socialselling #USA #fb #ebaybuyer"/>
    <s v="https://www.ebay.com/itm/371928695414?ul_noapp=true"/>
    <s v="ebay.com"/>
    <x v="414"/>
    <m/>
    <s v="http://pbs.twimg.com/profile_images/1129115682/40222_123899460989128_100001072256821_128730_5433521_n_normal.jpg"/>
    <x v="948"/>
    <s v="https://twitter.com/#!/altruistauction/status/974669268171313152"/>
    <m/>
    <m/>
    <s v="974669268171313152"/>
    <m/>
    <b v="0"/>
    <n v="0"/>
    <s v=""/>
    <b v="0"/>
    <s v="en"/>
    <m/>
    <s v=""/>
    <b v="0"/>
    <n v="1"/>
    <s v=""/>
    <s v="Hootsuite"/>
    <b v="0"/>
    <s v="974669268171313152"/>
    <s v="Tweet"/>
    <n v="0"/>
    <n v="0"/>
    <m/>
    <m/>
    <m/>
    <m/>
    <m/>
    <m/>
    <m/>
    <m/>
    <n v="47"/>
    <s v="14"/>
    <s v="14"/>
    <n v="1"/>
    <n v="4"/>
    <n v="0"/>
    <n v="0"/>
    <n v="0"/>
    <n v="0"/>
    <n v="24"/>
    <n v="96"/>
    <n v="25"/>
  </r>
  <r>
    <s v="altruistauction"/>
    <s v="ebay"/>
    <m/>
    <m/>
    <m/>
    <m/>
    <m/>
    <m/>
    <m/>
    <m/>
    <s v="No"/>
    <n v="1524"/>
    <m/>
    <m/>
    <x v="0"/>
    <d v="2018-03-18T13:45:07"/>
    <s v="The Wicked  by L. A. Banks https://t.co/HiJwipcBIh @eBay #Wicked #SEO #Marketing #shopsmall #SmallBusiness #smallbiz #contentmarketing #Shopping #Auction #American #Digitalmarketing #Liquidation #ebaymobile #ecommerce #Socialselling #USA #fb #ebaybuyer"/>
    <s v="https://www.ebay.com/itm/112381939468?ul_noapp=true"/>
    <s v="ebay.com"/>
    <x v="415"/>
    <m/>
    <s v="http://pbs.twimg.com/profile_images/1129115682/40222_123899460989128_100001072256821_128730_5433521_n_normal.jpg"/>
    <x v="949"/>
    <s v="https://twitter.com/#!/altruistauction/status/975367498471178240"/>
    <m/>
    <m/>
    <s v="975367498471178240"/>
    <m/>
    <b v="0"/>
    <n v="0"/>
    <s v=""/>
    <b v="0"/>
    <s v="en"/>
    <m/>
    <s v=""/>
    <b v="0"/>
    <n v="0"/>
    <s v=""/>
    <s v="Hootsuite"/>
    <b v="0"/>
    <s v="975367498471178240"/>
    <s v="Tweet"/>
    <n v="0"/>
    <n v="0"/>
    <m/>
    <m/>
    <m/>
    <m/>
    <m/>
    <m/>
    <m/>
    <m/>
    <n v="47"/>
    <s v="14"/>
    <s v="14"/>
    <n v="0"/>
    <n v="0"/>
    <n v="2"/>
    <n v="8"/>
    <n v="0"/>
    <n v="0"/>
    <n v="23"/>
    <n v="92"/>
    <n v="25"/>
  </r>
  <r>
    <s v="altruistauction"/>
    <s v="ebay"/>
    <m/>
    <m/>
    <m/>
    <m/>
    <m/>
    <m/>
    <m/>
    <m/>
    <s v="No"/>
    <n v="1525"/>
    <m/>
    <m/>
    <x v="0"/>
    <d v="2018-03-18T14:00:20"/>
    <s v="eBay Business by Marsha Collier https://t.co/RaU0xTR2Qd @eBay #SEO #Marketing #shopsmall #SmallBusiness #smallbiz #contentmarketing #Shopping #Auction #American #Digitalmarketing #Liquidation #ebaymobile #ecommerce #Socialselling #USA #fb #ebaybuyer"/>
    <s v="http://www.ebay.com/itm/371928721075?ul_noapp=true"/>
    <s v="ebay.com"/>
    <x v="283"/>
    <m/>
    <s v="http://pbs.twimg.com/profile_images/1129115682/40222_123899460989128_100001072256821_128730_5433521_n_normal.jpg"/>
    <x v="966"/>
    <s v="https://twitter.com/#!/altruistauction/status/975371327631654913"/>
    <m/>
    <m/>
    <s v="975371327631654913"/>
    <m/>
    <b v="0"/>
    <n v="0"/>
    <s v=""/>
    <b v="0"/>
    <s v="en"/>
    <m/>
    <s v=""/>
    <b v="0"/>
    <n v="0"/>
    <s v=""/>
    <s v="Hootsuite"/>
    <b v="0"/>
    <s v="975371327631654913"/>
    <s v="Tweet"/>
    <n v="0"/>
    <n v="0"/>
    <m/>
    <m/>
    <m/>
    <m/>
    <m/>
    <m/>
    <m/>
    <m/>
    <n v="47"/>
    <s v="14"/>
    <s v="14"/>
    <n v="0"/>
    <n v="0"/>
    <n v="0"/>
    <n v="0"/>
    <n v="0"/>
    <n v="0"/>
    <n v="23"/>
    <n v="100"/>
    <n v="23"/>
  </r>
  <r>
    <s v="altruistauction"/>
    <s v="ebay"/>
    <m/>
    <m/>
    <m/>
    <m/>
    <m/>
    <m/>
    <m/>
    <m/>
    <s v="No"/>
    <n v="1526"/>
    <m/>
    <m/>
    <x v="0"/>
    <d v="2018-03-18T14:15:10"/>
    <s v="He’s Gonna Toot and I’m Gonna Scoot by Barbara Johnson https://t.co/rKcVhjI1BI @eBay #books #SEO #Marketing #shopsmall #SmallBusiness #smallbiz #contentmarketing #Shopping #Auction #American #Digitalmarketing #Liquidation #ebaymobile #ecommerce #Socialselling #USA #fb #ebaybuyer"/>
    <s v="https://www.ebay.com/itm/112381939471?ul_noapp=true"/>
    <s v="ebay.com"/>
    <x v="412"/>
    <m/>
    <s v="http://pbs.twimg.com/profile_images/1129115682/40222_123899460989128_100001072256821_128730_5433521_n_normal.jpg"/>
    <x v="952"/>
    <s v="https://twitter.com/#!/altruistauction/status/975375058708418560"/>
    <m/>
    <m/>
    <s v="975375058708418560"/>
    <m/>
    <b v="0"/>
    <n v="0"/>
    <s v=""/>
    <b v="0"/>
    <s v="en"/>
    <m/>
    <s v=""/>
    <b v="0"/>
    <n v="0"/>
    <s v=""/>
    <s v="Hootsuite"/>
    <b v="0"/>
    <s v="975375058708418560"/>
    <s v="Tweet"/>
    <n v="0"/>
    <n v="0"/>
    <m/>
    <m/>
    <m/>
    <m/>
    <m/>
    <m/>
    <m/>
    <m/>
    <n v="47"/>
    <s v="14"/>
    <s v="14"/>
    <n v="0"/>
    <n v="0"/>
    <n v="0"/>
    <n v="0"/>
    <n v="0"/>
    <n v="0"/>
    <n v="31"/>
    <n v="100"/>
    <n v="31"/>
  </r>
  <r>
    <s v="altruistauction"/>
    <s v="ebay"/>
    <m/>
    <m/>
    <m/>
    <m/>
    <m/>
    <m/>
    <m/>
    <m/>
    <s v="No"/>
    <n v="1527"/>
    <m/>
    <m/>
    <x v="0"/>
    <d v="2018-03-18T14:15:13"/>
    <s v="Hampton Bay 5 Light Chandelier Brushed Nickel Finish/White Fabric Shades https://t.co/L96JWieIAk @eBay #SEO #Marketing #shopsmall #SmallBusiness #smallbiz #contentmarketing #Shopping #Auction #American #Google #Liquidation #ebaymobile #ecommerce #Socialselling #eBaybuyer #fb"/>
    <s v="http://www.ebay.com/itm/112432046187?ul_noapp=true"/>
    <s v="ebay.com"/>
    <x v="421"/>
    <m/>
    <s v="http://pbs.twimg.com/profile_images/1129115682/40222_123899460989128_100001072256821_128730_5433521_n_normal.jpg"/>
    <x v="967"/>
    <s v="https://twitter.com/#!/altruistauction/status/975375072390209536"/>
    <m/>
    <m/>
    <s v="975375072390209536"/>
    <m/>
    <b v="0"/>
    <n v="0"/>
    <s v=""/>
    <b v="0"/>
    <s v="en"/>
    <m/>
    <s v=""/>
    <b v="0"/>
    <n v="0"/>
    <s v=""/>
    <s v="Hootsuite"/>
    <b v="0"/>
    <s v="975375072390209536"/>
    <s v="Tweet"/>
    <n v="0"/>
    <n v="0"/>
    <m/>
    <m/>
    <m/>
    <m/>
    <m/>
    <m/>
    <m/>
    <m/>
    <n v="47"/>
    <s v="14"/>
    <s v="14"/>
    <n v="0"/>
    <n v="0"/>
    <n v="0"/>
    <n v="0"/>
    <n v="0"/>
    <n v="0"/>
    <n v="28"/>
    <n v="100"/>
    <n v="28"/>
  </r>
  <r>
    <s v="altruistauction"/>
    <s v="ebay"/>
    <m/>
    <m/>
    <m/>
    <m/>
    <m/>
    <m/>
    <m/>
    <m/>
    <s v="No"/>
    <n v="1528"/>
    <m/>
    <m/>
    <x v="0"/>
    <d v="2018-03-18T14:30:21"/>
    <s v="Shadows of a Princess Diana, Princess of Wales : An Intimate Account by Her... https://t.co/tSwiYsDgkK @eBay #SEO #Marketing #shopsmall #SmallBusiness #smallbiz #contentmarketing #American #Digitalmarketing #Liquidation #ebaymobile #ecommerce #Socialselling #USA #fb #ebaybuyer"/>
    <s v="https://www.ebay.com/itm/112381939482?ul_noapp=true"/>
    <s v="ebay.com"/>
    <x v="416"/>
    <m/>
    <s v="http://pbs.twimg.com/profile_images/1129115682/40222_123899460989128_100001072256821_128730_5433521_n_normal.jpg"/>
    <x v="953"/>
    <s v="https://twitter.com/#!/altruistauction/status/975378880050511872"/>
    <m/>
    <m/>
    <s v="975378880050511872"/>
    <m/>
    <b v="0"/>
    <n v="0"/>
    <s v=""/>
    <b v="0"/>
    <s v="en"/>
    <m/>
    <s v=""/>
    <b v="0"/>
    <n v="0"/>
    <s v=""/>
    <s v="Hootsuite"/>
    <b v="0"/>
    <s v="975378880050511872"/>
    <s v="Tweet"/>
    <n v="0"/>
    <n v="0"/>
    <m/>
    <m/>
    <m/>
    <m/>
    <m/>
    <m/>
    <m/>
    <m/>
    <n v="47"/>
    <s v="14"/>
    <s v="14"/>
    <n v="1"/>
    <n v="3.4482758620689653"/>
    <n v="0"/>
    <n v="0"/>
    <n v="0"/>
    <n v="0"/>
    <n v="28"/>
    <n v="96.551724137931032"/>
    <n v="29"/>
  </r>
  <r>
    <s v="altruistauction"/>
    <s v="ebay"/>
    <m/>
    <m/>
    <m/>
    <m/>
    <m/>
    <m/>
    <m/>
    <m/>
    <s v="No"/>
    <n v="1529"/>
    <m/>
    <m/>
    <x v="0"/>
    <d v="2018-03-18T14:45:08"/>
    <s v="Title of Record by Filter https://t.co/hXq9Cqyy2k @eBay #music #SEO #Marketing #shopsmall #SmallBusiness #smallbiz #contentmarketing #Shopping #Auction #American #Digitalmarketing #Liquidation #ebaymobile #ecommerce #Socialselling #USA #fb #ebaybuyer"/>
    <s v="https://www.ebay.com/itm/112381939472?ul_noapp=true"/>
    <s v="ebay.com"/>
    <x v="410"/>
    <m/>
    <s v="http://pbs.twimg.com/profile_images/1129115682/40222_123899460989128_100001072256821_128730_5433521_n_normal.jpg"/>
    <x v="954"/>
    <s v="https://twitter.com/#!/altruistauction/status/975382603116269568"/>
    <m/>
    <m/>
    <s v="975382603116269568"/>
    <m/>
    <b v="0"/>
    <n v="0"/>
    <s v=""/>
    <b v="0"/>
    <s v="en"/>
    <m/>
    <s v=""/>
    <b v="0"/>
    <n v="2"/>
    <s v=""/>
    <s v="Hootsuite"/>
    <b v="0"/>
    <s v="975382603116269568"/>
    <s v="Tweet"/>
    <n v="0"/>
    <n v="0"/>
    <m/>
    <m/>
    <m/>
    <m/>
    <m/>
    <m/>
    <m/>
    <m/>
    <n v="47"/>
    <s v="14"/>
    <s v="14"/>
    <n v="0"/>
    <n v="0"/>
    <n v="0"/>
    <n v="0"/>
    <n v="0"/>
    <n v="0"/>
    <n v="24"/>
    <n v="100"/>
    <n v="24"/>
  </r>
  <r>
    <s v="altruistauction"/>
    <s v="ebay"/>
    <m/>
    <m/>
    <m/>
    <m/>
    <m/>
    <m/>
    <m/>
    <m/>
    <s v="No"/>
    <n v="1530"/>
    <m/>
    <m/>
    <x v="0"/>
    <d v="2018-03-18T15:00:35"/>
    <s v="Women Shorts: Cherokee Size 4 https://t.co/jKC8Ih6FBo @eBay #fashion #SEO #Marketing #shopsmall #SmallBusiness #smallbiz #contentmarketing #Shopping #Auction #American #Digitalmarketing #Liquidation #ebaymobile #ecommerce #Socialselling #USA #fb #ebaybuyer"/>
    <s v="https://www.ebay.com/itm/371928721081?ul_noapp=true"/>
    <s v="ebay.com"/>
    <x v="417"/>
    <m/>
    <s v="http://pbs.twimg.com/profile_images/1129115682/40222_123899460989128_100001072256821_128730_5433521_n_normal.jpg"/>
    <x v="955"/>
    <s v="https://twitter.com/#!/altruistauction/status/975386488681697281"/>
    <m/>
    <m/>
    <s v="975386488681697281"/>
    <m/>
    <b v="0"/>
    <n v="1"/>
    <s v=""/>
    <b v="0"/>
    <s v="en"/>
    <m/>
    <s v=""/>
    <b v="0"/>
    <n v="0"/>
    <s v=""/>
    <s v="Hootsuite"/>
    <b v="0"/>
    <s v="975386488681697281"/>
    <s v="Tweet"/>
    <n v="0"/>
    <n v="0"/>
    <m/>
    <m/>
    <m/>
    <m/>
    <m/>
    <m/>
    <m/>
    <m/>
    <n v="47"/>
    <s v="14"/>
    <s v="14"/>
    <n v="0"/>
    <n v="0"/>
    <n v="0"/>
    <n v="0"/>
    <n v="0"/>
    <n v="0"/>
    <n v="24"/>
    <n v="100"/>
    <n v="24"/>
  </r>
  <r>
    <s v="altruistauction"/>
    <s v="ebay"/>
    <m/>
    <m/>
    <m/>
    <m/>
    <m/>
    <m/>
    <m/>
    <m/>
    <s v="No"/>
    <n v="1531"/>
    <m/>
    <m/>
    <x v="0"/>
    <d v="2018-03-18T15:15:09"/>
    <s v="XXX - VIN DIESEL  https://t.co/igyXtSdTZb @eBay #Movies #SEO #Marketing #shopsmall #SmallBusiness #smallbiz #contentmarketing #Shopping #Auction #American #Digitalmarketing #Liquidation #ebaymobile #ecommerce #Socialselling #USA #fb #ebaybuyer"/>
    <s v="https://www.ebay.com/itm/371928721079?ul_noapp=true"/>
    <s v="ebay.com"/>
    <x v="411"/>
    <m/>
    <s v="http://pbs.twimg.com/profile_images/1129115682/40222_123899460989128_100001072256821_128730_5433521_n_normal.jpg"/>
    <x v="968"/>
    <s v="https://twitter.com/#!/altruistauction/status/975390157007458304"/>
    <m/>
    <m/>
    <s v="975390157007458304"/>
    <m/>
    <b v="0"/>
    <n v="0"/>
    <s v=""/>
    <b v="0"/>
    <s v="en"/>
    <m/>
    <s v=""/>
    <b v="0"/>
    <n v="0"/>
    <s v=""/>
    <s v="Hootsuite"/>
    <b v="0"/>
    <s v="975390157007458304"/>
    <s v="Tweet"/>
    <n v="0"/>
    <n v="0"/>
    <m/>
    <m/>
    <m/>
    <m/>
    <m/>
    <m/>
    <m/>
    <m/>
    <n v="47"/>
    <s v="14"/>
    <s v="14"/>
    <n v="0"/>
    <n v="0"/>
    <n v="0"/>
    <n v="0"/>
    <n v="0"/>
    <n v="0"/>
    <n v="22"/>
    <n v="100"/>
    <n v="22"/>
  </r>
  <r>
    <s v="altruistauction"/>
    <s v="ebay"/>
    <m/>
    <m/>
    <m/>
    <m/>
    <m/>
    <m/>
    <m/>
    <m/>
    <s v="No"/>
    <n v="1532"/>
    <m/>
    <m/>
    <x v="0"/>
    <d v="2018-03-18T15:30:20"/>
    <s v="Tales from Beatrix Potter by Beatrix Potter https://t.co/v0fWQXkWrV @eBay #books #SEO #Marketing #shopsmall #SmallBusiness #smallbiz #contentmarketing #Shopping #Auction #American #Digitalmarketing #Liquidation #ebaymobile #ecommerce #Socialselling #USA #fb #ebaybuyer"/>
    <s v="https://www.ebay.com/itm/371928721088?ul_noapp=true"/>
    <s v="ebay.com"/>
    <x v="412"/>
    <m/>
    <s v="http://pbs.twimg.com/profile_images/1129115682/40222_123899460989128_100001072256821_128730_5433521_n_normal.jpg"/>
    <x v="957"/>
    <s v="https://twitter.com/#!/altruistauction/status/975393975011041280"/>
    <m/>
    <m/>
    <s v="975393975011041280"/>
    <m/>
    <b v="0"/>
    <n v="0"/>
    <s v=""/>
    <b v="0"/>
    <s v="en"/>
    <m/>
    <s v=""/>
    <b v="0"/>
    <n v="0"/>
    <s v=""/>
    <s v="Hootsuite"/>
    <b v="0"/>
    <s v="975393975011041280"/>
    <s v="Tweet"/>
    <n v="0"/>
    <n v="0"/>
    <m/>
    <m/>
    <m/>
    <m/>
    <m/>
    <m/>
    <m/>
    <m/>
    <n v="47"/>
    <s v="14"/>
    <s v="14"/>
    <n v="0"/>
    <n v="0"/>
    <n v="0"/>
    <n v="0"/>
    <n v="0"/>
    <n v="0"/>
    <n v="26"/>
    <n v="100"/>
    <n v="26"/>
  </r>
  <r>
    <s v="altruistauction"/>
    <s v="ebay"/>
    <m/>
    <m/>
    <m/>
    <m/>
    <m/>
    <m/>
    <m/>
    <m/>
    <s v="No"/>
    <n v="1533"/>
    <m/>
    <m/>
    <x v="0"/>
    <d v="2018-03-19T14:15:23"/>
    <s v="Wholesale Lot of 2: E- Force Tennis Racquet with Carrying Case  https://t.co/fP6kAVn8aM @eBay #Tennis #SEO #Marketing #shopsmall #SmallBusiness #smallbiz #contentmarketing #Shopping #Auction #American #Google #Liquidation #ebaymobile #ecommerce #Socialselling  #USA #eBaybuyer #fb"/>
    <s v="https://www.ebay.com/itm/371858455218?ul_noapp=true"/>
    <s v="ebay.com"/>
    <x v="422"/>
    <m/>
    <s v="http://pbs.twimg.com/profile_images/1129115682/40222_123899460989128_100001072256821_128730_5433521_n_normal.jpg"/>
    <x v="969"/>
    <s v="https://twitter.com/#!/altruistauction/status/975737501406187522"/>
    <m/>
    <m/>
    <s v="975737501406187522"/>
    <m/>
    <b v="0"/>
    <n v="1"/>
    <s v=""/>
    <b v="0"/>
    <s v="en"/>
    <m/>
    <s v=""/>
    <b v="0"/>
    <n v="0"/>
    <s v=""/>
    <s v="Hootsuite"/>
    <b v="0"/>
    <s v="975737501406187522"/>
    <s v="Tweet"/>
    <n v="0"/>
    <n v="0"/>
    <m/>
    <m/>
    <m/>
    <m/>
    <m/>
    <m/>
    <m/>
    <m/>
    <n v="47"/>
    <s v="14"/>
    <s v="14"/>
    <n v="0"/>
    <n v="0"/>
    <n v="0"/>
    <n v="0"/>
    <n v="0"/>
    <n v="0"/>
    <n v="30"/>
    <n v="100"/>
    <n v="30"/>
  </r>
  <r>
    <s v="altruistauction"/>
    <s v="ebay"/>
    <m/>
    <m/>
    <m/>
    <m/>
    <m/>
    <m/>
    <m/>
    <m/>
    <s v="No"/>
    <n v="1534"/>
    <m/>
    <m/>
    <x v="0"/>
    <d v="2018-03-19T14:30:33"/>
    <s v="Lot of 36 Dignity Compose Breathable Adult Fitted Brief https://t.co/pRu61Tfhpl @eBay #health  #SEO #Marketing #shopsmall #SmallBusiness #smallbiz #contentmarketing #Shopping #Auction #Digitalmarketing #Liquidation #ebaymobile #ecommerce #Socialselling #USA #fb #ebaybuyer"/>
    <s v="http://www.ebay.com/itm/112291038165?ul_noapp=true"/>
    <s v="ebay.com"/>
    <x v="418"/>
    <m/>
    <s v="http://pbs.twimg.com/profile_images/1129115682/40222_123899460989128_100001072256821_128730_5433521_n_normal.jpg"/>
    <x v="958"/>
    <s v="https://twitter.com/#!/altruistauction/status/975741317748809728"/>
    <m/>
    <m/>
    <s v="975741317748809728"/>
    <m/>
    <b v="0"/>
    <n v="0"/>
    <s v=""/>
    <b v="0"/>
    <s v="en"/>
    <m/>
    <s v=""/>
    <b v="0"/>
    <n v="0"/>
    <s v=""/>
    <s v="Hootsuite"/>
    <b v="0"/>
    <s v="975741317748809728"/>
    <s v="Tweet"/>
    <n v="0"/>
    <n v="0"/>
    <m/>
    <m/>
    <m/>
    <m/>
    <m/>
    <m/>
    <m/>
    <m/>
    <n v="47"/>
    <s v="14"/>
    <s v="14"/>
    <n v="1"/>
    <n v="3.7037037037037037"/>
    <n v="0"/>
    <n v="0"/>
    <n v="0"/>
    <n v="0"/>
    <n v="26"/>
    <n v="96.296296296296291"/>
    <n v="27"/>
  </r>
  <r>
    <s v="altruistauction"/>
    <s v="ebay"/>
    <m/>
    <m/>
    <m/>
    <m/>
    <m/>
    <m/>
    <m/>
    <m/>
    <s v="No"/>
    <n v="1535"/>
    <m/>
    <m/>
    <x v="0"/>
    <d v="2018-03-19T15:00:39"/>
    <s v="Converse ALL STAR Chuck Taylor Size 15 Men Sneakers https://t.co/vAi7JlWMIC @eBay #Sneakers #SEO #Marketing #shopsmall #SmallBusiness #smallbiz #contentmarketing #Shopping #Auction #American #Digitalmarketing #Liquidation #ebaymobile #ecommerce #Socialselling #USA #fb #ebaybuyer"/>
    <s v="https://www.ebay.com/itm/112850640359?ul_noapp=true"/>
    <s v="ebay.com"/>
    <x v="419"/>
    <m/>
    <s v="http://pbs.twimg.com/profile_images/1129115682/40222_123899460989128_100001072256821_128730_5433521_n_normal.jpg"/>
    <x v="959"/>
    <s v="https://twitter.com/#!/altruistauction/status/975748893785972736"/>
    <m/>
    <m/>
    <s v="975748893785972736"/>
    <m/>
    <b v="0"/>
    <n v="0"/>
    <s v=""/>
    <b v="0"/>
    <s v="en"/>
    <m/>
    <s v=""/>
    <b v="0"/>
    <n v="0"/>
    <s v=""/>
    <s v="Hootsuite"/>
    <b v="0"/>
    <s v="975748893785972736"/>
    <s v="Tweet"/>
    <n v="0"/>
    <n v="0"/>
    <m/>
    <m/>
    <m/>
    <m/>
    <m/>
    <m/>
    <m/>
    <m/>
    <n v="47"/>
    <s v="14"/>
    <s v="14"/>
    <n v="0"/>
    <n v="0"/>
    <n v="0"/>
    <n v="0"/>
    <n v="0"/>
    <n v="0"/>
    <n v="28"/>
    <n v="100"/>
    <n v="28"/>
  </r>
  <r>
    <s v="altruistauction"/>
    <s v="ebay"/>
    <m/>
    <m/>
    <m/>
    <m/>
    <m/>
    <m/>
    <m/>
    <m/>
    <s v="No"/>
    <n v="1536"/>
    <m/>
    <m/>
    <x v="0"/>
    <d v="2018-03-19T15:30:35"/>
    <s v="Lot of 48 Dignity Compose Breathable Adult Fitted Brief https://t.co/y3JJgHDmli @eBay #Health #SEO #Marketing #shopsmall #SmallBusiness #smallbiz #contentmarketing #Shopping #Auction #American #Digitalmarketing #Liquidation #ebaymobile #ecommerce #Socialselling #fb #ebaybuyer"/>
    <s v="https://www.ebay.com/itm/371973836171?ul_noapp=true"/>
    <s v="ebay.com"/>
    <x v="420"/>
    <m/>
    <s v="http://pbs.twimg.com/profile_images/1129115682/40222_123899460989128_100001072256821_128730_5433521_n_normal.jpg"/>
    <x v="970"/>
    <s v="https://twitter.com/#!/altruistauction/status/975756424834842627"/>
    <m/>
    <m/>
    <s v="975756424834842627"/>
    <m/>
    <b v="0"/>
    <n v="0"/>
    <s v=""/>
    <b v="0"/>
    <s v="en"/>
    <m/>
    <s v=""/>
    <b v="0"/>
    <n v="0"/>
    <s v=""/>
    <s v="Hootsuite"/>
    <b v="0"/>
    <s v="975756424834842627"/>
    <s v="Tweet"/>
    <n v="0"/>
    <n v="0"/>
    <m/>
    <m/>
    <m/>
    <m/>
    <m/>
    <m/>
    <m/>
    <m/>
    <n v="47"/>
    <s v="14"/>
    <s v="14"/>
    <n v="1"/>
    <n v="3.7037037037037037"/>
    <n v="0"/>
    <n v="0"/>
    <n v="0"/>
    <n v="0"/>
    <n v="26"/>
    <n v="96.296296296296291"/>
    <n v="27"/>
  </r>
  <r>
    <s v="ifrugalfitness"/>
    <s v="mikeschiemer"/>
    <m/>
    <m/>
    <m/>
    <m/>
    <m/>
    <m/>
    <m/>
    <m/>
    <s v="No"/>
    <n v="1537"/>
    <m/>
    <m/>
    <x v="0"/>
    <d v="2018-03-08T16:09:55"/>
    <s v="RT @MikeSchiemer: 8 Simple Ways To Save Money On Your Marketing https://t.co/GiMLytXjc0 / #Marketing #Advertising #Branding #SocialMedia #D…"/>
    <s v="http://www.myfrugalbusiness.com/2018/02/save-money-marketing-digital-social-media-bootstrap.html"/>
    <s v="myfrugalbusiness.com"/>
    <x v="79"/>
    <m/>
    <s v="http://pbs.twimg.com/profile_images/761642165286084609/VwbpOm8W_normal.jpg"/>
    <x v="971"/>
    <s v="https://twitter.com/#!/ifrugalfitness/status/971780060846882817"/>
    <m/>
    <m/>
    <s v="971780060846882817"/>
    <m/>
    <b v="0"/>
    <n v="0"/>
    <s v=""/>
    <b v="0"/>
    <s v="en"/>
    <m/>
    <s v=""/>
    <b v="0"/>
    <n v="12"/>
    <s v="971747374258409473"/>
    <s v="Twitter for iPhone"/>
    <b v="0"/>
    <s v="971747374258409473"/>
    <s v="Tweet"/>
    <n v="0"/>
    <n v="0"/>
    <m/>
    <m/>
    <m/>
    <m/>
    <m/>
    <m/>
    <m/>
    <m/>
    <n v="14"/>
    <s v="6"/>
    <s v="6"/>
    <n v="0"/>
    <n v="0"/>
    <n v="0"/>
    <n v="0"/>
    <n v="0"/>
    <n v="0"/>
    <n v="16"/>
    <n v="100"/>
    <n v="16"/>
  </r>
  <r>
    <s v="ifrugalfitness"/>
    <s v="mikeschiemer"/>
    <m/>
    <m/>
    <m/>
    <m/>
    <m/>
    <m/>
    <m/>
    <m/>
    <s v="No"/>
    <n v="1538"/>
    <m/>
    <m/>
    <x v="0"/>
    <d v="2018-03-08T16:10:44"/>
    <s v="RT @MikeSchiemer: Facebook Marketing Hacks To Use &amp;amp; Avoid https://t.co/uBB9HtswcC / #SMM #SocialSelling https://t.co/oIB6Dn887C"/>
    <s v="http://www.myfrugalbusiness.com/2017/08/facebook-page-marketing-hacks-followers-likes-bootstrap-smm.html"/>
    <s v="myfrugalbusiness.com"/>
    <x v="423"/>
    <s v="https://pbs.twimg.com/media/DGyqDWjUwAIi6uY.jpg"/>
    <s v="https://pbs.twimg.com/media/DGyqDWjUwAIi6uY.jpg"/>
    <x v="972"/>
    <s v="https://twitter.com/#!/ifrugalfitness/status/971780266023948288"/>
    <m/>
    <m/>
    <s v="971780266023948288"/>
    <m/>
    <b v="0"/>
    <n v="0"/>
    <s v=""/>
    <b v="0"/>
    <s v="en"/>
    <m/>
    <s v=""/>
    <b v="0"/>
    <n v="7"/>
    <s v="971671981417549824"/>
    <s v="Twitter for iPhone"/>
    <b v="0"/>
    <s v="971671981417549824"/>
    <s v="Tweet"/>
    <n v="0"/>
    <n v="0"/>
    <m/>
    <m/>
    <m/>
    <m/>
    <m/>
    <m/>
    <m/>
    <m/>
    <n v="14"/>
    <s v="6"/>
    <s v="6"/>
    <n v="0"/>
    <n v="0"/>
    <n v="1"/>
    <n v="9.0909090909090917"/>
    <n v="0"/>
    <n v="0"/>
    <n v="10"/>
    <n v="90.909090909090907"/>
    <n v="11"/>
  </r>
  <r>
    <s v="ifrugalfitness"/>
    <s v="mikeschiemer"/>
    <m/>
    <m/>
    <m/>
    <m/>
    <m/>
    <m/>
    <m/>
    <m/>
    <s v="No"/>
    <n v="1539"/>
    <m/>
    <m/>
    <x v="0"/>
    <d v="2018-03-08T16:10:48"/>
    <s v="RT @MikeSchiemer: 10 Social Media Tactics To Generate B2B Sales Leads https://t.co/VpZZ2sxyTg / #B2B #Sales #SocialSelling #SocialMedia htt…"/>
    <s v="http://www.myfrugalbusiness.com/2018/01/top-social-media-tactics-generate-b2b-leads-sales.html"/>
    <s v="myfrugalbusiness.com"/>
    <x v="362"/>
    <m/>
    <s v="http://pbs.twimg.com/profile_images/761642165286084609/VwbpOm8W_normal.jpg"/>
    <x v="580"/>
    <s v="https://twitter.com/#!/ifrugalfitness/status/971780281567993858"/>
    <m/>
    <m/>
    <s v="971780281567993858"/>
    <m/>
    <b v="0"/>
    <n v="0"/>
    <s v=""/>
    <b v="0"/>
    <s v="en"/>
    <m/>
    <s v=""/>
    <b v="0"/>
    <n v="9"/>
    <s v="971656866353819648"/>
    <s v="Twitter for iPhone"/>
    <b v="0"/>
    <s v="971656866353819648"/>
    <s v="Tweet"/>
    <n v="0"/>
    <n v="0"/>
    <m/>
    <m/>
    <m/>
    <m/>
    <m/>
    <m/>
    <m/>
    <m/>
    <n v="14"/>
    <s v="6"/>
    <s v="6"/>
    <n v="1"/>
    <n v="6.25"/>
    <n v="0"/>
    <n v="0"/>
    <n v="0"/>
    <n v="0"/>
    <n v="15"/>
    <n v="93.75"/>
    <n v="16"/>
  </r>
  <r>
    <s v="ifrugalfitness"/>
    <s v="mikeschiemer"/>
    <m/>
    <m/>
    <m/>
    <m/>
    <m/>
    <m/>
    <m/>
    <m/>
    <s v="No"/>
    <n v="1540"/>
    <m/>
    <m/>
    <x v="0"/>
    <d v="2018-03-08T16:10:58"/>
    <s v="RT @MikeSchiemer: 5 Tips To Help Your Marketing Stand Out https://t.co/tQsAZvohmR / #Marketing #CMO #Inbound #SocialSelling https://t.co/gf…"/>
    <s v="http://www.myfrugalbusiness.com/2017/08/unique-marketing-advertising-digital-media-stand-out.html"/>
    <s v="myfrugalbusiness.com"/>
    <x v="360"/>
    <m/>
    <s v="http://pbs.twimg.com/profile_images/761642165286084609/VwbpOm8W_normal.jpg"/>
    <x v="973"/>
    <s v="https://twitter.com/#!/ifrugalfitness/status/971780325197131776"/>
    <m/>
    <m/>
    <s v="971780325197131776"/>
    <m/>
    <b v="0"/>
    <n v="0"/>
    <s v=""/>
    <b v="0"/>
    <s v="en"/>
    <m/>
    <s v=""/>
    <b v="0"/>
    <n v="7"/>
    <s v="971566287368413185"/>
    <s v="Twitter for iPhone"/>
    <b v="0"/>
    <s v="971566287368413185"/>
    <s v="Tweet"/>
    <n v="0"/>
    <n v="0"/>
    <m/>
    <m/>
    <m/>
    <m/>
    <m/>
    <m/>
    <m/>
    <m/>
    <n v="14"/>
    <s v="6"/>
    <s v="6"/>
    <n v="0"/>
    <n v="0"/>
    <n v="0"/>
    <n v="0"/>
    <n v="0"/>
    <n v="0"/>
    <n v="14"/>
    <n v="100"/>
    <n v="14"/>
  </r>
  <r>
    <s v="ifrugalfitness"/>
    <s v="mikeschiemer"/>
    <m/>
    <m/>
    <m/>
    <m/>
    <m/>
    <m/>
    <m/>
    <m/>
    <s v="No"/>
    <n v="1541"/>
    <m/>
    <m/>
    <x v="0"/>
    <d v="2018-03-08T16:11:16"/>
    <s v="RT @MikeSchiemer: 5 Powerful Social Media Marketing Tactics https://t.co/I7xaunVW04 / #SMM #SocialMedia #SocialSelling #IG https://t.co/5zO…"/>
    <s v="http://www.myfrugalbusiness.com/2017/03/powerful-social-media-marketing-ideas-startup.html"/>
    <s v="myfrugalbusiness.com"/>
    <x v="140"/>
    <m/>
    <s v="http://pbs.twimg.com/profile_images/761642165286084609/VwbpOm8W_normal.jpg"/>
    <x v="974"/>
    <s v="https://twitter.com/#!/ifrugalfitness/status/971780397444030464"/>
    <m/>
    <m/>
    <s v="971780397444030464"/>
    <m/>
    <b v="0"/>
    <n v="0"/>
    <s v=""/>
    <b v="0"/>
    <s v="en"/>
    <m/>
    <s v=""/>
    <b v="0"/>
    <n v="22"/>
    <s v="971521004626436097"/>
    <s v="Twitter for iPhone"/>
    <b v="0"/>
    <s v="971521004626436097"/>
    <s v="Tweet"/>
    <n v="0"/>
    <n v="0"/>
    <m/>
    <m/>
    <m/>
    <m/>
    <m/>
    <m/>
    <m/>
    <m/>
    <n v="14"/>
    <s v="6"/>
    <s v="6"/>
    <n v="1"/>
    <n v="8.3333333333333339"/>
    <n v="0"/>
    <n v="0"/>
    <n v="0"/>
    <n v="0"/>
    <n v="11"/>
    <n v="91.666666666666671"/>
    <n v="12"/>
  </r>
  <r>
    <s v="ifrugalfitness"/>
    <s v="mikeschiemer"/>
    <m/>
    <m/>
    <m/>
    <m/>
    <m/>
    <m/>
    <m/>
    <m/>
    <s v="No"/>
    <n v="1542"/>
    <m/>
    <m/>
    <x v="0"/>
    <d v="2018-03-08T16:11:33"/>
    <s v="RT @MikeSchiemer: 10 Reasons Why Your Business Needs Social Media Marketing https://t.co/C4GW3JqZWE / #SocialMedia #SocialSelling #SMM http…"/>
    <s v="http://www.myfrugalbusiness.com/2017/11/reasons-company-needs-social-media-marketing.html"/>
    <s v="myfrugalbusiness.com"/>
    <x v="424"/>
    <m/>
    <s v="http://pbs.twimg.com/profile_images/761642165286084609/VwbpOm8W_normal.jpg"/>
    <x v="975"/>
    <s v="https://twitter.com/#!/ifrugalfitness/status/971780471452553216"/>
    <m/>
    <m/>
    <s v="971780471452553216"/>
    <m/>
    <b v="0"/>
    <n v="0"/>
    <s v=""/>
    <b v="0"/>
    <s v="en"/>
    <m/>
    <s v=""/>
    <b v="0"/>
    <n v="26"/>
    <s v="971505892964360193"/>
    <s v="Twitter for iPhone"/>
    <b v="0"/>
    <s v="971505892964360193"/>
    <s v="Tweet"/>
    <n v="0"/>
    <n v="0"/>
    <m/>
    <m/>
    <m/>
    <m/>
    <m/>
    <m/>
    <m/>
    <m/>
    <n v="14"/>
    <s v="6"/>
    <s v="6"/>
    <n v="0"/>
    <n v="0"/>
    <n v="0"/>
    <n v="0"/>
    <n v="0"/>
    <n v="0"/>
    <n v="15"/>
    <n v="100"/>
    <n v="15"/>
  </r>
  <r>
    <s v="ifrugalfitness"/>
    <s v="mikeschiemer"/>
    <m/>
    <m/>
    <m/>
    <m/>
    <m/>
    <m/>
    <m/>
    <m/>
    <s v="No"/>
    <n v="1543"/>
    <m/>
    <m/>
    <x v="0"/>
    <d v="2018-03-12T16:28:09"/>
    <s v="RT @MikeSchiemer: 5 Effective Digital Marketing Methods https://t.co/oCkluZ0GWl / #DigitalMarketing #Marketing #SocialMedia #SocialSelling…"/>
    <s v="http://www.myfrugalbusiness.com/2018/01/effective-digital-marketing-techniques.html"/>
    <s v="myfrugalbusiness.com"/>
    <x v="138"/>
    <m/>
    <s v="http://pbs.twimg.com/profile_images/761642165286084609/VwbpOm8W_normal.jpg"/>
    <x v="976"/>
    <s v="https://twitter.com/#!/ifrugalfitness/status/973234200995385349"/>
    <m/>
    <m/>
    <s v="973234200995385349"/>
    <m/>
    <b v="0"/>
    <n v="0"/>
    <s v=""/>
    <b v="0"/>
    <s v="tl"/>
    <m/>
    <s v=""/>
    <b v="0"/>
    <n v="12"/>
    <s v="973151708472905728"/>
    <s v="Twitter for iPhone"/>
    <b v="0"/>
    <s v="973151708472905728"/>
    <s v="Tweet"/>
    <n v="0"/>
    <n v="0"/>
    <m/>
    <m/>
    <m/>
    <m/>
    <m/>
    <m/>
    <m/>
    <m/>
    <n v="14"/>
    <s v="6"/>
    <s v="6"/>
    <n v="1"/>
    <n v="9.0909090909090917"/>
    <n v="0"/>
    <n v="0"/>
    <n v="0"/>
    <n v="0"/>
    <n v="10"/>
    <n v="90.909090909090907"/>
    <n v="11"/>
  </r>
  <r>
    <s v="ifrugalfitness"/>
    <s v="mikeschiemer"/>
    <m/>
    <m/>
    <m/>
    <m/>
    <m/>
    <m/>
    <m/>
    <m/>
    <s v="No"/>
    <n v="1544"/>
    <m/>
    <m/>
    <x v="0"/>
    <d v="2018-03-12T16:28:21"/>
    <s v="RT @MikeSchiemer: 4 Sales Lead Generation Hacks https://t.co/eiUxG5Uq8R / #Sales #Leads #LeadGen #LeadGeneration #Market #SocialSelling htt…"/>
    <s v="http://www.myfrugalbusiness.com/2017/12/lead-generation-hacks-grow-sales.html"/>
    <s v="myfrugalbusiness.com"/>
    <x v="176"/>
    <m/>
    <s v="http://pbs.twimg.com/profile_images/761642165286084609/VwbpOm8W_normal.jpg"/>
    <x v="977"/>
    <s v="https://twitter.com/#!/ifrugalfitness/status/973234250848849921"/>
    <m/>
    <m/>
    <s v="973234250848849921"/>
    <m/>
    <b v="0"/>
    <n v="0"/>
    <s v=""/>
    <b v="0"/>
    <s v="en"/>
    <m/>
    <s v=""/>
    <b v="0"/>
    <n v="6"/>
    <s v="973212118588837889"/>
    <s v="Twitter for iPhone"/>
    <b v="0"/>
    <s v="973212118588837889"/>
    <s v="Tweet"/>
    <n v="0"/>
    <n v="0"/>
    <m/>
    <m/>
    <m/>
    <m/>
    <m/>
    <m/>
    <m/>
    <m/>
    <n v="14"/>
    <s v="6"/>
    <s v="6"/>
    <n v="2"/>
    <n v="14.285714285714286"/>
    <n v="1"/>
    <n v="7.1428571428571432"/>
    <n v="0"/>
    <n v="0"/>
    <n v="11"/>
    <n v="78.571428571428569"/>
    <n v="14"/>
  </r>
  <r>
    <s v="ifrugalfitness"/>
    <s v="mikeschiemer"/>
    <m/>
    <m/>
    <m/>
    <m/>
    <m/>
    <m/>
    <m/>
    <m/>
    <s v="No"/>
    <n v="1545"/>
    <m/>
    <m/>
    <x v="0"/>
    <d v="2018-03-12T16:28:38"/>
    <s v="RT @orangeman7: 6 Reasons #SocialMedia #Marketing Is Critical For Your #Business_x000a_#SMM #SocialSelling #SocialMarketing from @MikeSchiemer_x000a_ht…"/>
    <m/>
    <m/>
    <x v="361"/>
    <m/>
    <s v="http://pbs.twimg.com/profile_images/761642165286084609/VwbpOm8W_normal.jpg"/>
    <x v="978"/>
    <s v="https://twitter.com/#!/ifrugalfitness/status/973234318578454528"/>
    <m/>
    <m/>
    <s v="973234318578454528"/>
    <m/>
    <b v="0"/>
    <n v="0"/>
    <s v=""/>
    <b v="0"/>
    <s v="en"/>
    <m/>
    <s v=""/>
    <b v="0"/>
    <n v="6"/>
    <s v="972928658380869632"/>
    <s v="Twitter for iPhone"/>
    <b v="0"/>
    <s v="972928658380869632"/>
    <s v="Tweet"/>
    <n v="0"/>
    <n v="0"/>
    <m/>
    <m/>
    <m/>
    <m/>
    <m/>
    <m/>
    <m/>
    <m/>
    <n v="14"/>
    <s v="6"/>
    <s v="6"/>
    <m/>
    <m/>
    <m/>
    <m/>
    <m/>
    <m/>
    <m/>
    <m/>
    <m/>
  </r>
  <r>
    <s v="ifrugalfitness"/>
    <s v="mikeschiemer"/>
    <m/>
    <m/>
    <m/>
    <m/>
    <m/>
    <m/>
    <m/>
    <m/>
    <s v="No"/>
    <n v="1547"/>
    <m/>
    <m/>
    <x v="0"/>
    <d v="2018-03-12T16:30:06"/>
    <s v="RT @MikeSchiemer: 10 Social Media Tactics To Generate B2B Sales Leads https://t.co/VpZZ2sxyTg / #B2B #Sales #SocialSelling #SocialMedia htt…"/>
    <s v="http://www.myfrugalbusiness.com/2018/01/top-social-media-tactics-generate-b2b-leads-sales.html"/>
    <s v="myfrugalbusiness.com"/>
    <x v="362"/>
    <m/>
    <s v="http://pbs.twimg.com/profile_images/761642165286084609/VwbpOm8W_normal.jpg"/>
    <x v="979"/>
    <s v="https://twitter.com/#!/ifrugalfitness/status/973234688209932288"/>
    <m/>
    <m/>
    <s v="973234688209932288"/>
    <m/>
    <b v="0"/>
    <n v="0"/>
    <s v=""/>
    <b v="0"/>
    <s v="en"/>
    <m/>
    <s v=""/>
    <b v="0"/>
    <n v="20"/>
    <s v="973000705761075203"/>
    <s v="Twitter for iPhone"/>
    <b v="0"/>
    <s v="973000705761075203"/>
    <s v="Tweet"/>
    <n v="0"/>
    <n v="0"/>
    <m/>
    <m/>
    <m/>
    <m/>
    <m/>
    <m/>
    <m/>
    <m/>
    <n v="14"/>
    <s v="6"/>
    <s v="6"/>
    <n v="1"/>
    <n v="6.25"/>
    <n v="0"/>
    <n v="0"/>
    <n v="0"/>
    <n v="0"/>
    <n v="15"/>
    <n v="93.75"/>
    <n v="16"/>
  </r>
  <r>
    <s v="ifrugalfitness"/>
    <s v="mikeschiemer"/>
    <m/>
    <m/>
    <m/>
    <m/>
    <m/>
    <m/>
    <m/>
    <m/>
    <s v="No"/>
    <n v="1548"/>
    <m/>
    <m/>
    <x v="0"/>
    <d v="2018-03-19T15:27:55"/>
    <s v="RT @dcpwebdesigners: Tweet from The $10 Startup (@10DollarSTARTUP) The $10 Startup (@10DollarSTARTUP) Tweeted:_x000a_RT @MikeSchiemer: 10 Terrifi…"/>
    <m/>
    <m/>
    <x v="34"/>
    <m/>
    <s v="http://pbs.twimg.com/profile_images/761642165286084609/VwbpOm8W_normal.jpg"/>
    <x v="980"/>
    <s v="https://twitter.com/#!/ifrugalfitness/status/975755754086027264"/>
    <m/>
    <m/>
    <s v="975755754086027264"/>
    <m/>
    <b v="0"/>
    <n v="0"/>
    <s v=""/>
    <b v="1"/>
    <s v="en"/>
    <m/>
    <s v="975431727094075393"/>
    <b v="0"/>
    <n v="6"/>
    <s v="975504631706071040"/>
    <s v="Twitter for iPhone"/>
    <b v="0"/>
    <s v="975504631706071040"/>
    <s v="Tweet"/>
    <n v="0"/>
    <n v="0"/>
    <m/>
    <m/>
    <m/>
    <m/>
    <m/>
    <m/>
    <m/>
    <m/>
    <n v="14"/>
    <s v="6"/>
    <s v="6"/>
    <m/>
    <m/>
    <m/>
    <m/>
    <m/>
    <m/>
    <m/>
    <m/>
    <m/>
  </r>
  <r>
    <s v="ifrugalfitness"/>
    <s v="mikeschiemer"/>
    <m/>
    <m/>
    <m/>
    <m/>
    <m/>
    <m/>
    <m/>
    <m/>
    <s v="No"/>
    <n v="1551"/>
    <m/>
    <m/>
    <x v="0"/>
    <d v="2018-03-19T15:31:01"/>
    <s v="RT @MikeSchiemer: 4 Sales Lead Generation Hacks https://t.co/eiUxG5Uq8R / #Sales #Leads #LeadGen #LeadGeneration #Market #SocialSelling htt…"/>
    <s v="http://www.myfrugalbusiness.com/2017/12/lead-generation-hacks-grow-sales.html"/>
    <s v="myfrugalbusiness.com"/>
    <x v="176"/>
    <m/>
    <s v="http://pbs.twimg.com/profile_images/761642165286084609/VwbpOm8W_normal.jpg"/>
    <x v="981"/>
    <s v="https://twitter.com/#!/ifrugalfitness/status/975756536533471232"/>
    <m/>
    <m/>
    <s v="975756536533471232"/>
    <m/>
    <b v="0"/>
    <n v="0"/>
    <s v=""/>
    <b v="0"/>
    <s v="en"/>
    <m/>
    <s v=""/>
    <b v="0"/>
    <n v="9"/>
    <s v="975703539405262850"/>
    <s v="Twitter for iPhone"/>
    <b v="0"/>
    <s v="975703539405262850"/>
    <s v="Tweet"/>
    <n v="0"/>
    <n v="0"/>
    <m/>
    <m/>
    <m/>
    <m/>
    <m/>
    <m/>
    <m/>
    <m/>
    <n v="14"/>
    <s v="6"/>
    <s v="6"/>
    <n v="2"/>
    <n v="14.285714285714286"/>
    <n v="1"/>
    <n v="7.1428571428571432"/>
    <n v="0"/>
    <n v="0"/>
    <n v="11"/>
    <n v="78.571428571428569"/>
    <n v="14"/>
  </r>
  <r>
    <s v="ifrugalfitness"/>
    <s v="mikeschiemer"/>
    <m/>
    <m/>
    <m/>
    <m/>
    <m/>
    <m/>
    <m/>
    <m/>
    <s v="No"/>
    <n v="1552"/>
    <m/>
    <m/>
    <x v="0"/>
    <d v="2018-03-19T15:31:07"/>
    <s v="RT @MikeSchiemer: 8 Simple Ways To Save Money On Your Marketing https://t.co/GiMLytXjc0 / #Marketing #Advertising #Branding #SocialMedia #D…"/>
    <s v="http://www.myfrugalbusiness.com/2018/02/save-money-marketing-digital-social-media-bootstrap.html"/>
    <s v="myfrugalbusiness.com"/>
    <x v="79"/>
    <m/>
    <s v="http://pbs.twimg.com/profile_images/761642165286084609/VwbpOm8W_normal.jpg"/>
    <x v="982"/>
    <s v="https://twitter.com/#!/ifrugalfitness/status/975756559115579392"/>
    <m/>
    <m/>
    <s v="975756559115579392"/>
    <m/>
    <b v="0"/>
    <n v="0"/>
    <s v=""/>
    <b v="0"/>
    <s v="en"/>
    <m/>
    <s v=""/>
    <b v="0"/>
    <n v="27"/>
    <s v="975658199209660416"/>
    <s v="Twitter for iPhone"/>
    <b v="0"/>
    <s v="975658199209660416"/>
    <s v="Tweet"/>
    <n v="0"/>
    <n v="0"/>
    <m/>
    <m/>
    <m/>
    <m/>
    <m/>
    <m/>
    <m/>
    <m/>
    <n v="14"/>
    <s v="6"/>
    <s v="6"/>
    <n v="0"/>
    <n v="0"/>
    <n v="0"/>
    <n v="0"/>
    <n v="0"/>
    <n v="0"/>
    <n v="16"/>
    <n v="100"/>
    <n v="16"/>
  </r>
  <r>
    <s v="ifrugalfitness"/>
    <s v="mikeschiemer"/>
    <m/>
    <m/>
    <m/>
    <m/>
    <m/>
    <m/>
    <m/>
    <m/>
    <s v="No"/>
    <n v="1553"/>
    <m/>
    <m/>
    <x v="0"/>
    <d v="2018-03-19T15:31:27"/>
    <s v="RT @MikeSchiemer: How To Manage A Remote Sales Team https://t.co/WQ6RD5B9Yw / #Sales #SocialSelling #Management https://t.co/Q2mq7TdkuQ"/>
    <s v="http://www.myfrugalbusiness.com/2017/11/how-manage-remote-sales-team-selling.html"/>
    <s v="myfrugalbusiness.com"/>
    <x v="364"/>
    <s v="https://pbs.twimg.com/media/DOSo3OwV4AUkTLS.jpg"/>
    <s v="https://pbs.twimg.com/media/DOSo3OwV4AUkTLS.jpg"/>
    <x v="983"/>
    <s v="https://twitter.com/#!/ifrugalfitness/status/975756644670935040"/>
    <m/>
    <m/>
    <s v="975756644670935040"/>
    <m/>
    <b v="0"/>
    <n v="0"/>
    <s v=""/>
    <b v="0"/>
    <s v="en"/>
    <m/>
    <s v=""/>
    <b v="0"/>
    <n v="23"/>
    <s v="975628025776787456"/>
    <s v="Twitter for iPhone"/>
    <b v="0"/>
    <s v="975628025776787456"/>
    <s v="Tweet"/>
    <n v="0"/>
    <n v="0"/>
    <m/>
    <m/>
    <m/>
    <m/>
    <m/>
    <m/>
    <m/>
    <m/>
    <n v="14"/>
    <s v="6"/>
    <s v="6"/>
    <n v="0"/>
    <n v="0"/>
    <n v="0"/>
    <n v="0"/>
    <n v="0"/>
    <n v="0"/>
    <n v="12"/>
    <n v="100"/>
    <n v="12"/>
  </r>
  <r>
    <s v="orangeman7"/>
    <s v="mikeschiemer"/>
    <m/>
    <m/>
    <m/>
    <m/>
    <m/>
    <m/>
    <m/>
    <m/>
    <s v="Yes"/>
    <n v="1555"/>
    <m/>
    <m/>
    <x v="0"/>
    <d v="2018-03-11T20:14:02"/>
    <s v="6 Reasons #SocialMedia #Marketing Is Critical For Your #Business_x000a_#SMM #SocialSelling #SocialMarketing from @MikeSchiemer_x000a_https://t.co/p4wE4KqVKO https://t.co/nCkbgfXeke"/>
    <s v="http://j.mp/2FoXi0D"/>
    <s v="j.mp"/>
    <x v="361"/>
    <s v="https://pbs.twimg.com/media/DYCJdTYVQAAICUf.jpg"/>
    <s v="https://pbs.twimg.com/media/DYCJdTYVQAAICUf.jpg"/>
    <x v="984"/>
    <s v="https://twitter.com/#!/orangeman7/status/972928658380869632"/>
    <m/>
    <m/>
    <s v="972928658380869632"/>
    <m/>
    <b v="0"/>
    <n v="7"/>
    <s v=""/>
    <b v="0"/>
    <s v="en"/>
    <m/>
    <s v=""/>
    <b v="0"/>
    <n v="6"/>
    <s v=""/>
    <s v="Buffer"/>
    <b v="0"/>
    <s v="972928658380869632"/>
    <s v="Retweet"/>
    <n v="0"/>
    <n v="0"/>
    <m/>
    <m/>
    <m/>
    <m/>
    <m/>
    <m/>
    <m/>
    <m/>
    <n v="3"/>
    <s v="6"/>
    <s v="6"/>
    <n v="0"/>
    <n v="0"/>
    <n v="1"/>
    <n v="7.1428571428571432"/>
    <n v="0"/>
    <n v="0"/>
    <n v="13"/>
    <n v="92.857142857142861"/>
    <n v="14"/>
  </r>
  <r>
    <s v="orangeman7"/>
    <s v="mikeschiemer"/>
    <m/>
    <m/>
    <m/>
    <m/>
    <m/>
    <m/>
    <m/>
    <m/>
    <s v="Yes"/>
    <n v="1556"/>
    <m/>
    <m/>
    <x v="0"/>
    <d v="2018-03-09T15:19:04"/>
    <s v="6 Reasons #SocialMedia #Marketing Is Critical For Your #Business_x000a_#SMM #SocialSelling #SocialMarketing from @MikeSchiemer_x000a_https://t.co/7myOFMDgQS https://t.co/qZHPe2UciL"/>
    <s v="http://j.mp/2tqf3ek"/>
    <s v="j.mp"/>
    <x v="361"/>
    <s v="https://pbs.twimg.com/media/DX2yw5uXkAASQTG.jpg"/>
    <s v="https://pbs.twimg.com/media/DX2yw5uXkAASQTG.jpg"/>
    <x v="985"/>
    <s v="https://twitter.com/#!/orangeman7/status/972129651370971138"/>
    <m/>
    <m/>
    <s v="972129651370971138"/>
    <m/>
    <b v="0"/>
    <n v="1"/>
    <s v=""/>
    <b v="0"/>
    <s v="en"/>
    <m/>
    <s v=""/>
    <b v="0"/>
    <n v="0"/>
    <s v=""/>
    <s v="Buffer"/>
    <b v="0"/>
    <s v="972129651370971138"/>
    <s v="Tweet"/>
    <n v="0"/>
    <n v="0"/>
    <m/>
    <m/>
    <m/>
    <m/>
    <m/>
    <m/>
    <m/>
    <m/>
    <n v="3"/>
    <s v="6"/>
    <s v="6"/>
    <n v="0"/>
    <n v="0"/>
    <n v="1"/>
    <n v="7.1428571428571432"/>
    <n v="0"/>
    <n v="0"/>
    <n v="13"/>
    <n v="92.857142857142861"/>
    <n v="14"/>
  </r>
  <r>
    <s v="mikeschiemer"/>
    <s v="orangeman7"/>
    <m/>
    <m/>
    <m/>
    <m/>
    <m/>
    <m/>
    <m/>
    <m/>
    <s v="Yes"/>
    <n v="1557"/>
    <m/>
    <m/>
    <x v="0"/>
    <d v="2018-03-12T15:40:04"/>
    <s v="RT @orangeman7: 6 Reasons #SocialMedia #Marketing Is Critical For Your #Business_x000a_#SMM #SocialSelling #SocialMarketing from @MikeSchiemer_x000a_ht…"/>
    <m/>
    <m/>
    <x v="361"/>
    <m/>
    <s v="http://pbs.twimg.com/profile_images/959976417466441728/IS8N_Zmt_normal.jpg"/>
    <x v="986"/>
    <s v="https://twitter.com/#!/mikeschiemer/status/973222098293444608"/>
    <m/>
    <m/>
    <s v="973222098293444608"/>
    <m/>
    <b v="0"/>
    <n v="0"/>
    <s v=""/>
    <b v="0"/>
    <s v="en"/>
    <m/>
    <s v=""/>
    <b v="0"/>
    <n v="6"/>
    <s v="972928658380869632"/>
    <s v="Twitter for iPhone"/>
    <b v="0"/>
    <s v="972928658380869632"/>
    <s v="Tweet"/>
    <n v="0"/>
    <n v="0"/>
    <m/>
    <m/>
    <m/>
    <m/>
    <m/>
    <m/>
    <m/>
    <m/>
    <n v="1"/>
    <s v="6"/>
    <s v="6"/>
    <n v="0"/>
    <n v="0"/>
    <n v="1"/>
    <n v="5.882352941176471"/>
    <n v="0"/>
    <n v="0"/>
    <n v="16"/>
    <n v="94.117647058823536"/>
    <n v="17"/>
  </r>
  <r>
    <s v="10dollarstartup"/>
    <s v="orangeman7"/>
    <m/>
    <m/>
    <m/>
    <m/>
    <m/>
    <m/>
    <m/>
    <m/>
    <s v="No"/>
    <n v="1558"/>
    <m/>
    <m/>
    <x v="0"/>
    <d v="2018-03-12T16:25:20"/>
    <s v="RT @orangeman7: 6 Reasons #SocialMedia #Marketing Is Critical For Your #Business_x000a_#SMM #SocialSelling #SocialMarketing from @MikeSchiemer_x000a_ht…"/>
    <m/>
    <m/>
    <x v="361"/>
    <m/>
    <s v="http://pbs.twimg.com/profile_images/805109474352627712/WkaLDNMz_normal.jpg"/>
    <x v="987"/>
    <s v="https://twitter.com/#!/10dollarstartup/status/973233489746251776"/>
    <m/>
    <m/>
    <s v="973233489746251776"/>
    <m/>
    <b v="0"/>
    <n v="0"/>
    <s v=""/>
    <b v="0"/>
    <s v="en"/>
    <m/>
    <s v=""/>
    <b v="0"/>
    <n v="6"/>
    <s v="972928658380869632"/>
    <s v="Twitter for iPhone"/>
    <b v="0"/>
    <s v="972928658380869632"/>
    <s v="Tweet"/>
    <n v="0"/>
    <n v="0"/>
    <m/>
    <m/>
    <m/>
    <m/>
    <m/>
    <m/>
    <m/>
    <m/>
    <n v="1"/>
    <s v="6"/>
    <s v="6"/>
    <m/>
    <m/>
    <m/>
    <m/>
    <m/>
    <m/>
    <m/>
    <m/>
    <m/>
  </r>
  <r>
    <s v="schiemermktng"/>
    <s v="orangeman7"/>
    <m/>
    <m/>
    <m/>
    <m/>
    <m/>
    <m/>
    <m/>
    <m/>
    <s v="No"/>
    <n v="1559"/>
    <m/>
    <m/>
    <x v="0"/>
    <d v="2018-03-12T16:31:52"/>
    <s v="RT @orangeman7: 6 Reasons #SocialMedia #Marketing Is Critical For Your #Business_x000a_#SMM #SocialSelling #SocialMarketing from @MikeSchiemer_x000a_ht…"/>
    <m/>
    <m/>
    <x v="361"/>
    <m/>
    <s v="http://pbs.twimg.com/profile_images/809115567927898114/bmGtTFt-_normal.jpg"/>
    <x v="988"/>
    <s v="https://twitter.com/#!/schiemermktng/status/973235135188488193"/>
    <m/>
    <m/>
    <s v="973235135188488193"/>
    <m/>
    <b v="0"/>
    <n v="0"/>
    <s v=""/>
    <b v="0"/>
    <s v="en"/>
    <m/>
    <s v=""/>
    <b v="0"/>
    <n v="6"/>
    <s v="972928658380869632"/>
    <s v="Twitter for iPhone"/>
    <b v="0"/>
    <s v="972928658380869632"/>
    <s v="Tweet"/>
    <n v="0"/>
    <n v="0"/>
    <m/>
    <m/>
    <m/>
    <m/>
    <m/>
    <m/>
    <m/>
    <m/>
    <n v="1"/>
    <s v="6"/>
    <s v="6"/>
    <n v="0"/>
    <n v="0"/>
    <n v="1"/>
    <n v="5.882352941176471"/>
    <n v="0"/>
    <n v="0"/>
    <n v="16"/>
    <n v="94.117647058823536"/>
    <n v="17"/>
  </r>
  <r>
    <s v="schiemermktng"/>
    <s v="schiemermktng"/>
    <m/>
    <m/>
    <m/>
    <m/>
    <m/>
    <m/>
    <m/>
    <m/>
    <s v="No"/>
    <n v="1560"/>
    <m/>
    <m/>
    <x v="1"/>
    <d v="2018-03-06T15:07:50"/>
    <s v="10 Terrific Social Media Marketing Tips https://t.co/bpsU5xOf0q / #SMM #SocialMediaMarketing #SocialSelling https://t.co/xAxhdC0Jtq"/>
    <s v="http://www.myfrugalbusiness.com/2015/09/tips-social-media-marketing-mike-schiemer.html"/>
    <s v="myfrugalbusiness.com"/>
    <x v="36"/>
    <s v="https://pbs.twimg.com/media/COQS6ySWEAAsumh.jpg"/>
    <s v="https://pbs.twimg.com/media/COQS6ySWEAAsumh.jpg"/>
    <x v="989"/>
    <s v="https://twitter.com/#!/schiemermktng/status/971039660263788545"/>
    <m/>
    <m/>
    <s v="971039660263788545"/>
    <m/>
    <b v="0"/>
    <n v="0"/>
    <s v=""/>
    <b v="0"/>
    <s v="en"/>
    <m/>
    <s v=""/>
    <b v="0"/>
    <n v="2"/>
    <s v=""/>
    <s v="SocialOomph"/>
    <b v="0"/>
    <s v="971039660263788545"/>
    <s v="Retweet"/>
    <n v="0"/>
    <n v="0"/>
    <m/>
    <m/>
    <m/>
    <m/>
    <m/>
    <m/>
    <m/>
    <m/>
    <n v="1"/>
    <s v="6"/>
    <s v="6"/>
    <n v="1"/>
    <n v="11.111111111111111"/>
    <n v="0"/>
    <n v="0"/>
    <n v="0"/>
    <n v="0"/>
    <n v="8"/>
    <n v="88.888888888888886"/>
    <n v="9"/>
  </r>
  <r>
    <s v="schiemermktng"/>
    <s v="mikeschiemer"/>
    <m/>
    <m/>
    <m/>
    <m/>
    <m/>
    <m/>
    <m/>
    <m/>
    <s v="No"/>
    <n v="1561"/>
    <m/>
    <m/>
    <x v="0"/>
    <d v="2018-03-08T16:13:37"/>
    <s v="RT @MikeSchiemer: 8 Simple Ways To Save Money On Your Marketing https://t.co/GiMLytXjc0 / #Marketing #Advertising #Branding #SocialMedia #D…"/>
    <s v="http://www.myfrugalbusiness.com/2018/02/save-money-marketing-digital-social-media-bootstrap.html"/>
    <s v="myfrugalbusiness.com"/>
    <x v="79"/>
    <m/>
    <s v="http://pbs.twimg.com/profile_images/809115567927898114/bmGtTFt-_normal.jpg"/>
    <x v="990"/>
    <s v="https://twitter.com/#!/schiemermktng/status/971780990715691009"/>
    <m/>
    <m/>
    <s v="971780990715691009"/>
    <m/>
    <b v="0"/>
    <n v="0"/>
    <s v=""/>
    <b v="0"/>
    <s v="en"/>
    <m/>
    <s v=""/>
    <b v="0"/>
    <n v="12"/>
    <s v="971747374258409473"/>
    <s v="Twitter for iPhone"/>
    <b v="0"/>
    <s v="971747374258409473"/>
    <s v="Tweet"/>
    <n v="0"/>
    <n v="0"/>
    <m/>
    <m/>
    <m/>
    <m/>
    <m/>
    <m/>
    <m/>
    <m/>
    <n v="13"/>
    <s v="6"/>
    <s v="6"/>
    <n v="0"/>
    <n v="0"/>
    <n v="0"/>
    <n v="0"/>
    <n v="0"/>
    <n v="0"/>
    <n v="16"/>
    <n v="100"/>
    <n v="16"/>
  </r>
  <r>
    <s v="schiemermktng"/>
    <s v="mikeschiemer"/>
    <m/>
    <m/>
    <m/>
    <m/>
    <m/>
    <m/>
    <m/>
    <m/>
    <s v="No"/>
    <n v="1562"/>
    <m/>
    <m/>
    <x v="0"/>
    <d v="2018-03-08T16:14:05"/>
    <s v="RT @MikeSchiemer: Facebook Marketing Hacks To Use &amp;amp; Avoid https://t.co/uBB9HtswcC / #SMM #SocialSelling https://t.co/oIB6Dn887C"/>
    <s v="http://www.myfrugalbusiness.com/2017/08/facebook-page-marketing-hacks-followers-likes-bootstrap-smm.html"/>
    <s v="myfrugalbusiness.com"/>
    <x v="423"/>
    <s v="https://pbs.twimg.com/media/DGyqDWjUwAIi6uY.jpg"/>
    <s v="https://pbs.twimg.com/media/DGyqDWjUwAIi6uY.jpg"/>
    <x v="991"/>
    <s v="https://twitter.com/#!/schiemermktng/status/971781105807437824"/>
    <m/>
    <m/>
    <s v="971781105807437824"/>
    <m/>
    <b v="0"/>
    <n v="0"/>
    <s v=""/>
    <b v="0"/>
    <s v="en"/>
    <m/>
    <s v=""/>
    <b v="0"/>
    <n v="7"/>
    <s v="971671981417549824"/>
    <s v="Twitter for iPhone"/>
    <b v="0"/>
    <s v="971671981417549824"/>
    <s v="Tweet"/>
    <n v="0"/>
    <n v="0"/>
    <m/>
    <m/>
    <m/>
    <m/>
    <m/>
    <m/>
    <m/>
    <m/>
    <n v="13"/>
    <s v="6"/>
    <s v="6"/>
    <n v="0"/>
    <n v="0"/>
    <n v="1"/>
    <n v="9.0909090909090917"/>
    <n v="0"/>
    <n v="0"/>
    <n v="10"/>
    <n v="90.909090909090907"/>
    <n v="11"/>
  </r>
  <r>
    <s v="schiemermktng"/>
    <s v="mikeschiemer"/>
    <m/>
    <m/>
    <m/>
    <m/>
    <m/>
    <m/>
    <m/>
    <m/>
    <s v="No"/>
    <n v="1563"/>
    <m/>
    <m/>
    <x v="0"/>
    <d v="2018-03-08T16:14:09"/>
    <s v="RT @MikeSchiemer: 10 Social Media Tactics To Generate B2B Sales Leads https://t.co/VpZZ2sxyTg / #B2B #Sales #SocialSelling #SocialMedia htt…"/>
    <s v="http://www.myfrugalbusiness.com/2018/01/top-social-media-tactics-generate-b2b-leads-sales.html"/>
    <s v="myfrugalbusiness.com"/>
    <x v="362"/>
    <m/>
    <s v="http://pbs.twimg.com/profile_images/809115567927898114/bmGtTFt-_normal.jpg"/>
    <x v="992"/>
    <s v="https://twitter.com/#!/schiemermktng/status/971781124375613441"/>
    <m/>
    <m/>
    <s v="971781124375613441"/>
    <m/>
    <b v="0"/>
    <n v="0"/>
    <s v=""/>
    <b v="0"/>
    <s v="en"/>
    <m/>
    <s v=""/>
    <b v="0"/>
    <n v="9"/>
    <s v="971656866353819648"/>
    <s v="Twitter for iPhone"/>
    <b v="0"/>
    <s v="971656866353819648"/>
    <s v="Tweet"/>
    <n v="0"/>
    <n v="0"/>
    <m/>
    <m/>
    <m/>
    <m/>
    <m/>
    <m/>
    <m/>
    <m/>
    <n v="13"/>
    <s v="6"/>
    <s v="6"/>
    <n v="1"/>
    <n v="6.25"/>
    <n v="0"/>
    <n v="0"/>
    <n v="0"/>
    <n v="0"/>
    <n v="15"/>
    <n v="93.75"/>
    <n v="16"/>
  </r>
  <r>
    <s v="schiemermktng"/>
    <s v="mikeschiemer"/>
    <m/>
    <m/>
    <m/>
    <m/>
    <m/>
    <m/>
    <m/>
    <m/>
    <s v="No"/>
    <n v="1564"/>
    <m/>
    <m/>
    <x v="0"/>
    <d v="2018-03-08T16:14:26"/>
    <s v="RT @MikeSchiemer: 5 Tips To Help Your Marketing Stand Out https://t.co/tQsAZvohmR / #Marketing #CMO #Inbound #SocialSelling https://t.co/gf…"/>
    <s v="http://www.myfrugalbusiness.com/2017/08/unique-marketing-advertising-digital-media-stand-out.html"/>
    <s v="myfrugalbusiness.com"/>
    <x v="360"/>
    <m/>
    <s v="http://pbs.twimg.com/profile_images/809115567927898114/bmGtTFt-_normal.jpg"/>
    <x v="993"/>
    <s v="https://twitter.com/#!/schiemermktng/status/971781193787232256"/>
    <m/>
    <m/>
    <s v="971781193787232256"/>
    <m/>
    <b v="0"/>
    <n v="0"/>
    <s v=""/>
    <b v="0"/>
    <s v="en"/>
    <m/>
    <s v=""/>
    <b v="0"/>
    <n v="7"/>
    <s v="971566287368413185"/>
    <s v="Twitter for iPhone"/>
    <b v="0"/>
    <s v="971566287368413185"/>
    <s v="Tweet"/>
    <n v="0"/>
    <n v="0"/>
    <m/>
    <m/>
    <m/>
    <m/>
    <m/>
    <m/>
    <m/>
    <m/>
    <n v="13"/>
    <s v="6"/>
    <s v="6"/>
    <n v="0"/>
    <n v="0"/>
    <n v="0"/>
    <n v="0"/>
    <n v="0"/>
    <n v="0"/>
    <n v="14"/>
    <n v="100"/>
    <n v="14"/>
  </r>
  <r>
    <s v="schiemermktng"/>
    <s v="mikeschiemer"/>
    <m/>
    <m/>
    <m/>
    <m/>
    <m/>
    <m/>
    <m/>
    <m/>
    <s v="No"/>
    <n v="1565"/>
    <m/>
    <m/>
    <x v="0"/>
    <d v="2018-03-08T16:14:30"/>
    <s v="RT @MikeSchiemer: 5 Powerful Social Media Marketing Tactics https://t.co/I7xaunVW04 / #SMM #SocialMedia #SocialSelling #IG https://t.co/5zO…"/>
    <s v="http://www.myfrugalbusiness.com/2017/03/powerful-social-media-marketing-ideas-startup.html"/>
    <s v="myfrugalbusiness.com"/>
    <x v="140"/>
    <m/>
    <s v="http://pbs.twimg.com/profile_images/809115567927898114/bmGtTFt-_normal.jpg"/>
    <x v="994"/>
    <s v="https://twitter.com/#!/schiemermktng/status/971781212447694849"/>
    <m/>
    <m/>
    <s v="971781212447694849"/>
    <m/>
    <b v="0"/>
    <n v="0"/>
    <s v=""/>
    <b v="0"/>
    <s v="en"/>
    <m/>
    <s v=""/>
    <b v="0"/>
    <n v="22"/>
    <s v="971521004626436097"/>
    <s v="Twitter for iPhone"/>
    <b v="0"/>
    <s v="971521004626436097"/>
    <s v="Tweet"/>
    <n v="0"/>
    <n v="0"/>
    <m/>
    <m/>
    <m/>
    <m/>
    <m/>
    <m/>
    <m/>
    <m/>
    <n v="13"/>
    <s v="6"/>
    <s v="6"/>
    <n v="1"/>
    <n v="8.3333333333333339"/>
    <n v="0"/>
    <n v="0"/>
    <n v="0"/>
    <n v="0"/>
    <n v="11"/>
    <n v="91.666666666666671"/>
    <n v="12"/>
  </r>
  <r>
    <s v="schiemermktng"/>
    <s v="mikeschiemer"/>
    <m/>
    <m/>
    <m/>
    <m/>
    <m/>
    <m/>
    <m/>
    <m/>
    <s v="No"/>
    <n v="1566"/>
    <m/>
    <m/>
    <x v="0"/>
    <d v="2018-03-08T16:14:36"/>
    <s v="RT @MikeSchiemer: 10 Reasons Why Your Business Needs Social Media Marketing https://t.co/C4GW3JqZWE / #SocialMedia #SocialSelling #SMM http…"/>
    <s v="http://www.myfrugalbusiness.com/2017/11/reasons-company-needs-social-media-marketing.html"/>
    <s v="myfrugalbusiness.com"/>
    <x v="424"/>
    <m/>
    <s v="http://pbs.twimg.com/profile_images/809115567927898114/bmGtTFt-_normal.jpg"/>
    <x v="995"/>
    <s v="https://twitter.com/#!/schiemermktng/status/971781239555358721"/>
    <m/>
    <m/>
    <s v="971781239555358721"/>
    <m/>
    <b v="0"/>
    <n v="0"/>
    <s v=""/>
    <b v="0"/>
    <s v="en"/>
    <m/>
    <s v=""/>
    <b v="0"/>
    <n v="26"/>
    <s v="971505892964360193"/>
    <s v="Twitter for iPhone"/>
    <b v="0"/>
    <s v="971505892964360193"/>
    <s v="Tweet"/>
    <n v="0"/>
    <n v="0"/>
    <m/>
    <m/>
    <m/>
    <m/>
    <m/>
    <m/>
    <m/>
    <m/>
    <n v="13"/>
    <s v="6"/>
    <s v="6"/>
    <n v="0"/>
    <n v="0"/>
    <n v="0"/>
    <n v="0"/>
    <n v="0"/>
    <n v="0"/>
    <n v="15"/>
    <n v="100"/>
    <n v="15"/>
  </r>
  <r>
    <s v="schiemermktng"/>
    <s v="mikeschiemer"/>
    <m/>
    <m/>
    <m/>
    <m/>
    <m/>
    <m/>
    <m/>
    <m/>
    <s v="No"/>
    <n v="1567"/>
    <m/>
    <m/>
    <x v="0"/>
    <d v="2018-03-12T16:31:32"/>
    <s v="RT @MikeSchiemer: 5 Effective Digital Marketing Methods https://t.co/oCkluZ0GWl / #DigitalMarketing #Marketing #SocialMedia #SocialSelling…"/>
    <s v="http://www.myfrugalbusiness.com/2018/01/effective-digital-marketing-techniques.html"/>
    <s v="myfrugalbusiness.com"/>
    <x v="138"/>
    <m/>
    <s v="http://pbs.twimg.com/profile_images/809115567927898114/bmGtTFt-_normal.jpg"/>
    <x v="996"/>
    <s v="https://twitter.com/#!/schiemermktng/status/973235048500604928"/>
    <m/>
    <m/>
    <s v="973235048500604928"/>
    <m/>
    <b v="0"/>
    <n v="0"/>
    <s v=""/>
    <b v="0"/>
    <s v="tl"/>
    <m/>
    <s v=""/>
    <b v="0"/>
    <n v="12"/>
    <s v="973151708472905728"/>
    <s v="Twitter for iPhone"/>
    <b v="0"/>
    <s v="973151708472905728"/>
    <s v="Tweet"/>
    <n v="0"/>
    <n v="0"/>
    <m/>
    <m/>
    <m/>
    <m/>
    <m/>
    <m/>
    <m/>
    <m/>
    <n v="13"/>
    <s v="6"/>
    <s v="6"/>
    <n v="1"/>
    <n v="9.0909090909090917"/>
    <n v="0"/>
    <n v="0"/>
    <n v="0"/>
    <n v="0"/>
    <n v="10"/>
    <n v="90.909090909090907"/>
    <n v="11"/>
  </r>
  <r>
    <s v="schiemermktng"/>
    <s v="mikeschiemer"/>
    <m/>
    <m/>
    <m/>
    <m/>
    <m/>
    <m/>
    <m/>
    <m/>
    <s v="No"/>
    <n v="1568"/>
    <m/>
    <m/>
    <x v="0"/>
    <d v="2018-03-12T16:31:40"/>
    <s v="RT @MikeSchiemer: 4 Sales Lead Generation Hacks https://t.co/eiUxG5Uq8R / #Sales #Leads #LeadGen #LeadGeneration #Market #SocialSelling htt…"/>
    <s v="http://www.myfrugalbusiness.com/2017/12/lead-generation-hacks-grow-sales.html"/>
    <s v="myfrugalbusiness.com"/>
    <x v="176"/>
    <m/>
    <s v="http://pbs.twimg.com/profile_images/809115567927898114/bmGtTFt-_normal.jpg"/>
    <x v="997"/>
    <s v="https://twitter.com/#!/schiemermktng/status/973235082445148160"/>
    <m/>
    <m/>
    <s v="973235082445148160"/>
    <m/>
    <b v="0"/>
    <n v="0"/>
    <s v=""/>
    <b v="0"/>
    <s v="en"/>
    <m/>
    <s v=""/>
    <b v="0"/>
    <n v="6"/>
    <s v="973212118588837889"/>
    <s v="Twitter for iPhone"/>
    <b v="0"/>
    <s v="973212118588837889"/>
    <s v="Tweet"/>
    <n v="0"/>
    <n v="0"/>
    <m/>
    <m/>
    <m/>
    <m/>
    <m/>
    <m/>
    <m/>
    <m/>
    <n v="13"/>
    <s v="6"/>
    <s v="6"/>
    <n v="2"/>
    <n v="14.285714285714286"/>
    <n v="1"/>
    <n v="7.1428571428571432"/>
    <n v="0"/>
    <n v="0"/>
    <n v="11"/>
    <n v="78.571428571428569"/>
    <n v="14"/>
  </r>
  <r>
    <s v="schiemermktng"/>
    <s v="mikeschiemer"/>
    <m/>
    <m/>
    <m/>
    <m/>
    <m/>
    <m/>
    <m/>
    <m/>
    <s v="No"/>
    <n v="1570"/>
    <m/>
    <m/>
    <x v="0"/>
    <d v="2018-03-12T16:32:40"/>
    <s v="RT @MikeSchiemer: 10 Social Media Tactics To Generate B2B Sales Leads https://t.co/VpZZ2sxyTg / #B2B #Sales #SocialSelling #SocialMedia htt…"/>
    <s v="http://www.myfrugalbusiness.com/2018/01/top-social-media-tactics-generate-b2b-leads-sales.html"/>
    <s v="myfrugalbusiness.com"/>
    <x v="362"/>
    <m/>
    <s v="http://pbs.twimg.com/profile_images/809115567927898114/bmGtTFt-_normal.jpg"/>
    <x v="998"/>
    <s v="https://twitter.com/#!/schiemermktng/status/973235336817070083"/>
    <m/>
    <m/>
    <s v="973235336817070083"/>
    <m/>
    <b v="0"/>
    <n v="0"/>
    <s v=""/>
    <b v="0"/>
    <s v="en"/>
    <m/>
    <s v=""/>
    <b v="0"/>
    <n v="20"/>
    <s v="973000705761075203"/>
    <s v="Twitter for iPhone"/>
    <b v="0"/>
    <s v="973000705761075203"/>
    <s v="Tweet"/>
    <n v="0"/>
    <n v="0"/>
    <m/>
    <m/>
    <m/>
    <m/>
    <m/>
    <m/>
    <m/>
    <m/>
    <n v="13"/>
    <s v="6"/>
    <s v="6"/>
    <n v="1"/>
    <n v="6.25"/>
    <n v="0"/>
    <n v="0"/>
    <n v="0"/>
    <n v="0"/>
    <n v="15"/>
    <n v="93.75"/>
    <n v="16"/>
  </r>
  <r>
    <s v="schiemermktng"/>
    <s v="mikeschiemer"/>
    <m/>
    <m/>
    <m/>
    <m/>
    <m/>
    <m/>
    <m/>
    <m/>
    <s v="No"/>
    <n v="1571"/>
    <m/>
    <m/>
    <x v="0"/>
    <d v="2018-03-19T15:33:33"/>
    <s v="RT @MikeSchiemer: 4 Sales Lead Generation Hacks https://t.co/eiUxG5Uq8R / #Sales #Leads #LeadGen #LeadGeneration #Market #SocialSelling htt…"/>
    <s v="http://www.myfrugalbusiness.com/2017/12/lead-generation-hacks-grow-sales.html"/>
    <s v="myfrugalbusiness.com"/>
    <x v="176"/>
    <m/>
    <s v="http://pbs.twimg.com/profile_images/809115567927898114/bmGtTFt-_normal.jpg"/>
    <x v="999"/>
    <s v="https://twitter.com/#!/schiemermktng/status/975757172238888960"/>
    <m/>
    <m/>
    <s v="975757172238888960"/>
    <m/>
    <b v="0"/>
    <n v="0"/>
    <s v=""/>
    <b v="0"/>
    <s v="en"/>
    <m/>
    <s v=""/>
    <b v="0"/>
    <n v="9"/>
    <s v="975703539405262850"/>
    <s v="Twitter for iPhone"/>
    <b v="0"/>
    <s v="975703539405262850"/>
    <s v="Tweet"/>
    <n v="0"/>
    <n v="0"/>
    <m/>
    <m/>
    <m/>
    <m/>
    <m/>
    <m/>
    <m/>
    <m/>
    <n v="13"/>
    <s v="6"/>
    <s v="6"/>
    <n v="2"/>
    <n v="14.285714285714286"/>
    <n v="1"/>
    <n v="7.1428571428571432"/>
    <n v="0"/>
    <n v="0"/>
    <n v="11"/>
    <n v="78.571428571428569"/>
    <n v="14"/>
  </r>
  <r>
    <s v="schiemermktng"/>
    <s v="mikeschiemer"/>
    <m/>
    <m/>
    <m/>
    <m/>
    <m/>
    <m/>
    <m/>
    <m/>
    <s v="No"/>
    <n v="1572"/>
    <m/>
    <m/>
    <x v="0"/>
    <d v="2018-03-19T15:33:39"/>
    <s v="RT @MikeSchiemer: 8 Simple Ways To Save Money On Your Marketing https://t.co/GiMLytXjc0 / #Marketing #Advertising #Branding #SocialMedia #D…"/>
    <s v="http://www.myfrugalbusiness.com/2018/02/save-money-marketing-digital-social-media-bootstrap.html"/>
    <s v="myfrugalbusiness.com"/>
    <x v="79"/>
    <m/>
    <s v="http://pbs.twimg.com/profile_images/809115567927898114/bmGtTFt-_normal.jpg"/>
    <x v="1000"/>
    <s v="https://twitter.com/#!/schiemermktng/status/975757199841615874"/>
    <m/>
    <m/>
    <s v="975757199841615874"/>
    <m/>
    <b v="0"/>
    <n v="0"/>
    <s v=""/>
    <b v="0"/>
    <s v="en"/>
    <m/>
    <s v=""/>
    <b v="0"/>
    <n v="27"/>
    <s v="975658199209660416"/>
    <s v="Twitter for iPhone"/>
    <b v="0"/>
    <s v="975658199209660416"/>
    <s v="Tweet"/>
    <n v="0"/>
    <n v="0"/>
    <m/>
    <m/>
    <m/>
    <m/>
    <m/>
    <m/>
    <m/>
    <m/>
    <n v="13"/>
    <s v="6"/>
    <s v="6"/>
    <n v="0"/>
    <n v="0"/>
    <n v="0"/>
    <n v="0"/>
    <n v="0"/>
    <n v="0"/>
    <n v="16"/>
    <n v="100"/>
    <n v="16"/>
  </r>
  <r>
    <s v="schiemermktng"/>
    <s v="mikeschiemer"/>
    <m/>
    <m/>
    <m/>
    <m/>
    <m/>
    <m/>
    <m/>
    <m/>
    <s v="No"/>
    <n v="1573"/>
    <m/>
    <m/>
    <x v="0"/>
    <d v="2018-03-19T15:34:01"/>
    <s v="RT @MikeSchiemer: How To Manage A Remote Sales Team https://t.co/WQ6RD5B9Yw / #Sales #SocialSelling #Management https://t.co/Q2mq7TdkuQ"/>
    <s v="http://www.myfrugalbusiness.com/2017/11/how-manage-remote-sales-team-selling.html"/>
    <s v="myfrugalbusiness.com"/>
    <x v="364"/>
    <s v="https://pbs.twimg.com/media/DOSo3OwV4AUkTLS.jpg"/>
    <s v="https://pbs.twimg.com/media/DOSo3OwV4AUkTLS.jpg"/>
    <x v="1001"/>
    <s v="https://twitter.com/#!/schiemermktng/status/975757289671020544"/>
    <m/>
    <m/>
    <s v="975757289671020544"/>
    <m/>
    <b v="0"/>
    <n v="0"/>
    <s v=""/>
    <b v="0"/>
    <s v="en"/>
    <m/>
    <s v=""/>
    <b v="0"/>
    <n v="23"/>
    <s v="975628025776787456"/>
    <s v="Twitter for iPhone"/>
    <b v="0"/>
    <s v="975628025776787456"/>
    <s v="Tweet"/>
    <n v="0"/>
    <n v="0"/>
    <m/>
    <m/>
    <m/>
    <m/>
    <m/>
    <m/>
    <m/>
    <m/>
    <n v="13"/>
    <s v="6"/>
    <s v="6"/>
    <n v="0"/>
    <n v="0"/>
    <n v="0"/>
    <n v="0"/>
    <n v="0"/>
    <n v="0"/>
    <n v="12"/>
    <n v="100"/>
    <n v="12"/>
  </r>
  <r>
    <s v="alexander_low"/>
    <s v="entrepreneurlaw"/>
    <m/>
    <m/>
    <m/>
    <m/>
    <m/>
    <m/>
    <m/>
    <m/>
    <s v="No"/>
    <n v="1574"/>
    <m/>
    <m/>
    <x v="0"/>
    <d v="2018-03-12T16:01:57"/>
    <s v="some wise words on why law firms cannot ignore social as part of their BD &amp;amp; Marketing strategies via @emmaraty with insight from @entrepreneurlaw &amp;amp; @kevinpoulter #socialselling #digitalselling #digitalsales #digitalmarketing #legal https://t.co/WCEM2H6j3p https://t.co/EzUGidXxWx"/>
    <s v="https://lnkd.in/dfpRBx6 https://lnkd.in/deR2Pj2"/>
    <s v="lnkd.in lnkd.in"/>
    <x v="425"/>
    <m/>
    <s v="http://pbs.twimg.com/profile_images/856508969568935936/4szM0464_normal.jpg"/>
    <x v="1002"/>
    <s v="https://twitter.com/#!/alexander_low/status/973227605611765760"/>
    <m/>
    <m/>
    <s v="973227605611765760"/>
    <m/>
    <b v="0"/>
    <n v="0"/>
    <s v=""/>
    <b v="0"/>
    <s v="en"/>
    <m/>
    <s v=""/>
    <b v="0"/>
    <n v="0"/>
    <s v=""/>
    <s v="LinkedIn"/>
    <b v="0"/>
    <s v="973227605611765760"/>
    <s v="Tweet"/>
    <n v="0"/>
    <n v="0"/>
    <m/>
    <m/>
    <m/>
    <m/>
    <m/>
    <m/>
    <m/>
    <m/>
    <n v="1"/>
    <s v="2"/>
    <s v="2"/>
    <m/>
    <m/>
    <m/>
    <m/>
    <m/>
    <m/>
    <m/>
    <m/>
    <m/>
  </r>
  <r>
    <s v="alexander_low"/>
    <s v="kevinpoulter"/>
    <m/>
    <m/>
    <m/>
    <m/>
    <m/>
    <m/>
    <m/>
    <m/>
    <s v="No"/>
    <n v="1576"/>
    <m/>
    <m/>
    <x v="0"/>
    <d v="2018-03-12T16:38:08"/>
    <s v="some wise words on why law firms cannot ignore social as part of their BD &amp;amp; Marketing strategies via @emmaraty with insight from @TheNakedLawyer &amp;amp; @kevinpoulter #socialselling #digitalselling #digitalsales #digitalmarketing #legal https://t.co/WCEM2H6j3p"/>
    <s v="https://lnkd.in/dfpRBx6"/>
    <s v="lnkd.in"/>
    <x v="425"/>
    <m/>
    <s v="http://pbs.twimg.com/profile_images/856508969568935936/4szM0464_normal.jpg"/>
    <x v="1003"/>
    <s v="https://twitter.com/#!/alexander_low/status/973236712653586437"/>
    <m/>
    <m/>
    <s v="973236712653586437"/>
    <m/>
    <b v="0"/>
    <n v="1"/>
    <s v=""/>
    <b v="0"/>
    <s v="en"/>
    <m/>
    <s v=""/>
    <b v="0"/>
    <n v="1"/>
    <s v=""/>
    <s v="Twitter Web Client"/>
    <b v="0"/>
    <s v="973236712653586437"/>
    <s v="Tweet"/>
    <n v="0"/>
    <n v="0"/>
    <m/>
    <m/>
    <m/>
    <m/>
    <m/>
    <m/>
    <m/>
    <m/>
    <n v="2"/>
    <s v="2"/>
    <s v="2"/>
    <m/>
    <m/>
    <m/>
    <m/>
    <m/>
    <m/>
    <m/>
    <m/>
    <m/>
  </r>
  <r>
    <s v="thenakedlawyer"/>
    <s v="emmaraty"/>
    <m/>
    <m/>
    <m/>
    <m/>
    <m/>
    <m/>
    <m/>
    <m/>
    <s v="No"/>
    <n v="1577"/>
    <m/>
    <m/>
    <x v="0"/>
    <d v="2018-03-12T16:38:40"/>
    <s v="RT @alexander_low: some wise words on why law firms cannot ignore social as part of their BD &amp;amp; Marketing strategies via @emmaraty with insi…"/>
    <m/>
    <m/>
    <x v="34"/>
    <m/>
    <s v="http://pbs.twimg.com/profile_images/818554821036965888/J0oVdukI_normal.jpg"/>
    <x v="1004"/>
    <s v="https://twitter.com/#!/thenakedlawyer/status/973236843784351746"/>
    <m/>
    <m/>
    <s v="973236843784351746"/>
    <m/>
    <b v="0"/>
    <n v="0"/>
    <s v=""/>
    <b v="0"/>
    <s v="en"/>
    <m/>
    <s v=""/>
    <b v="0"/>
    <n v="1"/>
    <s v="973236712653586437"/>
    <s v="Twitter for iPhone"/>
    <b v="0"/>
    <s v="973236712653586437"/>
    <s v="Tweet"/>
    <n v="0"/>
    <n v="0"/>
    <m/>
    <m/>
    <m/>
    <m/>
    <m/>
    <m/>
    <m/>
    <m/>
    <n v="1"/>
    <s v="2"/>
    <s v="2"/>
    <n v="1"/>
    <n v="4.166666666666667"/>
    <n v="1"/>
    <n v="4.166666666666667"/>
    <n v="0"/>
    <n v="0"/>
    <n v="22"/>
    <n v="91.666666666666671"/>
    <n v="24"/>
  </r>
  <r>
    <s v="imoyse"/>
    <s v="digitalleadersa"/>
    <m/>
    <m/>
    <m/>
    <m/>
    <m/>
    <m/>
    <m/>
    <m/>
    <s v="Yes"/>
    <n v="1582"/>
    <m/>
    <m/>
    <x v="0"/>
    <d v="2018-03-11T10:45:09"/>
    <s v="Who is getting away being the biggest bully on twitter?  https://t.co/wCVCxkj9W1 @DigitalLeadersA #socialselling"/>
    <s v="http://klou.tt/15hb609tjkjfw"/>
    <s v="klou.tt"/>
    <x v="0"/>
    <m/>
    <s v="http://pbs.twimg.com/profile_images/971719718569639937/ZP-kdMj0_normal.jpg"/>
    <x v="1005"/>
    <s v="https://twitter.com/#!/imoyse/status/972785491966750720"/>
    <m/>
    <m/>
    <s v="972785491966750720"/>
    <m/>
    <b v="0"/>
    <n v="0"/>
    <s v=""/>
    <b v="0"/>
    <s v="en"/>
    <m/>
    <s v=""/>
    <b v="0"/>
    <n v="0"/>
    <s v=""/>
    <s v="Post with Klout"/>
    <b v="0"/>
    <s v="972785491966750720"/>
    <s v="Retweet"/>
    <n v="0"/>
    <n v="0"/>
    <m/>
    <m/>
    <m/>
    <m/>
    <m/>
    <m/>
    <m/>
    <m/>
    <n v="5"/>
    <s v="2"/>
    <s v="2"/>
    <n v="0"/>
    <n v="0"/>
    <n v="1"/>
    <n v="8.3333333333333339"/>
    <n v="0"/>
    <n v="0"/>
    <n v="11"/>
    <n v="91.666666666666671"/>
    <n v="12"/>
  </r>
  <r>
    <s v="imoyse"/>
    <s v="imoyse"/>
    <m/>
    <m/>
    <m/>
    <m/>
    <m/>
    <m/>
    <m/>
    <m/>
    <s v="No"/>
    <n v="1583"/>
    <m/>
    <m/>
    <x v="1"/>
    <d v="2018-03-06T16:21:10"/>
    <s v="How to Socially Sell (VIDEO INTERVIEW) https://t.co/o15dNQ8PR7 #socialselling #socialsales #sales https://t.co/dIkiZvIBgk"/>
    <s v="https://www.linkedin.com/pulse/how-socially-sell-video-interview-ian-moyse-?trk=mp-reader-card"/>
    <s v="linkedin.com"/>
    <x v="112"/>
    <s v="https://pbs.twimg.com/tweet_video_thumb/DXnkNP_X0AEQDlV.jpg"/>
    <s v="https://pbs.twimg.com/tweet_video_thumb/DXnkNP_X0AEQDlV.jpg"/>
    <x v="1006"/>
    <s v="https://twitter.com/#!/imoyse/status/971058114077364226"/>
    <m/>
    <m/>
    <s v="971058114077364226"/>
    <m/>
    <b v="0"/>
    <n v="0"/>
    <s v=""/>
    <b v="0"/>
    <s v="en"/>
    <m/>
    <s v=""/>
    <b v="0"/>
    <n v="0"/>
    <s v=""/>
    <s v="Tweet Suite"/>
    <b v="0"/>
    <s v="971058114077364226"/>
    <s v="Tweet"/>
    <n v="0"/>
    <n v="0"/>
    <m/>
    <m/>
    <m/>
    <m/>
    <m/>
    <m/>
    <m/>
    <m/>
    <n v="3"/>
    <s v="2"/>
    <s v="2"/>
    <n v="0"/>
    <n v="0"/>
    <n v="0"/>
    <n v="0"/>
    <n v="0"/>
    <n v="0"/>
    <n v="9"/>
    <n v="100"/>
    <n v="9"/>
  </r>
  <r>
    <s v="imoyse"/>
    <s v="digitalleadersa"/>
    <m/>
    <m/>
    <m/>
    <m/>
    <m/>
    <m/>
    <m/>
    <m/>
    <s v="Yes"/>
    <n v="1584"/>
    <m/>
    <m/>
    <x v="0"/>
    <d v="2018-03-07T15:44:15"/>
    <s v="RT @agsocialmedia: Which Twitter rules just got broken by Trump?    https://t.co/N7PA6gjj9G by @imoyse via @DigitalLeadersA #socialmedia #s…"/>
    <s v="http://bit.ly/2oOIJgp"/>
    <s v="bit.ly"/>
    <x v="33"/>
    <m/>
    <s v="http://pbs.twimg.com/profile_images/971719718569639937/ZP-kdMj0_normal.jpg"/>
    <x v="1007"/>
    <s v="https://twitter.com/#!/imoyse/status/971411210494148609"/>
    <m/>
    <m/>
    <s v="971411210494148609"/>
    <m/>
    <b v="0"/>
    <n v="0"/>
    <s v=""/>
    <b v="0"/>
    <s v="en"/>
    <m/>
    <s v=""/>
    <b v="0"/>
    <n v="1"/>
    <s v="971408907934535680"/>
    <s v="Twitter for iPhone"/>
    <b v="0"/>
    <s v="971408907934535680"/>
    <s v="Tweet"/>
    <n v="0"/>
    <n v="0"/>
    <m/>
    <m/>
    <m/>
    <m/>
    <m/>
    <m/>
    <m/>
    <m/>
    <n v="5"/>
    <s v="2"/>
    <s v="2"/>
    <m/>
    <m/>
    <m/>
    <m/>
    <m/>
    <m/>
    <m/>
    <m/>
    <m/>
  </r>
  <r>
    <s v="imoyse"/>
    <s v="imoyse"/>
    <m/>
    <m/>
    <m/>
    <m/>
    <m/>
    <m/>
    <m/>
    <m/>
    <s v="No"/>
    <n v="1586"/>
    <m/>
    <m/>
    <x v="1"/>
    <d v="2018-03-08T15:59:13"/>
    <s v="How to Socially Sell (VIDEO INTERVIEW) https://t.co/o15dNQ8PR7 #socialselling #socialsales #sales https://t.co/D87vCdm9Pg"/>
    <s v="https://www.linkedin.com/pulse/how-socially-sell-video-interview-ian-moyse-?trk=mp-reader-card"/>
    <s v="linkedin.com"/>
    <x v="112"/>
    <s v="https://pbs.twimg.com/tweet_video_thumb/DXxyXUKW4AAUAf-.jpg"/>
    <s v="https://pbs.twimg.com/tweet_video_thumb/DXxyXUKW4AAUAf-.jpg"/>
    <x v="1008"/>
    <s v="https://twitter.com/#!/imoyse/status/971777367747252227"/>
    <m/>
    <m/>
    <s v="971777367747252227"/>
    <m/>
    <b v="0"/>
    <n v="1"/>
    <s v=""/>
    <b v="0"/>
    <s v="en"/>
    <m/>
    <s v=""/>
    <b v="0"/>
    <n v="0"/>
    <s v=""/>
    <s v="Tweet Suite"/>
    <b v="0"/>
    <s v="971777367747252227"/>
    <s v="Tweet"/>
    <n v="0"/>
    <n v="0"/>
    <m/>
    <m/>
    <m/>
    <m/>
    <m/>
    <m/>
    <m/>
    <m/>
    <n v="3"/>
    <s v="2"/>
    <s v="2"/>
    <n v="0"/>
    <n v="0"/>
    <n v="0"/>
    <n v="0"/>
    <n v="0"/>
    <n v="0"/>
    <n v="9"/>
    <n v="100"/>
    <n v="9"/>
  </r>
  <r>
    <s v="imoyse"/>
    <s v="imoyse"/>
    <m/>
    <m/>
    <m/>
    <m/>
    <m/>
    <m/>
    <m/>
    <m/>
    <s v="No"/>
    <n v="1592"/>
    <m/>
    <m/>
    <x v="1"/>
    <d v="2018-03-10T16:09:06"/>
    <s v="How to Socially Sell (VIDEO INTERVIEW) https://t.co/o15dNQ8PR7 #socialselling #socialsales #sales https://t.co/ANekdfSWHK"/>
    <s v="https://www.linkedin.com/pulse/how-socially-sell-video-interview-ian-moyse-?trk=mp-reader-card"/>
    <s v="linkedin.com"/>
    <x v="112"/>
    <s v="https://pbs.twimg.com/tweet_video_thumb/DX8HzZZX4AAKy7k.jpg"/>
    <s v="https://pbs.twimg.com/tweet_video_thumb/DX8HzZZX4AAKy7k.jpg"/>
    <x v="1009"/>
    <s v="https://twitter.com/#!/imoyse/status/972504628154822656"/>
    <m/>
    <m/>
    <s v="972504628154822656"/>
    <m/>
    <b v="0"/>
    <n v="0"/>
    <s v=""/>
    <b v="0"/>
    <s v="en"/>
    <m/>
    <s v=""/>
    <b v="0"/>
    <n v="0"/>
    <s v=""/>
    <s v="Tweet Suite"/>
    <b v="0"/>
    <s v="972504628154822656"/>
    <s v="Tweet"/>
    <n v="0"/>
    <n v="0"/>
    <m/>
    <m/>
    <m/>
    <m/>
    <m/>
    <m/>
    <m/>
    <m/>
    <n v="3"/>
    <s v="2"/>
    <s v="2"/>
    <n v="0"/>
    <n v="0"/>
    <n v="0"/>
    <n v="0"/>
    <n v="0"/>
    <n v="0"/>
    <n v="9"/>
    <n v="100"/>
    <n v="9"/>
  </r>
  <r>
    <s v="imoyse"/>
    <s v="digitalleadersa"/>
    <m/>
    <m/>
    <m/>
    <m/>
    <m/>
    <m/>
    <m/>
    <m/>
    <s v="Yes"/>
    <n v="1593"/>
    <m/>
    <m/>
    <x v="0"/>
    <d v="2018-03-16T15:14:29"/>
    <s v="Why You Must Read Sales and Marketing Books https://t.co/R2hc9IU1wb @digitalleadersA #socialselling #digitalselling #socialsales #digitalsales #sellingwithsocial #digitalmarketing #salestips #salesenablement #prospecting #coldcalling #onemorecall #salesleader #outbound #strategy"/>
    <s v="https://www.linkedin.com/pulse/why-you-must-read-sales-marketing-books-timothy-tim-hughes-%E6%8F%90%E5%A7%86-%E4%BC%91%E6%96%AF/?published=t"/>
    <s v="linkedin.com"/>
    <x v="426"/>
    <m/>
    <s v="http://pbs.twimg.com/profile_images/971719718569639937/ZP-kdMj0_normal.jpg"/>
    <x v="1010"/>
    <s v="https://twitter.com/#!/imoyse/status/974665211717259265"/>
    <m/>
    <m/>
    <s v="974665211717259265"/>
    <m/>
    <b v="0"/>
    <n v="1"/>
    <s v=""/>
    <b v="0"/>
    <s v="en"/>
    <m/>
    <s v=""/>
    <b v="0"/>
    <n v="0"/>
    <s v=""/>
    <s v="Twitter Web Client"/>
    <b v="0"/>
    <s v="974665211717259265"/>
    <s v="Tweet"/>
    <n v="0"/>
    <n v="0"/>
    <m/>
    <m/>
    <m/>
    <m/>
    <m/>
    <m/>
    <m/>
    <m/>
    <n v="5"/>
    <s v="2"/>
    <s v="2"/>
    <n v="0"/>
    <n v="0"/>
    <n v="0"/>
    <n v="0"/>
    <n v="0"/>
    <n v="0"/>
    <n v="23"/>
    <n v="100"/>
    <n v="23"/>
  </r>
  <r>
    <s v="digitalleadersa"/>
    <s v="imoyse"/>
    <m/>
    <m/>
    <m/>
    <m/>
    <m/>
    <m/>
    <m/>
    <m/>
    <s v="Yes"/>
    <n v="1594"/>
    <m/>
    <m/>
    <x v="0"/>
    <d v="2018-03-09T14:52:02"/>
    <s v="Worst double standards on Social Media?   https://t.co/XbI1Yc0Fm4 by @imoyse via @DigitalLeadersA #socialmedia #socialselling #marketing #doublestandards #censorship #banned https://t.co/AO2LAOOFp3"/>
    <s v="https://buff.ly/2FZBslj"/>
    <s v="buff.ly"/>
    <x v="427"/>
    <s v="https://pbs.twimg.com/media/DX2sk0AW4AE-GuB.jpg"/>
    <s v="https://pbs.twimg.com/media/DX2sk0AW4AE-GuB.jpg"/>
    <x v="1011"/>
    <s v="https://twitter.com/#!/digitalleadersa/status/972122846205038595"/>
    <m/>
    <m/>
    <s v="972122846205038595"/>
    <m/>
    <b v="0"/>
    <n v="3"/>
    <s v=""/>
    <b v="0"/>
    <s v="en"/>
    <m/>
    <s v=""/>
    <b v="0"/>
    <n v="2"/>
    <s v=""/>
    <s v="Buffer"/>
    <b v="0"/>
    <s v="972122846205038595"/>
    <s v="Retweet"/>
    <n v="0"/>
    <n v="0"/>
    <m/>
    <m/>
    <m/>
    <m/>
    <m/>
    <m/>
    <m/>
    <m/>
    <n v="1"/>
    <s v="2"/>
    <s v="2"/>
    <n v="0"/>
    <n v="0"/>
    <n v="1"/>
    <n v="6.25"/>
    <n v="0"/>
    <n v="0"/>
    <n v="15"/>
    <n v="93.75"/>
    <n v="16"/>
  </r>
  <r>
    <s v="agsocialmedia"/>
    <s v="imoyse"/>
    <m/>
    <m/>
    <m/>
    <m/>
    <m/>
    <m/>
    <m/>
    <m/>
    <s v="Yes"/>
    <n v="1595"/>
    <m/>
    <m/>
    <x v="0"/>
    <d v="2018-03-07T15:35:06"/>
    <s v="Which Twitter rules just got broken by Trump?    https://t.co/N7PA6gjj9G by @imoyse via @DigitalLeadersA #socialmedia #socialselling #marketing #trump #donaldtrump #breakingtherules #bullying https://t.co/WatDqZeU3n"/>
    <s v="http://bit.ly/2oOIJgp"/>
    <s v="bit.ly"/>
    <x v="265"/>
    <s v="https://pbs.twimg.com/media/DXsjQJ7X0AAEcST.jpg"/>
    <s v="https://pbs.twimg.com/media/DXsjQJ7X0AAEcST.jpg"/>
    <x v="1012"/>
    <s v="https://twitter.com/#!/agsocialmedia/status/971408907934535680"/>
    <m/>
    <m/>
    <s v="971408907934535680"/>
    <m/>
    <b v="0"/>
    <n v="2"/>
    <s v=""/>
    <b v="0"/>
    <s v="en"/>
    <m/>
    <s v=""/>
    <b v="0"/>
    <n v="1"/>
    <s v=""/>
    <s v="Buffer"/>
    <b v="0"/>
    <s v="971408907934535680"/>
    <s v="Retweet"/>
    <n v="0"/>
    <n v="0"/>
    <m/>
    <m/>
    <m/>
    <m/>
    <m/>
    <m/>
    <m/>
    <m/>
    <n v="1"/>
    <s v="2"/>
    <s v="2"/>
    <m/>
    <m/>
    <m/>
    <m/>
    <m/>
    <m/>
    <m/>
    <m/>
    <m/>
  </r>
  <r>
    <s v="agsocialmedia"/>
    <s v="deverons1"/>
    <m/>
    <m/>
    <m/>
    <m/>
    <m/>
    <m/>
    <m/>
    <m/>
    <s v="No"/>
    <n v="1596"/>
    <m/>
    <m/>
    <x v="0"/>
    <d v="2018-03-11T15:50:03"/>
    <s v="Building your online presence takes time and effort. Don’t spam it up! https://t.co/prER6ONJlM by @Deverons1 #socialselling #spam #sales #salestips @DigitalLeadersA https://t.co/qEiOEANZjr"/>
    <s v="http://bit.ly/2Ih14Lo"/>
    <s v="bit.ly"/>
    <x v="428"/>
    <s v="https://pbs.twimg.com/media/DYBNCW6X0AEFMgJ.jpg"/>
    <s v="https://pbs.twimg.com/media/DYBNCW6X0AEFMgJ.jpg"/>
    <x v="1013"/>
    <s v="https://twitter.com/#!/agsocialmedia/status/972862224774639616"/>
    <m/>
    <m/>
    <s v="972862224774639616"/>
    <m/>
    <b v="0"/>
    <n v="0"/>
    <s v=""/>
    <b v="0"/>
    <s v="en"/>
    <m/>
    <s v=""/>
    <b v="0"/>
    <n v="0"/>
    <s v=""/>
    <s v="Buffer"/>
    <b v="0"/>
    <s v="972862224774639616"/>
    <s v="Tweet"/>
    <n v="0"/>
    <n v="0"/>
    <m/>
    <m/>
    <m/>
    <m/>
    <m/>
    <m/>
    <m/>
    <m/>
    <n v="1"/>
    <s v="2"/>
    <s v="2"/>
    <n v="0"/>
    <n v="0"/>
    <n v="0"/>
    <n v="0"/>
    <n v="0"/>
    <n v="0"/>
    <n v="20"/>
    <n v="100"/>
    <n v="20"/>
  </r>
  <r>
    <s v="peterspringett"/>
    <s v="digitalleadersa"/>
    <m/>
    <m/>
    <m/>
    <m/>
    <m/>
    <m/>
    <m/>
    <m/>
    <s v="No"/>
    <n v="1597"/>
    <m/>
    <m/>
    <x v="0"/>
    <d v="2018-03-06T16:02:00"/>
    <s v="Will The Apocalypse From the Internet Felt by Retailers Impact B2B Companies? (via Passle) by @Timothy_Hughes https://t.co/EmrakCfLn6 @digitalleadersA #socialselling #marketing #digitalselling #digitalmarketing #socialsales #CSuite #digitalsales #digital #digitaldisruption #CMO"/>
    <s v="http://digital-leadership-associates.passle.net/post/102erfn/will-the-apocalypse-from-the-internet-felt-by-britains-retailers-impact-b2b-comp?utm_content=buffer42618&amp;utm_medium=social&amp;utm_source=twitter.com&amp;utm_campaign=buffer"/>
    <s v="passle.net"/>
    <x v="429"/>
    <m/>
    <s v="http://pbs.twimg.com/profile_images/2717136713/bab2609e944cc289fb30944a9b6631c2_normal.jpeg"/>
    <x v="1014"/>
    <s v="https://twitter.com/#!/peterspringett/status/971053289688256512"/>
    <m/>
    <m/>
    <s v="971053289688256512"/>
    <m/>
    <b v="0"/>
    <n v="0"/>
    <s v=""/>
    <b v="0"/>
    <s v="en"/>
    <m/>
    <s v=""/>
    <b v="0"/>
    <n v="1"/>
    <s v=""/>
    <s v="Buffer"/>
    <b v="0"/>
    <s v="971053289688256512"/>
    <s v="Tweet"/>
    <n v="0"/>
    <n v="0"/>
    <m/>
    <m/>
    <m/>
    <m/>
    <m/>
    <m/>
    <m/>
    <m/>
    <n v="1"/>
    <s v="2"/>
    <s v="2"/>
    <m/>
    <m/>
    <m/>
    <m/>
    <m/>
    <m/>
    <m/>
    <m/>
    <m/>
  </r>
  <r>
    <s v="alexander_low"/>
    <s v="peterspringett"/>
    <m/>
    <m/>
    <m/>
    <m/>
    <m/>
    <m/>
    <m/>
    <m/>
    <s v="No"/>
    <n v="1599"/>
    <m/>
    <m/>
    <x v="0"/>
    <d v="2018-03-12T15:34:01"/>
    <s v="Anything that made you laugh, or cry, or both, will help bring an article to life. https://t.co/2DNduN5aUz by @PeterSpringett via @DigitalLeadersA #blogging #contentstrategy #contentmarketing #personalbrand #socialmedia #socialselling #digitalselling"/>
    <s v="https://buff.ly/2FDQBsB"/>
    <s v="buff.ly"/>
    <x v="430"/>
    <m/>
    <s v="http://pbs.twimg.com/profile_images/856508969568935936/4szM0464_normal.jpg"/>
    <x v="1015"/>
    <s v="https://twitter.com/#!/alexander_low/status/973220576495054853"/>
    <m/>
    <m/>
    <s v="973220576495054853"/>
    <m/>
    <b v="0"/>
    <n v="1"/>
    <s v=""/>
    <b v="0"/>
    <s v="en"/>
    <m/>
    <s v=""/>
    <b v="0"/>
    <n v="1"/>
    <s v=""/>
    <s v="Buffer"/>
    <b v="0"/>
    <s v="973220576495054853"/>
    <s v="Tweet"/>
    <n v="0"/>
    <n v="0"/>
    <m/>
    <m/>
    <m/>
    <m/>
    <m/>
    <m/>
    <m/>
    <m/>
    <n v="1"/>
    <s v="2"/>
    <s v="2"/>
    <n v="0"/>
    <n v="0"/>
    <n v="1"/>
    <n v="3.7037037037037037"/>
    <n v="0"/>
    <n v="0"/>
    <n v="26"/>
    <n v="96.296296296296291"/>
    <n v="27"/>
  </r>
  <r>
    <s v="agsocialmedia"/>
    <s v="peterspringett"/>
    <m/>
    <m/>
    <m/>
    <m/>
    <m/>
    <m/>
    <m/>
    <m/>
    <s v="No"/>
    <n v="1600"/>
    <m/>
    <m/>
    <x v="0"/>
    <d v="2018-03-15T14:08:06"/>
    <s v="DLA Associate, @peterspringett, on life &amp;amp; new opportunities in #Berlin https://t.co/YJQCM20IiC #contentstrategy #socialselling #socialmedia https://t.co/AZWHTXvvZc"/>
    <s v="http://www.social-experts.net/berlin-startups-content-strategy/?utm_content=buffere161f&amp;utm_medium=social&amp;utm_source=twitter.com&amp;utm_campaign=buffer"/>
    <s v="social-experts.net"/>
    <x v="431"/>
    <s v="https://pbs.twimg.com/media/DYVcD4mWsAIRloR.jpg"/>
    <s v="https://pbs.twimg.com/media/DYVcD4mWsAIRloR.jpg"/>
    <x v="1016"/>
    <s v="https://twitter.com/#!/agsocialmedia/status/974286118433820672"/>
    <m/>
    <m/>
    <s v="974286118433820672"/>
    <m/>
    <b v="0"/>
    <n v="1"/>
    <s v=""/>
    <b v="0"/>
    <s v="en"/>
    <m/>
    <s v=""/>
    <b v="0"/>
    <n v="0"/>
    <s v=""/>
    <s v="Buffer"/>
    <b v="0"/>
    <s v="974286118433820672"/>
    <s v="Tweet"/>
    <n v="0"/>
    <n v="0"/>
    <m/>
    <m/>
    <m/>
    <m/>
    <m/>
    <m/>
    <m/>
    <m/>
    <n v="1"/>
    <s v="2"/>
    <s v="2"/>
    <n v="0"/>
    <n v="0"/>
    <n v="0"/>
    <n v="0"/>
    <n v="0"/>
    <n v="0"/>
    <n v="13"/>
    <n v="100"/>
    <n v="13"/>
  </r>
  <r>
    <s v="digitalleadersa"/>
    <s v="mreugenemcc"/>
    <m/>
    <m/>
    <m/>
    <m/>
    <m/>
    <m/>
    <m/>
    <m/>
    <s v="No"/>
    <n v="1601"/>
    <m/>
    <m/>
    <x v="0"/>
    <d v="2018-03-15T14:52:06"/>
    <s v="Is it Time to Stop Throwing Content Around and Focusing Just on …… Me? https://t.co/oMsAzDekk5 by @Timothy_Hughes via @DigitalLeadersA @passle #contentmarketing #contenstrategy #content #contentwriting #socialmedia #passle #socialselling #digitalsales @jbarclay101 @MrEugeneMcC https://t.co/VbkZkNi3PI"/>
    <s v="http://www.social-experts.net/dog-whistle-content/"/>
    <s v="social-experts.net"/>
    <x v="432"/>
    <s v="https://pbs.twimg.com/media/DYVmIVlXUAArwv7.jpg"/>
    <s v="https://pbs.twimg.com/media/DYVmIVlXUAArwv7.jpg"/>
    <x v="1017"/>
    <s v="https://twitter.com/#!/digitalleadersa/status/974297189894819840"/>
    <m/>
    <m/>
    <s v="974297189894819840"/>
    <m/>
    <b v="0"/>
    <n v="1"/>
    <s v=""/>
    <b v="0"/>
    <s v="en"/>
    <m/>
    <s v=""/>
    <b v="0"/>
    <n v="0"/>
    <s v=""/>
    <s v="Buffer"/>
    <b v="0"/>
    <s v="974297189894819840"/>
    <s v="Tweet"/>
    <n v="0"/>
    <n v="0"/>
    <m/>
    <m/>
    <m/>
    <m/>
    <m/>
    <m/>
    <m/>
    <m/>
    <n v="1"/>
    <s v="2"/>
    <s v="2"/>
    <m/>
    <m/>
    <m/>
    <m/>
    <m/>
    <m/>
    <m/>
    <m/>
    <m/>
  </r>
  <r>
    <s v="agsocialmedia"/>
    <s v="mreugenemcc"/>
    <m/>
    <m/>
    <m/>
    <m/>
    <m/>
    <m/>
    <m/>
    <m/>
    <s v="No"/>
    <n v="1602"/>
    <m/>
    <m/>
    <x v="0"/>
    <d v="2018-03-15T14:25:02"/>
    <s v="How to manage Your Territory With “I say this and thought of you” ISTATOY https://t.co/d59HFcKDJ0 by @Timothy_Hughes via @DigitalLeadersA @passle #contentmarketing #contenstrategy #content #contentwriting #socialmedia #passle #socialselling #digitalsales @jbarclay101 @MrEugeneMcC https://t.co/spNnUCSsrb"/>
    <s v="http://www.social-experts.net/dog-whistle-content/"/>
    <s v="social-experts.net"/>
    <x v="432"/>
    <s v="https://pbs.twimg.com/media/DYVf7wJXcAMSwQi.jpg"/>
    <s v="https://pbs.twimg.com/media/DYVf7wJXcAMSwQi.jpg"/>
    <x v="1018"/>
    <s v="https://twitter.com/#!/agsocialmedia/status/974290377728516096"/>
    <m/>
    <m/>
    <s v="974290377728516096"/>
    <m/>
    <b v="0"/>
    <n v="0"/>
    <s v=""/>
    <b v="0"/>
    <s v="en"/>
    <m/>
    <s v=""/>
    <b v="0"/>
    <n v="2"/>
    <s v=""/>
    <s v="Buffer"/>
    <b v="0"/>
    <s v="974290377728516096"/>
    <s v="Tweet"/>
    <n v="0"/>
    <n v="0"/>
    <m/>
    <m/>
    <m/>
    <m/>
    <m/>
    <m/>
    <m/>
    <m/>
    <n v="1"/>
    <s v="2"/>
    <s v="2"/>
    <m/>
    <m/>
    <m/>
    <m/>
    <m/>
    <m/>
    <m/>
    <m/>
    <m/>
  </r>
  <r>
    <s v="timothy_hughes"/>
    <s v="digitalleadersa"/>
    <m/>
    <m/>
    <m/>
    <m/>
    <m/>
    <m/>
    <m/>
    <m/>
    <s v="Yes"/>
    <n v="1607"/>
    <m/>
    <m/>
    <x v="0"/>
    <d v="2018-03-06T02:12:01"/>
    <s v="What makes a social-centric business? This infographic will show you https://t.co/hZbmhY79z3 by @Alexander_Low #socialselling #salestips @digitalleadersA #marketing #socialsales #digitalmarketing #CSuite #digitalselling #salesleader #leadership #changemanagement #CEO #CMO #CIO https://t.co/heU6BXFuWh"/>
    <s v="http://www.social-experts.net/makes-business-social-centric/?utm_content=buffer54807&amp;utm_medium=social&amp;utm_source=twitter.com&amp;utm_campaign=buffer"/>
    <s v="social-experts.net"/>
    <x v="433"/>
    <s v="https://pbs.twimg.com/media/DXkh2pOX4AATMNR.jpg"/>
    <s v="https://pbs.twimg.com/media/DXkh2pOX4AATMNR.jpg"/>
    <x v="1019"/>
    <s v="https://twitter.com/#!/timothy_hughes/status/970844419179114502"/>
    <m/>
    <m/>
    <s v="970844419179114502"/>
    <m/>
    <b v="0"/>
    <n v="22"/>
    <s v=""/>
    <b v="0"/>
    <s v="en"/>
    <m/>
    <s v=""/>
    <b v="0"/>
    <n v="27"/>
    <s v=""/>
    <s v="Buffer"/>
    <b v="0"/>
    <s v="970844419179114502"/>
    <s v="Retweet"/>
    <n v="0"/>
    <n v="0"/>
    <m/>
    <m/>
    <m/>
    <m/>
    <m/>
    <m/>
    <m/>
    <m/>
    <n v="38"/>
    <s v="2"/>
    <s v="2"/>
    <m/>
    <m/>
    <m/>
    <m/>
    <m/>
    <m/>
    <m/>
    <m/>
    <m/>
  </r>
  <r>
    <s v="timothy_hughes"/>
    <s v="digitalleadersa"/>
    <m/>
    <m/>
    <m/>
    <m/>
    <m/>
    <m/>
    <m/>
    <m/>
    <s v="Yes"/>
    <n v="1609"/>
    <m/>
    <m/>
    <x v="0"/>
    <d v="2018-03-07T15:17:10"/>
    <s v="Delete your email database. It’s no longer worth the risk and cost https://t.co/dpEAIqTXb2 #GDPR #socialselling #emailmarketing #CMO #SMM @digitalleadersA #digitalselling #CSuite #socialsales #sales #salestips #digitalsales #marketing #socialmedia #MSdyn365 #digital #strategy https://t.co/f0MBrVSKKB"/>
    <s v="http://www.social-experts.net/gdpr-killed-email-marketing/?utm_content=buffer7cd21&amp;utm_medium=social&amp;utm_source=twitter.com&amp;utm_campaign=buffer"/>
    <s v="social-experts.net"/>
    <x v="434"/>
    <s v="https://pbs.twimg.com/media/DXsfJsKW4AEOC3z.jpg"/>
    <s v="https://pbs.twimg.com/media/DXsfJsKW4AEOC3z.jpg"/>
    <x v="1020"/>
    <s v="https://twitter.com/#!/timothy_hughes/status/971404397568720896"/>
    <m/>
    <m/>
    <s v="971404397568720896"/>
    <m/>
    <b v="0"/>
    <n v="5"/>
    <s v=""/>
    <b v="0"/>
    <s v="en"/>
    <m/>
    <s v=""/>
    <b v="0"/>
    <n v="2"/>
    <s v=""/>
    <s v="Buffer"/>
    <b v="0"/>
    <s v="971404397568720896"/>
    <s v="Retweet"/>
    <n v="0"/>
    <n v="0"/>
    <m/>
    <m/>
    <m/>
    <m/>
    <m/>
    <m/>
    <m/>
    <m/>
    <n v="38"/>
    <s v="2"/>
    <s v="2"/>
    <n v="1"/>
    <n v="3.3333333333333335"/>
    <n v="1"/>
    <n v="3.3333333333333335"/>
    <n v="0"/>
    <n v="0"/>
    <n v="28"/>
    <n v="93.333333333333329"/>
    <n v="30"/>
  </r>
  <r>
    <s v="timothy_hughes"/>
    <s v="digitalleadersa"/>
    <m/>
    <m/>
    <m/>
    <m/>
    <m/>
    <m/>
    <m/>
    <m/>
    <s v="Yes"/>
    <n v="1610"/>
    <m/>
    <m/>
    <x v="0"/>
    <d v="2018-03-07T14:51:17"/>
    <s v="Why you need to (you know what) or get off the pot… https://t.co/N2NjrTRZD8 via @DigitalLeadersA #socialmedia #socialselling #marketing #digitalselling #digitalmarketing #socialsales #strategy #digitalsales #prospecting #salesleader #strategicsales #sales #salestips #MSdyn365 https://t.co/2jRWQ5JYET"/>
    <s v="http://www.social-experts.net/need-know-get-off-pot/"/>
    <s v="social-experts.net"/>
    <x v="435"/>
    <s v="https://pbs.twimg.com/media/DXsYsAVUMAAUckU.jpg"/>
    <s v="https://pbs.twimg.com/media/DXsYsAVUMAAUckU.jpg"/>
    <x v="1021"/>
    <s v="https://twitter.com/#!/timothy_hughes/status/971397884250808320"/>
    <m/>
    <m/>
    <s v="971397884250808320"/>
    <m/>
    <b v="0"/>
    <n v="2"/>
    <s v=""/>
    <b v="0"/>
    <s v="en"/>
    <m/>
    <s v=""/>
    <b v="0"/>
    <n v="2"/>
    <s v=""/>
    <s v="Twitter Web Client"/>
    <b v="0"/>
    <s v="971397884250808320"/>
    <s v="Retweet"/>
    <n v="0"/>
    <n v="0"/>
    <m/>
    <m/>
    <m/>
    <m/>
    <m/>
    <m/>
    <m/>
    <m/>
    <n v="38"/>
    <s v="2"/>
    <s v="2"/>
    <n v="0"/>
    <n v="0"/>
    <n v="0"/>
    <n v="0"/>
    <n v="0"/>
    <n v="0"/>
    <n v="28"/>
    <n v="100"/>
    <n v="28"/>
  </r>
  <r>
    <s v="timothy_hughes"/>
    <s v="digitalleadersa"/>
    <m/>
    <m/>
    <m/>
    <m/>
    <m/>
    <m/>
    <m/>
    <m/>
    <s v="Yes"/>
    <n v="1611"/>
    <m/>
    <m/>
    <x v="0"/>
    <d v="2018-03-07T03:13:07"/>
    <s v="Why social selling isn’t real selling and will never replace meetings https://t.co/Gcn3uk5rsR #SocialSelling #SMM #SalesTips #Sales #CMO @digitalleadersA #digitalselling #socialsales #digitalsales #prospecting #salesleader #strategicsales #prospecting #saleshacker #MSdyn365 #CEO https://t.co/5xiLfhQqwW"/>
    <s v="http://www.social-experts.net/traditional-sales-much-better-social-selling/?utm_content=buffer50087&amp;utm_medium=social&amp;utm_source=twitter.com&amp;utm_campaign=buffer"/>
    <s v="social-experts.net"/>
    <x v="436"/>
    <s v="https://pbs.twimg.com/media/DXp5bQkXkAAD7Yq.jpg"/>
    <s v="https://pbs.twimg.com/media/DXp5bQkXkAAD7Yq.jpg"/>
    <x v="1022"/>
    <s v="https://twitter.com/#!/timothy_hughes/status/971222181144416257"/>
    <m/>
    <m/>
    <s v="971222181144416257"/>
    <m/>
    <b v="0"/>
    <n v="2"/>
    <s v=""/>
    <b v="0"/>
    <s v="en"/>
    <m/>
    <s v=""/>
    <b v="0"/>
    <n v="3"/>
    <s v=""/>
    <s v="Buffer"/>
    <b v="0"/>
    <s v="971222181144416257"/>
    <s v="Retweet"/>
    <n v="0"/>
    <n v="0"/>
    <m/>
    <m/>
    <m/>
    <m/>
    <m/>
    <m/>
    <m/>
    <m/>
    <n v="38"/>
    <s v="2"/>
    <s v="2"/>
    <n v="0"/>
    <n v="0"/>
    <n v="0"/>
    <n v="0"/>
    <n v="0"/>
    <n v="0"/>
    <n v="28"/>
    <n v="100"/>
    <n v="28"/>
  </r>
  <r>
    <s v="timothy_hughes"/>
    <s v="digitalleadersa"/>
    <m/>
    <m/>
    <m/>
    <m/>
    <m/>
    <m/>
    <m/>
    <m/>
    <s v="Yes"/>
    <n v="1612"/>
    <m/>
    <m/>
    <x v="0"/>
    <d v="2018-03-08T14:07:01"/>
    <s v="Turn chance online encounters into sales opportunities https://t.co/BiYLTilk42 @Alexander_Low #serendipity #SMM #Sales #socialselling @digitalleadersA #digitalselling #socialsales #prospecting #digitalsales #salesleader #strategicsales #saleshacker #salestips #msdyn365 #Cloud https://t.co/6hcwymvPs7"/>
    <s v="http://www.social-experts.net/social-selling-accelerate-serendipity/?utm_content=buffer94caa&amp;utm_medium=social&amp;utm_source=twitter.com&amp;utm_campaign=buffer"/>
    <s v="social-experts.net"/>
    <x v="437"/>
    <s v="https://pbs.twimg.com/media/DXxYrwPWAAEidFW.jpg"/>
    <s v="https://pbs.twimg.com/media/DXxYrwPWAAEidFW.jpg"/>
    <x v="1023"/>
    <s v="https://twitter.com/#!/timothy_hughes/status/971749129947893760"/>
    <m/>
    <m/>
    <s v="971749129947893760"/>
    <m/>
    <b v="0"/>
    <n v="6"/>
    <s v=""/>
    <b v="0"/>
    <s v="en"/>
    <m/>
    <s v=""/>
    <b v="0"/>
    <n v="4"/>
    <s v=""/>
    <s v="Buffer"/>
    <b v="0"/>
    <s v="971749129947893760"/>
    <s v="Retweet"/>
    <n v="0"/>
    <n v="0"/>
    <m/>
    <m/>
    <m/>
    <m/>
    <m/>
    <m/>
    <m/>
    <m/>
    <n v="38"/>
    <s v="2"/>
    <s v="2"/>
    <m/>
    <m/>
    <m/>
    <m/>
    <m/>
    <m/>
    <m/>
    <m/>
    <m/>
  </r>
  <r>
    <s v="timothy_hughes"/>
    <s v="digitalleadersa"/>
    <m/>
    <m/>
    <m/>
    <m/>
    <m/>
    <m/>
    <m/>
    <m/>
    <s v="Yes"/>
    <n v="1616"/>
    <m/>
    <m/>
    <x v="0"/>
    <d v="2018-03-07T17:08:11"/>
    <s v="Are you a social-centric business? This infographic will tell you https://t.co/IXD5emc9B1 by @Alexander_Low #socialselling #salestips @digitalleadersA #digitalsales #socialsales #digitalselling #digital #digitaltransformation #digitaldisruption #digitalmarketing #strategy #CEO https://t.co/pcHnA99BEK"/>
    <s v="http://www.social-experts.net/makes-business-social-centric/?utm_content=buffera7bbc&amp;utm_medium=social&amp;utm_source=twitter.com&amp;utm_campaign=buffer"/>
    <s v="social-experts.net"/>
    <x v="438"/>
    <s v="https://pbs.twimg.com/media/DXs4jv7U8AAabpR.jpg"/>
    <s v="https://pbs.twimg.com/media/DXs4jv7U8AAabpR.jpg"/>
    <x v="1024"/>
    <s v="https://twitter.com/#!/timothy_hughes/status/971432333546086400"/>
    <m/>
    <m/>
    <s v="971432333546086400"/>
    <m/>
    <b v="0"/>
    <n v="7"/>
    <s v=""/>
    <b v="0"/>
    <s v="en"/>
    <m/>
    <s v=""/>
    <b v="0"/>
    <n v="11"/>
    <s v=""/>
    <s v="Buffer"/>
    <b v="0"/>
    <s v="971432333546086400"/>
    <s v="Retweet"/>
    <n v="0"/>
    <n v="0"/>
    <m/>
    <m/>
    <m/>
    <m/>
    <m/>
    <m/>
    <m/>
    <m/>
    <n v="38"/>
    <s v="2"/>
    <s v="2"/>
    <m/>
    <m/>
    <m/>
    <m/>
    <m/>
    <m/>
    <m/>
    <m/>
    <m/>
  </r>
  <r>
    <s v="timothy_hughes"/>
    <s v="digitalleadersa"/>
    <m/>
    <m/>
    <m/>
    <m/>
    <m/>
    <m/>
    <m/>
    <m/>
    <s v="Yes"/>
    <n v="1618"/>
    <m/>
    <m/>
    <x v="0"/>
    <d v="2018-03-09T04:14:02"/>
    <s v="Can marketing really close a sales pipeline gap? https://t.co/pUXJ3JGzOF @Timothy_Hughes #sales #leadgeneration #socialselling #sales @digitalleadersA #salestips #digitalselling #digitalmarketing #socialsales #prospecting #digitalsales #coldcalling #salesleader #strategicsales https://t.co/cKMY1pxudm"/>
    <s v="http://www.social-experts.net/telesales-pipeline-filling-trick/?utm_content=bufferef389&amp;utm_medium=social&amp;utm_source=linkedin.com&amp;utm_campaign=buffer"/>
    <s v="social-experts.net"/>
    <x v="439"/>
    <s v="https://pbs.twimg.com/media/DX0ajHzVwAEd9ff.jpg"/>
    <s v="https://pbs.twimg.com/media/DX0ajHzVwAEd9ff.jpg"/>
    <x v="1025"/>
    <s v="https://twitter.com/#!/timothy_hughes/status/971962288943988738"/>
    <m/>
    <m/>
    <s v="971962288943988738"/>
    <m/>
    <b v="0"/>
    <n v="6"/>
    <s v=""/>
    <b v="0"/>
    <s v="en"/>
    <m/>
    <s v=""/>
    <b v="0"/>
    <n v="4"/>
    <s v=""/>
    <s v="Buffer"/>
    <b v="0"/>
    <s v="971962288943988738"/>
    <s v="Retweet"/>
    <n v="0"/>
    <n v="0"/>
    <m/>
    <m/>
    <m/>
    <m/>
    <m/>
    <m/>
    <m/>
    <m/>
    <n v="38"/>
    <s v="2"/>
    <s v="2"/>
    <n v="0"/>
    <n v="0"/>
    <n v="0"/>
    <n v="0"/>
    <n v="0"/>
    <n v="0"/>
    <n v="23"/>
    <n v="100"/>
    <n v="23"/>
  </r>
  <r>
    <s v="timothy_hughes"/>
    <s v="digitalleadersa"/>
    <m/>
    <m/>
    <m/>
    <m/>
    <m/>
    <m/>
    <m/>
    <m/>
    <s v="Yes"/>
    <n v="1619"/>
    <m/>
    <m/>
    <x v="0"/>
    <d v="2018-03-08T20:54:25"/>
    <s v="What is AI in Sales &amp;amp; Marketing? https://t.co/EJGxlSfv0O via @DigitalLeadersA #ArtificialIntelligence #salestips #socialselling #digitalselling #socialsales #digitalsales #sellingwithsocial #saleshacker #salesleader #strategicsales #MSdyn365 #machineintelligence #digitalmarketing https://t.co/pRLcQmdg22"/>
    <s v="http://www.social-experts.net/ai-sales-marketing/"/>
    <s v="social-experts.net"/>
    <x v="440"/>
    <s v="https://pbs.twimg.com/media/DXy03gNVwAAy4d6.jpg"/>
    <s v="https://pbs.twimg.com/media/DXy03gNVwAAy4d6.jpg"/>
    <x v="1026"/>
    <s v="https://twitter.com/#!/timothy_hughes/status/971851655632138240"/>
    <m/>
    <m/>
    <s v="971851655632138240"/>
    <m/>
    <b v="0"/>
    <n v="12"/>
    <s v=""/>
    <b v="0"/>
    <s v="en"/>
    <m/>
    <s v=""/>
    <b v="0"/>
    <n v="7"/>
    <s v=""/>
    <s v="Twitter Web Client"/>
    <b v="0"/>
    <s v="971851655632138240"/>
    <s v="Retweet"/>
    <n v="0"/>
    <n v="0"/>
    <m/>
    <m/>
    <m/>
    <m/>
    <m/>
    <m/>
    <m/>
    <m/>
    <n v="38"/>
    <s v="2"/>
    <s v="2"/>
    <n v="0"/>
    <n v="0"/>
    <n v="0"/>
    <n v="0"/>
    <n v="0"/>
    <n v="0"/>
    <n v="22"/>
    <n v="100"/>
    <n v="22"/>
  </r>
  <r>
    <s v="timothy_hughes"/>
    <s v="digitalleadersa"/>
    <m/>
    <m/>
    <m/>
    <m/>
    <m/>
    <m/>
    <m/>
    <m/>
    <s v="Yes"/>
    <n v="1620"/>
    <m/>
    <m/>
    <x v="0"/>
    <d v="2018-03-09T13:22:02"/>
    <s v="Why Your Current Operating Model is Out of Date and Broken https://t.co/Uk8BQv9mkR via @DigitalLeadersA #socialselling #changemanagement #digitalselling #process #socialsales #leadership #digitalsales #innovation #digital #digitaltransformation #strategy #digitaldisruption #D365 https://t.co/kQYausp8NS"/>
    <s v="http://www.social-experts.net/current-operating-model-is-broken/"/>
    <s v="social-experts.net"/>
    <x v="441"/>
    <s v="https://pbs.twimg.com/media/DX2X-kBVQAAQmxs.jpg"/>
    <s v="https://pbs.twimg.com/media/DX2X-kBVQAAQmxs.jpg"/>
    <x v="1027"/>
    <s v="https://twitter.com/#!/timothy_hughes/status/972100198691426304"/>
    <m/>
    <m/>
    <s v="972100198691426304"/>
    <m/>
    <b v="0"/>
    <n v="6"/>
    <s v=""/>
    <b v="0"/>
    <s v="en"/>
    <m/>
    <s v=""/>
    <b v="0"/>
    <n v="5"/>
    <s v=""/>
    <s v="Buffer"/>
    <b v="0"/>
    <s v="972100198691426304"/>
    <s v="Retweet"/>
    <n v="0"/>
    <n v="0"/>
    <m/>
    <m/>
    <m/>
    <m/>
    <m/>
    <m/>
    <m/>
    <m/>
    <n v="38"/>
    <s v="2"/>
    <s v="2"/>
    <n v="1"/>
    <n v="3.8461538461538463"/>
    <n v="1"/>
    <n v="3.8461538461538463"/>
    <n v="0"/>
    <n v="0"/>
    <n v="24"/>
    <n v="92.307692307692307"/>
    <n v="26"/>
  </r>
  <r>
    <s v="timothy_hughes"/>
    <s v="digitalleadersa"/>
    <m/>
    <m/>
    <m/>
    <m/>
    <m/>
    <m/>
    <m/>
    <m/>
    <s v="Yes"/>
    <n v="1621"/>
    <m/>
    <m/>
    <x v="0"/>
    <d v="2018-03-10T13:07:10"/>
    <s v="Optimising Customer Experience Though Being a Social Organisation (via Passle) by @Timothy_Hughes https://t.co/UVlf0Nmx5O #digitalmarketing @digitalleadersA #socialselling #socialenterprise #digitalselling #leadership #socialsales #changemanagement #digitalsales #socialmedia #CEO https://t.co/F7TlLjHwuy"/>
    <s v="http://digital-leadership-associates.passle.net/post/102erm7/optimizing-customer-experience-though-being-a-social-organisation?utm_content=buffer60404&amp;utm_medium=social&amp;utm_source=twitter.com&amp;utm_campaign=buffer"/>
    <s v="passle.net"/>
    <x v="442"/>
    <s v="https://pbs.twimg.com/media/DX7eKo7VAAAe-jh.jpg"/>
    <s v="https://pbs.twimg.com/media/DX7eKo7VAAAe-jh.jpg"/>
    <x v="1028"/>
    <s v="https://twitter.com/#!/timothy_hughes/status/972458845791576064"/>
    <m/>
    <m/>
    <s v="972458845791576064"/>
    <m/>
    <b v="0"/>
    <n v="3"/>
    <s v=""/>
    <b v="0"/>
    <s v="en"/>
    <m/>
    <s v=""/>
    <b v="0"/>
    <n v="8"/>
    <s v=""/>
    <s v="Buffer"/>
    <b v="0"/>
    <s v="972458845791576064"/>
    <s v="Retweet"/>
    <n v="0"/>
    <n v="0"/>
    <m/>
    <m/>
    <m/>
    <m/>
    <m/>
    <m/>
    <m/>
    <m/>
    <n v="38"/>
    <s v="2"/>
    <s v="2"/>
    <n v="0"/>
    <n v="0"/>
    <n v="0"/>
    <n v="0"/>
    <n v="0"/>
    <n v="0"/>
    <n v="23"/>
    <n v="100"/>
    <n v="23"/>
  </r>
  <r>
    <s v="timothy_hughes"/>
    <s v="digitalleadersa"/>
    <m/>
    <m/>
    <m/>
    <m/>
    <m/>
    <m/>
    <m/>
    <m/>
    <s v="Yes"/>
    <n v="1622"/>
    <m/>
    <m/>
    <x v="0"/>
    <d v="2018-03-11T14:07:03"/>
    <s v="How to be famous…for the right things! https://t.co/2N3rRu0xfr #PersonalBrand #SocialSelling #SocialMediaMarketing #smm #InfluencerMarketing @digitalleadersA #digitalselling #digitalmarketing #socialsales #socialmedia #digitalsales #sellingwithsocial #salesenablement #CMO #D365 https://t.co/py15deG5fI"/>
    <s v="http://www.social-experts.net/make-go-person-industry/"/>
    <s v="social-experts.net"/>
    <x v="443"/>
    <s v="https://pbs.twimg.com/media/DYA1dlWWAAI5l__.jpg"/>
    <s v="https://pbs.twimg.com/media/DYA1dlWWAAI5l__.jpg"/>
    <x v="1029"/>
    <s v="https://twitter.com/#!/timothy_hughes/status/972836304118603776"/>
    <m/>
    <m/>
    <s v="972836304118603776"/>
    <m/>
    <b v="0"/>
    <n v="3"/>
    <s v=""/>
    <b v="0"/>
    <s v="en"/>
    <m/>
    <s v=""/>
    <b v="0"/>
    <n v="2"/>
    <s v=""/>
    <s v="Buffer"/>
    <b v="0"/>
    <s v="972836304118603776"/>
    <s v="Retweet"/>
    <n v="0"/>
    <n v="0"/>
    <m/>
    <m/>
    <m/>
    <m/>
    <m/>
    <m/>
    <m/>
    <m/>
    <n v="38"/>
    <s v="2"/>
    <s v="2"/>
    <n v="2"/>
    <n v="8.695652173913043"/>
    <n v="0"/>
    <n v="0"/>
    <n v="0"/>
    <n v="0"/>
    <n v="21"/>
    <n v="91.304347826086953"/>
    <n v="23"/>
  </r>
  <r>
    <s v="timothy_hughes"/>
    <s v="digitalleadersa"/>
    <m/>
    <m/>
    <m/>
    <m/>
    <m/>
    <m/>
    <m/>
    <m/>
    <s v="Yes"/>
    <n v="1623"/>
    <m/>
    <m/>
    <x v="0"/>
    <d v="2018-03-11T20:30:21"/>
    <s v="People Don’t Choose to be in Emails or be Cold Called; But They Choose to be in Social … https://t.co/VaL78g5xA8 via @DigitalLeadersA #socialselling #sales #socialsales #salestips #digitalselling #Marketing #digitalsales #digitalmarketing #salesleader #strategicsales #MSdyn365 https://t.co/15VQs4nzYZ"/>
    <s v="http://www.social-experts.net/people-dont-choose-emails/"/>
    <s v="social-experts.net"/>
    <x v="444"/>
    <s v="https://pbs.twimg.com/media/DYCMva_V4AAjfBb.jpg"/>
    <s v="https://pbs.twimg.com/media/DYCMva_V4AAjfBb.jpg"/>
    <x v="1030"/>
    <s v="https://twitter.com/#!/timothy_hughes/status/972932762758922240"/>
    <m/>
    <m/>
    <s v="972932762758922240"/>
    <m/>
    <b v="0"/>
    <n v="11"/>
    <s v=""/>
    <b v="0"/>
    <s v="en"/>
    <m/>
    <s v=""/>
    <b v="0"/>
    <n v="9"/>
    <s v=""/>
    <s v="Twitter Web Client"/>
    <b v="0"/>
    <s v="972932762758922240"/>
    <s v="Retweet"/>
    <n v="0"/>
    <n v="0"/>
    <m/>
    <m/>
    <m/>
    <m/>
    <m/>
    <m/>
    <m/>
    <m/>
    <n v="38"/>
    <s v="2"/>
    <s v="2"/>
    <n v="0"/>
    <n v="0"/>
    <n v="1"/>
    <n v="3.125"/>
    <n v="0"/>
    <n v="0"/>
    <n v="31"/>
    <n v="96.875"/>
    <n v="32"/>
  </r>
  <r>
    <s v="timothy_hughes"/>
    <s v="digitalleadersa"/>
    <m/>
    <m/>
    <m/>
    <m/>
    <m/>
    <m/>
    <m/>
    <m/>
    <s v="Yes"/>
    <n v="1625"/>
    <m/>
    <m/>
    <x v="0"/>
    <d v="2018-03-15T13:22:02"/>
    <s v="Want to generate loads of inbound from social? Here’s how https://t.co/2N3rRu0xfr #PersonalBrand #SocialSelling @digitalleadersA #digitalselling #socialsales #digitalsales #marketing #digitalmarketing #prospecting #coldcalling #salesleader #strategicsales #saleshacker #MSdsyn365 https://t.co/tirgwgqufm"/>
    <s v="http://www.social-experts.net/make-go-person-industry/"/>
    <s v="social-experts.net"/>
    <x v="445"/>
    <s v="https://pbs.twimg.com/media/DYVRg9FW0AE3tq5.jpg"/>
    <s v="https://pbs.twimg.com/media/DYVRg9FW0AE3tq5.jpg"/>
    <x v="1031"/>
    <s v="https://twitter.com/#!/timothy_hughes/status/974274524614098945"/>
    <m/>
    <m/>
    <s v="974274524614098945"/>
    <m/>
    <b v="0"/>
    <n v="4"/>
    <s v=""/>
    <b v="0"/>
    <s v="en"/>
    <m/>
    <s v=""/>
    <b v="0"/>
    <n v="7"/>
    <s v=""/>
    <s v="Buffer"/>
    <b v="0"/>
    <s v="974274524614098945"/>
    <s v="Retweet"/>
    <n v="0"/>
    <n v="0"/>
    <m/>
    <m/>
    <m/>
    <m/>
    <m/>
    <m/>
    <m/>
    <m/>
    <n v="38"/>
    <s v="2"/>
    <s v="2"/>
    <n v="0"/>
    <n v="0"/>
    <n v="0"/>
    <n v="0"/>
    <n v="0"/>
    <n v="0"/>
    <n v="25"/>
    <n v="100"/>
    <n v="25"/>
  </r>
  <r>
    <s v="timothy_hughes"/>
    <s v="digitalleadersa"/>
    <m/>
    <m/>
    <m/>
    <m/>
    <m/>
    <m/>
    <m/>
    <m/>
    <s v="Yes"/>
    <n v="1627"/>
    <m/>
    <m/>
    <x v="0"/>
    <d v="2018-03-15T12:17:50"/>
    <s v="Does your Sales Onboarding Process embrace your new social and digital vision? https://t.co/i141O8uxuT @Timothy_Hughes #socialselling @digitalleadersA #digitalselling #socialsales #digitalsales #salestips #salesleader #leadership #CSuite #Digitalmarketing #digitaldisruption #CMO"/>
    <s v="https://www.linkedin.com/pulse/why-your-sales-onboarding-process-broken-timothy-tim-hughes"/>
    <s v="linkedin.com"/>
    <x v="446"/>
    <m/>
    <s v="http://pbs.twimg.com/profile_images/816348493501571076/NP9ckrsv_normal.jpg"/>
    <x v="1032"/>
    <s v="https://twitter.com/#!/timothy_hughes/status/974258368419454976"/>
    <m/>
    <m/>
    <s v="974258368419454976"/>
    <m/>
    <b v="0"/>
    <n v="9"/>
    <s v=""/>
    <b v="0"/>
    <s v="en"/>
    <m/>
    <s v=""/>
    <b v="0"/>
    <n v="14"/>
    <s v=""/>
    <s v="Buffer"/>
    <b v="0"/>
    <s v="974258368419454976"/>
    <s v="Retweet"/>
    <n v="0"/>
    <n v="0"/>
    <m/>
    <m/>
    <m/>
    <m/>
    <m/>
    <m/>
    <m/>
    <m/>
    <n v="38"/>
    <s v="2"/>
    <s v="2"/>
    <n v="0"/>
    <n v="0"/>
    <n v="0"/>
    <n v="0"/>
    <n v="0"/>
    <n v="0"/>
    <n v="25"/>
    <n v="100"/>
    <n v="25"/>
  </r>
  <r>
    <s v="timothy_hughes"/>
    <s v="digitalleadersa"/>
    <m/>
    <m/>
    <m/>
    <m/>
    <m/>
    <m/>
    <m/>
    <m/>
    <s v="Yes"/>
    <n v="1628"/>
    <m/>
    <m/>
    <x v="0"/>
    <d v="2018-03-15T12:04:02"/>
    <s v="My Blog: Want to gain competitive advantage with #sociamedia board level help is here! https://t.co/zPICFomifw @Timothy_Hughes #SocialCEO #socialselling #digitalselling #digitalsales @digitalleadersA #socialsales #CSuite #salesleader #prospecting #leadership #changemanagement"/>
    <s v="https://www.linkedin.com/pulse/something-better-change-timothy-tim-hughes"/>
    <s v="linkedin.com"/>
    <x v="447"/>
    <m/>
    <s v="http://pbs.twimg.com/profile_images/816348493501571076/NP9ckrsv_normal.jpg"/>
    <x v="1033"/>
    <s v="https://twitter.com/#!/timothy_hughes/status/974254894587801600"/>
    <m/>
    <m/>
    <s v="974254894587801600"/>
    <m/>
    <b v="0"/>
    <n v="13"/>
    <s v=""/>
    <b v="0"/>
    <s v="en"/>
    <m/>
    <s v=""/>
    <b v="0"/>
    <n v="10"/>
    <s v=""/>
    <s v="Buffer"/>
    <b v="0"/>
    <s v="974254894587801600"/>
    <s v="Retweet"/>
    <n v="0"/>
    <n v="0"/>
    <m/>
    <m/>
    <m/>
    <m/>
    <m/>
    <m/>
    <m/>
    <m/>
    <n v="38"/>
    <s v="2"/>
    <s v="2"/>
    <n v="3"/>
    <n v="11.538461538461538"/>
    <n v="0"/>
    <n v="0"/>
    <n v="0"/>
    <n v="0"/>
    <n v="23"/>
    <n v="88.461538461538467"/>
    <n v="26"/>
  </r>
  <r>
    <s v="timothy_hughes"/>
    <s v="digitalleadersa"/>
    <m/>
    <m/>
    <m/>
    <m/>
    <m/>
    <m/>
    <m/>
    <m/>
    <s v="Yes"/>
    <n v="1629"/>
    <m/>
    <m/>
    <x v="0"/>
    <d v="2018-03-16T09:50:13"/>
    <s v="Do you know why large “cutting edge” companies can’t do social media? https://t.co/sCnXkEwmTf #SocialMediaMarketing #SMM #DigitalMarketing @digitalleadersA #socialselling #socialmedia #digitalselling #strategy #socialsales #leadership #digitalsales #marketing #MSdyn365 #Digital https://t.co/40GkD53Hur"/>
    <s v="http://www.social-experts.net/people-afraid-change/"/>
    <s v="social-experts.net"/>
    <x v="448"/>
    <s v="https://pbs.twimg.com/media/DYZqn9rX0AAm0nn.jpg"/>
    <s v="https://pbs.twimg.com/media/DYZqn9rX0AAm0nn.jpg"/>
    <x v="1034"/>
    <s v="https://twitter.com/#!/timothy_hughes/status/974583606592069632"/>
    <m/>
    <m/>
    <s v="974583606592069632"/>
    <m/>
    <b v="0"/>
    <n v="4"/>
    <s v=""/>
    <b v="0"/>
    <s v="en"/>
    <m/>
    <s v=""/>
    <b v="0"/>
    <n v="6"/>
    <s v=""/>
    <s v="Buffer"/>
    <b v="0"/>
    <s v="974583606592069632"/>
    <s v="Retweet"/>
    <n v="0"/>
    <n v="0"/>
    <m/>
    <m/>
    <m/>
    <m/>
    <m/>
    <m/>
    <m/>
    <m/>
    <n v="38"/>
    <s v="2"/>
    <s v="2"/>
    <n v="0"/>
    <n v="0"/>
    <n v="0"/>
    <n v="0"/>
    <n v="0"/>
    <n v="0"/>
    <n v="27"/>
    <n v="100"/>
    <n v="27"/>
  </r>
  <r>
    <s v="timothy_hughes"/>
    <s v="digitalleadersa"/>
    <m/>
    <m/>
    <m/>
    <m/>
    <m/>
    <m/>
    <m/>
    <m/>
    <s v="Yes"/>
    <n v="1630"/>
    <m/>
    <m/>
    <x v="0"/>
    <d v="2018-03-17T19:54:21"/>
    <s v="10 Straightforward Pointers for Great Content! https://t.co/ZCFONDG9BD via @DigitalLeadersA #socialselling #digitalselling #marketing #socialsales #digitalmarketing #digitalsales #contentmarketing #contentstrategy #strategy #digital #sellingwithsocial #salesenablement #MSdyn365 https://t.co/bXy2A99mWF"/>
    <s v="http://www.social-experts.net/10-straightforward-pointers/"/>
    <s v="social-experts.net"/>
    <x v="449"/>
    <s v="https://pbs.twimg.com/media/DYg90q9U0AEoP9K.jpg"/>
    <s v="https://pbs.twimg.com/media/DYg90q9U0AEoP9K.jpg"/>
    <x v="1035"/>
    <s v="https://twitter.com/#!/timothy_hughes/status/975098032147415041"/>
    <m/>
    <m/>
    <s v="975098032147415041"/>
    <m/>
    <b v="0"/>
    <n v="13"/>
    <s v=""/>
    <b v="0"/>
    <s v="en"/>
    <m/>
    <s v=""/>
    <b v="0"/>
    <n v="14"/>
    <s v=""/>
    <s v="Twitter Web Client"/>
    <b v="0"/>
    <s v="975098032147415041"/>
    <s v="Retweet"/>
    <n v="0"/>
    <n v="0"/>
    <m/>
    <m/>
    <m/>
    <m/>
    <m/>
    <m/>
    <m/>
    <m/>
    <n v="38"/>
    <s v="2"/>
    <s v="2"/>
    <n v="2"/>
    <n v="9.5238095238095237"/>
    <n v="0"/>
    <n v="0"/>
    <n v="0"/>
    <n v="0"/>
    <n v="19"/>
    <n v="90.476190476190482"/>
    <n v="21"/>
  </r>
  <r>
    <s v="timothy_hughes"/>
    <s v="digitalleadersa"/>
    <m/>
    <m/>
    <m/>
    <m/>
    <m/>
    <m/>
    <m/>
    <m/>
    <s v="Yes"/>
    <n v="1631"/>
    <m/>
    <m/>
    <x v="0"/>
    <d v="2018-03-18T12:04:02"/>
    <s v="I'm too busy to use #socialmedia for business https://t.co/ZUzstijN3e #smm #socialmediamarketing #DigitalTransformation #SMM @digitalleadersa #marketing #socialselling #digitalmarketing #digitalselling #salesenablement #MSdyn365 #DigitalTransformation #MSpartner #Cloud #SaaS https://t.co/rrUCujPsyd"/>
    <s v="http://www.social-experts.net/using-social-media-marketing-dominate-like-shark/"/>
    <s v="social-experts.net"/>
    <x v="450"/>
    <s v="https://pbs.twimg.com/media/DYkcbsxV4AEqURP.jpg"/>
    <s v="https://pbs.twimg.com/media/DYkcbsxV4AEqURP.jpg"/>
    <x v="1036"/>
    <s v="https://twitter.com/#!/timothy_hughes/status/975342060030103553"/>
    <m/>
    <m/>
    <s v="975342060030103553"/>
    <m/>
    <b v="0"/>
    <n v="2"/>
    <s v=""/>
    <b v="0"/>
    <s v="en"/>
    <m/>
    <s v=""/>
    <b v="0"/>
    <n v="2"/>
    <s v=""/>
    <s v="Buffer"/>
    <b v="0"/>
    <s v="975342060030103553"/>
    <s v="Retweet"/>
    <n v="0"/>
    <n v="0"/>
    <m/>
    <m/>
    <m/>
    <m/>
    <m/>
    <m/>
    <m/>
    <m/>
    <n v="38"/>
    <s v="2"/>
    <s v="2"/>
    <n v="0"/>
    <n v="0"/>
    <n v="1"/>
    <n v="4.3478260869565215"/>
    <n v="0"/>
    <n v="0"/>
    <n v="22"/>
    <n v="95.652173913043484"/>
    <n v="23"/>
  </r>
  <r>
    <s v="timothy_hughes"/>
    <s v="digitalleadersa"/>
    <m/>
    <m/>
    <m/>
    <m/>
    <m/>
    <m/>
    <m/>
    <m/>
    <s v="Yes"/>
    <n v="1632"/>
    <m/>
    <m/>
    <x v="0"/>
    <d v="2018-03-17T20:22:40"/>
    <s v="We’re hiring! https://t.co/6UFmYFK8mA via @DigitalLeadersA #socialselling #digitalselling #socialsales #digitalsales #salestips #sales #prospecting #coldcalling #outbound #salesleader #strategicsales #MSdyn365 #onemorecall #sellingwithsocial #saleshacker #SalesEnablement #Jobs https://t.co/DgYB1ZHtkT"/>
    <s v="http://www.social-experts.net/were-hiring/"/>
    <s v="social-experts.net"/>
    <x v="451"/>
    <s v="https://pbs.twimg.com/media/DYhE-OTW0AEx5M6.jpg"/>
    <s v="https://pbs.twimg.com/media/DYhE-OTW0AEx5M6.jpg"/>
    <x v="1037"/>
    <s v="https://twitter.com/#!/timothy_hughes/status/975105157548662784"/>
    <m/>
    <m/>
    <s v="975105157548662784"/>
    <m/>
    <b v="0"/>
    <n v="6"/>
    <s v=""/>
    <b v="0"/>
    <s v="en"/>
    <m/>
    <s v=""/>
    <b v="0"/>
    <n v="4"/>
    <s v=""/>
    <s v="Buffer"/>
    <b v="0"/>
    <s v="975105157548662784"/>
    <s v="Retweet"/>
    <n v="0"/>
    <n v="0"/>
    <m/>
    <m/>
    <m/>
    <m/>
    <m/>
    <m/>
    <m/>
    <m/>
    <n v="38"/>
    <s v="2"/>
    <s v="2"/>
    <n v="0"/>
    <n v="0"/>
    <n v="0"/>
    <n v="0"/>
    <n v="0"/>
    <n v="0"/>
    <n v="22"/>
    <n v="100"/>
    <n v="22"/>
  </r>
  <r>
    <s v="timothy_hughes"/>
    <s v="digitalleadersa"/>
    <m/>
    <m/>
    <m/>
    <m/>
    <m/>
    <m/>
    <m/>
    <m/>
    <s v="Yes"/>
    <n v="1633"/>
    <m/>
    <m/>
    <x v="0"/>
    <d v="2018-03-18T09:50:12"/>
    <s v="84% buyers report trusting recommendations from influencers, friends, family members above all other kinds of marketing (via Passle) @Timothy_Hughes https://t.co/4nDnSnaHVg #socialmedia #socialselling @DigitalLeadersA #digitalselling #sales #socialsales #salestips #digitalsales https://t.co/WHMH1rSawk"/>
    <s v="http://digital-leadership-associates.passle.net/post/102esnv/the-importance-of-a-strong-network-rather-than-contacts"/>
    <s v="passle.net"/>
    <x v="452"/>
    <s v="https://pbs.twimg.com/media/DYj9zSwX0AABvsL.jpg"/>
    <s v="https://pbs.twimg.com/media/DYj9zSwX0AABvsL.jpg"/>
    <x v="1038"/>
    <s v="https://twitter.com/#!/timothy_hughes/status/975308378615447552"/>
    <m/>
    <m/>
    <s v="975308378615447552"/>
    <m/>
    <b v="0"/>
    <n v="20"/>
    <s v=""/>
    <b v="0"/>
    <s v="en"/>
    <m/>
    <s v=""/>
    <b v="0"/>
    <n v="11"/>
    <s v=""/>
    <s v="Buffer"/>
    <b v="0"/>
    <s v="975308378615447552"/>
    <s v="Retweet"/>
    <n v="0"/>
    <n v="0"/>
    <m/>
    <m/>
    <m/>
    <m/>
    <m/>
    <m/>
    <m/>
    <m/>
    <n v="38"/>
    <s v="2"/>
    <s v="2"/>
    <n v="2"/>
    <n v="7.4074074074074074"/>
    <n v="0"/>
    <n v="0"/>
    <n v="0"/>
    <n v="0"/>
    <n v="25"/>
    <n v="92.592592592592595"/>
    <n v="27"/>
  </r>
  <r>
    <s v="timothy_hughes"/>
    <s v="digitalleadersa"/>
    <m/>
    <m/>
    <m/>
    <m/>
    <m/>
    <m/>
    <m/>
    <m/>
    <s v="Yes"/>
    <n v="1634"/>
    <m/>
    <m/>
    <x v="0"/>
    <d v="2018-03-06T16:21:04"/>
    <s v="What will you do if somebody asks for their GDPR data? https://t.co/MCGolCchYM by @Timothy_Hughes #emailmarketing #dataprivacy @digitalleadersA #socialselling #email #digitalselling #sellingwithsocial #prospecting #digitalsales #socialsales #marketing #digitalmarketing #privacy https://t.co/vxxvnyd3rA"/>
    <s v="http://www.social-experts.net/will-requesting-data-gdpr/?utm_content=bufferc6690&amp;utm_medium=social&amp;utm_source=twitter.com&amp;utm_campaign=buffer"/>
    <s v="social-experts.net"/>
    <x v="453"/>
    <s v="https://pbs.twimg.com/media/DXnkL5iXkAE9q8C.jpg"/>
    <s v="https://pbs.twimg.com/media/DXnkL5iXkAE9q8C.jpg"/>
    <x v="1039"/>
    <s v="https://twitter.com/#!/timothy_hughes/status/971058090673164288"/>
    <m/>
    <m/>
    <s v="971058090673164288"/>
    <m/>
    <b v="0"/>
    <n v="5"/>
    <s v=""/>
    <b v="0"/>
    <s v="en"/>
    <m/>
    <s v=""/>
    <b v="0"/>
    <n v="1"/>
    <s v=""/>
    <s v="Buffer"/>
    <b v="0"/>
    <s v="971058090673164288"/>
    <s v="Tweet"/>
    <n v="0"/>
    <n v="0"/>
    <m/>
    <m/>
    <m/>
    <m/>
    <m/>
    <m/>
    <m/>
    <m/>
    <n v="38"/>
    <s v="2"/>
    <s v="2"/>
    <n v="0"/>
    <n v="0"/>
    <n v="0"/>
    <n v="0"/>
    <n v="0"/>
    <n v="0"/>
    <n v="26"/>
    <n v="100"/>
    <n v="26"/>
  </r>
  <r>
    <s v="timothy_hughes"/>
    <s v="digitalleadersa"/>
    <m/>
    <m/>
    <m/>
    <m/>
    <m/>
    <m/>
    <m/>
    <m/>
    <s v="Yes"/>
    <n v="1635"/>
    <m/>
    <m/>
    <x v="0"/>
    <d v="2018-03-07T16:21:13"/>
    <s v="Are all my cold calling and cold emails going in the bin? https://t.co/e0RkDhbCQG by @timothy_hughes #sales #socialselling #leadgen #CMO @digitalleadersA #digitalselling #prospecting #socialsales #coldcalling #digitalsales #salesleader #marketing #strategicsales #socsales #D365 https://t.co/6nmizbgVFN"/>
    <s v="http://www.social-experts.net/seller-beware-you-have-only-one-chance-to-make-a-good-impression/?utm_content=buffer3d6b1&amp;utm_medium=social&amp;utm_source=twitter.com&amp;utm_campaign=buffer"/>
    <s v="social-experts.net"/>
    <x v="454"/>
    <s v="https://pbs.twimg.com/media/DXstzv9WkAAD52-.jpg"/>
    <s v="https://pbs.twimg.com/media/DXstzv9WkAAD52-.jpg"/>
    <x v="1040"/>
    <s v="https://twitter.com/#!/timothy_hughes/status/971420514219642880"/>
    <m/>
    <m/>
    <s v="971420514219642880"/>
    <m/>
    <b v="0"/>
    <n v="4"/>
    <s v=""/>
    <b v="0"/>
    <s v="en"/>
    <m/>
    <s v=""/>
    <b v="0"/>
    <n v="1"/>
    <s v=""/>
    <s v="Buffer"/>
    <b v="0"/>
    <s v="971420514219642880"/>
    <s v="Tweet"/>
    <n v="0"/>
    <n v="0"/>
    <m/>
    <m/>
    <m/>
    <m/>
    <m/>
    <m/>
    <m/>
    <m/>
    <n v="38"/>
    <s v="2"/>
    <s v="2"/>
    <n v="0"/>
    <n v="0"/>
    <n v="2"/>
    <n v="6.8965517241379306"/>
    <n v="0"/>
    <n v="0"/>
    <n v="27"/>
    <n v="93.103448275862064"/>
    <n v="29"/>
  </r>
  <r>
    <s v="timothy_hughes"/>
    <s v="digitalleadersa"/>
    <m/>
    <m/>
    <m/>
    <m/>
    <m/>
    <m/>
    <m/>
    <m/>
    <s v="Yes"/>
    <n v="1636"/>
    <m/>
    <m/>
    <x v="0"/>
    <d v="2018-03-08T16:21:09"/>
    <s v="Forget cold calls, what do you think of warm calls? https://t.co/ihNNwucnEb @timothy_Hughes #sales #leadgeneration #socialselling @digitalleadersA #digitalselling #coldcalling #digitalsales #prospecting #socialsales #sellingwithsocial #salesleader #strategicsales #salestips #CMO https://t.co/vo0gmglIRH"/>
    <s v="http://www.social-experts.net/forget-cold-calls-what-do-you-think-about-warm-calls/?utm_content=buffer867f4&amp;utm_medium=social&amp;utm_source=twitter.com&amp;utm_campaign=buffer"/>
    <s v="social-experts.net"/>
    <x v="455"/>
    <s v="https://pbs.twimg.com/media/DXx3YswVAAAhzRg.jpg"/>
    <s v="https://pbs.twimg.com/media/DXx3YswVAAAhzRg.jpg"/>
    <x v="1041"/>
    <s v="https://twitter.com/#!/timothy_hughes/status/971782887795290112"/>
    <m/>
    <m/>
    <s v="971782887795290112"/>
    <m/>
    <b v="0"/>
    <n v="4"/>
    <s v=""/>
    <b v="0"/>
    <s v="en"/>
    <m/>
    <s v=""/>
    <b v="0"/>
    <n v="2"/>
    <s v=""/>
    <s v="Buffer"/>
    <b v="0"/>
    <s v="971782887795290112"/>
    <s v="Tweet"/>
    <n v="0"/>
    <n v="0"/>
    <m/>
    <m/>
    <m/>
    <m/>
    <m/>
    <m/>
    <m/>
    <m/>
    <n v="38"/>
    <s v="2"/>
    <s v="2"/>
    <n v="1"/>
    <n v="4"/>
    <n v="1"/>
    <n v="4"/>
    <n v="0"/>
    <n v="0"/>
    <n v="23"/>
    <n v="92"/>
    <n v="25"/>
  </r>
  <r>
    <s v="timothy_hughes"/>
    <s v="digitalleadersa"/>
    <m/>
    <m/>
    <m/>
    <m/>
    <m/>
    <m/>
    <m/>
    <m/>
    <s v="Yes"/>
    <n v="1637"/>
    <m/>
    <m/>
    <x v="0"/>
    <d v="2018-03-09T15:25:54"/>
    <s v="Social is about to pivot. And Microsoft are leading the way https://t.co/pmt6hsoyCS @DigitalLeadersA #socialselling #sales #salestips #digitalselling #socialsales #digitalsales #salestips #MSDyn365 #MSPartner #Azure #CRM #CX #Intentdata #sellingwithsocial #salesenablement #CMO https://t.co/bYMNiZtKsZ"/>
    <s v="http://www.social-experts.net/social-about-to-pivot/"/>
    <s v="social-experts.net"/>
    <x v="456"/>
    <s v="https://pbs.twimg.com/media/DX2y5PZU0AA8Ty-.jpg"/>
    <s v="https://pbs.twimg.com/media/DX2y5PZU0AA8Ty-.jpg"/>
    <x v="1042"/>
    <s v="https://twitter.com/#!/timothy_hughes/status/972131368778870784"/>
    <m/>
    <m/>
    <s v="972131368778870784"/>
    <m/>
    <b v="0"/>
    <n v="4"/>
    <s v=""/>
    <b v="0"/>
    <s v="en"/>
    <m/>
    <s v=""/>
    <b v="0"/>
    <n v="0"/>
    <s v=""/>
    <s v="Twitter Web Client"/>
    <b v="0"/>
    <s v="972131368778870784"/>
    <s v="Tweet"/>
    <n v="0"/>
    <n v="0"/>
    <m/>
    <m/>
    <m/>
    <m/>
    <m/>
    <m/>
    <m/>
    <m/>
    <n v="38"/>
    <s v="2"/>
    <s v="2"/>
    <n v="1"/>
    <n v="3.5714285714285716"/>
    <n v="0"/>
    <n v="0"/>
    <n v="0"/>
    <n v="0"/>
    <n v="27"/>
    <n v="96.428571428571431"/>
    <n v="28"/>
  </r>
  <r>
    <s v="timothy_hughes"/>
    <s v="digitalleadersa"/>
    <m/>
    <m/>
    <m/>
    <m/>
    <m/>
    <m/>
    <m/>
    <m/>
    <s v="Yes"/>
    <n v="1638"/>
    <m/>
    <m/>
    <x v="0"/>
    <d v="2018-03-09T15:53:32"/>
    <s v="What to do when you take over a pipeline that is stuffed with wishes, hopes, and dreams. https://t.co/9ojtKRa6pr @Timothy_Hughes @DigitalLeadersA #socialselling #digitalselling #salestips #salesleader #Sales #SocialMedia #socialsales #digitalsales #prospecting #strategicsales https://t.co/qFTahlLSAJ"/>
    <s v="http://www.social-experts.net/sales-pipeline-stuffed-wishes/"/>
    <s v="social-experts.net"/>
    <x v="457"/>
    <s v="https://pbs.twimg.com/media/DX26pxiUQAYDmeg.jpg"/>
    <s v="https://pbs.twimg.com/media/DX26pxiUQAYDmeg.jpg"/>
    <x v="1043"/>
    <s v="https://twitter.com/#!/timothy_hughes/status/972138323765551104"/>
    <m/>
    <m/>
    <s v="972138323765551104"/>
    <m/>
    <b v="0"/>
    <n v="0"/>
    <s v=""/>
    <b v="0"/>
    <s v="en"/>
    <m/>
    <s v=""/>
    <b v="0"/>
    <n v="0"/>
    <s v=""/>
    <s v="Buffer"/>
    <b v="0"/>
    <s v="972138323765551104"/>
    <s v="Tweet"/>
    <n v="0"/>
    <n v="0"/>
    <m/>
    <m/>
    <m/>
    <m/>
    <m/>
    <m/>
    <m/>
    <m/>
    <n v="38"/>
    <s v="2"/>
    <s v="2"/>
    <n v="0"/>
    <n v="0"/>
    <n v="0"/>
    <n v="0"/>
    <n v="0"/>
    <n v="0"/>
    <n v="29"/>
    <n v="100"/>
    <n v="29"/>
  </r>
  <r>
    <s v="timothy_hughes"/>
    <s v="digitalleadersa"/>
    <m/>
    <m/>
    <m/>
    <m/>
    <m/>
    <m/>
    <m/>
    <m/>
    <s v="Yes"/>
    <n v="1639"/>
    <m/>
    <m/>
    <x v="0"/>
    <d v="2018-03-09T16:21:07"/>
    <s v="Why your Sales Onboarding Process is Broken https://t.co/i141O8uxuT @Timothy_Hughes #socialselling #sales #salestips #salestraining #SMM @digitalleadersA #digitalselling #socialsales #digitalsales #education #training #salesleader #strategicsales #salesmethodology #MSdyn365 #CMO"/>
    <s v="https://www.linkedin.com/pulse/why-your-sales-onboarding-process-broken-timothy-tim-hughes"/>
    <s v="linkedin.com"/>
    <x v="458"/>
    <m/>
    <s v="http://pbs.twimg.com/profile_images/816348493501571076/NP9ckrsv_normal.jpg"/>
    <x v="1044"/>
    <s v="https://twitter.com/#!/timothy_hughes/status/972145265728786433"/>
    <m/>
    <m/>
    <s v="972145265728786433"/>
    <m/>
    <b v="0"/>
    <n v="0"/>
    <s v=""/>
    <b v="0"/>
    <s v="en"/>
    <m/>
    <s v=""/>
    <b v="0"/>
    <n v="0"/>
    <s v=""/>
    <s v="Buffer"/>
    <b v="0"/>
    <s v="972145265728786433"/>
    <s v="Tweet"/>
    <n v="0"/>
    <n v="0"/>
    <m/>
    <m/>
    <m/>
    <m/>
    <m/>
    <m/>
    <m/>
    <m/>
    <n v="38"/>
    <s v="2"/>
    <s v="2"/>
    <n v="0"/>
    <n v="0"/>
    <n v="1"/>
    <n v="4.166666666666667"/>
    <n v="0"/>
    <n v="0"/>
    <n v="23"/>
    <n v="95.833333333333329"/>
    <n v="24"/>
  </r>
  <r>
    <s v="timothy_hughes"/>
    <s v="digitalleadersa"/>
    <m/>
    <m/>
    <m/>
    <m/>
    <m/>
    <m/>
    <m/>
    <m/>
    <s v="Yes"/>
    <n v="1640"/>
    <m/>
    <m/>
    <x v="0"/>
    <d v="2018-03-10T16:21:02"/>
    <s v="Digital Transformation? You are Joking with our IT systems! https://t.co/tDqxB0LpKv @Timothy_Hughes @DigitalLeadersA #business #socialselling #digitalselling #CEO #SalesLeader #entrepreneur #socialsales #digitalsales #cloud #SaaS #PaaS #Azure #digitaltransformation #strategy #CMO https://t.co/KqKQ64iVNe"/>
    <s v="http://www.social-experts.net/current-operating-model-is-broken"/>
    <s v="social-experts.net"/>
    <x v="459"/>
    <s v="https://pbs.twimg.com/media/DX8KiVJXcAIavHK.jpg"/>
    <s v="https://pbs.twimg.com/media/DX8KiVJXcAIavHK.jpg"/>
    <x v="1045"/>
    <s v="https://twitter.com/#!/timothy_hughes/status/972507632006258688"/>
    <m/>
    <m/>
    <s v="972507632006258688"/>
    <m/>
    <b v="0"/>
    <n v="0"/>
    <s v=""/>
    <b v="0"/>
    <s v="en"/>
    <m/>
    <s v=""/>
    <b v="0"/>
    <n v="1"/>
    <s v=""/>
    <s v="Buffer"/>
    <b v="0"/>
    <s v="972507632006258688"/>
    <s v="Tweet"/>
    <n v="0"/>
    <n v="0"/>
    <m/>
    <m/>
    <m/>
    <m/>
    <m/>
    <m/>
    <m/>
    <m/>
    <n v="38"/>
    <s v="2"/>
    <s v="2"/>
    <n v="0"/>
    <n v="0"/>
    <n v="1"/>
    <n v="3.8461538461538463"/>
    <n v="0"/>
    <n v="0"/>
    <n v="25"/>
    <n v="96.15384615384616"/>
    <n v="26"/>
  </r>
  <r>
    <s v="timothy_hughes"/>
    <s v="digitalleadersa"/>
    <m/>
    <m/>
    <m/>
    <m/>
    <m/>
    <m/>
    <m/>
    <m/>
    <s v="Yes"/>
    <n v="1641"/>
    <m/>
    <m/>
    <x v="0"/>
    <d v="2018-03-11T15:17:06"/>
    <s v="Is there a direct correlation between tweeting and salespeople meetings? https://t.co/qOGCQN8owm #socialselling #sales #contentmarketing @digitalleadersA #digitalselling #prospecting #socialsales #salesleader #digitalsales #coldcalling #outbound #strategicsales #saleshacker #CMO https://t.co/ui4sLOxa3A"/>
    <s v="http://www.social-experts.net/turn-tweets-measurable-actions/?utm_content=bufferf58f4&amp;utm_medium=social&amp;utm_source=twitter.com&amp;utm_campaign=buffer"/>
    <s v="social-experts.net"/>
    <x v="460"/>
    <s v="https://pbs.twimg.com/media/DYBFfftU0AASoZV.jpg"/>
    <s v="https://pbs.twimg.com/media/DYBFfftU0AASoZV.jpg"/>
    <x v="1046"/>
    <s v="https://twitter.com/#!/timothy_hughes/status/972853929326383104"/>
    <m/>
    <m/>
    <s v="972853929326383104"/>
    <m/>
    <b v="0"/>
    <n v="4"/>
    <s v=""/>
    <b v="0"/>
    <s v="en"/>
    <m/>
    <s v=""/>
    <b v="0"/>
    <n v="2"/>
    <s v=""/>
    <s v="Buffer"/>
    <b v="0"/>
    <s v="972853929326383104"/>
    <s v="Tweet"/>
    <n v="0"/>
    <n v="0"/>
    <m/>
    <m/>
    <m/>
    <m/>
    <m/>
    <m/>
    <m/>
    <m/>
    <n v="38"/>
    <s v="2"/>
    <s v="2"/>
    <n v="0"/>
    <n v="0"/>
    <n v="0"/>
    <n v="0"/>
    <n v="0"/>
    <n v="0"/>
    <n v="24"/>
    <n v="100"/>
    <n v="24"/>
  </r>
  <r>
    <s v="timothy_hughes"/>
    <s v="digitalleadersa"/>
    <m/>
    <m/>
    <m/>
    <m/>
    <m/>
    <m/>
    <m/>
    <m/>
    <s v="Yes"/>
    <n v="1642"/>
    <m/>
    <m/>
    <x v="0"/>
    <d v="2018-03-11T16:21:01"/>
    <s v="How SMAC Can Impact Your Organisation https://t.co/Ocditk8DQQ #Socialselling #socialmedia #Cloud #SaaS #DigitalTransformation #marketing @digitalleadersA #digitalselling #Azure #socialsales #digitalmarketing #digitalsales #digitaldisruption #digital #strategy #innovation #CIO https://t.co/i1LlK48JM4"/>
    <s v="http://www.social-experts.net/smac-can-impact-organisation/"/>
    <s v="social-experts.net"/>
    <x v="461"/>
    <s v="https://pbs.twimg.com/media/DYBUHysWAAAiXbH.jpg"/>
    <s v="https://pbs.twimg.com/media/DYBUHysWAAAiXbH.jpg"/>
    <x v="1047"/>
    <s v="https://twitter.com/#!/timothy_hughes/status/972870014180130816"/>
    <m/>
    <m/>
    <s v="972870014180130816"/>
    <m/>
    <b v="0"/>
    <n v="1"/>
    <s v=""/>
    <b v="0"/>
    <s v="en"/>
    <m/>
    <s v=""/>
    <b v="0"/>
    <n v="0"/>
    <s v=""/>
    <s v="Buffer"/>
    <b v="0"/>
    <s v="972870014180130816"/>
    <s v="Tweet"/>
    <n v="0"/>
    <n v="0"/>
    <m/>
    <m/>
    <m/>
    <m/>
    <m/>
    <m/>
    <m/>
    <m/>
    <n v="38"/>
    <s v="2"/>
    <s v="2"/>
    <n v="1"/>
    <n v="4.3478260869565215"/>
    <n v="1"/>
    <n v="4.3478260869565215"/>
    <n v="0"/>
    <n v="0"/>
    <n v="21"/>
    <n v="91.304347826086953"/>
    <n v="23"/>
  </r>
  <r>
    <s v="timothy_hughes"/>
    <s v="digitalleadersa"/>
    <m/>
    <m/>
    <m/>
    <m/>
    <m/>
    <m/>
    <m/>
    <m/>
    <s v="Yes"/>
    <n v="1643"/>
    <m/>
    <m/>
    <x v="0"/>
    <d v="2018-03-12T16:21:01"/>
    <s v="Create your own prospecting culture on social, here’s how! https://t.co/VCVBV0y5DY #socialselling #inboundsales #sales @digitalleadersA #digitalselling #coldcalling #socialsales #outbound #digitalsales #salestips #salesleader #strategicsales #onemorecall #saleshacker #MSdyn365 https://t.co/RtikyjAOrb"/>
    <s v="http://www.social-experts.net/social-selling-hit-sales-target/"/>
    <s v="social-experts.net"/>
    <x v="462"/>
    <s v="https://pbs.twimg.com/media/DYGdtxkVAAEqPwL.jpg"/>
    <s v="https://pbs.twimg.com/media/DYGdtxkVAAEqPwL.jpg"/>
    <x v="1048"/>
    <s v="https://twitter.com/#!/timothy_hughes/status/973232405820706816"/>
    <m/>
    <m/>
    <s v="973232405820706816"/>
    <m/>
    <b v="0"/>
    <n v="2"/>
    <s v=""/>
    <b v="0"/>
    <s v="en"/>
    <m/>
    <s v=""/>
    <b v="0"/>
    <n v="0"/>
    <s v=""/>
    <s v="Buffer"/>
    <b v="0"/>
    <s v="973232405820706816"/>
    <s v="Tweet"/>
    <n v="0"/>
    <n v="0"/>
    <m/>
    <m/>
    <m/>
    <m/>
    <m/>
    <m/>
    <m/>
    <m/>
    <n v="38"/>
    <s v="2"/>
    <s v="2"/>
    <n v="0"/>
    <n v="0"/>
    <n v="0"/>
    <n v="0"/>
    <n v="0"/>
    <n v="0"/>
    <n v="25"/>
    <n v="100"/>
    <n v="25"/>
  </r>
  <r>
    <s v="timothy_hughes"/>
    <s v="digitalleadersa"/>
    <m/>
    <m/>
    <m/>
    <m/>
    <m/>
    <m/>
    <m/>
    <m/>
    <s v="Yes"/>
    <n v="1644"/>
    <m/>
    <m/>
    <x v="0"/>
    <d v="2018-03-15T14:07:02"/>
    <s v="Why social media strategy is easier AND harder than you think! https://t.co/nbYqymlW2h #SMM #SocialSelling #DigitalMarketing @digitalleadersA #socialmedia #digitalselling #leadership #innovation #socialsales #changemanagement #digitalsales #marketing #sellingwithsocial #CSuite https://t.co/FfUw2XJ48L"/>
    <s v="http://www.social-experts.net/strategic-kick-off-well-strategic/"/>
    <s v="social-experts.net"/>
    <x v="463"/>
    <s v="https://pbs.twimg.com/media/DYVb0OxW0AAJHqT.jpg"/>
    <s v="https://pbs.twimg.com/media/DYVb0OxW0AAJHqT.jpg"/>
    <x v="1049"/>
    <s v="https://twitter.com/#!/timothy_hughes/status/974285849863966721"/>
    <m/>
    <m/>
    <s v="974285849863966721"/>
    <m/>
    <b v="0"/>
    <n v="3"/>
    <s v=""/>
    <b v="0"/>
    <s v="en"/>
    <m/>
    <s v=""/>
    <b v="0"/>
    <n v="0"/>
    <s v=""/>
    <s v="Buffer"/>
    <b v="0"/>
    <s v="974285849863966721"/>
    <s v="Tweet"/>
    <n v="0"/>
    <n v="0"/>
    <m/>
    <m/>
    <m/>
    <m/>
    <m/>
    <m/>
    <m/>
    <m/>
    <n v="38"/>
    <s v="2"/>
    <s v="2"/>
    <n v="2"/>
    <n v="8"/>
    <n v="0"/>
    <n v="0"/>
    <n v="0"/>
    <n v="0"/>
    <n v="23"/>
    <n v="92"/>
    <n v="25"/>
  </r>
  <r>
    <s v="timothy_hughes"/>
    <s v="digitalleadersa"/>
    <m/>
    <m/>
    <m/>
    <m/>
    <m/>
    <m/>
    <m/>
    <m/>
    <s v="Yes"/>
    <n v="1645"/>
    <m/>
    <m/>
    <x v="0"/>
    <d v="2018-03-15T15:17:06"/>
    <s v="Are you a thought leader? This chart tells you what matters https://t.co/BAADgGu7FF #thoughtleadership #socialselling #smm #influencer #SMM @digitalleadersA #digitalselling #salesenablement #socialsales #leadership #digitalsales #salesleader #digitalmarketing #MSdyn365 #CMO https://t.co/PcxBspaBBX"/>
    <s v="http://www.social-experts.net/headline-innovation-insight-influence-got-takes-thought-leader/"/>
    <s v="social-experts.net"/>
    <x v="464"/>
    <s v="https://pbs.twimg.com/media/DYVr2khVwAAkDcu.jpg"/>
    <s v="https://pbs.twimg.com/media/DYVr2khVwAAkDcu.jpg"/>
    <x v="1050"/>
    <s v="https://twitter.com/#!/timothy_hughes/status/974303481652809729"/>
    <m/>
    <m/>
    <s v="974303481652809729"/>
    <m/>
    <b v="0"/>
    <n v="10"/>
    <s v=""/>
    <b v="0"/>
    <s v="en"/>
    <m/>
    <s v=""/>
    <b v="0"/>
    <n v="2"/>
    <s v=""/>
    <s v="Buffer"/>
    <b v="0"/>
    <s v="974303481652809729"/>
    <s v="Tweet"/>
    <n v="0"/>
    <n v="0"/>
    <m/>
    <m/>
    <m/>
    <m/>
    <m/>
    <m/>
    <m/>
    <m/>
    <n v="38"/>
    <s v="2"/>
    <s v="2"/>
    <n v="0"/>
    <n v="0"/>
    <n v="0"/>
    <n v="0"/>
    <n v="0"/>
    <n v="0"/>
    <n v="26"/>
    <n v="100"/>
    <n v="26"/>
  </r>
  <r>
    <s v="timothy_hughes"/>
    <s v="digitalleadersa"/>
    <m/>
    <m/>
    <m/>
    <m/>
    <m/>
    <m/>
    <m/>
    <m/>
    <s v="Yes"/>
    <n v="1646"/>
    <m/>
    <m/>
    <x v="0"/>
    <d v="2018-03-16T15:17:11"/>
    <s v="How Account Based Marketing (ABM) / Selling Will Unlock the Modern Buyer(s) (via Passle) @Timothy_Hughes https://t.co/gr0fEvNKOC #sales @digitalleadersA #socialsales #salestips #digitalselling #flipmyfunnel #socialselling #digitalmarketing #digitalsales #MSdyn365 #Salesleader https://t.co/ldRcCf3pl9"/>
    <s v="http://digital-leadership-associates.passle.net/post/102esjg/how-account-based-marketing-abm-selling-will-unlock-the-modern-buyers"/>
    <s v="passle.net"/>
    <x v="465"/>
    <s v="https://pbs.twimg.com/media/DYa1dpcVMAAFi2_.jpg"/>
    <s v="https://pbs.twimg.com/media/DYa1dpcVMAAFi2_.jpg"/>
    <x v="1051"/>
    <s v="https://twitter.com/#!/timothy_hughes/status/974665892045967360"/>
    <m/>
    <m/>
    <s v="974665892045967360"/>
    <m/>
    <b v="0"/>
    <n v="2"/>
    <s v=""/>
    <b v="0"/>
    <s v="en"/>
    <m/>
    <s v=""/>
    <b v="0"/>
    <n v="4"/>
    <s v=""/>
    <s v="Buffer"/>
    <b v="0"/>
    <s v="974665892045967360"/>
    <s v="Tweet"/>
    <n v="0"/>
    <n v="0"/>
    <m/>
    <m/>
    <m/>
    <m/>
    <m/>
    <m/>
    <m/>
    <m/>
    <n v="38"/>
    <s v="2"/>
    <s v="2"/>
    <n v="1"/>
    <n v="3.8461538461538463"/>
    <n v="0"/>
    <n v="0"/>
    <n v="0"/>
    <n v="0"/>
    <n v="25"/>
    <n v="96.15384615384616"/>
    <n v="26"/>
  </r>
  <r>
    <s v="timothy_hughes"/>
    <s v="digitalleadersa"/>
    <m/>
    <m/>
    <m/>
    <m/>
    <m/>
    <m/>
    <m/>
    <m/>
    <s v="Yes"/>
    <n v="1647"/>
    <m/>
    <m/>
    <x v="0"/>
    <d v="2018-03-18T14:07:01"/>
    <s v="Follow the digital bread crumbs https://t.co/XPqMLcSsku #socialselling #digitalsales #digitalselling @digitalleadersA #socialsales #sellingwithsocial #socialenterprise #salesenabalement #sales #salestips #leadership #socialmedia #coldcalling #prospecting #salesleader #MSdyn365"/>
    <s v="https://www.linkedin.com/pulse/sales-marketing-fairy-tale-alexander-low/"/>
    <s v="linkedin.com"/>
    <x v="466"/>
    <m/>
    <s v="http://pbs.twimg.com/profile_images/816348493501571076/NP9ckrsv_normal.jpg"/>
    <x v="1052"/>
    <s v="https://twitter.com/#!/timothy_hughes/status/975373007127564291"/>
    <m/>
    <m/>
    <s v="975373007127564291"/>
    <m/>
    <b v="0"/>
    <n v="5"/>
    <s v=""/>
    <b v="0"/>
    <s v="en"/>
    <m/>
    <s v=""/>
    <b v="0"/>
    <n v="3"/>
    <s v=""/>
    <s v="Buffer"/>
    <b v="0"/>
    <s v="975373007127564291"/>
    <s v="Tweet"/>
    <n v="0"/>
    <n v="0"/>
    <m/>
    <m/>
    <m/>
    <m/>
    <m/>
    <m/>
    <m/>
    <m/>
    <n v="38"/>
    <s v="2"/>
    <s v="2"/>
    <n v="0"/>
    <n v="0"/>
    <n v="0"/>
    <n v="0"/>
    <n v="0"/>
    <n v="0"/>
    <n v="21"/>
    <n v="100"/>
    <n v="21"/>
  </r>
  <r>
    <s v="digitalleadersa"/>
    <s v="timothy_hughes"/>
    <m/>
    <m/>
    <m/>
    <m/>
    <m/>
    <m/>
    <m/>
    <m/>
    <s v="Yes"/>
    <n v="1649"/>
    <m/>
    <m/>
    <x v="0"/>
    <d v="2018-03-07T14:52:01"/>
    <s v="Sales It’s Not All About You - It’s All About the Buyer (via Passle) by @Timothy_Hughes https://t.co/yhYVDjh9zy #socialselling #digitalselling @digitalleadersA #socialsales #digitalsales #salestips #prospecting #salesleader #strategicsales #saleshacker #MSdyn365 #coldcalling #CMO https://t.co/y8AGAZyxqg"/>
    <s v="http://digital-leadership-associates.passle.net/post/102ervn/sales-its-not-all-about-you-its-all-about-the-buyer?utm_content=bufferf07ca&amp;utm_medium=social&amp;utm_source=twitter.com&amp;utm_campaign=buffer"/>
    <s v="passle.net"/>
    <x v="467"/>
    <s v="https://pbs.twimg.com/media/DXsZZJNXcAItmRt.jpg"/>
    <s v="https://pbs.twimg.com/media/DXsZZJNXcAItmRt.jpg"/>
    <x v="1053"/>
    <s v="https://twitter.com/#!/digitalleadersa/status/971398067772690433"/>
    <m/>
    <m/>
    <s v="971398067772690433"/>
    <m/>
    <b v="0"/>
    <n v="2"/>
    <s v=""/>
    <b v="0"/>
    <s v="en"/>
    <m/>
    <s v=""/>
    <b v="0"/>
    <n v="1"/>
    <s v=""/>
    <s v="Buffer"/>
    <b v="0"/>
    <s v="971398067772690433"/>
    <s v="Retweet"/>
    <n v="0"/>
    <n v="0"/>
    <m/>
    <m/>
    <m/>
    <m/>
    <m/>
    <m/>
    <m/>
    <m/>
    <n v="14"/>
    <s v="2"/>
    <s v="2"/>
    <n v="0"/>
    <n v="0"/>
    <n v="0"/>
    <n v="0"/>
    <n v="0"/>
    <n v="0"/>
    <n v="30"/>
    <n v="100"/>
    <n v="30"/>
  </r>
  <r>
    <s v="digitalleadersa"/>
    <s v="timothy_hughes"/>
    <m/>
    <m/>
    <m/>
    <m/>
    <m/>
    <m/>
    <m/>
    <m/>
    <s v="Yes"/>
    <n v="1650"/>
    <m/>
    <m/>
    <x v="0"/>
    <d v="2018-03-11T02:48:01"/>
    <s v="There is only one social selling measure, revenue  https://t.co/P7uDZ4tShp by @Timothy_Hughes via @DigitalLeadersA #marketingtips #digtialmarketing #newmedia #socialmediamarketing #digitaltransformation #socialselling #digitalselling https://t.co/Sm4Ss4bXjT"/>
    <s v="https://buff.ly/2t5noUN"/>
    <s v="buff.ly"/>
    <x v="468"/>
    <s v="https://pbs.twimg.com/media/DX-aCzCVQAAZs4v.jpg"/>
    <s v="https://pbs.twimg.com/media/DX-aCzCVQAAZs4v.jpg"/>
    <x v="1054"/>
    <s v="https://twitter.com/#!/digitalleadersa/status/972665418925080576"/>
    <m/>
    <m/>
    <s v="972665418925080576"/>
    <m/>
    <b v="0"/>
    <n v="17"/>
    <s v=""/>
    <b v="0"/>
    <s v="en"/>
    <m/>
    <s v=""/>
    <b v="0"/>
    <n v="11"/>
    <s v=""/>
    <s v="Buffer"/>
    <b v="0"/>
    <s v="972665418925080576"/>
    <s v="Retweet"/>
    <n v="0"/>
    <n v="0"/>
    <m/>
    <m/>
    <m/>
    <m/>
    <m/>
    <m/>
    <m/>
    <m/>
    <n v="14"/>
    <s v="2"/>
    <s v="2"/>
    <n v="0"/>
    <n v="0"/>
    <n v="0"/>
    <n v="0"/>
    <n v="0"/>
    <n v="0"/>
    <n v="19"/>
    <n v="100"/>
    <n v="19"/>
  </r>
  <r>
    <s v="digitalleadersa"/>
    <s v="timothy_hughes"/>
    <m/>
    <m/>
    <m/>
    <m/>
    <m/>
    <m/>
    <m/>
    <m/>
    <s v="Yes"/>
    <n v="1651"/>
    <m/>
    <m/>
    <x v="0"/>
    <d v="2018-03-14T22:31:01"/>
    <s v="GDPR: If I Want To Be Forgotten I Want To Be Forgotten - This Time It’s No Joke (via Passle) @Timothy_Hughes https://t.co/forAaaY5V0 #email @digitalleadersA #socialselling #marketing #digitalselling #digitalmarketing #socialsales #prospecting #digitalsales #coldcalling #salestips https://t.co/DBrL5NG22X"/>
    <s v="http://digital-leadership-associates.passle.net/post/102es6c/gdpr-if-i-want-to-be-forgotten-i-want-to-be-forgotten-this-time-its-no-joke"/>
    <s v="passle.net"/>
    <x v="469"/>
    <s v="https://pbs.twimg.com/media/DYSFlFAVMAExPSM.jpg"/>
    <s v="https://pbs.twimg.com/media/DYSFlFAVMAExPSM.jpg"/>
    <x v="1055"/>
    <s v="https://twitter.com/#!/digitalleadersa/status/974050293913669632"/>
    <m/>
    <m/>
    <s v="974050293913669632"/>
    <m/>
    <b v="0"/>
    <n v="3"/>
    <s v=""/>
    <b v="0"/>
    <s v="en"/>
    <m/>
    <s v=""/>
    <b v="0"/>
    <n v="8"/>
    <s v=""/>
    <s v="Buffer"/>
    <b v="0"/>
    <s v="974050293913669632"/>
    <s v="Retweet"/>
    <n v="0"/>
    <n v="0"/>
    <m/>
    <m/>
    <m/>
    <m/>
    <m/>
    <m/>
    <m/>
    <m/>
    <n v="14"/>
    <s v="2"/>
    <s v="2"/>
    <n v="0"/>
    <n v="0"/>
    <n v="1"/>
    <n v="3.125"/>
    <n v="0"/>
    <n v="0"/>
    <n v="31"/>
    <n v="96.875"/>
    <n v="32"/>
  </r>
  <r>
    <s v="digitalleadersa"/>
    <s v="timothy_hughes"/>
    <m/>
    <m/>
    <m/>
    <m/>
    <m/>
    <m/>
    <m/>
    <m/>
    <s v="Yes"/>
    <n v="1652"/>
    <m/>
    <m/>
    <x v="0"/>
    <d v="2018-03-16T08:30:20"/>
    <s v="Same Old Shit Vs Crazy New Shit (via Passle) by @Timothy_Hughes https://t.co/WsdACMTqxP #digitalmarketing #digitaldisruption #digital #sales @digitalleadersA #socialselling #digitaltransformation #digitalselling #digital #socialsales #salesleader #digitalsales #CSuite #CEO #ROI https://t.co/6WgaA6XQ1v"/>
    <s v="http://digital-leadership-associates.passle.net/post/102es5x/same-old-shit-vs-crazy-new-shit"/>
    <s v="passle.net"/>
    <x v="470"/>
    <s v="https://pbs.twimg.com/media/DYZYV7EX0AAk-re.jpg"/>
    <s v="https://pbs.twimg.com/media/DYZYV7EX0AAk-re.jpg"/>
    <x v="1056"/>
    <s v="https://twitter.com/#!/digitalleadersa/status/974563505553600512"/>
    <m/>
    <m/>
    <s v="974563505553600512"/>
    <m/>
    <b v="0"/>
    <n v="5"/>
    <s v=""/>
    <b v="0"/>
    <s v="en"/>
    <m/>
    <s v=""/>
    <b v="0"/>
    <n v="3"/>
    <s v=""/>
    <s v="Buffer"/>
    <b v="0"/>
    <s v="974563505553600512"/>
    <s v="Retweet"/>
    <n v="0"/>
    <n v="0"/>
    <m/>
    <m/>
    <m/>
    <m/>
    <m/>
    <m/>
    <m/>
    <m/>
    <n v="14"/>
    <s v="2"/>
    <s v="2"/>
    <n v="0"/>
    <n v="0"/>
    <n v="3"/>
    <n v="11.538461538461538"/>
    <n v="0"/>
    <n v="0"/>
    <n v="23"/>
    <n v="88.461538461538467"/>
    <n v="26"/>
  </r>
  <r>
    <s v="digitalleadersa"/>
    <s v="timothy_hughes"/>
    <m/>
    <m/>
    <m/>
    <m/>
    <m/>
    <m/>
    <m/>
    <m/>
    <s v="Yes"/>
    <n v="1653"/>
    <m/>
    <m/>
    <x v="0"/>
    <d v="2018-03-15T04:48:01"/>
    <s v="How to Choose Social Selling Program That Will Have a Lasting Impact to Your Employees https://t.co/d2QsUMAv7T by @Timothy_Hughes via @DigitalLeadersA #socialselling #digitalsales #socialtransformation #digitaltransformation #socialmedia #salestips #salesstrategy #salesleader https://t.co/WLMl0m4L0m"/>
    <s v="http://www.social-experts.net/how-to-roll-social-selling-across"/>
    <s v="social-experts.net"/>
    <x v="471"/>
    <s v="https://pbs.twimg.com/media/DYTb3kxVoAEhQrN.jpg"/>
    <s v="https://pbs.twimg.com/media/DYTb3kxVoAEhQrN.jpg"/>
    <x v="1057"/>
    <s v="https://twitter.com/#!/digitalleadersa/status/974145168961163264"/>
    <m/>
    <m/>
    <s v="974145168961163264"/>
    <m/>
    <b v="0"/>
    <n v="7"/>
    <s v=""/>
    <b v="0"/>
    <s v="en"/>
    <m/>
    <s v=""/>
    <b v="0"/>
    <n v="12"/>
    <s v=""/>
    <s v="Buffer"/>
    <b v="0"/>
    <s v="974145168961163264"/>
    <s v="Retweet"/>
    <n v="0"/>
    <n v="0"/>
    <m/>
    <m/>
    <m/>
    <m/>
    <m/>
    <m/>
    <m/>
    <m/>
    <n v="14"/>
    <s v="2"/>
    <s v="2"/>
    <n v="0"/>
    <n v="0"/>
    <n v="0"/>
    <n v="0"/>
    <n v="0"/>
    <n v="0"/>
    <n v="27"/>
    <n v="100"/>
    <n v="27"/>
  </r>
  <r>
    <s v="digitalleadersa"/>
    <s v="timothy_hughes"/>
    <m/>
    <m/>
    <m/>
    <m/>
    <m/>
    <m/>
    <m/>
    <m/>
    <s v="Yes"/>
    <n v="1655"/>
    <m/>
    <m/>
    <x v="0"/>
    <d v="2018-03-18T16:47:03"/>
    <s v="How to Eliminate The Most Frustrating Part of Cold Calling and Get More Meetings and Win More Deals https://t.co/XKwT6tApkB by @Timothy_Hughes via @DigitalLeadersA #socialselling #digitalselling #contentmarketing #contentstrategy #salestips #sales #salesleader https://t.co/JYM7SvaM0P"/>
    <s v="http://www.social-experts.net/cold-calling-eliminating"/>
    <s v="social-experts.net"/>
    <x v="472"/>
    <s v="https://pbs.twimg.com/media/DYldNiYX0AEBBtP.jpg"/>
    <s v="https://pbs.twimg.com/media/DYldNiYX0AEBBtP.jpg"/>
    <x v="1058"/>
    <s v="https://twitter.com/#!/digitalleadersa/status/975413283611140098"/>
    <m/>
    <m/>
    <s v="975413283611140098"/>
    <m/>
    <b v="0"/>
    <n v="12"/>
    <s v=""/>
    <b v="0"/>
    <s v="en"/>
    <m/>
    <s v=""/>
    <b v="0"/>
    <n v="10"/>
    <s v=""/>
    <s v="Buffer"/>
    <b v="0"/>
    <s v="975413283611140098"/>
    <s v="Retweet"/>
    <n v="0"/>
    <n v="0"/>
    <m/>
    <m/>
    <m/>
    <m/>
    <m/>
    <m/>
    <m/>
    <m/>
    <n v="14"/>
    <s v="2"/>
    <s v="2"/>
    <n v="1"/>
    <n v="3.4482758620689653"/>
    <n v="2"/>
    <n v="6.8965517241379306"/>
    <n v="0"/>
    <n v="0"/>
    <n v="26"/>
    <n v="89.65517241379311"/>
    <n v="29"/>
  </r>
  <r>
    <s v="digitalleadersa"/>
    <s v="timothy_hughes"/>
    <m/>
    <m/>
    <m/>
    <m/>
    <m/>
    <m/>
    <m/>
    <m/>
    <s v="Yes"/>
    <n v="1656"/>
    <m/>
    <m/>
    <x v="0"/>
    <d v="2018-03-09T15:27:04"/>
    <s v="I’m an accountant I’m here as your new sales trainer! https://t.co/elvTMuiGzj by @Timothy_Hughes via @DigitalLeadersA #salestips #trustedadvisor #socialselling #digitalselling #salesleader #sales #socialmediamarketing #contentmarketing #agencylife https://t.co/s2Mo8GoryB"/>
    <s v="https://buff.ly/2F9WpIX"/>
    <s v="buff.ly"/>
    <x v="473"/>
    <s v="https://pbs.twimg.com/media/DX20l-kU0AA_PEC.jpg"/>
    <s v="https://pbs.twimg.com/media/DX20l-kU0AA_PEC.jpg"/>
    <x v="1059"/>
    <s v="https://twitter.com/#!/digitalleadersa/status/972131662074130432"/>
    <m/>
    <m/>
    <s v="972131662074130432"/>
    <m/>
    <b v="0"/>
    <n v="2"/>
    <s v=""/>
    <b v="0"/>
    <s v="en"/>
    <m/>
    <s v=""/>
    <b v="0"/>
    <n v="0"/>
    <s v=""/>
    <s v="Buffer"/>
    <b v="0"/>
    <s v="972131662074130432"/>
    <s v="Tweet"/>
    <n v="0"/>
    <n v="0"/>
    <m/>
    <m/>
    <m/>
    <m/>
    <m/>
    <m/>
    <m/>
    <m/>
    <n v="14"/>
    <s v="2"/>
    <s v="2"/>
    <n v="0"/>
    <n v="0"/>
    <n v="0"/>
    <n v="0"/>
    <n v="0"/>
    <n v="0"/>
    <n v="25"/>
    <n v="100"/>
    <n v="25"/>
  </r>
  <r>
    <s v="digitalleadersa"/>
    <s v="timothy_hughes"/>
    <m/>
    <m/>
    <m/>
    <m/>
    <m/>
    <m/>
    <m/>
    <m/>
    <s v="Yes"/>
    <n v="1658"/>
    <m/>
    <m/>
    <x v="0"/>
    <d v="2018-03-16T14:52:11"/>
    <s v="Get More for Less For Your Prospecting!  https://t.co/spxXI4q57d by @Timothy_Hughes via @DigitalLeadersA #socialselling #digitalselling #digitalmarketing #digitaltransformation #socialmedia #salestips #marketingtransformation https://t.co/wmslAJN39B"/>
    <s v="http://www.social-experts.net/people-dont-choose-emails/"/>
    <s v="social-experts.net"/>
    <x v="383"/>
    <s v="https://pbs.twimg.com/media/DYavvceUQAEipTS.jpg"/>
    <s v="https://pbs.twimg.com/media/DYavvceUQAEipTS.jpg"/>
    <x v="1060"/>
    <s v="https://twitter.com/#!/digitalleadersa/status/974659601172975617"/>
    <m/>
    <m/>
    <s v="974659601172975617"/>
    <m/>
    <b v="0"/>
    <n v="1"/>
    <s v=""/>
    <b v="0"/>
    <s v="en"/>
    <m/>
    <s v=""/>
    <b v="0"/>
    <n v="1"/>
    <s v=""/>
    <s v="Buffer"/>
    <b v="0"/>
    <s v="974659601172975617"/>
    <s v="Tweet"/>
    <n v="0"/>
    <n v="0"/>
    <m/>
    <m/>
    <m/>
    <m/>
    <m/>
    <m/>
    <m/>
    <m/>
    <n v="14"/>
    <s v="2"/>
    <s v="2"/>
    <n v="0"/>
    <n v="0"/>
    <n v="0"/>
    <n v="0"/>
    <n v="0"/>
    <n v="0"/>
    <n v="18"/>
    <n v="100"/>
    <n v="18"/>
  </r>
  <r>
    <s v="digitalleadersa"/>
    <s v="timothy_hughes"/>
    <m/>
    <m/>
    <m/>
    <m/>
    <m/>
    <m/>
    <m/>
    <m/>
    <s v="Yes"/>
    <n v="1659"/>
    <m/>
    <m/>
    <x v="0"/>
    <d v="2018-03-16T15:27:06"/>
    <s v="How to Minimise Rejection in Sales - Organise!  https://t.co/fDvWIMsNnB by @Timothy_Hughes via @DigitalLeadersA #socialselling #digitalselling #digitalsales #socialsales #salesleader #salestips #sales #CEO #thoughtleadership #digitaltransformation #socialmedia https://t.co/96i12Hkvf3"/>
    <s v="http://www.social-experts.net/dont-be-outsold"/>
    <s v="social-experts.net"/>
    <x v="474"/>
    <s v="https://pbs.twimg.com/media/DYa3uyoVQAEgB8Y.jpg"/>
    <s v="https://pbs.twimg.com/media/DYa3uyoVQAEgB8Y.jpg"/>
    <x v="1061"/>
    <s v="https://twitter.com/#!/digitalleadersa/status/974668385903669249"/>
    <m/>
    <m/>
    <s v="974668385903669249"/>
    <m/>
    <b v="0"/>
    <n v="0"/>
    <s v=""/>
    <b v="0"/>
    <s v="en"/>
    <m/>
    <s v=""/>
    <b v="0"/>
    <n v="0"/>
    <s v=""/>
    <s v="Buffer"/>
    <b v="0"/>
    <s v="974668385903669249"/>
    <s v="Tweet"/>
    <n v="0"/>
    <n v="0"/>
    <m/>
    <m/>
    <m/>
    <m/>
    <m/>
    <m/>
    <m/>
    <m/>
    <n v="14"/>
    <s v="2"/>
    <s v="2"/>
    <n v="0"/>
    <n v="0"/>
    <n v="1"/>
    <n v="4.5454545454545459"/>
    <n v="0"/>
    <n v="0"/>
    <n v="21"/>
    <n v="95.454545454545453"/>
    <n v="22"/>
  </r>
  <r>
    <s v="digitalleadersa"/>
    <s v="timothy_hughes"/>
    <m/>
    <m/>
    <m/>
    <m/>
    <m/>
    <m/>
    <m/>
    <m/>
    <s v="Yes"/>
    <n v="1660"/>
    <m/>
    <m/>
    <x v="0"/>
    <d v="2018-03-18T14:52:01"/>
    <s v="#SocialSelling Maturity Model from @timothy_hughes book &quot;Social Selling - Techniques to Influence Buyers and Changemakers&quot; On Amazon https://t.co/Sof9DNi2GL  #socialsales #digitalselling #transformation #digitaldisruption #digitalsales #leadership #innovation #CSuite #SocialSEO https://t.co/7cnb1OAHxe"/>
    <s v="https://www.amazon.co.uk/Social-Selling-Techniques-Influence-Changemakers/dp/0749478012?ie=UTF8&amp;camp=1634&amp;creative=6738&amp;creativeASIN=0749478012&amp;linkCode=as2&amp;redirect=true&amp;ref_=as_li_tl&amp;tag=thesocselnet-21?utm_content=bufferb2c40"/>
    <s v="co.uk"/>
    <x v="475"/>
    <s v="https://pbs.twimg.com/media/DYlC4WJX0AA8xXe.png"/>
    <s v="https://pbs.twimg.com/media/DYlC4WJX0AA8xXe.png"/>
    <x v="1062"/>
    <s v="https://twitter.com/#!/digitalleadersa/status/975384334025805824"/>
    <m/>
    <m/>
    <s v="975384334025805824"/>
    <m/>
    <b v="0"/>
    <n v="0"/>
    <s v=""/>
    <b v="0"/>
    <s v="en"/>
    <m/>
    <s v=""/>
    <b v="0"/>
    <n v="0"/>
    <s v=""/>
    <s v="Buffer"/>
    <b v="0"/>
    <s v="975384334025805824"/>
    <s v="Tweet"/>
    <n v="0"/>
    <n v="0"/>
    <m/>
    <m/>
    <m/>
    <m/>
    <m/>
    <m/>
    <m/>
    <m/>
    <n v="14"/>
    <s v="2"/>
    <s v="2"/>
    <n v="2"/>
    <n v="8"/>
    <n v="0"/>
    <n v="0"/>
    <n v="0"/>
    <n v="0"/>
    <n v="23"/>
    <n v="92"/>
    <n v="25"/>
  </r>
  <r>
    <s v="digitalleadersa"/>
    <s v="timothy_hughes"/>
    <m/>
    <m/>
    <m/>
    <m/>
    <m/>
    <m/>
    <m/>
    <m/>
    <s v="Yes"/>
    <n v="1661"/>
    <m/>
    <m/>
    <x v="0"/>
    <d v="2018-03-19T14:52:09"/>
    <s v="Fancy some training on how as a salesperson you can support Account Based Marketing? https://t.co/Ed7eChfTiK  By @Timothy_Hughes #SalesNavigator #Sales #SocialSelling #DigitalSelling @DigitalLeadersA https://t.co/Xq0E76e88m"/>
    <s v="http://www.social-experts.net/sales-navigator-smash-q1-q2-number/?utm_content=buffer5e84c&amp;utm_medium=social&amp;utm_source=twitter.com&amp;utm_campaign=buffer"/>
    <s v="social-experts.net"/>
    <x v="385"/>
    <s v="https://pbs.twimg.com/media/DYqMgNCUMAEPlS7.jpg"/>
    <s v="https://pbs.twimg.com/media/DYqMgNCUMAEPlS7.jpg"/>
    <x v="1063"/>
    <s v="https://twitter.com/#!/digitalleadersa/status/975746756372848640"/>
    <m/>
    <m/>
    <s v="975746756372848640"/>
    <m/>
    <b v="0"/>
    <n v="4"/>
    <s v=""/>
    <b v="0"/>
    <s v="en"/>
    <m/>
    <s v=""/>
    <b v="0"/>
    <n v="1"/>
    <s v=""/>
    <s v="Buffer"/>
    <b v="0"/>
    <s v="975746756372848640"/>
    <s v="Tweet"/>
    <n v="0"/>
    <n v="0"/>
    <m/>
    <m/>
    <m/>
    <m/>
    <m/>
    <m/>
    <m/>
    <m/>
    <n v="14"/>
    <s v="2"/>
    <s v="2"/>
    <n v="2"/>
    <n v="9.5238095238095237"/>
    <n v="0"/>
    <n v="0"/>
    <n v="0"/>
    <n v="0"/>
    <n v="19"/>
    <n v="90.476190476190482"/>
    <n v="21"/>
  </r>
  <r>
    <s v="digitalleadersa"/>
    <s v="timothy_hughes"/>
    <m/>
    <m/>
    <m/>
    <m/>
    <m/>
    <m/>
    <m/>
    <m/>
    <s v="Yes"/>
    <n v="1662"/>
    <m/>
    <m/>
    <x v="0"/>
    <d v="2018-03-19T15:27:03"/>
    <s v="The one skill that has made me more commission than anything else https://t.co/Ourk6kOMv8 by @Timothy_Hughes @DigitalLeadersA #sales #salestips #socialselling #coldcalling #coldemails https://t.co/MYgqZO8GQ6"/>
    <s v="http://www.social-experts.net/salespeople-read-company-accounts/?utm_content=buffer2ee1b&amp;utm_medium=social&amp;utm_source=twitter.com&amp;utm_campaign=buffer"/>
    <s v="social-experts.net"/>
    <x v="386"/>
    <s v="https://pbs.twimg.com/media/DYqUfUDW0AAo_SD.jpg"/>
    <s v="https://pbs.twimg.com/media/DYqUfUDW0AAo_SD.jpg"/>
    <x v="1064"/>
    <s v="https://twitter.com/#!/digitalleadersa/status/975755537349595137"/>
    <m/>
    <m/>
    <s v="975755537349595137"/>
    <m/>
    <b v="0"/>
    <n v="0"/>
    <s v=""/>
    <b v="0"/>
    <s v="en"/>
    <m/>
    <s v=""/>
    <b v="0"/>
    <n v="0"/>
    <s v=""/>
    <s v="Buffer"/>
    <b v="0"/>
    <s v="975755537349595137"/>
    <s v="Tweet"/>
    <n v="0"/>
    <n v="0"/>
    <m/>
    <m/>
    <m/>
    <m/>
    <m/>
    <m/>
    <m/>
    <m/>
    <n v="14"/>
    <s v="2"/>
    <s v="2"/>
    <n v="1"/>
    <n v="5"/>
    <n v="0"/>
    <n v="0"/>
    <n v="0"/>
    <n v="0"/>
    <n v="19"/>
    <n v="95"/>
    <n v="20"/>
  </r>
  <r>
    <s v="alexander_low"/>
    <s v="timothy_hughes"/>
    <m/>
    <m/>
    <m/>
    <m/>
    <m/>
    <m/>
    <m/>
    <m/>
    <s v="Yes"/>
    <n v="1663"/>
    <m/>
    <m/>
    <x v="0"/>
    <d v="2018-03-16T08:28:02"/>
    <s v="How The Silent Sales Floor Gets More Leads and Meetings than a Noisy One  https://t.co/Q2V1CqBAJE by @Timothy_Hughes via @DigitalLeadersA #socialselling #digitalselling #digitalmarketing #digitaltransformation #socialmedia #salestips #marketingtransformation https://t.co/KJyaB3BN1n"/>
    <s v="http://www.social-experts.net/people-dont-choose-emails/"/>
    <s v="social-experts.net"/>
    <x v="383"/>
    <s v="https://pbs.twimg.com/media/DYZX0F6WkAAvaTK.jpg"/>
    <s v="https://pbs.twimg.com/media/DYZX0F6WkAAvaTK.jpg"/>
    <x v="1065"/>
    <s v="https://twitter.com/#!/alexander_low/status/974562924852211712"/>
    <m/>
    <m/>
    <s v="974562924852211712"/>
    <m/>
    <b v="0"/>
    <n v="5"/>
    <s v=""/>
    <b v="0"/>
    <s v="en"/>
    <m/>
    <s v=""/>
    <b v="0"/>
    <n v="3"/>
    <s v=""/>
    <s v="Buffer"/>
    <b v="0"/>
    <s v="974562924852211712"/>
    <s v="Retweet"/>
    <n v="0"/>
    <n v="0"/>
    <m/>
    <m/>
    <m/>
    <m/>
    <m/>
    <m/>
    <m/>
    <m/>
    <n v="5"/>
    <s v="2"/>
    <s v="2"/>
    <n v="2"/>
    <n v="8"/>
    <n v="1"/>
    <n v="4"/>
    <n v="0"/>
    <n v="0"/>
    <n v="22"/>
    <n v="88"/>
    <n v="25"/>
  </r>
  <r>
    <s v="alexander_low"/>
    <s v="timothy_hughes"/>
    <m/>
    <m/>
    <m/>
    <m/>
    <m/>
    <m/>
    <m/>
    <m/>
    <s v="Yes"/>
    <n v="1664"/>
    <m/>
    <m/>
    <x v="0"/>
    <d v="2018-03-15T15:34:02"/>
    <s v="&quot;#Digitaltransformation is actually an outside-in process that’s being driven by what I call ’Digital Darwinism,” Brian Solis (via Passle) @Timothy_Hughes https://t.co/XO85ijldUP #digitalmarketing #digitaldisruption @digitalleadersA #socialselling #salesleader #CSuite #CEO #ROI"/>
    <s v="http://digital-leadership-associates.passle.net/post/102es5x/same-old-shit-vs-crazy-new-shit"/>
    <s v="passle.net"/>
    <x v="476"/>
    <m/>
    <s v="http://pbs.twimg.com/profile_images/856508969568935936/4szM0464_normal.jpg"/>
    <x v="1066"/>
    <s v="https://twitter.com/#!/alexander_low/status/974307741777977345"/>
    <m/>
    <m/>
    <s v="974307741777977345"/>
    <m/>
    <b v="0"/>
    <n v="0"/>
    <s v=""/>
    <b v="0"/>
    <s v="en"/>
    <m/>
    <s v=""/>
    <b v="0"/>
    <n v="0"/>
    <s v=""/>
    <s v="Buffer"/>
    <b v="0"/>
    <s v="974307741777977345"/>
    <s v="Tweet"/>
    <n v="0"/>
    <n v="0"/>
    <m/>
    <m/>
    <m/>
    <m/>
    <m/>
    <m/>
    <m/>
    <m/>
    <n v="5"/>
    <s v="2"/>
    <s v="2"/>
    <n v="0"/>
    <n v="0"/>
    <n v="0"/>
    <n v="0"/>
    <n v="0"/>
    <n v="0"/>
    <n v="30"/>
    <n v="100"/>
    <n v="30"/>
  </r>
  <r>
    <s v="alexander_low"/>
    <s v="timothy_hughes"/>
    <m/>
    <m/>
    <m/>
    <m/>
    <m/>
    <m/>
    <m/>
    <m/>
    <s v="Yes"/>
    <n v="1665"/>
    <m/>
    <m/>
    <x v="0"/>
    <d v="2018-03-16T15:34:02"/>
    <s v="How to Roll Social Selling Across an Organisation - How to make it Stick!https://t.co/lGiskP4xFV by @Timothy_Hughes via @DigitalLeadersA #socialselling #digitalsales #socialtransformation #digitaltransformation #salestransformation #socialmedia #salestips #salesstrategy https://t.co/N8ZUx6cB74"/>
    <s v="http://www.social-experts.net/how-to-roll-social-selling-across"/>
    <s v="social-experts.net"/>
    <x v="477"/>
    <s v="https://pbs.twimg.com/media/DYa5UXcU8AAVOyu.jpg"/>
    <s v="https://pbs.twimg.com/media/DYa5UXcU8AAVOyu.jpg"/>
    <x v="1067"/>
    <s v="https://twitter.com/#!/alexander_low/status/974670131224895488"/>
    <m/>
    <m/>
    <s v="974670131224895488"/>
    <m/>
    <b v="0"/>
    <n v="0"/>
    <s v=""/>
    <b v="0"/>
    <s v="en"/>
    <m/>
    <s v=""/>
    <b v="0"/>
    <n v="0"/>
    <s v=""/>
    <s v="Buffer"/>
    <b v="0"/>
    <s v="974670131224895488"/>
    <s v="Tweet"/>
    <n v="0"/>
    <n v="0"/>
    <m/>
    <m/>
    <m/>
    <m/>
    <m/>
    <m/>
    <m/>
    <m/>
    <n v="5"/>
    <s v="2"/>
    <s v="2"/>
    <n v="0"/>
    <n v="0"/>
    <n v="0"/>
    <n v="0"/>
    <n v="0"/>
    <n v="0"/>
    <n v="29"/>
    <n v="100"/>
    <n v="29"/>
  </r>
  <r>
    <s v="alexander_low"/>
    <s v="timothy_hughes"/>
    <m/>
    <m/>
    <m/>
    <m/>
    <m/>
    <m/>
    <m/>
    <m/>
    <s v="Yes"/>
    <n v="1666"/>
    <m/>
    <m/>
    <x v="0"/>
    <d v="2018-03-18T15:34:01"/>
    <s v="Is Social Selling About Training or is it about Employee Empowerment? https://t.co/lGiskP4xFV by @Timothy_Hughes via @DigitalLeadersA #socialselling #digitalsales #socialtransformation #digitaltransformation #salestransformation #socialmedia #salestips #salesstrategy #salesleader https://t.co/Ljy9SMyq7W"/>
    <s v="http://www.social-experts.net/how-to-roll-social-selling-across"/>
    <s v="social-experts.net"/>
    <x v="375"/>
    <s v="https://pbs.twimg.com/media/DYlMfuIVMAAV034.jpg"/>
    <s v="https://pbs.twimg.com/media/DYlMfuIVMAAV034.jpg"/>
    <x v="1068"/>
    <s v="https://twitter.com/#!/alexander_low/status/975394904628236288"/>
    <m/>
    <m/>
    <s v="975394904628236288"/>
    <m/>
    <b v="0"/>
    <n v="0"/>
    <s v=""/>
    <b v="0"/>
    <s v="en"/>
    <m/>
    <s v=""/>
    <b v="0"/>
    <n v="0"/>
    <s v=""/>
    <s v="Buffer"/>
    <b v="0"/>
    <s v="975394904628236288"/>
    <s v="Tweet"/>
    <n v="0"/>
    <n v="0"/>
    <m/>
    <m/>
    <m/>
    <m/>
    <m/>
    <m/>
    <m/>
    <m/>
    <n v="5"/>
    <s v="2"/>
    <s v="2"/>
    <n v="1"/>
    <n v="4.166666666666667"/>
    <n v="0"/>
    <n v="0"/>
    <n v="0"/>
    <n v="0"/>
    <n v="23"/>
    <n v="95.833333333333329"/>
    <n v="24"/>
  </r>
  <r>
    <s v="alexander_low"/>
    <s v="timothy_hughes"/>
    <m/>
    <m/>
    <m/>
    <m/>
    <m/>
    <m/>
    <m/>
    <m/>
    <s v="Yes"/>
    <n v="1667"/>
    <m/>
    <m/>
    <x v="0"/>
    <d v="2018-03-19T15:34:01"/>
    <s v="How to Choose Social Selling Program That Will Have a Lasting Impact to Your Employees https://t.co/lGiskP4xFV by @Timothy_Hughes via @DigitalLeadersA #socialselling #digitalsales #socialtransformation #digitaltransformation #salestransformation #socialmedia #salesleader https://t.co/NJnnVXCz19"/>
    <s v="http://www.social-experts.net/how-to-roll-social-selling-across"/>
    <s v="social-experts.net"/>
    <x v="478"/>
    <s v="https://pbs.twimg.com/media/DYqWFf7WsAAF-vF.jpg"/>
    <s v="https://pbs.twimg.com/media/DYqWFf7WsAAF-vF.jpg"/>
    <x v="1001"/>
    <s v="https://twitter.com/#!/alexander_low/status/975757292535762945"/>
    <m/>
    <m/>
    <s v="975757292535762945"/>
    <m/>
    <b v="0"/>
    <n v="0"/>
    <s v=""/>
    <b v="0"/>
    <s v="en"/>
    <m/>
    <s v=""/>
    <b v="0"/>
    <n v="0"/>
    <s v=""/>
    <s v="Buffer"/>
    <b v="0"/>
    <s v="975757292535762945"/>
    <s v="Tweet"/>
    <n v="0"/>
    <n v="0"/>
    <m/>
    <m/>
    <m/>
    <m/>
    <m/>
    <m/>
    <m/>
    <m/>
    <n v="5"/>
    <s v="2"/>
    <s v="2"/>
    <n v="0"/>
    <n v="0"/>
    <n v="0"/>
    <n v="0"/>
    <n v="0"/>
    <n v="0"/>
    <n v="26"/>
    <n v="100"/>
    <n v="26"/>
  </r>
  <r>
    <s v="agsocialmedia"/>
    <s v="timothy_hughes"/>
    <m/>
    <m/>
    <m/>
    <m/>
    <m/>
    <m/>
    <m/>
    <m/>
    <s v="Yes"/>
    <n v="1668"/>
    <m/>
    <m/>
    <x v="0"/>
    <d v="2018-03-10T09:12:04"/>
    <s v="How to Minimise Rejection in Sales - Organise!  https://t.co/4wxfQWDoyK by @Timothy_Hughes via @DigitalLeadersA #socialselling #digitalselling #digitalsales #socialsales #salesleader #salestips #sales #CEO #thoughtleadership #digitaltransformation #socialmedia https://t.co/F4ca9XgGKV"/>
    <s v="http://www.social-experts.net/dont-be-outsold"/>
    <s v="social-experts.net"/>
    <x v="474"/>
    <s v="https://pbs.twimg.com/media/DX6oWqvVwAEOA_P.jpg"/>
    <s v="https://pbs.twimg.com/media/DX6oWqvVwAEOA_P.jpg"/>
    <x v="1069"/>
    <s v="https://twitter.com/#!/agsocialmedia/status/972399679374790657"/>
    <m/>
    <m/>
    <s v="972399679374790657"/>
    <m/>
    <b v="0"/>
    <n v="1"/>
    <s v=""/>
    <b v="0"/>
    <s v="en"/>
    <m/>
    <s v=""/>
    <b v="0"/>
    <n v="1"/>
    <s v=""/>
    <s v="Buffer"/>
    <b v="0"/>
    <s v="972399679374790657"/>
    <s v="Retweet"/>
    <n v="0"/>
    <n v="0"/>
    <m/>
    <m/>
    <m/>
    <m/>
    <m/>
    <m/>
    <m/>
    <m/>
    <n v="8"/>
    <s v="2"/>
    <s v="2"/>
    <m/>
    <m/>
    <m/>
    <m/>
    <m/>
    <m/>
    <m/>
    <m/>
    <m/>
  </r>
  <r>
    <s v="agsocialmedia"/>
    <s v="timothy_hughes"/>
    <m/>
    <m/>
    <m/>
    <m/>
    <m/>
    <m/>
    <m/>
    <m/>
    <s v="Yes"/>
    <n v="1669"/>
    <m/>
    <m/>
    <x v="0"/>
    <d v="2018-03-10T10:15:07"/>
    <s v="Don’t Get “Out Sold” How to Remain Continually on Top of Your Sales  https://t.co/4wxfQWDoyK by @Timothy_Hughes via @DigitalLeadersA #socialselling #digitalselling #digitalsales #socialsales #salesleader #salestips #sales #CEO #thoughtleadership #digitaltransformation https://t.co/xfkbyGgpd3"/>
    <s v="http://www.social-experts.net/dont-be-outsold"/>
    <s v="social-experts.net"/>
    <x v="479"/>
    <s v="https://pbs.twimg.com/media/DX62yP_WAAIiU3H.jpg"/>
    <s v="https://pbs.twimg.com/media/DX62yP_WAAIiU3H.jpg"/>
    <x v="1070"/>
    <s v="https://twitter.com/#!/agsocialmedia/status/972415546770837505"/>
    <m/>
    <m/>
    <s v="972415546770837505"/>
    <m/>
    <b v="0"/>
    <n v="0"/>
    <s v=""/>
    <b v="0"/>
    <s v="en"/>
    <m/>
    <s v=""/>
    <b v="0"/>
    <n v="1"/>
    <s v=""/>
    <s v="Buffer"/>
    <b v="0"/>
    <s v="972415546770837505"/>
    <s v="Retweet"/>
    <n v="0"/>
    <n v="0"/>
    <m/>
    <m/>
    <m/>
    <m/>
    <m/>
    <m/>
    <m/>
    <m/>
    <n v="8"/>
    <s v="2"/>
    <s v="2"/>
    <m/>
    <m/>
    <m/>
    <m/>
    <m/>
    <m/>
    <m/>
    <m/>
    <m/>
  </r>
  <r>
    <s v="agsocialmedia"/>
    <s v="timothy_hughes"/>
    <m/>
    <m/>
    <m/>
    <m/>
    <m/>
    <m/>
    <m/>
    <m/>
    <s v="Yes"/>
    <n v="1670"/>
    <m/>
    <m/>
    <x v="0"/>
    <d v="2018-03-15T10:14:01"/>
    <s v="Does your Sales Onboarding Process embrace your new social and digital vision? https://t.co/XYvFq5YRa4 by @Timothy_Hughes #socialselling https://t.co/ZP3EBFrCBN"/>
    <s v="https://www.linkedin.com/pulse/why-your-sales-onboarding-process-broken-timothy-tim-hughes"/>
    <s v="linkedin.com"/>
    <x v="0"/>
    <s v="https://pbs.twimg.com/media/DYUme8oXUAAKEBg.jpg"/>
    <s v="https://pbs.twimg.com/media/DYUme8oXUAAKEBg.jpg"/>
    <x v="1071"/>
    <s v="https://twitter.com/#!/agsocialmedia/status/974227208943423488"/>
    <m/>
    <m/>
    <s v="974227208943423488"/>
    <m/>
    <b v="0"/>
    <n v="3"/>
    <s v=""/>
    <b v="0"/>
    <s v="en"/>
    <m/>
    <s v=""/>
    <b v="0"/>
    <n v="6"/>
    <s v=""/>
    <s v="Buffer"/>
    <b v="0"/>
    <s v="974227208943423488"/>
    <s v="Retweet"/>
    <n v="0"/>
    <n v="0"/>
    <m/>
    <m/>
    <m/>
    <m/>
    <m/>
    <m/>
    <m/>
    <m/>
    <n v="8"/>
    <s v="2"/>
    <s v="2"/>
    <n v="0"/>
    <n v="0"/>
    <n v="0"/>
    <n v="0"/>
    <n v="0"/>
    <n v="0"/>
    <n v="15"/>
    <n v="100"/>
    <n v="15"/>
  </r>
  <r>
    <s v="agsocialmedia"/>
    <s v="timothy_hughes"/>
    <m/>
    <m/>
    <m/>
    <m/>
    <m/>
    <m/>
    <m/>
    <m/>
    <s v="Yes"/>
    <n v="1671"/>
    <m/>
    <m/>
    <x v="0"/>
    <d v="2018-03-09T15:35:07"/>
    <s v="Maybe It Time to Re-Think That Fixed Operating Model? https://t.co/V6RLPvFuiY by @Timothy_Hughes via @DigitalLeadersA #business #socialselling #digitalselling #CEO #SalesLeader #entrepreneur https://t.co/IQFiKLCJFA"/>
    <s v="http://bit.ly/2FtEqxh"/>
    <s v="bit.ly"/>
    <x v="480"/>
    <s v="https://pbs.twimg.com/media/DX22b4tU0AAL2gD.jpg"/>
    <s v="https://pbs.twimg.com/media/DX22b4tU0AAL2gD.jpg"/>
    <x v="1072"/>
    <s v="https://twitter.com/#!/agsocialmedia/status/972133687444860928"/>
    <m/>
    <m/>
    <s v="972133687444860928"/>
    <m/>
    <b v="0"/>
    <n v="0"/>
    <s v=""/>
    <b v="0"/>
    <s v="en"/>
    <m/>
    <s v=""/>
    <b v="0"/>
    <n v="0"/>
    <s v=""/>
    <s v="Buffer"/>
    <b v="0"/>
    <s v="972133687444860928"/>
    <s v="Tweet"/>
    <n v="0"/>
    <n v="0"/>
    <m/>
    <m/>
    <m/>
    <m/>
    <m/>
    <m/>
    <m/>
    <m/>
    <n v="8"/>
    <s v="2"/>
    <s v="2"/>
    <m/>
    <m/>
    <m/>
    <m/>
    <m/>
    <m/>
    <m/>
    <m/>
    <m/>
  </r>
  <r>
    <s v="agsocialmedia"/>
    <s v="timothy_hughes"/>
    <m/>
    <m/>
    <m/>
    <m/>
    <m/>
    <m/>
    <m/>
    <m/>
    <s v="Yes"/>
    <n v="1672"/>
    <m/>
    <m/>
    <x v="0"/>
    <d v="2018-03-09T16:08:01"/>
    <s v="Digital Transformation? You are Joking with our IT systems! https://t.co/V6RLPvFuiY by @Timothy_Hughes via @DigitalLeadersA #business #socialselling #digitalselling #CEO #SalesLeader #entrepreneur https://t.co/vGwUZ1Xj7P"/>
    <s v="http://bit.ly/2FtEqxh"/>
    <s v="bit.ly"/>
    <x v="480"/>
    <s v="https://pbs.twimg.com/media/DX29922XUAAqebS.jpg"/>
    <s v="https://pbs.twimg.com/media/DX29922XUAAqebS.jpg"/>
    <x v="206"/>
    <s v="https://twitter.com/#!/agsocialmedia/status/972141967437189120"/>
    <m/>
    <m/>
    <s v="972141967437189120"/>
    <m/>
    <b v="0"/>
    <n v="1"/>
    <s v=""/>
    <b v="0"/>
    <s v="en"/>
    <m/>
    <s v=""/>
    <b v="0"/>
    <n v="0"/>
    <s v=""/>
    <s v="Buffer"/>
    <b v="0"/>
    <s v="972141967437189120"/>
    <s v="Tweet"/>
    <n v="0"/>
    <n v="0"/>
    <m/>
    <m/>
    <m/>
    <m/>
    <m/>
    <m/>
    <m/>
    <m/>
    <n v="8"/>
    <s v="2"/>
    <s v="2"/>
    <m/>
    <m/>
    <m/>
    <m/>
    <m/>
    <m/>
    <m/>
    <m/>
    <m/>
  </r>
  <r>
    <s v="agsocialmedia"/>
    <s v="timothy_hughes"/>
    <m/>
    <m/>
    <m/>
    <m/>
    <m/>
    <m/>
    <m/>
    <m/>
    <s v="Yes"/>
    <n v="1674"/>
    <m/>
    <m/>
    <x v="0"/>
    <d v="2018-03-15T15:35:03"/>
    <s v="How I Was Prospecting While Sitting on the Beach!  https://t.co/q3cgyJFMza by @Timothy_Hughes via @DigitalLeadersA #socialselling #digitalselling #digitalmarketing #digitaltransformation #socialmedia #salestips #marketingtransformation https://t.co/l9qJmzw9GT"/>
    <s v="http://www.social-experts.net/people-dont-choose-emails/"/>
    <s v="social-experts.net"/>
    <x v="383"/>
    <s v="https://pbs.twimg.com/media/DYVv9dJW4AAT74z.jpg"/>
    <s v="https://pbs.twimg.com/media/DYVv9dJW4AAT74z.jpg"/>
    <x v="1073"/>
    <s v="https://twitter.com/#!/agsocialmedia/status/974307999056629762"/>
    <m/>
    <m/>
    <s v="974307999056629762"/>
    <m/>
    <b v="0"/>
    <n v="0"/>
    <s v=""/>
    <b v="0"/>
    <s v="en"/>
    <m/>
    <s v=""/>
    <b v="0"/>
    <n v="0"/>
    <s v=""/>
    <s v="Buffer"/>
    <b v="0"/>
    <s v="974307999056629762"/>
    <s v="Tweet"/>
    <n v="0"/>
    <n v="0"/>
    <m/>
    <m/>
    <m/>
    <m/>
    <m/>
    <m/>
    <m/>
    <m/>
    <n v="8"/>
    <s v="2"/>
    <s v="2"/>
    <m/>
    <m/>
    <m/>
    <m/>
    <m/>
    <m/>
    <m/>
    <m/>
    <m/>
  </r>
  <r>
    <s v="agsocialmedia"/>
    <s v="timothy_hughes"/>
    <m/>
    <m/>
    <m/>
    <m/>
    <m/>
    <m/>
    <m/>
    <m/>
    <s v="Yes"/>
    <n v="1675"/>
    <m/>
    <m/>
    <x v="0"/>
    <d v="2018-03-19T14:25:02"/>
    <s v="Why a #socialtransformation program starts at the top https://t.co/WYQ4mdbuvj by @Timothy_Hughes via @DigitalLeadersA #socialmedia #socialselling #digitalselling #socialmediamarketing #digitaltransformation #socialstrategy https://t.co/1HMR69jIeA"/>
    <s v="http://www.social-experts.net/creating-business-case/"/>
    <s v="social-experts.net"/>
    <x v="481"/>
    <s v="https://pbs.twimg.com/media/DYqGSzXUMAEWyka.jpg"/>
    <s v="https://pbs.twimg.com/media/DYqGSzXUMAEWyka.jpg"/>
    <x v="1074"/>
    <s v="https://twitter.com/#!/agsocialmedia/status/975739928649793536"/>
    <m/>
    <m/>
    <s v="975739928649793536"/>
    <m/>
    <b v="0"/>
    <n v="0"/>
    <s v=""/>
    <b v="0"/>
    <s v="en"/>
    <m/>
    <s v=""/>
    <b v="0"/>
    <n v="0"/>
    <s v=""/>
    <s v="Buffer"/>
    <b v="0"/>
    <s v="975739928649793536"/>
    <s v="Tweet"/>
    <n v="0"/>
    <n v="0"/>
    <m/>
    <m/>
    <m/>
    <m/>
    <m/>
    <m/>
    <m/>
    <m/>
    <n v="8"/>
    <s v="2"/>
    <s v="2"/>
    <m/>
    <m/>
    <m/>
    <m/>
    <m/>
    <m/>
    <m/>
    <m/>
    <m/>
  </r>
  <r>
    <s v="digitalleadersa"/>
    <s v="alexander_low"/>
    <m/>
    <m/>
    <m/>
    <m/>
    <m/>
    <m/>
    <m/>
    <m/>
    <s v="Yes"/>
    <n v="1676"/>
    <m/>
    <m/>
    <x v="0"/>
    <d v="2018-03-07T13:40:03"/>
    <s v="It’s time to be brave – by @Alexander_Low via @digitalleadersA  https://t.co/TZadxzdgYH #personaldevelopment #personalbrand #development #changemanagement #socialselling #digitalselling #socialmediamarketing https://t.co/qveFY09DcU"/>
    <s v="https://buff.ly/2FwzgBy"/>
    <s v="buff.ly"/>
    <x v="482"/>
    <s v="https://pbs.twimg.com/media/DXsI63bVQAcUX8-.jpg"/>
    <s v="https://pbs.twimg.com/media/DXsI63bVQAcUX8-.jpg"/>
    <x v="1075"/>
    <s v="https://twitter.com/#!/digitalleadersa/status/971379953941041154"/>
    <m/>
    <m/>
    <s v="971379953941041154"/>
    <m/>
    <b v="0"/>
    <n v="7"/>
    <s v=""/>
    <b v="0"/>
    <s v="en"/>
    <m/>
    <s v=""/>
    <b v="0"/>
    <n v="3"/>
    <s v=""/>
    <s v="Buffer"/>
    <b v="0"/>
    <s v="971379953941041154"/>
    <s v="Retweet"/>
    <n v="0"/>
    <n v="0"/>
    <m/>
    <m/>
    <m/>
    <m/>
    <m/>
    <m/>
    <m/>
    <m/>
    <n v="5"/>
    <s v="2"/>
    <s v="2"/>
    <n v="1"/>
    <n v="5.882352941176471"/>
    <n v="0"/>
    <n v="0"/>
    <n v="0"/>
    <n v="0"/>
    <n v="16"/>
    <n v="94.117647058823536"/>
    <n v="17"/>
  </r>
  <r>
    <s v="digitalleadersa"/>
    <s v="agsocialmedia"/>
    <m/>
    <m/>
    <m/>
    <m/>
    <m/>
    <m/>
    <m/>
    <m/>
    <s v="Yes"/>
    <n v="1677"/>
    <m/>
    <m/>
    <x v="0"/>
    <d v="2018-03-08T14:52:16"/>
    <s v="The key to success is a big network but if your network doesn’t know who you are there’s no point! https://t.co/BpemDc5NIA by @AGSocialMedia via @DigitalLeadersA #socialselling #personalbrand #digitalbrand #digitalsales #digitalselling https://t.co/Hczpmko4EZ"/>
    <s v="https://buff.ly/2t1zbDt"/>
    <s v="buff.ly"/>
    <x v="483"/>
    <s v="https://pbs.twimg.com/media/DXxjCiKXcAA6S3B.jpg"/>
    <s v="https://pbs.twimg.com/media/DXxjCiKXcAA6S3B.jpg"/>
    <x v="1076"/>
    <s v="https://twitter.com/#!/digitalleadersa/status/971760517227405313"/>
    <m/>
    <m/>
    <s v="971760517227405313"/>
    <m/>
    <b v="0"/>
    <n v="1"/>
    <s v=""/>
    <b v="0"/>
    <s v="en"/>
    <m/>
    <s v=""/>
    <b v="0"/>
    <n v="2"/>
    <s v=""/>
    <s v="Buffer"/>
    <b v="0"/>
    <s v="971760517227405313"/>
    <s v="Retweet"/>
    <n v="0"/>
    <n v="0"/>
    <m/>
    <m/>
    <m/>
    <m/>
    <m/>
    <m/>
    <m/>
    <m/>
    <n v="7"/>
    <s v="2"/>
    <s v="2"/>
    <n v="1"/>
    <n v="3.225806451612903"/>
    <n v="0"/>
    <n v="0"/>
    <n v="0"/>
    <n v="0"/>
    <n v="30"/>
    <n v="96.774193548387103"/>
    <n v="31"/>
  </r>
  <r>
    <s v="digitalleadersa"/>
    <s v="agsocialmedia"/>
    <m/>
    <m/>
    <m/>
    <m/>
    <m/>
    <m/>
    <m/>
    <m/>
    <s v="Yes"/>
    <n v="1678"/>
    <m/>
    <m/>
    <x v="0"/>
    <d v="2018-03-10T13:40:02"/>
    <s v="There needs to be a sense of community around you. Social sellers want to be recognised as an expert https://t.co/cKu6dTlcse by @AGSocialMedia #socialselling #personalbrand #digitalbrand #digitalsales #digitalselling https://t.co/FbXCrDCBzD"/>
    <s v="https://buff.ly/2ouytcX"/>
    <s v="buff.ly"/>
    <x v="483"/>
    <s v="https://pbs.twimg.com/media/DX7lr5bW0AAdtK-.jpg"/>
    <s v="https://pbs.twimg.com/media/DX7lr5bW0AAdtK-.jpg"/>
    <x v="1077"/>
    <s v="https://twitter.com/#!/digitalleadersa/status/972467114652110848"/>
    <m/>
    <m/>
    <s v="972467114652110848"/>
    <m/>
    <b v="0"/>
    <n v="4"/>
    <s v=""/>
    <b v="0"/>
    <s v="en"/>
    <m/>
    <s v=""/>
    <b v="0"/>
    <n v="2"/>
    <s v=""/>
    <s v="Buffer"/>
    <b v="0"/>
    <s v="972467114652110848"/>
    <s v="Retweet"/>
    <n v="0"/>
    <n v="0"/>
    <m/>
    <m/>
    <m/>
    <m/>
    <m/>
    <m/>
    <m/>
    <m/>
    <n v="7"/>
    <s v="2"/>
    <s v="2"/>
    <n v="0"/>
    <n v="0"/>
    <n v="0"/>
    <n v="0"/>
    <n v="0"/>
    <n v="0"/>
    <n v="26"/>
    <n v="100"/>
    <n v="26"/>
  </r>
  <r>
    <s v="digitalleadersa"/>
    <s v="agsocialmedia"/>
    <m/>
    <m/>
    <m/>
    <m/>
    <m/>
    <m/>
    <m/>
    <m/>
    <s v="Yes"/>
    <n v="1679"/>
    <m/>
    <m/>
    <x v="0"/>
    <d v="2018-03-10T08:30:25"/>
    <s v="Are you the most successful door to door vacuum cleaner salesperson in your street? https://t.co/MuGWhIH5YU by @AGSocialMedia via @DigitalLeadersA #contentmarketing #content #contentstrategy #socialselling #digitalselling #digitalsales #socialmediamarketing https://t.co/8cF1GRiM2e"/>
    <s v="https://buff.ly/2FUQGIa"/>
    <s v="buff.ly"/>
    <x v="484"/>
    <s v="https://pbs.twimg.com/media/DX6e0fWWsAEjc7m.jpg"/>
    <s v="https://pbs.twimg.com/media/DX6e0fWWsAEjc7m.jpg"/>
    <x v="1078"/>
    <s v="https://twitter.com/#!/digitalleadersa/status/972389195925872640"/>
    <m/>
    <m/>
    <s v="972389195925872640"/>
    <m/>
    <b v="0"/>
    <n v="1"/>
    <s v=""/>
    <b v="0"/>
    <s v="en"/>
    <m/>
    <s v=""/>
    <b v="0"/>
    <n v="1"/>
    <s v=""/>
    <s v="Buffer"/>
    <b v="0"/>
    <s v="972389195925872640"/>
    <s v="Retweet"/>
    <n v="0"/>
    <n v="0"/>
    <m/>
    <m/>
    <m/>
    <m/>
    <m/>
    <m/>
    <m/>
    <m/>
    <n v="7"/>
    <s v="2"/>
    <s v="2"/>
    <n v="2"/>
    <n v="8"/>
    <n v="0"/>
    <n v="0"/>
    <n v="0"/>
    <n v="0"/>
    <n v="23"/>
    <n v="92"/>
    <n v="25"/>
  </r>
  <r>
    <s v="digitalleadersa"/>
    <s v="alexander_low"/>
    <m/>
    <m/>
    <m/>
    <m/>
    <m/>
    <m/>
    <m/>
    <m/>
    <s v="Yes"/>
    <n v="1680"/>
    <m/>
    <m/>
    <x v="0"/>
    <d v="2018-03-10T11:30:13"/>
    <s v="What does your digital self say about you? by @alexander_low https://t.co/pRpNFKLrsu #podcast #socialselling #digitalselling #digitalmarketing #personalbrand via @digitalleadersa https://t.co/zE9wK1YhRD"/>
    <s v="https://buff.ly/2G16ppi"/>
    <s v="buff.ly"/>
    <x v="485"/>
    <s v="https://pbs.twimg.com/media/DX7H-aEW4AACCRf.jpg"/>
    <s v="https://pbs.twimg.com/media/DX7H-aEW4AACCRf.jpg"/>
    <x v="1079"/>
    <s v="https://twitter.com/#!/digitalleadersa/status/972434447919452160"/>
    <m/>
    <m/>
    <s v="972434447919452160"/>
    <m/>
    <b v="0"/>
    <n v="1"/>
    <s v=""/>
    <b v="0"/>
    <s v="en"/>
    <m/>
    <s v=""/>
    <b v="0"/>
    <n v="1"/>
    <s v=""/>
    <s v="Buffer"/>
    <b v="0"/>
    <s v="972434447919452160"/>
    <s v="Retweet"/>
    <n v="0"/>
    <n v="0"/>
    <m/>
    <m/>
    <m/>
    <m/>
    <m/>
    <m/>
    <m/>
    <m/>
    <n v="5"/>
    <s v="2"/>
    <s v="2"/>
    <n v="0"/>
    <n v="0"/>
    <n v="0"/>
    <n v="0"/>
    <n v="0"/>
    <n v="0"/>
    <n v="17"/>
    <n v="100"/>
    <n v="17"/>
  </r>
  <r>
    <s v="digitalleadersa"/>
    <s v="alexander_low"/>
    <m/>
    <m/>
    <m/>
    <m/>
    <m/>
    <m/>
    <m/>
    <m/>
    <s v="Yes"/>
    <n v="1681"/>
    <m/>
    <m/>
    <x v="0"/>
    <d v="2018-03-12T13:40:04"/>
    <s v="Here is an idea, talk to your clients @alexander_low via @DigitalLeadersA   https://t.co/OMDrtUi6eh #socialselling #digitalselling #digitalmarketing #digitalsales #data #ai https://t.co/DgbMt80GOJ"/>
    <s v="https://buff.ly/2p2HV7Y"/>
    <s v="buff.ly"/>
    <x v="486"/>
    <s v="https://pbs.twimg.com/media/DYF43WMU8AEUuoD.jpg"/>
    <s v="https://pbs.twimg.com/media/DYF43WMU8AEUuoD.jpg"/>
    <x v="1080"/>
    <s v="https://twitter.com/#!/digitalleadersa/status/973191898134441984"/>
    <m/>
    <m/>
    <s v="973191898134441984"/>
    <m/>
    <b v="0"/>
    <n v="3"/>
    <s v=""/>
    <b v="0"/>
    <s v="en"/>
    <m/>
    <s v=""/>
    <b v="0"/>
    <n v="3"/>
    <s v=""/>
    <s v="Buffer"/>
    <b v="0"/>
    <s v="973191898134441984"/>
    <s v="Retweet"/>
    <n v="0"/>
    <n v="0"/>
    <m/>
    <m/>
    <m/>
    <m/>
    <m/>
    <m/>
    <m/>
    <m/>
    <n v="5"/>
    <s v="2"/>
    <s v="2"/>
    <n v="0"/>
    <n v="0"/>
    <n v="0"/>
    <n v="0"/>
    <n v="0"/>
    <n v="0"/>
    <n v="17"/>
    <n v="100"/>
    <n v="17"/>
  </r>
  <r>
    <s v="digitalleadersa"/>
    <s v="alexander_low"/>
    <m/>
    <m/>
    <m/>
    <m/>
    <m/>
    <m/>
    <m/>
    <m/>
    <s v="Yes"/>
    <n v="1682"/>
    <m/>
    <m/>
    <x v="0"/>
    <d v="2018-03-06T16:04:04"/>
    <s v="Do you back yourself to make that leap? – by @Alexander_Low via @digitalleadersA   https://t.co/BMP5vZGpFq #personaldevelopment #personalbrand #development #changemanagement #socialselling #digitalselling #socialmediamarketing https://t.co/vAs161K8U0"/>
    <s v="https://buff.ly/2EW6t8D"/>
    <s v="buff.ly"/>
    <x v="482"/>
    <s v="https://pbs.twimg.com/media/DXngSz2W4AEIUez.jpg"/>
    <s v="https://pbs.twimg.com/media/DXngSz2W4AEIUez.jpg"/>
    <x v="1081"/>
    <s v="https://twitter.com/#!/digitalleadersa/status/971053810658496513"/>
    <m/>
    <m/>
    <s v="971053810658496513"/>
    <m/>
    <b v="0"/>
    <n v="1"/>
    <s v=""/>
    <b v="0"/>
    <s v="en"/>
    <m/>
    <s v=""/>
    <b v="0"/>
    <n v="1"/>
    <s v=""/>
    <s v="Buffer"/>
    <b v="0"/>
    <s v="971053810658496513"/>
    <s v="Tweet"/>
    <n v="0"/>
    <n v="0"/>
    <m/>
    <m/>
    <m/>
    <m/>
    <m/>
    <m/>
    <m/>
    <m/>
    <n v="5"/>
    <s v="2"/>
    <s v="2"/>
    <n v="0"/>
    <n v="0"/>
    <n v="0"/>
    <n v="0"/>
    <n v="0"/>
    <n v="0"/>
    <n v="19"/>
    <n v="100"/>
    <n v="19"/>
  </r>
  <r>
    <s v="digitalleadersa"/>
    <s v="agsocialmedia"/>
    <m/>
    <m/>
    <m/>
    <m/>
    <m/>
    <m/>
    <m/>
    <m/>
    <s v="Yes"/>
    <n v="1683"/>
    <m/>
    <m/>
    <x v="0"/>
    <d v="2018-03-07T16:04:02"/>
    <s v="When I see “Top 6 global…” I see that as being that there are FIVE PEOPLE BETTER! https://t.co/dzoZGoMnlP by @AGSocialMedia via @DigitalLeadersA #contentmarketing #content #contentstrategy #socialselling #digitalselling #digitalsales #socialmediamarketing https://t.co/VQOJD8hF7t"/>
    <s v="https://buff.ly/2oJ8bnx"/>
    <s v="buff.ly"/>
    <x v="484"/>
    <s v="https://pbs.twimg.com/media/DXsp4GCUQAEFEaD.jpg"/>
    <s v="https://pbs.twimg.com/media/DXsp4GCUQAEFEaD.jpg"/>
    <x v="1082"/>
    <s v="https://twitter.com/#!/digitalleadersa/status/971416191439986688"/>
    <m/>
    <m/>
    <s v="971416191439986688"/>
    <m/>
    <b v="0"/>
    <n v="1"/>
    <s v=""/>
    <b v="0"/>
    <s v="en"/>
    <m/>
    <s v=""/>
    <b v="0"/>
    <n v="1"/>
    <s v=""/>
    <s v="Buffer"/>
    <b v="0"/>
    <s v="971416191439986688"/>
    <s v="Tweet"/>
    <n v="0"/>
    <n v="0"/>
    <m/>
    <m/>
    <m/>
    <m/>
    <m/>
    <m/>
    <m/>
    <m/>
    <n v="7"/>
    <s v="2"/>
    <s v="2"/>
    <n v="2"/>
    <n v="7.1428571428571432"/>
    <n v="0"/>
    <n v="0"/>
    <n v="0"/>
    <n v="0"/>
    <n v="26"/>
    <n v="92.857142857142861"/>
    <n v="28"/>
  </r>
  <r>
    <s v="digitalleadersa"/>
    <s v="alexander_low"/>
    <m/>
    <m/>
    <m/>
    <m/>
    <m/>
    <m/>
    <m/>
    <m/>
    <s v="Yes"/>
    <n v="1684"/>
    <m/>
    <m/>
    <x v="0"/>
    <d v="2018-03-08T16:04:05"/>
    <s v="How to build your personal brand online by @alexander_low https://t.co/pTNdm4fOZr #podcast #socialselling #digitalselling #digitalmarketing #personalbrand via @digitalleadersa https://t.co/Y2R8xFWWVR"/>
    <s v="https://buff.ly/2G3TD9m"/>
    <s v="buff.ly"/>
    <x v="485"/>
    <s v="https://pbs.twimg.com/media/DXxzep7U8AARVbJ.jpg"/>
    <s v="https://pbs.twimg.com/media/DXxzep7U8AARVbJ.jpg"/>
    <x v="1083"/>
    <s v="https://twitter.com/#!/digitalleadersa/status/971778592765087744"/>
    <m/>
    <m/>
    <s v="971778592765087744"/>
    <m/>
    <b v="0"/>
    <n v="3"/>
    <s v=""/>
    <b v="0"/>
    <s v="en"/>
    <m/>
    <s v=""/>
    <b v="0"/>
    <n v="0"/>
    <s v=""/>
    <s v="Buffer"/>
    <b v="0"/>
    <s v="971778592765087744"/>
    <s v="Tweet"/>
    <n v="0"/>
    <n v="0"/>
    <m/>
    <m/>
    <m/>
    <m/>
    <m/>
    <m/>
    <m/>
    <m/>
    <n v="5"/>
    <s v="2"/>
    <s v="2"/>
    <n v="0"/>
    <n v="0"/>
    <n v="0"/>
    <n v="0"/>
    <n v="0"/>
    <n v="0"/>
    <n v="16"/>
    <n v="100"/>
    <n v="16"/>
  </r>
  <r>
    <s v="digitalleadersa"/>
    <s v="digitalleadersa"/>
    <m/>
    <m/>
    <m/>
    <m/>
    <m/>
    <m/>
    <m/>
    <m/>
    <s v="No"/>
    <n v="1685"/>
    <m/>
    <m/>
    <x v="1"/>
    <d v="2018-03-09T16:04:02"/>
    <s v="“We Employed Interns to do the Social Media” https://t.co/mQ3oBhCM3x  @digitalleadersA #socialselling #MSpartner #digitalselling #socialmedia #MSdyn365 #digitalsales #coldcalling #digitalmarketing #socialsales #salesleader #CSuite #CEO #Salesenablement #onemorecall #prospecting https://t.co/qnkIirAIOF"/>
    <s v="https://www.linkedin.com/pulse/we-employed-interns-do-social-media-timothy-tim-hughes-%E6%8F%90%E5%A7%86-%E4%BC%91%E6%96%AF/?published=t&amp;utm_content=buffer2d730&amp;utm_medium=social&amp;utm_source=twitter.com&amp;utm_campaign=buffer"/>
    <s v="linkedin.com"/>
    <x v="487"/>
    <s v="https://pbs.twimg.com/media/DX29Dl1W4AE4BO6.jpg"/>
    <s v="https://pbs.twimg.com/media/DX29Dl1W4AE4BO6.jpg"/>
    <x v="1084"/>
    <s v="https://twitter.com/#!/digitalleadersa/status/972140966781112320"/>
    <m/>
    <m/>
    <s v="972140966781112320"/>
    <m/>
    <b v="0"/>
    <n v="0"/>
    <s v=""/>
    <b v="0"/>
    <s v="en"/>
    <m/>
    <s v=""/>
    <b v="0"/>
    <n v="0"/>
    <s v=""/>
    <s v="Buffer"/>
    <b v="0"/>
    <s v="972140966781112320"/>
    <s v="Tweet"/>
    <n v="0"/>
    <n v="0"/>
    <m/>
    <m/>
    <m/>
    <m/>
    <m/>
    <m/>
    <m/>
    <m/>
    <n v="1"/>
    <s v="2"/>
    <s v="2"/>
    <n v="0"/>
    <n v="0"/>
    <n v="0"/>
    <n v="0"/>
    <n v="0"/>
    <n v="0"/>
    <n v="24"/>
    <n v="100"/>
    <n v="24"/>
  </r>
  <r>
    <s v="digitalleadersa"/>
    <s v="agsocialmedia"/>
    <m/>
    <m/>
    <m/>
    <m/>
    <m/>
    <m/>
    <m/>
    <m/>
    <s v="Yes"/>
    <n v="1686"/>
    <m/>
    <m/>
    <x v="0"/>
    <d v="2018-03-10T16:04:06"/>
    <s v="Pop-up ads: Data shows that they create leads, but most people hate them. Is this really the way to be talking to your customers? (via Passle) by @agsocialmedia https://t.co/vtTp3su2za  #socialselling #digitalsales https://t.co/XIp5hwibqC"/>
    <s v="https://buff.ly/2FI0Iwd"/>
    <s v="buff.ly"/>
    <x v="125"/>
    <s v="https://pbs.twimg.com/media/DX8GqNCW0AEsrR5.jpg"/>
    <s v="https://pbs.twimg.com/media/DX8GqNCW0AEsrR5.jpg"/>
    <x v="1085"/>
    <s v="https://twitter.com/#!/digitalleadersa/status/972503369142202369"/>
    <m/>
    <m/>
    <s v="972503369142202369"/>
    <m/>
    <b v="0"/>
    <n v="1"/>
    <s v=""/>
    <b v="0"/>
    <s v="en"/>
    <m/>
    <s v=""/>
    <b v="0"/>
    <n v="0"/>
    <s v=""/>
    <s v="Buffer"/>
    <b v="0"/>
    <s v="972503369142202369"/>
    <s v="Tweet"/>
    <n v="0"/>
    <n v="0"/>
    <m/>
    <m/>
    <m/>
    <m/>
    <m/>
    <m/>
    <m/>
    <m/>
    <n v="7"/>
    <s v="2"/>
    <s v="2"/>
    <n v="1"/>
    <n v="3.225806451612903"/>
    <n v="1"/>
    <n v="3.225806451612903"/>
    <n v="1"/>
    <n v="3.225806451612903"/>
    <n v="29"/>
    <n v="93.548387096774192"/>
    <n v="31"/>
  </r>
  <r>
    <s v="digitalleadersa"/>
    <s v="agsocialmedia"/>
    <m/>
    <m/>
    <m/>
    <m/>
    <m/>
    <m/>
    <m/>
    <m/>
    <s v="Yes"/>
    <n v="1687"/>
    <m/>
    <m/>
    <x v="0"/>
    <d v="2018-03-12T16:04:18"/>
    <s v="Why your social media strategy is the lifeline you’ve been looking for!  https://t.co/ftAioJdDaT by @AGSocialMedia via @DigitalLeadersA #SocialMediaStrategy #SocialSelling #DigitalTransformation #digitalselling #businessdevelopment https://t.co/ueJERvI1yC"/>
    <s v="https://buff.ly/2GgrQCQ"/>
    <s v="buff.ly"/>
    <x v="488"/>
    <s v="https://pbs.twimg.com/media/DYGZ4pEU8AA2Gb7.jpg"/>
    <s v="https://pbs.twimg.com/media/DYGZ4pEU8AA2Gb7.jpg"/>
    <x v="1086"/>
    <s v="https://twitter.com/#!/digitalleadersa/status/973228195267993600"/>
    <m/>
    <m/>
    <s v="973228195267993600"/>
    <m/>
    <b v="0"/>
    <n v="0"/>
    <s v=""/>
    <b v="0"/>
    <s v="en"/>
    <m/>
    <s v=""/>
    <b v="0"/>
    <n v="0"/>
    <s v=""/>
    <s v="Buffer"/>
    <b v="0"/>
    <s v="973228195267993600"/>
    <s v="Tweet"/>
    <n v="0"/>
    <n v="0"/>
    <m/>
    <m/>
    <m/>
    <m/>
    <m/>
    <m/>
    <m/>
    <m/>
    <n v="7"/>
    <s v="2"/>
    <s v="2"/>
    <n v="0"/>
    <n v="0"/>
    <n v="0"/>
    <n v="0"/>
    <n v="0"/>
    <n v="0"/>
    <n v="22"/>
    <n v="100"/>
    <n v="22"/>
  </r>
  <r>
    <s v="digitalleadersa"/>
    <s v="agsocialmedia"/>
    <m/>
    <m/>
    <m/>
    <m/>
    <m/>
    <m/>
    <m/>
    <m/>
    <s v="Yes"/>
    <n v="1688"/>
    <m/>
    <m/>
    <x v="0"/>
    <d v="2018-03-15T15:27:01"/>
    <s v="We started with  followers, of course. Today, that account has approaching 16,000 via https://t.co/cpMSmw7rio @AGSocialMedia #socialmedia #socialselling #digitalselling #digitaltransformation https://t.co/OMUS4oKcOi"/>
    <s v="https://www.linkedin.com/pulse/best-time-plant-tree-20-years-ago-adam-gray?utm_content=buffer51c41&amp;utm_medium=social&amp;utm_source=twitter.com&amp;utm_campaign=buffer"/>
    <s v="linkedin.com"/>
    <x v="489"/>
    <s v="https://pbs.twimg.com/media/DYVuHx8XkAAwmGR.jpg"/>
    <s v="https://pbs.twimg.com/media/DYVuHx8XkAAwmGR.jpg"/>
    <x v="1087"/>
    <s v="https://twitter.com/#!/digitalleadersa/status/974305977754415104"/>
    <m/>
    <m/>
    <s v="974305977754415104"/>
    <m/>
    <b v="0"/>
    <n v="1"/>
    <s v=""/>
    <b v="0"/>
    <s v="en"/>
    <m/>
    <s v=""/>
    <b v="0"/>
    <n v="0"/>
    <s v=""/>
    <s v="Buffer"/>
    <b v="0"/>
    <s v="974305977754415104"/>
    <s v="Tweet"/>
    <n v="0"/>
    <n v="0"/>
    <m/>
    <m/>
    <m/>
    <m/>
    <m/>
    <m/>
    <m/>
    <m/>
    <n v="7"/>
    <s v="2"/>
    <s v="2"/>
    <n v="0"/>
    <n v="0"/>
    <n v="0"/>
    <n v="0"/>
    <n v="0"/>
    <n v="0"/>
    <n v="19"/>
    <n v="100"/>
    <n v="19"/>
  </r>
  <r>
    <s v="alexander_low"/>
    <s v="digitalleadersa"/>
    <m/>
    <m/>
    <m/>
    <m/>
    <m/>
    <m/>
    <m/>
    <m/>
    <s v="Yes"/>
    <n v="1691"/>
    <m/>
    <m/>
    <x v="0"/>
    <d v="2018-03-12T16:35:28"/>
    <s v="RT @DigitalLeadersA: Here is an idea, talk to your clients @alexander_low via @DigitalLeadersA   https://t.co/OMDrtUi6eh #socialselling #di…"/>
    <s v="https://buff.ly/2p2HV7Y"/>
    <s v="buff.ly"/>
    <x v="0"/>
    <m/>
    <s v="http://pbs.twimg.com/profile_images/856508969568935936/4szM0464_normal.jpg"/>
    <x v="1088"/>
    <s v="https://twitter.com/#!/alexander_low/status/973236041057521664"/>
    <m/>
    <m/>
    <s v="973236041057521664"/>
    <m/>
    <b v="0"/>
    <n v="0"/>
    <s v=""/>
    <b v="0"/>
    <s v="en"/>
    <m/>
    <s v=""/>
    <b v="0"/>
    <n v="3"/>
    <s v="973191898134441984"/>
    <s v="Twitter Web Client"/>
    <b v="0"/>
    <s v="973191898134441984"/>
    <s v="Tweet"/>
    <n v="0"/>
    <n v="0"/>
    <m/>
    <m/>
    <m/>
    <m/>
    <m/>
    <m/>
    <m/>
    <m/>
    <n v="7"/>
    <s v="2"/>
    <s v="2"/>
    <n v="0"/>
    <n v="0"/>
    <n v="0"/>
    <n v="0"/>
    <n v="0"/>
    <n v="0"/>
    <n v="15"/>
    <n v="100"/>
    <n v="15"/>
  </r>
  <r>
    <s v="agsocialmedia"/>
    <s v="digitalleadersa"/>
    <m/>
    <m/>
    <m/>
    <m/>
    <m/>
    <m/>
    <m/>
    <m/>
    <s v="Yes"/>
    <n v="1699"/>
    <m/>
    <m/>
    <x v="0"/>
    <d v="2018-03-10T11:06:05"/>
    <s v="Cold Callers Unite! https://t.co/LnBQrnqC5Y By @alexander_low #socialselling #digitalselling #digitalmarketing #coldcalling #intentdata #salesdata #data #msft #mspartner @digitalleadersa https://t.co/XI9tVH74kT"/>
    <s v="http://bit.ly/2oWXcap"/>
    <s v="bit.ly"/>
    <x v="490"/>
    <s v="https://pbs.twimg.com/media/DX7Cc0NW0AAmxZm.jpg"/>
    <s v="https://pbs.twimg.com/media/DX7Cc0NW0AAmxZm.jpg"/>
    <x v="1089"/>
    <s v="https://twitter.com/#!/agsocialmedia/status/972428372176506881"/>
    <m/>
    <m/>
    <s v="972428372176506881"/>
    <m/>
    <b v="0"/>
    <n v="0"/>
    <s v=""/>
    <b v="0"/>
    <s v="en"/>
    <m/>
    <s v=""/>
    <b v="0"/>
    <n v="2"/>
    <s v=""/>
    <s v="Buffer"/>
    <b v="0"/>
    <s v="972428372176506881"/>
    <s v="Retweet"/>
    <n v="0"/>
    <n v="0"/>
    <m/>
    <m/>
    <m/>
    <m/>
    <m/>
    <m/>
    <m/>
    <m/>
    <n v="14"/>
    <s v="2"/>
    <s v="2"/>
    <m/>
    <m/>
    <m/>
    <m/>
    <m/>
    <m/>
    <m/>
    <m/>
    <m/>
  </r>
  <r>
    <s v="agsocialmedia"/>
    <s v="digitalleadersa"/>
    <m/>
    <m/>
    <m/>
    <m/>
    <m/>
    <m/>
    <m/>
    <m/>
    <s v="Yes"/>
    <n v="1700"/>
    <m/>
    <m/>
    <x v="0"/>
    <d v="2018-03-08T15:35:08"/>
    <s v="Social media is your chance to remain relevant and competitive so do not squander this opportunity because you may not get another. https://t.co/KLcM0UafzD_x000a_By @AGSocialMedia via @DIgitalLeadersA #digitaltransformation #socialmedia #socialselling #SMM @DIgitalLeadersA https://t.co/k6JI5SabE6"/>
    <s v="http://bit.ly/2oQ2KU5"/>
    <s v="bit.ly"/>
    <x v="491"/>
    <s v="https://pbs.twimg.com/media/DXxs2oVXkAIF_gv.jpg"/>
    <s v="https://pbs.twimg.com/media/DXxs2oVXkAIF_gv.jpg"/>
    <x v="1090"/>
    <s v="https://twitter.com/#!/agsocialmedia/status/971771307288383491"/>
    <m/>
    <m/>
    <s v="971771307288383491"/>
    <m/>
    <b v="0"/>
    <n v="0"/>
    <s v=""/>
    <b v="0"/>
    <s v="en"/>
    <m/>
    <s v=""/>
    <b v="0"/>
    <n v="1"/>
    <s v=""/>
    <s v="Buffer"/>
    <b v="0"/>
    <s v="971771307288383491"/>
    <s v="Tweet"/>
    <n v="0"/>
    <n v="0"/>
    <m/>
    <m/>
    <m/>
    <m/>
    <m/>
    <m/>
    <m/>
    <m/>
    <n v="14"/>
    <s v="2"/>
    <s v="2"/>
    <n v="1"/>
    <n v="3.225806451612903"/>
    <n v="1"/>
    <n v="3.225806451612903"/>
    <n v="0"/>
    <n v="0"/>
    <n v="29"/>
    <n v="93.548387096774192"/>
    <n v="31"/>
  </r>
  <r>
    <s v="agsocialmedia"/>
    <s v="digitalleadersa"/>
    <m/>
    <m/>
    <m/>
    <m/>
    <m/>
    <m/>
    <m/>
    <m/>
    <s v="Yes"/>
    <n v="1703"/>
    <m/>
    <m/>
    <x v="0"/>
    <d v="2018-03-10T15:50:08"/>
    <s v="Research shows that 80% plus of b2b purchasing journeys start with a referral.  https://t.co/RgSH3p4bxs via @digitalleadersA #socialselling #network #salestip #salesstrategy #sales #digitalselling #digitalsales #CEO #connected https://t.co/JLrEZQ7LRU"/>
    <s v="http://bit.ly/2FsQcs1"/>
    <s v="bit.ly"/>
    <x v="492"/>
    <s v="https://pbs.twimg.com/media/DX8DdluW4AAOpI8.jpg"/>
    <s v="https://pbs.twimg.com/media/DX8DdluW4AAOpI8.jpg"/>
    <x v="1091"/>
    <s v="https://twitter.com/#!/agsocialmedia/status/972499854068011009"/>
    <m/>
    <m/>
    <s v="972499854068011009"/>
    <m/>
    <b v="0"/>
    <n v="0"/>
    <s v=""/>
    <b v="0"/>
    <s v="en"/>
    <m/>
    <s v=""/>
    <b v="0"/>
    <n v="2"/>
    <s v=""/>
    <s v="Buffer"/>
    <b v="0"/>
    <s v="972499854068011009"/>
    <s v="Tweet"/>
    <n v="0"/>
    <n v="0"/>
    <m/>
    <m/>
    <m/>
    <m/>
    <m/>
    <m/>
    <m/>
    <m/>
    <n v="14"/>
    <s v="2"/>
    <s v="2"/>
    <n v="0"/>
    <n v="0"/>
    <n v="0"/>
    <n v="0"/>
    <n v="0"/>
    <n v="0"/>
    <n v="24"/>
    <n v="100"/>
    <n v="24"/>
  </r>
  <r>
    <s v="agsocialmedia"/>
    <s v="digitalleadersa"/>
    <m/>
    <m/>
    <m/>
    <m/>
    <m/>
    <m/>
    <m/>
    <m/>
    <s v="Yes"/>
    <n v="1705"/>
    <m/>
    <m/>
    <x v="0"/>
    <d v="2018-03-12T15:35:01"/>
    <s v="Follow in your client’s footsteps @alexander_low via @DigitalLeadersA   https://t.co/CLugMd1r9v #socialselling #digitalselling #digitalmarketing #digitalsales #data #ai https://t.co/9b3Z07Ehxk"/>
    <s v="http://bit.ly/2FsCsRY"/>
    <s v="bit.ly"/>
    <x v="486"/>
    <s v="https://pbs.twimg.com/media/DYGTLtcW0AU2aSq.jpg"/>
    <s v="https://pbs.twimg.com/media/DYGTLtcW0AU2aSq.jpg"/>
    <x v="1092"/>
    <s v="https://twitter.com/#!/agsocialmedia/status/973220826345598976"/>
    <m/>
    <m/>
    <s v="973220826345598976"/>
    <m/>
    <b v="0"/>
    <n v="1"/>
    <s v=""/>
    <b v="0"/>
    <s v="en"/>
    <m/>
    <s v=""/>
    <b v="0"/>
    <n v="2"/>
    <s v=""/>
    <s v="Buffer"/>
    <b v="0"/>
    <s v="973220826345598976"/>
    <s v="Tweet"/>
    <n v="0"/>
    <n v="0"/>
    <m/>
    <m/>
    <m/>
    <m/>
    <m/>
    <m/>
    <m/>
    <m/>
    <n v="14"/>
    <s v="2"/>
    <s v="2"/>
    <m/>
    <m/>
    <m/>
    <m/>
    <m/>
    <m/>
    <m/>
    <m/>
    <m/>
  </r>
  <r>
    <s v="agsocialmedia"/>
    <s v="digitalleadersa"/>
    <m/>
    <m/>
    <m/>
    <m/>
    <m/>
    <m/>
    <m/>
    <m/>
    <s v="Yes"/>
    <n v="1709"/>
    <m/>
    <m/>
    <x v="0"/>
    <d v="2018-03-19T15:35:02"/>
    <s v="free your voice on social #podcast by @alexander_low https://t.co/nKDlrKloLY via @digitalleadersa #socialselling #digitalselling #digitalsales https://t.co/2fh5oPzQgA"/>
    <s v="https://alexanderlow.podbean.com/e/if-you-are-not-talking-on-social-then-no-one-is-listening/"/>
    <s v="podbean.com"/>
    <x v="493"/>
    <s v="https://pbs.twimg.com/media/DYqWUTvW4AE7B7L.jpg"/>
    <s v="https://pbs.twimg.com/media/DYqWUTvW4AE7B7L.jpg"/>
    <x v="1093"/>
    <s v="https://twitter.com/#!/agsocialmedia/status/975757548128210944"/>
    <m/>
    <m/>
    <s v="975757548128210944"/>
    <m/>
    <b v="0"/>
    <n v="1"/>
    <s v=""/>
    <b v="0"/>
    <s v="en"/>
    <m/>
    <s v=""/>
    <b v="0"/>
    <n v="0"/>
    <s v=""/>
    <s v="Buffer"/>
    <b v="0"/>
    <s v="975757548128210944"/>
    <s v="Tweet"/>
    <n v="0"/>
    <n v="0"/>
    <m/>
    <m/>
    <m/>
    <m/>
    <m/>
    <m/>
    <m/>
    <m/>
    <n v="14"/>
    <s v="2"/>
    <s v="2"/>
    <m/>
    <m/>
    <m/>
    <m/>
    <m/>
    <m/>
    <m/>
    <m/>
    <m/>
  </r>
  <r>
    <s v="alexander_low"/>
    <s v="alexander_low"/>
    <m/>
    <m/>
    <m/>
    <m/>
    <m/>
    <m/>
    <m/>
    <m/>
    <s v="No"/>
    <n v="1710"/>
    <m/>
    <m/>
    <x v="1"/>
    <d v="2018-03-11T10:59:12"/>
    <s v="The way we buy is changing, so why isn't the way we sell? https://t.co/ZMFYMCGGU8 #podcast #socialselling #digitalsales #digitalmarketing #digitalselling"/>
    <s v="https://buff.ly/2Fb99Te"/>
    <s v="buff.ly"/>
    <x v="494"/>
    <m/>
    <s v="http://pbs.twimg.com/profile_images/856508969568935936/4szM0464_normal.jpg"/>
    <x v="1094"/>
    <s v="https://twitter.com/#!/alexander_low/status/972789026745978881"/>
    <m/>
    <m/>
    <s v="972789026745978881"/>
    <m/>
    <b v="0"/>
    <n v="1"/>
    <s v=""/>
    <b v="0"/>
    <s v="en"/>
    <m/>
    <s v=""/>
    <b v="0"/>
    <n v="1"/>
    <s v=""/>
    <s v="Buffer"/>
    <b v="0"/>
    <s v="972789026745978881"/>
    <s v="Retweet"/>
    <n v="0"/>
    <n v="0"/>
    <m/>
    <m/>
    <m/>
    <m/>
    <m/>
    <m/>
    <m/>
    <m/>
    <n v="4"/>
    <s v="2"/>
    <s v="2"/>
    <n v="0"/>
    <n v="0"/>
    <n v="0"/>
    <n v="0"/>
    <n v="0"/>
    <n v="0"/>
    <n v="18"/>
    <n v="100"/>
    <n v="18"/>
  </r>
  <r>
    <s v="alexander_low"/>
    <s v="alexander_low"/>
    <m/>
    <m/>
    <m/>
    <m/>
    <m/>
    <m/>
    <m/>
    <m/>
    <s v="No"/>
    <n v="1711"/>
    <m/>
    <m/>
    <x v="1"/>
    <d v="2018-03-06T15:54:11"/>
    <s v="How to build your personal brand online #podcast #socialselling #digitalselling #digitalmarketing #personalbrand https://t.co/jcMnKngKPS https://t.co/K25mIAovvW"/>
    <s v="https://lnkd.in/d6pfTmq https://lnkd.in/dKCccJj"/>
    <s v="lnkd.in lnkd.in"/>
    <x v="485"/>
    <m/>
    <s v="http://pbs.twimg.com/profile_images/856508969568935936/4szM0464_normal.jpg"/>
    <x v="1095"/>
    <s v="https://twitter.com/#!/alexander_low/status/971051323000020993"/>
    <m/>
    <m/>
    <s v="971051323000020993"/>
    <m/>
    <b v="0"/>
    <n v="0"/>
    <s v=""/>
    <b v="0"/>
    <s v="en"/>
    <m/>
    <s v=""/>
    <b v="0"/>
    <n v="0"/>
    <s v=""/>
    <s v="LinkedIn"/>
    <b v="0"/>
    <s v="971051323000020993"/>
    <s v="Tweet"/>
    <n v="0"/>
    <n v="0"/>
    <m/>
    <m/>
    <m/>
    <m/>
    <m/>
    <m/>
    <m/>
    <m/>
    <n v="4"/>
    <s v="2"/>
    <s v="2"/>
    <n v="0"/>
    <n v="0"/>
    <n v="0"/>
    <n v="0"/>
    <n v="0"/>
    <n v="0"/>
    <n v="12"/>
    <n v="100"/>
    <n v="12"/>
  </r>
  <r>
    <s v="alexander_low"/>
    <s v="alexander_low"/>
    <m/>
    <m/>
    <m/>
    <m/>
    <m/>
    <m/>
    <m/>
    <m/>
    <s v="No"/>
    <n v="1712"/>
    <m/>
    <m/>
    <x v="1"/>
    <d v="2018-03-09T15:34:08"/>
    <s v="Return on Investment or Return on Influence? https://t.co/WoZTAxlX6d by @Alexander_Low #socialselling #digitalsales #digitalmarketing #salesleader @digitalleadsersa https://t.co/vqZPQUFhsI"/>
    <s v="https://buff.ly/2FB7yns"/>
    <s v="buff.ly"/>
    <x v="495"/>
    <s v="https://pbs.twimg.com/media/DX22NmJX4AAOXlf.jpg"/>
    <s v="https://pbs.twimg.com/media/DX22NmJX4AAOXlf.jpg"/>
    <x v="1096"/>
    <s v="https://twitter.com/#!/alexander_low/status/972133441578913793"/>
    <m/>
    <m/>
    <s v="972133441578913793"/>
    <m/>
    <b v="0"/>
    <n v="1"/>
    <s v=""/>
    <b v="0"/>
    <s v="en"/>
    <m/>
    <s v=""/>
    <b v="0"/>
    <n v="0"/>
    <s v=""/>
    <s v="Buffer"/>
    <b v="0"/>
    <s v="972133441578913793"/>
    <s v="Tweet"/>
    <n v="0"/>
    <n v="0"/>
    <m/>
    <m/>
    <m/>
    <m/>
    <m/>
    <m/>
    <m/>
    <m/>
    <n v="4"/>
    <s v="2"/>
    <s v="2"/>
    <n v="0"/>
    <n v="0"/>
    <n v="0"/>
    <n v="0"/>
    <n v="0"/>
    <n v="0"/>
    <n v="14"/>
    <n v="100"/>
    <n v="14"/>
  </r>
  <r>
    <s v="alexander_low"/>
    <s v="agsocialmedia"/>
    <m/>
    <m/>
    <m/>
    <m/>
    <m/>
    <m/>
    <m/>
    <m/>
    <s v="Yes"/>
    <n v="1713"/>
    <m/>
    <m/>
    <x v="0"/>
    <d v="2018-03-16T15:11:13"/>
    <s v="RT @agsocialmedia: Social – the glue that fixes the future of marketing https://t.co/whT7fkCxIP by @alexander_low #socialselling #ABintelli…"/>
    <s v="http://www.social-experts.net/social-selling-the-symbiosis-of-human-and-technology/?utm_content=buffera41e5&amp;utm_medium=social&amp;utm_source=twitter.com&amp;utm_campaign=buffer"/>
    <s v="social-experts.net"/>
    <x v="0"/>
    <m/>
    <s v="http://pbs.twimg.com/profile_images/856508969568935936/4szM0464_normal.jpg"/>
    <x v="1097"/>
    <s v="https://twitter.com/#!/alexander_low/status/974664387968585728"/>
    <m/>
    <m/>
    <s v="974664387968585728"/>
    <m/>
    <b v="0"/>
    <n v="0"/>
    <s v=""/>
    <b v="0"/>
    <s v="en"/>
    <m/>
    <s v=""/>
    <b v="0"/>
    <n v="2"/>
    <s v="974618541696716802"/>
    <s v="Twitter for iPhone"/>
    <b v="0"/>
    <s v="974618541696716802"/>
    <s v="Tweet"/>
    <n v="0"/>
    <n v="0"/>
    <m/>
    <m/>
    <m/>
    <m/>
    <m/>
    <m/>
    <m/>
    <m/>
    <n v="1"/>
    <s v="2"/>
    <s v="2"/>
    <n v="0"/>
    <n v="0"/>
    <n v="0"/>
    <n v="0"/>
    <n v="0"/>
    <n v="0"/>
    <n v="15"/>
    <n v="100"/>
    <n v="15"/>
  </r>
  <r>
    <s v="alexander_low"/>
    <s v="alexander_low"/>
    <m/>
    <m/>
    <m/>
    <m/>
    <m/>
    <m/>
    <m/>
    <m/>
    <s v="No"/>
    <n v="1714"/>
    <m/>
    <m/>
    <x v="1"/>
    <d v="2018-03-16T15:28:50"/>
    <s v="DigitalLeadersA: How to Minimise Rejection in Sales - Organise!  https://t.co/ZpA7HN3t2z by Timothy_Hughes via DigitalLeadersA #socialselling #digitalselling #digitalsales #socialsales #salesleader #salestips #sales #CEO #thoughtleadership #digitaltrans… https://t.co/EMhrmXDd4m"/>
    <s v="http://www.social-experts.net/dont-be-outsold"/>
    <s v="social-experts.net"/>
    <x v="496"/>
    <s v="https://pbs.twimg.com/media/DYa3uyoVQAEgB8Y.jpg"/>
    <s v="https://pbs.twimg.com/media/DYa3uyoVQAEgB8Y.jpg"/>
    <x v="1098"/>
    <s v="https://twitter.com/#!/alexander_low/status/974668824606924801"/>
    <m/>
    <m/>
    <s v="974668824606924801"/>
    <m/>
    <b v="0"/>
    <n v="0"/>
    <s v=""/>
    <b v="0"/>
    <s v="en"/>
    <m/>
    <s v=""/>
    <b v="0"/>
    <n v="0"/>
    <s v=""/>
    <s v="IFTTT"/>
    <b v="0"/>
    <s v="974668824606924801"/>
    <s v="Tweet"/>
    <n v="0"/>
    <n v="0"/>
    <m/>
    <m/>
    <m/>
    <m/>
    <m/>
    <m/>
    <m/>
    <m/>
    <n v="4"/>
    <s v="2"/>
    <s v="2"/>
    <n v="0"/>
    <n v="0"/>
    <n v="1"/>
    <n v="4.5454545454545459"/>
    <n v="0"/>
    <n v="0"/>
    <n v="21"/>
    <n v="95.454545454545453"/>
    <n v="22"/>
  </r>
  <r>
    <s v="agsocialmedia"/>
    <s v="alexander_low"/>
    <m/>
    <m/>
    <m/>
    <m/>
    <m/>
    <m/>
    <m/>
    <m/>
    <s v="Yes"/>
    <n v="1716"/>
    <m/>
    <m/>
    <x v="0"/>
    <d v="2018-03-16T12:09:02"/>
    <s v="Social – the glue that fixes the future of marketing https://t.co/whT7fkCxIP by @alexander_low #socialselling #ABintelligence #socialmedia https://t.co/ryA9uptKFF"/>
    <s v="http://www.social-experts.net/social-selling-the-symbiosis-of-human-and-technology/?utm_content=buffera41e5&amp;utm_medium=social&amp;utm_source=twitter.com&amp;utm_campaign=buffer"/>
    <s v="social-experts.net"/>
    <x v="497"/>
    <s v="https://pbs.twimg.com/media/DYaKZbYX0AAOMfp.jpg"/>
    <s v="https://pbs.twimg.com/media/DYaKZbYX0AAOMfp.jpg"/>
    <x v="1099"/>
    <s v="https://twitter.com/#!/agsocialmedia/status/974618541696716802"/>
    <m/>
    <m/>
    <s v="974618541696716802"/>
    <m/>
    <b v="0"/>
    <n v="2"/>
    <s v=""/>
    <b v="0"/>
    <s v="en"/>
    <m/>
    <s v=""/>
    <b v="0"/>
    <n v="2"/>
    <s v=""/>
    <s v="Buffer"/>
    <b v="0"/>
    <s v="974618541696716802"/>
    <s v="Retweet"/>
    <n v="0"/>
    <n v="0"/>
    <m/>
    <m/>
    <m/>
    <m/>
    <m/>
    <m/>
    <m/>
    <m/>
    <n v="4"/>
    <s v="2"/>
    <s v="2"/>
    <n v="0"/>
    <n v="0"/>
    <n v="0"/>
    <n v="0"/>
    <n v="0"/>
    <n v="0"/>
    <n v="14"/>
    <n v="100"/>
    <n v="14"/>
  </r>
  <r>
    <s v="hootsuiteit"/>
    <s v="hootsuiteit"/>
    <m/>
    <m/>
    <m/>
    <m/>
    <m/>
    <m/>
    <m/>
    <m/>
    <s v="No"/>
    <n v="1719"/>
    <m/>
    <m/>
    <x v="1"/>
    <d v="2018-03-19T15:35:11"/>
    <s v="Quanto è importante oggi il #SocialSelling? &amp;gt; https://t.co/nk0zdAfN0U https://t.co/hbHgjmDHci"/>
    <s v="https://hootsuite.com/it/webinars/enterprise/social-selling-perche-e-fondamentale-per-la-tua-azienda?utm_campaign=ent-selling_social_with_hootsuite_target-emea-it-ser-it-owned_media-social_selling-q2_2017&amp;utm_source=twitter&amp;utm_medium=owned_social&amp;utm_content=blog_&amp;utm_source=twitter&amp;utm_medium=owned_social&amp;utm_campaign=social_community_italy&amp;Last_Associated_Campaign__c=701a0000002JPuE&amp;hootPostID=f6d8e3bc9c7a86ec7b94c2baa62dd14e"/>
    <s v="hootsuite.com"/>
    <x v="0"/>
    <s v="https://pbs.twimg.com/tweet_video_thumb/DYqWWYjW0AEYkS1.jpg"/>
    <s v="https://pbs.twimg.com/tweet_video_thumb/DYqWWYjW0AEYkS1.jpg"/>
    <x v="1100"/>
    <s v="https://twitter.com/#!/hootsuiteit/status/975757583536533504"/>
    <m/>
    <m/>
    <s v="975757583536533504"/>
    <m/>
    <b v="0"/>
    <n v="0"/>
    <s v=""/>
    <b v="0"/>
    <s v="it"/>
    <m/>
    <s v=""/>
    <b v="0"/>
    <n v="0"/>
    <s v=""/>
    <s v="Hootsuite"/>
    <b v="0"/>
    <s v="975757583536533504"/>
    <s v="Tweet"/>
    <n v="0"/>
    <n v="0"/>
    <m/>
    <m/>
    <m/>
    <m/>
    <m/>
    <m/>
    <m/>
    <m/>
    <n v="1"/>
    <s v="1"/>
    <s v="1"/>
    <n v="0"/>
    <n v="0"/>
    <n v="0"/>
    <n v="0"/>
    <n v="0"/>
    <n v="0"/>
    <n v="7"/>
    <n v="100"/>
    <n v="7"/>
  </r>
  <r>
    <s v="ravi_bansal5"/>
    <s v="httweets"/>
    <m/>
    <m/>
    <m/>
    <m/>
    <m/>
    <m/>
    <m/>
    <m/>
    <s v="No"/>
    <n v="1720"/>
    <m/>
    <m/>
    <x v="0"/>
    <d v="2018-03-19T15:35:53"/>
    <s v="Cambridge Analytica: The firm that ‘stole’ data from Facebook to predict, influence voters’ outcome via @htTweets https://t.co/wV97j6iNus_x000a_#SocialSelling _x000a_#socialmediamarketing"/>
    <s v="https://www.hindustantimes.com/world-news/cambridge-analytica-the-firm-that-stole-data-from-facebook-to-predict-influence-voters-outcome/story-TKcMxj6rdd7GDz2kvGNl0L.html"/>
    <s v="hindustantimes.com"/>
    <x v="236"/>
    <m/>
    <s v="http://pbs.twimg.com/profile_images/783992803617492992/osh1sMzJ_normal.jpg"/>
    <x v="1101"/>
    <s v="https://twitter.com/#!/ravi_bansal5/status/975757759739256832"/>
    <m/>
    <m/>
    <s v="975757759739256832"/>
    <m/>
    <b v="0"/>
    <n v="0"/>
    <s v=""/>
    <b v="0"/>
    <s v="en"/>
    <m/>
    <s v=""/>
    <b v="0"/>
    <n v="0"/>
    <s v=""/>
    <s v="Twitter for Android"/>
    <b v="0"/>
    <s v="975757759739256832"/>
    <s v="Tweet"/>
    <n v="0"/>
    <n v="0"/>
    <m/>
    <m/>
    <m/>
    <m/>
    <m/>
    <m/>
    <m/>
    <m/>
    <n v="1"/>
    <s v="67"/>
    <s v="67"/>
    <n v="0"/>
    <n v="0"/>
    <n v="1"/>
    <n v="5.5555555555555554"/>
    <n v="0"/>
    <n v="0"/>
    <n v="17"/>
    <n v="94.444444444444443"/>
    <n v="18"/>
  </r>
  <r>
    <s v="iretailyticsbos"/>
    <s v="mikeschiemer"/>
    <m/>
    <m/>
    <m/>
    <m/>
    <m/>
    <m/>
    <m/>
    <m/>
    <s v="No"/>
    <n v="1721"/>
    <m/>
    <m/>
    <x v="0"/>
    <d v="2018-03-19T15:35:22"/>
    <s v="RT @dcpwebdesigners: Tweet from The $10 Startup (@10DollarSTARTUP) The $10 Startup (@10DollarSTARTUP) Tweeted:_x000a_RT @MikeSchiemer: 10 Terrifi…"/>
    <m/>
    <m/>
    <x v="34"/>
    <m/>
    <s v="http://pbs.twimg.com/profile_images/760187862671294469/oAq30aym_normal.jpg"/>
    <x v="1102"/>
    <s v="https://twitter.com/#!/iretailyticsbos/status/975757628646346752"/>
    <m/>
    <m/>
    <s v="975757628646346752"/>
    <m/>
    <b v="0"/>
    <n v="0"/>
    <s v=""/>
    <b v="1"/>
    <s v="en"/>
    <m/>
    <s v="975431727094075393"/>
    <b v="0"/>
    <n v="6"/>
    <s v="975504631706071040"/>
    <s v="Twitter for iPhone"/>
    <b v="0"/>
    <s v="975504631706071040"/>
    <s v="Tweet"/>
    <n v="0"/>
    <n v="0"/>
    <m/>
    <m/>
    <m/>
    <m/>
    <m/>
    <m/>
    <m/>
    <m/>
    <n v="4"/>
    <s v="6"/>
    <s v="6"/>
    <m/>
    <m/>
    <m/>
    <m/>
    <m/>
    <m/>
    <m/>
    <m/>
    <m/>
  </r>
  <r>
    <s v="iretailyticsbos"/>
    <s v="mikeschiemer"/>
    <m/>
    <m/>
    <m/>
    <m/>
    <m/>
    <m/>
    <m/>
    <m/>
    <s v="No"/>
    <n v="1724"/>
    <m/>
    <m/>
    <x v="0"/>
    <d v="2018-03-19T15:36:05"/>
    <s v="RT @MikeSchiemer: 4 Sales Lead Generation Hacks https://t.co/eiUxG5Uq8R / #Sales #Leads #LeadGen #LeadGeneration #Market #SocialSelling htt…"/>
    <s v="http://www.myfrugalbusiness.com/2017/12/lead-generation-hacks-grow-sales.html"/>
    <s v="myfrugalbusiness.com"/>
    <x v="176"/>
    <m/>
    <s v="http://pbs.twimg.com/profile_images/760187862671294469/oAq30aym_normal.jpg"/>
    <x v="1103"/>
    <s v="https://twitter.com/#!/iretailyticsbos/status/975757812180582401"/>
    <m/>
    <m/>
    <s v="975757812180582401"/>
    <m/>
    <b v="0"/>
    <n v="0"/>
    <s v=""/>
    <b v="0"/>
    <s v="en"/>
    <m/>
    <s v=""/>
    <b v="0"/>
    <n v="9"/>
    <s v="975703539405262850"/>
    <s v="Twitter for iPhone"/>
    <b v="0"/>
    <s v="975703539405262850"/>
    <s v="Tweet"/>
    <n v="0"/>
    <n v="0"/>
    <m/>
    <m/>
    <m/>
    <m/>
    <m/>
    <m/>
    <m/>
    <m/>
    <n v="4"/>
    <s v="6"/>
    <s v="6"/>
    <n v="2"/>
    <n v="14.285714285714286"/>
    <n v="1"/>
    <n v="7.1428571428571432"/>
    <n v="0"/>
    <n v="0"/>
    <n v="11"/>
    <n v="78.571428571428569"/>
    <n v="14"/>
  </r>
  <r>
    <s v="iretailyticsbos"/>
    <s v="mikeschiemer"/>
    <m/>
    <m/>
    <m/>
    <m/>
    <m/>
    <m/>
    <m/>
    <m/>
    <s v="No"/>
    <n v="1725"/>
    <m/>
    <m/>
    <x v="0"/>
    <d v="2018-03-19T15:36:14"/>
    <s v="RT @MikeSchiemer: 8 Simple Ways To Save Money On Your Marketing https://t.co/GiMLytXjc0 / #Marketing #Advertising #Branding #SocialMedia #D…"/>
    <s v="http://www.myfrugalbusiness.com/2018/02/save-money-marketing-digital-social-media-bootstrap.html"/>
    <s v="myfrugalbusiness.com"/>
    <x v="79"/>
    <m/>
    <s v="http://pbs.twimg.com/profile_images/760187862671294469/oAq30aym_normal.jpg"/>
    <x v="1104"/>
    <s v="https://twitter.com/#!/iretailyticsbos/status/975757848423563264"/>
    <m/>
    <m/>
    <s v="975757848423563264"/>
    <m/>
    <b v="0"/>
    <n v="0"/>
    <s v=""/>
    <b v="0"/>
    <s v="en"/>
    <m/>
    <s v=""/>
    <b v="0"/>
    <n v="27"/>
    <s v="975658199209660416"/>
    <s v="Twitter for iPhone"/>
    <b v="0"/>
    <s v="975658199209660416"/>
    <s v="Tweet"/>
    <n v="0"/>
    <n v="0"/>
    <m/>
    <m/>
    <m/>
    <m/>
    <m/>
    <m/>
    <m/>
    <m/>
    <n v="4"/>
    <s v="6"/>
    <s v="6"/>
    <n v="0"/>
    <n v="0"/>
    <n v="0"/>
    <n v="0"/>
    <n v="0"/>
    <n v="0"/>
    <n v="16"/>
    <n v="100"/>
    <n v="16"/>
  </r>
  <r>
    <s v="iretailyticsbos"/>
    <s v="mikeschiemer"/>
    <m/>
    <m/>
    <m/>
    <m/>
    <m/>
    <m/>
    <m/>
    <m/>
    <s v="No"/>
    <n v="1726"/>
    <m/>
    <m/>
    <x v="0"/>
    <d v="2018-03-19T15:36:26"/>
    <s v="RT @MikeSchiemer: How To Manage A Remote Sales Team https://t.co/WQ6RD5B9Yw / #Sales #SocialSelling #Management https://t.co/Q2mq7TdkuQ"/>
    <s v="http://www.myfrugalbusiness.com/2017/11/how-manage-remote-sales-team-selling.html"/>
    <s v="myfrugalbusiness.com"/>
    <x v="364"/>
    <s v="https://pbs.twimg.com/media/DOSo3OwV4AUkTLS.jpg"/>
    <s v="https://pbs.twimg.com/media/DOSo3OwV4AUkTLS.jpg"/>
    <x v="1105"/>
    <s v="https://twitter.com/#!/iretailyticsbos/status/975757899887726592"/>
    <m/>
    <m/>
    <s v="975757899887726592"/>
    <m/>
    <b v="0"/>
    <n v="0"/>
    <s v=""/>
    <b v="0"/>
    <s v="en"/>
    <m/>
    <s v=""/>
    <b v="0"/>
    <n v="23"/>
    <s v="975628025776787456"/>
    <s v="Twitter for iPhone"/>
    <b v="0"/>
    <s v="975628025776787456"/>
    <s v="Tweet"/>
    <n v="0"/>
    <n v="0"/>
    <m/>
    <m/>
    <m/>
    <m/>
    <m/>
    <m/>
    <m/>
    <m/>
    <n v="4"/>
    <s v="6"/>
    <s v="6"/>
    <n v="0"/>
    <n v="0"/>
    <n v="0"/>
    <n v="0"/>
    <n v="0"/>
    <n v="0"/>
    <n v="12"/>
    <n v="100"/>
    <n v="12"/>
  </r>
  <r>
    <s v="bootstrapbiztv"/>
    <s v="mikeschiemer"/>
    <m/>
    <m/>
    <m/>
    <m/>
    <m/>
    <m/>
    <m/>
    <m/>
    <s v="No"/>
    <n v="1727"/>
    <m/>
    <m/>
    <x v="0"/>
    <d v="2018-01-12T21:11:12"/>
    <s v="&quot;Ten Terrific Tips For Successful Social Media Marketing&quot; Subscribe to Bootstrap Business Broadcasting YouTube Channel: https://t.co/oz0mO56f9L &amp;lt;-- View #SocialMedia #Marketing #SocialSelling #SocialMediaMarketing #DigitalMarketing #SEO #YouTube #Video #Media #Sales @MikeSchiemer https://t.co/NVDoui2LYp"/>
    <s v="https://www.youtube.com/channel/UCPcLDUNZb2h8PFTK678pi_Q"/>
    <s v="youtube.com"/>
    <x v="498"/>
    <s v="https://pbs.twimg.com/ext_tw_video_thumb/951923499131576320/pu/img/FuWdO1DuRJrnMeaL.jpg"/>
    <s v="https://pbs.twimg.com/ext_tw_video_thumb/951923499131576320/pu/img/FuWdO1DuRJrnMeaL.jpg"/>
    <x v="1106"/>
    <s v="https://twitter.com/#!/bootstrapbiztv/status/951924545459490816"/>
    <m/>
    <m/>
    <s v="951924545459490816"/>
    <m/>
    <b v="0"/>
    <n v="71"/>
    <s v=""/>
    <b v="0"/>
    <s v="en"/>
    <m/>
    <s v=""/>
    <b v="0"/>
    <n v="56"/>
    <s v=""/>
    <s v="Twitter Web Client"/>
    <b v="0"/>
    <s v="951924545459490816"/>
    <s v="Retweet"/>
    <n v="0"/>
    <n v="0"/>
    <m/>
    <m/>
    <m/>
    <m/>
    <m/>
    <m/>
    <m/>
    <m/>
    <n v="1"/>
    <s v="6"/>
    <s v="6"/>
    <n v="2"/>
    <n v="7.1428571428571432"/>
    <n v="0"/>
    <n v="0"/>
    <n v="0"/>
    <n v="0"/>
    <n v="26"/>
    <n v="92.857142857142861"/>
    <n v="28"/>
  </r>
  <r>
    <s v="pr1startup"/>
    <s v="bootstrapbiztv"/>
    <m/>
    <m/>
    <m/>
    <m/>
    <m/>
    <m/>
    <m/>
    <m/>
    <s v="No"/>
    <n v="1728"/>
    <m/>
    <m/>
    <x v="0"/>
    <d v="2018-03-19T15:41:12"/>
    <s v="RT @BootstrapBizTV: &quot;Ten Terrific Tips For Successful Social Media Marketing&quot; Subscribe to Bootstrap Business Broadcasting YouTube Channel:…"/>
    <m/>
    <m/>
    <x v="34"/>
    <m/>
    <s v="http://pbs.twimg.com/profile_images/970626614378758144/1LOWjxAB_normal.jpg"/>
    <x v="1107"/>
    <s v="https://twitter.com/#!/pr1startup/status/975759099886530560"/>
    <m/>
    <m/>
    <s v="975759099886530560"/>
    <m/>
    <b v="0"/>
    <n v="0"/>
    <s v=""/>
    <b v="0"/>
    <s v="en"/>
    <m/>
    <s v=""/>
    <b v="0"/>
    <n v="56"/>
    <s v="951924545459490816"/>
    <s v="Twitter Web Client"/>
    <b v="0"/>
    <s v="951924545459490816"/>
    <s v="Tweet"/>
    <n v="0"/>
    <n v="0"/>
    <m/>
    <m/>
    <m/>
    <m/>
    <m/>
    <m/>
    <m/>
    <m/>
    <n v="1"/>
    <s v="6"/>
    <s v="6"/>
    <n v="2"/>
    <n v="11.764705882352942"/>
    <n v="0"/>
    <n v="0"/>
    <n v="0"/>
    <n v="0"/>
    <n v="15"/>
    <n v="88.235294117647058"/>
    <n v="17"/>
  </r>
  <r>
    <s v="dcpwebdesigners"/>
    <s v="10dollarstartup"/>
    <m/>
    <m/>
    <m/>
    <m/>
    <m/>
    <m/>
    <m/>
    <m/>
    <s v="Yes"/>
    <n v="1729"/>
    <m/>
    <m/>
    <x v="0"/>
    <d v="2018-03-18T22:50:02"/>
    <s v="Tweet from The $10 Startup (@10DollarSTARTUP) The $10 Startup (@10DollarSTARTUP) Tweeted:_x000a_RT @MikeSchiemer: 10 Terrific Social Media Marketing Tactics &amp;amp;amp; Tips https://t.co/z6ZUwkEajw  /  #SMM #SocialMediaMarketing #SocialSelling h… https://t.co/O6ukYvaI53"/>
    <s v="http://www.myfrugalbusiness.com/2015/09/tips-social-media-marketing-mike-schiemer.html https://twitter.com/MikeSchiemer/status/975431727094075393?s=17"/>
    <s v="myfrugalbusiness.com twitter.com"/>
    <x v="36"/>
    <m/>
    <s v="http://pbs.twimg.com/profile_images/567675701017321472/fwEfUMbe_normal.jpeg"/>
    <x v="1108"/>
    <s v="https://twitter.com/#!/dcpwebdesigners/status/975504631706071040"/>
    <m/>
    <m/>
    <s v="975504631706071040"/>
    <m/>
    <b v="0"/>
    <n v="6"/>
    <s v=""/>
    <b v="1"/>
    <s v="en"/>
    <m/>
    <s v="975431727094075393"/>
    <b v="0"/>
    <n v="6"/>
    <s v=""/>
    <s v="Hootsuite"/>
    <b v="0"/>
    <s v="975504631706071040"/>
    <s v="Retweet"/>
    <n v="0"/>
    <n v="0"/>
    <m/>
    <m/>
    <m/>
    <m/>
    <m/>
    <m/>
    <m/>
    <m/>
    <n v="1"/>
    <s v="6"/>
    <s v="6"/>
    <m/>
    <m/>
    <m/>
    <m/>
    <m/>
    <m/>
    <m/>
    <m/>
    <m/>
  </r>
  <r>
    <s v="mikeschiemer"/>
    <s v="10dollarstartup"/>
    <m/>
    <m/>
    <m/>
    <m/>
    <m/>
    <m/>
    <m/>
    <m/>
    <s v="Yes"/>
    <n v="1730"/>
    <m/>
    <m/>
    <x v="0"/>
    <d v="2018-03-19T15:11:15"/>
    <s v="RT @dcpwebdesigners: Tweet from The $10 Startup (@10DollarSTARTUP) The $10 Startup (@10DollarSTARTUP) Tweeted:_x000a_RT @MikeSchiemer: 10 Terrifi…"/>
    <m/>
    <m/>
    <x v="34"/>
    <m/>
    <s v="http://pbs.twimg.com/profile_images/959976417466441728/IS8N_Zmt_normal.jpg"/>
    <x v="1109"/>
    <s v="https://twitter.com/#!/mikeschiemer/status/975751559933030402"/>
    <m/>
    <m/>
    <s v="975751559933030402"/>
    <m/>
    <b v="0"/>
    <n v="0"/>
    <s v=""/>
    <b v="1"/>
    <s v="en"/>
    <m/>
    <s v="975431727094075393"/>
    <b v="0"/>
    <n v="6"/>
    <s v="975504631706071040"/>
    <s v="Twitter for iPhone"/>
    <b v="0"/>
    <s v="975504631706071040"/>
    <s v="Tweet"/>
    <n v="0"/>
    <n v="0"/>
    <m/>
    <m/>
    <m/>
    <m/>
    <m/>
    <m/>
    <m/>
    <m/>
    <n v="1"/>
    <s v="6"/>
    <s v="6"/>
    <m/>
    <m/>
    <m/>
    <m/>
    <m/>
    <m/>
    <m/>
    <m/>
    <m/>
  </r>
  <r>
    <s v="10dollarstartup"/>
    <s v="mikeschiemer"/>
    <m/>
    <m/>
    <m/>
    <m/>
    <m/>
    <m/>
    <m/>
    <m/>
    <s v="Yes"/>
    <n v="1731"/>
    <m/>
    <m/>
    <x v="0"/>
    <d v="2018-03-08T16:00:38"/>
    <s v="RT @MikeSchiemer: 8 Simple Ways To Save Money On Your Marketing https://t.co/GiMLytXjc0 / #Marketing #Advertising #Branding #SocialMedia #D…"/>
    <s v="http://www.myfrugalbusiness.com/2018/02/save-money-marketing-digital-social-media-bootstrap.html"/>
    <s v="myfrugalbusiness.com"/>
    <x v="79"/>
    <m/>
    <s v="http://pbs.twimg.com/profile_images/805109474352627712/WkaLDNMz_normal.jpg"/>
    <x v="1110"/>
    <s v="https://twitter.com/#!/10dollarstartup/status/971777721649987584"/>
    <m/>
    <m/>
    <s v="971777721649987584"/>
    <m/>
    <b v="0"/>
    <n v="0"/>
    <s v=""/>
    <b v="0"/>
    <s v="en"/>
    <m/>
    <s v=""/>
    <b v="0"/>
    <n v="12"/>
    <s v="971747374258409473"/>
    <s v="Twitter for iPhone"/>
    <b v="0"/>
    <s v="971747374258409473"/>
    <s v="Tweet"/>
    <n v="0"/>
    <n v="0"/>
    <m/>
    <m/>
    <m/>
    <m/>
    <m/>
    <m/>
    <m/>
    <m/>
    <n v="11"/>
    <s v="6"/>
    <s v="6"/>
    <n v="0"/>
    <n v="0"/>
    <n v="0"/>
    <n v="0"/>
    <n v="0"/>
    <n v="0"/>
    <n v="16"/>
    <n v="100"/>
    <n v="16"/>
  </r>
  <r>
    <s v="10dollarstartup"/>
    <s v="mikeschiemer"/>
    <m/>
    <m/>
    <m/>
    <m/>
    <m/>
    <m/>
    <m/>
    <m/>
    <s v="Yes"/>
    <n v="1732"/>
    <m/>
    <m/>
    <x v="0"/>
    <d v="2018-03-08T16:01:05"/>
    <s v="RT @MikeSchiemer: Facebook Marketing Hacks To Use &amp;amp; Avoid https://t.co/uBB9HtswcC / #SMM #SocialSelling https://t.co/oIB6Dn887C"/>
    <s v="http://www.myfrugalbusiness.com/2017/08/facebook-page-marketing-hacks-followers-likes-bootstrap-smm.html"/>
    <s v="myfrugalbusiness.com"/>
    <x v="423"/>
    <s v="https://pbs.twimg.com/media/DGyqDWjUwAIi6uY.jpg"/>
    <s v="https://pbs.twimg.com/media/DGyqDWjUwAIi6uY.jpg"/>
    <x v="1111"/>
    <s v="https://twitter.com/#!/10dollarstartup/status/971777836683055105"/>
    <m/>
    <m/>
    <s v="971777836683055105"/>
    <m/>
    <b v="0"/>
    <n v="0"/>
    <s v=""/>
    <b v="0"/>
    <s v="en"/>
    <m/>
    <s v=""/>
    <b v="0"/>
    <n v="7"/>
    <s v="971671981417549824"/>
    <s v="Twitter for iPhone"/>
    <b v="0"/>
    <s v="971671981417549824"/>
    <s v="Tweet"/>
    <n v="0"/>
    <n v="0"/>
    <m/>
    <m/>
    <m/>
    <m/>
    <m/>
    <m/>
    <m/>
    <m/>
    <n v="11"/>
    <s v="6"/>
    <s v="6"/>
    <n v="0"/>
    <n v="0"/>
    <n v="1"/>
    <n v="9.0909090909090917"/>
    <n v="0"/>
    <n v="0"/>
    <n v="10"/>
    <n v="90.909090909090907"/>
    <n v="11"/>
  </r>
  <r>
    <s v="10dollarstartup"/>
    <s v="mikeschiemer"/>
    <m/>
    <m/>
    <m/>
    <m/>
    <m/>
    <m/>
    <m/>
    <m/>
    <s v="Yes"/>
    <n v="1733"/>
    <m/>
    <m/>
    <x v="0"/>
    <d v="2018-03-08T16:01:08"/>
    <s v="RT @MikeSchiemer: 10 Social Media Tactics To Generate B2B Sales Leads https://t.co/VpZZ2sxyTg / #B2B #Sales #SocialSelling #SocialMedia htt…"/>
    <s v="http://www.myfrugalbusiness.com/2018/01/top-social-media-tactics-generate-b2b-leads-sales.html"/>
    <s v="myfrugalbusiness.com"/>
    <x v="362"/>
    <m/>
    <s v="http://pbs.twimg.com/profile_images/805109474352627712/WkaLDNMz_normal.jpg"/>
    <x v="1112"/>
    <s v="https://twitter.com/#!/10dollarstartup/status/971777846690635777"/>
    <m/>
    <m/>
    <s v="971777846690635777"/>
    <m/>
    <b v="0"/>
    <n v="0"/>
    <s v=""/>
    <b v="0"/>
    <s v="en"/>
    <m/>
    <s v=""/>
    <b v="0"/>
    <n v="9"/>
    <s v="971656866353819648"/>
    <s v="Twitter for iPhone"/>
    <b v="0"/>
    <s v="971656866353819648"/>
    <s v="Tweet"/>
    <n v="0"/>
    <n v="0"/>
    <m/>
    <m/>
    <m/>
    <m/>
    <m/>
    <m/>
    <m/>
    <m/>
    <n v="11"/>
    <s v="6"/>
    <s v="6"/>
    <n v="1"/>
    <n v="6.25"/>
    <n v="0"/>
    <n v="0"/>
    <n v="0"/>
    <n v="0"/>
    <n v="15"/>
    <n v="93.75"/>
    <n v="16"/>
  </r>
  <r>
    <s v="10dollarstartup"/>
    <s v="mikeschiemer"/>
    <m/>
    <m/>
    <m/>
    <m/>
    <m/>
    <m/>
    <m/>
    <m/>
    <s v="Yes"/>
    <n v="1734"/>
    <m/>
    <m/>
    <x v="0"/>
    <d v="2018-03-08T16:01:17"/>
    <s v="RT @MikeSchiemer: 5 Tips To Help Your Marketing Stand Out https://t.co/tQsAZvohmR / #Marketing #CMO #Inbound #SocialSelling https://t.co/gf…"/>
    <s v="http://www.myfrugalbusiness.com/2017/08/unique-marketing-advertising-digital-media-stand-out.html"/>
    <s v="myfrugalbusiness.com"/>
    <x v="360"/>
    <m/>
    <s v="http://pbs.twimg.com/profile_images/805109474352627712/WkaLDNMz_normal.jpg"/>
    <x v="1113"/>
    <s v="https://twitter.com/#!/10dollarstartup/status/971777886758883328"/>
    <m/>
    <m/>
    <s v="971777886758883328"/>
    <m/>
    <b v="0"/>
    <n v="0"/>
    <s v=""/>
    <b v="0"/>
    <s v="en"/>
    <m/>
    <s v=""/>
    <b v="0"/>
    <n v="7"/>
    <s v="971566287368413185"/>
    <s v="Twitter for iPhone"/>
    <b v="0"/>
    <s v="971566287368413185"/>
    <s v="Tweet"/>
    <n v="0"/>
    <n v="0"/>
    <m/>
    <m/>
    <m/>
    <m/>
    <m/>
    <m/>
    <m/>
    <m/>
    <n v="11"/>
    <s v="6"/>
    <s v="6"/>
    <n v="0"/>
    <n v="0"/>
    <n v="0"/>
    <n v="0"/>
    <n v="0"/>
    <n v="0"/>
    <n v="14"/>
    <n v="100"/>
    <n v="14"/>
  </r>
  <r>
    <s v="10dollarstartup"/>
    <s v="mikeschiemer"/>
    <m/>
    <m/>
    <m/>
    <m/>
    <m/>
    <m/>
    <m/>
    <m/>
    <s v="Yes"/>
    <n v="1735"/>
    <m/>
    <m/>
    <x v="0"/>
    <d v="2018-03-12T16:25:00"/>
    <s v="RT @MikeSchiemer: 5 Effective Digital Marketing Methods https://t.co/oCkluZ0GWl / #DigitalMarketing #Marketing #SocialMedia #SocialSelling…"/>
    <s v="http://www.myfrugalbusiness.com/2018/01/effective-digital-marketing-techniques.html"/>
    <s v="myfrugalbusiness.com"/>
    <x v="138"/>
    <m/>
    <s v="http://pbs.twimg.com/profile_images/805109474352627712/WkaLDNMz_normal.jpg"/>
    <x v="1114"/>
    <s v="https://twitter.com/#!/10dollarstartup/status/973233408171282432"/>
    <m/>
    <m/>
    <s v="973233408171282432"/>
    <m/>
    <b v="0"/>
    <n v="0"/>
    <s v=""/>
    <b v="0"/>
    <s v="tl"/>
    <m/>
    <s v=""/>
    <b v="0"/>
    <n v="12"/>
    <s v="973151708472905728"/>
    <s v="Twitter for iPhone"/>
    <b v="0"/>
    <s v="973151708472905728"/>
    <s v="Tweet"/>
    <n v="0"/>
    <n v="0"/>
    <m/>
    <m/>
    <m/>
    <m/>
    <m/>
    <m/>
    <m/>
    <m/>
    <n v="11"/>
    <s v="6"/>
    <s v="6"/>
    <n v="1"/>
    <n v="9.0909090909090917"/>
    <n v="0"/>
    <n v="0"/>
    <n v="0"/>
    <n v="0"/>
    <n v="10"/>
    <n v="90.909090909090907"/>
    <n v="11"/>
  </r>
  <r>
    <s v="10dollarstartup"/>
    <s v="mikeschiemer"/>
    <m/>
    <m/>
    <m/>
    <m/>
    <m/>
    <m/>
    <m/>
    <m/>
    <s v="Yes"/>
    <n v="1736"/>
    <m/>
    <m/>
    <x v="0"/>
    <d v="2018-03-12T16:25:08"/>
    <s v="RT @MikeSchiemer: 4 Sales Lead Generation Hacks https://t.co/eiUxG5Uq8R / #Sales #Leads #LeadGen #LeadGeneration #Market #SocialSelling htt…"/>
    <s v="http://www.myfrugalbusiness.com/2017/12/lead-generation-hacks-grow-sales.html"/>
    <s v="myfrugalbusiness.com"/>
    <x v="176"/>
    <m/>
    <s v="http://pbs.twimg.com/profile_images/805109474352627712/WkaLDNMz_normal.jpg"/>
    <x v="1115"/>
    <s v="https://twitter.com/#!/10dollarstartup/status/973233440693932034"/>
    <m/>
    <m/>
    <s v="973233440693932034"/>
    <m/>
    <b v="0"/>
    <n v="0"/>
    <s v=""/>
    <b v="0"/>
    <s v="en"/>
    <m/>
    <s v=""/>
    <b v="0"/>
    <n v="6"/>
    <s v="973212118588837889"/>
    <s v="Twitter for iPhone"/>
    <b v="0"/>
    <s v="973212118588837889"/>
    <s v="Tweet"/>
    <n v="0"/>
    <n v="0"/>
    <m/>
    <m/>
    <m/>
    <m/>
    <m/>
    <m/>
    <m/>
    <m/>
    <n v="11"/>
    <s v="6"/>
    <s v="6"/>
    <n v="2"/>
    <n v="14.285714285714286"/>
    <n v="1"/>
    <n v="7.1428571428571432"/>
    <n v="0"/>
    <n v="0"/>
    <n v="11"/>
    <n v="78.571428571428569"/>
    <n v="14"/>
  </r>
  <r>
    <s v="10dollarstartup"/>
    <s v="mikeschiemer"/>
    <m/>
    <m/>
    <m/>
    <m/>
    <m/>
    <m/>
    <m/>
    <m/>
    <s v="Yes"/>
    <n v="1738"/>
    <m/>
    <m/>
    <x v="0"/>
    <d v="2018-03-19T15:18:27"/>
    <s v="RT @MikeSchiemer: 4 Sales Lead Generation Hacks https://t.co/eiUxG5Uq8R / #Sales #Leads #LeadGen #LeadGeneration #Market #SocialSelling htt…"/>
    <s v="http://www.myfrugalbusiness.com/2017/12/lead-generation-hacks-grow-sales.html"/>
    <s v="myfrugalbusiness.com"/>
    <x v="176"/>
    <m/>
    <s v="http://pbs.twimg.com/profile_images/805109474352627712/WkaLDNMz_normal.jpg"/>
    <x v="1116"/>
    <s v="https://twitter.com/#!/10dollarstartup/status/975753373365489665"/>
    <m/>
    <m/>
    <s v="975753373365489665"/>
    <m/>
    <b v="0"/>
    <n v="0"/>
    <s v=""/>
    <b v="0"/>
    <s v="en"/>
    <m/>
    <s v=""/>
    <b v="0"/>
    <n v="9"/>
    <s v="975703539405262850"/>
    <s v="Twitter for iPhone"/>
    <b v="0"/>
    <s v="975703539405262850"/>
    <s v="Tweet"/>
    <n v="0"/>
    <n v="0"/>
    <m/>
    <m/>
    <m/>
    <m/>
    <m/>
    <m/>
    <m/>
    <m/>
    <n v="11"/>
    <s v="6"/>
    <s v="6"/>
    <n v="2"/>
    <n v="14.285714285714286"/>
    <n v="1"/>
    <n v="7.1428571428571432"/>
    <n v="0"/>
    <n v="0"/>
    <n v="11"/>
    <n v="78.571428571428569"/>
    <n v="14"/>
  </r>
  <r>
    <s v="10dollarstartup"/>
    <s v="mikeschiemer"/>
    <m/>
    <m/>
    <m/>
    <m/>
    <m/>
    <m/>
    <m/>
    <m/>
    <s v="Yes"/>
    <n v="1739"/>
    <m/>
    <m/>
    <x v="0"/>
    <d v="2018-03-19T15:18:33"/>
    <s v="RT @MikeSchiemer: 8 Simple Ways To Save Money On Your Marketing https://t.co/GiMLytXjc0 / #Marketing #Advertising #Branding #SocialMedia #D…"/>
    <s v="http://www.myfrugalbusiness.com/2018/02/save-money-marketing-digital-social-media-bootstrap.html"/>
    <s v="myfrugalbusiness.com"/>
    <x v="79"/>
    <m/>
    <s v="http://pbs.twimg.com/profile_images/805109474352627712/WkaLDNMz_normal.jpg"/>
    <x v="1117"/>
    <s v="https://twitter.com/#!/10dollarstartup/status/975753397545693184"/>
    <m/>
    <m/>
    <s v="975753397545693184"/>
    <m/>
    <b v="0"/>
    <n v="0"/>
    <s v=""/>
    <b v="0"/>
    <s v="en"/>
    <m/>
    <s v=""/>
    <b v="0"/>
    <n v="27"/>
    <s v="975658199209660416"/>
    <s v="Twitter for iPhone"/>
    <b v="0"/>
    <s v="975658199209660416"/>
    <s v="Tweet"/>
    <n v="0"/>
    <n v="0"/>
    <m/>
    <m/>
    <m/>
    <m/>
    <m/>
    <m/>
    <m/>
    <m/>
    <n v="11"/>
    <s v="6"/>
    <s v="6"/>
    <n v="0"/>
    <n v="0"/>
    <n v="0"/>
    <n v="0"/>
    <n v="0"/>
    <n v="0"/>
    <n v="16"/>
    <n v="100"/>
    <n v="16"/>
  </r>
  <r>
    <s v="10dollarstartup"/>
    <s v="mikeschiemer"/>
    <m/>
    <m/>
    <m/>
    <m/>
    <m/>
    <m/>
    <m/>
    <m/>
    <s v="Yes"/>
    <n v="1740"/>
    <m/>
    <m/>
    <x v="0"/>
    <d v="2018-03-19T15:18:41"/>
    <s v="RT @MikeSchiemer: How To Manage A Remote Sales Team https://t.co/WQ6RD5B9Yw / #Sales #SocialSelling #Management https://t.co/Q2mq7TdkuQ"/>
    <s v="http://www.myfrugalbusiness.com/2017/11/how-manage-remote-sales-team-selling.html"/>
    <s v="myfrugalbusiness.com"/>
    <x v="364"/>
    <s v="https://pbs.twimg.com/media/DOSo3OwV4AUkTLS.jpg"/>
    <s v="https://pbs.twimg.com/media/DOSo3OwV4AUkTLS.jpg"/>
    <x v="1118"/>
    <s v="https://twitter.com/#!/10dollarstartup/status/975753433465741313"/>
    <m/>
    <m/>
    <s v="975753433465741313"/>
    <m/>
    <b v="0"/>
    <n v="0"/>
    <s v=""/>
    <b v="0"/>
    <s v="en"/>
    <m/>
    <s v=""/>
    <b v="0"/>
    <n v="23"/>
    <s v="975628025776787456"/>
    <s v="Twitter for iPhone"/>
    <b v="0"/>
    <s v="975628025776787456"/>
    <s v="Tweet"/>
    <n v="0"/>
    <n v="0"/>
    <m/>
    <m/>
    <m/>
    <m/>
    <m/>
    <m/>
    <m/>
    <m/>
    <n v="11"/>
    <s v="6"/>
    <s v="6"/>
    <n v="0"/>
    <n v="0"/>
    <n v="0"/>
    <n v="0"/>
    <n v="0"/>
    <n v="0"/>
    <n v="12"/>
    <n v="100"/>
    <n v="12"/>
  </r>
  <r>
    <s v="10dollarstartup"/>
    <s v="mikeschiemer"/>
    <m/>
    <m/>
    <m/>
    <m/>
    <m/>
    <m/>
    <m/>
    <m/>
    <s v="Yes"/>
    <n v="1741"/>
    <m/>
    <m/>
    <x v="0"/>
    <d v="2018-03-19T15:19:15"/>
    <s v="RT @dcpwebdesigners: Tweet from The $10 Startup (@10DollarSTARTUP) The $10 Startup (@10DollarSTARTUP) Tweeted:_x000a_RT @MikeSchiemer: 10 Terrifi…"/>
    <m/>
    <m/>
    <x v="34"/>
    <m/>
    <s v="http://pbs.twimg.com/profile_images/805109474352627712/WkaLDNMz_normal.jpg"/>
    <x v="1119"/>
    <s v="https://twitter.com/#!/10dollarstartup/status/975753574578819074"/>
    <m/>
    <m/>
    <s v="975753574578819074"/>
    <m/>
    <b v="0"/>
    <n v="0"/>
    <s v=""/>
    <b v="1"/>
    <s v="en"/>
    <m/>
    <s v="975431727094075393"/>
    <b v="0"/>
    <n v="6"/>
    <s v="975504631706071040"/>
    <s v="Twitter for iPhone"/>
    <b v="0"/>
    <s v="975504631706071040"/>
    <s v="Tweet"/>
    <n v="0"/>
    <n v="0"/>
    <m/>
    <m/>
    <m/>
    <m/>
    <m/>
    <m/>
    <m/>
    <m/>
    <n v="11"/>
    <s v="6"/>
    <s v="6"/>
    <m/>
    <m/>
    <m/>
    <m/>
    <m/>
    <m/>
    <m/>
    <m/>
    <m/>
  </r>
  <r>
    <s v="jenprovidence"/>
    <s v="10dollarstartup"/>
    <m/>
    <m/>
    <m/>
    <m/>
    <m/>
    <m/>
    <m/>
    <m/>
    <s v="No"/>
    <n v="1743"/>
    <m/>
    <m/>
    <x v="0"/>
    <d v="2018-03-19T15:38:35"/>
    <s v="RT @dcpwebdesigners: Tweet from The $10 Startup (@10DollarSTARTUP) The $10 Startup (@10DollarSTARTUP) Tweeted:_x000a_RT @MikeSchiemer: 10 Terrifi…"/>
    <m/>
    <m/>
    <x v="34"/>
    <m/>
    <s v="http://pbs.twimg.com/profile_images/735212530918887424/BB8OGI4g_normal.jpg"/>
    <x v="1120"/>
    <s v="https://twitter.com/#!/jenprovidence/status/975758438578950146"/>
    <m/>
    <m/>
    <s v="975758438578950146"/>
    <m/>
    <b v="0"/>
    <n v="0"/>
    <s v=""/>
    <b v="1"/>
    <s v="en"/>
    <m/>
    <s v="975431727094075393"/>
    <b v="0"/>
    <n v="6"/>
    <s v="975504631706071040"/>
    <s v="Twitter for iPhone"/>
    <b v="0"/>
    <s v="975504631706071040"/>
    <s v="Tweet"/>
    <n v="0"/>
    <n v="0"/>
    <m/>
    <m/>
    <m/>
    <m/>
    <m/>
    <m/>
    <m/>
    <m/>
    <n v="1"/>
    <s v="6"/>
    <s v="6"/>
    <m/>
    <m/>
    <m/>
    <m/>
    <m/>
    <m/>
    <m/>
    <m/>
    <m/>
  </r>
  <r>
    <s v="mikeschiemer"/>
    <s v="mikeschiemer"/>
    <m/>
    <m/>
    <m/>
    <m/>
    <m/>
    <m/>
    <m/>
    <m/>
    <s v="No"/>
    <n v="1747"/>
    <m/>
    <m/>
    <x v="1"/>
    <d v="2018-03-06T08:00:23"/>
    <s v="6 Twitter Tips For Social Selling https://t.co/OJ2taKNCIu / #Twitter #SocialSelling #SocialMedia #SMM #CMO https://t.co/gXoIz3715W"/>
    <s v="http://www.myfrugalbusiness.com/2017/01/twitter-tips-tricks-social-selling-smm.html"/>
    <s v="myfrugalbusiness.com"/>
    <x v="11"/>
    <s v="https://pbs.twimg.com/media/C2721mOWgAETBrj.jpg"/>
    <s v="https://pbs.twimg.com/media/C2721mOWgAETBrj.jpg"/>
    <x v="1121"/>
    <s v="https://twitter.com/#!/mikeschiemer/status/970932088433147904"/>
    <m/>
    <m/>
    <s v="970932088433147904"/>
    <m/>
    <b v="0"/>
    <n v="8"/>
    <s v=""/>
    <b v="0"/>
    <s v="en"/>
    <m/>
    <s v=""/>
    <b v="0"/>
    <n v="7"/>
    <s v=""/>
    <s v="SocialOomph"/>
    <b v="0"/>
    <s v="970932088433147904"/>
    <s v="Retweet"/>
    <n v="0"/>
    <n v="0"/>
    <m/>
    <m/>
    <m/>
    <m/>
    <m/>
    <m/>
    <m/>
    <m/>
    <n v="31"/>
    <s v="6"/>
    <s v="6"/>
    <n v="0"/>
    <n v="0"/>
    <n v="0"/>
    <n v="0"/>
    <n v="0"/>
    <n v="0"/>
    <n v="11"/>
    <n v="100"/>
    <n v="11"/>
  </r>
  <r>
    <s v="mikeschiemer"/>
    <s v="mikeschiemer"/>
    <m/>
    <m/>
    <m/>
    <m/>
    <m/>
    <m/>
    <m/>
    <m/>
    <s v="No"/>
    <n v="1748"/>
    <m/>
    <m/>
    <x v="1"/>
    <d v="2018-03-06T06:00:20"/>
    <s v="4 Tips To Increase Website Traffic &amp;amp; Revenue https://t.co/1azDh3Jaxm / #Blog #Website #SEO #SocialSelling https://t.co/EWS1BGUUWp"/>
    <s v="http://www.myfrugalbusiness.com/2017/11/ways-website-promote-optimize-seo.html"/>
    <s v="myfrugalbusiness.com"/>
    <x v="15"/>
    <s v="https://pbs.twimg.com/media/DNo3qd3UQAEw74F.jpg"/>
    <s v="https://pbs.twimg.com/media/DNo3qd3UQAEw74F.jpg"/>
    <x v="1122"/>
    <s v="https://twitter.com/#!/mikeschiemer/status/970901876811141121"/>
    <m/>
    <m/>
    <s v="970901876811141121"/>
    <m/>
    <b v="0"/>
    <n v="13"/>
    <s v=""/>
    <b v="0"/>
    <s v="en"/>
    <m/>
    <s v=""/>
    <b v="0"/>
    <n v="6"/>
    <s v=""/>
    <s v="SocialOomph"/>
    <b v="0"/>
    <s v="970901876811141121"/>
    <s v="Retweet"/>
    <n v="0"/>
    <n v="0"/>
    <m/>
    <m/>
    <m/>
    <m/>
    <m/>
    <m/>
    <m/>
    <m/>
    <n v="31"/>
    <s v="6"/>
    <s v="6"/>
    <n v="0"/>
    <n v="0"/>
    <n v="0"/>
    <n v="0"/>
    <n v="0"/>
    <n v="0"/>
    <n v="12"/>
    <n v="100"/>
    <n v="12"/>
  </r>
  <r>
    <s v="mikeschiemer"/>
    <s v="mikeschiemer"/>
    <m/>
    <m/>
    <m/>
    <m/>
    <m/>
    <m/>
    <m/>
    <m/>
    <s v="No"/>
    <n v="1749"/>
    <m/>
    <m/>
    <x v="1"/>
    <d v="2018-03-06T05:00:21"/>
    <s v="10 Social Media Marketing Mistakes To Avoid Making https://t.co/F9Ba9pmEtE / #SocialMediaMarketing #SocialSelling #SocialMedia https://t.co/GzHf4WZIcH"/>
    <s v="http://www.myfrugalbusiness.com/2017/11/social-media-marketing-mistakes-avoid.html"/>
    <s v="myfrugalbusiness.com"/>
    <x v="499"/>
    <s v="https://pbs.twimg.com/media/DPQs2RVUQAAWJqj.jpg"/>
    <s v="https://pbs.twimg.com/media/DPQs2RVUQAAWJqj.jpg"/>
    <x v="1123"/>
    <s v="https://twitter.com/#!/mikeschiemer/status/970886780420591617"/>
    <m/>
    <m/>
    <s v="970886780420591617"/>
    <m/>
    <b v="0"/>
    <n v="8"/>
    <s v=""/>
    <b v="0"/>
    <s v="en"/>
    <m/>
    <s v=""/>
    <b v="0"/>
    <n v="5"/>
    <s v=""/>
    <s v="SocialOomph"/>
    <b v="0"/>
    <s v="970886780420591617"/>
    <s v="Retweet"/>
    <n v="0"/>
    <n v="0"/>
    <m/>
    <m/>
    <m/>
    <m/>
    <m/>
    <m/>
    <m/>
    <m/>
    <n v="31"/>
    <s v="6"/>
    <s v="6"/>
    <n v="0"/>
    <n v="0"/>
    <n v="1"/>
    <n v="9.0909090909090917"/>
    <n v="0"/>
    <n v="0"/>
    <n v="10"/>
    <n v="90.909090909090907"/>
    <n v="11"/>
  </r>
  <r>
    <s v="mikeschiemer"/>
    <s v="mikeschiemer"/>
    <m/>
    <m/>
    <m/>
    <m/>
    <m/>
    <m/>
    <m/>
    <m/>
    <s v="No"/>
    <n v="1750"/>
    <m/>
    <m/>
    <x v="1"/>
    <d v="2018-03-06T03:00:25"/>
    <s v="5 Tips To Help Your Marketing Stand Out https://t.co/tQsAZvohmR / #Marketing #CMO #Inbound #SocialSelling https://t.co/gfsE0lofA0"/>
    <s v="http://www.myfrugalbusiness.com/2017/08/unique-marketing-advertising-digital-media-stand-out.html"/>
    <s v="myfrugalbusiness.com"/>
    <x v="360"/>
    <s v="https://pbs.twimg.com/media/DHwmTGIUIAAiSuU.jpg"/>
    <s v="https://pbs.twimg.com/media/DHwmTGIUIAAiSuU.jpg"/>
    <x v="1124"/>
    <s v="https://twitter.com/#!/mikeschiemer/status/970856597802143745"/>
    <m/>
    <m/>
    <s v="970856597802143745"/>
    <m/>
    <b v="0"/>
    <n v="5"/>
    <s v=""/>
    <b v="0"/>
    <s v="en"/>
    <m/>
    <s v=""/>
    <b v="0"/>
    <n v="4"/>
    <s v=""/>
    <s v="SocialOomph"/>
    <b v="0"/>
    <s v="970856597802143745"/>
    <s v="Retweet"/>
    <n v="0"/>
    <n v="0"/>
    <m/>
    <m/>
    <m/>
    <m/>
    <m/>
    <m/>
    <m/>
    <m/>
    <n v="31"/>
    <s v="6"/>
    <s v="6"/>
    <n v="0"/>
    <n v="0"/>
    <n v="0"/>
    <n v="0"/>
    <n v="0"/>
    <n v="0"/>
    <n v="12"/>
    <n v="100"/>
    <n v="12"/>
  </r>
  <r>
    <s v="mikeschiemer"/>
    <s v="mikeschiemer"/>
    <m/>
    <m/>
    <m/>
    <m/>
    <m/>
    <m/>
    <m/>
    <m/>
    <s v="No"/>
    <n v="1751"/>
    <m/>
    <m/>
    <x v="1"/>
    <d v="2018-03-06T22:00:25"/>
    <s v="7 Top Twitter Tips On Tweeting https://t.co/mcLae5oSCw / #Twitter #SocialMedia #SocialSelling #SMM https://t.co/1u8X2RKPje"/>
    <s v="http://www.myfrugalbusiness.com/2017/11/top-twitter-tips-marketing-social-selling.html"/>
    <s v="myfrugalbusiness.com"/>
    <x v="57"/>
    <s v="https://pbs.twimg.com/media/DPQlWIKUQAEXLns.jpg"/>
    <s v="https://pbs.twimg.com/media/DPQlWIKUQAEXLns.jpg"/>
    <x v="1125"/>
    <s v="https://twitter.com/#!/mikeschiemer/status/971143488128548869"/>
    <m/>
    <m/>
    <s v="971143488128548869"/>
    <m/>
    <b v="0"/>
    <n v="23"/>
    <s v=""/>
    <b v="0"/>
    <s v="en"/>
    <m/>
    <s v=""/>
    <b v="0"/>
    <n v="19"/>
    <s v=""/>
    <s v="SocialOomph"/>
    <b v="0"/>
    <s v="971143488128548869"/>
    <s v="Retweet"/>
    <n v="0"/>
    <n v="0"/>
    <m/>
    <m/>
    <m/>
    <m/>
    <m/>
    <m/>
    <m/>
    <m/>
    <n v="31"/>
    <s v="6"/>
    <s v="6"/>
    <n v="1"/>
    <n v="10"/>
    <n v="0"/>
    <n v="0"/>
    <n v="0"/>
    <n v="0"/>
    <n v="9"/>
    <n v="90"/>
    <n v="10"/>
  </r>
  <r>
    <s v="mikeschiemer"/>
    <s v="mikeschiemer"/>
    <m/>
    <m/>
    <m/>
    <m/>
    <m/>
    <m/>
    <m/>
    <m/>
    <s v="No"/>
    <n v="1752"/>
    <m/>
    <m/>
    <x v="1"/>
    <d v="2018-03-08T09:00:27"/>
    <s v="Facebook Marketing Hacks To Use &amp;amp; Avoid https://t.co/uBB9HtswcC / #SMM #SocialSelling https://t.co/oIB6Dn887C"/>
    <s v="http://www.myfrugalbusiness.com/2017/08/facebook-page-marketing-hacks-followers-likes-bootstrap-smm.html"/>
    <s v="myfrugalbusiness.com"/>
    <x v="423"/>
    <s v="https://pbs.twimg.com/media/DGyqDWjUwAIi6uY.jpg"/>
    <s v="https://pbs.twimg.com/media/DGyqDWjUwAIi6uY.jpg"/>
    <x v="1126"/>
    <s v="https://twitter.com/#!/mikeschiemer/status/971671981417549824"/>
    <m/>
    <m/>
    <s v="971671981417549824"/>
    <m/>
    <b v="0"/>
    <n v="9"/>
    <s v=""/>
    <b v="0"/>
    <s v="en"/>
    <m/>
    <s v=""/>
    <b v="0"/>
    <n v="7"/>
    <s v=""/>
    <s v="SocialOomph"/>
    <b v="0"/>
    <s v="971671981417549824"/>
    <s v="Retweet"/>
    <n v="0"/>
    <n v="0"/>
    <m/>
    <m/>
    <m/>
    <m/>
    <m/>
    <m/>
    <m/>
    <m/>
    <n v="31"/>
    <s v="6"/>
    <s v="6"/>
    <n v="0"/>
    <n v="0"/>
    <n v="1"/>
    <n v="11.111111111111111"/>
    <n v="0"/>
    <n v="0"/>
    <n v="8"/>
    <n v="88.888888888888886"/>
    <n v="9"/>
  </r>
  <r>
    <s v="mikeschiemer"/>
    <s v="mikeschiemer"/>
    <m/>
    <m/>
    <m/>
    <m/>
    <m/>
    <m/>
    <m/>
    <m/>
    <s v="No"/>
    <n v="1753"/>
    <m/>
    <m/>
    <x v="1"/>
    <d v="2018-03-08T08:00:24"/>
    <s v="10 Social Media Tactics To Generate B2B Sales Leads https://t.co/VpZZ2sxyTg / #B2B #Sales #SocialSelling #SocialMedia https://t.co/kRrfL11Nyz"/>
    <s v="http://www.myfrugalbusiness.com/2018/01/top-social-media-tactics-generate-b2b-leads-sales.html"/>
    <s v="myfrugalbusiness.com"/>
    <x v="362"/>
    <s v="https://pbs.twimg.com/media/DT7t4v2VAAAcUfz.jpg"/>
    <s v="https://pbs.twimg.com/media/DT7t4v2VAAAcUfz.jpg"/>
    <x v="1127"/>
    <s v="https://twitter.com/#!/mikeschiemer/status/971656866353819648"/>
    <m/>
    <m/>
    <s v="971656866353819648"/>
    <m/>
    <b v="0"/>
    <n v="8"/>
    <s v=""/>
    <b v="0"/>
    <s v="en"/>
    <m/>
    <s v=""/>
    <b v="0"/>
    <n v="9"/>
    <s v=""/>
    <s v="SocialOomph"/>
    <b v="0"/>
    <s v="971656866353819648"/>
    <s v="Retweet"/>
    <n v="0"/>
    <n v="0"/>
    <m/>
    <m/>
    <m/>
    <m/>
    <m/>
    <m/>
    <m/>
    <m/>
    <n v="31"/>
    <s v="6"/>
    <s v="6"/>
    <n v="1"/>
    <n v="7.6923076923076925"/>
    <n v="0"/>
    <n v="0"/>
    <n v="0"/>
    <n v="0"/>
    <n v="12"/>
    <n v="92.307692307692307"/>
    <n v="13"/>
  </r>
  <r>
    <s v="mikeschiemer"/>
    <s v="mikeschiemer"/>
    <m/>
    <m/>
    <m/>
    <m/>
    <m/>
    <m/>
    <m/>
    <m/>
    <s v="No"/>
    <n v="1754"/>
    <m/>
    <m/>
    <x v="1"/>
    <d v="2018-03-08T02:00:28"/>
    <s v="5 Tips To Help Your Marketing Stand Out https://t.co/tQsAZvohmR / #Marketing #CMO #Inbound #SocialSelling https://t.co/gfsE0lofA0"/>
    <s v="http://www.myfrugalbusiness.com/2017/08/unique-marketing-advertising-digital-media-stand-out.html"/>
    <s v="myfrugalbusiness.com"/>
    <x v="360"/>
    <s v="https://pbs.twimg.com/media/DHwmTGIUIAAiSuU.jpg"/>
    <s v="https://pbs.twimg.com/media/DHwmTGIUIAAiSuU.jpg"/>
    <x v="1128"/>
    <s v="https://twitter.com/#!/mikeschiemer/status/971566287368413185"/>
    <m/>
    <m/>
    <s v="971566287368413185"/>
    <m/>
    <b v="0"/>
    <n v="8"/>
    <s v=""/>
    <b v="0"/>
    <s v="en"/>
    <m/>
    <s v=""/>
    <b v="0"/>
    <n v="7"/>
    <s v=""/>
    <s v="SocialOomph"/>
    <b v="0"/>
    <s v="971566287368413185"/>
    <s v="Retweet"/>
    <n v="0"/>
    <n v="0"/>
    <m/>
    <m/>
    <m/>
    <m/>
    <m/>
    <m/>
    <m/>
    <m/>
    <n v="31"/>
    <s v="6"/>
    <s v="6"/>
    <n v="0"/>
    <n v="0"/>
    <n v="0"/>
    <n v="0"/>
    <n v="0"/>
    <n v="0"/>
    <n v="12"/>
    <n v="100"/>
    <n v="12"/>
  </r>
  <r>
    <s v="mikeschiemer"/>
    <s v="mikeschiemer"/>
    <m/>
    <m/>
    <m/>
    <m/>
    <m/>
    <m/>
    <m/>
    <m/>
    <s v="No"/>
    <n v="1755"/>
    <m/>
    <m/>
    <x v="1"/>
    <d v="2018-03-07T23:00:32"/>
    <s v="5 Powerful Social Media Marketing Tactics https://t.co/I7xaunVW04 / #SMM #SocialMedia #SocialSelling #IG https://t.co/5zOgn8cPyr"/>
    <s v="http://www.myfrugalbusiness.com/2017/03/powerful-social-media-marketing-ideas-startup.html"/>
    <s v="myfrugalbusiness.com"/>
    <x v="140"/>
    <s v="https://pbs.twimg.com/media/DIKpzTBXcAAbuTR.jpg"/>
    <s v="https://pbs.twimg.com/media/DIKpzTBXcAAbuTR.jpg"/>
    <x v="1129"/>
    <s v="https://twitter.com/#!/mikeschiemer/status/971521004626436097"/>
    <m/>
    <m/>
    <s v="971521004626436097"/>
    <m/>
    <b v="0"/>
    <n v="21"/>
    <s v=""/>
    <b v="0"/>
    <s v="en"/>
    <m/>
    <s v=""/>
    <b v="0"/>
    <n v="22"/>
    <s v=""/>
    <s v="SocialOomph"/>
    <b v="0"/>
    <s v="971521004626436097"/>
    <s v="Retweet"/>
    <n v="0"/>
    <n v="0"/>
    <m/>
    <m/>
    <m/>
    <m/>
    <m/>
    <m/>
    <m/>
    <m/>
    <n v="31"/>
    <s v="6"/>
    <s v="6"/>
    <n v="1"/>
    <n v="10"/>
    <n v="0"/>
    <n v="0"/>
    <n v="0"/>
    <n v="0"/>
    <n v="9"/>
    <n v="90"/>
    <n v="10"/>
  </r>
  <r>
    <s v="mikeschiemer"/>
    <s v="mikeschiemer"/>
    <m/>
    <m/>
    <m/>
    <m/>
    <m/>
    <m/>
    <m/>
    <m/>
    <s v="No"/>
    <n v="1756"/>
    <m/>
    <m/>
    <x v="1"/>
    <d v="2018-03-07T22:00:29"/>
    <s v="10 Reasons Why Your Business Needs Social Media Marketing https://t.co/C4GW3JqZWE / #SocialMedia #SocialSelling #SMM https://t.co/JJpvrAYHMy"/>
    <s v="http://www.myfrugalbusiness.com/2017/11/reasons-company-needs-social-media-marketing.html"/>
    <s v="myfrugalbusiness.com"/>
    <x v="424"/>
    <s v="https://pbs.twimg.com/media/DPQjvMcVAAAz4s6.png"/>
    <s v="https://pbs.twimg.com/media/DPQjvMcVAAAz4s6.png"/>
    <x v="1130"/>
    <s v="https://twitter.com/#!/mikeschiemer/status/971505892964360193"/>
    <m/>
    <m/>
    <s v="971505892964360193"/>
    <m/>
    <b v="0"/>
    <n v="23"/>
    <s v=""/>
    <b v="0"/>
    <s v="en"/>
    <m/>
    <s v=""/>
    <b v="0"/>
    <n v="26"/>
    <s v=""/>
    <s v="SocialOomph"/>
    <b v="0"/>
    <s v="971505892964360193"/>
    <s v="Retweet"/>
    <n v="0"/>
    <n v="0"/>
    <m/>
    <m/>
    <m/>
    <m/>
    <m/>
    <m/>
    <m/>
    <m/>
    <n v="31"/>
    <s v="6"/>
    <s v="6"/>
    <n v="0"/>
    <n v="0"/>
    <n v="0"/>
    <n v="0"/>
    <n v="0"/>
    <n v="0"/>
    <n v="12"/>
    <n v="100"/>
    <n v="12"/>
  </r>
  <r>
    <s v="mikeschiemer"/>
    <s v="mikeschiemer"/>
    <m/>
    <m/>
    <m/>
    <m/>
    <m/>
    <m/>
    <m/>
    <m/>
    <s v="No"/>
    <n v="1757"/>
    <m/>
    <m/>
    <x v="1"/>
    <d v="2018-03-08T14:00:02"/>
    <s v="8 Simple Ways To Save Money On Your Marketing https://t.co/GiMLytXjc0 / #Marketing #Advertising #Branding #SocialMedia #DigitalMarketing #SocialSelling https://t.co/8mkilbiFQ9"/>
    <s v="http://www.myfrugalbusiness.com/2018/02/save-money-marketing-digital-social-media-bootstrap.html"/>
    <s v="myfrugalbusiness.com"/>
    <x v="500"/>
    <s v="https://pbs.twimg.com/media/DWvl3_kVoAAP3vy.jpg"/>
    <s v="https://pbs.twimg.com/media/DWvl3_kVoAAP3vy.jpg"/>
    <x v="1131"/>
    <s v="https://twitter.com/#!/mikeschiemer/status/971747374258409473"/>
    <m/>
    <m/>
    <s v="971747374258409473"/>
    <m/>
    <b v="0"/>
    <n v="13"/>
    <s v=""/>
    <b v="0"/>
    <s v="en"/>
    <m/>
    <s v=""/>
    <b v="0"/>
    <n v="12"/>
    <s v=""/>
    <s v="SocialOomph"/>
    <b v="0"/>
    <s v="971747374258409473"/>
    <s v="Retweet"/>
    <n v="0"/>
    <n v="0"/>
    <m/>
    <m/>
    <m/>
    <m/>
    <m/>
    <m/>
    <m/>
    <m/>
    <n v="31"/>
    <s v="6"/>
    <s v="6"/>
    <n v="0"/>
    <n v="0"/>
    <n v="0"/>
    <n v="0"/>
    <n v="0"/>
    <n v="0"/>
    <n v="15"/>
    <n v="100"/>
    <n v="15"/>
  </r>
  <r>
    <s v="mikeschiemer"/>
    <s v="mikeschiemer"/>
    <m/>
    <m/>
    <m/>
    <m/>
    <m/>
    <m/>
    <m/>
    <m/>
    <s v="No"/>
    <n v="1758"/>
    <m/>
    <m/>
    <x v="1"/>
    <d v="2018-03-09T05:00:29"/>
    <s v="11 Digital Marketing Management Mistakes To Minimize https://t.co/cE1gXz81aL / #DigitalMarketing #SocialMedia #SocialSelling #SEO https://t.co/9zMr9F2PSZ"/>
    <s v="http://www.myfrugalbusiness.com/2017/12/digital-marketing-management-mistakes-minimize.html"/>
    <s v="myfrugalbusiness.com"/>
    <x v="501"/>
    <s v="https://pbs.twimg.com/media/DQ3mT03VAAA85JR.jpg"/>
    <s v="https://pbs.twimg.com/media/DQ3mT03VAAA85JR.jpg"/>
    <x v="1132"/>
    <s v="https://twitter.com/#!/mikeschiemer/status/971973980411195397"/>
    <m/>
    <m/>
    <s v="971973980411195397"/>
    <m/>
    <b v="0"/>
    <n v="9"/>
    <s v=""/>
    <b v="0"/>
    <s v="en"/>
    <m/>
    <s v=""/>
    <b v="0"/>
    <n v="5"/>
    <s v=""/>
    <s v="SocialOomph"/>
    <b v="0"/>
    <s v="971973980411195397"/>
    <s v="Retweet"/>
    <n v="0"/>
    <n v="0"/>
    <m/>
    <m/>
    <m/>
    <m/>
    <m/>
    <m/>
    <m/>
    <m/>
    <n v="31"/>
    <s v="6"/>
    <s v="6"/>
    <n v="0"/>
    <n v="0"/>
    <n v="1"/>
    <n v="9.0909090909090917"/>
    <n v="0"/>
    <n v="0"/>
    <n v="10"/>
    <n v="90.909090909090907"/>
    <n v="11"/>
  </r>
  <r>
    <s v="mikeschiemer"/>
    <s v="mikeschiemer"/>
    <m/>
    <m/>
    <m/>
    <m/>
    <m/>
    <m/>
    <m/>
    <m/>
    <s v="No"/>
    <n v="1759"/>
    <m/>
    <m/>
    <x v="1"/>
    <d v="2018-03-08T19:00:18"/>
    <s v="The Importance Of Sales Lead Gen https://t.co/mLC1Uwq8o4 / #Sales #Selling #SocialSelling #SMM https://t.co/zd7OEOxe7u"/>
    <s v="http://www.myfrugalbusiness.com/2017/04/importance-lead-generation-modern-business-prospects.html"/>
    <s v="myfrugalbusiness.com"/>
    <x v="86"/>
    <s v="https://pbs.twimg.com/media/DHxpY8YVYAA65qk.jpg"/>
    <s v="https://pbs.twimg.com/media/DHxpY8YVYAA65qk.jpg"/>
    <x v="1133"/>
    <s v="https://twitter.com/#!/mikeschiemer/status/971822935232086016"/>
    <m/>
    <m/>
    <s v="971822935232086016"/>
    <m/>
    <b v="0"/>
    <n v="14"/>
    <s v=""/>
    <b v="0"/>
    <s v="en"/>
    <m/>
    <s v=""/>
    <b v="0"/>
    <n v="15"/>
    <s v=""/>
    <s v="SocialOomph"/>
    <b v="0"/>
    <s v="971822935232086016"/>
    <s v="Retweet"/>
    <n v="0"/>
    <n v="0"/>
    <m/>
    <m/>
    <m/>
    <m/>
    <m/>
    <m/>
    <m/>
    <m/>
    <n v="31"/>
    <s v="6"/>
    <s v="6"/>
    <n v="1"/>
    <n v="10"/>
    <n v="0"/>
    <n v="0"/>
    <n v="0"/>
    <n v="0"/>
    <n v="9"/>
    <n v="90"/>
    <n v="10"/>
  </r>
  <r>
    <s v="mikeschiemer"/>
    <s v="mikeschiemer"/>
    <m/>
    <m/>
    <m/>
    <m/>
    <m/>
    <m/>
    <m/>
    <m/>
    <s v="No"/>
    <n v="1760"/>
    <m/>
    <m/>
    <x v="1"/>
    <d v="2018-03-09T01:00:26"/>
    <s v="The Importance Of Social Media Monitoring https://t.co/V5NWXVRlm4 / #SMM #SocialMedia #SocialSelling #FB #IG https://t.co/3ltTGArhy2"/>
    <s v="http://www.myfrugalbusiness.com/2017/04/social-media-monitoring-importance.html"/>
    <s v="myfrugalbusiness.com"/>
    <x v="121"/>
    <s v="https://pbs.twimg.com/media/DGQEundUIAAlcRg.jpg"/>
    <s v="https://pbs.twimg.com/media/DGQEundUIAAlcRg.jpg"/>
    <x v="1134"/>
    <s v="https://twitter.com/#!/mikeschiemer/status/971913567095152640"/>
    <m/>
    <m/>
    <s v="971913567095152640"/>
    <m/>
    <b v="0"/>
    <n v="39"/>
    <s v=""/>
    <b v="0"/>
    <s v="en"/>
    <m/>
    <s v=""/>
    <b v="0"/>
    <n v="32"/>
    <s v=""/>
    <s v="SocialOomph"/>
    <b v="0"/>
    <s v="971913567095152640"/>
    <s v="Retweet"/>
    <n v="0"/>
    <n v="0"/>
    <m/>
    <m/>
    <m/>
    <m/>
    <m/>
    <m/>
    <m/>
    <m/>
    <n v="31"/>
    <s v="6"/>
    <s v="6"/>
    <n v="0"/>
    <n v="0"/>
    <n v="0"/>
    <n v="0"/>
    <n v="0"/>
    <n v="0"/>
    <n v="11"/>
    <n v="100"/>
    <n v="11"/>
  </r>
  <r>
    <s v="mikeschiemer"/>
    <s v="mikeschiemer"/>
    <m/>
    <m/>
    <m/>
    <m/>
    <m/>
    <m/>
    <m/>
    <m/>
    <s v="No"/>
    <n v="1761"/>
    <m/>
    <m/>
    <x v="1"/>
    <d v="2018-03-11T15:00:23"/>
    <s v="5 Tips To Optimize Your E-Commerce Store https://t.co/72EPK1HJjZ / #CX #Ecommerce #Retail #SocialSelling #UX https://t.co/3xIRLV1LRW"/>
    <s v="http://www.myfrugalbusiness.com/2017/08/jazz-up-ecommerce-store-boost-sales-digital-retail.html"/>
    <s v="myfrugalbusiness.com"/>
    <x v="134"/>
    <s v="https://pbs.twimg.com/media/DIlQOExUMAAbhXP.jpg"/>
    <s v="https://pbs.twimg.com/media/DIlQOExUMAAbhXP.jpg"/>
    <x v="1135"/>
    <s v="https://twitter.com/#!/mikeschiemer/status/972849724599554048"/>
    <m/>
    <m/>
    <s v="972849724599554048"/>
    <m/>
    <b v="0"/>
    <n v="6"/>
    <s v=""/>
    <b v="0"/>
    <s v="en"/>
    <m/>
    <s v=""/>
    <b v="0"/>
    <n v="4"/>
    <s v=""/>
    <s v="SocialOomph"/>
    <b v="0"/>
    <s v="972849724599554048"/>
    <s v="Retweet"/>
    <n v="0"/>
    <n v="0"/>
    <m/>
    <m/>
    <m/>
    <m/>
    <m/>
    <m/>
    <m/>
    <m/>
    <n v="31"/>
    <s v="6"/>
    <s v="6"/>
    <n v="0"/>
    <n v="0"/>
    <n v="0"/>
    <n v="0"/>
    <n v="0"/>
    <n v="0"/>
    <n v="13"/>
    <n v="100"/>
    <n v="13"/>
  </r>
  <r>
    <s v="mikeschiemer"/>
    <s v="mikeschiemer"/>
    <m/>
    <m/>
    <m/>
    <m/>
    <m/>
    <m/>
    <m/>
    <m/>
    <s v="No"/>
    <n v="1762"/>
    <m/>
    <m/>
    <x v="1"/>
    <d v="2018-03-11T14:00:27"/>
    <s v="7 Tips To Grow Your Digital Marketing https://t.co/Wg65h7tqYS / #SEO #SMM #DigitalMarketing #SocialSelling https://t.co/nsT0FXUCpJ"/>
    <s v="http://www.myfrugalbusiness.com/2017/10/launch-digital-marketing-social-space.html"/>
    <s v="myfrugalbusiness.com"/>
    <x v="135"/>
    <s v="https://pbs.twimg.com/media/DNaRNIkUMAAiH5t.jpg"/>
    <s v="https://pbs.twimg.com/media/DNaRNIkUMAAiH5t.jpg"/>
    <x v="1136"/>
    <s v="https://twitter.com/#!/mikeschiemer/status/972834639596355584"/>
    <m/>
    <m/>
    <s v="972834639596355584"/>
    <m/>
    <b v="0"/>
    <n v="6"/>
    <s v=""/>
    <b v="0"/>
    <s v="en"/>
    <m/>
    <s v=""/>
    <b v="0"/>
    <n v="5"/>
    <s v=""/>
    <s v="SocialOomph"/>
    <b v="0"/>
    <s v="972834639596355584"/>
    <s v="Retweet"/>
    <n v="0"/>
    <n v="0"/>
    <m/>
    <m/>
    <m/>
    <m/>
    <m/>
    <m/>
    <m/>
    <m/>
    <n v="31"/>
    <s v="6"/>
    <s v="6"/>
    <n v="0"/>
    <n v="0"/>
    <n v="0"/>
    <n v="0"/>
    <n v="0"/>
    <n v="0"/>
    <n v="11"/>
    <n v="100"/>
    <n v="11"/>
  </r>
  <r>
    <s v="mikeschiemer"/>
    <s v="mikeschiemer"/>
    <m/>
    <m/>
    <m/>
    <m/>
    <m/>
    <m/>
    <m/>
    <m/>
    <s v="No"/>
    <n v="1763"/>
    <m/>
    <m/>
    <x v="1"/>
    <d v="2018-03-11T13:00:03"/>
    <s v="The Importance Of Sales Lead Gen https://t.co/mLC1Uwq8o4 / #Sales #Selling #SocialSelling #SMM https://t.co/zd7OEOxe7u"/>
    <s v="http://www.myfrugalbusiness.com/2017/04/importance-lead-generation-modern-business-prospects.html"/>
    <s v="myfrugalbusiness.com"/>
    <x v="86"/>
    <s v="https://pbs.twimg.com/media/DHxpY8YVYAA65qk.jpg"/>
    <s v="https://pbs.twimg.com/media/DHxpY8YVYAA65qk.jpg"/>
    <x v="1137"/>
    <s v="https://twitter.com/#!/mikeschiemer/status/972819439556186112"/>
    <m/>
    <m/>
    <s v="972819439556186112"/>
    <m/>
    <b v="0"/>
    <n v="4"/>
    <s v=""/>
    <b v="0"/>
    <s v="en"/>
    <m/>
    <s v=""/>
    <b v="0"/>
    <n v="3"/>
    <s v=""/>
    <s v="SocialOomph"/>
    <b v="0"/>
    <s v="972819439556186112"/>
    <s v="Retweet"/>
    <n v="0"/>
    <n v="0"/>
    <m/>
    <m/>
    <m/>
    <m/>
    <m/>
    <m/>
    <m/>
    <m/>
    <n v="31"/>
    <s v="6"/>
    <s v="6"/>
    <n v="1"/>
    <n v="10"/>
    <n v="0"/>
    <n v="0"/>
    <n v="0"/>
    <n v="0"/>
    <n v="9"/>
    <n v="90"/>
    <n v="10"/>
  </r>
  <r>
    <s v="mikeschiemer"/>
    <s v="mikeschiemer"/>
    <m/>
    <m/>
    <m/>
    <m/>
    <m/>
    <m/>
    <m/>
    <m/>
    <s v="No"/>
    <n v="1764"/>
    <m/>
    <m/>
    <x v="1"/>
    <d v="2018-03-11T05:00:18"/>
    <s v="11 Digital Marketing Management Mistakes To Minimize https://t.co/cE1gXzpCzl / #DigitalMarketing #Marketing #SocialMedia #SocialSelling https://t.co/HEERUgJoHk"/>
    <s v="http://www.myfrugalbusiness.com/2017/12/digital-marketing-management-mistakes-minimize.html"/>
    <s v="myfrugalbusiness.com"/>
    <x v="138"/>
    <s v="https://pbs.twimg.com/media/DQtfpQUXkAA8fAU.jpg"/>
    <s v="https://pbs.twimg.com/media/DQtfpQUXkAA8fAU.jpg"/>
    <x v="1138"/>
    <s v="https://twitter.com/#!/mikeschiemer/status/972698707073359872"/>
    <m/>
    <m/>
    <s v="972698707073359872"/>
    <m/>
    <b v="0"/>
    <n v="6"/>
    <s v=""/>
    <b v="0"/>
    <s v="en"/>
    <m/>
    <s v=""/>
    <b v="0"/>
    <n v="3"/>
    <s v=""/>
    <s v="SocialOomph"/>
    <b v="0"/>
    <s v="972698707073359872"/>
    <s v="Retweet"/>
    <n v="0"/>
    <n v="0"/>
    <m/>
    <m/>
    <m/>
    <m/>
    <m/>
    <m/>
    <m/>
    <m/>
    <n v="31"/>
    <s v="6"/>
    <s v="6"/>
    <n v="0"/>
    <n v="0"/>
    <n v="1"/>
    <n v="9.0909090909090917"/>
    <n v="0"/>
    <n v="0"/>
    <n v="10"/>
    <n v="90.909090909090907"/>
    <n v="11"/>
  </r>
  <r>
    <s v="mikeschiemer"/>
    <s v="mikeschiemer"/>
    <m/>
    <m/>
    <m/>
    <m/>
    <m/>
    <m/>
    <m/>
    <m/>
    <s v="No"/>
    <n v="1765"/>
    <m/>
    <m/>
    <x v="1"/>
    <d v="2018-03-11T01:00:38"/>
    <s v="Seven Savvy Snapchat Social Selling Suggestions https://t.co/26x0VJrtEf / #Snapchat #SMM #CMO #SocialSelling https://t.co/oUdcDvuGvD"/>
    <s v="http://www.myfrugalbusiness.com/2016/12/savvy-snapchat-social-selling-suggestions.html"/>
    <s v="myfrugalbusiness.com"/>
    <x v="137"/>
    <s v="https://pbs.twimg.com/media/C0oFgTZW8AMvMFT.jpg"/>
    <s v="https://pbs.twimg.com/media/C0oFgTZW8AMvMFT.jpg"/>
    <x v="1139"/>
    <s v="https://twitter.com/#!/mikeschiemer/status/972638393745203202"/>
    <m/>
    <m/>
    <s v="972638393745203202"/>
    <m/>
    <b v="0"/>
    <n v="4"/>
    <s v=""/>
    <b v="0"/>
    <s v="en"/>
    <m/>
    <s v=""/>
    <b v="0"/>
    <n v="5"/>
    <s v=""/>
    <s v="SocialOomph"/>
    <b v="0"/>
    <s v="972638393745203202"/>
    <s v="Retweet"/>
    <n v="0"/>
    <n v="0"/>
    <m/>
    <m/>
    <m/>
    <m/>
    <m/>
    <m/>
    <m/>
    <m/>
    <n v="31"/>
    <s v="6"/>
    <s v="6"/>
    <n v="1"/>
    <n v="10"/>
    <n v="0"/>
    <n v="0"/>
    <n v="0"/>
    <n v="0"/>
    <n v="9"/>
    <n v="90"/>
    <n v="10"/>
  </r>
  <r>
    <s v="mikeschiemer"/>
    <s v="mikeschiemer"/>
    <m/>
    <m/>
    <m/>
    <m/>
    <m/>
    <m/>
    <m/>
    <m/>
    <s v="No"/>
    <n v="1766"/>
    <m/>
    <m/>
    <x v="1"/>
    <d v="2018-03-10T22:00:25"/>
    <s v="5 Effective Digital Marketing Methods https://t.co/oCkluZ0GWl / #DigitalMarketing #Marketing #SocialMedia #SocialSelling #SEO https://t.co/5BQMbck7EH"/>
    <s v="http://www.myfrugalbusiness.com/2018/01/effective-digital-marketing-techniques.html"/>
    <s v="myfrugalbusiness.com"/>
    <x v="502"/>
    <s v="https://pbs.twimg.com/media/DSzXb_2VoAAhNGS.jpg"/>
    <s v="https://pbs.twimg.com/media/DSzXb_2VoAAhNGS.jpg"/>
    <x v="1140"/>
    <s v="https://twitter.com/#!/mikeschiemer/status/972593040400568321"/>
    <m/>
    <m/>
    <s v="972593040400568321"/>
    <m/>
    <b v="0"/>
    <n v="6"/>
    <s v=""/>
    <b v="0"/>
    <s v="tl"/>
    <m/>
    <s v=""/>
    <b v="0"/>
    <n v="5"/>
    <s v=""/>
    <s v="SocialOomph"/>
    <b v="0"/>
    <s v="972593040400568321"/>
    <s v="Retweet"/>
    <n v="0"/>
    <n v="0"/>
    <m/>
    <m/>
    <m/>
    <m/>
    <m/>
    <m/>
    <m/>
    <m/>
    <n v="31"/>
    <s v="6"/>
    <s v="6"/>
    <n v="1"/>
    <n v="10"/>
    <n v="0"/>
    <n v="0"/>
    <n v="0"/>
    <n v="0"/>
    <n v="9"/>
    <n v="90"/>
    <n v="10"/>
  </r>
  <r>
    <s v="mikeschiemer"/>
    <s v="mikeschiemer"/>
    <m/>
    <m/>
    <m/>
    <m/>
    <m/>
    <m/>
    <m/>
    <m/>
    <s v="No"/>
    <n v="1767"/>
    <m/>
    <m/>
    <x v="1"/>
    <d v="2018-03-10T21:00:21"/>
    <s v="Be An IG OG: 5 Instagram Marketing Tips https://t.co/SlBdd0pMV2 / #Instagram #IG #SocialSelling #SocialMedia https://t.co/wBw3pO5Pzo"/>
    <s v="http://www.myfrugalbusiness.com/2017/11/instagram-social-media-marketing-tips-ig.html"/>
    <s v="myfrugalbusiness.com"/>
    <x v="139"/>
    <s v="https://pbs.twimg.com/media/DPQkW7HVQAEiCVC.jpg"/>
    <s v="https://pbs.twimg.com/media/DPQkW7HVQAEiCVC.jpg"/>
    <x v="1141"/>
    <s v="https://twitter.com/#!/mikeschiemer/status/972577922916782080"/>
    <m/>
    <m/>
    <s v="972577922916782080"/>
    <m/>
    <b v="0"/>
    <n v="6"/>
    <s v=""/>
    <b v="0"/>
    <s v="en"/>
    <m/>
    <s v=""/>
    <b v="0"/>
    <n v="5"/>
    <s v=""/>
    <s v="SocialOomph"/>
    <b v="0"/>
    <s v="972577922916782080"/>
    <s v="Retweet"/>
    <n v="0"/>
    <n v="0"/>
    <m/>
    <m/>
    <m/>
    <m/>
    <m/>
    <m/>
    <m/>
    <m/>
    <n v="31"/>
    <s v="6"/>
    <s v="6"/>
    <n v="0"/>
    <n v="0"/>
    <n v="0"/>
    <n v="0"/>
    <n v="0"/>
    <n v="0"/>
    <n v="12"/>
    <n v="100"/>
    <n v="12"/>
  </r>
  <r>
    <s v="mikeschiemer"/>
    <s v="mikeschiemer"/>
    <m/>
    <m/>
    <m/>
    <m/>
    <m/>
    <m/>
    <m/>
    <m/>
    <s v="No"/>
    <n v="1768"/>
    <m/>
    <m/>
    <x v="1"/>
    <d v="2018-03-12T11:00:22"/>
    <s v="5 Effective Digital Marketing Methods https://t.co/oCkluZ0GWl / #DigitalMarketing #Marketing #SocialMedia #SocialSelling #SEO https://t.co/5BQMbck7EH"/>
    <s v="http://www.myfrugalbusiness.com/2018/01/effective-digital-marketing-techniques.html"/>
    <s v="myfrugalbusiness.com"/>
    <x v="502"/>
    <s v="https://pbs.twimg.com/media/DSzXb_2VoAAhNGS.jpg"/>
    <s v="https://pbs.twimg.com/media/DSzXb_2VoAAhNGS.jpg"/>
    <x v="1142"/>
    <s v="https://twitter.com/#!/mikeschiemer/status/973151708472905728"/>
    <m/>
    <m/>
    <s v="973151708472905728"/>
    <m/>
    <b v="0"/>
    <n v="12"/>
    <s v=""/>
    <b v="0"/>
    <s v="tl"/>
    <m/>
    <s v=""/>
    <b v="0"/>
    <n v="12"/>
    <s v=""/>
    <s v="SocialOomph"/>
    <b v="0"/>
    <s v="973151708472905728"/>
    <s v="Retweet"/>
    <n v="0"/>
    <n v="0"/>
    <m/>
    <m/>
    <m/>
    <m/>
    <m/>
    <m/>
    <m/>
    <m/>
    <n v="31"/>
    <s v="6"/>
    <s v="6"/>
    <n v="1"/>
    <n v="10"/>
    <n v="0"/>
    <n v="0"/>
    <n v="0"/>
    <n v="0"/>
    <n v="9"/>
    <n v="90"/>
    <n v="10"/>
  </r>
  <r>
    <s v="mikeschiemer"/>
    <s v="mikeschiemer"/>
    <m/>
    <m/>
    <m/>
    <m/>
    <m/>
    <m/>
    <m/>
    <m/>
    <s v="No"/>
    <n v="1769"/>
    <m/>
    <m/>
    <x v="1"/>
    <d v="2018-03-12T15:00:25"/>
    <s v="4 Sales Lead Generation Hacks https://t.co/eiUxG5Uq8R / #Sales #Leads #LeadGen #LeadGeneration #Market #SocialSelling https://t.co/Rce78P4pHA"/>
    <s v="http://www.myfrugalbusiness.com/2017/12/lead-generation-hacks-grow-sales.html"/>
    <s v="myfrugalbusiness.com"/>
    <x v="176"/>
    <s v="https://pbs.twimg.com/media/DRqR2d7U8AApzgU.jpg"/>
    <s v="https://pbs.twimg.com/media/DRqR2d7U8AApzgU.jpg"/>
    <x v="1143"/>
    <s v="https://twitter.com/#!/mikeschiemer/status/973212118588837889"/>
    <m/>
    <m/>
    <s v="973212118588837889"/>
    <m/>
    <b v="0"/>
    <n v="5"/>
    <s v=""/>
    <b v="0"/>
    <s v="en"/>
    <m/>
    <s v=""/>
    <b v="0"/>
    <n v="6"/>
    <s v=""/>
    <s v="SocialOomph"/>
    <b v="0"/>
    <s v="973212118588837889"/>
    <s v="Retweet"/>
    <n v="0"/>
    <n v="0"/>
    <m/>
    <m/>
    <m/>
    <m/>
    <m/>
    <m/>
    <m/>
    <m/>
    <n v="31"/>
    <s v="6"/>
    <s v="6"/>
    <n v="2"/>
    <n v="18.181818181818183"/>
    <n v="1"/>
    <n v="9.0909090909090917"/>
    <n v="0"/>
    <n v="0"/>
    <n v="8"/>
    <n v="72.727272727272734"/>
    <n v="11"/>
  </r>
  <r>
    <s v="mikeschiemer"/>
    <s v="mikeschiemer"/>
    <m/>
    <m/>
    <m/>
    <m/>
    <m/>
    <m/>
    <m/>
    <m/>
    <s v="No"/>
    <n v="1770"/>
    <m/>
    <m/>
    <x v="1"/>
    <d v="2018-03-12T01:00:20"/>
    <s v="10 Social Media Tactics To Generate B2B Sales Leads https://t.co/VpZZ2sxyTg / #B2B #Sales #SocialSelling #SocialMedia https://t.co/kRrfL11Nyz"/>
    <s v="http://www.myfrugalbusiness.com/2018/01/top-social-media-tactics-generate-b2b-leads-sales.html"/>
    <s v="myfrugalbusiness.com"/>
    <x v="362"/>
    <s v="https://pbs.twimg.com/media/DT7t4v2VAAAcUfz.jpg"/>
    <s v="https://pbs.twimg.com/media/DT7t4v2VAAAcUfz.jpg"/>
    <x v="1144"/>
    <s v="https://twitter.com/#!/mikeschiemer/status/973000705761075203"/>
    <m/>
    <m/>
    <s v="973000705761075203"/>
    <m/>
    <b v="0"/>
    <n v="19"/>
    <s v=""/>
    <b v="0"/>
    <s v="en"/>
    <m/>
    <s v=""/>
    <b v="0"/>
    <n v="20"/>
    <s v=""/>
    <s v="SocialOomph"/>
    <b v="0"/>
    <s v="973000705761075203"/>
    <s v="Retweet"/>
    <n v="0"/>
    <n v="0"/>
    <m/>
    <m/>
    <m/>
    <m/>
    <m/>
    <m/>
    <m/>
    <m/>
    <n v="31"/>
    <s v="6"/>
    <s v="6"/>
    <n v="1"/>
    <n v="7.6923076923076925"/>
    <n v="0"/>
    <n v="0"/>
    <n v="0"/>
    <n v="0"/>
    <n v="12"/>
    <n v="92.307692307692307"/>
    <n v="13"/>
  </r>
  <r>
    <s v="mikeschiemer"/>
    <s v="mikeschiemer"/>
    <m/>
    <m/>
    <m/>
    <m/>
    <m/>
    <m/>
    <m/>
    <m/>
    <s v="No"/>
    <n v="1771"/>
    <m/>
    <m/>
    <x v="1"/>
    <d v="2018-03-19T12:00:26"/>
    <s v="4 Sales Lead Generation Hacks https://t.co/eiUxG5Uq8R / #Sales #Leads #LeadGen #LeadGeneration #Market #SocialSelling https://t.co/Rce78P4pHA"/>
    <s v="http://www.myfrugalbusiness.com/2017/12/lead-generation-hacks-grow-sales.html"/>
    <s v="myfrugalbusiness.com"/>
    <x v="176"/>
    <s v="https://pbs.twimg.com/media/DRqR2d7U8AApzgU.jpg"/>
    <s v="https://pbs.twimg.com/media/DRqR2d7U8AApzgU.jpg"/>
    <x v="1145"/>
    <s v="https://twitter.com/#!/mikeschiemer/status/975703539405262850"/>
    <m/>
    <m/>
    <s v="975703539405262850"/>
    <m/>
    <b v="0"/>
    <n v="9"/>
    <s v=""/>
    <b v="0"/>
    <s v="en"/>
    <m/>
    <s v=""/>
    <b v="0"/>
    <n v="9"/>
    <s v=""/>
    <s v="SocialOomph"/>
    <b v="0"/>
    <s v="975703539405262850"/>
    <s v="Retweet"/>
    <n v="0"/>
    <n v="0"/>
    <m/>
    <m/>
    <m/>
    <m/>
    <m/>
    <m/>
    <m/>
    <m/>
    <n v="31"/>
    <s v="6"/>
    <s v="6"/>
    <n v="2"/>
    <n v="18.181818181818183"/>
    <n v="1"/>
    <n v="9.0909090909090917"/>
    <n v="0"/>
    <n v="0"/>
    <n v="8"/>
    <n v="72.727272727272734"/>
    <n v="11"/>
  </r>
  <r>
    <s v="mikeschiemer"/>
    <s v="mikeschiemer"/>
    <m/>
    <m/>
    <m/>
    <m/>
    <m/>
    <m/>
    <m/>
    <m/>
    <s v="No"/>
    <n v="1772"/>
    <m/>
    <m/>
    <x v="1"/>
    <d v="2018-03-19T09:00:16"/>
    <s v="8 Simple Ways To Save Money On Your Marketing https://t.co/GiMLytXjc0 / #Marketing #Advertising #Branding #SocialMedia #DigitalMarketing #SocialSelling https://t.co/8mkilbiFQ9"/>
    <s v="http://www.myfrugalbusiness.com/2018/02/save-money-marketing-digital-social-media-bootstrap.html"/>
    <s v="myfrugalbusiness.com"/>
    <x v="500"/>
    <s v="https://pbs.twimg.com/media/DWvl3_kVoAAP3vy.jpg"/>
    <s v="https://pbs.twimg.com/media/DWvl3_kVoAAP3vy.jpg"/>
    <x v="1146"/>
    <s v="https://twitter.com/#!/mikeschiemer/status/975658199209660416"/>
    <m/>
    <m/>
    <s v="975658199209660416"/>
    <m/>
    <b v="0"/>
    <n v="27"/>
    <s v=""/>
    <b v="0"/>
    <s v="en"/>
    <m/>
    <s v=""/>
    <b v="0"/>
    <n v="27"/>
    <s v=""/>
    <s v="SocialOomph"/>
    <b v="0"/>
    <s v="975658199209660416"/>
    <s v="Retweet"/>
    <n v="0"/>
    <n v="0"/>
    <m/>
    <m/>
    <m/>
    <m/>
    <m/>
    <m/>
    <m/>
    <m/>
    <n v="31"/>
    <s v="6"/>
    <s v="6"/>
    <n v="0"/>
    <n v="0"/>
    <n v="0"/>
    <n v="0"/>
    <n v="0"/>
    <n v="0"/>
    <n v="15"/>
    <n v="100"/>
    <n v="15"/>
  </r>
  <r>
    <s v="mikeschiemer"/>
    <s v="mikeschiemer"/>
    <m/>
    <m/>
    <m/>
    <m/>
    <m/>
    <m/>
    <m/>
    <m/>
    <s v="No"/>
    <n v="1773"/>
    <m/>
    <m/>
    <x v="1"/>
    <d v="2018-03-19T07:00:22"/>
    <s v="How To Manage A Remote Sales Team https://t.co/WQ6RD5B9Yw / #Sales #SocialSelling #Management https://t.co/Q2mq7TdkuQ"/>
    <s v="http://www.myfrugalbusiness.com/2017/11/how-manage-remote-sales-team-selling.html"/>
    <s v="myfrugalbusiness.com"/>
    <x v="364"/>
    <s v="https://pbs.twimg.com/media/DOSo3OwV4AUkTLS.jpg"/>
    <s v="https://pbs.twimg.com/media/DOSo3OwV4AUkTLS.jpg"/>
    <x v="1147"/>
    <s v="https://twitter.com/#!/mikeschiemer/status/975628025776787456"/>
    <m/>
    <m/>
    <s v="975628025776787456"/>
    <m/>
    <b v="0"/>
    <n v="23"/>
    <s v=""/>
    <b v="0"/>
    <s v="en"/>
    <m/>
    <s v=""/>
    <b v="0"/>
    <n v="23"/>
    <s v=""/>
    <s v="SocialOomph"/>
    <b v="0"/>
    <s v="975628025776787456"/>
    <s v="Retweet"/>
    <n v="0"/>
    <n v="0"/>
    <m/>
    <m/>
    <m/>
    <m/>
    <m/>
    <m/>
    <m/>
    <m/>
    <n v="31"/>
    <s v="6"/>
    <s v="6"/>
    <n v="0"/>
    <n v="0"/>
    <n v="0"/>
    <n v="0"/>
    <n v="0"/>
    <n v="0"/>
    <n v="10"/>
    <n v="100"/>
    <n v="10"/>
  </r>
  <r>
    <s v="mikeschiemer"/>
    <s v="mikeschiemer"/>
    <m/>
    <m/>
    <m/>
    <m/>
    <m/>
    <m/>
    <m/>
    <m/>
    <s v="No"/>
    <n v="1774"/>
    <m/>
    <m/>
    <x v="1"/>
    <d v="2018-03-09T16:00:05"/>
    <s v="7 Top Twitter Tips On Tweeting https://t.co/mcLae5oSCw / #Twitter #SocialMedia #SocialSelling #SMM https://t.co/1u8X2RKPje"/>
    <s v="http://www.myfrugalbusiness.com/2017/11/top-twitter-tips-marketing-social-selling.html"/>
    <s v="myfrugalbusiness.com"/>
    <x v="57"/>
    <s v="https://pbs.twimg.com/media/DPQlWIKUQAEXLns.jpg"/>
    <s v="https://pbs.twimg.com/media/DPQlWIKUQAEXLns.jpg"/>
    <x v="1148"/>
    <s v="https://twitter.com/#!/mikeschiemer/status/972139970927513600"/>
    <m/>
    <m/>
    <s v="972139970927513600"/>
    <m/>
    <b v="0"/>
    <n v="1"/>
    <s v=""/>
    <b v="0"/>
    <s v="en"/>
    <m/>
    <s v=""/>
    <b v="0"/>
    <n v="1"/>
    <s v=""/>
    <s v="SocialOomph"/>
    <b v="0"/>
    <s v="972139970927513600"/>
    <s v="Tweet"/>
    <n v="0"/>
    <n v="0"/>
    <m/>
    <m/>
    <m/>
    <m/>
    <m/>
    <m/>
    <m/>
    <m/>
    <n v="31"/>
    <s v="6"/>
    <s v="6"/>
    <n v="1"/>
    <n v="10"/>
    <n v="0"/>
    <n v="0"/>
    <n v="0"/>
    <n v="0"/>
    <n v="9"/>
    <n v="90"/>
    <n v="10"/>
  </r>
  <r>
    <s v="mikeschiemer"/>
    <s v="mikeschiemer"/>
    <m/>
    <m/>
    <m/>
    <m/>
    <m/>
    <m/>
    <m/>
    <m/>
    <s v="No"/>
    <n v="1775"/>
    <m/>
    <m/>
    <x v="1"/>
    <d v="2018-03-10T15:00:31"/>
    <s v="5 Powerful Social Media Marketing Tactics https://t.co/I7xaunVW04 / #SMM #SocialMedia #SocialSelling #IG https://t.co/5zOgn8cPyr"/>
    <s v="http://www.myfrugalbusiness.com/2017/03/powerful-social-media-marketing-ideas-startup.html"/>
    <s v="myfrugalbusiness.com"/>
    <x v="140"/>
    <s v="https://pbs.twimg.com/media/DIKpzTBXcAAbuTR.jpg"/>
    <s v="https://pbs.twimg.com/media/DIKpzTBXcAAbuTR.jpg"/>
    <x v="1149"/>
    <s v="https://twitter.com/#!/mikeschiemer/status/972487371022323713"/>
    <m/>
    <m/>
    <s v="972487371022323713"/>
    <m/>
    <b v="0"/>
    <n v="1"/>
    <s v=""/>
    <b v="0"/>
    <s v="en"/>
    <m/>
    <s v=""/>
    <b v="0"/>
    <n v="0"/>
    <s v=""/>
    <s v="SocialOomph"/>
    <b v="0"/>
    <s v="972487371022323713"/>
    <s v="Tweet"/>
    <n v="0"/>
    <n v="0"/>
    <m/>
    <m/>
    <m/>
    <m/>
    <m/>
    <m/>
    <m/>
    <m/>
    <n v="31"/>
    <s v="6"/>
    <s v="6"/>
    <n v="1"/>
    <n v="10"/>
    <n v="0"/>
    <n v="0"/>
    <n v="0"/>
    <n v="0"/>
    <n v="9"/>
    <n v="90"/>
    <n v="10"/>
  </r>
  <r>
    <s v="mikeschiemer"/>
    <s v="mikeschiemer"/>
    <m/>
    <m/>
    <m/>
    <m/>
    <m/>
    <m/>
    <m/>
    <m/>
    <s v="No"/>
    <n v="1776"/>
    <m/>
    <m/>
    <x v="1"/>
    <d v="2018-03-12T15:40:23"/>
    <s v="RT @MikeSchiemer: 4 Sales Lead Generation Hacks https://t.co/eiUxG5Uq8R / #Sales #Leads #LeadGen #LeadGeneration #Market #SocialSelling htt…"/>
    <s v="http://www.myfrugalbusiness.com/2017/12/lead-generation-hacks-grow-sales.html"/>
    <s v="myfrugalbusiness.com"/>
    <x v="176"/>
    <m/>
    <s v="http://pbs.twimg.com/profile_images/959976417466441728/IS8N_Zmt_normal.jpg"/>
    <x v="1150"/>
    <s v="https://twitter.com/#!/mikeschiemer/status/973222178236846086"/>
    <m/>
    <m/>
    <s v="973222178236846086"/>
    <m/>
    <b v="0"/>
    <n v="0"/>
    <s v=""/>
    <b v="0"/>
    <s v="en"/>
    <m/>
    <s v=""/>
    <b v="0"/>
    <n v="6"/>
    <s v="973212118588837889"/>
    <s v="Twitter for iPhone"/>
    <b v="0"/>
    <s v="973212118588837889"/>
    <s v="Tweet"/>
    <n v="0"/>
    <n v="0"/>
    <m/>
    <m/>
    <m/>
    <m/>
    <m/>
    <m/>
    <m/>
    <m/>
    <n v="31"/>
    <s v="6"/>
    <s v="6"/>
    <n v="2"/>
    <n v="14.285714285714286"/>
    <n v="1"/>
    <n v="7.1428571428571432"/>
    <n v="0"/>
    <n v="0"/>
    <n v="11"/>
    <n v="78.571428571428569"/>
    <n v="14"/>
  </r>
  <r>
    <s v="mikeschiemer"/>
    <s v="mikeschiemer"/>
    <m/>
    <m/>
    <m/>
    <m/>
    <m/>
    <m/>
    <m/>
    <m/>
    <s v="No"/>
    <n v="1777"/>
    <m/>
    <m/>
    <x v="1"/>
    <d v="2018-03-12T15:52:00"/>
    <s v="RT @MikeSchiemer: 5 Effective Digital Marketing Methods https://t.co/oCkluZ0GWl / #DigitalMarketing #Marketing #SocialMedia #SocialSelling…"/>
    <s v="http://www.myfrugalbusiness.com/2018/01/effective-digital-marketing-techniques.html"/>
    <s v="myfrugalbusiness.com"/>
    <x v="138"/>
    <m/>
    <s v="http://pbs.twimg.com/profile_images/959976417466441728/IS8N_Zmt_normal.jpg"/>
    <x v="1151"/>
    <s v="https://twitter.com/#!/mikeschiemer/status/973225101566136321"/>
    <m/>
    <m/>
    <s v="973225101566136321"/>
    <m/>
    <b v="0"/>
    <n v="0"/>
    <s v=""/>
    <b v="0"/>
    <s v="tl"/>
    <m/>
    <s v=""/>
    <b v="0"/>
    <n v="12"/>
    <s v="973151708472905728"/>
    <s v="Twitter for iPhone"/>
    <b v="0"/>
    <s v="973151708472905728"/>
    <s v="Tweet"/>
    <n v="0"/>
    <n v="0"/>
    <m/>
    <m/>
    <m/>
    <m/>
    <m/>
    <m/>
    <m/>
    <m/>
    <n v="31"/>
    <s v="6"/>
    <s v="6"/>
    <n v="1"/>
    <n v="9.0909090909090917"/>
    <n v="0"/>
    <n v="0"/>
    <n v="0"/>
    <n v="0"/>
    <n v="10"/>
    <n v="90.909090909090907"/>
    <n v="11"/>
  </r>
  <r>
    <s v="jenprovidence"/>
    <s v="mikeschiemer"/>
    <m/>
    <m/>
    <m/>
    <m/>
    <m/>
    <m/>
    <m/>
    <m/>
    <s v="No"/>
    <n v="1779"/>
    <m/>
    <m/>
    <x v="0"/>
    <d v="2018-03-19T15:41:50"/>
    <s v="RT @MikeSchiemer: 4 Sales Lead Generation Hacks https://t.co/eiUxG5Uq8R / #Sales #Leads #LeadGen #LeadGeneration #Market #SocialSelling htt…"/>
    <s v="http://www.myfrugalbusiness.com/2017/12/lead-generation-hacks-grow-sales.html"/>
    <s v="myfrugalbusiness.com"/>
    <x v="176"/>
    <m/>
    <s v="http://pbs.twimg.com/profile_images/735212530918887424/BB8OGI4g_normal.jpg"/>
    <x v="1152"/>
    <s v="https://twitter.com/#!/jenprovidence/status/975759259639173120"/>
    <m/>
    <m/>
    <s v="975759259639173120"/>
    <m/>
    <b v="0"/>
    <n v="0"/>
    <s v=""/>
    <b v="0"/>
    <s v="en"/>
    <m/>
    <s v=""/>
    <b v="0"/>
    <n v="9"/>
    <s v="975703539405262850"/>
    <s v="Twitter for iPhone"/>
    <b v="0"/>
    <s v="975703539405262850"/>
    <s v="Tweet"/>
    <n v="0"/>
    <n v="0"/>
    <m/>
    <m/>
    <m/>
    <m/>
    <m/>
    <m/>
    <m/>
    <m/>
    <n v="4"/>
    <s v="6"/>
    <s v="6"/>
    <n v="2"/>
    <n v="14.285714285714286"/>
    <n v="1"/>
    <n v="7.1428571428571432"/>
    <n v="0"/>
    <n v="0"/>
    <n v="11"/>
    <n v="78.571428571428569"/>
    <n v="14"/>
  </r>
  <r>
    <s v="jenprovidence"/>
    <s v="mikeschiemer"/>
    <m/>
    <m/>
    <m/>
    <m/>
    <m/>
    <m/>
    <m/>
    <m/>
    <s v="No"/>
    <n v="1780"/>
    <m/>
    <m/>
    <x v="0"/>
    <d v="2018-03-19T15:41:56"/>
    <s v="RT @MikeSchiemer: 8 Simple Ways To Save Money On Your Marketing https://t.co/GiMLytXjc0 / #Marketing #Advertising #Branding #SocialMedia #D…"/>
    <s v="http://www.myfrugalbusiness.com/2018/02/save-money-marketing-digital-social-media-bootstrap.html"/>
    <s v="myfrugalbusiness.com"/>
    <x v="79"/>
    <m/>
    <s v="http://pbs.twimg.com/profile_images/735212530918887424/BB8OGI4g_normal.jpg"/>
    <x v="1153"/>
    <s v="https://twitter.com/#!/jenprovidence/status/975759281202098177"/>
    <m/>
    <m/>
    <s v="975759281202098177"/>
    <m/>
    <b v="0"/>
    <n v="0"/>
    <s v=""/>
    <b v="0"/>
    <s v="en"/>
    <m/>
    <s v=""/>
    <b v="0"/>
    <n v="27"/>
    <s v="975658199209660416"/>
    <s v="Twitter for iPhone"/>
    <b v="0"/>
    <s v="975658199209660416"/>
    <s v="Tweet"/>
    <n v="0"/>
    <n v="0"/>
    <m/>
    <m/>
    <m/>
    <m/>
    <m/>
    <m/>
    <m/>
    <m/>
    <n v="4"/>
    <s v="6"/>
    <s v="6"/>
    <n v="0"/>
    <n v="0"/>
    <n v="0"/>
    <n v="0"/>
    <n v="0"/>
    <n v="0"/>
    <n v="16"/>
    <n v="100"/>
    <n v="16"/>
  </r>
  <r>
    <s v="jenprovidence"/>
    <s v="mikeschiemer"/>
    <m/>
    <m/>
    <m/>
    <m/>
    <m/>
    <m/>
    <m/>
    <m/>
    <s v="No"/>
    <n v="1781"/>
    <m/>
    <m/>
    <x v="0"/>
    <d v="2018-03-19T15:42:41"/>
    <s v="RT @MikeSchiemer: How To Manage A Remote Sales Team https://t.co/WQ6RD5B9Yw / #Sales #SocialSelling #Management https://t.co/Q2mq7TdkuQ"/>
    <s v="http://www.myfrugalbusiness.com/2017/11/how-manage-remote-sales-team-selling.html"/>
    <s v="myfrugalbusiness.com"/>
    <x v="364"/>
    <s v="https://pbs.twimg.com/media/DOSo3OwV4AUkTLS.jpg"/>
    <s v="https://pbs.twimg.com/media/DOSo3OwV4AUkTLS.jpg"/>
    <x v="1154"/>
    <s v="https://twitter.com/#!/jenprovidence/status/975759471950647297"/>
    <m/>
    <m/>
    <s v="975759471950647297"/>
    <m/>
    <b v="0"/>
    <n v="0"/>
    <s v=""/>
    <b v="0"/>
    <s v="en"/>
    <m/>
    <s v=""/>
    <b v="0"/>
    <n v="23"/>
    <s v="975628025776787456"/>
    <s v="Twitter for iPhone"/>
    <b v="0"/>
    <s v="975628025776787456"/>
    <s v="Tweet"/>
    <n v="0"/>
    <n v="0"/>
    <m/>
    <m/>
    <m/>
    <m/>
    <m/>
    <m/>
    <m/>
    <m/>
    <n v="4"/>
    <s v="6"/>
    <s v="6"/>
    <n v="0"/>
    <n v="0"/>
    <n v="0"/>
    <n v="0"/>
    <n v="0"/>
    <n v="0"/>
    <n v="12"/>
    <n v="100"/>
    <n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imeSeries" cacheId="5"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chartFormat="1">
  <location ref="A25:B242" firstHeaderRow="1" firstDataRow="1" firstDataCol="1"/>
  <pivotFields count="6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numFmtId="22" showAll="0"/>
    <pivotField showAll="0"/>
    <pivotField showAll="0"/>
    <pivotField showAll="0"/>
    <pivotField showAll="0">
      <items count="504">
        <item x="297"/>
        <item x="296"/>
        <item x="16"/>
        <item x="99"/>
        <item x="440"/>
        <item x="381"/>
        <item x="344"/>
        <item x="263"/>
        <item x="362"/>
        <item x="110"/>
        <item x="108"/>
        <item x="320"/>
        <item x="154"/>
        <item x="155"/>
        <item x="398"/>
        <item x="388"/>
        <item x="409"/>
        <item x="396"/>
        <item x="211"/>
        <item x="431"/>
        <item x="15"/>
        <item x="430"/>
        <item x="412"/>
        <item x="413"/>
        <item x="150"/>
        <item x="397"/>
        <item x="408"/>
        <item x="323"/>
        <item x="90"/>
        <item x="227"/>
        <item x="480"/>
        <item x="459"/>
        <item x="331"/>
        <item x="342"/>
        <item x="247"/>
        <item x="276"/>
        <item x="218"/>
        <item x="47"/>
        <item x="45"/>
        <item x="91"/>
        <item x="126"/>
        <item x="311"/>
        <item x="95"/>
        <item x="59"/>
        <item x="432"/>
        <item x="308"/>
        <item x="484"/>
        <item x="54"/>
        <item x="301"/>
        <item x="50"/>
        <item x="107"/>
        <item x="23"/>
        <item x="326"/>
        <item x="281"/>
        <item x="134"/>
        <item x="5"/>
        <item x="14"/>
        <item x="2"/>
        <item x="277"/>
        <item x="470"/>
        <item x="127"/>
        <item x="261"/>
        <item x="196"/>
        <item x="136"/>
        <item x="138"/>
        <item x="502"/>
        <item x="85"/>
        <item x="69"/>
        <item x="501"/>
        <item x="235"/>
        <item x="442"/>
        <item x="161"/>
        <item x="321"/>
        <item x="316"/>
        <item x="476"/>
        <item x="374"/>
        <item x="491"/>
        <item x="8"/>
        <item x="92"/>
        <item x="225"/>
        <item x="221"/>
        <item x="25"/>
        <item x="100"/>
        <item x="180"/>
        <item x="469"/>
        <item x="40"/>
        <item x="453"/>
        <item x="185"/>
        <item x="76"/>
        <item x="348"/>
        <item x="347"/>
        <item x="132"/>
        <item x="131"/>
        <item x="216"/>
        <item x="373"/>
        <item x="42"/>
        <item x="63"/>
        <item x="104"/>
        <item x="349"/>
        <item x="84"/>
        <item x="417"/>
        <item x="394"/>
        <item x="102"/>
        <item x="96"/>
        <item x="370"/>
        <item x="269"/>
        <item x="434"/>
        <item x="171"/>
        <item x="405"/>
        <item x="400"/>
        <item x="339"/>
        <item x="420"/>
        <item x="418"/>
        <item x="175"/>
        <item x="390"/>
        <item x="403"/>
        <item x="393"/>
        <item x="280"/>
        <item x="4"/>
        <item x="239"/>
        <item x="332"/>
        <item x="352"/>
        <item x="224"/>
        <item x="219"/>
        <item x="220"/>
        <item x="89"/>
        <item x="139"/>
        <item x="268"/>
        <item x="267"/>
        <item x="353"/>
        <item x="82"/>
        <item x="195"/>
        <item x="197"/>
        <item x="200"/>
        <item x="198"/>
        <item x="335"/>
        <item x="334"/>
        <item x="399"/>
        <item x="72"/>
        <item x="113"/>
        <item x="356"/>
        <item x="355"/>
        <item x="201"/>
        <item x="248"/>
        <item x="20"/>
        <item x="48"/>
        <item x="21"/>
        <item x="19"/>
        <item x="292"/>
        <item x="166"/>
        <item x="26"/>
        <item x="172"/>
        <item x="71"/>
        <item x="330"/>
        <item x="106"/>
        <item x="215"/>
        <item x="46"/>
        <item x="44"/>
        <item x="260"/>
        <item x="343"/>
        <item x="143"/>
        <item x="79"/>
        <item x="500"/>
        <item x="360"/>
        <item x="129"/>
        <item x="312"/>
        <item x="13"/>
        <item x="10"/>
        <item x="12"/>
        <item x="249"/>
        <item x="341"/>
        <item x="114"/>
        <item x="468"/>
        <item x="73"/>
        <item x="80"/>
        <item x="88"/>
        <item x="174"/>
        <item x="258"/>
        <item x="365"/>
        <item x="359"/>
        <item x="411"/>
        <item x="167"/>
        <item x="240"/>
        <item x="307"/>
        <item x="410"/>
        <item x="97"/>
        <item x="367"/>
        <item x="366"/>
        <item x="124"/>
        <item x="93"/>
        <item x="94"/>
        <item x="67"/>
        <item x="310"/>
        <item x="309"/>
        <item x="194"/>
        <item x="445"/>
        <item x="153"/>
        <item x="443"/>
        <item x="168"/>
        <item x="49"/>
        <item x="482"/>
        <item x="254"/>
        <item x="105"/>
        <item x="118"/>
        <item x="142"/>
        <item x="494"/>
        <item x="485"/>
        <item x="245"/>
        <item x="244"/>
        <item x="243"/>
        <item x="493"/>
        <item x="1"/>
        <item x="257"/>
        <item x="273"/>
        <item x="302"/>
        <item x="389"/>
        <item x="250"/>
        <item x="350"/>
        <item x="24"/>
        <item x="391"/>
        <item x="158"/>
        <item x="37"/>
        <item x="117"/>
        <item x="298"/>
        <item x="169"/>
        <item x="159"/>
        <item x="455"/>
        <item x="439"/>
        <item x="176"/>
        <item x="291"/>
        <item x="386"/>
        <item x="86"/>
        <item x="465"/>
        <item x="18"/>
        <item x="62"/>
        <item x="30"/>
        <item x="454"/>
        <item x="364"/>
        <item x="287"/>
        <item x="286"/>
        <item x="299"/>
        <item x="294"/>
        <item x="385"/>
        <item x="203"/>
        <item x="202"/>
        <item x="473"/>
        <item x="28"/>
        <item x="65"/>
        <item x="252"/>
        <item x="64"/>
        <item x="253"/>
        <item x="66"/>
        <item x="392"/>
        <item x="264"/>
        <item x="230"/>
        <item x="272"/>
        <item x="416"/>
        <item x="283"/>
        <item x="421"/>
        <item x="407"/>
        <item x="135"/>
        <item x="376"/>
        <item x="437"/>
        <item x="395"/>
        <item x="156"/>
        <item x="333"/>
        <item x="133"/>
        <item x="3"/>
        <item x="148"/>
        <item x="149"/>
        <item x="145"/>
        <item x="147"/>
        <item x="146"/>
        <item x="193"/>
        <item x="121"/>
        <item x="140"/>
        <item x="36"/>
        <item x="423"/>
        <item x="7"/>
        <item x="463"/>
        <item x="137"/>
        <item x="419"/>
        <item x="87"/>
        <item x="288"/>
        <item x="6"/>
        <item x="33"/>
        <item x="324"/>
        <item x="75"/>
        <item x="361"/>
        <item x="358"/>
        <item x="498"/>
        <item x="336"/>
        <item x="450"/>
        <item x="237"/>
        <item x="387"/>
        <item x="275"/>
        <item x="274"/>
        <item x="56"/>
        <item x="182"/>
        <item x="489"/>
        <item x="452"/>
        <item x="337"/>
        <item x="22"/>
        <item x="188"/>
        <item x="363"/>
        <item x="435"/>
        <item x="427"/>
        <item x="265"/>
        <item x="157"/>
        <item x="191"/>
        <item x="424"/>
        <item x="109"/>
        <item x="223"/>
        <item x="234"/>
        <item x="266"/>
        <item x="61"/>
        <item x="68"/>
        <item x="448"/>
        <item x="271"/>
        <item x="346"/>
        <item x="35"/>
        <item x="304"/>
        <item x="262"/>
        <item x="305"/>
        <item x="306"/>
        <item x="499"/>
        <item x="488"/>
        <item x="378"/>
        <item x="78"/>
        <item x="0"/>
        <item x="497"/>
        <item x="259"/>
        <item x="58"/>
        <item x="141"/>
        <item x="351"/>
        <item x="152"/>
        <item x="317"/>
        <item x="354"/>
        <item x="55"/>
        <item x="130"/>
        <item x="251"/>
        <item x="441"/>
        <item x="278"/>
        <item x="238"/>
        <item x="208"/>
        <item x="125"/>
        <item x="495"/>
        <item x="246"/>
        <item x="466"/>
        <item x="478"/>
        <item x="477"/>
        <item x="375"/>
        <item x="471"/>
        <item x="472"/>
        <item x="128"/>
        <item x="490"/>
        <item x="486"/>
        <item x="383"/>
        <item x="425"/>
        <item x="384"/>
        <item x="496"/>
        <item x="479"/>
        <item x="474"/>
        <item x="449"/>
        <item x="165"/>
        <item x="457"/>
        <item x="377"/>
        <item x="314"/>
        <item x="313"/>
        <item x="467"/>
        <item x="451"/>
        <item x="446"/>
        <item x="426"/>
        <item x="144"/>
        <item x="38"/>
        <item x="217"/>
        <item x="379"/>
        <item x="462"/>
        <item x="41"/>
        <item x="345"/>
        <item x="77"/>
        <item x="315"/>
        <item x="199"/>
        <item x="51"/>
        <item x="205"/>
        <item x="318"/>
        <item x="151"/>
        <item x="179"/>
        <item x="164"/>
        <item x="189"/>
        <item x="429"/>
        <item x="27"/>
        <item x="119"/>
        <item x="487"/>
        <item x="207"/>
        <item x="492"/>
        <item x="483"/>
        <item x="372"/>
        <item x="206"/>
        <item x="214"/>
        <item x="111"/>
        <item x="160"/>
        <item x="255"/>
        <item x="460"/>
        <item x="456"/>
        <item x="458"/>
        <item x="241"/>
        <item x="293"/>
        <item x="444"/>
        <item x="43"/>
        <item x="204"/>
        <item x="438"/>
        <item x="433"/>
        <item x="101"/>
        <item x="190"/>
        <item x="300"/>
        <item x="256"/>
        <item x="17"/>
        <item x="295"/>
        <item x="70"/>
        <item x="322"/>
        <item x="98"/>
        <item x="436"/>
        <item x="270"/>
        <item x="81"/>
        <item x="32"/>
        <item x="186"/>
        <item x="461"/>
        <item x="371"/>
        <item x="187"/>
        <item x="31"/>
        <item x="9"/>
        <item x="236"/>
        <item x="192"/>
        <item x="120"/>
        <item x="53"/>
        <item x="60"/>
        <item x="382"/>
        <item x="475"/>
        <item x="112"/>
        <item x="340"/>
        <item x="428"/>
        <item x="212"/>
        <item x="39"/>
        <item x="210"/>
        <item x="183"/>
        <item x="481"/>
        <item x="303"/>
        <item x="447"/>
        <item x="380"/>
        <item x="404"/>
        <item x="406"/>
        <item x="178"/>
        <item x="177"/>
        <item x="209"/>
        <item x="338"/>
        <item x="103"/>
        <item x="319"/>
        <item x="74"/>
        <item x="422"/>
        <item x="233"/>
        <item x="325"/>
        <item x="232"/>
        <item x="464"/>
        <item x="184"/>
        <item x="170"/>
        <item x="282"/>
        <item x="402"/>
        <item x="328"/>
        <item x="213"/>
        <item x="285"/>
        <item x="29"/>
        <item x="284"/>
        <item x="122"/>
        <item x="357"/>
        <item x="57"/>
        <item x="11"/>
        <item x="231"/>
        <item x="52"/>
        <item x="173"/>
        <item x="290"/>
        <item x="289"/>
        <item x="229"/>
        <item x="228"/>
        <item x="242"/>
        <item x="368"/>
        <item x="327"/>
        <item x="369"/>
        <item x="83"/>
        <item x="279"/>
        <item x="414"/>
        <item x="162"/>
        <item x="181"/>
        <item x="415"/>
        <item x="123"/>
        <item x="226"/>
        <item x="222"/>
        <item x="116"/>
        <item x="115"/>
        <item x="401"/>
        <item x="329"/>
        <item x="163"/>
        <item x="34"/>
        <item t="default"/>
      </items>
    </pivotField>
    <pivotField showAll="0"/>
    <pivotField showAll="0"/>
    <pivotField axis="axisRow" dataField="1" numFmtId="22"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s>
  <rowFields count="4">
    <field x="66"/>
    <field x="65"/>
    <field x="64"/>
    <field x="22"/>
  </rowFields>
  <rowItems count="217">
    <i>
      <x v="1"/>
    </i>
    <i r="1">
      <x v="5"/>
    </i>
    <i r="2">
      <x v="139"/>
    </i>
    <i r="3">
      <x v="13"/>
    </i>
    <i>
      <x v="3"/>
    </i>
    <i r="1">
      <x v="5"/>
    </i>
    <i r="2">
      <x v="146"/>
    </i>
    <i r="3">
      <x v="21"/>
    </i>
    <i r="2">
      <x v="148"/>
    </i>
    <i r="3">
      <x v="5"/>
    </i>
    <i r="1">
      <x v="6"/>
    </i>
    <i r="2">
      <x v="172"/>
    </i>
    <i r="3">
      <x v="19"/>
    </i>
    <i r="2">
      <x v="178"/>
    </i>
    <i r="3">
      <x v="19"/>
    </i>
    <i r="2">
      <x v="179"/>
    </i>
    <i r="3">
      <x v="10"/>
    </i>
    <i r="1">
      <x v="8"/>
    </i>
    <i r="2">
      <x v="242"/>
    </i>
    <i r="3">
      <x v="18"/>
    </i>
    <i r="1">
      <x v="11"/>
    </i>
    <i r="2">
      <x v="313"/>
    </i>
    <i r="3">
      <x v="17"/>
    </i>
    <i r="2">
      <x v="329"/>
    </i>
    <i r="3">
      <x v="21"/>
    </i>
    <i>
      <x v="4"/>
    </i>
    <i r="1">
      <x v="1"/>
    </i>
    <i r="2">
      <x v="1"/>
    </i>
    <i r="3">
      <x v="20"/>
    </i>
    <i r="2">
      <x v="3"/>
    </i>
    <i r="3">
      <x v="14"/>
    </i>
    <i r="2">
      <x v="4"/>
    </i>
    <i r="3">
      <x v="24"/>
    </i>
    <i r="2">
      <x v="12"/>
    </i>
    <i r="3">
      <x v="22"/>
    </i>
    <i r="2">
      <x v="25"/>
    </i>
    <i r="3">
      <x v="16"/>
    </i>
    <i r="2">
      <x v="26"/>
    </i>
    <i r="3">
      <x v="12"/>
    </i>
    <i r="1">
      <x v="2"/>
    </i>
    <i r="2">
      <x v="42"/>
    </i>
    <i r="3">
      <x v="3"/>
    </i>
    <i r="1">
      <x v="3"/>
    </i>
    <i r="2">
      <x v="61"/>
    </i>
    <i r="3">
      <x v="5"/>
    </i>
    <i r="2">
      <x v="62"/>
    </i>
    <i r="3">
      <x v="7"/>
    </i>
    <i r="2">
      <x v="63"/>
    </i>
    <i r="3">
      <x v="22"/>
    </i>
    <i r="2">
      <x v="64"/>
    </i>
    <i r="3">
      <x v="4"/>
    </i>
    <i r="3">
      <x v="5"/>
    </i>
    <i r="3">
      <x v="18"/>
    </i>
    <i r="3">
      <x v="21"/>
    </i>
    <i r="2">
      <x v="65"/>
    </i>
    <i r="3">
      <x v="5"/>
    </i>
    <i r="3">
      <x v="11"/>
    </i>
    <i r="3">
      <x v="15"/>
    </i>
    <i r="3">
      <x v="17"/>
    </i>
    <i r="3">
      <x v="18"/>
    </i>
    <i r="3">
      <x v="21"/>
    </i>
    <i r="2">
      <x v="66"/>
    </i>
    <i r="3">
      <x v="2"/>
    </i>
    <i r="3">
      <x v="3"/>
    </i>
    <i r="3">
      <x v="4"/>
    </i>
    <i r="3">
      <x v="5"/>
    </i>
    <i r="3">
      <x v="6"/>
    </i>
    <i r="3">
      <x v="7"/>
    </i>
    <i r="3">
      <x v="9"/>
    </i>
    <i r="3">
      <x v="10"/>
    </i>
    <i r="3">
      <x v="11"/>
    </i>
    <i r="3">
      <x v="16"/>
    </i>
    <i r="3">
      <x v="17"/>
    </i>
    <i r="3">
      <x v="20"/>
    </i>
    <i r="3">
      <x v="23"/>
    </i>
    <i r="2">
      <x v="67"/>
    </i>
    <i r="3">
      <x v="1"/>
    </i>
    <i r="3">
      <x v="4"/>
    </i>
    <i r="3">
      <x v="5"/>
    </i>
    <i r="3">
      <x v="8"/>
    </i>
    <i r="3">
      <x v="11"/>
    </i>
    <i r="3">
      <x v="13"/>
    </i>
    <i r="3">
      <x v="14"/>
    </i>
    <i r="3">
      <x v="15"/>
    </i>
    <i r="3">
      <x v="16"/>
    </i>
    <i r="3">
      <x v="17"/>
    </i>
    <i r="3">
      <x v="18"/>
    </i>
    <i r="3">
      <x v="23"/>
    </i>
    <i r="3">
      <x v="24"/>
    </i>
    <i r="2">
      <x v="68"/>
    </i>
    <i r="3">
      <x v="1"/>
    </i>
    <i r="3">
      <x v="3"/>
    </i>
    <i r="3">
      <x v="7"/>
    </i>
    <i r="3">
      <x v="9"/>
    </i>
    <i r="3">
      <x v="10"/>
    </i>
    <i r="3">
      <x v="11"/>
    </i>
    <i r="3">
      <x v="14"/>
    </i>
    <i r="3">
      <x v="15"/>
    </i>
    <i r="3">
      <x v="16"/>
    </i>
    <i r="3">
      <x v="17"/>
    </i>
    <i r="3">
      <x v="18"/>
    </i>
    <i r="3">
      <x v="20"/>
    </i>
    <i r="3">
      <x v="21"/>
    </i>
    <i r="3">
      <x v="22"/>
    </i>
    <i r="3">
      <x v="23"/>
    </i>
    <i r="3">
      <x v="24"/>
    </i>
    <i r="2">
      <x v="69"/>
    </i>
    <i r="3">
      <x v="1"/>
    </i>
    <i r="3">
      <x v="2"/>
    </i>
    <i r="3">
      <x v="5"/>
    </i>
    <i r="3">
      <x v="6"/>
    </i>
    <i r="3">
      <x v="8"/>
    </i>
    <i r="3">
      <x v="9"/>
    </i>
    <i r="3">
      <x v="14"/>
    </i>
    <i r="3">
      <x v="15"/>
    </i>
    <i r="3">
      <x v="16"/>
    </i>
    <i r="3">
      <x v="17"/>
    </i>
    <i r="3">
      <x v="23"/>
    </i>
    <i r="2">
      <x v="70"/>
    </i>
    <i r="3">
      <x v="1"/>
    </i>
    <i r="3">
      <x v="2"/>
    </i>
    <i r="3">
      <x v="6"/>
    </i>
    <i r="3">
      <x v="9"/>
    </i>
    <i r="3">
      <x v="10"/>
    </i>
    <i r="3">
      <x v="11"/>
    </i>
    <i r="3">
      <x v="12"/>
    </i>
    <i r="3">
      <x v="13"/>
    </i>
    <i r="3">
      <x v="14"/>
    </i>
    <i r="3">
      <x v="16"/>
    </i>
    <i r="3">
      <x v="17"/>
    </i>
    <i r="3">
      <x v="18"/>
    </i>
    <i r="3">
      <x v="20"/>
    </i>
    <i r="3">
      <x v="21"/>
    </i>
    <i r="3">
      <x v="22"/>
    </i>
    <i r="3">
      <x v="23"/>
    </i>
    <i r="2">
      <x v="71"/>
    </i>
    <i r="3">
      <x v="2"/>
    </i>
    <i r="3">
      <x v="3"/>
    </i>
    <i r="3">
      <x v="6"/>
    </i>
    <i r="3">
      <x v="7"/>
    </i>
    <i r="3">
      <x v="11"/>
    </i>
    <i r="3">
      <x v="12"/>
    </i>
    <i r="3">
      <x v="14"/>
    </i>
    <i r="3">
      <x v="15"/>
    </i>
    <i r="3">
      <x v="16"/>
    </i>
    <i r="3">
      <x v="17"/>
    </i>
    <i r="3">
      <x v="21"/>
    </i>
    <i r="2">
      <x v="72"/>
    </i>
    <i r="3">
      <x v="2"/>
    </i>
    <i r="3">
      <x v="6"/>
    </i>
    <i r="3">
      <x v="8"/>
    </i>
    <i r="3">
      <x v="12"/>
    </i>
    <i r="3">
      <x v="14"/>
    </i>
    <i r="3">
      <x v="15"/>
    </i>
    <i r="3">
      <x v="16"/>
    </i>
    <i r="3">
      <x v="17"/>
    </i>
    <i r="2">
      <x v="73"/>
    </i>
    <i r="3">
      <x v="12"/>
    </i>
    <i r="2">
      <x v="74"/>
    </i>
    <i r="3">
      <x v="11"/>
    </i>
    <i r="3">
      <x v="15"/>
    </i>
    <i r="3">
      <x v="23"/>
    </i>
    <i r="3">
      <x v="24"/>
    </i>
    <i r="2">
      <x v="75"/>
    </i>
    <i r="3">
      <x v="2"/>
    </i>
    <i r="3">
      <x v="4"/>
    </i>
    <i r="3">
      <x v="5"/>
    </i>
    <i r="3">
      <x v="9"/>
    </i>
    <i r="3">
      <x v="10"/>
    </i>
    <i r="3">
      <x v="11"/>
    </i>
    <i r="3">
      <x v="12"/>
    </i>
    <i r="3">
      <x v="13"/>
    </i>
    <i r="3">
      <x v="14"/>
    </i>
    <i r="3">
      <x v="15"/>
    </i>
    <i r="3">
      <x v="16"/>
    </i>
    <i r="3">
      <x v="20"/>
    </i>
    <i r="3">
      <x v="23"/>
    </i>
    <i r="2">
      <x v="76"/>
    </i>
    <i r="3">
      <x v="8"/>
    </i>
    <i r="3">
      <x v="9"/>
    </i>
    <i r="3">
      <x v="10"/>
    </i>
    <i r="3">
      <x v="11"/>
    </i>
    <i r="3">
      <x v="12"/>
    </i>
    <i r="3">
      <x v="13"/>
    </i>
    <i r="3">
      <x v="14"/>
    </i>
    <i r="3">
      <x v="15"/>
    </i>
    <i r="3">
      <x v="16"/>
    </i>
    <i r="3">
      <x v="23"/>
    </i>
    <i r="2">
      <x v="77"/>
    </i>
    <i r="3">
      <x v="2"/>
    </i>
    <i r="3">
      <x v="14"/>
    </i>
    <i r="3">
      <x v="18"/>
    </i>
    <i r="3">
      <x v="20"/>
    </i>
    <i r="3">
      <x v="21"/>
    </i>
    <i r="2">
      <x v="78"/>
    </i>
    <i r="3">
      <x v="3"/>
    </i>
    <i r="3">
      <x v="5"/>
    </i>
    <i r="3">
      <x v="7"/>
    </i>
    <i r="3">
      <x v="10"/>
    </i>
    <i r="3">
      <x v="11"/>
    </i>
    <i r="3">
      <x v="12"/>
    </i>
    <i r="3">
      <x v="13"/>
    </i>
    <i r="3">
      <x v="14"/>
    </i>
    <i r="3">
      <x v="15"/>
    </i>
    <i r="3">
      <x v="16"/>
    </i>
    <i r="3">
      <x v="17"/>
    </i>
    <i r="3">
      <x v="21"/>
    </i>
    <i r="3">
      <x v="23"/>
    </i>
    <i r="3">
      <x v="24"/>
    </i>
    <i r="2">
      <x v="79"/>
    </i>
    <i r="3">
      <x v="8"/>
    </i>
    <i r="3">
      <x v="10"/>
    </i>
    <i r="3">
      <x v="13"/>
    </i>
    <i r="3">
      <x v="14"/>
    </i>
    <i r="3">
      <x v="15"/>
    </i>
    <i r="3">
      <x v="16"/>
    </i>
    <i t="grand">
      <x/>
    </i>
  </rowItems>
  <colItems count="1">
    <i/>
  </colItems>
  <dataFields count="1">
    <dataField name="Count of Tweet Date (UTC)" fld="2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lationship" sourceName="Relationship">
  <pivotTables>
    <pivotTable tabId="14" name="TimeSeries"/>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Hashtags_in_Tweet" sourceName="Hashtags in Tweet">
  <pivotTables>
    <pivotTable tabId="14" name="TimeSeries"/>
  </pivotTables>
  <data>
    <tabular pivotCacheId="1">
      <items count="503">
        <i x="297" s="1"/>
        <i x="296" s="1"/>
        <i x="16" s="1"/>
        <i x="99" s="1"/>
        <i x="440" s="1"/>
        <i x="381" s="1"/>
        <i x="344" s="1"/>
        <i x="263" s="1"/>
        <i x="362" s="1"/>
        <i x="110" s="1"/>
        <i x="108" s="1"/>
        <i x="320" s="1"/>
        <i x="154" s="1"/>
        <i x="155" s="1"/>
        <i x="398" s="1"/>
        <i x="388" s="1"/>
        <i x="409" s="1"/>
        <i x="396" s="1"/>
        <i x="211" s="1"/>
        <i x="431" s="1"/>
        <i x="15" s="1"/>
        <i x="430" s="1"/>
        <i x="412" s="1"/>
        <i x="413" s="1"/>
        <i x="150" s="1"/>
        <i x="397" s="1"/>
        <i x="408" s="1"/>
        <i x="323" s="1"/>
        <i x="90" s="1"/>
        <i x="227" s="1"/>
        <i x="480" s="1"/>
        <i x="459" s="1"/>
        <i x="331" s="1"/>
        <i x="342" s="1"/>
        <i x="247" s="1"/>
        <i x="276" s="1"/>
        <i x="218" s="1"/>
        <i x="47" s="1"/>
        <i x="45" s="1"/>
        <i x="91" s="1"/>
        <i x="126" s="1"/>
        <i x="311" s="1"/>
        <i x="95" s="1"/>
        <i x="59" s="1"/>
        <i x="432" s="1"/>
        <i x="308" s="1"/>
        <i x="484" s="1"/>
        <i x="54" s="1"/>
        <i x="301" s="1"/>
        <i x="50" s="1"/>
        <i x="107" s="1"/>
        <i x="23" s="1"/>
        <i x="326" s="1"/>
        <i x="281" s="1"/>
        <i x="134" s="1"/>
        <i x="5" s="1"/>
        <i x="14" s="1"/>
        <i x="2" s="1"/>
        <i x="277" s="1"/>
        <i x="470" s="1"/>
        <i x="127" s="1"/>
        <i x="261" s="1"/>
        <i x="196" s="1"/>
        <i x="136" s="1"/>
        <i x="138" s="1"/>
        <i x="502" s="1"/>
        <i x="85" s="1"/>
        <i x="69" s="1"/>
        <i x="501" s="1"/>
        <i x="235" s="1"/>
        <i x="442" s="1"/>
        <i x="161" s="1"/>
        <i x="321" s="1"/>
        <i x="316" s="1"/>
        <i x="476" s="1"/>
        <i x="374" s="1"/>
        <i x="491" s="1"/>
        <i x="8" s="1"/>
        <i x="92" s="1"/>
        <i x="225" s="1"/>
        <i x="221" s="1"/>
        <i x="25" s="1"/>
        <i x="100" s="1"/>
        <i x="180" s="1"/>
        <i x="469" s="1"/>
        <i x="40" s="1"/>
        <i x="453" s="1"/>
        <i x="185" s="1"/>
        <i x="76" s="1"/>
        <i x="348" s="1"/>
        <i x="347" s="1"/>
        <i x="132" s="1"/>
        <i x="131" s="1"/>
        <i x="216" s="1"/>
        <i x="373" s="1"/>
        <i x="42" s="1"/>
        <i x="63" s="1"/>
        <i x="104" s="1"/>
        <i x="349" s="1"/>
        <i x="84" s="1"/>
        <i x="417" s="1"/>
        <i x="394" s="1"/>
        <i x="102" s="1"/>
        <i x="96" s="1"/>
        <i x="370" s="1"/>
        <i x="269" s="1"/>
        <i x="434" s="1"/>
        <i x="171" s="1"/>
        <i x="405" s="1"/>
        <i x="400" s="1"/>
        <i x="339" s="1"/>
        <i x="420" s="1"/>
        <i x="418" s="1"/>
        <i x="175" s="1"/>
        <i x="390" s="1"/>
        <i x="403" s="1"/>
        <i x="393" s="1"/>
        <i x="280" s="1"/>
        <i x="4" s="1"/>
        <i x="239" s="1"/>
        <i x="332" s="1"/>
        <i x="352" s="1"/>
        <i x="224" s="1"/>
        <i x="219" s="1"/>
        <i x="220" s="1"/>
        <i x="89" s="1"/>
        <i x="139" s="1"/>
        <i x="268" s="1"/>
        <i x="267" s="1"/>
        <i x="353" s="1"/>
        <i x="82" s="1"/>
        <i x="195" s="1"/>
        <i x="197" s="1"/>
        <i x="200" s="1"/>
        <i x="198" s="1"/>
        <i x="335" s="1"/>
        <i x="334" s="1"/>
        <i x="399" s="1"/>
        <i x="72" s="1"/>
        <i x="113" s="1"/>
        <i x="356" s="1"/>
        <i x="355" s="1"/>
        <i x="201" s="1"/>
        <i x="248" s="1"/>
        <i x="20" s="1"/>
        <i x="48" s="1"/>
        <i x="21" s="1"/>
        <i x="19" s="1"/>
        <i x="292" s="1"/>
        <i x="166" s="1"/>
        <i x="26" s="1"/>
        <i x="172" s="1"/>
        <i x="71" s="1"/>
        <i x="330" s="1"/>
        <i x="106" s="1"/>
        <i x="215" s="1"/>
        <i x="46" s="1"/>
        <i x="44" s="1"/>
        <i x="260" s="1"/>
        <i x="343" s="1"/>
        <i x="143" s="1"/>
        <i x="79" s="1"/>
        <i x="500" s="1"/>
        <i x="360" s="1"/>
        <i x="129" s="1"/>
        <i x="312" s="1"/>
        <i x="13" s="1"/>
        <i x="10" s="1"/>
        <i x="12" s="1"/>
        <i x="249" s="1"/>
        <i x="341" s="1"/>
        <i x="114" s="1"/>
        <i x="468" s="1"/>
        <i x="73" s="1"/>
        <i x="80" s="1"/>
        <i x="88" s="1"/>
        <i x="174" s="1"/>
        <i x="258" s="1"/>
        <i x="365" s="1"/>
        <i x="359" s="1"/>
        <i x="411" s="1"/>
        <i x="167" s="1"/>
        <i x="240" s="1"/>
        <i x="307" s="1"/>
        <i x="410" s="1"/>
        <i x="97" s="1"/>
        <i x="367" s="1"/>
        <i x="366" s="1"/>
        <i x="124" s="1"/>
        <i x="93" s="1"/>
        <i x="94" s="1"/>
        <i x="67" s="1"/>
        <i x="310" s="1"/>
        <i x="309" s="1"/>
        <i x="194" s="1"/>
        <i x="445" s="1"/>
        <i x="153" s="1"/>
        <i x="443" s="1"/>
        <i x="168" s="1"/>
        <i x="49" s="1"/>
        <i x="482" s="1"/>
        <i x="254" s="1"/>
        <i x="105" s="1"/>
        <i x="118" s="1"/>
        <i x="142" s="1"/>
        <i x="494" s="1"/>
        <i x="485" s="1"/>
        <i x="245" s="1"/>
        <i x="244" s="1"/>
        <i x="243" s="1"/>
        <i x="493" s="1"/>
        <i x="1" s="1"/>
        <i x="257" s="1"/>
        <i x="273" s="1"/>
        <i x="302" s="1"/>
        <i x="389" s="1"/>
        <i x="250" s="1"/>
        <i x="350" s="1"/>
        <i x="24" s="1"/>
        <i x="391" s="1"/>
        <i x="158" s="1"/>
        <i x="37" s="1"/>
        <i x="117" s="1"/>
        <i x="298" s="1"/>
        <i x="169" s="1"/>
        <i x="159" s="1"/>
        <i x="455" s="1"/>
        <i x="439" s="1"/>
        <i x="176" s="1"/>
        <i x="291" s="1"/>
        <i x="386" s="1"/>
        <i x="86" s="1"/>
        <i x="465" s="1"/>
        <i x="18" s="1"/>
        <i x="62" s="1"/>
        <i x="30" s="1"/>
        <i x="454" s="1"/>
        <i x="364" s="1"/>
        <i x="287" s="1"/>
        <i x="286" s="1"/>
        <i x="299" s="1"/>
        <i x="294" s="1"/>
        <i x="385" s="1"/>
        <i x="203" s="1"/>
        <i x="202" s="1"/>
        <i x="473" s="1"/>
        <i x="28" s="1"/>
        <i x="65" s="1"/>
        <i x="252" s="1"/>
        <i x="64" s="1"/>
        <i x="253" s="1"/>
        <i x="66" s="1"/>
        <i x="392" s="1"/>
        <i x="264" s="1"/>
        <i x="230" s="1"/>
        <i x="272" s="1"/>
        <i x="416" s="1"/>
        <i x="283" s="1"/>
        <i x="421" s="1"/>
        <i x="407" s="1"/>
        <i x="135" s="1"/>
        <i x="376" s="1"/>
        <i x="437" s="1"/>
        <i x="395" s="1"/>
        <i x="156" s="1"/>
        <i x="333" s="1"/>
        <i x="133" s="1"/>
        <i x="3" s="1"/>
        <i x="148" s="1"/>
        <i x="149" s="1"/>
        <i x="145" s="1"/>
        <i x="147" s="1"/>
        <i x="146" s="1"/>
        <i x="193" s="1"/>
        <i x="121" s="1"/>
        <i x="140" s="1"/>
        <i x="36" s="1"/>
        <i x="423" s="1"/>
        <i x="7" s="1"/>
        <i x="463" s="1"/>
        <i x="137" s="1"/>
        <i x="419" s="1"/>
        <i x="87" s="1"/>
        <i x="288" s="1"/>
        <i x="6" s="1"/>
        <i x="33" s="1"/>
        <i x="324" s="1"/>
        <i x="75" s="1"/>
        <i x="361" s="1"/>
        <i x="358" s="1"/>
        <i x="498" s="1"/>
        <i x="336" s="1"/>
        <i x="450" s="1"/>
        <i x="237" s="1"/>
        <i x="387" s="1"/>
        <i x="275" s="1"/>
        <i x="274" s="1"/>
        <i x="56" s="1"/>
        <i x="182" s="1"/>
        <i x="489" s="1"/>
        <i x="452" s="1"/>
        <i x="337" s="1"/>
        <i x="22" s="1"/>
        <i x="188" s="1"/>
        <i x="363" s="1"/>
        <i x="435" s="1"/>
        <i x="427" s="1"/>
        <i x="265" s="1"/>
        <i x="157" s="1"/>
        <i x="191" s="1"/>
        <i x="424" s="1"/>
        <i x="109" s="1"/>
        <i x="223" s="1"/>
        <i x="234" s="1"/>
        <i x="266" s="1"/>
        <i x="61" s="1"/>
        <i x="68" s="1"/>
        <i x="448" s="1"/>
        <i x="271" s="1"/>
        <i x="346" s="1"/>
        <i x="35" s="1"/>
        <i x="304" s="1"/>
        <i x="262" s="1"/>
        <i x="305" s="1"/>
        <i x="306" s="1"/>
        <i x="499" s="1"/>
        <i x="488" s="1"/>
        <i x="378" s="1"/>
        <i x="78" s="1"/>
        <i x="0" s="1"/>
        <i x="497" s="1"/>
        <i x="259" s="1"/>
        <i x="58" s="1"/>
        <i x="141" s="1"/>
        <i x="351" s="1"/>
        <i x="152" s="1"/>
        <i x="317" s="1"/>
        <i x="354" s="1"/>
        <i x="55" s="1"/>
        <i x="130" s="1"/>
        <i x="251" s="1"/>
        <i x="441" s="1"/>
        <i x="278" s="1"/>
        <i x="238" s="1"/>
        <i x="208" s="1"/>
        <i x="125" s="1"/>
        <i x="495" s="1"/>
        <i x="246" s="1"/>
        <i x="466" s="1"/>
        <i x="478" s="1"/>
        <i x="477" s="1"/>
        <i x="375" s="1"/>
        <i x="471" s="1"/>
        <i x="472" s="1"/>
        <i x="128" s="1"/>
        <i x="490" s="1"/>
        <i x="486" s="1"/>
        <i x="383" s="1"/>
        <i x="425" s="1"/>
        <i x="384" s="1"/>
        <i x="496" s="1"/>
        <i x="479" s="1"/>
        <i x="474" s="1"/>
        <i x="449" s="1"/>
        <i x="165" s="1"/>
        <i x="457" s="1"/>
        <i x="377" s="1"/>
        <i x="314" s="1"/>
        <i x="313" s="1"/>
        <i x="467" s="1"/>
        <i x="451" s="1"/>
        <i x="446" s="1"/>
        <i x="426" s="1"/>
        <i x="144" s="1"/>
        <i x="38" s="1"/>
        <i x="217" s="1"/>
        <i x="379" s="1"/>
        <i x="462" s="1"/>
        <i x="41" s="1"/>
        <i x="345" s="1"/>
        <i x="77" s="1"/>
        <i x="315" s="1"/>
        <i x="199" s="1"/>
        <i x="51" s="1"/>
        <i x="205" s="1"/>
        <i x="318" s="1"/>
        <i x="151" s="1"/>
        <i x="179" s="1"/>
        <i x="164" s="1"/>
        <i x="189" s="1"/>
        <i x="429" s="1"/>
        <i x="27" s="1"/>
        <i x="119" s="1"/>
        <i x="487" s="1"/>
        <i x="207" s="1"/>
        <i x="492" s="1"/>
        <i x="483" s="1"/>
        <i x="372" s="1"/>
        <i x="206" s="1"/>
        <i x="214" s="1"/>
        <i x="111" s="1"/>
        <i x="160" s="1"/>
        <i x="255" s="1"/>
        <i x="460" s="1"/>
        <i x="456" s="1"/>
        <i x="458" s="1"/>
        <i x="241" s="1"/>
        <i x="293" s="1"/>
        <i x="444" s="1"/>
        <i x="43" s="1"/>
        <i x="204" s="1"/>
        <i x="438" s="1"/>
        <i x="433" s="1"/>
        <i x="101" s="1"/>
        <i x="190" s="1"/>
        <i x="300" s="1"/>
        <i x="256" s="1"/>
        <i x="17" s="1"/>
        <i x="295" s="1"/>
        <i x="70" s="1"/>
        <i x="322" s="1"/>
        <i x="98" s="1"/>
        <i x="436" s="1"/>
        <i x="270" s="1"/>
        <i x="81" s="1"/>
        <i x="32" s="1"/>
        <i x="186" s="1"/>
        <i x="461" s="1"/>
        <i x="371" s="1"/>
        <i x="187" s="1"/>
        <i x="31" s="1"/>
        <i x="9" s="1"/>
        <i x="236" s="1"/>
        <i x="192" s="1"/>
        <i x="120" s="1"/>
        <i x="53" s="1"/>
        <i x="60" s="1"/>
        <i x="382" s="1"/>
        <i x="475" s="1"/>
        <i x="112" s="1"/>
        <i x="340" s="1"/>
        <i x="428" s="1"/>
        <i x="212" s="1"/>
        <i x="39" s="1"/>
        <i x="210" s="1"/>
        <i x="183" s="1"/>
        <i x="481" s="1"/>
        <i x="303" s="1"/>
        <i x="447" s="1"/>
        <i x="380" s="1"/>
        <i x="404" s="1"/>
        <i x="406" s="1"/>
        <i x="178" s="1"/>
        <i x="177" s="1"/>
        <i x="209" s="1"/>
        <i x="338" s="1"/>
        <i x="103" s="1"/>
        <i x="319" s="1"/>
        <i x="74" s="1"/>
        <i x="422" s="1"/>
        <i x="233" s="1"/>
        <i x="325" s="1"/>
        <i x="232" s="1"/>
        <i x="464" s="1"/>
        <i x="184" s="1"/>
        <i x="170" s="1"/>
        <i x="282" s="1"/>
        <i x="402" s="1"/>
        <i x="328" s="1"/>
        <i x="213" s="1"/>
        <i x="285" s="1"/>
        <i x="29" s="1"/>
        <i x="284" s="1"/>
        <i x="122" s="1"/>
        <i x="357" s="1"/>
        <i x="57" s="1"/>
        <i x="11" s="1"/>
        <i x="231" s="1"/>
        <i x="52" s="1"/>
        <i x="173" s="1"/>
        <i x="290" s="1"/>
        <i x="289" s="1"/>
        <i x="229" s="1"/>
        <i x="228" s="1"/>
        <i x="242" s="1"/>
        <i x="368" s="1"/>
        <i x="327" s="1"/>
        <i x="369" s="1"/>
        <i x="83" s="1"/>
        <i x="279" s="1"/>
        <i x="414" s="1"/>
        <i x="162" s="1"/>
        <i x="181" s="1"/>
        <i x="415" s="1"/>
        <i x="123" s="1"/>
        <i x="226" s="1"/>
        <i x="222" s="1"/>
        <i x="116" s="1"/>
        <i x="115" s="1"/>
        <i x="401" s="1"/>
        <i x="329" s="1"/>
        <i x="163" s="1"/>
        <i x="3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lationship" cache="Slicer_Relationship" caption="Relationship" rowHeight="241300"/>
  <slicer name="Hashtags in Tweet" cache="Slicer_Hashtags_in_Tweet" caption="Hashtags in Tweet" rowHeight="241300"/>
</slicers>
</file>

<file path=xl/tables/table1.xml><?xml version="1.0" encoding="utf-8"?>
<table xmlns="http://schemas.openxmlformats.org/spreadsheetml/2006/main" id="1" name="Edges" displayName="Edges" ref="A2:BL1781" totalsRowShown="0" headerRowDxfId="492" dataDxfId="491">
  <autoFilter ref="A2:BL1781"/>
  <tableColumns count="64">
    <tableColumn id="1" name="Vertex 1" dataDxfId="490" dataCellStyle="NodeXL Required"/>
    <tableColumn id="2" name="Vertex 2" dataDxfId="489" dataCellStyle="NodeXL Required"/>
    <tableColumn id="3" name="Color" dataDxfId="488" dataCellStyle="NodeXL Visual Property"/>
    <tableColumn id="4" name="Width" dataDxfId="487" dataCellStyle="NodeXL Visual Property"/>
    <tableColumn id="11" name="Style" dataDxfId="486" dataCellStyle="NodeXL Visual Property"/>
    <tableColumn id="5" name="Opacity" dataDxfId="485" dataCellStyle="NodeXL Visual Property"/>
    <tableColumn id="6" name="Visibility" dataDxfId="484" dataCellStyle="NodeXL Visual Property"/>
    <tableColumn id="10" name="Label" dataDxfId="483" dataCellStyle="NodeXL Label"/>
    <tableColumn id="12" name="Label Text Color" dataDxfId="482" dataCellStyle="NodeXL Label"/>
    <tableColumn id="13" name="Label Font Size" dataDxfId="481" dataCellStyle="NodeXL Label"/>
    <tableColumn id="14" name="Reciprocated?" dataDxfId="94" dataCellStyle="NodeXL Graph Metric"/>
    <tableColumn id="7" name="ID" dataDxfId="480" dataCellStyle="NodeXL Do Not Edit"/>
    <tableColumn id="9" name="Dynamic Filter" dataDxfId="479" dataCellStyle="NodeXL Do Not Edit"/>
    <tableColumn id="8" name="Add Your Own Columns Here" dataDxfId="478" dataCellStyle="NodeXL Other Column"/>
    <tableColumn id="15" name="Relationship" dataDxfId="477" dataCellStyle="Normal"/>
    <tableColumn id="16" name="Relationship Date (UTC)" dataDxfId="476" dataCellStyle="Normal"/>
    <tableColumn id="17" name="Tweet" dataDxfId="475" dataCellStyle="Normal"/>
    <tableColumn id="18" name="URLs in Tweet" dataDxfId="474" dataCellStyle="Normal"/>
    <tableColumn id="19" name="Domains in Tweet" dataDxfId="473" dataCellStyle="Normal"/>
    <tableColumn id="20" name="Hashtags in Tweet" dataDxfId="472" dataCellStyle="Normal"/>
    <tableColumn id="21" name="Media in Tweet" dataDxfId="471" dataCellStyle="Normal"/>
    <tableColumn id="22" name="Tweet Image File" dataDxfId="470" dataCellStyle="Normal"/>
    <tableColumn id="23" name="Tweet Date (UTC)" dataDxfId="469" dataCellStyle="Normal"/>
    <tableColumn id="24" name="Twitter Page for Tweet" dataDxfId="468" dataCellStyle="Normal"/>
    <tableColumn id="25" name="Latitude" dataDxfId="467" dataCellStyle="Normal"/>
    <tableColumn id="26" name="Longitude" dataDxfId="466" dataCellStyle="Normal"/>
    <tableColumn id="27" name="Imported ID" dataDxfId="465" dataCellStyle="Normal"/>
    <tableColumn id="28" name="In-Reply-To Tweet ID" dataDxfId="464" dataCellStyle="Normal"/>
    <tableColumn id="29" name="Favorited" dataDxfId="463" dataCellStyle="Normal"/>
    <tableColumn id="30" name="Favorite Count" dataDxfId="462" dataCellStyle="Normal"/>
    <tableColumn id="31" name="In-Reply-To User ID" dataDxfId="461" dataCellStyle="Normal"/>
    <tableColumn id="32" name="Is Quote Status" dataDxfId="460" dataCellStyle="Normal"/>
    <tableColumn id="33" name="Language" dataDxfId="459" dataCellStyle="Normal"/>
    <tableColumn id="34" name="Possibly Sensitive" dataDxfId="458" dataCellStyle="Normal"/>
    <tableColumn id="35" name="Quoted Status ID" dataDxfId="457" dataCellStyle="Normal"/>
    <tableColumn id="36" name="Retweeted" dataDxfId="456" dataCellStyle="Normal"/>
    <tableColumn id="37" name="Retweet Count" dataDxfId="455" dataCellStyle="Normal"/>
    <tableColumn id="38" name="Retweet ID" dataDxfId="454" dataCellStyle="Normal"/>
    <tableColumn id="39" name="Source" dataDxfId="453" dataCellStyle="Normal"/>
    <tableColumn id="40" name="Truncated" dataDxfId="452" dataCellStyle="Normal"/>
    <tableColumn id="41" name="Unified Twitter ID" dataDxfId="451" dataCellStyle="Normal"/>
    <tableColumn id="42" name="Imported Tweet Type" dataDxfId="450" dataCellStyle="Normal"/>
    <tableColumn id="43" name="Added By Extended Analysis" dataDxfId="449" dataCellStyle="Normal"/>
    <tableColumn id="44" name="Corrected By Extended Analysis" dataDxfId="448" dataCellStyle="Normal"/>
    <tableColumn id="45" name="Place Bounding Box" dataDxfId="447" dataCellStyle="Normal"/>
    <tableColumn id="46" name="Place Country" dataDxfId="446" dataCellStyle="Normal"/>
    <tableColumn id="47" name="Place Country Code" dataDxfId="445" dataCellStyle="Normal"/>
    <tableColumn id="48" name="Place Full Name" dataDxfId="444" dataCellStyle="Normal"/>
    <tableColumn id="49" name="Place ID" dataDxfId="443" dataCellStyle="Normal"/>
    <tableColumn id="50" name="Place Name" dataDxfId="442" dataCellStyle="Normal"/>
    <tableColumn id="51" name="Place Type" dataDxfId="441" dataCellStyle="Normal"/>
    <tableColumn id="52" name="Place URL" dataDxfId="440" dataCellStyle="Normal"/>
    <tableColumn id="53" name="Edge Weight" dataCellStyle="Normal"/>
    <tableColumn id="54" name="Vertex 1 Group" dataDxfId="363" dataCellStyle="Normal">
      <calculatedColumnFormula>REPLACE(INDEX(GroupVertices[Group], MATCH(Edges[[#This Row],[Vertex 1]],GroupVertices[Vertex],0)),1,1,"")</calculatedColumnFormula>
    </tableColumn>
    <tableColumn id="55" name="Vertex 2 Group" dataDxfId="124" dataCellStyle="Normal">
      <calculatedColumnFormula>REPLACE(INDEX(GroupVertices[Group], MATCH(Edges[[#This Row],[Vertex 2]],GroupVertices[Vertex],0)),1,1,"")</calculatedColumnFormula>
    </tableColumn>
    <tableColumn id="56" name="Sentiment List #1: Positive Word Count" dataDxfId="123" dataCellStyle="NodeXL Graph Metric"/>
    <tableColumn id="57" name="Sentiment List #1: Positive Word Percentage (%)" dataDxfId="122" dataCellStyle="NodeXL Graph Metric"/>
    <tableColumn id="58" name="Sentiment List #2: Negative Word Count" dataDxfId="121" dataCellStyle="NodeXL Graph Metric"/>
    <tableColumn id="59" name="Sentiment List #2: Negative Word Percentage (%)" dataDxfId="120" dataCellStyle="NodeXL Graph Metric"/>
    <tableColumn id="60" name="Sentiment List #3: Angry/Violent Word Count" dataDxfId="119" dataCellStyle="NodeXL Graph Metric"/>
    <tableColumn id="61" name="Sentiment List #3: Angry/Violent Word Percentage (%)" dataDxfId="118" dataCellStyle="NodeXL Graph Metric"/>
    <tableColumn id="62" name="Non-categorized Word Count" dataDxfId="117" dataCellStyle="NodeXL Graph Metric"/>
    <tableColumn id="63" name="Non-categorized Word Percentage (%)" dataDxfId="116" dataCellStyle="NodeXL Graph Metric"/>
    <tableColumn id="64" name="Edge Content Word Count" dataDxfId="115" dataCellStyle="NodeXL Graph Metric"/>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BS790" totalsRowShown="0" headerRowDxfId="439" dataDxfId="438">
  <autoFilter ref="A2:BS790"/>
  <tableColumns count="71">
    <tableColumn id="1" name="Vertex" dataDxfId="437" dataCellStyle="NodeXL Required"/>
    <tableColumn id="2" name="Color" dataDxfId="436" dataCellStyle="NodeXL Visual Property"/>
    <tableColumn id="5" name="Shape" dataDxfId="435" dataCellStyle="NodeXL Visual Property"/>
    <tableColumn id="6" name="Size" dataDxfId="434" dataCellStyle="NodeXL Visual Property"/>
    <tableColumn id="4" name="Opacity" dataDxfId="433" dataCellStyle="NodeXL Visual Property"/>
    <tableColumn id="7" name="Image File" dataDxfId="432" dataCellStyle="NodeXL Visual Property"/>
    <tableColumn id="3" name="Visibility" dataDxfId="431" dataCellStyle="NodeXL Visual Property"/>
    <tableColumn id="10" name="Label" dataDxfId="430" dataCellStyle="NodeXL Label"/>
    <tableColumn id="16" name="Label Fill Color" dataDxfId="429" dataCellStyle="NodeXL Label"/>
    <tableColumn id="9" name="Label Position" dataDxfId="428" dataCellStyle="NodeXL Label"/>
    <tableColumn id="8" name="Tooltip" dataDxfId="427" dataCellStyle="NodeXL Label"/>
    <tableColumn id="18" name="Layout Order" dataDxfId="426" dataCellStyle="NodeXL Layout"/>
    <tableColumn id="13" name="X" dataDxfId="425" dataCellStyle="NodeXL Layout"/>
    <tableColumn id="14" name="Y" dataDxfId="424" dataCellStyle="NodeXL Layout"/>
    <tableColumn id="12" name="Locked?" dataDxfId="423" dataCellStyle="NodeXL Layout"/>
    <tableColumn id="19" name="Polar R" dataDxfId="422" dataCellStyle="NodeXL Layout"/>
    <tableColumn id="20" name="Polar Angle" dataDxfId="421" dataCellStyle="NodeXL Layout"/>
    <tableColumn id="21" name="Degree" dataDxfId="77" dataCellStyle="NodeXL Graph Metric"/>
    <tableColumn id="22" name="In-Degree" dataDxfId="76" dataCellStyle="NodeXL Graph Metric"/>
    <tableColumn id="23" name="Out-Degree" dataDxfId="73" dataCellStyle="NodeXL Graph Metric"/>
    <tableColumn id="24" name="Betweenness Centrality" dataDxfId="72" dataCellStyle="NodeXL Graph Metric"/>
    <tableColumn id="25" name="Closeness Centrality" dataDxfId="71" dataCellStyle="NodeXL Graph Metric"/>
    <tableColumn id="26" name="Eigenvector Centrality" dataDxfId="69" dataCellStyle="NodeXL Graph Metric"/>
    <tableColumn id="15" name="PageRank" dataDxfId="70" dataCellStyle="NodeXL Graph Metric"/>
    <tableColumn id="27" name="Clustering Coefficient" dataDxfId="74" dataCellStyle="NodeXL Graph Metric"/>
    <tableColumn id="29" name="Reciprocated Vertex Pair Ratio" dataDxfId="75" dataCellStyle="NodeXL Graph Metric"/>
    <tableColumn id="11" name="ID" dataDxfId="420" dataCellStyle="NodeXL Do Not Edit"/>
    <tableColumn id="28" name="Dynamic Filter" dataDxfId="419" dataCellStyle="NodeXL Do Not Edit"/>
    <tableColumn id="17" name="Add Your Own Columns Here" dataDxfId="418" dataCellStyle="NodeXL Other Column"/>
    <tableColumn id="30" name="Name" dataDxfId="417" dataCellStyle="Normal"/>
    <tableColumn id="31" name="Followed" dataDxfId="416" dataCellStyle="Normal"/>
    <tableColumn id="32" name="Followers" dataDxfId="415" dataCellStyle="Normal"/>
    <tableColumn id="33" name="Tweets" dataDxfId="414" dataCellStyle="Normal"/>
    <tableColumn id="34" name="Favorites" dataDxfId="413" dataCellStyle="Normal"/>
    <tableColumn id="35" name="Time Zone UTC Offset (Seconds)" dataDxfId="412" dataCellStyle="Normal"/>
    <tableColumn id="36" name="Description" dataDxfId="411" dataCellStyle="Normal"/>
    <tableColumn id="37" name="Location" dataDxfId="410" dataCellStyle="Normal"/>
    <tableColumn id="38" name="Web" dataDxfId="409" dataCellStyle="Normal"/>
    <tableColumn id="39" name="Time Zone" dataDxfId="408" dataCellStyle="Normal"/>
    <tableColumn id="40" name="Joined Twitter Date (UTC)" dataDxfId="407" dataCellStyle="Normal"/>
    <tableColumn id="41" name="Profile Banner Url" dataDxfId="406" dataCellStyle="Normal"/>
    <tableColumn id="42" name="Default Profile" dataDxfId="405" dataCellStyle="Normal"/>
    <tableColumn id="43" name="Default Profile Image" dataDxfId="404" dataCellStyle="Normal"/>
    <tableColumn id="44" name="Geo Enabled" dataDxfId="403" dataCellStyle="Normal"/>
    <tableColumn id="45" name="Language" dataDxfId="402" dataCellStyle="Normal"/>
    <tableColumn id="46" name="Listed Count" dataDxfId="401" dataCellStyle="Normal"/>
    <tableColumn id="47" name="Profile Background Image Url" dataDxfId="400" dataCellStyle="Normal"/>
    <tableColumn id="48" name="Verified" dataDxfId="399" dataCellStyle="Normal"/>
    <tableColumn id="49" name="Custom Menu Item Text" dataDxfId="398" dataCellStyle="Normal"/>
    <tableColumn id="50" name="Custom Menu Item Action" dataDxfId="397" dataCellStyle="Normal"/>
    <tableColumn id="51" name="Tweeted Search Term?" dataDxfId="364" dataCellStyle="Normal"/>
    <tableColumn id="52" name="Vertex Group" dataDxfId="157" dataCellStyle="Normal">
      <calculatedColumnFormula>REPLACE(INDEX(GroupVertices[Group], MATCH(Vertices[[#This Row],[Vertex]],GroupVertices[Vertex],0)),1,1,"")</calculatedColumnFormula>
    </tableColumn>
    <tableColumn id="53" name="Top URLs in Tweet by Count" dataDxfId="156" dataCellStyle="NodeXL Graph Metric"/>
    <tableColumn id="54" name="Top URLs in Tweet by Salience" dataDxfId="155" dataCellStyle="NodeXL Graph Metric"/>
    <tableColumn id="55" name="Top Domains in Tweet by Count" dataDxfId="154" dataCellStyle="NodeXL Graph Metric"/>
    <tableColumn id="56" name="Top Domains in Tweet by Salience" dataDxfId="153" dataCellStyle="NodeXL Graph Metric"/>
    <tableColumn id="57" name="Top Hashtags in Tweet by Count" dataDxfId="152" dataCellStyle="NodeXL Graph Metric"/>
    <tableColumn id="58" name="Top Hashtags in Tweet by Salience" dataDxfId="151" dataCellStyle="NodeXL Graph Metric"/>
    <tableColumn id="59" name="Top Words in Tweet by Count" dataDxfId="150" dataCellStyle="NodeXL Graph Metric"/>
    <tableColumn id="60" name="Top Words in Tweet by Salience" dataDxfId="149" dataCellStyle="NodeXL Graph Metric"/>
    <tableColumn id="61" name="Top Word Pairs in Tweet by Count" dataDxfId="148" dataCellStyle="NodeXL Graph Metric"/>
    <tableColumn id="62" name="Top Word Pairs in Tweet by Salience" dataDxfId="114" dataCellStyle="NodeXL Graph Metric"/>
    <tableColumn id="63" name="Sentiment List #1: Positive Word Count" dataDxfId="113" dataCellStyle="NodeXL Graph Metric"/>
    <tableColumn id="64" name="Sentiment List #1: Positive Word Percentage (%)" dataDxfId="112" dataCellStyle="NodeXL Graph Metric"/>
    <tableColumn id="65" name="Sentiment List #2: Negative Word Count" dataDxfId="111" dataCellStyle="NodeXL Graph Metric"/>
    <tableColumn id="66" name="Sentiment List #2: Negative Word Percentage (%)" dataDxfId="110" dataCellStyle="NodeXL Graph Metric"/>
    <tableColumn id="67" name="Sentiment List #3: Angry/Violent Word Count" dataDxfId="109" dataCellStyle="NodeXL Graph Metric"/>
    <tableColumn id="68" name="Sentiment List #3: Angry/Violent Word Percentage (%)" dataDxfId="108" dataCellStyle="NodeXL Graph Metric"/>
    <tableColumn id="69" name="Non-categorized Word Count" dataDxfId="107" dataCellStyle="NodeXL Graph Metric"/>
    <tableColumn id="70" name="Non-categorized Word Percentage (%)" dataDxfId="106" dataCellStyle="NodeXL Graph Metric"/>
    <tableColumn id="71" name="Vertex Content Word Count" dataDxfId="105" dataCellStyle="NodeXL Graph Metric"/>
  </tableColumns>
  <tableStyleInfo name="NodeXL Table" showFirstColumn="0" showLastColumn="0" showRowStripes="0" showColumnStripes="0"/>
</table>
</file>

<file path=xl/tables/table3.xml><?xml version="1.0" encoding="utf-8"?>
<table xmlns="http://schemas.openxmlformats.org/spreadsheetml/2006/main" id="4" name="Groups" displayName="Groups" ref="A2:AO102" totalsRowShown="0" headerRowDxfId="396">
  <autoFilter ref="A2:AO102"/>
  <tableColumns count="41">
    <tableColumn id="1" name="Group" dataDxfId="371" dataCellStyle="NodeXL Required"/>
    <tableColumn id="2" name="Vertex Color" dataDxfId="370" dataCellStyle="NodeXL Visual Property"/>
    <tableColumn id="3" name="Vertex Shape" dataDxfId="368" dataCellStyle="NodeXL Visual Property"/>
    <tableColumn id="22" name="Visibility" dataDxfId="369" dataCellStyle="NodeXL Visual Property"/>
    <tableColumn id="4" name="Collapsed?" dataCellStyle="NodeXL Visual Property"/>
    <tableColumn id="18" name="Label" dataDxfId="395" dataCellStyle="NodeXL Label"/>
    <tableColumn id="20" name="Collapsed X" dataCellStyle="NodeXL Layout"/>
    <tableColumn id="21" name="Collapsed Y" dataCellStyle="NodeXL Layout"/>
    <tableColumn id="6" name="ID" dataDxfId="394" dataCellStyle="NodeXL Do Not Edit"/>
    <tableColumn id="19" name="Collapsed Properties" dataDxfId="93" dataCellStyle="NodeXL Do Not Edit"/>
    <tableColumn id="5" name="Vertices" dataDxfId="92" dataCellStyle="NodeXL Graph Metric"/>
    <tableColumn id="7" name="Unique Edges" dataDxfId="91" dataCellStyle="NodeXL Graph Metric"/>
    <tableColumn id="8" name="Edges With Duplicates" dataDxfId="90" dataCellStyle="NodeXL Graph Metric"/>
    <tableColumn id="9" name="Total Edges" dataDxfId="89" dataCellStyle="NodeXL Graph Metric"/>
    <tableColumn id="10" name="Self-Loops" dataDxfId="88" dataCellStyle="NodeXL Graph Metric"/>
    <tableColumn id="24" name="Reciprocated Vertex Pair Ratio" dataDxfId="87" dataCellStyle="NodeXL Graph Metric"/>
    <tableColumn id="25" name="Reciprocated Edge Ratio" dataDxfId="86" dataCellStyle="NodeXL Graph Metric"/>
    <tableColumn id="11" name="Connected Components" dataDxfId="85" dataCellStyle="NodeXL Graph Metric"/>
    <tableColumn id="12" name="Single-Vertex Connected Components" dataDxfId="84" dataCellStyle="NodeXL Graph Metric"/>
    <tableColumn id="13" name="Maximum Vertices in a Connected Component" dataDxfId="83" dataCellStyle="NodeXL Graph Metric"/>
    <tableColumn id="14" name="Maximum Edges in a Connected Component" dataDxfId="82" dataCellStyle="NodeXL Graph Metric"/>
    <tableColumn id="15" name="Maximum Geodesic Distance (Diameter)" dataDxfId="81" dataCellStyle="NodeXL Graph Metric"/>
    <tableColumn id="16" name="Average Geodesic Distance" dataDxfId="80" dataCellStyle="NodeXL Graph Metric"/>
    <tableColumn id="17" name="Graph Density" dataDxfId="78" dataCellStyle="NodeXL Graph Metric"/>
    <tableColumn id="23" name="Top URLs in Tweet" dataDxfId="79" dataCellStyle="Normal"/>
    <tableColumn id="26" name="Top Domains in Tweet" dataDxfId="283" dataCellStyle="Normal"/>
    <tableColumn id="27" name="Top Hashtags in Tweet" dataDxfId="258" dataCellStyle="Normal"/>
    <tableColumn id="28" name="Top Words in Tweet" dataDxfId="233" dataCellStyle="Normal"/>
    <tableColumn id="29" name="Top Word Pairs in Tweet" dataDxfId="184" dataCellStyle="Normal"/>
    <tableColumn id="30" name="Top Replied-To in Tweet" dataDxfId="183" dataCellStyle="Normal"/>
    <tableColumn id="31" name="Top Mentioned in Tweet" dataDxfId="158" dataCellStyle="Normal"/>
    <tableColumn id="32" name="Top Tweeters" dataDxfId="104" dataCellStyle="Normal"/>
    <tableColumn id="33" name="Sentiment List #1: Positive Word Count" dataDxfId="103" dataCellStyle="NodeXL Graph Metric"/>
    <tableColumn id="34" name="Sentiment List #1: Positive Word Percentage (%)" dataDxfId="102" dataCellStyle="NodeXL Graph Metric"/>
    <tableColumn id="35" name="Sentiment List #2: Negative Word Count" dataDxfId="101" dataCellStyle="NodeXL Graph Metric"/>
    <tableColumn id="36" name="Sentiment List #2: Negative Word Percentage (%)" dataDxfId="100" dataCellStyle="NodeXL Graph Metric"/>
    <tableColumn id="37" name="Sentiment List #3: Angry/Violent Word Count" dataDxfId="99" dataCellStyle="NodeXL Graph Metric"/>
    <tableColumn id="38" name="Sentiment List #3: Angry/Violent Word Percentage (%)" dataDxfId="98" dataCellStyle="NodeXL Graph Metric"/>
    <tableColumn id="39" name="Non-categorized Word Count" dataDxfId="97" dataCellStyle="NodeXL Graph Metric"/>
    <tableColumn id="40" name="Non-categorized Word Percentage (%)" dataDxfId="96" dataCellStyle="NodeXL Graph Metric"/>
    <tableColumn id="41" name="Group Content Word Count" dataDxfId="95"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789" totalsRowShown="0" headerRowDxfId="393" dataDxfId="392">
  <autoFilter ref="A1:C789"/>
  <tableColumns count="3">
    <tableColumn id="1" name="Group" dataDxfId="367" dataCellStyle="Normal"/>
    <tableColumn id="2" name="Vertex" dataDxfId="366" dataCellStyle="Normal"/>
    <tableColumn id="3" name="Vertex ID" dataDxfId="365" dataCellStyle="Normal">
      <calculatedColumnFormula>VLOOKUP(GroupVertices[[#This Row],[Vertex]], Vertices[], MATCH("ID", Vertices[#Headers], 0), FALSE)</calculatedColumnFormula>
    </tableColumn>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32" totalsRowShown="0" dataCellStyle="NodeXL Graph Metric">
  <autoFilter ref="A1:B32"/>
  <tableColumns count="2">
    <tableColumn id="1" name="Graph Metric" dataDxfId="357" dataCellStyle="NodeXL Graph Metric"/>
    <tableColumn id="2" name="Value" dataDxfId="356"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57" totalsRowShown="0">
  <autoFilter ref="D1:U57"/>
  <tableColumns count="18">
    <tableColumn id="1" name="Degree Bin" dataDxfId="391"/>
    <tableColumn id="2" name="Degree Frequency" dataDxfId="390">
      <calculatedColumnFormula>COUNTIF(Vertices[Degree], "&gt;= " &amp; D2) - COUNTIF(Vertices[Degree], "&gt;=" &amp; D3)</calculatedColumnFormula>
    </tableColumn>
    <tableColumn id="3" name="In-Degree Bin" dataDxfId="389"/>
    <tableColumn id="4" name="In-Degree Frequency" dataDxfId="388">
      <calculatedColumnFormula>COUNTIF(Vertices[In-Degree], "&gt;= " &amp; F2) - COUNTIF(Vertices[In-Degree], "&gt;=" &amp; F3)</calculatedColumnFormula>
    </tableColumn>
    <tableColumn id="5" name="Out-Degree Bin" dataDxfId="387"/>
    <tableColumn id="6" name="Out-Degree Frequency" dataDxfId="386">
      <calculatedColumnFormula>COUNTIF(Vertices[Out-Degree], "&gt;= " &amp; H2) - COUNTIF(Vertices[Out-Degree], "&gt;=" &amp; H3)</calculatedColumnFormula>
    </tableColumn>
    <tableColumn id="7" name="Betweenness Centrality Bin" dataDxfId="385"/>
    <tableColumn id="8" name="Betweenness Centrality Frequency" dataDxfId="384">
      <calculatedColumnFormula>COUNTIF(Vertices[Betweenness Centrality], "&gt;= " &amp; J2) - COUNTIF(Vertices[Betweenness Centrality], "&gt;=" &amp; J3)</calculatedColumnFormula>
    </tableColumn>
    <tableColumn id="9" name="Closeness Centrality Bin" dataDxfId="383"/>
    <tableColumn id="10" name="Closeness Centrality Frequency" dataDxfId="382">
      <calculatedColumnFormula>COUNTIF(Vertices[Closeness Centrality], "&gt;= " &amp; L2) - COUNTIF(Vertices[Closeness Centrality], "&gt;=" &amp; L3)</calculatedColumnFormula>
    </tableColumn>
    <tableColumn id="11" name="Eigenvector Centrality Bin" dataDxfId="381"/>
    <tableColumn id="12" name="Eigenvector Centrality Frequency" dataDxfId="380">
      <calculatedColumnFormula>COUNTIF(Vertices[Eigenvector Centrality], "&gt;= " &amp; N2) - COUNTIF(Vertices[Eigenvector Centrality], "&gt;=" &amp; N3)</calculatedColumnFormula>
    </tableColumn>
    <tableColumn id="18" name="PageRank Bin" dataDxfId="379"/>
    <tableColumn id="17" name="PageRank Frequency" dataDxfId="378">
      <calculatedColumnFormula>COUNTIF(Vertices[Eigenvector Centrality], "&gt;= " &amp; P2) - COUNTIF(Vertices[Eigenvector Centrality], "&gt;=" &amp; P3)</calculatedColumnFormula>
    </tableColumn>
    <tableColumn id="13" name="Clustering Coefficient Bin" dataDxfId="377"/>
    <tableColumn id="14" name="Clustering Coefficient Frequency" dataDxfId="376">
      <calculatedColumnFormula>COUNTIF(Vertices[Clustering Coefficient], "&gt;= " &amp; R2) - COUNTIF(Vertices[Clustering Coefficient], "&gt;=" &amp; R3)</calculatedColumnFormula>
    </tableColumn>
    <tableColumn id="15" name="Dynamic Filter Bin" dataDxfId="375"/>
    <tableColumn id="16" name="Dynamic Filter Frequency" dataDxfId="374">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41:B44" totalsRowShown="0" dataCellStyle="NodeXL Graph Metric">
  <autoFilter ref="A41:B44"/>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26" totalsRowShown="0" headerRowDxfId="373">
  <autoFilter ref="J1:K26"/>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372">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ables/table11.xml><?xml version="1.0" encoding="utf-8"?>
<table xmlns="http://schemas.openxmlformats.org/spreadsheetml/2006/main" id="10" name="GroupEdges" displayName="GroupEdges" ref="A2:C121" totalsRowShown="0" headerRowDxfId="362" dataDxfId="361" dataCellStyle="NodeXL Required">
  <autoFilter ref="A2:C121"/>
  <tableColumns count="3">
    <tableColumn id="1" name="Group 1" dataDxfId="360" dataCellStyle="NodeXL Required"/>
    <tableColumn id="2" name="Group 2" dataDxfId="359" dataCellStyle="NodeXL Required"/>
    <tableColumn id="3" name="Edges" dataDxfId="358" dataCellStyle="NodeXL Graph Metric"/>
  </tableColumns>
  <tableStyleInfo name="NodeXL Table" showFirstColumn="0" showLastColumn="0" showRowStripes="1" showColumnStripes="0"/>
</table>
</file>

<file path=xl/tables/table12.xml><?xml version="1.0" encoding="utf-8"?>
<table xmlns="http://schemas.openxmlformats.org/spreadsheetml/2006/main" id="11" name="TwitterSearchNetworkTopItems_1" displayName="TwitterSearchNetworkTopItems_1" ref="A1:V11" totalsRowShown="0" headerRowDxfId="355" dataDxfId="354" dataCellStyle="Normal">
  <autoFilter ref="A1:V11"/>
  <tableColumns count="22">
    <tableColumn id="1" name="Top URLs in Tweet in Entire Graph" dataDxfId="353" dataCellStyle="Normal"/>
    <tableColumn id="2" name="Entire Graph Count" dataDxfId="352" dataCellStyle="Normal"/>
    <tableColumn id="3" name="Top URLs in Tweet in G1" dataDxfId="351" dataCellStyle="Normal"/>
    <tableColumn id="4" name="G1 Count" dataDxfId="350" dataCellStyle="Normal"/>
    <tableColumn id="5" name="Top URLs in Tweet in G2" dataDxfId="349" dataCellStyle="Normal"/>
    <tableColumn id="6" name="G2 Count" dataDxfId="348" dataCellStyle="Normal"/>
    <tableColumn id="7" name="Top URLs in Tweet in G3" dataDxfId="347" dataCellStyle="Normal"/>
    <tableColumn id="8" name="G3 Count" dataDxfId="346" dataCellStyle="Normal"/>
    <tableColumn id="9" name="Top URLs in Tweet in G4" dataDxfId="345" dataCellStyle="Normal"/>
    <tableColumn id="10" name="G4 Count" dataDxfId="344" dataCellStyle="Normal"/>
    <tableColumn id="11" name="Top URLs in Tweet in G5" dataDxfId="343" dataCellStyle="Normal"/>
    <tableColumn id="12" name="G5 Count" dataDxfId="342" dataCellStyle="Normal"/>
    <tableColumn id="13" name="Top URLs in Tweet in G6" dataDxfId="341" dataCellStyle="Normal"/>
    <tableColumn id="14" name="G6 Count" dataDxfId="340" dataCellStyle="Normal"/>
    <tableColumn id="15" name="Top URLs in Tweet in G7" dataDxfId="339" dataCellStyle="Normal"/>
    <tableColumn id="16" name="G7 Count" dataDxfId="338" dataCellStyle="Normal"/>
    <tableColumn id="17" name="Top URLs in Tweet in G8" dataDxfId="337" dataCellStyle="Normal"/>
    <tableColumn id="18" name="G8 Count" dataDxfId="336" dataCellStyle="Normal"/>
    <tableColumn id="19" name="Top URLs in Tweet in G9" dataDxfId="335" dataCellStyle="Normal"/>
    <tableColumn id="20" name="G9 Count" dataDxfId="334" dataCellStyle="Normal"/>
    <tableColumn id="21" name="Top URLs in Tweet in G10" dataDxfId="333" dataCellStyle="Normal"/>
    <tableColumn id="22" name="G10 Count" dataDxfId="332" dataCellStyle="Normal"/>
  </tableColumns>
  <tableStyleInfo name="NodeXL Table" showFirstColumn="0" showLastColumn="0" showRowStripes="1" showColumnStripes="0"/>
</table>
</file>

<file path=xl/tables/table13.xml><?xml version="1.0" encoding="utf-8"?>
<table xmlns="http://schemas.openxmlformats.org/spreadsheetml/2006/main" id="12" name="TwitterSearchNetworkTopItems_2" displayName="TwitterSearchNetworkTopItems_2" ref="A14:V24" totalsRowShown="0" headerRowDxfId="331" dataDxfId="330" dataCellStyle="Normal">
  <autoFilter ref="A14:V24"/>
  <tableColumns count="22">
    <tableColumn id="1" name="Top Domains in Tweet in Entire Graph" dataDxfId="329" dataCellStyle="Normal"/>
    <tableColumn id="2" name="Entire Graph Count" dataDxfId="328" dataCellStyle="Normal"/>
    <tableColumn id="3" name="Top Domains in Tweet in G1" dataDxfId="327" dataCellStyle="Normal"/>
    <tableColumn id="4" name="G1 Count" dataDxfId="326" dataCellStyle="Normal"/>
    <tableColumn id="5" name="Top Domains in Tweet in G2" dataDxfId="325" dataCellStyle="Normal"/>
    <tableColumn id="6" name="G2 Count" dataDxfId="324" dataCellStyle="Normal"/>
    <tableColumn id="7" name="Top Domains in Tweet in G3" dataDxfId="323" dataCellStyle="Normal"/>
    <tableColumn id="8" name="G3 Count" dataDxfId="322" dataCellStyle="Normal"/>
    <tableColumn id="9" name="Top Domains in Tweet in G4" dataDxfId="321" dataCellStyle="Normal"/>
    <tableColumn id="10" name="G4 Count" dataDxfId="320" dataCellStyle="Normal"/>
    <tableColumn id="11" name="Top Domains in Tweet in G5" dataDxfId="319" dataCellStyle="Normal"/>
    <tableColumn id="12" name="G5 Count" dataDxfId="318" dataCellStyle="Normal"/>
    <tableColumn id="13" name="Top Domains in Tweet in G6" dataDxfId="317" dataCellStyle="Normal"/>
    <tableColumn id="14" name="G6 Count" dataDxfId="316" dataCellStyle="Normal"/>
    <tableColumn id="15" name="Top Domains in Tweet in G7" dataDxfId="315" dataCellStyle="Normal"/>
    <tableColumn id="16" name="G7 Count" dataDxfId="314" dataCellStyle="Normal"/>
    <tableColumn id="17" name="Top Domains in Tweet in G8" dataDxfId="313" dataCellStyle="Normal"/>
    <tableColumn id="18" name="G8 Count" dataDxfId="312" dataCellStyle="Normal"/>
    <tableColumn id="19" name="Top Domains in Tweet in G9" dataDxfId="311" dataCellStyle="Normal"/>
    <tableColumn id="20" name="G9 Count" dataDxfId="310" dataCellStyle="Normal"/>
    <tableColumn id="21" name="Top Domains in Tweet in G10" dataDxfId="309" dataCellStyle="Normal"/>
    <tableColumn id="22" name="G10 Count" dataDxfId="308" dataCellStyle="Normal"/>
  </tableColumns>
  <tableStyleInfo name="NodeXL Table" showFirstColumn="0" showLastColumn="0" showRowStripes="1" showColumnStripes="0"/>
</table>
</file>

<file path=xl/tables/table14.xml><?xml version="1.0" encoding="utf-8"?>
<table xmlns="http://schemas.openxmlformats.org/spreadsheetml/2006/main" id="13" name="TwitterSearchNetworkTopItems_3" displayName="TwitterSearchNetworkTopItems_3" ref="A27:V37" totalsRowShown="0" headerRowDxfId="307" dataDxfId="306" dataCellStyle="Normal">
  <autoFilter ref="A27:V37"/>
  <tableColumns count="22">
    <tableColumn id="1" name="Top Hashtags in Tweet in Entire Graph" dataDxfId="305" dataCellStyle="Normal"/>
    <tableColumn id="2" name="Entire Graph Count" dataDxfId="304" dataCellStyle="Normal"/>
    <tableColumn id="3" name="Top Hashtags in Tweet in G1" dataDxfId="303" dataCellStyle="Normal"/>
    <tableColumn id="4" name="G1 Count" dataDxfId="302" dataCellStyle="Normal"/>
    <tableColumn id="5" name="Top Hashtags in Tweet in G2" dataDxfId="301" dataCellStyle="Normal"/>
    <tableColumn id="6" name="G2 Count" dataDxfId="300" dataCellStyle="Normal"/>
    <tableColumn id="7" name="Top Hashtags in Tweet in G3" dataDxfId="299" dataCellStyle="Normal"/>
    <tableColumn id="8" name="G3 Count" dataDxfId="298" dataCellStyle="Normal"/>
    <tableColumn id="9" name="Top Hashtags in Tweet in G4" dataDxfId="297" dataCellStyle="Normal"/>
    <tableColumn id="10" name="G4 Count" dataDxfId="296" dataCellStyle="Normal"/>
    <tableColumn id="11" name="Top Hashtags in Tweet in G5" dataDxfId="295" dataCellStyle="Normal"/>
    <tableColumn id="12" name="G5 Count" dataDxfId="294" dataCellStyle="Normal"/>
    <tableColumn id="13" name="Top Hashtags in Tweet in G6" dataDxfId="293" dataCellStyle="Normal"/>
    <tableColumn id="14" name="G6 Count" dataDxfId="292" dataCellStyle="Normal"/>
    <tableColumn id="15" name="Top Hashtags in Tweet in G7" dataDxfId="291" dataCellStyle="Normal"/>
    <tableColumn id="16" name="G7 Count" dataDxfId="290" dataCellStyle="Normal"/>
    <tableColumn id="17" name="Top Hashtags in Tweet in G8" dataDxfId="289" dataCellStyle="Normal"/>
    <tableColumn id="18" name="G8 Count" dataDxfId="288" dataCellStyle="Normal"/>
    <tableColumn id="19" name="Top Hashtags in Tweet in G9" dataDxfId="287" dataCellStyle="Normal"/>
    <tableColumn id="20" name="G9 Count" dataDxfId="286" dataCellStyle="Normal"/>
    <tableColumn id="21" name="Top Hashtags in Tweet in G10" dataDxfId="285" dataCellStyle="Normal"/>
    <tableColumn id="22" name="G10 Count" dataDxfId="284" dataCellStyle="Normal"/>
  </tableColumns>
  <tableStyleInfo name="NodeXL Table" showFirstColumn="0" showLastColumn="0" showRowStripes="1" showColumnStripes="0"/>
</table>
</file>

<file path=xl/tables/table15.xml><?xml version="1.0" encoding="utf-8"?>
<table xmlns="http://schemas.openxmlformats.org/spreadsheetml/2006/main" id="14" name="TwitterSearchNetworkTopItems_4" displayName="TwitterSearchNetworkTopItems_4" ref="A40:V50" totalsRowShown="0" headerRowDxfId="282" dataDxfId="281" dataCellStyle="Normal">
  <autoFilter ref="A40:V50"/>
  <tableColumns count="22">
    <tableColumn id="1" name="Top Words in Tweet in Entire Graph" dataDxfId="280" dataCellStyle="Normal"/>
    <tableColumn id="2" name="Entire Graph Count" dataDxfId="279" dataCellStyle="Normal"/>
    <tableColumn id="3" name="Top Words in Tweet in G1" dataDxfId="278" dataCellStyle="Normal"/>
    <tableColumn id="4" name="G1 Count" dataDxfId="277" dataCellStyle="Normal"/>
    <tableColumn id="5" name="Top Words in Tweet in G2" dataDxfId="276" dataCellStyle="Normal"/>
    <tableColumn id="6" name="G2 Count" dataDxfId="275" dataCellStyle="Normal"/>
    <tableColumn id="7" name="Top Words in Tweet in G3" dataDxfId="274" dataCellStyle="Normal"/>
    <tableColumn id="8" name="G3 Count" dataDxfId="273" dataCellStyle="Normal"/>
    <tableColumn id="9" name="Top Words in Tweet in G4" dataDxfId="272" dataCellStyle="Normal"/>
    <tableColumn id="10" name="G4 Count" dataDxfId="271" dataCellStyle="Normal"/>
    <tableColumn id="11" name="Top Words in Tweet in G5" dataDxfId="270" dataCellStyle="Normal"/>
    <tableColumn id="12" name="G5 Count" dataDxfId="269" dataCellStyle="Normal"/>
    <tableColumn id="13" name="Top Words in Tweet in G6" dataDxfId="268" dataCellStyle="Normal"/>
    <tableColumn id="14" name="G6 Count" dataDxfId="267" dataCellStyle="Normal"/>
    <tableColumn id="15" name="Top Words in Tweet in G7" dataDxfId="266" dataCellStyle="Normal"/>
    <tableColumn id="16" name="G7 Count" dataDxfId="265" dataCellStyle="Normal"/>
    <tableColumn id="17" name="Top Words in Tweet in G8" dataDxfId="264" dataCellStyle="Normal"/>
    <tableColumn id="18" name="G8 Count" dataDxfId="263" dataCellStyle="Normal"/>
    <tableColumn id="19" name="Top Words in Tweet in G9" dataDxfId="262" dataCellStyle="Normal"/>
    <tableColumn id="20" name="G9 Count" dataDxfId="261" dataCellStyle="Normal"/>
    <tableColumn id="21" name="Top Words in Tweet in G10" dataDxfId="260" dataCellStyle="Normal"/>
    <tableColumn id="22" name="G10 Count" dataDxfId="259" dataCellStyle="Normal"/>
  </tableColumns>
  <tableStyleInfo name="NodeXL Table" showFirstColumn="0" showLastColumn="0" showRowStripes="1" showColumnStripes="0"/>
</table>
</file>

<file path=xl/tables/table16.xml><?xml version="1.0" encoding="utf-8"?>
<table xmlns="http://schemas.openxmlformats.org/spreadsheetml/2006/main" id="16" name="TwitterSearchNetworkTopItems_5" displayName="TwitterSearchNetworkTopItems_5" ref="A53:V63" totalsRowShown="0" headerRowDxfId="257" dataDxfId="256" dataCellStyle="Normal">
  <autoFilter ref="A53:V63"/>
  <tableColumns count="22">
    <tableColumn id="1" name="Top Word Pairs in Tweet in Entire Graph" dataDxfId="255" dataCellStyle="Normal"/>
    <tableColumn id="2" name="Entire Graph Count" dataDxfId="254" dataCellStyle="Normal"/>
    <tableColumn id="3" name="Top Word Pairs in Tweet in G1" dataDxfId="253" dataCellStyle="Normal"/>
    <tableColumn id="4" name="G1 Count" dataDxfId="252" dataCellStyle="Normal"/>
    <tableColumn id="5" name="Top Word Pairs in Tweet in G2" dataDxfId="251" dataCellStyle="Normal"/>
    <tableColumn id="6" name="G2 Count" dataDxfId="250" dataCellStyle="Normal"/>
    <tableColumn id="7" name="Top Word Pairs in Tweet in G3" dataDxfId="249" dataCellStyle="Normal"/>
    <tableColumn id="8" name="G3 Count" dataDxfId="248" dataCellStyle="Normal"/>
    <tableColumn id="9" name="Top Word Pairs in Tweet in G4" dataDxfId="247" dataCellStyle="Normal"/>
    <tableColumn id="10" name="G4 Count" dataDxfId="246" dataCellStyle="Normal"/>
    <tableColumn id="11" name="Top Word Pairs in Tweet in G5" dataDxfId="245" dataCellStyle="Normal"/>
    <tableColumn id="12" name="G5 Count" dataDxfId="244" dataCellStyle="Normal"/>
    <tableColumn id="13" name="Top Word Pairs in Tweet in G6" dataDxfId="243" dataCellStyle="Normal"/>
    <tableColumn id="14" name="G6 Count" dataDxfId="242" dataCellStyle="Normal"/>
    <tableColumn id="15" name="Top Word Pairs in Tweet in G7" dataDxfId="241" dataCellStyle="Normal"/>
    <tableColumn id="16" name="G7 Count" dataDxfId="240" dataCellStyle="Normal"/>
    <tableColumn id="17" name="Top Word Pairs in Tweet in G8" dataDxfId="239" dataCellStyle="Normal"/>
    <tableColumn id="18" name="G8 Count" dataDxfId="238" dataCellStyle="Normal"/>
    <tableColumn id="19" name="Top Word Pairs in Tweet in G9" dataDxfId="237" dataCellStyle="Normal"/>
    <tableColumn id="20" name="G9 Count" dataDxfId="236" dataCellStyle="Normal"/>
    <tableColumn id="21" name="Top Word Pairs in Tweet in G10" dataDxfId="235" dataCellStyle="Normal"/>
    <tableColumn id="22" name="G10 Count" dataDxfId="234" dataCellStyle="Normal"/>
  </tableColumns>
  <tableStyleInfo name="NodeXL Table" showFirstColumn="0" showLastColumn="0" showRowStripes="1" showColumnStripes="0"/>
</table>
</file>

<file path=xl/tables/table17.xml><?xml version="1.0" encoding="utf-8"?>
<table xmlns="http://schemas.openxmlformats.org/spreadsheetml/2006/main" id="17" name="TwitterSearchNetworkTopItems_6" displayName="TwitterSearchNetworkTopItems_6" ref="A66:V72" totalsRowShown="0" headerRowDxfId="232" dataDxfId="231" dataCellStyle="Normal">
  <autoFilter ref="A66:V72"/>
  <tableColumns count="22">
    <tableColumn id="1" name="Top Replied-To in Entire Graph" dataDxfId="230" dataCellStyle="Normal"/>
    <tableColumn id="2" name="Entire Graph Count" dataDxfId="226" dataCellStyle="Normal"/>
    <tableColumn id="3" name="Top Replied-To in G1" dataDxfId="225" dataCellStyle="Normal"/>
    <tableColumn id="4" name="G1 Count" dataDxfId="222" dataCellStyle="Normal"/>
    <tableColumn id="5" name="Top Replied-To in G2" dataDxfId="221" dataCellStyle="Normal"/>
    <tableColumn id="6" name="G2 Count" dataDxfId="218" dataCellStyle="Normal"/>
    <tableColumn id="7" name="Top Replied-To in G3" dataDxfId="217" dataCellStyle="Normal"/>
    <tableColumn id="8" name="G3 Count" dataDxfId="214" dataCellStyle="Normal"/>
    <tableColumn id="9" name="Top Replied-To in G4" dataDxfId="213" dataCellStyle="Normal"/>
    <tableColumn id="10" name="G4 Count" dataDxfId="210" dataCellStyle="Normal"/>
    <tableColumn id="11" name="Top Replied-To in G5" dataDxfId="209" dataCellStyle="Normal"/>
    <tableColumn id="12" name="G5 Count" dataDxfId="206" dataCellStyle="Normal"/>
    <tableColumn id="13" name="Top Replied-To in G6" dataDxfId="205" dataCellStyle="Normal"/>
    <tableColumn id="14" name="G6 Count" dataDxfId="202" dataCellStyle="Normal"/>
    <tableColumn id="15" name="Top Replied-To in G7" dataDxfId="201" dataCellStyle="Normal"/>
    <tableColumn id="16" name="G7 Count" dataDxfId="198" dataCellStyle="Normal"/>
    <tableColumn id="17" name="Top Replied-To in G8" dataDxfId="197" dataCellStyle="Normal"/>
    <tableColumn id="18" name="G8 Count" dataDxfId="194" dataCellStyle="Normal"/>
    <tableColumn id="19" name="Top Replied-To in G9" dataDxfId="193" dataCellStyle="Normal"/>
    <tableColumn id="20" name="G9 Count" dataDxfId="190" dataCellStyle="Normal"/>
    <tableColumn id="21" name="Top Replied-To in G10" dataDxfId="189" dataCellStyle="Normal"/>
    <tableColumn id="22" name="G10 Count" dataDxfId="188" dataCellStyle="Normal"/>
  </tableColumns>
  <tableStyleInfo name="NodeXL Table" showFirstColumn="0" showLastColumn="0" showRowStripes="1" showColumnStripes="0"/>
</table>
</file>

<file path=xl/tables/table18.xml><?xml version="1.0" encoding="utf-8"?>
<table xmlns="http://schemas.openxmlformats.org/spreadsheetml/2006/main" id="18" name="TwitterSearchNetworkTopItems_7" displayName="TwitterSearchNetworkTopItems_7" ref="A75:V85" totalsRowShown="0" headerRowDxfId="229" dataDxfId="228" dataCellStyle="Normal">
  <autoFilter ref="A75:V85"/>
  <tableColumns count="22">
    <tableColumn id="1" name="Top Mentioned in Entire Graph" dataDxfId="227" dataCellStyle="Normal"/>
    <tableColumn id="2" name="Entire Graph Count" dataDxfId="224" dataCellStyle="Normal"/>
    <tableColumn id="3" name="Top Mentioned in G1" dataDxfId="223" dataCellStyle="Normal"/>
    <tableColumn id="4" name="G1 Count" dataDxfId="220" dataCellStyle="Normal"/>
    <tableColumn id="5" name="Top Mentioned in G2" dataDxfId="219" dataCellStyle="Normal"/>
    <tableColumn id="6" name="G2 Count" dataDxfId="216" dataCellStyle="Normal"/>
    <tableColumn id="7" name="Top Mentioned in G3" dataDxfId="215" dataCellStyle="Normal"/>
    <tableColumn id="8" name="G3 Count" dataDxfId="212" dataCellStyle="Normal"/>
    <tableColumn id="9" name="Top Mentioned in G4" dataDxfId="211" dataCellStyle="Normal"/>
    <tableColumn id="10" name="G4 Count" dataDxfId="208" dataCellStyle="Normal"/>
    <tableColumn id="11" name="Top Mentioned in G5" dataDxfId="207" dataCellStyle="Normal"/>
    <tableColumn id="12" name="G5 Count" dataDxfId="204" dataCellStyle="Normal"/>
    <tableColumn id="13" name="Top Mentioned in G6" dataDxfId="203" dataCellStyle="Normal"/>
    <tableColumn id="14" name="G6 Count" dataDxfId="200" dataCellStyle="Normal"/>
    <tableColumn id="15" name="Top Mentioned in G7" dataDxfId="199" dataCellStyle="Normal"/>
    <tableColumn id="16" name="G7 Count" dataDxfId="196" dataCellStyle="Normal"/>
    <tableColumn id="17" name="Top Mentioned in G8" dataDxfId="195" dataCellStyle="Normal"/>
    <tableColumn id="18" name="G8 Count" dataDxfId="192" dataCellStyle="Normal"/>
    <tableColumn id="19" name="Top Mentioned in G9" dataDxfId="191" dataCellStyle="Normal"/>
    <tableColumn id="20" name="G9 Count" dataDxfId="187" dataCellStyle="Normal"/>
    <tableColumn id="21" name="Top Mentioned in G10" dataDxfId="186" dataCellStyle="Normal"/>
    <tableColumn id="22" name="G10 Count" dataDxfId="185" dataCellStyle="Normal"/>
  </tableColumns>
  <tableStyleInfo name="NodeXL Table" showFirstColumn="0" showLastColumn="0" showRowStripes="1" showColumnStripes="0"/>
</table>
</file>

<file path=xl/tables/table19.xml><?xml version="1.0" encoding="utf-8"?>
<table xmlns="http://schemas.openxmlformats.org/spreadsheetml/2006/main" id="19" name="TwitterSearchNetworkTopItems_8" displayName="TwitterSearchNetworkTopItems_8" ref="A88:V98" totalsRowShown="0" headerRowDxfId="182" dataDxfId="181" dataCellStyle="Normal">
  <autoFilter ref="A88:V98"/>
  <tableColumns count="22">
    <tableColumn id="1" name="Top Tweeters in Entire Graph" dataDxfId="180" dataCellStyle="Normal"/>
    <tableColumn id="2" name="Entire Graph Count" dataDxfId="179" dataCellStyle="Normal"/>
    <tableColumn id="3" name="Top Tweeters in G1" dataDxfId="178" dataCellStyle="Normal"/>
    <tableColumn id="4" name="G1 Count" dataDxfId="177" dataCellStyle="Normal"/>
    <tableColumn id="5" name="Top Tweeters in G2" dataDxfId="176" dataCellStyle="Normal"/>
    <tableColumn id="6" name="G2 Count" dataDxfId="175" dataCellStyle="Normal"/>
    <tableColumn id="7" name="Top Tweeters in G3" dataDxfId="174" dataCellStyle="Normal"/>
    <tableColumn id="8" name="G3 Count" dataDxfId="173" dataCellStyle="Normal"/>
    <tableColumn id="9" name="Top Tweeters in G4" dataDxfId="172" dataCellStyle="Normal"/>
    <tableColumn id="10" name="G4 Count" dataDxfId="171" dataCellStyle="Normal"/>
    <tableColumn id="11" name="Top Tweeters in G5" dataDxfId="170" dataCellStyle="Normal"/>
    <tableColumn id="12" name="G5 Count" dataDxfId="169" dataCellStyle="Normal"/>
    <tableColumn id="13" name="Top Tweeters in G6" dataDxfId="168" dataCellStyle="Normal"/>
    <tableColumn id="14" name="G6 Count" dataDxfId="167" dataCellStyle="Normal"/>
    <tableColumn id="15" name="Top Tweeters in G7" dataDxfId="166" dataCellStyle="Normal"/>
    <tableColumn id="16" name="G7 Count" dataDxfId="165" dataCellStyle="Normal"/>
    <tableColumn id="17" name="Top Tweeters in G8" dataDxfId="164" dataCellStyle="Normal"/>
    <tableColumn id="18" name="G8 Count" dataDxfId="163" dataCellStyle="Normal"/>
    <tableColumn id="19" name="Top Tweeters in G9" dataDxfId="162" dataCellStyle="Normal"/>
    <tableColumn id="20" name="G9 Count" dataDxfId="161" dataCellStyle="Normal"/>
    <tableColumn id="21" name="Top Tweeters in G10" dataDxfId="160" dataCellStyle="Normal"/>
    <tableColumn id="22" name="G10 Count" dataDxfId="159" dataCellStyle="Normal"/>
  </tableColumns>
  <tableStyleInfo name="NodeXL Table" showFirstColumn="0" showLastColumn="0" showRowStripes="1" showColumnStripes="0"/>
</table>
</file>

<file path=xl/tables/table20.xml><?xml version="1.0" encoding="utf-8"?>
<table xmlns="http://schemas.openxmlformats.org/spreadsheetml/2006/main" id="20" name="Words" displayName="Words" ref="A1:G4613" totalsRowShown="0" headerRowDxfId="147" dataDxfId="146" dataCellStyle="Normal">
  <autoFilter ref="A1:G4613"/>
  <tableColumns count="7">
    <tableColumn id="1" name="Word" dataDxfId="145" dataCellStyle="Normal"/>
    <tableColumn id="2" name="Count" dataDxfId="144" dataCellStyle="Normal"/>
    <tableColumn id="3" name="Salience" dataDxfId="143" dataCellStyle="Normal"/>
    <tableColumn id="4" name="Group" dataDxfId="142" dataCellStyle="Normal"/>
    <tableColumn id="5" name="Word on Sentiment List #1: Positive" dataDxfId="141" dataCellStyle="Normal"/>
    <tableColumn id="6" name="Word on Sentiment List #2: Negative" dataDxfId="140" dataCellStyle="Normal"/>
    <tableColumn id="7" name="Word on Sentiment List #3: Angry/Violent" dataDxfId="139" dataCellStyle="Normal"/>
  </tableColumns>
  <tableStyleInfo name="NodeXL Table" showFirstColumn="0" showLastColumn="0" showRowStripes="1" showColumnStripes="0"/>
</table>
</file>

<file path=xl/tables/table21.xml><?xml version="1.0" encoding="utf-8"?>
<table xmlns="http://schemas.openxmlformats.org/spreadsheetml/2006/main" id="21" name="WordPairs" displayName="WordPairs" ref="A1:L6222" totalsRowShown="0" headerRowDxfId="138" dataDxfId="137" dataCellStyle="Normal">
  <autoFilter ref="A1:L6222"/>
  <tableColumns count="12">
    <tableColumn id="1" name="Word 1" dataDxfId="136" dataCellStyle="Normal"/>
    <tableColumn id="2" name="Word 2" dataDxfId="135" dataCellStyle="Normal"/>
    <tableColumn id="3" name="Count" dataDxfId="134" dataCellStyle="Normal"/>
    <tableColumn id="4" name="Salience" dataDxfId="133" dataCellStyle="Normal"/>
    <tableColumn id="5" name="Mutual Information" dataDxfId="132" dataCellStyle="Normal"/>
    <tableColumn id="6" name="Group" dataDxfId="131" dataCellStyle="Normal"/>
    <tableColumn id="7" name="Word1 on Sentiment List #1: Positive" dataDxfId="130" dataCellStyle="Normal"/>
    <tableColumn id="8" name="Word1 on Sentiment List #2: Negative" dataDxfId="129" dataCellStyle="Normal"/>
    <tableColumn id="9" name="Word1 on Sentiment List #3: Angry/Violent" dataDxfId="128" dataCellStyle="Normal"/>
    <tableColumn id="10" name="Word2 on Sentiment List #1: Positive" dataDxfId="127" dataCellStyle="Normal"/>
    <tableColumn id="11" name="Word2 on Sentiment List #2: Negative" dataDxfId="126" dataCellStyle="Normal"/>
    <tableColumn id="12" name="Word2 on Sentiment List #3: Angry/Violent" dataDxfId="125" dataCellStyle="Normal"/>
  </tableColumns>
  <tableStyleInfo name="NodeXL Table" showFirstColumn="0" showLastColumn="0" showRowStripes="1" showColumnStripes="0"/>
</table>
</file>

<file path=xl/tables/table22.xml><?xml version="1.0" encoding="utf-8"?>
<table xmlns="http://schemas.openxmlformats.org/spreadsheetml/2006/main" id="23" name="Edges24" displayName="Edges24" ref="A2:BL1210" totalsRowShown="0" headerRowDxfId="64" dataDxfId="63">
  <autoFilter ref="A2:BL1210"/>
  <tableColumns count="64">
    <tableColumn id="1" name="Vertex 1" dataDxfId="62" dataCellStyle="NodeXL Required"/>
    <tableColumn id="2" name="Vertex 2" dataDxfId="61" dataCellStyle="NodeXL Required"/>
    <tableColumn id="3" name="Color" dataDxfId="60" dataCellStyle="NodeXL Visual Property"/>
    <tableColumn id="4" name="Width" dataDxfId="59" dataCellStyle="NodeXL Visual Property"/>
    <tableColumn id="11" name="Style" dataDxfId="58" dataCellStyle="NodeXL Visual Property"/>
    <tableColumn id="5" name="Opacity" dataDxfId="57" dataCellStyle="NodeXL Visual Property"/>
    <tableColumn id="6" name="Visibility" dataDxfId="56" dataCellStyle="NodeXL Visual Property"/>
    <tableColumn id="10" name="Label" dataDxfId="55" dataCellStyle="NodeXL Label"/>
    <tableColumn id="12" name="Label Text Color" dataDxfId="54" dataCellStyle="NodeXL Label"/>
    <tableColumn id="13" name="Label Font Size" dataDxfId="53" dataCellStyle="NodeXL Label"/>
    <tableColumn id="14" name="Reciprocated?" dataDxfId="52" dataCellStyle="NodeXL Graph Metric"/>
    <tableColumn id="7" name="ID" dataDxfId="51" dataCellStyle="NodeXL Do Not Edit"/>
    <tableColumn id="9" name="Dynamic Filter" dataDxfId="50" dataCellStyle="NodeXL Do Not Edit"/>
    <tableColumn id="8" name="Add Your Own Columns Here" dataDxfId="49" dataCellStyle="NodeXL Other Column"/>
    <tableColumn id="15" name="Relationship" dataDxfId="48" dataCellStyle="Normal"/>
    <tableColumn id="16" name="Relationship Date (UTC)" dataDxfId="47" dataCellStyle="Normal"/>
    <tableColumn id="17" name="Tweet" dataDxfId="46" dataCellStyle="Normal"/>
    <tableColumn id="18" name="URLs in Tweet" dataDxfId="45" dataCellStyle="Normal"/>
    <tableColumn id="19" name="Domains in Tweet" dataDxfId="44" dataCellStyle="Normal"/>
    <tableColumn id="20" name="Hashtags in Tweet" dataDxfId="43" dataCellStyle="Normal"/>
    <tableColumn id="21" name="Media in Tweet" dataDxfId="42" dataCellStyle="Normal"/>
    <tableColumn id="22" name="Tweet Image File" dataDxfId="41" dataCellStyle="Normal"/>
    <tableColumn id="23" name="Tweet Date (UTC)" dataDxfId="40" dataCellStyle="Normal"/>
    <tableColumn id="24" name="Twitter Page for Tweet" dataDxfId="39" dataCellStyle="Normal"/>
    <tableColumn id="25" name="Latitude" dataDxfId="38" dataCellStyle="Normal"/>
    <tableColumn id="26" name="Longitude" dataDxfId="37" dataCellStyle="Normal"/>
    <tableColumn id="27" name="Imported ID" dataDxfId="36" dataCellStyle="Normal"/>
    <tableColumn id="28" name="In-Reply-To Tweet ID" dataDxfId="35" dataCellStyle="Normal"/>
    <tableColumn id="29" name="Favorited" dataDxfId="34" dataCellStyle="Normal"/>
    <tableColumn id="30" name="Favorite Count" dataDxfId="33" dataCellStyle="Normal"/>
    <tableColumn id="31" name="In-Reply-To User ID" dataDxfId="32" dataCellStyle="Normal"/>
    <tableColumn id="32" name="Is Quote Status" dataDxfId="31" dataCellStyle="Normal"/>
    <tableColumn id="33" name="Language" dataDxfId="30" dataCellStyle="Normal"/>
    <tableColumn id="34" name="Possibly Sensitive" dataDxfId="29" dataCellStyle="Normal"/>
    <tableColumn id="35" name="Quoted Status ID" dataDxfId="28" dataCellStyle="Normal"/>
    <tableColumn id="36" name="Retweeted" dataDxfId="27" dataCellStyle="Normal"/>
    <tableColumn id="37" name="Retweet Count" dataDxfId="26" dataCellStyle="Normal"/>
    <tableColumn id="38" name="Retweet ID" dataDxfId="25" dataCellStyle="Normal"/>
    <tableColumn id="39" name="Source" dataDxfId="24" dataCellStyle="Normal"/>
    <tableColumn id="40" name="Truncated" dataDxfId="23" dataCellStyle="Normal"/>
    <tableColumn id="41" name="Unified Twitter ID" dataDxfId="22" dataCellStyle="Normal"/>
    <tableColumn id="42" name="Imported Tweet Type" dataDxfId="21" dataCellStyle="Normal"/>
    <tableColumn id="43" name="Added By Extended Analysis" dataDxfId="20" dataCellStyle="Normal"/>
    <tableColumn id="44" name="Corrected By Extended Analysis" dataDxfId="19" dataCellStyle="Normal"/>
    <tableColumn id="45" name="Place Bounding Box" dataDxfId="18" dataCellStyle="Normal"/>
    <tableColumn id="46" name="Place Country" dataDxfId="17" dataCellStyle="Normal"/>
    <tableColumn id="47" name="Place Country Code" dataDxfId="16" dataCellStyle="Normal"/>
    <tableColumn id="48" name="Place Full Name" dataDxfId="15" dataCellStyle="Normal"/>
    <tableColumn id="49" name="Place ID" dataDxfId="14" dataCellStyle="Normal"/>
    <tableColumn id="50" name="Place Name" dataDxfId="13" dataCellStyle="Normal"/>
    <tableColumn id="51" name="Place Type" dataDxfId="12" dataCellStyle="Normal"/>
    <tableColumn id="52" name="Place URL" dataDxfId="11" dataCellStyle="Normal"/>
    <tableColumn id="53" name="Edge Weight" dataCellStyle="Normal"/>
    <tableColumn id="54" name="Vertex 1 Group" dataDxfId="10" dataCellStyle="Normal">
      <calculatedColumnFormula>REPLACE(INDEX(GroupVertices[Group], MATCH(Edges24[[#This Row],[Vertex 1]],GroupVertices[Vertex],0)),1,1,"")</calculatedColumnFormula>
    </tableColumn>
    <tableColumn id="55" name="Vertex 2 Group" dataDxfId="9" dataCellStyle="Normal">
      <calculatedColumnFormula>REPLACE(INDEX(GroupVertices[Group], MATCH(Edges24[[#This Row],[Vertex 2]],GroupVertices[Vertex],0)),1,1,"")</calculatedColumnFormula>
    </tableColumn>
    <tableColumn id="56" name="Sentiment List #1: Positive Word Count" dataDxfId="8" dataCellStyle="NodeXL Graph Metric"/>
    <tableColumn id="57" name="Sentiment List #1: Positive Word Percentage (%)" dataDxfId="7" dataCellStyle="NodeXL Graph Metric"/>
    <tableColumn id="58" name="Sentiment List #2: Negative Word Count" dataDxfId="6" dataCellStyle="NodeXL Graph Metric"/>
    <tableColumn id="59" name="Sentiment List #2: Negative Word Percentage (%)" dataDxfId="5" dataCellStyle="NodeXL Graph Metric"/>
    <tableColumn id="60" name="Sentiment List #3: Angry/Violent Word Count" dataDxfId="4" dataCellStyle="NodeXL Graph Metric"/>
    <tableColumn id="61" name="Sentiment List #3: Angry/Violent Word Percentage (%)" dataDxfId="3" dataCellStyle="NodeXL Graph Metric"/>
    <tableColumn id="62" name="Non-categorized Word Count" dataDxfId="2" dataCellStyle="NodeXL Graph Metric"/>
    <tableColumn id="63" name="Non-categorized Word Percentage (%)" dataDxfId="1" dataCellStyle="NodeXL Graph Metric"/>
    <tableColumn id="64" name="Edge Content Word Count" dataDxfId="0" dataCellStyle="NodeXL Graph Metric"/>
  </tableColumns>
  <tableStyleInfo name="NodeXL Table" showFirstColumn="0" showLastColumn="0" showRowStripes="0" showColumnStripes="0"/>
</table>
</file>

<file path=xl/tables/table23.xml><?xml version="1.0" encoding="utf-8"?>
<table xmlns="http://schemas.openxmlformats.org/spreadsheetml/2006/main" id="22" name="TopItems_1" displayName="TopItems_1" ref="A1:B11" totalsRowShown="0" headerRowDxfId="68" dataDxfId="67" dataCellStyle="Normal">
  <autoFilter ref="A1:B11"/>
  <tableColumns count="2">
    <tableColumn id="1" name="Top 10 Vertices, Ranked by Betweenness Centrality" dataDxfId="66" dataCellStyle="Normal"/>
    <tableColumn id="2" name="Betweenness Centrality" dataDxfId="65" dataCellStyle="Normal"/>
  </tableColumns>
  <tableStyleInfo name="NodeX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pbs.twimg.com/media/DX7lr5bW0AAdtK-.jpg" TargetMode="External"/><Relationship Id="rId3182" Type="http://schemas.openxmlformats.org/officeDocument/2006/relationships/hyperlink" Target="http://pbs.twimg.com/profile_images/436322107278913536/EJ9bA67O_normal.png" TargetMode="External"/><Relationship Id="rId4233" Type="http://schemas.openxmlformats.org/officeDocument/2006/relationships/hyperlink" Target="https://twitter.com/" TargetMode="External"/><Relationship Id="rId3999" Type="http://schemas.openxmlformats.org/officeDocument/2006/relationships/hyperlink" Target="https://twitter.com/" TargetMode="External"/><Relationship Id="rId4300" Type="http://schemas.openxmlformats.org/officeDocument/2006/relationships/hyperlink" Target="https://twitter.com/" TargetMode="External"/><Relationship Id="rId170" Type="http://schemas.openxmlformats.org/officeDocument/2006/relationships/hyperlink" Target="https://www.youtube.com/watch?v=g8AELJ5IbDU" TargetMode="External"/><Relationship Id="rId5074" Type="http://schemas.openxmlformats.org/officeDocument/2006/relationships/hyperlink" Target="https://twitter.com/" TargetMode="External"/><Relationship Id="rId987" Type="http://schemas.openxmlformats.org/officeDocument/2006/relationships/hyperlink" Target="https://www.entrepreneur.com/article/309740" TargetMode="External"/><Relationship Id="rId2668" Type="http://schemas.openxmlformats.org/officeDocument/2006/relationships/hyperlink" Target="http://pbs.twimg.com/profile_images/423336432829079552/Qo40WvP4_normal.jpeg" TargetMode="External"/><Relationship Id="rId3719" Type="http://schemas.openxmlformats.org/officeDocument/2006/relationships/hyperlink" Target="https://twitter.com/" TargetMode="External"/><Relationship Id="rId4090" Type="http://schemas.openxmlformats.org/officeDocument/2006/relationships/hyperlink" Target="https://twitter.com/" TargetMode="External"/><Relationship Id="rId1684" Type="http://schemas.openxmlformats.org/officeDocument/2006/relationships/hyperlink" Target="https://pbs.twimg.com/media/DXx2dQRV4AA7T05.jpg" TargetMode="External"/><Relationship Id="rId2735" Type="http://schemas.openxmlformats.org/officeDocument/2006/relationships/hyperlink" Target="https://pbs.twimg.com/media/DX2_WYWXcAAp7LL.jpg" TargetMode="External"/><Relationship Id="rId5141" Type="http://schemas.openxmlformats.org/officeDocument/2006/relationships/hyperlink" Target="https://twitter.com/" TargetMode="External"/><Relationship Id="rId707" Type="http://schemas.openxmlformats.org/officeDocument/2006/relationships/hyperlink" Target="http://www.voiceamerica.com/show/1981/breakfast-with-game-changers" TargetMode="External"/><Relationship Id="rId1337" Type="http://schemas.openxmlformats.org/officeDocument/2006/relationships/hyperlink" Target="https://pbs.twimg.com/media/DXLOLauXcAAGw1Q.jpg" TargetMode="External"/><Relationship Id="rId1751" Type="http://schemas.openxmlformats.org/officeDocument/2006/relationships/hyperlink" Target="https://pbs.twimg.com/media/DX2sk0AW4AE-GuB.jpg" TargetMode="External"/><Relationship Id="rId2802" Type="http://schemas.openxmlformats.org/officeDocument/2006/relationships/hyperlink" Target="https://pbs.twimg.com/media/DYkZo82WsAA_ft9.jpg" TargetMode="External"/><Relationship Id="rId43" Type="http://schemas.openxmlformats.org/officeDocument/2006/relationships/hyperlink" Target="https://buff.ly/2oX1SMH" TargetMode="External"/><Relationship Id="rId1404" Type="http://schemas.openxmlformats.org/officeDocument/2006/relationships/hyperlink" Target="https://pbs.twimg.com/media/DUdt7_OW0AAzdG_.jpg" TargetMode="External"/><Relationship Id="rId3576" Type="http://schemas.openxmlformats.org/officeDocument/2006/relationships/hyperlink" Target="https://pbs.twimg.com/media/DXngSz2W4AEIUez.jpg" TargetMode="External"/><Relationship Id="rId4627" Type="http://schemas.openxmlformats.org/officeDocument/2006/relationships/hyperlink" Target="https://twitter.com/" TargetMode="External"/><Relationship Id="rId4974" Type="http://schemas.openxmlformats.org/officeDocument/2006/relationships/hyperlink" Target="https://twitter.com/" TargetMode="External"/><Relationship Id="rId497" Type="http://schemas.openxmlformats.org/officeDocument/2006/relationships/hyperlink" Target="https://www.lilachbullock.com/social-selling-tools/?ref=quuu&amp;utm_source=quuu" TargetMode="External"/><Relationship Id="rId2178" Type="http://schemas.openxmlformats.org/officeDocument/2006/relationships/hyperlink" Target="http://pbs.twimg.com/profile_images/886159127935930369/wVqSOuN5_normal.jpg" TargetMode="External"/><Relationship Id="rId3229" Type="http://schemas.openxmlformats.org/officeDocument/2006/relationships/hyperlink" Target="http://pbs.twimg.com/profile_images/959103364448563201/E61nqa9h_normal.jpg" TargetMode="External"/><Relationship Id="rId3990" Type="http://schemas.openxmlformats.org/officeDocument/2006/relationships/hyperlink" Target="https://twitter.com/" TargetMode="External"/><Relationship Id="rId1194" Type="http://schemas.openxmlformats.org/officeDocument/2006/relationships/hyperlink" Target="http://www.social-experts.net/will-requesting-data-gdpr/?utm_content=bufferc6690&amp;utm_medium=social&amp;utm_source=twitter.com&amp;utm_campaign=buffer" TargetMode="External"/><Relationship Id="rId2592" Type="http://schemas.openxmlformats.org/officeDocument/2006/relationships/hyperlink" Target="http://pbs.twimg.com/profile_images/970976184375959552/1fbWHmj4_normal.jpg" TargetMode="External"/><Relationship Id="rId3643" Type="http://schemas.openxmlformats.org/officeDocument/2006/relationships/hyperlink" Target="https://pbs.twimg.com/media/DPQs2RVUQAAWJqj.jpg" TargetMode="External"/><Relationship Id="rId217" Type="http://schemas.openxmlformats.org/officeDocument/2006/relationships/hyperlink" Target="https://www.linkedin.com/pulse/quick-fix-networking-marcus-boswell" TargetMode="External"/><Relationship Id="rId564" Type="http://schemas.openxmlformats.org/officeDocument/2006/relationships/hyperlink" Target="http://bit.ly/SBE-SAP-SSS-Ep5?utm_content=68717619&amp;utm_medium=social&amp;utm_source=twitter" TargetMode="External"/><Relationship Id="rId2245" Type="http://schemas.openxmlformats.org/officeDocument/2006/relationships/hyperlink" Target="http://pbs.twimg.com/profile_images/956587355552583683/mXJEPmBg_normal.jpg" TargetMode="External"/><Relationship Id="rId3710" Type="http://schemas.openxmlformats.org/officeDocument/2006/relationships/hyperlink" Target="https://twitter.com/" TargetMode="External"/><Relationship Id="rId631" Type="http://schemas.openxmlformats.org/officeDocument/2006/relationships/hyperlink" Target="http://searchcrm.techtarget.com/news/252436144/When-selling-on-social-media-marketers-weigh-chatbots-vs-humans?utm_campaign=scrm_bizapps3&amp;utm_medium=social&amp;utm_source=twitter&amp;utm_content=1520864972" TargetMode="External"/><Relationship Id="rId1261" Type="http://schemas.openxmlformats.org/officeDocument/2006/relationships/hyperlink" Target="http://bit.ly/2FtEqxh" TargetMode="External"/><Relationship Id="rId2312" Type="http://schemas.openxmlformats.org/officeDocument/2006/relationships/hyperlink" Target="http://pbs.twimg.com/profile_images/938179777604677634/kuDnl0PS_normal.jpg" TargetMode="External"/><Relationship Id="rId5468" Type="http://schemas.openxmlformats.org/officeDocument/2006/relationships/hyperlink" Target="https://api.twitter.com/1.1/geo/id/4c6100a96901fb5e.json" TargetMode="External"/><Relationship Id="rId4484" Type="http://schemas.openxmlformats.org/officeDocument/2006/relationships/hyperlink" Target="https://twitter.com/" TargetMode="External"/><Relationship Id="rId3086" Type="http://schemas.openxmlformats.org/officeDocument/2006/relationships/hyperlink" Target="http://pbs.twimg.com/profile_images/802832068480737280/CuVR1TRQ_normal.jpg" TargetMode="External"/><Relationship Id="rId4137" Type="http://schemas.openxmlformats.org/officeDocument/2006/relationships/hyperlink" Target="https://twitter.com/" TargetMode="External"/><Relationship Id="rId4551" Type="http://schemas.openxmlformats.org/officeDocument/2006/relationships/hyperlink" Target="https://twitter.com/" TargetMode="External"/><Relationship Id="rId3153" Type="http://schemas.openxmlformats.org/officeDocument/2006/relationships/hyperlink" Target="http://pbs.twimg.com/profile_images/695547077766574080/q8rEgYhM_normal.jpg" TargetMode="External"/><Relationship Id="rId4204" Type="http://schemas.openxmlformats.org/officeDocument/2006/relationships/hyperlink" Target="https://twitter.com/" TargetMode="External"/><Relationship Id="rId141" Type="http://schemas.openxmlformats.org/officeDocument/2006/relationships/hyperlink" Target="http://www.voiceamerica.com/show/1981/breakfast-with-game-changers" TargetMode="External"/><Relationship Id="rId3220" Type="http://schemas.openxmlformats.org/officeDocument/2006/relationships/hyperlink" Target="http://pbs.twimg.com/profile_images/930859532263202816/mFwfYR8W_normal.jpg" TargetMode="External"/><Relationship Id="rId7" Type="http://schemas.openxmlformats.org/officeDocument/2006/relationships/hyperlink" Target="https://www.the-emag.com/eshow-mexico" TargetMode="External"/><Relationship Id="rId2986" Type="http://schemas.openxmlformats.org/officeDocument/2006/relationships/hyperlink" Target="https://pbs.twimg.com/ext_tw_video_thumb/971700347189301248/pu/img/cZf0rhMHS8SXRl70.jpg" TargetMode="External"/><Relationship Id="rId5392" Type="http://schemas.openxmlformats.org/officeDocument/2006/relationships/hyperlink" Target="https://twitter.com/" TargetMode="External"/><Relationship Id="rId958" Type="http://schemas.openxmlformats.org/officeDocument/2006/relationships/hyperlink" Target="https://www.amazon.co.uk/Social-Selling-Techniques-Influence-Changemakers/dp/0749478012/ref=sr_1_1?ie=UTF8&amp;qid=1520768820&amp;sr=8-1&amp;keywords=social+selling+techniques+to+influence+buyers+and+changemakers" TargetMode="External"/><Relationship Id="rId1588" Type="http://schemas.openxmlformats.org/officeDocument/2006/relationships/hyperlink" Target="https://pbs.twimg.com/media/DX3D3CPXcAE0V3T.jpg" TargetMode="External"/><Relationship Id="rId2639" Type="http://schemas.openxmlformats.org/officeDocument/2006/relationships/hyperlink" Target="http://pbs.twimg.com/profile_images/424301144228110336/zfYM_zfQ_normal.png" TargetMode="External"/><Relationship Id="rId5045" Type="http://schemas.openxmlformats.org/officeDocument/2006/relationships/hyperlink" Target="https://twitter.com/" TargetMode="External"/><Relationship Id="rId1655" Type="http://schemas.openxmlformats.org/officeDocument/2006/relationships/hyperlink" Target="https://pbs.twimg.com/media/DYivbhZWsAAD1R5.jpg" TargetMode="External"/><Relationship Id="rId2706" Type="http://schemas.openxmlformats.org/officeDocument/2006/relationships/hyperlink" Target="http://pbs.twimg.com/profile_images/680986347620835328/a4QAhIz9_normal.jpg" TargetMode="External"/><Relationship Id="rId4061" Type="http://schemas.openxmlformats.org/officeDocument/2006/relationships/hyperlink" Target="https://twitter.com/" TargetMode="External"/><Relationship Id="rId5112" Type="http://schemas.openxmlformats.org/officeDocument/2006/relationships/hyperlink" Target="https://twitter.com/" TargetMode="External"/><Relationship Id="rId1308" Type="http://schemas.openxmlformats.org/officeDocument/2006/relationships/hyperlink" Target="http://www.myfrugalbusiness.com/2017/10/launch-digital-marketing-social-space.html" TargetMode="External"/><Relationship Id="rId1722" Type="http://schemas.openxmlformats.org/officeDocument/2006/relationships/hyperlink" Target="https://pbs.twimg.com/media/DYp-gw8WAAAbW6W.jpg" TargetMode="External"/><Relationship Id="rId4878" Type="http://schemas.openxmlformats.org/officeDocument/2006/relationships/hyperlink" Target="https://twitter.com/" TargetMode="External"/><Relationship Id="rId14" Type="http://schemas.openxmlformats.org/officeDocument/2006/relationships/hyperlink" Target="https://buff.ly/2yHMStH" TargetMode="External"/><Relationship Id="rId3894" Type="http://schemas.openxmlformats.org/officeDocument/2006/relationships/hyperlink" Target="https://twitter.com/" TargetMode="External"/><Relationship Id="rId4945" Type="http://schemas.openxmlformats.org/officeDocument/2006/relationships/hyperlink" Target="https://twitter.com/" TargetMode="External"/><Relationship Id="rId2496" Type="http://schemas.openxmlformats.org/officeDocument/2006/relationships/hyperlink" Target="http://pbs.twimg.com/profile_images/923644113291038721/7uHxbNIr_normal.jpg" TargetMode="External"/><Relationship Id="rId3547" Type="http://schemas.openxmlformats.org/officeDocument/2006/relationships/hyperlink" Target="https://pbs.twimg.com/media/DYTb3kxVoAEhQrN.jpg" TargetMode="External"/><Relationship Id="rId3961" Type="http://schemas.openxmlformats.org/officeDocument/2006/relationships/hyperlink" Target="https://twitter.com/" TargetMode="External"/><Relationship Id="rId468" Type="http://schemas.openxmlformats.org/officeDocument/2006/relationships/hyperlink" Target="https://ibm.biz/digitalweek" TargetMode="External"/><Relationship Id="rId882" Type="http://schemas.openxmlformats.org/officeDocument/2006/relationships/hyperlink" Target="http://popl.ink/cLgN3a" TargetMode="External"/><Relationship Id="rId1098" Type="http://schemas.openxmlformats.org/officeDocument/2006/relationships/hyperlink" Target="https://www.ebay.com/itm/112381939468?ul_noapp=true" TargetMode="External"/><Relationship Id="rId2149" Type="http://schemas.openxmlformats.org/officeDocument/2006/relationships/hyperlink" Target="http://pbs.twimg.com/profile_images/748854768899063808/I06DHiA0_normal.jpg" TargetMode="External"/><Relationship Id="rId2563" Type="http://schemas.openxmlformats.org/officeDocument/2006/relationships/hyperlink" Target="http://pbs.twimg.com/profile_images/958074247909380096/I4eBjNLq_normal.jpg" TargetMode="External"/><Relationship Id="rId3614" Type="http://schemas.openxmlformats.org/officeDocument/2006/relationships/hyperlink" Target="http://pbs.twimg.com/profile_images/783992803617492992/osh1sMzJ_normal.jpg" TargetMode="External"/><Relationship Id="rId535" Type="http://schemas.openxmlformats.org/officeDocument/2006/relationships/hyperlink" Target="https://fb.me/1zrRny8I6" TargetMode="External"/><Relationship Id="rId1165" Type="http://schemas.openxmlformats.org/officeDocument/2006/relationships/hyperlink" Target="http://www.social-experts.net/dog-whistle-content/" TargetMode="External"/><Relationship Id="rId2216" Type="http://schemas.openxmlformats.org/officeDocument/2006/relationships/hyperlink" Target="http://pbs.twimg.com/profile_images/961059690107973632/aWkMoyV4_normal.jpg" TargetMode="External"/><Relationship Id="rId2630" Type="http://schemas.openxmlformats.org/officeDocument/2006/relationships/hyperlink" Target="http://pbs.twimg.com/profile_images/936680973214855169/fDhu_BKi_normal.jpg" TargetMode="External"/><Relationship Id="rId602" Type="http://schemas.openxmlformats.org/officeDocument/2006/relationships/hyperlink" Target="https://blog.datacaptive.com/10-must-follow-b2b-sales-influencers-of-our-time/" TargetMode="External"/><Relationship Id="rId1232" Type="http://schemas.openxmlformats.org/officeDocument/2006/relationships/hyperlink" Target="http://bit.ly/2FtEqxh" TargetMode="External"/><Relationship Id="rId4388" Type="http://schemas.openxmlformats.org/officeDocument/2006/relationships/hyperlink" Target="https://twitter.com/" TargetMode="External"/><Relationship Id="rId5439" Type="http://schemas.openxmlformats.org/officeDocument/2006/relationships/hyperlink" Target="https://twitter.com/" TargetMode="External"/><Relationship Id="rId3057" Type="http://schemas.openxmlformats.org/officeDocument/2006/relationships/hyperlink" Target="https://pbs.twimg.com/media/DX3D3CPXcAE0V3T.jpg" TargetMode="External"/><Relationship Id="rId4108" Type="http://schemas.openxmlformats.org/officeDocument/2006/relationships/hyperlink" Target="https://twitter.com/" TargetMode="External"/><Relationship Id="rId4455" Type="http://schemas.openxmlformats.org/officeDocument/2006/relationships/hyperlink" Target="https://twitter.com/" TargetMode="External"/><Relationship Id="rId5506" Type="http://schemas.openxmlformats.org/officeDocument/2006/relationships/printerSettings" Target="../printerSettings/printerSettings1.bin"/><Relationship Id="rId3471" Type="http://schemas.openxmlformats.org/officeDocument/2006/relationships/hyperlink" Target="http://pbs.twimg.com/profile_images/818554821036965888/J0oVdukI_normal.jpg" TargetMode="External"/><Relationship Id="rId4522" Type="http://schemas.openxmlformats.org/officeDocument/2006/relationships/hyperlink" Target="https://twitter.com/" TargetMode="External"/><Relationship Id="rId392" Type="http://schemas.openxmlformats.org/officeDocument/2006/relationships/hyperlink" Target="https://buff.ly/2FfA6BZ" TargetMode="External"/><Relationship Id="rId2073" Type="http://schemas.openxmlformats.org/officeDocument/2006/relationships/hyperlink" Target="http://pbs.twimg.com/profile_images/449576750549196800/mwqyxXBX_normal.jpeg" TargetMode="External"/><Relationship Id="rId3124" Type="http://schemas.openxmlformats.org/officeDocument/2006/relationships/hyperlink" Target="https://pbs.twimg.com/media/DHxpY8YVYAA65qk.jpg" TargetMode="External"/><Relationship Id="rId2140" Type="http://schemas.openxmlformats.org/officeDocument/2006/relationships/hyperlink" Target="http://pbs.twimg.com/profile_images/874193113228640257/LkwBxMyB_normal.jpg" TargetMode="External"/><Relationship Id="rId5296" Type="http://schemas.openxmlformats.org/officeDocument/2006/relationships/hyperlink" Target="https://twitter.com/" TargetMode="External"/><Relationship Id="rId112" Type="http://schemas.openxmlformats.org/officeDocument/2006/relationships/hyperlink" Target="http://upflow.co/l/kotc" TargetMode="External"/><Relationship Id="rId5363" Type="http://schemas.openxmlformats.org/officeDocument/2006/relationships/hyperlink" Target="https://twitter.com/" TargetMode="External"/><Relationship Id="rId2957" Type="http://schemas.openxmlformats.org/officeDocument/2006/relationships/hyperlink" Target="http://pbs.twimg.com/profile_images/874062201140551682/uN7ZdV3g_normal.jpg" TargetMode="External"/><Relationship Id="rId5016" Type="http://schemas.openxmlformats.org/officeDocument/2006/relationships/hyperlink" Target="https://twitter.com/" TargetMode="External"/><Relationship Id="rId929" Type="http://schemas.openxmlformats.org/officeDocument/2006/relationships/hyperlink" Target="http://www.myfrugalbusiness.com/2017/11/social-media-marketing-mistakes-avoid.html" TargetMode="External"/><Relationship Id="rId1559" Type="http://schemas.openxmlformats.org/officeDocument/2006/relationships/hyperlink" Target="https://pbs.twimg.com/media/DYauTQSWkAAZByA.png" TargetMode="External"/><Relationship Id="rId1973" Type="http://schemas.openxmlformats.org/officeDocument/2006/relationships/hyperlink" Target="https://pbs.twimg.com/media/DXneuF0X0AA5ZLr.jpg" TargetMode="External"/><Relationship Id="rId4032" Type="http://schemas.openxmlformats.org/officeDocument/2006/relationships/hyperlink" Target="https://twitter.com/" TargetMode="External"/><Relationship Id="rId5430" Type="http://schemas.openxmlformats.org/officeDocument/2006/relationships/hyperlink" Target="https://twitter.com/" TargetMode="External"/><Relationship Id="rId1626" Type="http://schemas.openxmlformats.org/officeDocument/2006/relationships/hyperlink" Target="https://pbs.twimg.com/media/DXy3oV8XkAAp6F-.jpg" TargetMode="External"/><Relationship Id="rId3798" Type="http://schemas.openxmlformats.org/officeDocument/2006/relationships/hyperlink" Target="https://twitter.com/" TargetMode="External"/><Relationship Id="rId4849" Type="http://schemas.openxmlformats.org/officeDocument/2006/relationships/hyperlink" Target="https://twitter.com/" TargetMode="External"/><Relationship Id="rId3865" Type="http://schemas.openxmlformats.org/officeDocument/2006/relationships/hyperlink" Target="https://twitter.com/" TargetMode="External"/><Relationship Id="rId4916" Type="http://schemas.openxmlformats.org/officeDocument/2006/relationships/hyperlink" Target="https://twitter.com/" TargetMode="External"/><Relationship Id="rId786" Type="http://schemas.openxmlformats.org/officeDocument/2006/relationships/hyperlink" Target="https://www.linkedin.com/pulse/how-orchestrate-your-sales-inbound-marketing-kohei-kurihara/?published=t&amp;utm_content=buffer7cffd&amp;utm_medium=social&amp;utm_source=twitter.com&amp;utm_campaign=buffer" TargetMode="External"/><Relationship Id="rId2467" Type="http://schemas.openxmlformats.org/officeDocument/2006/relationships/hyperlink" Target="https://pbs.twimg.com/media/DXxxO-FXcAAbF91.jpg" TargetMode="External"/><Relationship Id="rId3518" Type="http://schemas.openxmlformats.org/officeDocument/2006/relationships/hyperlink" Target="https://pbs.twimg.com/media/DYF_DdGW4AAjKa-.jpg" TargetMode="External"/><Relationship Id="rId439" Type="http://schemas.openxmlformats.org/officeDocument/2006/relationships/hyperlink" Target="http://ow.ly/ZNGj30iP5HE" TargetMode="External"/><Relationship Id="rId1069" Type="http://schemas.openxmlformats.org/officeDocument/2006/relationships/hyperlink" Target="https://www.ebay.com/itm/372215087860?ul_noapp=true" TargetMode="External"/><Relationship Id="rId1483" Type="http://schemas.openxmlformats.org/officeDocument/2006/relationships/hyperlink" Target="https://pbs.twimg.com/media/DYGZvz6X4AAUGeh.jpg" TargetMode="External"/><Relationship Id="rId2881" Type="http://schemas.openxmlformats.org/officeDocument/2006/relationships/hyperlink" Target="http://pbs.twimg.com/profile_images/702765584191086592/U0hGEUT3_normal.jpg" TargetMode="External"/><Relationship Id="rId3932" Type="http://schemas.openxmlformats.org/officeDocument/2006/relationships/hyperlink" Target="https://twitter.com/" TargetMode="External"/><Relationship Id="rId506" Type="http://schemas.openxmlformats.org/officeDocument/2006/relationships/hyperlink" Target="https://buff.ly/2Ge8luD" TargetMode="External"/><Relationship Id="rId853" Type="http://schemas.openxmlformats.org/officeDocument/2006/relationships/hyperlink" Target="https://www.jadirectives.com/best-sales-courses-online/" TargetMode="External"/><Relationship Id="rId1136" Type="http://schemas.openxmlformats.org/officeDocument/2006/relationships/hyperlink" Target="http://www.myfrugalbusiness.com/2017/12/lead-generation-hacks-grow-sales.html" TargetMode="External"/><Relationship Id="rId2534" Type="http://schemas.openxmlformats.org/officeDocument/2006/relationships/hyperlink" Target="https://pbs.twimg.com/media/DYViIcbW0AcpaHW.jpg" TargetMode="External"/><Relationship Id="rId920" Type="http://schemas.openxmlformats.org/officeDocument/2006/relationships/hyperlink" Target="https://www.youtube.com/watch?v=Fp2u9kjeWqc" TargetMode="External"/><Relationship Id="rId1550" Type="http://schemas.openxmlformats.org/officeDocument/2006/relationships/hyperlink" Target="https://pbs.twimg.com/media/DX25ZhtWsAAIQHZ.jpg" TargetMode="External"/><Relationship Id="rId2601" Type="http://schemas.openxmlformats.org/officeDocument/2006/relationships/hyperlink" Target="http://pbs.twimg.com/profile_images/683736996632768517/YjlMyftQ_normal.jpg" TargetMode="External"/><Relationship Id="rId1203" Type="http://schemas.openxmlformats.org/officeDocument/2006/relationships/hyperlink" Target="http://www.social-experts.net/social-selling-hit-sales-target/" TargetMode="External"/><Relationship Id="rId4359" Type="http://schemas.openxmlformats.org/officeDocument/2006/relationships/hyperlink" Target="https://twitter.com/" TargetMode="External"/><Relationship Id="rId4773" Type="http://schemas.openxmlformats.org/officeDocument/2006/relationships/hyperlink" Target="https://twitter.com/" TargetMode="External"/><Relationship Id="rId3375" Type="http://schemas.openxmlformats.org/officeDocument/2006/relationships/hyperlink" Target="http://pbs.twimg.com/profile_images/909075667433644033/3IsGUKbQ_normal.jpg" TargetMode="External"/><Relationship Id="rId4426" Type="http://schemas.openxmlformats.org/officeDocument/2006/relationships/hyperlink" Target="https://twitter.com/" TargetMode="External"/><Relationship Id="rId4840" Type="http://schemas.openxmlformats.org/officeDocument/2006/relationships/hyperlink" Target="https://twitter.com/" TargetMode="External"/><Relationship Id="rId296" Type="http://schemas.openxmlformats.org/officeDocument/2006/relationships/hyperlink" Target="http://www.myfrugalbusiness.com/2017/08/jazz-up-ecommerce-store-boost-sales-digital-retail.html" TargetMode="External"/><Relationship Id="rId2391" Type="http://schemas.openxmlformats.org/officeDocument/2006/relationships/hyperlink" Target="http://pbs.twimg.com/profile_images/960915815561273344/MI8GfbjE_normal.jpg" TargetMode="External"/><Relationship Id="rId3028" Type="http://schemas.openxmlformats.org/officeDocument/2006/relationships/hyperlink" Target="https://pbs.twimg.com/media/DYkp9LiUMAAqZz2.jpg" TargetMode="External"/><Relationship Id="rId3442" Type="http://schemas.openxmlformats.org/officeDocument/2006/relationships/hyperlink" Target="http://pbs.twimg.com/profile_images/761642165286084609/VwbpOm8W_normal.jpg" TargetMode="External"/><Relationship Id="rId363" Type="http://schemas.openxmlformats.org/officeDocument/2006/relationships/hyperlink" Target="http://bit.ly/2tz0F3m" TargetMode="External"/><Relationship Id="rId2044" Type="http://schemas.openxmlformats.org/officeDocument/2006/relationships/hyperlink" Target="http://pbs.twimg.com/profile_images/861677771617120261/wdMqTaNb_normal.jpg" TargetMode="External"/><Relationship Id="rId430" Type="http://schemas.openxmlformats.org/officeDocument/2006/relationships/hyperlink" Target="http://bit.ly/2DyP4lL" TargetMode="External"/><Relationship Id="rId1060" Type="http://schemas.openxmlformats.org/officeDocument/2006/relationships/hyperlink" Target="https://www.ebay.com/itm/371928721088?ul_noapp=true" TargetMode="External"/><Relationship Id="rId2111" Type="http://schemas.openxmlformats.org/officeDocument/2006/relationships/hyperlink" Target="http://pbs.twimg.com/profile_images/423336432829079552/Qo40WvP4_normal.jpeg" TargetMode="External"/><Relationship Id="rId5267" Type="http://schemas.openxmlformats.org/officeDocument/2006/relationships/hyperlink" Target="https://twitter.com/" TargetMode="External"/><Relationship Id="rId1877" Type="http://schemas.openxmlformats.org/officeDocument/2006/relationships/hyperlink" Target="https://pbs.twimg.com/media/DWvl3_kVoAAP3vy.jpg" TargetMode="External"/><Relationship Id="rId2928" Type="http://schemas.openxmlformats.org/officeDocument/2006/relationships/hyperlink" Target="http://pbs.twimg.com/profile_images/874062201140551682/uN7ZdV3g_normal.jpg" TargetMode="External"/><Relationship Id="rId4283" Type="http://schemas.openxmlformats.org/officeDocument/2006/relationships/hyperlink" Target="https://twitter.com/" TargetMode="External"/><Relationship Id="rId5334" Type="http://schemas.openxmlformats.org/officeDocument/2006/relationships/hyperlink" Target="https://twitter.com/" TargetMode="External"/><Relationship Id="rId1944" Type="http://schemas.openxmlformats.org/officeDocument/2006/relationships/hyperlink" Target="https://pbs.twimg.com/media/DXQx98iXkAYZKQ2.png" TargetMode="External"/><Relationship Id="rId4350" Type="http://schemas.openxmlformats.org/officeDocument/2006/relationships/hyperlink" Target="https://twitter.com/" TargetMode="External"/><Relationship Id="rId5401" Type="http://schemas.openxmlformats.org/officeDocument/2006/relationships/hyperlink" Target="https://twitter.com/" TargetMode="External"/><Relationship Id="rId4003" Type="http://schemas.openxmlformats.org/officeDocument/2006/relationships/hyperlink" Target="https://twitter.com/" TargetMode="External"/><Relationship Id="rId3769" Type="http://schemas.openxmlformats.org/officeDocument/2006/relationships/hyperlink" Target="https://twitter.com/" TargetMode="External"/><Relationship Id="rId5191" Type="http://schemas.openxmlformats.org/officeDocument/2006/relationships/hyperlink" Target="https://twitter.com/" TargetMode="External"/><Relationship Id="rId2785" Type="http://schemas.openxmlformats.org/officeDocument/2006/relationships/hyperlink" Target="http://pbs.twimg.com/profile_images/946047024155078657/SYEv_4qK_normal.jpg" TargetMode="External"/><Relationship Id="rId3836" Type="http://schemas.openxmlformats.org/officeDocument/2006/relationships/hyperlink" Target="https://twitter.com/" TargetMode="External"/><Relationship Id="rId757" Type="http://schemas.openxmlformats.org/officeDocument/2006/relationships/hyperlink" Target="https://www.linkedin.com/pulse/sales-marketing-fairy-tale-alexander-low/" TargetMode="External"/><Relationship Id="rId1387" Type="http://schemas.openxmlformats.org/officeDocument/2006/relationships/hyperlink" Target="https://pbs.twimg.com/media/DXox519XcAA_1IH.jpg" TargetMode="External"/><Relationship Id="rId2438" Type="http://schemas.openxmlformats.org/officeDocument/2006/relationships/hyperlink" Target="http://pbs.twimg.com/profile_images/686397634/callahan_100_pixels__2__normal.jpg" TargetMode="External"/><Relationship Id="rId2852" Type="http://schemas.openxmlformats.org/officeDocument/2006/relationships/hyperlink" Target="http://pbs.twimg.com/profile_images/908399207228338182/LHqCmrDA_normal.jpg" TargetMode="External"/><Relationship Id="rId3903" Type="http://schemas.openxmlformats.org/officeDocument/2006/relationships/hyperlink" Target="https://twitter.com/" TargetMode="External"/><Relationship Id="rId93" Type="http://schemas.openxmlformats.org/officeDocument/2006/relationships/hyperlink" Target="http://sumo.ly/JiIi" TargetMode="External"/><Relationship Id="rId824" Type="http://schemas.openxmlformats.org/officeDocument/2006/relationships/hyperlink" Target="https://www.linkedin.com/feed/update/urn:li:activity:6308541944314228736?utm_content=buffer9ed7c&amp;utm_medium=social&amp;utm_source=twitter.com&amp;utm_campaign=buffer" TargetMode="External"/><Relationship Id="rId1454" Type="http://schemas.openxmlformats.org/officeDocument/2006/relationships/hyperlink" Target="https://pbs.twimg.com/media/DXsrQTvWAAE_PJ5.jpg" TargetMode="External"/><Relationship Id="rId2505" Type="http://schemas.openxmlformats.org/officeDocument/2006/relationships/hyperlink" Target="http://pbs.twimg.com/profile_images/824568592352043008/EGmrjW0P_normal.jpg" TargetMode="External"/><Relationship Id="rId1107" Type="http://schemas.openxmlformats.org/officeDocument/2006/relationships/hyperlink" Target="https://www.ebay.com/itm/371858455218?ul_noapp=true" TargetMode="External"/><Relationship Id="rId1521" Type="http://schemas.openxmlformats.org/officeDocument/2006/relationships/hyperlink" Target="https://pbs.twimg.com/media/DYVhdemW4AIGZ3I.jpg" TargetMode="External"/><Relationship Id="rId4677" Type="http://schemas.openxmlformats.org/officeDocument/2006/relationships/hyperlink" Target="https://twitter.com/" TargetMode="External"/><Relationship Id="rId3279" Type="http://schemas.openxmlformats.org/officeDocument/2006/relationships/hyperlink" Target="http://pbs.twimg.com/profile_images/963645029859328004/WzmvqNHT_normal.jpg" TargetMode="External"/><Relationship Id="rId3693" Type="http://schemas.openxmlformats.org/officeDocument/2006/relationships/hyperlink" Target="https://twitter.com/" TargetMode="External"/><Relationship Id="rId2295" Type="http://schemas.openxmlformats.org/officeDocument/2006/relationships/hyperlink" Target="https://pbs.twimg.com/media/DX2cVmwV4AMW2rd.jpg" TargetMode="External"/><Relationship Id="rId3346" Type="http://schemas.openxmlformats.org/officeDocument/2006/relationships/hyperlink" Target="http://pbs.twimg.com/profile_images/909075667433644033/3IsGUKbQ_normal.jpg" TargetMode="External"/><Relationship Id="rId4744" Type="http://schemas.openxmlformats.org/officeDocument/2006/relationships/hyperlink" Target="https://twitter.com/" TargetMode="External"/><Relationship Id="rId267" Type="http://schemas.openxmlformats.org/officeDocument/2006/relationships/hyperlink" Target="http://feeds.feedblitz.com/~/531111932/0/salessolutions~What-Does-Your-LinkedIn-Profile-Say-About-You-The-Big-Mistake-Sales-Pros-Can-Easily-Avoid" TargetMode="External"/><Relationship Id="rId3760" Type="http://schemas.openxmlformats.org/officeDocument/2006/relationships/hyperlink" Target="https://twitter.com/" TargetMode="External"/><Relationship Id="rId4811" Type="http://schemas.openxmlformats.org/officeDocument/2006/relationships/hyperlink" Target="https://twitter.com/" TargetMode="External"/><Relationship Id="rId681" Type="http://schemas.openxmlformats.org/officeDocument/2006/relationships/hyperlink" Target="https://www.m3jr.com/a-buyer-centric-linkedin-profile-builds-trust-article-1-of-3/" TargetMode="External"/><Relationship Id="rId2362" Type="http://schemas.openxmlformats.org/officeDocument/2006/relationships/hyperlink" Target="https://pbs.twimg.com/media/DX28h6FX4AAveU8.jpg" TargetMode="External"/><Relationship Id="rId3413" Type="http://schemas.openxmlformats.org/officeDocument/2006/relationships/hyperlink" Target="http://pbs.twimg.com/profile_images/1129115682/40222_123899460989128_100001072256821_128730_5433521_n_normal.jpg" TargetMode="External"/><Relationship Id="rId334" Type="http://schemas.openxmlformats.org/officeDocument/2006/relationships/hyperlink" Target="https://www.inc.com/john-white/here-are-the-exact-words-to-use-on-social-media-to.html" TargetMode="External"/><Relationship Id="rId2015" Type="http://schemas.openxmlformats.org/officeDocument/2006/relationships/hyperlink" Target="https://pbs.twimg.com/media/DXsV3lQXkAAXqfn.jpg" TargetMode="External"/><Relationship Id="rId401" Type="http://schemas.openxmlformats.org/officeDocument/2006/relationships/hyperlink" Target="https://www.youtube.com/watch?v=SKNW2cMMHow&amp;feature=youtu.be&amp;utm_content=bufferbfcbd&amp;utm_medium=social&amp;utm_source=twitter.com&amp;utm_campaign=buffer" TargetMode="External"/><Relationship Id="rId1031" Type="http://schemas.openxmlformats.org/officeDocument/2006/relationships/hyperlink" Target="https://www.ebay.com/itm/112786509566?ul_noapp=true" TargetMode="External"/><Relationship Id="rId4187" Type="http://schemas.openxmlformats.org/officeDocument/2006/relationships/hyperlink" Target="https://twitter.com/" TargetMode="External"/><Relationship Id="rId5238" Type="http://schemas.openxmlformats.org/officeDocument/2006/relationships/hyperlink" Target="https://twitter.com/" TargetMode="External"/><Relationship Id="rId4254" Type="http://schemas.openxmlformats.org/officeDocument/2006/relationships/hyperlink" Target="https://twitter.com/" TargetMode="External"/><Relationship Id="rId5305" Type="http://schemas.openxmlformats.org/officeDocument/2006/relationships/hyperlink" Target="https://twitter.com/" TargetMode="External"/><Relationship Id="rId1848" Type="http://schemas.openxmlformats.org/officeDocument/2006/relationships/hyperlink" Target="https://pbs.twimg.com/media/DX29922XUAAqebS.jpg" TargetMode="External"/><Relationship Id="rId3270" Type="http://schemas.openxmlformats.org/officeDocument/2006/relationships/hyperlink" Target="http://pbs.twimg.com/profile_images/545662268440989696/EeuoyVto_normal.png" TargetMode="External"/><Relationship Id="rId4321" Type="http://schemas.openxmlformats.org/officeDocument/2006/relationships/hyperlink" Target="https://twitter.com/" TargetMode="External"/><Relationship Id="rId191" Type="http://schemas.openxmlformats.org/officeDocument/2006/relationships/hyperlink" Target="http://j.mp/2oPWStU" TargetMode="External"/><Relationship Id="rId1915" Type="http://schemas.openxmlformats.org/officeDocument/2006/relationships/hyperlink" Target="https://pbs.twimg.com/media/DOH7P1nUEAEGYsA.jpg" TargetMode="External"/><Relationship Id="rId5095" Type="http://schemas.openxmlformats.org/officeDocument/2006/relationships/hyperlink" Target="https://twitter.com/" TargetMode="External"/><Relationship Id="rId2689" Type="http://schemas.openxmlformats.org/officeDocument/2006/relationships/hyperlink" Target="http://pbs.twimg.com/profile_images/423336432829079552/Qo40WvP4_normal.jpeg" TargetMode="External"/><Relationship Id="rId2756" Type="http://schemas.openxmlformats.org/officeDocument/2006/relationships/hyperlink" Target="http://pbs.twimg.com/profile_images/3119962297/5dbf1edd89534df985564def38d2995e_normal.jpeg" TargetMode="External"/><Relationship Id="rId3807" Type="http://schemas.openxmlformats.org/officeDocument/2006/relationships/hyperlink" Target="https://twitter.com/" TargetMode="External"/><Relationship Id="rId5162" Type="http://schemas.openxmlformats.org/officeDocument/2006/relationships/hyperlink" Target="https://twitter.com/" TargetMode="External"/><Relationship Id="rId728" Type="http://schemas.openxmlformats.org/officeDocument/2006/relationships/hyperlink" Target="https://vengreso.com/blog/leveraging-digital-sales-3-tiers-of-abs" TargetMode="External"/><Relationship Id="rId1358" Type="http://schemas.openxmlformats.org/officeDocument/2006/relationships/hyperlink" Target="https://pbs.twimg.com/tweet_video_thumb/DYkMFNZW4AEd_nt.jpg" TargetMode="External"/><Relationship Id="rId1772" Type="http://schemas.openxmlformats.org/officeDocument/2006/relationships/hyperlink" Target="https://pbs.twimg.com/media/DX0ajHzVwAEd9ff.jpg" TargetMode="External"/><Relationship Id="rId2409" Type="http://schemas.openxmlformats.org/officeDocument/2006/relationships/hyperlink" Target="https://pbs.twimg.com/media/DX84o7PVQAEmukY.jpg" TargetMode="External"/><Relationship Id="rId64" Type="http://schemas.openxmlformats.org/officeDocument/2006/relationships/hyperlink" Target="https://buff.ly/2F56dIe" TargetMode="External"/><Relationship Id="rId1425" Type="http://schemas.openxmlformats.org/officeDocument/2006/relationships/hyperlink" Target="https://pbs.twimg.com/media/DX24vokW4AAy-8P.jpg" TargetMode="External"/><Relationship Id="rId2823" Type="http://schemas.openxmlformats.org/officeDocument/2006/relationships/hyperlink" Target="http://pbs.twimg.com/profile_images/908399207228338182/LHqCmrDA_normal.jpg" TargetMode="External"/><Relationship Id="rId4995" Type="http://schemas.openxmlformats.org/officeDocument/2006/relationships/hyperlink" Target="https://twitter.com/" TargetMode="External"/><Relationship Id="rId2199" Type="http://schemas.openxmlformats.org/officeDocument/2006/relationships/hyperlink" Target="http://pbs.twimg.com/profile_images/811261634253651968/h2Kys5Sq_normal.jpg" TargetMode="External"/><Relationship Id="rId3597" Type="http://schemas.openxmlformats.org/officeDocument/2006/relationships/hyperlink" Target="https://pbs.twimg.com/media/DX8DdluW4AAOpI8.jpg" TargetMode="External"/><Relationship Id="rId4648" Type="http://schemas.openxmlformats.org/officeDocument/2006/relationships/hyperlink" Target="https://twitter.com/" TargetMode="External"/><Relationship Id="rId3664" Type="http://schemas.openxmlformats.org/officeDocument/2006/relationships/hyperlink" Target="https://pbs.twimg.com/media/DT7t4v2VAAAcUfz.jpg" TargetMode="External"/><Relationship Id="rId4715" Type="http://schemas.openxmlformats.org/officeDocument/2006/relationships/hyperlink" Target="https://twitter.com/" TargetMode="External"/><Relationship Id="rId585" Type="http://schemas.openxmlformats.org/officeDocument/2006/relationships/hyperlink" Target="http://business.linkedin.com/sales-solutions/site-forms/social-selling-index.html/?utm_content=buffer6f6c5&amp;utm_medium=social&amp;utm_source=twitter.com&amp;utm_campaign=buffer" TargetMode="External"/><Relationship Id="rId2266" Type="http://schemas.openxmlformats.org/officeDocument/2006/relationships/hyperlink" Target="http://pbs.twimg.com/profile_images/735262542629613568/Hy4qGIAz_normal.jpg" TargetMode="External"/><Relationship Id="rId2680" Type="http://schemas.openxmlformats.org/officeDocument/2006/relationships/hyperlink" Target="http://pbs.twimg.com/profile_images/423336432829079552/Qo40WvP4_normal.jpeg" TargetMode="External"/><Relationship Id="rId3317" Type="http://schemas.openxmlformats.org/officeDocument/2006/relationships/hyperlink" Target="http://pbs.twimg.com/profile_images/770244132417605633/BQo293S6_normal.jpg" TargetMode="External"/><Relationship Id="rId3731" Type="http://schemas.openxmlformats.org/officeDocument/2006/relationships/hyperlink" Target="https://twitter.com/" TargetMode="External"/><Relationship Id="rId238" Type="http://schemas.openxmlformats.org/officeDocument/2006/relationships/hyperlink" Target="https://www.1min30.com/social-selling/social-selling-commercial-1287441623?utm_source=ReviveOldPost&amp;utm_medium=social&amp;utm_campaign=ReviveOldPost" TargetMode="External"/><Relationship Id="rId652" Type="http://schemas.openxmlformats.org/officeDocument/2006/relationships/hyperlink" Target="https://youtu.be/jEGyp0w6vMo" TargetMode="External"/><Relationship Id="rId1282" Type="http://schemas.openxmlformats.org/officeDocument/2006/relationships/hyperlink" Target="http://www.myfrugalbusiness.com/2017/11/how-manage-remote-sales-team-selling.html" TargetMode="External"/><Relationship Id="rId2333" Type="http://schemas.openxmlformats.org/officeDocument/2006/relationships/hyperlink" Target="http://pbs.twimg.com/profile_images/957691963112861697/pbbrNfij_normal.jpg" TargetMode="External"/><Relationship Id="rId5489" Type="http://schemas.openxmlformats.org/officeDocument/2006/relationships/hyperlink" Target="https://api.twitter.com/1.1/geo/id/d70cebab5f549266.json" TargetMode="External"/><Relationship Id="rId305" Type="http://schemas.openxmlformats.org/officeDocument/2006/relationships/hyperlink" Target="http://www.myfrugalbusiness.com/2017/10/launch-digital-marketing-social-space.html" TargetMode="External"/><Relationship Id="rId2400" Type="http://schemas.openxmlformats.org/officeDocument/2006/relationships/hyperlink" Target="https://pbs.twimg.com/media/DYZ1PLwWkAAIc88.jpg" TargetMode="External"/><Relationship Id="rId1002" Type="http://schemas.openxmlformats.org/officeDocument/2006/relationships/hyperlink" Target="https://blog.iandyoo.com/calendrier-de-mise-en-place-du-plan-d-action?utm_campaign=Attirer%20plus%20de%20visiteurs%20%26%20Strat%C3%A9gie%20de%20Contenu&amp;utm_content=66792160&amp;utm_medium=social&amp;utm_source=twitter" TargetMode="External"/><Relationship Id="rId4158" Type="http://schemas.openxmlformats.org/officeDocument/2006/relationships/hyperlink" Target="https://twitter.com/" TargetMode="External"/><Relationship Id="rId5209" Type="http://schemas.openxmlformats.org/officeDocument/2006/relationships/hyperlink" Target="https://twitter.com/" TargetMode="External"/><Relationship Id="rId3174" Type="http://schemas.openxmlformats.org/officeDocument/2006/relationships/hyperlink" Target="http://pbs.twimg.com/profile_images/853987068065796097/REP10k0__normal.jpg" TargetMode="External"/><Relationship Id="rId4572" Type="http://schemas.openxmlformats.org/officeDocument/2006/relationships/hyperlink" Target="https://twitter.com/" TargetMode="External"/><Relationship Id="rId1819" Type="http://schemas.openxmlformats.org/officeDocument/2006/relationships/hyperlink" Target="https://pbs.twimg.com/media/DYUme8oXUAAKEBg.jpg" TargetMode="External"/><Relationship Id="rId4225" Type="http://schemas.openxmlformats.org/officeDocument/2006/relationships/hyperlink" Target="https://twitter.com/" TargetMode="External"/><Relationship Id="rId2190" Type="http://schemas.openxmlformats.org/officeDocument/2006/relationships/hyperlink" Target="http://pbs.twimg.com/profile_images/971798505898610690/ebNm198__normal.jpg" TargetMode="External"/><Relationship Id="rId3241" Type="http://schemas.openxmlformats.org/officeDocument/2006/relationships/hyperlink" Target="http://pbs.twimg.com/profile_images/900825127780196352/RJhV8_wH_normal.jpg" TargetMode="External"/><Relationship Id="rId162" Type="http://schemas.openxmlformats.org/officeDocument/2006/relationships/hyperlink" Target="http://circumflex.info/marque-media-cme-et-formations" TargetMode="External"/><Relationship Id="rId979" Type="http://schemas.openxmlformats.org/officeDocument/2006/relationships/hyperlink" Target="http://www.social-experts.net/turn-tweets-measurable-actions/?utm_content=bufferf58f4&amp;utm_medium=social&amp;utm_source=twitter.com&amp;utm_campaign=buffer" TargetMode="External"/><Relationship Id="rId5066" Type="http://schemas.openxmlformats.org/officeDocument/2006/relationships/hyperlink" Target="https://twitter.com/" TargetMode="External"/><Relationship Id="rId5480" Type="http://schemas.openxmlformats.org/officeDocument/2006/relationships/hyperlink" Target="https://api.twitter.com/1.1/geo/id/3980fd5d8a818646.json" TargetMode="External"/><Relationship Id="rId4082" Type="http://schemas.openxmlformats.org/officeDocument/2006/relationships/hyperlink" Target="https://twitter.com/" TargetMode="External"/><Relationship Id="rId5133" Type="http://schemas.openxmlformats.org/officeDocument/2006/relationships/hyperlink" Target="https://twitter.com/" TargetMode="External"/><Relationship Id="rId1676" Type="http://schemas.openxmlformats.org/officeDocument/2006/relationships/hyperlink" Target="https://pbs.twimg.com/media/DYGX3PZXcAMBzaF.png" TargetMode="External"/><Relationship Id="rId2727" Type="http://schemas.openxmlformats.org/officeDocument/2006/relationships/hyperlink" Target="http://pbs.twimg.com/profile_images/757984876645720064/yhajiVam_normal.jpg" TargetMode="External"/><Relationship Id="rId1329" Type="http://schemas.openxmlformats.org/officeDocument/2006/relationships/hyperlink" Target="https://pbs.twimg.com/media/DXuhRujVoAA1O7z.jpg" TargetMode="External"/><Relationship Id="rId1743" Type="http://schemas.openxmlformats.org/officeDocument/2006/relationships/hyperlink" Target="https://pbs.twimg.com/tweet_video_thumb/DXnkNP_X0AEQDlV.jpg" TargetMode="External"/><Relationship Id="rId4899" Type="http://schemas.openxmlformats.org/officeDocument/2006/relationships/hyperlink" Target="https://twitter.com/" TargetMode="External"/><Relationship Id="rId5200" Type="http://schemas.openxmlformats.org/officeDocument/2006/relationships/hyperlink" Target="https://twitter.com/" TargetMode="External"/><Relationship Id="rId35" Type="http://schemas.openxmlformats.org/officeDocument/2006/relationships/hyperlink" Target="http://linked2success.co.uk/how-to-get-your-prospect-to-identify-problems-they-didnt-know-they-had" TargetMode="External"/><Relationship Id="rId1810" Type="http://schemas.openxmlformats.org/officeDocument/2006/relationships/hyperlink" Target="https://pbs.twimg.com/media/DYlC4WJX0AA8xXe.png" TargetMode="External"/><Relationship Id="rId4966" Type="http://schemas.openxmlformats.org/officeDocument/2006/relationships/hyperlink" Target="https://twitter.com/" TargetMode="External"/><Relationship Id="rId3568" Type="http://schemas.openxmlformats.org/officeDocument/2006/relationships/hyperlink" Target="https://pbs.twimg.com/media/DYVv9dJW4AAT74z.jpg" TargetMode="External"/><Relationship Id="rId3982" Type="http://schemas.openxmlformats.org/officeDocument/2006/relationships/hyperlink" Target="https://twitter.com/" TargetMode="External"/><Relationship Id="rId4619" Type="http://schemas.openxmlformats.org/officeDocument/2006/relationships/hyperlink" Target="https://twitter.com/" TargetMode="External"/><Relationship Id="rId489" Type="http://schemas.openxmlformats.org/officeDocument/2006/relationships/hyperlink" Target="https://youtu.be/kPcF32JhZGg" TargetMode="External"/><Relationship Id="rId2584" Type="http://schemas.openxmlformats.org/officeDocument/2006/relationships/hyperlink" Target="http://pbs.twimg.com/profile_images/2667263602/d49d8cd31674347c672a2b698268e8c0_normal.jpeg" TargetMode="External"/><Relationship Id="rId3635" Type="http://schemas.openxmlformats.org/officeDocument/2006/relationships/hyperlink" Target="http://pbs.twimg.com/profile_images/805109474352627712/WkaLDNMz_normal.jpg" TargetMode="External"/><Relationship Id="rId556" Type="http://schemas.openxmlformats.org/officeDocument/2006/relationships/hyperlink" Target="http://spr.ly/6012DTGMs" TargetMode="External"/><Relationship Id="rId1186" Type="http://schemas.openxmlformats.org/officeDocument/2006/relationships/hyperlink" Target="https://www.linkedin.com/feed/update/urn:li:activity:6308541944314228736" TargetMode="External"/><Relationship Id="rId2237" Type="http://schemas.openxmlformats.org/officeDocument/2006/relationships/hyperlink" Target="http://pbs.twimg.com/profile_images/677229642009415680/SrHSmIkL_normal.jpg" TargetMode="External"/><Relationship Id="rId209" Type="http://schemas.openxmlformats.org/officeDocument/2006/relationships/hyperlink" Target="https://www.the-emag.com/eshow-mexico" TargetMode="External"/><Relationship Id="rId970" Type="http://schemas.openxmlformats.org/officeDocument/2006/relationships/hyperlink" Target="https://buff.ly/2FtzWqp" TargetMode="External"/><Relationship Id="rId1253" Type="http://schemas.openxmlformats.org/officeDocument/2006/relationships/hyperlink" Target="http://www.social-experts.net/how-to-roll-social-selling-across" TargetMode="External"/><Relationship Id="rId2651" Type="http://schemas.openxmlformats.org/officeDocument/2006/relationships/hyperlink" Target="http://pbs.twimg.com/profile_images/528405639232372736/ZcqTFN_w_normal.jpeg" TargetMode="External"/><Relationship Id="rId3702" Type="http://schemas.openxmlformats.org/officeDocument/2006/relationships/hyperlink" Target="https://twitter.com/" TargetMode="External"/><Relationship Id="rId623" Type="http://schemas.openxmlformats.org/officeDocument/2006/relationships/hyperlink" Target="https://sproutsocial.com/insights/hashtag-campaigns/" TargetMode="External"/><Relationship Id="rId2304" Type="http://schemas.openxmlformats.org/officeDocument/2006/relationships/hyperlink" Target="http://pbs.twimg.com/profile_images/679022176591323137/K1lZdnWJ_normal.jpg" TargetMode="External"/><Relationship Id="rId1320" Type="http://schemas.openxmlformats.org/officeDocument/2006/relationships/hyperlink" Target="http://www.myfrugalbusiness.com/2017/11/top-twitter-tips-marketing-social-selling.html" TargetMode="External"/><Relationship Id="rId4476" Type="http://schemas.openxmlformats.org/officeDocument/2006/relationships/hyperlink" Target="https://twitter.com/" TargetMode="External"/><Relationship Id="rId4890" Type="http://schemas.openxmlformats.org/officeDocument/2006/relationships/hyperlink" Target="https://twitter.com/" TargetMode="External"/><Relationship Id="rId3078" Type="http://schemas.openxmlformats.org/officeDocument/2006/relationships/hyperlink" Target="http://pbs.twimg.com/profile_images/805006806934323200/KxEGjbqo_normal.jpg" TargetMode="External"/><Relationship Id="rId3492" Type="http://schemas.openxmlformats.org/officeDocument/2006/relationships/hyperlink" Target="http://pbs.twimg.com/profile_images/2717136713/bab2609e944cc289fb30944a9b6631c2_normal.jpeg" TargetMode="External"/><Relationship Id="rId4129" Type="http://schemas.openxmlformats.org/officeDocument/2006/relationships/hyperlink" Target="https://twitter.com/" TargetMode="External"/><Relationship Id="rId4543" Type="http://schemas.openxmlformats.org/officeDocument/2006/relationships/hyperlink" Target="https://twitter.com/" TargetMode="External"/><Relationship Id="rId2094" Type="http://schemas.openxmlformats.org/officeDocument/2006/relationships/hyperlink" Target="http://pbs.twimg.com/profile_images/423336432829079552/Qo40WvP4_normal.jpeg" TargetMode="External"/><Relationship Id="rId3145" Type="http://schemas.openxmlformats.org/officeDocument/2006/relationships/hyperlink" Target="http://pbs.twimg.com/profile_images/676153819798065152/JkwueaWj_normal.jpg" TargetMode="External"/><Relationship Id="rId4610" Type="http://schemas.openxmlformats.org/officeDocument/2006/relationships/hyperlink" Target="https://twitter.com/" TargetMode="External"/><Relationship Id="rId480" Type="http://schemas.openxmlformats.org/officeDocument/2006/relationships/hyperlink" Target="https://twitter.com/mobilemonkey_/status/974274893553414144" TargetMode="External"/><Relationship Id="rId2161" Type="http://schemas.openxmlformats.org/officeDocument/2006/relationships/hyperlink" Target="https://pbs.twimg.com/media/DXx5dv4XkAEZKHn.jpg" TargetMode="External"/><Relationship Id="rId3212" Type="http://schemas.openxmlformats.org/officeDocument/2006/relationships/hyperlink" Target="http://pbs.twimg.com/profile_images/897348263627563008/5PE-DKeU_normal.jpg" TargetMode="External"/><Relationship Id="rId133" Type="http://schemas.openxmlformats.org/officeDocument/2006/relationships/hyperlink" Target="http://www.voiceamerica.com/show/1981/breakfast-with-game-changers" TargetMode="External"/><Relationship Id="rId5384" Type="http://schemas.openxmlformats.org/officeDocument/2006/relationships/hyperlink" Target="https://twitter.com/" TargetMode="External"/><Relationship Id="rId200" Type="http://schemas.openxmlformats.org/officeDocument/2006/relationships/hyperlink" Target="https://mybusinessfuture.com/en/social-media-management-marketing-and-it-have-to-cooperate/" TargetMode="External"/><Relationship Id="rId2978" Type="http://schemas.openxmlformats.org/officeDocument/2006/relationships/hyperlink" Target="http://pbs.twimg.com/profile_images/874062201140551682/uN7ZdV3g_normal.jpg" TargetMode="External"/><Relationship Id="rId5037" Type="http://schemas.openxmlformats.org/officeDocument/2006/relationships/hyperlink" Target="https://twitter.com/" TargetMode="External"/><Relationship Id="rId1994" Type="http://schemas.openxmlformats.org/officeDocument/2006/relationships/hyperlink" Target="https://pbs.twimg.com/media/DXnnrXbXkAIIAhk.jpg" TargetMode="External"/><Relationship Id="rId5451" Type="http://schemas.openxmlformats.org/officeDocument/2006/relationships/hyperlink" Target="https://twitter.com/" TargetMode="External"/><Relationship Id="rId1647" Type="http://schemas.openxmlformats.org/officeDocument/2006/relationships/hyperlink" Target="https://pbs.twimg.com/media/DYF_DdGW4AAjKa-.jpg" TargetMode="External"/><Relationship Id="rId4053" Type="http://schemas.openxmlformats.org/officeDocument/2006/relationships/hyperlink" Target="https://twitter.com/" TargetMode="External"/><Relationship Id="rId5104" Type="http://schemas.openxmlformats.org/officeDocument/2006/relationships/hyperlink" Target="https://twitter.com/" TargetMode="External"/><Relationship Id="rId1714" Type="http://schemas.openxmlformats.org/officeDocument/2006/relationships/hyperlink" Target="https://pbs.twimg.com/media/DXsKL0kXUAA2OGL.jpg" TargetMode="External"/><Relationship Id="rId4120" Type="http://schemas.openxmlformats.org/officeDocument/2006/relationships/hyperlink" Target="https://twitter.com/" TargetMode="External"/><Relationship Id="rId2488" Type="http://schemas.openxmlformats.org/officeDocument/2006/relationships/hyperlink" Target="http://pbs.twimg.com/profile_images/378800000722428324/f0cee19704054da2c6d8f95e9e32c44f_normal.jpeg" TargetMode="External"/><Relationship Id="rId3886" Type="http://schemas.openxmlformats.org/officeDocument/2006/relationships/hyperlink" Target="https://twitter.com/" TargetMode="External"/><Relationship Id="rId4937" Type="http://schemas.openxmlformats.org/officeDocument/2006/relationships/hyperlink" Target="https://twitter.com/" TargetMode="External"/><Relationship Id="rId3539" Type="http://schemas.openxmlformats.org/officeDocument/2006/relationships/hyperlink" Target="https://pbs.twimg.com/media/DYVr2khVwAAkDcu.jpg" TargetMode="External"/><Relationship Id="rId3953" Type="http://schemas.openxmlformats.org/officeDocument/2006/relationships/hyperlink" Target="https://twitter.com/" TargetMode="External"/><Relationship Id="rId874" Type="http://schemas.openxmlformats.org/officeDocument/2006/relationships/hyperlink" Target="http://tinyurl.com/yb7bterk" TargetMode="External"/><Relationship Id="rId2555" Type="http://schemas.openxmlformats.org/officeDocument/2006/relationships/hyperlink" Target="http://pbs.twimg.com/profile_images/881861321/Boy_in_mirror_normal.jpg" TargetMode="External"/><Relationship Id="rId3606" Type="http://schemas.openxmlformats.org/officeDocument/2006/relationships/hyperlink" Target="https://pbs.twimg.com/media/DX22NmJX4AAOXlf.jpg" TargetMode="External"/><Relationship Id="rId527" Type="http://schemas.openxmlformats.org/officeDocument/2006/relationships/hyperlink" Target="https://www.linkedin.com/feed/update/urn:li:activity:6308541944314228736" TargetMode="External"/><Relationship Id="rId941" Type="http://schemas.openxmlformats.org/officeDocument/2006/relationships/hyperlink" Target="https://readyforsocial.com/ddef438eb2a" TargetMode="External"/><Relationship Id="rId1157" Type="http://schemas.openxmlformats.org/officeDocument/2006/relationships/hyperlink" Target="http://digital-leadership-associates.passle.net/post/102erfn/will-the-apocalypse-from-the-internet-felt-by-britains-retailers-impact-b2b-comp?utm_content=buffer42618&amp;utm_medium=social&amp;utm_source=twitter.com&amp;utm_campaign=buffer" TargetMode="External"/><Relationship Id="rId1571" Type="http://schemas.openxmlformats.org/officeDocument/2006/relationships/hyperlink" Target="https://pbs.twimg.com/media/DXy3oV8XkAAp6F-.jpg" TargetMode="External"/><Relationship Id="rId2208" Type="http://schemas.openxmlformats.org/officeDocument/2006/relationships/hyperlink" Target="http://pbs.twimg.com/profile_images/511523839541399552/Cx-n-gKo_normal.png" TargetMode="External"/><Relationship Id="rId2622" Type="http://schemas.openxmlformats.org/officeDocument/2006/relationships/hyperlink" Target="http://pbs.twimg.com/profile_images/975215109785182208/lv0_Nuw__normal.jpg" TargetMode="External"/><Relationship Id="rId1224" Type="http://schemas.openxmlformats.org/officeDocument/2006/relationships/hyperlink" Target="http://digital-leadership-associates.passle.net/post/102es5x/same-old-shit-vs-crazy-new-shit" TargetMode="External"/><Relationship Id="rId4794" Type="http://schemas.openxmlformats.org/officeDocument/2006/relationships/hyperlink" Target="https://twitter.com/" TargetMode="External"/><Relationship Id="rId3396" Type="http://schemas.openxmlformats.org/officeDocument/2006/relationships/hyperlink" Target="http://pbs.twimg.com/profile_images/1129115682/40222_123899460989128_100001072256821_128730_5433521_n_normal.jpg" TargetMode="External"/><Relationship Id="rId4447" Type="http://schemas.openxmlformats.org/officeDocument/2006/relationships/hyperlink" Target="https://twitter.com/" TargetMode="External"/><Relationship Id="rId3049" Type="http://schemas.openxmlformats.org/officeDocument/2006/relationships/hyperlink" Target="https://pbs.twimg.com/media/DYAV19HUMAAGqU_.jpg" TargetMode="External"/><Relationship Id="rId3463" Type="http://schemas.openxmlformats.org/officeDocument/2006/relationships/hyperlink" Target="http://pbs.twimg.com/profile_images/809115567927898114/bmGtTFt-_normal.jpg" TargetMode="External"/><Relationship Id="rId4861" Type="http://schemas.openxmlformats.org/officeDocument/2006/relationships/hyperlink" Target="https://twitter.com/" TargetMode="External"/><Relationship Id="rId384" Type="http://schemas.openxmlformats.org/officeDocument/2006/relationships/hyperlink" Target="https://buff.ly/2kI8eRg" TargetMode="External"/><Relationship Id="rId2065" Type="http://schemas.openxmlformats.org/officeDocument/2006/relationships/hyperlink" Target="https://pbs.twimg.com/media/DXnnnWPVwAATJGr.jpg" TargetMode="External"/><Relationship Id="rId3116" Type="http://schemas.openxmlformats.org/officeDocument/2006/relationships/hyperlink" Target="https://pbs.twimg.com/media/DYVAoy1XcAEp7Qq.jpg" TargetMode="External"/><Relationship Id="rId4514" Type="http://schemas.openxmlformats.org/officeDocument/2006/relationships/hyperlink" Target="https://twitter.com/" TargetMode="External"/><Relationship Id="rId1081" Type="http://schemas.openxmlformats.org/officeDocument/2006/relationships/hyperlink" Target="http://www.ebay.com/itm/112291037313?ul_noapp=true" TargetMode="External"/><Relationship Id="rId3530" Type="http://schemas.openxmlformats.org/officeDocument/2006/relationships/hyperlink" Target="https://pbs.twimg.com/media/DXx3YswVAAAhzRg.jpg" TargetMode="External"/><Relationship Id="rId451" Type="http://schemas.openxmlformats.org/officeDocument/2006/relationships/hyperlink" Target="https://casualfridays.com/social-selling-ninja-tricks-for-linkedin-with-viveka-von-rosen/" TargetMode="External"/><Relationship Id="rId2132" Type="http://schemas.openxmlformats.org/officeDocument/2006/relationships/hyperlink" Target="https://pbs.twimg.com/media/DXxxLwhUQAAzTHS.jpg" TargetMode="External"/><Relationship Id="rId5288" Type="http://schemas.openxmlformats.org/officeDocument/2006/relationships/hyperlink" Target="https://twitter.com/" TargetMode="External"/><Relationship Id="rId104" Type="http://schemas.openxmlformats.org/officeDocument/2006/relationships/hyperlink" Target="http://sumo.ly/JiIi" TargetMode="External"/><Relationship Id="rId1898" Type="http://schemas.openxmlformats.org/officeDocument/2006/relationships/hyperlink" Target="https://pbs.twimg.com/media/DXuhRujVoAA1O7z.jpg" TargetMode="External"/><Relationship Id="rId2949" Type="http://schemas.openxmlformats.org/officeDocument/2006/relationships/hyperlink" Target="http://pbs.twimg.com/profile_images/529447651704463361/jyEQVQxC_normal.jpeg" TargetMode="External"/><Relationship Id="rId5355" Type="http://schemas.openxmlformats.org/officeDocument/2006/relationships/hyperlink" Target="https://twitter.com/" TargetMode="External"/><Relationship Id="rId4371" Type="http://schemas.openxmlformats.org/officeDocument/2006/relationships/hyperlink" Target="https://twitter.com/" TargetMode="External"/><Relationship Id="rId5008" Type="http://schemas.openxmlformats.org/officeDocument/2006/relationships/hyperlink" Target="https://twitter.com/" TargetMode="External"/><Relationship Id="rId5422" Type="http://schemas.openxmlformats.org/officeDocument/2006/relationships/hyperlink" Target="https://twitter.com/" TargetMode="External"/><Relationship Id="rId1965" Type="http://schemas.openxmlformats.org/officeDocument/2006/relationships/hyperlink" Target="http://pbs.twimg.com/profile_images/701924518135091201/_8qmNXCN_normal.jpg" TargetMode="External"/><Relationship Id="rId4024" Type="http://schemas.openxmlformats.org/officeDocument/2006/relationships/hyperlink" Target="https://twitter.com/" TargetMode="External"/><Relationship Id="rId1618" Type="http://schemas.openxmlformats.org/officeDocument/2006/relationships/hyperlink" Target="https://pbs.twimg.com/media/DXx2W5ZXUAA_hsR.jpg" TargetMode="External"/><Relationship Id="rId3040" Type="http://schemas.openxmlformats.org/officeDocument/2006/relationships/hyperlink" Target="http://pbs.twimg.com/profile_images/895627395968909313/YAm3Wx7r_normal.jpg" TargetMode="External"/><Relationship Id="rId3857" Type="http://schemas.openxmlformats.org/officeDocument/2006/relationships/hyperlink" Target="https://twitter.com/" TargetMode="External"/><Relationship Id="rId4908" Type="http://schemas.openxmlformats.org/officeDocument/2006/relationships/hyperlink" Target="https://twitter.com/" TargetMode="External"/><Relationship Id="rId778" Type="http://schemas.openxmlformats.org/officeDocument/2006/relationships/hyperlink" Target="https://ceofocus.ca/youre-new-ceo-trusted-board-advisors/" TargetMode="External"/><Relationship Id="rId2459" Type="http://schemas.openxmlformats.org/officeDocument/2006/relationships/hyperlink" Target="https://pbs.twimg.com/media/DYGiFcfVwAA-7U6.jpg" TargetMode="External"/><Relationship Id="rId2873" Type="http://schemas.openxmlformats.org/officeDocument/2006/relationships/hyperlink" Target="http://pbs.twimg.com/profile_images/757245878554034176/8Mf0gxS1_normal.jpg" TargetMode="External"/><Relationship Id="rId3924" Type="http://schemas.openxmlformats.org/officeDocument/2006/relationships/hyperlink" Target="https://twitter.com/" TargetMode="External"/><Relationship Id="rId845" Type="http://schemas.openxmlformats.org/officeDocument/2006/relationships/hyperlink" Target="http://www.myfrugalbusiness.com/2017/03/powerful-social-media-marketing-ideas-startup.html" TargetMode="External"/><Relationship Id="rId1475" Type="http://schemas.openxmlformats.org/officeDocument/2006/relationships/hyperlink" Target="https://pbs.twimg.com/media/DX84o7PVQAEmukY.jpg" TargetMode="External"/><Relationship Id="rId2526" Type="http://schemas.openxmlformats.org/officeDocument/2006/relationships/hyperlink" Target="https://pbs.twimg.com/media/DYVfA7sU8AM05O4.jpg" TargetMode="External"/><Relationship Id="rId1128" Type="http://schemas.openxmlformats.org/officeDocument/2006/relationships/hyperlink" Target="http://www.myfrugalbusiness.com/2017/08/facebook-page-marketing-hacks-followers-likes-bootstrap-smm.html" TargetMode="External"/><Relationship Id="rId1542" Type="http://schemas.openxmlformats.org/officeDocument/2006/relationships/hyperlink" Target="https://pbs.twimg.com/media/DYUKmqfVoAA6XxC.jpg" TargetMode="External"/><Relationship Id="rId2940" Type="http://schemas.openxmlformats.org/officeDocument/2006/relationships/hyperlink" Target="http://pbs.twimg.com/profile_images/702765584191086592/U0hGEUT3_normal.jpg" TargetMode="External"/><Relationship Id="rId4698" Type="http://schemas.openxmlformats.org/officeDocument/2006/relationships/hyperlink" Target="https://twitter.com/" TargetMode="External"/><Relationship Id="rId912" Type="http://schemas.openxmlformats.org/officeDocument/2006/relationships/hyperlink" Target="http://contentmarketinginstitute.com/2017/11/marketers-data-scientists/" TargetMode="External"/><Relationship Id="rId4765" Type="http://schemas.openxmlformats.org/officeDocument/2006/relationships/hyperlink" Target="https://twitter.com/" TargetMode="External"/><Relationship Id="rId288" Type="http://schemas.openxmlformats.org/officeDocument/2006/relationships/hyperlink" Target="http://bit.ly/2FsQcs1" TargetMode="External"/><Relationship Id="rId3367" Type="http://schemas.openxmlformats.org/officeDocument/2006/relationships/hyperlink" Target="http://pbs.twimg.com/profile_images/909075667433644033/3IsGUKbQ_normal.jpg" TargetMode="External"/><Relationship Id="rId3781" Type="http://schemas.openxmlformats.org/officeDocument/2006/relationships/hyperlink" Target="https://twitter.com/" TargetMode="External"/><Relationship Id="rId4418" Type="http://schemas.openxmlformats.org/officeDocument/2006/relationships/hyperlink" Target="https://twitter.com/" TargetMode="External"/><Relationship Id="rId4832" Type="http://schemas.openxmlformats.org/officeDocument/2006/relationships/hyperlink" Target="https://twitter.com/" TargetMode="External"/><Relationship Id="rId2383" Type="http://schemas.openxmlformats.org/officeDocument/2006/relationships/hyperlink" Target="http://pbs.twimg.com/profile_images/931629728896823296/wm7NZqoO_normal.jpg" TargetMode="External"/><Relationship Id="rId3434" Type="http://schemas.openxmlformats.org/officeDocument/2006/relationships/hyperlink" Target="http://pbs.twimg.com/profile_images/761642165286084609/VwbpOm8W_normal.jpg" TargetMode="External"/><Relationship Id="rId355" Type="http://schemas.openxmlformats.org/officeDocument/2006/relationships/hyperlink" Target="http://gag.gl/EMCfKO" TargetMode="External"/><Relationship Id="rId2036" Type="http://schemas.openxmlformats.org/officeDocument/2006/relationships/hyperlink" Target="http://pbs.twimg.com/profile_images/3355148855/463586c40e46bbda9177c92cf9b29e22_normal.jpeg" TargetMode="External"/><Relationship Id="rId2450" Type="http://schemas.openxmlformats.org/officeDocument/2006/relationships/hyperlink" Target="http://abs.twimg.com/sticky/default_profile_images/default_profile_normal.png" TargetMode="External"/><Relationship Id="rId3501" Type="http://schemas.openxmlformats.org/officeDocument/2006/relationships/hyperlink" Target="https://pbs.twimg.com/media/DXkh2pOX4AATMNR.jpg" TargetMode="External"/><Relationship Id="rId422" Type="http://schemas.openxmlformats.org/officeDocument/2006/relationships/hyperlink" Target="https://www.youtube.com/watch?v=SKNW2cMMHow&amp;feature=youtu.be&amp;utm_content=bufferbfcbd&amp;utm_medium=social&amp;utm_source=twitter.com&amp;utm_campaign=buffer" TargetMode="External"/><Relationship Id="rId1052" Type="http://schemas.openxmlformats.org/officeDocument/2006/relationships/hyperlink" Target="https://www.ebay.com/itm/112381939468?ul_noapp=true" TargetMode="External"/><Relationship Id="rId2103" Type="http://schemas.openxmlformats.org/officeDocument/2006/relationships/hyperlink" Target="http://pbs.twimg.com/profile_images/423336432829079552/Qo40WvP4_normal.jpeg" TargetMode="External"/><Relationship Id="rId5259" Type="http://schemas.openxmlformats.org/officeDocument/2006/relationships/hyperlink" Target="https://twitter.com/" TargetMode="External"/><Relationship Id="rId4275" Type="http://schemas.openxmlformats.org/officeDocument/2006/relationships/hyperlink" Target="https://twitter.com/" TargetMode="External"/><Relationship Id="rId5326" Type="http://schemas.openxmlformats.org/officeDocument/2006/relationships/hyperlink" Target="https://twitter.com/" TargetMode="External"/><Relationship Id="rId1869" Type="http://schemas.openxmlformats.org/officeDocument/2006/relationships/hyperlink" Target="https://pbs.twimg.com/media/DPQs2RVUQAAWJqj.jpg" TargetMode="External"/><Relationship Id="rId3291" Type="http://schemas.openxmlformats.org/officeDocument/2006/relationships/hyperlink" Target="http://pbs.twimg.com/profile_images/963645029859328004/WzmvqNHT_normal.jpg" TargetMode="External"/><Relationship Id="rId1936" Type="http://schemas.openxmlformats.org/officeDocument/2006/relationships/hyperlink" Target="http://pbs.twimg.com/profile_images/899236126782836736/2RnRMPjN_normal.png" TargetMode="External"/><Relationship Id="rId4342" Type="http://schemas.openxmlformats.org/officeDocument/2006/relationships/hyperlink" Target="https://twitter.com/" TargetMode="External"/><Relationship Id="rId3011" Type="http://schemas.openxmlformats.org/officeDocument/2006/relationships/hyperlink" Target="http://pbs.twimg.com/profile_images/847434009630191616/YCRR1SkA_normal.jpg" TargetMode="External"/><Relationship Id="rId2777" Type="http://schemas.openxmlformats.org/officeDocument/2006/relationships/hyperlink" Target="http://pbs.twimg.com/profile_images/959219653724733445/Ht7MX5OR_normal.jpg" TargetMode="External"/><Relationship Id="rId5183" Type="http://schemas.openxmlformats.org/officeDocument/2006/relationships/hyperlink" Target="https://twitter.com/" TargetMode="External"/><Relationship Id="rId749" Type="http://schemas.openxmlformats.org/officeDocument/2006/relationships/hyperlink" Target="http://www.social-experts.net/how-to-roll-social-selling-across" TargetMode="External"/><Relationship Id="rId1379" Type="http://schemas.openxmlformats.org/officeDocument/2006/relationships/hyperlink" Target="https://pbs.twimg.com/media/DXnlI-1VQAANg8U.jpg" TargetMode="External"/><Relationship Id="rId3828" Type="http://schemas.openxmlformats.org/officeDocument/2006/relationships/hyperlink" Target="https://twitter.com/" TargetMode="External"/><Relationship Id="rId5250" Type="http://schemas.openxmlformats.org/officeDocument/2006/relationships/hyperlink" Target="https://twitter.com/" TargetMode="External"/><Relationship Id="rId1793" Type="http://schemas.openxmlformats.org/officeDocument/2006/relationships/hyperlink" Target="https://pbs.twimg.com/media/DYBUHysWAAAiXbH.jpg" TargetMode="External"/><Relationship Id="rId2844" Type="http://schemas.openxmlformats.org/officeDocument/2006/relationships/hyperlink" Target="http://pbs.twimg.com/profile_images/763980097304928257/I4pdlKAw_normal.jpg" TargetMode="External"/><Relationship Id="rId85" Type="http://schemas.openxmlformats.org/officeDocument/2006/relationships/hyperlink" Target="http://sumo.ly/JiIi" TargetMode="External"/><Relationship Id="rId816" Type="http://schemas.openxmlformats.org/officeDocument/2006/relationships/hyperlink" Target="http://tyrannosaurusmarketing.com/2015/03/using-twitter-as-a-prospecting-tool/?src=twitter" TargetMode="External"/><Relationship Id="rId1446" Type="http://schemas.openxmlformats.org/officeDocument/2006/relationships/hyperlink" Target="https://pbs.twimg.com/media/DXhKZA0UMAAu5PN.jpg" TargetMode="External"/><Relationship Id="rId1860" Type="http://schemas.openxmlformats.org/officeDocument/2006/relationships/hyperlink" Target="https://pbs.twimg.com/media/DYGTLtcW0AU2aSq.jpg" TargetMode="External"/><Relationship Id="rId2911" Type="http://schemas.openxmlformats.org/officeDocument/2006/relationships/hyperlink" Target="http://pbs.twimg.com/profile_images/423336432829079552/Qo40WvP4_normal.jpeg" TargetMode="External"/><Relationship Id="rId1513" Type="http://schemas.openxmlformats.org/officeDocument/2006/relationships/hyperlink" Target="https://pbs.twimg.com/media/DYSujJHX4AAnT1C.jpg" TargetMode="External"/><Relationship Id="rId4669" Type="http://schemas.openxmlformats.org/officeDocument/2006/relationships/hyperlink" Target="https://twitter.com/" TargetMode="External"/><Relationship Id="rId3685" Type="http://schemas.openxmlformats.org/officeDocument/2006/relationships/hyperlink" Target="https://twitter.com/" TargetMode="External"/><Relationship Id="rId4736" Type="http://schemas.openxmlformats.org/officeDocument/2006/relationships/hyperlink" Target="https://twitter.com/" TargetMode="External"/><Relationship Id="rId2287" Type="http://schemas.openxmlformats.org/officeDocument/2006/relationships/hyperlink" Target="http://pbs.twimg.com/profile_images/904040060005253120/9QjaOJRK_normal.jpg" TargetMode="External"/><Relationship Id="rId3338" Type="http://schemas.openxmlformats.org/officeDocument/2006/relationships/hyperlink" Target="http://pbs.twimg.com/profile_images/909075667433644033/3IsGUKbQ_normal.jpg" TargetMode="External"/><Relationship Id="rId3752" Type="http://schemas.openxmlformats.org/officeDocument/2006/relationships/hyperlink" Target="https://twitter.com/" TargetMode="External"/><Relationship Id="rId259" Type="http://schemas.openxmlformats.org/officeDocument/2006/relationships/hyperlink" Target="https://www.ebay.com/itm/112786509566?ul_noapp=true" TargetMode="External"/><Relationship Id="rId673" Type="http://schemas.openxmlformats.org/officeDocument/2006/relationships/hyperlink" Target="http://bit.ly/2FsCsRY" TargetMode="External"/><Relationship Id="rId2354" Type="http://schemas.openxmlformats.org/officeDocument/2006/relationships/hyperlink" Target="http://pbs.twimg.com/profile_images/727848029810626560/haYS4i3q_normal.jpg" TargetMode="External"/><Relationship Id="rId3405" Type="http://schemas.openxmlformats.org/officeDocument/2006/relationships/hyperlink" Target="http://pbs.twimg.com/profile_images/1129115682/40222_123899460989128_100001072256821_128730_5433521_n_normal.jpg" TargetMode="External"/><Relationship Id="rId4803" Type="http://schemas.openxmlformats.org/officeDocument/2006/relationships/hyperlink" Target="https://twitter.com/" TargetMode="External"/><Relationship Id="rId326" Type="http://schemas.openxmlformats.org/officeDocument/2006/relationships/hyperlink" Target="https://sproutsocial.com/insights/social-selling-tips/amp/?ref=quuu&amp;utm_source=quuu" TargetMode="External"/><Relationship Id="rId1370" Type="http://schemas.openxmlformats.org/officeDocument/2006/relationships/hyperlink" Target="https://pbs.twimg.com/media/DXneeCEXUAAURkC.jpg" TargetMode="External"/><Relationship Id="rId2007" Type="http://schemas.openxmlformats.org/officeDocument/2006/relationships/hyperlink" Target="https://pbs.twimg.com/media/DXox519XcAA_1IH.jpg" TargetMode="External"/><Relationship Id="rId740" Type="http://schemas.openxmlformats.org/officeDocument/2006/relationships/hyperlink" Target="http://snip.ly/0466v" TargetMode="External"/><Relationship Id="rId1023" Type="http://schemas.openxmlformats.org/officeDocument/2006/relationships/hyperlink" Target="https://www.ebay.com/itm/372215087860?ul_noapp=true" TargetMode="External"/><Relationship Id="rId2421" Type="http://schemas.openxmlformats.org/officeDocument/2006/relationships/hyperlink" Target="https://pbs.twimg.com/media/DXspG6cXcAUL64P.jpg" TargetMode="External"/><Relationship Id="rId4179" Type="http://schemas.openxmlformats.org/officeDocument/2006/relationships/hyperlink" Target="https://twitter.com/" TargetMode="External"/><Relationship Id="rId4593" Type="http://schemas.openxmlformats.org/officeDocument/2006/relationships/hyperlink" Target="https://twitter.com/" TargetMode="External"/><Relationship Id="rId3195" Type="http://schemas.openxmlformats.org/officeDocument/2006/relationships/hyperlink" Target="http://pbs.twimg.com/profile_images/600649730297835520/cFQJPAor_normal.png" TargetMode="External"/><Relationship Id="rId4246" Type="http://schemas.openxmlformats.org/officeDocument/2006/relationships/hyperlink" Target="https://twitter.com/" TargetMode="External"/><Relationship Id="rId4660" Type="http://schemas.openxmlformats.org/officeDocument/2006/relationships/hyperlink" Target="https://twitter.com/" TargetMode="External"/><Relationship Id="rId3262" Type="http://schemas.openxmlformats.org/officeDocument/2006/relationships/hyperlink" Target="https://pbs.twimg.com/tweet_video_thumb/DYGY6BJW4AECIMt.jpg" TargetMode="External"/><Relationship Id="rId4313" Type="http://schemas.openxmlformats.org/officeDocument/2006/relationships/hyperlink" Target="https://twitter.com/" TargetMode="External"/><Relationship Id="rId183" Type="http://schemas.openxmlformats.org/officeDocument/2006/relationships/hyperlink" Target="https://paper.li/The_Sales_Guy/1413390728?edition_id=4ad67690-22ee-11e8-aa94-0cc47a0d1605" TargetMode="External"/><Relationship Id="rId1907" Type="http://schemas.openxmlformats.org/officeDocument/2006/relationships/hyperlink" Target="https://pbs.twimg.com/media/DXLOLauXcAAGw1Q.jpg" TargetMode="External"/><Relationship Id="rId250" Type="http://schemas.openxmlformats.org/officeDocument/2006/relationships/hyperlink" Target="http://www.kcore-analytics.com/searching/?keyword=socialselling" TargetMode="External"/><Relationship Id="rId5087" Type="http://schemas.openxmlformats.org/officeDocument/2006/relationships/hyperlink" Target="https://twitter.com/" TargetMode="External"/><Relationship Id="rId5154" Type="http://schemas.openxmlformats.org/officeDocument/2006/relationships/hyperlink" Target="https://twitter.com/" TargetMode="External"/><Relationship Id="rId1697" Type="http://schemas.openxmlformats.org/officeDocument/2006/relationships/hyperlink" Target="https://pbs.twimg.com/media/CWcPM_UUEAAdu9n.jpg" TargetMode="External"/><Relationship Id="rId2748" Type="http://schemas.openxmlformats.org/officeDocument/2006/relationships/hyperlink" Target="https://pbs.twimg.com/media/DYWpdhbWAAAidsQ.jpg" TargetMode="External"/><Relationship Id="rId1764" Type="http://schemas.openxmlformats.org/officeDocument/2006/relationships/hyperlink" Target="https://pbs.twimg.com/media/DXsYsAVUMAAUckU.jpg" TargetMode="External"/><Relationship Id="rId2815" Type="http://schemas.openxmlformats.org/officeDocument/2006/relationships/hyperlink" Target="http://pbs.twimg.com/profile_images/908399207228338182/LHqCmrDA_normal.jpg" TargetMode="External"/><Relationship Id="rId4170" Type="http://schemas.openxmlformats.org/officeDocument/2006/relationships/hyperlink" Target="https://twitter.com/" TargetMode="External"/><Relationship Id="rId5221" Type="http://schemas.openxmlformats.org/officeDocument/2006/relationships/hyperlink" Target="https://twitter.com/" TargetMode="External"/><Relationship Id="rId56" Type="http://schemas.openxmlformats.org/officeDocument/2006/relationships/hyperlink" Target="http://www.myfrugalbusiness.com/2017/01/twitter-tips-tricks-social-selling-smm.html" TargetMode="External"/><Relationship Id="rId1417" Type="http://schemas.openxmlformats.org/officeDocument/2006/relationships/hyperlink" Target="https://pbs.twimg.com/media/DXx2e_RX4AYuNe1.jpg" TargetMode="External"/><Relationship Id="rId1831" Type="http://schemas.openxmlformats.org/officeDocument/2006/relationships/hyperlink" Target="https://pbs.twimg.com/media/DXngSz2W4AEIUez.jpg" TargetMode="External"/><Relationship Id="rId4987" Type="http://schemas.openxmlformats.org/officeDocument/2006/relationships/hyperlink" Target="https://twitter.com/" TargetMode="External"/><Relationship Id="rId3589" Type="http://schemas.openxmlformats.org/officeDocument/2006/relationships/hyperlink" Target="https://pbs.twimg.com/media/DYqWFf7WsAAF-vF.jpg" TargetMode="External"/><Relationship Id="rId577" Type="http://schemas.openxmlformats.org/officeDocument/2006/relationships/hyperlink" Target="https://hubs.ly/H0bdzRT0" TargetMode="External"/><Relationship Id="rId2258" Type="http://schemas.openxmlformats.org/officeDocument/2006/relationships/hyperlink" Target="https://pbs.twimg.com/media/DXhKZA0UMAAu5PN.jpg" TargetMode="External"/><Relationship Id="rId3656" Type="http://schemas.openxmlformats.org/officeDocument/2006/relationships/hyperlink" Target="https://pbs.twimg.com/media/DNaRNIkUMAAiH5t.jpg" TargetMode="External"/><Relationship Id="rId4707" Type="http://schemas.openxmlformats.org/officeDocument/2006/relationships/hyperlink" Target="https://twitter.com/" TargetMode="External"/><Relationship Id="rId991" Type="http://schemas.openxmlformats.org/officeDocument/2006/relationships/hyperlink" Target="http://www.social-experts.net/makes-business-social-centric/?utm_content=buffera7bbc&amp;utm_medium=social&amp;utm_source=twitter.com&amp;utm_campaign=buffer" TargetMode="External"/><Relationship Id="rId2672" Type="http://schemas.openxmlformats.org/officeDocument/2006/relationships/hyperlink" Target="http://pbs.twimg.com/profile_images/423336432829079552/Qo40WvP4_normal.jpeg" TargetMode="External"/><Relationship Id="rId3309" Type="http://schemas.openxmlformats.org/officeDocument/2006/relationships/hyperlink" Target="http://pbs.twimg.com/profile_images/770244132417605633/BQo293S6_normal.jpg" TargetMode="External"/><Relationship Id="rId3723" Type="http://schemas.openxmlformats.org/officeDocument/2006/relationships/hyperlink" Target="https://twitter.com/" TargetMode="External"/><Relationship Id="rId644" Type="http://schemas.openxmlformats.org/officeDocument/2006/relationships/hyperlink" Target="http://www.destinationcrm.com/Articles/CRM-News/CRM-Across-the-Wire/Nimble-Introduces-Version-4.0-113694.aspx?utm_content=bufferde037&amp;utm_medium=social&amp;utm_source=twitter.com&amp;utm_campaign=buffer" TargetMode="External"/><Relationship Id="rId1274" Type="http://schemas.openxmlformats.org/officeDocument/2006/relationships/hyperlink" Target="http://bit.ly/2oWXcap" TargetMode="External"/><Relationship Id="rId2325" Type="http://schemas.openxmlformats.org/officeDocument/2006/relationships/hyperlink" Target="http://pbs.twimg.com/profile_images/854830118497386496/8LxGpCla_normal.jpg" TargetMode="External"/><Relationship Id="rId711" Type="http://schemas.openxmlformats.org/officeDocument/2006/relationships/hyperlink" Target="http://www.voiceamerica.com/show/1981/breakfast-with-game-changers" TargetMode="External"/><Relationship Id="rId1341" Type="http://schemas.openxmlformats.org/officeDocument/2006/relationships/hyperlink" Target="https://pbs.twimg.com/media/DOH7P1nUEAEGYsA.jpg" TargetMode="External"/><Relationship Id="rId4497" Type="http://schemas.openxmlformats.org/officeDocument/2006/relationships/hyperlink" Target="https://twitter.com/" TargetMode="External"/><Relationship Id="rId3099" Type="http://schemas.openxmlformats.org/officeDocument/2006/relationships/hyperlink" Target="http://pbs.twimg.com/profile_images/862298979429531648/vZ3RQCIB_normal.jpg" TargetMode="External"/><Relationship Id="rId4564" Type="http://schemas.openxmlformats.org/officeDocument/2006/relationships/hyperlink" Target="https://twitter.com/" TargetMode="External"/><Relationship Id="rId3166" Type="http://schemas.openxmlformats.org/officeDocument/2006/relationships/hyperlink" Target="http://pbs.twimg.com/profile_images/960528912714555393/L5Gj8P2Z_normal.jpg" TargetMode="External"/><Relationship Id="rId3580" Type="http://schemas.openxmlformats.org/officeDocument/2006/relationships/hyperlink" Target="https://pbs.twimg.com/media/DX8GqNCW0AEsrR5.jpg" TargetMode="External"/><Relationship Id="rId4217" Type="http://schemas.openxmlformats.org/officeDocument/2006/relationships/hyperlink" Target="https://twitter.com/" TargetMode="External"/><Relationship Id="rId2182" Type="http://schemas.openxmlformats.org/officeDocument/2006/relationships/hyperlink" Target="http://pbs.twimg.com/profile_images/876775556578250752/tzL5ZGYE_normal.jpg" TargetMode="External"/><Relationship Id="rId3233" Type="http://schemas.openxmlformats.org/officeDocument/2006/relationships/hyperlink" Target="https://pbs.twimg.com/media/DYqRR6EXUAE8N_n.jpg" TargetMode="External"/><Relationship Id="rId4631" Type="http://schemas.openxmlformats.org/officeDocument/2006/relationships/hyperlink" Target="https://twitter.com/" TargetMode="External"/><Relationship Id="rId154" Type="http://schemas.openxmlformats.org/officeDocument/2006/relationships/hyperlink" Target="http://www.voiceamerica.com/show/1981/breakfast-with-game-changers" TargetMode="External"/><Relationship Id="rId2999" Type="http://schemas.openxmlformats.org/officeDocument/2006/relationships/hyperlink" Target="http://pbs.twimg.com/profile_images/958749844620890112/BPLjhL7q_normal.jpg" TargetMode="External"/><Relationship Id="rId3300" Type="http://schemas.openxmlformats.org/officeDocument/2006/relationships/hyperlink" Target="http://pbs.twimg.com/profile_images/821355998325669888/YGnnLqoO_normal.jpg" TargetMode="External"/><Relationship Id="rId221" Type="http://schemas.openxmlformats.org/officeDocument/2006/relationships/hyperlink" Target="https://twitter.com/DougMorneau/status/971898900096405510" TargetMode="External"/><Relationship Id="rId5058" Type="http://schemas.openxmlformats.org/officeDocument/2006/relationships/hyperlink" Target="https://twitter.com/" TargetMode="External"/><Relationship Id="rId5472" Type="http://schemas.openxmlformats.org/officeDocument/2006/relationships/hyperlink" Target="https://api.twitter.com/1.1/geo/id/4c6100a96901fb5e.json" TargetMode="External"/><Relationship Id="rId1668" Type="http://schemas.openxmlformats.org/officeDocument/2006/relationships/hyperlink" Target="https://pbs.twimg.com/media/DOH7P1nUEAEGYsA.jpg" TargetMode="External"/><Relationship Id="rId2719" Type="http://schemas.openxmlformats.org/officeDocument/2006/relationships/hyperlink" Target="https://pbs.twimg.com/ext_tw_video_thumb/971700347189301248/pu/img/cZf0rhMHS8SXRl70.jpg" TargetMode="External"/><Relationship Id="rId4074" Type="http://schemas.openxmlformats.org/officeDocument/2006/relationships/hyperlink" Target="https://twitter.com/" TargetMode="External"/><Relationship Id="rId5125" Type="http://schemas.openxmlformats.org/officeDocument/2006/relationships/hyperlink" Target="https://twitter.com/" TargetMode="External"/><Relationship Id="rId3090" Type="http://schemas.openxmlformats.org/officeDocument/2006/relationships/hyperlink" Target="http://pbs.twimg.com/profile_images/802832068480737280/CuVR1TRQ_normal.jpg" TargetMode="External"/><Relationship Id="rId4141" Type="http://schemas.openxmlformats.org/officeDocument/2006/relationships/hyperlink" Target="https://twitter.com/" TargetMode="External"/><Relationship Id="rId1735" Type="http://schemas.openxmlformats.org/officeDocument/2006/relationships/hyperlink" Target="https://pbs.twimg.com/media/DGyqDWjUwAIi6uY.jpg" TargetMode="External"/><Relationship Id="rId27" Type="http://schemas.openxmlformats.org/officeDocument/2006/relationships/hyperlink" Target="https://ingesaez.es/linkedin-test-definitivo/" TargetMode="External"/><Relationship Id="rId1802" Type="http://schemas.openxmlformats.org/officeDocument/2006/relationships/hyperlink" Target="https://pbs.twimg.com/media/DYZYV7EX0AAk-re.jpg" TargetMode="External"/><Relationship Id="rId4958" Type="http://schemas.openxmlformats.org/officeDocument/2006/relationships/hyperlink" Target="https://twitter.com/" TargetMode="External"/><Relationship Id="rId3974" Type="http://schemas.openxmlformats.org/officeDocument/2006/relationships/hyperlink" Target="https://twitter.com/" TargetMode="External"/><Relationship Id="rId895" Type="http://schemas.openxmlformats.org/officeDocument/2006/relationships/hyperlink" Target="http://socialsellingmasters.com/training/2016/2016-state-of-social-selling/?utm_source=ReviveOldPost&amp;utm_medium=social&amp;utm_campaign=ReviveOldPost" TargetMode="External"/><Relationship Id="rId2576" Type="http://schemas.openxmlformats.org/officeDocument/2006/relationships/hyperlink" Target="https://pbs.twimg.com/media/DUZWtqcWAAAYNW-.jpg" TargetMode="External"/><Relationship Id="rId2990" Type="http://schemas.openxmlformats.org/officeDocument/2006/relationships/hyperlink" Target="http://pbs.twimg.com/profile_images/958749844620890112/BPLjhL7q_normal.jpg" TargetMode="External"/><Relationship Id="rId3627" Type="http://schemas.openxmlformats.org/officeDocument/2006/relationships/hyperlink" Target="http://pbs.twimg.com/profile_images/805109474352627712/WkaLDNMz_normal.jpg" TargetMode="External"/><Relationship Id="rId548" Type="http://schemas.openxmlformats.org/officeDocument/2006/relationships/hyperlink" Target="http://onlinemarketingview.blogspot.com/2018/02/9-surprising-facebook-marketing-tips.html" TargetMode="External"/><Relationship Id="rId962" Type="http://schemas.openxmlformats.org/officeDocument/2006/relationships/hyperlink" Target="http://www.social-experts.net/how-to-roll-social-selling-across" TargetMode="External"/><Relationship Id="rId1178" Type="http://schemas.openxmlformats.org/officeDocument/2006/relationships/hyperlink" Target="http://www.social-experts.net/telesales-pipeline-filling-trick/?utm_content=bufferef389&amp;utm_medium=social&amp;utm_source=linkedin.com&amp;utm_campaign=buffer" TargetMode="External"/><Relationship Id="rId1592" Type="http://schemas.openxmlformats.org/officeDocument/2006/relationships/hyperlink" Target="https://pbs.twimg.com/media/DYWpdhbWAAAidsQ.jpg" TargetMode="External"/><Relationship Id="rId2229" Type="http://schemas.openxmlformats.org/officeDocument/2006/relationships/hyperlink" Target="https://pbs.twimg.com/media/DXf-UGEVMAEp8x3.jpg" TargetMode="External"/><Relationship Id="rId2643" Type="http://schemas.openxmlformats.org/officeDocument/2006/relationships/hyperlink" Target="https://pbs.twimg.com/media/DYawI-WXUAA8Zxd.jpg" TargetMode="External"/><Relationship Id="rId615" Type="http://schemas.openxmlformats.org/officeDocument/2006/relationships/hyperlink" Target="http://digital-leadership-associates.passle.net/post/102ervn/sales-its-not-all-about-you-its-all-about-the-buyer?utm_content=bufferf07ca&amp;utm_medium=social&amp;utm_source=twitter.com&amp;utm_campaign=buffer" TargetMode="External"/><Relationship Id="rId1245" Type="http://schemas.openxmlformats.org/officeDocument/2006/relationships/hyperlink" Target="https://www.linkedin.com/pulse/we-employed-interns-do-social-media-timothy-tim-hughes-%E6%8F%90%E5%A7%86-%E4%BC%91%E6%96%AF/?published=t&amp;utm_content=buffer2d730&amp;utm_medium=social&amp;utm_source=twitter.com&amp;utm_campaign=buffer" TargetMode="External"/><Relationship Id="rId1312" Type="http://schemas.openxmlformats.org/officeDocument/2006/relationships/hyperlink" Target="http://www.myfrugalbusiness.com/2018/01/effective-digital-marketing-techniques.html" TargetMode="External"/><Relationship Id="rId2710" Type="http://schemas.openxmlformats.org/officeDocument/2006/relationships/hyperlink" Target="http://pbs.twimg.com/profile_images/824568592352043008/EGmrjW0P_normal.jpg" TargetMode="External"/><Relationship Id="rId4468" Type="http://schemas.openxmlformats.org/officeDocument/2006/relationships/hyperlink" Target="https://twitter.com/" TargetMode="External"/><Relationship Id="rId4882" Type="http://schemas.openxmlformats.org/officeDocument/2006/relationships/hyperlink" Target="https://twitter.com/" TargetMode="External"/><Relationship Id="rId2086" Type="http://schemas.openxmlformats.org/officeDocument/2006/relationships/hyperlink" Target="http://pbs.twimg.com/profile_images/423336432829079552/Qo40WvP4_normal.jpeg" TargetMode="External"/><Relationship Id="rId3484" Type="http://schemas.openxmlformats.org/officeDocument/2006/relationships/hyperlink" Target="https://pbs.twimg.com/media/DX3D3CPXcAE0V3T.jpg" TargetMode="External"/><Relationship Id="rId4535" Type="http://schemas.openxmlformats.org/officeDocument/2006/relationships/hyperlink" Target="https://twitter.com/" TargetMode="External"/><Relationship Id="rId3137" Type="http://schemas.openxmlformats.org/officeDocument/2006/relationships/hyperlink" Target="https://pbs.twimg.com/media/DXSvxH4VAAEOWy0.jpg" TargetMode="External"/><Relationship Id="rId3551" Type="http://schemas.openxmlformats.org/officeDocument/2006/relationships/hyperlink" Target="https://pbs.twimg.com/media/DYVmIVlXUAArwv7.jpg" TargetMode="External"/><Relationship Id="rId4602" Type="http://schemas.openxmlformats.org/officeDocument/2006/relationships/hyperlink" Target="https://twitter.com/" TargetMode="External"/><Relationship Id="rId472" Type="http://schemas.openxmlformats.org/officeDocument/2006/relationships/hyperlink" Target="http://bit.ly/2tm9rlv" TargetMode="External"/><Relationship Id="rId2153" Type="http://schemas.openxmlformats.org/officeDocument/2006/relationships/hyperlink" Target="http://pbs.twimg.com/profile_images/805006806934323200/KxEGjbqo_normal.jpg" TargetMode="External"/><Relationship Id="rId3204" Type="http://schemas.openxmlformats.org/officeDocument/2006/relationships/hyperlink" Target="https://pbs.twimg.com/media/DYqPN6IWsAAy3Mz.jpg" TargetMode="External"/><Relationship Id="rId125" Type="http://schemas.openxmlformats.org/officeDocument/2006/relationships/hyperlink" Target="http://www.voiceamerica.com/show/1981/breakfast-with-game-changers" TargetMode="External"/><Relationship Id="rId2220" Type="http://schemas.openxmlformats.org/officeDocument/2006/relationships/hyperlink" Target="http://pbs.twimg.com/profile_images/886650351117455360/9lyF2kLi_normal.jpg" TargetMode="External"/><Relationship Id="rId5376" Type="http://schemas.openxmlformats.org/officeDocument/2006/relationships/hyperlink" Target="https://twitter.com/" TargetMode="External"/><Relationship Id="rId4392" Type="http://schemas.openxmlformats.org/officeDocument/2006/relationships/hyperlink" Target="https://twitter.com/" TargetMode="External"/><Relationship Id="rId5029" Type="http://schemas.openxmlformats.org/officeDocument/2006/relationships/hyperlink" Target="https://twitter.com/" TargetMode="External"/><Relationship Id="rId5443" Type="http://schemas.openxmlformats.org/officeDocument/2006/relationships/hyperlink" Target="https://twitter.com/" TargetMode="External"/><Relationship Id="rId1986" Type="http://schemas.openxmlformats.org/officeDocument/2006/relationships/hyperlink" Target="http://pbs.twimg.com/profile_images/975326040577986560/y_RzaOCu_normal.jpg" TargetMode="External"/><Relationship Id="rId4045" Type="http://schemas.openxmlformats.org/officeDocument/2006/relationships/hyperlink" Target="https://twitter.com/" TargetMode="External"/><Relationship Id="rId1639" Type="http://schemas.openxmlformats.org/officeDocument/2006/relationships/hyperlink" Target="https://pbs.twimg.com/media/DYkp9LiUMAAqZz2.jpg" TargetMode="External"/><Relationship Id="rId3061" Type="http://schemas.openxmlformats.org/officeDocument/2006/relationships/hyperlink" Target="https://pbs.twimg.com/media/DYBCCeHXcAAi9y9.jpg" TargetMode="External"/><Relationship Id="rId1706" Type="http://schemas.openxmlformats.org/officeDocument/2006/relationships/hyperlink" Target="https://pbs.twimg.com/media/DYqRR6EXUAE8N_n.jpg" TargetMode="External"/><Relationship Id="rId4112" Type="http://schemas.openxmlformats.org/officeDocument/2006/relationships/hyperlink" Target="https://twitter.com/" TargetMode="External"/><Relationship Id="rId3878" Type="http://schemas.openxmlformats.org/officeDocument/2006/relationships/hyperlink" Target="https://twitter.com/" TargetMode="External"/><Relationship Id="rId4929" Type="http://schemas.openxmlformats.org/officeDocument/2006/relationships/hyperlink" Target="https://twitter.com/" TargetMode="External"/><Relationship Id="rId799" Type="http://schemas.openxmlformats.org/officeDocument/2006/relationships/hyperlink" Target="https://www.linkedin.com/pulse/importance-kpis-social-media-marketing-dennis-koutoudis/" TargetMode="External"/><Relationship Id="rId2894" Type="http://schemas.openxmlformats.org/officeDocument/2006/relationships/hyperlink" Target="http://pbs.twimg.com/profile_images/423336432829079552/Qo40WvP4_normal.jpeg" TargetMode="External"/><Relationship Id="rId866" Type="http://schemas.openxmlformats.org/officeDocument/2006/relationships/hyperlink" Target="https://twitter.com/agsocialmedia/status/975739928649793536" TargetMode="External"/><Relationship Id="rId1496" Type="http://schemas.openxmlformats.org/officeDocument/2006/relationships/hyperlink" Target="https://pbs.twimg.com/media/DXnomHGX0AANco8.jpg" TargetMode="External"/><Relationship Id="rId2547" Type="http://schemas.openxmlformats.org/officeDocument/2006/relationships/hyperlink" Target="https://pbs.twimg.com/media/DYViSfDVAAAbQgq.jpg" TargetMode="External"/><Relationship Id="rId3945" Type="http://schemas.openxmlformats.org/officeDocument/2006/relationships/hyperlink" Target="https://twitter.com/" TargetMode="External"/><Relationship Id="rId519" Type="http://schemas.openxmlformats.org/officeDocument/2006/relationships/hyperlink" Target="http://businessaspects.co.uk/2018/01/25/social-selling-roger-hamilton/?utm_source=Twitter" TargetMode="External"/><Relationship Id="rId1149" Type="http://schemas.openxmlformats.org/officeDocument/2006/relationships/hyperlink" Target="http://www.kcore-analytics.com/searching/?keyword=socialselling" TargetMode="External"/><Relationship Id="rId2961" Type="http://schemas.openxmlformats.org/officeDocument/2006/relationships/hyperlink" Target="http://pbs.twimg.com/profile_images/378800000495945152/b21c66db7edae1566410629cebd19466_normal.jpeg" TargetMode="External"/><Relationship Id="rId5020" Type="http://schemas.openxmlformats.org/officeDocument/2006/relationships/hyperlink" Target="https://twitter.com/" TargetMode="External"/><Relationship Id="rId933" Type="http://schemas.openxmlformats.org/officeDocument/2006/relationships/hyperlink" Target="http://www.myfrugalbusiness.com/2018/01/top-social-media-tactics-generate-b2b-leads-sales.html" TargetMode="External"/><Relationship Id="rId1563" Type="http://schemas.openxmlformats.org/officeDocument/2006/relationships/hyperlink" Target="https://pbs.twimg.com/media/DYawI-WXUAA8Zxd.jpg" TargetMode="External"/><Relationship Id="rId2614" Type="http://schemas.openxmlformats.org/officeDocument/2006/relationships/hyperlink" Target="http://pbs.twimg.com/profile_images/753592259417890816/sQsLbw-Y_normal.jpg" TargetMode="External"/><Relationship Id="rId1216" Type="http://schemas.openxmlformats.org/officeDocument/2006/relationships/hyperlink" Target="https://buff.ly/2F9WpIX" TargetMode="External"/><Relationship Id="rId1630" Type="http://schemas.openxmlformats.org/officeDocument/2006/relationships/hyperlink" Target="https://pbs.twimg.com/ext_tw_video_thumb/971700347189301248/pu/img/cZf0rhMHS8SXRl70.jpg" TargetMode="External"/><Relationship Id="rId4786" Type="http://schemas.openxmlformats.org/officeDocument/2006/relationships/hyperlink" Target="https://twitter.com/" TargetMode="External"/><Relationship Id="rId3388" Type="http://schemas.openxmlformats.org/officeDocument/2006/relationships/hyperlink" Target="http://pbs.twimg.com/profile_images/1129115682/40222_123899460989128_100001072256821_128730_5433521_n_normal.jpg" TargetMode="External"/><Relationship Id="rId4439" Type="http://schemas.openxmlformats.org/officeDocument/2006/relationships/hyperlink" Target="https://twitter.com/" TargetMode="External"/><Relationship Id="rId4853" Type="http://schemas.openxmlformats.org/officeDocument/2006/relationships/hyperlink" Target="https://twitter.com/" TargetMode="External"/><Relationship Id="rId3455" Type="http://schemas.openxmlformats.org/officeDocument/2006/relationships/hyperlink" Target="http://pbs.twimg.com/profile_images/809115567927898114/bmGtTFt-_normal.jpg" TargetMode="External"/><Relationship Id="rId4506" Type="http://schemas.openxmlformats.org/officeDocument/2006/relationships/hyperlink" Target="https://twitter.com/" TargetMode="External"/><Relationship Id="rId376" Type="http://schemas.openxmlformats.org/officeDocument/2006/relationships/hyperlink" Target="http://ift.tt/2pbryoy" TargetMode="External"/><Relationship Id="rId790" Type="http://schemas.openxmlformats.org/officeDocument/2006/relationships/hyperlink" Target="http://searchcrm.techtarget.com/news/252436144/When-selling-on-social-media-marketers-weigh-chatbots-vs-humans?utm_campaign=scrm_bizapps3&amp;utm_medium=social&amp;utm_source=twitter&amp;utm_content=1520864972" TargetMode="External"/><Relationship Id="rId2057" Type="http://schemas.openxmlformats.org/officeDocument/2006/relationships/hyperlink" Target="http://abs.twimg.com/sticky/default_profile_images/default_profile_normal.png" TargetMode="External"/><Relationship Id="rId2471" Type="http://schemas.openxmlformats.org/officeDocument/2006/relationships/hyperlink" Target="http://pbs.twimg.com/profile_images/894549273202876416/WlGk4npW_normal.jpg" TargetMode="External"/><Relationship Id="rId3108" Type="http://schemas.openxmlformats.org/officeDocument/2006/relationships/hyperlink" Target="https://pbs.twimg.com/media/DOH7P1nUEAEGYsA.jpg" TargetMode="External"/><Relationship Id="rId3522" Type="http://schemas.openxmlformats.org/officeDocument/2006/relationships/hyperlink" Target="http://pbs.twimg.com/profile_images/816348493501571076/NP9ckrsv_normal.jpg" TargetMode="External"/><Relationship Id="rId4920" Type="http://schemas.openxmlformats.org/officeDocument/2006/relationships/hyperlink" Target="https://twitter.com/" TargetMode="External"/><Relationship Id="rId443" Type="http://schemas.openxmlformats.org/officeDocument/2006/relationships/hyperlink" Target="http://blog.scoop.it/2018/01/02/content-curation-for-social-selling/?ref=quuu&amp;utm_source=quuu" TargetMode="External"/><Relationship Id="rId1073" Type="http://schemas.openxmlformats.org/officeDocument/2006/relationships/hyperlink" Target="https://www.ebay.com/itm/371866501308?ul_noapp=true" TargetMode="External"/><Relationship Id="rId2124" Type="http://schemas.openxmlformats.org/officeDocument/2006/relationships/hyperlink" Target="http://pbs.twimg.com/profile_images/378800000495945152/b21c66db7edae1566410629cebd19466_normal.jpeg" TargetMode="External"/><Relationship Id="rId1140" Type="http://schemas.openxmlformats.org/officeDocument/2006/relationships/hyperlink" Target="https://lnkd.in/dfpRBx6" TargetMode="External"/><Relationship Id="rId4296" Type="http://schemas.openxmlformats.org/officeDocument/2006/relationships/hyperlink" Target="https://twitter.com/" TargetMode="External"/><Relationship Id="rId510" Type="http://schemas.openxmlformats.org/officeDocument/2006/relationships/hyperlink" Target="http://www.social-experts.net/dog-whistle-content/" TargetMode="External"/><Relationship Id="rId5347" Type="http://schemas.openxmlformats.org/officeDocument/2006/relationships/hyperlink" Target="https://twitter.com/" TargetMode="External"/><Relationship Id="rId1957" Type="http://schemas.openxmlformats.org/officeDocument/2006/relationships/hyperlink" Target="https://pbs.twimg.com/media/DYWpdhbWAAAidsQ.jpg" TargetMode="External"/><Relationship Id="rId4363" Type="http://schemas.openxmlformats.org/officeDocument/2006/relationships/hyperlink" Target="https://twitter.com/" TargetMode="External"/><Relationship Id="rId5414" Type="http://schemas.openxmlformats.org/officeDocument/2006/relationships/hyperlink" Target="https://twitter.com/" TargetMode="External"/><Relationship Id="rId4016" Type="http://schemas.openxmlformats.org/officeDocument/2006/relationships/hyperlink" Target="https://twitter.com/" TargetMode="External"/><Relationship Id="rId4430" Type="http://schemas.openxmlformats.org/officeDocument/2006/relationships/hyperlink" Target="https://twitter.com/" TargetMode="External"/><Relationship Id="rId3032" Type="http://schemas.openxmlformats.org/officeDocument/2006/relationships/hyperlink" Target="http://pbs.twimg.com/profile_images/378800000133207769/3a1452739d71d8b2f9584c3bdf6c4f8f_normal.jpeg" TargetMode="External"/><Relationship Id="rId2798" Type="http://schemas.openxmlformats.org/officeDocument/2006/relationships/hyperlink" Target="https://pbs.twimg.com/media/DYkZo82WsAA_ft9.jpg" TargetMode="External"/><Relationship Id="rId3849" Type="http://schemas.openxmlformats.org/officeDocument/2006/relationships/hyperlink" Target="https://twitter.com/" TargetMode="External"/><Relationship Id="rId5271" Type="http://schemas.openxmlformats.org/officeDocument/2006/relationships/hyperlink" Target="https://twitter.com/" TargetMode="External"/><Relationship Id="rId2865" Type="http://schemas.openxmlformats.org/officeDocument/2006/relationships/hyperlink" Target="http://pbs.twimg.com/profile_images/757245878554034176/8Mf0gxS1_normal.jpg" TargetMode="External"/><Relationship Id="rId3916" Type="http://schemas.openxmlformats.org/officeDocument/2006/relationships/hyperlink" Target="https://twitter.com/" TargetMode="External"/><Relationship Id="rId837" Type="http://schemas.openxmlformats.org/officeDocument/2006/relationships/hyperlink" Target="http://www.myfrugalbusiness.com/2016/11/youtube-channel-social-media-marketing-tips.html" TargetMode="External"/><Relationship Id="rId1467" Type="http://schemas.openxmlformats.org/officeDocument/2006/relationships/hyperlink" Target="https://pbs.twimg.com/media/DYBPpFYX4AUP0vY.jpg" TargetMode="External"/><Relationship Id="rId1881" Type="http://schemas.openxmlformats.org/officeDocument/2006/relationships/hyperlink" Target="https://pbs.twimg.com/media/DIlQOExUMAAbhXP.jpg" TargetMode="External"/><Relationship Id="rId2518" Type="http://schemas.openxmlformats.org/officeDocument/2006/relationships/hyperlink" Target="http://pbs.twimg.com/profile_images/923644113291038721/7uHxbNIr_normal.jpg" TargetMode="External"/><Relationship Id="rId2932" Type="http://schemas.openxmlformats.org/officeDocument/2006/relationships/hyperlink" Target="http://pbs.twimg.com/profile_images/874062201140551682/uN7ZdV3g_normal.jpg" TargetMode="External"/><Relationship Id="rId904" Type="http://schemas.openxmlformats.org/officeDocument/2006/relationships/hyperlink" Target="https://buff.ly/2orJrA0" TargetMode="External"/><Relationship Id="rId1534" Type="http://schemas.openxmlformats.org/officeDocument/2006/relationships/hyperlink" Target="https://pbs.twimg.com/media/DYUKmqfVoAA6XxC.jpg" TargetMode="External"/><Relationship Id="rId1601" Type="http://schemas.openxmlformats.org/officeDocument/2006/relationships/hyperlink" Target="https://pbs.twimg.com/media/DYkZo82WsAA_ft9.jpg" TargetMode="External"/><Relationship Id="rId4757" Type="http://schemas.openxmlformats.org/officeDocument/2006/relationships/hyperlink" Target="https://twitter.com/" TargetMode="External"/><Relationship Id="rId3359" Type="http://schemas.openxmlformats.org/officeDocument/2006/relationships/hyperlink" Target="http://pbs.twimg.com/profile_images/909075667433644033/3IsGUKbQ_normal.jpg" TargetMode="External"/><Relationship Id="rId694" Type="http://schemas.openxmlformats.org/officeDocument/2006/relationships/hyperlink" Target="http://www.voiceamerica.com/show/2490/social-selling-with-game-changers-presented-by-sap" TargetMode="External"/><Relationship Id="rId2375" Type="http://schemas.openxmlformats.org/officeDocument/2006/relationships/hyperlink" Target="http://pbs.twimg.com/profile_images/699930777165897728/RwMhCEbS_normal.jpg" TargetMode="External"/><Relationship Id="rId3773" Type="http://schemas.openxmlformats.org/officeDocument/2006/relationships/hyperlink" Target="https://twitter.com/" TargetMode="External"/><Relationship Id="rId4824" Type="http://schemas.openxmlformats.org/officeDocument/2006/relationships/hyperlink" Target="https://twitter.com/" TargetMode="External"/><Relationship Id="rId347" Type="http://schemas.openxmlformats.org/officeDocument/2006/relationships/hyperlink" Target="http://bit.ly/2FsCsRY" TargetMode="External"/><Relationship Id="rId2028" Type="http://schemas.openxmlformats.org/officeDocument/2006/relationships/hyperlink" Target="http://pbs.twimg.com/profile_images/943812965215506432/3-4S9PRE_normal.jpg" TargetMode="External"/><Relationship Id="rId3426" Type="http://schemas.openxmlformats.org/officeDocument/2006/relationships/hyperlink" Target="http://pbs.twimg.com/profile_images/1129115682/40222_123899460989128_100001072256821_128730_5433521_n_normal.jpg" TargetMode="External"/><Relationship Id="rId3840" Type="http://schemas.openxmlformats.org/officeDocument/2006/relationships/hyperlink" Target="https://twitter.com/" TargetMode="External"/><Relationship Id="rId761" Type="http://schemas.openxmlformats.org/officeDocument/2006/relationships/hyperlink" Target="https://sproutsocial.com/insights/hashtag-campaigns/" TargetMode="External"/><Relationship Id="rId1391" Type="http://schemas.openxmlformats.org/officeDocument/2006/relationships/hyperlink" Target="https://pbs.twimg.com/media/DXsV3lQXkAAXqfn.jpg" TargetMode="External"/><Relationship Id="rId2442" Type="http://schemas.openxmlformats.org/officeDocument/2006/relationships/hyperlink" Target="https://pbs.twimg.com/media/DYGd8fRVwAEVDOr.jpg" TargetMode="External"/><Relationship Id="rId414" Type="http://schemas.openxmlformats.org/officeDocument/2006/relationships/hyperlink" Target="https://medium.com/@Timothy_Hughes/the-secret-of-social-media-success-for-small-businesses-41cc4a127d02" TargetMode="External"/><Relationship Id="rId1044" Type="http://schemas.openxmlformats.org/officeDocument/2006/relationships/hyperlink" Target="https://www.ebay.com/itm/112705123161?ul_noapp=true" TargetMode="External"/><Relationship Id="rId1111" Type="http://schemas.openxmlformats.org/officeDocument/2006/relationships/hyperlink" Target="http://www.myfrugalbusiness.com/2018/02/save-money-marketing-digital-social-media-bootstrap.html" TargetMode="External"/><Relationship Id="rId4267" Type="http://schemas.openxmlformats.org/officeDocument/2006/relationships/hyperlink" Target="https://twitter.com/" TargetMode="External"/><Relationship Id="rId4681" Type="http://schemas.openxmlformats.org/officeDocument/2006/relationships/hyperlink" Target="https://twitter.com/" TargetMode="External"/><Relationship Id="rId5318" Type="http://schemas.openxmlformats.org/officeDocument/2006/relationships/hyperlink" Target="https://twitter.com/" TargetMode="External"/><Relationship Id="rId3283" Type="http://schemas.openxmlformats.org/officeDocument/2006/relationships/hyperlink" Target="http://pbs.twimg.com/profile_images/963645029859328004/WzmvqNHT_normal.jpg" TargetMode="External"/><Relationship Id="rId4334" Type="http://schemas.openxmlformats.org/officeDocument/2006/relationships/hyperlink" Target="https://twitter.com/" TargetMode="External"/><Relationship Id="rId1928" Type="http://schemas.openxmlformats.org/officeDocument/2006/relationships/hyperlink" Target="https://pbs.twimg.com/tweet_video_thumb/DYkMFNZW4AEd_nt.jpg" TargetMode="External"/><Relationship Id="rId3350" Type="http://schemas.openxmlformats.org/officeDocument/2006/relationships/hyperlink" Target="http://pbs.twimg.com/profile_images/909075667433644033/3IsGUKbQ_normal.jpg" TargetMode="External"/><Relationship Id="rId271" Type="http://schemas.openxmlformats.org/officeDocument/2006/relationships/hyperlink" Target="https://buff.ly/2FUQGIa" TargetMode="External"/><Relationship Id="rId3003" Type="http://schemas.openxmlformats.org/officeDocument/2006/relationships/hyperlink" Target="http://pbs.twimg.com/profile_images/958749844620890112/BPLjhL7q_normal.jpg" TargetMode="External"/><Relationship Id="rId4401" Type="http://schemas.openxmlformats.org/officeDocument/2006/relationships/hyperlink" Target="https://twitter.com/" TargetMode="External"/><Relationship Id="rId2769" Type="http://schemas.openxmlformats.org/officeDocument/2006/relationships/hyperlink" Target="http://pbs.twimg.com/profile_images/934085900388073473/E5dE_SFB_normal.jpg" TargetMode="External"/><Relationship Id="rId5175" Type="http://schemas.openxmlformats.org/officeDocument/2006/relationships/hyperlink" Target="https://twitter.com/" TargetMode="External"/><Relationship Id="rId1785" Type="http://schemas.openxmlformats.org/officeDocument/2006/relationships/hyperlink" Target="https://pbs.twimg.com/media/DYj9zSwX0AABvsL.jpg" TargetMode="External"/><Relationship Id="rId2836" Type="http://schemas.openxmlformats.org/officeDocument/2006/relationships/hyperlink" Target="http://pbs.twimg.com/profile_images/924987148536893440/XqD5PpfN_normal.jpg" TargetMode="External"/><Relationship Id="rId4191" Type="http://schemas.openxmlformats.org/officeDocument/2006/relationships/hyperlink" Target="https://twitter.com/" TargetMode="External"/><Relationship Id="rId5242" Type="http://schemas.openxmlformats.org/officeDocument/2006/relationships/hyperlink" Target="https://twitter.com/" TargetMode="External"/><Relationship Id="rId77" Type="http://schemas.openxmlformats.org/officeDocument/2006/relationships/hyperlink" Target="http://sumo.ly/JiIi" TargetMode="External"/><Relationship Id="rId808" Type="http://schemas.openxmlformats.org/officeDocument/2006/relationships/hyperlink" Target="https://www.inc.com/john-white/here-are-the-exact-words-to-use-on-social-media-to.html" TargetMode="External"/><Relationship Id="rId1438" Type="http://schemas.openxmlformats.org/officeDocument/2006/relationships/hyperlink" Target="https://pbs.twimg.com/media/DX2_zi9VMAAh9xe.jpg" TargetMode="External"/><Relationship Id="rId1852" Type="http://schemas.openxmlformats.org/officeDocument/2006/relationships/hyperlink" Target="https://pbs.twimg.com/media/DYVf7wJXcAMSwQi.jpg" TargetMode="External"/><Relationship Id="rId2903" Type="http://schemas.openxmlformats.org/officeDocument/2006/relationships/hyperlink" Target="http://pbs.twimg.com/profile_images/423336432829079552/Qo40WvP4_normal.jpeg" TargetMode="External"/><Relationship Id="rId1505" Type="http://schemas.openxmlformats.org/officeDocument/2006/relationships/hyperlink" Target="https://pbs.twimg.com/media/DX8O8rNWsAAu4Qg.jpg" TargetMode="External"/><Relationship Id="rId3677" Type="http://schemas.openxmlformats.org/officeDocument/2006/relationships/hyperlink" Target="https://twitter.com/" TargetMode="External"/><Relationship Id="rId4728" Type="http://schemas.openxmlformats.org/officeDocument/2006/relationships/hyperlink" Target="https://twitter.com/" TargetMode="External"/><Relationship Id="rId598" Type="http://schemas.openxmlformats.org/officeDocument/2006/relationships/hyperlink" Target="https://buff.ly/2DaSV7e" TargetMode="External"/><Relationship Id="rId2279" Type="http://schemas.openxmlformats.org/officeDocument/2006/relationships/hyperlink" Target="http://pbs.twimg.com/profile_images/502577184188293120/tPwNYOHt_normal.jpeg" TargetMode="External"/><Relationship Id="rId2693" Type="http://schemas.openxmlformats.org/officeDocument/2006/relationships/hyperlink" Target="https://pbs.twimg.com/media/DYBQTpyXUAUjWvf.jpg" TargetMode="External"/><Relationship Id="rId3744" Type="http://schemas.openxmlformats.org/officeDocument/2006/relationships/hyperlink" Target="https://twitter.com/" TargetMode="External"/><Relationship Id="rId665" Type="http://schemas.openxmlformats.org/officeDocument/2006/relationships/hyperlink" Target="https://socialfave.net/" TargetMode="External"/><Relationship Id="rId1295" Type="http://schemas.openxmlformats.org/officeDocument/2006/relationships/hyperlink" Target="http://www.myfrugalbusiness.com/2017/11/social-media-marketing-mistakes-avoid.html" TargetMode="External"/><Relationship Id="rId2346" Type="http://schemas.openxmlformats.org/officeDocument/2006/relationships/hyperlink" Target="http://pbs.twimg.com/profile_images/642126098994630656/QWREa-vP_normal.jpg" TargetMode="External"/><Relationship Id="rId2760" Type="http://schemas.openxmlformats.org/officeDocument/2006/relationships/hyperlink" Target="http://pbs.twimg.com/profile_images/3119962297/5dbf1edd89534df985564def38d2995e_normal.jpeg" TargetMode="External"/><Relationship Id="rId3811" Type="http://schemas.openxmlformats.org/officeDocument/2006/relationships/hyperlink" Target="https://twitter.com/" TargetMode="External"/><Relationship Id="rId318" Type="http://schemas.openxmlformats.org/officeDocument/2006/relationships/hyperlink" Target="http://bit.ly/2oLPLT7" TargetMode="External"/><Relationship Id="rId732" Type="http://schemas.openxmlformats.org/officeDocument/2006/relationships/hyperlink" Target="https://www.m3jr.com/need-for-social-selling-training/" TargetMode="External"/><Relationship Id="rId1362" Type="http://schemas.openxmlformats.org/officeDocument/2006/relationships/hyperlink" Target="https://pbs.twimg.com/media/DXncRYKU8AEjAGk.jpg" TargetMode="External"/><Relationship Id="rId2413" Type="http://schemas.openxmlformats.org/officeDocument/2006/relationships/hyperlink" Target="http://pbs.twimg.com/profile_images/2507252836/cxhmev572kvgn7j3744l_normal.png" TargetMode="External"/><Relationship Id="rId1015" Type="http://schemas.openxmlformats.org/officeDocument/2006/relationships/hyperlink" Target="https://www.linkedin.com/pulse/importance-kpis-social-media-marketing-dennis-koutoudis/" TargetMode="External"/><Relationship Id="rId4585" Type="http://schemas.openxmlformats.org/officeDocument/2006/relationships/hyperlink" Target="https://twitter.com/" TargetMode="External"/><Relationship Id="rId3187" Type="http://schemas.openxmlformats.org/officeDocument/2006/relationships/hyperlink" Target="http://pbs.twimg.com/profile_images/949282039643062272/pq4dZ-F1_normal.jpg" TargetMode="External"/><Relationship Id="rId4238" Type="http://schemas.openxmlformats.org/officeDocument/2006/relationships/hyperlink" Target="https://twitter.com/" TargetMode="External"/><Relationship Id="rId4652" Type="http://schemas.openxmlformats.org/officeDocument/2006/relationships/hyperlink" Target="https://twitter.com/" TargetMode="External"/><Relationship Id="rId175" Type="http://schemas.openxmlformats.org/officeDocument/2006/relationships/hyperlink" Target="https://www.agencycentral.co.uk/articles/15-top-sales-bloggers" TargetMode="External"/><Relationship Id="rId3254" Type="http://schemas.openxmlformats.org/officeDocument/2006/relationships/hyperlink" Target="https://pbs.twimg.com/media/DYqRwxEVAAA7ZRh.jpg" TargetMode="External"/><Relationship Id="rId4305" Type="http://schemas.openxmlformats.org/officeDocument/2006/relationships/hyperlink" Target="https://twitter.com/" TargetMode="External"/><Relationship Id="rId2270" Type="http://schemas.openxmlformats.org/officeDocument/2006/relationships/hyperlink" Target="http://pbs.twimg.com/profile_images/769992168287137793/457yuB9m_normal.jpg" TargetMode="External"/><Relationship Id="rId3321" Type="http://schemas.openxmlformats.org/officeDocument/2006/relationships/hyperlink" Target="http://pbs.twimg.com/profile_images/770244132417605633/BQo293S6_normal.jpg" TargetMode="External"/><Relationship Id="rId242" Type="http://schemas.openxmlformats.org/officeDocument/2006/relationships/hyperlink" Target="http://www.myfrugalbusiness.com/2017/11/reasons-company-needs-social-media-marketing.html" TargetMode="External"/><Relationship Id="rId5079" Type="http://schemas.openxmlformats.org/officeDocument/2006/relationships/hyperlink" Target="https://twitter.com/" TargetMode="External"/><Relationship Id="rId5493" Type="http://schemas.openxmlformats.org/officeDocument/2006/relationships/hyperlink" Target="https://api.twitter.com/1.1/geo/id/4c6100a96901fb5e.json" TargetMode="External"/><Relationship Id="rId1689" Type="http://schemas.openxmlformats.org/officeDocument/2006/relationships/hyperlink" Target="https://pbs.twimg.com/media/DYDXf7WX4AAsakh.jpg" TargetMode="External"/><Relationship Id="rId4095" Type="http://schemas.openxmlformats.org/officeDocument/2006/relationships/hyperlink" Target="https://twitter.com/" TargetMode="External"/><Relationship Id="rId5146" Type="http://schemas.openxmlformats.org/officeDocument/2006/relationships/hyperlink" Target="https://twitter.com/" TargetMode="External"/><Relationship Id="rId4162" Type="http://schemas.openxmlformats.org/officeDocument/2006/relationships/hyperlink" Target="https://twitter.com/" TargetMode="External"/><Relationship Id="rId5213" Type="http://schemas.openxmlformats.org/officeDocument/2006/relationships/hyperlink" Target="https://twitter.com/" TargetMode="External"/><Relationship Id="rId1756" Type="http://schemas.openxmlformats.org/officeDocument/2006/relationships/hyperlink" Target="https://pbs.twimg.com/media/DYVf7wJXcAMSwQi.jpg" TargetMode="External"/><Relationship Id="rId2807" Type="http://schemas.openxmlformats.org/officeDocument/2006/relationships/hyperlink" Target="https://pbs.twimg.com/media/DYkyebuVQAItF_3.jpg" TargetMode="External"/><Relationship Id="rId48" Type="http://schemas.openxmlformats.org/officeDocument/2006/relationships/hyperlink" Target="https://www.linkedin.com/pulse/introductions-cornerstone-social-selling-mic-adam" TargetMode="External"/><Relationship Id="rId1409" Type="http://schemas.openxmlformats.org/officeDocument/2006/relationships/hyperlink" Target="https://pbs.twimg.com/media/DXqt2gaWsAAe8eZ.jpg" TargetMode="External"/><Relationship Id="rId1823" Type="http://schemas.openxmlformats.org/officeDocument/2006/relationships/hyperlink" Target="https://pbs.twimg.com/media/DYVv9dJW4AAT74z.jpg" TargetMode="External"/><Relationship Id="rId4979" Type="http://schemas.openxmlformats.org/officeDocument/2006/relationships/hyperlink" Target="https://twitter.com/" TargetMode="External"/><Relationship Id="rId3995" Type="http://schemas.openxmlformats.org/officeDocument/2006/relationships/hyperlink" Target="https://twitter.com/" TargetMode="External"/><Relationship Id="rId2597" Type="http://schemas.openxmlformats.org/officeDocument/2006/relationships/hyperlink" Target="https://pbs.twimg.com/media/DXsutNVWsAEZRmS.jpg" TargetMode="External"/><Relationship Id="rId3648" Type="http://schemas.openxmlformats.org/officeDocument/2006/relationships/hyperlink" Target="https://pbs.twimg.com/media/DHwmTGIUIAAiSuU.jpg" TargetMode="External"/><Relationship Id="rId569" Type="http://schemas.openxmlformats.org/officeDocument/2006/relationships/hyperlink" Target="http://www.voiceamerica.com/show/2490/social-selling-with-game-changers-presented-by-sap" TargetMode="External"/><Relationship Id="rId983" Type="http://schemas.openxmlformats.org/officeDocument/2006/relationships/hyperlink" Target="http://bit.ly/2Fex0Bg" TargetMode="External"/><Relationship Id="rId1199" Type="http://schemas.openxmlformats.org/officeDocument/2006/relationships/hyperlink" Target="https://www.linkedin.com/pulse/why-your-sales-onboarding-process-broken-timothy-tim-hughes" TargetMode="External"/><Relationship Id="rId2664" Type="http://schemas.openxmlformats.org/officeDocument/2006/relationships/hyperlink" Target="http://pbs.twimg.com/profile_images/423336432829079552/Qo40WvP4_normal.jpeg" TargetMode="External"/><Relationship Id="rId5070" Type="http://schemas.openxmlformats.org/officeDocument/2006/relationships/hyperlink" Target="https://twitter.com/" TargetMode="External"/><Relationship Id="rId636" Type="http://schemas.openxmlformats.org/officeDocument/2006/relationships/hyperlink" Target="http://www.myfrugalbusiness.com/2017/04/importance-lead-generation-modern-business-prospects.html" TargetMode="External"/><Relationship Id="rId1266" Type="http://schemas.openxmlformats.org/officeDocument/2006/relationships/hyperlink" Target="http://www.social-experts.net/dog-whistle-content/" TargetMode="External"/><Relationship Id="rId2317" Type="http://schemas.openxmlformats.org/officeDocument/2006/relationships/hyperlink" Target="http://pbs.twimg.com/profile_images/854830118497386496/8LxGpCla_normal.jpg" TargetMode="External"/><Relationship Id="rId3715" Type="http://schemas.openxmlformats.org/officeDocument/2006/relationships/hyperlink" Target="https://twitter.com/" TargetMode="External"/><Relationship Id="rId1680" Type="http://schemas.openxmlformats.org/officeDocument/2006/relationships/hyperlink" Target="https://pbs.twimg.com/media/CXVvUlzWMAAELe0.jpg" TargetMode="External"/><Relationship Id="rId2731" Type="http://schemas.openxmlformats.org/officeDocument/2006/relationships/hyperlink" Target="https://pbs.twimg.com/ext_tw_video_thumb/971700347189301248/pu/img/cZf0rhMHS8SXRl70.jpg" TargetMode="External"/><Relationship Id="rId703" Type="http://schemas.openxmlformats.org/officeDocument/2006/relationships/hyperlink" Target="http://www.voiceamerica.com/show/2490/social-selling-with-game-changers-presented-by-sap" TargetMode="External"/><Relationship Id="rId1333" Type="http://schemas.openxmlformats.org/officeDocument/2006/relationships/hyperlink" Target="https://pbs.twimg.com/media/DXuhRujVoAA1O7z.jpg" TargetMode="External"/><Relationship Id="rId4489" Type="http://schemas.openxmlformats.org/officeDocument/2006/relationships/hyperlink" Target="https://twitter.com/" TargetMode="External"/><Relationship Id="rId1400" Type="http://schemas.openxmlformats.org/officeDocument/2006/relationships/hyperlink" Target="https://pbs.twimg.com/media/DXiYGZoVoAAgvkN.jpg" TargetMode="External"/><Relationship Id="rId4556" Type="http://schemas.openxmlformats.org/officeDocument/2006/relationships/hyperlink" Target="https://twitter.com/" TargetMode="External"/><Relationship Id="rId4970" Type="http://schemas.openxmlformats.org/officeDocument/2006/relationships/hyperlink" Target="https://twitter.com/" TargetMode="External"/><Relationship Id="rId3158" Type="http://schemas.openxmlformats.org/officeDocument/2006/relationships/hyperlink" Target="https://pbs.twimg.com/media/DYDXf7WX4AAsakh.jpg" TargetMode="External"/><Relationship Id="rId3572" Type="http://schemas.openxmlformats.org/officeDocument/2006/relationships/hyperlink" Target="https://pbs.twimg.com/media/DX7lr5bW0AAdtK-.jpg" TargetMode="External"/><Relationship Id="rId4209" Type="http://schemas.openxmlformats.org/officeDocument/2006/relationships/hyperlink" Target="https://twitter.com/" TargetMode="External"/><Relationship Id="rId4623" Type="http://schemas.openxmlformats.org/officeDocument/2006/relationships/hyperlink" Target="https://twitter.com/" TargetMode="External"/><Relationship Id="rId493" Type="http://schemas.openxmlformats.org/officeDocument/2006/relationships/hyperlink" Target="https://www.vidyard.com/blog/video-book-replaces-ebook/" TargetMode="External"/><Relationship Id="rId2174" Type="http://schemas.openxmlformats.org/officeDocument/2006/relationships/hyperlink" Target="http://pbs.twimg.com/profile_images/886159127935930369/wVqSOuN5_normal.jpg" TargetMode="External"/><Relationship Id="rId3225" Type="http://schemas.openxmlformats.org/officeDocument/2006/relationships/hyperlink" Target="http://pbs.twimg.com/profile_images/553236566777147392/xYVafTni_normal.png" TargetMode="External"/><Relationship Id="rId146" Type="http://schemas.openxmlformats.org/officeDocument/2006/relationships/hyperlink" Target="http://www.voiceamerica.com/show/1981/breakfast-with-game-changers" TargetMode="External"/><Relationship Id="rId560" Type="http://schemas.openxmlformats.org/officeDocument/2006/relationships/hyperlink" Target="http://www.voiceamerica.com/show/1981/breakfast-with-game-changers" TargetMode="External"/><Relationship Id="rId1190" Type="http://schemas.openxmlformats.org/officeDocument/2006/relationships/hyperlink" Target="http://www.social-experts.net/10-straightforward-pointers/" TargetMode="External"/><Relationship Id="rId2241" Type="http://schemas.openxmlformats.org/officeDocument/2006/relationships/hyperlink" Target="http://pbs.twimg.com/profile_images/575407082729521152/W9HcBUQp_normal.jpeg" TargetMode="External"/><Relationship Id="rId5397" Type="http://schemas.openxmlformats.org/officeDocument/2006/relationships/hyperlink" Target="https://twitter.com/" TargetMode="External"/><Relationship Id="rId213" Type="http://schemas.openxmlformats.org/officeDocument/2006/relationships/hyperlink" Target="https://www.1min30.com/social-selling/comment-linbound-marketing-reunit-il-marketing-et-sales-en-une-seule-et-meme-equipe-116233?utm_source=ReviveOldPost&amp;utm_medium=social&amp;utm_campaign=ReviveOldPost" TargetMode="External"/><Relationship Id="rId4066" Type="http://schemas.openxmlformats.org/officeDocument/2006/relationships/hyperlink" Target="https://twitter.com/" TargetMode="External"/><Relationship Id="rId5464" Type="http://schemas.openxmlformats.org/officeDocument/2006/relationships/hyperlink" Target="https://api.twitter.com/1.1/geo/id/4c6100a96901fb5e.json" TargetMode="External"/><Relationship Id="rId4480" Type="http://schemas.openxmlformats.org/officeDocument/2006/relationships/hyperlink" Target="https://twitter.com/" TargetMode="External"/><Relationship Id="rId5117" Type="http://schemas.openxmlformats.org/officeDocument/2006/relationships/hyperlink" Target="https://twitter.com/" TargetMode="External"/><Relationship Id="rId1727" Type="http://schemas.openxmlformats.org/officeDocument/2006/relationships/hyperlink" Target="https://pbs.twimg.com/media/DYavvceUQAEipTS.jpg" TargetMode="External"/><Relationship Id="rId3082" Type="http://schemas.openxmlformats.org/officeDocument/2006/relationships/hyperlink" Target="http://pbs.twimg.com/profile_images/856885922796851200/8HbiWLlJ_normal.jpg" TargetMode="External"/><Relationship Id="rId4133" Type="http://schemas.openxmlformats.org/officeDocument/2006/relationships/hyperlink" Target="https://twitter.com/" TargetMode="External"/><Relationship Id="rId19" Type="http://schemas.openxmlformats.org/officeDocument/2006/relationships/hyperlink" Target="https://buff.ly/2yHMStH" TargetMode="External"/><Relationship Id="rId3899" Type="http://schemas.openxmlformats.org/officeDocument/2006/relationships/hyperlink" Target="https://twitter.com/" TargetMode="External"/><Relationship Id="rId4200" Type="http://schemas.openxmlformats.org/officeDocument/2006/relationships/hyperlink" Target="https://twitter.com/" TargetMode="External"/><Relationship Id="rId3966" Type="http://schemas.openxmlformats.org/officeDocument/2006/relationships/hyperlink" Target="https://twitter.com/" TargetMode="External"/><Relationship Id="rId3" Type="http://schemas.openxmlformats.org/officeDocument/2006/relationships/hyperlink" Target="https://www.the-emag.com/eshow-mexico" TargetMode="External"/><Relationship Id="rId887" Type="http://schemas.openxmlformats.org/officeDocument/2006/relationships/hyperlink" Target="https://blogs.oracle.com/retail/social-selling-and-the-evolving-role-of-the-store" TargetMode="External"/><Relationship Id="rId2568" Type="http://schemas.openxmlformats.org/officeDocument/2006/relationships/hyperlink" Target="https://pbs.twimg.com/media/DYVoA3ZVMAAmfEd.jpg" TargetMode="External"/><Relationship Id="rId2982" Type="http://schemas.openxmlformats.org/officeDocument/2006/relationships/hyperlink" Target="http://pbs.twimg.com/profile_images/874062201140551682/uN7ZdV3g_normal.jpg" TargetMode="External"/><Relationship Id="rId3619" Type="http://schemas.openxmlformats.org/officeDocument/2006/relationships/hyperlink" Target="http://pbs.twimg.com/profile_images/760187862671294469/oAq30aym_normal.jpg" TargetMode="External"/><Relationship Id="rId5041" Type="http://schemas.openxmlformats.org/officeDocument/2006/relationships/hyperlink" Target="https://twitter.com/" TargetMode="External"/><Relationship Id="rId954" Type="http://schemas.openxmlformats.org/officeDocument/2006/relationships/hyperlink" Target="http://digital-leadership-associates.passle.net/post/102esg6/how-to-use-psychology-to-increase-social-media-engagement-in-a-b2b-world" TargetMode="External"/><Relationship Id="rId1584" Type="http://schemas.openxmlformats.org/officeDocument/2006/relationships/hyperlink" Target="https://pbs.twimg.com/ext_tw_video_thumb/971700347189301248/pu/img/cZf0rhMHS8SXRl70.jpg" TargetMode="External"/><Relationship Id="rId2635" Type="http://schemas.openxmlformats.org/officeDocument/2006/relationships/hyperlink" Target="https://pbs.twimg.com/media/DYAqCt6XkAMBBxe.jpg" TargetMode="External"/><Relationship Id="rId607" Type="http://schemas.openxmlformats.org/officeDocument/2006/relationships/hyperlink" Target="https://www.linkedin.com/pulse/support-your-valuable-salespeople-respect-time-tim-bond?utm_content=buffera804c&amp;utm_medium=social&amp;utm_source=twitter.com&amp;utm_campaign=buffer" TargetMode="External"/><Relationship Id="rId1237" Type="http://schemas.openxmlformats.org/officeDocument/2006/relationships/hyperlink" Target="https://buff.ly/2t1zbDt" TargetMode="External"/><Relationship Id="rId1651" Type="http://schemas.openxmlformats.org/officeDocument/2006/relationships/hyperlink" Target="https://pbs.twimg.com/media/DX3D3CPXcAE0V3T.jpg" TargetMode="External"/><Relationship Id="rId2702" Type="http://schemas.openxmlformats.org/officeDocument/2006/relationships/hyperlink" Target="http://pbs.twimg.com/profile_images/945987996502835200/Ve8JCNih_normal.jpg" TargetMode="External"/><Relationship Id="rId1304" Type="http://schemas.openxmlformats.org/officeDocument/2006/relationships/hyperlink" Target="http://www.myfrugalbusiness.com/2017/12/digital-marketing-management-mistakes-minimize.html" TargetMode="External"/><Relationship Id="rId4874" Type="http://schemas.openxmlformats.org/officeDocument/2006/relationships/hyperlink" Target="https://twitter.com/" TargetMode="External"/><Relationship Id="rId3476" Type="http://schemas.openxmlformats.org/officeDocument/2006/relationships/hyperlink" Target="http://pbs.twimg.com/profile_images/971719718569639937/ZP-kdMj0_normal.jpg" TargetMode="External"/><Relationship Id="rId4527" Type="http://schemas.openxmlformats.org/officeDocument/2006/relationships/hyperlink" Target="https://twitter.com/" TargetMode="External"/><Relationship Id="rId10" Type="http://schemas.openxmlformats.org/officeDocument/2006/relationships/hyperlink" Target="https://www.the-emag.com/eshow-mexico" TargetMode="External"/><Relationship Id="rId397" Type="http://schemas.openxmlformats.org/officeDocument/2006/relationships/hyperlink" Target="https://buff.ly/2Eqd2zT" TargetMode="External"/><Relationship Id="rId2078" Type="http://schemas.openxmlformats.org/officeDocument/2006/relationships/hyperlink" Target="http://abs.twimg.com/sticky/default_profile_images/default_profile_normal.png" TargetMode="External"/><Relationship Id="rId2492" Type="http://schemas.openxmlformats.org/officeDocument/2006/relationships/hyperlink" Target="https://pbs.twimg.com/media/DYSujJHX4AAnT1C.jpg" TargetMode="External"/><Relationship Id="rId3129" Type="http://schemas.openxmlformats.org/officeDocument/2006/relationships/hyperlink" Target="http://pbs.twimg.com/profile_images/964292232688881665/wcM3ZYSt_normal.jpg" TargetMode="External"/><Relationship Id="rId3890" Type="http://schemas.openxmlformats.org/officeDocument/2006/relationships/hyperlink" Target="https://twitter.com/" TargetMode="External"/><Relationship Id="rId4941" Type="http://schemas.openxmlformats.org/officeDocument/2006/relationships/hyperlink" Target="https://twitter.com/" TargetMode="External"/><Relationship Id="rId464" Type="http://schemas.openxmlformats.org/officeDocument/2006/relationships/hyperlink" Target="http://dy.si/KpfJF" TargetMode="External"/><Relationship Id="rId1094" Type="http://schemas.openxmlformats.org/officeDocument/2006/relationships/hyperlink" Target="https://www.ebay.com/itm/112381837558?ul_noapp=true" TargetMode="External"/><Relationship Id="rId2145" Type="http://schemas.openxmlformats.org/officeDocument/2006/relationships/hyperlink" Target="http://pbs.twimg.com/profile_images/378800000595636139/70c2a87e28389c3cad1786fa1c14c885_normal.jpeg" TargetMode="External"/><Relationship Id="rId3543" Type="http://schemas.openxmlformats.org/officeDocument/2006/relationships/hyperlink" Target="https://pbs.twimg.com/media/DXsZZJNXcAItmRt.jpg" TargetMode="External"/><Relationship Id="rId117" Type="http://schemas.openxmlformats.org/officeDocument/2006/relationships/hyperlink" Target="http://sumo.ly/JiIi" TargetMode="External"/><Relationship Id="rId3610" Type="http://schemas.openxmlformats.org/officeDocument/2006/relationships/hyperlink" Target="https://pbs.twimg.com/media/DYaKZbYX0AAOMfp.jpg" TargetMode="External"/><Relationship Id="rId531" Type="http://schemas.openxmlformats.org/officeDocument/2006/relationships/hyperlink" Target="https://www.ebay.com/itm/371928695443?ul_noapp=true" TargetMode="External"/><Relationship Id="rId1161" Type="http://schemas.openxmlformats.org/officeDocument/2006/relationships/hyperlink" Target="http://www.social-experts.net/dog-whistle-content/" TargetMode="External"/><Relationship Id="rId2212" Type="http://schemas.openxmlformats.org/officeDocument/2006/relationships/hyperlink" Target="http://pbs.twimg.com/profile_images/974531454242705408/7ehoFxWZ_normal.jpg" TargetMode="External"/><Relationship Id="rId5368" Type="http://schemas.openxmlformats.org/officeDocument/2006/relationships/hyperlink" Target="https://twitter.com/" TargetMode="External"/><Relationship Id="rId1978" Type="http://schemas.openxmlformats.org/officeDocument/2006/relationships/hyperlink" Target="http://pbs.twimg.com/profile_images/948396372570513408/bjP6RlLm_normal.jpg" TargetMode="External"/><Relationship Id="rId4384" Type="http://schemas.openxmlformats.org/officeDocument/2006/relationships/hyperlink" Target="https://twitter.com/" TargetMode="External"/><Relationship Id="rId5435" Type="http://schemas.openxmlformats.org/officeDocument/2006/relationships/hyperlink" Target="https://twitter.com/" TargetMode="External"/><Relationship Id="rId4037" Type="http://schemas.openxmlformats.org/officeDocument/2006/relationships/hyperlink" Target="https://twitter.com/" TargetMode="External"/><Relationship Id="rId4451" Type="http://schemas.openxmlformats.org/officeDocument/2006/relationships/hyperlink" Target="https://twitter.com/" TargetMode="External"/><Relationship Id="rId5502" Type="http://schemas.openxmlformats.org/officeDocument/2006/relationships/hyperlink" Target="https://api.twitter.com/1.1/geo/id/e3505917a639e8ec.json" TargetMode="External"/><Relationship Id="rId3053" Type="http://schemas.openxmlformats.org/officeDocument/2006/relationships/hyperlink" Target="http://abs.twimg.com/sticky/default_profile_images/default_profile_normal.png" TargetMode="External"/><Relationship Id="rId4104" Type="http://schemas.openxmlformats.org/officeDocument/2006/relationships/hyperlink" Target="https://twitter.com/" TargetMode="External"/><Relationship Id="rId3120" Type="http://schemas.openxmlformats.org/officeDocument/2006/relationships/hyperlink" Target="https://pbs.twimg.com/media/DYqEAmZX4AIfIym.jpg" TargetMode="External"/><Relationship Id="rId2886" Type="http://schemas.openxmlformats.org/officeDocument/2006/relationships/hyperlink" Target="https://pbs.twimg.com/media/DXx2W5ZXUAA_hsR.jpg" TargetMode="External"/><Relationship Id="rId3937" Type="http://schemas.openxmlformats.org/officeDocument/2006/relationships/hyperlink" Target="https://twitter.com/" TargetMode="External"/><Relationship Id="rId5292" Type="http://schemas.openxmlformats.org/officeDocument/2006/relationships/hyperlink" Target="https://twitter.com/" TargetMode="External"/><Relationship Id="rId858" Type="http://schemas.openxmlformats.org/officeDocument/2006/relationships/hyperlink" Target="http://www.social-experts.net/how-to-roll-social-selling-across" TargetMode="External"/><Relationship Id="rId1488" Type="http://schemas.openxmlformats.org/officeDocument/2006/relationships/hyperlink" Target="https://pbs.twimg.com/media/DYGd8fRVwAEVDOr.jpg" TargetMode="External"/><Relationship Id="rId2539" Type="http://schemas.openxmlformats.org/officeDocument/2006/relationships/hyperlink" Target="https://pbs.twimg.com/media/DYUKmqfVoAA6XxC.jpg" TargetMode="External"/><Relationship Id="rId2953" Type="http://schemas.openxmlformats.org/officeDocument/2006/relationships/hyperlink" Target="http://pbs.twimg.com/profile_images/874062201140551682/uN7ZdV3g_normal.jpg" TargetMode="External"/><Relationship Id="rId925" Type="http://schemas.openxmlformats.org/officeDocument/2006/relationships/hyperlink" Target="https://smallbiztrends.com/2018/03/mobile-social-media-app-statistics.html" TargetMode="External"/><Relationship Id="rId1555" Type="http://schemas.openxmlformats.org/officeDocument/2006/relationships/hyperlink" Target="https://pbs.twimg.com/media/DYTUjYwVoAEYb0e.jpg" TargetMode="External"/><Relationship Id="rId2606" Type="http://schemas.openxmlformats.org/officeDocument/2006/relationships/hyperlink" Target="https://pbs.twimg.com/media/DYVu1B7X0AQZiys.jpg" TargetMode="External"/><Relationship Id="rId5012" Type="http://schemas.openxmlformats.org/officeDocument/2006/relationships/hyperlink" Target="https://twitter.com/" TargetMode="External"/><Relationship Id="rId1208" Type="http://schemas.openxmlformats.org/officeDocument/2006/relationships/hyperlink" Target="https://www.linkedin.com/feed/update/urn:li:activity:6308541944314228736?utm_content=buffer9ed7c&amp;utm_medium=social&amp;utm_source=twitter.com&amp;utm_campaign=buffer" TargetMode="External"/><Relationship Id="rId1622" Type="http://schemas.openxmlformats.org/officeDocument/2006/relationships/hyperlink" Target="https://pbs.twimg.com/media/DXLOLauXcAAGw1Q.jpg" TargetMode="External"/><Relationship Id="rId4778" Type="http://schemas.openxmlformats.org/officeDocument/2006/relationships/hyperlink" Target="https://twitter.com/" TargetMode="External"/><Relationship Id="rId3794" Type="http://schemas.openxmlformats.org/officeDocument/2006/relationships/hyperlink" Target="https://twitter.com/" TargetMode="External"/><Relationship Id="rId4845" Type="http://schemas.openxmlformats.org/officeDocument/2006/relationships/hyperlink" Target="https://twitter.com/" TargetMode="External"/><Relationship Id="rId2396" Type="http://schemas.openxmlformats.org/officeDocument/2006/relationships/hyperlink" Target="http://pbs.twimg.com/profile_images/960915815561273344/MI8GfbjE_normal.jpg" TargetMode="External"/><Relationship Id="rId3447" Type="http://schemas.openxmlformats.org/officeDocument/2006/relationships/hyperlink" Target="https://pbs.twimg.com/media/DOSo3OwV4AUkTLS.jpg" TargetMode="External"/><Relationship Id="rId3861" Type="http://schemas.openxmlformats.org/officeDocument/2006/relationships/hyperlink" Target="https://twitter.com/" TargetMode="External"/><Relationship Id="rId4912" Type="http://schemas.openxmlformats.org/officeDocument/2006/relationships/hyperlink" Target="https://twitter.com/" TargetMode="External"/><Relationship Id="rId368" Type="http://schemas.openxmlformats.org/officeDocument/2006/relationships/hyperlink" Target="http://ow.ly/5COJ50gL40d" TargetMode="External"/><Relationship Id="rId782" Type="http://schemas.openxmlformats.org/officeDocument/2006/relationships/hyperlink" Target="https://www.linkedin.com/pulse/how-orchestrate-your-sales-inbound-marketing-kohei-kurihara/?published=t&amp;utm_content=buffer7cffd&amp;utm_medium=social&amp;utm_source=twitter.com&amp;utm_campaign=buffer" TargetMode="External"/><Relationship Id="rId2049" Type="http://schemas.openxmlformats.org/officeDocument/2006/relationships/hyperlink" Target="https://pbs.twimg.com/media/DXsnxodWsAA1PyM.jpg" TargetMode="External"/><Relationship Id="rId2463" Type="http://schemas.openxmlformats.org/officeDocument/2006/relationships/hyperlink" Target="https://pbs.twimg.com/media/DXnomHGX0AANco8.jpg" TargetMode="External"/><Relationship Id="rId3514" Type="http://schemas.openxmlformats.org/officeDocument/2006/relationships/hyperlink" Target="https://pbs.twimg.com/media/DX2X-kBVQAAQmxs.jpg" TargetMode="External"/><Relationship Id="rId435" Type="http://schemas.openxmlformats.org/officeDocument/2006/relationships/hyperlink" Target="http://www.social-experts.net/make-go-person-industry/" TargetMode="External"/><Relationship Id="rId1065" Type="http://schemas.openxmlformats.org/officeDocument/2006/relationships/hyperlink" Target="https://www.ebay.com/itm/112803190827?ul_noapp=true" TargetMode="External"/><Relationship Id="rId2116" Type="http://schemas.openxmlformats.org/officeDocument/2006/relationships/hyperlink" Target="http://pbs.twimg.com/profile_images/423336432829079552/Qo40WvP4_normal.jpeg" TargetMode="External"/><Relationship Id="rId2530" Type="http://schemas.openxmlformats.org/officeDocument/2006/relationships/hyperlink" Target="http://pbs.twimg.com/profile_images/970389803853283331/MkbmDoaN_normal.jpg" TargetMode="External"/><Relationship Id="rId502" Type="http://schemas.openxmlformats.org/officeDocument/2006/relationships/hyperlink" Target="https://www.webmarketing-com.com/2016/03/03/45889-determiner-objectifs-social-media" TargetMode="External"/><Relationship Id="rId1132" Type="http://schemas.openxmlformats.org/officeDocument/2006/relationships/hyperlink" Target="http://www.myfrugalbusiness.com/2017/11/reasons-company-needs-social-media-marketing.html" TargetMode="External"/><Relationship Id="rId4288" Type="http://schemas.openxmlformats.org/officeDocument/2006/relationships/hyperlink" Target="https://twitter.com/" TargetMode="External"/><Relationship Id="rId5339" Type="http://schemas.openxmlformats.org/officeDocument/2006/relationships/hyperlink" Target="https://twitter.com/" TargetMode="External"/><Relationship Id="rId4355" Type="http://schemas.openxmlformats.org/officeDocument/2006/relationships/hyperlink" Target="https://twitter.com/" TargetMode="External"/><Relationship Id="rId1949" Type="http://schemas.openxmlformats.org/officeDocument/2006/relationships/hyperlink" Target="https://pbs.twimg.com/media/DXneeCEXUAAURkC.jpg" TargetMode="External"/><Relationship Id="rId4008" Type="http://schemas.openxmlformats.org/officeDocument/2006/relationships/hyperlink" Target="https://twitter.com/" TargetMode="External"/><Relationship Id="rId5406" Type="http://schemas.openxmlformats.org/officeDocument/2006/relationships/hyperlink" Target="https://twitter.com/" TargetMode="External"/><Relationship Id="rId292" Type="http://schemas.openxmlformats.org/officeDocument/2006/relationships/hyperlink" Target="http://msocial.bz/2FpsQrg" TargetMode="External"/><Relationship Id="rId3371" Type="http://schemas.openxmlformats.org/officeDocument/2006/relationships/hyperlink" Target="http://pbs.twimg.com/profile_images/909075667433644033/3IsGUKbQ_normal.jpg" TargetMode="External"/><Relationship Id="rId4422" Type="http://schemas.openxmlformats.org/officeDocument/2006/relationships/hyperlink" Target="https://twitter.com/" TargetMode="External"/><Relationship Id="rId3024" Type="http://schemas.openxmlformats.org/officeDocument/2006/relationships/hyperlink" Target="https://pbs.twimg.com/media/DYVNK9xWAAArrRA.jpg" TargetMode="External"/><Relationship Id="rId2040" Type="http://schemas.openxmlformats.org/officeDocument/2006/relationships/hyperlink" Target="http://pbs.twimg.com/profile_images/3625717792/369f5a1c9bd4ce8ec925f015c9e2aea9_normal.jpeg" TargetMode="External"/><Relationship Id="rId5196" Type="http://schemas.openxmlformats.org/officeDocument/2006/relationships/hyperlink" Target="https://twitter.com/" TargetMode="External"/><Relationship Id="rId5263" Type="http://schemas.openxmlformats.org/officeDocument/2006/relationships/hyperlink" Target="https://twitter.com/" TargetMode="External"/><Relationship Id="rId1459" Type="http://schemas.openxmlformats.org/officeDocument/2006/relationships/hyperlink" Target="https://pbs.twimg.com/media/DX1OaT7W0AAp6pX.jpg" TargetMode="External"/><Relationship Id="rId2857" Type="http://schemas.openxmlformats.org/officeDocument/2006/relationships/hyperlink" Target="http://pbs.twimg.com/profile_images/763980097304928257/I4pdlKAw_normal.jpg" TargetMode="External"/><Relationship Id="rId3908" Type="http://schemas.openxmlformats.org/officeDocument/2006/relationships/hyperlink" Target="https://twitter.com/" TargetMode="External"/><Relationship Id="rId5330" Type="http://schemas.openxmlformats.org/officeDocument/2006/relationships/hyperlink" Target="https://twitter.com/" TargetMode="External"/><Relationship Id="rId98" Type="http://schemas.openxmlformats.org/officeDocument/2006/relationships/hyperlink" Target="http://sumo.ly/JiIi" TargetMode="External"/><Relationship Id="rId829" Type="http://schemas.openxmlformats.org/officeDocument/2006/relationships/hyperlink" Target="https://buff.ly/2yHMStH" TargetMode="External"/><Relationship Id="rId1873" Type="http://schemas.openxmlformats.org/officeDocument/2006/relationships/hyperlink" Target="https://pbs.twimg.com/media/DT7t4v2VAAAcUfz.jpg" TargetMode="External"/><Relationship Id="rId2924" Type="http://schemas.openxmlformats.org/officeDocument/2006/relationships/hyperlink" Target="http://pbs.twimg.com/profile_images/423336432829079552/Qo40WvP4_normal.jpeg" TargetMode="External"/><Relationship Id="rId1526" Type="http://schemas.openxmlformats.org/officeDocument/2006/relationships/hyperlink" Target="https://pbs.twimg.com/media/DYViSfDVAAAbQgq.jpg" TargetMode="External"/><Relationship Id="rId1940" Type="http://schemas.openxmlformats.org/officeDocument/2006/relationships/hyperlink" Target="https://pbs.twimg.com/media/DXncRYKU8AEjAGk.jpg" TargetMode="External"/><Relationship Id="rId3698" Type="http://schemas.openxmlformats.org/officeDocument/2006/relationships/hyperlink" Target="https://twitter.com/" TargetMode="External"/><Relationship Id="rId4749" Type="http://schemas.openxmlformats.org/officeDocument/2006/relationships/hyperlink" Target="https://twitter.com/" TargetMode="External"/><Relationship Id="rId3765" Type="http://schemas.openxmlformats.org/officeDocument/2006/relationships/hyperlink" Target="https://twitter.com/" TargetMode="External"/><Relationship Id="rId4816" Type="http://schemas.openxmlformats.org/officeDocument/2006/relationships/hyperlink" Target="https://twitter.com/" TargetMode="External"/><Relationship Id="rId686" Type="http://schemas.openxmlformats.org/officeDocument/2006/relationships/hyperlink" Target="http://www.voiceamerica.com/show/2490/social-selling-with-game-changers-presented-by-sap" TargetMode="External"/><Relationship Id="rId2367" Type="http://schemas.openxmlformats.org/officeDocument/2006/relationships/hyperlink" Target="https://pbs.twimg.com/media/DYBRpWRX0AAbvUD.jpg" TargetMode="External"/><Relationship Id="rId2781" Type="http://schemas.openxmlformats.org/officeDocument/2006/relationships/hyperlink" Target="http://pbs.twimg.com/profile_images/579231141703610368/DT1cFIi7_normal.jpg" TargetMode="External"/><Relationship Id="rId3418" Type="http://schemas.openxmlformats.org/officeDocument/2006/relationships/hyperlink" Target="http://pbs.twimg.com/profile_images/1129115682/40222_123899460989128_100001072256821_128730_5433521_n_normal.jpg" TargetMode="External"/><Relationship Id="rId339" Type="http://schemas.openxmlformats.org/officeDocument/2006/relationships/hyperlink" Target="http://www.social-experts.net/people-dont-choose-emails/" TargetMode="External"/><Relationship Id="rId753" Type="http://schemas.openxmlformats.org/officeDocument/2006/relationships/hyperlink" Target="http://www.social-experts.net/dog-whistle-content/" TargetMode="External"/><Relationship Id="rId1383" Type="http://schemas.openxmlformats.org/officeDocument/2006/relationships/hyperlink" Target="https://pbs.twimg.com/media/DXslwDHW0AEHbT0.jpg" TargetMode="External"/><Relationship Id="rId2434" Type="http://schemas.openxmlformats.org/officeDocument/2006/relationships/hyperlink" Target="http://pbs.twimg.com/profile_images/968385502964604929/PWZ_jc8k_normal.jpg" TargetMode="External"/><Relationship Id="rId3832" Type="http://schemas.openxmlformats.org/officeDocument/2006/relationships/hyperlink" Target="https://twitter.com/" TargetMode="External"/><Relationship Id="rId406" Type="http://schemas.openxmlformats.org/officeDocument/2006/relationships/hyperlink" Target="https://www.youtube.com/watch?v=SKNW2cMMHow&amp;feature=youtu.be&amp;utm_content=bufferbfcbd&amp;utm_medium=social&amp;utm_source=twitter.com&amp;utm_campaign=buffer" TargetMode="External"/><Relationship Id="rId1036" Type="http://schemas.openxmlformats.org/officeDocument/2006/relationships/hyperlink" Target="http://www.ebay.com/itm/112548500021?ul_noapp=true" TargetMode="External"/><Relationship Id="rId820" Type="http://schemas.openxmlformats.org/officeDocument/2006/relationships/hyperlink" Target="http://www.social-experts.net/traditional-sales-much-better-social-selling/?utm_content=buffer50087&amp;utm_medium=social&amp;utm_source=twitter.com&amp;utm_campaign=buffer" TargetMode="External"/><Relationship Id="rId1450" Type="http://schemas.openxmlformats.org/officeDocument/2006/relationships/hyperlink" Target="https://pbs.twimg.com/media/DX5EjTjUMAAQmCM.jpg" TargetMode="External"/><Relationship Id="rId2501" Type="http://schemas.openxmlformats.org/officeDocument/2006/relationships/hyperlink" Target="http://pbs.twimg.com/profile_images/916008710245355520/1Hycg-Lh_normal.jpg" TargetMode="External"/><Relationship Id="rId1103" Type="http://schemas.openxmlformats.org/officeDocument/2006/relationships/hyperlink" Target="https://www.ebay.com/itm/112381939472?ul_noapp=true" TargetMode="External"/><Relationship Id="rId4259" Type="http://schemas.openxmlformats.org/officeDocument/2006/relationships/hyperlink" Target="https://twitter.com/" TargetMode="External"/><Relationship Id="rId4673" Type="http://schemas.openxmlformats.org/officeDocument/2006/relationships/hyperlink" Target="https://twitter.com/" TargetMode="External"/><Relationship Id="rId3275" Type="http://schemas.openxmlformats.org/officeDocument/2006/relationships/hyperlink" Target="http://pbs.twimg.com/profile_images/545662268440989696/EeuoyVto_normal.png" TargetMode="External"/><Relationship Id="rId4326" Type="http://schemas.openxmlformats.org/officeDocument/2006/relationships/hyperlink" Target="https://twitter.com/" TargetMode="External"/><Relationship Id="rId4740" Type="http://schemas.openxmlformats.org/officeDocument/2006/relationships/hyperlink" Target="https://twitter.com/" TargetMode="External"/><Relationship Id="rId196" Type="http://schemas.openxmlformats.org/officeDocument/2006/relationships/hyperlink" Target="https://www.strong-content.com/golden-rule-social-selling-solve-customers-problem/" TargetMode="External"/><Relationship Id="rId2291" Type="http://schemas.openxmlformats.org/officeDocument/2006/relationships/hyperlink" Target="https://pbs.twimg.com/media/DX79UMZXkAARDAt.jpg" TargetMode="External"/><Relationship Id="rId3342" Type="http://schemas.openxmlformats.org/officeDocument/2006/relationships/hyperlink" Target="http://pbs.twimg.com/profile_images/909075667433644033/3IsGUKbQ_normal.jpg" TargetMode="External"/><Relationship Id="rId263" Type="http://schemas.openxmlformats.org/officeDocument/2006/relationships/hyperlink" Target="https://www.saleshacker.com/seven-ways-to-see-your-social-selling-roi/" TargetMode="External"/><Relationship Id="rId330" Type="http://schemas.openxmlformats.org/officeDocument/2006/relationships/hyperlink" Target="https://www.amazon.co.uk/Social-Selling-Techniques-Influence-Changemakers/dp/0749478012/ref=sr_1_1?ie=UTF8&amp;qid=1520768820&amp;sr=8-1&amp;keywords=social+selling+techniques+to+influence+buyers+and+changemakers" TargetMode="External"/><Relationship Id="rId2011" Type="http://schemas.openxmlformats.org/officeDocument/2006/relationships/hyperlink" Target="http://abs.twimg.com/sticky/default_profile_images/default_profile_normal.png" TargetMode="External"/><Relationship Id="rId5167" Type="http://schemas.openxmlformats.org/officeDocument/2006/relationships/hyperlink" Target="https://twitter.com/" TargetMode="External"/><Relationship Id="rId4183" Type="http://schemas.openxmlformats.org/officeDocument/2006/relationships/hyperlink" Target="https://twitter.com/" TargetMode="External"/><Relationship Id="rId1777" Type="http://schemas.openxmlformats.org/officeDocument/2006/relationships/hyperlink" Target="https://pbs.twimg.com/media/DYCMva_V4AAjfBb.jpg" TargetMode="External"/><Relationship Id="rId2828" Type="http://schemas.openxmlformats.org/officeDocument/2006/relationships/hyperlink" Target="http://pbs.twimg.com/profile_images/908399207228338182/LHqCmrDA_normal.jpg" TargetMode="External"/><Relationship Id="rId5234" Type="http://schemas.openxmlformats.org/officeDocument/2006/relationships/hyperlink" Target="https://twitter.com/" TargetMode="External"/><Relationship Id="rId69" Type="http://schemas.openxmlformats.org/officeDocument/2006/relationships/hyperlink" Target="https://buff.ly/2tnTCKR" TargetMode="External"/><Relationship Id="rId1844" Type="http://schemas.openxmlformats.org/officeDocument/2006/relationships/hyperlink" Target="https://pbs.twimg.com/media/DX62yP_WAAIiU3H.jpg" TargetMode="External"/><Relationship Id="rId4250" Type="http://schemas.openxmlformats.org/officeDocument/2006/relationships/hyperlink" Target="https://twitter.com/" TargetMode="External"/><Relationship Id="rId5301" Type="http://schemas.openxmlformats.org/officeDocument/2006/relationships/hyperlink" Target="https://twitter.com/" TargetMode="External"/><Relationship Id="rId1911" Type="http://schemas.openxmlformats.org/officeDocument/2006/relationships/hyperlink" Target="https://pbs.twimg.com/media/DOH7P1nUEAEGYsA.jpg" TargetMode="External"/><Relationship Id="rId3669" Type="http://schemas.openxmlformats.org/officeDocument/2006/relationships/hyperlink" Target="https://pbs.twimg.com/media/DIKpzTBXcAAbuTR.jpg" TargetMode="External"/><Relationship Id="rId5091" Type="http://schemas.openxmlformats.org/officeDocument/2006/relationships/hyperlink" Target="https://twitter.com/" TargetMode="External"/><Relationship Id="rId1287" Type="http://schemas.openxmlformats.org/officeDocument/2006/relationships/hyperlink" Target="http://www.myfrugalbusiness.com/2017/08/unique-marketing-advertising-digital-media-stand-out.html" TargetMode="External"/><Relationship Id="rId2685" Type="http://schemas.openxmlformats.org/officeDocument/2006/relationships/hyperlink" Target="http://pbs.twimg.com/profile_images/423336432829079552/Qo40WvP4_normal.jpeg" TargetMode="External"/><Relationship Id="rId3736" Type="http://schemas.openxmlformats.org/officeDocument/2006/relationships/hyperlink" Target="https://twitter.com/" TargetMode="External"/><Relationship Id="rId657" Type="http://schemas.openxmlformats.org/officeDocument/2006/relationships/hyperlink" Target="https://www.ebay.com/itm/112809092386?ul_noapp=true" TargetMode="External"/><Relationship Id="rId2338" Type="http://schemas.openxmlformats.org/officeDocument/2006/relationships/hyperlink" Target="http://pbs.twimg.com/profile_images/635224559868706816/FRMSais4_normal.jpg" TargetMode="External"/><Relationship Id="rId2752" Type="http://schemas.openxmlformats.org/officeDocument/2006/relationships/hyperlink" Target="http://abs.twimg.com/sticky/default_profile_images/default_profile_normal.png" TargetMode="External"/><Relationship Id="rId3803" Type="http://schemas.openxmlformats.org/officeDocument/2006/relationships/hyperlink" Target="https://twitter.com/" TargetMode="External"/><Relationship Id="rId724" Type="http://schemas.openxmlformats.org/officeDocument/2006/relationships/hyperlink" Target="https://vengreso.com/blog/how-to-increase-sales-by-80-and-deal-size-by-40-year-over-year-with-chris-merritt-episode-59" TargetMode="External"/><Relationship Id="rId1354" Type="http://schemas.openxmlformats.org/officeDocument/2006/relationships/hyperlink" Target="https://pbs.twimg.com/tweet_video_thumb/DYkMFNZW4AEd_nt.jpg" TargetMode="External"/><Relationship Id="rId2405" Type="http://schemas.openxmlformats.org/officeDocument/2006/relationships/hyperlink" Target="https://pbs.twimg.com/media/DYGW6TZXUAgdoCH.jpg" TargetMode="External"/><Relationship Id="rId60" Type="http://schemas.openxmlformats.org/officeDocument/2006/relationships/hyperlink" Target="http://www.myfrugalbusiness.com/2015/09/tips-social-media-marketing-mike-schiemer.html" TargetMode="External"/><Relationship Id="rId1007" Type="http://schemas.openxmlformats.org/officeDocument/2006/relationships/hyperlink" Target="http://www.social-experts.net/seen-end-sales-commission" TargetMode="External"/><Relationship Id="rId1421" Type="http://schemas.openxmlformats.org/officeDocument/2006/relationships/hyperlink" Target="https://pbs.twimg.com/media/DX8W7COWAAEtvIy.jpg" TargetMode="External"/><Relationship Id="rId4577" Type="http://schemas.openxmlformats.org/officeDocument/2006/relationships/hyperlink" Target="https://twitter.com/" TargetMode="External"/><Relationship Id="rId4991" Type="http://schemas.openxmlformats.org/officeDocument/2006/relationships/hyperlink" Target="https://twitter.com/" TargetMode="External"/><Relationship Id="rId3179" Type="http://schemas.openxmlformats.org/officeDocument/2006/relationships/hyperlink" Target="https://pbs.twimg.com/media/DYqKR0RWsAERR_Y.jpg" TargetMode="External"/><Relationship Id="rId3593" Type="http://schemas.openxmlformats.org/officeDocument/2006/relationships/hyperlink" Target="https://pbs.twimg.com/media/DX7Cc0NW0AAmxZm.jpg" TargetMode="External"/><Relationship Id="rId4644" Type="http://schemas.openxmlformats.org/officeDocument/2006/relationships/hyperlink" Target="https://twitter.com/" TargetMode="External"/><Relationship Id="rId2195" Type="http://schemas.openxmlformats.org/officeDocument/2006/relationships/hyperlink" Target="http://pbs.twimg.com/profile_images/700607476731805696/G4rUUtmx_normal.jpg" TargetMode="External"/><Relationship Id="rId3246" Type="http://schemas.openxmlformats.org/officeDocument/2006/relationships/hyperlink" Target="http://pbs.twimg.com/profile_images/900825127780196352/RJhV8_wH_normal.jpg" TargetMode="External"/><Relationship Id="rId167" Type="http://schemas.openxmlformats.org/officeDocument/2006/relationships/hyperlink" Target="https://app.quuu.co/r/pblprl" TargetMode="External"/><Relationship Id="rId581" Type="http://schemas.openxmlformats.org/officeDocument/2006/relationships/hyperlink" Target="https://ibm.biz/digitalweek" TargetMode="External"/><Relationship Id="rId2262" Type="http://schemas.openxmlformats.org/officeDocument/2006/relationships/hyperlink" Target="https://pbs.twimg.com/media/DXxu-QPX4AApIKa.jpg" TargetMode="External"/><Relationship Id="rId3660" Type="http://schemas.openxmlformats.org/officeDocument/2006/relationships/hyperlink" Target="https://pbs.twimg.com/media/DSzXb_2VoAAhNGS.jpg" TargetMode="External"/><Relationship Id="rId4711" Type="http://schemas.openxmlformats.org/officeDocument/2006/relationships/hyperlink" Target="https://twitter.com/" TargetMode="External"/><Relationship Id="rId234" Type="http://schemas.openxmlformats.org/officeDocument/2006/relationships/hyperlink" Target="http://www.social-experts.net/current-operating-model-is-broken/" TargetMode="External"/><Relationship Id="rId3313" Type="http://schemas.openxmlformats.org/officeDocument/2006/relationships/hyperlink" Target="http://pbs.twimg.com/profile_images/770244132417605633/BQo293S6_normal.jpg" TargetMode="External"/><Relationship Id="rId5485" Type="http://schemas.openxmlformats.org/officeDocument/2006/relationships/hyperlink" Target="https://api.twitter.com/1.1/geo/id/4c6100a96901fb5e.json" TargetMode="External"/><Relationship Id="rId301" Type="http://schemas.openxmlformats.org/officeDocument/2006/relationships/hyperlink" Target="http://www.myfrugalbusiness.com/2018/01/effective-digital-marketing-techniques.html" TargetMode="External"/><Relationship Id="rId4087" Type="http://schemas.openxmlformats.org/officeDocument/2006/relationships/hyperlink" Target="https://twitter.com/" TargetMode="External"/><Relationship Id="rId5138" Type="http://schemas.openxmlformats.org/officeDocument/2006/relationships/hyperlink" Target="https://twitter.com/" TargetMode="External"/><Relationship Id="rId1748" Type="http://schemas.openxmlformats.org/officeDocument/2006/relationships/hyperlink" Target="https://pbs.twimg.com/media/DX3D3CPXcAE0V3T.jpg" TargetMode="External"/><Relationship Id="rId4154" Type="http://schemas.openxmlformats.org/officeDocument/2006/relationships/hyperlink" Target="https://twitter.com/" TargetMode="External"/><Relationship Id="rId5205" Type="http://schemas.openxmlformats.org/officeDocument/2006/relationships/hyperlink" Target="https://twitter.com/" TargetMode="External"/><Relationship Id="rId3170" Type="http://schemas.openxmlformats.org/officeDocument/2006/relationships/hyperlink" Target="http://pbs.twimg.com/profile_images/853987068065796097/REP10k0__normal.jpg" TargetMode="External"/><Relationship Id="rId4221" Type="http://schemas.openxmlformats.org/officeDocument/2006/relationships/hyperlink" Target="https://twitter.com/" TargetMode="External"/><Relationship Id="rId1815" Type="http://schemas.openxmlformats.org/officeDocument/2006/relationships/hyperlink" Target="https://pbs.twimg.com/media/DYlMfuIVMAAV034.jpg" TargetMode="External"/><Relationship Id="rId3987" Type="http://schemas.openxmlformats.org/officeDocument/2006/relationships/hyperlink" Target="https://twitter.com/" TargetMode="External"/><Relationship Id="rId2589" Type="http://schemas.openxmlformats.org/officeDocument/2006/relationships/hyperlink" Target="http://pbs.twimg.com/profile_images/592090818451677184/SUytlm5h_normal.jpg" TargetMode="External"/><Relationship Id="rId975" Type="http://schemas.openxmlformats.org/officeDocument/2006/relationships/hyperlink" Target="https://www.linkedin.com/pulse/sales-marketing-fairy-tale-alexander-low/" TargetMode="External"/><Relationship Id="rId2656" Type="http://schemas.openxmlformats.org/officeDocument/2006/relationships/hyperlink" Target="http://pbs.twimg.com/profile_images/974761602510737408/jrXwGXGi_normal.jpg" TargetMode="External"/><Relationship Id="rId3707" Type="http://schemas.openxmlformats.org/officeDocument/2006/relationships/hyperlink" Target="https://twitter.com/" TargetMode="External"/><Relationship Id="rId5062" Type="http://schemas.openxmlformats.org/officeDocument/2006/relationships/hyperlink" Target="https://twitter.com/" TargetMode="External"/><Relationship Id="rId628" Type="http://schemas.openxmlformats.org/officeDocument/2006/relationships/hyperlink" Target="https://www.linkedin.com/feed/update/urn:li:activity:6376447603474866176" TargetMode="External"/><Relationship Id="rId1258" Type="http://schemas.openxmlformats.org/officeDocument/2006/relationships/hyperlink" Target="http://www.social-experts.net/dont-be-outsold" TargetMode="External"/><Relationship Id="rId1672" Type="http://schemas.openxmlformats.org/officeDocument/2006/relationships/hyperlink" Target="https://pbs.twimg.com/media/DX2jCAcXUAA3zpQ.jpg" TargetMode="External"/><Relationship Id="rId2309" Type="http://schemas.openxmlformats.org/officeDocument/2006/relationships/hyperlink" Target="http://pbs.twimg.com/profile_images/736583781503664130/_HYspSSz_normal.jpg" TargetMode="External"/><Relationship Id="rId2723" Type="http://schemas.openxmlformats.org/officeDocument/2006/relationships/hyperlink" Target="https://pbs.twimg.com/ext_tw_video_thumb/971700347189301248/pu/img/cZf0rhMHS8SXRl70.jpg" TargetMode="External"/><Relationship Id="rId1325" Type="http://schemas.openxmlformats.org/officeDocument/2006/relationships/hyperlink" Target="http://www.myfrugalbusiness.com/2018/02/save-money-marketing-digital-social-media-bootstrap.html" TargetMode="External"/><Relationship Id="rId3497" Type="http://schemas.openxmlformats.org/officeDocument/2006/relationships/hyperlink" Target="https://pbs.twimg.com/media/DYVmIVlXUAArwv7.jpg" TargetMode="External"/><Relationship Id="rId4895" Type="http://schemas.openxmlformats.org/officeDocument/2006/relationships/hyperlink" Target="https://twitter.com/" TargetMode="External"/><Relationship Id="rId31" Type="http://schemas.openxmlformats.org/officeDocument/2006/relationships/hyperlink" Target="https://included.co/tips-selling-coworking-spaces/" TargetMode="External"/><Relationship Id="rId2099" Type="http://schemas.openxmlformats.org/officeDocument/2006/relationships/hyperlink" Target="http://pbs.twimg.com/profile_images/423336432829079552/Qo40WvP4_normal.jpeg" TargetMode="External"/><Relationship Id="rId4548" Type="http://schemas.openxmlformats.org/officeDocument/2006/relationships/hyperlink" Target="https://twitter.com/" TargetMode="External"/><Relationship Id="rId4962" Type="http://schemas.openxmlformats.org/officeDocument/2006/relationships/hyperlink" Target="https://twitter.com/" TargetMode="External"/><Relationship Id="rId3564" Type="http://schemas.openxmlformats.org/officeDocument/2006/relationships/hyperlink" Target="https://pbs.twimg.com/media/DYUme8oXUAAKEBg.jpg" TargetMode="External"/><Relationship Id="rId4615" Type="http://schemas.openxmlformats.org/officeDocument/2006/relationships/hyperlink" Target="https://twitter.com/" TargetMode="External"/><Relationship Id="rId485" Type="http://schemas.openxmlformats.org/officeDocument/2006/relationships/hyperlink" Target="http://esurveysonline.net/" TargetMode="External"/><Relationship Id="rId2166" Type="http://schemas.openxmlformats.org/officeDocument/2006/relationships/hyperlink" Target="http://pbs.twimg.com/profile_images/742065456094154752/-B2umppk_normal.jpg" TargetMode="External"/><Relationship Id="rId2580" Type="http://schemas.openxmlformats.org/officeDocument/2006/relationships/hyperlink" Target="https://pbs.twimg.com/media/DCyJZhDXkAElTXG.jpg" TargetMode="External"/><Relationship Id="rId3217" Type="http://schemas.openxmlformats.org/officeDocument/2006/relationships/hyperlink" Target="http://pbs.twimg.com/profile_images/930859532263202816/mFwfYR8W_normal.jpg" TargetMode="External"/><Relationship Id="rId3631" Type="http://schemas.openxmlformats.org/officeDocument/2006/relationships/hyperlink" Target="http://pbs.twimg.com/profile_images/805109474352627712/WkaLDNMz_normal.jpg" TargetMode="External"/><Relationship Id="rId138" Type="http://schemas.openxmlformats.org/officeDocument/2006/relationships/hyperlink" Target="http://www.voiceamerica.com/show/1981/breakfast-with-game-changers" TargetMode="External"/><Relationship Id="rId552" Type="http://schemas.openxmlformats.org/officeDocument/2006/relationships/hyperlink" Target="http://www.voiceamerica.com/show/2490/social-selling-with-game-changers-presented-by-sap" TargetMode="External"/><Relationship Id="rId1182" Type="http://schemas.openxmlformats.org/officeDocument/2006/relationships/hyperlink" Target="http://www.social-experts.net/make-go-person-industry/" TargetMode="External"/><Relationship Id="rId2233" Type="http://schemas.openxmlformats.org/officeDocument/2006/relationships/hyperlink" Target="http://pbs.twimg.com/profile_images/843452534056501252/7KdqDDaD_normal.jpg" TargetMode="External"/><Relationship Id="rId5389" Type="http://schemas.openxmlformats.org/officeDocument/2006/relationships/hyperlink" Target="https://twitter.com/" TargetMode="External"/><Relationship Id="rId205" Type="http://schemas.openxmlformats.org/officeDocument/2006/relationships/hyperlink" Target="http://ow.ly/Vmus50gMTpy" TargetMode="External"/><Relationship Id="rId2300" Type="http://schemas.openxmlformats.org/officeDocument/2006/relationships/hyperlink" Target="http://pbs.twimg.com/profile_images/942113466566967297/UqHAhuQ9_normal.jpg" TargetMode="External"/><Relationship Id="rId5456" Type="http://schemas.openxmlformats.org/officeDocument/2006/relationships/hyperlink" Target="https://api.twitter.com/1.1/geo/id/e3505917a639e8ec.json" TargetMode="External"/><Relationship Id="rId1999" Type="http://schemas.openxmlformats.org/officeDocument/2006/relationships/hyperlink" Target="http://abs.twimg.com/sticky/default_profile_images/default_profile_normal.png" TargetMode="External"/><Relationship Id="rId4058" Type="http://schemas.openxmlformats.org/officeDocument/2006/relationships/hyperlink" Target="https://twitter.com/" TargetMode="External"/><Relationship Id="rId4472" Type="http://schemas.openxmlformats.org/officeDocument/2006/relationships/hyperlink" Target="https://twitter.com/" TargetMode="External"/><Relationship Id="rId5109" Type="http://schemas.openxmlformats.org/officeDocument/2006/relationships/hyperlink" Target="https://twitter.com/" TargetMode="External"/><Relationship Id="rId3074" Type="http://schemas.openxmlformats.org/officeDocument/2006/relationships/hyperlink" Target="http://pbs.twimg.com/profile_images/856885922796851200/8HbiWLlJ_normal.jpg" TargetMode="External"/><Relationship Id="rId4125" Type="http://schemas.openxmlformats.org/officeDocument/2006/relationships/hyperlink" Target="https://twitter.com/" TargetMode="External"/><Relationship Id="rId1719" Type="http://schemas.openxmlformats.org/officeDocument/2006/relationships/hyperlink" Target="https://pbs.twimg.com/media/DXnjt05W4AIbqSi.jpg" TargetMode="External"/><Relationship Id="rId2090" Type="http://schemas.openxmlformats.org/officeDocument/2006/relationships/hyperlink" Target="http://pbs.twimg.com/profile_images/423336432829079552/Qo40WvP4_normal.jpeg" TargetMode="External"/><Relationship Id="rId3141" Type="http://schemas.openxmlformats.org/officeDocument/2006/relationships/hyperlink" Target="http://pbs.twimg.com/profile_images/687685545212817408/M81INaMB_normal.jpg" TargetMode="External"/><Relationship Id="rId3958" Type="http://schemas.openxmlformats.org/officeDocument/2006/relationships/hyperlink" Target="https://twitter.com/" TargetMode="External"/><Relationship Id="rId879" Type="http://schemas.openxmlformats.org/officeDocument/2006/relationships/hyperlink" Target="http://ow.ly/yI1Q30hAeLU" TargetMode="External"/><Relationship Id="rId5380" Type="http://schemas.openxmlformats.org/officeDocument/2006/relationships/hyperlink" Target="https://twitter.com/" TargetMode="External"/><Relationship Id="rId1576" Type="http://schemas.openxmlformats.org/officeDocument/2006/relationships/hyperlink" Target="https://pbs.twimg.com/media/DXxR9UxWAAAaC49.jpg" TargetMode="External"/><Relationship Id="rId2974" Type="http://schemas.openxmlformats.org/officeDocument/2006/relationships/hyperlink" Target="https://pbs.twimg.com/media/DXy3oV8XkAAp6F-.jpg" TargetMode="External"/><Relationship Id="rId5033" Type="http://schemas.openxmlformats.org/officeDocument/2006/relationships/hyperlink" Target="https://twitter.com/" TargetMode="External"/><Relationship Id="rId946" Type="http://schemas.openxmlformats.org/officeDocument/2006/relationships/hyperlink" Target="http://bit.ly/handle-negative-people-mlm" TargetMode="External"/><Relationship Id="rId1229" Type="http://schemas.openxmlformats.org/officeDocument/2006/relationships/hyperlink" Target="http://www.social-experts.net/dont-be-outsold" TargetMode="External"/><Relationship Id="rId1990" Type="http://schemas.openxmlformats.org/officeDocument/2006/relationships/hyperlink" Target="https://pbs.twimg.com/media/DXmGIrkUQAIj4nx.jpg" TargetMode="External"/><Relationship Id="rId2627" Type="http://schemas.openxmlformats.org/officeDocument/2006/relationships/hyperlink" Target="http://pbs.twimg.com/profile_images/974653560339050496/t8XodUvp_normal.jpg" TargetMode="External"/><Relationship Id="rId5100" Type="http://schemas.openxmlformats.org/officeDocument/2006/relationships/hyperlink" Target="https://twitter.com/" TargetMode="External"/><Relationship Id="rId1643" Type="http://schemas.openxmlformats.org/officeDocument/2006/relationships/hyperlink" Target="https://pbs.twimg.com/media/DXxcit5XkAAWZ2d.jpg" TargetMode="External"/><Relationship Id="rId4799" Type="http://schemas.openxmlformats.org/officeDocument/2006/relationships/hyperlink" Target="https://twitter.com/" TargetMode="External"/><Relationship Id="rId1710" Type="http://schemas.openxmlformats.org/officeDocument/2006/relationships/hyperlink" Target="https://pbs.twimg.com/media/DYVrZVoVoAAl-Na.jpg" TargetMode="External"/><Relationship Id="rId4866" Type="http://schemas.openxmlformats.org/officeDocument/2006/relationships/hyperlink" Target="https://twitter.com/" TargetMode="External"/><Relationship Id="rId3468" Type="http://schemas.openxmlformats.org/officeDocument/2006/relationships/hyperlink" Target="http://pbs.twimg.com/profile_images/856508969568935936/4szM0464_normal.jpg" TargetMode="External"/><Relationship Id="rId3882" Type="http://schemas.openxmlformats.org/officeDocument/2006/relationships/hyperlink" Target="https://twitter.com/" TargetMode="External"/><Relationship Id="rId4519" Type="http://schemas.openxmlformats.org/officeDocument/2006/relationships/hyperlink" Target="https://twitter.com/" TargetMode="External"/><Relationship Id="rId4933" Type="http://schemas.openxmlformats.org/officeDocument/2006/relationships/hyperlink" Target="https://twitter.com/" TargetMode="External"/><Relationship Id="rId389" Type="http://schemas.openxmlformats.org/officeDocument/2006/relationships/hyperlink" Target="https://buff.ly/2FfA6BZ" TargetMode="External"/><Relationship Id="rId2484" Type="http://schemas.openxmlformats.org/officeDocument/2006/relationships/hyperlink" Target="https://pbs.twimg.com/media/DYGiIYWW4AIBZ7V.jpg" TargetMode="External"/><Relationship Id="rId3535" Type="http://schemas.openxmlformats.org/officeDocument/2006/relationships/hyperlink" Target="https://pbs.twimg.com/media/DYBFfftU0AASoZV.jpg" TargetMode="External"/><Relationship Id="rId456" Type="http://schemas.openxmlformats.org/officeDocument/2006/relationships/hyperlink" Target="http://bit.ly/2tXE0hJ" TargetMode="External"/><Relationship Id="rId870" Type="http://schemas.openxmlformats.org/officeDocument/2006/relationships/hyperlink" Target="http://bit.ly/2im4S3R" TargetMode="External"/><Relationship Id="rId1086" Type="http://schemas.openxmlformats.org/officeDocument/2006/relationships/hyperlink" Target="https://www.ebay.com/ulk/itm/372069621505" TargetMode="External"/><Relationship Id="rId2137" Type="http://schemas.openxmlformats.org/officeDocument/2006/relationships/hyperlink" Target="https://pbs.twimg.com/media/DXxzP4aXkAc4JBe.jpg" TargetMode="External"/><Relationship Id="rId2551" Type="http://schemas.openxmlformats.org/officeDocument/2006/relationships/hyperlink" Target="https://pbs.twimg.com/media/DXxR9UxWAAAaC49.jpg" TargetMode="External"/><Relationship Id="rId109" Type="http://schemas.openxmlformats.org/officeDocument/2006/relationships/hyperlink" Target="http://sumo.ly/JiIi" TargetMode="External"/><Relationship Id="rId523" Type="http://schemas.openxmlformats.org/officeDocument/2006/relationships/hyperlink" Target="https://www.ebay.com/itm/371928695443?ul_noapp=true" TargetMode="External"/><Relationship Id="rId1153" Type="http://schemas.openxmlformats.org/officeDocument/2006/relationships/hyperlink" Target="https://www.linkedin.com/pulse/why-you-must-read-sales-marketing-books-timothy-tim-hughes-%E6%8F%90%E5%A7%86-%E4%BC%91%E6%96%AF/?published=t" TargetMode="External"/><Relationship Id="rId2204" Type="http://schemas.openxmlformats.org/officeDocument/2006/relationships/hyperlink" Target="https://pbs.twimg.com/media/DXuhRujVoAA1O7z.jpg" TargetMode="External"/><Relationship Id="rId3602" Type="http://schemas.openxmlformats.org/officeDocument/2006/relationships/hyperlink" Target="https://pbs.twimg.com/media/DYqGSzXUMAEWyka.jpg" TargetMode="External"/><Relationship Id="rId1220" Type="http://schemas.openxmlformats.org/officeDocument/2006/relationships/hyperlink" Target="https://www.amazon.co.uk/Social-Selling-Techniques-Influence-Changemakers/dp/0749478012?ie=UTF8&amp;camp=1634&amp;creative=6738&amp;creativeASIN=0749478012&amp;linkCode=as2&amp;redirect=true&amp;ref_=as_li_tl&amp;tag=thesocselnet-21?utm_content=bufferb2c40" TargetMode="External"/><Relationship Id="rId4376" Type="http://schemas.openxmlformats.org/officeDocument/2006/relationships/hyperlink" Target="https://twitter.com/" TargetMode="External"/><Relationship Id="rId4790" Type="http://schemas.openxmlformats.org/officeDocument/2006/relationships/hyperlink" Target="https://twitter.com/" TargetMode="External"/><Relationship Id="rId5427" Type="http://schemas.openxmlformats.org/officeDocument/2006/relationships/hyperlink" Target="https://twitter.com/" TargetMode="External"/><Relationship Id="rId3392" Type="http://schemas.openxmlformats.org/officeDocument/2006/relationships/hyperlink" Target="http://pbs.twimg.com/profile_images/1129115682/40222_123899460989128_100001072256821_128730_5433521_n_normal.jpg" TargetMode="External"/><Relationship Id="rId4029" Type="http://schemas.openxmlformats.org/officeDocument/2006/relationships/hyperlink" Target="https://twitter.com/" TargetMode="External"/><Relationship Id="rId4443" Type="http://schemas.openxmlformats.org/officeDocument/2006/relationships/hyperlink" Target="https://twitter.com/" TargetMode="External"/><Relationship Id="rId3045" Type="http://schemas.openxmlformats.org/officeDocument/2006/relationships/hyperlink" Target="http://pbs.twimg.com/profile_images/963506915887087616/svE-sb1o_normal.jpg" TargetMode="External"/><Relationship Id="rId4510" Type="http://schemas.openxmlformats.org/officeDocument/2006/relationships/hyperlink" Target="https://twitter.com/" TargetMode="External"/><Relationship Id="rId380" Type="http://schemas.openxmlformats.org/officeDocument/2006/relationships/hyperlink" Target="https://www.lilachbullock.com/social-selling-tools/?ref=quuu&amp;utm_source=quuu" TargetMode="External"/><Relationship Id="rId2061" Type="http://schemas.openxmlformats.org/officeDocument/2006/relationships/hyperlink" Target="https://pbs.twimg.com/media/DXsvJUlW4AA9J68.jpg" TargetMode="External"/><Relationship Id="rId3112" Type="http://schemas.openxmlformats.org/officeDocument/2006/relationships/hyperlink" Target="http://pbs.twimg.com/profile_images/695245027266658304/NhjJMCTh_normal.jpg" TargetMode="External"/><Relationship Id="rId5284" Type="http://schemas.openxmlformats.org/officeDocument/2006/relationships/hyperlink" Target="https://twitter.com/" TargetMode="External"/><Relationship Id="rId100" Type="http://schemas.openxmlformats.org/officeDocument/2006/relationships/hyperlink" Target="https://included.co/tips-selling-coworking-spaces/" TargetMode="External"/><Relationship Id="rId2878" Type="http://schemas.openxmlformats.org/officeDocument/2006/relationships/hyperlink" Target="http://pbs.twimg.com/profile_images/874062201140551682/uN7ZdV3g_normal.jpg" TargetMode="External"/><Relationship Id="rId3929" Type="http://schemas.openxmlformats.org/officeDocument/2006/relationships/hyperlink" Target="https://twitter.com/" TargetMode="External"/><Relationship Id="rId1894" Type="http://schemas.openxmlformats.org/officeDocument/2006/relationships/hyperlink" Target="https://pbs.twimg.com/media/DPQlWIKUQAEXLns.jpg" TargetMode="External"/><Relationship Id="rId2945" Type="http://schemas.openxmlformats.org/officeDocument/2006/relationships/hyperlink" Target="http://pbs.twimg.com/profile_images/702765584191086592/U0hGEUT3_normal.jpg" TargetMode="External"/><Relationship Id="rId5351" Type="http://schemas.openxmlformats.org/officeDocument/2006/relationships/hyperlink" Target="https://twitter.com/" TargetMode="External"/><Relationship Id="rId917" Type="http://schemas.openxmlformats.org/officeDocument/2006/relationships/hyperlink" Target="http://www.atomck.com/podcast/70-bob-hoffman-ad-contrarian-strikes/" TargetMode="External"/><Relationship Id="rId1547" Type="http://schemas.openxmlformats.org/officeDocument/2006/relationships/hyperlink" Target="https://pbs.twimg.com/media/DCyJZhDXkAElTXG.jpg" TargetMode="External"/><Relationship Id="rId1961" Type="http://schemas.openxmlformats.org/officeDocument/2006/relationships/hyperlink" Target="http://pbs.twimg.com/profile_images/664123032932212740/nKfQfULp_normal.jpg" TargetMode="External"/><Relationship Id="rId5004" Type="http://schemas.openxmlformats.org/officeDocument/2006/relationships/hyperlink" Target="https://twitter.com/" TargetMode="External"/><Relationship Id="rId1614" Type="http://schemas.openxmlformats.org/officeDocument/2006/relationships/hyperlink" Target="https://pbs.twimg.com/media/DYDXf7WX4AAsakh.jpg" TargetMode="External"/><Relationship Id="rId4020" Type="http://schemas.openxmlformats.org/officeDocument/2006/relationships/hyperlink" Target="https://twitter.com/" TargetMode="External"/><Relationship Id="rId3786" Type="http://schemas.openxmlformats.org/officeDocument/2006/relationships/hyperlink" Target="https://twitter.com/" TargetMode="External"/><Relationship Id="rId2388" Type="http://schemas.openxmlformats.org/officeDocument/2006/relationships/hyperlink" Target="http://pbs.twimg.com/profile_images/960915815561273344/MI8GfbjE_normal.jpg" TargetMode="External"/><Relationship Id="rId3439" Type="http://schemas.openxmlformats.org/officeDocument/2006/relationships/hyperlink" Target="http://pbs.twimg.com/profile_images/761642165286084609/VwbpOm8W_normal.jpg" TargetMode="External"/><Relationship Id="rId4837" Type="http://schemas.openxmlformats.org/officeDocument/2006/relationships/hyperlink" Target="https://twitter.com/" TargetMode="External"/><Relationship Id="rId3853" Type="http://schemas.openxmlformats.org/officeDocument/2006/relationships/hyperlink" Target="https://twitter.com/" TargetMode="External"/><Relationship Id="rId4904" Type="http://schemas.openxmlformats.org/officeDocument/2006/relationships/hyperlink" Target="https://twitter.com/" TargetMode="External"/><Relationship Id="rId774" Type="http://schemas.openxmlformats.org/officeDocument/2006/relationships/hyperlink" Target="http://www.social-experts.net/dog-whistle-content/" TargetMode="External"/><Relationship Id="rId1057" Type="http://schemas.openxmlformats.org/officeDocument/2006/relationships/hyperlink" Target="https://www.ebay.com/itm/112381939472?ul_noapp=true" TargetMode="External"/><Relationship Id="rId2455" Type="http://schemas.openxmlformats.org/officeDocument/2006/relationships/hyperlink" Target="http://pbs.twimg.com/profile_images/882295293542354944/k5VRk5Pg_normal.jpg" TargetMode="External"/><Relationship Id="rId3506" Type="http://schemas.openxmlformats.org/officeDocument/2006/relationships/hyperlink" Target="https://pbs.twimg.com/media/DXxYrwPWAAEidFW.jpg" TargetMode="External"/><Relationship Id="rId3920" Type="http://schemas.openxmlformats.org/officeDocument/2006/relationships/hyperlink" Target="https://twitter.com/" TargetMode="External"/><Relationship Id="rId427" Type="http://schemas.openxmlformats.org/officeDocument/2006/relationships/hyperlink" Target="http://bit.ly/2FjL4KR" TargetMode="External"/><Relationship Id="rId841" Type="http://schemas.openxmlformats.org/officeDocument/2006/relationships/hyperlink" Target="http://www.myfrugalbusiness.com/2017/12/digital-marketing-management-mistakes-minimize.html" TargetMode="External"/><Relationship Id="rId1471" Type="http://schemas.openxmlformats.org/officeDocument/2006/relationships/hyperlink" Target="https://pbs.twimg.com/media/DYGW6TZXUAgdoCH.jpg" TargetMode="External"/><Relationship Id="rId2108" Type="http://schemas.openxmlformats.org/officeDocument/2006/relationships/hyperlink" Target="http://pbs.twimg.com/profile_images/423336432829079552/Qo40WvP4_normal.jpeg" TargetMode="External"/><Relationship Id="rId2522" Type="http://schemas.openxmlformats.org/officeDocument/2006/relationships/hyperlink" Target="http://pbs.twimg.com/profile_images/923644113291038721/7uHxbNIr_normal.jpg" TargetMode="External"/><Relationship Id="rId1124" Type="http://schemas.openxmlformats.org/officeDocument/2006/relationships/hyperlink" Target="http://j.mp/2FoXi0D" TargetMode="External"/><Relationship Id="rId4694" Type="http://schemas.openxmlformats.org/officeDocument/2006/relationships/hyperlink" Target="https://twitter.com/" TargetMode="External"/><Relationship Id="rId3296" Type="http://schemas.openxmlformats.org/officeDocument/2006/relationships/hyperlink" Target="https://pbs.twimg.com/media/DYqSpwgVQAE1uk0.jpg" TargetMode="External"/><Relationship Id="rId4347" Type="http://schemas.openxmlformats.org/officeDocument/2006/relationships/hyperlink" Target="https://twitter.com/" TargetMode="External"/><Relationship Id="rId4761" Type="http://schemas.openxmlformats.org/officeDocument/2006/relationships/hyperlink" Target="https://twitter.com/" TargetMode="External"/><Relationship Id="rId3156" Type="http://schemas.openxmlformats.org/officeDocument/2006/relationships/hyperlink" Target="http://pbs.twimg.com/profile_images/965290743102427136/6Q2WhAm6_normal.jpg" TargetMode="External"/><Relationship Id="rId3363" Type="http://schemas.openxmlformats.org/officeDocument/2006/relationships/hyperlink" Target="http://pbs.twimg.com/profile_images/909075667433644033/3IsGUKbQ_normal.jpg" TargetMode="External"/><Relationship Id="rId4207" Type="http://schemas.openxmlformats.org/officeDocument/2006/relationships/hyperlink" Target="https://twitter.com/" TargetMode="External"/><Relationship Id="rId4414" Type="http://schemas.openxmlformats.org/officeDocument/2006/relationships/hyperlink" Target="https://twitter.com/" TargetMode="External"/><Relationship Id="rId284" Type="http://schemas.openxmlformats.org/officeDocument/2006/relationships/hyperlink" Target="http://www.social-experts.net/dont-be-outsold" TargetMode="External"/><Relationship Id="rId491" Type="http://schemas.openxmlformats.org/officeDocument/2006/relationships/hyperlink" Target="https://goo.gl/ivGiyX" TargetMode="External"/><Relationship Id="rId2172" Type="http://schemas.openxmlformats.org/officeDocument/2006/relationships/hyperlink" Target="http://pbs.twimg.com/profile_images/886159127935930369/wVqSOuN5_normal.jpg" TargetMode="External"/><Relationship Id="rId3016" Type="http://schemas.openxmlformats.org/officeDocument/2006/relationships/hyperlink" Target="http://pbs.twimg.com/profile_images/975215581623390209/2xNe3fRE_normal.jpg" TargetMode="External"/><Relationship Id="rId3223" Type="http://schemas.openxmlformats.org/officeDocument/2006/relationships/hyperlink" Target="http://pbs.twimg.com/profile_images/553236566777147392/xYVafTni_normal.png" TargetMode="External"/><Relationship Id="rId3570" Type="http://schemas.openxmlformats.org/officeDocument/2006/relationships/hyperlink" Target="https://pbs.twimg.com/media/DXsI63bVQAcUX8-.jpg" TargetMode="External"/><Relationship Id="rId4621" Type="http://schemas.openxmlformats.org/officeDocument/2006/relationships/hyperlink" Target="https://twitter.com/" TargetMode="External"/><Relationship Id="rId144" Type="http://schemas.openxmlformats.org/officeDocument/2006/relationships/hyperlink" Target="http://www.voiceamerica.com/show/1981/breakfast-with-game-changers" TargetMode="External"/><Relationship Id="rId3430" Type="http://schemas.openxmlformats.org/officeDocument/2006/relationships/hyperlink" Target="http://pbs.twimg.com/profile_images/1129115682/40222_123899460989128_100001072256821_128730_5433521_n_normal.jpg" TargetMode="External"/><Relationship Id="rId5188" Type="http://schemas.openxmlformats.org/officeDocument/2006/relationships/hyperlink" Target="https://twitter.com/" TargetMode="External"/><Relationship Id="rId351" Type="http://schemas.openxmlformats.org/officeDocument/2006/relationships/hyperlink" Target="https://www.skillslab.io/blog/create-content-for-social-selling" TargetMode="External"/><Relationship Id="rId2032" Type="http://schemas.openxmlformats.org/officeDocument/2006/relationships/hyperlink" Target="http://pbs.twimg.com/profile_images/719508859417706496/TIn4vPyK_normal.jpg" TargetMode="External"/><Relationship Id="rId2989" Type="http://schemas.openxmlformats.org/officeDocument/2006/relationships/hyperlink" Target="http://pbs.twimg.com/profile_images/958749844620890112/BPLjhL7q_normal.jpg" TargetMode="External"/><Relationship Id="rId5395" Type="http://schemas.openxmlformats.org/officeDocument/2006/relationships/hyperlink" Target="https://twitter.com/" TargetMode="External"/><Relationship Id="rId211" Type="http://schemas.openxmlformats.org/officeDocument/2006/relationships/hyperlink" Target="http://bit.ly/2Fex0Bg" TargetMode="External"/><Relationship Id="rId1798" Type="http://schemas.openxmlformats.org/officeDocument/2006/relationships/hyperlink" Target="https://pbs.twimg.com/media/DYlImu0VMAAZpWd.jpg" TargetMode="External"/><Relationship Id="rId2849" Type="http://schemas.openxmlformats.org/officeDocument/2006/relationships/hyperlink" Target="http://pbs.twimg.com/profile_images/763980097304928257/I4pdlKAw_normal.jpg" TargetMode="External"/><Relationship Id="rId5048" Type="http://schemas.openxmlformats.org/officeDocument/2006/relationships/hyperlink" Target="https://twitter.com/" TargetMode="External"/><Relationship Id="rId5255" Type="http://schemas.openxmlformats.org/officeDocument/2006/relationships/hyperlink" Target="https://twitter.com/" TargetMode="External"/><Relationship Id="rId5462" Type="http://schemas.openxmlformats.org/officeDocument/2006/relationships/hyperlink" Target="https://api.twitter.com/1.1/geo/id/4c6100a96901fb5e.json" TargetMode="External"/><Relationship Id="rId1658" Type="http://schemas.openxmlformats.org/officeDocument/2006/relationships/hyperlink" Target="https://pbs.twimg.com/media/DYkZo82WsAA_ft9.jpg" TargetMode="External"/><Relationship Id="rId1865" Type="http://schemas.openxmlformats.org/officeDocument/2006/relationships/hyperlink" Target="https://pbs.twimg.com/media/DGyqDWjUwAIi6uY.jpg" TargetMode="External"/><Relationship Id="rId2709" Type="http://schemas.openxmlformats.org/officeDocument/2006/relationships/hyperlink" Target="http://pbs.twimg.com/profile_images/824568592352043008/EGmrjW0P_normal.jpg" TargetMode="External"/><Relationship Id="rId4064" Type="http://schemas.openxmlformats.org/officeDocument/2006/relationships/hyperlink" Target="https://twitter.com/" TargetMode="External"/><Relationship Id="rId4271" Type="http://schemas.openxmlformats.org/officeDocument/2006/relationships/hyperlink" Target="https://twitter.com/" TargetMode="External"/><Relationship Id="rId5115" Type="http://schemas.openxmlformats.org/officeDocument/2006/relationships/hyperlink" Target="https://twitter.com/" TargetMode="External"/><Relationship Id="rId5322" Type="http://schemas.openxmlformats.org/officeDocument/2006/relationships/hyperlink" Target="https://twitter.com/" TargetMode="External"/><Relationship Id="rId1518" Type="http://schemas.openxmlformats.org/officeDocument/2006/relationships/hyperlink" Target="https://pbs.twimg.com/media/DYVeWmNVwAAgMcf.jpg" TargetMode="External"/><Relationship Id="rId2916" Type="http://schemas.openxmlformats.org/officeDocument/2006/relationships/hyperlink" Target="http://pbs.twimg.com/profile_images/423336432829079552/Qo40WvP4_normal.jpeg" TargetMode="External"/><Relationship Id="rId3080" Type="http://schemas.openxmlformats.org/officeDocument/2006/relationships/hyperlink" Target="http://pbs.twimg.com/profile_images/802832068480737280/CuVR1TRQ_normal.jpg" TargetMode="External"/><Relationship Id="rId4131" Type="http://schemas.openxmlformats.org/officeDocument/2006/relationships/hyperlink" Target="https://twitter.com/" TargetMode="External"/><Relationship Id="rId1725" Type="http://schemas.openxmlformats.org/officeDocument/2006/relationships/hyperlink" Target="https://pbs.twimg.com/media/DYqTqPsV4AA_zFR.jpg" TargetMode="External"/><Relationship Id="rId1932" Type="http://schemas.openxmlformats.org/officeDocument/2006/relationships/hyperlink" Target="http://pbs.twimg.com/profile_images/803931269822382080/VaKqBz_A_normal.jpg" TargetMode="External"/><Relationship Id="rId17" Type="http://schemas.openxmlformats.org/officeDocument/2006/relationships/hyperlink" Target="https://buff.ly/2yHMStH" TargetMode="External"/><Relationship Id="rId3897" Type="http://schemas.openxmlformats.org/officeDocument/2006/relationships/hyperlink" Target="https://twitter.com/" TargetMode="External"/><Relationship Id="rId4948" Type="http://schemas.openxmlformats.org/officeDocument/2006/relationships/hyperlink" Target="https://twitter.com/" TargetMode="External"/><Relationship Id="rId2499" Type="http://schemas.openxmlformats.org/officeDocument/2006/relationships/hyperlink" Target="http://pbs.twimg.com/profile_images/462051221541359616/CwQH9fxB_normal.jpeg" TargetMode="External"/><Relationship Id="rId3757" Type="http://schemas.openxmlformats.org/officeDocument/2006/relationships/hyperlink" Target="https://twitter.com/" TargetMode="External"/><Relationship Id="rId3964" Type="http://schemas.openxmlformats.org/officeDocument/2006/relationships/hyperlink" Target="https://twitter.com/" TargetMode="External"/><Relationship Id="rId4808" Type="http://schemas.openxmlformats.org/officeDocument/2006/relationships/hyperlink" Target="https://twitter.com/" TargetMode="External"/><Relationship Id="rId1" Type="http://schemas.openxmlformats.org/officeDocument/2006/relationships/hyperlink" Target="https://www.the-emag.com/eshow-mexico" TargetMode="External"/><Relationship Id="rId678" Type="http://schemas.openxmlformats.org/officeDocument/2006/relationships/hyperlink" Target="http://www.social-experts.net/how-to-roll-social-selling-across" TargetMode="External"/><Relationship Id="rId885" Type="http://schemas.openxmlformats.org/officeDocument/2006/relationships/hyperlink" Target="http://www.myfrugalbusiness.com/2013/01/suck-my-winklevoss-business-leaches.html" TargetMode="External"/><Relationship Id="rId2359" Type="http://schemas.openxmlformats.org/officeDocument/2006/relationships/hyperlink" Target="https://pbs.twimg.com/tweet_video_thumb/DXnhP0-VMAI9BNx.jpg" TargetMode="External"/><Relationship Id="rId2566" Type="http://schemas.openxmlformats.org/officeDocument/2006/relationships/hyperlink" Target="http://pbs.twimg.com/profile_images/846890010225721344/ypu4WPYT_normal.jpg" TargetMode="External"/><Relationship Id="rId2773" Type="http://schemas.openxmlformats.org/officeDocument/2006/relationships/hyperlink" Target="http://pbs.twimg.com/profile_images/926124799641886721/kWtE6WGA_normal.jpg" TargetMode="External"/><Relationship Id="rId2980" Type="http://schemas.openxmlformats.org/officeDocument/2006/relationships/hyperlink" Target="https://pbs.twimg.com/media/DX3AFqJWkAAfrxh.png" TargetMode="External"/><Relationship Id="rId3617" Type="http://schemas.openxmlformats.org/officeDocument/2006/relationships/hyperlink" Target="http://pbs.twimg.com/profile_images/760187862671294469/oAq30aym_normal.jpg" TargetMode="External"/><Relationship Id="rId3824" Type="http://schemas.openxmlformats.org/officeDocument/2006/relationships/hyperlink" Target="https://twitter.com/" TargetMode="External"/><Relationship Id="rId538" Type="http://schemas.openxmlformats.org/officeDocument/2006/relationships/hyperlink" Target="https://www.youtube.com/watch?list=UUgNyOyagPGBkaa01RgZjGpQ&amp;v=8tYO9c19cFA" TargetMode="External"/><Relationship Id="rId745" Type="http://schemas.openxmlformats.org/officeDocument/2006/relationships/hyperlink" Target="https://www.linkedin.com/pulse/why-your-sales-onboarding-process-broken-timothy-tim-hughes" TargetMode="External"/><Relationship Id="rId952" Type="http://schemas.openxmlformats.org/officeDocument/2006/relationships/hyperlink" Target="https://buff.ly/2FtzWqp" TargetMode="External"/><Relationship Id="rId1168" Type="http://schemas.openxmlformats.org/officeDocument/2006/relationships/hyperlink" Target="http://www.social-experts.net/makes-business-social-centric/?utm_content=buffer54807&amp;utm_medium=social&amp;utm_source=twitter.com&amp;utm_campaign=buffer" TargetMode="External"/><Relationship Id="rId1375" Type="http://schemas.openxmlformats.org/officeDocument/2006/relationships/hyperlink" Target="https://pbs.twimg.com/media/DXngilWXcAE8zy2.jpg" TargetMode="External"/><Relationship Id="rId1582" Type="http://schemas.openxmlformats.org/officeDocument/2006/relationships/hyperlink" Target="https://pbs.twimg.com/ext_tw_video_thumb/971700347189301248/pu/img/cZf0rhMHS8SXRl70.jpg" TargetMode="External"/><Relationship Id="rId2219" Type="http://schemas.openxmlformats.org/officeDocument/2006/relationships/hyperlink" Target="http://pbs.twimg.com/profile_images/872467343623897089/-PN3Zp2Z_normal.jpg" TargetMode="External"/><Relationship Id="rId2426" Type="http://schemas.openxmlformats.org/officeDocument/2006/relationships/hyperlink" Target="https://pbs.twimg.com/media/DXQx98iXkAYZKQ2.png" TargetMode="External"/><Relationship Id="rId2633" Type="http://schemas.openxmlformats.org/officeDocument/2006/relationships/hyperlink" Target="http://abs.twimg.com/sticky/default_profile_images/default_profile_normal.png" TargetMode="External"/><Relationship Id="rId81" Type="http://schemas.openxmlformats.org/officeDocument/2006/relationships/hyperlink" Target="https://hubs.ly/H0bcKd30" TargetMode="External"/><Relationship Id="rId605" Type="http://schemas.openxmlformats.org/officeDocument/2006/relationships/hyperlink" Target="https://www.linkedin.com/pulse/importance-kpis-social-media-marketing-dennis-koutoudis/" TargetMode="External"/><Relationship Id="rId812" Type="http://schemas.openxmlformats.org/officeDocument/2006/relationships/hyperlink" Target="https://www.linkedin.com/pulse/importance-kpis-social-media-marketing-dennis-koutoudis/" TargetMode="External"/><Relationship Id="rId1028" Type="http://schemas.openxmlformats.org/officeDocument/2006/relationships/hyperlink" Target="https://www.ebay.com/itm/112698293714?ul_noapp=true" TargetMode="External"/><Relationship Id="rId1235" Type="http://schemas.openxmlformats.org/officeDocument/2006/relationships/hyperlink" Target="http://www.social-experts.net/creating-business-case/" TargetMode="External"/><Relationship Id="rId1442" Type="http://schemas.openxmlformats.org/officeDocument/2006/relationships/hyperlink" Target="https://pbs.twimg.com/media/DX1M6IDUMAEAP50.jpg" TargetMode="External"/><Relationship Id="rId2840" Type="http://schemas.openxmlformats.org/officeDocument/2006/relationships/hyperlink" Target="http://pbs.twimg.com/profile_images/763980097304928257/I4pdlKAw_normal.jpg" TargetMode="External"/><Relationship Id="rId4598" Type="http://schemas.openxmlformats.org/officeDocument/2006/relationships/hyperlink" Target="https://twitter.com/" TargetMode="External"/><Relationship Id="rId1302" Type="http://schemas.openxmlformats.org/officeDocument/2006/relationships/hyperlink" Target="http://www.myfrugalbusiness.com/2017/11/reasons-company-needs-social-media-marketing.html" TargetMode="External"/><Relationship Id="rId2700" Type="http://schemas.openxmlformats.org/officeDocument/2006/relationships/hyperlink" Target="http://pbs.twimg.com/profile_images/550709749830795264/H3Gd9-A4_normal.jpeg" TargetMode="External"/><Relationship Id="rId4458" Type="http://schemas.openxmlformats.org/officeDocument/2006/relationships/hyperlink" Target="https://twitter.com/" TargetMode="External"/><Relationship Id="rId3267" Type="http://schemas.openxmlformats.org/officeDocument/2006/relationships/hyperlink" Target="http://pbs.twimg.com/profile_images/545662268440989696/EeuoyVto_normal.png" TargetMode="External"/><Relationship Id="rId4665" Type="http://schemas.openxmlformats.org/officeDocument/2006/relationships/hyperlink" Target="https://twitter.com/" TargetMode="External"/><Relationship Id="rId4872" Type="http://schemas.openxmlformats.org/officeDocument/2006/relationships/hyperlink" Target="https://twitter.com/" TargetMode="External"/><Relationship Id="rId5509" Type="http://schemas.openxmlformats.org/officeDocument/2006/relationships/comments" Target="../comments1.xml"/><Relationship Id="rId188" Type="http://schemas.openxmlformats.org/officeDocument/2006/relationships/hyperlink" Target="https://www.amazon.it/gp/product/0307465357/ref=as_li_qf_sp_asin_il_tl?ie=UTF8&amp;camp=3370&amp;creative=23322&amp;creativeASIN=0307465357&amp;linkCode=as2&amp;tag=mb087-21" TargetMode="External"/><Relationship Id="rId395" Type="http://schemas.openxmlformats.org/officeDocument/2006/relationships/hyperlink" Target="https://infl.tv/c9st" TargetMode="External"/><Relationship Id="rId2076" Type="http://schemas.openxmlformats.org/officeDocument/2006/relationships/hyperlink" Target="https://pbs.twimg.com/media/DXsyHXwV4AEPyeW.jpg" TargetMode="External"/><Relationship Id="rId3474" Type="http://schemas.openxmlformats.org/officeDocument/2006/relationships/hyperlink" Target="http://pbs.twimg.com/profile_images/856508969568935936/4szM0464_normal.jpg" TargetMode="External"/><Relationship Id="rId3681" Type="http://schemas.openxmlformats.org/officeDocument/2006/relationships/hyperlink" Target="https://twitter.com/" TargetMode="External"/><Relationship Id="rId4318" Type="http://schemas.openxmlformats.org/officeDocument/2006/relationships/hyperlink" Target="https://twitter.com/" TargetMode="External"/><Relationship Id="rId4525" Type="http://schemas.openxmlformats.org/officeDocument/2006/relationships/hyperlink" Target="https://twitter.com/" TargetMode="External"/><Relationship Id="rId4732" Type="http://schemas.openxmlformats.org/officeDocument/2006/relationships/hyperlink" Target="https://twitter.com/" TargetMode="External"/><Relationship Id="rId2283" Type="http://schemas.openxmlformats.org/officeDocument/2006/relationships/hyperlink" Target="http://pbs.twimg.com/profile_images/904040060005253120/9QjaOJRK_normal.jpg" TargetMode="External"/><Relationship Id="rId2490" Type="http://schemas.openxmlformats.org/officeDocument/2006/relationships/hyperlink" Target="http://pbs.twimg.com/profile_images/923644113291038721/7uHxbNIr_normal.jpg" TargetMode="External"/><Relationship Id="rId3127" Type="http://schemas.openxmlformats.org/officeDocument/2006/relationships/hyperlink" Target="http://pbs.twimg.com/profile_images/964292232688881665/wcM3ZYSt_normal.jpg" TargetMode="External"/><Relationship Id="rId3334" Type="http://schemas.openxmlformats.org/officeDocument/2006/relationships/hyperlink" Target="https://pbs.twimg.com/media/DYqVMViVoAEu_0h.jpg" TargetMode="External"/><Relationship Id="rId3541" Type="http://schemas.openxmlformats.org/officeDocument/2006/relationships/hyperlink" Target="http://pbs.twimg.com/profile_images/816348493501571076/NP9ckrsv_normal.jpg" TargetMode="External"/><Relationship Id="rId255" Type="http://schemas.openxmlformats.org/officeDocument/2006/relationships/hyperlink" Target="https://buff.ly/2FhwPCd" TargetMode="External"/><Relationship Id="rId462" Type="http://schemas.openxmlformats.org/officeDocument/2006/relationships/hyperlink" Target="http://dy.si/KpfJF" TargetMode="External"/><Relationship Id="rId1092" Type="http://schemas.openxmlformats.org/officeDocument/2006/relationships/hyperlink" Target="https://www.ebay.com/itm/112564080454?ul_noapp=true" TargetMode="External"/><Relationship Id="rId2143" Type="http://schemas.openxmlformats.org/officeDocument/2006/relationships/hyperlink" Target="https://pbs.twimg.com/media/DXx2e_RX4AYuNe1.jpg" TargetMode="External"/><Relationship Id="rId2350" Type="http://schemas.openxmlformats.org/officeDocument/2006/relationships/hyperlink" Target="http://pbs.twimg.com/profile_images/642126098994630656/QWREa-vP_normal.jpg" TargetMode="External"/><Relationship Id="rId3401" Type="http://schemas.openxmlformats.org/officeDocument/2006/relationships/hyperlink" Target="http://pbs.twimg.com/profile_images/1129115682/40222_123899460989128_100001072256821_128730_5433521_n_normal.jpg" TargetMode="External"/><Relationship Id="rId5299" Type="http://schemas.openxmlformats.org/officeDocument/2006/relationships/hyperlink" Target="https://twitter.com/" TargetMode="External"/><Relationship Id="rId115" Type="http://schemas.openxmlformats.org/officeDocument/2006/relationships/hyperlink" Target="https://buff.ly/2tjYWit" TargetMode="External"/><Relationship Id="rId322" Type="http://schemas.openxmlformats.org/officeDocument/2006/relationships/hyperlink" Target="https://www.linkedin.com/pulse/3-steps-boost-your-sales-through-linkedin-daniela-killus?trk=portfolio_article-card_title" TargetMode="External"/><Relationship Id="rId2003" Type="http://schemas.openxmlformats.org/officeDocument/2006/relationships/hyperlink" Target="https://pbs.twimg.com/media/DXsg2dxX4AE5HSj.jpg" TargetMode="External"/><Relationship Id="rId2210" Type="http://schemas.openxmlformats.org/officeDocument/2006/relationships/hyperlink" Target="http://pbs.twimg.com/profile_images/917451799975677952/6L-eoGXq_normal.jpg" TargetMode="External"/><Relationship Id="rId5159" Type="http://schemas.openxmlformats.org/officeDocument/2006/relationships/hyperlink" Target="https://twitter.com/" TargetMode="External"/><Relationship Id="rId5366" Type="http://schemas.openxmlformats.org/officeDocument/2006/relationships/hyperlink" Target="https://twitter.com/" TargetMode="External"/><Relationship Id="rId4175" Type="http://schemas.openxmlformats.org/officeDocument/2006/relationships/hyperlink" Target="https://twitter.com/" TargetMode="External"/><Relationship Id="rId4382" Type="http://schemas.openxmlformats.org/officeDocument/2006/relationships/hyperlink" Target="https://twitter.com/" TargetMode="External"/><Relationship Id="rId5019" Type="http://schemas.openxmlformats.org/officeDocument/2006/relationships/hyperlink" Target="https://twitter.com/" TargetMode="External"/><Relationship Id="rId5226" Type="http://schemas.openxmlformats.org/officeDocument/2006/relationships/hyperlink" Target="https://twitter.com/" TargetMode="External"/><Relationship Id="rId5433" Type="http://schemas.openxmlformats.org/officeDocument/2006/relationships/hyperlink" Target="https://twitter.com/" TargetMode="External"/><Relationship Id="rId1769" Type="http://schemas.openxmlformats.org/officeDocument/2006/relationships/hyperlink" Target="https://pbs.twimg.com/media/DXxcit5XkAAWZ2d.jpg" TargetMode="External"/><Relationship Id="rId1976" Type="http://schemas.openxmlformats.org/officeDocument/2006/relationships/hyperlink" Target="http://pbs.twimg.com/profile_images/869468028550905856/7PCYmSGW_normal.jpg" TargetMode="External"/><Relationship Id="rId3191" Type="http://schemas.openxmlformats.org/officeDocument/2006/relationships/hyperlink" Target="http://pbs.twimg.com/profile_images/600649730297835520/cFQJPAor_normal.png" TargetMode="External"/><Relationship Id="rId4035" Type="http://schemas.openxmlformats.org/officeDocument/2006/relationships/hyperlink" Target="https://twitter.com/" TargetMode="External"/><Relationship Id="rId4242" Type="http://schemas.openxmlformats.org/officeDocument/2006/relationships/hyperlink" Target="https://twitter.com/" TargetMode="External"/><Relationship Id="rId1629" Type="http://schemas.openxmlformats.org/officeDocument/2006/relationships/hyperlink" Target="https://pbs.twimg.com/media/DX3AFqJWkAAfrxh.png" TargetMode="External"/><Relationship Id="rId1836" Type="http://schemas.openxmlformats.org/officeDocument/2006/relationships/hyperlink" Target="https://pbs.twimg.com/media/DYGZ4pEU8AA2Gb7.jpg" TargetMode="External"/><Relationship Id="rId5500" Type="http://schemas.openxmlformats.org/officeDocument/2006/relationships/hyperlink" Target="https://api.twitter.com/1.1/geo/id/017cd32d3ad9f06e.json" TargetMode="External"/><Relationship Id="rId1903" Type="http://schemas.openxmlformats.org/officeDocument/2006/relationships/hyperlink" Target="https://pbs.twimg.com/media/DXuhRujVoAA1O7z.jpg" TargetMode="External"/><Relationship Id="rId3051" Type="http://schemas.openxmlformats.org/officeDocument/2006/relationships/hyperlink" Target="https://pbs.twimg.com/media/DX3D3CPXcAE0V3T.jpg" TargetMode="External"/><Relationship Id="rId4102" Type="http://schemas.openxmlformats.org/officeDocument/2006/relationships/hyperlink" Target="https://twitter.com/" TargetMode="External"/><Relationship Id="rId3868" Type="http://schemas.openxmlformats.org/officeDocument/2006/relationships/hyperlink" Target="https://twitter.com/" TargetMode="External"/><Relationship Id="rId4919" Type="http://schemas.openxmlformats.org/officeDocument/2006/relationships/hyperlink" Target="https://twitter.com/" TargetMode="External"/><Relationship Id="rId789" Type="http://schemas.openxmlformats.org/officeDocument/2006/relationships/hyperlink" Target="https://www.linkedin.com/pulse/how-orchestrate-your-sales-inbound-marketing-kohei-kurihara/?published=t&amp;utm_content=buffer7cffd&amp;utm_medium=social&amp;utm_source=twitter.com&amp;utm_campaign=buffer" TargetMode="External"/><Relationship Id="rId996" Type="http://schemas.openxmlformats.org/officeDocument/2006/relationships/hyperlink" Target="https://blog.iandyoo.com/aligner-processus-de-vente-et-parcours-clients?utm_campaign=Vendre%20plus%20%3A%20Social%20Selling%20%26%20Inbound%20Sales&amp;utm_content=66781028&amp;utm_medium=social&amp;utm_source=twitter" TargetMode="External"/><Relationship Id="rId2677" Type="http://schemas.openxmlformats.org/officeDocument/2006/relationships/hyperlink" Target="https://pbs.twimg.com/media/DYazNK2W4AY9YJS.jpg" TargetMode="External"/><Relationship Id="rId2884" Type="http://schemas.openxmlformats.org/officeDocument/2006/relationships/hyperlink" Target="https://pbs.twimg.com/media/DXzgs4wXcAEZD5t.jpg" TargetMode="External"/><Relationship Id="rId3728" Type="http://schemas.openxmlformats.org/officeDocument/2006/relationships/hyperlink" Target="https://twitter.com/" TargetMode="External"/><Relationship Id="rId5083" Type="http://schemas.openxmlformats.org/officeDocument/2006/relationships/hyperlink" Target="https://twitter.com/" TargetMode="External"/><Relationship Id="rId5290" Type="http://schemas.openxmlformats.org/officeDocument/2006/relationships/hyperlink" Target="https://twitter.com/" TargetMode="External"/><Relationship Id="rId649" Type="http://schemas.openxmlformats.org/officeDocument/2006/relationships/hyperlink" Target="https://youtu.be/jEGyp0w6vMo" TargetMode="External"/><Relationship Id="rId856" Type="http://schemas.openxmlformats.org/officeDocument/2006/relationships/hyperlink" Target="http://www.social-experts.net/how-to-roll-social-selling-across" TargetMode="External"/><Relationship Id="rId1279" Type="http://schemas.openxmlformats.org/officeDocument/2006/relationships/hyperlink" Target="https://www.hindustantimes.com/world-news/cambridge-analytica-the-firm-that-stole-data-from-facebook-to-predict-influence-voters-outcome/story-TKcMxj6rdd7GDz2kvGNl0L.html" TargetMode="External"/><Relationship Id="rId1486" Type="http://schemas.openxmlformats.org/officeDocument/2006/relationships/hyperlink" Target="https://pbs.twimg.com/media/DYGbcvRX4AAMtuG.jpg" TargetMode="External"/><Relationship Id="rId2537" Type="http://schemas.openxmlformats.org/officeDocument/2006/relationships/hyperlink" Target="https://pbs.twimg.com/media/DYViSfDVAAAbQgq.jpg" TargetMode="External"/><Relationship Id="rId3935" Type="http://schemas.openxmlformats.org/officeDocument/2006/relationships/hyperlink" Target="https://twitter.com/" TargetMode="External"/><Relationship Id="rId5150" Type="http://schemas.openxmlformats.org/officeDocument/2006/relationships/hyperlink" Target="https://twitter.com/" TargetMode="External"/><Relationship Id="rId509" Type="http://schemas.openxmlformats.org/officeDocument/2006/relationships/hyperlink" Target="http://www.social-experts.net/dog-whistle-content/" TargetMode="External"/><Relationship Id="rId1139" Type="http://schemas.openxmlformats.org/officeDocument/2006/relationships/hyperlink" Target="https://lnkd.in/dfpRBx6" TargetMode="External"/><Relationship Id="rId1346" Type="http://schemas.openxmlformats.org/officeDocument/2006/relationships/hyperlink" Target="https://pbs.twimg.com/media/DOH7P1nUEAEGYsA.jpg" TargetMode="External"/><Relationship Id="rId1693" Type="http://schemas.openxmlformats.org/officeDocument/2006/relationships/hyperlink" Target="https://pbs.twimg.com/media/DXx5bfOUQAMWmvb.jpg" TargetMode="External"/><Relationship Id="rId2744" Type="http://schemas.openxmlformats.org/officeDocument/2006/relationships/hyperlink" Target="https://pbs.twimg.com/media/DAzj9Q6V0AA-3_L.jpg" TargetMode="External"/><Relationship Id="rId2951" Type="http://schemas.openxmlformats.org/officeDocument/2006/relationships/hyperlink" Target="http://pbs.twimg.com/profile_images/874062201140551682/uN7ZdV3g_normal.jpg" TargetMode="External"/><Relationship Id="rId5010" Type="http://schemas.openxmlformats.org/officeDocument/2006/relationships/hyperlink" Target="https://twitter.com/" TargetMode="External"/><Relationship Id="rId716" Type="http://schemas.openxmlformats.org/officeDocument/2006/relationships/hyperlink" Target="http://www.voiceamerica.com/show/1981/breakfast-with-game-changers" TargetMode="External"/><Relationship Id="rId923" Type="http://schemas.openxmlformats.org/officeDocument/2006/relationships/hyperlink" Target="https://www.youtube.com/watch?v=g8AELJ5IbDU" TargetMode="External"/><Relationship Id="rId1553" Type="http://schemas.openxmlformats.org/officeDocument/2006/relationships/hyperlink" Target="https://pbs.twimg.com/media/DX76SVOXUAAtztB.jpg" TargetMode="External"/><Relationship Id="rId1760" Type="http://schemas.openxmlformats.org/officeDocument/2006/relationships/hyperlink" Target="https://pbs.twimg.com/media/DYVf7wJXcAMSwQi.jpg" TargetMode="External"/><Relationship Id="rId2604" Type="http://schemas.openxmlformats.org/officeDocument/2006/relationships/hyperlink" Target="http://pbs.twimg.com/profile_images/746607582006120448/iSHfn0UE_normal.jpg" TargetMode="External"/><Relationship Id="rId2811" Type="http://schemas.openxmlformats.org/officeDocument/2006/relationships/hyperlink" Target="http://pbs.twimg.com/profile_images/706316780243853312/AK_NlLCv_normal.jpg" TargetMode="External"/><Relationship Id="rId52" Type="http://schemas.openxmlformats.org/officeDocument/2006/relationships/hyperlink" Target="https://included.co/tips-selling-coworking-spaces/" TargetMode="External"/><Relationship Id="rId1206" Type="http://schemas.openxmlformats.org/officeDocument/2006/relationships/hyperlink" Target="http://digital-leadership-associates.passle.net/post/102esjg/how-account-based-marketing-abm-selling-will-unlock-the-modern-buyers" TargetMode="External"/><Relationship Id="rId1413" Type="http://schemas.openxmlformats.org/officeDocument/2006/relationships/hyperlink" Target="https://pbs.twimg.com/media/DXxyl69U0AA05tG.jpg" TargetMode="External"/><Relationship Id="rId1620" Type="http://schemas.openxmlformats.org/officeDocument/2006/relationships/hyperlink" Target="https://pbs.twimg.com/media/DXzPeMOWsAIISNQ.jpg" TargetMode="External"/><Relationship Id="rId4569" Type="http://schemas.openxmlformats.org/officeDocument/2006/relationships/hyperlink" Target="https://twitter.com/" TargetMode="External"/><Relationship Id="rId4776" Type="http://schemas.openxmlformats.org/officeDocument/2006/relationships/hyperlink" Target="https://twitter.com/" TargetMode="External"/><Relationship Id="rId4983" Type="http://schemas.openxmlformats.org/officeDocument/2006/relationships/hyperlink" Target="https://twitter.com/" TargetMode="External"/><Relationship Id="rId3378" Type="http://schemas.openxmlformats.org/officeDocument/2006/relationships/hyperlink" Target="http://pbs.twimg.com/profile_images/909075667433644033/3IsGUKbQ_normal.jpg" TargetMode="External"/><Relationship Id="rId3585" Type="http://schemas.openxmlformats.org/officeDocument/2006/relationships/hyperlink" Target="http://pbs.twimg.com/profile_images/856508969568935936/4szM0464_normal.jpg" TargetMode="External"/><Relationship Id="rId3792" Type="http://schemas.openxmlformats.org/officeDocument/2006/relationships/hyperlink" Target="https://twitter.com/" TargetMode="External"/><Relationship Id="rId4429" Type="http://schemas.openxmlformats.org/officeDocument/2006/relationships/hyperlink" Target="https://twitter.com/" TargetMode="External"/><Relationship Id="rId4636" Type="http://schemas.openxmlformats.org/officeDocument/2006/relationships/hyperlink" Target="https://twitter.com/" TargetMode="External"/><Relationship Id="rId4843" Type="http://schemas.openxmlformats.org/officeDocument/2006/relationships/hyperlink" Target="https://twitter.com/" TargetMode="External"/><Relationship Id="rId299" Type="http://schemas.openxmlformats.org/officeDocument/2006/relationships/hyperlink" Target="http://www.myfrugalbusiness.com/2017/12/digital-marketing-management-mistakes-minimize.html" TargetMode="External"/><Relationship Id="rId2187" Type="http://schemas.openxmlformats.org/officeDocument/2006/relationships/hyperlink" Target="http://pbs.twimg.com/profile_images/3243449754/3ede3c8d3452b69765cea1420a2656e1_normal.jpeg" TargetMode="External"/><Relationship Id="rId2394" Type="http://schemas.openxmlformats.org/officeDocument/2006/relationships/hyperlink" Target="http://pbs.twimg.com/profile_images/960915815561273344/MI8GfbjE_normal.jpg" TargetMode="External"/><Relationship Id="rId3238" Type="http://schemas.openxmlformats.org/officeDocument/2006/relationships/hyperlink" Target="http://pbs.twimg.com/profile_images/900825127780196352/RJhV8_wH_normal.jpg" TargetMode="External"/><Relationship Id="rId3445" Type="http://schemas.openxmlformats.org/officeDocument/2006/relationships/hyperlink" Target="http://pbs.twimg.com/profile_images/761642165286084609/VwbpOm8W_normal.jpg" TargetMode="External"/><Relationship Id="rId3652" Type="http://schemas.openxmlformats.org/officeDocument/2006/relationships/hyperlink" Target="https://pbs.twimg.com/media/DQ3mT03VAAA85JR.jpg" TargetMode="External"/><Relationship Id="rId4703" Type="http://schemas.openxmlformats.org/officeDocument/2006/relationships/hyperlink" Target="https://twitter.com/" TargetMode="External"/><Relationship Id="rId159" Type="http://schemas.openxmlformats.org/officeDocument/2006/relationships/hyperlink" Target="https://buff.ly/2zAnSFb" TargetMode="External"/><Relationship Id="rId366" Type="http://schemas.openxmlformats.org/officeDocument/2006/relationships/hyperlink" Target="https://lnkd.in/d6G-EBu" TargetMode="External"/><Relationship Id="rId573" Type="http://schemas.openxmlformats.org/officeDocument/2006/relationships/hyperlink" Target="http://spr.ly/6012DTGMs" TargetMode="External"/><Relationship Id="rId780" Type="http://schemas.openxmlformats.org/officeDocument/2006/relationships/hyperlink" Target="https://ceofocus.ca/youre-new-ceo-trusted-board-advisors/" TargetMode="External"/><Relationship Id="rId2047" Type="http://schemas.openxmlformats.org/officeDocument/2006/relationships/hyperlink" Target="https://pbs.twimg.com/media/DXnb8OmW0AArH6-.jpg" TargetMode="External"/><Relationship Id="rId2254" Type="http://schemas.openxmlformats.org/officeDocument/2006/relationships/hyperlink" Target="http://pbs.twimg.com/profile_images/568298598916313088/u6L2JraP_normal.jpeg" TargetMode="External"/><Relationship Id="rId2461" Type="http://schemas.openxmlformats.org/officeDocument/2006/relationships/hyperlink" Target="https://pbs.twimg.com/media/DXneFYUVAAA4rb9.jpg" TargetMode="External"/><Relationship Id="rId3305" Type="http://schemas.openxmlformats.org/officeDocument/2006/relationships/hyperlink" Target="https://pbs.twimg.com/media/DYp-gw8WAAAbW6W.jpg" TargetMode="External"/><Relationship Id="rId3512" Type="http://schemas.openxmlformats.org/officeDocument/2006/relationships/hyperlink" Target="https://pbs.twimg.com/media/DX0ajHzVwAEd9ff.jpg" TargetMode="External"/><Relationship Id="rId4910" Type="http://schemas.openxmlformats.org/officeDocument/2006/relationships/hyperlink" Target="https://twitter.com/" TargetMode="External"/><Relationship Id="rId226" Type="http://schemas.openxmlformats.org/officeDocument/2006/relationships/hyperlink" Target="http://www.myfrugalbusiness.com/2017/11/top-twitter-tips-marketing-social-selling.html" TargetMode="External"/><Relationship Id="rId433" Type="http://schemas.openxmlformats.org/officeDocument/2006/relationships/hyperlink" Target="https://buff.ly/2FDQBsB" TargetMode="External"/><Relationship Id="rId1063" Type="http://schemas.openxmlformats.org/officeDocument/2006/relationships/hyperlink" Target="https://www.ebay.com/itm/371973836171?ul_noapp=true" TargetMode="External"/><Relationship Id="rId1270" Type="http://schemas.openxmlformats.org/officeDocument/2006/relationships/hyperlink" Target="https://buff.ly/2Fb99Te" TargetMode="External"/><Relationship Id="rId2114" Type="http://schemas.openxmlformats.org/officeDocument/2006/relationships/hyperlink" Target="http://pbs.twimg.com/profile_images/423336432829079552/Qo40WvP4_normal.jpeg" TargetMode="External"/><Relationship Id="rId5477" Type="http://schemas.openxmlformats.org/officeDocument/2006/relationships/hyperlink" Target="https://api.twitter.com/1.1/geo/id/72798cf39f85e7a1.json" TargetMode="External"/><Relationship Id="rId640" Type="http://schemas.openxmlformats.org/officeDocument/2006/relationships/hyperlink" Target="http://www.social-experts.net/10-straightforward-pointers/" TargetMode="External"/><Relationship Id="rId2321" Type="http://schemas.openxmlformats.org/officeDocument/2006/relationships/hyperlink" Target="http://pbs.twimg.com/profile_images/854830118497386496/8LxGpCla_normal.jpg" TargetMode="External"/><Relationship Id="rId4079" Type="http://schemas.openxmlformats.org/officeDocument/2006/relationships/hyperlink" Target="https://twitter.com/" TargetMode="External"/><Relationship Id="rId4286" Type="http://schemas.openxmlformats.org/officeDocument/2006/relationships/hyperlink" Target="https://twitter.com/" TargetMode="External"/><Relationship Id="rId500" Type="http://schemas.openxmlformats.org/officeDocument/2006/relationships/hyperlink" Target="https://www.webmarketing-com.com/2016/03/03/45889-determiner-objectifs-social-media" TargetMode="External"/><Relationship Id="rId1130" Type="http://schemas.openxmlformats.org/officeDocument/2006/relationships/hyperlink" Target="http://www.myfrugalbusiness.com/2017/08/unique-marketing-advertising-digital-media-stand-out.html" TargetMode="External"/><Relationship Id="rId4493" Type="http://schemas.openxmlformats.org/officeDocument/2006/relationships/hyperlink" Target="https://twitter.com/" TargetMode="External"/><Relationship Id="rId5337" Type="http://schemas.openxmlformats.org/officeDocument/2006/relationships/hyperlink" Target="https://twitter.com/" TargetMode="External"/><Relationship Id="rId1947" Type="http://schemas.openxmlformats.org/officeDocument/2006/relationships/hyperlink" Target="http://pbs.twimg.com/profile_images/903305186462109698/TR8zxffm_normal.jpg" TargetMode="External"/><Relationship Id="rId3095" Type="http://schemas.openxmlformats.org/officeDocument/2006/relationships/hyperlink" Target="http://pbs.twimg.com/profile_images/680664933764210688/9cci8XW__normal.jpg" TargetMode="External"/><Relationship Id="rId4146" Type="http://schemas.openxmlformats.org/officeDocument/2006/relationships/hyperlink" Target="https://twitter.com/" TargetMode="External"/><Relationship Id="rId4353" Type="http://schemas.openxmlformats.org/officeDocument/2006/relationships/hyperlink" Target="https://twitter.com/" TargetMode="External"/><Relationship Id="rId4560" Type="http://schemas.openxmlformats.org/officeDocument/2006/relationships/hyperlink" Target="https://twitter.com/" TargetMode="External"/><Relationship Id="rId5404" Type="http://schemas.openxmlformats.org/officeDocument/2006/relationships/hyperlink" Target="https://twitter.com/" TargetMode="External"/><Relationship Id="rId1807" Type="http://schemas.openxmlformats.org/officeDocument/2006/relationships/hyperlink" Target="https://pbs.twimg.com/media/DYVmIVlXUAArwv7.jpg" TargetMode="External"/><Relationship Id="rId3162" Type="http://schemas.openxmlformats.org/officeDocument/2006/relationships/hyperlink" Target="http://pbs.twimg.com/profile_images/874062201140551682/uN7ZdV3g_normal.jpg" TargetMode="External"/><Relationship Id="rId4006" Type="http://schemas.openxmlformats.org/officeDocument/2006/relationships/hyperlink" Target="https://twitter.com/" TargetMode="External"/><Relationship Id="rId4213" Type="http://schemas.openxmlformats.org/officeDocument/2006/relationships/hyperlink" Target="https://twitter.com/" TargetMode="External"/><Relationship Id="rId4420" Type="http://schemas.openxmlformats.org/officeDocument/2006/relationships/hyperlink" Target="https://twitter.com/" TargetMode="External"/><Relationship Id="rId290" Type="http://schemas.openxmlformats.org/officeDocument/2006/relationships/hyperlink" Target="http://bit.ly/2oWXcap" TargetMode="External"/><Relationship Id="rId3022" Type="http://schemas.openxmlformats.org/officeDocument/2006/relationships/hyperlink" Target="http://pbs.twimg.com/profile_images/695547077766574080/q8rEgYhM_normal.jpg" TargetMode="External"/><Relationship Id="rId150" Type="http://schemas.openxmlformats.org/officeDocument/2006/relationships/hyperlink" Target="http://www.voiceamerica.com/show/1981/breakfast-with-game-changers" TargetMode="External"/><Relationship Id="rId3979" Type="http://schemas.openxmlformats.org/officeDocument/2006/relationships/hyperlink" Target="https://twitter.com/" TargetMode="External"/><Relationship Id="rId5194" Type="http://schemas.openxmlformats.org/officeDocument/2006/relationships/hyperlink" Target="https://twitter.com/" TargetMode="External"/><Relationship Id="rId2788" Type="http://schemas.openxmlformats.org/officeDocument/2006/relationships/hyperlink" Target="http://pbs.twimg.com/profile_images/971095915204349954/qLRMqt0Z_normal.jpg" TargetMode="External"/><Relationship Id="rId2995" Type="http://schemas.openxmlformats.org/officeDocument/2006/relationships/hyperlink" Target="http://pbs.twimg.com/profile_images/958749844620890112/BPLjhL7q_normal.jpg" TargetMode="External"/><Relationship Id="rId3839" Type="http://schemas.openxmlformats.org/officeDocument/2006/relationships/hyperlink" Target="https://twitter.com/" TargetMode="External"/><Relationship Id="rId5054" Type="http://schemas.openxmlformats.org/officeDocument/2006/relationships/hyperlink" Target="https://twitter.com/" TargetMode="External"/><Relationship Id="rId967" Type="http://schemas.openxmlformats.org/officeDocument/2006/relationships/hyperlink" Target="http://www.social-experts.net/need-know-get-off-pot/" TargetMode="External"/><Relationship Id="rId1597" Type="http://schemas.openxmlformats.org/officeDocument/2006/relationships/hyperlink" Target="https://pbs.twimg.com/media/DYkZo82WsAA_ft9.jpg" TargetMode="External"/><Relationship Id="rId2648" Type="http://schemas.openxmlformats.org/officeDocument/2006/relationships/hyperlink" Target="http://pbs.twimg.com/profile_images/685819338197090306/UXfjUa47_normal.jpg" TargetMode="External"/><Relationship Id="rId2855" Type="http://schemas.openxmlformats.org/officeDocument/2006/relationships/hyperlink" Target="http://pbs.twimg.com/profile_images/908399207228338182/LHqCmrDA_normal.jpg" TargetMode="External"/><Relationship Id="rId3906" Type="http://schemas.openxmlformats.org/officeDocument/2006/relationships/hyperlink" Target="https://twitter.com/" TargetMode="External"/><Relationship Id="rId5261" Type="http://schemas.openxmlformats.org/officeDocument/2006/relationships/hyperlink" Target="https://twitter.com/" TargetMode="External"/><Relationship Id="rId96" Type="http://schemas.openxmlformats.org/officeDocument/2006/relationships/hyperlink" Target="https://www.presse-citron.net/disneyland-debarque-google-street-view/?utm_source=Sociallymap&amp;utm_medium=Sociallymap&amp;utm_campaign=Sociallymap" TargetMode="External"/><Relationship Id="rId827" Type="http://schemas.openxmlformats.org/officeDocument/2006/relationships/hyperlink" Target="https://buff.ly/2yHMStH" TargetMode="External"/><Relationship Id="rId1457" Type="http://schemas.openxmlformats.org/officeDocument/2006/relationships/hyperlink" Target="https://pbs.twimg.com/media/DX8BYW4V4AAB9AJ.jpg" TargetMode="External"/><Relationship Id="rId1664" Type="http://schemas.openxmlformats.org/officeDocument/2006/relationships/hyperlink" Target="https://pbs.twimg.com/tweet_video_thumb/DYkMFNZW4AEd_nt.jpg" TargetMode="External"/><Relationship Id="rId1871" Type="http://schemas.openxmlformats.org/officeDocument/2006/relationships/hyperlink" Target="https://pbs.twimg.com/media/DPQlWIKUQAEXLns.jpg" TargetMode="External"/><Relationship Id="rId2508" Type="http://schemas.openxmlformats.org/officeDocument/2006/relationships/hyperlink" Target="http://pbs.twimg.com/profile_images/889509549736165378/PoKR9JGC_normal.jpg" TargetMode="External"/><Relationship Id="rId2715" Type="http://schemas.openxmlformats.org/officeDocument/2006/relationships/hyperlink" Target="http://pbs.twimg.com/profile_images/828915971821801473/HfXQbvw-_normal.jpg" TargetMode="External"/><Relationship Id="rId2922" Type="http://schemas.openxmlformats.org/officeDocument/2006/relationships/hyperlink" Target="http://pbs.twimg.com/profile_images/423336432829079552/Qo40WvP4_normal.jpeg" TargetMode="External"/><Relationship Id="rId4070" Type="http://schemas.openxmlformats.org/officeDocument/2006/relationships/hyperlink" Target="https://twitter.com/" TargetMode="External"/><Relationship Id="rId5121" Type="http://schemas.openxmlformats.org/officeDocument/2006/relationships/hyperlink" Target="https://twitter.com/" TargetMode="External"/><Relationship Id="rId1317" Type="http://schemas.openxmlformats.org/officeDocument/2006/relationships/hyperlink" Target="http://www.myfrugalbusiness.com/2017/12/lead-generation-hacks-grow-sales.html" TargetMode="External"/><Relationship Id="rId1524" Type="http://schemas.openxmlformats.org/officeDocument/2006/relationships/hyperlink" Target="https://pbs.twimg.com/media/DYVNgAoU0AAN66l.jpg" TargetMode="External"/><Relationship Id="rId1731" Type="http://schemas.openxmlformats.org/officeDocument/2006/relationships/hyperlink" Target="https://pbs.twimg.com/media/DXslh9wVQAAujUJ.jpg" TargetMode="External"/><Relationship Id="rId4887" Type="http://schemas.openxmlformats.org/officeDocument/2006/relationships/hyperlink" Target="https://twitter.com/" TargetMode="External"/><Relationship Id="rId23" Type="http://schemas.openxmlformats.org/officeDocument/2006/relationships/hyperlink" Target="http://www.myfrugalbusiness.com/2017/01/twitter-tips-tricks-social-selling-smm.html" TargetMode="External"/><Relationship Id="rId3489" Type="http://schemas.openxmlformats.org/officeDocument/2006/relationships/hyperlink" Target="https://pbs.twimg.com/media/DXsjQJ7X0AAEcST.jpg" TargetMode="External"/><Relationship Id="rId3696" Type="http://schemas.openxmlformats.org/officeDocument/2006/relationships/hyperlink" Target="https://twitter.com/" TargetMode="External"/><Relationship Id="rId4747" Type="http://schemas.openxmlformats.org/officeDocument/2006/relationships/hyperlink" Target="https://twitter.com/" TargetMode="External"/><Relationship Id="rId2298" Type="http://schemas.openxmlformats.org/officeDocument/2006/relationships/hyperlink" Target="http://pbs.twimg.com/profile_images/923093880102416385/Bf46YyFO_normal.jpg" TargetMode="External"/><Relationship Id="rId3349" Type="http://schemas.openxmlformats.org/officeDocument/2006/relationships/hyperlink" Target="http://pbs.twimg.com/profile_images/909075667433644033/3IsGUKbQ_normal.jpg" TargetMode="External"/><Relationship Id="rId3556" Type="http://schemas.openxmlformats.org/officeDocument/2006/relationships/hyperlink" Target="https://pbs.twimg.com/media/DYqUfUDW0AAo_SD.jpg" TargetMode="External"/><Relationship Id="rId4954" Type="http://schemas.openxmlformats.org/officeDocument/2006/relationships/hyperlink" Target="https://twitter.com/" TargetMode="External"/><Relationship Id="rId477" Type="http://schemas.openxmlformats.org/officeDocument/2006/relationships/hyperlink" Target="https://www.clydes.fr/entrepreneurs-15-conseils-pour-etre-visible-sur-les-reseaux-sociaux/?utm_content=buffer7444e&amp;utm_medium=social&amp;utm_source=twitter.com&amp;utm_campaign=buffer" TargetMode="External"/><Relationship Id="rId684" Type="http://schemas.openxmlformats.org/officeDocument/2006/relationships/hyperlink" Target="http://bit.ly/2Ddiwwj" TargetMode="External"/><Relationship Id="rId2158" Type="http://schemas.openxmlformats.org/officeDocument/2006/relationships/hyperlink" Target="http://pbs.twimg.com/profile_images/672616199348346881/DwZSNmd__normal.png" TargetMode="External"/><Relationship Id="rId2365" Type="http://schemas.openxmlformats.org/officeDocument/2006/relationships/hyperlink" Target="http://pbs.twimg.com/profile_images/960829404564918273/OnFH1VZZ_normal.jpg" TargetMode="External"/><Relationship Id="rId3209" Type="http://schemas.openxmlformats.org/officeDocument/2006/relationships/hyperlink" Target="http://pbs.twimg.com/profile_images/821355998325669888/YGnnLqoO_normal.jpg" TargetMode="External"/><Relationship Id="rId3763" Type="http://schemas.openxmlformats.org/officeDocument/2006/relationships/hyperlink" Target="https://twitter.com/" TargetMode="External"/><Relationship Id="rId3970" Type="http://schemas.openxmlformats.org/officeDocument/2006/relationships/hyperlink" Target="https://twitter.com/" TargetMode="External"/><Relationship Id="rId4607" Type="http://schemas.openxmlformats.org/officeDocument/2006/relationships/hyperlink" Target="https://twitter.com/" TargetMode="External"/><Relationship Id="rId4814" Type="http://schemas.openxmlformats.org/officeDocument/2006/relationships/hyperlink" Target="https://twitter.com/" TargetMode="External"/><Relationship Id="rId337" Type="http://schemas.openxmlformats.org/officeDocument/2006/relationships/hyperlink" Target="https://twitter.com/thedianaberman/status/973216733396905984" TargetMode="External"/><Relationship Id="rId891" Type="http://schemas.openxmlformats.org/officeDocument/2006/relationships/hyperlink" Target="https://t.co/BIA1l3F4pi?amp=av3NhMudFra3U&amp;amp_network=TWITTER" TargetMode="External"/><Relationship Id="rId2018" Type="http://schemas.openxmlformats.org/officeDocument/2006/relationships/hyperlink" Target="http://pbs.twimg.com/profile_images/834484635295948800/tWxJaOIW_normal.jpg" TargetMode="External"/><Relationship Id="rId2572" Type="http://schemas.openxmlformats.org/officeDocument/2006/relationships/hyperlink" Target="https://pbs.twimg.com/media/DYUKmqfVoAA6XxC.jpg" TargetMode="External"/><Relationship Id="rId3416" Type="http://schemas.openxmlformats.org/officeDocument/2006/relationships/hyperlink" Target="http://pbs.twimg.com/profile_images/1129115682/40222_123899460989128_100001072256821_128730_5433521_n_normal.jpg" TargetMode="External"/><Relationship Id="rId3623" Type="http://schemas.openxmlformats.org/officeDocument/2006/relationships/hyperlink" Target="http://pbs.twimg.com/profile_images/567675701017321472/fwEfUMbe_normal.jpeg" TargetMode="External"/><Relationship Id="rId3830" Type="http://schemas.openxmlformats.org/officeDocument/2006/relationships/hyperlink" Target="https://twitter.com/" TargetMode="External"/><Relationship Id="rId544" Type="http://schemas.openxmlformats.org/officeDocument/2006/relationships/hyperlink" Target="https://vengreso.com/blog/how-sap-is-innovating-in-social-selling-roi-measurement" TargetMode="External"/><Relationship Id="rId751" Type="http://schemas.openxmlformats.org/officeDocument/2006/relationships/hyperlink" Target="http://www.social-experts.net/people-dont-choose-emails/" TargetMode="External"/><Relationship Id="rId1174" Type="http://schemas.openxmlformats.org/officeDocument/2006/relationships/hyperlink" Target="https://www.instagram.com/p/BgEMHRiAvPd/" TargetMode="External"/><Relationship Id="rId1381" Type="http://schemas.openxmlformats.org/officeDocument/2006/relationships/hyperlink" Target="https://pbs.twimg.com/media/DXmGIrkUQAIj4nx.jpg" TargetMode="External"/><Relationship Id="rId2225" Type="http://schemas.openxmlformats.org/officeDocument/2006/relationships/hyperlink" Target="https://pbs.twimg.com/media/DX2-3yEXUAESj7h.jpg" TargetMode="External"/><Relationship Id="rId2432" Type="http://schemas.openxmlformats.org/officeDocument/2006/relationships/hyperlink" Target="https://pbs.twimg.com/media/DYGaSkEX0AALP5q.jpg" TargetMode="External"/><Relationship Id="rId404" Type="http://schemas.openxmlformats.org/officeDocument/2006/relationships/hyperlink" Target="https://www.youtube.com/watch?v=SKNW2cMMHow&amp;feature=youtu.be&amp;utm_content=bufferbfcbd&amp;utm_medium=social&amp;utm_source=twitter.com&amp;utm_campaign=buffer" TargetMode="External"/><Relationship Id="rId611" Type="http://schemas.openxmlformats.org/officeDocument/2006/relationships/hyperlink" Target="https://buff.ly/2FwzgBy" TargetMode="External"/><Relationship Id="rId1034" Type="http://schemas.openxmlformats.org/officeDocument/2006/relationships/hyperlink" Target="http://www.ebay.com/itm/112537650821?ul_noapp=true" TargetMode="External"/><Relationship Id="rId1241" Type="http://schemas.openxmlformats.org/officeDocument/2006/relationships/hyperlink" Target="https://buff.ly/2p2HV7Y" TargetMode="External"/><Relationship Id="rId4397" Type="http://schemas.openxmlformats.org/officeDocument/2006/relationships/hyperlink" Target="https://twitter.com/" TargetMode="External"/><Relationship Id="rId5448" Type="http://schemas.openxmlformats.org/officeDocument/2006/relationships/hyperlink" Target="https://twitter.com/" TargetMode="External"/><Relationship Id="rId1101" Type="http://schemas.openxmlformats.org/officeDocument/2006/relationships/hyperlink" Target="http://www.ebay.com/itm/112432046187?ul_noapp=true" TargetMode="External"/><Relationship Id="rId4257" Type="http://schemas.openxmlformats.org/officeDocument/2006/relationships/hyperlink" Target="https://twitter.com/" TargetMode="External"/><Relationship Id="rId4464" Type="http://schemas.openxmlformats.org/officeDocument/2006/relationships/hyperlink" Target="https://twitter.com/" TargetMode="External"/><Relationship Id="rId4671" Type="http://schemas.openxmlformats.org/officeDocument/2006/relationships/hyperlink" Target="https://twitter.com/" TargetMode="External"/><Relationship Id="rId5308" Type="http://schemas.openxmlformats.org/officeDocument/2006/relationships/hyperlink" Target="https://twitter.com/" TargetMode="External"/><Relationship Id="rId3066" Type="http://schemas.openxmlformats.org/officeDocument/2006/relationships/hyperlink" Target="http://abs.twimg.com/sticky/default_profile_images/default_profile_normal.png" TargetMode="External"/><Relationship Id="rId3273" Type="http://schemas.openxmlformats.org/officeDocument/2006/relationships/hyperlink" Target="http://pbs.twimg.com/profile_images/545662268440989696/EeuoyVto_normal.png" TargetMode="External"/><Relationship Id="rId3480" Type="http://schemas.openxmlformats.org/officeDocument/2006/relationships/hyperlink" Target="https://pbs.twimg.com/tweet_video_thumb/DXxyXUKW4AAUAf-.jpg" TargetMode="External"/><Relationship Id="rId4117" Type="http://schemas.openxmlformats.org/officeDocument/2006/relationships/hyperlink" Target="https://twitter.com/" TargetMode="External"/><Relationship Id="rId4324" Type="http://schemas.openxmlformats.org/officeDocument/2006/relationships/hyperlink" Target="https://twitter.com/" TargetMode="External"/><Relationship Id="rId4531" Type="http://schemas.openxmlformats.org/officeDocument/2006/relationships/hyperlink" Target="https://twitter.com/" TargetMode="External"/><Relationship Id="rId194" Type="http://schemas.openxmlformats.org/officeDocument/2006/relationships/hyperlink" Target="https://www.strong-content.com/empowering-sales-team-towards-successful-social-selling/" TargetMode="External"/><Relationship Id="rId1918" Type="http://schemas.openxmlformats.org/officeDocument/2006/relationships/hyperlink" Target="http://pbs.twimg.com/profile_images/969496822183063552/LlwcY4R7_normal.jpg" TargetMode="External"/><Relationship Id="rId2082" Type="http://schemas.openxmlformats.org/officeDocument/2006/relationships/hyperlink" Target="http://pbs.twimg.com/profile_images/423336432829079552/Qo40WvP4_normal.jpeg" TargetMode="External"/><Relationship Id="rId3133" Type="http://schemas.openxmlformats.org/officeDocument/2006/relationships/hyperlink" Target="https://pbs.twimg.com/media/DXx2dQRV4AA7T05.jpg" TargetMode="External"/><Relationship Id="rId261" Type="http://schemas.openxmlformats.org/officeDocument/2006/relationships/hyperlink" Target="https://www.ebay.com/itm/112786509566?ul_noapp=true" TargetMode="External"/><Relationship Id="rId3340" Type="http://schemas.openxmlformats.org/officeDocument/2006/relationships/hyperlink" Target="http://pbs.twimg.com/profile_images/909075667433644033/3IsGUKbQ_normal.jpg" TargetMode="External"/><Relationship Id="rId5098" Type="http://schemas.openxmlformats.org/officeDocument/2006/relationships/hyperlink" Target="https://twitter.com/" TargetMode="External"/><Relationship Id="rId2899" Type="http://schemas.openxmlformats.org/officeDocument/2006/relationships/hyperlink" Target="http://pbs.twimg.com/profile_images/423336432829079552/Qo40WvP4_normal.jpeg" TargetMode="External"/><Relationship Id="rId3200" Type="http://schemas.openxmlformats.org/officeDocument/2006/relationships/hyperlink" Target="http://pbs.twimg.com/profile_images/651948215705579523/3YB-HlLm_normal.jpg" TargetMode="External"/><Relationship Id="rId121" Type="http://schemas.openxmlformats.org/officeDocument/2006/relationships/hyperlink" Target="http://www.voiceamerica.com/show/1981/breakfast-with-game-changers" TargetMode="External"/><Relationship Id="rId2759" Type="http://schemas.openxmlformats.org/officeDocument/2006/relationships/hyperlink" Target="http://pbs.twimg.com/profile_images/3119962297/5dbf1edd89534df985564def38d2995e_normal.jpeg" TargetMode="External"/><Relationship Id="rId2966" Type="http://schemas.openxmlformats.org/officeDocument/2006/relationships/hyperlink" Target="https://pbs.twimg.com/media/DXLOLauXcAAGw1Q.jpg" TargetMode="External"/><Relationship Id="rId5165" Type="http://schemas.openxmlformats.org/officeDocument/2006/relationships/hyperlink" Target="https://twitter.com/" TargetMode="External"/><Relationship Id="rId5372" Type="http://schemas.openxmlformats.org/officeDocument/2006/relationships/hyperlink" Target="https://twitter.com/" TargetMode="External"/><Relationship Id="rId938" Type="http://schemas.openxmlformats.org/officeDocument/2006/relationships/hyperlink" Target="https://www.skillslab.io/blog/the-science-on-social-selling-helping-sales-professionals-beat-continuous-rejection" TargetMode="External"/><Relationship Id="rId1568" Type="http://schemas.openxmlformats.org/officeDocument/2006/relationships/hyperlink" Target="https://pbs.twimg.com/media/DYays9cW0AE6gwQ.jpg" TargetMode="External"/><Relationship Id="rId1775" Type="http://schemas.openxmlformats.org/officeDocument/2006/relationships/hyperlink" Target="https://pbs.twimg.com/media/DX7eKo7VAAAe-jh.jpg" TargetMode="External"/><Relationship Id="rId2619" Type="http://schemas.openxmlformats.org/officeDocument/2006/relationships/hyperlink" Target="http://pbs.twimg.com/profile_images/803928340470054913/oNIH08dj_normal.jpg" TargetMode="External"/><Relationship Id="rId2826" Type="http://schemas.openxmlformats.org/officeDocument/2006/relationships/hyperlink" Target="http://pbs.twimg.com/profile_images/969496822183063552/LlwcY4R7_normal.jpg" TargetMode="External"/><Relationship Id="rId4181" Type="http://schemas.openxmlformats.org/officeDocument/2006/relationships/hyperlink" Target="https://twitter.com/" TargetMode="External"/><Relationship Id="rId5025" Type="http://schemas.openxmlformats.org/officeDocument/2006/relationships/hyperlink" Target="https://twitter.com/" TargetMode="External"/><Relationship Id="rId5232" Type="http://schemas.openxmlformats.org/officeDocument/2006/relationships/hyperlink" Target="https://twitter.com/" TargetMode="External"/><Relationship Id="rId67" Type="http://schemas.openxmlformats.org/officeDocument/2006/relationships/hyperlink" Target="http://sumo.ly/JiIi" TargetMode="External"/><Relationship Id="rId1428" Type="http://schemas.openxmlformats.org/officeDocument/2006/relationships/hyperlink" Target="https://pbs.twimg.com/media/DDUZI9fVYAAsWxS.jpg" TargetMode="External"/><Relationship Id="rId1635" Type="http://schemas.openxmlformats.org/officeDocument/2006/relationships/hyperlink" Target="https://pbs.twimg.com/media/DYVNK9xWAAArrRA.jpg" TargetMode="External"/><Relationship Id="rId1982" Type="http://schemas.openxmlformats.org/officeDocument/2006/relationships/hyperlink" Target="http://pbs.twimg.com/profile_images/975326040577986560/y_RzaOCu_normal.jpg" TargetMode="External"/><Relationship Id="rId4041" Type="http://schemas.openxmlformats.org/officeDocument/2006/relationships/hyperlink" Target="https://twitter.com/" TargetMode="External"/><Relationship Id="rId1842" Type="http://schemas.openxmlformats.org/officeDocument/2006/relationships/hyperlink" Target="https://pbs.twimg.com/media/DXsjQJ7X0AAEcST.jpg" TargetMode="External"/><Relationship Id="rId4998" Type="http://schemas.openxmlformats.org/officeDocument/2006/relationships/hyperlink" Target="https://twitter.com/" TargetMode="External"/><Relationship Id="rId1702" Type="http://schemas.openxmlformats.org/officeDocument/2006/relationships/hyperlink" Target="https://pbs.twimg.com/media/DYqPN6IWsAAy3Mz.jpg" TargetMode="External"/><Relationship Id="rId4858" Type="http://schemas.openxmlformats.org/officeDocument/2006/relationships/hyperlink" Target="https://twitter.com/" TargetMode="External"/><Relationship Id="rId3667" Type="http://schemas.openxmlformats.org/officeDocument/2006/relationships/hyperlink" Target="https://pbs.twimg.com/media/DOSo3OwV4AUkTLS.jpg" TargetMode="External"/><Relationship Id="rId3874" Type="http://schemas.openxmlformats.org/officeDocument/2006/relationships/hyperlink" Target="https://twitter.com/" TargetMode="External"/><Relationship Id="rId4718" Type="http://schemas.openxmlformats.org/officeDocument/2006/relationships/hyperlink" Target="https://twitter.com/" TargetMode="External"/><Relationship Id="rId4925" Type="http://schemas.openxmlformats.org/officeDocument/2006/relationships/hyperlink" Target="https://twitter.com/" TargetMode="External"/><Relationship Id="rId588" Type="http://schemas.openxmlformats.org/officeDocument/2006/relationships/hyperlink" Target="http://ow.ly/ZNGj30iP5HE" TargetMode="External"/><Relationship Id="rId795" Type="http://schemas.openxmlformats.org/officeDocument/2006/relationships/hyperlink" Target="https://www.amazon.co.uk/Social-Selling-Techniques-Influence-Changemakers/dp/0749478012/ref=sr_1_1?ie=UTF8&amp;qid=1520768820&amp;sr=8-1&amp;keywords=social+selling+techniques+to+influence+buyers+and+changemakers" TargetMode="External"/><Relationship Id="rId2269" Type="http://schemas.openxmlformats.org/officeDocument/2006/relationships/hyperlink" Target="http://pbs.twimg.com/profile_images/735262542629613568/Hy4qGIAz_normal.jpg" TargetMode="External"/><Relationship Id="rId2476" Type="http://schemas.openxmlformats.org/officeDocument/2006/relationships/hyperlink" Target="http://pbs.twimg.com/profile_images/894549273202876416/WlGk4npW_normal.jpg" TargetMode="External"/><Relationship Id="rId2683" Type="http://schemas.openxmlformats.org/officeDocument/2006/relationships/hyperlink" Target="http://pbs.twimg.com/profile_images/423336432829079552/Qo40WvP4_normal.jpeg" TargetMode="External"/><Relationship Id="rId2890" Type="http://schemas.openxmlformats.org/officeDocument/2006/relationships/hyperlink" Target="http://pbs.twimg.com/profile_images/423336432829079552/Qo40WvP4_normal.jpeg" TargetMode="External"/><Relationship Id="rId3527" Type="http://schemas.openxmlformats.org/officeDocument/2006/relationships/hyperlink" Target="https://pbs.twimg.com/media/DYj9zSwX0AABvsL.jpg" TargetMode="External"/><Relationship Id="rId3734" Type="http://schemas.openxmlformats.org/officeDocument/2006/relationships/hyperlink" Target="https://twitter.com/" TargetMode="External"/><Relationship Id="rId3941" Type="http://schemas.openxmlformats.org/officeDocument/2006/relationships/hyperlink" Target="https://twitter.com/" TargetMode="External"/><Relationship Id="rId448" Type="http://schemas.openxmlformats.org/officeDocument/2006/relationships/hyperlink" Target="http://bit.ly/2D4h4gW" TargetMode="External"/><Relationship Id="rId655" Type="http://schemas.openxmlformats.org/officeDocument/2006/relationships/hyperlink" Target="https://youtu.be/jEGyp0w6vMo" TargetMode="External"/><Relationship Id="rId862" Type="http://schemas.openxmlformats.org/officeDocument/2006/relationships/hyperlink" Target="https://www.linkedin.com/pulse/sales-marketing-fairy-tale-alexander-low/" TargetMode="External"/><Relationship Id="rId1078" Type="http://schemas.openxmlformats.org/officeDocument/2006/relationships/hyperlink" Target="https://www.ebay.com/itm/112809092386?ul_noapp=true" TargetMode="External"/><Relationship Id="rId1285" Type="http://schemas.openxmlformats.org/officeDocument/2006/relationships/hyperlink" Target="http://www.myfrugalbusiness.com/2017/08/facebook-page-marketing-hacks-followers-likes-bootstrap-smm.html" TargetMode="External"/><Relationship Id="rId1492" Type="http://schemas.openxmlformats.org/officeDocument/2006/relationships/hyperlink" Target="https://pbs.twimg.com/media/DYGhlgTX0AAo8u4.jpg" TargetMode="External"/><Relationship Id="rId2129" Type="http://schemas.openxmlformats.org/officeDocument/2006/relationships/hyperlink" Target="https://pbs.twimg.com/media/DXxwSPIW4AAHmAG.jpg" TargetMode="External"/><Relationship Id="rId2336" Type="http://schemas.openxmlformats.org/officeDocument/2006/relationships/hyperlink" Target="https://pbs.twimg.com/media/DHxpY8YVYAA65qk.jpg" TargetMode="External"/><Relationship Id="rId2543" Type="http://schemas.openxmlformats.org/officeDocument/2006/relationships/hyperlink" Target="https://pbs.twimg.com/media/DYUKmqfVoAA6XxC.jpg" TargetMode="External"/><Relationship Id="rId2750" Type="http://schemas.openxmlformats.org/officeDocument/2006/relationships/hyperlink" Target="http://pbs.twimg.com/profile_images/920767052595519488/jUPZKqY3_normal.jpg" TargetMode="External"/><Relationship Id="rId3801" Type="http://schemas.openxmlformats.org/officeDocument/2006/relationships/hyperlink" Target="https://twitter.com/" TargetMode="External"/><Relationship Id="rId308" Type="http://schemas.openxmlformats.org/officeDocument/2006/relationships/hyperlink" Target="http://www.myfrugalbusiness.com/2016/12/savvy-snapchat-social-selling-suggestions.html" TargetMode="External"/><Relationship Id="rId515" Type="http://schemas.openxmlformats.org/officeDocument/2006/relationships/hyperlink" Target="http://www.social-experts.net/headline-innovation-insight-influence-got-takes-thought-leader/" TargetMode="External"/><Relationship Id="rId722" Type="http://schemas.openxmlformats.org/officeDocument/2006/relationships/hyperlink" Target="http://pplx.co/t/lJKAJKwVbodn/" TargetMode="External"/><Relationship Id="rId1145" Type="http://schemas.openxmlformats.org/officeDocument/2006/relationships/hyperlink" Target="http://bit.ly/2oOIJgp" TargetMode="External"/><Relationship Id="rId1352" Type="http://schemas.openxmlformats.org/officeDocument/2006/relationships/hyperlink" Target="https://pbs.twimg.com/tweet_video_thumb/DYkMFNZW4AEd_nt.jpg" TargetMode="External"/><Relationship Id="rId2403" Type="http://schemas.openxmlformats.org/officeDocument/2006/relationships/hyperlink" Target="http://pbs.twimg.com/profile_images/890626312217530368/_Og7OJ9n_normal.jpg" TargetMode="External"/><Relationship Id="rId1005" Type="http://schemas.openxmlformats.org/officeDocument/2006/relationships/hyperlink" Target="https://blog.iandyoo.com/linbound-marketing-en-2017?utm_campaign=Mieux%20connaitre%20l%27inbound%20marketing&amp;utm_content=66792201&amp;utm_medium=social&amp;utm_source=twitter" TargetMode="External"/><Relationship Id="rId1212" Type="http://schemas.openxmlformats.org/officeDocument/2006/relationships/hyperlink" Target="http://digital-leadership-associates.passle.net/post/102es5x/same-old-shit-vs-crazy-new-shit" TargetMode="External"/><Relationship Id="rId2610" Type="http://schemas.openxmlformats.org/officeDocument/2006/relationships/hyperlink" Target="https://pbs.twimg.com/media/DYTUjYwVoAEYb0e.jpg" TargetMode="External"/><Relationship Id="rId4368" Type="http://schemas.openxmlformats.org/officeDocument/2006/relationships/hyperlink" Target="https://twitter.com/" TargetMode="External"/><Relationship Id="rId4575" Type="http://schemas.openxmlformats.org/officeDocument/2006/relationships/hyperlink" Target="https://twitter.com/" TargetMode="External"/><Relationship Id="rId5419" Type="http://schemas.openxmlformats.org/officeDocument/2006/relationships/hyperlink" Target="https://twitter.com/" TargetMode="External"/><Relationship Id="rId3177" Type="http://schemas.openxmlformats.org/officeDocument/2006/relationships/hyperlink" Target="http://pbs.twimg.com/profile_images/853987068065796097/REP10k0__normal.jpg" TargetMode="External"/><Relationship Id="rId4228" Type="http://schemas.openxmlformats.org/officeDocument/2006/relationships/hyperlink" Target="https://twitter.com/" TargetMode="External"/><Relationship Id="rId4782" Type="http://schemas.openxmlformats.org/officeDocument/2006/relationships/hyperlink" Target="https://twitter.com/" TargetMode="External"/><Relationship Id="rId3037" Type="http://schemas.openxmlformats.org/officeDocument/2006/relationships/hyperlink" Target="https://pbs.twimg.com/media/DYgdjQ1U8AIaGH5.jpg" TargetMode="External"/><Relationship Id="rId3384" Type="http://schemas.openxmlformats.org/officeDocument/2006/relationships/hyperlink" Target="http://pbs.twimg.com/profile_images/1129115682/40222_123899460989128_100001072256821_128730_5433521_n_normal.jpg" TargetMode="External"/><Relationship Id="rId3591" Type="http://schemas.openxmlformats.org/officeDocument/2006/relationships/hyperlink" Target="https://pbs.twimg.com/media/DX6oWqvVwAEOA_P.jpg" TargetMode="External"/><Relationship Id="rId4435" Type="http://schemas.openxmlformats.org/officeDocument/2006/relationships/hyperlink" Target="https://twitter.com/" TargetMode="External"/><Relationship Id="rId4642" Type="http://schemas.openxmlformats.org/officeDocument/2006/relationships/hyperlink" Target="https://twitter.com/" TargetMode="External"/><Relationship Id="rId2193" Type="http://schemas.openxmlformats.org/officeDocument/2006/relationships/hyperlink" Target="https://pbs.twimg.com/media/DX24vokW4AAy-8P.jpg" TargetMode="External"/><Relationship Id="rId3244" Type="http://schemas.openxmlformats.org/officeDocument/2006/relationships/hyperlink" Target="http://pbs.twimg.com/profile_images/900825127780196352/RJhV8_wH_normal.jpg" TargetMode="External"/><Relationship Id="rId3451" Type="http://schemas.openxmlformats.org/officeDocument/2006/relationships/hyperlink" Target="http://pbs.twimg.com/profile_images/959976417466441728/IS8N_Zmt_normal.jpg" TargetMode="External"/><Relationship Id="rId4502" Type="http://schemas.openxmlformats.org/officeDocument/2006/relationships/hyperlink" Target="https://twitter.com/" TargetMode="External"/><Relationship Id="rId165" Type="http://schemas.openxmlformats.org/officeDocument/2006/relationships/hyperlink" Target="http://www.social-experts.net/makes-business-social-centric/?utm_content=buffera7bbc&amp;utm_medium=social&amp;utm_source=twitter.com&amp;utm_campaign=buffer" TargetMode="External"/><Relationship Id="rId372" Type="http://schemas.openxmlformats.org/officeDocument/2006/relationships/hyperlink" Target="https://lnkd.in/gD2XScB" TargetMode="External"/><Relationship Id="rId2053" Type="http://schemas.openxmlformats.org/officeDocument/2006/relationships/hyperlink" Target="https://pbs.twimg.com/media/DXiYGZoVoAAgvkN.jpg" TargetMode="External"/><Relationship Id="rId2260" Type="http://schemas.openxmlformats.org/officeDocument/2006/relationships/hyperlink" Target="https://pbs.twimg.com/media/DXhKZA0UMAAu5PN.jpg" TargetMode="External"/><Relationship Id="rId3104" Type="http://schemas.openxmlformats.org/officeDocument/2006/relationships/hyperlink" Target="http://pbs.twimg.com/profile_images/695245027266658304/NhjJMCTh_normal.jpg" TargetMode="External"/><Relationship Id="rId3311" Type="http://schemas.openxmlformats.org/officeDocument/2006/relationships/hyperlink" Target="http://pbs.twimg.com/profile_images/770244132417605633/BQo293S6_normal.jpg" TargetMode="External"/><Relationship Id="rId232" Type="http://schemas.openxmlformats.org/officeDocument/2006/relationships/hyperlink" Target="https://twitter.com/SkillsLabIO/status/971969099931598848" TargetMode="External"/><Relationship Id="rId2120" Type="http://schemas.openxmlformats.org/officeDocument/2006/relationships/hyperlink" Target="http://pbs.twimg.com/profile_images/968897150208954368/nnwBRIHn_normal.jpg" TargetMode="External"/><Relationship Id="rId5069" Type="http://schemas.openxmlformats.org/officeDocument/2006/relationships/hyperlink" Target="https://twitter.com/" TargetMode="External"/><Relationship Id="rId5276" Type="http://schemas.openxmlformats.org/officeDocument/2006/relationships/hyperlink" Target="https://twitter.com/" TargetMode="External"/><Relationship Id="rId5483" Type="http://schemas.openxmlformats.org/officeDocument/2006/relationships/hyperlink" Target="https://api.twitter.com/1.1/geo/id/4c6100a96901fb5e.json" TargetMode="External"/><Relationship Id="rId1679" Type="http://schemas.openxmlformats.org/officeDocument/2006/relationships/hyperlink" Target="https://pbs.twimg.com/media/DHxpY8YVYAA65qk.jpg" TargetMode="External"/><Relationship Id="rId4085" Type="http://schemas.openxmlformats.org/officeDocument/2006/relationships/hyperlink" Target="https://twitter.com/" TargetMode="External"/><Relationship Id="rId4292" Type="http://schemas.openxmlformats.org/officeDocument/2006/relationships/hyperlink" Target="https://twitter.com/" TargetMode="External"/><Relationship Id="rId5136" Type="http://schemas.openxmlformats.org/officeDocument/2006/relationships/hyperlink" Target="https://twitter.com/" TargetMode="External"/><Relationship Id="rId5343" Type="http://schemas.openxmlformats.org/officeDocument/2006/relationships/hyperlink" Target="https://twitter.com/" TargetMode="External"/><Relationship Id="rId1886" Type="http://schemas.openxmlformats.org/officeDocument/2006/relationships/hyperlink" Target="https://pbs.twimg.com/media/DSzXb_2VoAAhNGS.jpg" TargetMode="External"/><Relationship Id="rId2937" Type="http://schemas.openxmlformats.org/officeDocument/2006/relationships/hyperlink" Target="http://pbs.twimg.com/profile_images/702765584191086592/U0hGEUT3_normal.jpg" TargetMode="External"/><Relationship Id="rId4152" Type="http://schemas.openxmlformats.org/officeDocument/2006/relationships/hyperlink" Target="https://twitter.com/" TargetMode="External"/><Relationship Id="rId5203" Type="http://schemas.openxmlformats.org/officeDocument/2006/relationships/hyperlink" Target="https://twitter.com/" TargetMode="External"/><Relationship Id="rId909" Type="http://schemas.openxmlformats.org/officeDocument/2006/relationships/hyperlink" Target="http://dy.si/BSJP9" TargetMode="External"/><Relationship Id="rId1539" Type="http://schemas.openxmlformats.org/officeDocument/2006/relationships/hyperlink" Target="https://pbs.twimg.com/media/DYVMYR1XcAERuM1.jpg" TargetMode="External"/><Relationship Id="rId1746" Type="http://schemas.openxmlformats.org/officeDocument/2006/relationships/hyperlink" Target="https://pbs.twimg.com/media/DX3D3CPXcAE0V3T.jpg" TargetMode="External"/><Relationship Id="rId1953" Type="http://schemas.openxmlformats.org/officeDocument/2006/relationships/hyperlink" Target="http://pbs.twimg.com/profile_images/969767708295184384/ekJzon1y_normal.jpg" TargetMode="External"/><Relationship Id="rId5410" Type="http://schemas.openxmlformats.org/officeDocument/2006/relationships/hyperlink" Target="https://twitter.com/" TargetMode="External"/><Relationship Id="rId38" Type="http://schemas.openxmlformats.org/officeDocument/2006/relationships/hyperlink" Target="http://www.omzetcoach.nl/vacatures/" TargetMode="External"/><Relationship Id="rId1606" Type="http://schemas.openxmlformats.org/officeDocument/2006/relationships/hyperlink" Target="https://pbs.twimg.com/media/DX8DjItX4AIzJrT.jpg" TargetMode="External"/><Relationship Id="rId1813" Type="http://schemas.openxmlformats.org/officeDocument/2006/relationships/hyperlink" Target="https://pbs.twimg.com/media/DYZX0F6WkAAvaTK.jpg" TargetMode="External"/><Relationship Id="rId4012" Type="http://schemas.openxmlformats.org/officeDocument/2006/relationships/hyperlink" Target="https://twitter.com/" TargetMode="External"/><Relationship Id="rId4969" Type="http://schemas.openxmlformats.org/officeDocument/2006/relationships/hyperlink" Target="https://twitter.com/" TargetMode="External"/><Relationship Id="rId3778" Type="http://schemas.openxmlformats.org/officeDocument/2006/relationships/hyperlink" Target="https://twitter.com/" TargetMode="External"/><Relationship Id="rId3985" Type="http://schemas.openxmlformats.org/officeDocument/2006/relationships/hyperlink" Target="https://twitter.com/" TargetMode="External"/><Relationship Id="rId4829" Type="http://schemas.openxmlformats.org/officeDocument/2006/relationships/hyperlink" Target="https://twitter.com/" TargetMode="External"/><Relationship Id="rId699" Type="http://schemas.openxmlformats.org/officeDocument/2006/relationships/hyperlink" Target="http://www.voiceamerica.com/show/2490/social-selling-with-game-changers-presented-by-sap" TargetMode="External"/><Relationship Id="rId2587" Type="http://schemas.openxmlformats.org/officeDocument/2006/relationships/hyperlink" Target="https://pbs.twimg.com/media/DIal7-1UQAEsMyk.jpg" TargetMode="External"/><Relationship Id="rId2794" Type="http://schemas.openxmlformats.org/officeDocument/2006/relationships/hyperlink" Target="https://pbs.twimg.com/media/DYkZo82WsAA_ft9.jpg" TargetMode="External"/><Relationship Id="rId3638" Type="http://schemas.openxmlformats.org/officeDocument/2006/relationships/hyperlink" Target="http://pbs.twimg.com/profile_images/567675701017321472/fwEfUMbe_normal.jpeg" TargetMode="External"/><Relationship Id="rId3845" Type="http://schemas.openxmlformats.org/officeDocument/2006/relationships/hyperlink" Target="https://twitter.com/" TargetMode="External"/><Relationship Id="rId559" Type="http://schemas.openxmlformats.org/officeDocument/2006/relationships/hyperlink" Target="http://www.voiceamerica.com/show/1981/breakfast-with-game-changers" TargetMode="External"/><Relationship Id="rId766" Type="http://schemas.openxmlformats.org/officeDocument/2006/relationships/hyperlink" Target="https://www.ebay.com/itm/112381939472?ul_noapp=true" TargetMode="External"/><Relationship Id="rId1189" Type="http://schemas.openxmlformats.org/officeDocument/2006/relationships/hyperlink" Target="http://www.social-experts.net/people-afraid-change/" TargetMode="External"/><Relationship Id="rId1396" Type="http://schemas.openxmlformats.org/officeDocument/2006/relationships/hyperlink" Target="https://pbs.twimg.com/media/DXnb8OmW0AArH6-.jpg" TargetMode="External"/><Relationship Id="rId2447" Type="http://schemas.openxmlformats.org/officeDocument/2006/relationships/hyperlink" Target="http://pbs.twimg.com/profile_images/878464493868601344/UYPPKuuX_normal.jpg" TargetMode="External"/><Relationship Id="rId5060" Type="http://schemas.openxmlformats.org/officeDocument/2006/relationships/hyperlink" Target="https://twitter.com/" TargetMode="External"/><Relationship Id="rId419" Type="http://schemas.openxmlformats.org/officeDocument/2006/relationships/hyperlink" Target="https://www.youtube.com/watch?v=SKNW2cMMHow&amp;feature=youtu.be&amp;utm_content=bufferbfcbd&amp;utm_medium=social&amp;utm_source=twitter.com&amp;utm_campaign=buffer" TargetMode="External"/><Relationship Id="rId626" Type="http://schemas.openxmlformats.org/officeDocument/2006/relationships/hyperlink" Target="https://paper.li/suryaferdian/1431516345?edition_id=d98aaa90-290c-11e8-af6a-0cc47a0d1605" TargetMode="External"/><Relationship Id="rId973" Type="http://schemas.openxmlformats.org/officeDocument/2006/relationships/hyperlink" Target="http://www.social-experts.net/were-hiring/" TargetMode="External"/><Relationship Id="rId1049" Type="http://schemas.openxmlformats.org/officeDocument/2006/relationships/hyperlink" Target="https://www.ebay.com/itm/371928695446?ul_noapp=true" TargetMode="External"/><Relationship Id="rId1256" Type="http://schemas.openxmlformats.org/officeDocument/2006/relationships/hyperlink" Target="http://bit.ly/2oOIJgp" TargetMode="External"/><Relationship Id="rId2307" Type="http://schemas.openxmlformats.org/officeDocument/2006/relationships/hyperlink" Target="http://pbs.twimg.com/profile_images/974733917180719105/phrf8Rp9_normal.jpg" TargetMode="External"/><Relationship Id="rId2654" Type="http://schemas.openxmlformats.org/officeDocument/2006/relationships/hyperlink" Target="http://pbs.twimg.com/profile_images/974761602510737408/jrXwGXGi_normal.jpg" TargetMode="External"/><Relationship Id="rId2861" Type="http://schemas.openxmlformats.org/officeDocument/2006/relationships/hyperlink" Target="http://pbs.twimg.com/profile_images/763980097304928257/I4pdlKAw_normal.jpg" TargetMode="External"/><Relationship Id="rId3705" Type="http://schemas.openxmlformats.org/officeDocument/2006/relationships/hyperlink" Target="https://twitter.com/" TargetMode="External"/><Relationship Id="rId3912" Type="http://schemas.openxmlformats.org/officeDocument/2006/relationships/hyperlink" Target="https://twitter.com/" TargetMode="External"/><Relationship Id="rId833" Type="http://schemas.openxmlformats.org/officeDocument/2006/relationships/hyperlink" Target="https://business.linkedin.com/sales-solutions/blog/best-practices--sales-prospecting/2018/how-b2b-salespeople-can-optimize-their-linkedin-profile-to-engag?utm_source=feedblitz&amp;utm_medium=FeedBlitzRss&amp;utm_campaign=salessolutions" TargetMode="External"/><Relationship Id="rId1116" Type="http://schemas.openxmlformats.org/officeDocument/2006/relationships/hyperlink" Target="http://www.myfrugalbusiness.com/2017/11/reasons-company-needs-social-media-marketing.html" TargetMode="External"/><Relationship Id="rId1463" Type="http://schemas.openxmlformats.org/officeDocument/2006/relationships/hyperlink" Target="https://pbs.twimg.com/tweet_video_thumb/DXnhP0-VMAI9BNx.jpg" TargetMode="External"/><Relationship Id="rId1670" Type="http://schemas.openxmlformats.org/officeDocument/2006/relationships/hyperlink" Target="https://pbs.twimg.com/media/DOH7P1nUEAEGYsA.jpg" TargetMode="External"/><Relationship Id="rId2514" Type="http://schemas.openxmlformats.org/officeDocument/2006/relationships/hyperlink" Target="https://pbs.twimg.com/media/DYVeRc9WkAICZvz.jpg" TargetMode="External"/><Relationship Id="rId2721" Type="http://schemas.openxmlformats.org/officeDocument/2006/relationships/hyperlink" Target="https://pbs.twimg.com/ext_tw_video_thumb/971700347189301248/pu/img/cZf0rhMHS8SXRl70.jpg" TargetMode="External"/><Relationship Id="rId900" Type="http://schemas.openxmlformats.org/officeDocument/2006/relationships/hyperlink" Target="https://www.instagram.com/influandsell1/?hl=fr" TargetMode="External"/><Relationship Id="rId1323" Type="http://schemas.openxmlformats.org/officeDocument/2006/relationships/hyperlink" Target="http://www.myfrugalbusiness.com/2018/01/effective-digital-marketing-techniques.html" TargetMode="External"/><Relationship Id="rId1530" Type="http://schemas.openxmlformats.org/officeDocument/2006/relationships/hyperlink" Target="https://pbs.twimg.com/media/DYVNgAoU0AAN66l.jpg" TargetMode="External"/><Relationship Id="rId4479" Type="http://schemas.openxmlformats.org/officeDocument/2006/relationships/hyperlink" Target="https://twitter.com/" TargetMode="External"/><Relationship Id="rId4686" Type="http://schemas.openxmlformats.org/officeDocument/2006/relationships/hyperlink" Target="https://twitter.com/" TargetMode="External"/><Relationship Id="rId4893" Type="http://schemas.openxmlformats.org/officeDocument/2006/relationships/hyperlink" Target="https://twitter.com/" TargetMode="External"/><Relationship Id="rId3288" Type="http://schemas.openxmlformats.org/officeDocument/2006/relationships/hyperlink" Target="http://pbs.twimg.com/profile_images/963645029859328004/WzmvqNHT_normal.jpg" TargetMode="External"/><Relationship Id="rId3495" Type="http://schemas.openxmlformats.org/officeDocument/2006/relationships/hyperlink" Target="https://pbs.twimg.com/media/DYVmIVlXUAArwv7.jpg" TargetMode="External"/><Relationship Id="rId4339" Type="http://schemas.openxmlformats.org/officeDocument/2006/relationships/hyperlink" Target="https://twitter.com/" TargetMode="External"/><Relationship Id="rId4546" Type="http://schemas.openxmlformats.org/officeDocument/2006/relationships/hyperlink" Target="https://twitter.com/" TargetMode="External"/><Relationship Id="rId4753" Type="http://schemas.openxmlformats.org/officeDocument/2006/relationships/hyperlink" Target="https://twitter.com/" TargetMode="External"/><Relationship Id="rId4960" Type="http://schemas.openxmlformats.org/officeDocument/2006/relationships/hyperlink" Target="https://twitter.com/" TargetMode="External"/><Relationship Id="rId2097" Type="http://schemas.openxmlformats.org/officeDocument/2006/relationships/hyperlink" Target="http://pbs.twimg.com/profile_images/423336432829079552/Qo40WvP4_normal.jpeg" TargetMode="External"/><Relationship Id="rId3148" Type="http://schemas.openxmlformats.org/officeDocument/2006/relationships/hyperlink" Target="http://pbs.twimg.com/profile_images/1635015404/image_normal.jpg" TargetMode="External"/><Relationship Id="rId3355" Type="http://schemas.openxmlformats.org/officeDocument/2006/relationships/hyperlink" Target="http://pbs.twimg.com/profile_images/909075667433644033/3IsGUKbQ_normal.jpg" TargetMode="External"/><Relationship Id="rId3562" Type="http://schemas.openxmlformats.org/officeDocument/2006/relationships/hyperlink" Target="https://pbs.twimg.com/media/DX6oWqvVwAEOA_P.jpg" TargetMode="External"/><Relationship Id="rId4406" Type="http://schemas.openxmlformats.org/officeDocument/2006/relationships/hyperlink" Target="https://twitter.com/" TargetMode="External"/><Relationship Id="rId4613" Type="http://schemas.openxmlformats.org/officeDocument/2006/relationships/hyperlink" Target="https://twitter.com/" TargetMode="External"/><Relationship Id="rId276" Type="http://schemas.openxmlformats.org/officeDocument/2006/relationships/hyperlink" Target="http://www.myfrugalbusiness.com/2017/04/social-media-monitoring-importance.html" TargetMode="External"/><Relationship Id="rId483" Type="http://schemas.openxmlformats.org/officeDocument/2006/relationships/hyperlink" Target="https://www.youtube.com/watch?v=TFN6XwD_kT0&amp;feature=youtu.be" TargetMode="External"/><Relationship Id="rId690" Type="http://schemas.openxmlformats.org/officeDocument/2006/relationships/hyperlink" Target="http://www.voiceamerica.com/show/2490/social-selling-with-game-changers-presented-by-sap" TargetMode="External"/><Relationship Id="rId2164" Type="http://schemas.openxmlformats.org/officeDocument/2006/relationships/hyperlink" Target="http://pbs.twimg.com/profile_images/930384398381350915/I_ZbONVT_normal.jpg" TargetMode="External"/><Relationship Id="rId2371" Type="http://schemas.openxmlformats.org/officeDocument/2006/relationships/hyperlink" Target="http://pbs.twimg.com/profile_images/677431646203850752/J88t_Q6m_normal.jpg" TargetMode="External"/><Relationship Id="rId3008" Type="http://schemas.openxmlformats.org/officeDocument/2006/relationships/hyperlink" Target="https://pbs.twimg.com/media/DXsbPZcWsAEuhqc.jpg" TargetMode="External"/><Relationship Id="rId3215" Type="http://schemas.openxmlformats.org/officeDocument/2006/relationships/hyperlink" Target="https://pbs.twimg.com/media/DYk60iQVQAAUcXY.jpg" TargetMode="External"/><Relationship Id="rId3422" Type="http://schemas.openxmlformats.org/officeDocument/2006/relationships/hyperlink" Target="http://pbs.twimg.com/profile_images/1129115682/40222_123899460989128_100001072256821_128730_5433521_n_normal.jpg" TargetMode="External"/><Relationship Id="rId4820" Type="http://schemas.openxmlformats.org/officeDocument/2006/relationships/hyperlink" Target="https://twitter.com/" TargetMode="External"/><Relationship Id="rId136" Type="http://schemas.openxmlformats.org/officeDocument/2006/relationships/hyperlink" Target="http://www.voiceamerica.com/show/1981/breakfast-with-game-changers" TargetMode="External"/><Relationship Id="rId343" Type="http://schemas.openxmlformats.org/officeDocument/2006/relationships/hyperlink" Target="http://www.social-experts.net/forget-cold-calls-what-do-you-think-about-warm-calls/?utm_content=buffer867f4&amp;utm_medium=social&amp;utm_source=twitter.com&amp;utm_campaign=buffer" TargetMode="External"/><Relationship Id="rId550" Type="http://schemas.openxmlformats.org/officeDocument/2006/relationships/hyperlink" Target="http://www.voiceamerica.com/show/2490/social-selling-with-game-changers-presented-by-sap" TargetMode="External"/><Relationship Id="rId1180" Type="http://schemas.openxmlformats.org/officeDocument/2006/relationships/hyperlink" Target="http://www.social-experts.net/current-operating-model-is-broken/" TargetMode="External"/><Relationship Id="rId2024" Type="http://schemas.openxmlformats.org/officeDocument/2006/relationships/hyperlink" Target="https://pbs.twimg.com/media/DXsnVjsXUAAnwYZ.png" TargetMode="External"/><Relationship Id="rId2231" Type="http://schemas.openxmlformats.org/officeDocument/2006/relationships/hyperlink" Target="https://pbs.twimg.com/media/DX3AmhvXkAA6HAP.jpg" TargetMode="External"/><Relationship Id="rId5387" Type="http://schemas.openxmlformats.org/officeDocument/2006/relationships/hyperlink" Target="https://twitter.com/" TargetMode="External"/><Relationship Id="rId203" Type="http://schemas.openxmlformats.org/officeDocument/2006/relationships/hyperlink" Target="http://ow.ly/jwf150gL5zt" TargetMode="External"/><Relationship Id="rId1040" Type="http://schemas.openxmlformats.org/officeDocument/2006/relationships/hyperlink" Target="https://www.ebay.com/ulk/itm/372069621505" TargetMode="External"/><Relationship Id="rId4196" Type="http://schemas.openxmlformats.org/officeDocument/2006/relationships/hyperlink" Target="https://twitter.com/" TargetMode="External"/><Relationship Id="rId5247" Type="http://schemas.openxmlformats.org/officeDocument/2006/relationships/hyperlink" Target="https://twitter.com/" TargetMode="External"/><Relationship Id="rId410" Type="http://schemas.openxmlformats.org/officeDocument/2006/relationships/hyperlink" Target="https://www.youtube.com/watch?v=SKNW2cMMHow&amp;feature=youtu.be&amp;utm_content=bufferbfcbd&amp;utm_medium=social&amp;utm_source=twitter.com&amp;utm_campaign=buffer" TargetMode="External"/><Relationship Id="rId1997" Type="http://schemas.openxmlformats.org/officeDocument/2006/relationships/hyperlink" Target="http://pbs.twimg.com/profile_images/975060069372002305/9AV-bUAm_normal.jpg" TargetMode="External"/><Relationship Id="rId4056" Type="http://schemas.openxmlformats.org/officeDocument/2006/relationships/hyperlink" Target="https://twitter.com/" TargetMode="External"/><Relationship Id="rId5454" Type="http://schemas.openxmlformats.org/officeDocument/2006/relationships/hyperlink" Target="https://twitter.com/" TargetMode="External"/><Relationship Id="rId1857" Type="http://schemas.openxmlformats.org/officeDocument/2006/relationships/hyperlink" Target="https://pbs.twimg.com/media/DYa3uyoVQAEgB8Y.jpg" TargetMode="External"/><Relationship Id="rId2908" Type="http://schemas.openxmlformats.org/officeDocument/2006/relationships/hyperlink" Target="http://pbs.twimg.com/profile_images/423336432829079552/Qo40WvP4_normal.jpeg" TargetMode="External"/><Relationship Id="rId4263" Type="http://schemas.openxmlformats.org/officeDocument/2006/relationships/hyperlink" Target="https://twitter.com/" TargetMode="External"/><Relationship Id="rId4470" Type="http://schemas.openxmlformats.org/officeDocument/2006/relationships/hyperlink" Target="https://twitter.com/" TargetMode="External"/><Relationship Id="rId5107" Type="http://schemas.openxmlformats.org/officeDocument/2006/relationships/hyperlink" Target="https://twitter.com/" TargetMode="External"/><Relationship Id="rId5314" Type="http://schemas.openxmlformats.org/officeDocument/2006/relationships/hyperlink" Target="https://twitter.com/" TargetMode="External"/><Relationship Id="rId1717" Type="http://schemas.openxmlformats.org/officeDocument/2006/relationships/hyperlink" Target="https://pbs.twimg.com/media/DYlImu0VMAAZpWd.jpg" TargetMode="External"/><Relationship Id="rId1924" Type="http://schemas.openxmlformats.org/officeDocument/2006/relationships/hyperlink" Target="https://pbs.twimg.com/tweet_video_thumb/DYkMFNZW4AEd_nt.jpg" TargetMode="External"/><Relationship Id="rId3072" Type="http://schemas.openxmlformats.org/officeDocument/2006/relationships/hyperlink" Target="http://pbs.twimg.com/profile_images/941369560992833538/O8G5pLCq_normal.jpg" TargetMode="External"/><Relationship Id="rId4123" Type="http://schemas.openxmlformats.org/officeDocument/2006/relationships/hyperlink" Target="https://twitter.com/" TargetMode="External"/><Relationship Id="rId4330" Type="http://schemas.openxmlformats.org/officeDocument/2006/relationships/hyperlink" Target="https://twitter.com/" TargetMode="External"/><Relationship Id="rId3889" Type="http://schemas.openxmlformats.org/officeDocument/2006/relationships/hyperlink" Target="https://twitter.com/" TargetMode="External"/><Relationship Id="rId2698" Type="http://schemas.openxmlformats.org/officeDocument/2006/relationships/hyperlink" Target="https://pbs.twimg.com/media/DXxR9UxWAAAaC49.jpg" TargetMode="External"/><Relationship Id="rId3749" Type="http://schemas.openxmlformats.org/officeDocument/2006/relationships/hyperlink" Target="https://twitter.com/" TargetMode="External"/><Relationship Id="rId3956" Type="http://schemas.openxmlformats.org/officeDocument/2006/relationships/hyperlink" Target="https://twitter.com/" TargetMode="External"/><Relationship Id="rId5171" Type="http://schemas.openxmlformats.org/officeDocument/2006/relationships/hyperlink" Target="https://twitter.com/" TargetMode="External"/><Relationship Id="rId877" Type="http://schemas.openxmlformats.org/officeDocument/2006/relationships/hyperlink" Target="http://ow.ly/dxCw30ia8lj" TargetMode="External"/><Relationship Id="rId2558" Type="http://schemas.openxmlformats.org/officeDocument/2006/relationships/hyperlink" Target="https://pbs.twimg.com/media/DYGSE11UMAELCdo.jpg" TargetMode="External"/><Relationship Id="rId2765" Type="http://schemas.openxmlformats.org/officeDocument/2006/relationships/hyperlink" Target="http://pbs.twimg.com/profile_images/3119962297/5dbf1edd89534df985564def38d2995e_normal.jpeg" TargetMode="External"/><Relationship Id="rId2972" Type="http://schemas.openxmlformats.org/officeDocument/2006/relationships/hyperlink" Target="http://pbs.twimg.com/profile_images/874062201140551682/uN7ZdV3g_normal.jpg" TargetMode="External"/><Relationship Id="rId3609" Type="http://schemas.openxmlformats.org/officeDocument/2006/relationships/hyperlink" Target="https://pbs.twimg.com/media/DX7Cc0NW0AAmxZm.jpg" TargetMode="External"/><Relationship Id="rId3816" Type="http://schemas.openxmlformats.org/officeDocument/2006/relationships/hyperlink" Target="https://twitter.com/" TargetMode="External"/><Relationship Id="rId737" Type="http://schemas.openxmlformats.org/officeDocument/2006/relationships/hyperlink" Target="http://bit.ly/2G8AH9F" TargetMode="External"/><Relationship Id="rId944" Type="http://schemas.openxmlformats.org/officeDocument/2006/relationships/hyperlink" Target="https://readyforsocial.com/9b6d20bc8eb" TargetMode="External"/><Relationship Id="rId1367" Type="http://schemas.openxmlformats.org/officeDocument/2006/relationships/hyperlink" Target="https://pbs.twimg.com/media/DXQx98iXkAYZKQ2.png" TargetMode="External"/><Relationship Id="rId1574" Type="http://schemas.openxmlformats.org/officeDocument/2006/relationships/hyperlink" Target="https://pbs.twimg.com/media/DYBQTpyXUAUjWvf.jpg" TargetMode="External"/><Relationship Id="rId1781" Type="http://schemas.openxmlformats.org/officeDocument/2006/relationships/hyperlink" Target="https://pbs.twimg.com/media/DYZqn9rX0AAm0nn.jpg" TargetMode="External"/><Relationship Id="rId2418" Type="http://schemas.openxmlformats.org/officeDocument/2006/relationships/hyperlink" Target="http://pbs.twimg.com/profile_images/910558559833919488/LgICZbdm_normal.jpg" TargetMode="External"/><Relationship Id="rId2625" Type="http://schemas.openxmlformats.org/officeDocument/2006/relationships/hyperlink" Target="https://pbs.twimg.com/media/DXnm1SYWAAE95_u.jpg" TargetMode="External"/><Relationship Id="rId2832" Type="http://schemas.openxmlformats.org/officeDocument/2006/relationships/hyperlink" Target="http://pbs.twimg.com/profile_images/924987148536893440/XqD5PpfN_normal.jpg" TargetMode="External"/><Relationship Id="rId5031" Type="http://schemas.openxmlformats.org/officeDocument/2006/relationships/hyperlink" Target="https://twitter.com/" TargetMode="External"/><Relationship Id="rId73" Type="http://schemas.openxmlformats.org/officeDocument/2006/relationships/hyperlink" Target="https://buff.ly/2FwzgBy" TargetMode="External"/><Relationship Id="rId804" Type="http://schemas.openxmlformats.org/officeDocument/2006/relationships/hyperlink" Target="https://www.agencycentral.co.uk/articles/15-top-sales-bloggers" TargetMode="External"/><Relationship Id="rId1227" Type="http://schemas.openxmlformats.org/officeDocument/2006/relationships/hyperlink" Target="http://www.social-experts.net/how-to-roll-social-selling-across" TargetMode="External"/><Relationship Id="rId1434" Type="http://schemas.openxmlformats.org/officeDocument/2006/relationships/hyperlink" Target="https://pbs.twimg.com/media/DX2_IfRX4AQ2EC5.jpg" TargetMode="External"/><Relationship Id="rId1641" Type="http://schemas.openxmlformats.org/officeDocument/2006/relationships/hyperlink" Target="https://pbs.twimg.com/media/DYgdjQ1U8AIaGH5.jpg" TargetMode="External"/><Relationship Id="rId4797" Type="http://schemas.openxmlformats.org/officeDocument/2006/relationships/hyperlink" Target="https://twitter.com/" TargetMode="External"/><Relationship Id="rId1501" Type="http://schemas.openxmlformats.org/officeDocument/2006/relationships/hyperlink" Target="https://pbs.twimg.com/media/DX263nsWAAAA-Bo.jpg" TargetMode="External"/><Relationship Id="rId3399" Type="http://schemas.openxmlformats.org/officeDocument/2006/relationships/hyperlink" Target="http://pbs.twimg.com/profile_images/1129115682/40222_123899460989128_100001072256821_128730_5433521_n_normal.jpg" TargetMode="External"/><Relationship Id="rId4657" Type="http://schemas.openxmlformats.org/officeDocument/2006/relationships/hyperlink" Target="https://twitter.com/" TargetMode="External"/><Relationship Id="rId4864" Type="http://schemas.openxmlformats.org/officeDocument/2006/relationships/hyperlink" Target="https://twitter.com/" TargetMode="External"/><Relationship Id="rId3259" Type="http://schemas.openxmlformats.org/officeDocument/2006/relationships/hyperlink" Target="https://pbs.twimg.com/media/DXsKL0kXUAA2OGL.jpg" TargetMode="External"/><Relationship Id="rId3466" Type="http://schemas.openxmlformats.org/officeDocument/2006/relationships/hyperlink" Target="http://pbs.twimg.com/profile_images/809115567927898114/bmGtTFt-_normal.jpg" TargetMode="External"/><Relationship Id="rId4517" Type="http://schemas.openxmlformats.org/officeDocument/2006/relationships/hyperlink" Target="https://twitter.com/" TargetMode="External"/><Relationship Id="rId387" Type="http://schemas.openxmlformats.org/officeDocument/2006/relationships/hyperlink" Target="https://goo.gl/9wt5ad" TargetMode="External"/><Relationship Id="rId594" Type="http://schemas.openxmlformats.org/officeDocument/2006/relationships/hyperlink" Target="https://maximizesocialbusiness.com/primer-b2b-social-selling-twitter-24681/" TargetMode="External"/><Relationship Id="rId2068" Type="http://schemas.openxmlformats.org/officeDocument/2006/relationships/hyperlink" Target="https://pbs.twimg.com/media/DUdt7_OW0AAzdG_.jpg" TargetMode="External"/><Relationship Id="rId2275" Type="http://schemas.openxmlformats.org/officeDocument/2006/relationships/hyperlink" Target="https://pbs.twimg.com/media/DX5EjTjUMAAQmCM.jpg" TargetMode="External"/><Relationship Id="rId3119" Type="http://schemas.openxmlformats.org/officeDocument/2006/relationships/hyperlink" Target="http://pbs.twimg.com/profile_images/695245027266658304/NhjJMCTh_normal.jpg" TargetMode="External"/><Relationship Id="rId3326" Type="http://schemas.openxmlformats.org/officeDocument/2006/relationships/hyperlink" Target="http://pbs.twimg.com/profile_images/975405339242713088/3JM8nIQ4_normal.jpg" TargetMode="External"/><Relationship Id="rId3673" Type="http://schemas.openxmlformats.org/officeDocument/2006/relationships/hyperlink" Target="http://pbs.twimg.com/profile_images/735212530918887424/BB8OGI4g_normal.jpg" TargetMode="External"/><Relationship Id="rId3880" Type="http://schemas.openxmlformats.org/officeDocument/2006/relationships/hyperlink" Target="https://twitter.com/" TargetMode="External"/><Relationship Id="rId4724" Type="http://schemas.openxmlformats.org/officeDocument/2006/relationships/hyperlink" Target="https://twitter.com/" TargetMode="External"/><Relationship Id="rId4931" Type="http://schemas.openxmlformats.org/officeDocument/2006/relationships/hyperlink" Target="https://twitter.com/" TargetMode="External"/><Relationship Id="rId247" Type="http://schemas.openxmlformats.org/officeDocument/2006/relationships/hyperlink" Target="http://twib.in/l/p5zeopdGdrgA" TargetMode="External"/><Relationship Id="rId1084" Type="http://schemas.openxmlformats.org/officeDocument/2006/relationships/hyperlink" Target="https://www.ebay.com/ulk/itm/112860874200" TargetMode="External"/><Relationship Id="rId2482" Type="http://schemas.openxmlformats.org/officeDocument/2006/relationships/hyperlink" Target="https://pbs.twimg.com/media/DYGXks8W4AECng-.jpg" TargetMode="External"/><Relationship Id="rId3533" Type="http://schemas.openxmlformats.org/officeDocument/2006/relationships/hyperlink" Target="http://pbs.twimg.com/profile_images/816348493501571076/NP9ckrsv_normal.jpg" TargetMode="External"/><Relationship Id="rId3740" Type="http://schemas.openxmlformats.org/officeDocument/2006/relationships/hyperlink" Target="https://twitter.com/" TargetMode="External"/><Relationship Id="rId107" Type="http://schemas.openxmlformats.org/officeDocument/2006/relationships/hyperlink" Target="http://sumo.ly/JiIi" TargetMode="External"/><Relationship Id="rId454" Type="http://schemas.openxmlformats.org/officeDocument/2006/relationships/hyperlink" Target="http://bit.ly/2GtkTOZ" TargetMode="External"/><Relationship Id="rId661" Type="http://schemas.openxmlformats.org/officeDocument/2006/relationships/hyperlink" Target="http://www.ebay.com/itm/371928721075?ul_noapp=true" TargetMode="External"/><Relationship Id="rId1291" Type="http://schemas.openxmlformats.org/officeDocument/2006/relationships/hyperlink" Target="http://www.myfrugalbusiness.com/2018/02/save-money-marketing-digital-social-media-bootstrap.html" TargetMode="External"/><Relationship Id="rId2135" Type="http://schemas.openxmlformats.org/officeDocument/2006/relationships/hyperlink" Target="http://pbs.twimg.com/profile_images/836625082403401728/YHLflBsg_normal.jpg" TargetMode="External"/><Relationship Id="rId2342" Type="http://schemas.openxmlformats.org/officeDocument/2006/relationships/hyperlink" Target="http://pbs.twimg.com/profile_images/635224559868706816/FRMSais4_normal.jpg" TargetMode="External"/><Relationship Id="rId3600" Type="http://schemas.openxmlformats.org/officeDocument/2006/relationships/hyperlink" Target="https://pbs.twimg.com/media/DYVf7wJXcAMSwQi.jpg" TargetMode="External"/><Relationship Id="rId5498" Type="http://schemas.openxmlformats.org/officeDocument/2006/relationships/hyperlink" Target="https://api.twitter.com/1.1/geo/id/4c6100a96901fb5e.json" TargetMode="External"/><Relationship Id="rId314" Type="http://schemas.openxmlformats.org/officeDocument/2006/relationships/hyperlink" Target="https://www.lilachbullock.com/social-selling-tools/?ref=quuu&amp;utm_source=quuu" TargetMode="External"/><Relationship Id="rId521" Type="http://schemas.openxmlformats.org/officeDocument/2006/relationships/hyperlink" Target="https://www.ebay.com/itm/371928695443?ul_noapp=true" TargetMode="External"/><Relationship Id="rId1151" Type="http://schemas.openxmlformats.org/officeDocument/2006/relationships/hyperlink" Target="http://www.kcore-analytics.com/searching/?keyword=socialselling" TargetMode="External"/><Relationship Id="rId2202" Type="http://schemas.openxmlformats.org/officeDocument/2006/relationships/hyperlink" Target="https://pbs.twimg.com/media/DXuhRujVoAA1O7z.jpg" TargetMode="External"/><Relationship Id="rId5358" Type="http://schemas.openxmlformats.org/officeDocument/2006/relationships/hyperlink" Target="https://twitter.com/" TargetMode="External"/><Relationship Id="rId1011" Type="http://schemas.openxmlformats.org/officeDocument/2006/relationships/hyperlink" Target="http://www.social-experts.net/salespeople-read-company-accounts/?utm_content=buffer2ee1b&amp;utm_medium=social&amp;utm_source=twitter.com&amp;utm_campaign=buffer" TargetMode="External"/><Relationship Id="rId1968" Type="http://schemas.openxmlformats.org/officeDocument/2006/relationships/hyperlink" Target="http://pbs.twimg.com/profile_images/873249293192146944/O37vo1Jq_normal.jpg" TargetMode="External"/><Relationship Id="rId4167" Type="http://schemas.openxmlformats.org/officeDocument/2006/relationships/hyperlink" Target="https://twitter.com/" TargetMode="External"/><Relationship Id="rId4374" Type="http://schemas.openxmlformats.org/officeDocument/2006/relationships/hyperlink" Target="https://twitter.com/" TargetMode="External"/><Relationship Id="rId4581" Type="http://schemas.openxmlformats.org/officeDocument/2006/relationships/hyperlink" Target="https://twitter.com/" TargetMode="External"/><Relationship Id="rId5218" Type="http://schemas.openxmlformats.org/officeDocument/2006/relationships/hyperlink" Target="https://twitter.com/" TargetMode="External"/><Relationship Id="rId5425" Type="http://schemas.openxmlformats.org/officeDocument/2006/relationships/hyperlink" Target="https://twitter.com/" TargetMode="External"/><Relationship Id="rId3183" Type="http://schemas.openxmlformats.org/officeDocument/2006/relationships/hyperlink" Target="http://pbs.twimg.com/profile_images/436406558596268032/qz-0qpVB_normal.jpeg" TargetMode="External"/><Relationship Id="rId3390" Type="http://schemas.openxmlformats.org/officeDocument/2006/relationships/hyperlink" Target="http://pbs.twimg.com/profile_images/1129115682/40222_123899460989128_100001072256821_128730_5433521_n_normal.jpg" TargetMode="External"/><Relationship Id="rId4027" Type="http://schemas.openxmlformats.org/officeDocument/2006/relationships/hyperlink" Target="https://twitter.com/" TargetMode="External"/><Relationship Id="rId4234" Type="http://schemas.openxmlformats.org/officeDocument/2006/relationships/hyperlink" Target="https://twitter.com/" TargetMode="External"/><Relationship Id="rId4441" Type="http://schemas.openxmlformats.org/officeDocument/2006/relationships/hyperlink" Target="https://twitter.com/" TargetMode="External"/><Relationship Id="rId1828" Type="http://schemas.openxmlformats.org/officeDocument/2006/relationships/hyperlink" Target="https://pbs.twimg.com/media/DX6e0fWWsAEjc7m.jpg" TargetMode="External"/><Relationship Id="rId3043" Type="http://schemas.openxmlformats.org/officeDocument/2006/relationships/hyperlink" Target="http://pbs.twimg.com/profile_images/963506915887087616/svE-sb1o_normal.jpg" TargetMode="External"/><Relationship Id="rId3250" Type="http://schemas.openxmlformats.org/officeDocument/2006/relationships/hyperlink" Target="http://pbs.twimg.com/profile_images/900825127780196352/RJhV8_wH_normal.jpg" TargetMode="External"/><Relationship Id="rId171" Type="http://schemas.openxmlformats.org/officeDocument/2006/relationships/hyperlink" Target="http://bit.ly/2Hi0pb0" TargetMode="External"/><Relationship Id="rId4301" Type="http://schemas.openxmlformats.org/officeDocument/2006/relationships/hyperlink" Target="https://twitter.com/" TargetMode="External"/><Relationship Id="rId3110" Type="http://schemas.openxmlformats.org/officeDocument/2006/relationships/hyperlink" Target="http://pbs.twimg.com/profile_images/695245027266658304/NhjJMCTh_normal.jpg" TargetMode="External"/><Relationship Id="rId988" Type="http://schemas.openxmlformats.org/officeDocument/2006/relationships/hyperlink" Target="https://www.fillthefunnel.com/twitter-drops-the-hammer/" TargetMode="External"/><Relationship Id="rId2669" Type="http://schemas.openxmlformats.org/officeDocument/2006/relationships/hyperlink" Target="http://pbs.twimg.com/profile_images/423336432829079552/Qo40WvP4_normal.jpeg" TargetMode="External"/><Relationship Id="rId2876" Type="http://schemas.openxmlformats.org/officeDocument/2006/relationships/hyperlink" Target="https://pbs.twimg.com/media/DYDXf7WX4AAsakh.jpg" TargetMode="External"/><Relationship Id="rId3927" Type="http://schemas.openxmlformats.org/officeDocument/2006/relationships/hyperlink" Target="https://twitter.com/" TargetMode="External"/><Relationship Id="rId5075" Type="http://schemas.openxmlformats.org/officeDocument/2006/relationships/hyperlink" Target="https://twitter.com/" TargetMode="External"/><Relationship Id="rId5282" Type="http://schemas.openxmlformats.org/officeDocument/2006/relationships/hyperlink" Target="https://twitter.com/" TargetMode="External"/><Relationship Id="rId848" Type="http://schemas.openxmlformats.org/officeDocument/2006/relationships/hyperlink" Target="http://bit.ly/2oDmOLD" TargetMode="External"/><Relationship Id="rId1478" Type="http://schemas.openxmlformats.org/officeDocument/2006/relationships/hyperlink" Target="https://pbs.twimg.com/tweet_video_thumb/DYGY6BJW4AECIMt.jpg" TargetMode="External"/><Relationship Id="rId1685" Type="http://schemas.openxmlformats.org/officeDocument/2006/relationships/hyperlink" Target="https://pbs.twimg.com/media/DXSvxH4VAAEOWy0.jpg" TargetMode="External"/><Relationship Id="rId1892" Type="http://schemas.openxmlformats.org/officeDocument/2006/relationships/hyperlink" Target="https://pbs.twimg.com/media/DWvl3_kVoAAP3vy.jpg" TargetMode="External"/><Relationship Id="rId2529" Type="http://schemas.openxmlformats.org/officeDocument/2006/relationships/hyperlink" Target="http://abs.twimg.com/sticky/default_profile_images/default_profile_normal.png" TargetMode="External"/><Relationship Id="rId2736" Type="http://schemas.openxmlformats.org/officeDocument/2006/relationships/hyperlink" Target="https://pbs.twimg.com/media/DX3D3CPXcAE0V3T.jpg" TargetMode="External"/><Relationship Id="rId4091" Type="http://schemas.openxmlformats.org/officeDocument/2006/relationships/hyperlink" Target="https://twitter.com/" TargetMode="External"/><Relationship Id="rId5142" Type="http://schemas.openxmlformats.org/officeDocument/2006/relationships/hyperlink" Target="https://twitter.com/" TargetMode="External"/><Relationship Id="rId708" Type="http://schemas.openxmlformats.org/officeDocument/2006/relationships/hyperlink" Target="http://www.voiceamerica.com/show/1981/breakfast-with-game-changers" TargetMode="External"/><Relationship Id="rId915" Type="http://schemas.openxmlformats.org/officeDocument/2006/relationships/hyperlink" Target="http://contentmarketinginstitute.com/2017/11/marketers-data-scientists/" TargetMode="External"/><Relationship Id="rId1338" Type="http://schemas.openxmlformats.org/officeDocument/2006/relationships/hyperlink" Target="https://pbs.twimg.com/media/DXmNbmJW0AAi6YP.jpg" TargetMode="External"/><Relationship Id="rId1545" Type="http://schemas.openxmlformats.org/officeDocument/2006/relationships/hyperlink" Target="https://pbs.twimg.com/media/DAsu-L-XUAEl2wA.jpg" TargetMode="External"/><Relationship Id="rId2943" Type="http://schemas.openxmlformats.org/officeDocument/2006/relationships/hyperlink" Target="http://pbs.twimg.com/profile_images/702765584191086592/U0hGEUT3_normal.jpg" TargetMode="External"/><Relationship Id="rId5002" Type="http://schemas.openxmlformats.org/officeDocument/2006/relationships/hyperlink" Target="https://twitter.com/" TargetMode="External"/><Relationship Id="rId1405" Type="http://schemas.openxmlformats.org/officeDocument/2006/relationships/hyperlink" Target="https://pbs.twimg.com/media/DXsGqdYVAAAdyHG.jpg" TargetMode="External"/><Relationship Id="rId1752" Type="http://schemas.openxmlformats.org/officeDocument/2006/relationships/hyperlink" Target="https://pbs.twimg.com/media/DXsjQJ7X0AAEcST.jpg" TargetMode="External"/><Relationship Id="rId2803" Type="http://schemas.openxmlformats.org/officeDocument/2006/relationships/hyperlink" Target="http://pbs.twimg.com/profile_images/917682735661031424/xedci9AD_normal.jpg" TargetMode="External"/><Relationship Id="rId44" Type="http://schemas.openxmlformats.org/officeDocument/2006/relationships/hyperlink" Target="https://included.co/tips-selling-coworking-spaces/" TargetMode="External"/><Relationship Id="rId1612" Type="http://schemas.openxmlformats.org/officeDocument/2006/relationships/hyperlink" Target="https://pbs.twimg.com/media/DYkZo82WsAA_ft9.jpg" TargetMode="External"/><Relationship Id="rId4768" Type="http://schemas.openxmlformats.org/officeDocument/2006/relationships/hyperlink" Target="https://twitter.com/" TargetMode="External"/><Relationship Id="rId4975" Type="http://schemas.openxmlformats.org/officeDocument/2006/relationships/hyperlink" Target="https://twitter.com/" TargetMode="External"/><Relationship Id="rId498" Type="http://schemas.openxmlformats.org/officeDocument/2006/relationships/hyperlink" Target="https://buff.ly/2t7U8fQ" TargetMode="External"/><Relationship Id="rId2179" Type="http://schemas.openxmlformats.org/officeDocument/2006/relationships/hyperlink" Target="http://pbs.twimg.com/profile_images/886159127935930369/wVqSOuN5_normal.jpg" TargetMode="External"/><Relationship Id="rId3577" Type="http://schemas.openxmlformats.org/officeDocument/2006/relationships/hyperlink" Target="https://pbs.twimg.com/media/DXsp4GCUQAEFEaD.jpg" TargetMode="External"/><Relationship Id="rId3784" Type="http://schemas.openxmlformats.org/officeDocument/2006/relationships/hyperlink" Target="https://twitter.com/" TargetMode="External"/><Relationship Id="rId3991" Type="http://schemas.openxmlformats.org/officeDocument/2006/relationships/hyperlink" Target="https://twitter.com/" TargetMode="External"/><Relationship Id="rId4628" Type="http://schemas.openxmlformats.org/officeDocument/2006/relationships/hyperlink" Target="https://twitter.com/" TargetMode="External"/><Relationship Id="rId4835" Type="http://schemas.openxmlformats.org/officeDocument/2006/relationships/hyperlink" Target="https://twitter.com/" TargetMode="External"/><Relationship Id="rId2386" Type="http://schemas.openxmlformats.org/officeDocument/2006/relationships/hyperlink" Target="http://pbs.twimg.com/profile_images/378800000303920965/b2e728e8b6f288df10c4321b50881865_normal.png" TargetMode="External"/><Relationship Id="rId2593" Type="http://schemas.openxmlformats.org/officeDocument/2006/relationships/hyperlink" Target="http://pbs.twimg.com/profile_images/954346765016293376/2EmjODy-_normal.jpg" TargetMode="External"/><Relationship Id="rId3437" Type="http://schemas.openxmlformats.org/officeDocument/2006/relationships/hyperlink" Target="http://pbs.twimg.com/profile_images/761642165286084609/VwbpOm8W_normal.jpg" TargetMode="External"/><Relationship Id="rId3644" Type="http://schemas.openxmlformats.org/officeDocument/2006/relationships/hyperlink" Target="https://pbs.twimg.com/media/DHwmTGIUIAAiSuU.jpg" TargetMode="External"/><Relationship Id="rId3851" Type="http://schemas.openxmlformats.org/officeDocument/2006/relationships/hyperlink" Target="https://twitter.com/" TargetMode="External"/><Relationship Id="rId4902" Type="http://schemas.openxmlformats.org/officeDocument/2006/relationships/hyperlink" Target="https://twitter.com/" TargetMode="External"/><Relationship Id="rId358" Type="http://schemas.openxmlformats.org/officeDocument/2006/relationships/hyperlink" Target="https://buff.ly/2pcpUU2" TargetMode="External"/><Relationship Id="rId565" Type="http://schemas.openxmlformats.org/officeDocument/2006/relationships/hyperlink" Target="http://bit.ly/2Ddiwwj" TargetMode="External"/><Relationship Id="rId772" Type="http://schemas.openxmlformats.org/officeDocument/2006/relationships/hyperlink" Target="http://www.social-experts.net/seen-end-sales-commission" TargetMode="External"/><Relationship Id="rId1195" Type="http://schemas.openxmlformats.org/officeDocument/2006/relationships/hyperlink" Target="http://www.social-experts.net/seller-beware-you-have-only-one-chance-to-make-a-good-impression/?utm_content=buffer3d6b1&amp;utm_medium=social&amp;utm_source=twitter.com&amp;utm_campaign=buffer" TargetMode="External"/><Relationship Id="rId2039" Type="http://schemas.openxmlformats.org/officeDocument/2006/relationships/hyperlink" Target="https://pbs.twimg.com/media/DXsrgfhWsAMlvdI.jpg" TargetMode="External"/><Relationship Id="rId2246" Type="http://schemas.openxmlformats.org/officeDocument/2006/relationships/hyperlink" Target="https://pbs.twimg.com/media/DX1M6IDUMAEAP50.jpg" TargetMode="External"/><Relationship Id="rId2453" Type="http://schemas.openxmlformats.org/officeDocument/2006/relationships/hyperlink" Target="http://pbs.twimg.com/profile_images/950802642959249408/YgjTgCza_normal.jpg" TargetMode="External"/><Relationship Id="rId2660" Type="http://schemas.openxmlformats.org/officeDocument/2006/relationships/hyperlink" Target="http://pbs.twimg.com/profile_images/973158668488364032/SVM85YLS_normal.jpg" TargetMode="External"/><Relationship Id="rId3504" Type="http://schemas.openxmlformats.org/officeDocument/2006/relationships/hyperlink" Target="https://pbs.twimg.com/media/DXsYsAVUMAAUckU.jpg" TargetMode="External"/><Relationship Id="rId3711" Type="http://schemas.openxmlformats.org/officeDocument/2006/relationships/hyperlink" Target="https://twitter.com/" TargetMode="External"/><Relationship Id="rId218" Type="http://schemas.openxmlformats.org/officeDocument/2006/relationships/hyperlink" Target="https://www.linkedin.com/pulse/quick-fix-networking-marcus-boswell" TargetMode="External"/><Relationship Id="rId425" Type="http://schemas.openxmlformats.org/officeDocument/2006/relationships/hyperlink" Target="http://bit.ly/2FjL4KR" TargetMode="External"/><Relationship Id="rId632" Type="http://schemas.openxmlformats.org/officeDocument/2006/relationships/hyperlink" Target="https://www.linkedin.com/pulse/importance-kpis-social-media-marketing-dennis-koutoudis/" TargetMode="External"/><Relationship Id="rId1055" Type="http://schemas.openxmlformats.org/officeDocument/2006/relationships/hyperlink" Target="https://www.ebay.com/itm/112381939471?ul_noapp=true" TargetMode="External"/><Relationship Id="rId1262" Type="http://schemas.openxmlformats.org/officeDocument/2006/relationships/hyperlink" Target="http://bit.ly/2FtEqxh" TargetMode="External"/><Relationship Id="rId2106" Type="http://schemas.openxmlformats.org/officeDocument/2006/relationships/hyperlink" Target="http://pbs.twimg.com/profile_images/423336432829079552/Qo40WvP4_normal.jpeg" TargetMode="External"/><Relationship Id="rId2313" Type="http://schemas.openxmlformats.org/officeDocument/2006/relationships/hyperlink" Target="http://pbs.twimg.com/profile_images/938179777604677634/kuDnl0PS_normal.jpg" TargetMode="External"/><Relationship Id="rId2520" Type="http://schemas.openxmlformats.org/officeDocument/2006/relationships/hyperlink" Target="http://pbs.twimg.com/profile_images/923644113291038721/7uHxbNIr_normal.jpg" TargetMode="External"/><Relationship Id="rId5469" Type="http://schemas.openxmlformats.org/officeDocument/2006/relationships/hyperlink" Target="https://api.twitter.com/1.1/geo/id/4c6100a96901fb5e.json" TargetMode="External"/><Relationship Id="rId1122" Type="http://schemas.openxmlformats.org/officeDocument/2006/relationships/hyperlink" Target="http://www.myfrugalbusiness.com/2017/11/how-manage-remote-sales-team-selling.html" TargetMode="External"/><Relationship Id="rId4278" Type="http://schemas.openxmlformats.org/officeDocument/2006/relationships/hyperlink" Target="https://twitter.com/" TargetMode="External"/><Relationship Id="rId4485" Type="http://schemas.openxmlformats.org/officeDocument/2006/relationships/hyperlink" Target="https://twitter.com/" TargetMode="External"/><Relationship Id="rId5329" Type="http://schemas.openxmlformats.org/officeDocument/2006/relationships/hyperlink" Target="https://twitter.com/" TargetMode="External"/><Relationship Id="rId3087" Type="http://schemas.openxmlformats.org/officeDocument/2006/relationships/hyperlink" Target="https://pbs.twimg.com/tweet_video_thumb/DYkMFNZW4AEd_nt.jpg" TargetMode="External"/><Relationship Id="rId3294" Type="http://schemas.openxmlformats.org/officeDocument/2006/relationships/hyperlink" Target="https://pbs.twimg.com/media/DXnjt05W4AIbqSi.jpg" TargetMode="External"/><Relationship Id="rId4138" Type="http://schemas.openxmlformats.org/officeDocument/2006/relationships/hyperlink" Target="https://twitter.com/" TargetMode="External"/><Relationship Id="rId4345" Type="http://schemas.openxmlformats.org/officeDocument/2006/relationships/hyperlink" Target="https://twitter.com/" TargetMode="External"/><Relationship Id="rId4692" Type="http://schemas.openxmlformats.org/officeDocument/2006/relationships/hyperlink" Target="https://twitter.com/" TargetMode="External"/><Relationship Id="rId1939" Type="http://schemas.openxmlformats.org/officeDocument/2006/relationships/hyperlink" Target="https://pbs.twimg.com/media/DXncRYKU8AEjAGk.jpg" TargetMode="External"/><Relationship Id="rId4552" Type="http://schemas.openxmlformats.org/officeDocument/2006/relationships/hyperlink" Target="https://twitter.com/" TargetMode="External"/><Relationship Id="rId3154" Type="http://schemas.openxmlformats.org/officeDocument/2006/relationships/hyperlink" Target="http://pbs.twimg.com/profile_images/965290743102427136/6Q2WhAm6_normal.jpg" TargetMode="External"/><Relationship Id="rId3361" Type="http://schemas.openxmlformats.org/officeDocument/2006/relationships/hyperlink" Target="http://pbs.twimg.com/profile_images/909075667433644033/3IsGUKbQ_normal.jpg" TargetMode="External"/><Relationship Id="rId4205" Type="http://schemas.openxmlformats.org/officeDocument/2006/relationships/hyperlink" Target="https://twitter.com/" TargetMode="External"/><Relationship Id="rId4412" Type="http://schemas.openxmlformats.org/officeDocument/2006/relationships/hyperlink" Target="https://twitter.com/" TargetMode="External"/><Relationship Id="rId282" Type="http://schemas.openxmlformats.org/officeDocument/2006/relationships/hyperlink" Target="http://www.social-experts.net/dont-be-outsold" TargetMode="External"/><Relationship Id="rId2170" Type="http://schemas.openxmlformats.org/officeDocument/2006/relationships/hyperlink" Target="http://pbs.twimg.com/profile_images/886159127935930369/wVqSOuN5_normal.jpg" TargetMode="External"/><Relationship Id="rId3014" Type="http://schemas.openxmlformats.org/officeDocument/2006/relationships/hyperlink" Target="http://pbs.twimg.com/profile_images/664591943536648192/lm99lFFo_normal.jpg" TargetMode="External"/><Relationship Id="rId3221" Type="http://schemas.openxmlformats.org/officeDocument/2006/relationships/hyperlink" Target="http://pbs.twimg.com/profile_images/930859532263202816/mFwfYR8W_normal.jpg" TargetMode="External"/><Relationship Id="rId8" Type="http://schemas.openxmlformats.org/officeDocument/2006/relationships/hyperlink" Target="https://www.the-emag.com/eshow-mexico" TargetMode="External"/><Relationship Id="rId142" Type="http://schemas.openxmlformats.org/officeDocument/2006/relationships/hyperlink" Target="http://www.voiceamerica.com/show/1981/breakfast-with-game-changers" TargetMode="External"/><Relationship Id="rId2030" Type="http://schemas.openxmlformats.org/officeDocument/2006/relationships/hyperlink" Target="http://pbs.twimg.com/profile_images/954402765215711233/0jH-8Yx9_normal.jpg" TargetMode="External"/><Relationship Id="rId2987" Type="http://schemas.openxmlformats.org/officeDocument/2006/relationships/hyperlink" Target="http://pbs.twimg.com/profile_images/874062201140551682/uN7ZdV3g_normal.jpg" TargetMode="External"/><Relationship Id="rId5186" Type="http://schemas.openxmlformats.org/officeDocument/2006/relationships/hyperlink" Target="https://twitter.com/" TargetMode="External"/><Relationship Id="rId5393" Type="http://schemas.openxmlformats.org/officeDocument/2006/relationships/hyperlink" Target="https://twitter.com/" TargetMode="External"/><Relationship Id="rId959" Type="http://schemas.openxmlformats.org/officeDocument/2006/relationships/hyperlink" Target="http://exponentialsales.com/2018/01/15/still-selling-like-1999/" TargetMode="External"/><Relationship Id="rId1589" Type="http://schemas.openxmlformats.org/officeDocument/2006/relationships/hyperlink" Target="https://pbs.twimg.com/media/DX3D3CPXcAE0V3T.jpg" TargetMode="External"/><Relationship Id="rId5046" Type="http://schemas.openxmlformats.org/officeDocument/2006/relationships/hyperlink" Target="https://twitter.com/" TargetMode="External"/><Relationship Id="rId5253" Type="http://schemas.openxmlformats.org/officeDocument/2006/relationships/hyperlink" Target="https://twitter.com/" TargetMode="External"/><Relationship Id="rId5460" Type="http://schemas.openxmlformats.org/officeDocument/2006/relationships/hyperlink" Target="https://api.twitter.com/1.1/geo/id/e3505917a639e8ec.json" TargetMode="External"/><Relationship Id="rId1449" Type="http://schemas.openxmlformats.org/officeDocument/2006/relationships/hyperlink" Target="https://pbs.twimg.com/media/DX5EjTjUMAAQmCM.jpg" TargetMode="External"/><Relationship Id="rId1796" Type="http://schemas.openxmlformats.org/officeDocument/2006/relationships/hyperlink" Target="https://pbs.twimg.com/media/DYVr2khVwAAkDcu.jpg" TargetMode="External"/><Relationship Id="rId2847" Type="http://schemas.openxmlformats.org/officeDocument/2006/relationships/hyperlink" Target="http://pbs.twimg.com/profile_images/908399207228338182/LHqCmrDA_normal.jpg" TargetMode="External"/><Relationship Id="rId4062" Type="http://schemas.openxmlformats.org/officeDocument/2006/relationships/hyperlink" Target="https://twitter.com/" TargetMode="External"/><Relationship Id="rId5113" Type="http://schemas.openxmlformats.org/officeDocument/2006/relationships/hyperlink" Target="https://twitter.com/" TargetMode="External"/><Relationship Id="rId88" Type="http://schemas.openxmlformats.org/officeDocument/2006/relationships/hyperlink" Target="https://buff.ly/2F8eV4A" TargetMode="External"/><Relationship Id="rId819" Type="http://schemas.openxmlformats.org/officeDocument/2006/relationships/hyperlink" Target="http://searchcrm.techtarget.com/news/252436144/When-selling-on-social-media-marketers-weigh-chatbots-vs-humans?utm_campaign=scrm_bizapps3&amp;utm_medium=social&amp;utm_source=twitter&amp;utm_content=1520864972" TargetMode="External"/><Relationship Id="rId1656" Type="http://schemas.openxmlformats.org/officeDocument/2006/relationships/hyperlink" Target="https://pbs.twimg.com/media/DYlLHxZXkAAi9mY.jpg" TargetMode="External"/><Relationship Id="rId1863" Type="http://schemas.openxmlformats.org/officeDocument/2006/relationships/hyperlink" Target="https://pbs.twimg.com/media/DOSo3OwV4AUkTLS.jpg" TargetMode="External"/><Relationship Id="rId2707" Type="http://schemas.openxmlformats.org/officeDocument/2006/relationships/hyperlink" Target="http://pbs.twimg.com/profile_images/626782661860683776/1tlSx_iz_normal.png" TargetMode="External"/><Relationship Id="rId2914" Type="http://schemas.openxmlformats.org/officeDocument/2006/relationships/hyperlink" Target="http://pbs.twimg.com/profile_images/423336432829079552/Qo40WvP4_normal.jpeg" TargetMode="External"/><Relationship Id="rId5320" Type="http://schemas.openxmlformats.org/officeDocument/2006/relationships/hyperlink" Target="https://twitter.com/" TargetMode="External"/><Relationship Id="rId1309" Type="http://schemas.openxmlformats.org/officeDocument/2006/relationships/hyperlink" Target="http://www.myfrugalbusiness.com/2017/04/importance-lead-generation-modern-business-prospects.html" TargetMode="External"/><Relationship Id="rId1516" Type="http://schemas.openxmlformats.org/officeDocument/2006/relationships/hyperlink" Target="https://pbs.twimg.com/media/DYVeRc9WkAICZvz.jpg" TargetMode="External"/><Relationship Id="rId1723" Type="http://schemas.openxmlformats.org/officeDocument/2006/relationships/hyperlink" Target="https://pbs.twimg.com/media/DYp-gw8WAAAbW6W.jpg" TargetMode="External"/><Relationship Id="rId1930" Type="http://schemas.openxmlformats.org/officeDocument/2006/relationships/hyperlink" Target="https://pbs.twimg.com/media/DYm5XFQU0AA8fg_.jpg" TargetMode="External"/><Relationship Id="rId4879" Type="http://schemas.openxmlformats.org/officeDocument/2006/relationships/hyperlink" Target="https://twitter.com/" TargetMode="External"/><Relationship Id="rId15" Type="http://schemas.openxmlformats.org/officeDocument/2006/relationships/hyperlink" Target="https://buff.ly/2yHMStH" TargetMode="External"/><Relationship Id="rId3688" Type="http://schemas.openxmlformats.org/officeDocument/2006/relationships/hyperlink" Target="https://twitter.com/" TargetMode="External"/><Relationship Id="rId3895" Type="http://schemas.openxmlformats.org/officeDocument/2006/relationships/hyperlink" Target="https://twitter.com/" TargetMode="External"/><Relationship Id="rId4739" Type="http://schemas.openxmlformats.org/officeDocument/2006/relationships/hyperlink" Target="https://twitter.com/" TargetMode="External"/><Relationship Id="rId4946" Type="http://schemas.openxmlformats.org/officeDocument/2006/relationships/hyperlink" Target="https://twitter.com/" TargetMode="External"/><Relationship Id="rId2497" Type="http://schemas.openxmlformats.org/officeDocument/2006/relationships/hyperlink" Target="https://pbs.twimg.com/media/DYVbzXqW0AEOZP-.jpg" TargetMode="External"/><Relationship Id="rId3548" Type="http://schemas.openxmlformats.org/officeDocument/2006/relationships/hyperlink" Target="https://pbs.twimg.com/media/DYkl0NdWkAEPRYv.jpg" TargetMode="External"/><Relationship Id="rId3755" Type="http://schemas.openxmlformats.org/officeDocument/2006/relationships/hyperlink" Target="https://twitter.com/" TargetMode="External"/><Relationship Id="rId4806" Type="http://schemas.openxmlformats.org/officeDocument/2006/relationships/hyperlink" Target="https://twitter.com/" TargetMode="External"/><Relationship Id="rId469" Type="http://schemas.openxmlformats.org/officeDocument/2006/relationships/hyperlink" Target="https://www.strong-content.com/social-selling-sales-tool-using-every-day/" TargetMode="External"/><Relationship Id="rId676" Type="http://schemas.openxmlformats.org/officeDocument/2006/relationships/hyperlink" Target="http://www.social-experts.net/how-to-roll-social-selling-across" TargetMode="External"/><Relationship Id="rId883" Type="http://schemas.openxmlformats.org/officeDocument/2006/relationships/hyperlink" Target="http://popl.ink/cLgN3a" TargetMode="External"/><Relationship Id="rId1099" Type="http://schemas.openxmlformats.org/officeDocument/2006/relationships/hyperlink" Target="http://www.ebay.com/itm/371928721075?ul_noapp=true" TargetMode="External"/><Relationship Id="rId2357" Type="http://schemas.openxmlformats.org/officeDocument/2006/relationships/hyperlink" Target="http://pbs.twimg.com/profile_images/870010537899438080/KWR8m6s7_normal.jpg" TargetMode="External"/><Relationship Id="rId2564" Type="http://schemas.openxmlformats.org/officeDocument/2006/relationships/hyperlink" Target="http://pbs.twimg.com/profile_images/958074247909380096/I4eBjNLq_normal.jpg" TargetMode="External"/><Relationship Id="rId3408" Type="http://schemas.openxmlformats.org/officeDocument/2006/relationships/hyperlink" Target="http://pbs.twimg.com/profile_images/1129115682/40222_123899460989128_100001072256821_128730_5433521_n_normal.jpg" TargetMode="External"/><Relationship Id="rId3615" Type="http://schemas.openxmlformats.org/officeDocument/2006/relationships/hyperlink" Target="http://pbs.twimg.com/profile_images/760187862671294469/oAq30aym_normal.jpg" TargetMode="External"/><Relationship Id="rId3962" Type="http://schemas.openxmlformats.org/officeDocument/2006/relationships/hyperlink" Target="https://twitter.com/" TargetMode="External"/><Relationship Id="rId329" Type="http://schemas.openxmlformats.org/officeDocument/2006/relationships/hyperlink" Target="http://maximizesocialbusiness.com/social-selling-b2b-social-media-marketing-23262/" TargetMode="External"/><Relationship Id="rId536" Type="http://schemas.openxmlformats.org/officeDocument/2006/relationships/hyperlink" Target="https://twitter.com/RevenueAssist/status/974659093859328001/photo/1?utm_source=fb&amp;utm_medium=fb&amp;utm_campaign=RevenueAssist&amp;utm_content=974659093859328001" TargetMode="External"/><Relationship Id="rId1166" Type="http://schemas.openxmlformats.org/officeDocument/2006/relationships/hyperlink" Target="http://www.social-experts.net/dog-whistle-content/" TargetMode="External"/><Relationship Id="rId1373" Type="http://schemas.openxmlformats.org/officeDocument/2006/relationships/hyperlink" Target="https://pbs.twimg.com/media/DYWpdhbWAAAidsQ.jpg" TargetMode="External"/><Relationship Id="rId2217" Type="http://schemas.openxmlformats.org/officeDocument/2006/relationships/hyperlink" Target="http://pbs.twimg.com/profile_images/961059690107973632/aWkMoyV4_normal.jpg" TargetMode="External"/><Relationship Id="rId2771" Type="http://schemas.openxmlformats.org/officeDocument/2006/relationships/hyperlink" Target="http://pbs.twimg.com/profile_images/920309332104830977/JODOsLJg_normal.jpg" TargetMode="External"/><Relationship Id="rId3822" Type="http://schemas.openxmlformats.org/officeDocument/2006/relationships/hyperlink" Target="https://twitter.com/" TargetMode="External"/><Relationship Id="rId743" Type="http://schemas.openxmlformats.org/officeDocument/2006/relationships/hyperlink" Target="http://snip.ly/0466v" TargetMode="External"/><Relationship Id="rId950" Type="http://schemas.openxmlformats.org/officeDocument/2006/relationships/hyperlink" Target="https://www.linkedin.com/feed/update/urn:li:activity:6308541944314228736?utm_content=buffer9ed7c&amp;utm_medium=social&amp;utm_source=twitter.com&amp;utm_campaign=buffer" TargetMode="External"/><Relationship Id="rId1026" Type="http://schemas.openxmlformats.org/officeDocument/2006/relationships/hyperlink" Target="https://www.ebay.com/itm/112698293354?ul_noapp=true" TargetMode="External"/><Relationship Id="rId1580" Type="http://schemas.openxmlformats.org/officeDocument/2006/relationships/hyperlink" Target="https://pbs.twimg.com/ext_tw_video_thumb/971700347189301248/pu/img/cZf0rhMHS8SXRl70.jpg" TargetMode="External"/><Relationship Id="rId2424" Type="http://schemas.openxmlformats.org/officeDocument/2006/relationships/hyperlink" Target="https://pbs.twimg.com/tweet_video_thumb/DYGY6BJW4AECIMt.jpg" TargetMode="External"/><Relationship Id="rId2631" Type="http://schemas.openxmlformats.org/officeDocument/2006/relationships/hyperlink" Target="http://pbs.twimg.com/profile_images/332007845/Amy_Noteworthy_normal.JPG" TargetMode="External"/><Relationship Id="rId4389" Type="http://schemas.openxmlformats.org/officeDocument/2006/relationships/hyperlink" Target="https://twitter.com/" TargetMode="External"/><Relationship Id="rId603" Type="http://schemas.openxmlformats.org/officeDocument/2006/relationships/hyperlink" Target="https://blog.datacaptive.com/10-must-follow-b2b-sales-influencers-of-our-time/" TargetMode="External"/><Relationship Id="rId810" Type="http://schemas.openxmlformats.org/officeDocument/2006/relationships/hyperlink" Target="https://www.mariangelesberna.com/2018/02/27/estas-haciendolo-bien-en-linkedin/" TargetMode="External"/><Relationship Id="rId1233" Type="http://schemas.openxmlformats.org/officeDocument/2006/relationships/hyperlink" Target="http://www.social-experts.net/dog-whistle-content/" TargetMode="External"/><Relationship Id="rId1440" Type="http://schemas.openxmlformats.org/officeDocument/2006/relationships/hyperlink" Target="https://pbs.twimg.com/media/DXx2tHtWAAAnh_m.png" TargetMode="External"/><Relationship Id="rId4596" Type="http://schemas.openxmlformats.org/officeDocument/2006/relationships/hyperlink" Target="https://twitter.com/" TargetMode="External"/><Relationship Id="rId1300" Type="http://schemas.openxmlformats.org/officeDocument/2006/relationships/hyperlink" Target="http://www.myfrugalbusiness.com/2017/08/unique-marketing-advertising-digital-media-stand-out.html" TargetMode="External"/><Relationship Id="rId3198" Type="http://schemas.openxmlformats.org/officeDocument/2006/relationships/hyperlink" Target="http://pbs.twimg.com/profile_images/651948215705579523/3YB-HlLm_normal.jpg" TargetMode="External"/><Relationship Id="rId4249" Type="http://schemas.openxmlformats.org/officeDocument/2006/relationships/hyperlink" Target="https://twitter.com/" TargetMode="External"/><Relationship Id="rId4456" Type="http://schemas.openxmlformats.org/officeDocument/2006/relationships/hyperlink" Target="https://twitter.com/" TargetMode="External"/><Relationship Id="rId4663" Type="http://schemas.openxmlformats.org/officeDocument/2006/relationships/hyperlink" Target="https://twitter.com/" TargetMode="External"/><Relationship Id="rId4870" Type="http://schemas.openxmlformats.org/officeDocument/2006/relationships/hyperlink" Target="https://twitter.com/" TargetMode="External"/><Relationship Id="rId5507" Type="http://schemas.openxmlformats.org/officeDocument/2006/relationships/vmlDrawing" Target="../drawings/vmlDrawing1.vml"/><Relationship Id="rId3058" Type="http://schemas.openxmlformats.org/officeDocument/2006/relationships/hyperlink" Target="http://pbs.twimg.com/profile_images/888384865439293440/bQQye10x_normal.jpg" TargetMode="External"/><Relationship Id="rId3265" Type="http://schemas.openxmlformats.org/officeDocument/2006/relationships/hyperlink" Target="http://pbs.twimg.com/profile_images/963645029859328004/WzmvqNHT_normal.jpg" TargetMode="External"/><Relationship Id="rId3472" Type="http://schemas.openxmlformats.org/officeDocument/2006/relationships/hyperlink" Target="http://pbs.twimg.com/profile_images/818554821036965888/J0oVdukI_normal.jpg" TargetMode="External"/><Relationship Id="rId4109" Type="http://schemas.openxmlformats.org/officeDocument/2006/relationships/hyperlink" Target="https://twitter.com/" TargetMode="External"/><Relationship Id="rId4316" Type="http://schemas.openxmlformats.org/officeDocument/2006/relationships/hyperlink" Target="https://twitter.com/" TargetMode="External"/><Relationship Id="rId4523" Type="http://schemas.openxmlformats.org/officeDocument/2006/relationships/hyperlink" Target="https://twitter.com/" TargetMode="External"/><Relationship Id="rId4730" Type="http://schemas.openxmlformats.org/officeDocument/2006/relationships/hyperlink" Target="https://twitter.com/" TargetMode="External"/><Relationship Id="rId186" Type="http://schemas.openxmlformats.org/officeDocument/2006/relationships/hyperlink" Target="http://www.theintcell.com/?utm_source=Social" TargetMode="External"/><Relationship Id="rId393" Type="http://schemas.openxmlformats.org/officeDocument/2006/relationships/hyperlink" Target="https://infl.tv/c9sq" TargetMode="External"/><Relationship Id="rId2074" Type="http://schemas.openxmlformats.org/officeDocument/2006/relationships/hyperlink" Target="http://pbs.twimg.com/profile_images/901162860654370816/lvq0eIMh_normal.jpg" TargetMode="External"/><Relationship Id="rId2281" Type="http://schemas.openxmlformats.org/officeDocument/2006/relationships/hyperlink" Target="http://pbs.twimg.com/profile_images/755769062421098496/EUapUUj-_normal.jpg" TargetMode="External"/><Relationship Id="rId3125" Type="http://schemas.openxmlformats.org/officeDocument/2006/relationships/hyperlink" Target="http://pbs.twimg.com/profile_images/964292232688881665/wcM3ZYSt_normal.jpg" TargetMode="External"/><Relationship Id="rId3332" Type="http://schemas.openxmlformats.org/officeDocument/2006/relationships/hyperlink" Target="https://pbs.twimg.com/media/DXslh9wVQAAujUJ.jpg" TargetMode="External"/><Relationship Id="rId253" Type="http://schemas.openxmlformats.org/officeDocument/2006/relationships/hyperlink" Target="https://buff.ly/2FhwPCd" TargetMode="External"/><Relationship Id="rId460" Type="http://schemas.openxmlformats.org/officeDocument/2006/relationships/hyperlink" Target="http://bit.ly/2tXE0hJ" TargetMode="External"/><Relationship Id="rId1090" Type="http://schemas.openxmlformats.org/officeDocument/2006/relationships/hyperlink" Target="https://www.ebay.com/itm/112705123161?ul_noapp=true" TargetMode="External"/><Relationship Id="rId2141" Type="http://schemas.openxmlformats.org/officeDocument/2006/relationships/hyperlink" Target="https://pbs.twimg.com/media/DXx2XOqXcAAVtuV.jpg" TargetMode="External"/><Relationship Id="rId5297" Type="http://schemas.openxmlformats.org/officeDocument/2006/relationships/hyperlink" Target="https://twitter.com/" TargetMode="External"/><Relationship Id="rId113" Type="http://schemas.openxmlformats.org/officeDocument/2006/relationships/hyperlink" Target="http://upflow.co/l/busi" TargetMode="External"/><Relationship Id="rId320" Type="http://schemas.openxmlformats.org/officeDocument/2006/relationships/hyperlink" Target="https://www.linkedin.com/pulse/5-steps-social-selling-roi-determination-daniela-killus?trk=portfolio_article-card_title" TargetMode="External"/><Relationship Id="rId2001" Type="http://schemas.openxmlformats.org/officeDocument/2006/relationships/hyperlink" Target="https://pbs.twimg.com/media/DXslwDHW0AEHbT0.jpg" TargetMode="External"/><Relationship Id="rId5157" Type="http://schemas.openxmlformats.org/officeDocument/2006/relationships/hyperlink" Target="https://twitter.com/" TargetMode="External"/><Relationship Id="rId2958" Type="http://schemas.openxmlformats.org/officeDocument/2006/relationships/hyperlink" Target="http://pbs.twimg.com/profile_images/874062201140551682/uN7ZdV3g_normal.jpg" TargetMode="External"/><Relationship Id="rId5017" Type="http://schemas.openxmlformats.org/officeDocument/2006/relationships/hyperlink" Target="https://twitter.com/" TargetMode="External"/><Relationship Id="rId5364" Type="http://schemas.openxmlformats.org/officeDocument/2006/relationships/hyperlink" Target="https://twitter.com/" TargetMode="External"/><Relationship Id="rId1767" Type="http://schemas.openxmlformats.org/officeDocument/2006/relationships/hyperlink" Target="https://pbs.twimg.com/media/DXxYrwPWAAEidFW.jpg" TargetMode="External"/><Relationship Id="rId1974" Type="http://schemas.openxmlformats.org/officeDocument/2006/relationships/hyperlink" Target="http://pbs.twimg.com/profile_images/3117804713/80c7c5200dd70753dc75e031576af96c_normal.jpeg" TargetMode="External"/><Relationship Id="rId2818" Type="http://schemas.openxmlformats.org/officeDocument/2006/relationships/hyperlink" Target="http://pbs.twimg.com/profile_images/969496822183063552/LlwcY4R7_normal.jpg" TargetMode="External"/><Relationship Id="rId4173" Type="http://schemas.openxmlformats.org/officeDocument/2006/relationships/hyperlink" Target="https://twitter.com/" TargetMode="External"/><Relationship Id="rId4380" Type="http://schemas.openxmlformats.org/officeDocument/2006/relationships/hyperlink" Target="https://twitter.com/" TargetMode="External"/><Relationship Id="rId5224" Type="http://schemas.openxmlformats.org/officeDocument/2006/relationships/hyperlink" Target="https://twitter.com/" TargetMode="External"/><Relationship Id="rId5431" Type="http://schemas.openxmlformats.org/officeDocument/2006/relationships/hyperlink" Target="https://twitter.com/" TargetMode="External"/><Relationship Id="rId59" Type="http://schemas.openxmlformats.org/officeDocument/2006/relationships/hyperlink" Target="http://www.social-experts.net/makes-business-social-centric/?utm_content=buffer54807&amp;utm_medium=social&amp;utm_source=twitter.com&amp;utm_campaign=buffer" TargetMode="External"/><Relationship Id="rId1627" Type="http://schemas.openxmlformats.org/officeDocument/2006/relationships/hyperlink" Target="https://pbs.twimg.com/media/DXx2W5ZXUAA_hsR.jpg" TargetMode="External"/><Relationship Id="rId1834" Type="http://schemas.openxmlformats.org/officeDocument/2006/relationships/hyperlink" Target="https://pbs.twimg.com/media/DX29Dl1W4AE4BO6.jpg" TargetMode="External"/><Relationship Id="rId4033" Type="http://schemas.openxmlformats.org/officeDocument/2006/relationships/hyperlink" Target="https://twitter.com/" TargetMode="External"/><Relationship Id="rId4240" Type="http://schemas.openxmlformats.org/officeDocument/2006/relationships/hyperlink" Target="https://twitter.com/" TargetMode="External"/><Relationship Id="rId3799" Type="http://schemas.openxmlformats.org/officeDocument/2006/relationships/hyperlink" Target="https://twitter.com/" TargetMode="External"/><Relationship Id="rId4100" Type="http://schemas.openxmlformats.org/officeDocument/2006/relationships/hyperlink" Target="https://twitter.com/" TargetMode="External"/><Relationship Id="rId1901" Type="http://schemas.openxmlformats.org/officeDocument/2006/relationships/hyperlink" Target="https://pbs.twimg.com/media/DXuhRujVoAA1O7z.jpg" TargetMode="External"/><Relationship Id="rId3659" Type="http://schemas.openxmlformats.org/officeDocument/2006/relationships/hyperlink" Target="https://pbs.twimg.com/media/C0oFgTZW8AMvMFT.jpg" TargetMode="External"/><Relationship Id="rId3866" Type="http://schemas.openxmlformats.org/officeDocument/2006/relationships/hyperlink" Target="https://twitter.com/" TargetMode="External"/><Relationship Id="rId4917" Type="http://schemas.openxmlformats.org/officeDocument/2006/relationships/hyperlink" Target="https://twitter.com/" TargetMode="External"/><Relationship Id="rId5081" Type="http://schemas.openxmlformats.org/officeDocument/2006/relationships/hyperlink" Target="https://twitter.com/" TargetMode="External"/><Relationship Id="rId787" Type="http://schemas.openxmlformats.org/officeDocument/2006/relationships/hyperlink" Target="https://www.linkedin.com/pulse/how-orchestrate-your-sales-inbound-marketing-kohei-kurihara/?published=t&amp;utm_content=buffer7cffd&amp;utm_medium=social&amp;utm_source=twitter.com&amp;utm_campaign=buffer" TargetMode="External"/><Relationship Id="rId994" Type="http://schemas.openxmlformats.org/officeDocument/2006/relationships/hyperlink" Target="https://hubs.ly/H09W0kX0" TargetMode="External"/><Relationship Id="rId2468" Type="http://schemas.openxmlformats.org/officeDocument/2006/relationships/hyperlink" Target="https://pbs.twimg.com/media/DXx7ybmUQAAEVgU.jpg" TargetMode="External"/><Relationship Id="rId2675" Type="http://schemas.openxmlformats.org/officeDocument/2006/relationships/hyperlink" Target="http://pbs.twimg.com/profile_images/423336432829079552/Qo40WvP4_normal.jpeg" TargetMode="External"/><Relationship Id="rId2882" Type="http://schemas.openxmlformats.org/officeDocument/2006/relationships/hyperlink" Target="http://pbs.twimg.com/profile_images/874062201140551682/uN7ZdV3g_normal.jpg" TargetMode="External"/><Relationship Id="rId3519" Type="http://schemas.openxmlformats.org/officeDocument/2006/relationships/hyperlink" Target="https://pbs.twimg.com/media/DYVRg9FW0AE3tq5.jpg" TargetMode="External"/><Relationship Id="rId3726" Type="http://schemas.openxmlformats.org/officeDocument/2006/relationships/hyperlink" Target="https://twitter.com/" TargetMode="External"/><Relationship Id="rId3933" Type="http://schemas.openxmlformats.org/officeDocument/2006/relationships/hyperlink" Target="https://twitter.com/" TargetMode="External"/><Relationship Id="rId647" Type="http://schemas.openxmlformats.org/officeDocument/2006/relationships/hyperlink" Target="http://onwardnation.com/dennis-brown/" TargetMode="External"/><Relationship Id="rId854" Type="http://schemas.openxmlformats.org/officeDocument/2006/relationships/hyperlink" Target="https://www.jadirectives.com/best-sales-courses-online/" TargetMode="External"/><Relationship Id="rId1277" Type="http://schemas.openxmlformats.org/officeDocument/2006/relationships/hyperlink" Target="https://alexanderlow.podbean.com/e/if-you-are-not-talking-on-social-then-no-one-is-listening/" TargetMode="External"/><Relationship Id="rId1484" Type="http://schemas.openxmlformats.org/officeDocument/2006/relationships/hyperlink" Target="https://pbs.twimg.com/media/DYGaYSvWkAEBSDs.png" TargetMode="External"/><Relationship Id="rId1691" Type="http://schemas.openxmlformats.org/officeDocument/2006/relationships/hyperlink" Target="https://pbs.twimg.com/media/DYk8PpEXkAQILW1.jpg" TargetMode="External"/><Relationship Id="rId2328" Type="http://schemas.openxmlformats.org/officeDocument/2006/relationships/hyperlink" Target="https://pbs.twimg.com/media/DX1OaT7W0AAp6pX.jpg" TargetMode="External"/><Relationship Id="rId2535" Type="http://schemas.openxmlformats.org/officeDocument/2006/relationships/hyperlink" Target="https://pbs.twimg.com/media/DYVNgAoU0AAN66l.jpg" TargetMode="External"/><Relationship Id="rId2742" Type="http://schemas.openxmlformats.org/officeDocument/2006/relationships/hyperlink" Target="http://pbs.twimg.com/profile_images/936468351731187712/ZXuq0QZV_normal.jpg" TargetMode="External"/><Relationship Id="rId507" Type="http://schemas.openxmlformats.org/officeDocument/2006/relationships/hyperlink" Target="https://rebekahradice.com/secret-sauce-to-effective-social-selling/" TargetMode="External"/><Relationship Id="rId714" Type="http://schemas.openxmlformats.org/officeDocument/2006/relationships/hyperlink" Target="http://www.voiceamerica.com/show/1981/breakfast-with-game-changers" TargetMode="External"/><Relationship Id="rId921" Type="http://schemas.openxmlformats.org/officeDocument/2006/relationships/hyperlink" Target="https://www.youtube.com/watch?v=g8AELJ5IbDU" TargetMode="External"/><Relationship Id="rId1137" Type="http://schemas.openxmlformats.org/officeDocument/2006/relationships/hyperlink" Target="http://www.myfrugalbusiness.com/2018/02/save-money-marketing-digital-social-media-bootstrap.html" TargetMode="External"/><Relationship Id="rId1344" Type="http://schemas.openxmlformats.org/officeDocument/2006/relationships/hyperlink" Target="https://pbs.twimg.com/media/DOH7P1nUEAEGYsA.jpg" TargetMode="External"/><Relationship Id="rId1551" Type="http://schemas.openxmlformats.org/officeDocument/2006/relationships/hyperlink" Target="https://pbs.twimg.com/media/DXsutNVWsAEZRmS.jpg" TargetMode="External"/><Relationship Id="rId2602" Type="http://schemas.openxmlformats.org/officeDocument/2006/relationships/hyperlink" Target="http://pbs.twimg.com/profile_images/691255300880502788/XQPyie8Y_normal.jpg" TargetMode="External"/><Relationship Id="rId50" Type="http://schemas.openxmlformats.org/officeDocument/2006/relationships/hyperlink" Target="https://buff.ly/2I7pc2M" TargetMode="External"/><Relationship Id="rId1204" Type="http://schemas.openxmlformats.org/officeDocument/2006/relationships/hyperlink" Target="http://www.social-experts.net/strategic-kick-off-well-strategic/" TargetMode="External"/><Relationship Id="rId1411" Type="http://schemas.openxmlformats.org/officeDocument/2006/relationships/hyperlink" Target="https://pbs.twimg.com/media/DXxwSPIW4AAHmAG.jpg" TargetMode="External"/><Relationship Id="rId4567" Type="http://schemas.openxmlformats.org/officeDocument/2006/relationships/hyperlink" Target="https://twitter.com/" TargetMode="External"/><Relationship Id="rId4774" Type="http://schemas.openxmlformats.org/officeDocument/2006/relationships/hyperlink" Target="https://twitter.com/" TargetMode="External"/><Relationship Id="rId3169" Type="http://schemas.openxmlformats.org/officeDocument/2006/relationships/hyperlink" Target="http://pbs.twimg.com/profile_images/853987068065796097/REP10k0__normal.jpg" TargetMode="External"/><Relationship Id="rId3376" Type="http://schemas.openxmlformats.org/officeDocument/2006/relationships/hyperlink" Target="http://pbs.twimg.com/profile_images/909075667433644033/3IsGUKbQ_normal.jpg" TargetMode="External"/><Relationship Id="rId3583" Type="http://schemas.openxmlformats.org/officeDocument/2006/relationships/hyperlink" Target="https://pbs.twimg.com/media/DYZX0F6WkAAvaTK.jpg" TargetMode="External"/><Relationship Id="rId4427" Type="http://schemas.openxmlformats.org/officeDocument/2006/relationships/hyperlink" Target="https://twitter.com/" TargetMode="External"/><Relationship Id="rId4981" Type="http://schemas.openxmlformats.org/officeDocument/2006/relationships/hyperlink" Target="https://twitter.com/" TargetMode="External"/><Relationship Id="rId297" Type="http://schemas.openxmlformats.org/officeDocument/2006/relationships/hyperlink" Target="http://www.myfrugalbusiness.com/2017/10/launch-digital-marketing-social-space.html" TargetMode="External"/><Relationship Id="rId2185" Type="http://schemas.openxmlformats.org/officeDocument/2006/relationships/hyperlink" Target="https://pbs.twimg.com/media/DX20RM4WkAA4PXn.jpg" TargetMode="External"/><Relationship Id="rId2392" Type="http://schemas.openxmlformats.org/officeDocument/2006/relationships/hyperlink" Target="http://pbs.twimg.com/profile_images/960915815561273344/MI8GfbjE_normal.jpg" TargetMode="External"/><Relationship Id="rId3029" Type="http://schemas.openxmlformats.org/officeDocument/2006/relationships/hyperlink" Target="https://pbs.twimg.com/media/DYkp9LiUMAAqZz2.jpg" TargetMode="External"/><Relationship Id="rId3236" Type="http://schemas.openxmlformats.org/officeDocument/2006/relationships/hyperlink" Target="http://pbs.twimg.com/profile_images/900825127780196352/RJhV8_wH_normal.jpg" TargetMode="External"/><Relationship Id="rId3790" Type="http://schemas.openxmlformats.org/officeDocument/2006/relationships/hyperlink" Target="https://twitter.com/" TargetMode="External"/><Relationship Id="rId4634" Type="http://schemas.openxmlformats.org/officeDocument/2006/relationships/hyperlink" Target="https://twitter.com/" TargetMode="External"/><Relationship Id="rId4841" Type="http://schemas.openxmlformats.org/officeDocument/2006/relationships/hyperlink" Target="https://twitter.com/" TargetMode="External"/><Relationship Id="rId157" Type="http://schemas.openxmlformats.org/officeDocument/2006/relationships/hyperlink" Target="http://bit.ly/2pShFvI" TargetMode="External"/><Relationship Id="rId364" Type="http://schemas.openxmlformats.org/officeDocument/2006/relationships/hyperlink" Target="https://www.hbrfrance.fr/chroniques-experts/2018/02/19327-finir-management-impatient/" TargetMode="External"/><Relationship Id="rId2045" Type="http://schemas.openxmlformats.org/officeDocument/2006/relationships/hyperlink" Target="https://pbs.twimg.com/media/DPQlWIKUQAEXLns.jpg" TargetMode="External"/><Relationship Id="rId3443" Type="http://schemas.openxmlformats.org/officeDocument/2006/relationships/hyperlink" Target="http://pbs.twimg.com/profile_images/761642165286084609/VwbpOm8W_normal.jpg" TargetMode="External"/><Relationship Id="rId3650" Type="http://schemas.openxmlformats.org/officeDocument/2006/relationships/hyperlink" Target="https://pbs.twimg.com/media/DPQjvMcVAAAz4s6.png" TargetMode="External"/><Relationship Id="rId4701" Type="http://schemas.openxmlformats.org/officeDocument/2006/relationships/hyperlink" Target="https://twitter.com/" TargetMode="External"/><Relationship Id="rId571" Type="http://schemas.openxmlformats.org/officeDocument/2006/relationships/hyperlink" Target="http://www.voiceamerica.com/show/2490/social-selling-with-game-changers-presented-by-sap" TargetMode="External"/><Relationship Id="rId2252" Type="http://schemas.openxmlformats.org/officeDocument/2006/relationships/hyperlink" Target="http://pbs.twimg.com/profile_images/1569173411/Logo_Web_JPG_normal.jpg" TargetMode="External"/><Relationship Id="rId3303" Type="http://schemas.openxmlformats.org/officeDocument/2006/relationships/hyperlink" Target="http://pbs.twimg.com/profile_images/821355998325669888/YGnnLqoO_normal.jpg" TargetMode="External"/><Relationship Id="rId3510" Type="http://schemas.openxmlformats.org/officeDocument/2006/relationships/hyperlink" Target="https://pbs.twimg.com/media/DXs4jv7U8AAabpR.jpg" TargetMode="External"/><Relationship Id="rId224" Type="http://schemas.openxmlformats.org/officeDocument/2006/relationships/hyperlink" Target="http://www.social-experts.net/ai-sales-marketing/" TargetMode="External"/><Relationship Id="rId431" Type="http://schemas.openxmlformats.org/officeDocument/2006/relationships/hyperlink" Target="https://hubs.ly/H0b4PvX0" TargetMode="External"/><Relationship Id="rId1061" Type="http://schemas.openxmlformats.org/officeDocument/2006/relationships/hyperlink" Target="http://www.ebay.com/itm/112291038165?ul_noapp=true" TargetMode="External"/><Relationship Id="rId2112" Type="http://schemas.openxmlformats.org/officeDocument/2006/relationships/hyperlink" Target="http://pbs.twimg.com/profile_images/423336432829079552/Qo40WvP4_normal.jpeg" TargetMode="External"/><Relationship Id="rId5268" Type="http://schemas.openxmlformats.org/officeDocument/2006/relationships/hyperlink" Target="https://twitter.com/" TargetMode="External"/><Relationship Id="rId5475" Type="http://schemas.openxmlformats.org/officeDocument/2006/relationships/hyperlink" Target="https://api.twitter.com/1.1/geo/id/5c62ffb0f0f3479d.json" TargetMode="External"/><Relationship Id="rId1878" Type="http://schemas.openxmlformats.org/officeDocument/2006/relationships/hyperlink" Target="https://pbs.twimg.com/media/DQ3mT03VAAA85JR.jpg" TargetMode="External"/><Relationship Id="rId2929" Type="http://schemas.openxmlformats.org/officeDocument/2006/relationships/hyperlink" Target="http://pbs.twimg.com/profile_images/890626312217530368/_Og7OJ9n_normal.jpg" TargetMode="External"/><Relationship Id="rId4077" Type="http://schemas.openxmlformats.org/officeDocument/2006/relationships/hyperlink" Target="https://twitter.com/" TargetMode="External"/><Relationship Id="rId4284" Type="http://schemas.openxmlformats.org/officeDocument/2006/relationships/hyperlink" Target="https://twitter.com/" TargetMode="External"/><Relationship Id="rId4491" Type="http://schemas.openxmlformats.org/officeDocument/2006/relationships/hyperlink" Target="https://twitter.com/" TargetMode="External"/><Relationship Id="rId5128" Type="http://schemas.openxmlformats.org/officeDocument/2006/relationships/hyperlink" Target="https://twitter.com/" TargetMode="External"/><Relationship Id="rId5335" Type="http://schemas.openxmlformats.org/officeDocument/2006/relationships/hyperlink" Target="https://twitter.com/" TargetMode="External"/><Relationship Id="rId1738" Type="http://schemas.openxmlformats.org/officeDocument/2006/relationships/hyperlink" Target="https://pbs.twimg.com/media/DYCJdTYVQAAICUf.jpg" TargetMode="External"/><Relationship Id="rId3093" Type="http://schemas.openxmlformats.org/officeDocument/2006/relationships/hyperlink" Target="https://pbs.twimg.com/tweet_video_thumb/DYkMFNZW4AEd_nt.jpg" TargetMode="External"/><Relationship Id="rId4144" Type="http://schemas.openxmlformats.org/officeDocument/2006/relationships/hyperlink" Target="https://twitter.com/" TargetMode="External"/><Relationship Id="rId4351" Type="http://schemas.openxmlformats.org/officeDocument/2006/relationships/hyperlink" Target="https://twitter.com/" TargetMode="External"/><Relationship Id="rId5402" Type="http://schemas.openxmlformats.org/officeDocument/2006/relationships/hyperlink" Target="https://twitter.com/" TargetMode="External"/><Relationship Id="rId1945" Type="http://schemas.openxmlformats.org/officeDocument/2006/relationships/hyperlink" Target="https://pbs.twimg.com/media/DXQx98iXkAYZKQ2.png" TargetMode="External"/><Relationship Id="rId3160" Type="http://schemas.openxmlformats.org/officeDocument/2006/relationships/hyperlink" Target="http://pbs.twimg.com/profile_images/874062201140551682/uN7ZdV3g_normal.jpg" TargetMode="External"/><Relationship Id="rId4004" Type="http://schemas.openxmlformats.org/officeDocument/2006/relationships/hyperlink" Target="https://twitter.com/" TargetMode="External"/><Relationship Id="rId4211" Type="http://schemas.openxmlformats.org/officeDocument/2006/relationships/hyperlink" Target="https://twitter.com/" TargetMode="External"/><Relationship Id="rId1805" Type="http://schemas.openxmlformats.org/officeDocument/2006/relationships/hyperlink" Target="https://pbs.twimg.com/media/DYldNiYX0AEBBtP.jpg" TargetMode="External"/><Relationship Id="rId3020" Type="http://schemas.openxmlformats.org/officeDocument/2006/relationships/hyperlink" Target="http://pbs.twimg.com/profile_images/975215204211576832/hEeb-J9P_normal.jpg" TargetMode="External"/><Relationship Id="rId3977" Type="http://schemas.openxmlformats.org/officeDocument/2006/relationships/hyperlink" Target="https://twitter.com/" TargetMode="External"/><Relationship Id="rId898" Type="http://schemas.openxmlformats.org/officeDocument/2006/relationships/hyperlink" Target="https://www.influandsell.com/" TargetMode="External"/><Relationship Id="rId2579" Type="http://schemas.openxmlformats.org/officeDocument/2006/relationships/hyperlink" Target="https://pbs.twimg.com/media/DIalePrV4AEyuEI.jpg" TargetMode="External"/><Relationship Id="rId2786" Type="http://schemas.openxmlformats.org/officeDocument/2006/relationships/hyperlink" Target="http://pbs.twimg.com/profile_images/820524830994874368/hR9W9CTy_normal.jpg" TargetMode="External"/><Relationship Id="rId2993" Type="http://schemas.openxmlformats.org/officeDocument/2006/relationships/hyperlink" Target="http://pbs.twimg.com/profile_images/958749844620890112/BPLjhL7q_normal.jpg" TargetMode="External"/><Relationship Id="rId3837" Type="http://schemas.openxmlformats.org/officeDocument/2006/relationships/hyperlink" Target="https://twitter.com/" TargetMode="External"/><Relationship Id="rId5192" Type="http://schemas.openxmlformats.org/officeDocument/2006/relationships/hyperlink" Target="https://twitter.com/" TargetMode="External"/><Relationship Id="rId758" Type="http://schemas.openxmlformats.org/officeDocument/2006/relationships/hyperlink" Target="http://bit.ly/2FPpt90" TargetMode="External"/><Relationship Id="rId965" Type="http://schemas.openxmlformats.org/officeDocument/2006/relationships/hyperlink" Target="https://buff.ly/2FtzWqp" TargetMode="External"/><Relationship Id="rId1388" Type="http://schemas.openxmlformats.org/officeDocument/2006/relationships/hyperlink" Target="https://pbs.twimg.com/media/DXsV3lQXkAAXqfn.jpg" TargetMode="External"/><Relationship Id="rId1595" Type="http://schemas.openxmlformats.org/officeDocument/2006/relationships/hyperlink" Target="https://pbs.twimg.com/media/DXsdjgjV4AUxzii.jpg" TargetMode="External"/><Relationship Id="rId2439" Type="http://schemas.openxmlformats.org/officeDocument/2006/relationships/hyperlink" Target="https://pbs.twimg.com/media/DYGdRGSX4AAiOGS.jpg" TargetMode="External"/><Relationship Id="rId2646" Type="http://schemas.openxmlformats.org/officeDocument/2006/relationships/hyperlink" Target="http://pbs.twimg.com/profile_images/901818678416728064/W3Ctof-B_normal.jpg" TargetMode="External"/><Relationship Id="rId2853" Type="http://schemas.openxmlformats.org/officeDocument/2006/relationships/hyperlink" Target="http://pbs.twimg.com/profile_images/763980097304928257/I4pdlKAw_normal.jpg" TargetMode="External"/><Relationship Id="rId3904" Type="http://schemas.openxmlformats.org/officeDocument/2006/relationships/hyperlink" Target="https://twitter.com/" TargetMode="External"/><Relationship Id="rId5052" Type="http://schemas.openxmlformats.org/officeDocument/2006/relationships/hyperlink" Target="https://twitter.com/" TargetMode="External"/><Relationship Id="rId94" Type="http://schemas.openxmlformats.org/officeDocument/2006/relationships/hyperlink" Target="https://www.presse-citron.net/vero-nouveau-reseau-social-defie-instagram/?utm_source=Sociallymap&amp;utm_medium=Sociallymap&amp;utm_campaign=Sociallymap" TargetMode="External"/><Relationship Id="rId618" Type="http://schemas.openxmlformats.org/officeDocument/2006/relationships/hyperlink" Target="https://lnkd.in/gD2XScB" TargetMode="External"/><Relationship Id="rId825" Type="http://schemas.openxmlformats.org/officeDocument/2006/relationships/hyperlink" Target="https://www.linkedin.com/feed/update/urn:li:activity:6308541944314228736?utm_content=buffer9ed7c&amp;utm_medium=social&amp;utm_source=twitter.com&amp;utm_campaign=buffer" TargetMode="External"/><Relationship Id="rId1248" Type="http://schemas.openxmlformats.org/officeDocument/2006/relationships/hyperlink" Target="https://www.linkedin.com/pulse/best-time-plant-tree-20-years-ago-adam-gray?utm_content=buffer51c41&amp;utm_medium=social&amp;utm_source=twitter.com&amp;utm_campaign=buffer" TargetMode="External"/><Relationship Id="rId1455" Type="http://schemas.openxmlformats.org/officeDocument/2006/relationships/hyperlink" Target="https://pbs.twimg.com/media/DX2cVmwV4AMW2rd.jpg" TargetMode="External"/><Relationship Id="rId1662" Type="http://schemas.openxmlformats.org/officeDocument/2006/relationships/hyperlink" Target="https://pbs.twimg.com/tweet_video_thumb/DYkMFNZW4AEd_nt.jpg" TargetMode="External"/><Relationship Id="rId2506" Type="http://schemas.openxmlformats.org/officeDocument/2006/relationships/hyperlink" Target="http://pbs.twimg.com/profile_images/889509549736165378/PoKR9JGC_normal.jpg" TargetMode="External"/><Relationship Id="rId1108" Type="http://schemas.openxmlformats.org/officeDocument/2006/relationships/hyperlink" Target="http://www.ebay.com/itm/112291038165?ul_noapp=true" TargetMode="External"/><Relationship Id="rId1315" Type="http://schemas.openxmlformats.org/officeDocument/2006/relationships/hyperlink" Target="http://www.myfrugalbusiness.com/2017/12/lead-generation-hacks-grow-sales.html" TargetMode="External"/><Relationship Id="rId2713" Type="http://schemas.openxmlformats.org/officeDocument/2006/relationships/hyperlink" Target="http://pbs.twimg.com/profile_images/626782661860683776/1tlSx_iz_normal.png" TargetMode="External"/><Relationship Id="rId2920" Type="http://schemas.openxmlformats.org/officeDocument/2006/relationships/hyperlink" Target="http://pbs.twimg.com/profile_images/423336432829079552/Qo40WvP4_normal.jpeg" TargetMode="External"/><Relationship Id="rId4678" Type="http://schemas.openxmlformats.org/officeDocument/2006/relationships/hyperlink" Target="https://twitter.com/" TargetMode="External"/><Relationship Id="rId1522" Type="http://schemas.openxmlformats.org/officeDocument/2006/relationships/hyperlink" Target="https://pbs.twimg.com/media/DYViIcbW0AcpaHW.jpg" TargetMode="External"/><Relationship Id="rId4885" Type="http://schemas.openxmlformats.org/officeDocument/2006/relationships/hyperlink" Target="https://twitter.com/" TargetMode="External"/><Relationship Id="rId21" Type="http://schemas.openxmlformats.org/officeDocument/2006/relationships/hyperlink" Target="https://youtu.be/jEGyp0w6vMo" TargetMode="External"/><Relationship Id="rId2089" Type="http://schemas.openxmlformats.org/officeDocument/2006/relationships/hyperlink" Target="http://pbs.twimg.com/profile_images/423336432829079552/Qo40WvP4_normal.jpeg" TargetMode="External"/><Relationship Id="rId3487" Type="http://schemas.openxmlformats.org/officeDocument/2006/relationships/hyperlink" Target="http://pbs.twimg.com/profile_images/971719718569639937/ZP-kdMj0_normal.jpg" TargetMode="External"/><Relationship Id="rId3694" Type="http://schemas.openxmlformats.org/officeDocument/2006/relationships/hyperlink" Target="https://twitter.com/" TargetMode="External"/><Relationship Id="rId4538" Type="http://schemas.openxmlformats.org/officeDocument/2006/relationships/hyperlink" Target="https://twitter.com/" TargetMode="External"/><Relationship Id="rId4745" Type="http://schemas.openxmlformats.org/officeDocument/2006/relationships/hyperlink" Target="https://twitter.com/" TargetMode="External"/><Relationship Id="rId4952" Type="http://schemas.openxmlformats.org/officeDocument/2006/relationships/hyperlink" Target="https://twitter.com/" TargetMode="External"/><Relationship Id="rId2296" Type="http://schemas.openxmlformats.org/officeDocument/2006/relationships/hyperlink" Target="http://pbs.twimg.com/profile_images/728492416764882944/Dk7SWJM2_normal.jpg" TargetMode="External"/><Relationship Id="rId3347" Type="http://schemas.openxmlformats.org/officeDocument/2006/relationships/hyperlink" Target="http://pbs.twimg.com/profile_images/909075667433644033/3IsGUKbQ_normal.jpg" TargetMode="External"/><Relationship Id="rId3554" Type="http://schemas.openxmlformats.org/officeDocument/2006/relationships/hyperlink" Target="https://pbs.twimg.com/media/DYlC4WJX0AA8xXe.png" TargetMode="External"/><Relationship Id="rId3761" Type="http://schemas.openxmlformats.org/officeDocument/2006/relationships/hyperlink" Target="https://twitter.com/" TargetMode="External"/><Relationship Id="rId4605" Type="http://schemas.openxmlformats.org/officeDocument/2006/relationships/hyperlink" Target="https://twitter.com/" TargetMode="External"/><Relationship Id="rId4812" Type="http://schemas.openxmlformats.org/officeDocument/2006/relationships/hyperlink" Target="https://twitter.com/" TargetMode="External"/><Relationship Id="rId268" Type="http://schemas.openxmlformats.org/officeDocument/2006/relationships/hyperlink" Target="http://bit.ly/2IhcqPh" TargetMode="External"/><Relationship Id="rId475" Type="http://schemas.openxmlformats.org/officeDocument/2006/relationships/hyperlink" Target="https://www.marketingprofs.com/articles/2018/33736/social-selling-three-reasons-its-good-for-business-and-four-steps-to-get-you-started?hootPostID=b8f2c9d5aea5527f486730b4a192d850" TargetMode="External"/><Relationship Id="rId682" Type="http://schemas.openxmlformats.org/officeDocument/2006/relationships/hyperlink" Target="https://www.m3jr.com/a-buyer-centric-linkedin-profile-builds-trust-article-1-of-3/" TargetMode="External"/><Relationship Id="rId2156" Type="http://schemas.openxmlformats.org/officeDocument/2006/relationships/hyperlink" Target="http://pbs.twimg.com/profile_images/672616199348346881/DwZSNmd__normal.png" TargetMode="External"/><Relationship Id="rId2363" Type="http://schemas.openxmlformats.org/officeDocument/2006/relationships/hyperlink" Target="https://pbs.twimg.com/media/DYBPpFYX4AUP0vY.jpg" TargetMode="External"/><Relationship Id="rId2570" Type="http://schemas.openxmlformats.org/officeDocument/2006/relationships/hyperlink" Target="https://pbs.twimg.com/media/DYVoD7_UMAELjgE.jpg" TargetMode="External"/><Relationship Id="rId3207" Type="http://schemas.openxmlformats.org/officeDocument/2006/relationships/hyperlink" Target="http://pbs.twimg.com/profile_images/821355998325669888/YGnnLqoO_normal.jpg" TargetMode="External"/><Relationship Id="rId3414" Type="http://schemas.openxmlformats.org/officeDocument/2006/relationships/hyperlink" Target="http://pbs.twimg.com/profile_images/1129115682/40222_123899460989128_100001072256821_128730_5433521_n_normal.jpg" TargetMode="External"/><Relationship Id="rId3621" Type="http://schemas.openxmlformats.org/officeDocument/2006/relationships/hyperlink" Target="https://pbs.twimg.com/ext_tw_video_thumb/951923499131576320/pu/img/FuWdO1DuRJrnMeaL.jpg" TargetMode="External"/><Relationship Id="rId128" Type="http://schemas.openxmlformats.org/officeDocument/2006/relationships/hyperlink" Target="http://www.voiceamerica.com/show/1981/breakfast-with-game-changers" TargetMode="External"/><Relationship Id="rId335" Type="http://schemas.openxmlformats.org/officeDocument/2006/relationships/hyperlink" Target="http://maximizesocialbusiness.com/social-selling-b2b-social-media-marketing-23262/" TargetMode="External"/><Relationship Id="rId542" Type="http://schemas.openxmlformats.org/officeDocument/2006/relationships/hyperlink" Target="https://www.linkedin.com/pulse/importance-kpis-social-media-marketing-dennis-koutoudis/" TargetMode="External"/><Relationship Id="rId1172" Type="http://schemas.openxmlformats.org/officeDocument/2006/relationships/hyperlink" Target="http://www.social-experts.net/social-selling-accelerate-serendipity/?utm_content=buffer94caa&amp;utm_medium=social&amp;utm_source=twitter.com&amp;utm_campaign=buffer" TargetMode="External"/><Relationship Id="rId2016" Type="http://schemas.openxmlformats.org/officeDocument/2006/relationships/hyperlink" Target="http://pbs.twimg.com/profile_images/834484635295948800/tWxJaOIW_normal.jpg" TargetMode="External"/><Relationship Id="rId2223" Type="http://schemas.openxmlformats.org/officeDocument/2006/relationships/hyperlink" Target="https://pbs.twimg.com/media/DPQlWIKUQAEXLns.jpg" TargetMode="External"/><Relationship Id="rId2430" Type="http://schemas.openxmlformats.org/officeDocument/2006/relationships/hyperlink" Target="https://pbs.twimg.com/media/DYGZvz6X4AAUGeh.jpg" TargetMode="External"/><Relationship Id="rId5379" Type="http://schemas.openxmlformats.org/officeDocument/2006/relationships/hyperlink" Target="https://twitter.com/" TargetMode="External"/><Relationship Id="rId402" Type="http://schemas.openxmlformats.org/officeDocument/2006/relationships/hyperlink" Target="https://www.youtube.com/watch?v=SKNW2cMMHow&amp;feature=youtu.be&amp;utm_content=bufferbfcbd&amp;utm_medium=social&amp;utm_source=twitter.com&amp;utm_campaign=buffer" TargetMode="External"/><Relationship Id="rId1032" Type="http://schemas.openxmlformats.org/officeDocument/2006/relationships/hyperlink" Target="https://www.ebay.com/itm/112809092386?ul_noapp=true" TargetMode="External"/><Relationship Id="rId4188" Type="http://schemas.openxmlformats.org/officeDocument/2006/relationships/hyperlink" Target="https://twitter.com/" TargetMode="External"/><Relationship Id="rId4395" Type="http://schemas.openxmlformats.org/officeDocument/2006/relationships/hyperlink" Target="https://twitter.com/" TargetMode="External"/><Relationship Id="rId5239" Type="http://schemas.openxmlformats.org/officeDocument/2006/relationships/hyperlink" Target="https://twitter.com/" TargetMode="External"/><Relationship Id="rId5446" Type="http://schemas.openxmlformats.org/officeDocument/2006/relationships/hyperlink" Target="https://twitter.com/" TargetMode="External"/><Relationship Id="rId1989" Type="http://schemas.openxmlformats.org/officeDocument/2006/relationships/hyperlink" Target="https://pbs.twimg.com/media/DXmGIrkUQAIj4nx.jpg" TargetMode="External"/><Relationship Id="rId4048" Type="http://schemas.openxmlformats.org/officeDocument/2006/relationships/hyperlink" Target="https://twitter.com/" TargetMode="External"/><Relationship Id="rId4255" Type="http://schemas.openxmlformats.org/officeDocument/2006/relationships/hyperlink" Target="https://twitter.com/" TargetMode="External"/><Relationship Id="rId5306" Type="http://schemas.openxmlformats.org/officeDocument/2006/relationships/hyperlink" Target="https://twitter.com/" TargetMode="External"/><Relationship Id="rId1849" Type="http://schemas.openxmlformats.org/officeDocument/2006/relationships/hyperlink" Target="https://pbs.twimg.com/media/DX8DdluW4AAOpI8.jpg" TargetMode="External"/><Relationship Id="rId3064" Type="http://schemas.openxmlformats.org/officeDocument/2006/relationships/hyperlink" Target="http://pbs.twimg.com/profile_images/439731477207449600/xjHidRrP_normal.jpeg" TargetMode="External"/><Relationship Id="rId4462" Type="http://schemas.openxmlformats.org/officeDocument/2006/relationships/hyperlink" Target="https://twitter.com/" TargetMode="External"/><Relationship Id="rId192" Type="http://schemas.openxmlformats.org/officeDocument/2006/relationships/hyperlink" Target="https://ibm.biz/digitalweek" TargetMode="External"/><Relationship Id="rId1709" Type="http://schemas.openxmlformats.org/officeDocument/2006/relationships/hyperlink" Target="https://pbs.twimg.com/media/DYqRwxEVAAA7ZRh.jpg" TargetMode="External"/><Relationship Id="rId1916" Type="http://schemas.openxmlformats.org/officeDocument/2006/relationships/hyperlink" Target="https://pbs.twimg.com/media/DOH7P1nUEAEGYsA.jpg" TargetMode="External"/><Relationship Id="rId3271" Type="http://schemas.openxmlformats.org/officeDocument/2006/relationships/hyperlink" Target="http://pbs.twimg.com/profile_images/545662268440989696/EeuoyVto_normal.png" TargetMode="External"/><Relationship Id="rId4115" Type="http://schemas.openxmlformats.org/officeDocument/2006/relationships/hyperlink" Target="https://twitter.com/" TargetMode="External"/><Relationship Id="rId4322" Type="http://schemas.openxmlformats.org/officeDocument/2006/relationships/hyperlink" Target="https://twitter.com/" TargetMode="External"/><Relationship Id="rId2080" Type="http://schemas.openxmlformats.org/officeDocument/2006/relationships/hyperlink" Target="http://pbs.twimg.com/profile_images/423336432829079552/Qo40WvP4_normal.jpeg" TargetMode="External"/><Relationship Id="rId3131" Type="http://schemas.openxmlformats.org/officeDocument/2006/relationships/hyperlink" Target="https://pbs.twimg.com/media/CXVvUlzWMAAELe0.jpg" TargetMode="External"/><Relationship Id="rId2897" Type="http://schemas.openxmlformats.org/officeDocument/2006/relationships/hyperlink" Target="http://pbs.twimg.com/profile_images/423336432829079552/Qo40WvP4_normal.jpeg" TargetMode="External"/><Relationship Id="rId3948" Type="http://schemas.openxmlformats.org/officeDocument/2006/relationships/hyperlink" Target="https://twitter.com/" TargetMode="External"/><Relationship Id="rId5096" Type="http://schemas.openxmlformats.org/officeDocument/2006/relationships/hyperlink" Target="https://twitter.com/" TargetMode="External"/><Relationship Id="rId869" Type="http://schemas.openxmlformats.org/officeDocument/2006/relationships/hyperlink" Target="http://bit.ly/2im4S3R" TargetMode="External"/><Relationship Id="rId1499" Type="http://schemas.openxmlformats.org/officeDocument/2006/relationships/hyperlink" Target="https://pbs.twimg.com/media/DXxxO-FXcAAbF91.jpg" TargetMode="External"/><Relationship Id="rId5163" Type="http://schemas.openxmlformats.org/officeDocument/2006/relationships/hyperlink" Target="https://twitter.com/" TargetMode="External"/><Relationship Id="rId5370" Type="http://schemas.openxmlformats.org/officeDocument/2006/relationships/hyperlink" Target="https://twitter.com/" TargetMode="External"/><Relationship Id="rId729" Type="http://schemas.openxmlformats.org/officeDocument/2006/relationships/hyperlink" Target="https://vengreso.com/blog/leveraging-digital-sales-3-tiers-of-abs" TargetMode="External"/><Relationship Id="rId1359" Type="http://schemas.openxmlformats.org/officeDocument/2006/relationships/hyperlink" Target="https://pbs.twimg.com/media/DYm5XFQU0AA8fg_.jpg" TargetMode="External"/><Relationship Id="rId2757" Type="http://schemas.openxmlformats.org/officeDocument/2006/relationships/hyperlink" Target="http://pbs.twimg.com/profile_images/3119962297/5dbf1edd89534df985564def38d2995e_normal.jpeg" TargetMode="External"/><Relationship Id="rId2964" Type="http://schemas.openxmlformats.org/officeDocument/2006/relationships/hyperlink" Target="https://pbs.twimg.com/media/DXzPeMOWsAIISNQ.jpg" TargetMode="External"/><Relationship Id="rId3808" Type="http://schemas.openxmlformats.org/officeDocument/2006/relationships/hyperlink" Target="https://twitter.com/" TargetMode="External"/><Relationship Id="rId5023" Type="http://schemas.openxmlformats.org/officeDocument/2006/relationships/hyperlink" Target="https://twitter.com/" TargetMode="External"/><Relationship Id="rId5230" Type="http://schemas.openxmlformats.org/officeDocument/2006/relationships/hyperlink" Target="https://twitter.com/" TargetMode="External"/><Relationship Id="rId936" Type="http://schemas.openxmlformats.org/officeDocument/2006/relationships/hyperlink" Target="http://www.myfrugalbusiness.com/2018/02/save-money-marketing-digital-social-media-bootstrap.html" TargetMode="External"/><Relationship Id="rId1219" Type="http://schemas.openxmlformats.org/officeDocument/2006/relationships/hyperlink" Target="http://www.social-experts.net/dont-be-outsold" TargetMode="External"/><Relationship Id="rId1566" Type="http://schemas.openxmlformats.org/officeDocument/2006/relationships/hyperlink" Target="https://pbs.twimg.com/media/DYaxoypX0AAriHk.jpg" TargetMode="External"/><Relationship Id="rId1773" Type="http://schemas.openxmlformats.org/officeDocument/2006/relationships/hyperlink" Target="https://pbs.twimg.com/media/DXy03gNVwAAy4d6.jpg" TargetMode="External"/><Relationship Id="rId1980" Type="http://schemas.openxmlformats.org/officeDocument/2006/relationships/hyperlink" Target="http://pbs.twimg.com/profile_images/966307684818370562/f-uRlZ-1_normal.jpg" TargetMode="External"/><Relationship Id="rId2617" Type="http://schemas.openxmlformats.org/officeDocument/2006/relationships/hyperlink" Target="http://pbs.twimg.com/profile_images/969641454778728448/arzHtGIp_normal.jpg" TargetMode="External"/><Relationship Id="rId2824" Type="http://schemas.openxmlformats.org/officeDocument/2006/relationships/hyperlink" Target="http://pbs.twimg.com/profile_images/969496822183063552/LlwcY4R7_normal.jpg" TargetMode="External"/><Relationship Id="rId65" Type="http://schemas.openxmlformats.org/officeDocument/2006/relationships/hyperlink" Target="http://www.social-experts.net/will-requesting-data-gdpr/?utm_content=bufferc6690&amp;utm_medium=social&amp;utm_source=twitter.com&amp;utm_campaign=buffer" TargetMode="External"/><Relationship Id="rId1426" Type="http://schemas.openxmlformats.org/officeDocument/2006/relationships/hyperlink" Target="https://pbs.twimg.com/media/DXuhRujVoAA1O7z.jpg" TargetMode="External"/><Relationship Id="rId1633" Type="http://schemas.openxmlformats.org/officeDocument/2006/relationships/hyperlink" Target="https://pbs.twimg.com/media/DYVNK9xWAAArrRA.jpg" TargetMode="External"/><Relationship Id="rId1840" Type="http://schemas.openxmlformats.org/officeDocument/2006/relationships/hyperlink" Target="https://pbs.twimg.com/media/DYlMfuIVMAAV034.jpg" TargetMode="External"/><Relationship Id="rId4789" Type="http://schemas.openxmlformats.org/officeDocument/2006/relationships/hyperlink" Target="https://twitter.com/" TargetMode="External"/><Relationship Id="rId4996" Type="http://schemas.openxmlformats.org/officeDocument/2006/relationships/hyperlink" Target="https://twitter.com/" TargetMode="External"/><Relationship Id="rId1700" Type="http://schemas.openxmlformats.org/officeDocument/2006/relationships/hyperlink" Target="https://pbs.twimg.com/media/DYqMPLWW0AA1LIZ.jpg" TargetMode="External"/><Relationship Id="rId3598" Type="http://schemas.openxmlformats.org/officeDocument/2006/relationships/hyperlink" Target="https://pbs.twimg.com/media/DYBNCW6X0AEFMgJ.jpg" TargetMode="External"/><Relationship Id="rId4649" Type="http://schemas.openxmlformats.org/officeDocument/2006/relationships/hyperlink" Target="https://twitter.com/" TargetMode="External"/><Relationship Id="rId4856" Type="http://schemas.openxmlformats.org/officeDocument/2006/relationships/hyperlink" Target="https://twitter.com/" TargetMode="External"/><Relationship Id="rId3458" Type="http://schemas.openxmlformats.org/officeDocument/2006/relationships/hyperlink" Target="http://pbs.twimg.com/profile_images/809115567927898114/bmGtTFt-_normal.jpg" TargetMode="External"/><Relationship Id="rId3665" Type="http://schemas.openxmlformats.org/officeDocument/2006/relationships/hyperlink" Target="https://pbs.twimg.com/media/DRqR2d7U8AApzgU.jpg" TargetMode="External"/><Relationship Id="rId3872" Type="http://schemas.openxmlformats.org/officeDocument/2006/relationships/hyperlink" Target="https://twitter.com/" TargetMode="External"/><Relationship Id="rId4509" Type="http://schemas.openxmlformats.org/officeDocument/2006/relationships/hyperlink" Target="https://twitter.com/" TargetMode="External"/><Relationship Id="rId4716" Type="http://schemas.openxmlformats.org/officeDocument/2006/relationships/hyperlink" Target="https://twitter.com/" TargetMode="External"/><Relationship Id="rId379" Type="http://schemas.openxmlformats.org/officeDocument/2006/relationships/hyperlink" Target="http://bit.ly/2Fzdhcz" TargetMode="External"/><Relationship Id="rId586" Type="http://schemas.openxmlformats.org/officeDocument/2006/relationships/hyperlink" Target="http://b2c.news/NJwZMC?utm_content=buffere7967&amp;utm_medium=social&amp;utm_source=twitter.com&amp;utm_campaign=buffer" TargetMode="External"/><Relationship Id="rId793" Type="http://schemas.openxmlformats.org/officeDocument/2006/relationships/hyperlink" Target="https://www.amazon.co.uk/Social-Selling-Techniques-Influence-Changemakers/dp/0749478012/ref=sr_1_1?ie=UTF8&amp;qid=1520768820&amp;sr=8-1&amp;keywords=social+selling+techniques+to+influence+buyers+and+changemakers" TargetMode="External"/><Relationship Id="rId2267" Type="http://schemas.openxmlformats.org/officeDocument/2006/relationships/hyperlink" Target="http://pbs.twimg.com/profile_images/735262542629613568/Hy4qGIAz_normal.jpg" TargetMode="External"/><Relationship Id="rId2474" Type="http://schemas.openxmlformats.org/officeDocument/2006/relationships/hyperlink" Target="http://pbs.twimg.com/profile_images/894549273202876416/WlGk4npW_normal.jpg" TargetMode="External"/><Relationship Id="rId2681" Type="http://schemas.openxmlformats.org/officeDocument/2006/relationships/hyperlink" Target="http://pbs.twimg.com/profile_images/423336432829079552/Qo40WvP4_normal.jpeg" TargetMode="External"/><Relationship Id="rId3318" Type="http://schemas.openxmlformats.org/officeDocument/2006/relationships/hyperlink" Target="http://pbs.twimg.com/profile_images/770244132417605633/BQo293S6_normal.jpg" TargetMode="External"/><Relationship Id="rId3525" Type="http://schemas.openxmlformats.org/officeDocument/2006/relationships/hyperlink" Target="https://pbs.twimg.com/media/DYkcbsxV4AEqURP.jpg" TargetMode="External"/><Relationship Id="rId4923" Type="http://schemas.openxmlformats.org/officeDocument/2006/relationships/hyperlink" Target="https://twitter.com/" TargetMode="External"/><Relationship Id="rId239" Type="http://schemas.openxmlformats.org/officeDocument/2006/relationships/hyperlink" Target="https://www.1min30.com/social-selling/comment-linbound-marketing-reunit-il-marketing-et-sales-en-une-seule-et-meme-equipe-116233?utm_source=ReviveOldPost&amp;utm_medium=social&amp;utm_campaign=ReviveOldPost" TargetMode="External"/><Relationship Id="rId446" Type="http://schemas.openxmlformats.org/officeDocument/2006/relationships/hyperlink" Target="http://bit.ly/2D4h4gW" TargetMode="External"/><Relationship Id="rId653" Type="http://schemas.openxmlformats.org/officeDocument/2006/relationships/hyperlink" Target="https://youtu.be/jEGyp0w6vMo" TargetMode="External"/><Relationship Id="rId1076" Type="http://schemas.openxmlformats.org/officeDocument/2006/relationships/hyperlink" Target="http://www.ebay.com/itm/372055657316?ul_noapp=true" TargetMode="External"/><Relationship Id="rId1283" Type="http://schemas.openxmlformats.org/officeDocument/2006/relationships/hyperlink" Target="https://www.youtube.com/channel/UCPcLDUNZb2h8PFTK678pi_Q" TargetMode="External"/><Relationship Id="rId1490" Type="http://schemas.openxmlformats.org/officeDocument/2006/relationships/hyperlink" Target="https://pbs.twimg.com/media/DYGfYB4X0AEFHS7.jpg" TargetMode="External"/><Relationship Id="rId2127" Type="http://schemas.openxmlformats.org/officeDocument/2006/relationships/hyperlink" Target="http://pbs.twimg.com/profile_images/970242951099150336/-K8uxudh_normal.jpg" TargetMode="External"/><Relationship Id="rId2334" Type="http://schemas.openxmlformats.org/officeDocument/2006/relationships/hyperlink" Target="http://pbs.twimg.com/profile_images/635224559868706816/FRMSais4_normal.jpg" TargetMode="External"/><Relationship Id="rId3732" Type="http://schemas.openxmlformats.org/officeDocument/2006/relationships/hyperlink" Target="https://twitter.com/" TargetMode="External"/><Relationship Id="rId306" Type="http://schemas.openxmlformats.org/officeDocument/2006/relationships/hyperlink" Target="http://www.myfrugalbusiness.com/2017/04/importance-lead-generation-modern-business-prospects.html" TargetMode="External"/><Relationship Id="rId860" Type="http://schemas.openxmlformats.org/officeDocument/2006/relationships/hyperlink" Target="http://www.social-experts.net/seen-end-sales-commission" TargetMode="External"/><Relationship Id="rId1143" Type="http://schemas.openxmlformats.org/officeDocument/2006/relationships/hyperlink" Target="https://www.linkedin.com/pulse/how-socially-sell-video-interview-ian-moyse-?trk=mp-reader-card" TargetMode="External"/><Relationship Id="rId2541" Type="http://schemas.openxmlformats.org/officeDocument/2006/relationships/hyperlink" Target="https://pbs.twimg.com/media/DYVNgAoU0AAN66l.jpg" TargetMode="External"/><Relationship Id="rId4299" Type="http://schemas.openxmlformats.org/officeDocument/2006/relationships/hyperlink" Target="https://twitter.com/" TargetMode="External"/><Relationship Id="rId513" Type="http://schemas.openxmlformats.org/officeDocument/2006/relationships/hyperlink" Target="http://www.salesforlife.com/blog/sales-teams-unlock-productivity-and-increase-sales-with-the-power-of-social-media" TargetMode="External"/><Relationship Id="rId720" Type="http://schemas.openxmlformats.org/officeDocument/2006/relationships/hyperlink" Target="http://pplx.co/t/1nGAzdM5O0BW/" TargetMode="External"/><Relationship Id="rId1350" Type="http://schemas.openxmlformats.org/officeDocument/2006/relationships/hyperlink" Target="https://pbs.twimg.com/media/DYkZo82WsAA_ft9.jpg" TargetMode="External"/><Relationship Id="rId2401" Type="http://schemas.openxmlformats.org/officeDocument/2006/relationships/hyperlink" Target="http://pbs.twimg.com/profile_images/777902605011935232/pQ-4p-La_normal.jpg" TargetMode="External"/><Relationship Id="rId4159" Type="http://schemas.openxmlformats.org/officeDocument/2006/relationships/hyperlink" Target="https://twitter.com/" TargetMode="External"/><Relationship Id="rId1003" Type="http://schemas.openxmlformats.org/officeDocument/2006/relationships/hyperlink" Target="https://blog.iandyoo.com/guide-de-d%C3%A9couverte-client-6-cons%C3%A9quences-et-implications?utm_campaign=Vendre%20plus%20%3A%20Social%20Selling%20%26%20Inbound%20Sales&amp;utm_content=66792161&amp;utm_medium=social&amp;utm_source=twitter" TargetMode="External"/><Relationship Id="rId1210" Type="http://schemas.openxmlformats.org/officeDocument/2006/relationships/hyperlink" Target="https://buff.ly/2t5noUN" TargetMode="External"/><Relationship Id="rId4366" Type="http://schemas.openxmlformats.org/officeDocument/2006/relationships/hyperlink" Target="https://twitter.com/" TargetMode="External"/><Relationship Id="rId4573" Type="http://schemas.openxmlformats.org/officeDocument/2006/relationships/hyperlink" Target="https://twitter.com/" TargetMode="External"/><Relationship Id="rId4780" Type="http://schemas.openxmlformats.org/officeDocument/2006/relationships/hyperlink" Target="https://twitter.com/" TargetMode="External"/><Relationship Id="rId5417" Type="http://schemas.openxmlformats.org/officeDocument/2006/relationships/hyperlink" Target="https://twitter.com/" TargetMode="External"/><Relationship Id="rId3175" Type="http://schemas.openxmlformats.org/officeDocument/2006/relationships/hyperlink" Target="http://pbs.twimg.com/profile_images/853987068065796097/REP10k0__normal.jpg" TargetMode="External"/><Relationship Id="rId3382" Type="http://schemas.openxmlformats.org/officeDocument/2006/relationships/hyperlink" Target="http://pbs.twimg.com/profile_images/909075667433644033/3IsGUKbQ_normal.jpg" TargetMode="External"/><Relationship Id="rId4019" Type="http://schemas.openxmlformats.org/officeDocument/2006/relationships/hyperlink" Target="https://twitter.com/" TargetMode="External"/><Relationship Id="rId4226" Type="http://schemas.openxmlformats.org/officeDocument/2006/relationships/hyperlink" Target="https://twitter.com/" TargetMode="External"/><Relationship Id="rId4433" Type="http://schemas.openxmlformats.org/officeDocument/2006/relationships/hyperlink" Target="https://twitter.com/" TargetMode="External"/><Relationship Id="rId4640" Type="http://schemas.openxmlformats.org/officeDocument/2006/relationships/hyperlink" Target="https://twitter.com/" TargetMode="External"/><Relationship Id="rId2191" Type="http://schemas.openxmlformats.org/officeDocument/2006/relationships/hyperlink" Target="http://pbs.twimg.com/profile_images/3319336381/6ef895b9bd47b7c627993c237ca24f55_normal.png" TargetMode="External"/><Relationship Id="rId3035" Type="http://schemas.openxmlformats.org/officeDocument/2006/relationships/hyperlink" Target="https://pbs.twimg.com/media/DYgdjQ1U8AIaGH5.jpg" TargetMode="External"/><Relationship Id="rId3242" Type="http://schemas.openxmlformats.org/officeDocument/2006/relationships/hyperlink" Target="http://pbs.twimg.com/profile_images/900825127780196352/RJhV8_wH_normal.jpg" TargetMode="External"/><Relationship Id="rId4500" Type="http://schemas.openxmlformats.org/officeDocument/2006/relationships/hyperlink" Target="https://twitter.com/" TargetMode="External"/><Relationship Id="rId163" Type="http://schemas.openxmlformats.org/officeDocument/2006/relationships/hyperlink" Target="https://buff.ly/2IdoroO" TargetMode="External"/><Relationship Id="rId370" Type="http://schemas.openxmlformats.org/officeDocument/2006/relationships/hyperlink" Target="https://www.slideshare.net/cPOEt/how-to-use-personal-branding-to-stand-out-72587334" TargetMode="External"/><Relationship Id="rId2051" Type="http://schemas.openxmlformats.org/officeDocument/2006/relationships/hyperlink" Target="http://abs.twimg.com/sticky/default_profile_images/default_profile_normal.png" TargetMode="External"/><Relationship Id="rId3102" Type="http://schemas.openxmlformats.org/officeDocument/2006/relationships/hyperlink" Target="http://pbs.twimg.com/profile_images/695245027266658304/NhjJMCTh_normal.jpg" TargetMode="External"/><Relationship Id="rId230" Type="http://schemas.openxmlformats.org/officeDocument/2006/relationships/hyperlink" Target="https://www.lilachbullock.com/social-selling-tools/?ref=quuu&amp;utm_source=quuu" TargetMode="External"/><Relationship Id="rId5067" Type="http://schemas.openxmlformats.org/officeDocument/2006/relationships/hyperlink" Target="https://twitter.com/" TargetMode="External"/><Relationship Id="rId5274" Type="http://schemas.openxmlformats.org/officeDocument/2006/relationships/hyperlink" Target="https://twitter.com/" TargetMode="External"/><Relationship Id="rId2868" Type="http://schemas.openxmlformats.org/officeDocument/2006/relationships/hyperlink" Target="http://pbs.twimg.com/profile_images/757245878554034176/8Mf0gxS1_normal.jpg" TargetMode="External"/><Relationship Id="rId3919" Type="http://schemas.openxmlformats.org/officeDocument/2006/relationships/hyperlink" Target="https://twitter.com/" TargetMode="External"/><Relationship Id="rId4083" Type="http://schemas.openxmlformats.org/officeDocument/2006/relationships/hyperlink" Target="https://twitter.com/" TargetMode="External"/><Relationship Id="rId5481" Type="http://schemas.openxmlformats.org/officeDocument/2006/relationships/hyperlink" Target="https://api.twitter.com/1.1/geo/id/37ded68f419372ee.json" TargetMode="External"/><Relationship Id="rId1677" Type="http://schemas.openxmlformats.org/officeDocument/2006/relationships/hyperlink" Target="https://pbs.twimg.com/media/DYqEAmZX4AIfIym.jpg" TargetMode="External"/><Relationship Id="rId1884" Type="http://schemas.openxmlformats.org/officeDocument/2006/relationships/hyperlink" Target="https://pbs.twimg.com/media/DQtfpQUXkAA8fAU.jpg" TargetMode="External"/><Relationship Id="rId2728" Type="http://schemas.openxmlformats.org/officeDocument/2006/relationships/hyperlink" Target="http://pbs.twimg.com/profile_images/757984876645720064/yhajiVam_normal.jpg" TargetMode="External"/><Relationship Id="rId2935" Type="http://schemas.openxmlformats.org/officeDocument/2006/relationships/hyperlink" Target="http://pbs.twimg.com/profile_images/378800000495945152/b21c66db7edae1566410629cebd19466_normal.jpeg" TargetMode="External"/><Relationship Id="rId4290" Type="http://schemas.openxmlformats.org/officeDocument/2006/relationships/hyperlink" Target="https://twitter.com/" TargetMode="External"/><Relationship Id="rId5134" Type="http://schemas.openxmlformats.org/officeDocument/2006/relationships/hyperlink" Target="https://twitter.com/" TargetMode="External"/><Relationship Id="rId5341" Type="http://schemas.openxmlformats.org/officeDocument/2006/relationships/hyperlink" Target="https://twitter.com/" TargetMode="External"/><Relationship Id="rId907" Type="http://schemas.openxmlformats.org/officeDocument/2006/relationships/hyperlink" Target="https://blog.myleadsystempro.com/social-media-lead-generation?id=donteague" TargetMode="External"/><Relationship Id="rId1537" Type="http://schemas.openxmlformats.org/officeDocument/2006/relationships/hyperlink" Target="https://pbs.twimg.com/media/DXxR9UxWAAAaC49.jpg" TargetMode="External"/><Relationship Id="rId1744" Type="http://schemas.openxmlformats.org/officeDocument/2006/relationships/hyperlink" Target="https://pbs.twimg.com/tweet_video_thumb/DXxyXUKW4AAUAf-.jpg" TargetMode="External"/><Relationship Id="rId1951" Type="http://schemas.openxmlformats.org/officeDocument/2006/relationships/hyperlink" Target="http://pbs.twimg.com/profile_images/378800000365043019/c8513c00783206a9210087dafd245edf_normal.jpeg" TargetMode="External"/><Relationship Id="rId4150" Type="http://schemas.openxmlformats.org/officeDocument/2006/relationships/hyperlink" Target="https://twitter.com/" TargetMode="External"/><Relationship Id="rId5201" Type="http://schemas.openxmlformats.org/officeDocument/2006/relationships/hyperlink" Target="https://twitter.com/" TargetMode="External"/><Relationship Id="rId36" Type="http://schemas.openxmlformats.org/officeDocument/2006/relationships/hyperlink" Target="http://ow.ly/UZwT30iDDJE" TargetMode="External"/><Relationship Id="rId1604" Type="http://schemas.openxmlformats.org/officeDocument/2006/relationships/hyperlink" Target="https://pbs.twimg.com/media/DYkyebuVQAItF_3.jpg" TargetMode="External"/><Relationship Id="rId4010" Type="http://schemas.openxmlformats.org/officeDocument/2006/relationships/hyperlink" Target="https://twitter.com/" TargetMode="External"/><Relationship Id="rId4967" Type="http://schemas.openxmlformats.org/officeDocument/2006/relationships/hyperlink" Target="https://twitter.com/" TargetMode="External"/><Relationship Id="rId1811" Type="http://schemas.openxmlformats.org/officeDocument/2006/relationships/hyperlink" Target="https://pbs.twimg.com/media/DYqMgNCUMAEPlS7.jpg" TargetMode="External"/><Relationship Id="rId3569" Type="http://schemas.openxmlformats.org/officeDocument/2006/relationships/hyperlink" Target="https://pbs.twimg.com/media/DYqGSzXUMAEWyka.jpg" TargetMode="External"/><Relationship Id="rId697" Type="http://schemas.openxmlformats.org/officeDocument/2006/relationships/hyperlink" Target="http://www.voiceamerica.com/show/2490/social-selling-with-game-changers-presented-by-sap" TargetMode="External"/><Relationship Id="rId2378" Type="http://schemas.openxmlformats.org/officeDocument/2006/relationships/hyperlink" Target="http://pbs.twimg.com/profile_images/378800000738493722/320a0f2d6e0588bcd5cb23b3955e0d1d_normal.jpeg" TargetMode="External"/><Relationship Id="rId3429" Type="http://schemas.openxmlformats.org/officeDocument/2006/relationships/hyperlink" Target="http://pbs.twimg.com/profile_images/1129115682/40222_123899460989128_100001072256821_128730_5433521_n_normal.jpg" TargetMode="External"/><Relationship Id="rId3776" Type="http://schemas.openxmlformats.org/officeDocument/2006/relationships/hyperlink" Target="https://twitter.com/" TargetMode="External"/><Relationship Id="rId3983" Type="http://schemas.openxmlformats.org/officeDocument/2006/relationships/hyperlink" Target="https://twitter.com/" TargetMode="External"/><Relationship Id="rId4827" Type="http://schemas.openxmlformats.org/officeDocument/2006/relationships/hyperlink" Target="https://twitter.com/" TargetMode="External"/><Relationship Id="rId1187" Type="http://schemas.openxmlformats.org/officeDocument/2006/relationships/hyperlink" Target="https://www.linkedin.com/pulse/why-your-sales-onboarding-process-broken-timothy-tim-hughes" TargetMode="External"/><Relationship Id="rId2585" Type="http://schemas.openxmlformats.org/officeDocument/2006/relationships/hyperlink" Target="http://pbs.twimg.com/profile_images/2667263602/d49d8cd31674347c672a2b698268e8c0_normal.jpeg" TargetMode="External"/><Relationship Id="rId2792" Type="http://schemas.openxmlformats.org/officeDocument/2006/relationships/hyperlink" Target="http://pbs.twimg.com/profile_images/450194584887242752/3E0mVBfj_normal.png" TargetMode="External"/><Relationship Id="rId3636" Type="http://schemas.openxmlformats.org/officeDocument/2006/relationships/hyperlink" Target="http://pbs.twimg.com/profile_images/805109474352627712/WkaLDNMz_normal.jpg" TargetMode="External"/><Relationship Id="rId3843" Type="http://schemas.openxmlformats.org/officeDocument/2006/relationships/hyperlink" Target="https://twitter.com/" TargetMode="External"/><Relationship Id="rId557" Type="http://schemas.openxmlformats.org/officeDocument/2006/relationships/hyperlink" Target="http://www.voiceamerica.com/show/1981/breakfast-with-game-changers" TargetMode="External"/><Relationship Id="rId764" Type="http://schemas.openxmlformats.org/officeDocument/2006/relationships/hyperlink" Target="https://www.strong-content.com/sales-team-using-linkedin/" TargetMode="External"/><Relationship Id="rId971" Type="http://schemas.openxmlformats.org/officeDocument/2006/relationships/hyperlink" Target="http://www.social-experts.net/turn-tweets-measurable-actions/?utm_content=bufferf58f4&amp;utm_medium=social&amp;utm_source=twitter.com&amp;utm_campaign=buffer" TargetMode="External"/><Relationship Id="rId1394" Type="http://schemas.openxmlformats.org/officeDocument/2006/relationships/hyperlink" Target="https://pbs.twimg.com/media/DXsrgfhWsAMlvdI.jpg" TargetMode="External"/><Relationship Id="rId2238" Type="http://schemas.openxmlformats.org/officeDocument/2006/relationships/hyperlink" Target="http://pbs.twimg.com/profile_images/575407082729521152/W9HcBUQp_normal.jpeg" TargetMode="External"/><Relationship Id="rId2445" Type="http://schemas.openxmlformats.org/officeDocument/2006/relationships/hyperlink" Target="http://pbs.twimg.com/profile_images/2303569696/kjg5n8gnswbwm3oypije_normal.jpeg" TargetMode="External"/><Relationship Id="rId2652" Type="http://schemas.openxmlformats.org/officeDocument/2006/relationships/hyperlink" Target="http://pbs.twimg.com/profile_images/441074233494339584/n2_VYMCM_normal.jpeg" TargetMode="External"/><Relationship Id="rId3703" Type="http://schemas.openxmlformats.org/officeDocument/2006/relationships/hyperlink" Target="https://twitter.com/" TargetMode="External"/><Relationship Id="rId3910" Type="http://schemas.openxmlformats.org/officeDocument/2006/relationships/hyperlink" Target="https://twitter.com/" TargetMode="External"/><Relationship Id="rId417" Type="http://schemas.openxmlformats.org/officeDocument/2006/relationships/hyperlink" Target="https://www.youtube.com/watch?v=SKNW2cMMHow&amp;feature=youtu.be&amp;utm_content=bufferbfcbd&amp;utm_medium=social&amp;utm_source=twitter.com&amp;utm_campaign=buffer" TargetMode="External"/><Relationship Id="rId624" Type="http://schemas.openxmlformats.org/officeDocument/2006/relationships/hyperlink" Target="https://www.ebay.com/ulk/itm/372069621505" TargetMode="External"/><Relationship Id="rId831" Type="http://schemas.openxmlformats.org/officeDocument/2006/relationships/hyperlink" Target="http://feeds.feedblitz.com/~/531369766/0/salessolutions~Trending-This-Week-Value-Is-a-DifferenceMaker-for-Customers-and-Sellers-Alike" TargetMode="External"/><Relationship Id="rId1047" Type="http://schemas.openxmlformats.org/officeDocument/2006/relationships/hyperlink" Target="https://www.ebay.com/itm/371928695443?ul_noapp=true" TargetMode="External"/><Relationship Id="rId1254" Type="http://schemas.openxmlformats.org/officeDocument/2006/relationships/hyperlink" Target="http://www.social-experts.net/how-to-roll-social-selling-across" TargetMode="External"/><Relationship Id="rId1461" Type="http://schemas.openxmlformats.org/officeDocument/2006/relationships/hyperlink" Target="https://pbs.twimg.com/media/DHxpY8YVYAA65qk.jpg" TargetMode="External"/><Relationship Id="rId2305" Type="http://schemas.openxmlformats.org/officeDocument/2006/relationships/hyperlink" Target="http://pbs.twimg.com/profile_images/679022176591323137/K1lZdnWJ_normal.jpg" TargetMode="External"/><Relationship Id="rId2512" Type="http://schemas.openxmlformats.org/officeDocument/2006/relationships/hyperlink" Target="http://pbs.twimg.com/profile_images/907620346836140032/OuqL1_gw_normal.jpg" TargetMode="External"/><Relationship Id="rId1114" Type="http://schemas.openxmlformats.org/officeDocument/2006/relationships/hyperlink" Target="http://www.myfrugalbusiness.com/2017/08/unique-marketing-advertising-digital-media-stand-out.html" TargetMode="External"/><Relationship Id="rId1321" Type="http://schemas.openxmlformats.org/officeDocument/2006/relationships/hyperlink" Target="http://www.myfrugalbusiness.com/2017/03/powerful-social-media-marketing-ideas-startup.html" TargetMode="External"/><Relationship Id="rId4477" Type="http://schemas.openxmlformats.org/officeDocument/2006/relationships/hyperlink" Target="https://twitter.com/" TargetMode="External"/><Relationship Id="rId4684" Type="http://schemas.openxmlformats.org/officeDocument/2006/relationships/hyperlink" Target="https://twitter.com/" TargetMode="External"/><Relationship Id="rId4891" Type="http://schemas.openxmlformats.org/officeDocument/2006/relationships/hyperlink" Target="https://twitter.com/" TargetMode="External"/><Relationship Id="rId3079" Type="http://schemas.openxmlformats.org/officeDocument/2006/relationships/hyperlink" Target="http://pbs.twimg.com/profile_images/856885922796851200/8HbiWLlJ_normal.jpg" TargetMode="External"/><Relationship Id="rId3286" Type="http://schemas.openxmlformats.org/officeDocument/2006/relationships/hyperlink" Target="http://pbs.twimg.com/profile_images/963645029859328004/WzmvqNHT_normal.jpg" TargetMode="External"/><Relationship Id="rId3493" Type="http://schemas.openxmlformats.org/officeDocument/2006/relationships/hyperlink" Target="http://pbs.twimg.com/profile_images/856508969568935936/4szM0464_normal.jpg" TargetMode="External"/><Relationship Id="rId4337" Type="http://schemas.openxmlformats.org/officeDocument/2006/relationships/hyperlink" Target="https://twitter.com/" TargetMode="External"/><Relationship Id="rId4544" Type="http://schemas.openxmlformats.org/officeDocument/2006/relationships/hyperlink" Target="https://twitter.com/" TargetMode="External"/><Relationship Id="rId2095" Type="http://schemas.openxmlformats.org/officeDocument/2006/relationships/hyperlink" Target="http://pbs.twimg.com/profile_images/423336432829079552/Qo40WvP4_normal.jpeg" TargetMode="External"/><Relationship Id="rId3146" Type="http://schemas.openxmlformats.org/officeDocument/2006/relationships/hyperlink" Target="http://pbs.twimg.com/profile_images/676153819798065152/JkwueaWj_normal.jpg" TargetMode="External"/><Relationship Id="rId3353" Type="http://schemas.openxmlformats.org/officeDocument/2006/relationships/hyperlink" Target="http://pbs.twimg.com/profile_images/909075667433644033/3IsGUKbQ_normal.jpg" TargetMode="External"/><Relationship Id="rId4751" Type="http://schemas.openxmlformats.org/officeDocument/2006/relationships/hyperlink" Target="https://twitter.com/" TargetMode="External"/><Relationship Id="rId274" Type="http://schemas.openxmlformats.org/officeDocument/2006/relationships/hyperlink" Target="https://www.linkedin.com/pulse/we-employed-interns-do-social-media-timothy-tim-hughes-%E6%8F%90%E5%A7%86-%E4%BC%91%E6%96%AF/?published=t&amp;utm_content=buffer2d730&amp;utm_medium=social&amp;utm_source=twitter.com&amp;utm_campaign=buffer" TargetMode="External"/><Relationship Id="rId481" Type="http://schemas.openxmlformats.org/officeDocument/2006/relationships/hyperlink" Target="http://adtype.net/5541.html" TargetMode="External"/><Relationship Id="rId2162" Type="http://schemas.openxmlformats.org/officeDocument/2006/relationships/hyperlink" Target="http://pbs.twimg.com/profile_images/717751783473295360/MaPt03YF_normal.jpg" TargetMode="External"/><Relationship Id="rId3006" Type="http://schemas.openxmlformats.org/officeDocument/2006/relationships/hyperlink" Target="http://pbs.twimg.com/profile_images/964542501494272000/kdPv6n2A_normal.jpg" TargetMode="External"/><Relationship Id="rId3560" Type="http://schemas.openxmlformats.org/officeDocument/2006/relationships/hyperlink" Target="https://pbs.twimg.com/media/DYlMfuIVMAAV034.jpg" TargetMode="External"/><Relationship Id="rId4404" Type="http://schemas.openxmlformats.org/officeDocument/2006/relationships/hyperlink" Target="https://twitter.com/" TargetMode="External"/><Relationship Id="rId4611" Type="http://schemas.openxmlformats.org/officeDocument/2006/relationships/hyperlink" Target="https://twitter.com/" TargetMode="External"/><Relationship Id="rId134" Type="http://schemas.openxmlformats.org/officeDocument/2006/relationships/hyperlink" Target="http://www.voiceamerica.com/show/1981/breakfast-with-game-changers" TargetMode="External"/><Relationship Id="rId3213" Type="http://schemas.openxmlformats.org/officeDocument/2006/relationships/hyperlink" Target="http://pbs.twimg.com/profile_images/897348263627563008/5PE-DKeU_normal.jpg" TargetMode="External"/><Relationship Id="rId3420" Type="http://schemas.openxmlformats.org/officeDocument/2006/relationships/hyperlink" Target="http://pbs.twimg.com/profile_images/1129115682/40222_123899460989128_100001072256821_128730_5433521_n_normal.jpg" TargetMode="External"/><Relationship Id="rId341" Type="http://schemas.openxmlformats.org/officeDocument/2006/relationships/hyperlink" Target="http://contentmarketinginstitute.com/2017/11/marketers-data-scientists/" TargetMode="External"/><Relationship Id="rId2022" Type="http://schemas.openxmlformats.org/officeDocument/2006/relationships/hyperlink" Target="http://pbs.twimg.com/profile_images/834484635295948800/tWxJaOIW_normal.jpg" TargetMode="External"/><Relationship Id="rId2979" Type="http://schemas.openxmlformats.org/officeDocument/2006/relationships/hyperlink" Target="https://pbs.twimg.com/media/DXy3oV8XkAAp6F-.jpg" TargetMode="External"/><Relationship Id="rId5178" Type="http://schemas.openxmlformats.org/officeDocument/2006/relationships/hyperlink" Target="https://twitter.com/" TargetMode="External"/><Relationship Id="rId5385" Type="http://schemas.openxmlformats.org/officeDocument/2006/relationships/hyperlink" Target="https://twitter.com/" TargetMode="External"/><Relationship Id="rId201" Type="http://schemas.openxmlformats.org/officeDocument/2006/relationships/hyperlink" Target="http://gag.gl/p6REqw" TargetMode="External"/><Relationship Id="rId1788" Type="http://schemas.openxmlformats.org/officeDocument/2006/relationships/hyperlink" Target="https://pbs.twimg.com/media/DXx3YswVAAAhzRg.jpg" TargetMode="External"/><Relationship Id="rId1995" Type="http://schemas.openxmlformats.org/officeDocument/2006/relationships/hyperlink" Target="http://pbs.twimg.com/profile_images/730886113955471360/xXmMj8qe_normal.jpg" TargetMode="External"/><Relationship Id="rId2839" Type="http://schemas.openxmlformats.org/officeDocument/2006/relationships/hyperlink" Target="http://pbs.twimg.com/profile_images/908399207228338182/LHqCmrDA_normal.jpg" TargetMode="External"/><Relationship Id="rId4194" Type="http://schemas.openxmlformats.org/officeDocument/2006/relationships/hyperlink" Target="https://twitter.com/" TargetMode="External"/><Relationship Id="rId5038" Type="http://schemas.openxmlformats.org/officeDocument/2006/relationships/hyperlink" Target="https://twitter.com/" TargetMode="External"/><Relationship Id="rId5245" Type="http://schemas.openxmlformats.org/officeDocument/2006/relationships/hyperlink" Target="https://twitter.com/" TargetMode="External"/><Relationship Id="rId5452" Type="http://schemas.openxmlformats.org/officeDocument/2006/relationships/hyperlink" Target="https://twitter.com/" TargetMode="External"/><Relationship Id="rId1648" Type="http://schemas.openxmlformats.org/officeDocument/2006/relationships/hyperlink" Target="https://pbs.twimg.com/media/DX3D3CPXcAE0V3T.jpg" TargetMode="External"/><Relationship Id="rId4054" Type="http://schemas.openxmlformats.org/officeDocument/2006/relationships/hyperlink" Target="https://twitter.com/" TargetMode="External"/><Relationship Id="rId4261" Type="http://schemas.openxmlformats.org/officeDocument/2006/relationships/hyperlink" Target="https://twitter.com/" TargetMode="External"/><Relationship Id="rId5105" Type="http://schemas.openxmlformats.org/officeDocument/2006/relationships/hyperlink" Target="https://twitter.com/" TargetMode="External"/><Relationship Id="rId5312" Type="http://schemas.openxmlformats.org/officeDocument/2006/relationships/hyperlink" Target="https://twitter.com/" TargetMode="External"/><Relationship Id="rId1508" Type="http://schemas.openxmlformats.org/officeDocument/2006/relationships/hyperlink" Target="https://pbs.twimg.com/media/DYGXks8W4AECng-.jpg" TargetMode="External"/><Relationship Id="rId1855" Type="http://schemas.openxmlformats.org/officeDocument/2006/relationships/hyperlink" Target="https://pbs.twimg.com/media/DYqWUTvW4AE7B7L.jpg" TargetMode="External"/><Relationship Id="rId2906" Type="http://schemas.openxmlformats.org/officeDocument/2006/relationships/hyperlink" Target="http://pbs.twimg.com/profile_images/423336432829079552/Qo40WvP4_normal.jpeg" TargetMode="External"/><Relationship Id="rId3070" Type="http://schemas.openxmlformats.org/officeDocument/2006/relationships/hyperlink" Target="https://pbs.twimg.com/media/DYlM_qjWsAAv7bN.png" TargetMode="External"/><Relationship Id="rId4121" Type="http://schemas.openxmlformats.org/officeDocument/2006/relationships/hyperlink" Target="https://twitter.com/" TargetMode="External"/><Relationship Id="rId1715" Type="http://schemas.openxmlformats.org/officeDocument/2006/relationships/hyperlink" Target="https://pbs.twimg.com/tweet_video_thumb/DYGY6BJW4AECIMt.jpg" TargetMode="External"/><Relationship Id="rId1922" Type="http://schemas.openxmlformats.org/officeDocument/2006/relationships/hyperlink" Target="https://pbs.twimg.com/media/DYkZo82WsAA_ft9.jpg" TargetMode="External"/><Relationship Id="rId3887" Type="http://schemas.openxmlformats.org/officeDocument/2006/relationships/hyperlink" Target="https://twitter.com/" TargetMode="External"/><Relationship Id="rId4938" Type="http://schemas.openxmlformats.org/officeDocument/2006/relationships/hyperlink" Target="https://twitter.com/" TargetMode="External"/><Relationship Id="rId2489" Type="http://schemas.openxmlformats.org/officeDocument/2006/relationships/hyperlink" Target="https://pbs.twimg.com/media/DYSujJHX4AAnT1C.jpg" TargetMode="External"/><Relationship Id="rId2696" Type="http://schemas.openxmlformats.org/officeDocument/2006/relationships/hyperlink" Target="http://pbs.twimg.com/profile_images/789053716733231104/u34025p3_normal.jpg" TargetMode="External"/><Relationship Id="rId3747" Type="http://schemas.openxmlformats.org/officeDocument/2006/relationships/hyperlink" Target="https://twitter.com/" TargetMode="External"/><Relationship Id="rId3954" Type="http://schemas.openxmlformats.org/officeDocument/2006/relationships/hyperlink" Target="https://twitter.com/" TargetMode="External"/><Relationship Id="rId668" Type="http://schemas.openxmlformats.org/officeDocument/2006/relationships/hyperlink" Target="https://socialfave.net/" TargetMode="External"/><Relationship Id="rId875" Type="http://schemas.openxmlformats.org/officeDocument/2006/relationships/hyperlink" Target="https://www.wsj.com/articles/linkedins-27-billion-challenge-get-people-to-use-it-more-1521201600" TargetMode="External"/><Relationship Id="rId1298" Type="http://schemas.openxmlformats.org/officeDocument/2006/relationships/hyperlink" Target="http://www.myfrugalbusiness.com/2017/08/facebook-page-marketing-hacks-followers-likes-bootstrap-smm.html" TargetMode="External"/><Relationship Id="rId2349" Type="http://schemas.openxmlformats.org/officeDocument/2006/relationships/hyperlink" Target="http://pbs.twimg.com/profile_images/642126098994630656/QWREa-vP_normal.jpg" TargetMode="External"/><Relationship Id="rId2556" Type="http://schemas.openxmlformats.org/officeDocument/2006/relationships/hyperlink" Target="http://pbs.twimg.com/profile_images/1224627567/vortice_normal.gif" TargetMode="External"/><Relationship Id="rId2763" Type="http://schemas.openxmlformats.org/officeDocument/2006/relationships/hyperlink" Target="http://pbs.twimg.com/profile_images/3119962297/5dbf1edd89534df985564def38d2995e_normal.jpeg" TargetMode="External"/><Relationship Id="rId2970" Type="http://schemas.openxmlformats.org/officeDocument/2006/relationships/hyperlink" Target="https://pbs.twimg.com/media/DXzgs4wXcAEZD5t.jpg" TargetMode="External"/><Relationship Id="rId3607" Type="http://schemas.openxmlformats.org/officeDocument/2006/relationships/hyperlink" Target="http://pbs.twimg.com/profile_images/856508969568935936/4szM0464_normal.jpg" TargetMode="External"/><Relationship Id="rId3814" Type="http://schemas.openxmlformats.org/officeDocument/2006/relationships/hyperlink" Target="https://twitter.com/" TargetMode="External"/><Relationship Id="rId528" Type="http://schemas.openxmlformats.org/officeDocument/2006/relationships/hyperlink" Target="https://www.linkedin.com/feed/update/urn:li:activity:6308541944314228736" TargetMode="External"/><Relationship Id="rId735" Type="http://schemas.openxmlformats.org/officeDocument/2006/relationships/hyperlink" Target="http://bit.ly/2Ddiwwj" TargetMode="External"/><Relationship Id="rId942" Type="http://schemas.openxmlformats.org/officeDocument/2006/relationships/hyperlink" Target="https://readyforsocial.com/826144d1511" TargetMode="External"/><Relationship Id="rId1158" Type="http://schemas.openxmlformats.org/officeDocument/2006/relationships/hyperlink" Target="http://digital-leadership-associates.passle.net/post/102erfn/will-the-apocalypse-from-the-internet-felt-by-britains-retailers-impact-b2b-comp?utm_content=buffer42618&amp;utm_medium=social&amp;utm_source=twitter.com&amp;utm_campaign=buffer" TargetMode="External"/><Relationship Id="rId1365" Type="http://schemas.openxmlformats.org/officeDocument/2006/relationships/hyperlink" Target="https://pbs.twimg.com/media/DXncRYKU8AEjAGk.jpg" TargetMode="External"/><Relationship Id="rId1572" Type="http://schemas.openxmlformats.org/officeDocument/2006/relationships/hyperlink" Target="https://pbs.twimg.com/media/DXx2W5ZXUAA_hsR.jpg" TargetMode="External"/><Relationship Id="rId2209" Type="http://schemas.openxmlformats.org/officeDocument/2006/relationships/hyperlink" Target="http://pbs.twimg.com/profile_images/917451799975677952/6L-eoGXq_normal.jpg" TargetMode="External"/><Relationship Id="rId2416" Type="http://schemas.openxmlformats.org/officeDocument/2006/relationships/hyperlink" Target="http://pbs.twimg.com/profile_images/955460004286533634/is6EqmCl_normal.jpg" TargetMode="External"/><Relationship Id="rId2623" Type="http://schemas.openxmlformats.org/officeDocument/2006/relationships/hyperlink" Target="http://pbs.twimg.com/profile_images/975215109785182208/lv0_Nuw__normal.jpg" TargetMode="External"/><Relationship Id="rId1018" Type="http://schemas.openxmlformats.org/officeDocument/2006/relationships/hyperlink" Target="https://www.ebay.com/itm/112732073634?ul_noapp=true" TargetMode="External"/><Relationship Id="rId1225" Type="http://schemas.openxmlformats.org/officeDocument/2006/relationships/hyperlink" Target="http://www.social-experts.net/how-to-roll-social-selling-across" TargetMode="External"/><Relationship Id="rId1432" Type="http://schemas.openxmlformats.org/officeDocument/2006/relationships/hyperlink" Target="https://pbs.twimg.com/media/DPQlWIKUQAEXLns.jpg" TargetMode="External"/><Relationship Id="rId2830" Type="http://schemas.openxmlformats.org/officeDocument/2006/relationships/hyperlink" Target="http://pbs.twimg.com/profile_images/924987148536893440/XqD5PpfN_normal.jpg" TargetMode="External"/><Relationship Id="rId4588" Type="http://schemas.openxmlformats.org/officeDocument/2006/relationships/hyperlink" Target="https://twitter.com/" TargetMode="External"/><Relationship Id="rId71" Type="http://schemas.openxmlformats.org/officeDocument/2006/relationships/hyperlink" Target="http://sumo.ly/JiIi" TargetMode="External"/><Relationship Id="rId802" Type="http://schemas.openxmlformats.org/officeDocument/2006/relationships/hyperlink" Target="http://maximizesocialbusiness.com/social-selling-b2b-social-media-marketing-23262/" TargetMode="External"/><Relationship Id="rId3397" Type="http://schemas.openxmlformats.org/officeDocument/2006/relationships/hyperlink" Target="http://pbs.twimg.com/profile_images/1129115682/40222_123899460989128_100001072256821_128730_5433521_n_normal.jpg" TargetMode="External"/><Relationship Id="rId4795" Type="http://schemas.openxmlformats.org/officeDocument/2006/relationships/hyperlink" Target="https://twitter.com/" TargetMode="External"/><Relationship Id="rId4448" Type="http://schemas.openxmlformats.org/officeDocument/2006/relationships/hyperlink" Target="https://twitter.com/" TargetMode="External"/><Relationship Id="rId4655" Type="http://schemas.openxmlformats.org/officeDocument/2006/relationships/hyperlink" Target="https://twitter.com/" TargetMode="External"/><Relationship Id="rId4862" Type="http://schemas.openxmlformats.org/officeDocument/2006/relationships/hyperlink" Target="https://twitter.com/" TargetMode="External"/><Relationship Id="rId178" Type="http://schemas.openxmlformats.org/officeDocument/2006/relationships/hyperlink" Target="https://twitter.com/B2BMktgAcademy/status/970336081903276033" TargetMode="External"/><Relationship Id="rId3257" Type="http://schemas.openxmlformats.org/officeDocument/2006/relationships/hyperlink" Target="https://pbs.twimg.com/media/DYa0_dJU8AAlZqq.jpg" TargetMode="External"/><Relationship Id="rId3464" Type="http://schemas.openxmlformats.org/officeDocument/2006/relationships/hyperlink" Target="http://pbs.twimg.com/profile_images/809115567927898114/bmGtTFt-_normal.jpg" TargetMode="External"/><Relationship Id="rId3671" Type="http://schemas.openxmlformats.org/officeDocument/2006/relationships/hyperlink" Target="http://pbs.twimg.com/profile_images/959976417466441728/IS8N_Zmt_normal.jpg" TargetMode="External"/><Relationship Id="rId4308" Type="http://schemas.openxmlformats.org/officeDocument/2006/relationships/hyperlink" Target="https://twitter.com/" TargetMode="External"/><Relationship Id="rId4515" Type="http://schemas.openxmlformats.org/officeDocument/2006/relationships/hyperlink" Target="https://twitter.com/" TargetMode="External"/><Relationship Id="rId4722" Type="http://schemas.openxmlformats.org/officeDocument/2006/relationships/hyperlink" Target="https://twitter.com/" TargetMode="External"/><Relationship Id="rId385" Type="http://schemas.openxmlformats.org/officeDocument/2006/relationships/hyperlink" Target="http://www.myfrugalbusiness.com/2017/12/lead-generation-hacks-grow-sales.html" TargetMode="External"/><Relationship Id="rId592" Type="http://schemas.openxmlformats.org/officeDocument/2006/relationships/hyperlink" Target="https://blog.hubspot.com/sales/social-selling-linkedin" TargetMode="External"/><Relationship Id="rId2066" Type="http://schemas.openxmlformats.org/officeDocument/2006/relationships/hyperlink" Target="https://pbs.twimg.com/media/DXsxPGwV4AALn9N.jpg" TargetMode="External"/><Relationship Id="rId2273" Type="http://schemas.openxmlformats.org/officeDocument/2006/relationships/hyperlink" Target="http://pbs.twimg.com/profile_images/769992168287137793/457yuB9m_normal.jpg" TargetMode="External"/><Relationship Id="rId2480" Type="http://schemas.openxmlformats.org/officeDocument/2006/relationships/hyperlink" Target="http://pbs.twimg.com/profile_images/894549273202876416/WlGk4npW_normal.jpg" TargetMode="External"/><Relationship Id="rId3117" Type="http://schemas.openxmlformats.org/officeDocument/2006/relationships/hyperlink" Target="https://pbs.twimg.com/media/DYpu2vYX0AAiBpk.png" TargetMode="External"/><Relationship Id="rId3324" Type="http://schemas.openxmlformats.org/officeDocument/2006/relationships/hyperlink" Target="https://pbs.twimg.com/media/DYGSeJaVwAEayCL.jpg" TargetMode="External"/><Relationship Id="rId3531" Type="http://schemas.openxmlformats.org/officeDocument/2006/relationships/hyperlink" Target="https://pbs.twimg.com/media/DX2y5PZU0AA8Ty-.jpg" TargetMode="External"/><Relationship Id="rId245" Type="http://schemas.openxmlformats.org/officeDocument/2006/relationships/hyperlink" Target="http://twib.in/l/p5zeopdGdrgA" TargetMode="External"/><Relationship Id="rId452" Type="http://schemas.openxmlformats.org/officeDocument/2006/relationships/hyperlink" Target="http://www.lbr.io/535941" TargetMode="External"/><Relationship Id="rId1082" Type="http://schemas.openxmlformats.org/officeDocument/2006/relationships/hyperlink" Target="http://www.ebay.com/itm/112548500021?ul_noapp=true" TargetMode="External"/><Relationship Id="rId2133" Type="http://schemas.openxmlformats.org/officeDocument/2006/relationships/hyperlink" Target="http://pbs.twimg.com/profile_images/836625082403401728/YHLflBsg_normal.jpg" TargetMode="External"/><Relationship Id="rId2340" Type="http://schemas.openxmlformats.org/officeDocument/2006/relationships/hyperlink" Target="http://pbs.twimg.com/profile_images/635224559868706816/FRMSais4_normal.jpg" TargetMode="External"/><Relationship Id="rId5289" Type="http://schemas.openxmlformats.org/officeDocument/2006/relationships/hyperlink" Target="https://twitter.com/" TargetMode="External"/><Relationship Id="rId5496" Type="http://schemas.openxmlformats.org/officeDocument/2006/relationships/hyperlink" Target="https://api.twitter.com/1.1/geo/id/4c6100a96901fb5e.json" TargetMode="External"/><Relationship Id="rId105" Type="http://schemas.openxmlformats.org/officeDocument/2006/relationships/hyperlink" Target="https://www.instagram.com/p/BgB1HSPDqyv/" TargetMode="External"/><Relationship Id="rId312" Type="http://schemas.openxmlformats.org/officeDocument/2006/relationships/hyperlink" Target="https://www.inc.com/john-white/here-are-the-exact-words-to-use-on-social-media-to.html" TargetMode="External"/><Relationship Id="rId2200" Type="http://schemas.openxmlformats.org/officeDocument/2006/relationships/hyperlink" Target="http://pbs.twimg.com/profile_images/3653966520/daee0418e7a3f1f9bbd09734ecce28ad_normal.jpeg" TargetMode="External"/><Relationship Id="rId4098" Type="http://schemas.openxmlformats.org/officeDocument/2006/relationships/hyperlink" Target="https://twitter.com/" TargetMode="External"/><Relationship Id="rId5149" Type="http://schemas.openxmlformats.org/officeDocument/2006/relationships/hyperlink" Target="https://twitter.com/" TargetMode="External"/><Relationship Id="rId5356" Type="http://schemas.openxmlformats.org/officeDocument/2006/relationships/hyperlink" Target="https://twitter.com/" TargetMode="External"/><Relationship Id="rId1899" Type="http://schemas.openxmlformats.org/officeDocument/2006/relationships/hyperlink" Target="https://pbs.twimg.com/media/DXuhRujVoAA1O7z.jpg" TargetMode="External"/><Relationship Id="rId4165" Type="http://schemas.openxmlformats.org/officeDocument/2006/relationships/hyperlink" Target="https://twitter.com/" TargetMode="External"/><Relationship Id="rId4372" Type="http://schemas.openxmlformats.org/officeDocument/2006/relationships/hyperlink" Target="https://twitter.com/" TargetMode="External"/><Relationship Id="rId5009" Type="http://schemas.openxmlformats.org/officeDocument/2006/relationships/hyperlink" Target="https://twitter.com/" TargetMode="External"/><Relationship Id="rId5216" Type="http://schemas.openxmlformats.org/officeDocument/2006/relationships/hyperlink" Target="https://twitter.com/" TargetMode="External"/><Relationship Id="rId1759" Type="http://schemas.openxmlformats.org/officeDocument/2006/relationships/hyperlink" Target="https://pbs.twimg.com/media/DYVmIVlXUAArwv7.jpg" TargetMode="External"/><Relationship Id="rId1966" Type="http://schemas.openxmlformats.org/officeDocument/2006/relationships/hyperlink" Target="http://pbs.twimg.com/profile_images/701924518135091201/_8qmNXCN_normal.jpg" TargetMode="External"/><Relationship Id="rId3181" Type="http://schemas.openxmlformats.org/officeDocument/2006/relationships/hyperlink" Target="http://pbs.twimg.com/profile_images/959103364448563201/E61nqa9h_normal.jpg" TargetMode="External"/><Relationship Id="rId4025" Type="http://schemas.openxmlformats.org/officeDocument/2006/relationships/hyperlink" Target="https://twitter.com/" TargetMode="External"/><Relationship Id="rId5423" Type="http://schemas.openxmlformats.org/officeDocument/2006/relationships/hyperlink" Target="https://twitter.com/" TargetMode="External"/><Relationship Id="rId1619" Type="http://schemas.openxmlformats.org/officeDocument/2006/relationships/hyperlink" Target="https://pbs.twimg.com/media/DXLOLauXcAAGw1Q.jpg" TargetMode="External"/><Relationship Id="rId1826" Type="http://schemas.openxmlformats.org/officeDocument/2006/relationships/hyperlink" Target="https://pbs.twimg.com/media/DXxjCiKXcAA6S3B.jpg" TargetMode="External"/><Relationship Id="rId4232" Type="http://schemas.openxmlformats.org/officeDocument/2006/relationships/hyperlink" Target="https://twitter.com/" TargetMode="External"/><Relationship Id="rId3041" Type="http://schemas.openxmlformats.org/officeDocument/2006/relationships/hyperlink" Target="http://pbs.twimg.com/profile_images/963506915887087616/svE-sb1o_normal.jpg" TargetMode="External"/><Relationship Id="rId3998" Type="http://schemas.openxmlformats.org/officeDocument/2006/relationships/hyperlink" Target="https://twitter.com/" TargetMode="External"/><Relationship Id="rId3858" Type="http://schemas.openxmlformats.org/officeDocument/2006/relationships/hyperlink" Target="https://twitter.com/" TargetMode="External"/><Relationship Id="rId4909" Type="http://schemas.openxmlformats.org/officeDocument/2006/relationships/hyperlink" Target="https://twitter.com/" TargetMode="External"/><Relationship Id="rId779" Type="http://schemas.openxmlformats.org/officeDocument/2006/relationships/hyperlink" Target="https://ceofocus.ca/youre-new-ceo-trusted-board-advisors/" TargetMode="External"/><Relationship Id="rId986" Type="http://schemas.openxmlformats.org/officeDocument/2006/relationships/hyperlink" Target="https://www.linkedin.com/pulse/introductions-cornerstone-social-selling-mic-adam" TargetMode="External"/><Relationship Id="rId2667" Type="http://schemas.openxmlformats.org/officeDocument/2006/relationships/hyperlink" Target="http://pbs.twimg.com/profile_images/423336432829079552/Qo40WvP4_normal.jpeg" TargetMode="External"/><Relationship Id="rId3718" Type="http://schemas.openxmlformats.org/officeDocument/2006/relationships/hyperlink" Target="https://twitter.com/" TargetMode="External"/><Relationship Id="rId5073" Type="http://schemas.openxmlformats.org/officeDocument/2006/relationships/hyperlink" Target="https://twitter.com/" TargetMode="External"/><Relationship Id="rId5280" Type="http://schemas.openxmlformats.org/officeDocument/2006/relationships/hyperlink" Target="https://twitter.com/" TargetMode="External"/><Relationship Id="rId639" Type="http://schemas.openxmlformats.org/officeDocument/2006/relationships/hyperlink" Target="https://www.ebay.com/itm/371928695414?ul_noapp=true" TargetMode="External"/><Relationship Id="rId1269" Type="http://schemas.openxmlformats.org/officeDocument/2006/relationships/hyperlink" Target="https://alexanderlow.podbean.com/e/if-you-are-not-talking-on-social-then-no-one-is-listening/" TargetMode="External"/><Relationship Id="rId1476" Type="http://schemas.openxmlformats.org/officeDocument/2006/relationships/hyperlink" Target="https://pbs.twimg.com/media/DYGXYVkX0AIVJCv.jpg" TargetMode="External"/><Relationship Id="rId2874" Type="http://schemas.openxmlformats.org/officeDocument/2006/relationships/hyperlink" Target="https://pbs.twimg.com/media/DYDXf7WX4AAsakh.jpg" TargetMode="External"/><Relationship Id="rId3925" Type="http://schemas.openxmlformats.org/officeDocument/2006/relationships/hyperlink" Target="https://twitter.com/" TargetMode="External"/><Relationship Id="rId5140" Type="http://schemas.openxmlformats.org/officeDocument/2006/relationships/hyperlink" Target="https://twitter.com/" TargetMode="External"/><Relationship Id="rId846" Type="http://schemas.openxmlformats.org/officeDocument/2006/relationships/hyperlink" Target="http://www.myfrugalbusiness.com/2016/11/youtube-channel-social-media-marketing-tips.html" TargetMode="External"/><Relationship Id="rId1129" Type="http://schemas.openxmlformats.org/officeDocument/2006/relationships/hyperlink" Target="http://www.myfrugalbusiness.com/2018/01/top-social-media-tactics-generate-b2b-leads-sales.html" TargetMode="External"/><Relationship Id="rId1683" Type="http://schemas.openxmlformats.org/officeDocument/2006/relationships/hyperlink" Target="https://pbs.twimg.com/media/DXx2dQRV4AA7T05.jpg" TargetMode="External"/><Relationship Id="rId1890" Type="http://schemas.openxmlformats.org/officeDocument/2006/relationships/hyperlink" Target="https://pbs.twimg.com/media/DT7t4v2VAAAcUfz.jpg" TargetMode="External"/><Relationship Id="rId2527" Type="http://schemas.openxmlformats.org/officeDocument/2006/relationships/hyperlink" Target="http://pbs.twimg.com/profile_images/684004404039647233/4Z3yxJgt_normal.jpg" TargetMode="External"/><Relationship Id="rId2734" Type="http://schemas.openxmlformats.org/officeDocument/2006/relationships/hyperlink" Target="https://pbs.twimg.com/ext_tw_video_thumb/971700347189301248/pu/img/cZf0rhMHS8SXRl70.jpg" TargetMode="External"/><Relationship Id="rId2941" Type="http://schemas.openxmlformats.org/officeDocument/2006/relationships/hyperlink" Target="http://pbs.twimg.com/profile_images/702765584191086592/U0hGEUT3_normal.jpg" TargetMode="External"/><Relationship Id="rId5000" Type="http://schemas.openxmlformats.org/officeDocument/2006/relationships/hyperlink" Target="https://twitter.com/" TargetMode="External"/><Relationship Id="rId706" Type="http://schemas.openxmlformats.org/officeDocument/2006/relationships/hyperlink" Target="http://spr.ly/6012DTGMs" TargetMode="External"/><Relationship Id="rId913" Type="http://schemas.openxmlformats.org/officeDocument/2006/relationships/hyperlink" Target="http://contentmarketinginstitute.com/2017/11/marketers-data-scientists/" TargetMode="External"/><Relationship Id="rId1336" Type="http://schemas.openxmlformats.org/officeDocument/2006/relationships/hyperlink" Target="https://pbs.twimg.com/media/DXuhRujVoAA1O7z.jpg" TargetMode="External"/><Relationship Id="rId1543" Type="http://schemas.openxmlformats.org/officeDocument/2006/relationships/hyperlink" Target="https://pbs.twimg.com/media/DUZWtqcWAAAYNW-.jpg" TargetMode="External"/><Relationship Id="rId1750" Type="http://schemas.openxmlformats.org/officeDocument/2006/relationships/hyperlink" Target="https://pbs.twimg.com/tweet_video_thumb/DX8HzZZX4AAKy7k.jpg" TargetMode="External"/><Relationship Id="rId2801" Type="http://schemas.openxmlformats.org/officeDocument/2006/relationships/hyperlink" Target="http://pbs.twimg.com/profile_images/917682735661031424/xedci9AD_normal.jpg" TargetMode="External"/><Relationship Id="rId4699" Type="http://schemas.openxmlformats.org/officeDocument/2006/relationships/hyperlink" Target="https://twitter.com/" TargetMode="External"/><Relationship Id="rId42" Type="http://schemas.openxmlformats.org/officeDocument/2006/relationships/hyperlink" Target="https://included.co/tips-selling-coworking-spaces/" TargetMode="External"/><Relationship Id="rId1403" Type="http://schemas.openxmlformats.org/officeDocument/2006/relationships/hyperlink" Target="https://pbs.twimg.com/media/DXsxPGwV4AALn9N.jpg" TargetMode="External"/><Relationship Id="rId1610" Type="http://schemas.openxmlformats.org/officeDocument/2006/relationships/hyperlink" Target="https://pbs.twimg.com/media/DX8DjItX4AIzJrT.jpg" TargetMode="External"/><Relationship Id="rId4559" Type="http://schemas.openxmlformats.org/officeDocument/2006/relationships/hyperlink" Target="https://twitter.com/" TargetMode="External"/><Relationship Id="rId4766" Type="http://schemas.openxmlformats.org/officeDocument/2006/relationships/hyperlink" Target="https://twitter.com/" TargetMode="External"/><Relationship Id="rId4973" Type="http://schemas.openxmlformats.org/officeDocument/2006/relationships/hyperlink" Target="https://twitter.com/" TargetMode="External"/><Relationship Id="rId3368" Type="http://schemas.openxmlformats.org/officeDocument/2006/relationships/hyperlink" Target="http://pbs.twimg.com/profile_images/909075667433644033/3IsGUKbQ_normal.jpg" TargetMode="External"/><Relationship Id="rId3575" Type="http://schemas.openxmlformats.org/officeDocument/2006/relationships/hyperlink" Target="https://pbs.twimg.com/media/DYF43WMU8AEUuoD.jpg" TargetMode="External"/><Relationship Id="rId3782" Type="http://schemas.openxmlformats.org/officeDocument/2006/relationships/hyperlink" Target="https://twitter.com/" TargetMode="External"/><Relationship Id="rId4419" Type="http://schemas.openxmlformats.org/officeDocument/2006/relationships/hyperlink" Target="https://twitter.com/" TargetMode="External"/><Relationship Id="rId4626" Type="http://schemas.openxmlformats.org/officeDocument/2006/relationships/hyperlink" Target="https://twitter.com/" TargetMode="External"/><Relationship Id="rId4833" Type="http://schemas.openxmlformats.org/officeDocument/2006/relationships/hyperlink" Target="https://twitter.com/" TargetMode="External"/><Relationship Id="rId289" Type="http://schemas.openxmlformats.org/officeDocument/2006/relationships/hyperlink" Target="http://bit.ly/2FsQcs1" TargetMode="External"/><Relationship Id="rId496" Type="http://schemas.openxmlformats.org/officeDocument/2006/relationships/hyperlink" Target="https://www.lilachbullock.com/social-selling-tools/" TargetMode="External"/><Relationship Id="rId2177" Type="http://schemas.openxmlformats.org/officeDocument/2006/relationships/hyperlink" Target="http://pbs.twimg.com/profile_images/886159127935930369/wVqSOuN5_normal.jpg" TargetMode="External"/><Relationship Id="rId2384" Type="http://schemas.openxmlformats.org/officeDocument/2006/relationships/hyperlink" Target="http://pbs.twimg.com/profile_images/743855747520356352/ViYZG0Y9_normal.jpg" TargetMode="External"/><Relationship Id="rId2591" Type="http://schemas.openxmlformats.org/officeDocument/2006/relationships/hyperlink" Target="http://pbs.twimg.com/profile_images/908764648450732034/82uVQp5S_normal.jpg" TargetMode="External"/><Relationship Id="rId3228" Type="http://schemas.openxmlformats.org/officeDocument/2006/relationships/hyperlink" Target="http://pbs.twimg.com/profile_images/959103364448563201/E61nqa9h_normal.jpg" TargetMode="External"/><Relationship Id="rId3435" Type="http://schemas.openxmlformats.org/officeDocument/2006/relationships/hyperlink" Target="http://pbs.twimg.com/profile_images/761642165286084609/VwbpOm8W_normal.jpg" TargetMode="External"/><Relationship Id="rId3642" Type="http://schemas.openxmlformats.org/officeDocument/2006/relationships/hyperlink" Target="https://pbs.twimg.com/media/DNo3qd3UQAEw74F.jpg" TargetMode="External"/><Relationship Id="rId149" Type="http://schemas.openxmlformats.org/officeDocument/2006/relationships/hyperlink" Target="http://www.voiceamerica.com/show/1981/breakfast-with-game-changers" TargetMode="External"/><Relationship Id="rId356" Type="http://schemas.openxmlformats.org/officeDocument/2006/relationships/hyperlink" Target="http://bit.ly/2FyFksq" TargetMode="External"/><Relationship Id="rId563" Type="http://schemas.openxmlformats.org/officeDocument/2006/relationships/hyperlink" Target="http://www.voiceamerica.com/show/1981/breakfast-with-game-changers" TargetMode="External"/><Relationship Id="rId770" Type="http://schemas.openxmlformats.org/officeDocument/2006/relationships/hyperlink" Target="https://www.ebay.com/itm/112381939472?ul_noapp=true" TargetMode="External"/><Relationship Id="rId1193" Type="http://schemas.openxmlformats.org/officeDocument/2006/relationships/hyperlink" Target="http://digital-leadership-associates.passle.net/post/102esnv/the-importance-of-a-strong-network-rather-than-contacts" TargetMode="External"/><Relationship Id="rId2037" Type="http://schemas.openxmlformats.org/officeDocument/2006/relationships/hyperlink" Target="http://pbs.twimg.com/profile_images/3355148855/463586c40e46bbda9177c92cf9b29e22_normal.jpeg" TargetMode="External"/><Relationship Id="rId2244" Type="http://schemas.openxmlformats.org/officeDocument/2006/relationships/hyperlink" Target="http://pbs.twimg.com/profile_images/956587355552583683/mXJEPmBg_normal.jpg" TargetMode="External"/><Relationship Id="rId2451" Type="http://schemas.openxmlformats.org/officeDocument/2006/relationships/hyperlink" Target="http://pbs.twimg.com/profile_images/471932293511004160/N5iryfgY_normal.png" TargetMode="External"/><Relationship Id="rId4900" Type="http://schemas.openxmlformats.org/officeDocument/2006/relationships/hyperlink" Target="https://twitter.com/" TargetMode="External"/><Relationship Id="rId216" Type="http://schemas.openxmlformats.org/officeDocument/2006/relationships/hyperlink" Target="http://tinyurl.com/yarwu8hr" TargetMode="External"/><Relationship Id="rId423" Type="http://schemas.openxmlformats.org/officeDocument/2006/relationships/hyperlink" Target="http://www.social-experts.net/biggest-mistake-making-social-selling/?utm_content=buffer83c07&amp;utm_medium=social&amp;utm_source=twitter.com&amp;utm_campaign=buffer" TargetMode="External"/><Relationship Id="rId1053" Type="http://schemas.openxmlformats.org/officeDocument/2006/relationships/hyperlink" Target="https://www.ebay.com/itm/112757614161?ul_noapp=true" TargetMode="External"/><Relationship Id="rId1260" Type="http://schemas.openxmlformats.org/officeDocument/2006/relationships/hyperlink" Target="http://bit.ly/2oQ2KU5" TargetMode="External"/><Relationship Id="rId2104" Type="http://schemas.openxmlformats.org/officeDocument/2006/relationships/hyperlink" Target="http://pbs.twimg.com/profile_images/423336432829079552/Qo40WvP4_normal.jpeg" TargetMode="External"/><Relationship Id="rId3502" Type="http://schemas.openxmlformats.org/officeDocument/2006/relationships/hyperlink" Target="https://pbs.twimg.com/media/DXkh2pOX4AATMNR.jpg" TargetMode="External"/><Relationship Id="rId630" Type="http://schemas.openxmlformats.org/officeDocument/2006/relationships/hyperlink" Target="https://www.socialmediatoday.com/news/6-effective-ways-to-deal-with-social-media-overwhelm/514784/" TargetMode="External"/><Relationship Id="rId2311" Type="http://schemas.openxmlformats.org/officeDocument/2006/relationships/hyperlink" Target="http://pbs.twimg.com/profile_images/938179777604677634/kuDnl0PS_normal.jpg" TargetMode="External"/><Relationship Id="rId4069" Type="http://schemas.openxmlformats.org/officeDocument/2006/relationships/hyperlink" Target="https://twitter.com/" TargetMode="External"/><Relationship Id="rId5467" Type="http://schemas.openxmlformats.org/officeDocument/2006/relationships/hyperlink" Target="https://api.twitter.com/1.1/geo/id/4c6100a96901fb5e.json" TargetMode="External"/><Relationship Id="rId1120" Type="http://schemas.openxmlformats.org/officeDocument/2006/relationships/hyperlink" Target="http://www.myfrugalbusiness.com/2017/12/lead-generation-hacks-grow-sales.html" TargetMode="External"/><Relationship Id="rId4276" Type="http://schemas.openxmlformats.org/officeDocument/2006/relationships/hyperlink" Target="https://twitter.com/" TargetMode="External"/><Relationship Id="rId4483" Type="http://schemas.openxmlformats.org/officeDocument/2006/relationships/hyperlink" Target="https://twitter.com/" TargetMode="External"/><Relationship Id="rId4690" Type="http://schemas.openxmlformats.org/officeDocument/2006/relationships/hyperlink" Target="https://twitter.com/" TargetMode="External"/><Relationship Id="rId5327" Type="http://schemas.openxmlformats.org/officeDocument/2006/relationships/hyperlink" Target="https://twitter.com/" TargetMode="External"/><Relationship Id="rId1937" Type="http://schemas.openxmlformats.org/officeDocument/2006/relationships/hyperlink" Target="http://pbs.twimg.com/profile_images/378800000320355333/459c4a9deb93c72796b9497b0b78871c_normal.jpeg" TargetMode="External"/><Relationship Id="rId3085" Type="http://schemas.openxmlformats.org/officeDocument/2006/relationships/hyperlink" Target="http://pbs.twimg.com/profile_images/856885922796851200/8HbiWLlJ_normal.jpg" TargetMode="External"/><Relationship Id="rId3292" Type="http://schemas.openxmlformats.org/officeDocument/2006/relationships/hyperlink" Target="http://pbs.twimg.com/profile_images/963645029859328004/WzmvqNHT_normal.jpg" TargetMode="External"/><Relationship Id="rId4136" Type="http://schemas.openxmlformats.org/officeDocument/2006/relationships/hyperlink" Target="https://twitter.com/" TargetMode="External"/><Relationship Id="rId4343" Type="http://schemas.openxmlformats.org/officeDocument/2006/relationships/hyperlink" Target="https://twitter.com/" TargetMode="External"/><Relationship Id="rId4550" Type="http://schemas.openxmlformats.org/officeDocument/2006/relationships/hyperlink" Target="https://twitter.com/" TargetMode="External"/><Relationship Id="rId3152" Type="http://schemas.openxmlformats.org/officeDocument/2006/relationships/hyperlink" Target="http://pbs.twimg.com/profile_images/695547077766574080/q8rEgYhM_normal.jpg" TargetMode="External"/><Relationship Id="rId4203" Type="http://schemas.openxmlformats.org/officeDocument/2006/relationships/hyperlink" Target="https://twitter.com/" TargetMode="External"/><Relationship Id="rId4410" Type="http://schemas.openxmlformats.org/officeDocument/2006/relationships/hyperlink" Target="https://twitter.com/" TargetMode="External"/><Relationship Id="rId280" Type="http://schemas.openxmlformats.org/officeDocument/2006/relationships/hyperlink" Target="http://bit.ly/2FsQcs1" TargetMode="External"/><Relationship Id="rId3012" Type="http://schemas.openxmlformats.org/officeDocument/2006/relationships/hyperlink" Target="http://pbs.twimg.com/profile_images/847434009630191616/YCRR1SkA_normal.jpg" TargetMode="External"/><Relationship Id="rId140" Type="http://schemas.openxmlformats.org/officeDocument/2006/relationships/hyperlink" Target="http://www.voiceamerica.com/show/1981/breakfast-with-game-changers" TargetMode="External"/><Relationship Id="rId3969" Type="http://schemas.openxmlformats.org/officeDocument/2006/relationships/hyperlink" Target="https://twitter.com/" TargetMode="External"/><Relationship Id="rId5184" Type="http://schemas.openxmlformats.org/officeDocument/2006/relationships/hyperlink" Target="https://twitter.com/" TargetMode="External"/><Relationship Id="rId5391" Type="http://schemas.openxmlformats.org/officeDocument/2006/relationships/hyperlink" Target="https://twitter.com/" TargetMode="External"/><Relationship Id="rId6" Type="http://schemas.openxmlformats.org/officeDocument/2006/relationships/hyperlink" Target="https://www.the-emag.com/eshow-mexico" TargetMode="External"/><Relationship Id="rId2778" Type="http://schemas.openxmlformats.org/officeDocument/2006/relationships/hyperlink" Target="http://pbs.twimg.com/profile_images/891000399209132033/Hn-NGF1g_normal.jpg" TargetMode="External"/><Relationship Id="rId2985" Type="http://schemas.openxmlformats.org/officeDocument/2006/relationships/hyperlink" Target="http://pbs.twimg.com/profile_images/874062201140551682/uN7ZdV3g_normal.jpg" TargetMode="External"/><Relationship Id="rId3829" Type="http://schemas.openxmlformats.org/officeDocument/2006/relationships/hyperlink" Target="https://twitter.com/" TargetMode="External"/><Relationship Id="rId5044" Type="http://schemas.openxmlformats.org/officeDocument/2006/relationships/hyperlink" Target="https://twitter.com/" TargetMode="External"/><Relationship Id="rId957" Type="http://schemas.openxmlformats.org/officeDocument/2006/relationships/hyperlink" Target="https://buff.ly/2t5noUN" TargetMode="External"/><Relationship Id="rId1587" Type="http://schemas.openxmlformats.org/officeDocument/2006/relationships/hyperlink" Target="https://pbs.twimg.com/media/DX2_WYWXcAAp7LL.jpg" TargetMode="External"/><Relationship Id="rId1794" Type="http://schemas.openxmlformats.org/officeDocument/2006/relationships/hyperlink" Target="https://pbs.twimg.com/media/DYGdtxkVAAEqPwL.jpg" TargetMode="External"/><Relationship Id="rId2638" Type="http://schemas.openxmlformats.org/officeDocument/2006/relationships/hyperlink" Target="http://pbs.twimg.com/profile_images/424301144228110336/zfYM_zfQ_normal.png" TargetMode="External"/><Relationship Id="rId2845" Type="http://schemas.openxmlformats.org/officeDocument/2006/relationships/hyperlink" Target="https://pbs.twimg.com/media/DX8DjItX4AIzJrT.jpg" TargetMode="External"/><Relationship Id="rId5251" Type="http://schemas.openxmlformats.org/officeDocument/2006/relationships/hyperlink" Target="https://twitter.com/" TargetMode="External"/><Relationship Id="rId86" Type="http://schemas.openxmlformats.org/officeDocument/2006/relationships/hyperlink" Target="https://www.1min30.com/social-selling/8-conseils-pour-developper-votre-personnel-branding-sur-les-reseaux-sociaux-1287443433?utm_source=ReviveOldPost&amp;utm_medium=social&amp;utm_campaign=ReviveOldPost" TargetMode="External"/><Relationship Id="rId817" Type="http://schemas.openxmlformats.org/officeDocument/2006/relationships/hyperlink" Target="http://searchcrm.techtarget.com/news/252436144/When-selling-on-social-media-marketers-weigh-chatbots-vs-humans?utm_campaign=scrm_bizapps3&amp;utm_medium=social&amp;utm_source=twitter&amp;utm_content=1520864972" TargetMode="External"/><Relationship Id="rId1447" Type="http://schemas.openxmlformats.org/officeDocument/2006/relationships/hyperlink" Target="https://pbs.twimg.com/media/DXxu-QPX4AApIKa.jpg" TargetMode="External"/><Relationship Id="rId1654" Type="http://schemas.openxmlformats.org/officeDocument/2006/relationships/hyperlink" Target="https://pbs.twimg.com/media/DYBCCeHXcAAi9y9.jpg" TargetMode="External"/><Relationship Id="rId1861" Type="http://schemas.openxmlformats.org/officeDocument/2006/relationships/hyperlink" Target="https://pbs.twimg.com/media/DYqWUTvW4AE7B7L.jpg" TargetMode="External"/><Relationship Id="rId2705" Type="http://schemas.openxmlformats.org/officeDocument/2006/relationships/hyperlink" Target="http://pbs.twimg.com/profile_images/680986347620835328/a4QAhIz9_normal.jpg" TargetMode="External"/><Relationship Id="rId2912" Type="http://schemas.openxmlformats.org/officeDocument/2006/relationships/hyperlink" Target="http://pbs.twimg.com/profile_images/423336432829079552/Qo40WvP4_normal.jpeg" TargetMode="External"/><Relationship Id="rId4060" Type="http://schemas.openxmlformats.org/officeDocument/2006/relationships/hyperlink" Target="https://twitter.com/" TargetMode="External"/><Relationship Id="rId5111" Type="http://schemas.openxmlformats.org/officeDocument/2006/relationships/hyperlink" Target="https://twitter.com/" TargetMode="External"/><Relationship Id="rId1307" Type="http://schemas.openxmlformats.org/officeDocument/2006/relationships/hyperlink" Target="http://www.myfrugalbusiness.com/2017/08/jazz-up-ecommerce-store-boost-sales-digital-retail.html" TargetMode="External"/><Relationship Id="rId1514" Type="http://schemas.openxmlformats.org/officeDocument/2006/relationships/hyperlink" Target="https://pbs.twimg.com/media/DYVbzXqW0AEOZP-.jpg" TargetMode="External"/><Relationship Id="rId1721" Type="http://schemas.openxmlformats.org/officeDocument/2006/relationships/hyperlink" Target="https://pbs.twimg.com/media/CFSWZBkWIAAkC-l.png" TargetMode="External"/><Relationship Id="rId4877" Type="http://schemas.openxmlformats.org/officeDocument/2006/relationships/hyperlink" Target="https://twitter.com/" TargetMode="External"/><Relationship Id="rId13" Type="http://schemas.openxmlformats.org/officeDocument/2006/relationships/hyperlink" Target="http://4kast.fr/meilleurs-blogs-webmarketing/" TargetMode="External"/><Relationship Id="rId3479" Type="http://schemas.openxmlformats.org/officeDocument/2006/relationships/hyperlink" Target="http://pbs.twimg.com/profile_images/971719718569639937/ZP-kdMj0_normal.jpg" TargetMode="External"/><Relationship Id="rId3686" Type="http://schemas.openxmlformats.org/officeDocument/2006/relationships/hyperlink" Target="https://twitter.com/" TargetMode="External"/><Relationship Id="rId2288" Type="http://schemas.openxmlformats.org/officeDocument/2006/relationships/hyperlink" Target="https://pbs.twimg.com/media/DXxR9UxWAAAaC49.jpg" TargetMode="External"/><Relationship Id="rId2495" Type="http://schemas.openxmlformats.org/officeDocument/2006/relationships/hyperlink" Target="http://pbs.twimg.com/profile_images/726061769962184704/XgB5d_Y4_normal.jpg" TargetMode="External"/><Relationship Id="rId3339" Type="http://schemas.openxmlformats.org/officeDocument/2006/relationships/hyperlink" Target="http://pbs.twimg.com/profile_images/909075667433644033/3IsGUKbQ_normal.jpg" TargetMode="External"/><Relationship Id="rId3893" Type="http://schemas.openxmlformats.org/officeDocument/2006/relationships/hyperlink" Target="https://twitter.com/" TargetMode="External"/><Relationship Id="rId4737" Type="http://schemas.openxmlformats.org/officeDocument/2006/relationships/hyperlink" Target="https://twitter.com/" TargetMode="External"/><Relationship Id="rId4944" Type="http://schemas.openxmlformats.org/officeDocument/2006/relationships/hyperlink" Target="https://twitter.com/" TargetMode="External"/><Relationship Id="rId467" Type="http://schemas.openxmlformats.org/officeDocument/2006/relationships/hyperlink" Target="https://www.l2inc.com/daily-insights/skincare-is-too-faced?utm_campaign=Social%20Link%20Posts&amp;utm_content=68603618&amp;utm_medium=social&amp;utm_source=twitter" TargetMode="External"/><Relationship Id="rId1097" Type="http://schemas.openxmlformats.org/officeDocument/2006/relationships/hyperlink" Target="https://www.ebay.com/itm/371928695414?ul_noapp=true" TargetMode="External"/><Relationship Id="rId2148" Type="http://schemas.openxmlformats.org/officeDocument/2006/relationships/hyperlink" Target="http://pbs.twimg.com/profile_images/516526600024633344/hpFHdAXH_normal.jpeg" TargetMode="External"/><Relationship Id="rId3546" Type="http://schemas.openxmlformats.org/officeDocument/2006/relationships/hyperlink" Target="https://pbs.twimg.com/media/DYZYV7EX0AAk-re.jpg" TargetMode="External"/><Relationship Id="rId3753" Type="http://schemas.openxmlformats.org/officeDocument/2006/relationships/hyperlink" Target="https://twitter.com/" TargetMode="External"/><Relationship Id="rId3960" Type="http://schemas.openxmlformats.org/officeDocument/2006/relationships/hyperlink" Target="https://twitter.com/" TargetMode="External"/><Relationship Id="rId4804" Type="http://schemas.openxmlformats.org/officeDocument/2006/relationships/hyperlink" Target="https://twitter.com/" TargetMode="External"/><Relationship Id="rId674" Type="http://schemas.openxmlformats.org/officeDocument/2006/relationships/hyperlink" Target="http://www.social-experts.net/dog-whistle-content/" TargetMode="External"/><Relationship Id="rId881" Type="http://schemas.openxmlformats.org/officeDocument/2006/relationships/hyperlink" Target="http://www.thought-horizon.com/th117-b2b-customer-experience-lead-nurturing-social-selling-2/" TargetMode="External"/><Relationship Id="rId2355" Type="http://schemas.openxmlformats.org/officeDocument/2006/relationships/hyperlink" Target="http://pbs.twimg.com/profile_images/878271846667485185/YYhRjHFZ_normal.jpg" TargetMode="External"/><Relationship Id="rId2562" Type="http://schemas.openxmlformats.org/officeDocument/2006/relationships/hyperlink" Target="https://pbs.twimg.com/media/DYVMYR1XcAERuM1.jpg" TargetMode="External"/><Relationship Id="rId3406" Type="http://schemas.openxmlformats.org/officeDocument/2006/relationships/hyperlink" Target="http://pbs.twimg.com/profile_images/1129115682/40222_123899460989128_100001072256821_128730_5433521_n_normal.jpg" TargetMode="External"/><Relationship Id="rId3613" Type="http://schemas.openxmlformats.org/officeDocument/2006/relationships/hyperlink" Target="https://pbs.twimg.com/tweet_video_thumb/DYqWWYjW0AEYkS1.jpg" TargetMode="External"/><Relationship Id="rId3820" Type="http://schemas.openxmlformats.org/officeDocument/2006/relationships/hyperlink" Target="https://twitter.com/" TargetMode="External"/><Relationship Id="rId327" Type="http://schemas.openxmlformats.org/officeDocument/2006/relationships/hyperlink" Target="https://www.inc.com/john-white/here-are-the-exact-words-to-use-on-social-media-to.html" TargetMode="External"/><Relationship Id="rId534" Type="http://schemas.openxmlformats.org/officeDocument/2006/relationships/hyperlink" Target="http://more.www.reveueassistance.com/" TargetMode="External"/><Relationship Id="rId741" Type="http://schemas.openxmlformats.org/officeDocument/2006/relationships/hyperlink" Target="http://snip.ly/0466v" TargetMode="External"/><Relationship Id="rId1164" Type="http://schemas.openxmlformats.org/officeDocument/2006/relationships/hyperlink" Target="http://www.social-experts.net/dog-whistle-content/" TargetMode="External"/><Relationship Id="rId1371" Type="http://schemas.openxmlformats.org/officeDocument/2006/relationships/hyperlink" Target="https://pbs.twimg.com/media/DYWpdhbWAAAidsQ.jpg" TargetMode="External"/><Relationship Id="rId2008" Type="http://schemas.openxmlformats.org/officeDocument/2006/relationships/hyperlink" Target="http://pbs.twimg.com/profile_images/971410509793759240/aXwjq8n0_normal.jpg" TargetMode="External"/><Relationship Id="rId2215" Type="http://schemas.openxmlformats.org/officeDocument/2006/relationships/hyperlink" Target="https://pbs.twimg.com/media/DX28dPmWsAEZBfd.jpg" TargetMode="External"/><Relationship Id="rId2422" Type="http://schemas.openxmlformats.org/officeDocument/2006/relationships/hyperlink" Target="http://pbs.twimg.com/profile_images/839613900832165889/a8wV_7oz_normal.jpg" TargetMode="External"/><Relationship Id="rId601" Type="http://schemas.openxmlformats.org/officeDocument/2006/relationships/hyperlink" Target="http://www.kcore-analytics.com/searching/?keyword=socialselling" TargetMode="External"/><Relationship Id="rId1024" Type="http://schemas.openxmlformats.org/officeDocument/2006/relationships/hyperlink" Target="https://www.ebay.com/ulk/itm/112739706694" TargetMode="External"/><Relationship Id="rId1231" Type="http://schemas.openxmlformats.org/officeDocument/2006/relationships/hyperlink" Target="http://bit.ly/2FtEqxh" TargetMode="External"/><Relationship Id="rId4387" Type="http://schemas.openxmlformats.org/officeDocument/2006/relationships/hyperlink" Target="https://twitter.com/" TargetMode="External"/><Relationship Id="rId4594" Type="http://schemas.openxmlformats.org/officeDocument/2006/relationships/hyperlink" Target="https://twitter.com/" TargetMode="External"/><Relationship Id="rId5438" Type="http://schemas.openxmlformats.org/officeDocument/2006/relationships/hyperlink" Target="https://twitter.com/" TargetMode="External"/><Relationship Id="rId3196" Type="http://schemas.openxmlformats.org/officeDocument/2006/relationships/hyperlink" Target="http://pbs.twimg.com/profile_images/600649730297835520/cFQJPAor_normal.png" TargetMode="External"/><Relationship Id="rId4247" Type="http://schemas.openxmlformats.org/officeDocument/2006/relationships/hyperlink" Target="https://twitter.com/" TargetMode="External"/><Relationship Id="rId4454" Type="http://schemas.openxmlformats.org/officeDocument/2006/relationships/hyperlink" Target="https://twitter.com/" TargetMode="External"/><Relationship Id="rId4661" Type="http://schemas.openxmlformats.org/officeDocument/2006/relationships/hyperlink" Target="https://twitter.com/" TargetMode="External"/><Relationship Id="rId5505" Type="http://schemas.openxmlformats.org/officeDocument/2006/relationships/hyperlink" Target="https://api.twitter.com/1.1/geo/id/0d6c1452353a8722.json" TargetMode="External"/><Relationship Id="rId3056" Type="http://schemas.openxmlformats.org/officeDocument/2006/relationships/hyperlink" Target="http://pbs.twimg.com/profile_images/622580869652328448/yYdwuOKs_normal.jpg" TargetMode="External"/><Relationship Id="rId3263" Type="http://schemas.openxmlformats.org/officeDocument/2006/relationships/hyperlink" Target="https://pbs.twimg.com/media/DYabJ39VQAAkVFd.jpg" TargetMode="External"/><Relationship Id="rId3470" Type="http://schemas.openxmlformats.org/officeDocument/2006/relationships/hyperlink" Target="http://pbs.twimg.com/profile_images/856508969568935936/4szM0464_normal.jpg" TargetMode="External"/><Relationship Id="rId4107" Type="http://schemas.openxmlformats.org/officeDocument/2006/relationships/hyperlink" Target="https://twitter.com/" TargetMode="External"/><Relationship Id="rId4314" Type="http://schemas.openxmlformats.org/officeDocument/2006/relationships/hyperlink" Target="https://twitter.com/" TargetMode="External"/><Relationship Id="rId184" Type="http://schemas.openxmlformats.org/officeDocument/2006/relationships/hyperlink" Target="https://talkshop.live/stream/858" TargetMode="External"/><Relationship Id="rId391" Type="http://schemas.openxmlformats.org/officeDocument/2006/relationships/hyperlink" Target="https://buff.ly/2FfA6BZ" TargetMode="External"/><Relationship Id="rId1908" Type="http://schemas.openxmlformats.org/officeDocument/2006/relationships/hyperlink" Target="https://pbs.twimg.com/media/DXmNbmJW0AAi6YP.jpg" TargetMode="External"/><Relationship Id="rId2072" Type="http://schemas.openxmlformats.org/officeDocument/2006/relationships/hyperlink" Target="https://pbs.twimg.com/media/DXh7pkgVwAApvjh.jpg" TargetMode="External"/><Relationship Id="rId3123" Type="http://schemas.openxmlformats.org/officeDocument/2006/relationships/hyperlink" Target="http://pbs.twimg.com/profile_images/964292232688881665/wcM3ZYSt_normal.jpg" TargetMode="External"/><Relationship Id="rId4521" Type="http://schemas.openxmlformats.org/officeDocument/2006/relationships/hyperlink" Target="https://twitter.com/" TargetMode="External"/><Relationship Id="rId251" Type="http://schemas.openxmlformats.org/officeDocument/2006/relationships/hyperlink" Target="http://www.kcore-analytics.com/searching/?keyword=socialselling" TargetMode="External"/><Relationship Id="rId3330" Type="http://schemas.openxmlformats.org/officeDocument/2006/relationships/hyperlink" Target="https://pbs.twimg.com/media/DYqMgNCUMAEPlS7.jpg" TargetMode="External"/><Relationship Id="rId5088" Type="http://schemas.openxmlformats.org/officeDocument/2006/relationships/hyperlink" Target="https://twitter.com/" TargetMode="External"/><Relationship Id="rId2889" Type="http://schemas.openxmlformats.org/officeDocument/2006/relationships/hyperlink" Target="http://pbs.twimg.com/profile_images/423336432829079552/Qo40WvP4_normal.jpeg" TargetMode="External"/><Relationship Id="rId5295" Type="http://schemas.openxmlformats.org/officeDocument/2006/relationships/hyperlink" Target="https://twitter.com/" TargetMode="External"/><Relationship Id="rId111" Type="http://schemas.openxmlformats.org/officeDocument/2006/relationships/hyperlink" Target="http://sumo.ly/JiIi" TargetMode="External"/><Relationship Id="rId1698" Type="http://schemas.openxmlformats.org/officeDocument/2006/relationships/hyperlink" Target="https://pbs.twimg.com/media/DYqLL9VU0AA3tWh.jpg" TargetMode="External"/><Relationship Id="rId2749" Type="http://schemas.openxmlformats.org/officeDocument/2006/relationships/hyperlink" Target="http://pbs.twimg.com/profile_images/920767052595519488/jUPZKqY3_normal.jpg" TargetMode="External"/><Relationship Id="rId2956" Type="http://schemas.openxmlformats.org/officeDocument/2006/relationships/hyperlink" Target="http://pbs.twimg.com/profile_images/874062201140551682/uN7ZdV3g_normal.jpg" TargetMode="External"/><Relationship Id="rId5155" Type="http://schemas.openxmlformats.org/officeDocument/2006/relationships/hyperlink" Target="https://twitter.com/" TargetMode="External"/><Relationship Id="rId5362" Type="http://schemas.openxmlformats.org/officeDocument/2006/relationships/hyperlink" Target="https://twitter.com/" TargetMode="External"/><Relationship Id="rId928" Type="http://schemas.openxmlformats.org/officeDocument/2006/relationships/hyperlink" Target="http://www.myfrugalbusiness.com/2017/11/ways-website-promote-optimize-seo.html" TargetMode="External"/><Relationship Id="rId1558" Type="http://schemas.openxmlformats.org/officeDocument/2006/relationships/hyperlink" Target="https://pbs.twimg.com/media/DXnm1SYWAAE95_u.jpg" TargetMode="External"/><Relationship Id="rId1765" Type="http://schemas.openxmlformats.org/officeDocument/2006/relationships/hyperlink" Target="https://pbs.twimg.com/media/DXp5bQkXkAAD7Yq.jpg" TargetMode="External"/><Relationship Id="rId2609" Type="http://schemas.openxmlformats.org/officeDocument/2006/relationships/hyperlink" Target="http://pbs.twimg.com/profile_images/965924476524335104/zF3lmeKG_normal.jpg" TargetMode="External"/><Relationship Id="rId4171" Type="http://schemas.openxmlformats.org/officeDocument/2006/relationships/hyperlink" Target="https://twitter.com/" TargetMode="External"/><Relationship Id="rId5015" Type="http://schemas.openxmlformats.org/officeDocument/2006/relationships/hyperlink" Target="https://twitter.com/" TargetMode="External"/><Relationship Id="rId5222" Type="http://schemas.openxmlformats.org/officeDocument/2006/relationships/hyperlink" Target="https://twitter.com/" TargetMode="External"/><Relationship Id="rId57" Type="http://schemas.openxmlformats.org/officeDocument/2006/relationships/hyperlink" Target="http://www.myfrugalbusiness.com/2017/11/social-media-marketing-mistakes-avoid.html" TargetMode="External"/><Relationship Id="rId1418" Type="http://schemas.openxmlformats.org/officeDocument/2006/relationships/hyperlink" Target="https://pbs.twimg.com/media/DXx5dv4XkAEZKHn.jpg" TargetMode="External"/><Relationship Id="rId1972" Type="http://schemas.openxmlformats.org/officeDocument/2006/relationships/hyperlink" Target="http://pbs.twimg.com/profile_images/558340250473218048/IwoA37_b_normal.jpeg" TargetMode="External"/><Relationship Id="rId2816" Type="http://schemas.openxmlformats.org/officeDocument/2006/relationships/hyperlink" Target="http://pbs.twimg.com/profile_images/969496822183063552/LlwcY4R7_normal.jpg" TargetMode="External"/><Relationship Id="rId4031" Type="http://schemas.openxmlformats.org/officeDocument/2006/relationships/hyperlink" Target="https://twitter.com/" TargetMode="External"/><Relationship Id="rId1625" Type="http://schemas.openxmlformats.org/officeDocument/2006/relationships/hyperlink" Target="https://pbs.twimg.com/media/DXzgs4wXcAEZD5t.jpg" TargetMode="External"/><Relationship Id="rId1832" Type="http://schemas.openxmlformats.org/officeDocument/2006/relationships/hyperlink" Target="https://pbs.twimg.com/media/DXsp4GCUQAEFEaD.jpg" TargetMode="External"/><Relationship Id="rId4988" Type="http://schemas.openxmlformats.org/officeDocument/2006/relationships/hyperlink" Target="https://twitter.com/" TargetMode="External"/><Relationship Id="rId3797" Type="http://schemas.openxmlformats.org/officeDocument/2006/relationships/hyperlink" Target="https://twitter.com/" TargetMode="External"/><Relationship Id="rId4848" Type="http://schemas.openxmlformats.org/officeDocument/2006/relationships/hyperlink" Target="https://twitter.com/" TargetMode="External"/><Relationship Id="rId2399" Type="http://schemas.openxmlformats.org/officeDocument/2006/relationships/hyperlink" Target="http://pbs.twimg.com/profile_images/960915815561273344/MI8GfbjE_normal.jpg" TargetMode="External"/><Relationship Id="rId3657" Type="http://schemas.openxmlformats.org/officeDocument/2006/relationships/hyperlink" Target="https://pbs.twimg.com/media/DHxpY8YVYAA65qk.jpg" TargetMode="External"/><Relationship Id="rId3864" Type="http://schemas.openxmlformats.org/officeDocument/2006/relationships/hyperlink" Target="https://twitter.com/" TargetMode="External"/><Relationship Id="rId4708" Type="http://schemas.openxmlformats.org/officeDocument/2006/relationships/hyperlink" Target="https://twitter.com/" TargetMode="External"/><Relationship Id="rId4915" Type="http://schemas.openxmlformats.org/officeDocument/2006/relationships/hyperlink" Target="https://twitter.com/" TargetMode="External"/><Relationship Id="rId578" Type="http://schemas.openxmlformats.org/officeDocument/2006/relationships/hyperlink" Target="https://hubs.ly/H0bdzRT0" TargetMode="External"/><Relationship Id="rId785" Type="http://schemas.openxmlformats.org/officeDocument/2006/relationships/hyperlink" Target="https://www.linkedin.com/pulse/how-orchestrate-your-sales-inbound-marketing-kohei-kurihara/?published=t&amp;utm_content=buffer7cffd&amp;utm_medium=social&amp;utm_source=twitter.com&amp;utm_campaign=buffer" TargetMode="External"/><Relationship Id="rId992" Type="http://schemas.openxmlformats.org/officeDocument/2006/relationships/hyperlink" Target="https://hubs.ly/H09W0r00" TargetMode="External"/><Relationship Id="rId2259" Type="http://schemas.openxmlformats.org/officeDocument/2006/relationships/hyperlink" Target="http://pbs.twimg.com/profile_images/965174088254803970/OiDn9qOE_normal.jpg" TargetMode="External"/><Relationship Id="rId2466" Type="http://schemas.openxmlformats.org/officeDocument/2006/relationships/hyperlink" Target="https://pbs.twimg.com/media/DXsyK74W4AAcl5G.jpg" TargetMode="External"/><Relationship Id="rId2673" Type="http://schemas.openxmlformats.org/officeDocument/2006/relationships/hyperlink" Target="http://pbs.twimg.com/profile_images/423336432829079552/Qo40WvP4_normal.jpeg" TargetMode="External"/><Relationship Id="rId2880" Type="http://schemas.openxmlformats.org/officeDocument/2006/relationships/hyperlink" Target="http://pbs.twimg.com/profile_images/874062201140551682/uN7ZdV3g_normal.jpg" TargetMode="External"/><Relationship Id="rId3517" Type="http://schemas.openxmlformats.org/officeDocument/2006/relationships/hyperlink" Target="https://pbs.twimg.com/media/DYCMva_V4AAjfBb.jpg" TargetMode="External"/><Relationship Id="rId3724" Type="http://schemas.openxmlformats.org/officeDocument/2006/relationships/hyperlink" Target="https://twitter.com/" TargetMode="External"/><Relationship Id="rId3931" Type="http://schemas.openxmlformats.org/officeDocument/2006/relationships/hyperlink" Target="https://twitter.com/" TargetMode="External"/><Relationship Id="rId438" Type="http://schemas.openxmlformats.org/officeDocument/2006/relationships/hyperlink" Target="https://buff.ly/2Fk46fN" TargetMode="External"/><Relationship Id="rId645" Type="http://schemas.openxmlformats.org/officeDocument/2006/relationships/hyperlink" Target="http://www.destinationcrm.com/Articles/CRM-News/CRM-Across-the-Wire/Nimble-Introduces-Version-4.0-113694.aspx?utm_content=bufferde037&amp;utm_medium=social&amp;utm_source=twitter.com&amp;utm_campaign=buffer" TargetMode="External"/><Relationship Id="rId852" Type="http://schemas.openxmlformats.org/officeDocument/2006/relationships/hyperlink" Target="https://blog.iandyoo.com/emailing-marketing-outil-inbound-marketeur?utm_campaign=Fid%C3%A9liser&amp;utm_content=66792200&amp;utm_medium=social&amp;utm_source=twitter" TargetMode="External"/><Relationship Id="rId1068" Type="http://schemas.openxmlformats.org/officeDocument/2006/relationships/hyperlink" Target="https://www.ebay.com/ulk/itm/372239894464" TargetMode="External"/><Relationship Id="rId1275" Type="http://schemas.openxmlformats.org/officeDocument/2006/relationships/hyperlink" Target="http://www.social-experts.net/social-selling-the-symbiosis-of-human-and-technology/?utm_content=buffera41e5&amp;utm_medium=social&amp;utm_source=twitter.com&amp;utm_campaign=buffer" TargetMode="External"/><Relationship Id="rId1482" Type="http://schemas.openxmlformats.org/officeDocument/2006/relationships/hyperlink" Target="https://pbs.twimg.com/media/DYGaIpMVAAAn8UE.jpg" TargetMode="External"/><Relationship Id="rId2119" Type="http://schemas.openxmlformats.org/officeDocument/2006/relationships/hyperlink" Target="http://pbs.twimg.com/profile_images/795364834649014273/5ANZvD01_normal.jpg" TargetMode="External"/><Relationship Id="rId2326" Type="http://schemas.openxmlformats.org/officeDocument/2006/relationships/hyperlink" Target="http://pbs.twimg.com/profile_images/872123273991131136/jd7Sjj_6_normal.jpg" TargetMode="External"/><Relationship Id="rId2533" Type="http://schemas.openxmlformats.org/officeDocument/2006/relationships/hyperlink" Target="https://pbs.twimg.com/media/DYViIcbW0AcpaHW.jpg" TargetMode="External"/><Relationship Id="rId2740" Type="http://schemas.openxmlformats.org/officeDocument/2006/relationships/hyperlink" Target="http://pbs.twimg.com/profile_images/622580869652328448/yYdwuOKs_normal.jpg" TargetMode="External"/><Relationship Id="rId505" Type="http://schemas.openxmlformats.org/officeDocument/2006/relationships/hyperlink" Target="https://www.instagram.com/p/BgWVd8fAKjz/" TargetMode="External"/><Relationship Id="rId712" Type="http://schemas.openxmlformats.org/officeDocument/2006/relationships/hyperlink" Target="http://www.voiceamerica.com/show/1981/breakfast-with-game-changers" TargetMode="External"/><Relationship Id="rId1135" Type="http://schemas.openxmlformats.org/officeDocument/2006/relationships/hyperlink" Target="http://www.myfrugalbusiness.com/2018/01/top-social-media-tactics-generate-b2b-leads-sales.html" TargetMode="External"/><Relationship Id="rId1342" Type="http://schemas.openxmlformats.org/officeDocument/2006/relationships/hyperlink" Target="https://pbs.twimg.com/media/DOH7P1nUEAEGYsA.jpg" TargetMode="External"/><Relationship Id="rId4498" Type="http://schemas.openxmlformats.org/officeDocument/2006/relationships/hyperlink" Target="https://twitter.com/" TargetMode="External"/><Relationship Id="rId1202" Type="http://schemas.openxmlformats.org/officeDocument/2006/relationships/hyperlink" Target="http://www.social-experts.net/smac-can-impact-organisation/" TargetMode="External"/><Relationship Id="rId2600" Type="http://schemas.openxmlformats.org/officeDocument/2006/relationships/hyperlink" Target="http://pbs.twimg.com/profile_images/683736996632768517/YjlMyftQ_normal.jpg" TargetMode="External"/><Relationship Id="rId4358" Type="http://schemas.openxmlformats.org/officeDocument/2006/relationships/hyperlink" Target="https://twitter.com/" TargetMode="External"/><Relationship Id="rId5409" Type="http://schemas.openxmlformats.org/officeDocument/2006/relationships/hyperlink" Target="https://twitter.com/" TargetMode="External"/><Relationship Id="rId3167" Type="http://schemas.openxmlformats.org/officeDocument/2006/relationships/hyperlink" Target="http://pbs.twimg.com/profile_images/960528912714555393/L5Gj8P2Z_normal.jpg" TargetMode="External"/><Relationship Id="rId4565" Type="http://schemas.openxmlformats.org/officeDocument/2006/relationships/hyperlink" Target="https://twitter.com/" TargetMode="External"/><Relationship Id="rId4772" Type="http://schemas.openxmlformats.org/officeDocument/2006/relationships/hyperlink" Target="https://twitter.com/" TargetMode="External"/><Relationship Id="rId295" Type="http://schemas.openxmlformats.org/officeDocument/2006/relationships/hyperlink" Target="http://klou.tt/15hb609tjkjfw" TargetMode="External"/><Relationship Id="rId3374" Type="http://schemas.openxmlformats.org/officeDocument/2006/relationships/hyperlink" Target="http://pbs.twimg.com/profile_images/909075667433644033/3IsGUKbQ_normal.jpg" TargetMode="External"/><Relationship Id="rId3581" Type="http://schemas.openxmlformats.org/officeDocument/2006/relationships/hyperlink" Target="https://pbs.twimg.com/media/DYGZ4pEU8AA2Gb7.jpg" TargetMode="External"/><Relationship Id="rId4218" Type="http://schemas.openxmlformats.org/officeDocument/2006/relationships/hyperlink" Target="https://twitter.com/" TargetMode="External"/><Relationship Id="rId4425" Type="http://schemas.openxmlformats.org/officeDocument/2006/relationships/hyperlink" Target="https://twitter.com/" TargetMode="External"/><Relationship Id="rId4632" Type="http://schemas.openxmlformats.org/officeDocument/2006/relationships/hyperlink" Target="https://twitter.com/" TargetMode="External"/><Relationship Id="rId2183" Type="http://schemas.openxmlformats.org/officeDocument/2006/relationships/hyperlink" Target="http://pbs.twimg.com/profile_images/908740674648002560/9p3y73ET_normal.jpg" TargetMode="External"/><Relationship Id="rId2390" Type="http://schemas.openxmlformats.org/officeDocument/2006/relationships/hyperlink" Target="http://pbs.twimg.com/profile_images/960915815561273344/MI8GfbjE_normal.jpg" TargetMode="External"/><Relationship Id="rId3027" Type="http://schemas.openxmlformats.org/officeDocument/2006/relationships/hyperlink" Target="https://pbs.twimg.com/media/DYVNK9xWAAArrRA.jpg" TargetMode="External"/><Relationship Id="rId3234" Type="http://schemas.openxmlformats.org/officeDocument/2006/relationships/hyperlink" Target="https://pbs.twimg.com/media/DYqRRxCXkAIyEM3.jpg" TargetMode="External"/><Relationship Id="rId3441" Type="http://schemas.openxmlformats.org/officeDocument/2006/relationships/hyperlink" Target="http://pbs.twimg.com/profile_images/761642165286084609/VwbpOm8W_normal.jpg" TargetMode="External"/><Relationship Id="rId155" Type="http://schemas.openxmlformats.org/officeDocument/2006/relationships/hyperlink" Target="http://www.voiceamerica.com/show/1981/breakfast-with-game-changers" TargetMode="External"/><Relationship Id="rId362" Type="http://schemas.openxmlformats.org/officeDocument/2006/relationships/hyperlink" Target="https://viralseed.pl/blog/videomarketing-dodac-youtube-reels/" TargetMode="External"/><Relationship Id="rId2043" Type="http://schemas.openxmlformats.org/officeDocument/2006/relationships/hyperlink" Target="http://pbs.twimg.com/profile_images/854360607788736512/DIixlQFp_normal.jpg" TargetMode="External"/><Relationship Id="rId2250" Type="http://schemas.openxmlformats.org/officeDocument/2006/relationships/hyperlink" Target="http://pbs.twimg.com/profile_images/1569173411/Logo_Web_JPG_normal.jpg" TargetMode="External"/><Relationship Id="rId3301" Type="http://schemas.openxmlformats.org/officeDocument/2006/relationships/hyperlink" Target="http://pbs.twimg.com/profile_images/821355998325669888/YGnnLqoO_normal.jpg" TargetMode="External"/><Relationship Id="rId5199" Type="http://schemas.openxmlformats.org/officeDocument/2006/relationships/hyperlink" Target="https://twitter.com/" TargetMode="External"/><Relationship Id="rId222" Type="http://schemas.openxmlformats.org/officeDocument/2006/relationships/hyperlink" Target="https://twitter.com/jamietshanks/status/971759132977004545" TargetMode="External"/><Relationship Id="rId2110" Type="http://schemas.openxmlformats.org/officeDocument/2006/relationships/hyperlink" Target="http://pbs.twimg.com/profile_images/423336432829079552/Qo40WvP4_normal.jpeg" TargetMode="External"/><Relationship Id="rId5059" Type="http://schemas.openxmlformats.org/officeDocument/2006/relationships/hyperlink" Target="https://twitter.com/" TargetMode="External"/><Relationship Id="rId5266" Type="http://schemas.openxmlformats.org/officeDocument/2006/relationships/hyperlink" Target="https://twitter.com/" TargetMode="External"/><Relationship Id="rId5473" Type="http://schemas.openxmlformats.org/officeDocument/2006/relationships/hyperlink" Target="https://api.twitter.com/1.1/geo/id/11b265867d9d1ff2.json" TargetMode="External"/><Relationship Id="rId4075" Type="http://schemas.openxmlformats.org/officeDocument/2006/relationships/hyperlink" Target="https://twitter.com/" TargetMode="External"/><Relationship Id="rId4282" Type="http://schemas.openxmlformats.org/officeDocument/2006/relationships/hyperlink" Target="https://twitter.com/" TargetMode="External"/><Relationship Id="rId5126" Type="http://schemas.openxmlformats.org/officeDocument/2006/relationships/hyperlink" Target="https://twitter.com/" TargetMode="External"/><Relationship Id="rId5333" Type="http://schemas.openxmlformats.org/officeDocument/2006/relationships/hyperlink" Target="https://twitter.com/" TargetMode="External"/><Relationship Id="rId1669" Type="http://schemas.openxmlformats.org/officeDocument/2006/relationships/hyperlink" Target="https://pbs.twimg.com/media/DYSUAOIXUAEpNxC.jpg" TargetMode="External"/><Relationship Id="rId1876" Type="http://schemas.openxmlformats.org/officeDocument/2006/relationships/hyperlink" Target="https://pbs.twimg.com/media/DPQjvMcVAAAz4s6.png" TargetMode="External"/><Relationship Id="rId2927" Type="http://schemas.openxmlformats.org/officeDocument/2006/relationships/hyperlink" Target="http://pbs.twimg.com/profile_images/890626312217530368/_Og7OJ9n_normal.jpg" TargetMode="External"/><Relationship Id="rId3091" Type="http://schemas.openxmlformats.org/officeDocument/2006/relationships/hyperlink" Target="https://pbs.twimg.com/tweet_video_thumb/DYkMFNZW4AEd_nt.jpg" TargetMode="External"/><Relationship Id="rId4142" Type="http://schemas.openxmlformats.org/officeDocument/2006/relationships/hyperlink" Target="https://twitter.com/" TargetMode="External"/><Relationship Id="rId1529" Type="http://schemas.openxmlformats.org/officeDocument/2006/relationships/hyperlink" Target="https://pbs.twimg.com/media/DYViSfDVAAAbQgq.jpg" TargetMode="External"/><Relationship Id="rId1736" Type="http://schemas.openxmlformats.org/officeDocument/2006/relationships/hyperlink" Target="https://pbs.twimg.com/media/DOSo3OwV4AUkTLS.jpg" TargetMode="External"/><Relationship Id="rId1943" Type="http://schemas.openxmlformats.org/officeDocument/2006/relationships/hyperlink" Target="https://pbs.twimg.com/media/DXncRYKU8AEjAGk.jpg" TargetMode="External"/><Relationship Id="rId5400" Type="http://schemas.openxmlformats.org/officeDocument/2006/relationships/hyperlink" Target="https://twitter.com/" TargetMode="External"/><Relationship Id="rId28" Type="http://schemas.openxmlformats.org/officeDocument/2006/relationships/hyperlink" Target="https://buff.ly/2G1aBFL" TargetMode="External"/><Relationship Id="rId1803" Type="http://schemas.openxmlformats.org/officeDocument/2006/relationships/hyperlink" Target="https://pbs.twimg.com/media/DYTb3kxVoAEhQrN.jpg" TargetMode="External"/><Relationship Id="rId4002" Type="http://schemas.openxmlformats.org/officeDocument/2006/relationships/hyperlink" Target="https://twitter.com/" TargetMode="External"/><Relationship Id="rId4959" Type="http://schemas.openxmlformats.org/officeDocument/2006/relationships/hyperlink" Target="https://twitter.com/" TargetMode="External"/><Relationship Id="rId3768" Type="http://schemas.openxmlformats.org/officeDocument/2006/relationships/hyperlink" Target="https://twitter.com/" TargetMode="External"/><Relationship Id="rId3975" Type="http://schemas.openxmlformats.org/officeDocument/2006/relationships/hyperlink" Target="https://twitter.com/" TargetMode="External"/><Relationship Id="rId4819" Type="http://schemas.openxmlformats.org/officeDocument/2006/relationships/hyperlink" Target="https://twitter.com/" TargetMode="External"/><Relationship Id="rId689" Type="http://schemas.openxmlformats.org/officeDocument/2006/relationships/hyperlink" Target="http://www.voiceamerica.com/show/2490/social-selling-with-game-changers-presented-by-sap" TargetMode="External"/><Relationship Id="rId896" Type="http://schemas.openxmlformats.org/officeDocument/2006/relationships/hyperlink" Target="http://socialsellingmasters.com/training/2017/the-mixology-of-content-marketing-infographic/?utm_source=ReviveOldPost&amp;utm_medium=social&amp;utm_campaign=ReviveOldPost" TargetMode="External"/><Relationship Id="rId2577" Type="http://schemas.openxmlformats.org/officeDocument/2006/relationships/hyperlink" Target="https://pbs.twimg.com/media/DDRKiqhVYAA51cv.jpg" TargetMode="External"/><Relationship Id="rId2784" Type="http://schemas.openxmlformats.org/officeDocument/2006/relationships/hyperlink" Target="http://pbs.twimg.com/profile_images/873845128175243264/2wt-b9l7_normal.jpg" TargetMode="External"/><Relationship Id="rId3628" Type="http://schemas.openxmlformats.org/officeDocument/2006/relationships/hyperlink" Target="http://pbs.twimg.com/profile_images/805109474352627712/WkaLDNMz_normal.jpg" TargetMode="External"/><Relationship Id="rId5190" Type="http://schemas.openxmlformats.org/officeDocument/2006/relationships/hyperlink" Target="https://twitter.com/" TargetMode="External"/><Relationship Id="rId549" Type="http://schemas.openxmlformats.org/officeDocument/2006/relationships/hyperlink" Target="https://www.linkedin.com/pulse/importance-kpis-social-media-marketing-dennis-koutoudis/" TargetMode="External"/><Relationship Id="rId756" Type="http://schemas.openxmlformats.org/officeDocument/2006/relationships/hyperlink" Target="https://www.linkedin.com/pulse/sales-marketing-fairy-tale-alexander-low/" TargetMode="External"/><Relationship Id="rId1179" Type="http://schemas.openxmlformats.org/officeDocument/2006/relationships/hyperlink" Target="http://www.social-experts.net/ai-sales-marketing/" TargetMode="External"/><Relationship Id="rId1386" Type="http://schemas.openxmlformats.org/officeDocument/2006/relationships/hyperlink" Target="https://pbs.twimg.com/media/DXox519XcAA_1IH.jpg" TargetMode="External"/><Relationship Id="rId1593" Type="http://schemas.openxmlformats.org/officeDocument/2006/relationships/hyperlink" Target="https://pbs.twimg.com/media/DYWpdhbWAAAidsQ.jpg" TargetMode="External"/><Relationship Id="rId2437" Type="http://schemas.openxmlformats.org/officeDocument/2006/relationships/hyperlink" Target="http://pbs.twimg.com/profile_images/452885701294424064/AmXyjJLV_normal.jpeg" TargetMode="External"/><Relationship Id="rId2991" Type="http://schemas.openxmlformats.org/officeDocument/2006/relationships/hyperlink" Target="http://pbs.twimg.com/profile_images/958749844620890112/BPLjhL7q_normal.jpg" TargetMode="External"/><Relationship Id="rId3835" Type="http://schemas.openxmlformats.org/officeDocument/2006/relationships/hyperlink" Target="https://twitter.com/" TargetMode="External"/><Relationship Id="rId5050" Type="http://schemas.openxmlformats.org/officeDocument/2006/relationships/hyperlink" Target="https://twitter.com/" TargetMode="External"/><Relationship Id="rId409" Type="http://schemas.openxmlformats.org/officeDocument/2006/relationships/hyperlink" Target="https://medium.com/@Timothy_Hughes/the-secret-of-social-media-success-for-small-businesses-41cc4a127d02" TargetMode="External"/><Relationship Id="rId963" Type="http://schemas.openxmlformats.org/officeDocument/2006/relationships/hyperlink" Target="http://www.social-experts.net/how-to-roll-social-selling-across" TargetMode="External"/><Relationship Id="rId1039" Type="http://schemas.openxmlformats.org/officeDocument/2006/relationships/hyperlink" Target="https://www.ebay.com/ulk/itm/112860790248" TargetMode="External"/><Relationship Id="rId1246" Type="http://schemas.openxmlformats.org/officeDocument/2006/relationships/hyperlink" Target="https://buff.ly/2FI0Iwd" TargetMode="External"/><Relationship Id="rId2644" Type="http://schemas.openxmlformats.org/officeDocument/2006/relationships/hyperlink" Target="https://pbs.twimg.com/media/DYA_UIaXUAE-8YU.jpg" TargetMode="External"/><Relationship Id="rId2851" Type="http://schemas.openxmlformats.org/officeDocument/2006/relationships/hyperlink" Target="http://pbs.twimg.com/profile_images/908399207228338182/LHqCmrDA_normal.jpg" TargetMode="External"/><Relationship Id="rId3902" Type="http://schemas.openxmlformats.org/officeDocument/2006/relationships/hyperlink" Target="https://twitter.com/" TargetMode="External"/><Relationship Id="rId92" Type="http://schemas.openxmlformats.org/officeDocument/2006/relationships/hyperlink" Target="http://www.myfrugalbusiness.com/2017/11/top-twitter-tips-marketing-social-selling.html" TargetMode="External"/><Relationship Id="rId616" Type="http://schemas.openxmlformats.org/officeDocument/2006/relationships/hyperlink" Target="https://buff.ly/2oJ8bnx" TargetMode="External"/><Relationship Id="rId823" Type="http://schemas.openxmlformats.org/officeDocument/2006/relationships/hyperlink" Target="http://nimb.li/2oxSvn5" TargetMode="External"/><Relationship Id="rId1453" Type="http://schemas.openxmlformats.org/officeDocument/2006/relationships/hyperlink" Target="https://pbs.twimg.com/media/DX2cVmwV4AMW2rd.jpg" TargetMode="External"/><Relationship Id="rId1660" Type="http://schemas.openxmlformats.org/officeDocument/2006/relationships/hyperlink" Target="https://pbs.twimg.com/tweet_video_thumb/DYkMFNZW4AEd_nt.jpg" TargetMode="External"/><Relationship Id="rId2504" Type="http://schemas.openxmlformats.org/officeDocument/2006/relationships/hyperlink" Target="http://pbs.twimg.com/profile_images/2149025369/profile-image-curation-traffic_normal.jpg" TargetMode="External"/><Relationship Id="rId2711" Type="http://schemas.openxmlformats.org/officeDocument/2006/relationships/hyperlink" Target="http://pbs.twimg.com/profile_images/824568592352043008/EGmrjW0P_normal.jpg" TargetMode="External"/><Relationship Id="rId1106" Type="http://schemas.openxmlformats.org/officeDocument/2006/relationships/hyperlink" Target="https://www.ebay.com/itm/371928721088?ul_noapp=true" TargetMode="External"/><Relationship Id="rId1313" Type="http://schemas.openxmlformats.org/officeDocument/2006/relationships/hyperlink" Target="http://www.myfrugalbusiness.com/2017/11/instagram-social-media-marketing-tips-ig.html" TargetMode="External"/><Relationship Id="rId1520" Type="http://schemas.openxmlformats.org/officeDocument/2006/relationships/hyperlink" Target="https://pbs.twimg.com/media/DYVfA7sU8AM05O4.jpg" TargetMode="External"/><Relationship Id="rId4469" Type="http://schemas.openxmlformats.org/officeDocument/2006/relationships/hyperlink" Target="https://twitter.com/" TargetMode="External"/><Relationship Id="rId4676" Type="http://schemas.openxmlformats.org/officeDocument/2006/relationships/hyperlink" Target="https://twitter.com/" TargetMode="External"/><Relationship Id="rId4883" Type="http://schemas.openxmlformats.org/officeDocument/2006/relationships/hyperlink" Target="https://twitter.com/" TargetMode="External"/><Relationship Id="rId3278" Type="http://schemas.openxmlformats.org/officeDocument/2006/relationships/hyperlink" Target="http://pbs.twimg.com/profile_images/545662268440989696/EeuoyVto_normal.png" TargetMode="External"/><Relationship Id="rId3485" Type="http://schemas.openxmlformats.org/officeDocument/2006/relationships/hyperlink" Target="https://pbs.twimg.com/media/DX3D3CPXcAE0V3T.jpg" TargetMode="External"/><Relationship Id="rId3692" Type="http://schemas.openxmlformats.org/officeDocument/2006/relationships/hyperlink" Target="https://twitter.com/" TargetMode="External"/><Relationship Id="rId4329" Type="http://schemas.openxmlformats.org/officeDocument/2006/relationships/hyperlink" Target="https://twitter.com/" TargetMode="External"/><Relationship Id="rId4536" Type="http://schemas.openxmlformats.org/officeDocument/2006/relationships/hyperlink" Target="https://twitter.com/" TargetMode="External"/><Relationship Id="rId4743" Type="http://schemas.openxmlformats.org/officeDocument/2006/relationships/hyperlink" Target="https://twitter.com/" TargetMode="External"/><Relationship Id="rId4950" Type="http://schemas.openxmlformats.org/officeDocument/2006/relationships/hyperlink" Target="https://twitter.com/" TargetMode="External"/><Relationship Id="rId199" Type="http://schemas.openxmlformats.org/officeDocument/2006/relationships/hyperlink" Target="https://www.inc.com/john-white/here-are-the-exact-words-to-use-on-social-media-to.html" TargetMode="External"/><Relationship Id="rId2087" Type="http://schemas.openxmlformats.org/officeDocument/2006/relationships/hyperlink" Target="http://pbs.twimg.com/profile_images/423336432829079552/Qo40WvP4_normal.jpeg" TargetMode="External"/><Relationship Id="rId2294" Type="http://schemas.openxmlformats.org/officeDocument/2006/relationships/hyperlink" Target="https://pbs.twimg.com/media/DX2cVmwV4AMW2rd.jpg" TargetMode="External"/><Relationship Id="rId3138" Type="http://schemas.openxmlformats.org/officeDocument/2006/relationships/hyperlink" Target="https://pbs.twimg.com/media/DXSzigBU0AAzCFd.jpg" TargetMode="External"/><Relationship Id="rId3345" Type="http://schemas.openxmlformats.org/officeDocument/2006/relationships/hyperlink" Target="http://pbs.twimg.com/profile_images/909075667433644033/3IsGUKbQ_normal.jpg" TargetMode="External"/><Relationship Id="rId3552" Type="http://schemas.openxmlformats.org/officeDocument/2006/relationships/hyperlink" Target="https://pbs.twimg.com/media/DYavvceUQAEipTS.jpg" TargetMode="External"/><Relationship Id="rId4603" Type="http://schemas.openxmlformats.org/officeDocument/2006/relationships/hyperlink" Target="https://twitter.com/" TargetMode="External"/><Relationship Id="rId266" Type="http://schemas.openxmlformats.org/officeDocument/2006/relationships/hyperlink" Target="http://feeds.feedblitz.com/~/531369766/0/salessolutions~Trending-This-Week-Value-Is-a-DifferenceMaker-for-Customers-and-Sellers-Alike" TargetMode="External"/><Relationship Id="rId473" Type="http://schemas.openxmlformats.org/officeDocument/2006/relationships/hyperlink" Target="https://www.linkedin.com/slink?code=eNHZZes" TargetMode="External"/><Relationship Id="rId680" Type="http://schemas.openxmlformats.org/officeDocument/2006/relationships/hyperlink" Target="http://bit.ly/2Ahzpsx" TargetMode="External"/><Relationship Id="rId2154" Type="http://schemas.openxmlformats.org/officeDocument/2006/relationships/hyperlink" Target="http://pbs.twimg.com/profile_images/805006806934323200/KxEGjbqo_normal.jpg" TargetMode="External"/><Relationship Id="rId2361" Type="http://schemas.openxmlformats.org/officeDocument/2006/relationships/hyperlink" Target="https://pbs.twimg.com/media/DXspOJwWsAASOo_.jpg" TargetMode="External"/><Relationship Id="rId3205" Type="http://schemas.openxmlformats.org/officeDocument/2006/relationships/hyperlink" Target="http://pbs.twimg.com/profile_images/529447651704463361/jyEQVQxC_normal.jpeg" TargetMode="External"/><Relationship Id="rId3412" Type="http://schemas.openxmlformats.org/officeDocument/2006/relationships/hyperlink" Target="http://pbs.twimg.com/profile_images/1129115682/40222_123899460989128_100001072256821_128730_5433521_n_normal.jpg" TargetMode="External"/><Relationship Id="rId4810" Type="http://schemas.openxmlformats.org/officeDocument/2006/relationships/hyperlink" Target="https://twitter.com/" TargetMode="External"/><Relationship Id="rId126" Type="http://schemas.openxmlformats.org/officeDocument/2006/relationships/hyperlink" Target="http://www.voiceamerica.com/show/1981/breakfast-with-game-changers" TargetMode="External"/><Relationship Id="rId333" Type="http://schemas.openxmlformats.org/officeDocument/2006/relationships/hyperlink" Target="http://maximizesocialbusiness.com/social-selling-b2b-social-media-marketing-23262/" TargetMode="External"/><Relationship Id="rId540" Type="http://schemas.openxmlformats.org/officeDocument/2006/relationships/hyperlink" Target="http://onlinemarketingview.blogspot.com/2018/02/9-surprising-facebook-marketing-tips.html" TargetMode="External"/><Relationship Id="rId1170" Type="http://schemas.openxmlformats.org/officeDocument/2006/relationships/hyperlink" Target="http://www.social-experts.net/need-know-get-off-pot/" TargetMode="External"/><Relationship Id="rId2014" Type="http://schemas.openxmlformats.org/officeDocument/2006/relationships/hyperlink" Target="http://pbs.twimg.com/profile_images/842543369993830401/_CGOtYrU_normal.jpg" TargetMode="External"/><Relationship Id="rId2221" Type="http://schemas.openxmlformats.org/officeDocument/2006/relationships/hyperlink" Target="http://pbs.twimg.com/profile_images/938017677334994945/e-dFD8k5_normal.jpg" TargetMode="External"/><Relationship Id="rId5377" Type="http://schemas.openxmlformats.org/officeDocument/2006/relationships/hyperlink" Target="https://twitter.com/" TargetMode="External"/><Relationship Id="rId1030" Type="http://schemas.openxmlformats.org/officeDocument/2006/relationships/hyperlink" Target="http://www.ebay.com/itm/372055657316?ul_noapp=true" TargetMode="External"/><Relationship Id="rId4186" Type="http://schemas.openxmlformats.org/officeDocument/2006/relationships/hyperlink" Target="https://twitter.com/" TargetMode="External"/><Relationship Id="rId400" Type="http://schemas.openxmlformats.org/officeDocument/2006/relationships/hyperlink" Target="https://medium.com/@Timothy_Hughes/the-secret-of-social-media-success-for-small-businesses-41cc4a127d02" TargetMode="External"/><Relationship Id="rId1987" Type="http://schemas.openxmlformats.org/officeDocument/2006/relationships/hyperlink" Target="http://pbs.twimg.com/profile_images/970592069482893312/rX6rF211_normal.jpg" TargetMode="External"/><Relationship Id="rId4393" Type="http://schemas.openxmlformats.org/officeDocument/2006/relationships/hyperlink" Target="https://twitter.com/" TargetMode="External"/><Relationship Id="rId5237" Type="http://schemas.openxmlformats.org/officeDocument/2006/relationships/hyperlink" Target="https://twitter.com/" TargetMode="External"/><Relationship Id="rId5444" Type="http://schemas.openxmlformats.org/officeDocument/2006/relationships/hyperlink" Target="https://twitter.com/" TargetMode="External"/><Relationship Id="rId1847" Type="http://schemas.openxmlformats.org/officeDocument/2006/relationships/hyperlink" Target="https://pbs.twimg.com/media/DX22b4tU0AAL2gD.jpg" TargetMode="External"/><Relationship Id="rId4046" Type="http://schemas.openxmlformats.org/officeDocument/2006/relationships/hyperlink" Target="https://twitter.com/" TargetMode="External"/><Relationship Id="rId4253" Type="http://schemas.openxmlformats.org/officeDocument/2006/relationships/hyperlink" Target="https://twitter.com/" TargetMode="External"/><Relationship Id="rId4460" Type="http://schemas.openxmlformats.org/officeDocument/2006/relationships/hyperlink" Target="https://twitter.com/" TargetMode="External"/><Relationship Id="rId5304" Type="http://schemas.openxmlformats.org/officeDocument/2006/relationships/hyperlink" Target="https://twitter.com/" TargetMode="External"/><Relationship Id="rId1707" Type="http://schemas.openxmlformats.org/officeDocument/2006/relationships/hyperlink" Target="https://pbs.twimg.com/media/DYqRRxCXkAIyEM3.jpg" TargetMode="External"/><Relationship Id="rId3062" Type="http://schemas.openxmlformats.org/officeDocument/2006/relationships/hyperlink" Target="https://pbs.twimg.com/media/DYivbhZWsAAD1R5.jpg" TargetMode="External"/><Relationship Id="rId4113" Type="http://schemas.openxmlformats.org/officeDocument/2006/relationships/hyperlink" Target="https://twitter.com/" TargetMode="External"/><Relationship Id="rId4320" Type="http://schemas.openxmlformats.org/officeDocument/2006/relationships/hyperlink" Target="https://twitter.com/" TargetMode="External"/><Relationship Id="rId190" Type="http://schemas.openxmlformats.org/officeDocument/2006/relationships/hyperlink" Target="http://www.myfrugalbusiness.com/2017/04/importance-lead-generation-modern-business-prospects.html" TargetMode="External"/><Relationship Id="rId1914" Type="http://schemas.openxmlformats.org/officeDocument/2006/relationships/hyperlink" Target="https://pbs.twimg.com/media/DOH7P1nUEAEGYsA.jpg" TargetMode="External"/><Relationship Id="rId3879" Type="http://schemas.openxmlformats.org/officeDocument/2006/relationships/hyperlink" Target="https://twitter.com/" TargetMode="External"/><Relationship Id="rId5094" Type="http://schemas.openxmlformats.org/officeDocument/2006/relationships/hyperlink" Target="https://twitter.com/" TargetMode="External"/><Relationship Id="rId2688" Type="http://schemas.openxmlformats.org/officeDocument/2006/relationships/hyperlink" Target="http://pbs.twimg.com/profile_images/423336432829079552/Qo40WvP4_normal.jpeg" TargetMode="External"/><Relationship Id="rId2895" Type="http://schemas.openxmlformats.org/officeDocument/2006/relationships/hyperlink" Target="http://pbs.twimg.com/profile_images/423336432829079552/Qo40WvP4_normal.jpeg" TargetMode="External"/><Relationship Id="rId3739" Type="http://schemas.openxmlformats.org/officeDocument/2006/relationships/hyperlink" Target="https://twitter.com/" TargetMode="External"/><Relationship Id="rId3946" Type="http://schemas.openxmlformats.org/officeDocument/2006/relationships/hyperlink" Target="https://twitter.com/" TargetMode="External"/><Relationship Id="rId5161" Type="http://schemas.openxmlformats.org/officeDocument/2006/relationships/hyperlink" Target="https://twitter.com/" TargetMode="External"/><Relationship Id="rId867" Type="http://schemas.openxmlformats.org/officeDocument/2006/relationships/hyperlink" Target="http://bit.ly/2Ahzpsx" TargetMode="External"/><Relationship Id="rId1497" Type="http://schemas.openxmlformats.org/officeDocument/2006/relationships/hyperlink" Target="https://pbs.twimg.com/media/DXsnq15UMAAESMg.jpg" TargetMode="External"/><Relationship Id="rId2548" Type="http://schemas.openxmlformats.org/officeDocument/2006/relationships/hyperlink" Target="http://pbs.twimg.com/profile_images/972201676412252160/ce_KY9ZB_normal.jpg" TargetMode="External"/><Relationship Id="rId2755" Type="http://schemas.openxmlformats.org/officeDocument/2006/relationships/hyperlink" Target="http://pbs.twimg.com/profile_images/3119962297/5dbf1edd89534df985564def38d2995e_normal.jpeg" TargetMode="External"/><Relationship Id="rId2962" Type="http://schemas.openxmlformats.org/officeDocument/2006/relationships/hyperlink" Target="http://pbs.twimg.com/profile_images/874062201140551682/uN7ZdV3g_normal.jpg" TargetMode="External"/><Relationship Id="rId3806" Type="http://schemas.openxmlformats.org/officeDocument/2006/relationships/hyperlink" Target="https://twitter.com/" TargetMode="External"/><Relationship Id="rId727" Type="http://schemas.openxmlformats.org/officeDocument/2006/relationships/hyperlink" Target="http://bit.ly/2hAiLNo" TargetMode="External"/><Relationship Id="rId934" Type="http://schemas.openxmlformats.org/officeDocument/2006/relationships/hyperlink" Target="https://www.youtube.com/watch?v=diKkqjWLSf0" TargetMode="External"/><Relationship Id="rId1357" Type="http://schemas.openxmlformats.org/officeDocument/2006/relationships/hyperlink" Target="https://pbs.twimg.com/tweet_video_thumb/DYkMFNZW4AEd_nt.jpg" TargetMode="External"/><Relationship Id="rId1564" Type="http://schemas.openxmlformats.org/officeDocument/2006/relationships/hyperlink" Target="https://pbs.twimg.com/media/DYA_UIaXUAE-8YU.jpg" TargetMode="External"/><Relationship Id="rId1771" Type="http://schemas.openxmlformats.org/officeDocument/2006/relationships/hyperlink" Target="https://pbs.twimg.com/media/DXs4jv7U8AAabpR.jpg" TargetMode="External"/><Relationship Id="rId2408" Type="http://schemas.openxmlformats.org/officeDocument/2006/relationships/hyperlink" Target="https://pbs.twimg.com/media/DYGXYVkX0AIVJCv.jpg" TargetMode="External"/><Relationship Id="rId2615" Type="http://schemas.openxmlformats.org/officeDocument/2006/relationships/hyperlink" Target="http://pbs.twimg.com/profile_images/903605026597339137/buJ8O_5P_normal.jpg" TargetMode="External"/><Relationship Id="rId2822" Type="http://schemas.openxmlformats.org/officeDocument/2006/relationships/hyperlink" Target="http://pbs.twimg.com/profile_images/969496822183063552/LlwcY4R7_normal.jpg" TargetMode="External"/><Relationship Id="rId5021" Type="http://schemas.openxmlformats.org/officeDocument/2006/relationships/hyperlink" Target="https://twitter.com/" TargetMode="External"/><Relationship Id="rId63" Type="http://schemas.openxmlformats.org/officeDocument/2006/relationships/hyperlink" Target="https://buff.ly/2F56dIe" TargetMode="External"/><Relationship Id="rId1217" Type="http://schemas.openxmlformats.org/officeDocument/2006/relationships/hyperlink" Target="http://www.social-experts.net/dog-whistle-content/" TargetMode="External"/><Relationship Id="rId1424" Type="http://schemas.openxmlformats.org/officeDocument/2006/relationships/hyperlink" Target="https://pbs.twimg.com/media/DX20RM4WkAA4PXn.jpg" TargetMode="External"/><Relationship Id="rId1631" Type="http://schemas.openxmlformats.org/officeDocument/2006/relationships/hyperlink" Target="https://pbs.twimg.com/media/DYkZo82WsAA_ft9.jpg" TargetMode="External"/><Relationship Id="rId4787" Type="http://schemas.openxmlformats.org/officeDocument/2006/relationships/hyperlink" Target="https://twitter.com/" TargetMode="External"/><Relationship Id="rId4994" Type="http://schemas.openxmlformats.org/officeDocument/2006/relationships/hyperlink" Target="https://twitter.com/" TargetMode="External"/><Relationship Id="rId3389" Type="http://schemas.openxmlformats.org/officeDocument/2006/relationships/hyperlink" Target="http://pbs.twimg.com/profile_images/1129115682/40222_123899460989128_100001072256821_128730_5433521_n_normal.jpg" TargetMode="External"/><Relationship Id="rId3596" Type="http://schemas.openxmlformats.org/officeDocument/2006/relationships/hyperlink" Target="https://pbs.twimg.com/media/DX29922XUAAqebS.jpg" TargetMode="External"/><Relationship Id="rId4647" Type="http://schemas.openxmlformats.org/officeDocument/2006/relationships/hyperlink" Target="https://twitter.com/" TargetMode="External"/><Relationship Id="rId2198" Type="http://schemas.openxmlformats.org/officeDocument/2006/relationships/hyperlink" Target="http://pbs.twimg.com/profile_images/811261634253651968/h2Kys5Sq_normal.jpg" TargetMode="External"/><Relationship Id="rId3249" Type="http://schemas.openxmlformats.org/officeDocument/2006/relationships/hyperlink" Target="http://pbs.twimg.com/profile_images/900825127780196352/RJhV8_wH_normal.jpg" TargetMode="External"/><Relationship Id="rId3456" Type="http://schemas.openxmlformats.org/officeDocument/2006/relationships/hyperlink" Target="https://pbs.twimg.com/media/DGyqDWjUwAIi6uY.jpg" TargetMode="External"/><Relationship Id="rId4854" Type="http://schemas.openxmlformats.org/officeDocument/2006/relationships/hyperlink" Target="https://twitter.com/" TargetMode="External"/><Relationship Id="rId377" Type="http://schemas.openxmlformats.org/officeDocument/2006/relationships/hyperlink" Target="http://www.shoosocialmedia.co.uk/business/its-not-what-you-know-its-who-you-know-5-reasons-why-your-employees-should-be-on-linkedin/" TargetMode="External"/><Relationship Id="rId584" Type="http://schemas.openxmlformats.org/officeDocument/2006/relationships/hyperlink" Target="http://b2c.news/NJwZMC?utm_content=buffere7967&amp;utm_medium=social&amp;utm_source=twitter.com&amp;utm_campaign=buffer" TargetMode="External"/><Relationship Id="rId2058" Type="http://schemas.openxmlformats.org/officeDocument/2006/relationships/hyperlink" Target="http://pbs.twimg.com/profile_images/916117276595802115/MHjObmoI_normal.jpg" TargetMode="External"/><Relationship Id="rId2265" Type="http://schemas.openxmlformats.org/officeDocument/2006/relationships/hyperlink" Target="http://pbs.twimg.com/profile_images/735262542629613568/Hy4qGIAz_normal.jpg" TargetMode="External"/><Relationship Id="rId3109" Type="http://schemas.openxmlformats.org/officeDocument/2006/relationships/hyperlink" Target="https://pbs.twimg.com/media/DYkyebuVQAItF_3.jpg" TargetMode="External"/><Relationship Id="rId3663" Type="http://schemas.openxmlformats.org/officeDocument/2006/relationships/hyperlink" Target="https://pbs.twimg.com/media/DRqR2d7U8AApzgU.jpg" TargetMode="External"/><Relationship Id="rId3870" Type="http://schemas.openxmlformats.org/officeDocument/2006/relationships/hyperlink" Target="https://twitter.com/" TargetMode="External"/><Relationship Id="rId4507" Type="http://schemas.openxmlformats.org/officeDocument/2006/relationships/hyperlink" Target="https://twitter.com/" TargetMode="External"/><Relationship Id="rId4714" Type="http://schemas.openxmlformats.org/officeDocument/2006/relationships/hyperlink" Target="https://twitter.com/" TargetMode="External"/><Relationship Id="rId4921" Type="http://schemas.openxmlformats.org/officeDocument/2006/relationships/hyperlink" Target="https://twitter.com/" TargetMode="External"/><Relationship Id="rId237" Type="http://schemas.openxmlformats.org/officeDocument/2006/relationships/hyperlink" Target="https://www.1min30.com/social-selling/8-conseils-pour-developper-votre-personnel-branding-sur-les-reseaux-sociaux-1287443433?utm_source=ReviveOldPost&amp;utm_medium=social&amp;utm_campaign=ReviveOldPost" TargetMode="External"/><Relationship Id="rId791" Type="http://schemas.openxmlformats.org/officeDocument/2006/relationships/hyperlink" Target="https://www.instagram.com/p/BgEMHRiAvPd/" TargetMode="External"/><Relationship Id="rId1074" Type="http://schemas.openxmlformats.org/officeDocument/2006/relationships/hyperlink" Target="https://www.ebay.com/itm/112698293714?ul_noapp=true" TargetMode="External"/><Relationship Id="rId2472" Type="http://schemas.openxmlformats.org/officeDocument/2006/relationships/hyperlink" Target="https://pbs.twimg.com/media/DX3Fc9aX4AIpDOW.jpg" TargetMode="External"/><Relationship Id="rId3316" Type="http://schemas.openxmlformats.org/officeDocument/2006/relationships/hyperlink" Target="http://pbs.twimg.com/profile_images/770244132417605633/BQo293S6_normal.jpg" TargetMode="External"/><Relationship Id="rId3523" Type="http://schemas.openxmlformats.org/officeDocument/2006/relationships/hyperlink" Target="https://pbs.twimg.com/media/DYZqn9rX0AAm0nn.jpg" TargetMode="External"/><Relationship Id="rId3730" Type="http://schemas.openxmlformats.org/officeDocument/2006/relationships/hyperlink" Target="https://twitter.com/" TargetMode="External"/><Relationship Id="rId444" Type="http://schemas.openxmlformats.org/officeDocument/2006/relationships/hyperlink" Target="http://blog.scoop.it/2018/01/02/content-curation-for-social-selling/?ref=quuu&amp;utm_source=quuu" TargetMode="External"/><Relationship Id="rId651" Type="http://schemas.openxmlformats.org/officeDocument/2006/relationships/hyperlink" Target="https://youtu.be/jEGyp0w6vMo" TargetMode="External"/><Relationship Id="rId1281" Type="http://schemas.openxmlformats.org/officeDocument/2006/relationships/hyperlink" Target="http://www.myfrugalbusiness.com/2018/02/save-money-marketing-digital-social-media-bootstrap.html" TargetMode="External"/><Relationship Id="rId2125" Type="http://schemas.openxmlformats.org/officeDocument/2006/relationships/hyperlink" Target="http://pbs.twimg.com/profile_images/970242951099150336/-K8uxudh_normal.jpg" TargetMode="External"/><Relationship Id="rId2332" Type="http://schemas.openxmlformats.org/officeDocument/2006/relationships/hyperlink" Target="http://pbs.twimg.com/profile_images/957691963112861697/pbbrNfij_normal.jpg" TargetMode="External"/><Relationship Id="rId5488" Type="http://schemas.openxmlformats.org/officeDocument/2006/relationships/hyperlink" Target="https://api.twitter.com/1.1/geo/id/4c6100a96901fb5e.json" TargetMode="External"/><Relationship Id="rId304" Type="http://schemas.openxmlformats.org/officeDocument/2006/relationships/hyperlink" Target="http://www.myfrugalbusiness.com/2017/08/jazz-up-ecommerce-store-boost-sales-digital-retail.html" TargetMode="External"/><Relationship Id="rId511" Type="http://schemas.openxmlformats.org/officeDocument/2006/relationships/hyperlink" Target="http://www.salesforlife.com/blog/sales-teams-unlock-productivity-and-increase-sales-with-the-power-of-social-media" TargetMode="External"/><Relationship Id="rId1141" Type="http://schemas.openxmlformats.org/officeDocument/2006/relationships/hyperlink" Target="https://lnkd.in/dfpRBx6" TargetMode="External"/><Relationship Id="rId4297" Type="http://schemas.openxmlformats.org/officeDocument/2006/relationships/hyperlink" Target="https://twitter.com/" TargetMode="External"/><Relationship Id="rId5348" Type="http://schemas.openxmlformats.org/officeDocument/2006/relationships/hyperlink" Target="https://twitter.com/" TargetMode="External"/><Relationship Id="rId1001" Type="http://schemas.openxmlformats.org/officeDocument/2006/relationships/hyperlink" Target="https://blog.iandyoo.com/guide-de-d%C3%A9couverte-client-4-analyse-des-plans-daction?utm_campaign=Vendre%20plus%20%3A%20Social%20Selling%20%26%20Inbound%20Sales&amp;utm_content=66792159&amp;utm_medium=social&amp;utm_source=twitter" TargetMode="External"/><Relationship Id="rId4157" Type="http://schemas.openxmlformats.org/officeDocument/2006/relationships/hyperlink" Target="https://twitter.com/" TargetMode="External"/><Relationship Id="rId4364" Type="http://schemas.openxmlformats.org/officeDocument/2006/relationships/hyperlink" Target="https://twitter.com/" TargetMode="External"/><Relationship Id="rId4571" Type="http://schemas.openxmlformats.org/officeDocument/2006/relationships/hyperlink" Target="https://twitter.com/" TargetMode="External"/><Relationship Id="rId5208" Type="http://schemas.openxmlformats.org/officeDocument/2006/relationships/hyperlink" Target="https://twitter.com/" TargetMode="External"/><Relationship Id="rId5415" Type="http://schemas.openxmlformats.org/officeDocument/2006/relationships/hyperlink" Target="https://twitter.com/" TargetMode="External"/><Relationship Id="rId1958" Type="http://schemas.openxmlformats.org/officeDocument/2006/relationships/hyperlink" Target="https://pbs.twimg.com/media/DXne9abX0AEQEyn.jpg" TargetMode="External"/><Relationship Id="rId3173" Type="http://schemas.openxmlformats.org/officeDocument/2006/relationships/hyperlink" Target="http://pbs.twimg.com/profile_images/853987068065796097/REP10k0__normal.jpg" TargetMode="External"/><Relationship Id="rId3380" Type="http://schemas.openxmlformats.org/officeDocument/2006/relationships/hyperlink" Target="http://pbs.twimg.com/profile_images/909075667433644033/3IsGUKbQ_normal.jpg" TargetMode="External"/><Relationship Id="rId4017" Type="http://schemas.openxmlformats.org/officeDocument/2006/relationships/hyperlink" Target="https://twitter.com/" TargetMode="External"/><Relationship Id="rId4224" Type="http://schemas.openxmlformats.org/officeDocument/2006/relationships/hyperlink" Target="https://twitter.com/" TargetMode="External"/><Relationship Id="rId4431" Type="http://schemas.openxmlformats.org/officeDocument/2006/relationships/hyperlink" Target="https://twitter.com/" TargetMode="External"/><Relationship Id="rId1818" Type="http://schemas.openxmlformats.org/officeDocument/2006/relationships/hyperlink" Target="https://pbs.twimg.com/media/DX62yP_WAAIiU3H.jpg" TargetMode="External"/><Relationship Id="rId3033" Type="http://schemas.openxmlformats.org/officeDocument/2006/relationships/hyperlink" Target="http://pbs.twimg.com/profile_images/378800000133207769/3a1452739d71d8b2f9584c3bdf6c4f8f_normal.jpeg" TargetMode="External"/><Relationship Id="rId3240" Type="http://schemas.openxmlformats.org/officeDocument/2006/relationships/hyperlink" Target="http://pbs.twimg.com/profile_images/900825127780196352/RJhV8_wH_normal.jpg" TargetMode="External"/><Relationship Id="rId161" Type="http://schemas.openxmlformats.org/officeDocument/2006/relationships/hyperlink" Target="https://premium.linkedin.com/professional/faq" TargetMode="External"/><Relationship Id="rId2799" Type="http://schemas.openxmlformats.org/officeDocument/2006/relationships/hyperlink" Target="http://pbs.twimg.com/profile_images/917682735661031424/xedci9AD_normal.jpg" TargetMode="External"/><Relationship Id="rId3100" Type="http://schemas.openxmlformats.org/officeDocument/2006/relationships/hyperlink" Target="http://pbs.twimg.com/profile_images/862298979429531648/vZ3RQCIB_normal.jpg" TargetMode="External"/><Relationship Id="rId978" Type="http://schemas.openxmlformats.org/officeDocument/2006/relationships/hyperlink" Target="https://buff.ly/2oUV1TZ" TargetMode="External"/><Relationship Id="rId2659" Type="http://schemas.openxmlformats.org/officeDocument/2006/relationships/hyperlink" Target="https://pbs.twimg.com/media/DYays9cW0AE6gwQ.jpg" TargetMode="External"/><Relationship Id="rId2866" Type="http://schemas.openxmlformats.org/officeDocument/2006/relationships/hyperlink" Target="http://pbs.twimg.com/profile_images/757245878554034176/8Mf0gxS1_normal.jpg" TargetMode="External"/><Relationship Id="rId3917" Type="http://schemas.openxmlformats.org/officeDocument/2006/relationships/hyperlink" Target="https://twitter.com/" TargetMode="External"/><Relationship Id="rId5065" Type="http://schemas.openxmlformats.org/officeDocument/2006/relationships/hyperlink" Target="https://twitter.com/" TargetMode="External"/><Relationship Id="rId5272" Type="http://schemas.openxmlformats.org/officeDocument/2006/relationships/hyperlink" Target="https://twitter.com/" TargetMode="External"/><Relationship Id="rId838" Type="http://schemas.openxmlformats.org/officeDocument/2006/relationships/hyperlink" Target="http://www.myfrugalbusiness.com/2017/08/jazz-up-ecommerce-store-boost-sales-digital-retail.html" TargetMode="External"/><Relationship Id="rId1468" Type="http://schemas.openxmlformats.org/officeDocument/2006/relationships/hyperlink" Target="https://pbs.twimg.com/media/DYBRpWRX0AAbvUD.jpg" TargetMode="External"/><Relationship Id="rId1675" Type="http://schemas.openxmlformats.org/officeDocument/2006/relationships/hyperlink" Target="https://pbs.twimg.com/media/DYpu2vYX0AAiBpk.png" TargetMode="External"/><Relationship Id="rId1882" Type="http://schemas.openxmlformats.org/officeDocument/2006/relationships/hyperlink" Target="https://pbs.twimg.com/media/DNaRNIkUMAAiH5t.jpg" TargetMode="External"/><Relationship Id="rId2519" Type="http://schemas.openxmlformats.org/officeDocument/2006/relationships/hyperlink" Target="http://pbs.twimg.com/profile_images/923644113291038721/7uHxbNIr_normal.jpg" TargetMode="External"/><Relationship Id="rId2726" Type="http://schemas.openxmlformats.org/officeDocument/2006/relationships/hyperlink" Target="http://pbs.twimg.com/profile_images/757984876645720064/yhajiVam_normal.jpg" TargetMode="External"/><Relationship Id="rId4081" Type="http://schemas.openxmlformats.org/officeDocument/2006/relationships/hyperlink" Target="https://twitter.com/" TargetMode="External"/><Relationship Id="rId5132" Type="http://schemas.openxmlformats.org/officeDocument/2006/relationships/hyperlink" Target="https://twitter.com/" TargetMode="External"/><Relationship Id="rId1328" Type="http://schemas.openxmlformats.org/officeDocument/2006/relationships/hyperlink" Target="https://pbs.twimg.com/media/DXuhRujVoAA1O7z.jpg" TargetMode="External"/><Relationship Id="rId1535" Type="http://schemas.openxmlformats.org/officeDocument/2006/relationships/hyperlink" Target="https://pbs.twimg.com/media/DYViSfDVAAAbQgq.jpg" TargetMode="External"/><Relationship Id="rId2933" Type="http://schemas.openxmlformats.org/officeDocument/2006/relationships/hyperlink" Target="http://pbs.twimg.com/profile_images/702765584191086592/U0hGEUT3_normal.jpg" TargetMode="External"/><Relationship Id="rId905" Type="http://schemas.openxmlformats.org/officeDocument/2006/relationships/hyperlink" Target="https://buff.ly/2orJrA0" TargetMode="External"/><Relationship Id="rId1742" Type="http://schemas.openxmlformats.org/officeDocument/2006/relationships/hyperlink" Target="https://pbs.twimg.com/media/DOSo3OwV4AUkTLS.jpg" TargetMode="External"/><Relationship Id="rId4898" Type="http://schemas.openxmlformats.org/officeDocument/2006/relationships/hyperlink" Target="https://twitter.com/" TargetMode="External"/><Relationship Id="rId34" Type="http://schemas.openxmlformats.org/officeDocument/2006/relationships/hyperlink" Target="http://k6.re/f9M3h" TargetMode="External"/><Relationship Id="rId1602" Type="http://schemas.openxmlformats.org/officeDocument/2006/relationships/hyperlink" Target="https://pbs.twimg.com/media/DYkyebuVQAItF_3.jpg" TargetMode="External"/><Relationship Id="rId4758" Type="http://schemas.openxmlformats.org/officeDocument/2006/relationships/hyperlink" Target="https://twitter.com/" TargetMode="External"/><Relationship Id="rId4965" Type="http://schemas.openxmlformats.org/officeDocument/2006/relationships/hyperlink" Target="https://twitter.com/" TargetMode="External"/><Relationship Id="rId3567" Type="http://schemas.openxmlformats.org/officeDocument/2006/relationships/hyperlink" Target="https://pbs.twimg.com/media/DYVf7wJXcAMSwQi.jpg" TargetMode="External"/><Relationship Id="rId3774" Type="http://schemas.openxmlformats.org/officeDocument/2006/relationships/hyperlink" Target="https://twitter.com/" TargetMode="External"/><Relationship Id="rId3981" Type="http://schemas.openxmlformats.org/officeDocument/2006/relationships/hyperlink" Target="https://twitter.com/" TargetMode="External"/><Relationship Id="rId4618" Type="http://schemas.openxmlformats.org/officeDocument/2006/relationships/hyperlink" Target="https://twitter.com/" TargetMode="External"/><Relationship Id="rId4825" Type="http://schemas.openxmlformats.org/officeDocument/2006/relationships/hyperlink" Target="https://twitter.com/" TargetMode="External"/><Relationship Id="rId488" Type="http://schemas.openxmlformats.org/officeDocument/2006/relationships/hyperlink" Target="https://www.youtube.com/watch?v=TFN6XwD_kT0&amp;feature=youtu.be" TargetMode="External"/><Relationship Id="rId695" Type="http://schemas.openxmlformats.org/officeDocument/2006/relationships/hyperlink" Target="http://www.voiceamerica.com/show/2490/social-selling-with-game-changers-presented-by-sap" TargetMode="External"/><Relationship Id="rId2169" Type="http://schemas.openxmlformats.org/officeDocument/2006/relationships/hyperlink" Target="https://pbs.twimg.com/media/DXxR9UxWAAAaC49.jpg" TargetMode="External"/><Relationship Id="rId2376" Type="http://schemas.openxmlformats.org/officeDocument/2006/relationships/hyperlink" Target="http://pbs.twimg.com/profile_images/699930777165897728/RwMhCEbS_normal.jpg" TargetMode="External"/><Relationship Id="rId2583" Type="http://schemas.openxmlformats.org/officeDocument/2006/relationships/hyperlink" Target="http://pbs.twimg.com/profile_images/2667263602/d49d8cd31674347c672a2b698268e8c0_normal.jpeg" TargetMode="External"/><Relationship Id="rId2790" Type="http://schemas.openxmlformats.org/officeDocument/2006/relationships/hyperlink" Target="http://pbs.twimg.com/profile_images/450194584887242752/3E0mVBfj_normal.png" TargetMode="External"/><Relationship Id="rId3427" Type="http://schemas.openxmlformats.org/officeDocument/2006/relationships/hyperlink" Target="http://pbs.twimg.com/profile_images/1129115682/40222_123899460989128_100001072256821_128730_5433521_n_normal.jpg" TargetMode="External"/><Relationship Id="rId3634" Type="http://schemas.openxmlformats.org/officeDocument/2006/relationships/hyperlink" Target="https://pbs.twimg.com/media/DOSo3OwV4AUkTLS.jpg" TargetMode="External"/><Relationship Id="rId3841" Type="http://schemas.openxmlformats.org/officeDocument/2006/relationships/hyperlink" Target="https://twitter.com/" TargetMode="External"/><Relationship Id="rId348" Type="http://schemas.openxmlformats.org/officeDocument/2006/relationships/hyperlink" Target="http://bit.ly/2FsCsRY" TargetMode="External"/><Relationship Id="rId555" Type="http://schemas.openxmlformats.org/officeDocument/2006/relationships/hyperlink" Target="http://www.voiceamerica.com/show/2490/social-selling-with-game-changers-presented-by-sap" TargetMode="External"/><Relationship Id="rId762" Type="http://schemas.openxmlformats.org/officeDocument/2006/relationships/hyperlink" Target="http://bit.ly/2GkYgwf" TargetMode="External"/><Relationship Id="rId1185" Type="http://schemas.openxmlformats.org/officeDocument/2006/relationships/hyperlink" Target="http://www.social-experts.net/make-go-person-industry/" TargetMode="External"/><Relationship Id="rId1392" Type="http://schemas.openxmlformats.org/officeDocument/2006/relationships/hyperlink" Target="https://pbs.twimg.com/media/DXsnVjsXUAAnwYZ.png" TargetMode="External"/><Relationship Id="rId2029" Type="http://schemas.openxmlformats.org/officeDocument/2006/relationships/hyperlink" Target="http://pbs.twimg.com/profile_images/577364035978403840/fiRmwWTo_normal.png" TargetMode="External"/><Relationship Id="rId2236" Type="http://schemas.openxmlformats.org/officeDocument/2006/relationships/hyperlink" Target="http://pbs.twimg.com/profile_images/1120639345/JoshBereano_-_Copy__2__normal.JPG" TargetMode="External"/><Relationship Id="rId2443" Type="http://schemas.openxmlformats.org/officeDocument/2006/relationships/hyperlink" Target="http://pbs.twimg.com/profile_images/521565066655576066/A5r9BVWW_normal.jpeg" TargetMode="External"/><Relationship Id="rId2650" Type="http://schemas.openxmlformats.org/officeDocument/2006/relationships/hyperlink" Target="http://pbs.twimg.com/profile_images/528405639232372736/ZcqTFN_w_normal.jpeg" TargetMode="External"/><Relationship Id="rId3701" Type="http://schemas.openxmlformats.org/officeDocument/2006/relationships/hyperlink" Target="https://twitter.com/" TargetMode="External"/><Relationship Id="rId208" Type="http://schemas.openxmlformats.org/officeDocument/2006/relationships/hyperlink" Target="http://blog.creationagency.com.convey.pro/l/gVr2e7B" TargetMode="External"/><Relationship Id="rId415" Type="http://schemas.openxmlformats.org/officeDocument/2006/relationships/hyperlink" Target="https://www.youtube.com/watch?v=SKNW2cMMHow&amp;feature=youtu.be&amp;utm_content=bufferbfcbd&amp;utm_medium=social&amp;utm_source=twitter.com&amp;utm_campaign=buffer" TargetMode="External"/><Relationship Id="rId622" Type="http://schemas.openxmlformats.org/officeDocument/2006/relationships/hyperlink" Target="https://www.allinonesocialmedia.com/2018/03/15/podcast-35-when-to-ask-for-the-sale-on-social-media-w-isocialfanz/" TargetMode="External"/><Relationship Id="rId1045" Type="http://schemas.openxmlformats.org/officeDocument/2006/relationships/hyperlink" Target="http://www.ebay.com/itm/112705120952?ul_noapp=true" TargetMode="External"/><Relationship Id="rId1252" Type="http://schemas.openxmlformats.org/officeDocument/2006/relationships/hyperlink" Target="http://digital-leadership-associates.passle.net/post/102es5x/same-old-shit-vs-crazy-new-shit" TargetMode="External"/><Relationship Id="rId2303" Type="http://schemas.openxmlformats.org/officeDocument/2006/relationships/hyperlink" Target="http://pbs.twimg.com/profile_images/893500939620974592/65dg4gUK_normal.jpg" TargetMode="External"/><Relationship Id="rId2510" Type="http://schemas.openxmlformats.org/officeDocument/2006/relationships/hyperlink" Target="http://pbs.twimg.com/profile_images/889509549736165378/PoKR9JGC_normal.jpg" TargetMode="External"/><Relationship Id="rId5459" Type="http://schemas.openxmlformats.org/officeDocument/2006/relationships/hyperlink" Target="https://api.twitter.com/1.1/geo/id/e3505917a639e8ec.json" TargetMode="External"/><Relationship Id="rId1112" Type="http://schemas.openxmlformats.org/officeDocument/2006/relationships/hyperlink" Target="http://www.myfrugalbusiness.com/2017/08/facebook-page-marketing-hacks-followers-likes-bootstrap-smm.html" TargetMode="External"/><Relationship Id="rId4268" Type="http://schemas.openxmlformats.org/officeDocument/2006/relationships/hyperlink" Target="https://twitter.com/" TargetMode="External"/><Relationship Id="rId4475" Type="http://schemas.openxmlformats.org/officeDocument/2006/relationships/hyperlink" Target="https://twitter.com/" TargetMode="External"/><Relationship Id="rId5319" Type="http://schemas.openxmlformats.org/officeDocument/2006/relationships/hyperlink" Target="https://twitter.com/" TargetMode="External"/><Relationship Id="rId3077" Type="http://schemas.openxmlformats.org/officeDocument/2006/relationships/hyperlink" Target="https://pbs.twimg.com/tweet_video_thumb/DYkMFNZW4AEd_nt.jpg" TargetMode="External"/><Relationship Id="rId3284" Type="http://schemas.openxmlformats.org/officeDocument/2006/relationships/hyperlink" Target="http://pbs.twimg.com/profile_images/963645029859328004/WzmvqNHT_normal.jpg" TargetMode="External"/><Relationship Id="rId4128" Type="http://schemas.openxmlformats.org/officeDocument/2006/relationships/hyperlink" Target="https://twitter.com/" TargetMode="External"/><Relationship Id="rId4682" Type="http://schemas.openxmlformats.org/officeDocument/2006/relationships/hyperlink" Target="https://twitter.com/" TargetMode="External"/><Relationship Id="rId1929" Type="http://schemas.openxmlformats.org/officeDocument/2006/relationships/hyperlink" Target="https://pbs.twimg.com/tweet_video_thumb/DYkMFNZW4AEd_nt.jpg" TargetMode="External"/><Relationship Id="rId2093" Type="http://schemas.openxmlformats.org/officeDocument/2006/relationships/hyperlink" Target="http://pbs.twimg.com/profile_images/423336432829079552/Qo40WvP4_normal.jpeg" TargetMode="External"/><Relationship Id="rId3491" Type="http://schemas.openxmlformats.org/officeDocument/2006/relationships/hyperlink" Target="http://pbs.twimg.com/profile_images/2717136713/bab2609e944cc289fb30944a9b6631c2_normal.jpeg" TargetMode="External"/><Relationship Id="rId4335" Type="http://schemas.openxmlformats.org/officeDocument/2006/relationships/hyperlink" Target="https://twitter.com/" TargetMode="External"/><Relationship Id="rId4542" Type="http://schemas.openxmlformats.org/officeDocument/2006/relationships/hyperlink" Target="https://twitter.com/" TargetMode="External"/><Relationship Id="rId3144" Type="http://schemas.openxmlformats.org/officeDocument/2006/relationships/hyperlink" Target="http://pbs.twimg.com/profile_images/676153819798065152/JkwueaWj_normal.jpg" TargetMode="External"/><Relationship Id="rId3351" Type="http://schemas.openxmlformats.org/officeDocument/2006/relationships/hyperlink" Target="http://pbs.twimg.com/profile_images/909075667433644033/3IsGUKbQ_normal.jpg" TargetMode="External"/><Relationship Id="rId4402" Type="http://schemas.openxmlformats.org/officeDocument/2006/relationships/hyperlink" Target="https://twitter.com/" TargetMode="External"/><Relationship Id="rId272" Type="http://schemas.openxmlformats.org/officeDocument/2006/relationships/hyperlink" Target="https://buff.ly/2G16ppi" TargetMode="External"/><Relationship Id="rId2160" Type="http://schemas.openxmlformats.org/officeDocument/2006/relationships/hyperlink" Target="http://pbs.twimg.com/profile_images/675040683196030977/TMGvQF0T_normal.jpg" TargetMode="External"/><Relationship Id="rId3004" Type="http://schemas.openxmlformats.org/officeDocument/2006/relationships/hyperlink" Target="http://pbs.twimg.com/profile_images/958749844620890112/BPLjhL7q_normal.jpg" TargetMode="External"/><Relationship Id="rId3211" Type="http://schemas.openxmlformats.org/officeDocument/2006/relationships/hyperlink" Target="http://pbs.twimg.com/profile_images/553236566777147392/xYVafTni_normal.png" TargetMode="External"/><Relationship Id="rId132" Type="http://schemas.openxmlformats.org/officeDocument/2006/relationships/hyperlink" Target="http://www.voiceamerica.com/show/1981/breakfast-with-game-changers" TargetMode="External"/><Relationship Id="rId2020" Type="http://schemas.openxmlformats.org/officeDocument/2006/relationships/hyperlink" Target="http://pbs.twimg.com/profile_images/834484635295948800/tWxJaOIW_normal.jpg" TargetMode="External"/><Relationship Id="rId5176" Type="http://schemas.openxmlformats.org/officeDocument/2006/relationships/hyperlink" Target="https://twitter.com/" TargetMode="External"/><Relationship Id="rId5383" Type="http://schemas.openxmlformats.org/officeDocument/2006/relationships/hyperlink" Target="https://twitter.com/" TargetMode="External"/><Relationship Id="rId1579" Type="http://schemas.openxmlformats.org/officeDocument/2006/relationships/hyperlink" Target="https://pbs.twimg.com/ext_tw_video_thumb/971700347189301248/pu/img/cZf0rhMHS8SXRl70.jpg" TargetMode="External"/><Relationship Id="rId2977" Type="http://schemas.openxmlformats.org/officeDocument/2006/relationships/hyperlink" Target="http://pbs.twimg.com/profile_images/874062201140551682/uN7ZdV3g_normal.jpg" TargetMode="External"/><Relationship Id="rId4192" Type="http://schemas.openxmlformats.org/officeDocument/2006/relationships/hyperlink" Target="https://twitter.com/" TargetMode="External"/><Relationship Id="rId5036" Type="http://schemas.openxmlformats.org/officeDocument/2006/relationships/hyperlink" Target="https://twitter.com/" TargetMode="External"/><Relationship Id="rId5243" Type="http://schemas.openxmlformats.org/officeDocument/2006/relationships/hyperlink" Target="https://twitter.com/" TargetMode="External"/><Relationship Id="rId5450" Type="http://schemas.openxmlformats.org/officeDocument/2006/relationships/hyperlink" Target="https://twitter.com/" TargetMode="External"/><Relationship Id="rId949" Type="http://schemas.openxmlformats.org/officeDocument/2006/relationships/hyperlink" Target="https://www.linkedin.com/feed/update/urn:li:activity:6308541944314228736" TargetMode="External"/><Relationship Id="rId1786" Type="http://schemas.openxmlformats.org/officeDocument/2006/relationships/hyperlink" Target="https://pbs.twimg.com/media/DXnkL5iXkAE9q8C.jpg" TargetMode="External"/><Relationship Id="rId1993" Type="http://schemas.openxmlformats.org/officeDocument/2006/relationships/hyperlink" Target="http://pbs.twimg.com/profile_images/934867755098132480/Pm7kwG45_normal.jpg" TargetMode="External"/><Relationship Id="rId2837" Type="http://schemas.openxmlformats.org/officeDocument/2006/relationships/hyperlink" Target="https://pbs.twimg.com/media/DX8DjItX4AIzJrT.jpg" TargetMode="External"/><Relationship Id="rId4052" Type="http://schemas.openxmlformats.org/officeDocument/2006/relationships/hyperlink" Target="https://twitter.com/" TargetMode="External"/><Relationship Id="rId5103" Type="http://schemas.openxmlformats.org/officeDocument/2006/relationships/hyperlink" Target="https://twitter.com/" TargetMode="External"/><Relationship Id="rId78" Type="http://schemas.openxmlformats.org/officeDocument/2006/relationships/hyperlink" Target="http://sumo.ly/JiIi" TargetMode="External"/><Relationship Id="rId809" Type="http://schemas.openxmlformats.org/officeDocument/2006/relationships/hyperlink" Target="https://www.inc.com/john-white/here-are-the-exact-words-to-use-on-social-media-to.html" TargetMode="External"/><Relationship Id="rId1439" Type="http://schemas.openxmlformats.org/officeDocument/2006/relationships/hyperlink" Target="https://pbs.twimg.com/media/DXza-bkXUAAdjZk.jpg" TargetMode="External"/><Relationship Id="rId1646" Type="http://schemas.openxmlformats.org/officeDocument/2006/relationships/hyperlink" Target="https://pbs.twimg.com/media/DYAV19HUMAAGqU_.jpg" TargetMode="External"/><Relationship Id="rId1853" Type="http://schemas.openxmlformats.org/officeDocument/2006/relationships/hyperlink" Target="https://pbs.twimg.com/media/DYVv9dJW4AAT74z.jpg" TargetMode="External"/><Relationship Id="rId2904" Type="http://schemas.openxmlformats.org/officeDocument/2006/relationships/hyperlink" Target="http://pbs.twimg.com/profile_images/423336432829079552/Qo40WvP4_normal.jpeg" TargetMode="External"/><Relationship Id="rId5310" Type="http://schemas.openxmlformats.org/officeDocument/2006/relationships/hyperlink" Target="https://twitter.com/" TargetMode="External"/><Relationship Id="rId1506" Type="http://schemas.openxmlformats.org/officeDocument/2006/relationships/hyperlink" Target="https://pbs.twimg.com/media/DYBOB5gW0AEsNJB.jpg" TargetMode="External"/><Relationship Id="rId1713" Type="http://schemas.openxmlformats.org/officeDocument/2006/relationships/hyperlink" Target="https://pbs.twimg.com/media/DYqOVmJUMAINow8.jpg" TargetMode="External"/><Relationship Id="rId1920" Type="http://schemas.openxmlformats.org/officeDocument/2006/relationships/hyperlink" Target="https://pbs.twimg.com/media/DYkZo82WsAA_ft9.jpg" TargetMode="External"/><Relationship Id="rId4869" Type="http://schemas.openxmlformats.org/officeDocument/2006/relationships/hyperlink" Target="https://twitter.com/" TargetMode="External"/><Relationship Id="rId3678" Type="http://schemas.openxmlformats.org/officeDocument/2006/relationships/hyperlink" Target="https://twitter.com/" TargetMode="External"/><Relationship Id="rId3885" Type="http://schemas.openxmlformats.org/officeDocument/2006/relationships/hyperlink" Target="https://twitter.com/" TargetMode="External"/><Relationship Id="rId4729" Type="http://schemas.openxmlformats.org/officeDocument/2006/relationships/hyperlink" Target="https://twitter.com/" TargetMode="External"/><Relationship Id="rId4936" Type="http://schemas.openxmlformats.org/officeDocument/2006/relationships/hyperlink" Target="https://twitter.com/" TargetMode="External"/><Relationship Id="rId599" Type="http://schemas.openxmlformats.org/officeDocument/2006/relationships/hyperlink" Target="http://www.kcore-analytics.com/searching/?keyword=socialselling" TargetMode="External"/><Relationship Id="rId2487" Type="http://schemas.openxmlformats.org/officeDocument/2006/relationships/hyperlink" Target="http://pbs.twimg.com/profile_images/378800000722428324/f0cee19704054da2c6d8f95e9e32c44f_normal.jpeg" TargetMode="External"/><Relationship Id="rId2694" Type="http://schemas.openxmlformats.org/officeDocument/2006/relationships/hyperlink" Target="http://pbs.twimg.com/profile_images/891832923707539456/fppJSa4A_normal.jpg" TargetMode="External"/><Relationship Id="rId3538" Type="http://schemas.openxmlformats.org/officeDocument/2006/relationships/hyperlink" Target="https://pbs.twimg.com/media/DYVb0OxW0AAJHqT.jpg" TargetMode="External"/><Relationship Id="rId3745" Type="http://schemas.openxmlformats.org/officeDocument/2006/relationships/hyperlink" Target="https://twitter.com/" TargetMode="External"/><Relationship Id="rId459" Type="http://schemas.openxmlformats.org/officeDocument/2006/relationships/hyperlink" Target="http://bit.ly/2tXE0hJ" TargetMode="External"/><Relationship Id="rId666" Type="http://schemas.openxmlformats.org/officeDocument/2006/relationships/hyperlink" Target="https://socialfave.net/" TargetMode="External"/><Relationship Id="rId873" Type="http://schemas.openxmlformats.org/officeDocument/2006/relationships/hyperlink" Target="http://ow.ly/CTyj30j0PRS" TargetMode="External"/><Relationship Id="rId1089" Type="http://schemas.openxmlformats.org/officeDocument/2006/relationships/hyperlink" Target="https://www.ebay.com/ulk/itm/372211247451" TargetMode="External"/><Relationship Id="rId1296" Type="http://schemas.openxmlformats.org/officeDocument/2006/relationships/hyperlink" Target="http://www.myfrugalbusiness.com/2017/08/unique-marketing-advertising-digital-media-stand-out.html" TargetMode="External"/><Relationship Id="rId2347" Type="http://schemas.openxmlformats.org/officeDocument/2006/relationships/hyperlink" Target="http://pbs.twimg.com/profile_images/642126098994630656/QWREa-vP_normal.jpg" TargetMode="External"/><Relationship Id="rId2554" Type="http://schemas.openxmlformats.org/officeDocument/2006/relationships/hyperlink" Target="http://pbs.twimg.com/profile_images/474203001037398016/lU8elBrK_normal.jpeg" TargetMode="External"/><Relationship Id="rId3952" Type="http://schemas.openxmlformats.org/officeDocument/2006/relationships/hyperlink" Target="https://twitter.com/" TargetMode="External"/><Relationship Id="rId319" Type="http://schemas.openxmlformats.org/officeDocument/2006/relationships/hyperlink" Target="https://www.linkedin.com/pulse/3-steps-boost-your-sales-through-linkedin-daniela-killus?trk=portfolio_article-card_title" TargetMode="External"/><Relationship Id="rId526" Type="http://schemas.openxmlformats.org/officeDocument/2006/relationships/hyperlink" Target="https://www.linkedin.com/pulse/importance-kpis-social-media-marketing-dennis-koutoudis/" TargetMode="External"/><Relationship Id="rId1156" Type="http://schemas.openxmlformats.org/officeDocument/2006/relationships/hyperlink" Target="http://bit.ly/2Ih14Lo" TargetMode="External"/><Relationship Id="rId1363" Type="http://schemas.openxmlformats.org/officeDocument/2006/relationships/hyperlink" Target="https://pbs.twimg.com/media/DXncRYKU8AEjAGk.jpg" TargetMode="External"/><Relationship Id="rId2207" Type="http://schemas.openxmlformats.org/officeDocument/2006/relationships/hyperlink" Target="http://pbs.twimg.com/profile_images/511523839541399552/Cx-n-gKo_normal.png" TargetMode="External"/><Relationship Id="rId2761" Type="http://schemas.openxmlformats.org/officeDocument/2006/relationships/hyperlink" Target="http://pbs.twimg.com/profile_images/3119962297/5dbf1edd89534df985564def38d2995e_normal.jpeg" TargetMode="External"/><Relationship Id="rId3605" Type="http://schemas.openxmlformats.org/officeDocument/2006/relationships/hyperlink" Target="http://pbs.twimg.com/profile_images/856508969568935936/4szM0464_normal.jpg" TargetMode="External"/><Relationship Id="rId3812" Type="http://schemas.openxmlformats.org/officeDocument/2006/relationships/hyperlink" Target="https://twitter.com/" TargetMode="External"/><Relationship Id="rId733" Type="http://schemas.openxmlformats.org/officeDocument/2006/relationships/hyperlink" Target="https://buff.ly/2FjUxBT" TargetMode="External"/><Relationship Id="rId940" Type="http://schemas.openxmlformats.org/officeDocument/2006/relationships/hyperlink" Target="https://readyforsocial.com/1a6fb479178" TargetMode="External"/><Relationship Id="rId1016" Type="http://schemas.openxmlformats.org/officeDocument/2006/relationships/hyperlink" Target="https://www.linkedin.com/pulse/importance-kpis-social-media-marketing-dennis-koutoudis/" TargetMode="External"/><Relationship Id="rId1570" Type="http://schemas.openxmlformats.org/officeDocument/2006/relationships/hyperlink" Target="https://pbs.twimg.com/media/DXzgs4wXcAEZD5t.jpg" TargetMode="External"/><Relationship Id="rId2414" Type="http://schemas.openxmlformats.org/officeDocument/2006/relationships/hyperlink" Target="http://pbs.twimg.com/profile_images/970155946411311104/84NrjAFc_normal.jpg" TargetMode="External"/><Relationship Id="rId2621" Type="http://schemas.openxmlformats.org/officeDocument/2006/relationships/hyperlink" Target="http://pbs.twimg.com/profile_images/975215109785182208/lv0_Nuw__normal.jpg" TargetMode="External"/><Relationship Id="rId800" Type="http://schemas.openxmlformats.org/officeDocument/2006/relationships/hyperlink" Target="https://www.agencycentral.co.uk/articles/15-top-sales-bloggers" TargetMode="External"/><Relationship Id="rId1223" Type="http://schemas.openxmlformats.org/officeDocument/2006/relationships/hyperlink" Target="http://www.social-experts.net/people-dont-choose-emails/" TargetMode="External"/><Relationship Id="rId1430" Type="http://schemas.openxmlformats.org/officeDocument/2006/relationships/hyperlink" Target="https://pbs.twimg.com/media/DX28dPmWsAEZBfd.jpg" TargetMode="External"/><Relationship Id="rId4379" Type="http://schemas.openxmlformats.org/officeDocument/2006/relationships/hyperlink" Target="https://twitter.com/" TargetMode="External"/><Relationship Id="rId4586" Type="http://schemas.openxmlformats.org/officeDocument/2006/relationships/hyperlink" Target="https://twitter.com/" TargetMode="External"/><Relationship Id="rId4793" Type="http://schemas.openxmlformats.org/officeDocument/2006/relationships/hyperlink" Target="https://twitter.com/" TargetMode="External"/><Relationship Id="rId3188" Type="http://schemas.openxmlformats.org/officeDocument/2006/relationships/hyperlink" Target="http://pbs.twimg.com/profile_images/949282039643062272/pq4dZ-F1_normal.jpg" TargetMode="External"/><Relationship Id="rId3395" Type="http://schemas.openxmlformats.org/officeDocument/2006/relationships/hyperlink" Target="http://pbs.twimg.com/profile_images/1129115682/40222_123899460989128_100001072256821_128730_5433521_n_normal.jpg" TargetMode="External"/><Relationship Id="rId4239" Type="http://schemas.openxmlformats.org/officeDocument/2006/relationships/hyperlink" Target="https://twitter.com/" TargetMode="External"/><Relationship Id="rId4446" Type="http://schemas.openxmlformats.org/officeDocument/2006/relationships/hyperlink" Target="https://twitter.com/" TargetMode="External"/><Relationship Id="rId4653" Type="http://schemas.openxmlformats.org/officeDocument/2006/relationships/hyperlink" Target="https://twitter.com/" TargetMode="External"/><Relationship Id="rId4860" Type="http://schemas.openxmlformats.org/officeDocument/2006/relationships/hyperlink" Target="https://twitter.com/" TargetMode="External"/><Relationship Id="rId3048" Type="http://schemas.openxmlformats.org/officeDocument/2006/relationships/hyperlink" Target="http://pbs.twimg.com/profile_images/545662268440989696/EeuoyVto_normal.png" TargetMode="External"/><Relationship Id="rId3255" Type="http://schemas.openxmlformats.org/officeDocument/2006/relationships/hyperlink" Target="https://pbs.twimg.com/media/DYVrZVoVoAAl-Na.jpg" TargetMode="External"/><Relationship Id="rId3462" Type="http://schemas.openxmlformats.org/officeDocument/2006/relationships/hyperlink" Target="http://pbs.twimg.com/profile_images/809115567927898114/bmGtTFt-_normal.jpg" TargetMode="External"/><Relationship Id="rId4306" Type="http://schemas.openxmlformats.org/officeDocument/2006/relationships/hyperlink" Target="https://twitter.com/" TargetMode="External"/><Relationship Id="rId4513" Type="http://schemas.openxmlformats.org/officeDocument/2006/relationships/hyperlink" Target="https://twitter.com/" TargetMode="External"/><Relationship Id="rId4720" Type="http://schemas.openxmlformats.org/officeDocument/2006/relationships/hyperlink" Target="https://twitter.com/" TargetMode="External"/><Relationship Id="rId176" Type="http://schemas.openxmlformats.org/officeDocument/2006/relationships/hyperlink" Target="http://www.myfrugalbusiness.com/2018/02/save-money-marketing-digital-social-media-bootstrap.html" TargetMode="External"/><Relationship Id="rId383" Type="http://schemas.openxmlformats.org/officeDocument/2006/relationships/hyperlink" Target="https://buff.ly/2kI8eRg" TargetMode="External"/><Relationship Id="rId590" Type="http://schemas.openxmlformats.org/officeDocument/2006/relationships/hyperlink" Target="http://ow.ly/Q1P130iTrFG" TargetMode="External"/><Relationship Id="rId2064" Type="http://schemas.openxmlformats.org/officeDocument/2006/relationships/hyperlink" Target="http://pbs.twimg.com/profile_images/936857688675201024/bZ7loPxU_normal.jpg" TargetMode="External"/><Relationship Id="rId2271" Type="http://schemas.openxmlformats.org/officeDocument/2006/relationships/hyperlink" Target="http://pbs.twimg.com/profile_images/769992168287137793/457yuB9m_normal.jpg" TargetMode="External"/><Relationship Id="rId3115" Type="http://schemas.openxmlformats.org/officeDocument/2006/relationships/hyperlink" Target="https://pbs.twimg.com/media/DXxLrdEXcAAvqSv.jpg" TargetMode="External"/><Relationship Id="rId3322" Type="http://schemas.openxmlformats.org/officeDocument/2006/relationships/hyperlink" Target="http://pbs.twimg.com/profile_images/770244132417605633/BQo293S6_normal.jpg" TargetMode="External"/><Relationship Id="rId243" Type="http://schemas.openxmlformats.org/officeDocument/2006/relationships/hyperlink" Target="http://www.ucstrategies.com/executive-insights-for-unified-communications/b2b-social-media-and-social-selling-a-complex-landscape.aspx" TargetMode="External"/><Relationship Id="rId450" Type="http://schemas.openxmlformats.org/officeDocument/2006/relationships/hyperlink" Target="http://snip.ly/ogd52" TargetMode="External"/><Relationship Id="rId1080" Type="http://schemas.openxmlformats.org/officeDocument/2006/relationships/hyperlink" Target="http://www.ebay.com/itm/112537650821?ul_noapp=true" TargetMode="External"/><Relationship Id="rId2131" Type="http://schemas.openxmlformats.org/officeDocument/2006/relationships/hyperlink" Target="http://pbs.twimg.com/profile_images/491155356857298944/I1iah73Q_normal.png" TargetMode="External"/><Relationship Id="rId5287" Type="http://schemas.openxmlformats.org/officeDocument/2006/relationships/hyperlink" Target="https://twitter.com/" TargetMode="External"/><Relationship Id="rId5494" Type="http://schemas.openxmlformats.org/officeDocument/2006/relationships/hyperlink" Target="https://api.twitter.com/1.1/geo/id/4c6100a96901fb5e.json" TargetMode="External"/><Relationship Id="rId103" Type="http://schemas.openxmlformats.org/officeDocument/2006/relationships/hyperlink" Target="http://sumo.ly/JiIi" TargetMode="External"/><Relationship Id="rId310" Type="http://schemas.openxmlformats.org/officeDocument/2006/relationships/hyperlink" Target="http://www.myfrugalbusiness.com/2017/11/instagram-social-media-marketing-tips-ig.html" TargetMode="External"/><Relationship Id="rId4096" Type="http://schemas.openxmlformats.org/officeDocument/2006/relationships/hyperlink" Target="https://twitter.com/" TargetMode="External"/><Relationship Id="rId5147" Type="http://schemas.openxmlformats.org/officeDocument/2006/relationships/hyperlink" Target="https://twitter.com/" TargetMode="External"/><Relationship Id="rId1897" Type="http://schemas.openxmlformats.org/officeDocument/2006/relationships/hyperlink" Target="https://pbs.twimg.com/media/DXuhRujVoAA1O7z.jpg" TargetMode="External"/><Relationship Id="rId2948" Type="http://schemas.openxmlformats.org/officeDocument/2006/relationships/hyperlink" Target="http://pbs.twimg.com/profile_images/702765584191086592/U0hGEUT3_normal.jpg" TargetMode="External"/><Relationship Id="rId5354" Type="http://schemas.openxmlformats.org/officeDocument/2006/relationships/hyperlink" Target="https://twitter.com/" TargetMode="External"/><Relationship Id="rId1757" Type="http://schemas.openxmlformats.org/officeDocument/2006/relationships/hyperlink" Target="https://pbs.twimg.com/media/DYVmIVlXUAArwv7.jpg" TargetMode="External"/><Relationship Id="rId1964" Type="http://schemas.openxmlformats.org/officeDocument/2006/relationships/hyperlink" Target="http://pbs.twimg.com/profile_images/904821629825507328/cNPsxG-__normal.jpg" TargetMode="External"/><Relationship Id="rId2808" Type="http://schemas.openxmlformats.org/officeDocument/2006/relationships/hyperlink" Target="https://pbs.twimg.com/media/DYkyebuVQAItF_3.jpg" TargetMode="External"/><Relationship Id="rId4163" Type="http://schemas.openxmlformats.org/officeDocument/2006/relationships/hyperlink" Target="https://twitter.com/" TargetMode="External"/><Relationship Id="rId4370" Type="http://schemas.openxmlformats.org/officeDocument/2006/relationships/hyperlink" Target="https://twitter.com/" TargetMode="External"/><Relationship Id="rId5007" Type="http://schemas.openxmlformats.org/officeDocument/2006/relationships/hyperlink" Target="https://twitter.com/" TargetMode="External"/><Relationship Id="rId5214" Type="http://schemas.openxmlformats.org/officeDocument/2006/relationships/hyperlink" Target="https://twitter.com/" TargetMode="External"/><Relationship Id="rId5421" Type="http://schemas.openxmlformats.org/officeDocument/2006/relationships/hyperlink" Target="https://twitter.com/" TargetMode="External"/><Relationship Id="rId49" Type="http://schemas.openxmlformats.org/officeDocument/2006/relationships/hyperlink" Target="https://buff.ly/2I7pc2M" TargetMode="External"/><Relationship Id="rId1617" Type="http://schemas.openxmlformats.org/officeDocument/2006/relationships/hyperlink" Target="https://pbs.twimg.com/media/DXy3oV8XkAAp6F-.jpg" TargetMode="External"/><Relationship Id="rId1824" Type="http://schemas.openxmlformats.org/officeDocument/2006/relationships/hyperlink" Target="https://pbs.twimg.com/media/DYqGSzXUMAEWyka.jpg" TargetMode="External"/><Relationship Id="rId4023" Type="http://schemas.openxmlformats.org/officeDocument/2006/relationships/hyperlink" Target="https://twitter.com/" TargetMode="External"/><Relationship Id="rId4230" Type="http://schemas.openxmlformats.org/officeDocument/2006/relationships/hyperlink" Target="https://twitter.com/" TargetMode="External"/><Relationship Id="rId3789" Type="http://schemas.openxmlformats.org/officeDocument/2006/relationships/hyperlink" Target="https://twitter.com/" TargetMode="External"/><Relationship Id="rId2598" Type="http://schemas.openxmlformats.org/officeDocument/2006/relationships/hyperlink" Target="http://pbs.twimg.com/profile_images/809825754145927169/cUAaHt9F_normal.jpg" TargetMode="External"/><Relationship Id="rId3996" Type="http://schemas.openxmlformats.org/officeDocument/2006/relationships/hyperlink" Target="https://twitter.com/" TargetMode="External"/><Relationship Id="rId3649" Type="http://schemas.openxmlformats.org/officeDocument/2006/relationships/hyperlink" Target="https://pbs.twimg.com/media/DIKpzTBXcAAbuTR.jpg" TargetMode="External"/><Relationship Id="rId3856" Type="http://schemas.openxmlformats.org/officeDocument/2006/relationships/hyperlink" Target="https://twitter.com/" TargetMode="External"/><Relationship Id="rId4907" Type="http://schemas.openxmlformats.org/officeDocument/2006/relationships/hyperlink" Target="https://twitter.com/" TargetMode="External"/><Relationship Id="rId5071" Type="http://schemas.openxmlformats.org/officeDocument/2006/relationships/hyperlink" Target="https://twitter.com/" TargetMode="External"/><Relationship Id="rId777" Type="http://schemas.openxmlformats.org/officeDocument/2006/relationships/hyperlink" Target="http://www.social-experts.net/dog-whistle-content/" TargetMode="External"/><Relationship Id="rId984" Type="http://schemas.openxmlformats.org/officeDocument/2006/relationships/hyperlink" Target="https://blog.hubspot.com/sales/social-selling-linkedin" TargetMode="External"/><Relationship Id="rId2458" Type="http://schemas.openxmlformats.org/officeDocument/2006/relationships/hyperlink" Target="https://pbs.twimg.com/media/DYGhlgTX0AAo8u4.jpg" TargetMode="External"/><Relationship Id="rId2665" Type="http://schemas.openxmlformats.org/officeDocument/2006/relationships/hyperlink" Target="http://pbs.twimg.com/profile_images/423336432829079552/Qo40WvP4_normal.jpeg" TargetMode="External"/><Relationship Id="rId2872" Type="http://schemas.openxmlformats.org/officeDocument/2006/relationships/hyperlink" Target="http://pbs.twimg.com/profile_images/757245878554034176/8Mf0gxS1_normal.jpg" TargetMode="External"/><Relationship Id="rId3509" Type="http://schemas.openxmlformats.org/officeDocument/2006/relationships/hyperlink" Target="https://pbs.twimg.com/media/DXxcit5XkAAWZ2d.jpg" TargetMode="External"/><Relationship Id="rId3716" Type="http://schemas.openxmlformats.org/officeDocument/2006/relationships/hyperlink" Target="https://twitter.com/" TargetMode="External"/><Relationship Id="rId3923" Type="http://schemas.openxmlformats.org/officeDocument/2006/relationships/hyperlink" Target="https://twitter.com/" TargetMode="External"/><Relationship Id="rId637" Type="http://schemas.openxmlformats.org/officeDocument/2006/relationships/hyperlink" Target="https://www.linkedin.com/pulse/importance-kpis-social-media-marketing-dennis-koutoudis/" TargetMode="External"/><Relationship Id="rId844" Type="http://schemas.openxmlformats.org/officeDocument/2006/relationships/hyperlink" Target="http://www.myfrugalbusiness.com/2017/11/instagram-social-media-marketing-tips-ig.html" TargetMode="External"/><Relationship Id="rId1267" Type="http://schemas.openxmlformats.org/officeDocument/2006/relationships/hyperlink" Target="http://www.social-experts.net/people-dont-choose-emails/" TargetMode="External"/><Relationship Id="rId1474" Type="http://schemas.openxmlformats.org/officeDocument/2006/relationships/hyperlink" Target="https://pbs.twimg.com/media/DYGXYVkX0AIVJCv.jpg" TargetMode="External"/><Relationship Id="rId1681" Type="http://schemas.openxmlformats.org/officeDocument/2006/relationships/hyperlink" Target="https://pbs.twimg.com/media/DXnjQfEW4AESjWc.jpg" TargetMode="External"/><Relationship Id="rId2318" Type="http://schemas.openxmlformats.org/officeDocument/2006/relationships/hyperlink" Target="http://pbs.twimg.com/profile_images/854830118497386496/8LxGpCla_normal.jpg" TargetMode="External"/><Relationship Id="rId2525" Type="http://schemas.openxmlformats.org/officeDocument/2006/relationships/hyperlink" Target="http://pbs.twimg.com/profile_images/529447651704463361/jyEQVQxC_normal.jpeg" TargetMode="External"/><Relationship Id="rId2732" Type="http://schemas.openxmlformats.org/officeDocument/2006/relationships/hyperlink" Target="https://pbs.twimg.com/ext_tw_video_thumb/971700347189301248/pu/img/cZf0rhMHS8SXRl70.jpg" TargetMode="External"/><Relationship Id="rId704" Type="http://schemas.openxmlformats.org/officeDocument/2006/relationships/hyperlink" Target="http://www.voiceamerica.com/show/2490/social-selling-with-game-changers-presented-by-sap" TargetMode="External"/><Relationship Id="rId911" Type="http://schemas.openxmlformats.org/officeDocument/2006/relationships/hyperlink" Target="http://contentmarketinginstitute.com/2017/11/marketers-data-scientists/" TargetMode="External"/><Relationship Id="rId1127" Type="http://schemas.openxmlformats.org/officeDocument/2006/relationships/hyperlink" Target="http://www.myfrugalbusiness.com/2018/02/save-money-marketing-digital-social-media-bootstrap.html" TargetMode="External"/><Relationship Id="rId1334" Type="http://schemas.openxmlformats.org/officeDocument/2006/relationships/hyperlink" Target="https://pbs.twimg.com/media/DXuhRujVoAA1O7z.jpg" TargetMode="External"/><Relationship Id="rId1541" Type="http://schemas.openxmlformats.org/officeDocument/2006/relationships/hyperlink" Target="https://pbs.twimg.com/media/DYVoD7_UMAELjgE.jpg" TargetMode="External"/><Relationship Id="rId4697" Type="http://schemas.openxmlformats.org/officeDocument/2006/relationships/hyperlink" Target="https://twitter.com/" TargetMode="External"/><Relationship Id="rId40" Type="http://schemas.openxmlformats.org/officeDocument/2006/relationships/hyperlink" Target="http://www.omzetcoach.nl/vacatures/" TargetMode="External"/><Relationship Id="rId1401" Type="http://schemas.openxmlformats.org/officeDocument/2006/relationships/hyperlink" Target="https://pbs.twimg.com/media/DXsvJUlW4AA9J68.jpg" TargetMode="External"/><Relationship Id="rId3299" Type="http://schemas.openxmlformats.org/officeDocument/2006/relationships/hyperlink" Target="https://pbs.twimg.com/media/CFSWZBkWIAAkC-l.png" TargetMode="External"/><Relationship Id="rId4557" Type="http://schemas.openxmlformats.org/officeDocument/2006/relationships/hyperlink" Target="https://twitter.com/" TargetMode="External"/><Relationship Id="rId4764" Type="http://schemas.openxmlformats.org/officeDocument/2006/relationships/hyperlink" Target="https://twitter.com/" TargetMode="External"/><Relationship Id="rId3159" Type="http://schemas.openxmlformats.org/officeDocument/2006/relationships/hyperlink" Target="http://pbs.twimg.com/profile_images/874062201140551682/uN7ZdV3g_normal.jpg" TargetMode="External"/><Relationship Id="rId3366" Type="http://schemas.openxmlformats.org/officeDocument/2006/relationships/hyperlink" Target="http://pbs.twimg.com/profile_images/909075667433644033/3IsGUKbQ_normal.jpg" TargetMode="External"/><Relationship Id="rId3573" Type="http://schemas.openxmlformats.org/officeDocument/2006/relationships/hyperlink" Target="https://pbs.twimg.com/media/DX6e0fWWsAEjc7m.jpg" TargetMode="External"/><Relationship Id="rId4417" Type="http://schemas.openxmlformats.org/officeDocument/2006/relationships/hyperlink" Target="https://twitter.com/" TargetMode="External"/><Relationship Id="rId4971" Type="http://schemas.openxmlformats.org/officeDocument/2006/relationships/hyperlink" Target="https://twitter.com/" TargetMode="External"/><Relationship Id="rId287" Type="http://schemas.openxmlformats.org/officeDocument/2006/relationships/hyperlink" Target="http://www.social-experts.net/dont-be-outsold" TargetMode="External"/><Relationship Id="rId494" Type="http://schemas.openxmlformats.org/officeDocument/2006/relationships/hyperlink" Target="https://www.strong-content.com/4-things-need-know-selling-fear/" TargetMode="External"/><Relationship Id="rId2175" Type="http://schemas.openxmlformats.org/officeDocument/2006/relationships/hyperlink" Target="http://pbs.twimg.com/profile_images/886159127935930369/wVqSOuN5_normal.jpg" TargetMode="External"/><Relationship Id="rId2382" Type="http://schemas.openxmlformats.org/officeDocument/2006/relationships/hyperlink" Target="http://pbs.twimg.com/profile_images/892081552183701505/F0AVxNlZ_normal.jpg" TargetMode="External"/><Relationship Id="rId3019" Type="http://schemas.openxmlformats.org/officeDocument/2006/relationships/hyperlink" Target="http://pbs.twimg.com/profile_images/975215204211576832/hEeb-J9P_normal.jpg" TargetMode="External"/><Relationship Id="rId3226" Type="http://schemas.openxmlformats.org/officeDocument/2006/relationships/hyperlink" Target="http://pbs.twimg.com/profile_images/553236566777147392/xYVafTni_normal.png" TargetMode="External"/><Relationship Id="rId3780" Type="http://schemas.openxmlformats.org/officeDocument/2006/relationships/hyperlink" Target="https://twitter.com/" TargetMode="External"/><Relationship Id="rId4624" Type="http://schemas.openxmlformats.org/officeDocument/2006/relationships/hyperlink" Target="https://twitter.com/" TargetMode="External"/><Relationship Id="rId4831" Type="http://schemas.openxmlformats.org/officeDocument/2006/relationships/hyperlink" Target="https://twitter.com/" TargetMode="External"/><Relationship Id="rId147" Type="http://schemas.openxmlformats.org/officeDocument/2006/relationships/hyperlink" Target="http://spr.ly/6012DTGMs" TargetMode="External"/><Relationship Id="rId354" Type="http://schemas.openxmlformats.org/officeDocument/2006/relationships/hyperlink" Target="http://onlinemarketingview.blogspot.com/2018/02/9-surprising-facebook-marketing-tips.html" TargetMode="External"/><Relationship Id="rId1191" Type="http://schemas.openxmlformats.org/officeDocument/2006/relationships/hyperlink" Target="http://www.social-experts.net/using-social-media-marketing-dominate-like-shark/" TargetMode="External"/><Relationship Id="rId2035" Type="http://schemas.openxmlformats.org/officeDocument/2006/relationships/hyperlink" Target="http://pbs.twimg.com/profile_images/875758421307535360/YXxQblv2_normal.jpg" TargetMode="External"/><Relationship Id="rId3433" Type="http://schemas.openxmlformats.org/officeDocument/2006/relationships/hyperlink" Target="http://pbs.twimg.com/profile_images/761642165286084609/VwbpOm8W_normal.jpg" TargetMode="External"/><Relationship Id="rId3640" Type="http://schemas.openxmlformats.org/officeDocument/2006/relationships/hyperlink" Target="http://pbs.twimg.com/profile_images/735212530918887424/BB8OGI4g_normal.jpg" TargetMode="External"/><Relationship Id="rId561" Type="http://schemas.openxmlformats.org/officeDocument/2006/relationships/hyperlink" Target="http://www.voiceamerica.com/show/1981/breakfast-with-game-changers" TargetMode="External"/><Relationship Id="rId2242" Type="http://schemas.openxmlformats.org/officeDocument/2006/relationships/hyperlink" Target="https://pbs.twimg.com/media/DXza-bkXUAAdjZk.jpg" TargetMode="External"/><Relationship Id="rId3500" Type="http://schemas.openxmlformats.org/officeDocument/2006/relationships/hyperlink" Target="https://pbs.twimg.com/media/DYVf7wJXcAMSwQi.jpg" TargetMode="External"/><Relationship Id="rId5398" Type="http://schemas.openxmlformats.org/officeDocument/2006/relationships/hyperlink" Target="https://twitter.com/" TargetMode="External"/><Relationship Id="rId214" Type="http://schemas.openxmlformats.org/officeDocument/2006/relationships/hyperlink" Target="https://www.1min30.com/social-selling/social-selling-commercial-1287441623?utm_source=ReviveOldPost&amp;utm_medium=social&amp;utm_campaign=ReviveOldPost" TargetMode="External"/><Relationship Id="rId421" Type="http://schemas.openxmlformats.org/officeDocument/2006/relationships/hyperlink" Target="https://medium.com/@Timothy_Hughes/the-secret-of-social-media-success-for-small-businesses-41cc4a127d02" TargetMode="External"/><Relationship Id="rId1051" Type="http://schemas.openxmlformats.org/officeDocument/2006/relationships/hyperlink" Target="https://www.ebay.com/itm/371928695414?ul_noapp=true" TargetMode="External"/><Relationship Id="rId2102" Type="http://schemas.openxmlformats.org/officeDocument/2006/relationships/hyperlink" Target="http://pbs.twimg.com/profile_images/423336432829079552/Qo40WvP4_normal.jpeg" TargetMode="External"/><Relationship Id="rId5258" Type="http://schemas.openxmlformats.org/officeDocument/2006/relationships/hyperlink" Target="https://twitter.com/" TargetMode="External"/><Relationship Id="rId5465" Type="http://schemas.openxmlformats.org/officeDocument/2006/relationships/hyperlink" Target="https://api.twitter.com/1.1/geo/id/4c6100a96901fb5e.json" TargetMode="External"/><Relationship Id="rId1868" Type="http://schemas.openxmlformats.org/officeDocument/2006/relationships/hyperlink" Target="https://pbs.twimg.com/media/DNo3qd3UQAEw74F.jpg" TargetMode="External"/><Relationship Id="rId4067" Type="http://schemas.openxmlformats.org/officeDocument/2006/relationships/hyperlink" Target="https://twitter.com/" TargetMode="External"/><Relationship Id="rId4274" Type="http://schemas.openxmlformats.org/officeDocument/2006/relationships/hyperlink" Target="https://twitter.com/" TargetMode="External"/><Relationship Id="rId4481" Type="http://schemas.openxmlformats.org/officeDocument/2006/relationships/hyperlink" Target="https://twitter.com/" TargetMode="External"/><Relationship Id="rId5118" Type="http://schemas.openxmlformats.org/officeDocument/2006/relationships/hyperlink" Target="https://twitter.com/" TargetMode="External"/><Relationship Id="rId5325" Type="http://schemas.openxmlformats.org/officeDocument/2006/relationships/hyperlink" Target="https://twitter.com/" TargetMode="External"/><Relationship Id="rId2919" Type="http://schemas.openxmlformats.org/officeDocument/2006/relationships/hyperlink" Target="http://pbs.twimg.com/profile_images/423336432829079552/Qo40WvP4_normal.jpeg" TargetMode="External"/><Relationship Id="rId3083" Type="http://schemas.openxmlformats.org/officeDocument/2006/relationships/hyperlink" Target="http://pbs.twimg.com/profile_images/856885922796851200/8HbiWLlJ_normal.jpg" TargetMode="External"/><Relationship Id="rId3290" Type="http://schemas.openxmlformats.org/officeDocument/2006/relationships/hyperlink" Target="http://pbs.twimg.com/profile_images/963645029859328004/WzmvqNHT_normal.jpg" TargetMode="External"/><Relationship Id="rId4134" Type="http://schemas.openxmlformats.org/officeDocument/2006/relationships/hyperlink" Target="https://twitter.com/" TargetMode="External"/><Relationship Id="rId4341" Type="http://schemas.openxmlformats.org/officeDocument/2006/relationships/hyperlink" Target="https://twitter.com/" TargetMode="External"/><Relationship Id="rId1728" Type="http://schemas.openxmlformats.org/officeDocument/2006/relationships/hyperlink" Target="https://pbs.twimg.com/media/DYa3uyoVQAEgB8Y.jpg" TargetMode="External"/><Relationship Id="rId1935" Type="http://schemas.openxmlformats.org/officeDocument/2006/relationships/hyperlink" Target="http://pbs.twimg.com/profile_images/972083216952807425/V3q3TyBM_normal.jpg" TargetMode="External"/><Relationship Id="rId3150" Type="http://schemas.openxmlformats.org/officeDocument/2006/relationships/hyperlink" Target="http://pbs.twimg.com/profile_images/695547077766574080/q8rEgYhM_normal.jpg" TargetMode="External"/><Relationship Id="rId4201" Type="http://schemas.openxmlformats.org/officeDocument/2006/relationships/hyperlink" Target="https://twitter.com/" TargetMode="External"/><Relationship Id="rId3010" Type="http://schemas.openxmlformats.org/officeDocument/2006/relationships/hyperlink" Target="http://pbs.twimg.com/profile_images/847434009630191616/YCRR1SkA_normal.jpg" TargetMode="External"/><Relationship Id="rId3967" Type="http://schemas.openxmlformats.org/officeDocument/2006/relationships/hyperlink" Target="https://twitter.com/" TargetMode="External"/><Relationship Id="rId4" Type="http://schemas.openxmlformats.org/officeDocument/2006/relationships/hyperlink" Target="https://www.the-emag.com/eshow-mexico" TargetMode="External"/><Relationship Id="rId888" Type="http://schemas.openxmlformats.org/officeDocument/2006/relationships/hyperlink" Target="http://www.social-experts.net/sales-navigator-smash-q1-q2-number/?utm_content=buffer5e84c&amp;utm_medium=social&amp;utm_source=twitter.com&amp;utm_campaign=buffer" TargetMode="External"/><Relationship Id="rId2569" Type="http://schemas.openxmlformats.org/officeDocument/2006/relationships/hyperlink" Target="http://pbs.twimg.com/profile_images/458359332925501441/G4InOyZJ_normal.jpeg" TargetMode="External"/><Relationship Id="rId2776" Type="http://schemas.openxmlformats.org/officeDocument/2006/relationships/hyperlink" Target="http://pbs.twimg.com/profile_images/432258838494846976/n5rx9RHu_normal.jpeg" TargetMode="External"/><Relationship Id="rId2983" Type="http://schemas.openxmlformats.org/officeDocument/2006/relationships/hyperlink" Target="http://pbs.twimg.com/profile_images/874062201140551682/uN7ZdV3g_normal.jpg" TargetMode="External"/><Relationship Id="rId3827" Type="http://schemas.openxmlformats.org/officeDocument/2006/relationships/hyperlink" Target="https://twitter.com/" TargetMode="External"/><Relationship Id="rId5182" Type="http://schemas.openxmlformats.org/officeDocument/2006/relationships/hyperlink" Target="https://twitter.com/" TargetMode="External"/><Relationship Id="rId748" Type="http://schemas.openxmlformats.org/officeDocument/2006/relationships/hyperlink" Target="http://www.social-experts.net/how-to-roll-social-selling-across" TargetMode="External"/><Relationship Id="rId955" Type="http://schemas.openxmlformats.org/officeDocument/2006/relationships/hyperlink" Target="https://www.linkedin.com/pulse/13-things-ask-your-marketing-department-timothy-tim-hughes-%E6%8F%90%E5%A7%86-%E4%BC%91%E6%96%AF/?published=t&amp;utm_content=buffer3dc21&amp;utm_medium=social&amp;utm_source=twitter.com&amp;utm_campaign=buffer" TargetMode="External"/><Relationship Id="rId1378" Type="http://schemas.openxmlformats.org/officeDocument/2006/relationships/hyperlink" Target="https://pbs.twimg.com/media/DXneuF0X0AA5ZLr.jpg" TargetMode="External"/><Relationship Id="rId1585" Type="http://schemas.openxmlformats.org/officeDocument/2006/relationships/hyperlink" Target="https://pbs.twimg.com/ext_tw_video_thumb/971700347189301248/pu/img/cZf0rhMHS8SXRl70.jpg" TargetMode="External"/><Relationship Id="rId1792" Type="http://schemas.openxmlformats.org/officeDocument/2006/relationships/hyperlink" Target="https://pbs.twimg.com/media/DYBFfftU0AASoZV.jpg" TargetMode="External"/><Relationship Id="rId2429" Type="http://schemas.openxmlformats.org/officeDocument/2006/relationships/hyperlink" Target="https://pbs.twimg.com/media/DYGaIpMVAAAn8UE.jpg" TargetMode="External"/><Relationship Id="rId2636" Type="http://schemas.openxmlformats.org/officeDocument/2006/relationships/hyperlink" Target="http://pbs.twimg.com/profile_images/973780740113514496/kZCWDbqD_normal.jpg" TargetMode="External"/><Relationship Id="rId2843" Type="http://schemas.openxmlformats.org/officeDocument/2006/relationships/hyperlink" Target="http://pbs.twimg.com/profile_images/908399207228338182/LHqCmrDA_normal.jpg" TargetMode="External"/><Relationship Id="rId5042" Type="http://schemas.openxmlformats.org/officeDocument/2006/relationships/hyperlink" Target="https://twitter.com/" TargetMode="External"/><Relationship Id="rId84" Type="http://schemas.openxmlformats.org/officeDocument/2006/relationships/hyperlink" Target="http://d8t.io/9rq8UbxWJf" TargetMode="External"/><Relationship Id="rId608" Type="http://schemas.openxmlformats.org/officeDocument/2006/relationships/hyperlink" Target="https://www.linkedin.com/pulse/support-your-valuable-salespeople-respect-time-tim-bond?utm_content=buffera804c&amp;utm_medium=social&amp;utm_source=twitter.com&amp;utm_campaign=buffer" TargetMode="External"/><Relationship Id="rId815" Type="http://schemas.openxmlformats.org/officeDocument/2006/relationships/hyperlink" Target="https://www.linkedin.com/pulse/importance-kpis-social-media-marketing-dennis-koutoudis/" TargetMode="External"/><Relationship Id="rId1238" Type="http://schemas.openxmlformats.org/officeDocument/2006/relationships/hyperlink" Target="https://buff.ly/2ouytcX" TargetMode="External"/><Relationship Id="rId1445" Type="http://schemas.openxmlformats.org/officeDocument/2006/relationships/hyperlink" Target="https://pbs.twimg.com/media/DXhKZA0UMAAu5PN.jpg" TargetMode="External"/><Relationship Id="rId1652" Type="http://schemas.openxmlformats.org/officeDocument/2006/relationships/hyperlink" Target="https://pbs.twimg.com/media/DVuQOjrX0AA2_1W.jpg" TargetMode="External"/><Relationship Id="rId1305" Type="http://schemas.openxmlformats.org/officeDocument/2006/relationships/hyperlink" Target="http://www.myfrugalbusiness.com/2017/04/importance-lead-generation-modern-business-prospects.html" TargetMode="External"/><Relationship Id="rId2703" Type="http://schemas.openxmlformats.org/officeDocument/2006/relationships/hyperlink" Target="http://pbs.twimg.com/profile_images/975669644093661184/K6DhdFyf_normal.jpg" TargetMode="External"/><Relationship Id="rId2910" Type="http://schemas.openxmlformats.org/officeDocument/2006/relationships/hyperlink" Target="http://pbs.twimg.com/profile_images/423336432829079552/Qo40WvP4_normal.jpeg" TargetMode="External"/><Relationship Id="rId1512" Type="http://schemas.openxmlformats.org/officeDocument/2006/relationships/hyperlink" Target="https://pbs.twimg.com/media/DYSujJHX4AAnT1C.jpg" TargetMode="External"/><Relationship Id="rId4668" Type="http://schemas.openxmlformats.org/officeDocument/2006/relationships/hyperlink" Target="https://twitter.com/" TargetMode="External"/><Relationship Id="rId4875" Type="http://schemas.openxmlformats.org/officeDocument/2006/relationships/hyperlink" Target="https://twitter.com/" TargetMode="External"/><Relationship Id="rId11" Type="http://schemas.openxmlformats.org/officeDocument/2006/relationships/hyperlink" Target="http://read.bi/2FTUvgY" TargetMode="External"/><Relationship Id="rId398" Type="http://schemas.openxmlformats.org/officeDocument/2006/relationships/hyperlink" Target="https://buff.ly/2Eqd2zT" TargetMode="External"/><Relationship Id="rId2079" Type="http://schemas.openxmlformats.org/officeDocument/2006/relationships/hyperlink" Target="http://pbs.twimg.com/profile_images/423336432829079552/Qo40WvP4_normal.jpeg" TargetMode="External"/><Relationship Id="rId3477" Type="http://schemas.openxmlformats.org/officeDocument/2006/relationships/hyperlink" Target="https://pbs.twimg.com/tweet_video_thumb/DXnkNP_X0AEQDlV.jpg" TargetMode="External"/><Relationship Id="rId3684" Type="http://schemas.openxmlformats.org/officeDocument/2006/relationships/hyperlink" Target="https://twitter.com/" TargetMode="External"/><Relationship Id="rId3891" Type="http://schemas.openxmlformats.org/officeDocument/2006/relationships/hyperlink" Target="https://twitter.com/" TargetMode="External"/><Relationship Id="rId4528" Type="http://schemas.openxmlformats.org/officeDocument/2006/relationships/hyperlink" Target="https://twitter.com/" TargetMode="External"/><Relationship Id="rId4735" Type="http://schemas.openxmlformats.org/officeDocument/2006/relationships/hyperlink" Target="https://twitter.com/" TargetMode="External"/><Relationship Id="rId4942" Type="http://schemas.openxmlformats.org/officeDocument/2006/relationships/hyperlink" Target="https://twitter.com/" TargetMode="External"/><Relationship Id="rId2286" Type="http://schemas.openxmlformats.org/officeDocument/2006/relationships/hyperlink" Target="http://pbs.twimg.com/profile_images/904040060005253120/9QjaOJRK_normal.jpg" TargetMode="External"/><Relationship Id="rId2493" Type="http://schemas.openxmlformats.org/officeDocument/2006/relationships/hyperlink" Target="https://pbs.twimg.com/media/DYSujJHX4AAnT1C.jpg" TargetMode="External"/><Relationship Id="rId3337" Type="http://schemas.openxmlformats.org/officeDocument/2006/relationships/hyperlink" Target="http://pbs.twimg.com/profile_images/893459762309996546/6-hPWVEd_normal.jpg" TargetMode="External"/><Relationship Id="rId3544" Type="http://schemas.openxmlformats.org/officeDocument/2006/relationships/hyperlink" Target="https://pbs.twimg.com/media/DX-aCzCVQAAZs4v.jpg" TargetMode="External"/><Relationship Id="rId3751" Type="http://schemas.openxmlformats.org/officeDocument/2006/relationships/hyperlink" Target="https://twitter.com/" TargetMode="External"/><Relationship Id="rId4802" Type="http://schemas.openxmlformats.org/officeDocument/2006/relationships/hyperlink" Target="https://twitter.com/" TargetMode="External"/><Relationship Id="rId258" Type="http://schemas.openxmlformats.org/officeDocument/2006/relationships/hyperlink" Target="https://www.1min30.com/social-selling/pratiques-commerciales-123365" TargetMode="External"/><Relationship Id="rId465" Type="http://schemas.openxmlformats.org/officeDocument/2006/relationships/hyperlink" Target="http://dy.si/KpfJF" TargetMode="External"/><Relationship Id="rId672" Type="http://schemas.openxmlformats.org/officeDocument/2006/relationships/hyperlink" Target="http://bit.ly/2FsCsRY" TargetMode="External"/><Relationship Id="rId1095" Type="http://schemas.openxmlformats.org/officeDocument/2006/relationships/hyperlink" Target="https://www.ebay.com/itm/371928695446?ul_noapp=true" TargetMode="External"/><Relationship Id="rId2146" Type="http://schemas.openxmlformats.org/officeDocument/2006/relationships/hyperlink" Target="http://pbs.twimg.com/profile_images/972527350163259392/AOuZOu3__normal.jpg" TargetMode="External"/><Relationship Id="rId2353" Type="http://schemas.openxmlformats.org/officeDocument/2006/relationships/hyperlink" Target="http://pbs.twimg.com/profile_images/875010468871417856/UHaQl5Oe_normal.jpg" TargetMode="External"/><Relationship Id="rId2560" Type="http://schemas.openxmlformats.org/officeDocument/2006/relationships/hyperlink" Target="http://pbs.twimg.com/profile_images/458658296858030080/PJiq4b4c_normal.jpeg" TargetMode="External"/><Relationship Id="rId3404" Type="http://schemas.openxmlformats.org/officeDocument/2006/relationships/hyperlink" Target="http://pbs.twimg.com/profile_images/1129115682/40222_123899460989128_100001072256821_128730_5433521_n_normal.jpg" TargetMode="External"/><Relationship Id="rId3611" Type="http://schemas.openxmlformats.org/officeDocument/2006/relationships/hyperlink" Target="https://pbs.twimg.com/media/DYGTLtcW0AU2aSq.jpg" TargetMode="External"/><Relationship Id="rId118" Type="http://schemas.openxmlformats.org/officeDocument/2006/relationships/hyperlink" Target="http://sumo.ly/JiIi" TargetMode="External"/><Relationship Id="rId325" Type="http://schemas.openxmlformats.org/officeDocument/2006/relationships/hyperlink" Target="http://maximizesocialbusiness.com/social-selling-b2b-social-media-marketing-23262/" TargetMode="External"/><Relationship Id="rId532" Type="http://schemas.openxmlformats.org/officeDocument/2006/relationships/hyperlink" Target="https://www.linkedin.com/pulse/importance-kpis-social-media-marketing-dennis-koutoudis/" TargetMode="External"/><Relationship Id="rId1162" Type="http://schemas.openxmlformats.org/officeDocument/2006/relationships/hyperlink" Target="http://www.social-experts.net/dog-whistle-content/" TargetMode="External"/><Relationship Id="rId2006" Type="http://schemas.openxmlformats.org/officeDocument/2006/relationships/hyperlink" Target="http://pbs.twimg.com/profile_images/971410509793759240/aXwjq8n0_normal.jpg" TargetMode="External"/><Relationship Id="rId2213" Type="http://schemas.openxmlformats.org/officeDocument/2006/relationships/hyperlink" Target="https://pbs.twimg.com/media/DX28JWhVAAMlR1t.jpg" TargetMode="External"/><Relationship Id="rId2420" Type="http://schemas.openxmlformats.org/officeDocument/2006/relationships/hyperlink" Target="http://pbs.twimg.com/profile_images/903825519581454336/Oulgfsai_normal.jpg" TargetMode="External"/><Relationship Id="rId5369" Type="http://schemas.openxmlformats.org/officeDocument/2006/relationships/hyperlink" Target="https://twitter.com/" TargetMode="External"/><Relationship Id="rId1022" Type="http://schemas.openxmlformats.org/officeDocument/2006/relationships/hyperlink" Target="https://www.ebay.com/ulk/itm/372239894464" TargetMode="External"/><Relationship Id="rId4178" Type="http://schemas.openxmlformats.org/officeDocument/2006/relationships/hyperlink" Target="https://twitter.com/" TargetMode="External"/><Relationship Id="rId4385" Type="http://schemas.openxmlformats.org/officeDocument/2006/relationships/hyperlink" Target="https://twitter.com/" TargetMode="External"/><Relationship Id="rId4592" Type="http://schemas.openxmlformats.org/officeDocument/2006/relationships/hyperlink" Target="https://twitter.com/" TargetMode="External"/><Relationship Id="rId5229" Type="http://schemas.openxmlformats.org/officeDocument/2006/relationships/hyperlink" Target="https://twitter.com/" TargetMode="External"/><Relationship Id="rId5436" Type="http://schemas.openxmlformats.org/officeDocument/2006/relationships/hyperlink" Target="https://twitter.com/" TargetMode="External"/><Relationship Id="rId1979" Type="http://schemas.openxmlformats.org/officeDocument/2006/relationships/hyperlink" Target="http://pbs.twimg.com/profile_images/924412743918215170/2tsQNVJv_normal.jpg" TargetMode="External"/><Relationship Id="rId3194" Type="http://schemas.openxmlformats.org/officeDocument/2006/relationships/hyperlink" Target="https://pbs.twimg.com/media/DYqMPLWW0AA1LIZ.jpg" TargetMode="External"/><Relationship Id="rId4038" Type="http://schemas.openxmlformats.org/officeDocument/2006/relationships/hyperlink" Target="https://twitter.com/" TargetMode="External"/><Relationship Id="rId4245" Type="http://schemas.openxmlformats.org/officeDocument/2006/relationships/hyperlink" Target="https://twitter.com/" TargetMode="External"/><Relationship Id="rId1839" Type="http://schemas.openxmlformats.org/officeDocument/2006/relationships/hyperlink" Target="https://pbs.twimg.com/media/DYa5UXcU8AAVOyu.jpg" TargetMode="External"/><Relationship Id="rId3054" Type="http://schemas.openxmlformats.org/officeDocument/2006/relationships/hyperlink" Target="http://pbs.twimg.com/profile_images/888384865439293440/bQQye10x_normal.jpg" TargetMode="External"/><Relationship Id="rId4452" Type="http://schemas.openxmlformats.org/officeDocument/2006/relationships/hyperlink" Target="https://twitter.com/" TargetMode="External"/><Relationship Id="rId5503" Type="http://schemas.openxmlformats.org/officeDocument/2006/relationships/hyperlink" Target="https://api.twitter.com/1.1/geo/id/e3505917a639e8ec.json" TargetMode="External"/><Relationship Id="rId182" Type="http://schemas.openxmlformats.org/officeDocument/2006/relationships/hyperlink" Target="http://bit.ly/2HgieHL" TargetMode="External"/><Relationship Id="rId1906" Type="http://schemas.openxmlformats.org/officeDocument/2006/relationships/hyperlink" Target="https://pbs.twimg.com/media/DXuhRujVoAA1O7z.jpg" TargetMode="External"/><Relationship Id="rId3261" Type="http://schemas.openxmlformats.org/officeDocument/2006/relationships/hyperlink" Target="http://pbs.twimg.com/profile_images/963645029859328004/WzmvqNHT_normal.jpg" TargetMode="External"/><Relationship Id="rId4105" Type="http://schemas.openxmlformats.org/officeDocument/2006/relationships/hyperlink" Target="https://twitter.com/" TargetMode="External"/><Relationship Id="rId4312" Type="http://schemas.openxmlformats.org/officeDocument/2006/relationships/hyperlink" Target="https://twitter.com/" TargetMode="External"/><Relationship Id="rId2070" Type="http://schemas.openxmlformats.org/officeDocument/2006/relationships/hyperlink" Target="https://pbs.twimg.com/media/DXsGqdYVAAAdyHG.jpg" TargetMode="External"/><Relationship Id="rId3121" Type="http://schemas.openxmlformats.org/officeDocument/2006/relationships/hyperlink" Target="https://pbs.twimg.com/media/Cx-JiXkXgAAF9Pj.jpg" TargetMode="External"/><Relationship Id="rId999" Type="http://schemas.openxmlformats.org/officeDocument/2006/relationships/hyperlink" Target="https://blog.iandyoo.com/inbound-marketing-pas-%E2%88%9A%E2%80%A0-pas-10-partager-sur-les-r%E2%88%9A%C2%A9seaux-sociaux?utm_campaign=Inbound%20marketing%20pas%20%C3%A0%20pas&amp;utm_content=66781073&amp;utm_medium=social&amp;utm_source=twitter" TargetMode="External"/><Relationship Id="rId2887" Type="http://schemas.openxmlformats.org/officeDocument/2006/relationships/hyperlink" Target="http://pbs.twimg.com/profile_images/874062201140551682/uN7ZdV3g_normal.jpg" TargetMode="External"/><Relationship Id="rId5086" Type="http://schemas.openxmlformats.org/officeDocument/2006/relationships/hyperlink" Target="https://twitter.com/" TargetMode="External"/><Relationship Id="rId5293" Type="http://schemas.openxmlformats.org/officeDocument/2006/relationships/hyperlink" Target="https://twitter.com/" TargetMode="External"/><Relationship Id="rId859" Type="http://schemas.openxmlformats.org/officeDocument/2006/relationships/hyperlink" Target="http://www.social-experts.net/seen-end-sales-commission" TargetMode="External"/><Relationship Id="rId1489" Type="http://schemas.openxmlformats.org/officeDocument/2006/relationships/hyperlink" Target="https://pbs.twimg.com/media/DYGd8fRVwAEVDOr.jpg" TargetMode="External"/><Relationship Id="rId1696" Type="http://schemas.openxmlformats.org/officeDocument/2006/relationships/hyperlink" Target="https://pbs.twimg.com/media/DYqKR0RWsAERR_Y.jpg" TargetMode="External"/><Relationship Id="rId3938" Type="http://schemas.openxmlformats.org/officeDocument/2006/relationships/hyperlink" Target="https://twitter.com/" TargetMode="External"/><Relationship Id="rId5153" Type="http://schemas.openxmlformats.org/officeDocument/2006/relationships/hyperlink" Target="https://twitter.com/" TargetMode="External"/><Relationship Id="rId5360" Type="http://schemas.openxmlformats.org/officeDocument/2006/relationships/hyperlink" Target="https://twitter.com/" TargetMode="External"/><Relationship Id="rId1349" Type="http://schemas.openxmlformats.org/officeDocument/2006/relationships/hyperlink" Target="https://pbs.twimg.com/media/DYkZo82WsAA_ft9.jpg" TargetMode="External"/><Relationship Id="rId2747" Type="http://schemas.openxmlformats.org/officeDocument/2006/relationships/hyperlink" Target="http://pbs.twimg.com/profile_images/920767052595519488/jUPZKqY3_normal.jpg" TargetMode="External"/><Relationship Id="rId2954" Type="http://schemas.openxmlformats.org/officeDocument/2006/relationships/hyperlink" Target="http://pbs.twimg.com/profile_images/874062201140551682/uN7ZdV3g_normal.jpg" TargetMode="External"/><Relationship Id="rId5013" Type="http://schemas.openxmlformats.org/officeDocument/2006/relationships/hyperlink" Target="https://twitter.com/" TargetMode="External"/><Relationship Id="rId5220" Type="http://schemas.openxmlformats.org/officeDocument/2006/relationships/hyperlink" Target="https://twitter.com/" TargetMode="External"/><Relationship Id="rId719" Type="http://schemas.openxmlformats.org/officeDocument/2006/relationships/hyperlink" Target="http://pplx.co/t/1nGAzdM5O0BW/" TargetMode="External"/><Relationship Id="rId926" Type="http://schemas.openxmlformats.org/officeDocument/2006/relationships/hyperlink" Target="https://smallbiztrends.com/2018/03/mobile-social-media-app-statistics.html" TargetMode="External"/><Relationship Id="rId1556" Type="http://schemas.openxmlformats.org/officeDocument/2006/relationships/hyperlink" Target="https://pbs.twimg.com/media/DYVxGtbX4AAatqy.jpg" TargetMode="External"/><Relationship Id="rId1763" Type="http://schemas.openxmlformats.org/officeDocument/2006/relationships/hyperlink" Target="https://pbs.twimg.com/media/DXsfJsKW4AEOC3z.jpg" TargetMode="External"/><Relationship Id="rId1970" Type="http://schemas.openxmlformats.org/officeDocument/2006/relationships/hyperlink" Target="https://pbs.twimg.com/media/DXnkLwBX0AAmDbj.jpg" TargetMode="External"/><Relationship Id="rId2607" Type="http://schemas.openxmlformats.org/officeDocument/2006/relationships/hyperlink" Target="http://pbs.twimg.com/profile_images/965924476524335104/zF3lmeKG_normal.jpg" TargetMode="External"/><Relationship Id="rId2814" Type="http://schemas.openxmlformats.org/officeDocument/2006/relationships/hyperlink" Target="http://pbs.twimg.com/profile_images/969496822183063552/LlwcY4R7_normal.jpg" TargetMode="External"/><Relationship Id="rId55" Type="http://schemas.openxmlformats.org/officeDocument/2006/relationships/hyperlink" Target="https://buff.ly/2EW6t8D" TargetMode="External"/><Relationship Id="rId1209" Type="http://schemas.openxmlformats.org/officeDocument/2006/relationships/hyperlink" Target="http://digital-leadership-associates.passle.net/post/102ervn/sales-its-not-all-about-you-its-all-about-the-buyer?utm_content=bufferf07ca&amp;utm_medium=social&amp;utm_source=twitter.com&amp;utm_campaign=buffer" TargetMode="External"/><Relationship Id="rId1416" Type="http://schemas.openxmlformats.org/officeDocument/2006/relationships/hyperlink" Target="https://pbs.twimg.com/media/DXx2XOqXcAAVtuV.jpg" TargetMode="External"/><Relationship Id="rId1623" Type="http://schemas.openxmlformats.org/officeDocument/2006/relationships/hyperlink" Target="https://pbs.twimg.com/media/DXzPeMOWsAIISNQ.jpg" TargetMode="External"/><Relationship Id="rId1830" Type="http://schemas.openxmlformats.org/officeDocument/2006/relationships/hyperlink" Target="https://pbs.twimg.com/media/DYF43WMU8AEUuoD.jpg" TargetMode="External"/><Relationship Id="rId4779" Type="http://schemas.openxmlformats.org/officeDocument/2006/relationships/hyperlink" Target="https://twitter.com/" TargetMode="External"/><Relationship Id="rId4986" Type="http://schemas.openxmlformats.org/officeDocument/2006/relationships/hyperlink" Target="https://twitter.com/" TargetMode="External"/><Relationship Id="rId3588" Type="http://schemas.openxmlformats.org/officeDocument/2006/relationships/hyperlink" Target="https://pbs.twimg.com/media/DYlMfuIVMAAV034.jpg" TargetMode="External"/><Relationship Id="rId3795" Type="http://schemas.openxmlformats.org/officeDocument/2006/relationships/hyperlink" Target="https://twitter.com/" TargetMode="External"/><Relationship Id="rId4639" Type="http://schemas.openxmlformats.org/officeDocument/2006/relationships/hyperlink" Target="https://twitter.com/" TargetMode="External"/><Relationship Id="rId4846" Type="http://schemas.openxmlformats.org/officeDocument/2006/relationships/hyperlink" Target="https://twitter.com/" TargetMode="External"/><Relationship Id="rId2397" Type="http://schemas.openxmlformats.org/officeDocument/2006/relationships/hyperlink" Target="http://pbs.twimg.com/profile_images/960915815561273344/MI8GfbjE_normal.jpg" TargetMode="External"/><Relationship Id="rId3448" Type="http://schemas.openxmlformats.org/officeDocument/2006/relationships/hyperlink" Target="https://pbs.twimg.com/media/DX8W7COWAAEtvIy.jpg" TargetMode="External"/><Relationship Id="rId3655" Type="http://schemas.openxmlformats.org/officeDocument/2006/relationships/hyperlink" Target="https://pbs.twimg.com/media/DIlQOExUMAAbhXP.jpg" TargetMode="External"/><Relationship Id="rId3862" Type="http://schemas.openxmlformats.org/officeDocument/2006/relationships/hyperlink" Target="https://twitter.com/" TargetMode="External"/><Relationship Id="rId4706" Type="http://schemas.openxmlformats.org/officeDocument/2006/relationships/hyperlink" Target="https://twitter.com/" TargetMode="External"/><Relationship Id="rId369" Type="http://schemas.openxmlformats.org/officeDocument/2006/relationships/hyperlink" Target="http://ow.ly/F6Js50gOVWb" TargetMode="External"/><Relationship Id="rId576" Type="http://schemas.openxmlformats.org/officeDocument/2006/relationships/hyperlink" Target="http://www.voiceamerica.com/show/1981/breakfast-with-game-changers" TargetMode="External"/><Relationship Id="rId783" Type="http://schemas.openxmlformats.org/officeDocument/2006/relationships/hyperlink" Target="https://www.linkedin.com/pulse/how-orchestrate-your-sales-inbound-marketing-kohei-kurihara/?published=t&amp;utm_content=buffer7cffd&amp;utm_medium=social&amp;utm_source=twitter.com&amp;utm_campaign=buffer" TargetMode="External"/><Relationship Id="rId990" Type="http://schemas.openxmlformats.org/officeDocument/2006/relationships/hyperlink" Target="http://www.social-experts.net/makes-business-social-centric/?utm_content=buffera7bbc&amp;utm_medium=social&amp;utm_source=twitter.com&amp;utm_campaign=buffer" TargetMode="External"/><Relationship Id="rId2257" Type="http://schemas.openxmlformats.org/officeDocument/2006/relationships/hyperlink" Target="https://pbs.twimg.com/media/DXx7SpCWkAEPx79.jpg" TargetMode="External"/><Relationship Id="rId2464" Type="http://schemas.openxmlformats.org/officeDocument/2006/relationships/hyperlink" Target="https://pbs.twimg.com/media/DXsnq15UMAAESMg.jpg" TargetMode="External"/><Relationship Id="rId2671" Type="http://schemas.openxmlformats.org/officeDocument/2006/relationships/hyperlink" Target="http://pbs.twimg.com/profile_images/423336432829079552/Qo40WvP4_normal.jpeg" TargetMode="External"/><Relationship Id="rId3308" Type="http://schemas.openxmlformats.org/officeDocument/2006/relationships/hyperlink" Target="http://pbs.twimg.com/profile_images/967939486687494144/w9pCNVB-_normal.jpg" TargetMode="External"/><Relationship Id="rId3515" Type="http://schemas.openxmlformats.org/officeDocument/2006/relationships/hyperlink" Target="https://pbs.twimg.com/media/DX7eKo7VAAAe-jh.jpg" TargetMode="External"/><Relationship Id="rId4913" Type="http://schemas.openxmlformats.org/officeDocument/2006/relationships/hyperlink" Target="https://twitter.com/" TargetMode="External"/><Relationship Id="rId229" Type="http://schemas.openxmlformats.org/officeDocument/2006/relationships/hyperlink" Target="http://offers.hubspot.com/mastering-social-selling?utm_campaign=Twitter%20Offers&amp;utm_content=7189362&amp;utm_medium=social&amp;utm_source=twitter" TargetMode="External"/><Relationship Id="rId436" Type="http://schemas.openxmlformats.org/officeDocument/2006/relationships/hyperlink" Target="http://www.social-experts.net/might-choose-wrong-company/" TargetMode="External"/><Relationship Id="rId643" Type="http://schemas.openxmlformats.org/officeDocument/2006/relationships/hyperlink" Target="http://www.destinationcrm.com/Articles/CRM-News/CRM-Across-the-Wire/Nimble-Introduces-Version-4.0-113694.aspx?utm_content=bufferde037&amp;utm_medium=social&amp;utm_source=twitter.com&amp;utm_campaign=buffer" TargetMode="External"/><Relationship Id="rId1066" Type="http://schemas.openxmlformats.org/officeDocument/2006/relationships/hyperlink" Target="https://www.ebay.com/ulk/itm/371972236816" TargetMode="External"/><Relationship Id="rId1273" Type="http://schemas.openxmlformats.org/officeDocument/2006/relationships/hyperlink" Target="http://www.social-experts.net/dont-be-outsold" TargetMode="External"/><Relationship Id="rId1480" Type="http://schemas.openxmlformats.org/officeDocument/2006/relationships/hyperlink" Target="https://pbs.twimg.com/media/DXQx98iXkAYZKQ2.png" TargetMode="External"/><Relationship Id="rId2117" Type="http://schemas.openxmlformats.org/officeDocument/2006/relationships/hyperlink" Target="http://pbs.twimg.com/profile_images/665757220030705664/TMBvUt5z_normal.png" TargetMode="External"/><Relationship Id="rId2324" Type="http://schemas.openxmlformats.org/officeDocument/2006/relationships/hyperlink" Target="http://pbs.twimg.com/profile_images/854830118497386496/8LxGpCla_normal.jpg" TargetMode="External"/><Relationship Id="rId3722" Type="http://schemas.openxmlformats.org/officeDocument/2006/relationships/hyperlink" Target="https://twitter.com/" TargetMode="External"/><Relationship Id="rId850" Type="http://schemas.openxmlformats.org/officeDocument/2006/relationships/hyperlink" Target="http://bit.ly/2BGWXYh" TargetMode="External"/><Relationship Id="rId1133" Type="http://schemas.openxmlformats.org/officeDocument/2006/relationships/hyperlink" Target="http://www.myfrugalbusiness.com/2018/01/effective-digital-marketing-techniques.html" TargetMode="External"/><Relationship Id="rId2531" Type="http://schemas.openxmlformats.org/officeDocument/2006/relationships/hyperlink" Target="http://pbs.twimg.com/profile_images/970389803853283331/MkbmDoaN_normal.jpg" TargetMode="External"/><Relationship Id="rId4289" Type="http://schemas.openxmlformats.org/officeDocument/2006/relationships/hyperlink" Target="https://twitter.com/" TargetMode="External"/><Relationship Id="rId503" Type="http://schemas.openxmlformats.org/officeDocument/2006/relationships/hyperlink" Target="https://www.swarmapp.com/c/fgOmbx190zE" TargetMode="External"/><Relationship Id="rId710" Type="http://schemas.openxmlformats.org/officeDocument/2006/relationships/hyperlink" Target="http://www.voiceamerica.com/show/1981/breakfast-with-game-changers" TargetMode="External"/><Relationship Id="rId1340" Type="http://schemas.openxmlformats.org/officeDocument/2006/relationships/hyperlink" Target="https://pbs.twimg.com/media/DYUvNjTXkAAKDw0.jpg" TargetMode="External"/><Relationship Id="rId3098" Type="http://schemas.openxmlformats.org/officeDocument/2006/relationships/hyperlink" Target="https://pbs.twimg.com/media/DYSUAOIXUAEpNxC.jpg" TargetMode="External"/><Relationship Id="rId4496" Type="http://schemas.openxmlformats.org/officeDocument/2006/relationships/hyperlink" Target="https://twitter.com/" TargetMode="External"/><Relationship Id="rId1200" Type="http://schemas.openxmlformats.org/officeDocument/2006/relationships/hyperlink" Target="http://www.social-experts.net/current-operating-model-is-broken" TargetMode="External"/><Relationship Id="rId4149" Type="http://schemas.openxmlformats.org/officeDocument/2006/relationships/hyperlink" Target="https://twitter.com/" TargetMode="External"/><Relationship Id="rId4356" Type="http://schemas.openxmlformats.org/officeDocument/2006/relationships/hyperlink" Target="https://twitter.com/" TargetMode="External"/><Relationship Id="rId4563" Type="http://schemas.openxmlformats.org/officeDocument/2006/relationships/hyperlink" Target="https://twitter.com/" TargetMode="External"/><Relationship Id="rId4770" Type="http://schemas.openxmlformats.org/officeDocument/2006/relationships/hyperlink" Target="https://twitter.com/" TargetMode="External"/><Relationship Id="rId5407" Type="http://schemas.openxmlformats.org/officeDocument/2006/relationships/hyperlink" Target="https://twitter.com/" TargetMode="External"/><Relationship Id="rId3165" Type="http://schemas.openxmlformats.org/officeDocument/2006/relationships/hyperlink" Target="https://pbs.twimg.com/media/DYqJgAPWkAANG3K.jpg" TargetMode="External"/><Relationship Id="rId3372" Type="http://schemas.openxmlformats.org/officeDocument/2006/relationships/hyperlink" Target="http://pbs.twimg.com/profile_images/909075667433644033/3IsGUKbQ_normal.jpg" TargetMode="External"/><Relationship Id="rId4009" Type="http://schemas.openxmlformats.org/officeDocument/2006/relationships/hyperlink" Target="https://twitter.com/" TargetMode="External"/><Relationship Id="rId4216" Type="http://schemas.openxmlformats.org/officeDocument/2006/relationships/hyperlink" Target="https://twitter.com/" TargetMode="External"/><Relationship Id="rId4423" Type="http://schemas.openxmlformats.org/officeDocument/2006/relationships/hyperlink" Target="https://twitter.com/" TargetMode="External"/><Relationship Id="rId4630" Type="http://schemas.openxmlformats.org/officeDocument/2006/relationships/hyperlink" Target="https://twitter.com/" TargetMode="External"/><Relationship Id="rId293" Type="http://schemas.openxmlformats.org/officeDocument/2006/relationships/hyperlink" Target="http://read.bi/2FTUvgY" TargetMode="External"/><Relationship Id="rId2181" Type="http://schemas.openxmlformats.org/officeDocument/2006/relationships/hyperlink" Target="http://pbs.twimg.com/profile_images/908744306760011776/JsrZEPFo_normal.jpg" TargetMode="External"/><Relationship Id="rId3025" Type="http://schemas.openxmlformats.org/officeDocument/2006/relationships/hyperlink" Target="https://pbs.twimg.com/media/DYVNK9xWAAArrRA.jpg" TargetMode="External"/><Relationship Id="rId3232" Type="http://schemas.openxmlformats.org/officeDocument/2006/relationships/hyperlink" Target="https://pbs.twimg.com/media/DYqRR6EXUAE8N_n.jpg" TargetMode="External"/><Relationship Id="rId153" Type="http://schemas.openxmlformats.org/officeDocument/2006/relationships/hyperlink" Target="http://www.voiceamerica.com/show/1981/breakfast-with-game-changers" TargetMode="External"/><Relationship Id="rId360" Type="http://schemas.openxmlformats.org/officeDocument/2006/relationships/hyperlink" Target="https://buff.ly/2pcpUU2" TargetMode="External"/><Relationship Id="rId2041" Type="http://schemas.openxmlformats.org/officeDocument/2006/relationships/hyperlink" Target="http://pbs.twimg.com/profile_images/3625717792/369f5a1c9bd4ce8ec925f015c9e2aea9_normal.jpeg" TargetMode="External"/><Relationship Id="rId5197" Type="http://schemas.openxmlformats.org/officeDocument/2006/relationships/hyperlink" Target="https://twitter.com/" TargetMode="External"/><Relationship Id="rId220" Type="http://schemas.openxmlformats.org/officeDocument/2006/relationships/hyperlink" Target="https://buff.ly/2FZBslj" TargetMode="External"/><Relationship Id="rId2998" Type="http://schemas.openxmlformats.org/officeDocument/2006/relationships/hyperlink" Target="http://pbs.twimg.com/profile_images/958749844620890112/BPLjhL7q_normal.jpg" TargetMode="External"/><Relationship Id="rId5057" Type="http://schemas.openxmlformats.org/officeDocument/2006/relationships/hyperlink" Target="https://twitter.com/" TargetMode="External"/><Relationship Id="rId5264" Type="http://schemas.openxmlformats.org/officeDocument/2006/relationships/hyperlink" Target="https://twitter.com/" TargetMode="External"/><Relationship Id="rId2858" Type="http://schemas.openxmlformats.org/officeDocument/2006/relationships/hyperlink" Target="https://pbs.twimg.com/media/DX8DjItX4AIzJrT.jpg" TargetMode="External"/><Relationship Id="rId3909" Type="http://schemas.openxmlformats.org/officeDocument/2006/relationships/hyperlink" Target="https://twitter.com/" TargetMode="External"/><Relationship Id="rId4073" Type="http://schemas.openxmlformats.org/officeDocument/2006/relationships/hyperlink" Target="https://twitter.com/" TargetMode="External"/><Relationship Id="rId5471" Type="http://schemas.openxmlformats.org/officeDocument/2006/relationships/hyperlink" Target="https://api.twitter.com/1.1/geo/id/4c6100a96901fb5e.json" TargetMode="External"/><Relationship Id="rId99" Type="http://schemas.openxmlformats.org/officeDocument/2006/relationships/hyperlink" Target="http://sumo.ly/JiIi" TargetMode="External"/><Relationship Id="rId1667" Type="http://schemas.openxmlformats.org/officeDocument/2006/relationships/hyperlink" Target="https://pbs.twimg.com/media/DOH7P1nUEAEGYsA.jpg" TargetMode="External"/><Relationship Id="rId1874" Type="http://schemas.openxmlformats.org/officeDocument/2006/relationships/hyperlink" Target="https://pbs.twimg.com/media/DHwmTGIUIAAiSuU.jpg" TargetMode="External"/><Relationship Id="rId2718" Type="http://schemas.openxmlformats.org/officeDocument/2006/relationships/hyperlink" Target="http://pbs.twimg.com/profile_images/622580869652328448/yYdwuOKs_normal.jpg" TargetMode="External"/><Relationship Id="rId2925" Type="http://schemas.openxmlformats.org/officeDocument/2006/relationships/hyperlink" Target="http://pbs.twimg.com/profile_images/970155946411311104/84NrjAFc_normal.jpg" TargetMode="External"/><Relationship Id="rId4280" Type="http://schemas.openxmlformats.org/officeDocument/2006/relationships/hyperlink" Target="https://twitter.com/" TargetMode="External"/><Relationship Id="rId5124" Type="http://schemas.openxmlformats.org/officeDocument/2006/relationships/hyperlink" Target="https://twitter.com/" TargetMode="External"/><Relationship Id="rId5331" Type="http://schemas.openxmlformats.org/officeDocument/2006/relationships/hyperlink" Target="https://twitter.com/" TargetMode="External"/><Relationship Id="rId1527" Type="http://schemas.openxmlformats.org/officeDocument/2006/relationships/hyperlink" Target="https://pbs.twimg.com/media/DYVNgAoU0AAN66l.jpg" TargetMode="External"/><Relationship Id="rId1734" Type="http://schemas.openxmlformats.org/officeDocument/2006/relationships/hyperlink" Target="https://pbs.twimg.com/media/DYZGandVQAEtwW1.jpg" TargetMode="External"/><Relationship Id="rId1941" Type="http://schemas.openxmlformats.org/officeDocument/2006/relationships/hyperlink" Target="https://pbs.twimg.com/media/DXncRYKU8AEjAGk.jpg" TargetMode="External"/><Relationship Id="rId4140" Type="http://schemas.openxmlformats.org/officeDocument/2006/relationships/hyperlink" Target="https://twitter.com/" TargetMode="External"/><Relationship Id="rId26" Type="http://schemas.openxmlformats.org/officeDocument/2006/relationships/hyperlink" Target="http://snip.ly/y4nif" TargetMode="External"/><Relationship Id="rId3699" Type="http://schemas.openxmlformats.org/officeDocument/2006/relationships/hyperlink" Target="https://twitter.com/" TargetMode="External"/><Relationship Id="rId4000" Type="http://schemas.openxmlformats.org/officeDocument/2006/relationships/hyperlink" Target="https://twitter.com/" TargetMode="External"/><Relationship Id="rId1801" Type="http://schemas.openxmlformats.org/officeDocument/2006/relationships/hyperlink" Target="https://pbs.twimg.com/media/DYSFlFAVMAExPSM.jpg" TargetMode="External"/><Relationship Id="rId3559" Type="http://schemas.openxmlformats.org/officeDocument/2006/relationships/hyperlink" Target="https://pbs.twimg.com/media/DYa5UXcU8AAVOyu.jpg" TargetMode="External"/><Relationship Id="rId4957" Type="http://schemas.openxmlformats.org/officeDocument/2006/relationships/hyperlink" Target="https://twitter.com/" TargetMode="External"/><Relationship Id="rId687" Type="http://schemas.openxmlformats.org/officeDocument/2006/relationships/hyperlink" Target="http://www.voiceamerica.com/show/2490/social-selling-with-game-changers-presented-by-sap" TargetMode="External"/><Relationship Id="rId2368" Type="http://schemas.openxmlformats.org/officeDocument/2006/relationships/hyperlink" Target="http://pbs.twimg.com/profile_images/454183123639480320/UiGSxdPD_normal.jpeg" TargetMode="External"/><Relationship Id="rId3766" Type="http://schemas.openxmlformats.org/officeDocument/2006/relationships/hyperlink" Target="https://twitter.com/" TargetMode="External"/><Relationship Id="rId3973" Type="http://schemas.openxmlformats.org/officeDocument/2006/relationships/hyperlink" Target="https://twitter.com/" TargetMode="External"/><Relationship Id="rId4817" Type="http://schemas.openxmlformats.org/officeDocument/2006/relationships/hyperlink" Target="https://twitter.com/" TargetMode="External"/><Relationship Id="rId894" Type="http://schemas.openxmlformats.org/officeDocument/2006/relationships/hyperlink" Target="http://socialsellingmasters.com/training/2016/how-to-create-a-winning-linkedin-headline/?utm_source=ReviveOldPost&amp;utm_medium=social&amp;utm_campaign=ReviveOldPost" TargetMode="External"/><Relationship Id="rId1177" Type="http://schemas.openxmlformats.org/officeDocument/2006/relationships/hyperlink" Target="http://www.social-experts.net/makes-business-social-centric/?utm_content=buffera7bbc&amp;utm_medium=social&amp;utm_source=twitter.com&amp;utm_campaign=buffer" TargetMode="External"/><Relationship Id="rId2575" Type="http://schemas.openxmlformats.org/officeDocument/2006/relationships/hyperlink" Target="http://pbs.twimg.com/profile_images/873125148949229574/WwAyfBZ7_normal.jpg" TargetMode="External"/><Relationship Id="rId2782" Type="http://schemas.openxmlformats.org/officeDocument/2006/relationships/hyperlink" Target="http://pbs.twimg.com/profile_images/579231141703610368/DT1cFIi7_normal.jpg" TargetMode="External"/><Relationship Id="rId3419" Type="http://schemas.openxmlformats.org/officeDocument/2006/relationships/hyperlink" Target="http://pbs.twimg.com/profile_images/1129115682/40222_123899460989128_100001072256821_128730_5433521_n_normal.jpg" TargetMode="External"/><Relationship Id="rId3626" Type="http://schemas.openxmlformats.org/officeDocument/2006/relationships/hyperlink" Target="https://pbs.twimg.com/media/DGyqDWjUwAIi6uY.jpg" TargetMode="External"/><Relationship Id="rId3833" Type="http://schemas.openxmlformats.org/officeDocument/2006/relationships/hyperlink" Target="https://twitter.com/" TargetMode="External"/><Relationship Id="rId547" Type="http://schemas.openxmlformats.org/officeDocument/2006/relationships/hyperlink" Target="http://onlinemarketingview.blogspot.com/2018/02/9-surprising-facebook-marketing-tips.html" TargetMode="External"/><Relationship Id="rId754" Type="http://schemas.openxmlformats.org/officeDocument/2006/relationships/hyperlink" Target="http://www.social-experts.net/dog-whistle-content/" TargetMode="External"/><Relationship Id="rId961" Type="http://schemas.openxmlformats.org/officeDocument/2006/relationships/hyperlink" Target="http://www.social-experts.net/creating-business-case/" TargetMode="External"/><Relationship Id="rId1384" Type="http://schemas.openxmlformats.org/officeDocument/2006/relationships/hyperlink" Target="https://pbs.twimg.com/media/DXslwDHW0AEHbT0.jpg" TargetMode="External"/><Relationship Id="rId1591" Type="http://schemas.openxmlformats.org/officeDocument/2006/relationships/hyperlink" Target="https://pbs.twimg.com/media/DAzj9Q6V0AA-3_L.jpg" TargetMode="External"/><Relationship Id="rId2228" Type="http://schemas.openxmlformats.org/officeDocument/2006/relationships/hyperlink" Target="http://pbs.twimg.com/profile_images/892511540099678208/9FSV4chQ_normal.jpg" TargetMode="External"/><Relationship Id="rId2435" Type="http://schemas.openxmlformats.org/officeDocument/2006/relationships/hyperlink" Target="http://pbs.twimg.com/profile_images/957301245127155712/Wn4-QxSk_normal.jpg" TargetMode="External"/><Relationship Id="rId2642" Type="http://schemas.openxmlformats.org/officeDocument/2006/relationships/hyperlink" Target="https://pbs.twimg.com/media/DX8McNzWAAAyIk3.jpg" TargetMode="External"/><Relationship Id="rId3900" Type="http://schemas.openxmlformats.org/officeDocument/2006/relationships/hyperlink" Target="https://twitter.com/" TargetMode="External"/><Relationship Id="rId90" Type="http://schemas.openxmlformats.org/officeDocument/2006/relationships/hyperlink" Target="http://sumo.ly/JiIi" TargetMode="External"/><Relationship Id="rId407" Type="http://schemas.openxmlformats.org/officeDocument/2006/relationships/hyperlink" Target="https://medium.com/@Timothy_Hughes/the-secret-of-social-media-success-for-small-businesses-41cc4a127d02" TargetMode="External"/><Relationship Id="rId614" Type="http://schemas.openxmlformats.org/officeDocument/2006/relationships/hyperlink" Target="http://digital-leadership-associates.passle.net/post/102ervn/sales-its-not-all-about-you-its-all-about-the-buyer?utm_content=bufferf07ca&amp;utm_medium=social&amp;utm_source=twitter.com&amp;utm_campaign=buffer" TargetMode="External"/><Relationship Id="rId821" Type="http://schemas.openxmlformats.org/officeDocument/2006/relationships/hyperlink" Target="https://twitter.com/dbiweb/status/975151293663674369" TargetMode="External"/><Relationship Id="rId1037" Type="http://schemas.openxmlformats.org/officeDocument/2006/relationships/hyperlink" Target="https://www.ebay.com/ulk/itm/112860874194" TargetMode="External"/><Relationship Id="rId1244" Type="http://schemas.openxmlformats.org/officeDocument/2006/relationships/hyperlink" Target="https://buff.ly/2G3TD9m" TargetMode="External"/><Relationship Id="rId1451" Type="http://schemas.openxmlformats.org/officeDocument/2006/relationships/hyperlink" Target="https://pbs.twimg.com/media/DXxR9UxWAAAaC49.jpg" TargetMode="External"/><Relationship Id="rId2502" Type="http://schemas.openxmlformats.org/officeDocument/2006/relationships/hyperlink" Target="http://pbs.twimg.com/profile_images/2149025369/profile-image-curation-traffic_normal.jpg" TargetMode="External"/><Relationship Id="rId1104" Type="http://schemas.openxmlformats.org/officeDocument/2006/relationships/hyperlink" Target="https://www.ebay.com/itm/371928721081?ul_noapp=true" TargetMode="External"/><Relationship Id="rId1311" Type="http://schemas.openxmlformats.org/officeDocument/2006/relationships/hyperlink" Target="http://www.myfrugalbusiness.com/2016/12/savvy-snapchat-social-selling-suggestions.html" TargetMode="External"/><Relationship Id="rId4467" Type="http://schemas.openxmlformats.org/officeDocument/2006/relationships/hyperlink" Target="https://twitter.com/" TargetMode="External"/><Relationship Id="rId4674" Type="http://schemas.openxmlformats.org/officeDocument/2006/relationships/hyperlink" Target="https://twitter.com/" TargetMode="External"/><Relationship Id="rId4881" Type="http://schemas.openxmlformats.org/officeDocument/2006/relationships/hyperlink" Target="https://twitter.com/" TargetMode="External"/><Relationship Id="rId3069" Type="http://schemas.openxmlformats.org/officeDocument/2006/relationships/hyperlink" Target="http://pbs.twimg.com/profile_images/925418826912628736/202ZWdbs_normal.jpg" TargetMode="External"/><Relationship Id="rId3276" Type="http://schemas.openxmlformats.org/officeDocument/2006/relationships/hyperlink" Target="http://pbs.twimg.com/profile_images/545662268440989696/EeuoyVto_normal.png" TargetMode="External"/><Relationship Id="rId3483" Type="http://schemas.openxmlformats.org/officeDocument/2006/relationships/hyperlink" Target="https://pbs.twimg.com/media/DX3D3CPXcAE0V3T.jpg" TargetMode="External"/><Relationship Id="rId3690" Type="http://schemas.openxmlformats.org/officeDocument/2006/relationships/hyperlink" Target="https://twitter.com/" TargetMode="External"/><Relationship Id="rId4327" Type="http://schemas.openxmlformats.org/officeDocument/2006/relationships/hyperlink" Target="https://twitter.com/" TargetMode="External"/><Relationship Id="rId4534" Type="http://schemas.openxmlformats.org/officeDocument/2006/relationships/hyperlink" Target="https://twitter.com/" TargetMode="External"/><Relationship Id="rId197" Type="http://schemas.openxmlformats.org/officeDocument/2006/relationships/hyperlink" Target="https://www.strong-content.com/golden-rule-social-selling-solve-customers-problem/" TargetMode="External"/><Relationship Id="rId2085" Type="http://schemas.openxmlformats.org/officeDocument/2006/relationships/hyperlink" Target="http://pbs.twimg.com/profile_images/423336432829079552/Qo40WvP4_normal.jpeg" TargetMode="External"/><Relationship Id="rId2292" Type="http://schemas.openxmlformats.org/officeDocument/2006/relationships/hyperlink" Target="https://pbs.twimg.com/media/DX2cVmwV4AMW2rd.jpg" TargetMode="External"/><Relationship Id="rId3136" Type="http://schemas.openxmlformats.org/officeDocument/2006/relationships/hyperlink" Target="http://pbs.twimg.com/profile_images/736879472750780416/_GsBKi2F_normal.jpg" TargetMode="External"/><Relationship Id="rId3343" Type="http://schemas.openxmlformats.org/officeDocument/2006/relationships/hyperlink" Target="http://pbs.twimg.com/profile_images/909075667433644033/3IsGUKbQ_normal.jpg" TargetMode="External"/><Relationship Id="rId4741" Type="http://schemas.openxmlformats.org/officeDocument/2006/relationships/hyperlink" Target="https://twitter.com/" TargetMode="External"/><Relationship Id="rId264" Type="http://schemas.openxmlformats.org/officeDocument/2006/relationships/hyperlink" Target="https://www.saleshacker.com/seven-ways-to-see-your-social-selling-roi/" TargetMode="External"/><Relationship Id="rId471" Type="http://schemas.openxmlformats.org/officeDocument/2006/relationships/hyperlink" Target="http://bit.ly/2tm9rlv" TargetMode="External"/><Relationship Id="rId2152" Type="http://schemas.openxmlformats.org/officeDocument/2006/relationships/hyperlink" Target="http://pbs.twimg.com/profile_images/894283341662478336/LjhHpdoq_normal.jpg" TargetMode="External"/><Relationship Id="rId3550" Type="http://schemas.openxmlformats.org/officeDocument/2006/relationships/hyperlink" Target="https://pbs.twimg.com/media/DX20l-kU0AA_PEC.jpg" TargetMode="External"/><Relationship Id="rId4601" Type="http://schemas.openxmlformats.org/officeDocument/2006/relationships/hyperlink" Target="https://twitter.com/" TargetMode="External"/><Relationship Id="rId124" Type="http://schemas.openxmlformats.org/officeDocument/2006/relationships/hyperlink" Target="http://www.voiceamerica.com/show/1981/breakfast-with-game-changers" TargetMode="External"/><Relationship Id="rId3203" Type="http://schemas.openxmlformats.org/officeDocument/2006/relationships/hyperlink" Target="http://pbs.twimg.com/profile_images/930488867182039041/xrwIGnwn_normal.jpg" TargetMode="External"/><Relationship Id="rId3410" Type="http://schemas.openxmlformats.org/officeDocument/2006/relationships/hyperlink" Target="http://pbs.twimg.com/profile_images/1129115682/40222_123899460989128_100001072256821_128730_5433521_n_normal.jpg" TargetMode="External"/><Relationship Id="rId331" Type="http://schemas.openxmlformats.org/officeDocument/2006/relationships/hyperlink" Target="https://www.amazon.co.uk/Social-Selling-Techniques-Influence-Changemakers/dp/0749478012/ref=sr_1_1?ie=UTF8&amp;qid=1520768820&amp;sr=8-1&amp;keywords=social+selling+techniques+to+influence+buyers+and+changemakers" TargetMode="External"/><Relationship Id="rId2012" Type="http://schemas.openxmlformats.org/officeDocument/2006/relationships/hyperlink" Target="http://pbs.twimg.com/profile_images/760807298377871360/Qcx7fm7E_normal.jpg" TargetMode="External"/><Relationship Id="rId2969" Type="http://schemas.openxmlformats.org/officeDocument/2006/relationships/hyperlink" Target="https://pbs.twimg.com/media/DXzgs4wXcAEZD5t.jpg" TargetMode="External"/><Relationship Id="rId5168" Type="http://schemas.openxmlformats.org/officeDocument/2006/relationships/hyperlink" Target="https://twitter.com/" TargetMode="External"/><Relationship Id="rId5375" Type="http://schemas.openxmlformats.org/officeDocument/2006/relationships/hyperlink" Target="https://twitter.com/" TargetMode="External"/><Relationship Id="rId1778" Type="http://schemas.openxmlformats.org/officeDocument/2006/relationships/hyperlink" Target="https://pbs.twimg.com/media/DYF_DdGW4AAjKa-.jpg" TargetMode="External"/><Relationship Id="rId1985" Type="http://schemas.openxmlformats.org/officeDocument/2006/relationships/hyperlink" Target="http://pbs.twimg.com/profile_images/975326040577986560/y_RzaOCu_normal.jpg" TargetMode="External"/><Relationship Id="rId2829" Type="http://schemas.openxmlformats.org/officeDocument/2006/relationships/hyperlink" Target="http://pbs.twimg.com/profile_images/924987148536893440/XqD5PpfN_normal.jpg" TargetMode="External"/><Relationship Id="rId4184" Type="http://schemas.openxmlformats.org/officeDocument/2006/relationships/hyperlink" Target="https://twitter.com/" TargetMode="External"/><Relationship Id="rId4391" Type="http://schemas.openxmlformats.org/officeDocument/2006/relationships/hyperlink" Target="https://twitter.com/" TargetMode="External"/><Relationship Id="rId5028" Type="http://schemas.openxmlformats.org/officeDocument/2006/relationships/hyperlink" Target="https://twitter.com/" TargetMode="External"/><Relationship Id="rId5235" Type="http://schemas.openxmlformats.org/officeDocument/2006/relationships/hyperlink" Target="https://twitter.com/" TargetMode="External"/><Relationship Id="rId5442" Type="http://schemas.openxmlformats.org/officeDocument/2006/relationships/hyperlink" Target="https://twitter.com/" TargetMode="External"/><Relationship Id="rId1638" Type="http://schemas.openxmlformats.org/officeDocument/2006/relationships/hyperlink" Target="https://pbs.twimg.com/media/DYkp9LiUMAAqZz2.jpg" TargetMode="External"/><Relationship Id="rId4044" Type="http://schemas.openxmlformats.org/officeDocument/2006/relationships/hyperlink" Target="https://twitter.com/" TargetMode="External"/><Relationship Id="rId4251" Type="http://schemas.openxmlformats.org/officeDocument/2006/relationships/hyperlink" Target="https://twitter.com/" TargetMode="External"/><Relationship Id="rId5302" Type="http://schemas.openxmlformats.org/officeDocument/2006/relationships/hyperlink" Target="https://twitter.com/" TargetMode="External"/><Relationship Id="rId1845" Type="http://schemas.openxmlformats.org/officeDocument/2006/relationships/hyperlink" Target="https://pbs.twimg.com/media/DX7Cc0NW0AAmxZm.jpg" TargetMode="External"/><Relationship Id="rId3060" Type="http://schemas.openxmlformats.org/officeDocument/2006/relationships/hyperlink" Target="https://pbs.twimg.com/media/DX4b7a0X4AE8oaI.jpg" TargetMode="External"/><Relationship Id="rId4111" Type="http://schemas.openxmlformats.org/officeDocument/2006/relationships/hyperlink" Target="https://twitter.com/" TargetMode="External"/><Relationship Id="rId1705" Type="http://schemas.openxmlformats.org/officeDocument/2006/relationships/hyperlink" Target="https://pbs.twimg.com/media/DYqRR6EXUAE8N_n.jpg" TargetMode="External"/><Relationship Id="rId1912" Type="http://schemas.openxmlformats.org/officeDocument/2006/relationships/hyperlink" Target="https://pbs.twimg.com/media/DOH7P1nUEAEGYsA.jpg" TargetMode="External"/><Relationship Id="rId3877" Type="http://schemas.openxmlformats.org/officeDocument/2006/relationships/hyperlink" Target="https://twitter.com/" TargetMode="External"/><Relationship Id="rId4928" Type="http://schemas.openxmlformats.org/officeDocument/2006/relationships/hyperlink" Target="https://twitter.com/" TargetMode="External"/><Relationship Id="rId5092" Type="http://schemas.openxmlformats.org/officeDocument/2006/relationships/hyperlink" Target="https://twitter.com/" TargetMode="External"/><Relationship Id="rId798" Type="http://schemas.openxmlformats.org/officeDocument/2006/relationships/hyperlink" Target="http://www.onalytica.com/blog/posts/digital-transformation-2018-top-100-influencers-brands-publications/" TargetMode="External"/><Relationship Id="rId2479" Type="http://schemas.openxmlformats.org/officeDocument/2006/relationships/hyperlink" Target="https://pbs.twimg.com/media/DYBOB5gW0AEsNJB.jpg" TargetMode="External"/><Relationship Id="rId2686" Type="http://schemas.openxmlformats.org/officeDocument/2006/relationships/hyperlink" Target="http://pbs.twimg.com/profile_images/423336432829079552/Qo40WvP4_normal.jpeg" TargetMode="External"/><Relationship Id="rId2893" Type="http://schemas.openxmlformats.org/officeDocument/2006/relationships/hyperlink" Target="http://pbs.twimg.com/profile_images/423336432829079552/Qo40WvP4_normal.jpeg" TargetMode="External"/><Relationship Id="rId3737" Type="http://schemas.openxmlformats.org/officeDocument/2006/relationships/hyperlink" Target="https://twitter.com/" TargetMode="External"/><Relationship Id="rId3944" Type="http://schemas.openxmlformats.org/officeDocument/2006/relationships/hyperlink" Target="https://twitter.com/" TargetMode="External"/><Relationship Id="rId658" Type="http://schemas.openxmlformats.org/officeDocument/2006/relationships/hyperlink" Target="https://www.ebay.com/itm/112809092386?ul_noapp=true" TargetMode="External"/><Relationship Id="rId865" Type="http://schemas.openxmlformats.org/officeDocument/2006/relationships/hyperlink" Target="https://twitter.com/agsocialmedia/status/975739928649793536" TargetMode="External"/><Relationship Id="rId1288" Type="http://schemas.openxmlformats.org/officeDocument/2006/relationships/hyperlink" Target="http://www.myfrugalbusiness.com/2018/01/effective-digital-marketing-techniques.html" TargetMode="External"/><Relationship Id="rId1495" Type="http://schemas.openxmlformats.org/officeDocument/2006/relationships/hyperlink" Target="https://pbs.twimg.com/media/DXneFYUVAAA4rb9.jpg" TargetMode="External"/><Relationship Id="rId2339" Type="http://schemas.openxmlformats.org/officeDocument/2006/relationships/hyperlink" Target="http://pbs.twimg.com/profile_images/635224559868706816/FRMSais4_normal.jpg" TargetMode="External"/><Relationship Id="rId2546" Type="http://schemas.openxmlformats.org/officeDocument/2006/relationships/hyperlink" Target="https://pbs.twimg.com/media/DYViSfDVAAAbQgq.jpg" TargetMode="External"/><Relationship Id="rId2753" Type="http://schemas.openxmlformats.org/officeDocument/2006/relationships/hyperlink" Target="https://pbs.twimg.com/media/DXsdjgjV4AUxzii.jpg" TargetMode="External"/><Relationship Id="rId2960" Type="http://schemas.openxmlformats.org/officeDocument/2006/relationships/hyperlink" Target="http://pbs.twimg.com/profile_images/378800000495945152/b21c66db7edae1566410629cebd19466_normal.jpeg" TargetMode="External"/><Relationship Id="rId3804" Type="http://schemas.openxmlformats.org/officeDocument/2006/relationships/hyperlink" Target="https://twitter.com/" TargetMode="External"/><Relationship Id="rId518" Type="http://schemas.openxmlformats.org/officeDocument/2006/relationships/hyperlink" Target="https://www.linkedin.com/pulse/importance-kpis-social-media-marketing-dennis-koutoudis/" TargetMode="External"/><Relationship Id="rId725" Type="http://schemas.openxmlformats.org/officeDocument/2006/relationships/hyperlink" Target="https://www.linkedin.com/pulse/watch-sales-navigator-best-practices-mario-m-martinez-brynne-tillman?published=t" TargetMode="External"/><Relationship Id="rId932" Type="http://schemas.openxmlformats.org/officeDocument/2006/relationships/hyperlink" Target="http://www.myfrugalbusiness.com/2018/01/effective-digital-marketing-techniques.html" TargetMode="External"/><Relationship Id="rId1148" Type="http://schemas.openxmlformats.org/officeDocument/2006/relationships/hyperlink" Target="http://www.kcore-analytics.com/searching/?keyword=socialselling" TargetMode="External"/><Relationship Id="rId1355" Type="http://schemas.openxmlformats.org/officeDocument/2006/relationships/hyperlink" Target="https://pbs.twimg.com/tweet_video_thumb/DYkMFNZW4AEd_nt.jpg" TargetMode="External"/><Relationship Id="rId1562" Type="http://schemas.openxmlformats.org/officeDocument/2006/relationships/hyperlink" Target="https://pbs.twimg.com/media/DX8McNzWAAAyIk3.jpg" TargetMode="External"/><Relationship Id="rId2406" Type="http://schemas.openxmlformats.org/officeDocument/2006/relationships/hyperlink" Target="https://pbs.twimg.com/media/DX84o7PVQAEmukY.jpg" TargetMode="External"/><Relationship Id="rId2613" Type="http://schemas.openxmlformats.org/officeDocument/2006/relationships/hyperlink" Target="https://pbs.twimg.com/media/DYVxGtbX4AAatqy.jpg" TargetMode="External"/><Relationship Id="rId1008" Type="http://schemas.openxmlformats.org/officeDocument/2006/relationships/hyperlink" Target="http://www.social-experts.net/people-dont-choose-emails/" TargetMode="External"/><Relationship Id="rId1215" Type="http://schemas.openxmlformats.org/officeDocument/2006/relationships/hyperlink" Target="http://www.social-experts.net/cold-calling-eliminating" TargetMode="External"/><Relationship Id="rId1422" Type="http://schemas.openxmlformats.org/officeDocument/2006/relationships/hyperlink" Target="https://pbs.twimg.com/media/DXxR9UxWAAAaC49.jpg" TargetMode="External"/><Relationship Id="rId2820" Type="http://schemas.openxmlformats.org/officeDocument/2006/relationships/hyperlink" Target="http://pbs.twimg.com/profile_images/969496822183063552/LlwcY4R7_normal.jpg" TargetMode="External"/><Relationship Id="rId4578" Type="http://schemas.openxmlformats.org/officeDocument/2006/relationships/hyperlink" Target="https://twitter.com/" TargetMode="External"/><Relationship Id="rId61" Type="http://schemas.openxmlformats.org/officeDocument/2006/relationships/hyperlink" Target="https://buff.ly/2FhlQfS" TargetMode="External"/><Relationship Id="rId3387" Type="http://schemas.openxmlformats.org/officeDocument/2006/relationships/hyperlink" Target="http://pbs.twimg.com/profile_images/1129115682/40222_123899460989128_100001072256821_128730_5433521_n_normal.jpg" TargetMode="External"/><Relationship Id="rId4785" Type="http://schemas.openxmlformats.org/officeDocument/2006/relationships/hyperlink" Target="https://twitter.com/" TargetMode="External"/><Relationship Id="rId4992" Type="http://schemas.openxmlformats.org/officeDocument/2006/relationships/hyperlink" Target="https://twitter.com/" TargetMode="External"/><Relationship Id="rId2196" Type="http://schemas.openxmlformats.org/officeDocument/2006/relationships/hyperlink" Target="http://pbs.twimg.com/profile_images/700607476731805696/G4rUUtmx_normal.jpg" TargetMode="External"/><Relationship Id="rId3594" Type="http://schemas.openxmlformats.org/officeDocument/2006/relationships/hyperlink" Target="https://pbs.twimg.com/media/DXxs2oVXkAIF_gv.jpg" TargetMode="External"/><Relationship Id="rId4438" Type="http://schemas.openxmlformats.org/officeDocument/2006/relationships/hyperlink" Target="https://twitter.com/" TargetMode="External"/><Relationship Id="rId4645" Type="http://schemas.openxmlformats.org/officeDocument/2006/relationships/hyperlink" Target="https://twitter.com/" TargetMode="External"/><Relationship Id="rId4852" Type="http://schemas.openxmlformats.org/officeDocument/2006/relationships/hyperlink" Target="https://twitter.com/" TargetMode="External"/><Relationship Id="rId168" Type="http://schemas.openxmlformats.org/officeDocument/2006/relationships/hyperlink" Target="https://app.quuu.co/r/pblprl" TargetMode="External"/><Relationship Id="rId3247" Type="http://schemas.openxmlformats.org/officeDocument/2006/relationships/hyperlink" Target="http://pbs.twimg.com/profile_images/900825127780196352/RJhV8_wH_normal.jpg" TargetMode="External"/><Relationship Id="rId3454" Type="http://schemas.openxmlformats.org/officeDocument/2006/relationships/hyperlink" Target="https://pbs.twimg.com/media/COQS6ySWEAAsumh.jpg" TargetMode="External"/><Relationship Id="rId3661" Type="http://schemas.openxmlformats.org/officeDocument/2006/relationships/hyperlink" Target="https://pbs.twimg.com/media/DPQkW7HVQAEiCVC.jpg" TargetMode="External"/><Relationship Id="rId4505" Type="http://schemas.openxmlformats.org/officeDocument/2006/relationships/hyperlink" Target="https://twitter.com/" TargetMode="External"/><Relationship Id="rId4712" Type="http://schemas.openxmlformats.org/officeDocument/2006/relationships/hyperlink" Target="https://twitter.com/" TargetMode="External"/><Relationship Id="rId375" Type="http://schemas.openxmlformats.org/officeDocument/2006/relationships/hyperlink" Target="http://bit.ly/2ic8BAv" TargetMode="External"/><Relationship Id="rId582" Type="http://schemas.openxmlformats.org/officeDocument/2006/relationships/hyperlink" Target="https://ibm.biz/digitalweek" TargetMode="External"/><Relationship Id="rId2056" Type="http://schemas.openxmlformats.org/officeDocument/2006/relationships/hyperlink" Target="http://pbs.twimg.com/profile_images/965914299645530112/0xRJnrIC_normal.jpg" TargetMode="External"/><Relationship Id="rId2263" Type="http://schemas.openxmlformats.org/officeDocument/2006/relationships/hyperlink" Target="http://pbs.twimg.com/profile_images/974416827177754627/I8OeVB85_normal.jpg" TargetMode="External"/><Relationship Id="rId2470" Type="http://schemas.openxmlformats.org/officeDocument/2006/relationships/hyperlink" Target="https://pbs.twimg.com/media/DX263nsWAAAA-Bo.jpg" TargetMode="External"/><Relationship Id="rId3107" Type="http://schemas.openxmlformats.org/officeDocument/2006/relationships/hyperlink" Target="https://pbs.twimg.com/media/DYSUAOIXUAEpNxC.jpg" TargetMode="External"/><Relationship Id="rId3314" Type="http://schemas.openxmlformats.org/officeDocument/2006/relationships/hyperlink" Target="http://pbs.twimg.com/profile_images/770244132417605633/BQo293S6_normal.jpg" TargetMode="External"/><Relationship Id="rId3521" Type="http://schemas.openxmlformats.org/officeDocument/2006/relationships/hyperlink" Target="http://pbs.twimg.com/profile_images/816348493501571076/NP9ckrsv_normal.jpg" TargetMode="External"/><Relationship Id="rId235" Type="http://schemas.openxmlformats.org/officeDocument/2006/relationships/hyperlink" Target="http://www.social-experts.net/current-operating-model-is-broken/" TargetMode="External"/><Relationship Id="rId442" Type="http://schemas.openxmlformats.org/officeDocument/2006/relationships/hyperlink" Target="http://www.social-experts.net/might-choose-wrong-company/" TargetMode="External"/><Relationship Id="rId1072" Type="http://schemas.openxmlformats.org/officeDocument/2006/relationships/hyperlink" Target="https://www.ebay.com/itm/112698293354?ul_noapp=true" TargetMode="External"/><Relationship Id="rId2123" Type="http://schemas.openxmlformats.org/officeDocument/2006/relationships/hyperlink" Target="http://pbs.twimg.com/profile_images/869957016743276544/S9B5YDUk_normal.jpg" TargetMode="External"/><Relationship Id="rId2330" Type="http://schemas.openxmlformats.org/officeDocument/2006/relationships/hyperlink" Target="https://pbs.twimg.com/ext_tw_video_thumb/972344519944556544/pu/img/1VdTg_Ic0y1R128a.jpg" TargetMode="External"/><Relationship Id="rId5279" Type="http://schemas.openxmlformats.org/officeDocument/2006/relationships/hyperlink" Target="https://twitter.com/" TargetMode="External"/><Relationship Id="rId5486" Type="http://schemas.openxmlformats.org/officeDocument/2006/relationships/hyperlink" Target="https://api.twitter.com/1.1/geo/id/4c6100a96901fb5e.json" TargetMode="External"/><Relationship Id="rId302" Type="http://schemas.openxmlformats.org/officeDocument/2006/relationships/hyperlink" Target="http://www.myfrugalbusiness.com/2017/11/instagram-social-media-marketing-tips-ig.html" TargetMode="External"/><Relationship Id="rId4088" Type="http://schemas.openxmlformats.org/officeDocument/2006/relationships/hyperlink" Target="https://twitter.com/" TargetMode="External"/><Relationship Id="rId4295" Type="http://schemas.openxmlformats.org/officeDocument/2006/relationships/hyperlink" Target="https://twitter.com/" TargetMode="External"/><Relationship Id="rId5139" Type="http://schemas.openxmlformats.org/officeDocument/2006/relationships/hyperlink" Target="https://twitter.com/" TargetMode="External"/><Relationship Id="rId5346" Type="http://schemas.openxmlformats.org/officeDocument/2006/relationships/hyperlink" Target="https://twitter.com/" TargetMode="External"/><Relationship Id="rId1889" Type="http://schemas.openxmlformats.org/officeDocument/2006/relationships/hyperlink" Target="https://pbs.twimg.com/media/DRqR2d7U8AApzgU.jpg" TargetMode="External"/><Relationship Id="rId4155" Type="http://schemas.openxmlformats.org/officeDocument/2006/relationships/hyperlink" Target="https://twitter.com/" TargetMode="External"/><Relationship Id="rId4362" Type="http://schemas.openxmlformats.org/officeDocument/2006/relationships/hyperlink" Target="https://twitter.com/" TargetMode="External"/><Relationship Id="rId5206" Type="http://schemas.openxmlformats.org/officeDocument/2006/relationships/hyperlink" Target="https://twitter.com/" TargetMode="External"/><Relationship Id="rId1749" Type="http://schemas.openxmlformats.org/officeDocument/2006/relationships/hyperlink" Target="https://pbs.twimg.com/media/DX3D3CPXcAE0V3T.jpg" TargetMode="External"/><Relationship Id="rId1956" Type="http://schemas.openxmlformats.org/officeDocument/2006/relationships/hyperlink" Target="https://pbs.twimg.com/media/DYWpdhbWAAAidsQ.jpg" TargetMode="External"/><Relationship Id="rId3171" Type="http://schemas.openxmlformats.org/officeDocument/2006/relationships/hyperlink" Target="https://pbs.twimg.com/media/DYictoQVMAAcZut.jpg" TargetMode="External"/><Relationship Id="rId4015" Type="http://schemas.openxmlformats.org/officeDocument/2006/relationships/hyperlink" Target="https://twitter.com/" TargetMode="External"/><Relationship Id="rId5413" Type="http://schemas.openxmlformats.org/officeDocument/2006/relationships/hyperlink" Target="https://twitter.com/" TargetMode="External"/><Relationship Id="rId1609" Type="http://schemas.openxmlformats.org/officeDocument/2006/relationships/hyperlink" Target="https://pbs.twimg.com/media/DX8DjItX4AIzJrT.jpg" TargetMode="External"/><Relationship Id="rId1816" Type="http://schemas.openxmlformats.org/officeDocument/2006/relationships/hyperlink" Target="https://pbs.twimg.com/media/DYqWFf7WsAAF-vF.jpg" TargetMode="External"/><Relationship Id="rId4222" Type="http://schemas.openxmlformats.org/officeDocument/2006/relationships/hyperlink" Target="https://twitter.com/" TargetMode="External"/><Relationship Id="rId3031" Type="http://schemas.openxmlformats.org/officeDocument/2006/relationships/hyperlink" Target="http://pbs.twimg.com/profile_images/378800000133207769/3a1452739d71d8b2f9584c3bdf6c4f8f_normal.jpeg" TargetMode="External"/><Relationship Id="rId3988" Type="http://schemas.openxmlformats.org/officeDocument/2006/relationships/hyperlink" Target="https://twitter.com/" TargetMode="External"/><Relationship Id="rId2797" Type="http://schemas.openxmlformats.org/officeDocument/2006/relationships/hyperlink" Target="http://pbs.twimg.com/profile_images/917682735661031424/xedci9AD_normal.jpg" TargetMode="External"/><Relationship Id="rId3848" Type="http://schemas.openxmlformats.org/officeDocument/2006/relationships/hyperlink" Target="https://twitter.com/" TargetMode="External"/><Relationship Id="rId769" Type="http://schemas.openxmlformats.org/officeDocument/2006/relationships/hyperlink" Target="https://www.ebay.com/itm/112381939472?ul_noapp=true" TargetMode="External"/><Relationship Id="rId976" Type="http://schemas.openxmlformats.org/officeDocument/2006/relationships/hyperlink" Target="https://www.linkedin.com/feed/update/urn:li:activity:6308541944314228736?utm_content=buffer9ed7c&amp;utm_medium=social&amp;utm_source=twitter.com&amp;utm_campaign=buffer" TargetMode="External"/><Relationship Id="rId1399" Type="http://schemas.openxmlformats.org/officeDocument/2006/relationships/hyperlink" Target="https://pbs.twimg.com/media/DXstmIKW4AAhPsO.jpg" TargetMode="External"/><Relationship Id="rId2657" Type="http://schemas.openxmlformats.org/officeDocument/2006/relationships/hyperlink" Target="https://pbs.twimg.com/media/DYaxoypX0AAriHk.jpg" TargetMode="External"/><Relationship Id="rId5063" Type="http://schemas.openxmlformats.org/officeDocument/2006/relationships/hyperlink" Target="https://twitter.com/" TargetMode="External"/><Relationship Id="rId5270" Type="http://schemas.openxmlformats.org/officeDocument/2006/relationships/hyperlink" Target="https://twitter.com/" TargetMode="External"/><Relationship Id="rId629" Type="http://schemas.openxmlformats.org/officeDocument/2006/relationships/hyperlink" Target="https://www.socialmediatoday.com/news/6-effective-ways-to-deal-with-social-media-overwhelm/514784/" TargetMode="External"/><Relationship Id="rId1259" Type="http://schemas.openxmlformats.org/officeDocument/2006/relationships/hyperlink" Target="http://bit.ly/2oWXcap" TargetMode="External"/><Relationship Id="rId1466" Type="http://schemas.openxmlformats.org/officeDocument/2006/relationships/hyperlink" Target="https://pbs.twimg.com/media/DX28h6FX4AAveU8.jpg" TargetMode="External"/><Relationship Id="rId2864" Type="http://schemas.openxmlformats.org/officeDocument/2006/relationships/hyperlink" Target="http://pbs.twimg.com/profile_images/757245878554034176/8Mf0gxS1_normal.jpg" TargetMode="External"/><Relationship Id="rId3708" Type="http://schemas.openxmlformats.org/officeDocument/2006/relationships/hyperlink" Target="https://twitter.com/" TargetMode="External"/><Relationship Id="rId3915" Type="http://schemas.openxmlformats.org/officeDocument/2006/relationships/hyperlink" Target="https://twitter.com/" TargetMode="External"/><Relationship Id="rId5130" Type="http://schemas.openxmlformats.org/officeDocument/2006/relationships/hyperlink" Target="https://twitter.com/" TargetMode="External"/><Relationship Id="rId836" Type="http://schemas.openxmlformats.org/officeDocument/2006/relationships/hyperlink" Target="https://business.linkedin.com/sales-solutions/blog/customer-stories/2018/03/sales-navigator-success-stories--tech-and-professional-services-?utm_source=feedblitz&amp;utm_medium=FeedBlitzRss&amp;utm_campaign=salessolutions" TargetMode="External"/><Relationship Id="rId1119" Type="http://schemas.openxmlformats.org/officeDocument/2006/relationships/hyperlink" Target="http://www.myfrugalbusiness.com/2018/01/top-social-media-tactics-generate-b2b-leads-sales.html" TargetMode="External"/><Relationship Id="rId1673" Type="http://schemas.openxmlformats.org/officeDocument/2006/relationships/hyperlink" Target="https://pbs.twimg.com/media/DXxLrdEXcAAvqSv.jpg" TargetMode="External"/><Relationship Id="rId1880" Type="http://schemas.openxmlformats.org/officeDocument/2006/relationships/hyperlink" Target="https://pbs.twimg.com/media/DGQEundUIAAlcRg.jpg" TargetMode="External"/><Relationship Id="rId2517" Type="http://schemas.openxmlformats.org/officeDocument/2006/relationships/hyperlink" Target="http://pbs.twimg.com/profile_images/923644113291038721/7uHxbNIr_normal.jpg" TargetMode="External"/><Relationship Id="rId2724" Type="http://schemas.openxmlformats.org/officeDocument/2006/relationships/hyperlink" Target="http://pbs.twimg.com/profile_images/757984876645720064/yhajiVam_normal.jpg" TargetMode="External"/><Relationship Id="rId2931" Type="http://schemas.openxmlformats.org/officeDocument/2006/relationships/hyperlink" Target="http://pbs.twimg.com/profile_images/890626312217530368/_Og7OJ9n_normal.jpg" TargetMode="External"/><Relationship Id="rId903" Type="http://schemas.openxmlformats.org/officeDocument/2006/relationships/hyperlink" Target="http://www.social-experts.net/social-selling-personal-branding/" TargetMode="External"/><Relationship Id="rId1326" Type="http://schemas.openxmlformats.org/officeDocument/2006/relationships/hyperlink" Target="http://www.myfrugalbusiness.com/2017/11/how-manage-remote-sales-team-selling.html" TargetMode="External"/><Relationship Id="rId1533" Type="http://schemas.openxmlformats.org/officeDocument/2006/relationships/hyperlink" Target="https://pbs.twimg.com/media/DYViSfDVAAAbQgq.jpg" TargetMode="External"/><Relationship Id="rId1740" Type="http://schemas.openxmlformats.org/officeDocument/2006/relationships/hyperlink" Target="https://pbs.twimg.com/media/COQS6ySWEAAsumh.jpg" TargetMode="External"/><Relationship Id="rId4689" Type="http://schemas.openxmlformats.org/officeDocument/2006/relationships/hyperlink" Target="https://twitter.com/" TargetMode="External"/><Relationship Id="rId4896" Type="http://schemas.openxmlformats.org/officeDocument/2006/relationships/hyperlink" Target="https://twitter.com/" TargetMode="External"/><Relationship Id="rId32" Type="http://schemas.openxmlformats.org/officeDocument/2006/relationships/hyperlink" Target="https://included.co/tips-selling-coworking-spaces/" TargetMode="External"/><Relationship Id="rId1600" Type="http://schemas.openxmlformats.org/officeDocument/2006/relationships/hyperlink" Target="https://pbs.twimg.com/media/DYkZo82WsAA_ft9.jpg" TargetMode="External"/><Relationship Id="rId3498" Type="http://schemas.openxmlformats.org/officeDocument/2006/relationships/hyperlink" Target="https://pbs.twimg.com/media/DYVf7wJXcAMSwQi.jpg" TargetMode="External"/><Relationship Id="rId4549" Type="http://schemas.openxmlformats.org/officeDocument/2006/relationships/hyperlink" Target="https://twitter.com/" TargetMode="External"/><Relationship Id="rId4756" Type="http://schemas.openxmlformats.org/officeDocument/2006/relationships/hyperlink" Target="https://twitter.com/" TargetMode="External"/><Relationship Id="rId4963" Type="http://schemas.openxmlformats.org/officeDocument/2006/relationships/hyperlink" Target="https://twitter.com/" TargetMode="External"/><Relationship Id="rId3358" Type="http://schemas.openxmlformats.org/officeDocument/2006/relationships/hyperlink" Target="http://pbs.twimg.com/profile_images/909075667433644033/3IsGUKbQ_normal.jpg" TargetMode="External"/><Relationship Id="rId3565" Type="http://schemas.openxmlformats.org/officeDocument/2006/relationships/hyperlink" Target="https://pbs.twimg.com/media/DX22b4tU0AAL2gD.jpg" TargetMode="External"/><Relationship Id="rId3772" Type="http://schemas.openxmlformats.org/officeDocument/2006/relationships/hyperlink" Target="https://twitter.com/" TargetMode="External"/><Relationship Id="rId4409" Type="http://schemas.openxmlformats.org/officeDocument/2006/relationships/hyperlink" Target="https://twitter.com/" TargetMode="External"/><Relationship Id="rId4616" Type="http://schemas.openxmlformats.org/officeDocument/2006/relationships/hyperlink" Target="https://twitter.com/" TargetMode="External"/><Relationship Id="rId4823" Type="http://schemas.openxmlformats.org/officeDocument/2006/relationships/hyperlink" Target="https://twitter.com/" TargetMode="External"/><Relationship Id="rId279" Type="http://schemas.openxmlformats.org/officeDocument/2006/relationships/hyperlink" Target="https://www.linkedin.com/uas/login?session_redirect=%2Fsales%2Fssi&amp;fromSignIn=true&amp;trk=navigator" TargetMode="External"/><Relationship Id="rId486" Type="http://schemas.openxmlformats.org/officeDocument/2006/relationships/hyperlink" Target="http://adtype.net/5541.html" TargetMode="External"/><Relationship Id="rId693" Type="http://schemas.openxmlformats.org/officeDocument/2006/relationships/hyperlink" Target="http://www.voiceamerica.com/show/2490/social-selling-with-game-changers-presented-by-sap" TargetMode="External"/><Relationship Id="rId2167" Type="http://schemas.openxmlformats.org/officeDocument/2006/relationships/hyperlink" Target="https://pbs.twimg.com/media/DHxpY8YVYAA65qk.jpg" TargetMode="External"/><Relationship Id="rId2374" Type="http://schemas.openxmlformats.org/officeDocument/2006/relationships/hyperlink" Target="http://pbs.twimg.com/profile_images/969455501472919552/OsjTS-mC_normal.jpg" TargetMode="External"/><Relationship Id="rId2581" Type="http://schemas.openxmlformats.org/officeDocument/2006/relationships/hyperlink" Target="https://pbs.twimg.com/media/DIal7-1UQAEsMyk.jpg" TargetMode="External"/><Relationship Id="rId3218" Type="http://schemas.openxmlformats.org/officeDocument/2006/relationships/hyperlink" Target="http://pbs.twimg.com/profile_images/930859532263202816/mFwfYR8W_normal.jpg" TargetMode="External"/><Relationship Id="rId3425" Type="http://schemas.openxmlformats.org/officeDocument/2006/relationships/hyperlink" Target="http://pbs.twimg.com/profile_images/1129115682/40222_123899460989128_100001072256821_128730_5433521_n_normal.jpg" TargetMode="External"/><Relationship Id="rId3632" Type="http://schemas.openxmlformats.org/officeDocument/2006/relationships/hyperlink" Target="http://pbs.twimg.com/profile_images/805109474352627712/WkaLDNMz_normal.jpg" TargetMode="External"/><Relationship Id="rId139" Type="http://schemas.openxmlformats.org/officeDocument/2006/relationships/hyperlink" Target="http://spr.ly/6012DTGMs" TargetMode="External"/><Relationship Id="rId346" Type="http://schemas.openxmlformats.org/officeDocument/2006/relationships/hyperlink" Target="http://maximizesocialbusiness.com/social-selling-b2b-social-media-marketing-23262/" TargetMode="External"/><Relationship Id="rId553" Type="http://schemas.openxmlformats.org/officeDocument/2006/relationships/hyperlink" Target="http://www.voiceamerica.com/show/2490/social-selling-with-game-changers-presented-by-sap" TargetMode="External"/><Relationship Id="rId760" Type="http://schemas.openxmlformats.org/officeDocument/2006/relationships/hyperlink" Target="http://bit.ly/2FDRWCT" TargetMode="External"/><Relationship Id="rId1183" Type="http://schemas.openxmlformats.org/officeDocument/2006/relationships/hyperlink" Target="http://www.social-experts.net/people-dont-choose-emails/" TargetMode="External"/><Relationship Id="rId1390" Type="http://schemas.openxmlformats.org/officeDocument/2006/relationships/hyperlink" Target="https://pbs.twimg.com/media/DXsV3lQXkAAXqfn.jpg" TargetMode="External"/><Relationship Id="rId2027" Type="http://schemas.openxmlformats.org/officeDocument/2006/relationships/hyperlink" Target="http://pbs.twimg.com/profile_images/963079632340754432/wNUxF0Kw_normal.jpg" TargetMode="External"/><Relationship Id="rId2234" Type="http://schemas.openxmlformats.org/officeDocument/2006/relationships/hyperlink" Target="http://pbs.twimg.com/profile_images/948711494757347330/utI-XJMw_normal.jpg" TargetMode="External"/><Relationship Id="rId2441" Type="http://schemas.openxmlformats.org/officeDocument/2006/relationships/hyperlink" Target="https://pbs.twimg.com/media/DYGd8fRVwAEVDOr.jpg" TargetMode="External"/><Relationship Id="rId206" Type="http://schemas.openxmlformats.org/officeDocument/2006/relationships/hyperlink" Target="https://blog.creationagency.com/post/102eicd/how-to-use-neuro-linguistic-programming-to-win-at-social-selling" TargetMode="External"/><Relationship Id="rId413" Type="http://schemas.openxmlformats.org/officeDocument/2006/relationships/hyperlink" Target="https://www.youtube.com/watch?v=SKNW2cMMHow&amp;feature=youtu.be&amp;utm_content=bufferbfcbd&amp;utm_medium=social&amp;utm_source=twitter.com&amp;utm_campaign=buffer" TargetMode="External"/><Relationship Id="rId1043" Type="http://schemas.openxmlformats.org/officeDocument/2006/relationships/hyperlink" Target="https://www.ebay.com/ulk/itm/372211247451" TargetMode="External"/><Relationship Id="rId4199" Type="http://schemas.openxmlformats.org/officeDocument/2006/relationships/hyperlink" Target="https://twitter.com/" TargetMode="External"/><Relationship Id="rId620" Type="http://schemas.openxmlformats.org/officeDocument/2006/relationships/hyperlink" Target="http://www.social-experts.net/people-dont-choose-emails/" TargetMode="External"/><Relationship Id="rId1250" Type="http://schemas.openxmlformats.org/officeDocument/2006/relationships/hyperlink" Target="https://buff.ly/2FDQBsB" TargetMode="External"/><Relationship Id="rId2301" Type="http://schemas.openxmlformats.org/officeDocument/2006/relationships/hyperlink" Target="http://pbs.twimg.com/profile_images/975265331827658753/4NvKJoyl_normal.jpg" TargetMode="External"/><Relationship Id="rId4059" Type="http://schemas.openxmlformats.org/officeDocument/2006/relationships/hyperlink" Target="https://twitter.com/" TargetMode="External"/><Relationship Id="rId5457" Type="http://schemas.openxmlformats.org/officeDocument/2006/relationships/hyperlink" Target="https://api.twitter.com/1.1/geo/id/e3505917a639e8ec.json" TargetMode="External"/><Relationship Id="rId1110" Type="http://schemas.openxmlformats.org/officeDocument/2006/relationships/hyperlink" Target="https://www.ebay.com/itm/371973836171?ul_noapp=true" TargetMode="External"/><Relationship Id="rId4266" Type="http://schemas.openxmlformats.org/officeDocument/2006/relationships/hyperlink" Target="https://twitter.com/" TargetMode="External"/><Relationship Id="rId4473" Type="http://schemas.openxmlformats.org/officeDocument/2006/relationships/hyperlink" Target="https://twitter.com/" TargetMode="External"/><Relationship Id="rId4680" Type="http://schemas.openxmlformats.org/officeDocument/2006/relationships/hyperlink" Target="https://twitter.com/" TargetMode="External"/><Relationship Id="rId5317" Type="http://schemas.openxmlformats.org/officeDocument/2006/relationships/hyperlink" Target="https://twitter.com/" TargetMode="External"/><Relationship Id="rId1927" Type="http://schemas.openxmlformats.org/officeDocument/2006/relationships/hyperlink" Target="https://pbs.twimg.com/tweet_video_thumb/DYkMFNZW4AEd_nt.jpg" TargetMode="External"/><Relationship Id="rId3075" Type="http://schemas.openxmlformats.org/officeDocument/2006/relationships/hyperlink" Target="http://pbs.twimg.com/profile_images/802832068480737280/CuVR1TRQ_normal.jpg" TargetMode="External"/><Relationship Id="rId3282" Type="http://schemas.openxmlformats.org/officeDocument/2006/relationships/hyperlink" Target="http://pbs.twimg.com/profile_images/963645029859328004/WzmvqNHT_normal.jpg" TargetMode="External"/><Relationship Id="rId4126" Type="http://schemas.openxmlformats.org/officeDocument/2006/relationships/hyperlink" Target="https://twitter.com/" TargetMode="External"/><Relationship Id="rId4333" Type="http://schemas.openxmlformats.org/officeDocument/2006/relationships/hyperlink" Target="https://twitter.com/" TargetMode="External"/><Relationship Id="rId4540" Type="http://schemas.openxmlformats.org/officeDocument/2006/relationships/hyperlink" Target="https://twitter.com/" TargetMode="External"/><Relationship Id="rId2091" Type="http://schemas.openxmlformats.org/officeDocument/2006/relationships/hyperlink" Target="http://pbs.twimg.com/profile_images/423336432829079552/Qo40WvP4_normal.jpeg" TargetMode="External"/><Relationship Id="rId3142" Type="http://schemas.openxmlformats.org/officeDocument/2006/relationships/hyperlink" Target="http://pbs.twimg.com/profile_images/676153819798065152/JkwueaWj_normal.jpg" TargetMode="External"/><Relationship Id="rId4400" Type="http://schemas.openxmlformats.org/officeDocument/2006/relationships/hyperlink" Target="https://twitter.com/" TargetMode="External"/><Relationship Id="rId270" Type="http://schemas.openxmlformats.org/officeDocument/2006/relationships/hyperlink" Target="https://buff.ly/2FUQGIa" TargetMode="External"/><Relationship Id="rId3002" Type="http://schemas.openxmlformats.org/officeDocument/2006/relationships/hyperlink" Target="http://pbs.twimg.com/profile_images/958749844620890112/BPLjhL7q_normal.jpg" TargetMode="External"/><Relationship Id="rId130" Type="http://schemas.openxmlformats.org/officeDocument/2006/relationships/hyperlink" Target="http://www.voiceamerica.com/show/1981/breakfast-with-game-changers" TargetMode="External"/><Relationship Id="rId3959" Type="http://schemas.openxmlformats.org/officeDocument/2006/relationships/hyperlink" Target="https://twitter.com/" TargetMode="External"/><Relationship Id="rId5174" Type="http://schemas.openxmlformats.org/officeDocument/2006/relationships/hyperlink" Target="https://twitter.com/" TargetMode="External"/><Relationship Id="rId5381" Type="http://schemas.openxmlformats.org/officeDocument/2006/relationships/hyperlink" Target="https://twitter.com/" TargetMode="External"/><Relationship Id="rId2768" Type="http://schemas.openxmlformats.org/officeDocument/2006/relationships/hyperlink" Target="https://pbs.twimg.com/media/DYa2VvqU8AAuV0V.jpg" TargetMode="External"/><Relationship Id="rId2975" Type="http://schemas.openxmlformats.org/officeDocument/2006/relationships/hyperlink" Target="https://pbs.twimg.com/media/DXx2W5ZXUAA_hsR.jpg" TargetMode="External"/><Relationship Id="rId3819" Type="http://schemas.openxmlformats.org/officeDocument/2006/relationships/hyperlink" Target="https://twitter.com/" TargetMode="External"/><Relationship Id="rId5034" Type="http://schemas.openxmlformats.org/officeDocument/2006/relationships/hyperlink" Target="https://twitter.com/" TargetMode="External"/><Relationship Id="rId947" Type="http://schemas.openxmlformats.org/officeDocument/2006/relationships/hyperlink" Target="https://buff.ly/2FtzWqp" TargetMode="External"/><Relationship Id="rId1577" Type="http://schemas.openxmlformats.org/officeDocument/2006/relationships/hyperlink" Target="https://pbs.twimg.com/media/DXxR9UxWAAAaC49.jpg" TargetMode="External"/><Relationship Id="rId1784" Type="http://schemas.openxmlformats.org/officeDocument/2006/relationships/hyperlink" Target="https://pbs.twimg.com/media/DYhE-OTW0AEx5M6.jpg" TargetMode="External"/><Relationship Id="rId1991" Type="http://schemas.openxmlformats.org/officeDocument/2006/relationships/hyperlink" Target="http://pbs.twimg.com/profile_images/934867755098132480/Pm7kwG45_normal.jpg" TargetMode="External"/><Relationship Id="rId2628" Type="http://schemas.openxmlformats.org/officeDocument/2006/relationships/hyperlink" Target="http://pbs.twimg.com/profile_images/936680973214855169/fDhu_BKi_normal.jpg" TargetMode="External"/><Relationship Id="rId2835" Type="http://schemas.openxmlformats.org/officeDocument/2006/relationships/hyperlink" Target="http://pbs.twimg.com/profile_images/924987148536893440/XqD5PpfN_normal.jpg" TargetMode="External"/><Relationship Id="rId4190" Type="http://schemas.openxmlformats.org/officeDocument/2006/relationships/hyperlink" Target="https://twitter.com/" TargetMode="External"/><Relationship Id="rId5241" Type="http://schemas.openxmlformats.org/officeDocument/2006/relationships/hyperlink" Target="https://twitter.com/" TargetMode="External"/><Relationship Id="rId76" Type="http://schemas.openxmlformats.org/officeDocument/2006/relationships/hyperlink" Target="http://sumo.ly/JiIi" TargetMode="External"/><Relationship Id="rId807" Type="http://schemas.openxmlformats.org/officeDocument/2006/relationships/hyperlink" Target="https://www.inc.com/john-white/here-are-the-exact-words-to-use-on-social-media-to.html" TargetMode="External"/><Relationship Id="rId1437" Type="http://schemas.openxmlformats.org/officeDocument/2006/relationships/hyperlink" Target="https://pbs.twimg.com/media/DX3AmhvXkAA6HAP.jpg" TargetMode="External"/><Relationship Id="rId1644" Type="http://schemas.openxmlformats.org/officeDocument/2006/relationships/hyperlink" Target="https://pbs.twimg.com/media/DXxcit5XkAAWZ2d.jpg" TargetMode="External"/><Relationship Id="rId1851" Type="http://schemas.openxmlformats.org/officeDocument/2006/relationships/hyperlink" Target="https://pbs.twimg.com/media/DYGTLtcW0AU2aSq.jpg" TargetMode="External"/><Relationship Id="rId2902" Type="http://schemas.openxmlformats.org/officeDocument/2006/relationships/hyperlink" Target="http://pbs.twimg.com/profile_images/423336432829079552/Qo40WvP4_normal.jpeg" TargetMode="External"/><Relationship Id="rId4050" Type="http://schemas.openxmlformats.org/officeDocument/2006/relationships/hyperlink" Target="https://twitter.com/" TargetMode="External"/><Relationship Id="rId5101" Type="http://schemas.openxmlformats.org/officeDocument/2006/relationships/hyperlink" Target="https://twitter.com/" TargetMode="External"/><Relationship Id="rId1504" Type="http://schemas.openxmlformats.org/officeDocument/2006/relationships/hyperlink" Target="https://pbs.twimg.com/media/DX8Ec-4UMAAo_wd.jpg" TargetMode="External"/><Relationship Id="rId1711" Type="http://schemas.openxmlformats.org/officeDocument/2006/relationships/hyperlink" Target="https://pbs.twimg.com/media/DYaxjkcV4AAQhHE.jpg" TargetMode="External"/><Relationship Id="rId4867" Type="http://schemas.openxmlformats.org/officeDocument/2006/relationships/hyperlink" Target="https://twitter.com/" TargetMode="External"/><Relationship Id="rId3469" Type="http://schemas.openxmlformats.org/officeDocument/2006/relationships/hyperlink" Target="http://pbs.twimg.com/profile_images/856508969568935936/4szM0464_normal.jpg" TargetMode="External"/><Relationship Id="rId3676" Type="http://schemas.openxmlformats.org/officeDocument/2006/relationships/hyperlink" Target="https://twitter.com/" TargetMode="External"/><Relationship Id="rId597" Type="http://schemas.openxmlformats.org/officeDocument/2006/relationships/hyperlink" Target="http://bit.ly/2FsQcs1" TargetMode="External"/><Relationship Id="rId2278" Type="http://schemas.openxmlformats.org/officeDocument/2006/relationships/hyperlink" Target="http://pbs.twimg.com/profile_images/973787372780474369/FU1pc_70_normal.jpg" TargetMode="External"/><Relationship Id="rId2485" Type="http://schemas.openxmlformats.org/officeDocument/2006/relationships/hyperlink" Target="http://pbs.twimg.com/profile_images/907175027384217600/4sm1bg_h_normal.jpg" TargetMode="External"/><Relationship Id="rId3329" Type="http://schemas.openxmlformats.org/officeDocument/2006/relationships/hyperlink" Target="https://pbs.twimg.com/media/DYa3uyoVQAEgB8Y.jpg" TargetMode="External"/><Relationship Id="rId3883" Type="http://schemas.openxmlformats.org/officeDocument/2006/relationships/hyperlink" Target="https://twitter.com/" TargetMode="External"/><Relationship Id="rId4727" Type="http://schemas.openxmlformats.org/officeDocument/2006/relationships/hyperlink" Target="https://twitter.com/" TargetMode="External"/><Relationship Id="rId4934" Type="http://schemas.openxmlformats.org/officeDocument/2006/relationships/hyperlink" Target="https://twitter.com/" TargetMode="External"/><Relationship Id="rId457" Type="http://schemas.openxmlformats.org/officeDocument/2006/relationships/hyperlink" Target="http://bit.ly/2GtkTOZ" TargetMode="External"/><Relationship Id="rId1087" Type="http://schemas.openxmlformats.org/officeDocument/2006/relationships/hyperlink" Target="https://www.ebay.com/itm/112290857053?ul_noapp=true" TargetMode="External"/><Relationship Id="rId1294" Type="http://schemas.openxmlformats.org/officeDocument/2006/relationships/hyperlink" Target="http://www.myfrugalbusiness.com/2017/11/ways-website-promote-optimize-seo.html" TargetMode="External"/><Relationship Id="rId2138" Type="http://schemas.openxmlformats.org/officeDocument/2006/relationships/hyperlink" Target="https://pbs.twimg.com/media/DXxzP4aXkAc4JBe.jpg" TargetMode="External"/><Relationship Id="rId2692" Type="http://schemas.openxmlformats.org/officeDocument/2006/relationships/hyperlink" Target="https://pbs.twimg.com/media/DYBQTpyXUAUjWvf.jpg" TargetMode="External"/><Relationship Id="rId3536" Type="http://schemas.openxmlformats.org/officeDocument/2006/relationships/hyperlink" Target="https://pbs.twimg.com/media/DYBUHysWAAAiXbH.jpg" TargetMode="External"/><Relationship Id="rId3743" Type="http://schemas.openxmlformats.org/officeDocument/2006/relationships/hyperlink" Target="https://twitter.com/" TargetMode="External"/><Relationship Id="rId3950" Type="http://schemas.openxmlformats.org/officeDocument/2006/relationships/hyperlink" Target="https://twitter.com/" TargetMode="External"/><Relationship Id="rId664" Type="http://schemas.openxmlformats.org/officeDocument/2006/relationships/hyperlink" Target="http://www.ebay.com/itm/371928721075?ul_noapp=true" TargetMode="External"/><Relationship Id="rId871" Type="http://schemas.openxmlformats.org/officeDocument/2006/relationships/hyperlink" Target="https://www.eventscribe.com/2018/Amplify/agenda.asp" TargetMode="External"/><Relationship Id="rId2345" Type="http://schemas.openxmlformats.org/officeDocument/2006/relationships/hyperlink" Target="https://pbs.twimg.com/media/DHxpY8YVYAA65qk.jpg" TargetMode="External"/><Relationship Id="rId2552" Type="http://schemas.openxmlformats.org/officeDocument/2006/relationships/hyperlink" Target="http://pbs.twimg.com/profile_images/1230123899/0042g23b_normal.jpg" TargetMode="External"/><Relationship Id="rId3603" Type="http://schemas.openxmlformats.org/officeDocument/2006/relationships/hyperlink" Target="https://pbs.twimg.com/media/DYqWUTvW4AE7B7L.jpg" TargetMode="External"/><Relationship Id="rId3810" Type="http://schemas.openxmlformats.org/officeDocument/2006/relationships/hyperlink" Target="https://twitter.com/" TargetMode="External"/><Relationship Id="rId317" Type="http://schemas.openxmlformats.org/officeDocument/2006/relationships/hyperlink" Target="http://bit.ly/2oLPLT7" TargetMode="External"/><Relationship Id="rId524" Type="http://schemas.openxmlformats.org/officeDocument/2006/relationships/hyperlink" Target="http://bit.ly/2thnAAa" TargetMode="External"/><Relationship Id="rId731" Type="http://schemas.openxmlformats.org/officeDocument/2006/relationships/hyperlink" Target="https://www.linkedin.com/pulse/watch-sales-navigator-best-practices-mario-m-martinez-brynne-tillman?published=t" TargetMode="External"/><Relationship Id="rId1154" Type="http://schemas.openxmlformats.org/officeDocument/2006/relationships/hyperlink" Target="https://buff.ly/2FZBslj" TargetMode="External"/><Relationship Id="rId1361" Type="http://schemas.openxmlformats.org/officeDocument/2006/relationships/hyperlink" Target="https://pbs.twimg.com/media/DXnblndXkAAzc5O.jpg" TargetMode="External"/><Relationship Id="rId2205" Type="http://schemas.openxmlformats.org/officeDocument/2006/relationships/hyperlink" Target="http://pbs.twimg.com/profile_images/894307202017763331/mRRmjTaD_normal.jpg" TargetMode="External"/><Relationship Id="rId2412" Type="http://schemas.openxmlformats.org/officeDocument/2006/relationships/hyperlink" Target="http://pbs.twimg.com/profile_images/2507252836/cxhmev572kvgn7j3744l_normal.png" TargetMode="External"/><Relationship Id="rId1014" Type="http://schemas.openxmlformats.org/officeDocument/2006/relationships/hyperlink" Target="https://readyforsocial.com/7d33dae7743" TargetMode="External"/><Relationship Id="rId1221" Type="http://schemas.openxmlformats.org/officeDocument/2006/relationships/hyperlink" Target="http://www.social-experts.net/sales-navigator-smash-q1-q2-number/?utm_content=buffer5e84c&amp;utm_medium=social&amp;utm_source=twitter.com&amp;utm_campaign=buffer" TargetMode="External"/><Relationship Id="rId4377" Type="http://schemas.openxmlformats.org/officeDocument/2006/relationships/hyperlink" Target="https://twitter.com/" TargetMode="External"/><Relationship Id="rId4584" Type="http://schemas.openxmlformats.org/officeDocument/2006/relationships/hyperlink" Target="https://twitter.com/" TargetMode="External"/><Relationship Id="rId4791" Type="http://schemas.openxmlformats.org/officeDocument/2006/relationships/hyperlink" Target="https://twitter.com/" TargetMode="External"/><Relationship Id="rId5428" Type="http://schemas.openxmlformats.org/officeDocument/2006/relationships/hyperlink" Target="https://twitter.com/" TargetMode="External"/><Relationship Id="rId3186" Type="http://schemas.openxmlformats.org/officeDocument/2006/relationships/hyperlink" Target="http://pbs.twimg.com/profile_images/700041578769854464/HYQwCdcg_normal.jpg" TargetMode="External"/><Relationship Id="rId3393" Type="http://schemas.openxmlformats.org/officeDocument/2006/relationships/hyperlink" Target="http://pbs.twimg.com/profile_images/1129115682/40222_123899460989128_100001072256821_128730_5433521_n_normal.jpg" TargetMode="External"/><Relationship Id="rId4237" Type="http://schemas.openxmlformats.org/officeDocument/2006/relationships/hyperlink" Target="https://twitter.com/" TargetMode="External"/><Relationship Id="rId4444" Type="http://schemas.openxmlformats.org/officeDocument/2006/relationships/hyperlink" Target="https://twitter.com/" TargetMode="External"/><Relationship Id="rId4651" Type="http://schemas.openxmlformats.org/officeDocument/2006/relationships/hyperlink" Target="https://twitter.com/" TargetMode="External"/><Relationship Id="rId3046" Type="http://schemas.openxmlformats.org/officeDocument/2006/relationships/hyperlink" Target="https://pbs.twimg.com/media/DXxcit5XkAAWZ2d.jpg" TargetMode="External"/><Relationship Id="rId3253" Type="http://schemas.openxmlformats.org/officeDocument/2006/relationships/hyperlink" Target="http://pbs.twimg.com/profile_images/839231366655004675/okTep9tN_normal.jpg" TargetMode="External"/><Relationship Id="rId3460" Type="http://schemas.openxmlformats.org/officeDocument/2006/relationships/hyperlink" Target="http://pbs.twimg.com/profile_images/809115567927898114/bmGtTFt-_normal.jpg" TargetMode="External"/><Relationship Id="rId4304" Type="http://schemas.openxmlformats.org/officeDocument/2006/relationships/hyperlink" Target="https://twitter.com/" TargetMode="External"/><Relationship Id="rId174" Type="http://schemas.openxmlformats.org/officeDocument/2006/relationships/hyperlink" Target="https://www.agencycentral.co.uk/articles/15-top-sales-bloggers" TargetMode="External"/><Relationship Id="rId381" Type="http://schemas.openxmlformats.org/officeDocument/2006/relationships/hyperlink" Target="https://lnkd.in/gD2XScB" TargetMode="External"/><Relationship Id="rId2062" Type="http://schemas.openxmlformats.org/officeDocument/2006/relationships/hyperlink" Target="http://abs.twimg.com/sticky/default_profile_images/default_profile_normal.png" TargetMode="External"/><Relationship Id="rId3113" Type="http://schemas.openxmlformats.org/officeDocument/2006/relationships/hyperlink" Target="http://pbs.twimg.com/profile_images/695245027266658304/NhjJMCTh_normal.jpg" TargetMode="External"/><Relationship Id="rId4511" Type="http://schemas.openxmlformats.org/officeDocument/2006/relationships/hyperlink" Target="https://twitter.com/" TargetMode="External"/><Relationship Id="rId241" Type="http://schemas.openxmlformats.org/officeDocument/2006/relationships/hyperlink" Target="http://www.ucstrategies.com/executive-insights-for-unified-communications/b2b-social-media-and-social-selling-a-complex-landscape.aspx" TargetMode="External"/><Relationship Id="rId3320" Type="http://schemas.openxmlformats.org/officeDocument/2006/relationships/hyperlink" Target="http://pbs.twimg.com/profile_images/770244132417605633/BQo293S6_normal.jpg" TargetMode="External"/><Relationship Id="rId5078" Type="http://schemas.openxmlformats.org/officeDocument/2006/relationships/hyperlink" Target="https://twitter.com/" TargetMode="External"/><Relationship Id="rId2879" Type="http://schemas.openxmlformats.org/officeDocument/2006/relationships/hyperlink" Target="http://pbs.twimg.com/profile_images/702765584191086592/U0hGEUT3_normal.jpg" TargetMode="External"/><Relationship Id="rId5285" Type="http://schemas.openxmlformats.org/officeDocument/2006/relationships/hyperlink" Target="https://twitter.com/" TargetMode="External"/><Relationship Id="rId5492" Type="http://schemas.openxmlformats.org/officeDocument/2006/relationships/hyperlink" Target="https://api.twitter.com/1.1/geo/id/4c6100a96901fb5e.json" TargetMode="External"/><Relationship Id="rId101" Type="http://schemas.openxmlformats.org/officeDocument/2006/relationships/hyperlink" Target="https://included.co/tips-selling-coworking-spaces/" TargetMode="External"/><Relationship Id="rId1688" Type="http://schemas.openxmlformats.org/officeDocument/2006/relationships/hyperlink" Target="https://pbs.twimg.com/media/DXx2W5ZXUAA_hsR.jpg" TargetMode="External"/><Relationship Id="rId1895" Type="http://schemas.openxmlformats.org/officeDocument/2006/relationships/hyperlink" Target="https://pbs.twimg.com/media/DIKpzTBXcAAbuTR.jpg" TargetMode="External"/><Relationship Id="rId2739" Type="http://schemas.openxmlformats.org/officeDocument/2006/relationships/hyperlink" Target="http://pbs.twimg.com/profile_images/951916852086788103/5rKjLbHU_normal.jpg" TargetMode="External"/><Relationship Id="rId2946" Type="http://schemas.openxmlformats.org/officeDocument/2006/relationships/hyperlink" Target="http://pbs.twimg.com/profile_images/702765584191086592/U0hGEUT3_normal.jpg" TargetMode="External"/><Relationship Id="rId4094" Type="http://schemas.openxmlformats.org/officeDocument/2006/relationships/hyperlink" Target="https://twitter.com/" TargetMode="External"/><Relationship Id="rId5145" Type="http://schemas.openxmlformats.org/officeDocument/2006/relationships/hyperlink" Target="https://twitter.com/" TargetMode="External"/><Relationship Id="rId5352" Type="http://schemas.openxmlformats.org/officeDocument/2006/relationships/hyperlink" Target="https://twitter.com/" TargetMode="External"/><Relationship Id="rId918" Type="http://schemas.openxmlformats.org/officeDocument/2006/relationships/hyperlink" Target="http://contentmarketinginstitute.com/2017/11/marketers-data-scientists/" TargetMode="External"/><Relationship Id="rId1548" Type="http://schemas.openxmlformats.org/officeDocument/2006/relationships/hyperlink" Target="https://pbs.twimg.com/media/DIal7-1UQAEsMyk.jpg" TargetMode="External"/><Relationship Id="rId1755" Type="http://schemas.openxmlformats.org/officeDocument/2006/relationships/hyperlink" Target="https://pbs.twimg.com/media/DYVmIVlXUAArwv7.jpg" TargetMode="External"/><Relationship Id="rId4161" Type="http://schemas.openxmlformats.org/officeDocument/2006/relationships/hyperlink" Target="https://twitter.com/" TargetMode="External"/><Relationship Id="rId5005" Type="http://schemas.openxmlformats.org/officeDocument/2006/relationships/hyperlink" Target="https://twitter.com/" TargetMode="External"/><Relationship Id="rId5212" Type="http://schemas.openxmlformats.org/officeDocument/2006/relationships/hyperlink" Target="https://twitter.com/" TargetMode="External"/><Relationship Id="rId1408" Type="http://schemas.openxmlformats.org/officeDocument/2006/relationships/hyperlink" Target="https://pbs.twimg.com/media/DXsyHXwV4AEPyeW.jpg" TargetMode="External"/><Relationship Id="rId1962" Type="http://schemas.openxmlformats.org/officeDocument/2006/relationships/hyperlink" Target="http://pbs.twimg.com/profile_images/808393676066004992/b1Mduw4X_normal.jpg" TargetMode="External"/><Relationship Id="rId2806" Type="http://schemas.openxmlformats.org/officeDocument/2006/relationships/hyperlink" Target="https://pbs.twimg.com/media/DYkyebuVQAItF_3.jpg" TargetMode="External"/><Relationship Id="rId4021" Type="http://schemas.openxmlformats.org/officeDocument/2006/relationships/hyperlink" Target="https://twitter.com/" TargetMode="External"/><Relationship Id="rId47" Type="http://schemas.openxmlformats.org/officeDocument/2006/relationships/hyperlink" Target="https://www.linkedin.com/pulse/24-twitter-sales-triggers-help-you-achieve-social-selling-mic-adam?utm_content=buffer44c15&amp;utm_medium=social&amp;utm_source=twitter.com&amp;utm_campaign=buffer" TargetMode="External"/><Relationship Id="rId1615" Type="http://schemas.openxmlformats.org/officeDocument/2006/relationships/hyperlink" Target="https://pbs.twimg.com/media/DXLOLauXcAAGw1Q.jpg" TargetMode="External"/><Relationship Id="rId1822" Type="http://schemas.openxmlformats.org/officeDocument/2006/relationships/hyperlink" Target="https://pbs.twimg.com/media/DYVf7wJXcAMSwQi.jpg" TargetMode="External"/><Relationship Id="rId4978" Type="http://schemas.openxmlformats.org/officeDocument/2006/relationships/hyperlink" Target="https://twitter.com/" TargetMode="External"/><Relationship Id="rId3787" Type="http://schemas.openxmlformats.org/officeDocument/2006/relationships/hyperlink" Target="https://twitter.com/" TargetMode="External"/><Relationship Id="rId3994" Type="http://schemas.openxmlformats.org/officeDocument/2006/relationships/hyperlink" Target="https://twitter.com/" TargetMode="External"/><Relationship Id="rId4838" Type="http://schemas.openxmlformats.org/officeDocument/2006/relationships/hyperlink" Target="https://twitter.com/" TargetMode="External"/><Relationship Id="rId2389" Type="http://schemas.openxmlformats.org/officeDocument/2006/relationships/hyperlink" Target="http://pbs.twimg.com/profile_images/960915815561273344/MI8GfbjE_normal.jpg" TargetMode="External"/><Relationship Id="rId2596" Type="http://schemas.openxmlformats.org/officeDocument/2006/relationships/hyperlink" Target="http://pbs.twimg.com/profile_images/920666564608880641/cf_BcOCu_normal.jpg" TargetMode="External"/><Relationship Id="rId3647" Type="http://schemas.openxmlformats.org/officeDocument/2006/relationships/hyperlink" Target="https://pbs.twimg.com/media/DT7t4v2VAAAcUfz.jpg" TargetMode="External"/><Relationship Id="rId3854" Type="http://schemas.openxmlformats.org/officeDocument/2006/relationships/hyperlink" Target="https://twitter.com/" TargetMode="External"/><Relationship Id="rId4905" Type="http://schemas.openxmlformats.org/officeDocument/2006/relationships/hyperlink" Target="https://twitter.com/" TargetMode="External"/><Relationship Id="rId568" Type="http://schemas.openxmlformats.org/officeDocument/2006/relationships/hyperlink" Target="http://www.voiceamerica.com/show/2490/social-selling-with-game-changers-presented-by-sap" TargetMode="External"/><Relationship Id="rId775" Type="http://schemas.openxmlformats.org/officeDocument/2006/relationships/hyperlink" Target="http://www.social-experts.net/dog-whistle-content/" TargetMode="External"/><Relationship Id="rId982" Type="http://schemas.openxmlformats.org/officeDocument/2006/relationships/hyperlink" Target="https://www.linkedin.com/pulse/24-twitter-sales-triggers-help-you-achieve-social-selling-mic-adam?utm_content=buffer44c15&amp;utm_medium=social&amp;utm_source=twitter.com&amp;utm_campaign=buffer" TargetMode="External"/><Relationship Id="rId1198" Type="http://schemas.openxmlformats.org/officeDocument/2006/relationships/hyperlink" Target="http://www.social-experts.net/sales-pipeline-stuffed-wishes/" TargetMode="External"/><Relationship Id="rId2249" Type="http://schemas.openxmlformats.org/officeDocument/2006/relationships/hyperlink" Target="http://pbs.twimg.com/profile_images/1569173411/Logo_Web_JPG_normal.jpg" TargetMode="External"/><Relationship Id="rId2456" Type="http://schemas.openxmlformats.org/officeDocument/2006/relationships/hyperlink" Target="http://abs.twimg.com/sticky/default_profile_images/default_profile_normal.png" TargetMode="External"/><Relationship Id="rId2663" Type="http://schemas.openxmlformats.org/officeDocument/2006/relationships/hyperlink" Target="http://pbs.twimg.com/profile_images/423336432829079552/Qo40WvP4_normal.jpeg" TargetMode="External"/><Relationship Id="rId2870" Type="http://schemas.openxmlformats.org/officeDocument/2006/relationships/hyperlink" Target="http://pbs.twimg.com/profile_images/757245878554034176/8Mf0gxS1_normal.jpg" TargetMode="External"/><Relationship Id="rId3507" Type="http://schemas.openxmlformats.org/officeDocument/2006/relationships/hyperlink" Target="https://pbs.twimg.com/media/DXxYrwPWAAEidFW.jpg" TargetMode="External"/><Relationship Id="rId3714" Type="http://schemas.openxmlformats.org/officeDocument/2006/relationships/hyperlink" Target="https://twitter.com/" TargetMode="External"/><Relationship Id="rId3921" Type="http://schemas.openxmlformats.org/officeDocument/2006/relationships/hyperlink" Target="https://twitter.com/" TargetMode="External"/><Relationship Id="rId428" Type="http://schemas.openxmlformats.org/officeDocument/2006/relationships/hyperlink" Target="http://bit.ly/2FjL4KR" TargetMode="External"/><Relationship Id="rId635" Type="http://schemas.openxmlformats.org/officeDocument/2006/relationships/hyperlink" Target="http://digital-leadership-associates.passle.net/post/102es5x/same-old-shit-vs-crazy-new-shit" TargetMode="External"/><Relationship Id="rId842" Type="http://schemas.openxmlformats.org/officeDocument/2006/relationships/hyperlink" Target="http://www.myfrugalbusiness.com/2016/12/savvy-snapchat-social-selling-suggestions.html" TargetMode="External"/><Relationship Id="rId1058" Type="http://schemas.openxmlformats.org/officeDocument/2006/relationships/hyperlink" Target="https://www.ebay.com/itm/371928721081?ul_noapp=true" TargetMode="External"/><Relationship Id="rId1265" Type="http://schemas.openxmlformats.org/officeDocument/2006/relationships/hyperlink" Target="http://bit.ly/2FsCsRY" TargetMode="External"/><Relationship Id="rId1472" Type="http://schemas.openxmlformats.org/officeDocument/2006/relationships/hyperlink" Target="https://pbs.twimg.com/media/DX84o7PVQAEmukY.jpg" TargetMode="External"/><Relationship Id="rId2109" Type="http://schemas.openxmlformats.org/officeDocument/2006/relationships/hyperlink" Target="http://pbs.twimg.com/profile_images/423336432829079552/Qo40WvP4_normal.jpeg" TargetMode="External"/><Relationship Id="rId2316" Type="http://schemas.openxmlformats.org/officeDocument/2006/relationships/hyperlink" Target="http://pbs.twimg.com/profile_images/854830118497386496/8LxGpCla_normal.jpg" TargetMode="External"/><Relationship Id="rId2523" Type="http://schemas.openxmlformats.org/officeDocument/2006/relationships/hyperlink" Target="http://pbs.twimg.com/profile_images/529447651704463361/jyEQVQxC_normal.jpeg" TargetMode="External"/><Relationship Id="rId2730" Type="http://schemas.openxmlformats.org/officeDocument/2006/relationships/hyperlink" Target="https://pbs.twimg.com/ext_tw_video_thumb/971700347189301248/pu/img/cZf0rhMHS8SXRl70.jpg" TargetMode="External"/><Relationship Id="rId702" Type="http://schemas.openxmlformats.org/officeDocument/2006/relationships/hyperlink" Target="http://www.voiceamerica.com/show/2490/social-selling-with-game-changers-presented-by-sap" TargetMode="External"/><Relationship Id="rId1125" Type="http://schemas.openxmlformats.org/officeDocument/2006/relationships/hyperlink" Target="http://j.mp/2tqf3ek" TargetMode="External"/><Relationship Id="rId1332" Type="http://schemas.openxmlformats.org/officeDocument/2006/relationships/hyperlink" Target="https://pbs.twimg.com/media/DXuhRujVoAA1O7z.jpg" TargetMode="External"/><Relationship Id="rId4488" Type="http://schemas.openxmlformats.org/officeDocument/2006/relationships/hyperlink" Target="https://twitter.com/" TargetMode="External"/><Relationship Id="rId4695" Type="http://schemas.openxmlformats.org/officeDocument/2006/relationships/hyperlink" Target="https://twitter.com/" TargetMode="External"/><Relationship Id="rId3297" Type="http://schemas.openxmlformats.org/officeDocument/2006/relationships/hyperlink" Target="http://pbs.twimg.com/profile_images/821355998325669888/YGnnLqoO_normal.jpg" TargetMode="External"/><Relationship Id="rId4348" Type="http://schemas.openxmlformats.org/officeDocument/2006/relationships/hyperlink" Target="https://twitter.com/" TargetMode="External"/><Relationship Id="rId3157" Type="http://schemas.openxmlformats.org/officeDocument/2006/relationships/hyperlink" Target="https://pbs.twimg.com/media/DXx2W5ZXUAA_hsR.jpg" TargetMode="External"/><Relationship Id="rId4555" Type="http://schemas.openxmlformats.org/officeDocument/2006/relationships/hyperlink" Target="https://twitter.com/" TargetMode="External"/><Relationship Id="rId4762" Type="http://schemas.openxmlformats.org/officeDocument/2006/relationships/hyperlink" Target="https://twitter.com/" TargetMode="External"/><Relationship Id="rId285" Type="http://schemas.openxmlformats.org/officeDocument/2006/relationships/hyperlink" Target="http://www.social-experts.net/dont-be-outsold" TargetMode="External"/><Relationship Id="rId3364" Type="http://schemas.openxmlformats.org/officeDocument/2006/relationships/hyperlink" Target="http://pbs.twimg.com/profile_images/909075667433644033/3IsGUKbQ_normal.jpg" TargetMode="External"/><Relationship Id="rId3571" Type="http://schemas.openxmlformats.org/officeDocument/2006/relationships/hyperlink" Target="https://pbs.twimg.com/media/DXxjCiKXcAA6S3B.jpg" TargetMode="External"/><Relationship Id="rId4208" Type="http://schemas.openxmlformats.org/officeDocument/2006/relationships/hyperlink" Target="https://twitter.com/" TargetMode="External"/><Relationship Id="rId4415" Type="http://schemas.openxmlformats.org/officeDocument/2006/relationships/hyperlink" Target="https://twitter.com/" TargetMode="External"/><Relationship Id="rId4622" Type="http://schemas.openxmlformats.org/officeDocument/2006/relationships/hyperlink" Target="https://twitter.com/" TargetMode="External"/><Relationship Id="rId492" Type="http://schemas.openxmlformats.org/officeDocument/2006/relationships/hyperlink" Target="https://www.vidyard.com/blog/video-book-replaces-ebook/" TargetMode="External"/><Relationship Id="rId2173" Type="http://schemas.openxmlformats.org/officeDocument/2006/relationships/hyperlink" Target="http://pbs.twimg.com/profile_images/886159127935930369/wVqSOuN5_normal.jpg" TargetMode="External"/><Relationship Id="rId2380" Type="http://schemas.openxmlformats.org/officeDocument/2006/relationships/hyperlink" Target="http://pbs.twimg.com/profile_images/786104977777385473/ahjvSn5n_normal.jpg" TargetMode="External"/><Relationship Id="rId3017" Type="http://schemas.openxmlformats.org/officeDocument/2006/relationships/hyperlink" Target="http://pbs.twimg.com/profile_images/378800000769792972/34654d429036adb10eafcf444a9b2886_normal.jpeg" TargetMode="External"/><Relationship Id="rId3224" Type="http://schemas.openxmlformats.org/officeDocument/2006/relationships/hyperlink" Target="http://pbs.twimg.com/profile_images/930859532263202816/mFwfYR8W_normal.jpg" TargetMode="External"/><Relationship Id="rId3431" Type="http://schemas.openxmlformats.org/officeDocument/2006/relationships/hyperlink" Target="http://pbs.twimg.com/profile_images/761642165286084609/VwbpOm8W_normal.jpg" TargetMode="External"/><Relationship Id="rId145" Type="http://schemas.openxmlformats.org/officeDocument/2006/relationships/hyperlink" Target="http://www.voiceamerica.com/show/1981/breakfast-with-game-changers" TargetMode="External"/><Relationship Id="rId352" Type="http://schemas.openxmlformats.org/officeDocument/2006/relationships/hyperlink" Target="https://www.skillslab.io/blog/create-content-for-social-selling" TargetMode="External"/><Relationship Id="rId2033" Type="http://schemas.openxmlformats.org/officeDocument/2006/relationships/hyperlink" Target="http://pbs.twimg.com/profile_images/852635167126683648/HHg5mdnh_normal.jpg" TargetMode="External"/><Relationship Id="rId2240" Type="http://schemas.openxmlformats.org/officeDocument/2006/relationships/hyperlink" Target="http://pbs.twimg.com/profile_images/575407082729521152/W9HcBUQp_normal.jpeg" TargetMode="External"/><Relationship Id="rId5189" Type="http://schemas.openxmlformats.org/officeDocument/2006/relationships/hyperlink" Target="https://twitter.com/" TargetMode="External"/><Relationship Id="rId5396" Type="http://schemas.openxmlformats.org/officeDocument/2006/relationships/hyperlink" Target="https://twitter.com/" TargetMode="External"/><Relationship Id="rId212" Type="http://schemas.openxmlformats.org/officeDocument/2006/relationships/hyperlink" Target="https://www.1min30.com/social-selling/social-selling-commercial-1287441623?utm_source=ReviveOldPost&amp;utm_medium=social&amp;utm_campaign=ReviveOldPost" TargetMode="External"/><Relationship Id="rId1799" Type="http://schemas.openxmlformats.org/officeDocument/2006/relationships/hyperlink" Target="https://pbs.twimg.com/media/DXsZZJNXcAItmRt.jpg" TargetMode="External"/><Relationship Id="rId2100" Type="http://schemas.openxmlformats.org/officeDocument/2006/relationships/hyperlink" Target="http://pbs.twimg.com/profile_images/423336432829079552/Qo40WvP4_normal.jpeg" TargetMode="External"/><Relationship Id="rId5049" Type="http://schemas.openxmlformats.org/officeDocument/2006/relationships/hyperlink" Target="https://twitter.com/" TargetMode="External"/><Relationship Id="rId5256" Type="http://schemas.openxmlformats.org/officeDocument/2006/relationships/hyperlink" Target="https://twitter.com/" TargetMode="External"/><Relationship Id="rId5463" Type="http://schemas.openxmlformats.org/officeDocument/2006/relationships/hyperlink" Target="https://api.twitter.com/1.1/geo/id/4c6100a96901fb5e.json" TargetMode="External"/><Relationship Id="rId4065" Type="http://schemas.openxmlformats.org/officeDocument/2006/relationships/hyperlink" Target="https://twitter.com/" TargetMode="External"/><Relationship Id="rId4272" Type="http://schemas.openxmlformats.org/officeDocument/2006/relationships/hyperlink" Target="https://twitter.com/" TargetMode="External"/><Relationship Id="rId5116" Type="http://schemas.openxmlformats.org/officeDocument/2006/relationships/hyperlink" Target="https://twitter.com/" TargetMode="External"/><Relationship Id="rId5323" Type="http://schemas.openxmlformats.org/officeDocument/2006/relationships/hyperlink" Target="https://twitter.com/" TargetMode="External"/><Relationship Id="rId1659" Type="http://schemas.openxmlformats.org/officeDocument/2006/relationships/hyperlink" Target="https://pbs.twimg.com/tweet_video_thumb/DYkMFNZW4AEd_nt.jpg" TargetMode="External"/><Relationship Id="rId1866" Type="http://schemas.openxmlformats.org/officeDocument/2006/relationships/hyperlink" Target="https://pbs.twimg.com/media/DOSo3OwV4AUkTLS.jpg" TargetMode="External"/><Relationship Id="rId2917" Type="http://schemas.openxmlformats.org/officeDocument/2006/relationships/hyperlink" Target="http://pbs.twimg.com/profile_images/423336432829079552/Qo40WvP4_normal.jpeg" TargetMode="External"/><Relationship Id="rId3081" Type="http://schemas.openxmlformats.org/officeDocument/2006/relationships/hyperlink" Target="https://pbs.twimg.com/tweet_video_thumb/DYkMFNZW4AEd_nt.jpg" TargetMode="External"/><Relationship Id="rId4132" Type="http://schemas.openxmlformats.org/officeDocument/2006/relationships/hyperlink" Target="https://twitter.com/" TargetMode="External"/><Relationship Id="rId1519" Type="http://schemas.openxmlformats.org/officeDocument/2006/relationships/hyperlink" Target="https://pbs.twimg.com/media/DYVeWmNVwAAgMcf.jpg" TargetMode="External"/><Relationship Id="rId1726" Type="http://schemas.openxmlformats.org/officeDocument/2006/relationships/hyperlink" Target="https://pbs.twimg.com/media/DYkl0NdWkAEPRYv.jpg" TargetMode="External"/><Relationship Id="rId1933" Type="http://schemas.openxmlformats.org/officeDocument/2006/relationships/hyperlink" Target="http://pbs.twimg.com/profile_images/964010767644160000/9CDy8j-2_normal.jpg" TargetMode="External"/><Relationship Id="rId18" Type="http://schemas.openxmlformats.org/officeDocument/2006/relationships/hyperlink" Target="https://buff.ly/2yHMStH" TargetMode="External"/><Relationship Id="rId3898" Type="http://schemas.openxmlformats.org/officeDocument/2006/relationships/hyperlink" Target="https://twitter.com/" TargetMode="External"/><Relationship Id="rId4949" Type="http://schemas.openxmlformats.org/officeDocument/2006/relationships/hyperlink" Target="https://twitter.com/" TargetMode="External"/><Relationship Id="rId3758" Type="http://schemas.openxmlformats.org/officeDocument/2006/relationships/hyperlink" Target="https://twitter.com/" TargetMode="External"/><Relationship Id="rId3965" Type="http://schemas.openxmlformats.org/officeDocument/2006/relationships/hyperlink" Target="https://twitter.com/" TargetMode="External"/><Relationship Id="rId4809" Type="http://schemas.openxmlformats.org/officeDocument/2006/relationships/hyperlink" Target="https://twitter.com/" TargetMode="External"/><Relationship Id="rId679" Type="http://schemas.openxmlformats.org/officeDocument/2006/relationships/hyperlink" Target="http://bit.ly/2Ahzpsx" TargetMode="External"/><Relationship Id="rId886" Type="http://schemas.openxmlformats.org/officeDocument/2006/relationships/hyperlink" Target="http://www.socialmediaexaminer.com/grow-your-facebook-audience-8-success-tips/" TargetMode="External"/><Relationship Id="rId2567" Type="http://schemas.openxmlformats.org/officeDocument/2006/relationships/hyperlink" Target="http://pbs.twimg.com/profile_images/973984214969389057/An5t1e2V_normal.jpg" TargetMode="External"/><Relationship Id="rId2774" Type="http://schemas.openxmlformats.org/officeDocument/2006/relationships/hyperlink" Target="http://pbs.twimg.com/profile_images/973109245766873088/cdBV8wqi_normal.jpg" TargetMode="External"/><Relationship Id="rId3618" Type="http://schemas.openxmlformats.org/officeDocument/2006/relationships/hyperlink" Target="http://pbs.twimg.com/profile_images/760187862671294469/oAq30aym_normal.jpg" TargetMode="External"/><Relationship Id="rId5180" Type="http://schemas.openxmlformats.org/officeDocument/2006/relationships/hyperlink" Target="https://twitter.com/" TargetMode="External"/><Relationship Id="rId2" Type="http://schemas.openxmlformats.org/officeDocument/2006/relationships/hyperlink" Target="https://www.the-emag.com/eshow-mexico" TargetMode="External"/><Relationship Id="rId539" Type="http://schemas.openxmlformats.org/officeDocument/2006/relationships/hyperlink" Target="http://onlinemarketingview.blogspot.com/2018/02/9-surprising-facebook-marketing-tips.html" TargetMode="External"/><Relationship Id="rId746" Type="http://schemas.openxmlformats.org/officeDocument/2006/relationships/hyperlink" Target="https://www.linkedin.com/pulse/something-better-change-timothy-tim-hughes" TargetMode="External"/><Relationship Id="rId1169" Type="http://schemas.openxmlformats.org/officeDocument/2006/relationships/hyperlink" Target="http://www.social-experts.net/gdpr-killed-email-marketing/?utm_content=buffer7cd21&amp;utm_medium=social&amp;utm_source=twitter.com&amp;utm_campaign=buffer" TargetMode="External"/><Relationship Id="rId1376" Type="http://schemas.openxmlformats.org/officeDocument/2006/relationships/hyperlink" Target="https://pbs.twimg.com/media/DXnh5diXkAAlA0m.jpg" TargetMode="External"/><Relationship Id="rId1583" Type="http://schemas.openxmlformats.org/officeDocument/2006/relationships/hyperlink" Target="https://pbs.twimg.com/ext_tw_video_thumb/971700347189301248/pu/img/cZf0rhMHS8SXRl70.jpg" TargetMode="External"/><Relationship Id="rId2427" Type="http://schemas.openxmlformats.org/officeDocument/2006/relationships/hyperlink" Target="http://pbs.twimg.com/profile_images/702765584191086592/U0hGEUT3_normal.jpg" TargetMode="External"/><Relationship Id="rId2981" Type="http://schemas.openxmlformats.org/officeDocument/2006/relationships/hyperlink" Target="http://pbs.twimg.com/profile_images/874062201140551682/uN7ZdV3g_normal.jpg" TargetMode="External"/><Relationship Id="rId3825" Type="http://schemas.openxmlformats.org/officeDocument/2006/relationships/hyperlink" Target="https://twitter.com/" TargetMode="External"/><Relationship Id="rId5040" Type="http://schemas.openxmlformats.org/officeDocument/2006/relationships/hyperlink" Target="https://twitter.com/" TargetMode="External"/><Relationship Id="rId953" Type="http://schemas.openxmlformats.org/officeDocument/2006/relationships/hyperlink" Target="https://buff.ly/2FtzWqp" TargetMode="External"/><Relationship Id="rId1029" Type="http://schemas.openxmlformats.org/officeDocument/2006/relationships/hyperlink" Target="https://www.ebay.com/ulk/itm/372073144387" TargetMode="External"/><Relationship Id="rId1236" Type="http://schemas.openxmlformats.org/officeDocument/2006/relationships/hyperlink" Target="https://buff.ly/2FwzgBy" TargetMode="External"/><Relationship Id="rId1790" Type="http://schemas.openxmlformats.org/officeDocument/2006/relationships/hyperlink" Target="https://pbs.twimg.com/media/DX26pxiUQAYDmeg.jpg" TargetMode="External"/><Relationship Id="rId2634" Type="http://schemas.openxmlformats.org/officeDocument/2006/relationships/hyperlink" Target="https://pbs.twimg.com/media/DX7g6ahVwAA1-yk.jpg" TargetMode="External"/><Relationship Id="rId2841" Type="http://schemas.openxmlformats.org/officeDocument/2006/relationships/hyperlink" Target="https://pbs.twimg.com/media/DX8DjItX4AIzJrT.jpg" TargetMode="External"/><Relationship Id="rId82" Type="http://schemas.openxmlformats.org/officeDocument/2006/relationships/hyperlink" Target="https://app.advo.ninja/u/6JPDuE" TargetMode="External"/><Relationship Id="rId606" Type="http://schemas.openxmlformats.org/officeDocument/2006/relationships/hyperlink" Target="https://www.linkedin.com/pulse/importance-kpis-social-media-marketing-dennis-koutoudis/" TargetMode="External"/><Relationship Id="rId813" Type="http://schemas.openxmlformats.org/officeDocument/2006/relationships/hyperlink" Target="http://feedproxy.google.com/~r/cmi-content-marketing/~3/66IbCARGj6U/" TargetMode="External"/><Relationship Id="rId1443" Type="http://schemas.openxmlformats.org/officeDocument/2006/relationships/hyperlink" Target="https://pbs.twimg.com/media/DX1M6IDUMAEAP50.jpg" TargetMode="External"/><Relationship Id="rId1650" Type="http://schemas.openxmlformats.org/officeDocument/2006/relationships/hyperlink" Target="https://pbs.twimg.com/media/DX3HJKEV4AEIEP4.jpg" TargetMode="External"/><Relationship Id="rId2701" Type="http://schemas.openxmlformats.org/officeDocument/2006/relationships/hyperlink" Target="http://pbs.twimg.com/profile_images/550709749830795264/H3Gd9-A4_normal.jpeg" TargetMode="External"/><Relationship Id="rId4599" Type="http://schemas.openxmlformats.org/officeDocument/2006/relationships/hyperlink" Target="https://twitter.com/" TargetMode="External"/><Relationship Id="rId1303" Type="http://schemas.openxmlformats.org/officeDocument/2006/relationships/hyperlink" Target="http://www.myfrugalbusiness.com/2018/02/save-money-marketing-digital-social-media-bootstrap.html" TargetMode="External"/><Relationship Id="rId1510" Type="http://schemas.openxmlformats.org/officeDocument/2006/relationships/hyperlink" Target="https://pbs.twimg.com/media/DYSujJHX4AAnT1C.jpg" TargetMode="External"/><Relationship Id="rId4459" Type="http://schemas.openxmlformats.org/officeDocument/2006/relationships/hyperlink" Target="https://twitter.com/" TargetMode="External"/><Relationship Id="rId4666" Type="http://schemas.openxmlformats.org/officeDocument/2006/relationships/hyperlink" Target="https://twitter.com/" TargetMode="External"/><Relationship Id="rId4873" Type="http://schemas.openxmlformats.org/officeDocument/2006/relationships/hyperlink" Target="https://twitter.com/" TargetMode="External"/><Relationship Id="rId3268" Type="http://schemas.openxmlformats.org/officeDocument/2006/relationships/hyperlink" Target="http://pbs.twimg.com/profile_images/545662268440989696/EeuoyVto_normal.png" TargetMode="External"/><Relationship Id="rId3475" Type="http://schemas.openxmlformats.org/officeDocument/2006/relationships/hyperlink" Target="http://pbs.twimg.com/profile_images/856508969568935936/4szM0464_normal.jpg" TargetMode="External"/><Relationship Id="rId3682" Type="http://schemas.openxmlformats.org/officeDocument/2006/relationships/hyperlink" Target="https://twitter.com/" TargetMode="External"/><Relationship Id="rId4319" Type="http://schemas.openxmlformats.org/officeDocument/2006/relationships/hyperlink" Target="https://twitter.com/" TargetMode="External"/><Relationship Id="rId4526" Type="http://schemas.openxmlformats.org/officeDocument/2006/relationships/hyperlink" Target="https://twitter.com/" TargetMode="External"/><Relationship Id="rId4733" Type="http://schemas.openxmlformats.org/officeDocument/2006/relationships/hyperlink" Target="https://twitter.com/" TargetMode="External"/><Relationship Id="rId4940" Type="http://schemas.openxmlformats.org/officeDocument/2006/relationships/hyperlink" Target="https://twitter.com/" TargetMode="External"/><Relationship Id="rId189" Type="http://schemas.openxmlformats.org/officeDocument/2006/relationships/hyperlink" Target="http://www.myfrugalbusiness.com/2017/12/digital-marketing-management-mistakes-minimize.html" TargetMode="External"/><Relationship Id="rId396" Type="http://schemas.openxmlformats.org/officeDocument/2006/relationships/hyperlink" Target="https://infl.tv/c9st" TargetMode="External"/><Relationship Id="rId2077" Type="http://schemas.openxmlformats.org/officeDocument/2006/relationships/hyperlink" Target="https://pbs.twimg.com/media/DXqt2gaWsAAe8eZ.jpg" TargetMode="External"/><Relationship Id="rId2284" Type="http://schemas.openxmlformats.org/officeDocument/2006/relationships/hyperlink" Target="http://pbs.twimg.com/profile_images/904040060005253120/9QjaOJRK_normal.jpg" TargetMode="External"/><Relationship Id="rId2491" Type="http://schemas.openxmlformats.org/officeDocument/2006/relationships/hyperlink" Target="https://pbs.twimg.com/media/DYSujJHX4AAnT1C.jpg" TargetMode="External"/><Relationship Id="rId3128" Type="http://schemas.openxmlformats.org/officeDocument/2006/relationships/hyperlink" Target="http://pbs.twimg.com/profile_images/964292232688881665/wcM3ZYSt_normal.jpg" TargetMode="External"/><Relationship Id="rId3335" Type="http://schemas.openxmlformats.org/officeDocument/2006/relationships/hyperlink" Target="https://pbs.twimg.com/media/DYZGandVQAEtwW1.jpg" TargetMode="External"/><Relationship Id="rId3542" Type="http://schemas.openxmlformats.org/officeDocument/2006/relationships/hyperlink" Target="https://pbs.twimg.com/media/DYlImu0VMAAZpWd.jpg" TargetMode="External"/><Relationship Id="rId256" Type="http://schemas.openxmlformats.org/officeDocument/2006/relationships/hyperlink" Target="https://buff.ly/2FhwPCd" TargetMode="External"/><Relationship Id="rId463" Type="http://schemas.openxmlformats.org/officeDocument/2006/relationships/hyperlink" Target="http://bit.ly/2GtkTOZ" TargetMode="External"/><Relationship Id="rId670" Type="http://schemas.openxmlformats.org/officeDocument/2006/relationships/hyperlink" Target="https://socialfave.net/" TargetMode="External"/><Relationship Id="rId1093" Type="http://schemas.openxmlformats.org/officeDocument/2006/relationships/hyperlink" Target="https://www.ebay.com/itm/371928695443?ul_noapp=true" TargetMode="External"/><Relationship Id="rId2144" Type="http://schemas.openxmlformats.org/officeDocument/2006/relationships/hyperlink" Target="http://pbs.twimg.com/profile_images/378800000595636139/70c2a87e28389c3cad1786fa1c14c885_normal.jpeg" TargetMode="External"/><Relationship Id="rId2351" Type="http://schemas.openxmlformats.org/officeDocument/2006/relationships/hyperlink" Target="http://pbs.twimg.com/profile_images/642126098994630656/QWREa-vP_normal.jpg" TargetMode="External"/><Relationship Id="rId3402" Type="http://schemas.openxmlformats.org/officeDocument/2006/relationships/hyperlink" Target="http://pbs.twimg.com/profile_images/1129115682/40222_123899460989128_100001072256821_128730_5433521_n_normal.jpg" TargetMode="External"/><Relationship Id="rId4800" Type="http://schemas.openxmlformats.org/officeDocument/2006/relationships/hyperlink" Target="https://twitter.com/" TargetMode="External"/><Relationship Id="rId116" Type="http://schemas.openxmlformats.org/officeDocument/2006/relationships/hyperlink" Target="https://buff.ly/2tjYWit" TargetMode="External"/><Relationship Id="rId323" Type="http://schemas.openxmlformats.org/officeDocument/2006/relationships/hyperlink" Target="https://www.linkedin.com/pulse/3-most-important-questions-ask-potential-clients-daniela-killus?trk=portfolio_article-card_title" TargetMode="External"/><Relationship Id="rId530" Type="http://schemas.openxmlformats.org/officeDocument/2006/relationships/hyperlink" Target="https://www.ebay.com/itm/371928695443?ul_noapp=true" TargetMode="External"/><Relationship Id="rId1160" Type="http://schemas.openxmlformats.org/officeDocument/2006/relationships/hyperlink" Target="http://www.social-experts.net/berlin-startups-content-strategy/?utm_content=buffere161f&amp;utm_medium=social&amp;utm_source=twitter.com&amp;utm_campaign=buffer" TargetMode="External"/><Relationship Id="rId2004" Type="http://schemas.openxmlformats.org/officeDocument/2006/relationships/hyperlink" Target="https://pbs.twimg.com/media/DXox519XcAA_1IH.jpg" TargetMode="External"/><Relationship Id="rId2211" Type="http://schemas.openxmlformats.org/officeDocument/2006/relationships/hyperlink" Target="https://pbs.twimg.com/media/DDUZI9fVYAAsWxS.jpg" TargetMode="External"/><Relationship Id="rId5367" Type="http://schemas.openxmlformats.org/officeDocument/2006/relationships/hyperlink" Target="https://twitter.com/" TargetMode="External"/><Relationship Id="rId4176" Type="http://schemas.openxmlformats.org/officeDocument/2006/relationships/hyperlink" Target="https://twitter.com/" TargetMode="External"/><Relationship Id="rId1020" Type="http://schemas.openxmlformats.org/officeDocument/2006/relationships/hyperlink" Target="https://www.ebay.com/ulk/itm/371972236816" TargetMode="External"/><Relationship Id="rId1977" Type="http://schemas.openxmlformats.org/officeDocument/2006/relationships/hyperlink" Target="http://pbs.twimg.com/profile_images/948396372570513408/bjP6RlLm_normal.jpg" TargetMode="External"/><Relationship Id="rId4383" Type="http://schemas.openxmlformats.org/officeDocument/2006/relationships/hyperlink" Target="https://twitter.com/" TargetMode="External"/><Relationship Id="rId4590" Type="http://schemas.openxmlformats.org/officeDocument/2006/relationships/hyperlink" Target="https://twitter.com/" TargetMode="External"/><Relationship Id="rId5227" Type="http://schemas.openxmlformats.org/officeDocument/2006/relationships/hyperlink" Target="https://twitter.com/" TargetMode="External"/><Relationship Id="rId5434" Type="http://schemas.openxmlformats.org/officeDocument/2006/relationships/hyperlink" Target="https://twitter.com/" TargetMode="External"/><Relationship Id="rId1837" Type="http://schemas.openxmlformats.org/officeDocument/2006/relationships/hyperlink" Target="https://pbs.twimg.com/media/DYVuHx8XkAAwmGR.jpg" TargetMode="External"/><Relationship Id="rId3192" Type="http://schemas.openxmlformats.org/officeDocument/2006/relationships/hyperlink" Target="https://pbs.twimg.com/media/DYqMPLWW0AA1LIZ.jpg" TargetMode="External"/><Relationship Id="rId4036" Type="http://schemas.openxmlformats.org/officeDocument/2006/relationships/hyperlink" Target="https://twitter.com/" TargetMode="External"/><Relationship Id="rId4243" Type="http://schemas.openxmlformats.org/officeDocument/2006/relationships/hyperlink" Target="https://twitter.com/" TargetMode="External"/><Relationship Id="rId4450" Type="http://schemas.openxmlformats.org/officeDocument/2006/relationships/hyperlink" Target="https://twitter.com/" TargetMode="External"/><Relationship Id="rId5501" Type="http://schemas.openxmlformats.org/officeDocument/2006/relationships/hyperlink" Target="https://api.twitter.com/1.1/geo/id/e3505917a639e8ec.json" TargetMode="External"/><Relationship Id="rId3052" Type="http://schemas.openxmlformats.org/officeDocument/2006/relationships/hyperlink" Target="https://pbs.twimg.com/media/DX774ssX4AEteqb.jpg" TargetMode="External"/><Relationship Id="rId4103" Type="http://schemas.openxmlformats.org/officeDocument/2006/relationships/hyperlink" Target="https://twitter.com/" TargetMode="External"/><Relationship Id="rId4310" Type="http://schemas.openxmlformats.org/officeDocument/2006/relationships/hyperlink" Target="https://twitter.com/" TargetMode="External"/><Relationship Id="rId180" Type="http://schemas.openxmlformats.org/officeDocument/2006/relationships/hyperlink" Target="http://bit.ly/2HgieHL" TargetMode="External"/><Relationship Id="rId1904" Type="http://schemas.openxmlformats.org/officeDocument/2006/relationships/hyperlink" Target="https://pbs.twimg.com/media/DXuhRujVoAA1O7z.jpg" TargetMode="External"/><Relationship Id="rId3869" Type="http://schemas.openxmlformats.org/officeDocument/2006/relationships/hyperlink" Target="https://twitter.com/" TargetMode="External"/><Relationship Id="rId5084" Type="http://schemas.openxmlformats.org/officeDocument/2006/relationships/hyperlink" Target="https://twitter.com/" TargetMode="External"/><Relationship Id="rId5291" Type="http://schemas.openxmlformats.org/officeDocument/2006/relationships/hyperlink" Target="https://twitter.com/" TargetMode="External"/><Relationship Id="rId997" Type="http://schemas.openxmlformats.org/officeDocument/2006/relationships/hyperlink" Target="https://blog.iandyoo.com/strat%C3%A9gie-de-prospection-digitale-et-r%C3%A9seaux-sociaux?utm_campaign=Vendre%20plus%20%3A%20Social%20Selling%20%26%20Inbound%20Sales&amp;utm_content=66781029&amp;utm_medium=social&amp;utm_source=twitter" TargetMode="External"/><Relationship Id="rId2678" Type="http://schemas.openxmlformats.org/officeDocument/2006/relationships/hyperlink" Target="https://pbs.twimg.com/media/DXzgs4wXcAEZD5t.jpg" TargetMode="External"/><Relationship Id="rId2885" Type="http://schemas.openxmlformats.org/officeDocument/2006/relationships/hyperlink" Target="https://pbs.twimg.com/media/DXy3oV8XkAAp6F-.jpg" TargetMode="External"/><Relationship Id="rId3729" Type="http://schemas.openxmlformats.org/officeDocument/2006/relationships/hyperlink" Target="https://twitter.com/" TargetMode="External"/><Relationship Id="rId3936" Type="http://schemas.openxmlformats.org/officeDocument/2006/relationships/hyperlink" Target="https://twitter.com/" TargetMode="External"/><Relationship Id="rId5151" Type="http://schemas.openxmlformats.org/officeDocument/2006/relationships/hyperlink" Target="https://twitter.com/" TargetMode="External"/><Relationship Id="rId857" Type="http://schemas.openxmlformats.org/officeDocument/2006/relationships/hyperlink" Target="http://www.social-experts.net/forget-cold-calls-what-do-you-think-about-warm-calls/?utm_content=buffer867f4&amp;utm_medium=social&amp;utm_source=twitter.com&amp;utm_campaign=buffer" TargetMode="External"/><Relationship Id="rId1487" Type="http://schemas.openxmlformats.org/officeDocument/2006/relationships/hyperlink" Target="https://pbs.twimg.com/media/DYGdRGSX4AAiOGS.jpg" TargetMode="External"/><Relationship Id="rId1694" Type="http://schemas.openxmlformats.org/officeDocument/2006/relationships/hyperlink" Target="https://pbs.twimg.com/media/DYictoQVMAAcZut.jpg" TargetMode="External"/><Relationship Id="rId2538" Type="http://schemas.openxmlformats.org/officeDocument/2006/relationships/hyperlink" Target="https://pbs.twimg.com/media/DYVNgAoU0AAN66l.jpg" TargetMode="External"/><Relationship Id="rId2745" Type="http://schemas.openxmlformats.org/officeDocument/2006/relationships/hyperlink" Target="http://pbs.twimg.com/profile_images/651982712446840832/aIkShb2g_normal.jpg" TargetMode="External"/><Relationship Id="rId2952" Type="http://schemas.openxmlformats.org/officeDocument/2006/relationships/hyperlink" Target="http://pbs.twimg.com/profile_images/874062201140551682/uN7ZdV3g_normal.jpg" TargetMode="External"/><Relationship Id="rId717" Type="http://schemas.openxmlformats.org/officeDocument/2006/relationships/hyperlink" Target="http://www.voiceamerica.com/show/1981/breakfast-with-game-changers" TargetMode="External"/><Relationship Id="rId924" Type="http://schemas.openxmlformats.org/officeDocument/2006/relationships/hyperlink" Target="https://www.youtube.com/watch?v=Fp2u9kjeWqc" TargetMode="External"/><Relationship Id="rId1347" Type="http://schemas.openxmlformats.org/officeDocument/2006/relationships/hyperlink" Target="https://pbs.twimg.com/media/DOH7P1nUEAEGYsA.jpg" TargetMode="External"/><Relationship Id="rId1554" Type="http://schemas.openxmlformats.org/officeDocument/2006/relationships/hyperlink" Target="https://pbs.twimg.com/media/DYVu1B7X0AQZiys.jpg" TargetMode="External"/><Relationship Id="rId1761" Type="http://schemas.openxmlformats.org/officeDocument/2006/relationships/hyperlink" Target="https://pbs.twimg.com/media/DXkh2pOX4AATMNR.jpg" TargetMode="External"/><Relationship Id="rId2605" Type="http://schemas.openxmlformats.org/officeDocument/2006/relationships/hyperlink" Target="https://pbs.twimg.com/media/DX76SVOXUAAtztB.jpg" TargetMode="External"/><Relationship Id="rId2812" Type="http://schemas.openxmlformats.org/officeDocument/2006/relationships/hyperlink" Target="http://pbs.twimg.com/profile_images/969496822183063552/LlwcY4R7_normal.jpg" TargetMode="External"/><Relationship Id="rId5011" Type="http://schemas.openxmlformats.org/officeDocument/2006/relationships/hyperlink" Target="https://twitter.com/" TargetMode="External"/><Relationship Id="rId53" Type="http://schemas.openxmlformats.org/officeDocument/2006/relationships/hyperlink" Target="https://included.co/tips-selling-coworking-spaces/" TargetMode="External"/><Relationship Id="rId1207" Type="http://schemas.openxmlformats.org/officeDocument/2006/relationships/hyperlink" Target="https://www.linkedin.com/pulse/sales-marketing-fairy-tale-alexander-low/" TargetMode="External"/><Relationship Id="rId1414" Type="http://schemas.openxmlformats.org/officeDocument/2006/relationships/hyperlink" Target="https://pbs.twimg.com/media/DXxzP4aXkAc4JBe.jpg" TargetMode="External"/><Relationship Id="rId1621" Type="http://schemas.openxmlformats.org/officeDocument/2006/relationships/hyperlink" Target="https://pbs.twimg.com/media/DXLOLauXcAAGw1Q.jpg" TargetMode="External"/><Relationship Id="rId4777" Type="http://schemas.openxmlformats.org/officeDocument/2006/relationships/hyperlink" Target="https://twitter.com/" TargetMode="External"/><Relationship Id="rId4984" Type="http://schemas.openxmlformats.org/officeDocument/2006/relationships/hyperlink" Target="https://twitter.com/" TargetMode="External"/><Relationship Id="rId3379" Type="http://schemas.openxmlformats.org/officeDocument/2006/relationships/hyperlink" Target="http://pbs.twimg.com/profile_images/909075667433644033/3IsGUKbQ_normal.jpg" TargetMode="External"/><Relationship Id="rId3586" Type="http://schemas.openxmlformats.org/officeDocument/2006/relationships/hyperlink" Target="http://pbs.twimg.com/profile_images/856508969568935936/4szM0464_normal.jpg" TargetMode="External"/><Relationship Id="rId3793" Type="http://schemas.openxmlformats.org/officeDocument/2006/relationships/hyperlink" Target="https://twitter.com/" TargetMode="External"/><Relationship Id="rId4637" Type="http://schemas.openxmlformats.org/officeDocument/2006/relationships/hyperlink" Target="https://twitter.com/" TargetMode="External"/><Relationship Id="rId2188" Type="http://schemas.openxmlformats.org/officeDocument/2006/relationships/hyperlink" Target="http://pbs.twimg.com/profile_images/3243449754/3ede3c8d3452b69765cea1420a2656e1_normal.jpeg" TargetMode="External"/><Relationship Id="rId2395" Type="http://schemas.openxmlformats.org/officeDocument/2006/relationships/hyperlink" Target="http://pbs.twimg.com/profile_images/960915815561273344/MI8GfbjE_normal.jpg" TargetMode="External"/><Relationship Id="rId3239" Type="http://schemas.openxmlformats.org/officeDocument/2006/relationships/hyperlink" Target="http://pbs.twimg.com/profile_images/900825127780196352/RJhV8_wH_normal.jpg" TargetMode="External"/><Relationship Id="rId3446" Type="http://schemas.openxmlformats.org/officeDocument/2006/relationships/hyperlink" Target="http://pbs.twimg.com/profile_images/761642165286084609/VwbpOm8W_normal.jpg" TargetMode="External"/><Relationship Id="rId4844" Type="http://schemas.openxmlformats.org/officeDocument/2006/relationships/hyperlink" Target="https://twitter.com/" TargetMode="External"/><Relationship Id="rId367" Type="http://schemas.openxmlformats.org/officeDocument/2006/relationships/hyperlink" Target="https://www.m3jr.com/dad-you-said-linkedin-helps-you-make-money/" TargetMode="External"/><Relationship Id="rId574" Type="http://schemas.openxmlformats.org/officeDocument/2006/relationships/hyperlink" Target="http://www.voiceamerica.com/show/1981/breakfast-with-game-changers" TargetMode="External"/><Relationship Id="rId2048" Type="http://schemas.openxmlformats.org/officeDocument/2006/relationships/hyperlink" Target="https://pbs.twimg.com/media/DXsnxodWsAA1PyM.jpg" TargetMode="External"/><Relationship Id="rId2255" Type="http://schemas.openxmlformats.org/officeDocument/2006/relationships/hyperlink" Target="http://pbs.twimg.com/profile_images/568298598916313088/u6L2JraP_normal.jpeg" TargetMode="External"/><Relationship Id="rId3653" Type="http://schemas.openxmlformats.org/officeDocument/2006/relationships/hyperlink" Target="https://pbs.twimg.com/media/DHxpY8YVYAA65qk.jpg" TargetMode="External"/><Relationship Id="rId3860" Type="http://schemas.openxmlformats.org/officeDocument/2006/relationships/hyperlink" Target="https://twitter.com/" TargetMode="External"/><Relationship Id="rId4704" Type="http://schemas.openxmlformats.org/officeDocument/2006/relationships/hyperlink" Target="https://twitter.com/" TargetMode="External"/><Relationship Id="rId4911" Type="http://schemas.openxmlformats.org/officeDocument/2006/relationships/hyperlink" Target="https://twitter.com/" TargetMode="External"/><Relationship Id="rId227" Type="http://schemas.openxmlformats.org/officeDocument/2006/relationships/hyperlink" Target="https://www.mariangelesberna.com/2018/02/27/estas-haciendolo-bien-en-linkedin/" TargetMode="External"/><Relationship Id="rId781" Type="http://schemas.openxmlformats.org/officeDocument/2006/relationships/hyperlink" Target="https://www.linkedin.com/pulse/how-orchestrate-your-sales-inbound-marketing-kohei-kurihara/?published=t&amp;utm_content=buffer7cffd&amp;utm_medium=social&amp;utm_source=twitter.com&amp;utm_campaign=buffer" TargetMode="External"/><Relationship Id="rId2462" Type="http://schemas.openxmlformats.org/officeDocument/2006/relationships/hyperlink" Target="http://pbs.twimg.com/profile_images/894549273202876416/WlGk4npW_normal.jpg" TargetMode="External"/><Relationship Id="rId3306" Type="http://schemas.openxmlformats.org/officeDocument/2006/relationships/hyperlink" Target="http://pbs.twimg.com/profile_images/967939486687494144/w9pCNVB-_normal.jpg" TargetMode="External"/><Relationship Id="rId3513" Type="http://schemas.openxmlformats.org/officeDocument/2006/relationships/hyperlink" Target="https://pbs.twimg.com/media/DXy03gNVwAAy4d6.jpg" TargetMode="External"/><Relationship Id="rId3720" Type="http://schemas.openxmlformats.org/officeDocument/2006/relationships/hyperlink" Target="https://twitter.com/" TargetMode="External"/><Relationship Id="rId434" Type="http://schemas.openxmlformats.org/officeDocument/2006/relationships/hyperlink" Target="http://www.social-experts.net/make-go-person-industry/" TargetMode="External"/><Relationship Id="rId641" Type="http://schemas.openxmlformats.org/officeDocument/2006/relationships/hyperlink" Target="http://www.social-experts.net/10-straightforward-pointers/" TargetMode="External"/><Relationship Id="rId1064" Type="http://schemas.openxmlformats.org/officeDocument/2006/relationships/hyperlink" Target="https://www.ebay.com/itm/112732073634?ul_noapp=true" TargetMode="External"/><Relationship Id="rId1271" Type="http://schemas.openxmlformats.org/officeDocument/2006/relationships/hyperlink" Target="https://buff.ly/2FB7yns" TargetMode="External"/><Relationship Id="rId2115" Type="http://schemas.openxmlformats.org/officeDocument/2006/relationships/hyperlink" Target="http://pbs.twimg.com/profile_images/423336432829079552/Qo40WvP4_normal.jpeg" TargetMode="External"/><Relationship Id="rId2322" Type="http://schemas.openxmlformats.org/officeDocument/2006/relationships/hyperlink" Target="http://pbs.twimg.com/profile_images/854830118497386496/8LxGpCla_normal.jpg" TargetMode="External"/><Relationship Id="rId5478" Type="http://schemas.openxmlformats.org/officeDocument/2006/relationships/hyperlink" Target="https://api.twitter.com/1.1/geo/id/369d22587b104a3b.json" TargetMode="External"/><Relationship Id="rId501" Type="http://schemas.openxmlformats.org/officeDocument/2006/relationships/hyperlink" Target="https://www.webmarketing-com.com/2016/03/03/45889-determiner-objectifs-social-media" TargetMode="External"/><Relationship Id="rId1131" Type="http://schemas.openxmlformats.org/officeDocument/2006/relationships/hyperlink" Target="http://www.myfrugalbusiness.com/2017/03/powerful-social-media-marketing-ideas-startup.html" TargetMode="External"/><Relationship Id="rId4287" Type="http://schemas.openxmlformats.org/officeDocument/2006/relationships/hyperlink" Target="https://twitter.com/" TargetMode="External"/><Relationship Id="rId4494" Type="http://schemas.openxmlformats.org/officeDocument/2006/relationships/hyperlink" Target="https://twitter.com/" TargetMode="External"/><Relationship Id="rId5338" Type="http://schemas.openxmlformats.org/officeDocument/2006/relationships/hyperlink" Target="https://twitter.com/" TargetMode="External"/><Relationship Id="rId3096" Type="http://schemas.openxmlformats.org/officeDocument/2006/relationships/hyperlink" Target="http://pbs.twimg.com/profile_images/680664933764210688/9cci8XW__normal.jpg" TargetMode="External"/><Relationship Id="rId4147" Type="http://schemas.openxmlformats.org/officeDocument/2006/relationships/hyperlink" Target="https://twitter.com/" TargetMode="External"/><Relationship Id="rId4354" Type="http://schemas.openxmlformats.org/officeDocument/2006/relationships/hyperlink" Target="https://twitter.com/" TargetMode="External"/><Relationship Id="rId4561" Type="http://schemas.openxmlformats.org/officeDocument/2006/relationships/hyperlink" Target="https://twitter.com/" TargetMode="External"/><Relationship Id="rId5405" Type="http://schemas.openxmlformats.org/officeDocument/2006/relationships/hyperlink" Target="https://twitter.com/" TargetMode="External"/><Relationship Id="rId1948" Type="http://schemas.openxmlformats.org/officeDocument/2006/relationships/hyperlink" Target="http://pbs.twimg.com/profile_images/903305186462109698/TR8zxffm_normal.jpg" TargetMode="External"/><Relationship Id="rId3163" Type="http://schemas.openxmlformats.org/officeDocument/2006/relationships/hyperlink" Target="https://pbs.twimg.com/media/DYk8PpEXkAQILW1.jpg" TargetMode="External"/><Relationship Id="rId3370" Type="http://schemas.openxmlformats.org/officeDocument/2006/relationships/hyperlink" Target="http://pbs.twimg.com/profile_images/909075667433644033/3IsGUKbQ_normal.jpg" TargetMode="External"/><Relationship Id="rId4007" Type="http://schemas.openxmlformats.org/officeDocument/2006/relationships/hyperlink" Target="https://twitter.com/" TargetMode="External"/><Relationship Id="rId4214" Type="http://schemas.openxmlformats.org/officeDocument/2006/relationships/hyperlink" Target="https://twitter.com/" TargetMode="External"/><Relationship Id="rId4421" Type="http://schemas.openxmlformats.org/officeDocument/2006/relationships/hyperlink" Target="https://twitter.com/" TargetMode="External"/><Relationship Id="rId291" Type="http://schemas.openxmlformats.org/officeDocument/2006/relationships/hyperlink" Target="http://bit.ly/2oWXcap" TargetMode="External"/><Relationship Id="rId1808" Type="http://schemas.openxmlformats.org/officeDocument/2006/relationships/hyperlink" Target="https://pbs.twimg.com/media/DYavvceUQAEipTS.jpg" TargetMode="External"/><Relationship Id="rId3023" Type="http://schemas.openxmlformats.org/officeDocument/2006/relationships/hyperlink" Target="https://pbs.twimg.com/media/DYVNK9xWAAArrRA.jpg" TargetMode="External"/><Relationship Id="rId151" Type="http://schemas.openxmlformats.org/officeDocument/2006/relationships/hyperlink" Target="http://www.voiceamerica.com/show/1981/breakfast-with-game-changers" TargetMode="External"/><Relationship Id="rId3230" Type="http://schemas.openxmlformats.org/officeDocument/2006/relationships/hyperlink" Target="http://pbs.twimg.com/profile_images/959976417466441728/IS8N_Zmt_normal.jpg" TargetMode="External"/><Relationship Id="rId5195" Type="http://schemas.openxmlformats.org/officeDocument/2006/relationships/hyperlink" Target="https://twitter.com/" TargetMode="External"/><Relationship Id="rId2789" Type="http://schemas.openxmlformats.org/officeDocument/2006/relationships/hyperlink" Target="http://pbs.twimg.com/profile_images/971095915204349954/qLRMqt0Z_normal.jpg" TargetMode="External"/><Relationship Id="rId2996" Type="http://schemas.openxmlformats.org/officeDocument/2006/relationships/hyperlink" Target="http://pbs.twimg.com/profile_images/958749844620890112/BPLjhL7q_normal.jpg" TargetMode="External"/><Relationship Id="rId968" Type="http://schemas.openxmlformats.org/officeDocument/2006/relationships/hyperlink" Target="http://www.social-experts.net/social-selling-accelerate-serendipity/?utm_content=buffer94caa&amp;utm_medium=social&amp;utm_source=twitter.com&amp;utm_campaign=buffer" TargetMode="External"/><Relationship Id="rId1598" Type="http://schemas.openxmlformats.org/officeDocument/2006/relationships/hyperlink" Target="https://pbs.twimg.com/media/DYkZo82WsAA_ft9.jpg" TargetMode="External"/><Relationship Id="rId2649" Type="http://schemas.openxmlformats.org/officeDocument/2006/relationships/hyperlink" Target="http://pbs.twimg.com/profile_images/528405639232372736/ZcqTFN_w_normal.jpeg" TargetMode="External"/><Relationship Id="rId2856" Type="http://schemas.openxmlformats.org/officeDocument/2006/relationships/hyperlink" Target="http://pbs.twimg.com/profile_images/908399207228338182/LHqCmrDA_normal.jpg" TargetMode="External"/><Relationship Id="rId3907" Type="http://schemas.openxmlformats.org/officeDocument/2006/relationships/hyperlink" Target="https://twitter.com/" TargetMode="External"/><Relationship Id="rId5055" Type="http://schemas.openxmlformats.org/officeDocument/2006/relationships/hyperlink" Target="https://twitter.com/" TargetMode="External"/><Relationship Id="rId5262" Type="http://schemas.openxmlformats.org/officeDocument/2006/relationships/hyperlink" Target="https://twitter.com/" TargetMode="External"/><Relationship Id="rId97" Type="http://schemas.openxmlformats.org/officeDocument/2006/relationships/hyperlink" Target="http://sco.lt/4h138T" TargetMode="External"/><Relationship Id="rId828" Type="http://schemas.openxmlformats.org/officeDocument/2006/relationships/hyperlink" Target="http://nimb.li/2oxSvn5" TargetMode="External"/><Relationship Id="rId1458" Type="http://schemas.openxmlformats.org/officeDocument/2006/relationships/hyperlink" Target="https://pbs.twimg.com/media/DSu4kCdVoAAQ5-B.jpg" TargetMode="External"/><Relationship Id="rId1665" Type="http://schemas.openxmlformats.org/officeDocument/2006/relationships/hyperlink" Target="https://pbs.twimg.com/media/DYqBvOeVAAALrAh.jpg" TargetMode="External"/><Relationship Id="rId1872" Type="http://schemas.openxmlformats.org/officeDocument/2006/relationships/hyperlink" Target="https://pbs.twimg.com/media/DGyqDWjUwAIi6uY.jpg" TargetMode="External"/><Relationship Id="rId2509" Type="http://schemas.openxmlformats.org/officeDocument/2006/relationships/hyperlink" Target="http://pbs.twimg.com/profile_images/889509549736165378/PoKR9JGC_normal.jpg" TargetMode="External"/><Relationship Id="rId2716" Type="http://schemas.openxmlformats.org/officeDocument/2006/relationships/hyperlink" Target="http://pbs.twimg.com/profile_images/622580869652328448/yYdwuOKs_normal.jpg" TargetMode="External"/><Relationship Id="rId4071" Type="http://schemas.openxmlformats.org/officeDocument/2006/relationships/hyperlink" Target="https://twitter.com/" TargetMode="External"/><Relationship Id="rId5122" Type="http://schemas.openxmlformats.org/officeDocument/2006/relationships/hyperlink" Target="https://twitter.com/" TargetMode="External"/><Relationship Id="rId1318" Type="http://schemas.openxmlformats.org/officeDocument/2006/relationships/hyperlink" Target="http://www.myfrugalbusiness.com/2018/02/save-money-marketing-digital-social-media-bootstrap.html" TargetMode="External"/><Relationship Id="rId1525" Type="http://schemas.openxmlformats.org/officeDocument/2006/relationships/hyperlink" Target="https://pbs.twimg.com/media/DYUKmqfVoAA6XxC.jpg" TargetMode="External"/><Relationship Id="rId2923" Type="http://schemas.openxmlformats.org/officeDocument/2006/relationships/hyperlink" Target="http://pbs.twimg.com/profile_images/423336432829079552/Qo40WvP4_normal.jpeg" TargetMode="External"/><Relationship Id="rId1732" Type="http://schemas.openxmlformats.org/officeDocument/2006/relationships/hyperlink" Target="https://pbs.twimg.com/media/DYa4azdVoAEznDV.jpg" TargetMode="External"/><Relationship Id="rId4888" Type="http://schemas.openxmlformats.org/officeDocument/2006/relationships/hyperlink" Target="https://twitter.com/" TargetMode="External"/><Relationship Id="rId24" Type="http://schemas.openxmlformats.org/officeDocument/2006/relationships/hyperlink" Target="http://www.myfrugalbusiness.com/2017/11/ways-website-promote-optimize-seo.html" TargetMode="External"/><Relationship Id="rId2299" Type="http://schemas.openxmlformats.org/officeDocument/2006/relationships/hyperlink" Target="http://pbs.twimg.com/profile_images/942113466566967297/UqHAhuQ9_normal.jpg" TargetMode="External"/><Relationship Id="rId3697" Type="http://schemas.openxmlformats.org/officeDocument/2006/relationships/hyperlink" Target="https://twitter.com/" TargetMode="External"/><Relationship Id="rId4748" Type="http://schemas.openxmlformats.org/officeDocument/2006/relationships/hyperlink" Target="https://twitter.com/" TargetMode="External"/><Relationship Id="rId4955" Type="http://schemas.openxmlformats.org/officeDocument/2006/relationships/hyperlink" Target="https://twitter.com/" TargetMode="External"/><Relationship Id="rId3557" Type="http://schemas.openxmlformats.org/officeDocument/2006/relationships/hyperlink" Target="https://pbs.twimg.com/media/DYZX0F6WkAAvaTK.jpg" TargetMode="External"/><Relationship Id="rId3764" Type="http://schemas.openxmlformats.org/officeDocument/2006/relationships/hyperlink" Target="https://twitter.com/" TargetMode="External"/><Relationship Id="rId3971" Type="http://schemas.openxmlformats.org/officeDocument/2006/relationships/hyperlink" Target="https://twitter.com/" TargetMode="External"/><Relationship Id="rId4608" Type="http://schemas.openxmlformats.org/officeDocument/2006/relationships/hyperlink" Target="https://twitter.com/" TargetMode="External"/><Relationship Id="rId4815" Type="http://schemas.openxmlformats.org/officeDocument/2006/relationships/hyperlink" Target="https://twitter.com/" TargetMode="External"/><Relationship Id="rId478" Type="http://schemas.openxmlformats.org/officeDocument/2006/relationships/hyperlink" Target="https://twitter.com/ptkarvinen/status/974291187078254592" TargetMode="External"/><Relationship Id="rId685" Type="http://schemas.openxmlformats.org/officeDocument/2006/relationships/hyperlink" Target="http://bit.ly/2G8AH9F" TargetMode="External"/><Relationship Id="rId892" Type="http://schemas.openxmlformats.org/officeDocument/2006/relationships/hyperlink" Target="https://t.co/BIA1l3F4pi?amp=av3NhMudFra3U&amp;amp_network=TWITTER" TargetMode="External"/><Relationship Id="rId2159" Type="http://schemas.openxmlformats.org/officeDocument/2006/relationships/hyperlink" Target="http://pbs.twimg.com/profile_images/675040683196030977/TMGvQF0T_normal.jpg" TargetMode="External"/><Relationship Id="rId2366" Type="http://schemas.openxmlformats.org/officeDocument/2006/relationships/hyperlink" Target="http://pbs.twimg.com/profile_images/960829404564918273/OnFH1VZZ_normal.jpg" TargetMode="External"/><Relationship Id="rId2573" Type="http://schemas.openxmlformats.org/officeDocument/2006/relationships/hyperlink" Target="http://pbs.twimg.com/profile_images/875359882286956547/KWN4t2wB_normal.jpg" TargetMode="External"/><Relationship Id="rId2780" Type="http://schemas.openxmlformats.org/officeDocument/2006/relationships/hyperlink" Target="http://abs.twimg.com/sticky/default_profile_images/default_profile_normal.png" TargetMode="External"/><Relationship Id="rId3417" Type="http://schemas.openxmlformats.org/officeDocument/2006/relationships/hyperlink" Target="http://pbs.twimg.com/profile_images/1129115682/40222_123899460989128_100001072256821_128730_5433521_n_normal.jpg" TargetMode="External"/><Relationship Id="rId3624" Type="http://schemas.openxmlformats.org/officeDocument/2006/relationships/hyperlink" Target="http://pbs.twimg.com/profile_images/959976417466441728/IS8N_Zmt_normal.jpg" TargetMode="External"/><Relationship Id="rId3831" Type="http://schemas.openxmlformats.org/officeDocument/2006/relationships/hyperlink" Target="https://twitter.com/" TargetMode="External"/><Relationship Id="rId338" Type="http://schemas.openxmlformats.org/officeDocument/2006/relationships/hyperlink" Target="http://www.social-experts.net/people-dont-choose-emails/" TargetMode="External"/><Relationship Id="rId545" Type="http://schemas.openxmlformats.org/officeDocument/2006/relationships/hyperlink" Target="https://vengreso.com/blog/how-sap-is-innovating-in-social-selling-roi-measurement" TargetMode="External"/><Relationship Id="rId752" Type="http://schemas.openxmlformats.org/officeDocument/2006/relationships/hyperlink" Target="http://www.social-experts.net/dog-whistle-content/" TargetMode="External"/><Relationship Id="rId1175" Type="http://schemas.openxmlformats.org/officeDocument/2006/relationships/hyperlink" Target="https://www.instagram.com/p/BgEMHRiAvPd/" TargetMode="External"/><Relationship Id="rId1382" Type="http://schemas.openxmlformats.org/officeDocument/2006/relationships/hyperlink" Target="https://pbs.twimg.com/media/DXnnrXbXkAIIAhk.jpg" TargetMode="External"/><Relationship Id="rId2019" Type="http://schemas.openxmlformats.org/officeDocument/2006/relationships/hyperlink" Target="https://pbs.twimg.com/media/DXsV3lQXkAAXqfn.jpg" TargetMode="External"/><Relationship Id="rId2226" Type="http://schemas.openxmlformats.org/officeDocument/2006/relationships/hyperlink" Target="https://pbs.twimg.com/media/DX2_IfRX4AQ2EC5.jpg" TargetMode="External"/><Relationship Id="rId2433" Type="http://schemas.openxmlformats.org/officeDocument/2006/relationships/hyperlink" Target="http://pbs.twimg.com/profile_images/527463485232254977/JiNqAr0__normal.jpeg" TargetMode="External"/><Relationship Id="rId2640" Type="http://schemas.openxmlformats.org/officeDocument/2006/relationships/hyperlink" Target="http://pbs.twimg.com/profile_images/973513103748009985/24TitG_q_normal.jpg" TargetMode="External"/><Relationship Id="rId405" Type="http://schemas.openxmlformats.org/officeDocument/2006/relationships/hyperlink" Target="https://www.youtube.com/watch?v=SKNW2cMMHow&amp;feature=youtu.be&amp;utm_content=bufferbfcbd&amp;utm_medium=social&amp;utm_source=twitter.com&amp;utm_campaign=buffer" TargetMode="External"/><Relationship Id="rId612" Type="http://schemas.openxmlformats.org/officeDocument/2006/relationships/hyperlink" Target="https://buff.ly/2FwzgBy" TargetMode="External"/><Relationship Id="rId1035" Type="http://schemas.openxmlformats.org/officeDocument/2006/relationships/hyperlink" Target="http://www.ebay.com/itm/112291037313?ul_noapp=true" TargetMode="External"/><Relationship Id="rId1242" Type="http://schemas.openxmlformats.org/officeDocument/2006/relationships/hyperlink" Target="https://buff.ly/2EW6t8D" TargetMode="External"/><Relationship Id="rId2500" Type="http://schemas.openxmlformats.org/officeDocument/2006/relationships/hyperlink" Target="http://pbs.twimg.com/profile_images/916008710245355520/1Hycg-Lh_normal.jpg" TargetMode="External"/><Relationship Id="rId4398" Type="http://schemas.openxmlformats.org/officeDocument/2006/relationships/hyperlink" Target="https://twitter.com/" TargetMode="External"/><Relationship Id="rId5449" Type="http://schemas.openxmlformats.org/officeDocument/2006/relationships/hyperlink" Target="https://twitter.com/" TargetMode="External"/><Relationship Id="rId1102" Type="http://schemas.openxmlformats.org/officeDocument/2006/relationships/hyperlink" Target="https://www.ebay.com/itm/112381939482?ul_noapp=true" TargetMode="External"/><Relationship Id="rId4258" Type="http://schemas.openxmlformats.org/officeDocument/2006/relationships/hyperlink" Target="https://twitter.com/" TargetMode="External"/><Relationship Id="rId4465" Type="http://schemas.openxmlformats.org/officeDocument/2006/relationships/hyperlink" Target="https://twitter.com/" TargetMode="External"/><Relationship Id="rId5309" Type="http://schemas.openxmlformats.org/officeDocument/2006/relationships/hyperlink" Target="https://twitter.com/" TargetMode="External"/><Relationship Id="rId3067" Type="http://schemas.openxmlformats.org/officeDocument/2006/relationships/hyperlink" Target="https://pbs.twimg.com/media/DYlLHxZXkAAi9mY.jpg" TargetMode="External"/><Relationship Id="rId3274" Type="http://schemas.openxmlformats.org/officeDocument/2006/relationships/hyperlink" Target="http://pbs.twimg.com/profile_images/545662268440989696/EeuoyVto_normal.png" TargetMode="External"/><Relationship Id="rId4118" Type="http://schemas.openxmlformats.org/officeDocument/2006/relationships/hyperlink" Target="https://twitter.com/" TargetMode="External"/><Relationship Id="rId4672" Type="http://schemas.openxmlformats.org/officeDocument/2006/relationships/hyperlink" Target="https://twitter.com/" TargetMode="External"/><Relationship Id="rId195" Type="http://schemas.openxmlformats.org/officeDocument/2006/relationships/hyperlink" Target="https://www.strong-content.com/empowering-sales-team-towards-successful-social-selling/" TargetMode="External"/><Relationship Id="rId1919" Type="http://schemas.openxmlformats.org/officeDocument/2006/relationships/hyperlink" Target="https://pbs.twimg.com/media/DYkZo82WsAA_ft9.jpg" TargetMode="External"/><Relationship Id="rId3481" Type="http://schemas.openxmlformats.org/officeDocument/2006/relationships/hyperlink" Target="https://pbs.twimg.com/media/DX2_WYWXcAAp7LL.jpg" TargetMode="External"/><Relationship Id="rId4325" Type="http://schemas.openxmlformats.org/officeDocument/2006/relationships/hyperlink" Target="https://twitter.com/" TargetMode="External"/><Relationship Id="rId4532" Type="http://schemas.openxmlformats.org/officeDocument/2006/relationships/hyperlink" Target="https://twitter.com/" TargetMode="External"/><Relationship Id="rId2083" Type="http://schemas.openxmlformats.org/officeDocument/2006/relationships/hyperlink" Target="http://pbs.twimg.com/profile_images/423336432829079552/Qo40WvP4_normal.jpeg" TargetMode="External"/><Relationship Id="rId2290" Type="http://schemas.openxmlformats.org/officeDocument/2006/relationships/hyperlink" Target="http://pbs.twimg.com/profile_images/741208813567627269/33n4RYXC_normal.jpg" TargetMode="External"/><Relationship Id="rId3134" Type="http://schemas.openxmlformats.org/officeDocument/2006/relationships/hyperlink" Target="https://pbs.twimg.com/media/DXx2dQRV4AA7T05.jpg" TargetMode="External"/><Relationship Id="rId3341" Type="http://schemas.openxmlformats.org/officeDocument/2006/relationships/hyperlink" Target="http://pbs.twimg.com/profile_images/909075667433644033/3IsGUKbQ_normal.jpg" TargetMode="External"/><Relationship Id="rId262" Type="http://schemas.openxmlformats.org/officeDocument/2006/relationships/hyperlink" Target="https://www.ebay.com/itm/112786509566?ul_noapp=true" TargetMode="External"/><Relationship Id="rId2150" Type="http://schemas.openxmlformats.org/officeDocument/2006/relationships/hyperlink" Target="http://pbs.twimg.com/profile_images/969789407032098816/woAUjOCA_normal.jpg" TargetMode="External"/><Relationship Id="rId3201" Type="http://schemas.openxmlformats.org/officeDocument/2006/relationships/hyperlink" Target="http://pbs.twimg.com/profile_images/651948215705579523/3YB-HlLm_normal.jpg" TargetMode="External"/><Relationship Id="rId5099" Type="http://schemas.openxmlformats.org/officeDocument/2006/relationships/hyperlink" Target="https://twitter.com/" TargetMode="External"/><Relationship Id="rId122" Type="http://schemas.openxmlformats.org/officeDocument/2006/relationships/hyperlink" Target="http://spr.ly/6012DTGMs" TargetMode="External"/><Relationship Id="rId2010" Type="http://schemas.openxmlformats.org/officeDocument/2006/relationships/hyperlink" Target="http://pbs.twimg.com/profile_images/960846964924567552/CgZoCTdq_normal.jpg" TargetMode="External"/><Relationship Id="rId5166" Type="http://schemas.openxmlformats.org/officeDocument/2006/relationships/hyperlink" Target="https://twitter.com/" TargetMode="External"/><Relationship Id="rId5373" Type="http://schemas.openxmlformats.org/officeDocument/2006/relationships/hyperlink" Target="https://twitter.com/" TargetMode="External"/><Relationship Id="rId1569" Type="http://schemas.openxmlformats.org/officeDocument/2006/relationships/hyperlink" Target="https://pbs.twimg.com/media/DYazNK2W4AY9YJS.jpg" TargetMode="External"/><Relationship Id="rId2967" Type="http://schemas.openxmlformats.org/officeDocument/2006/relationships/hyperlink" Target="https://pbs.twimg.com/media/DXLOLauXcAAGw1Q.jpg" TargetMode="External"/><Relationship Id="rId4182" Type="http://schemas.openxmlformats.org/officeDocument/2006/relationships/hyperlink" Target="https://twitter.com/" TargetMode="External"/><Relationship Id="rId5026" Type="http://schemas.openxmlformats.org/officeDocument/2006/relationships/hyperlink" Target="https://twitter.com/" TargetMode="External"/><Relationship Id="rId5233" Type="http://schemas.openxmlformats.org/officeDocument/2006/relationships/hyperlink" Target="https://twitter.com/" TargetMode="External"/><Relationship Id="rId5440" Type="http://schemas.openxmlformats.org/officeDocument/2006/relationships/hyperlink" Target="https://twitter.com/" TargetMode="External"/><Relationship Id="rId939" Type="http://schemas.openxmlformats.org/officeDocument/2006/relationships/hyperlink" Target="https://www.skillslab.io/blog/the-science-on-social-selling-helping-sales-professionals-beat-continuous-rejection" TargetMode="External"/><Relationship Id="rId1776" Type="http://schemas.openxmlformats.org/officeDocument/2006/relationships/hyperlink" Target="https://pbs.twimg.com/media/DYA1dlWWAAI5l__.jpg" TargetMode="External"/><Relationship Id="rId1983" Type="http://schemas.openxmlformats.org/officeDocument/2006/relationships/hyperlink" Target="http://pbs.twimg.com/profile_images/975326040577986560/y_RzaOCu_normal.jpg" TargetMode="External"/><Relationship Id="rId2827" Type="http://schemas.openxmlformats.org/officeDocument/2006/relationships/hyperlink" Target="http://pbs.twimg.com/profile_images/969496822183063552/LlwcY4R7_normal.jpg" TargetMode="External"/><Relationship Id="rId4042" Type="http://schemas.openxmlformats.org/officeDocument/2006/relationships/hyperlink" Target="https://twitter.com/" TargetMode="External"/><Relationship Id="rId68" Type="http://schemas.openxmlformats.org/officeDocument/2006/relationships/hyperlink" Target="http://sumo.ly/JiIi" TargetMode="External"/><Relationship Id="rId1429" Type="http://schemas.openxmlformats.org/officeDocument/2006/relationships/hyperlink" Target="https://pbs.twimg.com/media/DX28JWhVAAMlR1t.jpg" TargetMode="External"/><Relationship Id="rId1636" Type="http://schemas.openxmlformats.org/officeDocument/2006/relationships/hyperlink" Target="https://pbs.twimg.com/media/DYVNK9xWAAArrRA.jpg" TargetMode="External"/><Relationship Id="rId1843" Type="http://schemas.openxmlformats.org/officeDocument/2006/relationships/hyperlink" Target="https://pbs.twimg.com/media/DX6oWqvVwAEOA_P.jpg" TargetMode="External"/><Relationship Id="rId4999" Type="http://schemas.openxmlformats.org/officeDocument/2006/relationships/hyperlink" Target="https://twitter.com/" TargetMode="External"/><Relationship Id="rId5300" Type="http://schemas.openxmlformats.org/officeDocument/2006/relationships/hyperlink" Target="https://twitter.com/" TargetMode="External"/><Relationship Id="rId1703" Type="http://schemas.openxmlformats.org/officeDocument/2006/relationships/hyperlink" Target="https://pbs.twimg.com/media/DXxfJZVXcAAcJbi.jpg" TargetMode="External"/><Relationship Id="rId1910" Type="http://schemas.openxmlformats.org/officeDocument/2006/relationships/hyperlink" Target="https://pbs.twimg.com/media/DYUvNjTXkAAKDw0.jpg" TargetMode="External"/><Relationship Id="rId4859" Type="http://schemas.openxmlformats.org/officeDocument/2006/relationships/hyperlink" Target="https://twitter.com/" TargetMode="External"/><Relationship Id="rId3668" Type="http://schemas.openxmlformats.org/officeDocument/2006/relationships/hyperlink" Target="https://pbs.twimg.com/media/DPQlWIKUQAEXLns.jpg" TargetMode="External"/><Relationship Id="rId3875" Type="http://schemas.openxmlformats.org/officeDocument/2006/relationships/hyperlink" Target="https://twitter.com/" TargetMode="External"/><Relationship Id="rId4719" Type="http://schemas.openxmlformats.org/officeDocument/2006/relationships/hyperlink" Target="https://twitter.com/" TargetMode="External"/><Relationship Id="rId4926" Type="http://schemas.openxmlformats.org/officeDocument/2006/relationships/hyperlink" Target="https://twitter.com/" TargetMode="External"/><Relationship Id="rId589" Type="http://schemas.openxmlformats.org/officeDocument/2006/relationships/hyperlink" Target="http://ow.ly/htph30iRRd8" TargetMode="External"/><Relationship Id="rId796" Type="http://schemas.openxmlformats.org/officeDocument/2006/relationships/hyperlink" Target="http://www.social-experts.net/biggest-mistake-making-social-selling/?utm_content=buffer83c07&amp;utm_medium=social&amp;utm_source=twitter.com&amp;utm_campaign=buffer" TargetMode="External"/><Relationship Id="rId2477" Type="http://schemas.openxmlformats.org/officeDocument/2006/relationships/hyperlink" Target="https://pbs.twimg.com/media/DX8O8rNWsAAu4Qg.jpg" TargetMode="External"/><Relationship Id="rId2684" Type="http://schemas.openxmlformats.org/officeDocument/2006/relationships/hyperlink" Target="http://pbs.twimg.com/profile_images/423336432829079552/Qo40WvP4_normal.jpeg" TargetMode="External"/><Relationship Id="rId3528" Type="http://schemas.openxmlformats.org/officeDocument/2006/relationships/hyperlink" Target="https://pbs.twimg.com/media/DXnkL5iXkAE9q8C.jpg" TargetMode="External"/><Relationship Id="rId3735" Type="http://schemas.openxmlformats.org/officeDocument/2006/relationships/hyperlink" Target="https://twitter.com/" TargetMode="External"/><Relationship Id="rId5090" Type="http://schemas.openxmlformats.org/officeDocument/2006/relationships/hyperlink" Target="https://twitter.com/" TargetMode="External"/><Relationship Id="rId449" Type="http://schemas.openxmlformats.org/officeDocument/2006/relationships/hyperlink" Target="http://bit.ly/2D4h4gW" TargetMode="External"/><Relationship Id="rId656" Type="http://schemas.openxmlformats.org/officeDocument/2006/relationships/hyperlink" Target="https://youtu.be/jEGyp0w6vMo" TargetMode="External"/><Relationship Id="rId863" Type="http://schemas.openxmlformats.org/officeDocument/2006/relationships/hyperlink" Target="http://www.social-experts.net/using-social-media-marketing-dominate-like-shark/" TargetMode="External"/><Relationship Id="rId1079" Type="http://schemas.openxmlformats.org/officeDocument/2006/relationships/hyperlink" Target="http://www.ebay.com/itm/371867688612?ul_noapp=true" TargetMode="External"/><Relationship Id="rId1286" Type="http://schemas.openxmlformats.org/officeDocument/2006/relationships/hyperlink" Target="http://www.myfrugalbusiness.com/2018/01/top-social-media-tactics-generate-b2b-leads-sales.html" TargetMode="External"/><Relationship Id="rId1493" Type="http://schemas.openxmlformats.org/officeDocument/2006/relationships/hyperlink" Target="https://pbs.twimg.com/media/DYGiFcfVwAA-7U6.jpg" TargetMode="External"/><Relationship Id="rId2337" Type="http://schemas.openxmlformats.org/officeDocument/2006/relationships/hyperlink" Target="http://pbs.twimg.com/profile_images/635224559868706816/FRMSais4_normal.jpg" TargetMode="External"/><Relationship Id="rId2544" Type="http://schemas.openxmlformats.org/officeDocument/2006/relationships/hyperlink" Target="https://pbs.twimg.com/media/DYViSfDVAAAbQgq.jpg" TargetMode="External"/><Relationship Id="rId2891" Type="http://schemas.openxmlformats.org/officeDocument/2006/relationships/hyperlink" Target="http://pbs.twimg.com/profile_images/423336432829079552/Qo40WvP4_normal.jpeg" TargetMode="External"/><Relationship Id="rId3942" Type="http://schemas.openxmlformats.org/officeDocument/2006/relationships/hyperlink" Target="https://twitter.com/" TargetMode="External"/><Relationship Id="rId309" Type="http://schemas.openxmlformats.org/officeDocument/2006/relationships/hyperlink" Target="http://www.myfrugalbusiness.com/2018/01/effective-digital-marketing-techniques.html" TargetMode="External"/><Relationship Id="rId516" Type="http://schemas.openxmlformats.org/officeDocument/2006/relationships/hyperlink" Target="https://www.linkedin.com/pulse/importance-kpis-social-media-marketing-dennis-koutoudis/" TargetMode="External"/><Relationship Id="rId1146" Type="http://schemas.openxmlformats.org/officeDocument/2006/relationships/hyperlink" Target="https://www.linkedin.com/pulse/how-socially-sell-video-interview-ian-moyse-?trk=mp-reader-card" TargetMode="External"/><Relationship Id="rId2751" Type="http://schemas.openxmlformats.org/officeDocument/2006/relationships/hyperlink" Target="http://pbs.twimg.com/profile_images/829673420623343616/33gdUefc_normal.jpg" TargetMode="External"/><Relationship Id="rId3802" Type="http://schemas.openxmlformats.org/officeDocument/2006/relationships/hyperlink" Target="https://twitter.com/" TargetMode="External"/><Relationship Id="rId723" Type="http://schemas.openxmlformats.org/officeDocument/2006/relationships/hyperlink" Target="https://buff.ly/2FoCxSQ" TargetMode="External"/><Relationship Id="rId930" Type="http://schemas.openxmlformats.org/officeDocument/2006/relationships/hyperlink" Target="http://www.myfrugalbusiness.com/2017/08/unique-marketing-advertising-digital-media-stand-out.html" TargetMode="External"/><Relationship Id="rId1006" Type="http://schemas.openxmlformats.org/officeDocument/2006/relationships/hyperlink" Target="https://blog.iandyoo.com/linbound-marketing-expliqu%C3%A9-%C3%A0-ton-patron?utm_campaign=Mieux%20connaitre%20l%27inbound%20marketing&amp;utm_content=66792202&amp;utm_medium=social&amp;utm_source=twitter" TargetMode="External"/><Relationship Id="rId1353" Type="http://schemas.openxmlformats.org/officeDocument/2006/relationships/hyperlink" Target="https://pbs.twimg.com/tweet_video_thumb/DYkMFNZW4AEd_nt.jpg" TargetMode="External"/><Relationship Id="rId1560" Type="http://schemas.openxmlformats.org/officeDocument/2006/relationships/hyperlink" Target="https://pbs.twimg.com/media/DX7g6ahVwAA1-yk.jpg" TargetMode="External"/><Relationship Id="rId2404" Type="http://schemas.openxmlformats.org/officeDocument/2006/relationships/hyperlink" Target="http://pbs.twimg.com/profile_images/969311463960592384/e4yH-Q-b_normal.jpg" TargetMode="External"/><Relationship Id="rId2611" Type="http://schemas.openxmlformats.org/officeDocument/2006/relationships/hyperlink" Target="http://pbs.twimg.com/profile_images/840962261233541121/lCjfMtY8_normal.jpg" TargetMode="External"/><Relationship Id="rId1213" Type="http://schemas.openxmlformats.org/officeDocument/2006/relationships/hyperlink" Target="http://www.social-experts.net/how-to-roll-social-selling-across" TargetMode="External"/><Relationship Id="rId1420" Type="http://schemas.openxmlformats.org/officeDocument/2006/relationships/hyperlink" Target="https://pbs.twimg.com/media/DHxpY8YVYAA65qk.jpg" TargetMode="External"/><Relationship Id="rId4369" Type="http://schemas.openxmlformats.org/officeDocument/2006/relationships/hyperlink" Target="https://twitter.com/" TargetMode="External"/><Relationship Id="rId4576" Type="http://schemas.openxmlformats.org/officeDocument/2006/relationships/hyperlink" Target="https://twitter.com/" TargetMode="External"/><Relationship Id="rId4783" Type="http://schemas.openxmlformats.org/officeDocument/2006/relationships/hyperlink" Target="https://twitter.com/" TargetMode="External"/><Relationship Id="rId4990" Type="http://schemas.openxmlformats.org/officeDocument/2006/relationships/hyperlink" Target="https://twitter.com/" TargetMode="External"/><Relationship Id="rId3178" Type="http://schemas.openxmlformats.org/officeDocument/2006/relationships/hyperlink" Target="https://pbs.twimg.com/media/DYqKR0RWsAERR_Y.jpg" TargetMode="External"/><Relationship Id="rId3385" Type="http://schemas.openxmlformats.org/officeDocument/2006/relationships/hyperlink" Target="http://pbs.twimg.com/profile_images/1129115682/40222_123899460989128_100001072256821_128730_5433521_n_normal.jpg" TargetMode="External"/><Relationship Id="rId3592" Type="http://schemas.openxmlformats.org/officeDocument/2006/relationships/hyperlink" Target="https://pbs.twimg.com/media/DX62yP_WAAIiU3H.jpg" TargetMode="External"/><Relationship Id="rId4229" Type="http://schemas.openxmlformats.org/officeDocument/2006/relationships/hyperlink" Target="https://twitter.com/" TargetMode="External"/><Relationship Id="rId4436" Type="http://schemas.openxmlformats.org/officeDocument/2006/relationships/hyperlink" Target="https://twitter.com/" TargetMode="External"/><Relationship Id="rId4643" Type="http://schemas.openxmlformats.org/officeDocument/2006/relationships/hyperlink" Target="https://twitter.com/" TargetMode="External"/><Relationship Id="rId4850" Type="http://schemas.openxmlformats.org/officeDocument/2006/relationships/hyperlink" Target="https://twitter.com/" TargetMode="External"/><Relationship Id="rId2194" Type="http://schemas.openxmlformats.org/officeDocument/2006/relationships/hyperlink" Target="http://pbs.twimg.com/profile_images/700607476731805696/G4rUUtmx_normal.jpg" TargetMode="External"/><Relationship Id="rId3038" Type="http://schemas.openxmlformats.org/officeDocument/2006/relationships/hyperlink" Target="http://pbs.twimg.com/profile_images/530719704315215872/Q776KHQo_normal.jpeg" TargetMode="External"/><Relationship Id="rId3245" Type="http://schemas.openxmlformats.org/officeDocument/2006/relationships/hyperlink" Target="http://pbs.twimg.com/profile_images/900825127780196352/RJhV8_wH_normal.jpg" TargetMode="External"/><Relationship Id="rId3452" Type="http://schemas.openxmlformats.org/officeDocument/2006/relationships/hyperlink" Target="http://pbs.twimg.com/profile_images/805109474352627712/WkaLDNMz_normal.jpg" TargetMode="External"/><Relationship Id="rId4503" Type="http://schemas.openxmlformats.org/officeDocument/2006/relationships/hyperlink" Target="https://twitter.com/" TargetMode="External"/><Relationship Id="rId4710" Type="http://schemas.openxmlformats.org/officeDocument/2006/relationships/hyperlink" Target="https://twitter.com/" TargetMode="External"/><Relationship Id="rId166" Type="http://schemas.openxmlformats.org/officeDocument/2006/relationships/hyperlink" Target="http://tinyurl.com/ya4mf5yu" TargetMode="External"/><Relationship Id="rId373" Type="http://schemas.openxmlformats.org/officeDocument/2006/relationships/hyperlink" Target="http://snip.ly/y4nif" TargetMode="External"/><Relationship Id="rId580" Type="http://schemas.openxmlformats.org/officeDocument/2006/relationships/hyperlink" Target="http://spr.ly/6019DToZT" TargetMode="External"/><Relationship Id="rId2054" Type="http://schemas.openxmlformats.org/officeDocument/2006/relationships/hyperlink" Target="http://pbs.twimg.com/profile_images/680964208368947200/nK4teZBB_normal.jpg" TargetMode="External"/><Relationship Id="rId2261" Type="http://schemas.openxmlformats.org/officeDocument/2006/relationships/hyperlink" Target="http://pbs.twimg.com/profile_images/965174088254803970/OiDn9qOE_normal.jpg" TargetMode="External"/><Relationship Id="rId3105" Type="http://schemas.openxmlformats.org/officeDocument/2006/relationships/hyperlink" Target="https://pbs.twimg.com/media/DOH7P1nUEAEGYsA.jpg" TargetMode="External"/><Relationship Id="rId3312" Type="http://schemas.openxmlformats.org/officeDocument/2006/relationships/hyperlink" Target="http://pbs.twimg.com/profile_images/770244132417605633/BQo293S6_normal.jpg" TargetMode="External"/><Relationship Id="rId233" Type="http://schemas.openxmlformats.org/officeDocument/2006/relationships/hyperlink" Target="https://www.mariangelesberna.com/2018/02/27/estas-haciendolo-bien-en-linkedin/" TargetMode="External"/><Relationship Id="rId440" Type="http://schemas.openxmlformats.org/officeDocument/2006/relationships/hyperlink" Target="http://ow.ly/htph30iRRd8" TargetMode="External"/><Relationship Id="rId1070" Type="http://schemas.openxmlformats.org/officeDocument/2006/relationships/hyperlink" Target="https://www.ebay.com/ulk/itm/112739706694" TargetMode="External"/><Relationship Id="rId2121" Type="http://schemas.openxmlformats.org/officeDocument/2006/relationships/hyperlink" Target="http://pbs.twimg.com/profile_images/931125294827581440/xhkqdo0v_normal.jpg" TargetMode="External"/><Relationship Id="rId5277" Type="http://schemas.openxmlformats.org/officeDocument/2006/relationships/hyperlink" Target="https://twitter.com/" TargetMode="External"/><Relationship Id="rId5484" Type="http://schemas.openxmlformats.org/officeDocument/2006/relationships/hyperlink" Target="https://api.twitter.com/1.1/geo/id/4c6100a96901fb5e.json" TargetMode="External"/><Relationship Id="rId300" Type="http://schemas.openxmlformats.org/officeDocument/2006/relationships/hyperlink" Target="http://www.myfrugalbusiness.com/2016/12/savvy-snapchat-social-selling-suggestions.html" TargetMode="External"/><Relationship Id="rId4086" Type="http://schemas.openxmlformats.org/officeDocument/2006/relationships/hyperlink" Target="https://twitter.com/" TargetMode="External"/><Relationship Id="rId5137" Type="http://schemas.openxmlformats.org/officeDocument/2006/relationships/hyperlink" Target="https://twitter.com/" TargetMode="External"/><Relationship Id="rId1887" Type="http://schemas.openxmlformats.org/officeDocument/2006/relationships/hyperlink" Target="https://pbs.twimg.com/media/DPQkW7HVQAEiCVC.jpg" TargetMode="External"/><Relationship Id="rId2938" Type="http://schemas.openxmlformats.org/officeDocument/2006/relationships/hyperlink" Target="http://pbs.twimg.com/profile_images/702765584191086592/U0hGEUT3_normal.jpg" TargetMode="External"/><Relationship Id="rId4293" Type="http://schemas.openxmlformats.org/officeDocument/2006/relationships/hyperlink" Target="https://twitter.com/" TargetMode="External"/><Relationship Id="rId5344" Type="http://schemas.openxmlformats.org/officeDocument/2006/relationships/hyperlink" Target="https://twitter.com/" TargetMode="External"/><Relationship Id="rId1747" Type="http://schemas.openxmlformats.org/officeDocument/2006/relationships/hyperlink" Target="https://pbs.twimg.com/media/DX3D3CPXcAE0V3T.jpg" TargetMode="External"/><Relationship Id="rId1954" Type="http://schemas.openxmlformats.org/officeDocument/2006/relationships/hyperlink" Target="http://pbs.twimg.com/profile_images/969767708295184384/ekJzon1y_normal.jpg" TargetMode="External"/><Relationship Id="rId4153" Type="http://schemas.openxmlformats.org/officeDocument/2006/relationships/hyperlink" Target="https://twitter.com/" TargetMode="External"/><Relationship Id="rId4360" Type="http://schemas.openxmlformats.org/officeDocument/2006/relationships/hyperlink" Target="https://twitter.com/" TargetMode="External"/><Relationship Id="rId5204" Type="http://schemas.openxmlformats.org/officeDocument/2006/relationships/hyperlink" Target="https://twitter.com/" TargetMode="External"/><Relationship Id="rId5411" Type="http://schemas.openxmlformats.org/officeDocument/2006/relationships/hyperlink" Target="https://twitter.com/" TargetMode="External"/><Relationship Id="rId39" Type="http://schemas.openxmlformats.org/officeDocument/2006/relationships/hyperlink" Target="http://www.omzetcoach.nl/vacatures/" TargetMode="External"/><Relationship Id="rId1607" Type="http://schemas.openxmlformats.org/officeDocument/2006/relationships/hyperlink" Target="https://pbs.twimg.com/media/DX8DjItX4AIzJrT.jpg" TargetMode="External"/><Relationship Id="rId1814" Type="http://schemas.openxmlformats.org/officeDocument/2006/relationships/hyperlink" Target="https://pbs.twimg.com/media/DYa5UXcU8AAVOyu.jpg" TargetMode="External"/><Relationship Id="rId4013" Type="http://schemas.openxmlformats.org/officeDocument/2006/relationships/hyperlink" Target="https://twitter.com/" TargetMode="External"/><Relationship Id="rId4220" Type="http://schemas.openxmlformats.org/officeDocument/2006/relationships/hyperlink" Target="https://twitter.com/" TargetMode="External"/><Relationship Id="rId3779" Type="http://schemas.openxmlformats.org/officeDocument/2006/relationships/hyperlink" Target="https://twitter.com/" TargetMode="External"/><Relationship Id="rId2588" Type="http://schemas.openxmlformats.org/officeDocument/2006/relationships/hyperlink" Target="http://pbs.twimg.com/profile_images/592090818451677184/SUytlm5h_normal.jpg" TargetMode="External"/><Relationship Id="rId3986" Type="http://schemas.openxmlformats.org/officeDocument/2006/relationships/hyperlink" Target="https://twitter.com/" TargetMode="External"/><Relationship Id="rId1397" Type="http://schemas.openxmlformats.org/officeDocument/2006/relationships/hyperlink" Target="https://pbs.twimg.com/media/DXsnxodWsAA1PyM.jpg" TargetMode="External"/><Relationship Id="rId2795" Type="http://schemas.openxmlformats.org/officeDocument/2006/relationships/hyperlink" Target="http://pbs.twimg.com/profile_images/917682735661031424/xedci9AD_normal.jpg" TargetMode="External"/><Relationship Id="rId3639" Type="http://schemas.openxmlformats.org/officeDocument/2006/relationships/hyperlink" Target="http://pbs.twimg.com/profile_images/959976417466441728/IS8N_Zmt_normal.jpg" TargetMode="External"/><Relationship Id="rId3846" Type="http://schemas.openxmlformats.org/officeDocument/2006/relationships/hyperlink" Target="https://twitter.com/" TargetMode="External"/><Relationship Id="rId5061" Type="http://schemas.openxmlformats.org/officeDocument/2006/relationships/hyperlink" Target="https://twitter.com/" TargetMode="External"/><Relationship Id="rId767" Type="http://schemas.openxmlformats.org/officeDocument/2006/relationships/hyperlink" Target="https://www.linkedin.com/pulse/importance-kpis-social-media-marketing-dennis-koutoudis/" TargetMode="External"/><Relationship Id="rId974" Type="http://schemas.openxmlformats.org/officeDocument/2006/relationships/hyperlink" Target="https://www.linkedin.com/pulse/sales-marketing-fairy-tale-alexander-low/" TargetMode="External"/><Relationship Id="rId2448" Type="http://schemas.openxmlformats.org/officeDocument/2006/relationships/hyperlink" Target="https://pbs.twimg.com/media/DYGfYB4X0AEFHS7.jpg" TargetMode="External"/><Relationship Id="rId2655" Type="http://schemas.openxmlformats.org/officeDocument/2006/relationships/hyperlink" Target="http://pbs.twimg.com/profile_images/974761602510737408/jrXwGXGi_normal.jpg" TargetMode="External"/><Relationship Id="rId2862" Type="http://schemas.openxmlformats.org/officeDocument/2006/relationships/hyperlink" Target="https://pbs.twimg.com/media/DYkZo82WsAA_ft9.jpg" TargetMode="External"/><Relationship Id="rId3706" Type="http://schemas.openxmlformats.org/officeDocument/2006/relationships/hyperlink" Target="https://twitter.com/" TargetMode="External"/><Relationship Id="rId3913" Type="http://schemas.openxmlformats.org/officeDocument/2006/relationships/hyperlink" Target="https://twitter.com/" TargetMode="External"/><Relationship Id="rId627" Type="http://schemas.openxmlformats.org/officeDocument/2006/relationships/hyperlink" Target="https://www.linkedin.com/pulse/importance-kpis-social-media-marketing-dennis-koutoudis/" TargetMode="External"/><Relationship Id="rId834" Type="http://schemas.openxmlformats.org/officeDocument/2006/relationships/hyperlink" Target="https://business.linkedin.com/sales-solutions/blog/customer-stories/2018/03/sales-navigator-success-stories--tech-and-professional-services-?utm_source=feedblitz&amp;utm_medium=FeedBlitzRss&amp;utm_campaign=salessolutions" TargetMode="External"/><Relationship Id="rId1257" Type="http://schemas.openxmlformats.org/officeDocument/2006/relationships/hyperlink" Target="http://www.social-experts.net/dont-be-outsold" TargetMode="External"/><Relationship Id="rId1464" Type="http://schemas.openxmlformats.org/officeDocument/2006/relationships/hyperlink" Target="https://pbs.twimg.com/tweet_video_thumb/DYBOLCKVMAIg1f0.jpg" TargetMode="External"/><Relationship Id="rId1671" Type="http://schemas.openxmlformats.org/officeDocument/2006/relationships/hyperlink" Target="https://pbs.twimg.com/media/DYkyebuVQAItF_3.jpg" TargetMode="External"/><Relationship Id="rId2308" Type="http://schemas.openxmlformats.org/officeDocument/2006/relationships/hyperlink" Target="http://pbs.twimg.com/profile_images/748444194046345216/5WnLB21o_normal.jpg" TargetMode="External"/><Relationship Id="rId2515" Type="http://schemas.openxmlformats.org/officeDocument/2006/relationships/hyperlink" Target="https://pbs.twimg.com/media/DYVeWmNVwAAgMcf.jpg" TargetMode="External"/><Relationship Id="rId2722" Type="http://schemas.openxmlformats.org/officeDocument/2006/relationships/hyperlink" Target="http://pbs.twimg.com/profile_images/875010468871417856/UHaQl5Oe_normal.jpg" TargetMode="External"/><Relationship Id="rId901" Type="http://schemas.openxmlformats.org/officeDocument/2006/relationships/hyperlink" Target="http://bit.ly/2F9CPwN" TargetMode="External"/><Relationship Id="rId1117" Type="http://schemas.openxmlformats.org/officeDocument/2006/relationships/hyperlink" Target="http://www.myfrugalbusiness.com/2018/01/effective-digital-marketing-techniques.html" TargetMode="External"/><Relationship Id="rId1324" Type="http://schemas.openxmlformats.org/officeDocument/2006/relationships/hyperlink" Target="http://www.myfrugalbusiness.com/2017/12/lead-generation-hacks-grow-sales.html" TargetMode="External"/><Relationship Id="rId1531" Type="http://schemas.openxmlformats.org/officeDocument/2006/relationships/hyperlink" Target="https://pbs.twimg.com/media/DYVNgAoU0AAN66l.jpg" TargetMode="External"/><Relationship Id="rId4687" Type="http://schemas.openxmlformats.org/officeDocument/2006/relationships/hyperlink" Target="https://twitter.com/" TargetMode="External"/><Relationship Id="rId4894" Type="http://schemas.openxmlformats.org/officeDocument/2006/relationships/hyperlink" Target="https://twitter.com/" TargetMode="External"/><Relationship Id="rId30" Type="http://schemas.openxmlformats.org/officeDocument/2006/relationships/hyperlink" Target="https://included.co/tips-selling-coworking-spaces/" TargetMode="External"/><Relationship Id="rId3289" Type="http://schemas.openxmlformats.org/officeDocument/2006/relationships/hyperlink" Target="http://pbs.twimg.com/profile_images/963645029859328004/WzmvqNHT_normal.jpg" TargetMode="External"/><Relationship Id="rId3496" Type="http://schemas.openxmlformats.org/officeDocument/2006/relationships/hyperlink" Target="https://pbs.twimg.com/media/DYVf7wJXcAMSwQi.jpg" TargetMode="External"/><Relationship Id="rId4547" Type="http://schemas.openxmlformats.org/officeDocument/2006/relationships/hyperlink" Target="https://twitter.com/" TargetMode="External"/><Relationship Id="rId4754" Type="http://schemas.openxmlformats.org/officeDocument/2006/relationships/hyperlink" Target="https://twitter.com/" TargetMode="External"/><Relationship Id="rId2098" Type="http://schemas.openxmlformats.org/officeDocument/2006/relationships/hyperlink" Target="http://pbs.twimg.com/profile_images/423336432829079552/Qo40WvP4_normal.jpeg" TargetMode="External"/><Relationship Id="rId3149" Type="http://schemas.openxmlformats.org/officeDocument/2006/relationships/hyperlink" Target="http://pbs.twimg.com/profile_images/695547077766574080/q8rEgYhM_normal.jpg" TargetMode="External"/><Relationship Id="rId3356" Type="http://schemas.openxmlformats.org/officeDocument/2006/relationships/hyperlink" Target="http://pbs.twimg.com/profile_images/909075667433644033/3IsGUKbQ_normal.jpg" TargetMode="External"/><Relationship Id="rId3563" Type="http://schemas.openxmlformats.org/officeDocument/2006/relationships/hyperlink" Target="https://pbs.twimg.com/media/DX62yP_WAAIiU3H.jpg" TargetMode="External"/><Relationship Id="rId4407" Type="http://schemas.openxmlformats.org/officeDocument/2006/relationships/hyperlink" Target="https://twitter.com/" TargetMode="External"/><Relationship Id="rId4961" Type="http://schemas.openxmlformats.org/officeDocument/2006/relationships/hyperlink" Target="https://twitter.com/" TargetMode="External"/><Relationship Id="rId277" Type="http://schemas.openxmlformats.org/officeDocument/2006/relationships/hyperlink" Target="http://socialfave.net.convey.pro/l/nX52Ja7" TargetMode="External"/><Relationship Id="rId484" Type="http://schemas.openxmlformats.org/officeDocument/2006/relationships/hyperlink" Target="https://youtu.be/kPcF32JhZGg" TargetMode="External"/><Relationship Id="rId2165" Type="http://schemas.openxmlformats.org/officeDocument/2006/relationships/hyperlink" Target="http://pbs.twimg.com/profile_images/930384398381350915/I_ZbONVT_normal.jpg" TargetMode="External"/><Relationship Id="rId3009" Type="http://schemas.openxmlformats.org/officeDocument/2006/relationships/hyperlink" Target="http://pbs.twimg.com/profile_images/847434009630191616/YCRR1SkA_normal.jpg" TargetMode="External"/><Relationship Id="rId3216" Type="http://schemas.openxmlformats.org/officeDocument/2006/relationships/hyperlink" Target="http://pbs.twimg.com/profile_images/553236566777147392/xYVafTni_normal.png" TargetMode="External"/><Relationship Id="rId3770" Type="http://schemas.openxmlformats.org/officeDocument/2006/relationships/hyperlink" Target="https://twitter.com/" TargetMode="External"/><Relationship Id="rId4614" Type="http://schemas.openxmlformats.org/officeDocument/2006/relationships/hyperlink" Target="https://twitter.com/" TargetMode="External"/><Relationship Id="rId4821" Type="http://schemas.openxmlformats.org/officeDocument/2006/relationships/hyperlink" Target="https://twitter.com/" TargetMode="External"/><Relationship Id="rId137" Type="http://schemas.openxmlformats.org/officeDocument/2006/relationships/hyperlink" Target="http://www.voiceamerica.com/show/1981/breakfast-with-game-changers" TargetMode="External"/><Relationship Id="rId344" Type="http://schemas.openxmlformats.org/officeDocument/2006/relationships/hyperlink" Target="https://maximizesocialbusiness.com/primer-b2b-social-selling-twitter-24681/" TargetMode="External"/><Relationship Id="rId691" Type="http://schemas.openxmlformats.org/officeDocument/2006/relationships/hyperlink" Target="http://www.voiceamerica.com/show/2490/social-selling-with-game-changers-presented-by-sap" TargetMode="External"/><Relationship Id="rId2025" Type="http://schemas.openxmlformats.org/officeDocument/2006/relationships/hyperlink" Target="http://pbs.twimg.com/profile_images/838116866488958976/o6aSsf3y_normal.jpg" TargetMode="External"/><Relationship Id="rId2372" Type="http://schemas.openxmlformats.org/officeDocument/2006/relationships/hyperlink" Target="http://pbs.twimg.com/profile_images/968171028508798976/iobkPQGq_normal.jpg" TargetMode="External"/><Relationship Id="rId3423" Type="http://schemas.openxmlformats.org/officeDocument/2006/relationships/hyperlink" Target="http://pbs.twimg.com/profile_images/1129115682/40222_123899460989128_100001072256821_128730_5433521_n_normal.jpg" TargetMode="External"/><Relationship Id="rId3630" Type="http://schemas.openxmlformats.org/officeDocument/2006/relationships/hyperlink" Target="http://pbs.twimg.com/profile_images/805109474352627712/WkaLDNMz_normal.jpg" TargetMode="External"/><Relationship Id="rId551" Type="http://schemas.openxmlformats.org/officeDocument/2006/relationships/hyperlink" Target="http://www.voiceamerica.com/show/2490/social-selling-with-game-changers-presented-by-sap" TargetMode="External"/><Relationship Id="rId1181" Type="http://schemas.openxmlformats.org/officeDocument/2006/relationships/hyperlink" Target="http://digital-leadership-associates.passle.net/post/102erm7/optimizing-customer-experience-though-being-a-social-organisation?utm_content=buffer60404&amp;utm_medium=social&amp;utm_source=twitter.com&amp;utm_campaign=buffer" TargetMode="External"/><Relationship Id="rId2232" Type="http://schemas.openxmlformats.org/officeDocument/2006/relationships/hyperlink" Target="https://pbs.twimg.com/media/DX2_zi9VMAAh9xe.jpg" TargetMode="External"/><Relationship Id="rId5388" Type="http://schemas.openxmlformats.org/officeDocument/2006/relationships/hyperlink" Target="https://twitter.com/" TargetMode="External"/><Relationship Id="rId204" Type="http://schemas.openxmlformats.org/officeDocument/2006/relationships/hyperlink" Target="http://ow.ly/iUW350gLZVi" TargetMode="External"/><Relationship Id="rId411" Type="http://schemas.openxmlformats.org/officeDocument/2006/relationships/hyperlink" Target="https://www.youtube.com/watch?v=SKNW2cMMHow&amp;feature=youtu.be&amp;utm_content=bufferbfcbd&amp;utm_medium=social&amp;utm_source=twitter.com&amp;utm_campaign=buffer" TargetMode="External"/><Relationship Id="rId1041" Type="http://schemas.openxmlformats.org/officeDocument/2006/relationships/hyperlink" Target="https://www.ebay.com/itm/112290857053?ul_noapp=true" TargetMode="External"/><Relationship Id="rId1998" Type="http://schemas.openxmlformats.org/officeDocument/2006/relationships/hyperlink" Target="http://abs.twimg.com/sticky/default_profile_images/default_profile_normal.png" TargetMode="External"/><Relationship Id="rId4197" Type="http://schemas.openxmlformats.org/officeDocument/2006/relationships/hyperlink" Target="https://twitter.com/" TargetMode="External"/><Relationship Id="rId5248" Type="http://schemas.openxmlformats.org/officeDocument/2006/relationships/hyperlink" Target="https://twitter.com/" TargetMode="External"/><Relationship Id="rId5455" Type="http://schemas.openxmlformats.org/officeDocument/2006/relationships/hyperlink" Target="https://api.twitter.com/1.1/geo/id/e3505917a639e8ec.json" TargetMode="External"/><Relationship Id="rId1858" Type="http://schemas.openxmlformats.org/officeDocument/2006/relationships/hyperlink" Target="https://pbs.twimg.com/media/DX7Cc0NW0AAmxZm.jpg" TargetMode="External"/><Relationship Id="rId4057" Type="http://schemas.openxmlformats.org/officeDocument/2006/relationships/hyperlink" Target="https://twitter.com/" TargetMode="External"/><Relationship Id="rId4264" Type="http://schemas.openxmlformats.org/officeDocument/2006/relationships/hyperlink" Target="https://twitter.com/" TargetMode="External"/><Relationship Id="rId4471" Type="http://schemas.openxmlformats.org/officeDocument/2006/relationships/hyperlink" Target="https://twitter.com/" TargetMode="External"/><Relationship Id="rId5108" Type="http://schemas.openxmlformats.org/officeDocument/2006/relationships/hyperlink" Target="https://twitter.com/" TargetMode="External"/><Relationship Id="rId5315" Type="http://schemas.openxmlformats.org/officeDocument/2006/relationships/hyperlink" Target="https://twitter.com/" TargetMode="External"/><Relationship Id="rId2909" Type="http://schemas.openxmlformats.org/officeDocument/2006/relationships/hyperlink" Target="http://pbs.twimg.com/profile_images/423336432829079552/Qo40WvP4_normal.jpeg" TargetMode="External"/><Relationship Id="rId3073" Type="http://schemas.openxmlformats.org/officeDocument/2006/relationships/hyperlink" Target="http://pbs.twimg.com/profile_images/894627561938059267/z-Tm1a9u_normal.jpg" TargetMode="External"/><Relationship Id="rId3280" Type="http://schemas.openxmlformats.org/officeDocument/2006/relationships/hyperlink" Target="http://pbs.twimg.com/profile_images/963645029859328004/WzmvqNHT_normal.jpg" TargetMode="External"/><Relationship Id="rId4124" Type="http://schemas.openxmlformats.org/officeDocument/2006/relationships/hyperlink" Target="https://twitter.com/" TargetMode="External"/><Relationship Id="rId4331" Type="http://schemas.openxmlformats.org/officeDocument/2006/relationships/hyperlink" Target="https://twitter.com/" TargetMode="External"/><Relationship Id="rId1718" Type="http://schemas.openxmlformats.org/officeDocument/2006/relationships/hyperlink" Target="https://pbs.twimg.com/media/DXnjt05W4AIbqSi.jpg" TargetMode="External"/><Relationship Id="rId1925" Type="http://schemas.openxmlformats.org/officeDocument/2006/relationships/hyperlink" Target="https://pbs.twimg.com/tweet_video_thumb/DYkMFNZW4AEd_nt.jpg" TargetMode="External"/><Relationship Id="rId3140" Type="http://schemas.openxmlformats.org/officeDocument/2006/relationships/hyperlink" Target="http://pbs.twimg.com/profile_images/917845237556547584/MHLTZ_0d_normal.jpg" TargetMode="External"/><Relationship Id="rId2699" Type="http://schemas.openxmlformats.org/officeDocument/2006/relationships/hyperlink" Target="https://pbs.twimg.com/media/DXxR9UxWAAAaC49.jpg" TargetMode="External"/><Relationship Id="rId3000" Type="http://schemas.openxmlformats.org/officeDocument/2006/relationships/hyperlink" Target="http://pbs.twimg.com/profile_images/958749844620890112/BPLjhL7q_normal.jpg" TargetMode="External"/><Relationship Id="rId3957" Type="http://schemas.openxmlformats.org/officeDocument/2006/relationships/hyperlink" Target="https://twitter.com/" TargetMode="External"/><Relationship Id="rId878" Type="http://schemas.openxmlformats.org/officeDocument/2006/relationships/hyperlink" Target="http://ow.ly/qTMU30iyW8L" TargetMode="External"/><Relationship Id="rId2559" Type="http://schemas.openxmlformats.org/officeDocument/2006/relationships/hyperlink" Target="http://pbs.twimg.com/profile_images/1224627567/vortice_normal.gif" TargetMode="External"/><Relationship Id="rId2766" Type="http://schemas.openxmlformats.org/officeDocument/2006/relationships/hyperlink" Target="http://pbs.twimg.com/profile_images/3119962297/5dbf1edd89534df985564def38d2995e_normal.jpeg" TargetMode="External"/><Relationship Id="rId2973" Type="http://schemas.openxmlformats.org/officeDocument/2006/relationships/hyperlink" Target="http://pbs.twimg.com/profile_images/874062201140551682/uN7ZdV3g_normal.jpg" TargetMode="External"/><Relationship Id="rId3817" Type="http://schemas.openxmlformats.org/officeDocument/2006/relationships/hyperlink" Target="https://twitter.com/" TargetMode="External"/><Relationship Id="rId5172" Type="http://schemas.openxmlformats.org/officeDocument/2006/relationships/hyperlink" Target="https://twitter.com/" TargetMode="External"/><Relationship Id="rId738" Type="http://schemas.openxmlformats.org/officeDocument/2006/relationships/hyperlink" Target="http://bit.ly/2G8AH9F" TargetMode="External"/><Relationship Id="rId945" Type="http://schemas.openxmlformats.org/officeDocument/2006/relationships/hyperlink" Target="http://bit.ly/handle-negative-people-mlm" TargetMode="External"/><Relationship Id="rId1368" Type="http://schemas.openxmlformats.org/officeDocument/2006/relationships/hyperlink" Target="https://pbs.twimg.com/media/DXQx98iXkAYZKQ2.png" TargetMode="External"/><Relationship Id="rId1575" Type="http://schemas.openxmlformats.org/officeDocument/2006/relationships/hyperlink" Target="https://pbs.twimg.com/media/DYF9cKXXUAAh1v7.jpg" TargetMode="External"/><Relationship Id="rId1782" Type="http://schemas.openxmlformats.org/officeDocument/2006/relationships/hyperlink" Target="https://pbs.twimg.com/media/DYg90q9U0AEoP9K.jpg" TargetMode="External"/><Relationship Id="rId2419" Type="http://schemas.openxmlformats.org/officeDocument/2006/relationships/hyperlink" Target="http://pbs.twimg.com/profile_images/973222409598787584/XE9YQHDH_normal.jpg" TargetMode="External"/><Relationship Id="rId2626" Type="http://schemas.openxmlformats.org/officeDocument/2006/relationships/hyperlink" Target="https://pbs.twimg.com/media/DYauTQSWkAAZByA.png" TargetMode="External"/><Relationship Id="rId2833" Type="http://schemas.openxmlformats.org/officeDocument/2006/relationships/hyperlink" Target="http://pbs.twimg.com/profile_images/924987148536893440/XqD5PpfN_normal.jpg" TargetMode="External"/><Relationship Id="rId5032" Type="http://schemas.openxmlformats.org/officeDocument/2006/relationships/hyperlink" Target="https://twitter.com/" TargetMode="External"/><Relationship Id="rId74" Type="http://schemas.openxmlformats.org/officeDocument/2006/relationships/hyperlink" Target="https://buff.ly/2FwzgBy" TargetMode="External"/><Relationship Id="rId805" Type="http://schemas.openxmlformats.org/officeDocument/2006/relationships/hyperlink" Target="https://www.inc.com/john-white/here-are-the-exact-words-to-use-on-social-media-to.html" TargetMode="External"/><Relationship Id="rId1228" Type="http://schemas.openxmlformats.org/officeDocument/2006/relationships/hyperlink" Target="http://www.social-experts.net/dont-be-outsold" TargetMode="External"/><Relationship Id="rId1435" Type="http://schemas.openxmlformats.org/officeDocument/2006/relationships/hyperlink" Target="https://pbs.twimg.com/media/Bu6xxlxIIAAprFC.png" TargetMode="External"/><Relationship Id="rId4798" Type="http://schemas.openxmlformats.org/officeDocument/2006/relationships/hyperlink" Target="https://twitter.com/" TargetMode="External"/><Relationship Id="rId1642" Type="http://schemas.openxmlformats.org/officeDocument/2006/relationships/hyperlink" Target="https://pbs.twimg.com/media/DYgdjQ1U8AIaGH5.jpg" TargetMode="External"/><Relationship Id="rId2900" Type="http://schemas.openxmlformats.org/officeDocument/2006/relationships/hyperlink" Target="http://pbs.twimg.com/profile_images/423336432829079552/Qo40WvP4_normal.jpeg" TargetMode="External"/><Relationship Id="rId1502" Type="http://schemas.openxmlformats.org/officeDocument/2006/relationships/hyperlink" Target="https://pbs.twimg.com/media/DX3Fc9aX4AIpDOW.jpg" TargetMode="External"/><Relationship Id="rId4658" Type="http://schemas.openxmlformats.org/officeDocument/2006/relationships/hyperlink" Target="https://twitter.com/" TargetMode="External"/><Relationship Id="rId4865" Type="http://schemas.openxmlformats.org/officeDocument/2006/relationships/hyperlink" Target="https://twitter.com/" TargetMode="External"/><Relationship Id="rId388" Type="http://schemas.openxmlformats.org/officeDocument/2006/relationships/hyperlink" Target="http://cgt.bz/1zk8s" TargetMode="External"/><Relationship Id="rId2069" Type="http://schemas.openxmlformats.org/officeDocument/2006/relationships/hyperlink" Target="http://pbs.twimg.com/profile_images/509915416454373377/t1Ijdd8P_normal.jpeg" TargetMode="External"/><Relationship Id="rId3467" Type="http://schemas.openxmlformats.org/officeDocument/2006/relationships/hyperlink" Target="https://pbs.twimg.com/media/DOSo3OwV4AUkTLS.jpg" TargetMode="External"/><Relationship Id="rId3674" Type="http://schemas.openxmlformats.org/officeDocument/2006/relationships/hyperlink" Target="http://pbs.twimg.com/profile_images/735212530918887424/BB8OGI4g_normal.jpg" TargetMode="External"/><Relationship Id="rId3881" Type="http://schemas.openxmlformats.org/officeDocument/2006/relationships/hyperlink" Target="https://twitter.com/" TargetMode="External"/><Relationship Id="rId4518" Type="http://schemas.openxmlformats.org/officeDocument/2006/relationships/hyperlink" Target="https://twitter.com/" TargetMode="External"/><Relationship Id="rId4725" Type="http://schemas.openxmlformats.org/officeDocument/2006/relationships/hyperlink" Target="https://twitter.com/" TargetMode="External"/><Relationship Id="rId4932" Type="http://schemas.openxmlformats.org/officeDocument/2006/relationships/hyperlink" Target="https://twitter.com/" TargetMode="External"/><Relationship Id="rId595" Type="http://schemas.openxmlformats.org/officeDocument/2006/relationships/hyperlink" Target="https://www.agencycentral.co.uk/articles/15-top-sales-bloggers" TargetMode="External"/><Relationship Id="rId2276" Type="http://schemas.openxmlformats.org/officeDocument/2006/relationships/hyperlink" Target="https://pbs.twimg.com/media/DX5EjTjUMAAQmCM.jpg" TargetMode="External"/><Relationship Id="rId2483" Type="http://schemas.openxmlformats.org/officeDocument/2006/relationships/hyperlink" Target="http://pbs.twimg.com/profile_images/894549273202876416/WlGk4npW_normal.jpg" TargetMode="External"/><Relationship Id="rId2690" Type="http://schemas.openxmlformats.org/officeDocument/2006/relationships/hyperlink" Target="http://pbs.twimg.com/profile_images/423336432829079552/Qo40WvP4_normal.jpeg" TargetMode="External"/><Relationship Id="rId3327" Type="http://schemas.openxmlformats.org/officeDocument/2006/relationships/hyperlink" Target="https://pbs.twimg.com/media/DYkl0NdWkAEPRYv.jpg" TargetMode="External"/><Relationship Id="rId3534" Type="http://schemas.openxmlformats.org/officeDocument/2006/relationships/hyperlink" Target="https://pbs.twimg.com/media/DX8KiVJXcAIavHK.jpg" TargetMode="External"/><Relationship Id="rId3741" Type="http://schemas.openxmlformats.org/officeDocument/2006/relationships/hyperlink" Target="https://twitter.com/" TargetMode="External"/><Relationship Id="rId248" Type="http://schemas.openxmlformats.org/officeDocument/2006/relationships/hyperlink" Target="https://www.linkedin.com/pulse/introductions-cornerstone-social-selling-mic-adam" TargetMode="External"/><Relationship Id="rId455" Type="http://schemas.openxmlformats.org/officeDocument/2006/relationships/hyperlink" Target="http://dy.si/KpfJF" TargetMode="External"/><Relationship Id="rId662" Type="http://schemas.openxmlformats.org/officeDocument/2006/relationships/hyperlink" Target="http://www.ebay.com/itm/371928721075?ul_noapp=true" TargetMode="External"/><Relationship Id="rId1085" Type="http://schemas.openxmlformats.org/officeDocument/2006/relationships/hyperlink" Target="https://www.ebay.com/ulk/itm/112860790248" TargetMode="External"/><Relationship Id="rId1292" Type="http://schemas.openxmlformats.org/officeDocument/2006/relationships/hyperlink" Target="http://www.myfrugalbusiness.com/2017/11/how-manage-remote-sales-team-selling.html" TargetMode="External"/><Relationship Id="rId2136" Type="http://schemas.openxmlformats.org/officeDocument/2006/relationships/hyperlink" Target="https://pbs.twimg.com/media/DXxyl69U0AA05tG.jpg" TargetMode="External"/><Relationship Id="rId2343" Type="http://schemas.openxmlformats.org/officeDocument/2006/relationships/hyperlink" Target="http://pbs.twimg.com/profile_images/642126098994630656/QWREa-vP_normal.jpg" TargetMode="External"/><Relationship Id="rId2550" Type="http://schemas.openxmlformats.org/officeDocument/2006/relationships/hyperlink" Target="http://pbs.twimg.com/profile_images/816861337070379008/gScCzo90_normal.jpg" TargetMode="External"/><Relationship Id="rId3601" Type="http://schemas.openxmlformats.org/officeDocument/2006/relationships/hyperlink" Target="https://pbs.twimg.com/media/DYVv9dJW4AAT74z.jpg" TargetMode="External"/><Relationship Id="rId5499" Type="http://schemas.openxmlformats.org/officeDocument/2006/relationships/hyperlink" Target="https://api.twitter.com/1.1/geo/id/017cd32d3ad9f06e.json" TargetMode="External"/><Relationship Id="rId108" Type="http://schemas.openxmlformats.org/officeDocument/2006/relationships/hyperlink" Target="https://buff.ly/2tomSBi" TargetMode="External"/><Relationship Id="rId315" Type="http://schemas.openxmlformats.org/officeDocument/2006/relationships/hyperlink" Target="https://buff.ly/2Fb99Te" TargetMode="External"/><Relationship Id="rId522" Type="http://schemas.openxmlformats.org/officeDocument/2006/relationships/hyperlink" Target="https://www.ebay.com/itm/371928695443?ul_noapp=true" TargetMode="External"/><Relationship Id="rId1152" Type="http://schemas.openxmlformats.org/officeDocument/2006/relationships/hyperlink" Target="https://www.linkedin.com/pulse/how-socially-sell-video-interview-ian-moyse-?trk=mp-reader-card" TargetMode="External"/><Relationship Id="rId2203" Type="http://schemas.openxmlformats.org/officeDocument/2006/relationships/hyperlink" Target="http://pbs.twimg.com/profile_images/894307202017763331/mRRmjTaD_normal.jpg" TargetMode="External"/><Relationship Id="rId2410" Type="http://schemas.openxmlformats.org/officeDocument/2006/relationships/hyperlink" Target="https://pbs.twimg.com/media/DYGXYVkX0AIVJCv.jpg" TargetMode="External"/><Relationship Id="rId5359" Type="http://schemas.openxmlformats.org/officeDocument/2006/relationships/hyperlink" Target="https://twitter.com/" TargetMode="External"/><Relationship Id="rId1012" Type="http://schemas.openxmlformats.org/officeDocument/2006/relationships/hyperlink" Target="http://tinyurl.com/yajcnhlh" TargetMode="External"/><Relationship Id="rId4168" Type="http://schemas.openxmlformats.org/officeDocument/2006/relationships/hyperlink" Target="https://twitter.com/" TargetMode="External"/><Relationship Id="rId4375" Type="http://schemas.openxmlformats.org/officeDocument/2006/relationships/hyperlink" Target="https://twitter.com/" TargetMode="External"/><Relationship Id="rId5219" Type="http://schemas.openxmlformats.org/officeDocument/2006/relationships/hyperlink" Target="https://twitter.com/" TargetMode="External"/><Relationship Id="rId5426" Type="http://schemas.openxmlformats.org/officeDocument/2006/relationships/hyperlink" Target="https://twitter.com/" TargetMode="External"/><Relationship Id="rId1969" Type="http://schemas.openxmlformats.org/officeDocument/2006/relationships/hyperlink" Target="http://pbs.twimg.com/profile_images/873249293192146944/O37vo1Jq_normal.jpg" TargetMode="External"/><Relationship Id="rId3184" Type="http://schemas.openxmlformats.org/officeDocument/2006/relationships/hyperlink" Target="http://pbs.twimg.com/profile_images/436406558596268032/qz-0qpVB_normal.jpeg" TargetMode="External"/><Relationship Id="rId4028" Type="http://schemas.openxmlformats.org/officeDocument/2006/relationships/hyperlink" Target="https://twitter.com/" TargetMode="External"/><Relationship Id="rId4235" Type="http://schemas.openxmlformats.org/officeDocument/2006/relationships/hyperlink" Target="https://twitter.com/" TargetMode="External"/><Relationship Id="rId4582" Type="http://schemas.openxmlformats.org/officeDocument/2006/relationships/hyperlink" Target="https://twitter.com/" TargetMode="External"/><Relationship Id="rId1829" Type="http://schemas.openxmlformats.org/officeDocument/2006/relationships/hyperlink" Target="https://pbs.twimg.com/media/DX7H-aEW4AACCRf.jpg" TargetMode="External"/><Relationship Id="rId3391" Type="http://schemas.openxmlformats.org/officeDocument/2006/relationships/hyperlink" Target="http://pbs.twimg.com/profile_images/1129115682/40222_123899460989128_100001072256821_128730_5433521_n_normal.jpg" TargetMode="External"/><Relationship Id="rId4442" Type="http://schemas.openxmlformats.org/officeDocument/2006/relationships/hyperlink" Target="https://twitter.com/" TargetMode="External"/><Relationship Id="rId3044" Type="http://schemas.openxmlformats.org/officeDocument/2006/relationships/hyperlink" Target="http://pbs.twimg.com/profile_images/963506915887087616/svE-sb1o_normal.jpg" TargetMode="External"/><Relationship Id="rId3251" Type="http://schemas.openxmlformats.org/officeDocument/2006/relationships/hyperlink" Target="https://pbs.twimg.com/media/DOSo3OwV4AUkTLS.jpg" TargetMode="External"/><Relationship Id="rId4302" Type="http://schemas.openxmlformats.org/officeDocument/2006/relationships/hyperlink" Target="https://twitter.com/" TargetMode="External"/><Relationship Id="rId172" Type="http://schemas.openxmlformats.org/officeDocument/2006/relationships/hyperlink" Target="http://bit.ly/2G1zZuF" TargetMode="External"/><Relationship Id="rId2060" Type="http://schemas.openxmlformats.org/officeDocument/2006/relationships/hyperlink" Target="http://pbs.twimg.com/profile_images/499761315619958784/KsWWmgHd_normal.jpeg" TargetMode="External"/><Relationship Id="rId3111" Type="http://schemas.openxmlformats.org/officeDocument/2006/relationships/hyperlink" Target="http://pbs.twimg.com/profile_images/695245027266658304/NhjJMCTh_normal.jpg" TargetMode="External"/><Relationship Id="rId989" Type="http://schemas.openxmlformats.org/officeDocument/2006/relationships/hyperlink" Target="http://embedsocialselling.com/linkedin-optimization" TargetMode="External"/><Relationship Id="rId2877" Type="http://schemas.openxmlformats.org/officeDocument/2006/relationships/hyperlink" Target="http://pbs.twimg.com/profile_images/702765584191086592/U0hGEUT3_normal.jpg" TargetMode="External"/><Relationship Id="rId5076" Type="http://schemas.openxmlformats.org/officeDocument/2006/relationships/hyperlink" Target="https://twitter.com/" TargetMode="External"/><Relationship Id="rId5283" Type="http://schemas.openxmlformats.org/officeDocument/2006/relationships/hyperlink" Target="https://twitter.com/" TargetMode="External"/><Relationship Id="rId5490" Type="http://schemas.openxmlformats.org/officeDocument/2006/relationships/hyperlink" Target="https://api.twitter.com/1.1/geo/id/d70cebab5f549266.json" TargetMode="External"/><Relationship Id="rId849" Type="http://schemas.openxmlformats.org/officeDocument/2006/relationships/hyperlink" Target="http://bit.ly/2BGWXYh" TargetMode="External"/><Relationship Id="rId1479" Type="http://schemas.openxmlformats.org/officeDocument/2006/relationships/hyperlink" Target="https://pbs.twimg.com/tweet_video_thumb/DYGY6BJW4AECIMt.jpg" TargetMode="External"/><Relationship Id="rId1686" Type="http://schemas.openxmlformats.org/officeDocument/2006/relationships/hyperlink" Target="https://pbs.twimg.com/media/DXSzigBU0AAzCFd.jpg" TargetMode="External"/><Relationship Id="rId3928" Type="http://schemas.openxmlformats.org/officeDocument/2006/relationships/hyperlink" Target="https://twitter.com/" TargetMode="External"/><Relationship Id="rId4092" Type="http://schemas.openxmlformats.org/officeDocument/2006/relationships/hyperlink" Target="https://twitter.com/" TargetMode="External"/><Relationship Id="rId5143" Type="http://schemas.openxmlformats.org/officeDocument/2006/relationships/hyperlink" Target="https://twitter.com/" TargetMode="External"/><Relationship Id="rId5350" Type="http://schemas.openxmlformats.org/officeDocument/2006/relationships/hyperlink" Target="https://twitter.com/" TargetMode="External"/><Relationship Id="rId1339" Type="http://schemas.openxmlformats.org/officeDocument/2006/relationships/hyperlink" Target="https://pbs.twimg.com/ext_tw_video_thumb/972344519944556544/pu/img/1VdTg_Ic0y1R128a.jpg" TargetMode="External"/><Relationship Id="rId1893" Type="http://schemas.openxmlformats.org/officeDocument/2006/relationships/hyperlink" Target="https://pbs.twimg.com/media/DOSo3OwV4AUkTLS.jpg" TargetMode="External"/><Relationship Id="rId2737" Type="http://schemas.openxmlformats.org/officeDocument/2006/relationships/hyperlink" Target="https://pbs.twimg.com/media/DX3D3CPXcAE0V3T.jpg" TargetMode="External"/><Relationship Id="rId2944" Type="http://schemas.openxmlformats.org/officeDocument/2006/relationships/hyperlink" Target="http://pbs.twimg.com/profile_images/702765584191086592/U0hGEUT3_normal.jpg" TargetMode="External"/><Relationship Id="rId5003" Type="http://schemas.openxmlformats.org/officeDocument/2006/relationships/hyperlink" Target="https://twitter.com/" TargetMode="External"/><Relationship Id="rId5210" Type="http://schemas.openxmlformats.org/officeDocument/2006/relationships/hyperlink" Target="https://twitter.com/" TargetMode="External"/><Relationship Id="rId709" Type="http://schemas.openxmlformats.org/officeDocument/2006/relationships/hyperlink" Target="http://www.voiceamerica.com/show/1981/breakfast-with-game-changers" TargetMode="External"/><Relationship Id="rId916" Type="http://schemas.openxmlformats.org/officeDocument/2006/relationships/hyperlink" Target="http://contentmarketinginstitute.com/2017/11/marketers-data-scientists/" TargetMode="External"/><Relationship Id="rId1546" Type="http://schemas.openxmlformats.org/officeDocument/2006/relationships/hyperlink" Target="https://pbs.twimg.com/media/DIalePrV4AEyuEI.jpg" TargetMode="External"/><Relationship Id="rId1753" Type="http://schemas.openxmlformats.org/officeDocument/2006/relationships/hyperlink" Target="https://pbs.twimg.com/media/DYBNCW6X0AEFMgJ.jpg" TargetMode="External"/><Relationship Id="rId1960" Type="http://schemas.openxmlformats.org/officeDocument/2006/relationships/hyperlink" Target="http://pbs.twimg.com/profile_images/491265863656280064/sbykeGDQ_normal.jpeg" TargetMode="External"/><Relationship Id="rId2804" Type="http://schemas.openxmlformats.org/officeDocument/2006/relationships/hyperlink" Target="http://pbs.twimg.com/profile_images/917682735661031424/xedci9AD_normal.jpg" TargetMode="External"/><Relationship Id="rId45" Type="http://schemas.openxmlformats.org/officeDocument/2006/relationships/hyperlink" Target="https://included.co/tips-selling-coworking-spaces/" TargetMode="External"/><Relationship Id="rId1406" Type="http://schemas.openxmlformats.org/officeDocument/2006/relationships/hyperlink" Target="https://pbs.twimg.com/media/DXh7pkgVwAApvjh.jpg" TargetMode="External"/><Relationship Id="rId1613" Type="http://schemas.openxmlformats.org/officeDocument/2006/relationships/hyperlink" Target="https://pbs.twimg.com/media/DYDXf7WX4AAsakh.jpg" TargetMode="External"/><Relationship Id="rId1820" Type="http://schemas.openxmlformats.org/officeDocument/2006/relationships/hyperlink" Target="https://pbs.twimg.com/media/DX22b4tU0AAL2gD.jpg" TargetMode="External"/><Relationship Id="rId4769" Type="http://schemas.openxmlformats.org/officeDocument/2006/relationships/hyperlink" Target="https://twitter.com/" TargetMode="External"/><Relationship Id="rId4976" Type="http://schemas.openxmlformats.org/officeDocument/2006/relationships/hyperlink" Target="https://twitter.com/" TargetMode="External"/><Relationship Id="rId3578" Type="http://schemas.openxmlformats.org/officeDocument/2006/relationships/hyperlink" Target="https://pbs.twimg.com/media/DXxzep7U8AARVbJ.jpg" TargetMode="External"/><Relationship Id="rId3785" Type="http://schemas.openxmlformats.org/officeDocument/2006/relationships/hyperlink" Target="https://twitter.com/" TargetMode="External"/><Relationship Id="rId3992" Type="http://schemas.openxmlformats.org/officeDocument/2006/relationships/hyperlink" Target="https://twitter.com/" TargetMode="External"/><Relationship Id="rId4629" Type="http://schemas.openxmlformats.org/officeDocument/2006/relationships/hyperlink" Target="https://twitter.com/" TargetMode="External"/><Relationship Id="rId4836" Type="http://schemas.openxmlformats.org/officeDocument/2006/relationships/hyperlink" Target="https://twitter.com/" TargetMode="External"/><Relationship Id="rId499" Type="http://schemas.openxmlformats.org/officeDocument/2006/relationships/hyperlink" Target="https://www.linkedin.com/slink?code=eXNP_HY" TargetMode="External"/><Relationship Id="rId2387" Type="http://schemas.openxmlformats.org/officeDocument/2006/relationships/hyperlink" Target="http://pbs.twimg.com/profile_images/378800000303920965/b2e728e8b6f288df10c4321b50881865_normal.png" TargetMode="External"/><Relationship Id="rId2594" Type="http://schemas.openxmlformats.org/officeDocument/2006/relationships/hyperlink" Target="http://pbs.twimg.com/profile_images/920972093285474304/l0x6T3fB_normal.jpg" TargetMode="External"/><Relationship Id="rId3438" Type="http://schemas.openxmlformats.org/officeDocument/2006/relationships/hyperlink" Target="http://pbs.twimg.com/profile_images/761642165286084609/VwbpOm8W_normal.jpg" TargetMode="External"/><Relationship Id="rId3645" Type="http://schemas.openxmlformats.org/officeDocument/2006/relationships/hyperlink" Target="https://pbs.twimg.com/media/DPQlWIKUQAEXLns.jpg" TargetMode="External"/><Relationship Id="rId3852" Type="http://schemas.openxmlformats.org/officeDocument/2006/relationships/hyperlink" Target="https://twitter.com/" TargetMode="External"/><Relationship Id="rId359" Type="http://schemas.openxmlformats.org/officeDocument/2006/relationships/hyperlink" Target="http://bit.ly/2FyFksq" TargetMode="External"/><Relationship Id="rId566" Type="http://schemas.openxmlformats.org/officeDocument/2006/relationships/hyperlink" Target="http://bit.ly/2G8AH9F" TargetMode="External"/><Relationship Id="rId773" Type="http://schemas.openxmlformats.org/officeDocument/2006/relationships/hyperlink" Target="http://www.social-experts.net/dog-whistle-content/" TargetMode="External"/><Relationship Id="rId1196" Type="http://schemas.openxmlformats.org/officeDocument/2006/relationships/hyperlink" Target="http://www.social-experts.net/forget-cold-calls-what-do-you-think-about-warm-calls/?utm_content=buffer867f4&amp;utm_medium=social&amp;utm_source=twitter.com&amp;utm_campaign=buffer" TargetMode="External"/><Relationship Id="rId2247" Type="http://schemas.openxmlformats.org/officeDocument/2006/relationships/hyperlink" Target="https://pbs.twimg.com/media/DX1M6IDUMAEAP50.jpg" TargetMode="External"/><Relationship Id="rId2454" Type="http://schemas.openxmlformats.org/officeDocument/2006/relationships/hyperlink" Target="http://pbs.twimg.com/profile_images/882295293542354944/k5VRk5Pg_normal.jpg" TargetMode="External"/><Relationship Id="rId3505" Type="http://schemas.openxmlformats.org/officeDocument/2006/relationships/hyperlink" Target="https://pbs.twimg.com/media/DXp5bQkXkAAD7Yq.jpg" TargetMode="External"/><Relationship Id="rId4903" Type="http://schemas.openxmlformats.org/officeDocument/2006/relationships/hyperlink" Target="https://twitter.com/" TargetMode="External"/><Relationship Id="rId219" Type="http://schemas.openxmlformats.org/officeDocument/2006/relationships/hyperlink" Target="https://buff.ly/2FZBslj" TargetMode="External"/><Relationship Id="rId426" Type="http://schemas.openxmlformats.org/officeDocument/2006/relationships/hyperlink" Target="http://bit.ly/2FjL4KR" TargetMode="External"/><Relationship Id="rId633" Type="http://schemas.openxmlformats.org/officeDocument/2006/relationships/hyperlink" Target="https://www.linkedin.com/pulse/importance-kpis-social-media-marketing-dennis-koutoudis/" TargetMode="External"/><Relationship Id="rId980" Type="http://schemas.openxmlformats.org/officeDocument/2006/relationships/hyperlink" Target="http://embedsocialselling.com/linkedin-optimization" TargetMode="External"/><Relationship Id="rId1056" Type="http://schemas.openxmlformats.org/officeDocument/2006/relationships/hyperlink" Target="https://www.ebay.com/itm/112381939482?ul_noapp=true" TargetMode="External"/><Relationship Id="rId1263" Type="http://schemas.openxmlformats.org/officeDocument/2006/relationships/hyperlink" Target="http://bit.ly/2FsQcs1" TargetMode="External"/><Relationship Id="rId2107" Type="http://schemas.openxmlformats.org/officeDocument/2006/relationships/hyperlink" Target="http://pbs.twimg.com/profile_images/423336432829079552/Qo40WvP4_normal.jpeg" TargetMode="External"/><Relationship Id="rId2314" Type="http://schemas.openxmlformats.org/officeDocument/2006/relationships/hyperlink" Target="http://pbs.twimg.com/profile_images/938179777604677634/kuDnl0PS_normal.jpg" TargetMode="External"/><Relationship Id="rId2661" Type="http://schemas.openxmlformats.org/officeDocument/2006/relationships/hyperlink" Target="http://pbs.twimg.com/profile_images/891832923707539456/fppJSa4A_normal.jpg" TargetMode="External"/><Relationship Id="rId3712" Type="http://schemas.openxmlformats.org/officeDocument/2006/relationships/hyperlink" Target="https://twitter.com/" TargetMode="External"/><Relationship Id="rId840" Type="http://schemas.openxmlformats.org/officeDocument/2006/relationships/hyperlink" Target="http://www.myfrugalbusiness.com/2017/04/importance-lead-generation-modern-business-prospects.html" TargetMode="External"/><Relationship Id="rId1470" Type="http://schemas.openxmlformats.org/officeDocument/2006/relationships/hyperlink" Target="https://pbs.twimg.com/media/DYZ1PLwWkAAIc88.jpg" TargetMode="External"/><Relationship Id="rId2521" Type="http://schemas.openxmlformats.org/officeDocument/2006/relationships/hyperlink" Target="http://pbs.twimg.com/profile_images/923644113291038721/7uHxbNIr_normal.jpg" TargetMode="External"/><Relationship Id="rId4279" Type="http://schemas.openxmlformats.org/officeDocument/2006/relationships/hyperlink" Target="https://twitter.com/" TargetMode="External"/><Relationship Id="rId700" Type="http://schemas.openxmlformats.org/officeDocument/2006/relationships/hyperlink" Target="http://www.voiceamerica.com/show/2490/social-selling-with-game-changers-presented-by-sap" TargetMode="External"/><Relationship Id="rId1123" Type="http://schemas.openxmlformats.org/officeDocument/2006/relationships/hyperlink" Target="http://j.mp/2oPWStU" TargetMode="External"/><Relationship Id="rId1330" Type="http://schemas.openxmlformats.org/officeDocument/2006/relationships/hyperlink" Target="https://pbs.twimg.com/media/DXuhRujVoAA1O7z.jpg" TargetMode="External"/><Relationship Id="rId3088" Type="http://schemas.openxmlformats.org/officeDocument/2006/relationships/hyperlink" Target="http://pbs.twimg.com/profile_images/802832068480737280/CuVR1TRQ_normal.jpg" TargetMode="External"/><Relationship Id="rId4486" Type="http://schemas.openxmlformats.org/officeDocument/2006/relationships/hyperlink" Target="https://twitter.com/" TargetMode="External"/><Relationship Id="rId4693" Type="http://schemas.openxmlformats.org/officeDocument/2006/relationships/hyperlink" Target="https://twitter.com/" TargetMode="External"/><Relationship Id="rId3295" Type="http://schemas.openxmlformats.org/officeDocument/2006/relationships/hyperlink" Target="https://pbs.twimg.com/media/DXnjt05W4AIbqSi.jpg" TargetMode="External"/><Relationship Id="rId4139" Type="http://schemas.openxmlformats.org/officeDocument/2006/relationships/hyperlink" Target="https://twitter.com/" TargetMode="External"/><Relationship Id="rId4346" Type="http://schemas.openxmlformats.org/officeDocument/2006/relationships/hyperlink" Target="https://twitter.com/" TargetMode="External"/><Relationship Id="rId4553" Type="http://schemas.openxmlformats.org/officeDocument/2006/relationships/hyperlink" Target="https://twitter.com/" TargetMode="External"/><Relationship Id="rId4760" Type="http://schemas.openxmlformats.org/officeDocument/2006/relationships/hyperlink" Target="https://twitter.com/" TargetMode="External"/><Relationship Id="rId3155" Type="http://schemas.openxmlformats.org/officeDocument/2006/relationships/hyperlink" Target="http://pbs.twimg.com/profile_images/965290743102427136/6Q2WhAm6_normal.jpg" TargetMode="External"/><Relationship Id="rId3362" Type="http://schemas.openxmlformats.org/officeDocument/2006/relationships/hyperlink" Target="http://pbs.twimg.com/profile_images/909075667433644033/3IsGUKbQ_normal.jpg" TargetMode="External"/><Relationship Id="rId4206" Type="http://schemas.openxmlformats.org/officeDocument/2006/relationships/hyperlink" Target="https://twitter.com/" TargetMode="External"/><Relationship Id="rId4413" Type="http://schemas.openxmlformats.org/officeDocument/2006/relationships/hyperlink" Target="https://twitter.com/" TargetMode="External"/><Relationship Id="rId4620" Type="http://schemas.openxmlformats.org/officeDocument/2006/relationships/hyperlink" Target="https://twitter.com/" TargetMode="External"/><Relationship Id="rId283" Type="http://schemas.openxmlformats.org/officeDocument/2006/relationships/hyperlink" Target="http://www.social-experts.net/dont-be-outsold" TargetMode="External"/><Relationship Id="rId490" Type="http://schemas.openxmlformats.org/officeDocument/2006/relationships/hyperlink" Target="http://esurveysonline.net/" TargetMode="External"/><Relationship Id="rId2171" Type="http://schemas.openxmlformats.org/officeDocument/2006/relationships/hyperlink" Target="https://pbs.twimg.com/media/DXxR9UxWAAAaC49.jpg" TargetMode="External"/><Relationship Id="rId3015" Type="http://schemas.openxmlformats.org/officeDocument/2006/relationships/hyperlink" Target="http://pbs.twimg.com/profile_images/975215581623390209/2xNe3fRE_normal.jpg" TargetMode="External"/><Relationship Id="rId3222" Type="http://schemas.openxmlformats.org/officeDocument/2006/relationships/hyperlink" Target="http://pbs.twimg.com/profile_images/553236566777147392/xYVafTni_normal.png" TargetMode="External"/><Relationship Id="rId143" Type="http://schemas.openxmlformats.org/officeDocument/2006/relationships/hyperlink" Target="http://www.voiceamerica.com/show/1981/breakfast-with-game-changers" TargetMode="External"/><Relationship Id="rId350" Type="http://schemas.openxmlformats.org/officeDocument/2006/relationships/hyperlink" Target="https://www.skillslab.io/blog/the-science-on-social-selling-helping-sales-professionals-beat-continuous-rejection" TargetMode="External"/><Relationship Id="rId2031" Type="http://schemas.openxmlformats.org/officeDocument/2006/relationships/hyperlink" Target="https://pbs.twimg.com/media/DXspxTmVwAAP6Kz.jpg" TargetMode="External"/><Relationship Id="rId5187" Type="http://schemas.openxmlformats.org/officeDocument/2006/relationships/hyperlink" Target="https://twitter.com/" TargetMode="External"/><Relationship Id="rId5394" Type="http://schemas.openxmlformats.org/officeDocument/2006/relationships/hyperlink" Target="https://twitter.com/" TargetMode="External"/><Relationship Id="rId9" Type="http://schemas.openxmlformats.org/officeDocument/2006/relationships/hyperlink" Target="https://www.the-emag.com/eshow-mexico" TargetMode="External"/><Relationship Id="rId210" Type="http://schemas.openxmlformats.org/officeDocument/2006/relationships/hyperlink" Target="https://www.the-emag.com/eshow-mexico" TargetMode="External"/><Relationship Id="rId2988" Type="http://schemas.openxmlformats.org/officeDocument/2006/relationships/hyperlink" Target="http://pbs.twimg.com/profile_images/958749844620890112/BPLjhL7q_normal.jpg" TargetMode="External"/><Relationship Id="rId5047" Type="http://schemas.openxmlformats.org/officeDocument/2006/relationships/hyperlink" Target="https://twitter.com/" TargetMode="External"/><Relationship Id="rId5254" Type="http://schemas.openxmlformats.org/officeDocument/2006/relationships/hyperlink" Target="https://twitter.com/" TargetMode="External"/><Relationship Id="rId1797" Type="http://schemas.openxmlformats.org/officeDocument/2006/relationships/hyperlink" Target="https://pbs.twimg.com/media/DYa1dpcVMAAFi2_.jpg" TargetMode="External"/><Relationship Id="rId2848" Type="http://schemas.openxmlformats.org/officeDocument/2006/relationships/hyperlink" Target="http://pbs.twimg.com/profile_images/908399207228338182/LHqCmrDA_normal.jpg" TargetMode="External"/><Relationship Id="rId5461" Type="http://schemas.openxmlformats.org/officeDocument/2006/relationships/hyperlink" Target="https://api.twitter.com/1.1/geo/id/e3505917a639e8ec.json" TargetMode="External"/><Relationship Id="rId89" Type="http://schemas.openxmlformats.org/officeDocument/2006/relationships/hyperlink" Target="http://sumo.ly/JiIi" TargetMode="External"/><Relationship Id="rId1657" Type="http://schemas.openxmlformats.org/officeDocument/2006/relationships/hyperlink" Target="https://pbs.twimg.com/media/DYlM_qjWsAAv7bN.png" TargetMode="External"/><Relationship Id="rId1864" Type="http://schemas.openxmlformats.org/officeDocument/2006/relationships/hyperlink" Target="https://pbs.twimg.com/ext_tw_video_thumb/951923499131576320/pu/img/FuWdO1DuRJrnMeaL.jpg" TargetMode="External"/><Relationship Id="rId2708" Type="http://schemas.openxmlformats.org/officeDocument/2006/relationships/hyperlink" Target="http://pbs.twimg.com/profile_images/824568592352043008/EGmrjW0P_normal.jpg" TargetMode="External"/><Relationship Id="rId2915" Type="http://schemas.openxmlformats.org/officeDocument/2006/relationships/hyperlink" Target="http://pbs.twimg.com/profile_images/423336432829079552/Qo40WvP4_normal.jpeg" TargetMode="External"/><Relationship Id="rId4063" Type="http://schemas.openxmlformats.org/officeDocument/2006/relationships/hyperlink" Target="https://twitter.com/" TargetMode="External"/><Relationship Id="rId4270" Type="http://schemas.openxmlformats.org/officeDocument/2006/relationships/hyperlink" Target="https://twitter.com/" TargetMode="External"/><Relationship Id="rId5114" Type="http://schemas.openxmlformats.org/officeDocument/2006/relationships/hyperlink" Target="https://twitter.com/" TargetMode="External"/><Relationship Id="rId5321" Type="http://schemas.openxmlformats.org/officeDocument/2006/relationships/hyperlink" Target="https://twitter.com/" TargetMode="External"/><Relationship Id="rId1517" Type="http://schemas.openxmlformats.org/officeDocument/2006/relationships/hyperlink" Target="https://pbs.twimg.com/media/DYVeRc9WkAICZvz.jpg" TargetMode="External"/><Relationship Id="rId1724" Type="http://schemas.openxmlformats.org/officeDocument/2006/relationships/hyperlink" Target="https://pbs.twimg.com/media/DYGSeJaVwAEayCL.jpg" TargetMode="External"/><Relationship Id="rId4130" Type="http://schemas.openxmlformats.org/officeDocument/2006/relationships/hyperlink" Target="https://twitter.com/" TargetMode="External"/><Relationship Id="rId16" Type="http://schemas.openxmlformats.org/officeDocument/2006/relationships/hyperlink" Target="https://buff.ly/2yHMStH" TargetMode="External"/><Relationship Id="rId1931" Type="http://schemas.openxmlformats.org/officeDocument/2006/relationships/hyperlink" Target="http://pbs.twimg.com/profile_images/935420477866172416/6yvTfiiD_normal.jpg" TargetMode="External"/><Relationship Id="rId3689" Type="http://schemas.openxmlformats.org/officeDocument/2006/relationships/hyperlink" Target="https://twitter.com/" TargetMode="External"/><Relationship Id="rId3896" Type="http://schemas.openxmlformats.org/officeDocument/2006/relationships/hyperlink" Target="https://twitter.com/" TargetMode="External"/><Relationship Id="rId2498" Type="http://schemas.openxmlformats.org/officeDocument/2006/relationships/hyperlink" Target="http://pbs.twimg.com/profile_images/462051221541359616/CwQH9fxB_normal.jpeg" TargetMode="External"/><Relationship Id="rId3549" Type="http://schemas.openxmlformats.org/officeDocument/2006/relationships/hyperlink" Target="https://pbs.twimg.com/media/DYldNiYX0AEBBtP.jpg" TargetMode="External"/><Relationship Id="rId4947" Type="http://schemas.openxmlformats.org/officeDocument/2006/relationships/hyperlink" Target="https://twitter.com/" TargetMode="External"/><Relationship Id="rId677" Type="http://schemas.openxmlformats.org/officeDocument/2006/relationships/hyperlink" Target="http://www.social-experts.net/how-to-roll-social-selling-across" TargetMode="External"/><Relationship Id="rId2358" Type="http://schemas.openxmlformats.org/officeDocument/2006/relationships/hyperlink" Target="http://pbs.twimg.com/profile_images/773883742079311872/5gNUkqlb_normal.jpg" TargetMode="External"/><Relationship Id="rId3756" Type="http://schemas.openxmlformats.org/officeDocument/2006/relationships/hyperlink" Target="https://twitter.com/" TargetMode="External"/><Relationship Id="rId3963" Type="http://schemas.openxmlformats.org/officeDocument/2006/relationships/hyperlink" Target="https://twitter.com/" TargetMode="External"/><Relationship Id="rId4807" Type="http://schemas.openxmlformats.org/officeDocument/2006/relationships/hyperlink" Target="https://twitter.com/" TargetMode="External"/><Relationship Id="rId884" Type="http://schemas.openxmlformats.org/officeDocument/2006/relationships/hyperlink" Target="http://www.myfrugalbusiness.com/2013/01/suck-my-winklevoss-business-leaches.html" TargetMode="External"/><Relationship Id="rId2565" Type="http://schemas.openxmlformats.org/officeDocument/2006/relationships/hyperlink" Target="http://pbs.twimg.com/profile_images/972201676412252160/ce_KY9ZB_normal.jpg" TargetMode="External"/><Relationship Id="rId2772" Type="http://schemas.openxmlformats.org/officeDocument/2006/relationships/hyperlink" Target="http://pbs.twimg.com/profile_images/920309332104830977/JODOsLJg_normal.jpg" TargetMode="External"/><Relationship Id="rId3409" Type="http://schemas.openxmlformats.org/officeDocument/2006/relationships/hyperlink" Target="http://pbs.twimg.com/profile_images/1129115682/40222_123899460989128_100001072256821_128730_5433521_n_normal.jpg" TargetMode="External"/><Relationship Id="rId3616" Type="http://schemas.openxmlformats.org/officeDocument/2006/relationships/hyperlink" Target="http://pbs.twimg.com/profile_images/760187862671294469/oAq30aym_normal.jpg" TargetMode="External"/><Relationship Id="rId3823" Type="http://schemas.openxmlformats.org/officeDocument/2006/relationships/hyperlink" Target="https://twitter.com/" TargetMode="External"/><Relationship Id="rId537" Type="http://schemas.openxmlformats.org/officeDocument/2006/relationships/hyperlink" Target="https://www.linkedin.com/pulse/importance-kpis-social-media-marketing-dennis-koutoudis/" TargetMode="External"/><Relationship Id="rId744" Type="http://schemas.openxmlformats.org/officeDocument/2006/relationships/hyperlink" Target="https://www.linkedin.com/pulse/something-better-change-timothy-tim-hughes" TargetMode="External"/><Relationship Id="rId951" Type="http://schemas.openxmlformats.org/officeDocument/2006/relationships/hyperlink" Target="https://www.linkedin.com/feed/update/urn:li:activity:6308541944314228736?utm_content=buffer9ed7c&amp;utm_medium=social&amp;utm_source=twitter.com&amp;utm_campaign=buffer" TargetMode="External"/><Relationship Id="rId1167" Type="http://schemas.openxmlformats.org/officeDocument/2006/relationships/hyperlink" Target="http://www.social-experts.net/makes-business-social-centric/?utm_content=buffer54807&amp;utm_medium=social&amp;utm_source=twitter.com&amp;utm_campaign=buffer" TargetMode="External"/><Relationship Id="rId1374" Type="http://schemas.openxmlformats.org/officeDocument/2006/relationships/hyperlink" Target="https://pbs.twimg.com/media/DXne9abX0AEQEyn.jpg" TargetMode="External"/><Relationship Id="rId1581" Type="http://schemas.openxmlformats.org/officeDocument/2006/relationships/hyperlink" Target="https://pbs.twimg.com/ext_tw_video_thumb/971700347189301248/pu/img/cZf0rhMHS8SXRl70.jpg" TargetMode="External"/><Relationship Id="rId2218" Type="http://schemas.openxmlformats.org/officeDocument/2006/relationships/hyperlink" Target="http://pbs.twimg.com/profile_images/969667169167405056/BKyI4OCw_normal.jpg" TargetMode="External"/><Relationship Id="rId2425" Type="http://schemas.openxmlformats.org/officeDocument/2006/relationships/hyperlink" Target="https://pbs.twimg.com/tweet_video_thumb/DYGY6BJW4AECIMt.jpg" TargetMode="External"/><Relationship Id="rId2632" Type="http://schemas.openxmlformats.org/officeDocument/2006/relationships/hyperlink" Target="http://pbs.twimg.com/profile_images/332007845/Amy_Noteworthy_normal.JPG" TargetMode="External"/><Relationship Id="rId80" Type="http://schemas.openxmlformats.org/officeDocument/2006/relationships/hyperlink" Target="http://bit.ly/2CQwILu" TargetMode="External"/><Relationship Id="rId604" Type="http://schemas.openxmlformats.org/officeDocument/2006/relationships/hyperlink" Target="https://blog.datacaptive.com/10-must-follow-b2b-sales-influencers-of-our-time/" TargetMode="External"/><Relationship Id="rId811" Type="http://schemas.openxmlformats.org/officeDocument/2006/relationships/hyperlink" Target="https://goo.gl/ycD2j9" TargetMode="External"/><Relationship Id="rId1027" Type="http://schemas.openxmlformats.org/officeDocument/2006/relationships/hyperlink" Target="https://www.ebay.com/itm/371866501308?ul_noapp=true" TargetMode="External"/><Relationship Id="rId1234" Type="http://schemas.openxmlformats.org/officeDocument/2006/relationships/hyperlink" Target="http://www.social-experts.net/people-dont-choose-emails/" TargetMode="External"/><Relationship Id="rId1441" Type="http://schemas.openxmlformats.org/officeDocument/2006/relationships/hyperlink" Target="https://pbs.twimg.com/media/DX1M6IDUMAEAP50.jpg" TargetMode="External"/><Relationship Id="rId4597" Type="http://schemas.openxmlformats.org/officeDocument/2006/relationships/hyperlink" Target="https://twitter.com/" TargetMode="External"/><Relationship Id="rId1301" Type="http://schemas.openxmlformats.org/officeDocument/2006/relationships/hyperlink" Target="http://www.myfrugalbusiness.com/2017/03/powerful-social-media-marketing-ideas-startup.html" TargetMode="External"/><Relationship Id="rId3199" Type="http://schemas.openxmlformats.org/officeDocument/2006/relationships/hyperlink" Target="http://pbs.twimg.com/profile_images/651948215705579523/3YB-HlLm_normal.jpg" TargetMode="External"/><Relationship Id="rId4457" Type="http://schemas.openxmlformats.org/officeDocument/2006/relationships/hyperlink" Target="https://twitter.com/" TargetMode="External"/><Relationship Id="rId4664" Type="http://schemas.openxmlformats.org/officeDocument/2006/relationships/hyperlink" Target="https://twitter.com/" TargetMode="External"/><Relationship Id="rId5508" Type="http://schemas.openxmlformats.org/officeDocument/2006/relationships/table" Target="../tables/table1.xml"/><Relationship Id="rId3059" Type="http://schemas.openxmlformats.org/officeDocument/2006/relationships/hyperlink" Target="https://pbs.twimg.com/media/DVuQOjrX0AA2_1W.jpg" TargetMode="External"/><Relationship Id="rId3266" Type="http://schemas.openxmlformats.org/officeDocument/2006/relationships/hyperlink" Target="http://pbs.twimg.com/profile_images/545662268440989696/EeuoyVto_normal.png" TargetMode="External"/><Relationship Id="rId3473" Type="http://schemas.openxmlformats.org/officeDocument/2006/relationships/hyperlink" Target="http://pbs.twimg.com/profile_images/856508969568935936/4szM0464_normal.jpg" TargetMode="External"/><Relationship Id="rId4317" Type="http://schemas.openxmlformats.org/officeDocument/2006/relationships/hyperlink" Target="https://twitter.com/" TargetMode="External"/><Relationship Id="rId4524" Type="http://schemas.openxmlformats.org/officeDocument/2006/relationships/hyperlink" Target="https://twitter.com/" TargetMode="External"/><Relationship Id="rId4871" Type="http://schemas.openxmlformats.org/officeDocument/2006/relationships/hyperlink" Target="https://twitter.com/" TargetMode="External"/><Relationship Id="rId187" Type="http://schemas.openxmlformats.org/officeDocument/2006/relationships/hyperlink" Target="http://www.theintcell.com/?utm_source=Social" TargetMode="External"/><Relationship Id="rId394" Type="http://schemas.openxmlformats.org/officeDocument/2006/relationships/hyperlink" Target="https://infl.tv/c9sq" TargetMode="External"/><Relationship Id="rId2075" Type="http://schemas.openxmlformats.org/officeDocument/2006/relationships/hyperlink" Target="https://pbs.twimg.com/media/DXsyHXwV4AEPyeW.jpg" TargetMode="External"/><Relationship Id="rId2282" Type="http://schemas.openxmlformats.org/officeDocument/2006/relationships/hyperlink" Target="http://pbs.twimg.com/profile_images/904040060005253120/9QjaOJRK_normal.jpg" TargetMode="External"/><Relationship Id="rId3126" Type="http://schemas.openxmlformats.org/officeDocument/2006/relationships/hyperlink" Target="http://pbs.twimg.com/profile_images/964292232688881665/wcM3ZYSt_normal.jpg" TargetMode="External"/><Relationship Id="rId3680" Type="http://schemas.openxmlformats.org/officeDocument/2006/relationships/hyperlink" Target="https://twitter.com/" TargetMode="External"/><Relationship Id="rId4731" Type="http://schemas.openxmlformats.org/officeDocument/2006/relationships/hyperlink" Target="https://twitter.com/" TargetMode="External"/><Relationship Id="rId254" Type="http://schemas.openxmlformats.org/officeDocument/2006/relationships/hyperlink" Target="https://buff.ly/2FhwPCd" TargetMode="External"/><Relationship Id="rId1091" Type="http://schemas.openxmlformats.org/officeDocument/2006/relationships/hyperlink" Target="http://www.ebay.com/itm/112705120952?ul_noapp=true" TargetMode="External"/><Relationship Id="rId3333" Type="http://schemas.openxmlformats.org/officeDocument/2006/relationships/hyperlink" Target="https://pbs.twimg.com/media/DYa4azdVoAEznDV.jpg" TargetMode="External"/><Relationship Id="rId3540" Type="http://schemas.openxmlformats.org/officeDocument/2006/relationships/hyperlink" Target="https://pbs.twimg.com/media/DYa1dpcVMAAFi2_.jpg" TargetMode="External"/><Relationship Id="rId5298" Type="http://schemas.openxmlformats.org/officeDocument/2006/relationships/hyperlink" Target="https://twitter.com/" TargetMode="External"/><Relationship Id="rId114" Type="http://schemas.openxmlformats.org/officeDocument/2006/relationships/hyperlink" Target="http://sumo.ly/JiIi" TargetMode="External"/><Relationship Id="rId461" Type="http://schemas.openxmlformats.org/officeDocument/2006/relationships/hyperlink" Target="http://bit.ly/2GtkTOZ" TargetMode="External"/><Relationship Id="rId2142" Type="http://schemas.openxmlformats.org/officeDocument/2006/relationships/hyperlink" Target="http://pbs.twimg.com/profile_images/674257168854441984/2cXKYgFM_normal.jpg" TargetMode="External"/><Relationship Id="rId3400" Type="http://schemas.openxmlformats.org/officeDocument/2006/relationships/hyperlink" Target="http://pbs.twimg.com/profile_images/1129115682/40222_123899460989128_100001072256821_128730_5433521_n_normal.jpg" TargetMode="External"/><Relationship Id="rId321" Type="http://schemas.openxmlformats.org/officeDocument/2006/relationships/hyperlink" Target="https://www.linkedin.com/pulse/3-most-important-questions-ask-potential-clients-daniela-killus?trk=portfolio_article-card_title" TargetMode="External"/><Relationship Id="rId2002" Type="http://schemas.openxmlformats.org/officeDocument/2006/relationships/hyperlink" Target="http://pbs.twimg.com/profile_images/965064354080133120/uljXVnyZ_normal.jpg" TargetMode="External"/><Relationship Id="rId2959" Type="http://schemas.openxmlformats.org/officeDocument/2006/relationships/hyperlink" Target="http://pbs.twimg.com/profile_images/874062201140551682/uN7ZdV3g_normal.jpg" TargetMode="External"/><Relationship Id="rId5158" Type="http://schemas.openxmlformats.org/officeDocument/2006/relationships/hyperlink" Target="https://twitter.com/" TargetMode="External"/><Relationship Id="rId5365" Type="http://schemas.openxmlformats.org/officeDocument/2006/relationships/hyperlink" Target="https://twitter.com/" TargetMode="External"/><Relationship Id="rId1768" Type="http://schemas.openxmlformats.org/officeDocument/2006/relationships/hyperlink" Target="https://pbs.twimg.com/media/DXxcit5XkAAWZ2d.jpg" TargetMode="External"/><Relationship Id="rId2819" Type="http://schemas.openxmlformats.org/officeDocument/2006/relationships/hyperlink" Target="http://pbs.twimg.com/profile_images/908399207228338182/LHqCmrDA_normal.jpg" TargetMode="External"/><Relationship Id="rId4174" Type="http://schemas.openxmlformats.org/officeDocument/2006/relationships/hyperlink" Target="https://twitter.com/" TargetMode="External"/><Relationship Id="rId4381" Type="http://schemas.openxmlformats.org/officeDocument/2006/relationships/hyperlink" Target="https://twitter.com/" TargetMode="External"/><Relationship Id="rId5018" Type="http://schemas.openxmlformats.org/officeDocument/2006/relationships/hyperlink" Target="https://twitter.com/" TargetMode="External"/><Relationship Id="rId5225" Type="http://schemas.openxmlformats.org/officeDocument/2006/relationships/hyperlink" Target="https://twitter.com/" TargetMode="External"/><Relationship Id="rId5432" Type="http://schemas.openxmlformats.org/officeDocument/2006/relationships/hyperlink" Target="https://twitter.com/" TargetMode="External"/><Relationship Id="rId1628" Type="http://schemas.openxmlformats.org/officeDocument/2006/relationships/hyperlink" Target="https://pbs.twimg.com/media/DXy3oV8XkAAp6F-.jpg" TargetMode="External"/><Relationship Id="rId1975" Type="http://schemas.openxmlformats.org/officeDocument/2006/relationships/hyperlink" Target="https://pbs.twimg.com/media/DXnlI-1VQAANg8U.jpg" TargetMode="External"/><Relationship Id="rId3190" Type="http://schemas.openxmlformats.org/officeDocument/2006/relationships/hyperlink" Target="https://pbs.twimg.com/media/DYqMPLWW0AA1LIZ.jpg" TargetMode="External"/><Relationship Id="rId4034" Type="http://schemas.openxmlformats.org/officeDocument/2006/relationships/hyperlink" Target="https://twitter.com/" TargetMode="External"/><Relationship Id="rId4241" Type="http://schemas.openxmlformats.org/officeDocument/2006/relationships/hyperlink" Target="https://twitter.com/" TargetMode="External"/><Relationship Id="rId1835" Type="http://schemas.openxmlformats.org/officeDocument/2006/relationships/hyperlink" Target="https://pbs.twimg.com/media/DX8GqNCW0AEsrR5.jpg" TargetMode="External"/><Relationship Id="rId3050" Type="http://schemas.openxmlformats.org/officeDocument/2006/relationships/hyperlink" Target="https://pbs.twimg.com/media/DYF_DdGW4AAjKa-.jpg" TargetMode="External"/><Relationship Id="rId4101" Type="http://schemas.openxmlformats.org/officeDocument/2006/relationships/hyperlink" Target="https://twitter.com/" TargetMode="External"/><Relationship Id="rId1902" Type="http://schemas.openxmlformats.org/officeDocument/2006/relationships/hyperlink" Target="https://pbs.twimg.com/media/DXuhRujVoAA1O7z.jpg" TargetMode="External"/><Relationship Id="rId3867" Type="http://schemas.openxmlformats.org/officeDocument/2006/relationships/hyperlink" Target="https://twitter.com/" TargetMode="External"/><Relationship Id="rId4918" Type="http://schemas.openxmlformats.org/officeDocument/2006/relationships/hyperlink" Target="https://twitter.com/" TargetMode="External"/><Relationship Id="rId788" Type="http://schemas.openxmlformats.org/officeDocument/2006/relationships/hyperlink" Target="https://www.linkedin.com/pulse/how-orchestrate-your-sales-inbound-marketing-kohei-kurihara/?published=t&amp;utm_content=buffer7cffd&amp;utm_medium=social&amp;utm_source=twitter.com&amp;utm_campaign=buffer" TargetMode="External"/><Relationship Id="rId995" Type="http://schemas.openxmlformats.org/officeDocument/2006/relationships/hyperlink" Target="https://blog.iandyoo.com/landing-page-pr%C3%A9sentation-formation-social-selling-inbound-sales?utm_campaign=Formation%20inbound%20sales&amp;utm_content=67372739&amp;utm_medium=social&amp;utm_source=twitter" TargetMode="External"/><Relationship Id="rId2469" Type="http://schemas.openxmlformats.org/officeDocument/2006/relationships/hyperlink" Target="http://pbs.twimg.com/profile_images/894549273202876416/WlGk4npW_normal.jpg" TargetMode="External"/><Relationship Id="rId2676" Type="http://schemas.openxmlformats.org/officeDocument/2006/relationships/hyperlink" Target="http://pbs.twimg.com/profile_images/423336432829079552/Qo40WvP4_normal.jpeg" TargetMode="External"/><Relationship Id="rId2883" Type="http://schemas.openxmlformats.org/officeDocument/2006/relationships/hyperlink" Target="https://pbs.twimg.com/media/DXLOLauXcAAGw1Q.jpg" TargetMode="External"/><Relationship Id="rId3727" Type="http://schemas.openxmlformats.org/officeDocument/2006/relationships/hyperlink" Target="https://twitter.com/" TargetMode="External"/><Relationship Id="rId3934" Type="http://schemas.openxmlformats.org/officeDocument/2006/relationships/hyperlink" Target="https://twitter.com/" TargetMode="External"/><Relationship Id="rId5082" Type="http://schemas.openxmlformats.org/officeDocument/2006/relationships/hyperlink" Target="https://twitter.com/" TargetMode="External"/><Relationship Id="rId648" Type="http://schemas.openxmlformats.org/officeDocument/2006/relationships/hyperlink" Target="https://youtu.be/jEGyp0w6vMo" TargetMode="External"/><Relationship Id="rId855" Type="http://schemas.openxmlformats.org/officeDocument/2006/relationships/hyperlink" Target="https://www.jadirectives.com/best-sales-courses-online/" TargetMode="External"/><Relationship Id="rId1278" Type="http://schemas.openxmlformats.org/officeDocument/2006/relationships/hyperlink" Target="https://hootsuite.com/it/webinars/enterprise/social-selling-perche-e-fondamentale-per-la-tua-azienda?utm_campaign=ent-selling_social_with_hootsuite_target-emea-it-ser-it-owned_media-social_selling-q2_2017&amp;utm_source=twitter&amp;utm_medium=owned_social&amp;utm_content=blog_&amp;utm_source=twitter&amp;utm_medium=owned_social&amp;utm_campaign=social_community_italy&amp;Last_Associated_Campaign__c=701a0000002JPuE&amp;hootPostID=f6d8e3bc9c7a86ec7b94c2baa62dd14e" TargetMode="External"/><Relationship Id="rId1485" Type="http://schemas.openxmlformats.org/officeDocument/2006/relationships/hyperlink" Target="https://pbs.twimg.com/media/DYGaSkEX0AALP5q.jpg" TargetMode="External"/><Relationship Id="rId1692" Type="http://schemas.openxmlformats.org/officeDocument/2006/relationships/hyperlink" Target="https://pbs.twimg.com/media/DYqJgAPWkAANG3K.jpg" TargetMode="External"/><Relationship Id="rId2329" Type="http://schemas.openxmlformats.org/officeDocument/2006/relationships/hyperlink" Target="http://pbs.twimg.com/profile_images/915913842428923905/Zjla_9O6_normal.jpg" TargetMode="External"/><Relationship Id="rId2536" Type="http://schemas.openxmlformats.org/officeDocument/2006/relationships/hyperlink" Target="https://pbs.twimg.com/media/DYUKmqfVoAA6XxC.jpg" TargetMode="External"/><Relationship Id="rId2743" Type="http://schemas.openxmlformats.org/officeDocument/2006/relationships/hyperlink" Target="http://pbs.twimg.com/profile_images/902228636891316225/osoN6Y4k_normal.jpg" TargetMode="External"/><Relationship Id="rId508" Type="http://schemas.openxmlformats.org/officeDocument/2006/relationships/hyperlink" Target="https://rebekahradice.com/secret-sauce-to-effective-social-selling/" TargetMode="External"/><Relationship Id="rId715" Type="http://schemas.openxmlformats.org/officeDocument/2006/relationships/hyperlink" Target="http://www.voiceamerica.com/show/1981/breakfast-with-game-changers" TargetMode="External"/><Relationship Id="rId922" Type="http://schemas.openxmlformats.org/officeDocument/2006/relationships/hyperlink" Target="http://www.myfrugalbusiness.com/2017/08/jazz-up-ecommerce-store-boost-sales-digital-retail.html" TargetMode="External"/><Relationship Id="rId1138" Type="http://schemas.openxmlformats.org/officeDocument/2006/relationships/hyperlink" Target="http://www.myfrugalbusiness.com/2017/11/how-manage-remote-sales-team-selling.html" TargetMode="External"/><Relationship Id="rId1345" Type="http://schemas.openxmlformats.org/officeDocument/2006/relationships/hyperlink" Target="https://pbs.twimg.com/media/DOH7P1nUEAEGYsA.jpg" TargetMode="External"/><Relationship Id="rId1552" Type="http://schemas.openxmlformats.org/officeDocument/2006/relationships/hyperlink" Target="https://pbs.twimg.com/media/DYPdbT_XcAAodHr.jpg" TargetMode="External"/><Relationship Id="rId2603" Type="http://schemas.openxmlformats.org/officeDocument/2006/relationships/hyperlink" Target="http://pbs.twimg.com/profile_images/925074530015596545/DAndZ9S8_normal.jpg" TargetMode="External"/><Relationship Id="rId2950" Type="http://schemas.openxmlformats.org/officeDocument/2006/relationships/hyperlink" Target="http://pbs.twimg.com/profile_images/874062201140551682/uN7ZdV3g_normal.jpg" TargetMode="External"/><Relationship Id="rId1205" Type="http://schemas.openxmlformats.org/officeDocument/2006/relationships/hyperlink" Target="http://www.social-experts.net/headline-innovation-insight-influence-got-takes-thought-leader/" TargetMode="External"/><Relationship Id="rId2810" Type="http://schemas.openxmlformats.org/officeDocument/2006/relationships/hyperlink" Target="http://pbs.twimg.com/profile_images/941348007785713664/Tva0KP3s_normal.jpg" TargetMode="External"/><Relationship Id="rId4568" Type="http://schemas.openxmlformats.org/officeDocument/2006/relationships/hyperlink" Target="https://twitter.com/" TargetMode="External"/><Relationship Id="rId51" Type="http://schemas.openxmlformats.org/officeDocument/2006/relationships/hyperlink" Target="https://buff.ly/2EUypuk" TargetMode="External"/><Relationship Id="rId1412" Type="http://schemas.openxmlformats.org/officeDocument/2006/relationships/hyperlink" Target="https://pbs.twimg.com/media/DXxxLwhUQAAzTHS.jpg" TargetMode="External"/><Relationship Id="rId3377" Type="http://schemas.openxmlformats.org/officeDocument/2006/relationships/hyperlink" Target="http://pbs.twimg.com/profile_images/909075667433644033/3IsGUKbQ_normal.jpg" TargetMode="External"/><Relationship Id="rId4775" Type="http://schemas.openxmlformats.org/officeDocument/2006/relationships/hyperlink" Target="https://twitter.com/" TargetMode="External"/><Relationship Id="rId4982" Type="http://schemas.openxmlformats.org/officeDocument/2006/relationships/hyperlink" Target="https://twitter.com/" TargetMode="External"/><Relationship Id="rId298" Type="http://schemas.openxmlformats.org/officeDocument/2006/relationships/hyperlink" Target="http://www.myfrugalbusiness.com/2017/04/importance-lead-generation-modern-business-prospects.html" TargetMode="External"/><Relationship Id="rId3584" Type="http://schemas.openxmlformats.org/officeDocument/2006/relationships/hyperlink" Target="http://pbs.twimg.com/profile_images/856508969568935936/4szM0464_normal.jpg" TargetMode="External"/><Relationship Id="rId3791" Type="http://schemas.openxmlformats.org/officeDocument/2006/relationships/hyperlink" Target="https://twitter.com/" TargetMode="External"/><Relationship Id="rId4428" Type="http://schemas.openxmlformats.org/officeDocument/2006/relationships/hyperlink" Target="https://twitter.com/" TargetMode="External"/><Relationship Id="rId4635" Type="http://schemas.openxmlformats.org/officeDocument/2006/relationships/hyperlink" Target="https://twitter.com/" TargetMode="External"/><Relationship Id="rId4842" Type="http://schemas.openxmlformats.org/officeDocument/2006/relationships/hyperlink" Target="https://twitter.com/" TargetMode="External"/><Relationship Id="rId158" Type="http://schemas.openxmlformats.org/officeDocument/2006/relationships/hyperlink" Target="https://goo.gl/QmXDKW" TargetMode="External"/><Relationship Id="rId2186" Type="http://schemas.openxmlformats.org/officeDocument/2006/relationships/hyperlink" Target="http://pbs.twimg.com/profile_images/875694551180038145/l37jeR1W_normal.jpg" TargetMode="External"/><Relationship Id="rId2393" Type="http://schemas.openxmlformats.org/officeDocument/2006/relationships/hyperlink" Target="http://pbs.twimg.com/profile_images/960915815561273344/MI8GfbjE_normal.jpg" TargetMode="External"/><Relationship Id="rId3237" Type="http://schemas.openxmlformats.org/officeDocument/2006/relationships/hyperlink" Target="http://pbs.twimg.com/profile_images/900825127780196352/RJhV8_wH_normal.jpg" TargetMode="External"/><Relationship Id="rId3444" Type="http://schemas.openxmlformats.org/officeDocument/2006/relationships/hyperlink" Target="http://pbs.twimg.com/profile_images/761642165286084609/VwbpOm8W_normal.jpg" TargetMode="External"/><Relationship Id="rId3651" Type="http://schemas.openxmlformats.org/officeDocument/2006/relationships/hyperlink" Target="https://pbs.twimg.com/media/DWvl3_kVoAAP3vy.jpg" TargetMode="External"/><Relationship Id="rId4702" Type="http://schemas.openxmlformats.org/officeDocument/2006/relationships/hyperlink" Target="https://twitter.com/" TargetMode="External"/><Relationship Id="rId365" Type="http://schemas.openxmlformats.org/officeDocument/2006/relationships/hyperlink" Target="https://www.linkedin.com/pulse/you-doing-things-leaving-money-table-dan-swift/?published=t" TargetMode="External"/><Relationship Id="rId572" Type="http://schemas.openxmlformats.org/officeDocument/2006/relationships/hyperlink" Target="http://www.voiceamerica.com/show/2490/social-selling-with-game-changers-presented-by-sap" TargetMode="External"/><Relationship Id="rId2046" Type="http://schemas.openxmlformats.org/officeDocument/2006/relationships/hyperlink" Target="http://abs.twimg.com/sticky/default_profile_images/default_profile_normal.png" TargetMode="External"/><Relationship Id="rId2253" Type="http://schemas.openxmlformats.org/officeDocument/2006/relationships/hyperlink" Target="http://pbs.twimg.com/profile_images/568298598916313088/u6L2JraP_normal.jpeg" TargetMode="External"/><Relationship Id="rId2460" Type="http://schemas.openxmlformats.org/officeDocument/2006/relationships/hyperlink" Target="https://pbs.twimg.com/media/DYGiFcfVwAA-7U6.jpg" TargetMode="External"/><Relationship Id="rId3304" Type="http://schemas.openxmlformats.org/officeDocument/2006/relationships/hyperlink" Target="http://pbs.twimg.com/profile_images/821355998325669888/YGnnLqoO_normal.jpg" TargetMode="External"/><Relationship Id="rId3511" Type="http://schemas.openxmlformats.org/officeDocument/2006/relationships/hyperlink" Target="https://pbs.twimg.com/media/DXs4jv7U8AAabpR.jpg" TargetMode="External"/><Relationship Id="rId225" Type="http://schemas.openxmlformats.org/officeDocument/2006/relationships/hyperlink" Target="http://www.social-experts.net/ai-sales-marketing/" TargetMode="External"/><Relationship Id="rId432" Type="http://schemas.openxmlformats.org/officeDocument/2006/relationships/hyperlink" Target="https://www.tribalimpact.com/blog/5-top-tips-for-content-that-captures-your-audience-in-a-heartbeat?utm_campaign=Awareness%20-%20Social%20Media%20Policy%20&amp;utm_source=twitter&amp;utm_medium=social" TargetMode="External"/><Relationship Id="rId1062" Type="http://schemas.openxmlformats.org/officeDocument/2006/relationships/hyperlink" Target="https://www.ebay.com/itm/112850640359?ul_noapp=true" TargetMode="External"/><Relationship Id="rId2113" Type="http://schemas.openxmlformats.org/officeDocument/2006/relationships/hyperlink" Target="http://pbs.twimg.com/profile_images/423336432829079552/Qo40WvP4_normal.jpeg" TargetMode="External"/><Relationship Id="rId2320" Type="http://schemas.openxmlformats.org/officeDocument/2006/relationships/hyperlink" Target="http://pbs.twimg.com/profile_images/854830118497386496/8LxGpCla_normal.jpg" TargetMode="External"/><Relationship Id="rId5269" Type="http://schemas.openxmlformats.org/officeDocument/2006/relationships/hyperlink" Target="https://twitter.com/" TargetMode="External"/><Relationship Id="rId5476" Type="http://schemas.openxmlformats.org/officeDocument/2006/relationships/hyperlink" Target="https://api.twitter.com/1.1/geo/id/5c62ffb0f0f3479d.json" TargetMode="External"/><Relationship Id="rId4078" Type="http://schemas.openxmlformats.org/officeDocument/2006/relationships/hyperlink" Target="https://twitter.com/" TargetMode="External"/><Relationship Id="rId4285" Type="http://schemas.openxmlformats.org/officeDocument/2006/relationships/hyperlink" Target="https://twitter.com/" TargetMode="External"/><Relationship Id="rId4492" Type="http://schemas.openxmlformats.org/officeDocument/2006/relationships/hyperlink" Target="https://twitter.com/" TargetMode="External"/><Relationship Id="rId5129" Type="http://schemas.openxmlformats.org/officeDocument/2006/relationships/hyperlink" Target="https://twitter.com/" TargetMode="External"/><Relationship Id="rId5336" Type="http://schemas.openxmlformats.org/officeDocument/2006/relationships/hyperlink" Target="https://twitter.com/" TargetMode="External"/><Relationship Id="rId1879" Type="http://schemas.openxmlformats.org/officeDocument/2006/relationships/hyperlink" Target="https://pbs.twimg.com/media/DHxpY8YVYAA65qk.jpg" TargetMode="External"/><Relationship Id="rId3094" Type="http://schemas.openxmlformats.org/officeDocument/2006/relationships/hyperlink" Target="http://pbs.twimg.com/profile_images/802832068480737280/CuVR1TRQ_normal.jpg" TargetMode="External"/><Relationship Id="rId4145" Type="http://schemas.openxmlformats.org/officeDocument/2006/relationships/hyperlink" Target="https://twitter.com/" TargetMode="External"/><Relationship Id="rId1739" Type="http://schemas.openxmlformats.org/officeDocument/2006/relationships/hyperlink" Target="https://pbs.twimg.com/media/DX2yw5uXkAASQTG.jpg" TargetMode="External"/><Relationship Id="rId1946" Type="http://schemas.openxmlformats.org/officeDocument/2006/relationships/hyperlink" Target="https://pbs.twimg.com/media/DXmL6vBW4AE5Nfy.jpg" TargetMode="External"/><Relationship Id="rId4005" Type="http://schemas.openxmlformats.org/officeDocument/2006/relationships/hyperlink" Target="https://twitter.com/" TargetMode="External"/><Relationship Id="rId4352" Type="http://schemas.openxmlformats.org/officeDocument/2006/relationships/hyperlink" Target="https://twitter.com/" TargetMode="External"/><Relationship Id="rId5403" Type="http://schemas.openxmlformats.org/officeDocument/2006/relationships/hyperlink" Target="https://twitter.com/" TargetMode="External"/><Relationship Id="rId1806" Type="http://schemas.openxmlformats.org/officeDocument/2006/relationships/hyperlink" Target="https://pbs.twimg.com/media/DX20l-kU0AA_PEC.jpg" TargetMode="External"/><Relationship Id="rId3161" Type="http://schemas.openxmlformats.org/officeDocument/2006/relationships/hyperlink" Target="http://pbs.twimg.com/profile_images/874062201140551682/uN7ZdV3g_normal.jpg" TargetMode="External"/><Relationship Id="rId4212" Type="http://schemas.openxmlformats.org/officeDocument/2006/relationships/hyperlink" Target="https://twitter.com/" TargetMode="External"/><Relationship Id="rId3021" Type="http://schemas.openxmlformats.org/officeDocument/2006/relationships/hyperlink" Target="http://pbs.twimg.com/profile_images/975215204211576832/hEeb-J9P_normal.jpg" TargetMode="External"/><Relationship Id="rId3978" Type="http://schemas.openxmlformats.org/officeDocument/2006/relationships/hyperlink" Target="https://twitter.com/" TargetMode="External"/><Relationship Id="rId899" Type="http://schemas.openxmlformats.org/officeDocument/2006/relationships/hyperlink" Target="https://www.influandsell.com/" TargetMode="External"/><Relationship Id="rId2787" Type="http://schemas.openxmlformats.org/officeDocument/2006/relationships/hyperlink" Target="http://pbs.twimg.com/profile_images/820524830994874368/hR9W9CTy_normal.jpg" TargetMode="External"/><Relationship Id="rId3838" Type="http://schemas.openxmlformats.org/officeDocument/2006/relationships/hyperlink" Target="https://twitter.com/" TargetMode="External"/><Relationship Id="rId5193" Type="http://schemas.openxmlformats.org/officeDocument/2006/relationships/hyperlink" Target="https://twitter.com/" TargetMode="External"/><Relationship Id="rId759" Type="http://schemas.openxmlformats.org/officeDocument/2006/relationships/hyperlink" Target="http://bit.ly/2pShFvI" TargetMode="External"/><Relationship Id="rId966" Type="http://schemas.openxmlformats.org/officeDocument/2006/relationships/hyperlink" Target="http://www.social-experts.net/need-know-get-off-pot/" TargetMode="External"/><Relationship Id="rId1389" Type="http://schemas.openxmlformats.org/officeDocument/2006/relationships/hyperlink" Target="https://pbs.twimg.com/media/DXsV3lQXkAAXqfn.jpg" TargetMode="External"/><Relationship Id="rId1596" Type="http://schemas.openxmlformats.org/officeDocument/2006/relationships/hyperlink" Target="https://pbs.twimg.com/media/DYa2VvqU8AAuV0V.jpg" TargetMode="External"/><Relationship Id="rId2647" Type="http://schemas.openxmlformats.org/officeDocument/2006/relationships/hyperlink" Target="http://pbs.twimg.com/profile_images/965798085879312384/zsdS7ZFx_normal.jpg" TargetMode="External"/><Relationship Id="rId2994" Type="http://schemas.openxmlformats.org/officeDocument/2006/relationships/hyperlink" Target="http://pbs.twimg.com/profile_images/958749844620890112/BPLjhL7q_normal.jpg" TargetMode="External"/><Relationship Id="rId5053" Type="http://schemas.openxmlformats.org/officeDocument/2006/relationships/hyperlink" Target="https://twitter.com/" TargetMode="External"/><Relationship Id="rId5260" Type="http://schemas.openxmlformats.org/officeDocument/2006/relationships/hyperlink" Target="https://twitter.com/" TargetMode="External"/><Relationship Id="rId619" Type="http://schemas.openxmlformats.org/officeDocument/2006/relationships/hyperlink" Target="http://www.social-experts.net/make-go-person-industry/" TargetMode="External"/><Relationship Id="rId1249" Type="http://schemas.openxmlformats.org/officeDocument/2006/relationships/hyperlink" Target="http://www.social-experts.net/people-dont-choose-emails/" TargetMode="External"/><Relationship Id="rId2854" Type="http://schemas.openxmlformats.org/officeDocument/2006/relationships/hyperlink" Target="https://pbs.twimg.com/media/DX8DjItX4AIzJrT.jpg" TargetMode="External"/><Relationship Id="rId3905" Type="http://schemas.openxmlformats.org/officeDocument/2006/relationships/hyperlink" Target="https://twitter.com/" TargetMode="External"/><Relationship Id="rId5120" Type="http://schemas.openxmlformats.org/officeDocument/2006/relationships/hyperlink" Target="https://twitter.com/" TargetMode="External"/><Relationship Id="rId95" Type="http://schemas.openxmlformats.org/officeDocument/2006/relationships/hyperlink" Target="https://www.presse-citron.net/disneyland-debarque-google-street-view/?utm_source=Sociallymap&amp;utm_medium=Sociallymap&amp;utm_campaign=Sociallymap" TargetMode="External"/><Relationship Id="rId826" Type="http://schemas.openxmlformats.org/officeDocument/2006/relationships/hyperlink" Target="https://buff.ly/2yHMStH" TargetMode="External"/><Relationship Id="rId1109" Type="http://schemas.openxmlformats.org/officeDocument/2006/relationships/hyperlink" Target="https://www.ebay.com/itm/112850640359?ul_noapp=true" TargetMode="External"/><Relationship Id="rId1456" Type="http://schemas.openxmlformats.org/officeDocument/2006/relationships/hyperlink" Target="https://pbs.twimg.com/media/DX2cVmwV4AMW2rd.jpg" TargetMode="External"/><Relationship Id="rId1663" Type="http://schemas.openxmlformats.org/officeDocument/2006/relationships/hyperlink" Target="https://pbs.twimg.com/tweet_video_thumb/DYkMFNZW4AEd_nt.jpg" TargetMode="External"/><Relationship Id="rId1870" Type="http://schemas.openxmlformats.org/officeDocument/2006/relationships/hyperlink" Target="https://pbs.twimg.com/media/DHwmTGIUIAAiSuU.jpg" TargetMode="External"/><Relationship Id="rId2507" Type="http://schemas.openxmlformats.org/officeDocument/2006/relationships/hyperlink" Target="https://pbs.twimg.com/media/DXsqWmlWkAAJ1Jk.jpg" TargetMode="External"/><Relationship Id="rId2714" Type="http://schemas.openxmlformats.org/officeDocument/2006/relationships/hyperlink" Target="http://pbs.twimg.com/profile_images/626782661860683776/1tlSx_iz_normal.png" TargetMode="External"/><Relationship Id="rId2921" Type="http://schemas.openxmlformats.org/officeDocument/2006/relationships/hyperlink" Target="http://pbs.twimg.com/profile_images/423336432829079552/Qo40WvP4_normal.jpeg" TargetMode="External"/><Relationship Id="rId1316" Type="http://schemas.openxmlformats.org/officeDocument/2006/relationships/hyperlink" Target="http://www.myfrugalbusiness.com/2018/01/top-social-media-tactics-generate-b2b-leads-sales.html" TargetMode="External"/><Relationship Id="rId1523" Type="http://schemas.openxmlformats.org/officeDocument/2006/relationships/hyperlink" Target="https://pbs.twimg.com/media/DYViIcbW0AcpaHW.jpg" TargetMode="External"/><Relationship Id="rId1730" Type="http://schemas.openxmlformats.org/officeDocument/2006/relationships/hyperlink" Target="https://pbs.twimg.com/media/DYqUfUDW0AAo_SD.jpg" TargetMode="External"/><Relationship Id="rId4679" Type="http://schemas.openxmlformats.org/officeDocument/2006/relationships/hyperlink" Target="https://twitter.com/" TargetMode="External"/><Relationship Id="rId4886" Type="http://schemas.openxmlformats.org/officeDocument/2006/relationships/hyperlink" Target="https://twitter.com/" TargetMode="External"/><Relationship Id="rId22" Type="http://schemas.openxmlformats.org/officeDocument/2006/relationships/hyperlink" Target="http://bit.ly/2eYtdg6" TargetMode="External"/><Relationship Id="rId3488" Type="http://schemas.openxmlformats.org/officeDocument/2006/relationships/hyperlink" Target="https://pbs.twimg.com/media/DX2sk0AW4AE-GuB.jpg" TargetMode="External"/><Relationship Id="rId3695" Type="http://schemas.openxmlformats.org/officeDocument/2006/relationships/hyperlink" Target="https://twitter.com/" TargetMode="External"/><Relationship Id="rId4539" Type="http://schemas.openxmlformats.org/officeDocument/2006/relationships/hyperlink" Target="https://twitter.com/" TargetMode="External"/><Relationship Id="rId4746" Type="http://schemas.openxmlformats.org/officeDocument/2006/relationships/hyperlink" Target="https://twitter.com/" TargetMode="External"/><Relationship Id="rId4953" Type="http://schemas.openxmlformats.org/officeDocument/2006/relationships/hyperlink" Target="https://twitter.com/" TargetMode="External"/><Relationship Id="rId2297" Type="http://schemas.openxmlformats.org/officeDocument/2006/relationships/hyperlink" Target="https://pbs.twimg.com/media/DX8BYW4V4AAB9AJ.jpg" TargetMode="External"/><Relationship Id="rId3348" Type="http://schemas.openxmlformats.org/officeDocument/2006/relationships/hyperlink" Target="http://pbs.twimg.com/profile_images/909075667433644033/3IsGUKbQ_normal.jpg" TargetMode="External"/><Relationship Id="rId3555" Type="http://schemas.openxmlformats.org/officeDocument/2006/relationships/hyperlink" Target="https://pbs.twimg.com/media/DYqMgNCUMAEPlS7.jpg" TargetMode="External"/><Relationship Id="rId3762" Type="http://schemas.openxmlformats.org/officeDocument/2006/relationships/hyperlink" Target="https://twitter.com/" TargetMode="External"/><Relationship Id="rId4606" Type="http://schemas.openxmlformats.org/officeDocument/2006/relationships/hyperlink" Target="https://twitter.com/" TargetMode="External"/><Relationship Id="rId4813" Type="http://schemas.openxmlformats.org/officeDocument/2006/relationships/hyperlink" Target="https://twitter.com/" TargetMode="External"/><Relationship Id="rId269" Type="http://schemas.openxmlformats.org/officeDocument/2006/relationships/hyperlink" Target="https://twitter.com/retailmeeting/status/971815869843165186" TargetMode="External"/><Relationship Id="rId476" Type="http://schemas.openxmlformats.org/officeDocument/2006/relationships/hyperlink" Target="https://business.linkedin.com/sales-solutions/blog/best-practices--sales-prospecting/2018/how-b2b-salespeople-can-optimize-their-linkedin-profile-to-engag?utm_source=feedblitz&amp;utm_medium=FeedBlitzRss&amp;utm_campaign=salessolutions" TargetMode="External"/><Relationship Id="rId683" Type="http://schemas.openxmlformats.org/officeDocument/2006/relationships/hyperlink" Target="http://bit.ly/2hAiLNo" TargetMode="External"/><Relationship Id="rId890" Type="http://schemas.openxmlformats.org/officeDocument/2006/relationships/hyperlink" Target="https://sproutsocial.com/insights/social-selling-tips/amp/?ref=quuu&amp;utm_source=quuu" TargetMode="External"/><Relationship Id="rId2157" Type="http://schemas.openxmlformats.org/officeDocument/2006/relationships/hyperlink" Target="http://pbs.twimg.com/profile_images/675040683196030977/TMGvQF0T_normal.jpg" TargetMode="External"/><Relationship Id="rId2364" Type="http://schemas.openxmlformats.org/officeDocument/2006/relationships/hyperlink" Target="http://pbs.twimg.com/profile_images/960829404564918273/OnFH1VZZ_normal.jpg" TargetMode="External"/><Relationship Id="rId2571" Type="http://schemas.openxmlformats.org/officeDocument/2006/relationships/hyperlink" Target="http://pbs.twimg.com/profile_images/943517995086774273/Jw2ioTG2_normal.jpg" TargetMode="External"/><Relationship Id="rId3208" Type="http://schemas.openxmlformats.org/officeDocument/2006/relationships/hyperlink" Target="http://pbs.twimg.com/profile_images/821355998325669888/YGnnLqoO_normal.jpg" TargetMode="External"/><Relationship Id="rId3415" Type="http://schemas.openxmlformats.org/officeDocument/2006/relationships/hyperlink" Target="http://pbs.twimg.com/profile_images/1129115682/40222_123899460989128_100001072256821_128730_5433521_n_normal.jpg" TargetMode="External"/><Relationship Id="rId129" Type="http://schemas.openxmlformats.org/officeDocument/2006/relationships/hyperlink" Target="http://www.voiceamerica.com/show/1981/breakfast-with-game-changers" TargetMode="External"/><Relationship Id="rId336" Type="http://schemas.openxmlformats.org/officeDocument/2006/relationships/hyperlink" Target="https://www.jadirectives.com/best-sales-courses-online/" TargetMode="External"/><Relationship Id="rId543" Type="http://schemas.openxmlformats.org/officeDocument/2006/relationships/hyperlink" Target="https://www.linkedin.com/pulse/importance-kpis-social-media-marketing-dennis-koutoudis/" TargetMode="External"/><Relationship Id="rId1173" Type="http://schemas.openxmlformats.org/officeDocument/2006/relationships/hyperlink" Target="http://www.social-experts.net/social-selling-accelerate-serendipity/?utm_content=buffer94caa&amp;utm_medium=social&amp;utm_source=twitter.com&amp;utm_campaign=buffer" TargetMode="External"/><Relationship Id="rId1380" Type="http://schemas.openxmlformats.org/officeDocument/2006/relationships/hyperlink" Target="https://pbs.twimg.com/media/DXmGIrkUQAIj4nx.jpg" TargetMode="External"/><Relationship Id="rId2017" Type="http://schemas.openxmlformats.org/officeDocument/2006/relationships/hyperlink" Target="https://pbs.twimg.com/media/DXsV3lQXkAAXqfn.jpg" TargetMode="External"/><Relationship Id="rId2224" Type="http://schemas.openxmlformats.org/officeDocument/2006/relationships/hyperlink" Target="http://pbs.twimg.com/profile_images/905830391977840642/dvBaPTYr_normal.jpg" TargetMode="External"/><Relationship Id="rId3622" Type="http://schemas.openxmlformats.org/officeDocument/2006/relationships/hyperlink" Target="http://pbs.twimg.com/profile_images/970626614378758144/1LOWjxAB_normal.jpg" TargetMode="External"/><Relationship Id="rId403" Type="http://schemas.openxmlformats.org/officeDocument/2006/relationships/hyperlink" Target="https://medium.com/@Timothy_Hughes/the-secret-of-social-media-success-for-small-businesses-41cc4a127d02" TargetMode="External"/><Relationship Id="rId750" Type="http://schemas.openxmlformats.org/officeDocument/2006/relationships/hyperlink" Target="http://www.social-experts.net/people-dont-choose-emails/" TargetMode="External"/><Relationship Id="rId1033" Type="http://schemas.openxmlformats.org/officeDocument/2006/relationships/hyperlink" Target="http://www.ebay.com/itm/371867688612?ul_noapp=true" TargetMode="External"/><Relationship Id="rId2431" Type="http://schemas.openxmlformats.org/officeDocument/2006/relationships/hyperlink" Target="https://pbs.twimg.com/media/DYGaYSvWkAEBSDs.png" TargetMode="External"/><Relationship Id="rId4189" Type="http://schemas.openxmlformats.org/officeDocument/2006/relationships/hyperlink" Target="https://twitter.com/" TargetMode="External"/><Relationship Id="rId610" Type="http://schemas.openxmlformats.org/officeDocument/2006/relationships/hyperlink" Target="http://www.social-experts.net/make-go-person-industry/" TargetMode="External"/><Relationship Id="rId1240" Type="http://schemas.openxmlformats.org/officeDocument/2006/relationships/hyperlink" Target="https://buff.ly/2G16ppi" TargetMode="External"/><Relationship Id="rId4049" Type="http://schemas.openxmlformats.org/officeDocument/2006/relationships/hyperlink" Target="https://twitter.com/" TargetMode="External"/><Relationship Id="rId4396" Type="http://schemas.openxmlformats.org/officeDocument/2006/relationships/hyperlink" Target="https://twitter.com/" TargetMode="External"/><Relationship Id="rId5447" Type="http://schemas.openxmlformats.org/officeDocument/2006/relationships/hyperlink" Target="https://twitter.com/" TargetMode="External"/><Relationship Id="rId1100" Type="http://schemas.openxmlformats.org/officeDocument/2006/relationships/hyperlink" Target="https://www.ebay.com/itm/112381939471?ul_noapp=true" TargetMode="External"/><Relationship Id="rId4256" Type="http://schemas.openxmlformats.org/officeDocument/2006/relationships/hyperlink" Target="https://twitter.com/" TargetMode="External"/><Relationship Id="rId4463" Type="http://schemas.openxmlformats.org/officeDocument/2006/relationships/hyperlink" Target="https://twitter.com/" TargetMode="External"/><Relationship Id="rId4670" Type="http://schemas.openxmlformats.org/officeDocument/2006/relationships/hyperlink" Target="https://twitter.com/" TargetMode="External"/><Relationship Id="rId5307" Type="http://schemas.openxmlformats.org/officeDocument/2006/relationships/hyperlink" Target="https://twitter.com/" TargetMode="External"/><Relationship Id="rId1917" Type="http://schemas.openxmlformats.org/officeDocument/2006/relationships/hyperlink" Target="https://pbs.twimg.com/media/DOH7P1nUEAEGYsA.jpg" TargetMode="External"/><Relationship Id="rId3065" Type="http://schemas.openxmlformats.org/officeDocument/2006/relationships/hyperlink" Target="http://pbs.twimg.com/profile_images/439731477207449600/xjHidRrP_normal.jpeg" TargetMode="External"/><Relationship Id="rId3272" Type="http://schemas.openxmlformats.org/officeDocument/2006/relationships/hyperlink" Target="http://pbs.twimg.com/profile_images/545662268440989696/EeuoyVto_normal.png" TargetMode="External"/><Relationship Id="rId4116" Type="http://schemas.openxmlformats.org/officeDocument/2006/relationships/hyperlink" Target="https://twitter.com/" TargetMode="External"/><Relationship Id="rId4323" Type="http://schemas.openxmlformats.org/officeDocument/2006/relationships/hyperlink" Target="https://twitter.com/" TargetMode="External"/><Relationship Id="rId4530" Type="http://schemas.openxmlformats.org/officeDocument/2006/relationships/hyperlink" Target="https://twitter.com/" TargetMode="External"/><Relationship Id="rId193" Type="http://schemas.openxmlformats.org/officeDocument/2006/relationships/hyperlink" Target="https://ibm.biz/digitalweek" TargetMode="External"/><Relationship Id="rId2081" Type="http://schemas.openxmlformats.org/officeDocument/2006/relationships/hyperlink" Target="http://pbs.twimg.com/profile_images/423336432829079552/Qo40WvP4_normal.jpeg" TargetMode="External"/><Relationship Id="rId3132" Type="http://schemas.openxmlformats.org/officeDocument/2006/relationships/hyperlink" Target="https://pbs.twimg.com/media/DXnjQfEW4AESjWc.jpg" TargetMode="External"/><Relationship Id="rId260" Type="http://schemas.openxmlformats.org/officeDocument/2006/relationships/hyperlink" Target="https://www.ebay.com/itm/112786509566?ul_noapp=true" TargetMode="External"/><Relationship Id="rId5097" Type="http://schemas.openxmlformats.org/officeDocument/2006/relationships/hyperlink" Target="https://twitter.com/" TargetMode="External"/><Relationship Id="rId120" Type="http://schemas.openxmlformats.org/officeDocument/2006/relationships/hyperlink" Target="http://www.voiceamerica.com/show/1981/breakfast-with-game-changers" TargetMode="External"/><Relationship Id="rId2898" Type="http://schemas.openxmlformats.org/officeDocument/2006/relationships/hyperlink" Target="http://pbs.twimg.com/profile_images/423336432829079552/Qo40WvP4_normal.jpeg" TargetMode="External"/><Relationship Id="rId3949" Type="http://schemas.openxmlformats.org/officeDocument/2006/relationships/hyperlink" Target="https://twitter.com/" TargetMode="External"/><Relationship Id="rId5164" Type="http://schemas.openxmlformats.org/officeDocument/2006/relationships/hyperlink" Target="https://twitter.com/" TargetMode="External"/><Relationship Id="rId2758" Type="http://schemas.openxmlformats.org/officeDocument/2006/relationships/hyperlink" Target="http://pbs.twimg.com/profile_images/3119962297/5dbf1edd89534df985564def38d2995e_normal.jpeg" TargetMode="External"/><Relationship Id="rId2965" Type="http://schemas.openxmlformats.org/officeDocument/2006/relationships/hyperlink" Target="http://pbs.twimg.com/profile_images/874062201140551682/uN7ZdV3g_normal.jpg" TargetMode="External"/><Relationship Id="rId3809" Type="http://schemas.openxmlformats.org/officeDocument/2006/relationships/hyperlink" Target="https://twitter.com/" TargetMode="External"/><Relationship Id="rId5024" Type="http://schemas.openxmlformats.org/officeDocument/2006/relationships/hyperlink" Target="https://twitter.com/" TargetMode="External"/><Relationship Id="rId5371" Type="http://schemas.openxmlformats.org/officeDocument/2006/relationships/hyperlink" Target="https://twitter.com/" TargetMode="External"/><Relationship Id="rId937" Type="http://schemas.openxmlformats.org/officeDocument/2006/relationships/hyperlink" Target="http://www.myfrugalbusiness.com/2017/11/how-manage-remote-sales-team-selling.html" TargetMode="External"/><Relationship Id="rId1567" Type="http://schemas.openxmlformats.org/officeDocument/2006/relationships/hyperlink" Target="https://pbs.twimg.com/media/DYBFCSpW0AEnTCO.jpg" TargetMode="External"/><Relationship Id="rId1774" Type="http://schemas.openxmlformats.org/officeDocument/2006/relationships/hyperlink" Target="https://pbs.twimg.com/media/DX2X-kBVQAAQmxs.jpg" TargetMode="External"/><Relationship Id="rId1981" Type="http://schemas.openxmlformats.org/officeDocument/2006/relationships/hyperlink" Target="http://pbs.twimg.com/profile_images/966307684818370562/f-uRlZ-1_normal.jpg" TargetMode="External"/><Relationship Id="rId2618" Type="http://schemas.openxmlformats.org/officeDocument/2006/relationships/hyperlink" Target="https://pbs.twimg.com/media/DYas9U-UQAA_msy.jpg" TargetMode="External"/><Relationship Id="rId2825" Type="http://schemas.openxmlformats.org/officeDocument/2006/relationships/hyperlink" Target="http://pbs.twimg.com/profile_images/908399207228338182/LHqCmrDA_normal.jpg" TargetMode="External"/><Relationship Id="rId4180" Type="http://schemas.openxmlformats.org/officeDocument/2006/relationships/hyperlink" Target="https://twitter.com/" TargetMode="External"/><Relationship Id="rId5231" Type="http://schemas.openxmlformats.org/officeDocument/2006/relationships/hyperlink" Target="https://twitter.com/" TargetMode="External"/><Relationship Id="rId66" Type="http://schemas.openxmlformats.org/officeDocument/2006/relationships/hyperlink" Target="http://www.etrafficlane.com/60dollarmiracle/aumenta-tus-ventas-sociales-con-linkedin-socialselling-infographics-modernist" TargetMode="External"/><Relationship Id="rId1427" Type="http://schemas.openxmlformats.org/officeDocument/2006/relationships/hyperlink" Target="https://pbs.twimg.com/media/DXuhRujVoAA1O7z.jpg" TargetMode="External"/><Relationship Id="rId1634" Type="http://schemas.openxmlformats.org/officeDocument/2006/relationships/hyperlink" Target="https://pbs.twimg.com/media/DYVNK9xWAAArrRA.jpg" TargetMode="External"/><Relationship Id="rId1841" Type="http://schemas.openxmlformats.org/officeDocument/2006/relationships/hyperlink" Target="https://pbs.twimg.com/media/DYqWFf7WsAAF-vF.jpg" TargetMode="External"/><Relationship Id="rId4040" Type="http://schemas.openxmlformats.org/officeDocument/2006/relationships/hyperlink" Target="https://twitter.com/" TargetMode="External"/><Relationship Id="rId4997" Type="http://schemas.openxmlformats.org/officeDocument/2006/relationships/hyperlink" Target="https://twitter.com/" TargetMode="External"/><Relationship Id="rId3599" Type="http://schemas.openxmlformats.org/officeDocument/2006/relationships/hyperlink" Target="https://pbs.twimg.com/media/DYGTLtcW0AU2aSq.jpg" TargetMode="External"/><Relationship Id="rId4857" Type="http://schemas.openxmlformats.org/officeDocument/2006/relationships/hyperlink" Target="https://twitter.com/" TargetMode="External"/><Relationship Id="rId1701" Type="http://schemas.openxmlformats.org/officeDocument/2006/relationships/hyperlink" Target="https://pbs.twimg.com/media/DYqMPLWW0AA1LIZ.jpg" TargetMode="External"/><Relationship Id="rId3459" Type="http://schemas.openxmlformats.org/officeDocument/2006/relationships/hyperlink" Target="http://pbs.twimg.com/profile_images/809115567927898114/bmGtTFt-_normal.jpg" TargetMode="External"/><Relationship Id="rId3666" Type="http://schemas.openxmlformats.org/officeDocument/2006/relationships/hyperlink" Target="https://pbs.twimg.com/media/DWvl3_kVoAAP3vy.jpg" TargetMode="External"/><Relationship Id="rId587" Type="http://schemas.openxmlformats.org/officeDocument/2006/relationships/hyperlink" Target="https://www.marketingprofs.com/articles/2018/33736/social-selling-three-reasons-its-good-for-business-and-four-steps-to-get-you-started" TargetMode="External"/><Relationship Id="rId2268" Type="http://schemas.openxmlformats.org/officeDocument/2006/relationships/hyperlink" Target="http://pbs.twimg.com/profile_images/735262542629613568/Hy4qGIAz_normal.jpg" TargetMode="External"/><Relationship Id="rId3319" Type="http://schemas.openxmlformats.org/officeDocument/2006/relationships/hyperlink" Target="http://pbs.twimg.com/profile_images/770244132417605633/BQo293S6_normal.jpg" TargetMode="External"/><Relationship Id="rId3873" Type="http://schemas.openxmlformats.org/officeDocument/2006/relationships/hyperlink" Target="https://twitter.com/" TargetMode="External"/><Relationship Id="rId4717" Type="http://schemas.openxmlformats.org/officeDocument/2006/relationships/hyperlink" Target="https://twitter.com/" TargetMode="External"/><Relationship Id="rId4924" Type="http://schemas.openxmlformats.org/officeDocument/2006/relationships/hyperlink" Target="https://twitter.com/" TargetMode="External"/><Relationship Id="rId447" Type="http://schemas.openxmlformats.org/officeDocument/2006/relationships/hyperlink" Target="http://bit.ly/2D4h4gW" TargetMode="External"/><Relationship Id="rId794" Type="http://schemas.openxmlformats.org/officeDocument/2006/relationships/hyperlink" Target="https://www.amazon.co.uk/Social-Selling-Techniques-Influence-Changemakers/dp/0749478012/ref=sr_1_1?ie=UTF8&amp;qid=1520768820&amp;sr=8-1&amp;keywords=social+selling+techniques+to+influence+buyers+and+changemakers" TargetMode="External"/><Relationship Id="rId1077" Type="http://schemas.openxmlformats.org/officeDocument/2006/relationships/hyperlink" Target="https://www.ebay.com/itm/112786509566?ul_noapp=true" TargetMode="External"/><Relationship Id="rId2128" Type="http://schemas.openxmlformats.org/officeDocument/2006/relationships/hyperlink" Target="http://pbs.twimg.com/profile_images/779454719555088384/xWHGhG5U_normal.jpg" TargetMode="External"/><Relationship Id="rId2475" Type="http://schemas.openxmlformats.org/officeDocument/2006/relationships/hyperlink" Target="https://pbs.twimg.com/media/DX8Ec-4UMAAo_wd.jpg" TargetMode="External"/><Relationship Id="rId2682" Type="http://schemas.openxmlformats.org/officeDocument/2006/relationships/hyperlink" Target="http://pbs.twimg.com/profile_images/423336432829079552/Qo40WvP4_normal.jpeg" TargetMode="External"/><Relationship Id="rId3526" Type="http://schemas.openxmlformats.org/officeDocument/2006/relationships/hyperlink" Target="https://pbs.twimg.com/media/DYhE-OTW0AEx5M6.jpg" TargetMode="External"/><Relationship Id="rId3733" Type="http://schemas.openxmlformats.org/officeDocument/2006/relationships/hyperlink" Target="https://twitter.com/" TargetMode="External"/><Relationship Id="rId3940" Type="http://schemas.openxmlformats.org/officeDocument/2006/relationships/hyperlink" Target="https://twitter.com/" TargetMode="External"/><Relationship Id="rId654" Type="http://schemas.openxmlformats.org/officeDocument/2006/relationships/hyperlink" Target="https://youtu.be/jEGyp0w6vMo" TargetMode="External"/><Relationship Id="rId861" Type="http://schemas.openxmlformats.org/officeDocument/2006/relationships/hyperlink" Target="https://www.linkedin.com/pulse/sales-marketing-fairy-tale-alexander-low/" TargetMode="External"/><Relationship Id="rId1284" Type="http://schemas.openxmlformats.org/officeDocument/2006/relationships/hyperlink" Target="http://www.myfrugalbusiness.com/2018/02/save-money-marketing-digital-social-media-bootstrap.html" TargetMode="External"/><Relationship Id="rId1491" Type="http://schemas.openxmlformats.org/officeDocument/2006/relationships/hyperlink" Target="https://pbs.twimg.com/media/DYEJa6bWAAA4W3F.jpg" TargetMode="External"/><Relationship Id="rId2335" Type="http://schemas.openxmlformats.org/officeDocument/2006/relationships/hyperlink" Target="http://pbs.twimg.com/profile_images/635224559868706816/FRMSais4_normal.jpg" TargetMode="External"/><Relationship Id="rId2542" Type="http://schemas.openxmlformats.org/officeDocument/2006/relationships/hyperlink" Target="https://pbs.twimg.com/media/DYVNgAoU0AAN66l.jpg" TargetMode="External"/><Relationship Id="rId3800" Type="http://schemas.openxmlformats.org/officeDocument/2006/relationships/hyperlink" Target="https://twitter.com/" TargetMode="External"/><Relationship Id="rId307" Type="http://schemas.openxmlformats.org/officeDocument/2006/relationships/hyperlink" Target="http://www.myfrugalbusiness.com/2017/12/digital-marketing-management-mistakes-minimize.html" TargetMode="External"/><Relationship Id="rId514" Type="http://schemas.openxmlformats.org/officeDocument/2006/relationships/hyperlink" Target="http://creativepr.com/what-is-social-selling/?utm_campaign=Social%20Media&amp;utm_content=68664640&amp;utm_medium=social&amp;utm_source=twitter" TargetMode="External"/><Relationship Id="rId721" Type="http://schemas.openxmlformats.org/officeDocument/2006/relationships/hyperlink" Target="http://pplx.co/t/1nGAzdM5O0BW/" TargetMode="External"/><Relationship Id="rId1144" Type="http://schemas.openxmlformats.org/officeDocument/2006/relationships/hyperlink" Target="http://bit.ly/2oOIJgp" TargetMode="External"/><Relationship Id="rId1351" Type="http://schemas.openxmlformats.org/officeDocument/2006/relationships/hyperlink" Target="https://pbs.twimg.com/media/DYkZo82WsAA_ft9.jpg" TargetMode="External"/><Relationship Id="rId2402" Type="http://schemas.openxmlformats.org/officeDocument/2006/relationships/hyperlink" Target="http://pbs.twimg.com/profile_images/930443133644570624/3EDlGC7C_normal.jpg" TargetMode="External"/><Relationship Id="rId1004" Type="http://schemas.openxmlformats.org/officeDocument/2006/relationships/hyperlink" Target="https://blog.iandyoo.com/emailing-marketing-outil-inbound-marketeur?utm_campaign=Fid%C3%A9liser&amp;utm_content=66792200&amp;utm_medium=social&amp;utm_source=twitter" TargetMode="External"/><Relationship Id="rId1211" Type="http://schemas.openxmlformats.org/officeDocument/2006/relationships/hyperlink" Target="http://digital-leadership-associates.passle.net/post/102es6c/gdpr-if-i-want-to-be-forgotten-i-want-to-be-forgotten-this-time-its-no-joke" TargetMode="External"/><Relationship Id="rId4367" Type="http://schemas.openxmlformats.org/officeDocument/2006/relationships/hyperlink" Target="https://twitter.com/" TargetMode="External"/><Relationship Id="rId4574" Type="http://schemas.openxmlformats.org/officeDocument/2006/relationships/hyperlink" Target="https://twitter.com/" TargetMode="External"/><Relationship Id="rId4781" Type="http://schemas.openxmlformats.org/officeDocument/2006/relationships/hyperlink" Target="https://twitter.com/" TargetMode="External"/><Relationship Id="rId5418" Type="http://schemas.openxmlformats.org/officeDocument/2006/relationships/hyperlink" Target="https://twitter.com/" TargetMode="External"/><Relationship Id="rId3176" Type="http://schemas.openxmlformats.org/officeDocument/2006/relationships/hyperlink" Target="http://pbs.twimg.com/profile_images/853987068065796097/REP10k0__normal.jpg" TargetMode="External"/><Relationship Id="rId3383" Type="http://schemas.openxmlformats.org/officeDocument/2006/relationships/hyperlink" Target="http://pbs.twimg.com/profile_images/909075667433644033/3IsGUKbQ_normal.jpg" TargetMode="External"/><Relationship Id="rId3590" Type="http://schemas.openxmlformats.org/officeDocument/2006/relationships/hyperlink" Target="https://pbs.twimg.com/media/DXsjQJ7X0AAEcST.jpg" TargetMode="External"/><Relationship Id="rId4227" Type="http://schemas.openxmlformats.org/officeDocument/2006/relationships/hyperlink" Target="https://twitter.com/" TargetMode="External"/><Relationship Id="rId4434" Type="http://schemas.openxmlformats.org/officeDocument/2006/relationships/hyperlink" Target="https://twitter.com/" TargetMode="External"/><Relationship Id="rId2192" Type="http://schemas.openxmlformats.org/officeDocument/2006/relationships/hyperlink" Target="http://pbs.twimg.com/profile_images/1521920248/33AD4428_-_Copy_normal.jpg" TargetMode="External"/><Relationship Id="rId3036" Type="http://schemas.openxmlformats.org/officeDocument/2006/relationships/hyperlink" Target="http://pbs.twimg.com/profile_images/530719704315215872/Q776KHQo_normal.jpeg" TargetMode="External"/><Relationship Id="rId3243" Type="http://schemas.openxmlformats.org/officeDocument/2006/relationships/hyperlink" Target="http://pbs.twimg.com/profile_images/900825127780196352/RJhV8_wH_normal.jpg" TargetMode="External"/><Relationship Id="rId4641" Type="http://schemas.openxmlformats.org/officeDocument/2006/relationships/hyperlink" Target="https://twitter.com/" TargetMode="External"/><Relationship Id="rId164" Type="http://schemas.openxmlformats.org/officeDocument/2006/relationships/hyperlink" Target="http://www.social-experts.net/makes-business-social-centric/?utm_content=buffera7bbc&amp;utm_medium=social&amp;utm_source=twitter.com&amp;utm_campaign=buffer" TargetMode="External"/><Relationship Id="rId371" Type="http://schemas.openxmlformats.org/officeDocument/2006/relationships/hyperlink" Target="https://lnkd.in/gD2XScB" TargetMode="External"/><Relationship Id="rId2052" Type="http://schemas.openxmlformats.org/officeDocument/2006/relationships/hyperlink" Target="http://pbs.twimg.com/profile_images/959543717785939969/G8MeL5Nw_normal.jpg" TargetMode="External"/><Relationship Id="rId3450" Type="http://schemas.openxmlformats.org/officeDocument/2006/relationships/hyperlink" Target="https://pbs.twimg.com/media/DX2yw5uXkAASQTG.jpg" TargetMode="External"/><Relationship Id="rId4501" Type="http://schemas.openxmlformats.org/officeDocument/2006/relationships/hyperlink" Target="https://twitter.com/" TargetMode="External"/><Relationship Id="rId3103" Type="http://schemas.openxmlformats.org/officeDocument/2006/relationships/hyperlink" Target="https://pbs.twimg.com/media/DOH7P1nUEAEGYsA.jpg" TargetMode="External"/><Relationship Id="rId3310" Type="http://schemas.openxmlformats.org/officeDocument/2006/relationships/hyperlink" Target="http://pbs.twimg.com/profile_images/770244132417605633/BQo293S6_normal.jpg" TargetMode="External"/><Relationship Id="rId5068" Type="http://schemas.openxmlformats.org/officeDocument/2006/relationships/hyperlink" Target="https://twitter.com/" TargetMode="External"/><Relationship Id="rId231" Type="http://schemas.openxmlformats.org/officeDocument/2006/relationships/hyperlink" Target="http://buff.ly/2r4FZi5" TargetMode="External"/><Relationship Id="rId2869" Type="http://schemas.openxmlformats.org/officeDocument/2006/relationships/hyperlink" Target="http://pbs.twimg.com/profile_images/757245878554034176/8Mf0gxS1_normal.jpg" TargetMode="External"/><Relationship Id="rId5275" Type="http://schemas.openxmlformats.org/officeDocument/2006/relationships/hyperlink" Target="https://twitter.com/" TargetMode="External"/><Relationship Id="rId5482" Type="http://schemas.openxmlformats.org/officeDocument/2006/relationships/hyperlink" Target="https://api.twitter.com/1.1/geo/id/1ea588c12abd39d7.json" TargetMode="External"/><Relationship Id="rId1678" Type="http://schemas.openxmlformats.org/officeDocument/2006/relationships/hyperlink" Target="https://pbs.twimg.com/media/Cx-JiXkXgAAF9Pj.jpg" TargetMode="External"/><Relationship Id="rId1885" Type="http://schemas.openxmlformats.org/officeDocument/2006/relationships/hyperlink" Target="https://pbs.twimg.com/media/C0oFgTZW8AMvMFT.jpg" TargetMode="External"/><Relationship Id="rId2729" Type="http://schemas.openxmlformats.org/officeDocument/2006/relationships/hyperlink" Target="http://pbs.twimg.com/profile_images/757984876645720064/yhajiVam_normal.jpg" TargetMode="External"/><Relationship Id="rId2936" Type="http://schemas.openxmlformats.org/officeDocument/2006/relationships/hyperlink" Target="http://pbs.twimg.com/profile_images/702765584191086592/U0hGEUT3_normal.jpg" TargetMode="External"/><Relationship Id="rId4084" Type="http://schemas.openxmlformats.org/officeDocument/2006/relationships/hyperlink" Target="https://twitter.com/" TargetMode="External"/><Relationship Id="rId4291" Type="http://schemas.openxmlformats.org/officeDocument/2006/relationships/hyperlink" Target="https://twitter.com/" TargetMode="External"/><Relationship Id="rId5135" Type="http://schemas.openxmlformats.org/officeDocument/2006/relationships/hyperlink" Target="https://twitter.com/" TargetMode="External"/><Relationship Id="rId5342" Type="http://schemas.openxmlformats.org/officeDocument/2006/relationships/hyperlink" Target="https://twitter.com/" TargetMode="External"/><Relationship Id="rId908" Type="http://schemas.openxmlformats.org/officeDocument/2006/relationships/hyperlink" Target="http://dy.si/BSJP9" TargetMode="External"/><Relationship Id="rId1538" Type="http://schemas.openxmlformats.org/officeDocument/2006/relationships/hyperlink" Target="https://pbs.twimg.com/media/DYGSE11UMAELCdo.jpg" TargetMode="External"/><Relationship Id="rId4151" Type="http://schemas.openxmlformats.org/officeDocument/2006/relationships/hyperlink" Target="https://twitter.com/" TargetMode="External"/><Relationship Id="rId5202" Type="http://schemas.openxmlformats.org/officeDocument/2006/relationships/hyperlink" Target="https://twitter.com/" TargetMode="External"/><Relationship Id="rId1745" Type="http://schemas.openxmlformats.org/officeDocument/2006/relationships/hyperlink" Target="https://pbs.twimg.com/media/DX2_WYWXcAAp7LL.jpg" TargetMode="External"/><Relationship Id="rId1952" Type="http://schemas.openxmlformats.org/officeDocument/2006/relationships/hyperlink" Target="http://pbs.twimg.com/profile_images/378800000365043019/c8513c00783206a9210087dafd245edf_normal.jpeg" TargetMode="External"/><Relationship Id="rId4011" Type="http://schemas.openxmlformats.org/officeDocument/2006/relationships/hyperlink" Target="https://twitter.com/" TargetMode="External"/><Relationship Id="rId37" Type="http://schemas.openxmlformats.org/officeDocument/2006/relationships/hyperlink" Target="https://www.presse-citron.net/vero-nouveau-reseau-social-defie-instagram/?utm_source=Sociallymap&amp;utm_medium=Sociallymap&amp;utm_campaign=Sociallymap" TargetMode="External"/><Relationship Id="rId1605" Type="http://schemas.openxmlformats.org/officeDocument/2006/relationships/hyperlink" Target="https://pbs.twimg.com/media/DYkyebuVQAItF_3.jpg" TargetMode="External"/><Relationship Id="rId1812" Type="http://schemas.openxmlformats.org/officeDocument/2006/relationships/hyperlink" Target="https://pbs.twimg.com/media/DYqUfUDW0AAo_SD.jpg" TargetMode="External"/><Relationship Id="rId4968" Type="http://schemas.openxmlformats.org/officeDocument/2006/relationships/hyperlink" Target="https://twitter.com/" TargetMode="External"/><Relationship Id="rId3777" Type="http://schemas.openxmlformats.org/officeDocument/2006/relationships/hyperlink" Target="https://twitter.com/" TargetMode="External"/><Relationship Id="rId3984" Type="http://schemas.openxmlformats.org/officeDocument/2006/relationships/hyperlink" Target="https://twitter.com/" TargetMode="External"/><Relationship Id="rId4828" Type="http://schemas.openxmlformats.org/officeDocument/2006/relationships/hyperlink" Target="https://twitter.com/" TargetMode="External"/><Relationship Id="rId698" Type="http://schemas.openxmlformats.org/officeDocument/2006/relationships/hyperlink" Target="http://www.voiceamerica.com/show/2490/social-selling-with-game-changers-presented-by-sap" TargetMode="External"/><Relationship Id="rId2379" Type="http://schemas.openxmlformats.org/officeDocument/2006/relationships/hyperlink" Target="https://pbs.twimg.com/media/DX9DcATW4AEKHOi.jpg" TargetMode="External"/><Relationship Id="rId2586" Type="http://schemas.openxmlformats.org/officeDocument/2006/relationships/hyperlink" Target="http://pbs.twimg.com/profile_images/2667263602/d49d8cd31674347c672a2b698268e8c0_normal.jpeg" TargetMode="External"/><Relationship Id="rId2793" Type="http://schemas.openxmlformats.org/officeDocument/2006/relationships/hyperlink" Target="http://pbs.twimg.com/profile_images/917682735661031424/xedci9AD_normal.jpg" TargetMode="External"/><Relationship Id="rId3637" Type="http://schemas.openxmlformats.org/officeDocument/2006/relationships/hyperlink" Target="http://pbs.twimg.com/profile_images/735212530918887424/BB8OGI4g_normal.jpg" TargetMode="External"/><Relationship Id="rId3844" Type="http://schemas.openxmlformats.org/officeDocument/2006/relationships/hyperlink" Target="https://twitter.com/" TargetMode="External"/><Relationship Id="rId558" Type="http://schemas.openxmlformats.org/officeDocument/2006/relationships/hyperlink" Target="http://www.voiceamerica.com/show/1981/breakfast-with-game-changers" TargetMode="External"/><Relationship Id="rId765" Type="http://schemas.openxmlformats.org/officeDocument/2006/relationships/hyperlink" Target="https://www.ebay.com/itm/112381939472?ul_noapp=true" TargetMode="External"/><Relationship Id="rId972" Type="http://schemas.openxmlformats.org/officeDocument/2006/relationships/hyperlink" Target="http://www.social-experts.net/were-hiring/" TargetMode="External"/><Relationship Id="rId1188" Type="http://schemas.openxmlformats.org/officeDocument/2006/relationships/hyperlink" Target="https://www.linkedin.com/pulse/something-better-change-timothy-tim-hughes" TargetMode="External"/><Relationship Id="rId1395" Type="http://schemas.openxmlformats.org/officeDocument/2006/relationships/hyperlink" Target="https://pbs.twimg.com/media/DPQlWIKUQAEXLns.jpg" TargetMode="External"/><Relationship Id="rId2239" Type="http://schemas.openxmlformats.org/officeDocument/2006/relationships/hyperlink" Target="http://pbs.twimg.com/profile_images/575407082729521152/W9HcBUQp_normal.jpeg" TargetMode="External"/><Relationship Id="rId2446" Type="http://schemas.openxmlformats.org/officeDocument/2006/relationships/hyperlink" Target="http://pbs.twimg.com/profile_images/878464493868601344/UYPPKuuX_normal.jpg" TargetMode="External"/><Relationship Id="rId2653" Type="http://schemas.openxmlformats.org/officeDocument/2006/relationships/hyperlink" Target="http://pbs.twimg.com/profile_images/441074233494339584/n2_VYMCM_normal.jpeg" TargetMode="External"/><Relationship Id="rId2860" Type="http://schemas.openxmlformats.org/officeDocument/2006/relationships/hyperlink" Target="http://pbs.twimg.com/profile_images/908399207228338182/LHqCmrDA_normal.jpg" TargetMode="External"/><Relationship Id="rId3704" Type="http://schemas.openxmlformats.org/officeDocument/2006/relationships/hyperlink" Target="https://twitter.com/" TargetMode="External"/><Relationship Id="rId418" Type="http://schemas.openxmlformats.org/officeDocument/2006/relationships/hyperlink" Target="https://medium.com/@Timothy_Hughes/the-secret-of-social-media-success-for-small-businesses-41cc4a127d02" TargetMode="External"/><Relationship Id="rId625" Type="http://schemas.openxmlformats.org/officeDocument/2006/relationships/hyperlink" Target="https://www.ebay.com/ulk/itm/372069621505" TargetMode="External"/><Relationship Id="rId832" Type="http://schemas.openxmlformats.org/officeDocument/2006/relationships/hyperlink" Target="http://feeds.feedblitz.com/~/531111932/0/salessolutions~What-Does-Your-LinkedIn-Profile-Say-About-You-The-Big-Mistake-Sales-Pros-Can-Easily-Avoid" TargetMode="External"/><Relationship Id="rId1048" Type="http://schemas.openxmlformats.org/officeDocument/2006/relationships/hyperlink" Target="https://www.ebay.com/itm/112381837558?ul_noapp=true" TargetMode="External"/><Relationship Id="rId1255" Type="http://schemas.openxmlformats.org/officeDocument/2006/relationships/hyperlink" Target="http://www.social-experts.net/how-to-roll-social-selling-across" TargetMode="External"/><Relationship Id="rId1462" Type="http://schemas.openxmlformats.org/officeDocument/2006/relationships/hyperlink" Target="https://pbs.twimg.com/media/DHxpY8YVYAA65qk.jpg" TargetMode="External"/><Relationship Id="rId2306" Type="http://schemas.openxmlformats.org/officeDocument/2006/relationships/hyperlink" Target="https://pbs.twimg.com/media/DSu4kCdVoAAQ5-B.jpg" TargetMode="External"/><Relationship Id="rId2513" Type="http://schemas.openxmlformats.org/officeDocument/2006/relationships/hyperlink" Target="https://pbs.twimg.com/media/DYVeRc9WkAICZvz.jpg" TargetMode="External"/><Relationship Id="rId3911" Type="http://schemas.openxmlformats.org/officeDocument/2006/relationships/hyperlink" Target="https://twitter.com/" TargetMode="External"/><Relationship Id="rId1115" Type="http://schemas.openxmlformats.org/officeDocument/2006/relationships/hyperlink" Target="http://www.myfrugalbusiness.com/2017/03/powerful-social-media-marketing-ideas-startup.html" TargetMode="External"/><Relationship Id="rId1322" Type="http://schemas.openxmlformats.org/officeDocument/2006/relationships/hyperlink" Target="http://www.myfrugalbusiness.com/2017/12/lead-generation-hacks-grow-sales.html" TargetMode="External"/><Relationship Id="rId2720" Type="http://schemas.openxmlformats.org/officeDocument/2006/relationships/hyperlink" Target="https://pbs.twimg.com/ext_tw_video_thumb/971700347189301248/pu/img/cZf0rhMHS8SXRl70.jpg" TargetMode="External"/><Relationship Id="rId4478" Type="http://schemas.openxmlformats.org/officeDocument/2006/relationships/hyperlink" Target="https://twitter.com/" TargetMode="External"/><Relationship Id="rId3287" Type="http://schemas.openxmlformats.org/officeDocument/2006/relationships/hyperlink" Target="http://pbs.twimg.com/profile_images/963645029859328004/WzmvqNHT_normal.jpg" TargetMode="External"/><Relationship Id="rId4338" Type="http://schemas.openxmlformats.org/officeDocument/2006/relationships/hyperlink" Target="https://twitter.com/" TargetMode="External"/><Relationship Id="rId4685" Type="http://schemas.openxmlformats.org/officeDocument/2006/relationships/hyperlink" Target="https://twitter.com/" TargetMode="External"/><Relationship Id="rId4892" Type="http://schemas.openxmlformats.org/officeDocument/2006/relationships/hyperlink" Target="https://twitter.com/" TargetMode="External"/><Relationship Id="rId2096" Type="http://schemas.openxmlformats.org/officeDocument/2006/relationships/hyperlink" Target="http://pbs.twimg.com/profile_images/423336432829079552/Qo40WvP4_normal.jpeg" TargetMode="External"/><Relationship Id="rId3494" Type="http://schemas.openxmlformats.org/officeDocument/2006/relationships/hyperlink" Target="https://pbs.twimg.com/media/DYVcD4mWsAIRloR.jpg" TargetMode="External"/><Relationship Id="rId4545" Type="http://schemas.openxmlformats.org/officeDocument/2006/relationships/hyperlink" Target="https://twitter.com/" TargetMode="External"/><Relationship Id="rId4752" Type="http://schemas.openxmlformats.org/officeDocument/2006/relationships/hyperlink" Target="https://twitter.com/" TargetMode="External"/><Relationship Id="rId3147" Type="http://schemas.openxmlformats.org/officeDocument/2006/relationships/hyperlink" Target="https://pbs.twimg.com/media/DYp6iiZW4AAd4fx.jpg" TargetMode="External"/><Relationship Id="rId3354" Type="http://schemas.openxmlformats.org/officeDocument/2006/relationships/hyperlink" Target="http://pbs.twimg.com/profile_images/909075667433644033/3IsGUKbQ_normal.jpg" TargetMode="External"/><Relationship Id="rId3561" Type="http://schemas.openxmlformats.org/officeDocument/2006/relationships/hyperlink" Target="https://pbs.twimg.com/media/DYqWFf7WsAAF-vF.jpg" TargetMode="External"/><Relationship Id="rId4405" Type="http://schemas.openxmlformats.org/officeDocument/2006/relationships/hyperlink" Target="https://twitter.com/" TargetMode="External"/><Relationship Id="rId4612" Type="http://schemas.openxmlformats.org/officeDocument/2006/relationships/hyperlink" Target="https://twitter.com/" TargetMode="External"/><Relationship Id="rId275" Type="http://schemas.openxmlformats.org/officeDocument/2006/relationships/hyperlink" Target="https://ibm.biz/digitalweek" TargetMode="External"/><Relationship Id="rId482" Type="http://schemas.openxmlformats.org/officeDocument/2006/relationships/hyperlink" Target="http://adtype.net/crs.html" TargetMode="External"/><Relationship Id="rId2163" Type="http://schemas.openxmlformats.org/officeDocument/2006/relationships/hyperlink" Target="https://pbs.twimg.com/media/DXx6o3DWkAEz3CK.png" TargetMode="External"/><Relationship Id="rId2370" Type="http://schemas.openxmlformats.org/officeDocument/2006/relationships/hyperlink" Target="http://pbs.twimg.com/profile_images/934433804877484039/U1jSZc_8_normal.jpg" TargetMode="External"/><Relationship Id="rId3007" Type="http://schemas.openxmlformats.org/officeDocument/2006/relationships/hyperlink" Target="https://pbs.twimg.com/media/DYkZo82WsAA_ft9.jpg" TargetMode="External"/><Relationship Id="rId3214" Type="http://schemas.openxmlformats.org/officeDocument/2006/relationships/hyperlink" Target="http://pbs.twimg.com/profile_images/553236566777147392/xYVafTni_normal.png" TargetMode="External"/><Relationship Id="rId3421" Type="http://schemas.openxmlformats.org/officeDocument/2006/relationships/hyperlink" Target="http://pbs.twimg.com/profile_images/1129115682/40222_123899460989128_100001072256821_128730_5433521_n_normal.jpg" TargetMode="External"/><Relationship Id="rId135" Type="http://schemas.openxmlformats.org/officeDocument/2006/relationships/hyperlink" Target="http://www.voiceamerica.com/show/1981/breakfast-with-game-changers" TargetMode="External"/><Relationship Id="rId342" Type="http://schemas.openxmlformats.org/officeDocument/2006/relationships/hyperlink" Target="http://www.social-experts.net/seller-beware-you-have-only-one-chance-to-make-a-good-impression/?utm_content=buffer3d6b1&amp;utm_medium=social&amp;utm_source=twitter.com&amp;utm_campaign=buffer" TargetMode="External"/><Relationship Id="rId2023" Type="http://schemas.openxmlformats.org/officeDocument/2006/relationships/hyperlink" Target="http://pbs.twimg.com/profile_images/834484635295948800/tWxJaOIW_normal.jpg" TargetMode="External"/><Relationship Id="rId2230" Type="http://schemas.openxmlformats.org/officeDocument/2006/relationships/hyperlink" Target="http://pbs.twimg.com/profile_images/845119722442047490/6VKMNGKa_normal.jpg" TargetMode="External"/><Relationship Id="rId5179" Type="http://schemas.openxmlformats.org/officeDocument/2006/relationships/hyperlink" Target="https://twitter.com/" TargetMode="External"/><Relationship Id="rId5386" Type="http://schemas.openxmlformats.org/officeDocument/2006/relationships/hyperlink" Target="https://twitter.com/" TargetMode="External"/><Relationship Id="rId202" Type="http://schemas.openxmlformats.org/officeDocument/2006/relationships/hyperlink" Target="http://okt.to/Fg2TIR" TargetMode="External"/><Relationship Id="rId4195" Type="http://schemas.openxmlformats.org/officeDocument/2006/relationships/hyperlink" Target="https://twitter.com/" TargetMode="External"/><Relationship Id="rId5039" Type="http://schemas.openxmlformats.org/officeDocument/2006/relationships/hyperlink" Target="https://twitter.com/" TargetMode="External"/><Relationship Id="rId5246" Type="http://schemas.openxmlformats.org/officeDocument/2006/relationships/hyperlink" Target="https://twitter.com/" TargetMode="External"/><Relationship Id="rId5453" Type="http://schemas.openxmlformats.org/officeDocument/2006/relationships/hyperlink" Target="https://twitter.com/" TargetMode="External"/><Relationship Id="rId1789" Type="http://schemas.openxmlformats.org/officeDocument/2006/relationships/hyperlink" Target="https://pbs.twimg.com/media/DX2y5PZU0AA8Ty-.jpg" TargetMode="External"/><Relationship Id="rId1996" Type="http://schemas.openxmlformats.org/officeDocument/2006/relationships/hyperlink" Target="http://pbs.twimg.com/profile_images/950844099166441472/jNRGnNTC_normal.jpg" TargetMode="External"/><Relationship Id="rId4055" Type="http://schemas.openxmlformats.org/officeDocument/2006/relationships/hyperlink" Target="https://twitter.com/" TargetMode="External"/><Relationship Id="rId4262" Type="http://schemas.openxmlformats.org/officeDocument/2006/relationships/hyperlink" Target="https://twitter.com/" TargetMode="External"/><Relationship Id="rId5106" Type="http://schemas.openxmlformats.org/officeDocument/2006/relationships/hyperlink" Target="https://twitter.com/" TargetMode="External"/><Relationship Id="rId1649" Type="http://schemas.openxmlformats.org/officeDocument/2006/relationships/hyperlink" Target="https://pbs.twimg.com/media/DX774ssX4AEteqb.jpg" TargetMode="External"/><Relationship Id="rId1856" Type="http://schemas.openxmlformats.org/officeDocument/2006/relationships/hyperlink" Target="https://pbs.twimg.com/media/DX22NmJX4AAOXlf.jpg" TargetMode="External"/><Relationship Id="rId2907" Type="http://schemas.openxmlformats.org/officeDocument/2006/relationships/hyperlink" Target="http://pbs.twimg.com/profile_images/423336432829079552/Qo40WvP4_normal.jpeg" TargetMode="External"/><Relationship Id="rId3071" Type="http://schemas.openxmlformats.org/officeDocument/2006/relationships/hyperlink" Target="http://pbs.twimg.com/profile_images/941369560992833538/O8G5pLCq_normal.jpg" TargetMode="External"/><Relationship Id="rId5313" Type="http://schemas.openxmlformats.org/officeDocument/2006/relationships/hyperlink" Target="https://twitter.com/" TargetMode="External"/><Relationship Id="rId1509" Type="http://schemas.openxmlformats.org/officeDocument/2006/relationships/hyperlink" Target="https://pbs.twimg.com/media/DYGiIYWW4AIBZ7V.jpg" TargetMode="External"/><Relationship Id="rId1716" Type="http://schemas.openxmlformats.org/officeDocument/2006/relationships/hyperlink" Target="https://pbs.twimg.com/media/DYabJ39VQAAkVFd.jpg" TargetMode="External"/><Relationship Id="rId1923" Type="http://schemas.openxmlformats.org/officeDocument/2006/relationships/hyperlink" Target="https://pbs.twimg.com/tweet_video_thumb/DYkMFNZW4AEd_nt.jpg" TargetMode="External"/><Relationship Id="rId4122" Type="http://schemas.openxmlformats.org/officeDocument/2006/relationships/hyperlink" Target="https://twitter.com/" TargetMode="External"/><Relationship Id="rId3888" Type="http://schemas.openxmlformats.org/officeDocument/2006/relationships/hyperlink" Target="https://twitter.com/" TargetMode="External"/><Relationship Id="rId4939" Type="http://schemas.openxmlformats.org/officeDocument/2006/relationships/hyperlink" Target="https://twitter.com/" TargetMode="External"/><Relationship Id="rId2697" Type="http://schemas.openxmlformats.org/officeDocument/2006/relationships/hyperlink" Target="https://pbs.twimg.com/media/DYF9cKXXUAAh1v7.jpg" TargetMode="External"/><Relationship Id="rId3748" Type="http://schemas.openxmlformats.org/officeDocument/2006/relationships/hyperlink" Target="https://twitter.com/" TargetMode="External"/><Relationship Id="rId669" Type="http://schemas.openxmlformats.org/officeDocument/2006/relationships/hyperlink" Target="https://socialfave.net/" TargetMode="External"/><Relationship Id="rId876" Type="http://schemas.openxmlformats.org/officeDocument/2006/relationships/hyperlink" Target="https://www.wsj.com/articles/linkedins-27-billion-challenge-get-people-to-use-it-more-1521201600" TargetMode="External"/><Relationship Id="rId1299" Type="http://schemas.openxmlformats.org/officeDocument/2006/relationships/hyperlink" Target="http://www.myfrugalbusiness.com/2018/01/top-social-media-tactics-generate-b2b-leads-sales.html" TargetMode="External"/><Relationship Id="rId2557" Type="http://schemas.openxmlformats.org/officeDocument/2006/relationships/hyperlink" Target="http://pbs.twimg.com/profile_images/458658296858030080/PJiq4b4c_normal.jpeg" TargetMode="External"/><Relationship Id="rId3608" Type="http://schemas.openxmlformats.org/officeDocument/2006/relationships/hyperlink" Target="https://pbs.twimg.com/media/DYa3uyoVQAEgB8Y.jpg" TargetMode="External"/><Relationship Id="rId3955" Type="http://schemas.openxmlformats.org/officeDocument/2006/relationships/hyperlink" Target="https://twitter.com/" TargetMode="External"/><Relationship Id="rId5170" Type="http://schemas.openxmlformats.org/officeDocument/2006/relationships/hyperlink" Target="https://twitter.com/" TargetMode="External"/><Relationship Id="rId529" Type="http://schemas.openxmlformats.org/officeDocument/2006/relationships/hyperlink" Target="https://www.linkedin.com/feed/update/urn:li:activity:6308541944314228736" TargetMode="External"/><Relationship Id="rId736" Type="http://schemas.openxmlformats.org/officeDocument/2006/relationships/hyperlink" Target="http://bit.ly/2Ddiwwj" TargetMode="External"/><Relationship Id="rId1159" Type="http://schemas.openxmlformats.org/officeDocument/2006/relationships/hyperlink" Target="https://buff.ly/2FDQBsB" TargetMode="External"/><Relationship Id="rId1366" Type="http://schemas.openxmlformats.org/officeDocument/2006/relationships/hyperlink" Target="https://pbs.twimg.com/media/DXncRYKU8AEjAGk.jpg" TargetMode="External"/><Relationship Id="rId2417" Type="http://schemas.openxmlformats.org/officeDocument/2006/relationships/hyperlink" Target="http://pbs.twimg.com/profile_images/959352137674379266/KG9c1Xnr_normal.jpg" TargetMode="External"/><Relationship Id="rId2764" Type="http://schemas.openxmlformats.org/officeDocument/2006/relationships/hyperlink" Target="http://pbs.twimg.com/profile_images/3119962297/5dbf1edd89534df985564def38d2995e_normal.jpeg" TargetMode="External"/><Relationship Id="rId2971" Type="http://schemas.openxmlformats.org/officeDocument/2006/relationships/hyperlink" Target="http://pbs.twimg.com/profile_images/874062201140551682/uN7ZdV3g_normal.jpg" TargetMode="External"/><Relationship Id="rId3815" Type="http://schemas.openxmlformats.org/officeDocument/2006/relationships/hyperlink" Target="https://twitter.com/" TargetMode="External"/><Relationship Id="rId5030" Type="http://schemas.openxmlformats.org/officeDocument/2006/relationships/hyperlink" Target="https://twitter.com/" TargetMode="External"/><Relationship Id="rId943" Type="http://schemas.openxmlformats.org/officeDocument/2006/relationships/hyperlink" Target="https://readyforsocial.com/a6f6fd558eb" TargetMode="External"/><Relationship Id="rId1019" Type="http://schemas.openxmlformats.org/officeDocument/2006/relationships/hyperlink" Target="https://www.ebay.com/itm/112803190827?ul_noapp=true" TargetMode="External"/><Relationship Id="rId1573" Type="http://schemas.openxmlformats.org/officeDocument/2006/relationships/hyperlink" Target="https://pbs.twimg.com/media/DYBQTpyXUAUjWvf.jpg" TargetMode="External"/><Relationship Id="rId1780" Type="http://schemas.openxmlformats.org/officeDocument/2006/relationships/hyperlink" Target="https://pbs.twimg.com/media/DYabJ39VQAAkVFd.jpg" TargetMode="External"/><Relationship Id="rId2624" Type="http://schemas.openxmlformats.org/officeDocument/2006/relationships/hyperlink" Target="http://pbs.twimg.com/profile_images/975215109785182208/lv0_Nuw__normal.jpg" TargetMode="External"/><Relationship Id="rId2831" Type="http://schemas.openxmlformats.org/officeDocument/2006/relationships/hyperlink" Target="http://pbs.twimg.com/profile_images/924987148536893440/XqD5PpfN_normal.jpg" TargetMode="External"/><Relationship Id="rId72" Type="http://schemas.openxmlformats.org/officeDocument/2006/relationships/hyperlink" Target="http://sumo.ly/JiIi" TargetMode="External"/><Relationship Id="rId803" Type="http://schemas.openxmlformats.org/officeDocument/2006/relationships/hyperlink" Target="http://www.kcore-analytics.com/searching/?keyword=socialselling" TargetMode="External"/><Relationship Id="rId1226" Type="http://schemas.openxmlformats.org/officeDocument/2006/relationships/hyperlink" Target="http://www.social-experts.net/how-to-roll-social-selling-across" TargetMode="External"/><Relationship Id="rId1433" Type="http://schemas.openxmlformats.org/officeDocument/2006/relationships/hyperlink" Target="https://pbs.twimg.com/media/DX2-3yEXUAESj7h.jpg" TargetMode="External"/><Relationship Id="rId1640" Type="http://schemas.openxmlformats.org/officeDocument/2006/relationships/hyperlink" Target="https://pbs.twimg.com/media/DYlFnQVX0AAkO-S.jpg" TargetMode="External"/><Relationship Id="rId4589" Type="http://schemas.openxmlformats.org/officeDocument/2006/relationships/hyperlink" Target="https://twitter.com/" TargetMode="External"/><Relationship Id="rId4796" Type="http://schemas.openxmlformats.org/officeDocument/2006/relationships/hyperlink" Target="https://twitter.com/" TargetMode="External"/><Relationship Id="rId1500" Type="http://schemas.openxmlformats.org/officeDocument/2006/relationships/hyperlink" Target="https://pbs.twimg.com/media/DXx7ybmUQAAEVgU.jpg" TargetMode="External"/><Relationship Id="rId3398" Type="http://schemas.openxmlformats.org/officeDocument/2006/relationships/hyperlink" Target="http://pbs.twimg.com/profile_images/1129115682/40222_123899460989128_100001072256821_128730_5433521_n_normal.jpg" TargetMode="External"/><Relationship Id="rId4449" Type="http://schemas.openxmlformats.org/officeDocument/2006/relationships/hyperlink" Target="https://twitter.com/" TargetMode="External"/><Relationship Id="rId4656" Type="http://schemas.openxmlformats.org/officeDocument/2006/relationships/hyperlink" Target="https://twitter.com/" TargetMode="External"/><Relationship Id="rId4863" Type="http://schemas.openxmlformats.org/officeDocument/2006/relationships/hyperlink" Target="https://twitter.com/" TargetMode="External"/><Relationship Id="rId3258" Type="http://schemas.openxmlformats.org/officeDocument/2006/relationships/hyperlink" Target="https://pbs.twimg.com/media/DYqOVmJUMAINow8.jpg" TargetMode="External"/><Relationship Id="rId3465" Type="http://schemas.openxmlformats.org/officeDocument/2006/relationships/hyperlink" Target="http://pbs.twimg.com/profile_images/809115567927898114/bmGtTFt-_normal.jpg" TargetMode="External"/><Relationship Id="rId3672" Type="http://schemas.openxmlformats.org/officeDocument/2006/relationships/hyperlink" Target="http://pbs.twimg.com/profile_images/735212530918887424/BB8OGI4g_normal.jpg" TargetMode="External"/><Relationship Id="rId4309" Type="http://schemas.openxmlformats.org/officeDocument/2006/relationships/hyperlink" Target="https://twitter.com/" TargetMode="External"/><Relationship Id="rId4516" Type="http://schemas.openxmlformats.org/officeDocument/2006/relationships/hyperlink" Target="https://twitter.com/" TargetMode="External"/><Relationship Id="rId4723" Type="http://schemas.openxmlformats.org/officeDocument/2006/relationships/hyperlink" Target="https://twitter.com/" TargetMode="External"/><Relationship Id="rId179" Type="http://schemas.openxmlformats.org/officeDocument/2006/relationships/hyperlink" Target="https://twitter.com/B2BMktgAcademy/status/970336081903276033" TargetMode="External"/><Relationship Id="rId386" Type="http://schemas.openxmlformats.org/officeDocument/2006/relationships/hyperlink" Target="http://bit.ly/2rh0jfY" TargetMode="External"/><Relationship Id="rId593" Type="http://schemas.openxmlformats.org/officeDocument/2006/relationships/hyperlink" Target="https://www.linkedin.com/pulse/importance-kpis-social-media-marketing-dennis-koutoudis/" TargetMode="External"/><Relationship Id="rId2067" Type="http://schemas.openxmlformats.org/officeDocument/2006/relationships/hyperlink" Target="http://pbs.twimg.com/profile_images/699637490869760003/jYyNa5QD_normal.jpg" TargetMode="External"/><Relationship Id="rId2274" Type="http://schemas.openxmlformats.org/officeDocument/2006/relationships/hyperlink" Target="https://pbs.twimg.com/media/DX5EjTjUMAAQmCM.jpg" TargetMode="External"/><Relationship Id="rId2481" Type="http://schemas.openxmlformats.org/officeDocument/2006/relationships/hyperlink" Target="https://pbs.twimg.com/media/DYBYhoCWkAE_VsW.jpg" TargetMode="External"/><Relationship Id="rId3118" Type="http://schemas.openxmlformats.org/officeDocument/2006/relationships/hyperlink" Target="https://pbs.twimg.com/media/DYGX3PZXcAMBzaF.png" TargetMode="External"/><Relationship Id="rId3325" Type="http://schemas.openxmlformats.org/officeDocument/2006/relationships/hyperlink" Target="https://pbs.twimg.com/media/DYqTqPsV4AA_zFR.jpg" TargetMode="External"/><Relationship Id="rId3532" Type="http://schemas.openxmlformats.org/officeDocument/2006/relationships/hyperlink" Target="https://pbs.twimg.com/media/DX26pxiUQAYDmeg.jpg" TargetMode="External"/><Relationship Id="rId4930" Type="http://schemas.openxmlformats.org/officeDocument/2006/relationships/hyperlink" Target="https://twitter.com/" TargetMode="External"/><Relationship Id="rId246" Type="http://schemas.openxmlformats.org/officeDocument/2006/relationships/hyperlink" Target="http://twib.in/l/p5zeopdGdrgA" TargetMode="External"/><Relationship Id="rId453" Type="http://schemas.openxmlformats.org/officeDocument/2006/relationships/hyperlink" Target="http://bit.ly/2tXE0hJ" TargetMode="External"/><Relationship Id="rId660" Type="http://schemas.openxmlformats.org/officeDocument/2006/relationships/hyperlink" Target="https://www.ebay.com/itm/112809092386?ul_noapp=true" TargetMode="External"/><Relationship Id="rId1083" Type="http://schemas.openxmlformats.org/officeDocument/2006/relationships/hyperlink" Target="https://www.ebay.com/ulk/itm/112860874194" TargetMode="External"/><Relationship Id="rId1290" Type="http://schemas.openxmlformats.org/officeDocument/2006/relationships/hyperlink" Target="http://www.myfrugalbusiness.com/2017/12/lead-generation-hacks-grow-sales.html" TargetMode="External"/><Relationship Id="rId2134" Type="http://schemas.openxmlformats.org/officeDocument/2006/relationships/hyperlink" Target="http://pbs.twimg.com/profile_images/836625082403401728/YHLflBsg_normal.jpg" TargetMode="External"/><Relationship Id="rId2341" Type="http://schemas.openxmlformats.org/officeDocument/2006/relationships/hyperlink" Target="http://pbs.twimg.com/profile_images/635224559868706816/FRMSais4_normal.jpg" TargetMode="External"/><Relationship Id="rId5497" Type="http://schemas.openxmlformats.org/officeDocument/2006/relationships/hyperlink" Target="https://api.twitter.com/1.1/geo/id/4c6100a96901fb5e.json" TargetMode="External"/><Relationship Id="rId106" Type="http://schemas.openxmlformats.org/officeDocument/2006/relationships/hyperlink" Target="http://pbynd.co/gwaf5" TargetMode="External"/><Relationship Id="rId313" Type="http://schemas.openxmlformats.org/officeDocument/2006/relationships/hyperlink" Target="http://bit.ly/2FsQcs1" TargetMode="External"/><Relationship Id="rId1150" Type="http://schemas.openxmlformats.org/officeDocument/2006/relationships/hyperlink" Target="http://www.kcore-analytics.com/searching/?keyword=socialselling" TargetMode="External"/><Relationship Id="rId4099" Type="http://schemas.openxmlformats.org/officeDocument/2006/relationships/hyperlink" Target="https://twitter.com/" TargetMode="External"/><Relationship Id="rId5357" Type="http://schemas.openxmlformats.org/officeDocument/2006/relationships/hyperlink" Target="https://twitter.com/" TargetMode="External"/><Relationship Id="rId520" Type="http://schemas.openxmlformats.org/officeDocument/2006/relationships/hyperlink" Target="https://www.ebay.com/itm/371928695443?ul_noapp=true" TargetMode="External"/><Relationship Id="rId2201" Type="http://schemas.openxmlformats.org/officeDocument/2006/relationships/hyperlink" Target="http://pbs.twimg.com/profile_images/3653966520/daee0418e7a3f1f9bbd09734ecce28ad_normal.jpeg" TargetMode="External"/><Relationship Id="rId1010" Type="http://schemas.openxmlformats.org/officeDocument/2006/relationships/hyperlink" Target="http://www.social-experts.net/sales-navigator-smash-q1-q2-number/?utm_content=buffer5e84c&amp;utm_medium=social&amp;utm_source=twitter.com&amp;utm_campaign=buffer" TargetMode="External"/><Relationship Id="rId1967" Type="http://schemas.openxmlformats.org/officeDocument/2006/relationships/hyperlink" Target="https://pbs.twimg.com/media/DXnh5diXkAAlA0m.jpg" TargetMode="External"/><Relationship Id="rId4166" Type="http://schemas.openxmlformats.org/officeDocument/2006/relationships/hyperlink" Target="https://twitter.com/" TargetMode="External"/><Relationship Id="rId4373" Type="http://schemas.openxmlformats.org/officeDocument/2006/relationships/hyperlink" Target="https://twitter.com/" TargetMode="External"/><Relationship Id="rId4580" Type="http://schemas.openxmlformats.org/officeDocument/2006/relationships/hyperlink" Target="https://twitter.com/" TargetMode="External"/><Relationship Id="rId5217" Type="http://schemas.openxmlformats.org/officeDocument/2006/relationships/hyperlink" Target="https://twitter.com/" TargetMode="External"/><Relationship Id="rId5424" Type="http://schemas.openxmlformats.org/officeDocument/2006/relationships/hyperlink" Target="https://twitter.com/" TargetMode="External"/><Relationship Id="rId4026" Type="http://schemas.openxmlformats.org/officeDocument/2006/relationships/hyperlink" Target="https://twitter.com/" TargetMode="External"/><Relationship Id="rId4440" Type="http://schemas.openxmlformats.org/officeDocument/2006/relationships/hyperlink" Target="https://twitter.com/" TargetMode="External"/><Relationship Id="rId3042" Type="http://schemas.openxmlformats.org/officeDocument/2006/relationships/hyperlink" Target="https://pbs.twimg.com/media/DXxcit5XkAAWZ2d.jpg" TargetMode="External"/><Relationship Id="rId3859" Type="http://schemas.openxmlformats.org/officeDocument/2006/relationships/hyperlink" Target="https://twitter.com/" TargetMode="External"/><Relationship Id="rId5281" Type="http://schemas.openxmlformats.org/officeDocument/2006/relationships/hyperlink" Target="https://twitter.com/" TargetMode="External"/><Relationship Id="rId2875" Type="http://schemas.openxmlformats.org/officeDocument/2006/relationships/hyperlink" Target="http://pbs.twimg.com/profile_images/668061263503716352/j1CX0KAq_normal.jpg" TargetMode="External"/><Relationship Id="rId3926" Type="http://schemas.openxmlformats.org/officeDocument/2006/relationships/hyperlink" Target="https://twitter.com/" TargetMode="External"/><Relationship Id="rId847" Type="http://schemas.openxmlformats.org/officeDocument/2006/relationships/hyperlink" Target="http://www.myfrugalbusiness.com/2015/12/leverage-linkedin-business-marketing-mike-schiemer.html" TargetMode="External"/><Relationship Id="rId1477" Type="http://schemas.openxmlformats.org/officeDocument/2006/relationships/hyperlink" Target="https://pbs.twimg.com/media/DXspG6cXcAUL64P.jpg" TargetMode="External"/><Relationship Id="rId1891" Type="http://schemas.openxmlformats.org/officeDocument/2006/relationships/hyperlink" Target="https://pbs.twimg.com/media/DRqR2d7U8AApzgU.jpg" TargetMode="External"/><Relationship Id="rId2528" Type="http://schemas.openxmlformats.org/officeDocument/2006/relationships/hyperlink" Target="http://abs.twimg.com/sticky/default_profile_images/default_profile_normal.png" TargetMode="External"/><Relationship Id="rId2942" Type="http://schemas.openxmlformats.org/officeDocument/2006/relationships/hyperlink" Target="http://pbs.twimg.com/profile_images/702765584191086592/U0hGEUT3_normal.jpg" TargetMode="External"/><Relationship Id="rId914" Type="http://schemas.openxmlformats.org/officeDocument/2006/relationships/hyperlink" Target="http://contentmarketinginstitute.com/2017/11/marketers-data-scientists/" TargetMode="External"/><Relationship Id="rId1544" Type="http://schemas.openxmlformats.org/officeDocument/2006/relationships/hyperlink" Target="https://pbs.twimg.com/media/DDRKiqhVYAA51cv.jpg" TargetMode="External"/><Relationship Id="rId5001" Type="http://schemas.openxmlformats.org/officeDocument/2006/relationships/hyperlink" Target="https://twitter.com/" TargetMode="External"/><Relationship Id="rId1611" Type="http://schemas.openxmlformats.org/officeDocument/2006/relationships/hyperlink" Target="https://pbs.twimg.com/media/DX8DjItX4AIzJrT.jpg" TargetMode="External"/><Relationship Id="rId4767" Type="http://schemas.openxmlformats.org/officeDocument/2006/relationships/hyperlink" Target="https://twitter.com/" TargetMode="External"/><Relationship Id="rId3369" Type="http://schemas.openxmlformats.org/officeDocument/2006/relationships/hyperlink" Target="http://pbs.twimg.com/profile_images/909075667433644033/3IsGUKbQ_normal.jpg" TargetMode="External"/><Relationship Id="rId2385" Type="http://schemas.openxmlformats.org/officeDocument/2006/relationships/hyperlink" Target="http://pbs.twimg.com/profile_images/661700817183895552/vfcJfeGV_normal.png" TargetMode="External"/><Relationship Id="rId3783" Type="http://schemas.openxmlformats.org/officeDocument/2006/relationships/hyperlink" Target="https://twitter.com/" TargetMode="External"/><Relationship Id="rId4834" Type="http://schemas.openxmlformats.org/officeDocument/2006/relationships/hyperlink" Target="https://twitter.com/" TargetMode="External"/><Relationship Id="rId357" Type="http://schemas.openxmlformats.org/officeDocument/2006/relationships/hyperlink" Target="https://buff.ly/2pcpUU2" TargetMode="External"/><Relationship Id="rId2038" Type="http://schemas.openxmlformats.org/officeDocument/2006/relationships/hyperlink" Target="http://abs.twimg.com/sticky/default_profile_images/default_profile_6_normal.png" TargetMode="External"/><Relationship Id="rId3436" Type="http://schemas.openxmlformats.org/officeDocument/2006/relationships/hyperlink" Target="http://pbs.twimg.com/profile_images/761642165286084609/VwbpOm8W_normal.jpg" TargetMode="External"/><Relationship Id="rId3850" Type="http://schemas.openxmlformats.org/officeDocument/2006/relationships/hyperlink" Target="https://twitter.com/" TargetMode="External"/><Relationship Id="rId4901" Type="http://schemas.openxmlformats.org/officeDocument/2006/relationships/hyperlink" Target="https://twitter.com/" TargetMode="External"/><Relationship Id="rId771" Type="http://schemas.openxmlformats.org/officeDocument/2006/relationships/hyperlink" Target="https://www.ebay.com/itm/112381939472?ul_noapp=true" TargetMode="External"/><Relationship Id="rId2452" Type="http://schemas.openxmlformats.org/officeDocument/2006/relationships/hyperlink" Target="https://pbs.twimg.com/media/DYEJa6bWAAA4W3F.jpg" TargetMode="External"/><Relationship Id="rId3503" Type="http://schemas.openxmlformats.org/officeDocument/2006/relationships/hyperlink" Target="https://pbs.twimg.com/media/DXsfJsKW4AEOC3z.jpg" TargetMode="External"/><Relationship Id="rId424" Type="http://schemas.openxmlformats.org/officeDocument/2006/relationships/hyperlink" Target="http://www.social-experts.net/biggest-mistake-making-social-selling/?utm_content=buffer83c07&amp;utm_medium=social&amp;utm_source=twitter.com&amp;utm_campaign=buffer" TargetMode="External"/><Relationship Id="rId1054" Type="http://schemas.openxmlformats.org/officeDocument/2006/relationships/hyperlink" Target="http://www.ebay.com/itm/371928721075?ul_noapp=true" TargetMode="External"/><Relationship Id="rId2105" Type="http://schemas.openxmlformats.org/officeDocument/2006/relationships/hyperlink" Target="http://pbs.twimg.com/profile_images/423336432829079552/Qo40WvP4_normal.jpeg" TargetMode="External"/><Relationship Id="rId1121" Type="http://schemas.openxmlformats.org/officeDocument/2006/relationships/hyperlink" Target="http://www.myfrugalbusiness.com/2018/02/save-money-marketing-digital-social-media-bootstrap.html" TargetMode="External"/><Relationship Id="rId4277" Type="http://schemas.openxmlformats.org/officeDocument/2006/relationships/hyperlink" Target="https://twitter.com/" TargetMode="External"/><Relationship Id="rId4691" Type="http://schemas.openxmlformats.org/officeDocument/2006/relationships/hyperlink" Target="https://twitter.com/" TargetMode="External"/><Relationship Id="rId5328" Type="http://schemas.openxmlformats.org/officeDocument/2006/relationships/hyperlink" Target="https://twitter.com/" TargetMode="External"/><Relationship Id="rId3293" Type="http://schemas.openxmlformats.org/officeDocument/2006/relationships/hyperlink" Target="http://pbs.twimg.com/profile_images/963645029859328004/WzmvqNHT_normal.jpg" TargetMode="External"/><Relationship Id="rId4344" Type="http://schemas.openxmlformats.org/officeDocument/2006/relationships/hyperlink" Target="https://twitter.com/" TargetMode="External"/><Relationship Id="rId1938" Type="http://schemas.openxmlformats.org/officeDocument/2006/relationships/hyperlink" Target="https://pbs.twimg.com/media/DXnblndXkAAzc5O.jpg" TargetMode="External"/><Relationship Id="rId3360" Type="http://schemas.openxmlformats.org/officeDocument/2006/relationships/hyperlink" Target="http://pbs.twimg.com/profile_images/909075667433644033/3IsGUKbQ_normal.jpg" TargetMode="External"/><Relationship Id="rId281" Type="http://schemas.openxmlformats.org/officeDocument/2006/relationships/hyperlink" Target="http://bit.ly/2FsQcs1" TargetMode="External"/><Relationship Id="rId3013" Type="http://schemas.openxmlformats.org/officeDocument/2006/relationships/hyperlink" Target="http://pbs.twimg.com/profile_images/964542501494272000/kdPv6n2A_normal.jpg" TargetMode="External"/><Relationship Id="rId4411" Type="http://schemas.openxmlformats.org/officeDocument/2006/relationships/hyperlink" Target="https://twitter.com/" TargetMode="External"/><Relationship Id="rId2779" Type="http://schemas.openxmlformats.org/officeDocument/2006/relationships/hyperlink" Target="http://abs.twimg.com/sticky/default_profile_images/default_profile_normal.png" TargetMode="External"/><Relationship Id="rId5185" Type="http://schemas.openxmlformats.org/officeDocument/2006/relationships/hyperlink" Target="https://twitter.com/" TargetMode="External"/><Relationship Id="rId1795" Type="http://schemas.openxmlformats.org/officeDocument/2006/relationships/hyperlink" Target="https://pbs.twimg.com/media/DYVb0OxW0AAJHqT.jpg" TargetMode="External"/><Relationship Id="rId2846" Type="http://schemas.openxmlformats.org/officeDocument/2006/relationships/hyperlink" Target="http://pbs.twimg.com/profile_images/908399207228338182/LHqCmrDA_normal.jpg" TargetMode="External"/><Relationship Id="rId5252" Type="http://schemas.openxmlformats.org/officeDocument/2006/relationships/hyperlink" Target="https://twitter.com/" TargetMode="External"/><Relationship Id="rId87" Type="http://schemas.openxmlformats.org/officeDocument/2006/relationships/hyperlink" Target="http://sumo.ly/JiIi" TargetMode="External"/><Relationship Id="rId818" Type="http://schemas.openxmlformats.org/officeDocument/2006/relationships/hyperlink" Target="http://searchcrm.techtarget.com/news/252436144/When-selling-on-social-media-marketers-weigh-chatbots-vs-humans?utm_campaign=scrm_bizapps3&amp;utm_medium=social&amp;utm_source=twitter&amp;utm_content=1520864972" TargetMode="External"/><Relationship Id="rId1448" Type="http://schemas.openxmlformats.org/officeDocument/2006/relationships/hyperlink" Target="https://pbs.twimg.com/media/DX5EjTjUMAAQmCM.jpg" TargetMode="External"/><Relationship Id="rId1862" Type="http://schemas.openxmlformats.org/officeDocument/2006/relationships/hyperlink" Target="https://pbs.twimg.com/tweet_video_thumb/DYqWWYjW0AEYkS1.jpg" TargetMode="External"/><Relationship Id="rId2913" Type="http://schemas.openxmlformats.org/officeDocument/2006/relationships/hyperlink" Target="http://pbs.twimg.com/profile_images/423336432829079552/Qo40WvP4_normal.jpeg" TargetMode="External"/><Relationship Id="rId1515" Type="http://schemas.openxmlformats.org/officeDocument/2006/relationships/hyperlink" Target="https://pbs.twimg.com/media/DXsqWmlWkAAJ1Jk.jpg" TargetMode="External"/><Relationship Id="rId3687" Type="http://schemas.openxmlformats.org/officeDocument/2006/relationships/hyperlink" Target="https://twitter.com/" TargetMode="External"/><Relationship Id="rId4738" Type="http://schemas.openxmlformats.org/officeDocument/2006/relationships/hyperlink" Target="https://twitter.com/" TargetMode="External"/><Relationship Id="rId2289" Type="http://schemas.openxmlformats.org/officeDocument/2006/relationships/hyperlink" Target="http://pbs.twimg.com/profile_images/741208813567627269/33n4RYXC_normal.jpg" TargetMode="External"/><Relationship Id="rId3754" Type="http://schemas.openxmlformats.org/officeDocument/2006/relationships/hyperlink" Target="https://twitter.com/" TargetMode="External"/><Relationship Id="rId4805" Type="http://schemas.openxmlformats.org/officeDocument/2006/relationships/hyperlink" Target="https://twitter.com/" TargetMode="External"/><Relationship Id="rId675" Type="http://schemas.openxmlformats.org/officeDocument/2006/relationships/hyperlink" Target="http://www.social-experts.net/dog-whistle-content/" TargetMode="External"/><Relationship Id="rId2356" Type="http://schemas.openxmlformats.org/officeDocument/2006/relationships/hyperlink" Target="http://pbs.twimg.com/profile_images/878271846667485185/YYhRjHFZ_normal.jpg" TargetMode="External"/><Relationship Id="rId2770" Type="http://schemas.openxmlformats.org/officeDocument/2006/relationships/hyperlink" Target="http://pbs.twimg.com/profile_images/920309332104830977/JODOsLJg_normal.jpg" TargetMode="External"/><Relationship Id="rId3407" Type="http://schemas.openxmlformats.org/officeDocument/2006/relationships/hyperlink" Target="http://pbs.twimg.com/profile_images/1129115682/40222_123899460989128_100001072256821_128730_5433521_n_normal.jpg" TargetMode="External"/><Relationship Id="rId3821" Type="http://schemas.openxmlformats.org/officeDocument/2006/relationships/hyperlink" Target="https://twitter.com/" TargetMode="External"/><Relationship Id="rId328" Type="http://schemas.openxmlformats.org/officeDocument/2006/relationships/hyperlink" Target="http://maximizesocialbusiness.com/social-selling-b2b-social-media-marketing-23262/" TargetMode="External"/><Relationship Id="rId742" Type="http://schemas.openxmlformats.org/officeDocument/2006/relationships/hyperlink" Target="http://snip.ly/0466v" TargetMode="External"/><Relationship Id="rId1372" Type="http://schemas.openxmlformats.org/officeDocument/2006/relationships/hyperlink" Target="https://pbs.twimg.com/media/DYWpdhbWAAAidsQ.jpg" TargetMode="External"/><Relationship Id="rId2009" Type="http://schemas.openxmlformats.org/officeDocument/2006/relationships/hyperlink" Target="http://pbs.twimg.com/profile_images/971410509793759240/aXwjq8n0_normal.jpg" TargetMode="External"/><Relationship Id="rId2423" Type="http://schemas.openxmlformats.org/officeDocument/2006/relationships/hyperlink" Target="http://pbs.twimg.com/profile_images/830997042122092545/yfyeNNCD_normal.jpg" TargetMode="External"/><Relationship Id="rId1025" Type="http://schemas.openxmlformats.org/officeDocument/2006/relationships/hyperlink" Target="http://www.ebay.com/itm/371866476229?ul_noapp=true" TargetMode="External"/><Relationship Id="rId4595" Type="http://schemas.openxmlformats.org/officeDocument/2006/relationships/hyperlink" Target="https://twitter.com/" TargetMode="External"/><Relationship Id="rId3197" Type="http://schemas.openxmlformats.org/officeDocument/2006/relationships/hyperlink" Target="http://pbs.twimg.com/profile_images/2213015526/SamanthaJacobsen_SIB_normal.jpg" TargetMode="External"/><Relationship Id="rId4248" Type="http://schemas.openxmlformats.org/officeDocument/2006/relationships/hyperlink" Target="https://twitter.com/" TargetMode="External"/><Relationship Id="rId4662" Type="http://schemas.openxmlformats.org/officeDocument/2006/relationships/hyperlink" Target="https://twitter.com/" TargetMode="External"/><Relationship Id="rId185" Type="http://schemas.openxmlformats.org/officeDocument/2006/relationships/hyperlink" Target="https://talkshop.live/stream/858" TargetMode="External"/><Relationship Id="rId1909" Type="http://schemas.openxmlformats.org/officeDocument/2006/relationships/hyperlink" Target="https://pbs.twimg.com/ext_tw_video_thumb/972344519944556544/pu/img/1VdTg_Ic0y1R128a.jpg" TargetMode="External"/><Relationship Id="rId3264" Type="http://schemas.openxmlformats.org/officeDocument/2006/relationships/hyperlink" Target="https://pbs.twimg.com/media/DYlImu0VMAAZpWd.jpg" TargetMode="External"/><Relationship Id="rId4315" Type="http://schemas.openxmlformats.org/officeDocument/2006/relationships/hyperlink" Target="https://twitter.com/" TargetMode="External"/><Relationship Id="rId2280" Type="http://schemas.openxmlformats.org/officeDocument/2006/relationships/hyperlink" Target="http://pbs.twimg.com/profile_images/941103522791215104/14V2GFBe_normal.jpg" TargetMode="External"/><Relationship Id="rId3331" Type="http://schemas.openxmlformats.org/officeDocument/2006/relationships/hyperlink" Target="https://pbs.twimg.com/media/DYqUfUDW0AAo_SD.jpg" TargetMode="External"/><Relationship Id="rId252" Type="http://schemas.openxmlformats.org/officeDocument/2006/relationships/hyperlink" Target="http://linkedin.com/in/stephancomelli" TargetMode="External"/><Relationship Id="rId5089" Type="http://schemas.openxmlformats.org/officeDocument/2006/relationships/hyperlink" Target="https://twitter.com/" TargetMode="External"/><Relationship Id="rId1699" Type="http://schemas.openxmlformats.org/officeDocument/2006/relationships/hyperlink" Target="https://pbs.twimg.com/media/DYqMPLWW0AA1LIZ.jpg" TargetMode="External"/><Relationship Id="rId2000" Type="http://schemas.openxmlformats.org/officeDocument/2006/relationships/hyperlink" Target="https://pbs.twimg.com/media/DXslwDHW0AEHbT0.jpg" TargetMode="External"/><Relationship Id="rId5156" Type="http://schemas.openxmlformats.org/officeDocument/2006/relationships/hyperlink" Target="https://twitter.com/" TargetMode="External"/><Relationship Id="rId4172" Type="http://schemas.openxmlformats.org/officeDocument/2006/relationships/hyperlink" Target="https://twitter.com/" TargetMode="External"/><Relationship Id="rId5223" Type="http://schemas.openxmlformats.org/officeDocument/2006/relationships/hyperlink" Target="https://twitter.com/" TargetMode="External"/><Relationship Id="rId1766" Type="http://schemas.openxmlformats.org/officeDocument/2006/relationships/hyperlink" Target="https://pbs.twimg.com/media/DXxYrwPWAAEidFW.jpg" TargetMode="External"/><Relationship Id="rId2817" Type="http://schemas.openxmlformats.org/officeDocument/2006/relationships/hyperlink" Target="http://pbs.twimg.com/profile_images/908399207228338182/LHqCmrDA_normal.jpg" TargetMode="External"/><Relationship Id="rId58" Type="http://schemas.openxmlformats.org/officeDocument/2006/relationships/hyperlink" Target="http://www.social-experts.net/makes-business-social-centric/?utm_content=buffer54807&amp;utm_medium=social&amp;utm_source=twitter.com&amp;utm_campaign=buffer" TargetMode="External"/><Relationship Id="rId1419" Type="http://schemas.openxmlformats.org/officeDocument/2006/relationships/hyperlink" Target="https://pbs.twimg.com/media/DXx6o3DWkAEz3CK.png" TargetMode="External"/><Relationship Id="rId1833" Type="http://schemas.openxmlformats.org/officeDocument/2006/relationships/hyperlink" Target="https://pbs.twimg.com/media/DXxzep7U8AARVbJ.jpg" TargetMode="External"/><Relationship Id="rId4989" Type="http://schemas.openxmlformats.org/officeDocument/2006/relationships/hyperlink" Target="https://twitter.com/" TargetMode="External"/><Relationship Id="rId1900" Type="http://schemas.openxmlformats.org/officeDocument/2006/relationships/hyperlink" Target="https://pbs.twimg.com/media/DXuhRujVoAA1O7z.jpg" TargetMode="External"/><Relationship Id="rId3658" Type="http://schemas.openxmlformats.org/officeDocument/2006/relationships/hyperlink" Target="https://pbs.twimg.com/media/DQtfpQUXkAA8fAU.jpg" TargetMode="External"/><Relationship Id="rId4709" Type="http://schemas.openxmlformats.org/officeDocument/2006/relationships/hyperlink" Target="https://twitter.com/" TargetMode="External"/><Relationship Id="rId579" Type="http://schemas.openxmlformats.org/officeDocument/2006/relationships/hyperlink" Target="https://www.linkedin.com/pulse/importance-kpis-social-media-marketing-dennis-koutoudis/" TargetMode="External"/><Relationship Id="rId993" Type="http://schemas.openxmlformats.org/officeDocument/2006/relationships/hyperlink" Target="https://hubs.ly/H09W0kY0" TargetMode="External"/><Relationship Id="rId2674" Type="http://schemas.openxmlformats.org/officeDocument/2006/relationships/hyperlink" Target="http://pbs.twimg.com/profile_images/423336432829079552/Qo40WvP4_normal.jpeg" TargetMode="External"/><Relationship Id="rId5080" Type="http://schemas.openxmlformats.org/officeDocument/2006/relationships/hyperlink" Target="https://twitter.com/" TargetMode="External"/><Relationship Id="rId646" Type="http://schemas.openxmlformats.org/officeDocument/2006/relationships/hyperlink" Target="https://www.inc.com/john-white/here-are-the-exact-words-to-use-on-social-media-to.html" TargetMode="External"/><Relationship Id="rId1276" Type="http://schemas.openxmlformats.org/officeDocument/2006/relationships/hyperlink" Target="http://bit.ly/2FsCsRY" TargetMode="External"/><Relationship Id="rId2327" Type="http://schemas.openxmlformats.org/officeDocument/2006/relationships/hyperlink" Target="http://pbs.twimg.com/profile_images/889671135922540544/4CXMcTSu_normal.jpg" TargetMode="External"/><Relationship Id="rId3725" Type="http://schemas.openxmlformats.org/officeDocument/2006/relationships/hyperlink" Target="https://twitter.com/" TargetMode="External"/><Relationship Id="rId1690" Type="http://schemas.openxmlformats.org/officeDocument/2006/relationships/hyperlink" Target="https://pbs.twimg.com/media/DYk8PpEXkAQILW1.jpg" TargetMode="External"/><Relationship Id="rId2741" Type="http://schemas.openxmlformats.org/officeDocument/2006/relationships/hyperlink" Target="http://pbs.twimg.com/profile_images/936468351731187712/ZXuq0QZV_normal.jpg" TargetMode="External"/><Relationship Id="rId713" Type="http://schemas.openxmlformats.org/officeDocument/2006/relationships/hyperlink" Target="http://www.voiceamerica.com/show/1981/breakfast-with-game-changers" TargetMode="External"/><Relationship Id="rId1343" Type="http://schemas.openxmlformats.org/officeDocument/2006/relationships/hyperlink" Target="https://pbs.twimg.com/media/DOH7P1nUEAEGYsA.jpg" TargetMode="External"/><Relationship Id="rId4499" Type="http://schemas.openxmlformats.org/officeDocument/2006/relationships/hyperlink" Target="https://twitter.com/" TargetMode="External"/><Relationship Id="rId1410" Type="http://schemas.openxmlformats.org/officeDocument/2006/relationships/hyperlink" Target="https://pbs.twimg.com/media/DPbGt0oUQAIiyYS.jpg" TargetMode="External"/><Relationship Id="rId4566" Type="http://schemas.openxmlformats.org/officeDocument/2006/relationships/hyperlink" Target="https://twitter.com/" TargetMode="External"/><Relationship Id="rId4980" Type="http://schemas.openxmlformats.org/officeDocument/2006/relationships/hyperlink" Target="https://twitter.com/" TargetMode="External"/><Relationship Id="rId3168" Type="http://schemas.openxmlformats.org/officeDocument/2006/relationships/hyperlink" Target="https://pbs.twimg.com/media/DXx5bfOUQAMWmvb.jpg" TargetMode="External"/><Relationship Id="rId3582" Type="http://schemas.openxmlformats.org/officeDocument/2006/relationships/hyperlink" Target="https://pbs.twimg.com/media/DYVuHx8XkAAwmGR.jpg" TargetMode="External"/><Relationship Id="rId4219" Type="http://schemas.openxmlformats.org/officeDocument/2006/relationships/hyperlink" Target="https://twitter.com/" TargetMode="External"/><Relationship Id="rId4633" Type="http://schemas.openxmlformats.org/officeDocument/2006/relationships/hyperlink" Target="https://twitter.com/" TargetMode="External"/><Relationship Id="rId2184" Type="http://schemas.openxmlformats.org/officeDocument/2006/relationships/hyperlink" Target="http://pbs.twimg.com/profile_images/876775556578250752/tzL5ZGYE_normal.jpg" TargetMode="External"/><Relationship Id="rId3235" Type="http://schemas.openxmlformats.org/officeDocument/2006/relationships/hyperlink" Target="http://pbs.twimg.com/profile_images/900825127780196352/RJhV8_wH_normal.jpg" TargetMode="External"/><Relationship Id="rId156" Type="http://schemas.openxmlformats.org/officeDocument/2006/relationships/hyperlink" Target="http://www.voiceamerica.com/show/1981/breakfast-with-game-changers" TargetMode="External"/><Relationship Id="rId570" Type="http://schemas.openxmlformats.org/officeDocument/2006/relationships/hyperlink" Target="http://www.voiceamerica.com/show/2490/social-selling-with-game-changers-presented-by-sap" TargetMode="External"/><Relationship Id="rId2251" Type="http://schemas.openxmlformats.org/officeDocument/2006/relationships/hyperlink" Target="http://pbs.twimg.com/profile_images/1569173411/Logo_Web_JPG_normal.jpg" TargetMode="External"/><Relationship Id="rId3302" Type="http://schemas.openxmlformats.org/officeDocument/2006/relationships/hyperlink" Target="https://pbs.twimg.com/media/DYp-gw8WAAAbW6W.jpg" TargetMode="External"/><Relationship Id="rId4700" Type="http://schemas.openxmlformats.org/officeDocument/2006/relationships/hyperlink" Target="https://twitter.com/" TargetMode="External"/><Relationship Id="rId223" Type="http://schemas.openxmlformats.org/officeDocument/2006/relationships/hyperlink" Target="https://twitter.com/jamietshanks/status/971759132977004545" TargetMode="External"/><Relationship Id="rId4076" Type="http://schemas.openxmlformats.org/officeDocument/2006/relationships/hyperlink" Target="https://twitter.com/" TargetMode="External"/><Relationship Id="rId5474" Type="http://schemas.openxmlformats.org/officeDocument/2006/relationships/hyperlink" Target="https://api.twitter.com/1.1/geo/id/01a9a39529b27f36.json" TargetMode="External"/><Relationship Id="rId4490" Type="http://schemas.openxmlformats.org/officeDocument/2006/relationships/hyperlink" Target="https://twitter.com/" TargetMode="External"/><Relationship Id="rId5127" Type="http://schemas.openxmlformats.org/officeDocument/2006/relationships/hyperlink" Target="https://twitter.com/" TargetMode="External"/><Relationship Id="rId1737" Type="http://schemas.openxmlformats.org/officeDocument/2006/relationships/hyperlink" Target="https://pbs.twimg.com/media/DX8W7COWAAEtvIy.jpg" TargetMode="External"/><Relationship Id="rId3092" Type="http://schemas.openxmlformats.org/officeDocument/2006/relationships/hyperlink" Target="http://pbs.twimg.com/profile_images/802832068480737280/CuVR1TRQ_normal.jpg" TargetMode="External"/><Relationship Id="rId4143" Type="http://schemas.openxmlformats.org/officeDocument/2006/relationships/hyperlink" Target="https://twitter.com/" TargetMode="External"/><Relationship Id="rId29" Type="http://schemas.openxmlformats.org/officeDocument/2006/relationships/hyperlink" Target="http://ow.ly/ll5i30iMLrc" TargetMode="External"/><Relationship Id="rId4210" Type="http://schemas.openxmlformats.org/officeDocument/2006/relationships/hyperlink" Target="https://twitter.com/" TargetMode="External"/><Relationship Id="rId1804" Type="http://schemas.openxmlformats.org/officeDocument/2006/relationships/hyperlink" Target="https://pbs.twimg.com/media/DYkl0NdWkAEPRYv.jpg" TargetMode="External"/><Relationship Id="rId3976" Type="http://schemas.openxmlformats.org/officeDocument/2006/relationships/hyperlink" Target="https://twitter.com/" TargetMode="External"/><Relationship Id="rId897" Type="http://schemas.openxmlformats.org/officeDocument/2006/relationships/hyperlink" Target="http://socialsellingmasters.com/training/2015/how-to-write-and-receive-valuable-linkedin-recommendations/?utm_source=ReviveOldPost&amp;utm_medium=social&amp;utm_campaign=ReviveOldPost" TargetMode="External"/><Relationship Id="rId2578" Type="http://schemas.openxmlformats.org/officeDocument/2006/relationships/hyperlink" Target="https://pbs.twimg.com/media/DAsu-L-XUAEl2wA.jpg" TargetMode="External"/><Relationship Id="rId2992" Type="http://schemas.openxmlformats.org/officeDocument/2006/relationships/hyperlink" Target="http://pbs.twimg.com/profile_images/958749844620890112/BPLjhL7q_normal.jpg" TargetMode="External"/><Relationship Id="rId3629" Type="http://schemas.openxmlformats.org/officeDocument/2006/relationships/hyperlink" Target="http://pbs.twimg.com/profile_images/805109474352627712/WkaLDNMz_normal.jpg" TargetMode="External"/><Relationship Id="rId5051" Type="http://schemas.openxmlformats.org/officeDocument/2006/relationships/hyperlink" Target="https://twitter.com/" TargetMode="External"/><Relationship Id="rId964" Type="http://schemas.openxmlformats.org/officeDocument/2006/relationships/hyperlink" Target="https://ceofocus.ca/youre-new-ceo-trusted-board-advisors/" TargetMode="External"/><Relationship Id="rId1594" Type="http://schemas.openxmlformats.org/officeDocument/2006/relationships/hyperlink" Target="https://pbs.twimg.com/media/DXsdjgjV4AUxzii.jpg" TargetMode="External"/><Relationship Id="rId2645" Type="http://schemas.openxmlformats.org/officeDocument/2006/relationships/hyperlink" Target="https://pbs.twimg.com/media/DYawaDnXkAABQr5.jpg" TargetMode="External"/><Relationship Id="rId617" Type="http://schemas.openxmlformats.org/officeDocument/2006/relationships/hyperlink" Target="http://www.social-experts.net/telesales-pipeline-filling-trick/?utm_content=bufferef389&amp;utm_medium=social&amp;utm_source=linkedin.com&amp;utm_campaign=buffer" TargetMode="External"/><Relationship Id="rId1247" Type="http://schemas.openxmlformats.org/officeDocument/2006/relationships/hyperlink" Target="https://buff.ly/2GgrQCQ" TargetMode="External"/><Relationship Id="rId1661" Type="http://schemas.openxmlformats.org/officeDocument/2006/relationships/hyperlink" Target="https://pbs.twimg.com/tweet_video_thumb/DYkMFNZW4AEd_nt.jpg" TargetMode="External"/><Relationship Id="rId2712" Type="http://schemas.openxmlformats.org/officeDocument/2006/relationships/hyperlink" Target="http://pbs.twimg.com/profile_images/626782661860683776/1tlSx_iz_normal.png" TargetMode="External"/><Relationship Id="rId1314" Type="http://schemas.openxmlformats.org/officeDocument/2006/relationships/hyperlink" Target="http://www.myfrugalbusiness.com/2018/01/effective-digital-marketing-techniques.html" TargetMode="External"/><Relationship Id="rId4884" Type="http://schemas.openxmlformats.org/officeDocument/2006/relationships/hyperlink" Target="https://twitter.com/" TargetMode="External"/><Relationship Id="rId3486" Type="http://schemas.openxmlformats.org/officeDocument/2006/relationships/hyperlink" Target="https://pbs.twimg.com/tweet_video_thumb/DX8HzZZX4AAKy7k.jpg" TargetMode="External"/><Relationship Id="rId4537" Type="http://schemas.openxmlformats.org/officeDocument/2006/relationships/hyperlink" Target="https://twitter.com/" TargetMode="External"/><Relationship Id="rId20" Type="http://schemas.openxmlformats.org/officeDocument/2006/relationships/hyperlink" Target="https://buff.ly/2yHMStH" TargetMode="External"/><Relationship Id="rId2088" Type="http://schemas.openxmlformats.org/officeDocument/2006/relationships/hyperlink" Target="http://pbs.twimg.com/profile_images/423336432829079552/Qo40WvP4_normal.jpeg" TargetMode="External"/><Relationship Id="rId3139" Type="http://schemas.openxmlformats.org/officeDocument/2006/relationships/hyperlink" Target="http://pbs.twimg.com/profile_images/811256834627608576/08CoDmOW_normal.jpg" TargetMode="External"/><Relationship Id="rId4951" Type="http://schemas.openxmlformats.org/officeDocument/2006/relationships/hyperlink" Target="https://twitter.com/" TargetMode="External"/><Relationship Id="rId474" Type="http://schemas.openxmlformats.org/officeDocument/2006/relationships/hyperlink" Target="http://4kast.fr/meilleurs-blogs-webmarketing/" TargetMode="External"/><Relationship Id="rId2155" Type="http://schemas.openxmlformats.org/officeDocument/2006/relationships/hyperlink" Target="http://pbs.twimg.com/profile_images/478267265134387201/_tQ20XGY_normal.jpeg" TargetMode="External"/><Relationship Id="rId3553" Type="http://schemas.openxmlformats.org/officeDocument/2006/relationships/hyperlink" Target="https://pbs.twimg.com/media/DYa3uyoVQAEgB8Y.jpg" TargetMode="External"/><Relationship Id="rId4604" Type="http://schemas.openxmlformats.org/officeDocument/2006/relationships/hyperlink" Target="https://twitter.com/" TargetMode="External"/><Relationship Id="rId127" Type="http://schemas.openxmlformats.org/officeDocument/2006/relationships/hyperlink" Target="http://www.voiceamerica.com/show/1981/breakfast-with-game-changers" TargetMode="External"/><Relationship Id="rId3206" Type="http://schemas.openxmlformats.org/officeDocument/2006/relationships/hyperlink" Target="http://pbs.twimg.com/profile_images/821355998325669888/YGnnLqoO_normal.jpg" TargetMode="External"/><Relationship Id="rId3620" Type="http://schemas.openxmlformats.org/officeDocument/2006/relationships/hyperlink" Target="https://pbs.twimg.com/media/DOSo3OwV4AUkTLS.jpg" TargetMode="External"/><Relationship Id="rId541" Type="http://schemas.openxmlformats.org/officeDocument/2006/relationships/hyperlink" Target="https://www.linkedin.com/pulse/importance-kpis-social-media-marketing-dennis-koutoudis/" TargetMode="External"/><Relationship Id="rId1171" Type="http://schemas.openxmlformats.org/officeDocument/2006/relationships/hyperlink" Target="http://www.social-experts.net/traditional-sales-much-better-social-selling/?utm_content=buffer50087&amp;utm_medium=social&amp;utm_source=twitter.com&amp;utm_campaign=buffer" TargetMode="External"/><Relationship Id="rId2222" Type="http://schemas.openxmlformats.org/officeDocument/2006/relationships/hyperlink" Target="http://pbs.twimg.com/profile_images/938017677334994945/e-dFD8k5_normal.jpg" TargetMode="External"/><Relationship Id="rId5378" Type="http://schemas.openxmlformats.org/officeDocument/2006/relationships/hyperlink" Target="https://twitter.com/" TargetMode="External"/><Relationship Id="rId1988" Type="http://schemas.openxmlformats.org/officeDocument/2006/relationships/hyperlink" Target="http://pbs.twimg.com/profile_images/943259054260047873/JzV81Z2__normal.jpg" TargetMode="External"/><Relationship Id="rId4394" Type="http://schemas.openxmlformats.org/officeDocument/2006/relationships/hyperlink" Target="https://twitter.com/" TargetMode="External"/><Relationship Id="rId5445" Type="http://schemas.openxmlformats.org/officeDocument/2006/relationships/hyperlink" Target="https://twitter.com/" TargetMode="External"/><Relationship Id="rId4047" Type="http://schemas.openxmlformats.org/officeDocument/2006/relationships/hyperlink" Target="https://twitter.com/" TargetMode="External"/><Relationship Id="rId4461" Type="http://schemas.openxmlformats.org/officeDocument/2006/relationships/hyperlink" Target="https://twitter.com/" TargetMode="External"/><Relationship Id="rId3063" Type="http://schemas.openxmlformats.org/officeDocument/2006/relationships/hyperlink" Target="http://pbs.twimg.com/profile_images/636397495266971648/nPzwi9n9_normal.jpg" TargetMode="External"/><Relationship Id="rId4114" Type="http://schemas.openxmlformats.org/officeDocument/2006/relationships/hyperlink" Target="https://twitter.com/" TargetMode="External"/><Relationship Id="rId1708" Type="http://schemas.openxmlformats.org/officeDocument/2006/relationships/hyperlink" Target="https://pbs.twimg.com/media/DOSo3OwV4AUkTLS.jpg" TargetMode="External"/><Relationship Id="rId3130" Type="http://schemas.openxmlformats.org/officeDocument/2006/relationships/hyperlink" Target="http://pbs.twimg.com/profile_images/964292232688881665/wcM3ZYSt_normal.jpg" TargetMode="External"/><Relationship Id="rId2896" Type="http://schemas.openxmlformats.org/officeDocument/2006/relationships/hyperlink" Target="http://pbs.twimg.com/profile_images/874062201140551682/uN7ZdV3g_normal.jpg" TargetMode="External"/><Relationship Id="rId3947" Type="http://schemas.openxmlformats.org/officeDocument/2006/relationships/hyperlink" Target="https://twitter.com/" TargetMode="External"/><Relationship Id="rId868" Type="http://schemas.openxmlformats.org/officeDocument/2006/relationships/hyperlink" Target="https://www.linkedin.com/pulse/watch-sales-navigator-best-practices-mario-m-martinez-brynne-tillman?published=t" TargetMode="External"/><Relationship Id="rId1498" Type="http://schemas.openxmlformats.org/officeDocument/2006/relationships/hyperlink" Target="https://pbs.twimg.com/media/DXsyK74W4AAcl5G.jpg" TargetMode="External"/><Relationship Id="rId2549" Type="http://schemas.openxmlformats.org/officeDocument/2006/relationships/hyperlink" Target="http://pbs.twimg.com/profile_images/488472504101380096/h9EHCgMn_normal.jpeg" TargetMode="External"/><Relationship Id="rId2963" Type="http://schemas.openxmlformats.org/officeDocument/2006/relationships/hyperlink" Target="https://pbs.twimg.com/media/DXLOLauXcAAGw1Q.jpg" TargetMode="External"/><Relationship Id="rId935" Type="http://schemas.openxmlformats.org/officeDocument/2006/relationships/hyperlink" Target="http://www.myfrugalbusiness.com/2017/12/lead-generation-hacks-grow-sales.html" TargetMode="External"/><Relationship Id="rId1565" Type="http://schemas.openxmlformats.org/officeDocument/2006/relationships/hyperlink" Target="https://pbs.twimg.com/media/DYawaDnXkAABQr5.jpg" TargetMode="External"/><Relationship Id="rId2616" Type="http://schemas.openxmlformats.org/officeDocument/2006/relationships/hyperlink" Target="http://pbs.twimg.com/profile_images/968976063895363585/6py6uzZQ_normal.jpg" TargetMode="External"/><Relationship Id="rId5022" Type="http://schemas.openxmlformats.org/officeDocument/2006/relationships/hyperlink" Target="https://twitter.com/" TargetMode="External"/><Relationship Id="rId1218" Type="http://schemas.openxmlformats.org/officeDocument/2006/relationships/hyperlink" Target="http://www.social-experts.net/people-dont-choose-emails/" TargetMode="External"/><Relationship Id="rId1632" Type="http://schemas.openxmlformats.org/officeDocument/2006/relationships/hyperlink" Target="https://pbs.twimg.com/media/DXsbPZcWsAEuhqc.jpg" TargetMode="External"/><Relationship Id="rId4788" Type="http://schemas.openxmlformats.org/officeDocument/2006/relationships/hyperlink" Target="https://twitter.com/" TargetMode="External"/><Relationship Id="rId4855" Type="http://schemas.openxmlformats.org/officeDocument/2006/relationships/hyperlink" Target="https://twitter.com/" TargetMode="External"/><Relationship Id="rId3457" Type="http://schemas.openxmlformats.org/officeDocument/2006/relationships/hyperlink" Target="http://pbs.twimg.com/profile_images/809115567927898114/bmGtTFt-_normal.jpg" TargetMode="External"/><Relationship Id="rId3871" Type="http://schemas.openxmlformats.org/officeDocument/2006/relationships/hyperlink" Target="https://twitter.com/" TargetMode="External"/><Relationship Id="rId4508" Type="http://schemas.openxmlformats.org/officeDocument/2006/relationships/hyperlink" Target="https://twitter.com/" TargetMode="External"/><Relationship Id="rId4922" Type="http://schemas.openxmlformats.org/officeDocument/2006/relationships/hyperlink" Target="https://twitter.com/" TargetMode="External"/><Relationship Id="rId378" Type="http://schemas.openxmlformats.org/officeDocument/2006/relationships/hyperlink" Target="https://www.socialmediatoday.com/news/10-simple-ways-to-increase-brand-awareness-infographic/516595/" TargetMode="External"/><Relationship Id="rId792" Type="http://schemas.openxmlformats.org/officeDocument/2006/relationships/hyperlink" Target="https://www.instagram.com/p/BgEMHRiAvPd/" TargetMode="External"/><Relationship Id="rId2059" Type="http://schemas.openxmlformats.org/officeDocument/2006/relationships/hyperlink" Target="http://pbs.twimg.com/profile_images/950773695076884483/RXwb3QLC_normal.jpg" TargetMode="External"/><Relationship Id="rId2473" Type="http://schemas.openxmlformats.org/officeDocument/2006/relationships/hyperlink" Target="https://pbs.twimg.com/media/DX754cHXUAEz5fw.jpg" TargetMode="External"/><Relationship Id="rId3524" Type="http://schemas.openxmlformats.org/officeDocument/2006/relationships/hyperlink" Target="https://pbs.twimg.com/media/DYg90q9U0AEoP9K.jpg" TargetMode="External"/><Relationship Id="rId445" Type="http://schemas.openxmlformats.org/officeDocument/2006/relationships/hyperlink" Target="http://bit.ly/2D4h4gW" TargetMode="External"/><Relationship Id="rId1075" Type="http://schemas.openxmlformats.org/officeDocument/2006/relationships/hyperlink" Target="https://www.ebay.com/ulk/itm/372073144387" TargetMode="External"/><Relationship Id="rId2126" Type="http://schemas.openxmlformats.org/officeDocument/2006/relationships/hyperlink" Target="http://pbs.twimg.com/profile_images/970242951099150336/-K8uxudh_normal.jpg" TargetMode="External"/><Relationship Id="rId2540" Type="http://schemas.openxmlformats.org/officeDocument/2006/relationships/hyperlink" Target="https://pbs.twimg.com/media/DYViSfDVAAAbQgq.jpg" TargetMode="External"/><Relationship Id="rId512" Type="http://schemas.openxmlformats.org/officeDocument/2006/relationships/hyperlink" Target="http://www.salesforlife.com/blog/sales-teams-unlock-productivity-and-increase-sales-with-the-power-of-social-media" TargetMode="External"/><Relationship Id="rId1142" Type="http://schemas.openxmlformats.org/officeDocument/2006/relationships/hyperlink" Target="http://klou.tt/15hb609tjkjfw" TargetMode="External"/><Relationship Id="rId4298" Type="http://schemas.openxmlformats.org/officeDocument/2006/relationships/hyperlink" Target="https://twitter.com/" TargetMode="External"/><Relationship Id="rId5349" Type="http://schemas.openxmlformats.org/officeDocument/2006/relationships/hyperlink" Target="https://twitter.com/" TargetMode="External"/><Relationship Id="rId4365" Type="http://schemas.openxmlformats.org/officeDocument/2006/relationships/hyperlink" Target="https://twitter.com/" TargetMode="External"/><Relationship Id="rId1959" Type="http://schemas.openxmlformats.org/officeDocument/2006/relationships/hyperlink" Target="https://pbs.twimg.com/media/DXngilWXcAE8zy2.jpg" TargetMode="External"/><Relationship Id="rId4018" Type="http://schemas.openxmlformats.org/officeDocument/2006/relationships/hyperlink" Target="https://twitter.com/" TargetMode="External"/><Relationship Id="rId5416" Type="http://schemas.openxmlformats.org/officeDocument/2006/relationships/hyperlink" Target="https://twitter.com/" TargetMode="External"/><Relationship Id="rId3381" Type="http://schemas.openxmlformats.org/officeDocument/2006/relationships/hyperlink" Target="http://pbs.twimg.com/profile_images/909075667433644033/3IsGUKbQ_normal.jpg" TargetMode="External"/><Relationship Id="rId4432" Type="http://schemas.openxmlformats.org/officeDocument/2006/relationships/hyperlink" Target="https://twitter.com/" TargetMode="External"/><Relationship Id="rId3034" Type="http://schemas.openxmlformats.org/officeDocument/2006/relationships/hyperlink" Target="https://pbs.twimg.com/media/DYlFnQVX0AAkO-S.jpg" TargetMode="External"/><Relationship Id="rId2050" Type="http://schemas.openxmlformats.org/officeDocument/2006/relationships/hyperlink" Target="https://pbs.twimg.com/media/DXstmIKW4AAhPsO.jpg" TargetMode="External"/><Relationship Id="rId3101" Type="http://schemas.openxmlformats.org/officeDocument/2006/relationships/hyperlink" Target="http://pbs.twimg.com/profile_images/695245027266658304/NhjJMCTh_normal.jpg" TargetMode="External"/><Relationship Id="rId5273" Type="http://schemas.openxmlformats.org/officeDocument/2006/relationships/hyperlink" Target="https://twitter.com/" TargetMode="External"/><Relationship Id="rId839" Type="http://schemas.openxmlformats.org/officeDocument/2006/relationships/hyperlink" Target="http://www.myfrugalbusiness.com/2017/10/launch-digital-marketing-social-space.html" TargetMode="External"/><Relationship Id="rId1469" Type="http://schemas.openxmlformats.org/officeDocument/2006/relationships/hyperlink" Target="https://pbs.twimg.com/media/DX9DcATW4AEKHOi.jpg" TargetMode="External"/><Relationship Id="rId2867" Type="http://schemas.openxmlformats.org/officeDocument/2006/relationships/hyperlink" Target="http://pbs.twimg.com/profile_images/757245878554034176/8Mf0gxS1_normal.jpg" TargetMode="External"/><Relationship Id="rId3918" Type="http://schemas.openxmlformats.org/officeDocument/2006/relationships/hyperlink" Target="https://twitter.com/" TargetMode="External"/><Relationship Id="rId5340" Type="http://schemas.openxmlformats.org/officeDocument/2006/relationships/hyperlink" Target="https://twitter.com/" TargetMode="External"/><Relationship Id="rId1883" Type="http://schemas.openxmlformats.org/officeDocument/2006/relationships/hyperlink" Target="https://pbs.twimg.com/media/DHxpY8YVYAA65qk.jpg" TargetMode="External"/><Relationship Id="rId2934" Type="http://schemas.openxmlformats.org/officeDocument/2006/relationships/hyperlink" Target="http://pbs.twimg.com/profile_images/874062201140551682/uN7ZdV3g_normal.jpg" TargetMode="External"/><Relationship Id="rId906" Type="http://schemas.openxmlformats.org/officeDocument/2006/relationships/hyperlink" Target="https://hub.uberflip.com/blog/social-selling-sales-marketing-ratio-impacts-results" TargetMode="External"/><Relationship Id="rId1536" Type="http://schemas.openxmlformats.org/officeDocument/2006/relationships/hyperlink" Target="https://pbs.twimg.com/media/DYViSfDVAAAbQgq.jpg" TargetMode="External"/><Relationship Id="rId1950" Type="http://schemas.openxmlformats.org/officeDocument/2006/relationships/hyperlink" Target="http://pbs.twimg.com/profile_images/819097669046038528/REQv85cg_normal.jpg" TargetMode="External"/><Relationship Id="rId1603" Type="http://schemas.openxmlformats.org/officeDocument/2006/relationships/hyperlink" Target="https://pbs.twimg.com/media/DYkyebuVQAItF_3.jpg" TargetMode="External"/><Relationship Id="rId4759" Type="http://schemas.openxmlformats.org/officeDocument/2006/relationships/hyperlink" Target="https://twitter.com/" TargetMode="External"/><Relationship Id="rId3775" Type="http://schemas.openxmlformats.org/officeDocument/2006/relationships/hyperlink" Target="https://twitter.com/" TargetMode="External"/><Relationship Id="rId4826" Type="http://schemas.openxmlformats.org/officeDocument/2006/relationships/hyperlink" Target="https://twitter.com/" TargetMode="External"/><Relationship Id="rId696" Type="http://schemas.openxmlformats.org/officeDocument/2006/relationships/hyperlink" Target="http://www.voiceamerica.com/show/2490/social-selling-with-game-changers-presented-by-sap" TargetMode="External"/><Relationship Id="rId2377" Type="http://schemas.openxmlformats.org/officeDocument/2006/relationships/hyperlink" Target="http://pbs.twimg.com/profile_images/699930777165897728/RwMhCEbS_normal.jpg" TargetMode="External"/><Relationship Id="rId2791" Type="http://schemas.openxmlformats.org/officeDocument/2006/relationships/hyperlink" Target="http://pbs.twimg.com/profile_images/450194584887242752/3E0mVBfj_normal.png" TargetMode="External"/><Relationship Id="rId3428" Type="http://schemas.openxmlformats.org/officeDocument/2006/relationships/hyperlink" Target="http://pbs.twimg.com/profile_images/1129115682/40222_123899460989128_100001072256821_128730_5433521_n_normal.jpg" TargetMode="External"/><Relationship Id="rId349" Type="http://schemas.openxmlformats.org/officeDocument/2006/relationships/hyperlink" Target="http://bit.ly/2FsCsRY" TargetMode="External"/><Relationship Id="rId763" Type="http://schemas.openxmlformats.org/officeDocument/2006/relationships/hyperlink" Target="https://blog.apollineadiju.com/website-traffic/" TargetMode="External"/><Relationship Id="rId1393" Type="http://schemas.openxmlformats.org/officeDocument/2006/relationships/hyperlink" Target="https://pbs.twimg.com/media/DXspxTmVwAAP6Kz.jpg" TargetMode="External"/><Relationship Id="rId2444" Type="http://schemas.openxmlformats.org/officeDocument/2006/relationships/hyperlink" Target="http://pbs.twimg.com/profile_images/608529459096879105/FoOwy-W4_normal.jpg" TargetMode="External"/><Relationship Id="rId3842" Type="http://schemas.openxmlformats.org/officeDocument/2006/relationships/hyperlink" Target="https://twitter.com/" TargetMode="External"/><Relationship Id="rId416" Type="http://schemas.openxmlformats.org/officeDocument/2006/relationships/hyperlink" Target="https://medium.com/@Timothy_Hughes/the-secret-of-social-media-success-for-small-businesses-41cc4a127d02" TargetMode="External"/><Relationship Id="rId1046" Type="http://schemas.openxmlformats.org/officeDocument/2006/relationships/hyperlink" Target="https://www.ebay.com/itm/112564080454?ul_noapp=true" TargetMode="External"/><Relationship Id="rId830" Type="http://schemas.openxmlformats.org/officeDocument/2006/relationships/hyperlink" Target="http://www.destinationcrm.com/Articles/CRM-News/CRM-Across-the-Wire/Nimble-Introduces-Version-4.0-113694.aspx?utm_content=bufferde037&amp;utm_medium=social&amp;utm_source=twitter.com&amp;utm_campaign=buffer" TargetMode="External"/><Relationship Id="rId1460" Type="http://schemas.openxmlformats.org/officeDocument/2006/relationships/hyperlink" Target="https://pbs.twimg.com/ext_tw_video_thumb/972344519944556544/pu/img/1VdTg_Ic0y1R128a.jpg" TargetMode="External"/><Relationship Id="rId2511" Type="http://schemas.openxmlformats.org/officeDocument/2006/relationships/hyperlink" Target="http://pbs.twimg.com/profile_images/889509549736165378/PoKR9JGC_normal.jpg" TargetMode="External"/><Relationship Id="rId1113" Type="http://schemas.openxmlformats.org/officeDocument/2006/relationships/hyperlink" Target="http://www.myfrugalbusiness.com/2018/01/top-social-media-tactics-generate-b2b-leads-sales.html" TargetMode="External"/><Relationship Id="rId4269" Type="http://schemas.openxmlformats.org/officeDocument/2006/relationships/hyperlink" Target="https://twitter.com/" TargetMode="External"/><Relationship Id="rId4683" Type="http://schemas.openxmlformats.org/officeDocument/2006/relationships/hyperlink" Target="https://twitter.com/" TargetMode="External"/><Relationship Id="rId3285" Type="http://schemas.openxmlformats.org/officeDocument/2006/relationships/hyperlink" Target="http://pbs.twimg.com/profile_images/963645029859328004/WzmvqNHT_normal.jpg" TargetMode="External"/><Relationship Id="rId4336" Type="http://schemas.openxmlformats.org/officeDocument/2006/relationships/hyperlink" Target="https://twitter.com/" TargetMode="External"/><Relationship Id="rId4750" Type="http://schemas.openxmlformats.org/officeDocument/2006/relationships/hyperlink" Target="https://twitter.com/" TargetMode="External"/><Relationship Id="rId3352" Type="http://schemas.openxmlformats.org/officeDocument/2006/relationships/hyperlink" Target="http://pbs.twimg.com/profile_images/909075667433644033/3IsGUKbQ_normal.jpg" TargetMode="External"/><Relationship Id="rId4403" Type="http://schemas.openxmlformats.org/officeDocument/2006/relationships/hyperlink" Target="https://twitter.com/" TargetMode="External"/><Relationship Id="rId273" Type="http://schemas.openxmlformats.org/officeDocument/2006/relationships/hyperlink" Target="https://buff.ly/2G16ppi" TargetMode="External"/><Relationship Id="rId3005" Type="http://schemas.openxmlformats.org/officeDocument/2006/relationships/hyperlink" Target="http://pbs.twimg.com/profile_images/847434009630191616/YCRR1SkA_normal.jpg" TargetMode="External"/><Relationship Id="rId340" Type="http://schemas.openxmlformats.org/officeDocument/2006/relationships/hyperlink" Target="http://contentmarketinginstitute.com/2017/11/marketers-data-scientists/" TargetMode="External"/><Relationship Id="rId2021" Type="http://schemas.openxmlformats.org/officeDocument/2006/relationships/hyperlink" Target="https://pbs.twimg.com/media/DXsV3lQXkAAXqfn.jpg" TargetMode="External"/><Relationship Id="rId5177" Type="http://schemas.openxmlformats.org/officeDocument/2006/relationships/hyperlink" Target="https://twitter.com/" TargetMode="External"/><Relationship Id="rId4193" Type="http://schemas.openxmlformats.org/officeDocument/2006/relationships/hyperlink" Target="https://twitter.com/" TargetMode="External"/><Relationship Id="rId1787" Type="http://schemas.openxmlformats.org/officeDocument/2006/relationships/hyperlink" Target="https://pbs.twimg.com/media/DXstzv9WkAAD52-.jpg" TargetMode="External"/><Relationship Id="rId2838" Type="http://schemas.openxmlformats.org/officeDocument/2006/relationships/hyperlink" Target="http://pbs.twimg.com/profile_images/908399207228338182/LHqCmrDA_normal.jpg" TargetMode="External"/><Relationship Id="rId5244" Type="http://schemas.openxmlformats.org/officeDocument/2006/relationships/hyperlink" Target="https://twitter.com/" TargetMode="External"/><Relationship Id="rId79" Type="http://schemas.openxmlformats.org/officeDocument/2006/relationships/hyperlink" Target="http://sumo.ly/JiIi" TargetMode="External"/><Relationship Id="rId1854" Type="http://schemas.openxmlformats.org/officeDocument/2006/relationships/hyperlink" Target="https://pbs.twimg.com/media/DYqGSzXUMAEWyka.jpg" TargetMode="External"/><Relationship Id="rId2905" Type="http://schemas.openxmlformats.org/officeDocument/2006/relationships/hyperlink" Target="http://pbs.twimg.com/profile_images/423336432829079552/Qo40WvP4_normal.jpeg" TargetMode="External"/><Relationship Id="rId4260" Type="http://schemas.openxmlformats.org/officeDocument/2006/relationships/hyperlink" Target="https://twitter.com/" TargetMode="External"/><Relationship Id="rId5311" Type="http://schemas.openxmlformats.org/officeDocument/2006/relationships/hyperlink" Target="https://twitter.com/" TargetMode="External"/><Relationship Id="rId1507" Type="http://schemas.openxmlformats.org/officeDocument/2006/relationships/hyperlink" Target="https://pbs.twimg.com/media/DYBYhoCWkAE_VsW.jpg" TargetMode="External"/><Relationship Id="rId1921" Type="http://schemas.openxmlformats.org/officeDocument/2006/relationships/hyperlink" Target="https://pbs.twimg.com/media/DYkZo82WsAA_ft9.jpg" TargetMode="External"/><Relationship Id="rId3679" Type="http://schemas.openxmlformats.org/officeDocument/2006/relationships/hyperlink" Target="https://twitter.com/" TargetMode="External"/><Relationship Id="rId1297" Type="http://schemas.openxmlformats.org/officeDocument/2006/relationships/hyperlink" Target="http://www.myfrugalbusiness.com/2017/11/top-twitter-tips-marketing-social-selling.html" TargetMode="External"/><Relationship Id="rId2695" Type="http://schemas.openxmlformats.org/officeDocument/2006/relationships/hyperlink" Target="http://abs.twimg.com/sticky/default_profile_images/default_profile_normal.png" TargetMode="External"/><Relationship Id="rId3746" Type="http://schemas.openxmlformats.org/officeDocument/2006/relationships/hyperlink" Target="https://twitter.com/" TargetMode="External"/><Relationship Id="rId667" Type="http://schemas.openxmlformats.org/officeDocument/2006/relationships/hyperlink" Target="https://socialfave.net/" TargetMode="External"/><Relationship Id="rId2348" Type="http://schemas.openxmlformats.org/officeDocument/2006/relationships/hyperlink" Target="http://pbs.twimg.com/profile_images/642126098994630656/QWREa-vP_normal.jpg" TargetMode="External"/><Relationship Id="rId2762" Type="http://schemas.openxmlformats.org/officeDocument/2006/relationships/hyperlink" Target="http://pbs.twimg.com/profile_images/3119962297/5dbf1edd89534df985564def38d2995e_normal.jpeg" TargetMode="External"/><Relationship Id="rId3813" Type="http://schemas.openxmlformats.org/officeDocument/2006/relationships/hyperlink" Target="https://twitter.com/" TargetMode="External"/><Relationship Id="rId734" Type="http://schemas.openxmlformats.org/officeDocument/2006/relationships/hyperlink" Target="https://buff.ly/2FoCxSQ" TargetMode="External"/><Relationship Id="rId1364" Type="http://schemas.openxmlformats.org/officeDocument/2006/relationships/hyperlink" Target="https://pbs.twimg.com/media/DXncRYKU8AEjAGk.jpg" TargetMode="External"/><Relationship Id="rId2415" Type="http://schemas.openxmlformats.org/officeDocument/2006/relationships/hyperlink" Target="http://pbs.twimg.com/profile_images/955473759984672769/ZyOI-kCp_normal.jpg" TargetMode="External"/><Relationship Id="rId70" Type="http://schemas.openxmlformats.org/officeDocument/2006/relationships/hyperlink" Target="https://buff.ly/2tnTCKR" TargetMode="External"/><Relationship Id="rId801" Type="http://schemas.openxmlformats.org/officeDocument/2006/relationships/hyperlink" Target="http://msocial.bz/2FpsQrg" TargetMode="External"/><Relationship Id="rId1017" Type="http://schemas.openxmlformats.org/officeDocument/2006/relationships/hyperlink" Target="https://www.marketingprofs.com/articles/2018/33736/social-selling-three-reasons-its-good-for-business-and-four-steps-to-get-you-started?hootPostID=b8f2c9d5aea5527f486730b4a192d850" TargetMode="External"/><Relationship Id="rId1431" Type="http://schemas.openxmlformats.org/officeDocument/2006/relationships/hyperlink" Target="https://pbs.twimg.com/media/DX28dPmWsAEZBfd.jpg" TargetMode="External"/><Relationship Id="rId4587" Type="http://schemas.openxmlformats.org/officeDocument/2006/relationships/hyperlink" Target="https://twitter.com/" TargetMode="External"/><Relationship Id="rId3189" Type="http://schemas.openxmlformats.org/officeDocument/2006/relationships/hyperlink" Target="http://pbs.twimg.com/profile_images/851160043345063936/2LVUOKUl_normal.jpg" TargetMode="External"/><Relationship Id="rId4654" Type="http://schemas.openxmlformats.org/officeDocument/2006/relationships/hyperlink" Target="https://twitter.com/" TargetMode="External"/><Relationship Id="rId3256" Type="http://schemas.openxmlformats.org/officeDocument/2006/relationships/hyperlink" Target="https://pbs.twimg.com/media/DYaxjkcV4AAQhHE.jpg" TargetMode="External"/><Relationship Id="rId4307" Type="http://schemas.openxmlformats.org/officeDocument/2006/relationships/hyperlink" Target="https://twitter.com/" TargetMode="External"/><Relationship Id="rId177" Type="http://schemas.openxmlformats.org/officeDocument/2006/relationships/hyperlink" Target="https://twitter.com/B2BMktgAcademy/status/970336081903276033" TargetMode="External"/><Relationship Id="rId591" Type="http://schemas.openxmlformats.org/officeDocument/2006/relationships/hyperlink" Target="https://www.marketingprofs.com/articles/2018/33736/social-selling-three-reasons-its-good-for-business-and-four-steps-to-get-you-started" TargetMode="External"/><Relationship Id="rId2272" Type="http://schemas.openxmlformats.org/officeDocument/2006/relationships/hyperlink" Target="http://pbs.twimg.com/profile_images/769992168287137793/457yuB9m_normal.jpg" TargetMode="External"/><Relationship Id="rId3670" Type="http://schemas.openxmlformats.org/officeDocument/2006/relationships/hyperlink" Target="http://pbs.twimg.com/profile_images/959976417466441728/IS8N_Zmt_normal.jpg" TargetMode="External"/><Relationship Id="rId4721" Type="http://schemas.openxmlformats.org/officeDocument/2006/relationships/hyperlink" Target="https://twitter.com/" TargetMode="External"/><Relationship Id="rId244" Type="http://schemas.openxmlformats.org/officeDocument/2006/relationships/hyperlink" Target="http://www.ucstrategies.com/executive-insights-for-unified-communications/b2b-social-media-and-social-selling-a-complex-landscape.aspx" TargetMode="External"/><Relationship Id="rId3323" Type="http://schemas.openxmlformats.org/officeDocument/2006/relationships/hyperlink" Target="http://pbs.twimg.com/profile_images/770244132417605633/BQo293S6_normal.jpg" TargetMode="External"/><Relationship Id="rId5495" Type="http://schemas.openxmlformats.org/officeDocument/2006/relationships/hyperlink" Target="https://api.twitter.com/1.1/geo/id/4c6100a96901fb5e.json" TargetMode="External"/><Relationship Id="rId311" Type="http://schemas.openxmlformats.org/officeDocument/2006/relationships/hyperlink" Target="http://www.myfrugalbusiness.com/2017/03/powerful-social-media-marketing-ideas-startup.html" TargetMode="External"/><Relationship Id="rId4097" Type="http://schemas.openxmlformats.org/officeDocument/2006/relationships/hyperlink" Target="https://twitter.com/" TargetMode="External"/><Relationship Id="rId5148" Type="http://schemas.openxmlformats.org/officeDocument/2006/relationships/hyperlink" Target="https://twitter.com/" TargetMode="External"/><Relationship Id="rId1758" Type="http://schemas.openxmlformats.org/officeDocument/2006/relationships/hyperlink" Target="https://pbs.twimg.com/media/DYVf7wJXcAMSwQi.jpg" TargetMode="External"/><Relationship Id="rId2809" Type="http://schemas.openxmlformats.org/officeDocument/2006/relationships/hyperlink" Target="https://pbs.twimg.com/media/DYkyebuVQAItF_3.jpg" TargetMode="External"/><Relationship Id="rId4164" Type="http://schemas.openxmlformats.org/officeDocument/2006/relationships/hyperlink" Target="https://twitter.com/" TargetMode="External"/><Relationship Id="rId5215" Type="http://schemas.openxmlformats.org/officeDocument/2006/relationships/hyperlink" Target="https://twitter.com/" TargetMode="External"/><Relationship Id="rId3180" Type="http://schemas.openxmlformats.org/officeDocument/2006/relationships/hyperlink" Target="https://pbs.twimg.com/media/CWcPM_UUEAAdu9n.jpg" TargetMode="External"/><Relationship Id="rId4231" Type="http://schemas.openxmlformats.org/officeDocument/2006/relationships/hyperlink" Target="https://twitter.com/" TargetMode="External"/><Relationship Id="rId1825" Type="http://schemas.openxmlformats.org/officeDocument/2006/relationships/hyperlink" Target="https://pbs.twimg.com/media/DXsI63bVQAcUX8-.jpg" TargetMode="External"/><Relationship Id="rId3997" Type="http://schemas.openxmlformats.org/officeDocument/2006/relationships/hyperlink" Target="https://twitter.com/" TargetMode="External"/><Relationship Id="rId2599" Type="http://schemas.openxmlformats.org/officeDocument/2006/relationships/hyperlink" Target="https://pbs.twimg.com/media/DYPdbT_XcAAodHr.jpg" TargetMode="External"/><Relationship Id="rId985" Type="http://schemas.openxmlformats.org/officeDocument/2006/relationships/hyperlink" Target="https://www.fillthefunnel.com/twitter-drops-the-hammer/" TargetMode="External"/><Relationship Id="rId2666" Type="http://schemas.openxmlformats.org/officeDocument/2006/relationships/hyperlink" Target="http://pbs.twimg.com/profile_images/423336432829079552/Qo40WvP4_normal.jpeg" TargetMode="External"/><Relationship Id="rId3717" Type="http://schemas.openxmlformats.org/officeDocument/2006/relationships/hyperlink" Target="https://twitter.com/" TargetMode="External"/><Relationship Id="rId5072" Type="http://schemas.openxmlformats.org/officeDocument/2006/relationships/hyperlink" Target="https://twitter.com/" TargetMode="External"/><Relationship Id="rId638" Type="http://schemas.openxmlformats.org/officeDocument/2006/relationships/hyperlink" Target="https://www.ebay.com/itm/371928695414?ul_noapp=true" TargetMode="External"/><Relationship Id="rId1268" Type="http://schemas.openxmlformats.org/officeDocument/2006/relationships/hyperlink" Target="http://www.social-experts.net/creating-business-case/" TargetMode="External"/><Relationship Id="rId1682" Type="http://schemas.openxmlformats.org/officeDocument/2006/relationships/hyperlink" Target="https://pbs.twimg.com/media/DXx2dQRV4AA7T05.jpg" TargetMode="External"/><Relationship Id="rId2319" Type="http://schemas.openxmlformats.org/officeDocument/2006/relationships/hyperlink" Target="http://pbs.twimg.com/profile_images/854830118497386496/8LxGpCla_normal.jpg" TargetMode="External"/><Relationship Id="rId2733" Type="http://schemas.openxmlformats.org/officeDocument/2006/relationships/hyperlink" Target="https://pbs.twimg.com/ext_tw_video_thumb/971700347189301248/pu/img/cZf0rhMHS8SXRl70.jpg" TargetMode="External"/><Relationship Id="rId705" Type="http://schemas.openxmlformats.org/officeDocument/2006/relationships/hyperlink" Target="http://spr.ly/6012DTGMs" TargetMode="External"/><Relationship Id="rId1335" Type="http://schemas.openxmlformats.org/officeDocument/2006/relationships/hyperlink" Target="https://pbs.twimg.com/media/DXuhRujVoAA1O7z.jpg" TargetMode="External"/><Relationship Id="rId2800" Type="http://schemas.openxmlformats.org/officeDocument/2006/relationships/hyperlink" Target="https://pbs.twimg.com/media/DYkZo82WsAA_ft9.jpg" TargetMode="External"/><Relationship Id="rId41" Type="http://schemas.openxmlformats.org/officeDocument/2006/relationships/hyperlink" Target="https://included.co/tips-selling-coworking-spaces/" TargetMode="External"/><Relationship Id="rId1402" Type="http://schemas.openxmlformats.org/officeDocument/2006/relationships/hyperlink" Target="https://pbs.twimg.com/media/DXnnnWPVwAATJGr.jpg" TargetMode="External"/><Relationship Id="rId4558" Type="http://schemas.openxmlformats.org/officeDocument/2006/relationships/hyperlink" Target="https://twitter.com/" TargetMode="External"/><Relationship Id="rId4972" Type="http://schemas.openxmlformats.org/officeDocument/2006/relationships/hyperlink" Target="https://twitter.com/" TargetMode="External"/><Relationship Id="rId3574" Type="http://schemas.openxmlformats.org/officeDocument/2006/relationships/hyperlink" Target="https://pbs.twimg.com/media/DX7H-aEW4AACCRf.jpg" TargetMode="External"/><Relationship Id="rId4625" Type="http://schemas.openxmlformats.org/officeDocument/2006/relationships/hyperlink" Target="https://twitter.com/" TargetMode="External"/><Relationship Id="rId495" Type="http://schemas.openxmlformats.org/officeDocument/2006/relationships/hyperlink" Target="http://www.social-experts.net/headline-innovation-insight-influence-got-takes-thought-leader/" TargetMode="External"/><Relationship Id="rId2176" Type="http://schemas.openxmlformats.org/officeDocument/2006/relationships/hyperlink" Target="http://pbs.twimg.com/profile_images/886159127935930369/wVqSOuN5_normal.jpg" TargetMode="External"/><Relationship Id="rId2590" Type="http://schemas.openxmlformats.org/officeDocument/2006/relationships/hyperlink" Target="http://pbs.twimg.com/profile_images/945350300788981760/S12KZcJZ_normal.jpg" TargetMode="External"/><Relationship Id="rId3227" Type="http://schemas.openxmlformats.org/officeDocument/2006/relationships/hyperlink" Target="http://pbs.twimg.com/profile_images/959103364448563201/E61nqa9h_normal.jpg" TargetMode="External"/><Relationship Id="rId3641" Type="http://schemas.openxmlformats.org/officeDocument/2006/relationships/hyperlink" Target="https://pbs.twimg.com/media/C2721mOWgAETBrj.jpg" TargetMode="External"/><Relationship Id="rId148" Type="http://schemas.openxmlformats.org/officeDocument/2006/relationships/hyperlink" Target="http://www.voiceamerica.com/show/1981/breakfast-with-game-changers" TargetMode="External"/><Relationship Id="rId562" Type="http://schemas.openxmlformats.org/officeDocument/2006/relationships/hyperlink" Target="http://www.voiceamerica.com/show/1981/breakfast-with-game-changers" TargetMode="External"/><Relationship Id="rId1192" Type="http://schemas.openxmlformats.org/officeDocument/2006/relationships/hyperlink" Target="http://www.social-experts.net/were-hiring/" TargetMode="External"/><Relationship Id="rId2243" Type="http://schemas.openxmlformats.org/officeDocument/2006/relationships/hyperlink" Target="https://pbs.twimg.com/media/DXx2tHtWAAAnh_m.png" TargetMode="External"/><Relationship Id="rId5399" Type="http://schemas.openxmlformats.org/officeDocument/2006/relationships/hyperlink" Target="https://twitter.com/" TargetMode="External"/><Relationship Id="rId215" Type="http://schemas.openxmlformats.org/officeDocument/2006/relationships/hyperlink" Target="https://www.1min30.com/social-selling/comment-linbound-marketing-reunit-il-marketing-et-sales-en-une-seule-et-meme-equipe-116233?utm_source=ReviveOldPost&amp;utm_medium=social&amp;utm_campaign=ReviveOldPost" TargetMode="External"/><Relationship Id="rId2310" Type="http://schemas.openxmlformats.org/officeDocument/2006/relationships/hyperlink" Target="http://pbs.twimg.com/profile_images/938179777604677634/kuDnl0PS_normal.jpg" TargetMode="External"/><Relationship Id="rId5466" Type="http://schemas.openxmlformats.org/officeDocument/2006/relationships/hyperlink" Target="https://api.twitter.com/1.1/geo/id/4c6100a96901fb5e.json" TargetMode="External"/><Relationship Id="rId4068" Type="http://schemas.openxmlformats.org/officeDocument/2006/relationships/hyperlink" Target="https://twitter.com/" TargetMode="External"/><Relationship Id="rId4482" Type="http://schemas.openxmlformats.org/officeDocument/2006/relationships/hyperlink" Target="https://twitter.com/" TargetMode="External"/><Relationship Id="rId5119" Type="http://schemas.openxmlformats.org/officeDocument/2006/relationships/hyperlink" Target="https://twitter.com/" TargetMode="External"/><Relationship Id="rId3084" Type="http://schemas.openxmlformats.org/officeDocument/2006/relationships/hyperlink" Target="http://pbs.twimg.com/profile_images/856885922796851200/8HbiWLlJ_normal.jpg" TargetMode="External"/><Relationship Id="rId4135" Type="http://schemas.openxmlformats.org/officeDocument/2006/relationships/hyperlink" Target="https://twitter.com/" TargetMode="External"/><Relationship Id="rId1729" Type="http://schemas.openxmlformats.org/officeDocument/2006/relationships/hyperlink" Target="https://pbs.twimg.com/media/DYqMgNCUMAEPlS7.jpg" TargetMode="External"/><Relationship Id="rId3151" Type="http://schemas.openxmlformats.org/officeDocument/2006/relationships/hyperlink" Target="http://pbs.twimg.com/profile_images/695547077766574080/q8rEgYhM_normal.jpg" TargetMode="External"/><Relationship Id="rId4202" Type="http://schemas.openxmlformats.org/officeDocument/2006/relationships/hyperlink" Target="https://twitter.com/" TargetMode="External"/><Relationship Id="rId3968" Type="http://schemas.openxmlformats.org/officeDocument/2006/relationships/hyperlink" Target="https://twitter.com/" TargetMode="External"/><Relationship Id="rId5" Type="http://schemas.openxmlformats.org/officeDocument/2006/relationships/hyperlink" Target="https://www.the-emag.com/eshow-mexico" TargetMode="External"/><Relationship Id="rId889" Type="http://schemas.openxmlformats.org/officeDocument/2006/relationships/hyperlink" Target="http://www.social-experts.net/sales-navigator-smash-q1-q2-number/?utm_content=buffer5e84c&amp;utm_medium=social&amp;utm_source=twitter.com&amp;utm_campaign=buffer" TargetMode="External"/><Relationship Id="rId5390" Type="http://schemas.openxmlformats.org/officeDocument/2006/relationships/hyperlink" Target="https://twitter.com/" TargetMode="External"/><Relationship Id="rId1586" Type="http://schemas.openxmlformats.org/officeDocument/2006/relationships/hyperlink" Target="https://pbs.twimg.com/ext_tw_video_thumb/971700347189301248/pu/img/cZf0rhMHS8SXRl70.jpg" TargetMode="External"/><Relationship Id="rId2984" Type="http://schemas.openxmlformats.org/officeDocument/2006/relationships/hyperlink" Target="http://pbs.twimg.com/profile_images/874062201140551682/uN7ZdV3g_normal.jpg" TargetMode="External"/><Relationship Id="rId5043" Type="http://schemas.openxmlformats.org/officeDocument/2006/relationships/hyperlink" Target="https://twitter.com/" TargetMode="External"/><Relationship Id="rId609" Type="http://schemas.openxmlformats.org/officeDocument/2006/relationships/hyperlink" Target="https://buff.ly/2oJ8bnx" TargetMode="External"/><Relationship Id="rId956" Type="http://schemas.openxmlformats.org/officeDocument/2006/relationships/hyperlink" Target="https://buff.ly/2t5noUN" TargetMode="External"/><Relationship Id="rId1239" Type="http://schemas.openxmlformats.org/officeDocument/2006/relationships/hyperlink" Target="https://buff.ly/2FUQGIa" TargetMode="External"/><Relationship Id="rId2637" Type="http://schemas.openxmlformats.org/officeDocument/2006/relationships/hyperlink" Target="http://pbs.twimg.com/profile_images/973780740113514496/kZCWDbqD_normal.jpg" TargetMode="External"/><Relationship Id="rId5110" Type="http://schemas.openxmlformats.org/officeDocument/2006/relationships/hyperlink" Target="https://twitter.com/" TargetMode="External"/><Relationship Id="rId1653" Type="http://schemas.openxmlformats.org/officeDocument/2006/relationships/hyperlink" Target="https://pbs.twimg.com/media/DX4b7a0X4AE8oaI.jpg" TargetMode="External"/><Relationship Id="rId2704" Type="http://schemas.openxmlformats.org/officeDocument/2006/relationships/hyperlink" Target="http://pbs.twimg.com/profile_images/680986347620835328/a4QAhIz9_normal.jpg" TargetMode="External"/><Relationship Id="rId1306" Type="http://schemas.openxmlformats.org/officeDocument/2006/relationships/hyperlink" Target="http://www.myfrugalbusiness.com/2017/04/social-media-monitoring-importance.html" TargetMode="External"/><Relationship Id="rId1720" Type="http://schemas.openxmlformats.org/officeDocument/2006/relationships/hyperlink" Target="https://pbs.twimg.com/media/DYqSpwgVQAE1uk0.jpg" TargetMode="External"/><Relationship Id="rId4876" Type="http://schemas.openxmlformats.org/officeDocument/2006/relationships/hyperlink" Target="https://twitter.com/" TargetMode="External"/><Relationship Id="rId12" Type="http://schemas.openxmlformats.org/officeDocument/2006/relationships/hyperlink" Target="http://read.bi/2FTUvgY" TargetMode="External"/><Relationship Id="rId3478" Type="http://schemas.openxmlformats.org/officeDocument/2006/relationships/hyperlink" Target="http://pbs.twimg.com/profile_images/971719718569639937/ZP-kdMj0_normal.jpg" TargetMode="External"/><Relationship Id="rId3892" Type="http://schemas.openxmlformats.org/officeDocument/2006/relationships/hyperlink" Target="https://twitter.com/" TargetMode="External"/><Relationship Id="rId4529" Type="http://schemas.openxmlformats.org/officeDocument/2006/relationships/hyperlink" Target="https://twitter.com/" TargetMode="External"/><Relationship Id="rId4943" Type="http://schemas.openxmlformats.org/officeDocument/2006/relationships/hyperlink" Target="https://twitter.com/" TargetMode="External"/><Relationship Id="rId399" Type="http://schemas.openxmlformats.org/officeDocument/2006/relationships/hyperlink" Target="https://www.youtube.com/watch?v=SKNW2cMMHow&amp;feature=youtu.be&amp;utm_content=bufferbfcbd&amp;utm_medium=social&amp;utm_source=twitter.com&amp;utm_campaign=buffer" TargetMode="External"/><Relationship Id="rId2494" Type="http://schemas.openxmlformats.org/officeDocument/2006/relationships/hyperlink" Target="http://pbs.twimg.com/profile_images/726061769962184704/XgB5d_Y4_normal.jpg" TargetMode="External"/><Relationship Id="rId3545" Type="http://schemas.openxmlformats.org/officeDocument/2006/relationships/hyperlink" Target="https://pbs.twimg.com/media/DYSFlFAVMAExPSM.jpg" TargetMode="External"/><Relationship Id="rId466" Type="http://schemas.openxmlformats.org/officeDocument/2006/relationships/hyperlink" Target="https://lnkd.in/gbWMCAv" TargetMode="External"/><Relationship Id="rId880" Type="http://schemas.openxmlformats.org/officeDocument/2006/relationships/hyperlink" Target="http://ow.ly/r0rt30iyW8N" TargetMode="External"/><Relationship Id="rId1096" Type="http://schemas.openxmlformats.org/officeDocument/2006/relationships/hyperlink" Target="https://www.ebay.com/itm/371928695444?ul_noapp=true" TargetMode="External"/><Relationship Id="rId2147" Type="http://schemas.openxmlformats.org/officeDocument/2006/relationships/hyperlink" Target="http://pbs.twimg.com/profile_images/516526600024633344/hpFHdAXH_normal.jpeg" TargetMode="External"/><Relationship Id="rId2561" Type="http://schemas.openxmlformats.org/officeDocument/2006/relationships/hyperlink" Target="http://pbs.twimg.com/profile_images/458658296858030080/PJiq4b4c_normal.jpeg" TargetMode="External"/><Relationship Id="rId119" Type="http://schemas.openxmlformats.org/officeDocument/2006/relationships/hyperlink" Target="http://www.voiceamerica.com/show/1981/breakfast-with-game-changers" TargetMode="External"/><Relationship Id="rId533" Type="http://schemas.openxmlformats.org/officeDocument/2006/relationships/hyperlink" Target="http://more.www.reveueassistance.com/" TargetMode="External"/><Relationship Id="rId1163" Type="http://schemas.openxmlformats.org/officeDocument/2006/relationships/hyperlink" Target="http://www.social-experts.net/dog-whistle-content/" TargetMode="External"/><Relationship Id="rId2214" Type="http://schemas.openxmlformats.org/officeDocument/2006/relationships/hyperlink" Target="https://pbs.twimg.com/media/DX28dPmWsAEZBfd.jpg" TargetMode="External"/><Relationship Id="rId3612" Type="http://schemas.openxmlformats.org/officeDocument/2006/relationships/hyperlink" Target="https://pbs.twimg.com/media/DYqWUTvW4AE7B7L.jpg" TargetMode="External"/><Relationship Id="rId600" Type="http://schemas.openxmlformats.org/officeDocument/2006/relationships/hyperlink" Target="http://www.kcore-analytics.com/searching/?keyword=socialselling" TargetMode="External"/><Relationship Id="rId1230" Type="http://schemas.openxmlformats.org/officeDocument/2006/relationships/hyperlink" Target="https://www.linkedin.com/pulse/why-your-sales-onboarding-process-broken-timothy-tim-hughes" TargetMode="External"/><Relationship Id="rId4386" Type="http://schemas.openxmlformats.org/officeDocument/2006/relationships/hyperlink" Target="https://twitter.com/" TargetMode="External"/><Relationship Id="rId5437" Type="http://schemas.openxmlformats.org/officeDocument/2006/relationships/hyperlink" Target="https://twitter.com/" TargetMode="External"/><Relationship Id="rId4039" Type="http://schemas.openxmlformats.org/officeDocument/2006/relationships/hyperlink" Target="https://twitter.com/" TargetMode="External"/><Relationship Id="rId4453" Type="http://schemas.openxmlformats.org/officeDocument/2006/relationships/hyperlink" Target="https://twitter.com/" TargetMode="External"/><Relationship Id="rId5504" Type="http://schemas.openxmlformats.org/officeDocument/2006/relationships/hyperlink" Target="https://api.twitter.com/1.1/geo/id/0d6c1452353a8722.json" TargetMode="External"/><Relationship Id="rId3055" Type="http://schemas.openxmlformats.org/officeDocument/2006/relationships/hyperlink" Target="https://pbs.twimg.com/media/DX3HJKEV4AEIEP4.jpg" TargetMode="External"/><Relationship Id="rId4106" Type="http://schemas.openxmlformats.org/officeDocument/2006/relationships/hyperlink" Target="https://twitter.com/" TargetMode="External"/><Relationship Id="rId4520" Type="http://schemas.openxmlformats.org/officeDocument/2006/relationships/hyperlink" Target="https://twitter.com/" TargetMode="External"/><Relationship Id="rId390" Type="http://schemas.openxmlformats.org/officeDocument/2006/relationships/hyperlink" Target="http://bit.ly/2GjnECx" TargetMode="External"/><Relationship Id="rId2071" Type="http://schemas.openxmlformats.org/officeDocument/2006/relationships/hyperlink" Target="http://pbs.twimg.com/profile_images/449576750549196800/mwqyxXBX_normal.jpeg" TargetMode="External"/><Relationship Id="rId3122" Type="http://schemas.openxmlformats.org/officeDocument/2006/relationships/hyperlink" Target="http://pbs.twimg.com/profile_images/964292232688881665/wcM3ZYSt_normal.jpg" TargetMode="External"/><Relationship Id="rId5294" Type="http://schemas.openxmlformats.org/officeDocument/2006/relationships/hyperlink" Target="https://twitter.com/" TargetMode="External"/><Relationship Id="rId110" Type="http://schemas.openxmlformats.org/officeDocument/2006/relationships/hyperlink" Target="http://sumo.ly/JiIi" TargetMode="External"/><Relationship Id="rId2888" Type="http://schemas.openxmlformats.org/officeDocument/2006/relationships/hyperlink" Target="http://pbs.twimg.com/profile_images/423336432829079552/Qo40WvP4_normal.jpeg" TargetMode="External"/><Relationship Id="rId3939" Type="http://schemas.openxmlformats.org/officeDocument/2006/relationships/hyperlink" Target="https://twitter.com/" TargetMode="External"/><Relationship Id="rId2955" Type="http://schemas.openxmlformats.org/officeDocument/2006/relationships/hyperlink" Target="http://pbs.twimg.com/profile_images/874062201140551682/uN7ZdV3g_normal.jpg" TargetMode="External"/><Relationship Id="rId5361" Type="http://schemas.openxmlformats.org/officeDocument/2006/relationships/hyperlink" Target="https://twitter.com/" TargetMode="External"/><Relationship Id="rId927" Type="http://schemas.openxmlformats.org/officeDocument/2006/relationships/hyperlink" Target="http://www.myfrugalbusiness.com/2017/01/twitter-tips-tricks-social-selling-smm.html" TargetMode="External"/><Relationship Id="rId1557" Type="http://schemas.openxmlformats.org/officeDocument/2006/relationships/hyperlink" Target="https://pbs.twimg.com/media/DYas9U-UQAA_msy.jpg" TargetMode="External"/><Relationship Id="rId1971" Type="http://schemas.openxmlformats.org/officeDocument/2006/relationships/hyperlink" Target="http://pbs.twimg.com/profile_images/558340250473218048/IwoA37_b_normal.jpeg" TargetMode="External"/><Relationship Id="rId2608" Type="http://schemas.openxmlformats.org/officeDocument/2006/relationships/hyperlink" Target="http://pbs.twimg.com/profile_images/965924476524335104/zF3lmeKG_normal.jpg" TargetMode="External"/><Relationship Id="rId5014" Type="http://schemas.openxmlformats.org/officeDocument/2006/relationships/hyperlink" Target="https://twitter.com/" TargetMode="External"/><Relationship Id="rId1624" Type="http://schemas.openxmlformats.org/officeDocument/2006/relationships/hyperlink" Target="https://pbs.twimg.com/media/DXzgs4wXcAEZD5t.jpg" TargetMode="External"/><Relationship Id="rId4030" Type="http://schemas.openxmlformats.org/officeDocument/2006/relationships/hyperlink" Target="https://twitter.com/" TargetMode="External"/><Relationship Id="rId3796" Type="http://schemas.openxmlformats.org/officeDocument/2006/relationships/hyperlink" Target="https://twitter.com/" TargetMode="External"/><Relationship Id="rId2398" Type="http://schemas.openxmlformats.org/officeDocument/2006/relationships/hyperlink" Target="http://pbs.twimg.com/profile_images/960915815561273344/MI8GfbjE_normal.jpg" TargetMode="External"/><Relationship Id="rId3449" Type="http://schemas.openxmlformats.org/officeDocument/2006/relationships/hyperlink" Target="https://pbs.twimg.com/media/DYCJdTYVQAAICUf.jpg" TargetMode="External"/><Relationship Id="rId4847" Type="http://schemas.openxmlformats.org/officeDocument/2006/relationships/hyperlink" Target="https://twitter.com/" TargetMode="External"/><Relationship Id="rId3863" Type="http://schemas.openxmlformats.org/officeDocument/2006/relationships/hyperlink" Target="https://twitter.com/" TargetMode="External"/><Relationship Id="rId4914" Type="http://schemas.openxmlformats.org/officeDocument/2006/relationships/hyperlink" Target="https://twitter.com/" TargetMode="External"/><Relationship Id="rId784" Type="http://schemas.openxmlformats.org/officeDocument/2006/relationships/hyperlink" Target="https://www.linkedin.com/pulse/construction-pros-get-more-clicks-social-media-trick-sarah-block-ms" TargetMode="External"/><Relationship Id="rId1067" Type="http://schemas.openxmlformats.org/officeDocument/2006/relationships/hyperlink" Target="https://www.ebay.com/ulk/itm/112852303485" TargetMode="External"/><Relationship Id="rId2465" Type="http://schemas.openxmlformats.org/officeDocument/2006/relationships/hyperlink" Target="http://pbs.twimg.com/profile_images/894549273202876416/WlGk4npW_normal.jpg" TargetMode="External"/><Relationship Id="rId3516" Type="http://schemas.openxmlformats.org/officeDocument/2006/relationships/hyperlink" Target="https://pbs.twimg.com/media/DYA1dlWWAAI5l__.jpg" TargetMode="External"/><Relationship Id="rId3930" Type="http://schemas.openxmlformats.org/officeDocument/2006/relationships/hyperlink" Target="https://twitter.com/" TargetMode="External"/><Relationship Id="rId437" Type="http://schemas.openxmlformats.org/officeDocument/2006/relationships/hyperlink" Target="http://ow.ly/JHFm30iMXAO" TargetMode="External"/><Relationship Id="rId851" Type="http://schemas.openxmlformats.org/officeDocument/2006/relationships/hyperlink" Target="http://bit.ly/2BGWXYh" TargetMode="External"/><Relationship Id="rId1481" Type="http://schemas.openxmlformats.org/officeDocument/2006/relationships/hyperlink" Target="https://pbs.twimg.com/media/DYGaDJpXUAA3gTn.jpg" TargetMode="External"/><Relationship Id="rId2118" Type="http://schemas.openxmlformats.org/officeDocument/2006/relationships/hyperlink" Target="http://pbs.twimg.com/profile_images/602236670855876609/J3jxoSec_normal.png" TargetMode="External"/><Relationship Id="rId2532" Type="http://schemas.openxmlformats.org/officeDocument/2006/relationships/hyperlink" Target="https://pbs.twimg.com/media/DYVhdemW4AIGZ3I.jpg" TargetMode="External"/><Relationship Id="rId504" Type="http://schemas.openxmlformats.org/officeDocument/2006/relationships/hyperlink" Target="http://visionarymarketing.fr/blog/2018/03/social-selling-demarquer-concurrence/" TargetMode="External"/><Relationship Id="rId1134" Type="http://schemas.openxmlformats.org/officeDocument/2006/relationships/hyperlink" Target="http://www.myfrugalbusiness.com/2017/12/lead-generation-hacks-grow-sales.html" TargetMode="External"/><Relationship Id="rId1201" Type="http://schemas.openxmlformats.org/officeDocument/2006/relationships/hyperlink" Target="http://www.social-experts.net/turn-tweets-measurable-actions/?utm_content=bufferf58f4&amp;utm_medium=social&amp;utm_source=twitter.com&amp;utm_campaign=buffer" TargetMode="External"/><Relationship Id="rId4357" Type="http://schemas.openxmlformats.org/officeDocument/2006/relationships/hyperlink" Target="https://twitter.com/" TargetMode="External"/><Relationship Id="rId4771" Type="http://schemas.openxmlformats.org/officeDocument/2006/relationships/hyperlink" Target="https://twitter.com/" TargetMode="External"/><Relationship Id="rId5408" Type="http://schemas.openxmlformats.org/officeDocument/2006/relationships/hyperlink" Target="https://twitter.com/" TargetMode="External"/><Relationship Id="rId3373" Type="http://schemas.openxmlformats.org/officeDocument/2006/relationships/hyperlink" Target="http://pbs.twimg.com/profile_images/909075667433644033/3IsGUKbQ_normal.jpg" TargetMode="External"/><Relationship Id="rId4424" Type="http://schemas.openxmlformats.org/officeDocument/2006/relationships/hyperlink" Target="https://twitter.com/" TargetMode="External"/><Relationship Id="rId294" Type="http://schemas.openxmlformats.org/officeDocument/2006/relationships/hyperlink" Target="http://klou.tt/15hb609tjkjfw" TargetMode="External"/><Relationship Id="rId3026" Type="http://schemas.openxmlformats.org/officeDocument/2006/relationships/hyperlink" Target="https://pbs.twimg.com/media/DYVNK9xWAAArrRA.jpg" TargetMode="External"/><Relationship Id="rId361" Type="http://schemas.openxmlformats.org/officeDocument/2006/relationships/hyperlink" Target="http://bit.ly/2EU5xWb" TargetMode="External"/><Relationship Id="rId2042" Type="http://schemas.openxmlformats.org/officeDocument/2006/relationships/hyperlink" Target="http://pbs.twimg.com/profile_images/670097001883807744/IKR_IX-X_normal.jpg" TargetMode="External"/><Relationship Id="rId3440" Type="http://schemas.openxmlformats.org/officeDocument/2006/relationships/hyperlink" Target="http://pbs.twimg.com/profile_images/761642165286084609/VwbpOm8W_normal.jpg" TargetMode="External"/><Relationship Id="rId5198" Type="http://schemas.openxmlformats.org/officeDocument/2006/relationships/hyperlink" Target="https://twitter.com/" TargetMode="External"/><Relationship Id="rId2859" Type="http://schemas.openxmlformats.org/officeDocument/2006/relationships/hyperlink" Target="http://pbs.twimg.com/profile_images/908399207228338182/LHqCmrDA_normal.jpg" TargetMode="External"/><Relationship Id="rId5265" Type="http://schemas.openxmlformats.org/officeDocument/2006/relationships/hyperlink" Target="https://twitter.com/" TargetMode="External"/><Relationship Id="rId1875" Type="http://schemas.openxmlformats.org/officeDocument/2006/relationships/hyperlink" Target="https://pbs.twimg.com/media/DIKpzTBXcAAbuTR.jpg" TargetMode="External"/><Relationship Id="rId4281" Type="http://schemas.openxmlformats.org/officeDocument/2006/relationships/hyperlink" Target="https://twitter.com/" TargetMode="External"/><Relationship Id="rId5332" Type="http://schemas.openxmlformats.org/officeDocument/2006/relationships/hyperlink" Target="https://twitter.com/" TargetMode="External"/><Relationship Id="rId1528" Type="http://schemas.openxmlformats.org/officeDocument/2006/relationships/hyperlink" Target="https://pbs.twimg.com/media/DYUKmqfVoAA6XxC.jpg" TargetMode="External"/><Relationship Id="rId2926" Type="http://schemas.openxmlformats.org/officeDocument/2006/relationships/hyperlink" Target="http://pbs.twimg.com/profile_images/874062201140551682/uN7ZdV3g_normal.jpg" TargetMode="External"/><Relationship Id="rId1942" Type="http://schemas.openxmlformats.org/officeDocument/2006/relationships/hyperlink" Target="https://pbs.twimg.com/media/DXncRYKU8AEjAGk.jpg" TargetMode="External"/><Relationship Id="rId4001" Type="http://schemas.openxmlformats.org/officeDocument/2006/relationships/hyperlink" Target="https://twitter.com/" TargetMode="External"/><Relationship Id="rId3767" Type="http://schemas.openxmlformats.org/officeDocument/2006/relationships/hyperlink" Target="https://twitter.com/" TargetMode="External"/><Relationship Id="rId4818" Type="http://schemas.openxmlformats.org/officeDocument/2006/relationships/hyperlink" Target="https://twitter.com/" TargetMode="External"/><Relationship Id="rId688" Type="http://schemas.openxmlformats.org/officeDocument/2006/relationships/hyperlink" Target="http://www.voiceamerica.com/show/2490/social-selling-with-game-changers-presented-by-sap" TargetMode="External"/><Relationship Id="rId2369" Type="http://schemas.openxmlformats.org/officeDocument/2006/relationships/hyperlink" Target="http://pbs.twimg.com/profile_images/673169746033029120/eUXWxZMm_normal.jpg" TargetMode="External"/><Relationship Id="rId2783" Type="http://schemas.openxmlformats.org/officeDocument/2006/relationships/hyperlink" Target="http://pbs.twimg.com/profile_images/640190592631214080/3hzGTPrD_normal.png" TargetMode="External"/><Relationship Id="rId3834" Type="http://schemas.openxmlformats.org/officeDocument/2006/relationships/hyperlink" Target="https://twitter.com/" TargetMode="External"/><Relationship Id="rId755" Type="http://schemas.openxmlformats.org/officeDocument/2006/relationships/hyperlink" Target="http://www.social-experts.net/people-afraid-change/" TargetMode="External"/><Relationship Id="rId1385" Type="http://schemas.openxmlformats.org/officeDocument/2006/relationships/hyperlink" Target="https://pbs.twimg.com/media/DXsg2dxX4AE5HSj.jpg" TargetMode="External"/><Relationship Id="rId2436" Type="http://schemas.openxmlformats.org/officeDocument/2006/relationships/hyperlink" Target="https://pbs.twimg.com/media/DYGbcvRX4AAMtuG.jpg" TargetMode="External"/><Relationship Id="rId2850" Type="http://schemas.openxmlformats.org/officeDocument/2006/relationships/hyperlink" Target="https://pbs.twimg.com/media/DX8DjItX4AIzJrT.jpg" TargetMode="External"/><Relationship Id="rId91" Type="http://schemas.openxmlformats.org/officeDocument/2006/relationships/hyperlink" Target="https://buff.ly/2G32CYM" TargetMode="External"/><Relationship Id="rId408" Type="http://schemas.openxmlformats.org/officeDocument/2006/relationships/hyperlink" Target="https://www.youtube.com/watch?v=SKNW2cMMHow&amp;feature=youtu.be&amp;utm_content=bufferbfcbd&amp;utm_medium=social&amp;utm_source=twitter.com&amp;utm_campaign=buffer" TargetMode="External"/><Relationship Id="rId822" Type="http://schemas.openxmlformats.org/officeDocument/2006/relationships/hyperlink" Target="https://twitter.com/DesmondDreckett/status/975099631184089088" TargetMode="External"/><Relationship Id="rId1038" Type="http://schemas.openxmlformats.org/officeDocument/2006/relationships/hyperlink" Target="https://www.ebay.com/ulk/itm/112860874200" TargetMode="External"/><Relationship Id="rId1452" Type="http://schemas.openxmlformats.org/officeDocument/2006/relationships/hyperlink" Target="https://pbs.twimg.com/media/DX79UMZXkAARDAt.jpg" TargetMode="External"/><Relationship Id="rId2503" Type="http://schemas.openxmlformats.org/officeDocument/2006/relationships/hyperlink" Target="http://pbs.twimg.com/profile_images/2149025369/profile-image-curation-traffic_normal.jpg" TargetMode="External"/><Relationship Id="rId3901" Type="http://schemas.openxmlformats.org/officeDocument/2006/relationships/hyperlink" Target="https://twitter.com/" TargetMode="External"/><Relationship Id="rId1105" Type="http://schemas.openxmlformats.org/officeDocument/2006/relationships/hyperlink" Target="https://www.ebay.com/itm/371928721079?ul_noapp=true" TargetMode="External"/><Relationship Id="rId3277" Type="http://schemas.openxmlformats.org/officeDocument/2006/relationships/hyperlink" Target="http://pbs.twimg.com/profile_images/545662268440989696/EeuoyVto_normal.png" TargetMode="External"/><Relationship Id="rId4675" Type="http://schemas.openxmlformats.org/officeDocument/2006/relationships/hyperlink" Target="https://twitter.com/" TargetMode="External"/><Relationship Id="rId198" Type="http://schemas.openxmlformats.org/officeDocument/2006/relationships/hyperlink" Target="https://goo.gl/ivGiyX" TargetMode="External"/><Relationship Id="rId3691" Type="http://schemas.openxmlformats.org/officeDocument/2006/relationships/hyperlink" Target="https://twitter.com/" TargetMode="External"/><Relationship Id="rId4328" Type="http://schemas.openxmlformats.org/officeDocument/2006/relationships/hyperlink" Target="https://twitter.com/" TargetMode="External"/><Relationship Id="rId4742" Type="http://schemas.openxmlformats.org/officeDocument/2006/relationships/hyperlink" Target="https://twitter.com/" TargetMode="External"/><Relationship Id="rId2293" Type="http://schemas.openxmlformats.org/officeDocument/2006/relationships/hyperlink" Target="https://pbs.twimg.com/media/DXsrQTvWAAE_PJ5.jpg" TargetMode="External"/><Relationship Id="rId3344" Type="http://schemas.openxmlformats.org/officeDocument/2006/relationships/hyperlink" Target="http://pbs.twimg.com/profile_images/909075667433644033/3IsGUKbQ_normal.jpg" TargetMode="External"/><Relationship Id="rId265" Type="http://schemas.openxmlformats.org/officeDocument/2006/relationships/hyperlink" Target="https://www.saleshacker.com/seven-ways-to-see-your-social-selling-roi/" TargetMode="External"/><Relationship Id="rId2360" Type="http://schemas.openxmlformats.org/officeDocument/2006/relationships/hyperlink" Target="https://pbs.twimg.com/tweet_video_thumb/DYBOLCKVMAIg1f0.jpg" TargetMode="External"/><Relationship Id="rId3411" Type="http://schemas.openxmlformats.org/officeDocument/2006/relationships/hyperlink" Target="http://pbs.twimg.com/profile_images/1129115682/40222_123899460989128_100001072256821_128730_5433521_n_normal.jpg" TargetMode="External"/><Relationship Id="rId332" Type="http://schemas.openxmlformats.org/officeDocument/2006/relationships/hyperlink" Target="http://www.social-experts.net/make-go-person-industry/" TargetMode="External"/><Relationship Id="rId2013" Type="http://schemas.openxmlformats.org/officeDocument/2006/relationships/hyperlink" Target="http://pbs.twimg.com/profile_images/760807298377871360/Qcx7fm7E_normal.jpg" TargetMode="External"/><Relationship Id="rId5169" Type="http://schemas.openxmlformats.org/officeDocument/2006/relationships/hyperlink" Target="https://twitter.com/" TargetMode="External"/><Relationship Id="rId4185" Type="http://schemas.openxmlformats.org/officeDocument/2006/relationships/hyperlink" Target="https://twitter.com/" TargetMode="External"/><Relationship Id="rId5236" Type="http://schemas.openxmlformats.org/officeDocument/2006/relationships/hyperlink" Target="https://twitter.com/" TargetMode="External"/><Relationship Id="rId1779" Type="http://schemas.openxmlformats.org/officeDocument/2006/relationships/hyperlink" Target="https://pbs.twimg.com/media/DYVRg9FW0AE3tq5.jpg" TargetMode="External"/><Relationship Id="rId4252" Type="http://schemas.openxmlformats.org/officeDocument/2006/relationships/hyperlink" Target="https://twitter.com/" TargetMode="External"/><Relationship Id="rId1846" Type="http://schemas.openxmlformats.org/officeDocument/2006/relationships/hyperlink" Target="https://pbs.twimg.com/media/DXxs2oVXkAIF_gv.jpg" TargetMode="External"/><Relationship Id="rId5303" Type="http://schemas.openxmlformats.org/officeDocument/2006/relationships/hyperlink" Target="https://twitter.com/" TargetMode="External"/><Relationship Id="rId1913" Type="http://schemas.openxmlformats.org/officeDocument/2006/relationships/hyperlink" Target="https://pbs.twimg.com/media/DOH7P1nUEAEGYsA.jpg" TargetMode="External"/><Relationship Id="rId2687" Type="http://schemas.openxmlformats.org/officeDocument/2006/relationships/hyperlink" Target="http://pbs.twimg.com/profile_images/423336432829079552/Qo40WvP4_normal.jpeg" TargetMode="External"/><Relationship Id="rId3738" Type="http://schemas.openxmlformats.org/officeDocument/2006/relationships/hyperlink" Target="https://twitter.com/" TargetMode="External"/><Relationship Id="rId5093" Type="http://schemas.openxmlformats.org/officeDocument/2006/relationships/hyperlink" Target="https://twitter.com/" TargetMode="External"/><Relationship Id="rId659" Type="http://schemas.openxmlformats.org/officeDocument/2006/relationships/hyperlink" Target="https://www.ebay.com/itm/112809092386?ul_noapp=true" TargetMode="External"/><Relationship Id="rId1289" Type="http://schemas.openxmlformats.org/officeDocument/2006/relationships/hyperlink" Target="http://www.myfrugalbusiness.com/2017/12/lead-generation-hacks-grow-sales.html" TargetMode="External"/><Relationship Id="rId5160" Type="http://schemas.openxmlformats.org/officeDocument/2006/relationships/hyperlink" Target="https://twitter.com/" TargetMode="External"/><Relationship Id="rId1356" Type="http://schemas.openxmlformats.org/officeDocument/2006/relationships/hyperlink" Target="https://pbs.twimg.com/tweet_video_thumb/DYkMFNZW4AEd_nt.jpg" TargetMode="External"/><Relationship Id="rId2754" Type="http://schemas.openxmlformats.org/officeDocument/2006/relationships/hyperlink" Target="https://pbs.twimg.com/media/DXsdjgjV4AUxzii.jpg" TargetMode="External"/><Relationship Id="rId3805" Type="http://schemas.openxmlformats.org/officeDocument/2006/relationships/hyperlink" Target="https://twitter.com/" TargetMode="External"/><Relationship Id="rId726" Type="http://schemas.openxmlformats.org/officeDocument/2006/relationships/hyperlink" Target="https://www.linkedin.com/pulse/watch-sales-navigator-best-practices-mario-m-martinez-brynne-tillman?published=t" TargetMode="External"/><Relationship Id="rId1009" Type="http://schemas.openxmlformats.org/officeDocument/2006/relationships/hyperlink" Target="http://www.social-experts.net/dont-be-outsold" TargetMode="External"/><Relationship Id="rId1770" Type="http://schemas.openxmlformats.org/officeDocument/2006/relationships/hyperlink" Target="https://pbs.twimg.com/media/DXs4jv7U8AAabpR.jpg" TargetMode="External"/><Relationship Id="rId2407" Type="http://schemas.openxmlformats.org/officeDocument/2006/relationships/hyperlink" Target="https://pbs.twimg.com/media/DYGXYVkX0AIVJCv.jpg" TargetMode="External"/><Relationship Id="rId2821" Type="http://schemas.openxmlformats.org/officeDocument/2006/relationships/hyperlink" Target="http://pbs.twimg.com/profile_images/908399207228338182/LHqCmrDA_normal.jpg" TargetMode="External"/><Relationship Id="rId62" Type="http://schemas.openxmlformats.org/officeDocument/2006/relationships/hyperlink" Target="https://lnkd.in/eCa4Ek3" TargetMode="External"/><Relationship Id="rId1423" Type="http://schemas.openxmlformats.org/officeDocument/2006/relationships/hyperlink" Target="https://pbs.twimg.com/media/DXxR9UxWAAAaC49.jpg" TargetMode="External"/><Relationship Id="rId4579" Type="http://schemas.openxmlformats.org/officeDocument/2006/relationships/hyperlink" Target="https://twitter.com/" TargetMode="External"/><Relationship Id="rId4993" Type="http://schemas.openxmlformats.org/officeDocument/2006/relationships/hyperlink" Target="https://twitter.com/" TargetMode="External"/><Relationship Id="rId3595" Type="http://schemas.openxmlformats.org/officeDocument/2006/relationships/hyperlink" Target="https://pbs.twimg.com/media/DX22b4tU0AAL2gD.jpg" TargetMode="External"/><Relationship Id="rId4646" Type="http://schemas.openxmlformats.org/officeDocument/2006/relationships/hyperlink" Target="https://twitter.com/" TargetMode="External"/><Relationship Id="rId2197" Type="http://schemas.openxmlformats.org/officeDocument/2006/relationships/hyperlink" Target="http://pbs.twimg.com/profile_images/930443133644570624/3EDlGC7C_normal.jpg" TargetMode="External"/><Relationship Id="rId3248" Type="http://schemas.openxmlformats.org/officeDocument/2006/relationships/hyperlink" Target="http://pbs.twimg.com/profile_images/900825127780196352/RJhV8_wH_normal.jpg" TargetMode="External"/><Relationship Id="rId3662" Type="http://schemas.openxmlformats.org/officeDocument/2006/relationships/hyperlink" Target="https://pbs.twimg.com/media/DSzXb_2VoAAhNGS.jpg" TargetMode="External"/><Relationship Id="rId4713" Type="http://schemas.openxmlformats.org/officeDocument/2006/relationships/hyperlink" Target="https://twitter.com/" TargetMode="External"/><Relationship Id="rId169" Type="http://schemas.openxmlformats.org/officeDocument/2006/relationships/hyperlink" Target="https://www.sohosalescoaching.com/2018/03/08/social-selling-strategies/" TargetMode="External"/><Relationship Id="rId583" Type="http://schemas.openxmlformats.org/officeDocument/2006/relationships/hyperlink" Target="https://www.linkedin.com/pulse/importance-kpis-social-media-marketing-dennis-koutoudis/" TargetMode="External"/><Relationship Id="rId2264" Type="http://schemas.openxmlformats.org/officeDocument/2006/relationships/hyperlink" Target="http://pbs.twimg.com/profile_images/735262542629613568/Hy4qGIAz_normal.jpg" TargetMode="External"/><Relationship Id="rId3315" Type="http://schemas.openxmlformats.org/officeDocument/2006/relationships/hyperlink" Target="http://pbs.twimg.com/profile_images/770244132417605633/BQo293S6_normal.jpg" TargetMode="External"/><Relationship Id="rId236" Type="http://schemas.openxmlformats.org/officeDocument/2006/relationships/hyperlink" Target="https://lnkd.in/gkNPQkJ" TargetMode="External"/><Relationship Id="rId650" Type="http://schemas.openxmlformats.org/officeDocument/2006/relationships/hyperlink" Target="https://youtu.be/jEGyp0w6vMo" TargetMode="External"/><Relationship Id="rId1280" Type="http://schemas.openxmlformats.org/officeDocument/2006/relationships/hyperlink" Target="http://www.myfrugalbusiness.com/2017/12/lead-generation-hacks-grow-sales.html" TargetMode="External"/><Relationship Id="rId2331" Type="http://schemas.openxmlformats.org/officeDocument/2006/relationships/hyperlink" Target="http://pbs.twimg.com/profile_images/957691963112861697/pbbrNfij_normal.jpg" TargetMode="External"/><Relationship Id="rId5487" Type="http://schemas.openxmlformats.org/officeDocument/2006/relationships/hyperlink" Target="https://api.twitter.com/1.1/geo/id/4c6100a96901fb5e.json" TargetMode="External"/><Relationship Id="rId303" Type="http://schemas.openxmlformats.org/officeDocument/2006/relationships/hyperlink" Target="http://www.myfrugalbusiness.com/2017/03/powerful-social-media-marketing-ideas-startup.html" TargetMode="External"/><Relationship Id="rId4089" Type="http://schemas.openxmlformats.org/officeDocument/2006/relationships/hyperlink" Target="https://twitter.com/" TargetMode="External"/><Relationship Id="rId1000" Type="http://schemas.openxmlformats.org/officeDocument/2006/relationships/hyperlink" Target="https://blog.iandyoo.com/guide-de-d%C3%A9couverte-client-3-d%C3%A9finir-les-objectifs?utm_campaign=Vendre%20plus%20%3A%20Social%20Selling%20%26%20Inbound%20Sales&amp;utm_content=66792158&amp;utm_medium=social&amp;utm_source=twitter" TargetMode="External"/><Relationship Id="rId4156" Type="http://schemas.openxmlformats.org/officeDocument/2006/relationships/hyperlink" Target="https://twitter.com/" TargetMode="External"/><Relationship Id="rId4570" Type="http://schemas.openxmlformats.org/officeDocument/2006/relationships/hyperlink" Target="https://twitter.com/" TargetMode="External"/><Relationship Id="rId5207" Type="http://schemas.openxmlformats.org/officeDocument/2006/relationships/hyperlink" Target="https://twitter.com/" TargetMode="External"/><Relationship Id="rId1817" Type="http://schemas.openxmlformats.org/officeDocument/2006/relationships/hyperlink" Target="https://pbs.twimg.com/media/DX6oWqvVwAEOA_P.jpg" TargetMode="External"/><Relationship Id="rId3172" Type="http://schemas.openxmlformats.org/officeDocument/2006/relationships/hyperlink" Target="http://pbs.twimg.com/profile_images/853987068065796097/REP10k0__normal.jpg" TargetMode="External"/><Relationship Id="rId4223" Type="http://schemas.openxmlformats.org/officeDocument/2006/relationships/hyperlink" Target="https://twitter.com/" TargetMode="External"/><Relationship Id="rId160" Type="http://schemas.openxmlformats.org/officeDocument/2006/relationships/hyperlink" Target="https://buff.ly/2FjUxBT" TargetMode="External"/><Relationship Id="rId3989" Type="http://schemas.openxmlformats.org/officeDocument/2006/relationships/hyperlink" Target="https://twitter.com/" TargetMode="External"/><Relationship Id="rId5064" Type="http://schemas.openxmlformats.org/officeDocument/2006/relationships/hyperlink" Target="https://twitter.com/" TargetMode="External"/><Relationship Id="rId977" Type="http://schemas.openxmlformats.org/officeDocument/2006/relationships/hyperlink" Target="https://buff.ly/2oUV1TZ" TargetMode="External"/><Relationship Id="rId2658" Type="http://schemas.openxmlformats.org/officeDocument/2006/relationships/hyperlink" Target="https://pbs.twimg.com/media/DYBFCSpW0AEnTCO.jpg" TargetMode="External"/><Relationship Id="rId3709" Type="http://schemas.openxmlformats.org/officeDocument/2006/relationships/hyperlink" Target="https://twitter.com/" TargetMode="External"/><Relationship Id="rId4080" Type="http://schemas.openxmlformats.org/officeDocument/2006/relationships/hyperlink" Target="https://twitter.com/" TargetMode="External"/><Relationship Id="rId1674" Type="http://schemas.openxmlformats.org/officeDocument/2006/relationships/hyperlink" Target="https://pbs.twimg.com/media/DYVAoy1XcAEp7Qq.jpg" TargetMode="External"/><Relationship Id="rId2725" Type="http://schemas.openxmlformats.org/officeDocument/2006/relationships/hyperlink" Target="http://pbs.twimg.com/profile_images/757984876645720064/yhajiVam_normal.jpg" TargetMode="External"/><Relationship Id="rId5131" Type="http://schemas.openxmlformats.org/officeDocument/2006/relationships/hyperlink" Target="https://twitter.com/" TargetMode="External"/><Relationship Id="rId1327" Type="http://schemas.openxmlformats.org/officeDocument/2006/relationships/hyperlink" Target="https://pbs.twimg.com/media/DXuhRujVoAA1O7z.jpg" TargetMode="External"/><Relationship Id="rId1741" Type="http://schemas.openxmlformats.org/officeDocument/2006/relationships/hyperlink" Target="https://pbs.twimg.com/media/DGyqDWjUwAIi6uY.jpg" TargetMode="External"/><Relationship Id="rId4897" Type="http://schemas.openxmlformats.org/officeDocument/2006/relationships/hyperlink" Target="https://twitter.com/" TargetMode="External"/><Relationship Id="rId33" Type="http://schemas.openxmlformats.org/officeDocument/2006/relationships/hyperlink" Target="https://included.co/tips-selling-coworking-spaces/" TargetMode="External"/><Relationship Id="rId3499" Type="http://schemas.openxmlformats.org/officeDocument/2006/relationships/hyperlink" Target="https://pbs.twimg.com/media/DYVmIVlXUAArwv7.jpg" TargetMode="External"/><Relationship Id="rId3566" Type="http://schemas.openxmlformats.org/officeDocument/2006/relationships/hyperlink" Target="https://pbs.twimg.com/media/DX29922XUAAqebS.jpg" TargetMode="External"/><Relationship Id="rId4964" Type="http://schemas.openxmlformats.org/officeDocument/2006/relationships/hyperlink" Target="https://twitter.com/" TargetMode="External"/><Relationship Id="rId487" Type="http://schemas.openxmlformats.org/officeDocument/2006/relationships/hyperlink" Target="http://adtype.net/crs.html" TargetMode="External"/><Relationship Id="rId2168" Type="http://schemas.openxmlformats.org/officeDocument/2006/relationships/hyperlink" Target="https://pbs.twimg.com/media/DX8W7COWAAEtvIy.jpg" TargetMode="External"/><Relationship Id="rId3219" Type="http://schemas.openxmlformats.org/officeDocument/2006/relationships/hyperlink" Target="http://pbs.twimg.com/profile_images/930859532263202816/mFwfYR8W_normal.jpg" TargetMode="External"/><Relationship Id="rId3980" Type="http://schemas.openxmlformats.org/officeDocument/2006/relationships/hyperlink" Target="https://twitter.com/" TargetMode="External"/><Relationship Id="rId4617" Type="http://schemas.openxmlformats.org/officeDocument/2006/relationships/hyperlink" Target="https://twitter.com/" TargetMode="External"/><Relationship Id="rId1184" Type="http://schemas.openxmlformats.org/officeDocument/2006/relationships/hyperlink" Target="http://www.social-experts.net/biggest-mistake-making-social-selling/?utm_content=buffer83c07&amp;utm_medium=social&amp;utm_source=twitter.com&amp;utm_campaign=buffer" TargetMode="External"/><Relationship Id="rId2582" Type="http://schemas.openxmlformats.org/officeDocument/2006/relationships/hyperlink" Target="http://pbs.twimg.com/profile_images/2667263602/d49d8cd31674347c672a2b698268e8c0_normal.jpeg" TargetMode="External"/><Relationship Id="rId3633" Type="http://schemas.openxmlformats.org/officeDocument/2006/relationships/hyperlink" Target="http://pbs.twimg.com/profile_images/805109474352627712/WkaLDNMz_normal.jpg" TargetMode="External"/><Relationship Id="rId554" Type="http://schemas.openxmlformats.org/officeDocument/2006/relationships/hyperlink" Target="http://www.voiceamerica.com/show/2490/social-selling-with-game-changers-presented-by-sap" TargetMode="External"/><Relationship Id="rId2235" Type="http://schemas.openxmlformats.org/officeDocument/2006/relationships/hyperlink" Target="http://pbs.twimg.com/profile_images/1120639345/JoshBereano_-_Copy__2__normal.JPG" TargetMode="External"/><Relationship Id="rId3700" Type="http://schemas.openxmlformats.org/officeDocument/2006/relationships/hyperlink" Target="https://twitter.com/" TargetMode="External"/><Relationship Id="rId207" Type="http://schemas.openxmlformats.org/officeDocument/2006/relationships/hyperlink" Target="http://blog.creationagency.com.convey.pro/l/gVr2e7B" TargetMode="External"/><Relationship Id="rId621" Type="http://schemas.openxmlformats.org/officeDocument/2006/relationships/hyperlink" Target="http://www.social-experts.net/people-dont-choose-emails/" TargetMode="External"/><Relationship Id="rId1251" Type="http://schemas.openxmlformats.org/officeDocument/2006/relationships/hyperlink" Target="https://buff.ly/2p2HV7Y" TargetMode="External"/><Relationship Id="rId2302" Type="http://schemas.openxmlformats.org/officeDocument/2006/relationships/hyperlink" Target="http://pbs.twimg.com/profile_images/975265331827658753/4NvKJoyl_normal.jpg" TargetMode="External"/><Relationship Id="rId5458" Type="http://schemas.openxmlformats.org/officeDocument/2006/relationships/hyperlink" Target="https://api.twitter.com/1.1/geo/id/e3505917a639e8ec.json" TargetMode="External"/><Relationship Id="rId4474" Type="http://schemas.openxmlformats.org/officeDocument/2006/relationships/hyperlink" Target="https://twitter.com/" TargetMode="External"/><Relationship Id="rId3076" Type="http://schemas.openxmlformats.org/officeDocument/2006/relationships/hyperlink" Target="https://pbs.twimg.com/media/DYkZo82WsAA_ft9.jpg" TargetMode="External"/><Relationship Id="rId3490" Type="http://schemas.openxmlformats.org/officeDocument/2006/relationships/hyperlink" Target="https://pbs.twimg.com/media/DYBNCW6X0AEFMgJ.jpg" TargetMode="External"/><Relationship Id="rId4127" Type="http://schemas.openxmlformats.org/officeDocument/2006/relationships/hyperlink" Target="https://twitter.com/" TargetMode="External"/><Relationship Id="rId4541" Type="http://schemas.openxmlformats.org/officeDocument/2006/relationships/hyperlink" Target="https://twitter.com/" TargetMode="External"/><Relationship Id="rId2092" Type="http://schemas.openxmlformats.org/officeDocument/2006/relationships/hyperlink" Target="http://pbs.twimg.com/profile_images/423336432829079552/Qo40WvP4_normal.jpeg" TargetMode="External"/><Relationship Id="rId3143" Type="http://schemas.openxmlformats.org/officeDocument/2006/relationships/hyperlink" Target="http://pbs.twimg.com/profile_images/676153819798065152/JkwueaWj_normal.jpg" TargetMode="External"/><Relationship Id="rId131" Type="http://schemas.openxmlformats.org/officeDocument/2006/relationships/hyperlink" Target="http://www.voiceamerica.com/show/1981/breakfast-with-game-changers" TargetMode="External"/><Relationship Id="rId3210" Type="http://schemas.openxmlformats.org/officeDocument/2006/relationships/hyperlink" Target="https://pbs.twimg.com/media/DXxfJZVXcAAcJbi.jpg" TargetMode="External"/><Relationship Id="rId2976" Type="http://schemas.openxmlformats.org/officeDocument/2006/relationships/hyperlink" Target="http://pbs.twimg.com/profile_images/874062201140551682/uN7ZdV3g_normal.jpg" TargetMode="External"/><Relationship Id="rId5382" Type="http://schemas.openxmlformats.org/officeDocument/2006/relationships/hyperlink" Target="https://twitter.com/" TargetMode="External"/><Relationship Id="rId948" Type="http://schemas.openxmlformats.org/officeDocument/2006/relationships/hyperlink" Target="https://lnkd.in/gD2XScB" TargetMode="External"/><Relationship Id="rId1578" Type="http://schemas.openxmlformats.org/officeDocument/2006/relationships/hyperlink" Target="https://pbs.twimg.com/ext_tw_video_thumb/971700347189301248/pu/img/cZf0rhMHS8SXRl70.jpg" TargetMode="External"/><Relationship Id="rId1992" Type="http://schemas.openxmlformats.org/officeDocument/2006/relationships/hyperlink" Target="http://pbs.twimg.com/profile_images/934867755098132480/Pm7kwG45_normal.jpg" TargetMode="External"/><Relationship Id="rId2629" Type="http://schemas.openxmlformats.org/officeDocument/2006/relationships/hyperlink" Target="http://pbs.twimg.com/profile_images/936680973214855169/fDhu_BKi_normal.jpg" TargetMode="External"/><Relationship Id="rId5035" Type="http://schemas.openxmlformats.org/officeDocument/2006/relationships/hyperlink" Target="https://twitter.com/" TargetMode="External"/><Relationship Id="rId1645" Type="http://schemas.openxmlformats.org/officeDocument/2006/relationships/hyperlink" Target="https://pbs.twimg.com/media/DYAV19HUMAAGqU_.jpg" TargetMode="External"/><Relationship Id="rId4051" Type="http://schemas.openxmlformats.org/officeDocument/2006/relationships/hyperlink" Target="https://twitter.com/" TargetMode="External"/><Relationship Id="rId5102" Type="http://schemas.openxmlformats.org/officeDocument/2006/relationships/hyperlink" Target="https://twitter.com/" TargetMode="External"/><Relationship Id="rId1712" Type="http://schemas.openxmlformats.org/officeDocument/2006/relationships/hyperlink" Target="https://pbs.twimg.com/media/DYa0_dJU8AAlZqq.jpg" TargetMode="External"/><Relationship Id="rId4868" Type="http://schemas.openxmlformats.org/officeDocument/2006/relationships/hyperlink" Target="https://twitter.com/" TargetMode="External"/><Relationship Id="rId3884" Type="http://schemas.openxmlformats.org/officeDocument/2006/relationships/hyperlink" Target="https://twitter.com/" TargetMode="External"/><Relationship Id="rId4935" Type="http://schemas.openxmlformats.org/officeDocument/2006/relationships/hyperlink" Target="https://twitter.com/" TargetMode="External"/><Relationship Id="rId2486" Type="http://schemas.openxmlformats.org/officeDocument/2006/relationships/hyperlink" Target="http://pbs.twimg.com/profile_images/907175027384217600/4sm1bg_h_normal.jpg" TargetMode="External"/><Relationship Id="rId3537" Type="http://schemas.openxmlformats.org/officeDocument/2006/relationships/hyperlink" Target="https://pbs.twimg.com/media/DYGdtxkVAAEqPwL.jpg" TargetMode="External"/><Relationship Id="rId3951" Type="http://schemas.openxmlformats.org/officeDocument/2006/relationships/hyperlink" Target="https://twitter.com/" TargetMode="External"/><Relationship Id="rId458" Type="http://schemas.openxmlformats.org/officeDocument/2006/relationships/hyperlink" Target="http://dy.si/KpfJF" TargetMode="External"/><Relationship Id="rId872" Type="http://schemas.openxmlformats.org/officeDocument/2006/relationships/hyperlink" Target="http://ow.ly/mwLG30iMFyM" TargetMode="External"/><Relationship Id="rId1088" Type="http://schemas.openxmlformats.org/officeDocument/2006/relationships/hyperlink" Target="http://www.ebay.com/itm/112431217349?ul_noapp=true" TargetMode="External"/><Relationship Id="rId2139" Type="http://schemas.openxmlformats.org/officeDocument/2006/relationships/hyperlink" Target="http://pbs.twimg.com/profile_images/837395516828721152/8vHIDb4F_normal.jpg" TargetMode="External"/><Relationship Id="rId2553" Type="http://schemas.openxmlformats.org/officeDocument/2006/relationships/hyperlink" Target="http://pbs.twimg.com/profile_images/1230123899/0042g23b_normal.jpg" TargetMode="External"/><Relationship Id="rId3604" Type="http://schemas.openxmlformats.org/officeDocument/2006/relationships/hyperlink" Target="http://pbs.twimg.com/profile_images/856508969568935936/4szM0464_normal.jpg" TargetMode="External"/><Relationship Id="rId525" Type="http://schemas.openxmlformats.org/officeDocument/2006/relationships/hyperlink" Target="https://vengreso.com/blog/employee-advocacy-secrets-get-employees-engage-social-media?es_p=6297410" TargetMode="External"/><Relationship Id="rId1155" Type="http://schemas.openxmlformats.org/officeDocument/2006/relationships/hyperlink" Target="http://bit.ly/2oOIJgp" TargetMode="External"/><Relationship Id="rId2206" Type="http://schemas.openxmlformats.org/officeDocument/2006/relationships/hyperlink" Target="http://pbs.twimg.com/profile_images/933746491012894720/e60SyC1S_normal.jpg" TargetMode="External"/><Relationship Id="rId2620" Type="http://schemas.openxmlformats.org/officeDocument/2006/relationships/hyperlink" Target="http://pbs.twimg.com/profile_images/800936019373608960/klTMVS0g_normal.jpg" TargetMode="External"/><Relationship Id="rId1222" Type="http://schemas.openxmlformats.org/officeDocument/2006/relationships/hyperlink" Target="http://www.social-experts.net/salespeople-read-company-accounts/?utm_content=buffer2ee1b&amp;utm_medium=social&amp;utm_source=twitter.com&amp;utm_campaign=buffer" TargetMode="External"/><Relationship Id="rId4378" Type="http://schemas.openxmlformats.org/officeDocument/2006/relationships/hyperlink" Target="https://twitter.com/" TargetMode="External"/><Relationship Id="rId5429" Type="http://schemas.openxmlformats.org/officeDocument/2006/relationships/hyperlink" Target="https://twitter.com/" TargetMode="External"/><Relationship Id="rId3394" Type="http://schemas.openxmlformats.org/officeDocument/2006/relationships/hyperlink" Target="http://pbs.twimg.com/profile_images/1129115682/40222_123899460989128_100001072256821_128730_5433521_n_normal.jpg" TargetMode="External"/><Relationship Id="rId4792" Type="http://schemas.openxmlformats.org/officeDocument/2006/relationships/hyperlink" Target="https://twitter.com/" TargetMode="External"/><Relationship Id="rId3047" Type="http://schemas.openxmlformats.org/officeDocument/2006/relationships/hyperlink" Target="https://pbs.twimg.com/media/DYAV19HUMAAGqU_.jpg" TargetMode="External"/><Relationship Id="rId4445" Type="http://schemas.openxmlformats.org/officeDocument/2006/relationships/hyperlink" Target="https://twitter.com/" TargetMode="External"/><Relationship Id="rId3461" Type="http://schemas.openxmlformats.org/officeDocument/2006/relationships/hyperlink" Target="http://pbs.twimg.com/profile_images/809115567927898114/bmGtTFt-_normal.jpg" TargetMode="External"/><Relationship Id="rId4512" Type="http://schemas.openxmlformats.org/officeDocument/2006/relationships/hyperlink" Target="https://twitter.com/" TargetMode="External"/><Relationship Id="rId382" Type="http://schemas.openxmlformats.org/officeDocument/2006/relationships/hyperlink" Target="https://hubs.ly/H0bgnZS0" TargetMode="External"/><Relationship Id="rId2063" Type="http://schemas.openxmlformats.org/officeDocument/2006/relationships/hyperlink" Target="http://pbs.twimg.com/profile_images/849162711032242177/h-UbGV30_normal.jpg" TargetMode="External"/><Relationship Id="rId3114" Type="http://schemas.openxmlformats.org/officeDocument/2006/relationships/hyperlink" Target="https://pbs.twimg.com/media/DX2jCAcXUAA3zpQ.jpg" TargetMode="External"/><Relationship Id="rId2130" Type="http://schemas.openxmlformats.org/officeDocument/2006/relationships/hyperlink" Target="http://abs.twimg.com/sticky/default_profile_images/default_profile_normal.png" TargetMode="External"/><Relationship Id="rId5286" Type="http://schemas.openxmlformats.org/officeDocument/2006/relationships/hyperlink" Target="https://twitter.com/" TargetMode="External"/><Relationship Id="rId102" Type="http://schemas.openxmlformats.org/officeDocument/2006/relationships/hyperlink" Target="https://included.co/tips-selling-coworking-spaces/" TargetMode="External"/><Relationship Id="rId5353" Type="http://schemas.openxmlformats.org/officeDocument/2006/relationships/hyperlink" Target="https://twitter.com/" TargetMode="External"/><Relationship Id="rId1896" Type="http://schemas.openxmlformats.org/officeDocument/2006/relationships/hyperlink" Target="https://pbs.twimg.com/media/DOSo3OwV4AUkTLS.jpg" TargetMode="External"/><Relationship Id="rId2947" Type="http://schemas.openxmlformats.org/officeDocument/2006/relationships/hyperlink" Target="http://pbs.twimg.com/profile_images/702765584191086592/U0hGEUT3_normal.jpg" TargetMode="External"/><Relationship Id="rId5006" Type="http://schemas.openxmlformats.org/officeDocument/2006/relationships/hyperlink" Target="https://twitter.com/" TargetMode="External"/><Relationship Id="rId919" Type="http://schemas.openxmlformats.org/officeDocument/2006/relationships/hyperlink" Target="http://contentmarketinginstitute.com/2017/11/marketers-data-scientists/" TargetMode="External"/><Relationship Id="rId1549" Type="http://schemas.openxmlformats.org/officeDocument/2006/relationships/hyperlink" Target="https://pbs.twimg.com/media/DIal7-1UQAEsMyk.jpg" TargetMode="External"/><Relationship Id="rId1963" Type="http://schemas.openxmlformats.org/officeDocument/2006/relationships/hyperlink" Target="http://pbs.twimg.com/profile_images/904821629825507328/cNPsxG-__normal.jpg" TargetMode="External"/><Relationship Id="rId4022" Type="http://schemas.openxmlformats.org/officeDocument/2006/relationships/hyperlink" Target="https://twitter.com/" TargetMode="External"/><Relationship Id="rId5420" Type="http://schemas.openxmlformats.org/officeDocument/2006/relationships/hyperlink" Target="https://twitter.com/" TargetMode="External"/><Relationship Id="rId1616" Type="http://schemas.openxmlformats.org/officeDocument/2006/relationships/hyperlink" Target="https://pbs.twimg.com/media/DXzgs4wXcAEZD5t.jpg" TargetMode="External"/><Relationship Id="rId3788" Type="http://schemas.openxmlformats.org/officeDocument/2006/relationships/hyperlink" Target="https://twitter.com/" TargetMode="External"/><Relationship Id="rId4839" Type="http://schemas.openxmlformats.org/officeDocument/2006/relationships/hyperlink" Target="https://twitter.com/" TargetMode="External"/><Relationship Id="rId3855" Type="http://schemas.openxmlformats.org/officeDocument/2006/relationships/hyperlink" Target="https://twitter.com/" TargetMode="External"/><Relationship Id="rId776" Type="http://schemas.openxmlformats.org/officeDocument/2006/relationships/hyperlink" Target="http://www.social-experts.net/dog-whistle-content/" TargetMode="External"/><Relationship Id="rId2457" Type="http://schemas.openxmlformats.org/officeDocument/2006/relationships/hyperlink" Target="http://abs.twimg.com/sticky/default_profile_images/default_profile_normal.png" TargetMode="External"/><Relationship Id="rId3508" Type="http://schemas.openxmlformats.org/officeDocument/2006/relationships/hyperlink" Target="https://pbs.twimg.com/media/DXxcit5XkAAWZ2d.jpg" TargetMode="External"/><Relationship Id="rId4906" Type="http://schemas.openxmlformats.org/officeDocument/2006/relationships/hyperlink" Target="https://twitter.com/" TargetMode="External"/><Relationship Id="rId429" Type="http://schemas.openxmlformats.org/officeDocument/2006/relationships/hyperlink" Target="http://bit.ly/2DyP4lL" TargetMode="External"/><Relationship Id="rId1059" Type="http://schemas.openxmlformats.org/officeDocument/2006/relationships/hyperlink" Target="https://www.ebay.com/itm/371928721079?ul_noapp=true" TargetMode="External"/><Relationship Id="rId1473" Type="http://schemas.openxmlformats.org/officeDocument/2006/relationships/hyperlink" Target="https://pbs.twimg.com/media/DYGXYVkX0AIVJCv.jpg" TargetMode="External"/><Relationship Id="rId2871" Type="http://schemas.openxmlformats.org/officeDocument/2006/relationships/hyperlink" Target="http://pbs.twimg.com/profile_images/757245878554034176/8Mf0gxS1_normal.jpg" TargetMode="External"/><Relationship Id="rId3922" Type="http://schemas.openxmlformats.org/officeDocument/2006/relationships/hyperlink" Target="https://twitter.com/" TargetMode="External"/><Relationship Id="rId843" Type="http://schemas.openxmlformats.org/officeDocument/2006/relationships/hyperlink" Target="http://www.myfrugalbusiness.com/2018/01/effective-digital-marketing-techniques.html" TargetMode="External"/><Relationship Id="rId1126" Type="http://schemas.openxmlformats.org/officeDocument/2006/relationships/hyperlink" Target="http://www.myfrugalbusiness.com/2015/09/tips-social-media-marketing-mike-schiemer.html" TargetMode="External"/><Relationship Id="rId2524" Type="http://schemas.openxmlformats.org/officeDocument/2006/relationships/hyperlink" Target="http://pbs.twimg.com/profile_images/538459689164357632/1P60Ec_9_normal.jpeg" TargetMode="External"/><Relationship Id="rId910" Type="http://schemas.openxmlformats.org/officeDocument/2006/relationships/hyperlink" Target="http://contentmarketinginstitute.com/2017/11/marketers-data-scientists/" TargetMode="External"/><Relationship Id="rId1540" Type="http://schemas.openxmlformats.org/officeDocument/2006/relationships/hyperlink" Target="https://pbs.twimg.com/media/DYVoA3ZVMAAmfEd.jpg" TargetMode="External"/><Relationship Id="rId4696" Type="http://schemas.openxmlformats.org/officeDocument/2006/relationships/hyperlink" Target="https://twitter.com/" TargetMode="External"/><Relationship Id="rId3298" Type="http://schemas.openxmlformats.org/officeDocument/2006/relationships/hyperlink" Target="http://pbs.twimg.com/profile_images/967939486687494144/w9pCNVB-_normal.jpg" TargetMode="External"/><Relationship Id="rId4349" Type="http://schemas.openxmlformats.org/officeDocument/2006/relationships/hyperlink" Target="https://twitter.com/" TargetMode="External"/><Relationship Id="rId4763" Type="http://schemas.openxmlformats.org/officeDocument/2006/relationships/hyperlink" Target="https://twitter.com/" TargetMode="External"/><Relationship Id="rId3365" Type="http://schemas.openxmlformats.org/officeDocument/2006/relationships/hyperlink" Target="http://pbs.twimg.com/profile_images/909075667433644033/3IsGUKbQ_normal.jpg" TargetMode="External"/><Relationship Id="rId4416" Type="http://schemas.openxmlformats.org/officeDocument/2006/relationships/hyperlink" Target="https://twitter.com/" TargetMode="External"/><Relationship Id="rId4830" Type="http://schemas.openxmlformats.org/officeDocument/2006/relationships/hyperlink" Target="https://twitter.com/" TargetMode="External"/><Relationship Id="rId286" Type="http://schemas.openxmlformats.org/officeDocument/2006/relationships/hyperlink" Target="http://www.social-experts.net/dont-be-outsold" TargetMode="External"/><Relationship Id="rId2381" Type="http://schemas.openxmlformats.org/officeDocument/2006/relationships/hyperlink" Target="http://pbs.twimg.com/profile_images/666150833281626113/bvfRPiWN_normal.jpg" TargetMode="External"/><Relationship Id="rId3018" Type="http://schemas.openxmlformats.org/officeDocument/2006/relationships/hyperlink" Target="http://pbs.twimg.com/profile_images/975215204211576832/hEeb-J9P_normal.jpg" TargetMode="External"/><Relationship Id="rId3432" Type="http://schemas.openxmlformats.org/officeDocument/2006/relationships/hyperlink" Target="https://pbs.twimg.com/media/DGyqDWjUwAIi6uY.jpg" TargetMode="External"/><Relationship Id="rId353" Type="http://schemas.openxmlformats.org/officeDocument/2006/relationships/hyperlink" Target="http://pplx.co/t/E2mon5rwgA3J/" TargetMode="External"/><Relationship Id="rId2034" Type="http://schemas.openxmlformats.org/officeDocument/2006/relationships/hyperlink" Target="http://abs.twimg.com/sticky/default_profile_images/default_profile_normal.png" TargetMode="External"/><Relationship Id="rId420" Type="http://schemas.openxmlformats.org/officeDocument/2006/relationships/hyperlink" Target="https://www.youtube.com/watch?v=SKNW2cMMHow&amp;feature=youtu.be&amp;utm_content=bufferbfcbd&amp;utm_medium=social&amp;utm_source=twitter.com&amp;utm_campaign=buffer" TargetMode="External"/><Relationship Id="rId1050" Type="http://schemas.openxmlformats.org/officeDocument/2006/relationships/hyperlink" Target="https://www.ebay.com/itm/371928695444?ul_noapp=true" TargetMode="External"/><Relationship Id="rId2101" Type="http://schemas.openxmlformats.org/officeDocument/2006/relationships/hyperlink" Target="http://pbs.twimg.com/profile_images/423336432829079552/Qo40WvP4_normal.jpeg" TargetMode="External"/><Relationship Id="rId5257" Type="http://schemas.openxmlformats.org/officeDocument/2006/relationships/hyperlink" Target="https://twitter.com/" TargetMode="External"/><Relationship Id="rId1867" Type="http://schemas.openxmlformats.org/officeDocument/2006/relationships/hyperlink" Target="https://pbs.twimg.com/media/C2721mOWgAETBrj.jpg" TargetMode="External"/><Relationship Id="rId2918" Type="http://schemas.openxmlformats.org/officeDocument/2006/relationships/hyperlink" Target="http://pbs.twimg.com/profile_images/423336432829079552/Qo40WvP4_normal.jpeg" TargetMode="External"/><Relationship Id="rId4273" Type="http://schemas.openxmlformats.org/officeDocument/2006/relationships/hyperlink" Target="https://twitter.com/" TargetMode="External"/><Relationship Id="rId5324" Type="http://schemas.openxmlformats.org/officeDocument/2006/relationships/hyperlink" Target="https://twitter.com/" TargetMode="External"/><Relationship Id="rId1934" Type="http://schemas.openxmlformats.org/officeDocument/2006/relationships/hyperlink" Target="https://pbs.twimg.com/media/DXlgRxHW0AAUz1n.jpg" TargetMode="External"/><Relationship Id="rId4340" Type="http://schemas.openxmlformats.org/officeDocument/2006/relationships/hyperlink" Target="https://twitter.com/" TargetMode="External"/><Relationship Id="rId3759" Type="http://schemas.openxmlformats.org/officeDocument/2006/relationships/hyperlink" Target="https://twitter.com/" TargetMode="External"/><Relationship Id="rId5181" Type="http://schemas.openxmlformats.org/officeDocument/2006/relationships/hyperlink" Target="https://twitter.com/" TargetMode="External"/><Relationship Id="rId2775" Type="http://schemas.openxmlformats.org/officeDocument/2006/relationships/hyperlink" Target="http://pbs.twimg.com/profile_images/971412705830727680/PAdRca3c_normal.jpg" TargetMode="External"/><Relationship Id="rId3826" Type="http://schemas.openxmlformats.org/officeDocument/2006/relationships/hyperlink" Target="https://twitter.com/" TargetMode="External"/><Relationship Id="rId747" Type="http://schemas.openxmlformats.org/officeDocument/2006/relationships/hyperlink" Target="https://www.linkedin.com/pulse/why-your-sales-onboarding-process-broken-timothy-tim-hughes" TargetMode="External"/><Relationship Id="rId1377" Type="http://schemas.openxmlformats.org/officeDocument/2006/relationships/hyperlink" Target="https://pbs.twimg.com/media/DXnkLwBX0AAmDbj.jpg" TargetMode="External"/><Relationship Id="rId1791" Type="http://schemas.openxmlformats.org/officeDocument/2006/relationships/hyperlink" Target="https://pbs.twimg.com/media/DX8KiVJXcAIavHK.jpg" TargetMode="External"/><Relationship Id="rId2428" Type="http://schemas.openxmlformats.org/officeDocument/2006/relationships/hyperlink" Target="https://pbs.twimg.com/media/DYGaDJpXUAA3gTn.jpg" TargetMode="External"/><Relationship Id="rId2842" Type="http://schemas.openxmlformats.org/officeDocument/2006/relationships/hyperlink" Target="http://pbs.twimg.com/profile_images/908399207228338182/LHqCmrDA_normal.jpg" TargetMode="External"/><Relationship Id="rId83" Type="http://schemas.openxmlformats.org/officeDocument/2006/relationships/hyperlink" Target="https://hubs.ly/H0bcHbD0" TargetMode="External"/><Relationship Id="rId814" Type="http://schemas.openxmlformats.org/officeDocument/2006/relationships/hyperlink" Target="https://www.strong-content.com/4-things-need-know-selling-fear/" TargetMode="External"/><Relationship Id="rId1444" Type="http://schemas.openxmlformats.org/officeDocument/2006/relationships/hyperlink" Target="https://pbs.twimg.com/media/DXx7SpCWkAEPx79.jpg" TargetMode="External"/><Relationship Id="rId1511" Type="http://schemas.openxmlformats.org/officeDocument/2006/relationships/hyperlink" Target="https://pbs.twimg.com/media/DYSujJHX4AAnT1C.jpg" TargetMode="External"/><Relationship Id="rId4667" Type="http://schemas.openxmlformats.org/officeDocument/2006/relationships/hyperlink" Target="https://twitter.com/" TargetMode="External"/><Relationship Id="rId3269" Type="http://schemas.openxmlformats.org/officeDocument/2006/relationships/hyperlink" Target="http://pbs.twimg.com/profile_images/545662268440989696/EeuoyVto_normal.png" TargetMode="External"/><Relationship Id="rId3683" Type="http://schemas.openxmlformats.org/officeDocument/2006/relationships/hyperlink" Target="https://twitter.com/" TargetMode="External"/><Relationship Id="rId2285" Type="http://schemas.openxmlformats.org/officeDocument/2006/relationships/hyperlink" Target="http://pbs.twimg.com/profile_images/904040060005253120/9QjaOJRK_normal.jpg" TargetMode="External"/><Relationship Id="rId3336" Type="http://schemas.openxmlformats.org/officeDocument/2006/relationships/hyperlink" Target="http://pbs.twimg.com/profile_images/378800000346702912/55a9da108516ed39d9164753be1766c2_normal.jpeg" TargetMode="External"/><Relationship Id="rId4734" Type="http://schemas.openxmlformats.org/officeDocument/2006/relationships/hyperlink" Target="https://twitter.com/" TargetMode="External"/><Relationship Id="rId257" Type="http://schemas.openxmlformats.org/officeDocument/2006/relationships/hyperlink" Target="http://linkedin.com/in/stephancomelli" TargetMode="External"/><Relationship Id="rId3750" Type="http://schemas.openxmlformats.org/officeDocument/2006/relationships/hyperlink" Target="https://twitter.com/" TargetMode="External"/><Relationship Id="rId4801" Type="http://schemas.openxmlformats.org/officeDocument/2006/relationships/hyperlink" Target="https://twitter.com/" TargetMode="External"/><Relationship Id="rId671" Type="http://schemas.openxmlformats.org/officeDocument/2006/relationships/hyperlink" Target="http://bit.ly/2FsCsRY" TargetMode="External"/><Relationship Id="rId2352" Type="http://schemas.openxmlformats.org/officeDocument/2006/relationships/hyperlink" Target="http://pbs.twimg.com/profile_images/867463295627821057/-zmRFYQA_normal.jpg" TargetMode="External"/><Relationship Id="rId3403" Type="http://schemas.openxmlformats.org/officeDocument/2006/relationships/hyperlink" Target="http://pbs.twimg.com/profile_images/1129115682/40222_123899460989128_100001072256821_128730_5433521_n_normal.jpg" TargetMode="External"/><Relationship Id="rId324" Type="http://schemas.openxmlformats.org/officeDocument/2006/relationships/hyperlink" Target="http://bit.ly/2EXH6X9" TargetMode="External"/><Relationship Id="rId2005" Type="http://schemas.openxmlformats.org/officeDocument/2006/relationships/hyperlink" Target="http://pbs.twimg.com/profile_images/971410509793759240/aXwjq8n0_normal.jpg" TargetMode="External"/><Relationship Id="rId1021" Type="http://schemas.openxmlformats.org/officeDocument/2006/relationships/hyperlink" Target="https://www.ebay.com/ulk/itm/112852303485" TargetMode="External"/><Relationship Id="rId4177" Type="http://schemas.openxmlformats.org/officeDocument/2006/relationships/hyperlink" Target="https://twitter.com/" TargetMode="External"/><Relationship Id="rId4591" Type="http://schemas.openxmlformats.org/officeDocument/2006/relationships/hyperlink" Target="https://twitter.com/" TargetMode="External"/><Relationship Id="rId5228" Type="http://schemas.openxmlformats.org/officeDocument/2006/relationships/hyperlink" Target="https://twitter.com/" TargetMode="External"/><Relationship Id="rId3193" Type="http://schemas.openxmlformats.org/officeDocument/2006/relationships/hyperlink" Target="http://pbs.twimg.com/profile_images/600649730297835520/cFQJPAor_normal.png" TargetMode="External"/><Relationship Id="rId4244" Type="http://schemas.openxmlformats.org/officeDocument/2006/relationships/hyperlink" Target="https://twitter.com/" TargetMode="External"/><Relationship Id="rId1838" Type="http://schemas.openxmlformats.org/officeDocument/2006/relationships/hyperlink" Target="https://pbs.twimg.com/media/DYZX0F6WkAAvaTK.jpg" TargetMode="External"/><Relationship Id="rId3260" Type="http://schemas.openxmlformats.org/officeDocument/2006/relationships/hyperlink" Target="http://pbs.twimg.com/profile_images/963645029859328004/WzmvqNHT_normal.jpg" TargetMode="External"/><Relationship Id="rId4311" Type="http://schemas.openxmlformats.org/officeDocument/2006/relationships/hyperlink" Target="https://twitter.com/" TargetMode="External"/><Relationship Id="rId181" Type="http://schemas.openxmlformats.org/officeDocument/2006/relationships/hyperlink" Target="http://bit.ly/2HgieHL" TargetMode="External"/><Relationship Id="rId1905" Type="http://schemas.openxmlformats.org/officeDocument/2006/relationships/hyperlink" Target="https://pbs.twimg.com/media/DXuhRujVoAA1O7z.jpg" TargetMode="External"/><Relationship Id="rId5085" Type="http://schemas.openxmlformats.org/officeDocument/2006/relationships/hyperlink" Target="https://twitter.com/" TargetMode="External"/><Relationship Id="rId998" Type="http://schemas.openxmlformats.org/officeDocument/2006/relationships/hyperlink" Target="https://blog.iandyoo.com/inbound-marketing-pas-%E2%88%9A%E2%80%A0-pas-11-les-campagnes-payantes?utm_campaign=Inbound%20marketing%20pas%20%C3%A0%20pas&amp;utm_content=66781072&amp;utm_medium=social&amp;utm_source=twitter" TargetMode="External"/><Relationship Id="rId2679" Type="http://schemas.openxmlformats.org/officeDocument/2006/relationships/hyperlink" Target="https://pbs.twimg.com/media/DXy3oV8XkAAp6F-.jpg" TargetMode="External"/><Relationship Id="rId1695" Type="http://schemas.openxmlformats.org/officeDocument/2006/relationships/hyperlink" Target="https://pbs.twimg.com/media/DYqKR0RWsAERR_Y.jpg" TargetMode="External"/><Relationship Id="rId2746" Type="http://schemas.openxmlformats.org/officeDocument/2006/relationships/hyperlink" Target="https://pbs.twimg.com/media/DYWpdhbWAAAidsQ.jpg" TargetMode="External"/><Relationship Id="rId5152" Type="http://schemas.openxmlformats.org/officeDocument/2006/relationships/hyperlink" Target="https://twitter.com/" TargetMode="External"/><Relationship Id="rId718" Type="http://schemas.openxmlformats.org/officeDocument/2006/relationships/hyperlink" Target="http://www.voiceamerica.com/show/1981/breakfast-with-game-changers" TargetMode="External"/><Relationship Id="rId1348" Type="http://schemas.openxmlformats.org/officeDocument/2006/relationships/hyperlink" Target="https://pbs.twimg.com/media/DYkZo82WsAA_ft9.jpg" TargetMode="External"/><Relationship Id="rId1762" Type="http://schemas.openxmlformats.org/officeDocument/2006/relationships/hyperlink" Target="https://pbs.twimg.com/media/DXkh2pOX4AATMNR.jpg" TargetMode="External"/><Relationship Id="rId1415" Type="http://schemas.openxmlformats.org/officeDocument/2006/relationships/hyperlink" Target="https://pbs.twimg.com/media/DXxzP4aXkAc4JBe.jpg" TargetMode="External"/><Relationship Id="rId2813" Type="http://schemas.openxmlformats.org/officeDocument/2006/relationships/hyperlink" Target="http://pbs.twimg.com/profile_images/908399207228338182/LHqCmrDA_normal.jpg" TargetMode="External"/><Relationship Id="rId54" Type="http://schemas.openxmlformats.org/officeDocument/2006/relationships/hyperlink" Target="https://buff.ly/2EW6t8D" TargetMode="External"/><Relationship Id="rId4985" Type="http://schemas.openxmlformats.org/officeDocument/2006/relationships/hyperlink" Target="https://twitter.com/" TargetMode="External"/><Relationship Id="rId2189" Type="http://schemas.openxmlformats.org/officeDocument/2006/relationships/hyperlink" Target="http://pbs.twimg.com/profile_images/834890254557528065/gDx2LNR9_normal.jpg" TargetMode="External"/><Relationship Id="rId3587" Type="http://schemas.openxmlformats.org/officeDocument/2006/relationships/hyperlink" Target="https://pbs.twimg.com/media/DYa5UXcU8AAVOyu.jpg" TargetMode="External"/><Relationship Id="rId4638" Type="http://schemas.openxmlformats.org/officeDocument/2006/relationships/hyperlink" Target="https://twitter.com/" TargetMode="External"/><Relationship Id="rId3654" Type="http://schemas.openxmlformats.org/officeDocument/2006/relationships/hyperlink" Target="https://pbs.twimg.com/media/DGQEundUIAAlcRg.jpg" TargetMode="External"/><Relationship Id="rId4705" Type="http://schemas.openxmlformats.org/officeDocument/2006/relationships/hyperlink" Target="https://twitter.com/" TargetMode="External"/><Relationship Id="rId575" Type="http://schemas.openxmlformats.org/officeDocument/2006/relationships/hyperlink" Target="http://www.voiceamerica.com/show/1981/breakfast-with-game-changers" TargetMode="External"/><Relationship Id="rId2256" Type="http://schemas.openxmlformats.org/officeDocument/2006/relationships/hyperlink" Target="http://pbs.twimg.com/profile_images/568298598916313088/u6L2JraP_normal.jpeg" TargetMode="External"/><Relationship Id="rId2670" Type="http://schemas.openxmlformats.org/officeDocument/2006/relationships/hyperlink" Target="http://pbs.twimg.com/profile_images/423336432829079552/Qo40WvP4_normal.jpeg" TargetMode="External"/><Relationship Id="rId3307" Type="http://schemas.openxmlformats.org/officeDocument/2006/relationships/hyperlink" Target="http://pbs.twimg.com/profile_images/967939486687494144/w9pCNVB-_normal.jpg" TargetMode="External"/><Relationship Id="rId3721" Type="http://schemas.openxmlformats.org/officeDocument/2006/relationships/hyperlink" Target="https://twitter.com/" TargetMode="External"/><Relationship Id="rId228" Type="http://schemas.openxmlformats.org/officeDocument/2006/relationships/hyperlink" Target="http://bit.ly/2Ehu2rS" TargetMode="External"/><Relationship Id="rId642" Type="http://schemas.openxmlformats.org/officeDocument/2006/relationships/hyperlink" Target="http://www.destinationcrm.com/Articles/CRM-News/CRM-Across-the-Wire/Nimble-Introduces-Version-4.0-113694.aspx?utm_content=bufferde037&amp;utm_medium=social&amp;utm_source=twitter.com&amp;utm_campaign=buffer" TargetMode="External"/><Relationship Id="rId1272" Type="http://schemas.openxmlformats.org/officeDocument/2006/relationships/hyperlink" Target="http://www.social-experts.net/social-selling-the-symbiosis-of-human-and-technology/?utm_content=buffera41e5&amp;utm_medium=social&amp;utm_source=twitter.com&amp;utm_campaign=buffer" TargetMode="External"/><Relationship Id="rId2323" Type="http://schemas.openxmlformats.org/officeDocument/2006/relationships/hyperlink" Target="http://pbs.twimg.com/profile_images/854830118497386496/8LxGpCla_normal.jpg" TargetMode="External"/><Relationship Id="rId5479" Type="http://schemas.openxmlformats.org/officeDocument/2006/relationships/hyperlink" Target="https://api.twitter.com/1.1/geo/id/369d22587b104a3b.json" TargetMode="External"/><Relationship Id="rId4495" Type="http://schemas.openxmlformats.org/officeDocument/2006/relationships/hyperlink" Target="https://twitter.com/" TargetMode="External"/><Relationship Id="rId3097" Type="http://schemas.openxmlformats.org/officeDocument/2006/relationships/hyperlink" Target="https://pbs.twimg.com/media/DYqBvOeVAAALrAh.jpg" TargetMode="External"/><Relationship Id="rId4148" Type="http://schemas.openxmlformats.org/officeDocument/2006/relationships/hyperlink" Target="https://twitter.com/" TargetMode="External"/><Relationship Id="rId3164" Type="http://schemas.openxmlformats.org/officeDocument/2006/relationships/hyperlink" Target="https://pbs.twimg.com/media/DYk8PpEXkAQILW1.jpg" TargetMode="External"/><Relationship Id="rId4562" Type="http://schemas.openxmlformats.org/officeDocument/2006/relationships/hyperlink" Target="https://twitter.com/" TargetMode="External"/><Relationship Id="rId1809" Type="http://schemas.openxmlformats.org/officeDocument/2006/relationships/hyperlink" Target="https://pbs.twimg.com/media/DYa3uyoVQAEgB8Y.jpg" TargetMode="External"/><Relationship Id="rId4215" Type="http://schemas.openxmlformats.org/officeDocument/2006/relationships/hyperlink" Target="https://twitter.com/" TargetMode="External"/><Relationship Id="rId2180" Type="http://schemas.openxmlformats.org/officeDocument/2006/relationships/hyperlink" Target="http://pbs.twimg.com/profile_images/886159127935930369/wVqSOuN5_normal.jpg" TargetMode="External"/><Relationship Id="rId3231" Type="http://schemas.openxmlformats.org/officeDocument/2006/relationships/hyperlink" Target="http://pbs.twimg.com/profile_images/959976417466441728/IS8N_Zmt_normal.jpg" TargetMode="External"/><Relationship Id="rId152" Type="http://schemas.openxmlformats.org/officeDocument/2006/relationships/hyperlink" Target="http://www.voiceamerica.com/show/1981/breakfast-with-game-changers" TargetMode="External"/><Relationship Id="rId2997" Type="http://schemas.openxmlformats.org/officeDocument/2006/relationships/hyperlink" Target="http://pbs.twimg.com/profile_images/958749844620890112/BPLjhL7q_normal.jpg" TargetMode="External"/><Relationship Id="rId969" Type="http://schemas.openxmlformats.org/officeDocument/2006/relationships/hyperlink" Target="http://www.social-experts.net/social-selling-accelerate-serendipity/?utm_content=buffer94caa&amp;utm_medium=social&amp;utm_source=twitter.com&amp;utm_campaign=buffer" TargetMode="External"/><Relationship Id="rId1599" Type="http://schemas.openxmlformats.org/officeDocument/2006/relationships/hyperlink" Target="https://pbs.twimg.com/media/DYkZo82WsAA_ft9.jpg" TargetMode="External"/><Relationship Id="rId5056" Type="http://schemas.openxmlformats.org/officeDocument/2006/relationships/hyperlink" Target="https://twitter.com/" TargetMode="External"/><Relationship Id="rId5470" Type="http://schemas.openxmlformats.org/officeDocument/2006/relationships/hyperlink" Target="https://api.twitter.com/1.1/geo/id/4c6100a96901fb5e.json" TargetMode="External"/><Relationship Id="rId4072" Type="http://schemas.openxmlformats.org/officeDocument/2006/relationships/hyperlink" Target="https://twitter.com/" TargetMode="External"/><Relationship Id="rId5123" Type="http://schemas.openxmlformats.org/officeDocument/2006/relationships/hyperlink" Target="https://twitter.com/" TargetMode="External"/><Relationship Id="rId1666" Type="http://schemas.openxmlformats.org/officeDocument/2006/relationships/hyperlink" Target="https://pbs.twimg.com/media/DYSUAOIXUAEpNxC.jpg" TargetMode="External"/><Relationship Id="rId2717" Type="http://schemas.openxmlformats.org/officeDocument/2006/relationships/hyperlink" Target="http://pbs.twimg.com/profile_images/622580869652328448/yYdwuOKs_normal.jpg" TargetMode="External"/><Relationship Id="rId1319" Type="http://schemas.openxmlformats.org/officeDocument/2006/relationships/hyperlink" Target="http://www.myfrugalbusiness.com/2017/11/how-manage-remote-sales-team-selling.html" TargetMode="External"/><Relationship Id="rId1733" Type="http://schemas.openxmlformats.org/officeDocument/2006/relationships/hyperlink" Target="https://pbs.twimg.com/media/DYqVMViVoAEu_0h.jpg" TargetMode="External"/><Relationship Id="rId4889" Type="http://schemas.openxmlformats.org/officeDocument/2006/relationships/hyperlink" Target="https://twitter.com/" TargetMode="External"/><Relationship Id="rId25" Type="http://schemas.openxmlformats.org/officeDocument/2006/relationships/hyperlink" Target="http://snip.ly/y4nif" TargetMode="External"/><Relationship Id="rId1800" Type="http://schemas.openxmlformats.org/officeDocument/2006/relationships/hyperlink" Target="https://pbs.twimg.com/media/DX-aCzCVQAAZs4v.jpg" TargetMode="External"/><Relationship Id="rId4956" Type="http://schemas.openxmlformats.org/officeDocument/2006/relationships/hyperlink" Target="https://twitter.com/" TargetMode="External"/><Relationship Id="rId3558" Type="http://schemas.openxmlformats.org/officeDocument/2006/relationships/hyperlink" Target="http://pbs.twimg.com/profile_images/856508969568935936/4szM0464_normal.jpg" TargetMode="External"/><Relationship Id="rId3972" Type="http://schemas.openxmlformats.org/officeDocument/2006/relationships/hyperlink" Target="https://twitter.com/" TargetMode="External"/><Relationship Id="rId4609" Type="http://schemas.openxmlformats.org/officeDocument/2006/relationships/hyperlink" Target="https://twitter.com/" TargetMode="External"/><Relationship Id="rId479" Type="http://schemas.openxmlformats.org/officeDocument/2006/relationships/hyperlink" Target="http://bit.ly/2GtkTOZ" TargetMode="External"/><Relationship Id="rId893" Type="http://schemas.openxmlformats.org/officeDocument/2006/relationships/hyperlink" Target="https://t.co/BIA1l3F4pi?amp=av3NhMudFra3U&amp;amp_network=TWITTER" TargetMode="External"/><Relationship Id="rId2574" Type="http://schemas.openxmlformats.org/officeDocument/2006/relationships/hyperlink" Target="http://pbs.twimg.com/profile_images/875359882286956547/KWN4t2wB_normal.jpg" TargetMode="External"/><Relationship Id="rId3625" Type="http://schemas.openxmlformats.org/officeDocument/2006/relationships/hyperlink" Target="http://pbs.twimg.com/profile_images/805109474352627712/WkaLDNMz_normal.jpg" TargetMode="External"/><Relationship Id="rId546" Type="http://schemas.openxmlformats.org/officeDocument/2006/relationships/hyperlink" Target="http://www.lbr.io/530730" TargetMode="External"/><Relationship Id="rId1176" Type="http://schemas.openxmlformats.org/officeDocument/2006/relationships/hyperlink" Target="http://www.social-experts.net/makes-business-social-centric/?utm_content=buffera7bbc&amp;utm_medium=social&amp;utm_source=twitter.com&amp;utm_campaign=buffer" TargetMode="External"/><Relationship Id="rId2227" Type="http://schemas.openxmlformats.org/officeDocument/2006/relationships/hyperlink" Target="https://pbs.twimg.com/media/Bu6xxlxIIAAprFC.png" TargetMode="External"/><Relationship Id="rId960" Type="http://schemas.openxmlformats.org/officeDocument/2006/relationships/hyperlink" Target="http://www.social-experts.net/creating-business-case/" TargetMode="External"/><Relationship Id="rId1243" Type="http://schemas.openxmlformats.org/officeDocument/2006/relationships/hyperlink" Target="https://buff.ly/2oJ8bnx" TargetMode="External"/><Relationship Id="rId1590" Type="http://schemas.openxmlformats.org/officeDocument/2006/relationships/hyperlink" Target="https://pbs.twimg.com/media/DX3D3CPXcAE0V3T.jpg" TargetMode="External"/><Relationship Id="rId2641" Type="http://schemas.openxmlformats.org/officeDocument/2006/relationships/hyperlink" Target="http://pbs.twimg.com/profile_images/868918317846867968/EhuT05nP_normal.jpg" TargetMode="External"/><Relationship Id="rId4399" Type="http://schemas.openxmlformats.org/officeDocument/2006/relationships/hyperlink" Target="https://twitter.com/" TargetMode="External"/><Relationship Id="rId613" Type="http://schemas.openxmlformats.org/officeDocument/2006/relationships/hyperlink" Target="http://www.social-experts.net/gdpr-killed-email-marketing/?utm_content=buffer7cd21&amp;utm_medium=social&amp;utm_source=twitter.com&amp;utm_campaign=buffer" TargetMode="External"/><Relationship Id="rId1310" Type="http://schemas.openxmlformats.org/officeDocument/2006/relationships/hyperlink" Target="http://www.myfrugalbusiness.com/2017/12/digital-marketing-management-mistakes-minimize.html" TargetMode="External"/><Relationship Id="rId4466" Type="http://schemas.openxmlformats.org/officeDocument/2006/relationships/hyperlink" Target="https://twitter.com/" TargetMode="External"/><Relationship Id="rId4880" Type="http://schemas.openxmlformats.org/officeDocument/2006/relationships/hyperlink" Target="https://twitter.com/" TargetMode="External"/><Relationship Id="rId3068" Type="http://schemas.openxmlformats.org/officeDocument/2006/relationships/hyperlink" Target="http://pbs.twimg.com/profile_images/909309785148985345/fXdu3mE8_normal.jpg" TargetMode="External"/><Relationship Id="rId3482" Type="http://schemas.openxmlformats.org/officeDocument/2006/relationships/hyperlink" Target="https://pbs.twimg.com/media/DX3D3CPXcAE0V3T.jpg" TargetMode="External"/><Relationship Id="rId4119" Type="http://schemas.openxmlformats.org/officeDocument/2006/relationships/hyperlink" Target="https://twitter.com/" TargetMode="External"/><Relationship Id="rId4533" Type="http://schemas.openxmlformats.org/officeDocument/2006/relationships/hyperlink" Target="https://twitter.com/" TargetMode="External"/><Relationship Id="rId2084" Type="http://schemas.openxmlformats.org/officeDocument/2006/relationships/hyperlink" Target="http://pbs.twimg.com/profile_images/423336432829079552/Qo40WvP4_normal.jpeg" TargetMode="External"/><Relationship Id="rId3135" Type="http://schemas.openxmlformats.org/officeDocument/2006/relationships/hyperlink" Target="https://pbs.twimg.com/media/DXx2dQRV4AA7T05.jpg" TargetMode="External"/><Relationship Id="rId4600" Type="http://schemas.openxmlformats.org/officeDocument/2006/relationships/hyperlink" Target="https://twitter.com/" TargetMode="External"/><Relationship Id="rId470" Type="http://schemas.openxmlformats.org/officeDocument/2006/relationships/hyperlink" Target="https://www.l2inc.com/daily-insights/skincare-is-too-faced?utm_campaign=Social%20Link%20Posts&amp;utm_content=68603618&amp;utm_medium=social&amp;utm_source=twitter" TargetMode="External"/><Relationship Id="rId2151" Type="http://schemas.openxmlformats.org/officeDocument/2006/relationships/hyperlink" Target="http://pbs.twimg.com/profile_images/969789407032098816/woAUjOCA_normal.jpg" TargetMode="External"/><Relationship Id="rId3202" Type="http://schemas.openxmlformats.org/officeDocument/2006/relationships/hyperlink" Target="http://pbs.twimg.com/profile_images/931179048646184960/kMHGRZ2t_normal.jpg" TargetMode="External"/><Relationship Id="rId123" Type="http://schemas.openxmlformats.org/officeDocument/2006/relationships/hyperlink" Target="http://www.voiceamerica.com/show/1981/breakfast-with-game-changers" TargetMode="External"/><Relationship Id="rId5374" Type="http://schemas.openxmlformats.org/officeDocument/2006/relationships/hyperlink" Target="https://twitter.com/" TargetMode="External"/><Relationship Id="rId2968" Type="http://schemas.openxmlformats.org/officeDocument/2006/relationships/hyperlink" Target="https://pbs.twimg.com/media/DXzPeMOWsAIISNQ.jpg" TargetMode="External"/><Relationship Id="rId5027" Type="http://schemas.openxmlformats.org/officeDocument/2006/relationships/hyperlink" Target="https://twitter.com/" TargetMode="External"/><Relationship Id="rId1984" Type="http://schemas.openxmlformats.org/officeDocument/2006/relationships/hyperlink" Target="http://pbs.twimg.com/profile_images/975326040577986560/y_RzaOCu_normal.jpg" TargetMode="External"/><Relationship Id="rId4390" Type="http://schemas.openxmlformats.org/officeDocument/2006/relationships/hyperlink" Target="https://twitter.com/" TargetMode="External"/><Relationship Id="rId5441" Type="http://schemas.openxmlformats.org/officeDocument/2006/relationships/hyperlink" Target="https://twitter.com/" TargetMode="External"/><Relationship Id="rId1637" Type="http://schemas.openxmlformats.org/officeDocument/2006/relationships/hyperlink" Target="https://pbs.twimg.com/media/DYVNK9xWAAArrRA.jpg" TargetMode="External"/><Relationship Id="rId4043" Type="http://schemas.openxmlformats.org/officeDocument/2006/relationships/hyperlink" Target="https://twitter.com/" TargetMode="External"/><Relationship Id="rId1704" Type="http://schemas.openxmlformats.org/officeDocument/2006/relationships/hyperlink" Target="https://pbs.twimg.com/media/DYk60iQVQAAUcXY.jpg" TargetMode="External"/><Relationship Id="rId4110" Type="http://schemas.openxmlformats.org/officeDocument/2006/relationships/hyperlink" Target="https://twitter.com/" TargetMode="External"/><Relationship Id="rId797" Type="http://schemas.openxmlformats.org/officeDocument/2006/relationships/hyperlink" Target="http://www.kcore-analytics.com/searching/?keyword=socialselling" TargetMode="External"/><Relationship Id="rId2478" Type="http://schemas.openxmlformats.org/officeDocument/2006/relationships/hyperlink" Target="http://pbs.twimg.com/profile_images/894549273202876416/WlGk4npW_normal.jpg" TargetMode="External"/><Relationship Id="rId3876" Type="http://schemas.openxmlformats.org/officeDocument/2006/relationships/hyperlink" Target="https://twitter.com/" TargetMode="External"/><Relationship Id="rId4927" Type="http://schemas.openxmlformats.org/officeDocument/2006/relationships/hyperlink" Target="https://twitter.com/" TargetMode="External"/><Relationship Id="rId2892" Type="http://schemas.openxmlformats.org/officeDocument/2006/relationships/hyperlink" Target="http://pbs.twimg.com/profile_images/423336432829079552/Qo40WvP4_normal.jpeg" TargetMode="External"/><Relationship Id="rId3529" Type="http://schemas.openxmlformats.org/officeDocument/2006/relationships/hyperlink" Target="https://pbs.twimg.com/media/DXstzv9WkAAD52-.jpg" TargetMode="External"/><Relationship Id="rId3943" Type="http://schemas.openxmlformats.org/officeDocument/2006/relationships/hyperlink" Target="https://twitter.com/" TargetMode="External"/><Relationship Id="rId864" Type="http://schemas.openxmlformats.org/officeDocument/2006/relationships/hyperlink" Target="https://twitter.com/agsocialmedia/status/975739928649793536" TargetMode="External"/><Relationship Id="rId1494" Type="http://schemas.openxmlformats.org/officeDocument/2006/relationships/hyperlink" Target="https://pbs.twimg.com/media/DYGiFcfVwAA-7U6.jpg" TargetMode="External"/><Relationship Id="rId2545" Type="http://schemas.openxmlformats.org/officeDocument/2006/relationships/hyperlink" Target="https://pbs.twimg.com/media/DYUKmqfVoAA6XxC.jpg" TargetMode="External"/><Relationship Id="rId517" Type="http://schemas.openxmlformats.org/officeDocument/2006/relationships/hyperlink" Target="https://www.linkedin.com/pulse/importance-kpis-social-media-marketing-dennis-koutoudis/" TargetMode="External"/><Relationship Id="rId931" Type="http://schemas.openxmlformats.org/officeDocument/2006/relationships/hyperlink" Target="http://www.myfrugalbusiness.com/2017/12/lead-generation-hacks-grow-sales.html" TargetMode="External"/><Relationship Id="rId1147" Type="http://schemas.openxmlformats.org/officeDocument/2006/relationships/hyperlink" Target="https://buff.ly/2DaSV7e" TargetMode="External"/><Relationship Id="rId1561" Type="http://schemas.openxmlformats.org/officeDocument/2006/relationships/hyperlink" Target="https://pbs.twimg.com/media/DYAqCt6XkAMBBxe.jpg" TargetMode="External"/><Relationship Id="rId2612" Type="http://schemas.openxmlformats.org/officeDocument/2006/relationships/hyperlink" Target="http://pbs.twimg.com/profile_images/840962261233541121/lCjfMtY8_normal.jpg" TargetMode="External"/><Relationship Id="rId1214" Type="http://schemas.openxmlformats.org/officeDocument/2006/relationships/hyperlink" Target="http://www.social-experts.net/seen-end-sales-commission" TargetMode="External"/><Relationship Id="rId4784" Type="http://schemas.openxmlformats.org/officeDocument/2006/relationships/hyperlink" Target="https://twitter.com/" TargetMode="External"/><Relationship Id="rId3386" Type="http://schemas.openxmlformats.org/officeDocument/2006/relationships/hyperlink" Target="http://pbs.twimg.com/profile_images/1129115682/40222_123899460989128_100001072256821_128730_5433521_n_normal.jpg" TargetMode="External"/><Relationship Id="rId4437" Type="http://schemas.openxmlformats.org/officeDocument/2006/relationships/hyperlink" Target="https://twitter.com/" TargetMode="External"/><Relationship Id="rId3039" Type="http://schemas.openxmlformats.org/officeDocument/2006/relationships/hyperlink" Target="http://pbs.twimg.com/profile_images/530719704315215872/Q776KHQo_normal.jpeg" TargetMode="External"/><Relationship Id="rId3453" Type="http://schemas.openxmlformats.org/officeDocument/2006/relationships/hyperlink" Target="http://pbs.twimg.com/profile_images/809115567927898114/bmGtTFt-_normal.jpg" TargetMode="External"/><Relationship Id="rId4851" Type="http://schemas.openxmlformats.org/officeDocument/2006/relationships/hyperlink" Target="https://twitter.com/" TargetMode="External"/><Relationship Id="rId374" Type="http://schemas.openxmlformats.org/officeDocument/2006/relationships/hyperlink" Target="https://vengreso.com/blog/how-to-increase-sales-by-80-and-deal-size-by-40-year-over-year-with-chris-merritt-episode-59" TargetMode="External"/><Relationship Id="rId2055" Type="http://schemas.openxmlformats.org/officeDocument/2006/relationships/hyperlink" Target="http://pbs.twimg.com/profile_images/680964208368947200/nK4teZBB_normal.jpg" TargetMode="External"/><Relationship Id="rId3106" Type="http://schemas.openxmlformats.org/officeDocument/2006/relationships/hyperlink" Target="http://pbs.twimg.com/profile_images/695245027266658304/NhjJMCTh_normal.jpg" TargetMode="External"/><Relationship Id="rId4504" Type="http://schemas.openxmlformats.org/officeDocument/2006/relationships/hyperlink" Target="https://twitter.com/" TargetMode="External"/><Relationship Id="rId3520" Type="http://schemas.openxmlformats.org/officeDocument/2006/relationships/hyperlink" Target="https://pbs.twimg.com/media/DYabJ39VQAAkVFd.jpg" TargetMode="External"/><Relationship Id="rId441" Type="http://schemas.openxmlformats.org/officeDocument/2006/relationships/hyperlink" Target="http://ow.ly/Q1P130iTrFG" TargetMode="External"/><Relationship Id="rId1071" Type="http://schemas.openxmlformats.org/officeDocument/2006/relationships/hyperlink" Target="http://www.ebay.com/itm/371866476229?ul_noapp=true" TargetMode="External"/><Relationship Id="rId2122" Type="http://schemas.openxmlformats.org/officeDocument/2006/relationships/hyperlink" Target="https://pbs.twimg.com/media/DPbGt0oUQAIiyYS.jpg" TargetMode="External"/><Relationship Id="rId5278" Type="http://schemas.openxmlformats.org/officeDocument/2006/relationships/hyperlink" Target="https://twitter.com/" TargetMode="External"/><Relationship Id="rId1888" Type="http://schemas.openxmlformats.org/officeDocument/2006/relationships/hyperlink" Target="https://pbs.twimg.com/media/DSzXb_2VoAAhNGS.jpg" TargetMode="External"/><Relationship Id="rId2939" Type="http://schemas.openxmlformats.org/officeDocument/2006/relationships/hyperlink" Target="http://pbs.twimg.com/profile_images/702765584191086592/U0hGEUT3_normal.jpg" TargetMode="External"/><Relationship Id="rId4294" Type="http://schemas.openxmlformats.org/officeDocument/2006/relationships/hyperlink" Target="https://twitter.com/" TargetMode="External"/><Relationship Id="rId5345" Type="http://schemas.openxmlformats.org/officeDocument/2006/relationships/hyperlink" Target="https://twitter.com/" TargetMode="External"/><Relationship Id="rId4361" Type="http://schemas.openxmlformats.org/officeDocument/2006/relationships/hyperlink" Target="https://twitter.com/" TargetMode="External"/><Relationship Id="rId5412" Type="http://schemas.openxmlformats.org/officeDocument/2006/relationships/hyperlink" Target="https://twitter.com/" TargetMode="External"/><Relationship Id="rId1955" Type="http://schemas.openxmlformats.org/officeDocument/2006/relationships/hyperlink" Target="https://pbs.twimg.com/media/DYWpdhbWAAAidsQ.jpg" TargetMode="External"/><Relationship Id="rId4014" Type="http://schemas.openxmlformats.org/officeDocument/2006/relationships/hyperlink" Target="https://twitter.com/" TargetMode="External"/><Relationship Id="rId1608" Type="http://schemas.openxmlformats.org/officeDocument/2006/relationships/hyperlink" Target="https://pbs.twimg.com/media/DX8DjItX4AIzJrT.jpg" TargetMode="External"/><Relationship Id="rId3030" Type="http://schemas.openxmlformats.org/officeDocument/2006/relationships/hyperlink" Target="http://pbs.twimg.com/profile_images/545662268440989696/EeuoyVto_normal.png" TargetMode="External"/><Relationship Id="rId2796" Type="http://schemas.openxmlformats.org/officeDocument/2006/relationships/hyperlink" Target="https://pbs.twimg.com/media/DYkZo82WsAA_ft9.jpg" TargetMode="External"/><Relationship Id="rId3847" Type="http://schemas.openxmlformats.org/officeDocument/2006/relationships/hyperlink" Target="https://twitter.com/" TargetMode="External"/><Relationship Id="rId768" Type="http://schemas.openxmlformats.org/officeDocument/2006/relationships/hyperlink" Target="https://www.ebay.com/itm/112381939472?ul_noapp=true" TargetMode="External"/><Relationship Id="rId1398" Type="http://schemas.openxmlformats.org/officeDocument/2006/relationships/hyperlink" Target="https://pbs.twimg.com/media/DXsnxodWsAA1PyM.jpg" TargetMode="External"/><Relationship Id="rId2449" Type="http://schemas.openxmlformats.org/officeDocument/2006/relationships/hyperlink" Target="http://pbs.twimg.com/profile_images/884788240280162306/Gwxc2Wwq_normal.jpg" TargetMode="External"/><Relationship Id="rId2863" Type="http://schemas.openxmlformats.org/officeDocument/2006/relationships/hyperlink" Target="http://pbs.twimg.com/profile_images/763980097304928257/I4pdlKAw_normal.jpg" TargetMode="External"/><Relationship Id="rId3914" Type="http://schemas.openxmlformats.org/officeDocument/2006/relationships/hyperlink" Target="https://twitter.com/" TargetMode="External"/><Relationship Id="rId835" Type="http://schemas.openxmlformats.org/officeDocument/2006/relationships/hyperlink" Target="http://feeds.feedblitz.com/~/531969078/0/salessolutions~Sales-Navigator-Success-Stories-from-Europe-Video" TargetMode="External"/><Relationship Id="rId1465" Type="http://schemas.openxmlformats.org/officeDocument/2006/relationships/hyperlink" Target="https://pbs.twimg.com/media/DXspOJwWsAASOo_.jpg" TargetMode="External"/><Relationship Id="rId2516" Type="http://schemas.openxmlformats.org/officeDocument/2006/relationships/hyperlink" Target="https://pbs.twimg.com/media/DYVeWmNVwAAgMcf.jpg" TargetMode="External"/><Relationship Id="rId1118" Type="http://schemas.openxmlformats.org/officeDocument/2006/relationships/hyperlink" Target="http://www.myfrugalbusiness.com/2017/12/lead-generation-hacks-grow-sales.html" TargetMode="External"/><Relationship Id="rId1532" Type="http://schemas.openxmlformats.org/officeDocument/2006/relationships/hyperlink" Target="https://pbs.twimg.com/media/DYUKmqfVoAA6XxC.jpg" TargetMode="External"/><Relationship Id="rId2930" Type="http://schemas.openxmlformats.org/officeDocument/2006/relationships/hyperlink" Target="http://pbs.twimg.com/profile_images/890626312217530368/_Og7OJ9n_normal.jpg" TargetMode="External"/><Relationship Id="rId4688" Type="http://schemas.openxmlformats.org/officeDocument/2006/relationships/hyperlink" Target="https://twitter.com/" TargetMode="External"/><Relationship Id="rId902" Type="http://schemas.openxmlformats.org/officeDocument/2006/relationships/hyperlink" Target="http://bit.ly/2F9CPwN" TargetMode="External"/><Relationship Id="rId4755" Type="http://schemas.openxmlformats.org/officeDocument/2006/relationships/hyperlink" Target="https://twitter.com/" TargetMode="External"/><Relationship Id="rId278" Type="http://schemas.openxmlformats.org/officeDocument/2006/relationships/hyperlink" Target="https://www.1min30.com/social-selling/pratiques-commerciales-123365" TargetMode="External"/><Relationship Id="rId3357" Type="http://schemas.openxmlformats.org/officeDocument/2006/relationships/hyperlink" Target="http://pbs.twimg.com/profile_images/909075667433644033/3IsGUKbQ_normal.jpg" TargetMode="External"/><Relationship Id="rId3771" Type="http://schemas.openxmlformats.org/officeDocument/2006/relationships/hyperlink" Target="https://twitter.com/" TargetMode="External"/><Relationship Id="rId4408" Type="http://schemas.openxmlformats.org/officeDocument/2006/relationships/hyperlink" Target="https://twitter.com/" TargetMode="External"/><Relationship Id="rId4822" Type="http://schemas.openxmlformats.org/officeDocument/2006/relationships/hyperlink" Target="https://twitter.com/" TargetMode="External"/><Relationship Id="rId692" Type="http://schemas.openxmlformats.org/officeDocument/2006/relationships/hyperlink" Target="http://spr.ly/6012DTGMs" TargetMode="External"/><Relationship Id="rId2373" Type="http://schemas.openxmlformats.org/officeDocument/2006/relationships/hyperlink" Target="http://pbs.twimg.com/profile_images/2321296232/j3tbbhk3syv7hoz4d0cr_normal.jpeg" TargetMode="External"/><Relationship Id="rId3424" Type="http://schemas.openxmlformats.org/officeDocument/2006/relationships/hyperlink" Target="http://pbs.twimg.com/profile_images/1129115682/40222_123899460989128_100001072256821_128730_5433521_n_normal.jpg" TargetMode="External"/><Relationship Id="rId345" Type="http://schemas.openxmlformats.org/officeDocument/2006/relationships/hyperlink" Target="https://maximizesocialbusiness.com/primer-b2b-social-selling-twitter-24681/" TargetMode="External"/><Relationship Id="rId2026" Type="http://schemas.openxmlformats.org/officeDocument/2006/relationships/hyperlink" Target="http://abs.twimg.com/sticky/default_profile_images/default_profile_normal.png" TargetMode="External"/><Relationship Id="rId2440" Type="http://schemas.openxmlformats.org/officeDocument/2006/relationships/hyperlink" Target="http://pbs.twimg.com/profile_images/815471283378987008/5bo5s0Bl_normal.jpg" TargetMode="External"/><Relationship Id="rId412" Type="http://schemas.openxmlformats.org/officeDocument/2006/relationships/hyperlink" Target="https://medium.com/@Timothy_Hughes/the-secret-of-social-media-success-for-small-businesses-41cc4a127d02" TargetMode="External"/><Relationship Id="rId1042" Type="http://schemas.openxmlformats.org/officeDocument/2006/relationships/hyperlink" Target="http://www.ebay.com/itm/112431217349?ul_noapp=true" TargetMode="External"/><Relationship Id="rId4198" Type="http://schemas.openxmlformats.org/officeDocument/2006/relationships/hyperlink" Target="https://twitter.com/" TargetMode="External"/><Relationship Id="rId5249" Type="http://schemas.openxmlformats.org/officeDocument/2006/relationships/hyperlink" Target="https://twitter.com/" TargetMode="External"/><Relationship Id="rId4265" Type="http://schemas.openxmlformats.org/officeDocument/2006/relationships/hyperlink" Target="https://twitter.com/" TargetMode="External"/><Relationship Id="rId5316" Type="http://schemas.openxmlformats.org/officeDocument/2006/relationships/hyperlink" Target="https://twitter.com/" TargetMode="External"/><Relationship Id="rId1859" Type="http://schemas.openxmlformats.org/officeDocument/2006/relationships/hyperlink" Target="https://pbs.twimg.com/media/DYaKZbYX0AAOMfp.jpg" TargetMode="External"/><Relationship Id="rId1926" Type="http://schemas.openxmlformats.org/officeDocument/2006/relationships/hyperlink" Target="https://pbs.twimg.com/tweet_video_thumb/DYkMFNZW4AEd_nt.jpg" TargetMode="External"/><Relationship Id="rId3281" Type="http://schemas.openxmlformats.org/officeDocument/2006/relationships/hyperlink" Target="http://pbs.twimg.com/profile_images/963645029859328004/WzmvqNHT_normal.jpg" TargetMode="External"/><Relationship Id="rId4332" Type="http://schemas.openxmlformats.org/officeDocument/2006/relationships/hyperlink" Target="https://twitter.com/" TargetMode="External"/><Relationship Id="rId3001" Type="http://schemas.openxmlformats.org/officeDocument/2006/relationships/hyperlink" Target="http://pbs.twimg.com/profile_images/958749844620890112/BPLjhL7q_normal.jpg" TargetMode="External"/><Relationship Id="rId2767" Type="http://schemas.openxmlformats.org/officeDocument/2006/relationships/hyperlink" Target="http://pbs.twimg.com/profile_images/3119962297/5dbf1edd89534df985564def38d2995e_normal.jpeg" TargetMode="External"/><Relationship Id="rId5173" Type="http://schemas.openxmlformats.org/officeDocument/2006/relationships/hyperlink" Target="https://twitter.com/" TargetMode="External"/><Relationship Id="rId739" Type="http://schemas.openxmlformats.org/officeDocument/2006/relationships/hyperlink" Target="http://snip.ly/cxerl" TargetMode="External"/><Relationship Id="rId1369" Type="http://schemas.openxmlformats.org/officeDocument/2006/relationships/hyperlink" Target="https://pbs.twimg.com/media/DXmL6vBW4AE5Nfy.jpg" TargetMode="External"/><Relationship Id="rId3818" Type="http://schemas.openxmlformats.org/officeDocument/2006/relationships/hyperlink" Target="https://twitter.com/" TargetMode="External"/><Relationship Id="rId5240" Type="http://schemas.openxmlformats.org/officeDocument/2006/relationships/hyperlink" Target="https://twitter.com/" TargetMode="External"/><Relationship Id="rId1783" Type="http://schemas.openxmlformats.org/officeDocument/2006/relationships/hyperlink" Target="https://pbs.twimg.com/media/DYkcbsxV4AEqURP.jpg" TargetMode="External"/><Relationship Id="rId2834" Type="http://schemas.openxmlformats.org/officeDocument/2006/relationships/hyperlink" Target="http://pbs.twimg.com/profile_images/924987148536893440/XqD5PpfN_normal.jpg" TargetMode="External"/><Relationship Id="rId75" Type="http://schemas.openxmlformats.org/officeDocument/2006/relationships/hyperlink" Target="http://sumo.ly/JiIi" TargetMode="External"/><Relationship Id="rId806" Type="http://schemas.openxmlformats.org/officeDocument/2006/relationships/hyperlink" Target="https://www.inc.com/john-white/here-are-the-exact-words-to-use-on-social-media-to.html" TargetMode="External"/><Relationship Id="rId1436" Type="http://schemas.openxmlformats.org/officeDocument/2006/relationships/hyperlink" Target="https://pbs.twimg.com/media/DXf-UGEVMAEp8x3.jpg" TargetMode="External"/><Relationship Id="rId1850" Type="http://schemas.openxmlformats.org/officeDocument/2006/relationships/hyperlink" Target="https://pbs.twimg.com/media/DYBNCW6X0AEFMgJ.jpg" TargetMode="External"/><Relationship Id="rId2901" Type="http://schemas.openxmlformats.org/officeDocument/2006/relationships/hyperlink" Target="http://pbs.twimg.com/profile_images/423336432829079552/Qo40WvP4_normal.jpeg" TargetMode="External"/><Relationship Id="rId1503" Type="http://schemas.openxmlformats.org/officeDocument/2006/relationships/hyperlink" Target="https://pbs.twimg.com/media/DX754cHXUAEz5fw.jpg" TargetMode="External"/><Relationship Id="rId4659" Type="http://schemas.openxmlformats.org/officeDocument/2006/relationships/hyperlink" Target="https://twitter.com/" TargetMode="External"/><Relationship Id="rId3675" Type="http://schemas.openxmlformats.org/officeDocument/2006/relationships/hyperlink" Target="https://pbs.twimg.com/media/DOSo3OwV4AUkTLS.jpg" TargetMode="External"/><Relationship Id="rId4726" Type="http://schemas.openxmlformats.org/officeDocument/2006/relationships/hyperlink" Target="https://twitter.com/" TargetMode="External"/><Relationship Id="rId596" Type="http://schemas.openxmlformats.org/officeDocument/2006/relationships/hyperlink" Target="https://www.agencycentral.co.uk/articles/15-top-sales-bloggers" TargetMode="External"/><Relationship Id="rId2277" Type="http://schemas.openxmlformats.org/officeDocument/2006/relationships/hyperlink" Target="http://pbs.twimg.com/profile_images/973787372780474369/FU1pc_70_normal.jpg" TargetMode="External"/><Relationship Id="rId2691" Type="http://schemas.openxmlformats.org/officeDocument/2006/relationships/hyperlink" Target="https://pbs.twimg.com/media/DXx2W5ZXUAA_hsR.jpg" TargetMode="External"/><Relationship Id="rId3328" Type="http://schemas.openxmlformats.org/officeDocument/2006/relationships/hyperlink" Target="https://pbs.twimg.com/media/DYavvceUQAEipTS.jpg" TargetMode="External"/><Relationship Id="rId3742" Type="http://schemas.openxmlformats.org/officeDocument/2006/relationships/hyperlink" Target="https://twitter.com/" TargetMode="External"/><Relationship Id="rId249" Type="http://schemas.openxmlformats.org/officeDocument/2006/relationships/hyperlink" Target="http://www.kcore-analytics.com/searching/?keyword=socialselling" TargetMode="External"/><Relationship Id="rId663" Type="http://schemas.openxmlformats.org/officeDocument/2006/relationships/hyperlink" Target="http://www.ebay.com/itm/371928721075?ul_noapp=true" TargetMode="External"/><Relationship Id="rId1293" Type="http://schemas.openxmlformats.org/officeDocument/2006/relationships/hyperlink" Target="http://www.myfrugalbusiness.com/2017/01/twitter-tips-tricks-social-selling-smm.html" TargetMode="External"/><Relationship Id="rId2344" Type="http://schemas.openxmlformats.org/officeDocument/2006/relationships/hyperlink" Target="http://pbs.twimg.com/profile_images/642126098994630656/QWREa-vP_normal.jpg" TargetMode="External"/><Relationship Id="rId316" Type="http://schemas.openxmlformats.org/officeDocument/2006/relationships/hyperlink" Target="http://onlinemarketingview.blogspot.com/2018/02/9-surprising-facebook-marketing-tips.html" TargetMode="External"/><Relationship Id="rId730" Type="http://schemas.openxmlformats.org/officeDocument/2006/relationships/hyperlink" Target="https://www.m3jr.com/a-buyer-centric-linkedin-profile-builds-trust-article-1-of-3/" TargetMode="External"/><Relationship Id="rId1013" Type="http://schemas.openxmlformats.org/officeDocument/2006/relationships/hyperlink" Target="https://readyforsocial.com/45970404662" TargetMode="External"/><Relationship Id="rId1360" Type="http://schemas.openxmlformats.org/officeDocument/2006/relationships/hyperlink" Target="https://pbs.twimg.com/media/DXlgRxHW0AAUz1n.jpg" TargetMode="External"/><Relationship Id="rId2411" Type="http://schemas.openxmlformats.org/officeDocument/2006/relationships/hyperlink" Target="http://pbs.twimg.com/profile_images/2507252836/cxhmev572kvgn7j3744l_normal.png" TargetMode="External"/><Relationship Id="rId4169" Type="http://schemas.openxmlformats.org/officeDocument/2006/relationships/hyperlink" Target="https://twitter.com/" TargetMode="External"/><Relationship Id="rId4583" Type="http://schemas.openxmlformats.org/officeDocument/2006/relationships/hyperlink" Target="https://twitter.com/" TargetMode="External"/><Relationship Id="rId3185" Type="http://schemas.openxmlformats.org/officeDocument/2006/relationships/hyperlink" Target="https://pbs.twimg.com/media/DYqLL9VU0AA3tWh.jpg" TargetMode="External"/><Relationship Id="rId4236" Type="http://schemas.openxmlformats.org/officeDocument/2006/relationships/hyperlink" Target="https://twitter.com/" TargetMode="External"/><Relationship Id="rId4650" Type="http://schemas.openxmlformats.org/officeDocument/2006/relationships/hyperlink" Target="https://twitter.com/" TargetMode="External"/><Relationship Id="rId3252" Type="http://schemas.openxmlformats.org/officeDocument/2006/relationships/hyperlink" Target="http://pbs.twimg.com/profile_images/839231366655004675/okTep9tN_normal.jpg" TargetMode="External"/><Relationship Id="rId4303" Type="http://schemas.openxmlformats.org/officeDocument/2006/relationships/hyperlink" Target="https://twitter.com/" TargetMode="External"/><Relationship Id="rId173" Type="http://schemas.openxmlformats.org/officeDocument/2006/relationships/hyperlink" Target="https://buff.ly/2HktouV" TargetMode="External"/><Relationship Id="rId240" Type="http://schemas.openxmlformats.org/officeDocument/2006/relationships/hyperlink" Target="https://www.1min30.com/inbound-marketing/evoluer-avec-le-nouvel-acheteur-b2b-124695?utm_source=ReviveOldPost&amp;utm_medium=social&amp;utm_campaign=ReviveOldPost" TargetMode="External"/><Relationship Id="rId5077" Type="http://schemas.openxmlformats.org/officeDocument/2006/relationships/hyperlink" Target="https://twitter.com/" TargetMode="External"/><Relationship Id="rId4093" Type="http://schemas.openxmlformats.org/officeDocument/2006/relationships/hyperlink" Target="https://twitter.com/" TargetMode="External"/><Relationship Id="rId5144" Type="http://schemas.openxmlformats.org/officeDocument/2006/relationships/hyperlink" Target="https://twitter.com/" TargetMode="External"/><Relationship Id="rId5491" Type="http://schemas.openxmlformats.org/officeDocument/2006/relationships/hyperlink" Target="https://api.twitter.com/1.1/geo/id/4c6100a96901fb5e.json" TargetMode="External"/><Relationship Id="rId1687" Type="http://schemas.openxmlformats.org/officeDocument/2006/relationships/hyperlink" Target="https://pbs.twimg.com/media/DYp6iiZW4AAd4fx.jpg" TargetMode="External"/><Relationship Id="rId2738" Type="http://schemas.openxmlformats.org/officeDocument/2006/relationships/hyperlink" Target="https://pbs.twimg.com/media/DX3D3CPXcAE0V3T.jpg" TargetMode="External"/><Relationship Id="rId1754" Type="http://schemas.openxmlformats.org/officeDocument/2006/relationships/hyperlink" Target="https://pbs.twimg.com/media/DYVcD4mWsAIRloR.jpg" TargetMode="External"/><Relationship Id="rId2805" Type="http://schemas.openxmlformats.org/officeDocument/2006/relationships/hyperlink" Target="http://pbs.twimg.com/profile_images/917682735661031424/xedci9AD_normal.jpg" TargetMode="External"/><Relationship Id="rId4160" Type="http://schemas.openxmlformats.org/officeDocument/2006/relationships/hyperlink" Target="https://twitter.com/" TargetMode="External"/><Relationship Id="rId5211" Type="http://schemas.openxmlformats.org/officeDocument/2006/relationships/hyperlink" Target="https://twitter.com/" TargetMode="External"/><Relationship Id="rId46" Type="http://schemas.openxmlformats.org/officeDocument/2006/relationships/hyperlink" Target="https://buff.ly/2oUtmCl" TargetMode="External"/><Relationship Id="rId1407" Type="http://schemas.openxmlformats.org/officeDocument/2006/relationships/hyperlink" Target="https://pbs.twimg.com/media/DXsyHXwV4AEPyeW.jpg" TargetMode="External"/><Relationship Id="rId1821" Type="http://schemas.openxmlformats.org/officeDocument/2006/relationships/hyperlink" Target="https://pbs.twimg.com/media/DX29922XUAAqebS.jpg" TargetMode="External"/><Relationship Id="rId4977" Type="http://schemas.openxmlformats.org/officeDocument/2006/relationships/hyperlink" Target="https://twitter.com/" TargetMode="External"/><Relationship Id="rId3579" Type="http://schemas.openxmlformats.org/officeDocument/2006/relationships/hyperlink" Target="https://pbs.twimg.com/media/DX29Dl1W4AE4BO6.jpg" TargetMode="External"/><Relationship Id="rId2595" Type="http://schemas.openxmlformats.org/officeDocument/2006/relationships/hyperlink" Target="https://pbs.twimg.com/media/DX25ZhtWsAAIQHZ.jpg" TargetMode="External"/><Relationship Id="rId3993" Type="http://schemas.openxmlformats.org/officeDocument/2006/relationships/hyperlink" Target="https://twitter.com/" TargetMode="External"/><Relationship Id="rId567" Type="http://schemas.openxmlformats.org/officeDocument/2006/relationships/hyperlink" Target="http://www.voiceamerica.com/show/2490/social-selling-with-game-changers-presented-by-sap" TargetMode="External"/><Relationship Id="rId1197" Type="http://schemas.openxmlformats.org/officeDocument/2006/relationships/hyperlink" Target="http://www.social-experts.net/social-about-to-pivot/" TargetMode="External"/><Relationship Id="rId2248" Type="http://schemas.openxmlformats.org/officeDocument/2006/relationships/hyperlink" Target="https://pbs.twimg.com/media/DX1M6IDUMAEAP50.jpg" TargetMode="External"/><Relationship Id="rId3646" Type="http://schemas.openxmlformats.org/officeDocument/2006/relationships/hyperlink" Target="https://pbs.twimg.com/media/DGyqDWjUwAIi6uY.jpg" TargetMode="External"/><Relationship Id="rId981" Type="http://schemas.openxmlformats.org/officeDocument/2006/relationships/hyperlink" Target="http://embedsocialselling.com/linkedin-optimization" TargetMode="External"/><Relationship Id="rId2662" Type="http://schemas.openxmlformats.org/officeDocument/2006/relationships/hyperlink" Target="http://pbs.twimg.com/profile_images/423336432829079552/Qo40WvP4_normal.jpeg" TargetMode="External"/><Relationship Id="rId3713" Type="http://schemas.openxmlformats.org/officeDocument/2006/relationships/hyperlink" Target="https://twitter.com/" TargetMode="External"/><Relationship Id="rId634" Type="http://schemas.openxmlformats.org/officeDocument/2006/relationships/hyperlink" Target="http://digital-leadership-associates.passle.net/post/102es5x/same-old-shit-vs-crazy-new-shit" TargetMode="External"/><Relationship Id="rId1264" Type="http://schemas.openxmlformats.org/officeDocument/2006/relationships/hyperlink" Target="http://bit.ly/2Ih14Lo" TargetMode="External"/><Relationship Id="rId2315" Type="http://schemas.openxmlformats.org/officeDocument/2006/relationships/hyperlink" Target="http://pbs.twimg.com/profile_images/854830118497386496/8LxGpCla_normal.jpg" TargetMode="External"/><Relationship Id="rId701" Type="http://schemas.openxmlformats.org/officeDocument/2006/relationships/hyperlink" Target="http://www.voiceamerica.com/show/2490/social-selling-with-game-changers-presented-by-sap" TargetMode="External"/><Relationship Id="rId1331" Type="http://schemas.openxmlformats.org/officeDocument/2006/relationships/hyperlink" Target="https://pbs.twimg.com/media/DXuhRujVoAA1O7z.jpg" TargetMode="External"/><Relationship Id="rId4487" Type="http://schemas.openxmlformats.org/officeDocument/2006/relationships/hyperlink" Target="https://twitter.com/" TargetMode="External"/><Relationship Id="rId3089" Type="http://schemas.openxmlformats.org/officeDocument/2006/relationships/hyperlink" Target="https://pbs.twimg.com/tweet_video_thumb/DYkMFNZW4AEd_nt.jpg" TargetMode="External"/><Relationship Id="rId4554"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abs.twimg.com/images/themes/theme4/bg.gif" TargetMode="External"/><Relationship Id="rId3182" Type="http://schemas.openxmlformats.org/officeDocument/2006/relationships/hyperlink" Target="https://twitter.com/s0cialm3d1a" TargetMode="External"/><Relationship Id="rId3042" Type="http://schemas.openxmlformats.org/officeDocument/2006/relationships/hyperlink" Target="https://twitter.com/konradsanders" TargetMode="External"/><Relationship Id="rId170" Type="http://schemas.openxmlformats.org/officeDocument/2006/relationships/hyperlink" Target="http://www.b2bmarketingacademy.com/" TargetMode="External"/><Relationship Id="rId987" Type="http://schemas.openxmlformats.org/officeDocument/2006/relationships/hyperlink" Target="https://pbs.twimg.com/profile_banners/895893524343791616/1502433554" TargetMode="External"/><Relationship Id="rId2668" Type="http://schemas.openxmlformats.org/officeDocument/2006/relationships/hyperlink" Target="http://pbs.twimg.com/profile_images/378800000614283549/809acf908354a6f53b8997d013b2e6ae_normal.png" TargetMode="External"/><Relationship Id="rId2875" Type="http://schemas.openxmlformats.org/officeDocument/2006/relationships/hyperlink" Target="https://twitter.com/sprichtgut" TargetMode="External"/><Relationship Id="rId847" Type="http://schemas.openxmlformats.org/officeDocument/2006/relationships/hyperlink" Target="https://pbs.twimg.com/profile_banners/395422706/1496618241" TargetMode="External"/><Relationship Id="rId1477" Type="http://schemas.openxmlformats.org/officeDocument/2006/relationships/hyperlink" Target="http://abs.twimg.com/images/themes/theme1/bg.png" TargetMode="External"/><Relationship Id="rId1684" Type="http://schemas.openxmlformats.org/officeDocument/2006/relationships/hyperlink" Target="http://abs.twimg.com/images/themes/theme1/bg.png" TargetMode="External"/><Relationship Id="rId1891" Type="http://schemas.openxmlformats.org/officeDocument/2006/relationships/hyperlink" Target="http://abs.twimg.com/images/themes/theme1/bg.png" TargetMode="External"/><Relationship Id="rId2528" Type="http://schemas.openxmlformats.org/officeDocument/2006/relationships/hyperlink" Target="http://pbs.twimg.com/profile_images/885203023286247424/AtkCRZEw_normal.jpg" TargetMode="External"/><Relationship Id="rId2735" Type="http://schemas.openxmlformats.org/officeDocument/2006/relationships/hyperlink" Target="https://twitter.com/ranis18" TargetMode="External"/><Relationship Id="rId2942" Type="http://schemas.openxmlformats.org/officeDocument/2006/relationships/hyperlink" Target="https://twitter.com/handrus" TargetMode="External"/><Relationship Id="rId707" Type="http://schemas.openxmlformats.org/officeDocument/2006/relationships/hyperlink" Target="https://pbs.twimg.com/profile_banners/971387963442696193/1520437373" TargetMode="External"/><Relationship Id="rId914" Type="http://schemas.openxmlformats.org/officeDocument/2006/relationships/hyperlink" Target="https://pbs.twimg.com/profile_banners/3187792502/1517233770" TargetMode="External"/><Relationship Id="rId1337" Type="http://schemas.openxmlformats.org/officeDocument/2006/relationships/hyperlink" Target="http://abs.twimg.com/images/themes/theme5/bg.gif" TargetMode="External"/><Relationship Id="rId1544" Type="http://schemas.openxmlformats.org/officeDocument/2006/relationships/hyperlink" Target="http://pbs.twimg.com/profile_background_images/318842230/New-100-dollar-bill.jpg" TargetMode="External"/><Relationship Id="rId1751" Type="http://schemas.openxmlformats.org/officeDocument/2006/relationships/hyperlink" Target="http://pbs.twimg.com/profile_background_images/378800000052193591/3112cbab67ef2b8aa8380dfe26dd4bf6.jpeg" TargetMode="External"/><Relationship Id="rId2802" Type="http://schemas.openxmlformats.org/officeDocument/2006/relationships/hyperlink" Target="https://twitter.com/nadinemotaze" TargetMode="External"/><Relationship Id="rId43" Type="http://schemas.openxmlformats.org/officeDocument/2006/relationships/hyperlink" Target="https://t.co/WFBfIn4Pjb" TargetMode="External"/><Relationship Id="rId1404" Type="http://schemas.openxmlformats.org/officeDocument/2006/relationships/hyperlink" Target="http://abs.twimg.com/images/themes/theme1/bg.png" TargetMode="External"/><Relationship Id="rId1611" Type="http://schemas.openxmlformats.org/officeDocument/2006/relationships/hyperlink" Target="http://pbs.twimg.com/profile_background_images/378800000110656558/79886468d65523e0d4388e54aea69471.png" TargetMode="External"/><Relationship Id="rId3369" Type="http://schemas.openxmlformats.org/officeDocument/2006/relationships/hyperlink" Target="https://twitter.com/socialfave_pol" TargetMode="External"/><Relationship Id="rId497" Type="http://schemas.openxmlformats.org/officeDocument/2006/relationships/hyperlink" Target="https://t.co/2eDnwgdik1" TargetMode="External"/><Relationship Id="rId2178" Type="http://schemas.openxmlformats.org/officeDocument/2006/relationships/hyperlink" Target="http://pbs.twimg.com/profile_images/675040683196030977/TMGvQF0T_normal.jpg" TargetMode="External"/><Relationship Id="rId2385" Type="http://schemas.openxmlformats.org/officeDocument/2006/relationships/hyperlink" Target="http://pbs.twimg.com/profile_images/884788240280162306/Gwxc2Wwq_normal.jpg" TargetMode="External"/><Relationship Id="rId3229" Type="http://schemas.openxmlformats.org/officeDocument/2006/relationships/hyperlink" Target="https://twitter.com/maurilio99" TargetMode="External"/><Relationship Id="rId357" Type="http://schemas.openxmlformats.org/officeDocument/2006/relationships/hyperlink" Target="http://curationsuite.com/" TargetMode="External"/><Relationship Id="rId1194" Type="http://schemas.openxmlformats.org/officeDocument/2006/relationships/hyperlink" Target="https://pbs.twimg.com/profile_banners/322056868/1471398557" TargetMode="External"/><Relationship Id="rId2038" Type="http://schemas.openxmlformats.org/officeDocument/2006/relationships/hyperlink" Target="http://pbs.twimg.com/profile_images/970592069482893312/rX6rF211_normal.jpg" TargetMode="External"/><Relationship Id="rId2592" Type="http://schemas.openxmlformats.org/officeDocument/2006/relationships/hyperlink" Target="http://pbs.twimg.com/profile_images/545662268440989696/EeuoyVto_normal.png" TargetMode="External"/><Relationship Id="rId3436" Type="http://schemas.openxmlformats.org/officeDocument/2006/relationships/hyperlink" Target="https://twitter.com/ohmyjet" TargetMode="External"/><Relationship Id="rId217" Type="http://schemas.openxmlformats.org/officeDocument/2006/relationships/hyperlink" Target="https://t.co/mhJrHWYEag" TargetMode="External"/><Relationship Id="rId564" Type="http://schemas.openxmlformats.org/officeDocument/2006/relationships/hyperlink" Target="https://t.co/9LXkh7I7kH" TargetMode="External"/><Relationship Id="rId771" Type="http://schemas.openxmlformats.org/officeDocument/2006/relationships/hyperlink" Target="https://pbs.twimg.com/profile_banners/893800927/1401497679" TargetMode="External"/><Relationship Id="rId2245" Type="http://schemas.openxmlformats.org/officeDocument/2006/relationships/hyperlink" Target="http://pbs.twimg.com/profile_images/973699653303783427/0Mc5CocK_normal.jpg" TargetMode="External"/><Relationship Id="rId2452" Type="http://schemas.openxmlformats.org/officeDocument/2006/relationships/hyperlink" Target="http://pbs.twimg.com/profile_images/458359332925501441/G4InOyZJ_normal.jpeg" TargetMode="External"/><Relationship Id="rId3503" Type="http://schemas.openxmlformats.org/officeDocument/2006/relationships/hyperlink" Target="https://twitter.com/kevinpoulter" TargetMode="External"/><Relationship Id="rId424" Type="http://schemas.openxmlformats.org/officeDocument/2006/relationships/hyperlink" Target="http://www.bentleygroup.org/" TargetMode="External"/><Relationship Id="rId631" Type="http://schemas.openxmlformats.org/officeDocument/2006/relationships/hyperlink" Target="https://pbs.twimg.com/profile_banners/34893328/1516891487" TargetMode="External"/><Relationship Id="rId1054" Type="http://schemas.openxmlformats.org/officeDocument/2006/relationships/hyperlink" Target="https://pbs.twimg.com/profile_banners/222766992/1503311771" TargetMode="External"/><Relationship Id="rId1261" Type="http://schemas.openxmlformats.org/officeDocument/2006/relationships/hyperlink" Target="https://pbs.twimg.com/profile_banners/289686844/1470424867" TargetMode="External"/><Relationship Id="rId2105" Type="http://schemas.openxmlformats.org/officeDocument/2006/relationships/hyperlink" Target="http://pbs.twimg.com/profile_images/916117276595802115/MHjObmoI_normal.jpg" TargetMode="External"/><Relationship Id="rId2312" Type="http://schemas.openxmlformats.org/officeDocument/2006/relationships/hyperlink" Target="http://pbs.twimg.com/profile_images/773883742079311872/5gNUkqlb_normal.jpg" TargetMode="External"/><Relationship Id="rId1121" Type="http://schemas.openxmlformats.org/officeDocument/2006/relationships/hyperlink" Target="https://pbs.twimg.com/profile_banners/1040297118/1488068244" TargetMode="External"/><Relationship Id="rId3086" Type="http://schemas.openxmlformats.org/officeDocument/2006/relationships/hyperlink" Target="https://twitter.com/dig" TargetMode="External"/><Relationship Id="rId3293" Type="http://schemas.openxmlformats.org/officeDocument/2006/relationships/hyperlink" Target="https://twitter.com/irpro6" TargetMode="External"/><Relationship Id="rId1938" Type="http://schemas.openxmlformats.org/officeDocument/2006/relationships/hyperlink" Target="http://pbs.twimg.com/profile_images/965731289981599744/FOq_Bex8_normal.jpg" TargetMode="External"/><Relationship Id="rId3153" Type="http://schemas.openxmlformats.org/officeDocument/2006/relationships/hyperlink" Target="https://twitter.com/netventures" TargetMode="External"/><Relationship Id="rId3360" Type="http://schemas.openxmlformats.org/officeDocument/2006/relationships/hyperlink" Target="https://twitter.com/tjscma" TargetMode="External"/><Relationship Id="rId281" Type="http://schemas.openxmlformats.org/officeDocument/2006/relationships/hyperlink" Target="https://t.co/BIi81Dg3GN" TargetMode="External"/><Relationship Id="rId3013" Type="http://schemas.openxmlformats.org/officeDocument/2006/relationships/hyperlink" Target="https://twitter.com/faisalabbasiuk" TargetMode="External"/><Relationship Id="rId141" Type="http://schemas.openxmlformats.org/officeDocument/2006/relationships/hyperlink" Target="http://t.co/yb5b94zZh1" TargetMode="External"/><Relationship Id="rId3220" Type="http://schemas.openxmlformats.org/officeDocument/2006/relationships/hyperlink" Target="https://twitter.com/luigicochetti" TargetMode="External"/><Relationship Id="rId7" Type="http://schemas.openxmlformats.org/officeDocument/2006/relationships/hyperlink" Target="https://t.co/xOTp9vBbFi" TargetMode="External"/><Relationship Id="rId2779" Type="http://schemas.openxmlformats.org/officeDocument/2006/relationships/hyperlink" Target="https://twitter.com/palumbo" TargetMode="External"/><Relationship Id="rId2986" Type="http://schemas.openxmlformats.org/officeDocument/2006/relationships/hyperlink" Target="https://twitter.com/matteoposern" TargetMode="External"/><Relationship Id="rId958" Type="http://schemas.openxmlformats.org/officeDocument/2006/relationships/hyperlink" Target="https://pbs.twimg.com/profile_banners/2532180492/1461585457" TargetMode="External"/><Relationship Id="rId1588" Type="http://schemas.openxmlformats.org/officeDocument/2006/relationships/hyperlink" Target="http://pbs.twimg.com/profile_background_images/746320681/1c22613f9c8bfedece6f2961ee388591.jpeg" TargetMode="External"/><Relationship Id="rId1795" Type="http://schemas.openxmlformats.org/officeDocument/2006/relationships/hyperlink" Target="http://abs.twimg.com/images/themes/theme16/bg.gif" TargetMode="External"/><Relationship Id="rId2639" Type="http://schemas.openxmlformats.org/officeDocument/2006/relationships/hyperlink" Target="http://abs.twimg.com/sticky/default_profile_images/default_profile_0_normal.png" TargetMode="External"/><Relationship Id="rId2846" Type="http://schemas.openxmlformats.org/officeDocument/2006/relationships/hyperlink" Target="https://twitter.com/pierrepeyrat" TargetMode="External"/><Relationship Id="rId87" Type="http://schemas.openxmlformats.org/officeDocument/2006/relationships/hyperlink" Target="https://www.consumerscu.org/" TargetMode="External"/><Relationship Id="rId818" Type="http://schemas.openxmlformats.org/officeDocument/2006/relationships/hyperlink" Target="https://pbs.twimg.com/profile_banners/836360765087039488/1510323226" TargetMode="External"/><Relationship Id="rId1448" Type="http://schemas.openxmlformats.org/officeDocument/2006/relationships/hyperlink" Target="http://pbs.twimg.com/profile_background_images/378800000100922043/0f6a31139767dd049b00d7d3aad0607a.jpeg" TargetMode="External"/><Relationship Id="rId1655" Type="http://schemas.openxmlformats.org/officeDocument/2006/relationships/hyperlink" Target="http://abs.twimg.com/images/themes/theme1/bg.png" TargetMode="External"/><Relationship Id="rId2706" Type="http://schemas.openxmlformats.org/officeDocument/2006/relationships/hyperlink" Target="http://pbs.twimg.com/profile_images/967939486687494144/w9pCNVB-_normal.jpg" TargetMode="External"/><Relationship Id="rId1308" Type="http://schemas.openxmlformats.org/officeDocument/2006/relationships/hyperlink" Target="http://abs.twimg.com/images/themes/theme1/bg.png" TargetMode="External"/><Relationship Id="rId1862" Type="http://schemas.openxmlformats.org/officeDocument/2006/relationships/hyperlink" Target="http://abs.twimg.com/images/themes/theme1/bg.png" TargetMode="External"/><Relationship Id="rId2913" Type="http://schemas.openxmlformats.org/officeDocument/2006/relationships/hyperlink" Target="https://twitter.com/michaelb4jordan" TargetMode="External"/><Relationship Id="rId1515" Type="http://schemas.openxmlformats.org/officeDocument/2006/relationships/hyperlink" Target="http://pbs.twimg.com/profile_background_images/439159794499219456/to3QYSZa.jpeg" TargetMode="External"/><Relationship Id="rId1722" Type="http://schemas.openxmlformats.org/officeDocument/2006/relationships/hyperlink" Target="http://abs.twimg.com/images/themes/theme1/bg.png" TargetMode="External"/><Relationship Id="rId14" Type="http://schemas.openxmlformats.org/officeDocument/2006/relationships/hyperlink" Target="https://t.co/IvAVGoncdP" TargetMode="External"/><Relationship Id="rId2289" Type="http://schemas.openxmlformats.org/officeDocument/2006/relationships/hyperlink" Target="http://pbs.twimg.com/profile_images/748444194046345216/5WnLB21o_normal.jpg" TargetMode="External"/><Relationship Id="rId2496" Type="http://schemas.openxmlformats.org/officeDocument/2006/relationships/hyperlink" Target="http://pbs.twimg.com/profile_images/973513103748009985/24TitG_q_normal.jpg" TargetMode="External"/><Relationship Id="rId468" Type="http://schemas.openxmlformats.org/officeDocument/2006/relationships/hyperlink" Target="http://searchdatamanagement.techtarget.com/" TargetMode="External"/><Relationship Id="rId675" Type="http://schemas.openxmlformats.org/officeDocument/2006/relationships/hyperlink" Target="https://pbs.twimg.com/profile_banners/50127907/1456186629" TargetMode="External"/><Relationship Id="rId882" Type="http://schemas.openxmlformats.org/officeDocument/2006/relationships/hyperlink" Target="https://pbs.twimg.com/profile_banners/1724364290/1492644126" TargetMode="External"/><Relationship Id="rId1098" Type="http://schemas.openxmlformats.org/officeDocument/2006/relationships/hyperlink" Target="https://pbs.twimg.com/profile_banners/25073877/1520992121" TargetMode="External"/><Relationship Id="rId2149" Type="http://schemas.openxmlformats.org/officeDocument/2006/relationships/hyperlink" Target="http://pbs.twimg.com/profile_images/965174088254803970/OiDn9qOE_normal.jpg" TargetMode="External"/><Relationship Id="rId2356" Type="http://schemas.openxmlformats.org/officeDocument/2006/relationships/hyperlink" Target="http://pbs.twimg.com/profile_images/973222409598787584/XE9YQHDH_normal.jpg" TargetMode="External"/><Relationship Id="rId2563" Type="http://schemas.openxmlformats.org/officeDocument/2006/relationships/hyperlink" Target="http://pbs.twimg.com/profile_images/450194584887242752/3E0mVBfj_normal.png" TargetMode="External"/><Relationship Id="rId2770" Type="http://schemas.openxmlformats.org/officeDocument/2006/relationships/hyperlink" Target="https://twitter.com/digitalsuccess1" TargetMode="External"/><Relationship Id="rId3407" Type="http://schemas.openxmlformats.org/officeDocument/2006/relationships/hyperlink" Target="https://twitter.com/popedaniels" TargetMode="External"/><Relationship Id="rId328" Type="http://schemas.openxmlformats.org/officeDocument/2006/relationships/hyperlink" Target="https://t.co/3wNPjdGbH5" TargetMode="External"/><Relationship Id="rId535" Type="http://schemas.openxmlformats.org/officeDocument/2006/relationships/hyperlink" Target="http://www.ylfly.com/" TargetMode="External"/><Relationship Id="rId742" Type="http://schemas.openxmlformats.org/officeDocument/2006/relationships/hyperlink" Target="https://pbs.twimg.com/profile_banners/3130935664/1512867925" TargetMode="External"/><Relationship Id="rId1165" Type="http://schemas.openxmlformats.org/officeDocument/2006/relationships/hyperlink" Target="https://pbs.twimg.com/profile_banners/340931402/1512199853" TargetMode="External"/><Relationship Id="rId1372" Type="http://schemas.openxmlformats.org/officeDocument/2006/relationships/hyperlink" Target="http://pbs.twimg.com/profile_background_images/378800000169114088/c2xQptor.jpeg" TargetMode="External"/><Relationship Id="rId2009" Type="http://schemas.openxmlformats.org/officeDocument/2006/relationships/hyperlink" Target="http://pbs.twimg.com/profile_images/426400856410296320/Adv6vOvj_normal.jpeg" TargetMode="External"/><Relationship Id="rId2216" Type="http://schemas.openxmlformats.org/officeDocument/2006/relationships/hyperlink" Target="http://pbs.twimg.com/profile_images/974531454242705408/7ehoFxWZ_normal.jpg" TargetMode="External"/><Relationship Id="rId2423" Type="http://schemas.openxmlformats.org/officeDocument/2006/relationships/hyperlink" Target="http://pbs.twimg.com/profile_images/661010502110330880/vPo83S4M_normal.jpg" TargetMode="External"/><Relationship Id="rId2630" Type="http://schemas.openxmlformats.org/officeDocument/2006/relationships/hyperlink" Target="http://pbs.twimg.com/profile_images/888384865439293440/bQQye10x_normal.jpg" TargetMode="External"/><Relationship Id="rId602" Type="http://schemas.openxmlformats.org/officeDocument/2006/relationships/hyperlink" Target="https://pbs.twimg.com/profile_banners/146075477/1484326258" TargetMode="External"/><Relationship Id="rId1025" Type="http://schemas.openxmlformats.org/officeDocument/2006/relationships/hyperlink" Target="https://pbs.twimg.com/profile_banners/46100330/1498478522" TargetMode="External"/><Relationship Id="rId1232" Type="http://schemas.openxmlformats.org/officeDocument/2006/relationships/hyperlink" Target="https://pbs.twimg.com/profile_banners/166236184/1471365066" TargetMode="External"/><Relationship Id="rId3197" Type="http://schemas.openxmlformats.org/officeDocument/2006/relationships/hyperlink" Target="https://twitter.com/commsmeltingpot" TargetMode="External"/><Relationship Id="rId3057" Type="http://schemas.openxmlformats.org/officeDocument/2006/relationships/hyperlink" Target="https://twitter.com/aguadulcecity" TargetMode="External"/><Relationship Id="rId185" Type="http://schemas.openxmlformats.org/officeDocument/2006/relationships/hyperlink" Target="https://t.co/VTL1iRrJNg" TargetMode="External"/><Relationship Id="rId1909" Type="http://schemas.openxmlformats.org/officeDocument/2006/relationships/hyperlink" Target="http://pbs.twimg.com/profile_background_images/44552084/Digital_Leaders.jpg" TargetMode="External"/><Relationship Id="rId3264" Type="http://schemas.openxmlformats.org/officeDocument/2006/relationships/hyperlink" Target="https://twitter.com/jcclicks" TargetMode="External"/><Relationship Id="rId3471" Type="http://schemas.openxmlformats.org/officeDocument/2006/relationships/hyperlink" Target="https://twitter.com/shindehemant300" TargetMode="External"/><Relationship Id="rId392" Type="http://schemas.openxmlformats.org/officeDocument/2006/relationships/hyperlink" Target="http://www.clydes.fr/" TargetMode="External"/><Relationship Id="rId2073" Type="http://schemas.openxmlformats.org/officeDocument/2006/relationships/hyperlink" Target="http://pbs.twimg.com/profile_images/838116866488958976/o6aSsf3y_normal.jpg" TargetMode="External"/><Relationship Id="rId2280" Type="http://schemas.openxmlformats.org/officeDocument/2006/relationships/hyperlink" Target="http://pbs.twimg.com/profile_images/923093880102416385/Bf46YyFO_normal.jpg" TargetMode="External"/><Relationship Id="rId3124" Type="http://schemas.openxmlformats.org/officeDocument/2006/relationships/hyperlink" Target="https://twitter.com/startupgrindscl" TargetMode="External"/><Relationship Id="rId3331" Type="http://schemas.openxmlformats.org/officeDocument/2006/relationships/hyperlink" Target="https://twitter.com/isocialfanz" TargetMode="External"/><Relationship Id="rId252" Type="http://schemas.openxmlformats.org/officeDocument/2006/relationships/hyperlink" Target="https://t.co/Z8xrBSvnaw" TargetMode="External"/><Relationship Id="rId2140" Type="http://schemas.openxmlformats.org/officeDocument/2006/relationships/hyperlink" Target="http://pbs.twimg.com/profile_images/869957016743276544/S9B5YDUk_normal.jpg" TargetMode="External"/><Relationship Id="rId112" Type="http://schemas.openxmlformats.org/officeDocument/2006/relationships/hyperlink" Target="https://t.co/v8fmjeeFEL" TargetMode="External"/><Relationship Id="rId1699" Type="http://schemas.openxmlformats.org/officeDocument/2006/relationships/hyperlink" Target="http://abs.twimg.com/images/themes/theme1/bg.png" TargetMode="External"/><Relationship Id="rId2000" Type="http://schemas.openxmlformats.org/officeDocument/2006/relationships/hyperlink" Target="http://pbs.twimg.com/profile_images/645919366094188544/3nNTDiX5_normal.jpg" TargetMode="External"/><Relationship Id="rId2957" Type="http://schemas.openxmlformats.org/officeDocument/2006/relationships/hyperlink" Target="https://twitter.com/nessajbaker" TargetMode="External"/><Relationship Id="rId929" Type="http://schemas.openxmlformats.org/officeDocument/2006/relationships/hyperlink" Target="https://pbs.twimg.com/profile_banners/1930980931/1438286543" TargetMode="External"/><Relationship Id="rId1559" Type="http://schemas.openxmlformats.org/officeDocument/2006/relationships/hyperlink" Target="http://pbs.twimg.com/profile_background_images/378800000108295344/3bcd0bf87d76a0df18765c5e78595532.jpeg" TargetMode="External"/><Relationship Id="rId1766" Type="http://schemas.openxmlformats.org/officeDocument/2006/relationships/hyperlink" Target="http://pbs.twimg.com/profile_background_images/635490585319575552/aSPYkLM1.jpg" TargetMode="External"/><Relationship Id="rId1973" Type="http://schemas.openxmlformats.org/officeDocument/2006/relationships/hyperlink" Target="http://pbs.twimg.com/profile_images/959415137215004673/E0BihzfB_normal.jpg" TargetMode="External"/><Relationship Id="rId2817" Type="http://schemas.openxmlformats.org/officeDocument/2006/relationships/hyperlink" Target="https://twitter.com/tonyrestell" TargetMode="External"/><Relationship Id="rId58" Type="http://schemas.openxmlformats.org/officeDocument/2006/relationships/hyperlink" Target="https://t.co/D9qtkv1xn9" TargetMode="External"/><Relationship Id="rId1419" Type="http://schemas.openxmlformats.org/officeDocument/2006/relationships/hyperlink" Target="http://pbs.twimg.com/profile_background_images/378800000099277746/26e18af5fb7bc0a3cfddb32e9e2fdc6c.jpeg" TargetMode="External"/><Relationship Id="rId1626" Type="http://schemas.openxmlformats.org/officeDocument/2006/relationships/hyperlink" Target="http://abs.twimg.com/images/themes/theme1/bg.png" TargetMode="External"/><Relationship Id="rId1833" Type="http://schemas.openxmlformats.org/officeDocument/2006/relationships/hyperlink" Target="http://pbs.twimg.com/profile_background_images/716286688/4b79245d08c0806b0b4f82d8d2eacd21.jpeg" TargetMode="External"/><Relationship Id="rId1900" Type="http://schemas.openxmlformats.org/officeDocument/2006/relationships/hyperlink" Target="http://abs.twimg.com/images/themes/theme14/bg.gif" TargetMode="External"/><Relationship Id="rId579" Type="http://schemas.openxmlformats.org/officeDocument/2006/relationships/hyperlink" Target="http://www.dcpweb.co.uk/" TargetMode="External"/><Relationship Id="rId786" Type="http://schemas.openxmlformats.org/officeDocument/2006/relationships/hyperlink" Target="https://pbs.twimg.com/profile_banners/22751024/1443626363" TargetMode="External"/><Relationship Id="rId993" Type="http://schemas.openxmlformats.org/officeDocument/2006/relationships/hyperlink" Target="https://pbs.twimg.com/profile_banners/14689894/1518991490" TargetMode="External"/><Relationship Id="rId2467" Type="http://schemas.openxmlformats.org/officeDocument/2006/relationships/hyperlink" Target="http://pbs.twimg.com/profile_images/683736996632768517/YjlMyftQ_normal.jpg" TargetMode="External"/><Relationship Id="rId2674" Type="http://schemas.openxmlformats.org/officeDocument/2006/relationships/hyperlink" Target="http://pbs.twimg.com/profile_images/700041578769854464/HYQwCdcg_normal.jpg" TargetMode="External"/><Relationship Id="rId439" Type="http://schemas.openxmlformats.org/officeDocument/2006/relationships/hyperlink" Target="http://www.thesalesexperts.com/" TargetMode="External"/><Relationship Id="rId646" Type="http://schemas.openxmlformats.org/officeDocument/2006/relationships/hyperlink" Target="https://pbs.twimg.com/profile_banners/590014258/1497027030" TargetMode="External"/><Relationship Id="rId1069" Type="http://schemas.openxmlformats.org/officeDocument/2006/relationships/hyperlink" Target="https://pbs.twimg.com/profile_banners/328372775/1479788243" TargetMode="External"/><Relationship Id="rId1276" Type="http://schemas.openxmlformats.org/officeDocument/2006/relationships/hyperlink" Target="http://pbs.twimg.com/profile_background_images/695556803/8f3dd10eccedd81bfeb90063f9855f4f.jpeg" TargetMode="External"/><Relationship Id="rId1483" Type="http://schemas.openxmlformats.org/officeDocument/2006/relationships/hyperlink" Target="http://abs.twimg.com/images/themes/theme1/bg.png" TargetMode="External"/><Relationship Id="rId2327" Type="http://schemas.openxmlformats.org/officeDocument/2006/relationships/hyperlink" Target="http://pbs.twimg.com/profile_images/378800000738493722/320a0f2d6e0588bcd5cb23b3955e0d1d_normal.jpeg" TargetMode="External"/><Relationship Id="rId2881" Type="http://schemas.openxmlformats.org/officeDocument/2006/relationships/hyperlink" Target="https://twitter.com/mar_tijeras" TargetMode="External"/><Relationship Id="rId506" Type="http://schemas.openxmlformats.org/officeDocument/2006/relationships/hyperlink" Target="http://www.quotable.com/" TargetMode="External"/><Relationship Id="rId853" Type="http://schemas.openxmlformats.org/officeDocument/2006/relationships/hyperlink" Target="https://pbs.twimg.com/profile_banners/533980884/1504360926" TargetMode="External"/><Relationship Id="rId1136" Type="http://schemas.openxmlformats.org/officeDocument/2006/relationships/hyperlink" Target="https://pbs.twimg.com/profile_banners/20419464/1488305178" TargetMode="External"/><Relationship Id="rId1690" Type="http://schemas.openxmlformats.org/officeDocument/2006/relationships/hyperlink" Target="http://abs.twimg.com/images/themes/theme9/bg.gif" TargetMode="External"/><Relationship Id="rId2534" Type="http://schemas.openxmlformats.org/officeDocument/2006/relationships/hyperlink" Target="http://pbs.twimg.com/profile_images/706132536859172866/DOolz5J5_normal.jpg" TargetMode="External"/><Relationship Id="rId2741" Type="http://schemas.openxmlformats.org/officeDocument/2006/relationships/hyperlink" Target="https://twitter.com/cstorenews_" TargetMode="External"/><Relationship Id="rId713" Type="http://schemas.openxmlformats.org/officeDocument/2006/relationships/hyperlink" Target="https://pbs.twimg.com/profile_banners/96963696/1418741727" TargetMode="External"/><Relationship Id="rId920" Type="http://schemas.openxmlformats.org/officeDocument/2006/relationships/hyperlink" Target="https://pbs.twimg.com/profile_banners/39177912/1401894154" TargetMode="External"/><Relationship Id="rId1343" Type="http://schemas.openxmlformats.org/officeDocument/2006/relationships/hyperlink" Target="http://abs.twimg.com/images/themes/theme1/bg.png" TargetMode="External"/><Relationship Id="rId1550" Type="http://schemas.openxmlformats.org/officeDocument/2006/relationships/hyperlink" Target="http://pbs.twimg.com/profile_background_images/378800000163763810/hPM6ksKk.jpeg" TargetMode="External"/><Relationship Id="rId2601" Type="http://schemas.openxmlformats.org/officeDocument/2006/relationships/hyperlink" Target="http://pbs.twimg.com/profile_images/937218071718068224/ckzFDdgU_normal.jpg" TargetMode="External"/><Relationship Id="rId1203" Type="http://schemas.openxmlformats.org/officeDocument/2006/relationships/hyperlink" Target="https://pbs.twimg.com/profile_banners/59129819/1428114169" TargetMode="External"/><Relationship Id="rId1410" Type="http://schemas.openxmlformats.org/officeDocument/2006/relationships/hyperlink" Target="http://abs.twimg.com/images/themes/theme6/bg.gif" TargetMode="External"/><Relationship Id="rId3168" Type="http://schemas.openxmlformats.org/officeDocument/2006/relationships/hyperlink" Target="https://twitter.com/videoconsultant" TargetMode="External"/><Relationship Id="rId3375" Type="http://schemas.openxmlformats.org/officeDocument/2006/relationships/hyperlink" Target="https://twitter.com/thomaspower" TargetMode="External"/><Relationship Id="rId296" Type="http://schemas.openxmlformats.org/officeDocument/2006/relationships/hyperlink" Target="http://intouchci.com/" TargetMode="External"/><Relationship Id="rId2184" Type="http://schemas.openxmlformats.org/officeDocument/2006/relationships/hyperlink" Target="http://pbs.twimg.com/profile_images/742065456094154752/-B2umppk_normal.jpg" TargetMode="External"/><Relationship Id="rId2391" Type="http://schemas.openxmlformats.org/officeDocument/2006/relationships/hyperlink" Target="http://pbs.twimg.com/profile_images/938108463707717632/Y3vB_9_e_normal.jpg" TargetMode="External"/><Relationship Id="rId3028" Type="http://schemas.openxmlformats.org/officeDocument/2006/relationships/hyperlink" Target="https://twitter.com/jackkosakowski" TargetMode="External"/><Relationship Id="rId3235" Type="http://schemas.openxmlformats.org/officeDocument/2006/relationships/hyperlink" Target="https://twitter.com/c_brutillot" TargetMode="External"/><Relationship Id="rId3442" Type="http://schemas.openxmlformats.org/officeDocument/2006/relationships/hyperlink" Target="https://twitter.com/aqtechnosys" TargetMode="External"/><Relationship Id="rId156" Type="http://schemas.openxmlformats.org/officeDocument/2006/relationships/hyperlink" Target="https://handrus.com/" TargetMode="External"/><Relationship Id="rId363" Type="http://schemas.openxmlformats.org/officeDocument/2006/relationships/hyperlink" Target="http://www.naukricenter.com/" TargetMode="External"/><Relationship Id="rId570" Type="http://schemas.openxmlformats.org/officeDocument/2006/relationships/hyperlink" Target="https://t.co/0l59Ze26PR" TargetMode="External"/><Relationship Id="rId2044" Type="http://schemas.openxmlformats.org/officeDocument/2006/relationships/hyperlink" Target="http://pbs.twimg.com/profile_images/421647233734287360/jcNDzTmP_normal.jpeg" TargetMode="External"/><Relationship Id="rId2251" Type="http://schemas.openxmlformats.org/officeDocument/2006/relationships/hyperlink" Target="http://pbs.twimg.com/profile_images/938062639099412480/r1UgL4bi_normal.jpg" TargetMode="External"/><Relationship Id="rId3302" Type="http://schemas.openxmlformats.org/officeDocument/2006/relationships/hyperlink" Target="https://twitter.com/vg_tms" TargetMode="External"/><Relationship Id="rId223" Type="http://schemas.openxmlformats.org/officeDocument/2006/relationships/hyperlink" Target="https://t.co/75664Orvs9" TargetMode="External"/><Relationship Id="rId430" Type="http://schemas.openxmlformats.org/officeDocument/2006/relationships/hyperlink" Target="https://t.co/KOO5VVfk88" TargetMode="External"/><Relationship Id="rId1060" Type="http://schemas.openxmlformats.org/officeDocument/2006/relationships/hyperlink" Target="https://pbs.twimg.com/profile_banners/383330720/1398298740" TargetMode="External"/><Relationship Id="rId2111" Type="http://schemas.openxmlformats.org/officeDocument/2006/relationships/hyperlink" Target="http://pbs.twimg.com/profile_images/936857688675201024/bZ7loPxU_normal.jpg" TargetMode="External"/><Relationship Id="rId1877" Type="http://schemas.openxmlformats.org/officeDocument/2006/relationships/hyperlink" Target="http://abs.twimg.com/images/themes/theme1/bg.png" TargetMode="External"/><Relationship Id="rId2928" Type="http://schemas.openxmlformats.org/officeDocument/2006/relationships/hyperlink" Target="https://twitter.com/umesh5152" TargetMode="External"/><Relationship Id="rId1737" Type="http://schemas.openxmlformats.org/officeDocument/2006/relationships/hyperlink" Target="http://pbs.twimg.com/profile_background_images/31378895/1000-dollar-US-bill-front.jpg" TargetMode="External"/><Relationship Id="rId1944" Type="http://schemas.openxmlformats.org/officeDocument/2006/relationships/hyperlink" Target="http://pbs.twimg.com/profile_images/1778909018/182350_normal.jpg" TargetMode="External"/><Relationship Id="rId3092" Type="http://schemas.openxmlformats.org/officeDocument/2006/relationships/hyperlink" Target="https://twitter.com/digitalmkterne" TargetMode="External"/><Relationship Id="rId29" Type="http://schemas.openxmlformats.org/officeDocument/2006/relationships/hyperlink" Target="https://fr.linkedin.com/in/carlosrachedi" TargetMode="External"/><Relationship Id="rId1804" Type="http://schemas.openxmlformats.org/officeDocument/2006/relationships/hyperlink" Target="http://pbs.twimg.com/profile_background_images/378800000160022828/neCCh__0.png" TargetMode="External"/><Relationship Id="rId897" Type="http://schemas.openxmlformats.org/officeDocument/2006/relationships/hyperlink" Target="https://pbs.twimg.com/profile_banners/770712203880198144/1513522393" TargetMode="External"/><Relationship Id="rId2578" Type="http://schemas.openxmlformats.org/officeDocument/2006/relationships/hyperlink" Target="http://pbs.twimg.com/profile_images/66626427/00670029_normal.JPG" TargetMode="External"/><Relationship Id="rId2785" Type="http://schemas.openxmlformats.org/officeDocument/2006/relationships/hyperlink" Target="https://twitter.com/timohai" TargetMode="External"/><Relationship Id="rId2992" Type="http://schemas.openxmlformats.org/officeDocument/2006/relationships/hyperlink" Target="https://twitter.com/adamiswriting" TargetMode="External"/><Relationship Id="rId757" Type="http://schemas.openxmlformats.org/officeDocument/2006/relationships/hyperlink" Target="https://pbs.twimg.com/profile_banners/29403387/1489963452" TargetMode="External"/><Relationship Id="rId964" Type="http://schemas.openxmlformats.org/officeDocument/2006/relationships/hyperlink" Target="https://pbs.twimg.com/profile_banners/505310973/1517022554" TargetMode="External"/><Relationship Id="rId1387" Type="http://schemas.openxmlformats.org/officeDocument/2006/relationships/hyperlink" Target="http://pbs.twimg.com/profile_background_images/728368997/d9d7e54f11134eb2857308b27bbbf9cc.jpeg" TargetMode="External"/><Relationship Id="rId1594" Type="http://schemas.openxmlformats.org/officeDocument/2006/relationships/hyperlink" Target="http://abs.twimg.com/images/themes/theme1/bg.png" TargetMode="External"/><Relationship Id="rId2438" Type="http://schemas.openxmlformats.org/officeDocument/2006/relationships/hyperlink" Target="http://pbs.twimg.com/profile_images/488472504101380096/h9EHCgMn_normal.jpeg" TargetMode="External"/><Relationship Id="rId2645" Type="http://schemas.openxmlformats.org/officeDocument/2006/relationships/hyperlink" Target="http://pbs.twimg.com/profile_images/813872857495146496/-wUGuh6H_normal.jpg" TargetMode="External"/><Relationship Id="rId2852" Type="http://schemas.openxmlformats.org/officeDocument/2006/relationships/hyperlink" Target="https://twitter.com/sruwgrui" TargetMode="External"/><Relationship Id="rId93" Type="http://schemas.openxmlformats.org/officeDocument/2006/relationships/hyperlink" Target="http://www.linkedin.com/in/emilyceskavich" TargetMode="External"/><Relationship Id="rId617" Type="http://schemas.openxmlformats.org/officeDocument/2006/relationships/hyperlink" Target="https://pbs.twimg.com/profile_banners/1125191/1513897901" TargetMode="External"/><Relationship Id="rId824" Type="http://schemas.openxmlformats.org/officeDocument/2006/relationships/hyperlink" Target="https://pbs.twimg.com/profile_banners/2288939704/1487497606" TargetMode="External"/><Relationship Id="rId1247" Type="http://schemas.openxmlformats.org/officeDocument/2006/relationships/hyperlink" Target="https://pbs.twimg.com/profile_banners/47800280/1514375297" TargetMode="External"/><Relationship Id="rId1454" Type="http://schemas.openxmlformats.org/officeDocument/2006/relationships/hyperlink" Target="http://pbs.twimg.com/profile_background_images/378800000109893354/0375ee88996cf0dad26e6a0d0b20dd10.png" TargetMode="External"/><Relationship Id="rId1661" Type="http://schemas.openxmlformats.org/officeDocument/2006/relationships/hyperlink" Target="http://pbs.twimg.com/profile_background_images/566007032294027264/245pmluj.jpeg" TargetMode="External"/><Relationship Id="rId2505" Type="http://schemas.openxmlformats.org/officeDocument/2006/relationships/hyperlink" Target="http://pbs.twimg.com/profile_images/973158668488364032/SVM85YLS_normal.jpg" TargetMode="External"/><Relationship Id="rId2712" Type="http://schemas.openxmlformats.org/officeDocument/2006/relationships/hyperlink" Target="http://pbs.twimg.com/profile_images/893459762309996546/6-hPWVEd_normal.jpg" TargetMode="External"/><Relationship Id="rId1107" Type="http://schemas.openxmlformats.org/officeDocument/2006/relationships/hyperlink" Target="https://pbs.twimg.com/profile_banners/609058238/1513893377" TargetMode="External"/><Relationship Id="rId1314" Type="http://schemas.openxmlformats.org/officeDocument/2006/relationships/hyperlink" Target="http://pbs.twimg.com/profile_background_images/530236939/ted-apr2012.jpg" TargetMode="External"/><Relationship Id="rId1521" Type="http://schemas.openxmlformats.org/officeDocument/2006/relationships/hyperlink" Target="http://abs.twimg.com/images/themes/theme14/bg.gif" TargetMode="External"/><Relationship Id="rId3279" Type="http://schemas.openxmlformats.org/officeDocument/2006/relationships/hyperlink" Target="https://twitter.com/x_wolfman" TargetMode="External"/><Relationship Id="rId3486" Type="http://schemas.openxmlformats.org/officeDocument/2006/relationships/hyperlink" Target="https://twitter.com/dcpwebdesigners" TargetMode="External"/><Relationship Id="rId20" Type="http://schemas.openxmlformats.org/officeDocument/2006/relationships/hyperlink" Target="http://t.co/0shJcqLzag" TargetMode="External"/><Relationship Id="rId2088" Type="http://schemas.openxmlformats.org/officeDocument/2006/relationships/hyperlink" Target="http://pbs.twimg.com/profile_images/894549273202876416/WlGk4npW_normal.jpg" TargetMode="External"/><Relationship Id="rId2295" Type="http://schemas.openxmlformats.org/officeDocument/2006/relationships/hyperlink" Target="http://pbs.twimg.com/profile_images/875774225469947905/MSb9yqoJ_normal.jpg" TargetMode="External"/><Relationship Id="rId3139" Type="http://schemas.openxmlformats.org/officeDocument/2006/relationships/hyperlink" Target="https://twitter.com/jltraineau" TargetMode="External"/><Relationship Id="rId3346" Type="http://schemas.openxmlformats.org/officeDocument/2006/relationships/hyperlink" Target="https://twitter.com/bootstrapsbiz" TargetMode="External"/><Relationship Id="rId267" Type="http://schemas.openxmlformats.org/officeDocument/2006/relationships/hyperlink" Target="https://t.co/sZZCHBdfjj" TargetMode="External"/><Relationship Id="rId474" Type="http://schemas.openxmlformats.org/officeDocument/2006/relationships/hyperlink" Target="http://t.co/y5Y97qEIl0" TargetMode="External"/><Relationship Id="rId2155" Type="http://schemas.openxmlformats.org/officeDocument/2006/relationships/hyperlink" Target="http://pbs.twimg.com/profile_images/837395516828721152/8vHIDb4F_normal.jpg" TargetMode="External"/><Relationship Id="rId127" Type="http://schemas.openxmlformats.org/officeDocument/2006/relationships/hyperlink" Target="http://www.matchnode.com/" TargetMode="External"/><Relationship Id="rId681" Type="http://schemas.openxmlformats.org/officeDocument/2006/relationships/hyperlink" Target="https://pbs.twimg.com/profile_banners/3436929017/1516275599" TargetMode="External"/><Relationship Id="rId2362" Type="http://schemas.openxmlformats.org/officeDocument/2006/relationships/hyperlink" Target="http://pbs.twimg.com/profile_images/768685760685805569/WLC1Oncd_normal.jpg" TargetMode="External"/><Relationship Id="rId3206" Type="http://schemas.openxmlformats.org/officeDocument/2006/relationships/hyperlink" Target="https://twitter.com/pamellaneely" TargetMode="External"/><Relationship Id="rId3413" Type="http://schemas.openxmlformats.org/officeDocument/2006/relationships/hyperlink" Target="https://twitter.com/iamkelvinlee" TargetMode="External"/><Relationship Id="rId334" Type="http://schemas.openxmlformats.org/officeDocument/2006/relationships/hyperlink" Target="https://t.co/Z1fpb6rojn" TargetMode="External"/><Relationship Id="rId541" Type="http://schemas.openxmlformats.org/officeDocument/2006/relationships/hyperlink" Target="http://ca.linkedin.com/in/roblburns" TargetMode="External"/><Relationship Id="rId1171" Type="http://schemas.openxmlformats.org/officeDocument/2006/relationships/hyperlink" Target="https://pbs.twimg.com/profile_banners/17850785/1450804708" TargetMode="External"/><Relationship Id="rId2015" Type="http://schemas.openxmlformats.org/officeDocument/2006/relationships/hyperlink" Target="http://pbs.twimg.com/profile_images/660044230086287360/FzIGj-OP_normal.png" TargetMode="External"/><Relationship Id="rId2222" Type="http://schemas.openxmlformats.org/officeDocument/2006/relationships/hyperlink" Target="http://pbs.twimg.com/profile_images/971719718569639937/ZP-kdMj0_normal.jpg" TargetMode="External"/><Relationship Id="rId401" Type="http://schemas.openxmlformats.org/officeDocument/2006/relationships/hyperlink" Target="https://t.co/pN96CObDWV" TargetMode="External"/><Relationship Id="rId1031" Type="http://schemas.openxmlformats.org/officeDocument/2006/relationships/hyperlink" Target="https://pbs.twimg.com/profile_banners/14443134/1405295956" TargetMode="External"/><Relationship Id="rId1988" Type="http://schemas.openxmlformats.org/officeDocument/2006/relationships/hyperlink" Target="http://pbs.twimg.com/profile_images/378800000320355333/459c4a9deb93c72796b9497b0b78871c_normal.jpeg" TargetMode="External"/><Relationship Id="rId1848" Type="http://schemas.openxmlformats.org/officeDocument/2006/relationships/hyperlink" Target="http://pbs.twimg.com/profile_background_images/601126041/kciq6xfms0asiqibiv2m.jpeg" TargetMode="External"/><Relationship Id="rId3063" Type="http://schemas.openxmlformats.org/officeDocument/2006/relationships/hyperlink" Target="https://twitter.com/court_friedman" TargetMode="External"/><Relationship Id="rId3270" Type="http://schemas.openxmlformats.org/officeDocument/2006/relationships/hyperlink" Target="https://twitter.com/stopshopsale" TargetMode="External"/><Relationship Id="rId191" Type="http://schemas.openxmlformats.org/officeDocument/2006/relationships/hyperlink" Target="http://www.paymill.com/" TargetMode="External"/><Relationship Id="rId1708" Type="http://schemas.openxmlformats.org/officeDocument/2006/relationships/hyperlink" Target="http://abs.twimg.com/images/themes/theme1/bg.png" TargetMode="External"/><Relationship Id="rId1915" Type="http://schemas.openxmlformats.org/officeDocument/2006/relationships/hyperlink" Target="http://pbs.twimg.com/profile_background_images/690106601/589cf9cf700daf0641bfbcf6d8bff8e3.png" TargetMode="External"/><Relationship Id="rId3130" Type="http://schemas.openxmlformats.org/officeDocument/2006/relationships/hyperlink" Target="https://twitter.com/craigmjamieson" TargetMode="External"/><Relationship Id="rId2689" Type="http://schemas.openxmlformats.org/officeDocument/2006/relationships/hyperlink" Target="http://pbs.twimg.com/profile_images/771467321307197441/7-KzHQiL_normal.jpg" TargetMode="External"/><Relationship Id="rId2896" Type="http://schemas.openxmlformats.org/officeDocument/2006/relationships/hyperlink" Target="https://twitter.com/matchnode" TargetMode="External"/><Relationship Id="rId868" Type="http://schemas.openxmlformats.org/officeDocument/2006/relationships/hyperlink" Target="https://pbs.twimg.com/profile_banners/957705769/1516636504" TargetMode="External"/><Relationship Id="rId1498" Type="http://schemas.openxmlformats.org/officeDocument/2006/relationships/hyperlink" Target="http://abs.twimg.com/images/themes/theme1/bg.png" TargetMode="External"/><Relationship Id="rId2549" Type="http://schemas.openxmlformats.org/officeDocument/2006/relationships/hyperlink" Target="http://pbs.twimg.com/profile_images/907573891240996864/Dt0vL4al_normal.jpg" TargetMode="External"/><Relationship Id="rId2756" Type="http://schemas.openxmlformats.org/officeDocument/2006/relationships/hyperlink" Target="https://twitter.com/janlgordon" TargetMode="External"/><Relationship Id="rId2963" Type="http://schemas.openxmlformats.org/officeDocument/2006/relationships/hyperlink" Target="https://twitter.com/the_sales_guy" TargetMode="External"/><Relationship Id="rId728" Type="http://schemas.openxmlformats.org/officeDocument/2006/relationships/hyperlink" Target="https://pbs.twimg.com/profile_banners/852633847716089858/1492119076" TargetMode="External"/><Relationship Id="rId935" Type="http://schemas.openxmlformats.org/officeDocument/2006/relationships/hyperlink" Target="https://pbs.twimg.com/profile_banners/58917147/1466800086" TargetMode="External"/><Relationship Id="rId1358" Type="http://schemas.openxmlformats.org/officeDocument/2006/relationships/hyperlink" Target="http://abs.twimg.com/images/themes/theme1/bg.png" TargetMode="External"/><Relationship Id="rId1565" Type="http://schemas.openxmlformats.org/officeDocument/2006/relationships/hyperlink" Target="http://abs.twimg.com/images/themes/theme1/bg.png" TargetMode="External"/><Relationship Id="rId1772" Type="http://schemas.openxmlformats.org/officeDocument/2006/relationships/hyperlink" Target="http://abs.twimg.com/images/themes/theme1/bg.png" TargetMode="External"/><Relationship Id="rId2409" Type="http://schemas.openxmlformats.org/officeDocument/2006/relationships/hyperlink" Target="http://pbs.twimg.com/profile_images/927681802512338944/zPu4w1d__normal.jpg" TargetMode="External"/><Relationship Id="rId2616" Type="http://schemas.openxmlformats.org/officeDocument/2006/relationships/hyperlink" Target="http://pbs.twimg.com/profile_images/665157083608825857/sFCRJMHM_normal.jpg" TargetMode="External"/><Relationship Id="rId64" Type="http://schemas.openxmlformats.org/officeDocument/2006/relationships/hyperlink" Target="http://www.wayweb.be/" TargetMode="External"/><Relationship Id="rId1218" Type="http://schemas.openxmlformats.org/officeDocument/2006/relationships/hyperlink" Target="https://pbs.twimg.com/profile_banners/20859174/1421182032" TargetMode="External"/><Relationship Id="rId1425" Type="http://schemas.openxmlformats.org/officeDocument/2006/relationships/hyperlink" Target="http://abs.twimg.com/images/themes/theme1/bg.png" TargetMode="External"/><Relationship Id="rId2823" Type="http://schemas.openxmlformats.org/officeDocument/2006/relationships/hyperlink" Target="https://twitter.com/djenadsidibe" TargetMode="External"/><Relationship Id="rId1632" Type="http://schemas.openxmlformats.org/officeDocument/2006/relationships/hyperlink" Target="http://pbs.twimg.com/profile_background_images/242430827/3.jpg" TargetMode="External"/><Relationship Id="rId2199" Type="http://schemas.openxmlformats.org/officeDocument/2006/relationships/hyperlink" Target="http://pbs.twimg.com/profile_images/699715303417192448/qpjMKBTu_normal.jpg" TargetMode="External"/><Relationship Id="rId3457" Type="http://schemas.openxmlformats.org/officeDocument/2006/relationships/hyperlink" Target="https://twitter.com/business__quote" TargetMode="External"/><Relationship Id="rId378" Type="http://schemas.openxmlformats.org/officeDocument/2006/relationships/hyperlink" Target="http://t.co/xfysOIakcM" TargetMode="External"/><Relationship Id="rId585" Type="http://schemas.openxmlformats.org/officeDocument/2006/relationships/hyperlink" Target="https://t.co/FyFMri606K" TargetMode="External"/><Relationship Id="rId792" Type="http://schemas.openxmlformats.org/officeDocument/2006/relationships/hyperlink" Target="https://pbs.twimg.com/profile_banners/708144493724180480/1521046946" TargetMode="External"/><Relationship Id="rId2059" Type="http://schemas.openxmlformats.org/officeDocument/2006/relationships/hyperlink" Target="http://pbs.twimg.com/profile_images/715822057590808576/LvYGD8a5_normal.jpg" TargetMode="External"/><Relationship Id="rId2266" Type="http://schemas.openxmlformats.org/officeDocument/2006/relationships/hyperlink" Target="http://pbs.twimg.com/profile_images/973787372780474369/FU1pc_70_normal.jpg" TargetMode="External"/><Relationship Id="rId2473" Type="http://schemas.openxmlformats.org/officeDocument/2006/relationships/hyperlink" Target="http://pbs.twimg.com/profile_images/965924476524335104/zF3lmeKG_normal.jpg" TargetMode="External"/><Relationship Id="rId2680" Type="http://schemas.openxmlformats.org/officeDocument/2006/relationships/hyperlink" Target="http://pbs.twimg.com/profile_images/600649730297835520/cFQJPAor_normal.png" TargetMode="External"/><Relationship Id="rId3317" Type="http://schemas.openxmlformats.org/officeDocument/2006/relationships/hyperlink" Target="https://twitter.com/kaushikburman" TargetMode="External"/><Relationship Id="rId238" Type="http://schemas.openxmlformats.org/officeDocument/2006/relationships/hyperlink" Target="https://www.forbes.com/sites/steveolenski" TargetMode="External"/><Relationship Id="rId445" Type="http://schemas.openxmlformats.org/officeDocument/2006/relationships/hyperlink" Target="http://t.co/da3oDwYsBp" TargetMode="External"/><Relationship Id="rId652" Type="http://schemas.openxmlformats.org/officeDocument/2006/relationships/hyperlink" Target="https://pbs.twimg.com/profile_banners/76117579/1518035583" TargetMode="External"/><Relationship Id="rId1075" Type="http://schemas.openxmlformats.org/officeDocument/2006/relationships/hyperlink" Target="https://pbs.twimg.com/profile_banners/901812957209911296/1503939076" TargetMode="External"/><Relationship Id="rId1282" Type="http://schemas.openxmlformats.org/officeDocument/2006/relationships/hyperlink" Target="http://pbs.twimg.com/profile_background_images/255728230/para-redes-sociales.jpg" TargetMode="External"/><Relationship Id="rId2126" Type="http://schemas.openxmlformats.org/officeDocument/2006/relationships/hyperlink" Target="http://pbs.twimg.com/profile_images/546567875759075328/0rwpI9dp_normal.jpeg" TargetMode="External"/><Relationship Id="rId2333" Type="http://schemas.openxmlformats.org/officeDocument/2006/relationships/hyperlink" Target="http://pbs.twimg.com/profile_images/743855747520356352/ViYZG0Y9_normal.jpg" TargetMode="External"/><Relationship Id="rId2540" Type="http://schemas.openxmlformats.org/officeDocument/2006/relationships/hyperlink" Target="http://pbs.twimg.com/profile_images/3119962297/5dbf1edd89534df985564def38d2995e_normal.jpeg" TargetMode="External"/><Relationship Id="rId305" Type="http://schemas.openxmlformats.org/officeDocument/2006/relationships/hyperlink" Target="https://t.co/Ggnkl7wIH5" TargetMode="External"/><Relationship Id="rId512" Type="http://schemas.openxmlformats.org/officeDocument/2006/relationships/hyperlink" Target="http://zeisim.blogspot.com/" TargetMode="External"/><Relationship Id="rId1142" Type="http://schemas.openxmlformats.org/officeDocument/2006/relationships/hyperlink" Target="https://pbs.twimg.com/profile_banners/756956939746172928/1514734086" TargetMode="External"/><Relationship Id="rId2400" Type="http://schemas.openxmlformats.org/officeDocument/2006/relationships/hyperlink" Target="http://pbs.twimg.com/profile_images/726061769962184704/XgB5d_Y4_normal.jpg" TargetMode="External"/><Relationship Id="rId1002" Type="http://schemas.openxmlformats.org/officeDocument/2006/relationships/hyperlink" Target="https://pbs.twimg.com/profile_banners/3234021394/1518540966" TargetMode="External"/><Relationship Id="rId1959" Type="http://schemas.openxmlformats.org/officeDocument/2006/relationships/hyperlink" Target="http://pbs.twimg.com/profile_images/760157914686296064/GsQy4dCZ_normal.jpg" TargetMode="External"/><Relationship Id="rId3174" Type="http://schemas.openxmlformats.org/officeDocument/2006/relationships/hyperlink" Target="https://twitter.com/theponddigital" TargetMode="External"/><Relationship Id="rId1819" Type="http://schemas.openxmlformats.org/officeDocument/2006/relationships/hyperlink" Target="http://pbs.twimg.com/profile_background_images/611575894923087872/qSV08rHX.jpg" TargetMode="External"/><Relationship Id="rId3381" Type="http://schemas.openxmlformats.org/officeDocument/2006/relationships/hyperlink" Target="https://twitter.com/soampli" TargetMode="External"/><Relationship Id="rId2190" Type="http://schemas.openxmlformats.org/officeDocument/2006/relationships/hyperlink" Target="http://pbs.twimg.com/profile_images/550709749830795264/H3Gd9-A4_normal.jpeg" TargetMode="External"/><Relationship Id="rId3034" Type="http://schemas.openxmlformats.org/officeDocument/2006/relationships/hyperlink" Target="https://twitter.com/cindyhilumas" TargetMode="External"/><Relationship Id="rId3241" Type="http://schemas.openxmlformats.org/officeDocument/2006/relationships/hyperlink" Target="https://twitter.com/clydesformation" TargetMode="External"/><Relationship Id="rId162" Type="http://schemas.openxmlformats.org/officeDocument/2006/relationships/hyperlink" Target="http://www.lilachbullock.com/" TargetMode="External"/><Relationship Id="rId2050" Type="http://schemas.openxmlformats.org/officeDocument/2006/relationships/hyperlink" Target="http://pbs.twimg.com/profile_images/898198068939472897/h1SA1hNL_normal.jpg" TargetMode="External"/><Relationship Id="rId3101" Type="http://schemas.openxmlformats.org/officeDocument/2006/relationships/hyperlink" Target="https://twitter.com/bestdigitalclic" TargetMode="External"/><Relationship Id="rId979" Type="http://schemas.openxmlformats.org/officeDocument/2006/relationships/hyperlink" Target="https://pbs.twimg.com/profile_banners/724891783/1509724628" TargetMode="External"/><Relationship Id="rId839" Type="http://schemas.openxmlformats.org/officeDocument/2006/relationships/hyperlink" Target="https://pbs.twimg.com/profile_banners/226348151/1506085566" TargetMode="External"/><Relationship Id="rId1469" Type="http://schemas.openxmlformats.org/officeDocument/2006/relationships/hyperlink" Target="http://pbs.twimg.com/profile_background_images/461505407110758403/8xzxeW2C.jpeg" TargetMode="External"/><Relationship Id="rId2867" Type="http://schemas.openxmlformats.org/officeDocument/2006/relationships/hyperlink" Target="https://twitter.com/hootsuite" TargetMode="External"/><Relationship Id="rId1676" Type="http://schemas.openxmlformats.org/officeDocument/2006/relationships/hyperlink" Target="http://pbs.twimg.com/profile_background_images/885941281/e6d167d7689f39ce9e36b0c214db4f0d.jpeg" TargetMode="External"/><Relationship Id="rId1883" Type="http://schemas.openxmlformats.org/officeDocument/2006/relationships/hyperlink" Target="http://abs.twimg.com/images/themes/theme13/bg.gif" TargetMode="External"/><Relationship Id="rId2727" Type="http://schemas.openxmlformats.org/officeDocument/2006/relationships/hyperlink" Target="https://twitter.com/integrapb" TargetMode="External"/><Relationship Id="rId2934" Type="http://schemas.openxmlformats.org/officeDocument/2006/relationships/hyperlink" Target="https://twitter.com/mckelviec" TargetMode="External"/><Relationship Id="rId906" Type="http://schemas.openxmlformats.org/officeDocument/2006/relationships/hyperlink" Target="https://pbs.twimg.com/profile_banners/176730500/1449490039" TargetMode="External"/><Relationship Id="rId1329" Type="http://schemas.openxmlformats.org/officeDocument/2006/relationships/hyperlink" Target="http://abs.twimg.com/images/themes/theme15/bg.png" TargetMode="External"/><Relationship Id="rId1536" Type="http://schemas.openxmlformats.org/officeDocument/2006/relationships/hyperlink" Target="http://pbs.twimg.com/profile_background_images/60511457/free_twitter_designer2.jpg" TargetMode="External"/><Relationship Id="rId1743" Type="http://schemas.openxmlformats.org/officeDocument/2006/relationships/hyperlink" Target="http://pbs.twimg.com/profile_background_images/497036137332891648/lkmAwbl2.png" TargetMode="External"/><Relationship Id="rId1950" Type="http://schemas.openxmlformats.org/officeDocument/2006/relationships/hyperlink" Target="http://pbs.twimg.com/profile_images/1581408253/KC_normal.jpg" TargetMode="External"/><Relationship Id="rId35" Type="http://schemas.openxmlformats.org/officeDocument/2006/relationships/hyperlink" Target="http://topdogsocialmedia.com/" TargetMode="External"/><Relationship Id="rId1603" Type="http://schemas.openxmlformats.org/officeDocument/2006/relationships/hyperlink" Target="http://abs.twimg.com/images/themes/theme1/bg.png" TargetMode="External"/><Relationship Id="rId1810" Type="http://schemas.openxmlformats.org/officeDocument/2006/relationships/hyperlink" Target="http://abs.twimg.com/images/themes/theme1/bg.png" TargetMode="External"/><Relationship Id="rId489" Type="http://schemas.openxmlformats.org/officeDocument/2006/relationships/hyperlink" Target="http://vitoshamedia.com/" TargetMode="External"/><Relationship Id="rId696" Type="http://schemas.openxmlformats.org/officeDocument/2006/relationships/hyperlink" Target="https://pbs.twimg.com/profile_banners/32394832/1418839362" TargetMode="External"/><Relationship Id="rId2377" Type="http://schemas.openxmlformats.org/officeDocument/2006/relationships/hyperlink" Target="http://pbs.twimg.com/profile_images/815471283378987008/5bo5s0Bl_normal.jpg" TargetMode="External"/><Relationship Id="rId2584" Type="http://schemas.openxmlformats.org/officeDocument/2006/relationships/hyperlink" Target="http://pbs.twimg.com/profile_images/924987148536893440/XqD5PpfN_normal.jpg" TargetMode="External"/><Relationship Id="rId2791" Type="http://schemas.openxmlformats.org/officeDocument/2006/relationships/hyperlink" Target="https://twitter.com/sotanoplanner" TargetMode="External"/><Relationship Id="rId3428" Type="http://schemas.openxmlformats.org/officeDocument/2006/relationships/hyperlink" Target="https://twitter.com/meretebuljo" TargetMode="External"/><Relationship Id="rId349" Type="http://schemas.openxmlformats.org/officeDocument/2006/relationships/hyperlink" Target="https://t.co/xchPPUq3nv" TargetMode="External"/><Relationship Id="rId556" Type="http://schemas.openxmlformats.org/officeDocument/2006/relationships/hyperlink" Target="https://t.co/GlvIKl3hph" TargetMode="External"/><Relationship Id="rId763" Type="http://schemas.openxmlformats.org/officeDocument/2006/relationships/hyperlink" Target="https://pbs.twimg.com/profile_banners/2990583043/1447565015" TargetMode="External"/><Relationship Id="rId1186" Type="http://schemas.openxmlformats.org/officeDocument/2006/relationships/hyperlink" Target="https://pbs.twimg.com/profile_banners/14412844/1493826317" TargetMode="External"/><Relationship Id="rId1393" Type="http://schemas.openxmlformats.org/officeDocument/2006/relationships/hyperlink" Target="http://abs.twimg.com/images/themes/theme1/bg.png" TargetMode="External"/><Relationship Id="rId2237" Type="http://schemas.openxmlformats.org/officeDocument/2006/relationships/hyperlink" Target="http://pbs.twimg.com/profile_images/926374151773966338/Xh7jXMkB_normal.jpg" TargetMode="External"/><Relationship Id="rId2444" Type="http://schemas.openxmlformats.org/officeDocument/2006/relationships/hyperlink" Target="http://pbs.twimg.com/profile_images/1224627567/vortice_normal.gif" TargetMode="External"/><Relationship Id="rId209" Type="http://schemas.openxmlformats.org/officeDocument/2006/relationships/hyperlink" Target="http://www.dougmorneau.com/?src=twitter_profile_doug_morneau" TargetMode="External"/><Relationship Id="rId416" Type="http://schemas.openxmlformats.org/officeDocument/2006/relationships/hyperlink" Target="http://www.nextisbest.co.in/" TargetMode="External"/><Relationship Id="rId970" Type="http://schemas.openxmlformats.org/officeDocument/2006/relationships/hyperlink" Target="https://pbs.twimg.com/profile_banners/768754944325279746/1472190598" TargetMode="External"/><Relationship Id="rId1046" Type="http://schemas.openxmlformats.org/officeDocument/2006/relationships/hyperlink" Target="https://pbs.twimg.com/profile_banners/134434122/1416060959" TargetMode="External"/><Relationship Id="rId1253" Type="http://schemas.openxmlformats.org/officeDocument/2006/relationships/hyperlink" Target="https://pbs.twimg.com/profile_banners/864068095807303680/1507914443" TargetMode="External"/><Relationship Id="rId2651" Type="http://schemas.openxmlformats.org/officeDocument/2006/relationships/hyperlink" Target="http://pbs.twimg.com/profile_images/2824260934/ec88e4b49a1dfe2c9c110395ce92132c_normal.jpeg" TargetMode="External"/><Relationship Id="rId623" Type="http://schemas.openxmlformats.org/officeDocument/2006/relationships/hyperlink" Target="https://pbs.twimg.com/profile_banners/10228272/1513008903" TargetMode="External"/><Relationship Id="rId830" Type="http://schemas.openxmlformats.org/officeDocument/2006/relationships/hyperlink" Target="https://pbs.twimg.com/profile_banners/16664819/1501583359" TargetMode="External"/><Relationship Id="rId1460" Type="http://schemas.openxmlformats.org/officeDocument/2006/relationships/hyperlink" Target="http://abs.twimg.com/images/themes/theme1/bg.png" TargetMode="External"/><Relationship Id="rId2304" Type="http://schemas.openxmlformats.org/officeDocument/2006/relationships/hyperlink" Target="http://pbs.twimg.com/profile_images/635224559868706816/FRMSais4_normal.jpg" TargetMode="External"/><Relationship Id="rId2511" Type="http://schemas.openxmlformats.org/officeDocument/2006/relationships/hyperlink" Target="http://pbs.twimg.com/profile_images/975669644093661184/K6DhdFyf_normal.jpg" TargetMode="External"/><Relationship Id="rId1113" Type="http://schemas.openxmlformats.org/officeDocument/2006/relationships/hyperlink" Target="https://pbs.twimg.com/profile_banners/633287684/1520361950" TargetMode="External"/><Relationship Id="rId1320" Type="http://schemas.openxmlformats.org/officeDocument/2006/relationships/hyperlink" Target="http://abs.twimg.com/images/themes/theme1/bg.png" TargetMode="External"/><Relationship Id="rId3078" Type="http://schemas.openxmlformats.org/officeDocument/2006/relationships/hyperlink" Target="https://twitter.com/thinkdigitalltd" TargetMode="External"/><Relationship Id="rId3285" Type="http://schemas.openxmlformats.org/officeDocument/2006/relationships/hyperlink" Target="https://twitter.com/coringakellows" TargetMode="External"/><Relationship Id="rId3492" Type="http://schemas.openxmlformats.org/officeDocument/2006/relationships/hyperlink" Target="https://twitter.com/piyuanker12" TargetMode="External"/><Relationship Id="rId2094" Type="http://schemas.openxmlformats.org/officeDocument/2006/relationships/hyperlink" Target="http://pbs.twimg.com/profile_images/861677771617120261/wdMqTaNb_normal.jpg" TargetMode="External"/><Relationship Id="rId3145" Type="http://schemas.openxmlformats.org/officeDocument/2006/relationships/hyperlink" Target="https://twitter.com/m3jrgrowth" TargetMode="External"/><Relationship Id="rId3352" Type="http://schemas.openxmlformats.org/officeDocument/2006/relationships/hyperlink" Target="https://twitter.com/nigeljr_" TargetMode="External"/><Relationship Id="rId273" Type="http://schemas.openxmlformats.org/officeDocument/2006/relationships/hyperlink" Target="https://t.co/jU2TGjoztk" TargetMode="External"/><Relationship Id="rId480" Type="http://schemas.openxmlformats.org/officeDocument/2006/relationships/hyperlink" Target="https://t.co/5CEUjQmq91" TargetMode="External"/><Relationship Id="rId2161" Type="http://schemas.openxmlformats.org/officeDocument/2006/relationships/hyperlink" Target="http://pbs.twimg.com/profile_images/742099253883998208/QswEGfs0_normal.jpg" TargetMode="External"/><Relationship Id="rId3005" Type="http://schemas.openxmlformats.org/officeDocument/2006/relationships/hyperlink" Target="https://twitter.com/_taylorsymone" TargetMode="External"/><Relationship Id="rId3212" Type="http://schemas.openxmlformats.org/officeDocument/2006/relationships/hyperlink" Target="https://twitter.com/mick_holloway" TargetMode="External"/><Relationship Id="rId133" Type="http://schemas.openxmlformats.org/officeDocument/2006/relationships/hyperlink" Target="http://t.co/i9b07kisip" TargetMode="External"/><Relationship Id="rId340" Type="http://schemas.openxmlformats.org/officeDocument/2006/relationships/hyperlink" Target="http://kimgarst.com/27-facebook-post-ideas-lpa/" TargetMode="External"/><Relationship Id="rId2021" Type="http://schemas.openxmlformats.org/officeDocument/2006/relationships/hyperlink" Target="http://pbs.twimg.com/profile_images/873249293192146944/O37vo1Jq_normal.jpg" TargetMode="External"/><Relationship Id="rId200" Type="http://schemas.openxmlformats.org/officeDocument/2006/relationships/hyperlink" Target="http://t.co/P0Oy11x7gP" TargetMode="External"/><Relationship Id="rId2978" Type="http://schemas.openxmlformats.org/officeDocument/2006/relationships/hyperlink" Target="https://twitter.com/marco89655225" TargetMode="External"/><Relationship Id="rId1787" Type="http://schemas.openxmlformats.org/officeDocument/2006/relationships/hyperlink" Target="http://abs.twimg.com/images/themes/theme1/bg.png" TargetMode="External"/><Relationship Id="rId1994" Type="http://schemas.openxmlformats.org/officeDocument/2006/relationships/hyperlink" Target="http://pbs.twimg.com/profile_images/891832923707539456/fppJSa4A_normal.jpg" TargetMode="External"/><Relationship Id="rId2838" Type="http://schemas.openxmlformats.org/officeDocument/2006/relationships/hyperlink" Target="https://twitter.com/humorhump" TargetMode="External"/><Relationship Id="rId79" Type="http://schemas.openxmlformats.org/officeDocument/2006/relationships/hyperlink" Target="https://t.co/jLAd5DqfUR" TargetMode="External"/><Relationship Id="rId1647" Type="http://schemas.openxmlformats.org/officeDocument/2006/relationships/hyperlink" Target="http://abs.twimg.com/images/themes/theme9/bg.gif" TargetMode="External"/><Relationship Id="rId1854" Type="http://schemas.openxmlformats.org/officeDocument/2006/relationships/hyperlink" Target="http://abs.twimg.com/images/themes/theme1/bg.png" TargetMode="External"/><Relationship Id="rId2905" Type="http://schemas.openxmlformats.org/officeDocument/2006/relationships/hyperlink" Target="https://twitter.com/pramod0000007" TargetMode="External"/><Relationship Id="rId1507" Type="http://schemas.openxmlformats.org/officeDocument/2006/relationships/hyperlink" Target="http://abs.twimg.com/images/themes/theme1/bg.png" TargetMode="External"/><Relationship Id="rId1714" Type="http://schemas.openxmlformats.org/officeDocument/2006/relationships/hyperlink" Target="http://pbs.twimg.com/profile_background_images/689331610/28c535df309af761cdc6462fc81edbe6.jpeg" TargetMode="External"/><Relationship Id="rId1921" Type="http://schemas.openxmlformats.org/officeDocument/2006/relationships/hyperlink" Target="http://pbs.twimg.com/profile_background_images/459703728371560449/L6gb2xEx.jpeg" TargetMode="External"/><Relationship Id="rId2488" Type="http://schemas.openxmlformats.org/officeDocument/2006/relationships/hyperlink" Target="http://pbs.twimg.com/profile_images/975215109785182208/lv0_Nuw__normal.jpg" TargetMode="External"/><Relationship Id="rId1297" Type="http://schemas.openxmlformats.org/officeDocument/2006/relationships/hyperlink" Target="http://pbs.twimg.com/profile_background_images/378800000055048171/b7fd96dcd886d63416dcece849485f25.jpeg" TargetMode="External"/><Relationship Id="rId2695" Type="http://schemas.openxmlformats.org/officeDocument/2006/relationships/hyperlink" Target="http://pbs.twimg.com/profile_images/378800000567706055/1c9308681b571de0b179dff78e4c6822_normal.jpeg" TargetMode="External"/><Relationship Id="rId667" Type="http://schemas.openxmlformats.org/officeDocument/2006/relationships/hyperlink" Target="https://pbs.twimg.com/profile_banners/208433221/1464966515" TargetMode="External"/><Relationship Id="rId874" Type="http://schemas.openxmlformats.org/officeDocument/2006/relationships/hyperlink" Target="https://pbs.twimg.com/profile_banners/133975702/1490491235" TargetMode="External"/><Relationship Id="rId2348" Type="http://schemas.openxmlformats.org/officeDocument/2006/relationships/hyperlink" Target="http://pbs.twimg.com/profile_images/2507252836/cxhmev572kvgn7j3744l_normal.png" TargetMode="External"/><Relationship Id="rId2555" Type="http://schemas.openxmlformats.org/officeDocument/2006/relationships/hyperlink" Target="http://abs.twimg.com/sticky/default_profile_images/default_profile_normal.png" TargetMode="External"/><Relationship Id="rId2762" Type="http://schemas.openxmlformats.org/officeDocument/2006/relationships/hyperlink" Target="https://twitter.com/arnaudleroux" TargetMode="External"/><Relationship Id="rId527" Type="http://schemas.openxmlformats.org/officeDocument/2006/relationships/hyperlink" Target="http://milosdjukichydrogen.wordpress.com/" TargetMode="External"/><Relationship Id="rId734" Type="http://schemas.openxmlformats.org/officeDocument/2006/relationships/hyperlink" Target="https://pbs.twimg.com/profile_banners/1011198872/1421937406" TargetMode="External"/><Relationship Id="rId941" Type="http://schemas.openxmlformats.org/officeDocument/2006/relationships/hyperlink" Target="https://pbs.twimg.com/profile_banners/3243785788/1501523707" TargetMode="External"/><Relationship Id="rId1157" Type="http://schemas.openxmlformats.org/officeDocument/2006/relationships/hyperlink" Target="https://pbs.twimg.com/profile_banners/1638314162/1517221567" TargetMode="External"/><Relationship Id="rId1364" Type="http://schemas.openxmlformats.org/officeDocument/2006/relationships/hyperlink" Target="http://pbs.twimg.com/profile_background_images/433555564220534784/SGxaDQ6s.png" TargetMode="External"/><Relationship Id="rId1571" Type="http://schemas.openxmlformats.org/officeDocument/2006/relationships/hyperlink" Target="http://a0.twimg.com/profile_background_images/546761351/twiter_bg.jpg" TargetMode="External"/><Relationship Id="rId2208" Type="http://schemas.openxmlformats.org/officeDocument/2006/relationships/hyperlink" Target="http://pbs.twimg.com/profile_images/811261634253651968/h2Kys5Sq_normal.jpg" TargetMode="External"/><Relationship Id="rId2415" Type="http://schemas.openxmlformats.org/officeDocument/2006/relationships/hyperlink" Target="http://pbs.twimg.com/profile_images/850675713934053376/1d9DpDli_normal.jpg" TargetMode="External"/><Relationship Id="rId2622" Type="http://schemas.openxmlformats.org/officeDocument/2006/relationships/hyperlink" Target="http://pbs.twimg.com/profile_images/2263429330/FEMoranFP_Logo_YouTube_normal.jpg" TargetMode="External"/><Relationship Id="rId70" Type="http://schemas.openxmlformats.org/officeDocument/2006/relationships/hyperlink" Target="https://t.co/aWSnfm4MBB" TargetMode="External"/><Relationship Id="rId801" Type="http://schemas.openxmlformats.org/officeDocument/2006/relationships/hyperlink" Target="https://pbs.twimg.com/profile_banners/204010235/1514766629" TargetMode="External"/><Relationship Id="rId1017" Type="http://schemas.openxmlformats.org/officeDocument/2006/relationships/hyperlink" Target="https://pbs.twimg.com/profile_banners/1729950277/1506997281" TargetMode="External"/><Relationship Id="rId1224" Type="http://schemas.openxmlformats.org/officeDocument/2006/relationships/hyperlink" Target="https://pbs.twimg.com/profile_banners/1378227445/1447712070" TargetMode="External"/><Relationship Id="rId1431" Type="http://schemas.openxmlformats.org/officeDocument/2006/relationships/hyperlink" Target="http://abs.twimg.com/images/themes/theme15/bg.png" TargetMode="External"/><Relationship Id="rId3189" Type="http://schemas.openxmlformats.org/officeDocument/2006/relationships/hyperlink" Target="https://twitter.com/marcocaihua" TargetMode="External"/><Relationship Id="rId3396" Type="http://schemas.openxmlformats.org/officeDocument/2006/relationships/hyperlink" Target="https://twitter.com/larrykim" TargetMode="External"/><Relationship Id="rId3049" Type="http://schemas.openxmlformats.org/officeDocument/2006/relationships/hyperlink" Target="https://twitter.com/what_if_history" TargetMode="External"/><Relationship Id="rId3256" Type="http://schemas.openxmlformats.org/officeDocument/2006/relationships/hyperlink" Target="https://twitter.com/davidmcalduch" TargetMode="External"/><Relationship Id="rId3463" Type="http://schemas.openxmlformats.org/officeDocument/2006/relationships/hyperlink" Target="https://twitter.com/sarakarnthi1" TargetMode="External"/><Relationship Id="rId177" Type="http://schemas.openxmlformats.org/officeDocument/2006/relationships/hyperlink" Target="https://t.co/vSkpLsMwi4" TargetMode="External"/><Relationship Id="rId384" Type="http://schemas.openxmlformats.org/officeDocument/2006/relationships/hyperlink" Target="http://www.onestop.com/" TargetMode="External"/><Relationship Id="rId591" Type="http://schemas.openxmlformats.org/officeDocument/2006/relationships/hyperlink" Target="http://kevinpoulter.com/" TargetMode="External"/><Relationship Id="rId2065" Type="http://schemas.openxmlformats.org/officeDocument/2006/relationships/hyperlink" Target="http://pbs.twimg.com/profile_images/544868097677484034/jg35Z7MU_normal.jpeg" TargetMode="External"/><Relationship Id="rId2272" Type="http://schemas.openxmlformats.org/officeDocument/2006/relationships/hyperlink" Target="http://pbs.twimg.com/profile_images/575542803083603968/uaUMp9Sl_normal.png" TargetMode="External"/><Relationship Id="rId3116" Type="http://schemas.openxmlformats.org/officeDocument/2006/relationships/hyperlink" Target="https://twitter.com/stylish_soft" TargetMode="External"/><Relationship Id="rId244" Type="http://schemas.openxmlformats.org/officeDocument/2006/relationships/hyperlink" Target="https://t.co/aoxa1dYcoa" TargetMode="External"/><Relationship Id="rId1081" Type="http://schemas.openxmlformats.org/officeDocument/2006/relationships/hyperlink" Target="https://pbs.twimg.com/profile_banners/973154071820537857/1520854148" TargetMode="External"/><Relationship Id="rId3323" Type="http://schemas.openxmlformats.org/officeDocument/2006/relationships/hyperlink" Target="https://twitter.com/lschristophe" TargetMode="External"/><Relationship Id="rId451" Type="http://schemas.openxmlformats.org/officeDocument/2006/relationships/hyperlink" Target="http://www.jaybaer.com/" TargetMode="External"/><Relationship Id="rId2132" Type="http://schemas.openxmlformats.org/officeDocument/2006/relationships/hyperlink" Target="http://pbs.twimg.com/profile_images/378800000855105207/64d4258e7f942ff6e4855ae1cc8c1b47_normal.jpeg" TargetMode="External"/><Relationship Id="rId104" Type="http://schemas.openxmlformats.org/officeDocument/2006/relationships/hyperlink" Target="http://t.co/yhbopeMFg8" TargetMode="External"/><Relationship Id="rId311" Type="http://schemas.openxmlformats.org/officeDocument/2006/relationships/hyperlink" Target="https://t.co/74bI9J0axl" TargetMode="External"/><Relationship Id="rId1898" Type="http://schemas.openxmlformats.org/officeDocument/2006/relationships/hyperlink" Target="http://abs.twimg.com/images/themes/theme1/bg.png" TargetMode="External"/><Relationship Id="rId2949" Type="http://schemas.openxmlformats.org/officeDocument/2006/relationships/hyperlink" Target="https://twitter.com/socialmediahq" TargetMode="External"/><Relationship Id="rId1758" Type="http://schemas.openxmlformats.org/officeDocument/2006/relationships/hyperlink" Target="http://pbs.twimg.com/profile_background_images/448141951142219776/NayCzXEp.jpeg" TargetMode="External"/><Relationship Id="rId2809" Type="http://schemas.openxmlformats.org/officeDocument/2006/relationships/hyperlink" Target="https://twitter.com/bloggertribe" TargetMode="External"/><Relationship Id="rId1965" Type="http://schemas.openxmlformats.org/officeDocument/2006/relationships/hyperlink" Target="http://pbs.twimg.com/profile_images/940256618108788736/uEhO7c_r_normal.jpg" TargetMode="External"/><Relationship Id="rId3180" Type="http://schemas.openxmlformats.org/officeDocument/2006/relationships/hyperlink" Target="https://twitter.com/xmandatorymurda" TargetMode="External"/><Relationship Id="rId1618" Type="http://schemas.openxmlformats.org/officeDocument/2006/relationships/hyperlink" Target="http://abs.twimg.com/images/themes/theme1/bg.png" TargetMode="External"/><Relationship Id="rId1825" Type="http://schemas.openxmlformats.org/officeDocument/2006/relationships/hyperlink" Target="http://abs.twimg.com/images/themes/theme1/bg.png" TargetMode="External"/><Relationship Id="rId3040" Type="http://schemas.openxmlformats.org/officeDocument/2006/relationships/hyperlink" Target="https://twitter.com/secib_fr" TargetMode="External"/><Relationship Id="rId2599" Type="http://schemas.openxmlformats.org/officeDocument/2006/relationships/hyperlink" Target="http://pbs.twimg.com/profile_images/523828623036256256/z3jk764K_normal.jpeg" TargetMode="External"/><Relationship Id="rId778" Type="http://schemas.openxmlformats.org/officeDocument/2006/relationships/hyperlink" Target="https://pbs.twimg.com/profile_banners/862843656/1519017786" TargetMode="External"/><Relationship Id="rId985" Type="http://schemas.openxmlformats.org/officeDocument/2006/relationships/hyperlink" Target="https://pbs.twimg.com/profile_banners/19713521/1502134797" TargetMode="External"/><Relationship Id="rId2459" Type="http://schemas.openxmlformats.org/officeDocument/2006/relationships/hyperlink" Target="http://pbs.twimg.com/profile_images/908764648450732034/82uVQp5S_normal.jpg" TargetMode="External"/><Relationship Id="rId2666" Type="http://schemas.openxmlformats.org/officeDocument/2006/relationships/hyperlink" Target="http://pbs.twimg.com/profile_images/709469126637568000/fAZITCfJ_normal.jpg" TargetMode="External"/><Relationship Id="rId2873" Type="http://schemas.openxmlformats.org/officeDocument/2006/relationships/hyperlink" Target="https://twitter.com/touitou_david" TargetMode="External"/><Relationship Id="rId638" Type="http://schemas.openxmlformats.org/officeDocument/2006/relationships/hyperlink" Target="https://pbs.twimg.com/profile_banners/959672544063234049/1517639334" TargetMode="External"/><Relationship Id="rId845" Type="http://schemas.openxmlformats.org/officeDocument/2006/relationships/hyperlink" Target="https://pbs.twimg.com/profile_banners/866539052606128128/1496847958" TargetMode="External"/><Relationship Id="rId1268" Type="http://schemas.openxmlformats.org/officeDocument/2006/relationships/hyperlink" Target="https://pbs.twimg.com/profile_banners/36327407/1521431573" TargetMode="External"/><Relationship Id="rId1475" Type="http://schemas.openxmlformats.org/officeDocument/2006/relationships/hyperlink" Target="http://abs.twimg.com/images/themes/theme1/bg.png" TargetMode="External"/><Relationship Id="rId1682" Type="http://schemas.openxmlformats.org/officeDocument/2006/relationships/hyperlink" Target="http://pbs.twimg.com/profile_background_images/46613420/bgd_tweeter.jpg" TargetMode="External"/><Relationship Id="rId2319" Type="http://schemas.openxmlformats.org/officeDocument/2006/relationships/hyperlink" Target="http://pbs.twimg.com/profile_images/673169746033029120/eUXWxZMm_normal.jpg" TargetMode="External"/><Relationship Id="rId2526" Type="http://schemas.openxmlformats.org/officeDocument/2006/relationships/hyperlink" Target="http://pbs.twimg.com/profile_images/917157601917386752/ZJH2Ip5Q_normal.jpg" TargetMode="External"/><Relationship Id="rId2733" Type="http://schemas.openxmlformats.org/officeDocument/2006/relationships/hyperlink" Target="https://twitter.com/xochitlaus" TargetMode="External"/><Relationship Id="rId705" Type="http://schemas.openxmlformats.org/officeDocument/2006/relationships/hyperlink" Target="https://pbs.twimg.com/profile_banners/226267154/1502616953" TargetMode="External"/><Relationship Id="rId1128" Type="http://schemas.openxmlformats.org/officeDocument/2006/relationships/hyperlink" Target="https://pbs.twimg.com/profile_banners/1695214310/1521283797" TargetMode="External"/><Relationship Id="rId1335" Type="http://schemas.openxmlformats.org/officeDocument/2006/relationships/hyperlink" Target="http://abs.twimg.com/images/themes/theme1/bg.png" TargetMode="External"/><Relationship Id="rId1542" Type="http://schemas.openxmlformats.org/officeDocument/2006/relationships/hyperlink" Target="http://abs.twimg.com/images/themes/theme1/bg.png" TargetMode="External"/><Relationship Id="rId2940" Type="http://schemas.openxmlformats.org/officeDocument/2006/relationships/hyperlink" Target="https://twitter.com/ssi_deutschland" TargetMode="External"/><Relationship Id="rId912" Type="http://schemas.openxmlformats.org/officeDocument/2006/relationships/hyperlink" Target="https://pbs.twimg.com/profile_banners/785955/1362738868" TargetMode="External"/><Relationship Id="rId2800" Type="http://schemas.openxmlformats.org/officeDocument/2006/relationships/hyperlink" Target="https://twitter.com/linked2success" TargetMode="External"/><Relationship Id="rId41" Type="http://schemas.openxmlformats.org/officeDocument/2006/relationships/hyperlink" Target="https://t.co/xj9qVCd3rU" TargetMode="External"/><Relationship Id="rId1402" Type="http://schemas.openxmlformats.org/officeDocument/2006/relationships/hyperlink" Target="http://abs.twimg.com/images/themes/theme19/bg.gif" TargetMode="External"/><Relationship Id="rId288" Type="http://schemas.openxmlformats.org/officeDocument/2006/relationships/hyperlink" Target="http://www.killusmarketingconsulting.com/" TargetMode="External"/><Relationship Id="rId3367" Type="http://schemas.openxmlformats.org/officeDocument/2006/relationships/hyperlink" Target="https://twitter.com/cpa61" TargetMode="External"/><Relationship Id="rId495" Type="http://schemas.openxmlformats.org/officeDocument/2006/relationships/hyperlink" Target="http://www.pakman.com/" TargetMode="External"/><Relationship Id="rId2176" Type="http://schemas.openxmlformats.org/officeDocument/2006/relationships/hyperlink" Target="http://pbs.twimg.com/profile_images/672616199348346881/DwZSNmd__normal.png" TargetMode="External"/><Relationship Id="rId2383" Type="http://schemas.openxmlformats.org/officeDocument/2006/relationships/hyperlink" Target="http://pbs.twimg.com/profile_images/878464493868601344/UYPPKuuX_normal.jpg" TargetMode="External"/><Relationship Id="rId2590" Type="http://schemas.openxmlformats.org/officeDocument/2006/relationships/hyperlink" Target="http://pbs.twimg.com/profile_images/2503359127/16lfncpxj0pbypg5u0n5_normal.jpeg" TargetMode="External"/><Relationship Id="rId3227" Type="http://schemas.openxmlformats.org/officeDocument/2006/relationships/hyperlink" Target="https://twitter.com/onestopinternet" TargetMode="External"/><Relationship Id="rId3434" Type="http://schemas.openxmlformats.org/officeDocument/2006/relationships/hyperlink" Target="https://twitter.com/techtionary" TargetMode="External"/><Relationship Id="rId148" Type="http://schemas.openxmlformats.org/officeDocument/2006/relationships/hyperlink" Target="https://t.co/BDwiP6pPeQ" TargetMode="External"/><Relationship Id="rId355" Type="http://schemas.openxmlformats.org/officeDocument/2006/relationships/hyperlink" Target="https://t.co/1gRGPIeDbF" TargetMode="External"/><Relationship Id="rId562" Type="http://schemas.openxmlformats.org/officeDocument/2006/relationships/hyperlink" Target="https://t.co/SlUxZBJrl5" TargetMode="External"/><Relationship Id="rId1192" Type="http://schemas.openxmlformats.org/officeDocument/2006/relationships/hyperlink" Target="https://pbs.twimg.com/profile_banners/925416489343246337/1509472105" TargetMode="External"/><Relationship Id="rId2036" Type="http://schemas.openxmlformats.org/officeDocument/2006/relationships/hyperlink" Target="http://pbs.twimg.com/profile_images/816348493501571076/NP9ckrsv_normal.jpg" TargetMode="External"/><Relationship Id="rId2243" Type="http://schemas.openxmlformats.org/officeDocument/2006/relationships/hyperlink" Target="http://pbs.twimg.com/profile_images/677229642009415680/SrHSmIkL_normal.jpg" TargetMode="External"/><Relationship Id="rId2450" Type="http://schemas.openxmlformats.org/officeDocument/2006/relationships/hyperlink" Target="http://pbs.twimg.com/profile_images/458714932670767104/6Hj183hK_normal.png" TargetMode="External"/><Relationship Id="rId3501" Type="http://schemas.openxmlformats.org/officeDocument/2006/relationships/hyperlink" Target="https://twitter.com/ifrugalfitness" TargetMode="External"/><Relationship Id="rId215" Type="http://schemas.openxmlformats.org/officeDocument/2006/relationships/hyperlink" Target="http://www.payplug.com/" TargetMode="External"/><Relationship Id="rId422" Type="http://schemas.openxmlformats.org/officeDocument/2006/relationships/hyperlink" Target="http://www.bolshoyvopros.ru/" TargetMode="External"/><Relationship Id="rId1052" Type="http://schemas.openxmlformats.org/officeDocument/2006/relationships/hyperlink" Target="https://pbs.twimg.com/profile_banners/19992558/1486547858" TargetMode="External"/><Relationship Id="rId2103" Type="http://schemas.openxmlformats.org/officeDocument/2006/relationships/hyperlink" Target="http://pbs.twimg.com/profile_images/965914299645530112/0xRJnrIC_normal.jpg" TargetMode="External"/><Relationship Id="rId2310" Type="http://schemas.openxmlformats.org/officeDocument/2006/relationships/hyperlink" Target="http://pbs.twimg.com/profile_images/848235550649667584/go3QFinY_normal.jpg" TargetMode="External"/><Relationship Id="rId1869" Type="http://schemas.openxmlformats.org/officeDocument/2006/relationships/hyperlink" Target="http://pbs.twimg.com/profile_background_images/378800000114873933/318cf4ff1b84dd80bec75f6b72045deb.jpeg" TargetMode="External"/><Relationship Id="rId3084" Type="http://schemas.openxmlformats.org/officeDocument/2006/relationships/hyperlink" Target="https://twitter.com/nimble" TargetMode="External"/><Relationship Id="rId3291" Type="http://schemas.openxmlformats.org/officeDocument/2006/relationships/hyperlink" Target="https://twitter.com/carolinedeparpe" TargetMode="External"/><Relationship Id="rId1729" Type="http://schemas.openxmlformats.org/officeDocument/2006/relationships/hyperlink" Target="http://abs.twimg.com/images/themes/theme1/bg.png" TargetMode="External"/><Relationship Id="rId1936" Type="http://schemas.openxmlformats.org/officeDocument/2006/relationships/hyperlink" Target="http://pbs.twimg.com/profile_background_images/506940391887618048/bvPg7-Tt.png" TargetMode="External"/><Relationship Id="rId3151" Type="http://schemas.openxmlformats.org/officeDocument/2006/relationships/hyperlink" Target="https://twitter.com/cloudfare" TargetMode="External"/><Relationship Id="rId3011" Type="http://schemas.openxmlformats.org/officeDocument/2006/relationships/hyperlink" Target="https://twitter.com/jrobcreative" TargetMode="External"/><Relationship Id="rId5" Type="http://schemas.openxmlformats.org/officeDocument/2006/relationships/hyperlink" Target="http://www.trinermex.com/" TargetMode="External"/><Relationship Id="rId889" Type="http://schemas.openxmlformats.org/officeDocument/2006/relationships/hyperlink" Target="https://pbs.twimg.com/profile_banners/2189884218/1482247584" TargetMode="External"/><Relationship Id="rId2777" Type="http://schemas.openxmlformats.org/officeDocument/2006/relationships/hyperlink" Target="https://twitter.com/mmarcobernard" TargetMode="External"/><Relationship Id="rId749" Type="http://schemas.openxmlformats.org/officeDocument/2006/relationships/hyperlink" Target="https://pbs.twimg.com/profile_banners/739355841648820224/1471862606" TargetMode="External"/><Relationship Id="rId1379" Type="http://schemas.openxmlformats.org/officeDocument/2006/relationships/hyperlink" Target="http://pbs.twimg.com/profile_background_images/502112423902343168/w9-TjUSQ.jpeg" TargetMode="External"/><Relationship Id="rId1586" Type="http://schemas.openxmlformats.org/officeDocument/2006/relationships/hyperlink" Target="http://abs.twimg.com/images/themes/theme1/bg.png" TargetMode="External"/><Relationship Id="rId2984" Type="http://schemas.openxmlformats.org/officeDocument/2006/relationships/hyperlink" Target="https://twitter.com/mukeshjune" TargetMode="External"/><Relationship Id="rId609" Type="http://schemas.openxmlformats.org/officeDocument/2006/relationships/hyperlink" Target="https://pbs.twimg.com/profile_banners/265957243/1448369135" TargetMode="External"/><Relationship Id="rId956" Type="http://schemas.openxmlformats.org/officeDocument/2006/relationships/hyperlink" Target="https://pbs.twimg.com/profile_banners/745845988666056704/1520659045" TargetMode="External"/><Relationship Id="rId1239" Type="http://schemas.openxmlformats.org/officeDocument/2006/relationships/hyperlink" Target="https://pbs.twimg.com/profile_banners/20636455/1468685196" TargetMode="External"/><Relationship Id="rId1793" Type="http://schemas.openxmlformats.org/officeDocument/2006/relationships/hyperlink" Target="http://abs.twimg.com/images/themes/theme1/bg.png" TargetMode="External"/><Relationship Id="rId2637" Type="http://schemas.openxmlformats.org/officeDocument/2006/relationships/hyperlink" Target="http://pbs.twimg.com/profile_images/894627561938059267/z-Tm1a9u_normal.jpg" TargetMode="External"/><Relationship Id="rId2844" Type="http://schemas.openxmlformats.org/officeDocument/2006/relationships/hyperlink" Target="https://twitter.com/migueldelecourt" TargetMode="External"/><Relationship Id="rId85" Type="http://schemas.openxmlformats.org/officeDocument/2006/relationships/hyperlink" Target="https://t.co/6IbHOePSAe" TargetMode="External"/><Relationship Id="rId816" Type="http://schemas.openxmlformats.org/officeDocument/2006/relationships/hyperlink" Target="https://pbs.twimg.com/profile_banners/2320481125/1420134515" TargetMode="External"/><Relationship Id="rId1446" Type="http://schemas.openxmlformats.org/officeDocument/2006/relationships/hyperlink" Target="http://abs.twimg.com/images/themes/theme1/bg.png" TargetMode="External"/><Relationship Id="rId1653" Type="http://schemas.openxmlformats.org/officeDocument/2006/relationships/hyperlink" Target="http://abs.twimg.com/images/themes/theme1/bg.png" TargetMode="External"/><Relationship Id="rId1860" Type="http://schemas.openxmlformats.org/officeDocument/2006/relationships/hyperlink" Target="http://abs.twimg.com/images/themes/theme9/bg.gif" TargetMode="External"/><Relationship Id="rId2704" Type="http://schemas.openxmlformats.org/officeDocument/2006/relationships/hyperlink" Target="http://pbs.twimg.com/profile_images/963645029859328004/WzmvqNHT_normal.jpg" TargetMode="External"/><Relationship Id="rId2911" Type="http://schemas.openxmlformats.org/officeDocument/2006/relationships/hyperlink" Target="https://twitter.com/sapradio" TargetMode="External"/><Relationship Id="rId1306" Type="http://schemas.openxmlformats.org/officeDocument/2006/relationships/hyperlink" Target="http://abs.twimg.com/images/themes/theme1/bg.png" TargetMode="External"/><Relationship Id="rId1513" Type="http://schemas.openxmlformats.org/officeDocument/2006/relationships/hyperlink" Target="http://pbs.twimg.com/profile_background_images/378800000164105425/oO6BBO_n.png" TargetMode="External"/><Relationship Id="rId1720" Type="http://schemas.openxmlformats.org/officeDocument/2006/relationships/hyperlink" Target="http://abs.twimg.com/images/themes/theme1/bg.png" TargetMode="External"/><Relationship Id="rId12" Type="http://schemas.openxmlformats.org/officeDocument/2006/relationships/hyperlink" Target="https://t.co/e6HErU2lgU" TargetMode="External"/><Relationship Id="rId3478" Type="http://schemas.openxmlformats.org/officeDocument/2006/relationships/hyperlink" Target="https://twitter.com/tweetqureet" TargetMode="External"/><Relationship Id="rId399" Type="http://schemas.openxmlformats.org/officeDocument/2006/relationships/hyperlink" Target="https://t.co/Pms6QD99Kl" TargetMode="External"/><Relationship Id="rId2287" Type="http://schemas.openxmlformats.org/officeDocument/2006/relationships/hyperlink" Target="http://pbs.twimg.com/profile_images/871821268563013632/7aNtRIT1_normal.jpg" TargetMode="External"/><Relationship Id="rId2494" Type="http://schemas.openxmlformats.org/officeDocument/2006/relationships/hyperlink" Target="http://pbs.twimg.com/profile_images/973780740113514496/kZCWDbqD_normal.jpg" TargetMode="External"/><Relationship Id="rId3338" Type="http://schemas.openxmlformats.org/officeDocument/2006/relationships/hyperlink" Target="https://twitter.com/loefflercarsten" TargetMode="External"/><Relationship Id="rId259" Type="http://schemas.openxmlformats.org/officeDocument/2006/relationships/hyperlink" Target="https://t.co/3QDZQXJcPj" TargetMode="External"/><Relationship Id="rId466" Type="http://schemas.openxmlformats.org/officeDocument/2006/relationships/hyperlink" Target="http://www.ilsole24ore.com/" TargetMode="External"/><Relationship Id="rId673" Type="http://schemas.openxmlformats.org/officeDocument/2006/relationships/hyperlink" Target="https://pbs.twimg.com/profile_banners/817022013634183168/1516546646" TargetMode="External"/><Relationship Id="rId880" Type="http://schemas.openxmlformats.org/officeDocument/2006/relationships/hyperlink" Target="https://pbs.twimg.com/profile_banners/129970182/1456124197" TargetMode="External"/><Relationship Id="rId1096" Type="http://schemas.openxmlformats.org/officeDocument/2006/relationships/hyperlink" Target="https://pbs.twimg.com/profile_banners/17309923/1512124260" TargetMode="External"/><Relationship Id="rId2147" Type="http://schemas.openxmlformats.org/officeDocument/2006/relationships/hyperlink" Target="http://pbs.twimg.com/profile_images/875416480547917824/R6wl9gWl_normal.jpg" TargetMode="External"/><Relationship Id="rId2354" Type="http://schemas.openxmlformats.org/officeDocument/2006/relationships/hyperlink" Target="http://pbs.twimg.com/profile_images/877124469046861824/FGbIt-UH_normal.jpg" TargetMode="External"/><Relationship Id="rId2561" Type="http://schemas.openxmlformats.org/officeDocument/2006/relationships/hyperlink" Target="http://pbs.twimg.com/profile_images/820524830994874368/hR9W9CTy_normal.jpg" TargetMode="External"/><Relationship Id="rId3405" Type="http://schemas.openxmlformats.org/officeDocument/2006/relationships/hyperlink" Target="https://twitter.com/passle" TargetMode="External"/><Relationship Id="rId119" Type="http://schemas.openxmlformats.org/officeDocument/2006/relationships/hyperlink" Target="https://www.bestorangeseo.com/" TargetMode="External"/><Relationship Id="rId326" Type="http://schemas.openxmlformats.org/officeDocument/2006/relationships/hyperlink" Target="http://netventuresmarketing.com/" TargetMode="External"/><Relationship Id="rId533" Type="http://schemas.openxmlformats.org/officeDocument/2006/relationships/hyperlink" Target="https://t.co/7JEHBKiaEQ" TargetMode="External"/><Relationship Id="rId1163" Type="http://schemas.openxmlformats.org/officeDocument/2006/relationships/hyperlink" Target="https://pbs.twimg.com/profile_banners/60675283/1413725434" TargetMode="External"/><Relationship Id="rId1370" Type="http://schemas.openxmlformats.org/officeDocument/2006/relationships/hyperlink" Target="http://abs.twimg.com/images/themes/theme1/bg.png" TargetMode="External"/><Relationship Id="rId2007" Type="http://schemas.openxmlformats.org/officeDocument/2006/relationships/hyperlink" Target="http://pbs.twimg.com/profile_images/969767708295184384/ekJzon1y_normal.jpg" TargetMode="External"/><Relationship Id="rId2214" Type="http://schemas.openxmlformats.org/officeDocument/2006/relationships/hyperlink" Target="http://pbs.twimg.com/profile_images/511523839541399552/Cx-n-gKo_normal.png" TargetMode="External"/><Relationship Id="rId740" Type="http://schemas.openxmlformats.org/officeDocument/2006/relationships/hyperlink" Target="https://pbs.twimg.com/profile_banners/4774847295/1461336758" TargetMode="External"/><Relationship Id="rId1023" Type="http://schemas.openxmlformats.org/officeDocument/2006/relationships/hyperlink" Target="https://pbs.twimg.com/profile_banners/910825668/1482239193" TargetMode="External"/><Relationship Id="rId2421" Type="http://schemas.openxmlformats.org/officeDocument/2006/relationships/hyperlink" Target="http://pbs.twimg.com/profile_images/529447651704463361/jyEQVQxC_normal.jpeg" TargetMode="External"/><Relationship Id="rId600" Type="http://schemas.openxmlformats.org/officeDocument/2006/relationships/hyperlink" Target="https://pbs.twimg.com/profile_banners/102905521/1377013658" TargetMode="External"/><Relationship Id="rId1230" Type="http://schemas.openxmlformats.org/officeDocument/2006/relationships/hyperlink" Target="https://pbs.twimg.com/profile_banners/4436440343/1498683106" TargetMode="External"/><Relationship Id="rId3195" Type="http://schemas.openxmlformats.org/officeDocument/2006/relationships/hyperlink" Target="https://twitter.com/tribalimpact" TargetMode="External"/><Relationship Id="rId3055" Type="http://schemas.openxmlformats.org/officeDocument/2006/relationships/hyperlink" Target="https://twitter.com/gabevillamizar" TargetMode="External"/><Relationship Id="rId3262" Type="http://schemas.openxmlformats.org/officeDocument/2006/relationships/hyperlink" Target="https://twitter.com/saleswingsapp" TargetMode="External"/><Relationship Id="rId183" Type="http://schemas.openxmlformats.org/officeDocument/2006/relationships/hyperlink" Target="https://t.co/D5TlU0TfVI" TargetMode="External"/><Relationship Id="rId390" Type="http://schemas.openxmlformats.org/officeDocument/2006/relationships/hyperlink" Target="http://www.launch-marketing.com/" TargetMode="External"/><Relationship Id="rId1907" Type="http://schemas.openxmlformats.org/officeDocument/2006/relationships/hyperlink" Target="http://abs.twimg.com/images/themes/theme1/bg.png" TargetMode="External"/><Relationship Id="rId2071" Type="http://schemas.openxmlformats.org/officeDocument/2006/relationships/hyperlink" Target="http://pbs.twimg.com/profile_images/3113599284/2749b4b7c9b893a3a9c022b405421ad7_normal.jpeg" TargetMode="External"/><Relationship Id="rId3122" Type="http://schemas.openxmlformats.org/officeDocument/2006/relationships/hyperlink" Target="https://twitter.com/ahmedjr_16" TargetMode="External"/><Relationship Id="rId250" Type="http://schemas.openxmlformats.org/officeDocument/2006/relationships/hyperlink" Target="https://t.co/MAD14ghprK" TargetMode="External"/><Relationship Id="rId110" Type="http://schemas.openxmlformats.org/officeDocument/2006/relationships/hyperlink" Target="http://t.co/3Xvuxw2JEG" TargetMode="External"/><Relationship Id="rId2888" Type="http://schemas.openxmlformats.org/officeDocument/2006/relationships/hyperlink" Target="https://twitter.com/aklima32253748" TargetMode="External"/><Relationship Id="rId1697" Type="http://schemas.openxmlformats.org/officeDocument/2006/relationships/hyperlink" Target="http://pbs.twimg.com/profile_background_images/74602513/retro-waves-002989-orange-red-violet.jpg" TargetMode="External"/><Relationship Id="rId2748" Type="http://schemas.openxmlformats.org/officeDocument/2006/relationships/hyperlink" Target="https://twitter.com/mailchimp" TargetMode="External"/><Relationship Id="rId2955" Type="http://schemas.openxmlformats.org/officeDocument/2006/relationships/hyperlink" Target="https://twitter.com/ibmitalia" TargetMode="External"/><Relationship Id="rId927" Type="http://schemas.openxmlformats.org/officeDocument/2006/relationships/hyperlink" Target="https://pbs.twimg.com/profile_banners/2831465287/1509639661" TargetMode="External"/><Relationship Id="rId1557" Type="http://schemas.openxmlformats.org/officeDocument/2006/relationships/hyperlink" Target="http://abs.twimg.com/images/themes/theme1/bg.png" TargetMode="External"/><Relationship Id="rId1764" Type="http://schemas.openxmlformats.org/officeDocument/2006/relationships/hyperlink" Target="http://abs.twimg.com/images/themes/theme1/bg.png" TargetMode="External"/><Relationship Id="rId1971" Type="http://schemas.openxmlformats.org/officeDocument/2006/relationships/hyperlink" Target="http://pbs.twimg.com/profile_images/963151997062012928/GiyU_YcZ_normal.jpg" TargetMode="External"/><Relationship Id="rId2608" Type="http://schemas.openxmlformats.org/officeDocument/2006/relationships/hyperlink" Target="http://pbs.twimg.com/profile_images/634035372733898752/6aSBCDd9_normal.jpg" TargetMode="External"/><Relationship Id="rId2815" Type="http://schemas.openxmlformats.org/officeDocument/2006/relationships/hyperlink" Target="https://twitter.com/marketingkelly" TargetMode="External"/><Relationship Id="rId56" Type="http://schemas.openxmlformats.org/officeDocument/2006/relationships/hyperlink" Target="https://t.co/uxVmneALhM" TargetMode="External"/><Relationship Id="rId1417" Type="http://schemas.openxmlformats.org/officeDocument/2006/relationships/hyperlink" Target="http://abs.twimg.com/images/themes/theme1/bg.png" TargetMode="External"/><Relationship Id="rId1624" Type="http://schemas.openxmlformats.org/officeDocument/2006/relationships/hyperlink" Target="http://abs.twimg.com/images/themes/theme1/bg.png" TargetMode="External"/><Relationship Id="rId1831" Type="http://schemas.openxmlformats.org/officeDocument/2006/relationships/hyperlink" Target="http://pbs.twimg.com/profile_background_images/711775581969506304/kg8VVY7i.jpg" TargetMode="External"/><Relationship Id="rId2398" Type="http://schemas.openxmlformats.org/officeDocument/2006/relationships/hyperlink" Target="http://pbs.twimg.com/profile_images/895706600274509824/VLuRTpVN_normal.jpg" TargetMode="External"/><Relationship Id="rId3449" Type="http://schemas.openxmlformats.org/officeDocument/2006/relationships/hyperlink" Target="https://twitter.com/isalesgirl" TargetMode="External"/><Relationship Id="rId577" Type="http://schemas.openxmlformats.org/officeDocument/2006/relationships/hyperlink" Target="https://t.co/uXF6ltmYBL" TargetMode="External"/><Relationship Id="rId2258" Type="http://schemas.openxmlformats.org/officeDocument/2006/relationships/hyperlink" Target="http://pbs.twimg.com/profile_images/784293027762143232/4Za6zvRs_normal.jpg" TargetMode="External"/><Relationship Id="rId784" Type="http://schemas.openxmlformats.org/officeDocument/2006/relationships/hyperlink" Target="https://pbs.twimg.com/profile_banners/3937036406/1507338550" TargetMode="External"/><Relationship Id="rId991" Type="http://schemas.openxmlformats.org/officeDocument/2006/relationships/hyperlink" Target="https://pbs.twimg.com/profile_banners/580072913/1499190563" TargetMode="External"/><Relationship Id="rId1067" Type="http://schemas.openxmlformats.org/officeDocument/2006/relationships/hyperlink" Target="https://pbs.twimg.com/profile_banners/803567013570473984/1480506613" TargetMode="External"/><Relationship Id="rId2465" Type="http://schemas.openxmlformats.org/officeDocument/2006/relationships/hyperlink" Target="http://pbs.twimg.com/profile_images/722337101283487745/6r9hDG2u_normal.jpg" TargetMode="External"/><Relationship Id="rId2672" Type="http://schemas.openxmlformats.org/officeDocument/2006/relationships/hyperlink" Target="http://pbs.twimg.com/profile_images/436406558596268032/qz-0qpVB_normal.jpeg" TargetMode="External"/><Relationship Id="rId3309" Type="http://schemas.openxmlformats.org/officeDocument/2006/relationships/hyperlink" Target="https://twitter.com/thesaleshunter" TargetMode="External"/><Relationship Id="rId3516" Type="http://schemas.openxmlformats.org/officeDocument/2006/relationships/table" Target="../tables/table2.xml"/><Relationship Id="rId437" Type="http://schemas.openxmlformats.org/officeDocument/2006/relationships/hyperlink" Target="https://t.co/qPdKtUPSTi" TargetMode="External"/><Relationship Id="rId644" Type="http://schemas.openxmlformats.org/officeDocument/2006/relationships/hyperlink" Target="https://pbs.twimg.com/profile_banners/897337788869300448/1503287387" TargetMode="External"/><Relationship Id="rId851" Type="http://schemas.openxmlformats.org/officeDocument/2006/relationships/hyperlink" Target="https://pbs.twimg.com/profile_banners/486055804/1502963984" TargetMode="External"/><Relationship Id="rId1274" Type="http://schemas.openxmlformats.org/officeDocument/2006/relationships/hyperlink" Target="http://abs.twimg.com/images/themes/theme9/bg.gif" TargetMode="External"/><Relationship Id="rId1481" Type="http://schemas.openxmlformats.org/officeDocument/2006/relationships/hyperlink" Target="http://abs.twimg.com/images/themes/theme1/bg.png" TargetMode="External"/><Relationship Id="rId2118" Type="http://schemas.openxmlformats.org/officeDocument/2006/relationships/hyperlink" Target="http://pbs.twimg.com/profile_images/901162860654370816/lvq0eIMh_normal.jpg" TargetMode="External"/><Relationship Id="rId2325" Type="http://schemas.openxmlformats.org/officeDocument/2006/relationships/hyperlink" Target="http://pbs.twimg.com/profile_images/699930777165897728/RwMhCEbS_normal.jpg" TargetMode="External"/><Relationship Id="rId2532" Type="http://schemas.openxmlformats.org/officeDocument/2006/relationships/hyperlink" Target="http://pbs.twimg.com/profile_images/843160512116355072/uW110fSd_normal.jpg" TargetMode="External"/><Relationship Id="rId504" Type="http://schemas.openxmlformats.org/officeDocument/2006/relationships/hyperlink" Target="http://www.linkedin.com/in/timclarke" TargetMode="External"/><Relationship Id="rId711" Type="http://schemas.openxmlformats.org/officeDocument/2006/relationships/hyperlink" Target="https://pbs.twimg.com/profile_banners/760602171717156871/1470225572" TargetMode="External"/><Relationship Id="rId1134" Type="http://schemas.openxmlformats.org/officeDocument/2006/relationships/hyperlink" Target="https://pbs.twimg.com/profile_banners/15651700/1519771137" TargetMode="External"/><Relationship Id="rId1341" Type="http://schemas.openxmlformats.org/officeDocument/2006/relationships/hyperlink" Target="http://pbs.twimg.com/profile_background_images/570131867169353728/IgTVi2uJ.jpeg" TargetMode="External"/><Relationship Id="rId1201" Type="http://schemas.openxmlformats.org/officeDocument/2006/relationships/hyperlink" Target="https://pbs.twimg.com/profile_banners/26650371/1482948234" TargetMode="External"/><Relationship Id="rId3099" Type="http://schemas.openxmlformats.org/officeDocument/2006/relationships/hyperlink" Target="https://twitter.com/pennyhaslam" TargetMode="External"/><Relationship Id="rId3166" Type="http://schemas.openxmlformats.org/officeDocument/2006/relationships/hyperlink" Target="https://twitter.com/trevorjmcintyre" TargetMode="External"/><Relationship Id="rId3373" Type="http://schemas.openxmlformats.org/officeDocument/2006/relationships/hyperlink" Target="https://twitter.com/themrblueprint" TargetMode="External"/><Relationship Id="rId294" Type="http://schemas.openxmlformats.org/officeDocument/2006/relationships/hyperlink" Target="http://t.co/90M9BVJdVT" TargetMode="External"/><Relationship Id="rId2182" Type="http://schemas.openxmlformats.org/officeDocument/2006/relationships/hyperlink" Target="http://pbs.twimg.com/profile_images/671673842377584640/txkBRW3Z_normal.jpg" TargetMode="External"/><Relationship Id="rId3026" Type="http://schemas.openxmlformats.org/officeDocument/2006/relationships/hyperlink" Target="https://twitter.com/marketkeytech" TargetMode="External"/><Relationship Id="rId3233" Type="http://schemas.openxmlformats.org/officeDocument/2006/relationships/hyperlink" Target="https://twitter.com/tig_italia" TargetMode="External"/><Relationship Id="rId154" Type="http://schemas.openxmlformats.org/officeDocument/2006/relationships/hyperlink" Target="http://t.co/Jvze8SvfkM" TargetMode="External"/><Relationship Id="rId361" Type="http://schemas.openxmlformats.org/officeDocument/2006/relationships/hyperlink" Target="http://curationtraffic.com/" TargetMode="External"/><Relationship Id="rId2042" Type="http://schemas.openxmlformats.org/officeDocument/2006/relationships/hyperlink" Target="http://pbs.twimg.com/profile_images/891144650546794496/Zc-iDkU9_normal.jpg" TargetMode="External"/><Relationship Id="rId3440" Type="http://schemas.openxmlformats.org/officeDocument/2006/relationships/hyperlink" Target="https://twitter.com/b2community" TargetMode="External"/><Relationship Id="rId2999" Type="http://schemas.openxmlformats.org/officeDocument/2006/relationships/hyperlink" Target="https://twitter.com/eshowmx" TargetMode="External"/><Relationship Id="rId3300" Type="http://schemas.openxmlformats.org/officeDocument/2006/relationships/hyperlink" Target="https://twitter.com/markmilleritpro" TargetMode="External"/><Relationship Id="rId221" Type="http://schemas.openxmlformats.org/officeDocument/2006/relationships/hyperlink" Target="http://t.co/NnLHaNkQ6V" TargetMode="External"/><Relationship Id="rId2859" Type="http://schemas.openxmlformats.org/officeDocument/2006/relationships/hyperlink" Target="https://twitter.com/perrynewmancpc" TargetMode="External"/><Relationship Id="rId1668" Type="http://schemas.openxmlformats.org/officeDocument/2006/relationships/hyperlink" Target="http://abs.twimg.com/images/themes/theme1/bg.png" TargetMode="External"/><Relationship Id="rId1875" Type="http://schemas.openxmlformats.org/officeDocument/2006/relationships/hyperlink" Target="http://pbs.twimg.com/profile_background_images/220989271/twitter_bg.png" TargetMode="External"/><Relationship Id="rId2719" Type="http://schemas.openxmlformats.org/officeDocument/2006/relationships/hyperlink" Target="http://pbs.twimg.com/profile_images/783992803617492992/osh1sMzJ_normal.jpg" TargetMode="External"/><Relationship Id="rId1528" Type="http://schemas.openxmlformats.org/officeDocument/2006/relationships/hyperlink" Target="http://pbs.twimg.com/profile_background_images/378800000158164745/j6ZXAD79.jpeg" TargetMode="External"/><Relationship Id="rId2926" Type="http://schemas.openxmlformats.org/officeDocument/2006/relationships/hyperlink" Target="https://twitter.com/apollineadiju" TargetMode="External"/><Relationship Id="rId3090" Type="http://schemas.openxmlformats.org/officeDocument/2006/relationships/hyperlink" Target="https://twitter.com/edve_es" TargetMode="External"/><Relationship Id="rId1735" Type="http://schemas.openxmlformats.org/officeDocument/2006/relationships/hyperlink" Target="http://abs.twimg.com/images/themes/theme12/bg.gif" TargetMode="External"/><Relationship Id="rId1942" Type="http://schemas.openxmlformats.org/officeDocument/2006/relationships/hyperlink" Target="http://pbs.twimg.com/profile_images/815303400715911168/EVwyXU3I_normal.jpg" TargetMode="External"/><Relationship Id="rId27" Type="http://schemas.openxmlformats.org/officeDocument/2006/relationships/hyperlink" Target="http://bit.ly/biolalessiuccia" TargetMode="External"/><Relationship Id="rId1802" Type="http://schemas.openxmlformats.org/officeDocument/2006/relationships/hyperlink" Target="http://abs.twimg.com/images/themes/theme1/bg.png" TargetMode="External"/><Relationship Id="rId688" Type="http://schemas.openxmlformats.org/officeDocument/2006/relationships/hyperlink" Target="https://pbs.twimg.com/profile_banners/28207516/1395478764" TargetMode="External"/><Relationship Id="rId895" Type="http://schemas.openxmlformats.org/officeDocument/2006/relationships/hyperlink" Target="https://pbs.twimg.com/profile_banners/720510998784905216/1460619242" TargetMode="External"/><Relationship Id="rId2369" Type="http://schemas.openxmlformats.org/officeDocument/2006/relationships/hyperlink" Target="http://pbs.twimg.com/profile_images/527463485232254977/JiNqAr0__normal.jpeg" TargetMode="External"/><Relationship Id="rId2576" Type="http://schemas.openxmlformats.org/officeDocument/2006/relationships/hyperlink" Target="http://pbs.twimg.com/profile_images/898609289496895489/JOH-rRd0_normal.jpg" TargetMode="External"/><Relationship Id="rId2783" Type="http://schemas.openxmlformats.org/officeDocument/2006/relationships/hyperlink" Target="https://twitter.com/sap" TargetMode="External"/><Relationship Id="rId2990" Type="http://schemas.openxmlformats.org/officeDocument/2006/relationships/hyperlink" Target="https://twitter.com/paymill" TargetMode="External"/><Relationship Id="rId548" Type="http://schemas.openxmlformats.org/officeDocument/2006/relationships/hyperlink" Target="https://t.co/63G60nle0b" TargetMode="External"/><Relationship Id="rId755" Type="http://schemas.openxmlformats.org/officeDocument/2006/relationships/hyperlink" Target="https://pbs.twimg.com/profile_banners/435911622/1348524125" TargetMode="External"/><Relationship Id="rId962" Type="http://schemas.openxmlformats.org/officeDocument/2006/relationships/hyperlink" Target="https://pbs.twimg.com/profile_banners/38411566/1466750798" TargetMode="External"/><Relationship Id="rId1178" Type="http://schemas.openxmlformats.org/officeDocument/2006/relationships/hyperlink" Target="https://pbs.twimg.com/profile_banners/181810366/1447420855" TargetMode="External"/><Relationship Id="rId1385" Type="http://schemas.openxmlformats.org/officeDocument/2006/relationships/hyperlink" Target="http://pbs.twimg.com/profile_background_images/495234254247190528/33BMRgPI.png" TargetMode="External"/><Relationship Id="rId1592" Type="http://schemas.openxmlformats.org/officeDocument/2006/relationships/hyperlink" Target="http://abs.twimg.com/images/themes/theme1/bg.png" TargetMode="External"/><Relationship Id="rId2229" Type="http://schemas.openxmlformats.org/officeDocument/2006/relationships/hyperlink" Target="http://pbs.twimg.com/profile_images/905830391977840642/dvBaPTYr_normal.jpg" TargetMode="External"/><Relationship Id="rId2436" Type="http://schemas.openxmlformats.org/officeDocument/2006/relationships/hyperlink" Target="http://pbs.twimg.com/profile_images/972201676412252160/ce_KY9ZB_normal.jpg" TargetMode="External"/><Relationship Id="rId2643" Type="http://schemas.openxmlformats.org/officeDocument/2006/relationships/hyperlink" Target="http://pbs.twimg.com/profile_images/846391448446619650/siNPjCuV_normal.jpg" TargetMode="External"/><Relationship Id="rId2850" Type="http://schemas.openxmlformats.org/officeDocument/2006/relationships/hyperlink" Target="https://twitter.com/hotboycubu" TargetMode="External"/><Relationship Id="rId91" Type="http://schemas.openxmlformats.org/officeDocument/2006/relationships/hyperlink" Target="https://t.co/UzmvFhMQ2H" TargetMode="External"/><Relationship Id="rId408" Type="http://schemas.openxmlformats.org/officeDocument/2006/relationships/hyperlink" Target="http://t.co/dfoHuAkmbM" TargetMode="External"/><Relationship Id="rId615" Type="http://schemas.openxmlformats.org/officeDocument/2006/relationships/hyperlink" Target="https://pbs.twimg.com/profile_banners/60642052/1498248447" TargetMode="External"/><Relationship Id="rId822" Type="http://schemas.openxmlformats.org/officeDocument/2006/relationships/hyperlink" Target="https://pbs.twimg.com/profile_banners/3201436107/1441648406" TargetMode="External"/><Relationship Id="rId1038" Type="http://schemas.openxmlformats.org/officeDocument/2006/relationships/hyperlink" Target="https://pbs.twimg.com/profile_banners/2478469381/1521052658" TargetMode="External"/><Relationship Id="rId1245" Type="http://schemas.openxmlformats.org/officeDocument/2006/relationships/hyperlink" Target="https://pbs.twimg.com/profile_banners/889256060/1416790949" TargetMode="External"/><Relationship Id="rId1452" Type="http://schemas.openxmlformats.org/officeDocument/2006/relationships/hyperlink" Target="http://abs.twimg.com/images/themes/theme1/bg.png" TargetMode="External"/><Relationship Id="rId2503" Type="http://schemas.openxmlformats.org/officeDocument/2006/relationships/hyperlink" Target="http://pbs.twimg.com/profile_images/960547298404126720/pfMa7QLr_normal.jpg" TargetMode="External"/><Relationship Id="rId1105" Type="http://schemas.openxmlformats.org/officeDocument/2006/relationships/hyperlink" Target="https://pbs.twimg.com/profile_banners/773871025125781504/1474351800" TargetMode="External"/><Relationship Id="rId1312" Type="http://schemas.openxmlformats.org/officeDocument/2006/relationships/hyperlink" Target="http://pbs.twimg.com/profile_background_images/38669129/twitter.jpg" TargetMode="External"/><Relationship Id="rId2710" Type="http://schemas.openxmlformats.org/officeDocument/2006/relationships/hyperlink" Target="http://pbs.twimg.com/profile_images/965491261984641026/GAImusST_normal.jpg" TargetMode="External"/><Relationship Id="rId3277" Type="http://schemas.openxmlformats.org/officeDocument/2006/relationships/hyperlink" Target="https://twitter.com/amyrransom" TargetMode="External"/><Relationship Id="rId198" Type="http://schemas.openxmlformats.org/officeDocument/2006/relationships/hyperlink" Target="https://t.co/55HFq4nfsH" TargetMode="External"/><Relationship Id="rId2086" Type="http://schemas.openxmlformats.org/officeDocument/2006/relationships/hyperlink" Target="http://pbs.twimg.com/profile_images/575407082729521152/W9HcBUQp_normal.jpeg" TargetMode="External"/><Relationship Id="rId3484" Type="http://schemas.openxmlformats.org/officeDocument/2006/relationships/hyperlink" Target="https://twitter.com/sandraglong" TargetMode="External"/><Relationship Id="rId2293" Type="http://schemas.openxmlformats.org/officeDocument/2006/relationships/hyperlink" Target="http://abs.twimg.com/sticky/default_profile_images/default_profile_normal.png" TargetMode="External"/><Relationship Id="rId3137" Type="http://schemas.openxmlformats.org/officeDocument/2006/relationships/hyperlink" Target="https://twitter.com/viralseedmedia" TargetMode="External"/><Relationship Id="rId3344" Type="http://schemas.openxmlformats.org/officeDocument/2006/relationships/hyperlink" Target="https://twitter.com/sedelaar" TargetMode="External"/><Relationship Id="rId265" Type="http://schemas.openxmlformats.org/officeDocument/2006/relationships/hyperlink" Target="http://www.bloggerspress.com/" TargetMode="External"/><Relationship Id="rId472" Type="http://schemas.openxmlformats.org/officeDocument/2006/relationships/hyperlink" Target="http://www.premiumcollections.co.uk/" TargetMode="External"/><Relationship Id="rId2153" Type="http://schemas.openxmlformats.org/officeDocument/2006/relationships/hyperlink" Target="http://pbs.twimg.com/profile_images/766252865304363008/Wc7ohx-T_normal.jpg" TargetMode="External"/><Relationship Id="rId2360" Type="http://schemas.openxmlformats.org/officeDocument/2006/relationships/hyperlink" Target="http://pbs.twimg.com/profile_images/590970599977037824/IIHS-deS_normal.png" TargetMode="External"/><Relationship Id="rId3204" Type="http://schemas.openxmlformats.org/officeDocument/2006/relationships/hyperlink" Target="https://twitter.com/helttihealthy" TargetMode="External"/><Relationship Id="rId3411" Type="http://schemas.openxmlformats.org/officeDocument/2006/relationships/hyperlink" Target="https://twitter.com/rajibc" TargetMode="External"/><Relationship Id="rId125" Type="http://schemas.openxmlformats.org/officeDocument/2006/relationships/hyperlink" Target="http://t.co/W4kHNIXD6x" TargetMode="External"/><Relationship Id="rId332" Type="http://schemas.openxmlformats.org/officeDocument/2006/relationships/hyperlink" Target="http://t.co/gND8quhBKz" TargetMode="External"/><Relationship Id="rId2013" Type="http://schemas.openxmlformats.org/officeDocument/2006/relationships/hyperlink" Target="http://pbs.twimg.com/profile_images/491265863656280064/sbykeGDQ_normal.jpeg" TargetMode="External"/><Relationship Id="rId2220" Type="http://schemas.openxmlformats.org/officeDocument/2006/relationships/hyperlink" Target="http://pbs.twimg.com/profile_images/614583061448036352/CBpFkPaz_normal.png" TargetMode="External"/><Relationship Id="rId1779" Type="http://schemas.openxmlformats.org/officeDocument/2006/relationships/hyperlink" Target="http://abs.twimg.com/images/themes/theme14/bg.gif" TargetMode="External"/><Relationship Id="rId1986" Type="http://schemas.openxmlformats.org/officeDocument/2006/relationships/hyperlink" Target="http://pbs.twimg.com/profile_images/972083216952807425/V3q3TyBM_normal.jpg" TargetMode="External"/><Relationship Id="rId1639" Type="http://schemas.openxmlformats.org/officeDocument/2006/relationships/hyperlink" Target="http://abs.twimg.com/images/themes/theme15/bg.png" TargetMode="External"/><Relationship Id="rId1846" Type="http://schemas.openxmlformats.org/officeDocument/2006/relationships/hyperlink" Target="http://pbs.twimg.com/profile_background_images/634575835/546680_397353090324622_1667901168_n-2.jpg" TargetMode="External"/><Relationship Id="rId3061" Type="http://schemas.openxmlformats.org/officeDocument/2006/relationships/hyperlink" Target="https://twitter.com/altieriluca" TargetMode="External"/><Relationship Id="rId1706" Type="http://schemas.openxmlformats.org/officeDocument/2006/relationships/hyperlink" Target="http://abs.twimg.com/images/themes/theme1/bg.png" TargetMode="External"/><Relationship Id="rId1913" Type="http://schemas.openxmlformats.org/officeDocument/2006/relationships/hyperlink" Target="http://pbs.twimg.com/profile_background_images/652481319801257984/42TEOptu.png" TargetMode="External"/><Relationship Id="rId799" Type="http://schemas.openxmlformats.org/officeDocument/2006/relationships/hyperlink" Target="https://pbs.twimg.com/profile_banners/85358260/1495872146" TargetMode="External"/><Relationship Id="rId2687" Type="http://schemas.openxmlformats.org/officeDocument/2006/relationships/hyperlink" Target="http://pbs.twimg.com/profile_images/816344377148653568/Q7PtKwc2_normal.jpg" TargetMode="External"/><Relationship Id="rId2894" Type="http://schemas.openxmlformats.org/officeDocument/2006/relationships/hyperlink" Target="https://twitter.com/hoyzer" TargetMode="External"/><Relationship Id="rId659" Type="http://schemas.openxmlformats.org/officeDocument/2006/relationships/hyperlink" Target="https://pbs.twimg.com/profile_banners/885596034130432002/1500327962" TargetMode="External"/><Relationship Id="rId866" Type="http://schemas.openxmlformats.org/officeDocument/2006/relationships/hyperlink" Target="https://pbs.twimg.com/profile_banners/330510566/1515522372" TargetMode="External"/><Relationship Id="rId1289" Type="http://schemas.openxmlformats.org/officeDocument/2006/relationships/hyperlink" Target="http://pbs.twimg.com/profile_background_images/536962644758892545/ztlYBnQy.jpeg" TargetMode="External"/><Relationship Id="rId1496" Type="http://schemas.openxmlformats.org/officeDocument/2006/relationships/hyperlink" Target="http://abs.twimg.com/images/themes/theme1/bg.png" TargetMode="External"/><Relationship Id="rId2547" Type="http://schemas.openxmlformats.org/officeDocument/2006/relationships/hyperlink" Target="http://pbs.twimg.com/profile_images/973109245766873088/cdBV8wqi_normal.jpg" TargetMode="External"/><Relationship Id="rId519" Type="http://schemas.openxmlformats.org/officeDocument/2006/relationships/hyperlink" Target="https://jp.linkedin.com/in/kuriharan" TargetMode="External"/><Relationship Id="rId1149" Type="http://schemas.openxmlformats.org/officeDocument/2006/relationships/hyperlink" Target="https://pbs.twimg.com/profile_banners/14478263/1461640587" TargetMode="External"/><Relationship Id="rId1356" Type="http://schemas.openxmlformats.org/officeDocument/2006/relationships/hyperlink" Target="http://abs.twimg.com/images/themes/theme8/bg.gif" TargetMode="External"/><Relationship Id="rId2754" Type="http://schemas.openxmlformats.org/officeDocument/2006/relationships/hyperlink" Target="https://twitter.com/enanglais" TargetMode="External"/><Relationship Id="rId2961" Type="http://schemas.openxmlformats.org/officeDocument/2006/relationships/hyperlink" Target="https://twitter.com/socialshare" TargetMode="External"/><Relationship Id="rId726" Type="http://schemas.openxmlformats.org/officeDocument/2006/relationships/hyperlink" Target="https://pbs.twimg.com/profile_banners/439951566/1398888069" TargetMode="External"/><Relationship Id="rId933" Type="http://schemas.openxmlformats.org/officeDocument/2006/relationships/hyperlink" Target="https://pbs.twimg.com/profile_banners/4090388955/1446395024" TargetMode="External"/><Relationship Id="rId1009" Type="http://schemas.openxmlformats.org/officeDocument/2006/relationships/hyperlink" Target="https://pbs.twimg.com/profile_banners/62112420/1520263354" TargetMode="External"/><Relationship Id="rId1563" Type="http://schemas.openxmlformats.org/officeDocument/2006/relationships/hyperlink" Target="http://pbs.twimg.com/profile_background_images/648824302456827908/iL8i_nA4.jpg" TargetMode="External"/><Relationship Id="rId1770" Type="http://schemas.openxmlformats.org/officeDocument/2006/relationships/hyperlink" Target="http://abs.twimg.com/images/themes/theme1/bg.png" TargetMode="External"/><Relationship Id="rId2407" Type="http://schemas.openxmlformats.org/officeDocument/2006/relationships/hyperlink" Target="http://pbs.twimg.com/profile_images/916008710245355520/1Hycg-Lh_normal.jpg" TargetMode="External"/><Relationship Id="rId2614" Type="http://schemas.openxmlformats.org/officeDocument/2006/relationships/hyperlink" Target="http://pbs.twimg.com/profile_images/695547077766574080/q8rEgYhM_normal.jpg" TargetMode="External"/><Relationship Id="rId2821" Type="http://schemas.openxmlformats.org/officeDocument/2006/relationships/hyperlink" Target="https://twitter.com/alexander_low" TargetMode="External"/><Relationship Id="rId62" Type="http://schemas.openxmlformats.org/officeDocument/2006/relationships/hyperlink" Target="http://www.linked2success.co.uk/" TargetMode="External"/><Relationship Id="rId1216" Type="http://schemas.openxmlformats.org/officeDocument/2006/relationships/hyperlink" Target="https://pbs.twimg.com/profile_banners/900532311770488832/1520973804" TargetMode="External"/><Relationship Id="rId1423" Type="http://schemas.openxmlformats.org/officeDocument/2006/relationships/hyperlink" Target="http://pbs.twimg.com/profile_background_images/481975758/uptown-michael-b-jordan-52b-300x406.jpg" TargetMode="External"/><Relationship Id="rId1630" Type="http://schemas.openxmlformats.org/officeDocument/2006/relationships/hyperlink" Target="http://abs.twimg.com/images/themes/theme14/bg.gif" TargetMode="External"/><Relationship Id="rId3388" Type="http://schemas.openxmlformats.org/officeDocument/2006/relationships/hyperlink" Target="https://twitter.com/kellyriggs" TargetMode="External"/><Relationship Id="rId2197" Type="http://schemas.openxmlformats.org/officeDocument/2006/relationships/hyperlink" Target="http://pbs.twimg.com/profile_images/592090818451677184/SUytlm5h_normal.jpg" TargetMode="External"/><Relationship Id="rId3248" Type="http://schemas.openxmlformats.org/officeDocument/2006/relationships/hyperlink" Target="https://twitter.com/this_is_beacon" TargetMode="External"/><Relationship Id="rId3455" Type="http://schemas.openxmlformats.org/officeDocument/2006/relationships/hyperlink" Target="https://twitter.com/actionco_fr" TargetMode="External"/><Relationship Id="rId169" Type="http://schemas.openxmlformats.org/officeDocument/2006/relationships/hyperlink" Target="https://t.co/QI36wxKiSf" TargetMode="External"/><Relationship Id="rId376" Type="http://schemas.openxmlformats.org/officeDocument/2006/relationships/hyperlink" Target="https://heltti.fi/" TargetMode="External"/><Relationship Id="rId583" Type="http://schemas.openxmlformats.org/officeDocument/2006/relationships/hyperlink" Target="https://t.co/remVj0eMxW" TargetMode="External"/><Relationship Id="rId790" Type="http://schemas.openxmlformats.org/officeDocument/2006/relationships/hyperlink" Target="https://pbs.twimg.com/profile_banners/21495337/1500980112" TargetMode="External"/><Relationship Id="rId2057" Type="http://schemas.openxmlformats.org/officeDocument/2006/relationships/hyperlink" Target="http://pbs.twimg.com/profile_images/969648719783219202/9QFSr4mS_normal.jpg" TargetMode="External"/><Relationship Id="rId2264" Type="http://schemas.openxmlformats.org/officeDocument/2006/relationships/hyperlink" Target="http://pbs.twimg.com/profile_images/1129115682/40222_123899460989128_100001072256821_128730_5433521_n_normal.jpg" TargetMode="External"/><Relationship Id="rId2471" Type="http://schemas.openxmlformats.org/officeDocument/2006/relationships/hyperlink" Target="http://pbs.twimg.com/profile_images/746607582006120448/iSHfn0UE_normal.jpg" TargetMode="External"/><Relationship Id="rId3108" Type="http://schemas.openxmlformats.org/officeDocument/2006/relationships/hyperlink" Target="https://twitter.com/ravnalexander" TargetMode="External"/><Relationship Id="rId3315" Type="http://schemas.openxmlformats.org/officeDocument/2006/relationships/hyperlink" Target="https://twitter.com/c_mamime" TargetMode="External"/><Relationship Id="rId236" Type="http://schemas.openxmlformats.org/officeDocument/2006/relationships/hyperlink" Target="https://www.linkedin.com/in/yucefj" TargetMode="External"/><Relationship Id="rId443" Type="http://schemas.openxmlformats.org/officeDocument/2006/relationships/hyperlink" Target="https://t.co/lVxTmUwft7" TargetMode="External"/><Relationship Id="rId650" Type="http://schemas.openxmlformats.org/officeDocument/2006/relationships/hyperlink" Target="https://pbs.twimg.com/profile_banners/1732587366/1517334132" TargetMode="External"/><Relationship Id="rId1073" Type="http://schemas.openxmlformats.org/officeDocument/2006/relationships/hyperlink" Target="https://pbs.twimg.com/profile_banners/851473465144160258/1521002344" TargetMode="External"/><Relationship Id="rId1280" Type="http://schemas.openxmlformats.org/officeDocument/2006/relationships/hyperlink" Target="http://abs.twimg.com/images/themes/theme1/bg.png" TargetMode="External"/><Relationship Id="rId2124" Type="http://schemas.openxmlformats.org/officeDocument/2006/relationships/hyperlink" Target="http://pbs.twimg.com/profile_images/459053424525316096/DTaV0yq0_normal.jpeg" TargetMode="External"/><Relationship Id="rId2331" Type="http://schemas.openxmlformats.org/officeDocument/2006/relationships/hyperlink" Target="http://pbs.twimg.com/profile_images/892081552183701505/F0AVxNlZ_normal.jpg" TargetMode="External"/><Relationship Id="rId303" Type="http://schemas.openxmlformats.org/officeDocument/2006/relationships/hyperlink" Target="https://t.co/n2wL8y4ZNM" TargetMode="External"/><Relationship Id="rId1140" Type="http://schemas.openxmlformats.org/officeDocument/2006/relationships/hyperlink" Target="https://pbs.twimg.com/profile_banners/20455155/1505245471" TargetMode="External"/><Relationship Id="rId510" Type="http://schemas.openxmlformats.org/officeDocument/2006/relationships/hyperlink" Target="https://www.strong-content.com/" TargetMode="External"/><Relationship Id="rId1000" Type="http://schemas.openxmlformats.org/officeDocument/2006/relationships/hyperlink" Target="https://pbs.twimg.com/profile_banners/3391213515/1518541795" TargetMode="External"/><Relationship Id="rId1957" Type="http://schemas.openxmlformats.org/officeDocument/2006/relationships/hyperlink" Target="http://pbs.twimg.com/profile_images/615577992815882240/Iap3Di46_normal.png" TargetMode="External"/><Relationship Id="rId1817" Type="http://schemas.openxmlformats.org/officeDocument/2006/relationships/hyperlink" Target="http://pbs.twimg.com/profile_background_images/657090062/l1uqey5sy82r9ijhke1i.png" TargetMode="External"/><Relationship Id="rId3172" Type="http://schemas.openxmlformats.org/officeDocument/2006/relationships/hyperlink" Target="https://twitter.com/mrsocialselling" TargetMode="External"/><Relationship Id="rId3032" Type="http://schemas.openxmlformats.org/officeDocument/2006/relationships/hyperlink" Target="https://twitter.com/digitalkeith" TargetMode="External"/><Relationship Id="rId160" Type="http://schemas.openxmlformats.org/officeDocument/2006/relationships/hyperlink" Target="https://t.co/ygtg7Hrkxb" TargetMode="External"/><Relationship Id="rId2798" Type="http://schemas.openxmlformats.org/officeDocument/2006/relationships/hyperlink" Target="https://twitter.com/groupeapicil" TargetMode="External"/><Relationship Id="rId977" Type="http://schemas.openxmlformats.org/officeDocument/2006/relationships/hyperlink" Target="https://pbs.twimg.com/profile_banners/95263650/1456547726" TargetMode="External"/><Relationship Id="rId2658" Type="http://schemas.openxmlformats.org/officeDocument/2006/relationships/hyperlink" Target="http://pbs.twimg.com/profile_images/820612414366420993/R7hoq3Gk_normal.jpg" TargetMode="External"/><Relationship Id="rId2865" Type="http://schemas.openxmlformats.org/officeDocument/2006/relationships/hyperlink" Target="https://twitter.com/meltwaterdk" TargetMode="External"/><Relationship Id="rId837" Type="http://schemas.openxmlformats.org/officeDocument/2006/relationships/hyperlink" Target="https://pbs.twimg.com/profile_banners/773622220144926722/1479485668" TargetMode="External"/><Relationship Id="rId1467" Type="http://schemas.openxmlformats.org/officeDocument/2006/relationships/hyperlink" Target="http://abs.twimg.com/images/themes/theme1/bg.png" TargetMode="External"/><Relationship Id="rId1674" Type="http://schemas.openxmlformats.org/officeDocument/2006/relationships/hyperlink" Target="http://pbs.twimg.com/profile_background_images/378800000001885097/4aae399719f1bb72744418dbd932be32.png" TargetMode="External"/><Relationship Id="rId1881" Type="http://schemas.openxmlformats.org/officeDocument/2006/relationships/hyperlink" Target="http://abs.twimg.com/images/themes/theme1/bg.png" TargetMode="External"/><Relationship Id="rId2518" Type="http://schemas.openxmlformats.org/officeDocument/2006/relationships/hyperlink" Target="http://pbs.twimg.com/profile_images/3074073657/7985590ad453f6b5ce214b398a3399e1_normal.jpeg" TargetMode="External"/><Relationship Id="rId2725" Type="http://schemas.openxmlformats.org/officeDocument/2006/relationships/hyperlink" Target="http://pbs.twimg.com/profile_images/783299276835356672/Xi78fjRr_normal.png" TargetMode="External"/><Relationship Id="rId2932" Type="http://schemas.openxmlformats.org/officeDocument/2006/relationships/hyperlink" Target="https://twitter.com/juanblanco76" TargetMode="External"/><Relationship Id="rId904" Type="http://schemas.openxmlformats.org/officeDocument/2006/relationships/hyperlink" Target="https://pbs.twimg.com/profile_banners/748441976815640576/1467278015" TargetMode="External"/><Relationship Id="rId1327" Type="http://schemas.openxmlformats.org/officeDocument/2006/relationships/hyperlink" Target="http://pbs.twimg.com/profile_background_images/643743092865024000/r-ShWDvv.jpg" TargetMode="External"/><Relationship Id="rId1534" Type="http://schemas.openxmlformats.org/officeDocument/2006/relationships/hyperlink" Target="http://pbs.twimg.com/profile_background_images/862689784921182209/RgDoSSL8.jpg" TargetMode="External"/><Relationship Id="rId1741" Type="http://schemas.openxmlformats.org/officeDocument/2006/relationships/hyperlink" Target="http://pbs.twimg.com/profile_background_images/598510376146206722/sLBrmj7G.jpg" TargetMode="External"/><Relationship Id="rId33" Type="http://schemas.openxmlformats.org/officeDocument/2006/relationships/hyperlink" Target="http://sebastienbourguignon.com/" TargetMode="External"/><Relationship Id="rId1601" Type="http://schemas.openxmlformats.org/officeDocument/2006/relationships/hyperlink" Target="http://abs.twimg.com/images/themes/theme1/bg.png" TargetMode="External"/><Relationship Id="rId3499" Type="http://schemas.openxmlformats.org/officeDocument/2006/relationships/hyperlink" Target="https://twitter.com/proyectosnolen1" TargetMode="External"/><Relationship Id="rId3359" Type="http://schemas.openxmlformats.org/officeDocument/2006/relationships/hyperlink" Target="https://twitter.com/crm" TargetMode="External"/><Relationship Id="rId487" Type="http://schemas.openxmlformats.org/officeDocument/2006/relationships/hyperlink" Target="https://t.co/cqK92LwEbM" TargetMode="External"/><Relationship Id="rId694" Type="http://schemas.openxmlformats.org/officeDocument/2006/relationships/hyperlink" Target="https://pbs.twimg.com/profile_banners/7167892/1519698082" TargetMode="External"/><Relationship Id="rId2168" Type="http://schemas.openxmlformats.org/officeDocument/2006/relationships/hyperlink" Target="http://pbs.twimg.com/profile_images/486631260723224577/OR4Jzm5Q_normal.jpeg" TargetMode="External"/><Relationship Id="rId2375" Type="http://schemas.openxmlformats.org/officeDocument/2006/relationships/hyperlink" Target="http://pbs.twimg.com/profile_images/880635225046360064/SNQ1wBxy_normal.jpg" TargetMode="External"/><Relationship Id="rId3219" Type="http://schemas.openxmlformats.org/officeDocument/2006/relationships/hyperlink" Target="https://twitter.com/michelmariet" TargetMode="External"/><Relationship Id="rId347" Type="http://schemas.openxmlformats.org/officeDocument/2006/relationships/hyperlink" Target="https://t.co/Y3B70lUalf" TargetMode="External"/><Relationship Id="rId1184" Type="http://schemas.openxmlformats.org/officeDocument/2006/relationships/hyperlink" Target="https://pbs.twimg.com/profile_banners/46875431/1509449155" TargetMode="External"/><Relationship Id="rId2028" Type="http://schemas.openxmlformats.org/officeDocument/2006/relationships/hyperlink" Target="http://pbs.twimg.com/profile_images/869468028550905856/7PCYmSGW_normal.jpg" TargetMode="External"/><Relationship Id="rId2582" Type="http://schemas.openxmlformats.org/officeDocument/2006/relationships/hyperlink" Target="http://pbs.twimg.com/profile_images/378800000748176122/4505eb0f68896acfaa01ba027407105d_normal.jpeg" TargetMode="External"/><Relationship Id="rId3426" Type="http://schemas.openxmlformats.org/officeDocument/2006/relationships/hyperlink" Target="https://twitter.com/pirmax" TargetMode="External"/><Relationship Id="rId554" Type="http://schemas.openxmlformats.org/officeDocument/2006/relationships/hyperlink" Target="https://t.co/yhdONVlD7D" TargetMode="External"/><Relationship Id="rId761" Type="http://schemas.openxmlformats.org/officeDocument/2006/relationships/hyperlink" Target="https://pbs.twimg.com/profile_banners/491462544/1520545605" TargetMode="External"/><Relationship Id="rId1391" Type="http://schemas.openxmlformats.org/officeDocument/2006/relationships/hyperlink" Target="http://pbs.twimg.com/profile_background_images/378800000103011882/ba0e9edc2d1fa9fbd56eee56b41800f7.jpeg" TargetMode="External"/><Relationship Id="rId2235" Type="http://schemas.openxmlformats.org/officeDocument/2006/relationships/hyperlink" Target="http://pbs.twimg.com/profile_images/892511540099678208/9FSV4chQ_normal.jpg" TargetMode="External"/><Relationship Id="rId2442" Type="http://schemas.openxmlformats.org/officeDocument/2006/relationships/hyperlink" Target="http://pbs.twimg.com/profile_images/474203001037398016/lU8elBrK_normal.jpeg" TargetMode="External"/><Relationship Id="rId207" Type="http://schemas.openxmlformats.org/officeDocument/2006/relationships/hyperlink" Target="https://about.me/imoyse" TargetMode="External"/><Relationship Id="rId414" Type="http://schemas.openxmlformats.org/officeDocument/2006/relationships/hyperlink" Target="http://www.ydyle.fr/" TargetMode="External"/><Relationship Id="rId621" Type="http://schemas.openxmlformats.org/officeDocument/2006/relationships/hyperlink" Target="https://pbs.twimg.com/profile_banners/33612317/1515799077" TargetMode="External"/><Relationship Id="rId1044" Type="http://schemas.openxmlformats.org/officeDocument/2006/relationships/hyperlink" Target="https://pbs.twimg.com/profile_banners/128580558/1497300008" TargetMode="External"/><Relationship Id="rId1251" Type="http://schemas.openxmlformats.org/officeDocument/2006/relationships/hyperlink" Target="https://pbs.twimg.com/profile_banners/14587909/1441802946" TargetMode="External"/><Relationship Id="rId2302" Type="http://schemas.openxmlformats.org/officeDocument/2006/relationships/hyperlink" Target="http://pbs.twimg.com/profile_images/915913842428923905/Zjla_9O6_normal.jpg" TargetMode="External"/><Relationship Id="rId1111" Type="http://schemas.openxmlformats.org/officeDocument/2006/relationships/hyperlink" Target="https://pbs.twimg.com/profile_banners/22281209/1494409655" TargetMode="External"/><Relationship Id="rId3076" Type="http://schemas.openxmlformats.org/officeDocument/2006/relationships/hyperlink" Target="https://twitter.com/dermasolve" TargetMode="External"/><Relationship Id="rId3283" Type="http://schemas.openxmlformats.org/officeDocument/2006/relationships/hyperlink" Target="https://twitter.com/thebentleygroup" TargetMode="External"/><Relationship Id="rId3490" Type="http://schemas.openxmlformats.org/officeDocument/2006/relationships/hyperlink" Target="https://twitter.com/wesleyanargus" TargetMode="External"/><Relationship Id="rId1928" Type="http://schemas.openxmlformats.org/officeDocument/2006/relationships/hyperlink" Target="http://pbs.twimg.com/profile_background_images/533079988/DemandSpring_TwitterSkin_4_21.jpg" TargetMode="External"/><Relationship Id="rId2092" Type="http://schemas.openxmlformats.org/officeDocument/2006/relationships/hyperlink" Target="http://pbs.twimg.com/profile_images/670097001883807744/IKR_IX-X_normal.jpg" TargetMode="External"/><Relationship Id="rId3143" Type="http://schemas.openxmlformats.org/officeDocument/2006/relationships/hyperlink" Target="https://twitter.com/danjswift" TargetMode="External"/><Relationship Id="rId3350" Type="http://schemas.openxmlformats.org/officeDocument/2006/relationships/hyperlink" Target="https://twitter.com/ulises14490567" TargetMode="External"/><Relationship Id="rId271" Type="http://schemas.openxmlformats.org/officeDocument/2006/relationships/hyperlink" Target="http://t.co/IvAVGoncdP" TargetMode="External"/><Relationship Id="rId3003" Type="http://schemas.openxmlformats.org/officeDocument/2006/relationships/hyperlink" Target="https://twitter.com/1min30toulouse" TargetMode="External"/><Relationship Id="rId131" Type="http://schemas.openxmlformats.org/officeDocument/2006/relationships/hyperlink" Target="https://t.co/GpEuVv3qz9" TargetMode="External"/><Relationship Id="rId3210" Type="http://schemas.openxmlformats.org/officeDocument/2006/relationships/hyperlink" Target="https://twitter.com/moutfield" TargetMode="External"/><Relationship Id="rId2769" Type="http://schemas.openxmlformats.org/officeDocument/2006/relationships/hyperlink" Target="https://twitter.com/seo_newz" TargetMode="External"/><Relationship Id="rId2976" Type="http://schemas.openxmlformats.org/officeDocument/2006/relationships/hyperlink" Target="https://twitter.com/maddypugliese" TargetMode="External"/><Relationship Id="rId948" Type="http://schemas.openxmlformats.org/officeDocument/2006/relationships/hyperlink" Target="https://pbs.twimg.com/profile_banners/9422372/1472573541" TargetMode="External"/><Relationship Id="rId1578" Type="http://schemas.openxmlformats.org/officeDocument/2006/relationships/hyperlink" Target="http://abs.twimg.com/images/themes/theme1/bg.png" TargetMode="External"/><Relationship Id="rId1785" Type="http://schemas.openxmlformats.org/officeDocument/2006/relationships/hyperlink" Target="http://pbs.twimg.com/profile_background_images/590947066987188224/RopeEBlC.jpg" TargetMode="External"/><Relationship Id="rId1992" Type="http://schemas.openxmlformats.org/officeDocument/2006/relationships/hyperlink" Target="http://pbs.twimg.com/profile_images/964356396895502337/FwgT5Xf2_normal.jpg" TargetMode="External"/><Relationship Id="rId2629" Type="http://schemas.openxmlformats.org/officeDocument/2006/relationships/hyperlink" Target="http://abs.twimg.com/sticky/default_profile_images/default_profile_normal.png" TargetMode="External"/><Relationship Id="rId2836" Type="http://schemas.openxmlformats.org/officeDocument/2006/relationships/hyperlink" Target="https://twitter.com/agencyrktr" TargetMode="External"/><Relationship Id="rId77" Type="http://schemas.openxmlformats.org/officeDocument/2006/relationships/hyperlink" Target="http://www.social-experts.net/" TargetMode="External"/><Relationship Id="rId808" Type="http://schemas.openxmlformats.org/officeDocument/2006/relationships/hyperlink" Target="https://pbs.twimg.com/profile_banners/1449116216/1456789605" TargetMode="External"/><Relationship Id="rId1438" Type="http://schemas.openxmlformats.org/officeDocument/2006/relationships/hyperlink" Target="http://abs.twimg.com/images/themes/theme1/bg.png" TargetMode="External"/><Relationship Id="rId1645" Type="http://schemas.openxmlformats.org/officeDocument/2006/relationships/hyperlink" Target="http://abs.twimg.com/images/themes/theme15/bg.png" TargetMode="External"/><Relationship Id="rId1852" Type="http://schemas.openxmlformats.org/officeDocument/2006/relationships/hyperlink" Target="http://pbs.twimg.com/profile_background_images/686449559/5fc846e6193eba3149bf4c0fccd3fd38.jpeg" TargetMode="External"/><Relationship Id="rId2903" Type="http://schemas.openxmlformats.org/officeDocument/2006/relationships/hyperlink" Target="https://twitter.com/linkedinexpert_" TargetMode="External"/><Relationship Id="rId1505" Type="http://schemas.openxmlformats.org/officeDocument/2006/relationships/hyperlink" Target="http://abs.twimg.com/images/themes/theme1/bg.png" TargetMode="External"/><Relationship Id="rId1712" Type="http://schemas.openxmlformats.org/officeDocument/2006/relationships/hyperlink" Target="http://abs.twimg.com/images/themes/theme1/bg.png" TargetMode="External"/><Relationship Id="rId598" Type="http://schemas.openxmlformats.org/officeDocument/2006/relationships/hyperlink" Target="https://pbs.twimg.com/profile_banners/519637760/1518037985" TargetMode="External"/><Relationship Id="rId2279" Type="http://schemas.openxmlformats.org/officeDocument/2006/relationships/hyperlink" Target="http://pbs.twimg.com/profile_images/720514245306249217/1c-cHNBZ_normal.jpg" TargetMode="External"/><Relationship Id="rId2486" Type="http://schemas.openxmlformats.org/officeDocument/2006/relationships/hyperlink" Target="http://pbs.twimg.com/profile_images/770244132417605633/BQo293S6_normal.jpg" TargetMode="External"/><Relationship Id="rId2693" Type="http://schemas.openxmlformats.org/officeDocument/2006/relationships/hyperlink" Target="http://pbs.twimg.com/profile_images/532272807384592384/Nui_e-v6_normal.png" TargetMode="External"/><Relationship Id="rId458" Type="http://schemas.openxmlformats.org/officeDocument/2006/relationships/hyperlink" Target="http://ipresent.com/" TargetMode="External"/><Relationship Id="rId665" Type="http://schemas.openxmlformats.org/officeDocument/2006/relationships/hyperlink" Target="https://pbs.twimg.com/profile_banners/707141742722686980/1515418146" TargetMode="External"/><Relationship Id="rId872" Type="http://schemas.openxmlformats.org/officeDocument/2006/relationships/hyperlink" Target="https://pbs.twimg.com/profile_banners/19540355/1464140316" TargetMode="External"/><Relationship Id="rId1088" Type="http://schemas.openxmlformats.org/officeDocument/2006/relationships/hyperlink" Target="https://pbs.twimg.com/profile_banners/1044463664/1510250902" TargetMode="External"/><Relationship Id="rId1295" Type="http://schemas.openxmlformats.org/officeDocument/2006/relationships/hyperlink" Target="http://pbs.twimg.com/profile_background_images/378800000170010065/DWrcuvZc.jpeg" TargetMode="External"/><Relationship Id="rId2139" Type="http://schemas.openxmlformats.org/officeDocument/2006/relationships/hyperlink" Target="http://pbs.twimg.com/profile_images/931125294827581440/xhkqdo0v_normal.jpg" TargetMode="External"/><Relationship Id="rId2346" Type="http://schemas.openxmlformats.org/officeDocument/2006/relationships/hyperlink" Target="http://pbs.twimg.com/profile_images/459807613077561345/ZKfsR4JC_normal.jpeg" TargetMode="External"/><Relationship Id="rId2553" Type="http://schemas.openxmlformats.org/officeDocument/2006/relationships/hyperlink" Target="http://pbs.twimg.com/profile_images/941369560992833538/O8G5pLCq_normal.jpg" TargetMode="External"/><Relationship Id="rId2760" Type="http://schemas.openxmlformats.org/officeDocument/2006/relationships/hyperlink" Target="https://twitter.com/el_gordo_" TargetMode="External"/><Relationship Id="rId318" Type="http://schemas.openxmlformats.org/officeDocument/2006/relationships/hyperlink" Target="https://t.co/IMfLFnhJg4" TargetMode="External"/><Relationship Id="rId525" Type="http://schemas.openxmlformats.org/officeDocument/2006/relationships/hyperlink" Target="https://www.linkedin.com/pub/miguel-rodriguez/1/779/140" TargetMode="External"/><Relationship Id="rId732" Type="http://schemas.openxmlformats.org/officeDocument/2006/relationships/hyperlink" Target="https://pbs.twimg.com/profile_banners/40626279/1429715760" TargetMode="External"/><Relationship Id="rId1155" Type="http://schemas.openxmlformats.org/officeDocument/2006/relationships/hyperlink" Target="https://pbs.twimg.com/profile_banners/757229724439576576/1469383841" TargetMode="External"/><Relationship Id="rId1362" Type="http://schemas.openxmlformats.org/officeDocument/2006/relationships/hyperlink" Target="http://pbs.twimg.com/profile_background_images/100371432/Slide1.jpg" TargetMode="External"/><Relationship Id="rId2206" Type="http://schemas.openxmlformats.org/officeDocument/2006/relationships/hyperlink" Target="http://pbs.twimg.com/profile_images/930443133644570624/3EDlGC7C_normal.jpg" TargetMode="External"/><Relationship Id="rId2413" Type="http://schemas.openxmlformats.org/officeDocument/2006/relationships/hyperlink" Target="http://pbs.twimg.com/profile_images/907620346836140032/OuqL1_gw_normal.jpg" TargetMode="External"/><Relationship Id="rId2620" Type="http://schemas.openxmlformats.org/officeDocument/2006/relationships/hyperlink" Target="http://pbs.twimg.com/profile_images/926074625322135552/KxHPIuI-_normal.jpg" TargetMode="External"/><Relationship Id="rId1015" Type="http://schemas.openxmlformats.org/officeDocument/2006/relationships/hyperlink" Target="https://pbs.twimg.com/profile_banners/209484168/1403043534" TargetMode="External"/><Relationship Id="rId1222" Type="http://schemas.openxmlformats.org/officeDocument/2006/relationships/hyperlink" Target="https://pbs.twimg.com/profile_banners/2938823296/1520977203" TargetMode="External"/><Relationship Id="rId3187" Type="http://schemas.openxmlformats.org/officeDocument/2006/relationships/hyperlink" Target="https://twitter.com/fjtorres" TargetMode="External"/><Relationship Id="rId3394" Type="http://schemas.openxmlformats.org/officeDocument/2006/relationships/hyperlink" Target="https://twitter.com/tim" TargetMode="External"/><Relationship Id="rId3047" Type="http://schemas.openxmlformats.org/officeDocument/2006/relationships/hyperlink" Target="https://twitter.com/askaaronlee" TargetMode="External"/><Relationship Id="rId175" Type="http://schemas.openxmlformats.org/officeDocument/2006/relationships/hyperlink" Target="https://ie.linkedin.com/in/markusjolic" TargetMode="External"/><Relationship Id="rId3254" Type="http://schemas.openxmlformats.org/officeDocument/2006/relationships/hyperlink" Target="https://twitter.com/webmarketingcom" TargetMode="External"/><Relationship Id="rId3461" Type="http://schemas.openxmlformats.org/officeDocument/2006/relationships/hyperlink" Target="https://twitter.com/m8mgroup" TargetMode="External"/><Relationship Id="rId382" Type="http://schemas.openxmlformats.org/officeDocument/2006/relationships/hyperlink" Target="https://t.co/6TfwTYt0Ef" TargetMode="External"/><Relationship Id="rId2063" Type="http://schemas.openxmlformats.org/officeDocument/2006/relationships/hyperlink" Target="http://pbs.twimg.com/profile_images/760807298377871360/Qcx7fm7E_normal.jpg" TargetMode="External"/><Relationship Id="rId2270" Type="http://schemas.openxmlformats.org/officeDocument/2006/relationships/hyperlink" Target="http://pbs.twimg.com/profile_images/755769062421098496/EUapUUj-_normal.jpg" TargetMode="External"/><Relationship Id="rId3114" Type="http://schemas.openxmlformats.org/officeDocument/2006/relationships/hyperlink" Target="https://twitter.com/michelleashufta" TargetMode="External"/><Relationship Id="rId3321" Type="http://schemas.openxmlformats.org/officeDocument/2006/relationships/hyperlink" Target="https://twitter.com/dean_0_" TargetMode="External"/><Relationship Id="rId242" Type="http://schemas.openxmlformats.org/officeDocument/2006/relationships/hyperlink" Target="https://t.co/dDATbxsRmm" TargetMode="External"/><Relationship Id="rId2130" Type="http://schemas.openxmlformats.org/officeDocument/2006/relationships/hyperlink" Target="http://pbs.twimg.com/profile_images/821007541375291392/4YFJzfdk_normal.jpg" TargetMode="External"/><Relationship Id="rId102" Type="http://schemas.openxmlformats.org/officeDocument/2006/relationships/hyperlink" Target="http://t.co/yLcbqEUd9q" TargetMode="External"/><Relationship Id="rId1689" Type="http://schemas.openxmlformats.org/officeDocument/2006/relationships/hyperlink" Target="http://abs.twimg.com/images/themes/theme1/bg.png" TargetMode="External"/><Relationship Id="rId1896" Type="http://schemas.openxmlformats.org/officeDocument/2006/relationships/hyperlink" Target="http://abs.twimg.com/images/themes/theme1/bg.png" TargetMode="External"/><Relationship Id="rId2947" Type="http://schemas.openxmlformats.org/officeDocument/2006/relationships/hyperlink" Target="https://twitter.com/linkingin2sales" TargetMode="External"/><Relationship Id="rId919" Type="http://schemas.openxmlformats.org/officeDocument/2006/relationships/hyperlink" Target="https://pbs.twimg.com/profile_banners/805051894402088960/1489239915" TargetMode="External"/><Relationship Id="rId1549" Type="http://schemas.openxmlformats.org/officeDocument/2006/relationships/hyperlink" Target="http://abs.twimg.com/images/themes/theme1/bg.png" TargetMode="External"/><Relationship Id="rId1756" Type="http://schemas.openxmlformats.org/officeDocument/2006/relationships/hyperlink" Target="http://pbs.twimg.com/profile_background_images/525684916336340993/g8NdnJdy.png" TargetMode="External"/><Relationship Id="rId1963" Type="http://schemas.openxmlformats.org/officeDocument/2006/relationships/hyperlink" Target="http://pbs.twimg.com/profile_images/716283264881700865/voT_NePC_normal.jpg" TargetMode="External"/><Relationship Id="rId2807" Type="http://schemas.openxmlformats.org/officeDocument/2006/relationships/hyperlink" Target="https://twitter.com/ezpzmealz" TargetMode="External"/><Relationship Id="rId48" Type="http://schemas.openxmlformats.org/officeDocument/2006/relationships/hyperlink" Target="http://www.timohai.com/" TargetMode="External"/><Relationship Id="rId1409" Type="http://schemas.openxmlformats.org/officeDocument/2006/relationships/hyperlink" Target="http://abs.twimg.com/images/themes/theme1/bg.png" TargetMode="External"/><Relationship Id="rId1616" Type="http://schemas.openxmlformats.org/officeDocument/2006/relationships/hyperlink" Target="http://abs.twimg.com/images/themes/theme9/bg.gif" TargetMode="External"/><Relationship Id="rId1823" Type="http://schemas.openxmlformats.org/officeDocument/2006/relationships/hyperlink" Target="http://abs.twimg.com/images/themes/theme1/bg.png" TargetMode="External"/><Relationship Id="rId2597" Type="http://schemas.openxmlformats.org/officeDocument/2006/relationships/hyperlink" Target="http://pbs.twimg.com/profile_images/779006237530738688/EmPCvDn9_normal.jpg" TargetMode="External"/><Relationship Id="rId569" Type="http://schemas.openxmlformats.org/officeDocument/2006/relationships/hyperlink" Target="https://t.co/BrFCpEifmp" TargetMode="External"/><Relationship Id="rId776" Type="http://schemas.openxmlformats.org/officeDocument/2006/relationships/hyperlink" Target="https://pbs.twimg.com/profile_banners/525633915/1511536535" TargetMode="External"/><Relationship Id="rId983" Type="http://schemas.openxmlformats.org/officeDocument/2006/relationships/hyperlink" Target="https://pbs.twimg.com/profile_banners/76935934/1516095534" TargetMode="External"/><Relationship Id="rId1199" Type="http://schemas.openxmlformats.org/officeDocument/2006/relationships/hyperlink" Target="https://pbs.twimg.com/profile_banners/35704105/1520930693" TargetMode="External"/><Relationship Id="rId2457" Type="http://schemas.openxmlformats.org/officeDocument/2006/relationships/hyperlink" Target="http://pbs.twimg.com/profile_images/2667263602/d49d8cd31674347c672a2b698268e8c0_normal.jpeg" TargetMode="External"/><Relationship Id="rId2664" Type="http://schemas.openxmlformats.org/officeDocument/2006/relationships/hyperlink" Target="http://pbs.twimg.com/profile_images/853987068065796097/REP10k0__normal.jpg" TargetMode="External"/><Relationship Id="rId3508" Type="http://schemas.openxmlformats.org/officeDocument/2006/relationships/hyperlink" Target="https://twitter.com/httweets" TargetMode="External"/><Relationship Id="rId429" Type="http://schemas.openxmlformats.org/officeDocument/2006/relationships/hyperlink" Target="https://t.co/5pnWzq5I3z" TargetMode="External"/><Relationship Id="rId636" Type="http://schemas.openxmlformats.org/officeDocument/2006/relationships/hyperlink" Target="https://pbs.twimg.com/profile_banners/10882812/1429298711" TargetMode="External"/><Relationship Id="rId1059" Type="http://schemas.openxmlformats.org/officeDocument/2006/relationships/hyperlink" Target="https://pbs.twimg.com/profile_banners/95514455/1460990433" TargetMode="External"/><Relationship Id="rId1266" Type="http://schemas.openxmlformats.org/officeDocument/2006/relationships/hyperlink" Target="https://pbs.twimg.com/profile_banners/226718013/1403028451" TargetMode="External"/><Relationship Id="rId1473" Type="http://schemas.openxmlformats.org/officeDocument/2006/relationships/hyperlink" Target="http://pbs.twimg.com/profile_background_images/378800000147535982/XciOxn3C.jpeg" TargetMode="External"/><Relationship Id="rId2317" Type="http://schemas.openxmlformats.org/officeDocument/2006/relationships/hyperlink" Target="http://pbs.twimg.com/profile_images/378800000542890262/2861d03b4cd280d428cae6bafcbc6663_normal.jpeg" TargetMode="External"/><Relationship Id="rId2871" Type="http://schemas.openxmlformats.org/officeDocument/2006/relationships/hyperlink" Target="https://twitter.com/alexalexrogers" TargetMode="External"/><Relationship Id="rId843" Type="http://schemas.openxmlformats.org/officeDocument/2006/relationships/hyperlink" Target="https://pbs.twimg.com/profile_banners/1383504036/1518808381" TargetMode="External"/><Relationship Id="rId1126" Type="http://schemas.openxmlformats.org/officeDocument/2006/relationships/hyperlink" Target="https://pbs.twimg.com/profile_banners/143460201/1495483770" TargetMode="External"/><Relationship Id="rId1680" Type="http://schemas.openxmlformats.org/officeDocument/2006/relationships/hyperlink" Target="http://pbs.twimg.com/profile_background_images/557954763/CF_Twitter.jpg" TargetMode="External"/><Relationship Id="rId2524" Type="http://schemas.openxmlformats.org/officeDocument/2006/relationships/hyperlink" Target="http://pbs.twimg.com/profile_images/887955931627212800/tgfj1VDe_normal.jpg" TargetMode="External"/><Relationship Id="rId2731" Type="http://schemas.openxmlformats.org/officeDocument/2006/relationships/hyperlink" Target="https://twitter.com/coachhenryg" TargetMode="External"/><Relationship Id="rId703" Type="http://schemas.openxmlformats.org/officeDocument/2006/relationships/hyperlink" Target="https://pbs.twimg.com/profile_banners/390191371/1432053312" TargetMode="External"/><Relationship Id="rId910" Type="http://schemas.openxmlformats.org/officeDocument/2006/relationships/hyperlink" Target="https://pbs.twimg.com/profile_banners/25003235/1455060804" TargetMode="External"/><Relationship Id="rId1333" Type="http://schemas.openxmlformats.org/officeDocument/2006/relationships/hyperlink" Target="http://pbs.twimg.com/profile_background_images/458705039054225409/vq5xlgeP.jpeg" TargetMode="External"/><Relationship Id="rId1540" Type="http://schemas.openxmlformats.org/officeDocument/2006/relationships/hyperlink" Target="http://pbs.twimg.com/profile_background_images/378800000077635018/0e2886c040db42b8978275d114968e96.png" TargetMode="External"/><Relationship Id="rId1400" Type="http://schemas.openxmlformats.org/officeDocument/2006/relationships/hyperlink" Target="http://abs.twimg.com/images/themes/theme18/bg.gif" TargetMode="External"/><Relationship Id="rId3298" Type="http://schemas.openxmlformats.org/officeDocument/2006/relationships/hyperlink" Target="https://twitter.com/jayesh30202" TargetMode="External"/><Relationship Id="rId3158" Type="http://schemas.openxmlformats.org/officeDocument/2006/relationships/hyperlink" Target="https://twitter.com/hallie0715" TargetMode="External"/><Relationship Id="rId3365" Type="http://schemas.openxmlformats.org/officeDocument/2006/relationships/hyperlink" Target="https://twitter.com/nowiamme" TargetMode="External"/><Relationship Id="rId286" Type="http://schemas.openxmlformats.org/officeDocument/2006/relationships/hyperlink" Target="http://onlinemarketingview.blogspot.co.uk/" TargetMode="External"/><Relationship Id="rId493" Type="http://schemas.openxmlformats.org/officeDocument/2006/relationships/hyperlink" Target="https://blog.twitter.com/" TargetMode="External"/><Relationship Id="rId2174" Type="http://schemas.openxmlformats.org/officeDocument/2006/relationships/hyperlink" Target="http://pbs.twimg.com/profile_images/805006806934323200/KxEGjbqo_normal.jpg" TargetMode="External"/><Relationship Id="rId2381" Type="http://schemas.openxmlformats.org/officeDocument/2006/relationships/hyperlink" Target="http://pbs.twimg.com/profile_images/2303569696/kjg5n8gnswbwm3oypije_normal.jpeg" TargetMode="External"/><Relationship Id="rId3018" Type="http://schemas.openxmlformats.org/officeDocument/2006/relationships/hyperlink" Target="https://twitter.com/mariangelesber" TargetMode="External"/><Relationship Id="rId3225" Type="http://schemas.openxmlformats.org/officeDocument/2006/relationships/hyperlink" Target="https://twitter.com/rkbraunstein" TargetMode="External"/><Relationship Id="rId3432" Type="http://schemas.openxmlformats.org/officeDocument/2006/relationships/hyperlink" Target="https://twitter.com/greensteinllc" TargetMode="External"/><Relationship Id="rId146" Type="http://schemas.openxmlformats.org/officeDocument/2006/relationships/hyperlink" Target="http://www.inc.com/" TargetMode="External"/><Relationship Id="rId353" Type="http://schemas.openxmlformats.org/officeDocument/2006/relationships/hyperlink" Target="https://t.co/gP3JdPC4Qf" TargetMode="External"/><Relationship Id="rId560" Type="http://schemas.openxmlformats.org/officeDocument/2006/relationships/hyperlink" Target="http://t.co/LeQOEZ82P8" TargetMode="External"/><Relationship Id="rId1190" Type="http://schemas.openxmlformats.org/officeDocument/2006/relationships/hyperlink" Target="https://pbs.twimg.com/profile_banners/2722415474/1407710909" TargetMode="External"/><Relationship Id="rId2034" Type="http://schemas.openxmlformats.org/officeDocument/2006/relationships/hyperlink" Target="http://pbs.twimg.com/profile_images/786947586376818688/XOxivcfi_normal.jpg" TargetMode="External"/><Relationship Id="rId2241" Type="http://schemas.openxmlformats.org/officeDocument/2006/relationships/hyperlink" Target="http://pbs.twimg.com/profile_images/948711494757347330/utI-XJMw_normal.jpg" TargetMode="External"/><Relationship Id="rId213" Type="http://schemas.openxmlformats.org/officeDocument/2006/relationships/hyperlink" Target="https://t.co/tQD0flSVlv" TargetMode="External"/><Relationship Id="rId420" Type="http://schemas.openxmlformats.org/officeDocument/2006/relationships/hyperlink" Target="http://www.paymefordisruptiveideas.com/" TargetMode="External"/><Relationship Id="rId1050" Type="http://schemas.openxmlformats.org/officeDocument/2006/relationships/hyperlink" Target="https://pbs.twimg.com/profile_banners/920664676920385541/1508339019" TargetMode="External"/><Relationship Id="rId2101" Type="http://schemas.openxmlformats.org/officeDocument/2006/relationships/hyperlink" Target="http://pbs.twimg.com/profile_images/959543717785939969/G8MeL5Nw_normal.jpg" TargetMode="External"/><Relationship Id="rId1867" Type="http://schemas.openxmlformats.org/officeDocument/2006/relationships/hyperlink" Target="http://abs.twimg.com/images/themes/theme1/bg.png" TargetMode="External"/><Relationship Id="rId2918" Type="http://schemas.openxmlformats.org/officeDocument/2006/relationships/hyperlink" Target="https://twitter.com/digitalistmag" TargetMode="External"/><Relationship Id="rId1727" Type="http://schemas.openxmlformats.org/officeDocument/2006/relationships/hyperlink" Target="http://abs.twimg.com/images/themes/theme16/bg.gif" TargetMode="External"/><Relationship Id="rId1934" Type="http://schemas.openxmlformats.org/officeDocument/2006/relationships/hyperlink" Target="http://pbs.twimg.com/profile_background_images/674489832/ac3377f66231c13e365f331fd8f08325.jpeg" TargetMode="External"/><Relationship Id="rId3082" Type="http://schemas.openxmlformats.org/officeDocument/2006/relationships/hyperlink" Target="https://twitter.com/gsuite" TargetMode="External"/><Relationship Id="rId19" Type="http://schemas.openxmlformats.org/officeDocument/2006/relationships/hyperlink" Target="https://t.co/96xlVBgIIs" TargetMode="External"/><Relationship Id="rId3" Type="http://schemas.openxmlformats.org/officeDocument/2006/relationships/hyperlink" Target="https://t.co/YbLT21iFDe" TargetMode="External"/><Relationship Id="rId887" Type="http://schemas.openxmlformats.org/officeDocument/2006/relationships/hyperlink" Target="https://pbs.twimg.com/profile_banners/2232078278/1450116635" TargetMode="External"/><Relationship Id="rId2568" Type="http://schemas.openxmlformats.org/officeDocument/2006/relationships/hyperlink" Target="http://pbs.twimg.com/profile_images/965680906265653255/HY_A-5Kg_normal.jpg" TargetMode="External"/><Relationship Id="rId2775" Type="http://schemas.openxmlformats.org/officeDocument/2006/relationships/hyperlink" Target="https://twitter.com/mishafilippov64" TargetMode="External"/><Relationship Id="rId2982" Type="http://schemas.openxmlformats.org/officeDocument/2006/relationships/hyperlink" Target="https://twitter.com/blogwriting1" TargetMode="External"/><Relationship Id="rId747" Type="http://schemas.openxmlformats.org/officeDocument/2006/relationships/hyperlink" Target="https://pbs.twimg.com/profile_banners/40281797/1415046042" TargetMode="External"/><Relationship Id="rId954" Type="http://schemas.openxmlformats.org/officeDocument/2006/relationships/hyperlink" Target="https://pbs.twimg.com/profile_banners/56554540/1383767305" TargetMode="External"/><Relationship Id="rId1377" Type="http://schemas.openxmlformats.org/officeDocument/2006/relationships/hyperlink" Target="http://pbs.twimg.com/profile_background_images/734677414/83a25add7745d0b0a893f817d9478364.png" TargetMode="External"/><Relationship Id="rId1584" Type="http://schemas.openxmlformats.org/officeDocument/2006/relationships/hyperlink" Target="http://pbs.twimg.com/profile_background_images/529708731416592385/iGkbwZTn.png" TargetMode="External"/><Relationship Id="rId1791" Type="http://schemas.openxmlformats.org/officeDocument/2006/relationships/hyperlink" Target="http://abs.twimg.com/images/themes/theme1/bg.png" TargetMode="External"/><Relationship Id="rId2428" Type="http://schemas.openxmlformats.org/officeDocument/2006/relationships/hyperlink" Target="http://pbs.twimg.com/profile_images/970389803853283331/MkbmDoaN_normal.jpg" TargetMode="External"/><Relationship Id="rId2635" Type="http://schemas.openxmlformats.org/officeDocument/2006/relationships/hyperlink" Target="http://pbs.twimg.com/profile_images/925418826912628736/202ZWdbs_normal.jpg" TargetMode="External"/><Relationship Id="rId2842" Type="http://schemas.openxmlformats.org/officeDocument/2006/relationships/hyperlink" Target="https://twitter.com/emilyceskavich" TargetMode="External"/><Relationship Id="rId83" Type="http://schemas.openxmlformats.org/officeDocument/2006/relationships/hyperlink" Target="http://eficiens.com/" TargetMode="External"/><Relationship Id="rId607" Type="http://schemas.openxmlformats.org/officeDocument/2006/relationships/hyperlink" Target="https://pbs.twimg.com/profile_banners/84267836/1496686197" TargetMode="External"/><Relationship Id="rId814" Type="http://schemas.openxmlformats.org/officeDocument/2006/relationships/hyperlink" Target="https://pbs.twimg.com/profile_banners/481915168/1476785439" TargetMode="External"/><Relationship Id="rId1237" Type="http://schemas.openxmlformats.org/officeDocument/2006/relationships/hyperlink" Target="https://pbs.twimg.com/profile_banners/62665684/1517009028" TargetMode="External"/><Relationship Id="rId1444" Type="http://schemas.openxmlformats.org/officeDocument/2006/relationships/hyperlink" Target="http://pbs.twimg.com/profile_background_images/325005420/Wallpapers-room_com___Sidelights_IcyHot_by_yt458_1920x1200.jpg" TargetMode="External"/><Relationship Id="rId1651" Type="http://schemas.openxmlformats.org/officeDocument/2006/relationships/hyperlink" Target="http://pbs.twimg.com/profile_background_images/447517173901049856/bMVOYboI.jpeg" TargetMode="External"/><Relationship Id="rId2702" Type="http://schemas.openxmlformats.org/officeDocument/2006/relationships/hyperlink" Target="http://pbs.twimg.com/profile_images/773255424829034496/WoTTdxSa_normal.jpg" TargetMode="External"/><Relationship Id="rId1304" Type="http://schemas.openxmlformats.org/officeDocument/2006/relationships/hyperlink" Target="http://abs.twimg.com/images/themes/theme14/bg.gif" TargetMode="External"/><Relationship Id="rId1511" Type="http://schemas.openxmlformats.org/officeDocument/2006/relationships/hyperlink" Target="http://pbs.twimg.com/profile_background_images/453984617154879488/_nDE4h-q.png" TargetMode="External"/><Relationship Id="rId3269" Type="http://schemas.openxmlformats.org/officeDocument/2006/relationships/hyperlink" Target="https://twitter.com/joseecu1" TargetMode="External"/><Relationship Id="rId3476" Type="http://schemas.openxmlformats.org/officeDocument/2006/relationships/hyperlink" Target="https://twitter.com/digitalleaders" TargetMode="External"/><Relationship Id="rId10" Type="http://schemas.openxmlformats.org/officeDocument/2006/relationships/hyperlink" Target="http://www.linkedin.com/in/MikeQuindazzi" TargetMode="External"/><Relationship Id="rId397" Type="http://schemas.openxmlformats.org/officeDocument/2006/relationships/hyperlink" Target="https://t.co/WZBS8Ln4oY" TargetMode="External"/><Relationship Id="rId2078" Type="http://schemas.openxmlformats.org/officeDocument/2006/relationships/hyperlink" Target="http://pbs.twimg.com/profile_images/954402765215711233/0jH-8Yx9_normal.jpg" TargetMode="External"/><Relationship Id="rId2285" Type="http://schemas.openxmlformats.org/officeDocument/2006/relationships/hyperlink" Target="http://pbs.twimg.com/profile_images/679022176591323137/K1lZdnWJ_normal.jpg" TargetMode="External"/><Relationship Id="rId2492" Type="http://schemas.openxmlformats.org/officeDocument/2006/relationships/hyperlink" Target="http://pbs.twimg.com/profile_images/332007845/Amy_Noteworthy_normal.JPG" TargetMode="External"/><Relationship Id="rId3129" Type="http://schemas.openxmlformats.org/officeDocument/2006/relationships/hyperlink" Target="https://twitter.com/bebeemarketing" TargetMode="External"/><Relationship Id="rId3336" Type="http://schemas.openxmlformats.org/officeDocument/2006/relationships/hyperlink" Target="https://twitter.com/tricesrl" TargetMode="External"/><Relationship Id="rId257" Type="http://schemas.openxmlformats.org/officeDocument/2006/relationships/hyperlink" Target="http://www.eoi.es/blogs/emocion-y-reflexion/" TargetMode="External"/><Relationship Id="rId464" Type="http://schemas.openxmlformats.org/officeDocument/2006/relationships/hyperlink" Target="http://t.co/B2l5A5b6jQ" TargetMode="External"/><Relationship Id="rId1094" Type="http://schemas.openxmlformats.org/officeDocument/2006/relationships/hyperlink" Target="https://pbs.twimg.com/profile_banners/21650429/1477778195" TargetMode="External"/><Relationship Id="rId2145" Type="http://schemas.openxmlformats.org/officeDocument/2006/relationships/hyperlink" Target="http://pbs.twimg.com/profile_images/779454719555088384/xWHGhG5U_normal.jpg" TargetMode="External"/><Relationship Id="rId117" Type="http://schemas.openxmlformats.org/officeDocument/2006/relationships/hyperlink" Target="http://www.inma.org/" TargetMode="External"/><Relationship Id="rId671" Type="http://schemas.openxmlformats.org/officeDocument/2006/relationships/hyperlink" Target="https://pbs.twimg.com/profile_banners/4157807182/1464629292" TargetMode="External"/><Relationship Id="rId2352" Type="http://schemas.openxmlformats.org/officeDocument/2006/relationships/hyperlink" Target="http://pbs.twimg.com/profile_images/955460004286533634/is6EqmCl_normal.jpg" TargetMode="External"/><Relationship Id="rId3403" Type="http://schemas.openxmlformats.org/officeDocument/2006/relationships/hyperlink" Target="https://twitter.com/mreugenemcc" TargetMode="External"/><Relationship Id="rId324" Type="http://schemas.openxmlformats.org/officeDocument/2006/relationships/hyperlink" Target="http://t.co/7QE8HohNRG" TargetMode="External"/><Relationship Id="rId531" Type="http://schemas.openxmlformats.org/officeDocument/2006/relationships/hyperlink" Target="https://linktr.ee/pirmax" TargetMode="External"/><Relationship Id="rId1161" Type="http://schemas.openxmlformats.org/officeDocument/2006/relationships/hyperlink" Target="https://pbs.twimg.com/profile_banners/779004722053197825/1507763488" TargetMode="External"/><Relationship Id="rId2005" Type="http://schemas.openxmlformats.org/officeDocument/2006/relationships/hyperlink" Target="http://pbs.twimg.com/profile_images/526035610771787776/fVV3vFlC_normal.jpeg" TargetMode="External"/><Relationship Id="rId2212" Type="http://schemas.openxmlformats.org/officeDocument/2006/relationships/hyperlink" Target="http://pbs.twimg.com/profile_images/894307202017763331/mRRmjTaD_normal.jpg" TargetMode="External"/><Relationship Id="rId1021" Type="http://schemas.openxmlformats.org/officeDocument/2006/relationships/hyperlink" Target="https://pbs.twimg.com/profile_banners/931154683598639109/1519646313" TargetMode="External"/><Relationship Id="rId1978" Type="http://schemas.openxmlformats.org/officeDocument/2006/relationships/hyperlink" Target="http://pbs.twimg.com/profile_images/2793461163/b37e337b64dd7c5ee98789a122472fb3_normal.jpeg" TargetMode="External"/><Relationship Id="rId3193" Type="http://schemas.openxmlformats.org/officeDocument/2006/relationships/hyperlink" Target="https://twitter.com/equifax" TargetMode="External"/><Relationship Id="rId1838" Type="http://schemas.openxmlformats.org/officeDocument/2006/relationships/hyperlink" Target="http://abs.twimg.com/images/themes/theme6/bg.gif" TargetMode="External"/><Relationship Id="rId3053" Type="http://schemas.openxmlformats.org/officeDocument/2006/relationships/hyperlink" Target="https://twitter.com/saleshacker" TargetMode="External"/><Relationship Id="rId3260" Type="http://schemas.openxmlformats.org/officeDocument/2006/relationships/hyperlink" Target="https://twitter.com/angie9z" TargetMode="External"/><Relationship Id="rId181" Type="http://schemas.openxmlformats.org/officeDocument/2006/relationships/hyperlink" Target="https://it.linkedin.com/in/mauriziodecollanz" TargetMode="External"/><Relationship Id="rId1905" Type="http://schemas.openxmlformats.org/officeDocument/2006/relationships/hyperlink" Target="http://abs.twimg.com/images/themes/theme1/bg.png" TargetMode="External"/><Relationship Id="rId3120" Type="http://schemas.openxmlformats.org/officeDocument/2006/relationships/hyperlink" Target="https://twitter.com/dolbylisa" TargetMode="External"/><Relationship Id="rId998" Type="http://schemas.openxmlformats.org/officeDocument/2006/relationships/hyperlink" Target="https://pbs.twimg.com/profile_banners/26869564/1514907126" TargetMode="External"/><Relationship Id="rId2679" Type="http://schemas.openxmlformats.org/officeDocument/2006/relationships/hyperlink" Target="http://pbs.twimg.com/profile_images/822865018811273217/E0V-ynp7_normal.jpg" TargetMode="External"/><Relationship Id="rId2886" Type="http://schemas.openxmlformats.org/officeDocument/2006/relationships/hyperlink" Target="https://twitter.com/ackmicro" TargetMode="External"/><Relationship Id="rId858" Type="http://schemas.openxmlformats.org/officeDocument/2006/relationships/hyperlink" Target="https://pbs.twimg.com/profile_banners/2589729396/1497927381" TargetMode="External"/><Relationship Id="rId1488" Type="http://schemas.openxmlformats.org/officeDocument/2006/relationships/hyperlink" Target="http://abs.twimg.com/images/themes/theme9/bg.gif" TargetMode="External"/><Relationship Id="rId1695" Type="http://schemas.openxmlformats.org/officeDocument/2006/relationships/hyperlink" Target="http://pbs.twimg.com/profile_background_images/456486993241710592/3LfSfA-Z.jpeg" TargetMode="External"/><Relationship Id="rId2539" Type="http://schemas.openxmlformats.org/officeDocument/2006/relationships/hyperlink" Target="http://pbs.twimg.com/profile_images/594672131373281280/4brtfrTX_normal.jpg" TargetMode="External"/><Relationship Id="rId2746" Type="http://schemas.openxmlformats.org/officeDocument/2006/relationships/hyperlink" Target="https://twitter.com/xero" TargetMode="External"/><Relationship Id="rId2953" Type="http://schemas.openxmlformats.org/officeDocument/2006/relationships/hyperlink" Target="https://twitter.com/thuliumco" TargetMode="External"/><Relationship Id="rId718" Type="http://schemas.openxmlformats.org/officeDocument/2006/relationships/hyperlink" Target="https://pbs.twimg.com/profile_banners/212215931/1507645539" TargetMode="External"/><Relationship Id="rId925" Type="http://schemas.openxmlformats.org/officeDocument/2006/relationships/hyperlink" Target="https://pbs.twimg.com/profile_banners/773880670657585152/1473343324" TargetMode="External"/><Relationship Id="rId1348" Type="http://schemas.openxmlformats.org/officeDocument/2006/relationships/hyperlink" Target="http://abs.twimg.com/images/themes/theme1/bg.png" TargetMode="External"/><Relationship Id="rId1555" Type="http://schemas.openxmlformats.org/officeDocument/2006/relationships/hyperlink" Target="http://pbs.twimg.com/profile_background_images/803381732/9b79d43de5e4bbb360fb19910d9c6894.jpeg" TargetMode="External"/><Relationship Id="rId1762" Type="http://schemas.openxmlformats.org/officeDocument/2006/relationships/hyperlink" Target="http://abs.twimg.com/images/themes/theme15/bg.png" TargetMode="External"/><Relationship Id="rId2606" Type="http://schemas.openxmlformats.org/officeDocument/2006/relationships/hyperlink" Target="http://pbs.twimg.com/profile_images/548727714186657792/uv-SFscp_normal.jpeg" TargetMode="External"/><Relationship Id="rId1208" Type="http://schemas.openxmlformats.org/officeDocument/2006/relationships/hyperlink" Target="https://pbs.twimg.com/profile_banners/133027929/1401367763" TargetMode="External"/><Relationship Id="rId1415" Type="http://schemas.openxmlformats.org/officeDocument/2006/relationships/hyperlink" Target="http://abs.twimg.com/images/themes/theme1/bg.png" TargetMode="External"/><Relationship Id="rId2813" Type="http://schemas.openxmlformats.org/officeDocument/2006/relationships/hyperlink" Target="https://twitter.com/roberts_ben_m" TargetMode="External"/><Relationship Id="rId54" Type="http://schemas.openxmlformats.org/officeDocument/2006/relationships/hyperlink" Target="https://t.co/Bl8BNUYWBj" TargetMode="External"/><Relationship Id="rId1622" Type="http://schemas.openxmlformats.org/officeDocument/2006/relationships/hyperlink" Target="http://abs.twimg.com/images/themes/theme1/bg.png" TargetMode="External"/><Relationship Id="rId2189" Type="http://schemas.openxmlformats.org/officeDocument/2006/relationships/hyperlink" Target="http://pbs.twimg.com/profile_images/1977812478/foto_mia_1_normal.JPG" TargetMode="External"/><Relationship Id="rId2396" Type="http://schemas.openxmlformats.org/officeDocument/2006/relationships/hyperlink" Target="http://pbs.twimg.com/profile_images/109134514/DSCN0713_2_normal.jpg" TargetMode="External"/><Relationship Id="rId3447" Type="http://schemas.openxmlformats.org/officeDocument/2006/relationships/hyperlink" Target="https://twitter.com/fleetmeiser" TargetMode="External"/><Relationship Id="rId368" Type="http://schemas.openxmlformats.org/officeDocument/2006/relationships/hyperlink" Target="http://www.pamneely.com/" TargetMode="External"/><Relationship Id="rId575" Type="http://schemas.openxmlformats.org/officeDocument/2006/relationships/hyperlink" Target="http://t.co/vEL4NjlEik" TargetMode="External"/><Relationship Id="rId782" Type="http://schemas.openxmlformats.org/officeDocument/2006/relationships/hyperlink" Target="https://pbs.twimg.com/profile_banners/15430133/1492715249" TargetMode="External"/><Relationship Id="rId2049" Type="http://schemas.openxmlformats.org/officeDocument/2006/relationships/hyperlink" Target="http://abs.twimg.com/sticky/default_profile_images/default_profile_normal.png" TargetMode="External"/><Relationship Id="rId2256" Type="http://schemas.openxmlformats.org/officeDocument/2006/relationships/hyperlink" Target="http://pbs.twimg.com/profile_images/845807736616960000/--olyGcW_normal.jpg" TargetMode="External"/><Relationship Id="rId2463" Type="http://schemas.openxmlformats.org/officeDocument/2006/relationships/hyperlink" Target="http://pbs.twimg.com/profile_images/920666564608880641/cf_BcOCu_normal.jpg" TargetMode="External"/><Relationship Id="rId2670" Type="http://schemas.openxmlformats.org/officeDocument/2006/relationships/hyperlink" Target="http://pbs.twimg.com/profile_images/436322107278913536/EJ9bA67O_normal.png" TargetMode="External"/><Relationship Id="rId3307" Type="http://schemas.openxmlformats.org/officeDocument/2006/relationships/hyperlink" Target="https://twitter.com/smoothsale" TargetMode="External"/><Relationship Id="rId3514" Type="http://schemas.openxmlformats.org/officeDocument/2006/relationships/printerSettings" Target="../printerSettings/printerSettings2.bin"/><Relationship Id="rId228" Type="http://schemas.openxmlformats.org/officeDocument/2006/relationships/hyperlink" Target="http://linkedin.com/in/evankirstel" TargetMode="External"/><Relationship Id="rId435" Type="http://schemas.openxmlformats.org/officeDocument/2006/relationships/hyperlink" Target="https://t.co/qEyCmAXbWy" TargetMode="External"/><Relationship Id="rId642" Type="http://schemas.openxmlformats.org/officeDocument/2006/relationships/hyperlink" Target="https://pbs.twimg.com/profile_banners/953503078308724736/1516169134" TargetMode="External"/><Relationship Id="rId1065" Type="http://schemas.openxmlformats.org/officeDocument/2006/relationships/hyperlink" Target="https://pbs.twimg.com/profile_banners/953006953193619456/1516053288" TargetMode="External"/><Relationship Id="rId1272" Type="http://schemas.openxmlformats.org/officeDocument/2006/relationships/hyperlink" Target="https://pbs.twimg.com/profile_banners/735210745793777665/1464123350" TargetMode="External"/><Relationship Id="rId2116" Type="http://schemas.openxmlformats.org/officeDocument/2006/relationships/hyperlink" Target="http://pbs.twimg.com/profile_images/509915416454373377/t1Ijdd8P_normal.jpeg" TargetMode="External"/><Relationship Id="rId2323" Type="http://schemas.openxmlformats.org/officeDocument/2006/relationships/hyperlink" Target="http://pbs.twimg.com/profile_images/2321296232/j3tbbhk3syv7hoz4d0cr_normal.jpeg" TargetMode="External"/><Relationship Id="rId2530" Type="http://schemas.openxmlformats.org/officeDocument/2006/relationships/hyperlink" Target="http://pbs.twimg.com/profile_images/902228636891316225/osoN6Y4k_normal.jpg" TargetMode="External"/><Relationship Id="rId502" Type="http://schemas.openxmlformats.org/officeDocument/2006/relationships/hyperlink" Target="http://t.co/10pUMpB8EO" TargetMode="External"/><Relationship Id="rId1132" Type="http://schemas.openxmlformats.org/officeDocument/2006/relationships/hyperlink" Target="https://pbs.twimg.com/profile_banners/19284516/1418305138" TargetMode="External"/><Relationship Id="rId3097" Type="http://schemas.openxmlformats.org/officeDocument/2006/relationships/hyperlink" Target="https://twitter.com/miyagimarketing" TargetMode="External"/><Relationship Id="rId1949" Type="http://schemas.openxmlformats.org/officeDocument/2006/relationships/hyperlink" Target="http://pbs.twimg.com/profile_images/682978816294162433/4iNlLp_8_normal.jpg" TargetMode="External"/><Relationship Id="rId3164" Type="http://schemas.openxmlformats.org/officeDocument/2006/relationships/hyperlink" Target="https://twitter.com/janiaaltonen" TargetMode="External"/><Relationship Id="rId292" Type="http://schemas.openxmlformats.org/officeDocument/2006/relationships/hyperlink" Target="https://t.co/h9XG1udPzU" TargetMode="External"/><Relationship Id="rId1809" Type="http://schemas.openxmlformats.org/officeDocument/2006/relationships/hyperlink" Target="http://pbs.twimg.com/profile_background_images/713915549026279424/8eSOwDUJ.jpg" TargetMode="External"/><Relationship Id="rId3371" Type="http://schemas.openxmlformats.org/officeDocument/2006/relationships/hyperlink" Target="https://twitter.com/socialfave" TargetMode="External"/><Relationship Id="rId2180" Type="http://schemas.openxmlformats.org/officeDocument/2006/relationships/hyperlink" Target="http://pbs.twimg.com/profile_images/812299543920447488/nFUx4J8G_normal.jpg" TargetMode="External"/><Relationship Id="rId3024" Type="http://schemas.openxmlformats.org/officeDocument/2006/relationships/hyperlink" Target="https://twitter.com/hlorenzen" TargetMode="External"/><Relationship Id="rId3231" Type="http://schemas.openxmlformats.org/officeDocument/2006/relationships/hyperlink" Target="https://twitter.com/mktgendeavor" TargetMode="External"/><Relationship Id="rId152" Type="http://schemas.openxmlformats.org/officeDocument/2006/relationships/hyperlink" Target="http://t.co/7MRbSpiuUL" TargetMode="External"/><Relationship Id="rId2040" Type="http://schemas.openxmlformats.org/officeDocument/2006/relationships/hyperlink" Target="http://pbs.twimg.com/profile_images/844653186019418112/JoorGFKx_normal.jpg" TargetMode="External"/><Relationship Id="rId2997" Type="http://schemas.openxmlformats.org/officeDocument/2006/relationships/hyperlink" Target="https://twitter.com/c0nvey" TargetMode="External"/><Relationship Id="rId969" Type="http://schemas.openxmlformats.org/officeDocument/2006/relationships/hyperlink" Target="https://pbs.twimg.com/profile_banners/9676152/1401365809" TargetMode="External"/><Relationship Id="rId1599" Type="http://schemas.openxmlformats.org/officeDocument/2006/relationships/hyperlink" Target="http://abs.twimg.com/images/themes/theme1/bg.png" TargetMode="External"/><Relationship Id="rId1459" Type="http://schemas.openxmlformats.org/officeDocument/2006/relationships/hyperlink" Target="http://abs.twimg.com/images/themes/theme1/bg.png" TargetMode="External"/><Relationship Id="rId2857" Type="http://schemas.openxmlformats.org/officeDocument/2006/relationships/hyperlink" Target="https://twitter.com/editionseni" TargetMode="External"/><Relationship Id="rId98" Type="http://schemas.openxmlformats.org/officeDocument/2006/relationships/hyperlink" Target="http://t.co/UWBHTQiAYt" TargetMode="External"/><Relationship Id="rId829" Type="http://schemas.openxmlformats.org/officeDocument/2006/relationships/hyperlink" Target="https://pbs.twimg.com/profile_banners/2572695564/1502962640" TargetMode="External"/><Relationship Id="rId1666" Type="http://schemas.openxmlformats.org/officeDocument/2006/relationships/hyperlink" Target="http://abs.twimg.com/images/themes/theme1/bg.png" TargetMode="External"/><Relationship Id="rId1873" Type="http://schemas.openxmlformats.org/officeDocument/2006/relationships/hyperlink" Target="http://abs.twimg.com/images/themes/theme1/bg.png" TargetMode="External"/><Relationship Id="rId2717" Type="http://schemas.openxmlformats.org/officeDocument/2006/relationships/hyperlink" Target="http://pbs.twimg.com/profile_images/2967284024/ac8c2dbd019235bf6917ec59dbc40cb5_normal.jpeg" TargetMode="External"/><Relationship Id="rId2924" Type="http://schemas.openxmlformats.org/officeDocument/2006/relationships/hyperlink" Target="https://twitter.com/socialsalesarmy" TargetMode="External"/><Relationship Id="rId1319" Type="http://schemas.openxmlformats.org/officeDocument/2006/relationships/hyperlink" Target="http://pbs.twimg.com/profile_background_images/592470436878819329/ekS37QON.png" TargetMode="External"/><Relationship Id="rId1526" Type="http://schemas.openxmlformats.org/officeDocument/2006/relationships/hyperlink" Target="http://abs.twimg.com/images/themes/theme1/bg.png" TargetMode="External"/><Relationship Id="rId1733" Type="http://schemas.openxmlformats.org/officeDocument/2006/relationships/hyperlink" Target="http://abs.twimg.com/images/themes/theme1/bg.png" TargetMode="External"/><Relationship Id="rId1940" Type="http://schemas.openxmlformats.org/officeDocument/2006/relationships/hyperlink" Target="http://pbs.twimg.com/profile_images/733666697702334465/GnN39bCX_normal.jpg" TargetMode="External"/><Relationship Id="rId25" Type="http://schemas.openxmlformats.org/officeDocument/2006/relationships/hyperlink" Target="https://www.instagram.com/milaniannalisa/" TargetMode="External"/><Relationship Id="rId1800" Type="http://schemas.openxmlformats.org/officeDocument/2006/relationships/hyperlink" Target="http://abs.twimg.com/images/themes/theme15/bg.png" TargetMode="External"/><Relationship Id="rId479" Type="http://schemas.openxmlformats.org/officeDocument/2006/relationships/hyperlink" Target="https://t.co/KzWVWbGS83" TargetMode="External"/><Relationship Id="rId686" Type="http://schemas.openxmlformats.org/officeDocument/2006/relationships/hyperlink" Target="https://pbs.twimg.com/profile_banners/737333614518620161/1465828887" TargetMode="External"/><Relationship Id="rId893" Type="http://schemas.openxmlformats.org/officeDocument/2006/relationships/hyperlink" Target="https://pbs.twimg.com/profile_banners/927495419684360192/1509967437" TargetMode="External"/><Relationship Id="rId2367" Type="http://schemas.openxmlformats.org/officeDocument/2006/relationships/hyperlink" Target="http://pbs.twimg.com/profile_images/687571416502382592/5ISdc2j5_normal.jpg" TargetMode="External"/><Relationship Id="rId2574" Type="http://schemas.openxmlformats.org/officeDocument/2006/relationships/hyperlink" Target="http://pbs.twimg.com/profile_images/706316780243853312/AK_NlLCv_normal.jpg" TargetMode="External"/><Relationship Id="rId2781" Type="http://schemas.openxmlformats.org/officeDocument/2006/relationships/hyperlink" Target="https://twitter.com/sbengine" TargetMode="External"/><Relationship Id="rId3418" Type="http://schemas.openxmlformats.org/officeDocument/2006/relationships/hyperlink" Target="https://twitter.com/arabianpages" TargetMode="External"/><Relationship Id="rId339" Type="http://schemas.openxmlformats.org/officeDocument/2006/relationships/hyperlink" Target="http://www.rockchristopher.com/" TargetMode="External"/><Relationship Id="rId546" Type="http://schemas.openxmlformats.org/officeDocument/2006/relationships/hyperlink" Target="https://t.co/yHcga4QLZK" TargetMode="External"/><Relationship Id="rId753" Type="http://schemas.openxmlformats.org/officeDocument/2006/relationships/hyperlink" Target="https://pbs.twimg.com/profile_banners/486970980/1374875989" TargetMode="External"/><Relationship Id="rId1176" Type="http://schemas.openxmlformats.org/officeDocument/2006/relationships/hyperlink" Target="https://pbs.twimg.com/profile_banners/3013010104/1454686448" TargetMode="External"/><Relationship Id="rId1383" Type="http://schemas.openxmlformats.org/officeDocument/2006/relationships/hyperlink" Target="http://pbs.twimg.com/profile_background_images/543083176927588352/Y_aM4zRp.jpeg" TargetMode="External"/><Relationship Id="rId2227" Type="http://schemas.openxmlformats.org/officeDocument/2006/relationships/hyperlink" Target="http://pbs.twimg.com/profile_images/938017677334994945/e-dFD8k5_normal.jpg" TargetMode="External"/><Relationship Id="rId2434" Type="http://schemas.openxmlformats.org/officeDocument/2006/relationships/hyperlink" Target="http://pbs.twimg.com/profile_images/874057570062921729/nTDfjELx_normal.jpg" TargetMode="External"/><Relationship Id="rId406" Type="http://schemas.openxmlformats.org/officeDocument/2006/relationships/hyperlink" Target="https://t.co/Cv6Vsdvfto" TargetMode="External"/><Relationship Id="rId960" Type="http://schemas.openxmlformats.org/officeDocument/2006/relationships/hyperlink" Target="https://pbs.twimg.com/profile_banners/400624725/1516635574" TargetMode="External"/><Relationship Id="rId1036" Type="http://schemas.openxmlformats.org/officeDocument/2006/relationships/hyperlink" Target="https://pbs.twimg.com/profile_banners/317777069/1424899303" TargetMode="External"/><Relationship Id="rId1243" Type="http://schemas.openxmlformats.org/officeDocument/2006/relationships/hyperlink" Target="https://pbs.twimg.com/profile_banners/2872873780/1415738878" TargetMode="External"/><Relationship Id="rId1590" Type="http://schemas.openxmlformats.org/officeDocument/2006/relationships/hyperlink" Target="http://abs.twimg.com/images/themes/theme3/bg.gif" TargetMode="External"/><Relationship Id="rId2641" Type="http://schemas.openxmlformats.org/officeDocument/2006/relationships/hyperlink" Target="http://pbs.twimg.com/profile_images/934352479130599424/KP1DbDXD_normal.jpg" TargetMode="External"/><Relationship Id="rId613" Type="http://schemas.openxmlformats.org/officeDocument/2006/relationships/hyperlink" Target="https://pbs.twimg.com/profile_banners/4850046856/1477824251" TargetMode="External"/><Relationship Id="rId820" Type="http://schemas.openxmlformats.org/officeDocument/2006/relationships/hyperlink" Target="https://pbs.twimg.com/profile_banners/122099694/1521143498" TargetMode="External"/><Relationship Id="rId1450" Type="http://schemas.openxmlformats.org/officeDocument/2006/relationships/hyperlink" Target="http://pbs.twimg.com/profile_background_images/484643307612409858/Q-lJ7phd.png" TargetMode="External"/><Relationship Id="rId2501" Type="http://schemas.openxmlformats.org/officeDocument/2006/relationships/hyperlink" Target="http://pbs.twimg.com/profile_images/441074233494339584/n2_VYMCM_normal.jpeg" TargetMode="External"/><Relationship Id="rId1103" Type="http://schemas.openxmlformats.org/officeDocument/2006/relationships/hyperlink" Target="https://pbs.twimg.com/profile_banners/2898820330/1513114183" TargetMode="External"/><Relationship Id="rId1310" Type="http://schemas.openxmlformats.org/officeDocument/2006/relationships/hyperlink" Target="http://abs.twimg.com/images/themes/theme5/bg.gif" TargetMode="External"/><Relationship Id="rId3068" Type="http://schemas.openxmlformats.org/officeDocument/2006/relationships/hyperlink" Target="https://twitter.com/alexiamateta" TargetMode="External"/><Relationship Id="rId3275" Type="http://schemas.openxmlformats.org/officeDocument/2006/relationships/hyperlink" Target="https://twitter.com/kaurjessica" TargetMode="External"/><Relationship Id="rId3482" Type="http://schemas.openxmlformats.org/officeDocument/2006/relationships/hyperlink" Target="https://twitter.com/smallbiztrends" TargetMode="External"/><Relationship Id="rId196" Type="http://schemas.openxmlformats.org/officeDocument/2006/relationships/hyperlink" Target="http://convey.pro/" TargetMode="External"/><Relationship Id="rId2084" Type="http://schemas.openxmlformats.org/officeDocument/2006/relationships/hyperlink" Target="http://abs.twimg.com/sticky/default_profile_images/default_profile_normal.png" TargetMode="External"/><Relationship Id="rId2291" Type="http://schemas.openxmlformats.org/officeDocument/2006/relationships/hyperlink" Target="http://pbs.twimg.com/profile_images/736583781503664130/_HYspSSz_normal.jpg" TargetMode="External"/><Relationship Id="rId3135" Type="http://schemas.openxmlformats.org/officeDocument/2006/relationships/hyperlink" Target="https://twitter.com/stevektweets" TargetMode="External"/><Relationship Id="rId3342" Type="http://schemas.openxmlformats.org/officeDocument/2006/relationships/hyperlink" Target="https://twitter.com/d5meo7l0y" TargetMode="External"/><Relationship Id="rId263" Type="http://schemas.openxmlformats.org/officeDocument/2006/relationships/hyperlink" Target="https://t.co/bZrvm0U3HI" TargetMode="External"/><Relationship Id="rId470" Type="http://schemas.openxmlformats.org/officeDocument/2006/relationships/hyperlink" Target="http://www.kcog.com.ng/" TargetMode="External"/><Relationship Id="rId2151" Type="http://schemas.openxmlformats.org/officeDocument/2006/relationships/hyperlink" Target="http://pbs.twimg.com/profile_images/838525278439665664/O6aFK4ry_normal.jpg" TargetMode="External"/><Relationship Id="rId3202" Type="http://schemas.openxmlformats.org/officeDocument/2006/relationships/hyperlink" Target="https://twitter.com/tilapit" TargetMode="External"/><Relationship Id="rId123" Type="http://schemas.openxmlformats.org/officeDocument/2006/relationships/hyperlink" Target="https://t.co/8iow0foNDL" TargetMode="External"/><Relationship Id="rId330" Type="http://schemas.openxmlformats.org/officeDocument/2006/relationships/hyperlink" Target="http://t.co/3lfXk1JnwO" TargetMode="External"/><Relationship Id="rId2011" Type="http://schemas.openxmlformats.org/officeDocument/2006/relationships/hyperlink" Target="http://pbs.twimg.com/profile_images/923113322786050048/9BVSzoeI_normal.jpg" TargetMode="External"/><Relationship Id="rId2968" Type="http://schemas.openxmlformats.org/officeDocument/2006/relationships/hyperlink" Target="https://twitter.com/theintcell" TargetMode="External"/><Relationship Id="rId1777" Type="http://schemas.openxmlformats.org/officeDocument/2006/relationships/hyperlink" Target="http://pbs.twimg.com/profile_background_images/619692223987187712/WgJ5uo6e.png" TargetMode="External"/><Relationship Id="rId1984" Type="http://schemas.openxmlformats.org/officeDocument/2006/relationships/hyperlink" Target="http://pbs.twimg.com/profile_images/959976417466441728/IS8N_Zmt_normal.jpg" TargetMode="External"/><Relationship Id="rId2828" Type="http://schemas.openxmlformats.org/officeDocument/2006/relationships/hyperlink" Target="https://twitter.com/eficiens" TargetMode="External"/><Relationship Id="rId69" Type="http://schemas.openxmlformats.org/officeDocument/2006/relationships/hyperlink" Target="https://t.co/1P9uP9CAac" TargetMode="External"/><Relationship Id="rId1637" Type="http://schemas.openxmlformats.org/officeDocument/2006/relationships/hyperlink" Target="http://abs.twimg.com/images/themes/theme1/bg.png" TargetMode="External"/><Relationship Id="rId1844" Type="http://schemas.openxmlformats.org/officeDocument/2006/relationships/hyperlink" Target="http://abs.twimg.com/images/themes/theme1/bg.png" TargetMode="External"/><Relationship Id="rId1704" Type="http://schemas.openxmlformats.org/officeDocument/2006/relationships/hyperlink" Target="http://abs.twimg.com/images/themes/theme1/bg.png" TargetMode="External"/><Relationship Id="rId1911" Type="http://schemas.openxmlformats.org/officeDocument/2006/relationships/hyperlink" Target="http://abs.twimg.com/images/themes/theme1/bg.png" TargetMode="External"/><Relationship Id="rId797" Type="http://schemas.openxmlformats.org/officeDocument/2006/relationships/hyperlink" Target="https://pbs.twimg.com/profile_banners/729002454411419649/1520485743" TargetMode="External"/><Relationship Id="rId2478" Type="http://schemas.openxmlformats.org/officeDocument/2006/relationships/hyperlink" Target="http://pbs.twimg.com/profile_images/753592259417890816/sQsLbw-Y_normal.jpg" TargetMode="External"/><Relationship Id="rId1287" Type="http://schemas.openxmlformats.org/officeDocument/2006/relationships/hyperlink" Target="http://abs.twimg.com/images/themes/theme14/bg.gif" TargetMode="External"/><Relationship Id="rId2685" Type="http://schemas.openxmlformats.org/officeDocument/2006/relationships/hyperlink" Target="http://pbs.twimg.com/profile_images/931179048646184960/kMHGRZ2t_normal.jpg" TargetMode="External"/><Relationship Id="rId2892" Type="http://schemas.openxmlformats.org/officeDocument/2006/relationships/hyperlink" Target="https://twitter.com/cafe123456781" TargetMode="External"/><Relationship Id="rId657" Type="http://schemas.openxmlformats.org/officeDocument/2006/relationships/hyperlink" Target="https://pbs.twimg.com/profile_banners/278452418/1471453638" TargetMode="External"/><Relationship Id="rId864" Type="http://schemas.openxmlformats.org/officeDocument/2006/relationships/hyperlink" Target="https://pbs.twimg.com/profile_banners/956289239821553670/1516903193" TargetMode="External"/><Relationship Id="rId1494" Type="http://schemas.openxmlformats.org/officeDocument/2006/relationships/hyperlink" Target="http://abs.twimg.com/images/themes/theme1/bg.png" TargetMode="External"/><Relationship Id="rId2338" Type="http://schemas.openxmlformats.org/officeDocument/2006/relationships/hyperlink" Target="http://pbs.twimg.com/profile_images/960915815561273344/MI8GfbjE_normal.jpg" TargetMode="External"/><Relationship Id="rId2545" Type="http://schemas.openxmlformats.org/officeDocument/2006/relationships/hyperlink" Target="http://pbs.twimg.com/profile_images/920309332104830977/JODOsLJg_normal.jpg" TargetMode="External"/><Relationship Id="rId2752" Type="http://schemas.openxmlformats.org/officeDocument/2006/relationships/hyperlink" Target="https://twitter.com/gtatidea" TargetMode="External"/><Relationship Id="rId517" Type="http://schemas.openxmlformats.org/officeDocument/2006/relationships/hyperlink" Target="https://t.co/EQqLnVUjKo" TargetMode="External"/><Relationship Id="rId724" Type="http://schemas.openxmlformats.org/officeDocument/2006/relationships/hyperlink" Target="https://pbs.twimg.com/profile_banners/17093617/1462387843" TargetMode="External"/><Relationship Id="rId931" Type="http://schemas.openxmlformats.org/officeDocument/2006/relationships/hyperlink" Target="https://pbs.twimg.com/profile_banners/590168043/1398441116" TargetMode="External"/><Relationship Id="rId1147" Type="http://schemas.openxmlformats.org/officeDocument/2006/relationships/hyperlink" Target="https://pbs.twimg.com/profile_banners/3082932069/1504805845" TargetMode="External"/><Relationship Id="rId1354" Type="http://schemas.openxmlformats.org/officeDocument/2006/relationships/hyperlink" Target="http://pbs.twimg.com/profile_background_images/378800000169111387/FGSojTUf.jpeg" TargetMode="External"/><Relationship Id="rId1561" Type="http://schemas.openxmlformats.org/officeDocument/2006/relationships/hyperlink" Target="http://abs.twimg.com/images/themes/theme1/bg.png" TargetMode="External"/><Relationship Id="rId2405" Type="http://schemas.openxmlformats.org/officeDocument/2006/relationships/hyperlink" Target="http://pbs.twimg.com/profile_images/1451882700/Equifax_Avatar_Transparent_normal.png" TargetMode="External"/><Relationship Id="rId2612" Type="http://schemas.openxmlformats.org/officeDocument/2006/relationships/hyperlink" Target="http://pbs.twimg.com/profile_images/378800000769792972/34654d429036adb10eafcf444a9b2886_normal.jpeg" TargetMode="External"/><Relationship Id="rId60" Type="http://schemas.openxmlformats.org/officeDocument/2006/relationships/hyperlink" Target="https://www.apicil.com/" TargetMode="External"/><Relationship Id="rId1007" Type="http://schemas.openxmlformats.org/officeDocument/2006/relationships/hyperlink" Target="https://pbs.twimg.com/profile_banners/64654737/1462744773" TargetMode="External"/><Relationship Id="rId1214" Type="http://schemas.openxmlformats.org/officeDocument/2006/relationships/hyperlink" Target="https://pbs.twimg.com/profile_banners/97974701/1516951454" TargetMode="External"/><Relationship Id="rId1421" Type="http://schemas.openxmlformats.org/officeDocument/2006/relationships/hyperlink" Target="http://pbs.twimg.com/profile_background_images/668471814/acf6a7767af135d25505d16f95f7e8e3.png" TargetMode="External"/><Relationship Id="rId3179" Type="http://schemas.openxmlformats.org/officeDocument/2006/relationships/hyperlink" Target="https://twitter.com/jill_rowley" TargetMode="External"/><Relationship Id="rId3386" Type="http://schemas.openxmlformats.org/officeDocument/2006/relationships/hyperlink" Target="https://twitter.com/onemob" TargetMode="External"/><Relationship Id="rId2195" Type="http://schemas.openxmlformats.org/officeDocument/2006/relationships/hyperlink" Target="http://pbs.twimg.com/profile_images/592521789676195841/HY9yIeGs_normal.jpg" TargetMode="External"/><Relationship Id="rId3039" Type="http://schemas.openxmlformats.org/officeDocument/2006/relationships/hyperlink" Target="https://twitter.com/agsocialmedia" TargetMode="External"/><Relationship Id="rId3246" Type="http://schemas.openxmlformats.org/officeDocument/2006/relationships/hyperlink" Target="https://twitter.com/bylilyv" TargetMode="External"/><Relationship Id="rId3453" Type="http://schemas.openxmlformats.org/officeDocument/2006/relationships/hyperlink" Target="https://twitter.com/bsteingraeber" TargetMode="External"/><Relationship Id="rId167" Type="http://schemas.openxmlformats.org/officeDocument/2006/relationships/hyperlink" Target="https://t.co/xKhgNFHBso" TargetMode="External"/><Relationship Id="rId374" Type="http://schemas.openxmlformats.org/officeDocument/2006/relationships/hyperlink" Target="http://t.co/JTc3ac2pcE" TargetMode="External"/><Relationship Id="rId581" Type="http://schemas.openxmlformats.org/officeDocument/2006/relationships/hyperlink" Target="http://t.co/0O5YswSr1o" TargetMode="External"/><Relationship Id="rId2055" Type="http://schemas.openxmlformats.org/officeDocument/2006/relationships/hyperlink" Target="http://pbs.twimg.com/profile_images/965064354080133120/uljXVnyZ_normal.jpg" TargetMode="External"/><Relationship Id="rId2262" Type="http://schemas.openxmlformats.org/officeDocument/2006/relationships/hyperlink" Target="http://pbs.twimg.com/profile_images/933715009053458434/3tpF13Xs_normal.jpg" TargetMode="External"/><Relationship Id="rId3106" Type="http://schemas.openxmlformats.org/officeDocument/2006/relationships/hyperlink" Target="https://twitter.com/agenceeconcepto" TargetMode="External"/><Relationship Id="rId234" Type="http://schemas.openxmlformats.org/officeDocument/2006/relationships/hyperlink" Target="http://www.social-experts.net/" TargetMode="External"/><Relationship Id="rId3313" Type="http://schemas.openxmlformats.org/officeDocument/2006/relationships/hyperlink" Target="https://twitter.com/realdonaldtrump" TargetMode="External"/><Relationship Id="rId441" Type="http://schemas.openxmlformats.org/officeDocument/2006/relationships/hyperlink" Target="http://lollydaskal.com/" TargetMode="External"/><Relationship Id="rId1071" Type="http://schemas.openxmlformats.org/officeDocument/2006/relationships/hyperlink" Target="https://pbs.twimg.com/profile_banners/818480213256531969/1483976885" TargetMode="External"/><Relationship Id="rId2122" Type="http://schemas.openxmlformats.org/officeDocument/2006/relationships/hyperlink" Target="http://abs.twimg.com/sticky/default_profile_images/default_profile_normal.png" TargetMode="External"/><Relationship Id="rId301" Type="http://schemas.openxmlformats.org/officeDocument/2006/relationships/hyperlink" Target="https://t.co/u3VlIFxFd8" TargetMode="External"/><Relationship Id="rId1888" Type="http://schemas.openxmlformats.org/officeDocument/2006/relationships/hyperlink" Target="http://abs.twimg.com/images/themes/theme1/bg.png" TargetMode="External"/><Relationship Id="rId2939" Type="http://schemas.openxmlformats.org/officeDocument/2006/relationships/hyperlink" Target="https://twitter.com/sdevinnovations" TargetMode="External"/><Relationship Id="rId1748" Type="http://schemas.openxmlformats.org/officeDocument/2006/relationships/hyperlink" Target="http://abs.twimg.com/images/themes/theme18/bg.gif" TargetMode="External"/><Relationship Id="rId1955" Type="http://schemas.openxmlformats.org/officeDocument/2006/relationships/hyperlink" Target="http://pbs.twimg.com/profile_images/763267585760780288/-7bCnpZm_normal.jpg" TargetMode="External"/><Relationship Id="rId3170" Type="http://schemas.openxmlformats.org/officeDocument/2006/relationships/hyperlink" Target="https://twitter.com/kimgarst" TargetMode="External"/><Relationship Id="rId1608" Type="http://schemas.openxmlformats.org/officeDocument/2006/relationships/hyperlink" Target="http://abs.twimg.com/images/themes/theme1/bg.png" TargetMode="External"/><Relationship Id="rId1815" Type="http://schemas.openxmlformats.org/officeDocument/2006/relationships/hyperlink" Target="http://abs.twimg.com/images/themes/theme1/bg.png" TargetMode="External"/><Relationship Id="rId3030" Type="http://schemas.openxmlformats.org/officeDocument/2006/relationships/hyperlink" Target="https://twitter.com/bereanopartners" TargetMode="External"/><Relationship Id="rId2589" Type="http://schemas.openxmlformats.org/officeDocument/2006/relationships/hyperlink" Target="http://pbs.twimg.com/profile_images/928327343373934593/afgkkY8V_normal.jpg" TargetMode="External"/><Relationship Id="rId2796" Type="http://schemas.openxmlformats.org/officeDocument/2006/relationships/hyperlink" Target="https://twitter.com/clubdelacom" TargetMode="External"/><Relationship Id="rId768" Type="http://schemas.openxmlformats.org/officeDocument/2006/relationships/hyperlink" Target="https://pbs.twimg.com/profile_banners/101878351/1490879056" TargetMode="External"/><Relationship Id="rId975" Type="http://schemas.openxmlformats.org/officeDocument/2006/relationships/hyperlink" Target="https://pbs.twimg.com/profile_banners/622720031/1414592026" TargetMode="External"/><Relationship Id="rId1398" Type="http://schemas.openxmlformats.org/officeDocument/2006/relationships/hyperlink" Target="http://abs.twimg.com/images/themes/theme1/bg.png" TargetMode="External"/><Relationship Id="rId2449" Type="http://schemas.openxmlformats.org/officeDocument/2006/relationships/hyperlink" Target="http://pbs.twimg.com/profile_images/973984214969389057/An5t1e2V_normal.jpg" TargetMode="External"/><Relationship Id="rId2656" Type="http://schemas.openxmlformats.org/officeDocument/2006/relationships/hyperlink" Target="http://pbs.twimg.com/profile_images/687685545212817408/M81INaMB_normal.jpg" TargetMode="External"/><Relationship Id="rId2863" Type="http://schemas.openxmlformats.org/officeDocument/2006/relationships/hyperlink" Target="https://twitter.com/vipdlosnegocios" TargetMode="External"/><Relationship Id="rId628" Type="http://schemas.openxmlformats.org/officeDocument/2006/relationships/hyperlink" Target="https://pbs.twimg.com/profile_banners/189952367/1505825351" TargetMode="External"/><Relationship Id="rId835" Type="http://schemas.openxmlformats.org/officeDocument/2006/relationships/hyperlink" Target="https://pbs.twimg.com/profile_banners/917450446796677121/1507572431" TargetMode="External"/><Relationship Id="rId1258" Type="http://schemas.openxmlformats.org/officeDocument/2006/relationships/hyperlink" Target="https://pbs.twimg.com/profile_banners/2214885775/1389733440" TargetMode="External"/><Relationship Id="rId1465" Type="http://schemas.openxmlformats.org/officeDocument/2006/relationships/hyperlink" Target="http://pbs.twimg.com/profile_background_images/698143900/b8e3bb04f9903b91d2898e886d229177.jpeg" TargetMode="External"/><Relationship Id="rId1672" Type="http://schemas.openxmlformats.org/officeDocument/2006/relationships/hyperlink" Target="http://abs.twimg.com/images/themes/theme19/bg.gif" TargetMode="External"/><Relationship Id="rId2309" Type="http://schemas.openxmlformats.org/officeDocument/2006/relationships/hyperlink" Target="http://pbs.twimg.com/profile_images/878271846667485185/YYhRjHFZ_normal.jpg" TargetMode="External"/><Relationship Id="rId2516" Type="http://schemas.openxmlformats.org/officeDocument/2006/relationships/hyperlink" Target="http://pbs.twimg.com/profile_images/752137330056626176/xzO1BhIn_normal.jpg" TargetMode="External"/><Relationship Id="rId2723" Type="http://schemas.openxmlformats.org/officeDocument/2006/relationships/hyperlink" Target="http://pbs.twimg.com/profile_images/970626614378758144/1LOWjxAB_normal.jpg" TargetMode="External"/><Relationship Id="rId1118" Type="http://schemas.openxmlformats.org/officeDocument/2006/relationships/hyperlink" Target="https://pbs.twimg.com/profile_banners/420351046/1513372508" TargetMode="External"/><Relationship Id="rId1325" Type="http://schemas.openxmlformats.org/officeDocument/2006/relationships/hyperlink" Target="http://pbs.twimg.com/profile_background_images/440952377198141441/CZOEB1Di.jpeg" TargetMode="External"/><Relationship Id="rId1532" Type="http://schemas.openxmlformats.org/officeDocument/2006/relationships/hyperlink" Target="http://pbs.twimg.com/profile_background_images/873062251/a8d7bb938df87f5f605d1b16e07ad1c6.jpeg" TargetMode="External"/><Relationship Id="rId2930" Type="http://schemas.openxmlformats.org/officeDocument/2006/relationships/hyperlink" Target="https://twitter.com/inc" TargetMode="External"/><Relationship Id="rId902" Type="http://schemas.openxmlformats.org/officeDocument/2006/relationships/hyperlink" Target="https://pbs.twimg.com/profile_banners/471963/1497907255" TargetMode="External"/><Relationship Id="rId3497" Type="http://schemas.openxmlformats.org/officeDocument/2006/relationships/hyperlink" Target="https://twitter.com/transform_sales" TargetMode="External"/><Relationship Id="rId31" Type="http://schemas.openxmlformats.org/officeDocument/2006/relationships/hyperlink" Target="https://www.linkedin.com/in/arnaultchatel/" TargetMode="External"/><Relationship Id="rId2099" Type="http://schemas.openxmlformats.org/officeDocument/2006/relationships/hyperlink" Target="http://pbs.twimg.com/profile_images/686556069246709760/yoSjyRQ0_normal.png" TargetMode="External"/><Relationship Id="rId278" Type="http://schemas.openxmlformats.org/officeDocument/2006/relationships/hyperlink" Target="http://www.myfrugalbusiness.com/" TargetMode="External"/><Relationship Id="rId3357" Type="http://schemas.openxmlformats.org/officeDocument/2006/relationships/hyperlink" Target="https://twitter.com/moz" TargetMode="External"/><Relationship Id="rId485" Type="http://schemas.openxmlformats.org/officeDocument/2006/relationships/hyperlink" Target="http://www.linkedin.com/in/vin-berger-05a35773" TargetMode="External"/><Relationship Id="rId692" Type="http://schemas.openxmlformats.org/officeDocument/2006/relationships/hyperlink" Target="https://pbs.twimg.com/profile_banners/277020589/1504627054" TargetMode="External"/><Relationship Id="rId2166" Type="http://schemas.openxmlformats.org/officeDocument/2006/relationships/hyperlink" Target="http://pbs.twimg.com/profile_images/516526600024633344/hpFHdAXH_normal.jpeg" TargetMode="External"/><Relationship Id="rId2373" Type="http://schemas.openxmlformats.org/officeDocument/2006/relationships/hyperlink" Target="http://pbs.twimg.com/profile_images/452885701294424064/AmXyjJLV_normal.jpeg" TargetMode="External"/><Relationship Id="rId2580" Type="http://schemas.openxmlformats.org/officeDocument/2006/relationships/hyperlink" Target="http://pbs.twimg.com/profile_images/945648559000563712/N9LBJfvk_normal.jpg" TargetMode="External"/><Relationship Id="rId3217" Type="http://schemas.openxmlformats.org/officeDocument/2006/relationships/hyperlink" Target="https://twitter.com/bertrandbarbet" TargetMode="External"/><Relationship Id="rId3424" Type="http://schemas.openxmlformats.org/officeDocument/2006/relationships/hyperlink" Target="https://twitter.com/tyrannosaurjen" TargetMode="External"/><Relationship Id="rId138" Type="http://schemas.openxmlformats.org/officeDocument/2006/relationships/hyperlink" Target="https://t.co/x4BY4cnC1T" TargetMode="External"/><Relationship Id="rId345" Type="http://schemas.openxmlformats.org/officeDocument/2006/relationships/hyperlink" Target="http://blog.marketo.com/" TargetMode="External"/><Relationship Id="rId552" Type="http://schemas.openxmlformats.org/officeDocument/2006/relationships/hyperlink" Target="https://t.co/jmL9DhA14d" TargetMode="External"/><Relationship Id="rId1182" Type="http://schemas.openxmlformats.org/officeDocument/2006/relationships/hyperlink" Target="https://pbs.twimg.com/profile_banners/4338452835/1513614820" TargetMode="External"/><Relationship Id="rId2026" Type="http://schemas.openxmlformats.org/officeDocument/2006/relationships/hyperlink" Target="http://pbs.twimg.com/profile_images/3117804713/80c7c5200dd70753dc75e031576af96c_normal.jpeg" TargetMode="External"/><Relationship Id="rId2233" Type="http://schemas.openxmlformats.org/officeDocument/2006/relationships/hyperlink" Target="http://pbs.twimg.com/profile_images/702280253482385408/kosjVKS-_normal.jpg" TargetMode="External"/><Relationship Id="rId2440" Type="http://schemas.openxmlformats.org/officeDocument/2006/relationships/hyperlink" Target="http://abs.twimg.com/sticky/default_profile_images/default_profile_2_normal.png" TargetMode="External"/><Relationship Id="rId205" Type="http://schemas.openxmlformats.org/officeDocument/2006/relationships/hyperlink" Target="https://lnkd.in/TWInItTogether" TargetMode="External"/><Relationship Id="rId412" Type="http://schemas.openxmlformats.org/officeDocument/2006/relationships/hyperlink" Target="http://m3publishing.co.uk/" TargetMode="External"/><Relationship Id="rId1042" Type="http://schemas.openxmlformats.org/officeDocument/2006/relationships/hyperlink" Target="https://pbs.twimg.com/profile_banners/763733411974569984/1503057900" TargetMode="External"/><Relationship Id="rId2300" Type="http://schemas.openxmlformats.org/officeDocument/2006/relationships/hyperlink" Target="http://pbs.twimg.com/profile_images/889671135922540544/4CXMcTSu_normal.jpg" TargetMode="External"/><Relationship Id="rId1999" Type="http://schemas.openxmlformats.org/officeDocument/2006/relationships/hyperlink" Target="http://pbs.twimg.com/profile_images/748043930009206786/vqvGc-J2_normal.jpg" TargetMode="External"/><Relationship Id="rId1859" Type="http://schemas.openxmlformats.org/officeDocument/2006/relationships/hyperlink" Target="http://abs.twimg.com/images/themes/theme1/bg.png" TargetMode="External"/><Relationship Id="rId3074" Type="http://schemas.openxmlformats.org/officeDocument/2006/relationships/hyperlink" Target="https://twitter.com/digitallead" TargetMode="External"/><Relationship Id="rId1719" Type="http://schemas.openxmlformats.org/officeDocument/2006/relationships/hyperlink" Target="http://abs.twimg.com/images/themes/theme6/bg.gif" TargetMode="External"/><Relationship Id="rId1926" Type="http://schemas.openxmlformats.org/officeDocument/2006/relationships/hyperlink" Target="http://abs.twimg.com/images/themes/theme1/bg.png" TargetMode="External"/><Relationship Id="rId3281" Type="http://schemas.openxmlformats.org/officeDocument/2006/relationships/hyperlink" Target="https://twitter.com/tsoybv" TargetMode="External"/><Relationship Id="rId2090" Type="http://schemas.openxmlformats.org/officeDocument/2006/relationships/hyperlink" Target="http://pbs.twimg.com/profile_images/697066899180560384/McxIwhRs_normal.jpg" TargetMode="External"/><Relationship Id="rId3141" Type="http://schemas.openxmlformats.org/officeDocument/2006/relationships/hyperlink" Target="https://twitter.com/nicolamauri" TargetMode="External"/><Relationship Id="rId3001" Type="http://schemas.openxmlformats.org/officeDocument/2006/relationships/hyperlink" Target="https://twitter.com/steveknappsales" TargetMode="External"/><Relationship Id="rId879" Type="http://schemas.openxmlformats.org/officeDocument/2006/relationships/hyperlink" Target="https://pbs.twimg.com/profile_banners/19709040/1496588409" TargetMode="External"/><Relationship Id="rId2767" Type="http://schemas.openxmlformats.org/officeDocument/2006/relationships/hyperlink" Target="https://twitter.com/meloniedodaro" TargetMode="External"/><Relationship Id="rId739" Type="http://schemas.openxmlformats.org/officeDocument/2006/relationships/hyperlink" Target="https://pbs.twimg.com/profile_banners/2506647091/1403031178" TargetMode="External"/><Relationship Id="rId1369" Type="http://schemas.openxmlformats.org/officeDocument/2006/relationships/hyperlink" Target="http://abs.twimg.com/images/themes/theme1/bg.png" TargetMode="External"/><Relationship Id="rId1576" Type="http://schemas.openxmlformats.org/officeDocument/2006/relationships/hyperlink" Target="http://abs.twimg.com/images/themes/theme1/bg.png" TargetMode="External"/><Relationship Id="rId2974" Type="http://schemas.openxmlformats.org/officeDocument/2006/relationships/hyperlink" Target="https://twitter.com/cbhadekar" TargetMode="External"/><Relationship Id="rId946" Type="http://schemas.openxmlformats.org/officeDocument/2006/relationships/hyperlink" Target="https://pbs.twimg.com/profile_banners/1673851854/1508193617" TargetMode="External"/><Relationship Id="rId1229" Type="http://schemas.openxmlformats.org/officeDocument/2006/relationships/hyperlink" Target="https://pbs.twimg.com/profile_banners/851157987871903745/1503844043" TargetMode="External"/><Relationship Id="rId1783" Type="http://schemas.openxmlformats.org/officeDocument/2006/relationships/hyperlink" Target="http://pbs.twimg.com/profile_background_images/378800000182777556/CFUjpbIU.jpeg" TargetMode="External"/><Relationship Id="rId1990" Type="http://schemas.openxmlformats.org/officeDocument/2006/relationships/hyperlink" Target="http://pbs.twimg.com/profile_images/923566179645456384/8kVDFkOs_normal.jpg" TargetMode="External"/><Relationship Id="rId2627" Type="http://schemas.openxmlformats.org/officeDocument/2006/relationships/hyperlink" Target="http://pbs.twimg.com/profile_images/378800000629297732/4d106b14a47581d53b97011426e03819_normal.jpeg" TargetMode="External"/><Relationship Id="rId2834" Type="http://schemas.openxmlformats.org/officeDocument/2006/relationships/hyperlink" Target="https://twitter.com/etrafficlane" TargetMode="External"/><Relationship Id="rId75" Type="http://schemas.openxmlformats.org/officeDocument/2006/relationships/hyperlink" Target="http://t.co/kv3iBeTIhJ" TargetMode="External"/><Relationship Id="rId806" Type="http://schemas.openxmlformats.org/officeDocument/2006/relationships/hyperlink" Target="https://pbs.twimg.com/profile_banners/865195013998772226/1521132034" TargetMode="External"/><Relationship Id="rId1436" Type="http://schemas.openxmlformats.org/officeDocument/2006/relationships/hyperlink" Target="http://abs.twimg.com/images/themes/theme1/bg.png" TargetMode="External"/><Relationship Id="rId1643" Type="http://schemas.openxmlformats.org/officeDocument/2006/relationships/hyperlink" Target="http://pbs.twimg.com/profile_background_images/303148387/xa7cbf6c2de660cbe63d789dfe71ef7c.jpg" TargetMode="External"/><Relationship Id="rId1850" Type="http://schemas.openxmlformats.org/officeDocument/2006/relationships/hyperlink" Target="http://abs.twimg.com/images/themes/theme14/bg.gif" TargetMode="External"/><Relationship Id="rId2901" Type="http://schemas.openxmlformats.org/officeDocument/2006/relationships/hyperlink" Target="https://twitter.com/dataagentgreen" TargetMode="External"/><Relationship Id="rId1503" Type="http://schemas.openxmlformats.org/officeDocument/2006/relationships/hyperlink" Target="http://abs.twimg.com/images/themes/theme1/bg.png" TargetMode="External"/><Relationship Id="rId1710" Type="http://schemas.openxmlformats.org/officeDocument/2006/relationships/hyperlink" Target="http://pbs.twimg.com/profile_background_images/503843339897032706/ZyYIOyZp.png" TargetMode="External"/><Relationship Id="rId3468" Type="http://schemas.openxmlformats.org/officeDocument/2006/relationships/hyperlink" Target="https://twitter.com/cybelimage" TargetMode="External"/><Relationship Id="rId389" Type="http://schemas.openxmlformats.org/officeDocument/2006/relationships/hyperlink" Target="https://t.co/xAPT48cYWd" TargetMode="External"/><Relationship Id="rId596" Type="http://schemas.openxmlformats.org/officeDocument/2006/relationships/hyperlink" Target="https://t.co/erwWdzqmM9" TargetMode="External"/><Relationship Id="rId2277" Type="http://schemas.openxmlformats.org/officeDocument/2006/relationships/hyperlink" Target="http://pbs.twimg.com/profile_images/936272149836427265/u-HfJE9X_normal.jpg" TargetMode="External"/><Relationship Id="rId2484" Type="http://schemas.openxmlformats.org/officeDocument/2006/relationships/hyperlink" Target="http://pbs.twimg.com/profile_images/684492522102636546/ItH4Rezm_normal.jpg" TargetMode="External"/><Relationship Id="rId2691" Type="http://schemas.openxmlformats.org/officeDocument/2006/relationships/hyperlink" Target="http://pbs.twimg.com/profile_images/897348263627563008/5PE-DKeU_normal.jpg" TargetMode="External"/><Relationship Id="rId3328" Type="http://schemas.openxmlformats.org/officeDocument/2006/relationships/hyperlink" Target="https://twitter.com/jolyonmatthews" TargetMode="External"/><Relationship Id="rId249" Type="http://schemas.openxmlformats.org/officeDocument/2006/relationships/hyperlink" Target="http://plus.google.com/MatthanaSaleeram" TargetMode="External"/><Relationship Id="rId456" Type="http://schemas.openxmlformats.org/officeDocument/2006/relationships/hyperlink" Target="http://www.trademysite.com/" TargetMode="External"/><Relationship Id="rId663" Type="http://schemas.openxmlformats.org/officeDocument/2006/relationships/hyperlink" Target="https://pbs.twimg.com/profile_banners/15096641/1513292544" TargetMode="External"/><Relationship Id="rId870" Type="http://schemas.openxmlformats.org/officeDocument/2006/relationships/hyperlink" Target="https://pbs.twimg.com/profile_banners/262652665/1504691034" TargetMode="External"/><Relationship Id="rId1086" Type="http://schemas.openxmlformats.org/officeDocument/2006/relationships/hyperlink" Target="https://pbs.twimg.com/profile_banners/277239808/1451194991" TargetMode="External"/><Relationship Id="rId1293" Type="http://schemas.openxmlformats.org/officeDocument/2006/relationships/hyperlink" Target="http://pbs.twimg.com/profile_background_images/421572594/VB_Twitter_BG02.jpg" TargetMode="External"/><Relationship Id="rId2137" Type="http://schemas.openxmlformats.org/officeDocument/2006/relationships/hyperlink" Target="http://pbs.twimg.com/profile_images/968897150208954368/nnwBRIHn_normal.jpg" TargetMode="External"/><Relationship Id="rId2344" Type="http://schemas.openxmlformats.org/officeDocument/2006/relationships/hyperlink" Target="http://pbs.twimg.com/profile_images/831543113676099585/xwpARTSC_normal.jpg" TargetMode="External"/><Relationship Id="rId2551" Type="http://schemas.openxmlformats.org/officeDocument/2006/relationships/hyperlink" Target="http://pbs.twimg.com/profile_images/959219653724733445/Ht7MX5OR_normal.jpg" TargetMode="External"/><Relationship Id="rId109" Type="http://schemas.openxmlformats.org/officeDocument/2006/relationships/hyperlink" Target="https://t.co/oil20Ezsdu" TargetMode="External"/><Relationship Id="rId316" Type="http://schemas.openxmlformats.org/officeDocument/2006/relationships/hyperlink" Target="http://www.thevortex.it/" TargetMode="External"/><Relationship Id="rId523" Type="http://schemas.openxmlformats.org/officeDocument/2006/relationships/hyperlink" Target="http://www.linkedin.com/in/iamkelvinlee" TargetMode="External"/><Relationship Id="rId1153" Type="http://schemas.openxmlformats.org/officeDocument/2006/relationships/hyperlink" Target="https://pbs.twimg.com/profile_banners/69426451/1482262184" TargetMode="External"/><Relationship Id="rId2204" Type="http://schemas.openxmlformats.org/officeDocument/2006/relationships/hyperlink" Target="http://pbs.twimg.com/profile_images/859918184559906818/cmkQMTEe_normal.jpg" TargetMode="External"/><Relationship Id="rId730" Type="http://schemas.openxmlformats.org/officeDocument/2006/relationships/hyperlink" Target="https://pbs.twimg.com/profile_banners/459122455/1451483810" TargetMode="External"/><Relationship Id="rId1013" Type="http://schemas.openxmlformats.org/officeDocument/2006/relationships/hyperlink" Target="https://pbs.twimg.com/profile_banners/50285062/1452028172" TargetMode="External"/><Relationship Id="rId1360" Type="http://schemas.openxmlformats.org/officeDocument/2006/relationships/hyperlink" Target="http://abs.twimg.com/images/themes/theme15/bg.png" TargetMode="External"/><Relationship Id="rId2411" Type="http://schemas.openxmlformats.org/officeDocument/2006/relationships/hyperlink" Target="http://abs.twimg.com/sticky/default_profile_images/default_profile_5_normal.png" TargetMode="External"/><Relationship Id="rId1220" Type="http://schemas.openxmlformats.org/officeDocument/2006/relationships/hyperlink" Target="https://pbs.twimg.com/profile_banners/934501597/1397483251" TargetMode="External"/><Relationship Id="rId3185" Type="http://schemas.openxmlformats.org/officeDocument/2006/relationships/hyperlink" Target="https://twitter.com/bandzauner" TargetMode="External"/><Relationship Id="rId3392" Type="http://schemas.openxmlformats.org/officeDocument/2006/relationships/hyperlink" Target="https://twitter.com/charmedjohanna" TargetMode="External"/><Relationship Id="rId3045" Type="http://schemas.openxmlformats.org/officeDocument/2006/relationships/hyperlink" Target="https://twitter.com/therichbrooks" TargetMode="External"/><Relationship Id="rId3252" Type="http://schemas.openxmlformats.org/officeDocument/2006/relationships/hyperlink" Target="https://twitter.com/digitaloutdoors" TargetMode="External"/><Relationship Id="rId173" Type="http://schemas.openxmlformats.org/officeDocument/2006/relationships/hyperlink" Target="http://t.co/MxsYde2cJa" TargetMode="External"/><Relationship Id="rId380" Type="http://schemas.openxmlformats.org/officeDocument/2006/relationships/hyperlink" Target="https://t.co/mdEcTnj7p5" TargetMode="External"/><Relationship Id="rId2061" Type="http://schemas.openxmlformats.org/officeDocument/2006/relationships/hyperlink" Target="http://pbs.twimg.com/profile_images/826125850907078660/9zAGtMxT_normal.jpg" TargetMode="External"/><Relationship Id="rId3112" Type="http://schemas.openxmlformats.org/officeDocument/2006/relationships/hyperlink" Target="https://twitter.com/howardstrauber" TargetMode="External"/><Relationship Id="rId240" Type="http://schemas.openxmlformats.org/officeDocument/2006/relationships/hyperlink" Target="http://takeflyte.com/" TargetMode="External"/><Relationship Id="rId100" Type="http://schemas.openxmlformats.org/officeDocument/2006/relationships/hyperlink" Target="https://t.co/yLcbqECChS" TargetMode="External"/><Relationship Id="rId2878" Type="http://schemas.openxmlformats.org/officeDocument/2006/relationships/hyperlink" Target="https://twitter.com/bestorangeseo" TargetMode="External"/><Relationship Id="rId1687" Type="http://schemas.openxmlformats.org/officeDocument/2006/relationships/hyperlink" Target="http://abs.twimg.com/images/themes/theme1/bg.png" TargetMode="External"/><Relationship Id="rId1894" Type="http://schemas.openxmlformats.org/officeDocument/2006/relationships/hyperlink" Target="http://abs.twimg.com/images/themes/theme1/bg.png" TargetMode="External"/><Relationship Id="rId2738" Type="http://schemas.openxmlformats.org/officeDocument/2006/relationships/hyperlink" Target="https://twitter.com/kirst" TargetMode="External"/><Relationship Id="rId2945" Type="http://schemas.openxmlformats.org/officeDocument/2006/relationships/hyperlink" Target="https://twitter.com/3horsemenagency" TargetMode="External"/><Relationship Id="rId917" Type="http://schemas.openxmlformats.org/officeDocument/2006/relationships/hyperlink" Target="https://pbs.twimg.com/profile_banners/3290253224/1440284334" TargetMode="External"/><Relationship Id="rId1547" Type="http://schemas.openxmlformats.org/officeDocument/2006/relationships/hyperlink" Target="http://pbs.twimg.com/profile_background_images/453231481725276161/H_wAuzua.jpeg" TargetMode="External"/><Relationship Id="rId1754" Type="http://schemas.openxmlformats.org/officeDocument/2006/relationships/hyperlink" Target="http://pbs.twimg.com/profile_background_images/378800000096926268/2ed66806d60ceef437da92525ef1474b.jpeg" TargetMode="External"/><Relationship Id="rId1961" Type="http://schemas.openxmlformats.org/officeDocument/2006/relationships/hyperlink" Target="http://pbs.twimg.com/profile_images/931608729174372352/CvDh2aKQ_normal.jpg" TargetMode="External"/><Relationship Id="rId2805" Type="http://schemas.openxmlformats.org/officeDocument/2006/relationships/hyperlink" Target="https://twitter.com/mkbomzetcoach" TargetMode="External"/><Relationship Id="rId46" Type="http://schemas.openxmlformats.org/officeDocument/2006/relationships/hyperlink" Target="https://t.co/qlUTB6Rc30" TargetMode="External"/><Relationship Id="rId1407" Type="http://schemas.openxmlformats.org/officeDocument/2006/relationships/hyperlink" Target="http://abs.twimg.com/images/themes/theme1/bg.png" TargetMode="External"/><Relationship Id="rId1614" Type="http://schemas.openxmlformats.org/officeDocument/2006/relationships/hyperlink" Target="http://pbs.twimg.com/profile_background_images/630419473/hpqdik06fuvlkvd6tfqn.png" TargetMode="External"/><Relationship Id="rId1821" Type="http://schemas.openxmlformats.org/officeDocument/2006/relationships/hyperlink" Target="http://pbs.twimg.com/profile_background_images/535855770831552512/8DQK7mzA.jpeg" TargetMode="External"/><Relationship Id="rId2388" Type="http://schemas.openxmlformats.org/officeDocument/2006/relationships/hyperlink" Target="http://pbs.twimg.com/profile_images/950802642959249408/YgjTgCza_normal.jpg" TargetMode="External"/><Relationship Id="rId2595" Type="http://schemas.openxmlformats.org/officeDocument/2006/relationships/hyperlink" Target="http://pbs.twimg.com/profile_images/749702899316338688/s6mhBGYo_normal.jpg" TargetMode="External"/><Relationship Id="rId3439" Type="http://schemas.openxmlformats.org/officeDocument/2006/relationships/hyperlink" Target="https://twitter.com/robertlburns" TargetMode="External"/><Relationship Id="rId567" Type="http://schemas.openxmlformats.org/officeDocument/2006/relationships/hyperlink" Target="https://www.facebook.com/shindehemant300" TargetMode="External"/><Relationship Id="rId1197" Type="http://schemas.openxmlformats.org/officeDocument/2006/relationships/hyperlink" Target="https://pbs.twimg.com/profile_banners/946507549/1474143263" TargetMode="External"/><Relationship Id="rId2248" Type="http://schemas.openxmlformats.org/officeDocument/2006/relationships/hyperlink" Target="http://pbs.twimg.com/profile_images/962095304286916608/OH7k2O5H_normal.jpg" TargetMode="External"/><Relationship Id="rId774" Type="http://schemas.openxmlformats.org/officeDocument/2006/relationships/hyperlink" Target="https://pbs.twimg.com/profile_banners/217506104/1510928691" TargetMode="External"/><Relationship Id="rId981" Type="http://schemas.openxmlformats.org/officeDocument/2006/relationships/hyperlink" Target="https://pbs.twimg.com/profile_banners/24203102/1518028421" TargetMode="External"/><Relationship Id="rId1057" Type="http://schemas.openxmlformats.org/officeDocument/2006/relationships/hyperlink" Target="https://pbs.twimg.com/profile_banners/35036118/1494169368" TargetMode="External"/><Relationship Id="rId2455" Type="http://schemas.openxmlformats.org/officeDocument/2006/relationships/hyperlink" Target="http://pbs.twimg.com/profile_images/875359882286956547/KWN4t2wB_normal.jpg" TargetMode="External"/><Relationship Id="rId2662" Type="http://schemas.openxmlformats.org/officeDocument/2006/relationships/hyperlink" Target="http://pbs.twimg.com/profile_images/951176505501077505/OthXa1YE_normal.jpg" TargetMode="External"/><Relationship Id="rId3506" Type="http://schemas.openxmlformats.org/officeDocument/2006/relationships/hyperlink" Target="https://twitter.com/hootsuiteit" TargetMode="External"/><Relationship Id="rId427" Type="http://schemas.openxmlformats.org/officeDocument/2006/relationships/hyperlink" Target="https://t.co/hvDbMrHWBr" TargetMode="External"/><Relationship Id="rId634" Type="http://schemas.openxmlformats.org/officeDocument/2006/relationships/hyperlink" Target="https://pbs.twimg.com/profile_banners/6120472/1393585757" TargetMode="External"/><Relationship Id="rId841" Type="http://schemas.openxmlformats.org/officeDocument/2006/relationships/hyperlink" Target="https://pbs.twimg.com/profile_banners/274427613/1499656180" TargetMode="External"/><Relationship Id="rId1264" Type="http://schemas.openxmlformats.org/officeDocument/2006/relationships/hyperlink" Target="https://pbs.twimg.com/profile_banners/106069488/1361483038" TargetMode="External"/><Relationship Id="rId1471" Type="http://schemas.openxmlformats.org/officeDocument/2006/relationships/hyperlink" Target="http://abs.twimg.com/images/themes/theme15/bg.png" TargetMode="External"/><Relationship Id="rId2108" Type="http://schemas.openxmlformats.org/officeDocument/2006/relationships/hyperlink" Target="http://pbs.twimg.com/profile_images/879355994261913600/MUXOeV1d_normal.jpg" TargetMode="External"/><Relationship Id="rId2315" Type="http://schemas.openxmlformats.org/officeDocument/2006/relationships/hyperlink" Target="http://pbs.twimg.com/profile_images/920919193356300288/q7WeI-Gx_normal.jpg" TargetMode="External"/><Relationship Id="rId2522" Type="http://schemas.openxmlformats.org/officeDocument/2006/relationships/hyperlink" Target="http://pbs.twimg.com/profile_images/926523072135380994/-3zln3zn_normal.jpg" TargetMode="External"/><Relationship Id="rId701" Type="http://schemas.openxmlformats.org/officeDocument/2006/relationships/hyperlink" Target="https://pbs.twimg.com/profile_banners/766071379/1506530075" TargetMode="External"/><Relationship Id="rId1124" Type="http://schemas.openxmlformats.org/officeDocument/2006/relationships/hyperlink" Target="https://pbs.twimg.com/profile_banners/2468011975/1398706408" TargetMode="External"/><Relationship Id="rId1331" Type="http://schemas.openxmlformats.org/officeDocument/2006/relationships/hyperlink" Target="http://pbs.twimg.com/profile_background_images/401100314/blue_twitter.jpg" TargetMode="External"/><Relationship Id="rId3089" Type="http://schemas.openxmlformats.org/officeDocument/2006/relationships/hyperlink" Target="https://twitter.com/mvidalt" TargetMode="External"/><Relationship Id="rId3296" Type="http://schemas.openxmlformats.org/officeDocument/2006/relationships/hyperlink" Target="https://twitter.com/fireotl" TargetMode="External"/><Relationship Id="rId3156" Type="http://schemas.openxmlformats.org/officeDocument/2006/relationships/hyperlink" Target="https://twitter.com/shoosocial" TargetMode="External"/><Relationship Id="rId3363" Type="http://schemas.openxmlformats.org/officeDocument/2006/relationships/hyperlink" Target="https://twitter.com/stephenwoessner" TargetMode="External"/><Relationship Id="rId284" Type="http://schemas.openxmlformats.org/officeDocument/2006/relationships/hyperlink" Target="http://www.pennyhaslam.co.uk/" TargetMode="External"/><Relationship Id="rId491" Type="http://schemas.openxmlformats.org/officeDocument/2006/relationships/hyperlink" Target="https://t.co/5CEUjQmq91" TargetMode="External"/><Relationship Id="rId2172" Type="http://schemas.openxmlformats.org/officeDocument/2006/relationships/hyperlink" Target="http://pbs.twimg.com/profile_images/894283341662478336/LjhHpdoq_normal.jpg" TargetMode="External"/><Relationship Id="rId3016" Type="http://schemas.openxmlformats.org/officeDocument/2006/relationships/hyperlink" Target="https://twitter.com/helenalmeida4" TargetMode="External"/><Relationship Id="rId3223" Type="http://schemas.openxmlformats.org/officeDocument/2006/relationships/hyperlink" Target="https://twitter.com/oracleemeaps" TargetMode="External"/><Relationship Id="rId144" Type="http://schemas.openxmlformats.org/officeDocument/2006/relationships/hyperlink" Target="https://apollineadiju.com/" TargetMode="External"/><Relationship Id="rId3430" Type="http://schemas.openxmlformats.org/officeDocument/2006/relationships/hyperlink" Target="https://twitter.com/flashtweet" TargetMode="External"/><Relationship Id="rId351" Type="http://schemas.openxmlformats.org/officeDocument/2006/relationships/hyperlink" Target="http://t.co/JjSi7SQAce" TargetMode="External"/><Relationship Id="rId2032" Type="http://schemas.openxmlformats.org/officeDocument/2006/relationships/hyperlink" Target="http://pbs.twimg.com/profile_images/966307684818370562/f-uRlZ-1_normal.jpg" TargetMode="External"/><Relationship Id="rId2989" Type="http://schemas.openxmlformats.org/officeDocument/2006/relationships/hyperlink" Target="https://twitter.com/hannesbeierlein" TargetMode="External"/><Relationship Id="rId211" Type="http://schemas.openxmlformats.org/officeDocument/2006/relationships/hyperlink" Target="http://t.co/Fwykg9mG2o" TargetMode="External"/><Relationship Id="rId1798" Type="http://schemas.openxmlformats.org/officeDocument/2006/relationships/hyperlink" Target="http://abs.twimg.com/images/themes/theme4/bg.gif" TargetMode="External"/><Relationship Id="rId2849" Type="http://schemas.openxmlformats.org/officeDocument/2006/relationships/hyperlink" Target="https://twitter.com/linkedinmktg" TargetMode="External"/><Relationship Id="rId1658" Type="http://schemas.openxmlformats.org/officeDocument/2006/relationships/hyperlink" Target="http://abs.twimg.com/images/themes/theme1/bg.png" TargetMode="External"/><Relationship Id="rId1865" Type="http://schemas.openxmlformats.org/officeDocument/2006/relationships/hyperlink" Target="http://abs.twimg.com/images/themes/theme15/bg.png" TargetMode="External"/><Relationship Id="rId2709" Type="http://schemas.openxmlformats.org/officeDocument/2006/relationships/hyperlink" Target="http://pbs.twimg.com/profile_images/715114005170360322/pQPRxCQD_normal.jpg" TargetMode="External"/><Relationship Id="rId1518" Type="http://schemas.openxmlformats.org/officeDocument/2006/relationships/hyperlink" Target="http://abs.twimg.com/images/themes/theme1/bg.png" TargetMode="External"/><Relationship Id="rId2916" Type="http://schemas.openxmlformats.org/officeDocument/2006/relationships/hyperlink" Target="https://twitter.com/partnerwin" TargetMode="External"/><Relationship Id="rId3080" Type="http://schemas.openxmlformats.org/officeDocument/2006/relationships/hyperlink" Target="https://twitter.com/366degrees" TargetMode="External"/><Relationship Id="rId1725" Type="http://schemas.openxmlformats.org/officeDocument/2006/relationships/hyperlink" Target="http://abs.twimg.com/images/themes/theme1/bg.png" TargetMode="External"/><Relationship Id="rId1932" Type="http://schemas.openxmlformats.org/officeDocument/2006/relationships/hyperlink" Target="http://pbs.twimg.com/profile_background_images/85244101/nakedtwitter.jpg" TargetMode="External"/><Relationship Id="rId17" Type="http://schemas.openxmlformats.org/officeDocument/2006/relationships/hyperlink" Target="http://t.co/vqOKeCBCMk" TargetMode="External"/><Relationship Id="rId2499" Type="http://schemas.openxmlformats.org/officeDocument/2006/relationships/hyperlink" Target="http://pbs.twimg.com/profile_images/685819338197090306/UXfjUa47_normal.jpg" TargetMode="External"/><Relationship Id="rId1" Type="http://schemas.openxmlformats.org/officeDocument/2006/relationships/hyperlink" Target="https://t.co/9Y7s0L39a3" TargetMode="External"/><Relationship Id="rId678" Type="http://schemas.openxmlformats.org/officeDocument/2006/relationships/hyperlink" Target="https://pbs.twimg.com/profile_banners/3258268794/1438909049" TargetMode="External"/><Relationship Id="rId885" Type="http://schemas.openxmlformats.org/officeDocument/2006/relationships/hyperlink" Target="https://pbs.twimg.com/profile_banners/626629546/1454973137" TargetMode="External"/><Relationship Id="rId2359" Type="http://schemas.openxmlformats.org/officeDocument/2006/relationships/hyperlink" Target="http://pbs.twimg.com/profile_images/830997042122092545/yfyeNNCD_normal.jpg" TargetMode="External"/><Relationship Id="rId2566" Type="http://schemas.openxmlformats.org/officeDocument/2006/relationships/hyperlink" Target="http://pbs.twimg.com/profile_images/921188691103633408/Hyu3WucS_normal.jpg" TargetMode="External"/><Relationship Id="rId2773" Type="http://schemas.openxmlformats.org/officeDocument/2006/relationships/hyperlink" Target="https://twitter.com/bellagilbert13" TargetMode="External"/><Relationship Id="rId2980" Type="http://schemas.openxmlformats.org/officeDocument/2006/relationships/hyperlink" Target="https://twitter.com/contentwriting9" TargetMode="External"/><Relationship Id="rId538" Type="http://schemas.openxmlformats.org/officeDocument/2006/relationships/hyperlink" Target="http://www.jo-saunders.com/" TargetMode="External"/><Relationship Id="rId745" Type="http://schemas.openxmlformats.org/officeDocument/2006/relationships/hyperlink" Target="https://pbs.twimg.com/profile_banners/902394139/1454698193" TargetMode="External"/><Relationship Id="rId952" Type="http://schemas.openxmlformats.org/officeDocument/2006/relationships/hyperlink" Target="https://pbs.twimg.com/profile_banners/969290055922544640/1519936835" TargetMode="External"/><Relationship Id="rId1168" Type="http://schemas.openxmlformats.org/officeDocument/2006/relationships/hyperlink" Target="https://pbs.twimg.com/profile_banners/954620821/1517419283" TargetMode="External"/><Relationship Id="rId1375" Type="http://schemas.openxmlformats.org/officeDocument/2006/relationships/hyperlink" Target="http://pbs.twimg.com/profile_background_images/378800000137806180/Prja6pMP.jpeg" TargetMode="External"/><Relationship Id="rId1582" Type="http://schemas.openxmlformats.org/officeDocument/2006/relationships/hyperlink" Target="http://abs.twimg.com/images/themes/theme6/bg.gif" TargetMode="External"/><Relationship Id="rId2219" Type="http://schemas.openxmlformats.org/officeDocument/2006/relationships/hyperlink" Target="http://pbs.twimg.com/profile_images/910063952289185793/8csDXJbN_normal.jpg" TargetMode="External"/><Relationship Id="rId2426" Type="http://schemas.openxmlformats.org/officeDocument/2006/relationships/hyperlink" Target="http://pbs.twimg.com/profile_images/968092735231193088/hrQkYT4k_normal.jpg" TargetMode="External"/><Relationship Id="rId2633" Type="http://schemas.openxmlformats.org/officeDocument/2006/relationships/hyperlink" Target="http://pbs.twimg.com/profile_images/728455379466649600/vb2WDeSf_normal.jpg" TargetMode="External"/><Relationship Id="rId81" Type="http://schemas.openxmlformats.org/officeDocument/2006/relationships/hyperlink" Target="https://gusyounis.com/" TargetMode="External"/><Relationship Id="rId605" Type="http://schemas.openxmlformats.org/officeDocument/2006/relationships/hyperlink" Target="https://pbs.twimg.com/profile_banners/115684358/1427350052" TargetMode="External"/><Relationship Id="rId812" Type="http://schemas.openxmlformats.org/officeDocument/2006/relationships/hyperlink" Target="https://pbs.twimg.com/profile_banners/14055804/1403101907" TargetMode="External"/><Relationship Id="rId1028" Type="http://schemas.openxmlformats.org/officeDocument/2006/relationships/hyperlink" Target="https://pbs.twimg.com/profile_banners/4866945226/1454261064" TargetMode="External"/><Relationship Id="rId1235" Type="http://schemas.openxmlformats.org/officeDocument/2006/relationships/hyperlink" Target="https://pbs.twimg.com/profile_banners/2368442454/1519302508" TargetMode="External"/><Relationship Id="rId1442" Type="http://schemas.openxmlformats.org/officeDocument/2006/relationships/hyperlink" Target="http://abs.twimg.com/images/themes/theme1/bg.png" TargetMode="External"/><Relationship Id="rId2840" Type="http://schemas.openxmlformats.org/officeDocument/2006/relationships/hyperlink" Target="https://twitter.com/tacomaco8" TargetMode="External"/><Relationship Id="rId1302" Type="http://schemas.openxmlformats.org/officeDocument/2006/relationships/hyperlink" Target="http://abs.twimg.com/images/themes/theme1/bg.png" TargetMode="External"/><Relationship Id="rId2700" Type="http://schemas.openxmlformats.org/officeDocument/2006/relationships/hyperlink" Target="http://pbs.twimg.com/profile_images/1286768222/AD34hIj-ZxcsNm6Xcov7EUGEPwuagNX8SDhAGmbUKrZ9M7u5tuB6iOlDgm0mvDqAt6NW9kdv2S7MvWEcyksCodL54hvTzlgtMnOpOlTd8IW-ZBLZZZQ5XyI_normal.jpg" TargetMode="External"/><Relationship Id="rId39" Type="http://schemas.openxmlformats.org/officeDocument/2006/relationships/hyperlink" Target="http://www.nsedigital.com/" TargetMode="External"/><Relationship Id="rId1607" Type="http://schemas.openxmlformats.org/officeDocument/2006/relationships/hyperlink" Target="http://pbs.twimg.com/profile_background_images/405223541/CMI_twitter.gif" TargetMode="External"/><Relationship Id="rId1814" Type="http://schemas.openxmlformats.org/officeDocument/2006/relationships/hyperlink" Target="http://pbs.twimg.com/profile_background_images/762393268/b42821961e5a7e818929d25510475b09.png" TargetMode="External"/><Relationship Id="rId3267" Type="http://schemas.openxmlformats.org/officeDocument/2006/relationships/hyperlink" Target="https://twitter.com/nasirkhan177717" TargetMode="External"/><Relationship Id="rId188" Type="http://schemas.openxmlformats.org/officeDocument/2006/relationships/hyperlink" Target="http://linkedin.com/in/nicola-losito-34a38b1" TargetMode="External"/><Relationship Id="rId395" Type="http://schemas.openxmlformats.org/officeDocument/2006/relationships/hyperlink" Target="https://media4you.social/" TargetMode="External"/><Relationship Id="rId2076" Type="http://schemas.openxmlformats.org/officeDocument/2006/relationships/hyperlink" Target="http://pbs.twimg.com/profile_images/943812965215506432/3-4S9PRE_normal.jpg" TargetMode="External"/><Relationship Id="rId3474" Type="http://schemas.openxmlformats.org/officeDocument/2006/relationships/hyperlink" Target="https://twitter.com/influandsell" TargetMode="External"/><Relationship Id="rId2283" Type="http://schemas.openxmlformats.org/officeDocument/2006/relationships/hyperlink" Target="http://pbs.twimg.com/profile_images/893500939620974592/65dg4gUK_normal.jpg" TargetMode="External"/><Relationship Id="rId2490" Type="http://schemas.openxmlformats.org/officeDocument/2006/relationships/hyperlink" Target="http://pbs.twimg.com/profile_images/974653560339050496/t8XodUvp_normal.jpg" TargetMode="External"/><Relationship Id="rId2588" Type="http://schemas.openxmlformats.org/officeDocument/2006/relationships/hyperlink" Target="http://pbs.twimg.com/profile_images/875087697177567232/Qfy0kRIP_normal.jpg" TargetMode="External"/><Relationship Id="rId3127" Type="http://schemas.openxmlformats.org/officeDocument/2006/relationships/hyperlink" Target="https://twitter.com/peterspringett" TargetMode="External"/><Relationship Id="rId3334" Type="http://schemas.openxmlformats.org/officeDocument/2006/relationships/hyperlink" Target="https://twitter.com/suryaferdian" TargetMode="External"/><Relationship Id="rId255" Type="http://schemas.openxmlformats.org/officeDocument/2006/relationships/hyperlink" Target="http://courtneyfriedman.com/" TargetMode="External"/><Relationship Id="rId462" Type="http://schemas.openxmlformats.org/officeDocument/2006/relationships/hyperlink" Target="https://t.co/uWLTXFdgCU" TargetMode="External"/><Relationship Id="rId1092" Type="http://schemas.openxmlformats.org/officeDocument/2006/relationships/hyperlink" Target="https://pbs.twimg.com/profile_banners/14763855/1472137131" TargetMode="External"/><Relationship Id="rId1397" Type="http://schemas.openxmlformats.org/officeDocument/2006/relationships/hyperlink" Target="http://pbs.twimg.com/profile_background_images/778333506/cf6ea4ba9d75ade99a2eb7a0c2b83afd.jpeg" TargetMode="External"/><Relationship Id="rId2143" Type="http://schemas.openxmlformats.org/officeDocument/2006/relationships/hyperlink" Target="http://pbs.twimg.com/profile_images/970242951099150336/-K8uxudh_normal.jpg" TargetMode="External"/><Relationship Id="rId2350" Type="http://schemas.openxmlformats.org/officeDocument/2006/relationships/hyperlink" Target="http://pbs.twimg.com/profile_images/378800000086461093/b1d885c003307c4527143d29ad037ef3_normal.jpeg" TargetMode="External"/><Relationship Id="rId2795" Type="http://schemas.openxmlformats.org/officeDocument/2006/relationships/hyperlink" Target="https://twitter.com/easycookin2012" TargetMode="External"/><Relationship Id="rId3401" Type="http://schemas.openxmlformats.org/officeDocument/2006/relationships/hyperlink" Target="https://twitter.com/musicpromosfree" TargetMode="External"/><Relationship Id="rId115" Type="http://schemas.openxmlformats.org/officeDocument/2006/relationships/hyperlink" Target="http://www.david-touitou.fr/" TargetMode="External"/><Relationship Id="rId322" Type="http://schemas.openxmlformats.org/officeDocument/2006/relationships/hyperlink" Target="http://ch.linkedin.com/in/amanciobouza/" TargetMode="External"/><Relationship Id="rId767" Type="http://schemas.openxmlformats.org/officeDocument/2006/relationships/hyperlink" Target="https://pbs.twimg.com/profile_banners/710374410599972864/1518404648" TargetMode="External"/><Relationship Id="rId974" Type="http://schemas.openxmlformats.org/officeDocument/2006/relationships/hyperlink" Target="https://pbs.twimg.com/profile_banners/2618930838/1505766861" TargetMode="External"/><Relationship Id="rId2003" Type="http://schemas.openxmlformats.org/officeDocument/2006/relationships/hyperlink" Target="http://pbs.twimg.com/profile_images/819097669046038528/REQv85cg_normal.jpg" TargetMode="External"/><Relationship Id="rId2210" Type="http://schemas.openxmlformats.org/officeDocument/2006/relationships/hyperlink" Target="http://pbs.twimg.com/profile_images/3653966520/daee0418e7a3f1f9bbd09734ecce28ad_normal.jpeg" TargetMode="External"/><Relationship Id="rId2448" Type="http://schemas.openxmlformats.org/officeDocument/2006/relationships/hyperlink" Target="http://pbs.twimg.com/profile_images/846890010225721344/ypu4WPYT_normal.jpg" TargetMode="External"/><Relationship Id="rId2655" Type="http://schemas.openxmlformats.org/officeDocument/2006/relationships/hyperlink" Target="http://pbs.twimg.com/profile_images/917845237556547584/MHLTZ_0d_normal.jpg" TargetMode="External"/><Relationship Id="rId2862" Type="http://schemas.openxmlformats.org/officeDocument/2006/relationships/hyperlink" Target="https://twitter.com/rehan52935475" TargetMode="External"/><Relationship Id="rId627" Type="http://schemas.openxmlformats.org/officeDocument/2006/relationships/hyperlink" Target="https://pbs.twimg.com/profile_banners/255662125/1517756087" TargetMode="External"/><Relationship Id="rId834" Type="http://schemas.openxmlformats.org/officeDocument/2006/relationships/hyperlink" Target="https://pbs.twimg.com/profile_banners/2771141969/1508356902" TargetMode="External"/><Relationship Id="rId1257" Type="http://schemas.openxmlformats.org/officeDocument/2006/relationships/hyperlink" Target="https://pbs.twimg.com/profile_banners/715110755410948100/1462232231" TargetMode="External"/><Relationship Id="rId1464" Type="http://schemas.openxmlformats.org/officeDocument/2006/relationships/hyperlink" Target="http://abs.twimg.com/images/themes/theme1/bg.png" TargetMode="External"/><Relationship Id="rId1671" Type="http://schemas.openxmlformats.org/officeDocument/2006/relationships/hyperlink" Target="http://pbs.twimg.com/profile_background_images/378800000077711841/a263f47246550834bcc710832f23e181.png" TargetMode="External"/><Relationship Id="rId2308" Type="http://schemas.openxmlformats.org/officeDocument/2006/relationships/hyperlink" Target="http://pbs.twimg.com/profile_images/727848029810626560/haYS4i3q_normal.jpg" TargetMode="External"/><Relationship Id="rId2515" Type="http://schemas.openxmlformats.org/officeDocument/2006/relationships/hyperlink" Target="http://pbs.twimg.com/profile_images/951826860576518147/U-LikHyz_normal.jpg" TargetMode="External"/><Relationship Id="rId2722" Type="http://schemas.openxmlformats.org/officeDocument/2006/relationships/hyperlink" Target="http://pbs.twimg.com/profile_images/951919191363219456/RVLfwnDO_normal.jpg" TargetMode="External"/><Relationship Id="rId901" Type="http://schemas.openxmlformats.org/officeDocument/2006/relationships/hyperlink" Target="https://pbs.twimg.com/profile_banners/228962137/1450632623" TargetMode="External"/><Relationship Id="rId1117" Type="http://schemas.openxmlformats.org/officeDocument/2006/relationships/hyperlink" Target="https://pbs.twimg.com/profile_banners/3028237551/1520437783" TargetMode="External"/><Relationship Id="rId1324" Type="http://schemas.openxmlformats.org/officeDocument/2006/relationships/hyperlink" Target="http://abs.twimg.com/images/themes/theme1/bg.png" TargetMode="External"/><Relationship Id="rId1531" Type="http://schemas.openxmlformats.org/officeDocument/2006/relationships/hyperlink" Target="http://abs.twimg.com/images/themes/theme1/bg.png" TargetMode="External"/><Relationship Id="rId1769" Type="http://schemas.openxmlformats.org/officeDocument/2006/relationships/hyperlink" Target="http://abs.twimg.com/images/themes/theme1/bg.png" TargetMode="External"/><Relationship Id="rId1976" Type="http://schemas.openxmlformats.org/officeDocument/2006/relationships/hyperlink" Target="http://pbs.twimg.com/profile_images/18632722/jeanlucr_normal.jpg" TargetMode="External"/><Relationship Id="rId3191" Type="http://schemas.openxmlformats.org/officeDocument/2006/relationships/hyperlink" Target="https://twitter.com/govengreso" TargetMode="External"/><Relationship Id="rId30" Type="http://schemas.openxmlformats.org/officeDocument/2006/relationships/hyperlink" Target="https://t.co/J0ifUk8EMt" TargetMode="External"/><Relationship Id="rId1629" Type="http://schemas.openxmlformats.org/officeDocument/2006/relationships/hyperlink" Target="http://pbs.twimg.com/profile_background_images/451287961779179520/Ha0Kc-Wy.png" TargetMode="External"/><Relationship Id="rId1836" Type="http://schemas.openxmlformats.org/officeDocument/2006/relationships/hyperlink" Target="http://abs.twimg.com/images/themes/theme1/bg.png" TargetMode="External"/><Relationship Id="rId3289" Type="http://schemas.openxmlformats.org/officeDocument/2006/relationships/hyperlink" Target="https://twitter.com/tommartin" TargetMode="External"/><Relationship Id="rId3496" Type="http://schemas.openxmlformats.org/officeDocument/2006/relationships/hyperlink" Target="https://twitter.com/suzannekosmerl" TargetMode="External"/><Relationship Id="rId1903" Type="http://schemas.openxmlformats.org/officeDocument/2006/relationships/hyperlink" Target="http://pbs.twimg.com/profile_background_images/747709286/1baafed21b068c724e790d56c66db0d0.jpeg" TargetMode="External"/><Relationship Id="rId2098" Type="http://schemas.openxmlformats.org/officeDocument/2006/relationships/hyperlink" Target="http://pbs.twimg.com/profile_images/478973329940828160/f3ekJDs-_normal.png" TargetMode="External"/><Relationship Id="rId3051" Type="http://schemas.openxmlformats.org/officeDocument/2006/relationships/hyperlink" Target="https://twitter.com/zacharyatkins1" TargetMode="External"/><Relationship Id="rId3149" Type="http://schemas.openxmlformats.org/officeDocument/2006/relationships/hyperlink" Target="https://twitter.com/pooja_mittal783" TargetMode="External"/><Relationship Id="rId3356" Type="http://schemas.openxmlformats.org/officeDocument/2006/relationships/hyperlink" Target="https://twitter.com/tim_fargo" TargetMode="External"/><Relationship Id="rId277" Type="http://schemas.openxmlformats.org/officeDocument/2006/relationships/hyperlink" Target="http://www.myfrugalbusiness.com/" TargetMode="External"/><Relationship Id="rId484" Type="http://schemas.openxmlformats.org/officeDocument/2006/relationships/hyperlink" Target="https://t.co/5GBPiHFyZ7" TargetMode="External"/><Relationship Id="rId2165" Type="http://schemas.openxmlformats.org/officeDocument/2006/relationships/hyperlink" Target="http://pbs.twimg.com/profile_images/972527350163259392/AOuZOu3__normal.jpg" TargetMode="External"/><Relationship Id="rId3009" Type="http://schemas.openxmlformats.org/officeDocument/2006/relationships/hyperlink" Target="https://twitter.com/funmando" TargetMode="External"/><Relationship Id="rId3216" Type="http://schemas.openxmlformats.org/officeDocument/2006/relationships/hyperlink" Target="https://twitter.com/laraisabelle8" TargetMode="External"/><Relationship Id="rId137" Type="http://schemas.openxmlformats.org/officeDocument/2006/relationships/hyperlink" Target="http://www.partnerwin.com/" TargetMode="External"/><Relationship Id="rId344" Type="http://schemas.openxmlformats.org/officeDocument/2006/relationships/hyperlink" Target="https://t.co/gb9FlrzPkf" TargetMode="External"/><Relationship Id="rId691" Type="http://schemas.openxmlformats.org/officeDocument/2006/relationships/hyperlink" Target="https://pbs.twimg.com/profile_banners/1293241/1513730116" TargetMode="External"/><Relationship Id="rId789" Type="http://schemas.openxmlformats.org/officeDocument/2006/relationships/hyperlink" Target="https://pbs.twimg.com/profile_banners/190983664/1464048838" TargetMode="External"/><Relationship Id="rId996" Type="http://schemas.openxmlformats.org/officeDocument/2006/relationships/hyperlink" Target="https://pbs.twimg.com/profile_banners/465526778/1505848787" TargetMode="External"/><Relationship Id="rId2025" Type="http://schemas.openxmlformats.org/officeDocument/2006/relationships/hyperlink" Target="http://pbs.twimg.com/profile_images/958017150316351489/SYORuOIa_normal.jpg" TargetMode="External"/><Relationship Id="rId2372" Type="http://schemas.openxmlformats.org/officeDocument/2006/relationships/hyperlink" Target="http://pbs.twimg.com/profile_images/525128512043110400/LIQeXB7r_normal.png" TargetMode="External"/><Relationship Id="rId2677" Type="http://schemas.openxmlformats.org/officeDocument/2006/relationships/hyperlink" Target="http://pbs.twimg.com/profile_images/851160043345063936/2LVUOKUl_normal.jpg" TargetMode="External"/><Relationship Id="rId2884" Type="http://schemas.openxmlformats.org/officeDocument/2006/relationships/hyperlink" Target="https://twitter.com/techergun" TargetMode="External"/><Relationship Id="rId3423" Type="http://schemas.openxmlformats.org/officeDocument/2006/relationships/hyperlink" Target="https://twitter.com/cryptohani" TargetMode="External"/><Relationship Id="rId551" Type="http://schemas.openxmlformats.org/officeDocument/2006/relationships/hyperlink" Target="http://www.burtsteingraeber.com/" TargetMode="External"/><Relationship Id="rId649" Type="http://schemas.openxmlformats.org/officeDocument/2006/relationships/hyperlink" Target="https://pbs.twimg.com/profile_banners/786594931125153792/1476374499" TargetMode="External"/><Relationship Id="rId856" Type="http://schemas.openxmlformats.org/officeDocument/2006/relationships/hyperlink" Target="https://pbs.twimg.com/profile_banners/1565282828/1509436800" TargetMode="External"/><Relationship Id="rId1181" Type="http://schemas.openxmlformats.org/officeDocument/2006/relationships/hyperlink" Target="https://pbs.twimg.com/profile_banners/135922295/1431055605" TargetMode="External"/><Relationship Id="rId1279" Type="http://schemas.openxmlformats.org/officeDocument/2006/relationships/hyperlink" Target="http://abs.twimg.com/images/themes/theme1/bg.png" TargetMode="External"/><Relationship Id="rId1486" Type="http://schemas.openxmlformats.org/officeDocument/2006/relationships/hyperlink" Target="http://pbs.twimg.com/profile_background_images/802445505/f4637f4a288446e4f9becf24051f7d06.png" TargetMode="External"/><Relationship Id="rId2232" Type="http://schemas.openxmlformats.org/officeDocument/2006/relationships/hyperlink" Target="http://pbs.twimg.com/profile_images/893161619680776192/9Wphq08e_normal.jpg" TargetMode="External"/><Relationship Id="rId2537" Type="http://schemas.openxmlformats.org/officeDocument/2006/relationships/hyperlink" Target="http://pbs.twimg.com/profile_images/829673420623343616/33gdUefc_normal.jpg" TargetMode="External"/><Relationship Id="rId204" Type="http://schemas.openxmlformats.org/officeDocument/2006/relationships/hyperlink" Target="https://t.co/5tecyC7ewn" TargetMode="External"/><Relationship Id="rId411" Type="http://schemas.openxmlformats.org/officeDocument/2006/relationships/hyperlink" Target="https://t.co/9Y7s0L39a3" TargetMode="External"/><Relationship Id="rId509" Type="http://schemas.openxmlformats.org/officeDocument/2006/relationships/hyperlink" Target="http://spinfeedtechnologies.com/" TargetMode="External"/><Relationship Id="rId1041" Type="http://schemas.openxmlformats.org/officeDocument/2006/relationships/hyperlink" Target="https://pbs.twimg.com/profile_banners/960772022/1404673509" TargetMode="External"/><Relationship Id="rId1139" Type="http://schemas.openxmlformats.org/officeDocument/2006/relationships/hyperlink" Target="https://pbs.twimg.com/profile_banners/2969838341/1467313851" TargetMode="External"/><Relationship Id="rId1346" Type="http://schemas.openxmlformats.org/officeDocument/2006/relationships/hyperlink" Target="http://abs.twimg.com/images/themes/theme1/bg.png" TargetMode="External"/><Relationship Id="rId1693" Type="http://schemas.openxmlformats.org/officeDocument/2006/relationships/hyperlink" Target="http://abs.twimg.com/images/themes/theme1/bg.png" TargetMode="External"/><Relationship Id="rId1998" Type="http://schemas.openxmlformats.org/officeDocument/2006/relationships/hyperlink" Target="http://pbs.twimg.com/profile_images/702765584191086592/U0hGEUT3_normal.jpg" TargetMode="External"/><Relationship Id="rId2744" Type="http://schemas.openxmlformats.org/officeDocument/2006/relationships/hyperlink" Target="https://twitter.com/jon_ferrara" TargetMode="External"/><Relationship Id="rId2951" Type="http://schemas.openxmlformats.org/officeDocument/2006/relationships/hyperlink" Target="https://twitter.com/ag" TargetMode="External"/><Relationship Id="rId716" Type="http://schemas.openxmlformats.org/officeDocument/2006/relationships/hyperlink" Target="https://pbs.twimg.com/profile_banners/252613497/1414666579" TargetMode="External"/><Relationship Id="rId923" Type="http://schemas.openxmlformats.org/officeDocument/2006/relationships/hyperlink" Target="https://pbs.twimg.com/profile_banners/20249387/1491070885" TargetMode="External"/><Relationship Id="rId1553" Type="http://schemas.openxmlformats.org/officeDocument/2006/relationships/hyperlink" Target="http://pbs.twimg.com/profile_background_images/682352822004936705/9JQfTbxJ.png" TargetMode="External"/><Relationship Id="rId1760" Type="http://schemas.openxmlformats.org/officeDocument/2006/relationships/hyperlink" Target="http://abs.twimg.com/images/themes/theme1/bg.png" TargetMode="External"/><Relationship Id="rId1858" Type="http://schemas.openxmlformats.org/officeDocument/2006/relationships/hyperlink" Target="http://abs.twimg.com/images/themes/theme19/bg.gif" TargetMode="External"/><Relationship Id="rId2604" Type="http://schemas.openxmlformats.org/officeDocument/2006/relationships/hyperlink" Target="http://pbs.twimg.com/profile_images/958749844620890112/BPLjhL7q_normal.jpg" TargetMode="External"/><Relationship Id="rId2811" Type="http://schemas.openxmlformats.org/officeDocument/2006/relationships/hyperlink" Target="https://twitter.com/waeljose" TargetMode="External"/><Relationship Id="rId52" Type="http://schemas.openxmlformats.org/officeDocument/2006/relationships/hyperlink" Target="https://t.co/uQGDB2S51n" TargetMode="External"/><Relationship Id="rId1206" Type="http://schemas.openxmlformats.org/officeDocument/2006/relationships/hyperlink" Target="https://pbs.twimg.com/profile_banners/2932067393/1518741017" TargetMode="External"/><Relationship Id="rId1413" Type="http://schemas.openxmlformats.org/officeDocument/2006/relationships/hyperlink" Target="http://abs.twimg.com/images/themes/theme1/bg.png" TargetMode="External"/><Relationship Id="rId1620" Type="http://schemas.openxmlformats.org/officeDocument/2006/relationships/hyperlink" Target="http://pbs.twimg.com/profile_background_images/699621609/0ce845362893fdf6cc3839f37b45e17e.jpeg" TargetMode="External"/><Relationship Id="rId2909" Type="http://schemas.openxmlformats.org/officeDocument/2006/relationships/hyperlink" Target="https://twitter.com/skillslabio" TargetMode="External"/><Relationship Id="rId3073" Type="http://schemas.openxmlformats.org/officeDocument/2006/relationships/hyperlink" Target="https://twitter.com/camilo_mero" TargetMode="External"/><Relationship Id="rId3280" Type="http://schemas.openxmlformats.org/officeDocument/2006/relationships/hyperlink" Target="https://twitter.com/noteworthywifey" TargetMode="External"/><Relationship Id="rId1718" Type="http://schemas.openxmlformats.org/officeDocument/2006/relationships/hyperlink" Target="http://abs.twimg.com/images/themes/theme1/bg.png" TargetMode="External"/><Relationship Id="rId1925" Type="http://schemas.openxmlformats.org/officeDocument/2006/relationships/hyperlink" Target="http://abs.twimg.com/images/themes/theme8/bg.gif" TargetMode="External"/><Relationship Id="rId3140" Type="http://schemas.openxmlformats.org/officeDocument/2006/relationships/hyperlink" Target="https://twitter.com/cioc_colatini" TargetMode="External"/><Relationship Id="rId3378" Type="http://schemas.openxmlformats.org/officeDocument/2006/relationships/hyperlink" Target="https://twitter.com/pakman" TargetMode="External"/><Relationship Id="rId299" Type="http://schemas.openxmlformats.org/officeDocument/2006/relationships/hyperlink" Target="https://t.co/NR3WDpjYGd" TargetMode="External"/><Relationship Id="rId2187" Type="http://schemas.openxmlformats.org/officeDocument/2006/relationships/hyperlink" Target="http://pbs.twimg.com/profile_images/886159127935930369/wVqSOuN5_normal.jpg" TargetMode="External"/><Relationship Id="rId2394" Type="http://schemas.openxmlformats.org/officeDocument/2006/relationships/hyperlink" Target="http://pbs.twimg.com/profile_images/938068198842425344/VMmAbcGy_normal.jpg" TargetMode="External"/><Relationship Id="rId3238" Type="http://schemas.openxmlformats.org/officeDocument/2006/relationships/hyperlink" Target="https://twitter.com/launchmktg" TargetMode="External"/><Relationship Id="rId3445" Type="http://schemas.openxmlformats.org/officeDocument/2006/relationships/hyperlink" Target="https://twitter.com/clive140" TargetMode="External"/><Relationship Id="rId159" Type="http://schemas.openxmlformats.org/officeDocument/2006/relationships/hyperlink" Target="https://t.co/2idmxovUHA" TargetMode="External"/><Relationship Id="rId366" Type="http://schemas.openxmlformats.org/officeDocument/2006/relationships/hyperlink" Target="http://heltti.fi/" TargetMode="External"/><Relationship Id="rId573" Type="http://schemas.openxmlformats.org/officeDocument/2006/relationships/hyperlink" Target="http://t.co/Xdw3AQaYnK" TargetMode="External"/><Relationship Id="rId780" Type="http://schemas.openxmlformats.org/officeDocument/2006/relationships/hyperlink" Target="https://pbs.twimg.com/profile_banners/838503018081443840/1488754962" TargetMode="External"/><Relationship Id="rId2047" Type="http://schemas.openxmlformats.org/officeDocument/2006/relationships/hyperlink" Target="http://pbs.twimg.com/profile_images/975060069372002305/9AV-bUAm_normal.jpg" TargetMode="External"/><Relationship Id="rId2254" Type="http://schemas.openxmlformats.org/officeDocument/2006/relationships/hyperlink" Target="http://pbs.twimg.com/profile_images/735262542629613568/Hy4qGIAz_normal.jpg" TargetMode="External"/><Relationship Id="rId2461" Type="http://schemas.openxmlformats.org/officeDocument/2006/relationships/hyperlink" Target="http://pbs.twimg.com/profile_images/954346765016293376/2EmjODy-_normal.jpg" TargetMode="External"/><Relationship Id="rId2699" Type="http://schemas.openxmlformats.org/officeDocument/2006/relationships/hyperlink" Target="http://pbs.twimg.com/profile_images/839231366655004675/okTep9tN_normal.jpg" TargetMode="External"/><Relationship Id="rId3000" Type="http://schemas.openxmlformats.org/officeDocument/2006/relationships/hyperlink" Target="https://twitter.com/gabyygonzalez" TargetMode="External"/><Relationship Id="rId3305" Type="http://schemas.openxmlformats.org/officeDocument/2006/relationships/hyperlink" Target="https://twitter.com/salesproinsider" TargetMode="External"/><Relationship Id="rId3512" Type="http://schemas.openxmlformats.org/officeDocument/2006/relationships/hyperlink" Target="https://twitter.com/jenprovidence" TargetMode="External"/><Relationship Id="rId226" Type="http://schemas.openxmlformats.org/officeDocument/2006/relationships/hyperlink" Target="http://t.co/0dvDv7VLTR" TargetMode="External"/><Relationship Id="rId433" Type="http://schemas.openxmlformats.org/officeDocument/2006/relationships/hyperlink" Target="http://www.linkedin.com/in/markmilleritpro/" TargetMode="External"/><Relationship Id="rId878" Type="http://schemas.openxmlformats.org/officeDocument/2006/relationships/hyperlink" Target="https://pbs.twimg.com/profile_banners/769988255127314432/1472415088" TargetMode="External"/><Relationship Id="rId1063" Type="http://schemas.openxmlformats.org/officeDocument/2006/relationships/hyperlink" Target="https://pbs.twimg.com/profile_banners/2872661847/1517474773" TargetMode="External"/><Relationship Id="rId1270" Type="http://schemas.openxmlformats.org/officeDocument/2006/relationships/hyperlink" Target="https://pbs.twimg.com/profile_banners/265713807/1515790854" TargetMode="External"/><Relationship Id="rId2114" Type="http://schemas.openxmlformats.org/officeDocument/2006/relationships/hyperlink" Target="http://pbs.twimg.com/profile_images/747710023539777537/NJU9vN-F_normal.jpg" TargetMode="External"/><Relationship Id="rId2559" Type="http://schemas.openxmlformats.org/officeDocument/2006/relationships/hyperlink" Target="http://pbs.twimg.com/profile_images/873845128175243264/2wt-b9l7_normal.jpg" TargetMode="External"/><Relationship Id="rId2766" Type="http://schemas.openxmlformats.org/officeDocument/2006/relationships/hyperlink" Target="https://twitter.com/tedprodromou" TargetMode="External"/><Relationship Id="rId2973" Type="http://schemas.openxmlformats.org/officeDocument/2006/relationships/hyperlink" Target="https://twitter.com/orangeman7" TargetMode="External"/><Relationship Id="rId640" Type="http://schemas.openxmlformats.org/officeDocument/2006/relationships/hyperlink" Target="https://pbs.twimg.com/profile_banners/913311214481981445/1518231346" TargetMode="External"/><Relationship Id="rId738" Type="http://schemas.openxmlformats.org/officeDocument/2006/relationships/hyperlink" Target="https://pbs.twimg.com/profile_banners/873581485412036608/1507134331" TargetMode="External"/><Relationship Id="rId945" Type="http://schemas.openxmlformats.org/officeDocument/2006/relationships/hyperlink" Target="https://pbs.twimg.com/profile_banners/2369126468/1429053044" TargetMode="External"/><Relationship Id="rId1368" Type="http://schemas.openxmlformats.org/officeDocument/2006/relationships/hyperlink" Target="http://abs.twimg.com/images/themes/theme2/bg.gif" TargetMode="External"/><Relationship Id="rId1575" Type="http://schemas.openxmlformats.org/officeDocument/2006/relationships/hyperlink" Target="http://abs.twimg.com/images/themes/theme1/bg.png" TargetMode="External"/><Relationship Id="rId1782" Type="http://schemas.openxmlformats.org/officeDocument/2006/relationships/hyperlink" Target="http://pbs.twimg.com/profile_background_images/376933810/sfondo-ilsole.gif" TargetMode="External"/><Relationship Id="rId2321" Type="http://schemas.openxmlformats.org/officeDocument/2006/relationships/hyperlink" Target="http://pbs.twimg.com/profile_images/677431646203850752/J88t_Q6m_normal.jpg" TargetMode="External"/><Relationship Id="rId2419" Type="http://schemas.openxmlformats.org/officeDocument/2006/relationships/hyperlink" Target="http://pbs.twimg.com/profile_images/378800000535794515/e05dcc5f1c8ce367da8be1b32cffae37_normal.png" TargetMode="External"/><Relationship Id="rId2626" Type="http://schemas.openxmlformats.org/officeDocument/2006/relationships/hyperlink" Target="http://pbs.twimg.com/profile_images/766626447880355840/U60rKbrn_normal.jpg" TargetMode="External"/><Relationship Id="rId2833" Type="http://schemas.openxmlformats.org/officeDocument/2006/relationships/hyperlink" Target="https://twitter.com/ms_magallanes" TargetMode="External"/><Relationship Id="rId74" Type="http://schemas.openxmlformats.org/officeDocument/2006/relationships/hyperlink" Target="http://www.whandassociates.com/" TargetMode="External"/><Relationship Id="rId500" Type="http://schemas.openxmlformats.org/officeDocument/2006/relationships/hyperlink" Target="http://t.co/VcIYKd2Eun" TargetMode="External"/><Relationship Id="rId805" Type="http://schemas.openxmlformats.org/officeDocument/2006/relationships/hyperlink" Target="https://pbs.twimg.com/profile_banners/41962111/1454131763" TargetMode="External"/><Relationship Id="rId1130" Type="http://schemas.openxmlformats.org/officeDocument/2006/relationships/hyperlink" Target="https://pbs.twimg.com/profile_banners/18187095/1389765075" TargetMode="External"/><Relationship Id="rId1228" Type="http://schemas.openxmlformats.org/officeDocument/2006/relationships/hyperlink" Target="https://pbs.twimg.com/profile_banners/942373161311416326/1513515153" TargetMode="External"/><Relationship Id="rId1435" Type="http://schemas.openxmlformats.org/officeDocument/2006/relationships/hyperlink" Target="http://pbs.twimg.com/profile_background_images/378800000172834508/aGUoUmqB.jpeg" TargetMode="External"/><Relationship Id="rId1642" Type="http://schemas.openxmlformats.org/officeDocument/2006/relationships/hyperlink" Target="http://abs.twimg.com/images/themes/theme1/bg.png" TargetMode="External"/><Relationship Id="rId1947" Type="http://schemas.openxmlformats.org/officeDocument/2006/relationships/hyperlink" Target="http://pbs.twimg.com/profile_images/588857994739208194/HA0Y-I91_normal.png" TargetMode="External"/><Relationship Id="rId2900" Type="http://schemas.openxmlformats.org/officeDocument/2006/relationships/hyperlink" Target="https://twitter.com/tedseward" TargetMode="External"/><Relationship Id="rId3095" Type="http://schemas.openxmlformats.org/officeDocument/2006/relationships/hyperlink" Target="https://twitter.com/referralsales" TargetMode="External"/><Relationship Id="rId1502" Type="http://schemas.openxmlformats.org/officeDocument/2006/relationships/hyperlink" Target="http://pbs.twimg.com/profile_background_images/473227194/TwitterBG_LinkedIn_Design_BG.jpg" TargetMode="External"/><Relationship Id="rId1807" Type="http://schemas.openxmlformats.org/officeDocument/2006/relationships/hyperlink" Target="http://pbs.twimg.com/profile_background_images/166222653/freetwitterl-7--un-1-.br.jpg" TargetMode="External"/><Relationship Id="rId3162" Type="http://schemas.openxmlformats.org/officeDocument/2006/relationships/hyperlink" Target="https://twitter.com/sean_f_callahan" TargetMode="External"/><Relationship Id="rId290" Type="http://schemas.openxmlformats.org/officeDocument/2006/relationships/hyperlink" Target="http://www.econcepto.com/" TargetMode="External"/><Relationship Id="rId388" Type="http://schemas.openxmlformats.org/officeDocument/2006/relationships/hyperlink" Target="http://www.theinnovationgroup.it/" TargetMode="External"/><Relationship Id="rId2069" Type="http://schemas.openxmlformats.org/officeDocument/2006/relationships/hyperlink" Target="http://pbs.twimg.com/profile_images/790940796014981124/0cslrcLw_normal.jpg" TargetMode="External"/><Relationship Id="rId3022" Type="http://schemas.openxmlformats.org/officeDocument/2006/relationships/hyperlink" Target="https://twitter.com/agreencleveland" TargetMode="External"/><Relationship Id="rId3467" Type="http://schemas.openxmlformats.org/officeDocument/2006/relationships/hyperlink" Target="https://twitter.com/brunofridl" TargetMode="External"/><Relationship Id="rId150" Type="http://schemas.openxmlformats.org/officeDocument/2006/relationships/hyperlink" Target="https://t.co/bKBtZeAFrh" TargetMode="External"/><Relationship Id="rId595" Type="http://schemas.openxmlformats.org/officeDocument/2006/relationships/hyperlink" Target="http://www.hindustantimes.com/" TargetMode="External"/><Relationship Id="rId2276" Type="http://schemas.openxmlformats.org/officeDocument/2006/relationships/hyperlink" Target="http://pbs.twimg.com/profile_images/760468612817747968/f-rHHqG-_normal.jpg" TargetMode="External"/><Relationship Id="rId2483" Type="http://schemas.openxmlformats.org/officeDocument/2006/relationships/hyperlink" Target="http://pbs.twimg.com/profile_images/1768952403/IMGP2749_700k_cropped_normal.jpg" TargetMode="External"/><Relationship Id="rId2690" Type="http://schemas.openxmlformats.org/officeDocument/2006/relationships/hyperlink" Target="http://pbs.twimg.com/profile_images/553236566777147392/xYVafTni_normal.png" TargetMode="External"/><Relationship Id="rId3327" Type="http://schemas.openxmlformats.org/officeDocument/2006/relationships/hyperlink" Target="https://twitter.com/tzbaren" TargetMode="External"/><Relationship Id="rId248" Type="http://schemas.openxmlformats.org/officeDocument/2006/relationships/hyperlink" Target="http://www.saleshacker.com/" TargetMode="External"/><Relationship Id="rId455" Type="http://schemas.openxmlformats.org/officeDocument/2006/relationships/hyperlink" Target="http://www.lamy-lexel.com/" TargetMode="External"/><Relationship Id="rId662" Type="http://schemas.openxmlformats.org/officeDocument/2006/relationships/hyperlink" Target="https://pbs.twimg.com/profile_banners/2796346496/1495215373" TargetMode="External"/><Relationship Id="rId1085" Type="http://schemas.openxmlformats.org/officeDocument/2006/relationships/hyperlink" Target="https://pbs.twimg.com/profile_banners/3255414343/1518773428" TargetMode="External"/><Relationship Id="rId1292" Type="http://schemas.openxmlformats.org/officeDocument/2006/relationships/hyperlink" Target="http://pbs.twimg.com/profile_background_images/168933191/jonf.jpg" TargetMode="External"/><Relationship Id="rId2136" Type="http://schemas.openxmlformats.org/officeDocument/2006/relationships/hyperlink" Target="http://pbs.twimg.com/profile_images/795364834649014273/5ANZvD01_normal.jpg" TargetMode="External"/><Relationship Id="rId2343" Type="http://schemas.openxmlformats.org/officeDocument/2006/relationships/hyperlink" Target="http://pbs.twimg.com/profile_images/969311463960592384/e4yH-Q-b_normal.jpg" TargetMode="External"/><Relationship Id="rId2550" Type="http://schemas.openxmlformats.org/officeDocument/2006/relationships/hyperlink" Target="http://pbs.twimg.com/profile_images/432258838494846976/n5rx9RHu_normal.jpeg" TargetMode="External"/><Relationship Id="rId2788" Type="http://schemas.openxmlformats.org/officeDocument/2006/relationships/hyperlink" Target="https://twitter.com/ingesaez" TargetMode="External"/><Relationship Id="rId2995" Type="http://schemas.openxmlformats.org/officeDocument/2006/relationships/hyperlink" Target="https://twitter.com/creationagency" TargetMode="External"/><Relationship Id="rId108" Type="http://schemas.openxmlformats.org/officeDocument/2006/relationships/hyperlink" Target="https://t.co/SFAsLvjzm3" TargetMode="External"/><Relationship Id="rId315" Type="http://schemas.openxmlformats.org/officeDocument/2006/relationships/hyperlink" Target="https://t.co/F1eGk7ACWE" TargetMode="External"/><Relationship Id="rId522" Type="http://schemas.openxmlformats.org/officeDocument/2006/relationships/hyperlink" Target="http://arima.io/" TargetMode="External"/><Relationship Id="rId967" Type="http://schemas.openxmlformats.org/officeDocument/2006/relationships/hyperlink" Target="https://pbs.twimg.com/profile_banners/19601625/1505921610" TargetMode="External"/><Relationship Id="rId1152" Type="http://schemas.openxmlformats.org/officeDocument/2006/relationships/hyperlink" Target="https://pbs.twimg.com/profile_banners/783214/1520968514" TargetMode="External"/><Relationship Id="rId1597" Type="http://schemas.openxmlformats.org/officeDocument/2006/relationships/hyperlink" Target="http://abs.twimg.com/images/themes/theme15/bg.png" TargetMode="External"/><Relationship Id="rId2203" Type="http://schemas.openxmlformats.org/officeDocument/2006/relationships/hyperlink" Target="http://pbs.twimg.com/profile_images/1521920248/33AD4428_-_Copy_normal.jpg" TargetMode="External"/><Relationship Id="rId2410" Type="http://schemas.openxmlformats.org/officeDocument/2006/relationships/hyperlink" Target="http://pbs.twimg.com/profile_images/2149025369/profile-image-curation-traffic_normal.jpg" TargetMode="External"/><Relationship Id="rId2648" Type="http://schemas.openxmlformats.org/officeDocument/2006/relationships/hyperlink" Target="http://pbs.twimg.com/profile_images/695245027266658304/NhjJMCTh_normal.jpg" TargetMode="External"/><Relationship Id="rId2855" Type="http://schemas.openxmlformats.org/officeDocument/2006/relationships/hyperlink" Target="https://twitter.com/ju_potier" TargetMode="External"/><Relationship Id="rId96" Type="http://schemas.openxmlformats.org/officeDocument/2006/relationships/hyperlink" Target="http://t.co/mC7yQL7xLI" TargetMode="External"/><Relationship Id="rId827" Type="http://schemas.openxmlformats.org/officeDocument/2006/relationships/hyperlink" Target="https://pbs.twimg.com/profile_banners/704986537/1362056200" TargetMode="External"/><Relationship Id="rId1012" Type="http://schemas.openxmlformats.org/officeDocument/2006/relationships/hyperlink" Target="https://pbs.twimg.com/profile_banners/1351460570/1498042771" TargetMode="External"/><Relationship Id="rId1457" Type="http://schemas.openxmlformats.org/officeDocument/2006/relationships/hyperlink" Target="http://pbs.twimg.com/profile_background_images/890078490/c5fa47d5a33e24a6d378a53cb0565879.jpeg" TargetMode="External"/><Relationship Id="rId1664" Type="http://schemas.openxmlformats.org/officeDocument/2006/relationships/hyperlink" Target="http://abs.twimg.com/images/themes/theme1/bg.png" TargetMode="External"/><Relationship Id="rId1871" Type="http://schemas.openxmlformats.org/officeDocument/2006/relationships/hyperlink" Target="http://abs.twimg.com/images/themes/theme1/bg.png" TargetMode="External"/><Relationship Id="rId2508" Type="http://schemas.openxmlformats.org/officeDocument/2006/relationships/hyperlink" Target="http://abs.twimg.com/sticky/default_profile_images/default_profile_normal.png" TargetMode="External"/><Relationship Id="rId2715" Type="http://schemas.openxmlformats.org/officeDocument/2006/relationships/hyperlink" Target="http://pbs.twimg.com/profile_images/950304432205565952/aSfW5h3z_normal.jpg" TargetMode="External"/><Relationship Id="rId2922" Type="http://schemas.openxmlformats.org/officeDocument/2006/relationships/hyperlink" Target="https://twitter.com/bobwoods" TargetMode="External"/><Relationship Id="rId1317" Type="http://schemas.openxmlformats.org/officeDocument/2006/relationships/hyperlink" Target="http://abs.twimg.com/images/themes/theme1/bg.png" TargetMode="External"/><Relationship Id="rId1524" Type="http://schemas.openxmlformats.org/officeDocument/2006/relationships/hyperlink" Target="http://abs.twimg.com/images/themes/theme1/bg.png" TargetMode="External"/><Relationship Id="rId1731" Type="http://schemas.openxmlformats.org/officeDocument/2006/relationships/hyperlink" Target="http://abs.twimg.com/images/themes/theme1/bg.png" TargetMode="External"/><Relationship Id="rId1969" Type="http://schemas.openxmlformats.org/officeDocument/2006/relationships/hyperlink" Target="http://pbs.twimg.com/profile_images/901161219578580992/IPPyZHDN_normal.jpg" TargetMode="External"/><Relationship Id="rId3184" Type="http://schemas.openxmlformats.org/officeDocument/2006/relationships/hyperlink" Target="https://twitter.com/timothyhughes" TargetMode="External"/><Relationship Id="rId23" Type="http://schemas.openxmlformats.org/officeDocument/2006/relationships/hyperlink" Target="https://t.co/F3fLcf5sH7" TargetMode="External"/><Relationship Id="rId1829" Type="http://schemas.openxmlformats.org/officeDocument/2006/relationships/hyperlink" Target="http://pbs.twimg.com/profile_background_images/521438408690765824/LXC87_sk.jpeg" TargetMode="External"/><Relationship Id="rId3391" Type="http://schemas.openxmlformats.org/officeDocument/2006/relationships/hyperlink" Target="https://twitter.com/quotable" TargetMode="External"/><Relationship Id="rId3489" Type="http://schemas.openxmlformats.org/officeDocument/2006/relationships/hyperlink" Target="https://twitter.com/sanderbiehn" TargetMode="External"/><Relationship Id="rId2298" Type="http://schemas.openxmlformats.org/officeDocument/2006/relationships/hyperlink" Target="http://a0.twimg.com/profile_images/3352752514/1a725d5183fc3bf49af07bfaa249d994_normal.jpeg" TargetMode="External"/><Relationship Id="rId3044" Type="http://schemas.openxmlformats.org/officeDocument/2006/relationships/hyperlink" Target="https://twitter.com/pushingsocial" TargetMode="External"/><Relationship Id="rId3251" Type="http://schemas.openxmlformats.org/officeDocument/2006/relationships/hyperlink" Target="https://twitter.com/rankbasics" TargetMode="External"/><Relationship Id="rId3349" Type="http://schemas.openxmlformats.org/officeDocument/2006/relationships/hyperlink" Target="https://twitter.com/vinyl_for_life" TargetMode="External"/><Relationship Id="rId172" Type="http://schemas.openxmlformats.org/officeDocument/2006/relationships/hyperlink" Target="http://www.lesexpertsduweb.com/" TargetMode="External"/><Relationship Id="rId477" Type="http://schemas.openxmlformats.org/officeDocument/2006/relationships/hyperlink" Target="https://www.franzrusso.it/" TargetMode="External"/><Relationship Id="rId684" Type="http://schemas.openxmlformats.org/officeDocument/2006/relationships/hyperlink" Target="https://pbs.twimg.com/profile_banners/504601277/1509232165" TargetMode="External"/><Relationship Id="rId2060" Type="http://schemas.openxmlformats.org/officeDocument/2006/relationships/hyperlink" Target="http://pbs.twimg.com/profile_images/960846964924567552/CgZoCTdq_normal.jpg" TargetMode="External"/><Relationship Id="rId2158" Type="http://schemas.openxmlformats.org/officeDocument/2006/relationships/hyperlink" Target="http://pbs.twimg.com/profile_images/496909304419475457/gElfHlI6_normal.png" TargetMode="External"/><Relationship Id="rId2365" Type="http://schemas.openxmlformats.org/officeDocument/2006/relationships/hyperlink" Target="http://pbs.twimg.com/profile_images/974863643132157954/1HEuw5Jl_normal.jpg" TargetMode="External"/><Relationship Id="rId3111" Type="http://schemas.openxmlformats.org/officeDocument/2006/relationships/hyperlink" Target="https://twitter.com/radioms" TargetMode="External"/><Relationship Id="rId3209" Type="http://schemas.openxmlformats.org/officeDocument/2006/relationships/hyperlink" Target="https://twitter.com/brynnetillman" TargetMode="External"/><Relationship Id="rId337" Type="http://schemas.openxmlformats.org/officeDocument/2006/relationships/hyperlink" Target="https://www.linkedin.com/in/vivianfrancos" TargetMode="External"/><Relationship Id="rId891" Type="http://schemas.openxmlformats.org/officeDocument/2006/relationships/hyperlink" Target="https://pbs.twimg.com/profile_banners/1581416822/1455848344" TargetMode="External"/><Relationship Id="rId989" Type="http://schemas.openxmlformats.org/officeDocument/2006/relationships/hyperlink" Target="https://pbs.twimg.com/profile_banners/1186286940/1521481664" TargetMode="External"/><Relationship Id="rId2018" Type="http://schemas.openxmlformats.org/officeDocument/2006/relationships/hyperlink" Target="http://pbs.twimg.com/profile_images/904821629825507328/cNPsxG-__normal.jpg" TargetMode="External"/><Relationship Id="rId2572" Type="http://schemas.openxmlformats.org/officeDocument/2006/relationships/hyperlink" Target="http://pbs.twimg.com/profile_images/972552033558581249/DfrMy84q_normal.jpg" TargetMode="External"/><Relationship Id="rId2877" Type="http://schemas.openxmlformats.org/officeDocument/2006/relationships/hyperlink" Target="https://twitter.com/jacklejackle86" TargetMode="External"/><Relationship Id="rId3416" Type="http://schemas.openxmlformats.org/officeDocument/2006/relationships/hyperlink" Target="https://twitter.com/onalytica" TargetMode="External"/><Relationship Id="rId544" Type="http://schemas.openxmlformats.org/officeDocument/2006/relationships/hyperlink" Target="https://t.co/VZzepoWpMa" TargetMode="External"/><Relationship Id="rId751" Type="http://schemas.openxmlformats.org/officeDocument/2006/relationships/hyperlink" Target="https://pbs.twimg.com/profile_banners/884940536259371008/1503689121" TargetMode="External"/><Relationship Id="rId849" Type="http://schemas.openxmlformats.org/officeDocument/2006/relationships/hyperlink" Target="https://pbs.twimg.com/profile_banners/585897164/1496137350" TargetMode="External"/><Relationship Id="rId1174" Type="http://schemas.openxmlformats.org/officeDocument/2006/relationships/hyperlink" Target="https://pbs.twimg.com/profile_banners/948342723710472192/1515182779" TargetMode="External"/><Relationship Id="rId1381" Type="http://schemas.openxmlformats.org/officeDocument/2006/relationships/hyperlink" Target="http://pbs.twimg.com/profile_background_images/461491399611781120/zJLjxHiS.jpeg" TargetMode="External"/><Relationship Id="rId1479" Type="http://schemas.openxmlformats.org/officeDocument/2006/relationships/hyperlink" Target="http://pbs.twimg.com/profile_background_images/140849519/twitter_header4.jpg" TargetMode="External"/><Relationship Id="rId1686" Type="http://schemas.openxmlformats.org/officeDocument/2006/relationships/hyperlink" Target="http://abs.twimg.com/images/themes/theme2/bg.gif" TargetMode="External"/><Relationship Id="rId2225" Type="http://schemas.openxmlformats.org/officeDocument/2006/relationships/hyperlink" Target="http://pbs.twimg.com/profile_images/872467343623897089/-PN3Zp2Z_normal.jpg" TargetMode="External"/><Relationship Id="rId2432" Type="http://schemas.openxmlformats.org/officeDocument/2006/relationships/hyperlink" Target="http://pbs.twimg.com/profile_images/515157879356006400/Ld6TQKmH_normal.jpeg" TargetMode="External"/><Relationship Id="rId404" Type="http://schemas.openxmlformats.org/officeDocument/2006/relationships/hyperlink" Target="https://t.co/qCmSOOp1En" TargetMode="External"/><Relationship Id="rId611" Type="http://schemas.openxmlformats.org/officeDocument/2006/relationships/hyperlink" Target="https://pbs.twimg.com/profile_banners/8841372/1456623106" TargetMode="External"/><Relationship Id="rId1034" Type="http://schemas.openxmlformats.org/officeDocument/2006/relationships/hyperlink" Target="https://pbs.twimg.com/profile_banners/113581772/1516800008" TargetMode="External"/><Relationship Id="rId1241" Type="http://schemas.openxmlformats.org/officeDocument/2006/relationships/hyperlink" Target="https://pbs.twimg.com/profile_banners/723477740058492928/1503305336" TargetMode="External"/><Relationship Id="rId1339" Type="http://schemas.openxmlformats.org/officeDocument/2006/relationships/hyperlink" Target="http://abs.twimg.com/images/themes/theme1/bg.png" TargetMode="External"/><Relationship Id="rId1893" Type="http://schemas.openxmlformats.org/officeDocument/2006/relationships/hyperlink" Target="http://pbs.twimg.com/profile_background_images/886397194/ded10f8d40d1df8110736ee194a8022b.jpeg" TargetMode="External"/><Relationship Id="rId2737" Type="http://schemas.openxmlformats.org/officeDocument/2006/relationships/hyperlink" Target="https://twitter.com/anastasiabarre" TargetMode="External"/><Relationship Id="rId2944" Type="http://schemas.openxmlformats.org/officeDocument/2006/relationships/hyperlink" Target="https://twitter.com/game_wildermez" TargetMode="External"/><Relationship Id="rId709" Type="http://schemas.openxmlformats.org/officeDocument/2006/relationships/hyperlink" Target="https://pbs.twimg.com/profile_banners/78639191/1400096055" TargetMode="External"/><Relationship Id="rId916" Type="http://schemas.openxmlformats.org/officeDocument/2006/relationships/hyperlink" Target="https://pbs.twimg.com/profile_banners/853630729795903489/1507208423" TargetMode="External"/><Relationship Id="rId1101" Type="http://schemas.openxmlformats.org/officeDocument/2006/relationships/hyperlink" Target="https://pbs.twimg.com/profile_banners/798860003478118400/1498658116" TargetMode="External"/><Relationship Id="rId1546" Type="http://schemas.openxmlformats.org/officeDocument/2006/relationships/hyperlink" Target="http://abs.twimg.com/images/themes/theme15/bg.png" TargetMode="External"/><Relationship Id="rId1753" Type="http://schemas.openxmlformats.org/officeDocument/2006/relationships/hyperlink" Target="http://pbs.twimg.com/profile_background_images/7314553/maui_orange_background.jpg" TargetMode="External"/><Relationship Id="rId1960" Type="http://schemas.openxmlformats.org/officeDocument/2006/relationships/hyperlink" Target="http://pbs.twimg.com/profile_images/709825689181147136/SdVd6iit_normal.jpg" TargetMode="External"/><Relationship Id="rId2804" Type="http://schemas.openxmlformats.org/officeDocument/2006/relationships/hyperlink" Target="https://twitter.com/trudykwik" TargetMode="External"/><Relationship Id="rId45" Type="http://schemas.openxmlformats.org/officeDocument/2006/relationships/hyperlink" Target="https://t.co/B5l3RIEoIN" TargetMode="External"/><Relationship Id="rId1406" Type="http://schemas.openxmlformats.org/officeDocument/2006/relationships/hyperlink" Target="http://abs.twimg.com/images/themes/theme2/bg.gif" TargetMode="External"/><Relationship Id="rId1613" Type="http://schemas.openxmlformats.org/officeDocument/2006/relationships/hyperlink" Target="http://abs.twimg.com/images/themes/theme1/bg.png" TargetMode="External"/><Relationship Id="rId1820" Type="http://schemas.openxmlformats.org/officeDocument/2006/relationships/hyperlink" Target="http://abs.twimg.com/images/themes/theme1/bg.png" TargetMode="External"/><Relationship Id="rId3066" Type="http://schemas.openxmlformats.org/officeDocument/2006/relationships/hyperlink" Target="https://twitter.com/smanzanedo" TargetMode="External"/><Relationship Id="rId3273" Type="http://schemas.openxmlformats.org/officeDocument/2006/relationships/hyperlink" Target="https://twitter.com/agenceydyle" TargetMode="External"/><Relationship Id="rId3480" Type="http://schemas.openxmlformats.org/officeDocument/2006/relationships/hyperlink" Target="https://twitter.com/hospitalitytek" TargetMode="External"/><Relationship Id="rId194" Type="http://schemas.openxmlformats.org/officeDocument/2006/relationships/hyperlink" Target="https://t.co/VsGjArUCFP" TargetMode="External"/><Relationship Id="rId1918" Type="http://schemas.openxmlformats.org/officeDocument/2006/relationships/hyperlink" Target="http://abs.twimg.com/images/themes/theme1/bg.png" TargetMode="External"/><Relationship Id="rId2082" Type="http://schemas.openxmlformats.org/officeDocument/2006/relationships/hyperlink" Target="http://pbs.twimg.com/profile_images/618488434387070976/7INk1mgK_normal.jpg" TargetMode="External"/><Relationship Id="rId3133" Type="http://schemas.openxmlformats.org/officeDocument/2006/relationships/hyperlink" Target="https://twitter.com/msocialbusiness" TargetMode="External"/><Relationship Id="rId261" Type="http://schemas.openxmlformats.org/officeDocument/2006/relationships/hyperlink" Target="https://t.co/gR08pulxwU" TargetMode="External"/><Relationship Id="rId499" Type="http://schemas.openxmlformats.org/officeDocument/2006/relationships/hyperlink" Target="http://t.co/5eypteZK4b" TargetMode="External"/><Relationship Id="rId2387" Type="http://schemas.openxmlformats.org/officeDocument/2006/relationships/hyperlink" Target="http://pbs.twimg.com/profile_images/956290960702369793/IIx5CBvN_normal.jpg" TargetMode="External"/><Relationship Id="rId2594" Type="http://schemas.openxmlformats.org/officeDocument/2006/relationships/hyperlink" Target="http://pbs.twimg.com/profile_images/668061263503716352/j1CX0KAq_normal.jpg" TargetMode="External"/><Relationship Id="rId3340" Type="http://schemas.openxmlformats.org/officeDocument/2006/relationships/hyperlink" Target="https://twitter.com/jackvaughanattt" TargetMode="External"/><Relationship Id="rId3438" Type="http://schemas.openxmlformats.org/officeDocument/2006/relationships/hyperlink" Target="https://twitter.com/profitspodcasts" TargetMode="External"/><Relationship Id="rId359" Type="http://schemas.openxmlformats.org/officeDocument/2006/relationships/hyperlink" Target="https://t.co/qjPiWRjkfE" TargetMode="External"/><Relationship Id="rId566" Type="http://schemas.openxmlformats.org/officeDocument/2006/relationships/hyperlink" Target="https://t.co/7oRLmq1CQY" TargetMode="External"/><Relationship Id="rId773" Type="http://schemas.openxmlformats.org/officeDocument/2006/relationships/hyperlink" Target="https://pbs.twimg.com/profile_banners/866699000459780096/1520158936" TargetMode="External"/><Relationship Id="rId1196" Type="http://schemas.openxmlformats.org/officeDocument/2006/relationships/hyperlink" Target="https://pbs.twimg.com/profile_banners/2982408819/1517789532" TargetMode="External"/><Relationship Id="rId2247" Type="http://schemas.openxmlformats.org/officeDocument/2006/relationships/hyperlink" Target="http://pbs.twimg.com/profile_images/708715427069861888/l6l-SZef_normal.jpg" TargetMode="External"/><Relationship Id="rId2454" Type="http://schemas.openxmlformats.org/officeDocument/2006/relationships/hyperlink" Target="http://pbs.twimg.com/profile_images/943517995086774273/Jw2ioTG2_normal.jpg" TargetMode="External"/><Relationship Id="rId2899" Type="http://schemas.openxmlformats.org/officeDocument/2006/relationships/hyperlink" Target="https://twitter.com/lilly_stevens99" TargetMode="External"/><Relationship Id="rId3200" Type="http://schemas.openxmlformats.org/officeDocument/2006/relationships/hyperlink" Target="https://twitter.com/thinkdigitalbar" TargetMode="External"/><Relationship Id="rId3505" Type="http://schemas.openxmlformats.org/officeDocument/2006/relationships/hyperlink" Target="https://twitter.com/emmaraty" TargetMode="External"/><Relationship Id="rId121" Type="http://schemas.openxmlformats.org/officeDocument/2006/relationships/hyperlink" Target="https://t.co/2KxZwsWYRd" TargetMode="External"/><Relationship Id="rId219" Type="http://schemas.openxmlformats.org/officeDocument/2006/relationships/hyperlink" Target="https://t.co/x83lp1dxvB" TargetMode="External"/><Relationship Id="rId426" Type="http://schemas.openxmlformats.org/officeDocument/2006/relationships/hyperlink" Target="http://t.co/9R1a2TNO9D" TargetMode="External"/><Relationship Id="rId633" Type="http://schemas.openxmlformats.org/officeDocument/2006/relationships/hyperlink" Target="https://pbs.twimg.com/profile_banners/278408122/1491729525" TargetMode="External"/><Relationship Id="rId980" Type="http://schemas.openxmlformats.org/officeDocument/2006/relationships/hyperlink" Target="https://pbs.twimg.com/profile_banners/51697333/1478980279" TargetMode="External"/><Relationship Id="rId1056" Type="http://schemas.openxmlformats.org/officeDocument/2006/relationships/hyperlink" Target="https://pbs.twimg.com/profile_banners/746606640141598720/1489659207" TargetMode="External"/><Relationship Id="rId1263" Type="http://schemas.openxmlformats.org/officeDocument/2006/relationships/hyperlink" Target="https://pbs.twimg.com/profile_banners/78288179/1492008544" TargetMode="External"/><Relationship Id="rId2107" Type="http://schemas.openxmlformats.org/officeDocument/2006/relationships/hyperlink" Target="http://pbs.twimg.com/profile_images/499761315619958784/KsWWmgHd_normal.jpeg" TargetMode="External"/><Relationship Id="rId2314" Type="http://schemas.openxmlformats.org/officeDocument/2006/relationships/hyperlink" Target="http://pbs.twimg.com/profile_images/672052683633766400/wAKV8Qt__normal.png" TargetMode="External"/><Relationship Id="rId2661" Type="http://schemas.openxmlformats.org/officeDocument/2006/relationships/hyperlink" Target="http://pbs.twimg.com/profile_images/1235812339/isg1_normal.png" TargetMode="External"/><Relationship Id="rId2759" Type="http://schemas.openxmlformats.org/officeDocument/2006/relationships/hyperlink" Target="https://twitter.com/lesguer_lionel" TargetMode="External"/><Relationship Id="rId2966" Type="http://schemas.openxmlformats.org/officeDocument/2006/relationships/hyperlink" Target="https://twitter.com/xoxolizza" TargetMode="External"/><Relationship Id="rId840" Type="http://schemas.openxmlformats.org/officeDocument/2006/relationships/hyperlink" Target="https://pbs.twimg.com/profile_banners/13058772/1519325958" TargetMode="External"/><Relationship Id="rId938" Type="http://schemas.openxmlformats.org/officeDocument/2006/relationships/hyperlink" Target="https://pbs.twimg.com/profile_banners/826867682741985281/1488831638" TargetMode="External"/><Relationship Id="rId1470" Type="http://schemas.openxmlformats.org/officeDocument/2006/relationships/hyperlink" Target="http://abs.twimg.com/images/themes/theme1/bg.png" TargetMode="External"/><Relationship Id="rId1568" Type="http://schemas.openxmlformats.org/officeDocument/2006/relationships/hyperlink" Target="http://pbs.twimg.com/profile_background_images/601069737422950400/CrUAcSx4.png" TargetMode="External"/><Relationship Id="rId1775" Type="http://schemas.openxmlformats.org/officeDocument/2006/relationships/hyperlink" Target="http://abs.twimg.com/images/themes/theme1/bg.png" TargetMode="External"/><Relationship Id="rId2521" Type="http://schemas.openxmlformats.org/officeDocument/2006/relationships/hyperlink" Target="http://pbs.twimg.com/profile_images/660125705984872448/75Jw2Dx0_normal.jpg" TargetMode="External"/><Relationship Id="rId2619" Type="http://schemas.openxmlformats.org/officeDocument/2006/relationships/hyperlink" Target="http://pbs.twimg.com/profile_images/378800000133207769/3a1452739d71d8b2f9584c3bdf6c4f8f_normal.jpeg" TargetMode="External"/><Relationship Id="rId2826" Type="http://schemas.openxmlformats.org/officeDocument/2006/relationships/hyperlink" Target="https://twitter.com/gusyounis" TargetMode="External"/><Relationship Id="rId67" Type="http://schemas.openxmlformats.org/officeDocument/2006/relationships/hyperlink" Target="http://t.co/KyvOcztMzF" TargetMode="External"/><Relationship Id="rId700" Type="http://schemas.openxmlformats.org/officeDocument/2006/relationships/hyperlink" Target="https://pbs.twimg.com/profile_banners/955835404707684352/1517858360" TargetMode="External"/><Relationship Id="rId1123" Type="http://schemas.openxmlformats.org/officeDocument/2006/relationships/hyperlink" Target="https://pbs.twimg.com/profile_banners/3101564356/1427111191" TargetMode="External"/><Relationship Id="rId1330" Type="http://schemas.openxmlformats.org/officeDocument/2006/relationships/hyperlink" Target="http://pbs.twimg.com/profile_background_images/453583288003604480/052mllFR.png" TargetMode="External"/><Relationship Id="rId1428" Type="http://schemas.openxmlformats.org/officeDocument/2006/relationships/hyperlink" Target="http://abs.twimg.com/images/themes/theme1/bg.png" TargetMode="External"/><Relationship Id="rId1635" Type="http://schemas.openxmlformats.org/officeDocument/2006/relationships/hyperlink" Target="http://pbs.twimg.com/profile_background_images/874497459/e5dd55b18c1b232b00f2662264b1dc97.jpeg" TargetMode="External"/><Relationship Id="rId1982" Type="http://schemas.openxmlformats.org/officeDocument/2006/relationships/hyperlink" Target="http://pbs.twimg.com/profile_images/803931269822382080/VaKqBz_A_normal.jpg" TargetMode="External"/><Relationship Id="rId3088" Type="http://schemas.openxmlformats.org/officeDocument/2006/relationships/hyperlink" Target="https://twitter.com/strongstrivesoc" TargetMode="External"/><Relationship Id="rId1842" Type="http://schemas.openxmlformats.org/officeDocument/2006/relationships/hyperlink" Target="http://abs.twimg.com/images/themes/theme6/bg.gif" TargetMode="External"/><Relationship Id="rId3295" Type="http://schemas.openxmlformats.org/officeDocument/2006/relationships/hyperlink" Target="https://twitter.com/kirstenboileau" TargetMode="External"/><Relationship Id="rId1702" Type="http://schemas.openxmlformats.org/officeDocument/2006/relationships/hyperlink" Target="http://pbs.twimg.com/profile_background_images/368976595/Twitter_BG_2.jpg" TargetMode="External"/><Relationship Id="rId3155" Type="http://schemas.openxmlformats.org/officeDocument/2006/relationships/hyperlink" Target="https://twitter.com/mirkobruni" TargetMode="External"/><Relationship Id="rId3362" Type="http://schemas.openxmlformats.org/officeDocument/2006/relationships/hyperlink" Target="https://twitter.com/askdennisbrown" TargetMode="External"/><Relationship Id="rId283" Type="http://schemas.openxmlformats.org/officeDocument/2006/relationships/hyperlink" Target="https://www.linkedin.com/in/coryhansen/" TargetMode="External"/><Relationship Id="rId490" Type="http://schemas.openxmlformats.org/officeDocument/2006/relationships/hyperlink" Target="http://themrblueprint.com/" TargetMode="External"/><Relationship Id="rId2171" Type="http://schemas.openxmlformats.org/officeDocument/2006/relationships/hyperlink" Target="http://pbs.twimg.com/profile_images/969789407032098816/woAUjOCA_normal.jpg" TargetMode="External"/><Relationship Id="rId3015" Type="http://schemas.openxmlformats.org/officeDocument/2006/relationships/hyperlink" Target="https://twitter.com/c_best01" TargetMode="External"/><Relationship Id="rId3222" Type="http://schemas.openxmlformats.org/officeDocument/2006/relationships/hyperlink" Target="https://twitter.com/poutbenefitmac" TargetMode="External"/><Relationship Id="rId143" Type="http://schemas.openxmlformats.org/officeDocument/2006/relationships/hyperlink" Target="https://t.co/ZYXVBCOZtL" TargetMode="External"/><Relationship Id="rId350" Type="http://schemas.openxmlformats.org/officeDocument/2006/relationships/hyperlink" Target="http://t.co/tTUhHbBIi0" TargetMode="External"/><Relationship Id="rId588" Type="http://schemas.openxmlformats.org/officeDocument/2006/relationships/hyperlink" Target="http://www.demandspring.com/" TargetMode="External"/><Relationship Id="rId795" Type="http://schemas.openxmlformats.org/officeDocument/2006/relationships/hyperlink" Target="https://pbs.twimg.com/profile_banners/97405364/1404857729" TargetMode="External"/><Relationship Id="rId2031" Type="http://schemas.openxmlformats.org/officeDocument/2006/relationships/hyperlink" Target="http://pbs.twimg.com/profile_images/924412743918215170/2tsQNVJv_normal.jpg" TargetMode="External"/><Relationship Id="rId2269" Type="http://schemas.openxmlformats.org/officeDocument/2006/relationships/hyperlink" Target="http://pbs.twimg.com/profile_images/941103522791215104/14V2GFBe_normal.jpg" TargetMode="External"/><Relationship Id="rId2476" Type="http://schemas.openxmlformats.org/officeDocument/2006/relationships/hyperlink" Target="http://pbs.twimg.com/profile_images/840962261233541121/lCjfMtY8_normal.jpg" TargetMode="External"/><Relationship Id="rId2683" Type="http://schemas.openxmlformats.org/officeDocument/2006/relationships/hyperlink" Target="http://pbs.twimg.com/profile_images/934088776325898240/CSxWZWK7_normal.jpg" TargetMode="External"/><Relationship Id="rId2890" Type="http://schemas.openxmlformats.org/officeDocument/2006/relationships/hyperlink" Target="https://twitter.com/tatanishapw" TargetMode="External"/><Relationship Id="rId9" Type="http://schemas.openxmlformats.org/officeDocument/2006/relationships/hyperlink" Target="http://verygoodva.com/" TargetMode="External"/><Relationship Id="rId210" Type="http://schemas.openxmlformats.org/officeDocument/2006/relationships/hyperlink" Target="https://t.co/VG7QpAMHys" TargetMode="External"/><Relationship Id="rId448" Type="http://schemas.openxmlformats.org/officeDocument/2006/relationships/hyperlink" Target="https://t.co/jcXFzax7KJ" TargetMode="External"/><Relationship Id="rId655" Type="http://schemas.openxmlformats.org/officeDocument/2006/relationships/hyperlink" Target="https://pbs.twimg.com/profile_banners/2433035562/1502172315" TargetMode="External"/><Relationship Id="rId862" Type="http://schemas.openxmlformats.org/officeDocument/2006/relationships/hyperlink" Target="https://pbs.twimg.com/profile_banners/54066216/1497372263" TargetMode="External"/><Relationship Id="rId1078" Type="http://schemas.openxmlformats.org/officeDocument/2006/relationships/hyperlink" Target="https://pbs.twimg.com/profile_banners/21089214/1431531615" TargetMode="External"/><Relationship Id="rId1285" Type="http://schemas.openxmlformats.org/officeDocument/2006/relationships/hyperlink" Target="http://abs.twimg.com/images/themes/theme1/bg.png" TargetMode="External"/><Relationship Id="rId1492" Type="http://schemas.openxmlformats.org/officeDocument/2006/relationships/hyperlink" Target="http://abs.twimg.com/images/themes/theme15/bg.png" TargetMode="External"/><Relationship Id="rId2129" Type="http://schemas.openxmlformats.org/officeDocument/2006/relationships/hyperlink" Target="http://pbs.twimg.com/profile_images/746242190561665024/HPe2kobh_normal.jpg" TargetMode="External"/><Relationship Id="rId2336" Type="http://schemas.openxmlformats.org/officeDocument/2006/relationships/hyperlink" Target="http://pbs.twimg.com/profile_images/378800000303920965/b2e728e8b6f288df10c4321b50881865_normal.png" TargetMode="External"/><Relationship Id="rId2543" Type="http://schemas.openxmlformats.org/officeDocument/2006/relationships/hyperlink" Target="http://pbs.twimg.com/profile_images/974344967048003591/ZunbskUa_normal.jpg" TargetMode="External"/><Relationship Id="rId2750" Type="http://schemas.openxmlformats.org/officeDocument/2006/relationships/hyperlink" Target="https://twitter.com/msftdynamics365" TargetMode="External"/><Relationship Id="rId2988" Type="http://schemas.openxmlformats.org/officeDocument/2006/relationships/hyperlink" Target="https://twitter.com/javierbebee" TargetMode="External"/><Relationship Id="rId308" Type="http://schemas.openxmlformats.org/officeDocument/2006/relationships/hyperlink" Target="http://t.co/bXULHeF7dw" TargetMode="External"/><Relationship Id="rId515" Type="http://schemas.openxmlformats.org/officeDocument/2006/relationships/hyperlink" Target="http://eugene-mccormick.passle.net/" TargetMode="External"/><Relationship Id="rId722" Type="http://schemas.openxmlformats.org/officeDocument/2006/relationships/hyperlink" Target="https://pbs.twimg.com/profile_banners/297584802/1426525201" TargetMode="External"/><Relationship Id="rId1145" Type="http://schemas.openxmlformats.org/officeDocument/2006/relationships/hyperlink" Target="https://pbs.twimg.com/profile_banners/3563171477/1504984764" TargetMode="External"/><Relationship Id="rId1352" Type="http://schemas.openxmlformats.org/officeDocument/2006/relationships/hyperlink" Target="http://abs.twimg.com/images/themes/theme1/bg.png" TargetMode="External"/><Relationship Id="rId1797" Type="http://schemas.openxmlformats.org/officeDocument/2006/relationships/hyperlink" Target="http://pbs.twimg.com/profile_background_images/484596677550931970/DqLFoEET.jpeg" TargetMode="External"/><Relationship Id="rId2403" Type="http://schemas.openxmlformats.org/officeDocument/2006/relationships/hyperlink" Target="http://pbs.twimg.com/profile_images/874062201140551682/uN7ZdV3g_normal.jpg" TargetMode="External"/><Relationship Id="rId2848" Type="http://schemas.openxmlformats.org/officeDocument/2006/relationships/hyperlink" Target="https://twitter.com/abimarketingpr" TargetMode="External"/><Relationship Id="rId89" Type="http://schemas.openxmlformats.org/officeDocument/2006/relationships/hyperlink" Target="https://t.co/6yDEU0gLpK" TargetMode="External"/><Relationship Id="rId1005" Type="http://schemas.openxmlformats.org/officeDocument/2006/relationships/hyperlink" Target="https://pbs.twimg.com/profile_banners/2374416325/1448745575" TargetMode="External"/><Relationship Id="rId1212" Type="http://schemas.openxmlformats.org/officeDocument/2006/relationships/hyperlink" Target="https://pbs.twimg.com/profile_banners/3236952754/1460755103" TargetMode="External"/><Relationship Id="rId1657" Type="http://schemas.openxmlformats.org/officeDocument/2006/relationships/hyperlink" Target="http://abs.twimg.com/images/themes/theme1/bg.png" TargetMode="External"/><Relationship Id="rId1864" Type="http://schemas.openxmlformats.org/officeDocument/2006/relationships/hyperlink" Target="http://pbs.twimg.com/profile_background_images/460885198935056384/oPkpOEzD.jpeg" TargetMode="External"/><Relationship Id="rId2610" Type="http://schemas.openxmlformats.org/officeDocument/2006/relationships/hyperlink" Target="http://pbs.twimg.com/profile_images/664591943536648192/lm99lFFo_normal.jpg" TargetMode="External"/><Relationship Id="rId2708" Type="http://schemas.openxmlformats.org/officeDocument/2006/relationships/hyperlink" Target="http://pbs.twimg.com/profile_images/975405339242713088/3JM8nIQ4_normal.jpg" TargetMode="External"/><Relationship Id="rId2915" Type="http://schemas.openxmlformats.org/officeDocument/2006/relationships/hyperlink" Target="https://twitter.com/j_lu98" TargetMode="External"/><Relationship Id="rId1517" Type="http://schemas.openxmlformats.org/officeDocument/2006/relationships/hyperlink" Target="http://pbs.twimg.com/profile_background_images/95417412/x8eb5dd961d20c6d06852ee5d9ed5f8d.jpg" TargetMode="External"/><Relationship Id="rId1724" Type="http://schemas.openxmlformats.org/officeDocument/2006/relationships/hyperlink" Target="http://abs.twimg.com/images/themes/theme14/bg.gif" TargetMode="External"/><Relationship Id="rId3177" Type="http://schemas.openxmlformats.org/officeDocument/2006/relationships/hyperlink" Target="https://twitter.com/bkweeks86" TargetMode="External"/><Relationship Id="rId16" Type="http://schemas.openxmlformats.org/officeDocument/2006/relationships/hyperlink" Target="http://xero.com/" TargetMode="External"/><Relationship Id="rId1931" Type="http://schemas.openxmlformats.org/officeDocument/2006/relationships/hyperlink" Target="http://abs.twimg.com/images/themes/theme18/bg.gif" TargetMode="External"/><Relationship Id="rId3037" Type="http://schemas.openxmlformats.org/officeDocument/2006/relationships/hyperlink" Target="https://twitter.com/nexusgrado" TargetMode="External"/><Relationship Id="rId3384" Type="http://schemas.openxmlformats.org/officeDocument/2006/relationships/hyperlink" Target="https://twitter.com/photofeeler" TargetMode="External"/><Relationship Id="rId2193" Type="http://schemas.openxmlformats.org/officeDocument/2006/relationships/hyperlink" Target="http://pbs.twimg.com/profile_images/876775556578250752/tzL5ZGYE_normal.jpg" TargetMode="External"/><Relationship Id="rId2498" Type="http://schemas.openxmlformats.org/officeDocument/2006/relationships/hyperlink" Target="http://pbs.twimg.com/profile_images/965798085879312384/zsdS7ZFx_normal.jpg" TargetMode="External"/><Relationship Id="rId3244" Type="http://schemas.openxmlformats.org/officeDocument/2006/relationships/hyperlink" Target="https://twitter.com/miguesoler_89" TargetMode="External"/><Relationship Id="rId3451" Type="http://schemas.openxmlformats.org/officeDocument/2006/relationships/hyperlink" Target="https://twitter.com/thomasfisherth" TargetMode="External"/><Relationship Id="rId165" Type="http://schemas.openxmlformats.org/officeDocument/2006/relationships/hyperlink" Target="https://t.co/MDeTlxkkn6" TargetMode="External"/><Relationship Id="rId372" Type="http://schemas.openxmlformats.org/officeDocument/2006/relationships/hyperlink" Target="http://www.marketingoutfield.com/" TargetMode="External"/><Relationship Id="rId677" Type="http://schemas.openxmlformats.org/officeDocument/2006/relationships/hyperlink" Target="https://pbs.twimg.com/profile_banners/873246791788920832/1497034176" TargetMode="External"/><Relationship Id="rId2053" Type="http://schemas.openxmlformats.org/officeDocument/2006/relationships/hyperlink" Target="http://pbs.twimg.com/profile_images/2721727830/854b813da54d61a5e28feb37c6d6148c_normal.png" TargetMode="External"/><Relationship Id="rId2260" Type="http://schemas.openxmlformats.org/officeDocument/2006/relationships/hyperlink" Target="http://pbs.twimg.com/profile_images/493820773602037761/yS3kKkLL_normal.jpeg" TargetMode="External"/><Relationship Id="rId2358" Type="http://schemas.openxmlformats.org/officeDocument/2006/relationships/hyperlink" Target="http://pbs.twimg.com/profile_images/839613900832165889/a8wV_7oz_normal.jpg" TargetMode="External"/><Relationship Id="rId3104" Type="http://schemas.openxmlformats.org/officeDocument/2006/relationships/hyperlink" Target="https://twitter.com/chorus_app" TargetMode="External"/><Relationship Id="rId3311" Type="http://schemas.openxmlformats.org/officeDocument/2006/relationships/hyperlink" Target="https://twitter.com/sageuk" TargetMode="External"/><Relationship Id="rId232" Type="http://schemas.openxmlformats.org/officeDocument/2006/relationships/hyperlink" Target="https://t.co/z2ZSLq4wog" TargetMode="External"/><Relationship Id="rId884" Type="http://schemas.openxmlformats.org/officeDocument/2006/relationships/hyperlink" Target="https://pbs.twimg.com/profile_banners/166203501/1520631456" TargetMode="External"/><Relationship Id="rId2120" Type="http://schemas.openxmlformats.org/officeDocument/2006/relationships/hyperlink" Target="http://pbs.twimg.com/profile_images/459372775728099328/sWkyIPlY_normal.jpeg" TargetMode="External"/><Relationship Id="rId2565" Type="http://schemas.openxmlformats.org/officeDocument/2006/relationships/hyperlink" Target="http://pbs.twimg.com/profile_images/646556663705550849/9Nc5YrBB_normal.jpg" TargetMode="External"/><Relationship Id="rId2772" Type="http://schemas.openxmlformats.org/officeDocument/2006/relationships/hyperlink" Target="https://twitter.com/mikeschiemer" TargetMode="External"/><Relationship Id="rId3409" Type="http://schemas.openxmlformats.org/officeDocument/2006/relationships/hyperlink" Target="https://twitter.com/antgrasso" TargetMode="External"/><Relationship Id="rId537" Type="http://schemas.openxmlformats.org/officeDocument/2006/relationships/hyperlink" Target="http://www.techtionary.com/" TargetMode="External"/><Relationship Id="rId744" Type="http://schemas.openxmlformats.org/officeDocument/2006/relationships/hyperlink" Target="https://pbs.twimg.com/profile_banners/418467599/1407987404" TargetMode="External"/><Relationship Id="rId951" Type="http://schemas.openxmlformats.org/officeDocument/2006/relationships/hyperlink" Target="https://pbs.twimg.com/profile_banners/19406852/1398206666" TargetMode="External"/><Relationship Id="rId1167" Type="http://schemas.openxmlformats.org/officeDocument/2006/relationships/hyperlink" Target="https://pbs.twimg.com/profile_banners/702905265377538049/1489165364" TargetMode="External"/><Relationship Id="rId1374" Type="http://schemas.openxmlformats.org/officeDocument/2006/relationships/hyperlink" Target="http://pbs.twimg.com/profile_background_images/378800000161723720/wZo_DZMI.jpeg" TargetMode="External"/><Relationship Id="rId1581" Type="http://schemas.openxmlformats.org/officeDocument/2006/relationships/hyperlink" Target="http://abs.twimg.com/images/themes/theme2/bg.gif" TargetMode="External"/><Relationship Id="rId1679" Type="http://schemas.openxmlformats.org/officeDocument/2006/relationships/hyperlink" Target="http://abs.twimg.com/images/themes/theme1/bg.png" TargetMode="External"/><Relationship Id="rId2218" Type="http://schemas.openxmlformats.org/officeDocument/2006/relationships/hyperlink" Target="http://pbs.twimg.com/profile_images/865516470750502912/MuwQmvcj_normal.jpg" TargetMode="External"/><Relationship Id="rId2425" Type="http://schemas.openxmlformats.org/officeDocument/2006/relationships/hyperlink" Target="http://abs.twimg.com/sticky/default_profile_images/default_profile_normal.png" TargetMode="External"/><Relationship Id="rId2632" Type="http://schemas.openxmlformats.org/officeDocument/2006/relationships/hyperlink" Target="http://abs.twimg.com/sticky/default_profile_images/default_profile_normal.png" TargetMode="External"/><Relationship Id="rId80" Type="http://schemas.openxmlformats.org/officeDocument/2006/relationships/hyperlink" Target="https://t.co/BqovjKQO4E" TargetMode="External"/><Relationship Id="rId604" Type="http://schemas.openxmlformats.org/officeDocument/2006/relationships/hyperlink" Target="https://pbs.twimg.com/profile_banners/55780802/1497488607" TargetMode="External"/><Relationship Id="rId811" Type="http://schemas.openxmlformats.org/officeDocument/2006/relationships/hyperlink" Target="https://pbs.twimg.com/profile_banners/2293229845/1465757536" TargetMode="External"/><Relationship Id="rId1027" Type="http://schemas.openxmlformats.org/officeDocument/2006/relationships/hyperlink" Target="https://pbs.twimg.com/profile_banners/363232232/1478217319" TargetMode="External"/><Relationship Id="rId1234" Type="http://schemas.openxmlformats.org/officeDocument/2006/relationships/hyperlink" Target="https://pbs.twimg.com/profile_banners/463379767/1465765364" TargetMode="External"/><Relationship Id="rId1441" Type="http://schemas.openxmlformats.org/officeDocument/2006/relationships/hyperlink" Target="http://abs.twimg.com/images/themes/theme14/bg.gif" TargetMode="External"/><Relationship Id="rId1886" Type="http://schemas.openxmlformats.org/officeDocument/2006/relationships/hyperlink" Target="http://pbs.twimg.com/profile_background_images/687679396438740993/7IPJMC3D.jpg" TargetMode="External"/><Relationship Id="rId2937" Type="http://schemas.openxmlformats.org/officeDocument/2006/relationships/hyperlink" Target="https://twitter.com/comellistephan" TargetMode="External"/><Relationship Id="rId909" Type="http://schemas.openxmlformats.org/officeDocument/2006/relationships/hyperlink" Target="https://pbs.twimg.com/profile_banners/137365854/1475169458" TargetMode="External"/><Relationship Id="rId1301" Type="http://schemas.openxmlformats.org/officeDocument/2006/relationships/hyperlink" Target="http://pbs.twimg.com/profile_background_images/451389902429491200/Rrlh09IC.png" TargetMode="External"/><Relationship Id="rId1539" Type="http://schemas.openxmlformats.org/officeDocument/2006/relationships/hyperlink" Target="http://pbs.twimg.com/profile_background_images/562634429940506624/tbC65Th1.png" TargetMode="External"/><Relationship Id="rId1746" Type="http://schemas.openxmlformats.org/officeDocument/2006/relationships/hyperlink" Target="http://abs.twimg.com/images/themes/theme1/bg.png" TargetMode="External"/><Relationship Id="rId1953" Type="http://schemas.openxmlformats.org/officeDocument/2006/relationships/hyperlink" Target="http://pbs.twimg.com/profile_images/1422955176/c-store_normal.jpg" TargetMode="External"/><Relationship Id="rId3199" Type="http://schemas.openxmlformats.org/officeDocument/2006/relationships/hyperlink" Target="https://twitter.com/digita" TargetMode="External"/><Relationship Id="rId38" Type="http://schemas.openxmlformats.org/officeDocument/2006/relationships/hyperlink" Target="http://www.myfrugalbusiness.com/" TargetMode="External"/><Relationship Id="rId1606" Type="http://schemas.openxmlformats.org/officeDocument/2006/relationships/hyperlink" Target="http://pbs.twimg.com/profile_background_images/162919748/twilk_background_4cbc6ae2b223b.jpg" TargetMode="External"/><Relationship Id="rId1813" Type="http://schemas.openxmlformats.org/officeDocument/2006/relationships/hyperlink" Target="http://abs.twimg.com/images/themes/theme1/bg.png" TargetMode="External"/><Relationship Id="rId3059" Type="http://schemas.openxmlformats.org/officeDocument/2006/relationships/hyperlink" Target="https://twitter.com/mpalmer3270" TargetMode="External"/><Relationship Id="rId3266" Type="http://schemas.openxmlformats.org/officeDocument/2006/relationships/hyperlink" Target="https://twitter.com/markbrownmba" TargetMode="External"/><Relationship Id="rId3473" Type="http://schemas.openxmlformats.org/officeDocument/2006/relationships/hyperlink" Target="https://twitter.com/stephanejobert" TargetMode="External"/><Relationship Id="rId187" Type="http://schemas.openxmlformats.org/officeDocument/2006/relationships/hyperlink" Target="https://t.co/qsQaTMf92C" TargetMode="External"/><Relationship Id="rId394" Type="http://schemas.openxmlformats.org/officeDocument/2006/relationships/hyperlink" Target="http://t.co/bij6UV7hZn" TargetMode="External"/><Relationship Id="rId2075" Type="http://schemas.openxmlformats.org/officeDocument/2006/relationships/hyperlink" Target="http://pbs.twimg.com/profile_images/963079632340754432/wNUxF0Kw_normal.jpg" TargetMode="External"/><Relationship Id="rId2282" Type="http://schemas.openxmlformats.org/officeDocument/2006/relationships/hyperlink" Target="http://pbs.twimg.com/profile_images/975265331827658753/4NvKJoyl_normal.jpg" TargetMode="External"/><Relationship Id="rId3126" Type="http://schemas.openxmlformats.org/officeDocument/2006/relationships/hyperlink" Target="https://twitter.com/sudeepkhatri" TargetMode="External"/><Relationship Id="rId254" Type="http://schemas.openxmlformats.org/officeDocument/2006/relationships/hyperlink" Target="https://t.co/KRJhUFT5nr" TargetMode="External"/><Relationship Id="rId699" Type="http://schemas.openxmlformats.org/officeDocument/2006/relationships/hyperlink" Target="https://pbs.twimg.com/profile_banners/2415478665/1503082372" TargetMode="External"/><Relationship Id="rId1091" Type="http://schemas.openxmlformats.org/officeDocument/2006/relationships/hyperlink" Target="https://pbs.twimg.com/profile_banners/15397543/1399587403" TargetMode="External"/><Relationship Id="rId2587" Type="http://schemas.openxmlformats.org/officeDocument/2006/relationships/hyperlink" Target="http://pbs.twimg.com/profile_images/910015187599556609/hCZwOeHK_normal.jpg" TargetMode="External"/><Relationship Id="rId2794" Type="http://schemas.openxmlformats.org/officeDocument/2006/relationships/hyperlink" Target="https://twitter.com/lastbabyboomer" TargetMode="External"/><Relationship Id="rId3333" Type="http://schemas.openxmlformats.org/officeDocument/2006/relationships/hyperlink" Target="https://twitter.com/waroongnet" TargetMode="External"/><Relationship Id="rId114" Type="http://schemas.openxmlformats.org/officeDocument/2006/relationships/hyperlink" Target="https://t.co/DuQ9gUmZod" TargetMode="External"/><Relationship Id="rId461" Type="http://schemas.openxmlformats.org/officeDocument/2006/relationships/hyperlink" Target="https://www.isocialfanz.com/Speaker" TargetMode="External"/><Relationship Id="rId559" Type="http://schemas.openxmlformats.org/officeDocument/2006/relationships/hyperlink" Target="https://t.co/ooMP6lQ1Sd" TargetMode="External"/><Relationship Id="rId766" Type="http://schemas.openxmlformats.org/officeDocument/2006/relationships/hyperlink" Target="https://pbs.twimg.com/profile_banners/795362118212218880/1478464872" TargetMode="External"/><Relationship Id="rId1189" Type="http://schemas.openxmlformats.org/officeDocument/2006/relationships/hyperlink" Target="https://pbs.twimg.com/profile_banners/51524573/1500647276" TargetMode="External"/><Relationship Id="rId1396" Type="http://schemas.openxmlformats.org/officeDocument/2006/relationships/hyperlink" Target="http://pbs.twimg.com/profile_background_images/512026272/xb25c1cf6737b09ba9dbe3c704b58302.png" TargetMode="External"/><Relationship Id="rId2142" Type="http://schemas.openxmlformats.org/officeDocument/2006/relationships/hyperlink" Target="http://pbs.twimg.com/profile_images/794517026672967680/M4bp9e6f_normal.jpg" TargetMode="External"/><Relationship Id="rId2447" Type="http://schemas.openxmlformats.org/officeDocument/2006/relationships/hyperlink" Target="http://pbs.twimg.com/profile_images/958074247909380096/I4eBjNLq_normal.jpg" TargetMode="External"/><Relationship Id="rId3400" Type="http://schemas.openxmlformats.org/officeDocument/2006/relationships/hyperlink" Target="https://twitter.com/zanoschiemanuel" TargetMode="External"/><Relationship Id="rId321" Type="http://schemas.openxmlformats.org/officeDocument/2006/relationships/hyperlink" Target="http://t.co/4CRpLb3JVo" TargetMode="External"/><Relationship Id="rId419" Type="http://schemas.openxmlformats.org/officeDocument/2006/relationships/hyperlink" Target="https://t.co/O0Hh0ZGl6l" TargetMode="External"/><Relationship Id="rId626" Type="http://schemas.openxmlformats.org/officeDocument/2006/relationships/hyperlink" Target="https://pbs.twimg.com/profile_banners/16827720/1348690774" TargetMode="External"/><Relationship Id="rId973" Type="http://schemas.openxmlformats.org/officeDocument/2006/relationships/hyperlink" Target="https://pbs.twimg.com/profile_banners/259677857/1422193119" TargetMode="External"/><Relationship Id="rId1049" Type="http://schemas.openxmlformats.org/officeDocument/2006/relationships/hyperlink" Target="https://pbs.twimg.com/profile_banners/819542688399663104/1488739303" TargetMode="External"/><Relationship Id="rId1256" Type="http://schemas.openxmlformats.org/officeDocument/2006/relationships/hyperlink" Target="https://pbs.twimg.com/profile_banners/131342910/1519776718" TargetMode="External"/><Relationship Id="rId2002" Type="http://schemas.openxmlformats.org/officeDocument/2006/relationships/hyperlink" Target="http://pbs.twimg.com/profile_images/887065995738730497/HugB9feI_normal.jpg" TargetMode="External"/><Relationship Id="rId2307" Type="http://schemas.openxmlformats.org/officeDocument/2006/relationships/hyperlink" Target="http://pbs.twimg.com/profile_images/875010468871417856/UHaQl5Oe_normal.jpg" TargetMode="External"/><Relationship Id="rId2654" Type="http://schemas.openxmlformats.org/officeDocument/2006/relationships/hyperlink" Target="http://pbs.twimg.com/profile_images/811256834627608576/08CoDmOW_normal.jpg" TargetMode="External"/><Relationship Id="rId2861" Type="http://schemas.openxmlformats.org/officeDocument/2006/relationships/hyperlink" Target="https://twitter.com/bragaromero123" TargetMode="External"/><Relationship Id="rId2959" Type="http://schemas.openxmlformats.org/officeDocument/2006/relationships/hyperlink" Target="https://twitter.com/b2bmarketingfdn" TargetMode="External"/><Relationship Id="rId833" Type="http://schemas.openxmlformats.org/officeDocument/2006/relationships/hyperlink" Target="https://pbs.twimg.com/profile_banners/885531551076937730/1511457293" TargetMode="External"/><Relationship Id="rId1116" Type="http://schemas.openxmlformats.org/officeDocument/2006/relationships/hyperlink" Target="https://pbs.twimg.com/profile_banners/184821557/1478282547" TargetMode="External"/><Relationship Id="rId1463" Type="http://schemas.openxmlformats.org/officeDocument/2006/relationships/hyperlink" Target="http://abs.twimg.com/images/themes/theme5/bg.gif" TargetMode="External"/><Relationship Id="rId1670" Type="http://schemas.openxmlformats.org/officeDocument/2006/relationships/hyperlink" Target="http://abs.twimg.com/images/themes/theme1/bg.png" TargetMode="External"/><Relationship Id="rId1768" Type="http://schemas.openxmlformats.org/officeDocument/2006/relationships/hyperlink" Target="http://abs.twimg.com/images/themes/theme1/bg.png" TargetMode="External"/><Relationship Id="rId2514" Type="http://schemas.openxmlformats.org/officeDocument/2006/relationships/hyperlink" Target="http://pbs.twimg.com/profile_images/828915971821801473/HfXQbvw-_normal.jpg" TargetMode="External"/><Relationship Id="rId2721" Type="http://schemas.openxmlformats.org/officeDocument/2006/relationships/hyperlink" Target="http://pbs.twimg.com/profile_images/760187862671294469/oAq30aym_normal.jpg" TargetMode="External"/><Relationship Id="rId2819" Type="http://schemas.openxmlformats.org/officeDocument/2006/relationships/hyperlink" Target="https://twitter.com/kashinaritsuika" TargetMode="External"/><Relationship Id="rId900" Type="http://schemas.openxmlformats.org/officeDocument/2006/relationships/hyperlink" Target="https://pbs.twimg.com/profile_banners/173823173/1519247675" TargetMode="External"/><Relationship Id="rId1323" Type="http://schemas.openxmlformats.org/officeDocument/2006/relationships/hyperlink" Target="http://abs.twimg.com/images/themes/theme15/bg.png" TargetMode="External"/><Relationship Id="rId1530" Type="http://schemas.openxmlformats.org/officeDocument/2006/relationships/hyperlink" Target="http://abs.twimg.com/images/themes/theme4/bg.gif" TargetMode="External"/><Relationship Id="rId1628" Type="http://schemas.openxmlformats.org/officeDocument/2006/relationships/hyperlink" Target="http://abs.twimg.com/images/themes/theme1/bg.png" TargetMode="External"/><Relationship Id="rId1975" Type="http://schemas.openxmlformats.org/officeDocument/2006/relationships/hyperlink" Target="http://pbs.twimg.com/profile_images/944846364189569024/3P1Q0Uh3_normal.jpg" TargetMode="External"/><Relationship Id="rId3190" Type="http://schemas.openxmlformats.org/officeDocument/2006/relationships/hyperlink" Target="https://twitter.com/linkedinclasses" TargetMode="External"/><Relationship Id="rId1835" Type="http://schemas.openxmlformats.org/officeDocument/2006/relationships/hyperlink" Target="http://abs.twimg.com/images/themes/theme4/bg.gif" TargetMode="External"/><Relationship Id="rId3050" Type="http://schemas.openxmlformats.org/officeDocument/2006/relationships/hyperlink" Target="https://twitter.com/ebay" TargetMode="External"/><Relationship Id="rId3288" Type="http://schemas.openxmlformats.org/officeDocument/2006/relationships/hyperlink" Target="https://twitter.com/mackcollier" TargetMode="External"/><Relationship Id="rId3495" Type="http://schemas.openxmlformats.org/officeDocument/2006/relationships/hyperlink" Target="https://twitter.com/kevinknebl" TargetMode="External"/><Relationship Id="rId1902" Type="http://schemas.openxmlformats.org/officeDocument/2006/relationships/hyperlink" Target="http://pbs.twimg.com/profile_background_images/813372034/9d234e23d1f12d164460a52522738e24.png" TargetMode="External"/><Relationship Id="rId2097" Type="http://schemas.openxmlformats.org/officeDocument/2006/relationships/hyperlink" Target="http://abs.twimg.com/sticky/default_profile_images/default_profile_normal.png" TargetMode="External"/><Relationship Id="rId3148" Type="http://schemas.openxmlformats.org/officeDocument/2006/relationships/hyperlink" Target="https://twitter.com/slideshare" TargetMode="External"/><Relationship Id="rId3355" Type="http://schemas.openxmlformats.org/officeDocument/2006/relationships/hyperlink" Target="https://twitter.com/franzrusso" TargetMode="External"/><Relationship Id="rId276" Type="http://schemas.openxmlformats.org/officeDocument/2006/relationships/hyperlink" Target="https://t.co/x6dfmBmd90" TargetMode="External"/><Relationship Id="rId483" Type="http://schemas.openxmlformats.org/officeDocument/2006/relationships/hyperlink" Target="https://t.co/aX1UxH2hby" TargetMode="External"/><Relationship Id="rId690" Type="http://schemas.openxmlformats.org/officeDocument/2006/relationships/hyperlink" Target="https://pbs.twimg.com/profile_banners/115600174/1516255770" TargetMode="External"/><Relationship Id="rId2164" Type="http://schemas.openxmlformats.org/officeDocument/2006/relationships/hyperlink" Target="http://pbs.twimg.com/profile_images/622580869652328448/yYdwuOKs_normal.jpg" TargetMode="External"/><Relationship Id="rId2371" Type="http://schemas.openxmlformats.org/officeDocument/2006/relationships/hyperlink" Target="http://pbs.twimg.com/profile_images/957301245127155712/Wn4-QxSk_normal.jpg" TargetMode="External"/><Relationship Id="rId3008" Type="http://schemas.openxmlformats.org/officeDocument/2006/relationships/hyperlink" Target="https://twitter.com/linkedin" TargetMode="External"/><Relationship Id="rId3215" Type="http://schemas.openxmlformats.org/officeDocument/2006/relationships/hyperlink" Target="https://twitter.com/pannekoeckejb" TargetMode="External"/><Relationship Id="rId3422" Type="http://schemas.openxmlformats.org/officeDocument/2006/relationships/hyperlink" Target="https://twitter.com/strong__content" TargetMode="External"/><Relationship Id="rId136" Type="http://schemas.openxmlformats.org/officeDocument/2006/relationships/hyperlink" Target="http://t.co/lXLjt9FhAm" TargetMode="External"/><Relationship Id="rId343" Type="http://schemas.openxmlformats.org/officeDocument/2006/relationships/hyperlink" Target="http://www.digitalmarketingstream.com/" TargetMode="External"/><Relationship Id="rId550" Type="http://schemas.openxmlformats.org/officeDocument/2006/relationships/hyperlink" Target="http://www.thought-horizon.com/" TargetMode="External"/><Relationship Id="rId788" Type="http://schemas.openxmlformats.org/officeDocument/2006/relationships/hyperlink" Target="https://pbs.twimg.com/profile_banners/15301179/1521038064" TargetMode="External"/><Relationship Id="rId995" Type="http://schemas.openxmlformats.org/officeDocument/2006/relationships/hyperlink" Target="https://pbs.twimg.com/profile_banners/918876065313034240/1507912366" TargetMode="External"/><Relationship Id="rId1180" Type="http://schemas.openxmlformats.org/officeDocument/2006/relationships/hyperlink" Target="https://pbs.twimg.com/profile_banners/427681749/1509543921" TargetMode="External"/><Relationship Id="rId2024" Type="http://schemas.openxmlformats.org/officeDocument/2006/relationships/hyperlink" Target="http://pbs.twimg.com/profile_images/821355998325669888/YGnnLqoO_normal.jpg" TargetMode="External"/><Relationship Id="rId2231" Type="http://schemas.openxmlformats.org/officeDocument/2006/relationships/hyperlink" Target="http://pbs.twimg.com/profile_images/720616454350061568/K2iF4ddR_normal.jpg" TargetMode="External"/><Relationship Id="rId2469" Type="http://schemas.openxmlformats.org/officeDocument/2006/relationships/hyperlink" Target="http://pbs.twimg.com/profile_images/899549732552548352/830OhN50_normal.jpg" TargetMode="External"/><Relationship Id="rId2676" Type="http://schemas.openxmlformats.org/officeDocument/2006/relationships/hyperlink" Target="http://a0.twimg.com/profile_images/2965159253/84436238a74f4e955e03d6b1bb8dc8fb_normal.png" TargetMode="External"/><Relationship Id="rId2883" Type="http://schemas.openxmlformats.org/officeDocument/2006/relationships/hyperlink" Target="https://twitter.com/sproutsocial" TargetMode="External"/><Relationship Id="rId203" Type="http://schemas.openxmlformats.org/officeDocument/2006/relationships/hyperlink" Target="http://www.thought-horizon.com/" TargetMode="External"/><Relationship Id="rId648" Type="http://schemas.openxmlformats.org/officeDocument/2006/relationships/hyperlink" Target="https://pbs.twimg.com/profile_banners/693703/1488406987" TargetMode="External"/><Relationship Id="rId855" Type="http://schemas.openxmlformats.org/officeDocument/2006/relationships/hyperlink" Target="https://pbs.twimg.com/profile_banners/14404541/1349893243" TargetMode="External"/><Relationship Id="rId1040" Type="http://schemas.openxmlformats.org/officeDocument/2006/relationships/hyperlink" Target="https://pbs.twimg.com/profile_banners/8596022/1355520618" TargetMode="External"/><Relationship Id="rId1278" Type="http://schemas.openxmlformats.org/officeDocument/2006/relationships/hyperlink" Target="http://abs.twimg.com/images/themes/theme9/bg.gif" TargetMode="External"/><Relationship Id="rId1485" Type="http://schemas.openxmlformats.org/officeDocument/2006/relationships/hyperlink" Target="http://abs.twimg.com/images/themes/theme3/bg.gif" TargetMode="External"/><Relationship Id="rId1692" Type="http://schemas.openxmlformats.org/officeDocument/2006/relationships/hyperlink" Target="http://abs.twimg.com/images/themes/theme17/bg.gif" TargetMode="External"/><Relationship Id="rId2329" Type="http://schemas.openxmlformats.org/officeDocument/2006/relationships/hyperlink" Target="http://pbs.twimg.com/profile_images/786104977777385473/ahjvSn5n_normal.jpg" TargetMode="External"/><Relationship Id="rId2536" Type="http://schemas.openxmlformats.org/officeDocument/2006/relationships/hyperlink" Target="http://pbs.twimg.com/profile_images/669886480068792321/UKgqAF49_normal.jpg" TargetMode="External"/><Relationship Id="rId2743" Type="http://schemas.openxmlformats.org/officeDocument/2006/relationships/hyperlink" Target="https://twitter.com/tw4kast" TargetMode="External"/><Relationship Id="rId410" Type="http://schemas.openxmlformats.org/officeDocument/2006/relationships/hyperlink" Target="https://t.co/GpEuVv3qz9" TargetMode="External"/><Relationship Id="rId508" Type="http://schemas.openxmlformats.org/officeDocument/2006/relationships/hyperlink" Target="http://bit.ly/LarryKim-LinkedIn" TargetMode="External"/><Relationship Id="rId715" Type="http://schemas.openxmlformats.org/officeDocument/2006/relationships/hyperlink" Target="https://pbs.twimg.com/profile_banners/3089367855/1426253227" TargetMode="External"/><Relationship Id="rId922" Type="http://schemas.openxmlformats.org/officeDocument/2006/relationships/hyperlink" Target="https://pbs.twimg.com/profile_banners/796762658934587392/1499789446" TargetMode="External"/><Relationship Id="rId1138" Type="http://schemas.openxmlformats.org/officeDocument/2006/relationships/hyperlink" Target="https://pbs.twimg.com/profile_banners/905463909716557824/1511624458" TargetMode="External"/><Relationship Id="rId1345" Type="http://schemas.openxmlformats.org/officeDocument/2006/relationships/hyperlink" Target="http://pbs.twimg.com/profile_background_images/359980080/twilk_background_4eb7fa0aa1e0c.jpg" TargetMode="External"/><Relationship Id="rId1552" Type="http://schemas.openxmlformats.org/officeDocument/2006/relationships/hyperlink" Target="http://abs.twimg.com/images/themes/theme1/bg.png" TargetMode="External"/><Relationship Id="rId1997" Type="http://schemas.openxmlformats.org/officeDocument/2006/relationships/hyperlink" Target="http://pbs.twimg.com/profile_images/836472706241556480/nOWm1GtD_normal.jpg" TargetMode="External"/><Relationship Id="rId2603" Type="http://schemas.openxmlformats.org/officeDocument/2006/relationships/hyperlink" Target="http://pbs.twimg.com/profile_images/705862465871982592/eHsp5fKB_normal.jpg" TargetMode="External"/><Relationship Id="rId2950" Type="http://schemas.openxmlformats.org/officeDocument/2006/relationships/hyperlink" Target="https://twitter.com/eugeneskripnick" TargetMode="External"/><Relationship Id="rId1205" Type="http://schemas.openxmlformats.org/officeDocument/2006/relationships/hyperlink" Target="https://pbs.twimg.com/profile_banners/926142980/1516913175" TargetMode="External"/><Relationship Id="rId1857" Type="http://schemas.openxmlformats.org/officeDocument/2006/relationships/hyperlink" Target="http://abs.twimg.com/images/themes/theme1/bg.png" TargetMode="External"/><Relationship Id="rId2810" Type="http://schemas.openxmlformats.org/officeDocument/2006/relationships/hyperlink" Target="https://twitter.com/cumulusproducts" TargetMode="External"/><Relationship Id="rId2908" Type="http://schemas.openxmlformats.org/officeDocument/2006/relationships/hyperlink" Target="https://twitter.com/kevinttully" TargetMode="External"/><Relationship Id="rId51" Type="http://schemas.openxmlformats.org/officeDocument/2006/relationships/hyperlink" Target="https://t.co/GNWtRxw4Ua" TargetMode="External"/><Relationship Id="rId1412" Type="http://schemas.openxmlformats.org/officeDocument/2006/relationships/hyperlink" Target="http://abs.twimg.com/images/themes/theme1/bg.png" TargetMode="External"/><Relationship Id="rId1717" Type="http://schemas.openxmlformats.org/officeDocument/2006/relationships/hyperlink" Target="http://pbs.twimg.com/profile_background_images/266008402/Twitter_1440x900.jpg" TargetMode="External"/><Relationship Id="rId1924" Type="http://schemas.openxmlformats.org/officeDocument/2006/relationships/hyperlink" Target="http://pbs.twimg.com/profile_background_images/19979734/Kevin_Knebl_Speaker_Trainer_Coach.jpg" TargetMode="External"/><Relationship Id="rId3072" Type="http://schemas.openxmlformats.org/officeDocument/2006/relationships/hyperlink" Target="https://twitter.com/retailmeeting" TargetMode="External"/><Relationship Id="rId3377" Type="http://schemas.openxmlformats.org/officeDocument/2006/relationships/hyperlink" Target="https://twitter.com/caseynewton" TargetMode="External"/><Relationship Id="rId298" Type="http://schemas.openxmlformats.org/officeDocument/2006/relationships/hyperlink" Target="http://fernandocuenca.com/" TargetMode="External"/><Relationship Id="rId158" Type="http://schemas.openxmlformats.org/officeDocument/2006/relationships/hyperlink" Target="https://www.twitch.tv/oleschoolwildermez" TargetMode="External"/><Relationship Id="rId2186" Type="http://schemas.openxmlformats.org/officeDocument/2006/relationships/hyperlink" Target="http://pbs.twimg.com/profile_images/928933789274849281/dgijdQdt_normal.jpg" TargetMode="External"/><Relationship Id="rId2393" Type="http://schemas.openxmlformats.org/officeDocument/2006/relationships/hyperlink" Target="http://pbs.twimg.com/profile_images/847199317710569473/xclvwAjY_normal.jpg" TargetMode="External"/><Relationship Id="rId2698" Type="http://schemas.openxmlformats.org/officeDocument/2006/relationships/hyperlink" Target="http://pbs.twimg.com/profile_images/567675701017321472/fwEfUMbe_normal.jpeg" TargetMode="External"/><Relationship Id="rId3237" Type="http://schemas.openxmlformats.org/officeDocument/2006/relationships/hyperlink" Target="https://twitter.com/lamyaelarj" TargetMode="External"/><Relationship Id="rId3444" Type="http://schemas.openxmlformats.org/officeDocument/2006/relationships/hyperlink" Target="https://twitter.com/nsmarketing5280" TargetMode="External"/><Relationship Id="rId365" Type="http://schemas.openxmlformats.org/officeDocument/2006/relationships/hyperlink" Target="https://socialselling.fi/palvelut/social-selling-kirja/" TargetMode="External"/><Relationship Id="rId572" Type="http://schemas.openxmlformats.org/officeDocument/2006/relationships/hyperlink" Target="http://www.topratingseo.com/" TargetMode="External"/><Relationship Id="rId2046" Type="http://schemas.openxmlformats.org/officeDocument/2006/relationships/hyperlink" Target="http://pbs.twimg.com/profile_images/950844099166441472/jNRGnNTC_normal.jpg" TargetMode="External"/><Relationship Id="rId2253" Type="http://schemas.openxmlformats.org/officeDocument/2006/relationships/hyperlink" Target="http://pbs.twimg.com/profile_images/974416827177754627/I8OeVB85_normal.jpg" TargetMode="External"/><Relationship Id="rId2460" Type="http://schemas.openxmlformats.org/officeDocument/2006/relationships/hyperlink" Target="http://pbs.twimg.com/profile_images/970976184375959552/1fbWHmj4_normal.jpg" TargetMode="External"/><Relationship Id="rId3304" Type="http://schemas.openxmlformats.org/officeDocument/2006/relationships/hyperlink" Target="https://twitter.com/wisawards" TargetMode="External"/><Relationship Id="rId3511" Type="http://schemas.openxmlformats.org/officeDocument/2006/relationships/hyperlink" Target="https://twitter.com/pr1startup" TargetMode="External"/><Relationship Id="rId225" Type="http://schemas.openxmlformats.org/officeDocument/2006/relationships/hyperlink" Target="https://t.co/Gpx41JzUQM" TargetMode="External"/><Relationship Id="rId432" Type="http://schemas.openxmlformats.org/officeDocument/2006/relationships/hyperlink" Target="https://t.co/zUlasBO1zs" TargetMode="External"/><Relationship Id="rId877" Type="http://schemas.openxmlformats.org/officeDocument/2006/relationships/hyperlink" Target="https://pbs.twimg.com/profile_banners/25458378/1482065374" TargetMode="External"/><Relationship Id="rId1062" Type="http://schemas.openxmlformats.org/officeDocument/2006/relationships/hyperlink" Target="https://pbs.twimg.com/profile_banners/753590461680549888/1512499337" TargetMode="External"/><Relationship Id="rId2113" Type="http://schemas.openxmlformats.org/officeDocument/2006/relationships/hyperlink" Target="http://pbs.twimg.com/profile_images/699637490869760003/jYyNa5QD_normal.jpg" TargetMode="External"/><Relationship Id="rId2320" Type="http://schemas.openxmlformats.org/officeDocument/2006/relationships/hyperlink" Target="http://pbs.twimg.com/profile_images/934433804877484039/U1jSZc_8_normal.jpg" TargetMode="External"/><Relationship Id="rId2558" Type="http://schemas.openxmlformats.org/officeDocument/2006/relationships/hyperlink" Target="http://pbs.twimg.com/profile_images/900825127780196352/RJhV8_wH_normal.jpg" TargetMode="External"/><Relationship Id="rId2765" Type="http://schemas.openxmlformats.org/officeDocument/2006/relationships/hyperlink" Target="https://twitter.com/sebbourguignon" TargetMode="External"/><Relationship Id="rId2972" Type="http://schemas.openxmlformats.org/officeDocument/2006/relationships/hyperlink" Target="https://twitter.com/agussup39011241" TargetMode="External"/><Relationship Id="rId737" Type="http://schemas.openxmlformats.org/officeDocument/2006/relationships/hyperlink" Target="https://pbs.twimg.com/profile_banners/42793960/1517172826" TargetMode="External"/><Relationship Id="rId944" Type="http://schemas.openxmlformats.org/officeDocument/2006/relationships/hyperlink" Target="https://pbs.twimg.com/profile_banners/3145295054/1474244033" TargetMode="External"/><Relationship Id="rId1367" Type="http://schemas.openxmlformats.org/officeDocument/2006/relationships/hyperlink" Target="http://pbs.twimg.com/profile_background_images/534092671/background3.jpg" TargetMode="External"/><Relationship Id="rId1574" Type="http://schemas.openxmlformats.org/officeDocument/2006/relationships/hyperlink" Target="http://abs.twimg.com/images/themes/theme1/bg.png" TargetMode="External"/><Relationship Id="rId1781" Type="http://schemas.openxmlformats.org/officeDocument/2006/relationships/hyperlink" Target="http://abs.twimg.com/images/themes/theme1/bg.png" TargetMode="External"/><Relationship Id="rId2418" Type="http://schemas.openxmlformats.org/officeDocument/2006/relationships/hyperlink" Target="http://pbs.twimg.com/profile_images/885634489484849152/Et6eeVYj_normal.jpg" TargetMode="External"/><Relationship Id="rId2625" Type="http://schemas.openxmlformats.org/officeDocument/2006/relationships/hyperlink" Target="http://pbs.twimg.com/profile_images/963506915887087616/svE-sb1o_normal.jpg" TargetMode="External"/><Relationship Id="rId2832" Type="http://schemas.openxmlformats.org/officeDocument/2006/relationships/hyperlink" Target="https://twitter.com/consumerscu" TargetMode="External"/><Relationship Id="rId73" Type="http://schemas.openxmlformats.org/officeDocument/2006/relationships/hyperlink" Target="http://ben-m-roberts.com/" TargetMode="External"/><Relationship Id="rId804" Type="http://schemas.openxmlformats.org/officeDocument/2006/relationships/hyperlink" Target="https://pbs.twimg.com/profile_banners/766327131299278848/1476224495" TargetMode="External"/><Relationship Id="rId1227" Type="http://schemas.openxmlformats.org/officeDocument/2006/relationships/hyperlink" Target="https://pbs.twimg.com/profile_banners/4922134140/1498616970" TargetMode="External"/><Relationship Id="rId1434" Type="http://schemas.openxmlformats.org/officeDocument/2006/relationships/hyperlink" Target="http://abs.twimg.com/images/themes/theme1/bg.png" TargetMode="External"/><Relationship Id="rId1641" Type="http://schemas.openxmlformats.org/officeDocument/2006/relationships/hyperlink" Target="http://abs.twimg.com/images/themes/theme1/bg.png" TargetMode="External"/><Relationship Id="rId1879" Type="http://schemas.openxmlformats.org/officeDocument/2006/relationships/hyperlink" Target="http://abs.twimg.com/images/themes/theme1/bg.png" TargetMode="External"/><Relationship Id="rId3094" Type="http://schemas.openxmlformats.org/officeDocument/2006/relationships/hyperlink" Target="https://twitter.com/mytweetpack" TargetMode="External"/><Relationship Id="rId1501" Type="http://schemas.openxmlformats.org/officeDocument/2006/relationships/hyperlink" Target="http://pbs.twimg.com/profile_background_images/542855638364069888/O4Z-SI9e.jpeg" TargetMode="External"/><Relationship Id="rId1739" Type="http://schemas.openxmlformats.org/officeDocument/2006/relationships/hyperlink" Target="http://pbs.twimg.com/profile_background_images/360115974/BCBackground.JPG" TargetMode="External"/><Relationship Id="rId1946" Type="http://schemas.openxmlformats.org/officeDocument/2006/relationships/hyperlink" Target="http://pbs.twimg.com/profile_images/580974350494363648/hVWHQ0D8_normal.jpg" TargetMode="External"/><Relationship Id="rId3399" Type="http://schemas.openxmlformats.org/officeDocument/2006/relationships/hyperlink" Target="https://twitter.com/musicgamepromo" TargetMode="External"/><Relationship Id="rId1806" Type="http://schemas.openxmlformats.org/officeDocument/2006/relationships/hyperlink" Target="http://abs.twimg.com/images/themes/theme1/bg.png" TargetMode="External"/><Relationship Id="rId3161" Type="http://schemas.openxmlformats.org/officeDocument/2006/relationships/hyperlink" Target="https://twitter.com/shutterguardian" TargetMode="External"/><Relationship Id="rId3259" Type="http://schemas.openxmlformats.org/officeDocument/2006/relationships/hyperlink" Target="https://twitter.com/estreetnet" TargetMode="External"/><Relationship Id="rId3466" Type="http://schemas.openxmlformats.org/officeDocument/2006/relationships/hyperlink" Target="https://twitter.com/graphemidesign" TargetMode="External"/><Relationship Id="rId387" Type="http://schemas.openxmlformats.org/officeDocument/2006/relationships/hyperlink" Target="http://www.thevortex.it/" TargetMode="External"/><Relationship Id="rId594" Type="http://schemas.openxmlformats.org/officeDocument/2006/relationships/hyperlink" Target="https://t.co/3woz3g5wUm" TargetMode="External"/><Relationship Id="rId2068" Type="http://schemas.openxmlformats.org/officeDocument/2006/relationships/hyperlink" Target="http://pbs.twimg.com/profile_images/461491613911367680/J3HsVPP3_normal.png" TargetMode="External"/><Relationship Id="rId2275" Type="http://schemas.openxmlformats.org/officeDocument/2006/relationships/hyperlink" Target="http://pbs.twimg.com/profile_images/920022617985134592/ehakUsjJ_normal.jpg" TargetMode="External"/><Relationship Id="rId3021" Type="http://schemas.openxmlformats.org/officeDocument/2006/relationships/hyperlink" Target="https://twitter.com/askjudihays" TargetMode="External"/><Relationship Id="rId3119" Type="http://schemas.openxmlformats.org/officeDocument/2006/relationships/hyperlink" Target="https://twitter.com/shakaizvuylu" TargetMode="External"/><Relationship Id="rId3326" Type="http://schemas.openxmlformats.org/officeDocument/2006/relationships/hyperlink" Target="https://twitter.com/bestboyever37" TargetMode="External"/><Relationship Id="rId247" Type="http://schemas.openxmlformats.org/officeDocument/2006/relationships/hyperlink" Target="http://stores.ebay.com/altruistauctionsllc" TargetMode="External"/><Relationship Id="rId899" Type="http://schemas.openxmlformats.org/officeDocument/2006/relationships/hyperlink" Target="https://pbs.twimg.com/profile_banners/422769971/1515278739" TargetMode="External"/><Relationship Id="rId1084" Type="http://schemas.openxmlformats.org/officeDocument/2006/relationships/hyperlink" Target="https://pbs.twimg.com/profile_banners/2197241186/1476959927" TargetMode="External"/><Relationship Id="rId2482" Type="http://schemas.openxmlformats.org/officeDocument/2006/relationships/hyperlink" Target="http://pbs.twimg.com/profile_images/969641454778728448/arzHtGIp_normal.jpg" TargetMode="External"/><Relationship Id="rId2787" Type="http://schemas.openxmlformats.org/officeDocument/2006/relationships/hyperlink" Target="https://twitter.com/angelruizperez" TargetMode="External"/><Relationship Id="rId107" Type="http://schemas.openxmlformats.org/officeDocument/2006/relationships/hyperlink" Target="http://megagamers.net/" TargetMode="External"/><Relationship Id="rId454" Type="http://schemas.openxmlformats.org/officeDocument/2006/relationships/hyperlink" Target="https://t.co/l9acxuHCdn" TargetMode="External"/><Relationship Id="rId661" Type="http://schemas.openxmlformats.org/officeDocument/2006/relationships/hyperlink" Target="https://pbs.twimg.com/profile_banners/1702502089/1377577027" TargetMode="External"/><Relationship Id="rId759" Type="http://schemas.openxmlformats.org/officeDocument/2006/relationships/hyperlink" Target="https://pbs.twimg.com/profile_banners/948582810721423360/1515187321" TargetMode="External"/><Relationship Id="rId966" Type="http://schemas.openxmlformats.org/officeDocument/2006/relationships/hyperlink" Target="https://pbs.twimg.com/profile_banners/863769194294378496/1517943624" TargetMode="External"/><Relationship Id="rId1291" Type="http://schemas.openxmlformats.org/officeDocument/2006/relationships/hyperlink" Target="http://abs.twimg.com/images/themes/theme1/bg.png" TargetMode="External"/><Relationship Id="rId1389" Type="http://schemas.openxmlformats.org/officeDocument/2006/relationships/hyperlink" Target="http://pbs.twimg.com/profile_background_images/491618833099014145/iT7oZe6f.png" TargetMode="External"/><Relationship Id="rId1596" Type="http://schemas.openxmlformats.org/officeDocument/2006/relationships/hyperlink" Target="http://abs.twimg.com/images/themes/theme1/bg.png" TargetMode="External"/><Relationship Id="rId2135" Type="http://schemas.openxmlformats.org/officeDocument/2006/relationships/hyperlink" Target="http://pbs.twimg.com/profile_images/602236670855876609/J3jxoSec_normal.png" TargetMode="External"/><Relationship Id="rId2342" Type="http://schemas.openxmlformats.org/officeDocument/2006/relationships/hyperlink" Target="http://pbs.twimg.com/profile_images/1841324623/Jamieson_24_normal.jpg" TargetMode="External"/><Relationship Id="rId2647" Type="http://schemas.openxmlformats.org/officeDocument/2006/relationships/hyperlink" Target="http://pbs.twimg.com/profile_images/862298979429531648/vZ3RQCIB_normal.jpg" TargetMode="External"/><Relationship Id="rId2994" Type="http://schemas.openxmlformats.org/officeDocument/2006/relationships/hyperlink" Target="https://twitter.com/olliewhitfield_" TargetMode="External"/><Relationship Id="rId314" Type="http://schemas.openxmlformats.org/officeDocument/2006/relationships/hyperlink" Target="http://t.co/CjaPFyieht" TargetMode="External"/><Relationship Id="rId521" Type="http://schemas.openxmlformats.org/officeDocument/2006/relationships/hyperlink" Target="http://t.co/eBy03RDzea" TargetMode="External"/><Relationship Id="rId619" Type="http://schemas.openxmlformats.org/officeDocument/2006/relationships/hyperlink" Target="https://pbs.twimg.com/profile_banners/14458280/1516392661" TargetMode="External"/><Relationship Id="rId1151" Type="http://schemas.openxmlformats.org/officeDocument/2006/relationships/hyperlink" Target="https://pbs.twimg.com/profile_banners/1621271/1401531253" TargetMode="External"/><Relationship Id="rId1249" Type="http://schemas.openxmlformats.org/officeDocument/2006/relationships/hyperlink" Target="https://pbs.twimg.com/profile_banners/189244565/1455388223" TargetMode="External"/><Relationship Id="rId2202" Type="http://schemas.openxmlformats.org/officeDocument/2006/relationships/hyperlink" Target="http://pbs.twimg.com/profile_images/3319336381/6ef895b9bd47b7c627993c237ca24f55_normal.png" TargetMode="External"/><Relationship Id="rId2854" Type="http://schemas.openxmlformats.org/officeDocument/2006/relationships/hyperlink" Target="https://twitter.com/bepeigne" TargetMode="External"/><Relationship Id="rId95" Type="http://schemas.openxmlformats.org/officeDocument/2006/relationships/hyperlink" Target="https://t.co/crsyyNT6fK" TargetMode="External"/><Relationship Id="rId826" Type="http://schemas.openxmlformats.org/officeDocument/2006/relationships/hyperlink" Target="https://pbs.twimg.com/profile_banners/68947449/1513787728" TargetMode="External"/><Relationship Id="rId1011" Type="http://schemas.openxmlformats.org/officeDocument/2006/relationships/hyperlink" Target="https://pbs.twimg.com/profile_banners/350870369/1510065532" TargetMode="External"/><Relationship Id="rId1109" Type="http://schemas.openxmlformats.org/officeDocument/2006/relationships/hyperlink" Target="https://pbs.twimg.com/profile_banners/766942199837634560/1487413684" TargetMode="External"/><Relationship Id="rId1456" Type="http://schemas.openxmlformats.org/officeDocument/2006/relationships/hyperlink" Target="http://abs.twimg.com/images/themes/theme1/bg.png" TargetMode="External"/><Relationship Id="rId1663" Type="http://schemas.openxmlformats.org/officeDocument/2006/relationships/hyperlink" Target="http://abs.twimg.com/images/themes/theme14/bg.gif" TargetMode="External"/><Relationship Id="rId1870" Type="http://schemas.openxmlformats.org/officeDocument/2006/relationships/hyperlink" Target="http://pbs.twimg.com/profile_background_images/457192467595411457/Df3Bb7rE.jpeg" TargetMode="External"/><Relationship Id="rId1968" Type="http://schemas.openxmlformats.org/officeDocument/2006/relationships/hyperlink" Target="http://pbs.twimg.com/profile_images/752737033211162624/FFAgFrl3_normal.jpg" TargetMode="External"/><Relationship Id="rId2507" Type="http://schemas.openxmlformats.org/officeDocument/2006/relationships/hyperlink" Target="http://pbs.twimg.com/profile_images/821366574921777152/dw_F9b73_normal.jpg" TargetMode="External"/><Relationship Id="rId2714" Type="http://schemas.openxmlformats.org/officeDocument/2006/relationships/hyperlink" Target="http://pbs.twimg.com/profile_images/3361960449/b3f653731064188160d416fe4adf0d28_normal.jpeg" TargetMode="External"/><Relationship Id="rId2921" Type="http://schemas.openxmlformats.org/officeDocument/2006/relationships/hyperlink" Target="https://twitter.com/contentampwaves" TargetMode="External"/><Relationship Id="rId1316" Type="http://schemas.openxmlformats.org/officeDocument/2006/relationships/hyperlink" Target="http://abs.twimg.com/images/themes/theme1/bg.png" TargetMode="External"/><Relationship Id="rId1523" Type="http://schemas.openxmlformats.org/officeDocument/2006/relationships/hyperlink" Target="http://pbs.twimg.com/profile_background_images/686558625/9a7158abd2bf03b71942c5b295dadae2.png" TargetMode="External"/><Relationship Id="rId1730" Type="http://schemas.openxmlformats.org/officeDocument/2006/relationships/hyperlink" Target="http://abs.twimg.com/images/themes/theme9/bg.gif" TargetMode="External"/><Relationship Id="rId3183" Type="http://schemas.openxmlformats.org/officeDocument/2006/relationships/hyperlink" Target="https://twitter.com/carladecurey" TargetMode="External"/><Relationship Id="rId3390" Type="http://schemas.openxmlformats.org/officeDocument/2006/relationships/hyperlink" Target="https://twitter.com/kevinmic" TargetMode="External"/><Relationship Id="rId22" Type="http://schemas.openxmlformats.org/officeDocument/2006/relationships/hyperlink" Target="https://socialfave.net/" TargetMode="External"/><Relationship Id="rId1828" Type="http://schemas.openxmlformats.org/officeDocument/2006/relationships/hyperlink" Target="http://pbs.twimg.com/profile_background_images/41865328/twitter.jpg" TargetMode="External"/><Relationship Id="rId3043" Type="http://schemas.openxmlformats.org/officeDocument/2006/relationships/hyperlink" Target="https://twitter.com/steveolenski" TargetMode="External"/><Relationship Id="rId3250" Type="http://schemas.openxmlformats.org/officeDocument/2006/relationships/hyperlink" Target="https://twitter.com/dayalsgariya" TargetMode="External"/><Relationship Id="rId3488" Type="http://schemas.openxmlformats.org/officeDocument/2006/relationships/hyperlink" Target="https://twitter.com/olliewhit" TargetMode="External"/><Relationship Id="rId171" Type="http://schemas.openxmlformats.org/officeDocument/2006/relationships/hyperlink" Target="https://t.co/0tL7rlvhkE" TargetMode="External"/><Relationship Id="rId2297" Type="http://schemas.openxmlformats.org/officeDocument/2006/relationships/hyperlink" Target="http://pbs.twimg.com/profile_images/854830118497386496/8LxGpCla_normal.jpg" TargetMode="External"/><Relationship Id="rId3348" Type="http://schemas.openxmlformats.org/officeDocument/2006/relationships/hyperlink" Target="https://twitter.com/zinnakrish" TargetMode="External"/><Relationship Id="rId269" Type="http://schemas.openxmlformats.org/officeDocument/2006/relationships/hyperlink" Target="http://gsuite.google.com/" TargetMode="External"/><Relationship Id="rId476" Type="http://schemas.openxmlformats.org/officeDocument/2006/relationships/hyperlink" Target="https://t.co/W0Dxt8i4Ii" TargetMode="External"/><Relationship Id="rId683" Type="http://schemas.openxmlformats.org/officeDocument/2006/relationships/hyperlink" Target="https://pbs.twimg.com/profile_banners/455958732/1514951987" TargetMode="External"/><Relationship Id="rId890" Type="http://schemas.openxmlformats.org/officeDocument/2006/relationships/hyperlink" Target="https://pbs.twimg.com/profile_banners/232610249/1495400907" TargetMode="External"/><Relationship Id="rId2157" Type="http://schemas.openxmlformats.org/officeDocument/2006/relationships/hyperlink" Target="http://pbs.twimg.com/profile_images/959103364448563201/E61nqa9h_normal.jpg" TargetMode="External"/><Relationship Id="rId2364" Type="http://schemas.openxmlformats.org/officeDocument/2006/relationships/hyperlink" Target="http://pbs.twimg.com/profile_images/520649047875407872/iWsiKmWH_normal.jpeg" TargetMode="External"/><Relationship Id="rId2571" Type="http://schemas.openxmlformats.org/officeDocument/2006/relationships/hyperlink" Target="http://pbs.twimg.com/profile_images/836638294985355266/XJTI8JaY_normal.jpg" TargetMode="External"/><Relationship Id="rId3110" Type="http://schemas.openxmlformats.org/officeDocument/2006/relationships/hyperlink" Target="https://twitter.com/vsa_prospecting" TargetMode="External"/><Relationship Id="rId3208" Type="http://schemas.openxmlformats.org/officeDocument/2006/relationships/hyperlink" Target="https://twitter.com/kurtshaver" TargetMode="External"/><Relationship Id="rId3415" Type="http://schemas.openxmlformats.org/officeDocument/2006/relationships/hyperlink" Target="https://twitter.com/m_e_rodriguez" TargetMode="External"/><Relationship Id="rId129" Type="http://schemas.openxmlformats.org/officeDocument/2006/relationships/hyperlink" Target="https://t.co/BjLVjRKwpV" TargetMode="External"/><Relationship Id="rId336" Type="http://schemas.openxmlformats.org/officeDocument/2006/relationships/hyperlink" Target="http://t.co/fhWsHZamdF" TargetMode="External"/><Relationship Id="rId543" Type="http://schemas.openxmlformats.org/officeDocument/2006/relationships/hyperlink" Target="https://t.co/Tqtohcf30C" TargetMode="External"/><Relationship Id="rId988" Type="http://schemas.openxmlformats.org/officeDocument/2006/relationships/hyperlink" Target="https://pbs.twimg.com/profile_banners/29790017/1442831223" TargetMode="External"/><Relationship Id="rId1173" Type="http://schemas.openxmlformats.org/officeDocument/2006/relationships/hyperlink" Target="https://pbs.twimg.com/profile_banners/4167334895/1470889234" TargetMode="External"/><Relationship Id="rId1380" Type="http://schemas.openxmlformats.org/officeDocument/2006/relationships/hyperlink" Target="http://abs.twimg.com/images/themes/theme1/bg.png" TargetMode="External"/><Relationship Id="rId2017" Type="http://schemas.openxmlformats.org/officeDocument/2006/relationships/hyperlink" Target="http://pbs.twimg.com/profile_images/817027764867960832/tIJIo4Dc_normal.jpg" TargetMode="External"/><Relationship Id="rId2224" Type="http://schemas.openxmlformats.org/officeDocument/2006/relationships/hyperlink" Target="http://pbs.twimg.com/profile_images/908520093985861632/GZCxyXWx_normal.jpg" TargetMode="External"/><Relationship Id="rId2669" Type="http://schemas.openxmlformats.org/officeDocument/2006/relationships/hyperlink" Target="http://pbs.twimg.com/profile_images/973674959838109698/-PG2AfH9_normal.jpg" TargetMode="External"/><Relationship Id="rId2876" Type="http://schemas.openxmlformats.org/officeDocument/2006/relationships/hyperlink" Target="https://twitter.com/jazgreer" TargetMode="External"/><Relationship Id="rId403" Type="http://schemas.openxmlformats.org/officeDocument/2006/relationships/hyperlink" Target="http://www.aena.es/" TargetMode="External"/><Relationship Id="rId750" Type="http://schemas.openxmlformats.org/officeDocument/2006/relationships/hyperlink" Target="https://pbs.twimg.com/profile_banners/4136163412/1451335527" TargetMode="External"/><Relationship Id="rId848" Type="http://schemas.openxmlformats.org/officeDocument/2006/relationships/hyperlink" Target="https://pbs.twimg.com/profile_banners/106090412/1493725018" TargetMode="External"/><Relationship Id="rId1033" Type="http://schemas.openxmlformats.org/officeDocument/2006/relationships/hyperlink" Target="https://pbs.twimg.com/profile_banners/140102041/1455744695" TargetMode="External"/><Relationship Id="rId1478" Type="http://schemas.openxmlformats.org/officeDocument/2006/relationships/hyperlink" Target="http://abs.twimg.com/images/themes/theme1/bg.png" TargetMode="External"/><Relationship Id="rId1685" Type="http://schemas.openxmlformats.org/officeDocument/2006/relationships/hyperlink" Target="http://abs.twimg.com/images/themes/theme14/bg.gif" TargetMode="External"/><Relationship Id="rId1892" Type="http://schemas.openxmlformats.org/officeDocument/2006/relationships/hyperlink" Target="http://pbs.twimg.com/profile_background_images/649891880189214720/14usps13.png" TargetMode="External"/><Relationship Id="rId2431" Type="http://schemas.openxmlformats.org/officeDocument/2006/relationships/hyperlink" Target="http://pbs.twimg.com/profile_images/959114101191532544/qxlwbF7S_normal.jpg" TargetMode="External"/><Relationship Id="rId2529" Type="http://schemas.openxmlformats.org/officeDocument/2006/relationships/hyperlink" Target="http://pbs.twimg.com/profile_images/936468351731187712/ZXuq0QZV_normal.jpg" TargetMode="External"/><Relationship Id="rId2736" Type="http://schemas.openxmlformats.org/officeDocument/2006/relationships/hyperlink" Target="https://twitter.com/ivettvldz" TargetMode="External"/><Relationship Id="rId610" Type="http://schemas.openxmlformats.org/officeDocument/2006/relationships/hyperlink" Target="https://pbs.twimg.com/profile_banners/2344530218/1521520676" TargetMode="External"/><Relationship Id="rId708" Type="http://schemas.openxmlformats.org/officeDocument/2006/relationships/hyperlink" Target="https://pbs.twimg.com/profile_banners/29739127/1456741131" TargetMode="External"/><Relationship Id="rId915" Type="http://schemas.openxmlformats.org/officeDocument/2006/relationships/hyperlink" Target="https://pbs.twimg.com/profile_banners/17691733/1484305746" TargetMode="External"/><Relationship Id="rId1240" Type="http://schemas.openxmlformats.org/officeDocument/2006/relationships/hyperlink" Target="https://pbs.twimg.com/profile_banners/1647358141/1404320170" TargetMode="External"/><Relationship Id="rId1338" Type="http://schemas.openxmlformats.org/officeDocument/2006/relationships/hyperlink" Target="http://abs.twimg.com/images/themes/theme1/bg.png" TargetMode="External"/><Relationship Id="rId1545" Type="http://schemas.openxmlformats.org/officeDocument/2006/relationships/hyperlink" Target="http://abs.twimg.com/images/themes/theme19/bg.gif" TargetMode="External"/><Relationship Id="rId2943" Type="http://schemas.openxmlformats.org/officeDocument/2006/relationships/hyperlink" Target="https://twitter.com/rallyapp_com" TargetMode="External"/><Relationship Id="rId1100" Type="http://schemas.openxmlformats.org/officeDocument/2006/relationships/hyperlink" Target="https://pbs.twimg.com/profile_banners/2770406811/1513259555" TargetMode="External"/><Relationship Id="rId1405" Type="http://schemas.openxmlformats.org/officeDocument/2006/relationships/hyperlink" Target="http://abs.twimg.com/images/themes/theme1/bg.png" TargetMode="External"/><Relationship Id="rId1752" Type="http://schemas.openxmlformats.org/officeDocument/2006/relationships/hyperlink" Target="http://pbs.twimg.com/profile_background_images/378800000162077744/ME_s3PSQ.jpeg" TargetMode="External"/><Relationship Id="rId2803" Type="http://schemas.openxmlformats.org/officeDocument/2006/relationships/hyperlink" Target="https://twitter.com/waywebdigital" TargetMode="External"/><Relationship Id="rId44" Type="http://schemas.openxmlformats.org/officeDocument/2006/relationships/hyperlink" Target="https://t.co/wSIVX9tHG6" TargetMode="External"/><Relationship Id="rId1612" Type="http://schemas.openxmlformats.org/officeDocument/2006/relationships/hyperlink" Target="http://pbs.twimg.com/profile_background_images/378800000163223948/au9YJKkB.jpeg" TargetMode="External"/><Relationship Id="rId1917" Type="http://schemas.openxmlformats.org/officeDocument/2006/relationships/hyperlink" Target="http://pbs.twimg.com/profile_background_images/378800000103803962/01296ab07711f7d379294ad059b537e0.jpeg" TargetMode="External"/><Relationship Id="rId3065" Type="http://schemas.openxmlformats.org/officeDocument/2006/relationships/hyperlink" Target="https://twitter.com/abe21488996" TargetMode="External"/><Relationship Id="rId3272" Type="http://schemas.openxmlformats.org/officeDocument/2006/relationships/hyperlink" Target="https://twitter.com/danielhalenko" TargetMode="External"/><Relationship Id="rId193" Type="http://schemas.openxmlformats.org/officeDocument/2006/relationships/hyperlink" Target="https://t.co/MLtn3pzLaU" TargetMode="External"/><Relationship Id="rId498" Type="http://schemas.openxmlformats.org/officeDocument/2006/relationships/hyperlink" Target="https://t.co/MfrAjBfkrU" TargetMode="External"/><Relationship Id="rId2081" Type="http://schemas.openxmlformats.org/officeDocument/2006/relationships/hyperlink" Target="http://pbs.twimg.com/profile_images/719508859417706496/TIn4vPyK_normal.jpg" TargetMode="External"/><Relationship Id="rId2179" Type="http://schemas.openxmlformats.org/officeDocument/2006/relationships/hyperlink" Target="http://pbs.twimg.com/profile_images/974325101549137920/c5oGl8Ug_normal.jpg" TargetMode="External"/><Relationship Id="rId3132" Type="http://schemas.openxmlformats.org/officeDocument/2006/relationships/hyperlink" Target="https://twitter.com/rosiehiggins006" TargetMode="External"/><Relationship Id="rId260" Type="http://schemas.openxmlformats.org/officeDocument/2006/relationships/hyperlink" Target="https://t.co/nhGXlhvMEv" TargetMode="External"/><Relationship Id="rId2386" Type="http://schemas.openxmlformats.org/officeDocument/2006/relationships/hyperlink" Target="http://abs.twimg.com/sticky/default_profile_images/default_profile_normal.png" TargetMode="External"/><Relationship Id="rId2593" Type="http://schemas.openxmlformats.org/officeDocument/2006/relationships/hyperlink" Target="http://pbs.twimg.com/profile_images/841360118235181056/KjEtTx6j_normal.jpg" TargetMode="External"/><Relationship Id="rId3437" Type="http://schemas.openxmlformats.org/officeDocument/2006/relationships/hyperlink" Target="https://twitter.com/everyonesocial" TargetMode="External"/><Relationship Id="rId120" Type="http://schemas.openxmlformats.org/officeDocument/2006/relationships/hyperlink" Target="http://about.me/javier_persiva" TargetMode="External"/><Relationship Id="rId358" Type="http://schemas.openxmlformats.org/officeDocument/2006/relationships/hyperlink" Target="https://t.co/G5Zl8B6Pni" TargetMode="External"/><Relationship Id="rId565" Type="http://schemas.openxmlformats.org/officeDocument/2006/relationships/hyperlink" Target="http://fr.linkedin.com/in/cyrilbladier" TargetMode="External"/><Relationship Id="rId772" Type="http://schemas.openxmlformats.org/officeDocument/2006/relationships/hyperlink" Target="https://pbs.twimg.com/profile_banners/16896485/1519843747" TargetMode="External"/><Relationship Id="rId1195" Type="http://schemas.openxmlformats.org/officeDocument/2006/relationships/hyperlink" Target="https://pbs.twimg.com/profile_banners/86598245/1520798910" TargetMode="External"/><Relationship Id="rId2039" Type="http://schemas.openxmlformats.org/officeDocument/2006/relationships/hyperlink" Target="http://pbs.twimg.com/profile_images/943259054260047873/JzV81Z2__normal.jpg" TargetMode="External"/><Relationship Id="rId2246" Type="http://schemas.openxmlformats.org/officeDocument/2006/relationships/hyperlink" Target="http://pbs.twimg.com/profile_images/956587355552583683/mXJEPmBg_normal.jpg" TargetMode="External"/><Relationship Id="rId2453" Type="http://schemas.openxmlformats.org/officeDocument/2006/relationships/hyperlink" Target="http://pbs.twimg.com/profile_images/864573277431226368/RIKOKo0b_normal.jpg" TargetMode="External"/><Relationship Id="rId2660" Type="http://schemas.openxmlformats.org/officeDocument/2006/relationships/hyperlink" Target="http://pbs.twimg.com/profile_images/965290743102427136/6Q2WhAm6_normal.jpg" TargetMode="External"/><Relationship Id="rId2898" Type="http://schemas.openxmlformats.org/officeDocument/2006/relationships/hyperlink" Target="https://twitter.com/tarokanews" TargetMode="External"/><Relationship Id="rId3504" Type="http://schemas.openxmlformats.org/officeDocument/2006/relationships/hyperlink" Target="https://twitter.com/thenakedlawyer" TargetMode="External"/><Relationship Id="rId218" Type="http://schemas.openxmlformats.org/officeDocument/2006/relationships/hyperlink" Target="http://www.karmeticmarketing.com/" TargetMode="External"/><Relationship Id="rId425" Type="http://schemas.openxmlformats.org/officeDocument/2006/relationships/hyperlink" Target="https://t.co/dU1dYAGpuX" TargetMode="External"/><Relationship Id="rId632" Type="http://schemas.openxmlformats.org/officeDocument/2006/relationships/hyperlink" Target="https://pbs.twimg.com/profile_banners/108883065/1519902180" TargetMode="External"/><Relationship Id="rId1055" Type="http://schemas.openxmlformats.org/officeDocument/2006/relationships/hyperlink" Target="https://pbs.twimg.com/profile_banners/2386802564/1509389872" TargetMode="External"/><Relationship Id="rId1262" Type="http://schemas.openxmlformats.org/officeDocument/2006/relationships/hyperlink" Target="https://pbs.twimg.com/profile_banners/25035516/1361898809" TargetMode="External"/><Relationship Id="rId2106" Type="http://schemas.openxmlformats.org/officeDocument/2006/relationships/hyperlink" Target="http://pbs.twimg.com/profile_images/950773695076884483/RXwb3QLC_normal.jpg" TargetMode="External"/><Relationship Id="rId2313" Type="http://schemas.openxmlformats.org/officeDocument/2006/relationships/hyperlink" Target="http://pbs.twimg.com/profile_images/904763324361052160/FgI6e0Vm_normal.jpg" TargetMode="External"/><Relationship Id="rId2520" Type="http://schemas.openxmlformats.org/officeDocument/2006/relationships/hyperlink" Target="http://pbs.twimg.com/profile_images/831001245213216772/tqtnKTuL_normal.jpg" TargetMode="External"/><Relationship Id="rId2758" Type="http://schemas.openxmlformats.org/officeDocument/2006/relationships/hyperlink" Target="https://twitter.com/alejandro31175" TargetMode="External"/><Relationship Id="rId2965" Type="http://schemas.openxmlformats.org/officeDocument/2006/relationships/hyperlink" Target="https://twitter.com/lolydates" TargetMode="External"/><Relationship Id="rId937" Type="http://schemas.openxmlformats.org/officeDocument/2006/relationships/hyperlink" Target="https://pbs.twimg.com/profile_banners/1275374624/1513947356" TargetMode="External"/><Relationship Id="rId1122" Type="http://schemas.openxmlformats.org/officeDocument/2006/relationships/hyperlink" Target="https://pbs.twimg.com/profile_banners/67001447/1513274988" TargetMode="External"/><Relationship Id="rId1567" Type="http://schemas.openxmlformats.org/officeDocument/2006/relationships/hyperlink" Target="http://pbs.twimg.com/profile_background_images/378800000070096678/3e1d409ce78ea56b294ef79d703ffd41.jpeg" TargetMode="External"/><Relationship Id="rId1774" Type="http://schemas.openxmlformats.org/officeDocument/2006/relationships/hyperlink" Target="http://abs.twimg.com/images/themes/theme12/bg.gif" TargetMode="External"/><Relationship Id="rId1981" Type="http://schemas.openxmlformats.org/officeDocument/2006/relationships/hyperlink" Target="http://pbs.twimg.com/profile_images/959673654240931840/J1oqsSaq_normal.jpg" TargetMode="External"/><Relationship Id="rId2618" Type="http://schemas.openxmlformats.org/officeDocument/2006/relationships/hyperlink" Target="http://pbs.twimg.com/profile_images/3314636321/b1618ccc510460618cee64a48d763cbe_normal.jpeg" TargetMode="External"/><Relationship Id="rId2825" Type="http://schemas.openxmlformats.org/officeDocument/2006/relationships/hyperlink" Target="https://twitter.com/schiemermktng" TargetMode="External"/><Relationship Id="rId66" Type="http://schemas.openxmlformats.org/officeDocument/2006/relationships/hyperlink" Target="https://t.co/wHhIbdE1nr" TargetMode="External"/><Relationship Id="rId1427" Type="http://schemas.openxmlformats.org/officeDocument/2006/relationships/hyperlink" Target="http://pbs.twimg.com/profile_background_images/670119322/857476b83daa55f492cf22ff8b4a3310.jpeg" TargetMode="External"/><Relationship Id="rId1634" Type="http://schemas.openxmlformats.org/officeDocument/2006/relationships/hyperlink" Target="http://abs.twimg.com/images/themes/theme1/bg.png" TargetMode="External"/><Relationship Id="rId1841" Type="http://schemas.openxmlformats.org/officeDocument/2006/relationships/hyperlink" Target="http://abs.twimg.com/images/themes/theme1/bg.png" TargetMode="External"/><Relationship Id="rId3087" Type="http://schemas.openxmlformats.org/officeDocument/2006/relationships/hyperlink" Target="https://twitter.com/xavier_assoc" TargetMode="External"/><Relationship Id="rId3294" Type="http://schemas.openxmlformats.org/officeDocument/2006/relationships/hyperlink" Target="https://twitter.com/jschobes" TargetMode="External"/><Relationship Id="rId1939" Type="http://schemas.openxmlformats.org/officeDocument/2006/relationships/hyperlink" Target="http://pbs.twimg.com/profile_images/837099761811533824/r1zD8XxS_normal.jpg" TargetMode="External"/><Relationship Id="rId1701" Type="http://schemas.openxmlformats.org/officeDocument/2006/relationships/hyperlink" Target="http://abs.twimg.com/images/themes/theme1/bg.png" TargetMode="External"/><Relationship Id="rId3154" Type="http://schemas.openxmlformats.org/officeDocument/2006/relationships/hyperlink" Target="https://twitter.com/pentame" TargetMode="External"/><Relationship Id="rId3361" Type="http://schemas.openxmlformats.org/officeDocument/2006/relationships/hyperlink" Target="https://twitter.com/montraanderson" TargetMode="External"/><Relationship Id="rId3459" Type="http://schemas.openxmlformats.org/officeDocument/2006/relationships/hyperlink" Target="https://twitter.com/omar_autoempleo" TargetMode="External"/><Relationship Id="rId282" Type="http://schemas.openxmlformats.org/officeDocument/2006/relationships/hyperlink" Target="https://t.co/MliCDDQf0W" TargetMode="External"/><Relationship Id="rId587" Type="http://schemas.openxmlformats.org/officeDocument/2006/relationships/hyperlink" Target="https://t.co/94EWqH1egg" TargetMode="External"/><Relationship Id="rId2170" Type="http://schemas.openxmlformats.org/officeDocument/2006/relationships/hyperlink" Target="http://pbs.twimg.com/profile_images/971614410782289920/23t0yHlD_normal.jpg" TargetMode="External"/><Relationship Id="rId2268" Type="http://schemas.openxmlformats.org/officeDocument/2006/relationships/hyperlink" Target="http://pbs.twimg.com/profile_images/502577184188293120/tPwNYOHt_normal.jpeg" TargetMode="External"/><Relationship Id="rId3014" Type="http://schemas.openxmlformats.org/officeDocument/2006/relationships/hyperlink" Target="https://twitter.com/jodyglidden" TargetMode="External"/><Relationship Id="rId3221" Type="http://schemas.openxmlformats.org/officeDocument/2006/relationships/hyperlink" Target="https://twitter.com/goguemartin" TargetMode="External"/><Relationship Id="rId3319" Type="http://schemas.openxmlformats.org/officeDocument/2006/relationships/hyperlink" Target="https://twitter.com/jaybaer" TargetMode="External"/><Relationship Id="rId8" Type="http://schemas.openxmlformats.org/officeDocument/2006/relationships/hyperlink" Target="https://twitter.com/" TargetMode="External"/><Relationship Id="rId142" Type="http://schemas.openxmlformats.org/officeDocument/2006/relationships/hyperlink" Target="http://www.linkedin.com/in/bobwoods" TargetMode="External"/><Relationship Id="rId447" Type="http://schemas.openxmlformats.org/officeDocument/2006/relationships/hyperlink" Target="https://t.co/7yPhwS8Ue8" TargetMode="External"/><Relationship Id="rId794" Type="http://schemas.openxmlformats.org/officeDocument/2006/relationships/hyperlink" Target="https://pbs.twimg.com/profile_banners/1427499925/1516291929" TargetMode="External"/><Relationship Id="rId1077" Type="http://schemas.openxmlformats.org/officeDocument/2006/relationships/hyperlink" Target="https://pbs.twimg.com/profile_banners/8408622/1402081181" TargetMode="External"/><Relationship Id="rId2030" Type="http://schemas.openxmlformats.org/officeDocument/2006/relationships/hyperlink" Target="http://pbs.twimg.com/profile_images/948396372570513408/bjP6RlLm_normal.jpg" TargetMode="External"/><Relationship Id="rId2128" Type="http://schemas.openxmlformats.org/officeDocument/2006/relationships/hyperlink" Target="http://pbs.twimg.com/profile_images/640212328106098688/BC48wryA_normal.png" TargetMode="External"/><Relationship Id="rId2475" Type="http://schemas.openxmlformats.org/officeDocument/2006/relationships/hyperlink" Target="http://pbs.twimg.com/profile_images/534721121422032896/U16k5T95_normal.jpeg" TargetMode="External"/><Relationship Id="rId2682" Type="http://schemas.openxmlformats.org/officeDocument/2006/relationships/hyperlink" Target="http://pbs.twimg.com/profile_images/2213015526/SamanthaJacobsen_SIB_normal.jpg" TargetMode="External"/><Relationship Id="rId2987" Type="http://schemas.openxmlformats.org/officeDocument/2006/relationships/hyperlink" Target="https://twitter.com/nico_losito" TargetMode="External"/><Relationship Id="rId654" Type="http://schemas.openxmlformats.org/officeDocument/2006/relationships/hyperlink" Target="https://pbs.twimg.com/profile_banners/211595677/1411963747" TargetMode="External"/><Relationship Id="rId861" Type="http://schemas.openxmlformats.org/officeDocument/2006/relationships/hyperlink" Target="https://pbs.twimg.com/profile_banners/18361583/1427819268" TargetMode="External"/><Relationship Id="rId959" Type="http://schemas.openxmlformats.org/officeDocument/2006/relationships/hyperlink" Target="https://pbs.twimg.com/profile_banners/2195411/1372940198" TargetMode="External"/><Relationship Id="rId1284" Type="http://schemas.openxmlformats.org/officeDocument/2006/relationships/hyperlink" Target="http://pbs.twimg.com/profile_background_images/497421616129642497/EU3s0gkg.jpeg" TargetMode="External"/><Relationship Id="rId1491" Type="http://schemas.openxmlformats.org/officeDocument/2006/relationships/hyperlink" Target="http://abs.twimg.com/images/themes/theme9/bg.gif" TargetMode="External"/><Relationship Id="rId1589" Type="http://schemas.openxmlformats.org/officeDocument/2006/relationships/hyperlink" Target="http://pbs.twimg.com/profile_background_images/459720886400983040/KtJIiDee.jpeg" TargetMode="External"/><Relationship Id="rId2335" Type="http://schemas.openxmlformats.org/officeDocument/2006/relationships/hyperlink" Target="http://pbs.twimg.com/profile_images/661700817183895552/vfcJfeGV_normal.png" TargetMode="External"/><Relationship Id="rId2542" Type="http://schemas.openxmlformats.org/officeDocument/2006/relationships/hyperlink" Target="http://pbs.twimg.com/profile_images/900697071807803392/jFLC_eSf_normal.jpg" TargetMode="External"/><Relationship Id="rId307" Type="http://schemas.openxmlformats.org/officeDocument/2006/relationships/hyperlink" Target="https://www.bebee.com/" TargetMode="External"/><Relationship Id="rId514" Type="http://schemas.openxmlformats.org/officeDocument/2006/relationships/hyperlink" Target="https://t.co/ULkw9yAEr5" TargetMode="External"/><Relationship Id="rId721" Type="http://schemas.openxmlformats.org/officeDocument/2006/relationships/hyperlink" Target="https://pbs.twimg.com/profile_banners/3297731331/1488657671" TargetMode="External"/><Relationship Id="rId1144" Type="http://schemas.openxmlformats.org/officeDocument/2006/relationships/hyperlink" Target="https://pbs.twimg.com/profile_banners/2374241504/1514454356" TargetMode="External"/><Relationship Id="rId1351" Type="http://schemas.openxmlformats.org/officeDocument/2006/relationships/hyperlink" Target="http://abs.twimg.com/images/themes/theme14/bg.gif" TargetMode="External"/><Relationship Id="rId1449" Type="http://schemas.openxmlformats.org/officeDocument/2006/relationships/hyperlink" Target="http://abs.twimg.com/images/themes/theme1/bg.png" TargetMode="External"/><Relationship Id="rId1796" Type="http://schemas.openxmlformats.org/officeDocument/2006/relationships/hyperlink" Target="http://abs.twimg.com/images/themes/theme9/bg.gif" TargetMode="External"/><Relationship Id="rId2402" Type="http://schemas.openxmlformats.org/officeDocument/2006/relationships/hyperlink" Target="http://pbs.twimg.com/profile_images/923644113291038721/7uHxbNIr_normal.jpg" TargetMode="External"/><Relationship Id="rId2847" Type="http://schemas.openxmlformats.org/officeDocument/2006/relationships/hyperlink" Target="https://twitter.com/ifocop" TargetMode="External"/><Relationship Id="rId88" Type="http://schemas.openxmlformats.org/officeDocument/2006/relationships/hyperlink" Target="http://www.smartlogic.com/" TargetMode="External"/><Relationship Id="rId819" Type="http://schemas.openxmlformats.org/officeDocument/2006/relationships/hyperlink" Target="https://pbs.twimg.com/profile_banners/824018639485444096/1497300167" TargetMode="External"/><Relationship Id="rId1004" Type="http://schemas.openxmlformats.org/officeDocument/2006/relationships/hyperlink" Target="https://pbs.twimg.com/profile_banners/249198219/1510194288" TargetMode="External"/><Relationship Id="rId1211" Type="http://schemas.openxmlformats.org/officeDocument/2006/relationships/hyperlink" Target="https://pbs.twimg.com/profile_banners/917839544946495488/1507666961" TargetMode="External"/><Relationship Id="rId1656" Type="http://schemas.openxmlformats.org/officeDocument/2006/relationships/hyperlink" Target="http://pbs.twimg.com/profile_background_images/378800000151885179/6Pdsauj-.jpeg" TargetMode="External"/><Relationship Id="rId1863" Type="http://schemas.openxmlformats.org/officeDocument/2006/relationships/hyperlink" Target="http://abs.twimg.com/images/themes/theme1/bg.png" TargetMode="External"/><Relationship Id="rId2707" Type="http://schemas.openxmlformats.org/officeDocument/2006/relationships/hyperlink" Target="http://pbs.twimg.com/profile_images/524244676295938048/BnXjlW77_normal.jpeg" TargetMode="External"/><Relationship Id="rId2914" Type="http://schemas.openxmlformats.org/officeDocument/2006/relationships/hyperlink" Target="https://twitter.com/saidbyeinstein" TargetMode="External"/><Relationship Id="rId1309" Type="http://schemas.openxmlformats.org/officeDocument/2006/relationships/hyperlink" Target="http://pbs.twimg.com/profile_background_images/378800000161698223/6luSBayv.jpeg" TargetMode="External"/><Relationship Id="rId1516" Type="http://schemas.openxmlformats.org/officeDocument/2006/relationships/hyperlink" Target="http://pbs.twimg.com/profile_background_images/5175858/.jpg" TargetMode="External"/><Relationship Id="rId1723" Type="http://schemas.openxmlformats.org/officeDocument/2006/relationships/hyperlink" Target="http://pbs.twimg.com/profile_background_images/409969843/Twitter_Background_2012.jpg" TargetMode="External"/><Relationship Id="rId1930" Type="http://schemas.openxmlformats.org/officeDocument/2006/relationships/hyperlink" Target="http://pbs.twimg.com/profile_background_images/72364690/chrissietwitter.jpg" TargetMode="External"/><Relationship Id="rId3176" Type="http://schemas.openxmlformats.org/officeDocument/2006/relationships/hyperlink" Target="https://twitter.com/alwayz3000" TargetMode="External"/><Relationship Id="rId3383" Type="http://schemas.openxmlformats.org/officeDocument/2006/relationships/hyperlink" Target="https://twitter.com/itsannpierce" TargetMode="External"/><Relationship Id="rId15" Type="http://schemas.openxmlformats.org/officeDocument/2006/relationships/hyperlink" Target="http://t.co/vNmL0zJnXy" TargetMode="External"/><Relationship Id="rId2192" Type="http://schemas.openxmlformats.org/officeDocument/2006/relationships/hyperlink" Target="http://pbs.twimg.com/profile_images/908744306760011776/JsrZEPFo_normal.jpg" TargetMode="External"/><Relationship Id="rId3036" Type="http://schemas.openxmlformats.org/officeDocument/2006/relationships/hyperlink" Target="https://twitter.com/zaheer_bux" TargetMode="External"/><Relationship Id="rId3243" Type="http://schemas.openxmlformats.org/officeDocument/2006/relationships/hyperlink" Target="https://twitter.com/margomulvihill" TargetMode="External"/><Relationship Id="rId164" Type="http://schemas.openxmlformats.org/officeDocument/2006/relationships/hyperlink" Target="https://chotam.io/" TargetMode="External"/><Relationship Id="rId371" Type="http://schemas.openxmlformats.org/officeDocument/2006/relationships/hyperlink" Target="https://t.co/Im9uwBT6F6" TargetMode="External"/><Relationship Id="rId2052" Type="http://schemas.openxmlformats.org/officeDocument/2006/relationships/hyperlink" Target="http://pbs.twimg.com/profile_images/727760392198434817/M8KTniAo_normal.jpg" TargetMode="External"/><Relationship Id="rId2497" Type="http://schemas.openxmlformats.org/officeDocument/2006/relationships/hyperlink" Target="http://pbs.twimg.com/profile_images/901818678416728064/W3Ctof-B_normal.jpg" TargetMode="External"/><Relationship Id="rId3450" Type="http://schemas.openxmlformats.org/officeDocument/2006/relationships/hyperlink" Target="https://twitter.com/jon_rivers" TargetMode="External"/><Relationship Id="rId469" Type="http://schemas.openxmlformats.org/officeDocument/2006/relationships/hyperlink" Target="http://t.co/dPa2gxY1TZ" TargetMode="External"/><Relationship Id="rId676" Type="http://schemas.openxmlformats.org/officeDocument/2006/relationships/hyperlink" Target="https://pbs.twimg.com/profile_banners/764027876056244224/1486219585" TargetMode="External"/><Relationship Id="rId883" Type="http://schemas.openxmlformats.org/officeDocument/2006/relationships/hyperlink" Target="https://pbs.twimg.com/profile_banners/730598504674951168/1485184853" TargetMode="External"/><Relationship Id="rId1099" Type="http://schemas.openxmlformats.org/officeDocument/2006/relationships/hyperlink" Target="https://pbs.twimg.com/profile_banners/252303017/1469758143" TargetMode="External"/><Relationship Id="rId2357" Type="http://schemas.openxmlformats.org/officeDocument/2006/relationships/hyperlink" Target="http://pbs.twimg.com/profile_images/903825519581454336/Oulgfsai_normal.jpg" TargetMode="External"/><Relationship Id="rId2564" Type="http://schemas.openxmlformats.org/officeDocument/2006/relationships/hyperlink" Target="http://pbs.twimg.com/profile_images/917682735661031424/xedci9AD_normal.jpg" TargetMode="External"/><Relationship Id="rId3103" Type="http://schemas.openxmlformats.org/officeDocument/2006/relationships/hyperlink" Target="https://twitter.com/danielakillus" TargetMode="External"/><Relationship Id="rId3310" Type="http://schemas.openxmlformats.org/officeDocument/2006/relationships/hyperlink" Target="https://twitter.com/barbaragiamanco" TargetMode="External"/><Relationship Id="rId3408" Type="http://schemas.openxmlformats.org/officeDocument/2006/relationships/hyperlink" Target="https://twitter.com/kuriharan" TargetMode="External"/><Relationship Id="rId231" Type="http://schemas.openxmlformats.org/officeDocument/2006/relationships/hyperlink" Target="https://t.co/h800pfsinA" TargetMode="External"/><Relationship Id="rId329" Type="http://schemas.openxmlformats.org/officeDocument/2006/relationships/hyperlink" Target="https://t.co/TUs624IW3H" TargetMode="External"/><Relationship Id="rId536" Type="http://schemas.openxmlformats.org/officeDocument/2006/relationships/hyperlink" Target="http://www.telecomreseller.com/" TargetMode="External"/><Relationship Id="rId1166" Type="http://schemas.openxmlformats.org/officeDocument/2006/relationships/hyperlink" Target="https://pbs.twimg.com/profile_banners/2617021/1474928577" TargetMode="External"/><Relationship Id="rId1373" Type="http://schemas.openxmlformats.org/officeDocument/2006/relationships/hyperlink" Target="http://pbs.twimg.com/profile_background_images/553702018942906368/iv3hXMuC.jpeg" TargetMode="External"/><Relationship Id="rId2217" Type="http://schemas.openxmlformats.org/officeDocument/2006/relationships/hyperlink" Target="http://pbs.twimg.com/profile_images/862305165440897026/qtzTl58N_normal.jpg" TargetMode="External"/><Relationship Id="rId2771" Type="http://schemas.openxmlformats.org/officeDocument/2006/relationships/hyperlink" Target="https://twitter.com/doan_tu1" TargetMode="External"/><Relationship Id="rId2869" Type="http://schemas.openxmlformats.org/officeDocument/2006/relationships/hyperlink" Target="https://twitter.com/damelionetwork" TargetMode="External"/><Relationship Id="rId743" Type="http://schemas.openxmlformats.org/officeDocument/2006/relationships/hyperlink" Target="https://pbs.twimg.com/profile_banners/76083384/1515523740" TargetMode="External"/><Relationship Id="rId950" Type="http://schemas.openxmlformats.org/officeDocument/2006/relationships/hyperlink" Target="https://pbs.twimg.com/profile_banners/930851007059415040/1510770861" TargetMode="External"/><Relationship Id="rId1026" Type="http://schemas.openxmlformats.org/officeDocument/2006/relationships/hyperlink" Target="https://pbs.twimg.com/profile_banners/76636047/1437638977" TargetMode="External"/><Relationship Id="rId1580" Type="http://schemas.openxmlformats.org/officeDocument/2006/relationships/hyperlink" Target="http://abs.twimg.com/images/themes/theme16/bg.gif" TargetMode="External"/><Relationship Id="rId1678" Type="http://schemas.openxmlformats.org/officeDocument/2006/relationships/hyperlink" Target="http://pbs.twimg.com/profile_background_images/378800000119150106/ba86b38c4e0e9b29b92cf278e4aaf4b9.jpeg" TargetMode="External"/><Relationship Id="rId1885" Type="http://schemas.openxmlformats.org/officeDocument/2006/relationships/hyperlink" Target="http://abs.twimg.com/images/themes/theme1/bg.png" TargetMode="External"/><Relationship Id="rId2424" Type="http://schemas.openxmlformats.org/officeDocument/2006/relationships/hyperlink" Target="http://pbs.twimg.com/profile_images/684004404039647233/4Z3yxJgt_normal.jpg" TargetMode="External"/><Relationship Id="rId2631" Type="http://schemas.openxmlformats.org/officeDocument/2006/relationships/hyperlink" Target="http://pbs.twimg.com/profile_images/636397495266971648/nPzwi9n9_normal.jpg" TargetMode="External"/><Relationship Id="rId2729" Type="http://schemas.openxmlformats.org/officeDocument/2006/relationships/hyperlink" Target="https://twitter.com/camfranmex" TargetMode="External"/><Relationship Id="rId2936" Type="http://schemas.openxmlformats.org/officeDocument/2006/relationships/hyperlink" Target="https://twitter.com/majerichi" TargetMode="External"/><Relationship Id="rId603" Type="http://schemas.openxmlformats.org/officeDocument/2006/relationships/hyperlink" Target="https://pbs.twimg.com/profile_banners/63510585/1498961627" TargetMode="External"/><Relationship Id="rId810" Type="http://schemas.openxmlformats.org/officeDocument/2006/relationships/hyperlink" Target="https://pbs.twimg.com/profile_banners/50246323/1519584854" TargetMode="External"/><Relationship Id="rId908" Type="http://schemas.openxmlformats.org/officeDocument/2006/relationships/hyperlink" Target="https://pbs.twimg.com/profile_banners/17003765/1479160860" TargetMode="External"/><Relationship Id="rId1233" Type="http://schemas.openxmlformats.org/officeDocument/2006/relationships/hyperlink" Target="https://pbs.twimg.com/profile_banners/127854864/1445452206" TargetMode="External"/><Relationship Id="rId1440" Type="http://schemas.openxmlformats.org/officeDocument/2006/relationships/hyperlink" Target="http://pbs.twimg.com/profile_background_images/561955703753957377/JINi1-sJ.png" TargetMode="External"/><Relationship Id="rId1538" Type="http://schemas.openxmlformats.org/officeDocument/2006/relationships/hyperlink" Target="http://abs.twimg.com/images/themes/theme15/bg.png" TargetMode="External"/><Relationship Id="rId1300" Type="http://schemas.openxmlformats.org/officeDocument/2006/relationships/hyperlink" Target="http://pbs.twimg.com/profile_background_images/556444122743988224/Da6AlBLB.png" TargetMode="External"/><Relationship Id="rId1745" Type="http://schemas.openxmlformats.org/officeDocument/2006/relationships/hyperlink" Target="http://abs.twimg.com/images/themes/theme1/bg.png" TargetMode="External"/><Relationship Id="rId1952" Type="http://schemas.openxmlformats.org/officeDocument/2006/relationships/hyperlink" Target="http://pbs.twimg.com/profile_images/887665936735637509/n0YaP0YQ_normal.jpg" TargetMode="External"/><Relationship Id="rId3198" Type="http://schemas.openxmlformats.org/officeDocument/2006/relationships/hyperlink" Target="https://twitter.com/curationtraffic" TargetMode="External"/><Relationship Id="rId37" Type="http://schemas.openxmlformats.org/officeDocument/2006/relationships/hyperlink" Target="https://t.co/lmIGxP5Vqh" TargetMode="External"/><Relationship Id="rId1605" Type="http://schemas.openxmlformats.org/officeDocument/2006/relationships/hyperlink" Target="http://abs.twimg.com/images/themes/theme1/bg.png" TargetMode="External"/><Relationship Id="rId1812" Type="http://schemas.openxmlformats.org/officeDocument/2006/relationships/hyperlink" Target="http://abs.twimg.com/images/themes/theme1/bg.png" TargetMode="External"/><Relationship Id="rId3058" Type="http://schemas.openxmlformats.org/officeDocument/2006/relationships/hyperlink" Target="https://twitter.com/jpfrioul" TargetMode="External"/><Relationship Id="rId3265" Type="http://schemas.openxmlformats.org/officeDocument/2006/relationships/hyperlink" Target="https://twitter.com/karwoskicourage" TargetMode="External"/><Relationship Id="rId3472" Type="http://schemas.openxmlformats.org/officeDocument/2006/relationships/hyperlink" Target="https://twitter.com/socialselling" TargetMode="External"/><Relationship Id="rId186" Type="http://schemas.openxmlformats.org/officeDocument/2006/relationships/hyperlink" Target="http://t.co/lr7SmAFyxP" TargetMode="External"/><Relationship Id="rId393" Type="http://schemas.openxmlformats.org/officeDocument/2006/relationships/hyperlink" Target="http://sivukonttori.se/" TargetMode="External"/><Relationship Id="rId2074" Type="http://schemas.openxmlformats.org/officeDocument/2006/relationships/hyperlink" Target="http://abs.twimg.com/sticky/default_profile_images/default_profile_normal.png" TargetMode="External"/><Relationship Id="rId2281" Type="http://schemas.openxmlformats.org/officeDocument/2006/relationships/hyperlink" Target="http://pbs.twimg.com/profile_images/942113466566967297/UqHAhuQ9_normal.jpg" TargetMode="External"/><Relationship Id="rId3125" Type="http://schemas.openxmlformats.org/officeDocument/2006/relationships/hyperlink" Target="https://twitter.com/d" TargetMode="External"/><Relationship Id="rId3332" Type="http://schemas.openxmlformats.org/officeDocument/2006/relationships/hyperlink" Target="https://twitter.com/alberttttt" TargetMode="External"/><Relationship Id="rId253" Type="http://schemas.openxmlformats.org/officeDocument/2006/relationships/hyperlink" Target="https://t.co/uOX1yIkMgH" TargetMode="External"/><Relationship Id="rId460" Type="http://schemas.openxmlformats.org/officeDocument/2006/relationships/hyperlink" Target="https://t.co/MU7pTuAn0R" TargetMode="External"/><Relationship Id="rId698" Type="http://schemas.openxmlformats.org/officeDocument/2006/relationships/hyperlink" Target="https://pbs.twimg.com/profile_banners/107631340/1409070560" TargetMode="External"/><Relationship Id="rId1090" Type="http://schemas.openxmlformats.org/officeDocument/2006/relationships/hyperlink" Target="https://pbs.twimg.com/profile_banners/1053922656/1513107840" TargetMode="External"/><Relationship Id="rId2141" Type="http://schemas.openxmlformats.org/officeDocument/2006/relationships/hyperlink" Target="http://pbs.twimg.com/profile_images/378800000495945152/b21c66db7edae1566410629cebd19466_normal.jpeg" TargetMode="External"/><Relationship Id="rId2379" Type="http://schemas.openxmlformats.org/officeDocument/2006/relationships/hyperlink" Target="http://pbs.twimg.com/profile_images/521565066655576066/A5r9BVWW_normal.jpeg" TargetMode="External"/><Relationship Id="rId2586" Type="http://schemas.openxmlformats.org/officeDocument/2006/relationships/hyperlink" Target="http://pbs.twimg.com/profile_images/763980097304928257/I4pdlKAw_normal.jpg" TargetMode="External"/><Relationship Id="rId2793" Type="http://schemas.openxmlformats.org/officeDocument/2006/relationships/hyperlink" Target="https://twitter.com/includedco" TargetMode="External"/><Relationship Id="rId113" Type="http://schemas.openxmlformats.org/officeDocument/2006/relationships/hyperlink" Target="http://t.co/A0jfhMAo2I" TargetMode="External"/><Relationship Id="rId320" Type="http://schemas.openxmlformats.org/officeDocument/2006/relationships/hyperlink" Target="http://www.vengreso.com/" TargetMode="External"/><Relationship Id="rId558" Type="http://schemas.openxmlformats.org/officeDocument/2006/relationships/hyperlink" Target="http://www.socialoctave.com/" TargetMode="External"/><Relationship Id="rId765" Type="http://schemas.openxmlformats.org/officeDocument/2006/relationships/hyperlink" Target="https://pbs.twimg.com/profile_banners/2983817817/1432419009" TargetMode="External"/><Relationship Id="rId972" Type="http://schemas.openxmlformats.org/officeDocument/2006/relationships/hyperlink" Target="https://pbs.twimg.com/profile_banners/19403768/1412968186" TargetMode="External"/><Relationship Id="rId1188" Type="http://schemas.openxmlformats.org/officeDocument/2006/relationships/hyperlink" Target="https://pbs.twimg.com/profile_banners/26525599/1503059527" TargetMode="External"/><Relationship Id="rId1395" Type="http://schemas.openxmlformats.org/officeDocument/2006/relationships/hyperlink" Target="http://pbs.twimg.com/profile_background_images/511849324997652481/qqFzlw5s.png" TargetMode="External"/><Relationship Id="rId2001" Type="http://schemas.openxmlformats.org/officeDocument/2006/relationships/hyperlink" Target="http://pbs.twimg.com/profile_images/903305186462109698/TR8zxffm_normal.jpg" TargetMode="External"/><Relationship Id="rId2239" Type="http://schemas.openxmlformats.org/officeDocument/2006/relationships/hyperlink" Target="http://pbs.twimg.com/profile_images/843452534056501252/7KdqDDaD_normal.jpg" TargetMode="External"/><Relationship Id="rId2446" Type="http://schemas.openxmlformats.org/officeDocument/2006/relationships/hyperlink" Target="http://pbs.twimg.com/profile_images/458658296858030080/PJiq4b4c_normal.jpeg" TargetMode="External"/><Relationship Id="rId2653" Type="http://schemas.openxmlformats.org/officeDocument/2006/relationships/hyperlink" Target="http://pbs.twimg.com/profile_images/736879472750780416/_GsBKi2F_normal.jpg" TargetMode="External"/><Relationship Id="rId2860" Type="http://schemas.openxmlformats.org/officeDocument/2006/relationships/hyperlink" Target="https://twitter.com/linkedinexpert" TargetMode="External"/><Relationship Id="rId418" Type="http://schemas.openxmlformats.org/officeDocument/2006/relationships/hyperlink" Target="https://t.co/4hA4W2hCFj" TargetMode="External"/><Relationship Id="rId625" Type="http://schemas.openxmlformats.org/officeDocument/2006/relationships/hyperlink" Target="https://pbs.twimg.com/profile_banners/1303302350/1481485977" TargetMode="External"/><Relationship Id="rId832" Type="http://schemas.openxmlformats.org/officeDocument/2006/relationships/hyperlink" Target="https://pbs.twimg.com/profile_banners/2221153117/1487206248" TargetMode="External"/><Relationship Id="rId1048" Type="http://schemas.openxmlformats.org/officeDocument/2006/relationships/hyperlink" Target="https://pbs.twimg.com/profile_banners/747463479292878848/1521486115" TargetMode="External"/><Relationship Id="rId1255" Type="http://schemas.openxmlformats.org/officeDocument/2006/relationships/hyperlink" Target="https://pbs.twimg.com/profile_banners/17929189/1492475414" TargetMode="External"/><Relationship Id="rId1462" Type="http://schemas.openxmlformats.org/officeDocument/2006/relationships/hyperlink" Target="http://pbs.twimg.com/profile_background_images/378800000057044439/9165a0f12ab429361665fc271a9a4aca.jpeg" TargetMode="External"/><Relationship Id="rId2306" Type="http://schemas.openxmlformats.org/officeDocument/2006/relationships/hyperlink" Target="http://pbs.twimg.com/profile_images/867463295627821057/-zmRFYQA_normal.jpg" TargetMode="External"/><Relationship Id="rId2513" Type="http://schemas.openxmlformats.org/officeDocument/2006/relationships/hyperlink" Target="http://pbs.twimg.com/profile_images/626782661860683776/1tlSx_iz_normal.png" TargetMode="External"/><Relationship Id="rId2958" Type="http://schemas.openxmlformats.org/officeDocument/2006/relationships/hyperlink" Target="https://twitter.com/b2bmktgacademy" TargetMode="External"/><Relationship Id="rId1115" Type="http://schemas.openxmlformats.org/officeDocument/2006/relationships/hyperlink" Target="https://pbs.twimg.com/profile_banners/2877240612/1458250613" TargetMode="External"/><Relationship Id="rId1322" Type="http://schemas.openxmlformats.org/officeDocument/2006/relationships/hyperlink" Target="http://pbs.twimg.com/profile_background_images/783893170/fd0ac346829f84fdec1e148d0a1e694e.jpeg" TargetMode="External"/><Relationship Id="rId1767" Type="http://schemas.openxmlformats.org/officeDocument/2006/relationships/hyperlink" Target="http://pbs.twimg.com/profile_background_images/451377748095664128/fbeIXJfH.png" TargetMode="External"/><Relationship Id="rId1974" Type="http://schemas.openxmlformats.org/officeDocument/2006/relationships/hyperlink" Target="http://pbs.twimg.com/profile_images/576349216991109121/tViGlSId_normal.jpeg" TargetMode="External"/><Relationship Id="rId2720" Type="http://schemas.openxmlformats.org/officeDocument/2006/relationships/hyperlink" Target="http://pbs.twimg.com/profile_images/876785263011287040/cgUWlhF3_normal.jpg" TargetMode="External"/><Relationship Id="rId2818" Type="http://schemas.openxmlformats.org/officeDocument/2006/relationships/hyperlink" Target="https://twitter.com/making_of_a_mom" TargetMode="External"/><Relationship Id="rId59" Type="http://schemas.openxmlformats.org/officeDocument/2006/relationships/hyperlink" Target="https://t.co/68IbMpESD0" TargetMode="External"/><Relationship Id="rId1627" Type="http://schemas.openxmlformats.org/officeDocument/2006/relationships/hyperlink" Target="http://abs.twimg.com/images/themes/theme1/bg.png" TargetMode="External"/><Relationship Id="rId1834" Type="http://schemas.openxmlformats.org/officeDocument/2006/relationships/hyperlink" Target="http://a0.twimg.com/images/themes/theme1/bg.png" TargetMode="External"/><Relationship Id="rId3287" Type="http://schemas.openxmlformats.org/officeDocument/2006/relationships/hyperlink" Target="https://twitter.com/qqqaqqq4" TargetMode="External"/><Relationship Id="rId2096" Type="http://schemas.openxmlformats.org/officeDocument/2006/relationships/hyperlink" Target="http://pbs.twimg.com/profile_images/873584619903488000/fIHYz5DC_normal.jpg" TargetMode="External"/><Relationship Id="rId3494" Type="http://schemas.openxmlformats.org/officeDocument/2006/relationships/hyperlink" Target="https://twitter.com/loudmelody17" TargetMode="External"/><Relationship Id="rId1901" Type="http://schemas.openxmlformats.org/officeDocument/2006/relationships/hyperlink" Target="http://abs.twimg.com/images/themes/theme14/bg.gif" TargetMode="External"/><Relationship Id="rId3147" Type="http://schemas.openxmlformats.org/officeDocument/2006/relationships/hyperlink" Target="https://twitter.com/amanciobouza" TargetMode="External"/><Relationship Id="rId3354" Type="http://schemas.openxmlformats.org/officeDocument/2006/relationships/hyperlink" Target="https://twitter.com/ellismbeh" TargetMode="External"/><Relationship Id="rId275" Type="http://schemas.openxmlformats.org/officeDocument/2006/relationships/hyperlink" Target="http://www.manolovidal.com/" TargetMode="External"/><Relationship Id="rId482" Type="http://schemas.openxmlformats.org/officeDocument/2006/relationships/hyperlink" Target="https://t.co/NY9bE3E7CM" TargetMode="External"/><Relationship Id="rId2163" Type="http://schemas.openxmlformats.org/officeDocument/2006/relationships/hyperlink" Target="http://pbs.twimg.com/profile_images/889801190707531780/UK-sX8-Q_normal.jpg" TargetMode="External"/><Relationship Id="rId2370" Type="http://schemas.openxmlformats.org/officeDocument/2006/relationships/hyperlink" Target="http://pbs.twimg.com/profile_images/968385502964604929/PWZ_jc8k_normal.jpg" TargetMode="External"/><Relationship Id="rId3007" Type="http://schemas.openxmlformats.org/officeDocument/2006/relationships/hyperlink" Target="https://twitter.com/linkedineditors" TargetMode="External"/><Relationship Id="rId3214" Type="http://schemas.openxmlformats.org/officeDocument/2006/relationships/hyperlink" Target="https://twitter.com/groupamage" TargetMode="External"/><Relationship Id="rId3421" Type="http://schemas.openxmlformats.org/officeDocument/2006/relationships/hyperlink" Target="https://twitter.com/robertnsills" TargetMode="External"/><Relationship Id="rId135" Type="http://schemas.openxmlformats.org/officeDocument/2006/relationships/hyperlink" Target="http://t.co/Pv0ZxKetdo" TargetMode="External"/><Relationship Id="rId342" Type="http://schemas.openxmlformats.org/officeDocument/2006/relationships/hyperlink" Target="http://www.communigator.co.uk/" TargetMode="External"/><Relationship Id="rId787" Type="http://schemas.openxmlformats.org/officeDocument/2006/relationships/hyperlink" Target="https://pbs.twimg.com/profile_banners/102879387/1454559577" TargetMode="External"/><Relationship Id="rId994" Type="http://schemas.openxmlformats.org/officeDocument/2006/relationships/hyperlink" Target="https://pbs.twimg.com/profile_banners/206588974/1493470240" TargetMode="External"/><Relationship Id="rId2023" Type="http://schemas.openxmlformats.org/officeDocument/2006/relationships/hyperlink" Target="http://pbs.twimg.com/profile_images/558340250473218048/IwoA37_b_normal.jpeg" TargetMode="External"/><Relationship Id="rId2230" Type="http://schemas.openxmlformats.org/officeDocument/2006/relationships/hyperlink" Target="http://pbs.twimg.com/profile_images/439731477207449600/xjHidRrP_normal.jpeg" TargetMode="External"/><Relationship Id="rId2468" Type="http://schemas.openxmlformats.org/officeDocument/2006/relationships/hyperlink" Target="http://pbs.twimg.com/profile_images/691255300880502788/XQPyie8Y_normal.jpg" TargetMode="External"/><Relationship Id="rId2675" Type="http://schemas.openxmlformats.org/officeDocument/2006/relationships/hyperlink" Target="http://pbs.twimg.com/profile_images/949282039643062272/pq4dZ-F1_normal.jpg" TargetMode="External"/><Relationship Id="rId2882" Type="http://schemas.openxmlformats.org/officeDocument/2006/relationships/hyperlink" Target="https://twitter.com/socialbeesco" TargetMode="External"/><Relationship Id="rId202" Type="http://schemas.openxmlformats.org/officeDocument/2006/relationships/hyperlink" Target="https://t.co/sYOyNfhkuH" TargetMode="External"/><Relationship Id="rId647" Type="http://schemas.openxmlformats.org/officeDocument/2006/relationships/hyperlink" Target="https://pbs.twimg.com/profile_banners/886794018335608832/1500591235" TargetMode="External"/><Relationship Id="rId854" Type="http://schemas.openxmlformats.org/officeDocument/2006/relationships/hyperlink" Target="https://pbs.twimg.com/profile_banners/22880912/1474662998" TargetMode="External"/><Relationship Id="rId1277" Type="http://schemas.openxmlformats.org/officeDocument/2006/relationships/hyperlink" Target="http://pbs.twimg.com/profile_background_images/628893231/lto1qerqvhluxnvk248j.jpeg" TargetMode="External"/><Relationship Id="rId1484" Type="http://schemas.openxmlformats.org/officeDocument/2006/relationships/hyperlink" Target="http://abs.twimg.com/images/themes/theme1/bg.png" TargetMode="External"/><Relationship Id="rId1691" Type="http://schemas.openxmlformats.org/officeDocument/2006/relationships/hyperlink" Target="http://pbs.twimg.com/profile_background_images/2430093/logo_old.gif" TargetMode="External"/><Relationship Id="rId2328" Type="http://schemas.openxmlformats.org/officeDocument/2006/relationships/hyperlink" Target="http://pbs.twimg.com/profile_images/838491929088307205/6bgL-ztE_normal.jpg" TargetMode="External"/><Relationship Id="rId2535" Type="http://schemas.openxmlformats.org/officeDocument/2006/relationships/hyperlink" Target="http://pbs.twimg.com/profile_images/920767052595519488/jUPZKqY3_normal.jpg" TargetMode="External"/><Relationship Id="rId2742" Type="http://schemas.openxmlformats.org/officeDocument/2006/relationships/hyperlink" Target="https://twitter.com/andreagaillet" TargetMode="External"/><Relationship Id="rId507" Type="http://schemas.openxmlformats.org/officeDocument/2006/relationships/hyperlink" Target="https://t.co/Od50qT8R0L" TargetMode="External"/><Relationship Id="rId714" Type="http://schemas.openxmlformats.org/officeDocument/2006/relationships/hyperlink" Target="https://pbs.twimg.com/profile_banners/94348162/1495812573" TargetMode="External"/><Relationship Id="rId921" Type="http://schemas.openxmlformats.org/officeDocument/2006/relationships/hyperlink" Target="https://pbs.twimg.com/profile_banners/96246998/1462366956" TargetMode="External"/><Relationship Id="rId1137" Type="http://schemas.openxmlformats.org/officeDocument/2006/relationships/hyperlink" Target="https://pbs.twimg.com/profile_banners/32708036/1512772774" TargetMode="External"/><Relationship Id="rId1344" Type="http://schemas.openxmlformats.org/officeDocument/2006/relationships/hyperlink" Target="http://abs.twimg.com/images/themes/theme1/bg.png" TargetMode="External"/><Relationship Id="rId1551" Type="http://schemas.openxmlformats.org/officeDocument/2006/relationships/hyperlink" Target="http://abs.twimg.com/images/themes/theme1/bg.png" TargetMode="External"/><Relationship Id="rId1789" Type="http://schemas.openxmlformats.org/officeDocument/2006/relationships/hyperlink" Target="http://pbs.twimg.com/profile_background_images/597837706719170560/NnZIEkj3.png" TargetMode="External"/><Relationship Id="rId1996" Type="http://schemas.openxmlformats.org/officeDocument/2006/relationships/hyperlink" Target="http://pbs.twimg.com/profile_images/809680877999374336/igQRzryx_normal.jpg" TargetMode="External"/><Relationship Id="rId2602" Type="http://schemas.openxmlformats.org/officeDocument/2006/relationships/hyperlink" Target="http://pbs.twimg.com/profile_images/901951069655244800/nao_XSNE_normal.jpg" TargetMode="External"/><Relationship Id="rId50" Type="http://schemas.openxmlformats.org/officeDocument/2006/relationships/hyperlink" Target="https://about.me/angel.ruiz.perez" TargetMode="External"/><Relationship Id="rId1204" Type="http://schemas.openxmlformats.org/officeDocument/2006/relationships/hyperlink" Target="https://pbs.twimg.com/profile_banners/275714999/1400041001" TargetMode="External"/><Relationship Id="rId1411" Type="http://schemas.openxmlformats.org/officeDocument/2006/relationships/hyperlink" Target="http://pbs.twimg.com/profile_background_images/864460247/863d856b85cda6000d4e0c3c83571910.jpeg" TargetMode="External"/><Relationship Id="rId1649" Type="http://schemas.openxmlformats.org/officeDocument/2006/relationships/hyperlink" Target="http://abs.twimg.com/images/themes/theme9/bg.gif" TargetMode="External"/><Relationship Id="rId1856" Type="http://schemas.openxmlformats.org/officeDocument/2006/relationships/hyperlink" Target="http://abs.twimg.com/images/themes/theme1/bg.png" TargetMode="External"/><Relationship Id="rId2907" Type="http://schemas.openxmlformats.org/officeDocument/2006/relationships/hyperlink" Target="https://twitter.com/getclosingpage" TargetMode="External"/><Relationship Id="rId3071" Type="http://schemas.openxmlformats.org/officeDocument/2006/relationships/hyperlink" Target="https://twitter.com/mirkaplagon" TargetMode="External"/><Relationship Id="rId1509" Type="http://schemas.openxmlformats.org/officeDocument/2006/relationships/hyperlink" Target="http://abs.twimg.com/images/themes/theme1/bg.png" TargetMode="External"/><Relationship Id="rId1716" Type="http://schemas.openxmlformats.org/officeDocument/2006/relationships/hyperlink" Target="http://pbs.twimg.com/profile_background_images/814715412/159aa29378a68b280067a40b20c7de44.jpeg" TargetMode="External"/><Relationship Id="rId1923" Type="http://schemas.openxmlformats.org/officeDocument/2006/relationships/hyperlink" Target="http://pbs.twimg.com/profile_background_images/447911354/Photo-0350.jpg" TargetMode="External"/><Relationship Id="rId3169" Type="http://schemas.openxmlformats.org/officeDocument/2006/relationships/hyperlink" Target="https://twitter.com/mysocialsuccess" TargetMode="External"/><Relationship Id="rId3376" Type="http://schemas.openxmlformats.org/officeDocument/2006/relationships/hyperlink" Target="https://twitter.com/twitter" TargetMode="External"/><Relationship Id="rId297" Type="http://schemas.openxmlformats.org/officeDocument/2006/relationships/hyperlink" Target="https://t.co/yKjL63BDJJ" TargetMode="External"/><Relationship Id="rId2185" Type="http://schemas.openxmlformats.org/officeDocument/2006/relationships/hyperlink" Target="http://pbs.twimg.com/profile_images/789919632979353601/PzuZ9y3W_normal.jpg" TargetMode="External"/><Relationship Id="rId2392" Type="http://schemas.openxmlformats.org/officeDocument/2006/relationships/hyperlink" Target="http://abs.twimg.com/sticky/default_profile_images/default_profile_normal.png" TargetMode="External"/><Relationship Id="rId3029" Type="http://schemas.openxmlformats.org/officeDocument/2006/relationships/hyperlink" Target="https://twitter.com/raul_rojas_ve" TargetMode="External"/><Relationship Id="rId3236" Type="http://schemas.openxmlformats.org/officeDocument/2006/relationships/hyperlink" Target="https://twitter.com/thejoshuablee" TargetMode="External"/><Relationship Id="rId157" Type="http://schemas.openxmlformats.org/officeDocument/2006/relationships/hyperlink" Target="https://t.co/9nG1jtbbtG" TargetMode="External"/><Relationship Id="rId364" Type="http://schemas.openxmlformats.org/officeDocument/2006/relationships/hyperlink" Target="https://t.co/Kv4khYvpq8" TargetMode="External"/><Relationship Id="rId2045" Type="http://schemas.openxmlformats.org/officeDocument/2006/relationships/hyperlink" Target="http://pbs.twimg.com/profile_images/730886113955471360/xXmMj8qe_normal.jpg" TargetMode="External"/><Relationship Id="rId2697" Type="http://schemas.openxmlformats.org/officeDocument/2006/relationships/hyperlink" Target="http://pbs.twimg.com/profile_images/805109474352627712/WkaLDNMz_normal.jpg" TargetMode="External"/><Relationship Id="rId3443" Type="http://schemas.openxmlformats.org/officeDocument/2006/relationships/hyperlink" Target="https://twitter.com/vormresearch" TargetMode="External"/><Relationship Id="rId571" Type="http://schemas.openxmlformats.org/officeDocument/2006/relationships/hyperlink" Target="https://t.co/Wt254rvZ7v" TargetMode="External"/><Relationship Id="rId669" Type="http://schemas.openxmlformats.org/officeDocument/2006/relationships/hyperlink" Target="https://pbs.twimg.com/profile_banners/89211037/1489593357" TargetMode="External"/><Relationship Id="rId876" Type="http://schemas.openxmlformats.org/officeDocument/2006/relationships/hyperlink" Target="https://pbs.twimg.com/profile_banners/29072106/1501524262" TargetMode="External"/><Relationship Id="rId1299" Type="http://schemas.openxmlformats.org/officeDocument/2006/relationships/hyperlink" Target="http://pbs.twimg.com/profile_background_images/527222046799843328/5GFSYBIg.jpeg" TargetMode="External"/><Relationship Id="rId2252" Type="http://schemas.openxmlformats.org/officeDocument/2006/relationships/hyperlink" Target="http://pbs.twimg.com/profile_images/771258207960309762/WDSQ5xH2_normal.jpg" TargetMode="External"/><Relationship Id="rId2557" Type="http://schemas.openxmlformats.org/officeDocument/2006/relationships/hyperlink" Target="http://pbs.twimg.com/profile_images/640190592631214080/3hzGTPrD_normal.png" TargetMode="External"/><Relationship Id="rId3303" Type="http://schemas.openxmlformats.org/officeDocument/2006/relationships/hyperlink" Target="https://twitter.com/agencycentral" TargetMode="External"/><Relationship Id="rId3510" Type="http://schemas.openxmlformats.org/officeDocument/2006/relationships/hyperlink" Target="https://twitter.com/bootstrapbiztv" TargetMode="External"/><Relationship Id="rId224" Type="http://schemas.openxmlformats.org/officeDocument/2006/relationships/hyperlink" Target="https://t.co/LHLbPK7HMY" TargetMode="External"/><Relationship Id="rId431" Type="http://schemas.openxmlformats.org/officeDocument/2006/relationships/hyperlink" Target="http://t.co/ZhVE5ZwYfX" TargetMode="External"/><Relationship Id="rId529" Type="http://schemas.openxmlformats.org/officeDocument/2006/relationships/hyperlink" Target="https://t.co/m7Ewej5rxA" TargetMode="External"/><Relationship Id="rId736" Type="http://schemas.openxmlformats.org/officeDocument/2006/relationships/hyperlink" Target="https://pbs.twimg.com/profile_banners/310324978/1494275006" TargetMode="External"/><Relationship Id="rId1061" Type="http://schemas.openxmlformats.org/officeDocument/2006/relationships/hyperlink" Target="https://pbs.twimg.com/profile_banners/160955548/1416765630" TargetMode="External"/><Relationship Id="rId1159" Type="http://schemas.openxmlformats.org/officeDocument/2006/relationships/hyperlink" Target="https://pbs.twimg.com/profile_banners/289691130/1458181474" TargetMode="External"/><Relationship Id="rId1366" Type="http://schemas.openxmlformats.org/officeDocument/2006/relationships/hyperlink" Target="http://pbs.twimg.com/profile_background_images/378800000178194811/16Tea7n2.jpeg" TargetMode="External"/><Relationship Id="rId2112" Type="http://schemas.openxmlformats.org/officeDocument/2006/relationships/hyperlink" Target="http://pbs.twimg.com/profile_images/529367334989725696/lg5iaYF9_normal.jpeg" TargetMode="External"/><Relationship Id="rId2417" Type="http://schemas.openxmlformats.org/officeDocument/2006/relationships/hyperlink" Target="http://pbs.twimg.com/profile_images/684482839786590208/7mK5G-Hv_normal.png" TargetMode="External"/><Relationship Id="rId2764" Type="http://schemas.openxmlformats.org/officeDocument/2006/relationships/hyperlink" Target="https://twitter.com/jeanlucr" TargetMode="External"/><Relationship Id="rId2971" Type="http://schemas.openxmlformats.org/officeDocument/2006/relationships/hyperlink" Target="https://twitter.com/decollanz" TargetMode="External"/><Relationship Id="rId943" Type="http://schemas.openxmlformats.org/officeDocument/2006/relationships/hyperlink" Target="https://pbs.twimg.com/profile_banners/149786188/1448215060" TargetMode="External"/><Relationship Id="rId1019" Type="http://schemas.openxmlformats.org/officeDocument/2006/relationships/hyperlink" Target="https://pbs.twimg.com/profile_banners/34006302/1443710967" TargetMode="External"/><Relationship Id="rId1573" Type="http://schemas.openxmlformats.org/officeDocument/2006/relationships/hyperlink" Target="http://abs.twimg.com/images/themes/theme4/bg.gif" TargetMode="External"/><Relationship Id="rId1780" Type="http://schemas.openxmlformats.org/officeDocument/2006/relationships/hyperlink" Target="http://pbs.twimg.com/profile_background_images/378800000148608741/nXf0GIa8.png" TargetMode="External"/><Relationship Id="rId1878" Type="http://schemas.openxmlformats.org/officeDocument/2006/relationships/hyperlink" Target="http://abs.twimg.com/images/themes/theme1/bg.png" TargetMode="External"/><Relationship Id="rId2624" Type="http://schemas.openxmlformats.org/officeDocument/2006/relationships/hyperlink" Target="http://pbs.twimg.com/profile_images/895627395968909313/YAm3Wx7r_normal.jpg" TargetMode="External"/><Relationship Id="rId2831" Type="http://schemas.openxmlformats.org/officeDocument/2006/relationships/hyperlink" Target="https://twitter.com/akaeserge" TargetMode="External"/><Relationship Id="rId2929" Type="http://schemas.openxmlformats.org/officeDocument/2006/relationships/hyperlink" Target="https://twitter.com/bertpurdy" TargetMode="External"/><Relationship Id="rId72" Type="http://schemas.openxmlformats.org/officeDocument/2006/relationships/hyperlink" Target="http://t.co/2H15LO2dl9" TargetMode="External"/><Relationship Id="rId803" Type="http://schemas.openxmlformats.org/officeDocument/2006/relationships/hyperlink" Target="https://pbs.twimg.com/profile_banners/12506632/1497115847" TargetMode="External"/><Relationship Id="rId1226" Type="http://schemas.openxmlformats.org/officeDocument/2006/relationships/hyperlink" Target="https://pbs.twimg.com/profile_banners/2734694352/1408380722" TargetMode="External"/><Relationship Id="rId1433" Type="http://schemas.openxmlformats.org/officeDocument/2006/relationships/hyperlink" Target="http://abs.twimg.com/images/themes/theme10/bg.gif" TargetMode="External"/><Relationship Id="rId1640" Type="http://schemas.openxmlformats.org/officeDocument/2006/relationships/hyperlink" Target="http://pbs.twimg.com/profile_background_images/515769149251809280/uBMXVEqs.jpeg" TargetMode="External"/><Relationship Id="rId1738" Type="http://schemas.openxmlformats.org/officeDocument/2006/relationships/hyperlink" Target="http://abs.twimg.com/images/themes/theme1/bg.png" TargetMode="External"/><Relationship Id="rId3093" Type="http://schemas.openxmlformats.org/officeDocument/2006/relationships/hyperlink" Target="https://twitter.com/inboundsocialux" TargetMode="External"/><Relationship Id="rId1500" Type="http://schemas.openxmlformats.org/officeDocument/2006/relationships/hyperlink" Target="http://pbs.twimg.com/profile_background_images/96552880/DSC00654.JPG" TargetMode="External"/><Relationship Id="rId1945" Type="http://schemas.openxmlformats.org/officeDocument/2006/relationships/hyperlink" Target="http://pbs.twimg.com/profile_images/866024121943158784/vVOwLAze_normal.jpg" TargetMode="External"/><Relationship Id="rId3160" Type="http://schemas.openxmlformats.org/officeDocument/2006/relationships/hyperlink" Target="https://twitter.com/coxbusiness" TargetMode="External"/><Relationship Id="rId3398" Type="http://schemas.openxmlformats.org/officeDocument/2006/relationships/hyperlink" Target="https://twitter.com/jasongordons" TargetMode="External"/><Relationship Id="rId1805" Type="http://schemas.openxmlformats.org/officeDocument/2006/relationships/hyperlink" Target="http://pbs.twimg.com/profile_background_images/681256792496578560/giPzxIqm.jpg" TargetMode="External"/><Relationship Id="rId3020" Type="http://schemas.openxmlformats.org/officeDocument/2006/relationships/hyperlink" Target="https://twitter.com/payplug" TargetMode="External"/><Relationship Id="rId3258" Type="http://schemas.openxmlformats.org/officeDocument/2006/relationships/hyperlink" Target="https://twitter.com/virginiekunts" TargetMode="External"/><Relationship Id="rId3465" Type="http://schemas.openxmlformats.org/officeDocument/2006/relationships/hyperlink" Target="https://twitter.com/socialwavez" TargetMode="External"/><Relationship Id="rId179" Type="http://schemas.openxmlformats.org/officeDocument/2006/relationships/hyperlink" Target="http://www.theintcell.com/" TargetMode="External"/><Relationship Id="rId386" Type="http://schemas.openxmlformats.org/officeDocument/2006/relationships/hyperlink" Target="https://www.linkedin.com/in/dbrewster" TargetMode="External"/><Relationship Id="rId593" Type="http://schemas.openxmlformats.org/officeDocument/2006/relationships/hyperlink" Target="http://t.co/Um8e53U9SO" TargetMode="External"/><Relationship Id="rId2067" Type="http://schemas.openxmlformats.org/officeDocument/2006/relationships/hyperlink" Target="http://pbs.twimg.com/profile_images/834484635295948800/tWxJaOIW_normal.jpg" TargetMode="External"/><Relationship Id="rId2274" Type="http://schemas.openxmlformats.org/officeDocument/2006/relationships/hyperlink" Target="http://pbs.twimg.com/profile_images/808973549755109377/1MeFjz56_normal.jpg" TargetMode="External"/><Relationship Id="rId2481" Type="http://schemas.openxmlformats.org/officeDocument/2006/relationships/hyperlink" Target="http://pbs.twimg.com/profile_images/968976063895363585/6py6uzZQ_normal.jpg" TargetMode="External"/><Relationship Id="rId3118" Type="http://schemas.openxmlformats.org/officeDocument/2006/relationships/hyperlink" Target="https://twitter.com/puneetmohan" TargetMode="External"/><Relationship Id="rId3325" Type="http://schemas.openxmlformats.org/officeDocument/2006/relationships/hyperlink" Target="https://twitter.com/trademysites" TargetMode="External"/><Relationship Id="rId246" Type="http://schemas.openxmlformats.org/officeDocument/2006/relationships/hyperlink" Target="http://stores.ebay.com/altruistauctionsllc" TargetMode="External"/><Relationship Id="rId453" Type="http://schemas.openxmlformats.org/officeDocument/2006/relationships/hyperlink" Target="http://www.digital-emois.fr/" TargetMode="External"/><Relationship Id="rId660" Type="http://schemas.openxmlformats.org/officeDocument/2006/relationships/hyperlink" Target="https://pbs.twimg.com/profile_banners/792659835816964100/1510227358" TargetMode="External"/><Relationship Id="rId898" Type="http://schemas.openxmlformats.org/officeDocument/2006/relationships/hyperlink" Target="https://pbs.twimg.com/profile_banners/817453081/1479043314" TargetMode="External"/><Relationship Id="rId1083" Type="http://schemas.openxmlformats.org/officeDocument/2006/relationships/hyperlink" Target="https://pbs.twimg.com/profile_banners/903979639/1488825716" TargetMode="External"/><Relationship Id="rId1290" Type="http://schemas.openxmlformats.org/officeDocument/2006/relationships/hyperlink" Target="http://pbs.twimg.com/profile_background_images/700004883320086528/vpgXYyl4.jpg" TargetMode="External"/><Relationship Id="rId2134" Type="http://schemas.openxmlformats.org/officeDocument/2006/relationships/hyperlink" Target="http://pbs.twimg.com/profile_images/890626312217530368/_Og7OJ9n_normal.jpg" TargetMode="External"/><Relationship Id="rId2341" Type="http://schemas.openxmlformats.org/officeDocument/2006/relationships/hyperlink" Target="http://pbs.twimg.com/profile_images/930859532263202816/mFwfYR8W_normal.jpg" TargetMode="External"/><Relationship Id="rId2579" Type="http://schemas.openxmlformats.org/officeDocument/2006/relationships/hyperlink" Target="http://pbs.twimg.com/profile_images/975289292120580101/F2eJ4skD_normal.jpg" TargetMode="External"/><Relationship Id="rId2786" Type="http://schemas.openxmlformats.org/officeDocument/2006/relationships/hyperlink" Target="https://twitter.com/m_3jr" TargetMode="External"/><Relationship Id="rId2993" Type="http://schemas.openxmlformats.org/officeDocument/2006/relationships/hyperlink" Target="https://twitter.com/thesalesfonz" TargetMode="External"/><Relationship Id="rId106" Type="http://schemas.openxmlformats.org/officeDocument/2006/relationships/hyperlink" Target="https://t.co/O5eNLB62tQ" TargetMode="External"/><Relationship Id="rId313" Type="http://schemas.openxmlformats.org/officeDocument/2006/relationships/hyperlink" Target="http://t.co/atgXVR6bkD" TargetMode="External"/><Relationship Id="rId758" Type="http://schemas.openxmlformats.org/officeDocument/2006/relationships/hyperlink" Target="https://pbs.twimg.com/profile_banners/2934827045/1482738962" TargetMode="External"/><Relationship Id="rId965" Type="http://schemas.openxmlformats.org/officeDocument/2006/relationships/hyperlink" Target="https://pbs.twimg.com/profile_banners/805705605428158464/1520869359" TargetMode="External"/><Relationship Id="rId1150" Type="http://schemas.openxmlformats.org/officeDocument/2006/relationships/hyperlink" Target="https://pbs.twimg.com/profile_banners/763979030248853504/1470982046" TargetMode="External"/><Relationship Id="rId1388" Type="http://schemas.openxmlformats.org/officeDocument/2006/relationships/hyperlink" Target="http://abs.twimg.com/images/themes/theme18/bg.gif" TargetMode="External"/><Relationship Id="rId1595" Type="http://schemas.openxmlformats.org/officeDocument/2006/relationships/hyperlink" Target="http://abs.twimg.com/images/themes/theme1/bg.png" TargetMode="External"/><Relationship Id="rId2439" Type="http://schemas.openxmlformats.org/officeDocument/2006/relationships/hyperlink" Target="http://pbs.twimg.com/profile_images/816861337070379008/gScCzo90_normal.jpg" TargetMode="External"/><Relationship Id="rId2646" Type="http://schemas.openxmlformats.org/officeDocument/2006/relationships/hyperlink" Target="http://pbs.twimg.com/profile_images/967037664451899392/oPB9mVcQ_normal.jpg" TargetMode="External"/><Relationship Id="rId2853" Type="http://schemas.openxmlformats.org/officeDocument/2006/relationships/hyperlink" Target="https://twitter.com/sbataille" TargetMode="External"/><Relationship Id="rId94" Type="http://schemas.openxmlformats.org/officeDocument/2006/relationships/hyperlink" Target="https://t.co/2mxCVB0iYK" TargetMode="External"/><Relationship Id="rId520" Type="http://schemas.openxmlformats.org/officeDocument/2006/relationships/hyperlink" Target="https://t.co/1iPMSvRfeJ" TargetMode="External"/><Relationship Id="rId618" Type="http://schemas.openxmlformats.org/officeDocument/2006/relationships/hyperlink" Target="https://pbs.twimg.com/profile_banners/14377870/1518125681" TargetMode="External"/><Relationship Id="rId825" Type="http://schemas.openxmlformats.org/officeDocument/2006/relationships/hyperlink" Target="https://pbs.twimg.com/profile_banners/4204528228/1519755460" TargetMode="External"/><Relationship Id="rId1248" Type="http://schemas.openxmlformats.org/officeDocument/2006/relationships/hyperlink" Target="https://pbs.twimg.com/profile_banners/738100905304821760/1488799482" TargetMode="External"/><Relationship Id="rId1455" Type="http://schemas.openxmlformats.org/officeDocument/2006/relationships/hyperlink" Target="http://abs.twimg.com/images/themes/theme1/bg.png" TargetMode="External"/><Relationship Id="rId1662" Type="http://schemas.openxmlformats.org/officeDocument/2006/relationships/hyperlink" Target="http://pbs.twimg.com/profile_background_images/310438727/x4a5500b809386d493c40dbe18c76c89.png" TargetMode="External"/><Relationship Id="rId2201" Type="http://schemas.openxmlformats.org/officeDocument/2006/relationships/hyperlink" Target="http://pbs.twimg.com/profile_images/971798505898610690/ebNm198__normal.jpg" TargetMode="External"/><Relationship Id="rId2506" Type="http://schemas.openxmlformats.org/officeDocument/2006/relationships/hyperlink" Target="http://pbs.twimg.com/profile_images/924528825907728384/ObRDCO-i_normal.jpg" TargetMode="External"/><Relationship Id="rId1010" Type="http://schemas.openxmlformats.org/officeDocument/2006/relationships/hyperlink" Target="https://pbs.twimg.com/profile_banners/37845700/1398669604" TargetMode="External"/><Relationship Id="rId1108" Type="http://schemas.openxmlformats.org/officeDocument/2006/relationships/hyperlink" Target="https://pbs.twimg.com/profile_banners/2179683608/1486052251" TargetMode="External"/><Relationship Id="rId1315" Type="http://schemas.openxmlformats.org/officeDocument/2006/relationships/hyperlink" Target="http://pbs.twimg.com/profile_background_images/438105965510926337/EVPywvF8.jpeg" TargetMode="External"/><Relationship Id="rId1967" Type="http://schemas.openxmlformats.org/officeDocument/2006/relationships/hyperlink" Target="http://pbs.twimg.com/profile_images/898262502395531264/8lZHl6Ua_normal.jpg" TargetMode="External"/><Relationship Id="rId2713" Type="http://schemas.openxmlformats.org/officeDocument/2006/relationships/hyperlink" Target="http://pbs.twimg.com/profile_images/761642165286084609/VwbpOm8W_normal.jpg" TargetMode="External"/><Relationship Id="rId2920" Type="http://schemas.openxmlformats.org/officeDocument/2006/relationships/hyperlink" Target="https://twitter.com/greensharp_it" TargetMode="External"/><Relationship Id="rId1522" Type="http://schemas.openxmlformats.org/officeDocument/2006/relationships/hyperlink" Target="http://abs.twimg.com/images/themes/theme1/bg.png" TargetMode="External"/><Relationship Id="rId21" Type="http://schemas.openxmlformats.org/officeDocument/2006/relationships/hyperlink" Target="http://t.co/srWxB5LE0U" TargetMode="External"/><Relationship Id="rId2089" Type="http://schemas.openxmlformats.org/officeDocument/2006/relationships/hyperlink" Target="http://abs.twimg.com/sticky/default_profile_images/default_profile_6_normal.png" TargetMode="External"/><Relationship Id="rId3487" Type="http://schemas.openxmlformats.org/officeDocument/2006/relationships/hyperlink" Target="https://twitter.com/awesomememento" TargetMode="External"/><Relationship Id="rId2296" Type="http://schemas.openxmlformats.org/officeDocument/2006/relationships/hyperlink" Target="http://pbs.twimg.com/profile_images/793555720805289985/GD1FncNo_normal.jpg" TargetMode="External"/><Relationship Id="rId3347" Type="http://schemas.openxmlformats.org/officeDocument/2006/relationships/hyperlink" Target="https://twitter.com/premiumcollect" TargetMode="External"/><Relationship Id="rId268" Type="http://schemas.openxmlformats.org/officeDocument/2006/relationships/hyperlink" Target="https://t.co/2ASDtVUxUJ" TargetMode="External"/><Relationship Id="rId475" Type="http://schemas.openxmlformats.org/officeDocument/2006/relationships/hyperlink" Target="https://instagram.com/NigelJr_" TargetMode="External"/><Relationship Id="rId682" Type="http://schemas.openxmlformats.org/officeDocument/2006/relationships/hyperlink" Target="https://pbs.twimg.com/profile_banners/20781546/1398248684" TargetMode="External"/><Relationship Id="rId2156" Type="http://schemas.openxmlformats.org/officeDocument/2006/relationships/hyperlink" Target="http://pbs.twimg.com/profile_images/874193113228640257/LkwBxMyB_normal.jpg" TargetMode="External"/><Relationship Id="rId2363" Type="http://schemas.openxmlformats.org/officeDocument/2006/relationships/hyperlink" Target="http://abs.twimg.com/sticky/default_profile_images/default_profile_2_normal.png" TargetMode="External"/><Relationship Id="rId2570" Type="http://schemas.openxmlformats.org/officeDocument/2006/relationships/hyperlink" Target="http://pbs.twimg.com/profile_images/908399207228338182/LHqCmrDA_normal.jpg" TargetMode="External"/><Relationship Id="rId3207" Type="http://schemas.openxmlformats.org/officeDocument/2006/relationships/hyperlink" Target="https://twitter.com/scoopit" TargetMode="External"/><Relationship Id="rId3414" Type="http://schemas.openxmlformats.org/officeDocument/2006/relationships/hyperlink" Target="https://twitter.com/thomsonreuters" TargetMode="External"/><Relationship Id="rId128" Type="http://schemas.openxmlformats.org/officeDocument/2006/relationships/hyperlink" Target="http://t.co/ei5Gi9VkxK" TargetMode="External"/><Relationship Id="rId335" Type="http://schemas.openxmlformats.org/officeDocument/2006/relationships/hyperlink" Target="http://www.strategictools.eu/" TargetMode="External"/><Relationship Id="rId542" Type="http://schemas.openxmlformats.org/officeDocument/2006/relationships/hyperlink" Target="http://www.business2community.com/" TargetMode="External"/><Relationship Id="rId1172" Type="http://schemas.openxmlformats.org/officeDocument/2006/relationships/hyperlink" Target="https://pbs.twimg.com/profile_banners/964192275986182144/1519486719" TargetMode="External"/><Relationship Id="rId2016" Type="http://schemas.openxmlformats.org/officeDocument/2006/relationships/hyperlink" Target="http://pbs.twimg.com/profile_images/808393676066004992/b1Mduw4X_normal.jpg" TargetMode="External"/><Relationship Id="rId2223" Type="http://schemas.openxmlformats.org/officeDocument/2006/relationships/hyperlink" Target="http://pbs.twimg.com/profile_images/969667169167405056/BKyI4OCw_normal.jpg" TargetMode="External"/><Relationship Id="rId2430" Type="http://schemas.openxmlformats.org/officeDocument/2006/relationships/hyperlink" Target="http://pbs.twimg.com/profile_images/642291559556186112/8CEeU2Zr_normal.jpg" TargetMode="External"/><Relationship Id="rId402" Type="http://schemas.openxmlformats.org/officeDocument/2006/relationships/hyperlink" Target="https://t.co/0OIXb3M5tx" TargetMode="External"/><Relationship Id="rId1032" Type="http://schemas.openxmlformats.org/officeDocument/2006/relationships/hyperlink" Target="https://pbs.twimg.com/profile_banners/95287864/1489101351" TargetMode="External"/><Relationship Id="rId1989" Type="http://schemas.openxmlformats.org/officeDocument/2006/relationships/hyperlink" Target="http://pbs.twimg.com/profile_images/872821787863764993/F5eUepD__normal.jpg" TargetMode="External"/><Relationship Id="rId1849" Type="http://schemas.openxmlformats.org/officeDocument/2006/relationships/hyperlink" Target="http://abs.twimg.com/images/themes/theme16/bg.gif" TargetMode="External"/><Relationship Id="rId3064" Type="http://schemas.openxmlformats.org/officeDocument/2006/relationships/hyperlink" Target="https://twitter.com/sassoftware" TargetMode="External"/><Relationship Id="rId192" Type="http://schemas.openxmlformats.org/officeDocument/2006/relationships/hyperlink" Target="https://adamiswriting.wordpress.com/" TargetMode="External"/><Relationship Id="rId1709" Type="http://schemas.openxmlformats.org/officeDocument/2006/relationships/hyperlink" Target="http://pbs.twimg.com/profile_background_images/638982469/1te7dvi44ogz8nlzvbr1.jpeg" TargetMode="External"/><Relationship Id="rId1916" Type="http://schemas.openxmlformats.org/officeDocument/2006/relationships/hyperlink" Target="http://abs.twimg.com/images/themes/theme14/bg.gif" TargetMode="External"/><Relationship Id="rId3271" Type="http://schemas.openxmlformats.org/officeDocument/2006/relationships/hyperlink" Target="https://twitter.com/gazsamuels" TargetMode="External"/><Relationship Id="rId2080" Type="http://schemas.openxmlformats.org/officeDocument/2006/relationships/hyperlink" Target="http://pbs.twimg.com/profile_images/641123022162673664/SJ95o5a6_normal.png" TargetMode="External"/><Relationship Id="rId3131" Type="http://schemas.openxmlformats.org/officeDocument/2006/relationships/hyperlink" Target="https://twitter.com/preetikasaini99" TargetMode="External"/><Relationship Id="rId2897" Type="http://schemas.openxmlformats.org/officeDocument/2006/relationships/hyperlink" Target="https://twitter.com/staryy19" TargetMode="External"/><Relationship Id="rId869" Type="http://schemas.openxmlformats.org/officeDocument/2006/relationships/hyperlink" Target="https://pbs.twimg.com/profile_banners/140405540/1369057334" TargetMode="External"/><Relationship Id="rId1499" Type="http://schemas.openxmlformats.org/officeDocument/2006/relationships/hyperlink" Target="http://abs.twimg.com/images/themes/theme1/bg.png" TargetMode="External"/><Relationship Id="rId729" Type="http://schemas.openxmlformats.org/officeDocument/2006/relationships/hyperlink" Target="https://pbs.twimg.com/profile_banners/625904896/1497632090" TargetMode="External"/><Relationship Id="rId1359" Type="http://schemas.openxmlformats.org/officeDocument/2006/relationships/hyperlink" Target="http://pbs.twimg.com/profile_background_images/471154190048174080/MeTbcsiW.jpeg" TargetMode="External"/><Relationship Id="rId2757" Type="http://schemas.openxmlformats.org/officeDocument/2006/relationships/hyperlink" Target="https://twitter.com/lalessiuccia" TargetMode="External"/><Relationship Id="rId2964" Type="http://schemas.openxmlformats.org/officeDocument/2006/relationships/hyperlink" Target="https://twitter.com/adryenn" TargetMode="External"/><Relationship Id="rId936" Type="http://schemas.openxmlformats.org/officeDocument/2006/relationships/hyperlink" Target="https://pbs.twimg.com/profile_banners/28754176/1456167533" TargetMode="External"/><Relationship Id="rId1219" Type="http://schemas.openxmlformats.org/officeDocument/2006/relationships/hyperlink" Target="https://pbs.twimg.com/profile_banners/3817037674/1493654444" TargetMode="External"/><Relationship Id="rId1566" Type="http://schemas.openxmlformats.org/officeDocument/2006/relationships/hyperlink" Target="http://abs.twimg.com/images/themes/theme1/bg.png" TargetMode="External"/><Relationship Id="rId1773" Type="http://schemas.openxmlformats.org/officeDocument/2006/relationships/hyperlink" Target="http://abs.twimg.com/images/themes/theme15/bg.png" TargetMode="External"/><Relationship Id="rId1980" Type="http://schemas.openxmlformats.org/officeDocument/2006/relationships/hyperlink" Target="http://pbs.twimg.com/profile_images/935420477866172416/6yvTfiiD_normal.jpg" TargetMode="External"/><Relationship Id="rId2617" Type="http://schemas.openxmlformats.org/officeDocument/2006/relationships/hyperlink" Target="http://pbs.twimg.com/profile_images/459720464651153409/y9cEZ4D6_normal.png" TargetMode="External"/><Relationship Id="rId2824" Type="http://schemas.openxmlformats.org/officeDocument/2006/relationships/hyperlink" Target="https://twitter.com/timothy_hughes" TargetMode="External"/><Relationship Id="rId65" Type="http://schemas.openxmlformats.org/officeDocument/2006/relationships/hyperlink" Target="https://t.co/NYGeEWm3lT" TargetMode="External"/><Relationship Id="rId1426" Type="http://schemas.openxmlformats.org/officeDocument/2006/relationships/hyperlink" Target="http://abs.twimg.com/images/themes/theme1/bg.png" TargetMode="External"/><Relationship Id="rId1633" Type="http://schemas.openxmlformats.org/officeDocument/2006/relationships/hyperlink" Target="http://abs.twimg.com/images/themes/theme14/bg.gif" TargetMode="External"/><Relationship Id="rId1840" Type="http://schemas.openxmlformats.org/officeDocument/2006/relationships/hyperlink" Target="http://abs.twimg.com/images/themes/theme1/bg.png" TargetMode="External"/><Relationship Id="rId1700" Type="http://schemas.openxmlformats.org/officeDocument/2006/relationships/hyperlink" Target="http://abs.twimg.com/images/themes/theme1/bg.png" TargetMode="External"/><Relationship Id="rId3458" Type="http://schemas.openxmlformats.org/officeDocument/2006/relationships/hyperlink" Target="https://twitter.com/emarketersocial" TargetMode="External"/><Relationship Id="rId379" Type="http://schemas.openxmlformats.org/officeDocument/2006/relationships/hyperlink" Target="http://www.viadeo.com/fr/profile/martin.gogue" TargetMode="External"/><Relationship Id="rId586" Type="http://schemas.openxmlformats.org/officeDocument/2006/relationships/hyperlink" Target="https://t.co/xYD679szQm" TargetMode="External"/><Relationship Id="rId793" Type="http://schemas.openxmlformats.org/officeDocument/2006/relationships/hyperlink" Target="https://pbs.twimg.com/profile_banners/38167287/1450183705" TargetMode="External"/><Relationship Id="rId2267" Type="http://schemas.openxmlformats.org/officeDocument/2006/relationships/hyperlink" Target="http://pbs.twimg.com/profile_images/970155946411311104/84NrjAFc_normal.jpg" TargetMode="External"/><Relationship Id="rId2474" Type="http://schemas.openxmlformats.org/officeDocument/2006/relationships/hyperlink" Target="http://pbs.twimg.com/profile_images/882631514726559744/aduwYF8C_normal.jpg" TargetMode="External"/><Relationship Id="rId2681" Type="http://schemas.openxmlformats.org/officeDocument/2006/relationships/hyperlink" Target="http://pbs.twimg.com/profile_images/378800000086780069/ad25fe43548b03cedffc1cd1df86c371_normal.png" TargetMode="External"/><Relationship Id="rId3318" Type="http://schemas.openxmlformats.org/officeDocument/2006/relationships/hyperlink" Target="https://twitter.com/sarauk101h" TargetMode="External"/><Relationship Id="rId239" Type="http://schemas.openxmlformats.org/officeDocument/2006/relationships/hyperlink" Target="http://pushingsocial.com/" TargetMode="External"/><Relationship Id="rId446" Type="http://schemas.openxmlformats.org/officeDocument/2006/relationships/hyperlink" Target="http://www.instagram.com/realDonaldTrump" TargetMode="External"/><Relationship Id="rId653" Type="http://schemas.openxmlformats.org/officeDocument/2006/relationships/hyperlink" Target="https://pbs.twimg.com/profile_banners/172367399/1481877937" TargetMode="External"/><Relationship Id="rId1076" Type="http://schemas.openxmlformats.org/officeDocument/2006/relationships/hyperlink" Target="https://pbs.twimg.com/profile_banners/3041201/1501802043" TargetMode="External"/><Relationship Id="rId1283" Type="http://schemas.openxmlformats.org/officeDocument/2006/relationships/hyperlink" Target="http://abs.twimg.com/images/themes/theme4/bg.gif" TargetMode="External"/><Relationship Id="rId1490" Type="http://schemas.openxmlformats.org/officeDocument/2006/relationships/hyperlink" Target="http://pbs.twimg.com/profile_background_images/568356210340921344/DsxEDwQv.jpeg" TargetMode="External"/><Relationship Id="rId2127" Type="http://schemas.openxmlformats.org/officeDocument/2006/relationships/hyperlink" Target="http://pbs.twimg.com/profile_images/948584951028633601/P9pul_WK_normal.jpg" TargetMode="External"/><Relationship Id="rId2334" Type="http://schemas.openxmlformats.org/officeDocument/2006/relationships/hyperlink" Target="http://pbs.twimg.com/profile_images/860927086944538626/_5I-BCwn_normal.jpg" TargetMode="External"/><Relationship Id="rId306" Type="http://schemas.openxmlformats.org/officeDocument/2006/relationships/hyperlink" Target="http://t.co/zObPSRjKAl" TargetMode="External"/><Relationship Id="rId860" Type="http://schemas.openxmlformats.org/officeDocument/2006/relationships/hyperlink" Target="https://pbs.twimg.com/profile_banners/75327299/1405360718" TargetMode="External"/><Relationship Id="rId1143" Type="http://schemas.openxmlformats.org/officeDocument/2006/relationships/hyperlink" Target="https://pbs.twimg.com/profile_banners/15003048/1457362826" TargetMode="External"/><Relationship Id="rId2541" Type="http://schemas.openxmlformats.org/officeDocument/2006/relationships/hyperlink" Target="http://pbs.twimg.com/profile_images/1530344921/3424691075_ca09d7c57f_m_normal.jpg" TargetMode="External"/><Relationship Id="rId513" Type="http://schemas.openxmlformats.org/officeDocument/2006/relationships/hyperlink" Target="https://youtube.com/c/dnrstudios" TargetMode="External"/><Relationship Id="rId720" Type="http://schemas.openxmlformats.org/officeDocument/2006/relationships/hyperlink" Target="https://pbs.twimg.com/profile_banners/16696633/1517324569" TargetMode="External"/><Relationship Id="rId1350" Type="http://schemas.openxmlformats.org/officeDocument/2006/relationships/hyperlink" Target="http://pbs.twimg.com/profile_background_images/489337847321595904/c6i38brU.jpeg" TargetMode="External"/><Relationship Id="rId2401" Type="http://schemas.openxmlformats.org/officeDocument/2006/relationships/hyperlink" Target="http://pbs.twimg.com/profile_images/493678067894607873/OIUBe6Hc_normal.jpeg" TargetMode="External"/><Relationship Id="rId1003" Type="http://schemas.openxmlformats.org/officeDocument/2006/relationships/hyperlink" Target="https://pbs.twimg.com/profile_banners/719975016977174528/1516848295" TargetMode="External"/><Relationship Id="rId1210" Type="http://schemas.openxmlformats.org/officeDocument/2006/relationships/hyperlink" Target="https://pbs.twimg.com/profile_banners/811253799113342976/1508769491" TargetMode="External"/><Relationship Id="rId3175" Type="http://schemas.openxmlformats.org/officeDocument/2006/relationships/hyperlink" Target="https://twitter.com/digitalmstream" TargetMode="External"/><Relationship Id="rId3382" Type="http://schemas.openxmlformats.org/officeDocument/2006/relationships/hyperlink" Target="https://twitter.com/maggiemaspero" TargetMode="External"/><Relationship Id="rId2191" Type="http://schemas.openxmlformats.org/officeDocument/2006/relationships/hyperlink" Target="http://pbs.twimg.com/profile_images/2108281233/IMG00002-20100106-2322_normal.jpg" TargetMode="External"/><Relationship Id="rId3035" Type="http://schemas.openxmlformats.org/officeDocument/2006/relationships/hyperlink" Target="https://twitter.com/shawn_naggiar" TargetMode="External"/><Relationship Id="rId3242" Type="http://schemas.openxmlformats.org/officeDocument/2006/relationships/hyperlink" Target="https://twitter.com/tommihermunen" TargetMode="External"/><Relationship Id="rId163" Type="http://schemas.openxmlformats.org/officeDocument/2006/relationships/hyperlink" Target="http://t.co/79vix6IQbk" TargetMode="External"/><Relationship Id="rId370" Type="http://schemas.openxmlformats.org/officeDocument/2006/relationships/hyperlink" Target="https://t.co/O5eNLBnDlo" TargetMode="External"/><Relationship Id="rId2051" Type="http://schemas.openxmlformats.org/officeDocument/2006/relationships/hyperlink" Target="http://abs.twimg.com/sticky/default_profile_images/default_profile_normal.png" TargetMode="External"/><Relationship Id="rId3102" Type="http://schemas.openxmlformats.org/officeDocument/2006/relationships/hyperlink" Target="https://twitter.com/abwsdigital" TargetMode="External"/><Relationship Id="rId230" Type="http://schemas.openxmlformats.org/officeDocument/2006/relationships/hyperlink" Target="https://t.co/4IDXOZPvHm" TargetMode="External"/><Relationship Id="rId2868" Type="http://schemas.openxmlformats.org/officeDocument/2006/relationships/hyperlink" Target="https://twitter.com/advoninja" TargetMode="External"/><Relationship Id="rId1677" Type="http://schemas.openxmlformats.org/officeDocument/2006/relationships/hyperlink" Target="http://pbs.twimg.com/profile_background_images/435789637051629568/GAkav8rV.png" TargetMode="External"/><Relationship Id="rId1884" Type="http://schemas.openxmlformats.org/officeDocument/2006/relationships/hyperlink" Target="http://abs.twimg.com/images/themes/theme17/bg.gif" TargetMode="External"/><Relationship Id="rId2728" Type="http://schemas.openxmlformats.org/officeDocument/2006/relationships/hyperlink" Target="https://twitter.com/paolabarcenas" TargetMode="External"/><Relationship Id="rId2935" Type="http://schemas.openxmlformats.org/officeDocument/2006/relationships/hyperlink" Target="https://twitter.com/microsoft" TargetMode="External"/><Relationship Id="rId907" Type="http://schemas.openxmlformats.org/officeDocument/2006/relationships/hyperlink" Target="https://pbs.twimg.com/profile_banners/990950515/1503003437" TargetMode="External"/><Relationship Id="rId1537" Type="http://schemas.openxmlformats.org/officeDocument/2006/relationships/hyperlink" Target="http://pbs.twimg.com/profile_background_images/792449332/4c20f05444ad957569b87c6324582cad.jpeg" TargetMode="External"/><Relationship Id="rId1744" Type="http://schemas.openxmlformats.org/officeDocument/2006/relationships/hyperlink" Target="http://pbs.twimg.com/profile_background_images/378800000052328745/3495b80b12ed0da2d9b3dbc477d2b788.png" TargetMode="External"/><Relationship Id="rId1951" Type="http://schemas.openxmlformats.org/officeDocument/2006/relationships/hyperlink" Target="http://pbs.twimg.com/profile_images/710972032813404163/6IrFzK6c_normal.jpg" TargetMode="External"/><Relationship Id="rId36" Type="http://schemas.openxmlformats.org/officeDocument/2006/relationships/hyperlink" Target="https://t.co/aD1VEQf9fy" TargetMode="External"/><Relationship Id="rId1604" Type="http://schemas.openxmlformats.org/officeDocument/2006/relationships/hyperlink" Target="http://a0.twimg.com/images/themes/theme14/bg.gif" TargetMode="External"/><Relationship Id="rId1811" Type="http://schemas.openxmlformats.org/officeDocument/2006/relationships/hyperlink" Target="http://abs.twimg.com/images/themes/theme1/bg.png" TargetMode="External"/><Relationship Id="rId697" Type="http://schemas.openxmlformats.org/officeDocument/2006/relationships/hyperlink" Target="https://pbs.twimg.com/profile_banners/3167350403/1466718981" TargetMode="External"/><Relationship Id="rId2378" Type="http://schemas.openxmlformats.org/officeDocument/2006/relationships/hyperlink" Target="http://pbs.twimg.com/profile_images/558013634106777600/taNPza7x_normal.jpeg" TargetMode="External"/><Relationship Id="rId3429" Type="http://schemas.openxmlformats.org/officeDocument/2006/relationships/hyperlink" Target="https://twitter.com/alban_jarry" TargetMode="External"/><Relationship Id="rId1187" Type="http://schemas.openxmlformats.org/officeDocument/2006/relationships/hyperlink" Target="https://pbs.twimg.com/profile_banners/394168668/1426193777" TargetMode="External"/><Relationship Id="rId2585" Type="http://schemas.openxmlformats.org/officeDocument/2006/relationships/hyperlink" Target="http://pbs.twimg.com/profile_images/737114522251468800/kA3HZrAr_normal.jpg" TargetMode="External"/><Relationship Id="rId2792" Type="http://schemas.openxmlformats.org/officeDocument/2006/relationships/hyperlink" Target="https://twitter.com/bookreviewtours" TargetMode="External"/><Relationship Id="rId557" Type="http://schemas.openxmlformats.org/officeDocument/2006/relationships/hyperlink" Target="https://t.co/X2y3P548rX" TargetMode="External"/><Relationship Id="rId764" Type="http://schemas.openxmlformats.org/officeDocument/2006/relationships/hyperlink" Target="https://pbs.twimg.com/profile_banners/261253566/1512410571" TargetMode="External"/><Relationship Id="rId971" Type="http://schemas.openxmlformats.org/officeDocument/2006/relationships/hyperlink" Target="https://pbs.twimg.com/profile_banners/768413785245700096/1472190954" TargetMode="External"/><Relationship Id="rId1394" Type="http://schemas.openxmlformats.org/officeDocument/2006/relationships/hyperlink" Target="http://abs.twimg.com/images/themes/theme1/bg.png" TargetMode="External"/><Relationship Id="rId2238" Type="http://schemas.openxmlformats.org/officeDocument/2006/relationships/hyperlink" Target="http://pbs.twimg.com/profile_images/925268307132817410/Du43WYHy_normal.jpg" TargetMode="External"/><Relationship Id="rId2445" Type="http://schemas.openxmlformats.org/officeDocument/2006/relationships/hyperlink" Target="http://pbs.twimg.com/profile_images/755028427955171328/4COsBZdj_normal.jpg" TargetMode="External"/><Relationship Id="rId2652" Type="http://schemas.openxmlformats.org/officeDocument/2006/relationships/hyperlink" Target="http://pbs.twimg.com/profile_images/570786529354608640/Gym1uHvb_normal.png" TargetMode="External"/><Relationship Id="rId417" Type="http://schemas.openxmlformats.org/officeDocument/2006/relationships/hyperlink" Target="https://youtube.com/c/dnrstudios" TargetMode="External"/><Relationship Id="rId624" Type="http://schemas.openxmlformats.org/officeDocument/2006/relationships/hyperlink" Target="https://pbs.twimg.com/profile_banners/801144681954443264/1514298209" TargetMode="External"/><Relationship Id="rId831" Type="http://schemas.openxmlformats.org/officeDocument/2006/relationships/hyperlink" Target="https://pbs.twimg.com/profile_banners/750282011160481792/1491906066" TargetMode="External"/><Relationship Id="rId1047" Type="http://schemas.openxmlformats.org/officeDocument/2006/relationships/hyperlink" Target="https://pbs.twimg.com/profile_banners/872772675973861376/1497303378" TargetMode="External"/><Relationship Id="rId1254" Type="http://schemas.openxmlformats.org/officeDocument/2006/relationships/hyperlink" Target="https://pbs.twimg.com/profile_banners/177066149/1507312951" TargetMode="External"/><Relationship Id="rId1461" Type="http://schemas.openxmlformats.org/officeDocument/2006/relationships/hyperlink" Target="http://abs.twimg.com/images/themes/theme10/bg.gif" TargetMode="External"/><Relationship Id="rId2305" Type="http://schemas.openxmlformats.org/officeDocument/2006/relationships/hyperlink" Target="http://pbs.twimg.com/profile_images/642126098994630656/QWREa-vP_normal.jpg" TargetMode="External"/><Relationship Id="rId2512" Type="http://schemas.openxmlformats.org/officeDocument/2006/relationships/hyperlink" Target="http://pbs.twimg.com/profile_images/680986347620835328/a4QAhIz9_normal.jpg" TargetMode="External"/><Relationship Id="rId1114" Type="http://schemas.openxmlformats.org/officeDocument/2006/relationships/hyperlink" Target="https://pbs.twimg.com/profile_banners/24206066/1520204403" TargetMode="External"/><Relationship Id="rId1321" Type="http://schemas.openxmlformats.org/officeDocument/2006/relationships/hyperlink" Target="http://abs.twimg.com/images/themes/theme1/bg.png" TargetMode="External"/><Relationship Id="rId3079" Type="http://schemas.openxmlformats.org/officeDocument/2006/relationships/hyperlink" Target="https://twitter.com/st3ph3n6" TargetMode="External"/><Relationship Id="rId3286" Type="http://schemas.openxmlformats.org/officeDocument/2006/relationships/hyperlink" Target="https://twitter.com/accessorieson_" TargetMode="External"/><Relationship Id="rId3493" Type="http://schemas.openxmlformats.org/officeDocument/2006/relationships/hyperlink" Target="https://twitter.com/dlsocialexperts" TargetMode="External"/><Relationship Id="rId2095" Type="http://schemas.openxmlformats.org/officeDocument/2006/relationships/hyperlink" Target="http://pbs.twimg.com/profile_images/625697856330952709/3dynAKiy_normal.png" TargetMode="External"/><Relationship Id="rId3146" Type="http://schemas.openxmlformats.org/officeDocument/2006/relationships/hyperlink" Target="https://twitter.com/powerobjects" TargetMode="External"/><Relationship Id="rId3353" Type="http://schemas.openxmlformats.org/officeDocument/2006/relationships/hyperlink" Target="https://twitter.com/nigeljr" TargetMode="External"/><Relationship Id="rId274" Type="http://schemas.openxmlformats.org/officeDocument/2006/relationships/hyperlink" Target="https://t.co/9T1H59Y6XJ" TargetMode="External"/><Relationship Id="rId481" Type="http://schemas.openxmlformats.org/officeDocument/2006/relationships/hyperlink" Target="http://t.co/hvxBpWC5JX" TargetMode="External"/><Relationship Id="rId2162" Type="http://schemas.openxmlformats.org/officeDocument/2006/relationships/hyperlink" Target="http://pbs.twimg.com/profile_images/378800000595636139/70c2a87e28389c3cad1786fa1c14c885_normal.jpeg" TargetMode="External"/><Relationship Id="rId3006" Type="http://schemas.openxmlformats.org/officeDocument/2006/relationships/hyperlink" Target="https://twitter.com/marcus_boswell" TargetMode="External"/><Relationship Id="rId134" Type="http://schemas.openxmlformats.org/officeDocument/2006/relationships/hyperlink" Target="https://t.co/sPkXnJoqUB" TargetMode="External"/><Relationship Id="rId3213" Type="http://schemas.openxmlformats.org/officeDocument/2006/relationships/hyperlink" Target="https://twitter.com/amercier21" TargetMode="External"/><Relationship Id="rId3420" Type="http://schemas.openxmlformats.org/officeDocument/2006/relationships/hyperlink" Target="https://twitter.com/sanclicker" TargetMode="External"/><Relationship Id="rId341" Type="http://schemas.openxmlformats.org/officeDocument/2006/relationships/hyperlink" Target="http://www.socialsellinator.com/" TargetMode="External"/><Relationship Id="rId2022" Type="http://schemas.openxmlformats.org/officeDocument/2006/relationships/hyperlink" Target="http://pbs.twimg.com/profile_images/632178228262645760/1f8qtyF6_normal.jpg" TargetMode="External"/><Relationship Id="rId2979" Type="http://schemas.openxmlformats.org/officeDocument/2006/relationships/hyperlink" Target="https://twitter.com/leadilella" TargetMode="External"/><Relationship Id="rId201" Type="http://schemas.openxmlformats.org/officeDocument/2006/relationships/hyperlink" Target="https://t.co/yavch0FV33" TargetMode="External"/><Relationship Id="rId1788" Type="http://schemas.openxmlformats.org/officeDocument/2006/relationships/hyperlink" Target="http://abs.twimg.com/images/themes/theme1/bg.png" TargetMode="External"/><Relationship Id="rId1995" Type="http://schemas.openxmlformats.org/officeDocument/2006/relationships/hyperlink" Target="http://pbs.twimg.com/profile_images/883004037385175040/KCQKBM9__normal.jpg" TargetMode="External"/><Relationship Id="rId2839" Type="http://schemas.openxmlformats.org/officeDocument/2006/relationships/hyperlink" Target="https://twitter.com/jesicasexi688" TargetMode="External"/><Relationship Id="rId1648" Type="http://schemas.openxmlformats.org/officeDocument/2006/relationships/hyperlink" Target="http://pbs.twimg.com/profile_background_images/848216115/cb844bd80df9967d50b8cd4039378169.jpeg" TargetMode="External"/><Relationship Id="rId1508" Type="http://schemas.openxmlformats.org/officeDocument/2006/relationships/hyperlink" Target="http://abs.twimg.com/images/themes/theme1/bg.png" TargetMode="External"/><Relationship Id="rId1855" Type="http://schemas.openxmlformats.org/officeDocument/2006/relationships/hyperlink" Target="http://pbs.twimg.com/profile_background_images/22902602/2_twitter_990-676_-_Copy.jpg" TargetMode="External"/><Relationship Id="rId2906" Type="http://schemas.openxmlformats.org/officeDocument/2006/relationships/hyperlink" Target="https://twitter.com/trt3400" TargetMode="External"/><Relationship Id="rId3070" Type="http://schemas.openxmlformats.org/officeDocument/2006/relationships/hyperlink" Target="https://twitter.com/kpizzu1" TargetMode="External"/><Relationship Id="rId1715" Type="http://schemas.openxmlformats.org/officeDocument/2006/relationships/hyperlink" Target="http://abs.twimg.com/images/themes/theme9/bg.gif" TargetMode="External"/><Relationship Id="rId1922" Type="http://schemas.openxmlformats.org/officeDocument/2006/relationships/hyperlink" Target="http://abs.twimg.com/images/themes/theme1/bg.png" TargetMode="External"/><Relationship Id="rId2489" Type="http://schemas.openxmlformats.org/officeDocument/2006/relationships/hyperlink" Target="http://pbs.twimg.com/profile_images/818484610195714049/SZ29fuyA_normal.jpg" TargetMode="External"/><Relationship Id="rId2696" Type="http://schemas.openxmlformats.org/officeDocument/2006/relationships/hyperlink" Target="http://pbs.twimg.com/profile_images/638391110356733952/kOmH-r24_normal.jpg" TargetMode="External"/><Relationship Id="rId668" Type="http://schemas.openxmlformats.org/officeDocument/2006/relationships/hyperlink" Target="https://pbs.twimg.com/profile_banners/923112545824755712/1516032869" TargetMode="External"/><Relationship Id="rId875" Type="http://schemas.openxmlformats.org/officeDocument/2006/relationships/hyperlink" Target="https://pbs.twimg.com/profile_banners/10073012/1361388890" TargetMode="External"/><Relationship Id="rId1298" Type="http://schemas.openxmlformats.org/officeDocument/2006/relationships/hyperlink" Target="http://pbs.twimg.com/profile_background_images/378800000163652127/s2BV5nCe.png" TargetMode="External"/><Relationship Id="rId2349" Type="http://schemas.openxmlformats.org/officeDocument/2006/relationships/hyperlink" Target="http://pbs.twimg.com/profile_images/471932293511004160/N5iryfgY_normal.png" TargetMode="External"/><Relationship Id="rId2556" Type="http://schemas.openxmlformats.org/officeDocument/2006/relationships/hyperlink" Target="http://pbs.twimg.com/profile_images/579231141703610368/DT1cFIi7_normal.jpg" TargetMode="External"/><Relationship Id="rId2763" Type="http://schemas.openxmlformats.org/officeDocument/2006/relationships/hyperlink" Target="https://twitter.com/arnaultchatel" TargetMode="External"/><Relationship Id="rId2970" Type="http://schemas.openxmlformats.org/officeDocument/2006/relationships/hyperlink" Target="https://twitter.com/meritabiz" TargetMode="External"/><Relationship Id="rId528" Type="http://schemas.openxmlformats.org/officeDocument/2006/relationships/hyperlink" Target="https://www.strong-content.com/" TargetMode="External"/><Relationship Id="rId735" Type="http://schemas.openxmlformats.org/officeDocument/2006/relationships/hyperlink" Target="https://pbs.twimg.com/profile_banners/4292509109/1448598643" TargetMode="External"/><Relationship Id="rId942" Type="http://schemas.openxmlformats.org/officeDocument/2006/relationships/hyperlink" Target="https://pbs.twimg.com/profile_banners/930944133644083200/1514046398" TargetMode="External"/><Relationship Id="rId1158" Type="http://schemas.openxmlformats.org/officeDocument/2006/relationships/hyperlink" Target="https://pbs.twimg.com/profile_banners/29307641/1379690900" TargetMode="External"/><Relationship Id="rId1365" Type="http://schemas.openxmlformats.org/officeDocument/2006/relationships/hyperlink" Target="http://pbs.twimg.com/profile_background_images/454073648114962432/AsFHDeoc.jpeg" TargetMode="External"/><Relationship Id="rId1572" Type="http://schemas.openxmlformats.org/officeDocument/2006/relationships/hyperlink" Target="http://pbs.twimg.com/profile_background_images/314722850/Tweet_Background.gif" TargetMode="External"/><Relationship Id="rId2209" Type="http://schemas.openxmlformats.org/officeDocument/2006/relationships/hyperlink" Target="http://pbs.twimg.com/profile_images/762998843482988544/KojI-trm_normal.jpg" TargetMode="External"/><Relationship Id="rId2416" Type="http://schemas.openxmlformats.org/officeDocument/2006/relationships/hyperlink" Target="http://pbs.twimg.com/profile_images/877479418754674688/OWeCcEk__normal.jpg" TargetMode="External"/><Relationship Id="rId2623" Type="http://schemas.openxmlformats.org/officeDocument/2006/relationships/hyperlink" Target="http://pbs.twimg.com/profile_images/530719704315215872/Q776KHQo_normal.jpeg" TargetMode="External"/><Relationship Id="rId1018" Type="http://schemas.openxmlformats.org/officeDocument/2006/relationships/hyperlink" Target="https://pbs.twimg.com/profile_banners/476443251/1475604283" TargetMode="External"/><Relationship Id="rId1225" Type="http://schemas.openxmlformats.org/officeDocument/2006/relationships/hyperlink" Target="https://pbs.twimg.com/profile_banners/1299121400/1519145443" TargetMode="External"/><Relationship Id="rId1432" Type="http://schemas.openxmlformats.org/officeDocument/2006/relationships/hyperlink" Target="http://abs.twimg.com/images/themes/theme1/bg.png" TargetMode="External"/><Relationship Id="rId2830" Type="http://schemas.openxmlformats.org/officeDocument/2006/relationships/hyperlink" Target="https://twitter.com/kokasexton" TargetMode="External"/><Relationship Id="rId71" Type="http://schemas.openxmlformats.org/officeDocument/2006/relationships/hyperlink" Target="https://t.co/A7Zzv8b1VQ" TargetMode="External"/><Relationship Id="rId802" Type="http://schemas.openxmlformats.org/officeDocument/2006/relationships/hyperlink" Target="https://pbs.twimg.com/profile_banners/818237828/1412327091" TargetMode="External"/><Relationship Id="rId3397" Type="http://schemas.openxmlformats.org/officeDocument/2006/relationships/hyperlink" Target="https://twitter.com/shaanhans" TargetMode="External"/><Relationship Id="rId178" Type="http://schemas.openxmlformats.org/officeDocument/2006/relationships/hyperlink" Target="https://t.co/eSWdLrS3Nc" TargetMode="External"/><Relationship Id="rId3257" Type="http://schemas.openxmlformats.org/officeDocument/2006/relationships/hyperlink" Target="https://twitter.com/aena" TargetMode="External"/><Relationship Id="rId3464" Type="http://schemas.openxmlformats.org/officeDocument/2006/relationships/hyperlink" Target="https://twitter.com/timo" TargetMode="External"/><Relationship Id="rId385" Type="http://schemas.openxmlformats.org/officeDocument/2006/relationships/hyperlink" Target="https://www.strong-content.com/" TargetMode="External"/><Relationship Id="rId592" Type="http://schemas.openxmlformats.org/officeDocument/2006/relationships/hyperlink" Target="https://t.co/FU2C5kOCKY" TargetMode="External"/><Relationship Id="rId2066" Type="http://schemas.openxmlformats.org/officeDocument/2006/relationships/hyperlink" Target="http://pbs.twimg.com/profile_images/950318011201851393/APxAoX9K_normal.jpg" TargetMode="External"/><Relationship Id="rId2273" Type="http://schemas.openxmlformats.org/officeDocument/2006/relationships/hyperlink" Target="http://pbs.twimg.com/profile_images/741208813567627269/33n4RYXC_normal.jpg" TargetMode="External"/><Relationship Id="rId2480" Type="http://schemas.openxmlformats.org/officeDocument/2006/relationships/hyperlink" Target="http://pbs.twimg.com/profile_images/915270373968629760/SEoOEquU_normal.jpg" TargetMode="External"/><Relationship Id="rId3117" Type="http://schemas.openxmlformats.org/officeDocument/2006/relationships/hyperlink" Target="https://twitter.com/fernandocuenca" TargetMode="External"/><Relationship Id="rId3324" Type="http://schemas.openxmlformats.org/officeDocument/2006/relationships/hyperlink" Target="https://twitter.com/lamylexel" TargetMode="External"/><Relationship Id="rId245" Type="http://schemas.openxmlformats.org/officeDocument/2006/relationships/hyperlink" Target="http://www.ebay.com/" TargetMode="External"/><Relationship Id="rId452" Type="http://schemas.openxmlformats.org/officeDocument/2006/relationships/hyperlink" Target="http://abhiseo.com/" TargetMode="External"/><Relationship Id="rId1082" Type="http://schemas.openxmlformats.org/officeDocument/2006/relationships/hyperlink" Target="https://pbs.twimg.com/profile_banners/385545845/1509259877" TargetMode="External"/><Relationship Id="rId2133" Type="http://schemas.openxmlformats.org/officeDocument/2006/relationships/hyperlink" Target="http://pbs.twimg.com/profile_images/665757220030705664/TMBvUt5z_normal.png" TargetMode="External"/><Relationship Id="rId2340" Type="http://schemas.openxmlformats.org/officeDocument/2006/relationships/hyperlink" Target="http://pbs.twimg.com/profile_images/2372988200/cudltvccob8x3kysv6rg_normal.jpeg" TargetMode="External"/><Relationship Id="rId105" Type="http://schemas.openxmlformats.org/officeDocument/2006/relationships/hyperlink" Target="http://t.co/FP5jjeis" TargetMode="External"/><Relationship Id="rId312" Type="http://schemas.openxmlformats.org/officeDocument/2006/relationships/hyperlink" Target="https://t.co/WDXUO91izd" TargetMode="External"/><Relationship Id="rId2200" Type="http://schemas.openxmlformats.org/officeDocument/2006/relationships/hyperlink" Target="http://pbs.twimg.com/profile_images/834890254557528065/gDx2LNR9_normal.jpg" TargetMode="External"/><Relationship Id="rId1899" Type="http://schemas.openxmlformats.org/officeDocument/2006/relationships/hyperlink" Target="http://abs.twimg.com/images/themes/theme1/bg.png" TargetMode="External"/><Relationship Id="rId1759" Type="http://schemas.openxmlformats.org/officeDocument/2006/relationships/hyperlink" Target="http://pbs.twimg.com/profile_background_images/808637552/325fdb41ce3cab3ea6d686835739604c.gif" TargetMode="External"/><Relationship Id="rId1966" Type="http://schemas.openxmlformats.org/officeDocument/2006/relationships/hyperlink" Target="http://pbs.twimg.com/profile_images/948907725148344320/YHOZFqzQ_normal.jpg" TargetMode="External"/><Relationship Id="rId3181" Type="http://schemas.openxmlformats.org/officeDocument/2006/relationships/hyperlink" Target="https://twitter.com/thesaabdulsalam" TargetMode="External"/><Relationship Id="rId1619" Type="http://schemas.openxmlformats.org/officeDocument/2006/relationships/hyperlink" Target="http://pbs.twimg.com/profile_background_images/671438912/5248693248645210a84e3ac033106fc0.jpeg" TargetMode="External"/><Relationship Id="rId1826" Type="http://schemas.openxmlformats.org/officeDocument/2006/relationships/hyperlink" Target="http://abs.twimg.com/images/themes/theme1/bg.png" TargetMode="External"/><Relationship Id="rId3041" Type="http://schemas.openxmlformats.org/officeDocument/2006/relationships/hyperlink" Target="https://twitter.com/yucefjy" TargetMode="External"/><Relationship Id="rId779" Type="http://schemas.openxmlformats.org/officeDocument/2006/relationships/hyperlink" Target="https://pbs.twimg.com/profile_banners/2524438880/1405935578" TargetMode="External"/><Relationship Id="rId986" Type="http://schemas.openxmlformats.org/officeDocument/2006/relationships/hyperlink" Target="https://pbs.twimg.com/profile_banners/878456442881290240/1498276494" TargetMode="External"/><Relationship Id="rId2667" Type="http://schemas.openxmlformats.org/officeDocument/2006/relationships/hyperlink" Target="http://pbs.twimg.com/profile_images/965579851779465216/Pdy4cKV6_normal.jpg" TargetMode="External"/><Relationship Id="rId639" Type="http://schemas.openxmlformats.org/officeDocument/2006/relationships/hyperlink" Target="https://pbs.twimg.com/profile_banners/23152393/1503053339" TargetMode="External"/><Relationship Id="rId1269" Type="http://schemas.openxmlformats.org/officeDocument/2006/relationships/hyperlink" Target="https://pbs.twimg.com/profile_banners/760185820368232448/1470077903" TargetMode="External"/><Relationship Id="rId1476" Type="http://schemas.openxmlformats.org/officeDocument/2006/relationships/hyperlink" Target="http://abs.twimg.com/images/themes/theme1/bg.png" TargetMode="External"/><Relationship Id="rId2874" Type="http://schemas.openxmlformats.org/officeDocument/2006/relationships/hyperlink" Target="https://twitter.com/1min30" TargetMode="External"/><Relationship Id="rId846" Type="http://schemas.openxmlformats.org/officeDocument/2006/relationships/hyperlink" Target="https://pbs.twimg.com/profile_banners/1683549253/1453321369" TargetMode="External"/><Relationship Id="rId1129" Type="http://schemas.openxmlformats.org/officeDocument/2006/relationships/hyperlink" Target="https://pbs.twimg.com/profile_banners/1224286386/1491636891" TargetMode="External"/><Relationship Id="rId1683" Type="http://schemas.openxmlformats.org/officeDocument/2006/relationships/hyperlink" Target="http://abs.twimg.com/images/themes/theme1/bg.png" TargetMode="External"/><Relationship Id="rId1890" Type="http://schemas.openxmlformats.org/officeDocument/2006/relationships/hyperlink" Target="http://pbs.twimg.com/profile_background_images/807718979/adc843e5bf132a1829babacc9609df76.jpeg" TargetMode="External"/><Relationship Id="rId2527" Type="http://schemas.openxmlformats.org/officeDocument/2006/relationships/hyperlink" Target="http://pbs.twimg.com/profile_images/951916852086788103/5rKjLbHU_normal.jpg" TargetMode="External"/><Relationship Id="rId2734" Type="http://schemas.openxmlformats.org/officeDocument/2006/relationships/hyperlink" Target="https://twitter.com/berthaliciag" TargetMode="External"/><Relationship Id="rId2941" Type="http://schemas.openxmlformats.org/officeDocument/2006/relationships/hyperlink" Target="https://twitter.com/amberjones0722" TargetMode="External"/><Relationship Id="rId706" Type="http://schemas.openxmlformats.org/officeDocument/2006/relationships/hyperlink" Target="https://pbs.twimg.com/profile_banners/967890818576076800/1520017343" TargetMode="External"/><Relationship Id="rId913" Type="http://schemas.openxmlformats.org/officeDocument/2006/relationships/hyperlink" Target="https://pbs.twimg.com/profile_banners/195978472/1497536800" TargetMode="External"/><Relationship Id="rId1336" Type="http://schemas.openxmlformats.org/officeDocument/2006/relationships/hyperlink" Target="http://pbs.twimg.com/profile_background_images/621062174060904448/agnvYn-a.jpg" TargetMode="External"/><Relationship Id="rId1543" Type="http://schemas.openxmlformats.org/officeDocument/2006/relationships/hyperlink" Target="http://pbs.twimg.com/profile_background_images/378800000099636097/51c77d277576abe1836c8407087045fb.jpeg" TargetMode="External"/><Relationship Id="rId1750" Type="http://schemas.openxmlformats.org/officeDocument/2006/relationships/hyperlink" Target="http://abs.twimg.com/images/themes/theme1/bg.png" TargetMode="External"/><Relationship Id="rId2801" Type="http://schemas.openxmlformats.org/officeDocument/2006/relationships/hyperlink" Target="https://twitter.com/thelinkedinman" TargetMode="External"/><Relationship Id="rId42" Type="http://schemas.openxmlformats.org/officeDocument/2006/relationships/hyperlink" Target="https://t.co/h07GDuA8pq" TargetMode="External"/><Relationship Id="rId1403" Type="http://schemas.openxmlformats.org/officeDocument/2006/relationships/hyperlink" Target="http://pbs.twimg.com/profile_background_images/811999257/38b896a7a2e38fb6a9bf0bbde763cbea.jpeg" TargetMode="External"/><Relationship Id="rId1610" Type="http://schemas.openxmlformats.org/officeDocument/2006/relationships/hyperlink" Target="http://abs.twimg.com/images/themes/theme1/bg.png" TargetMode="External"/><Relationship Id="rId3368" Type="http://schemas.openxmlformats.org/officeDocument/2006/relationships/hyperlink" Target="https://twitter.com/mgwv1oo" TargetMode="External"/><Relationship Id="rId289" Type="http://schemas.openxmlformats.org/officeDocument/2006/relationships/hyperlink" Target="http://t.co/MYwx0b848J" TargetMode="External"/><Relationship Id="rId496" Type="http://schemas.openxmlformats.org/officeDocument/2006/relationships/hyperlink" Target="http://www.marketingmonkey.media/" TargetMode="External"/><Relationship Id="rId2177" Type="http://schemas.openxmlformats.org/officeDocument/2006/relationships/hyperlink" Target="http://pbs.twimg.com/profile_images/785968669411057664/_A0biQ1__normal.jpg" TargetMode="External"/><Relationship Id="rId2384" Type="http://schemas.openxmlformats.org/officeDocument/2006/relationships/hyperlink" Target="http://pbs.twimg.com/profile_images/895896099667419136/3Pbnp4KH_normal.jpg" TargetMode="External"/><Relationship Id="rId2591" Type="http://schemas.openxmlformats.org/officeDocument/2006/relationships/hyperlink" Target="http://pbs.twimg.com/profile_images/757245878554034176/8Mf0gxS1_normal.jpg" TargetMode="External"/><Relationship Id="rId3228" Type="http://schemas.openxmlformats.org/officeDocument/2006/relationships/hyperlink" Target="https://twitter.com/l2" TargetMode="External"/><Relationship Id="rId3435" Type="http://schemas.openxmlformats.org/officeDocument/2006/relationships/hyperlink" Target="https://twitter.com/josaundersau" TargetMode="External"/><Relationship Id="rId149" Type="http://schemas.openxmlformats.org/officeDocument/2006/relationships/hyperlink" Target="https://t.co/2eDnwgdik1" TargetMode="External"/><Relationship Id="rId356" Type="http://schemas.openxmlformats.org/officeDocument/2006/relationships/hyperlink" Target="https://t.co/ygGLwdtHJf" TargetMode="External"/><Relationship Id="rId563" Type="http://schemas.openxmlformats.org/officeDocument/2006/relationships/hyperlink" Target="https://t.co/iZpG6XgOQZ" TargetMode="External"/><Relationship Id="rId770" Type="http://schemas.openxmlformats.org/officeDocument/2006/relationships/hyperlink" Target="https://pbs.twimg.com/profile_banners/773494189921280000/1496249210" TargetMode="External"/><Relationship Id="rId1193" Type="http://schemas.openxmlformats.org/officeDocument/2006/relationships/hyperlink" Target="https://pbs.twimg.com/profile_banners/28994693/1497916837" TargetMode="External"/><Relationship Id="rId2037" Type="http://schemas.openxmlformats.org/officeDocument/2006/relationships/hyperlink" Target="http://pbs.twimg.com/profile_images/809115567927898114/bmGtTFt-_normal.jpg" TargetMode="External"/><Relationship Id="rId2244" Type="http://schemas.openxmlformats.org/officeDocument/2006/relationships/hyperlink" Target="http://pbs.twimg.com/profile_images/968512863504498688/upcofUhs_normal.jpg" TargetMode="External"/><Relationship Id="rId2451" Type="http://schemas.openxmlformats.org/officeDocument/2006/relationships/hyperlink" Target="http://pbs.twimg.com/profile_images/793591182542635008/ITzRBVZC_normal.jpg" TargetMode="External"/><Relationship Id="rId216" Type="http://schemas.openxmlformats.org/officeDocument/2006/relationships/hyperlink" Target="https://t.co/l1IBC8JSuN" TargetMode="External"/><Relationship Id="rId423" Type="http://schemas.openxmlformats.org/officeDocument/2006/relationships/hyperlink" Target="http://www.revenueassistance.com/" TargetMode="External"/><Relationship Id="rId1053" Type="http://schemas.openxmlformats.org/officeDocument/2006/relationships/hyperlink" Target="https://pbs.twimg.com/profile_banners/20062785/1515513173" TargetMode="External"/><Relationship Id="rId1260" Type="http://schemas.openxmlformats.org/officeDocument/2006/relationships/hyperlink" Target="https://pbs.twimg.com/profile_banners/533797569/1501852298" TargetMode="External"/><Relationship Id="rId2104" Type="http://schemas.openxmlformats.org/officeDocument/2006/relationships/hyperlink" Target="http://abs.twimg.com/sticky/default_profile_images/default_profile_normal.png" TargetMode="External"/><Relationship Id="rId3502" Type="http://schemas.openxmlformats.org/officeDocument/2006/relationships/hyperlink" Target="https://twitter.com/entrepreneurlaw" TargetMode="External"/><Relationship Id="rId630" Type="http://schemas.openxmlformats.org/officeDocument/2006/relationships/hyperlink" Target="https://pbs.twimg.com/profile_banners/101710163/1434639260" TargetMode="External"/><Relationship Id="rId2311" Type="http://schemas.openxmlformats.org/officeDocument/2006/relationships/hyperlink" Target="http://pbs.twimg.com/profile_images/870010537899438080/KWR8m6s7_normal.jpg" TargetMode="External"/><Relationship Id="rId1120" Type="http://schemas.openxmlformats.org/officeDocument/2006/relationships/hyperlink" Target="https://pbs.twimg.com/profile_banners/19616378/1520519980" TargetMode="External"/><Relationship Id="rId1937" Type="http://schemas.openxmlformats.org/officeDocument/2006/relationships/hyperlink" Target="http://pbs.twimg.com/profile_background_images/549227623/img_bg_twitter_mode_2012.png" TargetMode="External"/><Relationship Id="rId3085" Type="http://schemas.openxmlformats.org/officeDocument/2006/relationships/hyperlink" Target="https://twitter.com/tanugulati79" TargetMode="External"/><Relationship Id="rId3292" Type="http://schemas.openxmlformats.org/officeDocument/2006/relationships/hyperlink" Target="https://twitter.com/laptopmarketing" TargetMode="External"/><Relationship Id="rId3152" Type="http://schemas.openxmlformats.org/officeDocument/2006/relationships/hyperlink" Target="https://twitter.com/jeffshore" TargetMode="External"/><Relationship Id="rId280" Type="http://schemas.openxmlformats.org/officeDocument/2006/relationships/hyperlink" Target="http://t.co/of4iyDaTi5" TargetMode="External"/><Relationship Id="rId3012" Type="http://schemas.openxmlformats.org/officeDocument/2006/relationships/hyperlink" Target="https://twitter.com/dougmorneau" TargetMode="External"/><Relationship Id="rId140" Type="http://schemas.openxmlformats.org/officeDocument/2006/relationships/hyperlink" Target="http://t.co/rGqiExSpM3" TargetMode="External"/><Relationship Id="rId6" Type="http://schemas.openxmlformats.org/officeDocument/2006/relationships/hyperlink" Target="http://t.co/ZQ1rDOpc9z" TargetMode="External"/><Relationship Id="rId2778" Type="http://schemas.openxmlformats.org/officeDocument/2006/relationships/hyperlink" Target="https://twitter.com/isidro_ef" TargetMode="External"/><Relationship Id="rId2985" Type="http://schemas.openxmlformats.org/officeDocument/2006/relationships/hyperlink" Target="https://twitter.com/chucka0099" TargetMode="External"/><Relationship Id="rId957" Type="http://schemas.openxmlformats.org/officeDocument/2006/relationships/hyperlink" Target="https://pbs.twimg.com/profile_banners/751482542/1480084065" TargetMode="External"/><Relationship Id="rId1587" Type="http://schemas.openxmlformats.org/officeDocument/2006/relationships/hyperlink" Target="http://abs.twimg.com/images/themes/theme15/bg.png" TargetMode="External"/><Relationship Id="rId1794" Type="http://schemas.openxmlformats.org/officeDocument/2006/relationships/hyperlink" Target="http://abs.twimg.com/images/themes/theme8/bg.gif" TargetMode="External"/><Relationship Id="rId2638" Type="http://schemas.openxmlformats.org/officeDocument/2006/relationships/hyperlink" Target="http://pbs.twimg.com/profile_images/856885922796851200/8HbiWLlJ_normal.jpg" TargetMode="External"/><Relationship Id="rId2845" Type="http://schemas.openxmlformats.org/officeDocument/2006/relationships/hyperlink" Target="https://twitter.com/duvalletc" TargetMode="External"/><Relationship Id="rId86" Type="http://schemas.openxmlformats.org/officeDocument/2006/relationships/hyperlink" Target="https://t.co/MisO8dqYSt" TargetMode="External"/><Relationship Id="rId817" Type="http://schemas.openxmlformats.org/officeDocument/2006/relationships/hyperlink" Target="https://pbs.twimg.com/profile_banners/868129169187713024/1497281103" TargetMode="External"/><Relationship Id="rId1447" Type="http://schemas.openxmlformats.org/officeDocument/2006/relationships/hyperlink" Target="http://abs.twimg.com/images/themes/theme1/bg.png" TargetMode="External"/><Relationship Id="rId1654" Type="http://schemas.openxmlformats.org/officeDocument/2006/relationships/hyperlink" Target="http://abs.twimg.com/images/themes/theme5/bg.gif" TargetMode="External"/><Relationship Id="rId1861" Type="http://schemas.openxmlformats.org/officeDocument/2006/relationships/hyperlink" Target="http://pbs.twimg.com/profile_background_images/520902980426428417/ZJi9c0YD.png" TargetMode="External"/><Relationship Id="rId2705" Type="http://schemas.openxmlformats.org/officeDocument/2006/relationships/hyperlink" Target="http://pbs.twimg.com/profile_images/938067590278205440/awDnJZ6x_normal.jpg" TargetMode="External"/><Relationship Id="rId2912" Type="http://schemas.openxmlformats.org/officeDocument/2006/relationships/hyperlink" Target="https://twitter.com/bobburg" TargetMode="External"/><Relationship Id="rId1307" Type="http://schemas.openxmlformats.org/officeDocument/2006/relationships/hyperlink" Target="http://abs.twimg.com/images/themes/theme1/bg.png" TargetMode="External"/><Relationship Id="rId1514" Type="http://schemas.openxmlformats.org/officeDocument/2006/relationships/hyperlink" Target="http://pbs.twimg.com/profile_background_images/434810546794151936/r2l58zFc.jpeg" TargetMode="External"/><Relationship Id="rId1721" Type="http://schemas.openxmlformats.org/officeDocument/2006/relationships/hyperlink" Target="http://pbs.twimg.com/profile_background_images/698224375238160388/cOzpiaBi.jpg" TargetMode="External"/><Relationship Id="rId13" Type="http://schemas.openxmlformats.org/officeDocument/2006/relationships/hyperlink" Target="http://www.4kast.fr/" TargetMode="External"/><Relationship Id="rId3479" Type="http://schemas.openxmlformats.org/officeDocument/2006/relationships/hyperlink" Target="https://twitter.com/tenbearsocial" TargetMode="External"/><Relationship Id="rId2288" Type="http://schemas.openxmlformats.org/officeDocument/2006/relationships/hyperlink" Target="http://pbs.twimg.com/profile_images/974733917180719105/phrf8Rp9_normal.jpg" TargetMode="External"/><Relationship Id="rId2495" Type="http://schemas.openxmlformats.org/officeDocument/2006/relationships/hyperlink" Target="http://pbs.twimg.com/profile_images/424301144228110336/zfYM_zfQ_normal.png" TargetMode="External"/><Relationship Id="rId3339" Type="http://schemas.openxmlformats.org/officeDocument/2006/relationships/hyperlink" Target="https://twitter.com/natajack" TargetMode="External"/><Relationship Id="rId467" Type="http://schemas.openxmlformats.org/officeDocument/2006/relationships/hyperlink" Target="https://t.co/Pqm3P2TFlN" TargetMode="External"/><Relationship Id="rId1097" Type="http://schemas.openxmlformats.org/officeDocument/2006/relationships/hyperlink" Target="https://pbs.twimg.com/profile_banners/2882804993/1500539721" TargetMode="External"/><Relationship Id="rId2148" Type="http://schemas.openxmlformats.org/officeDocument/2006/relationships/hyperlink" Target="http://abs.twimg.com/sticky/default_profile_images/default_profile_normal.png" TargetMode="External"/><Relationship Id="rId674" Type="http://schemas.openxmlformats.org/officeDocument/2006/relationships/hyperlink" Target="https://pbs.twimg.com/profile_banners/113146666/1483524885" TargetMode="External"/><Relationship Id="rId881" Type="http://schemas.openxmlformats.org/officeDocument/2006/relationships/hyperlink" Target="https://pbs.twimg.com/profile_banners/91541493/1451834796" TargetMode="External"/><Relationship Id="rId2355" Type="http://schemas.openxmlformats.org/officeDocument/2006/relationships/hyperlink" Target="http://pbs.twimg.com/profile_images/910558559833919488/LgICZbdm_normal.jpg" TargetMode="External"/><Relationship Id="rId2562" Type="http://schemas.openxmlformats.org/officeDocument/2006/relationships/hyperlink" Target="http://pbs.twimg.com/profile_images/971095915204349954/qLRMqt0Z_normal.jpg" TargetMode="External"/><Relationship Id="rId3406" Type="http://schemas.openxmlformats.org/officeDocument/2006/relationships/hyperlink" Target="https://twitter.com/deverons1" TargetMode="External"/><Relationship Id="rId327" Type="http://schemas.openxmlformats.org/officeDocument/2006/relationships/hyperlink" Target="http://t.co/S7hQz69rNy" TargetMode="External"/><Relationship Id="rId534" Type="http://schemas.openxmlformats.org/officeDocument/2006/relationships/hyperlink" Target="http://fr.linkedin.com/in/emmanuelleleneuf/" TargetMode="External"/><Relationship Id="rId741" Type="http://schemas.openxmlformats.org/officeDocument/2006/relationships/hyperlink" Target="https://pbs.twimg.com/profile_banners/387481770/1424531038" TargetMode="External"/><Relationship Id="rId1164" Type="http://schemas.openxmlformats.org/officeDocument/2006/relationships/hyperlink" Target="https://pbs.twimg.com/profile_banners/37028681/1457557604" TargetMode="External"/><Relationship Id="rId1371" Type="http://schemas.openxmlformats.org/officeDocument/2006/relationships/hyperlink" Target="http://pbs.twimg.com/profile_background_images/607370446472765440/Et0xb1S1.jpg" TargetMode="External"/><Relationship Id="rId2008" Type="http://schemas.openxmlformats.org/officeDocument/2006/relationships/hyperlink" Target="http://pbs.twimg.com/profile_images/707572085581860864/LnahBgYD_normal.jpg" TargetMode="External"/><Relationship Id="rId2215" Type="http://schemas.openxmlformats.org/officeDocument/2006/relationships/hyperlink" Target="http://pbs.twimg.com/profile_images/917451799975677952/6L-eoGXq_normal.jpg" TargetMode="External"/><Relationship Id="rId2422" Type="http://schemas.openxmlformats.org/officeDocument/2006/relationships/hyperlink" Target="http://pbs.twimg.com/profile_images/538459689164357632/1P60Ec_9_normal.jpeg" TargetMode="External"/><Relationship Id="rId601" Type="http://schemas.openxmlformats.org/officeDocument/2006/relationships/hyperlink" Target="https://pbs.twimg.com/profile_banners/407721286/1506701774" TargetMode="External"/><Relationship Id="rId1024" Type="http://schemas.openxmlformats.org/officeDocument/2006/relationships/hyperlink" Target="https://pbs.twimg.com/profile_banners/1143316898/1517504698" TargetMode="External"/><Relationship Id="rId1231" Type="http://schemas.openxmlformats.org/officeDocument/2006/relationships/hyperlink" Target="https://pbs.twimg.com/profile_banners/18270661/1517305453" TargetMode="External"/><Relationship Id="rId3196" Type="http://schemas.openxmlformats.org/officeDocument/2006/relationships/hyperlink" Target="https://twitter.com/sarahgoodall" TargetMode="External"/><Relationship Id="rId3056" Type="http://schemas.openxmlformats.org/officeDocument/2006/relationships/hyperlink" Target="https://twitter.com/newimarketing" TargetMode="External"/><Relationship Id="rId3263" Type="http://schemas.openxmlformats.org/officeDocument/2006/relationships/hyperlink" Target="https://twitter.com/mysales4life" TargetMode="External"/><Relationship Id="rId3470" Type="http://schemas.openxmlformats.org/officeDocument/2006/relationships/hyperlink" Target="https://twitter.com/samanthajacobs2" TargetMode="External"/><Relationship Id="rId184" Type="http://schemas.openxmlformats.org/officeDocument/2006/relationships/hyperlink" Target="http://t.co/reTW4FYCL8" TargetMode="External"/><Relationship Id="rId391" Type="http://schemas.openxmlformats.org/officeDocument/2006/relationships/hyperlink" Target="http://t.co/DsvFuv9Tqd" TargetMode="External"/><Relationship Id="rId1908" Type="http://schemas.openxmlformats.org/officeDocument/2006/relationships/hyperlink" Target="http://abs.twimg.com/images/themes/theme1/bg.png" TargetMode="External"/><Relationship Id="rId2072" Type="http://schemas.openxmlformats.org/officeDocument/2006/relationships/hyperlink" Target="http://pbs.twimg.com/profile_images/940620958426992640/FP8HLsth_normal.jpg" TargetMode="External"/><Relationship Id="rId3123" Type="http://schemas.openxmlformats.org/officeDocument/2006/relationships/hyperlink" Target="https://twitter.com/branddonator" TargetMode="External"/><Relationship Id="rId251" Type="http://schemas.openxmlformats.org/officeDocument/2006/relationships/hyperlink" Target="http://www.newinitiativesmarketing.com/" TargetMode="External"/><Relationship Id="rId3330" Type="http://schemas.openxmlformats.org/officeDocument/2006/relationships/hyperlink" Target="https://twitter.com/fomofanz" TargetMode="External"/><Relationship Id="rId2889" Type="http://schemas.openxmlformats.org/officeDocument/2006/relationships/hyperlink" Target="https://twitter.com/gopokemongo2018" TargetMode="External"/><Relationship Id="rId111" Type="http://schemas.openxmlformats.org/officeDocument/2006/relationships/hyperlink" Target="http://t.co/JEiNVgQnYE" TargetMode="External"/><Relationship Id="rId1698" Type="http://schemas.openxmlformats.org/officeDocument/2006/relationships/hyperlink" Target="http://abs.twimg.com/images/themes/theme1/bg.png" TargetMode="External"/><Relationship Id="rId2749" Type="http://schemas.openxmlformats.org/officeDocument/2006/relationships/hyperlink" Target="https://twitter.com/hubspot" TargetMode="External"/><Relationship Id="rId2956" Type="http://schemas.openxmlformats.org/officeDocument/2006/relationships/hyperlink" Target="https://twitter.com/rossiclaro" TargetMode="External"/><Relationship Id="rId928" Type="http://schemas.openxmlformats.org/officeDocument/2006/relationships/hyperlink" Target="https://pbs.twimg.com/profile_banners/464197477/1455044851" TargetMode="External"/><Relationship Id="rId1558" Type="http://schemas.openxmlformats.org/officeDocument/2006/relationships/hyperlink" Target="http://abs.twimg.com/images/themes/theme1/bg.png" TargetMode="External"/><Relationship Id="rId1765" Type="http://schemas.openxmlformats.org/officeDocument/2006/relationships/hyperlink" Target="http://abs.twimg.com/images/themes/theme4/bg.gif" TargetMode="External"/><Relationship Id="rId2609" Type="http://schemas.openxmlformats.org/officeDocument/2006/relationships/hyperlink" Target="http://pbs.twimg.com/profile_images/964542501494272000/kdPv6n2A_normal.jpg" TargetMode="External"/><Relationship Id="rId57" Type="http://schemas.openxmlformats.org/officeDocument/2006/relationships/hyperlink" Target="http://www.easycookingwithmolly.com/" TargetMode="External"/><Relationship Id="rId1418" Type="http://schemas.openxmlformats.org/officeDocument/2006/relationships/hyperlink" Target="http://abs.twimg.com/images/themes/theme1/bg.png" TargetMode="External"/><Relationship Id="rId1972" Type="http://schemas.openxmlformats.org/officeDocument/2006/relationships/hyperlink" Target="http://pbs.twimg.com/profile_images/668704533657309184/haZfgRQ8_normal.png" TargetMode="External"/><Relationship Id="rId2816" Type="http://schemas.openxmlformats.org/officeDocument/2006/relationships/hyperlink" Target="https://twitter.com/sharerussharing" TargetMode="External"/><Relationship Id="rId1625" Type="http://schemas.openxmlformats.org/officeDocument/2006/relationships/hyperlink" Target="http://pbs.twimg.com/profile_background_images/107753786/slideshare_june2010.png" TargetMode="External"/><Relationship Id="rId1832" Type="http://schemas.openxmlformats.org/officeDocument/2006/relationships/hyperlink" Target="http://a0.twimg.com/profile_background_images/454450818/3346431130_9f140c096b_o-2.jpg" TargetMode="External"/><Relationship Id="rId2399" Type="http://schemas.openxmlformats.org/officeDocument/2006/relationships/hyperlink" Target="http://pbs.twimg.com/profile_images/739557592809246720/UwAtEoIl_normal.jpg" TargetMode="External"/><Relationship Id="rId578" Type="http://schemas.openxmlformats.org/officeDocument/2006/relationships/hyperlink" Target="http://www.myfrugalbusiness.com/p/specialties.html" TargetMode="External"/><Relationship Id="rId785" Type="http://schemas.openxmlformats.org/officeDocument/2006/relationships/hyperlink" Target="https://pbs.twimg.com/profile_banners/3214616837/1517504388" TargetMode="External"/><Relationship Id="rId992" Type="http://schemas.openxmlformats.org/officeDocument/2006/relationships/hyperlink" Target="https://pbs.twimg.com/profile_banners/17497382/1519319888" TargetMode="External"/><Relationship Id="rId2259" Type="http://schemas.openxmlformats.org/officeDocument/2006/relationships/hyperlink" Target="http://pbs.twimg.com/profile_images/891913174324203520/7CdivJnf_normal.jpg" TargetMode="External"/><Relationship Id="rId2466" Type="http://schemas.openxmlformats.org/officeDocument/2006/relationships/hyperlink" Target="http://pbs.twimg.com/profile_images/829268066567589888/0vubY7Mm_normal.jpg" TargetMode="External"/><Relationship Id="rId2673" Type="http://schemas.openxmlformats.org/officeDocument/2006/relationships/hyperlink" Target="http://pbs.twimg.com/profile_images/500413108326637568/H5UNYz2g_normal.jpeg" TargetMode="External"/><Relationship Id="rId2880" Type="http://schemas.openxmlformats.org/officeDocument/2006/relationships/hyperlink" Target="https://twitter.com/002idea" TargetMode="External"/><Relationship Id="rId3517" Type="http://schemas.openxmlformats.org/officeDocument/2006/relationships/comments" Target="../comments2.xml"/><Relationship Id="rId438" Type="http://schemas.openxmlformats.org/officeDocument/2006/relationships/hyperlink" Target="http://t.co/SN2FUiBhmn" TargetMode="External"/><Relationship Id="rId645" Type="http://schemas.openxmlformats.org/officeDocument/2006/relationships/hyperlink" Target="https://pbs.twimg.com/profile_banners/78732426/1407727863" TargetMode="External"/><Relationship Id="rId852" Type="http://schemas.openxmlformats.org/officeDocument/2006/relationships/hyperlink" Target="https://pbs.twimg.com/profile_banners/339919941/1519445002" TargetMode="External"/><Relationship Id="rId1068" Type="http://schemas.openxmlformats.org/officeDocument/2006/relationships/hyperlink" Target="https://pbs.twimg.com/profile_banners/70203407/1486422268" TargetMode="External"/><Relationship Id="rId1275" Type="http://schemas.openxmlformats.org/officeDocument/2006/relationships/hyperlink" Target="http://abs.twimg.com/images/themes/theme1/bg.png" TargetMode="External"/><Relationship Id="rId1482" Type="http://schemas.openxmlformats.org/officeDocument/2006/relationships/hyperlink" Target="http://abs.twimg.com/images/themes/theme1/bg.png" TargetMode="External"/><Relationship Id="rId2119" Type="http://schemas.openxmlformats.org/officeDocument/2006/relationships/hyperlink" Target="http://pbs.twimg.com/profile_images/966835214344441856/Gv5ZWQ83_normal.jpg" TargetMode="External"/><Relationship Id="rId2326" Type="http://schemas.openxmlformats.org/officeDocument/2006/relationships/hyperlink" Target="http://pbs.twimg.com/profile_images/700447992461946880/Wbp2TWpc_normal.jpg" TargetMode="External"/><Relationship Id="rId2533" Type="http://schemas.openxmlformats.org/officeDocument/2006/relationships/hyperlink" Target="http://pbs.twimg.com/profile_images/651982712446840832/aIkShb2g_normal.jpg" TargetMode="External"/><Relationship Id="rId2740" Type="http://schemas.openxmlformats.org/officeDocument/2006/relationships/hyperlink" Target="https://twitter.com/sai" TargetMode="External"/><Relationship Id="rId505" Type="http://schemas.openxmlformats.org/officeDocument/2006/relationships/hyperlink" Target="https://t.co/5V6qgJIRx8" TargetMode="External"/><Relationship Id="rId712" Type="http://schemas.openxmlformats.org/officeDocument/2006/relationships/hyperlink" Target="https://pbs.twimg.com/profile_banners/842542412924903424/1489713029" TargetMode="External"/><Relationship Id="rId1135" Type="http://schemas.openxmlformats.org/officeDocument/2006/relationships/hyperlink" Target="https://pbs.twimg.com/profile_banners/468188253/1505413909" TargetMode="External"/><Relationship Id="rId1342" Type="http://schemas.openxmlformats.org/officeDocument/2006/relationships/hyperlink" Target="http://pbs.twimg.com/profile_background_images/696532320/975cbbcb7c2ceecf78c682588dc39796.jpeg" TargetMode="External"/><Relationship Id="rId1202" Type="http://schemas.openxmlformats.org/officeDocument/2006/relationships/hyperlink" Target="https://pbs.twimg.com/profile_banners/21421481/1519394469" TargetMode="External"/><Relationship Id="rId2600" Type="http://schemas.openxmlformats.org/officeDocument/2006/relationships/hyperlink" Target="http://pbs.twimg.com/profile_images/838801451312807936/Yiuefw5h_normal.jpg" TargetMode="External"/><Relationship Id="rId3167" Type="http://schemas.openxmlformats.org/officeDocument/2006/relationships/hyperlink" Target="https://twitter.com/vivianfrancos" TargetMode="External"/><Relationship Id="rId295" Type="http://schemas.openxmlformats.org/officeDocument/2006/relationships/hyperlink" Target="http://linkedin.com/in/howardstrauber" TargetMode="External"/><Relationship Id="rId3374" Type="http://schemas.openxmlformats.org/officeDocument/2006/relationships/hyperlink" Target="https://twitter.com/gtat7oo" TargetMode="External"/><Relationship Id="rId2183" Type="http://schemas.openxmlformats.org/officeDocument/2006/relationships/hyperlink" Target="http://pbs.twimg.com/profile_images/930384398381350915/I_ZbONVT_normal.jpg" TargetMode="External"/><Relationship Id="rId2390" Type="http://schemas.openxmlformats.org/officeDocument/2006/relationships/hyperlink" Target="http://pbs.twimg.com/profile_images/922575939220881408/WbZihx5Z_normal.jpg" TargetMode="External"/><Relationship Id="rId3027" Type="http://schemas.openxmlformats.org/officeDocument/2006/relationships/hyperlink" Target="https://twitter.com/reach_or_miss" TargetMode="External"/><Relationship Id="rId3234" Type="http://schemas.openxmlformats.org/officeDocument/2006/relationships/hyperlink" Target="https://twitter.com/evaciago" TargetMode="External"/><Relationship Id="rId3441" Type="http://schemas.openxmlformats.org/officeDocument/2006/relationships/hyperlink" Target="https://twitter.com/dmalert" TargetMode="External"/><Relationship Id="rId155" Type="http://schemas.openxmlformats.org/officeDocument/2006/relationships/hyperlink" Target="https://t.co/cccRc33GNT" TargetMode="External"/><Relationship Id="rId362" Type="http://schemas.openxmlformats.org/officeDocument/2006/relationships/hyperlink" Target="http://thinkdigital.ie/" TargetMode="External"/><Relationship Id="rId2043" Type="http://schemas.openxmlformats.org/officeDocument/2006/relationships/hyperlink" Target="http://pbs.twimg.com/profile_images/934867755098132480/Pm7kwG45_normal.jpg" TargetMode="External"/><Relationship Id="rId2250" Type="http://schemas.openxmlformats.org/officeDocument/2006/relationships/hyperlink" Target="http://pbs.twimg.com/profile_images/568298598916313088/u6L2JraP_normal.jpeg" TargetMode="External"/><Relationship Id="rId3301" Type="http://schemas.openxmlformats.org/officeDocument/2006/relationships/hyperlink" Target="https://twitter.com/solidrecs" TargetMode="External"/><Relationship Id="rId222" Type="http://schemas.openxmlformats.org/officeDocument/2006/relationships/hyperlink" Target="http://www.reachormiss.com/" TargetMode="External"/><Relationship Id="rId2110" Type="http://schemas.openxmlformats.org/officeDocument/2006/relationships/hyperlink" Target="http://pbs.twimg.com/profile_images/849162711032242177/h-UbGV30_normal.jpg" TargetMode="External"/><Relationship Id="rId1669" Type="http://schemas.openxmlformats.org/officeDocument/2006/relationships/hyperlink" Target="http://abs.twimg.com/images/themes/theme1/bg.png" TargetMode="External"/><Relationship Id="rId1876" Type="http://schemas.openxmlformats.org/officeDocument/2006/relationships/hyperlink" Target="http://abs.twimg.com/images/themes/theme1/bg.png" TargetMode="External"/><Relationship Id="rId2927" Type="http://schemas.openxmlformats.org/officeDocument/2006/relationships/hyperlink" Target="https://twitter.com/bizmartech" TargetMode="External"/><Relationship Id="rId3091" Type="http://schemas.openxmlformats.org/officeDocument/2006/relationships/hyperlink" Target="https://twitter.com/ssxman2" TargetMode="External"/><Relationship Id="rId1529" Type="http://schemas.openxmlformats.org/officeDocument/2006/relationships/hyperlink" Target="http://pbs.twimg.com/profile_background_images/449988869908201472/Yd89EF3U.jpeg" TargetMode="External"/><Relationship Id="rId1736" Type="http://schemas.openxmlformats.org/officeDocument/2006/relationships/hyperlink" Target="http://abs.twimg.com/images/themes/theme1/bg.png" TargetMode="External"/><Relationship Id="rId1943" Type="http://schemas.openxmlformats.org/officeDocument/2006/relationships/hyperlink" Target="http://pbs.twimg.com/profile_images/880112934172721152/akFc-AAP_normal.jpg" TargetMode="External"/><Relationship Id="rId28" Type="http://schemas.openxmlformats.org/officeDocument/2006/relationships/hyperlink" Target="http://www.linkedin.com/in/lionel-lesguer-van-beekum-b7b181121" TargetMode="External"/><Relationship Id="rId1803" Type="http://schemas.openxmlformats.org/officeDocument/2006/relationships/hyperlink" Target="http://abs.twimg.com/images/themes/theme1/bg.png" TargetMode="External"/><Relationship Id="rId689" Type="http://schemas.openxmlformats.org/officeDocument/2006/relationships/hyperlink" Target="https://pbs.twimg.com/profile_banners/1110336600/1481743272" TargetMode="External"/><Relationship Id="rId896" Type="http://schemas.openxmlformats.org/officeDocument/2006/relationships/hyperlink" Target="https://pbs.twimg.com/profile_banners/347316312/1508917691" TargetMode="External"/><Relationship Id="rId2577" Type="http://schemas.openxmlformats.org/officeDocument/2006/relationships/hyperlink" Target="http://pbs.twimg.com/profile_images/952192725646036993/EiyFLGyk_normal.jpg" TargetMode="External"/><Relationship Id="rId2784" Type="http://schemas.openxmlformats.org/officeDocument/2006/relationships/hyperlink" Target="https://twitter.com/sharonroche743" TargetMode="External"/><Relationship Id="rId549" Type="http://schemas.openxmlformats.org/officeDocument/2006/relationships/hyperlink" Target="http://www.thought-horizon.com/" TargetMode="External"/><Relationship Id="rId756" Type="http://schemas.openxmlformats.org/officeDocument/2006/relationships/hyperlink" Target="https://pbs.twimg.com/profile_banners/18239795/1459025844" TargetMode="External"/><Relationship Id="rId1179" Type="http://schemas.openxmlformats.org/officeDocument/2006/relationships/hyperlink" Target="https://pbs.twimg.com/profile_banners/1241612257/1462802730" TargetMode="External"/><Relationship Id="rId1386" Type="http://schemas.openxmlformats.org/officeDocument/2006/relationships/hyperlink" Target="http://abs.twimg.com/images/themes/theme1/bg.png" TargetMode="External"/><Relationship Id="rId1593" Type="http://schemas.openxmlformats.org/officeDocument/2006/relationships/hyperlink" Target="http://abs.twimg.com/images/themes/theme1/bg.png" TargetMode="External"/><Relationship Id="rId2437" Type="http://schemas.openxmlformats.org/officeDocument/2006/relationships/hyperlink" Target="http://pbs.twimg.com/profile_images/907289358146748417/4vnZ4BqL_normal.jpg" TargetMode="External"/><Relationship Id="rId2991" Type="http://schemas.openxmlformats.org/officeDocument/2006/relationships/hyperlink" Target="https://twitter.com/mvdg999" TargetMode="External"/><Relationship Id="rId409" Type="http://schemas.openxmlformats.org/officeDocument/2006/relationships/hyperlink" Target="https://t.co/g5ZswdXFR9" TargetMode="External"/><Relationship Id="rId963" Type="http://schemas.openxmlformats.org/officeDocument/2006/relationships/hyperlink" Target="https://pbs.twimg.com/profile_banners/14966017/1519725983" TargetMode="External"/><Relationship Id="rId1039" Type="http://schemas.openxmlformats.org/officeDocument/2006/relationships/hyperlink" Target="https://pbs.twimg.com/profile_banners/402116821/1460383031" TargetMode="External"/><Relationship Id="rId1246" Type="http://schemas.openxmlformats.org/officeDocument/2006/relationships/hyperlink" Target="https://pbs.twimg.com/profile_banners/522827630/1517712222" TargetMode="External"/><Relationship Id="rId2644" Type="http://schemas.openxmlformats.org/officeDocument/2006/relationships/hyperlink" Target="http://pbs.twimg.com/profile_images/680664933764210688/9cci8XW__normal.jpg" TargetMode="External"/><Relationship Id="rId2851" Type="http://schemas.openxmlformats.org/officeDocument/2006/relationships/hyperlink" Target="https://twitter.com/coobusiness" TargetMode="External"/><Relationship Id="rId92" Type="http://schemas.openxmlformats.org/officeDocument/2006/relationships/hyperlink" Target="http://www.social-hire.com/testimonials" TargetMode="External"/><Relationship Id="rId616" Type="http://schemas.openxmlformats.org/officeDocument/2006/relationships/hyperlink" Target="https://pbs.twimg.com/profile_banners/14273403/1520455663" TargetMode="External"/><Relationship Id="rId823" Type="http://schemas.openxmlformats.org/officeDocument/2006/relationships/hyperlink" Target="https://pbs.twimg.com/profile_banners/1079072060/1480081915" TargetMode="External"/><Relationship Id="rId1453" Type="http://schemas.openxmlformats.org/officeDocument/2006/relationships/hyperlink" Target="http://pbs.twimg.com/profile_background_images/514933644/Ap9RRJkCQAEHRDS.jpg" TargetMode="External"/><Relationship Id="rId1660" Type="http://schemas.openxmlformats.org/officeDocument/2006/relationships/hyperlink" Target="http://abs.twimg.com/images/themes/theme1/bg.png" TargetMode="External"/><Relationship Id="rId2504" Type="http://schemas.openxmlformats.org/officeDocument/2006/relationships/hyperlink" Target="http://pbs.twimg.com/profile_images/904773179943604225/S9gmLSZr_normal.jpg" TargetMode="External"/><Relationship Id="rId2711" Type="http://schemas.openxmlformats.org/officeDocument/2006/relationships/hyperlink" Target="http://pbs.twimg.com/profile_images/378800000346702912/55a9da108516ed39d9164753be1766c2_normal.jpeg" TargetMode="External"/><Relationship Id="rId1106" Type="http://schemas.openxmlformats.org/officeDocument/2006/relationships/hyperlink" Target="https://pbs.twimg.com/profile_banners/2978195729/1457190184" TargetMode="External"/><Relationship Id="rId1313" Type="http://schemas.openxmlformats.org/officeDocument/2006/relationships/hyperlink" Target="http://abs.twimg.com/images/themes/theme1/bg.png" TargetMode="External"/><Relationship Id="rId1520" Type="http://schemas.openxmlformats.org/officeDocument/2006/relationships/hyperlink" Target="http://abs.twimg.com/images/themes/theme1/bg.png" TargetMode="External"/><Relationship Id="rId3278" Type="http://schemas.openxmlformats.org/officeDocument/2006/relationships/hyperlink" Target="https://twitter.com/mdnazmulhv1" TargetMode="External"/><Relationship Id="rId3485" Type="http://schemas.openxmlformats.org/officeDocument/2006/relationships/hyperlink" Target="https://twitter.com/10dollarstartup" TargetMode="External"/><Relationship Id="rId199" Type="http://schemas.openxmlformats.org/officeDocument/2006/relationships/hyperlink" Target="https://t.co/LPmBf6u8yh" TargetMode="External"/><Relationship Id="rId2087" Type="http://schemas.openxmlformats.org/officeDocument/2006/relationships/hyperlink" Target="http://pbs.twimg.com/profile_images/3355148855/463586c40e46bbda9177c92cf9b29e22_normal.jpeg" TargetMode="External"/><Relationship Id="rId2294" Type="http://schemas.openxmlformats.org/officeDocument/2006/relationships/hyperlink" Target="http://pbs.twimg.com/profile_images/798286339351289856/oYkAxyQM_normal.jpg" TargetMode="External"/><Relationship Id="rId3138" Type="http://schemas.openxmlformats.org/officeDocument/2006/relationships/hyperlink" Target="https://twitter.com/bern" TargetMode="External"/><Relationship Id="rId3345" Type="http://schemas.openxmlformats.org/officeDocument/2006/relationships/hyperlink" Target="https://twitter.com/kingscourtoil" TargetMode="External"/><Relationship Id="rId266" Type="http://schemas.openxmlformats.org/officeDocument/2006/relationships/hyperlink" Target="http://www.thinkdigital.ie/" TargetMode="External"/><Relationship Id="rId473" Type="http://schemas.openxmlformats.org/officeDocument/2006/relationships/hyperlink" Target="https://t.co/vqWmJp6dIT" TargetMode="External"/><Relationship Id="rId680" Type="http://schemas.openxmlformats.org/officeDocument/2006/relationships/hyperlink" Target="https://pbs.twimg.com/profile_banners/18075055/1409553276" TargetMode="External"/><Relationship Id="rId2154" Type="http://schemas.openxmlformats.org/officeDocument/2006/relationships/hyperlink" Target="http://pbs.twimg.com/profile_images/855134813577150465/GtmhZZu6_normal.jpg" TargetMode="External"/><Relationship Id="rId2361" Type="http://schemas.openxmlformats.org/officeDocument/2006/relationships/hyperlink" Target="http://pbs.twimg.com/profile_images/768766790893654016/wtxPkOTJ_normal.jpg" TargetMode="External"/><Relationship Id="rId3205" Type="http://schemas.openxmlformats.org/officeDocument/2006/relationships/hyperlink" Target="https://twitter.com/chrisbowserfba" TargetMode="External"/><Relationship Id="rId3412" Type="http://schemas.openxmlformats.org/officeDocument/2006/relationships/hyperlink" Target="https://twitter.com/arima_india" TargetMode="External"/><Relationship Id="rId126" Type="http://schemas.openxmlformats.org/officeDocument/2006/relationships/hyperlink" Target="https://t.co/IMfLFnhJg4" TargetMode="External"/><Relationship Id="rId333" Type="http://schemas.openxmlformats.org/officeDocument/2006/relationships/hyperlink" Target="http://business.linkedin.com/sales-solutions" TargetMode="External"/><Relationship Id="rId540" Type="http://schemas.openxmlformats.org/officeDocument/2006/relationships/hyperlink" Target="https://t.co/d9eliCz95E" TargetMode="External"/><Relationship Id="rId1170" Type="http://schemas.openxmlformats.org/officeDocument/2006/relationships/hyperlink" Target="https://pbs.twimg.com/profile_banners/76133/1468977147" TargetMode="External"/><Relationship Id="rId2014" Type="http://schemas.openxmlformats.org/officeDocument/2006/relationships/hyperlink" Target="http://pbs.twimg.com/profile_images/664123032932212740/nKfQfULp_normal.jpg" TargetMode="External"/><Relationship Id="rId2221" Type="http://schemas.openxmlformats.org/officeDocument/2006/relationships/hyperlink" Target="http://pbs.twimg.com/profile_images/961059690107973632/aWkMoyV4_normal.jpg" TargetMode="External"/><Relationship Id="rId1030" Type="http://schemas.openxmlformats.org/officeDocument/2006/relationships/hyperlink" Target="https://pbs.twimg.com/profile_banners/91205413/1484875628" TargetMode="External"/><Relationship Id="rId400" Type="http://schemas.openxmlformats.org/officeDocument/2006/relationships/hyperlink" Target="https://www.webmarketing-com.com/" TargetMode="External"/><Relationship Id="rId1987" Type="http://schemas.openxmlformats.org/officeDocument/2006/relationships/hyperlink" Target="http://pbs.twimg.com/profile_images/899236126782836736/2RnRMPjN_normal.png" TargetMode="External"/><Relationship Id="rId1847" Type="http://schemas.openxmlformats.org/officeDocument/2006/relationships/hyperlink" Target="http://pbs.twimg.com/profile_background_images/715094943711301632/rl4UhI_t.jpg" TargetMode="External"/><Relationship Id="rId1707" Type="http://schemas.openxmlformats.org/officeDocument/2006/relationships/hyperlink" Target="http://abs.twimg.com/images/themes/theme1/bg.png" TargetMode="External"/><Relationship Id="rId3062" Type="http://schemas.openxmlformats.org/officeDocument/2006/relationships/hyperlink" Target="https://twitter.com/cloudanalysts" TargetMode="External"/><Relationship Id="rId190" Type="http://schemas.openxmlformats.org/officeDocument/2006/relationships/hyperlink" Target="https://t.co/Hz175ALqxw" TargetMode="External"/><Relationship Id="rId1914" Type="http://schemas.openxmlformats.org/officeDocument/2006/relationships/hyperlink" Target="http://abs.twimg.com/images/themes/theme1/bg.png" TargetMode="External"/><Relationship Id="rId2688" Type="http://schemas.openxmlformats.org/officeDocument/2006/relationships/hyperlink" Target="http://pbs.twimg.com/profile_images/467009166/Digital_Leaders_normal.jpg" TargetMode="External"/><Relationship Id="rId2895" Type="http://schemas.openxmlformats.org/officeDocument/2006/relationships/hyperlink" Target="https://twitter.com/ataurrahman35" TargetMode="External"/><Relationship Id="rId867" Type="http://schemas.openxmlformats.org/officeDocument/2006/relationships/hyperlink" Target="https://pbs.twimg.com/profile_banners/371167725/1517348155" TargetMode="External"/><Relationship Id="rId1497" Type="http://schemas.openxmlformats.org/officeDocument/2006/relationships/hyperlink" Target="http://abs.twimg.com/images/themes/theme1/bg.png" TargetMode="External"/><Relationship Id="rId2548" Type="http://schemas.openxmlformats.org/officeDocument/2006/relationships/hyperlink" Target="http://pbs.twimg.com/profile_images/971412705830727680/PAdRca3c_normal.jpg" TargetMode="External"/><Relationship Id="rId2755" Type="http://schemas.openxmlformats.org/officeDocument/2006/relationships/hyperlink" Target="https://twitter.com/milaniannalisa" TargetMode="External"/><Relationship Id="rId2962" Type="http://schemas.openxmlformats.org/officeDocument/2006/relationships/hyperlink" Target="https://twitter.com/arkangelscrap" TargetMode="External"/><Relationship Id="rId727" Type="http://schemas.openxmlformats.org/officeDocument/2006/relationships/hyperlink" Target="https://pbs.twimg.com/profile_banners/14100972/1519465262" TargetMode="External"/><Relationship Id="rId934" Type="http://schemas.openxmlformats.org/officeDocument/2006/relationships/hyperlink" Target="https://pbs.twimg.com/profile_banners/968165590132281346/1519664969" TargetMode="External"/><Relationship Id="rId1357" Type="http://schemas.openxmlformats.org/officeDocument/2006/relationships/hyperlink" Target="http://abs.twimg.com/images/themes/theme1/bg.png" TargetMode="External"/><Relationship Id="rId1564" Type="http://schemas.openxmlformats.org/officeDocument/2006/relationships/hyperlink" Target="http://pbs.twimg.com/profile_background_images/73643658/Dermasolve-Twitter_BG.jpg" TargetMode="External"/><Relationship Id="rId1771" Type="http://schemas.openxmlformats.org/officeDocument/2006/relationships/hyperlink" Target="http://abs.twimg.com/images/themes/theme14/bg.gif" TargetMode="External"/><Relationship Id="rId2408" Type="http://schemas.openxmlformats.org/officeDocument/2006/relationships/hyperlink" Target="http://pbs.twimg.com/profile_images/816214326122004481/fAVTljeH_normal.jpg" TargetMode="External"/><Relationship Id="rId2615" Type="http://schemas.openxmlformats.org/officeDocument/2006/relationships/hyperlink" Target="http://pbs.twimg.com/profile_images/818196800788189184/Tp2EeTsI_normal.jpg" TargetMode="External"/><Relationship Id="rId2822" Type="http://schemas.openxmlformats.org/officeDocument/2006/relationships/hyperlink" Target="https://twitter.com/digitalleadersa" TargetMode="External"/><Relationship Id="rId63" Type="http://schemas.openxmlformats.org/officeDocument/2006/relationships/hyperlink" Target="https://t.co/E5AiFEx37J" TargetMode="External"/><Relationship Id="rId1217" Type="http://schemas.openxmlformats.org/officeDocument/2006/relationships/hyperlink" Target="https://pbs.twimg.com/profile_banners/2979527959/1515437199" TargetMode="External"/><Relationship Id="rId1424" Type="http://schemas.openxmlformats.org/officeDocument/2006/relationships/hyperlink" Target="http://abs.twimg.com/images/themes/theme1/bg.png" TargetMode="External"/><Relationship Id="rId1631" Type="http://schemas.openxmlformats.org/officeDocument/2006/relationships/hyperlink" Target="http://abs.twimg.com/images/themes/theme9/bg.gif" TargetMode="External"/><Relationship Id="rId3389" Type="http://schemas.openxmlformats.org/officeDocument/2006/relationships/hyperlink" Target="https://twitter.com/timxclarke" TargetMode="External"/><Relationship Id="rId2198" Type="http://schemas.openxmlformats.org/officeDocument/2006/relationships/hyperlink" Target="http://pbs.twimg.com/profile_images/3243449754/3ede3c8d3452b69765cea1420a2656e1_normal.jpeg" TargetMode="External"/><Relationship Id="rId3249" Type="http://schemas.openxmlformats.org/officeDocument/2006/relationships/hyperlink" Target="https://twitter.com/beacondroid" TargetMode="External"/><Relationship Id="rId3456" Type="http://schemas.openxmlformats.org/officeDocument/2006/relationships/hyperlink" Target="https://twitter.com/cyril_bladier" TargetMode="External"/><Relationship Id="rId377" Type="http://schemas.openxmlformats.org/officeDocument/2006/relationships/hyperlink" Target="http://t.co/fLJJmxzziX" TargetMode="External"/><Relationship Id="rId584" Type="http://schemas.openxmlformats.org/officeDocument/2006/relationships/hyperlink" Target="https://t.co/LckD9hNvul" TargetMode="External"/><Relationship Id="rId2058" Type="http://schemas.openxmlformats.org/officeDocument/2006/relationships/hyperlink" Target="http://pbs.twimg.com/profile_images/971410509793759240/aXwjq8n0_normal.jpg" TargetMode="External"/><Relationship Id="rId2265" Type="http://schemas.openxmlformats.org/officeDocument/2006/relationships/hyperlink" Target="http://pbs.twimg.com/profile_images/559858384011153408/AXDvKU1o_normal.png" TargetMode="External"/><Relationship Id="rId3109" Type="http://schemas.openxmlformats.org/officeDocument/2006/relationships/hyperlink" Target="https://twitter.com/heysurrey" TargetMode="External"/><Relationship Id="rId237" Type="http://schemas.openxmlformats.org/officeDocument/2006/relationships/hyperlink" Target="http://www.creative-copywriter.net/" TargetMode="External"/><Relationship Id="rId791" Type="http://schemas.openxmlformats.org/officeDocument/2006/relationships/hyperlink" Target="https://pbs.twimg.com/profile_banners/16438898/1401950157" TargetMode="External"/><Relationship Id="rId1074" Type="http://schemas.openxmlformats.org/officeDocument/2006/relationships/hyperlink" Target="https://pbs.twimg.com/profile_banners/61750433/1422623937" TargetMode="External"/><Relationship Id="rId2472" Type="http://schemas.openxmlformats.org/officeDocument/2006/relationships/hyperlink" Target="http://pbs.twimg.com/profile_images/860541249631264769/_XuZWbbs_normal.jpg" TargetMode="External"/><Relationship Id="rId3316" Type="http://schemas.openxmlformats.org/officeDocument/2006/relationships/hyperlink" Target="https://twitter.com/datacaptive" TargetMode="External"/><Relationship Id="rId444" Type="http://schemas.openxmlformats.org/officeDocument/2006/relationships/hyperlink" Target="http://shop.sage.co.uk/" TargetMode="External"/><Relationship Id="rId651" Type="http://schemas.openxmlformats.org/officeDocument/2006/relationships/hyperlink" Target="https://pbs.twimg.com/profile_banners/9144332/1516827309" TargetMode="External"/><Relationship Id="rId1281" Type="http://schemas.openxmlformats.org/officeDocument/2006/relationships/hyperlink" Target="http://abs.twimg.com/images/themes/theme8/bg.gif" TargetMode="External"/><Relationship Id="rId2125" Type="http://schemas.openxmlformats.org/officeDocument/2006/relationships/hyperlink" Target="http://pbs.twimg.com/profile_images/832679643291512833/q2p9YNOt_normal.jpg" TargetMode="External"/><Relationship Id="rId2332" Type="http://schemas.openxmlformats.org/officeDocument/2006/relationships/hyperlink" Target="http://pbs.twimg.com/profile_images/931629728896823296/wm7NZqoO_normal.jpg" TargetMode="External"/><Relationship Id="rId304" Type="http://schemas.openxmlformats.org/officeDocument/2006/relationships/hyperlink" Target="http://t.co/NIduAb0Yqi" TargetMode="External"/><Relationship Id="rId511" Type="http://schemas.openxmlformats.org/officeDocument/2006/relationships/hyperlink" Target="https://youtube.com/c/dnrstudios" TargetMode="External"/><Relationship Id="rId1141" Type="http://schemas.openxmlformats.org/officeDocument/2006/relationships/hyperlink" Target="https://pbs.twimg.com/profile_banners/473316619/1511623377" TargetMode="External"/><Relationship Id="rId1001" Type="http://schemas.openxmlformats.org/officeDocument/2006/relationships/hyperlink" Target="https://pbs.twimg.com/profile_banners/2646707004/1406537387" TargetMode="External"/><Relationship Id="rId1958" Type="http://schemas.openxmlformats.org/officeDocument/2006/relationships/hyperlink" Target="http://pbs.twimg.com/profile_images/490207413933309952/_LiT6IcT_normal.png" TargetMode="External"/><Relationship Id="rId3173" Type="http://schemas.openxmlformats.org/officeDocument/2006/relationships/hyperlink" Target="https://twitter.com/communigatorltd" TargetMode="External"/><Relationship Id="rId3380" Type="http://schemas.openxmlformats.org/officeDocument/2006/relationships/hyperlink" Target="https://twitter.com/exposalesltd" TargetMode="External"/><Relationship Id="rId1818" Type="http://schemas.openxmlformats.org/officeDocument/2006/relationships/hyperlink" Target="http://abs.twimg.com/images/themes/theme14/bg.gif" TargetMode="External"/><Relationship Id="rId3033" Type="http://schemas.openxmlformats.org/officeDocument/2006/relationships/hyperlink" Target="https://twitter.com/evankirstel" TargetMode="External"/><Relationship Id="rId3240" Type="http://schemas.openxmlformats.org/officeDocument/2006/relationships/hyperlink" Target="https://twitter.com/darrencarter31" TargetMode="External"/><Relationship Id="rId161" Type="http://schemas.openxmlformats.org/officeDocument/2006/relationships/hyperlink" Target="http://t.co/G1r99676se" TargetMode="External"/><Relationship Id="rId2799" Type="http://schemas.openxmlformats.org/officeDocument/2006/relationships/hyperlink" Target="https://twitter.com/portrambaud" TargetMode="External"/><Relationship Id="rId3100" Type="http://schemas.openxmlformats.org/officeDocument/2006/relationships/hyperlink" Target="https://twitter.com/smeuks" TargetMode="External"/><Relationship Id="rId978" Type="http://schemas.openxmlformats.org/officeDocument/2006/relationships/hyperlink" Target="https://pbs.twimg.com/profile_banners/1880923123/1463765824" TargetMode="External"/><Relationship Id="rId2659" Type="http://schemas.openxmlformats.org/officeDocument/2006/relationships/hyperlink" Target="http://pbs.twimg.com/profile_images/1635015404/image_normal.jpg" TargetMode="External"/><Relationship Id="rId2866" Type="http://schemas.openxmlformats.org/officeDocument/2006/relationships/hyperlink" Target="https://twitter.com/rapidcrowd" TargetMode="External"/><Relationship Id="rId838" Type="http://schemas.openxmlformats.org/officeDocument/2006/relationships/hyperlink" Target="https://pbs.twimg.com/profile_banners/62860635/1497984584" TargetMode="External"/><Relationship Id="rId1468" Type="http://schemas.openxmlformats.org/officeDocument/2006/relationships/hyperlink" Target="http://abs.twimg.com/images/themes/theme1/bg.png" TargetMode="External"/><Relationship Id="rId1675" Type="http://schemas.openxmlformats.org/officeDocument/2006/relationships/hyperlink" Target="http://pbs.twimg.com/profile_background_images/797545758/07934124a6a84024c88d0f4c68ef9c4c.jpeg" TargetMode="External"/><Relationship Id="rId1882" Type="http://schemas.openxmlformats.org/officeDocument/2006/relationships/hyperlink" Target="http://abs.twimg.com/images/themes/theme1/bg.png" TargetMode="External"/><Relationship Id="rId2519" Type="http://schemas.openxmlformats.org/officeDocument/2006/relationships/hyperlink" Target="http://pbs.twimg.com/profile_images/757984876645720064/yhajiVam_normal.jpg" TargetMode="External"/><Relationship Id="rId2726" Type="http://schemas.openxmlformats.org/officeDocument/2006/relationships/hyperlink" Target="https://twitter.com/mancillaconseil" TargetMode="External"/><Relationship Id="rId1328" Type="http://schemas.openxmlformats.org/officeDocument/2006/relationships/hyperlink" Target="http://pbs.twimg.com/profile_background_images/133383414/31396_126923473996248_100000357890709_206374_7920599_s_1_.jpg" TargetMode="External"/><Relationship Id="rId1535" Type="http://schemas.openxmlformats.org/officeDocument/2006/relationships/hyperlink" Target="http://pbs.twimg.com/profile_background_images/435061852200906752/JpRUwzzu.jpeg" TargetMode="External"/><Relationship Id="rId2933" Type="http://schemas.openxmlformats.org/officeDocument/2006/relationships/hyperlink" Target="https://twitter.com/assistyoutoday" TargetMode="External"/><Relationship Id="rId905" Type="http://schemas.openxmlformats.org/officeDocument/2006/relationships/hyperlink" Target="https://pbs.twimg.com/profile_banners/4830361535/1519734220" TargetMode="External"/><Relationship Id="rId1742" Type="http://schemas.openxmlformats.org/officeDocument/2006/relationships/hyperlink" Target="http://abs.twimg.com/images/themes/theme1/bg.png" TargetMode="External"/><Relationship Id="rId34" Type="http://schemas.openxmlformats.org/officeDocument/2006/relationships/hyperlink" Target="http://t.co/wwIKSWUM8k" TargetMode="External"/><Relationship Id="rId1602" Type="http://schemas.openxmlformats.org/officeDocument/2006/relationships/hyperlink" Target="http://pbs.twimg.com/profile_background_images/563190449213435904/XOgwsWEb.jpeg" TargetMode="External"/><Relationship Id="rId488" Type="http://schemas.openxmlformats.org/officeDocument/2006/relationships/hyperlink" Target="https://t.co/5CEUjQmq91" TargetMode="External"/><Relationship Id="rId695" Type="http://schemas.openxmlformats.org/officeDocument/2006/relationships/hyperlink" Target="https://pbs.twimg.com/profile_banners/1239936949/1472028058" TargetMode="External"/><Relationship Id="rId2169" Type="http://schemas.openxmlformats.org/officeDocument/2006/relationships/hyperlink" Target="http://pbs.twimg.com/profile_images/748854768899063808/I06DHiA0_normal.jpg" TargetMode="External"/><Relationship Id="rId2376" Type="http://schemas.openxmlformats.org/officeDocument/2006/relationships/hyperlink" Target="http://pbs.twimg.com/profile_images/797527421738160128/Hb7Iw8Ra_normal.jpg" TargetMode="External"/><Relationship Id="rId2583" Type="http://schemas.openxmlformats.org/officeDocument/2006/relationships/hyperlink" Target="http://pbs.twimg.com/profile_images/906441154350206976/op1PX27W_normal.jpg" TargetMode="External"/><Relationship Id="rId2790" Type="http://schemas.openxmlformats.org/officeDocument/2006/relationships/hyperlink" Target="https://twitter.com/freshmarketma" TargetMode="External"/><Relationship Id="rId3427" Type="http://schemas.openxmlformats.org/officeDocument/2006/relationships/hyperlink" Target="https://twitter.com/themisterfa" TargetMode="External"/><Relationship Id="rId348" Type="http://schemas.openxmlformats.org/officeDocument/2006/relationships/hyperlink" Target="https://t.co/UFlY3CIToH" TargetMode="External"/><Relationship Id="rId555" Type="http://schemas.openxmlformats.org/officeDocument/2006/relationships/hyperlink" Target="http://www.myfrugalbusiness.com/p/best-motivational-business-quotes.html" TargetMode="External"/><Relationship Id="rId762" Type="http://schemas.openxmlformats.org/officeDocument/2006/relationships/hyperlink" Target="https://pbs.twimg.com/profile_banners/2239393448/1428854760" TargetMode="External"/><Relationship Id="rId1185" Type="http://schemas.openxmlformats.org/officeDocument/2006/relationships/hyperlink" Target="https://pbs.twimg.com/profile_banners/14826420/1517211425" TargetMode="External"/><Relationship Id="rId1392" Type="http://schemas.openxmlformats.org/officeDocument/2006/relationships/hyperlink" Target="http://pbs.twimg.com/profile_background_images/37904691/DMS_full_keys6_031708-1.jpg" TargetMode="External"/><Relationship Id="rId2029" Type="http://schemas.openxmlformats.org/officeDocument/2006/relationships/hyperlink" Target="http://pbs.twimg.com/profile_images/2212457414/Tony_450x450_Edge_normal.png" TargetMode="External"/><Relationship Id="rId2236" Type="http://schemas.openxmlformats.org/officeDocument/2006/relationships/hyperlink" Target="http://pbs.twimg.com/profile_images/845119722442047490/6VKMNGKa_normal.jpg" TargetMode="External"/><Relationship Id="rId2443" Type="http://schemas.openxmlformats.org/officeDocument/2006/relationships/hyperlink" Target="http://pbs.twimg.com/profile_images/881861321/Boy_in_mirror_normal.jpg" TargetMode="External"/><Relationship Id="rId2650" Type="http://schemas.openxmlformats.org/officeDocument/2006/relationships/hyperlink" Target="http://pbs.twimg.com/profile_images/964292232688881665/wcM3ZYSt_normal.jpg" TargetMode="External"/><Relationship Id="rId208" Type="http://schemas.openxmlformats.org/officeDocument/2006/relationships/hyperlink" Target="https://t.co/Rht0YNlNf4" TargetMode="External"/><Relationship Id="rId415" Type="http://schemas.openxmlformats.org/officeDocument/2006/relationships/hyperlink" Target="http://www.iandyoo.com/" TargetMode="External"/><Relationship Id="rId622" Type="http://schemas.openxmlformats.org/officeDocument/2006/relationships/hyperlink" Target="https://pbs.twimg.com/profile_banners/2292701738/1520359014" TargetMode="External"/><Relationship Id="rId1045" Type="http://schemas.openxmlformats.org/officeDocument/2006/relationships/hyperlink" Target="https://pbs.twimg.com/profile_banners/1275854510/1497003824" TargetMode="External"/><Relationship Id="rId1252" Type="http://schemas.openxmlformats.org/officeDocument/2006/relationships/hyperlink" Target="https://pbs.twimg.com/profile_banners/2325262026/1516885451" TargetMode="External"/><Relationship Id="rId2303" Type="http://schemas.openxmlformats.org/officeDocument/2006/relationships/hyperlink" Target="http://pbs.twimg.com/profile_images/957691963112861697/pbbrNfij_normal.jpg" TargetMode="External"/><Relationship Id="rId2510" Type="http://schemas.openxmlformats.org/officeDocument/2006/relationships/hyperlink" Target="http://pbs.twimg.com/profile_images/945987996502835200/Ve8JCNih_normal.jpg" TargetMode="External"/><Relationship Id="rId1112" Type="http://schemas.openxmlformats.org/officeDocument/2006/relationships/hyperlink" Target="https://pbs.twimg.com/profile_banners/4298025736/1501803269" TargetMode="External"/><Relationship Id="rId3077" Type="http://schemas.openxmlformats.org/officeDocument/2006/relationships/hyperlink" Target="https://twitter.com/bloggerspress7" TargetMode="External"/><Relationship Id="rId3284" Type="http://schemas.openxmlformats.org/officeDocument/2006/relationships/hyperlink" Target="https://twitter.com/liva_uk" TargetMode="External"/><Relationship Id="rId1929" Type="http://schemas.openxmlformats.org/officeDocument/2006/relationships/hyperlink" Target="http://abs.twimg.com/images/themes/theme15/bg.png" TargetMode="External"/><Relationship Id="rId2093" Type="http://schemas.openxmlformats.org/officeDocument/2006/relationships/hyperlink" Target="http://pbs.twimg.com/profile_images/854360607788736512/DIixlQFp_normal.jpg" TargetMode="External"/><Relationship Id="rId3491" Type="http://schemas.openxmlformats.org/officeDocument/2006/relationships/hyperlink" Target="https://twitter.com/michelleberdeal" TargetMode="External"/><Relationship Id="rId3144" Type="http://schemas.openxmlformats.org/officeDocument/2006/relationships/hyperlink" Target="https://twitter.com/alexlinkedin" TargetMode="External"/><Relationship Id="rId3351" Type="http://schemas.openxmlformats.org/officeDocument/2006/relationships/hyperlink" Target="https://twitter.com/reflaurentj" TargetMode="External"/><Relationship Id="rId272" Type="http://schemas.openxmlformats.org/officeDocument/2006/relationships/hyperlink" Target="https://t.co/Ax2sQySJPP" TargetMode="External"/><Relationship Id="rId2160" Type="http://schemas.openxmlformats.org/officeDocument/2006/relationships/hyperlink" Target="http://pbs.twimg.com/profile_images/973931921725063169/QpXJ0R6B_normal.jpg" TargetMode="External"/><Relationship Id="rId3004" Type="http://schemas.openxmlformats.org/officeDocument/2006/relationships/hyperlink" Target="https://twitter.com/truthalwaywins" TargetMode="External"/><Relationship Id="rId3211" Type="http://schemas.openxmlformats.org/officeDocument/2006/relationships/hyperlink" Target="https://twitter.com/casualfridayshq" TargetMode="External"/><Relationship Id="rId132" Type="http://schemas.openxmlformats.org/officeDocument/2006/relationships/hyperlink" Target="https://t.co/xVQ7K8RJei" TargetMode="External"/><Relationship Id="rId2020" Type="http://schemas.openxmlformats.org/officeDocument/2006/relationships/hyperlink" Target="http://pbs.twimg.com/profile_images/827890838881583104/NfIKPQE__normal.jpg" TargetMode="External"/><Relationship Id="rId1579" Type="http://schemas.openxmlformats.org/officeDocument/2006/relationships/hyperlink" Target="http://pbs.twimg.com/profile_background_images/378800000154342559/3NvZdlmm.jpeg" TargetMode="External"/><Relationship Id="rId2977" Type="http://schemas.openxmlformats.org/officeDocument/2006/relationships/hyperlink" Target="https://twitter.com/bspinog" TargetMode="External"/><Relationship Id="rId949" Type="http://schemas.openxmlformats.org/officeDocument/2006/relationships/hyperlink" Target="https://pbs.twimg.com/profile_banners/18240655/1476463832" TargetMode="External"/><Relationship Id="rId1786" Type="http://schemas.openxmlformats.org/officeDocument/2006/relationships/hyperlink" Target="http://pbs.twimg.com/profile_background_images/48520279/sCRMlogo.jpg" TargetMode="External"/><Relationship Id="rId1993" Type="http://schemas.openxmlformats.org/officeDocument/2006/relationships/hyperlink" Target="http://pbs.twimg.com/profile_images/877239531388387328/sB0DZkj5_normal.jpg" TargetMode="External"/><Relationship Id="rId2837" Type="http://schemas.openxmlformats.org/officeDocument/2006/relationships/hyperlink" Target="https://twitter.com/muzickaproduk" TargetMode="External"/><Relationship Id="rId78" Type="http://schemas.openxmlformats.org/officeDocument/2006/relationships/hyperlink" Target="http://www.social-experts.net/" TargetMode="External"/><Relationship Id="rId809" Type="http://schemas.openxmlformats.org/officeDocument/2006/relationships/hyperlink" Target="https://pbs.twimg.com/profile_banners/2822303169/1449244705" TargetMode="External"/><Relationship Id="rId1439" Type="http://schemas.openxmlformats.org/officeDocument/2006/relationships/hyperlink" Target="http://abs.twimg.com/images/themes/theme1/bg.png" TargetMode="External"/><Relationship Id="rId1646" Type="http://schemas.openxmlformats.org/officeDocument/2006/relationships/hyperlink" Target="http://pbs.twimg.com/profile_background_images/378800000178200294/N_OvniQZ.png" TargetMode="External"/><Relationship Id="rId1853" Type="http://schemas.openxmlformats.org/officeDocument/2006/relationships/hyperlink" Target="http://pbs.twimg.com/profile_background_images/215140236/onalytica-twitter.png" TargetMode="External"/><Relationship Id="rId2904" Type="http://schemas.openxmlformats.org/officeDocument/2006/relationships/hyperlink" Target="https://twitter.com/lcs1122" TargetMode="External"/><Relationship Id="rId1506" Type="http://schemas.openxmlformats.org/officeDocument/2006/relationships/hyperlink" Target="http://pbs.twimg.com/profile_background_images/16858661/DougMorneau_at_Google.jpg" TargetMode="External"/><Relationship Id="rId1713" Type="http://schemas.openxmlformats.org/officeDocument/2006/relationships/hyperlink" Target="http://abs.twimg.com/images/themes/theme1/bg.png" TargetMode="External"/><Relationship Id="rId1920" Type="http://schemas.openxmlformats.org/officeDocument/2006/relationships/hyperlink" Target="http://pbs.twimg.com/profile_background_images/378800000104226908/c05b6a60d21b4b233fba23b4a35e167e.png" TargetMode="External"/><Relationship Id="rId599" Type="http://schemas.openxmlformats.org/officeDocument/2006/relationships/hyperlink" Target="https://pbs.twimg.com/profile_banners/4794404018/1498768879" TargetMode="External"/><Relationship Id="rId2487" Type="http://schemas.openxmlformats.org/officeDocument/2006/relationships/hyperlink" Target="http://pbs.twimg.com/profile_images/800936019373608960/klTMVS0g_normal.jpg" TargetMode="External"/><Relationship Id="rId2694" Type="http://schemas.openxmlformats.org/officeDocument/2006/relationships/hyperlink" Target="http://pbs.twimg.com/profile_images/1121298010/anita-brick-499x499_normal.jpg" TargetMode="External"/><Relationship Id="rId459" Type="http://schemas.openxmlformats.org/officeDocument/2006/relationships/hyperlink" Target="http://t.co/T0lHr5r5iT" TargetMode="External"/><Relationship Id="rId666" Type="http://schemas.openxmlformats.org/officeDocument/2006/relationships/hyperlink" Target="https://pbs.twimg.com/profile_banners/374678878/1482331745" TargetMode="External"/><Relationship Id="rId873" Type="http://schemas.openxmlformats.org/officeDocument/2006/relationships/hyperlink" Target="https://pbs.twimg.com/profile_banners/16204710/1457645263" TargetMode="External"/><Relationship Id="rId1089" Type="http://schemas.openxmlformats.org/officeDocument/2006/relationships/hyperlink" Target="https://pbs.twimg.com/profile_banners/104767916/1515584795" TargetMode="External"/><Relationship Id="rId1296" Type="http://schemas.openxmlformats.org/officeDocument/2006/relationships/hyperlink" Target="http://pbs.twimg.com/profile_background_images/590002123/90u6vbyztsu9dnw71gwm.png" TargetMode="External"/><Relationship Id="rId2347" Type="http://schemas.openxmlformats.org/officeDocument/2006/relationships/hyperlink" Target="http://pbs.twimg.com/profile_images/972340607967485952/49C_7mNZ_normal.jpg" TargetMode="External"/><Relationship Id="rId2554" Type="http://schemas.openxmlformats.org/officeDocument/2006/relationships/hyperlink" Target="http://abs.twimg.com/sticky/default_profile_images/default_profile_normal.png" TargetMode="External"/><Relationship Id="rId319" Type="http://schemas.openxmlformats.org/officeDocument/2006/relationships/hyperlink" Target="https://t.co/x6mWXEhxtK" TargetMode="External"/><Relationship Id="rId526" Type="http://schemas.openxmlformats.org/officeDocument/2006/relationships/hyperlink" Target="https://t.co/FGzgT5trfF" TargetMode="External"/><Relationship Id="rId1156" Type="http://schemas.openxmlformats.org/officeDocument/2006/relationships/hyperlink" Target="https://pbs.twimg.com/profile_banners/453377043/1412263138" TargetMode="External"/><Relationship Id="rId1363" Type="http://schemas.openxmlformats.org/officeDocument/2006/relationships/hyperlink" Target="http://pbs.twimg.com/profile_background_images/228391591/bkg.gif" TargetMode="External"/><Relationship Id="rId2207" Type="http://schemas.openxmlformats.org/officeDocument/2006/relationships/hyperlink" Target="http://pbs.twimg.com/profile_images/568356937935241216/u8AWP2qR_normal.jpeg" TargetMode="External"/><Relationship Id="rId2761" Type="http://schemas.openxmlformats.org/officeDocument/2006/relationships/hyperlink" Target="https://twitter.com/rodolpheroux" TargetMode="External"/><Relationship Id="rId733" Type="http://schemas.openxmlformats.org/officeDocument/2006/relationships/hyperlink" Target="https://pbs.twimg.com/profile_banners/4892060621/1456392219" TargetMode="External"/><Relationship Id="rId940" Type="http://schemas.openxmlformats.org/officeDocument/2006/relationships/hyperlink" Target="https://pbs.twimg.com/profile_banners/21628270/1475229392" TargetMode="External"/><Relationship Id="rId1016" Type="http://schemas.openxmlformats.org/officeDocument/2006/relationships/hyperlink" Target="https://pbs.twimg.com/profile_banners/43794160/1517345147" TargetMode="External"/><Relationship Id="rId1570" Type="http://schemas.openxmlformats.org/officeDocument/2006/relationships/hyperlink" Target="http://pbs.twimg.com/profile_background_images/462336682377752576/LrV2CBPv.png" TargetMode="External"/><Relationship Id="rId2414" Type="http://schemas.openxmlformats.org/officeDocument/2006/relationships/hyperlink" Target="http://pbs.twimg.com/profile_images/460680226817585153/GqzdgMYJ_normal.jpeg" TargetMode="External"/><Relationship Id="rId2621" Type="http://schemas.openxmlformats.org/officeDocument/2006/relationships/hyperlink" Target="http://pbs.twimg.com/profile_images/848953534859153410/rU4rDC8t_normal.jpg" TargetMode="External"/><Relationship Id="rId800" Type="http://schemas.openxmlformats.org/officeDocument/2006/relationships/hyperlink" Target="https://pbs.twimg.com/profile_banners/116732431/1445791874" TargetMode="External"/><Relationship Id="rId1223" Type="http://schemas.openxmlformats.org/officeDocument/2006/relationships/hyperlink" Target="https://pbs.twimg.com/profile_banners/1975098816/1514858094" TargetMode="External"/><Relationship Id="rId1430" Type="http://schemas.openxmlformats.org/officeDocument/2006/relationships/hyperlink" Target="http://abs.twimg.com/images/themes/theme1/bg.png" TargetMode="External"/><Relationship Id="rId3188" Type="http://schemas.openxmlformats.org/officeDocument/2006/relationships/hyperlink" Target="https://twitter.com/socialsalesgps" TargetMode="External"/><Relationship Id="rId3395" Type="http://schemas.openxmlformats.org/officeDocument/2006/relationships/hyperlink" Target="https://twitter.com/di" TargetMode="External"/><Relationship Id="rId3048" Type="http://schemas.openxmlformats.org/officeDocument/2006/relationships/hyperlink" Target="https://twitter.com/dannyiny" TargetMode="External"/><Relationship Id="rId3255" Type="http://schemas.openxmlformats.org/officeDocument/2006/relationships/hyperlink" Target="https://twitter.com/nnefilip" TargetMode="External"/><Relationship Id="rId3462" Type="http://schemas.openxmlformats.org/officeDocument/2006/relationships/hyperlink" Target="https://twitter.com/sterlitesoftusa" TargetMode="External"/><Relationship Id="rId176" Type="http://schemas.openxmlformats.org/officeDocument/2006/relationships/hyperlink" Target="http://facebook.com/adryennashley" TargetMode="External"/><Relationship Id="rId383" Type="http://schemas.openxmlformats.org/officeDocument/2006/relationships/hyperlink" Target="http://t.co/rEItcIdyAD" TargetMode="External"/><Relationship Id="rId590" Type="http://schemas.openxmlformats.org/officeDocument/2006/relationships/hyperlink" Target="https://t.co/1qOL6h0C7p" TargetMode="External"/><Relationship Id="rId2064" Type="http://schemas.openxmlformats.org/officeDocument/2006/relationships/hyperlink" Target="http://pbs.twimg.com/profile_images/842543369993830401/_CGOtYrU_normal.jpg" TargetMode="External"/><Relationship Id="rId2271" Type="http://schemas.openxmlformats.org/officeDocument/2006/relationships/hyperlink" Target="http://pbs.twimg.com/profile_images/904040060005253120/9QjaOJRK_normal.jpg" TargetMode="External"/><Relationship Id="rId3115" Type="http://schemas.openxmlformats.org/officeDocument/2006/relationships/hyperlink" Target="https://twitter.com/henrikschou_dk" TargetMode="External"/><Relationship Id="rId3322" Type="http://schemas.openxmlformats.org/officeDocument/2006/relationships/hyperlink" Target="https://twitter.com/meve_scl" TargetMode="External"/><Relationship Id="rId243" Type="http://schemas.openxmlformats.org/officeDocument/2006/relationships/hyperlink" Target="https://t.co/nqqw7RTuhz" TargetMode="External"/><Relationship Id="rId450" Type="http://schemas.openxmlformats.org/officeDocument/2006/relationships/hyperlink" Target="http://bit.ly/freetrialhere" TargetMode="External"/><Relationship Id="rId1080" Type="http://schemas.openxmlformats.org/officeDocument/2006/relationships/hyperlink" Target="https://pbs.twimg.com/profile_banners/872095164579418113/1504209141" TargetMode="External"/><Relationship Id="rId2131" Type="http://schemas.openxmlformats.org/officeDocument/2006/relationships/hyperlink" Target="http://pbs.twimg.com/profile_images/3262444835/891494445714af757ce10f5849f85b87_normal.jpeg" TargetMode="External"/><Relationship Id="rId103" Type="http://schemas.openxmlformats.org/officeDocument/2006/relationships/hyperlink" Target="http://t.co/Mmo1TuJ9lm" TargetMode="External"/><Relationship Id="rId310" Type="http://schemas.openxmlformats.org/officeDocument/2006/relationships/hyperlink" Target="http://t.co/mAbZL66YdY" TargetMode="External"/><Relationship Id="rId1897" Type="http://schemas.openxmlformats.org/officeDocument/2006/relationships/hyperlink" Target="http://a0.twimg.com/profile_background_images/2272/inks20sm.jpg" TargetMode="External"/><Relationship Id="rId2948" Type="http://schemas.openxmlformats.org/officeDocument/2006/relationships/hyperlink" Target="https://twitter.com/lilachbullock" TargetMode="External"/><Relationship Id="rId1757" Type="http://schemas.openxmlformats.org/officeDocument/2006/relationships/hyperlink" Target="http://pbs.twimg.com/profile_background_images/477848125437005824/CwZHxowY.jpeg" TargetMode="External"/><Relationship Id="rId1964" Type="http://schemas.openxmlformats.org/officeDocument/2006/relationships/hyperlink" Target="http://pbs.twimg.com/profile_images/969496822183063552/LlwcY4R7_normal.jpg" TargetMode="External"/><Relationship Id="rId2808" Type="http://schemas.openxmlformats.org/officeDocument/2006/relationships/hyperlink" Target="https://twitter.com/thebizfasttrack" TargetMode="External"/><Relationship Id="rId49" Type="http://schemas.openxmlformats.org/officeDocument/2006/relationships/hyperlink" Target="https://www.vengreso.com/" TargetMode="External"/><Relationship Id="rId1617" Type="http://schemas.openxmlformats.org/officeDocument/2006/relationships/hyperlink" Target="http://abs.twimg.com/images/themes/theme14/bg.gif" TargetMode="External"/><Relationship Id="rId1824" Type="http://schemas.openxmlformats.org/officeDocument/2006/relationships/hyperlink" Target="http://pbs.twimg.com/profile_background_images/378800000123051650/4d867cb86b2ef7d68c265d9c0f8b4b05.png" TargetMode="External"/><Relationship Id="rId2598" Type="http://schemas.openxmlformats.org/officeDocument/2006/relationships/hyperlink" Target="http://pbs.twimg.com/profile_images/518462301272170496/QKBQJhOZ_normal.png" TargetMode="External"/><Relationship Id="rId777" Type="http://schemas.openxmlformats.org/officeDocument/2006/relationships/hyperlink" Target="https://pbs.twimg.com/profile_banners/74286565/1493928710" TargetMode="External"/><Relationship Id="rId984" Type="http://schemas.openxmlformats.org/officeDocument/2006/relationships/hyperlink" Target="https://pbs.twimg.com/profile_banners/165407485/1466194198" TargetMode="External"/><Relationship Id="rId2458" Type="http://schemas.openxmlformats.org/officeDocument/2006/relationships/hyperlink" Target="http://pbs.twimg.com/profile_images/945350300788981760/S12KZcJZ_normal.jpg" TargetMode="External"/><Relationship Id="rId2665" Type="http://schemas.openxmlformats.org/officeDocument/2006/relationships/hyperlink" Target="http://pbs.twimg.com/profile_images/78364497/BurtForEmail_normal.jpg" TargetMode="External"/><Relationship Id="rId2872" Type="http://schemas.openxmlformats.org/officeDocument/2006/relationships/hyperlink" Target="https://twitter.com/christiant777" TargetMode="External"/><Relationship Id="rId3509" Type="http://schemas.openxmlformats.org/officeDocument/2006/relationships/hyperlink" Target="https://twitter.com/iretailyticsbos" TargetMode="External"/><Relationship Id="rId637" Type="http://schemas.openxmlformats.org/officeDocument/2006/relationships/hyperlink" Target="https://pbs.twimg.com/profile_banners/273159953/1508861183" TargetMode="External"/><Relationship Id="rId844" Type="http://schemas.openxmlformats.org/officeDocument/2006/relationships/hyperlink" Target="https://pbs.twimg.com/profile_banners/41922500/1505442185" TargetMode="External"/><Relationship Id="rId1267" Type="http://schemas.openxmlformats.org/officeDocument/2006/relationships/hyperlink" Target="https://pbs.twimg.com/profile_banners/747205328618524672/1477824346" TargetMode="External"/><Relationship Id="rId1474" Type="http://schemas.openxmlformats.org/officeDocument/2006/relationships/hyperlink" Target="http://abs.twimg.com/images/themes/theme1/bg.png" TargetMode="External"/><Relationship Id="rId1681" Type="http://schemas.openxmlformats.org/officeDocument/2006/relationships/hyperlink" Target="http://pbs.twimg.com/profile_background_images/777432115/deb254ce7b549f804a2d7d633cfcdf91.jpeg" TargetMode="External"/><Relationship Id="rId2318" Type="http://schemas.openxmlformats.org/officeDocument/2006/relationships/hyperlink" Target="http://pbs.twimg.com/profile_images/454183123639480320/UiGSxdPD_normal.jpeg" TargetMode="External"/><Relationship Id="rId2525" Type="http://schemas.openxmlformats.org/officeDocument/2006/relationships/hyperlink" Target="http://pbs.twimg.com/profile_images/874276197357596672/kUuht00m_normal.jpg" TargetMode="External"/><Relationship Id="rId2732" Type="http://schemas.openxmlformats.org/officeDocument/2006/relationships/hyperlink" Target="https://twitter.com/alfredmediatec" TargetMode="External"/><Relationship Id="rId704" Type="http://schemas.openxmlformats.org/officeDocument/2006/relationships/hyperlink" Target="https://pbs.twimg.com/profile_banners/208232581/1420915728" TargetMode="External"/><Relationship Id="rId911" Type="http://schemas.openxmlformats.org/officeDocument/2006/relationships/hyperlink" Target="https://pbs.twimg.com/profile_banners/809499428918738944/1481835190" TargetMode="External"/><Relationship Id="rId1127" Type="http://schemas.openxmlformats.org/officeDocument/2006/relationships/hyperlink" Target="https://pbs.twimg.com/profile_banners/820515322763558912/1484463558" TargetMode="External"/><Relationship Id="rId1334" Type="http://schemas.openxmlformats.org/officeDocument/2006/relationships/hyperlink" Target="http://pbs.twimg.com/profile_background_images/378800000060448793/7a73f1b46eb6a94ffc4bc1094920dc2d.jpeg" TargetMode="External"/><Relationship Id="rId1541" Type="http://schemas.openxmlformats.org/officeDocument/2006/relationships/hyperlink" Target="http://abs.twimg.com/images/themes/theme1/bg.png" TargetMode="External"/><Relationship Id="rId40" Type="http://schemas.openxmlformats.org/officeDocument/2006/relationships/hyperlink" Target="https://t.co/oOR8Of1m8G" TargetMode="External"/><Relationship Id="rId1401" Type="http://schemas.openxmlformats.org/officeDocument/2006/relationships/hyperlink" Target="http://abs.twimg.com/images/themes/theme1/bg.png" TargetMode="External"/><Relationship Id="rId3299" Type="http://schemas.openxmlformats.org/officeDocument/2006/relationships/hyperlink" Target="https://twitter.com/aaliyahgodfreyw" TargetMode="External"/><Relationship Id="rId3159" Type="http://schemas.openxmlformats.org/officeDocument/2006/relationships/hyperlink" Target="https://twitter.com/verovittorial" TargetMode="External"/><Relationship Id="rId3366" Type="http://schemas.openxmlformats.org/officeDocument/2006/relationships/hyperlink" Target="https://twitter.com/nathealings" TargetMode="External"/><Relationship Id="rId287" Type="http://schemas.openxmlformats.org/officeDocument/2006/relationships/hyperlink" Target="https://t.co/hg5YNjg7lH" TargetMode="External"/><Relationship Id="rId494" Type="http://schemas.openxmlformats.org/officeDocument/2006/relationships/hyperlink" Target="https://t.co/Y8xbYCC54Z" TargetMode="External"/><Relationship Id="rId2175" Type="http://schemas.openxmlformats.org/officeDocument/2006/relationships/hyperlink" Target="http://pbs.twimg.com/profile_images/478267265134387201/_tQ20XGY_normal.jpeg" TargetMode="External"/><Relationship Id="rId2382" Type="http://schemas.openxmlformats.org/officeDocument/2006/relationships/hyperlink" Target="http://pbs.twimg.com/profile_images/832274894641508352/RTsKXt3c_normal.jpg" TargetMode="External"/><Relationship Id="rId3019" Type="http://schemas.openxmlformats.org/officeDocument/2006/relationships/hyperlink" Target="https://twitter.com/fatigaas" TargetMode="External"/><Relationship Id="rId3226" Type="http://schemas.openxmlformats.org/officeDocument/2006/relationships/hyperlink" Target="https://twitter.com/dmlab" TargetMode="External"/><Relationship Id="rId147" Type="http://schemas.openxmlformats.org/officeDocument/2006/relationships/hyperlink" Target="http://www.socialmarketingsolutions.com/" TargetMode="External"/><Relationship Id="rId354" Type="http://schemas.openxmlformats.org/officeDocument/2006/relationships/hyperlink" Target="https://t.co/WFBfIn4Pjb" TargetMode="External"/><Relationship Id="rId1191" Type="http://schemas.openxmlformats.org/officeDocument/2006/relationships/hyperlink" Target="https://pbs.twimg.com/profile_banners/728453768426102784/1462512334" TargetMode="External"/><Relationship Id="rId2035" Type="http://schemas.openxmlformats.org/officeDocument/2006/relationships/hyperlink" Target="http://pbs.twimg.com/profile_images/975326040577986560/y_RzaOCu_normal.jpg" TargetMode="External"/><Relationship Id="rId3433" Type="http://schemas.openxmlformats.org/officeDocument/2006/relationships/hyperlink" Target="https://twitter.com/telecomreseller" TargetMode="External"/><Relationship Id="rId561" Type="http://schemas.openxmlformats.org/officeDocument/2006/relationships/hyperlink" Target="https://t.co/xhDFpklLSq" TargetMode="External"/><Relationship Id="rId2242" Type="http://schemas.openxmlformats.org/officeDocument/2006/relationships/hyperlink" Target="http://pbs.twimg.com/profile_images/1120639345/JoshBereano_-_Copy__2__normal.JPG" TargetMode="External"/><Relationship Id="rId3500" Type="http://schemas.openxmlformats.org/officeDocument/2006/relationships/hyperlink" Target="https://twitter.com/demandspring" TargetMode="External"/><Relationship Id="rId214" Type="http://schemas.openxmlformats.org/officeDocument/2006/relationships/hyperlink" Target="http://lodj.org/" TargetMode="External"/><Relationship Id="rId421" Type="http://schemas.openxmlformats.org/officeDocument/2006/relationships/hyperlink" Target="https://curationsuite.com/" TargetMode="External"/><Relationship Id="rId1051" Type="http://schemas.openxmlformats.org/officeDocument/2006/relationships/hyperlink" Target="https://pbs.twimg.com/profile_banners/696979120727715840/1509463849" TargetMode="External"/><Relationship Id="rId2102" Type="http://schemas.openxmlformats.org/officeDocument/2006/relationships/hyperlink" Target="http://pbs.twimg.com/profile_images/680964208368947200/nK4teZBB_normal.jpg" TargetMode="External"/><Relationship Id="rId1868" Type="http://schemas.openxmlformats.org/officeDocument/2006/relationships/hyperlink" Target="http://pbs.twimg.com/profile_background_images/645412899146461184/NP0Yrg-a.png" TargetMode="External"/><Relationship Id="rId2919" Type="http://schemas.openxmlformats.org/officeDocument/2006/relationships/hyperlink" Target="https://twitter.com/jacprause" TargetMode="External"/><Relationship Id="rId3083" Type="http://schemas.openxmlformats.org/officeDocument/2006/relationships/hyperlink" Target="https://twitter.com/office365" TargetMode="External"/><Relationship Id="rId3290" Type="http://schemas.openxmlformats.org/officeDocument/2006/relationships/hyperlink" Target="https://twitter.com/kerrygorgone" TargetMode="External"/><Relationship Id="rId1728" Type="http://schemas.openxmlformats.org/officeDocument/2006/relationships/hyperlink" Target="http://abs.twimg.com/images/themes/theme1/bg.png" TargetMode="External"/><Relationship Id="rId1935" Type="http://schemas.openxmlformats.org/officeDocument/2006/relationships/hyperlink" Target="http://pbs.twimg.com/profile_background_images/455551530435751936/zhfUnHWm.jpeg" TargetMode="External"/><Relationship Id="rId3150" Type="http://schemas.openxmlformats.org/officeDocument/2006/relationships/hyperlink" Target="https://twitter.com/poojaagrwal783" TargetMode="External"/><Relationship Id="rId3010" Type="http://schemas.openxmlformats.org/officeDocument/2006/relationships/hyperlink" Target="https://twitter.com/imoyse" TargetMode="External"/><Relationship Id="rId4" Type="http://schemas.openxmlformats.org/officeDocument/2006/relationships/hyperlink" Target="https://t.co/k8YxAiFBC0" TargetMode="External"/><Relationship Id="rId888" Type="http://schemas.openxmlformats.org/officeDocument/2006/relationships/hyperlink" Target="https://pbs.twimg.com/profile_banners/775344406622797829/1507035647" TargetMode="External"/><Relationship Id="rId2569" Type="http://schemas.openxmlformats.org/officeDocument/2006/relationships/hyperlink" Target="http://pbs.twimg.com/profile_images/971463204357357568/xbValk9b_normal.jpg" TargetMode="External"/><Relationship Id="rId2776" Type="http://schemas.openxmlformats.org/officeDocument/2006/relationships/hyperlink" Target="https://twitter.com/fprida" TargetMode="External"/><Relationship Id="rId2983" Type="http://schemas.openxmlformats.org/officeDocument/2006/relationships/hyperlink" Target="https://twitter.com/webstoresltd" TargetMode="External"/><Relationship Id="rId748" Type="http://schemas.openxmlformats.org/officeDocument/2006/relationships/hyperlink" Target="https://pbs.twimg.com/profile_banners/588603335/1521171371" TargetMode="External"/><Relationship Id="rId955" Type="http://schemas.openxmlformats.org/officeDocument/2006/relationships/hyperlink" Target="https://pbs.twimg.com/profile_banners/89690502/1516580369" TargetMode="External"/><Relationship Id="rId1378" Type="http://schemas.openxmlformats.org/officeDocument/2006/relationships/hyperlink" Target="http://abs.twimg.com/images/themes/theme14/bg.gif" TargetMode="External"/><Relationship Id="rId1585" Type="http://schemas.openxmlformats.org/officeDocument/2006/relationships/hyperlink" Target="http://abs.twimg.com/images/themes/theme16/bg.gif" TargetMode="External"/><Relationship Id="rId1792" Type="http://schemas.openxmlformats.org/officeDocument/2006/relationships/hyperlink" Target="http://pbs.twimg.com/profile_background_images/378800000172711814/0tXzBmnI.jpeg" TargetMode="External"/><Relationship Id="rId2429" Type="http://schemas.openxmlformats.org/officeDocument/2006/relationships/hyperlink" Target="http://pbs.twimg.com/profile_images/934107260233666560/11r1_bag_normal.jpg" TargetMode="External"/><Relationship Id="rId2636" Type="http://schemas.openxmlformats.org/officeDocument/2006/relationships/hyperlink" Target="http://pbs.twimg.com/profile_images/927204224458301440/FZgGE9hb_normal.jpg" TargetMode="External"/><Relationship Id="rId2843" Type="http://schemas.openxmlformats.org/officeDocument/2006/relationships/hyperlink" Target="https://twitter.com/hlemtube" TargetMode="External"/><Relationship Id="rId84" Type="http://schemas.openxmlformats.org/officeDocument/2006/relationships/hyperlink" Target="https://t.co/qP2ihEpWWs" TargetMode="External"/><Relationship Id="rId608" Type="http://schemas.openxmlformats.org/officeDocument/2006/relationships/hyperlink" Target="https://pbs.twimg.com/profile_banners/571155849/1451668883" TargetMode="External"/><Relationship Id="rId815" Type="http://schemas.openxmlformats.org/officeDocument/2006/relationships/hyperlink" Target="https://pbs.twimg.com/profile_banners/236425796/1494489729" TargetMode="External"/><Relationship Id="rId1238" Type="http://schemas.openxmlformats.org/officeDocument/2006/relationships/hyperlink" Target="https://pbs.twimg.com/profile_banners/930378333501775872/1521473937" TargetMode="External"/><Relationship Id="rId1445" Type="http://schemas.openxmlformats.org/officeDocument/2006/relationships/hyperlink" Target="http://abs.twimg.com/images/themes/theme1/bg.png" TargetMode="External"/><Relationship Id="rId1652" Type="http://schemas.openxmlformats.org/officeDocument/2006/relationships/hyperlink" Target="http://pbs.twimg.com/profile_background_images/420767316/x9770a088c6e6776ee683dfdd088b567.jpg" TargetMode="External"/><Relationship Id="rId1305" Type="http://schemas.openxmlformats.org/officeDocument/2006/relationships/hyperlink" Target="http://pbs.twimg.com/profile_background_images/794473213/f50dc46a32b1c02c6d4f0d95ae197dae.jpeg" TargetMode="External"/><Relationship Id="rId2703" Type="http://schemas.openxmlformats.org/officeDocument/2006/relationships/hyperlink" Target="http://pbs.twimg.com/profile_images/641594469507297284/MqscHvSx_normal.jpg" TargetMode="External"/><Relationship Id="rId2910" Type="http://schemas.openxmlformats.org/officeDocument/2006/relationships/hyperlink" Target="https://twitter.com/alexand23111772" TargetMode="External"/><Relationship Id="rId1512" Type="http://schemas.openxmlformats.org/officeDocument/2006/relationships/hyperlink" Target="http://abs.twimg.com/images/themes/theme1/bg.png" TargetMode="External"/><Relationship Id="rId11" Type="http://schemas.openxmlformats.org/officeDocument/2006/relationships/hyperlink" Target="http://www.businessinsider.com/sai" TargetMode="External"/><Relationship Id="rId398" Type="http://schemas.openxmlformats.org/officeDocument/2006/relationships/hyperlink" Target="https://rankbasics.com/" TargetMode="External"/><Relationship Id="rId2079" Type="http://schemas.openxmlformats.org/officeDocument/2006/relationships/hyperlink" Target="http://pbs.twimg.com/profile_images/860528495843172352/-_Qwshgh_normal.jpg" TargetMode="External"/><Relationship Id="rId3477" Type="http://schemas.openxmlformats.org/officeDocument/2006/relationships/hyperlink" Target="https://twitter.com/ratingltd" TargetMode="External"/><Relationship Id="rId2286" Type="http://schemas.openxmlformats.org/officeDocument/2006/relationships/hyperlink" Target="http://pbs.twimg.com/profile_images/1215664692/DLtwitterlogo_normal.jpg" TargetMode="External"/><Relationship Id="rId2493" Type="http://schemas.openxmlformats.org/officeDocument/2006/relationships/hyperlink" Target="http://abs.twimg.com/sticky/default_profile_images/default_profile_normal.png" TargetMode="External"/><Relationship Id="rId3337" Type="http://schemas.openxmlformats.org/officeDocument/2006/relationships/hyperlink" Target="https://twitter.com/sole24ore" TargetMode="External"/><Relationship Id="rId258" Type="http://schemas.openxmlformats.org/officeDocument/2006/relationships/hyperlink" Target="https://t.co/p0XWck8vXv" TargetMode="External"/><Relationship Id="rId465" Type="http://schemas.openxmlformats.org/officeDocument/2006/relationships/hyperlink" Target="https://t.co/0F2jQtUdQM" TargetMode="External"/><Relationship Id="rId672" Type="http://schemas.openxmlformats.org/officeDocument/2006/relationships/hyperlink" Target="https://pbs.twimg.com/profile_banners/4074341661/1517417375" TargetMode="External"/><Relationship Id="rId1095" Type="http://schemas.openxmlformats.org/officeDocument/2006/relationships/hyperlink" Target="https://pbs.twimg.com/profile_banners/15711790/1519314870" TargetMode="External"/><Relationship Id="rId2146" Type="http://schemas.openxmlformats.org/officeDocument/2006/relationships/hyperlink" Target="http://pbs.twimg.com/profile_images/934077803959533568/CMZaQ_5X_normal.jpg" TargetMode="External"/><Relationship Id="rId2353" Type="http://schemas.openxmlformats.org/officeDocument/2006/relationships/hyperlink" Target="http://pbs.twimg.com/profile_images/959352137674379266/KG9c1Xnr_normal.jpg" TargetMode="External"/><Relationship Id="rId2560" Type="http://schemas.openxmlformats.org/officeDocument/2006/relationships/hyperlink" Target="http://pbs.twimg.com/profile_images/946047024155078657/SYEv_4qK_normal.jpg" TargetMode="External"/><Relationship Id="rId3404" Type="http://schemas.openxmlformats.org/officeDocument/2006/relationships/hyperlink" Target="https://twitter.com/jbarclay101" TargetMode="External"/><Relationship Id="rId118" Type="http://schemas.openxmlformats.org/officeDocument/2006/relationships/hyperlink" Target="https://t.co/65b2td5jIL" TargetMode="External"/><Relationship Id="rId325" Type="http://schemas.openxmlformats.org/officeDocument/2006/relationships/hyperlink" Target="http://t.co/L0m3D0HiVm" TargetMode="External"/><Relationship Id="rId532" Type="http://schemas.openxmlformats.org/officeDocument/2006/relationships/hyperlink" Target="https://www.linkedin.com/in/meretebuljo" TargetMode="External"/><Relationship Id="rId1162" Type="http://schemas.openxmlformats.org/officeDocument/2006/relationships/hyperlink" Target="https://pbs.twimg.com/profile_banners/60278325/1471994453" TargetMode="External"/><Relationship Id="rId2006" Type="http://schemas.openxmlformats.org/officeDocument/2006/relationships/hyperlink" Target="http://pbs.twimg.com/profile_images/831879620509069314/BwYU7UG2_normal.jpg" TargetMode="External"/><Relationship Id="rId2213" Type="http://schemas.openxmlformats.org/officeDocument/2006/relationships/hyperlink" Target="http://pbs.twimg.com/profile_images/933746491012894720/e60SyC1S_normal.jpg" TargetMode="External"/><Relationship Id="rId2420" Type="http://schemas.openxmlformats.org/officeDocument/2006/relationships/hyperlink" Target="http://pbs.twimg.com/profile_images/615696298038030336/7_srL7u7_normal.jpg" TargetMode="External"/><Relationship Id="rId1022" Type="http://schemas.openxmlformats.org/officeDocument/2006/relationships/hyperlink" Target="https://pbs.twimg.com/profile_banners/33186905/1398158705" TargetMode="External"/><Relationship Id="rId1979" Type="http://schemas.openxmlformats.org/officeDocument/2006/relationships/hyperlink" Target="http://pbs.twimg.com/profile_images/858045484723716096/P15Sb2_Q_normal.jpg" TargetMode="External"/><Relationship Id="rId3194" Type="http://schemas.openxmlformats.org/officeDocument/2006/relationships/hyperlink" Target="https://twitter.com/curationsuite" TargetMode="External"/><Relationship Id="rId1839" Type="http://schemas.openxmlformats.org/officeDocument/2006/relationships/hyperlink" Target="http://abs.twimg.com/images/themes/theme1/bg.png" TargetMode="External"/><Relationship Id="rId3054" Type="http://schemas.openxmlformats.org/officeDocument/2006/relationships/hyperlink" Target="https://twitter.com/sa_matthana" TargetMode="External"/><Relationship Id="rId182" Type="http://schemas.openxmlformats.org/officeDocument/2006/relationships/hyperlink" Target="http://t.co/jNUZrvpU6A" TargetMode="External"/><Relationship Id="rId1906" Type="http://schemas.openxmlformats.org/officeDocument/2006/relationships/hyperlink" Target="http://pbs.twimg.com/profile_background_images/378800000133255121/idE8joxc.jpeg" TargetMode="External"/><Relationship Id="rId3261" Type="http://schemas.openxmlformats.org/officeDocument/2006/relationships/hyperlink" Target="https://twitter.com/myphillymedia" TargetMode="External"/><Relationship Id="rId2070" Type="http://schemas.openxmlformats.org/officeDocument/2006/relationships/hyperlink" Target="http://pbs.twimg.com/profile_images/790944058889871360/4QDwu113_normal.jpg" TargetMode="External"/><Relationship Id="rId3121" Type="http://schemas.openxmlformats.org/officeDocument/2006/relationships/hyperlink" Target="https://twitter.com/ananna16" TargetMode="External"/><Relationship Id="rId999" Type="http://schemas.openxmlformats.org/officeDocument/2006/relationships/hyperlink" Target="https://pbs.twimg.com/profile_banners/634338362/1469390568" TargetMode="External"/><Relationship Id="rId2887" Type="http://schemas.openxmlformats.org/officeDocument/2006/relationships/hyperlink" Target="https://twitter.com/scoopit_fr" TargetMode="External"/><Relationship Id="rId859" Type="http://schemas.openxmlformats.org/officeDocument/2006/relationships/hyperlink" Target="https://pbs.twimg.com/profile_banners/839972874714812416/1517700739" TargetMode="External"/><Relationship Id="rId1489" Type="http://schemas.openxmlformats.org/officeDocument/2006/relationships/hyperlink" Target="http://abs.twimg.com/images/themes/theme14/bg.gif" TargetMode="External"/><Relationship Id="rId1696" Type="http://schemas.openxmlformats.org/officeDocument/2006/relationships/hyperlink" Target="http://abs.twimg.com/images/themes/theme1/bg.png" TargetMode="External"/><Relationship Id="rId1349" Type="http://schemas.openxmlformats.org/officeDocument/2006/relationships/hyperlink" Target="http://pbs.twimg.com/profile_background_images/592701008632938496/R3IZC9xX.jpg" TargetMode="External"/><Relationship Id="rId2747" Type="http://schemas.openxmlformats.org/officeDocument/2006/relationships/hyperlink" Target="https://twitter.com/quickbooks" TargetMode="External"/><Relationship Id="rId2954" Type="http://schemas.openxmlformats.org/officeDocument/2006/relationships/hyperlink" Target="https://twitter.com/cinzia_gemelli" TargetMode="External"/><Relationship Id="rId719" Type="http://schemas.openxmlformats.org/officeDocument/2006/relationships/hyperlink" Target="https://pbs.twimg.com/profile_banners/100645994/1473303178" TargetMode="External"/><Relationship Id="rId926" Type="http://schemas.openxmlformats.org/officeDocument/2006/relationships/hyperlink" Target="https://pbs.twimg.com/profile_banners/859140162651029504/1504208493" TargetMode="External"/><Relationship Id="rId1556" Type="http://schemas.openxmlformats.org/officeDocument/2006/relationships/hyperlink" Target="http://abs.twimg.com/images/themes/theme1/bg.png" TargetMode="External"/><Relationship Id="rId1763" Type="http://schemas.openxmlformats.org/officeDocument/2006/relationships/hyperlink" Target="http://abs.twimg.com/images/themes/theme1/bg.png" TargetMode="External"/><Relationship Id="rId1970" Type="http://schemas.openxmlformats.org/officeDocument/2006/relationships/hyperlink" Target="http://pbs.twimg.com/profile_images/950768380923056128/yzYwSx1J_normal.jpg" TargetMode="External"/><Relationship Id="rId2607" Type="http://schemas.openxmlformats.org/officeDocument/2006/relationships/hyperlink" Target="http://a0.twimg.com/profile_images/1739096085/285834-tried_panda_s_new_cloud_anti_virus_free_www_cloudantivirus_com_give_try__normal.jpg" TargetMode="External"/><Relationship Id="rId2814" Type="http://schemas.openxmlformats.org/officeDocument/2006/relationships/hyperlink" Target="https://twitter.com/carikluger" TargetMode="External"/><Relationship Id="rId55" Type="http://schemas.openxmlformats.org/officeDocument/2006/relationships/hyperlink" Target="https://t.co/kLSoIXnkUM" TargetMode="External"/><Relationship Id="rId1209" Type="http://schemas.openxmlformats.org/officeDocument/2006/relationships/hyperlink" Target="https://pbs.twimg.com/profile_banners/736879332321329152/1464521828" TargetMode="External"/><Relationship Id="rId1416" Type="http://schemas.openxmlformats.org/officeDocument/2006/relationships/hyperlink" Target="http://abs.twimg.com/images/themes/theme1/bg.png" TargetMode="External"/><Relationship Id="rId1623" Type="http://schemas.openxmlformats.org/officeDocument/2006/relationships/hyperlink" Target="http://pbs.twimg.com/profile_background_images/378800000010408434/3c942803c0b0e7e8abdb052138738dd6.png" TargetMode="External"/><Relationship Id="rId1830" Type="http://schemas.openxmlformats.org/officeDocument/2006/relationships/hyperlink" Target="http://pbs.twimg.com/profile_background_images/570505953/w50rr9npmn25uvjdsjum.jpeg" TargetMode="External"/><Relationship Id="rId2397" Type="http://schemas.openxmlformats.org/officeDocument/2006/relationships/hyperlink" Target="http://pbs.twimg.com/profile_images/378800000722428324/f0cee19704054da2c6d8f95e9e32c44f_normal.jpeg" TargetMode="External"/><Relationship Id="rId3448" Type="http://schemas.openxmlformats.org/officeDocument/2006/relationships/hyperlink" Target="https://twitter.com/bentenbi" TargetMode="External"/><Relationship Id="rId369" Type="http://schemas.openxmlformats.org/officeDocument/2006/relationships/hyperlink" Target="http://www.scoop.it/" TargetMode="External"/><Relationship Id="rId576" Type="http://schemas.openxmlformats.org/officeDocument/2006/relationships/hyperlink" Target="http://t.co/k3ahA0YjRL" TargetMode="External"/><Relationship Id="rId783" Type="http://schemas.openxmlformats.org/officeDocument/2006/relationships/hyperlink" Target="https://pbs.twimg.com/profile_banners/3468487762/1459280664" TargetMode="External"/><Relationship Id="rId990" Type="http://schemas.openxmlformats.org/officeDocument/2006/relationships/hyperlink" Target="https://pbs.twimg.com/profile_banners/515065635/1500072406" TargetMode="External"/><Relationship Id="rId2257" Type="http://schemas.openxmlformats.org/officeDocument/2006/relationships/hyperlink" Target="http://pbs.twimg.com/profile_images/790666968546238466/A3mZJwI0_normal.jpg" TargetMode="External"/><Relationship Id="rId2464" Type="http://schemas.openxmlformats.org/officeDocument/2006/relationships/hyperlink" Target="http://pbs.twimg.com/profile_images/809825754145927169/cUAaHt9F_normal.jpg" TargetMode="External"/><Relationship Id="rId2671" Type="http://schemas.openxmlformats.org/officeDocument/2006/relationships/hyperlink" Target="http://pbs.twimg.com/profile_images/955551863411216386/LLc1mCRv_normal.jpg" TargetMode="External"/><Relationship Id="rId3308" Type="http://schemas.openxmlformats.org/officeDocument/2006/relationships/hyperlink" Target="https://twitter.com/lollydaskal" TargetMode="External"/><Relationship Id="rId3515" Type="http://schemas.openxmlformats.org/officeDocument/2006/relationships/vmlDrawing" Target="../drawings/vmlDrawing2.vml"/><Relationship Id="rId229" Type="http://schemas.openxmlformats.org/officeDocument/2006/relationships/hyperlink" Target="https://t.co/GDTfjZ7VFA" TargetMode="External"/><Relationship Id="rId436" Type="http://schemas.openxmlformats.org/officeDocument/2006/relationships/hyperlink" Target="https://t.co/lesQMCqE2t" TargetMode="External"/><Relationship Id="rId643" Type="http://schemas.openxmlformats.org/officeDocument/2006/relationships/hyperlink" Target="https://pbs.twimg.com/profile_banners/874185122387505155/1497259399" TargetMode="External"/><Relationship Id="rId1066" Type="http://schemas.openxmlformats.org/officeDocument/2006/relationships/hyperlink" Target="https://pbs.twimg.com/profile_banners/392633333/1436597338" TargetMode="External"/><Relationship Id="rId1273" Type="http://schemas.openxmlformats.org/officeDocument/2006/relationships/hyperlink" Target="https://pbs.twimg.com/profile_banners/493241646/1500642326" TargetMode="External"/><Relationship Id="rId1480" Type="http://schemas.openxmlformats.org/officeDocument/2006/relationships/hyperlink" Target="http://pbs.twimg.com/profile_background_images/451703145735782400/XZVY5RIa.jpeg" TargetMode="External"/><Relationship Id="rId2117" Type="http://schemas.openxmlformats.org/officeDocument/2006/relationships/hyperlink" Target="http://pbs.twimg.com/profile_images/449576750549196800/mwqyxXBX_normal.jpeg" TargetMode="External"/><Relationship Id="rId2324" Type="http://schemas.openxmlformats.org/officeDocument/2006/relationships/hyperlink" Target="http://pbs.twimg.com/profile_images/969455501472919552/OsjTS-mC_normal.jpg" TargetMode="External"/><Relationship Id="rId850" Type="http://schemas.openxmlformats.org/officeDocument/2006/relationships/hyperlink" Target="https://pbs.twimg.com/profile_banners/2742945511/1455379702" TargetMode="External"/><Relationship Id="rId1133" Type="http://schemas.openxmlformats.org/officeDocument/2006/relationships/hyperlink" Target="https://pbs.twimg.com/profile_banners/200583835/1519072252" TargetMode="External"/><Relationship Id="rId2531" Type="http://schemas.openxmlformats.org/officeDocument/2006/relationships/hyperlink" Target="http://pbs.twimg.com/profile_images/885952311243276289/tJIiu7fh_normal.jpg" TargetMode="External"/><Relationship Id="rId503" Type="http://schemas.openxmlformats.org/officeDocument/2006/relationships/hyperlink" Target="https://t.co/RT9ovjqbKF" TargetMode="External"/><Relationship Id="rId710" Type="http://schemas.openxmlformats.org/officeDocument/2006/relationships/hyperlink" Target="https://pbs.twimg.com/profile_banners/33993367/1519407262" TargetMode="External"/><Relationship Id="rId1340" Type="http://schemas.openxmlformats.org/officeDocument/2006/relationships/hyperlink" Target="http://pbs.twimg.com/profile_background_images/562574856911208448/CpTHtHox.png" TargetMode="External"/><Relationship Id="rId3098" Type="http://schemas.openxmlformats.org/officeDocument/2006/relationships/hyperlink" Target="https://twitter.com/cory_hansen" TargetMode="External"/><Relationship Id="rId1200" Type="http://schemas.openxmlformats.org/officeDocument/2006/relationships/hyperlink" Target="https://pbs.twimg.com/profile_banners/41438469/1435660135" TargetMode="External"/><Relationship Id="rId3165" Type="http://schemas.openxmlformats.org/officeDocument/2006/relationships/hyperlink" Target="https://twitter.com/robertofuso" TargetMode="External"/><Relationship Id="rId3372" Type="http://schemas.openxmlformats.org/officeDocument/2006/relationships/hyperlink" Target="https://twitter.com/vitoshamedia" TargetMode="External"/><Relationship Id="rId293" Type="http://schemas.openxmlformats.org/officeDocument/2006/relationships/hyperlink" Target="https://t.co/i3CT9GxHrS" TargetMode="External"/><Relationship Id="rId2181" Type="http://schemas.openxmlformats.org/officeDocument/2006/relationships/hyperlink" Target="http://pbs.twimg.com/profile_images/717751783473295360/MaPt03YF_normal.jpg" TargetMode="External"/><Relationship Id="rId3025" Type="http://schemas.openxmlformats.org/officeDocument/2006/relationships/hyperlink" Target="https://twitter.com/tkszczecin" TargetMode="External"/><Relationship Id="rId3232" Type="http://schemas.openxmlformats.org/officeDocument/2006/relationships/hyperlink" Target="https://twitter.com/thevortexit" TargetMode="External"/><Relationship Id="rId153" Type="http://schemas.openxmlformats.org/officeDocument/2006/relationships/hyperlink" Target="https://esolutiondev.com/" TargetMode="External"/><Relationship Id="rId360" Type="http://schemas.openxmlformats.org/officeDocument/2006/relationships/hyperlink" Target="https://t.co/SD0PSIx4bM" TargetMode="External"/><Relationship Id="rId2041" Type="http://schemas.openxmlformats.org/officeDocument/2006/relationships/hyperlink" Target="http://pbs.twimg.com/profile_images/963063177113202688/Bx4CEQ5a_normal.jpg" TargetMode="External"/><Relationship Id="rId220" Type="http://schemas.openxmlformats.org/officeDocument/2006/relationships/hyperlink" Target="https://t.co/UzqY7T23rX" TargetMode="External"/><Relationship Id="rId2998" Type="http://schemas.openxmlformats.org/officeDocument/2006/relationships/hyperlink" Target="https://twitter.com/s_carioni" TargetMode="External"/><Relationship Id="rId2858" Type="http://schemas.openxmlformats.org/officeDocument/2006/relationships/hyperlink" Target="https://twitter.com/eniservice" TargetMode="External"/><Relationship Id="rId99" Type="http://schemas.openxmlformats.org/officeDocument/2006/relationships/hyperlink" Target="https://t.co/uCxXGyNZHQ" TargetMode="External"/><Relationship Id="rId1667" Type="http://schemas.openxmlformats.org/officeDocument/2006/relationships/hyperlink" Target="http://pbs.twimg.com/profile_background_images/530656870/twitter-background-curation-traffic.png" TargetMode="External"/><Relationship Id="rId1874" Type="http://schemas.openxmlformats.org/officeDocument/2006/relationships/hyperlink" Target="http://pbs.twimg.com/profile_background_images/670450194/3f4db122fd8f3cfe6be2c1003aa30d41.jpeg" TargetMode="External"/><Relationship Id="rId2718" Type="http://schemas.openxmlformats.org/officeDocument/2006/relationships/hyperlink" Target="http://pbs.twimg.com/profile_images/1866094429/Italian-icon_normal.png" TargetMode="External"/><Relationship Id="rId2925" Type="http://schemas.openxmlformats.org/officeDocument/2006/relationships/hyperlink" Target="https://twitter.com/legros_ch" TargetMode="External"/><Relationship Id="rId1527" Type="http://schemas.openxmlformats.org/officeDocument/2006/relationships/hyperlink" Target="http://abs.twimg.com/images/themes/theme1/bg.png" TargetMode="External"/><Relationship Id="rId1734" Type="http://schemas.openxmlformats.org/officeDocument/2006/relationships/hyperlink" Target="http://pbs.twimg.com/profile_background_images/575705927459823617/aEdLGIM-.png" TargetMode="External"/><Relationship Id="rId1941" Type="http://schemas.openxmlformats.org/officeDocument/2006/relationships/hyperlink" Target="http://pbs.twimg.com/profile_images/561329461120212992/fdxE9DWx_normal.jpeg" TargetMode="External"/><Relationship Id="rId26" Type="http://schemas.openxmlformats.org/officeDocument/2006/relationships/hyperlink" Target="http://curatti.com/" TargetMode="External"/><Relationship Id="rId1801" Type="http://schemas.openxmlformats.org/officeDocument/2006/relationships/hyperlink" Target="http://pbs.twimg.com/profile_background_images/378800000152389385/8A0baoOT.png" TargetMode="External"/><Relationship Id="rId687" Type="http://schemas.openxmlformats.org/officeDocument/2006/relationships/hyperlink" Target="https://pbs.twimg.com/profile_banners/326736726/1520374393" TargetMode="External"/><Relationship Id="rId2368" Type="http://schemas.openxmlformats.org/officeDocument/2006/relationships/hyperlink" Target="http://pbs.twimg.com/profile_images/721355520679022596/lmabFyKr_normal.jpg" TargetMode="External"/><Relationship Id="rId894" Type="http://schemas.openxmlformats.org/officeDocument/2006/relationships/hyperlink" Target="https://pbs.twimg.com/profile_banners/258844049/1467111894" TargetMode="External"/><Relationship Id="rId1177" Type="http://schemas.openxmlformats.org/officeDocument/2006/relationships/hyperlink" Target="https://pbs.twimg.com/profile_banners/545410049/1359256963" TargetMode="External"/><Relationship Id="rId2575" Type="http://schemas.openxmlformats.org/officeDocument/2006/relationships/hyperlink" Target="http://pbs.twimg.com/profile_images/893595434634977281/c0Z2X10-_normal.jpg" TargetMode="External"/><Relationship Id="rId2782" Type="http://schemas.openxmlformats.org/officeDocument/2006/relationships/hyperlink" Target="https://twitter.com/bernieborges" TargetMode="External"/><Relationship Id="rId3419" Type="http://schemas.openxmlformats.org/officeDocument/2006/relationships/hyperlink" Target="https://twitter.com/milosdjukic011" TargetMode="External"/><Relationship Id="rId547" Type="http://schemas.openxmlformats.org/officeDocument/2006/relationships/hyperlink" Target="https://t.co/3AP7ELgRcu" TargetMode="External"/><Relationship Id="rId754" Type="http://schemas.openxmlformats.org/officeDocument/2006/relationships/hyperlink" Target="https://pbs.twimg.com/profile_banners/3417274557/1501579797" TargetMode="External"/><Relationship Id="rId961" Type="http://schemas.openxmlformats.org/officeDocument/2006/relationships/hyperlink" Target="https://pbs.twimg.com/profile_banners/2424313639/1494252090" TargetMode="External"/><Relationship Id="rId1384" Type="http://schemas.openxmlformats.org/officeDocument/2006/relationships/hyperlink" Target="http://abs.twimg.com/images/themes/theme4/bg.gif" TargetMode="External"/><Relationship Id="rId1591" Type="http://schemas.openxmlformats.org/officeDocument/2006/relationships/hyperlink" Target="http://abs.twimg.com/images/themes/theme1/bg.png" TargetMode="External"/><Relationship Id="rId2228" Type="http://schemas.openxmlformats.org/officeDocument/2006/relationships/hyperlink" Target="http://pbs.twimg.com/profile_images/506144982676144128/itycoxHH_normal.jpeg" TargetMode="External"/><Relationship Id="rId2435" Type="http://schemas.openxmlformats.org/officeDocument/2006/relationships/hyperlink" Target="http://pbs.twimg.com/profile_images/920988439075606534/4knE84c1_normal.jpg" TargetMode="External"/><Relationship Id="rId2642" Type="http://schemas.openxmlformats.org/officeDocument/2006/relationships/hyperlink" Target="http://pbs.twimg.com/profile_images/805000617890578432/q7O-tex-_normal.jpg" TargetMode="External"/><Relationship Id="rId90" Type="http://schemas.openxmlformats.org/officeDocument/2006/relationships/hyperlink" Target="http://rktragency.com/" TargetMode="External"/><Relationship Id="rId407" Type="http://schemas.openxmlformats.org/officeDocument/2006/relationships/hyperlink" Target="http://t.co/DegCyTjM2v" TargetMode="External"/><Relationship Id="rId614" Type="http://schemas.openxmlformats.org/officeDocument/2006/relationships/hyperlink" Target="https://pbs.twimg.com/profile_banners/15457017/1451781854" TargetMode="External"/><Relationship Id="rId821" Type="http://schemas.openxmlformats.org/officeDocument/2006/relationships/hyperlink" Target="https://pbs.twimg.com/profile_banners/296688992/1468483647" TargetMode="External"/><Relationship Id="rId1037" Type="http://schemas.openxmlformats.org/officeDocument/2006/relationships/hyperlink" Target="https://pbs.twimg.com/profile_banners/357078289/1490749289" TargetMode="External"/><Relationship Id="rId1244" Type="http://schemas.openxmlformats.org/officeDocument/2006/relationships/hyperlink" Target="https://pbs.twimg.com/profile_banners/7518252/1444404794" TargetMode="External"/><Relationship Id="rId1451" Type="http://schemas.openxmlformats.org/officeDocument/2006/relationships/hyperlink" Target="http://pbs.twimg.com/profile_background_images/179891687/SMHQ_Twitter4.jpg" TargetMode="External"/><Relationship Id="rId2502" Type="http://schemas.openxmlformats.org/officeDocument/2006/relationships/hyperlink" Target="http://pbs.twimg.com/profile_images/974761602510737408/jrXwGXGi_normal.jpg" TargetMode="External"/><Relationship Id="rId1104" Type="http://schemas.openxmlformats.org/officeDocument/2006/relationships/hyperlink" Target="https://pbs.twimg.com/profile_banners/14115587/1500908001" TargetMode="External"/><Relationship Id="rId1311" Type="http://schemas.openxmlformats.org/officeDocument/2006/relationships/hyperlink" Target="http://pbs.twimg.com/profile_background_images/549869299372806146/Q3G_giB8.jpeg" TargetMode="External"/><Relationship Id="rId3069" Type="http://schemas.openxmlformats.org/officeDocument/2006/relationships/hyperlink" Target="https://twitter.com/tsscltd" TargetMode="External"/><Relationship Id="rId3276" Type="http://schemas.openxmlformats.org/officeDocument/2006/relationships/hyperlink" Target="https://twitter.com/freemusicps" TargetMode="External"/><Relationship Id="rId3483" Type="http://schemas.openxmlformats.org/officeDocument/2006/relationships/hyperlink" Target="https://twitter.com/mmguta" TargetMode="External"/><Relationship Id="rId197" Type="http://schemas.openxmlformats.org/officeDocument/2006/relationships/hyperlink" Target="https://t.co/sreBREyhKT" TargetMode="External"/><Relationship Id="rId2085" Type="http://schemas.openxmlformats.org/officeDocument/2006/relationships/hyperlink" Target="http://pbs.twimg.com/profile_images/875758421307535360/YXxQblv2_normal.jpg" TargetMode="External"/><Relationship Id="rId2292" Type="http://schemas.openxmlformats.org/officeDocument/2006/relationships/hyperlink" Target="http://pbs.twimg.com/profile_images/938179777604677634/kuDnl0PS_normal.jpg" TargetMode="External"/><Relationship Id="rId3136" Type="http://schemas.openxmlformats.org/officeDocument/2006/relationships/hyperlink" Target="https://twitter.com/viralseedpl" TargetMode="External"/><Relationship Id="rId3343" Type="http://schemas.openxmlformats.org/officeDocument/2006/relationships/hyperlink" Target="https://twitter.com/oneopdas" TargetMode="External"/><Relationship Id="rId264" Type="http://schemas.openxmlformats.org/officeDocument/2006/relationships/hyperlink" Target="http://t.co/QadN8kpljA" TargetMode="External"/><Relationship Id="rId471" Type="http://schemas.openxmlformats.org/officeDocument/2006/relationships/hyperlink" Target="http://www.myfrugalbusiness.com/" TargetMode="External"/><Relationship Id="rId2152" Type="http://schemas.openxmlformats.org/officeDocument/2006/relationships/hyperlink" Target="http://pbs.twimg.com/profile_images/836625082403401728/YHLflBsg_normal.jpg" TargetMode="External"/><Relationship Id="rId124" Type="http://schemas.openxmlformats.org/officeDocument/2006/relationships/hyperlink" Target="http://blog.scoop.it/fr" TargetMode="External"/><Relationship Id="rId3203" Type="http://schemas.openxmlformats.org/officeDocument/2006/relationships/hyperlink" Target="https://twitter.com/laurapaakkonen" TargetMode="External"/><Relationship Id="rId3410" Type="http://schemas.openxmlformats.org/officeDocument/2006/relationships/hyperlink" Target="https://twitter.com/femoranfp" TargetMode="External"/><Relationship Id="rId331" Type="http://schemas.openxmlformats.org/officeDocument/2006/relationships/hyperlink" Target="http://t.co/NcYhDqKLQQ" TargetMode="External"/><Relationship Id="rId2012" Type="http://schemas.openxmlformats.org/officeDocument/2006/relationships/hyperlink" Target="http://pbs.twimg.com/profile_images/2534617345/r15ql3wxx3j5acnf3hbe_normal.jpeg" TargetMode="External"/><Relationship Id="rId2969" Type="http://schemas.openxmlformats.org/officeDocument/2006/relationships/hyperlink" Target="https://twitter.com/avivatink" TargetMode="External"/><Relationship Id="rId1778" Type="http://schemas.openxmlformats.org/officeDocument/2006/relationships/hyperlink" Target="http://abs.twimg.com/images/themes/theme18/bg.gif" TargetMode="External"/><Relationship Id="rId1985" Type="http://schemas.openxmlformats.org/officeDocument/2006/relationships/hyperlink" Target="http://pbs.twimg.com/profile_images/953508161134084096/1onZiZNJ_normal.jpg" TargetMode="External"/><Relationship Id="rId2829" Type="http://schemas.openxmlformats.org/officeDocument/2006/relationships/hyperlink" Target="https://twitter.com/emarketing_fr" TargetMode="External"/><Relationship Id="rId1638" Type="http://schemas.openxmlformats.org/officeDocument/2006/relationships/hyperlink" Target="http://abs.twimg.com/images/themes/theme14/bg.gif" TargetMode="External"/><Relationship Id="rId1845" Type="http://schemas.openxmlformats.org/officeDocument/2006/relationships/hyperlink" Target="http://abs.twimg.com/images/themes/theme9/bg.gif" TargetMode="External"/><Relationship Id="rId3060" Type="http://schemas.openxmlformats.org/officeDocument/2006/relationships/hyperlink" Target="https://twitter.com/agsoci" TargetMode="External"/><Relationship Id="rId1705" Type="http://schemas.openxmlformats.org/officeDocument/2006/relationships/hyperlink" Target="http://abs.twimg.com/images/themes/theme1/bg.png" TargetMode="External"/><Relationship Id="rId1912" Type="http://schemas.openxmlformats.org/officeDocument/2006/relationships/hyperlink" Target="http://abs.twimg.com/images/themes/theme1/bg.png" TargetMode="External"/><Relationship Id="rId798" Type="http://schemas.openxmlformats.org/officeDocument/2006/relationships/hyperlink" Target="https://pbs.twimg.com/profile_banners/718518584876531712/1520050812" TargetMode="External"/><Relationship Id="rId2479" Type="http://schemas.openxmlformats.org/officeDocument/2006/relationships/hyperlink" Target="http://pbs.twimg.com/profile_images/903605026597339137/buJ8O_5P_normal.jpg" TargetMode="External"/><Relationship Id="rId2686" Type="http://schemas.openxmlformats.org/officeDocument/2006/relationships/hyperlink" Target="http://pbs.twimg.com/profile_images/930488867182039041/xrwIGnwn_normal.jpg" TargetMode="External"/><Relationship Id="rId2893" Type="http://schemas.openxmlformats.org/officeDocument/2006/relationships/hyperlink" Target="https://twitter.com/empireselling" TargetMode="External"/><Relationship Id="rId658" Type="http://schemas.openxmlformats.org/officeDocument/2006/relationships/hyperlink" Target="https://pbs.twimg.com/profile_banners/19614200/1504200691" TargetMode="External"/><Relationship Id="rId865" Type="http://schemas.openxmlformats.org/officeDocument/2006/relationships/hyperlink" Target="https://pbs.twimg.com/profile_banners/16441762/1480297715" TargetMode="External"/><Relationship Id="rId1288" Type="http://schemas.openxmlformats.org/officeDocument/2006/relationships/hyperlink" Target="http://abs.twimg.com/images/themes/theme1/bg.png" TargetMode="External"/><Relationship Id="rId1495" Type="http://schemas.openxmlformats.org/officeDocument/2006/relationships/hyperlink" Target="http://abs.twimg.com/images/themes/theme1/bg.png" TargetMode="External"/><Relationship Id="rId2339" Type="http://schemas.openxmlformats.org/officeDocument/2006/relationships/hyperlink" Target="http://pbs.twimg.com/profile_images/2717136713/bab2609e944cc289fb30944a9b6631c2_normal.jpeg" TargetMode="External"/><Relationship Id="rId2546" Type="http://schemas.openxmlformats.org/officeDocument/2006/relationships/hyperlink" Target="http://pbs.twimg.com/profile_images/926124799641886721/kWtE6WGA_normal.jpg" TargetMode="External"/><Relationship Id="rId2753" Type="http://schemas.openxmlformats.org/officeDocument/2006/relationships/hyperlink" Target="https://twitter.com/youtube" TargetMode="External"/><Relationship Id="rId2960" Type="http://schemas.openxmlformats.org/officeDocument/2006/relationships/hyperlink" Target="https://twitter.com/anthonyrochand" TargetMode="External"/><Relationship Id="rId518" Type="http://schemas.openxmlformats.org/officeDocument/2006/relationships/hyperlink" Target="https://ceofocus.ca/" TargetMode="External"/><Relationship Id="rId725" Type="http://schemas.openxmlformats.org/officeDocument/2006/relationships/hyperlink" Target="https://pbs.twimg.com/profile_banners/3286141898/1504716155" TargetMode="External"/><Relationship Id="rId932" Type="http://schemas.openxmlformats.org/officeDocument/2006/relationships/hyperlink" Target="https://pbs.twimg.com/profile_banners/934430828574146571/1516821439" TargetMode="External"/><Relationship Id="rId1148" Type="http://schemas.openxmlformats.org/officeDocument/2006/relationships/hyperlink" Target="https://pbs.twimg.com/profile_banners/917058346225684480/1509369076" TargetMode="External"/><Relationship Id="rId1355" Type="http://schemas.openxmlformats.org/officeDocument/2006/relationships/hyperlink" Target="http://pbs.twimg.com/profile_background_images/378800000150329715/XrhXqmfj.jpeg" TargetMode="External"/><Relationship Id="rId1562" Type="http://schemas.openxmlformats.org/officeDocument/2006/relationships/hyperlink" Target="http://pbs.twimg.com/profile_background_images/192747353/x6f39eef54393c09cd0d844624b3b6e3.jpg" TargetMode="External"/><Relationship Id="rId2406" Type="http://schemas.openxmlformats.org/officeDocument/2006/relationships/hyperlink" Target="http://pbs.twimg.com/profile_images/462051221541359616/CwQH9fxB_normal.jpeg" TargetMode="External"/><Relationship Id="rId2613" Type="http://schemas.openxmlformats.org/officeDocument/2006/relationships/hyperlink" Target="http://pbs.twimg.com/profile_images/975215204211576832/hEeb-J9P_normal.jpg" TargetMode="External"/><Relationship Id="rId1008" Type="http://schemas.openxmlformats.org/officeDocument/2006/relationships/hyperlink" Target="https://pbs.twimg.com/profile_banners/2414840070/1484144371" TargetMode="External"/><Relationship Id="rId1215" Type="http://schemas.openxmlformats.org/officeDocument/2006/relationships/hyperlink" Target="https://pbs.twimg.com/profile_banners/38511276/1477083179" TargetMode="External"/><Relationship Id="rId1422" Type="http://schemas.openxmlformats.org/officeDocument/2006/relationships/hyperlink" Target="http://pbs.twimg.com/profile_background_images/450695114298376192/32cpUbSY.jpeg" TargetMode="External"/><Relationship Id="rId2820" Type="http://schemas.openxmlformats.org/officeDocument/2006/relationships/hyperlink" Target="https://twitter.com/dhaliwalkcgmai1" TargetMode="External"/><Relationship Id="rId61" Type="http://schemas.openxmlformats.org/officeDocument/2006/relationships/hyperlink" Target="https://t.co/9QXJDNmrO1" TargetMode="External"/><Relationship Id="rId3387" Type="http://schemas.openxmlformats.org/officeDocument/2006/relationships/hyperlink" Target="https://twitter.com/arifjohariali" TargetMode="External"/><Relationship Id="rId2196" Type="http://schemas.openxmlformats.org/officeDocument/2006/relationships/hyperlink" Target="http://pbs.twimg.com/profile_images/875694551180038145/l37jeR1W_normal.jpg" TargetMode="External"/><Relationship Id="rId168" Type="http://schemas.openxmlformats.org/officeDocument/2006/relationships/hyperlink" Target="https://t.co/zo7DW5E3YE" TargetMode="External"/><Relationship Id="rId3247" Type="http://schemas.openxmlformats.org/officeDocument/2006/relationships/hyperlink" Target="https://twitter.com/blogtips1" TargetMode="External"/><Relationship Id="rId3454" Type="http://schemas.openxmlformats.org/officeDocument/2006/relationships/hyperlink" Target="https://twitter.com/leadfoxfr" TargetMode="External"/><Relationship Id="rId375" Type="http://schemas.openxmlformats.org/officeDocument/2006/relationships/hyperlink" Target="http://t.co/lBEpuBrvYR" TargetMode="External"/><Relationship Id="rId582" Type="http://schemas.openxmlformats.org/officeDocument/2006/relationships/hyperlink" Target="https://t.co/7CCurY9spF" TargetMode="External"/><Relationship Id="rId2056" Type="http://schemas.openxmlformats.org/officeDocument/2006/relationships/hyperlink" Target="http://pbs.twimg.com/profile_images/861513984196956160/m4_fyApy_normal.jpg" TargetMode="External"/><Relationship Id="rId2263" Type="http://schemas.openxmlformats.org/officeDocument/2006/relationships/hyperlink" Target="http://pbs.twimg.com/profile_images/909075667433644033/3IsGUKbQ_normal.jpg" TargetMode="External"/><Relationship Id="rId2470" Type="http://schemas.openxmlformats.org/officeDocument/2006/relationships/hyperlink" Target="http://pbs.twimg.com/profile_images/925074530015596545/DAndZ9S8_normal.jpg" TargetMode="External"/><Relationship Id="rId3107" Type="http://schemas.openxmlformats.org/officeDocument/2006/relationships/hyperlink" Target="https://twitter.com/rachidamer" TargetMode="External"/><Relationship Id="rId3314" Type="http://schemas.openxmlformats.org/officeDocument/2006/relationships/hyperlink" Target="https://twitter.com/bystuheinecke" TargetMode="External"/><Relationship Id="rId235" Type="http://schemas.openxmlformats.org/officeDocument/2006/relationships/hyperlink" Target="https://t.co/dwDhSvLru6" TargetMode="External"/><Relationship Id="rId442" Type="http://schemas.openxmlformats.org/officeDocument/2006/relationships/hyperlink" Target="http://www.thesaleshunter.com/" TargetMode="External"/><Relationship Id="rId1072" Type="http://schemas.openxmlformats.org/officeDocument/2006/relationships/hyperlink" Target="https://pbs.twimg.com/profile_banners/18214949/1486910866" TargetMode="External"/><Relationship Id="rId2123" Type="http://schemas.openxmlformats.org/officeDocument/2006/relationships/hyperlink" Target="http://pbs.twimg.com/profile_images/423336432829079552/Qo40WvP4_normal.jpeg" TargetMode="External"/><Relationship Id="rId2330" Type="http://schemas.openxmlformats.org/officeDocument/2006/relationships/hyperlink" Target="http://pbs.twimg.com/profile_images/666150833281626113/bvfRPiWN_normal.jpg" TargetMode="External"/><Relationship Id="rId302" Type="http://schemas.openxmlformats.org/officeDocument/2006/relationships/hyperlink" Target="https://www.jadirectives.com/" TargetMode="External"/><Relationship Id="rId1889" Type="http://schemas.openxmlformats.org/officeDocument/2006/relationships/hyperlink" Target="http://pbs.twimg.com/profile_background_images/378800000177630449/BKmuMQeH.jpeg" TargetMode="External"/><Relationship Id="rId1749" Type="http://schemas.openxmlformats.org/officeDocument/2006/relationships/hyperlink" Target="http://abs.twimg.com/images/themes/theme1/bg.png" TargetMode="External"/><Relationship Id="rId1956" Type="http://schemas.openxmlformats.org/officeDocument/2006/relationships/hyperlink" Target="http://pbs.twimg.com/profile_images/886271828200529920/CygHiZ-5_normal.jpg" TargetMode="External"/><Relationship Id="rId3171" Type="http://schemas.openxmlformats.org/officeDocument/2006/relationships/hyperlink" Target="https://twitter.com/mysuccesstrain" TargetMode="External"/><Relationship Id="rId1609" Type="http://schemas.openxmlformats.org/officeDocument/2006/relationships/hyperlink" Target="http://pbs.twimg.com/profile_background_images/775189972/b4cf6087c5e5f9b6ce64fd0daa72c226.jpeg" TargetMode="External"/><Relationship Id="rId1816" Type="http://schemas.openxmlformats.org/officeDocument/2006/relationships/hyperlink" Target="http://abs.twimg.com/images/themes/theme16/bg.gif" TargetMode="External"/><Relationship Id="rId3031" Type="http://schemas.openxmlformats.org/officeDocument/2006/relationships/hyperlink" Target="https://twitter.com/stanrobinson" TargetMode="External"/><Relationship Id="rId2797" Type="http://schemas.openxmlformats.org/officeDocument/2006/relationships/hyperlink" Target="https://twitter.com/philippehassel" TargetMode="External"/><Relationship Id="rId769" Type="http://schemas.openxmlformats.org/officeDocument/2006/relationships/hyperlink" Target="https://pbs.twimg.com/profile_banners/911233931479015425/1520855686" TargetMode="External"/><Relationship Id="rId976" Type="http://schemas.openxmlformats.org/officeDocument/2006/relationships/hyperlink" Target="https://pbs.twimg.com/profile_banners/950065463857483776/1517073478" TargetMode="External"/><Relationship Id="rId1399" Type="http://schemas.openxmlformats.org/officeDocument/2006/relationships/hyperlink" Target="http://abs.twimg.com/images/themes/theme1/bg.png" TargetMode="External"/><Relationship Id="rId2657" Type="http://schemas.openxmlformats.org/officeDocument/2006/relationships/hyperlink" Target="http://pbs.twimg.com/profile_images/676153819798065152/JkwueaWj_normal.jpg" TargetMode="External"/><Relationship Id="rId629" Type="http://schemas.openxmlformats.org/officeDocument/2006/relationships/hyperlink" Target="https://pbs.twimg.com/profile_banners/3068007413/1520769866" TargetMode="External"/><Relationship Id="rId1259" Type="http://schemas.openxmlformats.org/officeDocument/2006/relationships/hyperlink" Target="https://pbs.twimg.com/profile_banners/987295699/1377184432" TargetMode="External"/><Relationship Id="rId1466" Type="http://schemas.openxmlformats.org/officeDocument/2006/relationships/hyperlink" Target="http://pbs.twimg.com/profile_background_images/187168380/xoxolizza-NewTwitterC.png" TargetMode="External"/><Relationship Id="rId2864" Type="http://schemas.openxmlformats.org/officeDocument/2006/relationships/hyperlink" Target="https://twitter.com/mangermaz" TargetMode="External"/><Relationship Id="rId836" Type="http://schemas.openxmlformats.org/officeDocument/2006/relationships/hyperlink" Target="https://pbs.twimg.com/profile_banners/873894798293319681/1521020935" TargetMode="External"/><Relationship Id="rId1119" Type="http://schemas.openxmlformats.org/officeDocument/2006/relationships/hyperlink" Target="https://pbs.twimg.com/profile_banners/2329230638/1391894470" TargetMode="External"/><Relationship Id="rId1673" Type="http://schemas.openxmlformats.org/officeDocument/2006/relationships/hyperlink" Target="http://abs.twimg.com/images/themes/theme1/bg.png" TargetMode="External"/><Relationship Id="rId1880" Type="http://schemas.openxmlformats.org/officeDocument/2006/relationships/hyperlink" Target="http://abs.twimg.com/images/themes/theme1/bg.png" TargetMode="External"/><Relationship Id="rId2517" Type="http://schemas.openxmlformats.org/officeDocument/2006/relationships/hyperlink" Target="http://pbs.twimg.com/profile_images/514819848019271680/hqKeMOBS_normal.jpeg" TargetMode="External"/><Relationship Id="rId2724" Type="http://schemas.openxmlformats.org/officeDocument/2006/relationships/hyperlink" Target="http://pbs.twimg.com/profile_images/735212530918887424/BB8OGI4g_normal.jpg" TargetMode="External"/><Relationship Id="rId2931" Type="http://schemas.openxmlformats.org/officeDocument/2006/relationships/hyperlink" Target="https://twitter.com/fr_skyblack" TargetMode="External"/><Relationship Id="rId903" Type="http://schemas.openxmlformats.org/officeDocument/2006/relationships/hyperlink" Target="https://pbs.twimg.com/profile_banners/112529593/1521229432" TargetMode="External"/><Relationship Id="rId1326" Type="http://schemas.openxmlformats.org/officeDocument/2006/relationships/hyperlink" Target="http://pbs.twimg.com/profile_background_images/378800000161225014/pAHBS0Gy.jpeg" TargetMode="External"/><Relationship Id="rId1533" Type="http://schemas.openxmlformats.org/officeDocument/2006/relationships/hyperlink" Target="http://abs.twimg.com/images/themes/theme1/bg.png" TargetMode="External"/><Relationship Id="rId1740" Type="http://schemas.openxmlformats.org/officeDocument/2006/relationships/hyperlink" Target="http://pbs.twimg.com/profile_background_images/850335600/d0e234c96232832f2386f0f53df41391.jpeg" TargetMode="External"/><Relationship Id="rId32" Type="http://schemas.openxmlformats.org/officeDocument/2006/relationships/hyperlink" Target="https://jeanlucraymond.fr/" TargetMode="External"/><Relationship Id="rId1600" Type="http://schemas.openxmlformats.org/officeDocument/2006/relationships/hyperlink" Target="http://abs.twimg.com/images/themes/theme1/bg.png" TargetMode="External"/><Relationship Id="rId3498" Type="http://schemas.openxmlformats.org/officeDocument/2006/relationships/hyperlink" Target="https://twitter.com/monikaruzicka" TargetMode="External"/><Relationship Id="rId3358" Type="http://schemas.openxmlformats.org/officeDocument/2006/relationships/hyperlink" Target="https://twitter.com/themrfave" TargetMode="External"/><Relationship Id="rId279" Type="http://schemas.openxmlformats.org/officeDocument/2006/relationships/hyperlink" Target="http://www.mytweetpack.com/" TargetMode="External"/><Relationship Id="rId486" Type="http://schemas.openxmlformats.org/officeDocument/2006/relationships/hyperlink" Target="https://t.co/5CEUjQmq91" TargetMode="External"/><Relationship Id="rId693" Type="http://schemas.openxmlformats.org/officeDocument/2006/relationships/hyperlink" Target="https://pbs.twimg.com/profile_banners/188365096/1518694791" TargetMode="External"/><Relationship Id="rId2167" Type="http://schemas.openxmlformats.org/officeDocument/2006/relationships/hyperlink" Target="http://pbs.twimg.com/profile_images/967883920036507653/vJbIejTa_normal.jpg" TargetMode="External"/><Relationship Id="rId2374" Type="http://schemas.openxmlformats.org/officeDocument/2006/relationships/hyperlink" Target="http://pbs.twimg.com/profile_images/686397634/callahan_100_pixels__2__normal.jpg" TargetMode="External"/><Relationship Id="rId2581" Type="http://schemas.openxmlformats.org/officeDocument/2006/relationships/hyperlink" Target="http://pbs.twimg.com/profile_images/906597967209132032/2xBjKdoG_normal.jpg" TargetMode="External"/><Relationship Id="rId3218" Type="http://schemas.openxmlformats.org/officeDocument/2006/relationships/hyperlink" Target="https://twitter.com/veeravirintie" TargetMode="External"/><Relationship Id="rId3425" Type="http://schemas.openxmlformats.org/officeDocument/2006/relationships/hyperlink" Target="https://twitter.com/jessescardina" TargetMode="External"/><Relationship Id="rId139" Type="http://schemas.openxmlformats.org/officeDocument/2006/relationships/hyperlink" Target="http://www.digitalistmag.com/" TargetMode="External"/><Relationship Id="rId346" Type="http://schemas.openxmlformats.org/officeDocument/2006/relationships/hyperlink" Target="http://www.linkedin.com/in/jillrowley/" TargetMode="External"/><Relationship Id="rId553" Type="http://schemas.openxmlformats.org/officeDocument/2006/relationships/hyperlink" Target="http://www.actionco.fr/" TargetMode="External"/><Relationship Id="rId760" Type="http://schemas.openxmlformats.org/officeDocument/2006/relationships/hyperlink" Target="https://pbs.twimg.com/profile_banners/296706215/1466753095" TargetMode="External"/><Relationship Id="rId1183" Type="http://schemas.openxmlformats.org/officeDocument/2006/relationships/hyperlink" Target="https://pbs.twimg.com/profile_banners/594649829/1495739985" TargetMode="External"/><Relationship Id="rId1390" Type="http://schemas.openxmlformats.org/officeDocument/2006/relationships/hyperlink" Target="http://abs.twimg.com/images/themes/theme1/bg.png" TargetMode="External"/><Relationship Id="rId2027" Type="http://schemas.openxmlformats.org/officeDocument/2006/relationships/hyperlink" Target="http://pbs.twimg.com/profile_images/778697250763513856/Ff8qBwol_normal.jpg" TargetMode="External"/><Relationship Id="rId2234" Type="http://schemas.openxmlformats.org/officeDocument/2006/relationships/hyperlink" Target="http://pbs.twimg.com/profile_images/903981480581443584/UoWcMAC0_normal.jpg" TargetMode="External"/><Relationship Id="rId2441" Type="http://schemas.openxmlformats.org/officeDocument/2006/relationships/hyperlink" Target="http://pbs.twimg.com/profile_images/1230123899/0042g23b_normal.jpg" TargetMode="External"/><Relationship Id="rId206" Type="http://schemas.openxmlformats.org/officeDocument/2006/relationships/hyperlink" Target="https://t.co/Vr8l7OLQ5H" TargetMode="External"/><Relationship Id="rId413" Type="http://schemas.openxmlformats.org/officeDocument/2006/relationships/hyperlink" Target="https://t.co/bQAZQriP9S" TargetMode="External"/><Relationship Id="rId1043" Type="http://schemas.openxmlformats.org/officeDocument/2006/relationships/hyperlink" Target="https://pbs.twimg.com/profile_banners/1515834372/1403288559" TargetMode="External"/><Relationship Id="rId620" Type="http://schemas.openxmlformats.org/officeDocument/2006/relationships/hyperlink" Target="https://pbs.twimg.com/profile_banners/523238320/1488924260" TargetMode="External"/><Relationship Id="rId1250" Type="http://schemas.openxmlformats.org/officeDocument/2006/relationships/hyperlink" Target="https://pbs.twimg.com/profile_banners/73249341/1479194782" TargetMode="External"/><Relationship Id="rId2301" Type="http://schemas.openxmlformats.org/officeDocument/2006/relationships/hyperlink" Target="http://pbs.twimg.com/profile_images/806926477719732225/Uu4sO143_normal.jpg" TargetMode="External"/><Relationship Id="rId1110" Type="http://schemas.openxmlformats.org/officeDocument/2006/relationships/hyperlink" Target="https://pbs.twimg.com/profile_banners/37852719/1461377379" TargetMode="External"/><Relationship Id="rId1927" Type="http://schemas.openxmlformats.org/officeDocument/2006/relationships/hyperlink" Target="http://pbs.twimg.com/profile_background_images/378800000166993975/Cbdpq6Wf.jpeg" TargetMode="External"/><Relationship Id="rId3075" Type="http://schemas.openxmlformats.org/officeDocument/2006/relationships/hyperlink" Target="https://twitter.com/kamichat" TargetMode="External"/><Relationship Id="rId3282" Type="http://schemas.openxmlformats.org/officeDocument/2006/relationships/hyperlink" Target="https://twitter.com/revenueassist" TargetMode="External"/><Relationship Id="rId2091" Type="http://schemas.openxmlformats.org/officeDocument/2006/relationships/hyperlink" Target="http://pbs.twimg.com/profile_images/3625717792/369f5a1c9bd4ce8ec925f015c9e2aea9_normal.jpeg" TargetMode="External"/><Relationship Id="rId3142" Type="http://schemas.openxmlformats.org/officeDocument/2006/relationships/hyperlink" Target="https://twitter.com/andrea_boscaro" TargetMode="External"/><Relationship Id="rId270" Type="http://schemas.openxmlformats.org/officeDocument/2006/relationships/hyperlink" Target="http://t.co/TTzzivuJW8" TargetMode="External"/><Relationship Id="rId3002" Type="http://schemas.openxmlformats.org/officeDocument/2006/relationships/hyperlink" Target="https://twitter.com/gdabischwebel" TargetMode="External"/><Relationship Id="rId130" Type="http://schemas.openxmlformats.org/officeDocument/2006/relationships/hyperlink" Target="http://www.worldconnector.org/" TargetMode="External"/><Relationship Id="rId2768" Type="http://schemas.openxmlformats.org/officeDocument/2006/relationships/hyperlink" Target="https://twitter.com/vijitbanthia" TargetMode="External"/><Relationship Id="rId2975" Type="http://schemas.openxmlformats.org/officeDocument/2006/relationships/hyperlink" Target="https://twitter.com/robre62" TargetMode="External"/><Relationship Id="rId947" Type="http://schemas.openxmlformats.org/officeDocument/2006/relationships/hyperlink" Target="https://pbs.twimg.com/profile_banners/2814630924/1432213633" TargetMode="External"/><Relationship Id="rId1577" Type="http://schemas.openxmlformats.org/officeDocument/2006/relationships/hyperlink" Target="http://abs.twimg.com/images/themes/theme1/bg.png" TargetMode="External"/><Relationship Id="rId1784" Type="http://schemas.openxmlformats.org/officeDocument/2006/relationships/hyperlink" Target="http://pbs.twimg.com/profile_background_images/378800000111248314/9dc108584d1076a50b60c933e4233642.jpeg" TargetMode="External"/><Relationship Id="rId1991" Type="http://schemas.openxmlformats.org/officeDocument/2006/relationships/hyperlink" Target="http://pbs.twimg.com/profile_images/837054036947804160/1xuuxJSA_normal.jpg" TargetMode="External"/><Relationship Id="rId2628" Type="http://schemas.openxmlformats.org/officeDocument/2006/relationships/hyperlink" Target="http://pbs.twimg.com/profile_images/898525497474379778/OmzqmlqF_normal.jpg" TargetMode="External"/><Relationship Id="rId2835" Type="http://schemas.openxmlformats.org/officeDocument/2006/relationships/hyperlink" Target="https://twitter.com/kanezadiane" TargetMode="External"/><Relationship Id="rId76" Type="http://schemas.openxmlformats.org/officeDocument/2006/relationships/hyperlink" Target="https://t.co/Xnjexyh2tY" TargetMode="External"/><Relationship Id="rId807" Type="http://schemas.openxmlformats.org/officeDocument/2006/relationships/hyperlink" Target="https://pbs.twimg.com/profile_banners/798922063645986822/1497559469" TargetMode="External"/><Relationship Id="rId1437" Type="http://schemas.openxmlformats.org/officeDocument/2006/relationships/hyperlink" Target="http://abs.twimg.com/images/themes/theme1/bg.png" TargetMode="External"/><Relationship Id="rId1644" Type="http://schemas.openxmlformats.org/officeDocument/2006/relationships/hyperlink" Target="http://abs.twimg.com/images/themes/theme14/bg.gif" TargetMode="External"/><Relationship Id="rId1851" Type="http://schemas.openxmlformats.org/officeDocument/2006/relationships/hyperlink" Target="http://pbs.twimg.com/profile_background_images/378800000032127435/cf963c7326bbed7a793e8cd3acb09800.jpeg" TargetMode="External"/><Relationship Id="rId2902" Type="http://schemas.openxmlformats.org/officeDocument/2006/relationships/hyperlink" Target="https://twitter.com/isabellajonescl" TargetMode="External"/><Relationship Id="rId1504" Type="http://schemas.openxmlformats.org/officeDocument/2006/relationships/hyperlink" Target="http://pbs.twimg.com/profile_background_images/608540239557238784/UBcn_JI2.jpg" TargetMode="External"/><Relationship Id="rId1711" Type="http://schemas.openxmlformats.org/officeDocument/2006/relationships/hyperlink" Target="http://abs.twimg.com/images/themes/theme1/bg.png" TargetMode="External"/><Relationship Id="rId3469" Type="http://schemas.openxmlformats.org/officeDocument/2006/relationships/hyperlink" Target="https://twitter.com/businesson_line" TargetMode="External"/><Relationship Id="rId597" Type="http://schemas.openxmlformats.org/officeDocument/2006/relationships/hyperlink" Target="http://t.co/7mzwWcfgfK" TargetMode="External"/><Relationship Id="rId2278" Type="http://schemas.openxmlformats.org/officeDocument/2006/relationships/hyperlink" Target="http://pbs.twimg.com/profile_images/728492416764882944/Dk7SWJM2_normal.jpg" TargetMode="External"/><Relationship Id="rId2485" Type="http://schemas.openxmlformats.org/officeDocument/2006/relationships/hyperlink" Target="http://pbs.twimg.com/profile_images/803928340470054913/oNIH08dj_normal.jpg" TargetMode="External"/><Relationship Id="rId3329" Type="http://schemas.openxmlformats.org/officeDocument/2006/relationships/hyperlink" Target="https://twitter.com/agsocial" TargetMode="External"/><Relationship Id="rId457" Type="http://schemas.openxmlformats.org/officeDocument/2006/relationships/hyperlink" Target="http://www.networksunday.com/" TargetMode="External"/><Relationship Id="rId1087" Type="http://schemas.openxmlformats.org/officeDocument/2006/relationships/hyperlink" Target="https://pbs.twimg.com/profile_banners/3395767516/1438271765" TargetMode="External"/><Relationship Id="rId1294" Type="http://schemas.openxmlformats.org/officeDocument/2006/relationships/hyperlink" Target="http://pbs.twimg.com/profile_background_images/513068223806185472/PHeWUQ9f.png" TargetMode="External"/><Relationship Id="rId2138" Type="http://schemas.openxmlformats.org/officeDocument/2006/relationships/hyperlink" Target="http://pbs.twimg.com/profile_images/847434009630191616/YCRR1SkA_normal.jpg" TargetMode="External"/><Relationship Id="rId2692" Type="http://schemas.openxmlformats.org/officeDocument/2006/relationships/hyperlink" Target="http://pbs.twimg.com/profile_images/916060019619065856/mdo8zfEk_normal.jpg" TargetMode="External"/><Relationship Id="rId664" Type="http://schemas.openxmlformats.org/officeDocument/2006/relationships/hyperlink" Target="https://pbs.twimg.com/profile_banners/554872922/1475215147" TargetMode="External"/><Relationship Id="rId871" Type="http://schemas.openxmlformats.org/officeDocument/2006/relationships/hyperlink" Target="https://pbs.twimg.com/profile_banners/3091296365/1505986703" TargetMode="External"/><Relationship Id="rId2345" Type="http://schemas.openxmlformats.org/officeDocument/2006/relationships/hyperlink" Target="http://pbs.twimg.com/profile_images/378800000704743258/52c7d1c9e89985f17d0f0b558288ac1d_normal.jpeg" TargetMode="External"/><Relationship Id="rId2552" Type="http://schemas.openxmlformats.org/officeDocument/2006/relationships/hyperlink" Target="http://pbs.twimg.com/profile_images/891000399209132033/Hn-NGF1g_normal.jpg" TargetMode="External"/><Relationship Id="rId317" Type="http://schemas.openxmlformats.org/officeDocument/2006/relationships/hyperlink" Target="https://t.co/wnh0gzqQRb" TargetMode="External"/><Relationship Id="rId524" Type="http://schemas.openxmlformats.org/officeDocument/2006/relationships/hyperlink" Target="https://t.co/c2bA62Y2up" TargetMode="External"/><Relationship Id="rId731" Type="http://schemas.openxmlformats.org/officeDocument/2006/relationships/hyperlink" Target="https://pbs.twimg.com/profile_banners/28276369/1466006561" TargetMode="External"/><Relationship Id="rId1154" Type="http://schemas.openxmlformats.org/officeDocument/2006/relationships/hyperlink" Target="https://pbs.twimg.com/profile_banners/15158441/1398916120" TargetMode="External"/><Relationship Id="rId1361" Type="http://schemas.openxmlformats.org/officeDocument/2006/relationships/hyperlink" Target="http://pbs.twimg.com/profile_background_images/729890714/fcca7a256696acece33dc646adc17bf6.png" TargetMode="External"/><Relationship Id="rId2205" Type="http://schemas.openxmlformats.org/officeDocument/2006/relationships/hyperlink" Target="http://pbs.twimg.com/profile_images/700607476731805696/G4rUUtmx_normal.jpg" TargetMode="External"/><Relationship Id="rId2412" Type="http://schemas.openxmlformats.org/officeDocument/2006/relationships/hyperlink" Target="http://pbs.twimg.com/profile_images/824568592352043008/EGmrjW0P_normal.jpg" TargetMode="External"/><Relationship Id="rId1014" Type="http://schemas.openxmlformats.org/officeDocument/2006/relationships/hyperlink" Target="https://pbs.twimg.com/profile_banners/345436039/1459024588" TargetMode="External"/><Relationship Id="rId1221" Type="http://schemas.openxmlformats.org/officeDocument/2006/relationships/hyperlink" Target="https://pbs.twimg.com/profile_banners/47969383/1399272608" TargetMode="External"/><Relationship Id="rId3186" Type="http://schemas.openxmlformats.org/officeDocument/2006/relationships/hyperlink" Target="https://twitter.com/oraclepartners" TargetMode="External"/><Relationship Id="rId3393" Type="http://schemas.openxmlformats.org/officeDocument/2006/relationships/hyperlink" Target="https://twitter.com/timothy" TargetMode="External"/><Relationship Id="rId3046" Type="http://schemas.openxmlformats.org/officeDocument/2006/relationships/hyperlink" Target="https://twitter.com/iancleary" TargetMode="External"/><Relationship Id="rId3253" Type="http://schemas.openxmlformats.org/officeDocument/2006/relationships/hyperlink" Target="https://twitter.com/agence636" TargetMode="External"/><Relationship Id="rId3460" Type="http://schemas.openxmlformats.org/officeDocument/2006/relationships/hyperlink" Target="https://twitter.com/rogbalrol" TargetMode="External"/><Relationship Id="rId174" Type="http://schemas.openxmlformats.org/officeDocument/2006/relationships/hyperlink" Target="http://www.pinterest.com/arkkangel/" TargetMode="External"/><Relationship Id="rId381" Type="http://schemas.openxmlformats.org/officeDocument/2006/relationships/hyperlink" Target="https://t.co/8WgPeujrY5" TargetMode="External"/><Relationship Id="rId2062" Type="http://schemas.openxmlformats.org/officeDocument/2006/relationships/hyperlink" Target="http://abs.twimg.com/sticky/default_profile_images/default_profile_normal.png" TargetMode="External"/><Relationship Id="rId3113" Type="http://schemas.openxmlformats.org/officeDocument/2006/relationships/hyperlink" Target="https://twitter.com/alatzama" TargetMode="External"/><Relationship Id="rId241" Type="http://schemas.openxmlformats.org/officeDocument/2006/relationships/hyperlink" Target="http://t.co/VlWWypYpZ0" TargetMode="External"/><Relationship Id="rId3320" Type="http://schemas.openxmlformats.org/officeDocument/2006/relationships/hyperlink" Target="https://twitter.com/abhiseoexpert" TargetMode="External"/><Relationship Id="rId2879" Type="http://schemas.openxmlformats.org/officeDocument/2006/relationships/hyperlink" Target="https://twitter.com/jpersiva" TargetMode="External"/><Relationship Id="rId101" Type="http://schemas.openxmlformats.org/officeDocument/2006/relationships/hyperlink" Target="https://t.co/KGW6uGQAl0" TargetMode="External"/><Relationship Id="rId1688" Type="http://schemas.openxmlformats.org/officeDocument/2006/relationships/hyperlink" Target="http://abs.twimg.com/images/themes/theme1/bg.png" TargetMode="External"/><Relationship Id="rId1895" Type="http://schemas.openxmlformats.org/officeDocument/2006/relationships/hyperlink" Target="http://pbs.twimg.com/profile_background_images/500311498355269633/JycHTbQx.png" TargetMode="External"/><Relationship Id="rId2739" Type="http://schemas.openxmlformats.org/officeDocument/2006/relationships/hyperlink" Target="https://twitter.com/mikequindazzi" TargetMode="External"/><Relationship Id="rId2946" Type="http://schemas.openxmlformats.org/officeDocument/2006/relationships/hyperlink" Target="https://twitter.com/vsnamsterdam" TargetMode="External"/><Relationship Id="rId918" Type="http://schemas.openxmlformats.org/officeDocument/2006/relationships/hyperlink" Target="https://pbs.twimg.com/profile_banners/3169875057/1441929695" TargetMode="External"/><Relationship Id="rId1548" Type="http://schemas.openxmlformats.org/officeDocument/2006/relationships/hyperlink" Target="http://pbs.twimg.com/profile_background_images/701370107/158739083d487e86a0bdc2eca3cce1e6.png" TargetMode="External"/><Relationship Id="rId1755" Type="http://schemas.openxmlformats.org/officeDocument/2006/relationships/hyperlink" Target="http://pbs.twimg.com/profile_background_images/769077603/35503a337ed2943682dd4a189f2113ed.jpeg" TargetMode="External"/><Relationship Id="rId1408" Type="http://schemas.openxmlformats.org/officeDocument/2006/relationships/hyperlink" Target="http://abs.twimg.com/images/themes/theme1/bg.png" TargetMode="External"/><Relationship Id="rId1962" Type="http://schemas.openxmlformats.org/officeDocument/2006/relationships/hyperlink" Target="http://pbs.twimg.com/profile_images/874423438382739456/iluuSs4m_normal.jpg" TargetMode="External"/><Relationship Id="rId2806" Type="http://schemas.openxmlformats.org/officeDocument/2006/relationships/hyperlink" Target="https://twitter.com/greattywrp" TargetMode="External"/><Relationship Id="rId47" Type="http://schemas.openxmlformats.org/officeDocument/2006/relationships/hyperlink" Target="http://t.co/Ukh9Sw9BIq" TargetMode="External"/><Relationship Id="rId1615" Type="http://schemas.openxmlformats.org/officeDocument/2006/relationships/hyperlink" Target="http://abs.twimg.com/images/themes/theme1/bg.png" TargetMode="External"/><Relationship Id="rId1822" Type="http://schemas.openxmlformats.org/officeDocument/2006/relationships/hyperlink" Target="http://pbs.twimg.com/profile_background_images/452760930724491264/NH2DvJUM.png" TargetMode="External"/><Relationship Id="rId2389" Type="http://schemas.openxmlformats.org/officeDocument/2006/relationships/hyperlink" Target="http://pbs.twimg.com/profile_images/882295293542354944/k5VRk5Pg_normal.jpg" TargetMode="External"/><Relationship Id="rId2596" Type="http://schemas.openxmlformats.org/officeDocument/2006/relationships/hyperlink" Target="http://pbs.twimg.com/profile_images/457670504195706881/91-dnBqV_normal.png" TargetMode="External"/><Relationship Id="rId568" Type="http://schemas.openxmlformats.org/officeDocument/2006/relationships/hyperlink" Target="https://t.co/qF3fHxhLRG" TargetMode="External"/><Relationship Id="rId775" Type="http://schemas.openxmlformats.org/officeDocument/2006/relationships/hyperlink" Target="https://pbs.twimg.com/profile_banners/2254187862/1462897486" TargetMode="External"/><Relationship Id="rId982" Type="http://schemas.openxmlformats.org/officeDocument/2006/relationships/hyperlink" Target="https://pbs.twimg.com/profile_banners/2407438758/1493821991" TargetMode="External"/><Relationship Id="rId1198" Type="http://schemas.openxmlformats.org/officeDocument/2006/relationships/hyperlink" Target="https://pbs.twimg.com/profile_banners/115065053/1520263317" TargetMode="External"/><Relationship Id="rId2249" Type="http://schemas.openxmlformats.org/officeDocument/2006/relationships/hyperlink" Target="http://pbs.twimg.com/profile_images/1569173411/Logo_Web_JPG_normal.jpg" TargetMode="External"/><Relationship Id="rId2456" Type="http://schemas.openxmlformats.org/officeDocument/2006/relationships/hyperlink" Target="http://pbs.twimg.com/profile_images/873125148949229574/WwAyfBZ7_normal.jpg" TargetMode="External"/><Relationship Id="rId2663" Type="http://schemas.openxmlformats.org/officeDocument/2006/relationships/hyperlink" Target="http://pbs.twimg.com/profile_images/960528912714555393/L5Gj8P2Z_normal.jpg" TargetMode="External"/><Relationship Id="rId2870" Type="http://schemas.openxmlformats.org/officeDocument/2006/relationships/hyperlink" Target="https://twitter.com/dmscott" TargetMode="External"/><Relationship Id="rId3507" Type="http://schemas.openxmlformats.org/officeDocument/2006/relationships/hyperlink" Target="https://twitter.com/ravi_bansal5" TargetMode="External"/><Relationship Id="rId428" Type="http://schemas.openxmlformats.org/officeDocument/2006/relationships/hyperlink" Target="https://t.co/lBEpuBrvYR" TargetMode="External"/><Relationship Id="rId635" Type="http://schemas.openxmlformats.org/officeDocument/2006/relationships/hyperlink" Target="https://pbs.twimg.com/profile_banners/492890318/1506922139" TargetMode="External"/><Relationship Id="rId842" Type="http://schemas.openxmlformats.org/officeDocument/2006/relationships/hyperlink" Target="https://pbs.twimg.com/profile_banners/61498632/1488979717" TargetMode="External"/><Relationship Id="rId1058" Type="http://schemas.openxmlformats.org/officeDocument/2006/relationships/hyperlink" Target="https://pbs.twimg.com/profile_banners/2961777629/1487512151" TargetMode="External"/><Relationship Id="rId1265" Type="http://schemas.openxmlformats.org/officeDocument/2006/relationships/hyperlink" Target="https://pbs.twimg.com/profile_banners/200489888/1435662322" TargetMode="External"/><Relationship Id="rId1472" Type="http://schemas.openxmlformats.org/officeDocument/2006/relationships/hyperlink" Target="http://abs.twimg.com/images/themes/theme1/bg.png" TargetMode="External"/><Relationship Id="rId2109" Type="http://schemas.openxmlformats.org/officeDocument/2006/relationships/hyperlink" Target="http://abs.twimg.com/sticky/default_profile_images/default_profile_normal.png" TargetMode="External"/><Relationship Id="rId2316" Type="http://schemas.openxmlformats.org/officeDocument/2006/relationships/hyperlink" Target="http://pbs.twimg.com/profile_images/960829404564918273/OnFH1VZZ_normal.jpg" TargetMode="External"/><Relationship Id="rId2523" Type="http://schemas.openxmlformats.org/officeDocument/2006/relationships/hyperlink" Target="http://pbs.twimg.com/profile_images/941297679241564160/k9yfCskd_normal.jpg" TargetMode="External"/><Relationship Id="rId2730" Type="http://schemas.openxmlformats.org/officeDocument/2006/relationships/hyperlink" Target="https://twitter.com/andypafa" TargetMode="External"/><Relationship Id="rId702" Type="http://schemas.openxmlformats.org/officeDocument/2006/relationships/hyperlink" Target="https://pbs.twimg.com/profile_banners/727759488414060545/1462346725" TargetMode="External"/><Relationship Id="rId1125" Type="http://schemas.openxmlformats.org/officeDocument/2006/relationships/hyperlink" Target="https://pbs.twimg.com/profile_banners/555478542/1517760581" TargetMode="External"/><Relationship Id="rId1332" Type="http://schemas.openxmlformats.org/officeDocument/2006/relationships/hyperlink" Target="http://pbs.twimg.com/profile_background_images/601654497/fc1vvc2oi8n7y6gheefs.jpeg" TargetMode="External"/><Relationship Id="rId3297" Type="http://schemas.openxmlformats.org/officeDocument/2006/relationships/hyperlink" Target="https://twitter.com/seosmoindore" TargetMode="External"/><Relationship Id="rId3157" Type="http://schemas.openxmlformats.org/officeDocument/2006/relationships/hyperlink" Target="https://twitter.com/chipparade" TargetMode="External"/><Relationship Id="rId285" Type="http://schemas.openxmlformats.org/officeDocument/2006/relationships/hyperlink" Target="https://t.co/lZqpq6UZNA" TargetMode="External"/><Relationship Id="rId3364" Type="http://schemas.openxmlformats.org/officeDocument/2006/relationships/hyperlink" Target="https://twitter.com/oda_f" TargetMode="External"/><Relationship Id="rId492" Type="http://schemas.openxmlformats.org/officeDocument/2006/relationships/hyperlink" Target="https://www.linkedin.com/in/thomaspower/" TargetMode="External"/><Relationship Id="rId2173" Type="http://schemas.openxmlformats.org/officeDocument/2006/relationships/hyperlink" Target="http://pbs.twimg.com/profile_images/520324678779297792/6FBHFxpw_normal.png" TargetMode="External"/><Relationship Id="rId2380" Type="http://schemas.openxmlformats.org/officeDocument/2006/relationships/hyperlink" Target="http://pbs.twimg.com/profile_images/608529459096879105/FoOwy-W4_normal.jpg" TargetMode="External"/><Relationship Id="rId3017" Type="http://schemas.openxmlformats.org/officeDocument/2006/relationships/hyperlink" Target="https://twitter.com/chrisarrcar" TargetMode="External"/><Relationship Id="rId3224" Type="http://schemas.openxmlformats.org/officeDocument/2006/relationships/hyperlink" Target="https://twitter.com/monstapreneurs" TargetMode="External"/><Relationship Id="rId3431" Type="http://schemas.openxmlformats.org/officeDocument/2006/relationships/hyperlink" Target="https://twitter.com/louisserge" TargetMode="External"/><Relationship Id="rId145" Type="http://schemas.openxmlformats.org/officeDocument/2006/relationships/hyperlink" Target="https://t.co/TbBe6ZPjch" TargetMode="External"/><Relationship Id="rId352" Type="http://schemas.openxmlformats.org/officeDocument/2006/relationships/hyperlink" Target="https://t.co/qlUTB78MUy" TargetMode="External"/><Relationship Id="rId2033" Type="http://schemas.openxmlformats.org/officeDocument/2006/relationships/hyperlink" Target="http://pbs.twimg.com/profile_images/856508969568935936/4szM0464_normal.jpg" TargetMode="External"/><Relationship Id="rId2240" Type="http://schemas.openxmlformats.org/officeDocument/2006/relationships/hyperlink" Target="http://pbs.twimg.com/profile_images/876146683070955520/aTT4rR1R_normal.jpg" TargetMode="External"/><Relationship Id="rId212" Type="http://schemas.openxmlformats.org/officeDocument/2006/relationships/hyperlink" Target="https://t.co/vpaI36CX88" TargetMode="External"/><Relationship Id="rId1799" Type="http://schemas.openxmlformats.org/officeDocument/2006/relationships/hyperlink" Target="http://pbs.twimg.com/profile_background_images/552240610543800320/U6vLkUXd.jpeg" TargetMode="External"/><Relationship Id="rId2100" Type="http://schemas.openxmlformats.org/officeDocument/2006/relationships/hyperlink" Target="http://abs.twimg.com/sticky/default_profile_images/default_profile_normal.png" TargetMode="External"/><Relationship Id="rId1659" Type="http://schemas.openxmlformats.org/officeDocument/2006/relationships/hyperlink" Target="http://abs.twimg.com/images/themes/theme1/bg.png" TargetMode="External"/><Relationship Id="rId1866" Type="http://schemas.openxmlformats.org/officeDocument/2006/relationships/hyperlink" Target="http://abs.twimg.com/images/themes/theme9/bg.gif" TargetMode="External"/><Relationship Id="rId2917" Type="http://schemas.openxmlformats.org/officeDocument/2006/relationships/hyperlink" Target="https://twitter.com/loicsim" TargetMode="External"/><Relationship Id="rId3081" Type="http://schemas.openxmlformats.org/officeDocument/2006/relationships/hyperlink" Target="https://twitter.com/salesforc" TargetMode="External"/><Relationship Id="rId1519" Type="http://schemas.openxmlformats.org/officeDocument/2006/relationships/hyperlink" Target="http://pbs.twimg.com/profile_background_images/378800000165418044/is3jytOE.jpeg" TargetMode="External"/><Relationship Id="rId1726" Type="http://schemas.openxmlformats.org/officeDocument/2006/relationships/hyperlink" Target="http://abs.twimg.com/images/themes/theme1/bg.png" TargetMode="External"/><Relationship Id="rId1933" Type="http://schemas.openxmlformats.org/officeDocument/2006/relationships/hyperlink" Target="http://pbs.twimg.com/profile_background_images/795676184/720d00179a79c295dfb89a96dad37c9a.png" TargetMode="External"/><Relationship Id="rId18" Type="http://schemas.openxmlformats.org/officeDocument/2006/relationships/hyperlink" Target="http://t.co/8GKo4bHYkv" TargetMode="External"/><Relationship Id="rId679" Type="http://schemas.openxmlformats.org/officeDocument/2006/relationships/hyperlink" Target="https://pbs.twimg.com/profile_banners/158497233/1395694685" TargetMode="External"/><Relationship Id="rId886" Type="http://schemas.openxmlformats.org/officeDocument/2006/relationships/hyperlink" Target="https://pbs.twimg.com/profile_banners/428425372/1462705603" TargetMode="External"/><Relationship Id="rId2567" Type="http://schemas.openxmlformats.org/officeDocument/2006/relationships/hyperlink" Target="http://pbs.twimg.com/profile_images/972868614230601734/bf01sXoy_normal.jpg" TargetMode="External"/><Relationship Id="rId2774" Type="http://schemas.openxmlformats.org/officeDocument/2006/relationships/hyperlink" Target="https://twitter.com/silicontent506" TargetMode="External"/><Relationship Id="rId2" Type="http://schemas.openxmlformats.org/officeDocument/2006/relationships/hyperlink" Target="https://www.facebook.com/CFMCI" TargetMode="External"/><Relationship Id="rId539" Type="http://schemas.openxmlformats.org/officeDocument/2006/relationships/hyperlink" Target="https://t.co/lpF4COKpXk" TargetMode="External"/><Relationship Id="rId746" Type="http://schemas.openxmlformats.org/officeDocument/2006/relationships/hyperlink" Target="https://pbs.twimg.com/profile_banners/1415837851/1368115106" TargetMode="External"/><Relationship Id="rId1169" Type="http://schemas.openxmlformats.org/officeDocument/2006/relationships/hyperlink" Target="https://pbs.twimg.com/profile_banners/661643/1353516961" TargetMode="External"/><Relationship Id="rId1376" Type="http://schemas.openxmlformats.org/officeDocument/2006/relationships/hyperlink" Target="http://pbs.twimg.com/profile_background_images/41734417/abiLogo_jumpdrive.jpg" TargetMode="External"/><Relationship Id="rId1583" Type="http://schemas.openxmlformats.org/officeDocument/2006/relationships/hyperlink" Target="http://abs.twimg.com/images/themes/theme1/bg.png" TargetMode="External"/><Relationship Id="rId2427" Type="http://schemas.openxmlformats.org/officeDocument/2006/relationships/hyperlink" Target="http://pbs.twimg.com/profile_images/920608075370979329/QwjXxt9Q_normal.jpg" TargetMode="External"/><Relationship Id="rId2981" Type="http://schemas.openxmlformats.org/officeDocument/2006/relationships/hyperlink" Target="https://twitter.com/luckeebutterfly" TargetMode="External"/><Relationship Id="rId953" Type="http://schemas.openxmlformats.org/officeDocument/2006/relationships/hyperlink" Target="https://pbs.twimg.com/profile_banners/1163847818/1485378693" TargetMode="External"/><Relationship Id="rId1029" Type="http://schemas.openxmlformats.org/officeDocument/2006/relationships/hyperlink" Target="https://pbs.twimg.com/profile_banners/2163282018/1520354964" TargetMode="External"/><Relationship Id="rId1236" Type="http://schemas.openxmlformats.org/officeDocument/2006/relationships/hyperlink" Target="https://pbs.twimg.com/profile_banners/1485682730/1493876969" TargetMode="External"/><Relationship Id="rId1790" Type="http://schemas.openxmlformats.org/officeDocument/2006/relationships/hyperlink" Target="http://abs.twimg.com/images/themes/theme1/bg.png" TargetMode="External"/><Relationship Id="rId2634" Type="http://schemas.openxmlformats.org/officeDocument/2006/relationships/hyperlink" Target="http://pbs.twimg.com/profile_images/909309785148985345/fXdu3mE8_normal.jpg" TargetMode="External"/><Relationship Id="rId2841" Type="http://schemas.openxmlformats.org/officeDocument/2006/relationships/hyperlink" Target="https://twitter.com/social_hire" TargetMode="External"/><Relationship Id="rId82" Type="http://schemas.openxmlformats.org/officeDocument/2006/relationships/hyperlink" Target="http://t.co/6PXlis6C3B" TargetMode="External"/><Relationship Id="rId606" Type="http://schemas.openxmlformats.org/officeDocument/2006/relationships/hyperlink" Target="https://pbs.twimg.com/profile_banners/245948505/1400509220" TargetMode="External"/><Relationship Id="rId813" Type="http://schemas.openxmlformats.org/officeDocument/2006/relationships/hyperlink" Target="https://pbs.twimg.com/profile_banners/180317088/1521455796" TargetMode="External"/><Relationship Id="rId1443" Type="http://schemas.openxmlformats.org/officeDocument/2006/relationships/hyperlink" Target="http://pbs.twimg.com/profile_background_images/494825947816677376/APvCHShK.png" TargetMode="External"/><Relationship Id="rId1650" Type="http://schemas.openxmlformats.org/officeDocument/2006/relationships/hyperlink" Target="http://pbs.twimg.com/profile_background_images/504424020909907968/rJwM4Z_z.jpeg" TargetMode="External"/><Relationship Id="rId2701" Type="http://schemas.openxmlformats.org/officeDocument/2006/relationships/hyperlink" Target="http://pbs.twimg.com/profile_images/698572469708398593/G5tmoO3j_normal.png" TargetMode="External"/><Relationship Id="rId1303" Type="http://schemas.openxmlformats.org/officeDocument/2006/relationships/hyperlink" Target="http://abs.twimg.com/images/themes/theme1/bg.png" TargetMode="External"/><Relationship Id="rId1510" Type="http://schemas.openxmlformats.org/officeDocument/2006/relationships/hyperlink" Target="http://abs.twimg.com/images/themes/theme9/bg.gif" TargetMode="External"/><Relationship Id="rId3268" Type="http://schemas.openxmlformats.org/officeDocument/2006/relationships/hyperlink" Target="https://twitter.com/denniskoutoudis" TargetMode="External"/><Relationship Id="rId3475" Type="http://schemas.openxmlformats.org/officeDocument/2006/relationships/hyperlink" Target="https://twitter.com/pegmiller" TargetMode="External"/><Relationship Id="rId189" Type="http://schemas.openxmlformats.org/officeDocument/2006/relationships/hyperlink" Target="https://www.bebee.com/" TargetMode="External"/><Relationship Id="rId396" Type="http://schemas.openxmlformats.org/officeDocument/2006/relationships/hyperlink" Target="http://www.thisisbeacon.com/" TargetMode="External"/><Relationship Id="rId2077" Type="http://schemas.openxmlformats.org/officeDocument/2006/relationships/hyperlink" Target="http://pbs.twimg.com/profile_images/577364035978403840/fiRmwWTo_normal.png" TargetMode="External"/><Relationship Id="rId2284" Type="http://schemas.openxmlformats.org/officeDocument/2006/relationships/hyperlink" Target="http://pbs.twimg.com/profile_images/868918317846867968/EhuT05nP_normal.jpg" TargetMode="External"/><Relationship Id="rId2491" Type="http://schemas.openxmlformats.org/officeDocument/2006/relationships/hyperlink" Target="http://pbs.twimg.com/profile_images/936680973214855169/fDhu_BKi_normal.jpg" TargetMode="External"/><Relationship Id="rId3128" Type="http://schemas.openxmlformats.org/officeDocument/2006/relationships/hyperlink" Target="https://twitter.com/cmicontent" TargetMode="External"/><Relationship Id="rId3335" Type="http://schemas.openxmlformats.org/officeDocument/2006/relationships/hyperlink" Target="https://twitter.com/jessisdabest953" TargetMode="External"/><Relationship Id="rId256" Type="http://schemas.openxmlformats.org/officeDocument/2006/relationships/hyperlink" Target="http://t.co/JReCdEbd21" TargetMode="External"/><Relationship Id="rId463" Type="http://schemas.openxmlformats.org/officeDocument/2006/relationships/hyperlink" Target="https://plus.google.com/+WaroongNetID" TargetMode="External"/><Relationship Id="rId670" Type="http://schemas.openxmlformats.org/officeDocument/2006/relationships/hyperlink" Target="https://pbs.twimg.com/profile_banners/240493951/1446544471" TargetMode="External"/><Relationship Id="rId1093" Type="http://schemas.openxmlformats.org/officeDocument/2006/relationships/hyperlink" Target="https://pbs.twimg.com/profile_banners/16248319/1498678513" TargetMode="External"/><Relationship Id="rId2144" Type="http://schemas.openxmlformats.org/officeDocument/2006/relationships/hyperlink" Target="http://pbs.twimg.com/profile_images/743549460962287616/DUeaU-kY_normal.jpg" TargetMode="External"/><Relationship Id="rId2351" Type="http://schemas.openxmlformats.org/officeDocument/2006/relationships/hyperlink" Target="http://pbs.twimg.com/profile_images/955473759984672769/ZyOI-kCp_normal.jpg" TargetMode="External"/><Relationship Id="rId3402" Type="http://schemas.openxmlformats.org/officeDocument/2006/relationships/hyperlink" Target="https://twitter.com/highchloecloud" TargetMode="External"/><Relationship Id="rId116" Type="http://schemas.openxmlformats.org/officeDocument/2006/relationships/hyperlink" Target="http://www.1min30.com/" TargetMode="External"/><Relationship Id="rId323" Type="http://schemas.openxmlformats.org/officeDocument/2006/relationships/hyperlink" Target="http://t.co/Q6GLUoLUtE" TargetMode="External"/><Relationship Id="rId530" Type="http://schemas.openxmlformats.org/officeDocument/2006/relationships/hyperlink" Target="http://searchsalesforce.com/" TargetMode="External"/><Relationship Id="rId1160" Type="http://schemas.openxmlformats.org/officeDocument/2006/relationships/hyperlink" Target="https://pbs.twimg.com/profile_banners/1455981426/1397952198" TargetMode="External"/><Relationship Id="rId2004" Type="http://schemas.openxmlformats.org/officeDocument/2006/relationships/hyperlink" Target="http://pbs.twimg.com/profile_images/378800000365043019/c8513c00783206a9210087dafd245edf_normal.jpeg" TargetMode="External"/><Relationship Id="rId2211" Type="http://schemas.openxmlformats.org/officeDocument/2006/relationships/hyperlink" Target="http://pbs.twimg.com/profile_images/791691731754332160/AtaQLG7e_normal.jpg" TargetMode="External"/><Relationship Id="rId1020" Type="http://schemas.openxmlformats.org/officeDocument/2006/relationships/hyperlink" Target="https://pbs.twimg.com/profile_banners/39464477/1421588488" TargetMode="External"/><Relationship Id="rId1977" Type="http://schemas.openxmlformats.org/officeDocument/2006/relationships/hyperlink" Target="http://pbs.twimg.com/profile_images/813506776029102080/SxeLIf08_normal.jpg" TargetMode="External"/><Relationship Id="rId1837" Type="http://schemas.openxmlformats.org/officeDocument/2006/relationships/hyperlink" Target="http://abs.twimg.com/images/themes/theme1/bg.png" TargetMode="External"/><Relationship Id="rId3192" Type="http://schemas.openxmlformats.org/officeDocument/2006/relationships/hyperlink" Target="https://twitter.com/endurojames" TargetMode="External"/><Relationship Id="rId3052" Type="http://schemas.openxmlformats.org/officeDocument/2006/relationships/hyperlink" Target="https://twitter.com/altruistauction" TargetMode="External"/><Relationship Id="rId180" Type="http://schemas.openxmlformats.org/officeDocument/2006/relationships/hyperlink" Target="https://t.co/MVu23c7HbL" TargetMode="External"/><Relationship Id="rId1904" Type="http://schemas.openxmlformats.org/officeDocument/2006/relationships/hyperlink" Target="http://abs.twimg.com/images/themes/theme1/bg.png" TargetMode="External"/><Relationship Id="rId997" Type="http://schemas.openxmlformats.org/officeDocument/2006/relationships/hyperlink" Target="https://pbs.twimg.com/profile_banners/94182824/1431696973" TargetMode="External"/><Relationship Id="rId2678" Type="http://schemas.openxmlformats.org/officeDocument/2006/relationships/hyperlink" Target="http://pbs.twimg.com/profile_images/889472700292444160/Wnv0LSu4_normal.jpg" TargetMode="External"/><Relationship Id="rId2885" Type="http://schemas.openxmlformats.org/officeDocument/2006/relationships/hyperlink" Target="https://twitter.com/md350032" TargetMode="External"/><Relationship Id="rId857" Type="http://schemas.openxmlformats.org/officeDocument/2006/relationships/hyperlink" Target="https://pbs.twimg.com/profile_banners/843445824206098432/1496663936" TargetMode="External"/><Relationship Id="rId1487" Type="http://schemas.openxmlformats.org/officeDocument/2006/relationships/hyperlink" Target="http://abs.twimg.com/images/themes/theme1/bg.png" TargetMode="External"/><Relationship Id="rId1694" Type="http://schemas.openxmlformats.org/officeDocument/2006/relationships/hyperlink" Target="http://abs.twimg.com/images/themes/theme1/bg.png" TargetMode="External"/><Relationship Id="rId2538" Type="http://schemas.openxmlformats.org/officeDocument/2006/relationships/hyperlink" Target="http://abs.twimg.com/sticky/default_profile_images/default_profile_normal.png" TargetMode="External"/><Relationship Id="rId2745" Type="http://schemas.openxmlformats.org/officeDocument/2006/relationships/hyperlink" Target="https://twitter.com/venturebeat" TargetMode="External"/><Relationship Id="rId2952" Type="http://schemas.openxmlformats.org/officeDocument/2006/relationships/hyperlink" Target="https://twitter.com/nealschaffer" TargetMode="External"/><Relationship Id="rId717" Type="http://schemas.openxmlformats.org/officeDocument/2006/relationships/hyperlink" Target="https://pbs.twimg.com/profile_banners/75292867/1517476047" TargetMode="External"/><Relationship Id="rId924" Type="http://schemas.openxmlformats.org/officeDocument/2006/relationships/hyperlink" Target="https://pbs.twimg.com/profile_banners/30092393/1494927837" TargetMode="External"/><Relationship Id="rId1347" Type="http://schemas.openxmlformats.org/officeDocument/2006/relationships/hyperlink" Target="http://abs.twimg.com/images/themes/theme12/bg.gif" TargetMode="External"/><Relationship Id="rId1554" Type="http://schemas.openxmlformats.org/officeDocument/2006/relationships/hyperlink" Target="http://abs.twimg.com/images/themes/theme14/bg.gif" TargetMode="External"/><Relationship Id="rId1761" Type="http://schemas.openxmlformats.org/officeDocument/2006/relationships/hyperlink" Target="http://pbs.twimg.com/profile_background_images/530021613/trump_scotland__43_of_70_cc.jpg" TargetMode="External"/><Relationship Id="rId2605" Type="http://schemas.openxmlformats.org/officeDocument/2006/relationships/hyperlink" Target="http://pbs.twimg.com/profile_images/2878213359/ac75e580301e5275d3172eeea45fd8f5_normal.jpeg" TargetMode="External"/><Relationship Id="rId2812" Type="http://schemas.openxmlformats.org/officeDocument/2006/relationships/hyperlink" Target="https://twitter.com/micadam" TargetMode="External"/><Relationship Id="rId53" Type="http://schemas.openxmlformats.org/officeDocument/2006/relationships/hyperlink" Target="http://www.elsotanodelplanner.com/" TargetMode="External"/><Relationship Id="rId1207" Type="http://schemas.openxmlformats.org/officeDocument/2006/relationships/hyperlink" Target="https://pbs.twimg.com/profile_banners/32934781/1513619093" TargetMode="External"/><Relationship Id="rId1414" Type="http://schemas.openxmlformats.org/officeDocument/2006/relationships/hyperlink" Target="http://abs.twimg.com/images/themes/theme1/bg.png" TargetMode="External"/><Relationship Id="rId1621" Type="http://schemas.openxmlformats.org/officeDocument/2006/relationships/hyperlink" Target="http://abs.twimg.com/images/themes/theme15/bg.png" TargetMode="External"/><Relationship Id="rId3379" Type="http://schemas.openxmlformats.org/officeDocument/2006/relationships/hyperlink" Target="https://twitter.com/marketmonkeyuk" TargetMode="External"/><Relationship Id="rId2188" Type="http://schemas.openxmlformats.org/officeDocument/2006/relationships/hyperlink" Target="http://pbs.twimg.com/profile_images/378800000809725286/88de1dec5a8f6ed208388c615e7124dd_normal.jpeg" TargetMode="External"/><Relationship Id="rId2395" Type="http://schemas.openxmlformats.org/officeDocument/2006/relationships/hyperlink" Target="http://pbs.twimg.com/profile_images/907175027384217600/4sm1bg_h_normal.jpg" TargetMode="External"/><Relationship Id="rId3239" Type="http://schemas.openxmlformats.org/officeDocument/2006/relationships/hyperlink" Target="https://twitter.com/marketingprofs" TargetMode="External"/><Relationship Id="rId3446" Type="http://schemas.openxmlformats.org/officeDocument/2006/relationships/hyperlink" Target="https://twitter.com/valymanconsult" TargetMode="External"/><Relationship Id="rId367" Type="http://schemas.openxmlformats.org/officeDocument/2006/relationships/hyperlink" Target="https://t.co/39MGwMGCiC" TargetMode="External"/><Relationship Id="rId574" Type="http://schemas.openxmlformats.org/officeDocument/2006/relationships/hyperlink" Target="https://t.co/MuxGLzWqTL" TargetMode="External"/><Relationship Id="rId2048" Type="http://schemas.openxmlformats.org/officeDocument/2006/relationships/hyperlink" Target="http://pbs.twimg.com/profile_images/955907802035257344/60JlikEN_normal.jpg" TargetMode="External"/><Relationship Id="rId2255" Type="http://schemas.openxmlformats.org/officeDocument/2006/relationships/hyperlink" Target="http://pbs.twimg.com/profile_images/781522053392281600/zyo45Vju_normal.jpg" TargetMode="External"/><Relationship Id="rId227" Type="http://schemas.openxmlformats.org/officeDocument/2006/relationships/hyperlink" Target="https://digitalkeith.com/" TargetMode="External"/><Relationship Id="rId781" Type="http://schemas.openxmlformats.org/officeDocument/2006/relationships/hyperlink" Target="https://pbs.twimg.com/profile_banners/931972026/1406810571" TargetMode="External"/><Relationship Id="rId2462" Type="http://schemas.openxmlformats.org/officeDocument/2006/relationships/hyperlink" Target="http://pbs.twimg.com/profile_images/920972093285474304/l0x6T3fB_normal.jpg" TargetMode="External"/><Relationship Id="rId3306" Type="http://schemas.openxmlformats.org/officeDocument/2006/relationships/hyperlink" Target="https://twitter.com/thesalesexperts" TargetMode="External"/><Relationship Id="rId3513" Type="http://schemas.openxmlformats.org/officeDocument/2006/relationships/hyperlink" Target="https://twitter.com/blogmoderateur" TargetMode="External"/><Relationship Id="rId434" Type="http://schemas.openxmlformats.org/officeDocument/2006/relationships/hyperlink" Target="https://www.qureet.com/leads?ref=SolidRecs_twitter_profile_01_26_16" TargetMode="External"/><Relationship Id="rId641" Type="http://schemas.openxmlformats.org/officeDocument/2006/relationships/hyperlink" Target="https://pbs.twimg.com/profile_banners/47030292/1487677772" TargetMode="External"/><Relationship Id="rId1064" Type="http://schemas.openxmlformats.org/officeDocument/2006/relationships/hyperlink" Target="https://pbs.twimg.com/profile_banners/968723449437982721/1519856974" TargetMode="External"/><Relationship Id="rId1271" Type="http://schemas.openxmlformats.org/officeDocument/2006/relationships/hyperlink" Target="https://pbs.twimg.com/profile_banners/970622423434481664/1520250701" TargetMode="External"/><Relationship Id="rId2115" Type="http://schemas.openxmlformats.org/officeDocument/2006/relationships/hyperlink" Target="http://pbs.twimg.com/profile_images/887698121547018241/mIJgRSM-_normal.jpg" TargetMode="External"/><Relationship Id="rId2322" Type="http://schemas.openxmlformats.org/officeDocument/2006/relationships/hyperlink" Target="http://pbs.twimg.com/profile_images/968171028508798976/iobkPQGq_normal.jpg" TargetMode="External"/><Relationship Id="rId501" Type="http://schemas.openxmlformats.org/officeDocument/2006/relationships/hyperlink" Target="https://t.co/6TBWsoYe5n" TargetMode="External"/><Relationship Id="rId1131" Type="http://schemas.openxmlformats.org/officeDocument/2006/relationships/hyperlink" Target="https://pbs.twimg.com/profile_banners/165759691/1510274424" TargetMode="External"/><Relationship Id="rId3096" Type="http://schemas.openxmlformats.org/officeDocument/2006/relationships/hyperlink" Target="https://twitter.com/projectnfinity" TargetMode="External"/><Relationship Id="rId1948" Type="http://schemas.openxmlformats.org/officeDocument/2006/relationships/hyperlink" Target="http://pbs.twimg.com/profile_images/791442887514861568/qUbKNIMK_normal.jpg" TargetMode="External"/><Relationship Id="rId3163" Type="http://schemas.openxmlformats.org/officeDocument/2006/relationships/hyperlink" Target="https://twitter.com/linkedinselling" TargetMode="External"/><Relationship Id="rId3370" Type="http://schemas.openxmlformats.org/officeDocument/2006/relationships/hyperlink" Target="https://twitter.com/polishroyalgoat" TargetMode="External"/><Relationship Id="rId291" Type="http://schemas.openxmlformats.org/officeDocument/2006/relationships/hyperlink" Target="http://www.econcepto.com/" TargetMode="External"/><Relationship Id="rId1808" Type="http://schemas.openxmlformats.org/officeDocument/2006/relationships/hyperlink" Target="http://pbs.twimg.com/profile_background_images/468324285308616704/VZdXYQb2.jpeg" TargetMode="External"/><Relationship Id="rId3023" Type="http://schemas.openxmlformats.org/officeDocument/2006/relationships/hyperlink" Target="https://twitter.com/greatpromos" TargetMode="External"/><Relationship Id="rId151" Type="http://schemas.openxmlformats.org/officeDocument/2006/relationships/hyperlink" Target="https://www.linkedin.com/in/stephancomelli" TargetMode="External"/><Relationship Id="rId3230" Type="http://schemas.openxmlformats.org/officeDocument/2006/relationships/hyperlink" Target="https://twitter.com/ballantynemrktg" TargetMode="External"/><Relationship Id="rId2789" Type="http://schemas.openxmlformats.org/officeDocument/2006/relationships/hyperlink" Target="https://twitter.com/juanmartinez" TargetMode="External"/><Relationship Id="rId2996" Type="http://schemas.openxmlformats.org/officeDocument/2006/relationships/hyperlink" Target="https://twitter.com/michaeld_sales" TargetMode="External"/><Relationship Id="rId968" Type="http://schemas.openxmlformats.org/officeDocument/2006/relationships/hyperlink" Target="https://pbs.twimg.com/profile_banners/85480579/1505966098" TargetMode="External"/><Relationship Id="rId1598" Type="http://schemas.openxmlformats.org/officeDocument/2006/relationships/hyperlink" Target="http://abs.twimg.com/images/themes/theme1/bg.png" TargetMode="External"/><Relationship Id="rId2649" Type="http://schemas.openxmlformats.org/officeDocument/2006/relationships/hyperlink" Target="http://pbs.twimg.com/profile_images/940621801918488578/_Qjjx6K3_normal.jpg" TargetMode="External"/><Relationship Id="rId2856" Type="http://schemas.openxmlformats.org/officeDocument/2006/relationships/hyperlink" Target="https://twitter.com/1789_fr" TargetMode="External"/><Relationship Id="rId97" Type="http://schemas.openxmlformats.org/officeDocument/2006/relationships/hyperlink" Target="http://www.abipr.com/" TargetMode="External"/><Relationship Id="rId828" Type="http://schemas.openxmlformats.org/officeDocument/2006/relationships/hyperlink" Target="https://pbs.twimg.com/profile_banners/350675440/1484716563" TargetMode="External"/><Relationship Id="rId1458" Type="http://schemas.openxmlformats.org/officeDocument/2006/relationships/hyperlink" Target="http://abs.twimg.com/images/themes/theme1/bg.png" TargetMode="External"/><Relationship Id="rId1665" Type="http://schemas.openxmlformats.org/officeDocument/2006/relationships/hyperlink" Target="http://pbs.twimg.com/profile_background_images/571311683918761984/dlMp1Vox.jpeg" TargetMode="External"/><Relationship Id="rId1872" Type="http://schemas.openxmlformats.org/officeDocument/2006/relationships/hyperlink" Target="http://abs.twimg.com/images/themes/theme14/bg.gif" TargetMode="External"/><Relationship Id="rId2509" Type="http://schemas.openxmlformats.org/officeDocument/2006/relationships/hyperlink" Target="http://pbs.twimg.com/profile_images/789053716733231104/u34025p3_normal.jpg" TargetMode="External"/><Relationship Id="rId2716" Type="http://schemas.openxmlformats.org/officeDocument/2006/relationships/hyperlink" Target="http://pbs.twimg.com/profile_images/818554821036965888/J0oVdukI_normal.jpg" TargetMode="External"/><Relationship Id="rId1318" Type="http://schemas.openxmlformats.org/officeDocument/2006/relationships/hyperlink" Target="http://abs.twimg.com/images/themes/theme1/bg.png" TargetMode="External"/><Relationship Id="rId1525" Type="http://schemas.openxmlformats.org/officeDocument/2006/relationships/hyperlink" Target="http://abs.twimg.com/images/themes/theme14/bg.gif" TargetMode="External"/><Relationship Id="rId2923" Type="http://schemas.openxmlformats.org/officeDocument/2006/relationships/hyperlink" Target="https://twitter.com/socialsalesinfo" TargetMode="External"/><Relationship Id="rId1732" Type="http://schemas.openxmlformats.org/officeDocument/2006/relationships/hyperlink" Target="http://abs.twimg.com/images/themes/theme1/bg.png" TargetMode="External"/><Relationship Id="rId24" Type="http://schemas.openxmlformats.org/officeDocument/2006/relationships/hyperlink" Target="http://onposteenanglais.com/" TargetMode="External"/><Relationship Id="rId2299" Type="http://schemas.openxmlformats.org/officeDocument/2006/relationships/hyperlink" Target="http://pbs.twimg.com/profile_images/872123273991131136/jd7Sjj_6_normal.jpg" TargetMode="External"/><Relationship Id="rId478" Type="http://schemas.openxmlformats.org/officeDocument/2006/relationships/hyperlink" Target="https://t.co/0ZDxUxGX0t" TargetMode="External"/><Relationship Id="rId685" Type="http://schemas.openxmlformats.org/officeDocument/2006/relationships/hyperlink" Target="https://pbs.twimg.com/profile_banners/3127375655/1496152870" TargetMode="External"/><Relationship Id="rId892" Type="http://schemas.openxmlformats.org/officeDocument/2006/relationships/hyperlink" Target="https://pbs.twimg.com/profile_banners/112464786/1520438488" TargetMode="External"/><Relationship Id="rId2159" Type="http://schemas.openxmlformats.org/officeDocument/2006/relationships/hyperlink" Target="http://pbs.twimg.com/profile_images/674257168854441984/2cXKYgFM_normal.jpg" TargetMode="External"/><Relationship Id="rId2366" Type="http://schemas.openxmlformats.org/officeDocument/2006/relationships/hyperlink" Target="http://pbs.twimg.com/profile_images/440027711973507072/XjW9IbWt_normal.jpeg" TargetMode="External"/><Relationship Id="rId2573" Type="http://schemas.openxmlformats.org/officeDocument/2006/relationships/hyperlink" Target="http://pbs.twimg.com/profile_images/941348007785713664/Tva0KP3s_normal.jpg" TargetMode="External"/><Relationship Id="rId2780" Type="http://schemas.openxmlformats.org/officeDocument/2006/relationships/hyperlink" Target="https://twitter.com/michaelnlabate" TargetMode="External"/><Relationship Id="rId3417" Type="http://schemas.openxmlformats.org/officeDocument/2006/relationships/hyperlink" Target="https://twitter.com/tomasturbandode" TargetMode="External"/><Relationship Id="rId338" Type="http://schemas.openxmlformats.org/officeDocument/2006/relationships/hyperlink" Target="https://www.youtube.com/watch?v=hVjpAwDsG5Q&amp;list=PLb5MqQALYiD0PWS7NVcVkhXSWu8m3apNO" TargetMode="External"/><Relationship Id="rId545" Type="http://schemas.openxmlformats.org/officeDocument/2006/relationships/hyperlink" Target="https://t.co/bpRQ1NKQzZ" TargetMode="External"/><Relationship Id="rId752" Type="http://schemas.openxmlformats.org/officeDocument/2006/relationships/hyperlink" Target="https://pbs.twimg.com/profile_banners/798115559376203776/1499473465" TargetMode="External"/><Relationship Id="rId1175" Type="http://schemas.openxmlformats.org/officeDocument/2006/relationships/hyperlink" Target="https://pbs.twimg.com/profile_banners/871555083049283584/1515183064" TargetMode="External"/><Relationship Id="rId1382" Type="http://schemas.openxmlformats.org/officeDocument/2006/relationships/hyperlink" Target="http://pbs.twimg.com/profile_background_images/378800000134659407/i00WLPm7.jpeg" TargetMode="External"/><Relationship Id="rId2019" Type="http://schemas.openxmlformats.org/officeDocument/2006/relationships/hyperlink" Target="http://pbs.twimg.com/profile_images/701924518135091201/_8qmNXCN_normal.jpg" TargetMode="External"/><Relationship Id="rId2226" Type="http://schemas.openxmlformats.org/officeDocument/2006/relationships/hyperlink" Target="http://pbs.twimg.com/profile_images/886650351117455360/9lyF2kLi_normal.jpg" TargetMode="External"/><Relationship Id="rId2433" Type="http://schemas.openxmlformats.org/officeDocument/2006/relationships/hyperlink" Target="http://pbs.twimg.com/profile_images/513021586228936704/U7gIOWj-_normal.jpeg" TargetMode="External"/><Relationship Id="rId2640" Type="http://schemas.openxmlformats.org/officeDocument/2006/relationships/hyperlink" Target="http://pbs.twimg.com/profile_images/802832068480737280/CuVR1TRQ_normal.jpg" TargetMode="External"/><Relationship Id="rId405" Type="http://schemas.openxmlformats.org/officeDocument/2006/relationships/hyperlink" Target="https://t.co/gBX9oYdVgL" TargetMode="External"/><Relationship Id="rId612" Type="http://schemas.openxmlformats.org/officeDocument/2006/relationships/hyperlink" Target="https://pbs.twimg.com/profile_banners/3309824644/1514550039" TargetMode="External"/><Relationship Id="rId1035" Type="http://schemas.openxmlformats.org/officeDocument/2006/relationships/hyperlink" Target="https://pbs.twimg.com/profile_banners/1322684712/1468934386" TargetMode="External"/><Relationship Id="rId1242" Type="http://schemas.openxmlformats.org/officeDocument/2006/relationships/hyperlink" Target="https://pbs.twimg.com/profile_banners/913128578081947649/1507240704" TargetMode="External"/><Relationship Id="rId2500" Type="http://schemas.openxmlformats.org/officeDocument/2006/relationships/hyperlink" Target="http://pbs.twimg.com/profile_images/528405639232372736/ZcqTFN_w_normal.jpeg" TargetMode="External"/><Relationship Id="rId1102" Type="http://schemas.openxmlformats.org/officeDocument/2006/relationships/hyperlink" Target="https://pbs.twimg.com/profile_banners/87413235/1515231317" TargetMode="External"/><Relationship Id="rId3067" Type="http://schemas.openxmlformats.org/officeDocument/2006/relationships/hyperlink" Target="https://twitter.com/5_avarice" TargetMode="External"/><Relationship Id="rId3274" Type="http://schemas.openxmlformats.org/officeDocument/2006/relationships/hyperlink" Target="https://twitter.com/agence_iandyoo" TargetMode="External"/><Relationship Id="rId195" Type="http://schemas.openxmlformats.org/officeDocument/2006/relationships/hyperlink" Target="https://t.co/Jnp1K3S1fU" TargetMode="External"/><Relationship Id="rId1919" Type="http://schemas.openxmlformats.org/officeDocument/2006/relationships/hyperlink" Target="http://pbs.twimg.com/profile_background_images/456871912874848256/3yRWOUQH.jpeg" TargetMode="External"/><Relationship Id="rId3481" Type="http://schemas.openxmlformats.org/officeDocument/2006/relationships/hyperlink" Target="https://twitter.com/delosinc" TargetMode="External"/><Relationship Id="rId2083" Type="http://schemas.openxmlformats.org/officeDocument/2006/relationships/hyperlink" Target="http://pbs.twimg.com/profile_images/852635167126683648/HHg5mdnh_normal.jpg" TargetMode="External"/><Relationship Id="rId2290" Type="http://schemas.openxmlformats.org/officeDocument/2006/relationships/hyperlink" Target="http://pbs.twimg.com/profile_images/889509549736165378/PoKR9JGC_normal.jpg" TargetMode="External"/><Relationship Id="rId3134" Type="http://schemas.openxmlformats.org/officeDocument/2006/relationships/hyperlink" Target="https://twitter.com/edelmanpr" TargetMode="External"/><Relationship Id="rId3341" Type="http://schemas.openxmlformats.org/officeDocument/2006/relationships/hyperlink" Target="https://twitter.com/searchcrm" TargetMode="External"/><Relationship Id="rId262" Type="http://schemas.openxmlformats.org/officeDocument/2006/relationships/hyperlink" Target="http://t.co/H39gfeqPCf" TargetMode="External"/><Relationship Id="rId2150" Type="http://schemas.openxmlformats.org/officeDocument/2006/relationships/hyperlink" Target="http://pbs.twimg.com/profile_images/491155356857298944/I1iah73Q_normal.png" TargetMode="External"/><Relationship Id="rId3201" Type="http://schemas.openxmlformats.org/officeDocument/2006/relationships/hyperlink" Target="https://twitter.com/naukricentercom" TargetMode="External"/><Relationship Id="rId122" Type="http://schemas.openxmlformats.org/officeDocument/2006/relationships/hyperlink" Target="http://sproutsocial.com/" TargetMode="External"/><Relationship Id="rId2010" Type="http://schemas.openxmlformats.org/officeDocument/2006/relationships/hyperlink" Target="http://pbs.twimg.com/profile_images/876796413782491136/C8ZAZlK9_normal.jpg" TargetMode="External"/><Relationship Id="rId1569" Type="http://schemas.openxmlformats.org/officeDocument/2006/relationships/hyperlink" Target="http://pbs.twimg.com/profile_background_images/350401432/O365_tw_bckgrnd_10212011.jpg" TargetMode="External"/><Relationship Id="rId2967" Type="http://schemas.openxmlformats.org/officeDocument/2006/relationships/hyperlink" Target="https://twitter.com/talkshoplive" TargetMode="External"/><Relationship Id="rId939" Type="http://schemas.openxmlformats.org/officeDocument/2006/relationships/hyperlink" Target="https://pbs.twimg.com/profile_banners/83324697/1476308477" TargetMode="External"/><Relationship Id="rId1776" Type="http://schemas.openxmlformats.org/officeDocument/2006/relationships/hyperlink" Target="http://abs.twimg.com/images/themes/theme1/bg.png" TargetMode="External"/><Relationship Id="rId1983" Type="http://schemas.openxmlformats.org/officeDocument/2006/relationships/hyperlink" Target="http://pbs.twimg.com/profile_images/964010767644160000/9CDy8j-2_normal.jpg" TargetMode="External"/><Relationship Id="rId2827" Type="http://schemas.openxmlformats.org/officeDocument/2006/relationships/hyperlink" Target="https://twitter.com/wiredprworks" TargetMode="External"/><Relationship Id="rId68" Type="http://schemas.openxmlformats.org/officeDocument/2006/relationships/hyperlink" Target="http://bit.ly/socialfasttrack" TargetMode="External"/><Relationship Id="rId1429" Type="http://schemas.openxmlformats.org/officeDocument/2006/relationships/hyperlink" Target="http://pbs.twimg.com/profile_background_images/586108138270490624/Cv1HV8b8.jpg" TargetMode="External"/><Relationship Id="rId1636" Type="http://schemas.openxmlformats.org/officeDocument/2006/relationships/hyperlink" Target="http://abs.twimg.com/images/themes/theme1/bg.png" TargetMode="External"/><Relationship Id="rId1843" Type="http://schemas.openxmlformats.org/officeDocument/2006/relationships/hyperlink" Target="http://pbs.twimg.com/profile_background_images/568699199907065856/yk6DUtUR.png" TargetMode="External"/><Relationship Id="rId1703" Type="http://schemas.openxmlformats.org/officeDocument/2006/relationships/hyperlink" Target="http://pbs.twimg.com/profile_background_images/12710963/Marketingprofs.jpg" TargetMode="External"/><Relationship Id="rId1910" Type="http://schemas.openxmlformats.org/officeDocument/2006/relationships/hyperlink" Target="http://abs.twimg.com/images/themes/theme14/bg.gif" TargetMode="External"/><Relationship Id="rId589" Type="http://schemas.openxmlformats.org/officeDocument/2006/relationships/hyperlink" Target="https://t.co/IFqY2lmkUO" TargetMode="External"/><Relationship Id="rId796" Type="http://schemas.openxmlformats.org/officeDocument/2006/relationships/hyperlink" Target="https://pbs.twimg.com/profile_banners/1580094782/1467375778" TargetMode="External"/><Relationship Id="rId2477" Type="http://schemas.openxmlformats.org/officeDocument/2006/relationships/hyperlink" Target="http://pbs.twimg.com/profile_images/1884675524/K_C_Logo_-_Social_Media_lg_normal.jpg" TargetMode="External"/><Relationship Id="rId2684" Type="http://schemas.openxmlformats.org/officeDocument/2006/relationships/hyperlink" Target="http://pbs.twimg.com/profile_images/651948215705579523/3YB-HlLm_normal.jpg" TargetMode="External"/><Relationship Id="rId449" Type="http://schemas.openxmlformats.org/officeDocument/2006/relationships/hyperlink" Target="http://omahespeak.blogspot.com/" TargetMode="External"/><Relationship Id="rId656" Type="http://schemas.openxmlformats.org/officeDocument/2006/relationships/hyperlink" Target="https://pbs.twimg.com/profile_banners/325083282/1509629719" TargetMode="External"/><Relationship Id="rId863" Type="http://schemas.openxmlformats.org/officeDocument/2006/relationships/hyperlink" Target="https://pbs.twimg.com/profile_banners/35203319/1520619341" TargetMode="External"/><Relationship Id="rId1079" Type="http://schemas.openxmlformats.org/officeDocument/2006/relationships/hyperlink" Target="https://pbs.twimg.com/profile_banners/951499620097626113/1519392357" TargetMode="External"/><Relationship Id="rId1286" Type="http://schemas.openxmlformats.org/officeDocument/2006/relationships/hyperlink" Target="http://abs.twimg.com/images/themes/theme14/bg.gif" TargetMode="External"/><Relationship Id="rId1493" Type="http://schemas.openxmlformats.org/officeDocument/2006/relationships/hyperlink" Target="http://abs.twimg.com/images/themes/theme1/bg.png" TargetMode="External"/><Relationship Id="rId2337" Type="http://schemas.openxmlformats.org/officeDocument/2006/relationships/hyperlink" Target="http://a0.twimg.com/profile_images/1260084135/db_normal.jpg" TargetMode="External"/><Relationship Id="rId2544" Type="http://schemas.openxmlformats.org/officeDocument/2006/relationships/hyperlink" Target="http://pbs.twimg.com/profile_images/934085900388073473/E5dE_SFB_normal.jpg" TargetMode="External"/><Relationship Id="rId2891" Type="http://schemas.openxmlformats.org/officeDocument/2006/relationships/hyperlink" Target="https://twitter.com/indho2029" TargetMode="External"/><Relationship Id="rId309" Type="http://schemas.openxmlformats.org/officeDocument/2006/relationships/hyperlink" Target="http://t.co/ZEloNDdm3r" TargetMode="External"/><Relationship Id="rId516" Type="http://schemas.openxmlformats.org/officeDocument/2006/relationships/hyperlink" Target="https://blog.passle.net/u/102cziw/james-barclay" TargetMode="External"/><Relationship Id="rId1146" Type="http://schemas.openxmlformats.org/officeDocument/2006/relationships/hyperlink" Target="https://pbs.twimg.com/profile_banners/117000756/1363307147" TargetMode="External"/><Relationship Id="rId2751" Type="http://schemas.openxmlformats.org/officeDocument/2006/relationships/hyperlink" Target="https://twitter.com/salesforce" TargetMode="External"/><Relationship Id="rId723" Type="http://schemas.openxmlformats.org/officeDocument/2006/relationships/hyperlink" Target="https://pbs.twimg.com/profile_banners/2325847604/1516996090" TargetMode="External"/><Relationship Id="rId930" Type="http://schemas.openxmlformats.org/officeDocument/2006/relationships/hyperlink" Target="https://pbs.twimg.com/profile_banners/550013676/1518686459" TargetMode="External"/><Relationship Id="rId1006" Type="http://schemas.openxmlformats.org/officeDocument/2006/relationships/hyperlink" Target="https://pbs.twimg.com/profile_banners/2926870430/1507227999" TargetMode="External"/><Relationship Id="rId1353" Type="http://schemas.openxmlformats.org/officeDocument/2006/relationships/hyperlink" Target="http://abs.twimg.com/images/themes/theme1/bg.png" TargetMode="External"/><Relationship Id="rId1560" Type="http://schemas.openxmlformats.org/officeDocument/2006/relationships/hyperlink" Target="http://pbs.twimg.com/profile_background_images/378800000090069700/bd5ff9b4c58d9d924fb63b90b2c93c59.png" TargetMode="External"/><Relationship Id="rId2404" Type="http://schemas.openxmlformats.org/officeDocument/2006/relationships/hyperlink" Target="http://pbs.twimg.com/profile_images/778662147534548992/pvA1liS0_normal.jpg" TargetMode="External"/><Relationship Id="rId2611" Type="http://schemas.openxmlformats.org/officeDocument/2006/relationships/hyperlink" Target="http://pbs.twimg.com/profile_images/975215581623390209/2xNe3fRE_normal.jpg" TargetMode="External"/><Relationship Id="rId1213" Type="http://schemas.openxmlformats.org/officeDocument/2006/relationships/hyperlink" Target="https://pbs.twimg.com/profile_banners/66477135/1489403334" TargetMode="External"/><Relationship Id="rId1420" Type="http://schemas.openxmlformats.org/officeDocument/2006/relationships/hyperlink" Target="http://abs.twimg.com/images/themes/theme1/bg.png" TargetMode="External"/><Relationship Id="rId3178" Type="http://schemas.openxmlformats.org/officeDocument/2006/relationships/hyperlink" Target="https://twitter.com/marketo" TargetMode="External"/><Relationship Id="rId3385" Type="http://schemas.openxmlformats.org/officeDocument/2006/relationships/hyperlink" Target="https://twitter.com/li_learning" TargetMode="External"/><Relationship Id="rId2194" Type="http://schemas.openxmlformats.org/officeDocument/2006/relationships/hyperlink" Target="http://pbs.twimg.com/profile_images/908740674648002560/9p3y73ET_normal.jpg" TargetMode="External"/><Relationship Id="rId3038" Type="http://schemas.openxmlformats.org/officeDocument/2006/relationships/hyperlink" Target="https://twitter.com/will_mif" TargetMode="External"/><Relationship Id="rId3245" Type="http://schemas.openxmlformats.org/officeDocument/2006/relationships/hyperlink" Target="https://twitter.com/456list" TargetMode="External"/><Relationship Id="rId3452" Type="http://schemas.openxmlformats.org/officeDocument/2006/relationships/hyperlink" Target="https://twitter.com/thought_horizon" TargetMode="External"/><Relationship Id="rId166" Type="http://schemas.openxmlformats.org/officeDocument/2006/relationships/hyperlink" Target="http://nealschaffer.com/" TargetMode="External"/><Relationship Id="rId373" Type="http://schemas.openxmlformats.org/officeDocument/2006/relationships/hyperlink" Target="https://t.co/lI1lRLHN65" TargetMode="External"/><Relationship Id="rId580" Type="http://schemas.openxmlformats.org/officeDocument/2006/relationships/hyperlink" Target="http://tut4art.com/" TargetMode="External"/><Relationship Id="rId2054" Type="http://schemas.openxmlformats.org/officeDocument/2006/relationships/hyperlink" Target="http://pbs.twimg.com/profile_images/779880882874224640/KnJohCzB_normal.jpg" TargetMode="External"/><Relationship Id="rId2261" Type="http://schemas.openxmlformats.org/officeDocument/2006/relationships/hyperlink" Target="http://pbs.twimg.com/profile_images/769992168287137793/457yuB9m_normal.jpg" TargetMode="External"/><Relationship Id="rId3105" Type="http://schemas.openxmlformats.org/officeDocument/2006/relationships/hyperlink" Target="https://twitter.com/duxquack" TargetMode="External"/><Relationship Id="rId3312" Type="http://schemas.openxmlformats.org/officeDocument/2006/relationships/hyperlink" Target="https://twitter.com/assocprofsales" TargetMode="External"/><Relationship Id="rId233" Type="http://schemas.openxmlformats.org/officeDocument/2006/relationships/hyperlink" Target="https://t.co/HtZtyy8J3C" TargetMode="External"/><Relationship Id="rId440" Type="http://schemas.openxmlformats.org/officeDocument/2006/relationships/hyperlink" Target="http://www.smoothsale.net/blog/" TargetMode="External"/><Relationship Id="rId1070" Type="http://schemas.openxmlformats.org/officeDocument/2006/relationships/hyperlink" Target="https://pbs.twimg.com/profile_banners/882751657741869056/1515182934" TargetMode="External"/><Relationship Id="rId2121" Type="http://schemas.openxmlformats.org/officeDocument/2006/relationships/hyperlink" Target="http://pbs.twimg.com/profile_images/777902605011935232/pQ-4p-La_normal.jpg" TargetMode="External"/><Relationship Id="rId300" Type="http://schemas.openxmlformats.org/officeDocument/2006/relationships/hyperlink" Target="http://www.consider-wealthy-affiliate.com/" TargetMode="External"/><Relationship Id="rId1887" Type="http://schemas.openxmlformats.org/officeDocument/2006/relationships/hyperlink" Target="http://pbs.twimg.com/profile_background_images/752213706/93f3f473058e4e8fb59cc80c0c036c03.jpeg" TargetMode="External"/><Relationship Id="rId2938" Type="http://schemas.openxmlformats.org/officeDocument/2006/relationships/hyperlink" Target="https://twitter.com/cheppetit" TargetMode="External"/><Relationship Id="rId1747" Type="http://schemas.openxmlformats.org/officeDocument/2006/relationships/hyperlink" Target="http://abs.twimg.com/images/themes/theme1/bg.png" TargetMode="External"/><Relationship Id="rId1954" Type="http://schemas.openxmlformats.org/officeDocument/2006/relationships/hyperlink" Target="http://pbs.twimg.com/profile_images/946523770734424064/ZTfCKcRv_normal.jp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26" Type="http://schemas.openxmlformats.org/officeDocument/2006/relationships/hyperlink" Target="http://www.social-experts.net/dog-whistle-content/" TargetMode="External"/><Relationship Id="rId21" Type="http://schemas.openxmlformats.org/officeDocument/2006/relationships/hyperlink" Target="https://www.youtube.com/watch?v=SKNW2cMMHow&amp;feature=youtu.be&amp;utm_content=bufferbfcbd&amp;utm_medium=social&amp;utm_source=twitter.com&amp;utm_campaign=buffer" TargetMode="External"/><Relationship Id="rId42" Type="http://schemas.openxmlformats.org/officeDocument/2006/relationships/hyperlink" Target="http://www.social-experts.net/traditional-sales-much-better-social-selling/?utm_content=buffer50087&amp;utm_medium=social&amp;utm_source=twitter.com&amp;utm_campaign=buffer" TargetMode="External"/><Relationship Id="rId47" Type="http://schemas.openxmlformats.org/officeDocument/2006/relationships/hyperlink" Target="http://bit.ly/2Fex0Bg" TargetMode="External"/><Relationship Id="rId63" Type="http://schemas.openxmlformats.org/officeDocument/2006/relationships/hyperlink" Target="http://www.myfrugalbusiness.com/2017/12/digital-marketing-management-mistakes-minimize.html" TargetMode="External"/><Relationship Id="rId68" Type="http://schemas.openxmlformats.org/officeDocument/2006/relationships/hyperlink" Target="http://feeds.feedblitz.com/~/531369766/0/salessolutions~Trending-This-Week-Value-Is-a-DifferenceMaker-for-Customers-and-Sellers-Alike" TargetMode="External"/><Relationship Id="rId84" Type="http://schemas.openxmlformats.org/officeDocument/2006/relationships/table" Target="../tables/table12.xml"/><Relationship Id="rId89" Type="http://schemas.openxmlformats.org/officeDocument/2006/relationships/table" Target="../tables/table17.xml"/><Relationship Id="rId16" Type="http://schemas.openxmlformats.org/officeDocument/2006/relationships/hyperlink" Target="http://adtype.net/crs.html" TargetMode="External"/><Relationship Id="rId11" Type="http://schemas.openxmlformats.org/officeDocument/2006/relationships/hyperlink" Target="https://twitter.com/jamietshanks/status/971759132977004545" TargetMode="External"/><Relationship Id="rId32" Type="http://schemas.openxmlformats.org/officeDocument/2006/relationships/hyperlink" Target="http://www.voiceamerica.com/show/2490/social-selling-with-game-changers-presented-by-sap" TargetMode="External"/><Relationship Id="rId37" Type="http://schemas.openxmlformats.org/officeDocument/2006/relationships/hyperlink" Target="https://www.m3jr.com/a-buyer-centric-linkedin-profile-builds-trust-article-1-of-3/" TargetMode="External"/><Relationship Id="rId53" Type="http://schemas.openxmlformats.org/officeDocument/2006/relationships/hyperlink" Target="https://sproutsocial.com/insights/hashtag-campaigns/" TargetMode="External"/><Relationship Id="rId58" Type="http://schemas.openxmlformats.org/officeDocument/2006/relationships/hyperlink" Target="http://www.myfrugalbusiness.com/2018/01/top-social-media-tactics-generate-b2b-leads-sales.html" TargetMode="External"/><Relationship Id="rId74" Type="http://schemas.openxmlformats.org/officeDocument/2006/relationships/hyperlink" Target="http://nimb.li/2oxSvn5" TargetMode="External"/><Relationship Id="rId79" Type="http://schemas.openxmlformats.org/officeDocument/2006/relationships/hyperlink" Target="https://blog.datacaptive.com/10-must-follow-b2b-sales-influencers-of-our-time/" TargetMode="External"/><Relationship Id="rId5" Type="http://schemas.openxmlformats.org/officeDocument/2006/relationships/hyperlink" Target="http://www.myfrugalbusiness.com/2018/02/save-money-marketing-digital-social-media-bootstrap.html" TargetMode="External"/><Relationship Id="rId90" Type="http://schemas.openxmlformats.org/officeDocument/2006/relationships/table" Target="../tables/table18.xml"/><Relationship Id="rId14" Type="http://schemas.openxmlformats.org/officeDocument/2006/relationships/hyperlink" Target="https://lnkd.in/gD2XScB" TargetMode="External"/><Relationship Id="rId22" Type="http://schemas.openxmlformats.org/officeDocument/2006/relationships/hyperlink" Target="https://medium.com/@Timothy_Hughes/the-secret-of-social-media-success-for-small-businesses-41cc4a127d02" TargetMode="External"/><Relationship Id="rId27" Type="http://schemas.openxmlformats.org/officeDocument/2006/relationships/hyperlink" Target="http://www.social-experts.net/make-go-person-industry/" TargetMode="External"/><Relationship Id="rId30" Type="http://schemas.openxmlformats.org/officeDocument/2006/relationships/hyperlink" Target="http://bit.ly/2FsQcs1" TargetMode="External"/><Relationship Id="rId35" Type="http://schemas.openxmlformats.org/officeDocument/2006/relationships/hyperlink" Target="https://www.m3jr.com/need-for-social-selling-training/" TargetMode="External"/><Relationship Id="rId43" Type="http://schemas.openxmlformats.org/officeDocument/2006/relationships/hyperlink" Target="https://socialfave.net/" TargetMode="External"/><Relationship Id="rId48" Type="http://schemas.openxmlformats.org/officeDocument/2006/relationships/hyperlink" Target="https://blog.hubspot.com/sales/social-selling-linkedin" TargetMode="External"/><Relationship Id="rId56" Type="http://schemas.openxmlformats.org/officeDocument/2006/relationships/hyperlink" Target="http://www.myfrugalbusiness.com/2018/02/save-money-marketing-digital-social-media-bootstrap.html" TargetMode="External"/><Relationship Id="rId64" Type="http://schemas.openxmlformats.org/officeDocument/2006/relationships/hyperlink" Target="http://www.myfrugalbusiness.com/2017/08/jazz-up-ecommerce-store-boost-sales-digital-retail.html" TargetMode="External"/><Relationship Id="rId69" Type="http://schemas.openxmlformats.org/officeDocument/2006/relationships/hyperlink" Target="http://feeds.feedblitz.com/~/531111932/0/salessolutions~What-Does-Your-LinkedIn-Profile-Say-About-You-The-Big-Mistake-Sales-Pros-Can-Easily-Avoid" TargetMode="External"/><Relationship Id="rId77" Type="http://schemas.openxmlformats.org/officeDocument/2006/relationships/hyperlink" Target="http://maximizesocialbusiness.com/social-selling-b2b-social-media-marketing-23262/" TargetMode="External"/><Relationship Id="rId8" Type="http://schemas.openxmlformats.org/officeDocument/2006/relationships/hyperlink" Target="https://medium.com/@Timothy_Hughes/the-secret-of-social-media-success-for-small-businesses-41cc4a127d02" TargetMode="External"/><Relationship Id="rId51" Type="http://schemas.openxmlformats.org/officeDocument/2006/relationships/hyperlink" Target="http://bit.ly/2BGWXYh" TargetMode="External"/><Relationship Id="rId72" Type="http://schemas.openxmlformats.org/officeDocument/2006/relationships/hyperlink" Target="https://www.saleshacker.com/seven-ways-to-see-your-social-selling-roi/" TargetMode="External"/><Relationship Id="rId80" Type="http://schemas.openxmlformats.org/officeDocument/2006/relationships/hyperlink" Target="http://msocial.bz/2FpsQrg" TargetMode="External"/><Relationship Id="rId85" Type="http://schemas.openxmlformats.org/officeDocument/2006/relationships/table" Target="../tables/table13.xml"/><Relationship Id="rId3" Type="http://schemas.openxmlformats.org/officeDocument/2006/relationships/hyperlink" Target="https://www.youtube.com/watch?v=SKNW2cMMHow&amp;feature=youtu.be&amp;utm_content=bufferbfcbd&amp;utm_medium=social&amp;utm_source=twitter.com&amp;utm_campaign=buffer" TargetMode="External"/><Relationship Id="rId12" Type="http://schemas.openxmlformats.org/officeDocument/2006/relationships/hyperlink" Target="https://www.1min30.com/social-selling/pratiques-commerciales-123365" TargetMode="External"/><Relationship Id="rId17" Type="http://schemas.openxmlformats.org/officeDocument/2006/relationships/hyperlink" Target="https://www.youtube.com/watch?v=TFN6XwD_kT0&amp;feature=youtu.be" TargetMode="External"/><Relationship Id="rId25" Type="http://schemas.openxmlformats.org/officeDocument/2006/relationships/hyperlink" Target="http://www.social-experts.net/dont-be-outsold" TargetMode="External"/><Relationship Id="rId33" Type="http://schemas.openxmlformats.org/officeDocument/2006/relationships/hyperlink" Target="https://vengreso.com/blog/social-selling-future-sales-ian-moyse-episode-18" TargetMode="External"/><Relationship Id="rId38" Type="http://schemas.openxmlformats.org/officeDocument/2006/relationships/hyperlink" Target="http://snip.ly/y4nif" TargetMode="External"/><Relationship Id="rId46" Type="http://schemas.openxmlformats.org/officeDocument/2006/relationships/hyperlink" Target="https://www.linkedin.com/pulse/24-twitter-sales-triggers-help-you-achieve-social-selling-mic-adam?utm_content=buffer44c15&amp;utm_medium=social&amp;utm_source=twitter.com&amp;utm_campaign=buffer" TargetMode="External"/><Relationship Id="rId59" Type="http://schemas.openxmlformats.org/officeDocument/2006/relationships/hyperlink" Target="http://www.myfrugalbusiness.com/2017/04/importance-lead-generation-modern-business-prospects.html" TargetMode="External"/><Relationship Id="rId67" Type="http://schemas.openxmlformats.org/officeDocument/2006/relationships/hyperlink" Target="https://business.linkedin.com/sales-solutions/blog/customer-stories/2018/03/sales-navigator-success-stories--tech-and-professional-services-?utm_source=feedblitz&amp;utm_medium=FeedBlitzRss&amp;utm_campaign=salessolutions" TargetMode="External"/><Relationship Id="rId20" Type="http://schemas.openxmlformats.org/officeDocument/2006/relationships/hyperlink" Target="https://www.strong-content.com/4-things-need-know-selling-fear/" TargetMode="External"/><Relationship Id="rId41" Type="http://schemas.openxmlformats.org/officeDocument/2006/relationships/hyperlink" Target="http://bit.ly/2HgieHL" TargetMode="External"/><Relationship Id="rId54" Type="http://schemas.openxmlformats.org/officeDocument/2006/relationships/hyperlink" Target="http://b2c.news/NJwZMC?utm_content=buffere7967&amp;utm_medium=social&amp;utm_source=twitter.com&amp;utm_campaign=buffer" TargetMode="External"/><Relationship Id="rId62" Type="http://schemas.openxmlformats.org/officeDocument/2006/relationships/hyperlink" Target="http://www.myfrugalbusiness.com/2017/08/unique-marketing-advertising-digital-media-stand-out.html" TargetMode="External"/><Relationship Id="rId70" Type="http://schemas.openxmlformats.org/officeDocument/2006/relationships/hyperlink" Target="https://business.linkedin.com/sales-solutions/blog/best-practices--sales-prospecting/2018/how-b2b-salespeople-can-optimize-their-linkedin-profile-to-engag?utm_source=feedblitz&amp;utm_medium=FeedBlitzRss&amp;utm_campaign=salessolutions" TargetMode="External"/><Relationship Id="rId75" Type="http://schemas.openxmlformats.org/officeDocument/2006/relationships/hyperlink" Target="https://buff.ly/2yHMStH" TargetMode="External"/><Relationship Id="rId83" Type="http://schemas.openxmlformats.org/officeDocument/2006/relationships/hyperlink" Target="http://bit.ly/2FyFksq" TargetMode="External"/><Relationship Id="rId88" Type="http://schemas.openxmlformats.org/officeDocument/2006/relationships/table" Target="../tables/table16.xml"/><Relationship Id="rId91" Type="http://schemas.openxmlformats.org/officeDocument/2006/relationships/table" Target="../tables/table19.xml"/><Relationship Id="rId1" Type="http://schemas.openxmlformats.org/officeDocument/2006/relationships/hyperlink" Target="https://www.linkedin.com/pulse/importance-kpis-social-media-marketing-dennis-koutoudis/" TargetMode="External"/><Relationship Id="rId6" Type="http://schemas.openxmlformats.org/officeDocument/2006/relationships/hyperlink" Target="http://www.myfrugalbusiness.com/2018/01/effective-digital-marketing-techniques.html" TargetMode="External"/><Relationship Id="rId15" Type="http://schemas.openxmlformats.org/officeDocument/2006/relationships/hyperlink" Target="http://adtype.net/5541.html" TargetMode="External"/><Relationship Id="rId23" Type="http://schemas.openxmlformats.org/officeDocument/2006/relationships/hyperlink" Target="http://www.social-experts.net/how-to-roll-social-selling-across" TargetMode="External"/><Relationship Id="rId28" Type="http://schemas.openxmlformats.org/officeDocument/2006/relationships/hyperlink" Target="https://www.linkedin.com/pulse/why-your-sales-onboarding-process-broken-timothy-tim-hughes" TargetMode="External"/><Relationship Id="rId36" Type="http://schemas.openxmlformats.org/officeDocument/2006/relationships/hyperlink" Target="https://www.linkedin.com/pulse/watch-sales-navigator-best-practices-mario-m-martinez-brynne-tillman?published=t" TargetMode="External"/><Relationship Id="rId49" Type="http://schemas.openxmlformats.org/officeDocument/2006/relationships/hyperlink" Target="https://www.linkedin.com/pulse/introductions-cornerstone-social-selling-mic-adam" TargetMode="External"/><Relationship Id="rId57" Type="http://schemas.openxmlformats.org/officeDocument/2006/relationships/hyperlink" Target="http://www.myfrugalbusiness.com/2018/01/effective-digital-marketing-techniques.html" TargetMode="External"/><Relationship Id="rId10" Type="http://schemas.openxmlformats.org/officeDocument/2006/relationships/hyperlink" Target="http://contentmarketinginstitute.com/2017/11/marketers-data-scientists/" TargetMode="External"/><Relationship Id="rId31" Type="http://schemas.openxmlformats.org/officeDocument/2006/relationships/hyperlink" Target="http://www.voiceamerica.com/show/1981/breakfast-with-game-changers" TargetMode="External"/><Relationship Id="rId44" Type="http://schemas.openxmlformats.org/officeDocument/2006/relationships/hyperlink" Target="https://youtu.be/jEGyp0w6vMo" TargetMode="External"/><Relationship Id="rId52" Type="http://schemas.openxmlformats.org/officeDocument/2006/relationships/hyperlink" Target="http://bit.ly/2pShFvI" TargetMode="External"/><Relationship Id="rId60" Type="http://schemas.openxmlformats.org/officeDocument/2006/relationships/hyperlink" Target="http://www.myfrugalbusiness.com/2017/11/how-manage-remote-sales-team-selling.html" TargetMode="External"/><Relationship Id="rId65" Type="http://schemas.openxmlformats.org/officeDocument/2006/relationships/hyperlink" Target="https://www.linkedin.com/pulse/importance-kpis-social-media-marketing-dennis-koutoudis/" TargetMode="External"/><Relationship Id="rId73" Type="http://schemas.openxmlformats.org/officeDocument/2006/relationships/hyperlink" Target="http://feeds.feedblitz.com/~/531969078/0/salessolutions~Sales-Navigator-Success-Stories-from-Europe-Video" TargetMode="External"/><Relationship Id="rId78" Type="http://schemas.openxmlformats.org/officeDocument/2006/relationships/hyperlink" Target="https://www.agencycentral.co.uk/articles/15-top-sales-bloggers" TargetMode="External"/><Relationship Id="rId81" Type="http://schemas.openxmlformats.org/officeDocument/2006/relationships/hyperlink" Target="https://maximizesocialbusiness.com/primer-b2b-social-selling-twitter-24681/" TargetMode="External"/><Relationship Id="rId86" Type="http://schemas.openxmlformats.org/officeDocument/2006/relationships/table" Target="../tables/table14.xml"/><Relationship Id="rId4" Type="http://schemas.openxmlformats.org/officeDocument/2006/relationships/hyperlink" Target="http://www.myfrugalbusiness.com/2017/12/lead-generation-hacks-grow-sales.html" TargetMode="External"/><Relationship Id="rId9" Type="http://schemas.openxmlformats.org/officeDocument/2006/relationships/hyperlink" Target="http://www.myfrugalbusiness.com/2018/01/top-social-media-tactics-generate-b2b-leads-sales.html" TargetMode="External"/><Relationship Id="rId13" Type="http://schemas.openxmlformats.org/officeDocument/2006/relationships/hyperlink" Target="http://bit.ly/2oLPLT7" TargetMode="External"/><Relationship Id="rId18" Type="http://schemas.openxmlformats.org/officeDocument/2006/relationships/hyperlink" Target="https://youtu.be/kPcF32JhZGg" TargetMode="External"/><Relationship Id="rId39" Type="http://schemas.openxmlformats.org/officeDocument/2006/relationships/hyperlink" Target="https://vengreso.com/blog/linkedin-sales-training-salespeople" TargetMode="External"/><Relationship Id="rId34" Type="http://schemas.openxmlformats.org/officeDocument/2006/relationships/hyperlink" Target="http://bit.ly/2im4S3R" TargetMode="External"/><Relationship Id="rId50" Type="http://schemas.openxmlformats.org/officeDocument/2006/relationships/hyperlink" Target="https://blog.iandyoo.com/emailing-marketing-outil-inbound-marketeur?utm_campaign=Fid%C3%A9liser&amp;utm_content=66792200&amp;utm_medium=social&amp;utm_source=twitter" TargetMode="External"/><Relationship Id="rId55" Type="http://schemas.openxmlformats.org/officeDocument/2006/relationships/hyperlink" Target="http://www.myfrugalbusiness.com/2017/12/lead-generation-hacks-grow-sales.html" TargetMode="External"/><Relationship Id="rId76" Type="http://schemas.openxmlformats.org/officeDocument/2006/relationships/hyperlink" Target="https://www.linkedin.com/feed/update/urn:li:activity:6308541944314228736?utm_content=buffer9ed7c&amp;utm_medium=social&amp;utm_source=twitter.com&amp;utm_campaign=buffer" TargetMode="External"/><Relationship Id="rId7" Type="http://schemas.openxmlformats.org/officeDocument/2006/relationships/hyperlink" Target="https://www.inc.com/john-white/here-are-the-exact-words-to-use-on-social-media-to.html" TargetMode="External"/><Relationship Id="rId71" Type="http://schemas.openxmlformats.org/officeDocument/2006/relationships/hyperlink" Target="http://www.destinationcrm.com/Articles/CRM-News/CRM-Across-the-Wire/Nimble-Introduces-Version-4.0-113694.aspx?utm_content=bufferde037&amp;utm_medium=social&amp;utm_source=twitter.com&amp;utm_campaign=buffer" TargetMode="External"/><Relationship Id="rId2" Type="http://schemas.openxmlformats.org/officeDocument/2006/relationships/hyperlink" Target="http://sumo.ly/JiIi" TargetMode="External"/><Relationship Id="rId29" Type="http://schemas.openxmlformats.org/officeDocument/2006/relationships/hyperlink" Target="https://www.linkedin.com/pulse/sales-marketing-fairy-tale-alexander-low/" TargetMode="External"/><Relationship Id="rId24" Type="http://schemas.openxmlformats.org/officeDocument/2006/relationships/hyperlink" Target="http://www.social-experts.net/people-dont-choose-emails/" TargetMode="External"/><Relationship Id="rId40" Type="http://schemas.openxmlformats.org/officeDocument/2006/relationships/hyperlink" Target="http://bit.ly/2Ahzpsx" TargetMode="External"/><Relationship Id="rId45" Type="http://schemas.openxmlformats.org/officeDocument/2006/relationships/hyperlink" Target="https://www.linkedin.com/pulse/how-orchestrate-your-sales-inbound-marketing-kohei-kurihara/?published=t&amp;utm_content=buffer7cffd&amp;utm_medium=social&amp;utm_source=twitter.com&amp;utm_campaign=buffer" TargetMode="External"/><Relationship Id="rId66" Type="http://schemas.openxmlformats.org/officeDocument/2006/relationships/hyperlink" Target="http://sumo.ly/JiIi" TargetMode="External"/><Relationship Id="rId87" Type="http://schemas.openxmlformats.org/officeDocument/2006/relationships/table" Target="../tables/table15.xml"/><Relationship Id="rId61" Type="http://schemas.openxmlformats.org/officeDocument/2006/relationships/hyperlink" Target="http://www.myfrugalbusiness.com/2017/03/powerful-social-media-marketing-ideas-startup.html" TargetMode="External"/><Relationship Id="rId82" Type="http://schemas.openxmlformats.org/officeDocument/2006/relationships/hyperlink" Target="https://buff.ly/2pcpUU2" TargetMode="External"/><Relationship Id="rId19" Type="http://schemas.openxmlformats.org/officeDocument/2006/relationships/hyperlink" Target="http://esurveysonline.net/"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pbs.twimg.com/profile_images/1230123899/0042g23b_normal.jpg" TargetMode="External"/><Relationship Id="rId3182" Type="http://schemas.openxmlformats.org/officeDocument/2006/relationships/hyperlink" Target="https://twitter.com/" TargetMode="External"/><Relationship Id="rId3042" Type="http://schemas.openxmlformats.org/officeDocument/2006/relationships/hyperlink" Target="https://twitter.com/" TargetMode="External"/><Relationship Id="rId170" Type="http://schemas.openxmlformats.org/officeDocument/2006/relationships/hyperlink" Target="http://www.myfrugalbusiness.com/2017/11/reasons-company-needs-social-media-marketing.html" TargetMode="External"/><Relationship Id="rId987" Type="http://schemas.openxmlformats.org/officeDocument/2006/relationships/hyperlink" Target="https://pbs.twimg.com/media/DXmL6vBW4AE5Nfy.jpg"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3719" Type="http://schemas.openxmlformats.org/officeDocument/2006/relationships/hyperlink" Target="https://twitter.com/" TargetMode="External"/><Relationship Id="rId847" Type="http://schemas.openxmlformats.org/officeDocument/2006/relationships/hyperlink" Target="http://www.social-experts.net/social-selling-accelerate-serendipity/?utm_content=buffer94caa&amp;utm_medium=social&amp;utm_source=twitter.com&amp;utm_campaign=buffer" TargetMode="External"/><Relationship Id="rId1477" Type="http://schemas.openxmlformats.org/officeDocument/2006/relationships/hyperlink" Target="https://pbs.twimg.com/media/DXsxPGwV4AALn9N.jpg" TargetMode="External"/><Relationship Id="rId1684" Type="http://schemas.openxmlformats.org/officeDocument/2006/relationships/hyperlink" Target="http://pbs.twimg.com/profile_images/960829404564918273/OnFH1VZZ_normal.jpg" TargetMode="External"/><Relationship Id="rId1891" Type="http://schemas.openxmlformats.org/officeDocument/2006/relationships/hyperlink" Target="http://pbs.twimg.com/profile_images/936680973214855169/fDhu_BKi_normal.jpg" TargetMode="External"/><Relationship Id="rId2528" Type="http://schemas.openxmlformats.org/officeDocument/2006/relationships/hyperlink" Target="http://pbs.twimg.com/profile_images/959976417466441728/IS8N_Zmt_normal.jpg"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s://www.marketingprofs.com/articles/2018/33736/social-selling-three-reasons-its-good-for-business-and-four-steps-to-get-you-started?hootPostID=b8f2c9d5aea5527f486730b4a192d850" TargetMode="External"/><Relationship Id="rId914" Type="http://schemas.openxmlformats.org/officeDocument/2006/relationships/hyperlink" Target="https://buff.ly/2p2HV7Y" TargetMode="External"/><Relationship Id="rId1337" Type="http://schemas.openxmlformats.org/officeDocument/2006/relationships/hyperlink" Target="https://pbs.twimg.com/media/DNo3qd3UQAEw74F.jpg" TargetMode="External"/><Relationship Id="rId1544" Type="http://schemas.openxmlformats.org/officeDocument/2006/relationships/hyperlink" Target="http://pbs.twimg.com/profile_images/908744306760011776/JsrZEPFo_normal.jpg" TargetMode="External"/><Relationship Id="rId1751" Type="http://schemas.openxmlformats.org/officeDocument/2006/relationships/hyperlink" Target="http://pbs.twimg.com/profile_images/521565066655576066/A5r9BVWW_normal.jpeg" TargetMode="External"/><Relationship Id="rId2802" Type="http://schemas.openxmlformats.org/officeDocument/2006/relationships/hyperlink" Target="https://twitter.com/" TargetMode="External"/><Relationship Id="rId43" Type="http://schemas.openxmlformats.org/officeDocument/2006/relationships/hyperlink" Target="http://sumo.ly/JiIi" TargetMode="External"/><Relationship Id="rId1404" Type="http://schemas.openxmlformats.org/officeDocument/2006/relationships/hyperlink" Target="http://pbs.twimg.com/profile_images/558340250473218048/IwoA37_b_normal.jpeg" TargetMode="External"/><Relationship Id="rId1611" Type="http://schemas.openxmlformats.org/officeDocument/2006/relationships/hyperlink" Target="http://pbs.twimg.com/profile_images/769992168287137793/457yuB9m_normal.jpg" TargetMode="External"/><Relationship Id="rId3369" Type="http://schemas.openxmlformats.org/officeDocument/2006/relationships/hyperlink" Target="https://twitter.com/" TargetMode="External"/><Relationship Id="rId3576" Type="http://schemas.openxmlformats.org/officeDocument/2006/relationships/hyperlink" Target="https://twitter.com/" TargetMode="External"/><Relationship Id="rId497" Type="http://schemas.openxmlformats.org/officeDocument/2006/relationships/hyperlink" Target="https://www.linkedin.com/pulse/something-better-change-timothy-tim-hughes" TargetMode="External"/><Relationship Id="rId2178" Type="http://schemas.openxmlformats.org/officeDocument/2006/relationships/hyperlink" Target="http://pbs.twimg.com/profile_images/651948215705579523/3YB-HlLm_normal.jpg" TargetMode="External"/><Relationship Id="rId2385" Type="http://schemas.openxmlformats.org/officeDocument/2006/relationships/hyperlink" Target="http://pbs.twimg.com/profile_images/1129115682/40222_123899460989128_100001072256821_128730_5433521_n_normal.jpg" TargetMode="External"/><Relationship Id="rId3229" Type="http://schemas.openxmlformats.org/officeDocument/2006/relationships/hyperlink" Target="https://twitter.com/" TargetMode="External"/><Relationship Id="rId3783" Type="http://schemas.openxmlformats.org/officeDocument/2006/relationships/hyperlink" Target="https://api.twitter.com/1.1/geo/id/4c6100a96901fb5e.json" TargetMode="External"/><Relationship Id="rId357" Type="http://schemas.openxmlformats.org/officeDocument/2006/relationships/hyperlink" Target="http://esurveysonline.net/" TargetMode="External"/><Relationship Id="rId1194" Type="http://schemas.openxmlformats.org/officeDocument/2006/relationships/hyperlink" Target="https://pbs.twimg.com/media/CXVvUlzWMAAELe0.jpg" TargetMode="External"/><Relationship Id="rId2038" Type="http://schemas.openxmlformats.org/officeDocument/2006/relationships/hyperlink" Target="http://pbs.twimg.com/profile_images/874062201140551682/uN7ZdV3g_normal.jpg" TargetMode="External"/><Relationship Id="rId2592" Type="http://schemas.openxmlformats.org/officeDocument/2006/relationships/hyperlink" Target="https://twitter.com/" TargetMode="External"/><Relationship Id="rId3436" Type="http://schemas.openxmlformats.org/officeDocument/2006/relationships/hyperlink" Target="https://twitter.com/" TargetMode="External"/><Relationship Id="rId3643" Type="http://schemas.openxmlformats.org/officeDocument/2006/relationships/hyperlink" Target="https://twitter.com/" TargetMode="External"/><Relationship Id="rId217" Type="http://schemas.openxmlformats.org/officeDocument/2006/relationships/hyperlink" Target="http://www.myfrugalbusiness.com/2018/01/effective-digital-marketing-techniques.html" TargetMode="External"/><Relationship Id="rId564" Type="http://schemas.openxmlformats.org/officeDocument/2006/relationships/hyperlink" Target="http://www.myfrugalbusiness.com/2017/12/digital-marketing-management-mistakes-minimize.html" TargetMode="External"/><Relationship Id="rId771" Type="http://schemas.openxmlformats.org/officeDocument/2006/relationships/hyperlink" Target="http://www.ebay.com/itm/112291037313?ul_noapp=true" TargetMode="External"/><Relationship Id="rId2245" Type="http://schemas.openxmlformats.org/officeDocument/2006/relationships/hyperlink" Target="http://pbs.twimg.com/profile_images/963645029859328004/WzmvqNHT_normal.jpg" TargetMode="External"/><Relationship Id="rId2452" Type="http://schemas.openxmlformats.org/officeDocument/2006/relationships/hyperlink" Target="https://pbs.twimg.com/media/DYg90q9U0AEoP9K.jpg" TargetMode="External"/><Relationship Id="rId3503" Type="http://schemas.openxmlformats.org/officeDocument/2006/relationships/hyperlink" Target="https://twitter.com/" TargetMode="External"/><Relationship Id="rId3710" Type="http://schemas.openxmlformats.org/officeDocument/2006/relationships/hyperlink" Target="https://twitter.com/" TargetMode="External"/><Relationship Id="rId424" Type="http://schemas.openxmlformats.org/officeDocument/2006/relationships/hyperlink" Target="http://spr.ly/6019DToZT" TargetMode="External"/><Relationship Id="rId631" Type="http://schemas.openxmlformats.org/officeDocument/2006/relationships/hyperlink" Target="https://www.youtube.com/watch?v=g8AELJ5IbDU" TargetMode="External"/><Relationship Id="rId1054" Type="http://schemas.openxmlformats.org/officeDocument/2006/relationships/hyperlink" Target="https://pbs.twimg.com/media/DX79UMZXkAARDAt.jpg" TargetMode="External"/><Relationship Id="rId1261" Type="http://schemas.openxmlformats.org/officeDocument/2006/relationships/hyperlink" Target="https://pbs.twimg.com/media/DXxYrwPWAAEidFW.jpg" TargetMode="External"/><Relationship Id="rId2105" Type="http://schemas.openxmlformats.org/officeDocument/2006/relationships/hyperlink" Target="http://pbs.twimg.com/profile_images/802832068480737280/CuVR1TRQ_normal.jpg" TargetMode="External"/><Relationship Id="rId2312" Type="http://schemas.openxmlformats.org/officeDocument/2006/relationships/hyperlink" Target="http://pbs.twimg.com/profile_images/909075667433644033/3IsGUKbQ_normal.jpg" TargetMode="External"/><Relationship Id="rId1121" Type="http://schemas.openxmlformats.org/officeDocument/2006/relationships/hyperlink" Target="https://pbs.twimg.com/media/DUZWtqcWAAAYNW-.jpg" TargetMode="External"/><Relationship Id="rId3086" Type="http://schemas.openxmlformats.org/officeDocument/2006/relationships/hyperlink" Target="https://twitter.com/" TargetMode="External"/><Relationship Id="rId3293" Type="http://schemas.openxmlformats.org/officeDocument/2006/relationships/hyperlink" Target="https://twitter.com/" TargetMode="External"/><Relationship Id="rId1938" Type="http://schemas.openxmlformats.org/officeDocument/2006/relationships/hyperlink" Target="http://pbs.twimg.com/profile_images/680986347620835328/a4QAhIz9_normal.jpg" TargetMode="External"/><Relationship Id="rId3153" Type="http://schemas.openxmlformats.org/officeDocument/2006/relationships/hyperlink" Target="https://twitter.com/" TargetMode="External"/><Relationship Id="rId3360" Type="http://schemas.openxmlformats.org/officeDocument/2006/relationships/hyperlink" Target="https://twitter.com/" TargetMode="External"/><Relationship Id="rId281" Type="http://schemas.openxmlformats.org/officeDocument/2006/relationships/hyperlink" Target="https://hubs.ly/H0bgnZS0" TargetMode="External"/><Relationship Id="rId3013" Type="http://schemas.openxmlformats.org/officeDocument/2006/relationships/hyperlink" Target="https://twitter.com/" TargetMode="External"/><Relationship Id="rId141" Type="http://schemas.openxmlformats.org/officeDocument/2006/relationships/hyperlink" Target="https://blog.creationagency.com/post/102eicd/how-to-use-neuro-linguistic-programming-to-win-at-social-selling" TargetMode="External"/><Relationship Id="rId3220" Type="http://schemas.openxmlformats.org/officeDocument/2006/relationships/hyperlink" Target="https://twitter.com/" TargetMode="External"/><Relationship Id="rId7" Type="http://schemas.openxmlformats.org/officeDocument/2006/relationships/hyperlink" Target="http://bit.ly/2eYtdg6" TargetMode="External"/><Relationship Id="rId2779" Type="http://schemas.openxmlformats.org/officeDocument/2006/relationships/hyperlink" Target="https://twitter.com/" TargetMode="External"/><Relationship Id="rId2986" Type="http://schemas.openxmlformats.org/officeDocument/2006/relationships/hyperlink" Target="https://twitter.com/" TargetMode="External"/><Relationship Id="rId958" Type="http://schemas.openxmlformats.org/officeDocument/2006/relationships/hyperlink" Target="http://www.myfrugalbusiness.com/2016/12/savvy-snapchat-social-selling-suggestions.html" TargetMode="External"/><Relationship Id="rId1588" Type="http://schemas.openxmlformats.org/officeDocument/2006/relationships/hyperlink" Target="http://pbs.twimg.com/profile_images/948711494757347330/utI-XJMw_normal.jpg" TargetMode="External"/><Relationship Id="rId1795" Type="http://schemas.openxmlformats.org/officeDocument/2006/relationships/hyperlink" Target="http://pbs.twimg.com/profile_images/462051221541359616/CwQH9fxB_normal.jpeg"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s://buff.ly/2tjYWit" TargetMode="External"/><Relationship Id="rId818" Type="http://schemas.openxmlformats.org/officeDocument/2006/relationships/hyperlink" Target="http://www.myfrugalbusiness.com/2018/01/top-social-media-tactics-generate-b2b-leads-sales.html" TargetMode="External"/><Relationship Id="rId1448" Type="http://schemas.openxmlformats.org/officeDocument/2006/relationships/hyperlink" Target="http://abs.twimg.com/sticky/default_profile_images/default_profile_normal.png" TargetMode="External"/><Relationship Id="rId1655" Type="http://schemas.openxmlformats.org/officeDocument/2006/relationships/hyperlink" Target="http://pbs.twimg.com/profile_images/635224559868706816/FRMSais4_normal.jpg" TargetMode="External"/><Relationship Id="rId2706" Type="http://schemas.openxmlformats.org/officeDocument/2006/relationships/hyperlink" Target="https://twitter.com/" TargetMode="External"/><Relationship Id="rId1308" Type="http://schemas.openxmlformats.org/officeDocument/2006/relationships/hyperlink" Target="https://pbs.twimg.com/media/DYVv9dJW4AAT74z.jpg" TargetMode="External"/><Relationship Id="rId1862" Type="http://schemas.openxmlformats.org/officeDocument/2006/relationships/hyperlink" Target="http://pbs.twimg.com/profile_images/920972093285474304/l0x6T3fB_normal.jpg" TargetMode="External"/><Relationship Id="rId2913" Type="http://schemas.openxmlformats.org/officeDocument/2006/relationships/hyperlink" Target="https://twitter.com/" TargetMode="External"/><Relationship Id="rId1515" Type="http://schemas.openxmlformats.org/officeDocument/2006/relationships/hyperlink" Target="http://pbs.twimg.com/profile_images/837395516828721152/8vHIDb4F_normal.jpg" TargetMode="External"/><Relationship Id="rId1722" Type="http://schemas.openxmlformats.org/officeDocument/2006/relationships/hyperlink" Target="http://pbs.twimg.com/profile_images/2507252836/cxhmev572kvgn7j3744l_normal.png" TargetMode="External"/><Relationship Id="rId14" Type="http://schemas.openxmlformats.org/officeDocument/2006/relationships/hyperlink" Target="https://included.co/tips-selling-coworking-spaces/" TargetMode="External"/><Relationship Id="rId3687" Type="http://schemas.openxmlformats.org/officeDocument/2006/relationships/hyperlink" Target="https://twitter.com/" TargetMode="External"/><Relationship Id="rId2289" Type="http://schemas.openxmlformats.org/officeDocument/2006/relationships/hyperlink" Target="https://pbs.twimg.com/media/DYa4azdVoAEznDV.jpg" TargetMode="External"/><Relationship Id="rId2496" Type="http://schemas.openxmlformats.org/officeDocument/2006/relationships/hyperlink" Target="https://pbs.twimg.com/media/DX7lr5bW0AAdtK-.jpg" TargetMode="External"/><Relationship Id="rId3547" Type="http://schemas.openxmlformats.org/officeDocument/2006/relationships/hyperlink" Target="https://twitter.com/" TargetMode="External"/><Relationship Id="rId3754" Type="http://schemas.openxmlformats.org/officeDocument/2006/relationships/hyperlink" Target="https://twitter.com/" TargetMode="External"/><Relationship Id="rId468" Type="http://schemas.openxmlformats.org/officeDocument/2006/relationships/hyperlink" Target="http://digital-leadership-associates.passle.net/post/102es5x/same-old-shit-vs-crazy-new-shit" TargetMode="External"/><Relationship Id="rId675" Type="http://schemas.openxmlformats.org/officeDocument/2006/relationships/hyperlink" Target="http://bit.ly/2Fex0Bg" TargetMode="External"/><Relationship Id="rId882" Type="http://schemas.openxmlformats.org/officeDocument/2006/relationships/hyperlink" Target="http://www.social-experts.net/cold-calling-eliminating" TargetMode="External"/><Relationship Id="rId1098" Type="http://schemas.openxmlformats.org/officeDocument/2006/relationships/hyperlink" Target="https://pbs.twimg.com/media/DX754cHXUAEz5fw.jpg" TargetMode="External"/><Relationship Id="rId2149" Type="http://schemas.openxmlformats.org/officeDocument/2006/relationships/hyperlink" Target="http://pbs.twimg.com/profile_images/965290743102427136/6Q2WhAm6_normal.jpg" TargetMode="External"/><Relationship Id="rId2356" Type="http://schemas.openxmlformats.org/officeDocument/2006/relationships/hyperlink" Target="http://pbs.twimg.com/profile_images/1129115682/40222_123899460989128_100001072256821_128730_5433521_n_normal.jpg" TargetMode="External"/><Relationship Id="rId2563" Type="http://schemas.openxmlformats.org/officeDocument/2006/relationships/hyperlink" Target="https://pbs.twimg.com/media/DT7t4v2VAAAcUfz.jpg" TargetMode="External"/><Relationship Id="rId2770" Type="http://schemas.openxmlformats.org/officeDocument/2006/relationships/hyperlink" Target="https://twitter.com/" TargetMode="External"/><Relationship Id="rId3407" Type="http://schemas.openxmlformats.org/officeDocument/2006/relationships/hyperlink" Target="https://twitter.com/" TargetMode="External"/><Relationship Id="rId3614" Type="http://schemas.openxmlformats.org/officeDocument/2006/relationships/hyperlink" Target="https://twitter.com/" TargetMode="External"/><Relationship Id="rId328" Type="http://schemas.openxmlformats.org/officeDocument/2006/relationships/hyperlink" Target="http://ow.ly/ZNGj30iP5HE" TargetMode="External"/><Relationship Id="rId535" Type="http://schemas.openxmlformats.org/officeDocument/2006/relationships/hyperlink" Target="https://www.inc.com/john-white/here-are-the-exact-words-to-use-on-social-media-to.html" TargetMode="External"/><Relationship Id="rId742" Type="http://schemas.openxmlformats.org/officeDocument/2006/relationships/hyperlink" Target="https://www.ebay.com/itm/112381939468?ul_noapp=true" TargetMode="External"/><Relationship Id="rId1165" Type="http://schemas.openxmlformats.org/officeDocument/2006/relationships/hyperlink" Target="https://pbs.twimg.com/media/DYDXf7WX4AAsakh.jpg" TargetMode="External"/><Relationship Id="rId1372" Type="http://schemas.openxmlformats.org/officeDocument/2006/relationships/hyperlink" Target="http://pbs.twimg.com/profile_images/969496822183063552/LlwcY4R7_normal.jpg" TargetMode="External"/><Relationship Id="rId2009" Type="http://schemas.openxmlformats.org/officeDocument/2006/relationships/hyperlink" Target="http://pbs.twimg.com/profile_images/763980097304928257/I4pdlKAw_normal.jpg" TargetMode="External"/><Relationship Id="rId2216" Type="http://schemas.openxmlformats.org/officeDocument/2006/relationships/hyperlink" Target="http://pbs.twimg.com/profile_images/900825127780196352/RJhV8_wH_normal.jpg" TargetMode="External"/><Relationship Id="rId2423" Type="http://schemas.openxmlformats.org/officeDocument/2006/relationships/hyperlink" Target="https://pbs.twimg.com/tweet_video_thumb/DXnkNP_X0AEQDlV.jpg" TargetMode="External"/><Relationship Id="rId2630" Type="http://schemas.openxmlformats.org/officeDocument/2006/relationships/hyperlink" Target="https://twitter.com/" TargetMode="External"/><Relationship Id="rId602" Type="http://schemas.openxmlformats.org/officeDocument/2006/relationships/hyperlink" Target="https://sproutsocial.com/insights/social-selling-tips/amp/?ref=quuu&amp;utm_source=quuu" TargetMode="External"/><Relationship Id="rId1025" Type="http://schemas.openxmlformats.org/officeDocument/2006/relationships/hyperlink" Target="https://pbs.twimg.com/media/DXx2e_RX4AYuNe1.jpg" TargetMode="External"/><Relationship Id="rId1232" Type="http://schemas.openxmlformats.org/officeDocument/2006/relationships/hyperlink" Target="https://pbs.twimg.com/media/DYkl0NdWkAEPRYv.jpg" TargetMode="External"/><Relationship Id="rId3197" Type="http://schemas.openxmlformats.org/officeDocument/2006/relationships/hyperlink" Target="https://twitter.com/" TargetMode="External"/><Relationship Id="rId3057" Type="http://schemas.openxmlformats.org/officeDocument/2006/relationships/hyperlink" Target="https://twitter.com/" TargetMode="External"/><Relationship Id="rId185" Type="http://schemas.openxmlformats.org/officeDocument/2006/relationships/hyperlink" Target="http://feeds.feedblitz.com/~/531369766/0/salessolutions~Trending-This-Week-Value-Is-a-DifferenceMaker-for-Customers-and-Sellers-Alike" TargetMode="External"/><Relationship Id="rId1909" Type="http://schemas.openxmlformats.org/officeDocument/2006/relationships/hyperlink" Target="http://pbs.twimg.com/profile_images/528405639232372736/ZcqTFN_w_normal.jpeg" TargetMode="External"/><Relationship Id="rId3264" Type="http://schemas.openxmlformats.org/officeDocument/2006/relationships/hyperlink" Target="https://twitter.com/" TargetMode="External"/><Relationship Id="rId3471" Type="http://schemas.openxmlformats.org/officeDocument/2006/relationships/hyperlink" Target="https://twitter.com/" TargetMode="External"/><Relationship Id="rId392" Type="http://schemas.openxmlformats.org/officeDocument/2006/relationships/hyperlink" Target="https://vengreso.com/blog/employee-advocacy-secrets-get-employees-engage-social-media?es_p=6297410" TargetMode="External"/><Relationship Id="rId2073" Type="http://schemas.openxmlformats.org/officeDocument/2006/relationships/hyperlink" Target="http://pbs.twimg.com/profile_images/545662268440989696/EeuoyVto_normal.png" TargetMode="External"/><Relationship Id="rId2280" Type="http://schemas.openxmlformats.org/officeDocument/2006/relationships/hyperlink" Target="https://pbs.twimg.com/media/DYGSeJaVwAEayCL.jpg" TargetMode="External"/><Relationship Id="rId3124" Type="http://schemas.openxmlformats.org/officeDocument/2006/relationships/hyperlink" Target="https://twitter.com/" TargetMode="External"/><Relationship Id="rId3331" Type="http://schemas.openxmlformats.org/officeDocument/2006/relationships/hyperlink" Target="https://twitter.com/" TargetMode="External"/><Relationship Id="rId252" Type="http://schemas.openxmlformats.org/officeDocument/2006/relationships/hyperlink" Target="https://www.skillslab.io/blog/the-science-on-social-selling-helping-sales-professionals-beat-continuous-rejection" TargetMode="External"/><Relationship Id="rId2140" Type="http://schemas.openxmlformats.org/officeDocument/2006/relationships/hyperlink" Target="http://pbs.twimg.com/profile_images/687685545212817408/M81INaMB_normal.jpg" TargetMode="External"/><Relationship Id="rId112" Type="http://schemas.openxmlformats.org/officeDocument/2006/relationships/hyperlink" Target="https://buff.ly/2HktouV" TargetMode="External"/><Relationship Id="rId1699" Type="http://schemas.openxmlformats.org/officeDocument/2006/relationships/hyperlink" Target="http://pbs.twimg.com/profile_images/666150833281626113/bvfRPiWN_normal.jpg" TargetMode="External"/><Relationship Id="rId2000" Type="http://schemas.openxmlformats.org/officeDocument/2006/relationships/hyperlink" Target="http://pbs.twimg.com/profile_images/706316780243853312/AK_NlLCv_normal.jpg" TargetMode="External"/><Relationship Id="rId2957" Type="http://schemas.openxmlformats.org/officeDocument/2006/relationships/hyperlink" Target="https://twitter.com/" TargetMode="External"/><Relationship Id="rId929" Type="http://schemas.openxmlformats.org/officeDocument/2006/relationships/hyperlink" Target="http://www.myfrugalbusiness.com/2017/11/how-manage-remote-sales-team-selling.html" TargetMode="External"/><Relationship Id="rId1559" Type="http://schemas.openxmlformats.org/officeDocument/2006/relationships/hyperlink" Target="http://pbs.twimg.com/profile_images/930443133644570624/3EDlGC7C_normal.jpg" TargetMode="External"/><Relationship Id="rId1766" Type="http://schemas.openxmlformats.org/officeDocument/2006/relationships/hyperlink" Target="http://pbs.twimg.com/profile_images/894549273202876416/WlGk4npW_normal.jpg" TargetMode="External"/><Relationship Id="rId1973" Type="http://schemas.openxmlformats.org/officeDocument/2006/relationships/hyperlink" Target="http://pbs.twimg.com/profile_images/3119962297/5dbf1edd89534df985564def38d2995e_normal.jpeg" TargetMode="External"/><Relationship Id="rId2817" Type="http://schemas.openxmlformats.org/officeDocument/2006/relationships/hyperlink" Target="https://twitter.com/" TargetMode="External"/><Relationship Id="rId58" Type="http://schemas.openxmlformats.org/officeDocument/2006/relationships/hyperlink" Target="http://sumo.ly/JiIi" TargetMode="External"/><Relationship Id="rId1419" Type="http://schemas.openxmlformats.org/officeDocument/2006/relationships/hyperlink" Target="http://pbs.twimg.com/profile_images/934867755098132480/Pm7kwG45_normal.jpg" TargetMode="External"/><Relationship Id="rId1626" Type="http://schemas.openxmlformats.org/officeDocument/2006/relationships/hyperlink" Target="https://pbs.twimg.com/media/DX2cVmwV4AMW2rd.jpg" TargetMode="External"/><Relationship Id="rId1833" Type="http://schemas.openxmlformats.org/officeDocument/2006/relationships/hyperlink" Target="https://pbs.twimg.com/media/DYVMYR1XcAERuM1.jpg" TargetMode="External"/><Relationship Id="rId1900" Type="http://schemas.openxmlformats.org/officeDocument/2006/relationships/hyperlink" Target="http://pbs.twimg.com/profile_images/973513103748009985/24TitG_q_normal.jpg" TargetMode="External"/><Relationship Id="rId3798" Type="http://schemas.openxmlformats.org/officeDocument/2006/relationships/hyperlink" Target="https://api.twitter.com/1.1/geo/id/0d6c1452353a8722.json" TargetMode="External"/><Relationship Id="rId3658" Type="http://schemas.openxmlformats.org/officeDocument/2006/relationships/hyperlink" Target="https://twitter.com/" TargetMode="External"/><Relationship Id="rId579" Type="http://schemas.openxmlformats.org/officeDocument/2006/relationships/hyperlink" Target="http://www.social-experts.net/forget-cold-calls-what-do-you-think-about-warm-calls/?utm_content=buffer867f4&amp;utm_medium=social&amp;utm_source=twitter.com&amp;utm_campaign=buffer" TargetMode="External"/><Relationship Id="rId786" Type="http://schemas.openxmlformats.org/officeDocument/2006/relationships/hyperlink" Target="https://www.ebay.com/itm/371928695444?ul_noapp=true" TargetMode="External"/><Relationship Id="rId993" Type="http://schemas.openxmlformats.org/officeDocument/2006/relationships/hyperlink" Target="https://pbs.twimg.com/media/DXnkLwBX0AAmDbj.jpg" TargetMode="External"/><Relationship Id="rId2467" Type="http://schemas.openxmlformats.org/officeDocument/2006/relationships/hyperlink" Target="https://pbs.twimg.com/media/DYVr2khVwAAkDcu.jpg" TargetMode="External"/><Relationship Id="rId2674" Type="http://schemas.openxmlformats.org/officeDocument/2006/relationships/hyperlink" Target="https://twitter.com/" TargetMode="External"/><Relationship Id="rId3518" Type="http://schemas.openxmlformats.org/officeDocument/2006/relationships/hyperlink" Target="https://twitter.com/" TargetMode="External"/><Relationship Id="rId439" Type="http://schemas.openxmlformats.org/officeDocument/2006/relationships/hyperlink" Target="https://www.agencycentral.co.uk/articles/15-top-sales-bloggers" TargetMode="External"/><Relationship Id="rId646" Type="http://schemas.openxmlformats.org/officeDocument/2006/relationships/hyperlink" Target="https://readyforsocial.com/1a6fb479178" TargetMode="External"/><Relationship Id="rId1069" Type="http://schemas.openxmlformats.org/officeDocument/2006/relationships/hyperlink" Target="https://pbs.twimg.com/media/DX9DcATW4AEKHOi.jpg" TargetMode="External"/><Relationship Id="rId1276" Type="http://schemas.openxmlformats.org/officeDocument/2006/relationships/hyperlink" Target="https://pbs.twimg.com/media/DXstzv9WkAAD52-.jpg" TargetMode="External"/><Relationship Id="rId1483" Type="http://schemas.openxmlformats.org/officeDocument/2006/relationships/hyperlink" Target="https://pbs.twimg.com/media/DXh7pkgVwAApvjh.jpg" TargetMode="External"/><Relationship Id="rId2327" Type="http://schemas.openxmlformats.org/officeDocument/2006/relationships/hyperlink" Target="http://pbs.twimg.com/profile_images/909075667433644033/3IsGUKbQ_normal.jpg" TargetMode="External"/><Relationship Id="rId2881" Type="http://schemas.openxmlformats.org/officeDocument/2006/relationships/hyperlink" Target="https://twitter.com/" TargetMode="External"/><Relationship Id="rId3725" Type="http://schemas.openxmlformats.org/officeDocument/2006/relationships/hyperlink" Target="https://twitter.com/" TargetMode="External"/><Relationship Id="rId506" Type="http://schemas.openxmlformats.org/officeDocument/2006/relationships/hyperlink" Target="http://bit.ly/2pShFvI" TargetMode="External"/><Relationship Id="rId853" Type="http://schemas.openxmlformats.org/officeDocument/2006/relationships/hyperlink" Target="http://www.social-experts.net/make-go-person-industry/" TargetMode="External"/><Relationship Id="rId1136" Type="http://schemas.openxmlformats.org/officeDocument/2006/relationships/hyperlink" Target="https://pbs.twimg.com/media/DXnm1SYWAAE95_u.jpg" TargetMode="External"/><Relationship Id="rId1690" Type="http://schemas.openxmlformats.org/officeDocument/2006/relationships/hyperlink" Target="http://pbs.twimg.com/profile_images/677431646203850752/J88t_Q6m_normal.jpg" TargetMode="External"/><Relationship Id="rId2534" Type="http://schemas.openxmlformats.org/officeDocument/2006/relationships/hyperlink" Target="http://pbs.twimg.com/profile_images/805109474352627712/WkaLDNMz_normal.jpg" TargetMode="External"/><Relationship Id="rId2741" Type="http://schemas.openxmlformats.org/officeDocument/2006/relationships/hyperlink" Target="https://twitter.com/" TargetMode="External"/><Relationship Id="rId713" Type="http://schemas.openxmlformats.org/officeDocument/2006/relationships/hyperlink" Target="https://www.ebay.com/itm/372215087860?ul_noapp=true" TargetMode="External"/><Relationship Id="rId920" Type="http://schemas.openxmlformats.org/officeDocument/2006/relationships/hyperlink" Target="https://buff.ly/2Fb99Te" TargetMode="External"/><Relationship Id="rId1343" Type="http://schemas.openxmlformats.org/officeDocument/2006/relationships/hyperlink" Target="https://pbs.twimg.com/media/DHwmTGIUIAAiSuU.jpg" TargetMode="External"/><Relationship Id="rId1550" Type="http://schemas.openxmlformats.org/officeDocument/2006/relationships/hyperlink" Target="http://pbs.twimg.com/profile_images/3243449754/3ede3c8d3452b69765cea1420a2656e1_normal.jpeg" TargetMode="External"/><Relationship Id="rId2601" Type="http://schemas.openxmlformats.org/officeDocument/2006/relationships/hyperlink" Target="https://twitter.com/" TargetMode="External"/><Relationship Id="rId1203" Type="http://schemas.openxmlformats.org/officeDocument/2006/relationships/hyperlink" Target="https://pbs.twimg.com/media/DYqJgAPWkAANG3K.jpg" TargetMode="External"/><Relationship Id="rId1410" Type="http://schemas.openxmlformats.org/officeDocument/2006/relationships/hyperlink" Target="http://pbs.twimg.com/profile_images/924412743918215170/2tsQNVJv_normal.jpg" TargetMode="External"/><Relationship Id="rId3168" Type="http://schemas.openxmlformats.org/officeDocument/2006/relationships/hyperlink" Target="https://twitter.com/" TargetMode="External"/><Relationship Id="rId3375" Type="http://schemas.openxmlformats.org/officeDocument/2006/relationships/hyperlink" Target="https://twitter.com/" TargetMode="External"/><Relationship Id="rId3582" Type="http://schemas.openxmlformats.org/officeDocument/2006/relationships/hyperlink" Target="https://twitter.com/" TargetMode="External"/><Relationship Id="rId296" Type="http://schemas.openxmlformats.org/officeDocument/2006/relationships/hyperlink" Target="https://www.youtube.com/watch?v=SKNW2cMMHow&amp;feature=youtu.be&amp;utm_content=bufferbfcbd&amp;utm_medium=social&amp;utm_source=twitter.com&amp;utm_campaign=buffer" TargetMode="External"/><Relationship Id="rId2184" Type="http://schemas.openxmlformats.org/officeDocument/2006/relationships/hyperlink" Target="https://pbs.twimg.com/media/DYqPN6IWsAAy3Mz.jpg" TargetMode="External"/><Relationship Id="rId2391" Type="http://schemas.openxmlformats.org/officeDocument/2006/relationships/hyperlink" Target="http://pbs.twimg.com/profile_images/761642165286084609/VwbpOm8W_normal.jpg" TargetMode="External"/><Relationship Id="rId3028" Type="http://schemas.openxmlformats.org/officeDocument/2006/relationships/hyperlink" Target="https://twitter.com/" TargetMode="External"/><Relationship Id="rId3235" Type="http://schemas.openxmlformats.org/officeDocument/2006/relationships/hyperlink" Target="https://twitter.com/" TargetMode="External"/><Relationship Id="rId3442" Type="http://schemas.openxmlformats.org/officeDocument/2006/relationships/hyperlink" Target="https://twitter.com/" TargetMode="External"/><Relationship Id="rId156" Type="http://schemas.openxmlformats.org/officeDocument/2006/relationships/hyperlink" Target="https://www.mariangelesberna.com/2018/02/27/estas-haciendolo-bien-en-linkedin/" TargetMode="External"/><Relationship Id="rId363" Type="http://schemas.openxmlformats.org/officeDocument/2006/relationships/hyperlink" Target="https://goo.gl/ivGiyX" TargetMode="External"/><Relationship Id="rId570" Type="http://schemas.openxmlformats.org/officeDocument/2006/relationships/hyperlink" Target="http://www.myfrugalbusiness.com/2015/12/leverage-linkedin-business-marketing-mike-schiemer.html" TargetMode="External"/><Relationship Id="rId2044" Type="http://schemas.openxmlformats.org/officeDocument/2006/relationships/hyperlink" Target="http://pbs.twimg.com/profile_images/874062201140551682/uN7ZdV3g_normal.jpg" TargetMode="External"/><Relationship Id="rId2251" Type="http://schemas.openxmlformats.org/officeDocument/2006/relationships/hyperlink" Target="http://pbs.twimg.com/profile_images/963645029859328004/WzmvqNHT_normal.jpg" TargetMode="External"/><Relationship Id="rId3302" Type="http://schemas.openxmlformats.org/officeDocument/2006/relationships/hyperlink" Target="https://twitter.com/" TargetMode="External"/><Relationship Id="rId223" Type="http://schemas.openxmlformats.org/officeDocument/2006/relationships/hyperlink" Target="https://buff.ly/2Fb99Te" TargetMode="External"/><Relationship Id="rId430" Type="http://schemas.openxmlformats.org/officeDocument/2006/relationships/hyperlink" Target="http://b2c.news/NJwZMC?utm_content=buffere7967&amp;utm_medium=social&amp;utm_source=twitter.com&amp;utm_campaign=buffer" TargetMode="External"/><Relationship Id="rId1060" Type="http://schemas.openxmlformats.org/officeDocument/2006/relationships/hyperlink" Target="https://pbs.twimg.com/media/DX1OaT7W0AAp6pX.jpg" TargetMode="External"/><Relationship Id="rId2111" Type="http://schemas.openxmlformats.org/officeDocument/2006/relationships/hyperlink" Target="http://pbs.twimg.com/profile_images/862298979429531648/vZ3RQCIB_normal.jpg" TargetMode="External"/><Relationship Id="rId1877" Type="http://schemas.openxmlformats.org/officeDocument/2006/relationships/hyperlink" Target="http://pbs.twimg.com/profile_images/840962261233541121/lCjfMtY8_normal.jpg" TargetMode="External"/><Relationship Id="rId2928" Type="http://schemas.openxmlformats.org/officeDocument/2006/relationships/hyperlink" Target="https://twitter.com/" TargetMode="External"/><Relationship Id="rId1737" Type="http://schemas.openxmlformats.org/officeDocument/2006/relationships/hyperlink" Target="https://pbs.twimg.com/media/DYGaDJpXUAA3gTn.jpg" TargetMode="External"/><Relationship Id="rId1944" Type="http://schemas.openxmlformats.org/officeDocument/2006/relationships/hyperlink" Target="http://pbs.twimg.com/profile_images/824568592352043008/EGmrjW0P_normal.jpg" TargetMode="External"/><Relationship Id="rId3092" Type="http://schemas.openxmlformats.org/officeDocument/2006/relationships/hyperlink" Target="https://twitter.com/" TargetMode="External"/><Relationship Id="rId29" Type="http://schemas.openxmlformats.org/officeDocument/2006/relationships/hyperlink" Target="https://buff.ly/2I7pc2M" TargetMode="External"/><Relationship Id="rId1804" Type="http://schemas.openxmlformats.org/officeDocument/2006/relationships/hyperlink" Target="http://pbs.twimg.com/profile_images/889509549736165378/PoKR9JGC_normal.jpg" TargetMode="External"/><Relationship Id="rId3769" Type="http://schemas.openxmlformats.org/officeDocument/2006/relationships/hyperlink" Target="https://twitter.com/" TargetMode="External"/><Relationship Id="rId897" Type="http://schemas.openxmlformats.org/officeDocument/2006/relationships/hyperlink" Target="http://bit.ly/2FtEqxh" TargetMode="External"/><Relationship Id="rId2578" Type="http://schemas.openxmlformats.org/officeDocument/2006/relationships/hyperlink" Target="https://twitter.com/" TargetMode="External"/><Relationship Id="rId2785" Type="http://schemas.openxmlformats.org/officeDocument/2006/relationships/hyperlink" Target="https://twitter.com/" TargetMode="External"/><Relationship Id="rId2992" Type="http://schemas.openxmlformats.org/officeDocument/2006/relationships/hyperlink" Target="https://twitter.com/" TargetMode="External"/><Relationship Id="rId3629" Type="http://schemas.openxmlformats.org/officeDocument/2006/relationships/hyperlink" Target="https://twitter.com/" TargetMode="External"/><Relationship Id="rId757" Type="http://schemas.openxmlformats.org/officeDocument/2006/relationships/hyperlink" Target="https://www.ebay.com/ulk/itm/112852303485" TargetMode="External"/><Relationship Id="rId964" Type="http://schemas.openxmlformats.org/officeDocument/2006/relationships/hyperlink" Target="http://www.myfrugalbusiness.com/2017/12/lead-generation-hacks-grow-sales.html" TargetMode="External"/><Relationship Id="rId1387" Type="http://schemas.openxmlformats.org/officeDocument/2006/relationships/hyperlink" Target="http://pbs.twimg.com/profile_images/903305186462109698/TR8zxffm_normal.jpg" TargetMode="External"/><Relationship Id="rId1594" Type="http://schemas.openxmlformats.org/officeDocument/2006/relationships/hyperlink" Target="http://pbs.twimg.com/profile_images/575407082729521152/W9HcBUQp_normal.jpeg" TargetMode="External"/><Relationship Id="rId2438" Type="http://schemas.openxmlformats.org/officeDocument/2006/relationships/hyperlink" Target="https://pbs.twimg.com/media/DXsYsAVUMAAUckU.jpg"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93" Type="http://schemas.openxmlformats.org/officeDocument/2006/relationships/hyperlink" Target="http://spr.ly/6012DTGMs" TargetMode="External"/><Relationship Id="rId617" Type="http://schemas.openxmlformats.org/officeDocument/2006/relationships/hyperlink" Target="https://blog.myleadsystempro.com/social-media-lead-generation?id=donteague" TargetMode="External"/><Relationship Id="rId824" Type="http://schemas.openxmlformats.org/officeDocument/2006/relationships/hyperlink" Target="http://www.myfrugalbusiness.com/2018/01/top-social-media-tactics-generate-b2b-leads-sales.html" TargetMode="External"/><Relationship Id="rId1247" Type="http://schemas.openxmlformats.org/officeDocument/2006/relationships/hyperlink" Target="https://pbs.twimg.com/media/DOSo3OwV4AUkTLS.jpg" TargetMode="External"/><Relationship Id="rId1454" Type="http://schemas.openxmlformats.org/officeDocument/2006/relationships/hyperlink" Target="http://pbs.twimg.com/profile_images/670097001883807744/IKR_IX-X_normal.jpg" TargetMode="External"/><Relationship Id="rId1661" Type="http://schemas.openxmlformats.org/officeDocument/2006/relationships/hyperlink" Target="http://pbs.twimg.com/profile_images/635224559868706816/FRMSais4_normal.jpg" TargetMode="External"/><Relationship Id="rId2505" Type="http://schemas.openxmlformats.org/officeDocument/2006/relationships/hyperlink" Target="https://pbs.twimg.com/media/DYGZ4pEU8AA2Gb7.jpg" TargetMode="External"/><Relationship Id="rId2712" Type="http://schemas.openxmlformats.org/officeDocument/2006/relationships/hyperlink" Target="https://twitter.com/" TargetMode="External"/><Relationship Id="rId1107" Type="http://schemas.openxmlformats.org/officeDocument/2006/relationships/hyperlink" Target="https://pbs.twimg.com/media/DXsqWmlWkAAJ1Jk.jpg" TargetMode="External"/><Relationship Id="rId1314" Type="http://schemas.openxmlformats.org/officeDocument/2006/relationships/hyperlink" Target="https://pbs.twimg.com/media/DX7H-aEW4AACCRf.jpg" TargetMode="External"/><Relationship Id="rId1521" Type="http://schemas.openxmlformats.org/officeDocument/2006/relationships/hyperlink" Target="http://pbs.twimg.com/profile_images/972527350163259392/AOuZOu3__normal.jpg" TargetMode="External"/><Relationship Id="rId3279" Type="http://schemas.openxmlformats.org/officeDocument/2006/relationships/hyperlink" Target="https://twitter.com/" TargetMode="External"/><Relationship Id="rId3486" Type="http://schemas.openxmlformats.org/officeDocument/2006/relationships/hyperlink" Target="https://twitter.com/" TargetMode="External"/><Relationship Id="rId3693" Type="http://schemas.openxmlformats.org/officeDocument/2006/relationships/hyperlink" Target="https://twitter.com/" TargetMode="External"/><Relationship Id="rId20" Type="http://schemas.openxmlformats.org/officeDocument/2006/relationships/hyperlink" Target="http://www.omzetcoach.nl/vacatures/" TargetMode="External"/><Relationship Id="rId2088" Type="http://schemas.openxmlformats.org/officeDocument/2006/relationships/hyperlink" Target="http://pbs.twimg.com/profile_images/622580869652328448/yYdwuOKs_normal.jpg" TargetMode="External"/><Relationship Id="rId2295" Type="http://schemas.openxmlformats.org/officeDocument/2006/relationships/hyperlink" Target="http://pbs.twimg.com/profile_images/909075667433644033/3IsGUKbQ_normal.jpg" TargetMode="External"/><Relationship Id="rId3139" Type="http://schemas.openxmlformats.org/officeDocument/2006/relationships/hyperlink" Target="https://twitter.com/" TargetMode="External"/><Relationship Id="rId3346" Type="http://schemas.openxmlformats.org/officeDocument/2006/relationships/hyperlink" Target="https://twitter.com/" TargetMode="External"/><Relationship Id="rId267" Type="http://schemas.openxmlformats.org/officeDocument/2006/relationships/hyperlink" Target="http://ow.ly/5COJ50gL40d" TargetMode="External"/><Relationship Id="rId474" Type="http://schemas.openxmlformats.org/officeDocument/2006/relationships/hyperlink" Target="http://www.destinationcrm.com/Articles/CRM-News/CRM-Across-the-Wire/Nimble-Introduces-Version-4.0-113694.aspx?utm_content=bufferde037&amp;utm_medium=social&amp;utm_source=twitter.com&amp;utm_campaign=buffer" TargetMode="External"/><Relationship Id="rId2155" Type="http://schemas.openxmlformats.org/officeDocument/2006/relationships/hyperlink" Target="http://pbs.twimg.com/profile_images/960528912714555393/L5Gj8P2Z_normal.jpg" TargetMode="External"/><Relationship Id="rId3553" Type="http://schemas.openxmlformats.org/officeDocument/2006/relationships/hyperlink" Target="https://twitter.com/" TargetMode="External"/><Relationship Id="rId3760" Type="http://schemas.openxmlformats.org/officeDocument/2006/relationships/hyperlink" Target="https://twitter.com/" TargetMode="External"/><Relationship Id="rId127" Type="http://schemas.openxmlformats.org/officeDocument/2006/relationships/hyperlink" Target="https://ibm.biz/digitalweek" TargetMode="External"/><Relationship Id="rId681" Type="http://schemas.openxmlformats.org/officeDocument/2006/relationships/hyperlink" Target="http://www.social-experts.net/makes-business-social-centric/?utm_content=buffera7bbc&amp;utm_medium=social&amp;utm_source=twitter.com&amp;utm_campaign=buffer" TargetMode="External"/><Relationship Id="rId2362" Type="http://schemas.openxmlformats.org/officeDocument/2006/relationships/hyperlink" Target="http://pbs.twimg.com/profile_images/1129115682/40222_123899460989128_100001072256821_128730_5433521_n_normal.jpg" TargetMode="External"/><Relationship Id="rId3206" Type="http://schemas.openxmlformats.org/officeDocument/2006/relationships/hyperlink" Target="https://twitter.com/" TargetMode="External"/><Relationship Id="rId3413" Type="http://schemas.openxmlformats.org/officeDocument/2006/relationships/hyperlink" Target="https://twitter.com/" TargetMode="External"/><Relationship Id="rId3620" Type="http://schemas.openxmlformats.org/officeDocument/2006/relationships/hyperlink" Target="https://twitter.com/" TargetMode="External"/><Relationship Id="rId334" Type="http://schemas.openxmlformats.org/officeDocument/2006/relationships/hyperlink" Target="http://snip.ly/ogd52" TargetMode="External"/><Relationship Id="rId541" Type="http://schemas.openxmlformats.org/officeDocument/2006/relationships/hyperlink" Target="https://www.linkedin.com/pulse/importance-kpis-social-media-marketing-dennis-koutoudis/" TargetMode="External"/><Relationship Id="rId1171" Type="http://schemas.openxmlformats.org/officeDocument/2006/relationships/hyperlink" Target="https://pbs.twimg.com/media/DYlFnQVX0AAkO-S.jpg" TargetMode="External"/><Relationship Id="rId2015" Type="http://schemas.openxmlformats.org/officeDocument/2006/relationships/hyperlink" Target="https://pbs.twimg.com/media/DYDXf7WX4AAsakh.jpg" TargetMode="External"/><Relationship Id="rId2222" Type="http://schemas.openxmlformats.org/officeDocument/2006/relationships/hyperlink" Target="http://pbs.twimg.com/profile_images/900825127780196352/RJhV8_wH_normal.jpg" TargetMode="External"/><Relationship Id="rId401" Type="http://schemas.openxmlformats.org/officeDocument/2006/relationships/hyperlink" Target="https://www.linkedin.com/pulse/importance-kpis-social-media-marketing-dennis-koutoudis/" TargetMode="External"/><Relationship Id="rId1031" Type="http://schemas.openxmlformats.org/officeDocument/2006/relationships/hyperlink" Target="https://pbs.twimg.com/media/DXxR9UxWAAAaC49.jpg" TargetMode="External"/><Relationship Id="rId1988" Type="http://schemas.openxmlformats.org/officeDocument/2006/relationships/hyperlink" Target="http://pbs.twimg.com/profile_images/640190592631214080/3hzGTPrD_normal.png" TargetMode="External"/><Relationship Id="rId1848" Type="http://schemas.openxmlformats.org/officeDocument/2006/relationships/hyperlink" Target="https://pbs.twimg.com/media/DCyJZhDXkAElTXG.jpg" TargetMode="External"/><Relationship Id="rId3063" Type="http://schemas.openxmlformats.org/officeDocument/2006/relationships/hyperlink" Target="https://twitter.com/" TargetMode="External"/><Relationship Id="rId3270" Type="http://schemas.openxmlformats.org/officeDocument/2006/relationships/hyperlink" Target="https://twitter.com/" TargetMode="External"/><Relationship Id="rId191" Type="http://schemas.openxmlformats.org/officeDocument/2006/relationships/hyperlink" Target="https://www.linkedin.com/pulse/we-employed-interns-do-social-media-timothy-tim-hughes-%E6%8F%90%E5%A7%86-%E4%BC%91%E6%96%AF/?published=t&amp;utm_content=buffer2d730&amp;utm_medium=social&amp;utm_source=twitter.com&amp;utm_campaign=buffer" TargetMode="External"/><Relationship Id="rId1708" Type="http://schemas.openxmlformats.org/officeDocument/2006/relationships/hyperlink" Target="http://pbs.twimg.com/profile_images/960915815561273344/MI8GfbjE_normal.jpg" TargetMode="External"/><Relationship Id="rId1915" Type="http://schemas.openxmlformats.org/officeDocument/2006/relationships/hyperlink" Target="http://pbs.twimg.com/profile_images/973158668488364032/SVM85YLS_normal.jpg" TargetMode="External"/><Relationship Id="rId3130"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868" Type="http://schemas.openxmlformats.org/officeDocument/2006/relationships/hyperlink" Target="https://www.linkedin.com/pulse/why-your-sales-onboarding-process-broken-timothy-tim-hughes" TargetMode="External"/><Relationship Id="rId1498" Type="http://schemas.openxmlformats.org/officeDocument/2006/relationships/hyperlink" Target="http://pbs.twimg.com/profile_images/602236670855876609/J3jxoSec_normal.png" TargetMode="External"/><Relationship Id="rId2549" Type="http://schemas.openxmlformats.org/officeDocument/2006/relationships/hyperlink" Target="https://pbs.twimg.com/media/DPQjvMcVAAAz4s6.png"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728" Type="http://schemas.openxmlformats.org/officeDocument/2006/relationships/hyperlink" Target="https://www.ebay.com/ulk/itm/112860874200" TargetMode="External"/><Relationship Id="rId935" Type="http://schemas.openxmlformats.org/officeDocument/2006/relationships/hyperlink" Target="http://www.myfrugalbusiness.com/2018/01/effective-digital-marketing-techniques.html" TargetMode="External"/><Relationship Id="rId1358" Type="http://schemas.openxmlformats.org/officeDocument/2006/relationships/hyperlink" Target="https://pbs.twimg.com/media/DRqR2d7U8AApzgU.jpg" TargetMode="External"/><Relationship Id="rId1565" Type="http://schemas.openxmlformats.org/officeDocument/2006/relationships/hyperlink" Target="http://pbs.twimg.com/profile_images/511523839541399552/Cx-n-gKo_normal.png" TargetMode="External"/><Relationship Id="rId1772" Type="http://schemas.openxmlformats.org/officeDocument/2006/relationships/hyperlink" Target="https://pbs.twimg.com/media/DXx7ybmUQAAEVgU.jpg" TargetMode="External"/><Relationship Id="rId2409" Type="http://schemas.openxmlformats.org/officeDocument/2006/relationships/hyperlink" Target="http://pbs.twimg.com/profile_images/809115567927898114/bmGtTFt-_normal.jpg" TargetMode="External"/><Relationship Id="rId2616" Type="http://schemas.openxmlformats.org/officeDocument/2006/relationships/hyperlink" Target="https://twitter.com/" TargetMode="External"/><Relationship Id="rId64" Type="http://schemas.openxmlformats.org/officeDocument/2006/relationships/hyperlink" Target="https://buff.ly/2G32CYM" TargetMode="External"/><Relationship Id="rId1218" Type="http://schemas.openxmlformats.org/officeDocument/2006/relationships/hyperlink" Target="https://pbs.twimg.com/media/DYaxjkcV4AAQhHE.jpg" TargetMode="External"/><Relationship Id="rId1425" Type="http://schemas.openxmlformats.org/officeDocument/2006/relationships/hyperlink" Target="http://abs.twimg.com/sticky/default_profile_images/default_profile_normal.png" TargetMode="External"/><Relationship Id="rId2823" Type="http://schemas.openxmlformats.org/officeDocument/2006/relationships/hyperlink" Target="https://twitter.com/" TargetMode="External"/><Relationship Id="rId1632" Type="http://schemas.openxmlformats.org/officeDocument/2006/relationships/hyperlink" Target="http://pbs.twimg.com/profile_images/942113466566967297/UqHAhuQ9_normal.jpg" TargetMode="External"/><Relationship Id="rId2199" Type="http://schemas.openxmlformats.org/officeDocument/2006/relationships/hyperlink" Target="http://pbs.twimg.com/profile_images/930859532263202816/mFwfYR8W_normal.jpg" TargetMode="External"/><Relationship Id="rId3597" Type="http://schemas.openxmlformats.org/officeDocument/2006/relationships/hyperlink" Target="https://twitter.com/" TargetMode="External"/><Relationship Id="rId3457" Type="http://schemas.openxmlformats.org/officeDocument/2006/relationships/hyperlink" Target="https://twitter.com/" TargetMode="External"/><Relationship Id="rId3664" Type="http://schemas.openxmlformats.org/officeDocument/2006/relationships/hyperlink" Target="https://twitter.com/" TargetMode="External"/><Relationship Id="rId378" Type="http://schemas.openxmlformats.org/officeDocument/2006/relationships/hyperlink" Target="https://rebekahradice.com/secret-sauce-to-effective-social-selling/" TargetMode="External"/><Relationship Id="rId585" Type="http://schemas.openxmlformats.org/officeDocument/2006/relationships/hyperlink" Target="https://www.eventscribe.com/2018/Amplify/agenda.asp" TargetMode="External"/><Relationship Id="rId792" Type="http://schemas.openxmlformats.org/officeDocument/2006/relationships/hyperlink" Target="https://www.ebay.com/itm/112381939482?ul_noapp=true" TargetMode="External"/><Relationship Id="rId2059" Type="http://schemas.openxmlformats.org/officeDocument/2006/relationships/hyperlink" Target="http://pbs.twimg.com/profile_images/964542501494272000/kdPv6n2A_normal.jpg" TargetMode="External"/><Relationship Id="rId2266" Type="http://schemas.openxmlformats.org/officeDocument/2006/relationships/hyperlink" Target="http://pbs.twimg.com/profile_images/770244132417605633/BQo293S6_normal.jpg" TargetMode="External"/><Relationship Id="rId2473" Type="http://schemas.openxmlformats.org/officeDocument/2006/relationships/hyperlink" Target="https://pbs.twimg.com/media/DYZYV7EX0AAk-re.jpg" TargetMode="External"/><Relationship Id="rId2680" Type="http://schemas.openxmlformats.org/officeDocument/2006/relationships/hyperlink" Target="https://twitter.com/" TargetMode="External"/><Relationship Id="rId3317" Type="http://schemas.openxmlformats.org/officeDocument/2006/relationships/hyperlink" Target="https://twitter.com/" TargetMode="External"/><Relationship Id="rId3524" Type="http://schemas.openxmlformats.org/officeDocument/2006/relationships/hyperlink" Target="https://twitter.com/" TargetMode="External"/><Relationship Id="rId3731" Type="http://schemas.openxmlformats.org/officeDocument/2006/relationships/hyperlink" Target="https://twitter.com/" TargetMode="External"/><Relationship Id="rId238" Type="http://schemas.openxmlformats.org/officeDocument/2006/relationships/hyperlink" Target="https://www.amazon.co.uk/Social-Selling-Techniques-Influence-Changemakers/dp/0749478012/ref=sr_1_1?ie=UTF8&amp;qid=1520768820&amp;sr=8-1&amp;keywords=social+selling+techniques+to+influence+buyers+and+changemakers" TargetMode="External"/><Relationship Id="rId445" Type="http://schemas.openxmlformats.org/officeDocument/2006/relationships/hyperlink" Target="https://www.linkedin.com/pulse/importance-kpis-social-media-marketing-dennis-koutoudis/" TargetMode="External"/><Relationship Id="rId652" Type="http://schemas.openxmlformats.org/officeDocument/2006/relationships/hyperlink" Target="http://bit.ly/handle-negative-people-mlm" TargetMode="External"/><Relationship Id="rId1075" Type="http://schemas.openxmlformats.org/officeDocument/2006/relationships/hyperlink" Target="https://pbs.twimg.com/tweet_video_thumb/DYGY6BJW4AECIMt.jpg" TargetMode="External"/><Relationship Id="rId1282" Type="http://schemas.openxmlformats.org/officeDocument/2006/relationships/hyperlink" Target="https://pbs.twimg.com/media/DYBUHysWAAAiXbH.jpg" TargetMode="External"/><Relationship Id="rId2126" Type="http://schemas.openxmlformats.org/officeDocument/2006/relationships/hyperlink" Target="http://pbs.twimg.com/profile_images/964292232688881665/wcM3ZYSt_normal.jpg" TargetMode="External"/><Relationship Id="rId2333" Type="http://schemas.openxmlformats.org/officeDocument/2006/relationships/hyperlink" Target="http://pbs.twimg.com/profile_images/909075667433644033/3IsGUKbQ_normal.jpg" TargetMode="External"/><Relationship Id="rId2540" Type="http://schemas.openxmlformats.org/officeDocument/2006/relationships/hyperlink" Target="https://pbs.twimg.com/media/C2721mOWgAETBrj.jpg" TargetMode="External"/><Relationship Id="rId305" Type="http://schemas.openxmlformats.org/officeDocument/2006/relationships/hyperlink" Target="https://www.youtube.com/watch?v=SKNW2cMMHow&amp;feature=youtu.be&amp;utm_content=bufferbfcbd&amp;utm_medium=social&amp;utm_source=twitter.com&amp;utm_campaign=buffer" TargetMode="External"/><Relationship Id="rId512" Type="http://schemas.openxmlformats.org/officeDocument/2006/relationships/hyperlink" Target="https://www.ebay.com/itm/112381939472?ul_noapp=true" TargetMode="External"/><Relationship Id="rId1142" Type="http://schemas.openxmlformats.org/officeDocument/2006/relationships/hyperlink" Target="https://pbs.twimg.com/media/DYA_UIaXUAE-8YU.jpg" TargetMode="External"/><Relationship Id="rId2400" Type="http://schemas.openxmlformats.org/officeDocument/2006/relationships/hyperlink" Target="https://pbs.twimg.com/media/DOSo3OwV4AUkTLS.jpg" TargetMode="External"/><Relationship Id="rId1002" Type="http://schemas.openxmlformats.org/officeDocument/2006/relationships/hyperlink" Target="https://pbs.twimg.com/media/DXsnVjsXUAAnwYZ.png" TargetMode="External"/><Relationship Id="rId1959" Type="http://schemas.openxmlformats.org/officeDocument/2006/relationships/hyperlink" Target="http://pbs.twimg.com/profile_images/902228636891316225/osoN6Y4k_normal.jpg" TargetMode="External"/><Relationship Id="rId3174" Type="http://schemas.openxmlformats.org/officeDocument/2006/relationships/hyperlink" Target="https://twitter.com/" TargetMode="External"/><Relationship Id="rId1819" Type="http://schemas.openxmlformats.org/officeDocument/2006/relationships/hyperlink" Target="https://pbs.twimg.com/media/DYViIcbW0AcpaHW.jpg" TargetMode="External"/><Relationship Id="rId3381" Type="http://schemas.openxmlformats.org/officeDocument/2006/relationships/hyperlink" Target="https://twitter.com/" TargetMode="External"/><Relationship Id="rId2190" Type="http://schemas.openxmlformats.org/officeDocument/2006/relationships/hyperlink" Target="http://pbs.twimg.com/profile_images/553236566777147392/xYVafTni_normal.png" TargetMode="External"/><Relationship Id="rId3034" Type="http://schemas.openxmlformats.org/officeDocument/2006/relationships/hyperlink" Target="https://twitter.com/" TargetMode="External"/><Relationship Id="rId3241" Type="http://schemas.openxmlformats.org/officeDocument/2006/relationships/hyperlink" Target="https://twitter.com/" TargetMode="External"/><Relationship Id="rId162" Type="http://schemas.openxmlformats.org/officeDocument/2006/relationships/hyperlink" Target="https://www.mariangelesberna.com/2018/02/27/estas-haciendolo-bien-en-linkedin/" TargetMode="External"/><Relationship Id="rId2050" Type="http://schemas.openxmlformats.org/officeDocument/2006/relationships/hyperlink" Target="http://pbs.twimg.com/profile_images/958749844620890112/BPLjhL7q_normal.jpg" TargetMode="External"/><Relationship Id="rId3101" Type="http://schemas.openxmlformats.org/officeDocument/2006/relationships/hyperlink" Target="https://twitter.com/" TargetMode="External"/><Relationship Id="rId979" Type="http://schemas.openxmlformats.org/officeDocument/2006/relationships/hyperlink" Target="https://pbs.twimg.com/media/DOH7P1nUEAEGYsA.jpg" TargetMode="External"/><Relationship Id="rId839" Type="http://schemas.openxmlformats.org/officeDocument/2006/relationships/hyperlink" Target="https://buff.ly/2FDQBsB" TargetMode="External"/><Relationship Id="rId1469" Type="http://schemas.openxmlformats.org/officeDocument/2006/relationships/hyperlink" Target="http://pbs.twimg.com/profile_images/916117276595802115/MHjObmoI_normal.jpg" TargetMode="External"/><Relationship Id="rId2867" Type="http://schemas.openxmlformats.org/officeDocument/2006/relationships/hyperlink" Target="https://twitter.com/" TargetMode="External"/><Relationship Id="rId1676" Type="http://schemas.openxmlformats.org/officeDocument/2006/relationships/hyperlink" Target="http://pbs.twimg.com/profile_images/870010537899438080/KWR8m6s7_normal.jpg" TargetMode="External"/><Relationship Id="rId1883" Type="http://schemas.openxmlformats.org/officeDocument/2006/relationships/hyperlink" Target="https://pbs.twimg.com/media/DYas9U-UQAA_msy.jpg"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buff.ly/2p2HV7Y" TargetMode="External"/><Relationship Id="rId1329" Type="http://schemas.openxmlformats.org/officeDocument/2006/relationships/hyperlink" Target="https://pbs.twimg.com/media/DYa3uyoVQAEgB8Y.jpg" TargetMode="External"/><Relationship Id="rId1536" Type="http://schemas.openxmlformats.org/officeDocument/2006/relationships/hyperlink" Target="https://pbs.twimg.com/media/DX8W7COWAAEtvIy.jpg" TargetMode="External"/><Relationship Id="rId1743" Type="http://schemas.openxmlformats.org/officeDocument/2006/relationships/hyperlink" Target="http://pbs.twimg.com/profile_images/968385502964604929/PWZ_jc8k_normal.jpg" TargetMode="External"/><Relationship Id="rId1950" Type="http://schemas.openxmlformats.org/officeDocument/2006/relationships/hyperlink" Target="http://pbs.twimg.com/profile_images/622580869652328448/yYdwuOKs_normal.jpg" TargetMode="External"/><Relationship Id="rId35" Type="http://schemas.openxmlformats.org/officeDocument/2006/relationships/hyperlink" Target="http://www.social-experts.net/makes-business-social-centric/?utm_content=buffer54807&amp;utm_medium=social&amp;utm_source=twitter.com&amp;utm_campaign=buffer" TargetMode="External"/><Relationship Id="rId1603" Type="http://schemas.openxmlformats.org/officeDocument/2006/relationships/hyperlink" Target="http://pbs.twimg.com/profile_images/568298598916313088/u6L2JraP_normal.jpeg" TargetMode="External"/><Relationship Id="rId1810" Type="http://schemas.openxmlformats.org/officeDocument/2006/relationships/hyperlink" Target="http://pbs.twimg.com/profile_images/923644113291038721/7uHxbNIr_normal.jpg" TargetMode="External"/><Relationship Id="rId3568" Type="http://schemas.openxmlformats.org/officeDocument/2006/relationships/hyperlink" Target="https://twitter.com/" TargetMode="External"/><Relationship Id="rId3775" Type="http://schemas.openxmlformats.org/officeDocument/2006/relationships/hyperlink" Target="https://twitter.com/" TargetMode="External"/><Relationship Id="rId489" Type="http://schemas.openxmlformats.org/officeDocument/2006/relationships/hyperlink" Target="http://pplx.co/t/lJKAJKwVbodn/" TargetMode="External"/><Relationship Id="rId696" Type="http://schemas.openxmlformats.org/officeDocument/2006/relationships/hyperlink" Target="https://blog.iandyoo.com/linbound-marketing-expliqu%C3%A9-%C3%A0-ton-patron?utm_campaign=Mieux%20connaitre%20l%27inbound%20marketing&amp;utm_content=66792202&amp;utm_medium=social&amp;utm_source=twitter" TargetMode="External"/><Relationship Id="rId2377" Type="http://schemas.openxmlformats.org/officeDocument/2006/relationships/hyperlink" Target="http://pbs.twimg.com/profile_images/1129115682/40222_123899460989128_100001072256821_128730_5433521_n_normal.jpg" TargetMode="External"/><Relationship Id="rId2584" Type="http://schemas.openxmlformats.org/officeDocument/2006/relationships/hyperlink" Target="https://twitter.com/" TargetMode="External"/><Relationship Id="rId2791" Type="http://schemas.openxmlformats.org/officeDocument/2006/relationships/hyperlink" Target="https://twitter.com/" TargetMode="External"/><Relationship Id="rId3428" Type="http://schemas.openxmlformats.org/officeDocument/2006/relationships/hyperlink" Target="https://twitter.com/" TargetMode="External"/><Relationship Id="rId3635" Type="http://schemas.openxmlformats.org/officeDocument/2006/relationships/hyperlink" Target="https://twitter.com/" TargetMode="External"/><Relationship Id="rId349" Type="http://schemas.openxmlformats.org/officeDocument/2006/relationships/hyperlink" Target="https://business.linkedin.com/sales-solutions/blog/best-practices--sales-prospecting/2018/how-b2b-salespeople-can-optimize-their-linkedin-profile-to-engag?utm_source=feedblitz&amp;utm_medium=FeedBlitzRss&amp;utm_campaign=salessolutions" TargetMode="External"/><Relationship Id="rId556" Type="http://schemas.openxmlformats.org/officeDocument/2006/relationships/hyperlink" Target="https://business.linkedin.com/sales-solutions/blog/best-practices--sales-prospecting/2018/how-b2b-salespeople-can-optimize-their-linkedin-profile-to-engag?utm_source=feedblitz&amp;utm_medium=FeedBlitzRss&amp;utm_campaign=salessolutions" TargetMode="External"/><Relationship Id="rId763" Type="http://schemas.openxmlformats.org/officeDocument/2006/relationships/hyperlink" Target="https://www.ebay.com/itm/371866501308?ul_noapp=true" TargetMode="External"/><Relationship Id="rId1186" Type="http://schemas.openxmlformats.org/officeDocument/2006/relationships/hyperlink" Target="https://pbs.twimg.com/media/DX2jCAcXUAA3zpQ.jpg" TargetMode="External"/><Relationship Id="rId1393" Type="http://schemas.openxmlformats.org/officeDocument/2006/relationships/hyperlink" Target="https://pbs.twimg.com/media/DXne9abX0AEQEyn.jpg" TargetMode="External"/><Relationship Id="rId2237" Type="http://schemas.openxmlformats.org/officeDocument/2006/relationships/hyperlink" Target="http://pbs.twimg.com/profile_images/963645029859328004/WzmvqNHT_normal.jpg" TargetMode="External"/><Relationship Id="rId2444" Type="http://schemas.openxmlformats.org/officeDocument/2006/relationships/hyperlink" Target="https://pbs.twimg.com/media/DX2X-kBVQAAQmxs.jpg" TargetMode="External"/><Relationship Id="rId209" Type="http://schemas.openxmlformats.org/officeDocument/2006/relationships/hyperlink" Target="http://www.myfrugalbusiness.com/2018/01/effective-digital-marketing-techniques.html" TargetMode="External"/><Relationship Id="rId416" Type="http://schemas.openxmlformats.org/officeDocument/2006/relationships/hyperlink" Target="http://www.voiceamerica.com/show/2490/social-selling-with-game-changers-presented-by-sap" TargetMode="External"/><Relationship Id="rId970" Type="http://schemas.openxmlformats.org/officeDocument/2006/relationships/hyperlink" Target="http://www.myfrugalbusiness.com/2018/01/effective-digital-marketing-techniques.html" TargetMode="External"/><Relationship Id="rId1046" Type="http://schemas.openxmlformats.org/officeDocument/2006/relationships/hyperlink" Target="https://pbs.twimg.com/media/DX1M6IDUMAEAP50.jpg" TargetMode="External"/><Relationship Id="rId1253" Type="http://schemas.openxmlformats.org/officeDocument/2006/relationships/hyperlink" Target="https://pbs.twimg.com/media/DYBNCW6X0AEFMgJ.jpg" TargetMode="External"/><Relationship Id="rId2651" Type="http://schemas.openxmlformats.org/officeDocument/2006/relationships/hyperlink" Target="https://twitter.com/" TargetMode="External"/><Relationship Id="rId3702" Type="http://schemas.openxmlformats.org/officeDocument/2006/relationships/hyperlink" Target="https://twitter.com/" TargetMode="External"/><Relationship Id="rId623" Type="http://schemas.openxmlformats.org/officeDocument/2006/relationships/hyperlink" Target="http://contentmarketinginstitute.com/2017/11/marketers-data-scientists/" TargetMode="External"/><Relationship Id="rId830" Type="http://schemas.openxmlformats.org/officeDocument/2006/relationships/hyperlink" Target="https://www.linkedin.com/pulse/how-socially-sell-video-interview-ian-moyse-?trk=mp-reader-card" TargetMode="External"/><Relationship Id="rId1460" Type="http://schemas.openxmlformats.org/officeDocument/2006/relationships/hyperlink" Target="https://pbs.twimg.com/media/DXsnxodWsAA1PyM.jpg" TargetMode="External"/><Relationship Id="rId2304" Type="http://schemas.openxmlformats.org/officeDocument/2006/relationships/hyperlink" Target="http://pbs.twimg.com/profile_images/909075667433644033/3IsGUKbQ_normal.jpg" TargetMode="External"/><Relationship Id="rId2511" Type="http://schemas.openxmlformats.org/officeDocument/2006/relationships/hyperlink" Target="https://pbs.twimg.com/media/DYGTLtcW0AU2aSq.jpg" TargetMode="External"/><Relationship Id="rId1113" Type="http://schemas.openxmlformats.org/officeDocument/2006/relationships/hyperlink" Target="https://pbs.twimg.com/media/DYVNgAoU0AAN66l.jpg" TargetMode="External"/><Relationship Id="rId1320" Type="http://schemas.openxmlformats.org/officeDocument/2006/relationships/hyperlink" Target="https://pbs.twimg.com/media/DX8GqNCW0AEsrR5.jpg" TargetMode="External"/><Relationship Id="rId3078" Type="http://schemas.openxmlformats.org/officeDocument/2006/relationships/hyperlink" Target="https://twitter.com/" TargetMode="External"/><Relationship Id="rId3285" Type="http://schemas.openxmlformats.org/officeDocument/2006/relationships/hyperlink" Target="https://twitter.com/" TargetMode="External"/><Relationship Id="rId3492" Type="http://schemas.openxmlformats.org/officeDocument/2006/relationships/hyperlink" Target="https://twitter.com/" TargetMode="External"/><Relationship Id="rId2094" Type="http://schemas.openxmlformats.org/officeDocument/2006/relationships/hyperlink" Target="http://pbs.twimg.com/profile_images/439731477207449600/xjHidRrP_normal.jpeg" TargetMode="External"/><Relationship Id="rId3145" Type="http://schemas.openxmlformats.org/officeDocument/2006/relationships/hyperlink" Target="https://twitter.com/" TargetMode="External"/><Relationship Id="rId3352" Type="http://schemas.openxmlformats.org/officeDocument/2006/relationships/hyperlink" Target="https://twitter.com/" TargetMode="External"/><Relationship Id="rId273" Type="http://schemas.openxmlformats.org/officeDocument/2006/relationships/hyperlink" Target="https://vengreso.com/blog/how-to-increase-sales-by-80-and-deal-size-by-40-year-over-year-with-chris-merritt-episode-59" TargetMode="External"/><Relationship Id="rId480" Type="http://schemas.openxmlformats.org/officeDocument/2006/relationships/hyperlink" Target="http://www.ebay.com/itm/371928721075?ul_noapp=true" TargetMode="External"/><Relationship Id="rId2161" Type="http://schemas.openxmlformats.org/officeDocument/2006/relationships/hyperlink" Target="http://pbs.twimg.com/profile_images/853987068065796097/REP10k0__normal.jpg" TargetMode="External"/><Relationship Id="rId3005" Type="http://schemas.openxmlformats.org/officeDocument/2006/relationships/hyperlink" Target="https://twitter.com/" TargetMode="External"/><Relationship Id="rId3212" Type="http://schemas.openxmlformats.org/officeDocument/2006/relationships/hyperlink" Target="https://twitter.com/" TargetMode="External"/><Relationship Id="rId133" Type="http://schemas.openxmlformats.org/officeDocument/2006/relationships/hyperlink" Target="https://goo.gl/ivGiyX" TargetMode="External"/><Relationship Id="rId340" Type="http://schemas.openxmlformats.org/officeDocument/2006/relationships/hyperlink" Target="https://lnkd.in/gbWMCAv" TargetMode="External"/><Relationship Id="rId2021" Type="http://schemas.openxmlformats.org/officeDocument/2006/relationships/hyperlink" Target="http://pbs.twimg.com/profile_images/874062201140551682/uN7ZdV3g_normal.jpg" TargetMode="External"/><Relationship Id="rId200" Type="http://schemas.openxmlformats.org/officeDocument/2006/relationships/hyperlink" Target="http://bit.ly/2FsQcs1" TargetMode="External"/><Relationship Id="rId2978" Type="http://schemas.openxmlformats.org/officeDocument/2006/relationships/hyperlink" Target="https://twitter.com/" TargetMode="External"/><Relationship Id="rId1787" Type="http://schemas.openxmlformats.org/officeDocument/2006/relationships/hyperlink" Target="http://pbs.twimg.com/profile_images/894549273202876416/WlGk4npW_normal.jpg" TargetMode="External"/><Relationship Id="rId1994" Type="http://schemas.openxmlformats.org/officeDocument/2006/relationships/hyperlink" Target="http://pbs.twimg.com/profile_images/450194584887242752/3E0mVBfj_normal.png" TargetMode="External"/><Relationship Id="rId2838" Type="http://schemas.openxmlformats.org/officeDocument/2006/relationships/hyperlink" Target="https://twitter.com/" TargetMode="External"/><Relationship Id="rId79" Type="http://schemas.openxmlformats.org/officeDocument/2006/relationships/hyperlink" Target="http://sumo.ly/JiIi" TargetMode="External"/><Relationship Id="rId1647" Type="http://schemas.openxmlformats.org/officeDocument/2006/relationships/hyperlink" Target="http://pbs.twimg.com/profile_images/854830118497386496/8LxGpCla_normal.jpg" TargetMode="External"/><Relationship Id="rId1854" Type="http://schemas.openxmlformats.org/officeDocument/2006/relationships/hyperlink" Target="http://pbs.twimg.com/profile_images/2667263602/d49d8cd31674347c672a2b698268e8c0_normal.jpeg" TargetMode="External"/><Relationship Id="rId2905" Type="http://schemas.openxmlformats.org/officeDocument/2006/relationships/hyperlink" Target="https://twitter.com/" TargetMode="External"/><Relationship Id="rId1507" Type="http://schemas.openxmlformats.org/officeDocument/2006/relationships/hyperlink" Target="https://pbs.twimg.com/media/DXxwSPIW4AAHmAG.jpg" TargetMode="External"/><Relationship Id="rId1714" Type="http://schemas.openxmlformats.org/officeDocument/2006/relationships/hyperlink" Target="http://pbs.twimg.com/profile_images/930443133644570624/3EDlGC7C_normal.jpg" TargetMode="External"/><Relationship Id="rId1921" Type="http://schemas.openxmlformats.org/officeDocument/2006/relationships/hyperlink" Target="http://pbs.twimg.com/profile_images/423336432829079552/Qo40WvP4_normal.jpeg" TargetMode="External"/><Relationship Id="rId3679" Type="http://schemas.openxmlformats.org/officeDocument/2006/relationships/hyperlink" Target="https://twitter.com/" TargetMode="External"/><Relationship Id="rId2488" Type="http://schemas.openxmlformats.org/officeDocument/2006/relationships/hyperlink" Target="https://pbs.twimg.com/media/DX62yP_WAAIiU3H.jpg" TargetMode="External"/><Relationship Id="rId1297" Type="http://schemas.openxmlformats.org/officeDocument/2006/relationships/hyperlink" Target="https://pbs.twimg.com/media/DYqMgNCUMAEPlS7.jpg" TargetMode="External"/><Relationship Id="rId2695" Type="http://schemas.openxmlformats.org/officeDocument/2006/relationships/hyperlink" Target="https://twitter.com/" TargetMode="External"/><Relationship Id="rId3539" Type="http://schemas.openxmlformats.org/officeDocument/2006/relationships/hyperlink" Target="https://twitter.com/" TargetMode="External"/><Relationship Id="rId3746" Type="http://schemas.openxmlformats.org/officeDocument/2006/relationships/hyperlink" Target="https://twitter.com/" TargetMode="External"/><Relationship Id="rId667" Type="http://schemas.openxmlformats.org/officeDocument/2006/relationships/hyperlink" Target="http://www.social-experts.net/turn-tweets-measurable-actions/?utm_content=bufferf58f4&amp;utm_medium=social&amp;utm_source=twitter.com&amp;utm_campaign=buffer" TargetMode="External"/><Relationship Id="rId874" Type="http://schemas.openxmlformats.org/officeDocument/2006/relationships/hyperlink" Target="http://www.social-experts.net/headline-innovation-insight-influence-got-takes-thought-leader/" TargetMode="External"/><Relationship Id="rId2348" Type="http://schemas.openxmlformats.org/officeDocument/2006/relationships/hyperlink" Target="http://pbs.twimg.com/profile_images/1129115682/40222_123899460989128_100001072256821_128730_5433521_n_normal.jpg" TargetMode="External"/><Relationship Id="rId2555" Type="http://schemas.openxmlformats.org/officeDocument/2006/relationships/hyperlink" Target="https://pbs.twimg.com/media/DNaRNIkUMAAiH5t.jpg" TargetMode="External"/><Relationship Id="rId2762" Type="http://schemas.openxmlformats.org/officeDocument/2006/relationships/hyperlink" Target="https://twitter.com/" TargetMode="External"/><Relationship Id="rId3606" Type="http://schemas.openxmlformats.org/officeDocument/2006/relationships/hyperlink" Target="https://twitter.com/" TargetMode="External"/><Relationship Id="rId527" Type="http://schemas.openxmlformats.org/officeDocument/2006/relationships/hyperlink" Target="https://www.amazon.co.uk/Social-Selling-Techniques-Influence-Changemakers/dp/0749478012/ref=sr_1_1?ie=UTF8&amp;qid=1520768820&amp;sr=8-1&amp;keywords=social+selling+techniques+to+influence+buyers+and+changemakers" TargetMode="External"/><Relationship Id="rId734" Type="http://schemas.openxmlformats.org/officeDocument/2006/relationships/hyperlink" Target="https://www.ebay.com/itm/112705123161?ul_noapp=true" TargetMode="External"/><Relationship Id="rId941" Type="http://schemas.openxmlformats.org/officeDocument/2006/relationships/hyperlink" Target="http://www.myfrugalbusiness.com/2017/11/ways-website-promote-optimize-seo.html" TargetMode="External"/><Relationship Id="rId1157" Type="http://schemas.openxmlformats.org/officeDocument/2006/relationships/hyperlink" Target="https://pbs.twimg.com/media/DX3D3CPXcAE0V3T.jpg" TargetMode="External"/><Relationship Id="rId1364" Type="http://schemas.openxmlformats.org/officeDocument/2006/relationships/hyperlink" Target="https://pbs.twimg.com/media/DIKpzTBXcAAbuTR.jpg" TargetMode="External"/><Relationship Id="rId1571" Type="http://schemas.openxmlformats.org/officeDocument/2006/relationships/hyperlink" Target="https://pbs.twimg.com/media/DX28dPmWsAEZBfd.jpg" TargetMode="External"/><Relationship Id="rId2208" Type="http://schemas.openxmlformats.org/officeDocument/2006/relationships/hyperlink" Target="http://pbs.twimg.com/profile_images/959976417466441728/IS8N_Zmt_normal.jpg" TargetMode="External"/><Relationship Id="rId2415" Type="http://schemas.openxmlformats.org/officeDocument/2006/relationships/hyperlink" Target="http://pbs.twimg.com/profile_images/809115567927898114/bmGtTFt-_normal.jpg" TargetMode="External"/><Relationship Id="rId2622" Type="http://schemas.openxmlformats.org/officeDocument/2006/relationships/hyperlink" Target="https://twitter.com/" TargetMode="External"/><Relationship Id="rId70" Type="http://schemas.openxmlformats.org/officeDocument/2006/relationships/hyperlink" Target="http://sco.lt/4h138T" TargetMode="External"/><Relationship Id="rId801" Type="http://schemas.openxmlformats.org/officeDocument/2006/relationships/hyperlink" Target="http://www.myfrugalbusiness.com/2018/02/save-money-marketing-digital-social-media-bootstrap.html" TargetMode="External"/><Relationship Id="rId1017" Type="http://schemas.openxmlformats.org/officeDocument/2006/relationships/hyperlink" Target="https://pbs.twimg.com/media/DXsyHXwV4AEPyeW.jpg" TargetMode="External"/><Relationship Id="rId1224" Type="http://schemas.openxmlformats.org/officeDocument/2006/relationships/hyperlink" Target="https://pbs.twimg.com/media/DYlImu0VMAAZpWd.jpg" TargetMode="External"/><Relationship Id="rId1431" Type="http://schemas.openxmlformats.org/officeDocument/2006/relationships/hyperlink" Target="http://pbs.twimg.com/profile_images/971410509793759240/aXwjq8n0_normal.jpg" TargetMode="External"/><Relationship Id="rId3189" Type="http://schemas.openxmlformats.org/officeDocument/2006/relationships/hyperlink" Target="https://twitter.com/" TargetMode="External"/><Relationship Id="rId3396" Type="http://schemas.openxmlformats.org/officeDocument/2006/relationships/hyperlink" Target="https://twitter.com/" TargetMode="External"/><Relationship Id="rId3049" Type="http://schemas.openxmlformats.org/officeDocument/2006/relationships/hyperlink" Target="https://twitter.com/" TargetMode="External"/><Relationship Id="rId3256" Type="http://schemas.openxmlformats.org/officeDocument/2006/relationships/hyperlink" Target="https://twitter.com/" TargetMode="External"/><Relationship Id="rId3463" Type="http://schemas.openxmlformats.org/officeDocument/2006/relationships/hyperlink" Target="https://twitter.com/" TargetMode="External"/><Relationship Id="rId177" Type="http://schemas.openxmlformats.org/officeDocument/2006/relationships/hyperlink" Target="https://buff.ly/2FhwPCd" TargetMode="External"/><Relationship Id="rId384" Type="http://schemas.openxmlformats.org/officeDocument/2006/relationships/hyperlink" Target="http://www.social-experts.net/headline-innovation-insight-influence-got-takes-thought-leader/" TargetMode="External"/><Relationship Id="rId591" Type="http://schemas.openxmlformats.org/officeDocument/2006/relationships/hyperlink" Target="http://ow.ly/dxCw30ia8lj" TargetMode="External"/><Relationship Id="rId2065" Type="http://schemas.openxmlformats.org/officeDocument/2006/relationships/hyperlink" Target="http://pbs.twimg.com/profile_images/664591943536648192/lm99lFFo_normal.jpg" TargetMode="External"/><Relationship Id="rId2272" Type="http://schemas.openxmlformats.org/officeDocument/2006/relationships/hyperlink" Target="http://pbs.twimg.com/profile_images/770244132417605633/BQo293S6_normal.jpg" TargetMode="External"/><Relationship Id="rId3116" Type="http://schemas.openxmlformats.org/officeDocument/2006/relationships/hyperlink" Target="https://twitter.com/" TargetMode="External"/><Relationship Id="rId3670" Type="http://schemas.openxmlformats.org/officeDocument/2006/relationships/hyperlink" Target="https://twitter.com/" TargetMode="External"/><Relationship Id="rId244" Type="http://schemas.openxmlformats.org/officeDocument/2006/relationships/hyperlink" Target="https://twitter.com/thedianaberman/status/973216733396905984" TargetMode="External"/><Relationship Id="rId1081" Type="http://schemas.openxmlformats.org/officeDocument/2006/relationships/hyperlink" Target="https://pbs.twimg.com/media/DYGaYSvWkAEBSDs.png" TargetMode="External"/><Relationship Id="rId3323" Type="http://schemas.openxmlformats.org/officeDocument/2006/relationships/hyperlink" Target="https://twitter.com/" TargetMode="External"/><Relationship Id="rId3530" Type="http://schemas.openxmlformats.org/officeDocument/2006/relationships/hyperlink" Target="https://twitter.com/" TargetMode="External"/><Relationship Id="rId451" Type="http://schemas.openxmlformats.org/officeDocument/2006/relationships/hyperlink" Target="https://buff.ly/2FwzgBy" TargetMode="External"/><Relationship Id="rId2132" Type="http://schemas.openxmlformats.org/officeDocument/2006/relationships/hyperlink" Target="https://pbs.twimg.com/media/DXnjQfEW4AESjWc.jpg" TargetMode="External"/><Relationship Id="rId104" Type="http://schemas.openxmlformats.org/officeDocument/2006/relationships/hyperlink" Target="https://buff.ly/2IdoroO" TargetMode="External"/><Relationship Id="rId311" Type="http://schemas.openxmlformats.org/officeDocument/2006/relationships/hyperlink" Target="https://medium.com/@Timothy_Hughes/the-secret-of-social-media-success-for-small-businesses-41cc4a127d02" TargetMode="External"/><Relationship Id="rId1898" Type="http://schemas.openxmlformats.org/officeDocument/2006/relationships/hyperlink" Target="http://pbs.twimg.com/profile_images/424301144228110336/zfYM_zfQ_normal.png" TargetMode="External"/><Relationship Id="rId2949" Type="http://schemas.openxmlformats.org/officeDocument/2006/relationships/hyperlink" Target="https://twitter.com/" TargetMode="External"/><Relationship Id="rId1758" Type="http://schemas.openxmlformats.org/officeDocument/2006/relationships/hyperlink" Target="http://pbs.twimg.com/profile_images/471932293511004160/N5iryfgY_normal.png" TargetMode="External"/><Relationship Id="rId2809" Type="http://schemas.openxmlformats.org/officeDocument/2006/relationships/hyperlink" Target="https://twitter.com/" TargetMode="External"/><Relationship Id="rId1965" Type="http://schemas.openxmlformats.org/officeDocument/2006/relationships/hyperlink" Target="https://pbs.twimg.com/media/DXsdjgjV4AUxzii.jpg" TargetMode="External"/><Relationship Id="rId3180" Type="http://schemas.openxmlformats.org/officeDocument/2006/relationships/hyperlink" Target="https://twitter.com/" TargetMode="External"/><Relationship Id="rId1618" Type="http://schemas.openxmlformats.org/officeDocument/2006/relationships/hyperlink" Target="http://pbs.twimg.com/profile_images/755769062421098496/EUapUUj-_normal.jpg" TargetMode="External"/><Relationship Id="rId1825" Type="http://schemas.openxmlformats.org/officeDocument/2006/relationships/hyperlink" Target="http://pbs.twimg.com/profile_images/816861337070379008/gScCzo90_normal.jpg" TargetMode="External"/><Relationship Id="rId3040" Type="http://schemas.openxmlformats.org/officeDocument/2006/relationships/hyperlink" Target="https://twitter.com/" TargetMode="External"/><Relationship Id="rId2599" Type="http://schemas.openxmlformats.org/officeDocument/2006/relationships/hyperlink" Target="https://twitter.com/" TargetMode="External"/><Relationship Id="rId778" Type="http://schemas.openxmlformats.org/officeDocument/2006/relationships/hyperlink" Target="http://www.ebay.com/itm/112431217349?ul_noapp=true" TargetMode="External"/><Relationship Id="rId985" Type="http://schemas.openxmlformats.org/officeDocument/2006/relationships/hyperlink" Target="https://pbs.twimg.com/media/DXncRYKU8AEjAGk.jpg" TargetMode="External"/><Relationship Id="rId2459" Type="http://schemas.openxmlformats.org/officeDocument/2006/relationships/hyperlink" Target="https://pbs.twimg.com/media/DX2y5PZU0AA8Ty-.jpg"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3717" Type="http://schemas.openxmlformats.org/officeDocument/2006/relationships/hyperlink" Target="https://twitter.com/" TargetMode="External"/><Relationship Id="rId638" Type="http://schemas.openxmlformats.org/officeDocument/2006/relationships/hyperlink" Target="http://www.myfrugalbusiness.com/2017/12/lead-generation-hacks-grow-sales.html" TargetMode="External"/><Relationship Id="rId845" Type="http://schemas.openxmlformats.org/officeDocument/2006/relationships/hyperlink" Target="http://www.social-experts.net/need-know-get-off-pot/" TargetMode="External"/><Relationship Id="rId1268" Type="http://schemas.openxmlformats.org/officeDocument/2006/relationships/hyperlink" Target="https://pbs.twimg.com/media/DYCMva_V4AAjfBb.jpg" TargetMode="External"/><Relationship Id="rId1475" Type="http://schemas.openxmlformats.org/officeDocument/2006/relationships/hyperlink" Target="http://pbs.twimg.com/profile_images/936857688675201024/bZ7loPxU_normal.jpg" TargetMode="External"/><Relationship Id="rId1682" Type="http://schemas.openxmlformats.org/officeDocument/2006/relationships/hyperlink" Target="https://pbs.twimg.com/media/DYBPpFYX4AUP0vY.jpg" TargetMode="External"/><Relationship Id="rId2319" Type="http://schemas.openxmlformats.org/officeDocument/2006/relationships/hyperlink" Target="http://pbs.twimg.com/profile_images/909075667433644033/3IsGUKbQ_normal.jpg" TargetMode="External"/><Relationship Id="rId2526" Type="http://schemas.openxmlformats.org/officeDocument/2006/relationships/hyperlink" Target="http://pbs.twimg.com/profile_images/970626614378758144/1LOWjxAB_normal.jpg" TargetMode="External"/><Relationship Id="rId2733" Type="http://schemas.openxmlformats.org/officeDocument/2006/relationships/hyperlink" Target="https://twitter.com/" TargetMode="External"/><Relationship Id="rId705" Type="http://schemas.openxmlformats.org/officeDocument/2006/relationships/hyperlink" Target="https://www.linkedin.com/pulse/importance-kpis-social-media-marketing-dennis-koutoudis/" TargetMode="External"/><Relationship Id="rId1128" Type="http://schemas.openxmlformats.org/officeDocument/2006/relationships/hyperlink" Target="https://pbs.twimg.com/media/DX25ZhtWsAAIQHZ.jpg" TargetMode="External"/><Relationship Id="rId1335" Type="http://schemas.openxmlformats.org/officeDocument/2006/relationships/hyperlink" Target="https://pbs.twimg.com/media/DOSo3OwV4AUkTLS.jpg" TargetMode="External"/><Relationship Id="rId1542" Type="http://schemas.openxmlformats.org/officeDocument/2006/relationships/hyperlink" Target="http://pbs.twimg.com/profile_images/886159127935930369/wVqSOuN5_normal.jpg" TargetMode="External"/><Relationship Id="rId2940" Type="http://schemas.openxmlformats.org/officeDocument/2006/relationships/hyperlink" Target="https://twitter.com/" TargetMode="External"/><Relationship Id="rId912" Type="http://schemas.openxmlformats.org/officeDocument/2006/relationships/hyperlink" Target="https://buff.ly/2GgrQCQ" TargetMode="External"/><Relationship Id="rId2800" Type="http://schemas.openxmlformats.org/officeDocument/2006/relationships/hyperlink" Target="https://twitter.com/" TargetMode="External"/><Relationship Id="rId41" Type="http://schemas.openxmlformats.org/officeDocument/2006/relationships/hyperlink" Target="http://www.etrafficlane.com/60dollarmiracle/aumenta-tus-ventas-sociales-con-linkedin-socialselling-infographics-modernist" TargetMode="External"/><Relationship Id="rId1402" Type="http://schemas.openxmlformats.org/officeDocument/2006/relationships/hyperlink" Target="https://pbs.twimg.com/media/DXnkLwBX0AAmDbj.jpg" TargetMode="External"/><Relationship Id="rId288" Type="http://schemas.openxmlformats.org/officeDocument/2006/relationships/hyperlink" Target="http://bit.ly/2GjnECx" TargetMode="External"/><Relationship Id="rId3367" Type="http://schemas.openxmlformats.org/officeDocument/2006/relationships/hyperlink" Target="https://twitter.com/" TargetMode="External"/><Relationship Id="rId3574" Type="http://schemas.openxmlformats.org/officeDocument/2006/relationships/hyperlink" Target="https://twitter.com/" TargetMode="External"/><Relationship Id="rId3781" Type="http://schemas.openxmlformats.org/officeDocument/2006/relationships/hyperlink" Target="https://twitter.com/" TargetMode="External"/><Relationship Id="rId495" Type="http://schemas.openxmlformats.org/officeDocument/2006/relationships/hyperlink" Target="http://snip.ly/cxerl" TargetMode="External"/><Relationship Id="rId2176" Type="http://schemas.openxmlformats.org/officeDocument/2006/relationships/hyperlink" Target="http://pbs.twimg.com/profile_images/600649730297835520/cFQJPAor_normal.png" TargetMode="External"/><Relationship Id="rId2383" Type="http://schemas.openxmlformats.org/officeDocument/2006/relationships/hyperlink" Target="http://pbs.twimg.com/profile_images/1129115682/40222_123899460989128_100001072256821_128730_5433521_n_normal.jpg" TargetMode="External"/><Relationship Id="rId2590" Type="http://schemas.openxmlformats.org/officeDocument/2006/relationships/hyperlink" Target="https://twitter.com/" TargetMode="External"/><Relationship Id="rId3227" Type="http://schemas.openxmlformats.org/officeDocument/2006/relationships/hyperlink" Target="https://twitter.com/" TargetMode="External"/><Relationship Id="rId3434" Type="http://schemas.openxmlformats.org/officeDocument/2006/relationships/hyperlink" Target="https://twitter.com/" TargetMode="External"/><Relationship Id="rId3641" Type="http://schemas.openxmlformats.org/officeDocument/2006/relationships/hyperlink" Target="https://twitter.com/" TargetMode="External"/><Relationship Id="rId148" Type="http://schemas.openxmlformats.org/officeDocument/2006/relationships/hyperlink" Target="http://tinyurl.com/yarwu8hr" TargetMode="External"/><Relationship Id="rId355" Type="http://schemas.openxmlformats.org/officeDocument/2006/relationships/hyperlink" Target="https://www.youtube.com/watch?v=TFN6XwD_kT0&amp;feature=youtu.be" TargetMode="External"/><Relationship Id="rId562" Type="http://schemas.openxmlformats.org/officeDocument/2006/relationships/hyperlink" Target="http://www.myfrugalbusiness.com/2017/10/launch-digital-marketing-social-space.html" TargetMode="External"/><Relationship Id="rId1192" Type="http://schemas.openxmlformats.org/officeDocument/2006/relationships/hyperlink" Target="https://pbs.twimg.com/media/Cx-JiXkXgAAF9Pj.jpg" TargetMode="External"/><Relationship Id="rId2036" Type="http://schemas.openxmlformats.org/officeDocument/2006/relationships/hyperlink" Target="http://pbs.twimg.com/profile_images/874062201140551682/uN7ZdV3g_normal.jpg" TargetMode="External"/><Relationship Id="rId2243" Type="http://schemas.openxmlformats.org/officeDocument/2006/relationships/hyperlink" Target="http://pbs.twimg.com/profile_images/545662268440989696/EeuoyVto_normal.png" TargetMode="External"/><Relationship Id="rId2450" Type="http://schemas.openxmlformats.org/officeDocument/2006/relationships/hyperlink" Target="http://pbs.twimg.com/profile_images/816348493501571076/NP9ckrsv_normal.jpg" TargetMode="External"/><Relationship Id="rId3501" Type="http://schemas.openxmlformats.org/officeDocument/2006/relationships/hyperlink" Target="https://twitter.com/" TargetMode="External"/><Relationship Id="rId215" Type="http://schemas.openxmlformats.org/officeDocument/2006/relationships/hyperlink" Target="http://www.myfrugalbusiness.com/2017/12/digital-marketing-management-mistakes-minimize.html" TargetMode="External"/><Relationship Id="rId422" Type="http://schemas.openxmlformats.org/officeDocument/2006/relationships/hyperlink" Target="https://hubs.ly/H0bdzRT0" TargetMode="External"/><Relationship Id="rId1052" Type="http://schemas.openxmlformats.org/officeDocument/2006/relationships/hyperlink" Target="https://pbs.twimg.com/media/DX5EjTjUMAAQmCM.jpg" TargetMode="External"/><Relationship Id="rId2103" Type="http://schemas.openxmlformats.org/officeDocument/2006/relationships/hyperlink" Target="http://pbs.twimg.com/profile_images/894627561938059267/z-Tm1a9u_normal.jpg" TargetMode="External"/><Relationship Id="rId2310" Type="http://schemas.openxmlformats.org/officeDocument/2006/relationships/hyperlink" Target="http://pbs.twimg.com/profile_images/909075667433644033/3IsGUKbQ_normal.jpg" TargetMode="External"/><Relationship Id="rId1869" Type="http://schemas.openxmlformats.org/officeDocument/2006/relationships/hyperlink" Target="http://pbs.twimg.com/profile_images/691255300880502788/XQPyie8Y_normal.jpg" TargetMode="External"/><Relationship Id="rId3084" Type="http://schemas.openxmlformats.org/officeDocument/2006/relationships/hyperlink" Target="https://twitter.com/" TargetMode="External"/><Relationship Id="rId3291" Type="http://schemas.openxmlformats.org/officeDocument/2006/relationships/hyperlink" Target="https://twitter.com/" TargetMode="External"/><Relationship Id="rId1729" Type="http://schemas.openxmlformats.org/officeDocument/2006/relationships/hyperlink" Target="http://pbs.twimg.com/profile_images/903825519581454336/Oulgfsai_normal.jpg" TargetMode="External"/><Relationship Id="rId1936" Type="http://schemas.openxmlformats.org/officeDocument/2006/relationships/hyperlink" Target="http://pbs.twimg.com/profile_images/975669644093661184/K6DhdFyf_normal.jpg" TargetMode="External"/><Relationship Id="rId3151" Type="http://schemas.openxmlformats.org/officeDocument/2006/relationships/hyperlink" Target="https://twitter.com/" TargetMode="External"/><Relationship Id="rId3011" Type="http://schemas.openxmlformats.org/officeDocument/2006/relationships/hyperlink" Target="https://twitter.com/" TargetMode="External"/><Relationship Id="rId5" Type="http://schemas.openxmlformats.org/officeDocument/2006/relationships/hyperlink" Target="https://buff.ly/2yHMStH" TargetMode="External"/><Relationship Id="rId889" Type="http://schemas.openxmlformats.org/officeDocument/2006/relationships/hyperlink" Target="http://www.social-experts.net/people-dont-choose-emails/" TargetMode="External"/><Relationship Id="rId2777" Type="http://schemas.openxmlformats.org/officeDocument/2006/relationships/hyperlink" Target="https://twitter.com/" TargetMode="External"/><Relationship Id="rId749" Type="http://schemas.openxmlformats.org/officeDocument/2006/relationships/hyperlink" Target="https://www.ebay.com/itm/371928721079?ul_noapp=true" TargetMode="External"/><Relationship Id="rId1379" Type="http://schemas.openxmlformats.org/officeDocument/2006/relationships/hyperlink" Target="https://pbs.twimg.com/media/DXlgRxHW0AAUz1n.jpg" TargetMode="External"/><Relationship Id="rId1586" Type="http://schemas.openxmlformats.org/officeDocument/2006/relationships/hyperlink" Target="https://pbs.twimg.com/media/DX2_zi9VMAAh9xe.jpg" TargetMode="External"/><Relationship Id="rId2984" Type="http://schemas.openxmlformats.org/officeDocument/2006/relationships/hyperlink" Target="https://twitter.com/" TargetMode="External"/><Relationship Id="rId609" Type="http://schemas.openxmlformats.org/officeDocument/2006/relationships/hyperlink" Target="https://www.influandsell.com/" TargetMode="External"/><Relationship Id="rId956" Type="http://schemas.openxmlformats.org/officeDocument/2006/relationships/hyperlink" Target="http://www.myfrugalbusiness.com/2017/04/importance-lead-generation-modern-business-prospects.html" TargetMode="External"/><Relationship Id="rId1239" Type="http://schemas.openxmlformats.org/officeDocument/2006/relationships/hyperlink" Target="https://pbs.twimg.com/media/DYqVMViVoAEu_0h.jpg" TargetMode="External"/><Relationship Id="rId1793" Type="http://schemas.openxmlformats.org/officeDocument/2006/relationships/hyperlink" Target="http://pbs.twimg.com/profile_images/726061769962184704/XgB5d_Y4_normal.jpg"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upflow.co/l/busi" TargetMode="External"/><Relationship Id="rId816" Type="http://schemas.openxmlformats.org/officeDocument/2006/relationships/hyperlink" Target="http://www.myfrugalbusiness.com/2018/02/save-money-marketing-digital-social-media-bootstrap.html" TargetMode="External"/><Relationship Id="rId1446" Type="http://schemas.openxmlformats.org/officeDocument/2006/relationships/hyperlink" Target="http://pbs.twimg.com/profile_images/719508859417706496/TIn4vPyK_normal.jpg" TargetMode="External"/><Relationship Id="rId1653" Type="http://schemas.openxmlformats.org/officeDocument/2006/relationships/hyperlink" Target="http://pbs.twimg.com/profile_images/957691963112861697/pbbrNfij_normal.jpg" TargetMode="External"/><Relationship Id="rId1860" Type="http://schemas.openxmlformats.org/officeDocument/2006/relationships/hyperlink" Target="http://pbs.twimg.com/profile_images/970976184375959552/1fbWHmj4_normal.jpg"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s://pbs.twimg.com/media/DX22b4tU0AAL2gD.jpg" TargetMode="External"/><Relationship Id="rId1513" Type="http://schemas.openxmlformats.org/officeDocument/2006/relationships/hyperlink" Target="https://pbs.twimg.com/media/DXxyl69U0AA05tG.jpg" TargetMode="External"/><Relationship Id="rId1720" Type="http://schemas.openxmlformats.org/officeDocument/2006/relationships/hyperlink" Target="http://pbs.twimg.com/profile_images/2507252836/cxhmev572kvgn7j3744l_normal.png" TargetMode="External"/><Relationship Id="rId12" Type="http://schemas.openxmlformats.org/officeDocument/2006/relationships/hyperlink" Target="https://buff.ly/2G1aBFL" TargetMode="External"/><Relationship Id="rId3478" Type="http://schemas.openxmlformats.org/officeDocument/2006/relationships/hyperlink" Target="https://twitter.com/" TargetMode="External"/><Relationship Id="rId3685" Type="http://schemas.openxmlformats.org/officeDocument/2006/relationships/hyperlink" Target="https://twitter.com/" TargetMode="External"/><Relationship Id="rId399" Type="http://schemas.openxmlformats.org/officeDocument/2006/relationships/hyperlink" Target="https://fb.me/1zrRny8I6" TargetMode="External"/><Relationship Id="rId2287" Type="http://schemas.openxmlformats.org/officeDocument/2006/relationships/hyperlink" Target="https://pbs.twimg.com/media/DYqUfUDW0AAo_SD.jpg" TargetMode="External"/><Relationship Id="rId2494" Type="http://schemas.openxmlformats.org/officeDocument/2006/relationships/hyperlink" Target="https://pbs.twimg.com/media/DXsI63bVQAcUX8-.jpg" TargetMode="External"/><Relationship Id="rId3338" Type="http://schemas.openxmlformats.org/officeDocument/2006/relationships/hyperlink" Target="https://twitter.com/" TargetMode="External"/><Relationship Id="rId3545" Type="http://schemas.openxmlformats.org/officeDocument/2006/relationships/hyperlink" Target="https://twitter.com/" TargetMode="External"/><Relationship Id="rId3752" Type="http://schemas.openxmlformats.org/officeDocument/2006/relationships/hyperlink" Target="https://twitter.com/" TargetMode="External"/><Relationship Id="rId259" Type="http://schemas.openxmlformats.org/officeDocument/2006/relationships/hyperlink" Target="https://buff.ly/2pcpUU2" TargetMode="External"/><Relationship Id="rId466" Type="http://schemas.openxmlformats.org/officeDocument/2006/relationships/hyperlink" Target="https://www.linkedin.com/pulse/importance-kpis-social-media-marketing-dennis-koutoudis/" TargetMode="External"/><Relationship Id="rId673" Type="http://schemas.openxmlformats.org/officeDocument/2006/relationships/hyperlink" Target="http://embedsocialselling.com/linkedin-optimization" TargetMode="External"/><Relationship Id="rId880" Type="http://schemas.openxmlformats.org/officeDocument/2006/relationships/hyperlink" Target="http://digital-leadership-associates.passle.net/post/102es5x/same-old-shit-vs-crazy-new-shit" TargetMode="External"/><Relationship Id="rId1096" Type="http://schemas.openxmlformats.org/officeDocument/2006/relationships/hyperlink" Target="https://pbs.twimg.com/media/DX263nsWAAAA-Bo.jpg" TargetMode="External"/><Relationship Id="rId2147" Type="http://schemas.openxmlformats.org/officeDocument/2006/relationships/hyperlink" Target="http://pbs.twimg.com/profile_images/695547077766574080/q8rEgYhM_normal.jpg" TargetMode="External"/><Relationship Id="rId2354" Type="http://schemas.openxmlformats.org/officeDocument/2006/relationships/hyperlink" Target="http://pbs.twimg.com/profile_images/1129115682/40222_123899460989128_100001072256821_128730_5433521_n_normal.jpg" TargetMode="External"/><Relationship Id="rId2561" Type="http://schemas.openxmlformats.org/officeDocument/2006/relationships/hyperlink" Target="https://pbs.twimg.com/media/DSzXb_2VoAAhNGS.jpg" TargetMode="External"/><Relationship Id="rId3405" Type="http://schemas.openxmlformats.org/officeDocument/2006/relationships/hyperlink" Target="https://twitter.com/" TargetMode="External"/><Relationship Id="rId119" Type="http://schemas.openxmlformats.org/officeDocument/2006/relationships/hyperlink" Target="https://paper.li/The_Sales_Guy/1413390728?edition_id=4ad67690-22ee-11e8-aa94-0cc47a0d1605" TargetMode="External"/><Relationship Id="rId326" Type="http://schemas.openxmlformats.org/officeDocument/2006/relationships/hyperlink" Target="http://ow.ly/JHFm30iMXAO" TargetMode="External"/><Relationship Id="rId533" Type="http://schemas.openxmlformats.org/officeDocument/2006/relationships/hyperlink" Target="http://maximizesocialbusiness.com/social-selling-b2b-social-media-marketing-23262/" TargetMode="External"/><Relationship Id="rId1163" Type="http://schemas.openxmlformats.org/officeDocument/2006/relationships/hyperlink" Target="https://pbs.twimg.com/media/DYkyebuVQAItF_3.jpg" TargetMode="External"/><Relationship Id="rId1370" Type="http://schemas.openxmlformats.org/officeDocument/2006/relationships/hyperlink" Target="https://pbs.twimg.com/media/DYUvNjTXkAAKDw0.jpg" TargetMode="External"/><Relationship Id="rId2007" Type="http://schemas.openxmlformats.org/officeDocument/2006/relationships/hyperlink" Target="http://pbs.twimg.com/profile_images/908399207228338182/LHqCmrDA_normal.jpg" TargetMode="External"/><Relationship Id="rId2214" Type="http://schemas.openxmlformats.org/officeDocument/2006/relationships/hyperlink" Target="http://pbs.twimg.com/profile_images/900825127780196352/RJhV8_wH_normal.jpg" TargetMode="External"/><Relationship Id="rId3612" Type="http://schemas.openxmlformats.org/officeDocument/2006/relationships/hyperlink" Target="https://twitter.com/" TargetMode="External"/><Relationship Id="rId740" Type="http://schemas.openxmlformats.org/officeDocument/2006/relationships/hyperlink" Target="https://www.ebay.com/itm/371928695444?ul_noapp=true" TargetMode="External"/><Relationship Id="rId1023" Type="http://schemas.openxmlformats.org/officeDocument/2006/relationships/hyperlink" Target="https://pbs.twimg.com/media/DXxzP4aXkAc4JBe.jpg" TargetMode="External"/><Relationship Id="rId2421" Type="http://schemas.openxmlformats.org/officeDocument/2006/relationships/hyperlink" Target="http://pbs.twimg.com/profile_images/818554821036965888/J0oVdukI_normal.jpg" TargetMode="External"/><Relationship Id="rId600" Type="http://schemas.openxmlformats.org/officeDocument/2006/relationships/hyperlink" Target="https://blogs.oracle.com/retail/social-selling-and-the-evolving-role-of-the-store" TargetMode="External"/><Relationship Id="rId1230" Type="http://schemas.openxmlformats.org/officeDocument/2006/relationships/hyperlink" Target="https://pbs.twimg.com/media/DYGSeJaVwAEayCL.jpg" TargetMode="External"/><Relationship Id="rId3195" Type="http://schemas.openxmlformats.org/officeDocument/2006/relationships/hyperlink" Target="https://twitter.com/" TargetMode="External"/><Relationship Id="rId3055" Type="http://schemas.openxmlformats.org/officeDocument/2006/relationships/hyperlink" Target="https://twitter.com/" TargetMode="External"/><Relationship Id="rId3262" Type="http://schemas.openxmlformats.org/officeDocument/2006/relationships/hyperlink" Target="https://twitter.com/" TargetMode="External"/><Relationship Id="rId183" Type="http://schemas.openxmlformats.org/officeDocument/2006/relationships/hyperlink" Target="https://www.saleshacker.com/seven-ways-to-see-your-social-selling-roi/" TargetMode="External"/><Relationship Id="rId390" Type="http://schemas.openxmlformats.org/officeDocument/2006/relationships/hyperlink" Target="https://www.ebay.com/itm/371928695443?ul_noapp=true" TargetMode="External"/><Relationship Id="rId1907" Type="http://schemas.openxmlformats.org/officeDocument/2006/relationships/hyperlink" Target="http://pbs.twimg.com/profile_images/965798085879312384/zsdS7ZFx_normal.jpg" TargetMode="External"/><Relationship Id="rId2071" Type="http://schemas.openxmlformats.org/officeDocument/2006/relationships/hyperlink" Target="https://pbs.twimg.com/media/DYVNK9xWAAArrRA.jpg" TargetMode="External"/><Relationship Id="rId3122" Type="http://schemas.openxmlformats.org/officeDocument/2006/relationships/hyperlink" Target="https://twitter.com/" TargetMode="External"/><Relationship Id="rId250" Type="http://schemas.openxmlformats.org/officeDocument/2006/relationships/hyperlink" Target="http://maximizesocialbusiness.com/social-selling-b2b-social-media-marketing-23262/" TargetMode="External"/><Relationship Id="rId110" Type="http://schemas.openxmlformats.org/officeDocument/2006/relationships/hyperlink" Target="http://bit.ly/2Hi0pb0" TargetMode="External"/><Relationship Id="rId2888" Type="http://schemas.openxmlformats.org/officeDocument/2006/relationships/hyperlink" Target="https://twitter.com/" TargetMode="External"/><Relationship Id="rId1697" Type="http://schemas.openxmlformats.org/officeDocument/2006/relationships/hyperlink" Target="https://pbs.twimg.com/media/DX9DcATW4AEKHOi.jpg"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www.myfrugalbusiness.com/2017/12/lead-generation-hacks-grow-sales.html" TargetMode="External"/><Relationship Id="rId1557" Type="http://schemas.openxmlformats.org/officeDocument/2006/relationships/hyperlink" Target="http://pbs.twimg.com/profile_images/700607476731805696/G4rUUtmx_normal.jpg" TargetMode="External"/><Relationship Id="rId1764" Type="http://schemas.openxmlformats.org/officeDocument/2006/relationships/hyperlink" Target="https://pbs.twimg.com/media/DYGiFcfVwAA-7U6.jpg" TargetMode="External"/><Relationship Id="rId1971" Type="http://schemas.openxmlformats.org/officeDocument/2006/relationships/hyperlink" Target="http://pbs.twimg.com/profile_images/3119962297/5dbf1edd89534df985564def38d2995e_normal.jpeg"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56" Type="http://schemas.openxmlformats.org/officeDocument/2006/relationships/hyperlink" Target="https://hubs.ly/H0bcHbD0" TargetMode="External"/><Relationship Id="rId1417" Type="http://schemas.openxmlformats.org/officeDocument/2006/relationships/hyperlink" Target="http://pbs.twimg.com/profile_images/943259054260047873/JzV81Z2__normal.jpg" TargetMode="External"/><Relationship Id="rId1624" Type="http://schemas.openxmlformats.org/officeDocument/2006/relationships/hyperlink" Target="http://pbs.twimg.com/profile_images/741208813567627269/33n4RYXC_normal.jpg" TargetMode="External"/><Relationship Id="rId1831" Type="http://schemas.openxmlformats.org/officeDocument/2006/relationships/hyperlink" Target="http://pbs.twimg.com/profile_images/458658296858030080/PJiq4b4c_normal.jpeg" TargetMode="External"/><Relationship Id="rId3589" Type="http://schemas.openxmlformats.org/officeDocument/2006/relationships/hyperlink" Target="https://twitter.com/" TargetMode="External"/><Relationship Id="rId3796" Type="http://schemas.openxmlformats.org/officeDocument/2006/relationships/hyperlink" Target="https://api.twitter.com/1.1/geo/id/017cd32d3ad9f06e.json" TargetMode="External"/><Relationship Id="rId2398" Type="http://schemas.openxmlformats.org/officeDocument/2006/relationships/hyperlink" Target="http://pbs.twimg.com/profile_images/761642165286084609/VwbpOm8W_normal.jpg" TargetMode="External"/><Relationship Id="rId3449" Type="http://schemas.openxmlformats.org/officeDocument/2006/relationships/hyperlink" Target="https://twitter.com/" TargetMode="External"/><Relationship Id="rId577" Type="http://schemas.openxmlformats.org/officeDocument/2006/relationships/hyperlink" Target="https://www.jadirectives.com/best-sales-courses-online/" TargetMode="External"/><Relationship Id="rId2258" Type="http://schemas.openxmlformats.org/officeDocument/2006/relationships/hyperlink" Target="http://pbs.twimg.com/profile_images/821355998325669888/YGnnLqoO_normal.jpg" TargetMode="External"/><Relationship Id="rId3656" Type="http://schemas.openxmlformats.org/officeDocument/2006/relationships/hyperlink" Target="https://twitter.com/" TargetMode="External"/><Relationship Id="rId784" Type="http://schemas.openxmlformats.org/officeDocument/2006/relationships/hyperlink" Target="https://www.ebay.com/itm/112381837558?ul_noapp=true" TargetMode="External"/><Relationship Id="rId991" Type="http://schemas.openxmlformats.org/officeDocument/2006/relationships/hyperlink" Target="https://pbs.twimg.com/media/DXngilWXcAE8zy2.jpg" TargetMode="External"/><Relationship Id="rId1067" Type="http://schemas.openxmlformats.org/officeDocument/2006/relationships/hyperlink" Target="https://pbs.twimg.com/media/DYBPpFYX4AUP0vY.jpg" TargetMode="External"/><Relationship Id="rId2465" Type="http://schemas.openxmlformats.org/officeDocument/2006/relationships/hyperlink" Target="https://pbs.twimg.com/media/DYGdtxkVAAEqPwL.jpg" TargetMode="External"/><Relationship Id="rId2672" Type="http://schemas.openxmlformats.org/officeDocument/2006/relationships/hyperlink" Target="https://twitter.com/" TargetMode="External"/><Relationship Id="rId3309" Type="http://schemas.openxmlformats.org/officeDocument/2006/relationships/hyperlink" Target="https://twitter.com/" TargetMode="External"/><Relationship Id="rId3516" Type="http://schemas.openxmlformats.org/officeDocument/2006/relationships/hyperlink" Target="https://twitter.com/" TargetMode="External"/><Relationship Id="rId3723" Type="http://schemas.openxmlformats.org/officeDocument/2006/relationships/hyperlink" Target="https://twitter.com/" TargetMode="External"/><Relationship Id="rId437" Type="http://schemas.openxmlformats.org/officeDocument/2006/relationships/hyperlink" Target="https://www.linkedin.com/pulse/importance-kpis-social-media-marketing-dennis-koutoudis/" TargetMode="External"/><Relationship Id="rId644" Type="http://schemas.openxmlformats.org/officeDocument/2006/relationships/hyperlink" Target="http://www.myfrugalbusiness.com/2017/11/how-manage-remote-sales-team-selling.html" TargetMode="External"/><Relationship Id="rId851" Type="http://schemas.openxmlformats.org/officeDocument/2006/relationships/hyperlink" Target="http://www.social-experts.net/current-operating-model-is-broken/" TargetMode="External"/><Relationship Id="rId1274" Type="http://schemas.openxmlformats.org/officeDocument/2006/relationships/hyperlink" Target="https://pbs.twimg.com/media/DYj9zSwX0AABvsL.jpg" TargetMode="External"/><Relationship Id="rId1481" Type="http://schemas.openxmlformats.org/officeDocument/2006/relationships/hyperlink" Target="https://pbs.twimg.com/media/DXsGqdYVAAAdyHG.jpg" TargetMode="External"/><Relationship Id="rId2118" Type="http://schemas.openxmlformats.org/officeDocument/2006/relationships/hyperlink" Target="https://pbs.twimg.com/media/DYGX3PZXcAMBzaF.png" TargetMode="External"/><Relationship Id="rId2325" Type="http://schemas.openxmlformats.org/officeDocument/2006/relationships/hyperlink" Target="http://pbs.twimg.com/profile_images/909075667433644033/3IsGUKbQ_normal.jpg" TargetMode="External"/><Relationship Id="rId2532" Type="http://schemas.openxmlformats.org/officeDocument/2006/relationships/hyperlink" Target="http://pbs.twimg.com/profile_images/805109474352627712/WkaLDNMz_normal.jpg" TargetMode="External"/><Relationship Id="rId504" Type="http://schemas.openxmlformats.org/officeDocument/2006/relationships/hyperlink" Target="https://www.linkedin.com/pulse/sales-marketing-fairy-tale-alexander-low/" TargetMode="External"/><Relationship Id="rId711" Type="http://schemas.openxmlformats.org/officeDocument/2006/relationships/hyperlink" Target="https://www.ebay.com/ulk/itm/112852303485" TargetMode="External"/><Relationship Id="rId1134" Type="http://schemas.openxmlformats.org/officeDocument/2006/relationships/hyperlink" Target="https://pbs.twimg.com/media/DYVxGtbX4AAatqy.jpg" TargetMode="External"/><Relationship Id="rId1341" Type="http://schemas.openxmlformats.org/officeDocument/2006/relationships/hyperlink" Target="https://pbs.twimg.com/media/DGyqDWjUwAIi6uY.jpg" TargetMode="External"/><Relationship Id="rId1201" Type="http://schemas.openxmlformats.org/officeDocument/2006/relationships/hyperlink" Target="https://pbs.twimg.com/media/DYk8PpEXkAQILW1.jpg" TargetMode="External"/><Relationship Id="rId3099" Type="http://schemas.openxmlformats.org/officeDocument/2006/relationships/hyperlink" Target="https://twitter.com/" TargetMode="External"/><Relationship Id="rId3166" Type="http://schemas.openxmlformats.org/officeDocument/2006/relationships/hyperlink" Target="https://twitter.com/" TargetMode="External"/><Relationship Id="rId3373" Type="http://schemas.openxmlformats.org/officeDocument/2006/relationships/hyperlink" Target="https://twitter.com/" TargetMode="External"/><Relationship Id="rId3580" Type="http://schemas.openxmlformats.org/officeDocument/2006/relationships/hyperlink" Target="https://twitter.com/" TargetMode="External"/><Relationship Id="rId294" Type="http://schemas.openxmlformats.org/officeDocument/2006/relationships/hyperlink" Target="https://www.youtube.com/watch?v=SKNW2cMMHow&amp;feature=youtu.be&amp;utm_content=bufferbfcbd&amp;utm_medium=social&amp;utm_source=twitter.com&amp;utm_campaign=buffer" TargetMode="External"/><Relationship Id="rId2182" Type="http://schemas.openxmlformats.org/officeDocument/2006/relationships/hyperlink" Target="http://pbs.twimg.com/profile_images/931179048646184960/kMHGRZ2t_normal.jpg" TargetMode="External"/><Relationship Id="rId3026" Type="http://schemas.openxmlformats.org/officeDocument/2006/relationships/hyperlink" Target="https://twitter.com/" TargetMode="External"/><Relationship Id="rId3233" Type="http://schemas.openxmlformats.org/officeDocument/2006/relationships/hyperlink" Target="https://twitter.com/" TargetMode="External"/><Relationship Id="rId154" Type="http://schemas.openxmlformats.org/officeDocument/2006/relationships/hyperlink" Target="http://www.social-experts.net/ai-sales-marketing/" TargetMode="External"/><Relationship Id="rId361" Type="http://schemas.openxmlformats.org/officeDocument/2006/relationships/hyperlink" Target="https://youtu.be/kPcF32JhZGg" TargetMode="External"/><Relationship Id="rId2042" Type="http://schemas.openxmlformats.org/officeDocument/2006/relationships/hyperlink" Target="http://pbs.twimg.com/profile_images/874062201140551682/uN7ZdV3g_normal.jpg" TargetMode="External"/><Relationship Id="rId3440" Type="http://schemas.openxmlformats.org/officeDocument/2006/relationships/hyperlink" Target="https://twitter.com/" TargetMode="External"/><Relationship Id="rId2999" Type="http://schemas.openxmlformats.org/officeDocument/2006/relationships/hyperlink" Target="https://twitter.com/" TargetMode="External"/><Relationship Id="rId3300" Type="http://schemas.openxmlformats.org/officeDocument/2006/relationships/hyperlink" Target="https://twitter.com/" TargetMode="External"/><Relationship Id="rId221" Type="http://schemas.openxmlformats.org/officeDocument/2006/relationships/hyperlink" Target="http://bit.ly/2FsQcs1" TargetMode="External"/><Relationship Id="rId2859" Type="http://schemas.openxmlformats.org/officeDocument/2006/relationships/hyperlink" Target="https://twitter.com/" TargetMode="External"/><Relationship Id="rId1668" Type="http://schemas.openxmlformats.org/officeDocument/2006/relationships/hyperlink" Target="http://pbs.twimg.com/profile_images/642126098994630656/QWREa-vP_normal.jpg" TargetMode="External"/><Relationship Id="rId1875" Type="http://schemas.openxmlformats.org/officeDocument/2006/relationships/hyperlink" Target="http://pbs.twimg.com/profile_images/965924476524335104/zF3lmeKG_normal.jpg" TargetMode="External"/><Relationship Id="rId2719" Type="http://schemas.openxmlformats.org/officeDocument/2006/relationships/hyperlink" Target="https://twitter.com/" TargetMode="External"/><Relationship Id="rId1528" Type="http://schemas.openxmlformats.org/officeDocument/2006/relationships/hyperlink" Target="http://pbs.twimg.com/profile_images/672616199348346881/DwZSNmd__normal.png" TargetMode="External"/><Relationship Id="rId2926" Type="http://schemas.openxmlformats.org/officeDocument/2006/relationships/hyperlink" Target="https://twitter.com/" TargetMode="External"/><Relationship Id="rId3090" Type="http://schemas.openxmlformats.org/officeDocument/2006/relationships/hyperlink" Target="https://twitter.com/" TargetMode="External"/><Relationship Id="rId1735" Type="http://schemas.openxmlformats.org/officeDocument/2006/relationships/hyperlink" Target="https://pbs.twimg.com/media/DXQx98iXkAYZKQ2.png" TargetMode="External"/><Relationship Id="rId1942" Type="http://schemas.openxmlformats.org/officeDocument/2006/relationships/hyperlink" Target="http://pbs.twimg.com/profile_images/824568592352043008/EGmrjW0P_normal.jpg" TargetMode="External"/><Relationship Id="rId27" Type="http://schemas.openxmlformats.org/officeDocument/2006/relationships/hyperlink" Target="https://www.linkedin.com/pulse/introductions-cornerstone-social-selling-mic-adam" TargetMode="External"/><Relationship Id="rId1802" Type="http://schemas.openxmlformats.org/officeDocument/2006/relationships/hyperlink" Target="https://pbs.twimg.com/media/DXsqWmlWkAAJ1Jk.jpg" TargetMode="External"/><Relationship Id="rId3767" Type="http://schemas.openxmlformats.org/officeDocument/2006/relationships/hyperlink" Target="https://twitter.com/" TargetMode="External"/><Relationship Id="rId688" Type="http://schemas.openxmlformats.org/officeDocument/2006/relationships/hyperlink" Target="https://blog.iandyoo.com/inbound-marketing-pas-%E2%88%9A%E2%80%A0-pas-11-les-campagnes-payantes?utm_campaign=Inbound%20marketing%20pas%20%C3%A0%20pas&amp;utm_content=66781072&amp;utm_medium=social&amp;utm_source=twitter" TargetMode="External"/><Relationship Id="rId895" Type="http://schemas.openxmlformats.org/officeDocument/2006/relationships/hyperlink" Target="http://www.social-experts.net/dont-be-outsold" TargetMode="External"/><Relationship Id="rId2369" Type="http://schemas.openxmlformats.org/officeDocument/2006/relationships/hyperlink" Target="http://pbs.twimg.com/profile_images/1129115682/40222_123899460989128_100001072256821_128730_5433521_n_normal.jpg" TargetMode="External"/><Relationship Id="rId2576" Type="http://schemas.openxmlformats.org/officeDocument/2006/relationships/hyperlink" Target="https://twitter.com/" TargetMode="External"/><Relationship Id="rId2783" Type="http://schemas.openxmlformats.org/officeDocument/2006/relationships/hyperlink" Target="https://twitter.com/" TargetMode="External"/><Relationship Id="rId2990" Type="http://schemas.openxmlformats.org/officeDocument/2006/relationships/hyperlink" Target="https://twitter.com/" TargetMode="External"/><Relationship Id="rId3627" Type="http://schemas.openxmlformats.org/officeDocument/2006/relationships/hyperlink" Target="https://twitter.com/" TargetMode="External"/><Relationship Id="rId548" Type="http://schemas.openxmlformats.org/officeDocument/2006/relationships/hyperlink" Target="http://searchcrm.techtarget.com/news/252436144/When-selling-on-social-media-marketers-weigh-chatbots-vs-humans?utm_campaign=scrm_bizapps3&amp;utm_medium=social&amp;utm_source=twitter&amp;utm_content=1520864972" TargetMode="External"/><Relationship Id="rId755" Type="http://schemas.openxmlformats.org/officeDocument/2006/relationships/hyperlink" Target="https://www.ebay.com/itm/112803190827?ul_noapp=true" TargetMode="External"/><Relationship Id="rId962" Type="http://schemas.openxmlformats.org/officeDocument/2006/relationships/hyperlink" Target="http://www.myfrugalbusiness.com/2017/12/lead-generation-hacks-grow-sales.html" TargetMode="External"/><Relationship Id="rId1178" Type="http://schemas.openxmlformats.org/officeDocument/2006/relationships/hyperlink" Target="https://pbs.twimg.com/media/DVuQOjrX0AA2_1W.jpg" TargetMode="External"/><Relationship Id="rId1385" Type="http://schemas.openxmlformats.org/officeDocument/2006/relationships/hyperlink" Target="https://pbs.twimg.com/media/DXQx98iXkAYZKQ2.png" TargetMode="External"/><Relationship Id="rId1592" Type="http://schemas.openxmlformats.org/officeDocument/2006/relationships/hyperlink" Target="http://pbs.twimg.com/profile_images/575407082729521152/W9HcBUQp_normal.jpeg" TargetMode="External"/><Relationship Id="rId2229" Type="http://schemas.openxmlformats.org/officeDocument/2006/relationships/hyperlink" Target="https://pbs.twimg.com/media/DYa0_dJU8AAlZqq.jpg" TargetMode="External"/><Relationship Id="rId2436" Type="http://schemas.openxmlformats.org/officeDocument/2006/relationships/hyperlink" Target="https://pbs.twimg.com/media/DXkh2pOX4AATMNR.jpg"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www.voiceamerica.com/show/1981/breakfast-with-game-changers" TargetMode="External"/><Relationship Id="rId408" Type="http://schemas.openxmlformats.org/officeDocument/2006/relationships/hyperlink" Target="https://vengreso.com/blog/how-sap-is-innovating-in-social-selling-roi-measurement" TargetMode="External"/><Relationship Id="rId615" Type="http://schemas.openxmlformats.org/officeDocument/2006/relationships/hyperlink" Target="https://buff.ly/2orJrA0" TargetMode="External"/><Relationship Id="rId822" Type="http://schemas.openxmlformats.org/officeDocument/2006/relationships/hyperlink" Target="http://www.myfrugalbusiness.com/2018/01/effective-digital-marketing-techniques.html" TargetMode="External"/><Relationship Id="rId1038" Type="http://schemas.openxmlformats.org/officeDocument/2006/relationships/hyperlink" Target="https://pbs.twimg.com/media/DX2-3yEXUAESj7h.jpg" TargetMode="External"/><Relationship Id="rId1245" Type="http://schemas.openxmlformats.org/officeDocument/2006/relationships/hyperlink" Target="https://pbs.twimg.com/media/COQS6ySWEAAsumh.jpg" TargetMode="External"/><Relationship Id="rId1452" Type="http://schemas.openxmlformats.org/officeDocument/2006/relationships/hyperlink" Target="https://pbs.twimg.com/media/DXsrgfhWsAMlvdI.jpg" TargetMode="External"/><Relationship Id="rId2503" Type="http://schemas.openxmlformats.org/officeDocument/2006/relationships/hyperlink" Target="https://pbs.twimg.com/media/DX29Dl1W4AE4BO6.jpg" TargetMode="External"/><Relationship Id="rId1105" Type="http://schemas.openxmlformats.org/officeDocument/2006/relationships/hyperlink" Target="https://pbs.twimg.com/media/DYSujJHX4AAnT1C.jpg" TargetMode="External"/><Relationship Id="rId1312" Type="http://schemas.openxmlformats.org/officeDocument/2006/relationships/hyperlink" Target="https://pbs.twimg.com/media/DX7lr5bW0AAdtK-.jpg" TargetMode="External"/><Relationship Id="rId2710" Type="http://schemas.openxmlformats.org/officeDocument/2006/relationships/hyperlink" Target="https://twitter.com/" TargetMode="External"/><Relationship Id="rId3277" Type="http://schemas.openxmlformats.org/officeDocument/2006/relationships/hyperlink" Target="https://twitter.com/" TargetMode="External"/><Relationship Id="rId198" Type="http://schemas.openxmlformats.org/officeDocument/2006/relationships/hyperlink" Target="http://www.social-experts.net/dont-be-outsold" TargetMode="External"/><Relationship Id="rId2086" Type="http://schemas.openxmlformats.org/officeDocument/2006/relationships/hyperlink" Target="http://pbs.twimg.com/profile_images/888384865439293440/bQQye10x_normal.jpg" TargetMode="External"/><Relationship Id="rId3484" Type="http://schemas.openxmlformats.org/officeDocument/2006/relationships/hyperlink" Target="https://twitter.com/" TargetMode="External"/><Relationship Id="rId3691" Type="http://schemas.openxmlformats.org/officeDocument/2006/relationships/hyperlink" Target="https://twitter.com/" TargetMode="External"/><Relationship Id="rId2293" Type="http://schemas.openxmlformats.org/officeDocument/2006/relationships/hyperlink" Target="http://pbs.twimg.com/profile_images/893459762309996546/6-hPWVEd_normal.jpg" TargetMode="External"/><Relationship Id="rId3137" Type="http://schemas.openxmlformats.org/officeDocument/2006/relationships/hyperlink" Target="https://twitter.com/" TargetMode="External"/><Relationship Id="rId3344" Type="http://schemas.openxmlformats.org/officeDocument/2006/relationships/hyperlink" Target="https://twitter.com/" TargetMode="External"/><Relationship Id="rId3551" Type="http://schemas.openxmlformats.org/officeDocument/2006/relationships/hyperlink" Target="https://twitter.com/" TargetMode="External"/><Relationship Id="rId265" Type="http://schemas.openxmlformats.org/officeDocument/2006/relationships/hyperlink" Target="https://lnkd.in/d6G-EBu" TargetMode="External"/><Relationship Id="rId472" Type="http://schemas.openxmlformats.org/officeDocument/2006/relationships/hyperlink" Target="http://www.social-experts.net/10-straightforward-pointers/" TargetMode="External"/><Relationship Id="rId2153" Type="http://schemas.openxmlformats.org/officeDocument/2006/relationships/hyperlink" Target="https://pbs.twimg.com/media/DYqJgAPWkAANG3K.jpg" TargetMode="External"/><Relationship Id="rId2360" Type="http://schemas.openxmlformats.org/officeDocument/2006/relationships/hyperlink" Target="http://pbs.twimg.com/profile_images/1129115682/40222_123899460989128_100001072256821_128730_5433521_n_normal.jpg" TargetMode="External"/><Relationship Id="rId3204" Type="http://schemas.openxmlformats.org/officeDocument/2006/relationships/hyperlink" Target="https://twitter.com/" TargetMode="External"/><Relationship Id="rId3411" Type="http://schemas.openxmlformats.org/officeDocument/2006/relationships/hyperlink" Target="https://twitter.com/" TargetMode="External"/><Relationship Id="rId125" Type="http://schemas.openxmlformats.org/officeDocument/2006/relationships/hyperlink" Target="http://www.myfrugalbusiness.com/2017/04/importance-lead-generation-modern-business-prospects.html" TargetMode="External"/><Relationship Id="rId332" Type="http://schemas.openxmlformats.org/officeDocument/2006/relationships/hyperlink" Target="http://blog.scoop.it/2018/01/02/content-curation-for-social-selling/?ref=quuu&amp;utm_source=quuu" TargetMode="External"/><Relationship Id="rId2013" Type="http://schemas.openxmlformats.org/officeDocument/2006/relationships/hyperlink" Target="http://pbs.twimg.com/profile_images/757245878554034176/8Mf0gxS1_normal.jpg" TargetMode="External"/><Relationship Id="rId2220" Type="http://schemas.openxmlformats.org/officeDocument/2006/relationships/hyperlink" Target="http://pbs.twimg.com/profile_images/900825127780196352/RJhV8_wH_normal.jpg" TargetMode="External"/><Relationship Id="rId1779" Type="http://schemas.openxmlformats.org/officeDocument/2006/relationships/hyperlink" Target="https://pbs.twimg.com/media/DX8Ec-4UMAAo_wd.jpg" TargetMode="External"/><Relationship Id="rId1986" Type="http://schemas.openxmlformats.org/officeDocument/2006/relationships/hyperlink" Target="http://abs.twimg.com/sticky/default_profile_images/default_profile_normal.png" TargetMode="External"/><Relationship Id="rId1639" Type="http://schemas.openxmlformats.org/officeDocument/2006/relationships/hyperlink" Target="http://pbs.twimg.com/profile_images/974733917180719105/phrf8Rp9_normal.jpg" TargetMode="External"/><Relationship Id="rId1846" Type="http://schemas.openxmlformats.org/officeDocument/2006/relationships/hyperlink" Target="https://pbs.twimg.com/media/DAsu-L-XUAEl2wA.jpg" TargetMode="External"/><Relationship Id="rId3061" Type="http://schemas.openxmlformats.org/officeDocument/2006/relationships/hyperlink" Target="https://twitter.com/" TargetMode="External"/><Relationship Id="rId1706" Type="http://schemas.openxmlformats.org/officeDocument/2006/relationships/hyperlink" Target="http://pbs.twimg.com/profile_images/960915815561273344/MI8GfbjE_normal.jpg" TargetMode="External"/><Relationship Id="rId1913" Type="http://schemas.openxmlformats.org/officeDocument/2006/relationships/hyperlink" Target="https://pbs.twimg.com/media/DYBFCSpW0AEnTCO.jpg" TargetMode="External"/><Relationship Id="rId799" Type="http://schemas.openxmlformats.org/officeDocument/2006/relationships/hyperlink" Target="https://www.ebay.com/itm/112850640359?ul_noapp=true"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3738" Type="http://schemas.openxmlformats.org/officeDocument/2006/relationships/hyperlink" Target="https://twitter.com/" TargetMode="External"/><Relationship Id="rId659" Type="http://schemas.openxmlformats.org/officeDocument/2006/relationships/hyperlink" Target="http://digital-leadership-associates.passle.net/post/102esg6/how-to-use-psychology-to-increase-social-media-engagement-in-a-b2b-world" TargetMode="External"/><Relationship Id="rId866" Type="http://schemas.openxmlformats.org/officeDocument/2006/relationships/hyperlink" Target="http://www.social-experts.net/social-about-to-pivot/" TargetMode="External"/><Relationship Id="rId1289" Type="http://schemas.openxmlformats.org/officeDocument/2006/relationships/hyperlink" Target="https://pbs.twimg.com/media/DYSFlFAVMAExPSM.jpg" TargetMode="External"/><Relationship Id="rId1496" Type="http://schemas.openxmlformats.org/officeDocument/2006/relationships/hyperlink" Target="http://pbs.twimg.com/profile_images/423336432829079552/Qo40WvP4_normal.jpeg" TargetMode="External"/><Relationship Id="rId2547" Type="http://schemas.openxmlformats.org/officeDocument/2006/relationships/hyperlink" Target="https://pbs.twimg.com/media/DHwmTGIUIAAiSuU.jpg" TargetMode="External"/><Relationship Id="rId519" Type="http://schemas.openxmlformats.org/officeDocument/2006/relationships/hyperlink" Target="https://ceofocus.ca/youre-new-ceo-trusted-board-advisors/" TargetMode="External"/><Relationship Id="rId1149" Type="http://schemas.openxmlformats.org/officeDocument/2006/relationships/hyperlink" Target="https://pbs.twimg.com/media/DXy3oV8XkAAp6F-.jpg" TargetMode="External"/><Relationship Id="rId1356" Type="http://schemas.openxmlformats.org/officeDocument/2006/relationships/hyperlink" Target="https://pbs.twimg.com/media/DPQkW7HVQAEiCVC.jpg"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726" Type="http://schemas.openxmlformats.org/officeDocument/2006/relationships/hyperlink" Target="http://www.ebay.com/itm/112548500021?ul_noapp=true" TargetMode="External"/><Relationship Id="rId933" Type="http://schemas.openxmlformats.org/officeDocument/2006/relationships/hyperlink" Target="http://www.myfrugalbusiness.com/2018/01/top-social-media-tactics-generate-b2b-leads-sales.html" TargetMode="External"/><Relationship Id="rId1009" Type="http://schemas.openxmlformats.org/officeDocument/2006/relationships/hyperlink" Target="https://pbs.twimg.com/media/DXstmIKW4AAhPsO.jpg" TargetMode="External"/><Relationship Id="rId1563" Type="http://schemas.openxmlformats.org/officeDocument/2006/relationships/hyperlink" Target="http://pbs.twimg.com/profile_images/933746491012894720/e60SyC1S_normal.jpg" TargetMode="External"/><Relationship Id="rId1770" Type="http://schemas.openxmlformats.org/officeDocument/2006/relationships/hyperlink" Target="https://pbs.twimg.com/media/DXsyK74W4AAcl5G.jpg" TargetMode="External"/><Relationship Id="rId2407" Type="http://schemas.openxmlformats.org/officeDocument/2006/relationships/hyperlink" Target="http://pbs.twimg.com/profile_images/809115567927898114/bmGtTFt-_normal.jpg"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sumo.ly/JiIi" TargetMode="External"/><Relationship Id="rId1216" Type="http://schemas.openxmlformats.org/officeDocument/2006/relationships/hyperlink" Target="https://pbs.twimg.com/media/DYqRwxEVAAA7ZRh.jpg" TargetMode="External"/><Relationship Id="rId1423" Type="http://schemas.openxmlformats.org/officeDocument/2006/relationships/hyperlink" Target="http://pbs.twimg.com/profile_images/975060069372002305/9AV-bUAm_normal.jpg" TargetMode="External"/><Relationship Id="rId1630" Type="http://schemas.openxmlformats.org/officeDocument/2006/relationships/hyperlink" Target="https://pbs.twimg.com/media/DX8BYW4V4AAB9AJ.jpg" TargetMode="External"/><Relationship Id="rId3388" Type="http://schemas.openxmlformats.org/officeDocument/2006/relationships/hyperlink" Target="https://twitter.com/" TargetMode="External"/><Relationship Id="rId3595" Type="http://schemas.openxmlformats.org/officeDocument/2006/relationships/hyperlink" Target="https://twitter.com/" TargetMode="External"/><Relationship Id="rId2197" Type="http://schemas.openxmlformats.org/officeDocument/2006/relationships/hyperlink" Target="http://pbs.twimg.com/profile_images/930859532263202816/mFwfYR8W_normal.jpg" TargetMode="External"/><Relationship Id="rId3248" Type="http://schemas.openxmlformats.org/officeDocument/2006/relationships/hyperlink" Target="https://twitter.com/" TargetMode="External"/><Relationship Id="rId3455" Type="http://schemas.openxmlformats.org/officeDocument/2006/relationships/hyperlink" Target="https://twitter.com/" TargetMode="External"/><Relationship Id="rId3662" Type="http://schemas.openxmlformats.org/officeDocument/2006/relationships/hyperlink" Target="https://twitter.com/" TargetMode="External"/><Relationship Id="rId169" Type="http://schemas.openxmlformats.org/officeDocument/2006/relationships/hyperlink" Target="http://www.ucstrategies.com/executive-insights-for-unified-communications/b2b-social-media-and-social-selling-a-complex-landscape.aspx" TargetMode="External"/><Relationship Id="rId376" Type="http://schemas.openxmlformats.org/officeDocument/2006/relationships/hyperlink" Target="https://www.instagram.com/p/BgWVd8fAKjz/" TargetMode="External"/><Relationship Id="rId583" Type="http://schemas.openxmlformats.org/officeDocument/2006/relationships/hyperlink" Target="http://bit.ly/2im4S3R" TargetMode="External"/><Relationship Id="rId790" Type="http://schemas.openxmlformats.org/officeDocument/2006/relationships/hyperlink" Target="https://www.ebay.com/itm/112381939471?ul_noapp=true" TargetMode="External"/><Relationship Id="rId2057" Type="http://schemas.openxmlformats.org/officeDocument/2006/relationships/hyperlink" Target="http://pbs.twimg.com/profile_images/958749844620890112/BPLjhL7q_normal.jpg" TargetMode="External"/><Relationship Id="rId2264" Type="http://schemas.openxmlformats.org/officeDocument/2006/relationships/hyperlink" Target="http://pbs.twimg.com/profile_images/967939486687494144/w9pCNVB-_normal.jpg" TargetMode="External"/><Relationship Id="rId2471" Type="http://schemas.openxmlformats.org/officeDocument/2006/relationships/hyperlink" Target="https://pbs.twimg.com/media/DX-aCzCVQAAZs4v.jpg" TargetMode="External"/><Relationship Id="rId3108" Type="http://schemas.openxmlformats.org/officeDocument/2006/relationships/hyperlink" Target="https://twitter.com/" TargetMode="External"/><Relationship Id="rId3315" Type="http://schemas.openxmlformats.org/officeDocument/2006/relationships/hyperlink" Target="https://twitter.com/" TargetMode="External"/><Relationship Id="rId3522" Type="http://schemas.openxmlformats.org/officeDocument/2006/relationships/hyperlink" Target="https://twitter.com/" TargetMode="External"/><Relationship Id="rId236" Type="http://schemas.openxmlformats.org/officeDocument/2006/relationships/hyperlink" Target="http://maximizesocialbusiness.com/social-selling-b2b-social-media-marketing-23262/" TargetMode="External"/><Relationship Id="rId443" Type="http://schemas.openxmlformats.org/officeDocument/2006/relationships/hyperlink" Target="https://blog.datacaptive.com/10-must-follow-b2b-sales-influencers-of-our-time/" TargetMode="External"/><Relationship Id="rId650" Type="http://schemas.openxmlformats.org/officeDocument/2006/relationships/hyperlink" Target="https://readyforsocial.com/9b6d20bc8eb" TargetMode="External"/><Relationship Id="rId1073" Type="http://schemas.openxmlformats.org/officeDocument/2006/relationships/hyperlink" Target="https://pbs.twimg.com/media/DYGXYVkX0AIVJCv.jpg" TargetMode="External"/><Relationship Id="rId1280" Type="http://schemas.openxmlformats.org/officeDocument/2006/relationships/hyperlink" Target="https://pbs.twimg.com/media/DX8KiVJXcAIavHK.jpg" TargetMode="External"/><Relationship Id="rId2124" Type="http://schemas.openxmlformats.org/officeDocument/2006/relationships/hyperlink" Target="https://pbs.twimg.com/media/DHxpY8YVYAA65qk.jpg" TargetMode="External"/><Relationship Id="rId2331" Type="http://schemas.openxmlformats.org/officeDocument/2006/relationships/hyperlink" Target="http://pbs.twimg.com/profile_images/909075667433644033/3IsGUKbQ_normal.jpg" TargetMode="External"/><Relationship Id="rId303" Type="http://schemas.openxmlformats.org/officeDocument/2006/relationships/hyperlink" Target="https://www.youtube.com/watch?v=SKNW2cMMHow&amp;feature=youtu.be&amp;utm_content=bufferbfcbd&amp;utm_medium=social&amp;utm_source=twitter.com&amp;utm_campaign=buffer" TargetMode="External"/><Relationship Id="rId1140" Type="http://schemas.openxmlformats.org/officeDocument/2006/relationships/hyperlink" Target="https://pbs.twimg.com/media/DX8McNzWAAAyIk3.jpg" TargetMode="External"/><Relationship Id="rId510" Type="http://schemas.openxmlformats.org/officeDocument/2006/relationships/hyperlink" Target="https://blog.apollineadiju.com/website-traffic/" TargetMode="External"/><Relationship Id="rId1000" Type="http://schemas.openxmlformats.org/officeDocument/2006/relationships/hyperlink" Target="https://pbs.twimg.com/media/DXox519XcAA_1IH.jpg" TargetMode="External"/><Relationship Id="rId1957" Type="http://schemas.openxmlformats.org/officeDocument/2006/relationships/hyperlink" Target="http://pbs.twimg.com/profile_images/622580869652328448/yYdwuOKs_normal.jpg" TargetMode="External"/><Relationship Id="rId1817" Type="http://schemas.openxmlformats.org/officeDocument/2006/relationships/hyperlink" Target="http://pbs.twimg.com/profile_images/970389803853283331/MkbmDoaN_normal.jpg" TargetMode="External"/><Relationship Id="rId3172" Type="http://schemas.openxmlformats.org/officeDocument/2006/relationships/hyperlink" Target="https://twitter.com/" TargetMode="External"/><Relationship Id="rId3032" Type="http://schemas.openxmlformats.org/officeDocument/2006/relationships/hyperlink" Target="https://twitter.com/" TargetMode="External"/><Relationship Id="rId160" Type="http://schemas.openxmlformats.org/officeDocument/2006/relationships/hyperlink" Target="http://buff.ly/2r4FZi5" TargetMode="External"/><Relationship Id="rId2798" Type="http://schemas.openxmlformats.org/officeDocument/2006/relationships/hyperlink" Target="https://twitter.com/" TargetMode="External"/><Relationship Id="rId977" Type="http://schemas.openxmlformats.org/officeDocument/2006/relationships/hyperlink" Target="https://pbs.twimg.com/ext_tw_video_thumb/972344519944556544/pu/img/1VdTg_Ic0y1R128a.jpg"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3709" Type="http://schemas.openxmlformats.org/officeDocument/2006/relationships/hyperlink" Target="https://twitter.com/" TargetMode="External"/><Relationship Id="rId837" Type="http://schemas.openxmlformats.org/officeDocument/2006/relationships/hyperlink" Target="http://bit.ly/2Ih14Lo" TargetMode="External"/><Relationship Id="rId1467" Type="http://schemas.openxmlformats.org/officeDocument/2006/relationships/hyperlink" Target="http://pbs.twimg.com/profile_images/965914299645530112/0xRJnrIC_normal.jpg" TargetMode="External"/><Relationship Id="rId1674" Type="http://schemas.openxmlformats.org/officeDocument/2006/relationships/hyperlink" Target="http://pbs.twimg.com/profile_images/727848029810626560/haYS4i3q_normal.jpg" TargetMode="External"/><Relationship Id="rId1881" Type="http://schemas.openxmlformats.org/officeDocument/2006/relationships/hyperlink" Target="http://pbs.twimg.com/profile_images/968976063895363585/6py6uzZQ_normal.jpg" TargetMode="External"/><Relationship Id="rId2518" Type="http://schemas.openxmlformats.org/officeDocument/2006/relationships/hyperlink" Target="https://pbs.twimg.com/media/DYaKZbYX0AAOMfp.jpg"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904" Type="http://schemas.openxmlformats.org/officeDocument/2006/relationships/hyperlink" Target="https://buff.ly/2FUQGIa" TargetMode="External"/><Relationship Id="rId1327" Type="http://schemas.openxmlformats.org/officeDocument/2006/relationships/hyperlink" Target="https://pbs.twimg.com/media/DYqWUTvW4AE7B7L.jpg" TargetMode="External"/><Relationship Id="rId1534" Type="http://schemas.openxmlformats.org/officeDocument/2006/relationships/hyperlink" Target="http://pbs.twimg.com/profile_images/742065456094154752/-B2umppk_normal.jpg" TargetMode="External"/><Relationship Id="rId1741" Type="http://schemas.openxmlformats.org/officeDocument/2006/relationships/hyperlink" Target="https://pbs.twimg.com/media/DYGaSkEX0AALP5q.jpg" TargetMode="External"/><Relationship Id="rId33" Type="http://schemas.openxmlformats.org/officeDocument/2006/relationships/hyperlink" Target="http://www.myfrugalbusiness.com/2017/01/twitter-tips-tricks-social-selling-smm.html" TargetMode="External"/><Relationship Id="rId1601" Type="http://schemas.openxmlformats.org/officeDocument/2006/relationships/hyperlink" Target="http://pbs.twimg.com/profile_images/1569173411/Logo_Web_JPG_normal.jpg" TargetMode="External"/><Relationship Id="rId3499" Type="http://schemas.openxmlformats.org/officeDocument/2006/relationships/hyperlink" Target="https://twitter.com/" TargetMode="External"/><Relationship Id="rId3359" Type="http://schemas.openxmlformats.org/officeDocument/2006/relationships/hyperlink" Target="https://twitter.com/" TargetMode="External"/><Relationship Id="rId3566" Type="http://schemas.openxmlformats.org/officeDocument/2006/relationships/hyperlink" Target="https://twitter.com/" TargetMode="External"/><Relationship Id="rId487" Type="http://schemas.openxmlformats.org/officeDocument/2006/relationships/hyperlink" Target="http://bit.ly/2hAiLNo" TargetMode="External"/><Relationship Id="rId694" Type="http://schemas.openxmlformats.org/officeDocument/2006/relationships/hyperlink" Target="https://blog.iandyoo.com/emailing-marketing-outil-inbound-marketeur?utm_campaign=Fid%C3%A9liser&amp;utm_content=66792200&amp;utm_medium=social&amp;utm_source=twitter" TargetMode="External"/><Relationship Id="rId2168" Type="http://schemas.openxmlformats.org/officeDocument/2006/relationships/hyperlink" Target="http://pbs.twimg.com/profile_images/959103364448563201/E61nqa9h_normal.jpg" TargetMode="External"/><Relationship Id="rId2375" Type="http://schemas.openxmlformats.org/officeDocument/2006/relationships/hyperlink" Target="http://pbs.twimg.com/profile_images/1129115682/40222_123899460989128_100001072256821_128730_5433521_n_normal.jpg" TargetMode="External"/><Relationship Id="rId3219" Type="http://schemas.openxmlformats.org/officeDocument/2006/relationships/hyperlink" Target="https://twitter.com/" TargetMode="External"/><Relationship Id="rId3773" Type="http://schemas.openxmlformats.org/officeDocument/2006/relationships/hyperlink" Target="https://twitter.com/" TargetMode="External"/><Relationship Id="rId347" Type="http://schemas.openxmlformats.org/officeDocument/2006/relationships/hyperlink" Target="http://4kast.fr/meilleurs-blogs-webmarketing/" TargetMode="External"/><Relationship Id="rId1184" Type="http://schemas.openxmlformats.org/officeDocument/2006/relationships/hyperlink" Target="https://pbs.twimg.com/media/DYqBvOeVAAALrAh.jpg" TargetMode="External"/><Relationship Id="rId2028" Type="http://schemas.openxmlformats.org/officeDocument/2006/relationships/hyperlink" Target="http://pbs.twimg.com/profile_images/378800000495945152/b21c66db7edae1566410629cebd19466_normal.jpeg" TargetMode="External"/><Relationship Id="rId2582" Type="http://schemas.openxmlformats.org/officeDocument/2006/relationships/hyperlink" Target="https://twitter.com/" TargetMode="External"/><Relationship Id="rId3426" Type="http://schemas.openxmlformats.org/officeDocument/2006/relationships/hyperlink" Target="https://twitter.com/" TargetMode="External"/><Relationship Id="rId3633" Type="http://schemas.openxmlformats.org/officeDocument/2006/relationships/hyperlink" Target="https://twitter.com/" TargetMode="External"/><Relationship Id="rId554" Type="http://schemas.openxmlformats.org/officeDocument/2006/relationships/hyperlink" Target="http://feeds.feedblitz.com/~/531369766/0/salessolutions~Trending-This-Week-Value-Is-a-DifferenceMaker-for-Customers-and-Sellers-Alike" TargetMode="External"/><Relationship Id="rId761" Type="http://schemas.openxmlformats.org/officeDocument/2006/relationships/hyperlink" Target="http://www.ebay.com/itm/371866476229?ul_noapp=true" TargetMode="External"/><Relationship Id="rId1391" Type="http://schemas.openxmlformats.org/officeDocument/2006/relationships/hyperlink" Target="http://pbs.twimg.com/profile_images/969767708295184384/ekJzon1y_normal.jpg" TargetMode="External"/><Relationship Id="rId2235" Type="http://schemas.openxmlformats.org/officeDocument/2006/relationships/hyperlink" Target="https://pbs.twimg.com/media/DYabJ39VQAAkVFd.jpg" TargetMode="External"/><Relationship Id="rId2442" Type="http://schemas.openxmlformats.org/officeDocument/2006/relationships/hyperlink" Target="https://pbs.twimg.com/media/DX0ajHzVwAEd9ff.jpg" TargetMode="External"/><Relationship Id="rId3700" Type="http://schemas.openxmlformats.org/officeDocument/2006/relationships/hyperlink" Target="https://twitter.com/" TargetMode="External"/><Relationship Id="rId207" Type="http://schemas.openxmlformats.org/officeDocument/2006/relationships/hyperlink" Target="http://www.myfrugalbusiness.com/2017/12/digital-marketing-management-mistakes-minimize.html" TargetMode="External"/><Relationship Id="rId414" Type="http://schemas.openxmlformats.org/officeDocument/2006/relationships/hyperlink" Target="http://www.voiceamerica.com/show/2490/social-selling-with-game-changers-presented-by-sap" TargetMode="External"/><Relationship Id="rId621" Type="http://schemas.openxmlformats.org/officeDocument/2006/relationships/hyperlink" Target="http://contentmarketinginstitute.com/2017/11/marketers-data-scientists/" TargetMode="External"/><Relationship Id="rId1044" Type="http://schemas.openxmlformats.org/officeDocument/2006/relationships/hyperlink" Target="https://pbs.twimg.com/media/DXza-bkXUAAdjZk.jpg" TargetMode="External"/><Relationship Id="rId1251" Type="http://schemas.openxmlformats.org/officeDocument/2006/relationships/hyperlink" Target="https://pbs.twimg.com/media/DX2sk0AW4AE-GuB.jpg" TargetMode="External"/><Relationship Id="rId2302" Type="http://schemas.openxmlformats.org/officeDocument/2006/relationships/hyperlink" Target="http://pbs.twimg.com/profile_images/909075667433644033/3IsGUKbQ_normal.jpg" TargetMode="External"/><Relationship Id="rId1111" Type="http://schemas.openxmlformats.org/officeDocument/2006/relationships/hyperlink" Target="https://pbs.twimg.com/media/DYVhdemW4AIGZ3I.jpg" TargetMode="External"/><Relationship Id="rId3076" Type="http://schemas.openxmlformats.org/officeDocument/2006/relationships/hyperlink" Target="https://twitter.com/" TargetMode="External"/><Relationship Id="rId3283" Type="http://schemas.openxmlformats.org/officeDocument/2006/relationships/hyperlink" Target="https://twitter.com/" TargetMode="External"/><Relationship Id="rId3490" Type="http://schemas.openxmlformats.org/officeDocument/2006/relationships/hyperlink" Target="https://twitter.com/" TargetMode="External"/><Relationship Id="rId1928" Type="http://schemas.openxmlformats.org/officeDocument/2006/relationships/hyperlink" Target="https://pbs.twimg.com/media/DYBQTpyXUAUjWvf.jpg" TargetMode="External"/><Relationship Id="rId2092" Type="http://schemas.openxmlformats.org/officeDocument/2006/relationships/hyperlink" Target="https://pbs.twimg.com/media/DYivbhZWsAAD1R5.jpg" TargetMode="External"/><Relationship Id="rId3143" Type="http://schemas.openxmlformats.org/officeDocument/2006/relationships/hyperlink" Target="https://twitter.com/" TargetMode="External"/><Relationship Id="rId3350" Type="http://schemas.openxmlformats.org/officeDocument/2006/relationships/hyperlink" Target="https://twitter.com/" TargetMode="External"/><Relationship Id="rId271" Type="http://schemas.openxmlformats.org/officeDocument/2006/relationships/hyperlink" Target="https://lnkd.in/gD2XScB" TargetMode="External"/><Relationship Id="rId3003" Type="http://schemas.openxmlformats.org/officeDocument/2006/relationships/hyperlink" Target="https://twitter.com/" TargetMode="External"/><Relationship Id="rId131" Type="http://schemas.openxmlformats.org/officeDocument/2006/relationships/hyperlink" Target="https://www.strong-content.com/golden-rule-social-selling-solve-customers-problem/" TargetMode="External"/><Relationship Id="rId3210" Type="http://schemas.openxmlformats.org/officeDocument/2006/relationships/hyperlink" Target="https://twitter.com/" TargetMode="External"/><Relationship Id="rId2769" Type="http://schemas.openxmlformats.org/officeDocument/2006/relationships/hyperlink" Target="https://twitter.com/" TargetMode="External"/><Relationship Id="rId2976" Type="http://schemas.openxmlformats.org/officeDocument/2006/relationships/hyperlink" Target="https://twitter.com/" TargetMode="External"/><Relationship Id="rId948" Type="http://schemas.openxmlformats.org/officeDocument/2006/relationships/hyperlink" Target="http://www.myfrugalbusiness.com/2017/03/powerful-social-media-marketing-ideas-startup.html" TargetMode="External"/><Relationship Id="rId1578" Type="http://schemas.openxmlformats.org/officeDocument/2006/relationships/hyperlink" Target="http://pbs.twimg.com/profile_images/905830391977840642/dvBaPTYr_normal.jpg" TargetMode="External"/><Relationship Id="rId1785" Type="http://schemas.openxmlformats.org/officeDocument/2006/relationships/hyperlink" Target="https://pbs.twimg.com/media/DYBYhoCWkAE_VsW.jpg" TargetMode="External"/><Relationship Id="rId1992" Type="http://schemas.openxmlformats.org/officeDocument/2006/relationships/hyperlink" Target="http://pbs.twimg.com/profile_images/971095915204349954/qLRMqt0Z_normal.jpg"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77" Type="http://schemas.openxmlformats.org/officeDocument/2006/relationships/hyperlink" Target="https://www.instagram.com/p/BgB1HSPDqyv/" TargetMode="External"/><Relationship Id="rId808" Type="http://schemas.openxmlformats.org/officeDocument/2006/relationships/hyperlink" Target="http://www.myfrugalbusiness.com/2017/12/lead-generation-hacks-grow-sales.html" TargetMode="External"/><Relationship Id="rId1438" Type="http://schemas.openxmlformats.org/officeDocument/2006/relationships/hyperlink" Target="https://pbs.twimg.com/media/DXsnVjsXUAAnwYZ.png" TargetMode="External"/><Relationship Id="rId1645" Type="http://schemas.openxmlformats.org/officeDocument/2006/relationships/hyperlink" Target="http://pbs.twimg.com/profile_images/854830118497386496/8LxGpCla_normal.jpg" TargetMode="External"/><Relationship Id="rId1852" Type="http://schemas.openxmlformats.org/officeDocument/2006/relationships/hyperlink" Target="http://pbs.twimg.com/profile_images/2667263602/d49d8cd31674347c672a2b698268e8c0_normal.jpeg" TargetMode="External"/><Relationship Id="rId2903" Type="http://schemas.openxmlformats.org/officeDocument/2006/relationships/hyperlink" Target="https://twitter.com/" TargetMode="External"/><Relationship Id="rId1505" Type="http://schemas.openxmlformats.org/officeDocument/2006/relationships/hyperlink" Target="http://pbs.twimg.com/profile_images/970242951099150336/-K8uxudh_normal.jpg" TargetMode="External"/><Relationship Id="rId1712" Type="http://schemas.openxmlformats.org/officeDocument/2006/relationships/hyperlink" Target="https://pbs.twimg.com/media/DYZ1PLwWkAAIc88.jpg" TargetMode="External"/><Relationship Id="rId3677" Type="http://schemas.openxmlformats.org/officeDocument/2006/relationships/hyperlink" Target="https://twitter.com/" TargetMode="External"/><Relationship Id="rId598" Type="http://schemas.openxmlformats.org/officeDocument/2006/relationships/hyperlink" Target="http://www.myfrugalbusiness.com/2013/01/suck-my-winklevoss-business-leaches.html" TargetMode="External"/><Relationship Id="rId2279" Type="http://schemas.openxmlformats.org/officeDocument/2006/relationships/hyperlink" Target="http://pbs.twimg.com/profile_images/770244132417605633/BQo293S6_normal.jpg" TargetMode="External"/><Relationship Id="rId2486" Type="http://schemas.openxmlformats.org/officeDocument/2006/relationships/hyperlink" Target="https://pbs.twimg.com/media/DYqWFf7WsAAF-vF.jpg" TargetMode="External"/><Relationship Id="rId2693" Type="http://schemas.openxmlformats.org/officeDocument/2006/relationships/hyperlink" Target="https://twitter.com/" TargetMode="External"/><Relationship Id="rId3537" Type="http://schemas.openxmlformats.org/officeDocument/2006/relationships/hyperlink" Target="https://twitter.com/" TargetMode="External"/><Relationship Id="rId3744" Type="http://schemas.openxmlformats.org/officeDocument/2006/relationships/hyperlink" Target="https://twitter.com/" TargetMode="External"/><Relationship Id="rId458" Type="http://schemas.openxmlformats.org/officeDocument/2006/relationships/hyperlink" Target="https://sproutsocial.com/insights/hashtag-campaigns/" TargetMode="External"/><Relationship Id="rId665" Type="http://schemas.openxmlformats.org/officeDocument/2006/relationships/hyperlink" Target="http://www.social-experts.net/need-know-get-off-pot/" TargetMode="External"/><Relationship Id="rId872" Type="http://schemas.openxmlformats.org/officeDocument/2006/relationships/hyperlink" Target="http://www.social-experts.net/social-selling-hit-sales-target/" TargetMode="External"/><Relationship Id="rId1088" Type="http://schemas.openxmlformats.org/officeDocument/2006/relationships/hyperlink" Target="https://pbs.twimg.com/media/DYGhlgTX0AAo8u4.jpg" TargetMode="External"/><Relationship Id="rId1295" Type="http://schemas.openxmlformats.org/officeDocument/2006/relationships/hyperlink" Target="https://pbs.twimg.com/media/DYa3uyoVQAEgB8Y.jpg" TargetMode="External"/><Relationship Id="rId2139" Type="http://schemas.openxmlformats.org/officeDocument/2006/relationships/hyperlink" Target="http://pbs.twimg.com/profile_images/917845237556547584/MHLTZ_0d_normal.jpg" TargetMode="External"/><Relationship Id="rId2346" Type="http://schemas.openxmlformats.org/officeDocument/2006/relationships/hyperlink" Target="http://pbs.twimg.com/profile_images/1129115682/40222_123899460989128_100001072256821_128730_5433521_n_normal.jpg" TargetMode="External"/><Relationship Id="rId2553" Type="http://schemas.openxmlformats.org/officeDocument/2006/relationships/hyperlink" Target="https://pbs.twimg.com/media/DGQEundUIAAlcRg.jpg" TargetMode="External"/><Relationship Id="rId2760" Type="http://schemas.openxmlformats.org/officeDocument/2006/relationships/hyperlink" Target="https://twitter.com/" TargetMode="External"/><Relationship Id="rId3604" Type="http://schemas.openxmlformats.org/officeDocument/2006/relationships/hyperlink" Target="https://twitter.com/" TargetMode="External"/><Relationship Id="rId318" Type="http://schemas.openxmlformats.org/officeDocument/2006/relationships/hyperlink" Target="http://www.social-experts.net/biggest-mistake-making-social-selling/?utm_content=buffer83c07&amp;utm_medium=social&amp;utm_source=twitter.com&amp;utm_campaign=buffer" TargetMode="External"/><Relationship Id="rId525" Type="http://schemas.openxmlformats.org/officeDocument/2006/relationships/hyperlink" Target="https://www.instagram.com/p/BgEMHRiAvPd/" TargetMode="External"/><Relationship Id="rId732" Type="http://schemas.openxmlformats.org/officeDocument/2006/relationships/hyperlink" Target="http://www.ebay.com/itm/112431217349?ul_noapp=true" TargetMode="External"/><Relationship Id="rId1155" Type="http://schemas.openxmlformats.org/officeDocument/2006/relationships/hyperlink" Target="https://pbs.twimg.com/ext_tw_video_thumb/971700347189301248/pu/img/cZf0rhMHS8SXRl70.jpg" TargetMode="External"/><Relationship Id="rId1362" Type="http://schemas.openxmlformats.org/officeDocument/2006/relationships/hyperlink" Target="https://pbs.twimg.com/media/DOSo3OwV4AUkTLS.jpg" TargetMode="External"/><Relationship Id="rId2206" Type="http://schemas.openxmlformats.org/officeDocument/2006/relationships/hyperlink" Target="http://pbs.twimg.com/profile_images/959103364448563201/E61nqa9h_normal.jpg" TargetMode="External"/><Relationship Id="rId2413" Type="http://schemas.openxmlformats.org/officeDocument/2006/relationships/hyperlink" Target="http://pbs.twimg.com/profile_images/809115567927898114/bmGtTFt-_normal.jpg" TargetMode="External"/><Relationship Id="rId2620" Type="http://schemas.openxmlformats.org/officeDocument/2006/relationships/hyperlink" Target="https://twitter.com/" TargetMode="External"/><Relationship Id="rId1015" Type="http://schemas.openxmlformats.org/officeDocument/2006/relationships/hyperlink" Target="https://pbs.twimg.com/media/DXsGqdYVAAAdyHG.jpg" TargetMode="External"/><Relationship Id="rId1222" Type="http://schemas.openxmlformats.org/officeDocument/2006/relationships/hyperlink" Target="https://pbs.twimg.com/tweet_video_thumb/DYGY6BJW4AECIMt.jpg" TargetMode="External"/><Relationship Id="rId3187" Type="http://schemas.openxmlformats.org/officeDocument/2006/relationships/hyperlink" Target="https://twitter.com/" TargetMode="External"/><Relationship Id="rId3394" Type="http://schemas.openxmlformats.org/officeDocument/2006/relationships/hyperlink" Target="https://twitter.com/" TargetMode="External"/><Relationship Id="rId3047" Type="http://schemas.openxmlformats.org/officeDocument/2006/relationships/hyperlink" Target="https://twitter.com/" TargetMode="External"/><Relationship Id="rId175" Type="http://schemas.openxmlformats.org/officeDocument/2006/relationships/hyperlink" Target="http://www.kcore-analytics.com/searching/?keyword=socialselling" TargetMode="External"/><Relationship Id="rId3254" Type="http://schemas.openxmlformats.org/officeDocument/2006/relationships/hyperlink" Target="https://twitter.com/" TargetMode="External"/><Relationship Id="rId3461" Type="http://schemas.openxmlformats.org/officeDocument/2006/relationships/hyperlink" Target="https://twitter.com/" TargetMode="External"/><Relationship Id="rId382" Type="http://schemas.openxmlformats.org/officeDocument/2006/relationships/hyperlink" Target="http://www.salesforlife.com/blog/sales-teams-unlock-productivity-and-increase-sales-with-the-power-of-social-media" TargetMode="External"/><Relationship Id="rId2063" Type="http://schemas.openxmlformats.org/officeDocument/2006/relationships/hyperlink" Target="http://pbs.twimg.com/profile_images/847434009630191616/YCRR1SkA_normal.jpg" TargetMode="External"/><Relationship Id="rId2270" Type="http://schemas.openxmlformats.org/officeDocument/2006/relationships/hyperlink" Target="http://pbs.twimg.com/profile_images/770244132417605633/BQo293S6_normal.jpg" TargetMode="External"/><Relationship Id="rId3114" Type="http://schemas.openxmlformats.org/officeDocument/2006/relationships/hyperlink" Target="https://twitter.com/" TargetMode="External"/><Relationship Id="rId3321" Type="http://schemas.openxmlformats.org/officeDocument/2006/relationships/hyperlink" Target="https://twitter.com/" TargetMode="External"/><Relationship Id="rId242" Type="http://schemas.openxmlformats.org/officeDocument/2006/relationships/hyperlink" Target="http://maximizesocialbusiness.com/social-selling-b2b-social-media-marketing-23262/" TargetMode="External"/><Relationship Id="rId2130" Type="http://schemas.openxmlformats.org/officeDocument/2006/relationships/hyperlink" Target="http://pbs.twimg.com/profile_images/964292232688881665/wcM3ZYSt_normal.jpg" TargetMode="External"/><Relationship Id="rId102" Type="http://schemas.openxmlformats.org/officeDocument/2006/relationships/hyperlink" Target="https://premium.linkedin.com/professional/faq" TargetMode="External"/><Relationship Id="rId1689" Type="http://schemas.openxmlformats.org/officeDocument/2006/relationships/hyperlink" Target="http://pbs.twimg.com/profile_images/934433804877484039/U1jSZc_8_normal.jpg" TargetMode="External"/><Relationship Id="rId1896" Type="http://schemas.openxmlformats.org/officeDocument/2006/relationships/hyperlink" Target="http://pbs.twimg.com/profile_images/973780740113514496/kZCWDbqD_normal.jpg" TargetMode="External"/><Relationship Id="rId2947" Type="http://schemas.openxmlformats.org/officeDocument/2006/relationships/hyperlink" Target="https://twitter.com/" TargetMode="External"/><Relationship Id="rId919" Type="http://schemas.openxmlformats.org/officeDocument/2006/relationships/hyperlink" Target="https://alexanderlow.podbean.com/e/if-you-are-not-talking-on-social-then-no-one-is-listening/" TargetMode="External"/><Relationship Id="rId1549" Type="http://schemas.openxmlformats.org/officeDocument/2006/relationships/hyperlink" Target="http://pbs.twimg.com/profile_images/875694551180038145/l37jeR1W_normal.jpg" TargetMode="External"/><Relationship Id="rId1756" Type="http://schemas.openxmlformats.org/officeDocument/2006/relationships/hyperlink" Target="http://pbs.twimg.com/profile_images/884788240280162306/Gwxc2Wwq_normal.jpg" TargetMode="External"/><Relationship Id="rId1963" Type="http://schemas.openxmlformats.org/officeDocument/2006/relationships/hyperlink" Target="http://pbs.twimg.com/profile_images/829673420623343616/33gdUefc_normal.jpg" TargetMode="External"/><Relationship Id="rId2807" Type="http://schemas.openxmlformats.org/officeDocument/2006/relationships/hyperlink" Target="https://twitter.com/" TargetMode="External"/><Relationship Id="rId48" Type="http://schemas.openxmlformats.org/officeDocument/2006/relationships/hyperlink" Target="http://sumo.ly/JiIi" TargetMode="External"/><Relationship Id="rId1409" Type="http://schemas.openxmlformats.org/officeDocument/2006/relationships/hyperlink" Target="http://pbs.twimg.com/profile_images/948396372570513408/bjP6RlLm_normal.jpg" TargetMode="External"/><Relationship Id="rId1616" Type="http://schemas.openxmlformats.org/officeDocument/2006/relationships/hyperlink" Target="http://pbs.twimg.com/profile_images/502577184188293120/tPwNYOHt_normal.jpeg" TargetMode="External"/><Relationship Id="rId1823" Type="http://schemas.openxmlformats.org/officeDocument/2006/relationships/hyperlink" Target="http://pbs.twimg.com/profile_images/972201676412252160/ce_KY9ZB_normal.jpg" TargetMode="External"/><Relationship Id="rId3788" Type="http://schemas.openxmlformats.org/officeDocument/2006/relationships/hyperlink" Target="https://api.twitter.com/1.1/geo/id/72798cf39f85e7a1.json" TargetMode="External"/><Relationship Id="rId2597" Type="http://schemas.openxmlformats.org/officeDocument/2006/relationships/hyperlink" Target="https://twitter.com/" TargetMode="External"/><Relationship Id="rId3648" Type="http://schemas.openxmlformats.org/officeDocument/2006/relationships/hyperlink" Target="https://twitter.com/" TargetMode="External"/><Relationship Id="rId569" Type="http://schemas.openxmlformats.org/officeDocument/2006/relationships/hyperlink" Target="http://www.myfrugalbusiness.com/2016/11/youtube-channel-social-media-marketing-tips.html" TargetMode="External"/><Relationship Id="rId776" Type="http://schemas.openxmlformats.org/officeDocument/2006/relationships/hyperlink" Target="https://www.ebay.com/ulk/itm/372069621505" TargetMode="External"/><Relationship Id="rId983" Type="http://schemas.openxmlformats.org/officeDocument/2006/relationships/hyperlink" Target="https://pbs.twimg.com/media/DXlgRxHW0AAUz1n.jpg" TargetMode="External"/><Relationship Id="rId1199" Type="http://schemas.openxmlformats.org/officeDocument/2006/relationships/hyperlink" Target="https://pbs.twimg.com/media/DXSzigBU0AAzCFd.jpg" TargetMode="External"/><Relationship Id="rId2457" Type="http://schemas.openxmlformats.org/officeDocument/2006/relationships/hyperlink" Target="https://pbs.twimg.com/media/DXstzv9WkAAD52-.jpg" TargetMode="External"/><Relationship Id="rId2664" Type="http://schemas.openxmlformats.org/officeDocument/2006/relationships/hyperlink" Target="https://twitter.com/" TargetMode="External"/><Relationship Id="rId3508" Type="http://schemas.openxmlformats.org/officeDocument/2006/relationships/hyperlink" Target="https://twitter.com/" TargetMode="External"/><Relationship Id="rId429" Type="http://schemas.openxmlformats.org/officeDocument/2006/relationships/hyperlink" Target="http://business.linkedin.com/sales-solutions/site-forms/social-selling-index.html/?utm_content=buffer6f6c5&amp;utm_medium=social&amp;utm_source=twitter.com&amp;utm_campaign=buffer" TargetMode="External"/><Relationship Id="rId636" Type="http://schemas.openxmlformats.org/officeDocument/2006/relationships/hyperlink" Target="http://www.myfrugalbusiness.com/2017/11/social-media-marketing-mistakes-avoid.html" TargetMode="External"/><Relationship Id="rId1059" Type="http://schemas.openxmlformats.org/officeDocument/2006/relationships/hyperlink" Target="https://pbs.twimg.com/media/DSu4kCdVoAAQ5-B.jpg" TargetMode="External"/><Relationship Id="rId1266" Type="http://schemas.openxmlformats.org/officeDocument/2006/relationships/hyperlink" Target="https://pbs.twimg.com/media/DX7eKo7VAAAe-jh.jpg" TargetMode="External"/><Relationship Id="rId1473" Type="http://schemas.openxmlformats.org/officeDocument/2006/relationships/hyperlink" Target="http://abs.twimg.com/sticky/default_profile_images/default_profile_normal.png" TargetMode="External"/><Relationship Id="rId2317" Type="http://schemas.openxmlformats.org/officeDocument/2006/relationships/hyperlink" Target="http://pbs.twimg.com/profile_images/909075667433644033/3IsGUKbQ_normal.jpg" TargetMode="External"/><Relationship Id="rId2871" Type="http://schemas.openxmlformats.org/officeDocument/2006/relationships/hyperlink" Target="https://twitter.com/" TargetMode="External"/><Relationship Id="rId3715" Type="http://schemas.openxmlformats.org/officeDocument/2006/relationships/hyperlink" Target="https://twitter.com/" TargetMode="External"/><Relationship Id="rId843" Type="http://schemas.openxmlformats.org/officeDocument/2006/relationships/hyperlink" Target="http://www.social-experts.net/makes-business-social-centric/?utm_content=buffer54807&amp;utm_medium=social&amp;utm_source=twitter.com&amp;utm_campaign=buffer" TargetMode="External"/><Relationship Id="rId1126" Type="http://schemas.openxmlformats.org/officeDocument/2006/relationships/hyperlink" Target="https://pbs.twimg.com/media/DIal7-1UQAEsMyk.jpg" TargetMode="External"/><Relationship Id="rId1680" Type="http://schemas.openxmlformats.org/officeDocument/2006/relationships/hyperlink" Target="https://pbs.twimg.com/media/DXspOJwWsAASOo_.jpg" TargetMode="External"/><Relationship Id="rId2524" Type="http://schemas.openxmlformats.org/officeDocument/2006/relationships/hyperlink" Target="https://pbs.twimg.com/media/DOSo3OwV4AUkTLS.jpg" TargetMode="External"/><Relationship Id="rId2731" Type="http://schemas.openxmlformats.org/officeDocument/2006/relationships/hyperlink" Target="https://twitter.com/" TargetMode="External"/><Relationship Id="rId703" Type="http://schemas.openxmlformats.org/officeDocument/2006/relationships/hyperlink" Target="https://readyforsocial.com/45970404662" TargetMode="External"/><Relationship Id="rId910" Type="http://schemas.openxmlformats.org/officeDocument/2006/relationships/hyperlink" Target="https://www.linkedin.com/pulse/we-employed-interns-do-social-media-timothy-tim-hughes-%E6%8F%90%E5%A7%86-%E4%BC%91%E6%96%AF/?published=t&amp;utm_content=buffer2d730&amp;utm_medium=social&amp;utm_source=twitter.com&amp;utm_campaign=buffer" TargetMode="External"/><Relationship Id="rId1333" Type="http://schemas.openxmlformats.org/officeDocument/2006/relationships/hyperlink" Target="https://pbs.twimg.com/ext_tw_video_thumb/951923499131576320/pu/img/FuWdO1DuRJrnMeaL.jpg" TargetMode="External"/><Relationship Id="rId1540" Type="http://schemas.openxmlformats.org/officeDocument/2006/relationships/hyperlink" Target="http://pbs.twimg.com/profile_images/886159127935930369/wVqSOuN5_normal.jpg" TargetMode="External"/><Relationship Id="rId1400" Type="http://schemas.openxmlformats.org/officeDocument/2006/relationships/hyperlink" Target="https://pbs.twimg.com/media/DXnh5diXkAAlA0m.jpg" TargetMode="External"/><Relationship Id="rId3298" Type="http://schemas.openxmlformats.org/officeDocument/2006/relationships/hyperlink" Target="https://twitter.com/" TargetMode="External"/><Relationship Id="rId3158" Type="http://schemas.openxmlformats.org/officeDocument/2006/relationships/hyperlink" Target="https://twitter.com/" TargetMode="External"/><Relationship Id="rId3365" Type="http://schemas.openxmlformats.org/officeDocument/2006/relationships/hyperlink" Target="https://twitter.com/" TargetMode="External"/><Relationship Id="rId3572" Type="http://schemas.openxmlformats.org/officeDocument/2006/relationships/hyperlink" Target="https://twitter.com/" TargetMode="External"/><Relationship Id="rId286" Type="http://schemas.openxmlformats.org/officeDocument/2006/relationships/hyperlink" Target="http://cgt.bz/1zk8s" TargetMode="External"/><Relationship Id="rId493" Type="http://schemas.openxmlformats.org/officeDocument/2006/relationships/hyperlink" Target="https://www.linkedin.com/pulse/watch-sales-navigator-best-practices-mario-m-martinez-brynne-tillman?published=t" TargetMode="External"/><Relationship Id="rId2174" Type="http://schemas.openxmlformats.org/officeDocument/2006/relationships/hyperlink" Target="http://pbs.twimg.com/profile_images/851160043345063936/2LVUOKUl_normal.jpg" TargetMode="External"/><Relationship Id="rId2381" Type="http://schemas.openxmlformats.org/officeDocument/2006/relationships/hyperlink" Target="http://pbs.twimg.com/profile_images/1129115682/40222_123899460989128_100001072256821_128730_5433521_n_normal.jpg" TargetMode="External"/><Relationship Id="rId3018" Type="http://schemas.openxmlformats.org/officeDocument/2006/relationships/hyperlink" Target="https://twitter.com/" TargetMode="External"/><Relationship Id="rId3225" Type="http://schemas.openxmlformats.org/officeDocument/2006/relationships/hyperlink" Target="https://twitter.com/" TargetMode="External"/><Relationship Id="rId3432" Type="http://schemas.openxmlformats.org/officeDocument/2006/relationships/hyperlink" Target="https://twitter.com/" TargetMode="External"/><Relationship Id="rId146" Type="http://schemas.openxmlformats.org/officeDocument/2006/relationships/hyperlink" Target="https://www.1min30.com/social-selling/social-selling-commercial-1287441623?utm_source=ReviveOldPost&amp;utm_medium=social&amp;utm_campaign=ReviveOldPost" TargetMode="External"/><Relationship Id="rId353" Type="http://schemas.openxmlformats.org/officeDocument/2006/relationships/hyperlink" Target="http://adtype.net/5541.html" TargetMode="External"/><Relationship Id="rId560" Type="http://schemas.openxmlformats.org/officeDocument/2006/relationships/hyperlink" Target="http://www.myfrugalbusiness.com/2016/11/youtube-channel-social-media-marketing-tips.html" TargetMode="External"/><Relationship Id="rId1190" Type="http://schemas.openxmlformats.org/officeDocument/2006/relationships/hyperlink" Target="https://pbs.twimg.com/media/DYGX3PZXcAMBzaF.png" TargetMode="External"/><Relationship Id="rId2034" Type="http://schemas.openxmlformats.org/officeDocument/2006/relationships/hyperlink" Target="http://pbs.twimg.com/profile_images/529447651704463361/jyEQVQxC_normal.jpeg" TargetMode="External"/><Relationship Id="rId2241" Type="http://schemas.openxmlformats.org/officeDocument/2006/relationships/hyperlink" Target="http://pbs.twimg.com/profile_images/545662268440989696/EeuoyVto_normal.png" TargetMode="External"/><Relationship Id="rId213" Type="http://schemas.openxmlformats.org/officeDocument/2006/relationships/hyperlink" Target="http://www.myfrugalbusiness.com/2017/10/launch-digital-marketing-social-space.html" TargetMode="External"/><Relationship Id="rId420" Type="http://schemas.openxmlformats.org/officeDocument/2006/relationships/hyperlink" Target="http://bit.ly/2Ddiwwj" TargetMode="External"/><Relationship Id="rId1050" Type="http://schemas.openxmlformats.org/officeDocument/2006/relationships/hyperlink" Target="https://pbs.twimg.com/media/DXxu-QPX4AApIKa.jpg" TargetMode="External"/><Relationship Id="rId2101" Type="http://schemas.openxmlformats.org/officeDocument/2006/relationships/hyperlink" Target="http://pbs.twimg.com/profile_images/941369560992833538/O8G5pLCq_normal.jpg" TargetMode="External"/><Relationship Id="rId1867" Type="http://schemas.openxmlformats.org/officeDocument/2006/relationships/hyperlink" Target="https://pbs.twimg.com/media/DYPdbT_XcAAodHr.jpg" TargetMode="External"/><Relationship Id="rId2918" Type="http://schemas.openxmlformats.org/officeDocument/2006/relationships/hyperlink" Target="https://twitter.com/" TargetMode="External"/><Relationship Id="rId1727" Type="http://schemas.openxmlformats.org/officeDocument/2006/relationships/hyperlink" Target="http://pbs.twimg.com/profile_images/910558559833919488/LgICZbdm_normal.jpg" TargetMode="External"/><Relationship Id="rId1934" Type="http://schemas.openxmlformats.org/officeDocument/2006/relationships/hyperlink" Target="http://pbs.twimg.com/profile_images/550709749830795264/H3Gd9-A4_normal.jpeg" TargetMode="External"/><Relationship Id="rId3082" Type="http://schemas.openxmlformats.org/officeDocument/2006/relationships/hyperlink" Target="https://twitter.com/" TargetMode="External"/><Relationship Id="rId19" Type="http://schemas.openxmlformats.org/officeDocument/2006/relationships/hyperlink" Target="https://www.presse-citron.net/vero-nouveau-reseau-social-defie-instagram/?utm_source=Sociallymap&amp;utm_medium=Sociallymap&amp;utm_campaign=Sociallymap" TargetMode="External"/><Relationship Id="rId3759" Type="http://schemas.openxmlformats.org/officeDocument/2006/relationships/hyperlink" Target="https://twitter.com/" TargetMode="External"/><Relationship Id="rId3" Type="http://schemas.openxmlformats.org/officeDocument/2006/relationships/hyperlink" Target="http://read.bi/2FTUvgY" TargetMode="External"/><Relationship Id="rId887" Type="http://schemas.openxmlformats.org/officeDocument/2006/relationships/hyperlink" Target="http://www.social-experts.net/sales-navigator-smash-q1-q2-number/?utm_content=buffer5e84c&amp;utm_medium=social&amp;utm_source=twitter.com&amp;utm_campaign=buffer" TargetMode="External"/><Relationship Id="rId2568" Type="http://schemas.openxmlformats.org/officeDocument/2006/relationships/hyperlink" Target="https://pbs.twimg.com/media/DIKpzTBXcAAbuTR.jpg" TargetMode="External"/><Relationship Id="rId2775" Type="http://schemas.openxmlformats.org/officeDocument/2006/relationships/hyperlink" Target="https://twitter.com/" TargetMode="External"/><Relationship Id="rId2982" Type="http://schemas.openxmlformats.org/officeDocument/2006/relationships/hyperlink" Target="https://twitter.com/" TargetMode="External"/><Relationship Id="rId3619" Type="http://schemas.openxmlformats.org/officeDocument/2006/relationships/hyperlink" Target="https://twitter.com/" TargetMode="External"/><Relationship Id="rId747" Type="http://schemas.openxmlformats.org/officeDocument/2006/relationships/hyperlink" Target="https://www.ebay.com/itm/112381939472?ul_noapp=true" TargetMode="External"/><Relationship Id="rId954" Type="http://schemas.openxmlformats.org/officeDocument/2006/relationships/hyperlink" Target="http://www.myfrugalbusiness.com/2017/08/jazz-up-ecommerce-store-boost-sales-digital-retail.html" TargetMode="External"/><Relationship Id="rId1377" Type="http://schemas.openxmlformats.org/officeDocument/2006/relationships/hyperlink" Target="http://pbs.twimg.com/profile_images/803931269822382080/VaKqBz_A_normal.jpg" TargetMode="External"/><Relationship Id="rId1584" Type="http://schemas.openxmlformats.org/officeDocument/2006/relationships/hyperlink" Target="http://pbs.twimg.com/profile_images/845119722442047490/6VKMNGKa_normal.jpg" TargetMode="External"/><Relationship Id="rId1791" Type="http://schemas.openxmlformats.org/officeDocument/2006/relationships/hyperlink" Target="https://pbs.twimg.com/media/DYSujJHX4AAnT1C.jpg" TargetMode="External"/><Relationship Id="rId2428" Type="http://schemas.openxmlformats.org/officeDocument/2006/relationships/hyperlink" Target="https://pbs.twimg.com/media/DX2sk0AW4AE-GuB.jpg"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83" Type="http://schemas.openxmlformats.org/officeDocument/2006/relationships/hyperlink" Target="http://sumo.ly/JiIi" TargetMode="External"/><Relationship Id="rId607" Type="http://schemas.openxmlformats.org/officeDocument/2006/relationships/hyperlink" Target="http://socialsellingmasters.com/training/2015/how-to-write-and-receive-valuable-linkedin-recommendations/?utm_source=ReviveOldPost&amp;utm_medium=social&amp;utm_campaign=ReviveOldPost" TargetMode="External"/><Relationship Id="rId814" Type="http://schemas.openxmlformats.org/officeDocument/2006/relationships/hyperlink" Target="http://j.mp/2tqf3ek" TargetMode="External"/><Relationship Id="rId1237" Type="http://schemas.openxmlformats.org/officeDocument/2006/relationships/hyperlink" Target="https://pbs.twimg.com/media/DXslh9wVQAAujUJ.jpg" TargetMode="External"/><Relationship Id="rId1444" Type="http://schemas.openxmlformats.org/officeDocument/2006/relationships/hyperlink" Target="http://pbs.twimg.com/profile_images/954402765215711233/0jH-8Yx9_normal.jpg" TargetMode="External"/><Relationship Id="rId1651" Type="http://schemas.openxmlformats.org/officeDocument/2006/relationships/hyperlink" Target="http://pbs.twimg.com/profile_images/915913842428923905/Zjla_9O6_normal.jpg" TargetMode="External"/><Relationship Id="rId2702" Type="http://schemas.openxmlformats.org/officeDocument/2006/relationships/hyperlink" Target="https://twitter.com/" TargetMode="External"/><Relationship Id="rId1304" Type="http://schemas.openxmlformats.org/officeDocument/2006/relationships/hyperlink" Target="https://pbs.twimg.com/media/DX62yP_WAAIiU3H.jpg" TargetMode="External"/><Relationship Id="rId1511" Type="http://schemas.openxmlformats.org/officeDocument/2006/relationships/hyperlink" Target="http://pbs.twimg.com/profile_images/836625082403401728/YHLflBsg_normal.jpg" TargetMode="External"/><Relationship Id="rId3269" Type="http://schemas.openxmlformats.org/officeDocument/2006/relationships/hyperlink" Target="https://twitter.com/" TargetMode="External"/><Relationship Id="rId3476" Type="http://schemas.openxmlformats.org/officeDocument/2006/relationships/hyperlink" Target="https://twitter.com/" TargetMode="External"/><Relationship Id="rId3683" Type="http://schemas.openxmlformats.org/officeDocument/2006/relationships/hyperlink" Target="https://twitter.com/" TargetMode="External"/><Relationship Id="rId10" Type="http://schemas.openxmlformats.org/officeDocument/2006/relationships/hyperlink" Target="http://snip.ly/y4nif" TargetMode="External"/><Relationship Id="rId397" Type="http://schemas.openxmlformats.org/officeDocument/2006/relationships/hyperlink" Target="http://more.www.reveueassistance.com/" TargetMode="External"/><Relationship Id="rId2078" Type="http://schemas.openxmlformats.org/officeDocument/2006/relationships/hyperlink" Target="http://pbs.twimg.com/profile_images/895627395968909313/YAm3Wx7r_normal.jpg" TargetMode="External"/><Relationship Id="rId2285" Type="http://schemas.openxmlformats.org/officeDocument/2006/relationships/hyperlink" Target="https://pbs.twimg.com/media/DYa3uyoVQAEgB8Y.jpg" TargetMode="External"/><Relationship Id="rId2492" Type="http://schemas.openxmlformats.org/officeDocument/2006/relationships/hyperlink" Target="https://pbs.twimg.com/media/DYVv9dJW4AAT74z.jpg" TargetMode="External"/><Relationship Id="rId3129" Type="http://schemas.openxmlformats.org/officeDocument/2006/relationships/hyperlink" Target="https://twitter.com/" TargetMode="External"/><Relationship Id="rId3336" Type="http://schemas.openxmlformats.org/officeDocument/2006/relationships/hyperlink" Target="https://twitter.com/" TargetMode="External"/><Relationship Id="rId257" Type="http://schemas.openxmlformats.org/officeDocument/2006/relationships/hyperlink" Target="http://gag.gl/EMCfKO" TargetMode="External"/><Relationship Id="rId464" Type="http://schemas.openxmlformats.org/officeDocument/2006/relationships/hyperlink" Target="https://www.socialmediatoday.com/news/6-effective-ways-to-deal-with-social-media-overwhelm/514784/" TargetMode="External"/><Relationship Id="rId1094" Type="http://schemas.openxmlformats.org/officeDocument/2006/relationships/hyperlink" Target="https://pbs.twimg.com/media/DXxxO-FXcAAbF91.jpg" TargetMode="External"/><Relationship Id="rId2145" Type="http://schemas.openxmlformats.org/officeDocument/2006/relationships/hyperlink" Target="https://pbs.twimg.com/media/DYp6iiZW4AAd4fx.jpg" TargetMode="External"/><Relationship Id="rId3543" Type="http://schemas.openxmlformats.org/officeDocument/2006/relationships/hyperlink" Target="https://twitter.com/" TargetMode="External"/><Relationship Id="rId3750" Type="http://schemas.openxmlformats.org/officeDocument/2006/relationships/hyperlink" Target="https://twitter.com/" TargetMode="External"/><Relationship Id="rId117" Type="http://schemas.openxmlformats.org/officeDocument/2006/relationships/hyperlink" Target="http://bit.ly/2HgieHL" TargetMode="External"/><Relationship Id="rId671" Type="http://schemas.openxmlformats.org/officeDocument/2006/relationships/hyperlink" Target="http://www.social-experts.net/turn-tweets-measurable-actions/?utm_content=bufferf58f4&amp;utm_medium=social&amp;utm_source=twitter.com&amp;utm_campaign=buffer" TargetMode="External"/><Relationship Id="rId2352" Type="http://schemas.openxmlformats.org/officeDocument/2006/relationships/hyperlink" Target="http://pbs.twimg.com/profile_images/1129115682/40222_123899460989128_100001072256821_128730_5433521_n_normal.jpg" TargetMode="External"/><Relationship Id="rId3403" Type="http://schemas.openxmlformats.org/officeDocument/2006/relationships/hyperlink" Target="https://twitter.com/" TargetMode="External"/><Relationship Id="rId3610" Type="http://schemas.openxmlformats.org/officeDocument/2006/relationships/hyperlink" Target="https://twitter.com/" TargetMode="External"/><Relationship Id="rId324" Type="http://schemas.openxmlformats.org/officeDocument/2006/relationships/hyperlink" Target="http://www.social-experts.net/make-go-person-industry/" TargetMode="External"/><Relationship Id="rId531" Type="http://schemas.openxmlformats.org/officeDocument/2006/relationships/hyperlink" Target="https://www.agencycentral.co.uk/articles/15-top-sales-bloggers" TargetMode="External"/><Relationship Id="rId1161" Type="http://schemas.openxmlformats.org/officeDocument/2006/relationships/hyperlink" Target="https://pbs.twimg.com/media/DYa2VvqU8AAuV0V.jpg" TargetMode="External"/><Relationship Id="rId2005" Type="http://schemas.openxmlformats.org/officeDocument/2006/relationships/hyperlink" Target="http://pbs.twimg.com/profile_images/924987148536893440/XqD5PpfN_normal.jpg" TargetMode="External"/><Relationship Id="rId2212" Type="http://schemas.openxmlformats.org/officeDocument/2006/relationships/hyperlink" Target="http://pbs.twimg.com/profile_images/900825127780196352/RJhV8_wH_normal.jpg" TargetMode="External"/><Relationship Id="rId1021" Type="http://schemas.openxmlformats.org/officeDocument/2006/relationships/hyperlink" Target="https://pbs.twimg.com/media/DXxxLwhUQAAzTHS.jpg" TargetMode="External"/><Relationship Id="rId1978" Type="http://schemas.openxmlformats.org/officeDocument/2006/relationships/hyperlink" Target="http://pbs.twimg.com/profile_images/920309332104830977/JODOsLJg_normal.jpg" TargetMode="External"/><Relationship Id="rId3193" Type="http://schemas.openxmlformats.org/officeDocument/2006/relationships/hyperlink" Target="https://twitter.com/" TargetMode="External"/><Relationship Id="rId1838" Type="http://schemas.openxmlformats.org/officeDocument/2006/relationships/hyperlink" Target="https://pbs.twimg.com/media/DYVoA3ZVMAAmfEd.jpg" TargetMode="External"/><Relationship Id="rId3053" Type="http://schemas.openxmlformats.org/officeDocument/2006/relationships/hyperlink" Target="https://twitter.com/" TargetMode="External"/><Relationship Id="rId3260" Type="http://schemas.openxmlformats.org/officeDocument/2006/relationships/hyperlink" Target="https://twitter.com/" TargetMode="External"/><Relationship Id="rId181" Type="http://schemas.openxmlformats.org/officeDocument/2006/relationships/hyperlink" Target="https://www.ebay.com/itm/112786509566?ul_noapp=true" TargetMode="External"/><Relationship Id="rId1905" Type="http://schemas.openxmlformats.org/officeDocument/2006/relationships/hyperlink" Target="https://pbs.twimg.com/media/DYawaDnXkAABQr5.jpg" TargetMode="External"/><Relationship Id="rId3120" Type="http://schemas.openxmlformats.org/officeDocument/2006/relationships/hyperlink" Target="https://twitter.com/" TargetMode="External"/><Relationship Id="rId998" Type="http://schemas.openxmlformats.org/officeDocument/2006/relationships/hyperlink" Target="https://pbs.twimg.com/media/DXslwDHW0AEHbT0.jpg"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858" Type="http://schemas.openxmlformats.org/officeDocument/2006/relationships/hyperlink" Target="http://www.social-experts.net/people-afraid-change/" TargetMode="External"/><Relationship Id="rId1488" Type="http://schemas.openxmlformats.org/officeDocument/2006/relationships/hyperlink" Target="http://abs.twimg.com/sticky/default_profile_images/default_profile_normal.png" TargetMode="External"/><Relationship Id="rId1695" Type="http://schemas.openxmlformats.org/officeDocument/2006/relationships/hyperlink" Target="http://pbs.twimg.com/profile_images/699930777165897728/RwMhCEbS_normal.jpg" TargetMode="External"/><Relationship Id="rId2539" Type="http://schemas.openxmlformats.org/officeDocument/2006/relationships/hyperlink" Target="http://pbs.twimg.com/profile_images/735212530918887424/BB8OGI4g_normal.jpg"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718" Type="http://schemas.openxmlformats.org/officeDocument/2006/relationships/hyperlink" Target="https://www.ebay.com/itm/112698293714?ul_noapp=true" TargetMode="External"/><Relationship Id="rId925" Type="http://schemas.openxmlformats.org/officeDocument/2006/relationships/hyperlink" Target="https://hootsuite.com/it/webinars/enterprise/social-selling-perche-e-fondamentale-per-la-tua-azienda?utm_campaign=ent-selling_social_with_hootsuite_target-emea-it-ser-it-owned_media-social_selling-q2_2017&amp;utm_source=twitter&amp;utm_medium=owned_social&amp;utm_content=blog_&amp;utm_source=twitter&amp;utm_medium=owned_social&amp;utm_campaign=social_community_italy&amp;Last_Associated_Campaign__c=701a0000002JPuE&amp;hootPostID=f6d8e3bc9c7a86ec7b94c2baa62dd14e" TargetMode="External"/><Relationship Id="rId1348" Type="http://schemas.openxmlformats.org/officeDocument/2006/relationships/hyperlink" Target="https://pbs.twimg.com/media/DHxpY8YVYAA65qk.jpg" TargetMode="External"/><Relationship Id="rId1555" Type="http://schemas.openxmlformats.org/officeDocument/2006/relationships/hyperlink" Target="https://pbs.twimg.com/media/DX24vokW4AAy-8P.jpg" TargetMode="External"/><Relationship Id="rId1762" Type="http://schemas.openxmlformats.org/officeDocument/2006/relationships/hyperlink" Target="http://abs.twimg.com/sticky/default_profile_images/default_profile_normal.png" TargetMode="External"/><Relationship Id="rId2606" Type="http://schemas.openxmlformats.org/officeDocument/2006/relationships/hyperlink" Target="https://twitter.com/" TargetMode="External"/><Relationship Id="rId1208" Type="http://schemas.openxmlformats.org/officeDocument/2006/relationships/hyperlink" Target="https://pbs.twimg.com/media/DYqLL9VU0AA3tWh.jpg" TargetMode="External"/><Relationship Id="rId1415" Type="http://schemas.openxmlformats.org/officeDocument/2006/relationships/hyperlink" Target="http://pbs.twimg.com/profile_images/975326040577986560/y_RzaOCu_normal.jpg" TargetMode="External"/><Relationship Id="rId2813" Type="http://schemas.openxmlformats.org/officeDocument/2006/relationships/hyperlink" Target="https://twitter.com/" TargetMode="External"/><Relationship Id="rId54" Type="http://schemas.openxmlformats.org/officeDocument/2006/relationships/hyperlink" Target="https://hubs.ly/H0bcKd30" TargetMode="External"/><Relationship Id="rId1622" Type="http://schemas.openxmlformats.org/officeDocument/2006/relationships/hyperlink" Target="http://pbs.twimg.com/profile_images/904040060005253120/9QjaOJRK_normal.jpg" TargetMode="External"/><Relationship Id="rId2189" Type="http://schemas.openxmlformats.org/officeDocument/2006/relationships/hyperlink" Target="https://pbs.twimg.com/media/DXxfJZVXcAAcJbi.jpg" TargetMode="External"/><Relationship Id="rId3587" Type="http://schemas.openxmlformats.org/officeDocument/2006/relationships/hyperlink" Target="https://twitter.com/" TargetMode="External"/><Relationship Id="rId3794" Type="http://schemas.openxmlformats.org/officeDocument/2006/relationships/hyperlink" Target="https://api.twitter.com/1.1/geo/id/d70cebab5f549266.json" TargetMode="External"/><Relationship Id="rId2396" Type="http://schemas.openxmlformats.org/officeDocument/2006/relationships/hyperlink" Target="http://pbs.twimg.com/profile_images/761642165286084609/VwbpOm8W_normal.jpg" TargetMode="External"/><Relationship Id="rId3447" Type="http://schemas.openxmlformats.org/officeDocument/2006/relationships/hyperlink" Target="https://twitter.com/" TargetMode="External"/><Relationship Id="rId3654" Type="http://schemas.openxmlformats.org/officeDocument/2006/relationships/hyperlink" Target="https://twitter.com/" TargetMode="External"/><Relationship Id="rId368" Type="http://schemas.openxmlformats.org/officeDocument/2006/relationships/hyperlink" Target="https://www.lilachbullock.com/social-selling-tools/" TargetMode="External"/><Relationship Id="rId575" Type="http://schemas.openxmlformats.org/officeDocument/2006/relationships/hyperlink" Target="https://www.jadirectives.com/best-sales-courses-online/" TargetMode="External"/><Relationship Id="rId782" Type="http://schemas.openxmlformats.org/officeDocument/2006/relationships/hyperlink" Target="https://www.ebay.com/itm/112564080454?ul_noapp=true" TargetMode="External"/><Relationship Id="rId2049" Type="http://schemas.openxmlformats.org/officeDocument/2006/relationships/hyperlink" Target="http://pbs.twimg.com/profile_images/958749844620890112/BPLjhL7q_normal.jpg" TargetMode="External"/><Relationship Id="rId2256" Type="http://schemas.openxmlformats.org/officeDocument/2006/relationships/hyperlink" Target="http://pbs.twimg.com/profile_images/967939486687494144/w9pCNVB-_normal.jpg" TargetMode="External"/><Relationship Id="rId2463" Type="http://schemas.openxmlformats.org/officeDocument/2006/relationships/hyperlink" Target="https://pbs.twimg.com/media/DYBFfftU0AASoZV.jpg" TargetMode="External"/><Relationship Id="rId2670" Type="http://schemas.openxmlformats.org/officeDocument/2006/relationships/hyperlink" Target="https://twitter.com/" TargetMode="External"/><Relationship Id="rId3307" Type="http://schemas.openxmlformats.org/officeDocument/2006/relationships/hyperlink" Target="https://twitter.com/" TargetMode="External"/><Relationship Id="rId3514" Type="http://schemas.openxmlformats.org/officeDocument/2006/relationships/hyperlink" Target="https://twitter.com/" TargetMode="External"/><Relationship Id="rId3721" Type="http://schemas.openxmlformats.org/officeDocument/2006/relationships/hyperlink" Target="https://twitter.com/" TargetMode="External"/><Relationship Id="rId228" Type="http://schemas.openxmlformats.org/officeDocument/2006/relationships/hyperlink" Target="https://www.linkedin.com/pulse/5-steps-social-selling-roi-determination-daniela-killus?trk=portfolio_article-card_title" TargetMode="External"/><Relationship Id="rId435" Type="http://schemas.openxmlformats.org/officeDocument/2006/relationships/hyperlink" Target="https://www.marketingprofs.com/articles/2018/33736/social-selling-three-reasons-its-good-for-business-and-four-steps-to-get-you-started" TargetMode="External"/><Relationship Id="rId642" Type="http://schemas.openxmlformats.org/officeDocument/2006/relationships/hyperlink" Target="http://www.myfrugalbusiness.com/2017/12/lead-generation-hacks-grow-sales.html" TargetMode="External"/><Relationship Id="rId1065" Type="http://schemas.openxmlformats.org/officeDocument/2006/relationships/hyperlink" Target="https://pbs.twimg.com/media/DXspOJwWsAASOo_.jpg" TargetMode="External"/><Relationship Id="rId1272" Type="http://schemas.openxmlformats.org/officeDocument/2006/relationships/hyperlink" Target="https://pbs.twimg.com/media/DYkcbsxV4AEqURP.jpg" TargetMode="External"/><Relationship Id="rId2116" Type="http://schemas.openxmlformats.org/officeDocument/2006/relationships/hyperlink" Target="https://pbs.twimg.com/media/DYVAoy1XcAEp7Qq.jpg" TargetMode="External"/><Relationship Id="rId2323" Type="http://schemas.openxmlformats.org/officeDocument/2006/relationships/hyperlink" Target="http://pbs.twimg.com/profile_images/909075667433644033/3IsGUKbQ_normal.jpg" TargetMode="External"/><Relationship Id="rId2530" Type="http://schemas.openxmlformats.org/officeDocument/2006/relationships/hyperlink" Target="https://pbs.twimg.com/media/DGyqDWjUwAIi6uY.jpg" TargetMode="External"/><Relationship Id="rId502" Type="http://schemas.openxmlformats.org/officeDocument/2006/relationships/hyperlink" Target="http://www.social-experts.net/dog-whistle-content/" TargetMode="External"/><Relationship Id="rId1132" Type="http://schemas.openxmlformats.org/officeDocument/2006/relationships/hyperlink" Target="https://pbs.twimg.com/media/DYVu1B7X0AQZiys.jpg" TargetMode="External"/><Relationship Id="rId3097" Type="http://schemas.openxmlformats.org/officeDocument/2006/relationships/hyperlink" Target="https://twitter.com/" TargetMode="External"/><Relationship Id="rId1949" Type="http://schemas.openxmlformats.org/officeDocument/2006/relationships/hyperlink" Target="http://pbs.twimg.com/profile_images/622580869652328448/yYdwuOKs_normal.jpg" TargetMode="External"/><Relationship Id="rId3164" Type="http://schemas.openxmlformats.org/officeDocument/2006/relationships/hyperlink" Target="https://twitter.com/" TargetMode="External"/><Relationship Id="rId292" Type="http://schemas.openxmlformats.org/officeDocument/2006/relationships/hyperlink" Target="https://infl.tv/c9st" TargetMode="External"/><Relationship Id="rId1809" Type="http://schemas.openxmlformats.org/officeDocument/2006/relationships/hyperlink" Target="https://pbs.twimg.com/media/DYVeWmNVwAAgMcf.jpg" TargetMode="External"/><Relationship Id="rId3371" Type="http://schemas.openxmlformats.org/officeDocument/2006/relationships/hyperlink" Target="https://twitter.com/" TargetMode="External"/><Relationship Id="rId2180" Type="http://schemas.openxmlformats.org/officeDocument/2006/relationships/hyperlink" Target="http://pbs.twimg.com/profile_images/651948215705579523/3YB-HlLm_normal.jpg" TargetMode="External"/><Relationship Id="rId3024" Type="http://schemas.openxmlformats.org/officeDocument/2006/relationships/hyperlink" Target="https://twitter.com/" TargetMode="External"/><Relationship Id="rId3231" Type="http://schemas.openxmlformats.org/officeDocument/2006/relationships/hyperlink" Target="https://twitter.com/" TargetMode="External"/><Relationship Id="rId152" Type="http://schemas.openxmlformats.org/officeDocument/2006/relationships/hyperlink" Target="https://twitter.com/jamietshanks/status/971759132977004545" TargetMode="External"/><Relationship Id="rId2040" Type="http://schemas.openxmlformats.org/officeDocument/2006/relationships/hyperlink" Target="http://pbs.twimg.com/profile_images/874062201140551682/uN7ZdV3g_normal.jpg" TargetMode="External"/><Relationship Id="rId2997" Type="http://schemas.openxmlformats.org/officeDocument/2006/relationships/hyperlink" Target="https://twitter.com/" TargetMode="External"/><Relationship Id="rId969" Type="http://schemas.openxmlformats.org/officeDocument/2006/relationships/hyperlink" Target="http://www.myfrugalbusiness.com/2017/12/lead-generation-hacks-grow-sales.html" TargetMode="External"/><Relationship Id="rId1599" Type="http://schemas.openxmlformats.org/officeDocument/2006/relationships/hyperlink" Target="https://pbs.twimg.com/media/DX1M6IDUMAEAP50.jpg" TargetMode="External"/><Relationship Id="rId1459" Type="http://schemas.openxmlformats.org/officeDocument/2006/relationships/hyperlink" Target="https://pbs.twimg.com/media/DXnb8OmW0AArH6-.jpg" TargetMode="External"/><Relationship Id="rId2857" Type="http://schemas.openxmlformats.org/officeDocument/2006/relationships/hyperlink" Target="https://twitter.com/" TargetMode="External"/><Relationship Id="rId98" Type="http://schemas.openxmlformats.org/officeDocument/2006/relationships/hyperlink" Target="http://bit.ly/2pShFvI" TargetMode="External"/><Relationship Id="rId829" Type="http://schemas.openxmlformats.org/officeDocument/2006/relationships/hyperlink" Target="http://klou.tt/15hb609tjkjfw" TargetMode="External"/><Relationship Id="rId1666" Type="http://schemas.openxmlformats.org/officeDocument/2006/relationships/hyperlink" Target="http://pbs.twimg.com/profile_images/642126098994630656/QWREa-vP_normal.jpg" TargetMode="External"/><Relationship Id="rId1873" Type="http://schemas.openxmlformats.org/officeDocument/2006/relationships/hyperlink" Target="https://pbs.twimg.com/media/DYVu1B7X0AQZiys.jpg"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1319" Type="http://schemas.openxmlformats.org/officeDocument/2006/relationships/hyperlink" Target="https://pbs.twimg.com/media/DX29Dl1W4AE4BO6.jpg" TargetMode="External"/><Relationship Id="rId1526" Type="http://schemas.openxmlformats.org/officeDocument/2006/relationships/hyperlink" Target="http://pbs.twimg.com/profile_images/805006806934323200/KxEGjbqo_normal.jpg" TargetMode="External"/><Relationship Id="rId1733" Type="http://schemas.openxmlformats.org/officeDocument/2006/relationships/hyperlink" Target="https://pbs.twimg.com/tweet_video_thumb/DYGY6BJW4AECIMt.jpg" TargetMode="External"/><Relationship Id="rId1940" Type="http://schemas.openxmlformats.org/officeDocument/2006/relationships/hyperlink" Target="http://pbs.twimg.com/profile_images/626782661860683776/1tlSx_iz_normal.png" TargetMode="External"/><Relationship Id="rId25" Type="http://schemas.openxmlformats.org/officeDocument/2006/relationships/hyperlink" Target="https://buff.ly/2oUtmCl" TargetMode="External"/><Relationship Id="rId1800" Type="http://schemas.openxmlformats.org/officeDocument/2006/relationships/hyperlink" Target="http://pbs.twimg.com/profile_images/824568592352043008/EGmrjW0P_normal.jpg" TargetMode="External"/><Relationship Id="rId3698" Type="http://schemas.openxmlformats.org/officeDocument/2006/relationships/hyperlink" Target="https://twitter.com/" TargetMode="External"/><Relationship Id="rId3558" Type="http://schemas.openxmlformats.org/officeDocument/2006/relationships/hyperlink" Target="https://twitter.com/" TargetMode="External"/><Relationship Id="rId3765" Type="http://schemas.openxmlformats.org/officeDocument/2006/relationships/hyperlink" Target="https://twitter.com/" TargetMode="External"/><Relationship Id="rId479" Type="http://schemas.openxmlformats.org/officeDocument/2006/relationships/hyperlink" Target="http://www.ebay.com/itm/371928721075?ul_noapp=true" TargetMode="External"/><Relationship Id="rId686" Type="http://schemas.openxmlformats.org/officeDocument/2006/relationships/hyperlink" Target="https://blog.iandyoo.com/aligner-processus-de-vente-et-parcours-clients?utm_campaign=Vendre%20plus%20%3A%20Social%20Selling%20%26%20Inbound%20Sales&amp;utm_content=66781028&amp;utm_medium=social&amp;utm_source=twitter" TargetMode="External"/><Relationship Id="rId893" Type="http://schemas.openxmlformats.org/officeDocument/2006/relationships/hyperlink" Target="http://www.social-experts.net/how-to-roll-social-selling-across" TargetMode="External"/><Relationship Id="rId2367" Type="http://schemas.openxmlformats.org/officeDocument/2006/relationships/hyperlink" Target="http://pbs.twimg.com/profile_images/1129115682/40222_123899460989128_100001072256821_128730_5433521_n_normal.jpg" TargetMode="External"/><Relationship Id="rId2574" Type="http://schemas.openxmlformats.org/officeDocument/2006/relationships/hyperlink" Target="https://twitter.com/" TargetMode="External"/><Relationship Id="rId2781" Type="http://schemas.openxmlformats.org/officeDocument/2006/relationships/hyperlink" Target="https://twitter.com/" TargetMode="External"/><Relationship Id="rId3418" Type="http://schemas.openxmlformats.org/officeDocument/2006/relationships/hyperlink" Target="https://twitter.com/" TargetMode="External"/><Relationship Id="rId3625" Type="http://schemas.openxmlformats.org/officeDocument/2006/relationships/hyperlink" Target="https://twitter.com/" TargetMode="External"/><Relationship Id="rId339" Type="http://schemas.openxmlformats.org/officeDocument/2006/relationships/hyperlink" Target="http://dy.si/KpfJF" TargetMode="External"/><Relationship Id="rId546" Type="http://schemas.openxmlformats.org/officeDocument/2006/relationships/hyperlink" Target="http://searchcrm.techtarget.com/news/252436144/When-selling-on-social-media-marketers-weigh-chatbots-vs-humans?utm_campaign=scrm_bizapps3&amp;utm_medium=social&amp;utm_source=twitter&amp;utm_content=1520864972" TargetMode="External"/><Relationship Id="rId753" Type="http://schemas.openxmlformats.org/officeDocument/2006/relationships/hyperlink" Target="https://www.ebay.com/itm/371973836171?ul_noapp=true" TargetMode="External"/><Relationship Id="rId1176" Type="http://schemas.openxmlformats.org/officeDocument/2006/relationships/hyperlink" Target="https://pbs.twimg.com/media/DX774ssX4AEteqb.jpg" TargetMode="External"/><Relationship Id="rId1383" Type="http://schemas.openxmlformats.org/officeDocument/2006/relationships/hyperlink" Target="https://pbs.twimg.com/media/DXnblndXkAAzc5O.jpg" TargetMode="External"/><Relationship Id="rId2227" Type="http://schemas.openxmlformats.org/officeDocument/2006/relationships/hyperlink" Target="https://pbs.twimg.com/media/DYVrZVoVoAAl-Na.jpg" TargetMode="External"/><Relationship Id="rId2434" Type="http://schemas.openxmlformats.org/officeDocument/2006/relationships/hyperlink" Target="https://pbs.twimg.com/media/DYVmIVlXUAArwv7.jpg" TargetMode="External"/><Relationship Id="rId406" Type="http://schemas.openxmlformats.org/officeDocument/2006/relationships/hyperlink" Target="https://www.linkedin.com/pulse/importance-kpis-social-media-marketing-dennis-koutoudis/" TargetMode="External"/><Relationship Id="rId960" Type="http://schemas.openxmlformats.org/officeDocument/2006/relationships/hyperlink" Target="http://www.myfrugalbusiness.com/2017/11/instagram-social-media-marketing-tips-ig.html" TargetMode="External"/><Relationship Id="rId1036" Type="http://schemas.openxmlformats.org/officeDocument/2006/relationships/hyperlink" Target="https://pbs.twimg.com/media/DX28dPmWsAEZBfd.jpg" TargetMode="External"/><Relationship Id="rId1243" Type="http://schemas.openxmlformats.org/officeDocument/2006/relationships/hyperlink" Target="https://pbs.twimg.com/media/DYCJdTYVQAAICUf.jpg" TargetMode="External"/><Relationship Id="rId1590" Type="http://schemas.openxmlformats.org/officeDocument/2006/relationships/hyperlink" Target="http://pbs.twimg.com/profile_images/677229642009415680/SrHSmIkL_normal.jpg" TargetMode="External"/><Relationship Id="rId2641" Type="http://schemas.openxmlformats.org/officeDocument/2006/relationships/hyperlink" Target="https://twitter.com/" TargetMode="External"/><Relationship Id="rId613" Type="http://schemas.openxmlformats.org/officeDocument/2006/relationships/hyperlink" Target="http://www.social-experts.net/social-selling-personal-branding/" TargetMode="External"/><Relationship Id="rId820" Type="http://schemas.openxmlformats.org/officeDocument/2006/relationships/hyperlink" Target="http://www.myfrugalbusiness.com/2017/03/powerful-social-media-marketing-ideas-startup.html" TargetMode="External"/><Relationship Id="rId1450" Type="http://schemas.openxmlformats.org/officeDocument/2006/relationships/hyperlink" Target="http://pbs.twimg.com/profile_images/3355148855/463586c40e46bbda9177c92cf9b29e22_normal.jpeg" TargetMode="External"/><Relationship Id="rId2501" Type="http://schemas.openxmlformats.org/officeDocument/2006/relationships/hyperlink" Target="https://pbs.twimg.com/media/DXsp4GCUQAEFEaD.jpg" TargetMode="External"/><Relationship Id="rId1103" Type="http://schemas.openxmlformats.org/officeDocument/2006/relationships/hyperlink" Target="https://pbs.twimg.com/media/DYGXks8W4AECng-.jpg" TargetMode="External"/><Relationship Id="rId1310" Type="http://schemas.openxmlformats.org/officeDocument/2006/relationships/hyperlink" Target="https://pbs.twimg.com/media/DXsI63bVQAcUX8-.jpg" TargetMode="External"/><Relationship Id="rId3068" Type="http://schemas.openxmlformats.org/officeDocument/2006/relationships/hyperlink" Target="https://twitter.com/" TargetMode="External"/><Relationship Id="rId3275" Type="http://schemas.openxmlformats.org/officeDocument/2006/relationships/hyperlink" Target="https://twitter.com/" TargetMode="External"/><Relationship Id="rId3482" Type="http://schemas.openxmlformats.org/officeDocument/2006/relationships/hyperlink" Target="https://twitter.com/" TargetMode="External"/><Relationship Id="rId196" Type="http://schemas.openxmlformats.org/officeDocument/2006/relationships/hyperlink" Target="https://www.linkedin.com/uas/login?session_redirect=%2Fsales%2Fssi&amp;fromSignIn=true&amp;trk=navigator" TargetMode="External"/><Relationship Id="rId2084" Type="http://schemas.openxmlformats.org/officeDocument/2006/relationships/hyperlink" Target="https://pbs.twimg.com/media/DX774ssX4AEteqb.jpg" TargetMode="External"/><Relationship Id="rId2291" Type="http://schemas.openxmlformats.org/officeDocument/2006/relationships/hyperlink" Target="https://pbs.twimg.com/media/DYZGandVQAEtwW1.jpg" TargetMode="External"/><Relationship Id="rId3135" Type="http://schemas.openxmlformats.org/officeDocument/2006/relationships/hyperlink" Target="https://twitter.com/" TargetMode="External"/><Relationship Id="rId3342" Type="http://schemas.openxmlformats.org/officeDocument/2006/relationships/hyperlink" Target="https://twitter.com/" TargetMode="External"/><Relationship Id="rId263" Type="http://schemas.openxmlformats.org/officeDocument/2006/relationships/hyperlink" Target="https://www.hbrfrance.fr/chroniques-experts/2018/02/19327-finir-management-impatient/" TargetMode="External"/><Relationship Id="rId470" Type="http://schemas.openxmlformats.org/officeDocument/2006/relationships/hyperlink" Target="https://www.linkedin.com/pulse/importance-kpis-social-media-marketing-dennis-koutoudis/" TargetMode="External"/><Relationship Id="rId2151" Type="http://schemas.openxmlformats.org/officeDocument/2006/relationships/hyperlink" Target="https://pbs.twimg.com/media/DYk8PpEXkAQILW1.jpg" TargetMode="External"/><Relationship Id="rId3202" Type="http://schemas.openxmlformats.org/officeDocument/2006/relationships/hyperlink" Target="https://twitter.com/" TargetMode="External"/><Relationship Id="rId123" Type="http://schemas.openxmlformats.org/officeDocument/2006/relationships/hyperlink" Target="https://www.amazon.it/gp/product/0307465357/ref=as_li_qf_sp_asin_il_tl?ie=UTF8&amp;camp=3370&amp;creative=23322&amp;creativeASIN=0307465357&amp;linkCode=as2&amp;tag=mb087-21" TargetMode="External"/><Relationship Id="rId330" Type="http://schemas.openxmlformats.org/officeDocument/2006/relationships/hyperlink" Target="http://ow.ly/Q1P130iTrFG" TargetMode="External"/><Relationship Id="rId2011" Type="http://schemas.openxmlformats.org/officeDocument/2006/relationships/hyperlink" Target="http://pbs.twimg.com/profile_images/757245878554034176/8Mf0gxS1_normal.jpg" TargetMode="External"/><Relationship Id="rId2968" Type="http://schemas.openxmlformats.org/officeDocument/2006/relationships/hyperlink" Target="https://twitter.com/" TargetMode="External"/><Relationship Id="rId1777" Type="http://schemas.openxmlformats.org/officeDocument/2006/relationships/hyperlink" Target="https://pbs.twimg.com/media/DX754cHXUAEz5fw.jpg" TargetMode="External"/><Relationship Id="rId1984" Type="http://schemas.openxmlformats.org/officeDocument/2006/relationships/hyperlink" Target="http://pbs.twimg.com/profile_images/891000399209132033/Hn-NGF1g_normal.jpg" TargetMode="External"/><Relationship Id="rId2828" Type="http://schemas.openxmlformats.org/officeDocument/2006/relationships/hyperlink" Target="https://twitter.com/" TargetMode="External"/><Relationship Id="rId69" Type="http://schemas.openxmlformats.org/officeDocument/2006/relationships/hyperlink" Target="https://www.presse-citron.net/disneyland-debarque-google-street-view/?utm_source=Sociallymap&amp;utm_medium=Sociallymap&amp;utm_campaign=Sociallymap" TargetMode="External"/><Relationship Id="rId1637" Type="http://schemas.openxmlformats.org/officeDocument/2006/relationships/hyperlink" Target="http://pbs.twimg.com/profile_images/679022176591323137/K1lZdnWJ_normal.jpg" TargetMode="External"/><Relationship Id="rId1844" Type="http://schemas.openxmlformats.org/officeDocument/2006/relationships/hyperlink" Target="https://pbs.twimg.com/media/DUZWtqcWAAAYNW-.jpg" TargetMode="External"/><Relationship Id="rId1704" Type="http://schemas.openxmlformats.org/officeDocument/2006/relationships/hyperlink" Target="http://pbs.twimg.com/profile_images/378800000303920965/b2e728e8b6f288df10c4321b50881865_normal.png" TargetMode="External"/><Relationship Id="rId1911" Type="http://schemas.openxmlformats.org/officeDocument/2006/relationships/hyperlink" Target="http://pbs.twimg.com/profile_images/974761602510737408/jrXwGXGi_normal.jpg" TargetMode="External"/><Relationship Id="rId3669" Type="http://schemas.openxmlformats.org/officeDocument/2006/relationships/hyperlink" Target="https://twitter.com/" TargetMode="External"/><Relationship Id="rId797" Type="http://schemas.openxmlformats.org/officeDocument/2006/relationships/hyperlink" Target="https://www.ebay.com/itm/371858455218?ul_noapp=true" TargetMode="External"/><Relationship Id="rId2478" Type="http://schemas.openxmlformats.org/officeDocument/2006/relationships/hyperlink" Target="https://pbs.twimg.com/media/DYa3uyoVQAEgB8Y.jpg" TargetMode="External"/><Relationship Id="rId1287" Type="http://schemas.openxmlformats.org/officeDocument/2006/relationships/hyperlink" Target="https://pbs.twimg.com/media/DXsZZJNXcAItmRt.jpg"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3529" Type="http://schemas.openxmlformats.org/officeDocument/2006/relationships/hyperlink" Target="https://twitter.com/" TargetMode="External"/><Relationship Id="rId3736" Type="http://schemas.openxmlformats.org/officeDocument/2006/relationships/hyperlink" Target="https://twitter.com/" TargetMode="External"/><Relationship Id="rId657" Type="http://schemas.openxmlformats.org/officeDocument/2006/relationships/hyperlink" Target="https://www.linkedin.com/feed/update/urn:li:activity:6308541944314228736?utm_content=buffer9ed7c&amp;utm_medium=social&amp;utm_source=twitter.com&amp;utm_campaign=buffer" TargetMode="External"/><Relationship Id="rId864" Type="http://schemas.openxmlformats.org/officeDocument/2006/relationships/hyperlink" Target="http://www.social-experts.net/seller-beware-you-have-only-one-chance-to-make-a-good-impression/?utm_content=buffer3d6b1&amp;utm_medium=social&amp;utm_source=twitter.com&amp;utm_campaign=buffer" TargetMode="External"/><Relationship Id="rId1494" Type="http://schemas.openxmlformats.org/officeDocument/2006/relationships/hyperlink" Target="http://pbs.twimg.com/profile_images/423336432829079552/Qo40WvP4_normal.jpeg" TargetMode="External"/><Relationship Id="rId2338" Type="http://schemas.openxmlformats.org/officeDocument/2006/relationships/hyperlink" Target="http://pbs.twimg.com/profile_images/909075667433644033/3IsGUKbQ_normal.jpg" TargetMode="External"/><Relationship Id="rId2545" Type="http://schemas.openxmlformats.org/officeDocument/2006/relationships/hyperlink" Target="https://pbs.twimg.com/media/DGyqDWjUwAIi6uY.jpg" TargetMode="External"/><Relationship Id="rId2752" Type="http://schemas.openxmlformats.org/officeDocument/2006/relationships/hyperlink" Target="https://twitter.com/" TargetMode="External"/><Relationship Id="rId517" Type="http://schemas.openxmlformats.org/officeDocument/2006/relationships/hyperlink" Target="http://www.social-experts.net/dog-whistle-content/" TargetMode="External"/><Relationship Id="rId724" Type="http://schemas.openxmlformats.org/officeDocument/2006/relationships/hyperlink" Target="http://www.ebay.com/itm/112537650821?ul_noapp=true" TargetMode="External"/><Relationship Id="rId931" Type="http://schemas.openxmlformats.org/officeDocument/2006/relationships/hyperlink" Target="http://www.myfrugalbusiness.com/2018/02/save-money-marketing-digital-social-media-bootstrap.html" TargetMode="External"/><Relationship Id="rId1147" Type="http://schemas.openxmlformats.org/officeDocument/2006/relationships/hyperlink" Target="https://pbs.twimg.com/media/DYazNK2W4AY9YJS.jpg" TargetMode="External"/><Relationship Id="rId1354" Type="http://schemas.openxmlformats.org/officeDocument/2006/relationships/hyperlink" Target="https://pbs.twimg.com/media/C0oFgTZW8AMvMFT.jpg" TargetMode="External"/><Relationship Id="rId1561" Type="http://schemas.openxmlformats.org/officeDocument/2006/relationships/hyperlink" Target="http://pbs.twimg.com/profile_images/3653966520/daee0418e7a3f1f9bbd09734ecce28ad_normal.jpeg" TargetMode="External"/><Relationship Id="rId2405" Type="http://schemas.openxmlformats.org/officeDocument/2006/relationships/hyperlink" Target="http://pbs.twimg.com/profile_images/809115567927898114/bmGtTFt-_normal.jpg" TargetMode="External"/><Relationship Id="rId2612" Type="http://schemas.openxmlformats.org/officeDocument/2006/relationships/hyperlink" Target="https://twitter.com/" TargetMode="External"/><Relationship Id="rId60" Type="http://schemas.openxmlformats.org/officeDocument/2006/relationships/hyperlink" Target="http://sumo.ly/JiIi" TargetMode="External"/><Relationship Id="rId1007" Type="http://schemas.openxmlformats.org/officeDocument/2006/relationships/hyperlink" Target="https://pbs.twimg.com/media/DXsnxodWsAA1PyM.jpg" TargetMode="External"/><Relationship Id="rId1214" Type="http://schemas.openxmlformats.org/officeDocument/2006/relationships/hyperlink" Target="https://pbs.twimg.com/media/DYqRRxCXkAIyEM3.jpg" TargetMode="External"/><Relationship Id="rId1421" Type="http://schemas.openxmlformats.org/officeDocument/2006/relationships/hyperlink" Target="http://pbs.twimg.com/profile_images/730886113955471360/xXmMj8qe_normal.jpg" TargetMode="External"/><Relationship Id="rId3179" Type="http://schemas.openxmlformats.org/officeDocument/2006/relationships/hyperlink" Target="https://twitter.com/" TargetMode="External"/><Relationship Id="rId3386" Type="http://schemas.openxmlformats.org/officeDocument/2006/relationships/hyperlink" Target="https://twitter.com/" TargetMode="External"/><Relationship Id="rId3593" Type="http://schemas.openxmlformats.org/officeDocument/2006/relationships/hyperlink" Target="https://twitter.com/" TargetMode="External"/><Relationship Id="rId2195" Type="http://schemas.openxmlformats.org/officeDocument/2006/relationships/hyperlink" Target="http://pbs.twimg.com/profile_images/553236566777147392/xYVafTni_normal.png" TargetMode="External"/><Relationship Id="rId3039" Type="http://schemas.openxmlformats.org/officeDocument/2006/relationships/hyperlink" Target="https://twitter.com/" TargetMode="External"/><Relationship Id="rId3246" Type="http://schemas.openxmlformats.org/officeDocument/2006/relationships/hyperlink" Target="https://twitter.com/" TargetMode="External"/><Relationship Id="rId3453" Type="http://schemas.openxmlformats.org/officeDocument/2006/relationships/hyperlink" Target="https://twitter.com/" TargetMode="External"/><Relationship Id="rId167" Type="http://schemas.openxmlformats.org/officeDocument/2006/relationships/hyperlink" Target="https://www.1min30.com/social-selling/comment-linbound-marketing-reunit-il-marketing-et-sales-en-une-seule-et-meme-equipe-116233?utm_source=ReviveOldPost&amp;utm_medium=social&amp;utm_campaign=ReviveOldPost" TargetMode="External"/><Relationship Id="rId374" Type="http://schemas.openxmlformats.org/officeDocument/2006/relationships/hyperlink" Target="https://www.swarmapp.com/c/fgOmbx190zE" TargetMode="External"/><Relationship Id="rId581" Type="http://schemas.openxmlformats.org/officeDocument/2006/relationships/hyperlink" Target="http://www.social-experts.net/using-social-media-marketing-dominate-like-shark/" TargetMode="External"/><Relationship Id="rId2055" Type="http://schemas.openxmlformats.org/officeDocument/2006/relationships/hyperlink" Target="http://pbs.twimg.com/profile_images/958749844620890112/BPLjhL7q_normal.jpg" TargetMode="External"/><Relationship Id="rId2262" Type="http://schemas.openxmlformats.org/officeDocument/2006/relationships/hyperlink" Target="http://pbs.twimg.com/profile_images/821355998325669888/YGnnLqoO_normal.jpg" TargetMode="External"/><Relationship Id="rId3106" Type="http://schemas.openxmlformats.org/officeDocument/2006/relationships/hyperlink" Target="https://twitter.com/" TargetMode="External"/><Relationship Id="rId3660" Type="http://schemas.openxmlformats.org/officeDocument/2006/relationships/hyperlink" Target="https://twitter.com/" TargetMode="External"/><Relationship Id="rId234" Type="http://schemas.openxmlformats.org/officeDocument/2006/relationships/hyperlink" Target="https://sproutsocial.com/insights/social-selling-tips/amp/?ref=quuu&amp;utm_source=quuu" TargetMode="External"/><Relationship Id="rId3313" Type="http://schemas.openxmlformats.org/officeDocument/2006/relationships/hyperlink" Target="https://twitter.com/" TargetMode="External"/><Relationship Id="rId3520" Type="http://schemas.openxmlformats.org/officeDocument/2006/relationships/hyperlink" Target="https://twitter.com/" TargetMode="External"/><Relationship Id="rId441" Type="http://schemas.openxmlformats.org/officeDocument/2006/relationships/hyperlink" Target="https://buff.ly/2DaSV7e" TargetMode="External"/><Relationship Id="rId1071" Type="http://schemas.openxmlformats.org/officeDocument/2006/relationships/hyperlink" Target="https://pbs.twimg.com/media/DYGW6TZXUAgdoCH.jpg" TargetMode="External"/><Relationship Id="rId2122" Type="http://schemas.openxmlformats.org/officeDocument/2006/relationships/hyperlink" Target="http://pbs.twimg.com/profile_images/964292232688881665/wcM3ZYSt_normal.jpg" TargetMode="External"/><Relationship Id="rId301" Type="http://schemas.openxmlformats.org/officeDocument/2006/relationships/hyperlink" Target="https://www.youtube.com/watch?v=SKNW2cMMHow&amp;feature=youtu.be&amp;utm_content=bufferbfcbd&amp;utm_medium=social&amp;utm_source=twitter.com&amp;utm_campaign=buffer" TargetMode="External"/><Relationship Id="rId1888" Type="http://schemas.openxmlformats.org/officeDocument/2006/relationships/hyperlink" Target="https://pbs.twimg.com/media/DXnm1SYWAAE95_u.jpg" TargetMode="External"/><Relationship Id="rId2939" Type="http://schemas.openxmlformats.org/officeDocument/2006/relationships/hyperlink" Target="https://twitter.com/" TargetMode="External"/><Relationship Id="rId1748" Type="http://schemas.openxmlformats.org/officeDocument/2006/relationships/hyperlink" Target="https://pbs.twimg.com/media/DYGdRGSX4AAiOGS.jpg" TargetMode="External"/><Relationship Id="rId1955" Type="http://schemas.openxmlformats.org/officeDocument/2006/relationships/hyperlink" Target="https://pbs.twimg.com/media/DX3D3CPXcAE0V3T.jpg" TargetMode="External"/><Relationship Id="rId3170" Type="http://schemas.openxmlformats.org/officeDocument/2006/relationships/hyperlink" Target="https://twitter.com/" TargetMode="External"/><Relationship Id="rId1608" Type="http://schemas.openxmlformats.org/officeDocument/2006/relationships/hyperlink" Target="http://pbs.twimg.com/profile_images/974416827177754627/I8OeVB85_normal.jpg" TargetMode="External"/><Relationship Id="rId1815" Type="http://schemas.openxmlformats.org/officeDocument/2006/relationships/hyperlink" Target="http://pbs.twimg.com/profile_images/684004404039647233/4Z3yxJgt_normal.jpg" TargetMode="External"/><Relationship Id="rId3030" Type="http://schemas.openxmlformats.org/officeDocument/2006/relationships/hyperlink" Target="https://twitter.com/" TargetMode="External"/><Relationship Id="rId2589" Type="http://schemas.openxmlformats.org/officeDocument/2006/relationships/hyperlink" Target="https://twitter.com/" TargetMode="External"/><Relationship Id="rId2796" Type="http://schemas.openxmlformats.org/officeDocument/2006/relationships/hyperlink" Target="https://twitter.com/" TargetMode="External"/><Relationship Id="rId768" Type="http://schemas.openxmlformats.org/officeDocument/2006/relationships/hyperlink" Target="https://www.ebay.com/itm/112809092386?ul_noapp=true" TargetMode="External"/><Relationship Id="rId975" Type="http://schemas.openxmlformats.org/officeDocument/2006/relationships/hyperlink" Target="https://pbs.twimg.com/media/DXLOLauXcAAGw1Q.jpg" TargetMode="External"/><Relationship Id="rId1398" Type="http://schemas.openxmlformats.org/officeDocument/2006/relationships/hyperlink" Target="http://pbs.twimg.com/profile_images/904821629825507328/cNPsxG-__normal.jpg" TargetMode="External"/><Relationship Id="rId2449" Type="http://schemas.openxmlformats.org/officeDocument/2006/relationships/hyperlink" Target="http://pbs.twimg.com/profile_images/816348493501571076/NP9ckrsv_normal.jpg"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3707" Type="http://schemas.openxmlformats.org/officeDocument/2006/relationships/hyperlink" Target="https://twitter.com/" TargetMode="External"/><Relationship Id="rId628" Type="http://schemas.openxmlformats.org/officeDocument/2006/relationships/hyperlink" Target="https://www.youtube.com/watch?v=Fp2u9kjeWqc" TargetMode="External"/><Relationship Id="rId835" Type="http://schemas.openxmlformats.org/officeDocument/2006/relationships/hyperlink" Target="https://buff.ly/2FZBslj" TargetMode="External"/><Relationship Id="rId1258" Type="http://schemas.openxmlformats.org/officeDocument/2006/relationships/hyperlink" Target="https://pbs.twimg.com/media/DXsfJsKW4AEOC3z.jpg" TargetMode="External"/><Relationship Id="rId1465" Type="http://schemas.openxmlformats.org/officeDocument/2006/relationships/hyperlink" Target="https://pbs.twimg.com/media/DXiYGZoVoAAgvkN.jpg" TargetMode="External"/><Relationship Id="rId1672" Type="http://schemas.openxmlformats.org/officeDocument/2006/relationships/hyperlink" Target="http://pbs.twimg.com/profile_images/867463295627821057/-zmRFYQA_normal.jpg" TargetMode="External"/><Relationship Id="rId2309" Type="http://schemas.openxmlformats.org/officeDocument/2006/relationships/hyperlink" Target="http://pbs.twimg.com/profile_images/909075667433644033/3IsGUKbQ_normal.jpg" TargetMode="External"/><Relationship Id="rId2516" Type="http://schemas.openxmlformats.org/officeDocument/2006/relationships/hyperlink" Target="http://pbs.twimg.com/profile_images/856508969568935936/4szM0464_normal.jpg" TargetMode="External"/><Relationship Id="rId2723" Type="http://schemas.openxmlformats.org/officeDocument/2006/relationships/hyperlink" Target="https://twitter.com/" TargetMode="External"/><Relationship Id="rId1118" Type="http://schemas.openxmlformats.org/officeDocument/2006/relationships/hyperlink" Target="https://pbs.twimg.com/media/DYVMYR1XcAERuM1.jpg" TargetMode="External"/><Relationship Id="rId1325" Type="http://schemas.openxmlformats.org/officeDocument/2006/relationships/hyperlink" Target="https://pbs.twimg.com/media/DX8DdluW4AAOpI8.jpg" TargetMode="External"/><Relationship Id="rId1532" Type="http://schemas.openxmlformats.org/officeDocument/2006/relationships/hyperlink" Target="https://pbs.twimg.com/media/DXx6o3DWkAEz3CK.png" TargetMode="External"/><Relationship Id="rId2930" Type="http://schemas.openxmlformats.org/officeDocument/2006/relationships/hyperlink" Target="https://twitter.com/" TargetMode="External"/><Relationship Id="rId902" Type="http://schemas.openxmlformats.org/officeDocument/2006/relationships/hyperlink" Target="https://buff.ly/2t1zbDt" TargetMode="External"/><Relationship Id="rId3497" Type="http://schemas.openxmlformats.org/officeDocument/2006/relationships/hyperlink" Target="https://twitter.com/" TargetMode="External"/><Relationship Id="rId31" Type="http://schemas.openxmlformats.org/officeDocument/2006/relationships/hyperlink" Target="https://included.co/tips-selling-coworking-spaces/" TargetMode="External"/><Relationship Id="rId2099" Type="http://schemas.openxmlformats.org/officeDocument/2006/relationships/hyperlink" Target="http://pbs.twimg.com/profile_images/925418826912628736/202ZWdbs_normal.jpg" TargetMode="External"/><Relationship Id="rId278" Type="http://schemas.openxmlformats.org/officeDocument/2006/relationships/hyperlink" Target="http://bit.ly/2Fzdhcz" TargetMode="External"/><Relationship Id="rId3357" Type="http://schemas.openxmlformats.org/officeDocument/2006/relationships/hyperlink" Target="https://twitter.com/" TargetMode="External"/><Relationship Id="rId3564" Type="http://schemas.openxmlformats.org/officeDocument/2006/relationships/hyperlink" Target="https://twitter.com/" TargetMode="External"/><Relationship Id="rId3771" Type="http://schemas.openxmlformats.org/officeDocument/2006/relationships/hyperlink" Target="https://twitter.com/" TargetMode="External"/><Relationship Id="rId485" Type="http://schemas.openxmlformats.org/officeDocument/2006/relationships/hyperlink" Target="http://bit.ly/2Ahzpsx" TargetMode="External"/><Relationship Id="rId692" Type="http://schemas.openxmlformats.org/officeDocument/2006/relationships/hyperlink" Target="https://blog.iandyoo.com/calendrier-de-mise-en-place-du-plan-d-action?utm_campaign=Attirer%20plus%20de%20visiteurs%20%26%20Strat%C3%A9gie%20de%20Contenu&amp;utm_content=66792160&amp;utm_medium=social&amp;utm_source=twitter" TargetMode="External"/><Relationship Id="rId2166" Type="http://schemas.openxmlformats.org/officeDocument/2006/relationships/hyperlink" Target="https://pbs.twimg.com/media/DYqKR0RWsAERR_Y.jpg" TargetMode="External"/><Relationship Id="rId2373" Type="http://schemas.openxmlformats.org/officeDocument/2006/relationships/hyperlink" Target="http://pbs.twimg.com/profile_images/1129115682/40222_123899460989128_100001072256821_128730_5433521_n_normal.jpg" TargetMode="External"/><Relationship Id="rId2580" Type="http://schemas.openxmlformats.org/officeDocument/2006/relationships/hyperlink" Target="https://twitter.com/" TargetMode="External"/><Relationship Id="rId3217" Type="http://schemas.openxmlformats.org/officeDocument/2006/relationships/hyperlink" Target="https://twitter.com/" TargetMode="External"/><Relationship Id="rId3424" Type="http://schemas.openxmlformats.org/officeDocument/2006/relationships/hyperlink" Target="https://twitter.com/" TargetMode="External"/><Relationship Id="rId3631" Type="http://schemas.openxmlformats.org/officeDocument/2006/relationships/hyperlink" Target="https://twitter.com/" TargetMode="External"/><Relationship Id="rId138" Type="http://schemas.openxmlformats.org/officeDocument/2006/relationships/hyperlink" Target="http://ow.ly/jwf150gL5zt" TargetMode="External"/><Relationship Id="rId345" Type="http://schemas.openxmlformats.org/officeDocument/2006/relationships/hyperlink" Target="http://bit.ly/2tm9rlv" TargetMode="External"/><Relationship Id="rId552" Type="http://schemas.openxmlformats.org/officeDocument/2006/relationships/hyperlink" Target="http://nimb.li/2oxSvn5" TargetMode="External"/><Relationship Id="rId1182" Type="http://schemas.openxmlformats.org/officeDocument/2006/relationships/hyperlink" Target="https://pbs.twimg.com/media/DYlLHxZXkAAi9mY.jpg" TargetMode="External"/><Relationship Id="rId2026" Type="http://schemas.openxmlformats.org/officeDocument/2006/relationships/hyperlink" Target="http://pbs.twimg.com/profile_images/702765584191086592/U0hGEUT3_normal.jpg" TargetMode="External"/><Relationship Id="rId2233" Type="http://schemas.openxmlformats.org/officeDocument/2006/relationships/hyperlink" Target="http://pbs.twimg.com/profile_images/963645029859328004/WzmvqNHT_normal.jpg" TargetMode="External"/><Relationship Id="rId2440" Type="http://schemas.openxmlformats.org/officeDocument/2006/relationships/hyperlink" Target="https://pbs.twimg.com/media/DXxYrwPWAAEidFW.jpg" TargetMode="External"/><Relationship Id="rId205" Type="http://schemas.openxmlformats.org/officeDocument/2006/relationships/hyperlink" Target="http://www.myfrugalbusiness.com/2017/10/launch-digital-marketing-social-space.html" TargetMode="External"/><Relationship Id="rId412" Type="http://schemas.openxmlformats.org/officeDocument/2006/relationships/hyperlink" Target="https://www.linkedin.com/pulse/importance-kpis-social-media-marketing-dennis-koutoudis/" TargetMode="External"/><Relationship Id="rId1042" Type="http://schemas.openxmlformats.org/officeDocument/2006/relationships/hyperlink" Target="https://pbs.twimg.com/media/DX3AmhvXkAA6HAP.jpg" TargetMode="External"/><Relationship Id="rId2300" Type="http://schemas.openxmlformats.org/officeDocument/2006/relationships/hyperlink" Target="http://pbs.twimg.com/profile_images/909075667433644033/3IsGUKbQ_normal.jpg" TargetMode="External"/><Relationship Id="rId1999" Type="http://schemas.openxmlformats.org/officeDocument/2006/relationships/hyperlink" Target="http://pbs.twimg.com/profile_images/941348007785713664/Tva0KP3s_normal.jpg" TargetMode="External"/><Relationship Id="rId1859" Type="http://schemas.openxmlformats.org/officeDocument/2006/relationships/hyperlink" Target="http://pbs.twimg.com/profile_images/908764648450732034/82uVQp5S_normal.jpg" TargetMode="External"/><Relationship Id="rId3074" Type="http://schemas.openxmlformats.org/officeDocument/2006/relationships/hyperlink" Target="https://twitter.com/" TargetMode="External"/><Relationship Id="rId1719" Type="http://schemas.openxmlformats.org/officeDocument/2006/relationships/hyperlink" Target="https://pbs.twimg.com/media/DYGXYVkX0AIVJCv.jpg" TargetMode="External"/><Relationship Id="rId1926" Type="http://schemas.openxmlformats.org/officeDocument/2006/relationships/hyperlink" Target="https://pbs.twimg.com/media/DXy3oV8XkAAp6F-.jpg" TargetMode="External"/><Relationship Id="rId3281" Type="http://schemas.openxmlformats.org/officeDocument/2006/relationships/hyperlink" Target="https://twitter.com/" TargetMode="External"/><Relationship Id="rId2090" Type="http://schemas.openxmlformats.org/officeDocument/2006/relationships/hyperlink" Target="https://pbs.twimg.com/media/DX4b7a0X4AE8oaI.jpg" TargetMode="External"/><Relationship Id="rId3141" Type="http://schemas.openxmlformats.org/officeDocument/2006/relationships/hyperlink" Target="https://twitter.com/" TargetMode="External"/><Relationship Id="rId3001" Type="http://schemas.openxmlformats.org/officeDocument/2006/relationships/hyperlink" Target="https://twitter.com/" TargetMode="External"/><Relationship Id="rId879" Type="http://schemas.openxmlformats.org/officeDocument/2006/relationships/hyperlink" Target="http://digital-leadership-associates.passle.net/post/102es6c/gdpr-if-i-want-to-be-forgotten-i-want-to-be-forgotten-this-time-its-no-joke" TargetMode="External"/><Relationship Id="rId2767" Type="http://schemas.openxmlformats.org/officeDocument/2006/relationships/hyperlink" Target="https://twitter.com/" TargetMode="External"/><Relationship Id="rId739" Type="http://schemas.openxmlformats.org/officeDocument/2006/relationships/hyperlink" Target="https://www.ebay.com/itm/371928695446?ul_noapp=true" TargetMode="External"/><Relationship Id="rId1369" Type="http://schemas.openxmlformats.org/officeDocument/2006/relationships/hyperlink" Target="https://pbs.twimg.com/ext_tw_video_thumb/972344519944556544/pu/img/1VdTg_Ic0y1R128a.jpg" TargetMode="External"/><Relationship Id="rId1576" Type="http://schemas.openxmlformats.org/officeDocument/2006/relationships/hyperlink" Target="http://pbs.twimg.com/profile_images/938017677334994945/e-dFD8k5_normal.jpg" TargetMode="External"/><Relationship Id="rId2974" Type="http://schemas.openxmlformats.org/officeDocument/2006/relationships/hyperlink" Target="https://twitter.com/" TargetMode="External"/><Relationship Id="rId946" Type="http://schemas.openxmlformats.org/officeDocument/2006/relationships/hyperlink" Target="http://www.myfrugalbusiness.com/2018/01/top-social-media-tactics-generate-b2b-leads-sales.html" TargetMode="External"/><Relationship Id="rId1229" Type="http://schemas.openxmlformats.org/officeDocument/2006/relationships/hyperlink" Target="https://pbs.twimg.com/media/DYp-gw8WAAAbW6W.jpg" TargetMode="External"/><Relationship Id="rId1783" Type="http://schemas.openxmlformats.org/officeDocument/2006/relationships/hyperlink" Target="https://pbs.twimg.com/media/DYBOB5gW0AEsNJB.jpg" TargetMode="External"/><Relationship Id="rId1990" Type="http://schemas.openxmlformats.org/officeDocument/2006/relationships/hyperlink" Target="http://pbs.twimg.com/profile_images/946047024155078657/SYEv_4qK_normal.jpg"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75" Type="http://schemas.openxmlformats.org/officeDocument/2006/relationships/hyperlink" Target="http://sumo.ly/JiIi" TargetMode="External"/><Relationship Id="rId806" Type="http://schemas.openxmlformats.org/officeDocument/2006/relationships/hyperlink" Target="http://www.myfrugalbusiness.com/2017/11/reasons-company-needs-social-media-marketing.html" TargetMode="External"/><Relationship Id="rId1436" Type="http://schemas.openxmlformats.org/officeDocument/2006/relationships/hyperlink" Target="https://pbs.twimg.com/media/DXsV3lQXkAAXqfn.jpg" TargetMode="External"/><Relationship Id="rId1643" Type="http://schemas.openxmlformats.org/officeDocument/2006/relationships/hyperlink" Target="http://pbs.twimg.com/profile_images/854830118497386496/8LxGpCla_normal.jpg" TargetMode="External"/><Relationship Id="rId1850" Type="http://schemas.openxmlformats.org/officeDocument/2006/relationships/hyperlink" Target="http://pbs.twimg.com/profile_images/2667263602/d49d8cd31674347c672a2b698268e8c0_normal.jpeg" TargetMode="External"/><Relationship Id="rId2901" Type="http://schemas.openxmlformats.org/officeDocument/2006/relationships/hyperlink" Target="https://twitter.com/" TargetMode="External"/><Relationship Id="rId1503" Type="http://schemas.openxmlformats.org/officeDocument/2006/relationships/hyperlink" Target="http://pbs.twimg.com/profile_images/869957016743276544/S9B5YDUk_normal.jpg" TargetMode="External"/><Relationship Id="rId1710" Type="http://schemas.openxmlformats.org/officeDocument/2006/relationships/hyperlink" Target="http://pbs.twimg.com/profile_images/960915815561273344/MI8GfbjE_normal.jpg" TargetMode="External"/><Relationship Id="rId3468" Type="http://schemas.openxmlformats.org/officeDocument/2006/relationships/hyperlink" Target="https://twitter.com/" TargetMode="External"/><Relationship Id="rId3675" Type="http://schemas.openxmlformats.org/officeDocument/2006/relationships/hyperlink" Target="https://twitter.com/" TargetMode="External"/><Relationship Id="rId389" Type="http://schemas.openxmlformats.org/officeDocument/2006/relationships/hyperlink" Target="https://www.ebay.com/itm/371928695443?ul_noapp=true" TargetMode="External"/><Relationship Id="rId596" Type="http://schemas.openxmlformats.org/officeDocument/2006/relationships/hyperlink" Target="http://popl.ink/cLgN3a" TargetMode="External"/><Relationship Id="rId2277" Type="http://schemas.openxmlformats.org/officeDocument/2006/relationships/hyperlink" Target="http://pbs.twimg.com/profile_images/770244132417605633/BQo293S6_normal.jpg" TargetMode="External"/><Relationship Id="rId2484" Type="http://schemas.openxmlformats.org/officeDocument/2006/relationships/hyperlink" Target="https://pbs.twimg.com/media/DYa5UXcU8AAVOyu.jpg" TargetMode="External"/><Relationship Id="rId2691" Type="http://schemas.openxmlformats.org/officeDocument/2006/relationships/hyperlink" Target="https://twitter.com/" TargetMode="External"/><Relationship Id="rId3328" Type="http://schemas.openxmlformats.org/officeDocument/2006/relationships/hyperlink" Target="https://twitter.com/" TargetMode="External"/><Relationship Id="rId3535" Type="http://schemas.openxmlformats.org/officeDocument/2006/relationships/hyperlink" Target="https://twitter.com/" TargetMode="External"/><Relationship Id="rId3742" Type="http://schemas.openxmlformats.org/officeDocument/2006/relationships/hyperlink" Target="https://twitter.com/" TargetMode="External"/><Relationship Id="rId249" Type="http://schemas.openxmlformats.org/officeDocument/2006/relationships/hyperlink" Target="https://maximizesocialbusiness.com/primer-b2b-social-selling-twitter-24681/" TargetMode="External"/><Relationship Id="rId456" Type="http://schemas.openxmlformats.org/officeDocument/2006/relationships/hyperlink" Target="http://www.social-experts.net/people-dont-choose-emails/" TargetMode="External"/><Relationship Id="rId663" Type="http://schemas.openxmlformats.org/officeDocument/2006/relationships/hyperlink" Target="http://www.social-experts.net/creating-business-case/" TargetMode="External"/><Relationship Id="rId870" Type="http://schemas.openxmlformats.org/officeDocument/2006/relationships/hyperlink" Target="http://www.social-experts.net/turn-tweets-measurable-actions/?utm_content=bufferf58f4&amp;utm_medium=social&amp;utm_source=twitter.com&amp;utm_campaign=buffer" TargetMode="External"/><Relationship Id="rId1086" Type="http://schemas.openxmlformats.org/officeDocument/2006/relationships/hyperlink" Target="https://pbs.twimg.com/media/DYGfYB4X0AEFHS7.jpg" TargetMode="External"/><Relationship Id="rId1293" Type="http://schemas.openxmlformats.org/officeDocument/2006/relationships/hyperlink" Target="https://pbs.twimg.com/media/DX20l-kU0AA_PEC.jpg" TargetMode="External"/><Relationship Id="rId2137" Type="http://schemas.openxmlformats.org/officeDocument/2006/relationships/hyperlink" Target="https://pbs.twimg.com/media/DXSzigBU0AAzCFd.jpg" TargetMode="External"/><Relationship Id="rId2344" Type="http://schemas.openxmlformats.org/officeDocument/2006/relationships/hyperlink" Target="http://pbs.twimg.com/profile_images/1129115682/40222_123899460989128_100001072256821_128730_5433521_n_normal.jpg" TargetMode="External"/><Relationship Id="rId2551" Type="http://schemas.openxmlformats.org/officeDocument/2006/relationships/hyperlink" Target="https://pbs.twimg.com/media/DQ3mT03VAAA85JR.jpg" TargetMode="External"/><Relationship Id="rId109" Type="http://schemas.openxmlformats.org/officeDocument/2006/relationships/hyperlink" Target="https://www.youtube.com/watch?v=g8AELJ5IbDU" TargetMode="External"/><Relationship Id="rId316" Type="http://schemas.openxmlformats.org/officeDocument/2006/relationships/hyperlink" Target="https://medium.com/@Timothy_Hughes/the-secret-of-social-media-success-for-small-businesses-41cc4a127d02" TargetMode="External"/><Relationship Id="rId523" Type="http://schemas.openxmlformats.org/officeDocument/2006/relationships/hyperlink" Target="https://www.linkedin.com/pulse/how-orchestrate-your-sales-inbound-marketing-kohei-kurihara/?published=t&amp;utm_content=buffer7cffd&amp;utm_medium=social&amp;utm_source=twitter.com&amp;utm_campaign=buffer" TargetMode="External"/><Relationship Id="rId1153" Type="http://schemas.openxmlformats.org/officeDocument/2006/relationships/hyperlink" Target="https://pbs.twimg.com/media/DXxR9UxWAAAaC49.jpg" TargetMode="External"/><Relationship Id="rId2204" Type="http://schemas.openxmlformats.org/officeDocument/2006/relationships/hyperlink" Target="http://pbs.twimg.com/profile_images/959103364448563201/E61nqa9h_normal.jpg" TargetMode="External"/><Relationship Id="rId3602" Type="http://schemas.openxmlformats.org/officeDocument/2006/relationships/hyperlink" Target="https://twitter.com/" TargetMode="External"/><Relationship Id="rId730" Type="http://schemas.openxmlformats.org/officeDocument/2006/relationships/hyperlink" Target="https://www.ebay.com/ulk/itm/372069621505" TargetMode="External"/><Relationship Id="rId1013" Type="http://schemas.openxmlformats.org/officeDocument/2006/relationships/hyperlink" Target="https://pbs.twimg.com/media/DXsxPGwV4AALn9N.jpg" TargetMode="External"/><Relationship Id="rId1360" Type="http://schemas.openxmlformats.org/officeDocument/2006/relationships/hyperlink" Target="https://pbs.twimg.com/media/DRqR2d7U8AApzgU.jpg" TargetMode="External"/><Relationship Id="rId2411" Type="http://schemas.openxmlformats.org/officeDocument/2006/relationships/hyperlink" Target="http://pbs.twimg.com/profile_images/809115567927898114/bmGtTFt-_normal.jpg" TargetMode="External"/><Relationship Id="rId1220" Type="http://schemas.openxmlformats.org/officeDocument/2006/relationships/hyperlink" Target="https://pbs.twimg.com/media/DYqOVmJUMAINow8.jpg" TargetMode="External"/><Relationship Id="rId3185" Type="http://schemas.openxmlformats.org/officeDocument/2006/relationships/hyperlink" Target="https://twitter.com/" TargetMode="External"/><Relationship Id="rId3392" Type="http://schemas.openxmlformats.org/officeDocument/2006/relationships/hyperlink" Target="https://twitter.com/" TargetMode="External"/><Relationship Id="rId3045" Type="http://schemas.openxmlformats.org/officeDocument/2006/relationships/hyperlink" Target="https://twitter.com/" TargetMode="External"/><Relationship Id="rId3252" Type="http://schemas.openxmlformats.org/officeDocument/2006/relationships/hyperlink" Target="https://twitter.com/" TargetMode="External"/><Relationship Id="rId173" Type="http://schemas.openxmlformats.org/officeDocument/2006/relationships/hyperlink" Target="http://twib.in/l/p5zeopdGdrgA" TargetMode="External"/><Relationship Id="rId380" Type="http://schemas.openxmlformats.org/officeDocument/2006/relationships/hyperlink" Target="http://www.social-experts.net/dog-whistle-content/" TargetMode="External"/><Relationship Id="rId2061" Type="http://schemas.openxmlformats.org/officeDocument/2006/relationships/hyperlink" Target="http://pbs.twimg.com/profile_images/847434009630191616/YCRR1SkA_normal.jpg" TargetMode="External"/><Relationship Id="rId3112" Type="http://schemas.openxmlformats.org/officeDocument/2006/relationships/hyperlink" Target="https://twitter.com/" TargetMode="External"/><Relationship Id="rId240" Type="http://schemas.openxmlformats.org/officeDocument/2006/relationships/hyperlink" Target="http://maximizesocialbusiness.com/social-selling-b2b-social-media-marketing-23262/" TargetMode="External"/><Relationship Id="rId100" Type="http://schemas.openxmlformats.org/officeDocument/2006/relationships/hyperlink" Target="https://buff.ly/2zAnSFb" TargetMode="External"/><Relationship Id="rId2878" Type="http://schemas.openxmlformats.org/officeDocument/2006/relationships/hyperlink" Target="https://twitter.com/" TargetMode="External"/><Relationship Id="rId1687" Type="http://schemas.openxmlformats.org/officeDocument/2006/relationships/hyperlink" Target="http://pbs.twimg.com/profile_images/454183123639480320/UiGSxdPD_normal.jpeg" TargetMode="External"/><Relationship Id="rId1894" Type="http://schemas.openxmlformats.org/officeDocument/2006/relationships/hyperlink" Target="https://pbs.twimg.com/media/DX7g6ahVwAA1-yk.jpg"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917" Type="http://schemas.openxmlformats.org/officeDocument/2006/relationships/hyperlink" Target="http://bit.ly/2FsQcs1" TargetMode="External"/><Relationship Id="rId1547" Type="http://schemas.openxmlformats.org/officeDocument/2006/relationships/hyperlink" Target="http://pbs.twimg.com/profile_images/876775556578250752/tzL5ZGYE_normal.jpg" TargetMode="External"/><Relationship Id="rId1754" Type="http://schemas.openxmlformats.org/officeDocument/2006/relationships/hyperlink" Target="http://pbs.twimg.com/profile_images/878464493868601344/UYPPKuuX_normal.jpg" TargetMode="External"/><Relationship Id="rId1961" Type="http://schemas.openxmlformats.org/officeDocument/2006/relationships/hyperlink" Target="http://pbs.twimg.com/profile_images/651982712446840832/aIkShb2g_normal.jpg" TargetMode="External"/><Relationship Id="rId2805" Type="http://schemas.openxmlformats.org/officeDocument/2006/relationships/hyperlink" Target="https://twitter.com/" TargetMode="External"/><Relationship Id="rId46" Type="http://schemas.openxmlformats.org/officeDocument/2006/relationships/hyperlink" Target="http://sumo.ly/JiIi" TargetMode="External"/><Relationship Id="rId1407" Type="http://schemas.openxmlformats.org/officeDocument/2006/relationships/hyperlink" Target="https://pbs.twimg.com/media/DXnlI-1VQAANg8U.jpg" TargetMode="External"/><Relationship Id="rId1614" Type="http://schemas.openxmlformats.org/officeDocument/2006/relationships/hyperlink" Target="http://pbs.twimg.com/profile_images/973787372780474369/FU1pc_70_normal.jpg" TargetMode="External"/><Relationship Id="rId1821" Type="http://schemas.openxmlformats.org/officeDocument/2006/relationships/hyperlink" Target="https://pbs.twimg.com/media/DYUKmqfVoAA6XxC.jpg" TargetMode="External"/><Relationship Id="rId3579" Type="http://schemas.openxmlformats.org/officeDocument/2006/relationships/hyperlink" Target="https://twitter.com/" TargetMode="External"/><Relationship Id="rId3786" Type="http://schemas.openxmlformats.org/officeDocument/2006/relationships/hyperlink" Target="https://api.twitter.com/1.1/geo/id/01a9a39529b27f36.json" TargetMode="External"/><Relationship Id="rId2388" Type="http://schemas.openxmlformats.org/officeDocument/2006/relationships/hyperlink" Target="https://pbs.twimg.com/media/DGyqDWjUwAIi6uY.jpg" TargetMode="External"/><Relationship Id="rId2595" Type="http://schemas.openxmlformats.org/officeDocument/2006/relationships/hyperlink" Target="https://twitter.com/" TargetMode="External"/><Relationship Id="rId3439" Type="http://schemas.openxmlformats.org/officeDocument/2006/relationships/hyperlink" Target="https://twitter.com/" TargetMode="External"/><Relationship Id="rId567" Type="http://schemas.openxmlformats.org/officeDocument/2006/relationships/hyperlink" Target="http://www.myfrugalbusiness.com/2017/11/instagram-social-media-marketing-tips-ig.html" TargetMode="External"/><Relationship Id="rId1197" Type="http://schemas.openxmlformats.org/officeDocument/2006/relationships/hyperlink" Target="https://pbs.twimg.com/media/DXx2dQRV4AA7T05.jpg" TargetMode="External"/><Relationship Id="rId2248" Type="http://schemas.openxmlformats.org/officeDocument/2006/relationships/hyperlink" Target="http://pbs.twimg.com/profile_images/963645029859328004/WzmvqNHT_normal.jpg" TargetMode="External"/><Relationship Id="rId3646" Type="http://schemas.openxmlformats.org/officeDocument/2006/relationships/hyperlink" Target="https://twitter.com/" TargetMode="External"/><Relationship Id="rId774" Type="http://schemas.openxmlformats.org/officeDocument/2006/relationships/hyperlink" Target="https://www.ebay.com/ulk/itm/112860874200" TargetMode="External"/><Relationship Id="rId981" Type="http://schemas.openxmlformats.org/officeDocument/2006/relationships/hyperlink" Target="https://pbs.twimg.com/tweet_video_thumb/DYkMFNZW4AEd_nt.jpg" TargetMode="External"/><Relationship Id="rId1057" Type="http://schemas.openxmlformats.org/officeDocument/2006/relationships/hyperlink" Target="https://pbs.twimg.com/media/DX2cVmwV4AMW2rd.jpg" TargetMode="External"/><Relationship Id="rId2455" Type="http://schemas.openxmlformats.org/officeDocument/2006/relationships/hyperlink" Target="https://pbs.twimg.com/media/DYj9zSwX0AABvsL.jpg" TargetMode="External"/><Relationship Id="rId2662" Type="http://schemas.openxmlformats.org/officeDocument/2006/relationships/hyperlink" Target="https://twitter.com/" TargetMode="External"/><Relationship Id="rId3506" Type="http://schemas.openxmlformats.org/officeDocument/2006/relationships/hyperlink" Target="https://twitter.com/" TargetMode="External"/><Relationship Id="rId3713" Type="http://schemas.openxmlformats.org/officeDocument/2006/relationships/hyperlink" Target="https://twitter.com/" TargetMode="External"/><Relationship Id="rId427" Type="http://schemas.openxmlformats.org/officeDocument/2006/relationships/hyperlink" Target="https://www.linkedin.com/pulse/importance-kpis-social-media-marketing-dennis-koutoudis/" TargetMode="External"/><Relationship Id="rId634" Type="http://schemas.openxmlformats.org/officeDocument/2006/relationships/hyperlink" Target="http://www.myfrugalbusiness.com/2017/01/twitter-tips-tricks-social-selling-smm.html" TargetMode="External"/><Relationship Id="rId841" Type="http://schemas.openxmlformats.org/officeDocument/2006/relationships/hyperlink" Target="http://www.social-experts.net/dog-whistle-content/" TargetMode="External"/><Relationship Id="rId1264" Type="http://schemas.openxmlformats.org/officeDocument/2006/relationships/hyperlink" Target="https://pbs.twimg.com/media/DXy03gNVwAAy4d6.jpg" TargetMode="External"/><Relationship Id="rId1471" Type="http://schemas.openxmlformats.org/officeDocument/2006/relationships/hyperlink" Target="http://pbs.twimg.com/profile_images/499761315619958784/KsWWmgHd_normal.jpeg" TargetMode="External"/><Relationship Id="rId2108" Type="http://schemas.openxmlformats.org/officeDocument/2006/relationships/hyperlink" Target="http://pbs.twimg.com/profile_images/680664933764210688/9cci8XW__normal.jpg" TargetMode="External"/><Relationship Id="rId2315" Type="http://schemas.openxmlformats.org/officeDocument/2006/relationships/hyperlink" Target="http://pbs.twimg.com/profile_images/909075667433644033/3IsGUKbQ_normal.jpg" TargetMode="External"/><Relationship Id="rId2522" Type="http://schemas.openxmlformats.org/officeDocument/2006/relationships/hyperlink" Target="http://pbs.twimg.com/profile_images/760187862671294469/oAq30aym_normal.jpg" TargetMode="External"/><Relationship Id="rId701" Type="http://schemas.openxmlformats.org/officeDocument/2006/relationships/hyperlink" Target="http://www.social-experts.net/salespeople-read-company-accounts/?utm_content=buffer2ee1b&amp;utm_medium=social&amp;utm_source=twitter.com&amp;utm_campaign=buffer" TargetMode="External"/><Relationship Id="rId1124" Type="http://schemas.openxmlformats.org/officeDocument/2006/relationships/hyperlink" Target="https://pbs.twimg.com/media/DIalePrV4AEyuEI.jpg" TargetMode="External"/><Relationship Id="rId1331" Type="http://schemas.openxmlformats.org/officeDocument/2006/relationships/hyperlink" Target="https://pbs.twimg.com/tweet_video_thumb/DYqWWYjW0AEYkS1.jpg" TargetMode="External"/><Relationship Id="rId3089" Type="http://schemas.openxmlformats.org/officeDocument/2006/relationships/hyperlink" Target="https://twitter.com/" TargetMode="External"/><Relationship Id="rId3296" Type="http://schemas.openxmlformats.org/officeDocument/2006/relationships/hyperlink" Target="https://twitter.com/" TargetMode="External"/><Relationship Id="rId3156" Type="http://schemas.openxmlformats.org/officeDocument/2006/relationships/hyperlink" Target="https://twitter.com/" TargetMode="External"/><Relationship Id="rId3363" Type="http://schemas.openxmlformats.org/officeDocument/2006/relationships/hyperlink" Target="https://twitter.com/" TargetMode="External"/><Relationship Id="rId284" Type="http://schemas.openxmlformats.org/officeDocument/2006/relationships/hyperlink" Target="http://bit.ly/2rh0jfY" TargetMode="External"/><Relationship Id="rId491" Type="http://schemas.openxmlformats.org/officeDocument/2006/relationships/hyperlink" Target="https://www.linkedin.com/pulse/watch-sales-navigator-best-practices-mario-m-martinez-brynne-tillman?published=t" TargetMode="External"/><Relationship Id="rId2172" Type="http://schemas.openxmlformats.org/officeDocument/2006/relationships/hyperlink" Target="http://pbs.twimg.com/profile_images/700041578769854464/HYQwCdcg_normal.jpg" TargetMode="External"/><Relationship Id="rId3016" Type="http://schemas.openxmlformats.org/officeDocument/2006/relationships/hyperlink" Target="https://twitter.com/" TargetMode="External"/><Relationship Id="rId3223" Type="http://schemas.openxmlformats.org/officeDocument/2006/relationships/hyperlink" Target="https://twitter.com/" TargetMode="External"/><Relationship Id="rId3570" Type="http://schemas.openxmlformats.org/officeDocument/2006/relationships/hyperlink" Target="https://twitter.com/" TargetMode="External"/><Relationship Id="rId144" Type="http://schemas.openxmlformats.org/officeDocument/2006/relationships/hyperlink" Target="https://www.1min30.com/social-selling/social-selling-commercial-1287441623?utm_source=ReviveOldPost&amp;utm_medium=social&amp;utm_campaign=ReviveOldPost" TargetMode="External"/><Relationship Id="rId3430" Type="http://schemas.openxmlformats.org/officeDocument/2006/relationships/hyperlink" Target="https://twitter.com/" TargetMode="External"/><Relationship Id="rId351" Type="http://schemas.openxmlformats.org/officeDocument/2006/relationships/hyperlink" Target="https://twitter.com/ptkarvinen/status/974291187078254592" TargetMode="External"/><Relationship Id="rId2032" Type="http://schemas.openxmlformats.org/officeDocument/2006/relationships/hyperlink" Target="http://pbs.twimg.com/profile_images/702765584191086592/U0hGEUT3_normal.jpg" TargetMode="External"/><Relationship Id="rId2989" Type="http://schemas.openxmlformats.org/officeDocument/2006/relationships/hyperlink" Target="https://twitter.com/" TargetMode="External"/><Relationship Id="rId211" Type="http://schemas.openxmlformats.org/officeDocument/2006/relationships/hyperlink" Target="http://www.myfrugalbusiness.com/2017/03/powerful-social-media-marketing-ideas-startup.html" TargetMode="External"/><Relationship Id="rId1798" Type="http://schemas.openxmlformats.org/officeDocument/2006/relationships/hyperlink" Target="http://pbs.twimg.com/profile_images/2149025369/profile-image-curation-traffic_normal.jpg" TargetMode="External"/><Relationship Id="rId2849" Type="http://schemas.openxmlformats.org/officeDocument/2006/relationships/hyperlink" Target="https://twitter.com/" TargetMode="External"/><Relationship Id="rId1658" Type="http://schemas.openxmlformats.org/officeDocument/2006/relationships/hyperlink" Target="http://pbs.twimg.com/profile_images/635224559868706816/FRMSais4_normal.jpg" TargetMode="External"/><Relationship Id="rId1865" Type="http://schemas.openxmlformats.org/officeDocument/2006/relationships/hyperlink" Target="https://pbs.twimg.com/media/DXsutNVWsAEZRmS.jpg" TargetMode="External"/><Relationship Id="rId2709" Type="http://schemas.openxmlformats.org/officeDocument/2006/relationships/hyperlink" Target="https://twitter.com/" TargetMode="External"/><Relationship Id="rId1518" Type="http://schemas.openxmlformats.org/officeDocument/2006/relationships/hyperlink" Target="http://pbs.twimg.com/profile_images/674257168854441984/2cXKYgFM_normal.jpg" TargetMode="External"/><Relationship Id="rId2916" Type="http://schemas.openxmlformats.org/officeDocument/2006/relationships/hyperlink" Target="https://twitter.com/" TargetMode="External"/><Relationship Id="rId3080" Type="http://schemas.openxmlformats.org/officeDocument/2006/relationships/hyperlink" Target="https://twitter.com/" TargetMode="External"/><Relationship Id="rId1725" Type="http://schemas.openxmlformats.org/officeDocument/2006/relationships/hyperlink" Target="http://pbs.twimg.com/profile_images/955460004286533634/is6EqmCl_normal.jpg" TargetMode="External"/><Relationship Id="rId1932" Type="http://schemas.openxmlformats.org/officeDocument/2006/relationships/hyperlink" Target="https://pbs.twimg.com/media/DXxR9UxWAAAaC49.jpg" TargetMode="External"/><Relationship Id="rId17" Type="http://schemas.openxmlformats.org/officeDocument/2006/relationships/hyperlink" Target="http://linked2success.co.uk/how-to-get-your-prospect-to-identify-problems-they-didnt-know-they-had" TargetMode="External"/><Relationship Id="rId2499" Type="http://schemas.openxmlformats.org/officeDocument/2006/relationships/hyperlink" Target="https://pbs.twimg.com/media/DYF43WMU8AEUuoD.jpg" TargetMode="External"/><Relationship Id="rId3757" Type="http://schemas.openxmlformats.org/officeDocument/2006/relationships/hyperlink" Target="https://twitter.com/" TargetMode="External"/><Relationship Id="rId1" Type="http://schemas.openxmlformats.org/officeDocument/2006/relationships/hyperlink" Target="https://www.the-emag.com/eshow-mexico" TargetMode="External"/><Relationship Id="rId678" Type="http://schemas.openxmlformats.org/officeDocument/2006/relationships/hyperlink" Target="https://www.linkedin.com/pulse/introductions-cornerstone-social-selling-mic-adam" TargetMode="External"/><Relationship Id="rId885" Type="http://schemas.openxmlformats.org/officeDocument/2006/relationships/hyperlink" Target="http://www.social-experts.net/dont-be-outsold" TargetMode="External"/><Relationship Id="rId2359" Type="http://schemas.openxmlformats.org/officeDocument/2006/relationships/hyperlink" Target="http://pbs.twimg.com/profile_images/1129115682/40222_123899460989128_100001072256821_128730_5433521_n_normal.jpg" TargetMode="External"/><Relationship Id="rId2566" Type="http://schemas.openxmlformats.org/officeDocument/2006/relationships/hyperlink" Target="https://pbs.twimg.com/media/DOSo3OwV4AUkTLS.jpg" TargetMode="External"/><Relationship Id="rId2773" Type="http://schemas.openxmlformats.org/officeDocument/2006/relationships/hyperlink" Target="https://twitter.com/" TargetMode="External"/><Relationship Id="rId2980" Type="http://schemas.openxmlformats.org/officeDocument/2006/relationships/hyperlink" Target="https://twitter.com/" TargetMode="External"/><Relationship Id="rId3617" Type="http://schemas.openxmlformats.org/officeDocument/2006/relationships/hyperlink" Target="https://twitter.com/" TargetMode="External"/><Relationship Id="rId538" Type="http://schemas.openxmlformats.org/officeDocument/2006/relationships/hyperlink" Target="https://www.inc.com/john-white/here-are-the-exact-words-to-use-on-social-media-to.html" TargetMode="External"/><Relationship Id="rId745" Type="http://schemas.openxmlformats.org/officeDocument/2006/relationships/hyperlink" Target="https://www.ebay.com/itm/112381939471?ul_noapp=true" TargetMode="External"/><Relationship Id="rId952" Type="http://schemas.openxmlformats.org/officeDocument/2006/relationships/hyperlink" Target="http://www.myfrugalbusiness.com/2017/04/importance-lead-generation-modern-business-prospects.html" TargetMode="External"/><Relationship Id="rId1168" Type="http://schemas.openxmlformats.org/officeDocument/2006/relationships/hyperlink" Target="https://pbs.twimg.com/media/DXsbPZcWsAEuhqc.jpg" TargetMode="External"/><Relationship Id="rId1375" Type="http://schemas.openxmlformats.org/officeDocument/2006/relationships/hyperlink" Target="https://pbs.twimg.com/media/DYm5XFQU0AA8fg_.jpg" TargetMode="External"/><Relationship Id="rId1582" Type="http://schemas.openxmlformats.org/officeDocument/2006/relationships/hyperlink" Target="http://pbs.twimg.com/profile_images/892511540099678208/9FSV4chQ_normal.jpg" TargetMode="External"/><Relationship Id="rId2219" Type="http://schemas.openxmlformats.org/officeDocument/2006/relationships/hyperlink" Target="http://pbs.twimg.com/profile_images/900825127780196352/RJhV8_wH_normal.jpg" TargetMode="External"/><Relationship Id="rId2426" Type="http://schemas.openxmlformats.org/officeDocument/2006/relationships/hyperlink" Target="https://pbs.twimg.com/tweet_video_thumb/DX8HzZZX4AAKy7k.jpg" TargetMode="External"/><Relationship Id="rId2633" Type="http://schemas.openxmlformats.org/officeDocument/2006/relationships/hyperlink" Target="https://twitter.com/" TargetMode="External"/><Relationship Id="rId81" Type="http://schemas.openxmlformats.org/officeDocument/2006/relationships/hyperlink" Target="http://sumo.ly/JiIi" TargetMode="External"/><Relationship Id="rId605" Type="http://schemas.openxmlformats.org/officeDocument/2006/relationships/hyperlink" Target="http://socialsellingmasters.com/training/2016/2016-state-of-social-selling/?utm_source=ReviveOldPost&amp;utm_medium=social&amp;utm_campaign=ReviveOldPost" TargetMode="External"/><Relationship Id="rId812" Type="http://schemas.openxmlformats.org/officeDocument/2006/relationships/hyperlink" Target="http://www.myfrugalbusiness.com/2017/11/how-manage-remote-sales-team-selling.html" TargetMode="External"/><Relationship Id="rId1028" Type="http://schemas.openxmlformats.org/officeDocument/2006/relationships/hyperlink" Target="https://pbs.twimg.com/media/DHxpY8YVYAA65qk.jpg" TargetMode="External"/><Relationship Id="rId1235" Type="http://schemas.openxmlformats.org/officeDocument/2006/relationships/hyperlink" Target="https://pbs.twimg.com/media/DYqMgNCUMAEPlS7.jpg" TargetMode="External"/><Relationship Id="rId1442" Type="http://schemas.openxmlformats.org/officeDocument/2006/relationships/hyperlink" Target="http://pbs.twimg.com/profile_images/943812965215506432/3-4S9PRE_normal.jpg" TargetMode="External"/><Relationship Id="rId2840" Type="http://schemas.openxmlformats.org/officeDocument/2006/relationships/hyperlink" Target="https://twitter.com/" TargetMode="External"/><Relationship Id="rId1302" Type="http://schemas.openxmlformats.org/officeDocument/2006/relationships/hyperlink" Target="https://pbs.twimg.com/media/DYqWFf7WsAAF-vF.jpg" TargetMode="External"/><Relationship Id="rId2700" Type="http://schemas.openxmlformats.org/officeDocument/2006/relationships/hyperlink" Target="https://twitter.com/" TargetMode="External"/><Relationship Id="rId3267" Type="http://schemas.openxmlformats.org/officeDocument/2006/relationships/hyperlink" Target="https://twitter.com/" TargetMode="External"/><Relationship Id="rId188" Type="http://schemas.openxmlformats.org/officeDocument/2006/relationships/hyperlink" Target="https://twitter.com/retailmeeting/status/971815869843165186" TargetMode="External"/><Relationship Id="rId395" Type="http://schemas.openxmlformats.org/officeDocument/2006/relationships/hyperlink" Target="https://www.ebay.com/itm/371928695443?ul_noapp=true" TargetMode="External"/><Relationship Id="rId2076" Type="http://schemas.openxmlformats.org/officeDocument/2006/relationships/hyperlink" Target="https://pbs.twimg.com/media/DYgdjQ1U8AIaGH5.jpg" TargetMode="External"/><Relationship Id="rId3474" Type="http://schemas.openxmlformats.org/officeDocument/2006/relationships/hyperlink" Target="https://twitter.com/" TargetMode="External"/><Relationship Id="rId3681" Type="http://schemas.openxmlformats.org/officeDocument/2006/relationships/hyperlink" Target="https://twitter.com/" TargetMode="External"/><Relationship Id="rId2283" Type="http://schemas.openxmlformats.org/officeDocument/2006/relationships/hyperlink" Target="https://pbs.twimg.com/media/DYkl0NdWkAEPRYv.jpg" TargetMode="External"/><Relationship Id="rId2490" Type="http://schemas.openxmlformats.org/officeDocument/2006/relationships/hyperlink" Target="https://pbs.twimg.com/media/DX22b4tU0AAL2gD.jpg" TargetMode="External"/><Relationship Id="rId3127" Type="http://schemas.openxmlformats.org/officeDocument/2006/relationships/hyperlink" Target="https://twitter.com/" TargetMode="External"/><Relationship Id="rId3334" Type="http://schemas.openxmlformats.org/officeDocument/2006/relationships/hyperlink" Target="https://twitter.com/" TargetMode="External"/><Relationship Id="rId3541" Type="http://schemas.openxmlformats.org/officeDocument/2006/relationships/hyperlink" Target="https://twitter.com/" TargetMode="External"/><Relationship Id="rId255" Type="http://schemas.openxmlformats.org/officeDocument/2006/relationships/hyperlink" Target="http://pplx.co/t/E2mon5rwgA3J/" TargetMode="External"/><Relationship Id="rId462" Type="http://schemas.openxmlformats.org/officeDocument/2006/relationships/hyperlink" Target="https://www.linkedin.com/feed/update/urn:li:activity:6376447603474866176" TargetMode="External"/><Relationship Id="rId1092" Type="http://schemas.openxmlformats.org/officeDocument/2006/relationships/hyperlink" Target="https://pbs.twimg.com/media/DXsnq15UMAAESMg.jpg" TargetMode="External"/><Relationship Id="rId2143" Type="http://schemas.openxmlformats.org/officeDocument/2006/relationships/hyperlink" Target="http://pbs.twimg.com/profile_images/676153819798065152/JkwueaWj_normal.jpg" TargetMode="External"/><Relationship Id="rId2350" Type="http://schemas.openxmlformats.org/officeDocument/2006/relationships/hyperlink" Target="http://pbs.twimg.com/profile_images/1129115682/40222_123899460989128_100001072256821_128730_5433521_n_normal.jpg" TargetMode="External"/><Relationship Id="rId3401" Type="http://schemas.openxmlformats.org/officeDocument/2006/relationships/hyperlink" Target="https://twitter.com/" TargetMode="External"/><Relationship Id="rId115" Type="http://schemas.openxmlformats.org/officeDocument/2006/relationships/hyperlink" Target="https://twitter.com/B2BMktgAcademy/status/970336081903276033" TargetMode="External"/><Relationship Id="rId322" Type="http://schemas.openxmlformats.org/officeDocument/2006/relationships/hyperlink" Target="https://www.tribalimpact.com/blog/5-top-tips-for-content-that-captures-your-audience-in-a-heartbeat?utm_campaign=Awareness%20-%20Social%20Media%20Policy%20&amp;utm_source=twitter&amp;utm_medium=social" TargetMode="External"/><Relationship Id="rId2003" Type="http://schemas.openxmlformats.org/officeDocument/2006/relationships/hyperlink" Target="http://pbs.twimg.com/profile_images/924987148536893440/XqD5PpfN_normal.jpg" TargetMode="External"/><Relationship Id="rId2210" Type="http://schemas.openxmlformats.org/officeDocument/2006/relationships/hyperlink" Target="https://pbs.twimg.com/media/DYqRRxCXkAIyEM3.jpg" TargetMode="External"/><Relationship Id="rId1769" Type="http://schemas.openxmlformats.org/officeDocument/2006/relationships/hyperlink" Target="http://pbs.twimg.com/profile_images/894549273202876416/WlGk4npW_normal.jpg" TargetMode="External"/><Relationship Id="rId1976" Type="http://schemas.openxmlformats.org/officeDocument/2006/relationships/hyperlink" Target="http://pbs.twimg.com/profile_images/934085900388073473/E5dE_SFB_normal.jpg" TargetMode="External"/><Relationship Id="rId3191" Type="http://schemas.openxmlformats.org/officeDocument/2006/relationships/hyperlink" Target="https://twitter.com/" TargetMode="External"/><Relationship Id="rId1629" Type="http://schemas.openxmlformats.org/officeDocument/2006/relationships/hyperlink" Target="http://pbs.twimg.com/profile_images/728492416764882944/Dk7SWJM2_normal.jpg" TargetMode="External"/><Relationship Id="rId1836" Type="http://schemas.openxmlformats.org/officeDocument/2006/relationships/hyperlink" Target="http://pbs.twimg.com/profile_images/846890010225721344/ypu4WPYT_normal.jpg" TargetMode="External"/><Relationship Id="rId1903" Type="http://schemas.openxmlformats.org/officeDocument/2006/relationships/hyperlink" Target="https://pbs.twimg.com/media/DYawI-WXUAA8Zxd.jpg" TargetMode="External"/><Relationship Id="rId3051" Type="http://schemas.openxmlformats.org/officeDocument/2006/relationships/hyperlink" Target="https://twitter.com/" TargetMode="External"/><Relationship Id="rId789" Type="http://schemas.openxmlformats.org/officeDocument/2006/relationships/hyperlink" Target="http://www.ebay.com/itm/371928721075?ul_noapp=true" TargetMode="External"/><Relationship Id="rId996" Type="http://schemas.openxmlformats.org/officeDocument/2006/relationships/hyperlink" Target="https://pbs.twimg.com/media/DXmGIrkUQAIj4nx.jpg"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3728" Type="http://schemas.openxmlformats.org/officeDocument/2006/relationships/hyperlink" Target="https://twitter.com/" TargetMode="External"/><Relationship Id="rId649" Type="http://schemas.openxmlformats.org/officeDocument/2006/relationships/hyperlink" Target="https://readyforsocial.com/a6f6fd558eb" TargetMode="External"/><Relationship Id="rId856" Type="http://schemas.openxmlformats.org/officeDocument/2006/relationships/hyperlink" Target="https://www.linkedin.com/pulse/why-your-sales-onboarding-process-broken-timothy-tim-hughes" TargetMode="External"/><Relationship Id="rId1279" Type="http://schemas.openxmlformats.org/officeDocument/2006/relationships/hyperlink" Target="https://pbs.twimg.com/media/DX26pxiUQAYDmeg.jpg" TargetMode="External"/><Relationship Id="rId1486" Type="http://schemas.openxmlformats.org/officeDocument/2006/relationships/hyperlink" Target="https://pbs.twimg.com/media/DXsyHXwV4AEPyeW.jpg" TargetMode="External"/><Relationship Id="rId2537" Type="http://schemas.openxmlformats.org/officeDocument/2006/relationships/hyperlink" Target="https://pbs.twimg.com/media/DOSo3OwV4AUkTLS.jpg" TargetMode="External"/><Relationship Id="rId509" Type="http://schemas.openxmlformats.org/officeDocument/2006/relationships/hyperlink" Target="http://bit.ly/2GkYgwf" TargetMode="External"/><Relationship Id="rId1139" Type="http://schemas.openxmlformats.org/officeDocument/2006/relationships/hyperlink" Target="https://pbs.twimg.com/media/DYAqCt6XkAMBBxe.jpg" TargetMode="External"/><Relationship Id="rId1346" Type="http://schemas.openxmlformats.org/officeDocument/2006/relationships/hyperlink" Target="https://pbs.twimg.com/media/DWvl3_kVoAAP3vy.jpg" TargetMode="External"/><Relationship Id="rId1693" Type="http://schemas.openxmlformats.org/officeDocument/2006/relationships/hyperlink" Target="http://pbs.twimg.com/profile_images/969455501472919552/OsjTS-mC_normal.jpg"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716" Type="http://schemas.openxmlformats.org/officeDocument/2006/relationships/hyperlink" Target="https://www.ebay.com/itm/112698293354?ul_noapp=true" TargetMode="External"/><Relationship Id="rId923" Type="http://schemas.openxmlformats.org/officeDocument/2006/relationships/hyperlink" Target="http://www.social-experts.net/dont-be-outsold" TargetMode="External"/><Relationship Id="rId1553" Type="http://schemas.openxmlformats.org/officeDocument/2006/relationships/hyperlink" Target="http://pbs.twimg.com/profile_images/3319336381/6ef895b9bd47b7c627993c237ca24f55_normal.png" TargetMode="External"/><Relationship Id="rId1760" Type="http://schemas.openxmlformats.org/officeDocument/2006/relationships/hyperlink" Target="http://pbs.twimg.com/profile_images/950802642959249408/YgjTgCza_normal.jpg"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52" Type="http://schemas.openxmlformats.org/officeDocument/2006/relationships/hyperlink" Target="http://sumo.ly/JiIi" TargetMode="External"/><Relationship Id="rId1206" Type="http://schemas.openxmlformats.org/officeDocument/2006/relationships/hyperlink" Target="https://pbs.twimg.com/media/DYqKR0RWsAERR_Y.jpg" TargetMode="External"/><Relationship Id="rId1413" Type="http://schemas.openxmlformats.org/officeDocument/2006/relationships/hyperlink" Target="http://pbs.twimg.com/profile_images/975326040577986560/y_RzaOCu_normal.jpg" TargetMode="External"/><Relationship Id="rId1620" Type="http://schemas.openxmlformats.org/officeDocument/2006/relationships/hyperlink" Target="http://pbs.twimg.com/profile_images/904040060005253120/9QjaOJRK_normal.jpg" TargetMode="External"/><Relationship Id="rId3378" Type="http://schemas.openxmlformats.org/officeDocument/2006/relationships/hyperlink" Target="https://twitter.com/" TargetMode="External"/><Relationship Id="rId3585" Type="http://schemas.openxmlformats.org/officeDocument/2006/relationships/hyperlink" Target="https://twitter.com/" TargetMode="External"/><Relationship Id="rId3792" Type="http://schemas.openxmlformats.org/officeDocument/2006/relationships/hyperlink" Target="https://api.twitter.com/1.1/geo/id/37ded68f419372ee.json" TargetMode="External"/><Relationship Id="rId299" Type="http://schemas.openxmlformats.org/officeDocument/2006/relationships/hyperlink" Target="https://www.youtube.com/watch?v=SKNW2cMMHow&amp;feature=youtu.be&amp;utm_content=bufferbfcbd&amp;utm_medium=social&amp;utm_source=twitter.com&amp;utm_campaign=buffer" TargetMode="External"/><Relationship Id="rId2187" Type="http://schemas.openxmlformats.org/officeDocument/2006/relationships/hyperlink" Target="http://pbs.twimg.com/profile_images/821355998325669888/YGnnLqoO_normal.jpg" TargetMode="External"/><Relationship Id="rId2394" Type="http://schemas.openxmlformats.org/officeDocument/2006/relationships/hyperlink" Target="http://pbs.twimg.com/profile_images/761642165286084609/VwbpOm8W_normal.jpg" TargetMode="External"/><Relationship Id="rId3238" Type="http://schemas.openxmlformats.org/officeDocument/2006/relationships/hyperlink" Target="https://twitter.com/" TargetMode="External"/><Relationship Id="rId3445" Type="http://schemas.openxmlformats.org/officeDocument/2006/relationships/hyperlink" Target="https://twitter.com/" TargetMode="External"/><Relationship Id="rId3652" Type="http://schemas.openxmlformats.org/officeDocument/2006/relationships/hyperlink" Target="https://twitter.com/" TargetMode="External"/><Relationship Id="rId159" Type="http://schemas.openxmlformats.org/officeDocument/2006/relationships/hyperlink" Target="https://www.lilachbullock.com/social-selling-tools/?ref=quuu&amp;utm_source=quuu" TargetMode="External"/><Relationship Id="rId366" Type="http://schemas.openxmlformats.org/officeDocument/2006/relationships/hyperlink" Target="https://www.strong-content.com/4-things-need-know-selling-fear/" TargetMode="External"/><Relationship Id="rId573" Type="http://schemas.openxmlformats.org/officeDocument/2006/relationships/hyperlink" Target="http://bit.ly/2BGWXYh" TargetMode="External"/><Relationship Id="rId780" Type="http://schemas.openxmlformats.org/officeDocument/2006/relationships/hyperlink" Target="https://www.ebay.com/itm/112705123161?ul_noapp=true" TargetMode="External"/><Relationship Id="rId2047" Type="http://schemas.openxmlformats.org/officeDocument/2006/relationships/hyperlink" Target="http://pbs.twimg.com/profile_images/874062201140551682/uN7ZdV3g_normal.jpg" TargetMode="External"/><Relationship Id="rId2254" Type="http://schemas.openxmlformats.org/officeDocument/2006/relationships/hyperlink" Target="https://pbs.twimg.com/media/DYqSpwgVQAE1uk0.jpg" TargetMode="External"/><Relationship Id="rId2461" Type="http://schemas.openxmlformats.org/officeDocument/2006/relationships/hyperlink" Target="http://pbs.twimg.com/profile_images/816348493501571076/NP9ckrsv_normal.jpg" TargetMode="External"/><Relationship Id="rId3305" Type="http://schemas.openxmlformats.org/officeDocument/2006/relationships/hyperlink" Target="https://twitter.com/" TargetMode="External"/><Relationship Id="rId3512" Type="http://schemas.openxmlformats.org/officeDocument/2006/relationships/hyperlink" Target="https://twitter.com/" TargetMode="External"/><Relationship Id="rId226" Type="http://schemas.openxmlformats.org/officeDocument/2006/relationships/hyperlink" Target="http://bit.ly/2oLPLT7" TargetMode="External"/><Relationship Id="rId433" Type="http://schemas.openxmlformats.org/officeDocument/2006/relationships/hyperlink" Target="http://ow.ly/htph30iRRd8" TargetMode="External"/><Relationship Id="rId1063" Type="http://schemas.openxmlformats.org/officeDocument/2006/relationships/hyperlink" Target="https://pbs.twimg.com/tweet_video_thumb/DXnhP0-VMAI9BNx.jpg" TargetMode="External"/><Relationship Id="rId1270" Type="http://schemas.openxmlformats.org/officeDocument/2006/relationships/hyperlink" Target="https://pbs.twimg.com/media/DYZqn9rX0AAm0nn.jpg" TargetMode="External"/><Relationship Id="rId2114" Type="http://schemas.openxmlformats.org/officeDocument/2006/relationships/hyperlink" Target="https://pbs.twimg.com/media/DX2jCAcXUAA3zpQ.jpg" TargetMode="External"/><Relationship Id="rId640" Type="http://schemas.openxmlformats.org/officeDocument/2006/relationships/hyperlink" Target="http://www.myfrugalbusiness.com/2018/01/top-social-media-tactics-generate-b2b-leads-sales.html" TargetMode="External"/><Relationship Id="rId2321" Type="http://schemas.openxmlformats.org/officeDocument/2006/relationships/hyperlink" Target="http://pbs.twimg.com/profile_images/909075667433644033/3IsGUKbQ_normal.jpg" TargetMode="External"/><Relationship Id="rId500" Type="http://schemas.openxmlformats.org/officeDocument/2006/relationships/hyperlink" Target="http://www.social-experts.net/how-to-roll-social-selling-across" TargetMode="External"/><Relationship Id="rId1130" Type="http://schemas.openxmlformats.org/officeDocument/2006/relationships/hyperlink" Target="https://pbs.twimg.com/media/DYPdbT_XcAAodHr.jpg" TargetMode="External"/><Relationship Id="rId1947" Type="http://schemas.openxmlformats.org/officeDocument/2006/relationships/hyperlink" Target="http://pbs.twimg.com/profile_images/626782661860683776/1tlSx_iz_normal.png" TargetMode="External"/><Relationship Id="rId3095" Type="http://schemas.openxmlformats.org/officeDocument/2006/relationships/hyperlink" Target="https://twitter.com/" TargetMode="External"/><Relationship Id="rId1807" Type="http://schemas.openxmlformats.org/officeDocument/2006/relationships/hyperlink" Target="http://pbs.twimg.com/profile_images/907620346836140032/OuqL1_gw_normal.jpg" TargetMode="External"/><Relationship Id="rId3162" Type="http://schemas.openxmlformats.org/officeDocument/2006/relationships/hyperlink" Target="https://twitter.com/" TargetMode="External"/><Relationship Id="rId290" Type="http://schemas.openxmlformats.org/officeDocument/2006/relationships/hyperlink" Target="https://buff.ly/2FfA6BZ" TargetMode="External"/><Relationship Id="rId3022" Type="http://schemas.openxmlformats.org/officeDocument/2006/relationships/hyperlink" Target="https://twitter.com/" TargetMode="External"/><Relationship Id="rId150" Type="http://schemas.openxmlformats.org/officeDocument/2006/relationships/hyperlink" Target="https://buff.ly/2FZBslj" TargetMode="External"/><Relationship Id="rId2788" Type="http://schemas.openxmlformats.org/officeDocument/2006/relationships/hyperlink" Target="https://twitter.com/" TargetMode="External"/><Relationship Id="rId2995" Type="http://schemas.openxmlformats.org/officeDocument/2006/relationships/hyperlink" Target="https://twitter.com/" TargetMode="External"/><Relationship Id="rId967" Type="http://schemas.openxmlformats.org/officeDocument/2006/relationships/hyperlink" Target="http://www.myfrugalbusiness.com/2017/11/top-twitter-tips-marketing-social-selling.html" TargetMode="External"/><Relationship Id="rId1597" Type="http://schemas.openxmlformats.org/officeDocument/2006/relationships/hyperlink" Target="http://pbs.twimg.com/profile_images/956587355552583683/mXJEPmBg_normal.jpg"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96" Type="http://schemas.openxmlformats.org/officeDocument/2006/relationships/hyperlink" Target="http://www.voiceamerica.com/show/1981/breakfast-with-game-changers" TargetMode="External"/><Relationship Id="rId827" Type="http://schemas.openxmlformats.org/officeDocument/2006/relationships/hyperlink" Target="http://www.myfrugalbusiness.com/2017/11/how-manage-remote-sales-team-selling.html" TargetMode="External"/><Relationship Id="rId1457" Type="http://schemas.openxmlformats.org/officeDocument/2006/relationships/hyperlink" Target="https://pbs.twimg.com/media/DPQlWIKUQAEXLns.jpg" TargetMode="External"/><Relationship Id="rId1664" Type="http://schemas.openxmlformats.org/officeDocument/2006/relationships/hyperlink" Target="http://pbs.twimg.com/profile_images/642126098994630656/QWREa-vP_normal.jpg" TargetMode="External"/><Relationship Id="rId1871" Type="http://schemas.openxmlformats.org/officeDocument/2006/relationships/hyperlink" Target="http://pbs.twimg.com/profile_images/746607582006120448/iSHfn0UE_normal.jpg" TargetMode="External"/><Relationship Id="rId2508" Type="http://schemas.openxmlformats.org/officeDocument/2006/relationships/hyperlink" Target="https://pbs.twimg.com/media/DX7Cc0NW0AAmxZm.jpg"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1317" Type="http://schemas.openxmlformats.org/officeDocument/2006/relationships/hyperlink" Target="https://pbs.twimg.com/media/DXsp4GCUQAEFEaD.jpg" TargetMode="External"/><Relationship Id="rId1524" Type="http://schemas.openxmlformats.org/officeDocument/2006/relationships/hyperlink" Target="http://pbs.twimg.com/profile_images/969789407032098816/woAUjOCA_normal.jpg" TargetMode="External"/><Relationship Id="rId1731" Type="http://schemas.openxmlformats.org/officeDocument/2006/relationships/hyperlink" Target="http://pbs.twimg.com/profile_images/839613900832165889/a8wV_7oz_normal.jpg" TargetMode="External"/><Relationship Id="rId23" Type="http://schemas.openxmlformats.org/officeDocument/2006/relationships/hyperlink" Target="https://buff.ly/2oX1SMH" TargetMode="External"/><Relationship Id="rId3489" Type="http://schemas.openxmlformats.org/officeDocument/2006/relationships/hyperlink" Target="https://twitter.com/" TargetMode="External"/><Relationship Id="rId3696" Type="http://schemas.openxmlformats.org/officeDocument/2006/relationships/hyperlink" Target="https://twitter.com/" TargetMode="External"/><Relationship Id="rId2298" Type="http://schemas.openxmlformats.org/officeDocument/2006/relationships/hyperlink" Target="http://pbs.twimg.com/profile_images/909075667433644033/3IsGUKbQ_normal.jpg" TargetMode="External"/><Relationship Id="rId3349" Type="http://schemas.openxmlformats.org/officeDocument/2006/relationships/hyperlink" Target="https://twitter.com/" TargetMode="External"/><Relationship Id="rId3556" Type="http://schemas.openxmlformats.org/officeDocument/2006/relationships/hyperlink" Target="https://twitter.com/" TargetMode="External"/><Relationship Id="rId477" Type="http://schemas.openxmlformats.org/officeDocument/2006/relationships/hyperlink" Target="https://www.ebay.com/itm/112809092386?ul_noapp=true" TargetMode="External"/><Relationship Id="rId684" Type="http://schemas.openxmlformats.org/officeDocument/2006/relationships/hyperlink" Target="https://hubs.ly/H09W0kX0" TargetMode="External"/><Relationship Id="rId2158" Type="http://schemas.openxmlformats.org/officeDocument/2006/relationships/hyperlink" Target="http://pbs.twimg.com/profile_images/853987068065796097/REP10k0__normal.jpg" TargetMode="External"/><Relationship Id="rId2365" Type="http://schemas.openxmlformats.org/officeDocument/2006/relationships/hyperlink" Target="http://pbs.twimg.com/profile_images/1129115682/40222_123899460989128_100001072256821_128730_5433521_n_normal.jpg" TargetMode="External"/><Relationship Id="rId3209" Type="http://schemas.openxmlformats.org/officeDocument/2006/relationships/hyperlink" Target="https://twitter.com/" TargetMode="External"/><Relationship Id="rId3763" Type="http://schemas.openxmlformats.org/officeDocument/2006/relationships/hyperlink" Target="https://twitter.com/" TargetMode="External"/><Relationship Id="rId337" Type="http://schemas.openxmlformats.org/officeDocument/2006/relationships/hyperlink" Target="http://bit.ly/2tXE0hJ" TargetMode="External"/><Relationship Id="rId891" Type="http://schemas.openxmlformats.org/officeDocument/2006/relationships/hyperlink" Target="http://www.social-experts.net/how-to-roll-social-selling-across" TargetMode="External"/><Relationship Id="rId2018" Type="http://schemas.openxmlformats.org/officeDocument/2006/relationships/hyperlink" Target="http://pbs.twimg.com/profile_images/874062201140551682/uN7ZdV3g_normal.jpg" TargetMode="External"/><Relationship Id="rId2572" Type="http://schemas.openxmlformats.org/officeDocument/2006/relationships/hyperlink" Target="http://pbs.twimg.com/profile_images/735212530918887424/BB8OGI4g_normal.jpg" TargetMode="External"/><Relationship Id="rId3416" Type="http://schemas.openxmlformats.org/officeDocument/2006/relationships/hyperlink" Target="https://twitter.com/" TargetMode="External"/><Relationship Id="rId3623" Type="http://schemas.openxmlformats.org/officeDocument/2006/relationships/hyperlink" Target="https://twitter.com/" TargetMode="External"/><Relationship Id="rId544" Type="http://schemas.openxmlformats.org/officeDocument/2006/relationships/hyperlink" Target="https://www.linkedin.com/pulse/importance-kpis-social-media-marketing-dennis-koutoudis/" TargetMode="External"/><Relationship Id="rId751" Type="http://schemas.openxmlformats.org/officeDocument/2006/relationships/hyperlink" Target="http://www.ebay.com/itm/112291038165?ul_noapp=true" TargetMode="External"/><Relationship Id="rId1174" Type="http://schemas.openxmlformats.org/officeDocument/2006/relationships/hyperlink" Target="https://pbs.twimg.com/media/DYAV19HUMAAGqU_.jpg" TargetMode="External"/><Relationship Id="rId1381" Type="http://schemas.openxmlformats.org/officeDocument/2006/relationships/hyperlink" Target="http://pbs.twimg.com/profile_images/899236126782836736/2RnRMPjN_normal.png" TargetMode="External"/><Relationship Id="rId2225" Type="http://schemas.openxmlformats.org/officeDocument/2006/relationships/hyperlink" Target="http://pbs.twimg.com/profile_images/839231366655004675/okTep9tN_normal.jpg" TargetMode="External"/><Relationship Id="rId2432" Type="http://schemas.openxmlformats.org/officeDocument/2006/relationships/hyperlink" Target="http://pbs.twimg.com/profile_images/856508969568935936/4szM0464_normal.jpg" TargetMode="External"/><Relationship Id="rId404" Type="http://schemas.openxmlformats.org/officeDocument/2006/relationships/hyperlink" Target="http://onlinemarketingview.blogspot.com/2018/02/9-surprising-facebook-marketing-tips.html" TargetMode="External"/><Relationship Id="rId611" Type="http://schemas.openxmlformats.org/officeDocument/2006/relationships/hyperlink" Target="http://bit.ly/2F9CPwN" TargetMode="External"/><Relationship Id="rId1034" Type="http://schemas.openxmlformats.org/officeDocument/2006/relationships/hyperlink" Target="https://pbs.twimg.com/media/DDUZI9fVYAAsWxS.jpg" TargetMode="External"/><Relationship Id="rId1241" Type="http://schemas.openxmlformats.org/officeDocument/2006/relationships/hyperlink" Target="https://pbs.twimg.com/media/DGyqDWjUwAIi6uY.jpg" TargetMode="External"/><Relationship Id="rId1101" Type="http://schemas.openxmlformats.org/officeDocument/2006/relationships/hyperlink" Target="https://pbs.twimg.com/media/DYBOB5gW0AEsNJB.jpg" TargetMode="External"/><Relationship Id="rId3066" Type="http://schemas.openxmlformats.org/officeDocument/2006/relationships/hyperlink" Target="https://twitter.com/" TargetMode="External"/><Relationship Id="rId3273" Type="http://schemas.openxmlformats.org/officeDocument/2006/relationships/hyperlink" Target="https://twitter.com/" TargetMode="External"/><Relationship Id="rId3480" Type="http://schemas.openxmlformats.org/officeDocument/2006/relationships/hyperlink" Target="https://twitter.com/" TargetMode="External"/><Relationship Id="rId194" Type="http://schemas.openxmlformats.org/officeDocument/2006/relationships/hyperlink" Target="http://socialfave.net.convey.pro/l/nX52Ja7" TargetMode="External"/><Relationship Id="rId1918" Type="http://schemas.openxmlformats.org/officeDocument/2006/relationships/hyperlink" Target="http://pbs.twimg.com/profile_images/423336432829079552/Qo40WvP4_normal.jpeg" TargetMode="External"/><Relationship Id="rId2082" Type="http://schemas.openxmlformats.org/officeDocument/2006/relationships/hyperlink" Target="http://pbs.twimg.com/profile_images/545662268440989696/EeuoyVto_normal.png" TargetMode="External"/><Relationship Id="rId3133" Type="http://schemas.openxmlformats.org/officeDocument/2006/relationships/hyperlink" Target="https://twitter.com/" TargetMode="External"/><Relationship Id="rId261" Type="http://schemas.openxmlformats.org/officeDocument/2006/relationships/hyperlink" Target="https://viralseed.pl/blog/videomarketing-dodac-youtube-reels/" TargetMode="External"/><Relationship Id="rId3340" Type="http://schemas.openxmlformats.org/officeDocument/2006/relationships/hyperlink" Target="https://twitter.com/" TargetMode="External"/><Relationship Id="rId2899" Type="http://schemas.openxmlformats.org/officeDocument/2006/relationships/hyperlink" Target="https://twitter.com/" TargetMode="External"/><Relationship Id="rId3200" Type="http://schemas.openxmlformats.org/officeDocument/2006/relationships/hyperlink" Target="https://twitter.com/" TargetMode="External"/><Relationship Id="rId121" Type="http://schemas.openxmlformats.org/officeDocument/2006/relationships/hyperlink" Target="http://www.theintcell.com/?utm_source=Social"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938" Type="http://schemas.openxmlformats.org/officeDocument/2006/relationships/hyperlink" Target="http://www.myfrugalbusiness.com/2018/02/save-money-marketing-digital-social-media-bootstrap.html" TargetMode="External"/><Relationship Id="rId1568" Type="http://schemas.openxmlformats.org/officeDocument/2006/relationships/hyperlink" Target="https://pbs.twimg.com/media/DDUZI9fVYAAsWxS.jpg" TargetMode="External"/><Relationship Id="rId1775" Type="http://schemas.openxmlformats.org/officeDocument/2006/relationships/hyperlink" Target="http://pbs.twimg.com/profile_images/894549273202876416/WlGk4npW_normal.jpg"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67" Type="http://schemas.openxmlformats.org/officeDocument/2006/relationships/hyperlink" Target="https://www.presse-citron.net/vero-nouveau-reseau-social-defie-instagram/?utm_source=Sociallymap&amp;utm_medium=Sociallymap&amp;utm_campaign=Sociallymap" TargetMode="External"/><Relationship Id="rId1428" Type="http://schemas.openxmlformats.org/officeDocument/2006/relationships/hyperlink" Target="https://pbs.twimg.com/media/DXsg2dxX4AE5HSj.jpg" TargetMode="External"/><Relationship Id="rId1635" Type="http://schemas.openxmlformats.org/officeDocument/2006/relationships/hyperlink" Target="http://pbs.twimg.com/profile_images/975265331827658753/4NvKJoyl_normal.jpg" TargetMode="External"/><Relationship Id="rId1982" Type="http://schemas.openxmlformats.org/officeDocument/2006/relationships/hyperlink" Target="http://pbs.twimg.com/profile_images/432258838494846976/n5rx9RHu_normal.jpeg" TargetMode="External"/><Relationship Id="rId1842" Type="http://schemas.openxmlformats.org/officeDocument/2006/relationships/hyperlink" Target="http://pbs.twimg.com/profile_images/875359882286956547/KWN4t2wB_normal.jpg" TargetMode="External"/><Relationship Id="rId1702" Type="http://schemas.openxmlformats.org/officeDocument/2006/relationships/hyperlink" Target="http://pbs.twimg.com/profile_images/743855747520356352/ViYZG0Y9_normal.jpg" TargetMode="External"/><Relationship Id="rId3667" Type="http://schemas.openxmlformats.org/officeDocument/2006/relationships/hyperlink" Target="https://twitter.com/" TargetMode="External"/><Relationship Id="rId588" Type="http://schemas.openxmlformats.org/officeDocument/2006/relationships/hyperlink" Target="http://tinyurl.com/yb7bterk" TargetMode="External"/><Relationship Id="rId795" Type="http://schemas.openxmlformats.org/officeDocument/2006/relationships/hyperlink" Target="https://www.ebay.com/itm/371928721079?ul_noapp=true" TargetMode="External"/><Relationship Id="rId2269" Type="http://schemas.openxmlformats.org/officeDocument/2006/relationships/hyperlink" Target="http://pbs.twimg.com/profile_images/770244132417605633/BQo293S6_normal.jpg" TargetMode="External"/><Relationship Id="rId2476" Type="http://schemas.openxmlformats.org/officeDocument/2006/relationships/hyperlink" Target="https://pbs.twimg.com/media/DX20l-kU0AA_PEC.jpg"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3527" Type="http://schemas.openxmlformats.org/officeDocument/2006/relationships/hyperlink" Target="https://twitter.com/" TargetMode="External"/><Relationship Id="rId3734" Type="http://schemas.openxmlformats.org/officeDocument/2006/relationships/hyperlink" Target="https://twitter.com/" TargetMode="External"/><Relationship Id="rId448" Type="http://schemas.openxmlformats.org/officeDocument/2006/relationships/hyperlink" Target="https://www.linkedin.com/pulse/support-your-valuable-salespeople-respect-time-tim-bond?utm_content=buffera804c&amp;utm_medium=social&amp;utm_source=twitter.com&amp;utm_campaign=buffer" TargetMode="External"/><Relationship Id="rId655" Type="http://schemas.openxmlformats.org/officeDocument/2006/relationships/hyperlink" Target="https://www.linkedin.com/feed/update/urn:li:activity:6308541944314228736" TargetMode="External"/><Relationship Id="rId862" Type="http://schemas.openxmlformats.org/officeDocument/2006/relationships/hyperlink" Target="http://digital-leadership-associates.passle.net/post/102esnv/the-importance-of-a-strong-network-rather-than-contacts" TargetMode="External"/><Relationship Id="rId1078" Type="http://schemas.openxmlformats.org/officeDocument/2006/relationships/hyperlink" Target="https://pbs.twimg.com/media/DYGaDJpXUAA3gTn.jpg" TargetMode="External"/><Relationship Id="rId1285" Type="http://schemas.openxmlformats.org/officeDocument/2006/relationships/hyperlink" Target="https://pbs.twimg.com/media/DYVr2khVwAAkDcu.jpg" TargetMode="External"/><Relationship Id="rId1492" Type="http://schemas.openxmlformats.org/officeDocument/2006/relationships/hyperlink" Target="http://pbs.twimg.com/profile_images/423336432829079552/Qo40WvP4_normal.jpeg" TargetMode="External"/><Relationship Id="rId2129" Type="http://schemas.openxmlformats.org/officeDocument/2006/relationships/hyperlink" Target="http://pbs.twimg.com/profile_images/964292232688881665/wcM3ZYSt_normal.jpg" TargetMode="External"/><Relationship Id="rId2336" Type="http://schemas.openxmlformats.org/officeDocument/2006/relationships/hyperlink" Target="http://pbs.twimg.com/profile_images/909075667433644033/3IsGUKbQ_normal.jpg" TargetMode="External"/><Relationship Id="rId2543" Type="http://schemas.openxmlformats.org/officeDocument/2006/relationships/hyperlink" Target="https://pbs.twimg.com/media/DHwmTGIUIAAiSuU.jpg" TargetMode="External"/><Relationship Id="rId2750" Type="http://schemas.openxmlformats.org/officeDocument/2006/relationships/hyperlink" Target="https://twitter.com/" TargetMode="External"/><Relationship Id="rId3801" Type="http://schemas.openxmlformats.org/officeDocument/2006/relationships/table" Target="../tables/table22.xml"/><Relationship Id="rId308" Type="http://schemas.openxmlformats.org/officeDocument/2006/relationships/hyperlink" Target="https://www.youtube.com/watch?v=SKNW2cMMHow&amp;feature=youtu.be&amp;utm_content=bufferbfcbd&amp;utm_medium=social&amp;utm_source=twitter.com&amp;utm_campaign=buffer" TargetMode="External"/><Relationship Id="rId515" Type="http://schemas.openxmlformats.org/officeDocument/2006/relationships/hyperlink" Target="https://www.ebay.com/itm/112381939472?ul_noapp=true" TargetMode="External"/><Relationship Id="rId722" Type="http://schemas.openxmlformats.org/officeDocument/2006/relationships/hyperlink" Target="https://www.ebay.com/itm/112809092386?ul_noapp=true" TargetMode="External"/><Relationship Id="rId1145" Type="http://schemas.openxmlformats.org/officeDocument/2006/relationships/hyperlink" Target="https://pbs.twimg.com/media/DYBFCSpW0AEnTCO.jpg" TargetMode="External"/><Relationship Id="rId1352" Type="http://schemas.openxmlformats.org/officeDocument/2006/relationships/hyperlink" Target="https://pbs.twimg.com/media/DHxpY8YVYAA65qk.jpg" TargetMode="External"/><Relationship Id="rId2403" Type="http://schemas.openxmlformats.org/officeDocument/2006/relationships/hyperlink" Target="http://pbs.twimg.com/profile_images/959976417466441728/IS8N_Zmt_normal.jpg" TargetMode="External"/><Relationship Id="rId1005" Type="http://schemas.openxmlformats.org/officeDocument/2006/relationships/hyperlink" Target="https://pbs.twimg.com/media/DPQlWIKUQAEXLns.jpg" TargetMode="External"/><Relationship Id="rId1212" Type="http://schemas.openxmlformats.org/officeDocument/2006/relationships/hyperlink" Target="https://pbs.twimg.com/media/DYk60iQVQAAUcXY.jpg" TargetMode="External"/><Relationship Id="rId2610" Type="http://schemas.openxmlformats.org/officeDocument/2006/relationships/hyperlink" Target="https://twitter.com/" TargetMode="External"/><Relationship Id="rId3177" Type="http://schemas.openxmlformats.org/officeDocument/2006/relationships/hyperlink" Target="https://twitter.com/" TargetMode="External"/><Relationship Id="rId3037" Type="http://schemas.openxmlformats.org/officeDocument/2006/relationships/hyperlink" Target="https://twitter.com/" TargetMode="External"/><Relationship Id="rId3384" Type="http://schemas.openxmlformats.org/officeDocument/2006/relationships/hyperlink" Target="https://twitter.com/" TargetMode="External"/><Relationship Id="rId3591" Type="http://schemas.openxmlformats.org/officeDocument/2006/relationships/hyperlink" Target="https://twitter.com/" TargetMode="External"/><Relationship Id="rId2193" Type="http://schemas.openxmlformats.org/officeDocument/2006/relationships/hyperlink" Target="http://pbs.twimg.com/profile_images/553236566777147392/xYVafTni_normal.png" TargetMode="External"/><Relationship Id="rId3244" Type="http://schemas.openxmlformats.org/officeDocument/2006/relationships/hyperlink" Target="https://twitter.com/" TargetMode="External"/><Relationship Id="rId3451" Type="http://schemas.openxmlformats.org/officeDocument/2006/relationships/hyperlink" Target="https://twitter.com/" TargetMode="External"/><Relationship Id="rId165" Type="http://schemas.openxmlformats.org/officeDocument/2006/relationships/hyperlink" Target="https://www.1min30.com/social-selling/8-conseils-pour-developper-votre-personnel-branding-sur-les-reseaux-sociaux-1287443433?utm_source=ReviveOldPost&amp;utm_medium=social&amp;utm_campaign=ReviveOldPost" TargetMode="External"/><Relationship Id="rId372" Type="http://schemas.openxmlformats.org/officeDocument/2006/relationships/hyperlink" Target="https://www.webmarketing-com.com/2016/03/03/45889-determiner-objectifs-social-media" TargetMode="External"/><Relationship Id="rId2053" Type="http://schemas.openxmlformats.org/officeDocument/2006/relationships/hyperlink" Target="http://pbs.twimg.com/profile_images/958749844620890112/BPLjhL7q_normal.jpg" TargetMode="External"/><Relationship Id="rId2260" Type="http://schemas.openxmlformats.org/officeDocument/2006/relationships/hyperlink" Target="https://pbs.twimg.com/media/DYp-gw8WAAAbW6W.jpg" TargetMode="External"/><Relationship Id="rId3104" Type="http://schemas.openxmlformats.org/officeDocument/2006/relationships/hyperlink" Target="https://twitter.com/" TargetMode="External"/><Relationship Id="rId3311" Type="http://schemas.openxmlformats.org/officeDocument/2006/relationships/hyperlink" Target="https://twitter.com/" TargetMode="External"/><Relationship Id="rId232" Type="http://schemas.openxmlformats.org/officeDocument/2006/relationships/hyperlink" Target="http://bit.ly/2EXH6X9" TargetMode="External"/><Relationship Id="rId2120" Type="http://schemas.openxmlformats.org/officeDocument/2006/relationships/hyperlink" Target="https://pbs.twimg.com/media/DYqEAmZX4AIfIym.jpg" TargetMode="External"/><Relationship Id="rId1679" Type="http://schemas.openxmlformats.org/officeDocument/2006/relationships/hyperlink" Target="https://pbs.twimg.com/tweet_video_thumb/DYBOLCKVMAIg1f0.jpg" TargetMode="External"/><Relationship Id="rId1886" Type="http://schemas.openxmlformats.org/officeDocument/2006/relationships/hyperlink" Target="http://pbs.twimg.com/profile_images/975215109785182208/lv0_Nuw__normal.jpg" TargetMode="External"/><Relationship Id="rId2937" Type="http://schemas.openxmlformats.org/officeDocument/2006/relationships/hyperlink" Target="https://twitter.com/" TargetMode="External"/><Relationship Id="rId909" Type="http://schemas.openxmlformats.org/officeDocument/2006/relationships/hyperlink" Target="https://buff.ly/2G3TD9m" TargetMode="External"/><Relationship Id="rId1539" Type="http://schemas.openxmlformats.org/officeDocument/2006/relationships/hyperlink" Target="https://pbs.twimg.com/media/DXxR9UxWAAAaC49.jpg" TargetMode="External"/><Relationship Id="rId1746" Type="http://schemas.openxmlformats.org/officeDocument/2006/relationships/hyperlink" Target="http://pbs.twimg.com/profile_images/452885701294424064/AmXyjJLV_normal.jpeg" TargetMode="External"/><Relationship Id="rId1953" Type="http://schemas.openxmlformats.org/officeDocument/2006/relationships/hyperlink" Target="http://pbs.twimg.com/profile_images/757984876645720064/yhajiVam_normal.jpg" TargetMode="External"/><Relationship Id="rId38" Type="http://schemas.openxmlformats.org/officeDocument/2006/relationships/hyperlink" Target="https://lnkd.in/eCa4Ek3" TargetMode="External"/><Relationship Id="rId1606" Type="http://schemas.openxmlformats.org/officeDocument/2006/relationships/hyperlink" Target="http://pbs.twimg.com/profile_images/965174088254803970/OiDn9qOE_normal.jpg" TargetMode="External"/><Relationship Id="rId1813" Type="http://schemas.openxmlformats.org/officeDocument/2006/relationships/hyperlink" Target="http://pbs.twimg.com/profile_images/529447651704463361/jyEQVQxC_normal.jpeg" TargetMode="External"/><Relationship Id="rId3778" Type="http://schemas.openxmlformats.org/officeDocument/2006/relationships/hyperlink" Target="https://twitter.com/" TargetMode="External"/><Relationship Id="rId699" Type="http://schemas.openxmlformats.org/officeDocument/2006/relationships/hyperlink" Target="http://www.social-experts.net/dont-be-outsold" TargetMode="External"/><Relationship Id="rId2587" Type="http://schemas.openxmlformats.org/officeDocument/2006/relationships/hyperlink" Target="https://twitter.com/" TargetMode="External"/><Relationship Id="rId2794" Type="http://schemas.openxmlformats.org/officeDocument/2006/relationships/hyperlink" Target="https://twitter.com/" TargetMode="External"/><Relationship Id="rId3638" Type="http://schemas.openxmlformats.org/officeDocument/2006/relationships/hyperlink" Target="https://twitter.com/" TargetMode="External"/><Relationship Id="rId559" Type="http://schemas.openxmlformats.org/officeDocument/2006/relationships/hyperlink" Target="https://business.linkedin.com/sales-solutions/blog/customer-stories/2018/03/sales-navigator-success-stories--tech-and-professional-services-?utm_source=feedblitz&amp;utm_medium=FeedBlitzRss&amp;utm_campaign=salessolutions" TargetMode="External"/><Relationship Id="rId766" Type="http://schemas.openxmlformats.org/officeDocument/2006/relationships/hyperlink" Target="http://www.ebay.com/itm/372055657316?ul_noapp=true" TargetMode="External"/><Relationship Id="rId1189" Type="http://schemas.openxmlformats.org/officeDocument/2006/relationships/hyperlink" Target="https://pbs.twimg.com/media/DYpu2vYX0AAiBpk.png" TargetMode="External"/><Relationship Id="rId1396" Type="http://schemas.openxmlformats.org/officeDocument/2006/relationships/hyperlink" Target="http://pbs.twimg.com/profile_images/664123032932212740/nKfQfULp_normal.jpg" TargetMode="External"/><Relationship Id="rId2447" Type="http://schemas.openxmlformats.org/officeDocument/2006/relationships/hyperlink" Target="https://pbs.twimg.com/media/DYCMva_V4AAjfBb.jpg" TargetMode="External"/><Relationship Id="rId419" Type="http://schemas.openxmlformats.org/officeDocument/2006/relationships/hyperlink" Target="http://bit.ly/SBE-SAP-SSS-Ep5?utm_content=68717619&amp;utm_medium=social&amp;utm_source=twitter" TargetMode="External"/><Relationship Id="rId626" Type="http://schemas.openxmlformats.org/officeDocument/2006/relationships/hyperlink" Target="http://contentmarketinginstitute.com/2017/11/marketers-data-scientists/" TargetMode="External"/><Relationship Id="rId973" Type="http://schemas.openxmlformats.org/officeDocument/2006/relationships/hyperlink" Target="http://www.myfrugalbusiness.com/2017/11/how-manage-remote-sales-team-selling.html" TargetMode="External"/><Relationship Id="rId1049" Type="http://schemas.openxmlformats.org/officeDocument/2006/relationships/hyperlink" Target="https://pbs.twimg.com/media/DXhKZA0UMAAu5PN.jpg" TargetMode="External"/><Relationship Id="rId1256" Type="http://schemas.openxmlformats.org/officeDocument/2006/relationships/hyperlink" Target="https://pbs.twimg.com/media/DYVf7wJXcAMSwQi.jpg" TargetMode="External"/><Relationship Id="rId2307" Type="http://schemas.openxmlformats.org/officeDocument/2006/relationships/hyperlink" Target="http://pbs.twimg.com/profile_images/909075667433644033/3IsGUKbQ_normal.jpg"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3705" Type="http://schemas.openxmlformats.org/officeDocument/2006/relationships/hyperlink" Target="https://twitter.com/" TargetMode="External"/><Relationship Id="rId833" Type="http://schemas.openxmlformats.org/officeDocument/2006/relationships/hyperlink" Target="https://www.linkedin.com/pulse/how-socially-sell-video-interview-ian-moyse-?trk=mp-reader-card" TargetMode="External"/><Relationship Id="rId1116" Type="http://schemas.openxmlformats.org/officeDocument/2006/relationships/hyperlink" Target="https://pbs.twimg.com/media/DXxR9UxWAAAaC49.jpg" TargetMode="External"/><Relationship Id="rId1463" Type="http://schemas.openxmlformats.org/officeDocument/2006/relationships/hyperlink" Target="http://abs.twimg.com/sticky/default_profile_images/default_profile_normal.png" TargetMode="External"/><Relationship Id="rId1670" Type="http://schemas.openxmlformats.org/officeDocument/2006/relationships/hyperlink" Target="http://pbs.twimg.com/profile_images/642126098994630656/QWREa-vP_normal.jpg" TargetMode="External"/><Relationship Id="rId2514" Type="http://schemas.openxmlformats.org/officeDocument/2006/relationships/hyperlink" Target="http://pbs.twimg.com/profile_images/856508969568935936/4szM0464_normal.jpg" TargetMode="External"/><Relationship Id="rId2721" Type="http://schemas.openxmlformats.org/officeDocument/2006/relationships/hyperlink" Target="https://twitter.com/" TargetMode="External"/><Relationship Id="rId900" Type="http://schemas.openxmlformats.org/officeDocument/2006/relationships/hyperlink" Target="http://www.social-experts.net/creating-business-case/" TargetMode="External"/><Relationship Id="rId1323" Type="http://schemas.openxmlformats.org/officeDocument/2006/relationships/hyperlink" Target="https://pbs.twimg.com/media/DX7Cc0NW0AAmxZm.jpg" TargetMode="External"/><Relationship Id="rId1530" Type="http://schemas.openxmlformats.org/officeDocument/2006/relationships/hyperlink" Target="https://pbs.twimg.com/media/DXx5dv4XkAEZKHn.jpg" TargetMode="External"/><Relationship Id="rId3288" Type="http://schemas.openxmlformats.org/officeDocument/2006/relationships/hyperlink" Target="https://twitter.com/" TargetMode="External"/><Relationship Id="rId3495" Type="http://schemas.openxmlformats.org/officeDocument/2006/relationships/hyperlink" Target="https://twitter.com/" TargetMode="External"/><Relationship Id="rId2097" Type="http://schemas.openxmlformats.org/officeDocument/2006/relationships/hyperlink" Target="https://pbs.twimg.com/media/DYlLHxZXkAAi9mY.jpg" TargetMode="External"/><Relationship Id="rId3148" Type="http://schemas.openxmlformats.org/officeDocument/2006/relationships/hyperlink" Target="https://twitter.com/" TargetMode="External"/><Relationship Id="rId3355" Type="http://schemas.openxmlformats.org/officeDocument/2006/relationships/hyperlink" Target="https://twitter.com/" TargetMode="External"/><Relationship Id="rId3562" Type="http://schemas.openxmlformats.org/officeDocument/2006/relationships/hyperlink" Target="https://twitter.com/" TargetMode="External"/><Relationship Id="rId276" Type="http://schemas.openxmlformats.org/officeDocument/2006/relationships/hyperlink" Target="http://www.shoosocialmedia.co.uk/business/its-not-what-you-know-its-who-you-know-5-reasons-why-your-employees-should-be-on-linkedin/" TargetMode="External"/><Relationship Id="rId483" Type="http://schemas.openxmlformats.org/officeDocument/2006/relationships/hyperlink" Target="http://www.social-experts.net/dog-whistle-content/" TargetMode="External"/><Relationship Id="rId690" Type="http://schemas.openxmlformats.org/officeDocument/2006/relationships/hyperlink" Target="https://blog.iandyoo.com/guide-de-d%C3%A9couverte-client-3-d%C3%A9finir-les-objectifs?utm_campaign=Vendre%20plus%20%3A%20Social%20Selling%20%26%20Inbound%20Sales&amp;utm_content=66792158&amp;utm_medium=social&amp;utm_source=twitter" TargetMode="External"/><Relationship Id="rId2164" Type="http://schemas.openxmlformats.org/officeDocument/2006/relationships/hyperlink" Target="http://pbs.twimg.com/profile_images/853987068065796097/REP10k0__normal.jpg" TargetMode="External"/><Relationship Id="rId2371" Type="http://schemas.openxmlformats.org/officeDocument/2006/relationships/hyperlink" Target="http://pbs.twimg.com/profile_images/1129115682/40222_123899460989128_100001072256821_128730_5433521_n_normal.jpg" TargetMode="External"/><Relationship Id="rId3008" Type="http://schemas.openxmlformats.org/officeDocument/2006/relationships/hyperlink" Target="https://twitter.com/" TargetMode="External"/><Relationship Id="rId3215" Type="http://schemas.openxmlformats.org/officeDocument/2006/relationships/hyperlink" Target="https://twitter.com/" TargetMode="External"/><Relationship Id="rId3422" Type="http://schemas.openxmlformats.org/officeDocument/2006/relationships/hyperlink" Target="https://twitter.com/" TargetMode="External"/><Relationship Id="rId136" Type="http://schemas.openxmlformats.org/officeDocument/2006/relationships/hyperlink" Target="http://gag.gl/p6REqw" TargetMode="External"/><Relationship Id="rId343" Type="http://schemas.openxmlformats.org/officeDocument/2006/relationships/hyperlink" Target="https://www.strong-content.com/social-selling-sales-tool-using-every-day/" TargetMode="External"/><Relationship Id="rId550" Type="http://schemas.openxmlformats.org/officeDocument/2006/relationships/hyperlink" Target="https://twitter.com/dbiweb/status/975151293663674369" TargetMode="External"/><Relationship Id="rId1180" Type="http://schemas.openxmlformats.org/officeDocument/2006/relationships/hyperlink" Target="https://pbs.twimg.com/media/DYBCCeHXcAAi9y9.jpg" TargetMode="External"/><Relationship Id="rId2024" Type="http://schemas.openxmlformats.org/officeDocument/2006/relationships/hyperlink" Target="http://pbs.twimg.com/profile_images/874062201140551682/uN7ZdV3g_normal.jpg" TargetMode="External"/><Relationship Id="rId2231" Type="http://schemas.openxmlformats.org/officeDocument/2006/relationships/hyperlink" Target="https://pbs.twimg.com/media/DXsKL0kXUAA2OGL.jpg" TargetMode="External"/><Relationship Id="rId203" Type="http://schemas.openxmlformats.org/officeDocument/2006/relationships/hyperlink" Target="http://klou.tt/15hb609tjkjfw" TargetMode="External"/><Relationship Id="rId1040" Type="http://schemas.openxmlformats.org/officeDocument/2006/relationships/hyperlink" Target="https://pbs.twimg.com/media/Bu6xxlxIIAAprFC.png" TargetMode="External"/><Relationship Id="rId410" Type="http://schemas.openxmlformats.org/officeDocument/2006/relationships/hyperlink" Target="http://onlinemarketingview.blogspot.com/2018/02/9-surprising-facebook-marketing-tips.html" TargetMode="External"/><Relationship Id="rId1997" Type="http://schemas.openxmlformats.org/officeDocument/2006/relationships/hyperlink" Target="https://pbs.twimg.com/media/DYkyebuVQAItF_3.jpg" TargetMode="External"/><Relationship Id="rId1205" Type="http://schemas.openxmlformats.org/officeDocument/2006/relationships/hyperlink" Target="https://pbs.twimg.com/media/DYictoQVMAAcZut.jpg" TargetMode="External"/><Relationship Id="rId1857" Type="http://schemas.openxmlformats.org/officeDocument/2006/relationships/hyperlink" Target="http://pbs.twimg.com/profile_images/592090818451677184/SUytlm5h_normal.jpg" TargetMode="External"/><Relationship Id="rId2810" Type="http://schemas.openxmlformats.org/officeDocument/2006/relationships/hyperlink" Target="https://twitter.com/" TargetMode="External"/><Relationship Id="rId2908" Type="http://schemas.openxmlformats.org/officeDocument/2006/relationships/hyperlink" Target="https://twitter.com/" TargetMode="External"/><Relationship Id="rId51" Type="http://schemas.openxmlformats.org/officeDocument/2006/relationships/hyperlink" Target="http://sumo.ly/JiIi" TargetMode="External"/><Relationship Id="rId1412" Type="http://schemas.openxmlformats.org/officeDocument/2006/relationships/hyperlink" Target="http://pbs.twimg.com/profile_images/975326040577986560/y_RzaOCu_normal.jpg" TargetMode="External"/><Relationship Id="rId1717" Type="http://schemas.openxmlformats.org/officeDocument/2006/relationships/hyperlink" Target="https://pbs.twimg.com/media/DYGW6TZXUAgdoCH.jpg" TargetMode="External"/><Relationship Id="rId1924" Type="http://schemas.openxmlformats.org/officeDocument/2006/relationships/hyperlink" Target="https://pbs.twimg.com/media/DYazNK2W4AY9YJS.jpg" TargetMode="External"/><Relationship Id="rId3072" Type="http://schemas.openxmlformats.org/officeDocument/2006/relationships/hyperlink" Target="https://twitter.com/" TargetMode="External"/><Relationship Id="rId3377" Type="http://schemas.openxmlformats.org/officeDocument/2006/relationships/hyperlink" Target="https://twitter.com/" TargetMode="External"/><Relationship Id="rId298" Type="http://schemas.openxmlformats.org/officeDocument/2006/relationships/hyperlink" Target="https://medium.com/@Timothy_Hughes/the-secret-of-social-media-success-for-small-businesses-41cc4a127d02" TargetMode="External"/><Relationship Id="rId3584" Type="http://schemas.openxmlformats.org/officeDocument/2006/relationships/hyperlink" Target="https://twitter.com/" TargetMode="External"/><Relationship Id="rId3791" Type="http://schemas.openxmlformats.org/officeDocument/2006/relationships/hyperlink" Target="https://api.twitter.com/1.1/geo/id/3980fd5d8a818646.json" TargetMode="External"/><Relationship Id="rId158" Type="http://schemas.openxmlformats.org/officeDocument/2006/relationships/hyperlink" Target="http://offers.hubspot.com/mastering-social-selling?utm_campaign=Twitter%20Offers&amp;utm_content=7189362&amp;utm_medium=social&amp;utm_source=twitter" TargetMode="External"/><Relationship Id="rId2186" Type="http://schemas.openxmlformats.org/officeDocument/2006/relationships/hyperlink" Target="http://pbs.twimg.com/profile_images/821355998325669888/YGnnLqoO_normal.jpg" TargetMode="External"/><Relationship Id="rId2393" Type="http://schemas.openxmlformats.org/officeDocument/2006/relationships/hyperlink" Target="http://pbs.twimg.com/profile_images/761642165286084609/VwbpOm8W_normal.jpg" TargetMode="External"/><Relationship Id="rId2698" Type="http://schemas.openxmlformats.org/officeDocument/2006/relationships/hyperlink" Target="https://twitter.com/" TargetMode="External"/><Relationship Id="rId3237" Type="http://schemas.openxmlformats.org/officeDocument/2006/relationships/hyperlink" Target="https://twitter.com/" TargetMode="External"/><Relationship Id="rId3444" Type="http://schemas.openxmlformats.org/officeDocument/2006/relationships/hyperlink" Target="https://twitter.com/" TargetMode="External"/><Relationship Id="rId3651" Type="http://schemas.openxmlformats.org/officeDocument/2006/relationships/hyperlink" Target="https://twitter.com/" TargetMode="External"/><Relationship Id="rId365" Type="http://schemas.openxmlformats.org/officeDocument/2006/relationships/hyperlink" Target="https://www.vidyard.com/blog/video-book-replaces-ebook/" TargetMode="External"/><Relationship Id="rId572" Type="http://schemas.openxmlformats.org/officeDocument/2006/relationships/hyperlink" Target="http://bit.ly/2BGWXYh" TargetMode="External"/><Relationship Id="rId2046" Type="http://schemas.openxmlformats.org/officeDocument/2006/relationships/hyperlink" Target="http://pbs.twimg.com/profile_images/874062201140551682/uN7ZdV3g_normal.jpg" TargetMode="External"/><Relationship Id="rId2253" Type="http://schemas.openxmlformats.org/officeDocument/2006/relationships/hyperlink" Target="https://pbs.twimg.com/media/DXnjt05W4AIbqSi.jpg" TargetMode="External"/><Relationship Id="rId2460" Type="http://schemas.openxmlformats.org/officeDocument/2006/relationships/hyperlink" Target="https://pbs.twimg.com/media/DX26pxiUQAYDmeg.jpg" TargetMode="External"/><Relationship Id="rId3304" Type="http://schemas.openxmlformats.org/officeDocument/2006/relationships/hyperlink" Target="https://twitter.com/" TargetMode="External"/><Relationship Id="rId3511" Type="http://schemas.openxmlformats.org/officeDocument/2006/relationships/hyperlink" Target="https://twitter.com/" TargetMode="External"/><Relationship Id="rId3749" Type="http://schemas.openxmlformats.org/officeDocument/2006/relationships/hyperlink" Target="https://twitter.com/" TargetMode="External"/><Relationship Id="rId225" Type="http://schemas.openxmlformats.org/officeDocument/2006/relationships/hyperlink" Target="http://bit.ly/2oLPLT7" TargetMode="External"/><Relationship Id="rId432" Type="http://schemas.openxmlformats.org/officeDocument/2006/relationships/hyperlink" Target="http://ow.ly/ZNGj30iP5HE" TargetMode="External"/><Relationship Id="rId877" Type="http://schemas.openxmlformats.org/officeDocument/2006/relationships/hyperlink" Target="http://digital-leadership-associates.passle.net/post/102ervn/sales-its-not-all-about-you-its-all-about-the-buyer?utm_content=bufferf07ca&amp;utm_medium=social&amp;utm_source=twitter.com&amp;utm_campaign=buffer" TargetMode="External"/><Relationship Id="rId1062" Type="http://schemas.openxmlformats.org/officeDocument/2006/relationships/hyperlink" Target="https://pbs.twimg.com/media/DHxpY8YVYAA65qk.jpg" TargetMode="External"/><Relationship Id="rId2113" Type="http://schemas.openxmlformats.org/officeDocument/2006/relationships/hyperlink" Target="http://pbs.twimg.com/profile_images/695245027266658304/NhjJMCTh_normal.jpg" TargetMode="External"/><Relationship Id="rId2320" Type="http://schemas.openxmlformats.org/officeDocument/2006/relationships/hyperlink" Target="http://pbs.twimg.com/profile_images/909075667433644033/3IsGUKbQ_normal.jpg" TargetMode="External"/><Relationship Id="rId2558" Type="http://schemas.openxmlformats.org/officeDocument/2006/relationships/hyperlink" Target="https://pbs.twimg.com/media/C0oFgTZW8AMvMFT.jpg"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3609" Type="http://schemas.openxmlformats.org/officeDocument/2006/relationships/hyperlink" Target="https://twitter.com/" TargetMode="External"/><Relationship Id="rId737" Type="http://schemas.openxmlformats.org/officeDocument/2006/relationships/hyperlink" Target="https://www.ebay.com/itm/371928695443?ul_noapp=true" TargetMode="External"/><Relationship Id="rId944" Type="http://schemas.openxmlformats.org/officeDocument/2006/relationships/hyperlink" Target="http://www.myfrugalbusiness.com/2017/11/top-twitter-tips-marketing-social-selling.html" TargetMode="External"/><Relationship Id="rId1367" Type="http://schemas.openxmlformats.org/officeDocument/2006/relationships/hyperlink" Target="https://pbs.twimg.com/media/DXLOLauXcAAGw1Q.jpg" TargetMode="External"/><Relationship Id="rId1574" Type="http://schemas.openxmlformats.org/officeDocument/2006/relationships/hyperlink" Target="http://pbs.twimg.com/profile_images/872467343623897089/-PN3Zp2Z_normal.jpg" TargetMode="External"/><Relationship Id="rId1781" Type="http://schemas.openxmlformats.org/officeDocument/2006/relationships/hyperlink" Target="https://pbs.twimg.com/media/DX8O8rNWsAAu4Qg.jpg" TargetMode="External"/><Relationship Id="rId2418" Type="http://schemas.openxmlformats.org/officeDocument/2006/relationships/hyperlink" Target="https://pbs.twimg.com/media/DOSo3OwV4AUkTLS.jpg"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73" Type="http://schemas.openxmlformats.org/officeDocument/2006/relationships/hyperlink" Target="https://included.co/tips-selling-coworking-spaces/" TargetMode="External"/><Relationship Id="rId804" Type="http://schemas.openxmlformats.org/officeDocument/2006/relationships/hyperlink" Target="http://www.myfrugalbusiness.com/2017/08/unique-marketing-advertising-digital-media-stand-out.html" TargetMode="External"/><Relationship Id="rId1227" Type="http://schemas.openxmlformats.org/officeDocument/2006/relationships/hyperlink" Target="https://pbs.twimg.com/media/CFSWZBkWIAAkC-l.png" TargetMode="External"/><Relationship Id="rId1434" Type="http://schemas.openxmlformats.org/officeDocument/2006/relationships/hyperlink" Target="http://pbs.twimg.com/profile_images/760807298377871360/Qcx7fm7E_normal.jpg" TargetMode="External"/><Relationship Id="rId1641" Type="http://schemas.openxmlformats.org/officeDocument/2006/relationships/hyperlink" Target="http://pbs.twimg.com/profile_images/736583781503664130/_HYspSSz_normal.jpg" TargetMode="External"/><Relationship Id="rId1879" Type="http://schemas.openxmlformats.org/officeDocument/2006/relationships/hyperlink" Target="http://pbs.twimg.com/profile_images/753592259417890816/sQsLbw-Y_normal.jpg" TargetMode="External"/><Relationship Id="rId3094" Type="http://schemas.openxmlformats.org/officeDocument/2006/relationships/hyperlink" Target="https://twitter.com/" TargetMode="External"/><Relationship Id="rId1501" Type="http://schemas.openxmlformats.org/officeDocument/2006/relationships/hyperlink" Target="http://pbs.twimg.com/profile_images/931125294827581440/xhkqdo0v_normal.jpg" TargetMode="External"/><Relationship Id="rId1739" Type="http://schemas.openxmlformats.org/officeDocument/2006/relationships/hyperlink" Target="https://pbs.twimg.com/media/DYGZvz6X4AAUGeh.jpg" TargetMode="External"/><Relationship Id="rId1946" Type="http://schemas.openxmlformats.org/officeDocument/2006/relationships/hyperlink" Target="http://pbs.twimg.com/profile_images/626782661860683776/1tlSx_iz_normal.png" TargetMode="External"/><Relationship Id="rId3399" Type="http://schemas.openxmlformats.org/officeDocument/2006/relationships/hyperlink" Target="https://twitter.com/" TargetMode="External"/><Relationship Id="rId1806" Type="http://schemas.openxmlformats.org/officeDocument/2006/relationships/hyperlink" Target="http://pbs.twimg.com/profile_images/889509549736165378/PoKR9JGC_normal.jpg" TargetMode="External"/><Relationship Id="rId3161" Type="http://schemas.openxmlformats.org/officeDocument/2006/relationships/hyperlink" Target="https://twitter.com/" TargetMode="External"/><Relationship Id="rId3259" Type="http://schemas.openxmlformats.org/officeDocument/2006/relationships/hyperlink" Target="https://twitter.com/" TargetMode="External"/><Relationship Id="rId3466" Type="http://schemas.openxmlformats.org/officeDocument/2006/relationships/hyperlink" Target="https://twitter.com/" TargetMode="External"/><Relationship Id="rId387" Type="http://schemas.openxmlformats.org/officeDocument/2006/relationships/hyperlink" Target="https://www.linkedin.com/pulse/importance-kpis-social-media-marketing-dennis-koutoudis/" TargetMode="External"/><Relationship Id="rId594" Type="http://schemas.openxmlformats.org/officeDocument/2006/relationships/hyperlink" Target="http://ow.ly/r0rt30iyW8N" TargetMode="External"/><Relationship Id="rId2068" Type="http://schemas.openxmlformats.org/officeDocument/2006/relationships/hyperlink" Target="http://pbs.twimg.com/profile_images/975215204211576832/hEeb-J9P_normal.jpg" TargetMode="External"/><Relationship Id="rId2275" Type="http://schemas.openxmlformats.org/officeDocument/2006/relationships/hyperlink" Target="http://pbs.twimg.com/profile_images/770244132417605633/BQo293S6_normal.jpg" TargetMode="External"/><Relationship Id="rId3021" Type="http://schemas.openxmlformats.org/officeDocument/2006/relationships/hyperlink" Target="https://twitter.com/" TargetMode="External"/><Relationship Id="rId3119" Type="http://schemas.openxmlformats.org/officeDocument/2006/relationships/hyperlink" Target="https://twitter.com/" TargetMode="External"/><Relationship Id="rId3326" Type="http://schemas.openxmlformats.org/officeDocument/2006/relationships/hyperlink" Target="https://twitter.com/" TargetMode="External"/><Relationship Id="rId3673" Type="http://schemas.openxmlformats.org/officeDocument/2006/relationships/hyperlink" Target="https://twitter.com/" TargetMode="External"/><Relationship Id="rId247" Type="http://schemas.openxmlformats.org/officeDocument/2006/relationships/hyperlink" Target="http://www.social-experts.net/seller-beware-you-have-only-one-chance-to-make-a-good-impression/?utm_content=buffer3d6b1&amp;utm_medium=social&amp;utm_source=twitter.com&amp;utm_campaign=buffer" TargetMode="External"/><Relationship Id="rId899" Type="http://schemas.openxmlformats.org/officeDocument/2006/relationships/hyperlink" Target="http://www.social-experts.net/people-dont-choose-emails/" TargetMode="External"/><Relationship Id="rId1084" Type="http://schemas.openxmlformats.org/officeDocument/2006/relationships/hyperlink" Target="https://pbs.twimg.com/media/DYGdRGSX4AAiOGS.jpg" TargetMode="External"/><Relationship Id="rId2482" Type="http://schemas.openxmlformats.org/officeDocument/2006/relationships/hyperlink" Target="https://pbs.twimg.com/media/DYZX0F6WkAAvaTK.jpg" TargetMode="External"/><Relationship Id="rId2787" Type="http://schemas.openxmlformats.org/officeDocument/2006/relationships/hyperlink" Target="https://twitter.com/" TargetMode="External"/><Relationship Id="rId3533" Type="http://schemas.openxmlformats.org/officeDocument/2006/relationships/hyperlink" Target="https://twitter.com/" TargetMode="External"/><Relationship Id="rId3740" Type="http://schemas.openxmlformats.org/officeDocument/2006/relationships/hyperlink" Target="https://twitter.com/" TargetMode="External"/><Relationship Id="rId107" Type="http://schemas.openxmlformats.org/officeDocument/2006/relationships/hyperlink" Target="https://app.quuu.co/r/pblprl" TargetMode="External"/><Relationship Id="rId454" Type="http://schemas.openxmlformats.org/officeDocument/2006/relationships/hyperlink" Target="http://www.social-experts.net/telesales-pipeline-filling-trick/?utm_content=bufferef389&amp;utm_medium=social&amp;utm_source=linkedin.com&amp;utm_campaign=buffer" TargetMode="External"/><Relationship Id="rId661" Type="http://schemas.openxmlformats.org/officeDocument/2006/relationships/hyperlink" Target="https://buff.ly/2t5noUN" TargetMode="External"/><Relationship Id="rId759" Type="http://schemas.openxmlformats.org/officeDocument/2006/relationships/hyperlink" Target="https://www.ebay.com/itm/372215087860?ul_noapp=true" TargetMode="External"/><Relationship Id="rId966" Type="http://schemas.openxmlformats.org/officeDocument/2006/relationships/hyperlink" Target="http://www.myfrugalbusiness.com/2017/11/how-manage-remote-sales-team-selling.html" TargetMode="External"/><Relationship Id="rId1291" Type="http://schemas.openxmlformats.org/officeDocument/2006/relationships/hyperlink" Target="https://pbs.twimg.com/media/DYTb3kxVoAEhQrN.jpg" TargetMode="External"/><Relationship Id="rId1389" Type="http://schemas.openxmlformats.org/officeDocument/2006/relationships/hyperlink" Target="http://pbs.twimg.com/profile_images/819097669046038528/REQv85cg_normal.jpg" TargetMode="External"/><Relationship Id="rId1596" Type="http://schemas.openxmlformats.org/officeDocument/2006/relationships/hyperlink" Target="https://pbs.twimg.com/media/DXx2tHtWAAAnh_m.png" TargetMode="External"/><Relationship Id="rId2135" Type="http://schemas.openxmlformats.org/officeDocument/2006/relationships/hyperlink" Target="http://pbs.twimg.com/profile_images/736879472750780416/_GsBKi2F_normal.jpg" TargetMode="External"/><Relationship Id="rId2342" Type="http://schemas.openxmlformats.org/officeDocument/2006/relationships/hyperlink" Target="http://pbs.twimg.com/profile_images/1129115682/40222_123899460989128_100001072256821_128730_5433521_n_normal.jpg" TargetMode="External"/><Relationship Id="rId2647" Type="http://schemas.openxmlformats.org/officeDocument/2006/relationships/hyperlink" Target="https://twitter.com/" TargetMode="External"/><Relationship Id="rId2994" Type="http://schemas.openxmlformats.org/officeDocument/2006/relationships/hyperlink" Target="https://twitter.com/" TargetMode="External"/><Relationship Id="rId3600" Type="http://schemas.openxmlformats.org/officeDocument/2006/relationships/hyperlink" Target="https://twitter.com/" TargetMode="External"/><Relationship Id="rId314" Type="http://schemas.openxmlformats.org/officeDocument/2006/relationships/hyperlink" Target="https://www.youtube.com/watch?v=SKNW2cMMHow&amp;feature=youtu.be&amp;utm_content=bufferbfcbd&amp;utm_medium=social&amp;utm_source=twitter.com&amp;utm_campaign=buffer" TargetMode="External"/><Relationship Id="rId521" Type="http://schemas.openxmlformats.org/officeDocument/2006/relationships/hyperlink" Target="https://www.linkedin.com/pulse/construction-pros-get-more-clicks-social-media-trick-sarah-block-ms" TargetMode="External"/><Relationship Id="rId619" Type="http://schemas.openxmlformats.org/officeDocument/2006/relationships/hyperlink" Target="http://dy.si/BSJP9" TargetMode="External"/><Relationship Id="rId1151" Type="http://schemas.openxmlformats.org/officeDocument/2006/relationships/hyperlink" Target="https://pbs.twimg.com/media/DYBQTpyXUAUjWvf.jpg" TargetMode="External"/><Relationship Id="rId1249" Type="http://schemas.openxmlformats.org/officeDocument/2006/relationships/hyperlink" Target="https://pbs.twimg.com/tweet_video_thumb/DXxyXUKW4AAUAf-.jpg" TargetMode="External"/><Relationship Id="rId2202" Type="http://schemas.openxmlformats.org/officeDocument/2006/relationships/hyperlink" Target="http://pbs.twimg.com/profile_images/553236566777147392/xYVafTni_normal.png" TargetMode="External"/><Relationship Id="rId2854" Type="http://schemas.openxmlformats.org/officeDocument/2006/relationships/hyperlink" Target="https://twitter.com/" TargetMode="External"/><Relationship Id="rId95" Type="http://schemas.openxmlformats.org/officeDocument/2006/relationships/hyperlink" Target="http://www.voiceamerica.com/show/1981/breakfast-with-game-changers" TargetMode="External"/><Relationship Id="rId826" Type="http://schemas.openxmlformats.org/officeDocument/2006/relationships/hyperlink" Target="http://www.myfrugalbusiness.com/2018/02/save-money-marketing-digital-social-media-bootstrap.html" TargetMode="External"/><Relationship Id="rId1011" Type="http://schemas.openxmlformats.org/officeDocument/2006/relationships/hyperlink" Target="https://pbs.twimg.com/media/DXsvJUlW4AA9J68.jpg" TargetMode="External"/><Relationship Id="rId1109" Type="http://schemas.openxmlformats.org/officeDocument/2006/relationships/hyperlink" Target="https://pbs.twimg.com/media/DYVeWmNVwAAgMcf.jpg" TargetMode="External"/><Relationship Id="rId1456" Type="http://schemas.openxmlformats.org/officeDocument/2006/relationships/hyperlink" Target="http://pbs.twimg.com/profile_images/861677771617120261/wdMqTaNb_normal.jpg" TargetMode="External"/><Relationship Id="rId1663" Type="http://schemas.openxmlformats.org/officeDocument/2006/relationships/hyperlink" Target="http://pbs.twimg.com/profile_images/642126098994630656/QWREa-vP_normal.jpg" TargetMode="External"/><Relationship Id="rId1870" Type="http://schemas.openxmlformats.org/officeDocument/2006/relationships/hyperlink" Target="http://pbs.twimg.com/profile_images/925074530015596545/DAndZ9S8_normal.jpg" TargetMode="External"/><Relationship Id="rId1968" Type="http://schemas.openxmlformats.org/officeDocument/2006/relationships/hyperlink" Target="http://pbs.twimg.com/profile_images/3119962297/5dbf1edd89534df985564def38d2995e_normal.jpeg" TargetMode="External"/><Relationship Id="rId2507" Type="http://schemas.openxmlformats.org/officeDocument/2006/relationships/hyperlink" Target="http://pbs.twimg.com/profile_images/856508969568935936/4szM0464_normal.jpg"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1316" Type="http://schemas.openxmlformats.org/officeDocument/2006/relationships/hyperlink" Target="https://pbs.twimg.com/media/DXngSz2W4AEIUez.jpg" TargetMode="External"/><Relationship Id="rId1523" Type="http://schemas.openxmlformats.org/officeDocument/2006/relationships/hyperlink" Target="http://pbs.twimg.com/profile_images/748854768899063808/I06DHiA0_normal.jpg" TargetMode="External"/><Relationship Id="rId1730" Type="http://schemas.openxmlformats.org/officeDocument/2006/relationships/hyperlink" Target="https://pbs.twimg.com/media/DXspG6cXcAUL64P.jpg" TargetMode="External"/><Relationship Id="rId3183" Type="http://schemas.openxmlformats.org/officeDocument/2006/relationships/hyperlink" Target="https://twitter.com/" TargetMode="External"/><Relationship Id="rId3390" Type="http://schemas.openxmlformats.org/officeDocument/2006/relationships/hyperlink" Target="https://twitter.com/" TargetMode="External"/><Relationship Id="rId22" Type="http://schemas.openxmlformats.org/officeDocument/2006/relationships/hyperlink" Target="https://included.co/tips-selling-coworking-spaces/" TargetMode="External"/><Relationship Id="rId1828" Type="http://schemas.openxmlformats.org/officeDocument/2006/relationships/hyperlink" Target="http://pbs.twimg.com/profile_images/474203001037398016/lU8elBrK_normal.jpeg" TargetMode="External"/><Relationship Id="rId3043" Type="http://schemas.openxmlformats.org/officeDocument/2006/relationships/hyperlink" Target="https://twitter.com/" TargetMode="External"/><Relationship Id="rId3250" Type="http://schemas.openxmlformats.org/officeDocument/2006/relationships/hyperlink" Target="https://twitter.com/" TargetMode="External"/><Relationship Id="rId3488" Type="http://schemas.openxmlformats.org/officeDocument/2006/relationships/hyperlink" Target="https://twitter.com/" TargetMode="External"/><Relationship Id="rId3695" Type="http://schemas.openxmlformats.org/officeDocument/2006/relationships/hyperlink" Target="https://twitter.com/" TargetMode="External"/><Relationship Id="rId171" Type="http://schemas.openxmlformats.org/officeDocument/2006/relationships/hyperlink" Target="http://www.ucstrategies.com/executive-insights-for-unified-communications/b2b-social-media-and-social-selling-a-complex-landscape.aspx" TargetMode="External"/><Relationship Id="rId2297" Type="http://schemas.openxmlformats.org/officeDocument/2006/relationships/hyperlink" Target="http://pbs.twimg.com/profile_images/909075667433644033/3IsGUKbQ_normal.jpg" TargetMode="External"/><Relationship Id="rId3348" Type="http://schemas.openxmlformats.org/officeDocument/2006/relationships/hyperlink" Target="https://twitter.com/" TargetMode="External"/><Relationship Id="rId3555" Type="http://schemas.openxmlformats.org/officeDocument/2006/relationships/hyperlink" Target="https://twitter.com/" TargetMode="External"/><Relationship Id="rId3762" Type="http://schemas.openxmlformats.org/officeDocument/2006/relationships/hyperlink" Target="https://twitter.com/" TargetMode="External"/><Relationship Id="rId269" Type="http://schemas.openxmlformats.org/officeDocument/2006/relationships/hyperlink" Target="https://www.slideshare.net/cPOEt/how-to-use-personal-branding-to-stand-out-72587334" TargetMode="External"/><Relationship Id="rId476" Type="http://schemas.openxmlformats.org/officeDocument/2006/relationships/hyperlink" Target="http://onwardnation.com/dennis-brown/" TargetMode="External"/><Relationship Id="rId683" Type="http://schemas.openxmlformats.org/officeDocument/2006/relationships/hyperlink" Target="https://hubs.ly/H09W0kY0" TargetMode="External"/><Relationship Id="rId890" Type="http://schemas.openxmlformats.org/officeDocument/2006/relationships/hyperlink" Target="http://digital-leadership-associates.passle.net/post/102es5x/same-old-shit-vs-crazy-new-shit" TargetMode="External"/><Relationship Id="rId2157" Type="http://schemas.openxmlformats.org/officeDocument/2006/relationships/hyperlink" Target="http://pbs.twimg.com/profile_images/853987068065796097/REP10k0__normal.jpg" TargetMode="External"/><Relationship Id="rId2364" Type="http://schemas.openxmlformats.org/officeDocument/2006/relationships/hyperlink" Target="http://pbs.twimg.com/profile_images/1129115682/40222_123899460989128_100001072256821_128730_5433521_n_normal.jpg" TargetMode="External"/><Relationship Id="rId2571" Type="http://schemas.openxmlformats.org/officeDocument/2006/relationships/hyperlink" Target="http://pbs.twimg.com/profile_images/735212530918887424/BB8OGI4g_normal.jpg" TargetMode="External"/><Relationship Id="rId3110" Type="http://schemas.openxmlformats.org/officeDocument/2006/relationships/hyperlink" Target="https://twitter.com/" TargetMode="External"/><Relationship Id="rId3208" Type="http://schemas.openxmlformats.org/officeDocument/2006/relationships/hyperlink" Target="https://twitter.com/" TargetMode="External"/><Relationship Id="rId3415" Type="http://schemas.openxmlformats.org/officeDocument/2006/relationships/hyperlink" Target="https://twitter.com/" TargetMode="External"/><Relationship Id="rId129" Type="http://schemas.openxmlformats.org/officeDocument/2006/relationships/hyperlink" Target="https://www.strong-content.com/empowering-sales-team-towards-successful-social-selling/" TargetMode="External"/><Relationship Id="rId336" Type="http://schemas.openxmlformats.org/officeDocument/2006/relationships/hyperlink" Target="http://www.lbr.io/535941" TargetMode="External"/><Relationship Id="rId543" Type="http://schemas.openxmlformats.org/officeDocument/2006/relationships/hyperlink" Target="https://www.strong-content.com/4-things-need-know-selling-fear/" TargetMode="External"/><Relationship Id="rId988" Type="http://schemas.openxmlformats.org/officeDocument/2006/relationships/hyperlink" Target="https://pbs.twimg.com/media/DXneeCEXUAAURkC.jpg" TargetMode="External"/><Relationship Id="rId1173" Type="http://schemas.openxmlformats.org/officeDocument/2006/relationships/hyperlink" Target="https://pbs.twimg.com/media/DXxcit5XkAAWZ2d.jpg" TargetMode="External"/><Relationship Id="rId1380" Type="http://schemas.openxmlformats.org/officeDocument/2006/relationships/hyperlink" Target="http://pbs.twimg.com/profile_images/972083216952807425/V3q3TyBM_normal.jpg" TargetMode="External"/><Relationship Id="rId2017" Type="http://schemas.openxmlformats.org/officeDocument/2006/relationships/hyperlink" Target="http://pbs.twimg.com/profile_images/702765584191086592/U0hGEUT3_normal.jpg" TargetMode="External"/><Relationship Id="rId2224" Type="http://schemas.openxmlformats.org/officeDocument/2006/relationships/hyperlink" Target="https://pbs.twimg.com/media/DOSo3OwV4AUkTLS.jpg"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3622" Type="http://schemas.openxmlformats.org/officeDocument/2006/relationships/hyperlink" Target="https://twitter.com/" TargetMode="External"/><Relationship Id="rId403" Type="http://schemas.openxmlformats.org/officeDocument/2006/relationships/hyperlink" Target="http://onlinemarketingview.blogspot.com/2018/02/9-surprising-facebook-marketing-tips.html" TargetMode="External"/><Relationship Id="rId750" Type="http://schemas.openxmlformats.org/officeDocument/2006/relationships/hyperlink" Target="https://www.ebay.com/itm/371928721088?ul_noapp=true" TargetMode="External"/><Relationship Id="rId848" Type="http://schemas.openxmlformats.org/officeDocument/2006/relationships/hyperlink" Target="http://www.social-experts.net/makes-business-social-centric/?utm_content=buffera7bbc&amp;utm_medium=social&amp;utm_source=twitter.com&amp;utm_campaign=buffer" TargetMode="External"/><Relationship Id="rId1033" Type="http://schemas.openxmlformats.org/officeDocument/2006/relationships/hyperlink" Target="https://pbs.twimg.com/media/DX24vokW4AAy-8P.jpg" TargetMode="External"/><Relationship Id="rId1478" Type="http://schemas.openxmlformats.org/officeDocument/2006/relationships/hyperlink" Target="http://pbs.twimg.com/profile_images/699637490869760003/jYyNa5QD_normal.jpg" TargetMode="External"/><Relationship Id="rId1685" Type="http://schemas.openxmlformats.org/officeDocument/2006/relationships/hyperlink" Target="http://pbs.twimg.com/profile_images/960829404564918273/OnFH1VZZ_normal.jpg" TargetMode="External"/><Relationship Id="rId1892" Type="http://schemas.openxmlformats.org/officeDocument/2006/relationships/hyperlink" Target="http://pbs.twimg.com/profile_images/332007845/Amy_Noteworthy_normal.JPG" TargetMode="External"/><Relationship Id="rId2431" Type="http://schemas.openxmlformats.org/officeDocument/2006/relationships/hyperlink" Target="http://pbs.twimg.com/profile_images/2717136713/bab2609e944cc289fb30944a9b6631c2_normal.jpeg" TargetMode="External"/><Relationship Id="rId2529" Type="http://schemas.openxmlformats.org/officeDocument/2006/relationships/hyperlink" Target="http://pbs.twimg.com/profile_images/805109474352627712/WkaLDNMz_normal.jpg" TargetMode="External"/><Relationship Id="rId2736" Type="http://schemas.openxmlformats.org/officeDocument/2006/relationships/hyperlink" Target="https://twitter.com/" TargetMode="External"/><Relationship Id="rId610" Type="http://schemas.openxmlformats.org/officeDocument/2006/relationships/hyperlink" Target="https://www.instagram.com/influandsell1/?hl=fr" TargetMode="External"/><Relationship Id="rId708" Type="http://schemas.openxmlformats.org/officeDocument/2006/relationships/hyperlink" Target="https://www.ebay.com/itm/112732073634?ul_noapp=true" TargetMode="External"/><Relationship Id="rId915" Type="http://schemas.openxmlformats.org/officeDocument/2006/relationships/hyperlink" Target="http://bit.ly/2oWXcap" TargetMode="External"/><Relationship Id="rId1240" Type="http://schemas.openxmlformats.org/officeDocument/2006/relationships/hyperlink" Target="https://pbs.twimg.com/media/DYZGandVQAEtwW1.jpg" TargetMode="External"/><Relationship Id="rId1338" Type="http://schemas.openxmlformats.org/officeDocument/2006/relationships/hyperlink" Target="https://pbs.twimg.com/media/DPQs2RVUQAAWJqj.jpg" TargetMode="External"/><Relationship Id="rId1545" Type="http://schemas.openxmlformats.org/officeDocument/2006/relationships/hyperlink" Target="http://pbs.twimg.com/profile_images/876775556578250752/tzL5ZGYE_normal.jpg" TargetMode="External"/><Relationship Id="rId2943" Type="http://schemas.openxmlformats.org/officeDocument/2006/relationships/hyperlink" Target="https://twitter.com/" TargetMode="External"/><Relationship Id="rId1100" Type="http://schemas.openxmlformats.org/officeDocument/2006/relationships/hyperlink" Target="https://pbs.twimg.com/media/DX8O8rNWsAAu4Qg.jpg" TargetMode="External"/><Relationship Id="rId1405" Type="http://schemas.openxmlformats.org/officeDocument/2006/relationships/hyperlink" Target="https://pbs.twimg.com/media/DXneuF0X0AA5ZLr.jpg" TargetMode="External"/><Relationship Id="rId1752" Type="http://schemas.openxmlformats.org/officeDocument/2006/relationships/hyperlink" Target="http://pbs.twimg.com/profile_images/608529459096879105/FoOwy-W4_normal.jpg" TargetMode="External"/><Relationship Id="rId2803" Type="http://schemas.openxmlformats.org/officeDocument/2006/relationships/hyperlink" Target="https://twitter.com/" TargetMode="External"/><Relationship Id="rId44" Type="http://schemas.openxmlformats.org/officeDocument/2006/relationships/hyperlink" Target="https://buff.ly/2tnTCKR" TargetMode="External"/><Relationship Id="rId1612" Type="http://schemas.openxmlformats.org/officeDocument/2006/relationships/hyperlink" Target="https://pbs.twimg.com/media/DX5EjTjUMAAQmCM.jpg" TargetMode="External"/><Relationship Id="rId1917" Type="http://schemas.openxmlformats.org/officeDocument/2006/relationships/hyperlink" Target="http://pbs.twimg.com/profile_images/423336432829079552/Qo40WvP4_normal.jpeg" TargetMode="External"/><Relationship Id="rId3065" Type="http://schemas.openxmlformats.org/officeDocument/2006/relationships/hyperlink" Target="https://twitter.com/" TargetMode="External"/><Relationship Id="rId3272" Type="http://schemas.openxmlformats.org/officeDocument/2006/relationships/hyperlink" Target="https://twitter.com/" TargetMode="External"/><Relationship Id="rId193" Type="http://schemas.openxmlformats.org/officeDocument/2006/relationships/hyperlink" Target="http://www.myfrugalbusiness.com/2017/04/social-media-monitoring-importance.html" TargetMode="External"/><Relationship Id="rId498" Type="http://schemas.openxmlformats.org/officeDocument/2006/relationships/hyperlink" Target="https://www.linkedin.com/pulse/why-your-sales-onboarding-process-broken-timothy-tim-hughes" TargetMode="External"/><Relationship Id="rId2081" Type="http://schemas.openxmlformats.org/officeDocument/2006/relationships/hyperlink" Target="https://pbs.twimg.com/media/DYAV19HUMAAGqU_.jpg" TargetMode="External"/><Relationship Id="rId2179" Type="http://schemas.openxmlformats.org/officeDocument/2006/relationships/hyperlink" Target="http://pbs.twimg.com/profile_images/651948215705579523/3YB-HlLm_normal.jpg" TargetMode="External"/><Relationship Id="rId3132" Type="http://schemas.openxmlformats.org/officeDocument/2006/relationships/hyperlink" Target="https://twitter.com/" TargetMode="External"/><Relationship Id="rId3577" Type="http://schemas.openxmlformats.org/officeDocument/2006/relationships/hyperlink" Target="https://twitter.com/" TargetMode="External"/><Relationship Id="rId3784" Type="http://schemas.openxmlformats.org/officeDocument/2006/relationships/hyperlink" Target="https://api.twitter.com/1.1/geo/id/4c6100a96901fb5e.json" TargetMode="External"/><Relationship Id="rId260" Type="http://schemas.openxmlformats.org/officeDocument/2006/relationships/hyperlink" Target="http://bit.ly/2EU5xWb" TargetMode="External"/><Relationship Id="rId2386" Type="http://schemas.openxmlformats.org/officeDocument/2006/relationships/hyperlink" Target="http://pbs.twimg.com/profile_images/1129115682/40222_123899460989128_100001072256821_128730_5433521_n_normal.jpg" TargetMode="External"/><Relationship Id="rId2593" Type="http://schemas.openxmlformats.org/officeDocument/2006/relationships/hyperlink" Target="https://twitter.com/" TargetMode="External"/><Relationship Id="rId3437" Type="http://schemas.openxmlformats.org/officeDocument/2006/relationships/hyperlink" Target="https://twitter.com/" TargetMode="External"/><Relationship Id="rId3644" Type="http://schemas.openxmlformats.org/officeDocument/2006/relationships/hyperlink" Target="https://twitter.com/" TargetMode="External"/><Relationship Id="rId120" Type="http://schemas.openxmlformats.org/officeDocument/2006/relationships/hyperlink" Target="https://talkshop.live/stream/858" TargetMode="External"/><Relationship Id="rId358" Type="http://schemas.openxmlformats.org/officeDocument/2006/relationships/hyperlink" Target="http://adtype.net/5541.html" TargetMode="External"/><Relationship Id="rId565" Type="http://schemas.openxmlformats.org/officeDocument/2006/relationships/hyperlink" Target="http://www.myfrugalbusiness.com/2016/12/savvy-snapchat-social-selling-suggestions.html" TargetMode="External"/><Relationship Id="rId772" Type="http://schemas.openxmlformats.org/officeDocument/2006/relationships/hyperlink" Target="http://www.ebay.com/itm/112548500021?ul_noapp=true" TargetMode="External"/><Relationship Id="rId1195" Type="http://schemas.openxmlformats.org/officeDocument/2006/relationships/hyperlink" Target="https://pbs.twimg.com/media/DXnjQfEW4AESjWc.jpg" TargetMode="External"/><Relationship Id="rId2039" Type="http://schemas.openxmlformats.org/officeDocument/2006/relationships/hyperlink" Target="http://pbs.twimg.com/profile_images/874062201140551682/uN7ZdV3g_normal.jpg" TargetMode="External"/><Relationship Id="rId2246" Type="http://schemas.openxmlformats.org/officeDocument/2006/relationships/hyperlink" Target="http://pbs.twimg.com/profile_images/963645029859328004/WzmvqNHT_normal.jpg" TargetMode="External"/><Relationship Id="rId2453" Type="http://schemas.openxmlformats.org/officeDocument/2006/relationships/hyperlink" Target="https://pbs.twimg.com/media/DYkcbsxV4AEqURP.jpg"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3504" Type="http://schemas.openxmlformats.org/officeDocument/2006/relationships/hyperlink" Target="https://twitter.com/" TargetMode="External"/><Relationship Id="rId3711" Type="http://schemas.openxmlformats.org/officeDocument/2006/relationships/hyperlink" Target="https://twitter.com/" TargetMode="External"/><Relationship Id="rId218" Type="http://schemas.openxmlformats.org/officeDocument/2006/relationships/hyperlink" Target="http://www.myfrugalbusiness.com/2017/11/instagram-social-media-marketing-tips-ig.html" TargetMode="External"/><Relationship Id="rId425" Type="http://schemas.openxmlformats.org/officeDocument/2006/relationships/hyperlink" Target="https://ibm.biz/digitalweek" TargetMode="External"/><Relationship Id="rId632" Type="http://schemas.openxmlformats.org/officeDocument/2006/relationships/hyperlink" Target="https://www.youtube.com/watch?v=Fp2u9kjeWqc" TargetMode="External"/><Relationship Id="rId1055" Type="http://schemas.openxmlformats.org/officeDocument/2006/relationships/hyperlink" Target="https://pbs.twimg.com/media/DX2cVmwV4AMW2rd.jpg" TargetMode="External"/><Relationship Id="rId1262" Type="http://schemas.openxmlformats.org/officeDocument/2006/relationships/hyperlink" Target="https://pbs.twimg.com/media/DXs4jv7U8AAabpR.jpg" TargetMode="External"/><Relationship Id="rId2106" Type="http://schemas.openxmlformats.org/officeDocument/2006/relationships/hyperlink" Target="http://pbs.twimg.com/profile_images/805006806934323200/KxEGjbqo_normal.jpg" TargetMode="External"/><Relationship Id="rId2313" Type="http://schemas.openxmlformats.org/officeDocument/2006/relationships/hyperlink" Target="http://pbs.twimg.com/profile_images/909075667433644033/3IsGUKbQ_normal.jpg" TargetMode="External"/><Relationship Id="rId2520" Type="http://schemas.openxmlformats.org/officeDocument/2006/relationships/hyperlink" Target="http://pbs.twimg.com/profile_images/783992803617492992/osh1sMzJ_normal.jpg"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937" Type="http://schemas.openxmlformats.org/officeDocument/2006/relationships/hyperlink" Target="http://www.myfrugalbusiness.com/2017/12/lead-generation-hacks-grow-sales.html" TargetMode="External"/><Relationship Id="rId1122" Type="http://schemas.openxmlformats.org/officeDocument/2006/relationships/hyperlink" Target="https://pbs.twimg.com/media/DDRKiqhVYAA51cv.jpg" TargetMode="External"/><Relationship Id="rId1567" Type="http://schemas.openxmlformats.org/officeDocument/2006/relationships/hyperlink" Target="http://pbs.twimg.com/profile_images/917451799975677952/6L-eoGXq_normal.jpg" TargetMode="External"/><Relationship Id="rId1774" Type="http://schemas.openxmlformats.org/officeDocument/2006/relationships/hyperlink" Target="https://pbs.twimg.com/media/DX263nsWAAAA-Bo.jpg" TargetMode="External"/><Relationship Id="rId1981" Type="http://schemas.openxmlformats.org/officeDocument/2006/relationships/hyperlink" Target="http://pbs.twimg.com/profile_images/971412705830727680/PAdRca3c_normal.jpg"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66" Type="http://schemas.openxmlformats.org/officeDocument/2006/relationships/hyperlink" Target="http://sumo.ly/JiIi" TargetMode="External"/><Relationship Id="rId1427" Type="http://schemas.openxmlformats.org/officeDocument/2006/relationships/hyperlink" Target="http://pbs.twimg.com/profile_images/965064354080133120/uljXVnyZ_normal.jpg" TargetMode="External"/><Relationship Id="rId1634" Type="http://schemas.openxmlformats.org/officeDocument/2006/relationships/hyperlink" Target="http://pbs.twimg.com/profile_images/975265331827658753/4NvKJoyl_normal.jpg" TargetMode="External"/><Relationship Id="rId1841" Type="http://schemas.openxmlformats.org/officeDocument/2006/relationships/hyperlink" Target="http://pbs.twimg.com/profile_images/943517995086774273/Jw2ioTG2_normal.jpg" TargetMode="External"/><Relationship Id="rId3087" Type="http://schemas.openxmlformats.org/officeDocument/2006/relationships/hyperlink" Target="https://twitter.com/" TargetMode="External"/><Relationship Id="rId3294" Type="http://schemas.openxmlformats.org/officeDocument/2006/relationships/hyperlink" Target="https://twitter.com/" TargetMode="External"/><Relationship Id="rId1939" Type="http://schemas.openxmlformats.org/officeDocument/2006/relationships/hyperlink" Target="http://pbs.twimg.com/profile_images/680986347620835328/a4QAhIz9_normal.jpg" TargetMode="External"/><Relationship Id="rId3599" Type="http://schemas.openxmlformats.org/officeDocument/2006/relationships/hyperlink" Target="https://twitter.com/" TargetMode="External"/><Relationship Id="rId1701" Type="http://schemas.openxmlformats.org/officeDocument/2006/relationships/hyperlink" Target="http://pbs.twimg.com/profile_images/931629728896823296/wm7NZqoO_normal.jpg" TargetMode="External"/><Relationship Id="rId3154" Type="http://schemas.openxmlformats.org/officeDocument/2006/relationships/hyperlink" Target="https://twitter.com/" TargetMode="External"/><Relationship Id="rId3361" Type="http://schemas.openxmlformats.org/officeDocument/2006/relationships/hyperlink" Target="https://twitter.com/" TargetMode="External"/><Relationship Id="rId3459" Type="http://schemas.openxmlformats.org/officeDocument/2006/relationships/hyperlink" Target="https://twitter.com/" TargetMode="External"/><Relationship Id="rId3666" Type="http://schemas.openxmlformats.org/officeDocument/2006/relationships/hyperlink" Target="https://twitter.com/" TargetMode="External"/><Relationship Id="rId282" Type="http://schemas.openxmlformats.org/officeDocument/2006/relationships/hyperlink" Target="https://buff.ly/2kI8eRg" TargetMode="External"/><Relationship Id="rId587" Type="http://schemas.openxmlformats.org/officeDocument/2006/relationships/hyperlink" Target="http://ow.ly/CTyj30j0PRS" TargetMode="External"/><Relationship Id="rId2170" Type="http://schemas.openxmlformats.org/officeDocument/2006/relationships/hyperlink" Target="http://pbs.twimg.com/profile_images/436406558596268032/qz-0qpVB_normal.jpeg" TargetMode="External"/><Relationship Id="rId2268" Type="http://schemas.openxmlformats.org/officeDocument/2006/relationships/hyperlink" Target="http://pbs.twimg.com/profile_images/770244132417605633/BQo293S6_normal.jpg" TargetMode="External"/><Relationship Id="rId3014" Type="http://schemas.openxmlformats.org/officeDocument/2006/relationships/hyperlink" Target="https://twitter.com/" TargetMode="External"/><Relationship Id="rId3221" Type="http://schemas.openxmlformats.org/officeDocument/2006/relationships/hyperlink" Target="https://twitter.com/" TargetMode="External"/><Relationship Id="rId3319" Type="http://schemas.openxmlformats.org/officeDocument/2006/relationships/hyperlink" Target="https://twitter.com/" TargetMode="External"/><Relationship Id="rId8" Type="http://schemas.openxmlformats.org/officeDocument/2006/relationships/hyperlink" Target="http://www.myfrugalbusiness.com/2017/01/twitter-tips-tricks-social-selling-smm.html" TargetMode="External"/><Relationship Id="rId142" Type="http://schemas.openxmlformats.org/officeDocument/2006/relationships/hyperlink" Target="http://blog.creationagency.com.convey.pro/l/gVr2e7B" TargetMode="External"/><Relationship Id="rId447" Type="http://schemas.openxmlformats.org/officeDocument/2006/relationships/hyperlink" Target="https://www.linkedin.com/pulse/support-your-valuable-salespeople-respect-time-tim-bond?utm_content=buffera804c&amp;utm_medium=social&amp;utm_source=twitter.com&amp;utm_campaign=buffer" TargetMode="External"/><Relationship Id="rId794" Type="http://schemas.openxmlformats.org/officeDocument/2006/relationships/hyperlink" Target="https://www.ebay.com/itm/371928721081?ul_noapp=true" TargetMode="External"/><Relationship Id="rId1077" Type="http://schemas.openxmlformats.org/officeDocument/2006/relationships/hyperlink" Target="https://pbs.twimg.com/media/DXQx98iXkAYZKQ2.png" TargetMode="External"/><Relationship Id="rId2030" Type="http://schemas.openxmlformats.org/officeDocument/2006/relationships/hyperlink" Target="http://pbs.twimg.com/profile_images/702765584191086592/U0hGEUT3_normal.jpg" TargetMode="External"/><Relationship Id="rId2128" Type="http://schemas.openxmlformats.org/officeDocument/2006/relationships/hyperlink" Target="http://pbs.twimg.com/profile_images/964292232688881665/wcM3ZYSt_normal.jpg" TargetMode="External"/><Relationship Id="rId2475" Type="http://schemas.openxmlformats.org/officeDocument/2006/relationships/hyperlink" Target="https://pbs.twimg.com/media/DYldNiYX0AEBBtP.jpg" TargetMode="External"/><Relationship Id="rId2682" Type="http://schemas.openxmlformats.org/officeDocument/2006/relationships/hyperlink" Target="https://twitter.com/" TargetMode="External"/><Relationship Id="rId2987" Type="http://schemas.openxmlformats.org/officeDocument/2006/relationships/hyperlink" Target="https://twitter.com/" TargetMode="External"/><Relationship Id="rId3526" Type="http://schemas.openxmlformats.org/officeDocument/2006/relationships/hyperlink" Target="https://twitter.com/" TargetMode="External"/><Relationship Id="rId3733" Type="http://schemas.openxmlformats.org/officeDocument/2006/relationships/hyperlink" Target="https://twitter.com/" TargetMode="External"/><Relationship Id="rId654" Type="http://schemas.openxmlformats.org/officeDocument/2006/relationships/hyperlink" Target="https://lnkd.in/gD2XScB" TargetMode="External"/><Relationship Id="rId861" Type="http://schemas.openxmlformats.org/officeDocument/2006/relationships/hyperlink" Target="http://www.social-experts.net/were-hiring/" TargetMode="External"/><Relationship Id="rId959" Type="http://schemas.openxmlformats.org/officeDocument/2006/relationships/hyperlink" Target="http://www.myfrugalbusiness.com/2018/01/effective-digital-marketing-techniques.html" TargetMode="External"/><Relationship Id="rId1284" Type="http://schemas.openxmlformats.org/officeDocument/2006/relationships/hyperlink" Target="https://pbs.twimg.com/media/DYVb0OxW0AAJHqT.jpg" TargetMode="External"/><Relationship Id="rId1491" Type="http://schemas.openxmlformats.org/officeDocument/2006/relationships/hyperlink" Target="http://pbs.twimg.com/profile_images/423336432829079552/Qo40WvP4_normal.jpeg" TargetMode="External"/><Relationship Id="rId1589" Type="http://schemas.openxmlformats.org/officeDocument/2006/relationships/hyperlink" Target="http://pbs.twimg.com/profile_images/1120639345/JoshBereano_-_Copy__2__normal.JPG" TargetMode="External"/><Relationship Id="rId2335" Type="http://schemas.openxmlformats.org/officeDocument/2006/relationships/hyperlink" Target="http://pbs.twimg.com/profile_images/909075667433644033/3IsGUKbQ_normal.jpg" TargetMode="External"/><Relationship Id="rId2542" Type="http://schemas.openxmlformats.org/officeDocument/2006/relationships/hyperlink" Target="https://pbs.twimg.com/media/DPQs2RVUQAAWJqj.jpg" TargetMode="External"/><Relationship Id="rId3800" Type="http://schemas.openxmlformats.org/officeDocument/2006/relationships/vmlDrawing" Target="../drawings/vmlDrawing6.vml"/><Relationship Id="rId307" Type="http://schemas.openxmlformats.org/officeDocument/2006/relationships/hyperlink" Target="https://medium.com/@Timothy_Hughes/the-secret-of-social-media-success-for-small-businesses-41cc4a127d02" TargetMode="External"/><Relationship Id="rId514" Type="http://schemas.openxmlformats.org/officeDocument/2006/relationships/hyperlink" Target="https://www.ebay.com/itm/112381939472?ul_noapp=true" TargetMode="External"/><Relationship Id="rId721" Type="http://schemas.openxmlformats.org/officeDocument/2006/relationships/hyperlink" Target="https://www.ebay.com/itm/112786509566?ul_noapp=true" TargetMode="External"/><Relationship Id="rId1144" Type="http://schemas.openxmlformats.org/officeDocument/2006/relationships/hyperlink" Target="https://pbs.twimg.com/media/DYaxoypX0AAriHk.jpg" TargetMode="External"/><Relationship Id="rId1351" Type="http://schemas.openxmlformats.org/officeDocument/2006/relationships/hyperlink" Target="https://pbs.twimg.com/media/DNaRNIkUMAAiH5t.jpg" TargetMode="External"/><Relationship Id="rId1449" Type="http://schemas.openxmlformats.org/officeDocument/2006/relationships/hyperlink" Target="http://pbs.twimg.com/profile_images/875758421307535360/YXxQblv2_normal.jpg" TargetMode="External"/><Relationship Id="rId1796" Type="http://schemas.openxmlformats.org/officeDocument/2006/relationships/hyperlink" Target="http://pbs.twimg.com/profile_images/916008710245355520/1Hycg-Lh_normal.jpg" TargetMode="External"/><Relationship Id="rId2402" Type="http://schemas.openxmlformats.org/officeDocument/2006/relationships/hyperlink" Target="https://pbs.twimg.com/media/DX2yw5uXkAASQTG.jpg" TargetMode="External"/><Relationship Id="rId2847" Type="http://schemas.openxmlformats.org/officeDocument/2006/relationships/hyperlink" Target="https://twitter.com/" TargetMode="External"/><Relationship Id="rId88" Type="http://schemas.openxmlformats.org/officeDocument/2006/relationships/hyperlink" Target="http://sumo.ly/JiIi" TargetMode="External"/><Relationship Id="rId819" Type="http://schemas.openxmlformats.org/officeDocument/2006/relationships/hyperlink" Target="http://www.myfrugalbusiness.com/2017/08/unique-marketing-advertising-digital-media-stand-out.html" TargetMode="External"/><Relationship Id="rId1004" Type="http://schemas.openxmlformats.org/officeDocument/2006/relationships/hyperlink" Target="https://pbs.twimg.com/media/DXsrgfhWsAMlvdI.jpg" TargetMode="External"/><Relationship Id="rId1211" Type="http://schemas.openxmlformats.org/officeDocument/2006/relationships/hyperlink" Target="https://pbs.twimg.com/media/DXxfJZVXcAAcJbi.jpg" TargetMode="External"/><Relationship Id="rId1656" Type="http://schemas.openxmlformats.org/officeDocument/2006/relationships/hyperlink" Target="https://pbs.twimg.com/media/DHxpY8YVYAA65qk.jpg" TargetMode="External"/><Relationship Id="rId1863" Type="http://schemas.openxmlformats.org/officeDocument/2006/relationships/hyperlink" Target="https://pbs.twimg.com/media/DX25ZhtWsAAIQHZ.jpg"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1309" Type="http://schemas.openxmlformats.org/officeDocument/2006/relationships/hyperlink" Target="https://pbs.twimg.com/media/DYqGSzXUMAEWyka.jpg" TargetMode="External"/><Relationship Id="rId1516" Type="http://schemas.openxmlformats.org/officeDocument/2006/relationships/hyperlink" Target="http://pbs.twimg.com/profile_images/874193113228640257/LkwBxMyB_normal.jpg" TargetMode="External"/><Relationship Id="rId1723" Type="http://schemas.openxmlformats.org/officeDocument/2006/relationships/hyperlink" Target="http://pbs.twimg.com/profile_images/970155946411311104/84NrjAFc_normal.jpg" TargetMode="External"/><Relationship Id="rId1930" Type="http://schemas.openxmlformats.org/officeDocument/2006/relationships/hyperlink" Target="http://pbs.twimg.com/profile_images/789053716733231104/u34025p3_normal.jpg" TargetMode="External"/><Relationship Id="rId3176" Type="http://schemas.openxmlformats.org/officeDocument/2006/relationships/hyperlink" Target="https://twitter.com/" TargetMode="External"/><Relationship Id="rId3383" Type="http://schemas.openxmlformats.org/officeDocument/2006/relationships/hyperlink" Target="https://twitter.com/" TargetMode="External"/><Relationship Id="rId3590" Type="http://schemas.openxmlformats.org/officeDocument/2006/relationships/hyperlink" Target="https://twitter.com/" TargetMode="External"/><Relationship Id="rId15" Type="http://schemas.openxmlformats.org/officeDocument/2006/relationships/hyperlink" Target="https://included.co/tips-selling-coworking-spaces/" TargetMode="External"/><Relationship Id="rId2192" Type="http://schemas.openxmlformats.org/officeDocument/2006/relationships/hyperlink" Target="http://pbs.twimg.com/profile_images/897348263627563008/5PE-DKeU_normal.jpg" TargetMode="External"/><Relationship Id="rId3036" Type="http://schemas.openxmlformats.org/officeDocument/2006/relationships/hyperlink" Target="https://twitter.com/" TargetMode="External"/><Relationship Id="rId3243" Type="http://schemas.openxmlformats.org/officeDocument/2006/relationships/hyperlink" Target="https://twitter.com/" TargetMode="External"/><Relationship Id="rId3688" Type="http://schemas.openxmlformats.org/officeDocument/2006/relationships/hyperlink" Target="https://twitter.com/" TargetMode="External"/><Relationship Id="rId164" Type="http://schemas.openxmlformats.org/officeDocument/2006/relationships/hyperlink" Target="https://lnkd.in/gkNPQkJ" TargetMode="External"/><Relationship Id="rId371" Type="http://schemas.openxmlformats.org/officeDocument/2006/relationships/hyperlink" Target="https://www.linkedin.com/slink?code=eXNP_HY" TargetMode="External"/><Relationship Id="rId2052" Type="http://schemas.openxmlformats.org/officeDocument/2006/relationships/hyperlink" Target="http://pbs.twimg.com/profile_images/958749844620890112/BPLjhL7q_normal.jpg" TargetMode="External"/><Relationship Id="rId2497" Type="http://schemas.openxmlformats.org/officeDocument/2006/relationships/hyperlink" Target="https://pbs.twimg.com/media/DX6e0fWWsAEjc7m.jpg" TargetMode="External"/><Relationship Id="rId3450" Type="http://schemas.openxmlformats.org/officeDocument/2006/relationships/hyperlink" Target="https://twitter.com/" TargetMode="External"/><Relationship Id="rId3548" Type="http://schemas.openxmlformats.org/officeDocument/2006/relationships/hyperlink" Target="https://twitter.com/" TargetMode="External"/><Relationship Id="rId3755" Type="http://schemas.openxmlformats.org/officeDocument/2006/relationships/hyperlink" Target="https://twitter.com/" TargetMode="External"/><Relationship Id="rId469" Type="http://schemas.openxmlformats.org/officeDocument/2006/relationships/hyperlink" Target="http://www.myfrugalbusiness.com/2017/04/importance-lead-generation-modern-business-prospects.html" TargetMode="External"/><Relationship Id="rId676" Type="http://schemas.openxmlformats.org/officeDocument/2006/relationships/hyperlink" Target="https://blog.hubspot.com/sales/social-selling-linkedin" TargetMode="External"/><Relationship Id="rId883" Type="http://schemas.openxmlformats.org/officeDocument/2006/relationships/hyperlink" Target="https://buff.ly/2F9WpIX" TargetMode="External"/><Relationship Id="rId1099" Type="http://schemas.openxmlformats.org/officeDocument/2006/relationships/hyperlink" Target="https://pbs.twimg.com/media/DX8Ec-4UMAAo_wd.jpg" TargetMode="External"/><Relationship Id="rId2357" Type="http://schemas.openxmlformats.org/officeDocument/2006/relationships/hyperlink" Target="http://pbs.twimg.com/profile_images/1129115682/40222_123899460989128_100001072256821_128730_5433521_n_normal.jpg" TargetMode="External"/><Relationship Id="rId2564" Type="http://schemas.openxmlformats.org/officeDocument/2006/relationships/hyperlink" Target="https://pbs.twimg.com/media/DRqR2d7U8AApzgU.jpg" TargetMode="External"/><Relationship Id="rId3103" Type="http://schemas.openxmlformats.org/officeDocument/2006/relationships/hyperlink" Target="https://twitter.com/" TargetMode="External"/><Relationship Id="rId3310" Type="http://schemas.openxmlformats.org/officeDocument/2006/relationships/hyperlink" Target="https://twitter.com/" TargetMode="External"/><Relationship Id="rId3408" Type="http://schemas.openxmlformats.org/officeDocument/2006/relationships/hyperlink" Target="https://twitter.com/" TargetMode="External"/><Relationship Id="rId3615" Type="http://schemas.openxmlformats.org/officeDocument/2006/relationships/hyperlink" Target="https://twitter.com/" TargetMode="External"/><Relationship Id="rId231" Type="http://schemas.openxmlformats.org/officeDocument/2006/relationships/hyperlink" Target="https://www.linkedin.com/pulse/3-most-important-questions-ask-potential-clients-daniela-killus?trk=portfolio_article-card_title" TargetMode="External"/><Relationship Id="rId329" Type="http://schemas.openxmlformats.org/officeDocument/2006/relationships/hyperlink" Target="http://ow.ly/htph30iRRd8" TargetMode="External"/><Relationship Id="rId536" Type="http://schemas.openxmlformats.org/officeDocument/2006/relationships/hyperlink" Target="https://www.inc.com/john-white/here-are-the-exact-words-to-use-on-social-media-to.html" TargetMode="External"/><Relationship Id="rId1166" Type="http://schemas.openxmlformats.org/officeDocument/2006/relationships/hyperlink" Target="https://pbs.twimg.com/media/DXzPeMOWsAIISNQ.jpg" TargetMode="External"/><Relationship Id="rId1373" Type="http://schemas.openxmlformats.org/officeDocument/2006/relationships/hyperlink" Target="https://pbs.twimg.com/media/DYkZo82WsAA_ft9.jpg" TargetMode="External"/><Relationship Id="rId2217" Type="http://schemas.openxmlformats.org/officeDocument/2006/relationships/hyperlink" Target="http://pbs.twimg.com/profile_images/900825127780196352/RJhV8_wH_normal.jpg"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743" Type="http://schemas.openxmlformats.org/officeDocument/2006/relationships/hyperlink" Target="https://www.ebay.com/itm/112757614161?ul_noapp=true" TargetMode="External"/><Relationship Id="rId950" Type="http://schemas.openxmlformats.org/officeDocument/2006/relationships/hyperlink" Target="http://www.myfrugalbusiness.com/2018/02/save-money-marketing-digital-social-media-bootstrap.html" TargetMode="External"/><Relationship Id="rId1026" Type="http://schemas.openxmlformats.org/officeDocument/2006/relationships/hyperlink" Target="https://pbs.twimg.com/media/DXx5dv4XkAEZKHn.jpg" TargetMode="External"/><Relationship Id="rId1580" Type="http://schemas.openxmlformats.org/officeDocument/2006/relationships/hyperlink" Target="https://pbs.twimg.com/media/DX2_IfRX4AQ2EC5.jpg" TargetMode="External"/><Relationship Id="rId1678" Type="http://schemas.openxmlformats.org/officeDocument/2006/relationships/hyperlink" Target="https://pbs.twimg.com/tweet_video_thumb/DXnhP0-VMAI9BNx.jpg" TargetMode="External"/><Relationship Id="rId1885" Type="http://schemas.openxmlformats.org/officeDocument/2006/relationships/hyperlink" Target="http://pbs.twimg.com/profile_images/800936019373608960/klTMVS0g_normal.jpg" TargetMode="External"/><Relationship Id="rId2424" Type="http://schemas.openxmlformats.org/officeDocument/2006/relationships/hyperlink" Target="http://pbs.twimg.com/profile_images/971719718569639937/ZP-kdMj0_normal.jpg"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603" Type="http://schemas.openxmlformats.org/officeDocument/2006/relationships/hyperlink" Target="https://t.co/BIA1l3F4pi?amp=av3NhMudFra3U&amp;amp_network=TWITTER" TargetMode="External"/><Relationship Id="rId810" Type="http://schemas.openxmlformats.org/officeDocument/2006/relationships/hyperlink" Target="http://www.myfrugalbusiness.com/2017/12/lead-generation-hacks-grow-sales.html" TargetMode="External"/><Relationship Id="rId908" Type="http://schemas.openxmlformats.org/officeDocument/2006/relationships/hyperlink" Target="https://buff.ly/2oJ8bnx" TargetMode="External"/><Relationship Id="rId1233" Type="http://schemas.openxmlformats.org/officeDocument/2006/relationships/hyperlink" Target="https://pbs.twimg.com/media/DYavvceUQAEipTS.jpg" TargetMode="External"/><Relationship Id="rId1440" Type="http://schemas.openxmlformats.org/officeDocument/2006/relationships/hyperlink" Target="http://abs.twimg.com/sticky/default_profile_images/default_profile_normal.png" TargetMode="External"/><Relationship Id="rId1538" Type="http://schemas.openxmlformats.org/officeDocument/2006/relationships/hyperlink" Target="http://pbs.twimg.com/profile_images/886159127935930369/wVqSOuN5_normal.jpg" TargetMode="External"/><Relationship Id="rId1300" Type="http://schemas.openxmlformats.org/officeDocument/2006/relationships/hyperlink" Target="https://pbs.twimg.com/media/DYa5UXcU8AAVOyu.jpg" TargetMode="External"/><Relationship Id="rId1745" Type="http://schemas.openxmlformats.org/officeDocument/2006/relationships/hyperlink" Target="https://pbs.twimg.com/media/DYGbcvRX4AAMtuG.jpg" TargetMode="External"/><Relationship Id="rId1952" Type="http://schemas.openxmlformats.org/officeDocument/2006/relationships/hyperlink" Target="https://pbs.twimg.com/ext_tw_video_thumb/971700347189301248/pu/img/cZf0rhMHS8SXRl70.jpg" TargetMode="External"/><Relationship Id="rId3198" Type="http://schemas.openxmlformats.org/officeDocument/2006/relationships/hyperlink" Target="https://twitter.com/" TargetMode="External"/><Relationship Id="rId37" Type="http://schemas.openxmlformats.org/officeDocument/2006/relationships/hyperlink" Target="https://buff.ly/2FhlQfS" TargetMode="External"/><Relationship Id="rId1605" Type="http://schemas.openxmlformats.org/officeDocument/2006/relationships/hyperlink" Target="https://pbs.twimg.com/media/DXhKZA0UMAAu5PN.jpg" TargetMode="External"/><Relationship Id="rId1812" Type="http://schemas.openxmlformats.org/officeDocument/2006/relationships/hyperlink" Target="http://pbs.twimg.com/profile_images/538459689164357632/1P60Ec_9_normal.jpeg" TargetMode="External"/><Relationship Id="rId3058" Type="http://schemas.openxmlformats.org/officeDocument/2006/relationships/hyperlink" Target="https://twitter.com/" TargetMode="External"/><Relationship Id="rId3265" Type="http://schemas.openxmlformats.org/officeDocument/2006/relationships/hyperlink" Target="https://twitter.com/" TargetMode="External"/><Relationship Id="rId3472" Type="http://schemas.openxmlformats.org/officeDocument/2006/relationships/hyperlink" Target="https://twitter.com/" TargetMode="External"/><Relationship Id="rId186" Type="http://schemas.openxmlformats.org/officeDocument/2006/relationships/hyperlink" Target="http://feeds.feedblitz.com/~/531111932/0/salessolutions~What-Does-Your-LinkedIn-Profile-Say-About-You-The-Big-Mistake-Sales-Pros-Can-Easily-Avoid" TargetMode="External"/><Relationship Id="rId393" Type="http://schemas.openxmlformats.org/officeDocument/2006/relationships/hyperlink" Target="https://www.linkedin.com/pulse/importance-kpis-social-media-marketing-dennis-koutoudis/" TargetMode="External"/><Relationship Id="rId2074" Type="http://schemas.openxmlformats.org/officeDocument/2006/relationships/hyperlink" Target="http://pbs.twimg.com/profile_images/378800000133207769/3a1452739d71d8b2f9584c3bdf6c4f8f_normal.jpeg" TargetMode="External"/><Relationship Id="rId2281" Type="http://schemas.openxmlformats.org/officeDocument/2006/relationships/hyperlink" Target="https://pbs.twimg.com/media/DYqTqPsV4AA_zFR.jpg" TargetMode="External"/><Relationship Id="rId3125" Type="http://schemas.openxmlformats.org/officeDocument/2006/relationships/hyperlink" Target="https://twitter.com/" TargetMode="External"/><Relationship Id="rId3332" Type="http://schemas.openxmlformats.org/officeDocument/2006/relationships/hyperlink" Target="https://twitter.com/" TargetMode="External"/><Relationship Id="rId3777" Type="http://schemas.openxmlformats.org/officeDocument/2006/relationships/hyperlink" Target="https://twitter.com/" TargetMode="External"/><Relationship Id="rId253" Type="http://schemas.openxmlformats.org/officeDocument/2006/relationships/hyperlink" Target="https://www.skillslab.io/blog/create-content-for-social-selling" TargetMode="External"/><Relationship Id="rId460" Type="http://schemas.openxmlformats.org/officeDocument/2006/relationships/hyperlink" Target="https://paper.li/suryaferdian/1431516345?edition_id=d98aaa90-290c-11e8-af6a-0cc47a0d1605" TargetMode="External"/><Relationship Id="rId698" Type="http://schemas.openxmlformats.org/officeDocument/2006/relationships/hyperlink" Target="http://www.social-experts.net/people-dont-choose-emails/" TargetMode="External"/><Relationship Id="rId1090" Type="http://schemas.openxmlformats.org/officeDocument/2006/relationships/hyperlink" Target="https://pbs.twimg.com/media/DXneFYUVAAA4rb9.jpg" TargetMode="External"/><Relationship Id="rId2141" Type="http://schemas.openxmlformats.org/officeDocument/2006/relationships/hyperlink" Target="http://pbs.twimg.com/profile_images/676153819798065152/JkwueaWj_normal.jpg" TargetMode="External"/><Relationship Id="rId2379" Type="http://schemas.openxmlformats.org/officeDocument/2006/relationships/hyperlink" Target="http://pbs.twimg.com/profile_images/1129115682/40222_123899460989128_100001072256821_128730_5433521_n_normal.jpg" TargetMode="External"/><Relationship Id="rId2586" Type="http://schemas.openxmlformats.org/officeDocument/2006/relationships/hyperlink" Target="https://twitter.com/" TargetMode="External"/><Relationship Id="rId2793" Type="http://schemas.openxmlformats.org/officeDocument/2006/relationships/hyperlink" Target="https://twitter.com/" TargetMode="External"/><Relationship Id="rId3637" Type="http://schemas.openxmlformats.org/officeDocument/2006/relationships/hyperlink" Target="https://twitter.com/" TargetMode="External"/><Relationship Id="rId113" Type="http://schemas.openxmlformats.org/officeDocument/2006/relationships/hyperlink" Target="https://www.agencycentral.co.uk/articles/15-top-sales-bloggers" TargetMode="External"/><Relationship Id="rId320" Type="http://schemas.openxmlformats.org/officeDocument/2006/relationships/hyperlink" Target="http://bit.ly/2DyP4lL" TargetMode="External"/><Relationship Id="rId558" Type="http://schemas.openxmlformats.org/officeDocument/2006/relationships/hyperlink" Target="http://feeds.feedblitz.com/~/531969078/0/salessolutions~Sales-Navigator-Success-Stories-from-Europe-Video" TargetMode="External"/><Relationship Id="rId765" Type="http://schemas.openxmlformats.org/officeDocument/2006/relationships/hyperlink" Target="https://www.ebay.com/ulk/itm/372073144387" TargetMode="External"/><Relationship Id="rId972" Type="http://schemas.openxmlformats.org/officeDocument/2006/relationships/hyperlink" Target="http://www.myfrugalbusiness.com/2018/02/save-money-marketing-digital-social-media-bootstrap.html" TargetMode="External"/><Relationship Id="rId1188" Type="http://schemas.openxmlformats.org/officeDocument/2006/relationships/hyperlink" Target="https://pbs.twimg.com/media/DYVAoy1XcAEp7Qq.jpg" TargetMode="External"/><Relationship Id="rId1395" Type="http://schemas.openxmlformats.org/officeDocument/2006/relationships/hyperlink" Target="http://pbs.twimg.com/profile_images/491265863656280064/sbykeGDQ_normal.jpeg" TargetMode="External"/><Relationship Id="rId2001" Type="http://schemas.openxmlformats.org/officeDocument/2006/relationships/hyperlink" Target="http://pbs.twimg.com/profile_images/908399207228338182/LHqCmrDA_normal.jpg" TargetMode="External"/><Relationship Id="rId2239" Type="http://schemas.openxmlformats.org/officeDocument/2006/relationships/hyperlink" Target="http://pbs.twimg.com/profile_images/545662268440989696/EeuoyVto_normal.png" TargetMode="External"/><Relationship Id="rId2446" Type="http://schemas.openxmlformats.org/officeDocument/2006/relationships/hyperlink" Target="https://pbs.twimg.com/media/DYA1dlWWAAI5l__.jpg"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3704" Type="http://schemas.openxmlformats.org/officeDocument/2006/relationships/hyperlink" Target="https://twitter.com/" TargetMode="External"/><Relationship Id="rId418" Type="http://schemas.openxmlformats.org/officeDocument/2006/relationships/hyperlink" Target="http://www.voiceamerica.com/show/2490/social-selling-with-game-changers-presented-by-sap" TargetMode="External"/><Relationship Id="rId625" Type="http://schemas.openxmlformats.org/officeDocument/2006/relationships/hyperlink" Target="http://contentmarketinginstitute.com/2017/11/marketers-data-scientists/" TargetMode="External"/><Relationship Id="rId832" Type="http://schemas.openxmlformats.org/officeDocument/2006/relationships/hyperlink" Target="https://www.linkedin.com/pulse/how-socially-sell-video-interview-ian-moyse-?trk=mp-reader-card" TargetMode="External"/><Relationship Id="rId1048" Type="http://schemas.openxmlformats.org/officeDocument/2006/relationships/hyperlink" Target="https://pbs.twimg.com/media/DXx7SpCWkAEPx79.jpg" TargetMode="External"/><Relationship Id="rId1255" Type="http://schemas.openxmlformats.org/officeDocument/2006/relationships/hyperlink" Target="https://pbs.twimg.com/media/DYVmIVlXUAArwv7.jpg" TargetMode="External"/><Relationship Id="rId1462" Type="http://schemas.openxmlformats.org/officeDocument/2006/relationships/hyperlink" Target="https://pbs.twimg.com/media/DXstmIKW4AAhPsO.jpg" TargetMode="External"/><Relationship Id="rId2306" Type="http://schemas.openxmlformats.org/officeDocument/2006/relationships/hyperlink" Target="http://pbs.twimg.com/profile_images/909075667433644033/3IsGUKbQ_normal.jpg" TargetMode="External"/><Relationship Id="rId2513" Type="http://schemas.openxmlformats.org/officeDocument/2006/relationships/hyperlink" Target="http://pbs.twimg.com/profile_images/856508969568935936/4szM0464_normal.jpg" TargetMode="External"/><Relationship Id="rId2958" Type="http://schemas.openxmlformats.org/officeDocument/2006/relationships/hyperlink" Target="https://twitter.com/" TargetMode="External"/><Relationship Id="rId1115" Type="http://schemas.openxmlformats.org/officeDocument/2006/relationships/hyperlink" Target="https://pbs.twimg.com/media/DYViSfDVAAAbQgq.jpg" TargetMode="External"/><Relationship Id="rId1322" Type="http://schemas.openxmlformats.org/officeDocument/2006/relationships/hyperlink" Target="https://pbs.twimg.com/media/DYVuHx8XkAAwmGR.jpg" TargetMode="External"/><Relationship Id="rId1767" Type="http://schemas.openxmlformats.org/officeDocument/2006/relationships/hyperlink" Target="https://pbs.twimg.com/media/DXnomHGX0AANco8.jpg" TargetMode="External"/><Relationship Id="rId1974" Type="http://schemas.openxmlformats.org/officeDocument/2006/relationships/hyperlink" Target="http://pbs.twimg.com/profile_images/3119962297/5dbf1edd89534df985564def38d2995e_normal.jpeg"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59" Type="http://schemas.openxmlformats.org/officeDocument/2006/relationships/hyperlink" Target="https://www.1min30.com/social-selling/8-conseils-pour-developper-votre-personnel-branding-sur-les-reseaux-sociaux-1287443433?utm_source=ReviveOldPost&amp;utm_medium=social&amp;utm_campaign=ReviveOldPost" TargetMode="External"/><Relationship Id="rId1627" Type="http://schemas.openxmlformats.org/officeDocument/2006/relationships/hyperlink" Target="https://pbs.twimg.com/media/DXsrQTvWAAE_PJ5.jpg" TargetMode="External"/><Relationship Id="rId1834" Type="http://schemas.openxmlformats.org/officeDocument/2006/relationships/hyperlink" Target="http://pbs.twimg.com/profile_images/958074247909380096/I4eBjNLq_normal.jpg" TargetMode="External"/><Relationship Id="rId3287" Type="http://schemas.openxmlformats.org/officeDocument/2006/relationships/hyperlink" Target="https://twitter.com/" TargetMode="External"/><Relationship Id="rId2096" Type="http://schemas.openxmlformats.org/officeDocument/2006/relationships/hyperlink" Target="http://abs.twimg.com/sticky/default_profile_images/default_profile_normal.png" TargetMode="External"/><Relationship Id="rId3494" Type="http://schemas.openxmlformats.org/officeDocument/2006/relationships/hyperlink" Target="https://twitter.com/" TargetMode="External"/><Relationship Id="rId3799" Type="http://schemas.openxmlformats.org/officeDocument/2006/relationships/printerSettings" Target="../printerSettings/printerSettings8.bin"/><Relationship Id="rId1901" Type="http://schemas.openxmlformats.org/officeDocument/2006/relationships/hyperlink" Target="http://pbs.twimg.com/profile_images/868918317846867968/EhuT05nP_normal.jpg" TargetMode="External"/><Relationship Id="rId3147" Type="http://schemas.openxmlformats.org/officeDocument/2006/relationships/hyperlink" Target="https://twitter.com/" TargetMode="External"/><Relationship Id="rId3354" Type="http://schemas.openxmlformats.org/officeDocument/2006/relationships/hyperlink" Target="https://twitter.com/" TargetMode="External"/><Relationship Id="rId3561" Type="http://schemas.openxmlformats.org/officeDocument/2006/relationships/hyperlink" Target="https://twitter.com/" TargetMode="External"/><Relationship Id="rId3659" Type="http://schemas.openxmlformats.org/officeDocument/2006/relationships/hyperlink" Target="https://twitter.com/" TargetMode="External"/><Relationship Id="rId275" Type="http://schemas.openxmlformats.org/officeDocument/2006/relationships/hyperlink" Target="http://ift.tt/2pbryoy" TargetMode="External"/><Relationship Id="rId482" Type="http://schemas.openxmlformats.org/officeDocument/2006/relationships/hyperlink" Target="http://bit.ly/2FsCsRY" TargetMode="External"/><Relationship Id="rId2163" Type="http://schemas.openxmlformats.org/officeDocument/2006/relationships/hyperlink" Target="http://pbs.twimg.com/profile_images/853987068065796097/REP10k0__normal.jpg" TargetMode="External"/><Relationship Id="rId2370" Type="http://schemas.openxmlformats.org/officeDocument/2006/relationships/hyperlink" Target="http://pbs.twimg.com/profile_images/1129115682/40222_123899460989128_100001072256821_128730_5433521_n_normal.jpg" TargetMode="External"/><Relationship Id="rId3007" Type="http://schemas.openxmlformats.org/officeDocument/2006/relationships/hyperlink" Target="https://twitter.com/" TargetMode="External"/><Relationship Id="rId3214" Type="http://schemas.openxmlformats.org/officeDocument/2006/relationships/hyperlink" Target="https://twitter.com/" TargetMode="External"/><Relationship Id="rId3421" Type="http://schemas.openxmlformats.org/officeDocument/2006/relationships/hyperlink" Target="https://twitter.com/" TargetMode="External"/><Relationship Id="rId135" Type="http://schemas.openxmlformats.org/officeDocument/2006/relationships/hyperlink" Target="https://mybusinessfuture.com/en/social-media-management-marketing-and-it-have-to-cooperate/" TargetMode="External"/><Relationship Id="rId342" Type="http://schemas.openxmlformats.org/officeDocument/2006/relationships/hyperlink" Target="https://ibm.biz/digitalweek" TargetMode="External"/><Relationship Id="rId787" Type="http://schemas.openxmlformats.org/officeDocument/2006/relationships/hyperlink" Target="https://www.ebay.com/itm/371928695414?ul_noapp=true" TargetMode="External"/><Relationship Id="rId994" Type="http://schemas.openxmlformats.org/officeDocument/2006/relationships/hyperlink" Target="https://pbs.twimg.com/media/DXneuF0X0AA5ZLr.jpg" TargetMode="External"/><Relationship Id="rId2023" Type="http://schemas.openxmlformats.org/officeDocument/2006/relationships/hyperlink" Target="http://pbs.twimg.com/profile_images/890626312217530368/_Og7OJ9n_normal.jpg" TargetMode="External"/><Relationship Id="rId2230" Type="http://schemas.openxmlformats.org/officeDocument/2006/relationships/hyperlink" Target="https://pbs.twimg.com/media/DYqOVmJUMAINow8.jpg" TargetMode="External"/><Relationship Id="rId2468" Type="http://schemas.openxmlformats.org/officeDocument/2006/relationships/hyperlink" Target="https://pbs.twimg.com/media/DYa1dpcVMAAFi2_.jpg"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3519" Type="http://schemas.openxmlformats.org/officeDocument/2006/relationships/hyperlink" Target="https://twitter.com/" TargetMode="External"/><Relationship Id="rId3726" Type="http://schemas.openxmlformats.org/officeDocument/2006/relationships/hyperlink" Target="https://twitter.com/" TargetMode="External"/><Relationship Id="rId202" Type="http://schemas.openxmlformats.org/officeDocument/2006/relationships/hyperlink" Target="http://msocial.bz/2FpsQrg" TargetMode="External"/><Relationship Id="rId647" Type="http://schemas.openxmlformats.org/officeDocument/2006/relationships/hyperlink" Target="https://readyforsocial.com/ddef438eb2a" TargetMode="External"/><Relationship Id="rId854" Type="http://schemas.openxmlformats.org/officeDocument/2006/relationships/hyperlink" Target="http://www.social-experts.net/people-dont-choose-emails/" TargetMode="External"/><Relationship Id="rId1277" Type="http://schemas.openxmlformats.org/officeDocument/2006/relationships/hyperlink" Target="https://pbs.twimg.com/media/DXx3YswVAAAhzRg.jpg" TargetMode="External"/><Relationship Id="rId1484" Type="http://schemas.openxmlformats.org/officeDocument/2006/relationships/hyperlink" Target="http://pbs.twimg.com/profile_images/449576750549196800/mwqyxXBX_normal.jpeg" TargetMode="External"/><Relationship Id="rId1691" Type="http://schemas.openxmlformats.org/officeDocument/2006/relationships/hyperlink" Target="http://pbs.twimg.com/profile_images/968171028508798976/iobkPQGq_normal.jpg" TargetMode="External"/><Relationship Id="rId2328" Type="http://schemas.openxmlformats.org/officeDocument/2006/relationships/hyperlink" Target="http://pbs.twimg.com/profile_images/909075667433644033/3IsGUKbQ_normal.jpg" TargetMode="External"/><Relationship Id="rId2535" Type="http://schemas.openxmlformats.org/officeDocument/2006/relationships/hyperlink" Target="http://pbs.twimg.com/profile_images/805109474352627712/WkaLDNMz_normal.jpg" TargetMode="External"/><Relationship Id="rId2742" Type="http://schemas.openxmlformats.org/officeDocument/2006/relationships/hyperlink" Target="https://twitter.com/" TargetMode="External"/><Relationship Id="rId507" Type="http://schemas.openxmlformats.org/officeDocument/2006/relationships/hyperlink" Target="http://bit.ly/2FDRWCT" TargetMode="External"/><Relationship Id="rId714" Type="http://schemas.openxmlformats.org/officeDocument/2006/relationships/hyperlink" Target="https://www.ebay.com/ulk/itm/112739706694" TargetMode="External"/><Relationship Id="rId921" Type="http://schemas.openxmlformats.org/officeDocument/2006/relationships/hyperlink" Target="https://buff.ly/2FB7yns" TargetMode="External"/><Relationship Id="rId1137" Type="http://schemas.openxmlformats.org/officeDocument/2006/relationships/hyperlink" Target="https://pbs.twimg.com/media/DYauTQSWkAAZByA.png" TargetMode="External"/><Relationship Id="rId1344" Type="http://schemas.openxmlformats.org/officeDocument/2006/relationships/hyperlink" Target="https://pbs.twimg.com/media/DIKpzTBXcAAbuTR.jpg" TargetMode="External"/><Relationship Id="rId1551" Type="http://schemas.openxmlformats.org/officeDocument/2006/relationships/hyperlink" Target="http://pbs.twimg.com/profile_images/834890254557528065/gDx2LNR9_normal.jpg" TargetMode="External"/><Relationship Id="rId1789" Type="http://schemas.openxmlformats.org/officeDocument/2006/relationships/hyperlink" Target="http://pbs.twimg.com/profile_images/907175027384217600/4sm1bg_h_normal.jpg" TargetMode="External"/><Relationship Id="rId1996" Type="http://schemas.openxmlformats.org/officeDocument/2006/relationships/hyperlink" Target="http://pbs.twimg.com/profile_images/917682735661031424/xedci9AD_normal.jpg" TargetMode="External"/><Relationship Id="rId2602" Type="http://schemas.openxmlformats.org/officeDocument/2006/relationships/hyperlink" Target="https://twitter.com/" TargetMode="External"/><Relationship Id="rId50" Type="http://schemas.openxmlformats.org/officeDocument/2006/relationships/hyperlink" Target="http://sumo.ly/JiIi" TargetMode="External"/><Relationship Id="rId1204" Type="http://schemas.openxmlformats.org/officeDocument/2006/relationships/hyperlink" Target="https://pbs.twimg.com/media/DXx5bfOUQAMWmvb.jpg" TargetMode="External"/><Relationship Id="rId1411" Type="http://schemas.openxmlformats.org/officeDocument/2006/relationships/hyperlink" Target="http://pbs.twimg.com/profile_images/966307684818370562/f-uRlZ-1_normal.jpg" TargetMode="External"/><Relationship Id="rId1649" Type="http://schemas.openxmlformats.org/officeDocument/2006/relationships/hyperlink" Target="http://pbs.twimg.com/profile_images/889671135922540544/4CXMcTSu_normal.jpg" TargetMode="External"/><Relationship Id="rId1856" Type="http://schemas.openxmlformats.org/officeDocument/2006/relationships/hyperlink" Target="http://pbs.twimg.com/profile_images/592090818451677184/SUytlm5h_normal.jpg" TargetMode="External"/><Relationship Id="rId2907" Type="http://schemas.openxmlformats.org/officeDocument/2006/relationships/hyperlink" Target="https://twitter.com/" TargetMode="External"/><Relationship Id="rId3071" Type="http://schemas.openxmlformats.org/officeDocument/2006/relationships/hyperlink" Target="https://twitter.com/" TargetMode="External"/><Relationship Id="rId1509" Type="http://schemas.openxmlformats.org/officeDocument/2006/relationships/hyperlink" Target="http://pbs.twimg.com/profile_images/491155356857298944/I1iah73Q_normal.png" TargetMode="External"/><Relationship Id="rId1716" Type="http://schemas.openxmlformats.org/officeDocument/2006/relationships/hyperlink" Target="http://pbs.twimg.com/profile_images/969311463960592384/e4yH-Q-b_normal.jpg" TargetMode="External"/><Relationship Id="rId1923" Type="http://schemas.openxmlformats.org/officeDocument/2006/relationships/hyperlink" Target="http://pbs.twimg.com/profile_images/423336432829079552/Qo40WvP4_normal.jpeg" TargetMode="External"/><Relationship Id="rId3169" Type="http://schemas.openxmlformats.org/officeDocument/2006/relationships/hyperlink" Target="https://twitter.com/" TargetMode="External"/><Relationship Id="rId3376" Type="http://schemas.openxmlformats.org/officeDocument/2006/relationships/hyperlink" Target="https://twitter.com/" TargetMode="External"/><Relationship Id="rId3583" Type="http://schemas.openxmlformats.org/officeDocument/2006/relationships/hyperlink" Target="https://twitter.com/" TargetMode="External"/><Relationship Id="rId297" Type="http://schemas.openxmlformats.org/officeDocument/2006/relationships/hyperlink" Target="https://www.youtube.com/watch?v=SKNW2cMMHow&amp;feature=youtu.be&amp;utm_content=bufferbfcbd&amp;utm_medium=social&amp;utm_source=twitter.com&amp;utm_campaign=buffer" TargetMode="External"/><Relationship Id="rId2185" Type="http://schemas.openxmlformats.org/officeDocument/2006/relationships/hyperlink" Target="http://pbs.twimg.com/profile_images/529447651704463361/jyEQVQxC_normal.jpeg" TargetMode="External"/><Relationship Id="rId2392" Type="http://schemas.openxmlformats.org/officeDocument/2006/relationships/hyperlink" Target="http://pbs.twimg.com/profile_images/761642165286084609/VwbpOm8W_normal.jpg" TargetMode="External"/><Relationship Id="rId3029" Type="http://schemas.openxmlformats.org/officeDocument/2006/relationships/hyperlink" Target="https://twitter.com/" TargetMode="External"/><Relationship Id="rId3236" Type="http://schemas.openxmlformats.org/officeDocument/2006/relationships/hyperlink" Target="https://twitter.com/" TargetMode="External"/><Relationship Id="rId3790" Type="http://schemas.openxmlformats.org/officeDocument/2006/relationships/hyperlink" Target="https://api.twitter.com/1.1/geo/id/369d22587b104a3b.json" TargetMode="External"/><Relationship Id="rId157" Type="http://schemas.openxmlformats.org/officeDocument/2006/relationships/hyperlink" Target="http://bit.ly/2Ehu2rS" TargetMode="External"/><Relationship Id="rId364" Type="http://schemas.openxmlformats.org/officeDocument/2006/relationships/hyperlink" Target="https://www.vidyard.com/blog/video-book-replaces-ebook/" TargetMode="External"/><Relationship Id="rId2045" Type="http://schemas.openxmlformats.org/officeDocument/2006/relationships/hyperlink" Target="https://pbs.twimg.com/media/DX3AFqJWkAAfrxh.png" TargetMode="External"/><Relationship Id="rId2697" Type="http://schemas.openxmlformats.org/officeDocument/2006/relationships/hyperlink" Target="https://twitter.com/" TargetMode="External"/><Relationship Id="rId3443" Type="http://schemas.openxmlformats.org/officeDocument/2006/relationships/hyperlink" Target="https://twitter.com/" TargetMode="External"/><Relationship Id="rId3650" Type="http://schemas.openxmlformats.org/officeDocument/2006/relationships/hyperlink" Target="https://twitter.com/" TargetMode="External"/><Relationship Id="rId3748" Type="http://schemas.openxmlformats.org/officeDocument/2006/relationships/hyperlink" Target="https://twitter.com/" TargetMode="External"/><Relationship Id="rId571" Type="http://schemas.openxmlformats.org/officeDocument/2006/relationships/hyperlink" Target="http://bit.ly/2oDmOLD" TargetMode="External"/><Relationship Id="rId669" Type="http://schemas.openxmlformats.org/officeDocument/2006/relationships/hyperlink" Target="https://www.linkedin.com/pulse/sales-marketing-fairy-tale-alexander-low/" TargetMode="External"/><Relationship Id="rId876" Type="http://schemas.openxmlformats.org/officeDocument/2006/relationships/hyperlink" Target="https://www.linkedin.com/pulse/sales-marketing-fairy-tale-alexander-low/" TargetMode="External"/><Relationship Id="rId1299" Type="http://schemas.openxmlformats.org/officeDocument/2006/relationships/hyperlink" Target="https://pbs.twimg.com/media/DYZX0F6WkAAvaTK.jpg" TargetMode="External"/><Relationship Id="rId2252" Type="http://schemas.openxmlformats.org/officeDocument/2006/relationships/hyperlink" Target="http://pbs.twimg.com/profile_images/963645029859328004/WzmvqNHT_normal.jpg" TargetMode="External"/><Relationship Id="rId2557" Type="http://schemas.openxmlformats.org/officeDocument/2006/relationships/hyperlink" Target="https://pbs.twimg.com/media/DQtfpQUXkAA8fAU.jpg" TargetMode="External"/><Relationship Id="rId3303" Type="http://schemas.openxmlformats.org/officeDocument/2006/relationships/hyperlink" Target="https://twitter.com/" TargetMode="External"/><Relationship Id="rId3510" Type="http://schemas.openxmlformats.org/officeDocument/2006/relationships/hyperlink" Target="https://twitter.com/" TargetMode="External"/><Relationship Id="rId3608" Type="http://schemas.openxmlformats.org/officeDocument/2006/relationships/hyperlink" Target="https://twitter.com/" TargetMode="External"/><Relationship Id="rId224" Type="http://schemas.openxmlformats.org/officeDocument/2006/relationships/hyperlink" Target="http://onlinemarketingview.blogspot.com/2018/02/9-surprising-facebook-marketing-tips.html" TargetMode="External"/><Relationship Id="rId431" Type="http://schemas.openxmlformats.org/officeDocument/2006/relationships/hyperlink" Target="https://www.marketingprofs.com/articles/2018/33736/social-selling-three-reasons-its-good-for-business-and-four-steps-to-get-you-started" TargetMode="External"/><Relationship Id="rId529" Type="http://schemas.openxmlformats.org/officeDocument/2006/relationships/hyperlink" Target="http://www.onalytica.com/blog/posts/digital-transformation-2018-top-100-influencers-brands-publications/" TargetMode="External"/><Relationship Id="rId736" Type="http://schemas.openxmlformats.org/officeDocument/2006/relationships/hyperlink" Target="https://www.ebay.com/itm/112564080454?ul_noapp=true" TargetMode="External"/><Relationship Id="rId1061" Type="http://schemas.openxmlformats.org/officeDocument/2006/relationships/hyperlink" Target="https://pbs.twimg.com/media/DHxpY8YVYAA65qk.jpg" TargetMode="External"/><Relationship Id="rId1159" Type="http://schemas.openxmlformats.org/officeDocument/2006/relationships/hyperlink" Target="https://pbs.twimg.com/media/DXsdjgjV4AUxzii.jpg" TargetMode="External"/><Relationship Id="rId1366" Type="http://schemas.openxmlformats.org/officeDocument/2006/relationships/hyperlink" Target="https://pbs.twimg.com/media/DXuhRujVoAA1O7z.jpg" TargetMode="External"/><Relationship Id="rId2112" Type="http://schemas.openxmlformats.org/officeDocument/2006/relationships/hyperlink" Target="http://pbs.twimg.com/profile_images/695245027266658304/NhjJMCTh_normal.jpg" TargetMode="External"/><Relationship Id="rId2417" Type="http://schemas.openxmlformats.org/officeDocument/2006/relationships/hyperlink" Target="http://pbs.twimg.com/profile_images/809115567927898114/bmGtTFt-_normal.jpg"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943" Type="http://schemas.openxmlformats.org/officeDocument/2006/relationships/hyperlink" Target="http://www.myfrugalbusiness.com/2017/08/unique-marketing-advertising-digital-media-stand-out.html" TargetMode="External"/><Relationship Id="rId1019" Type="http://schemas.openxmlformats.org/officeDocument/2006/relationships/hyperlink" Target="https://pbs.twimg.com/media/DPbGt0oUQAIiyYS.jpg" TargetMode="External"/><Relationship Id="rId1573" Type="http://schemas.openxmlformats.org/officeDocument/2006/relationships/hyperlink" Target="http://pbs.twimg.com/profile_images/969667169167405056/BKyI4OCw_normal.jpg" TargetMode="External"/><Relationship Id="rId1780" Type="http://schemas.openxmlformats.org/officeDocument/2006/relationships/hyperlink" Target="http://pbs.twimg.com/profile_images/894549273202876416/WlGk4npW_normal.jpg" TargetMode="External"/><Relationship Id="rId1878" Type="http://schemas.openxmlformats.org/officeDocument/2006/relationships/hyperlink" Target="https://pbs.twimg.com/media/DYVxGtbX4AAatqy.jpg"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72" Type="http://schemas.openxmlformats.org/officeDocument/2006/relationships/hyperlink" Target="http://sumo.ly/JiIi" TargetMode="External"/><Relationship Id="rId803" Type="http://schemas.openxmlformats.org/officeDocument/2006/relationships/hyperlink" Target="http://www.myfrugalbusiness.com/2018/01/top-social-media-tactics-generate-b2b-leads-sales.html" TargetMode="External"/><Relationship Id="rId1226" Type="http://schemas.openxmlformats.org/officeDocument/2006/relationships/hyperlink" Target="https://pbs.twimg.com/media/DYqSpwgVQAE1uk0.jpg" TargetMode="External"/><Relationship Id="rId1433" Type="http://schemas.openxmlformats.org/officeDocument/2006/relationships/hyperlink" Target="http://abs.twimg.com/sticky/default_profile_images/default_profile_normal.png" TargetMode="External"/><Relationship Id="rId1640" Type="http://schemas.openxmlformats.org/officeDocument/2006/relationships/hyperlink" Target="http://pbs.twimg.com/profile_images/748444194046345216/5WnLB21o_normal.jpg" TargetMode="External"/><Relationship Id="rId1738" Type="http://schemas.openxmlformats.org/officeDocument/2006/relationships/hyperlink" Target="https://pbs.twimg.com/media/DYGaIpMVAAAn8UE.jpg" TargetMode="External"/><Relationship Id="rId3093" Type="http://schemas.openxmlformats.org/officeDocument/2006/relationships/hyperlink" Target="https://twitter.com/" TargetMode="External"/><Relationship Id="rId1500" Type="http://schemas.openxmlformats.org/officeDocument/2006/relationships/hyperlink" Target="http://pbs.twimg.com/profile_images/968897150208954368/nnwBRIHn_normal.jpg" TargetMode="External"/><Relationship Id="rId1945" Type="http://schemas.openxmlformats.org/officeDocument/2006/relationships/hyperlink" Target="http://pbs.twimg.com/profile_images/626782661860683776/1tlSx_iz_normal.png" TargetMode="External"/><Relationship Id="rId3160" Type="http://schemas.openxmlformats.org/officeDocument/2006/relationships/hyperlink" Target="https://twitter.com/" TargetMode="External"/><Relationship Id="rId3398" Type="http://schemas.openxmlformats.org/officeDocument/2006/relationships/hyperlink" Target="https://twitter.com/" TargetMode="External"/><Relationship Id="rId1805" Type="http://schemas.openxmlformats.org/officeDocument/2006/relationships/hyperlink" Target="http://pbs.twimg.com/profile_images/889509549736165378/PoKR9JGC_normal.jpg" TargetMode="External"/><Relationship Id="rId3020" Type="http://schemas.openxmlformats.org/officeDocument/2006/relationships/hyperlink" Target="https://twitter.com/" TargetMode="External"/><Relationship Id="rId3258" Type="http://schemas.openxmlformats.org/officeDocument/2006/relationships/hyperlink" Target="https://twitter.com/" TargetMode="External"/><Relationship Id="rId3465" Type="http://schemas.openxmlformats.org/officeDocument/2006/relationships/hyperlink" Target="https://twitter.com/" TargetMode="External"/><Relationship Id="rId3672" Type="http://schemas.openxmlformats.org/officeDocument/2006/relationships/hyperlink" Target="https://twitter.com/" TargetMode="External"/><Relationship Id="rId179" Type="http://schemas.openxmlformats.org/officeDocument/2006/relationships/hyperlink" Target="http://linkedin.com/in/stephancomelli" TargetMode="External"/><Relationship Id="rId386" Type="http://schemas.openxmlformats.org/officeDocument/2006/relationships/hyperlink" Target="https://www.linkedin.com/pulse/importance-kpis-social-media-marketing-dennis-koutoudis/" TargetMode="External"/><Relationship Id="rId593" Type="http://schemas.openxmlformats.org/officeDocument/2006/relationships/hyperlink" Target="http://ow.ly/yI1Q30hAeLU" TargetMode="External"/><Relationship Id="rId2067" Type="http://schemas.openxmlformats.org/officeDocument/2006/relationships/hyperlink" Target="http://pbs.twimg.com/profile_images/378800000769792972/34654d429036adb10eafcf444a9b2886_normal.jpeg" TargetMode="External"/><Relationship Id="rId2274" Type="http://schemas.openxmlformats.org/officeDocument/2006/relationships/hyperlink" Target="http://pbs.twimg.com/profile_images/770244132417605633/BQo293S6_normal.jpg" TargetMode="External"/><Relationship Id="rId2481" Type="http://schemas.openxmlformats.org/officeDocument/2006/relationships/hyperlink" Target="https://pbs.twimg.com/media/DYqUfUDW0AAo_SD.jpg" TargetMode="External"/><Relationship Id="rId3118" Type="http://schemas.openxmlformats.org/officeDocument/2006/relationships/hyperlink" Target="https://twitter.com/" TargetMode="External"/><Relationship Id="rId3325" Type="http://schemas.openxmlformats.org/officeDocument/2006/relationships/hyperlink" Target="https://twitter.com/" TargetMode="External"/><Relationship Id="rId3532" Type="http://schemas.openxmlformats.org/officeDocument/2006/relationships/hyperlink" Target="https://twitter.com/" TargetMode="External"/><Relationship Id="rId246" Type="http://schemas.openxmlformats.org/officeDocument/2006/relationships/hyperlink" Target="http://contentmarketinginstitute.com/2017/11/marketers-data-scientists/" TargetMode="External"/><Relationship Id="rId453" Type="http://schemas.openxmlformats.org/officeDocument/2006/relationships/hyperlink" Target="http://digital-leadership-associates.passle.net/post/102ervn/sales-its-not-all-about-you-its-all-about-the-buyer?utm_content=bufferf07ca&amp;utm_medium=social&amp;utm_source=twitter.com&amp;utm_campaign=buffer" TargetMode="External"/><Relationship Id="rId660" Type="http://schemas.openxmlformats.org/officeDocument/2006/relationships/hyperlink" Target="https://www.linkedin.com/pulse/13-things-ask-your-marketing-department-timothy-tim-hughes-%E6%8F%90%E5%A7%86-%E4%BC%91%E6%96%AF/?published=t&amp;utm_content=buffer3dc21&amp;utm_medium=social&amp;utm_source=twitter.com&amp;utm_campaign=buffer" TargetMode="External"/><Relationship Id="rId898" Type="http://schemas.openxmlformats.org/officeDocument/2006/relationships/hyperlink" Target="http://bit.ly/2FtEqxh" TargetMode="External"/><Relationship Id="rId1083" Type="http://schemas.openxmlformats.org/officeDocument/2006/relationships/hyperlink" Target="https://pbs.twimg.com/media/DYGbcvRX4AAMtuG.jpg" TargetMode="External"/><Relationship Id="rId1290" Type="http://schemas.openxmlformats.org/officeDocument/2006/relationships/hyperlink" Target="https://pbs.twimg.com/media/DYZYV7EX0AAk-re.jpg" TargetMode="External"/><Relationship Id="rId2134" Type="http://schemas.openxmlformats.org/officeDocument/2006/relationships/hyperlink" Target="https://pbs.twimg.com/media/DXx2dQRV4AA7T05.jpg" TargetMode="External"/><Relationship Id="rId2341" Type="http://schemas.openxmlformats.org/officeDocument/2006/relationships/hyperlink" Target="http://pbs.twimg.com/profile_images/1129115682/40222_123899460989128_100001072256821_128730_5433521_n_normal.jpg" TargetMode="External"/><Relationship Id="rId2579" Type="http://schemas.openxmlformats.org/officeDocument/2006/relationships/hyperlink" Target="https://twitter.com/" TargetMode="External"/><Relationship Id="rId2786" Type="http://schemas.openxmlformats.org/officeDocument/2006/relationships/hyperlink" Target="https://twitter.com/" TargetMode="External"/><Relationship Id="rId2993" Type="http://schemas.openxmlformats.org/officeDocument/2006/relationships/hyperlink" Target="https://twitter.com/" TargetMode="External"/><Relationship Id="rId106" Type="http://schemas.openxmlformats.org/officeDocument/2006/relationships/hyperlink" Target="http://tinyurl.com/ya4mf5yu" TargetMode="External"/><Relationship Id="rId313" Type="http://schemas.openxmlformats.org/officeDocument/2006/relationships/hyperlink" Target="https://medium.com/@Timothy_Hughes/the-secret-of-social-media-success-for-small-businesses-41cc4a127d02" TargetMode="External"/><Relationship Id="rId758" Type="http://schemas.openxmlformats.org/officeDocument/2006/relationships/hyperlink" Target="https://www.ebay.com/ulk/itm/372239894464" TargetMode="External"/><Relationship Id="rId965" Type="http://schemas.openxmlformats.org/officeDocument/2006/relationships/hyperlink" Target="http://www.myfrugalbusiness.com/2018/02/save-money-marketing-digital-social-media-bootstrap.html" TargetMode="External"/><Relationship Id="rId1150" Type="http://schemas.openxmlformats.org/officeDocument/2006/relationships/hyperlink" Target="https://pbs.twimg.com/media/DXx2W5ZXUAA_hsR.jpg" TargetMode="External"/><Relationship Id="rId1388" Type="http://schemas.openxmlformats.org/officeDocument/2006/relationships/hyperlink" Target="https://pbs.twimg.com/media/DXneeCEXUAAURkC.jpg" TargetMode="External"/><Relationship Id="rId1595" Type="http://schemas.openxmlformats.org/officeDocument/2006/relationships/hyperlink" Target="https://pbs.twimg.com/media/DXza-bkXUAAdjZk.jpg" TargetMode="External"/><Relationship Id="rId2439" Type="http://schemas.openxmlformats.org/officeDocument/2006/relationships/hyperlink" Target="https://pbs.twimg.com/media/DXp5bQkXkAAD7Yq.jpg"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94" Type="http://schemas.openxmlformats.org/officeDocument/2006/relationships/hyperlink" Target="http://www.voiceamerica.com/show/1981/breakfast-with-game-changers" TargetMode="External"/><Relationship Id="rId520" Type="http://schemas.openxmlformats.org/officeDocument/2006/relationships/hyperlink" Target="https://www.linkedin.com/pulse/how-orchestrate-your-sales-inbound-marketing-kohei-kurihara/?published=t&amp;utm_content=buffer7cffd&amp;utm_medium=social&amp;utm_source=twitter.com&amp;utm_campaign=buffer" TargetMode="External"/><Relationship Id="rId618" Type="http://schemas.openxmlformats.org/officeDocument/2006/relationships/hyperlink" Target="http://dy.si/BSJP9" TargetMode="External"/><Relationship Id="rId825" Type="http://schemas.openxmlformats.org/officeDocument/2006/relationships/hyperlink" Target="http://www.myfrugalbusiness.com/2017/12/lead-generation-hacks-grow-sales.html" TargetMode="External"/><Relationship Id="rId1248" Type="http://schemas.openxmlformats.org/officeDocument/2006/relationships/hyperlink" Target="https://pbs.twimg.com/tweet_video_thumb/DXnkNP_X0AEQDlV.jpg" TargetMode="External"/><Relationship Id="rId1455" Type="http://schemas.openxmlformats.org/officeDocument/2006/relationships/hyperlink" Target="http://pbs.twimg.com/profile_images/854360607788736512/DIixlQFp_normal.jpg" TargetMode="External"/><Relationship Id="rId1662" Type="http://schemas.openxmlformats.org/officeDocument/2006/relationships/hyperlink" Target="http://pbs.twimg.com/profile_images/635224559868706816/FRMSais4_normal.jpg" TargetMode="External"/><Relationship Id="rId2201" Type="http://schemas.openxmlformats.org/officeDocument/2006/relationships/hyperlink" Target="http://pbs.twimg.com/profile_images/553236566777147392/xYVafTni_normal.png" TargetMode="External"/><Relationship Id="rId2506" Type="http://schemas.openxmlformats.org/officeDocument/2006/relationships/hyperlink" Target="https://pbs.twimg.com/media/DYVuHx8XkAAwmGR.jpg" TargetMode="External"/><Relationship Id="rId1010" Type="http://schemas.openxmlformats.org/officeDocument/2006/relationships/hyperlink" Target="https://pbs.twimg.com/media/DXiYGZoVoAAgvkN.jpg" TargetMode="External"/><Relationship Id="rId1108" Type="http://schemas.openxmlformats.org/officeDocument/2006/relationships/hyperlink" Target="https://pbs.twimg.com/media/DYVeRc9WkAICZvz.jpg" TargetMode="External"/><Relationship Id="rId1315" Type="http://schemas.openxmlformats.org/officeDocument/2006/relationships/hyperlink" Target="https://pbs.twimg.com/media/DYF43WMU8AEUuoD.jpg" TargetMode="External"/><Relationship Id="rId1967" Type="http://schemas.openxmlformats.org/officeDocument/2006/relationships/hyperlink" Target="http://pbs.twimg.com/profile_images/3119962297/5dbf1edd89534df985564def38d2995e_normal.jpeg" TargetMode="External"/><Relationship Id="rId2713" Type="http://schemas.openxmlformats.org/officeDocument/2006/relationships/hyperlink" Target="https://twitter.com/" TargetMode="External"/><Relationship Id="rId2920" Type="http://schemas.openxmlformats.org/officeDocument/2006/relationships/hyperlink" Target="https://twitter.com/" TargetMode="External"/><Relationship Id="rId1522" Type="http://schemas.openxmlformats.org/officeDocument/2006/relationships/hyperlink" Target="http://pbs.twimg.com/profile_images/516526600024633344/hpFHdAXH_normal.jpeg" TargetMode="External"/><Relationship Id="rId21" Type="http://schemas.openxmlformats.org/officeDocument/2006/relationships/hyperlink" Target="http://www.omzetcoach.nl/vacatures/" TargetMode="External"/><Relationship Id="rId2089" Type="http://schemas.openxmlformats.org/officeDocument/2006/relationships/hyperlink" Target="https://pbs.twimg.com/media/DVuQOjrX0AA2_1W.jpg" TargetMode="External"/><Relationship Id="rId3487" Type="http://schemas.openxmlformats.org/officeDocument/2006/relationships/hyperlink" Target="https://twitter.com/" TargetMode="External"/><Relationship Id="rId3694" Type="http://schemas.openxmlformats.org/officeDocument/2006/relationships/hyperlink" Target="https://twitter.com/" TargetMode="External"/><Relationship Id="rId2296" Type="http://schemas.openxmlformats.org/officeDocument/2006/relationships/hyperlink" Target="http://pbs.twimg.com/profile_images/909075667433644033/3IsGUKbQ_normal.jpg" TargetMode="External"/><Relationship Id="rId3347" Type="http://schemas.openxmlformats.org/officeDocument/2006/relationships/hyperlink" Target="https://twitter.com/" TargetMode="External"/><Relationship Id="rId3554" Type="http://schemas.openxmlformats.org/officeDocument/2006/relationships/hyperlink" Target="https://twitter.com/" TargetMode="External"/><Relationship Id="rId3761" Type="http://schemas.openxmlformats.org/officeDocument/2006/relationships/hyperlink" Target="https://twitter.com/" TargetMode="External"/><Relationship Id="rId268" Type="http://schemas.openxmlformats.org/officeDocument/2006/relationships/hyperlink" Target="http://ow.ly/F6Js50gOVWb" TargetMode="External"/><Relationship Id="rId475" Type="http://schemas.openxmlformats.org/officeDocument/2006/relationships/hyperlink" Target="https://www.inc.com/john-white/here-are-the-exact-words-to-use-on-social-media-to.html" TargetMode="External"/><Relationship Id="rId682" Type="http://schemas.openxmlformats.org/officeDocument/2006/relationships/hyperlink" Target="https://hubs.ly/H09W0r00" TargetMode="External"/><Relationship Id="rId2156" Type="http://schemas.openxmlformats.org/officeDocument/2006/relationships/hyperlink" Target="https://pbs.twimg.com/media/DXx5bfOUQAMWmvb.jpg" TargetMode="External"/><Relationship Id="rId2363" Type="http://schemas.openxmlformats.org/officeDocument/2006/relationships/hyperlink" Target="http://pbs.twimg.com/profile_images/1129115682/40222_123899460989128_100001072256821_128730_5433521_n_normal.jpg" TargetMode="External"/><Relationship Id="rId2570" Type="http://schemas.openxmlformats.org/officeDocument/2006/relationships/hyperlink" Target="http://pbs.twimg.com/profile_images/959976417466441728/IS8N_Zmt_normal.jpg" TargetMode="External"/><Relationship Id="rId3207" Type="http://schemas.openxmlformats.org/officeDocument/2006/relationships/hyperlink" Target="https://twitter.com/" TargetMode="External"/><Relationship Id="rId3414" Type="http://schemas.openxmlformats.org/officeDocument/2006/relationships/hyperlink" Target="https://twitter.com/" TargetMode="External"/><Relationship Id="rId3621" Type="http://schemas.openxmlformats.org/officeDocument/2006/relationships/hyperlink" Target="https://twitter.com/" TargetMode="External"/><Relationship Id="rId128" Type="http://schemas.openxmlformats.org/officeDocument/2006/relationships/hyperlink" Target="https://ibm.biz/digitalweek" TargetMode="External"/><Relationship Id="rId335" Type="http://schemas.openxmlformats.org/officeDocument/2006/relationships/hyperlink" Target="https://casualfridays.com/social-selling-ninja-tricks-for-linkedin-with-viveka-von-rosen/" TargetMode="External"/><Relationship Id="rId542" Type="http://schemas.openxmlformats.org/officeDocument/2006/relationships/hyperlink" Target="http://feedproxy.google.com/~r/cmi-content-marketing/~3/66IbCARGj6U/" TargetMode="External"/><Relationship Id="rId1172" Type="http://schemas.openxmlformats.org/officeDocument/2006/relationships/hyperlink" Target="https://pbs.twimg.com/media/DYgdjQ1U8AIaGH5.jpg" TargetMode="External"/><Relationship Id="rId2016" Type="http://schemas.openxmlformats.org/officeDocument/2006/relationships/hyperlink" Target="http://pbs.twimg.com/profile_images/668061263503716352/j1CX0KAq_normal.jpg" TargetMode="External"/><Relationship Id="rId2223" Type="http://schemas.openxmlformats.org/officeDocument/2006/relationships/hyperlink" Target="http://pbs.twimg.com/profile_images/900825127780196352/RJhV8_wH_normal.jpg" TargetMode="External"/><Relationship Id="rId2430" Type="http://schemas.openxmlformats.org/officeDocument/2006/relationships/hyperlink" Target="https://pbs.twimg.com/media/DYBNCW6X0AEFMgJ.jpg" TargetMode="External"/><Relationship Id="rId402" Type="http://schemas.openxmlformats.org/officeDocument/2006/relationships/hyperlink" Target="https://www.youtube.com/watch?list=UUgNyOyagPGBkaa01RgZjGpQ&amp;v=8tYO9c19cFA" TargetMode="External"/><Relationship Id="rId1032" Type="http://schemas.openxmlformats.org/officeDocument/2006/relationships/hyperlink" Target="https://pbs.twimg.com/media/DX20RM4WkAA4PXn.jpg" TargetMode="External"/><Relationship Id="rId1989" Type="http://schemas.openxmlformats.org/officeDocument/2006/relationships/hyperlink" Target="http://pbs.twimg.com/profile_images/873845128175243264/2wt-b9l7_normal.jpg" TargetMode="External"/><Relationship Id="rId1849" Type="http://schemas.openxmlformats.org/officeDocument/2006/relationships/hyperlink" Target="https://pbs.twimg.com/media/DIal7-1UQAEsMyk.jpg" TargetMode="External"/><Relationship Id="rId3064" Type="http://schemas.openxmlformats.org/officeDocument/2006/relationships/hyperlink" Target="https://twitter.com/" TargetMode="External"/><Relationship Id="rId192" Type="http://schemas.openxmlformats.org/officeDocument/2006/relationships/hyperlink" Target="https://ibm.biz/digitalweek" TargetMode="External"/><Relationship Id="rId1709" Type="http://schemas.openxmlformats.org/officeDocument/2006/relationships/hyperlink" Target="http://pbs.twimg.com/profile_images/960915815561273344/MI8GfbjE_normal.jpg" TargetMode="External"/><Relationship Id="rId1916" Type="http://schemas.openxmlformats.org/officeDocument/2006/relationships/hyperlink" Target="http://pbs.twimg.com/profile_images/891832923707539456/fppJSa4A_normal.jpg" TargetMode="External"/><Relationship Id="rId3271" Type="http://schemas.openxmlformats.org/officeDocument/2006/relationships/hyperlink" Target="https://twitter.com/" TargetMode="External"/><Relationship Id="rId2080" Type="http://schemas.openxmlformats.org/officeDocument/2006/relationships/hyperlink" Target="https://pbs.twimg.com/media/DXxcit5XkAAWZ2d.jpg" TargetMode="External"/><Relationship Id="rId3131" Type="http://schemas.openxmlformats.org/officeDocument/2006/relationships/hyperlink" Target="https://twitter.com/" TargetMode="External"/><Relationship Id="rId2897" Type="http://schemas.openxmlformats.org/officeDocument/2006/relationships/hyperlink" Target="https://twitter.com/" TargetMode="External"/><Relationship Id="rId869" Type="http://schemas.openxmlformats.org/officeDocument/2006/relationships/hyperlink" Target="http://www.social-experts.net/current-operating-model-is-broken" TargetMode="External"/><Relationship Id="rId1499" Type="http://schemas.openxmlformats.org/officeDocument/2006/relationships/hyperlink" Target="http://pbs.twimg.com/profile_images/795364834649014273/5ANZvD01_normal.jpg" TargetMode="External"/><Relationship Id="rId729" Type="http://schemas.openxmlformats.org/officeDocument/2006/relationships/hyperlink" Target="https://www.ebay.com/ulk/itm/112860790248" TargetMode="External"/><Relationship Id="rId1359" Type="http://schemas.openxmlformats.org/officeDocument/2006/relationships/hyperlink" Target="https://pbs.twimg.com/media/DT7t4v2VAAAcUfz.jpg"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936" Type="http://schemas.openxmlformats.org/officeDocument/2006/relationships/hyperlink" Target="http://www.myfrugalbusiness.com/2017/12/lead-generation-hacks-grow-sales.html" TargetMode="External"/><Relationship Id="rId1219" Type="http://schemas.openxmlformats.org/officeDocument/2006/relationships/hyperlink" Target="https://pbs.twimg.com/media/DYa0_dJU8AAlZqq.jpg" TargetMode="External"/><Relationship Id="rId1566" Type="http://schemas.openxmlformats.org/officeDocument/2006/relationships/hyperlink" Target="http://pbs.twimg.com/profile_images/917451799975677952/6L-eoGXq_normal.jpg" TargetMode="External"/><Relationship Id="rId1773" Type="http://schemas.openxmlformats.org/officeDocument/2006/relationships/hyperlink" Target="http://pbs.twimg.com/profile_images/894549273202876416/WlGk4npW_normal.jpg" TargetMode="External"/><Relationship Id="rId1980" Type="http://schemas.openxmlformats.org/officeDocument/2006/relationships/hyperlink" Target="http://pbs.twimg.com/profile_images/973109245766873088/cdBV8wqi_normal.jpg"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www.myfrugalbusiness.com/2017/11/top-twitter-tips-marketing-social-selling.html" TargetMode="External"/><Relationship Id="rId1426" Type="http://schemas.openxmlformats.org/officeDocument/2006/relationships/hyperlink" Target="https://pbs.twimg.com/media/DXslwDHW0AEHbT0.jpg" TargetMode="External"/><Relationship Id="rId1633" Type="http://schemas.openxmlformats.org/officeDocument/2006/relationships/hyperlink" Target="http://pbs.twimg.com/profile_images/942113466566967297/UqHAhuQ9_normal.jpg" TargetMode="External"/><Relationship Id="rId1840" Type="http://schemas.openxmlformats.org/officeDocument/2006/relationships/hyperlink" Target="https://pbs.twimg.com/media/DYVoD7_UMAELjgE.jpg" TargetMode="External"/><Relationship Id="rId1700" Type="http://schemas.openxmlformats.org/officeDocument/2006/relationships/hyperlink" Target="http://pbs.twimg.com/profile_images/892081552183701505/F0AVxNlZ_normal.jpg" TargetMode="External"/><Relationship Id="rId3598" Type="http://schemas.openxmlformats.org/officeDocument/2006/relationships/hyperlink" Target="https://twitter.com/" TargetMode="External"/><Relationship Id="rId3458" Type="http://schemas.openxmlformats.org/officeDocument/2006/relationships/hyperlink" Target="https://twitter.com/" TargetMode="External"/><Relationship Id="rId3665" Type="http://schemas.openxmlformats.org/officeDocument/2006/relationships/hyperlink" Target="https://twitter.com/" TargetMode="External"/><Relationship Id="rId379" Type="http://schemas.openxmlformats.org/officeDocument/2006/relationships/hyperlink" Target="https://rebekahradice.com/secret-sauce-to-effective-social-selling/" TargetMode="External"/><Relationship Id="rId586" Type="http://schemas.openxmlformats.org/officeDocument/2006/relationships/hyperlink" Target="http://ow.ly/mwLG30iMFyM" TargetMode="External"/><Relationship Id="rId793" Type="http://schemas.openxmlformats.org/officeDocument/2006/relationships/hyperlink" Target="https://www.ebay.com/itm/112381939472?ul_noapp=true" TargetMode="External"/><Relationship Id="rId2267" Type="http://schemas.openxmlformats.org/officeDocument/2006/relationships/hyperlink" Target="http://pbs.twimg.com/profile_images/770244132417605633/BQo293S6_normal.jpg" TargetMode="External"/><Relationship Id="rId2474" Type="http://schemas.openxmlformats.org/officeDocument/2006/relationships/hyperlink" Target="https://pbs.twimg.com/media/DYTb3kxVoAEhQrN.jpg" TargetMode="External"/><Relationship Id="rId2681" Type="http://schemas.openxmlformats.org/officeDocument/2006/relationships/hyperlink" Target="https://twitter.com/" TargetMode="External"/><Relationship Id="rId3318" Type="http://schemas.openxmlformats.org/officeDocument/2006/relationships/hyperlink" Target="https://twitter.com/" TargetMode="External"/><Relationship Id="rId3525" Type="http://schemas.openxmlformats.org/officeDocument/2006/relationships/hyperlink" Target="https://twitter.com/" TargetMode="External"/><Relationship Id="rId239" Type="http://schemas.openxmlformats.org/officeDocument/2006/relationships/hyperlink" Target="http://www.social-experts.net/make-go-person-industry/" TargetMode="External"/><Relationship Id="rId446" Type="http://schemas.openxmlformats.org/officeDocument/2006/relationships/hyperlink" Target="https://www.linkedin.com/pulse/importance-kpis-social-media-marketing-dennis-koutoudis/" TargetMode="External"/><Relationship Id="rId653" Type="http://schemas.openxmlformats.org/officeDocument/2006/relationships/hyperlink" Target="https://buff.ly/2FtzWqp" TargetMode="External"/><Relationship Id="rId1076" Type="http://schemas.openxmlformats.org/officeDocument/2006/relationships/hyperlink" Target="https://pbs.twimg.com/tweet_video_thumb/DYGY6BJW4AECIMt.jpg" TargetMode="External"/><Relationship Id="rId1283" Type="http://schemas.openxmlformats.org/officeDocument/2006/relationships/hyperlink" Target="https://pbs.twimg.com/media/DYGdtxkVAAEqPwL.jpg" TargetMode="External"/><Relationship Id="rId1490" Type="http://schemas.openxmlformats.org/officeDocument/2006/relationships/hyperlink" Target="http://pbs.twimg.com/profile_images/423336432829079552/Qo40WvP4_normal.jpeg" TargetMode="External"/><Relationship Id="rId2127" Type="http://schemas.openxmlformats.org/officeDocument/2006/relationships/hyperlink" Target="http://pbs.twimg.com/profile_images/964292232688881665/wcM3ZYSt_normal.jpg" TargetMode="External"/><Relationship Id="rId2334" Type="http://schemas.openxmlformats.org/officeDocument/2006/relationships/hyperlink" Target="http://pbs.twimg.com/profile_images/909075667433644033/3IsGUKbQ_normal.jpg" TargetMode="External"/><Relationship Id="rId3732" Type="http://schemas.openxmlformats.org/officeDocument/2006/relationships/hyperlink" Target="https://twitter.com/" TargetMode="External"/><Relationship Id="rId306" Type="http://schemas.openxmlformats.org/officeDocument/2006/relationships/hyperlink" Target="https://www.youtube.com/watch?v=SKNW2cMMHow&amp;feature=youtu.be&amp;utm_content=bufferbfcbd&amp;utm_medium=social&amp;utm_source=twitter.com&amp;utm_campaign=buffer" TargetMode="External"/><Relationship Id="rId860" Type="http://schemas.openxmlformats.org/officeDocument/2006/relationships/hyperlink" Target="http://www.social-experts.net/using-social-media-marketing-dominate-like-shark/" TargetMode="External"/><Relationship Id="rId1143" Type="http://schemas.openxmlformats.org/officeDocument/2006/relationships/hyperlink" Target="https://pbs.twimg.com/media/DYawaDnXkAABQr5.jpg" TargetMode="External"/><Relationship Id="rId2541" Type="http://schemas.openxmlformats.org/officeDocument/2006/relationships/hyperlink" Target="https://pbs.twimg.com/media/DNo3qd3UQAEw74F.jpg" TargetMode="External"/><Relationship Id="rId513" Type="http://schemas.openxmlformats.org/officeDocument/2006/relationships/hyperlink" Target="https://www.linkedin.com/pulse/importance-kpis-social-media-marketing-dennis-koutoudis/" TargetMode="External"/><Relationship Id="rId720" Type="http://schemas.openxmlformats.org/officeDocument/2006/relationships/hyperlink" Target="http://www.ebay.com/itm/372055657316?ul_noapp=true" TargetMode="External"/><Relationship Id="rId1350" Type="http://schemas.openxmlformats.org/officeDocument/2006/relationships/hyperlink" Target="https://pbs.twimg.com/media/DIlQOExUMAAbhXP.jpg" TargetMode="External"/><Relationship Id="rId2401" Type="http://schemas.openxmlformats.org/officeDocument/2006/relationships/hyperlink" Target="https://pbs.twimg.com/media/DYCJdTYVQAAICUf.jpg" TargetMode="External"/><Relationship Id="rId1003" Type="http://schemas.openxmlformats.org/officeDocument/2006/relationships/hyperlink" Target="https://pbs.twimg.com/media/DXspxTmVwAAP6Kz.jpg" TargetMode="External"/><Relationship Id="rId1210" Type="http://schemas.openxmlformats.org/officeDocument/2006/relationships/hyperlink" Target="https://pbs.twimg.com/media/DYqPN6IWsAAy3Mz.jpg" TargetMode="External"/><Relationship Id="rId3175" Type="http://schemas.openxmlformats.org/officeDocument/2006/relationships/hyperlink" Target="https://twitter.com/" TargetMode="External"/><Relationship Id="rId3382" Type="http://schemas.openxmlformats.org/officeDocument/2006/relationships/hyperlink" Target="https://twitter.com/" TargetMode="External"/><Relationship Id="rId2191" Type="http://schemas.openxmlformats.org/officeDocument/2006/relationships/hyperlink" Target="http://pbs.twimg.com/profile_images/897348263627563008/5PE-DKeU_normal.jpg" TargetMode="External"/><Relationship Id="rId3035" Type="http://schemas.openxmlformats.org/officeDocument/2006/relationships/hyperlink" Target="https://twitter.com/" TargetMode="External"/><Relationship Id="rId3242" Type="http://schemas.openxmlformats.org/officeDocument/2006/relationships/hyperlink" Target="https://twitter.com/" TargetMode="External"/><Relationship Id="rId163" Type="http://schemas.openxmlformats.org/officeDocument/2006/relationships/hyperlink" Target="http://www.social-experts.net/current-operating-model-is-broken/" TargetMode="External"/><Relationship Id="rId370" Type="http://schemas.openxmlformats.org/officeDocument/2006/relationships/hyperlink" Target="https://buff.ly/2t7U8fQ" TargetMode="External"/><Relationship Id="rId2051" Type="http://schemas.openxmlformats.org/officeDocument/2006/relationships/hyperlink" Target="http://pbs.twimg.com/profile_images/958749844620890112/BPLjhL7q_normal.jpg" TargetMode="External"/><Relationship Id="rId3102" Type="http://schemas.openxmlformats.org/officeDocument/2006/relationships/hyperlink" Target="https://twitter.com/" TargetMode="External"/><Relationship Id="rId230" Type="http://schemas.openxmlformats.org/officeDocument/2006/relationships/hyperlink" Target="https://www.linkedin.com/pulse/3-steps-boost-your-sales-through-linkedin-daniela-killus?trk=portfolio_article-card_title" TargetMode="External"/><Relationship Id="rId2868" Type="http://schemas.openxmlformats.org/officeDocument/2006/relationships/hyperlink" Target="https://twitter.com/" TargetMode="External"/><Relationship Id="rId1677" Type="http://schemas.openxmlformats.org/officeDocument/2006/relationships/hyperlink" Target="http://pbs.twimg.com/profile_images/773883742079311872/5gNUkqlb_normal.jpg" TargetMode="External"/><Relationship Id="rId1884" Type="http://schemas.openxmlformats.org/officeDocument/2006/relationships/hyperlink" Target="http://pbs.twimg.com/profile_images/803928340470054913/oNIH08dj_normal.jpg"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907" Type="http://schemas.openxmlformats.org/officeDocument/2006/relationships/hyperlink" Target="https://buff.ly/2EW6t8D" TargetMode="External"/><Relationship Id="rId1537" Type="http://schemas.openxmlformats.org/officeDocument/2006/relationships/hyperlink" Target="https://pbs.twimg.com/media/DXxR9UxWAAAaC49.jpg" TargetMode="External"/><Relationship Id="rId1744" Type="http://schemas.openxmlformats.org/officeDocument/2006/relationships/hyperlink" Target="http://pbs.twimg.com/profile_images/957301245127155712/Wn4-QxSk_normal.jpg" TargetMode="External"/><Relationship Id="rId1951" Type="http://schemas.openxmlformats.org/officeDocument/2006/relationships/hyperlink" Target="http://pbs.twimg.com/profile_images/622580869652328448/yYdwuOKs_normal.jpg" TargetMode="External"/><Relationship Id="rId36" Type="http://schemas.openxmlformats.org/officeDocument/2006/relationships/hyperlink" Target="http://www.myfrugalbusiness.com/2015/09/tips-social-media-marketing-mike-schiemer.html" TargetMode="External"/><Relationship Id="rId1604" Type="http://schemas.openxmlformats.org/officeDocument/2006/relationships/hyperlink" Target="https://pbs.twimg.com/media/DXx7SpCWkAEPx79.jpg" TargetMode="External"/><Relationship Id="rId1811" Type="http://schemas.openxmlformats.org/officeDocument/2006/relationships/hyperlink" Target="http://pbs.twimg.com/profile_images/529447651704463361/jyEQVQxC_normal.jpeg" TargetMode="External"/><Relationship Id="rId3569" Type="http://schemas.openxmlformats.org/officeDocument/2006/relationships/hyperlink" Target="https://twitter.com/" TargetMode="External"/><Relationship Id="rId697" Type="http://schemas.openxmlformats.org/officeDocument/2006/relationships/hyperlink" Target="http://www.social-experts.net/seen-end-sales-commission" TargetMode="External"/><Relationship Id="rId2378" Type="http://schemas.openxmlformats.org/officeDocument/2006/relationships/hyperlink" Target="http://pbs.twimg.com/profile_images/1129115682/40222_123899460989128_100001072256821_128730_5433521_n_normal.jpg" TargetMode="External"/><Relationship Id="rId3429" Type="http://schemas.openxmlformats.org/officeDocument/2006/relationships/hyperlink" Target="https://twitter.com/" TargetMode="External"/><Relationship Id="rId3776" Type="http://schemas.openxmlformats.org/officeDocument/2006/relationships/hyperlink" Target="https://twitter.com/" TargetMode="External"/><Relationship Id="rId1187" Type="http://schemas.openxmlformats.org/officeDocument/2006/relationships/hyperlink" Target="https://pbs.twimg.com/media/DXxLrdEXcAAvqSv.jpg" TargetMode="External"/><Relationship Id="rId2585" Type="http://schemas.openxmlformats.org/officeDocument/2006/relationships/hyperlink" Target="https://twitter.com/" TargetMode="External"/><Relationship Id="rId2792" Type="http://schemas.openxmlformats.org/officeDocument/2006/relationships/hyperlink" Target="https://twitter.com/" TargetMode="External"/><Relationship Id="rId3636" Type="http://schemas.openxmlformats.org/officeDocument/2006/relationships/hyperlink" Target="https://twitter.com/" TargetMode="External"/><Relationship Id="rId557" Type="http://schemas.openxmlformats.org/officeDocument/2006/relationships/hyperlink" Target="https://business.linkedin.com/sales-solutions/blog/customer-stories/2018/03/sales-navigator-success-stories--tech-and-professional-services-?utm_source=feedblitz&amp;utm_medium=FeedBlitzRss&amp;utm_campaign=salessolutions" TargetMode="External"/><Relationship Id="rId764" Type="http://schemas.openxmlformats.org/officeDocument/2006/relationships/hyperlink" Target="https://www.ebay.com/itm/112698293714?ul_noapp=true" TargetMode="External"/><Relationship Id="rId971" Type="http://schemas.openxmlformats.org/officeDocument/2006/relationships/hyperlink" Target="http://www.myfrugalbusiness.com/2017/12/lead-generation-hacks-grow-sales.html" TargetMode="External"/><Relationship Id="rId1394" Type="http://schemas.openxmlformats.org/officeDocument/2006/relationships/hyperlink" Target="https://pbs.twimg.com/media/DXngilWXcAE8zy2.jpg" TargetMode="External"/><Relationship Id="rId2238" Type="http://schemas.openxmlformats.org/officeDocument/2006/relationships/hyperlink" Target="http://pbs.twimg.com/profile_images/545662268440989696/EeuoyVto_normal.png" TargetMode="External"/><Relationship Id="rId2445" Type="http://schemas.openxmlformats.org/officeDocument/2006/relationships/hyperlink" Target="https://pbs.twimg.com/media/DX7eKo7VAAAe-jh.jpg" TargetMode="External"/><Relationship Id="rId2652" Type="http://schemas.openxmlformats.org/officeDocument/2006/relationships/hyperlink" Target="https://twitter.com/" TargetMode="External"/><Relationship Id="rId3703" Type="http://schemas.openxmlformats.org/officeDocument/2006/relationships/hyperlink" Target="https://twitter.com/" TargetMode="External"/><Relationship Id="rId417" Type="http://schemas.openxmlformats.org/officeDocument/2006/relationships/hyperlink" Target="http://www.voiceamerica.com/show/2490/social-selling-with-game-changers-presented-by-sap" TargetMode="External"/><Relationship Id="rId624" Type="http://schemas.openxmlformats.org/officeDocument/2006/relationships/hyperlink" Target="http://contentmarketinginstitute.com/2017/11/marketers-data-scientists/" TargetMode="External"/><Relationship Id="rId831" Type="http://schemas.openxmlformats.org/officeDocument/2006/relationships/hyperlink" Target="http://bit.ly/2oOIJgp" TargetMode="External"/><Relationship Id="rId1047" Type="http://schemas.openxmlformats.org/officeDocument/2006/relationships/hyperlink" Target="https://pbs.twimg.com/media/DX1M6IDUMAEAP50.jpg" TargetMode="External"/><Relationship Id="rId1254" Type="http://schemas.openxmlformats.org/officeDocument/2006/relationships/hyperlink" Target="https://pbs.twimg.com/media/DYVcD4mWsAIRloR.jpg" TargetMode="External"/><Relationship Id="rId1461" Type="http://schemas.openxmlformats.org/officeDocument/2006/relationships/hyperlink" Target="https://pbs.twimg.com/media/DXsnxodWsAA1PyM.jpg" TargetMode="External"/><Relationship Id="rId2305" Type="http://schemas.openxmlformats.org/officeDocument/2006/relationships/hyperlink" Target="http://pbs.twimg.com/profile_images/909075667433644033/3IsGUKbQ_normal.jpg" TargetMode="External"/><Relationship Id="rId2512" Type="http://schemas.openxmlformats.org/officeDocument/2006/relationships/hyperlink" Target="https://pbs.twimg.com/media/DYqWUTvW4AE7B7L.jpg" TargetMode="External"/><Relationship Id="rId1114" Type="http://schemas.openxmlformats.org/officeDocument/2006/relationships/hyperlink" Target="https://pbs.twimg.com/media/DYUKmqfVoAA6XxC.jpg" TargetMode="External"/><Relationship Id="rId1321" Type="http://schemas.openxmlformats.org/officeDocument/2006/relationships/hyperlink" Target="https://pbs.twimg.com/media/DYGZ4pEU8AA2Gb7.jpg" TargetMode="External"/><Relationship Id="rId3079" Type="http://schemas.openxmlformats.org/officeDocument/2006/relationships/hyperlink" Target="https://twitter.com/" TargetMode="External"/><Relationship Id="rId3286" Type="http://schemas.openxmlformats.org/officeDocument/2006/relationships/hyperlink" Target="https://twitter.com/" TargetMode="External"/><Relationship Id="rId3493" Type="http://schemas.openxmlformats.org/officeDocument/2006/relationships/hyperlink" Target="https://twitter.com/" TargetMode="External"/><Relationship Id="rId2095" Type="http://schemas.openxmlformats.org/officeDocument/2006/relationships/hyperlink" Target="http://pbs.twimg.com/profile_images/439731477207449600/xjHidRrP_normal.jpeg" TargetMode="External"/><Relationship Id="rId3146" Type="http://schemas.openxmlformats.org/officeDocument/2006/relationships/hyperlink" Target="https://twitter.com/" TargetMode="External"/><Relationship Id="rId3353" Type="http://schemas.openxmlformats.org/officeDocument/2006/relationships/hyperlink" Target="https://twitter.com/" TargetMode="External"/><Relationship Id="rId274" Type="http://schemas.openxmlformats.org/officeDocument/2006/relationships/hyperlink" Target="http://bit.ly/2ic8BAv" TargetMode="External"/><Relationship Id="rId481" Type="http://schemas.openxmlformats.org/officeDocument/2006/relationships/hyperlink" Target="https://socialfave.net/" TargetMode="External"/><Relationship Id="rId2162" Type="http://schemas.openxmlformats.org/officeDocument/2006/relationships/hyperlink" Target="http://pbs.twimg.com/profile_images/853987068065796097/REP10k0__normal.jpg" TargetMode="External"/><Relationship Id="rId3006" Type="http://schemas.openxmlformats.org/officeDocument/2006/relationships/hyperlink" Target="https://twitter.com/" TargetMode="External"/><Relationship Id="rId3560" Type="http://schemas.openxmlformats.org/officeDocument/2006/relationships/hyperlink" Target="https://twitter.com/" TargetMode="External"/><Relationship Id="rId134" Type="http://schemas.openxmlformats.org/officeDocument/2006/relationships/hyperlink" Target="https://www.inc.com/john-white/here-are-the-exact-words-to-use-on-social-media-to.html" TargetMode="External"/><Relationship Id="rId3213" Type="http://schemas.openxmlformats.org/officeDocument/2006/relationships/hyperlink" Target="https://twitter.com/" TargetMode="External"/><Relationship Id="rId3420" Type="http://schemas.openxmlformats.org/officeDocument/2006/relationships/hyperlink" Target="https://twitter.com/" TargetMode="External"/><Relationship Id="rId341" Type="http://schemas.openxmlformats.org/officeDocument/2006/relationships/hyperlink" Target="https://www.l2inc.com/daily-insights/skincare-is-too-faced?utm_campaign=Social%20Link%20Posts&amp;utm_content=68603618&amp;utm_medium=social&amp;utm_source=twitter" TargetMode="External"/><Relationship Id="rId2022" Type="http://schemas.openxmlformats.org/officeDocument/2006/relationships/hyperlink" Target="http://pbs.twimg.com/profile_images/874062201140551682/uN7ZdV3g_normal.jpg" TargetMode="External"/><Relationship Id="rId2979" Type="http://schemas.openxmlformats.org/officeDocument/2006/relationships/hyperlink" Target="https://twitter.com/" TargetMode="External"/><Relationship Id="rId201" Type="http://schemas.openxmlformats.org/officeDocument/2006/relationships/hyperlink" Target="http://bit.ly/2oWXcap" TargetMode="External"/><Relationship Id="rId1788" Type="http://schemas.openxmlformats.org/officeDocument/2006/relationships/hyperlink" Target="https://pbs.twimg.com/media/DYGiIYWW4AIBZ7V.jpg" TargetMode="External"/><Relationship Id="rId1995" Type="http://schemas.openxmlformats.org/officeDocument/2006/relationships/hyperlink" Target="http://pbs.twimg.com/profile_images/450194584887242752/3E0mVBfj_normal.png" TargetMode="External"/><Relationship Id="rId2839" Type="http://schemas.openxmlformats.org/officeDocument/2006/relationships/hyperlink" Target="https://twitter.com/" TargetMode="External"/><Relationship Id="rId1648" Type="http://schemas.openxmlformats.org/officeDocument/2006/relationships/hyperlink" Target="http://pbs.twimg.com/profile_images/872123273991131136/jd7Sjj_6_normal.jpg" TargetMode="External"/><Relationship Id="rId1508" Type="http://schemas.openxmlformats.org/officeDocument/2006/relationships/hyperlink" Target="http://abs.twimg.com/sticky/default_profile_images/default_profile_normal.png" TargetMode="External"/><Relationship Id="rId1855" Type="http://schemas.openxmlformats.org/officeDocument/2006/relationships/hyperlink" Target="https://pbs.twimg.com/media/DIal7-1UQAEsMyk.jpg" TargetMode="External"/><Relationship Id="rId2906" Type="http://schemas.openxmlformats.org/officeDocument/2006/relationships/hyperlink" Target="https://twitter.com/" TargetMode="External"/><Relationship Id="rId3070" Type="http://schemas.openxmlformats.org/officeDocument/2006/relationships/hyperlink" Target="https://twitter.com/" TargetMode="External"/><Relationship Id="rId1715" Type="http://schemas.openxmlformats.org/officeDocument/2006/relationships/hyperlink" Target="http://pbs.twimg.com/profile_images/890626312217530368/_Og7OJ9n_normal.jpg" TargetMode="External"/><Relationship Id="rId1922" Type="http://schemas.openxmlformats.org/officeDocument/2006/relationships/hyperlink" Target="http://pbs.twimg.com/profile_images/423336432829079552/Qo40WvP4_normal.jpeg" TargetMode="External"/><Relationship Id="rId2489" Type="http://schemas.openxmlformats.org/officeDocument/2006/relationships/hyperlink" Target="https://pbs.twimg.com/media/DYUme8oXUAAKEBg.jpg" TargetMode="External"/><Relationship Id="rId2696" Type="http://schemas.openxmlformats.org/officeDocument/2006/relationships/hyperlink" Target="https://twitter.com/" TargetMode="External"/><Relationship Id="rId3747" Type="http://schemas.openxmlformats.org/officeDocument/2006/relationships/hyperlink" Target="https://twitter.com/" TargetMode="External"/><Relationship Id="rId668" Type="http://schemas.openxmlformats.org/officeDocument/2006/relationships/hyperlink" Target="http://www.social-experts.net/were-hiring/" TargetMode="External"/><Relationship Id="rId875" Type="http://schemas.openxmlformats.org/officeDocument/2006/relationships/hyperlink" Target="http://digital-leadership-associates.passle.net/post/102esjg/how-account-based-marketing-abm-selling-will-unlock-the-modern-buyers" TargetMode="External"/><Relationship Id="rId1298" Type="http://schemas.openxmlformats.org/officeDocument/2006/relationships/hyperlink" Target="https://pbs.twimg.com/media/DYqUfUDW0AAo_SD.jpg" TargetMode="External"/><Relationship Id="rId2349" Type="http://schemas.openxmlformats.org/officeDocument/2006/relationships/hyperlink" Target="http://pbs.twimg.com/profile_images/1129115682/40222_123899460989128_100001072256821_128730_5433521_n_normal.jpg" TargetMode="External"/><Relationship Id="rId2556" Type="http://schemas.openxmlformats.org/officeDocument/2006/relationships/hyperlink" Target="https://pbs.twimg.com/media/DHxpY8YVYAA65qk.jpg"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3607" Type="http://schemas.openxmlformats.org/officeDocument/2006/relationships/hyperlink" Target="https://twitter.com/" TargetMode="External"/><Relationship Id="rId528" Type="http://schemas.openxmlformats.org/officeDocument/2006/relationships/hyperlink" Target="http://www.social-experts.net/biggest-mistake-making-social-selling/?utm_content=buffer83c07&amp;utm_medium=social&amp;utm_source=twitter.com&amp;utm_campaign=buffer" TargetMode="External"/><Relationship Id="rId735" Type="http://schemas.openxmlformats.org/officeDocument/2006/relationships/hyperlink" Target="http://www.ebay.com/itm/112705120952?ul_noapp=true" TargetMode="External"/><Relationship Id="rId942" Type="http://schemas.openxmlformats.org/officeDocument/2006/relationships/hyperlink" Target="http://www.myfrugalbusiness.com/2017/11/social-media-marketing-mistakes-avoid.html" TargetMode="External"/><Relationship Id="rId1158" Type="http://schemas.openxmlformats.org/officeDocument/2006/relationships/hyperlink" Target="https://pbs.twimg.com/media/DAzj9Q6V0AA-3_L.jpg" TargetMode="External"/><Relationship Id="rId1365" Type="http://schemas.openxmlformats.org/officeDocument/2006/relationships/hyperlink" Target="https://pbs.twimg.com/media/DOSo3OwV4AUkTLS.jpg" TargetMode="External"/><Relationship Id="rId1572" Type="http://schemas.openxmlformats.org/officeDocument/2006/relationships/hyperlink" Target="http://pbs.twimg.com/profile_images/961059690107973632/aWkMoyV4_normal.jpg" TargetMode="External"/><Relationship Id="rId2209" Type="http://schemas.openxmlformats.org/officeDocument/2006/relationships/hyperlink" Target="https://pbs.twimg.com/media/DYqRR6EXUAE8N_n.jpg" TargetMode="External"/><Relationship Id="rId2416" Type="http://schemas.openxmlformats.org/officeDocument/2006/relationships/hyperlink" Target="http://pbs.twimg.com/profile_images/809115567927898114/bmGtTFt-_normal.jpg" TargetMode="External"/><Relationship Id="rId2623" Type="http://schemas.openxmlformats.org/officeDocument/2006/relationships/hyperlink" Target="https://twitter.com/" TargetMode="External"/><Relationship Id="rId1018" Type="http://schemas.openxmlformats.org/officeDocument/2006/relationships/hyperlink" Target="https://pbs.twimg.com/media/DXqt2gaWsAAe8eZ.jpg" TargetMode="External"/><Relationship Id="rId1225" Type="http://schemas.openxmlformats.org/officeDocument/2006/relationships/hyperlink" Target="https://pbs.twimg.com/media/DXnjt05W4AIbqSi.jpg" TargetMode="External"/><Relationship Id="rId1432" Type="http://schemas.openxmlformats.org/officeDocument/2006/relationships/hyperlink" Target="http://pbs.twimg.com/profile_images/960846964924567552/CgZoCTdq_normal.jpg" TargetMode="External"/><Relationship Id="rId2830" Type="http://schemas.openxmlformats.org/officeDocument/2006/relationships/hyperlink" Target="https://twitter.com/" TargetMode="External"/><Relationship Id="rId71" Type="http://schemas.openxmlformats.org/officeDocument/2006/relationships/hyperlink" Target="http://sumo.ly/JiIi" TargetMode="External"/><Relationship Id="rId802" Type="http://schemas.openxmlformats.org/officeDocument/2006/relationships/hyperlink" Target="http://www.myfrugalbusiness.com/2017/08/facebook-page-marketing-hacks-followers-likes-bootstrap-smm.html" TargetMode="External"/><Relationship Id="rId3397" Type="http://schemas.openxmlformats.org/officeDocument/2006/relationships/hyperlink" Target="https://twitter.com/" TargetMode="External"/><Relationship Id="rId178" Type="http://schemas.openxmlformats.org/officeDocument/2006/relationships/hyperlink" Target="https://buff.ly/2FhwPCd" TargetMode="External"/><Relationship Id="rId3257" Type="http://schemas.openxmlformats.org/officeDocument/2006/relationships/hyperlink" Target="https://twitter.com/" TargetMode="External"/><Relationship Id="rId3464" Type="http://schemas.openxmlformats.org/officeDocument/2006/relationships/hyperlink" Target="https://twitter.com/" TargetMode="External"/><Relationship Id="rId3671" Type="http://schemas.openxmlformats.org/officeDocument/2006/relationships/hyperlink" Target="https://twitter.com/" TargetMode="External"/><Relationship Id="rId385" Type="http://schemas.openxmlformats.org/officeDocument/2006/relationships/hyperlink" Target="https://www.linkedin.com/pulse/importance-kpis-social-media-marketing-dennis-koutoudis/" TargetMode="External"/><Relationship Id="rId592" Type="http://schemas.openxmlformats.org/officeDocument/2006/relationships/hyperlink" Target="http://ow.ly/qTMU30iyW8L" TargetMode="External"/><Relationship Id="rId2066" Type="http://schemas.openxmlformats.org/officeDocument/2006/relationships/hyperlink" Target="http://pbs.twimg.com/profile_images/975215581623390209/2xNe3fRE_normal.jpg" TargetMode="External"/><Relationship Id="rId2273" Type="http://schemas.openxmlformats.org/officeDocument/2006/relationships/hyperlink" Target="http://pbs.twimg.com/profile_images/770244132417605633/BQo293S6_normal.jpg" TargetMode="External"/><Relationship Id="rId2480" Type="http://schemas.openxmlformats.org/officeDocument/2006/relationships/hyperlink" Target="https://pbs.twimg.com/media/DYqMgNCUMAEPlS7.jpg" TargetMode="External"/><Relationship Id="rId3117" Type="http://schemas.openxmlformats.org/officeDocument/2006/relationships/hyperlink" Target="https://twitter.com/" TargetMode="External"/><Relationship Id="rId3324" Type="http://schemas.openxmlformats.org/officeDocument/2006/relationships/hyperlink" Target="https://twitter.com/" TargetMode="External"/><Relationship Id="rId3531" Type="http://schemas.openxmlformats.org/officeDocument/2006/relationships/hyperlink" Target="https://twitter.com/" TargetMode="External"/><Relationship Id="rId245" Type="http://schemas.openxmlformats.org/officeDocument/2006/relationships/hyperlink" Target="http://www.social-experts.net/people-dont-choose-emails/" TargetMode="External"/><Relationship Id="rId452" Type="http://schemas.openxmlformats.org/officeDocument/2006/relationships/hyperlink" Target="http://www.social-experts.net/gdpr-killed-email-marketing/?utm_content=buffer7cd21&amp;utm_medium=social&amp;utm_source=twitter.com&amp;utm_campaign=buffer" TargetMode="External"/><Relationship Id="rId1082" Type="http://schemas.openxmlformats.org/officeDocument/2006/relationships/hyperlink" Target="https://pbs.twimg.com/media/DYGaSkEX0AALP5q.jpg" TargetMode="External"/><Relationship Id="rId2133" Type="http://schemas.openxmlformats.org/officeDocument/2006/relationships/hyperlink" Target="https://pbs.twimg.com/media/DXx2dQRV4AA7T05.jpg" TargetMode="External"/><Relationship Id="rId2340" Type="http://schemas.openxmlformats.org/officeDocument/2006/relationships/hyperlink" Target="http://pbs.twimg.com/profile_images/1129115682/40222_123899460989128_100001072256821_128730_5433521_n_normal.jpg" TargetMode="External"/><Relationship Id="rId105" Type="http://schemas.openxmlformats.org/officeDocument/2006/relationships/hyperlink" Target="http://www.social-experts.net/makes-business-social-centric/?utm_content=buffera7bbc&amp;utm_medium=social&amp;utm_source=twitter.com&amp;utm_campaign=buffer" TargetMode="External"/><Relationship Id="rId312" Type="http://schemas.openxmlformats.org/officeDocument/2006/relationships/hyperlink" Target="https://www.youtube.com/watch?v=SKNW2cMMHow&amp;feature=youtu.be&amp;utm_content=bufferbfcbd&amp;utm_medium=social&amp;utm_source=twitter.com&amp;utm_campaign=buffer" TargetMode="External"/><Relationship Id="rId2200" Type="http://schemas.openxmlformats.org/officeDocument/2006/relationships/hyperlink" Target="http://pbs.twimg.com/profile_images/930859532263202816/mFwfYR8W_normal.jpg" TargetMode="External"/><Relationship Id="rId1899" Type="http://schemas.openxmlformats.org/officeDocument/2006/relationships/hyperlink" Target="http://pbs.twimg.com/profile_images/424301144228110336/zfYM_zfQ_normal.png" TargetMode="External"/><Relationship Id="rId1759" Type="http://schemas.openxmlformats.org/officeDocument/2006/relationships/hyperlink" Target="https://pbs.twimg.com/media/DYEJa6bWAAA4W3F.jpg" TargetMode="External"/><Relationship Id="rId1966" Type="http://schemas.openxmlformats.org/officeDocument/2006/relationships/hyperlink" Target="https://pbs.twimg.com/media/DXsdjgjV4AUxzii.jpg" TargetMode="External"/><Relationship Id="rId3181" Type="http://schemas.openxmlformats.org/officeDocument/2006/relationships/hyperlink" Target="https://twitter.com/" TargetMode="External"/><Relationship Id="rId1619" Type="http://schemas.openxmlformats.org/officeDocument/2006/relationships/hyperlink" Target="http://pbs.twimg.com/profile_images/904040060005253120/9QjaOJRK_normal.jpg" TargetMode="External"/><Relationship Id="rId1826" Type="http://schemas.openxmlformats.org/officeDocument/2006/relationships/hyperlink" Target="https://pbs.twimg.com/media/DXxR9UxWAAAaC49.jpg" TargetMode="External"/><Relationship Id="rId3041" Type="http://schemas.openxmlformats.org/officeDocument/2006/relationships/hyperlink" Target="https://twitter.com/" TargetMode="External"/><Relationship Id="rId779" Type="http://schemas.openxmlformats.org/officeDocument/2006/relationships/hyperlink" Target="https://www.ebay.com/ulk/itm/372211247451" TargetMode="External"/><Relationship Id="rId986" Type="http://schemas.openxmlformats.org/officeDocument/2006/relationships/hyperlink" Target="https://pbs.twimg.com/media/DXQx98iXkAYZKQ2.png" TargetMode="External"/><Relationship Id="rId2667" Type="http://schemas.openxmlformats.org/officeDocument/2006/relationships/hyperlink" Target="https://twitter.com/" TargetMode="External"/><Relationship Id="rId3718" Type="http://schemas.openxmlformats.org/officeDocument/2006/relationships/hyperlink" Target="https://twitter.com/" TargetMode="External"/><Relationship Id="rId639" Type="http://schemas.openxmlformats.org/officeDocument/2006/relationships/hyperlink" Target="http://www.myfrugalbusiness.com/2018/01/effective-digital-marketing-techniques.html" TargetMode="External"/><Relationship Id="rId1269" Type="http://schemas.openxmlformats.org/officeDocument/2006/relationships/hyperlink" Target="https://pbs.twimg.com/media/DYVRg9FW0AE3tq5.jpg" TargetMode="External"/><Relationship Id="rId1476" Type="http://schemas.openxmlformats.org/officeDocument/2006/relationships/hyperlink" Target="https://pbs.twimg.com/media/DXnnnWPVwAATJGr.jpg" TargetMode="External"/><Relationship Id="rId2874" Type="http://schemas.openxmlformats.org/officeDocument/2006/relationships/hyperlink" Target="https://twitter.com/" TargetMode="External"/><Relationship Id="rId846" Type="http://schemas.openxmlformats.org/officeDocument/2006/relationships/hyperlink" Target="http://www.social-experts.net/traditional-sales-much-better-social-selling/?utm_content=buffer50087&amp;utm_medium=social&amp;utm_source=twitter.com&amp;utm_campaign=buffer" TargetMode="External"/><Relationship Id="rId1129" Type="http://schemas.openxmlformats.org/officeDocument/2006/relationships/hyperlink" Target="https://pbs.twimg.com/media/DXsutNVWsAEZRmS.jpg" TargetMode="External"/><Relationship Id="rId1683" Type="http://schemas.openxmlformats.org/officeDocument/2006/relationships/hyperlink" Target="http://pbs.twimg.com/profile_images/960829404564918273/OnFH1VZZ_normal.jpg" TargetMode="External"/><Relationship Id="rId1890" Type="http://schemas.openxmlformats.org/officeDocument/2006/relationships/hyperlink" Target="http://pbs.twimg.com/profile_images/974653560339050496/t8XodUvp_normal.jpg" TargetMode="External"/><Relationship Id="rId2527" Type="http://schemas.openxmlformats.org/officeDocument/2006/relationships/hyperlink" Target="http://pbs.twimg.com/profile_images/567675701017321472/fwEfUMbe_normal.jpeg"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s://www.linkedin.com/pulse/importance-kpis-social-media-marketing-dennis-koutoudis/" TargetMode="External"/><Relationship Id="rId913" Type="http://schemas.openxmlformats.org/officeDocument/2006/relationships/hyperlink" Target="https://www.linkedin.com/pulse/best-time-plant-tree-20-years-ago-adam-gray?utm_content=buffer51c41&amp;utm_medium=social&amp;utm_source=twitter.com&amp;utm_campaign=buffer" TargetMode="External"/><Relationship Id="rId1336" Type="http://schemas.openxmlformats.org/officeDocument/2006/relationships/hyperlink" Target="https://pbs.twimg.com/media/C2721mOWgAETBrj.jpg" TargetMode="External"/><Relationship Id="rId1543" Type="http://schemas.openxmlformats.org/officeDocument/2006/relationships/hyperlink" Target="http://pbs.twimg.com/profile_images/886159127935930369/wVqSOuN5_normal.jpg" TargetMode="External"/><Relationship Id="rId1750" Type="http://schemas.openxmlformats.org/officeDocument/2006/relationships/hyperlink" Target="https://pbs.twimg.com/media/DYGd8fRVwAEVDOr.jpg" TargetMode="External"/><Relationship Id="rId2801" Type="http://schemas.openxmlformats.org/officeDocument/2006/relationships/hyperlink" Target="https://twitter.com/" TargetMode="External"/><Relationship Id="rId42" Type="http://schemas.openxmlformats.org/officeDocument/2006/relationships/hyperlink" Target="http://sumo.ly/JiIi" TargetMode="External"/><Relationship Id="rId1403" Type="http://schemas.openxmlformats.org/officeDocument/2006/relationships/hyperlink" Target="http://pbs.twimg.com/profile_images/558340250473218048/IwoA37_b_normal.jpeg" TargetMode="External"/><Relationship Id="rId1610" Type="http://schemas.openxmlformats.org/officeDocument/2006/relationships/hyperlink" Target="http://pbs.twimg.com/profile_images/769992168287137793/457yuB9m_normal.jpg" TargetMode="External"/><Relationship Id="rId3368" Type="http://schemas.openxmlformats.org/officeDocument/2006/relationships/hyperlink" Target="https://twitter.com/" TargetMode="External"/><Relationship Id="rId3575" Type="http://schemas.openxmlformats.org/officeDocument/2006/relationships/hyperlink" Target="https://twitter.com/" TargetMode="External"/><Relationship Id="rId3782" Type="http://schemas.openxmlformats.org/officeDocument/2006/relationships/hyperlink" Target="https://api.twitter.com/1.1/geo/id/e3505917a639e8ec.json" TargetMode="External"/><Relationship Id="rId289" Type="http://schemas.openxmlformats.org/officeDocument/2006/relationships/hyperlink" Target="https://buff.ly/2FfA6BZ" TargetMode="External"/><Relationship Id="rId496" Type="http://schemas.openxmlformats.org/officeDocument/2006/relationships/hyperlink" Target="http://snip.ly/0466v" TargetMode="External"/><Relationship Id="rId2177" Type="http://schemas.openxmlformats.org/officeDocument/2006/relationships/hyperlink" Target="http://pbs.twimg.com/profile_images/2213015526/SamanthaJacobsen_SIB_normal.jpg" TargetMode="External"/><Relationship Id="rId2384" Type="http://schemas.openxmlformats.org/officeDocument/2006/relationships/hyperlink" Target="http://pbs.twimg.com/profile_images/1129115682/40222_123899460989128_100001072256821_128730_5433521_n_normal.jpg" TargetMode="External"/><Relationship Id="rId2591" Type="http://schemas.openxmlformats.org/officeDocument/2006/relationships/hyperlink" Target="https://twitter.com/" TargetMode="External"/><Relationship Id="rId3228" Type="http://schemas.openxmlformats.org/officeDocument/2006/relationships/hyperlink" Target="https://twitter.com/" TargetMode="External"/><Relationship Id="rId3435" Type="http://schemas.openxmlformats.org/officeDocument/2006/relationships/hyperlink" Target="https://twitter.com/" TargetMode="External"/><Relationship Id="rId3642" Type="http://schemas.openxmlformats.org/officeDocument/2006/relationships/hyperlink" Target="https://twitter.com/" TargetMode="External"/><Relationship Id="rId149" Type="http://schemas.openxmlformats.org/officeDocument/2006/relationships/hyperlink" Target="https://www.linkedin.com/pulse/quick-fix-networking-marcus-boswell" TargetMode="External"/><Relationship Id="rId356" Type="http://schemas.openxmlformats.org/officeDocument/2006/relationships/hyperlink" Target="https://youtu.be/kPcF32JhZGg" TargetMode="External"/><Relationship Id="rId563" Type="http://schemas.openxmlformats.org/officeDocument/2006/relationships/hyperlink" Target="http://www.myfrugalbusiness.com/2017/04/importance-lead-generation-modern-business-prospects.html" TargetMode="External"/><Relationship Id="rId770" Type="http://schemas.openxmlformats.org/officeDocument/2006/relationships/hyperlink" Target="http://www.ebay.com/itm/112537650821?ul_noapp=true" TargetMode="External"/><Relationship Id="rId1193" Type="http://schemas.openxmlformats.org/officeDocument/2006/relationships/hyperlink" Target="https://pbs.twimg.com/media/DHxpY8YVYAA65qk.jpg" TargetMode="External"/><Relationship Id="rId2037" Type="http://schemas.openxmlformats.org/officeDocument/2006/relationships/hyperlink" Target="http://pbs.twimg.com/profile_images/874062201140551682/uN7ZdV3g_normal.jpg" TargetMode="External"/><Relationship Id="rId2244" Type="http://schemas.openxmlformats.org/officeDocument/2006/relationships/hyperlink" Target="http://pbs.twimg.com/profile_images/545662268440989696/EeuoyVto_normal.png" TargetMode="External"/><Relationship Id="rId2451" Type="http://schemas.openxmlformats.org/officeDocument/2006/relationships/hyperlink" Target="https://pbs.twimg.com/media/DYZqn9rX0AAm0nn.jpg" TargetMode="External"/><Relationship Id="rId216" Type="http://schemas.openxmlformats.org/officeDocument/2006/relationships/hyperlink" Target="http://www.myfrugalbusiness.com/2016/12/savvy-snapchat-social-selling-suggestions.html" TargetMode="External"/><Relationship Id="rId423" Type="http://schemas.openxmlformats.org/officeDocument/2006/relationships/hyperlink" Target="https://www.linkedin.com/pulse/importance-kpis-social-media-marketing-dennis-koutoudis/" TargetMode="External"/><Relationship Id="rId1053" Type="http://schemas.openxmlformats.org/officeDocument/2006/relationships/hyperlink" Target="https://pbs.twimg.com/media/DXxR9UxWAAAaC49.jpg" TargetMode="External"/><Relationship Id="rId1260" Type="http://schemas.openxmlformats.org/officeDocument/2006/relationships/hyperlink" Target="https://pbs.twimg.com/media/DXp5bQkXkAAD7Yq.jpg" TargetMode="External"/><Relationship Id="rId2104" Type="http://schemas.openxmlformats.org/officeDocument/2006/relationships/hyperlink" Target="http://pbs.twimg.com/profile_images/856885922796851200/8HbiWLlJ_normal.jpg" TargetMode="External"/><Relationship Id="rId3502" Type="http://schemas.openxmlformats.org/officeDocument/2006/relationships/hyperlink" Target="https://twitter.com/" TargetMode="External"/><Relationship Id="rId630" Type="http://schemas.openxmlformats.org/officeDocument/2006/relationships/hyperlink" Target="http://www.myfrugalbusiness.com/2017/08/jazz-up-ecommerce-store-boost-sales-digital-retail.html" TargetMode="External"/><Relationship Id="rId2311" Type="http://schemas.openxmlformats.org/officeDocument/2006/relationships/hyperlink" Target="http://pbs.twimg.com/profile_images/909075667433644033/3IsGUKbQ_normal.jpg" TargetMode="External"/><Relationship Id="rId1120" Type="http://schemas.openxmlformats.org/officeDocument/2006/relationships/hyperlink" Target="https://pbs.twimg.com/media/DYVoD7_UMAELjgE.jpg" TargetMode="External"/><Relationship Id="rId1937" Type="http://schemas.openxmlformats.org/officeDocument/2006/relationships/hyperlink" Target="http://pbs.twimg.com/profile_images/680986347620835328/a4QAhIz9_normal.jpg" TargetMode="External"/><Relationship Id="rId3085" Type="http://schemas.openxmlformats.org/officeDocument/2006/relationships/hyperlink" Target="https://twitter.com/" TargetMode="External"/><Relationship Id="rId3292" Type="http://schemas.openxmlformats.org/officeDocument/2006/relationships/hyperlink" Target="https://twitter.com/" TargetMode="External"/><Relationship Id="rId3152" Type="http://schemas.openxmlformats.org/officeDocument/2006/relationships/hyperlink" Target="https://twitter.com/" TargetMode="External"/><Relationship Id="rId280" Type="http://schemas.openxmlformats.org/officeDocument/2006/relationships/hyperlink" Target="https://lnkd.in/gD2XScB" TargetMode="External"/><Relationship Id="rId3012" Type="http://schemas.openxmlformats.org/officeDocument/2006/relationships/hyperlink" Target="https://twitter.com/" TargetMode="External"/><Relationship Id="rId140" Type="http://schemas.openxmlformats.org/officeDocument/2006/relationships/hyperlink" Target="http://ow.ly/Vmus50gMTpy" TargetMode="External"/><Relationship Id="rId6" Type="http://schemas.openxmlformats.org/officeDocument/2006/relationships/hyperlink" Target="https://youtu.be/jEGyp0w6vMo" TargetMode="External"/><Relationship Id="rId2778" Type="http://schemas.openxmlformats.org/officeDocument/2006/relationships/hyperlink" Target="https://twitter.com/" TargetMode="External"/><Relationship Id="rId2985" Type="http://schemas.openxmlformats.org/officeDocument/2006/relationships/hyperlink" Target="https://twitter.com/" TargetMode="External"/><Relationship Id="rId957" Type="http://schemas.openxmlformats.org/officeDocument/2006/relationships/hyperlink" Target="http://www.myfrugalbusiness.com/2017/12/digital-marketing-management-mistakes-minimize.html" TargetMode="External"/><Relationship Id="rId1587" Type="http://schemas.openxmlformats.org/officeDocument/2006/relationships/hyperlink" Target="http://pbs.twimg.com/profile_images/843452534056501252/7KdqDDaD_normal.jpg" TargetMode="External"/><Relationship Id="rId1794" Type="http://schemas.openxmlformats.org/officeDocument/2006/relationships/hyperlink" Target="https://pbs.twimg.com/media/DYVbzXqW0AEOZP-.jpg"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sumo.ly/JiIi" TargetMode="External"/><Relationship Id="rId817" Type="http://schemas.openxmlformats.org/officeDocument/2006/relationships/hyperlink" Target="http://www.myfrugalbusiness.com/2017/08/facebook-page-marketing-hacks-followers-likes-bootstrap-smm.html" TargetMode="External"/><Relationship Id="rId1447" Type="http://schemas.openxmlformats.org/officeDocument/2006/relationships/hyperlink" Target="http://pbs.twimg.com/profile_images/852635167126683648/HHg5mdnh_normal.jpg" TargetMode="External"/><Relationship Id="rId1654" Type="http://schemas.openxmlformats.org/officeDocument/2006/relationships/hyperlink" Target="http://pbs.twimg.com/profile_images/635224559868706816/FRMSais4_normal.jpg" TargetMode="External"/><Relationship Id="rId1861" Type="http://schemas.openxmlformats.org/officeDocument/2006/relationships/hyperlink" Target="http://pbs.twimg.com/profile_images/954346765016293376/2EmjODy-_normal.jpg"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1307" Type="http://schemas.openxmlformats.org/officeDocument/2006/relationships/hyperlink" Target="https://pbs.twimg.com/media/DX29922XUAAqebS.jpg" TargetMode="External"/><Relationship Id="rId1514" Type="http://schemas.openxmlformats.org/officeDocument/2006/relationships/hyperlink" Target="https://pbs.twimg.com/media/DXxzP4aXkAc4JBe.jpg" TargetMode="External"/><Relationship Id="rId1721" Type="http://schemas.openxmlformats.org/officeDocument/2006/relationships/hyperlink" Target="http://pbs.twimg.com/profile_images/2507252836/cxhmev572kvgn7j3744l_normal.png" TargetMode="External"/><Relationship Id="rId13" Type="http://schemas.openxmlformats.org/officeDocument/2006/relationships/hyperlink" Target="http://ow.ly/ll5i30iMLrc" TargetMode="External"/><Relationship Id="rId3479" Type="http://schemas.openxmlformats.org/officeDocument/2006/relationships/hyperlink" Target="https://twitter.com/" TargetMode="External"/><Relationship Id="rId3686" Type="http://schemas.openxmlformats.org/officeDocument/2006/relationships/hyperlink" Target="https://twitter.com/" TargetMode="External"/><Relationship Id="rId2288" Type="http://schemas.openxmlformats.org/officeDocument/2006/relationships/hyperlink" Target="https://pbs.twimg.com/media/DXslh9wVQAAujUJ.jpg" TargetMode="External"/><Relationship Id="rId2495" Type="http://schemas.openxmlformats.org/officeDocument/2006/relationships/hyperlink" Target="https://pbs.twimg.com/media/DXxjCiKXcAA6S3B.jpg" TargetMode="External"/><Relationship Id="rId3339" Type="http://schemas.openxmlformats.org/officeDocument/2006/relationships/hyperlink" Target="https://twitter.com/" TargetMode="External"/><Relationship Id="rId467" Type="http://schemas.openxmlformats.org/officeDocument/2006/relationships/hyperlink" Target="https://www.linkedin.com/pulse/importance-kpis-social-media-marketing-dennis-koutoudis/" TargetMode="External"/><Relationship Id="rId1097" Type="http://schemas.openxmlformats.org/officeDocument/2006/relationships/hyperlink" Target="https://pbs.twimg.com/media/DX3Fc9aX4AIpDOW.jpg" TargetMode="External"/><Relationship Id="rId2148" Type="http://schemas.openxmlformats.org/officeDocument/2006/relationships/hyperlink" Target="http://pbs.twimg.com/profile_images/695547077766574080/q8rEgYhM_normal.jpg" TargetMode="External"/><Relationship Id="rId3546" Type="http://schemas.openxmlformats.org/officeDocument/2006/relationships/hyperlink" Target="https://twitter.com/" TargetMode="External"/><Relationship Id="rId3753" Type="http://schemas.openxmlformats.org/officeDocument/2006/relationships/hyperlink" Target="https://twitter.com/" TargetMode="External"/><Relationship Id="rId674" Type="http://schemas.openxmlformats.org/officeDocument/2006/relationships/hyperlink" Target="https://www.linkedin.com/pulse/24-twitter-sales-triggers-help-you-achieve-social-selling-mic-adam?utm_content=buffer44c15&amp;utm_medium=social&amp;utm_source=twitter.com&amp;utm_campaign=buffer" TargetMode="External"/><Relationship Id="rId881" Type="http://schemas.openxmlformats.org/officeDocument/2006/relationships/hyperlink" Target="http://www.social-experts.net/how-to-roll-social-selling-across" TargetMode="External"/><Relationship Id="rId2355" Type="http://schemas.openxmlformats.org/officeDocument/2006/relationships/hyperlink" Target="http://pbs.twimg.com/profile_images/1129115682/40222_123899460989128_100001072256821_128730_5433521_n_normal.jpg" TargetMode="External"/><Relationship Id="rId2562" Type="http://schemas.openxmlformats.org/officeDocument/2006/relationships/hyperlink" Target="https://pbs.twimg.com/media/DRqR2d7U8AApzgU.jpg" TargetMode="External"/><Relationship Id="rId3406" Type="http://schemas.openxmlformats.org/officeDocument/2006/relationships/hyperlink" Target="https://twitter.com/" TargetMode="External"/><Relationship Id="rId3613" Type="http://schemas.openxmlformats.org/officeDocument/2006/relationships/hyperlink" Target="https://twitter.com/" TargetMode="External"/><Relationship Id="rId327" Type="http://schemas.openxmlformats.org/officeDocument/2006/relationships/hyperlink" Target="https://buff.ly/2Fk46fN" TargetMode="External"/><Relationship Id="rId534" Type="http://schemas.openxmlformats.org/officeDocument/2006/relationships/hyperlink" Target="https://www.inc.com/john-white/here-are-the-exact-words-to-use-on-social-media-to.html" TargetMode="External"/><Relationship Id="rId741" Type="http://schemas.openxmlformats.org/officeDocument/2006/relationships/hyperlink" Target="https://www.ebay.com/itm/371928695414?ul_noapp=true" TargetMode="External"/><Relationship Id="rId1164" Type="http://schemas.openxmlformats.org/officeDocument/2006/relationships/hyperlink" Target="https://pbs.twimg.com/media/DX8DjItX4AIzJrT.jpg" TargetMode="External"/><Relationship Id="rId1371" Type="http://schemas.openxmlformats.org/officeDocument/2006/relationships/hyperlink" Target="https://pbs.twimg.com/media/DOH7P1nUEAEGYsA.jpg" TargetMode="External"/><Relationship Id="rId2008" Type="http://schemas.openxmlformats.org/officeDocument/2006/relationships/hyperlink" Target="http://pbs.twimg.com/profile_images/908399207228338182/LHqCmrDA_normal.jpg" TargetMode="External"/><Relationship Id="rId2215" Type="http://schemas.openxmlformats.org/officeDocument/2006/relationships/hyperlink" Target="http://pbs.twimg.com/profile_images/900825127780196352/RJhV8_wH_normal.jpg" TargetMode="External"/><Relationship Id="rId2422" Type="http://schemas.openxmlformats.org/officeDocument/2006/relationships/hyperlink" Target="http://pbs.twimg.com/profile_images/971719718569639937/ZP-kdMj0_normal.jpg" TargetMode="External"/><Relationship Id="rId601" Type="http://schemas.openxmlformats.org/officeDocument/2006/relationships/hyperlink" Target="http://www.social-experts.net/sales-navigator-smash-q1-q2-number/?utm_content=buffer5e84c&amp;utm_medium=social&amp;utm_source=twitter.com&amp;utm_campaign=buffer" TargetMode="External"/><Relationship Id="rId1024" Type="http://schemas.openxmlformats.org/officeDocument/2006/relationships/hyperlink" Target="https://pbs.twimg.com/media/DXx2XOqXcAAVtuV.jpg" TargetMode="External"/><Relationship Id="rId1231" Type="http://schemas.openxmlformats.org/officeDocument/2006/relationships/hyperlink" Target="https://pbs.twimg.com/media/DYqTqPsV4AA_zFR.jpg" TargetMode="External"/><Relationship Id="rId3196" Type="http://schemas.openxmlformats.org/officeDocument/2006/relationships/hyperlink" Target="https://twitter.com/" TargetMode="External"/><Relationship Id="rId3056" Type="http://schemas.openxmlformats.org/officeDocument/2006/relationships/hyperlink" Target="https://twitter.com/" TargetMode="External"/><Relationship Id="rId3263" Type="http://schemas.openxmlformats.org/officeDocument/2006/relationships/hyperlink" Target="https://twitter.com/" TargetMode="External"/><Relationship Id="rId3470" Type="http://schemas.openxmlformats.org/officeDocument/2006/relationships/hyperlink" Target="https://twitter.com/" TargetMode="External"/><Relationship Id="rId184" Type="http://schemas.openxmlformats.org/officeDocument/2006/relationships/hyperlink" Target="https://www.saleshacker.com/seven-ways-to-see-your-social-selling-roi/" TargetMode="External"/><Relationship Id="rId391" Type="http://schemas.openxmlformats.org/officeDocument/2006/relationships/hyperlink" Target="http://bit.ly/2thnAAa" TargetMode="External"/><Relationship Id="rId1908" Type="http://schemas.openxmlformats.org/officeDocument/2006/relationships/hyperlink" Target="http://pbs.twimg.com/profile_images/685819338197090306/UXfjUa47_normal.jpg" TargetMode="External"/><Relationship Id="rId2072" Type="http://schemas.openxmlformats.org/officeDocument/2006/relationships/hyperlink" Target="https://pbs.twimg.com/media/DYkp9LiUMAAqZz2.jpg" TargetMode="External"/><Relationship Id="rId3123" Type="http://schemas.openxmlformats.org/officeDocument/2006/relationships/hyperlink" Target="https://twitter.com/" TargetMode="External"/><Relationship Id="rId251" Type="http://schemas.openxmlformats.org/officeDocument/2006/relationships/hyperlink" Target="http://bit.ly/2FsCsRY" TargetMode="External"/><Relationship Id="rId3330" Type="http://schemas.openxmlformats.org/officeDocument/2006/relationships/hyperlink" Target="https://twitter.com/" TargetMode="External"/><Relationship Id="rId2889" Type="http://schemas.openxmlformats.org/officeDocument/2006/relationships/hyperlink" Target="https://twitter.com/" TargetMode="External"/><Relationship Id="rId111" Type="http://schemas.openxmlformats.org/officeDocument/2006/relationships/hyperlink" Target="http://bit.ly/2G1zZuF" TargetMode="External"/><Relationship Id="rId1698" Type="http://schemas.openxmlformats.org/officeDocument/2006/relationships/hyperlink" Target="http://pbs.twimg.com/profile_images/786104977777385473/ahjvSn5n_normal.jpg"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928" Type="http://schemas.openxmlformats.org/officeDocument/2006/relationships/hyperlink" Target="http://www.myfrugalbusiness.com/2018/02/save-money-marketing-digital-social-media-bootstrap.html" TargetMode="External"/><Relationship Id="rId1558" Type="http://schemas.openxmlformats.org/officeDocument/2006/relationships/hyperlink" Target="http://pbs.twimg.com/profile_images/700607476731805696/G4rUUtmx_normal.jpg" TargetMode="External"/><Relationship Id="rId1765" Type="http://schemas.openxmlformats.org/officeDocument/2006/relationships/hyperlink" Target="https://pbs.twimg.com/media/DXneFYUVAAA4rb9.jpg" TargetMode="External"/><Relationship Id="rId2609" Type="http://schemas.openxmlformats.org/officeDocument/2006/relationships/hyperlink" Target="https://twitter.com/" TargetMode="External"/><Relationship Id="rId57" Type="http://schemas.openxmlformats.org/officeDocument/2006/relationships/hyperlink" Target="http://d8t.io/9rq8UbxWJf" TargetMode="External"/><Relationship Id="rId1418" Type="http://schemas.openxmlformats.org/officeDocument/2006/relationships/hyperlink" Target="https://pbs.twimg.com/media/DXmGIrkUQAIj4nx.jpg" TargetMode="External"/><Relationship Id="rId1972" Type="http://schemas.openxmlformats.org/officeDocument/2006/relationships/hyperlink" Target="http://pbs.twimg.com/profile_images/3119962297/5dbf1edd89534df985564def38d2995e_normal.jpeg" TargetMode="External"/><Relationship Id="rId2816" Type="http://schemas.openxmlformats.org/officeDocument/2006/relationships/hyperlink" Target="https://twitter.com/" TargetMode="External"/><Relationship Id="rId1625" Type="http://schemas.openxmlformats.org/officeDocument/2006/relationships/hyperlink" Target="https://pbs.twimg.com/media/DX79UMZXkAARDAt.jpg" TargetMode="External"/><Relationship Id="rId1832" Type="http://schemas.openxmlformats.org/officeDocument/2006/relationships/hyperlink" Target="https://pbs.twimg.com/media/DYGSE11UMAELCdo.jpg" TargetMode="External"/><Relationship Id="rId3797" Type="http://schemas.openxmlformats.org/officeDocument/2006/relationships/hyperlink" Target="https://api.twitter.com/1.1/geo/id/0d6c1452353a8722.json" TargetMode="External"/><Relationship Id="rId2399" Type="http://schemas.openxmlformats.org/officeDocument/2006/relationships/hyperlink" Target="http://pbs.twimg.com/profile_images/761642165286084609/VwbpOm8W_normal.jpg" TargetMode="External"/><Relationship Id="rId3657" Type="http://schemas.openxmlformats.org/officeDocument/2006/relationships/hyperlink" Target="https://twitter.com/" TargetMode="External"/><Relationship Id="rId578" Type="http://schemas.openxmlformats.org/officeDocument/2006/relationships/hyperlink" Target="http://www.social-experts.net/how-to-roll-social-selling-across" TargetMode="External"/><Relationship Id="rId785" Type="http://schemas.openxmlformats.org/officeDocument/2006/relationships/hyperlink" Target="https://www.ebay.com/itm/371928695446?ul_noapp=true" TargetMode="External"/><Relationship Id="rId992" Type="http://schemas.openxmlformats.org/officeDocument/2006/relationships/hyperlink" Target="https://pbs.twimg.com/media/DXnh5diXkAAlA0m.jpg" TargetMode="External"/><Relationship Id="rId2259" Type="http://schemas.openxmlformats.org/officeDocument/2006/relationships/hyperlink" Target="http://pbs.twimg.com/profile_images/821355998325669888/YGnnLqoO_normal.jpg" TargetMode="External"/><Relationship Id="rId2466" Type="http://schemas.openxmlformats.org/officeDocument/2006/relationships/hyperlink" Target="https://pbs.twimg.com/media/DYVb0OxW0AAJHqT.jpg"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3517" Type="http://schemas.openxmlformats.org/officeDocument/2006/relationships/hyperlink" Target="https://twitter.com/" TargetMode="External"/><Relationship Id="rId3724" Type="http://schemas.openxmlformats.org/officeDocument/2006/relationships/hyperlink" Target="https://twitter.com/" TargetMode="External"/><Relationship Id="rId438" Type="http://schemas.openxmlformats.org/officeDocument/2006/relationships/hyperlink" Target="https://maximizesocialbusiness.com/primer-b2b-social-selling-twitter-24681/" TargetMode="External"/><Relationship Id="rId645" Type="http://schemas.openxmlformats.org/officeDocument/2006/relationships/hyperlink" Target="https://www.skillslab.io/blog/the-science-on-social-selling-helping-sales-professionals-beat-continuous-rejection" TargetMode="External"/><Relationship Id="rId852" Type="http://schemas.openxmlformats.org/officeDocument/2006/relationships/hyperlink" Target="http://digital-leadership-associates.passle.net/post/102erm7/optimizing-customer-experience-though-being-a-social-organisation?utm_content=buffer60404&amp;utm_medium=social&amp;utm_source=twitter.com&amp;utm_campaign=buffer" TargetMode="External"/><Relationship Id="rId1068" Type="http://schemas.openxmlformats.org/officeDocument/2006/relationships/hyperlink" Target="https://pbs.twimg.com/media/DYBRpWRX0AAbvUD.jpg" TargetMode="External"/><Relationship Id="rId1275" Type="http://schemas.openxmlformats.org/officeDocument/2006/relationships/hyperlink" Target="https://pbs.twimg.com/media/DXnkL5iXkAE9q8C.jpg" TargetMode="External"/><Relationship Id="rId1482" Type="http://schemas.openxmlformats.org/officeDocument/2006/relationships/hyperlink" Target="http://pbs.twimg.com/profile_images/449576750549196800/mwqyxXBX_normal.jpeg" TargetMode="External"/><Relationship Id="rId2119" Type="http://schemas.openxmlformats.org/officeDocument/2006/relationships/hyperlink" Target="http://pbs.twimg.com/profile_images/695245027266658304/NhjJMCTh_normal.jpg" TargetMode="External"/><Relationship Id="rId2326" Type="http://schemas.openxmlformats.org/officeDocument/2006/relationships/hyperlink" Target="http://pbs.twimg.com/profile_images/909075667433644033/3IsGUKbQ_normal.jpg" TargetMode="External"/><Relationship Id="rId2533" Type="http://schemas.openxmlformats.org/officeDocument/2006/relationships/hyperlink" Target="http://pbs.twimg.com/profile_images/805109474352627712/WkaLDNMz_normal.jpg" TargetMode="External"/><Relationship Id="rId2740" Type="http://schemas.openxmlformats.org/officeDocument/2006/relationships/hyperlink" Target="https://twitter.com/" TargetMode="External"/><Relationship Id="rId505" Type="http://schemas.openxmlformats.org/officeDocument/2006/relationships/hyperlink" Target="http://bit.ly/2FPpt90" TargetMode="External"/><Relationship Id="rId712" Type="http://schemas.openxmlformats.org/officeDocument/2006/relationships/hyperlink" Target="https://www.ebay.com/ulk/itm/372239894464" TargetMode="External"/><Relationship Id="rId1135" Type="http://schemas.openxmlformats.org/officeDocument/2006/relationships/hyperlink" Target="https://pbs.twimg.com/media/DYas9U-UQAA_msy.jpg" TargetMode="External"/><Relationship Id="rId1342" Type="http://schemas.openxmlformats.org/officeDocument/2006/relationships/hyperlink" Target="https://pbs.twimg.com/media/DT7t4v2VAAAcUfz.jpg" TargetMode="External"/><Relationship Id="rId1202" Type="http://schemas.openxmlformats.org/officeDocument/2006/relationships/hyperlink" Target="https://pbs.twimg.com/media/DYk8PpEXkAQILW1.jpg" TargetMode="External"/><Relationship Id="rId2600" Type="http://schemas.openxmlformats.org/officeDocument/2006/relationships/hyperlink" Target="https://twitter.com/" TargetMode="External"/><Relationship Id="rId3167" Type="http://schemas.openxmlformats.org/officeDocument/2006/relationships/hyperlink" Target="https://twitter.com/" TargetMode="External"/><Relationship Id="rId295" Type="http://schemas.openxmlformats.org/officeDocument/2006/relationships/hyperlink" Target="https://medium.com/@Timothy_Hughes/the-secret-of-social-media-success-for-small-businesses-41cc4a127d02" TargetMode="External"/><Relationship Id="rId3374" Type="http://schemas.openxmlformats.org/officeDocument/2006/relationships/hyperlink" Target="https://twitter.com/" TargetMode="External"/><Relationship Id="rId3581" Type="http://schemas.openxmlformats.org/officeDocument/2006/relationships/hyperlink" Target="https://twitter.com/" TargetMode="External"/><Relationship Id="rId2183" Type="http://schemas.openxmlformats.org/officeDocument/2006/relationships/hyperlink" Target="http://pbs.twimg.com/profile_images/930488867182039041/xrwIGnwn_normal.jpg" TargetMode="External"/><Relationship Id="rId2390" Type="http://schemas.openxmlformats.org/officeDocument/2006/relationships/hyperlink" Target="http://pbs.twimg.com/profile_images/761642165286084609/VwbpOm8W_normal.jpg" TargetMode="External"/><Relationship Id="rId3027" Type="http://schemas.openxmlformats.org/officeDocument/2006/relationships/hyperlink" Target="https://twitter.com/" TargetMode="External"/><Relationship Id="rId3234" Type="http://schemas.openxmlformats.org/officeDocument/2006/relationships/hyperlink" Target="https://twitter.com/" TargetMode="External"/><Relationship Id="rId3441" Type="http://schemas.openxmlformats.org/officeDocument/2006/relationships/hyperlink" Target="https://twitter.com/" TargetMode="External"/><Relationship Id="rId155" Type="http://schemas.openxmlformats.org/officeDocument/2006/relationships/hyperlink" Target="http://www.myfrugalbusiness.com/2017/11/top-twitter-tips-marketing-social-selling.html" TargetMode="External"/><Relationship Id="rId362" Type="http://schemas.openxmlformats.org/officeDocument/2006/relationships/hyperlink" Target="http://esurveysonline.net/" TargetMode="External"/><Relationship Id="rId2043" Type="http://schemas.openxmlformats.org/officeDocument/2006/relationships/hyperlink" Target="http://pbs.twimg.com/profile_images/874062201140551682/uN7ZdV3g_normal.jpg" TargetMode="External"/><Relationship Id="rId2250" Type="http://schemas.openxmlformats.org/officeDocument/2006/relationships/hyperlink" Target="http://pbs.twimg.com/profile_images/963645029859328004/WzmvqNHT_normal.jpg" TargetMode="External"/><Relationship Id="rId3301" Type="http://schemas.openxmlformats.org/officeDocument/2006/relationships/hyperlink" Target="https://twitter.com/" TargetMode="External"/><Relationship Id="rId222" Type="http://schemas.openxmlformats.org/officeDocument/2006/relationships/hyperlink" Target="https://www.lilachbullock.com/social-selling-tools/?ref=quuu&amp;utm_source=quuu" TargetMode="External"/><Relationship Id="rId2110" Type="http://schemas.openxmlformats.org/officeDocument/2006/relationships/hyperlink" Target="https://pbs.twimg.com/media/DYSUAOIXUAEpNxC.jpg" TargetMode="External"/><Relationship Id="rId1669" Type="http://schemas.openxmlformats.org/officeDocument/2006/relationships/hyperlink" Target="http://pbs.twimg.com/profile_images/642126098994630656/QWREa-vP_normal.jpg" TargetMode="External"/><Relationship Id="rId1876" Type="http://schemas.openxmlformats.org/officeDocument/2006/relationships/hyperlink" Target="https://pbs.twimg.com/media/DYTUjYwVoAEYb0e.jpg" TargetMode="External"/><Relationship Id="rId2927" Type="http://schemas.openxmlformats.org/officeDocument/2006/relationships/hyperlink" Target="https://twitter.com/" TargetMode="External"/><Relationship Id="rId3091" Type="http://schemas.openxmlformats.org/officeDocument/2006/relationships/hyperlink" Target="https://twitter.com/" TargetMode="External"/><Relationship Id="rId1529" Type="http://schemas.openxmlformats.org/officeDocument/2006/relationships/hyperlink" Target="http://pbs.twimg.com/profile_images/675040683196030977/TMGvQF0T_normal.jpg" TargetMode="External"/><Relationship Id="rId1736" Type="http://schemas.openxmlformats.org/officeDocument/2006/relationships/hyperlink" Target="http://pbs.twimg.com/profile_images/702765584191086592/U0hGEUT3_normal.jpg" TargetMode="External"/><Relationship Id="rId1943" Type="http://schemas.openxmlformats.org/officeDocument/2006/relationships/hyperlink" Target="http://pbs.twimg.com/profile_images/824568592352043008/EGmrjW0P_normal.jpg" TargetMode="External"/><Relationship Id="rId28" Type="http://schemas.openxmlformats.org/officeDocument/2006/relationships/hyperlink" Target="https://buff.ly/2I7pc2M" TargetMode="External"/><Relationship Id="rId1803" Type="http://schemas.openxmlformats.org/officeDocument/2006/relationships/hyperlink" Target="http://pbs.twimg.com/profile_images/889509549736165378/PoKR9JGC_normal.jpg" TargetMode="External"/><Relationship Id="rId3768" Type="http://schemas.openxmlformats.org/officeDocument/2006/relationships/hyperlink" Target="https://twitter.com/" TargetMode="External"/><Relationship Id="rId689" Type="http://schemas.openxmlformats.org/officeDocument/2006/relationships/hyperlink" Target="https://blog.iandyoo.com/inbound-marketing-pas-%E2%88%9A%E2%80%A0-pas-10-partager-sur-les-r%E2%88%9A%C2%A9seaux-sociaux?utm_campaign=Inbound%20marketing%20pas%20%C3%A0%20pas&amp;utm_content=66781073&amp;utm_medium=social&amp;utm_source=twitter" TargetMode="External"/><Relationship Id="rId896" Type="http://schemas.openxmlformats.org/officeDocument/2006/relationships/hyperlink" Target="https://www.linkedin.com/pulse/why-your-sales-onboarding-process-broken-timothy-tim-hughes" TargetMode="External"/><Relationship Id="rId2577" Type="http://schemas.openxmlformats.org/officeDocument/2006/relationships/hyperlink" Target="https://twitter.com/" TargetMode="External"/><Relationship Id="rId2784" Type="http://schemas.openxmlformats.org/officeDocument/2006/relationships/hyperlink" Target="https://twitter.com/" TargetMode="External"/><Relationship Id="rId3628" Type="http://schemas.openxmlformats.org/officeDocument/2006/relationships/hyperlink" Target="https://twitter.com/" TargetMode="External"/><Relationship Id="rId549" Type="http://schemas.openxmlformats.org/officeDocument/2006/relationships/hyperlink" Target="http://www.social-experts.net/traditional-sales-much-better-social-selling/?utm_content=buffer50087&amp;utm_medium=social&amp;utm_source=twitter.com&amp;utm_campaign=buffer" TargetMode="External"/><Relationship Id="rId756" Type="http://schemas.openxmlformats.org/officeDocument/2006/relationships/hyperlink" Target="https://www.ebay.com/ulk/itm/371972236816" TargetMode="External"/><Relationship Id="rId1179" Type="http://schemas.openxmlformats.org/officeDocument/2006/relationships/hyperlink" Target="https://pbs.twimg.com/media/DX4b7a0X4AE8oaI.jpg" TargetMode="External"/><Relationship Id="rId1386" Type="http://schemas.openxmlformats.org/officeDocument/2006/relationships/hyperlink" Target="https://pbs.twimg.com/media/DXmL6vBW4AE5Nfy.jpg" TargetMode="External"/><Relationship Id="rId1593" Type="http://schemas.openxmlformats.org/officeDocument/2006/relationships/hyperlink" Target="http://pbs.twimg.com/profile_images/575407082729521152/W9HcBUQp_normal.jpeg" TargetMode="External"/><Relationship Id="rId2437" Type="http://schemas.openxmlformats.org/officeDocument/2006/relationships/hyperlink" Target="https://pbs.twimg.com/media/DXsfJsKW4AEOC3z.jpg" TargetMode="External"/><Relationship Id="rId2991" Type="http://schemas.openxmlformats.org/officeDocument/2006/relationships/hyperlink" Target="https://twitter.com/" TargetMode="External"/><Relationship Id="rId409" Type="http://schemas.openxmlformats.org/officeDocument/2006/relationships/hyperlink" Target="http://www.lbr.io/530730" TargetMode="External"/><Relationship Id="rId963" Type="http://schemas.openxmlformats.org/officeDocument/2006/relationships/hyperlink" Target="http://www.myfrugalbusiness.com/2018/01/top-social-media-tactics-generate-b2b-leads-sales.html" TargetMode="External"/><Relationship Id="rId1039" Type="http://schemas.openxmlformats.org/officeDocument/2006/relationships/hyperlink" Target="https://pbs.twimg.com/media/DX2_IfRX4AQ2EC5.jpg" TargetMode="External"/><Relationship Id="rId1246" Type="http://schemas.openxmlformats.org/officeDocument/2006/relationships/hyperlink" Target="https://pbs.twimg.com/media/DGyqDWjUwAIi6uY.jpg"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92" Type="http://schemas.openxmlformats.org/officeDocument/2006/relationships/hyperlink" Target="http://www.voiceamerica.com/show/1981/breakfast-with-game-changers" TargetMode="External"/><Relationship Id="rId616" Type="http://schemas.openxmlformats.org/officeDocument/2006/relationships/hyperlink" Target="https://hub.uberflip.com/blog/social-selling-sales-marketing-ratio-impacts-results" TargetMode="External"/><Relationship Id="rId823" Type="http://schemas.openxmlformats.org/officeDocument/2006/relationships/hyperlink" Target="http://www.myfrugalbusiness.com/2017/12/lead-generation-hacks-grow-sales.html" TargetMode="External"/><Relationship Id="rId1453" Type="http://schemas.openxmlformats.org/officeDocument/2006/relationships/hyperlink" Target="http://pbs.twimg.com/profile_images/3625717792/369f5a1c9bd4ce8ec925f015c9e2aea9_normal.jpeg" TargetMode="External"/><Relationship Id="rId1660" Type="http://schemas.openxmlformats.org/officeDocument/2006/relationships/hyperlink" Target="http://pbs.twimg.com/profile_images/635224559868706816/FRMSais4_normal.jpg" TargetMode="External"/><Relationship Id="rId2504" Type="http://schemas.openxmlformats.org/officeDocument/2006/relationships/hyperlink" Target="https://pbs.twimg.com/media/DX8GqNCW0AEsrR5.jpg" TargetMode="External"/><Relationship Id="rId2711" Type="http://schemas.openxmlformats.org/officeDocument/2006/relationships/hyperlink" Target="https://twitter.com/" TargetMode="External"/><Relationship Id="rId1106" Type="http://schemas.openxmlformats.org/officeDocument/2006/relationships/hyperlink" Target="https://pbs.twimg.com/media/DYVbzXqW0AEOZP-.jpg" TargetMode="External"/><Relationship Id="rId1313" Type="http://schemas.openxmlformats.org/officeDocument/2006/relationships/hyperlink" Target="https://pbs.twimg.com/media/DX6e0fWWsAEjc7m.jpg" TargetMode="External"/><Relationship Id="rId1520" Type="http://schemas.openxmlformats.org/officeDocument/2006/relationships/hyperlink" Target="http://pbs.twimg.com/profile_images/378800000595636139/70c2a87e28389c3cad1786fa1c14c885_normal.jpeg" TargetMode="External"/><Relationship Id="rId3278" Type="http://schemas.openxmlformats.org/officeDocument/2006/relationships/hyperlink" Target="https://twitter.com/" TargetMode="External"/><Relationship Id="rId3485" Type="http://schemas.openxmlformats.org/officeDocument/2006/relationships/hyperlink" Target="https://twitter.com/" TargetMode="External"/><Relationship Id="rId3692" Type="http://schemas.openxmlformats.org/officeDocument/2006/relationships/hyperlink" Target="https://twitter.com/" TargetMode="External"/><Relationship Id="rId199" Type="http://schemas.openxmlformats.org/officeDocument/2006/relationships/hyperlink" Target="http://www.social-experts.net/dont-be-outsold" TargetMode="External"/><Relationship Id="rId2087" Type="http://schemas.openxmlformats.org/officeDocument/2006/relationships/hyperlink" Target="https://pbs.twimg.com/media/DX3HJKEV4AEIEP4.jpg" TargetMode="External"/><Relationship Id="rId2294" Type="http://schemas.openxmlformats.org/officeDocument/2006/relationships/hyperlink" Target="http://pbs.twimg.com/profile_images/909075667433644033/3IsGUKbQ_normal.jpg" TargetMode="External"/><Relationship Id="rId3138" Type="http://schemas.openxmlformats.org/officeDocument/2006/relationships/hyperlink" Target="https://twitter.com/" TargetMode="External"/><Relationship Id="rId3345" Type="http://schemas.openxmlformats.org/officeDocument/2006/relationships/hyperlink" Target="https://twitter.com/" TargetMode="External"/><Relationship Id="rId3552" Type="http://schemas.openxmlformats.org/officeDocument/2006/relationships/hyperlink" Target="https://twitter.com/" TargetMode="External"/><Relationship Id="rId266" Type="http://schemas.openxmlformats.org/officeDocument/2006/relationships/hyperlink" Target="https://www.m3jr.com/dad-you-said-linkedin-helps-you-make-money/" TargetMode="External"/><Relationship Id="rId473" Type="http://schemas.openxmlformats.org/officeDocument/2006/relationships/hyperlink" Target="http://www.destinationcrm.com/Articles/CRM-News/CRM-Across-the-Wire/Nimble-Introduces-Version-4.0-113694.aspx?utm_content=bufferde037&amp;utm_medium=social&amp;utm_source=twitter.com&amp;utm_campaign=buffer" TargetMode="External"/><Relationship Id="rId680" Type="http://schemas.openxmlformats.org/officeDocument/2006/relationships/hyperlink" Target="https://www.fillthefunnel.com/twitter-drops-the-hammer/" TargetMode="External"/><Relationship Id="rId2154" Type="http://schemas.openxmlformats.org/officeDocument/2006/relationships/hyperlink" Target="http://pbs.twimg.com/profile_images/960528912714555393/L5Gj8P2Z_normal.jpg" TargetMode="External"/><Relationship Id="rId2361" Type="http://schemas.openxmlformats.org/officeDocument/2006/relationships/hyperlink" Target="http://pbs.twimg.com/profile_images/1129115682/40222_123899460989128_100001072256821_128730_5433521_n_normal.jpg" TargetMode="External"/><Relationship Id="rId3205" Type="http://schemas.openxmlformats.org/officeDocument/2006/relationships/hyperlink" Target="https://twitter.com/" TargetMode="External"/><Relationship Id="rId3412" Type="http://schemas.openxmlformats.org/officeDocument/2006/relationships/hyperlink" Target="https://twitter.com/" TargetMode="External"/><Relationship Id="rId126" Type="http://schemas.openxmlformats.org/officeDocument/2006/relationships/hyperlink" Target="http://j.mp/2oPWStU" TargetMode="External"/><Relationship Id="rId333" Type="http://schemas.openxmlformats.org/officeDocument/2006/relationships/hyperlink" Target="http://bit.ly/2D4h4gW" TargetMode="External"/><Relationship Id="rId540" Type="http://schemas.openxmlformats.org/officeDocument/2006/relationships/hyperlink" Target="https://goo.gl/ycD2j9" TargetMode="External"/><Relationship Id="rId1170" Type="http://schemas.openxmlformats.org/officeDocument/2006/relationships/hyperlink" Target="https://pbs.twimg.com/media/DYkp9LiUMAAqZz2.jpg" TargetMode="External"/><Relationship Id="rId2014" Type="http://schemas.openxmlformats.org/officeDocument/2006/relationships/hyperlink" Target="http://pbs.twimg.com/profile_images/757245878554034176/8Mf0gxS1_normal.jpg" TargetMode="External"/><Relationship Id="rId2221" Type="http://schemas.openxmlformats.org/officeDocument/2006/relationships/hyperlink" Target="http://pbs.twimg.com/profile_images/900825127780196352/RJhV8_wH_normal.jpg" TargetMode="External"/><Relationship Id="rId1030" Type="http://schemas.openxmlformats.org/officeDocument/2006/relationships/hyperlink" Target="https://pbs.twimg.com/media/DXxR9UxWAAAaC49.jpg" TargetMode="External"/><Relationship Id="rId400" Type="http://schemas.openxmlformats.org/officeDocument/2006/relationships/hyperlink" Target="https://twitter.com/RevenueAssist/status/974659093859328001/photo/1?utm_source=fb&amp;utm_medium=fb&amp;utm_campaign=RevenueAssist&amp;utm_content=974659093859328001" TargetMode="External"/><Relationship Id="rId1987" Type="http://schemas.openxmlformats.org/officeDocument/2006/relationships/hyperlink" Target="http://pbs.twimg.com/profile_images/579231141703610368/DT1cFIi7_normal.jpg" TargetMode="External"/><Relationship Id="rId1847" Type="http://schemas.openxmlformats.org/officeDocument/2006/relationships/hyperlink" Target="https://pbs.twimg.com/media/DIalePrV4AEyuEI.jpg" TargetMode="External"/><Relationship Id="rId1707" Type="http://schemas.openxmlformats.org/officeDocument/2006/relationships/hyperlink" Target="http://pbs.twimg.com/profile_images/960915815561273344/MI8GfbjE_normal.jpg" TargetMode="External"/><Relationship Id="rId3062" Type="http://schemas.openxmlformats.org/officeDocument/2006/relationships/hyperlink" Target="https://twitter.com/" TargetMode="External"/><Relationship Id="rId190" Type="http://schemas.openxmlformats.org/officeDocument/2006/relationships/hyperlink" Target="https://buff.ly/2G16ppi" TargetMode="External"/><Relationship Id="rId1914" Type="http://schemas.openxmlformats.org/officeDocument/2006/relationships/hyperlink" Target="https://pbs.twimg.com/media/DYays9cW0AE6gwQ.jpg"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3739" Type="http://schemas.openxmlformats.org/officeDocument/2006/relationships/hyperlink" Target="https://twitter.com/" TargetMode="External"/><Relationship Id="rId867" Type="http://schemas.openxmlformats.org/officeDocument/2006/relationships/hyperlink" Target="http://www.social-experts.net/sales-pipeline-stuffed-wishes/" TargetMode="External"/><Relationship Id="rId1497" Type="http://schemas.openxmlformats.org/officeDocument/2006/relationships/hyperlink" Target="http://pbs.twimg.com/profile_images/665757220030705664/TMBvUt5z_normal.png" TargetMode="External"/><Relationship Id="rId2548" Type="http://schemas.openxmlformats.org/officeDocument/2006/relationships/hyperlink" Target="https://pbs.twimg.com/media/DIKpzTBXcAAbuTR.jpg"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727" Type="http://schemas.openxmlformats.org/officeDocument/2006/relationships/hyperlink" Target="https://www.ebay.com/ulk/itm/112860874194" TargetMode="External"/><Relationship Id="rId934" Type="http://schemas.openxmlformats.org/officeDocument/2006/relationships/hyperlink" Target="http://www.myfrugalbusiness.com/2017/08/unique-marketing-advertising-digital-media-stand-out.html" TargetMode="External"/><Relationship Id="rId1357" Type="http://schemas.openxmlformats.org/officeDocument/2006/relationships/hyperlink" Target="https://pbs.twimg.com/media/DSzXb_2VoAAhNGS.jpg" TargetMode="External"/><Relationship Id="rId1564" Type="http://schemas.openxmlformats.org/officeDocument/2006/relationships/hyperlink" Target="http://pbs.twimg.com/profile_images/511523839541399552/Cx-n-gKo_normal.png" TargetMode="External"/><Relationship Id="rId1771" Type="http://schemas.openxmlformats.org/officeDocument/2006/relationships/hyperlink" Target="https://pbs.twimg.com/media/DXxxO-FXcAAbF91.jpg" TargetMode="External"/><Relationship Id="rId2408" Type="http://schemas.openxmlformats.org/officeDocument/2006/relationships/hyperlink" Target="https://pbs.twimg.com/media/DGyqDWjUwAIi6uY.jpg"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sumo.ly/JiIi" TargetMode="External"/><Relationship Id="rId1217" Type="http://schemas.openxmlformats.org/officeDocument/2006/relationships/hyperlink" Target="https://pbs.twimg.com/media/DYVrZVoVoAAl-Na.jpg" TargetMode="External"/><Relationship Id="rId1424" Type="http://schemas.openxmlformats.org/officeDocument/2006/relationships/hyperlink" Target="http://abs.twimg.com/sticky/default_profile_images/default_profile_normal.png" TargetMode="External"/><Relationship Id="rId1631" Type="http://schemas.openxmlformats.org/officeDocument/2006/relationships/hyperlink" Target="http://pbs.twimg.com/profile_images/923093880102416385/Bf46YyFO_normal.jpg" TargetMode="External"/><Relationship Id="rId3389" Type="http://schemas.openxmlformats.org/officeDocument/2006/relationships/hyperlink" Target="https://twitter.com/" TargetMode="External"/><Relationship Id="rId3596" Type="http://schemas.openxmlformats.org/officeDocument/2006/relationships/hyperlink" Target="https://twitter.com/" TargetMode="External"/><Relationship Id="rId2198" Type="http://schemas.openxmlformats.org/officeDocument/2006/relationships/hyperlink" Target="http://pbs.twimg.com/profile_images/930859532263202816/mFwfYR8W_normal.jpg" TargetMode="External"/><Relationship Id="rId3249" Type="http://schemas.openxmlformats.org/officeDocument/2006/relationships/hyperlink" Target="https://twitter.com/" TargetMode="External"/><Relationship Id="rId3456" Type="http://schemas.openxmlformats.org/officeDocument/2006/relationships/hyperlink" Target="https://twitter.com/" TargetMode="External"/><Relationship Id="rId377" Type="http://schemas.openxmlformats.org/officeDocument/2006/relationships/hyperlink" Target="https://buff.ly/2Ge8luD" TargetMode="External"/><Relationship Id="rId584" Type="http://schemas.openxmlformats.org/officeDocument/2006/relationships/hyperlink" Target="http://bit.ly/2im4S3R" TargetMode="External"/><Relationship Id="rId2058" Type="http://schemas.openxmlformats.org/officeDocument/2006/relationships/hyperlink" Target="http://pbs.twimg.com/profile_images/847434009630191616/YCRR1SkA_normal.jpg" TargetMode="External"/><Relationship Id="rId2265" Type="http://schemas.openxmlformats.org/officeDocument/2006/relationships/hyperlink" Target="http://pbs.twimg.com/profile_images/770244132417605633/BQo293S6_normal.jpg" TargetMode="External"/><Relationship Id="rId3109" Type="http://schemas.openxmlformats.org/officeDocument/2006/relationships/hyperlink" Target="https://twitter.com/" TargetMode="External"/><Relationship Id="rId3663" Type="http://schemas.openxmlformats.org/officeDocument/2006/relationships/hyperlink" Target="https://twitter.com/" TargetMode="External"/><Relationship Id="rId237" Type="http://schemas.openxmlformats.org/officeDocument/2006/relationships/hyperlink" Target="http://maximizesocialbusiness.com/social-selling-b2b-social-media-marketing-23262/" TargetMode="External"/><Relationship Id="rId791" Type="http://schemas.openxmlformats.org/officeDocument/2006/relationships/hyperlink" Target="http://www.ebay.com/itm/112432046187?ul_noapp=true" TargetMode="External"/><Relationship Id="rId1074" Type="http://schemas.openxmlformats.org/officeDocument/2006/relationships/hyperlink" Target="https://pbs.twimg.com/media/DXspG6cXcAUL64P.jpg" TargetMode="External"/><Relationship Id="rId2472" Type="http://schemas.openxmlformats.org/officeDocument/2006/relationships/hyperlink" Target="https://pbs.twimg.com/media/DYSFlFAVMAExPSM.jpg" TargetMode="External"/><Relationship Id="rId3316" Type="http://schemas.openxmlformats.org/officeDocument/2006/relationships/hyperlink" Target="https://twitter.com/" TargetMode="External"/><Relationship Id="rId3523" Type="http://schemas.openxmlformats.org/officeDocument/2006/relationships/hyperlink" Target="https://twitter.com/" TargetMode="External"/><Relationship Id="rId3730" Type="http://schemas.openxmlformats.org/officeDocument/2006/relationships/hyperlink" Target="https://twitter.com/" TargetMode="External"/><Relationship Id="rId444" Type="http://schemas.openxmlformats.org/officeDocument/2006/relationships/hyperlink" Target="https://blog.datacaptive.com/10-must-follow-b2b-sales-influencers-of-our-time/" TargetMode="External"/><Relationship Id="rId651" Type="http://schemas.openxmlformats.org/officeDocument/2006/relationships/hyperlink" Target="http://bit.ly/handle-negative-people-mlm" TargetMode="External"/><Relationship Id="rId1281" Type="http://schemas.openxmlformats.org/officeDocument/2006/relationships/hyperlink" Target="https://pbs.twimg.com/media/DYBFfftU0AASoZV.jpg" TargetMode="External"/><Relationship Id="rId2125" Type="http://schemas.openxmlformats.org/officeDocument/2006/relationships/hyperlink" Target="http://pbs.twimg.com/profile_images/964292232688881665/wcM3ZYSt_normal.jpg" TargetMode="External"/><Relationship Id="rId2332" Type="http://schemas.openxmlformats.org/officeDocument/2006/relationships/hyperlink" Target="http://pbs.twimg.com/profile_images/909075667433644033/3IsGUKbQ_normal.jpg" TargetMode="External"/><Relationship Id="rId304" Type="http://schemas.openxmlformats.org/officeDocument/2006/relationships/hyperlink" Target="https://medium.com/@Timothy_Hughes/the-secret-of-social-media-success-for-small-businesses-41cc4a127d02" TargetMode="External"/><Relationship Id="rId511" Type="http://schemas.openxmlformats.org/officeDocument/2006/relationships/hyperlink" Target="https://www.strong-content.com/sales-team-using-linkedin/" TargetMode="External"/><Relationship Id="rId1141" Type="http://schemas.openxmlformats.org/officeDocument/2006/relationships/hyperlink" Target="https://pbs.twimg.com/media/DYawI-WXUAA8Zxd.jpg" TargetMode="External"/><Relationship Id="rId1001" Type="http://schemas.openxmlformats.org/officeDocument/2006/relationships/hyperlink" Target="https://pbs.twimg.com/media/DXsV3lQXkAAXqfn.jpg" TargetMode="External"/><Relationship Id="rId1958" Type="http://schemas.openxmlformats.org/officeDocument/2006/relationships/hyperlink" Target="http://pbs.twimg.com/profile_images/936468351731187712/ZXuq0QZV_normal.jpg" TargetMode="External"/><Relationship Id="rId3173" Type="http://schemas.openxmlformats.org/officeDocument/2006/relationships/hyperlink" Target="https://twitter.com/" TargetMode="External"/><Relationship Id="rId3380" Type="http://schemas.openxmlformats.org/officeDocument/2006/relationships/hyperlink" Target="https://twitter.com/" TargetMode="External"/><Relationship Id="rId1818" Type="http://schemas.openxmlformats.org/officeDocument/2006/relationships/hyperlink" Target="https://pbs.twimg.com/media/DYVhdemW4AIGZ3I.jpg" TargetMode="External"/><Relationship Id="rId3033" Type="http://schemas.openxmlformats.org/officeDocument/2006/relationships/hyperlink" Target="https://twitter.com/" TargetMode="External"/><Relationship Id="rId3240" Type="http://schemas.openxmlformats.org/officeDocument/2006/relationships/hyperlink" Target="https://twitter.com/" TargetMode="External"/><Relationship Id="rId161" Type="http://schemas.openxmlformats.org/officeDocument/2006/relationships/hyperlink" Target="https://twitter.com/SkillsLabIO/status/971969099931598848" TargetMode="External"/><Relationship Id="rId2799" Type="http://schemas.openxmlformats.org/officeDocument/2006/relationships/hyperlink" Target="https://twitter.com/" TargetMode="External"/><Relationship Id="rId3100" Type="http://schemas.openxmlformats.org/officeDocument/2006/relationships/hyperlink" Target="https://twitter.com/" TargetMode="External"/><Relationship Id="rId978" Type="http://schemas.openxmlformats.org/officeDocument/2006/relationships/hyperlink" Target="https://pbs.twimg.com/media/DYUvNjTXkAAKDw0.jpg"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838" Type="http://schemas.openxmlformats.org/officeDocument/2006/relationships/hyperlink" Target="http://digital-leadership-associates.passle.net/post/102erfn/will-the-apocalypse-from-the-internet-felt-by-britains-retailers-impact-b2b-comp?utm_content=buffer42618&amp;utm_medium=social&amp;utm_source=twitter.com&amp;utm_campaign=buffer" TargetMode="External"/><Relationship Id="rId1468" Type="http://schemas.openxmlformats.org/officeDocument/2006/relationships/hyperlink" Target="http://abs.twimg.com/sticky/default_profile_images/default_profile_normal.png" TargetMode="External"/><Relationship Id="rId1675" Type="http://schemas.openxmlformats.org/officeDocument/2006/relationships/hyperlink" Target="http://pbs.twimg.com/profile_images/878271846667485185/YYhRjHFZ_normal.jpg" TargetMode="External"/><Relationship Id="rId1882" Type="http://schemas.openxmlformats.org/officeDocument/2006/relationships/hyperlink" Target="http://pbs.twimg.com/profile_images/969641454778728448/arzHtGIp_normal.jpg" TargetMode="External"/><Relationship Id="rId2519" Type="http://schemas.openxmlformats.org/officeDocument/2006/relationships/hyperlink" Target="https://pbs.twimg.com/tweet_video_thumb/DYqWWYjW0AEYkS1.jpg" TargetMode="External"/><Relationship Id="rId2726" Type="http://schemas.openxmlformats.org/officeDocument/2006/relationships/hyperlink" Target="https://twitter.com/" TargetMode="External"/><Relationship Id="rId1328" Type="http://schemas.openxmlformats.org/officeDocument/2006/relationships/hyperlink" Target="https://pbs.twimg.com/media/DX22NmJX4AAOXlf.jpg" TargetMode="External"/><Relationship Id="rId1535" Type="http://schemas.openxmlformats.org/officeDocument/2006/relationships/hyperlink" Target="https://pbs.twimg.com/media/DHxpY8YVYAA65qk.jpg" TargetMode="External"/><Relationship Id="rId2933" Type="http://schemas.openxmlformats.org/officeDocument/2006/relationships/hyperlink" Target="https://twitter.com/" TargetMode="External"/><Relationship Id="rId905" Type="http://schemas.openxmlformats.org/officeDocument/2006/relationships/hyperlink" Target="https://buff.ly/2G16ppi" TargetMode="External"/><Relationship Id="rId1742" Type="http://schemas.openxmlformats.org/officeDocument/2006/relationships/hyperlink" Target="http://pbs.twimg.com/profile_images/527463485232254977/JiNqAr0__normal.jpeg" TargetMode="External"/><Relationship Id="rId34" Type="http://schemas.openxmlformats.org/officeDocument/2006/relationships/hyperlink" Target="http://www.myfrugalbusiness.com/2017/11/social-media-marketing-mistakes-avoid.html" TargetMode="External"/><Relationship Id="rId1602" Type="http://schemas.openxmlformats.org/officeDocument/2006/relationships/hyperlink" Target="http://pbs.twimg.com/profile_images/568298598916313088/u6L2JraP_normal.jpeg" TargetMode="External"/><Relationship Id="rId3567" Type="http://schemas.openxmlformats.org/officeDocument/2006/relationships/hyperlink" Target="https://twitter.com/" TargetMode="External"/><Relationship Id="rId3774" Type="http://schemas.openxmlformats.org/officeDocument/2006/relationships/hyperlink" Target="https://twitter.com/" TargetMode="External"/><Relationship Id="rId488" Type="http://schemas.openxmlformats.org/officeDocument/2006/relationships/hyperlink" Target="http://pplx.co/t/1nGAzdM5O0BW/" TargetMode="External"/><Relationship Id="rId695" Type="http://schemas.openxmlformats.org/officeDocument/2006/relationships/hyperlink" Target="https://blog.iandyoo.com/linbound-marketing-en-2017?utm_campaign=Mieux%20connaitre%20l%27inbound%20marketing&amp;utm_content=66792201&amp;utm_medium=social&amp;utm_source=twitter" TargetMode="External"/><Relationship Id="rId2169" Type="http://schemas.openxmlformats.org/officeDocument/2006/relationships/hyperlink" Target="http://pbs.twimg.com/profile_images/436322107278913536/EJ9bA67O_normal.png" TargetMode="External"/><Relationship Id="rId2376" Type="http://schemas.openxmlformats.org/officeDocument/2006/relationships/hyperlink" Target="http://pbs.twimg.com/profile_images/1129115682/40222_123899460989128_100001072256821_128730_5433521_n_normal.jpg" TargetMode="External"/><Relationship Id="rId2583" Type="http://schemas.openxmlformats.org/officeDocument/2006/relationships/hyperlink" Target="https://twitter.com/" TargetMode="External"/><Relationship Id="rId2790" Type="http://schemas.openxmlformats.org/officeDocument/2006/relationships/hyperlink" Target="https://twitter.com/" TargetMode="External"/><Relationship Id="rId3427" Type="http://schemas.openxmlformats.org/officeDocument/2006/relationships/hyperlink" Target="https://twitter.com/" TargetMode="External"/><Relationship Id="rId3634" Type="http://schemas.openxmlformats.org/officeDocument/2006/relationships/hyperlink" Target="https://twitter.com/" TargetMode="External"/><Relationship Id="rId348" Type="http://schemas.openxmlformats.org/officeDocument/2006/relationships/hyperlink" Target="https://www.marketingprofs.com/articles/2018/33736/social-selling-three-reasons-its-good-for-business-and-four-steps-to-get-you-started?hootPostID=b8f2c9d5aea5527f486730b4a192d850" TargetMode="External"/><Relationship Id="rId555" Type="http://schemas.openxmlformats.org/officeDocument/2006/relationships/hyperlink" Target="http://feeds.feedblitz.com/~/531111932/0/salessolutions~What-Does-Your-LinkedIn-Profile-Say-About-You-The-Big-Mistake-Sales-Pros-Can-Easily-Avoid" TargetMode="External"/><Relationship Id="rId762" Type="http://schemas.openxmlformats.org/officeDocument/2006/relationships/hyperlink" Target="https://www.ebay.com/itm/112698293354?ul_noapp=true" TargetMode="External"/><Relationship Id="rId1185" Type="http://schemas.openxmlformats.org/officeDocument/2006/relationships/hyperlink" Target="https://pbs.twimg.com/media/DYSUAOIXUAEpNxC.jpg" TargetMode="External"/><Relationship Id="rId1392" Type="http://schemas.openxmlformats.org/officeDocument/2006/relationships/hyperlink" Target="https://pbs.twimg.com/media/DYWpdhbWAAAidsQ.jpg" TargetMode="External"/><Relationship Id="rId2029" Type="http://schemas.openxmlformats.org/officeDocument/2006/relationships/hyperlink" Target="http://pbs.twimg.com/profile_images/702765584191086592/U0hGEUT3_normal.jpg" TargetMode="External"/><Relationship Id="rId2236" Type="http://schemas.openxmlformats.org/officeDocument/2006/relationships/hyperlink" Target="https://pbs.twimg.com/media/DYlImu0VMAAZpWd.jpg" TargetMode="External"/><Relationship Id="rId2443" Type="http://schemas.openxmlformats.org/officeDocument/2006/relationships/hyperlink" Target="https://pbs.twimg.com/media/DXy03gNVwAAy4d6.jpg" TargetMode="External"/><Relationship Id="rId2650" Type="http://schemas.openxmlformats.org/officeDocument/2006/relationships/hyperlink" Target="https://twitter.com/" TargetMode="External"/><Relationship Id="rId3701" Type="http://schemas.openxmlformats.org/officeDocument/2006/relationships/hyperlink" Target="https://twitter.com/" TargetMode="External"/><Relationship Id="rId208" Type="http://schemas.openxmlformats.org/officeDocument/2006/relationships/hyperlink" Target="http://www.myfrugalbusiness.com/2016/12/savvy-snapchat-social-selling-suggestions.html" TargetMode="External"/><Relationship Id="rId415" Type="http://schemas.openxmlformats.org/officeDocument/2006/relationships/hyperlink" Target="http://www.voiceamerica.com/show/2490/social-selling-with-game-changers-presented-by-sap" TargetMode="External"/><Relationship Id="rId622" Type="http://schemas.openxmlformats.org/officeDocument/2006/relationships/hyperlink" Target="http://contentmarketinginstitute.com/2017/11/marketers-data-scientists/" TargetMode="External"/><Relationship Id="rId1045" Type="http://schemas.openxmlformats.org/officeDocument/2006/relationships/hyperlink" Target="https://pbs.twimg.com/media/DXx2tHtWAAAnh_m.png" TargetMode="External"/><Relationship Id="rId1252" Type="http://schemas.openxmlformats.org/officeDocument/2006/relationships/hyperlink" Target="https://pbs.twimg.com/media/DXsjQJ7X0AAEcST.jpg" TargetMode="External"/><Relationship Id="rId2303" Type="http://schemas.openxmlformats.org/officeDocument/2006/relationships/hyperlink" Target="http://pbs.twimg.com/profile_images/909075667433644033/3IsGUKbQ_normal.jpg" TargetMode="External"/><Relationship Id="rId2510" Type="http://schemas.openxmlformats.org/officeDocument/2006/relationships/hyperlink" Target="https://pbs.twimg.com/media/DX8DdluW4AAOpI8.jpg" TargetMode="External"/><Relationship Id="rId1112" Type="http://schemas.openxmlformats.org/officeDocument/2006/relationships/hyperlink" Target="https://pbs.twimg.com/media/DYViIcbW0AcpaHW.jpg" TargetMode="External"/><Relationship Id="rId3077" Type="http://schemas.openxmlformats.org/officeDocument/2006/relationships/hyperlink" Target="https://twitter.com/" TargetMode="External"/><Relationship Id="rId3284" Type="http://schemas.openxmlformats.org/officeDocument/2006/relationships/hyperlink" Target="https://twitter.com/" TargetMode="External"/><Relationship Id="rId1929" Type="http://schemas.openxmlformats.org/officeDocument/2006/relationships/hyperlink" Target="http://abs.twimg.com/sticky/default_profile_images/default_profile_normal.png" TargetMode="External"/><Relationship Id="rId2093" Type="http://schemas.openxmlformats.org/officeDocument/2006/relationships/hyperlink" Target="http://pbs.twimg.com/profile_images/636397495266971648/nPzwi9n9_normal.jpg" TargetMode="External"/><Relationship Id="rId3491" Type="http://schemas.openxmlformats.org/officeDocument/2006/relationships/hyperlink" Target="https://twitter.com/" TargetMode="External"/><Relationship Id="rId3144" Type="http://schemas.openxmlformats.org/officeDocument/2006/relationships/hyperlink" Target="https://twitter.com/" TargetMode="External"/><Relationship Id="rId3351" Type="http://schemas.openxmlformats.org/officeDocument/2006/relationships/hyperlink" Target="https://twitter.com/" TargetMode="External"/><Relationship Id="rId272" Type="http://schemas.openxmlformats.org/officeDocument/2006/relationships/hyperlink" Target="http://snip.ly/y4nif" TargetMode="External"/><Relationship Id="rId2160" Type="http://schemas.openxmlformats.org/officeDocument/2006/relationships/hyperlink" Target="http://pbs.twimg.com/profile_images/853987068065796097/REP10k0__normal.jpg" TargetMode="External"/><Relationship Id="rId3004" Type="http://schemas.openxmlformats.org/officeDocument/2006/relationships/hyperlink" Target="https://twitter.com/" TargetMode="External"/><Relationship Id="rId3211" Type="http://schemas.openxmlformats.org/officeDocument/2006/relationships/hyperlink" Target="https://twitter.com/" TargetMode="External"/><Relationship Id="rId132" Type="http://schemas.openxmlformats.org/officeDocument/2006/relationships/hyperlink" Target="https://www.strong-content.com/golden-rule-social-selling-solve-customers-problem/" TargetMode="External"/><Relationship Id="rId2020" Type="http://schemas.openxmlformats.org/officeDocument/2006/relationships/hyperlink" Target="http://pbs.twimg.com/profile_images/874062201140551682/uN7ZdV3g_normal.jpg" TargetMode="External"/><Relationship Id="rId1579" Type="http://schemas.openxmlformats.org/officeDocument/2006/relationships/hyperlink" Target="https://pbs.twimg.com/media/DX2-3yEXUAESj7h.jpg" TargetMode="External"/><Relationship Id="rId2977" Type="http://schemas.openxmlformats.org/officeDocument/2006/relationships/hyperlink" Target="https://twitter.com/" TargetMode="External"/><Relationship Id="rId949" Type="http://schemas.openxmlformats.org/officeDocument/2006/relationships/hyperlink" Target="http://www.myfrugalbusiness.com/2017/11/reasons-company-needs-social-media-marketing.html" TargetMode="External"/><Relationship Id="rId1786" Type="http://schemas.openxmlformats.org/officeDocument/2006/relationships/hyperlink" Target="https://pbs.twimg.com/media/DYGXks8W4AECng-.jpg" TargetMode="External"/><Relationship Id="rId1993" Type="http://schemas.openxmlformats.org/officeDocument/2006/relationships/hyperlink" Target="http://pbs.twimg.com/profile_images/450194584887242752/3E0mVBfj_normal.png" TargetMode="External"/><Relationship Id="rId2837" Type="http://schemas.openxmlformats.org/officeDocument/2006/relationships/hyperlink" Target="https://twitter.com/" TargetMode="External"/><Relationship Id="rId78" Type="http://schemas.openxmlformats.org/officeDocument/2006/relationships/hyperlink" Target="http://pbynd.co/gwaf5" TargetMode="External"/><Relationship Id="rId809" Type="http://schemas.openxmlformats.org/officeDocument/2006/relationships/hyperlink" Target="http://www.myfrugalbusiness.com/2018/01/top-social-media-tactics-generate-b2b-leads-sales.html" TargetMode="External"/><Relationship Id="rId1439" Type="http://schemas.openxmlformats.org/officeDocument/2006/relationships/hyperlink" Target="http://pbs.twimg.com/profile_images/838116866488958976/o6aSsf3y_normal.jpg" TargetMode="External"/><Relationship Id="rId1646" Type="http://schemas.openxmlformats.org/officeDocument/2006/relationships/hyperlink" Target="http://pbs.twimg.com/profile_images/854830118497386496/8LxGpCla_normal.jpg" TargetMode="External"/><Relationship Id="rId1853" Type="http://schemas.openxmlformats.org/officeDocument/2006/relationships/hyperlink" Target="http://pbs.twimg.com/profile_images/2667263602/d49d8cd31674347c672a2b698268e8c0_normal.jpeg" TargetMode="External"/><Relationship Id="rId2904" Type="http://schemas.openxmlformats.org/officeDocument/2006/relationships/hyperlink" Target="https://twitter.com/" TargetMode="External"/><Relationship Id="rId1506" Type="http://schemas.openxmlformats.org/officeDocument/2006/relationships/hyperlink" Target="http://pbs.twimg.com/profile_images/779454719555088384/xWHGhG5U_normal.jpg" TargetMode="External"/><Relationship Id="rId1713" Type="http://schemas.openxmlformats.org/officeDocument/2006/relationships/hyperlink" Target="http://pbs.twimg.com/profile_images/777902605011935232/pQ-4p-La_normal.jpg" TargetMode="External"/><Relationship Id="rId1920" Type="http://schemas.openxmlformats.org/officeDocument/2006/relationships/hyperlink" Target="http://pbs.twimg.com/profile_images/423336432829079552/Qo40WvP4_normal.jpeg" TargetMode="External"/><Relationship Id="rId3678" Type="http://schemas.openxmlformats.org/officeDocument/2006/relationships/hyperlink" Target="https://twitter.com/" TargetMode="External"/><Relationship Id="rId599" Type="http://schemas.openxmlformats.org/officeDocument/2006/relationships/hyperlink" Target="http://www.socialmediaexaminer.com/grow-your-facebook-audience-8-success-tips/" TargetMode="External"/><Relationship Id="rId2487" Type="http://schemas.openxmlformats.org/officeDocument/2006/relationships/hyperlink" Target="https://pbs.twimg.com/media/DX6oWqvVwAEOA_P.jpg" TargetMode="External"/><Relationship Id="rId2694" Type="http://schemas.openxmlformats.org/officeDocument/2006/relationships/hyperlink" Target="https://twitter.com/" TargetMode="External"/><Relationship Id="rId3538" Type="http://schemas.openxmlformats.org/officeDocument/2006/relationships/hyperlink" Target="https://twitter.com/" TargetMode="External"/><Relationship Id="rId3745" Type="http://schemas.openxmlformats.org/officeDocument/2006/relationships/hyperlink" Target="https://twitter.com/" TargetMode="External"/><Relationship Id="rId459" Type="http://schemas.openxmlformats.org/officeDocument/2006/relationships/hyperlink" Target="https://www.ebay.com/ulk/itm/372069621505" TargetMode="External"/><Relationship Id="rId666" Type="http://schemas.openxmlformats.org/officeDocument/2006/relationships/hyperlink" Target="http://www.social-experts.net/social-selling-accelerate-serendipity/?utm_content=buffer94caa&amp;utm_medium=social&amp;utm_source=twitter.com&amp;utm_campaign=buffer" TargetMode="External"/><Relationship Id="rId873" Type="http://schemas.openxmlformats.org/officeDocument/2006/relationships/hyperlink" Target="http://www.social-experts.net/strategic-kick-off-well-strategic/" TargetMode="External"/><Relationship Id="rId1089" Type="http://schemas.openxmlformats.org/officeDocument/2006/relationships/hyperlink" Target="https://pbs.twimg.com/media/DYGiFcfVwAA-7U6.jpg" TargetMode="External"/><Relationship Id="rId1296" Type="http://schemas.openxmlformats.org/officeDocument/2006/relationships/hyperlink" Target="https://pbs.twimg.com/media/DYlC4WJX0AA8xXe.png" TargetMode="External"/><Relationship Id="rId2347" Type="http://schemas.openxmlformats.org/officeDocument/2006/relationships/hyperlink" Target="http://pbs.twimg.com/profile_images/1129115682/40222_123899460989128_100001072256821_128730_5433521_n_normal.jpg" TargetMode="External"/><Relationship Id="rId2554" Type="http://schemas.openxmlformats.org/officeDocument/2006/relationships/hyperlink" Target="https://pbs.twimg.com/media/DIlQOExUMAAbhXP.jpg" TargetMode="External"/><Relationship Id="rId319" Type="http://schemas.openxmlformats.org/officeDocument/2006/relationships/hyperlink" Target="http://bit.ly/2FjL4KR" TargetMode="External"/><Relationship Id="rId526" Type="http://schemas.openxmlformats.org/officeDocument/2006/relationships/hyperlink" Target="https://www.amazon.co.uk/Social-Selling-Techniques-Influence-Changemakers/dp/0749478012/ref=sr_1_1?ie=UTF8&amp;qid=1520768820&amp;sr=8-1&amp;keywords=social+selling+techniques+to+influence+buyers+and+changemakers" TargetMode="External"/><Relationship Id="rId1156" Type="http://schemas.openxmlformats.org/officeDocument/2006/relationships/hyperlink" Target="https://pbs.twimg.com/media/DX2_WYWXcAAp7LL.jpg" TargetMode="External"/><Relationship Id="rId1363" Type="http://schemas.openxmlformats.org/officeDocument/2006/relationships/hyperlink" Target="https://pbs.twimg.com/media/DPQlWIKUQAEXLns.jpg" TargetMode="External"/><Relationship Id="rId2207" Type="http://schemas.openxmlformats.org/officeDocument/2006/relationships/hyperlink" Target="http://pbs.twimg.com/profile_images/959976417466441728/IS8N_Zmt_normal.jpg" TargetMode="External"/><Relationship Id="rId2761" Type="http://schemas.openxmlformats.org/officeDocument/2006/relationships/hyperlink" Target="https://twitter.com/" TargetMode="External"/><Relationship Id="rId3605" Type="http://schemas.openxmlformats.org/officeDocument/2006/relationships/hyperlink" Target="https://twitter.com/" TargetMode="External"/><Relationship Id="rId733" Type="http://schemas.openxmlformats.org/officeDocument/2006/relationships/hyperlink" Target="https://www.ebay.com/ulk/itm/372211247451" TargetMode="External"/><Relationship Id="rId940" Type="http://schemas.openxmlformats.org/officeDocument/2006/relationships/hyperlink" Target="http://www.myfrugalbusiness.com/2017/01/twitter-tips-tricks-social-selling-smm.html" TargetMode="External"/><Relationship Id="rId1016" Type="http://schemas.openxmlformats.org/officeDocument/2006/relationships/hyperlink" Target="https://pbs.twimg.com/media/DXh7pkgVwAApvjh.jpg" TargetMode="External"/><Relationship Id="rId1570" Type="http://schemas.openxmlformats.org/officeDocument/2006/relationships/hyperlink" Target="https://pbs.twimg.com/media/DX28JWhVAAMlR1t.jpg" TargetMode="External"/><Relationship Id="rId2414" Type="http://schemas.openxmlformats.org/officeDocument/2006/relationships/hyperlink" Target="http://pbs.twimg.com/profile_images/809115567927898114/bmGtTFt-_normal.jpg" TargetMode="External"/><Relationship Id="rId2621" Type="http://schemas.openxmlformats.org/officeDocument/2006/relationships/hyperlink" Target="https://twitter.com/" TargetMode="External"/><Relationship Id="rId800" Type="http://schemas.openxmlformats.org/officeDocument/2006/relationships/hyperlink" Target="https://www.ebay.com/itm/371973836171?ul_noapp=true" TargetMode="External"/><Relationship Id="rId1223" Type="http://schemas.openxmlformats.org/officeDocument/2006/relationships/hyperlink" Target="https://pbs.twimg.com/media/DYabJ39VQAAkVFd.jpg" TargetMode="External"/><Relationship Id="rId1430" Type="http://schemas.openxmlformats.org/officeDocument/2006/relationships/hyperlink" Target="http://pbs.twimg.com/profile_images/971410509793759240/aXwjq8n0_normal.jpg" TargetMode="External"/><Relationship Id="rId3188" Type="http://schemas.openxmlformats.org/officeDocument/2006/relationships/hyperlink" Target="https://twitter.com/" TargetMode="External"/><Relationship Id="rId3395" Type="http://schemas.openxmlformats.org/officeDocument/2006/relationships/hyperlink" Target="https://twitter.com/" TargetMode="External"/><Relationship Id="rId3048" Type="http://schemas.openxmlformats.org/officeDocument/2006/relationships/hyperlink" Target="https://twitter.com/" TargetMode="External"/><Relationship Id="rId3255" Type="http://schemas.openxmlformats.org/officeDocument/2006/relationships/hyperlink" Target="https://twitter.com/" TargetMode="External"/><Relationship Id="rId3462" Type="http://schemas.openxmlformats.org/officeDocument/2006/relationships/hyperlink" Target="https://twitter.com/" TargetMode="External"/><Relationship Id="rId176" Type="http://schemas.openxmlformats.org/officeDocument/2006/relationships/hyperlink" Target="http://linkedin.com/in/stephancomelli" TargetMode="External"/><Relationship Id="rId383" Type="http://schemas.openxmlformats.org/officeDocument/2006/relationships/hyperlink" Target="http://creativepr.com/what-is-social-selling/?utm_campaign=Social%20Media&amp;utm_content=68664640&amp;utm_medium=social&amp;utm_source=twitter" TargetMode="External"/><Relationship Id="rId590" Type="http://schemas.openxmlformats.org/officeDocument/2006/relationships/hyperlink" Target="https://www.wsj.com/articles/linkedins-27-billion-challenge-get-people-to-use-it-more-1521201600" TargetMode="External"/><Relationship Id="rId2064" Type="http://schemas.openxmlformats.org/officeDocument/2006/relationships/hyperlink" Target="http://pbs.twimg.com/profile_images/847434009630191616/YCRR1SkA_normal.jpg" TargetMode="External"/><Relationship Id="rId2271" Type="http://schemas.openxmlformats.org/officeDocument/2006/relationships/hyperlink" Target="http://pbs.twimg.com/profile_images/770244132417605633/BQo293S6_normal.jpg" TargetMode="External"/><Relationship Id="rId3115" Type="http://schemas.openxmlformats.org/officeDocument/2006/relationships/hyperlink" Target="https://twitter.com/" TargetMode="External"/><Relationship Id="rId3322" Type="http://schemas.openxmlformats.org/officeDocument/2006/relationships/hyperlink" Target="https://twitter.com/" TargetMode="External"/><Relationship Id="rId243" Type="http://schemas.openxmlformats.org/officeDocument/2006/relationships/hyperlink" Target="https://www.jadirectives.com/best-sales-courses-online/" TargetMode="External"/><Relationship Id="rId450" Type="http://schemas.openxmlformats.org/officeDocument/2006/relationships/hyperlink" Target="http://www.social-experts.net/make-go-person-industry/" TargetMode="External"/><Relationship Id="rId1080" Type="http://schemas.openxmlformats.org/officeDocument/2006/relationships/hyperlink" Target="https://pbs.twimg.com/media/DYGZvz6X4AAUGeh.jpg" TargetMode="External"/><Relationship Id="rId2131" Type="http://schemas.openxmlformats.org/officeDocument/2006/relationships/hyperlink" Target="https://pbs.twimg.com/media/CXVvUlzWMAAELe0.jpg" TargetMode="External"/><Relationship Id="rId103" Type="http://schemas.openxmlformats.org/officeDocument/2006/relationships/hyperlink" Target="http://circumflex.info/marque-media-cme-et-formations" TargetMode="External"/><Relationship Id="rId310" Type="http://schemas.openxmlformats.org/officeDocument/2006/relationships/hyperlink" Target="https://www.youtube.com/watch?v=SKNW2cMMHow&amp;feature=youtu.be&amp;utm_content=bufferbfcbd&amp;utm_medium=social&amp;utm_source=twitter.com&amp;utm_campaign=buffer" TargetMode="External"/><Relationship Id="rId1897" Type="http://schemas.openxmlformats.org/officeDocument/2006/relationships/hyperlink" Target="http://pbs.twimg.com/profile_images/973780740113514496/kZCWDbqD_normal.jpg" TargetMode="External"/><Relationship Id="rId2948" Type="http://schemas.openxmlformats.org/officeDocument/2006/relationships/hyperlink" Target="https://twitter.com/" TargetMode="External"/><Relationship Id="rId1757" Type="http://schemas.openxmlformats.org/officeDocument/2006/relationships/hyperlink" Target="http://abs.twimg.com/sticky/default_profile_images/default_profile_normal.png" TargetMode="External"/><Relationship Id="rId1964" Type="http://schemas.openxmlformats.org/officeDocument/2006/relationships/hyperlink" Target="http://abs.twimg.com/sticky/default_profile_images/default_profile_normal.png" TargetMode="External"/><Relationship Id="rId2808" Type="http://schemas.openxmlformats.org/officeDocument/2006/relationships/hyperlink" Target="https://twitter.com/" TargetMode="External"/><Relationship Id="rId49" Type="http://schemas.openxmlformats.org/officeDocument/2006/relationships/hyperlink" Target="http://sumo.ly/JiIi" TargetMode="External"/><Relationship Id="rId1617" Type="http://schemas.openxmlformats.org/officeDocument/2006/relationships/hyperlink" Target="http://pbs.twimg.com/profile_images/941103522791215104/14V2GFBe_normal.jpg" TargetMode="External"/><Relationship Id="rId1824" Type="http://schemas.openxmlformats.org/officeDocument/2006/relationships/hyperlink" Target="http://pbs.twimg.com/profile_images/488472504101380096/h9EHCgMn_normal.jpeg" TargetMode="External"/><Relationship Id="rId3789" Type="http://schemas.openxmlformats.org/officeDocument/2006/relationships/hyperlink" Target="https://api.twitter.com/1.1/geo/id/369d22587b104a3b.json" TargetMode="External"/><Relationship Id="rId2598" Type="http://schemas.openxmlformats.org/officeDocument/2006/relationships/hyperlink" Target="https://twitter.com/" TargetMode="External"/><Relationship Id="rId3649" Type="http://schemas.openxmlformats.org/officeDocument/2006/relationships/hyperlink" Target="https://twitter.com/" TargetMode="External"/><Relationship Id="rId777" Type="http://schemas.openxmlformats.org/officeDocument/2006/relationships/hyperlink" Target="https://www.ebay.com/itm/112290857053?ul_noapp=true" TargetMode="External"/><Relationship Id="rId984" Type="http://schemas.openxmlformats.org/officeDocument/2006/relationships/hyperlink" Target="https://pbs.twimg.com/media/DXnblndXkAAzc5O.jpg" TargetMode="External"/><Relationship Id="rId2458" Type="http://schemas.openxmlformats.org/officeDocument/2006/relationships/hyperlink" Target="https://pbs.twimg.com/media/DXx3YswVAAAhzRg.jpg"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3509" Type="http://schemas.openxmlformats.org/officeDocument/2006/relationships/hyperlink" Target="https://twitter.com/" TargetMode="External"/><Relationship Id="rId3716" Type="http://schemas.openxmlformats.org/officeDocument/2006/relationships/hyperlink" Target="https://twitter.com/" TargetMode="External"/><Relationship Id="rId637" Type="http://schemas.openxmlformats.org/officeDocument/2006/relationships/hyperlink" Target="http://www.myfrugalbusiness.com/2017/08/unique-marketing-advertising-digital-media-stand-out.html" TargetMode="External"/><Relationship Id="rId844" Type="http://schemas.openxmlformats.org/officeDocument/2006/relationships/hyperlink" Target="http://www.social-experts.net/gdpr-killed-email-marketing/?utm_content=buffer7cd21&amp;utm_medium=social&amp;utm_source=twitter.com&amp;utm_campaign=buffer" TargetMode="External"/><Relationship Id="rId1267" Type="http://schemas.openxmlformats.org/officeDocument/2006/relationships/hyperlink" Target="https://pbs.twimg.com/media/DYA1dlWWAAI5l__.jpg" TargetMode="External"/><Relationship Id="rId1474" Type="http://schemas.openxmlformats.org/officeDocument/2006/relationships/hyperlink" Target="http://pbs.twimg.com/profile_images/849162711032242177/h-UbGV30_normal.jpg" TargetMode="External"/><Relationship Id="rId1681" Type="http://schemas.openxmlformats.org/officeDocument/2006/relationships/hyperlink" Target="https://pbs.twimg.com/media/DX28h6FX4AAveU8.jpg" TargetMode="External"/><Relationship Id="rId2318" Type="http://schemas.openxmlformats.org/officeDocument/2006/relationships/hyperlink" Target="http://pbs.twimg.com/profile_images/909075667433644033/3IsGUKbQ_normal.jpg" TargetMode="External"/><Relationship Id="rId2525" Type="http://schemas.openxmlformats.org/officeDocument/2006/relationships/hyperlink" Target="https://pbs.twimg.com/ext_tw_video_thumb/951923499131576320/pu/img/FuWdO1DuRJrnMeaL.jpg" TargetMode="External"/><Relationship Id="rId2732" Type="http://schemas.openxmlformats.org/officeDocument/2006/relationships/hyperlink" Target="https://twitter.com/" TargetMode="External"/><Relationship Id="rId704" Type="http://schemas.openxmlformats.org/officeDocument/2006/relationships/hyperlink" Target="https://readyforsocial.com/7d33dae7743" TargetMode="External"/><Relationship Id="rId911" Type="http://schemas.openxmlformats.org/officeDocument/2006/relationships/hyperlink" Target="https://buff.ly/2FI0Iwd" TargetMode="External"/><Relationship Id="rId1127" Type="http://schemas.openxmlformats.org/officeDocument/2006/relationships/hyperlink" Target="https://pbs.twimg.com/media/DIal7-1UQAEsMyk.jpg" TargetMode="External"/><Relationship Id="rId1334" Type="http://schemas.openxmlformats.org/officeDocument/2006/relationships/hyperlink" Target="https://pbs.twimg.com/media/DGyqDWjUwAIi6uY.jpg" TargetMode="External"/><Relationship Id="rId1541" Type="http://schemas.openxmlformats.org/officeDocument/2006/relationships/hyperlink" Target="http://pbs.twimg.com/profile_images/886159127935930369/wVqSOuN5_normal.jpg" TargetMode="External"/><Relationship Id="rId40" Type="http://schemas.openxmlformats.org/officeDocument/2006/relationships/hyperlink" Target="http://www.social-experts.net/will-requesting-data-gdpr/?utm_content=bufferc6690&amp;utm_medium=social&amp;utm_source=twitter.com&amp;utm_campaign=buffer" TargetMode="External"/><Relationship Id="rId1401" Type="http://schemas.openxmlformats.org/officeDocument/2006/relationships/hyperlink" Target="http://pbs.twimg.com/profile_images/873249293192146944/O37vo1Jq_normal.jpg" TargetMode="External"/><Relationship Id="rId3299" Type="http://schemas.openxmlformats.org/officeDocument/2006/relationships/hyperlink" Target="https://twitter.com/" TargetMode="External"/><Relationship Id="rId3159" Type="http://schemas.openxmlformats.org/officeDocument/2006/relationships/hyperlink" Target="https://twitter.com/" TargetMode="External"/><Relationship Id="rId3366" Type="http://schemas.openxmlformats.org/officeDocument/2006/relationships/hyperlink" Target="https://twitter.com/" TargetMode="External"/><Relationship Id="rId3573" Type="http://schemas.openxmlformats.org/officeDocument/2006/relationships/hyperlink" Target="https://twitter.com/" TargetMode="External"/><Relationship Id="rId287" Type="http://schemas.openxmlformats.org/officeDocument/2006/relationships/hyperlink" Target="https://buff.ly/2FfA6BZ" TargetMode="External"/><Relationship Id="rId494" Type="http://schemas.openxmlformats.org/officeDocument/2006/relationships/hyperlink" Target="https://www.m3jr.com/need-for-social-selling-training/" TargetMode="External"/><Relationship Id="rId2175" Type="http://schemas.openxmlformats.org/officeDocument/2006/relationships/hyperlink" Target="https://pbs.twimg.com/media/DYqMPLWW0AA1LIZ.jpg" TargetMode="External"/><Relationship Id="rId2382" Type="http://schemas.openxmlformats.org/officeDocument/2006/relationships/hyperlink" Target="http://pbs.twimg.com/profile_images/1129115682/40222_123899460989128_100001072256821_128730_5433521_n_normal.jpg" TargetMode="External"/><Relationship Id="rId3019" Type="http://schemas.openxmlformats.org/officeDocument/2006/relationships/hyperlink" Target="https://twitter.com/" TargetMode="External"/><Relationship Id="rId3226" Type="http://schemas.openxmlformats.org/officeDocument/2006/relationships/hyperlink" Target="https://twitter.com/" TargetMode="External"/><Relationship Id="rId3780" Type="http://schemas.openxmlformats.org/officeDocument/2006/relationships/hyperlink" Target="https://twitter.com/" TargetMode="External"/><Relationship Id="rId147" Type="http://schemas.openxmlformats.org/officeDocument/2006/relationships/hyperlink" Target="https://www.1min30.com/social-selling/comment-linbound-marketing-reunit-il-marketing-et-sales-en-une-seule-et-meme-equipe-116233?utm_source=ReviveOldPost&amp;utm_medium=social&amp;utm_campaign=ReviveOldPost" TargetMode="External"/><Relationship Id="rId354" Type="http://schemas.openxmlformats.org/officeDocument/2006/relationships/hyperlink" Target="http://adtype.net/crs.html" TargetMode="External"/><Relationship Id="rId1191" Type="http://schemas.openxmlformats.org/officeDocument/2006/relationships/hyperlink" Target="https://pbs.twimg.com/media/DYqEAmZX4AIfIym.jpg" TargetMode="External"/><Relationship Id="rId2035" Type="http://schemas.openxmlformats.org/officeDocument/2006/relationships/hyperlink" Target="http://pbs.twimg.com/profile_images/874062201140551682/uN7ZdV3g_normal.jpg" TargetMode="External"/><Relationship Id="rId3433" Type="http://schemas.openxmlformats.org/officeDocument/2006/relationships/hyperlink" Target="https://twitter.com/" TargetMode="External"/><Relationship Id="rId3640" Type="http://schemas.openxmlformats.org/officeDocument/2006/relationships/hyperlink" Target="https://twitter.com/" TargetMode="External"/><Relationship Id="rId561" Type="http://schemas.openxmlformats.org/officeDocument/2006/relationships/hyperlink" Target="http://www.myfrugalbusiness.com/2017/08/jazz-up-ecommerce-store-boost-sales-digital-retail.html" TargetMode="External"/><Relationship Id="rId2242" Type="http://schemas.openxmlformats.org/officeDocument/2006/relationships/hyperlink" Target="http://pbs.twimg.com/profile_images/545662268440989696/EeuoyVto_normal.png" TargetMode="External"/><Relationship Id="rId3500" Type="http://schemas.openxmlformats.org/officeDocument/2006/relationships/hyperlink" Target="https://twitter.com/" TargetMode="External"/><Relationship Id="rId214" Type="http://schemas.openxmlformats.org/officeDocument/2006/relationships/hyperlink" Target="http://www.myfrugalbusiness.com/2017/04/importance-lead-generation-modern-business-prospects.html" TargetMode="External"/><Relationship Id="rId421" Type="http://schemas.openxmlformats.org/officeDocument/2006/relationships/hyperlink" Target="http://bit.ly/2G8AH9F" TargetMode="External"/><Relationship Id="rId1051" Type="http://schemas.openxmlformats.org/officeDocument/2006/relationships/hyperlink" Target="https://pbs.twimg.com/media/DX5EjTjUMAAQmCM.jpg" TargetMode="External"/><Relationship Id="rId2102" Type="http://schemas.openxmlformats.org/officeDocument/2006/relationships/hyperlink" Target="http://pbs.twimg.com/profile_images/941369560992833538/O8G5pLCq_normal.jpg" TargetMode="External"/><Relationship Id="rId1868" Type="http://schemas.openxmlformats.org/officeDocument/2006/relationships/hyperlink" Target="http://pbs.twimg.com/profile_images/683736996632768517/YjlMyftQ_normal.jpg" TargetMode="External"/><Relationship Id="rId2919" Type="http://schemas.openxmlformats.org/officeDocument/2006/relationships/hyperlink" Target="https://twitter.com/" TargetMode="External"/><Relationship Id="rId3083" Type="http://schemas.openxmlformats.org/officeDocument/2006/relationships/hyperlink" Target="https://twitter.com/" TargetMode="External"/><Relationship Id="rId3290" Type="http://schemas.openxmlformats.org/officeDocument/2006/relationships/hyperlink" Target="https://twitter.com/" TargetMode="External"/><Relationship Id="rId1728" Type="http://schemas.openxmlformats.org/officeDocument/2006/relationships/hyperlink" Target="http://pbs.twimg.com/profile_images/973222409598787584/XE9YQHDH_normal.jpg" TargetMode="External"/><Relationship Id="rId1935" Type="http://schemas.openxmlformats.org/officeDocument/2006/relationships/hyperlink" Target="http://pbs.twimg.com/profile_images/945987996502835200/Ve8JCNih_normal.jpg" TargetMode="External"/><Relationship Id="rId3150" Type="http://schemas.openxmlformats.org/officeDocument/2006/relationships/hyperlink" Target="https://twitter.com/" TargetMode="External"/><Relationship Id="rId3010" Type="http://schemas.openxmlformats.org/officeDocument/2006/relationships/hyperlink" Target="https://twitter.com/" TargetMode="External"/><Relationship Id="rId4" Type="http://schemas.openxmlformats.org/officeDocument/2006/relationships/hyperlink" Target="http://4kast.fr/meilleurs-blogs-webmarketing/" TargetMode="External"/><Relationship Id="rId888" Type="http://schemas.openxmlformats.org/officeDocument/2006/relationships/hyperlink" Target="http://www.social-experts.net/salespeople-read-company-accounts/?utm_content=buffer2ee1b&amp;utm_medium=social&amp;utm_source=twitter.com&amp;utm_campaign=buffer" TargetMode="External"/><Relationship Id="rId2569" Type="http://schemas.openxmlformats.org/officeDocument/2006/relationships/hyperlink" Target="http://pbs.twimg.com/profile_images/959976417466441728/IS8N_Zmt_normal.jpg" TargetMode="External"/><Relationship Id="rId2776" Type="http://schemas.openxmlformats.org/officeDocument/2006/relationships/hyperlink" Target="https://twitter.com/" TargetMode="External"/><Relationship Id="rId2983" Type="http://schemas.openxmlformats.org/officeDocument/2006/relationships/hyperlink" Target="https://twitter.com/" TargetMode="External"/><Relationship Id="rId748" Type="http://schemas.openxmlformats.org/officeDocument/2006/relationships/hyperlink" Target="https://www.ebay.com/itm/371928721081?ul_noapp=true" TargetMode="External"/><Relationship Id="rId955" Type="http://schemas.openxmlformats.org/officeDocument/2006/relationships/hyperlink" Target="http://www.myfrugalbusiness.com/2017/10/launch-digital-marketing-social-space.html" TargetMode="External"/><Relationship Id="rId1378" Type="http://schemas.openxmlformats.org/officeDocument/2006/relationships/hyperlink" Target="http://pbs.twimg.com/profile_images/964010767644160000/9CDy8j-2_normal.jpg" TargetMode="External"/><Relationship Id="rId1585" Type="http://schemas.openxmlformats.org/officeDocument/2006/relationships/hyperlink" Target="https://pbs.twimg.com/media/DX3AmhvXkAA6HAP.jpg" TargetMode="External"/><Relationship Id="rId1792" Type="http://schemas.openxmlformats.org/officeDocument/2006/relationships/hyperlink" Target="http://pbs.twimg.com/profile_images/923644113291038721/7uHxbNIr_normal.jpg" TargetMode="External"/><Relationship Id="rId2429" Type="http://schemas.openxmlformats.org/officeDocument/2006/relationships/hyperlink" Target="https://pbs.twimg.com/media/DXsjQJ7X0AAEcST.jpg"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84" Type="http://schemas.openxmlformats.org/officeDocument/2006/relationships/hyperlink" Target="http://upflow.co/l/kotc" TargetMode="External"/><Relationship Id="rId608" Type="http://schemas.openxmlformats.org/officeDocument/2006/relationships/hyperlink" Target="https://www.influandsell.com/" TargetMode="External"/><Relationship Id="rId815" Type="http://schemas.openxmlformats.org/officeDocument/2006/relationships/hyperlink" Target="http://www.myfrugalbusiness.com/2015/09/tips-social-media-marketing-mike-schiemer.html" TargetMode="External"/><Relationship Id="rId1238" Type="http://schemas.openxmlformats.org/officeDocument/2006/relationships/hyperlink" Target="https://pbs.twimg.com/media/DYa4azdVoAEznDV.jpg" TargetMode="External"/><Relationship Id="rId1445" Type="http://schemas.openxmlformats.org/officeDocument/2006/relationships/hyperlink" Target="https://pbs.twimg.com/media/DXspxTmVwAAP6Kz.jpg" TargetMode="External"/><Relationship Id="rId1652" Type="http://schemas.openxmlformats.org/officeDocument/2006/relationships/hyperlink" Target="http://pbs.twimg.com/profile_images/957691963112861697/pbbrNfij_normal.jpg" TargetMode="External"/><Relationship Id="rId1305" Type="http://schemas.openxmlformats.org/officeDocument/2006/relationships/hyperlink" Target="https://pbs.twimg.com/media/DYUme8oXUAAKEBg.jpg"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1512" Type="http://schemas.openxmlformats.org/officeDocument/2006/relationships/hyperlink" Target="http://pbs.twimg.com/profile_images/836625082403401728/YHLflBsg_normal.jpg" TargetMode="External"/><Relationship Id="rId11" Type="http://schemas.openxmlformats.org/officeDocument/2006/relationships/hyperlink" Target="https://ingesaez.es/linkedin-test-definitivo/" TargetMode="External"/><Relationship Id="rId398" Type="http://schemas.openxmlformats.org/officeDocument/2006/relationships/hyperlink" Target="http://more.www.reveueassistance.com/" TargetMode="External"/><Relationship Id="rId2079" Type="http://schemas.openxmlformats.org/officeDocument/2006/relationships/hyperlink" Target="http://pbs.twimg.com/profile_images/963506915887087616/svE-sb1o_normal.jpg" TargetMode="External"/><Relationship Id="rId3477" Type="http://schemas.openxmlformats.org/officeDocument/2006/relationships/hyperlink" Target="https://twitter.com/" TargetMode="External"/><Relationship Id="rId3684" Type="http://schemas.openxmlformats.org/officeDocument/2006/relationships/hyperlink" Target="https://twitter.com/" TargetMode="External"/><Relationship Id="rId2286" Type="http://schemas.openxmlformats.org/officeDocument/2006/relationships/hyperlink" Target="https://pbs.twimg.com/media/DYqMgNCUMAEPlS7.jpg" TargetMode="External"/><Relationship Id="rId2493" Type="http://schemas.openxmlformats.org/officeDocument/2006/relationships/hyperlink" Target="https://pbs.twimg.com/media/DYqGSzXUMAEWyka.jpg" TargetMode="External"/><Relationship Id="rId3337" Type="http://schemas.openxmlformats.org/officeDocument/2006/relationships/hyperlink" Target="https://twitter.com/" TargetMode="External"/><Relationship Id="rId3544" Type="http://schemas.openxmlformats.org/officeDocument/2006/relationships/hyperlink" Target="https://twitter.com/" TargetMode="External"/><Relationship Id="rId3751" Type="http://schemas.openxmlformats.org/officeDocument/2006/relationships/hyperlink" Target="https://twitter.com/" TargetMode="External"/><Relationship Id="rId258" Type="http://schemas.openxmlformats.org/officeDocument/2006/relationships/hyperlink" Target="http://bit.ly/2FyFksq" TargetMode="External"/><Relationship Id="rId465" Type="http://schemas.openxmlformats.org/officeDocument/2006/relationships/hyperlink" Target="http://searchcrm.techtarget.com/news/252436144/When-selling-on-social-media-marketers-weigh-chatbots-vs-humans?utm_campaign=scrm_bizapps3&amp;utm_medium=social&amp;utm_source=twitter&amp;utm_content=1520864972" TargetMode="External"/><Relationship Id="rId672" Type="http://schemas.openxmlformats.org/officeDocument/2006/relationships/hyperlink" Target="http://embedsocialselling.com/linkedin-optimization" TargetMode="External"/><Relationship Id="rId1095" Type="http://schemas.openxmlformats.org/officeDocument/2006/relationships/hyperlink" Target="https://pbs.twimg.com/media/DXx7ybmUQAAEVgU.jpg" TargetMode="External"/><Relationship Id="rId2146" Type="http://schemas.openxmlformats.org/officeDocument/2006/relationships/hyperlink" Target="http://pbs.twimg.com/profile_images/1635015404/image_normal.jpg" TargetMode="External"/><Relationship Id="rId2353" Type="http://schemas.openxmlformats.org/officeDocument/2006/relationships/hyperlink" Target="http://pbs.twimg.com/profile_images/1129115682/40222_123899460989128_100001072256821_128730_5433521_n_normal.jpg" TargetMode="External"/><Relationship Id="rId2560" Type="http://schemas.openxmlformats.org/officeDocument/2006/relationships/hyperlink" Target="https://pbs.twimg.com/media/DPQkW7HVQAEiCVC.jpg" TargetMode="External"/><Relationship Id="rId3404" Type="http://schemas.openxmlformats.org/officeDocument/2006/relationships/hyperlink" Target="https://twitter.com/" TargetMode="External"/><Relationship Id="rId3611" Type="http://schemas.openxmlformats.org/officeDocument/2006/relationships/hyperlink" Target="https://twitter.com/" TargetMode="External"/><Relationship Id="rId118" Type="http://schemas.openxmlformats.org/officeDocument/2006/relationships/hyperlink" Target="http://bit.ly/2HgieHL" TargetMode="External"/><Relationship Id="rId325" Type="http://schemas.openxmlformats.org/officeDocument/2006/relationships/hyperlink" Target="http://www.social-experts.net/might-choose-wrong-company/" TargetMode="External"/><Relationship Id="rId532" Type="http://schemas.openxmlformats.org/officeDocument/2006/relationships/hyperlink" Target="http://msocial.bz/2FpsQrg" TargetMode="External"/><Relationship Id="rId1162" Type="http://schemas.openxmlformats.org/officeDocument/2006/relationships/hyperlink" Target="https://pbs.twimg.com/media/DYkyebuVQAItF_3.jpg" TargetMode="External"/><Relationship Id="rId2006" Type="http://schemas.openxmlformats.org/officeDocument/2006/relationships/hyperlink" Target="https://pbs.twimg.com/media/DX8DjItX4AIzJrT.jpg" TargetMode="External"/><Relationship Id="rId2213" Type="http://schemas.openxmlformats.org/officeDocument/2006/relationships/hyperlink" Target="http://pbs.twimg.com/profile_images/900825127780196352/RJhV8_wH_normal.jpg" TargetMode="External"/><Relationship Id="rId2420" Type="http://schemas.openxmlformats.org/officeDocument/2006/relationships/hyperlink" Target="http://pbs.twimg.com/profile_images/856508969568935936/4szM0464_normal.jpg" TargetMode="External"/><Relationship Id="rId1022" Type="http://schemas.openxmlformats.org/officeDocument/2006/relationships/hyperlink" Target="https://pbs.twimg.com/media/DXxyl69U0AA05tG.jpg" TargetMode="External"/><Relationship Id="rId1979" Type="http://schemas.openxmlformats.org/officeDocument/2006/relationships/hyperlink" Target="http://pbs.twimg.com/profile_images/926124799641886721/kWtE6WGA_normal.jpg" TargetMode="External"/><Relationship Id="rId3194" Type="http://schemas.openxmlformats.org/officeDocument/2006/relationships/hyperlink" Target="https://twitter.com/" TargetMode="External"/><Relationship Id="rId1839" Type="http://schemas.openxmlformats.org/officeDocument/2006/relationships/hyperlink" Target="http://pbs.twimg.com/profile_images/458359332925501441/G4InOyZJ_normal.jpeg" TargetMode="External"/><Relationship Id="rId3054" Type="http://schemas.openxmlformats.org/officeDocument/2006/relationships/hyperlink" Target="https://twitter.com/" TargetMode="External"/><Relationship Id="rId182" Type="http://schemas.openxmlformats.org/officeDocument/2006/relationships/hyperlink" Target="https://www.ebay.com/itm/112786509566?ul_noapp=true" TargetMode="External"/><Relationship Id="rId1906" Type="http://schemas.openxmlformats.org/officeDocument/2006/relationships/hyperlink" Target="http://pbs.twimg.com/profile_images/901818678416728064/W3Ctof-B_normal.jpg" TargetMode="External"/><Relationship Id="rId3261" Type="http://schemas.openxmlformats.org/officeDocument/2006/relationships/hyperlink" Target="https://twitter.com/" TargetMode="External"/><Relationship Id="rId2070" Type="http://schemas.openxmlformats.org/officeDocument/2006/relationships/hyperlink" Target="http://pbs.twimg.com/profile_images/695547077766574080/q8rEgYhM_normal.jpg" TargetMode="External"/><Relationship Id="rId3121" Type="http://schemas.openxmlformats.org/officeDocument/2006/relationships/hyperlink" Target="https://twitter.com/" TargetMode="External"/><Relationship Id="rId999" Type="http://schemas.openxmlformats.org/officeDocument/2006/relationships/hyperlink" Target="https://pbs.twimg.com/media/DXsg2dxX4AE5HSj.jpg" TargetMode="External"/><Relationship Id="rId2887" Type="http://schemas.openxmlformats.org/officeDocument/2006/relationships/hyperlink" Target="https://twitter.com/" TargetMode="External"/><Relationship Id="rId859" Type="http://schemas.openxmlformats.org/officeDocument/2006/relationships/hyperlink" Target="http://www.social-experts.net/10-straightforward-pointers/" TargetMode="External"/><Relationship Id="rId1489" Type="http://schemas.openxmlformats.org/officeDocument/2006/relationships/hyperlink" Target="http://pbs.twimg.com/profile_images/423336432829079552/Qo40WvP4_normal.jpeg" TargetMode="External"/><Relationship Id="rId1696" Type="http://schemas.openxmlformats.org/officeDocument/2006/relationships/hyperlink" Target="http://pbs.twimg.com/profile_images/378800000738493722/320a0f2d6e0588bcd5cb23b3955e0d1d_normal.jpeg" TargetMode="External"/><Relationship Id="rId1349" Type="http://schemas.openxmlformats.org/officeDocument/2006/relationships/hyperlink" Target="https://pbs.twimg.com/media/DGQEundUIAAlcRg.jpg"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www.ebay.com/ulk/itm/372073144387" TargetMode="External"/><Relationship Id="rId926" Type="http://schemas.openxmlformats.org/officeDocument/2006/relationships/hyperlink" Target="https://www.hindustantimes.com/world-news/cambridge-analytica-the-firm-that-stole-data-from-facebook-to-predict-influence-voters-outcome/story-TKcMxj6rdd7GDz2kvGNl0L.html" TargetMode="External"/><Relationship Id="rId1556" Type="http://schemas.openxmlformats.org/officeDocument/2006/relationships/hyperlink" Target="http://pbs.twimg.com/profile_images/700607476731805696/G4rUUtmx_normal.jpg" TargetMode="External"/><Relationship Id="rId1763" Type="http://schemas.openxmlformats.org/officeDocument/2006/relationships/hyperlink" Target="https://pbs.twimg.com/media/DYGhlgTX0AAo8u4.jpg" TargetMode="External"/><Relationship Id="rId1970" Type="http://schemas.openxmlformats.org/officeDocument/2006/relationships/hyperlink" Target="http://pbs.twimg.com/profile_images/3119962297/5dbf1edd89534df985564def38d2995e_normal.jpeg"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s://app.advo.ninja/u/6JPDuE" TargetMode="External"/><Relationship Id="rId1209" Type="http://schemas.openxmlformats.org/officeDocument/2006/relationships/hyperlink" Target="https://pbs.twimg.com/media/DYqMPLWW0AA1LIZ.jpg" TargetMode="External"/><Relationship Id="rId1416" Type="http://schemas.openxmlformats.org/officeDocument/2006/relationships/hyperlink" Target="http://pbs.twimg.com/profile_images/970592069482893312/rX6rF211_normal.jpg" TargetMode="External"/><Relationship Id="rId1623" Type="http://schemas.openxmlformats.org/officeDocument/2006/relationships/hyperlink" Target="https://pbs.twimg.com/media/DXxR9UxWAAAaC49.jpg" TargetMode="External"/><Relationship Id="rId1830" Type="http://schemas.openxmlformats.org/officeDocument/2006/relationships/hyperlink" Target="http://pbs.twimg.com/profile_images/1224627567/vortice_normal.gif" TargetMode="External"/><Relationship Id="rId3588" Type="http://schemas.openxmlformats.org/officeDocument/2006/relationships/hyperlink" Target="https://twitter.com/" TargetMode="External"/><Relationship Id="rId3795" Type="http://schemas.openxmlformats.org/officeDocument/2006/relationships/hyperlink" Target="https://api.twitter.com/1.1/geo/id/017cd32d3ad9f06e.json" TargetMode="External"/><Relationship Id="rId2397" Type="http://schemas.openxmlformats.org/officeDocument/2006/relationships/hyperlink" Target="http://pbs.twimg.com/profile_images/761642165286084609/VwbpOm8W_normal.jpg" TargetMode="External"/><Relationship Id="rId3448" Type="http://schemas.openxmlformats.org/officeDocument/2006/relationships/hyperlink" Target="https://twitter.com/" TargetMode="External"/><Relationship Id="rId3655" Type="http://schemas.openxmlformats.org/officeDocument/2006/relationships/hyperlink" Target="https://twitter.com/" TargetMode="External"/><Relationship Id="rId369" Type="http://schemas.openxmlformats.org/officeDocument/2006/relationships/hyperlink" Target="https://www.lilachbullock.com/social-selling-tools/?ref=quuu&amp;utm_source=quuu" TargetMode="External"/><Relationship Id="rId576" Type="http://schemas.openxmlformats.org/officeDocument/2006/relationships/hyperlink" Target="https://www.jadirectives.com/best-sales-courses-online/" TargetMode="External"/><Relationship Id="rId783" Type="http://schemas.openxmlformats.org/officeDocument/2006/relationships/hyperlink" Target="https://www.ebay.com/itm/371928695443?ul_noapp=true" TargetMode="External"/><Relationship Id="rId990" Type="http://schemas.openxmlformats.org/officeDocument/2006/relationships/hyperlink" Target="https://pbs.twimg.com/media/DXne9abX0AEQEyn.jpg" TargetMode="External"/><Relationship Id="rId2257" Type="http://schemas.openxmlformats.org/officeDocument/2006/relationships/hyperlink" Target="https://pbs.twimg.com/media/CFSWZBkWIAAkC-l.png" TargetMode="External"/><Relationship Id="rId2464" Type="http://schemas.openxmlformats.org/officeDocument/2006/relationships/hyperlink" Target="https://pbs.twimg.com/media/DYBUHysWAAAiXbH.jpg" TargetMode="External"/><Relationship Id="rId2671" Type="http://schemas.openxmlformats.org/officeDocument/2006/relationships/hyperlink" Target="https://twitter.com/" TargetMode="External"/><Relationship Id="rId3308" Type="http://schemas.openxmlformats.org/officeDocument/2006/relationships/hyperlink" Target="https://twitter.com/" TargetMode="External"/><Relationship Id="rId3515" Type="http://schemas.openxmlformats.org/officeDocument/2006/relationships/hyperlink" Target="https://twitter.com/" TargetMode="External"/><Relationship Id="rId229" Type="http://schemas.openxmlformats.org/officeDocument/2006/relationships/hyperlink" Target="https://www.linkedin.com/pulse/3-most-important-questions-ask-potential-clients-daniela-killus?trk=portfolio_article-card_title" TargetMode="External"/><Relationship Id="rId436" Type="http://schemas.openxmlformats.org/officeDocument/2006/relationships/hyperlink" Target="https://blog.hubspot.com/sales/social-selling-linkedin" TargetMode="External"/><Relationship Id="rId643" Type="http://schemas.openxmlformats.org/officeDocument/2006/relationships/hyperlink" Target="http://www.myfrugalbusiness.com/2018/02/save-money-marketing-digital-social-media-bootstrap.html" TargetMode="External"/><Relationship Id="rId1066" Type="http://schemas.openxmlformats.org/officeDocument/2006/relationships/hyperlink" Target="https://pbs.twimg.com/media/DX28h6FX4AAveU8.jpg" TargetMode="External"/><Relationship Id="rId1273" Type="http://schemas.openxmlformats.org/officeDocument/2006/relationships/hyperlink" Target="https://pbs.twimg.com/media/DYhE-OTW0AEx5M6.jpg" TargetMode="External"/><Relationship Id="rId1480" Type="http://schemas.openxmlformats.org/officeDocument/2006/relationships/hyperlink" Target="http://pbs.twimg.com/profile_images/509915416454373377/t1Ijdd8P_normal.jpeg" TargetMode="External"/><Relationship Id="rId2117" Type="http://schemas.openxmlformats.org/officeDocument/2006/relationships/hyperlink" Target="https://pbs.twimg.com/media/DYpu2vYX0AAiBpk.png" TargetMode="External"/><Relationship Id="rId2324" Type="http://schemas.openxmlformats.org/officeDocument/2006/relationships/hyperlink" Target="http://pbs.twimg.com/profile_images/909075667433644033/3IsGUKbQ_normal.jpg" TargetMode="External"/><Relationship Id="rId3722" Type="http://schemas.openxmlformats.org/officeDocument/2006/relationships/hyperlink" Target="https://twitter.com/" TargetMode="External"/><Relationship Id="rId850" Type="http://schemas.openxmlformats.org/officeDocument/2006/relationships/hyperlink" Target="http://www.social-experts.net/ai-sales-marketing/" TargetMode="External"/><Relationship Id="rId1133" Type="http://schemas.openxmlformats.org/officeDocument/2006/relationships/hyperlink" Target="https://pbs.twimg.com/media/DYTUjYwVoAEYb0e.jpg" TargetMode="External"/><Relationship Id="rId2531" Type="http://schemas.openxmlformats.org/officeDocument/2006/relationships/hyperlink" Target="http://pbs.twimg.com/profile_images/805109474352627712/WkaLDNMz_normal.jpg" TargetMode="External"/><Relationship Id="rId503" Type="http://schemas.openxmlformats.org/officeDocument/2006/relationships/hyperlink" Target="http://www.social-experts.net/people-afraid-change/" TargetMode="External"/><Relationship Id="rId710" Type="http://schemas.openxmlformats.org/officeDocument/2006/relationships/hyperlink" Target="https://www.ebay.com/ulk/itm/371972236816" TargetMode="External"/><Relationship Id="rId1340" Type="http://schemas.openxmlformats.org/officeDocument/2006/relationships/hyperlink" Target="https://pbs.twimg.com/media/DPQlWIKUQAEXLns.jpg" TargetMode="External"/><Relationship Id="rId3098" Type="http://schemas.openxmlformats.org/officeDocument/2006/relationships/hyperlink" Target="https://twitter.com/" TargetMode="External"/><Relationship Id="rId1200" Type="http://schemas.openxmlformats.org/officeDocument/2006/relationships/hyperlink" Target="https://pbs.twimg.com/media/DYp6iiZW4AAd4fx.jpg" TargetMode="External"/><Relationship Id="rId3165" Type="http://schemas.openxmlformats.org/officeDocument/2006/relationships/hyperlink" Target="https://twitter.com/" TargetMode="External"/><Relationship Id="rId3372" Type="http://schemas.openxmlformats.org/officeDocument/2006/relationships/hyperlink" Target="https://twitter.com/" TargetMode="External"/><Relationship Id="rId293" Type="http://schemas.openxmlformats.org/officeDocument/2006/relationships/hyperlink" Target="https://buff.ly/2Eqd2zT" TargetMode="External"/><Relationship Id="rId2181" Type="http://schemas.openxmlformats.org/officeDocument/2006/relationships/hyperlink" Target="http://pbs.twimg.com/profile_images/651948215705579523/3YB-HlLm_normal.jpg" TargetMode="External"/><Relationship Id="rId3025" Type="http://schemas.openxmlformats.org/officeDocument/2006/relationships/hyperlink" Target="https://twitter.com/" TargetMode="External"/><Relationship Id="rId3232" Type="http://schemas.openxmlformats.org/officeDocument/2006/relationships/hyperlink" Target="https://twitter.com/" TargetMode="External"/><Relationship Id="rId153" Type="http://schemas.openxmlformats.org/officeDocument/2006/relationships/hyperlink" Target="https://twitter.com/jamietshanks/status/971759132977004545" TargetMode="External"/><Relationship Id="rId360" Type="http://schemas.openxmlformats.org/officeDocument/2006/relationships/hyperlink" Target="https://www.youtube.com/watch?v=TFN6XwD_kT0&amp;feature=youtu.be" TargetMode="External"/><Relationship Id="rId2041" Type="http://schemas.openxmlformats.org/officeDocument/2006/relationships/hyperlink" Target="https://pbs.twimg.com/media/DXzPeMOWsAIISNQ.jpg" TargetMode="External"/><Relationship Id="rId220" Type="http://schemas.openxmlformats.org/officeDocument/2006/relationships/hyperlink" Target="https://www.inc.com/john-white/here-are-the-exact-words-to-use-on-social-media-to.html" TargetMode="External"/><Relationship Id="rId2998" Type="http://schemas.openxmlformats.org/officeDocument/2006/relationships/hyperlink" Target="https://twitter.com/" TargetMode="External"/><Relationship Id="rId2858" Type="http://schemas.openxmlformats.org/officeDocument/2006/relationships/hyperlink" Target="https://twitter.com/" TargetMode="External"/><Relationship Id="rId99" Type="http://schemas.openxmlformats.org/officeDocument/2006/relationships/hyperlink" Target="https://goo.gl/QmXDKW" TargetMode="External"/><Relationship Id="rId1667" Type="http://schemas.openxmlformats.org/officeDocument/2006/relationships/hyperlink" Target="http://pbs.twimg.com/profile_images/642126098994630656/QWREa-vP_normal.jpg" TargetMode="External"/><Relationship Id="rId1874" Type="http://schemas.openxmlformats.org/officeDocument/2006/relationships/hyperlink" Target="http://pbs.twimg.com/profile_images/965924476524335104/zF3lmeKG_normal.jpg"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1527" Type="http://schemas.openxmlformats.org/officeDocument/2006/relationships/hyperlink" Target="http://pbs.twimg.com/profile_images/478267265134387201/_tQ20XGY_normal.jpeg" TargetMode="External"/><Relationship Id="rId1734" Type="http://schemas.openxmlformats.org/officeDocument/2006/relationships/hyperlink" Target="https://pbs.twimg.com/tweet_video_thumb/DYGY6BJW4AECIMt.jpg" TargetMode="External"/><Relationship Id="rId1941" Type="http://schemas.openxmlformats.org/officeDocument/2006/relationships/hyperlink" Target="http://pbs.twimg.com/profile_images/824568592352043008/EGmrjW0P_normal.jpg" TargetMode="External"/><Relationship Id="rId26" Type="http://schemas.openxmlformats.org/officeDocument/2006/relationships/hyperlink" Target="https://www.linkedin.com/pulse/24-twitter-sales-triggers-help-you-achieve-social-selling-mic-adam?utm_content=buffer44c15&amp;utm_medium=social&amp;utm_source=twitter.com&amp;utm_campaign=buffer" TargetMode="External"/><Relationship Id="rId3699" Type="http://schemas.openxmlformats.org/officeDocument/2006/relationships/hyperlink" Target="https://twitter.com/" TargetMode="External"/><Relationship Id="rId1801" Type="http://schemas.openxmlformats.org/officeDocument/2006/relationships/hyperlink" Target="http://pbs.twimg.com/profile_images/889509549736165378/PoKR9JGC_normal.jpg" TargetMode="External"/><Relationship Id="rId3559" Type="http://schemas.openxmlformats.org/officeDocument/2006/relationships/hyperlink" Target="https://twitter.com/" TargetMode="External"/><Relationship Id="rId687" Type="http://schemas.openxmlformats.org/officeDocument/2006/relationships/hyperlink" Target="https://blog.iandyoo.com/strat%C3%A9gie-de-prospection-digitale-et-r%C3%A9seaux-sociaux?utm_campaign=Vendre%20plus%20%3A%20Social%20Selling%20%26%20Inbound%20Sales&amp;utm_content=66781029&amp;utm_medium=social&amp;utm_source=twitter" TargetMode="External"/><Relationship Id="rId2368" Type="http://schemas.openxmlformats.org/officeDocument/2006/relationships/hyperlink" Target="http://pbs.twimg.com/profile_images/1129115682/40222_123899460989128_100001072256821_128730_5433521_n_normal.jpg" TargetMode="External"/><Relationship Id="rId3766" Type="http://schemas.openxmlformats.org/officeDocument/2006/relationships/hyperlink" Target="https://twitter.com/" TargetMode="External"/><Relationship Id="rId894" Type="http://schemas.openxmlformats.org/officeDocument/2006/relationships/hyperlink" Target="http://www.social-experts.net/dont-be-outsold" TargetMode="External"/><Relationship Id="rId1177" Type="http://schemas.openxmlformats.org/officeDocument/2006/relationships/hyperlink" Target="https://pbs.twimg.com/media/DX3HJKEV4AEIEP4.jpg" TargetMode="External"/><Relationship Id="rId2575" Type="http://schemas.openxmlformats.org/officeDocument/2006/relationships/hyperlink" Target="https://twitter.com/" TargetMode="External"/><Relationship Id="rId2782" Type="http://schemas.openxmlformats.org/officeDocument/2006/relationships/hyperlink" Target="https://twitter.com/" TargetMode="External"/><Relationship Id="rId3419" Type="http://schemas.openxmlformats.org/officeDocument/2006/relationships/hyperlink" Target="https://twitter.com/" TargetMode="External"/><Relationship Id="rId3626" Type="http://schemas.openxmlformats.org/officeDocument/2006/relationships/hyperlink" Target="https://twitter.com/" TargetMode="External"/><Relationship Id="rId547" Type="http://schemas.openxmlformats.org/officeDocument/2006/relationships/hyperlink" Target="http://searchcrm.techtarget.com/news/252436144/When-selling-on-social-media-marketers-weigh-chatbots-vs-humans?utm_campaign=scrm_bizapps3&amp;utm_medium=social&amp;utm_source=twitter&amp;utm_content=1520864972" TargetMode="External"/><Relationship Id="rId754" Type="http://schemas.openxmlformats.org/officeDocument/2006/relationships/hyperlink" Target="https://www.ebay.com/itm/112732073634?ul_noapp=true" TargetMode="External"/><Relationship Id="rId961" Type="http://schemas.openxmlformats.org/officeDocument/2006/relationships/hyperlink" Target="http://www.myfrugalbusiness.com/2018/01/effective-digital-marketing-techniques.html" TargetMode="External"/><Relationship Id="rId1384" Type="http://schemas.openxmlformats.org/officeDocument/2006/relationships/hyperlink" Target="https://pbs.twimg.com/media/DXncRYKU8AEjAGk.jpg" TargetMode="External"/><Relationship Id="rId1591" Type="http://schemas.openxmlformats.org/officeDocument/2006/relationships/hyperlink" Target="http://pbs.twimg.com/profile_images/575407082729521152/W9HcBUQp_normal.jpeg" TargetMode="External"/><Relationship Id="rId2228" Type="http://schemas.openxmlformats.org/officeDocument/2006/relationships/hyperlink" Target="https://pbs.twimg.com/media/DYaxjkcV4AAQhHE.jpg" TargetMode="External"/><Relationship Id="rId2435" Type="http://schemas.openxmlformats.org/officeDocument/2006/relationships/hyperlink" Target="https://pbs.twimg.com/media/DYVf7wJXcAMSwQi.jpg" TargetMode="External"/><Relationship Id="rId2642" Type="http://schemas.openxmlformats.org/officeDocument/2006/relationships/hyperlink" Target="https://twitter.com/" TargetMode="External"/><Relationship Id="rId90" Type="http://schemas.openxmlformats.org/officeDocument/2006/relationships/hyperlink" Target="http://www.voiceamerica.com/show/1981/breakfast-with-game-changers" TargetMode="External"/><Relationship Id="rId407" Type="http://schemas.openxmlformats.org/officeDocument/2006/relationships/hyperlink" Target="https://www.linkedin.com/pulse/importance-kpis-social-media-marketing-dennis-koutoudis/" TargetMode="External"/><Relationship Id="rId614" Type="http://schemas.openxmlformats.org/officeDocument/2006/relationships/hyperlink" Target="https://buff.ly/2orJrA0" TargetMode="External"/><Relationship Id="rId821" Type="http://schemas.openxmlformats.org/officeDocument/2006/relationships/hyperlink" Target="http://www.myfrugalbusiness.com/2017/11/reasons-company-needs-social-media-marketing.html" TargetMode="External"/><Relationship Id="rId1037" Type="http://schemas.openxmlformats.org/officeDocument/2006/relationships/hyperlink" Target="https://pbs.twimg.com/media/DPQlWIKUQAEXLns.jpg" TargetMode="External"/><Relationship Id="rId1244" Type="http://schemas.openxmlformats.org/officeDocument/2006/relationships/hyperlink" Target="https://pbs.twimg.com/media/DX2yw5uXkAASQTG.jpg" TargetMode="External"/><Relationship Id="rId1451" Type="http://schemas.openxmlformats.org/officeDocument/2006/relationships/hyperlink" Target="http://abs.twimg.com/sticky/default_profile_images/default_profile_6_normal.png" TargetMode="External"/><Relationship Id="rId2502" Type="http://schemas.openxmlformats.org/officeDocument/2006/relationships/hyperlink" Target="https://pbs.twimg.com/media/DXxzep7U8AARVbJ.jpg" TargetMode="External"/><Relationship Id="rId1104" Type="http://schemas.openxmlformats.org/officeDocument/2006/relationships/hyperlink" Target="https://pbs.twimg.com/media/DYGiIYWW4AIBZ7V.jpg" TargetMode="External"/><Relationship Id="rId1311" Type="http://schemas.openxmlformats.org/officeDocument/2006/relationships/hyperlink" Target="https://pbs.twimg.com/media/DXxjCiKXcAA6S3B.jpg" TargetMode="External"/><Relationship Id="rId3069" Type="http://schemas.openxmlformats.org/officeDocument/2006/relationships/hyperlink" Target="https://twitter.com/" TargetMode="External"/><Relationship Id="rId3276" Type="http://schemas.openxmlformats.org/officeDocument/2006/relationships/hyperlink" Target="https://twitter.com/" TargetMode="External"/><Relationship Id="rId3483" Type="http://schemas.openxmlformats.org/officeDocument/2006/relationships/hyperlink" Target="https://twitter.com/" TargetMode="External"/><Relationship Id="rId3690" Type="http://schemas.openxmlformats.org/officeDocument/2006/relationships/hyperlink" Target="https://twitter.com/" TargetMode="External"/><Relationship Id="rId197" Type="http://schemas.openxmlformats.org/officeDocument/2006/relationships/hyperlink" Target="http://bit.ly/2FsQcs1" TargetMode="External"/><Relationship Id="rId2085" Type="http://schemas.openxmlformats.org/officeDocument/2006/relationships/hyperlink" Target="http://abs.twimg.com/sticky/default_profile_images/default_profile_normal.png" TargetMode="External"/><Relationship Id="rId2292" Type="http://schemas.openxmlformats.org/officeDocument/2006/relationships/hyperlink" Target="http://pbs.twimg.com/profile_images/378800000346702912/55a9da108516ed39d9164753be1766c2_normal.jpeg" TargetMode="External"/><Relationship Id="rId3136" Type="http://schemas.openxmlformats.org/officeDocument/2006/relationships/hyperlink" Target="https://twitter.com/" TargetMode="External"/><Relationship Id="rId3343" Type="http://schemas.openxmlformats.org/officeDocument/2006/relationships/hyperlink" Target="https://twitter.com/" TargetMode="External"/><Relationship Id="rId264" Type="http://schemas.openxmlformats.org/officeDocument/2006/relationships/hyperlink" Target="https://www.linkedin.com/pulse/you-doing-things-leaving-money-table-dan-swift/?published=t" TargetMode="External"/><Relationship Id="rId471" Type="http://schemas.openxmlformats.org/officeDocument/2006/relationships/hyperlink" Target="https://www.ebay.com/itm/371928695414?ul_noapp=true" TargetMode="External"/><Relationship Id="rId2152" Type="http://schemas.openxmlformats.org/officeDocument/2006/relationships/hyperlink" Target="https://pbs.twimg.com/media/DYk8PpEXkAQILW1.jpg" TargetMode="External"/><Relationship Id="rId3550" Type="http://schemas.openxmlformats.org/officeDocument/2006/relationships/hyperlink" Target="https://twitter.com/" TargetMode="External"/><Relationship Id="rId124" Type="http://schemas.openxmlformats.org/officeDocument/2006/relationships/hyperlink" Target="http://www.myfrugalbusiness.com/2017/12/digital-marketing-management-mistakes-minimize.html" TargetMode="External"/><Relationship Id="rId3203" Type="http://schemas.openxmlformats.org/officeDocument/2006/relationships/hyperlink" Target="https://twitter.com/" TargetMode="External"/><Relationship Id="rId3410" Type="http://schemas.openxmlformats.org/officeDocument/2006/relationships/hyperlink" Target="https://twitter.com/" TargetMode="External"/><Relationship Id="rId331" Type="http://schemas.openxmlformats.org/officeDocument/2006/relationships/hyperlink" Target="http://www.social-experts.net/might-choose-wrong-company/" TargetMode="External"/><Relationship Id="rId2012" Type="http://schemas.openxmlformats.org/officeDocument/2006/relationships/hyperlink" Target="http://pbs.twimg.com/profile_images/757245878554034176/8Mf0gxS1_normal.jpg" TargetMode="External"/><Relationship Id="rId2969" Type="http://schemas.openxmlformats.org/officeDocument/2006/relationships/hyperlink" Target="https://twitter.com/" TargetMode="External"/><Relationship Id="rId1778" Type="http://schemas.openxmlformats.org/officeDocument/2006/relationships/hyperlink" Target="http://pbs.twimg.com/profile_images/894549273202876416/WlGk4npW_normal.jpg" TargetMode="External"/><Relationship Id="rId1985" Type="http://schemas.openxmlformats.org/officeDocument/2006/relationships/hyperlink" Target="http://abs.twimg.com/sticky/default_profile_images/default_profile_normal.png" TargetMode="External"/><Relationship Id="rId2829" Type="http://schemas.openxmlformats.org/officeDocument/2006/relationships/hyperlink" Target="https://twitter.com/" TargetMode="External"/><Relationship Id="rId1638" Type="http://schemas.openxmlformats.org/officeDocument/2006/relationships/hyperlink" Target="https://pbs.twimg.com/media/DSu4kCdVoAAQ5-B.jpg" TargetMode="External"/><Relationship Id="rId1845" Type="http://schemas.openxmlformats.org/officeDocument/2006/relationships/hyperlink" Target="https://pbs.twimg.com/media/DDRKiqhVYAA51cv.jpg" TargetMode="External"/><Relationship Id="rId3060" Type="http://schemas.openxmlformats.org/officeDocument/2006/relationships/hyperlink" Target="https://twitter.com/" TargetMode="External"/><Relationship Id="rId1705" Type="http://schemas.openxmlformats.org/officeDocument/2006/relationships/hyperlink" Target="http://pbs.twimg.com/profile_images/960915815561273344/MI8GfbjE_normal.jpg" TargetMode="External"/><Relationship Id="rId1912" Type="http://schemas.openxmlformats.org/officeDocument/2006/relationships/hyperlink" Target="https://pbs.twimg.com/media/DYaxoypX0AAriHk.jpg" TargetMode="External"/><Relationship Id="rId798" Type="http://schemas.openxmlformats.org/officeDocument/2006/relationships/hyperlink" Target="http://www.ebay.com/itm/112291038165?ul_noapp=true" TargetMode="External"/><Relationship Id="rId2479" Type="http://schemas.openxmlformats.org/officeDocument/2006/relationships/hyperlink" Target="https://pbs.twimg.com/media/DYlC4WJX0AA8xXe.png"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3737" Type="http://schemas.openxmlformats.org/officeDocument/2006/relationships/hyperlink" Target="https://twitter.com/" TargetMode="External"/><Relationship Id="rId658" Type="http://schemas.openxmlformats.org/officeDocument/2006/relationships/hyperlink" Target="https://buff.ly/2FtzWqp" TargetMode="External"/><Relationship Id="rId865" Type="http://schemas.openxmlformats.org/officeDocument/2006/relationships/hyperlink" Target="http://www.social-experts.net/forget-cold-calls-what-do-you-think-about-warm-calls/?utm_content=buffer867f4&amp;utm_medium=social&amp;utm_source=twitter.com&amp;utm_campaign=buffer" TargetMode="External"/><Relationship Id="rId1288" Type="http://schemas.openxmlformats.org/officeDocument/2006/relationships/hyperlink" Target="https://pbs.twimg.com/media/DX-aCzCVQAAZs4v.jpg" TargetMode="External"/><Relationship Id="rId1495" Type="http://schemas.openxmlformats.org/officeDocument/2006/relationships/hyperlink" Target="http://pbs.twimg.com/profile_images/423336432829079552/Qo40WvP4_normal.jpeg" TargetMode="External"/><Relationship Id="rId2339" Type="http://schemas.openxmlformats.org/officeDocument/2006/relationships/hyperlink" Target="http://pbs.twimg.com/profile_images/909075667433644033/3IsGUKbQ_normal.jpg" TargetMode="External"/><Relationship Id="rId2546" Type="http://schemas.openxmlformats.org/officeDocument/2006/relationships/hyperlink" Target="https://pbs.twimg.com/media/DT7t4v2VAAAcUfz.jpg"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518" Type="http://schemas.openxmlformats.org/officeDocument/2006/relationships/hyperlink" Target="https://ceofocus.ca/youre-new-ceo-trusted-board-advisors/" TargetMode="External"/><Relationship Id="rId725" Type="http://schemas.openxmlformats.org/officeDocument/2006/relationships/hyperlink" Target="http://www.ebay.com/itm/112291037313?ul_noapp=true" TargetMode="External"/><Relationship Id="rId932" Type="http://schemas.openxmlformats.org/officeDocument/2006/relationships/hyperlink" Target="http://www.myfrugalbusiness.com/2017/08/facebook-page-marketing-hacks-followers-likes-bootstrap-smm.html" TargetMode="External"/><Relationship Id="rId1148" Type="http://schemas.openxmlformats.org/officeDocument/2006/relationships/hyperlink" Target="https://pbs.twimg.com/media/DXzgs4wXcAEZD5t.jpg" TargetMode="External"/><Relationship Id="rId1355" Type="http://schemas.openxmlformats.org/officeDocument/2006/relationships/hyperlink" Target="https://pbs.twimg.com/media/DSzXb_2VoAAhNGS.jpg" TargetMode="External"/><Relationship Id="rId1562" Type="http://schemas.openxmlformats.org/officeDocument/2006/relationships/hyperlink" Target="http://pbs.twimg.com/profile_images/894307202017763331/mRRmjTaD_normal.jpg" TargetMode="External"/><Relationship Id="rId2406" Type="http://schemas.openxmlformats.org/officeDocument/2006/relationships/hyperlink" Target="https://pbs.twimg.com/media/COQS6ySWEAAsumh.jpg" TargetMode="External"/><Relationship Id="rId2613" Type="http://schemas.openxmlformats.org/officeDocument/2006/relationships/hyperlink" Target="https://twitter.com/" TargetMode="External"/><Relationship Id="rId1008" Type="http://schemas.openxmlformats.org/officeDocument/2006/relationships/hyperlink" Target="https://pbs.twimg.com/media/DXsnxodWsAA1PyM.jpg" TargetMode="External"/><Relationship Id="rId1215" Type="http://schemas.openxmlformats.org/officeDocument/2006/relationships/hyperlink" Target="https://pbs.twimg.com/media/DOSo3OwV4AUkTLS.jpg" TargetMode="External"/><Relationship Id="rId1422" Type="http://schemas.openxmlformats.org/officeDocument/2006/relationships/hyperlink" Target="http://pbs.twimg.com/profile_images/950844099166441472/jNRGnNTC_normal.jpg" TargetMode="External"/><Relationship Id="rId2820" Type="http://schemas.openxmlformats.org/officeDocument/2006/relationships/hyperlink" Target="https://twitter.com/" TargetMode="External"/><Relationship Id="rId61" Type="http://schemas.openxmlformats.org/officeDocument/2006/relationships/hyperlink" Target="https://buff.ly/2F8eV4A" TargetMode="External"/><Relationship Id="rId3387" Type="http://schemas.openxmlformats.org/officeDocument/2006/relationships/hyperlink" Target="https://twitter.com/" TargetMode="External"/><Relationship Id="rId2196" Type="http://schemas.openxmlformats.org/officeDocument/2006/relationships/hyperlink" Target="http://pbs.twimg.com/profile_images/930859532263202816/mFwfYR8W_normal.jpg" TargetMode="External"/><Relationship Id="rId3594" Type="http://schemas.openxmlformats.org/officeDocument/2006/relationships/hyperlink" Target="https://twitter.com/" TargetMode="External"/><Relationship Id="rId168" Type="http://schemas.openxmlformats.org/officeDocument/2006/relationships/hyperlink" Target="https://www.1min30.com/inbound-marketing/evoluer-avec-le-nouvel-acheteur-b2b-124695?utm_source=ReviveOldPost&amp;utm_medium=social&amp;utm_campaign=ReviveOldPost" TargetMode="External"/><Relationship Id="rId3247" Type="http://schemas.openxmlformats.org/officeDocument/2006/relationships/hyperlink" Target="https://twitter.com/" TargetMode="External"/><Relationship Id="rId3454" Type="http://schemas.openxmlformats.org/officeDocument/2006/relationships/hyperlink" Target="https://twitter.com/" TargetMode="External"/><Relationship Id="rId3661" Type="http://schemas.openxmlformats.org/officeDocument/2006/relationships/hyperlink" Target="https://twitter.com/" TargetMode="External"/><Relationship Id="rId375" Type="http://schemas.openxmlformats.org/officeDocument/2006/relationships/hyperlink" Target="http://visionarymarketing.fr/blog/2018/03/social-selling-demarquer-concurrence/" TargetMode="External"/><Relationship Id="rId582" Type="http://schemas.openxmlformats.org/officeDocument/2006/relationships/hyperlink" Target="https://twitter.com/agsocialmedia/status/975739928649793536" TargetMode="External"/><Relationship Id="rId2056" Type="http://schemas.openxmlformats.org/officeDocument/2006/relationships/hyperlink" Target="http://pbs.twimg.com/profile_images/958749844620890112/BPLjhL7q_normal.jpg" TargetMode="External"/><Relationship Id="rId2263" Type="http://schemas.openxmlformats.org/officeDocument/2006/relationships/hyperlink" Target="https://pbs.twimg.com/media/DYp-gw8WAAAbW6W.jpg" TargetMode="External"/><Relationship Id="rId2470" Type="http://schemas.openxmlformats.org/officeDocument/2006/relationships/hyperlink" Target="https://pbs.twimg.com/media/DXsZZJNXcAItmRt.jpg" TargetMode="External"/><Relationship Id="rId3107" Type="http://schemas.openxmlformats.org/officeDocument/2006/relationships/hyperlink" Target="https://twitter.com/" TargetMode="External"/><Relationship Id="rId3314" Type="http://schemas.openxmlformats.org/officeDocument/2006/relationships/hyperlink" Target="https://twitter.com/" TargetMode="External"/><Relationship Id="rId3521" Type="http://schemas.openxmlformats.org/officeDocument/2006/relationships/hyperlink" Target="https://twitter.com/" TargetMode="External"/><Relationship Id="rId235" Type="http://schemas.openxmlformats.org/officeDocument/2006/relationships/hyperlink" Target="https://www.inc.com/john-white/here-are-the-exact-words-to-use-on-social-media-to.html" TargetMode="External"/><Relationship Id="rId442" Type="http://schemas.openxmlformats.org/officeDocument/2006/relationships/hyperlink" Target="http://www.kcore-analytics.com/searching/?keyword=socialselling" TargetMode="External"/><Relationship Id="rId1072" Type="http://schemas.openxmlformats.org/officeDocument/2006/relationships/hyperlink" Target="https://pbs.twimg.com/media/DX84o7PVQAEmukY.jpg" TargetMode="External"/><Relationship Id="rId2123" Type="http://schemas.openxmlformats.org/officeDocument/2006/relationships/hyperlink" Target="http://pbs.twimg.com/profile_images/964292232688881665/wcM3ZYSt_normal.jpg" TargetMode="External"/><Relationship Id="rId2330" Type="http://schemas.openxmlformats.org/officeDocument/2006/relationships/hyperlink" Target="http://pbs.twimg.com/profile_images/909075667433644033/3IsGUKbQ_normal.jpg" TargetMode="External"/><Relationship Id="rId302" Type="http://schemas.openxmlformats.org/officeDocument/2006/relationships/hyperlink" Target="https://medium.com/@Timothy_Hughes/the-secret-of-social-media-success-for-small-businesses-41cc4a127d02" TargetMode="External"/><Relationship Id="rId1889" Type="http://schemas.openxmlformats.org/officeDocument/2006/relationships/hyperlink" Target="https://pbs.twimg.com/media/DYauTQSWkAAZByA.png" TargetMode="External"/><Relationship Id="rId1749" Type="http://schemas.openxmlformats.org/officeDocument/2006/relationships/hyperlink" Target="http://pbs.twimg.com/profile_images/815471283378987008/5bo5s0Bl_normal.jpg" TargetMode="External"/><Relationship Id="rId1956" Type="http://schemas.openxmlformats.org/officeDocument/2006/relationships/hyperlink" Target="http://pbs.twimg.com/profile_images/951916852086788103/5rKjLbHU_normal.jpg" TargetMode="External"/><Relationship Id="rId3171" Type="http://schemas.openxmlformats.org/officeDocument/2006/relationships/hyperlink" Target="https://twitter.com/" TargetMode="External"/><Relationship Id="rId1609" Type="http://schemas.openxmlformats.org/officeDocument/2006/relationships/hyperlink" Target="http://pbs.twimg.com/profile_images/735262542629613568/Hy4qGIAz_normal.jpg" TargetMode="External"/><Relationship Id="rId1816" Type="http://schemas.openxmlformats.org/officeDocument/2006/relationships/hyperlink" Target="http://abs.twimg.com/sticky/default_profile_images/default_profile_normal.png" TargetMode="External"/><Relationship Id="rId3031" Type="http://schemas.openxmlformats.org/officeDocument/2006/relationships/hyperlink" Target="https://twitter.com/" TargetMode="External"/><Relationship Id="rId2797" Type="http://schemas.openxmlformats.org/officeDocument/2006/relationships/hyperlink" Target="https://twitter.com/" TargetMode="External"/><Relationship Id="rId769" Type="http://schemas.openxmlformats.org/officeDocument/2006/relationships/hyperlink" Target="http://www.ebay.com/itm/371867688612?ul_noapp=true" TargetMode="External"/><Relationship Id="rId976" Type="http://schemas.openxmlformats.org/officeDocument/2006/relationships/hyperlink" Target="https://pbs.twimg.com/media/DXmNbmJW0AAi6YP.jpg" TargetMode="External"/><Relationship Id="rId1399" Type="http://schemas.openxmlformats.org/officeDocument/2006/relationships/hyperlink" Target="http://pbs.twimg.com/profile_images/701924518135091201/_8qmNXCN_normal.jpg" TargetMode="External"/><Relationship Id="rId2657" Type="http://schemas.openxmlformats.org/officeDocument/2006/relationships/hyperlink" Target="https://twitter.com/" TargetMode="External"/><Relationship Id="rId629" Type="http://schemas.openxmlformats.org/officeDocument/2006/relationships/hyperlink" Target="https://www.youtube.com/watch?v=g8AELJ5IbDU" TargetMode="External"/><Relationship Id="rId1259" Type="http://schemas.openxmlformats.org/officeDocument/2006/relationships/hyperlink" Target="https://pbs.twimg.com/media/DXsYsAVUMAAUckU.jpg" TargetMode="External"/><Relationship Id="rId1466" Type="http://schemas.openxmlformats.org/officeDocument/2006/relationships/hyperlink" Target="http://pbs.twimg.com/profile_images/680964208368947200/nK4teZBB_normal.jpg" TargetMode="External"/><Relationship Id="rId2864" Type="http://schemas.openxmlformats.org/officeDocument/2006/relationships/hyperlink" Target="https://twitter.com/" TargetMode="External"/><Relationship Id="rId3708" Type="http://schemas.openxmlformats.org/officeDocument/2006/relationships/hyperlink" Target="https://twitter.com/" TargetMode="External"/><Relationship Id="rId836" Type="http://schemas.openxmlformats.org/officeDocument/2006/relationships/hyperlink" Target="http://bit.ly/2oOIJgp" TargetMode="External"/><Relationship Id="rId1119" Type="http://schemas.openxmlformats.org/officeDocument/2006/relationships/hyperlink" Target="https://pbs.twimg.com/media/DYVoA3ZVMAAmfEd.jpg" TargetMode="External"/><Relationship Id="rId1673" Type="http://schemas.openxmlformats.org/officeDocument/2006/relationships/hyperlink" Target="http://pbs.twimg.com/profile_images/875010468871417856/UHaQl5Oe_normal.jpg" TargetMode="External"/><Relationship Id="rId1880" Type="http://schemas.openxmlformats.org/officeDocument/2006/relationships/hyperlink" Target="http://pbs.twimg.com/profile_images/903605026597339137/buJ8O_5P_normal.jpg" TargetMode="External"/><Relationship Id="rId2517" Type="http://schemas.openxmlformats.org/officeDocument/2006/relationships/hyperlink" Target="https://pbs.twimg.com/media/DYa3uyoVQAEgB8Y.jpg"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903" Type="http://schemas.openxmlformats.org/officeDocument/2006/relationships/hyperlink" Target="https://buff.ly/2ouytcX" TargetMode="External"/><Relationship Id="rId1326" Type="http://schemas.openxmlformats.org/officeDocument/2006/relationships/hyperlink" Target="https://pbs.twimg.com/media/DYGTLtcW0AU2aSq.jpg" TargetMode="External"/><Relationship Id="rId1533" Type="http://schemas.openxmlformats.org/officeDocument/2006/relationships/hyperlink" Target="http://pbs.twimg.com/profile_images/930384398381350915/I_ZbONVT_normal.jpg" TargetMode="External"/><Relationship Id="rId1740" Type="http://schemas.openxmlformats.org/officeDocument/2006/relationships/hyperlink" Target="https://pbs.twimg.com/media/DYGaYSvWkAEBSDs.png" TargetMode="External"/><Relationship Id="rId32" Type="http://schemas.openxmlformats.org/officeDocument/2006/relationships/hyperlink" Target="https://buff.ly/2EW6t8D" TargetMode="External"/><Relationship Id="rId1600" Type="http://schemas.openxmlformats.org/officeDocument/2006/relationships/hyperlink" Target="http://pbs.twimg.com/profile_images/1569173411/Logo_Web_JPG_normal.jpg" TargetMode="External"/><Relationship Id="rId3498" Type="http://schemas.openxmlformats.org/officeDocument/2006/relationships/hyperlink" Target="https://twitter.com/" TargetMode="External"/><Relationship Id="rId3358" Type="http://schemas.openxmlformats.org/officeDocument/2006/relationships/hyperlink" Target="https://twitter.com/" TargetMode="External"/><Relationship Id="rId3565" Type="http://schemas.openxmlformats.org/officeDocument/2006/relationships/hyperlink" Target="https://twitter.com/" TargetMode="External"/><Relationship Id="rId3772" Type="http://schemas.openxmlformats.org/officeDocument/2006/relationships/hyperlink" Target="https://twitter.com/" TargetMode="External"/><Relationship Id="rId279" Type="http://schemas.openxmlformats.org/officeDocument/2006/relationships/hyperlink" Target="https://www.lilachbullock.com/social-selling-tools/?ref=quuu&amp;utm_source=quuu" TargetMode="External"/><Relationship Id="rId486" Type="http://schemas.openxmlformats.org/officeDocument/2006/relationships/hyperlink" Target="https://www.m3jr.com/a-buyer-centric-linkedin-profile-builds-trust-article-1-of-3/" TargetMode="External"/><Relationship Id="rId693" Type="http://schemas.openxmlformats.org/officeDocument/2006/relationships/hyperlink" Target="https://blog.iandyoo.com/guide-de-d%C3%A9couverte-client-6-cons%C3%A9quences-et-implications?utm_campaign=Vendre%20plus%20%3A%20Social%20Selling%20%26%20Inbound%20Sales&amp;utm_content=66792161&amp;utm_medium=social&amp;utm_source=twitter" TargetMode="External"/><Relationship Id="rId2167" Type="http://schemas.openxmlformats.org/officeDocument/2006/relationships/hyperlink" Target="https://pbs.twimg.com/media/CWcPM_UUEAAdu9n.jpg" TargetMode="External"/><Relationship Id="rId2374" Type="http://schemas.openxmlformats.org/officeDocument/2006/relationships/hyperlink" Target="http://pbs.twimg.com/profile_images/1129115682/40222_123899460989128_100001072256821_128730_5433521_n_normal.jpg" TargetMode="External"/><Relationship Id="rId2581" Type="http://schemas.openxmlformats.org/officeDocument/2006/relationships/hyperlink" Target="https://twitter.com/" TargetMode="External"/><Relationship Id="rId3218" Type="http://schemas.openxmlformats.org/officeDocument/2006/relationships/hyperlink" Target="https://twitter.com/" TargetMode="External"/><Relationship Id="rId3425" Type="http://schemas.openxmlformats.org/officeDocument/2006/relationships/hyperlink" Target="https://twitter.com/" TargetMode="External"/><Relationship Id="rId3632" Type="http://schemas.openxmlformats.org/officeDocument/2006/relationships/hyperlink" Target="https://twitter.com/" TargetMode="External"/><Relationship Id="rId139" Type="http://schemas.openxmlformats.org/officeDocument/2006/relationships/hyperlink" Target="http://ow.ly/iUW350gLZVi" TargetMode="External"/><Relationship Id="rId346" Type="http://schemas.openxmlformats.org/officeDocument/2006/relationships/hyperlink" Target="https://www.linkedin.com/slink?code=eNHZZes" TargetMode="External"/><Relationship Id="rId553" Type="http://schemas.openxmlformats.org/officeDocument/2006/relationships/hyperlink" Target="https://www.linkedin.com/feed/update/urn:li:activity:6308541944314228736?utm_content=buffer9ed7c&amp;utm_medium=social&amp;utm_source=twitter.com&amp;utm_campaign=buffer" TargetMode="External"/><Relationship Id="rId760" Type="http://schemas.openxmlformats.org/officeDocument/2006/relationships/hyperlink" Target="https://www.ebay.com/ulk/itm/112739706694" TargetMode="External"/><Relationship Id="rId1183" Type="http://schemas.openxmlformats.org/officeDocument/2006/relationships/hyperlink" Target="https://pbs.twimg.com/media/DYlM_qjWsAAv7bN.png" TargetMode="External"/><Relationship Id="rId1390" Type="http://schemas.openxmlformats.org/officeDocument/2006/relationships/hyperlink" Target="http://pbs.twimg.com/profile_images/378800000365043019/c8513c00783206a9210087dafd245edf_normal.jpeg" TargetMode="External"/><Relationship Id="rId2027" Type="http://schemas.openxmlformats.org/officeDocument/2006/relationships/hyperlink" Target="http://pbs.twimg.com/profile_images/874062201140551682/uN7ZdV3g_normal.jpg" TargetMode="External"/><Relationship Id="rId2234" Type="http://schemas.openxmlformats.org/officeDocument/2006/relationships/hyperlink" Target="https://pbs.twimg.com/tweet_video_thumb/DYGY6BJW4AECIMt.jpg" TargetMode="External"/><Relationship Id="rId2441" Type="http://schemas.openxmlformats.org/officeDocument/2006/relationships/hyperlink" Target="https://pbs.twimg.com/media/DXs4jv7U8AAabpR.jpg" TargetMode="External"/><Relationship Id="rId206" Type="http://schemas.openxmlformats.org/officeDocument/2006/relationships/hyperlink" Target="http://www.myfrugalbusiness.com/2017/04/importance-lead-generation-modern-business-prospects.html" TargetMode="External"/><Relationship Id="rId413" Type="http://schemas.openxmlformats.org/officeDocument/2006/relationships/hyperlink" Target="http://www.voiceamerica.com/show/2490/social-selling-with-game-changers-presented-by-sap" TargetMode="External"/><Relationship Id="rId1043" Type="http://schemas.openxmlformats.org/officeDocument/2006/relationships/hyperlink" Target="https://pbs.twimg.com/media/DX2_zi9VMAAh9xe.jpg" TargetMode="External"/><Relationship Id="rId620" Type="http://schemas.openxmlformats.org/officeDocument/2006/relationships/hyperlink" Target="http://contentmarketinginstitute.com/2017/11/marketers-data-scientists/" TargetMode="External"/><Relationship Id="rId1250" Type="http://schemas.openxmlformats.org/officeDocument/2006/relationships/hyperlink" Target="https://pbs.twimg.com/tweet_video_thumb/DX8HzZZX4AAKy7k.jpg" TargetMode="External"/><Relationship Id="rId2301" Type="http://schemas.openxmlformats.org/officeDocument/2006/relationships/hyperlink" Target="http://pbs.twimg.com/profile_images/909075667433644033/3IsGUKbQ_normal.jpg" TargetMode="External"/><Relationship Id="rId1110" Type="http://schemas.openxmlformats.org/officeDocument/2006/relationships/hyperlink" Target="https://pbs.twimg.com/media/DYVfA7sU8AM05O4.jpg" TargetMode="External"/><Relationship Id="rId1927" Type="http://schemas.openxmlformats.org/officeDocument/2006/relationships/hyperlink" Target="https://pbs.twimg.com/media/DXx2W5ZXUAA_hsR.jpg" TargetMode="External"/><Relationship Id="rId3075" Type="http://schemas.openxmlformats.org/officeDocument/2006/relationships/hyperlink" Target="https://twitter.com/" TargetMode="External"/><Relationship Id="rId3282" Type="http://schemas.openxmlformats.org/officeDocument/2006/relationships/hyperlink" Target="https://twitter.com/" TargetMode="External"/><Relationship Id="rId2091" Type="http://schemas.openxmlformats.org/officeDocument/2006/relationships/hyperlink" Target="https://pbs.twimg.com/media/DYBCCeHXcAAi9y9.jpg" TargetMode="External"/><Relationship Id="rId3142" Type="http://schemas.openxmlformats.org/officeDocument/2006/relationships/hyperlink" Target="https://twitter.com/" TargetMode="External"/><Relationship Id="rId270" Type="http://schemas.openxmlformats.org/officeDocument/2006/relationships/hyperlink" Target="https://lnkd.in/gD2XScB" TargetMode="External"/><Relationship Id="rId3002" Type="http://schemas.openxmlformats.org/officeDocument/2006/relationships/hyperlink" Target="https://twitter.com/" TargetMode="External"/><Relationship Id="rId130" Type="http://schemas.openxmlformats.org/officeDocument/2006/relationships/hyperlink" Target="https://www.strong-content.com/empowering-sales-team-towards-successful-social-selling/" TargetMode="External"/><Relationship Id="rId2768" Type="http://schemas.openxmlformats.org/officeDocument/2006/relationships/hyperlink" Target="https://twitter.com/" TargetMode="External"/><Relationship Id="rId2975" Type="http://schemas.openxmlformats.org/officeDocument/2006/relationships/hyperlink" Target="https://twitter.com/" TargetMode="External"/><Relationship Id="rId947" Type="http://schemas.openxmlformats.org/officeDocument/2006/relationships/hyperlink" Target="http://www.myfrugalbusiness.com/2017/08/unique-marketing-advertising-digital-media-stand-out.html" TargetMode="External"/><Relationship Id="rId1577" Type="http://schemas.openxmlformats.org/officeDocument/2006/relationships/hyperlink" Target="https://pbs.twimg.com/media/DPQlWIKUQAEXLns.jpg" TargetMode="External"/><Relationship Id="rId1784" Type="http://schemas.openxmlformats.org/officeDocument/2006/relationships/hyperlink" Target="http://pbs.twimg.com/profile_images/894549273202876416/WlGk4npW_normal.jpg" TargetMode="External"/><Relationship Id="rId1991" Type="http://schemas.openxmlformats.org/officeDocument/2006/relationships/hyperlink" Target="http://pbs.twimg.com/profile_images/820524830994874368/hR9W9CTy_normal.jpg"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76" Type="http://schemas.openxmlformats.org/officeDocument/2006/relationships/hyperlink" Target="http://sumo.ly/JiIi" TargetMode="External"/><Relationship Id="rId807" Type="http://schemas.openxmlformats.org/officeDocument/2006/relationships/hyperlink" Target="http://www.myfrugalbusiness.com/2018/01/effective-digital-marketing-techniques.html" TargetMode="External"/><Relationship Id="rId1437" Type="http://schemas.openxmlformats.org/officeDocument/2006/relationships/hyperlink" Target="http://pbs.twimg.com/profile_images/834484635295948800/tWxJaOIW_normal.jpg" TargetMode="External"/><Relationship Id="rId1644" Type="http://schemas.openxmlformats.org/officeDocument/2006/relationships/hyperlink" Target="http://pbs.twimg.com/profile_images/854830118497386496/8LxGpCla_normal.jpg" TargetMode="External"/><Relationship Id="rId1851" Type="http://schemas.openxmlformats.org/officeDocument/2006/relationships/hyperlink" Target="http://pbs.twimg.com/profile_images/2667263602/d49d8cd31674347c672a2b698268e8c0_normal.jpeg" TargetMode="External"/><Relationship Id="rId2902" Type="http://schemas.openxmlformats.org/officeDocument/2006/relationships/hyperlink" Target="https://twitter.com/" TargetMode="External"/><Relationship Id="rId1504" Type="http://schemas.openxmlformats.org/officeDocument/2006/relationships/hyperlink" Target="http://pbs.twimg.com/profile_images/378800000495945152/b21c66db7edae1566410629cebd19466_normal.jpeg" TargetMode="External"/><Relationship Id="rId1711" Type="http://schemas.openxmlformats.org/officeDocument/2006/relationships/hyperlink" Target="http://pbs.twimg.com/profile_images/960915815561273344/MI8GfbjE_normal.jpg" TargetMode="External"/><Relationship Id="rId3469" Type="http://schemas.openxmlformats.org/officeDocument/2006/relationships/hyperlink" Target="https://twitter.com/" TargetMode="External"/><Relationship Id="rId3676" Type="http://schemas.openxmlformats.org/officeDocument/2006/relationships/hyperlink" Target="https://twitter.com/" TargetMode="External"/><Relationship Id="rId597" Type="http://schemas.openxmlformats.org/officeDocument/2006/relationships/hyperlink" Target="http://www.myfrugalbusiness.com/2013/01/suck-my-winklevoss-business-leaches.html" TargetMode="External"/><Relationship Id="rId2278" Type="http://schemas.openxmlformats.org/officeDocument/2006/relationships/hyperlink" Target="http://pbs.twimg.com/profile_images/770244132417605633/BQo293S6_normal.jpg" TargetMode="External"/><Relationship Id="rId2485" Type="http://schemas.openxmlformats.org/officeDocument/2006/relationships/hyperlink" Target="https://pbs.twimg.com/media/DYlMfuIVMAAV034.jpg" TargetMode="External"/><Relationship Id="rId3329" Type="http://schemas.openxmlformats.org/officeDocument/2006/relationships/hyperlink" Target="https://twitter.com/" TargetMode="External"/><Relationship Id="rId457" Type="http://schemas.openxmlformats.org/officeDocument/2006/relationships/hyperlink" Target="https://www.allinonesocialmedia.com/2018/03/15/podcast-35-when-to-ask-for-the-sale-on-social-media-w-isocialfanz/" TargetMode="External"/><Relationship Id="rId1087" Type="http://schemas.openxmlformats.org/officeDocument/2006/relationships/hyperlink" Target="https://pbs.twimg.com/media/DYEJa6bWAAA4W3F.jpg" TargetMode="External"/><Relationship Id="rId1294" Type="http://schemas.openxmlformats.org/officeDocument/2006/relationships/hyperlink" Target="https://pbs.twimg.com/media/DYavvceUQAEipTS.jpg" TargetMode="External"/><Relationship Id="rId2138" Type="http://schemas.openxmlformats.org/officeDocument/2006/relationships/hyperlink" Target="http://pbs.twimg.com/profile_images/811256834627608576/08CoDmOW_normal.jpg" TargetMode="External"/><Relationship Id="rId2692" Type="http://schemas.openxmlformats.org/officeDocument/2006/relationships/hyperlink" Target="https://twitter.com/" TargetMode="External"/><Relationship Id="rId3536" Type="http://schemas.openxmlformats.org/officeDocument/2006/relationships/hyperlink" Target="https://twitter.com/" TargetMode="External"/><Relationship Id="rId3743" Type="http://schemas.openxmlformats.org/officeDocument/2006/relationships/hyperlink" Target="https://twitter.com/" TargetMode="External"/><Relationship Id="rId664" Type="http://schemas.openxmlformats.org/officeDocument/2006/relationships/hyperlink" Target="http://www.social-experts.net/how-to-roll-social-selling-across" TargetMode="External"/><Relationship Id="rId871" Type="http://schemas.openxmlformats.org/officeDocument/2006/relationships/hyperlink" Target="http://www.social-experts.net/smac-can-impact-organisation/" TargetMode="External"/><Relationship Id="rId2345" Type="http://schemas.openxmlformats.org/officeDocument/2006/relationships/hyperlink" Target="http://pbs.twimg.com/profile_images/1129115682/40222_123899460989128_100001072256821_128730_5433521_n_normal.jpg" TargetMode="External"/><Relationship Id="rId2552" Type="http://schemas.openxmlformats.org/officeDocument/2006/relationships/hyperlink" Target="https://pbs.twimg.com/media/DHxpY8YVYAA65qk.jpg" TargetMode="External"/><Relationship Id="rId3603" Type="http://schemas.openxmlformats.org/officeDocument/2006/relationships/hyperlink" Target="https://twitter.com/" TargetMode="External"/><Relationship Id="rId317" Type="http://schemas.openxmlformats.org/officeDocument/2006/relationships/hyperlink" Target="https://www.youtube.com/watch?v=SKNW2cMMHow&amp;feature=youtu.be&amp;utm_content=bufferbfcbd&amp;utm_medium=social&amp;utm_source=twitter.com&amp;utm_campaign=buffer" TargetMode="External"/><Relationship Id="rId524" Type="http://schemas.openxmlformats.org/officeDocument/2006/relationships/hyperlink" Target="http://searchcrm.techtarget.com/news/252436144/When-selling-on-social-media-marketers-weigh-chatbots-vs-humans?utm_campaign=scrm_bizapps3&amp;utm_medium=social&amp;utm_source=twitter&amp;utm_content=1520864972" TargetMode="External"/><Relationship Id="rId731" Type="http://schemas.openxmlformats.org/officeDocument/2006/relationships/hyperlink" Target="https://www.ebay.com/itm/112290857053?ul_noapp=true" TargetMode="External"/><Relationship Id="rId1154" Type="http://schemas.openxmlformats.org/officeDocument/2006/relationships/hyperlink" Target="https://pbs.twimg.com/media/DXxR9UxWAAAaC49.jpg" TargetMode="External"/><Relationship Id="rId1361" Type="http://schemas.openxmlformats.org/officeDocument/2006/relationships/hyperlink" Target="https://pbs.twimg.com/media/DWvl3_kVoAAP3vy.jpg" TargetMode="External"/><Relationship Id="rId2205" Type="http://schemas.openxmlformats.org/officeDocument/2006/relationships/hyperlink" Target="http://pbs.twimg.com/profile_images/959103364448563201/E61nqa9h_normal.jpg" TargetMode="External"/><Relationship Id="rId2412" Type="http://schemas.openxmlformats.org/officeDocument/2006/relationships/hyperlink" Target="http://pbs.twimg.com/profile_images/809115567927898114/bmGtTFt-_normal.jpg" TargetMode="External"/><Relationship Id="rId1014" Type="http://schemas.openxmlformats.org/officeDocument/2006/relationships/hyperlink" Target="https://pbs.twimg.com/media/DUdt7_OW0AAzdG_.jpg" TargetMode="External"/><Relationship Id="rId1221" Type="http://schemas.openxmlformats.org/officeDocument/2006/relationships/hyperlink" Target="https://pbs.twimg.com/media/DXsKL0kXUAA2OGL.jpg" TargetMode="External"/><Relationship Id="rId3186" Type="http://schemas.openxmlformats.org/officeDocument/2006/relationships/hyperlink" Target="https://twitter.com/" TargetMode="External"/><Relationship Id="rId3393" Type="http://schemas.openxmlformats.org/officeDocument/2006/relationships/hyperlink" Target="https://twitter.com/" TargetMode="External"/><Relationship Id="rId3046" Type="http://schemas.openxmlformats.org/officeDocument/2006/relationships/hyperlink" Target="https://twitter.com/" TargetMode="External"/><Relationship Id="rId3253" Type="http://schemas.openxmlformats.org/officeDocument/2006/relationships/hyperlink" Target="https://twitter.com/" TargetMode="External"/><Relationship Id="rId3460" Type="http://schemas.openxmlformats.org/officeDocument/2006/relationships/hyperlink" Target="https://twitter.com/" TargetMode="External"/><Relationship Id="rId174" Type="http://schemas.openxmlformats.org/officeDocument/2006/relationships/hyperlink" Target="https://www.linkedin.com/pulse/introductions-cornerstone-social-selling-mic-adam" TargetMode="External"/><Relationship Id="rId381" Type="http://schemas.openxmlformats.org/officeDocument/2006/relationships/hyperlink" Target="http://www.salesforlife.com/blog/sales-teams-unlock-productivity-and-increase-sales-with-the-power-of-social-media" TargetMode="External"/><Relationship Id="rId2062" Type="http://schemas.openxmlformats.org/officeDocument/2006/relationships/hyperlink" Target="http://pbs.twimg.com/profile_images/847434009630191616/YCRR1SkA_normal.jpg" TargetMode="External"/><Relationship Id="rId3113" Type="http://schemas.openxmlformats.org/officeDocument/2006/relationships/hyperlink" Target="https://twitter.com/" TargetMode="External"/><Relationship Id="rId241" Type="http://schemas.openxmlformats.org/officeDocument/2006/relationships/hyperlink" Target="https://www.inc.com/john-white/here-are-the-exact-words-to-use-on-social-media-to.html" TargetMode="External"/><Relationship Id="rId3320" Type="http://schemas.openxmlformats.org/officeDocument/2006/relationships/hyperlink" Target="https://twitter.com/" TargetMode="External"/><Relationship Id="rId2879" Type="http://schemas.openxmlformats.org/officeDocument/2006/relationships/hyperlink" Target="https://twitter.com/" TargetMode="External"/><Relationship Id="rId101" Type="http://schemas.openxmlformats.org/officeDocument/2006/relationships/hyperlink" Target="https://buff.ly/2FjUxBT" TargetMode="External"/><Relationship Id="rId1688" Type="http://schemas.openxmlformats.org/officeDocument/2006/relationships/hyperlink" Target="http://pbs.twimg.com/profile_images/673169746033029120/eUXWxZMm_normal.jpg" TargetMode="External"/><Relationship Id="rId1895" Type="http://schemas.openxmlformats.org/officeDocument/2006/relationships/hyperlink" Target="https://pbs.twimg.com/media/DYAqCt6XkAMBBxe.jpg"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918" Type="http://schemas.openxmlformats.org/officeDocument/2006/relationships/hyperlink" Target="http://bit.ly/2FsCsRY" TargetMode="External"/><Relationship Id="rId1548" Type="http://schemas.openxmlformats.org/officeDocument/2006/relationships/hyperlink" Target="https://pbs.twimg.com/media/DX20RM4WkAA4PXn.jpg" TargetMode="External"/><Relationship Id="rId1755" Type="http://schemas.openxmlformats.org/officeDocument/2006/relationships/hyperlink" Target="https://pbs.twimg.com/media/DYGfYB4X0AEFHS7.jpg" TargetMode="External"/><Relationship Id="rId1408" Type="http://schemas.openxmlformats.org/officeDocument/2006/relationships/hyperlink" Target="http://pbs.twimg.com/profile_images/869468028550905856/7PCYmSGW_normal.jpg" TargetMode="External"/><Relationship Id="rId1962" Type="http://schemas.openxmlformats.org/officeDocument/2006/relationships/hyperlink" Target="http://pbs.twimg.com/profile_images/920767052595519488/jUPZKqY3_normal.jpg" TargetMode="External"/><Relationship Id="rId2806" Type="http://schemas.openxmlformats.org/officeDocument/2006/relationships/hyperlink" Target="https://twitter.com/" TargetMode="External"/><Relationship Id="rId47" Type="http://schemas.openxmlformats.org/officeDocument/2006/relationships/hyperlink" Target="https://buff.ly/2FwzgBy" TargetMode="External"/><Relationship Id="rId1615" Type="http://schemas.openxmlformats.org/officeDocument/2006/relationships/hyperlink" Target="http://pbs.twimg.com/profile_images/973787372780474369/FU1pc_70_normal.jpg" TargetMode="External"/><Relationship Id="rId1822" Type="http://schemas.openxmlformats.org/officeDocument/2006/relationships/hyperlink" Target="https://pbs.twimg.com/media/DYViSfDVAAAbQgq.jpg" TargetMode="External"/><Relationship Id="rId3787" Type="http://schemas.openxmlformats.org/officeDocument/2006/relationships/hyperlink" Target="https://api.twitter.com/1.1/geo/id/5c62ffb0f0f3479d.json" TargetMode="External"/><Relationship Id="rId2389" Type="http://schemas.openxmlformats.org/officeDocument/2006/relationships/hyperlink" Target="http://pbs.twimg.com/profile_images/761642165286084609/VwbpOm8W_normal.jpg" TargetMode="External"/><Relationship Id="rId2596" Type="http://schemas.openxmlformats.org/officeDocument/2006/relationships/hyperlink" Target="https://twitter.com/" TargetMode="External"/><Relationship Id="rId3647" Type="http://schemas.openxmlformats.org/officeDocument/2006/relationships/hyperlink" Target="https://twitter.com/" TargetMode="External"/><Relationship Id="rId568" Type="http://schemas.openxmlformats.org/officeDocument/2006/relationships/hyperlink" Target="http://www.myfrugalbusiness.com/2017/03/powerful-social-media-marketing-ideas-startup.html" TargetMode="External"/><Relationship Id="rId775" Type="http://schemas.openxmlformats.org/officeDocument/2006/relationships/hyperlink" Target="https://www.ebay.com/ulk/itm/112860790248" TargetMode="External"/><Relationship Id="rId982" Type="http://schemas.openxmlformats.org/officeDocument/2006/relationships/hyperlink" Target="https://pbs.twimg.com/media/DYm5XFQU0AA8fg_.jpg" TargetMode="External"/><Relationship Id="rId1198" Type="http://schemas.openxmlformats.org/officeDocument/2006/relationships/hyperlink" Target="https://pbs.twimg.com/media/DXSvxH4VAAEOWy0.jpg" TargetMode="External"/><Relationship Id="rId2249" Type="http://schemas.openxmlformats.org/officeDocument/2006/relationships/hyperlink" Target="http://pbs.twimg.com/profile_images/963645029859328004/WzmvqNHT_normal.jpg" TargetMode="External"/><Relationship Id="rId2456" Type="http://schemas.openxmlformats.org/officeDocument/2006/relationships/hyperlink" Target="https://pbs.twimg.com/media/DXnkL5iXkAE9q8C.jpg"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3507" Type="http://schemas.openxmlformats.org/officeDocument/2006/relationships/hyperlink" Target="https://twitter.com/" TargetMode="External"/><Relationship Id="rId3714" Type="http://schemas.openxmlformats.org/officeDocument/2006/relationships/hyperlink" Target="https://twitter.com/" TargetMode="External"/><Relationship Id="rId428" Type="http://schemas.openxmlformats.org/officeDocument/2006/relationships/hyperlink" Target="http://b2c.news/NJwZMC?utm_content=buffere7967&amp;utm_medium=social&amp;utm_source=twitter.com&amp;utm_campaign=buffer" TargetMode="External"/><Relationship Id="rId635" Type="http://schemas.openxmlformats.org/officeDocument/2006/relationships/hyperlink" Target="http://www.myfrugalbusiness.com/2017/11/ways-website-promote-optimize-seo.html" TargetMode="External"/><Relationship Id="rId842" Type="http://schemas.openxmlformats.org/officeDocument/2006/relationships/hyperlink" Target="http://www.social-experts.net/dog-whistle-content/" TargetMode="External"/><Relationship Id="rId1058" Type="http://schemas.openxmlformats.org/officeDocument/2006/relationships/hyperlink" Target="https://pbs.twimg.com/media/DX8BYW4V4AAB9AJ.jpg" TargetMode="External"/><Relationship Id="rId1265" Type="http://schemas.openxmlformats.org/officeDocument/2006/relationships/hyperlink" Target="https://pbs.twimg.com/media/DX2X-kBVQAAQmxs.jpg" TargetMode="External"/><Relationship Id="rId1472" Type="http://schemas.openxmlformats.org/officeDocument/2006/relationships/hyperlink" Target="https://pbs.twimg.com/media/DXsvJUlW4AA9J68.jpg" TargetMode="External"/><Relationship Id="rId2109" Type="http://schemas.openxmlformats.org/officeDocument/2006/relationships/hyperlink" Target="https://pbs.twimg.com/media/DYqBvOeVAAALrAh.jpg" TargetMode="External"/><Relationship Id="rId2316" Type="http://schemas.openxmlformats.org/officeDocument/2006/relationships/hyperlink" Target="http://pbs.twimg.com/profile_images/909075667433644033/3IsGUKbQ_normal.jpg" TargetMode="External"/><Relationship Id="rId2523" Type="http://schemas.openxmlformats.org/officeDocument/2006/relationships/hyperlink" Target="http://pbs.twimg.com/profile_images/760187862671294469/oAq30aym_normal.jpg" TargetMode="External"/><Relationship Id="rId2730" Type="http://schemas.openxmlformats.org/officeDocument/2006/relationships/hyperlink" Target="https://twitter.com/" TargetMode="External"/><Relationship Id="rId702" Type="http://schemas.openxmlformats.org/officeDocument/2006/relationships/hyperlink" Target="http://tinyurl.com/yajcnhlh" TargetMode="External"/><Relationship Id="rId1125" Type="http://schemas.openxmlformats.org/officeDocument/2006/relationships/hyperlink" Target="https://pbs.twimg.com/media/DCyJZhDXkAElTXG.jpg" TargetMode="External"/><Relationship Id="rId1332" Type="http://schemas.openxmlformats.org/officeDocument/2006/relationships/hyperlink" Target="https://pbs.twimg.com/media/DOSo3OwV4AUkTLS.jpg" TargetMode="External"/><Relationship Id="rId3297" Type="http://schemas.openxmlformats.org/officeDocument/2006/relationships/hyperlink" Target="https://twitter.com/" TargetMode="External"/><Relationship Id="rId3157" Type="http://schemas.openxmlformats.org/officeDocument/2006/relationships/hyperlink" Target="https://twitter.com/" TargetMode="External"/><Relationship Id="rId285" Type="http://schemas.openxmlformats.org/officeDocument/2006/relationships/hyperlink" Target="https://goo.gl/9wt5ad" TargetMode="External"/><Relationship Id="rId3364" Type="http://schemas.openxmlformats.org/officeDocument/2006/relationships/hyperlink" Target="https://twitter.com/" TargetMode="External"/><Relationship Id="rId3571" Type="http://schemas.openxmlformats.org/officeDocument/2006/relationships/hyperlink" Target="https://twitter.com/" TargetMode="External"/><Relationship Id="rId492" Type="http://schemas.openxmlformats.org/officeDocument/2006/relationships/hyperlink" Target="https://vengreso.com/blog/leveraging-digital-sales-3-tiers-of-abs" TargetMode="External"/><Relationship Id="rId2173" Type="http://schemas.openxmlformats.org/officeDocument/2006/relationships/hyperlink" Target="http://pbs.twimg.com/profile_images/949282039643062272/pq4dZ-F1_normal.jpg" TargetMode="External"/><Relationship Id="rId2380" Type="http://schemas.openxmlformats.org/officeDocument/2006/relationships/hyperlink" Target="http://pbs.twimg.com/profile_images/1129115682/40222_123899460989128_100001072256821_128730_5433521_n_normal.jpg" TargetMode="External"/><Relationship Id="rId3017" Type="http://schemas.openxmlformats.org/officeDocument/2006/relationships/hyperlink" Target="https://twitter.com/" TargetMode="External"/><Relationship Id="rId3224" Type="http://schemas.openxmlformats.org/officeDocument/2006/relationships/hyperlink" Target="https://twitter.com/" TargetMode="External"/><Relationship Id="rId3431" Type="http://schemas.openxmlformats.org/officeDocument/2006/relationships/hyperlink" Target="https://twitter.com/" TargetMode="External"/><Relationship Id="rId145" Type="http://schemas.openxmlformats.org/officeDocument/2006/relationships/hyperlink" Target="https://www.1min30.com/social-selling/comment-linbound-marketing-reunit-il-marketing-et-sales-en-une-seule-et-meme-equipe-116233?utm_source=ReviveOldPost&amp;utm_medium=social&amp;utm_campaign=ReviveOldPost" TargetMode="External"/><Relationship Id="rId352" Type="http://schemas.openxmlformats.org/officeDocument/2006/relationships/hyperlink" Target="https://twitter.com/mobilemonkey_/status/974274893553414144" TargetMode="External"/><Relationship Id="rId2033" Type="http://schemas.openxmlformats.org/officeDocument/2006/relationships/hyperlink" Target="http://pbs.twimg.com/profile_images/702765584191086592/U0hGEUT3_normal.jpg" TargetMode="External"/><Relationship Id="rId2240" Type="http://schemas.openxmlformats.org/officeDocument/2006/relationships/hyperlink" Target="http://pbs.twimg.com/profile_images/545662268440989696/EeuoyVto_normal.png" TargetMode="External"/><Relationship Id="rId212" Type="http://schemas.openxmlformats.org/officeDocument/2006/relationships/hyperlink" Target="http://www.myfrugalbusiness.com/2017/08/jazz-up-ecommerce-store-boost-sales-digital-retail.html" TargetMode="External"/><Relationship Id="rId1799" Type="http://schemas.openxmlformats.org/officeDocument/2006/relationships/hyperlink" Target="http://pbs.twimg.com/profile_images/2149025369/profile-image-curation-traffic_normal.jpg" TargetMode="External"/><Relationship Id="rId2100" Type="http://schemas.openxmlformats.org/officeDocument/2006/relationships/hyperlink" Target="https://pbs.twimg.com/media/DYlM_qjWsAAv7bN.png" TargetMode="External"/><Relationship Id="rId1659" Type="http://schemas.openxmlformats.org/officeDocument/2006/relationships/hyperlink" Target="http://pbs.twimg.com/profile_images/635224559868706816/FRMSais4_normal.jpg" TargetMode="External"/><Relationship Id="rId1866" Type="http://schemas.openxmlformats.org/officeDocument/2006/relationships/hyperlink" Target="http://pbs.twimg.com/profile_images/809825754145927169/cUAaHt9F_normal.jpg" TargetMode="External"/><Relationship Id="rId2917" Type="http://schemas.openxmlformats.org/officeDocument/2006/relationships/hyperlink" Target="https://twitter.com/" TargetMode="External"/><Relationship Id="rId3081" Type="http://schemas.openxmlformats.org/officeDocument/2006/relationships/hyperlink" Target="https://twitter.com/" TargetMode="External"/><Relationship Id="rId1519" Type="http://schemas.openxmlformats.org/officeDocument/2006/relationships/hyperlink" Target="https://pbs.twimg.com/media/DXx2e_RX4AYuNe1.jpg" TargetMode="External"/><Relationship Id="rId1726" Type="http://schemas.openxmlformats.org/officeDocument/2006/relationships/hyperlink" Target="http://pbs.twimg.com/profile_images/959352137674379266/KG9c1Xnr_normal.jpg" TargetMode="External"/><Relationship Id="rId1933" Type="http://schemas.openxmlformats.org/officeDocument/2006/relationships/hyperlink" Target="https://pbs.twimg.com/media/DXxR9UxWAAAaC49.jpg" TargetMode="External"/><Relationship Id="rId18" Type="http://schemas.openxmlformats.org/officeDocument/2006/relationships/hyperlink" Target="http://ow.ly/UZwT30iDDJE" TargetMode="External"/><Relationship Id="rId3758" Type="http://schemas.openxmlformats.org/officeDocument/2006/relationships/hyperlink" Target="https://twitter.com/" TargetMode="External"/><Relationship Id="rId679" Type="http://schemas.openxmlformats.org/officeDocument/2006/relationships/hyperlink" Target="https://www.entrepreneur.com/article/309740" TargetMode="External"/><Relationship Id="rId886" Type="http://schemas.openxmlformats.org/officeDocument/2006/relationships/hyperlink" Target="https://www.amazon.co.uk/Social-Selling-Techniques-Influence-Changemakers/dp/0749478012?ie=UTF8&amp;camp=1634&amp;creative=6738&amp;creativeASIN=0749478012&amp;linkCode=as2&amp;redirect=true&amp;ref_=as_li_tl&amp;tag=thesocselnet-21?utm_content=bufferb2c40" TargetMode="External"/><Relationship Id="rId2567" Type="http://schemas.openxmlformats.org/officeDocument/2006/relationships/hyperlink" Target="https://pbs.twimg.com/media/DPQlWIKUQAEXLns.jpg" TargetMode="External"/><Relationship Id="rId2774" Type="http://schemas.openxmlformats.org/officeDocument/2006/relationships/hyperlink" Target="https://twitter.com/" TargetMode="External"/><Relationship Id="rId3618" Type="http://schemas.openxmlformats.org/officeDocument/2006/relationships/hyperlink" Target="https://twitter.com/" TargetMode="External"/><Relationship Id="rId2" Type="http://schemas.openxmlformats.org/officeDocument/2006/relationships/hyperlink" Target="http://read.bi/2FTUvgY" TargetMode="External"/><Relationship Id="rId539" Type="http://schemas.openxmlformats.org/officeDocument/2006/relationships/hyperlink" Target="https://www.mariangelesberna.com/2018/02/27/estas-haciendolo-bien-en-linkedin/" TargetMode="External"/><Relationship Id="rId746" Type="http://schemas.openxmlformats.org/officeDocument/2006/relationships/hyperlink" Target="https://www.ebay.com/itm/112381939482?ul_noapp=true" TargetMode="External"/><Relationship Id="rId1169" Type="http://schemas.openxmlformats.org/officeDocument/2006/relationships/hyperlink" Target="https://pbs.twimg.com/media/DYVNK9xWAAArrRA.jpg" TargetMode="External"/><Relationship Id="rId1376" Type="http://schemas.openxmlformats.org/officeDocument/2006/relationships/hyperlink" Target="http://pbs.twimg.com/profile_images/935420477866172416/6yvTfiiD_normal.jpg" TargetMode="External"/><Relationship Id="rId1583" Type="http://schemas.openxmlformats.org/officeDocument/2006/relationships/hyperlink" Target="https://pbs.twimg.com/media/DXf-UGEVMAEp8x3.jpg" TargetMode="External"/><Relationship Id="rId2427" Type="http://schemas.openxmlformats.org/officeDocument/2006/relationships/hyperlink" Target="http://pbs.twimg.com/profile_images/971719718569639937/ZP-kdMj0_normal.jpg" TargetMode="External"/><Relationship Id="rId2981" Type="http://schemas.openxmlformats.org/officeDocument/2006/relationships/hyperlink" Target="https://twitter.com/" TargetMode="External"/><Relationship Id="rId953" Type="http://schemas.openxmlformats.org/officeDocument/2006/relationships/hyperlink" Target="http://www.myfrugalbusiness.com/2017/04/social-media-monitoring-importance.html" TargetMode="External"/><Relationship Id="rId1029" Type="http://schemas.openxmlformats.org/officeDocument/2006/relationships/hyperlink" Target="https://pbs.twimg.com/media/DX8W7COWAAEtvIy.jpg" TargetMode="External"/><Relationship Id="rId1236" Type="http://schemas.openxmlformats.org/officeDocument/2006/relationships/hyperlink" Target="https://pbs.twimg.com/media/DYqUfUDW0AAo_SD.jpg" TargetMode="External"/><Relationship Id="rId1790" Type="http://schemas.openxmlformats.org/officeDocument/2006/relationships/hyperlink" Target="http://pbs.twimg.com/profile_images/378800000722428324/f0cee19704054da2c6d8f95e9e32c44f_normal.jpeg"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82" Type="http://schemas.openxmlformats.org/officeDocument/2006/relationships/hyperlink" Target="http://sumo.ly/JiIi" TargetMode="External"/><Relationship Id="rId606" Type="http://schemas.openxmlformats.org/officeDocument/2006/relationships/hyperlink" Target="http://socialsellingmasters.com/training/2017/the-mixology-of-content-marketing-infographic/?utm_source=ReviveOldPost&amp;utm_medium=social&amp;utm_campaign=ReviveOldPost" TargetMode="External"/><Relationship Id="rId813" Type="http://schemas.openxmlformats.org/officeDocument/2006/relationships/hyperlink" Target="http://j.mp/2FoXi0D" TargetMode="External"/><Relationship Id="rId1443" Type="http://schemas.openxmlformats.org/officeDocument/2006/relationships/hyperlink" Target="http://pbs.twimg.com/profile_images/577364035978403840/fiRmwWTo_normal.png" TargetMode="External"/><Relationship Id="rId1650" Type="http://schemas.openxmlformats.org/officeDocument/2006/relationships/hyperlink" Target="https://pbs.twimg.com/media/DX1OaT7W0AAp6pX.jpg" TargetMode="External"/><Relationship Id="rId2701" Type="http://schemas.openxmlformats.org/officeDocument/2006/relationships/hyperlink" Target="https://twitter.com/" TargetMode="External"/><Relationship Id="rId1303" Type="http://schemas.openxmlformats.org/officeDocument/2006/relationships/hyperlink" Target="https://pbs.twimg.com/media/DX6oWqvVwAEOA_P.jpg" TargetMode="External"/><Relationship Id="rId1510" Type="http://schemas.openxmlformats.org/officeDocument/2006/relationships/hyperlink" Target="https://pbs.twimg.com/media/DXxxLwhUQAAzTHS.jpg" TargetMode="External"/><Relationship Id="rId3268" Type="http://schemas.openxmlformats.org/officeDocument/2006/relationships/hyperlink" Target="https://twitter.com/" TargetMode="External"/><Relationship Id="rId3475" Type="http://schemas.openxmlformats.org/officeDocument/2006/relationships/hyperlink" Target="https://twitter.com/" TargetMode="External"/><Relationship Id="rId3682" Type="http://schemas.openxmlformats.org/officeDocument/2006/relationships/hyperlink" Target="https://twitter.com/" TargetMode="External"/><Relationship Id="rId189" Type="http://schemas.openxmlformats.org/officeDocument/2006/relationships/hyperlink" Target="https://buff.ly/2FUQGIa" TargetMode="External"/><Relationship Id="rId396" Type="http://schemas.openxmlformats.org/officeDocument/2006/relationships/hyperlink" Target="https://www.linkedin.com/pulse/importance-kpis-social-media-marketing-dennis-koutoudis/" TargetMode="External"/><Relationship Id="rId2077" Type="http://schemas.openxmlformats.org/officeDocument/2006/relationships/hyperlink" Target="http://pbs.twimg.com/profile_images/530719704315215872/Q776KHQo_normal.jpeg" TargetMode="External"/><Relationship Id="rId2284" Type="http://schemas.openxmlformats.org/officeDocument/2006/relationships/hyperlink" Target="https://pbs.twimg.com/media/DYavvceUQAEipTS.jpg" TargetMode="External"/><Relationship Id="rId2491" Type="http://schemas.openxmlformats.org/officeDocument/2006/relationships/hyperlink" Target="https://pbs.twimg.com/media/DX29922XUAAqebS.jpg" TargetMode="External"/><Relationship Id="rId3128" Type="http://schemas.openxmlformats.org/officeDocument/2006/relationships/hyperlink" Target="https://twitter.com/" TargetMode="External"/><Relationship Id="rId3335" Type="http://schemas.openxmlformats.org/officeDocument/2006/relationships/hyperlink" Target="https://twitter.com/" TargetMode="External"/><Relationship Id="rId3542" Type="http://schemas.openxmlformats.org/officeDocument/2006/relationships/hyperlink" Target="https://twitter.com/" TargetMode="External"/><Relationship Id="rId256" Type="http://schemas.openxmlformats.org/officeDocument/2006/relationships/hyperlink" Target="http://onlinemarketingview.blogspot.com/2018/02/9-surprising-facebook-marketing-tips.html" TargetMode="External"/><Relationship Id="rId463" Type="http://schemas.openxmlformats.org/officeDocument/2006/relationships/hyperlink" Target="https://www.socialmediatoday.com/news/6-effective-ways-to-deal-with-social-media-overwhelm/514784/" TargetMode="External"/><Relationship Id="rId670" Type="http://schemas.openxmlformats.org/officeDocument/2006/relationships/hyperlink" Target="https://buff.ly/2oUV1TZ" TargetMode="External"/><Relationship Id="rId1093" Type="http://schemas.openxmlformats.org/officeDocument/2006/relationships/hyperlink" Target="https://pbs.twimg.com/media/DXsyK74W4AAcl5G.jpg" TargetMode="External"/><Relationship Id="rId2144" Type="http://schemas.openxmlformats.org/officeDocument/2006/relationships/hyperlink" Target="http://pbs.twimg.com/profile_images/676153819798065152/JkwueaWj_normal.jpg" TargetMode="External"/><Relationship Id="rId2351" Type="http://schemas.openxmlformats.org/officeDocument/2006/relationships/hyperlink" Target="http://pbs.twimg.com/profile_images/1129115682/40222_123899460989128_100001072256821_128730_5433521_n_normal.jpg" TargetMode="External"/><Relationship Id="rId3402" Type="http://schemas.openxmlformats.org/officeDocument/2006/relationships/hyperlink" Target="https://twitter.com/" TargetMode="External"/><Relationship Id="rId116" Type="http://schemas.openxmlformats.org/officeDocument/2006/relationships/hyperlink" Target="https://twitter.com/B2BMktgAcademy/status/970336081903276033" TargetMode="External"/><Relationship Id="rId323" Type="http://schemas.openxmlformats.org/officeDocument/2006/relationships/hyperlink" Target="https://buff.ly/2FDQBsB" TargetMode="External"/><Relationship Id="rId530" Type="http://schemas.openxmlformats.org/officeDocument/2006/relationships/hyperlink" Target="https://www.linkedin.com/pulse/importance-kpis-social-media-marketing-dennis-koutoudis/" TargetMode="External"/><Relationship Id="rId1160" Type="http://schemas.openxmlformats.org/officeDocument/2006/relationships/hyperlink" Target="https://pbs.twimg.com/media/DXsdjgjV4AUxzii.jpg" TargetMode="External"/><Relationship Id="rId2004" Type="http://schemas.openxmlformats.org/officeDocument/2006/relationships/hyperlink" Target="http://pbs.twimg.com/profile_images/924987148536893440/XqD5PpfN_normal.jpg" TargetMode="External"/><Relationship Id="rId2211" Type="http://schemas.openxmlformats.org/officeDocument/2006/relationships/hyperlink" Target="http://pbs.twimg.com/profile_images/900825127780196352/RJhV8_wH_normal.jpg" TargetMode="External"/><Relationship Id="rId1020" Type="http://schemas.openxmlformats.org/officeDocument/2006/relationships/hyperlink" Target="https://pbs.twimg.com/media/DXxwSPIW4AAHmAG.jpg" TargetMode="External"/><Relationship Id="rId1977" Type="http://schemas.openxmlformats.org/officeDocument/2006/relationships/hyperlink" Target="http://pbs.twimg.com/profile_images/920309332104830977/JODOsLJg_normal.jpg" TargetMode="External"/><Relationship Id="rId1837" Type="http://schemas.openxmlformats.org/officeDocument/2006/relationships/hyperlink" Target="http://pbs.twimg.com/profile_images/973984214969389057/An5t1e2V_normal.jpg" TargetMode="External"/><Relationship Id="rId3192" Type="http://schemas.openxmlformats.org/officeDocument/2006/relationships/hyperlink" Target="https://twitter.com/" TargetMode="External"/><Relationship Id="rId3052" Type="http://schemas.openxmlformats.org/officeDocument/2006/relationships/hyperlink" Target="https://twitter.com/" TargetMode="External"/><Relationship Id="rId180" Type="http://schemas.openxmlformats.org/officeDocument/2006/relationships/hyperlink" Target="https://www.1min30.com/social-selling/pratiques-commerciales-123365" TargetMode="External"/><Relationship Id="rId1904" Type="http://schemas.openxmlformats.org/officeDocument/2006/relationships/hyperlink" Target="https://pbs.twimg.com/media/DYA_UIaXUAE-8YU.jpg" TargetMode="External"/><Relationship Id="rId997" Type="http://schemas.openxmlformats.org/officeDocument/2006/relationships/hyperlink" Target="https://pbs.twimg.com/media/DXnnrXbXkAIIAhk.jpg"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3729" Type="http://schemas.openxmlformats.org/officeDocument/2006/relationships/hyperlink" Target="https://twitter.com/" TargetMode="External"/><Relationship Id="rId857" Type="http://schemas.openxmlformats.org/officeDocument/2006/relationships/hyperlink" Target="https://www.linkedin.com/pulse/something-better-change-timothy-tim-hughes" TargetMode="External"/><Relationship Id="rId1487" Type="http://schemas.openxmlformats.org/officeDocument/2006/relationships/hyperlink" Target="https://pbs.twimg.com/media/DXqt2gaWsAAe8eZ.jpg" TargetMode="External"/><Relationship Id="rId1694" Type="http://schemas.openxmlformats.org/officeDocument/2006/relationships/hyperlink" Target="http://pbs.twimg.com/profile_images/699930777165897728/RwMhCEbS_normal.jpg" TargetMode="External"/><Relationship Id="rId2538" Type="http://schemas.openxmlformats.org/officeDocument/2006/relationships/hyperlink" Target="http://pbs.twimg.com/profile_images/805109474352627712/WkaLDNMz_normal.jpg"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717" Type="http://schemas.openxmlformats.org/officeDocument/2006/relationships/hyperlink" Target="https://www.ebay.com/itm/371866501308?ul_noapp=true" TargetMode="External"/><Relationship Id="rId924" Type="http://schemas.openxmlformats.org/officeDocument/2006/relationships/hyperlink" Target="http://www.social-experts.net/social-selling-the-symbiosis-of-human-and-technology/?utm_content=buffera41e5&amp;utm_medium=social&amp;utm_source=twitter.com&amp;utm_campaign=buffer" TargetMode="External"/><Relationship Id="rId1347" Type="http://schemas.openxmlformats.org/officeDocument/2006/relationships/hyperlink" Target="https://pbs.twimg.com/media/DQ3mT03VAAA85JR.jpg" TargetMode="External"/><Relationship Id="rId1554" Type="http://schemas.openxmlformats.org/officeDocument/2006/relationships/hyperlink" Target="http://pbs.twimg.com/profile_images/1521920248/33AD4428_-_Copy_normal.jpg" TargetMode="External"/><Relationship Id="rId1761" Type="http://schemas.openxmlformats.org/officeDocument/2006/relationships/hyperlink" Target="http://pbs.twimg.com/profile_images/882295293542354944/k5VRk5Pg_normal.jpg"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53" Type="http://schemas.openxmlformats.org/officeDocument/2006/relationships/hyperlink" Target="http://bit.ly/2CQwILu" TargetMode="External"/><Relationship Id="rId1207" Type="http://schemas.openxmlformats.org/officeDocument/2006/relationships/hyperlink" Target="https://pbs.twimg.com/media/CWcPM_UUEAAdu9n.jpg" TargetMode="External"/><Relationship Id="rId1414" Type="http://schemas.openxmlformats.org/officeDocument/2006/relationships/hyperlink" Target="http://pbs.twimg.com/profile_images/975326040577986560/y_RzaOCu_normal.jpg" TargetMode="External"/><Relationship Id="rId1621" Type="http://schemas.openxmlformats.org/officeDocument/2006/relationships/hyperlink" Target="http://pbs.twimg.com/profile_images/904040060005253120/9QjaOJRK_normal.jpg" TargetMode="External"/><Relationship Id="rId3379" Type="http://schemas.openxmlformats.org/officeDocument/2006/relationships/hyperlink" Target="https://twitter.com/" TargetMode="External"/><Relationship Id="rId3586" Type="http://schemas.openxmlformats.org/officeDocument/2006/relationships/hyperlink" Target="https://twitter.com/" TargetMode="External"/><Relationship Id="rId3793" Type="http://schemas.openxmlformats.org/officeDocument/2006/relationships/hyperlink" Target="https://api.twitter.com/1.1/geo/id/1ea588c12abd39d7.json" TargetMode="External"/><Relationship Id="rId2188" Type="http://schemas.openxmlformats.org/officeDocument/2006/relationships/hyperlink" Target="http://pbs.twimg.com/profile_images/821355998325669888/YGnnLqoO_normal.jpg" TargetMode="External"/><Relationship Id="rId2395" Type="http://schemas.openxmlformats.org/officeDocument/2006/relationships/hyperlink" Target="http://pbs.twimg.com/profile_images/761642165286084609/VwbpOm8W_normal.jpg" TargetMode="External"/><Relationship Id="rId3239" Type="http://schemas.openxmlformats.org/officeDocument/2006/relationships/hyperlink" Target="https://twitter.com/" TargetMode="External"/><Relationship Id="rId3446" Type="http://schemas.openxmlformats.org/officeDocument/2006/relationships/hyperlink" Target="https://twitter.com/" TargetMode="External"/><Relationship Id="rId367" Type="http://schemas.openxmlformats.org/officeDocument/2006/relationships/hyperlink" Target="http://www.social-experts.net/headline-innovation-insight-influence-got-takes-thought-leader/" TargetMode="External"/><Relationship Id="rId574" Type="http://schemas.openxmlformats.org/officeDocument/2006/relationships/hyperlink" Target="https://blog.iandyoo.com/emailing-marketing-outil-inbound-marketeur?utm_campaign=Fid%C3%A9liser&amp;utm_content=66792200&amp;utm_medium=social&amp;utm_source=twitter" TargetMode="External"/><Relationship Id="rId2048" Type="http://schemas.openxmlformats.org/officeDocument/2006/relationships/hyperlink" Target="http://pbs.twimg.com/profile_images/958749844620890112/BPLjhL7q_normal.jpg" TargetMode="External"/><Relationship Id="rId2255" Type="http://schemas.openxmlformats.org/officeDocument/2006/relationships/hyperlink" Target="http://pbs.twimg.com/profile_images/821355998325669888/YGnnLqoO_normal.jpg" TargetMode="External"/><Relationship Id="rId3653" Type="http://schemas.openxmlformats.org/officeDocument/2006/relationships/hyperlink" Target="https://twitter.com/" TargetMode="External"/><Relationship Id="rId227" Type="http://schemas.openxmlformats.org/officeDocument/2006/relationships/hyperlink" Target="https://www.linkedin.com/pulse/3-steps-boost-your-sales-through-linkedin-daniela-killus?trk=portfolio_article-card_title" TargetMode="External"/><Relationship Id="rId781" Type="http://schemas.openxmlformats.org/officeDocument/2006/relationships/hyperlink" Target="http://www.ebay.com/itm/112705120952?ul_noapp=true" TargetMode="External"/><Relationship Id="rId2462" Type="http://schemas.openxmlformats.org/officeDocument/2006/relationships/hyperlink" Target="https://pbs.twimg.com/media/DX8KiVJXcAIavHK.jpg" TargetMode="External"/><Relationship Id="rId3306" Type="http://schemas.openxmlformats.org/officeDocument/2006/relationships/hyperlink" Target="https://twitter.com/" TargetMode="External"/><Relationship Id="rId3513" Type="http://schemas.openxmlformats.org/officeDocument/2006/relationships/hyperlink" Target="https://twitter.com/" TargetMode="External"/><Relationship Id="rId3720" Type="http://schemas.openxmlformats.org/officeDocument/2006/relationships/hyperlink" Target="https://twitter.com/" TargetMode="External"/><Relationship Id="rId434" Type="http://schemas.openxmlformats.org/officeDocument/2006/relationships/hyperlink" Target="http://ow.ly/Q1P130iTrFG" TargetMode="External"/><Relationship Id="rId641" Type="http://schemas.openxmlformats.org/officeDocument/2006/relationships/hyperlink" Target="https://www.youtube.com/watch?v=diKkqjWLSf0" TargetMode="External"/><Relationship Id="rId1064" Type="http://schemas.openxmlformats.org/officeDocument/2006/relationships/hyperlink" Target="https://pbs.twimg.com/tweet_video_thumb/DYBOLCKVMAIg1f0.jpg" TargetMode="External"/><Relationship Id="rId1271" Type="http://schemas.openxmlformats.org/officeDocument/2006/relationships/hyperlink" Target="https://pbs.twimg.com/media/DYg90q9U0AEoP9K.jpg" TargetMode="External"/><Relationship Id="rId2115" Type="http://schemas.openxmlformats.org/officeDocument/2006/relationships/hyperlink" Target="https://pbs.twimg.com/media/DXxLrdEXcAAvqSv.jpg" TargetMode="External"/><Relationship Id="rId2322" Type="http://schemas.openxmlformats.org/officeDocument/2006/relationships/hyperlink" Target="http://pbs.twimg.com/profile_images/909075667433644033/3IsGUKbQ_normal.jpg" TargetMode="External"/><Relationship Id="rId501" Type="http://schemas.openxmlformats.org/officeDocument/2006/relationships/hyperlink" Target="http://www.social-experts.net/people-dont-choose-emails/" TargetMode="External"/><Relationship Id="rId1131" Type="http://schemas.openxmlformats.org/officeDocument/2006/relationships/hyperlink" Target="https://pbs.twimg.com/media/DX76SVOXUAAtztB.jpg" TargetMode="External"/><Relationship Id="rId3096" Type="http://schemas.openxmlformats.org/officeDocument/2006/relationships/hyperlink" Target="https://twitter.com/" TargetMode="External"/><Relationship Id="rId1948" Type="http://schemas.openxmlformats.org/officeDocument/2006/relationships/hyperlink" Target="http://pbs.twimg.com/profile_images/828915971821801473/HfXQbvw-_normal.jpg" TargetMode="External"/><Relationship Id="rId3163" Type="http://schemas.openxmlformats.org/officeDocument/2006/relationships/hyperlink" Target="https://twitter.com/" TargetMode="External"/><Relationship Id="rId3370" Type="http://schemas.openxmlformats.org/officeDocument/2006/relationships/hyperlink" Target="https://twitter.com/" TargetMode="External"/><Relationship Id="rId291" Type="http://schemas.openxmlformats.org/officeDocument/2006/relationships/hyperlink" Target="https://infl.tv/c9sq" TargetMode="External"/><Relationship Id="rId1808" Type="http://schemas.openxmlformats.org/officeDocument/2006/relationships/hyperlink" Target="https://pbs.twimg.com/media/DYVeRc9WkAICZvz.jpg" TargetMode="External"/><Relationship Id="rId3023" Type="http://schemas.openxmlformats.org/officeDocument/2006/relationships/hyperlink" Target="https://twitter.com/" TargetMode="External"/><Relationship Id="rId151" Type="http://schemas.openxmlformats.org/officeDocument/2006/relationships/hyperlink" Target="https://twitter.com/DougMorneau/status/971898900096405510" TargetMode="External"/><Relationship Id="rId3230" Type="http://schemas.openxmlformats.org/officeDocument/2006/relationships/hyperlink" Target="https://twitter.com/" TargetMode="External"/><Relationship Id="rId2789" Type="http://schemas.openxmlformats.org/officeDocument/2006/relationships/hyperlink" Target="https://twitter.com/" TargetMode="External"/><Relationship Id="rId2996" Type="http://schemas.openxmlformats.org/officeDocument/2006/relationships/hyperlink" Target="https://twitter.com/" TargetMode="External"/><Relationship Id="rId968" Type="http://schemas.openxmlformats.org/officeDocument/2006/relationships/hyperlink" Target="http://www.myfrugalbusiness.com/2017/03/powerful-social-media-marketing-ideas-startup.html" TargetMode="External"/><Relationship Id="rId1598" Type="http://schemas.openxmlformats.org/officeDocument/2006/relationships/hyperlink" Target="https://pbs.twimg.com/media/DX1M6IDUMAEAP50.jpg"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97" Type="http://schemas.openxmlformats.org/officeDocument/2006/relationships/hyperlink" Target="http://www.voiceamerica.com/show/1981/breakfast-with-game-changers" TargetMode="External"/><Relationship Id="rId828" Type="http://schemas.openxmlformats.org/officeDocument/2006/relationships/hyperlink" Target="https://lnkd.in/dfpRBx6" TargetMode="External"/><Relationship Id="rId1458" Type="http://schemas.openxmlformats.org/officeDocument/2006/relationships/hyperlink" Target="http://abs.twimg.com/sticky/default_profile_images/default_profile_normal.png" TargetMode="External"/><Relationship Id="rId1665" Type="http://schemas.openxmlformats.org/officeDocument/2006/relationships/hyperlink" Target="https://pbs.twimg.com/media/DHxpY8YVYAA65qk.jpg" TargetMode="External"/><Relationship Id="rId1872" Type="http://schemas.openxmlformats.org/officeDocument/2006/relationships/hyperlink" Target="https://pbs.twimg.com/media/DX76SVOXUAAtztB.jpg" TargetMode="External"/><Relationship Id="rId2509" Type="http://schemas.openxmlformats.org/officeDocument/2006/relationships/hyperlink" Target="https://pbs.twimg.com/media/DXxs2oVXkAIF_gv.jpg" TargetMode="External"/><Relationship Id="rId2716" Type="http://schemas.openxmlformats.org/officeDocument/2006/relationships/hyperlink" Target="https://twitter.com/" TargetMode="External"/><Relationship Id="rId1318" Type="http://schemas.openxmlformats.org/officeDocument/2006/relationships/hyperlink" Target="https://pbs.twimg.com/media/DXxzep7U8AARVbJ.jpg" TargetMode="External"/><Relationship Id="rId1525" Type="http://schemas.openxmlformats.org/officeDocument/2006/relationships/hyperlink" Target="http://pbs.twimg.com/profile_images/894283341662478336/LjhHpdoq_normal.jpg" TargetMode="External"/><Relationship Id="rId2923" Type="http://schemas.openxmlformats.org/officeDocument/2006/relationships/hyperlink" Target="https://twitter.com/" TargetMode="External"/><Relationship Id="rId1732" Type="http://schemas.openxmlformats.org/officeDocument/2006/relationships/hyperlink" Target="http://pbs.twimg.com/profile_images/830997042122092545/yfyeNNCD_normal.jpg" TargetMode="External"/><Relationship Id="rId24" Type="http://schemas.openxmlformats.org/officeDocument/2006/relationships/hyperlink" Target="https://included.co/tips-selling-coworking-spaces/" TargetMode="External"/><Relationship Id="rId2299" Type="http://schemas.openxmlformats.org/officeDocument/2006/relationships/hyperlink" Target="http://pbs.twimg.com/profile_images/909075667433644033/3IsGUKbQ_normal.jpg" TargetMode="External"/><Relationship Id="rId3697" Type="http://schemas.openxmlformats.org/officeDocument/2006/relationships/hyperlink" Target="https://twitter.com/" TargetMode="External"/><Relationship Id="rId3557" Type="http://schemas.openxmlformats.org/officeDocument/2006/relationships/hyperlink" Target="https://twitter.com/" TargetMode="External"/><Relationship Id="rId3764" Type="http://schemas.openxmlformats.org/officeDocument/2006/relationships/hyperlink" Target="https://twitter.com/" TargetMode="External"/><Relationship Id="rId478" Type="http://schemas.openxmlformats.org/officeDocument/2006/relationships/hyperlink" Target="https://www.ebay.com/itm/112809092386?ul_noapp=true" TargetMode="External"/><Relationship Id="rId685" Type="http://schemas.openxmlformats.org/officeDocument/2006/relationships/hyperlink" Target="https://blog.iandyoo.com/landing-page-pr%C3%A9sentation-formation-social-selling-inbound-sales?utm_campaign=Formation%20inbound%20sales&amp;utm_content=67372739&amp;utm_medium=social&amp;utm_source=twitter" TargetMode="External"/><Relationship Id="rId892" Type="http://schemas.openxmlformats.org/officeDocument/2006/relationships/hyperlink" Target="http://www.social-experts.net/how-to-roll-social-selling-across" TargetMode="External"/><Relationship Id="rId2159" Type="http://schemas.openxmlformats.org/officeDocument/2006/relationships/hyperlink" Target="https://pbs.twimg.com/media/DYictoQVMAAcZut.jpg" TargetMode="External"/><Relationship Id="rId2366" Type="http://schemas.openxmlformats.org/officeDocument/2006/relationships/hyperlink" Target="http://pbs.twimg.com/profile_images/1129115682/40222_123899460989128_100001072256821_128730_5433521_n_normal.jpg" TargetMode="External"/><Relationship Id="rId2573" Type="http://schemas.openxmlformats.org/officeDocument/2006/relationships/hyperlink" Target="https://pbs.twimg.com/media/DOSo3OwV4AUkTLS.jpg" TargetMode="External"/><Relationship Id="rId2780" Type="http://schemas.openxmlformats.org/officeDocument/2006/relationships/hyperlink" Target="https://twitter.com/" TargetMode="External"/><Relationship Id="rId3417" Type="http://schemas.openxmlformats.org/officeDocument/2006/relationships/hyperlink" Target="https://twitter.com/" TargetMode="External"/><Relationship Id="rId3624" Type="http://schemas.openxmlformats.org/officeDocument/2006/relationships/hyperlink" Target="https://twitter.com/" TargetMode="External"/><Relationship Id="rId338" Type="http://schemas.openxmlformats.org/officeDocument/2006/relationships/hyperlink" Target="http://bit.ly/2GtkTOZ" TargetMode="External"/><Relationship Id="rId545" Type="http://schemas.openxmlformats.org/officeDocument/2006/relationships/hyperlink" Target="http://tyrannosaurusmarketing.com/2015/03/using-twitter-as-a-prospecting-tool/?src=twitter" TargetMode="External"/><Relationship Id="rId752" Type="http://schemas.openxmlformats.org/officeDocument/2006/relationships/hyperlink" Target="https://www.ebay.com/itm/112850640359?ul_noapp=true" TargetMode="External"/><Relationship Id="rId1175" Type="http://schemas.openxmlformats.org/officeDocument/2006/relationships/hyperlink" Target="https://pbs.twimg.com/media/DYF_DdGW4AAjKa-.jpg" TargetMode="External"/><Relationship Id="rId1382" Type="http://schemas.openxmlformats.org/officeDocument/2006/relationships/hyperlink" Target="http://pbs.twimg.com/profile_images/378800000320355333/459c4a9deb93c72796b9497b0b78871c_normal.jpeg" TargetMode="External"/><Relationship Id="rId2019" Type="http://schemas.openxmlformats.org/officeDocument/2006/relationships/hyperlink" Target="http://pbs.twimg.com/profile_images/702765584191086592/U0hGEUT3_normal.jpg" TargetMode="External"/><Relationship Id="rId2226" Type="http://schemas.openxmlformats.org/officeDocument/2006/relationships/hyperlink" Target="https://pbs.twimg.com/media/DYqRwxEVAAA7ZRh.jpg" TargetMode="External"/><Relationship Id="rId2433" Type="http://schemas.openxmlformats.org/officeDocument/2006/relationships/hyperlink" Target="https://pbs.twimg.com/media/DYVcD4mWsAIRloR.jpg" TargetMode="External"/><Relationship Id="rId2640" Type="http://schemas.openxmlformats.org/officeDocument/2006/relationships/hyperlink" Target="https://twitter.com/" TargetMode="External"/><Relationship Id="rId405" Type="http://schemas.openxmlformats.org/officeDocument/2006/relationships/hyperlink" Target="https://www.linkedin.com/pulse/importance-kpis-social-media-marketing-dennis-koutoudis/" TargetMode="External"/><Relationship Id="rId612" Type="http://schemas.openxmlformats.org/officeDocument/2006/relationships/hyperlink" Target="http://bit.ly/2F9CPwN" TargetMode="External"/><Relationship Id="rId1035" Type="http://schemas.openxmlformats.org/officeDocument/2006/relationships/hyperlink" Target="https://pbs.twimg.com/media/DX28JWhVAAMlR1t.jpg" TargetMode="External"/><Relationship Id="rId1242" Type="http://schemas.openxmlformats.org/officeDocument/2006/relationships/hyperlink" Target="https://pbs.twimg.com/media/DOSo3OwV4AUkTLS.jpg" TargetMode="External"/><Relationship Id="rId2500" Type="http://schemas.openxmlformats.org/officeDocument/2006/relationships/hyperlink" Target="https://pbs.twimg.com/media/DXngSz2W4AEIUez.jpg" TargetMode="External"/><Relationship Id="rId1102" Type="http://schemas.openxmlformats.org/officeDocument/2006/relationships/hyperlink" Target="https://pbs.twimg.com/media/DYBYhoCWkAE_VsW.jpg" TargetMode="External"/><Relationship Id="rId3067" Type="http://schemas.openxmlformats.org/officeDocument/2006/relationships/hyperlink" Target="https://twitter.com/" TargetMode="External"/><Relationship Id="rId3274" Type="http://schemas.openxmlformats.org/officeDocument/2006/relationships/hyperlink" Target="https://twitter.com/" TargetMode="External"/><Relationship Id="rId195" Type="http://schemas.openxmlformats.org/officeDocument/2006/relationships/hyperlink" Target="https://www.1min30.com/social-selling/pratiques-commerciales-123365" TargetMode="External"/><Relationship Id="rId1919" Type="http://schemas.openxmlformats.org/officeDocument/2006/relationships/hyperlink" Target="http://pbs.twimg.com/profile_images/423336432829079552/Qo40WvP4_normal.jpeg" TargetMode="External"/><Relationship Id="rId3481" Type="http://schemas.openxmlformats.org/officeDocument/2006/relationships/hyperlink" Target="https://twitter.com/" TargetMode="External"/><Relationship Id="rId2083" Type="http://schemas.openxmlformats.org/officeDocument/2006/relationships/hyperlink" Target="https://pbs.twimg.com/media/DYF_DdGW4AAjKa-.jpg" TargetMode="External"/><Relationship Id="rId2290" Type="http://schemas.openxmlformats.org/officeDocument/2006/relationships/hyperlink" Target="https://pbs.twimg.com/media/DYqVMViVoAEu_0h.jpg" TargetMode="External"/><Relationship Id="rId3134" Type="http://schemas.openxmlformats.org/officeDocument/2006/relationships/hyperlink" Target="https://twitter.com/" TargetMode="External"/><Relationship Id="rId3341" Type="http://schemas.openxmlformats.org/officeDocument/2006/relationships/hyperlink" Target="https://twitter.com/" TargetMode="External"/><Relationship Id="rId262" Type="http://schemas.openxmlformats.org/officeDocument/2006/relationships/hyperlink" Target="http://bit.ly/2tz0F3m" TargetMode="External"/><Relationship Id="rId2150" Type="http://schemas.openxmlformats.org/officeDocument/2006/relationships/hyperlink" Target="http://pbs.twimg.com/profile_images/874062201140551682/uN7ZdV3g_normal.jpg" TargetMode="External"/><Relationship Id="rId3201" Type="http://schemas.openxmlformats.org/officeDocument/2006/relationships/hyperlink" Target="https://twitter.com/" TargetMode="External"/><Relationship Id="rId122" Type="http://schemas.openxmlformats.org/officeDocument/2006/relationships/hyperlink" Target="http://www.theintcell.com/?utm_source=Social" TargetMode="External"/><Relationship Id="rId2010" Type="http://schemas.openxmlformats.org/officeDocument/2006/relationships/hyperlink" Target="http://pbs.twimg.com/profile_images/757245878554034176/8Mf0gxS1_normal.jpg" TargetMode="External"/><Relationship Id="rId1569" Type="http://schemas.openxmlformats.org/officeDocument/2006/relationships/hyperlink" Target="http://pbs.twimg.com/profile_images/974531454242705408/7ehoFxWZ_normal.jpg" TargetMode="External"/><Relationship Id="rId2967" Type="http://schemas.openxmlformats.org/officeDocument/2006/relationships/hyperlink" Target="https://twitter.com/" TargetMode="External"/><Relationship Id="rId939" Type="http://schemas.openxmlformats.org/officeDocument/2006/relationships/hyperlink" Target="http://www.myfrugalbusiness.com/2017/11/how-manage-remote-sales-team-selling.html" TargetMode="External"/><Relationship Id="rId1776" Type="http://schemas.openxmlformats.org/officeDocument/2006/relationships/hyperlink" Target="https://pbs.twimg.com/media/DX3Fc9aX4AIpDOW.jpg" TargetMode="External"/><Relationship Id="rId1983" Type="http://schemas.openxmlformats.org/officeDocument/2006/relationships/hyperlink" Target="http://pbs.twimg.com/profile_images/959219653724733445/Ht7MX5OR_normal.jpg" TargetMode="External"/><Relationship Id="rId2827" Type="http://schemas.openxmlformats.org/officeDocument/2006/relationships/hyperlink" Target="https://twitter.com/" TargetMode="External"/><Relationship Id="rId68" Type="http://schemas.openxmlformats.org/officeDocument/2006/relationships/hyperlink" Target="https://www.presse-citron.net/disneyland-debarque-google-street-view/?utm_source=Sociallymap&amp;utm_medium=Sociallymap&amp;utm_campaign=Sociallymap" TargetMode="External"/><Relationship Id="rId1429" Type="http://schemas.openxmlformats.org/officeDocument/2006/relationships/hyperlink" Target="https://pbs.twimg.com/media/DXox519XcAA_1IH.jpg" TargetMode="External"/><Relationship Id="rId1636" Type="http://schemas.openxmlformats.org/officeDocument/2006/relationships/hyperlink" Target="http://pbs.twimg.com/profile_images/893500939620974592/65dg4gUK_normal.jpg" TargetMode="External"/><Relationship Id="rId1843" Type="http://schemas.openxmlformats.org/officeDocument/2006/relationships/hyperlink" Target="http://pbs.twimg.com/profile_images/873125148949229574/WwAyfBZ7_normal.jpg" TargetMode="External"/><Relationship Id="rId1703" Type="http://schemas.openxmlformats.org/officeDocument/2006/relationships/hyperlink" Target="http://pbs.twimg.com/profile_images/661700817183895552/vfcJfeGV_normal.png" TargetMode="External"/><Relationship Id="rId1910" Type="http://schemas.openxmlformats.org/officeDocument/2006/relationships/hyperlink" Target="http://pbs.twimg.com/profile_images/441074233494339584/n2_VYMCM_normal.jpeg" TargetMode="External"/><Relationship Id="rId3668" Type="http://schemas.openxmlformats.org/officeDocument/2006/relationships/hyperlink" Target="https://twitter.com/" TargetMode="External"/><Relationship Id="rId589" Type="http://schemas.openxmlformats.org/officeDocument/2006/relationships/hyperlink" Target="https://www.wsj.com/articles/linkedins-27-billion-challenge-get-people-to-use-it-more-1521201600" TargetMode="External"/><Relationship Id="rId796" Type="http://schemas.openxmlformats.org/officeDocument/2006/relationships/hyperlink" Target="https://www.ebay.com/itm/371928721088?ul_noapp=true" TargetMode="External"/><Relationship Id="rId2477" Type="http://schemas.openxmlformats.org/officeDocument/2006/relationships/hyperlink" Target="https://pbs.twimg.com/media/DYavvceUQAEipTS.jpg" TargetMode="External"/><Relationship Id="rId2684" Type="http://schemas.openxmlformats.org/officeDocument/2006/relationships/hyperlink" Target="https://twitter.com/" TargetMode="External"/><Relationship Id="rId3528" Type="http://schemas.openxmlformats.org/officeDocument/2006/relationships/hyperlink" Target="https://twitter.com/" TargetMode="External"/><Relationship Id="rId3735" Type="http://schemas.openxmlformats.org/officeDocument/2006/relationships/hyperlink" Target="https://twitter.com/" TargetMode="External"/><Relationship Id="rId449" Type="http://schemas.openxmlformats.org/officeDocument/2006/relationships/hyperlink" Target="https://buff.ly/2oJ8bnx" TargetMode="External"/><Relationship Id="rId656" Type="http://schemas.openxmlformats.org/officeDocument/2006/relationships/hyperlink" Target="https://www.linkedin.com/feed/update/urn:li:activity:6308541944314228736?utm_content=buffer9ed7c&amp;utm_medium=social&amp;utm_source=twitter.com&amp;utm_campaign=buffer" TargetMode="External"/><Relationship Id="rId863" Type="http://schemas.openxmlformats.org/officeDocument/2006/relationships/hyperlink" Target="http://www.social-experts.net/will-requesting-data-gdpr/?utm_content=bufferc6690&amp;utm_medium=social&amp;utm_source=twitter.com&amp;utm_campaign=buffer" TargetMode="External"/><Relationship Id="rId1079" Type="http://schemas.openxmlformats.org/officeDocument/2006/relationships/hyperlink" Target="https://pbs.twimg.com/media/DYGaIpMVAAAn8UE.jpg" TargetMode="External"/><Relationship Id="rId1286" Type="http://schemas.openxmlformats.org/officeDocument/2006/relationships/hyperlink" Target="https://pbs.twimg.com/media/DYa1dpcVMAAFi2_.jpg" TargetMode="External"/><Relationship Id="rId1493" Type="http://schemas.openxmlformats.org/officeDocument/2006/relationships/hyperlink" Target="http://pbs.twimg.com/profile_images/423336432829079552/Qo40WvP4_normal.jpeg" TargetMode="External"/><Relationship Id="rId2337" Type="http://schemas.openxmlformats.org/officeDocument/2006/relationships/hyperlink" Target="http://pbs.twimg.com/profile_images/909075667433644033/3IsGUKbQ_normal.jpg" TargetMode="External"/><Relationship Id="rId2544" Type="http://schemas.openxmlformats.org/officeDocument/2006/relationships/hyperlink" Target="https://pbs.twimg.com/media/DPQlWIKUQAEXLns.jpg" TargetMode="External"/><Relationship Id="rId2891" Type="http://schemas.openxmlformats.org/officeDocument/2006/relationships/hyperlink" Target="https://twitter.com/" TargetMode="External"/><Relationship Id="rId309" Type="http://schemas.openxmlformats.org/officeDocument/2006/relationships/hyperlink" Target="https://medium.com/@Timothy_Hughes/the-secret-of-social-media-success-for-small-businesses-41cc4a127d02" TargetMode="External"/><Relationship Id="rId516" Type="http://schemas.openxmlformats.org/officeDocument/2006/relationships/hyperlink" Target="http://www.social-experts.net/seen-end-sales-commission" TargetMode="External"/><Relationship Id="rId1146" Type="http://schemas.openxmlformats.org/officeDocument/2006/relationships/hyperlink" Target="https://pbs.twimg.com/media/DYays9cW0AE6gwQ.jpg" TargetMode="External"/><Relationship Id="rId2751" Type="http://schemas.openxmlformats.org/officeDocument/2006/relationships/hyperlink" Target="https://twitter.com/" TargetMode="External"/><Relationship Id="rId3802" Type="http://schemas.openxmlformats.org/officeDocument/2006/relationships/comments" Target="../comments6.xml"/><Relationship Id="rId723" Type="http://schemas.openxmlformats.org/officeDocument/2006/relationships/hyperlink" Target="http://www.ebay.com/itm/371867688612?ul_noapp=true" TargetMode="External"/><Relationship Id="rId930" Type="http://schemas.openxmlformats.org/officeDocument/2006/relationships/hyperlink" Target="https://www.youtube.com/channel/UCPcLDUNZb2h8PFTK678pi_Q" TargetMode="External"/><Relationship Id="rId1006" Type="http://schemas.openxmlformats.org/officeDocument/2006/relationships/hyperlink" Target="https://pbs.twimg.com/media/DXnb8OmW0AArH6-.jpg" TargetMode="External"/><Relationship Id="rId1353" Type="http://schemas.openxmlformats.org/officeDocument/2006/relationships/hyperlink" Target="https://pbs.twimg.com/media/DQtfpQUXkAA8fAU.jpg" TargetMode="External"/><Relationship Id="rId1560" Type="http://schemas.openxmlformats.org/officeDocument/2006/relationships/hyperlink" Target="http://pbs.twimg.com/profile_images/811261634253651968/h2Kys5Sq_normal.jpg" TargetMode="External"/><Relationship Id="rId2404" Type="http://schemas.openxmlformats.org/officeDocument/2006/relationships/hyperlink" Target="http://pbs.twimg.com/profile_images/805109474352627712/WkaLDNMz_normal.jpg" TargetMode="External"/><Relationship Id="rId2611" Type="http://schemas.openxmlformats.org/officeDocument/2006/relationships/hyperlink" Target="https://twitter.com/" TargetMode="External"/><Relationship Id="rId1213" Type="http://schemas.openxmlformats.org/officeDocument/2006/relationships/hyperlink" Target="https://pbs.twimg.com/media/DYqRR6EXUAE8N_n.jpg" TargetMode="External"/><Relationship Id="rId1420" Type="http://schemas.openxmlformats.org/officeDocument/2006/relationships/hyperlink" Target="https://pbs.twimg.com/media/DXnnrXbXkAIIAhk.jpg" TargetMode="External"/><Relationship Id="rId3178" Type="http://schemas.openxmlformats.org/officeDocument/2006/relationships/hyperlink" Target="https://twitter.com/" TargetMode="External"/><Relationship Id="rId3385" Type="http://schemas.openxmlformats.org/officeDocument/2006/relationships/hyperlink" Target="https://twitter.com/" TargetMode="External"/><Relationship Id="rId3592" Type="http://schemas.openxmlformats.org/officeDocument/2006/relationships/hyperlink" Target="https://twitter.com/" TargetMode="External"/><Relationship Id="rId2194" Type="http://schemas.openxmlformats.org/officeDocument/2006/relationships/hyperlink" Target="https://pbs.twimg.com/media/DYk60iQVQAAUcXY.jpg" TargetMode="External"/><Relationship Id="rId3038" Type="http://schemas.openxmlformats.org/officeDocument/2006/relationships/hyperlink" Target="https://twitter.com/" TargetMode="External"/><Relationship Id="rId3245" Type="http://schemas.openxmlformats.org/officeDocument/2006/relationships/hyperlink" Target="https://twitter.com/" TargetMode="External"/><Relationship Id="rId3452" Type="http://schemas.openxmlformats.org/officeDocument/2006/relationships/hyperlink" Target="https://twitter.com/" TargetMode="External"/><Relationship Id="rId166" Type="http://schemas.openxmlformats.org/officeDocument/2006/relationships/hyperlink" Target="https://www.1min30.com/social-selling/social-selling-commercial-1287441623?utm_source=ReviveOldPost&amp;utm_medium=social&amp;utm_campaign=ReviveOldPost" TargetMode="External"/><Relationship Id="rId373" Type="http://schemas.openxmlformats.org/officeDocument/2006/relationships/hyperlink" Target="https://www.webmarketing-com.com/2016/03/03/45889-determiner-objectifs-social-media" TargetMode="External"/><Relationship Id="rId580" Type="http://schemas.openxmlformats.org/officeDocument/2006/relationships/hyperlink" Target="https://www.linkedin.com/pulse/sales-marketing-fairy-tale-alexander-low/" TargetMode="External"/><Relationship Id="rId2054" Type="http://schemas.openxmlformats.org/officeDocument/2006/relationships/hyperlink" Target="http://pbs.twimg.com/profile_images/958749844620890112/BPLjhL7q_normal.jpg" TargetMode="External"/><Relationship Id="rId2261" Type="http://schemas.openxmlformats.org/officeDocument/2006/relationships/hyperlink" Target="http://pbs.twimg.com/profile_images/821355998325669888/YGnnLqoO_normal.jpg" TargetMode="External"/><Relationship Id="rId3105" Type="http://schemas.openxmlformats.org/officeDocument/2006/relationships/hyperlink" Target="https://twitter.com/" TargetMode="External"/><Relationship Id="rId3312" Type="http://schemas.openxmlformats.org/officeDocument/2006/relationships/hyperlink" Target="https://twitter.com/" TargetMode="External"/><Relationship Id="rId233" Type="http://schemas.openxmlformats.org/officeDocument/2006/relationships/hyperlink" Target="http://maximizesocialbusiness.com/social-selling-b2b-social-media-marketing-23262/" TargetMode="External"/><Relationship Id="rId440" Type="http://schemas.openxmlformats.org/officeDocument/2006/relationships/hyperlink" Target="https://www.agencycentral.co.uk/articles/15-top-sales-bloggers" TargetMode="External"/><Relationship Id="rId1070" Type="http://schemas.openxmlformats.org/officeDocument/2006/relationships/hyperlink" Target="https://pbs.twimg.com/media/DYZ1PLwWkAAIc88.jpg" TargetMode="External"/><Relationship Id="rId2121" Type="http://schemas.openxmlformats.org/officeDocument/2006/relationships/hyperlink" Target="https://pbs.twimg.com/media/Cx-JiXkXgAAF9Pj.jpg" TargetMode="External"/><Relationship Id="rId300" Type="http://schemas.openxmlformats.org/officeDocument/2006/relationships/hyperlink" Target="https://www.youtube.com/watch?v=SKNW2cMMHow&amp;feature=youtu.be&amp;utm_content=bufferbfcbd&amp;utm_medium=social&amp;utm_source=twitter.com&amp;utm_campaign=buffer" TargetMode="External"/><Relationship Id="rId1887" Type="http://schemas.openxmlformats.org/officeDocument/2006/relationships/hyperlink" Target="http://pbs.twimg.com/profile_images/975215109785182208/lv0_Nuw__normal.jpg" TargetMode="External"/><Relationship Id="rId2938" Type="http://schemas.openxmlformats.org/officeDocument/2006/relationships/hyperlink" Target="https://twitter.com/" TargetMode="External"/><Relationship Id="rId1747" Type="http://schemas.openxmlformats.org/officeDocument/2006/relationships/hyperlink" Target="http://pbs.twimg.com/profile_images/686397634/callahan_100_pixels__2__normal.jpg" TargetMode="External"/><Relationship Id="rId1954" Type="http://schemas.openxmlformats.org/officeDocument/2006/relationships/hyperlink" Target="https://pbs.twimg.com/media/DX2_WYWXcAAp7LL.jpg" TargetMode="External"/><Relationship Id="rId39" Type="http://schemas.openxmlformats.org/officeDocument/2006/relationships/hyperlink" Target="https://buff.ly/2F56dIe" TargetMode="External"/><Relationship Id="rId1607" Type="http://schemas.openxmlformats.org/officeDocument/2006/relationships/hyperlink" Target="https://pbs.twimg.com/media/DXxu-QPX4AApIKa.jpg" TargetMode="External"/><Relationship Id="rId1814" Type="http://schemas.openxmlformats.org/officeDocument/2006/relationships/hyperlink" Target="https://pbs.twimg.com/media/DYVfA7sU8AM05O4.jpg" TargetMode="External"/><Relationship Id="rId3779" Type="http://schemas.openxmlformats.org/officeDocument/2006/relationships/hyperlink" Target="https://twitter.com/" TargetMode="External"/><Relationship Id="rId2588" Type="http://schemas.openxmlformats.org/officeDocument/2006/relationships/hyperlink" Target="https://twitter.com/" TargetMode="External"/><Relationship Id="rId1397" Type="http://schemas.openxmlformats.org/officeDocument/2006/relationships/hyperlink" Target="http://pbs.twimg.com/profile_images/808393676066004992/b1Mduw4X_normal.jpg" TargetMode="External"/><Relationship Id="rId2795" Type="http://schemas.openxmlformats.org/officeDocument/2006/relationships/hyperlink" Target="https://twitter.com/" TargetMode="External"/><Relationship Id="rId3639" Type="http://schemas.openxmlformats.org/officeDocument/2006/relationships/hyperlink" Target="https://twitter.com/" TargetMode="External"/><Relationship Id="rId767" Type="http://schemas.openxmlformats.org/officeDocument/2006/relationships/hyperlink" Target="https://www.ebay.com/itm/112786509566?ul_noapp=true" TargetMode="External"/><Relationship Id="rId974" Type="http://schemas.openxmlformats.org/officeDocument/2006/relationships/hyperlink" Target="https://pbs.twimg.com/media/DXuhRujVoAA1O7z.jpg" TargetMode="External"/><Relationship Id="rId2448" Type="http://schemas.openxmlformats.org/officeDocument/2006/relationships/hyperlink" Target="https://pbs.twimg.com/media/DYVRg9FW0AE3tq5.jpg"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3706" Type="http://schemas.openxmlformats.org/officeDocument/2006/relationships/hyperlink" Target="https://twitter.com/" TargetMode="External"/><Relationship Id="rId627" Type="http://schemas.openxmlformats.org/officeDocument/2006/relationships/hyperlink" Target="http://www.atomck.com/podcast/70-bob-hoffman-ad-contrarian-strikes/" TargetMode="External"/><Relationship Id="rId834" Type="http://schemas.openxmlformats.org/officeDocument/2006/relationships/hyperlink" Target="https://www.linkedin.com/pulse/why-you-must-read-sales-marketing-books-timothy-tim-hughes-%E6%8F%90%E5%A7%86-%E4%BC%91%E6%96%AF/?published=t" TargetMode="External"/><Relationship Id="rId1257" Type="http://schemas.openxmlformats.org/officeDocument/2006/relationships/hyperlink" Target="https://pbs.twimg.com/media/DXkh2pOX4AATMNR.jpg" TargetMode="External"/><Relationship Id="rId1464" Type="http://schemas.openxmlformats.org/officeDocument/2006/relationships/hyperlink" Target="http://pbs.twimg.com/profile_images/959543717785939969/G8MeL5Nw_normal.jpg" TargetMode="External"/><Relationship Id="rId1671" Type="http://schemas.openxmlformats.org/officeDocument/2006/relationships/hyperlink" Target="http://pbs.twimg.com/profile_images/642126098994630656/QWREa-vP_normal.jpg" TargetMode="External"/><Relationship Id="rId2308" Type="http://schemas.openxmlformats.org/officeDocument/2006/relationships/hyperlink" Target="http://pbs.twimg.com/profile_images/909075667433644033/3IsGUKbQ_normal.jpg" TargetMode="External"/><Relationship Id="rId2515" Type="http://schemas.openxmlformats.org/officeDocument/2006/relationships/hyperlink" Target="https://pbs.twimg.com/media/DX22NmJX4AAOXlf.jpg" TargetMode="External"/><Relationship Id="rId2722" Type="http://schemas.openxmlformats.org/officeDocument/2006/relationships/hyperlink" Target="https://twitter.com/" TargetMode="External"/><Relationship Id="rId901" Type="http://schemas.openxmlformats.org/officeDocument/2006/relationships/hyperlink" Target="https://buff.ly/2FwzgBy" TargetMode="External"/><Relationship Id="rId1117" Type="http://schemas.openxmlformats.org/officeDocument/2006/relationships/hyperlink" Target="https://pbs.twimg.com/media/DYGSE11UMAELCdo.jpg" TargetMode="External"/><Relationship Id="rId1324" Type="http://schemas.openxmlformats.org/officeDocument/2006/relationships/hyperlink" Target="https://pbs.twimg.com/media/DXxs2oVXkAIF_gv.jpg" TargetMode="External"/><Relationship Id="rId1531" Type="http://schemas.openxmlformats.org/officeDocument/2006/relationships/hyperlink" Target="http://pbs.twimg.com/profile_images/717751783473295360/MaPt03YF_normal.jpg" TargetMode="External"/><Relationship Id="rId30" Type="http://schemas.openxmlformats.org/officeDocument/2006/relationships/hyperlink" Target="https://buff.ly/2EUypuk" TargetMode="External"/><Relationship Id="rId3289" Type="http://schemas.openxmlformats.org/officeDocument/2006/relationships/hyperlink" Target="https://twitter.com/" TargetMode="External"/><Relationship Id="rId3496" Type="http://schemas.openxmlformats.org/officeDocument/2006/relationships/hyperlink" Target="https://twitter.com/" TargetMode="External"/><Relationship Id="rId2098" Type="http://schemas.openxmlformats.org/officeDocument/2006/relationships/hyperlink" Target="http://pbs.twimg.com/profile_images/909309785148985345/fXdu3mE8_normal.jpg" TargetMode="External"/><Relationship Id="rId3149" Type="http://schemas.openxmlformats.org/officeDocument/2006/relationships/hyperlink" Target="https://twitter.com/" TargetMode="External"/><Relationship Id="rId3356" Type="http://schemas.openxmlformats.org/officeDocument/2006/relationships/hyperlink" Target="https://twitter.com/" TargetMode="External"/><Relationship Id="rId3563" Type="http://schemas.openxmlformats.org/officeDocument/2006/relationships/hyperlink" Target="https://twitter.com/" TargetMode="External"/><Relationship Id="rId277" Type="http://schemas.openxmlformats.org/officeDocument/2006/relationships/hyperlink" Target="https://www.socialmediatoday.com/news/10-simple-ways-to-increase-brand-awareness-infographic/516595/" TargetMode="External"/><Relationship Id="rId484" Type="http://schemas.openxmlformats.org/officeDocument/2006/relationships/hyperlink" Target="http://www.social-experts.net/how-to-roll-social-selling-across" TargetMode="External"/><Relationship Id="rId2165" Type="http://schemas.openxmlformats.org/officeDocument/2006/relationships/hyperlink" Target="http://pbs.twimg.com/profile_images/853987068065796097/REP10k0__normal.jpg" TargetMode="External"/><Relationship Id="rId3009" Type="http://schemas.openxmlformats.org/officeDocument/2006/relationships/hyperlink" Target="https://twitter.com/" TargetMode="External"/><Relationship Id="rId3216" Type="http://schemas.openxmlformats.org/officeDocument/2006/relationships/hyperlink" Target="https://twitter.com/" TargetMode="External"/><Relationship Id="rId3770" Type="http://schemas.openxmlformats.org/officeDocument/2006/relationships/hyperlink" Target="https://twitter.com/" TargetMode="External"/><Relationship Id="rId137" Type="http://schemas.openxmlformats.org/officeDocument/2006/relationships/hyperlink" Target="http://okt.to/Fg2TIR" TargetMode="External"/><Relationship Id="rId344" Type="http://schemas.openxmlformats.org/officeDocument/2006/relationships/hyperlink" Target="https://www.l2inc.com/daily-insights/skincare-is-too-faced?utm_campaign=Social%20Link%20Posts&amp;utm_content=68603618&amp;utm_medium=social&amp;utm_source=twitter" TargetMode="External"/><Relationship Id="rId691" Type="http://schemas.openxmlformats.org/officeDocument/2006/relationships/hyperlink" Target="https://blog.iandyoo.com/guide-de-d%C3%A9couverte-client-4-analyse-des-plans-daction?utm_campaign=Vendre%20plus%20%3A%20Social%20Selling%20%26%20Inbound%20Sales&amp;utm_content=66792159&amp;utm_medium=social&amp;utm_source=twitter" TargetMode="External"/><Relationship Id="rId2025" Type="http://schemas.openxmlformats.org/officeDocument/2006/relationships/hyperlink" Target="http://pbs.twimg.com/profile_images/890626312217530368/_Og7OJ9n_normal.jpg" TargetMode="External"/><Relationship Id="rId2372" Type="http://schemas.openxmlformats.org/officeDocument/2006/relationships/hyperlink" Target="http://pbs.twimg.com/profile_images/1129115682/40222_123899460989128_100001072256821_128730_5433521_n_normal.jpg" TargetMode="External"/><Relationship Id="rId3423" Type="http://schemas.openxmlformats.org/officeDocument/2006/relationships/hyperlink" Target="https://twitter.com/" TargetMode="External"/><Relationship Id="rId3630" Type="http://schemas.openxmlformats.org/officeDocument/2006/relationships/hyperlink" Target="https://twitter.com/" TargetMode="External"/><Relationship Id="rId551" Type="http://schemas.openxmlformats.org/officeDocument/2006/relationships/hyperlink" Target="https://twitter.com/DesmondDreckett/status/975099631184089088" TargetMode="External"/><Relationship Id="rId1181" Type="http://schemas.openxmlformats.org/officeDocument/2006/relationships/hyperlink" Target="https://pbs.twimg.com/media/DYivbhZWsAAD1R5.jpg" TargetMode="External"/><Relationship Id="rId2232" Type="http://schemas.openxmlformats.org/officeDocument/2006/relationships/hyperlink" Target="http://pbs.twimg.com/profile_images/963645029859328004/WzmvqNHT_normal.jpg" TargetMode="External"/><Relationship Id="rId204" Type="http://schemas.openxmlformats.org/officeDocument/2006/relationships/hyperlink" Target="http://www.myfrugalbusiness.com/2017/08/jazz-up-ecommerce-store-boost-sales-digital-retail.html" TargetMode="External"/><Relationship Id="rId411" Type="http://schemas.openxmlformats.org/officeDocument/2006/relationships/hyperlink" Target="http://onlinemarketingview.blogspot.com/2018/02/9-surprising-facebook-marketing-tips.html" TargetMode="External"/><Relationship Id="rId1041" Type="http://schemas.openxmlformats.org/officeDocument/2006/relationships/hyperlink" Target="https://pbs.twimg.com/media/DXf-UGEVMAEp8x3.jpg" TargetMode="External"/><Relationship Id="rId1998" Type="http://schemas.openxmlformats.org/officeDocument/2006/relationships/hyperlink" Target="https://pbs.twimg.com/media/DYkyebuVQAItF_3.jpg" TargetMode="External"/><Relationship Id="rId1858" Type="http://schemas.openxmlformats.org/officeDocument/2006/relationships/hyperlink" Target="http://pbs.twimg.com/profile_images/945350300788981760/S12KZcJZ_normal.jpg" TargetMode="External"/><Relationship Id="rId2909" Type="http://schemas.openxmlformats.org/officeDocument/2006/relationships/hyperlink" Target="https://twitter.com/" TargetMode="External"/><Relationship Id="rId3073" Type="http://schemas.openxmlformats.org/officeDocument/2006/relationships/hyperlink" Target="https://twitter.com/" TargetMode="External"/><Relationship Id="rId3280" Type="http://schemas.openxmlformats.org/officeDocument/2006/relationships/hyperlink" Target="https://twitter.com/" TargetMode="External"/><Relationship Id="rId1718" Type="http://schemas.openxmlformats.org/officeDocument/2006/relationships/hyperlink" Target="https://pbs.twimg.com/media/DX84o7PVQAEmukY.jpg" TargetMode="External"/><Relationship Id="rId1925" Type="http://schemas.openxmlformats.org/officeDocument/2006/relationships/hyperlink" Target="https://pbs.twimg.com/media/DXzgs4wXcAEZD5t.jpg" TargetMode="External"/><Relationship Id="rId3140" Type="http://schemas.openxmlformats.org/officeDocument/2006/relationships/hyperlink" Target="https://twitter.com/" TargetMode="External"/><Relationship Id="rId2699" Type="http://schemas.openxmlformats.org/officeDocument/2006/relationships/hyperlink" Target="https://twitter.com/" TargetMode="External"/><Relationship Id="rId3000" Type="http://schemas.openxmlformats.org/officeDocument/2006/relationships/hyperlink" Target="https://twitter.com/" TargetMode="External"/><Relationship Id="rId878" Type="http://schemas.openxmlformats.org/officeDocument/2006/relationships/hyperlink" Target="https://buff.ly/2t5noUN" TargetMode="External"/><Relationship Id="rId2559" Type="http://schemas.openxmlformats.org/officeDocument/2006/relationships/hyperlink" Target="https://pbs.twimg.com/media/DSzXb_2VoAAhNGS.jpg"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738" Type="http://schemas.openxmlformats.org/officeDocument/2006/relationships/hyperlink" Target="https://www.ebay.com/itm/112381837558?ul_noapp=true" TargetMode="External"/><Relationship Id="rId945" Type="http://schemas.openxmlformats.org/officeDocument/2006/relationships/hyperlink" Target="http://www.myfrugalbusiness.com/2017/08/facebook-page-marketing-hacks-followers-likes-bootstrap-smm.html" TargetMode="External"/><Relationship Id="rId1368" Type="http://schemas.openxmlformats.org/officeDocument/2006/relationships/hyperlink" Target="https://pbs.twimg.com/media/DXmNbmJW0AAi6YP.jpg" TargetMode="External"/><Relationship Id="rId1575" Type="http://schemas.openxmlformats.org/officeDocument/2006/relationships/hyperlink" Target="http://pbs.twimg.com/profile_images/886650351117455360/9lyF2kLi_normal.jpg" TargetMode="External"/><Relationship Id="rId1782" Type="http://schemas.openxmlformats.org/officeDocument/2006/relationships/hyperlink" Target="http://pbs.twimg.com/profile_images/894549273202876416/WlGk4npW_normal.jpg" TargetMode="External"/><Relationship Id="rId2419" Type="http://schemas.openxmlformats.org/officeDocument/2006/relationships/hyperlink" Target="http://pbs.twimg.com/profile_images/856508969568935936/4szM0464_normal.jpg"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74" Type="http://schemas.openxmlformats.org/officeDocument/2006/relationships/hyperlink" Target="https://included.co/tips-selling-coworking-spaces/" TargetMode="External"/><Relationship Id="rId805" Type="http://schemas.openxmlformats.org/officeDocument/2006/relationships/hyperlink" Target="http://www.myfrugalbusiness.com/2017/03/powerful-social-media-marketing-ideas-startup.html" TargetMode="External"/><Relationship Id="rId1228" Type="http://schemas.openxmlformats.org/officeDocument/2006/relationships/hyperlink" Target="https://pbs.twimg.com/media/DYp-gw8WAAAbW6W.jpg" TargetMode="External"/><Relationship Id="rId1435" Type="http://schemas.openxmlformats.org/officeDocument/2006/relationships/hyperlink" Target="http://pbs.twimg.com/profile_images/842543369993830401/_CGOtYrU_normal.jpg" TargetMode="External"/><Relationship Id="rId1642" Type="http://schemas.openxmlformats.org/officeDocument/2006/relationships/hyperlink" Target="http://pbs.twimg.com/profile_images/938179777604677634/kuDnl0PS_normal.jpg" TargetMode="External"/><Relationship Id="rId2900" Type="http://schemas.openxmlformats.org/officeDocument/2006/relationships/hyperlink" Target="https://twitter.com/" TargetMode="External"/><Relationship Id="rId1502" Type="http://schemas.openxmlformats.org/officeDocument/2006/relationships/hyperlink" Target="https://pbs.twimg.com/media/DPbGt0oUQAIiyYS.jpg" TargetMode="External"/><Relationship Id="rId388" Type="http://schemas.openxmlformats.org/officeDocument/2006/relationships/hyperlink" Target="http://businessaspects.co.uk/2018/01/25/social-selling-roger-hamilton/?utm_source=Twitter" TargetMode="External"/><Relationship Id="rId2069" Type="http://schemas.openxmlformats.org/officeDocument/2006/relationships/hyperlink" Target="http://pbs.twimg.com/profile_images/975215204211576832/hEeb-J9P_normal.jpg" TargetMode="External"/><Relationship Id="rId3467" Type="http://schemas.openxmlformats.org/officeDocument/2006/relationships/hyperlink" Target="https://twitter.com/" TargetMode="External"/><Relationship Id="rId3674" Type="http://schemas.openxmlformats.org/officeDocument/2006/relationships/hyperlink" Target="https://twitter.com/" TargetMode="External"/><Relationship Id="rId595" Type="http://schemas.openxmlformats.org/officeDocument/2006/relationships/hyperlink" Target="http://www.thought-horizon.com/th117-b2b-customer-experience-lead-nurturing-social-selling-2/" TargetMode="External"/><Relationship Id="rId2276" Type="http://schemas.openxmlformats.org/officeDocument/2006/relationships/hyperlink" Target="http://pbs.twimg.com/profile_images/770244132417605633/BQo293S6_normal.jpg" TargetMode="External"/><Relationship Id="rId2483" Type="http://schemas.openxmlformats.org/officeDocument/2006/relationships/hyperlink" Target="http://pbs.twimg.com/profile_images/856508969568935936/4szM0464_normal.jpg" TargetMode="External"/><Relationship Id="rId2690" Type="http://schemas.openxmlformats.org/officeDocument/2006/relationships/hyperlink" Target="https://twitter.com/" TargetMode="External"/><Relationship Id="rId3327" Type="http://schemas.openxmlformats.org/officeDocument/2006/relationships/hyperlink" Target="https://twitter.com/" TargetMode="External"/><Relationship Id="rId3534" Type="http://schemas.openxmlformats.org/officeDocument/2006/relationships/hyperlink" Target="https://twitter.com/" TargetMode="External"/><Relationship Id="rId3741" Type="http://schemas.openxmlformats.org/officeDocument/2006/relationships/hyperlink" Target="https://twitter.com/" TargetMode="External"/><Relationship Id="rId248" Type="http://schemas.openxmlformats.org/officeDocument/2006/relationships/hyperlink" Target="http://www.social-experts.net/forget-cold-calls-what-do-you-think-about-warm-calls/?utm_content=buffer867f4&amp;utm_medium=social&amp;utm_source=twitter.com&amp;utm_campaign=buffer" TargetMode="External"/><Relationship Id="rId455" Type="http://schemas.openxmlformats.org/officeDocument/2006/relationships/hyperlink" Target="https://lnkd.in/gD2XScB" TargetMode="External"/><Relationship Id="rId662" Type="http://schemas.openxmlformats.org/officeDocument/2006/relationships/hyperlink" Target="http://exponentialsales.com/2018/01/15/still-selling-like-1999/" TargetMode="External"/><Relationship Id="rId1085" Type="http://schemas.openxmlformats.org/officeDocument/2006/relationships/hyperlink" Target="https://pbs.twimg.com/media/DYGd8fRVwAEVDOr.jpg" TargetMode="External"/><Relationship Id="rId1292" Type="http://schemas.openxmlformats.org/officeDocument/2006/relationships/hyperlink" Target="https://pbs.twimg.com/media/DYldNiYX0AEBBtP.jpg" TargetMode="External"/><Relationship Id="rId2136" Type="http://schemas.openxmlformats.org/officeDocument/2006/relationships/hyperlink" Target="https://pbs.twimg.com/media/DXSvxH4VAAEOWy0.jpg" TargetMode="External"/><Relationship Id="rId2343" Type="http://schemas.openxmlformats.org/officeDocument/2006/relationships/hyperlink" Target="http://pbs.twimg.com/profile_images/1129115682/40222_123899460989128_100001072256821_128730_5433521_n_normal.jpg" TargetMode="External"/><Relationship Id="rId2550" Type="http://schemas.openxmlformats.org/officeDocument/2006/relationships/hyperlink" Target="https://pbs.twimg.com/media/DWvl3_kVoAAP3vy.jpg" TargetMode="External"/><Relationship Id="rId3601" Type="http://schemas.openxmlformats.org/officeDocument/2006/relationships/hyperlink" Target="https://twitter.com/" TargetMode="External"/><Relationship Id="rId108" Type="http://schemas.openxmlformats.org/officeDocument/2006/relationships/hyperlink" Target="https://www.sohosalescoaching.com/2018/03/08/social-selling-strategies/" TargetMode="External"/><Relationship Id="rId315" Type="http://schemas.openxmlformats.org/officeDocument/2006/relationships/hyperlink" Target="https://www.youtube.com/watch?v=SKNW2cMMHow&amp;feature=youtu.be&amp;utm_content=bufferbfcbd&amp;utm_medium=social&amp;utm_source=twitter.com&amp;utm_campaign=buffer" TargetMode="External"/><Relationship Id="rId522" Type="http://schemas.openxmlformats.org/officeDocument/2006/relationships/hyperlink" Target="https://www.linkedin.com/pulse/how-orchestrate-your-sales-inbound-marketing-kohei-kurihara/?published=t&amp;utm_content=buffer7cffd&amp;utm_medium=social&amp;utm_source=twitter.com&amp;utm_campaign=buffer" TargetMode="External"/><Relationship Id="rId1152" Type="http://schemas.openxmlformats.org/officeDocument/2006/relationships/hyperlink" Target="https://pbs.twimg.com/media/DYF9cKXXUAAh1v7.jpg" TargetMode="External"/><Relationship Id="rId2203" Type="http://schemas.openxmlformats.org/officeDocument/2006/relationships/hyperlink" Target="http://pbs.twimg.com/profile_images/930859532263202816/mFwfYR8W_normal.jpg" TargetMode="External"/><Relationship Id="rId2410" Type="http://schemas.openxmlformats.org/officeDocument/2006/relationships/hyperlink" Target="http://pbs.twimg.com/profile_images/809115567927898114/bmGtTFt-_normal.jpg" TargetMode="External"/><Relationship Id="rId1012" Type="http://schemas.openxmlformats.org/officeDocument/2006/relationships/hyperlink" Target="https://pbs.twimg.com/media/DXnnnWPVwAATJGr.jpg" TargetMode="External"/><Relationship Id="rId1969" Type="http://schemas.openxmlformats.org/officeDocument/2006/relationships/hyperlink" Target="http://pbs.twimg.com/profile_images/3119962297/5dbf1edd89534df985564def38d2995e_normal.jpeg" TargetMode="External"/><Relationship Id="rId3184" Type="http://schemas.openxmlformats.org/officeDocument/2006/relationships/hyperlink" Target="https://twitter.com/" TargetMode="External"/><Relationship Id="rId1829" Type="http://schemas.openxmlformats.org/officeDocument/2006/relationships/hyperlink" Target="http://pbs.twimg.com/profile_images/881861321/Boy_in_mirror_normal.jpg" TargetMode="External"/><Relationship Id="rId3391" Type="http://schemas.openxmlformats.org/officeDocument/2006/relationships/hyperlink" Target="https://twitter.com/" TargetMode="External"/><Relationship Id="rId3044" Type="http://schemas.openxmlformats.org/officeDocument/2006/relationships/hyperlink" Target="https://twitter.com/" TargetMode="External"/><Relationship Id="rId3251" Type="http://schemas.openxmlformats.org/officeDocument/2006/relationships/hyperlink" Target="https://twitter.com/" TargetMode="External"/><Relationship Id="rId172" Type="http://schemas.openxmlformats.org/officeDocument/2006/relationships/hyperlink" Target="http://twib.in/l/p5zeopdGdrgA" TargetMode="External"/><Relationship Id="rId2060" Type="http://schemas.openxmlformats.org/officeDocument/2006/relationships/hyperlink" Target="https://pbs.twimg.com/media/DXsbPZcWsAEuhqc.jpg" TargetMode="External"/><Relationship Id="rId3111" Type="http://schemas.openxmlformats.org/officeDocument/2006/relationships/hyperlink" Target="https://twitter.com/" TargetMode="External"/><Relationship Id="rId989" Type="http://schemas.openxmlformats.org/officeDocument/2006/relationships/hyperlink" Target="https://pbs.twimg.com/media/DYWpdhbWAAAidsQ.jpg" TargetMode="External"/><Relationship Id="rId2877" Type="http://schemas.openxmlformats.org/officeDocument/2006/relationships/hyperlink" Target="https://twitter.com/" TargetMode="External"/><Relationship Id="rId849" Type="http://schemas.openxmlformats.org/officeDocument/2006/relationships/hyperlink" Target="http://www.social-experts.net/telesales-pipeline-filling-trick/?utm_content=bufferef389&amp;utm_medium=social&amp;utm_source=linkedin.com&amp;utm_campaign=buffer" TargetMode="External"/><Relationship Id="rId1479" Type="http://schemas.openxmlformats.org/officeDocument/2006/relationships/hyperlink" Target="https://pbs.twimg.com/media/DUdt7_OW0AAzdG_.jpg" TargetMode="External"/><Relationship Id="rId1686" Type="http://schemas.openxmlformats.org/officeDocument/2006/relationships/hyperlink" Target="https://pbs.twimg.com/media/DYBRpWRX0AAbvUD.jpg" TargetMode="External"/><Relationship Id="rId1339" Type="http://schemas.openxmlformats.org/officeDocument/2006/relationships/hyperlink" Target="https://pbs.twimg.com/media/DHwmTGIUIAAiSuU.jpg" TargetMode="External"/><Relationship Id="rId1893" Type="http://schemas.openxmlformats.org/officeDocument/2006/relationships/hyperlink" Target="http://abs.twimg.com/sticky/default_profile_images/default_profile_normal.png"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709" Type="http://schemas.openxmlformats.org/officeDocument/2006/relationships/hyperlink" Target="https://www.ebay.com/itm/112803190827?ul_noapp=true" TargetMode="External"/><Relationship Id="rId916" Type="http://schemas.openxmlformats.org/officeDocument/2006/relationships/hyperlink" Target="http://bit.ly/2oQ2KU5" TargetMode="External"/><Relationship Id="rId1546" Type="http://schemas.openxmlformats.org/officeDocument/2006/relationships/hyperlink" Target="http://pbs.twimg.com/profile_images/908740674648002560/9p3y73ET_normal.jpg" TargetMode="External"/><Relationship Id="rId1753" Type="http://schemas.openxmlformats.org/officeDocument/2006/relationships/hyperlink" Target="http://pbs.twimg.com/profile_images/2303569696/kjg5n8gnswbwm3oypije_normal.jpeg" TargetMode="External"/><Relationship Id="rId1960" Type="http://schemas.openxmlformats.org/officeDocument/2006/relationships/hyperlink" Target="https://pbs.twimg.com/media/DAzj9Q6V0AA-3_L.jpg" TargetMode="External"/><Relationship Id="rId2804" Type="http://schemas.openxmlformats.org/officeDocument/2006/relationships/hyperlink" Target="https://twitter.com/" TargetMode="External"/><Relationship Id="rId45" Type="http://schemas.openxmlformats.org/officeDocument/2006/relationships/hyperlink" Target="http://sumo.ly/JiIi" TargetMode="External"/><Relationship Id="rId1406" Type="http://schemas.openxmlformats.org/officeDocument/2006/relationships/hyperlink" Target="http://pbs.twimg.com/profile_images/3117804713/80c7c5200dd70753dc75e031576af96c_normal.jpeg" TargetMode="External"/><Relationship Id="rId1613" Type="http://schemas.openxmlformats.org/officeDocument/2006/relationships/hyperlink" Target="https://pbs.twimg.com/media/DX5EjTjUMAAQmCM.jpg" TargetMode="External"/><Relationship Id="rId1820" Type="http://schemas.openxmlformats.org/officeDocument/2006/relationships/hyperlink" Target="https://pbs.twimg.com/media/DYVNgAoU0AAN66l.jpg" TargetMode="External"/><Relationship Id="rId3578" Type="http://schemas.openxmlformats.org/officeDocument/2006/relationships/hyperlink" Target="https://twitter.com/" TargetMode="External"/><Relationship Id="rId3785" Type="http://schemas.openxmlformats.org/officeDocument/2006/relationships/hyperlink" Target="https://api.twitter.com/1.1/geo/id/11b265867d9d1ff2.json" TargetMode="External"/><Relationship Id="rId499" Type="http://schemas.openxmlformats.org/officeDocument/2006/relationships/hyperlink" Target="https://www.linkedin.com/pulse/why-your-sales-onboarding-process-broken-timothy-tim-hughes" TargetMode="External"/><Relationship Id="rId2387" Type="http://schemas.openxmlformats.org/officeDocument/2006/relationships/hyperlink" Target="http://pbs.twimg.com/profile_images/761642165286084609/VwbpOm8W_normal.jpg" TargetMode="External"/><Relationship Id="rId2594" Type="http://schemas.openxmlformats.org/officeDocument/2006/relationships/hyperlink" Target="https://twitter.com/" TargetMode="External"/><Relationship Id="rId3438" Type="http://schemas.openxmlformats.org/officeDocument/2006/relationships/hyperlink" Target="https://twitter.com/" TargetMode="External"/><Relationship Id="rId3645" Type="http://schemas.openxmlformats.org/officeDocument/2006/relationships/hyperlink" Target="https://twitter.com/" TargetMode="External"/><Relationship Id="rId359" Type="http://schemas.openxmlformats.org/officeDocument/2006/relationships/hyperlink" Target="http://adtype.net/crs.html" TargetMode="External"/><Relationship Id="rId566" Type="http://schemas.openxmlformats.org/officeDocument/2006/relationships/hyperlink" Target="http://www.myfrugalbusiness.com/2018/01/effective-digital-marketing-techniques.html" TargetMode="External"/><Relationship Id="rId773" Type="http://schemas.openxmlformats.org/officeDocument/2006/relationships/hyperlink" Target="https://www.ebay.com/ulk/itm/112860874194" TargetMode="External"/><Relationship Id="rId1196" Type="http://schemas.openxmlformats.org/officeDocument/2006/relationships/hyperlink" Target="https://pbs.twimg.com/media/DXx2dQRV4AA7T05.jpg" TargetMode="External"/><Relationship Id="rId2247" Type="http://schemas.openxmlformats.org/officeDocument/2006/relationships/hyperlink" Target="http://pbs.twimg.com/profile_images/963645029859328004/WzmvqNHT_normal.jpg" TargetMode="External"/><Relationship Id="rId2454" Type="http://schemas.openxmlformats.org/officeDocument/2006/relationships/hyperlink" Target="https://pbs.twimg.com/media/DYhE-OTW0AEx5M6.jpg" TargetMode="External"/><Relationship Id="rId3505" Type="http://schemas.openxmlformats.org/officeDocument/2006/relationships/hyperlink" Target="https://twitter.com/" TargetMode="External"/><Relationship Id="rId219" Type="http://schemas.openxmlformats.org/officeDocument/2006/relationships/hyperlink" Target="http://www.myfrugalbusiness.com/2017/03/powerful-social-media-marketing-ideas-startup.html" TargetMode="External"/><Relationship Id="rId426" Type="http://schemas.openxmlformats.org/officeDocument/2006/relationships/hyperlink" Target="https://ibm.biz/digitalweek" TargetMode="External"/><Relationship Id="rId633" Type="http://schemas.openxmlformats.org/officeDocument/2006/relationships/hyperlink" Target="https://smallbiztrends.com/2018/03/mobile-social-media-app-statistics.html" TargetMode="External"/><Relationship Id="rId980" Type="http://schemas.openxmlformats.org/officeDocument/2006/relationships/hyperlink" Target="https://pbs.twimg.com/media/DYkZo82WsAA_ft9.jpg" TargetMode="External"/><Relationship Id="rId1056" Type="http://schemas.openxmlformats.org/officeDocument/2006/relationships/hyperlink" Target="https://pbs.twimg.com/media/DXsrQTvWAAE_PJ5.jpg" TargetMode="External"/><Relationship Id="rId1263" Type="http://schemas.openxmlformats.org/officeDocument/2006/relationships/hyperlink" Target="https://pbs.twimg.com/media/DX0ajHzVwAEd9ff.jpg" TargetMode="External"/><Relationship Id="rId2107" Type="http://schemas.openxmlformats.org/officeDocument/2006/relationships/hyperlink" Target="http://pbs.twimg.com/profile_images/680664933764210688/9cci8XW__normal.jpg" TargetMode="External"/><Relationship Id="rId2314" Type="http://schemas.openxmlformats.org/officeDocument/2006/relationships/hyperlink" Target="http://pbs.twimg.com/profile_images/909075667433644033/3IsGUKbQ_normal.jpg" TargetMode="External"/><Relationship Id="rId2661" Type="http://schemas.openxmlformats.org/officeDocument/2006/relationships/hyperlink" Target="https://twitter.com/" TargetMode="External"/><Relationship Id="rId3712" Type="http://schemas.openxmlformats.org/officeDocument/2006/relationships/hyperlink" Target="https://twitter.com/" TargetMode="External"/><Relationship Id="rId840" Type="http://schemas.openxmlformats.org/officeDocument/2006/relationships/hyperlink" Target="http://www.social-experts.net/berlin-startups-content-strategy/?utm_content=buffere161f&amp;utm_medium=social&amp;utm_source=twitter.com&amp;utm_campaign=buffer" TargetMode="External"/><Relationship Id="rId1470" Type="http://schemas.openxmlformats.org/officeDocument/2006/relationships/hyperlink" Target="http://pbs.twimg.com/profile_images/950773695076884483/RXwb3QLC_normal.jpg" TargetMode="External"/><Relationship Id="rId2521" Type="http://schemas.openxmlformats.org/officeDocument/2006/relationships/hyperlink" Target="http://pbs.twimg.com/profile_images/760187862671294469/oAq30aym_normal.jpg" TargetMode="External"/><Relationship Id="rId700" Type="http://schemas.openxmlformats.org/officeDocument/2006/relationships/hyperlink" Target="http://www.social-experts.net/sales-navigator-smash-q1-q2-number/?utm_content=buffer5e84c&amp;utm_medium=social&amp;utm_source=twitter.com&amp;utm_campaign=buffer" TargetMode="External"/><Relationship Id="rId1123" Type="http://schemas.openxmlformats.org/officeDocument/2006/relationships/hyperlink" Target="https://pbs.twimg.com/media/DAsu-L-XUAEl2wA.jpg" TargetMode="External"/><Relationship Id="rId1330" Type="http://schemas.openxmlformats.org/officeDocument/2006/relationships/hyperlink" Target="https://pbs.twimg.com/media/DYaKZbYX0AAOMfp.jpg" TargetMode="External"/><Relationship Id="rId3088" Type="http://schemas.openxmlformats.org/officeDocument/2006/relationships/hyperlink" Target="https://twitter.com/" TargetMode="External"/><Relationship Id="rId3295" Type="http://schemas.openxmlformats.org/officeDocument/2006/relationships/hyperlink" Target="https://twitter.com/" TargetMode="External"/><Relationship Id="rId3155" Type="http://schemas.openxmlformats.org/officeDocument/2006/relationships/hyperlink" Target="https://twitter.com/" TargetMode="External"/><Relationship Id="rId3362" Type="http://schemas.openxmlformats.org/officeDocument/2006/relationships/hyperlink" Target="https://twitter.com/" TargetMode="External"/><Relationship Id="rId283" Type="http://schemas.openxmlformats.org/officeDocument/2006/relationships/hyperlink" Target="http://www.myfrugalbusiness.com/2017/12/lead-generation-hacks-grow-sales.html" TargetMode="External"/><Relationship Id="rId490" Type="http://schemas.openxmlformats.org/officeDocument/2006/relationships/hyperlink" Target="https://buff.ly/2FoCxSQ" TargetMode="External"/><Relationship Id="rId2171" Type="http://schemas.openxmlformats.org/officeDocument/2006/relationships/hyperlink" Target="https://pbs.twimg.com/media/DYqLL9VU0AA3tWh.jpg" TargetMode="External"/><Relationship Id="rId3015" Type="http://schemas.openxmlformats.org/officeDocument/2006/relationships/hyperlink" Target="https://twitter.com/" TargetMode="External"/><Relationship Id="rId3222" Type="http://schemas.openxmlformats.org/officeDocument/2006/relationships/hyperlink" Target="https://twitter.com/" TargetMode="External"/><Relationship Id="rId143" Type="http://schemas.openxmlformats.org/officeDocument/2006/relationships/hyperlink" Target="http://bit.ly/2Fex0Bg" TargetMode="External"/><Relationship Id="rId350" Type="http://schemas.openxmlformats.org/officeDocument/2006/relationships/hyperlink" Target="https://www.clydes.fr/entrepreneurs-15-conseils-pour-etre-visible-sur-les-reseaux-sociaux/?utm_content=buffer7444e&amp;utm_medium=social&amp;utm_source=twitter.com&amp;utm_campaign=buffer" TargetMode="External"/><Relationship Id="rId2031" Type="http://schemas.openxmlformats.org/officeDocument/2006/relationships/hyperlink" Target="http://pbs.twimg.com/profile_images/702765584191086592/U0hGEUT3_normal.jpg" TargetMode="External"/><Relationship Id="rId9" Type="http://schemas.openxmlformats.org/officeDocument/2006/relationships/hyperlink" Target="http://www.myfrugalbusiness.com/2017/11/ways-website-promote-optimize-seo.html" TargetMode="External"/><Relationship Id="rId210" Type="http://schemas.openxmlformats.org/officeDocument/2006/relationships/hyperlink" Target="http://www.myfrugalbusiness.com/2017/11/instagram-social-media-marketing-tips-ig.html" TargetMode="External"/><Relationship Id="rId2988" Type="http://schemas.openxmlformats.org/officeDocument/2006/relationships/hyperlink" Target="https://twitter.com/" TargetMode="External"/><Relationship Id="rId1797" Type="http://schemas.openxmlformats.org/officeDocument/2006/relationships/hyperlink" Target="http://pbs.twimg.com/profile_images/916008710245355520/1Hycg-Lh_normal.jpg" TargetMode="External"/><Relationship Id="rId2848" Type="http://schemas.openxmlformats.org/officeDocument/2006/relationships/hyperlink" Target="https://twitter.com/" TargetMode="External"/><Relationship Id="rId89" Type="http://schemas.openxmlformats.org/officeDocument/2006/relationships/hyperlink" Target="http://sumo.ly/JiIi" TargetMode="External"/><Relationship Id="rId1657" Type="http://schemas.openxmlformats.org/officeDocument/2006/relationships/hyperlink" Target="http://pbs.twimg.com/profile_images/635224559868706816/FRMSais4_normal.jpg" TargetMode="External"/><Relationship Id="rId1864" Type="http://schemas.openxmlformats.org/officeDocument/2006/relationships/hyperlink" Target="http://pbs.twimg.com/profile_images/920666564608880641/cf_BcOCu_normal.jpg"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1517" Type="http://schemas.openxmlformats.org/officeDocument/2006/relationships/hyperlink" Target="https://pbs.twimg.com/media/DXx2XOqXcAAVtuV.jpg" TargetMode="External"/><Relationship Id="rId1724" Type="http://schemas.openxmlformats.org/officeDocument/2006/relationships/hyperlink" Target="http://pbs.twimg.com/profile_images/955473759984672769/ZyOI-kCp_normal.jpg" TargetMode="External"/><Relationship Id="rId16" Type="http://schemas.openxmlformats.org/officeDocument/2006/relationships/hyperlink" Target="http://k6.re/f9M3h" TargetMode="External"/><Relationship Id="rId1931" Type="http://schemas.openxmlformats.org/officeDocument/2006/relationships/hyperlink" Target="https://pbs.twimg.com/media/DYF9cKXXUAAh1v7.jpg" TargetMode="External"/><Relationship Id="rId3689" Type="http://schemas.openxmlformats.org/officeDocument/2006/relationships/hyperlink" Target="https://twitter.com/" TargetMode="External"/><Relationship Id="rId2498" Type="http://schemas.openxmlformats.org/officeDocument/2006/relationships/hyperlink" Target="https://pbs.twimg.com/media/DX7H-aEW4AACCRf.jpg" TargetMode="External"/><Relationship Id="rId3549" Type="http://schemas.openxmlformats.org/officeDocument/2006/relationships/hyperlink" Target="https://twitter.com/" TargetMode="External"/><Relationship Id="rId677" Type="http://schemas.openxmlformats.org/officeDocument/2006/relationships/hyperlink" Target="https://www.fillthefunnel.com/twitter-drops-the-hammer/" TargetMode="External"/><Relationship Id="rId2358" Type="http://schemas.openxmlformats.org/officeDocument/2006/relationships/hyperlink" Target="http://pbs.twimg.com/profile_images/1129115682/40222_123899460989128_100001072256821_128730_5433521_n_normal.jpg" TargetMode="External"/><Relationship Id="rId3756" Type="http://schemas.openxmlformats.org/officeDocument/2006/relationships/hyperlink" Target="https://twitter.com/" TargetMode="External"/><Relationship Id="rId884" Type="http://schemas.openxmlformats.org/officeDocument/2006/relationships/hyperlink" Target="http://www.social-experts.net/people-dont-choose-emails/" TargetMode="External"/><Relationship Id="rId2565" Type="http://schemas.openxmlformats.org/officeDocument/2006/relationships/hyperlink" Target="https://pbs.twimg.com/media/DWvl3_kVoAAP3vy.jpg" TargetMode="External"/><Relationship Id="rId2772" Type="http://schemas.openxmlformats.org/officeDocument/2006/relationships/hyperlink" Target="https://twitter.com/" TargetMode="External"/><Relationship Id="rId3409" Type="http://schemas.openxmlformats.org/officeDocument/2006/relationships/hyperlink" Target="https://twitter.com/" TargetMode="External"/><Relationship Id="rId3616" Type="http://schemas.openxmlformats.org/officeDocument/2006/relationships/hyperlink" Target="https://twitter.com/" TargetMode="External"/><Relationship Id="rId537" Type="http://schemas.openxmlformats.org/officeDocument/2006/relationships/hyperlink" Target="https://www.inc.com/john-white/here-are-the-exact-words-to-use-on-social-media-to.html" TargetMode="External"/><Relationship Id="rId744" Type="http://schemas.openxmlformats.org/officeDocument/2006/relationships/hyperlink" Target="http://www.ebay.com/itm/371928721075?ul_noapp=true" TargetMode="External"/><Relationship Id="rId951" Type="http://schemas.openxmlformats.org/officeDocument/2006/relationships/hyperlink" Target="http://www.myfrugalbusiness.com/2017/12/digital-marketing-management-mistakes-minimize.html" TargetMode="External"/><Relationship Id="rId1167" Type="http://schemas.openxmlformats.org/officeDocument/2006/relationships/hyperlink" Target="https://pbs.twimg.com/media/DX3AFqJWkAAfrxh.png" TargetMode="External"/><Relationship Id="rId1374" Type="http://schemas.openxmlformats.org/officeDocument/2006/relationships/hyperlink" Target="https://pbs.twimg.com/tweet_video_thumb/DYkMFNZW4AEd_nt.jpg" TargetMode="External"/><Relationship Id="rId1581" Type="http://schemas.openxmlformats.org/officeDocument/2006/relationships/hyperlink" Target="https://pbs.twimg.com/media/Bu6xxlxIIAAprFC.png" TargetMode="External"/><Relationship Id="rId2218" Type="http://schemas.openxmlformats.org/officeDocument/2006/relationships/hyperlink" Target="http://pbs.twimg.com/profile_images/900825127780196352/RJhV8_wH_normal.jpg" TargetMode="External"/><Relationship Id="rId2425" Type="http://schemas.openxmlformats.org/officeDocument/2006/relationships/hyperlink" Target="https://pbs.twimg.com/tweet_video_thumb/DXxyXUKW4AAUAf-.jpg" TargetMode="External"/><Relationship Id="rId2632" Type="http://schemas.openxmlformats.org/officeDocument/2006/relationships/hyperlink" Target="https://twitter.com/" TargetMode="External"/><Relationship Id="rId80" Type="http://schemas.openxmlformats.org/officeDocument/2006/relationships/hyperlink" Target="https://buff.ly/2tomSBi" TargetMode="External"/><Relationship Id="rId604" Type="http://schemas.openxmlformats.org/officeDocument/2006/relationships/hyperlink" Target="http://socialsellingmasters.com/training/2016/how-to-create-a-winning-linkedin-headline/?utm_source=ReviveOldPost&amp;utm_medium=social&amp;utm_campaign=ReviveOldPost" TargetMode="External"/><Relationship Id="rId811" Type="http://schemas.openxmlformats.org/officeDocument/2006/relationships/hyperlink" Target="http://www.myfrugalbusiness.com/2018/02/save-money-marketing-digital-social-media-bootstrap.html" TargetMode="External"/><Relationship Id="rId1027" Type="http://schemas.openxmlformats.org/officeDocument/2006/relationships/hyperlink" Target="https://pbs.twimg.com/media/DXx6o3DWkAEz3CK.png" TargetMode="External"/><Relationship Id="rId1234" Type="http://schemas.openxmlformats.org/officeDocument/2006/relationships/hyperlink" Target="https://pbs.twimg.com/media/DYa3uyoVQAEgB8Y.jpg" TargetMode="External"/><Relationship Id="rId1441" Type="http://schemas.openxmlformats.org/officeDocument/2006/relationships/hyperlink" Target="http://pbs.twimg.com/profile_images/963079632340754432/wNUxF0Kw_normal.jpg" TargetMode="External"/><Relationship Id="rId1301" Type="http://schemas.openxmlformats.org/officeDocument/2006/relationships/hyperlink" Target="https://pbs.twimg.com/media/DYlMfuIVMAAV034.jpg" TargetMode="External"/><Relationship Id="rId3199" Type="http://schemas.openxmlformats.org/officeDocument/2006/relationships/hyperlink" Target="https://twitter.com/" TargetMode="External"/><Relationship Id="rId3059" Type="http://schemas.openxmlformats.org/officeDocument/2006/relationships/hyperlink" Target="https://twitter.com/" TargetMode="External"/><Relationship Id="rId3266" Type="http://schemas.openxmlformats.org/officeDocument/2006/relationships/hyperlink" Target="https://twitter.com/" TargetMode="External"/><Relationship Id="rId3473" Type="http://schemas.openxmlformats.org/officeDocument/2006/relationships/hyperlink" Target="https://twitter.com/" TargetMode="External"/><Relationship Id="rId187" Type="http://schemas.openxmlformats.org/officeDocument/2006/relationships/hyperlink" Target="http://bit.ly/2IhcqPh" TargetMode="External"/><Relationship Id="rId394" Type="http://schemas.openxmlformats.org/officeDocument/2006/relationships/hyperlink" Target="https://www.linkedin.com/feed/update/urn:li:activity:6308541944314228736" TargetMode="External"/><Relationship Id="rId2075" Type="http://schemas.openxmlformats.org/officeDocument/2006/relationships/hyperlink" Target="https://pbs.twimg.com/media/DYlFnQVX0AAkO-S.jpg" TargetMode="External"/><Relationship Id="rId2282" Type="http://schemas.openxmlformats.org/officeDocument/2006/relationships/hyperlink" Target="http://pbs.twimg.com/profile_images/975405339242713088/3JM8nIQ4_normal.jpg" TargetMode="External"/><Relationship Id="rId3126" Type="http://schemas.openxmlformats.org/officeDocument/2006/relationships/hyperlink" Target="https://twitter.com/" TargetMode="External"/><Relationship Id="rId3680" Type="http://schemas.openxmlformats.org/officeDocument/2006/relationships/hyperlink" Target="https://twitter.com/" TargetMode="External"/><Relationship Id="rId254" Type="http://schemas.openxmlformats.org/officeDocument/2006/relationships/hyperlink" Target="https://www.skillslab.io/blog/create-content-for-social-selling" TargetMode="External"/><Relationship Id="rId1091" Type="http://schemas.openxmlformats.org/officeDocument/2006/relationships/hyperlink" Target="https://pbs.twimg.com/media/DXnomHGX0AANco8.jpg" TargetMode="External"/><Relationship Id="rId3333" Type="http://schemas.openxmlformats.org/officeDocument/2006/relationships/hyperlink" Target="https://twitter.com/" TargetMode="External"/><Relationship Id="rId3540" Type="http://schemas.openxmlformats.org/officeDocument/2006/relationships/hyperlink" Target="https://twitter.com/" TargetMode="External"/><Relationship Id="rId114" Type="http://schemas.openxmlformats.org/officeDocument/2006/relationships/hyperlink" Target="http://www.myfrugalbusiness.com/2018/02/save-money-marketing-digital-social-media-bootstrap.html" TargetMode="External"/><Relationship Id="rId461" Type="http://schemas.openxmlformats.org/officeDocument/2006/relationships/hyperlink" Target="https://www.linkedin.com/pulse/importance-kpis-social-media-marketing-dennis-koutoudis/" TargetMode="External"/><Relationship Id="rId2142" Type="http://schemas.openxmlformats.org/officeDocument/2006/relationships/hyperlink" Target="http://pbs.twimg.com/profile_images/676153819798065152/JkwueaWj_normal.jpg" TargetMode="External"/><Relationship Id="rId3400" Type="http://schemas.openxmlformats.org/officeDocument/2006/relationships/hyperlink" Target="https://twitter.com/" TargetMode="External"/><Relationship Id="rId321" Type="http://schemas.openxmlformats.org/officeDocument/2006/relationships/hyperlink" Target="https://hubs.ly/H0b4PvX0" TargetMode="External"/><Relationship Id="rId2002" Type="http://schemas.openxmlformats.org/officeDocument/2006/relationships/hyperlink" Target="http://pbs.twimg.com/profile_images/924987148536893440/XqD5PpfN_normal.jpg" TargetMode="External"/><Relationship Id="rId2959" Type="http://schemas.openxmlformats.org/officeDocument/2006/relationships/hyperlink" Target="https://twitter.com/" TargetMode="External"/><Relationship Id="rId1768" Type="http://schemas.openxmlformats.org/officeDocument/2006/relationships/hyperlink" Target="https://pbs.twimg.com/media/DXsnq15UMAAESMg.jpg" TargetMode="External"/><Relationship Id="rId2819" Type="http://schemas.openxmlformats.org/officeDocument/2006/relationships/hyperlink" Target="https://twitter.com/" TargetMode="External"/><Relationship Id="rId1628" Type="http://schemas.openxmlformats.org/officeDocument/2006/relationships/hyperlink" Target="https://pbs.twimg.com/media/DX2cVmwV4AMW2rd.jpg" TargetMode="External"/><Relationship Id="rId1975" Type="http://schemas.openxmlformats.org/officeDocument/2006/relationships/hyperlink" Target="https://pbs.twimg.com/media/DYa2VvqU8AAuV0V.jpg" TargetMode="External"/><Relationship Id="rId3190" Type="http://schemas.openxmlformats.org/officeDocument/2006/relationships/hyperlink" Target="https://twitter.com/" TargetMode="External"/><Relationship Id="rId1835" Type="http://schemas.openxmlformats.org/officeDocument/2006/relationships/hyperlink" Target="http://pbs.twimg.com/profile_images/972201676412252160/ce_KY9ZB_normal.jpg" TargetMode="External"/><Relationship Id="rId3050" Type="http://schemas.openxmlformats.org/officeDocument/2006/relationships/hyperlink" Target="https://twitter.com/" TargetMode="External"/><Relationship Id="rId1902" Type="http://schemas.openxmlformats.org/officeDocument/2006/relationships/hyperlink" Target="https://pbs.twimg.com/media/DX8McNzWAAAyIk3.jpg" TargetMode="External"/><Relationship Id="rId788" Type="http://schemas.openxmlformats.org/officeDocument/2006/relationships/hyperlink" Target="https://www.ebay.com/itm/112381939468?ul_noapp=true" TargetMode="External"/><Relationship Id="rId995" Type="http://schemas.openxmlformats.org/officeDocument/2006/relationships/hyperlink" Target="https://pbs.twimg.com/media/DXnlI-1VQAANg8U.jpg" TargetMode="External"/><Relationship Id="rId2469" Type="http://schemas.openxmlformats.org/officeDocument/2006/relationships/hyperlink" Target="http://pbs.twimg.com/profile_images/816348493501571076/NP9ckrsv_normal.jpg"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3727" Type="http://schemas.openxmlformats.org/officeDocument/2006/relationships/hyperlink" Target="https://twitter.com/" TargetMode="External"/><Relationship Id="rId648" Type="http://schemas.openxmlformats.org/officeDocument/2006/relationships/hyperlink" Target="https://readyforsocial.com/826144d1511" TargetMode="External"/><Relationship Id="rId855" Type="http://schemas.openxmlformats.org/officeDocument/2006/relationships/hyperlink" Target="http://www.social-experts.net/make-go-person-industry/" TargetMode="External"/><Relationship Id="rId1278" Type="http://schemas.openxmlformats.org/officeDocument/2006/relationships/hyperlink" Target="https://pbs.twimg.com/media/DX2y5PZU0AA8Ty-.jpg" TargetMode="External"/><Relationship Id="rId1485" Type="http://schemas.openxmlformats.org/officeDocument/2006/relationships/hyperlink" Target="http://pbs.twimg.com/profile_images/901162860654370816/lvq0eIMh_normal.jpg" TargetMode="External"/><Relationship Id="rId1692" Type="http://schemas.openxmlformats.org/officeDocument/2006/relationships/hyperlink" Target="http://pbs.twimg.com/profile_images/2321296232/j3tbbhk3syv7hoz4d0cr_normal.jpeg" TargetMode="External"/><Relationship Id="rId2329" Type="http://schemas.openxmlformats.org/officeDocument/2006/relationships/hyperlink" Target="http://pbs.twimg.com/profile_images/909075667433644033/3IsGUKbQ_normal.jpg" TargetMode="External"/><Relationship Id="rId2536" Type="http://schemas.openxmlformats.org/officeDocument/2006/relationships/hyperlink" Target="http://pbs.twimg.com/profile_images/805109474352627712/WkaLDNMz_normal.jpg" TargetMode="External"/><Relationship Id="rId2743" Type="http://schemas.openxmlformats.org/officeDocument/2006/relationships/hyperlink" Target="https://twitter.com/" TargetMode="External"/><Relationship Id="rId508" Type="http://schemas.openxmlformats.org/officeDocument/2006/relationships/hyperlink" Target="https://sproutsocial.com/insights/hashtag-campaigns/" TargetMode="External"/><Relationship Id="rId715" Type="http://schemas.openxmlformats.org/officeDocument/2006/relationships/hyperlink" Target="http://www.ebay.com/itm/371866476229?ul_noapp=true" TargetMode="External"/><Relationship Id="rId922" Type="http://schemas.openxmlformats.org/officeDocument/2006/relationships/hyperlink" Target="http://www.social-experts.net/social-selling-the-symbiosis-of-human-and-technology/?utm_content=buffera41e5&amp;utm_medium=social&amp;utm_source=twitter.com&amp;utm_campaign=buffer" TargetMode="External"/><Relationship Id="rId1138" Type="http://schemas.openxmlformats.org/officeDocument/2006/relationships/hyperlink" Target="https://pbs.twimg.com/media/DX7g6ahVwAA1-yk.jpg" TargetMode="External"/><Relationship Id="rId1345" Type="http://schemas.openxmlformats.org/officeDocument/2006/relationships/hyperlink" Target="https://pbs.twimg.com/media/DPQjvMcVAAAz4s6.png" TargetMode="External"/><Relationship Id="rId1552" Type="http://schemas.openxmlformats.org/officeDocument/2006/relationships/hyperlink" Target="http://pbs.twimg.com/profile_images/971798505898610690/ebNm198__normal.jpg"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s>
</file>

<file path=xl/worksheets/_rels/sheet1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L1781"/>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style="3" hidden="1" customWidth="1"/>
    <col min="4" max="4" width="8.7109375" style="2" hidden="1" customWidth="1"/>
    <col min="5" max="5" width="7.7109375" style="2" hidden="1" customWidth="1"/>
    <col min="6" max="6" width="9.85546875" style="2" hidden="1" customWidth="1"/>
    <col min="7" max="7" width="11" style="3" hidden="1" customWidth="1"/>
    <col min="8" max="8" width="8" style="1" hidden="1" customWidth="1"/>
    <col min="9" max="9" width="12.28515625" style="3" hidden="1" customWidth="1"/>
    <col min="10" max="10" width="12.42578125" style="3" hidden="1" customWidth="1"/>
    <col min="11" max="11" width="15.5703125" style="3"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9.5703125" bestFit="1" customWidth="1"/>
    <col min="19" max="19" width="13.140625" bestFit="1" customWidth="1"/>
    <col min="20" max="20" width="13.28515625" bestFit="1" customWidth="1"/>
    <col min="21" max="21" width="11" bestFit="1" customWidth="1"/>
    <col min="22" max="22" width="14.7109375" bestFit="1" customWidth="1"/>
    <col min="23" max="23" width="13.42578125" bestFit="1" customWidth="1"/>
    <col min="24" max="24" width="14.42578125" bestFit="1" customWidth="1"/>
    <col min="25" max="25" width="10.5703125" bestFit="1" customWidth="1"/>
    <col min="26" max="26" width="12.140625" bestFit="1" customWidth="1"/>
    <col min="27" max="27" width="11.5703125" bestFit="1" customWidth="1"/>
    <col min="28" max="28" width="13.5703125" bestFit="1" customWidth="1"/>
    <col min="29" max="29" width="11.7109375" bestFit="1" customWidth="1"/>
    <col min="30" max="30" width="10.5703125" bestFit="1" customWidth="1"/>
    <col min="31" max="31" width="13.5703125" bestFit="1" customWidth="1"/>
    <col min="32" max="32" width="10.7109375" bestFit="1" customWidth="1"/>
    <col min="33" max="33" width="11.5703125" bestFit="1" customWidth="1"/>
    <col min="34" max="34" width="11.42578125" bestFit="1" customWidth="1"/>
    <col min="35" max="35" width="11" bestFit="1" customWidth="1"/>
    <col min="36" max="36" width="13.140625" bestFit="1" customWidth="1"/>
    <col min="37" max="37" width="10.85546875" bestFit="1" customWidth="1"/>
    <col min="38" max="38" width="13.140625" bestFit="1" customWidth="1"/>
    <col min="39" max="39" width="9.28515625" bestFit="1" customWidth="1"/>
    <col min="40" max="40" width="12.140625" bestFit="1" customWidth="1"/>
    <col min="41" max="41" width="12" bestFit="1" customWidth="1"/>
    <col min="42" max="42" width="13.5703125" bestFit="1" customWidth="1"/>
    <col min="43" max="43" width="20.85546875" bestFit="1" customWidth="1"/>
    <col min="44" max="44" width="19.7109375" bestFit="1" customWidth="1"/>
    <col min="45" max="45" width="17" bestFit="1" customWidth="1"/>
    <col min="46" max="46" width="10.28515625" bestFit="1" customWidth="1"/>
    <col min="47" max="47" width="15.5703125" bestFit="1" customWidth="1"/>
    <col min="48" max="48" width="11.7109375" bestFit="1" customWidth="1"/>
    <col min="49" max="49" width="10.28515625" bestFit="1" customWidth="1"/>
    <col min="50" max="50" width="8.5703125" bestFit="1" customWidth="1"/>
    <col min="51" max="52" width="8" bestFit="1" customWidth="1"/>
    <col min="53" max="53" width="14.42578125" customWidth="1"/>
    <col min="54" max="55" width="10.7109375" bestFit="1" customWidth="1"/>
    <col min="56" max="56" width="21.7109375" bestFit="1" customWidth="1"/>
    <col min="57" max="57" width="27" bestFit="1" customWidth="1"/>
    <col min="58" max="58" width="22.5703125" bestFit="1" customWidth="1"/>
    <col min="59" max="59" width="28" bestFit="1" customWidth="1"/>
    <col min="60" max="60" width="27.28515625" bestFit="1" customWidth="1"/>
    <col min="61" max="61" width="32.7109375" bestFit="1" customWidth="1"/>
    <col min="62" max="62" width="18.140625" bestFit="1" customWidth="1"/>
    <col min="63" max="63" width="22.28515625" bestFit="1" customWidth="1"/>
    <col min="64" max="64" width="15.140625" bestFit="1" customWidth="1"/>
  </cols>
  <sheetData>
    <row r="1" spans="1:64" x14ac:dyDescent="0.25">
      <c r="C1" s="16" t="s">
        <v>39</v>
      </c>
      <c r="D1" s="17"/>
      <c r="E1" s="17"/>
      <c r="F1" s="17"/>
      <c r="G1" s="16"/>
      <c r="H1" s="14" t="s">
        <v>43</v>
      </c>
      <c r="I1" s="50"/>
      <c r="J1" s="50"/>
      <c r="K1" s="33" t="s">
        <v>42</v>
      </c>
      <c r="L1" s="18" t="s">
        <v>40</v>
      </c>
      <c r="M1" s="18"/>
      <c r="N1" s="15" t="s">
        <v>41</v>
      </c>
    </row>
    <row r="2" spans="1:64"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174</v>
      </c>
      <c r="P2" s="13" t="s">
        <v>175</v>
      </c>
      <c r="Q2" s="13" t="s">
        <v>176</v>
      </c>
      <c r="R2" s="13" t="s">
        <v>177</v>
      </c>
      <c r="S2" s="13" t="s">
        <v>178</v>
      </c>
      <c r="T2" s="13" t="s">
        <v>179</v>
      </c>
      <c r="U2" s="13" t="s">
        <v>180</v>
      </c>
      <c r="V2" s="13" t="s">
        <v>181</v>
      </c>
      <c r="W2" s="13" t="s">
        <v>182</v>
      </c>
      <c r="X2" s="13" t="s">
        <v>183</v>
      </c>
      <c r="Y2" s="13" t="s">
        <v>184</v>
      </c>
      <c r="Z2" s="13" t="s">
        <v>185</v>
      </c>
      <c r="AA2" s="13" t="s">
        <v>186</v>
      </c>
      <c r="AB2" s="13" t="s">
        <v>187</v>
      </c>
      <c r="AC2" s="13" t="s">
        <v>188</v>
      </c>
      <c r="AD2" s="13" t="s">
        <v>189</v>
      </c>
      <c r="AE2" s="13" t="s">
        <v>190</v>
      </c>
      <c r="AF2" s="13" t="s">
        <v>191</v>
      </c>
      <c r="AG2" s="13" t="s">
        <v>192</v>
      </c>
      <c r="AH2" s="13" t="s">
        <v>193</v>
      </c>
      <c r="AI2" s="13" t="s">
        <v>194</v>
      </c>
      <c r="AJ2" s="13" t="s">
        <v>195</v>
      </c>
      <c r="AK2" s="13" t="s">
        <v>196</v>
      </c>
      <c r="AL2" s="13" t="s">
        <v>197</v>
      </c>
      <c r="AM2" s="13" t="s">
        <v>198</v>
      </c>
      <c r="AN2" s="13" t="s">
        <v>199</v>
      </c>
      <c r="AO2" s="13" t="s">
        <v>200</v>
      </c>
      <c r="AP2" s="13" t="s">
        <v>201</v>
      </c>
      <c r="AQ2" s="13" t="s">
        <v>202</v>
      </c>
      <c r="AR2" s="13" t="s">
        <v>203</v>
      </c>
      <c r="AS2" s="13" t="s">
        <v>204</v>
      </c>
      <c r="AT2" s="13" t="s">
        <v>205</v>
      </c>
      <c r="AU2" s="13" t="s">
        <v>206</v>
      </c>
      <c r="AV2" s="13" t="s">
        <v>207</v>
      </c>
      <c r="AW2" s="13" t="s">
        <v>208</v>
      </c>
      <c r="AX2" s="13" t="s">
        <v>209</v>
      </c>
      <c r="AY2" s="13" t="s">
        <v>210</v>
      </c>
      <c r="AZ2" s="13" t="s">
        <v>211</v>
      </c>
      <c r="BA2" t="s">
        <v>12034</v>
      </c>
      <c r="BB2" s="13" t="s">
        <v>12148</v>
      </c>
      <c r="BC2" s="13" t="s">
        <v>12149</v>
      </c>
      <c r="BD2" s="117" t="s">
        <v>15756</v>
      </c>
      <c r="BE2" s="117" t="s">
        <v>15757</v>
      </c>
      <c r="BF2" s="117" t="s">
        <v>15758</v>
      </c>
      <c r="BG2" s="117" t="s">
        <v>15759</v>
      </c>
      <c r="BH2" s="117" t="s">
        <v>15760</v>
      </c>
      <c r="BI2" s="117" t="s">
        <v>15761</v>
      </c>
      <c r="BJ2" s="117" t="s">
        <v>15762</v>
      </c>
      <c r="BK2" s="117" t="s">
        <v>15763</v>
      </c>
      <c r="BL2" s="117" t="s">
        <v>15764</v>
      </c>
    </row>
    <row r="3" spans="1:64" ht="15" customHeight="1" x14ac:dyDescent="0.25">
      <c r="A3" s="64" t="s">
        <v>212</v>
      </c>
      <c r="B3" s="64" t="s">
        <v>776</v>
      </c>
      <c r="C3" s="65" t="s">
        <v>15839</v>
      </c>
      <c r="D3" s="66">
        <v>3</v>
      </c>
      <c r="E3" s="67" t="s">
        <v>132</v>
      </c>
      <c r="F3" s="68">
        <v>35</v>
      </c>
      <c r="G3" s="65"/>
      <c r="H3" s="69"/>
      <c r="I3" s="70"/>
      <c r="J3" s="70"/>
      <c r="K3" s="34" t="s">
        <v>65</v>
      </c>
      <c r="L3" s="71">
        <v>3</v>
      </c>
      <c r="M3" s="71"/>
      <c r="N3" s="72"/>
      <c r="O3" s="78" t="s">
        <v>999</v>
      </c>
      <c r="P3" s="80">
        <v>43167.034282407411</v>
      </c>
      <c r="Q3" s="78" t="s">
        <v>1001</v>
      </c>
      <c r="R3" s="82" t="s">
        <v>1989</v>
      </c>
      <c r="S3" s="78" t="s">
        <v>2501</v>
      </c>
      <c r="T3" s="78" t="s">
        <v>731</v>
      </c>
      <c r="U3" s="82" t="s">
        <v>3146</v>
      </c>
      <c r="V3" s="82" t="s">
        <v>3146</v>
      </c>
      <c r="W3" s="80">
        <v>43167.034282407411</v>
      </c>
      <c r="X3" s="82" t="s">
        <v>3878</v>
      </c>
      <c r="Y3" s="78"/>
      <c r="Z3" s="78"/>
      <c r="AA3" s="84" t="s">
        <v>5086</v>
      </c>
      <c r="AB3" s="78"/>
      <c r="AC3" s="78" t="b">
        <v>0</v>
      </c>
      <c r="AD3" s="78">
        <v>6</v>
      </c>
      <c r="AE3" s="84" t="s">
        <v>6296</v>
      </c>
      <c r="AF3" s="78" t="b">
        <v>0</v>
      </c>
      <c r="AG3" s="78" t="s">
        <v>6303</v>
      </c>
      <c r="AH3" s="78"/>
      <c r="AI3" s="84" t="s">
        <v>6296</v>
      </c>
      <c r="AJ3" s="78" t="b">
        <v>0</v>
      </c>
      <c r="AK3" s="78">
        <v>4</v>
      </c>
      <c r="AL3" s="84" t="s">
        <v>6296</v>
      </c>
      <c r="AM3" s="78" t="s">
        <v>6328</v>
      </c>
      <c r="AN3" s="78" t="b">
        <v>0</v>
      </c>
      <c r="AO3" s="84" t="s">
        <v>5086</v>
      </c>
      <c r="AP3" s="78" t="s">
        <v>6415</v>
      </c>
      <c r="AQ3" s="78">
        <v>0</v>
      </c>
      <c r="AR3" s="78">
        <v>0</v>
      </c>
      <c r="AS3" s="78"/>
      <c r="AT3" s="78"/>
      <c r="AU3" s="78"/>
      <c r="AV3" s="78"/>
      <c r="AW3" s="78"/>
      <c r="AX3" s="78"/>
      <c r="AY3" s="78"/>
      <c r="AZ3" s="78"/>
      <c r="BA3">
        <v>1</v>
      </c>
      <c r="BB3" s="78" t="str">
        <f>REPLACE(INDEX(GroupVertices[Group], MATCH(Edges[[#This Row],[Vertex 1]],GroupVertices[Vertex],0)),1,1,"")</f>
        <v>12</v>
      </c>
      <c r="BC3" s="78" t="str">
        <f>REPLACE(INDEX(GroupVertices[Group], MATCH(Edges[[#This Row],[Vertex 2]],GroupVertices[Vertex],0)),1,1,"")</f>
        <v>12</v>
      </c>
      <c r="BD3" s="48"/>
      <c r="BE3" s="49"/>
      <c r="BF3" s="48"/>
      <c r="BG3" s="49"/>
      <c r="BH3" s="48"/>
      <c r="BI3" s="49"/>
      <c r="BJ3" s="48"/>
      <c r="BK3" s="49"/>
      <c r="BL3" s="48"/>
    </row>
    <row r="4" spans="1:64" ht="15" customHeight="1" x14ac:dyDescent="0.25">
      <c r="A4" s="64" t="s">
        <v>212</v>
      </c>
      <c r="B4" s="64" t="s">
        <v>777</v>
      </c>
      <c r="C4" s="65" t="s">
        <v>15839</v>
      </c>
      <c r="D4" s="66">
        <v>3</v>
      </c>
      <c r="E4" s="67" t="s">
        <v>132</v>
      </c>
      <c r="F4" s="68">
        <v>35</v>
      </c>
      <c r="G4" s="65"/>
      <c r="H4" s="69"/>
      <c r="I4" s="70"/>
      <c r="J4" s="70"/>
      <c r="K4" s="34" t="s">
        <v>65</v>
      </c>
      <c r="L4" s="77">
        <v>4</v>
      </c>
      <c r="M4" s="77"/>
      <c r="N4" s="72"/>
      <c r="O4" s="79" t="s">
        <v>999</v>
      </c>
      <c r="P4" s="81">
        <v>43167.034282407411</v>
      </c>
      <c r="Q4" s="79" t="s">
        <v>1001</v>
      </c>
      <c r="R4" s="83" t="s">
        <v>1989</v>
      </c>
      <c r="S4" s="79" t="s">
        <v>2501</v>
      </c>
      <c r="T4" s="79" t="s">
        <v>731</v>
      </c>
      <c r="U4" s="83" t="s">
        <v>3146</v>
      </c>
      <c r="V4" s="83" t="s">
        <v>3146</v>
      </c>
      <c r="W4" s="81">
        <v>43167.034282407411</v>
      </c>
      <c r="X4" s="83" t="s">
        <v>3878</v>
      </c>
      <c r="Y4" s="79"/>
      <c r="Z4" s="79"/>
      <c r="AA4" s="85" t="s">
        <v>5086</v>
      </c>
      <c r="AB4" s="79"/>
      <c r="AC4" s="79" t="b">
        <v>0</v>
      </c>
      <c r="AD4" s="79">
        <v>6</v>
      </c>
      <c r="AE4" s="85" t="s">
        <v>6296</v>
      </c>
      <c r="AF4" s="79" t="b">
        <v>0</v>
      </c>
      <c r="AG4" s="79" t="s">
        <v>6303</v>
      </c>
      <c r="AH4" s="79"/>
      <c r="AI4" s="85" t="s">
        <v>6296</v>
      </c>
      <c r="AJ4" s="79" t="b">
        <v>0</v>
      </c>
      <c r="AK4" s="79">
        <v>4</v>
      </c>
      <c r="AL4" s="85" t="s">
        <v>6296</v>
      </c>
      <c r="AM4" s="79" t="s">
        <v>6328</v>
      </c>
      <c r="AN4" s="79" t="b">
        <v>0</v>
      </c>
      <c r="AO4" s="85" t="s">
        <v>5086</v>
      </c>
      <c r="AP4" s="79" t="s">
        <v>6415</v>
      </c>
      <c r="AQ4" s="79">
        <v>0</v>
      </c>
      <c r="AR4" s="79">
        <v>0</v>
      </c>
      <c r="AS4" s="79"/>
      <c r="AT4" s="79"/>
      <c r="AU4" s="79"/>
      <c r="AV4" s="79"/>
      <c r="AW4" s="79"/>
      <c r="AX4" s="79"/>
      <c r="AY4" s="79"/>
      <c r="AZ4" s="79"/>
      <c r="BA4">
        <v>1</v>
      </c>
      <c r="BB4" s="78" t="str">
        <f>REPLACE(INDEX(GroupVertices[Group], MATCH(Edges[[#This Row],[Vertex 1]],GroupVertices[Vertex],0)),1,1,"")</f>
        <v>12</v>
      </c>
      <c r="BC4" s="78" t="str">
        <f>REPLACE(INDEX(GroupVertices[Group], MATCH(Edges[[#This Row],[Vertex 2]],GroupVertices[Vertex],0)),1,1,"")</f>
        <v>12</v>
      </c>
      <c r="BD4" s="48"/>
      <c r="BE4" s="49"/>
      <c r="BF4" s="48"/>
      <c r="BG4" s="49"/>
      <c r="BH4" s="48"/>
      <c r="BI4" s="49"/>
      <c r="BJ4" s="48"/>
      <c r="BK4" s="49"/>
      <c r="BL4" s="48"/>
    </row>
    <row r="5" spans="1:64" x14ac:dyDescent="0.25">
      <c r="A5" s="64" t="s">
        <v>212</v>
      </c>
      <c r="B5" s="64" t="s">
        <v>778</v>
      </c>
      <c r="C5" s="65" t="s">
        <v>15839</v>
      </c>
      <c r="D5" s="66">
        <v>3</v>
      </c>
      <c r="E5" s="67" t="s">
        <v>132</v>
      </c>
      <c r="F5" s="68">
        <v>35</v>
      </c>
      <c r="G5" s="65"/>
      <c r="H5" s="69"/>
      <c r="I5" s="70"/>
      <c r="J5" s="70"/>
      <c r="K5" s="34" t="s">
        <v>65</v>
      </c>
      <c r="L5" s="77">
        <v>5</v>
      </c>
      <c r="M5" s="77"/>
      <c r="N5" s="72"/>
      <c r="O5" s="79" t="s">
        <v>999</v>
      </c>
      <c r="P5" s="81">
        <v>43167.034282407411</v>
      </c>
      <c r="Q5" s="79" t="s">
        <v>1001</v>
      </c>
      <c r="R5" s="83" t="s">
        <v>1989</v>
      </c>
      <c r="S5" s="79" t="s">
        <v>2501</v>
      </c>
      <c r="T5" s="79" t="s">
        <v>731</v>
      </c>
      <c r="U5" s="83" t="s">
        <v>3146</v>
      </c>
      <c r="V5" s="83" t="s">
        <v>3146</v>
      </c>
      <c r="W5" s="81">
        <v>43167.034282407411</v>
      </c>
      <c r="X5" s="83" t="s">
        <v>3878</v>
      </c>
      <c r="Y5" s="79"/>
      <c r="Z5" s="79"/>
      <c r="AA5" s="85" t="s">
        <v>5086</v>
      </c>
      <c r="AB5" s="79"/>
      <c r="AC5" s="79" t="b">
        <v>0</v>
      </c>
      <c r="AD5" s="79">
        <v>6</v>
      </c>
      <c r="AE5" s="85" t="s">
        <v>6296</v>
      </c>
      <c r="AF5" s="79" t="b">
        <v>0</v>
      </c>
      <c r="AG5" s="79" t="s">
        <v>6303</v>
      </c>
      <c r="AH5" s="79"/>
      <c r="AI5" s="85" t="s">
        <v>6296</v>
      </c>
      <c r="AJ5" s="79" t="b">
        <v>0</v>
      </c>
      <c r="AK5" s="79">
        <v>4</v>
      </c>
      <c r="AL5" s="85" t="s">
        <v>6296</v>
      </c>
      <c r="AM5" s="79" t="s">
        <v>6328</v>
      </c>
      <c r="AN5" s="79" t="b">
        <v>0</v>
      </c>
      <c r="AO5" s="85" t="s">
        <v>5086</v>
      </c>
      <c r="AP5" s="79" t="s">
        <v>6415</v>
      </c>
      <c r="AQ5" s="79">
        <v>0</v>
      </c>
      <c r="AR5" s="79">
        <v>0</v>
      </c>
      <c r="AS5" s="79"/>
      <c r="AT5" s="79"/>
      <c r="AU5" s="79"/>
      <c r="AV5" s="79"/>
      <c r="AW5" s="79"/>
      <c r="AX5" s="79"/>
      <c r="AY5" s="79"/>
      <c r="AZ5" s="79"/>
      <c r="BA5">
        <v>1</v>
      </c>
      <c r="BB5" s="78" t="str">
        <f>REPLACE(INDEX(GroupVertices[Group], MATCH(Edges[[#This Row],[Vertex 1]],GroupVertices[Vertex],0)),1,1,"")</f>
        <v>12</v>
      </c>
      <c r="BC5" s="78" t="str">
        <f>REPLACE(INDEX(GroupVertices[Group], MATCH(Edges[[#This Row],[Vertex 2]],GroupVertices[Vertex],0)),1,1,"")</f>
        <v>12</v>
      </c>
      <c r="BD5" s="48"/>
      <c r="BE5" s="49"/>
      <c r="BF5" s="48"/>
      <c r="BG5" s="49"/>
      <c r="BH5" s="48"/>
      <c r="BI5" s="49"/>
      <c r="BJ5" s="48"/>
      <c r="BK5" s="49"/>
      <c r="BL5" s="48"/>
    </row>
    <row r="6" spans="1:64" x14ac:dyDescent="0.25">
      <c r="A6" s="64" t="s">
        <v>212</v>
      </c>
      <c r="B6" s="64" t="s">
        <v>779</v>
      </c>
      <c r="C6" s="65" t="s">
        <v>15839</v>
      </c>
      <c r="D6" s="66">
        <v>3</v>
      </c>
      <c r="E6" s="67" t="s">
        <v>132</v>
      </c>
      <c r="F6" s="68">
        <v>35</v>
      </c>
      <c r="G6" s="65"/>
      <c r="H6" s="69"/>
      <c r="I6" s="70"/>
      <c r="J6" s="70"/>
      <c r="K6" s="34" t="s">
        <v>65</v>
      </c>
      <c r="L6" s="77">
        <v>6</v>
      </c>
      <c r="M6" s="77"/>
      <c r="N6" s="72"/>
      <c r="O6" s="79" t="s">
        <v>999</v>
      </c>
      <c r="P6" s="81">
        <v>43167.034282407411</v>
      </c>
      <c r="Q6" s="79" t="s">
        <v>1001</v>
      </c>
      <c r="R6" s="83" t="s">
        <v>1989</v>
      </c>
      <c r="S6" s="79" t="s">
        <v>2501</v>
      </c>
      <c r="T6" s="79" t="s">
        <v>731</v>
      </c>
      <c r="U6" s="83" t="s">
        <v>3146</v>
      </c>
      <c r="V6" s="83" t="s">
        <v>3146</v>
      </c>
      <c r="W6" s="81">
        <v>43167.034282407411</v>
      </c>
      <c r="X6" s="83" t="s">
        <v>3878</v>
      </c>
      <c r="Y6" s="79"/>
      <c r="Z6" s="79"/>
      <c r="AA6" s="85" t="s">
        <v>5086</v>
      </c>
      <c r="AB6" s="79"/>
      <c r="AC6" s="79" t="b">
        <v>0</v>
      </c>
      <c r="AD6" s="79">
        <v>6</v>
      </c>
      <c r="AE6" s="85" t="s">
        <v>6296</v>
      </c>
      <c r="AF6" s="79" t="b">
        <v>0</v>
      </c>
      <c r="AG6" s="79" t="s">
        <v>6303</v>
      </c>
      <c r="AH6" s="79"/>
      <c r="AI6" s="85" t="s">
        <v>6296</v>
      </c>
      <c r="AJ6" s="79" t="b">
        <v>0</v>
      </c>
      <c r="AK6" s="79">
        <v>4</v>
      </c>
      <c r="AL6" s="85" t="s">
        <v>6296</v>
      </c>
      <c r="AM6" s="79" t="s">
        <v>6328</v>
      </c>
      <c r="AN6" s="79" t="b">
        <v>0</v>
      </c>
      <c r="AO6" s="85" t="s">
        <v>5086</v>
      </c>
      <c r="AP6" s="79" t="s">
        <v>6415</v>
      </c>
      <c r="AQ6" s="79">
        <v>0</v>
      </c>
      <c r="AR6" s="79">
        <v>0</v>
      </c>
      <c r="AS6" s="79"/>
      <c r="AT6" s="79"/>
      <c r="AU6" s="79"/>
      <c r="AV6" s="79"/>
      <c r="AW6" s="79"/>
      <c r="AX6" s="79"/>
      <c r="AY6" s="79"/>
      <c r="AZ6" s="79"/>
      <c r="BA6">
        <v>1</v>
      </c>
      <c r="BB6" s="78" t="str">
        <f>REPLACE(INDEX(GroupVertices[Group], MATCH(Edges[[#This Row],[Vertex 1]],GroupVertices[Vertex],0)),1,1,"")</f>
        <v>12</v>
      </c>
      <c r="BC6" s="78" t="str">
        <f>REPLACE(INDEX(GroupVertices[Group], MATCH(Edges[[#This Row],[Vertex 2]],GroupVertices[Vertex],0)),1,1,"")</f>
        <v>12</v>
      </c>
      <c r="BD6" s="48"/>
      <c r="BE6" s="49"/>
      <c r="BF6" s="48"/>
      <c r="BG6" s="49"/>
      <c r="BH6" s="48"/>
      <c r="BI6" s="49"/>
      <c r="BJ6" s="48"/>
      <c r="BK6" s="49"/>
      <c r="BL6" s="48"/>
    </row>
    <row r="7" spans="1:64" x14ac:dyDescent="0.25">
      <c r="A7" s="64" t="s">
        <v>212</v>
      </c>
      <c r="B7" s="64" t="s">
        <v>780</v>
      </c>
      <c r="C7" s="65" t="s">
        <v>15839</v>
      </c>
      <c r="D7" s="66">
        <v>3</v>
      </c>
      <c r="E7" s="67" t="s">
        <v>132</v>
      </c>
      <c r="F7" s="68">
        <v>35</v>
      </c>
      <c r="G7" s="65"/>
      <c r="H7" s="69"/>
      <c r="I7" s="70"/>
      <c r="J7" s="70"/>
      <c r="K7" s="34" t="s">
        <v>65</v>
      </c>
      <c r="L7" s="77">
        <v>7</v>
      </c>
      <c r="M7" s="77"/>
      <c r="N7" s="72"/>
      <c r="O7" s="79" t="s">
        <v>999</v>
      </c>
      <c r="P7" s="81">
        <v>43167.034282407411</v>
      </c>
      <c r="Q7" s="79" t="s">
        <v>1001</v>
      </c>
      <c r="R7" s="83" t="s">
        <v>1989</v>
      </c>
      <c r="S7" s="79" t="s">
        <v>2501</v>
      </c>
      <c r="T7" s="79" t="s">
        <v>731</v>
      </c>
      <c r="U7" s="83" t="s">
        <v>3146</v>
      </c>
      <c r="V7" s="83" t="s">
        <v>3146</v>
      </c>
      <c r="W7" s="81">
        <v>43167.034282407411</v>
      </c>
      <c r="X7" s="83" t="s">
        <v>3878</v>
      </c>
      <c r="Y7" s="79"/>
      <c r="Z7" s="79"/>
      <c r="AA7" s="85" t="s">
        <v>5086</v>
      </c>
      <c r="AB7" s="79"/>
      <c r="AC7" s="79" t="b">
        <v>0</v>
      </c>
      <c r="AD7" s="79">
        <v>6</v>
      </c>
      <c r="AE7" s="85" t="s">
        <v>6296</v>
      </c>
      <c r="AF7" s="79" t="b">
        <v>0</v>
      </c>
      <c r="AG7" s="79" t="s">
        <v>6303</v>
      </c>
      <c r="AH7" s="79"/>
      <c r="AI7" s="85" t="s">
        <v>6296</v>
      </c>
      <c r="AJ7" s="79" t="b">
        <v>0</v>
      </c>
      <c r="AK7" s="79">
        <v>4</v>
      </c>
      <c r="AL7" s="85" t="s">
        <v>6296</v>
      </c>
      <c r="AM7" s="79" t="s">
        <v>6328</v>
      </c>
      <c r="AN7" s="79" t="b">
        <v>0</v>
      </c>
      <c r="AO7" s="85" t="s">
        <v>5086</v>
      </c>
      <c r="AP7" s="79" t="s">
        <v>6415</v>
      </c>
      <c r="AQ7" s="79">
        <v>0</v>
      </c>
      <c r="AR7" s="79">
        <v>0</v>
      </c>
      <c r="AS7" s="79"/>
      <c r="AT7" s="79"/>
      <c r="AU7" s="79"/>
      <c r="AV7" s="79"/>
      <c r="AW7" s="79"/>
      <c r="AX7" s="79"/>
      <c r="AY7" s="79"/>
      <c r="AZ7" s="79"/>
      <c r="BA7">
        <v>1</v>
      </c>
      <c r="BB7" s="78" t="str">
        <f>REPLACE(INDEX(GroupVertices[Group], MATCH(Edges[[#This Row],[Vertex 1]],GroupVertices[Vertex],0)),1,1,"")</f>
        <v>12</v>
      </c>
      <c r="BC7" s="78" t="str">
        <f>REPLACE(INDEX(GroupVertices[Group], MATCH(Edges[[#This Row],[Vertex 2]],GroupVertices[Vertex],0)),1,1,"")</f>
        <v>12</v>
      </c>
      <c r="BD7" s="48"/>
      <c r="BE7" s="49"/>
      <c r="BF7" s="48"/>
      <c r="BG7" s="49"/>
      <c r="BH7" s="48"/>
      <c r="BI7" s="49"/>
      <c r="BJ7" s="48"/>
      <c r="BK7" s="49"/>
      <c r="BL7" s="48"/>
    </row>
    <row r="8" spans="1:64" x14ac:dyDescent="0.25">
      <c r="A8" s="64" t="s">
        <v>212</v>
      </c>
      <c r="B8" s="64" t="s">
        <v>781</v>
      </c>
      <c r="C8" s="65" t="s">
        <v>15839</v>
      </c>
      <c r="D8" s="66">
        <v>3</v>
      </c>
      <c r="E8" s="67" t="s">
        <v>132</v>
      </c>
      <c r="F8" s="68">
        <v>35</v>
      </c>
      <c r="G8" s="65"/>
      <c r="H8" s="69"/>
      <c r="I8" s="70"/>
      <c r="J8" s="70"/>
      <c r="K8" s="34" t="s">
        <v>65</v>
      </c>
      <c r="L8" s="77">
        <v>8</v>
      </c>
      <c r="M8" s="77"/>
      <c r="N8" s="72"/>
      <c r="O8" s="79" t="s">
        <v>999</v>
      </c>
      <c r="P8" s="81">
        <v>43167.034282407411</v>
      </c>
      <c r="Q8" s="79" t="s">
        <v>1001</v>
      </c>
      <c r="R8" s="83" t="s">
        <v>1989</v>
      </c>
      <c r="S8" s="79" t="s">
        <v>2501</v>
      </c>
      <c r="T8" s="79" t="s">
        <v>731</v>
      </c>
      <c r="U8" s="83" t="s">
        <v>3146</v>
      </c>
      <c r="V8" s="83" t="s">
        <v>3146</v>
      </c>
      <c r="W8" s="81">
        <v>43167.034282407411</v>
      </c>
      <c r="X8" s="83" t="s">
        <v>3878</v>
      </c>
      <c r="Y8" s="79"/>
      <c r="Z8" s="79"/>
      <c r="AA8" s="85" t="s">
        <v>5086</v>
      </c>
      <c r="AB8" s="79"/>
      <c r="AC8" s="79" t="b">
        <v>0</v>
      </c>
      <c r="AD8" s="79">
        <v>6</v>
      </c>
      <c r="AE8" s="85" t="s">
        <v>6296</v>
      </c>
      <c r="AF8" s="79" t="b">
        <v>0</v>
      </c>
      <c r="AG8" s="79" t="s">
        <v>6303</v>
      </c>
      <c r="AH8" s="79"/>
      <c r="AI8" s="85" t="s">
        <v>6296</v>
      </c>
      <c r="AJ8" s="79" t="b">
        <v>0</v>
      </c>
      <c r="AK8" s="79">
        <v>4</v>
      </c>
      <c r="AL8" s="85" t="s">
        <v>6296</v>
      </c>
      <c r="AM8" s="79" t="s">
        <v>6328</v>
      </c>
      <c r="AN8" s="79" t="b">
        <v>0</v>
      </c>
      <c r="AO8" s="85" t="s">
        <v>5086</v>
      </c>
      <c r="AP8" s="79" t="s">
        <v>6415</v>
      </c>
      <c r="AQ8" s="79">
        <v>0</v>
      </c>
      <c r="AR8" s="79">
        <v>0</v>
      </c>
      <c r="AS8" s="79"/>
      <c r="AT8" s="79"/>
      <c r="AU8" s="79"/>
      <c r="AV8" s="79"/>
      <c r="AW8" s="79"/>
      <c r="AX8" s="79"/>
      <c r="AY8" s="79"/>
      <c r="AZ8" s="79"/>
      <c r="BA8">
        <v>1</v>
      </c>
      <c r="BB8" s="78" t="str">
        <f>REPLACE(INDEX(GroupVertices[Group], MATCH(Edges[[#This Row],[Vertex 1]],GroupVertices[Vertex],0)),1,1,"")</f>
        <v>12</v>
      </c>
      <c r="BC8" s="78" t="str">
        <f>REPLACE(INDEX(GroupVertices[Group], MATCH(Edges[[#This Row],[Vertex 2]],GroupVertices[Vertex],0)),1,1,"")</f>
        <v>12</v>
      </c>
      <c r="BD8" s="48"/>
      <c r="BE8" s="49"/>
      <c r="BF8" s="48"/>
      <c r="BG8" s="49"/>
      <c r="BH8" s="48"/>
      <c r="BI8" s="49"/>
      <c r="BJ8" s="48"/>
      <c r="BK8" s="49"/>
      <c r="BL8" s="48"/>
    </row>
    <row r="9" spans="1:64" x14ac:dyDescent="0.25">
      <c r="A9" s="64" t="s">
        <v>212</v>
      </c>
      <c r="B9" s="64" t="s">
        <v>782</v>
      </c>
      <c r="C9" s="65" t="s">
        <v>15839</v>
      </c>
      <c r="D9" s="66">
        <v>3</v>
      </c>
      <c r="E9" s="67" t="s">
        <v>132</v>
      </c>
      <c r="F9" s="68">
        <v>35</v>
      </c>
      <c r="G9" s="65"/>
      <c r="H9" s="69"/>
      <c r="I9" s="70"/>
      <c r="J9" s="70"/>
      <c r="K9" s="34" t="s">
        <v>65</v>
      </c>
      <c r="L9" s="77">
        <v>9</v>
      </c>
      <c r="M9" s="77"/>
      <c r="N9" s="72"/>
      <c r="O9" s="79" t="s">
        <v>999</v>
      </c>
      <c r="P9" s="81">
        <v>43167.034282407411</v>
      </c>
      <c r="Q9" s="79" t="s">
        <v>1001</v>
      </c>
      <c r="R9" s="83" t="s">
        <v>1989</v>
      </c>
      <c r="S9" s="79" t="s">
        <v>2501</v>
      </c>
      <c r="T9" s="79" t="s">
        <v>731</v>
      </c>
      <c r="U9" s="83" t="s">
        <v>3146</v>
      </c>
      <c r="V9" s="83" t="s">
        <v>3146</v>
      </c>
      <c r="W9" s="81">
        <v>43167.034282407411</v>
      </c>
      <c r="X9" s="83" t="s">
        <v>3878</v>
      </c>
      <c r="Y9" s="79"/>
      <c r="Z9" s="79"/>
      <c r="AA9" s="85" t="s">
        <v>5086</v>
      </c>
      <c r="AB9" s="79"/>
      <c r="AC9" s="79" t="b">
        <v>0</v>
      </c>
      <c r="AD9" s="79">
        <v>6</v>
      </c>
      <c r="AE9" s="85" t="s">
        <v>6296</v>
      </c>
      <c r="AF9" s="79" t="b">
        <v>0</v>
      </c>
      <c r="AG9" s="79" t="s">
        <v>6303</v>
      </c>
      <c r="AH9" s="79"/>
      <c r="AI9" s="85" t="s">
        <v>6296</v>
      </c>
      <c r="AJ9" s="79" t="b">
        <v>0</v>
      </c>
      <c r="AK9" s="79">
        <v>4</v>
      </c>
      <c r="AL9" s="85" t="s">
        <v>6296</v>
      </c>
      <c r="AM9" s="79" t="s">
        <v>6328</v>
      </c>
      <c r="AN9" s="79" t="b">
        <v>0</v>
      </c>
      <c r="AO9" s="85" t="s">
        <v>5086</v>
      </c>
      <c r="AP9" s="79" t="s">
        <v>6415</v>
      </c>
      <c r="AQ9" s="79">
        <v>0</v>
      </c>
      <c r="AR9" s="79">
        <v>0</v>
      </c>
      <c r="AS9" s="79"/>
      <c r="AT9" s="79"/>
      <c r="AU9" s="79"/>
      <c r="AV9" s="79"/>
      <c r="AW9" s="79"/>
      <c r="AX9" s="79"/>
      <c r="AY9" s="79"/>
      <c r="AZ9" s="79"/>
      <c r="BA9">
        <v>1</v>
      </c>
      <c r="BB9" s="78" t="str">
        <f>REPLACE(INDEX(GroupVertices[Group], MATCH(Edges[[#This Row],[Vertex 1]],GroupVertices[Vertex],0)),1,1,"")</f>
        <v>12</v>
      </c>
      <c r="BC9" s="78" t="str">
        <f>REPLACE(INDEX(GroupVertices[Group], MATCH(Edges[[#This Row],[Vertex 2]],GroupVertices[Vertex],0)),1,1,"")</f>
        <v>12</v>
      </c>
      <c r="BD9" s="48"/>
      <c r="BE9" s="49"/>
      <c r="BF9" s="48"/>
      <c r="BG9" s="49"/>
      <c r="BH9" s="48"/>
      <c r="BI9" s="49"/>
      <c r="BJ9" s="48"/>
      <c r="BK9" s="49"/>
      <c r="BL9" s="48"/>
    </row>
    <row r="10" spans="1:64" x14ac:dyDescent="0.25">
      <c r="A10" s="64" t="s">
        <v>212</v>
      </c>
      <c r="B10" s="64" t="s">
        <v>783</v>
      </c>
      <c r="C10" s="65" t="s">
        <v>15839</v>
      </c>
      <c r="D10" s="66">
        <v>3</v>
      </c>
      <c r="E10" s="67" t="s">
        <v>132</v>
      </c>
      <c r="F10" s="68">
        <v>35</v>
      </c>
      <c r="G10" s="65"/>
      <c r="H10" s="69"/>
      <c r="I10" s="70"/>
      <c r="J10" s="70"/>
      <c r="K10" s="34" t="s">
        <v>65</v>
      </c>
      <c r="L10" s="77">
        <v>10</v>
      </c>
      <c r="M10" s="77"/>
      <c r="N10" s="72"/>
      <c r="O10" s="79" t="s">
        <v>999</v>
      </c>
      <c r="P10" s="81">
        <v>43167.034282407411</v>
      </c>
      <c r="Q10" s="79" t="s">
        <v>1001</v>
      </c>
      <c r="R10" s="83" t="s">
        <v>1989</v>
      </c>
      <c r="S10" s="79" t="s">
        <v>2501</v>
      </c>
      <c r="T10" s="79" t="s">
        <v>731</v>
      </c>
      <c r="U10" s="83" t="s">
        <v>3146</v>
      </c>
      <c r="V10" s="83" t="s">
        <v>3146</v>
      </c>
      <c r="W10" s="81">
        <v>43167.034282407411</v>
      </c>
      <c r="X10" s="83" t="s">
        <v>3878</v>
      </c>
      <c r="Y10" s="79"/>
      <c r="Z10" s="79"/>
      <c r="AA10" s="85" t="s">
        <v>5086</v>
      </c>
      <c r="AB10" s="79"/>
      <c r="AC10" s="79" t="b">
        <v>0</v>
      </c>
      <c r="AD10" s="79">
        <v>6</v>
      </c>
      <c r="AE10" s="85" t="s">
        <v>6296</v>
      </c>
      <c r="AF10" s="79" t="b">
        <v>0</v>
      </c>
      <c r="AG10" s="79" t="s">
        <v>6303</v>
      </c>
      <c r="AH10" s="79"/>
      <c r="AI10" s="85" t="s">
        <v>6296</v>
      </c>
      <c r="AJ10" s="79" t="b">
        <v>0</v>
      </c>
      <c r="AK10" s="79">
        <v>4</v>
      </c>
      <c r="AL10" s="85" t="s">
        <v>6296</v>
      </c>
      <c r="AM10" s="79" t="s">
        <v>6328</v>
      </c>
      <c r="AN10" s="79" t="b">
        <v>0</v>
      </c>
      <c r="AO10" s="85" t="s">
        <v>5086</v>
      </c>
      <c r="AP10" s="79" t="s">
        <v>6415</v>
      </c>
      <c r="AQ10" s="79">
        <v>0</v>
      </c>
      <c r="AR10" s="79">
        <v>0</v>
      </c>
      <c r="AS10" s="79"/>
      <c r="AT10" s="79"/>
      <c r="AU10" s="79"/>
      <c r="AV10" s="79"/>
      <c r="AW10" s="79"/>
      <c r="AX10" s="79"/>
      <c r="AY10" s="79"/>
      <c r="AZ10" s="79"/>
      <c r="BA10">
        <v>1</v>
      </c>
      <c r="BB10" s="78" t="str">
        <f>REPLACE(INDEX(GroupVertices[Group], MATCH(Edges[[#This Row],[Vertex 1]],GroupVertices[Vertex],0)),1,1,"")</f>
        <v>12</v>
      </c>
      <c r="BC10" s="78" t="str">
        <f>REPLACE(INDEX(GroupVertices[Group], MATCH(Edges[[#This Row],[Vertex 2]],GroupVertices[Vertex],0)),1,1,"")</f>
        <v>12</v>
      </c>
      <c r="BD10" s="48"/>
      <c r="BE10" s="49"/>
      <c r="BF10" s="48"/>
      <c r="BG10" s="49"/>
      <c r="BH10" s="48"/>
      <c r="BI10" s="49"/>
      <c r="BJ10" s="48"/>
      <c r="BK10" s="49"/>
      <c r="BL10" s="48"/>
    </row>
    <row r="11" spans="1:64" x14ac:dyDescent="0.25">
      <c r="A11" s="64" t="s">
        <v>212</v>
      </c>
      <c r="B11" s="64" t="s">
        <v>784</v>
      </c>
      <c r="C11" s="65" t="s">
        <v>15839</v>
      </c>
      <c r="D11" s="66">
        <v>3</v>
      </c>
      <c r="E11" s="67" t="s">
        <v>132</v>
      </c>
      <c r="F11" s="68">
        <v>35</v>
      </c>
      <c r="G11" s="65"/>
      <c r="H11" s="69"/>
      <c r="I11" s="70"/>
      <c r="J11" s="70"/>
      <c r="K11" s="34" t="s">
        <v>65</v>
      </c>
      <c r="L11" s="77">
        <v>11</v>
      </c>
      <c r="M11" s="77"/>
      <c r="N11" s="72"/>
      <c r="O11" s="79" t="s">
        <v>999</v>
      </c>
      <c r="P11" s="81">
        <v>43167.034282407411</v>
      </c>
      <c r="Q11" s="79" t="s">
        <v>1001</v>
      </c>
      <c r="R11" s="83" t="s">
        <v>1989</v>
      </c>
      <c r="S11" s="79" t="s">
        <v>2501</v>
      </c>
      <c r="T11" s="79" t="s">
        <v>731</v>
      </c>
      <c r="U11" s="83" t="s">
        <v>3146</v>
      </c>
      <c r="V11" s="83" t="s">
        <v>3146</v>
      </c>
      <c r="W11" s="81">
        <v>43167.034282407411</v>
      </c>
      <c r="X11" s="83" t="s">
        <v>3878</v>
      </c>
      <c r="Y11" s="79"/>
      <c r="Z11" s="79"/>
      <c r="AA11" s="85" t="s">
        <v>5086</v>
      </c>
      <c r="AB11" s="79"/>
      <c r="AC11" s="79" t="b">
        <v>0</v>
      </c>
      <c r="AD11" s="79">
        <v>6</v>
      </c>
      <c r="AE11" s="85" t="s">
        <v>6296</v>
      </c>
      <c r="AF11" s="79" t="b">
        <v>0</v>
      </c>
      <c r="AG11" s="79" t="s">
        <v>6303</v>
      </c>
      <c r="AH11" s="79"/>
      <c r="AI11" s="85" t="s">
        <v>6296</v>
      </c>
      <c r="AJ11" s="79" t="b">
        <v>0</v>
      </c>
      <c r="AK11" s="79">
        <v>4</v>
      </c>
      <c r="AL11" s="85" t="s">
        <v>6296</v>
      </c>
      <c r="AM11" s="79" t="s">
        <v>6328</v>
      </c>
      <c r="AN11" s="79" t="b">
        <v>0</v>
      </c>
      <c r="AO11" s="85" t="s">
        <v>5086</v>
      </c>
      <c r="AP11" s="79" t="s">
        <v>6415</v>
      </c>
      <c r="AQ11" s="79">
        <v>0</v>
      </c>
      <c r="AR11" s="79">
        <v>0</v>
      </c>
      <c r="AS11" s="79"/>
      <c r="AT11" s="79"/>
      <c r="AU11" s="79"/>
      <c r="AV11" s="79"/>
      <c r="AW11" s="79"/>
      <c r="AX11" s="79"/>
      <c r="AY11" s="79"/>
      <c r="AZ11" s="79"/>
      <c r="BA11">
        <v>1</v>
      </c>
      <c r="BB11" s="78" t="str">
        <f>REPLACE(INDEX(GroupVertices[Group], MATCH(Edges[[#This Row],[Vertex 1]],GroupVertices[Vertex],0)),1,1,"")</f>
        <v>12</v>
      </c>
      <c r="BC11" s="78" t="str">
        <f>REPLACE(INDEX(GroupVertices[Group], MATCH(Edges[[#This Row],[Vertex 2]],GroupVertices[Vertex],0)),1,1,"")</f>
        <v>12</v>
      </c>
      <c r="BD11" s="48"/>
      <c r="BE11" s="49"/>
      <c r="BF11" s="48"/>
      <c r="BG11" s="49"/>
      <c r="BH11" s="48"/>
      <c r="BI11" s="49"/>
      <c r="BJ11" s="48"/>
      <c r="BK11" s="49"/>
      <c r="BL11" s="48"/>
    </row>
    <row r="12" spans="1:64" x14ac:dyDescent="0.25">
      <c r="A12" s="64" t="s">
        <v>212</v>
      </c>
      <c r="B12" s="64" t="s">
        <v>785</v>
      </c>
      <c r="C12" s="65" t="s">
        <v>15839</v>
      </c>
      <c r="D12" s="66">
        <v>3</v>
      </c>
      <c r="E12" s="67" t="s">
        <v>132</v>
      </c>
      <c r="F12" s="68">
        <v>35</v>
      </c>
      <c r="G12" s="65"/>
      <c r="H12" s="69"/>
      <c r="I12" s="70"/>
      <c r="J12" s="70"/>
      <c r="K12" s="34" t="s">
        <v>65</v>
      </c>
      <c r="L12" s="77">
        <v>12</v>
      </c>
      <c r="M12" s="77"/>
      <c r="N12" s="72"/>
      <c r="O12" s="79" t="s">
        <v>999</v>
      </c>
      <c r="P12" s="81">
        <v>43167.034282407411</v>
      </c>
      <c r="Q12" s="79" t="s">
        <v>1001</v>
      </c>
      <c r="R12" s="83" t="s">
        <v>1989</v>
      </c>
      <c r="S12" s="79" t="s">
        <v>2501</v>
      </c>
      <c r="T12" s="79" t="s">
        <v>731</v>
      </c>
      <c r="U12" s="83" t="s">
        <v>3146</v>
      </c>
      <c r="V12" s="83" t="s">
        <v>3146</v>
      </c>
      <c r="W12" s="81">
        <v>43167.034282407411</v>
      </c>
      <c r="X12" s="83" t="s">
        <v>3878</v>
      </c>
      <c r="Y12" s="79"/>
      <c r="Z12" s="79"/>
      <c r="AA12" s="85" t="s">
        <v>5086</v>
      </c>
      <c r="AB12" s="79"/>
      <c r="AC12" s="79" t="b">
        <v>0</v>
      </c>
      <c r="AD12" s="79">
        <v>6</v>
      </c>
      <c r="AE12" s="85" t="s">
        <v>6296</v>
      </c>
      <c r="AF12" s="79" t="b">
        <v>0</v>
      </c>
      <c r="AG12" s="79" t="s">
        <v>6303</v>
      </c>
      <c r="AH12" s="79"/>
      <c r="AI12" s="85" t="s">
        <v>6296</v>
      </c>
      <c r="AJ12" s="79" t="b">
        <v>0</v>
      </c>
      <c r="AK12" s="79">
        <v>4</v>
      </c>
      <c r="AL12" s="85" t="s">
        <v>6296</v>
      </c>
      <c r="AM12" s="79" t="s">
        <v>6328</v>
      </c>
      <c r="AN12" s="79" t="b">
        <v>0</v>
      </c>
      <c r="AO12" s="85" t="s">
        <v>5086</v>
      </c>
      <c r="AP12" s="79" t="s">
        <v>6415</v>
      </c>
      <c r="AQ12" s="79">
        <v>0</v>
      </c>
      <c r="AR12" s="79">
        <v>0</v>
      </c>
      <c r="AS12" s="79"/>
      <c r="AT12" s="79"/>
      <c r="AU12" s="79"/>
      <c r="AV12" s="79"/>
      <c r="AW12" s="79"/>
      <c r="AX12" s="79"/>
      <c r="AY12" s="79"/>
      <c r="AZ12" s="79"/>
      <c r="BA12">
        <v>1</v>
      </c>
      <c r="BB12" s="78" t="str">
        <f>REPLACE(INDEX(GroupVertices[Group], MATCH(Edges[[#This Row],[Vertex 1]],GroupVertices[Vertex],0)),1,1,"")</f>
        <v>12</v>
      </c>
      <c r="BC12" s="78" t="str">
        <f>REPLACE(INDEX(GroupVertices[Group], MATCH(Edges[[#This Row],[Vertex 2]],GroupVertices[Vertex],0)),1,1,"")</f>
        <v>12</v>
      </c>
      <c r="BD12" s="48"/>
      <c r="BE12" s="49"/>
      <c r="BF12" s="48"/>
      <c r="BG12" s="49"/>
      <c r="BH12" s="48"/>
      <c r="BI12" s="49"/>
      <c r="BJ12" s="48"/>
      <c r="BK12" s="49"/>
      <c r="BL12" s="48"/>
    </row>
    <row r="13" spans="1:64" x14ac:dyDescent="0.25">
      <c r="A13" s="64" t="s">
        <v>213</v>
      </c>
      <c r="B13" s="64" t="s">
        <v>786</v>
      </c>
      <c r="C13" s="65" t="s">
        <v>15839</v>
      </c>
      <c r="D13" s="66">
        <v>3</v>
      </c>
      <c r="E13" s="67" t="s">
        <v>132</v>
      </c>
      <c r="F13" s="68">
        <v>35</v>
      </c>
      <c r="G13" s="65"/>
      <c r="H13" s="69"/>
      <c r="I13" s="70"/>
      <c r="J13" s="70"/>
      <c r="K13" s="34" t="s">
        <v>65</v>
      </c>
      <c r="L13" s="77">
        <v>13</v>
      </c>
      <c r="M13" s="77"/>
      <c r="N13" s="72"/>
      <c r="O13" s="79" t="s">
        <v>999</v>
      </c>
      <c r="P13" s="81">
        <v>43160.177476851852</v>
      </c>
      <c r="Q13" s="79" t="s">
        <v>1002</v>
      </c>
      <c r="R13" s="79" t="s">
        <v>1990</v>
      </c>
      <c r="S13" s="79" t="s">
        <v>2502</v>
      </c>
      <c r="T13" s="79" t="s">
        <v>2648</v>
      </c>
      <c r="U13" s="83" t="s">
        <v>3147</v>
      </c>
      <c r="V13" s="83" t="s">
        <v>3147</v>
      </c>
      <c r="W13" s="81">
        <v>43160.177476851852</v>
      </c>
      <c r="X13" s="83" t="s">
        <v>3879</v>
      </c>
      <c r="Y13" s="79"/>
      <c r="Z13" s="79"/>
      <c r="AA13" s="85" t="s">
        <v>5087</v>
      </c>
      <c r="AB13" s="79"/>
      <c r="AC13" s="79" t="b">
        <v>0</v>
      </c>
      <c r="AD13" s="79">
        <v>3</v>
      </c>
      <c r="AE13" s="85" t="s">
        <v>6296</v>
      </c>
      <c r="AF13" s="79" t="b">
        <v>0</v>
      </c>
      <c r="AG13" s="79" t="s">
        <v>6304</v>
      </c>
      <c r="AH13" s="79"/>
      <c r="AI13" s="85" t="s">
        <v>6296</v>
      </c>
      <c r="AJ13" s="79" t="b">
        <v>0</v>
      </c>
      <c r="AK13" s="79">
        <v>2</v>
      </c>
      <c r="AL13" s="85" t="s">
        <v>6296</v>
      </c>
      <c r="AM13" s="79" t="s">
        <v>6329</v>
      </c>
      <c r="AN13" s="79" t="b">
        <v>0</v>
      </c>
      <c r="AO13" s="85" t="s">
        <v>5087</v>
      </c>
      <c r="AP13" s="79" t="s">
        <v>6415</v>
      </c>
      <c r="AQ13" s="79">
        <v>0</v>
      </c>
      <c r="AR13" s="79">
        <v>0</v>
      </c>
      <c r="AS13" s="79"/>
      <c r="AT13" s="79"/>
      <c r="AU13" s="79"/>
      <c r="AV13" s="79"/>
      <c r="AW13" s="79"/>
      <c r="AX13" s="79"/>
      <c r="AY13" s="79"/>
      <c r="AZ13" s="79"/>
      <c r="BA13">
        <v>1</v>
      </c>
      <c r="BB13" s="78" t="str">
        <f>REPLACE(INDEX(GroupVertices[Group], MATCH(Edges[[#This Row],[Vertex 1]],GroupVertices[Vertex],0)),1,1,"")</f>
        <v>3</v>
      </c>
      <c r="BC13" s="78" t="str">
        <f>REPLACE(INDEX(GroupVertices[Group], MATCH(Edges[[#This Row],[Vertex 2]],GroupVertices[Vertex],0)),1,1,"")</f>
        <v>3</v>
      </c>
      <c r="BD13" s="48"/>
      <c r="BE13" s="49"/>
      <c r="BF13" s="48"/>
      <c r="BG13" s="49"/>
      <c r="BH13" s="48"/>
      <c r="BI13" s="49"/>
      <c r="BJ13" s="48"/>
      <c r="BK13" s="49"/>
      <c r="BL13" s="48"/>
    </row>
    <row r="14" spans="1:64" x14ac:dyDescent="0.25">
      <c r="A14" s="64" t="s">
        <v>214</v>
      </c>
      <c r="B14" s="64" t="s">
        <v>787</v>
      </c>
      <c r="C14" s="65" t="s">
        <v>15839</v>
      </c>
      <c r="D14" s="66">
        <v>3</v>
      </c>
      <c r="E14" s="67" t="s">
        <v>132</v>
      </c>
      <c r="F14" s="68">
        <v>35</v>
      </c>
      <c r="G14" s="65"/>
      <c r="H14" s="69"/>
      <c r="I14" s="70"/>
      <c r="J14" s="70"/>
      <c r="K14" s="34" t="s">
        <v>65</v>
      </c>
      <c r="L14" s="77">
        <v>14</v>
      </c>
      <c r="M14" s="77"/>
      <c r="N14" s="72"/>
      <c r="O14" s="79" t="s">
        <v>999</v>
      </c>
      <c r="P14" s="81">
        <v>43165.418078703704</v>
      </c>
      <c r="Q14" s="79" t="s">
        <v>1003</v>
      </c>
      <c r="R14" s="83" t="s">
        <v>1991</v>
      </c>
      <c r="S14" s="79" t="s">
        <v>2503</v>
      </c>
      <c r="T14" s="79" t="s">
        <v>2649</v>
      </c>
      <c r="U14" s="83" t="s">
        <v>3148</v>
      </c>
      <c r="V14" s="83" t="s">
        <v>3148</v>
      </c>
      <c r="W14" s="81">
        <v>43165.418078703704</v>
      </c>
      <c r="X14" s="83" t="s">
        <v>3880</v>
      </c>
      <c r="Y14" s="79"/>
      <c r="Z14" s="79"/>
      <c r="AA14" s="85" t="s">
        <v>5088</v>
      </c>
      <c r="AB14" s="79"/>
      <c r="AC14" s="79" t="b">
        <v>0</v>
      </c>
      <c r="AD14" s="79">
        <v>10</v>
      </c>
      <c r="AE14" s="85" t="s">
        <v>6296</v>
      </c>
      <c r="AF14" s="79" t="b">
        <v>0</v>
      </c>
      <c r="AG14" s="79" t="s">
        <v>6304</v>
      </c>
      <c r="AH14" s="79"/>
      <c r="AI14" s="85" t="s">
        <v>6296</v>
      </c>
      <c r="AJ14" s="79" t="b">
        <v>0</v>
      </c>
      <c r="AK14" s="79">
        <v>101</v>
      </c>
      <c r="AL14" s="85" t="s">
        <v>6296</v>
      </c>
      <c r="AM14" s="79" t="s">
        <v>6330</v>
      </c>
      <c r="AN14" s="79" t="b">
        <v>0</v>
      </c>
      <c r="AO14" s="85" t="s">
        <v>5088</v>
      </c>
      <c r="AP14" s="79" t="s">
        <v>6415</v>
      </c>
      <c r="AQ14" s="79">
        <v>0</v>
      </c>
      <c r="AR14" s="79">
        <v>0</v>
      </c>
      <c r="AS14" s="79"/>
      <c r="AT14" s="79"/>
      <c r="AU14" s="79"/>
      <c r="AV14" s="79"/>
      <c r="AW14" s="79"/>
      <c r="AX14" s="79"/>
      <c r="AY14" s="79"/>
      <c r="AZ14" s="79"/>
      <c r="BA14">
        <v>1</v>
      </c>
      <c r="BB14" s="78" t="str">
        <f>REPLACE(INDEX(GroupVertices[Group], MATCH(Edges[[#This Row],[Vertex 1]],GroupVertices[Vertex],0)),1,1,"")</f>
        <v>28</v>
      </c>
      <c r="BC14" s="78" t="str">
        <f>REPLACE(INDEX(GroupVertices[Group], MATCH(Edges[[#This Row],[Vertex 2]],GroupVertices[Vertex],0)),1,1,"")</f>
        <v>28</v>
      </c>
      <c r="BD14" s="48">
        <v>0</v>
      </c>
      <c r="BE14" s="49">
        <v>0</v>
      </c>
      <c r="BF14" s="48">
        <v>0</v>
      </c>
      <c r="BG14" s="49">
        <v>0</v>
      </c>
      <c r="BH14" s="48">
        <v>0</v>
      </c>
      <c r="BI14" s="49">
        <v>0</v>
      </c>
      <c r="BJ14" s="48">
        <v>23</v>
      </c>
      <c r="BK14" s="49">
        <v>100</v>
      </c>
      <c r="BL14" s="48">
        <v>23</v>
      </c>
    </row>
    <row r="15" spans="1:64" x14ac:dyDescent="0.25">
      <c r="A15" s="64" t="s">
        <v>215</v>
      </c>
      <c r="B15" s="64" t="s">
        <v>787</v>
      </c>
      <c r="C15" s="65" t="s">
        <v>15839</v>
      </c>
      <c r="D15" s="66">
        <v>3</v>
      </c>
      <c r="E15" s="67" t="s">
        <v>132</v>
      </c>
      <c r="F15" s="68">
        <v>35</v>
      </c>
      <c r="G15" s="65"/>
      <c r="H15" s="69"/>
      <c r="I15" s="70"/>
      <c r="J15" s="70"/>
      <c r="K15" s="34" t="s">
        <v>65</v>
      </c>
      <c r="L15" s="77">
        <v>15</v>
      </c>
      <c r="M15" s="77"/>
      <c r="N15" s="72"/>
      <c r="O15" s="79" t="s">
        <v>999</v>
      </c>
      <c r="P15" s="81">
        <v>43169.231354166666</v>
      </c>
      <c r="Q15" s="79" t="s">
        <v>1004</v>
      </c>
      <c r="R15" s="83" t="s">
        <v>1991</v>
      </c>
      <c r="S15" s="79" t="s">
        <v>2503</v>
      </c>
      <c r="T15" s="79" t="s">
        <v>2650</v>
      </c>
      <c r="U15" s="83" t="s">
        <v>3149</v>
      </c>
      <c r="V15" s="83" t="s">
        <v>3149</v>
      </c>
      <c r="W15" s="81">
        <v>43169.231354166666</v>
      </c>
      <c r="X15" s="83" t="s">
        <v>3881</v>
      </c>
      <c r="Y15" s="79"/>
      <c r="Z15" s="79"/>
      <c r="AA15" s="85" t="s">
        <v>5089</v>
      </c>
      <c r="AB15" s="79"/>
      <c r="AC15" s="79" t="b">
        <v>0</v>
      </c>
      <c r="AD15" s="79">
        <v>15</v>
      </c>
      <c r="AE15" s="85" t="s">
        <v>6296</v>
      </c>
      <c r="AF15" s="79" t="b">
        <v>0</v>
      </c>
      <c r="AG15" s="79" t="s">
        <v>6304</v>
      </c>
      <c r="AH15" s="79"/>
      <c r="AI15" s="85" t="s">
        <v>6296</v>
      </c>
      <c r="AJ15" s="79" t="b">
        <v>0</v>
      </c>
      <c r="AK15" s="79">
        <v>9</v>
      </c>
      <c r="AL15" s="85" t="s">
        <v>6296</v>
      </c>
      <c r="AM15" s="79" t="s">
        <v>6331</v>
      </c>
      <c r="AN15" s="79" t="b">
        <v>0</v>
      </c>
      <c r="AO15" s="85" t="s">
        <v>5089</v>
      </c>
      <c r="AP15" s="79" t="s">
        <v>6415</v>
      </c>
      <c r="AQ15" s="79">
        <v>0</v>
      </c>
      <c r="AR15" s="79">
        <v>0</v>
      </c>
      <c r="AS15" s="79"/>
      <c r="AT15" s="79"/>
      <c r="AU15" s="79"/>
      <c r="AV15" s="79"/>
      <c r="AW15" s="79"/>
      <c r="AX15" s="79"/>
      <c r="AY15" s="79"/>
      <c r="AZ15" s="79"/>
      <c r="BA15">
        <v>1</v>
      </c>
      <c r="BB15" s="78" t="str">
        <f>REPLACE(INDEX(GroupVertices[Group], MATCH(Edges[[#This Row],[Vertex 1]],GroupVertices[Vertex],0)),1,1,"")</f>
        <v>28</v>
      </c>
      <c r="BC15" s="78" t="str">
        <f>REPLACE(INDEX(GroupVertices[Group], MATCH(Edges[[#This Row],[Vertex 2]],GroupVertices[Vertex],0)),1,1,"")</f>
        <v>28</v>
      </c>
      <c r="BD15" s="48"/>
      <c r="BE15" s="49"/>
      <c r="BF15" s="48"/>
      <c r="BG15" s="49"/>
      <c r="BH15" s="48"/>
      <c r="BI15" s="49"/>
      <c r="BJ15" s="48"/>
      <c r="BK15" s="49"/>
      <c r="BL15" s="48"/>
    </row>
    <row r="16" spans="1:64" x14ac:dyDescent="0.25">
      <c r="A16" s="64" t="s">
        <v>216</v>
      </c>
      <c r="B16" s="64" t="s">
        <v>788</v>
      </c>
      <c r="C16" s="65" t="s">
        <v>15839</v>
      </c>
      <c r="D16" s="66">
        <v>3</v>
      </c>
      <c r="E16" s="67" t="s">
        <v>132</v>
      </c>
      <c r="F16" s="68">
        <v>35</v>
      </c>
      <c r="G16" s="65"/>
      <c r="H16" s="69"/>
      <c r="I16" s="70"/>
      <c r="J16" s="70"/>
      <c r="K16" s="34" t="s">
        <v>65</v>
      </c>
      <c r="L16" s="77">
        <v>16</v>
      </c>
      <c r="M16" s="77"/>
      <c r="N16" s="72"/>
      <c r="O16" s="79" t="s">
        <v>999</v>
      </c>
      <c r="P16" s="81">
        <v>43174.457291666666</v>
      </c>
      <c r="Q16" s="79" t="s">
        <v>1005</v>
      </c>
      <c r="R16" s="83" t="s">
        <v>1992</v>
      </c>
      <c r="S16" s="79" t="s">
        <v>2504</v>
      </c>
      <c r="T16" s="79" t="s">
        <v>2651</v>
      </c>
      <c r="U16" s="83" t="s">
        <v>3150</v>
      </c>
      <c r="V16" s="83" t="s">
        <v>3150</v>
      </c>
      <c r="W16" s="81">
        <v>43174.457291666666</v>
      </c>
      <c r="X16" s="83" t="s">
        <v>3882</v>
      </c>
      <c r="Y16" s="79"/>
      <c r="Z16" s="79"/>
      <c r="AA16" s="85" t="s">
        <v>5090</v>
      </c>
      <c r="AB16" s="79"/>
      <c r="AC16" s="79" t="b">
        <v>0</v>
      </c>
      <c r="AD16" s="79">
        <v>12</v>
      </c>
      <c r="AE16" s="85" t="s">
        <v>6296</v>
      </c>
      <c r="AF16" s="79" t="b">
        <v>0</v>
      </c>
      <c r="AG16" s="79" t="s">
        <v>6305</v>
      </c>
      <c r="AH16" s="79"/>
      <c r="AI16" s="85" t="s">
        <v>6296</v>
      </c>
      <c r="AJ16" s="79" t="b">
        <v>0</v>
      </c>
      <c r="AK16" s="79">
        <v>2</v>
      </c>
      <c r="AL16" s="85" t="s">
        <v>6296</v>
      </c>
      <c r="AM16" s="79" t="s">
        <v>6328</v>
      </c>
      <c r="AN16" s="79" t="b">
        <v>0</v>
      </c>
      <c r="AO16" s="85" t="s">
        <v>5090</v>
      </c>
      <c r="AP16" s="79" t="s">
        <v>6415</v>
      </c>
      <c r="AQ16" s="79">
        <v>0</v>
      </c>
      <c r="AR16" s="79">
        <v>0</v>
      </c>
      <c r="AS16" s="79"/>
      <c r="AT16" s="79"/>
      <c r="AU16" s="79"/>
      <c r="AV16" s="79"/>
      <c r="AW16" s="79"/>
      <c r="AX16" s="79"/>
      <c r="AY16" s="79"/>
      <c r="AZ16" s="79"/>
      <c r="BA16">
        <v>1</v>
      </c>
      <c r="BB16" s="78" t="str">
        <f>REPLACE(INDEX(GroupVertices[Group], MATCH(Edges[[#This Row],[Vertex 1]],GroupVertices[Vertex],0)),1,1,"")</f>
        <v>48</v>
      </c>
      <c r="BC16" s="78" t="str">
        <f>REPLACE(INDEX(GroupVertices[Group], MATCH(Edges[[#This Row],[Vertex 2]],GroupVertices[Vertex],0)),1,1,"")</f>
        <v>48</v>
      </c>
      <c r="BD16" s="48">
        <v>0</v>
      </c>
      <c r="BE16" s="49">
        <v>0</v>
      </c>
      <c r="BF16" s="48">
        <v>0</v>
      </c>
      <c r="BG16" s="49">
        <v>0</v>
      </c>
      <c r="BH16" s="48">
        <v>0</v>
      </c>
      <c r="BI16" s="49">
        <v>0</v>
      </c>
      <c r="BJ16" s="48">
        <v>25</v>
      </c>
      <c r="BK16" s="49">
        <v>100</v>
      </c>
      <c r="BL16" s="48">
        <v>25</v>
      </c>
    </row>
    <row r="17" spans="1:64" x14ac:dyDescent="0.25">
      <c r="A17" s="64" t="s">
        <v>217</v>
      </c>
      <c r="B17" s="64" t="s">
        <v>789</v>
      </c>
      <c r="C17" s="65" t="s">
        <v>15839</v>
      </c>
      <c r="D17" s="66">
        <v>3</v>
      </c>
      <c r="E17" s="67" t="s">
        <v>132</v>
      </c>
      <c r="F17" s="68">
        <v>35</v>
      </c>
      <c r="G17" s="65"/>
      <c r="H17" s="69"/>
      <c r="I17" s="70"/>
      <c r="J17" s="70"/>
      <c r="K17" s="34" t="s">
        <v>65</v>
      </c>
      <c r="L17" s="77">
        <v>17</v>
      </c>
      <c r="M17" s="77"/>
      <c r="N17" s="72"/>
      <c r="O17" s="79" t="s">
        <v>999</v>
      </c>
      <c r="P17" s="81">
        <v>43047.690069444441</v>
      </c>
      <c r="Q17" s="79" t="s">
        <v>1006</v>
      </c>
      <c r="R17" s="83" t="s">
        <v>1993</v>
      </c>
      <c r="S17" s="79" t="s">
        <v>2505</v>
      </c>
      <c r="T17" s="79" t="s">
        <v>2652</v>
      </c>
      <c r="U17" s="83" t="s">
        <v>3151</v>
      </c>
      <c r="V17" s="83" t="s">
        <v>3151</v>
      </c>
      <c r="W17" s="81">
        <v>43047.690069444441</v>
      </c>
      <c r="X17" s="83" t="s">
        <v>3883</v>
      </c>
      <c r="Y17" s="79"/>
      <c r="Z17" s="79"/>
      <c r="AA17" s="85" t="s">
        <v>5091</v>
      </c>
      <c r="AB17" s="79"/>
      <c r="AC17" s="79" t="b">
        <v>0</v>
      </c>
      <c r="AD17" s="79">
        <v>24</v>
      </c>
      <c r="AE17" s="85" t="s">
        <v>6296</v>
      </c>
      <c r="AF17" s="79" t="b">
        <v>0</v>
      </c>
      <c r="AG17" s="79" t="s">
        <v>6304</v>
      </c>
      <c r="AH17" s="79"/>
      <c r="AI17" s="85" t="s">
        <v>6296</v>
      </c>
      <c r="AJ17" s="79" t="b">
        <v>0</v>
      </c>
      <c r="AK17" s="79">
        <v>11</v>
      </c>
      <c r="AL17" s="85" t="s">
        <v>6296</v>
      </c>
      <c r="AM17" s="79" t="s">
        <v>6328</v>
      </c>
      <c r="AN17" s="79" t="b">
        <v>0</v>
      </c>
      <c r="AO17" s="85" t="s">
        <v>5091</v>
      </c>
      <c r="AP17" s="79" t="s">
        <v>6415</v>
      </c>
      <c r="AQ17" s="79">
        <v>0</v>
      </c>
      <c r="AR17" s="79">
        <v>0</v>
      </c>
      <c r="AS17" s="79" t="s">
        <v>6416</v>
      </c>
      <c r="AT17" s="79" t="s">
        <v>6429</v>
      </c>
      <c r="AU17" s="79" t="s">
        <v>6434</v>
      </c>
      <c r="AV17" s="79" t="s">
        <v>6439</v>
      </c>
      <c r="AW17" s="79" t="s">
        <v>6452</v>
      </c>
      <c r="AX17" s="79" t="s">
        <v>6465</v>
      </c>
      <c r="AY17" s="79" t="s">
        <v>6478</v>
      </c>
      <c r="AZ17" s="83" t="s">
        <v>6479</v>
      </c>
      <c r="BA17">
        <v>1</v>
      </c>
      <c r="BB17" s="78" t="str">
        <f>REPLACE(INDEX(GroupVertices[Group], MATCH(Edges[[#This Row],[Vertex 1]],GroupVertices[Vertex],0)),1,1,"")</f>
        <v>9</v>
      </c>
      <c r="BC17" s="78" t="str">
        <f>REPLACE(INDEX(GroupVertices[Group], MATCH(Edges[[#This Row],[Vertex 2]],GroupVertices[Vertex],0)),1,1,"")</f>
        <v>9</v>
      </c>
      <c r="BD17" s="48"/>
      <c r="BE17" s="49"/>
      <c r="BF17" s="48"/>
      <c r="BG17" s="49"/>
      <c r="BH17" s="48"/>
      <c r="BI17" s="49"/>
      <c r="BJ17" s="48"/>
      <c r="BK17" s="49"/>
      <c r="BL17" s="48"/>
    </row>
    <row r="18" spans="1:64" x14ac:dyDescent="0.25">
      <c r="A18" s="64" t="s">
        <v>217</v>
      </c>
      <c r="B18" s="64" t="s">
        <v>790</v>
      </c>
      <c r="C18" s="65" t="s">
        <v>15839</v>
      </c>
      <c r="D18" s="66">
        <v>3</v>
      </c>
      <c r="E18" s="67" t="s">
        <v>132</v>
      </c>
      <c r="F18" s="68">
        <v>35</v>
      </c>
      <c r="G18" s="65"/>
      <c r="H18" s="69"/>
      <c r="I18" s="70"/>
      <c r="J18" s="70"/>
      <c r="K18" s="34" t="s">
        <v>65</v>
      </c>
      <c r="L18" s="77">
        <v>18</v>
      </c>
      <c r="M18" s="77"/>
      <c r="N18" s="72"/>
      <c r="O18" s="79" t="s">
        <v>999</v>
      </c>
      <c r="P18" s="81">
        <v>43047.690069444441</v>
      </c>
      <c r="Q18" s="79" t="s">
        <v>1006</v>
      </c>
      <c r="R18" s="83" t="s">
        <v>1993</v>
      </c>
      <c r="S18" s="79" t="s">
        <v>2505</v>
      </c>
      <c r="T18" s="79" t="s">
        <v>2652</v>
      </c>
      <c r="U18" s="83" t="s">
        <v>3151</v>
      </c>
      <c r="V18" s="83" t="s">
        <v>3151</v>
      </c>
      <c r="W18" s="81">
        <v>43047.690069444441</v>
      </c>
      <c r="X18" s="83" t="s">
        <v>3883</v>
      </c>
      <c r="Y18" s="79"/>
      <c r="Z18" s="79"/>
      <c r="AA18" s="85" t="s">
        <v>5091</v>
      </c>
      <c r="AB18" s="79"/>
      <c r="AC18" s="79" t="b">
        <v>0</v>
      </c>
      <c r="AD18" s="79">
        <v>24</v>
      </c>
      <c r="AE18" s="85" t="s">
        <v>6296</v>
      </c>
      <c r="AF18" s="79" t="b">
        <v>0</v>
      </c>
      <c r="AG18" s="79" t="s">
        <v>6304</v>
      </c>
      <c r="AH18" s="79"/>
      <c r="AI18" s="85" t="s">
        <v>6296</v>
      </c>
      <c r="AJ18" s="79" t="b">
        <v>0</v>
      </c>
      <c r="AK18" s="79">
        <v>11</v>
      </c>
      <c r="AL18" s="85" t="s">
        <v>6296</v>
      </c>
      <c r="AM18" s="79" t="s">
        <v>6328</v>
      </c>
      <c r="AN18" s="79" t="b">
        <v>0</v>
      </c>
      <c r="AO18" s="85" t="s">
        <v>5091</v>
      </c>
      <c r="AP18" s="79" t="s">
        <v>6415</v>
      </c>
      <c r="AQ18" s="79">
        <v>0</v>
      </c>
      <c r="AR18" s="79">
        <v>0</v>
      </c>
      <c r="AS18" s="79" t="s">
        <v>6416</v>
      </c>
      <c r="AT18" s="79" t="s">
        <v>6429</v>
      </c>
      <c r="AU18" s="79" t="s">
        <v>6434</v>
      </c>
      <c r="AV18" s="79" t="s">
        <v>6439</v>
      </c>
      <c r="AW18" s="79" t="s">
        <v>6452</v>
      </c>
      <c r="AX18" s="79" t="s">
        <v>6465</v>
      </c>
      <c r="AY18" s="79" t="s">
        <v>6478</v>
      </c>
      <c r="AZ18" s="83" t="s">
        <v>6479</v>
      </c>
      <c r="BA18">
        <v>1</v>
      </c>
      <c r="BB18" s="78" t="str">
        <f>REPLACE(INDEX(GroupVertices[Group], MATCH(Edges[[#This Row],[Vertex 1]],GroupVertices[Vertex],0)),1,1,"")</f>
        <v>9</v>
      </c>
      <c r="BC18" s="78" t="str">
        <f>REPLACE(INDEX(GroupVertices[Group], MATCH(Edges[[#This Row],[Vertex 2]],GroupVertices[Vertex],0)),1,1,"")</f>
        <v>9</v>
      </c>
      <c r="BD18" s="48"/>
      <c r="BE18" s="49"/>
      <c r="BF18" s="48"/>
      <c r="BG18" s="49"/>
      <c r="BH18" s="48"/>
      <c r="BI18" s="49"/>
      <c r="BJ18" s="48"/>
      <c r="BK18" s="49"/>
      <c r="BL18" s="48"/>
    </row>
    <row r="19" spans="1:64" x14ac:dyDescent="0.25">
      <c r="A19" s="64" t="s">
        <v>217</v>
      </c>
      <c r="B19" s="64" t="s">
        <v>791</v>
      </c>
      <c r="C19" s="65" t="s">
        <v>15839</v>
      </c>
      <c r="D19" s="66">
        <v>3</v>
      </c>
      <c r="E19" s="67" t="s">
        <v>132</v>
      </c>
      <c r="F19" s="68">
        <v>35</v>
      </c>
      <c r="G19" s="65"/>
      <c r="H19" s="69"/>
      <c r="I19" s="70"/>
      <c r="J19" s="70"/>
      <c r="K19" s="34" t="s">
        <v>65</v>
      </c>
      <c r="L19" s="77">
        <v>19</v>
      </c>
      <c r="M19" s="77"/>
      <c r="N19" s="72"/>
      <c r="O19" s="79" t="s">
        <v>999</v>
      </c>
      <c r="P19" s="81">
        <v>43047.690069444441</v>
      </c>
      <c r="Q19" s="79" t="s">
        <v>1006</v>
      </c>
      <c r="R19" s="83" t="s">
        <v>1993</v>
      </c>
      <c r="S19" s="79" t="s">
        <v>2505</v>
      </c>
      <c r="T19" s="79" t="s">
        <v>2652</v>
      </c>
      <c r="U19" s="83" t="s">
        <v>3151</v>
      </c>
      <c r="V19" s="83" t="s">
        <v>3151</v>
      </c>
      <c r="W19" s="81">
        <v>43047.690069444441</v>
      </c>
      <c r="X19" s="83" t="s">
        <v>3883</v>
      </c>
      <c r="Y19" s="79"/>
      <c r="Z19" s="79"/>
      <c r="AA19" s="85" t="s">
        <v>5091</v>
      </c>
      <c r="AB19" s="79"/>
      <c r="AC19" s="79" t="b">
        <v>0</v>
      </c>
      <c r="AD19" s="79">
        <v>24</v>
      </c>
      <c r="AE19" s="85" t="s">
        <v>6296</v>
      </c>
      <c r="AF19" s="79" t="b">
        <v>0</v>
      </c>
      <c r="AG19" s="79" t="s">
        <v>6304</v>
      </c>
      <c r="AH19" s="79"/>
      <c r="AI19" s="85" t="s">
        <v>6296</v>
      </c>
      <c r="AJ19" s="79" t="b">
        <v>0</v>
      </c>
      <c r="AK19" s="79">
        <v>11</v>
      </c>
      <c r="AL19" s="85" t="s">
        <v>6296</v>
      </c>
      <c r="AM19" s="79" t="s">
        <v>6328</v>
      </c>
      <c r="AN19" s="79" t="b">
        <v>0</v>
      </c>
      <c r="AO19" s="85" t="s">
        <v>5091</v>
      </c>
      <c r="AP19" s="79" t="s">
        <v>6415</v>
      </c>
      <c r="AQ19" s="79">
        <v>0</v>
      </c>
      <c r="AR19" s="79">
        <v>0</v>
      </c>
      <c r="AS19" s="79" t="s">
        <v>6416</v>
      </c>
      <c r="AT19" s="79" t="s">
        <v>6429</v>
      </c>
      <c r="AU19" s="79" t="s">
        <v>6434</v>
      </c>
      <c r="AV19" s="79" t="s">
        <v>6439</v>
      </c>
      <c r="AW19" s="79" t="s">
        <v>6452</v>
      </c>
      <c r="AX19" s="79" t="s">
        <v>6465</v>
      </c>
      <c r="AY19" s="79" t="s">
        <v>6478</v>
      </c>
      <c r="AZ19" s="83" t="s">
        <v>6479</v>
      </c>
      <c r="BA19">
        <v>1</v>
      </c>
      <c r="BB19" s="78" t="str">
        <f>REPLACE(INDEX(GroupVertices[Group], MATCH(Edges[[#This Row],[Vertex 1]],GroupVertices[Vertex],0)),1,1,"")</f>
        <v>9</v>
      </c>
      <c r="BC19" s="78" t="str">
        <f>REPLACE(INDEX(GroupVertices[Group], MATCH(Edges[[#This Row],[Vertex 2]],GroupVertices[Vertex],0)),1,1,"")</f>
        <v>9</v>
      </c>
      <c r="BD19" s="48"/>
      <c r="BE19" s="49"/>
      <c r="BF19" s="48"/>
      <c r="BG19" s="49"/>
      <c r="BH19" s="48"/>
      <c r="BI19" s="49"/>
      <c r="BJ19" s="48"/>
      <c r="BK19" s="49"/>
      <c r="BL19" s="48"/>
    </row>
    <row r="20" spans="1:64" x14ac:dyDescent="0.25">
      <c r="A20" s="64" t="s">
        <v>217</v>
      </c>
      <c r="B20" s="64" t="s">
        <v>792</v>
      </c>
      <c r="C20" s="65" t="s">
        <v>15839</v>
      </c>
      <c r="D20" s="66">
        <v>3</v>
      </c>
      <c r="E20" s="67" t="s">
        <v>132</v>
      </c>
      <c r="F20" s="68">
        <v>35</v>
      </c>
      <c r="G20" s="65"/>
      <c r="H20" s="69"/>
      <c r="I20" s="70"/>
      <c r="J20" s="70"/>
      <c r="K20" s="34" t="s">
        <v>65</v>
      </c>
      <c r="L20" s="77">
        <v>20</v>
      </c>
      <c r="M20" s="77"/>
      <c r="N20" s="72"/>
      <c r="O20" s="79" t="s">
        <v>999</v>
      </c>
      <c r="P20" s="81">
        <v>43047.690069444441</v>
      </c>
      <c r="Q20" s="79" t="s">
        <v>1006</v>
      </c>
      <c r="R20" s="83" t="s">
        <v>1993</v>
      </c>
      <c r="S20" s="79" t="s">
        <v>2505</v>
      </c>
      <c r="T20" s="79" t="s">
        <v>2652</v>
      </c>
      <c r="U20" s="83" t="s">
        <v>3151</v>
      </c>
      <c r="V20" s="83" t="s">
        <v>3151</v>
      </c>
      <c r="W20" s="81">
        <v>43047.690069444441</v>
      </c>
      <c r="X20" s="83" t="s">
        <v>3883</v>
      </c>
      <c r="Y20" s="79"/>
      <c r="Z20" s="79"/>
      <c r="AA20" s="85" t="s">
        <v>5091</v>
      </c>
      <c r="AB20" s="79"/>
      <c r="AC20" s="79" t="b">
        <v>0</v>
      </c>
      <c r="AD20" s="79">
        <v>24</v>
      </c>
      <c r="AE20" s="85" t="s">
        <v>6296</v>
      </c>
      <c r="AF20" s="79" t="b">
        <v>0</v>
      </c>
      <c r="AG20" s="79" t="s">
        <v>6304</v>
      </c>
      <c r="AH20" s="79"/>
      <c r="AI20" s="85" t="s">
        <v>6296</v>
      </c>
      <c r="AJ20" s="79" t="b">
        <v>0</v>
      </c>
      <c r="AK20" s="79">
        <v>11</v>
      </c>
      <c r="AL20" s="85" t="s">
        <v>6296</v>
      </c>
      <c r="AM20" s="79" t="s">
        <v>6328</v>
      </c>
      <c r="AN20" s="79" t="b">
        <v>0</v>
      </c>
      <c r="AO20" s="85" t="s">
        <v>5091</v>
      </c>
      <c r="AP20" s="79" t="s">
        <v>6415</v>
      </c>
      <c r="AQ20" s="79">
        <v>0</v>
      </c>
      <c r="AR20" s="79">
        <v>0</v>
      </c>
      <c r="AS20" s="79" t="s">
        <v>6416</v>
      </c>
      <c r="AT20" s="79" t="s">
        <v>6429</v>
      </c>
      <c r="AU20" s="79" t="s">
        <v>6434</v>
      </c>
      <c r="AV20" s="79" t="s">
        <v>6439</v>
      </c>
      <c r="AW20" s="79" t="s">
        <v>6452</v>
      </c>
      <c r="AX20" s="79" t="s">
        <v>6465</v>
      </c>
      <c r="AY20" s="79" t="s">
        <v>6478</v>
      </c>
      <c r="AZ20" s="83" t="s">
        <v>6479</v>
      </c>
      <c r="BA20">
        <v>1</v>
      </c>
      <c r="BB20" s="78" t="str">
        <f>REPLACE(INDEX(GroupVertices[Group], MATCH(Edges[[#This Row],[Vertex 1]],GroupVertices[Vertex],0)),1,1,"")</f>
        <v>9</v>
      </c>
      <c r="BC20" s="78" t="str">
        <f>REPLACE(INDEX(GroupVertices[Group], MATCH(Edges[[#This Row],[Vertex 2]],GroupVertices[Vertex],0)),1,1,"")</f>
        <v>9</v>
      </c>
      <c r="BD20" s="48"/>
      <c r="BE20" s="49"/>
      <c r="BF20" s="48"/>
      <c r="BG20" s="49"/>
      <c r="BH20" s="48"/>
      <c r="BI20" s="49"/>
      <c r="BJ20" s="48"/>
      <c r="BK20" s="49"/>
      <c r="BL20" s="48"/>
    </row>
    <row r="21" spans="1:64" x14ac:dyDescent="0.25">
      <c r="A21" s="64" t="s">
        <v>217</v>
      </c>
      <c r="B21" s="64" t="s">
        <v>793</v>
      </c>
      <c r="C21" s="65" t="s">
        <v>15839</v>
      </c>
      <c r="D21" s="66">
        <v>3</v>
      </c>
      <c r="E21" s="67" t="s">
        <v>132</v>
      </c>
      <c r="F21" s="68">
        <v>35</v>
      </c>
      <c r="G21" s="65"/>
      <c r="H21" s="69"/>
      <c r="I21" s="70"/>
      <c r="J21" s="70"/>
      <c r="K21" s="34" t="s">
        <v>65</v>
      </c>
      <c r="L21" s="77">
        <v>21</v>
      </c>
      <c r="M21" s="77"/>
      <c r="N21" s="72"/>
      <c r="O21" s="79" t="s">
        <v>999</v>
      </c>
      <c r="P21" s="81">
        <v>43047.690069444441</v>
      </c>
      <c r="Q21" s="79" t="s">
        <v>1006</v>
      </c>
      <c r="R21" s="83" t="s">
        <v>1993</v>
      </c>
      <c r="S21" s="79" t="s">
        <v>2505</v>
      </c>
      <c r="T21" s="79" t="s">
        <v>2652</v>
      </c>
      <c r="U21" s="83" t="s">
        <v>3151</v>
      </c>
      <c r="V21" s="83" t="s">
        <v>3151</v>
      </c>
      <c r="W21" s="81">
        <v>43047.690069444441</v>
      </c>
      <c r="X21" s="83" t="s">
        <v>3883</v>
      </c>
      <c r="Y21" s="79"/>
      <c r="Z21" s="79"/>
      <c r="AA21" s="85" t="s">
        <v>5091</v>
      </c>
      <c r="AB21" s="79"/>
      <c r="AC21" s="79" t="b">
        <v>0</v>
      </c>
      <c r="AD21" s="79">
        <v>24</v>
      </c>
      <c r="AE21" s="85" t="s">
        <v>6296</v>
      </c>
      <c r="AF21" s="79" t="b">
        <v>0</v>
      </c>
      <c r="AG21" s="79" t="s">
        <v>6304</v>
      </c>
      <c r="AH21" s="79"/>
      <c r="AI21" s="85" t="s">
        <v>6296</v>
      </c>
      <c r="AJ21" s="79" t="b">
        <v>0</v>
      </c>
      <c r="AK21" s="79">
        <v>11</v>
      </c>
      <c r="AL21" s="85" t="s">
        <v>6296</v>
      </c>
      <c r="AM21" s="79" t="s">
        <v>6328</v>
      </c>
      <c r="AN21" s="79" t="b">
        <v>0</v>
      </c>
      <c r="AO21" s="85" t="s">
        <v>5091</v>
      </c>
      <c r="AP21" s="79" t="s">
        <v>6415</v>
      </c>
      <c r="AQ21" s="79">
        <v>0</v>
      </c>
      <c r="AR21" s="79">
        <v>0</v>
      </c>
      <c r="AS21" s="79" t="s">
        <v>6416</v>
      </c>
      <c r="AT21" s="79" t="s">
        <v>6429</v>
      </c>
      <c r="AU21" s="79" t="s">
        <v>6434</v>
      </c>
      <c r="AV21" s="79" t="s">
        <v>6439</v>
      </c>
      <c r="AW21" s="79" t="s">
        <v>6452</v>
      </c>
      <c r="AX21" s="79" t="s">
        <v>6465</v>
      </c>
      <c r="AY21" s="79" t="s">
        <v>6478</v>
      </c>
      <c r="AZ21" s="83" t="s">
        <v>6479</v>
      </c>
      <c r="BA21">
        <v>1</v>
      </c>
      <c r="BB21" s="78" t="str">
        <f>REPLACE(INDEX(GroupVertices[Group], MATCH(Edges[[#This Row],[Vertex 1]],GroupVertices[Vertex],0)),1,1,"")</f>
        <v>9</v>
      </c>
      <c r="BC21" s="78" t="str">
        <f>REPLACE(INDEX(GroupVertices[Group], MATCH(Edges[[#This Row],[Vertex 2]],GroupVertices[Vertex],0)),1,1,"")</f>
        <v>9</v>
      </c>
      <c r="BD21" s="48"/>
      <c r="BE21" s="49"/>
      <c r="BF21" s="48"/>
      <c r="BG21" s="49"/>
      <c r="BH21" s="48"/>
      <c r="BI21" s="49"/>
      <c r="BJ21" s="48"/>
      <c r="BK21" s="49"/>
      <c r="BL21" s="48"/>
    </row>
    <row r="22" spans="1:64" x14ac:dyDescent="0.25">
      <c r="A22" s="64" t="s">
        <v>217</v>
      </c>
      <c r="B22" s="64" t="s">
        <v>794</v>
      </c>
      <c r="C22" s="65" t="s">
        <v>15839</v>
      </c>
      <c r="D22" s="66">
        <v>3</v>
      </c>
      <c r="E22" s="67" t="s">
        <v>132</v>
      </c>
      <c r="F22" s="68">
        <v>35</v>
      </c>
      <c r="G22" s="65"/>
      <c r="H22" s="69"/>
      <c r="I22" s="70"/>
      <c r="J22" s="70"/>
      <c r="K22" s="34" t="s">
        <v>65</v>
      </c>
      <c r="L22" s="77">
        <v>22</v>
      </c>
      <c r="M22" s="77"/>
      <c r="N22" s="72"/>
      <c r="O22" s="79" t="s">
        <v>999</v>
      </c>
      <c r="P22" s="81">
        <v>43047.690069444441</v>
      </c>
      <c r="Q22" s="79" t="s">
        <v>1006</v>
      </c>
      <c r="R22" s="83" t="s">
        <v>1993</v>
      </c>
      <c r="S22" s="79" t="s">
        <v>2505</v>
      </c>
      <c r="T22" s="79" t="s">
        <v>2652</v>
      </c>
      <c r="U22" s="83" t="s">
        <v>3151</v>
      </c>
      <c r="V22" s="83" t="s">
        <v>3151</v>
      </c>
      <c r="W22" s="81">
        <v>43047.690069444441</v>
      </c>
      <c r="X22" s="83" t="s">
        <v>3883</v>
      </c>
      <c r="Y22" s="79"/>
      <c r="Z22" s="79"/>
      <c r="AA22" s="85" t="s">
        <v>5091</v>
      </c>
      <c r="AB22" s="79"/>
      <c r="AC22" s="79" t="b">
        <v>0</v>
      </c>
      <c r="AD22" s="79">
        <v>24</v>
      </c>
      <c r="AE22" s="85" t="s">
        <v>6296</v>
      </c>
      <c r="AF22" s="79" t="b">
        <v>0</v>
      </c>
      <c r="AG22" s="79" t="s">
        <v>6304</v>
      </c>
      <c r="AH22" s="79"/>
      <c r="AI22" s="85" t="s">
        <v>6296</v>
      </c>
      <c r="AJ22" s="79" t="b">
        <v>0</v>
      </c>
      <c r="AK22" s="79">
        <v>11</v>
      </c>
      <c r="AL22" s="85" t="s">
        <v>6296</v>
      </c>
      <c r="AM22" s="79" t="s">
        <v>6328</v>
      </c>
      <c r="AN22" s="79" t="b">
        <v>0</v>
      </c>
      <c r="AO22" s="85" t="s">
        <v>5091</v>
      </c>
      <c r="AP22" s="79" t="s">
        <v>6415</v>
      </c>
      <c r="AQ22" s="79">
        <v>0</v>
      </c>
      <c r="AR22" s="79">
        <v>0</v>
      </c>
      <c r="AS22" s="79" t="s">
        <v>6416</v>
      </c>
      <c r="AT22" s="79" t="s">
        <v>6429</v>
      </c>
      <c r="AU22" s="79" t="s">
        <v>6434</v>
      </c>
      <c r="AV22" s="79" t="s">
        <v>6439</v>
      </c>
      <c r="AW22" s="79" t="s">
        <v>6452</v>
      </c>
      <c r="AX22" s="79" t="s">
        <v>6465</v>
      </c>
      <c r="AY22" s="79" t="s">
        <v>6478</v>
      </c>
      <c r="AZ22" s="83" t="s">
        <v>6479</v>
      </c>
      <c r="BA22">
        <v>1</v>
      </c>
      <c r="BB22" s="78" t="str">
        <f>REPLACE(INDEX(GroupVertices[Group], MATCH(Edges[[#This Row],[Vertex 1]],GroupVertices[Vertex],0)),1,1,"")</f>
        <v>9</v>
      </c>
      <c r="BC22" s="78" t="str">
        <f>REPLACE(INDEX(GroupVertices[Group], MATCH(Edges[[#This Row],[Vertex 2]],GroupVertices[Vertex],0)),1,1,"")</f>
        <v>9</v>
      </c>
      <c r="BD22" s="48"/>
      <c r="BE22" s="49"/>
      <c r="BF22" s="48"/>
      <c r="BG22" s="49"/>
      <c r="BH22" s="48"/>
      <c r="BI22" s="49"/>
      <c r="BJ22" s="48"/>
      <c r="BK22" s="49"/>
      <c r="BL22" s="48"/>
    </row>
    <row r="23" spans="1:64" x14ac:dyDescent="0.25">
      <c r="A23" s="64" t="s">
        <v>217</v>
      </c>
      <c r="B23" s="64" t="s">
        <v>795</v>
      </c>
      <c r="C23" s="65" t="s">
        <v>15839</v>
      </c>
      <c r="D23" s="66">
        <v>3</v>
      </c>
      <c r="E23" s="67" t="s">
        <v>132</v>
      </c>
      <c r="F23" s="68">
        <v>35</v>
      </c>
      <c r="G23" s="65"/>
      <c r="H23" s="69"/>
      <c r="I23" s="70"/>
      <c r="J23" s="70"/>
      <c r="K23" s="34" t="s">
        <v>65</v>
      </c>
      <c r="L23" s="77">
        <v>23</v>
      </c>
      <c r="M23" s="77"/>
      <c r="N23" s="72"/>
      <c r="O23" s="79" t="s">
        <v>999</v>
      </c>
      <c r="P23" s="81">
        <v>43047.690069444441</v>
      </c>
      <c r="Q23" s="79" t="s">
        <v>1006</v>
      </c>
      <c r="R23" s="83" t="s">
        <v>1993</v>
      </c>
      <c r="S23" s="79" t="s">
        <v>2505</v>
      </c>
      <c r="T23" s="79" t="s">
        <v>2652</v>
      </c>
      <c r="U23" s="83" t="s">
        <v>3151</v>
      </c>
      <c r="V23" s="83" t="s">
        <v>3151</v>
      </c>
      <c r="W23" s="81">
        <v>43047.690069444441</v>
      </c>
      <c r="X23" s="83" t="s">
        <v>3883</v>
      </c>
      <c r="Y23" s="79"/>
      <c r="Z23" s="79"/>
      <c r="AA23" s="85" t="s">
        <v>5091</v>
      </c>
      <c r="AB23" s="79"/>
      <c r="AC23" s="79" t="b">
        <v>0</v>
      </c>
      <c r="AD23" s="79">
        <v>24</v>
      </c>
      <c r="AE23" s="85" t="s">
        <v>6296</v>
      </c>
      <c r="AF23" s="79" t="b">
        <v>0</v>
      </c>
      <c r="AG23" s="79" t="s">
        <v>6304</v>
      </c>
      <c r="AH23" s="79"/>
      <c r="AI23" s="85" t="s">
        <v>6296</v>
      </c>
      <c r="AJ23" s="79" t="b">
        <v>0</v>
      </c>
      <c r="AK23" s="79">
        <v>11</v>
      </c>
      <c r="AL23" s="85" t="s">
        <v>6296</v>
      </c>
      <c r="AM23" s="79" t="s">
        <v>6328</v>
      </c>
      <c r="AN23" s="79" t="b">
        <v>0</v>
      </c>
      <c r="AO23" s="85" t="s">
        <v>5091</v>
      </c>
      <c r="AP23" s="79" t="s">
        <v>6415</v>
      </c>
      <c r="AQ23" s="79">
        <v>0</v>
      </c>
      <c r="AR23" s="79">
        <v>0</v>
      </c>
      <c r="AS23" s="79" t="s">
        <v>6416</v>
      </c>
      <c r="AT23" s="79" t="s">
        <v>6429</v>
      </c>
      <c r="AU23" s="79" t="s">
        <v>6434</v>
      </c>
      <c r="AV23" s="79" t="s">
        <v>6439</v>
      </c>
      <c r="AW23" s="79" t="s">
        <v>6452</v>
      </c>
      <c r="AX23" s="79" t="s">
        <v>6465</v>
      </c>
      <c r="AY23" s="79" t="s">
        <v>6478</v>
      </c>
      <c r="AZ23" s="83" t="s">
        <v>6479</v>
      </c>
      <c r="BA23">
        <v>1</v>
      </c>
      <c r="BB23" s="78" t="str">
        <f>REPLACE(INDEX(GroupVertices[Group], MATCH(Edges[[#This Row],[Vertex 1]],GroupVertices[Vertex],0)),1,1,"")</f>
        <v>9</v>
      </c>
      <c r="BC23" s="78" t="str">
        <f>REPLACE(INDEX(GroupVertices[Group], MATCH(Edges[[#This Row],[Vertex 2]],GroupVertices[Vertex],0)),1,1,"")</f>
        <v>9</v>
      </c>
      <c r="BD23" s="48"/>
      <c r="BE23" s="49"/>
      <c r="BF23" s="48"/>
      <c r="BG23" s="49"/>
      <c r="BH23" s="48"/>
      <c r="BI23" s="49"/>
      <c r="BJ23" s="48"/>
      <c r="BK23" s="49"/>
      <c r="BL23" s="48"/>
    </row>
    <row r="24" spans="1:64" x14ac:dyDescent="0.25">
      <c r="A24" s="64" t="s">
        <v>218</v>
      </c>
      <c r="B24" s="64" t="s">
        <v>796</v>
      </c>
      <c r="C24" s="65" t="s">
        <v>15839</v>
      </c>
      <c r="D24" s="66">
        <v>3</v>
      </c>
      <c r="E24" s="67" t="s">
        <v>132</v>
      </c>
      <c r="F24" s="68">
        <v>35</v>
      </c>
      <c r="G24" s="65"/>
      <c r="H24" s="69"/>
      <c r="I24" s="70"/>
      <c r="J24" s="70"/>
      <c r="K24" s="34" t="s">
        <v>65</v>
      </c>
      <c r="L24" s="77">
        <v>24</v>
      </c>
      <c r="M24" s="77"/>
      <c r="N24" s="72"/>
      <c r="O24" s="79" t="s">
        <v>999</v>
      </c>
      <c r="P24" s="81">
        <v>43177.461192129631</v>
      </c>
      <c r="Q24" s="79" t="s">
        <v>1007</v>
      </c>
      <c r="R24" s="83" t="s">
        <v>1994</v>
      </c>
      <c r="S24" s="79" t="s">
        <v>2506</v>
      </c>
      <c r="T24" s="79" t="s">
        <v>2653</v>
      </c>
      <c r="U24" s="79"/>
      <c r="V24" s="83" t="s">
        <v>3492</v>
      </c>
      <c r="W24" s="81">
        <v>43177.461192129631</v>
      </c>
      <c r="X24" s="83" t="s">
        <v>3884</v>
      </c>
      <c r="Y24" s="79"/>
      <c r="Z24" s="79"/>
      <c r="AA24" s="85" t="s">
        <v>5092</v>
      </c>
      <c r="AB24" s="79"/>
      <c r="AC24" s="79" t="b">
        <v>0</v>
      </c>
      <c r="AD24" s="79">
        <v>6</v>
      </c>
      <c r="AE24" s="85" t="s">
        <v>6296</v>
      </c>
      <c r="AF24" s="79" t="b">
        <v>0</v>
      </c>
      <c r="AG24" s="79" t="s">
        <v>6304</v>
      </c>
      <c r="AH24" s="79"/>
      <c r="AI24" s="85" t="s">
        <v>6296</v>
      </c>
      <c r="AJ24" s="79" t="b">
        <v>0</v>
      </c>
      <c r="AK24" s="79">
        <v>5</v>
      </c>
      <c r="AL24" s="85" t="s">
        <v>6296</v>
      </c>
      <c r="AM24" s="79" t="s">
        <v>6328</v>
      </c>
      <c r="AN24" s="79" t="b">
        <v>0</v>
      </c>
      <c r="AO24" s="85" t="s">
        <v>5092</v>
      </c>
      <c r="AP24" s="79" t="s">
        <v>6415</v>
      </c>
      <c r="AQ24" s="79">
        <v>0</v>
      </c>
      <c r="AR24" s="79">
        <v>0</v>
      </c>
      <c r="AS24" s="79"/>
      <c r="AT24" s="79"/>
      <c r="AU24" s="79"/>
      <c r="AV24" s="79"/>
      <c r="AW24" s="79"/>
      <c r="AX24" s="79"/>
      <c r="AY24" s="79"/>
      <c r="AZ24" s="79"/>
      <c r="BA24">
        <v>1</v>
      </c>
      <c r="BB24" s="78" t="str">
        <f>REPLACE(INDEX(GroupVertices[Group], MATCH(Edges[[#This Row],[Vertex 1]],GroupVertices[Vertex],0)),1,1,"")</f>
        <v>4</v>
      </c>
      <c r="BC24" s="78" t="str">
        <f>REPLACE(INDEX(GroupVertices[Group], MATCH(Edges[[#This Row],[Vertex 2]],GroupVertices[Vertex],0)),1,1,"")</f>
        <v>4</v>
      </c>
      <c r="BD24" s="48"/>
      <c r="BE24" s="49"/>
      <c r="BF24" s="48"/>
      <c r="BG24" s="49"/>
      <c r="BH24" s="48"/>
      <c r="BI24" s="49"/>
      <c r="BJ24" s="48"/>
      <c r="BK24" s="49"/>
      <c r="BL24" s="48"/>
    </row>
    <row r="25" spans="1:64" x14ac:dyDescent="0.25">
      <c r="A25" s="64" t="s">
        <v>219</v>
      </c>
      <c r="B25" s="64" t="s">
        <v>797</v>
      </c>
      <c r="C25" s="65" t="s">
        <v>15839</v>
      </c>
      <c r="D25" s="66">
        <v>3</v>
      </c>
      <c r="E25" s="67" t="s">
        <v>132</v>
      </c>
      <c r="F25" s="68">
        <v>35</v>
      </c>
      <c r="G25" s="65"/>
      <c r="H25" s="69"/>
      <c r="I25" s="70"/>
      <c r="J25" s="70"/>
      <c r="K25" s="34" t="s">
        <v>65</v>
      </c>
      <c r="L25" s="77">
        <v>25</v>
      </c>
      <c r="M25" s="77"/>
      <c r="N25" s="72"/>
      <c r="O25" s="79" t="s">
        <v>999</v>
      </c>
      <c r="P25" s="81">
        <v>43177.497789351852</v>
      </c>
      <c r="Q25" s="79" t="s">
        <v>1008</v>
      </c>
      <c r="R25" s="79"/>
      <c r="S25" s="79"/>
      <c r="T25" s="79" t="s">
        <v>2654</v>
      </c>
      <c r="U25" s="83" t="s">
        <v>3152</v>
      </c>
      <c r="V25" s="83" t="s">
        <v>3152</v>
      </c>
      <c r="W25" s="81">
        <v>43177.497789351852</v>
      </c>
      <c r="X25" s="83" t="s">
        <v>3885</v>
      </c>
      <c r="Y25" s="79"/>
      <c r="Z25" s="79"/>
      <c r="AA25" s="85" t="s">
        <v>5093</v>
      </c>
      <c r="AB25" s="79"/>
      <c r="AC25" s="79" t="b">
        <v>0</v>
      </c>
      <c r="AD25" s="79">
        <v>4</v>
      </c>
      <c r="AE25" s="85" t="s">
        <v>6296</v>
      </c>
      <c r="AF25" s="79" t="b">
        <v>0</v>
      </c>
      <c r="AG25" s="79" t="s">
        <v>6304</v>
      </c>
      <c r="AH25" s="79"/>
      <c r="AI25" s="85" t="s">
        <v>6296</v>
      </c>
      <c r="AJ25" s="79" t="b">
        <v>0</v>
      </c>
      <c r="AK25" s="79">
        <v>1</v>
      </c>
      <c r="AL25" s="85" t="s">
        <v>6296</v>
      </c>
      <c r="AM25" s="79" t="s">
        <v>6328</v>
      </c>
      <c r="AN25" s="79" t="b">
        <v>0</v>
      </c>
      <c r="AO25" s="85" t="s">
        <v>5093</v>
      </c>
      <c r="AP25" s="79" t="s">
        <v>6415</v>
      </c>
      <c r="AQ25" s="79">
        <v>0</v>
      </c>
      <c r="AR25" s="79">
        <v>0</v>
      </c>
      <c r="AS25" s="79" t="s">
        <v>6417</v>
      </c>
      <c r="AT25" s="79" t="s">
        <v>6430</v>
      </c>
      <c r="AU25" s="79" t="s">
        <v>6435</v>
      </c>
      <c r="AV25" s="79" t="s">
        <v>6440</v>
      </c>
      <c r="AW25" s="79" t="s">
        <v>6453</v>
      </c>
      <c r="AX25" s="79" t="s">
        <v>6466</v>
      </c>
      <c r="AY25" s="79" t="s">
        <v>6478</v>
      </c>
      <c r="AZ25" s="83" t="s">
        <v>6480</v>
      </c>
      <c r="BA25">
        <v>1</v>
      </c>
      <c r="BB25" s="78" t="str">
        <f>REPLACE(INDEX(GroupVertices[Group], MATCH(Edges[[#This Row],[Vertex 1]],GroupVertices[Vertex],0)),1,1,"")</f>
        <v>4</v>
      </c>
      <c r="BC25" s="78" t="str">
        <f>REPLACE(INDEX(GroupVertices[Group], MATCH(Edges[[#This Row],[Vertex 2]],GroupVertices[Vertex],0)),1,1,"")</f>
        <v>4</v>
      </c>
      <c r="BD25" s="48"/>
      <c r="BE25" s="49"/>
      <c r="BF25" s="48"/>
      <c r="BG25" s="49"/>
      <c r="BH25" s="48"/>
      <c r="BI25" s="49"/>
      <c r="BJ25" s="48"/>
      <c r="BK25" s="49"/>
      <c r="BL25" s="48"/>
    </row>
    <row r="26" spans="1:64" x14ac:dyDescent="0.25">
      <c r="A26" s="64" t="s">
        <v>219</v>
      </c>
      <c r="B26" s="64" t="s">
        <v>798</v>
      </c>
      <c r="C26" s="65" t="s">
        <v>15839</v>
      </c>
      <c r="D26" s="66">
        <v>3</v>
      </c>
      <c r="E26" s="67" t="s">
        <v>132</v>
      </c>
      <c r="F26" s="68">
        <v>35</v>
      </c>
      <c r="G26" s="65"/>
      <c r="H26" s="69"/>
      <c r="I26" s="70"/>
      <c r="J26" s="70"/>
      <c r="K26" s="34" t="s">
        <v>65</v>
      </c>
      <c r="L26" s="77">
        <v>26</v>
      </c>
      <c r="M26" s="77"/>
      <c r="N26" s="72"/>
      <c r="O26" s="79" t="s">
        <v>999</v>
      </c>
      <c r="P26" s="81">
        <v>43177.497789351852</v>
      </c>
      <c r="Q26" s="79" t="s">
        <v>1008</v>
      </c>
      <c r="R26" s="79"/>
      <c r="S26" s="79"/>
      <c r="T26" s="79" t="s">
        <v>2654</v>
      </c>
      <c r="U26" s="83" t="s">
        <v>3152</v>
      </c>
      <c r="V26" s="83" t="s">
        <v>3152</v>
      </c>
      <c r="W26" s="81">
        <v>43177.497789351852</v>
      </c>
      <c r="X26" s="83" t="s">
        <v>3885</v>
      </c>
      <c r="Y26" s="79"/>
      <c r="Z26" s="79"/>
      <c r="AA26" s="85" t="s">
        <v>5093</v>
      </c>
      <c r="AB26" s="79"/>
      <c r="AC26" s="79" t="b">
        <v>0</v>
      </c>
      <c r="AD26" s="79">
        <v>4</v>
      </c>
      <c r="AE26" s="85" t="s">
        <v>6296</v>
      </c>
      <c r="AF26" s="79" t="b">
        <v>0</v>
      </c>
      <c r="AG26" s="79" t="s">
        <v>6304</v>
      </c>
      <c r="AH26" s="79"/>
      <c r="AI26" s="85" t="s">
        <v>6296</v>
      </c>
      <c r="AJ26" s="79" t="b">
        <v>0</v>
      </c>
      <c r="AK26" s="79">
        <v>1</v>
      </c>
      <c r="AL26" s="85" t="s">
        <v>6296</v>
      </c>
      <c r="AM26" s="79" t="s">
        <v>6328</v>
      </c>
      <c r="AN26" s="79" t="b">
        <v>0</v>
      </c>
      <c r="AO26" s="85" t="s">
        <v>5093</v>
      </c>
      <c r="AP26" s="79" t="s">
        <v>6415</v>
      </c>
      <c r="AQ26" s="79">
        <v>0</v>
      </c>
      <c r="AR26" s="79">
        <v>0</v>
      </c>
      <c r="AS26" s="79" t="s">
        <v>6417</v>
      </c>
      <c r="AT26" s="79" t="s">
        <v>6430</v>
      </c>
      <c r="AU26" s="79" t="s">
        <v>6435</v>
      </c>
      <c r="AV26" s="79" t="s">
        <v>6440</v>
      </c>
      <c r="AW26" s="79" t="s">
        <v>6453</v>
      </c>
      <c r="AX26" s="79" t="s">
        <v>6466</v>
      </c>
      <c r="AY26" s="79" t="s">
        <v>6478</v>
      </c>
      <c r="AZ26" s="83" t="s">
        <v>6480</v>
      </c>
      <c r="BA26">
        <v>1</v>
      </c>
      <c r="BB26" s="78" t="str">
        <f>REPLACE(INDEX(GroupVertices[Group], MATCH(Edges[[#This Row],[Vertex 1]],GroupVertices[Vertex],0)),1,1,"")</f>
        <v>4</v>
      </c>
      <c r="BC26" s="78" t="str">
        <f>REPLACE(INDEX(GroupVertices[Group], MATCH(Edges[[#This Row],[Vertex 2]],GroupVertices[Vertex],0)),1,1,"")</f>
        <v>4</v>
      </c>
      <c r="BD26" s="48"/>
      <c r="BE26" s="49"/>
      <c r="BF26" s="48"/>
      <c r="BG26" s="49"/>
      <c r="BH26" s="48"/>
      <c r="BI26" s="49"/>
      <c r="BJ26" s="48"/>
      <c r="BK26" s="49"/>
      <c r="BL26" s="48"/>
    </row>
    <row r="27" spans="1:64" x14ac:dyDescent="0.25">
      <c r="A27" s="64" t="s">
        <v>219</v>
      </c>
      <c r="B27" s="64" t="s">
        <v>799</v>
      </c>
      <c r="C27" s="65" t="s">
        <v>15839</v>
      </c>
      <c r="D27" s="66">
        <v>3</v>
      </c>
      <c r="E27" s="67" t="s">
        <v>132</v>
      </c>
      <c r="F27" s="68">
        <v>35</v>
      </c>
      <c r="G27" s="65"/>
      <c r="H27" s="69"/>
      <c r="I27" s="70"/>
      <c r="J27" s="70"/>
      <c r="K27" s="34" t="s">
        <v>65</v>
      </c>
      <c r="L27" s="77">
        <v>27</v>
      </c>
      <c r="M27" s="77"/>
      <c r="N27" s="72"/>
      <c r="O27" s="79" t="s">
        <v>999</v>
      </c>
      <c r="P27" s="81">
        <v>43177.497789351852</v>
      </c>
      <c r="Q27" s="79" t="s">
        <v>1008</v>
      </c>
      <c r="R27" s="79"/>
      <c r="S27" s="79"/>
      <c r="T27" s="79" t="s">
        <v>2654</v>
      </c>
      <c r="U27" s="83" t="s">
        <v>3152</v>
      </c>
      <c r="V27" s="83" t="s">
        <v>3152</v>
      </c>
      <c r="W27" s="81">
        <v>43177.497789351852</v>
      </c>
      <c r="X27" s="83" t="s">
        <v>3885</v>
      </c>
      <c r="Y27" s="79"/>
      <c r="Z27" s="79"/>
      <c r="AA27" s="85" t="s">
        <v>5093</v>
      </c>
      <c r="AB27" s="79"/>
      <c r="AC27" s="79" t="b">
        <v>0</v>
      </c>
      <c r="AD27" s="79">
        <v>4</v>
      </c>
      <c r="AE27" s="85" t="s">
        <v>6296</v>
      </c>
      <c r="AF27" s="79" t="b">
        <v>0</v>
      </c>
      <c r="AG27" s="79" t="s">
        <v>6304</v>
      </c>
      <c r="AH27" s="79"/>
      <c r="AI27" s="85" t="s">
        <v>6296</v>
      </c>
      <c r="AJ27" s="79" t="b">
        <v>0</v>
      </c>
      <c r="AK27" s="79">
        <v>1</v>
      </c>
      <c r="AL27" s="85" t="s">
        <v>6296</v>
      </c>
      <c r="AM27" s="79" t="s">
        <v>6328</v>
      </c>
      <c r="AN27" s="79" t="b">
        <v>0</v>
      </c>
      <c r="AO27" s="85" t="s">
        <v>5093</v>
      </c>
      <c r="AP27" s="79" t="s">
        <v>6415</v>
      </c>
      <c r="AQ27" s="79">
        <v>0</v>
      </c>
      <c r="AR27" s="79">
        <v>0</v>
      </c>
      <c r="AS27" s="79" t="s">
        <v>6417</v>
      </c>
      <c r="AT27" s="79" t="s">
        <v>6430</v>
      </c>
      <c r="AU27" s="79" t="s">
        <v>6435</v>
      </c>
      <c r="AV27" s="79" t="s">
        <v>6440</v>
      </c>
      <c r="AW27" s="79" t="s">
        <v>6453</v>
      </c>
      <c r="AX27" s="79" t="s">
        <v>6466</v>
      </c>
      <c r="AY27" s="79" t="s">
        <v>6478</v>
      </c>
      <c r="AZ27" s="83" t="s">
        <v>6480</v>
      </c>
      <c r="BA27">
        <v>1</v>
      </c>
      <c r="BB27" s="78" t="str">
        <f>REPLACE(INDEX(GroupVertices[Group], MATCH(Edges[[#This Row],[Vertex 1]],GroupVertices[Vertex],0)),1,1,"")</f>
        <v>4</v>
      </c>
      <c r="BC27" s="78" t="str">
        <f>REPLACE(INDEX(GroupVertices[Group], MATCH(Edges[[#This Row],[Vertex 2]],GroupVertices[Vertex],0)),1,1,"")</f>
        <v>4</v>
      </c>
      <c r="BD27" s="48"/>
      <c r="BE27" s="49"/>
      <c r="BF27" s="48"/>
      <c r="BG27" s="49"/>
      <c r="BH27" s="48"/>
      <c r="BI27" s="49"/>
      <c r="BJ27" s="48"/>
      <c r="BK27" s="49"/>
      <c r="BL27" s="48"/>
    </row>
    <row r="28" spans="1:64" x14ac:dyDescent="0.25">
      <c r="A28" s="64" t="s">
        <v>219</v>
      </c>
      <c r="B28" s="64" t="s">
        <v>800</v>
      </c>
      <c r="C28" s="65" t="s">
        <v>15839</v>
      </c>
      <c r="D28" s="66">
        <v>3</v>
      </c>
      <c r="E28" s="67" t="s">
        <v>132</v>
      </c>
      <c r="F28" s="68">
        <v>35</v>
      </c>
      <c r="G28" s="65"/>
      <c r="H28" s="69"/>
      <c r="I28" s="70"/>
      <c r="J28" s="70"/>
      <c r="K28" s="34" t="s">
        <v>65</v>
      </c>
      <c r="L28" s="77">
        <v>28</v>
      </c>
      <c r="M28" s="77"/>
      <c r="N28" s="72"/>
      <c r="O28" s="79" t="s">
        <v>999</v>
      </c>
      <c r="P28" s="81">
        <v>43177.497789351852</v>
      </c>
      <c r="Q28" s="79" t="s">
        <v>1008</v>
      </c>
      <c r="R28" s="79"/>
      <c r="S28" s="79"/>
      <c r="T28" s="79" t="s">
        <v>2654</v>
      </c>
      <c r="U28" s="83" t="s">
        <v>3152</v>
      </c>
      <c r="V28" s="83" t="s">
        <v>3152</v>
      </c>
      <c r="W28" s="81">
        <v>43177.497789351852</v>
      </c>
      <c r="X28" s="83" t="s">
        <v>3885</v>
      </c>
      <c r="Y28" s="79"/>
      <c r="Z28" s="79"/>
      <c r="AA28" s="85" t="s">
        <v>5093</v>
      </c>
      <c r="AB28" s="79"/>
      <c r="AC28" s="79" t="b">
        <v>0</v>
      </c>
      <c r="AD28" s="79">
        <v>4</v>
      </c>
      <c r="AE28" s="85" t="s">
        <v>6296</v>
      </c>
      <c r="AF28" s="79" t="b">
        <v>0</v>
      </c>
      <c r="AG28" s="79" t="s">
        <v>6304</v>
      </c>
      <c r="AH28" s="79"/>
      <c r="AI28" s="85" t="s">
        <v>6296</v>
      </c>
      <c r="AJ28" s="79" t="b">
        <v>0</v>
      </c>
      <c r="AK28" s="79">
        <v>1</v>
      </c>
      <c r="AL28" s="85" t="s">
        <v>6296</v>
      </c>
      <c r="AM28" s="79" t="s">
        <v>6328</v>
      </c>
      <c r="AN28" s="79" t="b">
        <v>0</v>
      </c>
      <c r="AO28" s="85" t="s">
        <v>5093</v>
      </c>
      <c r="AP28" s="79" t="s">
        <v>6415</v>
      </c>
      <c r="AQ28" s="79">
        <v>0</v>
      </c>
      <c r="AR28" s="79">
        <v>0</v>
      </c>
      <c r="AS28" s="79" t="s">
        <v>6417</v>
      </c>
      <c r="AT28" s="79" t="s">
        <v>6430</v>
      </c>
      <c r="AU28" s="79" t="s">
        <v>6435</v>
      </c>
      <c r="AV28" s="79" t="s">
        <v>6440</v>
      </c>
      <c r="AW28" s="79" t="s">
        <v>6453</v>
      </c>
      <c r="AX28" s="79" t="s">
        <v>6466</v>
      </c>
      <c r="AY28" s="79" t="s">
        <v>6478</v>
      </c>
      <c r="AZ28" s="83" t="s">
        <v>6480</v>
      </c>
      <c r="BA28">
        <v>1</v>
      </c>
      <c r="BB28" s="78" t="str">
        <f>REPLACE(INDEX(GroupVertices[Group], MATCH(Edges[[#This Row],[Vertex 1]],GroupVertices[Vertex],0)),1,1,"")</f>
        <v>4</v>
      </c>
      <c r="BC28" s="78" t="str">
        <f>REPLACE(INDEX(GroupVertices[Group], MATCH(Edges[[#This Row],[Vertex 2]],GroupVertices[Vertex],0)),1,1,"")</f>
        <v>4</v>
      </c>
      <c r="BD28" s="48"/>
      <c r="BE28" s="49"/>
      <c r="BF28" s="48"/>
      <c r="BG28" s="49"/>
      <c r="BH28" s="48"/>
      <c r="BI28" s="49"/>
      <c r="BJ28" s="48"/>
      <c r="BK28" s="49"/>
      <c r="BL28" s="48"/>
    </row>
    <row r="29" spans="1:64" x14ac:dyDescent="0.25">
      <c r="A29" s="64" t="s">
        <v>219</v>
      </c>
      <c r="B29" s="64" t="s">
        <v>801</v>
      </c>
      <c r="C29" s="65" t="s">
        <v>15839</v>
      </c>
      <c r="D29" s="66">
        <v>3</v>
      </c>
      <c r="E29" s="67" t="s">
        <v>132</v>
      </c>
      <c r="F29" s="68">
        <v>35</v>
      </c>
      <c r="G29" s="65"/>
      <c r="H29" s="69"/>
      <c r="I29" s="70"/>
      <c r="J29" s="70"/>
      <c r="K29" s="34" t="s">
        <v>65</v>
      </c>
      <c r="L29" s="77">
        <v>29</v>
      </c>
      <c r="M29" s="77"/>
      <c r="N29" s="72"/>
      <c r="O29" s="79" t="s">
        <v>999</v>
      </c>
      <c r="P29" s="81">
        <v>43177.453356481485</v>
      </c>
      <c r="Q29" s="79" t="s">
        <v>1009</v>
      </c>
      <c r="R29" s="79"/>
      <c r="S29" s="79"/>
      <c r="T29" s="79" t="s">
        <v>2655</v>
      </c>
      <c r="U29" s="83" t="s">
        <v>3153</v>
      </c>
      <c r="V29" s="83" t="s">
        <v>3153</v>
      </c>
      <c r="W29" s="81">
        <v>43177.453356481485</v>
      </c>
      <c r="X29" s="83" t="s">
        <v>3886</v>
      </c>
      <c r="Y29" s="79"/>
      <c r="Z29" s="79"/>
      <c r="AA29" s="85" t="s">
        <v>5094</v>
      </c>
      <c r="AB29" s="79"/>
      <c r="AC29" s="79" t="b">
        <v>0</v>
      </c>
      <c r="AD29" s="79">
        <v>11</v>
      </c>
      <c r="AE29" s="85" t="s">
        <v>6296</v>
      </c>
      <c r="AF29" s="79" t="b">
        <v>0</v>
      </c>
      <c r="AG29" s="79" t="s">
        <v>6304</v>
      </c>
      <c r="AH29" s="79"/>
      <c r="AI29" s="85" t="s">
        <v>6296</v>
      </c>
      <c r="AJ29" s="79" t="b">
        <v>0</v>
      </c>
      <c r="AK29" s="79">
        <v>3</v>
      </c>
      <c r="AL29" s="85" t="s">
        <v>6296</v>
      </c>
      <c r="AM29" s="79" t="s">
        <v>6328</v>
      </c>
      <c r="AN29" s="79" t="b">
        <v>0</v>
      </c>
      <c r="AO29" s="85" t="s">
        <v>5094</v>
      </c>
      <c r="AP29" s="79" t="s">
        <v>6415</v>
      </c>
      <c r="AQ29" s="79">
        <v>0</v>
      </c>
      <c r="AR29" s="79">
        <v>0</v>
      </c>
      <c r="AS29" s="79" t="s">
        <v>6417</v>
      </c>
      <c r="AT29" s="79" t="s">
        <v>6430</v>
      </c>
      <c r="AU29" s="79" t="s">
        <v>6435</v>
      </c>
      <c r="AV29" s="79" t="s">
        <v>6440</v>
      </c>
      <c r="AW29" s="79" t="s">
        <v>6453</v>
      </c>
      <c r="AX29" s="79" t="s">
        <v>6466</v>
      </c>
      <c r="AY29" s="79" t="s">
        <v>6478</v>
      </c>
      <c r="AZ29" s="83" t="s">
        <v>6480</v>
      </c>
      <c r="BA29">
        <v>1</v>
      </c>
      <c r="BB29" s="78" t="str">
        <f>REPLACE(INDEX(GroupVertices[Group], MATCH(Edges[[#This Row],[Vertex 1]],GroupVertices[Vertex],0)),1,1,"")</f>
        <v>4</v>
      </c>
      <c r="BC29" s="78" t="str">
        <f>REPLACE(INDEX(GroupVertices[Group], MATCH(Edges[[#This Row],[Vertex 2]],GroupVertices[Vertex],0)),1,1,"")</f>
        <v>4</v>
      </c>
      <c r="BD29" s="48"/>
      <c r="BE29" s="49"/>
      <c r="BF29" s="48"/>
      <c r="BG29" s="49"/>
      <c r="BH29" s="48"/>
      <c r="BI29" s="49"/>
      <c r="BJ29" s="48"/>
      <c r="BK29" s="49"/>
      <c r="BL29" s="48"/>
    </row>
    <row r="30" spans="1:64" x14ac:dyDescent="0.25">
      <c r="A30" s="64" t="s">
        <v>219</v>
      </c>
      <c r="B30" s="64" t="s">
        <v>802</v>
      </c>
      <c r="C30" s="65" t="s">
        <v>15839</v>
      </c>
      <c r="D30" s="66">
        <v>3</v>
      </c>
      <c r="E30" s="67" t="s">
        <v>132</v>
      </c>
      <c r="F30" s="68">
        <v>35</v>
      </c>
      <c r="G30" s="65"/>
      <c r="H30" s="69"/>
      <c r="I30" s="70"/>
      <c r="J30" s="70"/>
      <c r="K30" s="34" t="s">
        <v>65</v>
      </c>
      <c r="L30" s="77">
        <v>30</v>
      </c>
      <c r="M30" s="77"/>
      <c r="N30" s="72"/>
      <c r="O30" s="79" t="s">
        <v>999</v>
      </c>
      <c r="P30" s="81">
        <v>43177.453356481485</v>
      </c>
      <c r="Q30" s="79" t="s">
        <v>1009</v>
      </c>
      <c r="R30" s="79"/>
      <c r="S30" s="79"/>
      <c r="T30" s="79" t="s">
        <v>2655</v>
      </c>
      <c r="U30" s="83" t="s">
        <v>3153</v>
      </c>
      <c r="V30" s="83" t="s">
        <v>3153</v>
      </c>
      <c r="W30" s="81">
        <v>43177.453356481485</v>
      </c>
      <c r="X30" s="83" t="s">
        <v>3886</v>
      </c>
      <c r="Y30" s="79"/>
      <c r="Z30" s="79"/>
      <c r="AA30" s="85" t="s">
        <v>5094</v>
      </c>
      <c r="AB30" s="79"/>
      <c r="AC30" s="79" t="b">
        <v>0</v>
      </c>
      <c r="AD30" s="79">
        <v>11</v>
      </c>
      <c r="AE30" s="85" t="s">
        <v>6296</v>
      </c>
      <c r="AF30" s="79" t="b">
        <v>0</v>
      </c>
      <c r="AG30" s="79" t="s">
        <v>6304</v>
      </c>
      <c r="AH30" s="79"/>
      <c r="AI30" s="85" t="s">
        <v>6296</v>
      </c>
      <c r="AJ30" s="79" t="b">
        <v>0</v>
      </c>
      <c r="AK30" s="79">
        <v>3</v>
      </c>
      <c r="AL30" s="85" t="s">
        <v>6296</v>
      </c>
      <c r="AM30" s="79" t="s">
        <v>6328</v>
      </c>
      <c r="AN30" s="79" t="b">
        <v>0</v>
      </c>
      <c r="AO30" s="85" t="s">
        <v>5094</v>
      </c>
      <c r="AP30" s="79" t="s">
        <v>6415</v>
      </c>
      <c r="AQ30" s="79">
        <v>0</v>
      </c>
      <c r="AR30" s="79">
        <v>0</v>
      </c>
      <c r="AS30" s="79" t="s">
        <v>6417</v>
      </c>
      <c r="AT30" s="79" t="s">
        <v>6430</v>
      </c>
      <c r="AU30" s="79" t="s">
        <v>6435</v>
      </c>
      <c r="AV30" s="79" t="s">
        <v>6440</v>
      </c>
      <c r="AW30" s="79" t="s">
        <v>6453</v>
      </c>
      <c r="AX30" s="79" t="s">
        <v>6466</v>
      </c>
      <c r="AY30" s="79" t="s">
        <v>6478</v>
      </c>
      <c r="AZ30" s="83" t="s">
        <v>6480</v>
      </c>
      <c r="BA30">
        <v>1</v>
      </c>
      <c r="BB30" s="78" t="str">
        <f>REPLACE(INDEX(GroupVertices[Group], MATCH(Edges[[#This Row],[Vertex 1]],GroupVertices[Vertex],0)),1,1,"")</f>
        <v>4</v>
      </c>
      <c r="BC30" s="78" t="str">
        <f>REPLACE(INDEX(GroupVertices[Group], MATCH(Edges[[#This Row],[Vertex 2]],GroupVertices[Vertex],0)),1,1,"")</f>
        <v>4</v>
      </c>
      <c r="BD30" s="48"/>
      <c r="BE30" s="49"/>
      <c r="BF30" s="48"/>
      <c r="BG30" s="49"/>
      <c r="BH30" s="48"/>
      <c r="BI30" s="49"/>
      <c r="BJ30" s="48"/>
      <c r="BK30" s="49"/>
      <c r="BL30" s="48"/>
    </row>
    <row r="31" spans="1:64" x14ac:dyDescent="0.25">
      <c r="A31" s="64" t="s">
        <v>219</v>
      </c>
      <c r="B31" s="64" t="s">
        <v>803</v>
      </c>
      <c r="C31" s="65" t="s">
        <v>15839</v>
      </c>
      <c r="D31" s="66">
        <v>3</v>
      </c>
      <c r="E31" s="67" t="s">
        <v>132</v>
      </c>
      <c r="F31" s="68">
        <v>35</v>
      </c>
      <c r="G31" s="65"/>
      <c r="H31" s="69"/>
      <c r="I31" s="70"/>
      <c r="J31" s="70"/>
      <c r="K31" s="34" t="s">
        <v>65</v>
      </c>
      <c r="L31" s="77">
        <v>31</v>
      </c>
      <c r="M31" s="77"/>
      <c r="N31" s="72"/>
      <c r="O31" s="79" t="s">
        <v>999</v>
      </c>
      <c r="P31" s="81">
        <v>43177.453356481485</v>
      </c>
      <c r="Q31" s="79" t="s">
        <v>1009</v>
      </c>
      <c r="R31" s="79"/>
      <c r="S31" s="79"/>
      <c r="T31" s="79" t="s">
        <v>2655</v>
      </c>
      <c r="U31" s="83" t="s">
        <v>3153</v>
      </c>
      <c r="V31" s="83" t="s">
        <v>3153</v>
      </c>
      <c r="W31" s="81">
        <v>43177.453356481485</v>
      </c>
      <c r="X31" s="83" t="s">
        <v>3886</v>
      </c>
      <c r="Y31" s="79"/>
      <c r="Z31" s="79"/>
      <c r="AA31" s="85" t="s">
        <v>5094</v>
      </c>
      <c r="AB31" s="79"/>
      <c r="AC31" s="79" t="b">
        <v>0</v>
      </c>
      <c r="AD31" s="79">
        <v>11</v>
      </c>
      <c r="AE31" s="85" t="s">
        <v>6296</v>
      </c>
      <c r="AF31" s="79" t="b">
        <v>0</v>
      </c>
      <c r="AG31" s="79" t="s">
        <v>6304</v>
      </c>
      <c r="AH31" s="79"/>
      <c r="AI31" s="85" t="s">
        <v>6296</v>
      </c>
      <c r="AJ31" s="79" t="b">
        <v>0</v>
      </c>
      <c r="AK31" s="79">
        <v>3</v>
      </c>
      <c r="AL31" s="85" t="s">
        <v>6296</v>
      </c>
      <c r="AM31" s="79" t="s">
        <v>6328</v>
      </c>
      <c r="AN31" s="79" t="b">
        <v>0</v>
      </c>
      <c r="AO31" s="85" t="s">
        <v>5094</v>
      </c>
      <c r="AP31" s="79" t="s">
        <v>6415</v>
      </c>
      <c r="AQ31" s="79">
        <v>0</v>
      </c>
      <c r="AR31" s="79">
        <v>0</v>
      </c>
      <c r="AS31" s="79" t="s">
        <v>6417</v>
      </c>
      <c r="AT31" s="79" t="s">
        <v>6430</v>
      </c>
      <c r="AU31" s="79" t="s">
        <v>6435</v>
      </c>
      <c r="AV31" s="79" t="s">
        <v>6440</v>
      </c>
      <c r="AW31" s="79" t="s">
        <v>6453</v>
      </c>
      <c r="AX31" s="79" t="s">
        <v>6466</v>
      </c>
      <c r="AY31" s="79" t="s">
        <v>6478</v>
      </c>
      <c r="AZ31" s="83" t="s">
        <v>6480</v>
      </c>
      <c r="BA31">
        <v>1</v>
      </c>
      <c r="BB31" s="78" t="str">
        <f>REPLACE(INDEX(GroupVertices[Group], MATCH(Edges[[#This Row],[Vertex 1]],GroupVertices[Vertex],0)),1,1,"")</f>
        <v>4</v>
      </c>
      <c r="BC31" s="78" t="str">
        <f>REPLACE(INDEX(GroupVertices[Group], MATCH(Edges[[#This Row],[Vertex 2]],GroupVertices[Vertex],0)),1,1,"")</f>
        <v>4</v>
      </c>
      <c r="BD31" s="48"/>
      <c r="BE31" s="49"/>
      <c r="BF31" s="48"/>
      <c r="BG31" s="49"/>
      <c r="BH31" s="48"/>
      <c r="BI31" s="49"/>
      <c r="BJ31" s="48"/>
      <c r="BK31" s="49"/>
      <c r="BL31" s="48"/>
    </row>
    <row r="32" spans="1:64" x14ac:dyDescent="0.25">
      <c r="A32" s="64" t="s">
        <v>219</v>
      </c>
      <c r="B32" s="64" t="s">
        <v>804</v>
      </c>
      <c r="C32" s="65" t="s">
        <v>15839</v>
      </c>
      <c r="D32" s="66">
        <v>3</v>
      </c>
      <c r="E32" s="67" t="s">
        <v>132</v>
      </c>
      <c r="F32" s="68">
        <v>35</v>
      </c>
      <c r="G32" s="65"/>
      <c r="H32" s="69"/>
      <c r="I32" s="70"/>
      <c r="J32" s="70"/>
      <c r="K32" s="34" t="s">
        <v>65</v>
      </c>
      <c r="L32" s="77">
        <v>32</v>
      </c>
      <c r="M32" s="77"/>
      <c r="N32" s="72"/>
      <c r="O32" s="79" t="s">
        <v>999</v>
      </c>
      <c r="P32" s="81">
        <v>43177.453356481485</v>
      </c>
      <c r="Q32" s="79" t="s">
        <v>1009</v>
      </c>
      <c r="R32" s="79"/>
      <c r="S32" s="79"/>
      <c r="T32" s="79" t="s">
        <v>2655</v>
      </c>
      <c r="U32" s="83" t="s">
        <v>3153</v>
      </c>
      <c r="V32" s="83" t="s">
        <v>3153</v>
      </c>
      <c r="W32" s="81">
        <v>43177.453356481485</v>
      </c>
      <c r="X32" s="83" t="s">
        <v>3886</v>
      </c>
      <c r="Y32" s="79"/>
      <c r="Z32" s="79"/>
      <c r="AA32" s="85" t="s">
        <v>5094</v>
      </c>
      <c r="AB32" s="79"/>
      <c r="AC32" s="79" t="b">
        <v>0</v>
      </c>
      <c r="AD32" s="79">
        <v>11</v>
      </c>
      <c r="AE32" s="85" t="s">
        <v>6296</v>
      </c>
      <c r="AF32" s="79" t="b">
        <v>0</v>
      </c>
      <c r="AG32" s="79" t="s">
        <v>6304</v>
      </c>
      <c r="AH32" s="79"/>
      <c r="AI32" s="85" t="s">
        <v>6296</v>
      </c>
      <c r="AJ32" s="79" t="b">
        <v>0</v>
      </c>
      <c r="AK32" s="79">
        <v>3</v>
      </c>
      <c r="AL32" s="85" t="s">
        <v>6296</v>
      </c>
      <c r="AM32" s="79" t="s">
        <v>6328</v>
      </c>
      <c r="AN32" s="79" t="b">
        <v>0</v>
      </c>
      <c r="AO32" s="85" t="s">
        <v>5094</v>
      </c>
      <c r="AP32" s="79" t="s">
        <v>6415</v>
      </c>
      <c r="AQ32" s="79">
        <v>0</v>
      </c>
      <c r="AR32" s="79">
        <v>0</v>
      </c>
      <c r="AS32" s="79" t="s">
        <v>6417</v>
      </c>
      <c r="AT32" s="79" t="s">
        <v>6430</v>
      </c>
      <c r="AU32" s="79" t="s">
        <v>6435</v>
      </c>
      <c r="AV32" s="79" t="s">
        <v>6440</v>
      </c>
      <c r="AW32" s="79" t="s">
        <v>6453</v>
      </c>
      <c r="AX32" s="79" t="s">
        <v>6466</v>
      </c>
      <c r="AY32" s="79" t="s">
        <v>6478</v>
      </c>
      <c r="AZ32" s="83" t="s">
        <v>6480</v>
      </c>
      <c r="BA32">
        <v>1</v>
      </c>
      <c r="BB32" s="78" t="str">
        <f>REPLACE(INDEX(GroupVertices[Group], MATCH(Edges[[#This Row],[Vertex 1]],GroupVertices[Vertex],0)),1,1,"")</f>
        <v>4</v>
      </c>
      <c r="BC32" s="78" t="str">
        <f>REPLACE(INDEX(GroupVertices[Group], MATCH(Edges[[#This Row],[Vertex 2]],GroupVertices[Vertex],0)),1,1,"")</f>
        <v>4</v>
      </c>
      <c r="BD32" s="48"/>
      <c r="BE32" s="49"/>
      <c r="BF32" s="48"/>
      <c r="BG32" s="49"/>
      <c r="BH32" s="48"/>
      <c r="BI32" s="49"/>
      <c r="BJ32" s="48"/>
      <c r="BK32" s="49"/>
      <c r="BL32" s="48"/>
    </row>
    <row r="33" spans="1:64" x14ac:dyDescent="0.25">
      <c r="A33" s="64" t="s">
        <v>219</v>
      </c>
      <c r="B33" s="64" t="s">
        <v>805</v>
      </c>
      <c r="C33" s="65" t="s">
        <v>15839</v>
      </c>
      <c r="D33" s="66">
        <v>3</v>
      </c>
      <c r="E33" s="67" t="s">
        <v>132</v>
      </c>
      <c r="F33" s="68">
        <v>35</v>
      </c>
      <c r="G33" s="65"/>
      <c r="H33" s="69"/>
      <c r="I33" s="70"/>
      <c r="J33" s="70"/>
      <c r="K33" s="34" t="s">
        <v>65</v>
      </c>
      <c r="L33" s="77">
        <v>33</v>
      </c>
      <c r="M33" s="77"/>
      <c r="N33" s="72"/>
      <c r="O33" s="79" t="s">
        <v>999</v>
      </c>
      <c r="P33" s="81">
        <v>43177.453356481485</v>
      </c>
      <c r="Q33" s="79" t="s">
        <v>1009</v>
      </c>
      <c r="R33" s="79"/>
      <c r="S33" s="79"/>
      <c r="T33" s="79" t="s">
        <v>2655</v>
      </c>
      <c r="U33" s="83" t="s">
        <v>3153</v>
      </c>
      <c r="V33" s="83" t="s">
        <v>3153</v>
      </c>
      <c r="W33" s="81">
        <v>43177.453356481485</v>
      </c>
      <c r="X33" s="83" t="s">
        <v>3886</v>
      </c>
      <c r="Y33" s="79"/>
      <c r="Z33" s="79"/>
      <c r="AA33" s="85" t="s">
        <v>5094</v>
      </c>
      <c r="AB33" s="79"/>
      <c r="AC33" s="79" t="b">
        <v>0</v>
      </c>
      <c r="AD33" s="79">
        <v>11</v>
      </c>
      <c r="AE33" s="85" t="s">
        <v>6296</v>
      </c>
      <c r="AF33" s="79" t="b">
        <v>0</v>
      </c>
      <c r="AG33" s="79" t="s">
        <v>6304</v>
      </c>
      <c r="AH33" s="79"/>
      <c r="AI33" s="85" t="s">
        <v>6296</v>
      </c>
      <c r="AJ33" s="79" t="b">
        <v>0</v>
      </c>
      <c r="AK33" s="79">
        <v>3</v>
      </c>
      <c r="AL33" s="85" t="s">
        <v>6296</v>
      </c>
      <c r="AM33" s="79" t="s">
        <v>6328</v>
      </c>
      <c r="AN33" s="79" t="b">
        <v>0</v>
      </c>
      <c r="AO33" s="85" t="s">
        <v>5094</v>
      </c>
      <c r="AP33" s="79" t="s">
        <v>6415</v>
      </c>
      <c r="AQ33" s="79">
        <v>0</v>
      </c>
      <c r="AR33" s="79">
        <v>0</v>
      </c>
      <c r="AS33" s="79" t="s">
        <v>6417</v>
      </c>
      <c r="AT33" s="79" t="s">
        <v>6430</v>
      </c>
      <c r="AU33" s="79" t="s">
        <v>6435</v>
      </c>
      <c r="AV33" s="79" t="s">
        <v>6440</v>
      </c>
      <c r="AW33" s="79" t="s">
        <v>6453</v>
      </c>
      <c r="AX33" s="79" t="s">
        <v>6466</v>
      </c>
      <c r="AY33" s="79" t="s">
        <v>6478</v>
      </c>
      <c r="AZ33" s="83" t="s">
        <v>6480</v>
      </c>
      <c r="BA33">
        <v>1</v>
      </c>
      <c r="BB33" s="78" t="str">
        <f>REPLACE(INDEX(GroupVertices[Group], MATCH(Edges[[#This Row],[Vertex 1]],GroupVertices[Vertex],0)),1,1,"")</f>
        <v>4</v>
      </c>
      <c r="BC33" s="78" t="str">
        <f>REPLACE(INDEX(GroupVertices[Group], MATCH(Edges[[#This Row],[Vertex 2]],GroupVertices[Vertex],0)),1,1,"")</f>
        <v>4</v>
      </c>
      <c r="BD33" s="48"/>
      <c r="BE33" s="49"/>
      <c r="BF33" s="48"/>
      <c r="BG33" s="49"/>
      <c r="BH33" s="48"/>
      <c r="BI33" s="49"/>
      <c r="BJ33" s="48"/>
      <c r="BK33" s="49"/>
      <c r="BL33" s="48"/>
    </row>
    <row r="34" spans="1:64" x14ac:dyDescent="0.25">
      <c r="A34" s="64" t="s">
        <v>219</v>
      </c>
      <c r="B34" s="64" t="s">
        <v>806</v>
      </c>
      <c r="C34" s="65" t="s">
        <v>15839</v>
      </c>
      <c r="D34" s="66">
        <v>3</v>
      </c>
      <c r="E34" s="67" t="s">
        <v>132</v>
      </c>
      <c r="F34" s="68">
        <v>35</v>
      </c>
      <c r="G34" s="65"/>
      <c r="H34" s="69"/>
      <c r="I34" s="70"/>
      <c r="J34" s="70"/>
      <c r="K34" s="34" t="s">
        <v>65</v>
      </c>
      <c r="L34" s="77">
        <v>34</v>
      </c>
      <c r="M34" s="77"/>
      <c r="N34" s="72"/>
      <c r="O34" s="79" t="s">
        <v>999</v>
      </c>
      <c r="P34" s="81">
        <v>43177.453356481485</v>
      </c>
      <c r="Q34" s="79" t="s">
        <v>1009</v>
      </c>
      <c r="R34" s="79"/>
      <c r="S34" s="79"/>
      <c r="T34" s="79" t="s">
        <v>2655</v>
      </c>
      <c r="U34" s="83" t="s">
        <v>3153</v>
      </c>
      <c r="V34" s="83" t="s">
        <v>3153</v>
      </c>
      <c r="W34" s="81">
        <v>43177.453356481485</v>
      </c>
      <c r="X34" s="83" t="s">
        <v>3886</v>
      </c>
      <c r="Y34" s="79"/>
      <c r="Z34" s="79"/>
      <c r="AA34" s="85" t="s">
        <v>5094</v>
      </c>
      <c r="AB34" s="79"/>
      <c r="AC34" s="79" t="b">
        <v>0</v>
      </c>
      <c r="AD34" s="79">
        <v>11</v>
      </c>
      <c r="AE34" s="85" t="s">
        <v>6296</v>
      </c>
      <c r="AF34" s="79" t="b">
        <v>0</v>
      </c>
      <c r="AG34" s="79" t="s">
        <v>6304</v>
      </c>
      <c r="AH34" s="79"/>
      <c r="AI34" s="85" t="s">
        <v>6296</v>
      </c>
      <c r="AJ34" s="79" t="b">
        <v>0</v>
      </c>
      <c r="AK34" s="79">
        <v>3</v>
      </c>
      <c r="AL34" s="85" t="s">
        <v>6296</v>
      </c>
      <c r="AM34" s="79" t="s">
        <v>6328</v>
      </c>
      <c r="AN34" s="79" t="b">
        <v>0</v>
      </c>
      <c r="AO34" s="85" t="s">
        <v>5094</v>
      </c>
      <c r="AP34" s="79" t="s">
        <v>6415</v>
      </c>
      <c r="AQ34" s="79">
        <v>0</v>
      </c>
      <c r="AR34" s="79">
        <v>0</v>
      </c>
      <c r="AS34" s="79" t="s">
        <v>6417</v>
      </c>
      <c r="AT34" s="79" t="s">
        <v>6430</v>
      </c>
      <c r="AU34" s="79" t="s">
        <v>6435</v>
      </c>
      <c r="AV34" s="79" t="s">
        <v>6440</v>
      </c>
      <c r="AW34" s="79" t="s">
        <v>6453</v>
      </c>
      <c r="AX34" s="79" t="s">
        <v>6466</v>
      </c>
      <c r="AY34" s="79" t="s">
        <v>6478</v>
      </c>
      <c r="AZ34" s="83" t="s">
        <v>6480</v>
      </c>
      <c r="BA34">
        <v>1</v>
      </c>
      <c r="BB34" s="78" t="str">
        <f>REPLACE(INDEX(GroupVertices[Group], MATCH(Edges[[#This Row],[Vertex 1]],GroupVertices[Vertex],0)),1,1,"")</f>
        <v>4</v>
      </c>
      <c r="BC34" s="78" t="str">
        <f>REPLACE(INDEX(GroupVertices[Group], MATCH(Edges[[#This Row],[Vertex 2]],GroupVertices[Vertex],0)),1,1,"")</f>
        <v>4</v>
      </c>
      <c r="BD34" s="48"/>
      <c r="BE34" s="49"/>
      <c r="BF34" s="48"/>
      <c r="BG34" s="49"/>
      <c r="BH34" s="48"/>
      <c r="BI34" s="49"/>
      <c r="BJ34" s="48"/>
      <c r="BK34" s="49"/>
      <c r="BL34" s="48"/>
    </row>
    <row r="35" spans="1:64" x14ac:dyDescent="0.25">
      <c r="A35" s="64" t="s">
        <v>219</v>
      </c>
      <c r="B35" s="64" t="s">
        <v>807</v>
      </c>
      <c r="C35" s="65" t="s">
        <v>15839</v>
      </c>
      <c r="D35" s="66">
        <v>3</v>
      </c>
      <c r="E35" s="67" t="s">
        <v>132</v>
      </c>
      <c r="F35" s="68">
        <v>35</v>
      </c>
      <c r="G35" s="65"/>
      <c r="H35" s="69"/>
      <c r="I35" s="70"/>
      <c r="J35" s="70"/>
      <c r="K35" s="34" t="s">
        <v>65</v>
      </c>
      <c r="L35" s="77">
        <v>35</v>
      </c>
      <c r="M35" s="77"/>
      <c r="N35" s="72"/>
      <c r="O35" s="79" t="s">
        <v>999</v>
      </c>
      <c r="P35" s="81">
        <v>43177.453356481485</v>
      </c>
      <c r="Q35" s="79" t="s">
        <v>1009</v>
      </c>
      <c r="R35" s="79"/>
      <c r="S35" s="79"/>
      <c r="T35" s="79" t="s">
        <v>2655</v>
      </c>
      <c r="U35" s="83" t="s">
        <v>3153</v>
      </c>
      <c r="V35" s="83" t="s">
        <v>3153</v>
      </c>
      <c r="W35" s="81">
        <v>43177.453356481485</v>
      </c>
      <c r="X35" s="83" t="s">
        <v>3886</v>
      </c>
      <c r="Y35" s="79"/>
      <c r="Z35" s="79"/>
      <c r="AA35" s="85" t="s">
        <v>5094</v>
      </c>
      <c r="AB35" s="79"/>
      <c r="AC35" s="79" t="b">
        <v>0</v>
      </c>
      <c r="AD35" s="79">
        <v>11</v>
      </c>
      <c r="AE35" s="85" t="s">
        <v>6296</v>
      </c>
      <c r="AF35" s="79" t="b">
        <v>0</v>
      </c>
      <c r="AG35" s="79" t="s">
        <v>6304</v>
      </c>
      <c r="AH35" s="79"/>
      <c r="AI35" s="85" t="s">
        <v>6296</v>
      </c>
      <c r="AJ35" s="79" t="b">
        <v>0</v>
      </c>
      <c r="AK35" s="79">
        <v>3</v>
      </c>
      <c r="AL35" s="85" t="s">
        <v>6296</v>
      </c>
      <c r="AM35" s="79" t="s">
        <v>6328</v>
      </c>
      <c r="AN35" s="79" t="b">
        <v>0</v>
      </c>
      <c r="AO35" s="85" t="s">
        <v>5094</v>
      </c>
      <c r="AP35" s="79" t="s">
        <v>6415</v>
      </c>
      <c r="AQ35" s="79">
        <v>0</v>
      </c>
      <c r="AR35" s="79">
        <v>0</v>
      </c>
      <c r="AS35" s="79" t="s">
        <v>6417</v>
      </c>
      <c r="AT35" s="79" t="s">
        <v>6430</v>
      </c>
      <c r="AU35" s="79" t="s">
        <v>6435</v>
      </c>
      <c r="AV35" s="79" t="s">
        <v>6440</v>
      </c>
      <c r="AW35" s="79" t="s">
        <v>6453</v>
      </c>
      <c r="AX35" s="79" t="s">
        <v>6466</v>
      </c>
      <c r="AY35" s="79" t="s">
        <v>6478</v>
      </c>
      <c r="AZ35" s="83" t="s">
        <v>6480</v>
      </c>
      <c r="BA35">
        <v>1</v>
      </c>
      <c r="BB35" s="78" t="str">
        <f>REPLACE(INDEX(GroupVertices[Group], MATCH(Edges[[#This Row],[Vertex 1]],GroupVertices[Vertex],0)),1,1,"")</f>
        <v>4</v>
      </c>
      <c r="BC35" s="78" t="str">
        <f>REPLACE(INDEX(GroupVertices[Group], MATCH(Edges[[#This Row],[Vertex 2]],GroupVertices[Vertex],0)),1,1,"")</f>
        <v>4</v>
      </c>
      <c r="BD35" s="48"/>
      <c r="BE35" s="49"/>
      <c r="BF35" s="48"/>
      <c r="BG35" s="49"/>
      <c r="BH35" s="48"/>
      <c r="BI35" s="49"/>
      <c r="BJ35" s="48"/>
      <c r="BK35" s="49"/>
      <c r="BL35" s="48"/>
    </row>
    <row r="36" spans="1:64" x14ac:dyDescent="0.25">
      <c r="A36" s="64" t="s">
        <v>220</v>
      </c>
      <c r="B36" s="64" t="s">
        <v>808</v>
      </c>
      <c r="C36" s="65" t="s">
        <v>15839</v>
      </c>
      <c r="D36" s="66">
        <v>3</v>
      </c>
      <c r="E36" s="67" t="s">
        <v>132</v>
      </c>
      <c r="F36" s="68">
        <v>35</v>
      </c>
      <c r="G36" s="65"/>
      <c r="H36" s="69"/>
      <c r="I36" s="70"/>
      <c r="J36" s="70"/>
      <c r="K36" s="34" t="s">
        <v>65</v>
      </c>
      <c r="L36" s="77">
        <v>36</v>
      </c>
      <c r="M36" s="77"/>
      <c r="N36" s="72"/>
      <c r="O36" s="79" t="s">
        <v>999</v>
      </c>
      <c r="P36" s="81">
        <v>43177.978935185187</v>
      </c>
      <c r="Q36" s="79" t="s">
        <v>1010</v>
      </c>
      <c r="R36" s="83" t="s">
        <v>1995</v>
      </c>
      <c r="S36" s="79" t="s">
        <v>2507</v>
      </c>
      <c r="T36" s="79" t="s">
        <v>2656</v>
      </c>
      <c r="U36" s="83" t="s">
        <v>3154</v>
      </c>
      <c r="V36" s="83" t="s">
        <v>3154</v>
      </c>
      <c r="W36" s="81">
        <v>43177.978935185187</v>
      </c>
      <c r="X36" s="83" t="s">
        <v>3887</v>
      </c>
      <c r="Y36" s="79"/>
      <c r="Z36" s="79"/>
      <c r="AA36" s="85" t="s">
        <v>5095</v>
      </c>
      <c r="AB36" s="79"/>
      <c r="AC36" s="79" t="b">
        <v>0</v>
      </c>
      <c r="AD36" s="79">
        <v>4</v>
      </c>
      <c r="AE36" s="85" t="s">
        <v>6296</v>
      </c>
      <c r="AF36" s="79" t="b">
        <v>0</v>
      </c>
      <c r="AG36" s="79" t="s">
        <v>6304</v>
      </c>
      <c r="AH36" s="79"/>
      <c r="AI36" s="85" t="s">
        <v>6296</v>
      </c>
      <c r="AJ36" s="79" t="b">
        <v>0</v>
      </c>
      <c r="AK36" s="79">
        <v>2</v>
      </c>
      <c r="AL36" s="85" t="s">
        <v>6296</v>
      </c>
      <c r="AM36" s="79" t="s">
        <v>6332</v>
      </c>
      <c r="AN36" s="79" t="b">
        <v>0</v>
      </c>
      <c r="AO36" s="85" t="s">
        <v>5095</v>
      </c>
      <c r="AP36" s="79" t="s">
        <v>6415</v>
      </c>
      <c r="AQ36" s="79">
        <v>0</v>
      </c>
      <c r="AR36" s="79">
        <v>0</v>
      </c>
      <c r="AS36" s="79"/>
      <c r="AT36" s="79"/>
      <c r="AU36" s="79"/>
      <c r="AV36" s="79"/>
      <c r="AW36" s="79"/>
      <c r="AX36" s="79"/>
      <c r="AY36" s="79"/>
      <c r="AZ36" s="79"/>
      <c r="BA36">
        <v>1</v>
      </c>
      <c r="BB36" s="78" t="str">
        <f>REPLACE(INDEX(GroupVertices[Group], MATCH(Edges[[#This Row],[Vertex 1]],GroupVertices[Vertex],0)),1,1,"")</f>
        <v>42</v>
      </c>
      <c r="BC36" s="78" t="str">
        <f>REPLACE(INDEX(GroupVertices[Group], MATCH(Edges[[#This Row],[Vertex 2]],GroupVertices[Vertex],0)),1,1,"")</f>
        <v>42</v>
      </c>
      <c r="BD36" s="48">
        <v>3</v>
      </c>
      <c r="BE36" s="49">
        <v>13.043478260869565</v>
      </c>
      <c r="BF36" s="48">
        <v>1</v>
      </c>
      <c r="BG36" s="49">
        <v>4.3478260869565215</v>
      </c>
      <c r="BH36" s="48">
        <v>0</v>
      </c>
      <c r="BI36" s="49">
        <v>0</v>
      </c>
      <c r="BJ36" s="48">
        <v>19</v>
      </c>
      <c r="BK36" s="49">
        <v>82.608695652173907</v>
      </c>
      <c r="BL36" s="48">
        <v>23</v>
      </c>
    </row>
    <row r="37" spans="1:64" x14ac:dyDescent="0.25">
      <c r="A37" s="64" t="s">
        <v>221</v>
      </c>
      <c r="B37" s="64" t="s">
        <v>400</v>
      </c>
      <c r="C37" s="65" t="s">
        <v>15839</v>
      </c>
      <c r="D37" s="66">
        <v>3</v>
      </c>
      <c r="E37" s="67" t="s">
        <v>132</v>
      </c>
      <c r="F37" s="68">
        <v>35</v>
      </c>
      <c r="G37" s="65"/>
      <c r="H37" s="69"/>
      <c r="I37" s="70"/>
      <c r="J37" s="70"/>
      <c r="K37" s="34" t="s">
        <v>65</v>
      </c>
      <c r="L37" s="77">
        <v>37</v>
      </c>
      <c r="M37" s="77"/>
      <c r="N37" s="72"/>
      <c r="O37" s="79" t="s">
        <v>999</v>
      </c>
      <c r="P37" s="81">
        <v>43165.648009259261</v>
      </c>
      <c r="Q37" s="79" t="s">
        <v>1011</v>
      </c>
      <c r="R37" s="79"/>
      <c r="S37" s="79"/>
      <c r="T37" s="79" t="s">
        <v>2657</v>
      </c>
      <c r="U37" s="79"/>
      <c r="V37" s="83" t="s">
        <v>3493</v>
      </c>
      <c r="W37" s="81">
        <v>43165.648009259261</v>
      </c>
      <c r="X37" s="83" t="s">
        <v>3888</v>
      </c>
      <c r="Y37" s="79"/>
      <c r="Z37" s="79"/>
      <c r="AA37" s="85" t="s">
        <v>5096</v>
      </c>
      <c r="AB37" s="79"/>
      <c r="AC37" s="79" t="b">
        <v>0</v>
      </c>
      <c r="AD37" s="79">
        <v>0</v>
      </c>
      <c r="AE37" s="85" t="s">
        <v>6296</v>
      </c>
      <c r="AF37" s="79" t="b">
        <v>0</v>
      </c>
      <c r="AG37" s="79" t="s">
        <v>6304</v>
      </c>
      <c r="AH37" s="79"/>
      <c r="AI37" s="85" t="s">
        <v>6296</v>
      </c>
      <c r="AJ37" s="79" t="b">
        <v>0</v>
      </c>
      <c r="AK37" s="79">
        <v>27</v>
      </c>
      <c r="AL37" s="85" t="s">
        <v>5303</v>
      </c>
      <c r="AM37" s="79" t="s">
        <v>6333</v>
      </c>
      <c r="AN37" s="79" t="b">
        <v>0</v>
      </c>
      <c r="AO37" s="85" t="s">
        <v>5303</v>
      </c>
      <c r="AP37" s="79" t="s">
        <v>176</v>
      </c>
      <c r="AQ37" s="79">
        <v>0</v>
      </c>
      <c r="AR37" s="79">
        <v>0</v>
      </c>
      <c r="AS37" s="79"/>
      <c r="AT37" s="79"/>
      <c r="AU37" s="79"/>
      <c r="AV37" s="79"/>
      <c r="AW37" s="79"/>
      <c r="AX37" s="79"/>
      <c r="AY37" s="79"/>
      <c r="AZ37" s="79"/>
      <c r="BA37">
        <v>1</v>
      </c>
      <c r="BB37" s="78" t="str">
        <f>REPLACE(INDEX(GroupVertices[Group], MATCH(Edges[[#This Row],[Vertex 1]],GroupVertices[Vertex],0)),1,1,"")</f>
        <v>34</v>
      </c>
      <c r="BC37" s="78" t="str">
        <f>REPLACE(INDEX(GroupVertices[Group], MATCH(Edges[[#This Row],[Vertex 2]],GroupVertices[Vertex],0)),1,1,"")</f>
        <v>34</v>
      </c>
      <c r="BD37" s="48">
        <v>0</v>
      </c>
      <c r="BE37" s="49">
        <v>0</v>
      </c>
      <c r="BF37" s="48">
        <v>0</v>
      </c>
      <c r="BG37" s="49">
        <v>0</v>
      </c>
      <c r="BH37" s="48">
        <v>0</v>
      </c>
      <c r="BI37" s="49">
        <v>0</v>
      </c>
      <c r="BJ37" s="48">
        <v>14</v>
      </c>
      <c r="BK37" s="49">
        <v>100</v>
      </c>
      <c r="BL37" s="48">
        <v>14</v>
      </c>
    </row>
    <row r="38" spans="1:64" x14ac:dyDescent="0.25">
      <c r="A38" s="64" t="s">
        <v>222</v>
      </c>
      <c r="B38" s="64" t="s">
        <v>400</v>
      </c>
      <c r="C38" s="65" t="s">
        <v>15839</v>
      </c>
      <c r="D38" s="66">
        <v>3</v>
      </c>
      <c r="E38" s="67" t="s">
        <v>132</v>
      </c>
      <c r="F38" s="68">
        <v>35</v>
      </c>
      <c r="G38" s="65"/>
      <c r="H38" s="69"/>
      <c r="I38" s="70"/>
      <c r="J38" s="70"/>
      <c r="K38" s="34" t="s">
        <v>65</v>
      </c>
      <c r="L38" s="77">
        <v>38</v>
      </c>
      <c r="M38" s="77"/>
      <c r="N38" s="72"/>
      <c r="O38" s="79" t="s">
        <v>999</v>
      </c>
      <c r="P38" s="81">
        <v>43165.648402777777</v>
      </c>
      <c r="Q38" s="79" t="s">
        <v>1011</v>
      </c>
      <c r="R38" s="79"/>
      <c r="S38" s="79"/>
      <c r="T38" s="79" t="s">
        <v>2657</v>
      </c>
      <c r="U38" s="79"/>
      <c r="V38" s="83" t="s">
        <v>3494</v>
      </c>
      <c r="W38" s="81">
        <v>43165.648402777777</v>
      </c>
      <c r="X38" s="83" t="s">
        <v>3889</v>
      </c>
      <c r="Y38" s="79"/>
      <c r="Z38" s="79"/>
      <c r="AA38" s="85" t="s">
        <v>5097</v>
      </c>
      <c r="AB38" s="79"/>
      <c r="AC38" s="79" t="b">
        <v>0</v>
      </c>
      <c r="AD38" s="79">
        <v>0</v>
      </c>
      <c r="AE38" s="85" t="s">
        <v>6296</v>
      </c>
      <c r="AF38" s="79" t="b">
        <v>0</v>
      </c>
      <c r="AG38" s="79" t="s">
        <v>6304</v>
      </c>
      <c r="AH38" s="79"/>
      <c r="AI38" s="85" t="s">
        <v>6296</v>
      </c>
      <c r="AJ38" s="79" t="b">
        <v>0</v>
      </c>
      <c r="AK38" s="79">
        <v>27</v>
      </c>
      <c r="AL38" s="85" t="s">
        <v>5303</v>
      </c>
      <c r="AM38" s="79" t="s">
        <v>6334</v>
      </c>
      <c r="AN38" s="79" t="b">
        <v>0</v>
      </c>
      <c r="AO38" s="85" t="s">
        <v>5303</v>
      </c>
      <c r="AP38" s="79" t="s">
        <v>176</v>
      </c>
      <c r="AQ38" s="79">
        <v>0</v>
      </c>
      <c r="AR38" s="79">
        <v>0</v>
      </c>
      <c r="AS38" s="79"/>
      <c r="AT38" s="79"/>
      <c r="AU38" s="79"/>
      <c r="AV38" s="79"/>
      <c r="AW38" s="79"/>
      <c r="AX38" s="79"/>
      <c r="AY38" s="79"/>
      <c r="AZ38" s="79"/>
      <c r="BA38">
        <v>1</v>
      </c>
      <c r="BB38" s="78" t="str">
        <f>REPLACE(INDEX(GroupVertices[Group], MATCH(Edges[[#This Row],[Vertex 1]],GroupVertices[Vertex],0)),1,1,"")</f>
        <v>34</v>
      </c>
      <c r="BC38" s="78" t="str">
        <f>REPLACE(INDEX(GroupVertices[Group], MATCH(Edges[[#This Row],[Vertex 2]],GroupVertices[Vertex],0)),1,1,"")</f>
        <v>34</v>
      </c>
      <c r="BD38" s="48">
        <v>0</v>
      </c>
      <c r="BE38" s="49">
        <v>0</v>
      </c>
      <c r="BF38" s="48">
        <v>0</v>
      </c>
      <c r="BG38" s="49">
        <v>0</v>
      </c>
      <c r="BH38" s="48">
        <v>0</v>
      </c>
      <c r="BI38" s="49">
        <v>0</v>
      </c>
      <c r="BJ38" s="48">
        <v>14</v>
      </c>
      <c r="BK38" s="49">
        <v>100</v>
      </c>
      <c r="BL38" s="48">
        <v>14</v>
      </c>
    </row>
    <row r="39" spans="1:64" x14ac:dyDescent="0.25">
      <c r="A39" s="64" t="s">
        <v>223</v>
      </c>
      <c r="B39" s="64" t="s">
        <v>740</v>
      </c>
      <c r="C39" s="65" t="s">
        <v>15839</v>
      </c>
      <c r="D39" s="66">
        <v>3</v>
      </c>
      <c r="E39" s="67" t="s">
        <v>132</v>
      </c>
      <c r="F39" s="68">
        <v>35</v>
      </c>
      <c r="G39" s="65"/>
      <c r="H39" s="69"/>
      <c r="I39" s="70"/>
      <c r="J39" s="70"/>
      <c r="K39" s="34" t="s">
        <v>65</v>
      </c>
      <c r="L39" s="77">
        <v>39</v>
      </c>
      <c r="M39" s="77"/>
      <c r="N39" s="72"/>
      <c r="O39" s="79" t="s">
        <v>999</v>
      </c>
      <c r="P39" s="81">
        <v>43165.64943287037</v>
      </c>
      <c r="Q39" s="79" t="s">
        <v>1012</v>
      </c>
      <c r="R39" s="83" t="s">
        <v>1996</v>
      </c>
      <c r="S39" s="79" t="s">
        <v>2508</v>
      </c>
      <c r="T39" s="79" t="s">
        <v>2658</v>
      </c>
      <c r="U39" s="79"/>
      <c r="V39" s="83" t="s">
        <v>3495</v>
      </c>
      <c r="W39" s="81">
        <v>43165.64943287037</v>
      </c>
      <c r="X39" s="83" t="s">
        <v>3890</v>
      </c>
      <c r="Y39" s="79"/>
      <c r="Z39" s="79"/>
      <c r="AA39" s="85" t="s">
        <v>5098</v>
      </c>
      <c r="AB39" s="79"/>
      <c r="AC39" s="79" t="b">
        <v>0</v>
      </c>
      <c r="AD39" s="79">
        <v>0</v>
      </c>
      <c r="AE39" s="85" t="s">
        <v>6296</v>
      </c>
      <c r="AF39" s="79" t="b">
        <v>0</v>
      </c>
      <c r="AG39" s="79" t="s">
        <v>6304</v>
      </c>
      <c r="AH39" s="79"/>
      <c r="AI39" s="85" t="s">
        <v>6296</v>
      </c>
      <c r="AJ39" s="79" t="b">
        <v>0</v>
      </c>
      <c r="AK39" s="79">
        <v>7</v>
      </c>
      <c r="AL39" s="85" t="s">
        <v>6260</v>
      </c>
      <c r="AM39" s="79" t="s">
        <v>6331</v>
      </c>
      <c r="AN39" s="79" t="b">
        <v>0</v>
      </c>
      <c r="AO39" s="85" t="s">
        <v>6260</v>
      </c>
      <c r="AP39" s="79" t="s">
        <v>176</v>
      </c>
      <c r="AQ39" s="79">
        <v>0</v>
      </c>
      <c r="AR39" s="79">
        <v>0</v>
      </c>
      <c r="AS39" s="79"/>
      <c r="AT39" s="79"/>
      <c r="AU39" s="79"/>
      <c r="AV39" s="79"/>
      <c r="AW39" s="79"/>
      <c r="AX39" s="79"/>
      <c r="AY39" s="79"/>
      <c r="AZ39" s="79"/>
      <c r="BA39">
        <v>1</v>
      </c>
      <c r="BB39" s="78" t="str">
        <f>REPLACE(INDEX(GroupVertices[Group], MATCH(Edges[[#This Row],[Vertex 1]],GroupVertices[Vertex],0)),1,1,"")</f>
        <v>6</v>
      </c>
      <c r="BC39" s="78" t="str">
        <f>REPLACE(INDEX(GroupVertices[Group], MATCH(Edges[[#This Row],[Vertex 2]],GroupVertices[Vertex],0)),1,1,"")</f>
        <v>6</v>
      </c>
      <c r="BD39" s="48">
        <v>0</v>
      </c>
      <c r="BE39" s="49">
        <v>0</v>
      </c>
      <c r="BF39" s="48">
        <v>0</v>
      </c>
      <c r="BG39" s="49">
        <v>0</v>
      </c>
      <c r="BH39" s="48">
        <v>0</v>
      </c>
      <c r="BI39" s="49">
        <v>0</v>
      </c>
      <c r="BJ39" s="48">
        <v>13</v>
      </c>
      <c r="BK39" s="49">
        <v>100</v>
      </c>
      <c r="BL39" s="48">
        <v>13</v>
      </c>
    </row>
    <row r="40" spans="1:64" x14ac:dyDescent="0.25">
      <c r="A40" s="64" t="s">
        <v>224</v>
      </c>
      <c r="B40" s="64" t="s">
        <v>224</v>
      </c>
      <c r="C40" s="65" t="s">
        <v>15839</v>
      </c>
      <c r="D40" s="66">
        <v>3</v>
      </c>
      <c r="E40" s="67" t="s">
        <v>132</v>
      </c>
      <c r="F40" s="68">
        <v>35</v>
      </c>
      <c r="G40" s="65"/>
      <c r="H40" s="69"/>
      <c r="I40" s="70"/>
      <c r="J40" s="70"/>
      <c r="K40" s="34" t="s">
        <v>65</v>
      </c>
      <c r="L40" s="77">
        <v>40</v>
      </c>
      <c r="M40" s="77"/>
      <c r="N40" s="72"/>
      <c r="O40" s="79" t="s">
        <v>176</v>
      </c>
      <c r="P40" s="81">
        <v>43165.281134259261</v>
      </c>
      <c r="Q40" s="79" t="s">
        <v>1013</v>
      </c>
      <c r="R40" s="79"/>
      <c r="S40" s="79"/>
      <c r="T40" s="79" t="s">
        <v>2659</v>
      </c>
      <c r="U40" s="83" t="s">
        <v>3155</v>
      </c>
      <c r="V40" s="83" t="s">
        <v>3155</v>
      </c>
      <c r="W40" s="81">
        <v>43165.281134259261</v>
      </c>
      <c r="X40" s="83" t="s">
        <v>3891</v>
      </c>
      <c r="Y40" s="79"/>
      <c r="Z40" s="79"/>
      <c r="AA40" s="85" t="s">
        <v>5099</v>
      </c>
      <c r="AB40" s="79"/>
      <c r="AC40" s="79" t="b">
        <v>0</v>
      </c>
      <c r="AD40" s="79">
        <v>2</v>
      </c>
      <c r="AE40" s="85" t="s">
        <v>6296</v>
      </c>
      <c r="AF40" s="79" t="b">
        <v>0</v>
      </c>
      <c r="AG40" s="79" t="s">
        <v>6304</v>
      </c>
      <c r="AH40" s="79"/>
      <c r="AI40" s="85" t="s">
        <v>6296</v>
      </c>
      <c r="AJ40" s="79" t="b">
        <v>0</v>
      </c>
      <c r="AK40" s="79">
        <v>3</v>
      </c>
      <c r="AL40" s="85" t="s">
        <v>6296</v>
      </c>
      <c r="AM40" s="79" t="s">
        <v>6328</v>
      </c>
      <c r="AN40" s="79" t="b">
        <v>0</v>
      </c>
      <c r="AO40" s="85" t="s">
        <v>5099</v>
      </c>
      <c r="AP40" s="79" t="s">
        <v>6415</v>
      </c>
      <c r="AQ40" s="79">
        <v>0</v>
      </c>
      <c r="AR40" s="79">
        <v>0</v>
      </c>
      <c r="AS40" s="79"/>
      <c r="AT40" s="79"/>
      <c r="AU40" s="79"/>
      <c r="AV40" s="79"/>
      <c r="AW40" s="79"/>
      <c r="AX40" s="79"/>
      <c r="AY40" s="79"/>
      <c r="AZ40" s="79"/>
      <c r="BA40">
        <v>1</v>
      </c>
      <c r="BB40" s="78" t="str">
        <f>REPLACE(INDEX(GroupVertices[Group], MATCH(Edges[[#This Row],[Vertex 1]],GroupVertices[Vertex],0)),1,1,"")</f>
        <v>100</v>
      </c>
      <c r="BC40" s="78" t="str">
        <f>REPLACE(INDEX(GroupVertices[Group], MATCH(Edges[[#This Row],[Vertex 2]],GroupVertices[Vertex],0)),1,1,"")</f>
        <v>100</v>
      </c>
      <c r="BD40" s="48">
        <v>0</v>
      </c>
      <c r="BE40" s="49">
        <v>0</v>
      </c>
      <c r="BF40" s="48">
        <v>0</v>
      </c>
      <c r="BG40" s="49">
        <v>0</v>
      </c>
      <c r="BH40" s="48">
        <v>0</v>
      </c>
      <c r="BI40" s="49">
        <v>0</v>
      </c>
      <c r="BJ40" s="48">
        <v>25</v>
      </c>
      <c r="BK40" s="49">
        <v>100</v>
      </c>
      <c r="BL40" s="48">
        <v>25</v>
      </c>
    </row>
    <row r="41" spans="1:64" x14ac:dyDescent="0.25">
      <c r="A41" s="64" t="s">
        <v>225</v>
      </c>
      <c r="B41" s="64" t="s">
        <v>224</v>
      </c>
      <c r="C41" s="65" t="s">
        <v>15839</v>
      </c>
      <c r="D41" s="66">
        <v>3</v>
      </c>
      <c r="E41" s="67" t="s">
        <v>132</v>
      </c>
      <c r="F41" s="68">
        <v>35</v>
      </c>
      <c r="G41" s="65"/>
      <c r="H41" s="69"/>
      <c r="I41" s="70"/>
      <c r="J41" s="70"/>
      <c r="K41" s="34" t="s">
        <v>65</v>
      </c>
      <c r="L41" s="77">
        <v>41</v>
      </c>
      <c r="M41" s="77"/>
      <c r="N41" s="72"/>
      <c r="O41" s="79" t="s">
        <v>999</v>
      </c>
      <c r="P41" s="81">
        <v>43165.649907407409</v>
      </c>
      <c r="Q41" s="79" t="s">
        <v>1014</v>
      </c>
      <c r="R41" s="79"/>
      <c r="S41" s="79"/>
      <c r="T41" s="79" t="s">
        <v>2660</v>
      </c>
      <c r="U41" s="79"/>
      <c r="V41" s="83" t="s">
        <v>3496</v>
      </c>
      <c r="W41" s="81">
        <v>43165.649907407409</v>
      </c>
      <c r="X41" s="83" t="s">
        <v>3892</v>
      </c>
      <c r="Y41" s="79"/>
      <c r="Z41" s="79"/>
      <c r="AA41" s="85" t="s">
        <v>5100</v>
      </c>
      <c r="AB41" s="79"/>
      <c r="AC41" s="79" t="b">
        <v>0</v>
      </c>
      <c r="AD41" s="79">
        <v>0</v>
      </c>
      <c r="AE41" s="85" t="s">
        <v>6296</v>
      </c>
      <c r="AF41" s="79" t="b">
        <v>0</v>
      </c>
      <c r="AG41" s="79" t="s">
        <v>6304</v>
      </c>
      <c r="AH41" s="79"/>
      <c r="AI41" s="85" t="s">
        <v>6296</v>
      </c>
      <c r="AJ41" s="79" t="b">
        <v>0</v>
      </c>
      <c r="AK41" s="79">
        <v>3</v>
      </c>
      <c r="AL41" s="85" t="s">
        <v>5099</v>
      </c>
      <c r="AM41" s="79" t="s">
        <v>6333</v>
      </c>
      <c r="AN41" s="79" t="b">
        <v>0</v>
      </c>
      <c r="AO41" s="85" t="s">
        <v>5099</v>
      </c>
      <c r="AP41" s="79" t="s">
        <v>176</v>
      </c>
      <c r="AQ41" s="79">
        <v>0</v>
      </c>
      <c r="AR41" s="79">
        <v>0</v>
      </c>
      <c r="AS41" s="79"/>
      <c r="AT41" s="79"/>
      <c r="AU41" s="79"/>
      <c r="AV41" s="79"/>
      <c r="AW41" s="79"/>
      <c r="AX41" s="79"/>
      <c r="AY41" s="79"/>
      <c r="AZ41" s="79"/>
      <c r="BA41">
        <v>1</v>
      </c>
      <c r="BB41" s="78" t="str">
        <f>REPLACE(INDEX(GroupVertices[Group], MATCH(Edges[[#This Row],[Vertex 1]],GroupVertices[Vertex],0)),1,1,"")</f>
        <v>100</v>
      </c>
      <c r="BC41" s="78" t="str">
        <f>REPLACE(INDEX(GroupVertices[Group], MATCH(Edges[[#This Row],[Vertex 2]],GroupVertices[Vertex],0)),1,1,"")</f>
        <v>100</v>
      </c>
      <c r="BD41" s="48">
        <v>0</v>
      </c>
      <c r="BE41" s="49">
        <v>0</v>
      </c>
      <c r="BF41" s="48">
        <v>0</v>
      </c>
      <c r="BG41" s="49">
        <v>0</v>
      </c>
      <c r="BH41" s="48">
        <v>0</v>
      </c>
      <c r="BI41" s="49">
        <v>0</v>
      </c>
      <c r="BJ41" s="48">
        <v>13</v>
      </c>
      <c r="BK41" s="49">
        <v>100</v>
      </c>
      <c r="BL41" s="48">
        <v>13</v>
      </c>
    </row>
    <row r="42" spans="1:64" x14ac:dyDescent="0.25">
      <c r="A42" s="64" t="s">
        <v>226</v>
      </c>
      <c r="B42" s="64" t="s">
        <v>214</v>
      </c>
      <c r="C42" s="65" t="s">
        <v>15839</v>
      </c>
      <c r="D42" s="66">
        <v>3</v>
      </c>
      <c r="E42" s="67" t="s">
        <v>132</v>
      </c>
      <c r="F42" s="68">
        <v>35</v>
      </c>
      <c r="G42" s="65"/>
      <c r="H42" s="69"/>
      <c r="I42" s="70"/>
      <c r="J42" s="70"/>
      <c r="K42" s="34" t="s">
        <v>65</v>
      </c>
      <c r="L42" s="77">
        <v>42</v>
      </c>
      <c r="M42" s="77"/>
      <c r="N42" s="72"/>
      <c r="O42" s="79" t="s">
        <v>999</v>
      </c>
      <c r="P42" s="81">
        <v>43165.650902777779</v>
      </c>
      <c r="Q42" s="79" t="s">
        <v>1015</v>
      </c>
      <c r="R42" s="79"/>
      <c r="S42" s="79"/>
      <c r="T42" s="79" t="s">
        <v>2661</v>
      </c>
      <c r="U42" s="79"/>
      <c r="V42" s="83" t="s">
        <v>3497</v>
      </c>
      <c r="W42" s="81">
        <v>43165.650902777779</v>
      </c>
      <c r="X42" s="83" t="s">
        <v>3893</v>
      </c>
      <c r="Y42" s="79"/>
      <c r="Z42" s="79"/>
      <c r="AA42" s="85" t="s">
        <v>5101</v>
      </c>
      <c r="AB42" s="79"/>
      <c r="AC42" s="79" t="b">
        <v>0</v>
      </c>
      <c r="AD42" s="79">
        <v>0</v>
      </c>
      <c r="AE42" s="85" t="s">
        <v>6296</v>
      </c>
      <c r="AF42" s="79" t="b">
        <v>0</v>
      </c>
      <c r="AG42" s="79" t="s">
        <v>6304</v>
      </c>
      <c r="AH42" s="79"/>
      <c r="AI42" s="85" t="s">
        <v>6296</v>
      </c>
      <c r="AJ42" s="79" t="b">
        <v>0</v>
      </c>
      <c r="AK42" s="79">
        <v>101</v>
      </c>
      <c r="AL42" s="85" t="s">
        <v>5088</v>
      </c>
      <c r="AM42" s="79" t="s">
        <v>6328</v>
      </c>
      <c r="AN42" s="79" t="b">
        <v>0</v>
      </c>
      <c r="AO42" s="85" t="s">
        <v>5088</v>
      </c>
      <c r="AP42" s="79" t="s">
        <v>176</v>
      </c>
      <c r="AQ42" s="79">
        <v>0</v>
      </c>
      <c r="AR42" s="79">
        <v>0</v>
      </c>
      <c r="AS42" s="79"/>
      <c r="AT42" s="79"/>
      <c r="AU42" s="79"/>
      <c r="AV42" s="79"/>
      <c r="AW42" s="79"/>
      <c r="AX42" s="79"/>
      <c r="AY42" s="79"/>
      <c r="AZ42" s="79"/>
      <c r="BA42">
        <v>1</v>
      </c>
      <c r="BB42" s="78" t="str">
        <f>REPLACE(INDEX(GroupVertices[Group], MATCH(Edges[[#This Row],[Vertex 1]],GroupVertices[Vertex],0)),1,1,"")</f>
        <v>28</v>
      </c>
      <c r="BC42" s="78" t="str">
        <f>REPLACE(INDEX(GroupVertices[Group], MATCH(Edges[[#This Row],[Vertex 2]],GroupVertices[Vertex],0)),1,1,"")</f>
        <v>28</v>
      </c>
      <c r="BD42" s="48">
        <v>0</v>
      </c>
      <c r="BE42" s="49">
        <v>0</v>
      </c>
      <c r="BF42" s="48">
        <v>0</v>
      </c>
      <c r="BG42" s="49">
        <v>0</v>
      </c>
      <c r="BH42" s="48">
        <v>0</v>
      </c>
      <c r="BI42" s="49">
        <v>0</v>
      </c>
      <c r="BJ42" s="48">
        <v>21</v>
      </c>
      <c r="BK42" s="49">
        <v>100</v>
      </c>
      <c r="BL42" s="48">
        <v>21</v>
      </c>
    </row>
    <row r="43" spans="1:64" x14ac:dyDescent="0.25">
      <c r="A43" s="64" t="s">
        <v>227</v>
      </c>
      <c r="B43" s="64" t="s">
        <v>740</v>
      </c>
      <c r="C43" s="65" t="s">
        <v>15839</v>
      </c>
      <c r="D43" s="66">
        <v>3</v>
      </c>
      <c r="E43" s="67" t="s">
        <v>132</v>
      </c>
      <c r="F43" s="68">
        <v>35</v>
      </c>
      <c r="G43" s="65"/>
      <c r="H43" s="69"/>
      <c r="I43" s="70"/>
      <c r="J43" s="70"/>
      <c r="K43" s="34" t="s">
        <v>65</v>
      </c>
      <c r="L43" s="77">
        <v>43</v>
      </c>
      <c r="M43" s="77"/>
      <c r="N43" s="72"/>
      <c r="O43" s="79" t="s">
        <v>999</v>
      </c>
      <c r="P43" s="81">
        <v>43165.653761574074</v>
      </c>
      <c r="Q43" s="79" t="s">
        <v>1016</v>
      </c>
      <c r="R43" s="83" t="s">
        <v>1997</v>
      </c>
      <c r="S43" s="79" t="s">
        <v>2508</v>
      </c>
      <c r="T43" s="79" t="s">
        <v>2662</v>
      </c>
      <c r="U43" s="79"/>
      <c r="V43" s="83" t="s">
        <v>3498</v>
      </c>
      <c r="W43" s="81">
        <v>43165.653761574074</v>
      </c>
      <c r="X43" s="83" t="s">
        <v>3894</v>
      </c>
      <c r="Y43" s="79"/>
      <c r="Z43" s="79"/>
      <c r="AA43" s="85" t="s">
        <v>5102</v>
      </c>
      <c r="AB43" s="79"/>
      <c r="AC43" s="79" t="b">
        <v>0</v>
      </c>
      <c r="AD43" s="79">
        <v>0</v>
      </c>
      <c r="AE43" s="85" t="s">
        <v>6296</v>
      </c>
      <c r="AF43" s="79" t="b">
        <v>0</v>
      </c>
      <c r="AG43" s="79" t="s">
        <v>6304</v>
      </c>
      <c r="AH43" s="79"/>
      <c r="AI43" s="85" t="s">
        <v>6296</v>
      </c>
      <c r="AJ43" s="79" t="b">
        <v>0</v>
      </c>
      <c r="AK43" s="79">
        <v>6</v>
      </c>
      <c r="AL43" s="85" t="s">
        <v>6261</v>
      </c>
      <c r="AM43" s="79" t="s">
        <v>6331</v>
      </c>
      <c r="AN43" s="79" t="b">
        <v>0</v>
      </c>
      <c r="AO43" s="85" t="s">
        <v>6261</v>
      </c>
      <c r="AP43" s="79" t="s">
        <v>176</v>
      </c>
      <c r="AQ43" s="79">
        <v>0</v>
      </c>
      <c r="AR43" s="79">
        <v>0</v>
      </c>
      <c r="AS43" s="79"/>
      <c r="AT43" s="79"/>
      <c r="AU43" s="79"/>
      <c r="AV43" s="79"/>
      <c r="AW43" s="79"/>
      <c r="AX43" s="79"/>
      <c r="AY43" s="79"/>
      <c r="AZ43" s="79"/>
      <c r="BA43">
        <v>1</v>
      </c>
      <c r="BB43" s="78" t="str">
        <f>REPLACE(INDEX(GroupVertices[Group], MATCH(Edges[[#This Row],[Vertex 1]],GroupVertices[Vertex],0)),1,1,"")</f>
        <v>6</v>
      </c>
      <c r="BC43" s="78" t="str">
        <f>REPLACE(INDEX(GroupVertices[Group], MATCH(Edges[[#This Row],[Vertex 2]],GroupVertices[Vertex],0)),1,1,"")</f>
        <v>6</v>
      </c>
      <c r="BD43" s="48">
        <v>0</v>
      </c>
      <c r="BE43" s="49">
        <v>0</v>
      </c>
      <c r="BF43" s="48">
        <v>0</v>
      </c>
      <c r="BG43" s="49">
        <v>0</v>
      </c>
      <c r="BH43" s="48">
        <v>0</v>
      </c>
      <c r="BI43" s="49">
        <v>0</v>
      </c>
      <c r="BJ43" s="48">
        <v>14</v>
      </c>
      <c r="BK43" s="49">
        <v>100</v>
      </c>
      <c r="BL43" s="48">
        <v>14</v>
      </c>
    </row>
    <row r="44" spans="1:64" x14ac:dyDescent="0.25">
      <c r="A44" s="64" t="s">
        <v>228</v>
      </c>
      <c r="B44" s="64" t="s">
        <v>228</v>
      </c>
      <c r="C44" s="65" t="s">
        <v>15839</v>
      </c>
      <c r="D44" s="66">
        <v>3</v>
      </c>
      <c r="E44" s="67" t="s">
        <v>132</v>
      </c>
      <c r="F44" s="68">
        <v>35</v>
      </c>
      <c r="G44" s="65"/>
      <c r="H44" s="69"/>
      <c r="I44" s="70"/>
      <c r="J44" s="70"/>
      <c r="K44" s="34" t="s">
        <v>65</v>
      </c>
      <c r="L44" s="77">
        <v>44</v>
      </c>
      <c r="M44" s="77"/>
      <c r="N44" s="72"/>
      <c r="O44" s="79" t="s">
        <v>176</v>
      </c>
      <c r="P44" s="81">
        <v>43165.65520833333</v>
      </c>
      <c r="Q44" s="79" t="s">
        <v>1017</v>
      </c>
      <c r="R44" s="79"/>
      <c r="S44" s="79"/>
      <c r="T44" s="79" t="s">
        <v>2663</v>
      </c>
      <c r="U44" s="83" t="s">
        <v>3156</v>
      </c>
      <c r="V44" s="83" t="s">
        <v>3156</v>
      </c>
      <c r="W44" s="81">
        <v>43165.65520833333</v>
      </c>
      <c r="X44" s="83" t="s">
        <v>3895</v>
      </c>
      <c r="Y44" s="79"/>
      <c r="Z44" s="79"/>
      <c r="AA44" s="85" t="s">
        <v>5103</v>
      </c>
      <c r="AB44" s="79"/>
      <c r="AC44" s="79" t="b">
        <v>0</v>
      </c>
      <c r="AD44" s="79">
        <v>0</v>
      </c>
      <c r="AE44" s="85" t="s">
        <v>6296</v>
      </c>
      <c r="AF44" s="79" t="b">
        <v>0</v>
      </c>
      <c r="AG44" s="79" t="s">
        <v>6305</v>
      </c>
      <c r="AH44" s="79"/>
      <c r="AI44" s="85" t="s">
        <v>6296</v>
      </c>
      <c r="AJ44" s="79" t="b">
        <v>0</v>
      </c>
      <c r="AK44" s="79">
        <v>0</v>
      </c>
      <c r="AL44" s="85" t="s">
        <v>6296</v>
      </c>
      <c r="AM44" s="79" t="s">
        <v>6335</v>
      </c>
      <c r="AN44" s="79" t="b">
        <v>0</v>
      </c>
      <c r="AO44" s="85" t="s">
        <v>5103</v>
      </c>
      <c r="AP44" s="79" t="s">
        <v>176</v>
      </c>
      <c r="AQ44" s="79">
        <v>0</v>
      </c>
      <c r="AR44" s="79">
        <v>0</v>
      </c>
      <c r="AS44" s="79"/>
      <c r="AT44" s="79"/>
      <c r="AU44" s="79"/>
      <c r="AV44" s="79"/>
      <c r="AW44" s="79"/>
      <c r="AX44" s="79"/>
      <c r="AY44" s="79"/>
      <c r="AZ44" s="79"/>
      <c r="BA44">
        <v>1</v>
      </c>
      <c r="BB44" s="78" t="str">
        <f>REPLACE(INDEX(GroupVertices[Group], MATCH(Edges[[#This Row],[Vertex 1]],GroupVertices[Vertex],0)),1,1,"")</f>
        <v>1</v>
      </c>
      <c r="BC44" s="78" t="str">
        <f>REPLACE(INDEX(GroupVertices[Group], MATCH(Edges[[#This Row],[Vertex 2]],GroupVertices[Vertex],0)),1,1,"")</f>
        <v>1</v>
      </c>
      <c r="BD44" s="48">
        <v>0</v>
      </c>
      <c r="BE44" s="49">
        <v>0</v>
      </c>
      <c r="BF44" s="48">
        <v>0</v>
      </c>
      <c r="BG44" s="49">
        <v>0</v>
      </c>
      <c r="BH44" s="48">
        <v>0</v>
      </c>
      <c r="BI44" s="49">
        <v>0</v>
      </c>
      <c r="BJ44" s="48">
        <v>15</v>
      </c>
      <c r="BK44" s="49">
        <v>100</v>
      </c>
      <c r="BL44" s="48">
        <v>15</v>
      </c>
    </row>
    <row r="45" spans="1:64" x14ac:dyDescent="0.25">
      <c r="A45" s="64" t="s">
        <v>229</v>
      </c>
      <c r="B45" s="64" t="s">
        <v>809</v>
      </c>
      <c r="C45" s="65" t="s">
        <v>15839</v>
      </c>
      <c r="D45" s="66">
        <v>3</v>
      </c>
      <c r="E45" s="67" t="s">
        <v>132</v>
      </c>
      <c r="F45" s="68">
        <v>35</v>
      </c>
      <c r="G45" s="65"/>
      <c r="H45" s="69"/>
      <c r="I45" s="70"/>
      <c r="J45" s="70"/>
      <c r="K45" s="34" t="s">
        <v>65</v>
      </c>
      <c r="L45" s="77">
        <v>45</v>
      </c>
      <c r="M45" s="77"/>
      <c r="N45" s="72"/>
      <c r="O45" s="79" t="s">
        <v>999</v>
      </c>
      <c r="P45" s="81">
        <v>43165.65729166667</v>
      </c>
      <c r="Q45" s="79" t="s">
        <v>1018</v>
      </c>
      <c r="R45" s="79" t="s">
        <v>1998</v>
      </c>
      <c r="S45" s="79" t="s">
        <v>2509</v>
      </c>
      <c r="T45" s="79" t="s">
        <v>2664</v>
      </c>
      <c r="U45" s="83" t="s">
        <v>3157</v>
      </c>
      <c r="V45" s="83" t="s">
        <v>3157</v>
      </c>
      <c r="W45" s="81">
        <v>43165.65729166667</v>
      </c>
      <c r="X45" s="83" t="s">
        <v>3896</v>
      </c>
      <c r="Y45" s="79"/>
      <c r="Z45" s="79"/>
      <c r="AA45" s="85" t="s">
        <v>5104</v>
      </c>
      <c r="AB45" s="79"/>
      <c r="AC45" s="79" t="b">
        <v>0</v>
      </c>
      <c r="AD45" s="79">
        <v>0</v>
      </c>
      <c r="AE45" s="85" t="s">
        <v>6296</v>
      </c>
      <c r="AF45" s="79" t="b">
        <v>0</v>
      </c>
      <c r="AG45" s="79" t="s">
        <v>6304</v>
      </c>
      <c r="AH45" s="79"/>
      <c r="AI45" s="85" t="s">
        <v>6296</v>
      </c>
      <c r="AJ45" s="79" t="b">
        <v>0</v>
      </c>
      <c r="AK45" s="79">
        <v>0</v>
      </c>
      <c r="AL45" s="85" t="s">
        <v>6296</v>
      </c>
      <c r="AM45" s="79" t="s">
        <v>6329</v>
      </c>
      <c r="AN45" s="79" t="b">
        <v>0</v>
      </c>
      <c r="AO45" s="85" t="s">
        <v>5104</v>
      </c>
      <c r="AP45" s="79" t="s">
        <v>176</v>
      </c>
      <c r="AQ45" s="79">
        <v>0</v>
      </c>
      <c r="AR45" s="79">
        <v>0</v>
      </c>
      <c r="AS45" s="79"/>
      <c r="AT45" s="79"/>
      <c r="AU45" s="79"/>
      <c r="AV45" s="79"/>
      <c r="AW45" s="79"/>
      <c r="AX45" s="79"/>
      <c r="AY45" s="79"/>
      <c r="AZ45" s="79"/>
      <c r="BA45">
        <v>1</v>
      </c>
      <c r="BB45" s="78" t="str">
        <f>REPLACE(INDEX(GroupVertices[Group], MATCH(Edges[[#This Row],[Vertex 1]],GroupVertices[Vertex],0)),1,1,"")</f>
        <v>3</v>
      </c>
      <c r="BC45" s="78" t="str">
        <f>REPLACE(INDEX(GroupVertices[Group], MATCH(Edges[[#This Row],[Vertex 2]],GroupVertices[Vertex],0)),1,1,"")</f>
        <v>3</v>
      </c>
      <c r="BD45" s="48"/>
      <c r="BE45" s="49"/>
      <c r="BF45" s="48"/>
      <c r="BG45" s="49"/>
      <c r="BH45" s="48"/>
      <c r="BI45" s="49"/>
      <c r="BJ45" s="48"/>
      <c r="BK45" s="49"/>
      <c r="BL45" s="48"/>
    </row>
    <row r="46" spans="1:64" x14ac:dyDescent="0.25">
      <c r="A46" s="64" t="s">
        <v>229</v>
      </c>
      <c r="B46" s="64" t="s">
        <v>810</v>
      </c>
      <c r="C46" s="65" t="s">
        <v>15839</v>
      </c>
      <c r="D46" s="66">
        <v>3</v>
      </c>
      <c r="E46" s="67" t="s">
        <v>132</v>
      </c>
      <c r="F46" s="68">
        <v>35</v>
      </c>
      <c r="G46" s="65"/>
      <c r="H46" s="69"/>
      <c r="I46" s="70"/>
      <c r="J46" s="70"/>
      <c r="K46" s="34" t="s">
        <v>65</v>
      </c>
      <c r="L46" s="77">
        <v>46</v>
      </c>
      <c r="M46" s="77"/>
      <c r="N46" s="72"/>
      <c r="O46" s="79" t="s">
        <v>999</v>
      </c>
      <c r="P46" s="81">
        <v>43165.65729166667</v>
      </c>
      <c r="Q46" s="79" t="s">
        <v>1018</v>
      </c>
      <c r="R46" s="79" t="s">
        <v>1998</v>
      </c>
      <c r="S46" s="79" t="s">
        <v>2509</v>
      </c>
      <c r="T46" s="79" t="s">
        <v>2664</v>
      </c>
      <c r="U46" s="83" t="s">
        <v>3157</v>
      </c>
      <c r="V46" s="83" t="s">
        <v>3157</v>
      </c>
      <c r="W46" s="81">
        <v>43165.65729166667</v>
      </c>
      <c r="X46" s="83" t="s">
        <v>3896</v>
      </c>
      <c r="Y46" s="79"/>
      <c r="Z46" s="79"/>
      <c r="AA46" s="85" t="s">
        <v>5104</v>
      </c>
      <c r="AB46" s="79"/>
      <c r="AC46" s="79" t="b">
        <v>0</v>
      </c>
      <c r="AD46" s="79">
        <v>0</v>
      </c>
      <c r="AE46" s="85" t="s">
        <v>6296</v>
      </c>
      <c r="AF46" s="79" t="b">
        <v>0</v>
      </c>
      <c r="AG46" s="79" t="s">
        <v>6304</v>
      </c>
      <c r="AH46" s="79"/>
      <c r="AI46" s="85" t="s">
        <v>6296</v>
      </c>
      <c r="AJ46" s="79" t="b">
        <v>0</v>
      </c>
      <c r="AK46" s="79">
        <v>0</v>
      </c>
      <c r="AL46" s="85" t="s">
        <v>6296</v>
      </c>
      <c r="AM46" s="79" t="s">
        <v>6329</v>
      </c>
      <c r="AN46" s="79" t="b">
        <v>0</v>
      </c>
      <c r="AO46" s="85" t="s">
        <v>5104</v>
      </c>
      <c r="AP46" s="79" t="s">
        <v>176</v>
      </c>
      <c r="AQ46" s="79">
        <v>0</v>
      </c>
      <c r="AR46" s="79">
        <v>0</v>
      </c>
      <c r="AS46" s="79"/>
      <c r="AT46" s="79"/>
      <c r="AU46" s="79"/>
      <c r="AV46" s="79"/>
      <c r="AW46" s="79"/>
      <c r="AX46" s="79"/>
      <c r="AY46" s="79"/>
      <c r="AZ46" s="79"/>
      <c r="BA46">
        <v>1</v>
      </c>
      <c r="BB46" s="78" t="str">
        <f>REPLACE(INDEX(GroupVertices[Group], MATCH(Edges[[#This Row],[Vertex 1]],GroupVertices[Vertex],0)),1,1,"")</f>
        <v>3</v>
      </c>
      <c r="BC46" s="78" t="str">
        <f>REPLACE(INDEX(GroupVertices[Group], MATCH(Edges[[#This Row],[Vertex 2]],GroupVertices[Vertex],0)),1,1,"")</f>
        <v>3</v>
      </c>
      <c r="BD46" s="48"/>
      <c r="BE46" s="49"/>
      <c r="BF46" s="48"/>
      <c r="BG46" s="49"/>
      <c r="BH46" s="48"/>
      <c r="BI46" s="49"/>
      <c r="BJ46" s="48"/>
      <c r="BK46" s="49"/>
      <c r="BL46" s="48"/>
    </row>
    <row r="47" spans="1:64" x14ac:dyDescent="0.25">
      <c r="A47" s="64" t="s">
        <v>229</v>
      </c>
      <c r="B47" s="64" t="s">
        <v>811</v>
      </c>
      <c r="C47" s="65" t="s">
        <v>15839</v>
      </c>
      <c r="D47" s="66">
        <v>3</v>
      </c>
      <c r="E47" s="67" t="s">
        <v>132</v>
      </c>
      <c r="F47" s="68">
        <v>35</v>
      </c>
      <c r="G47" s="65"/>
      <c r="H47" s="69"/>
      <c r="I47" s="70"/>
      <c r="J47" s="70"/>
      <c r="K47" s="34" t="s">
        <v>65</v>
      </c>
      <c r="L47" s="77">
        <v>47</v>
      </c>
      <c r="M47" s="77"/>
      <c r="N47" s="72"/>
      <c r="O47" s="79" t="s">
        <v>999</v>
      </c>
      <c r="P47" s="81">
        <v>43165.65729166667</v>
      </c>
      <c r="Q47" s="79" t="s">
        <v>1018</v>
      </c>
      <c r="R47" s="79" t="s">
        <v>1998</v>
      </c>
      <c r="S47" s="79" t="s">
        <v>2509</v>
      </c>
      <c r="T47" s="79" t="s">
        <v>2664</v>
      </c>
      <c r="U47" s="83" t="s">
        <v>3157</v>
      </c>
      <c r="V47" s="83" t="s">
        <v>3157</v>
      </c>
      <c r="W47" s="81">
        <v>43165.65729166667</v>
      </c>
      <c r="X47" s="83" t="s">
        <v>3896</v>
      </c>
      <c r="Y47" s="79"/>
      <c r="Z47" s="79"/>
      <c r="AA47" s="85" t="s">
        <v>5104</v>
      </c>
      <c r="AB47" s="79"/>
      <c r="AC47" s="79" t="b">
        <v>0</v>
      </c>
      <c r="AD47" s="79">
        <v>0</v>
      </c>
      <c r="AE47" s="85" t="s">
        <v>6296</v>
      </c>
      <c r="AF47" s="79" t="b">
        <v>0</v>
      </c>
      <c r="AG47" s="79" t="s">
        <v>6304</v>
      </c>
      <c r="AH47" s="79"/>
      <c r="AI47" s="85" t="s">
        <v>6296</v>
      </c>
      <c r="AJ47" s="79" t="b">
        <v>0</v>
      </c>
      <c r="AK47" s="79">
        <v>0</v>
      </c>
      <c r="AL47" s="85" t="s">
        <v>6296</v>
      </c>
      <c r="AM47" s="79" t="s">
        <v>6329</v>
      </c>
      <c r="AN47" s="79" t="b">
        <v>0</v>
      </c>
      <c r="AO47" s="85" t="s">
        <v>5104</v>
      </c>
      <c r="AP47" s="79" t="s">
        <v>176</v>
      </c>
      <c r="AQ47" s="79">
        <v>0</v>
      </c>
      <c r="AR47" s="79">
        <v>0</v>
      </c>
      <c r="AS47" s="79"/>
      <c r="AT47" s="79"/>
      <c r="AU47" s="79"/>
      <c r="AV47" s="79"/>
      <c r="AW47" s="79"/>
      <c r="AX47" s="79"/>
      <c r="AY47" s="79"/>
      <c r="AZ47" s="79"/>
      <c r="BA47">
        <v>1</v>
      </c>
      <c r="BB47" s="78" t="str">
        <f>REPLACE(INDEX(GroupVertices[Group], MATCH(Edges[[#This Row],[Vertex 1]],GroupVertices[Vertex],0)),1,1,"")</f>
        <v>3</v>
      </c>
      <c r="BC47" s="78" t="str">
        <f>REPLACE(INDEX(GroupVertices[Group], MATCH(Edges[[#This Row],[Vertex 2]],GroupVertices[Vertex],0)),1,1,"")</f>
        <v>3</v>
      </c>
      <c r="BD47" s="48"/>
      <c r="BE47" s="49"/>
      <c r="BF47" s="48"/>
      <c r="BG47" s="49"/>
      <c r="BH47" s="48"/>
      <c r="BI47" s="49"/>
      <c r="BJ47" s="48"/>
      <c r="BK47" s="49"/>
      <c r="BL47" s="48"/>
    </row>
    <row r="48" spans="1:64" x14ac:dyDescent="0.25">
      <c r="A48" s="64" t="s">
        <v>229</v>
      </c>
      <c r="B48" s="64" t="s">
        <v>615</v>
      </c>
      <c r="C48" s="65" t="s">
        <v>15839</v>
      </c>
      <c r="D48" s="66">
        <v>3</v>
      </c>
      <c r="E48" s="67" t="s">
        <v>132</v>
      </c>
      <c r="F48" s="68">
        <v>35</v>
      </c>
      <c r="G48" s="65"/>
      <c r="H48" s="69"/>
      <c r="I48" s="70"/>
      <c r="J48" s="70"/>
      <c r="K48" s="34" t="s">
        <v>65</v>
      </c>
      <c r="L48" s="77">
        <v>48</v>
      </c>
      <c r="M48" s="77"/>
      <c r="N48" s="72"/>
      <c r="O48" s="79" t="s">
        <v>999</v>
      </c>
      <c r="P48" s="81">
        <v>43165.65729166667</v>
      </c>
      <c r="Q48" s="79" t="s">
        <v>1018</v>
      </c>
      <c r="R48" s="79" t="s">
        <v>1998</v>
      </c>
      <c r="S48" s="79" t="s">
        <v>2509</v>
      </c>
      <c r="T48" s="79" t="s">
        <v>2664</v>
      </c>
      <c r="U48" s="83" t="s">
        <v>3157</v>
      </c>
      <c r="V48" s="83" t="s">
        <v>3157</v>
      </c>
      <c r="W48" s="81">
        <v>43165.65729166667</v>
      </c>
      <c r="X48" s="83" t="s">
        <v>3896</v>
      </c>
      <c r="Y48" s="79"/>
      <c r="Z48" s="79"/>
      <c r="AA48" s="85" t="s">
        <v>5104</v>
      </c>
      <c r="AB48" s="79"/>
      <c r="AC48" s="79" t="b">
        <v>0</v>
      </c>
      <c r="AD48" s="79">
        <v>0</v>
      </c>
      <c r="AE48" s="85" t="s">
        <v>6296</v>
      </c>
      <c r="AF48" s="79" t="b">
        <v>0</v>
      </c>
      <c r="AG48" s="79" t="s">
        <v>6304</v>
      </c>
      <c r="AH48" s="79"/>
      <c r="AI48" s="85" t="s">
        <v>6296</v>
      </c>
      <c r="AJ48" s="79" t="b">
        <v>0</v>
      </c>
      <c r="AK48" s="79">
        <v>0</v>
      </c>
      <c r="AL48" s="85" t="s">
        <v>6296</v>
      </c>
      <c r="AM48" s="79" t="s">
        <v>6329</v>
      </c>
      <c r="AN48" s="79" t="b">
        <v>0</v>
      </c>
      <c r="AO48" s="85" t="s">
        <v>5104</v>
      </c>
      <c r="AP48" s="79" t="s">
        <v>176</v>
      </c>
      <c r="AQ48" s="79">
        <v>0</v>
      </c>
      <c r="AR48" s="79">
        <v>0</v>
      </c>
      <c r="AS48" s="79"/>
      <c r="AT48" s="79"/>
      <c r="AU48" s="79"/>
      <c r="AV48" s="79"/>
      <c r="AW48" s="79"/>
      <c r="AX48" s="79"/>
      <c r="AY48" s="79"/>
      <c r="AZ48" s="79"/>
      <c r="BA48">
        <v>1</v>
      </c>
      <c r="BB48" s="78" t="str">
        <f>REPLACE(INDEX(GroupVertices[Group], MATCH(Edges[[#This Row],[Vertex 1]],GroupVertices[Vertex],0)),1,1,"")</f>
        <v>3</v>
      </c>
      <c r="BC48" s="78" t="str">
        <f>REPLACE(INDEX(GroupVertices[Group], MATCH(Edges[[#This Row],[Vertex 2]],GroupVertices[Vertex],0)),1,1,"")</f>
        <v>3</v>
      </c>
      <c r="BD48" s="48"/>
      <c r="BE48" s="49"/>
      <c r="BF48" s="48"/>
      <c r="BG48" s="49"/>
      <c r="BH48" s="48"/>
      <c r="BI48" s="49"/>
      <c r="BJ48" s="48"/>
      <c r="BK48" s="49"/>
      <c r="BL48" s="48"/>
    </row>
    <row r="49" spans="1:64" x14ac:dyDescent="0.25">
      <c r="A49" s="64" t="s">
        <v>229</v>
      </c>
      <c r="B49" s="64" t="s">
        <v>812</v>
      </c>
      <c r="C49" s="65" t="s">
        <v>15839</v>
      </c>
      <c r="D49" s="66">
        <v>3</v>
      </c>
      <c r="E49" s="67" t="s">
        <v>132</v>
      </c>
      <c r="F49" s="68">
        <v>35</v>
      </c>
      <c r="G49" s="65"/>
      <c r="H49" s="69"/>
      <c r="I49" s="70"/>
      <c r="J49" s="70"/>
      <c r="K49" s="34" t="s">
        <v>65</v>
      </c>
      <c r="L49" s="77">
        <v>49</v>
      </c>
      <c r="M49" s="77"/>
      <c r="N49" s="72"/>
      <c r="O49" s="79" t="s">
        <v>999</v>
      </c>
      <c r="P49" s="81">
        <v>43165.65729166667</v>
      </c>
      <c r="Q49" s="79" t="s">
        <v>1018</v>
      </c>
      <c r="R49" s="79" t="s">
        <v>1998</v>
      </c>
      <c r="S49" s="79" t="s">
        <v>2509</v>
      </c>
      <c r="T49" s="79" t="s">
        <v>2664</v>
      </c>
      <c r="U49" s="83" t="s">
        <v>3157</v>
      </c>
      <c r="V49" s="83" t="s">
        <v>3157</v>
      </c>
      <c r="W49" s="81">
        <v>43165.65729166667</v>
      </c>
      <c r="X49" s="83" t="s">
        <v>3896</v>
      </c>
      <c r="Y49" s="79"/>
      <c r="Z49" s="79"/>
      <c r="AA49" s="85" t="s">
        <v>5104</v>
      </c>
      <c r="AB49" s="79"/>
      <c r="AC49" s="79" t="b">
        <v>0</v>
      </c>
      <c r="AD49" s="79">
        <v>0</v>
      </c>
      <c r="AE49" s="85" t="s">
        <v>6296</v>
      </c>
      <c r="AF49" s="79" t="b">
        <v>0</v>
      </c>
      <c r="AG49" s="79" t="s">
        <v>6304</v>
      </c>
      <c r="AH49" s="79"/>
      <c r="AI49" s="85" t="s">
        <v>6296</v>
      </c>
      <c r="AJ49" s="79" t="b">
        <v>0</v>
      </c>
      <c r="AK49" s="79">
        <v>0</v>
      </c>
      <c r="AL49" s="85" t="s">
        <v>6296</v>
      </c>
      <c r="AM49" s="79" t="s">
        <v>6329</v>
      </c>
      <c r="AN49" s="79" t="b">
        <v>0</v>
      </c>
      <c r="AO49" s="85" t="s">
        <v>5104</v>
      </c>
      <c r="AP49" s="79" t="s">
        <v>176</v>
      </c>
      <c r="AQ49" s="79">
        <v>0</v>
      </c>
      <c r="AR49" s="79">
        <v>0</v>
      </c>
      <c r="AS49" s="79"/>
      <c r="AT49" s="79"/>
      <c r="AU49" s="79"/>
      <c r="AV49" s="79"/>
      <c r="AW49" s="79"/>
      <c r="AX49" s="79"/>
      <c r="AY49" s="79"/>
      <c r="AZ49" s="79"/>
      <c r="BA49">
        <v>1</v>
      </c>
      <c r="BB49" s="78" t="str">
        <f>REPLACE(INDEX(GroupVertices[Group], MATCH(Edges[[#This Row],[Vertex 1]],GroupVertices[Vertex],0)),1,1,"")</f>
        <v>3</v>
      </c>
      <c r="BC49" s="78" t="str">
        <f>REPLACE(INDEX(GroupVertices[Group], MATCH(Edges[[#This Row],[Vertex 2]],GroupVertices[Vertex],0)),1,1,"")</f>
        <v>3</v>
      </c>
      <c r="BD49" s="48">
        <v>0</v>
      </c>
      <c r="BE49" s="49">
        <v>0</v>
      </c>
      <c r="BF49" s="48">
        <v>1</v>
      </c>
      <c r="BG49" s="49">
        <v>4.5454545454545459</v>
      </c>
      <c r="BH49" s="48">
        <v>0</v>
      </c>
      <c r="BI49" s="49">
        <v>0</v>
      </c>
      <c r="BJ49" s="48">
        <v>21</v>
      </c>
      <c r="BK49" s="49">
        <v>95.454545454545453</v>
      </c>
      <c r="BL49" s="48">
        <v>22</v>
      </c>
    </row>
    <row r="50" spans="1:64" x14ac:dyDescent="0.25">
      <c r="A50" s="64" t="s">
        <v>230</v>
      </c>
      <c r="B50" s="64" t="s">
        <v>813</v>
      </c>
      <c r="C50" s="65" t="s">
        <v>15839</v>
      </c>
      <c r="D50" s="66">
        <v>3</v>
      </c>
      <c r="E50" s="67" t="s">
        <v>132</v>
      </c>
      <c r="F50" s="68">
        <v>35</v>
      </c>
      <c r="G50" s="65"/>
      <c r="H50" s="69"/>
      <c r="I50" s="70"/>
      <c r="J50" s="70"/>
      <c r="K50" s="34" t="s">
        <v>65</v>
      </c>
      <c r="L50" s="77">
        <v>50</v>
      </c>
      <c r="M50" s="77"/>
      <c r="N50" s="72"/>
      <c r="O50" s="79" t="s">
        <v>999</v>
      </c>
      <c r="P50" s="81">
        <v>43165.657777777778</v>
      </c>
      <c r="Q50" s="79" t="s">
        <v>1019</v>
      </c>
      <c r="R50" s="83" t="s">
        <v>1999</v>
      </c>
      <c r="S50" s="79" t="s">
        <v>2510</v>
      </c>
      <c r="T50" s="79" t="s">
        <v>2665</v>
      </c>
      <c r="U50" s="83" t="s">
        <v>3158</v>
      </c>
      <c r="V50" s="83" t="s">
        <v>3158</v>
      </c>
      <c r="W50" s="81">
        <v>43165.657777777778</v>
      </c>
      <c r="X50" s="83" t="s">
        <v>3897</v>
      </c>
      <c r="Y50" s="79"/>
      <c r="Z50" s="79"/>
      <c r="AA50" s="85" t="s">
        <v>5105</v>
      </c>
      <c r="AB50" s="79"/>
      <c r="AC50" s="79" t="b">
        <v>0</v>
      </c>
      <c r="AD50" s="79">
        <v>0</v>
      </c>
      <c r="AE50" s="85" t="s">
        <v>6296</v>
      </c>
      <c r="AF50" s="79" t="b">
        <v>0</v>
      </c>
      <c r="AG50" s="79" t="s">
        <v>6304</v>
      </c>
      <c r="AH50" s="79"/>
      <c r="AI50" s="85" t="s">
        <v>6296</v>
      </c>
      <c r="AJ50" s="79" t="b">
        <v>0</v>
      </c>
      <c r="AK50" s="79">
        <v>2</v>
      </c>
      <c r="AL50" s="85" t="s">
        <v>5455</v>
      </c>
      <c r="AM50" s="79" t="s">
        <v>6333</v>
      </c>
      <c r="AN50" s="79" t="b">
        <v>0</v>
      </c>
      <c r="AO50" s="85" t="s">
        <v>5455</v>
      </c>
      <c r="AP50" s="79" t="s">
        <v>176</v>
      </c>
      <c r="AQ50" s="79">
        <v>0</v>
      </c>
      <c r="AR50" s="79">
        <v>0</v>
      </c>
      <c r="AS50" s="79"/>
      <c r="AT50" s="79"/>
      <c r="AU50" s="79"/>
      <c r="AV50" s="79"/>
      <c r="AW50" s="79"/>
      <c r="AX50" s="79"/>
      <c r="AY50" s="79"/>
      <c r="AZ50" s="79"/>
      <c r="BA50">
        <v>1</v>
      </c>
      <c r="BB50" s="78" t="str">
        <f>REPLACE(INDEX(GroupVertices[Group], MATCH(Edges[[#This Row],[Vertex 1]],GroupVertices[Vertex],0)),1,1,"")</f>
        <v>3</v>
      </c>
      <c r="BC50" s="78" t="str">
        <f>REPLACE(INDEX(GroupVertices[Group], MATCH(Edges[[#This Row],[Vertex 2]],GroupVertices[Vertex],0)),1,1,"")</f>
        <v>3</v>
      </c>
      <c r="BD50" s="48"/>
      <c r="BE50" s="49"/>
      <c r="BF50" s="48"/>
      <c r="BG50" s="49"/>
      <c r="BH50" s="48"/>
      <c r="BI50" s="49"/>
      <c r="BJ50" s="48"/>
      <c r="BK50" s="49"/>
      <c r="BL50" s="48"/>
    </row>
    <row r="51" spans="1:64" x14ac:dyDescent="0.25">
      <c r="A51" s="64" t="s">
        <v>230</v>
      </c>
      <c r="B51" s="64" t="s">
        <v>495</v>
      </c>
      <c r="C51" s="65" t="s">
        <v>15839</v>
      </c>
      <c r="D51" s="66">
        <v>3</v>
      </c>
      <c r="E51" s="67" t="s">
        <v>132</v>
      </c>
      <c r="F51" s="68">
        <v>35</v>
      </c>
      <c r="G51" s="65"/>
      <c r="H51" s="69"/>
      <c r="I51" s="70"/>
      <c r="J51" s="70"/>
      <c r="K51" s="34" t="s">
        <v>65</v>
      </c>
      <c r="L51" s="77">
        <v>51</v>
      </c>
      <c r="M51" s="77"/>
      <c r="N51" s="72"/>
      <c r="O51" s="79" t="s">
        <v>999</v>
      </c>
      <c r="P51" s="81">
        <v>43165.657777777778</v>
      </c>
      <c r="Q51" s="79" t="s">
        <v>1019</v>
      </c>
      <c r="R51" s="83" t="s">
        <v>1999</v>
      </c>
      <c r="S51" s="79" t="s">
        <v>2510</v>
      </c>
      <c r="T51" s="79" t="s">
        <v>2665</v>
      </c>
      <c r="U51" s="83" t="s">
        <v>3158</v>
      </c>
      <c r="V51" s="83" t="s">
        <v>3158</v>
      </c>
      <c r="W51" s="81">
        <v>43165.657777777778</v>
      </c>
      <c r="X51" s="83" t="s">
        <v>3897</v>
      </c>
      <c r="Y51" s="79"/>
      <c r="Z51" s="79"/>
      <c r="AA51" s="85" t="s">
        <v>5105</v>
      </c>
      <c r="AB51" s="79"/>
      <c r="AC51" s="79" t="b">
        <v>0</v>
      </c>
      <c r="AD51" s="79">
        <v>0</v>
      </c>
      <c r="AE51" s="85" t="s">
        <v>6296</v>
      </c>
      <c r="AF51" s="79" t="b">
        <v>0</v>
      </c>
      <c r="AG51" s="79" t="s">
        <v>6304</v>
      </c>
      <c r="AH51" s="79"/>
      <c r="AI51" s="85" t="s">
        <v>6296</v>
      </c>
      <c r="AJ51" s="79" t="b">
        <v>0</v>
      </c>
      <c r="AK51" s="79">
        <v>2</v>
      </c>
      <c r="AL51" s="85" t="s">
        <v>5455</v>
      </c>
      <c r="AM51" s="79" t="s">
        <v>6333</v>
      </c>
      <c r="AN51" s="79" t="b">
        <v>0</v>
      </c>
      <c r="AO51" s="85" t="s">
        <v>5455</v>
      </c>
      <c r="AP51" s="79" t="s">
        <v>176</v>
      </c>
      <c r="AQ51" s="79">
        <v>0</v>
      </c>
      <c r="AR51" s="79">
        <v>0</v>
      </c>
      <c r="AS51" s="79"/>
      <c r="AT51" s="79"/>
      <c r="AU51" s="79"/>
      <c r="AV51" s="79"/>
      <c r="AW51" s="79"/>
      <c r="AX51" s="79"/>
      <c r="AY51" s="79"/>
      <c r="AZ51" s="79"/>
      <c r="BA51">
        <v>1</v>
      </c>
      <c r="BB51" s="78" t="str">
        <f>REPLACE(INDEX(GroupVertices[Group], MATCH(Edges[[#This Row],[Vertex 1]],GroupVertices[Vertex],0)),1,1,"")</f>
        <v>3</v>
      </c>
      <c r="BC51" s="78" t="str">
        <f>REPLACE(INDEX(GroupVertices[Group], MATCH(Edges[[#This Row],[Vertex 2]],GroupVertices[Vertex],0)),1,1,"")</f>
        <v>3</v>
      </c>
      <c r="BD51" s="48">
        <v>0</v>
      </c>
      <c r="BE51" s="49">
        <v>0</v>
      </c>
      <c r="BF51" s="48">
        <v>0</v>
      </c>
      <c r="BG51" s="49">
        <v>0</v>
      </c>
      <c r="BH51" s="48">
        <v>0</v>
      </c>
      <c r="BI51" s="49">
        <v>0</v>
      </c>
      <c r="BJ51" s="48">
        <v>10</v>
      </c>
      <c r="BK51" s="49">
        <v>100</v>
      </c>
      <c r="BL51" s="48">
        <v>10</v>
      </c>
    </row>
    <row r="52" spans="1:64" x14ac:dyDescent="0.25">
      <c r="A52" s="64" t="s">
        <v>231</v>
      </c>
      <c r="B52" s="64" t="s">
        <v>814</v>
      </c>
      <c r="C52" s="65" t="s">
        <v>15839</v>
      </c>
      <c r="D52" s="66">
        <v>3</v>
      </c>
      <c r="E52" s="67" t="s">
        <v>132</v>
      </c>
      <c r="F52" s="68">
        <v>35</v>
      </c>
      <c r="G52" s="65"/>
      <c r="H52" s="69"/>
      <c r="I52" s="70"/>
      <c r="J52" s="70"/>
      <c r="K52" s="34" t="s">
        <v>65</v>
      </c>
      <c r="L52" s="77">
        <v>52</v>
      </c>
      <c r="M52" s="77"/>
      <c r="N52" s="72"/>
      <c r="O52" s="79" t="s">
        <v>999</v>
      </c>
      <c r="P52" s="81">
        <v>43165.414305555554</v>
      </c>
      <c r="Q52" s="79" t="s">
        <v>1020</v>
      </c>
      <c r="R52" s="83" t="s">
        <v>2000</v>
      </c>
      <c r="S52" s="79" t="s">
        <v>2511</v>
      </c>
      <c r="T52" s="79" t="s">
        <v>2666</v>
      </c>
      <c r="U52" s="83" t="s">
        <v>3159</v>
      </c>
      <c r="V52" s="83" t="s">
        <v>3159</v>
      </c>
      <c r="W52" s="81">
        <v>43165.414305555554</v>
      </c>
      <c r="X52" s="83" t="s">
        <v>3898</v>
      </c>
      <c r="Y52" s="79"/>
      <c r="Z52" s="79"/>
      <c r="AA52" s="85" t="s">
        <v>5106</v>
      </c>
      <c r="AB52" s="79"/>
      <c r="AC52" s="79" t="b">
        <v>0</v>
      </c>
      <c r="AD52" s="79">
        <v>3</v>
      </c>
      <c r="AE52" s="85" t="s">
        <v>6296</v>
      </c>
      <c r="AF52" s="79" t="b">
        <v>0</v>
      </c>
      <c r="AG52" s="79" t="s">
        <v>6303</v>
      </c>
      <c r="AH52" s="79"/>
      <c r="AI52" s="85" t="s">
        <v>6296</v>
      </c>
      <c r="AJ52" s="79" t="b">
        <v>0</v>
      </c>
      <c r="AK52" s="79">
        <v>2</v>
      </c>
      <c r="AL52" s="85" t="s">
        <v>6296</v>
      </c>
      <c r="AM52" s="79" t="s">
        <v>6328</v>
      </c>
      <c r="AN52" s="79" t="b">
        <v>0</v>
      </c>
      <c r="AO52" s="85" t="s">
        <v>5106</v>
      </c>
      <c r="AP52" s="79" t="s">
        <v>6415</v>
      </c>
      <c r="AQ52" s="79">
        <v>0</v>
      </c>
      <c r="AR52" s="79">
        <v>0</v>
      </c>
      <c r="AS52" s="79"/>
      <c r="AT52" s="79"/>
      <c r="AU52" s="79"/>
      <c r="AV52" s="79"/>
      <c r="AW52" s="79"/>
      <c r="AX52" s="79"/>
      <c r="AY52" s="79"/>
      <c r="AZ52" s="79"/>
      <c r="BA52">
        <v>1</v>
      </c>
      <c r="BB52" s="78" t="str">
        <f>REPLACE(INDEX(GroupVertices[Group], MATCH(Edges[[#This Row],[Vertex 1]],GroupVertices[Vertex],0)),1,1,"")</f>
        <v>66</v>
      </c>
      <c r="BC52" s="78" t="str">
        <f>REPLACE(INDEX(GroupVertices[Group], MATCH(Edges[[#This Row],[Vertex 2]],GroupVertices[Vertex],0)),1,1,"")</f>
        <v>66</v>
      </c>
      <c r="BD52" s="48">
        <v>0</v>
      </c>
      <c r="BE52" s="49">
        <v>0</v>
      </c>
      <c r="BF52" s="48">
        <v>0</v>
      </c>
      <c r="BG52" s="49">
        <v>0</v>
      </c>
      <c r="BH52" s="48">
        <v>0</v>
      </c>
      <c r="BI52" s="49">
        <v>0</v>
      </c>
      <c r="BJ52" s="48">
        <v>31</v>
      </c>
      <c r="BK52" s="49">
        <v>100</v>
      </c>
      <c r="BL52" s="48">
        <v>31</v>
      </c>
    </row>
    <row r="53" spans="1:64" x14ac:dyDescent="0.25">
      <c r="A53" s="64" t="s">
        <v>232</v>
      </c>
      <c r="B53" s="64" t="s">
        <v>814</v>
      </c>
      <c r="C53" s="65" t="s">
        <v>15839</v>
      </c>
      <c r="D53" s="66">
        <v>3</v>
      </c>
      <c r="E53" s="67" t="s">
        <v>132</v>
      </c>
      <c r="F53" s="68">
        <v>35</v>
      </c>
      <c r="G53" s="65"/>
      <c r="H53" s="69"/>
      <c r="I53" s="70"/>
      <c r="J53" s="70"/>
      <c r="K53" s="34" t="s">
        <v>65</v>
      </c>
      <c r="L53" s="77">
        <v>53</v>
      </c>
      <c r="M53" s="77"/>
      <c r="N53" s="72"/>
      <c r="O53" s="79" t="s">
        <v>999</v>
      </c>
      <c r="P53" s="81">
        <v>43165.663645833331</v>
      </c>
      <c r="Q53" s="79" t="s">
        <v>1021</v>
      </c>
      <c r="R53" s="79"/>
      <c r="S53" s="79"/>
      <c r="T53" s="79" t="s">
        <v>855</v>
      </c>
      <c r="U53" s="79"/>
      <c r="V53" s="83" t="s">
        <v>3499</v>
      </c>
      <c r="W53" s="81">
        <v>43165.663645833331</v>
      </c>
      <c r="X53" s="83" t="s">
        <v>3899</v>
      </c>
      <c r="Y53" s="79"/>
      <c r="Z53" s="79"/>
      <c r="AA53" s="85" t="s">
        <v>5107</v>
      </c>
      <c r="AB53" s="79"/>
      <c r="AC53" s="79" t="b">
        <v>0</v>
      </c>
      <c r="AD53" s="79">
        <v>0</v>
      </c>
      <c r="AE53" s="85" t="s">
        <v>6296</v>
      </c>
      <c r="AF53" s="79" t="b">
        <v>0</v>
      </c>
      <c r="AG53" s="79" t="s">
        <v>6303</v>
      </c>
      <c r="AH53" s="79"/>
      <c r="AI53" s="85" t="s">
        <v>6296</v>
      </c>
      <c r="AJ53" s="79" t="b">
        <v>0</v>
      </c>
      <c r="AK53" s="79">
        <v>2</v>
      </c>
      <c r="AL53" s="85" t="s">
        <v>5106</v>
      </c>
      <c r="AM53" s="79" t="s">
        <v>6331</v>
      </c>
      <c r="AN53" s="79" t="b">
        <v>0</v>
      </c>
      <c r="AO53" s="85" t="s">
        <v>5106</v>
      </c>
      <c r="AP53" s="79" t="s">
        <v>176</v>
      </c>
      <c r="AQ53" s="79">
        <v>0</v>
      </c>
      <c r="AR53" s="79">
        <v>0</v>
      </c>
      <c r="AS53" s="79"/>
      <c r="AT53" s="79"/>
      <c r="AU53" s="79"/>
      <c r="AV53" s="79"/>
      <c r="AW53" s="79"/>
      <c r="AX53" s="79"/>
      <c r="AY53" s="79"/>
      <c r="AZ53" s="79"/>
      <c r="BA53">
        <v>1</v>
      </c>
      <c r="BB53" s="78" t="str">
        <f>REPLACE(INDEX(GroupVertices[Group], MATCH(Edges[[#This Row],[Vertex 1]],GroupVertices[Vertex],0)),1,1,"")</f>
        <v>66</v>
      </c>
      <c r="BC53" s="78" t="str">
        <f>REPLACE(INDEX(GroupVertices[Group], MATCH(Edges[[#This Row],[Vertex 2]],GroupVertices[Vertex],0)),1,1,"")</f>
        <v>66</v>
      </c>
      <c r="BD53" s="48"/>
      <c r="BE53" s="49"/>
      <c r="BF53" s="48"/>
      <c r="BG53" s="49"/>
      <c r="BH53" s="48"/>
      <c r="BI53" s="49"/>
      <c r="BJ53" s="48"/>
      <c r="BK53" s="49"/>
      <c r="BL53" s="48"/>
    </row>
    <row r="54" spans="1:64" x14ac:dyDescent="0.25">
      <c r="A54" s="64" t="s">
        <v>232</v>
      </c>
      <c r="B54" s="64" t="s">
        <v>231</v>
      </c>
      <c r="C54" s="65" t="s">
        <v>15839</v>
      </c>
      <c r="D54" s="66">
        <v>3</v>
      </c>
      <c r="E54" s="67" t="s">
        <v>132</v>
      </c>
      <c r="F54" s="68">
        <v>35</v>
      </c>
      <c r="G54" s="65"/>
      <c r="H54" s="69"/>
      <c r="I54" s="70"/>
      <c r="J54" s="70"/>
      <c r="K54" s="34" t="s">
        <v>65</v>
      </c>
      <c r="L54" s="77">
        <v>54</v>
      </c>
      <c r="M54" s="77"/>
      <c r="N54" s="72"/>
      <c r="O54" s="79" t="s">
        <v>999</v>
      </c>
      <c r="P54" s="81">
        <v>43165.663645833331</v>
      </c>
      <c r="Q54" s="79" t="s">
        <v>1021</v>
      </c>
      <c r="R54" s="79"/>
      <c r="S54" s="79"/>
      <c r="T54" s="79" t="s">
        <v>855</v>
      </c>
      <c r="U54" s="79"/>
      <c r="V54" s="83" t="s">
        <v>3499</v>
      </c>
      <c r="W54" s="81">
        <v>43165.663645833331</v>
      </c>
      <c r="X54" s="83" t="s">
        <v>3899</v>
      </c>
      <c r="Y54" s="79"/>
      <c r="Z54" s="79"/>
      <c r="AA54" s="85" t="s">
        <v>5107</v>
      </c>
      <c r="AB54" s="79"/>
      <c r="AC54" s="79" t="b">
        <v>0</v>
      </c>
      <c r="AD54" s="79">
        <v>0</v>
      </c>
      <c r="AE54" s="85" t="s">
        <v>6296</v>
      </c>
      <c r="AF54" s="79" t="b">
        <v>0</v>
      </c>
      <c r="AG54" s="79" t="s">
        <v>6303</v>
      </c>
      <c r="AH54" s="79"/>
      <c r="AI54" s="85" t="s">
        <v>6296</v>
      </c>
      <c r="AJ54" s="79" t="b">
        <v>0</v>
      </c>
      <c r="AK54" s="79">
        <v>2</v>
      </c>
      <c r="AL54" s="85" t="s">
        <v>5106</v>
      </c>
      <c r="AM54" s="79" t="s">
        <v>6331</v>
      </c>
      <c r="AN54" s="79" t="b">
        <v>0</v>
      </c>
      <c r="AO54" s="85" t="s">
        <v>5106</v>
      </c>
      <c r="AP54" s="79" t="s">
        <v>176</v>
      </c>
      <c r="AQ54" s="79">
        <v>0</v>
      </c>
      <c r="AR54" s="79">
        <v>0</v>
      </c>
      <c r="AS54" s="79"/>
      <c r="AT54" s="79"/>
      <c r="AU54" s="79"/>
      <c r="AV54" s="79"/>
      <c r="AW54" s="79"/>
      <c r="AX54" s="79"/>
      <c r="AY54" s="79"/>
      <c r="AZ54" s="79"/>
      <c r="BA54">
        <v>1</v>
      </c>
      <c r="BB54" s="78" t="str">
        <f>REPLACE(INDEX(GroupVertices[Group], MATCH(Edges[[#This Row],[Vertex 1]],GroupVertices[Vertex],0)),1,1,"")</f>
        <v>66</v>
      </c>
      <c r="BC54" s="78" t="str">
        <f>REPLACE(INDEX(GroupVertices[Group], MATCH(Edges[[#This Row],[Vertex 2]],GroupVertices[Vertex],0)),1,1,"")</f>
        <v>66</v>
      </c>
      <c r="BD54" s="48">
        <v>0</v>
      </c>
      <c r="BE54" s="49">
        <v>0</v>
      </c>
      <c r="BF54" s="48">
        <v>0</v>
      </c>
      <c r="BG54" s="49">
        <v>0</v>
      </c>
      <c r="BH54" s="48">
        <v>0</v>
      </c>
      <c r="BI54" s="49">
        <v>0</v>
      </c>
      <c r="BJ54" s="48">
        <v>22</v>
      </c>
      <c r="BK54" s="49">
        <v>100</v>
      </c>
      <c r="BL54" s="48">
        <v>22</v>
      </c>
    </row>
    <row r="55" spans="1:64" x14ac:dyDescent="0.25">
      <c r="A55" s="64" t="s">
        <v>233</v>
      </c>
      <c r="B55" s="64" t="s">
        <v>233</v>
      </c>
      <c r="C55" s="65" t="s">
        <v>15839</v>
      </c>
      <c r="D55" s="66">
        <v>3</v>
      </c>
      <c r="E55" s="67" t="s">
        <v>132</v>
      </c>
      <c r="F55" s="68">
        <v>35</v>
      </c>
      <c r="G55" s="65"/>
      <c r="H55" s="69"/>
      <c r="I55" s="70"/>
      <c r="J55" s="70"/>
      <c r="K55" s="34" t="s">
        <v>65</v>
      </c>
      <c r="L55" s="77">
        <v>55</v>
      </c>
      <c r="M55" s="77"/>
      <c r="N55" s="72"/>
      <c r="O55" s="79" t="s">
        <v>176</v>
      </c>
      <c r="P55" s="81">
        <v>43165.663958333331</v>
      </c>
      <c r="Q55" s="79" t="s">
        <v>1022</v>
      </c>
      <c r="R55" s="83" t="s">
        <v>2001</v>
      </c>
      <c r="S55" s="79" t="s">
        <v>2505</v>
      </c>
      <c r="T55" s="79" t="s">
        <v>2667</v>
      </c>
      <c r="U55" s="83" t="s">
        <v>3160</v>
      </c>
      <c r="V55" s="83" t="s">
        <v>3160</v>
      </c>
      <c r="W55" s="81">
        <v>43165.663958333331</v>
      </c>
      <c r="X55" s="83" t="s">
        <v>3900</v>
      </c>
      <c r="Y55" s="79"/>
      <c r="Z55" s="79"/>
      <c r="AA55" s="85" t="s">
        <v>5108</v>
      </c>
      <c r="AB55" s="79"/>
      <c r="AC55" s="79" t="b">
        <v>0</v>
      </c>
      <c r="AD55" s="79">
        <v>0</v>
      </c>
      <c r="AE55" s="85" t="s">
        <v>6296</v>
      </c>
      <c r="AF55" s="79" t="b">
        <v>0</v>
      </c>
      <c r="AG55" s="79" t="s">
        <v>6304</v>
      </c>
      <c r="AH55" s="79"/>
      <c r="AI55" s="85" t="s">
        <v>6296</v>
      </c>
      <c r="AJ55" s="79" t="b">
        <v>0</v>
      </c>
      <c r="AK55" s="79">
        <v>0</v>
      </c>
      <c r="AL55" s="85" t="s">
        <v>6296</v>
      </c>
      <c r="AM55" s="79" t="s">
        <v>6330</v>
      </c>
      <c r="AN55" s="79" t="b">
        <v>0</v>
      </c>
      <c r="AO55" s="85" t="s">
        <v>5108</v>
      </c>
      <c r="AP55" s="79" t="s">
        <v>176</v>
      </c>
      <c r="AQ55" s="79">
        <v>0</v>
      </c>
      <c r="AR55" s="79">
        <v>0</v>
      </c>
      <c r="AS55" s="79"/>
      <c r="AT55" s="79"/>
      <c r="AU55" s="79"/>
      <c r="AV55" s="79"/>
      <c r="AW55" s="79"/>
      <c r="AX55" s="79"/>
      <c r="AY55" s="79"/>
      <c r="AZ55" s="79"/>
      <c r="BA55">
        <v>1</v>
      </c>
      <c r="BB55" s="78" t="str">
        <f>REPLACE(INDEX(GroupVertices[Group], MATCH(Edges[[#This Row],[Vertex 1]],GroupVertices[Vertex],0)),1,1,"")</f>
        <v>1</v>
      </c>
      <c r="BC55" s="78" t="str">
        <f>REPLACE(INDEX(GroupVertices[Group], MATCH(Edges[[#This Row],[Vertex 2]],GroupVertices[Vertex],0)),1,1,"")</f>
        <v>1</v>
      </c>
      <c r="BD55" s="48">
        <v>1</v>
      </c>
      <c r="BE55" s="49">
        <v>5.5555555555555554</v>
      </c>
      <c r="BF55" s="48">
        <v>0</v>
      </c>
      <c r="BG55" s="49">
        <v>0</v>
      </c>
      <c r="BH55" s="48">
        <v>0</v>
      </c>
      <c r="BI55" s="49">
        <v>0</v>
      </c>
      <c r="BJ55" s="48">
        <v>17</v>
      </c>
      <c r="BK55" s="49">
        <v>94.444444444444443</v>
      </c>
      <c r="BL55" s="48">
        <v>18</v>
      </c>
    </row>
    <row r="56" spans="1:64" x14ac:dyDescent="0.25">
      <c r="A56" s="64" t="s">
        <v>234</v>
      </c>
      <c r="B56" s="64" t="s">
        <v>234</v>
      </c>
      <c r="C56" s="65" t="s">
        <v>15839</v>
      </c>
      <c r="D56" s="66">
        <v>3</v>
      </c>
      <c r="E56" s="67" t="s">
        <v>132</v>
      </c>
      <c r="F56" s="68">
        <v>35</v>
      </c>
      <c r="G56" s="65"/>
      <c r="H56" s="69"/>
      <c r="I56" s="70"/>
      <c r="J56" s="70"/>
      <c r="K56" s="34" t="s">
        <v>65</v>
      </c>
      <c r="L56" s="77">
        <v>56</v>
      </c>
      <c r="M56" s="77"/>
      <c r="N56" s="72"/>
      <c r="O56" s="79" t="s">
        <v>176</v>
      </c>
      <c r="P56" s="81">
        <v>43165.665000000001</v>
      </c>
      <c r="Q56" s="79" t="s">
        <v>1023</v>
      </c>
      <c r="R56" s="83" t="s">
        <v>2002</v>
      </c>
      <c r="S56" s="79" t="s">
        <v>2512</v>
      </c>
      <c r="T56" s="79" t="s">
        <v>2668</v>
      </c>
      <c r="U56" s="79"/>
      <c r="V56" s="83" t="s">
        <v>3500</v>
      </c>
      <c r="W56" s="81">
        <v>43165.665000000001</v>
      </c>
      <c r="X56" s="83" t="s">
        <v>3901</v>
      </c>
      <c r="Y56" s="79"/>
      <c r="Z56" s="79"/>
      <c r="AA56" s="85" t="s">
        <v>5109</v>
      </c>
      <c r="AB56" s="79"/>
      <c r="AC56" s="79" t="b">
        <v>0</v>
      </c>
      <c r="AD56" s="79">
        <v>0</v>
      </c>
      <c r="AE56" s="85" t="s">
        <v>6296</v>
      </c>
      <c r="AF56" s="79" t="b">
        <v>0</v>
      </c>
      <c r="AG56" s="79" t="s">
        <v>6303</v>
      </c>
      <c r="AH56" s="79"/>
      <c r="AI56" s="85" t="s">
        <v>6296</v>
      </c>
      <c r="AJ56" s="79" t="b">
        <v>0</v>
      </c>
      <c r="AK56" s="79">
        <v>0</v>
      </c>
      <c r="AL56" s="85" t="s">
        <v>6296</v>
      </c>
      <c r="AM56" s="79" t="s">
        <v>6336</v>
      </c>
      <c r="AN56" s="79" t="b">
        <v>0</v>
      </c>
      <c r="AO56" s="85" t="s">
        <v>5109</v>
      </c>
      <c r="AP56" s="79" t="s">
        <v>176</v>
      </c>
      <c r="AQ56" s="79">
        <v>0</v>
      </c>
      <c r="AR56" s="79">
        <v>0</v>
      </c>
      <c r="AS56" s="79"/>
      <c r="AT56" s="79"/>
      <c r="AU56" s="79"/>
      <c r="AV56" s="79"/>
      <c r="AW56" s="79"/>
      <c r="AX56" s="79"/>
      <c r="AY56" s="79"/>
      <c r="AZ56" s="79"/>
      <c r="BA56">
        <v>1</v>
      </c>
      <c r="BB56" s="78" t="str">
        <f>REPLACE(INDEX(GroupVertices[Group], MATCH(Edges[[#This Row],[Vertex 1]],GroupVertices[Vertex],0)),1,1,"")</f>
        <v>1</v>
      </c>
      <c r="BC56" s="78" t="str">
        <f>REPLACE(INDEX(GroupVertices[Group], MATCH(Edges[[#This Row],[Vertex 2]],GroupVertices[Vertex],0)),1,1,"")</f>
        <v>1</v>
      </c>
      <c r="BD56" s="48">
        <v>0</v>
      </c>
      <c r="BE56" s="49">
        <v>0</v>
      </c>
      <c r="BF56" s="48">
        <v>0</v>
      </c>
      <c r="BG56" s="49">
        <v>0</v>
      </c>
      <c r="BH56" s="48">
        <v>0</v>
      </c>
      <c r="BI56" s="49">
        <v>0</v>
      </c>
      <c r="BJ56" s="48">
        <v>35</v>
      </c>
      <c r="BK56" s="49">
        <v>100</v>
      </c>
      <c r="BL56" s="48">
        <v>35</v>
      </c>
    </row>
    <row r="57" spans="1:64" x14ac:dyDescent="0.25">
      <c r="A57" s="64" t="s">
        <v>235</v>
      </c>
      <c r="B57" s="64" t="s">
        <v>815</v>
      </c>
      <c r="C57" s="65" t="s">
        <v>15839</v>
      </c>
      <c r="D57" s="66">
        <v>3</v>
      </c>
      <c r="E57" s="67" t="s">
        <v>132</v>
      </c>
      <c r="F57" s="68">
        <v>35</v>
      </c>
      <c r="G57" s="65"/>
      <c r="H57" s="69"/>
      <c r="I57" s="70"/>
      <c r="J57" s="70"/>
      <c r="K57" s="34" t="s">
        <v>65</v>
      </c>
      <c r="L57" s="77">
        <v>57</v>
      </c>
      <c r="M57" s="77"/>
      <c r="N57" s="72"/>
      <c r="O57" s="79" t="s">
        <v>999</v>
      </c>
      <c r="P57" s="81">
        <v>43165.665983796294</v>
      </c>
      <c r="Q57" s="79" t="s">
        <v>1024</v>
      </c>
      <c r="R57" s="83" t="s">
        <v>2003</v>
      </c>
      <c r="S57" s="79" t="s">
        <v>2513</v>
      </c>
      <c r="T57" s="79" t="s">
        <v>2669</v>
      </c>
      <c r="U57" s="79"/>
      <c r="V57" s="83" t="s">
        <v>3501</v>
      </c>
      <c r="W57" s="81">
        <v>43165.665983796294</v>
      </c>
      <c r="X57" s="83" t="s">
        <v>3902</v>
      </c>
      <c r="Y57" s="79"/>
      <c r="Z57" s="79"/>
      <c r="AA57" s="85" t="s">
        <v>5110</v>
      </c>
      <c r="AB57" s="79"/>
      <c r="AC57" s="79" t="b">
        <v>0</v>
      </c>
      <c r="AD57" s="79">
        <v>0</v>
      </c>
      <c r="AE57" s="85" t="s">
        <v>6296</v>
      </c>
      <c r="AF57" s="79" t="b">
        <v>0</v>
      </c>
      <c r="AG57" s="79" t="s">
        <v>6304</v>
      </c>
      <c r="AH57" s="79"/>
      <c r="AI57" s="85" t="s">
        <v>6296</v>
      </c>
      <c r="AJ57" s="79" t="b">
        <v>0</v>
      </c>
      <c r="AK57" s="79">
        <v>96</v>
      </c>
      <c r="AL57" s="85" t="s">
        <v>5185</v>
      </c>
      <c r="AM57" s="79" t="s">
        <v>6328</v>
      </c>
      <c r="AN57" s="79" t="b">
        <v>0</v>
      </c>
      <c r="AO57" s="85" t="s">
        <v>5185</v>
      </c>
      <c r="AP57" s="79" t="s">
        <v>176</v>
      </c>
      <c r="AQ57" s="79">
        <v>0</v>
      </c>
      <c r="AR57" s="79">
        <v>0</v>
      </c>
      <c r="AS57" s="79"/>
      <c r="AT57" s="79"/>
      <c r="AU57" s="79"/>
      <c r="AV57" s="79"/>
      <c r="AW57" s="79"/>
      <c r="AX57" s="79"/>
      <c r="AY57" s="79"/>
      <c r="AZ57" s="79"/>
      <c r="BA57">
        <v>1</v>
      </c>
      <c r="BB57" s="78" t="str">
        <f>REPLACE(INDEX(GroupVertices[Group], MATCH(Edges[[#This Row],[Vertex 1]],GroupVertices[Vertex],0)),1,1,"")</f>
        <v>17</v>
      </c>
      <c r="BC57" s="78" t="str">
        <f>REPLACE(INDEX(GroupVertices[Group], MATCH(Edges[[#This Row],[Vertex 2]],GroupVertices[Vertex],0)),1,1,"")</f>
        <v>17</v>
      </c>
      <c r="BD57" s="48"/>
      <c r="BE57" s="49"/>
      <c r="BF57" s="48"/>
      <c r="BG57" s="49"/>
      <c r="BH57" s="48"/>
      <c r="BI57" s="49"/>
      <c r="BJ57" s="48"/>
      <c r="BK57" s="49"/>
      <c r="BL57" s="48"/>
    </row>
    <row r="58" spans="1:64" x14ac:dyDescent="0.25">
      <c r="A58" s="64" t="s">
        <v>235</v>
      </c>
      <c r="B58" s="64" t="s">
        <v>303</v>
      </c>
      <c r="C58" s="65" t="s">
        <v>15839</v>
      </c>
      <c r="D58" s="66">
        <v>3</v>
      </c>
      <c r="E58" s="67" t="s">
        <v>132</v>
      </c>
      <c r="F58" s="68">
        <v>35</v>
      </c>
      <c r="G58" s="65"/>
      <c r="H58" s="69"/>
      <c r="I58" s="70"/>
      <c r="J58" s="70"/>
      <c r="K58" s="34" t="s">
        <v>65</v>
      </c>
      <c r="L58" s="77">
        <v>58</v>
      </c>
      <c r="M58" s="77"/>
      <c r="N58" s="72"/>
      <c r="O58" s="79" t="s">
        <v>999</v>
      </c>
      <c r="P58" s="81">
        <v>43165.665983796294</v>
      </c>
      <c r="Q58" s="79" t="s">
        <v>1024</v>
      </c>
      <c r="R58" s="83" t="s">
        <v>2003</v>
      </c>
      <c r="S58" s="79" t="s">
        <v>2513</v>
      </c>
      <c r="T58" s="79" t="s">
        <v>2669</v>
      </c>
      <c r="U58" s="79"/>
      <c r="V58" s="83" t="s">
        <v>3501</v>
      </c>
      <c r="W58" s="81">
        <v>43165.665983796294</v>
      </c>
      <c r="X58" s="83" t="s">
        <v>3902</v>
      </c>
      <c r="Y58" s="79"/>
      <c r="Z58" s="79"/>
      <c r="AA58" s="85" t="s">
        <v>5110</v>
      </c>
      <c r="AB58" s="79"/>
      <c r="AC58" s="79" t="b">
        <v>0</v>
      </c>
      <c r="AD58" s="79">
        <v>0</v>
      </c>
      <c r="AE58" s="85" t="s">
        <v>6296</v>
      </c>
      <c r="AF58" s="79" t="b">
        <v>0</v>
      </c>
      <c r="AG58" s="79" t="s">
        <v>6304</v>
      </c>
      <c r="AH58" s="79"/>
      <c r="AI58" s="85" t="s">
        <v>6296</v>
      </c>
      <c r="AJ58" s="79" t="b">
        <v>0</v>
      </c>
      <c r="AK58" s="79">
        <v>96</v>
      </c>
      <c r="AL58" s="85" t="s">
        <v>5185</v>
      </c>
      <c r="AM58" s="79" t="s">
        <v>6328</v>
      </c>
      <c r="AN58" s="79" t="b">
        <v>0</v>
      </c>
      <c r="AO58" s="85" t="s">
        <v>5185</v>
      </c>
      <c r="AP58" s="79" t="s">
        <v>176</v>
      </c>
      <c r="AQ58" s="79">
        <v>0</v>
      </c>
      <c r="AR58" s="79">
        <v>0</v>
      </c>
      <c r="AS58" s="79"/>
      <c r="AT58" s="79"/>
      <c r="AU58" s="79"/>
      <c r="AV58" s="79"/>
      <c r="AW58" s="79"/>
      <c r="AX58" s="79"/>
      <c r="AY58" s="79"/>
      <c r="AZ58" s="79"/>
      <c r="BA58">
        <v>1</v>
      </c>
      <c r="BB58" s="78" t="str">
        <f>REPLACE(INDEX(GroupVertices[Group], MATCH(Edges[[#This Row],[Vertex 1]],GroupVertices[Vertex],0)),1,1,"")</f>
        <v>17</v>
      </c>
      <c r="BC58" s="78" t="str">
        <f>REPLACE(INDEX(GroupVertices[Group], MATCH(Edges[[#This Row],[Vertex 2]],GroupVertices[Vertex],0)),1,1,"")</f>
        <v>17</v>
      </c>
      <c r="BD58" s="48">
        <v>0</v>
      </c>
      <c r="BE58" s="49">
        <v>0</v>
      </c>
      <c r="BF58" s="48">
        <v>0</v>
      </c>
      <c r="BG58" s="49">
        <v>0</v>
      </c>
      <c r="BH58" s="48">
        <v>0</v>
      </c>
      <c r="BI58" s="49">
        <v>0</v>
      </c>
      <c r="BJ58" s="48">
        <v>11</v>
      </c>
      <c r="BK58" s="49">
        <v>100</v>
      </c>
      <c r="BL58" s="48">
        <v>11</v>
      </c>
    </row>
    <row r="59" spans="1:64" x14ac:dyDescent="0.25">
      <c r="A59" s="64" t="s">
        <v>236</v>
      </c>
      <c r="B59" s="64" t="s">
        <v>815</v>
      </c>
      <c r="C59" s="65" t="s">
        <v>15839</v>
      </c>
      <c r="D59" s="66">
        <v>3</v>
      </c>
      <c r="E59" s="67" t="s">
        <v>132</v>
      </c>
      <c r="F59" s="68">
        <v>35</v>
      </c>
      <c r="G59" s="65"/>
      <c r="H59" s="69"/>
      <c r="I59" s="70"/>
      <c r="J59" s="70"/>
      <c r="K59" s="34" t="s">
        <v>65</v>
      </c>
      <c r="L59" s="77">
        <v>59</v>
      </c>
      <c r="M59" s="77"/>
      <c r="N59" s="72"/>
      <c r="O59" s="79" t="s">
        <v>999</v>
      </c>
      <c r="P59" s="81">
        <v>43165.668414351851</v>
      </c>
      <c r="Q59" s="79" t="s">
        <v>1024</v>
      </c>
      <c r="R59" s="83" t="s">
        <v>2003</v>
      </c>
      <c r="S59" s="79" t="s">
        <v>2513</v>
      </c>
      <c r="T59" s="79" t="s">
        <v>2669</v>
      </c>
      <c r="U59" s="79"/>
      <c r="V59" s="83" t="s">
        <v>3502</v>
      </c>
      <c r="W59" s="81">
        <v>43165.668414351851</v>
      </c>
      <c r="X59" s="83" t="s">
        <v>3903</v>
      </c>
      <c r="Y59" s="79"/>
      <c r="Z59" s="79"/>
      <c r="AA59" s="85" t="s">
        <v>5111</v>
      </c>
      <c r="AB59" s="79"/>
      <c r="AC59" s="79" t="b">
        <v>0</v>
      </c>
      <c r="AD59" s="79">
        <v>0</v>
      </c>
      <c r="AE59" s="85" t="s">
        <v>6296</v>
      </c>
      <c r="AF59" s="79" t="b">
        <v>0</v>
      </c>
      <c r="AG59" s="79" t="s">
        <v>6304</v>
      </c>
      <c r="AH59" s="79"/>
      <c r="AI59" s="85" t="s">
        <v>6296</v>
      </c>
      <c r="AJ59" s="79" t="b">
        <v>0</v>
      </c>
      <c r="AK59" s="79">
        <v>96</v>
      </c>
      <c r="AL59" s="85" t="s">
        <v>5185</v>
      </c>
      <c r="AM59" s="79" t="s">
        <v>6337</v>
      </c>
      <c r="AN59" s="79" t="b">
        <v>0</v>
      </c>
      <c r="AO59" s="85" t="s">
        <v>5185</v>
      </c>
      <c r="AP59" s="79" t="s">
        <v>176</v>
      </c>
      <c r="AQ59" s="79">
        <v>0</v>
      </c>
      <c r="AR59" s="79">
        <v>0</v>
      </c>
      <c r="AS59" s="79"/>
      <c r="AT59" s="79"/>
      <c r="AU59" s="79"/>
      <c r="AV59" s="79"/>
      <c r="AW59" s="79"/>
      <c r="AX59" s="79"/>
      <c r="AY59" s="79"/>
      <c r="AZ59" s="79"/>
      <c r="BA59">
        <v>1</v>
      </c>
      <c r="BB59" s="78" t="str">
        <f>REPLACE(INDEX(GroupVertices[Group], MATCH(Edges[[#This Row],[Vertex 1]],GroupVertices[Vertex],0)),1,1,"")</f>
        <v>17</v>
      </c>
      <c r="BC59" s="78" t="str">
        <f>REPLACE(INDEX(GroupVertices[Group], MATCH(Edges[[#This Row],[Vertex 2]],GroupVertices[Vertex],0)),1,1,"")</f>
        <v>17</v>
      </c>
      <c r="BD59" s="48"/>
      <c r="BE59" s="49"/>
      <c r="BF59" s="48"/>
      <c r="BG59" s="49"/>
      <c r="BH59" s="48"/>
      <c r="BI59" s="49"/>
      <c r="BJ59" s="48"/>
      <c r="BK59" s="49"/>
      <c r="BL59" s="48"/>
    </row>
    <row r="60" spans="1:64" x14ac:dyDescent="0.25">
      <c r="A60" s="64" t="s">
        <v>236</v>
      </c>
      <c r="B60" s="64" t="s">
        <v>303</v>
      </c>
      <c r="C60" s="65" t="s">
        <v>15839</v>
      </c>
      <c r="D60" s="66">
        <v>3</v>
      </c>
      <c r="E60" s="67" t="s">
        <v>132</v>
      </c>
      <c r="F60" s="68">
        <v>35</v>
      </c>
      <c r="G60" s="65"/>
      <c r="H60" s="69"/>
      <c r="I60" s="70"/>
      <c r="J60" s="70"/>
      <c r="K60" s="34" t="s">
        <v>65</v>
      </c>
      <c r="L60" s="77">
        <v>60</v>
      </c>
      <c r="M60" s="77"/>
      <c r="N60" s="72"/>
      <c r="O60" s="79" t="s">
        <v>999</v>
      </c>
      <c r="P60" s="81">
        <v>43165.668414351851</v>
      </c>
      <c r="Q60" s="79" t="s">
        <v>1024</v>
      </c>
      <c r="R60" s="83" t="s">
        <v>2003</v>
      </c>
      <c r="S60" s="79" t="s">
        <v>2513</v>
      </c>
      <c r="T60" s="79" t="s">
        <v>2669</v>
      </c>
      <c r="U60" s="79"/>
      <c r="V60" s="83" t="s">
        <v>3502</v>
      </c>
      <c r="W60" s="81">
        <v>43165.668414351851</v>
      </c>
      <c r="X60" s="83" t="s">
        <v>3903</v>
      </c>
      <c r="Y60" s="79"/>
      <c r="Z60" s="79"/>
      <c r="AA60" s="85" t="s">
        <v>5111</v>
      </c>
      <c r="AB60" s="79"/>
      <c r="AC60" s="79" t="b">
        <v>0</v>
      </c>
      <c r="AD60" s="79">
        <v>0</v>
      </c>
      <c r="AE60" s="85" t="s">
        <v>6296</v>
      </c>
      <c r="AF60" s="79" t="b">
        <v>0</v>
      </c>
      <c r="AG60" s="79" t="s">
        <v>6304</v>
      </c>
      <c r="AH60" s="79"/>
      <c r="AI60" s="85" t="s">
        <v>6296</v>
      </c>
      <c r="AJ60" s="79" t="b">
        <v>0</v>
      </c>
      <c r="AK60" s="79">
        <v>96</v>
      </c>
      <c r="AL60" s="85" t="s">
        <v>5185</v>
      </c>
      <c r="AM60" s="79" t="s">
        <v>6337</v>
      </c>
      <c r="AN60" s="79" t="b">
        <v>0</v>
      </c>
      <c r="AO60" s="85" t="s">
        <v>5185</v>
      </c>
      <c r="AP60" s="79" t="s">
        <v>176</v>
      </c>
      <c r="AQ60" s="79">
        <v>0</v>
      </c>
      <c r="AR60" s="79">
        <v>0</v>
      </c>
      <c r="AS60" s="79"/>
      <c r="AT60" s="79"/>
      <c r="AU60" s="79"/>
      <c r="AV60" s="79"/>
      <c r="AW60" s="79"/>
      <c r="AX60" s="79"/>
      <c r="AY60" s="79"/>
      <c r="AZ60" s="79"/>
      <c r="BA60">
        <v>1</v>
      </c>
      <c r="BB60" s="78" t="str">
        <f>REPLACE(INDEX(GroupVertices[Group], MATCH(Edges[[#This Row],[Vertex 1]],GroupVertices[Vertex],0)),1,1,"")</f>
        <v>17</v>
      </c>
      <c r="BC60" s="78" t="str">
        <f>REPLACE(INDEX(GroupVertices[Group], MATCH(Edges[[#This Row],[Vertex 2]],GroupVertices[Vertex],0)),1,1,"")</f>
        <v>17</v>
      </c>
      <c r="BD60" s="48">
        <v>0</v>
      </c>
      <c r="BE60" s="49">
        <v>0</v>
      </c>
      <c r="BF60" s="48">
        <v>0</v>
      </c>
      <c r="BG60" s="49">
        <v>0</v>
      </c>
      <c r="BH60" s="48">
        <v>0</v>
      </c>
      <c r="BI60" s="49">
        <v>0</v>
      </c>
      <c r="BJ60" s="48">
        <v>11</v>
      </c>
      <c r="BK60" s="49">
        <v>100</v>
      </c>
      <c r="BL60" s="48">
        <v>11</v>
      </c>
    </row>
    <row r="61" spans="1:64" x14ac:dyDescent="0.25">
      <c r="A61" s="64" t="s">
        <v>237</v>
      </c>
      <c r="B61" s="64" t="s">
        <v>816</v>
      </c>
      <c r="C61" s="65" t="s">
        <v>15839</v>
      </c>
      <c r="D61" s="66">
        <v>3</v>
      </c>
      <c r="E61" s="67" t="s">
        <v>132</v>
      </c>
      <c r="F61" s="68">
        <v>35</v>
      </c>
      <c r="G61" s="65"/>
      <c r="H61" s="69"/>
      <c r="I61" s="70"/>
      <c r="J61" s="70"/>
      <c r="K61" s="34" t="s">
        <v>65</v>
      </c>
      <c r="L61" s="77">
        <v>61</v>
      </c>
      <c r="M61" s="77"/>
      <c r="N61" s="72"/>
      <c r="O61" s="79" t="s">
        <v>999</v>
      </c>
      <c r="P61" s="81">
        <v>43174.823819444442</v>
      </c>
      <c r="Q61" s="79" t="s">
        <v>1025</v>
      </c>
      <c r="R61" s="79"/>
      <c r="S61" s="79"/>
      <c r="T61" s="79" t="s">
        <v>2670</v>
      </c>
      <c r="U61" s="83" t="s">
        <v>3161</v>
      </c>
      <c r="V61" s="83" t="s">
        <v>3161</v>
      </c>
      <c r="W61" s="81">
        <v>43174.823819444442</v>
      </c>
      <c r="X61" s="83" t="s">
        <v>3904</v>
      </c>
      <c r="Y61" s="79"/>
      <c r="Z61" s="79"/>
      <c r="AA61" s="85" t="s">
        <v>5112</v>
      </c>
      <c r="AB61" s="79"/>
      <c r="AC61" s="79" t="b">
        <v>0</v>
      </c>
      <c r="AD61" s="79">
        <v>7</v>
      </c>
      <c r="AE61" s="85" t="s">
        <v>6296</v>
      </c>
      <c r="AF61" s="79" t="b">
        <v>0</v>
      </c>
      <c r="AG61" s="79" t="s">
        <v>6305</v>
      </c>
      <c r="AH61" s="79"/>
      <c r="AI61" s="85" t="s">
        <v>6296</v>
      </c>
      <c r="AJ61" s="79" t="b">
        <v>0</v>
      </c>
      <c r="AK61" s="79">
        <v>3</v>
      </c>
      <c r="AL61" s="85" t="s">
        <v>6296</v>
      </c>
      <c r="AM61" s="79" t="s">
        <v>6331</v>
      </c>
      <c r="AN61" s="79" t="b">
        <v>0</v>
      </c>
      <c r="AO61" s="85" t="s">
        <v>5112</v>
      </c>
      <c r="AP61" s="79" t="s">
        <v>6415</v>
      </c>
      <c r="AQ61" s="79">
        <v>0</v>
      </c>
      <c r="AR61" s="79">
        <v>0</v>
      </c>
      <c r="AS61" s="79"/>
      <c r="AT61" s="79"/>
      <c r="AU61" s="79"/>
      <c r="AV61" s="79"/>
      <c r="AW61" s="79"/>
      <c r="AX61" s="79"/>
      <c r="AY61" s="79"/>
      <c r="AZ61" s="79"/>
      <c r="BA61">
        <v>1</v>
      </c>
      <c r="BB61" s="78" t="str">
        <f>REPLACE(INDEX(GroupVertices[Group], MATCH(Edges[[#This Row],[Vertex 1]],GroupVertices[Vertex],0)),1,1,"")</f>
        <v>19</v>
      </c>
      <c r="BC61" s="78" t="str">
        <f>REPLACE(INDEX(GroupVertices[Group], MATCH(Edges[[#This Row],[Vertex 2]],GroupVertices[Vertex],0)),1,1,"")</f>
        <v>19</v>
      </c>
      <c r="BD61" s="48"/>
      <c r="BE61" s="49"/>
      <c r="BF61" s="48"/>
      <c r="BG61" s="49"/>
      <c r="BH61" s="48"/>
      <c r="BI61" s="49"/>
      <c r="BJ61" s="48"/>
      <c r="BK61" s="49"/>
      <c r="BL61" s="48"/>
    </row>
    <row r="62" spans="1:64" x14ac:dyDescent="0.25">
      <c r="A62" s="64" t="s">
        <v>237</v>
      </c>
      <c r="B62" s="64" t="s">
        <v>817</v>
      </c>
      <c r="C62" s="65" t="s">
        <v>15839</v>
      </c>
      <c r="D62" s="66">
        <v>3</v>
      </c>
      <c r="E62" s="67" t="s">
        <v>132</v>
      </c>
      <c r="F62" s="68">
        <v>35</v>
      </c>
      <c r="G62" s="65"/>
      <c r="H62" s="69"/>
      <c r="I62" s="70"/>
      <c r="J62" s="70"/>
      <c r="K62" s="34" t="s">
        <v>65</v>
      </c>
      <c r="L62" s="77">
        <v>62</v>
      </c>
      <c r="M62" s="77"/>
      <c r="N62" s="72"/>
      <c r="O62" s="79" t="s">
        <v>999</v>
      </c>
      <c r="P62" s="81">
        <v>43174.823819444442</v>
      </c>
      <c r="Q62" s="79" t="s">
        <v>1025</v>
      </c>
      <c r="R62" s="79"/>
      <c r="S62" s="79"/>
      <c r="T62" s="79" t="s">
        <v>2670</v>
      </c>
      <c r="U62" s="83" t="s">
        <v>3161</v>
      </c>
      <c r="V62" s="83" t="s">
        <v>3161</v>
      </c>
      <c r="W62" s="81">
        <v>43174.823819444442</v>
      </c>
      <c r="X62" s="83" t="s">
        <v>3904</v>
      </c>
      <c r="Y62" s="79"/>
      <c r="Z62" s="79"/>
      <c r="AA62" s="85" t="s">
        <v>5112</v>
      </c>
      <c r="AB62" s="79"/>
      <c r="AC62" s="79" t="b">
        <v>0</v>
      </c>
      <c r="AD62" s="79">
        <v>7</v>
      </c>
      <c r="AE62" s="85" t="s">
        <v>6296</v>
      </c>
      <c r="AF62" s="79" t="b">
        <v>0</v>
      </c>
      <c r="AG62" s="79" t="s">
        <v>6305</v>
      </c>
      <c r="AH62" s="79"/>
      <c r="AI62" s="85" t="s">
        <v>6296</v>
      </c>
      <c r="AJ62" s="79" t="b">
        <v>0</v>
      </c>
      <c r="AK62" s="79">
        <v>3</v>
      </c>
      <c r="AL62" s="85" t="s">
        <v>6296</v>
      </c>
      <c r="AM62" s="79" t="s">
        <v>6331</v>
      </c>
      <c r="AN62" s="79" t="b">
        <v>0</v>
      </c>
      <c r="AO62" s="85" t="s">
        <v>5112</v>
      </c>
      <c r="AP62" s="79" t="s">
        <v>6415</v>
      </c>
      <c r="AQ62" s="79">
        <v>0</v>
      </c>
      <c r="AR62" s="79">
        <v>0</v>
      </c>
      <c r="AS62" s="79"/>
      <c r="AT62" s="79"/>
      <c r="AU62" s="79"/>
      <c r="AV62" s="79"/>
      <c r="AW62" s="79"/>
      <c r="AX62" s="79"/>
      <c r="AY62" s="79"/>
      <c r="AZ62" s="79"/>
      <c r="BA62">
        <v>1</v>
      </c>
      <c r="BB62" s="78" t="str">
        <f>REPLACE(INDEX(GroupVertices[Group], MATCH(Edges[[#This Row],[Vertex 1]],GroupVertices[Vertex],0)),1,1,"")</f>
        <v>19</v>
      </c>
      <c r="BC62" s="78" t="str">
        <f>REPLACE(INDEX(GroupVertices[Group], MATCH(Edges[[#This Row],[Vertex 2]],GroupVertices[Vertex],0)),1,1,"")</f>
        <v>19</v>
      </c>
      <c r="BD62" s="48"/>
      <c r="BE62" s="49"/>
      <c r="BF62" s="48"/>
      <c r="BG62" s="49"/>
      <c r="BH62" s="48"/>
      <c r="BI62" s="49"/>
      <c r="BJ62" s="48"/>
      <c r="BK62" s="49"/>
      <c r="BL62" s="48"/>
    </row>
    <row r="63" spans="1:64" x14ac:dyDescent="0.25">
      <c r="A63" s="64" t="s">
        <v>237</v>
      </c>
      <c r="B63" s="64" t="s">
        <v>818</v>
      </c>
      <c r="C63" s="65" t="s">
        <v>15840</v>
      </c>
      <c r="D63" s="66">
        <v>3.5</v>
      </c>
      <c r="E63" s="67" t="s">
        <v>136</v>
      </c>
      <c r="F63" s="68">
        <v>33.357142857142854</v>
      </c>
      <c r="G63" s="65"/>
      <c r="H63" s="69"/>
      <c r="I63" s="70"/>
      <c r="J63" s="70"/>
      <c r="K63" s="34" t="s">
        <v>65</v>
      </c>
      <c r="L63" s="77">
        <v>63</v>
      </c>
      <c r="M63" s="77"/>
      <c r="N63" s="72"/>
      <c r="O63" s="79" t="s">
        <v>999</v>
      </c>
      <c r="P63" s="81">
        <v>43174.823819444442</v>
      </c>
      <c r="Q63" s="79" t="s">
        <v>1025</v>
      </c>
      <c r="R63" s="79"/>
      <c r="S63" s="79"/>
      <c r="T63" s="79" t="s">
        <v>2670</v>
      </c>
      <c r="U63" s="83" t="s">
        <v>3161</v>
      </c>
      <c r="V63" s="83" t="s">
        <v>3161</v>
      </c>
      <c r="W63" s="81">
        <v>43174.823819444442</v>
      </c>
      <c r="X63" s="83" t="s">
        <v>3904</v>
      </c>
      <c r="Y63" s="79"/>
      <c r="Z63" s="79"/>
      <c r="AA63" s="85" t="s">
        <v>5112</v>
      </c>
      <c r="AB63" s="79"/>
      <c r="AC63" s="79" t="b">
        <v>0</v>
      </c>
      <c r="AD63" s="79">
        <v>7</v>
      </c>
      <c r="AE63" s="85" t="s">
        <v>6296</v>
      </c>
      <c r="AF63" s="79" t="b">
        <v>0</v>
      </c>
      <c r="AG63" s="79" t="s">
        <v>6305</v>
      </c>
      <c r="AH63" s="79"/>
      <c r="AI63" s="85" t="s">
        <v>6296</v>
      </c>
      <c r="AJ63" s="79" t="b">
        <v>0</v>
      </c>
      <c r="AK63" s="79">
        <v>3</v>
      </c>
      <c r="AL63" s="85" t="s">
        <v>6296</v>
      </c>
      <c r="AM63" s="79" t="s">
        <v>6331</v>
      </c>
      <c r="AN63" s="79" t="b">
        <v>0</v>
      </c>
      <c r="AO63" s="85" t="s">
        <v>5112</v>
      </c>
      <c r="AP63" s="79" t="s">
        <v>6415</v>
      </c>
      <c r="AQ63" s="79">
        <v>0</v>
      </c>
      <c r="AR63" s="79">
        <v>0</v>
      </c>
      <c r="AS63" s="79"/>
      <c r="AT63" s="79"/>
      <c r="AU63" s="79"/>
      <c r="AV63" s="79"/>
      <c r="AW63" s="79"/>
      <c r="AX63" s="79"/>
      <c r="AY63" s="79"/>
      <c r="AZ63" s="79"/>
      <c r="BA63">
        <v>2</v>
      </c>
      <c r="BB63" s="78" t="str">
        <f>REPLACE(INDEX(GroupVertices[Group], MATCH(Edges[[#This Row],[Vertex 1]],GroupVertices[Vertex],0)),1,1,"")</f>
        <v>19</v>
      </c>
      <c r="BC63" s="78" t="str">
        <f>REPLACE(INDEX(GroupVertices[Group], MATCH(Edges[[#This Row],[Vertex 2]],GroupVertices[Vertex],0)),1,1,"")</f>
        <v>19</v>
      </c>
      <c r="BD63" s="48"/>
      <c r="BE63" s="49"/>
      <c r="BF63" s="48"/>
      <c r="BG63" s="49"/>
      <c r="BH63" s="48"/>
      <c r="BI63" s="49"/>
      <c r="BJ63" s="48"/>
      <c r="BK63" s="49"/>
      <c r="BL63" s="48"/>
    </row>
    <row r="64" spans="1:64" x14ac:dyDescent="0.25">
      <c r="A64" s="64" t="s">
        <v>237</v>
      </c>
      <c r="B64" s="64" t="s">
        <v>818</v>
      </c>
      <c r="C64" s="65" t="s">
        <v>15840</v>
      </c>
      <c r="D64" s="66">
        <v>3.5</v>
      </c>
      <c r="E64" s="67" t="s">
        <v>136</v>
      </c>
      <c r="F64" s="68">
        <v>33.357142857142854</v>
      </c>
      <c r="G64" s="65"/>
      <c r="H64" s="69"/>
      <c r="I64" s="70"/>
      <c r="J64" s="70"/>
      <c r="K64" s="34" t="s">
        <v>65</v>
      </c>
      <c r="L64" s="77">
        <v>64</v>
      </c>
      <c r="M64" s="77"/>
      <c r="N64" s="72"/>
      <c r="O64" s="79" t="s">
        <v>999</v>
      </c>
      <c r="P64" s="81">
        <v>43165.669560185182</v>
      </c>
      <c r="Q64" s="79" t="s">
        <v>1026</v>
      </c>
      <c r="R64" s="83" t="s">
        <v>2004</v>
      </c>
      <c r="S64" s="79" t="s">
        <v>2514</v>
      </c>
      <c r="T64" s="79" t="s">
        <v>2671</v>
      </c>
      <c r="U64" s="83" t="s">
        <v>3162</v>
      </c>
      <c r="V64" s="83" t="s">
        <v>3162</v>
      </c>
      <c r="W64" s="81">
        <v>43165.669560185182</v>
      </c>
      <c r="X64" s="83" t="s">
        <v>3905</v>
      </c>
      <c r="Y64" s="79"/>
      <c r="Z64" s="79"/>
      <c r="AA64" s="85" t="s">
        <v>5113</v>
      </c>
      <c r="AB64" s="79"/>
      <c r="AC64" s="79" t="b">
        <v>0</v>
      </c>
      <c r="AD64" s="79">
        <v>1</v>
      </c>
      <c r="AE64" s="85" t="s">
        <v>6296</v>
      </c>
      <c r="AF64" s="79" t="b">
        <v>0</v>
      </c>
      <c r="AG64" s="79" t="s">
        <v>6305</v>
      </c>
      <c r="AH64" s="79"/>
      <c r="AI64" s="85" t="s">
        <v>6296</v>
      </c>
      <c r="AJ64" s="79" t="b">
        <v>0</v>
      </c>
      <c r="AK64" s="79">
        <v>0</v>
      </c>
      <c r="AL64" s="85" t="s">
        <v>6296</v>
      </c>
      <c r="AM64" s="79" t="s">
        <v>6338</v>
      </c>
      <c r="AN64" s="79" t="b">
        <v>0</v>
      </c>
      <c r="AO64" s="85" t="s">
        <v>5113</v>
      </c>
      <c r="AP64" s="79" t="s">
        <v>176</v>
      </c>
      <c r="AQ64" s="79">
        <v>0</v>
      </c>
      <c r="AR64" s="79">
        <v>0</v>
      </c>
      <c r="AS64" s="79"/>
      <c r="AT64" s="79"/>
      <c r="AU64" s="79"/>
      <c r="AV64" s="79"/>
      <c r="AW64" s="79"/>
      <c r="AX64" s="79"/>
      <c r="AY64" s="79"/>
      <c r="AZ64" s="79"/>
      <c r="BA64">
        <v>2</v>
      </c>
      <c r="BB64" s="78" t="str">
        <f>REPLACE(INDEX(GroupVertices[Group], MATCH(Edges[[#This Row],[Vertex 1]],GroupVertices[Vertex],0)),1,1,"")</f>
        <v>19</v>
      </c>
      <c r="BC64" s="78" t="str">
        <f>REPLACE(INDEX(GroupVertices[Group], MATCH(Edges[[#This Row],[Vertex 2]],GroupVertices[Vertex],0)),1,1,"")</f>
        <v>19</v>
      </c>
      <c r="BD64" s="48">
        <v>0</v>
      </c>
      <c r="BE64" s="49">
        <v>0</v>
      </c>
      <c r="BF64" s="48">
        <v>1</v>
      </c>
      <c r="BG64" s="49">
        <v>4.7619047619047619</v>
      </c>
      <c r="BH64" s="48">
        <v>0</v>
      </c>
      <c r="BI64" s="49">
        <v>0</v>
      </c>
      <c r="BJ64" s="48">
        <v>20</v>
      </c>
      <c r="BK64" s="49">
        <v>95.238095238095241</v>
      </c>
      <c r="BL64" s="48">
        <v>21</v>
      </c>
    </row>
    <row r="65" spans="1:64" x14ac:dyDescent="0.25">
      <c r="A65" s="64" t="s">
        <v>238</v>
      </c>
      <c r="B65" s="64" t="s">
        <v>238</v>
      </c>
      <c r="C65" s="65" t="s">
        <v>15839</v>
      </c>
      <c r="D65" s="66">
        <v>3</v>
      </c>
      <c r="E65" s="67" t="s">
        <v>132</v>
      </c>
      <c r="F65" s="68">
        <v>35</v>
      </c>
      <c r="G65" s="65"/>
      <c r="H65" s="69"/>
      <c r="I65" s="70"/>
      <c r="J65" s="70"/>
      <c r="K65" s="34" t="s">
        <v>65</v>
      </c>
      <c r="L65" s="77">
        <v>65</v>
      </c>
      <c r="M65" s="77"/>
      <c r="N65" s="72"/>
      <c r="O65" s="79" t="s">
        <v>176</v>
      </c>
      <c r="P65" s="81">
        <v>43165.670243055552</v>
      </c>
      <c r="Q65" s="79" t="s">
        <v>1027</v>
      </c>
      <c r="R65" s="83" t="s">
        <v>2005</v>
      </c>
      <c r="S65" s="79" t="s">
        <v>2515</v>
      </c>
      <c r="T65" s="79" t="s">
        <v>2665</v>
      </c>
      <c r="U65" s="83" t="s">
        <v>3163</v>
      </c>
      <c r="V65" s="83" t="s">
        <v>3163</v>
      </c>
      <c r="W65" s="81">
        <v>43165.670243055552</v>
      </c>
      <c r="X65" s="83" t="s">
        <v>3906</v>
      </c>
      <c r="Y65" s="79"/>
      <c r="Z65" s="79"/>
      <c r="AA65" s="85" t="s">
        <v>5114</v>
      </c>
      <c r="AB65" s="79"/>
      <c r="AC65" s="79" t="b">
        <v>0</v>
      </c>
      <c r="AD65" s="79">
        <v>0</v>
      </c>
      <c r="AE65" s="85" t="s">
        <v>6296</v>
      </c>
      <c r="AF65" s="79" t="b">
        <v>0</v>
      </c>
      <c r="AG65" s="79" t="s">
        <v>6304</v>
      </c>
      <c r="AH65" s="79"/>
      <c r="AI65" s="85" t="s">
        <v>6296</v>
      </c>
      <c r="AJ65" s="79" t="b">
        <v>0</v>
      </c>
      <c r="AK65" s="79">
        <v>0</v>
      </c>
      <c r="AL65" s="85" t="s">
        <v>6296</v>
      </c>
      <c r="AM65" s="79" t="s">
        <v>6336</v>
      </c>
      <c r="AN65" s="79" t="b">
        <v>0</v>
      </c>
      <c r="AO65" s="85" t="s">
        <v>5114</v>
      </c>
      <c r="AP65" s="79" t="s">
        <v>176</v>
      </c>
      <c r="AQ65" s="79">
        <v>0</v>
      </c>
      <c r="AR65" s="79">
        <v>0</v>
      </c>
      <c r="AS65" s="79"/>
      <c r="AT65" s="79"/>
      <c r="AU65" s="79"/>
      <c r="AV65" s="79"/>
      <c r="AW65" s="79"/>
      <c r="AX65" s="79"/>
      <c r="AY65" s="79"/>
      <c r="AZ65" s="79"/>
      <c r="BA65">
        <v>1</v>
      </c>
      <c r="BB65" s="78" t="str">
        <f>REPLACE(INDEX(GroupVertices[Group], MATCH(Edges[[#This Row],[Vertex 1]],GroupVertices[Vertex],0)),1,1,"")</f>
        <v>1</v>
      </c>
      <c r="BC65" s="78" t="str">
        <f>REPLACE(INDEX(GroupVertices[Group], MATCH(Edges[[#This Row],[Vertex 2]],GroupVertices[Vertex],0)),1,1,"")</f>
        <v>1</v>
      </c>
      <c r="BD65" s="48">
        <v>1</v>
      </c>
      <c r="BE65" s="49">
        <v>6.666666666666667</v>
      </c>
      <c r="BF65" s="48">
        <v>1</v>
      </c>
      <c r="BG65" s="49">
        <v>6.666666666666667</v>
      </c>
      <c r="BH65" s="48">
        <v>0</v>
      </c>
      <c r="BI65" s="49">
        <v>0</v>
      </c>
      <c r="BJ65" s="48">
        <v>13</v>
      </c>
      <c r="BK65" s="49">
        <v>86.666666666666671</v>
      </c>
      <c r="BL65" s="48">
        <v>15</v>
      </c>
    </row>
    <row r="66" spans="1:64" x14ac:dyDescent="0.25">
      <c r="A66" s="64" t="s">
        <v>239</v>
      </c>
      <c r="B66" s="64" t="s">
        <v>239</v>
      </c>
      <c r="C66" s="65" t="s">
        <v>15839</v>
      </c>
      <c r="D66" s="66">
        <v>3</v>
      </c>
      <c r="E66" s="67" t="s">
        <v>132</v>
      </c>
      <c r="F66" s="68">
        <v>35</v>
      </c>
      <c r="G66" s="65"/>
      <c r="H66" s="69"/>
      <c r="I66" s="70"/>
      <c r="J66" s="70"/>
      <c r="K66" s="34" t="s">
        <v>65</v>
      </c>
      <c r="L66" s="77">
        <v>66</v>
      </c>
      <c r="M66" s="77"/>
      <c r="N66" s="72"/>
      <c r="O66" s="79" t="s">
        <v>176</v>
      </c>
      <c r="P66" s="81">
        <v>43165.670324074075</v>
      </c>
      <c r="Q66" s="79" t="s">
        <v>1028</v>
      </c>
      <c r="R66" s="83" t="s">
        <v>2006</v>
      </c>
      <c r="S66" s="79" t="s">
        <v>2512</v>
      </c>
      <c r="T66" s="79" t="s">
        <v>2672</v>
      </c>
      <c r="U66" s="79"/>
      <c r="V66" s="83" t="s">
        <v>3503</v>
      </c>
      <c r="W66" s="81">
        <v>43165.670324074075</v>
      </c>
      <c r="X66" s="83" t="s">
        <v>3907</v>
      </c>
      <c r="Y66" s="79"/>
      <c r="Z66" s="79"/>
      <c r="AA66" s="85" t="s">
        <v>5115</v>
      </c>
      <c r="AB66" s="79"/>
      <c r="AC66" s="79" t="b">
        <v>0</v>
      </c>
      <c r="AD66" s="79">
        <v>0</v>
      </c>
      <c r="AE66" s="85" t="s">
        <v>6296</v>
      </c>
      <c r="AF66" s="79" t="b">
        <v>0</v>
      </c>
      <c r="AG66" s="79" t="s">
        <v>6304</v>
      </c>
      <c r="AH66" s="79"/>
      <c r="AI66" s="85" t="s">
        <v>6296</v>
      </c>
      <c r="AJ66" s="79" t="b">
        <v>0</v>
      </c>
      <c r="AK66" s="79">
        <v>0</v>
      </c>
      <c r="AL66" s="85" t="s">
        <v>6296</v>
      </c>
      <c r="AM66" s="79" t="s">
        <v>6336</v>
      </c>
      <c r="AN66" s="79" t="b">
        <v>0</v>
      </c>
      <c r="AO66" s="85" t="s">
        <v>5115</v>
      </c>
      <c r="AP66" s="79" t="s">
        <v>176</v>
      </c>
      <c r="AQ66" s="79">
        <v>0</v>
      </c>
      <c r="AR66" s="79">
        <v>0</v>
      </c>
      <c r="AS66" s="79"/>
      <c r="AT66" s="79"/>
      <c r="AU66" s="79"/>
      <c r="AV66" s="79"/>
      <c r="AW66" s="79"/>
      <c r="AX66" s="79"/>
      <c r="AY66" s="79"/>
      <c r="AZ66" s="79"/>
      <c r="BA66">
        <v>1</v>
      </c>
      <c r="BB66" s="78" t="str">
        <f>REPLACE(INDEX(GroupVertices[Group], MATCH(Edges[[#This Row],[Vertex 1]],GroupVertices[Vertex],0)),1,1,"")</f>
        <v>1</v>
      </c>
      <c r="BC66" s="78" t="str">
        <f>REPLACE(INDEX(GroupVertices[Group], MATCH(Edges[[#This Row],[Vertex 2]],GroupVertices[Vertex],0)),1,1,"")</f>
        <v>1</v>
      </c>
      <c r="BD66" s="48">
        <v>1</v>
      </c>
      <c r="BE66" s="49">
        <v>6.25</v>
      </c>
      <c r="BF66" s="48">
        <v>0</v>
      </c>
      <c r="BG66" s="49">
        <v>0</v>
      </c>
      <c r="BH66" s="48">
        <v>0</v>
      </c>
      <c r="BI66" s="49">
        <v>0</v>
      </c>
      <c r="BJ66" s="48">
        <v>15</v>
      </c>
      <c r="BK66" s="49">
        <v>93.75</v>
      </c>
      <c r="BL66" s="48">
        <v>16</v>
      </c>
    </row>
    <row r="67" spans="1:64" x14ac:dyDescent="0.25">
      <c r="A67" s="64" t="s">
        <v>240</v>
      </c>
      <c r="B67" s="64" t="s">
        <v>298</v>
      </c>
      <c r="C67" s="65" t="s">
        <v>15839</v>
      </c>
      <c r="D67" s="66">
        <v>3</v>
      </c>
      <c r="E67" s="67" t="s">
        <v>132</v>
      </c>
      <c r="F67" s="68">
        <v>35</v>
      </c>
      <c r="G67" s="65"/>
      <c r="H67" s="69"/>
      <c r="I67" s="70"/>
      <c r="J67" s="70"/>
      <c r="K67" s="34" t="s">
        <v>65</v>
      </c>
      <c r="L67" s="77">
        <v>67</v>
      </c>
      <c r="M67" s="77"/>
      <c r="N67" s="72"/>
      <c r="O67" s="79" t="s">
        <v>999</v>
      </c>
      <c r="P67" s="81">
        <v>43165.670590277776</v>
      </c>
      <c r="Q67" s="79" t="s">
        <v>1029</v>
      </c>
      <c r="R67" s="83" t="s">
        <v>2007</v>
      </c>
      <c r="S67" s="79" t="s">
        <v>2516</v>
      </c>
      <c r="T67" s="79" t="s">
        <v>2673</v>
      </c>
      <c r="U67" s="79"/>
      <c r="V67" s="83" t="s">
        <v>3504</v>
      </c>
      <c r="W67" s="81">
        <v>43165.670590277776</v>
      </c>
      <c r="X67" s="83" t="s">
        <v>3908</v>
      </c>
      <c r="Y67" s="79"/>
      <c r="Z67" s="79"/>
      <c r="AA67" s="85" t="s">
        <v>5116</v>
      </c>
      <c r="AB67" s="79"/>
      <c r="AC67" s="79" t="b">
        <v>0</v>
      </c>
      <c r="AD67" s="79">
        <v>0</v>
      </c>
      <c r="AE67" s="85" t="s">
        <v>6296</v>
      </c>
      <c r="AF67" s="79" t="b">
        <v>0</v>
      </c>
      <c r="AG67" s="79" t="s">
        <v>6305</v>
      </c>
      <c r="AH67" s="79"/>
      <c r="AI67" s="85" t="s">
        <v>6296</v>
      </c>
      <c r="AJ67" s="79" t="b">
        <v>0</v>
      </c>
      <c r="AK67" s="79">
        <v>1</v>
      </c>
      <c r="AL67" s="85" t="s">
        <v>5179</v>
      </c>
      <c r="AM67" s="79" t="s">
        <v>6333</v>
      </c>
      <c r="AN67" s="79" t="b">
        <v>0</v>
      </c>
      <c r="AO67" s="85" t="s">
        <v>5179</v>
      </c>
      <c r="AP67" s="79" t="s">
        <v>176</v>
      </c>
      <c r="AQ67" s="79">
        <v>0</v>
      </c>
      <c r="AR67" s="79">
        <v>0</v>
      </c>
      <c r="AS67" s="79"/>
      <c r="AT67" s="79"/>
      <c r="AU67" s="79"/>
      <c r="AV67" s="79"/>
      <c r="AW67" s="79"/>
      <c r="AX67" s="79"/>
      <c r="AY67" s="79"/>
      <c r="AZ67" s="79"/>
      <c r="BA67">
        <v>1</v>
      </c>
      <c r="BB67" s="78" t="str">
        <f>REPLACE(INDEX(GroupVertices[Group], MATCH(Edges[[#This Row],[Vertex 1]],GroupVertices[Vertex],0)),1,1,"")</f>
        <v>64</v>
      </c>
      <c r="BC67" s="78" t="str">
        <f>REPLACE(INDEX(GroupVertices[Group], MATCH(Edges[[#This Row],[Vertex 2]],GroupVertices[Vertex],0)),1,1,"")</f>
        <v>64</v>
      </c>
      <c r="BD67" s="48">
        <v>0</v>
      </c>
      <c r="BE67" s="49">
        <v>0</v>
      </c>
      <c r="BF67" s="48">
        <v>0</v>
      </c>
      <c r="BG67" s="49">
        <v>0</v>
      </c>
      <c r="BH67" s="48">
        <v>0</v>
      </c>
      <c r="BI67" s="49">
        <v>0</v>
      </c>
      <c r="BJ67" s="48">
        <v>12</v>
      </c>
      <c r="BK67" s="49">
        <v>100</v>
      </c>
      <c r="BL67" s="48">
        <v>12</v>
      </c>
    </row>
    <row r="68" spans="1:64" x14ac:dyDescent="0.25">
      <c r="A68" s="64" t="s">
        <v>241</v>
      </c>
      <c r="B68" s="64" t="s">
        <v>819</v>
      </c>
      <c r="C68" s="65" t="s">
        <v>15839</v>
      </c>
      <c r="D68" s="66">
        <v>3</v>
      </c>
      <c r="E68" s="67" t="s">
        <v>132</v>
      </c>
      <c r="F68" s="68">
        <v>35</v>
      </c>
      <c r="G68" s="65"/>
      <c r="H68" s="69"/>
      <c r="I68" s="70"/>
      <c r="J68" s="70"/>
      <c r="K68" s="34" t="s">
        <v>65</v>
      </c>
      <c r="L68" s="77">
        <v>68</v>
      </c>
      <c r="M68" s="77"/>
      <c r="N68" s="72"/>
      <c r="O68" s="79" t="s">
        <v>999</v>
      </c>
      <c r="P68" s="81">
        <v>43165.651782407411</v>
      </c>
      <c r="Q68" s="79" t="s">
        <v>1030</v>
      </c>
      <c r="R68" s="83" t="s">
        <v>2008</v>
      </c>
      <c r="S68" s="79" t="s">
        <v>2517</v>
      </c>
      <c r="T68" s="79" t="s">
        <v>2674</v>
      </c>
      <c r="U68" s="79"/>
      <c r="V68" s="83" t="s">
        <v>3505</v>
      </c>
      <c r="W68" s="81">
        <v>43165.651782407411</v>
      </c>
      <c r="X68" s="83" t="s">
        <v>3909</v>
      </c>
      <c r="Y68" s="79"/>
      <c r="Z68" s="79"/>
      <c r="AA68" s="85" t="s">
        <v>5117</v>
      </c>
      <c r="AB68" s="79"/>
      <c r="AC68" s="79" t="b">
        <v>0</v>
      </c>
      <c r="AD68" s="79">
        <v>2</v>
      </c>
      <c r="AE68" s="85" t="s">
        <v>6296</v>
      </c>
      <c r="AF68" s="79" t="b">
        <v>0</v>
      </c>
      <c r="AG68" s="79" t="s">
        <v>6306</v>
      </c>
      <c r="AH68" s="79"/>
      <c r="AI68" s="85" t="s">
        <v>6296</v>
      </c>
      <c r="AJ68" s="79" t="b">
        <v>0</v>
      </c>
      <c r="AK68" s="79">
        <v>1</v>
      </c>
      <c r="AL68" s="85" t="s">
        <v>6296</v>
      </c>
      <c r="AM68" s="79" t="s">
        <v>6328</v>
      </c>
      <c r="AN68" s="79" t="b">
        <v>0</v>
      </c>
      <c r="AO68" s="85" t="s">
        <v>5117</v>
      </c>
      <c r="AP68" s="79" t="s">
        <v>176</v>
      </c>
      <c r="AQ68" s="79">
        <v>0</v>
      </c>
      <c r="AR68" s="79">
        <v>0</v>
      </c>
      <c r="AS68" s="79"/>
      <c r="AT68" s="79"/>
      <c r="AU68" s="79"/>
      <c r="AV68" s="79"/>
      <c r="AW68" s="79"/>
      <c r="AX68" s="79"/>
      <c r="AY68" s="79"/>
      <c r="AZ68" s="79"/>
      <c r="BA68">
        <v>1</v>
      </c>
      <c r="BB68" s="78" t="str">
        <f>REPLACE(INDEX(GroupVertices[Group], MATCH(Edges[[#This Row],[Vertex 1]],GroupVertices[Vertex],0)),1,1,"")</f>
        <v>65</v>
      </c>
      <c r="BC68" s="78" t="str">
        <f>REPLACE(INDEX(GroupVertices[Group], MATCH(Edges[[#This Row],[Vertex 2]],GroupVertices[Vertex],0)),1,1,"")</f>
        <v>65</v>
      </c>
      <c r="BD68" s="48">
        <v>0</v>
      </c>
      <c r="BE68" s="49">
        <v>0</v>
      </c>
      <c r="BF68" s="48">
        <v>0</v>
      </c>
      <c r="BG68" s="49">
        <v>0</v>
      </c>
      <c r="BH68" s="48">
        <v>0</v>
      </c>
      <c r="BI68" s="49">
        <v>0</v>
      </c>
      <c r="BJ68" s="48">
        <v>6</v>
      </c>
      <c r="BK68" s="49">
        <v>100</v>
      </c>
      <c r="BL68" s="48">
        <v>6</v>
      </c>
    </row>
    <row r="69" spans="1:64" x14ac:dyDescent="0.25">
      <c r="A69" s="64" t="s">
        <v>242</v>
      </c>
      <c r="B69" s="64" t="s">
        <v>819</v>
      </c>
      <c r="C69" s="65" t="s">
        <v>15839</v>
      </c>
      <c r="D69" s="66">
        <v>3</v>
      </c>
      <c r="E69" s="67" t="s">
        <v>132</v>
      </c>
      <c r="F69" s="68">
        <v>35</v>
      </c>
      <c r="G69" s="65"/>
      <c r="H69" s="69"/>
      <c r="I69" s="70"/>
      <c r="J69" s="70"/>
      <c r="K69" s="34" t="s">
        <v>65</v>
      </c>
      <c r="L69" s="77">
        <v>69</v>
      </c>
      <c r="M69" s="77"/>
      <c r="N69" s="72"/>
      <c r="O69" s="79" t="s">
        <v>999</v>
      </c>
      <c r="P69" s="81">
        <v>43165.67114583333</v>
      </c>
      <c r="Q69" s="79" t="s">
        <v>1031</v>
      </c>
      <c r="R69" s="83" t="s">
        <v>2008</v>
      </c>
      <c r="S69" s="79" t="s">
        <v>2517</v>
      </c>
      <c r="T69" s="79" t="s">
        <v>2674</v>
      </c>
      <c r="U69" s="79"/>
      <c r="V69" s="83" t="s">
        <v>3506</v>
      </c>
      <c r="W69" s="81">
        <v>43165.67114583333</v>
      </c>
      <c r="X69" s="83" t="s">
        <v>3910</v>
      </c>
      <c r="Y69" s="79"/>
      <c r="Z69" s="79"/>
      <c r="AA69" s="85" t="s">
        <v>5118</v>
      </c>
      <c r="AB69" s="79"/>
      <c r="AC69" s="79" t="b">
        <v>0</v>
      </c>
      <c r="AD69" s="79">
        <v>0</v>
      </c>
      <c r="AE69" s="85" t="s">
        <v>6296</v>
      </c>
      <c r="AF69" s="79" t="b">
        <v>0</v>
      </c>
      <c r="AG69" s="79" t="s">
        <v>6306</v>
      </c>
      <c r="AH69" s="79"/>
      <c r="AI69" s="85" t="s">
        <v>6296</v>
      </c>
      <c r="AJ69" s="79" t="b">
        <v>0</v>
      </c>
      <c r="AK69" s="79">
        <v>1</v>
      </c>
      <c r="AL69" s="85" t="s">
        <v>5117</v>
      </c>
      <c r="AM69" s="79" t="s">
        <v>6328</v>
      </c>
      <c r="AN69" s="79" t="b">
        <v>0</v>
      </c>
      <c r="AO69" s="85" t="s">
        <v>5117</v>
      </c>
      <c r="AP69" s="79" t="s">
        <v>176</v>
      </c>
      <c r="AQ69" s="79">
        <v>0</v>
      </c>
      <c r="AR69" s="79">
        <v>0</v>
      </c>
      <c r="AS69" s="79"/>
      <c r="AT69" s="79"/>
      <c r="AU69" s="79"/>
      <c r="AV69" s="79"/>
      <c r="AW69" s="79"/>
      <c r="AX69" s="79"/>
      <c r="AY69" s="79"/>
      <c r="AZ69" s="79"/>
      <c r="BA69">
        <v>1</v>
      </c>
      <c r="BB69" s="78" t="str">
        <f>REPLACE(INDEX(GroupVertices[Group], MATCH(Edges[[#This Row],[Vertex 1]],GroupVertices[Vertex],0)),1,1,"")</f>
        <v>65</v>
      </c>
      <c r="BC69" s="78" t="str">
        <f>REPLACE(INDEX(GroupVertices[Group], MATCH(Edges[[#This Row],[Vertex 2]],GroupVertices[Vertex],0)),1,1,"")</f>
        <v>65</v>
      </c>
      <c r="BD69" s="48"/>
      <c r="BE69" s="49"/>
      <c r="BF69" s="48"/>
      <c r="BG69" s="49"/>
      <c r="BH69" s="48"/>
      <c r="BI69" s="49"/>
      <c r="BJ69" s="48"/>
      <c r="BK69" s="49"/>
      <c r="BL69" s="48"/>
    </row>
    <row r="70" spans="1:64" x14ac:dyDescent="0.25">
      <c r="A70" s="64" t="s">
        <v>242</v>
      </c>
      <c r="B70" s="64" t="s">
        <v>241</v>
      </c>
      <c r="C70" s="65" t="s">
        <v>15839</v>
      </c>
      <c r="D70" s="66">
        <v>3</v>
      </c>
      <c r="E70" s="67" t="s">
        <v>132</v>
      </c>
      <c r="F70" s="68">
        <v>35</v>
      </c>
      <c r="G70" s="65"/>
      <c r="H70" s="69"/>
      <c r="I70" s="70"/>
      <c r="J70" s="70"/>
      <c r="K70" s="34" t="s">
        <v>65</v>
      </c>
      <c r="L70" s="77">
        <v>70</v>
      </c>
      <c r="M70" s="77"/>
      <c r="N70" s="72"/>
      <c r="O70" s="79" t="s">
        <v>999</v>
      </c>
      <c r="P70" s="81">
        <v>43165.67114583333</v>
      </c>
      <c r="Q70" s="79" t="s">
        <v>1031</v>
      </c>
      <c r="R70" s="83" t="s">
        <v>2008</v>
      </c>
      <c r="S70" s="79" t="s">
        <v>2517</v>
      </c>
      <c r="T70" s="79" t="s">
        <v>2674</v>
      </c>
      <c r="U70" s="79"/>
      <c r="V70" s="83" t="s">
        <v>3506</v>
      </c>
      <c r="W70" s="81">
        <v>43165.67114583333</v>
      </c>
      <c r="X70" s="83" t="s">
        <v>3910</v>
      </c>
      <c r="Y70" s="79"/>
      <c r="Z70" s="79"/>
      <c r="AA70" s="85" t="s">
        <v>5118</v>
      </c>
      <c r="AB70" s="79"/>
      <c r="AC70" s="79" t="b">
        <v>0</v>
      </c>
      <c r="AD70" s="79">
        <v>0</v>
      </c>
      <c r="AE70" s="85" t="s">
        <v>6296</v>
      </c>
      <c r="AF70" s="79" t="b">
        <v>0</v>
      </c>
      <c r="AG70" s="79" t="s">
        <v>6306</v>
      </c>
      <c r="AH70" s="79"/>
      <c r="AI70" s="85" t="s">
        <v>6296</v>
      </c>
      <c r="AJ70" s="79" t="b">
        <v>0</v>
      </c>
      <c r="AK70" s="79">
        <v>1</v>
      </c>
      <c r="AL70" s="85" t="s">
        <v>5117</v>
      </c>
      <c r="AM70" s="79" t="s">
        <v>6328</v>
      </c>
      <c r="AN70" s="79" t="b">
        <v>0</v>
      </c>
      <c r="AO70" s="85" t="s">
        <v>5117</v>
      </c>
      <c r="AP70" s="79" t="s">
        <v>176</v>
      </c>
      <c r="AQ70" s="79">
        <v>0</v>
      </c>
      <c r="AR70" s="79">
        <v>0</v>
      </c>
      <c r="AS70" s="79"/>
      <c r="AT70" s="79"/>
      <c r="AU70" s="79"/>
      <c r="AV70" s="79"/>
      <c r="AW70" s="79"/>
      <c r="AX70" s="79"/>
      <c r="AY70" s="79"/>
      <c r="AZ70" s="79"/>
      <c r="BA70">
        <v>1</v>
      </c>
      <c r="BB70" s="78" t="str">
        <f>REPLACE(INDEX(GroupVertices[Group], MATCH(Edges[[#This Row],[Vertex 1]],GroupVertices[Vertex],0)),1,1,"")</f>
        <v>65</v>
      </c>
      <c r="BC70" s="78" t="str">
        <f>REPLACE(INDEX(GroupVertices[Group], MATCH(Edges[[#This Row],[Vertex 2]],GroupVertices[Vertex],0)),1,1,"")</f>
        <v>65</v>
      </c>
      <c r="BD70" s="48">
        <v>0</v>
      </c>
      <c r="BE70" s="49">
        <v>0</v>
      </c>
      <c r="BF70" s="48">
        <v>0</v>
      </c>
      <c r="BG70" s="49">
        <v>0</v>
      </c>
      <c r="BH70" s="48">
        <v>0</v>
      </c>
      <c r="BI70" s="49">
        <v>0</v>
      </c>
      <c r="BJ70" s="48">
        <v>8</v>
      </c>
      <c r="BK70" s="49">
        <v>100</v>
      </c>
      <c r="BL70" s="48">
        <v>8</v>
      </c>
    </row>
    <row r="71" spans="1:64" x14ac:dyDescent="0.25">
      <c r="A71" s="64" t="s">
        <v>243</v>
      </c>
      <c r="B71" s="64" t="s">
        <v>815</v>
      </c>
      <c r="C71" s="65" t="s">
        <v>15839</v>
      </c>
      <c r="D71" s="66">
        <v>3</v>
      </c>
      <c r="E71" s="67" t="s">
        <v>132</v>
      </c>
      <c r="F71" s="68">
        <v>35</v>
      </c>
      <c r="G71" s="65"/>
      <c r="H71" s="69"/>
      <c r="I71" s="70"/>
      <c r="J71" s="70"/>
      <c r="K71" s="34" t="s">
        <v>65</v>
      </c>
      <c r="L71" s="77">
        <v>71</v>
      </c>
      <c r="M71" s="77"/>
      <c r="N71" s="72"/>
      <c r="O71" s="79" t="s">
        <v>999</v>
      </c>
      <c r="P71" s="81">
        <v>43165.671574074076</v>
      </c>
      <c r="Q71" s="79" t="s">
        <v>1024</v>
      </c>
      <c r="R71" s="83" t="s">
        <v>2003</v>
      </c>
      <c r="S71" s="79" t="s">
        <v>2513</v>
      </c>
      <c r="T71" s="79" t="s">
        <v>2669</v>
      </c>
      <c r="U71" s="79"/>
      <c r="V71" s="83" t="s">
        <v>3507</v>
      </c>
      <c r="W71" s="81">
        <v>43165.671574074076</v>
      </c>
      <c r="X71" s="83" t="s">
        <v>3911</v>
      </c>
      <c r="Y71" s="79"/>
      <c r="Z71" s="79"/>
      <c r="AA71" s="85" t="s">
        <v>5119</v>
      </c>
      <c r="AB71" s="79"/>
      <c r="AC71" s="79" t="b">
        <v>0</v>
      </c>
      <c r="AD71" s="79">
        <v>0</v>
      </c>
      <c r="AE71" s="85" t="s">
        <v>6296</v>
      </c>
      <c r="AF71" s="79" t="b">
        <v>0</v>
      </c>
      <c r="AG71" s="79" t="s">
        <v>6304</v>
      </c>
      <c r="AH71" s="79"/>
      <c r="AI71" s="85" t="s">
        <v>6296</v>
      </c>
      <c r="AJ71" s="79" t="b">
        <v>0</v>
      </c>
      <c r="AK71" s="79">
        <v>96</v>
      </c>
      <c r="AL71" s="85" t="s">
        <v>5185</v>
      </c>
      <c r="AM71" s="79" t="s">
        <v>6339</v>
      </c>
      <c r="AN71" s="79" t="b">
        <v>0</v>
      </c>
      <c r="AO71" s="85" t="s">
        <v>5185</v>
      </c>
      <c r="AP71" s="79" t="s">
        <v>176</v>
      </c>
      <c r="AQ71" s="79">
        <v>0</v>
      </c>
      <c r="AR71" s="79">
        <v>0</v>
      </c>
      <c r="AS71" s="79"/>
      <c r="AT71" s="79"/>
      <c r="AU71" s="79"/>
      <c r="AV71" s="79"/>
      <c r="AW71" s="79"/>
      <c r="AX71" s="79"/>
      <c r="AY71" s="79"/>
      <c r="AZ71" s="79"/>
      <c r="BA71">
        <v>1</v>
      </c>
      <c r="BB71" s="78" t="str">
        <f>REPLACE(INDEX(GroupVertices[Group], MATCH(Edges[[#This Row],[Vertex 1]],GroupVertices[Vertex],0)),1,1,"")</f>
        <v>17</v>
      </c>
      <c r="BC71" s="78" t="str">
        <f>REPLACE(INDEX(GroupVertices[Group], MATCH(Edges[[#This Row],[Vertex 2]],GroupVertices[Vertex],0)),1,1,"")</f>
        <v>17</v>
      </c>
      <c r="BD71" s="48"/>
      <c r="BE71" s="49"/>
      <c r="BF71" s="48"/>
      <c r="BG71" s="49"/>
      <c r="BH71" s="48"/>
      <c r="BI71" s="49"/>
      <c r="BJ71" s="48"/>
      <c r="BK71" s="49"/>
      <c r="BL71" s="48"/>
    </row>
    <row r="72" spans="1:64" x14ac:dyDescent="0.25">
      <c r="A72" s="64" t="s">
        <v>243</v>
      </c>
      <c r="B72" s="64" t="s">
        <v>303</v>
      </c>
      <c r="C72" s="65" t="s">
        <v>15839</v>
      </c>
      <c r="D72" s="66">
        <v>3</v>
      </c>
      <c r="E72" s="67" t="s">
        <v>132</v>
      </c>
      <c r="F72" s="68">
        <v>35</v>
      </c>
      <c r="G72" s="65"/>
      <c r="H72" s="69"/>
      <c r="I72" s="70"/>
      <c r="J72" s="70"/>
      <c r="K72" s="34" t="s">
        <v>65</v>
      </c>
      <c r="L72" s="77">
        <v>72</v>
      </c>
      <c r="M72" s="77"/>
      <c r="N72" s="72"/>
      <c r="O72" s="79" t="s">
        <v>999</v>
      </c>
      <c r="P72" s="81">
        <v>43165.671574074076</v>
      </c>
      <c r="Q72" s="79" t="s">
        <v>1024</v>
      </c>
      <c r="R72" s="83" t="s">
        <v>2003</v>
      </c>
      <c r="S72" s="79" t="s">
        <v>2513</v>
      </c>
      <c r="T72" s="79" t="s">
        <v>2669</v>
      </c>
      <c r="U72" s="79"/>
      <c r="V72" s="83" t="s">
        <v>3507</v>
      </c>
      <c r="W72" s="81">
        <v>43165.671574074076</v>
      </c>
      <c r="X72" s="83" t="s">
        <v>3911</v>
      </c>
      <c r="Y72" s="79"/>
      <c r="Z72" s="79"/>
      <c r="AA72" s="85" t="s">
        <v>5119</v>
      </c>
      <c r="AB72" s="79"/>
      <c r="AC72" s="79" t="b">
        <v>0</v>
      </c>
      <c r="AD72" s="79">
        <v>0</v>
      </c>
      <c r="AE72" s="85" t="s">
        <v>6296</v>
      </c>
      <c r="AF72" s="79" t="b">
        <v>0</v>
      </c>
      <c r="AG72" s="79" t="s">
        <v>6304</v>
      </c>
      <c r="AH72" s="79"/>
      <c r="AI72" s="85" t="s">
        <v>6296</v>
      </c>
      <c r="AJ72" s="79" t="b">
        <v>0</v>
      </c>
      <c r="AK72" s="79">
        <v>96</v>
      </c>
      <c r="AL72" s="85" t="s">
        <v>5185</v>
      </c>
      <c r="AM72" s="79" t="s">
        <v>6339</v>
      </c>
      <c r="AN72" s="79" t="b">
        <v>0</v>
      </c>
      <c r="AO72" s="85" t="s">
        <v>5185</v>
      </c>
      <c r="AP72" s="79" t="s">
        <v>176</v>
      </c>
      <c r="AQ72" s="79">
        <v>0</v>
      </c>
      <c r="AR72" s="79">
        <v>0</v>
      </c>
      <c r="AS72" s="79"/>
      <c r="AT72" s="79"/>
      <c r="AU72" s="79"/>
      <c r="AV72" s="79"/>
      <c r="AW72" s="79"/>
      <c r="AX72" s="79"/>
      <c r="AY72" s="79"/>
      <c r="AZ72" s="79"/>
      <c r="BA72">
        <v>1</v>
      </c>
      <c r="BB72" s="78" t="str">
        <f>REPLACE(INDEX(GroupVertices[Group], MATCH(Edges[[#This Row],[Vertex 1]],GroupVertices[Vertex],0)),1,1,"")</f>
        <v>17</v>
      </c>
      <c r="BC72" s="78" t="str">
        <f>REPLACE(INDEX(GroupVertices[Group], MATCH(Edges[[#This Row],[Vertex 2]],GroupVertices[Vertex],0)),1,1,"")</f>
        <v>17</v>
      </c>
      <c r="BD72" s="48">
        <v>0</v>
      </c>
      <c r="BE72" s="49">
        <v>0</v>
      </c>
      <c r="BF72" s="48">
        <v>0</v>
      </c>
      <c r="BG72" s="49">
        <v>0</v>
      </c>
      <c r="BH72" s="48">
        <v>0</v>
      </c>
      <c r="BI72" s="49">
        <v>0</v>
      </c>
      <c r="BJ72" s="48">
        <v>11</v>
      </c>
      <c r="BK72" s="49">
        <v>100</v>
      </c>
      <c r="BL72" s="48">
        <v>11</v>
      </c>
    </row>
    <row r="73" spans="1:64" x14ac:dyDescent="0.25">
      <c r="A73" s="64" t="s">
        <v>244</v>
      </c>
      <c r="B73" s="64" t="s">
        <v>244</v>
      </c>
      <c r="C73" s="65" t="s">
        <v>15839</v>
      </c>
      <c r="D73" s="66">
        <v>3</v>
      </c>
      <c r="E73" s="67" t="s">
        <v>132</v>
      </c>
      <c r="F73" s="68">
        <v>35</v>
      </c>
      <c r="G73" s="65"/>
      <c r="H73" s="69"/>
      <c r="I73" s="70"/>
      <c r="J73" s="70"/>
      <c r="K73" s="34" t="s">
        <v>65</v>
      </c>
      <c r="L73" s="77">
        <v>73</v>
      </c>
      <c r="M73" s="77"/>
      <c r="N73" s="72"/>
      <c r="O73" s="79" t="s">
        <v>176</v>
      </c>
      <c r="P73" s="81">
        <v>43165.674351851849</v>
      </c>
      <c r="Q73" s="79" t="s">
        <v>1032</v>
      </c>
      <c r="R73" s="83" t="s">
        <v>2009</v>
      </c>
      <c r="S73" s="79" t="s">
        <v>2505</v>
      </c>
      <c r="T73" s="79" t="s">
        <v>2667</v>
      </c>
      <c r="U73" s="83" t="s">
        <v>3164</v>
      </c>
      <c r="V73" s="83" t="s">
        <v>3164</v>
      </c>
      <c r="W73" s="81">
        <v>43165.674351851849</v>
      </c>
      <c r="X73" s="83" t="s">
        <v>3912</v>
      </c>
      <c r="Y73" s="79"/>
      <c r="Z73" s="79"/>
      <c r="AA73" s="85" t="s">
        <v>5120</v>
      </c>
      <c r="AB73" s="79"/>
      <c r="AC73" s="79" t="b">
        <v>0</v>
      </c>
      <c r="AD73" s="79">
        <v>0</v>
      </c>
      <c r="AE73" s="85" t="s">
        <v>6296</v>
      </c>
      <c r="AF73" s="79" t="b">
        <v>0</v>
      </c>
      <c r="AG73" s="79" t="s">
        <v>6304</v>
      </c>
      <c r="AH73" s="79"/>
      <c r="AI73" s="85" t="s">
        <v>6296</v>
      </c>
      <c r="AJ73" s="79" t="b">
        <v>0</v>
      </c>
      <c r="AK73" s="79">
        <v>0</v>
      </c>
      <c r="AL73" s="85" t="s">
        <v>6296</v>
      </c>
      <c r="AM73" s="79" t="s">
        <v>6330</v>
      </c>
      <c r="AN73" s="79" t="b">
        <v>0</v>
      </c>
      <c r="AO73" s="85" t="s">
        <v>5120</v>
      </c>
      <c r="AP73" s="79" t="s">
        <v>176</v>
      </c>
      <c r="AQ73" s="79">
        <v>0</v>
      </c>
      <c r="AR73" s="79">
        <v>0</v>
      </c>
      <c r="AS73" s="79"/>
      <c r="AT73" s="79"/>
      <c r="AU73" s="79"/>
      <c r="AV73" s="79"/>
      <c r="AW73" s="79"/>
      <c r="AX73" s="79"/>
      <c r="AY73" s="79"/>
      <c r="AZ73" s="79"/>
      <c r="BA73">
        <v>1</v>
      </c>
      <c r="BB73" s="78" t="str">
        <f>REPLACE(INDEX(GroupVertices[Group], MATCH(Edges[[#This Row],[Vertex 1]],GroupVertices[Vertex],0)),1,1,"")</f>
        <v>1</v>
      </c>
      <c r="BC73" s="78" t="str">
        <f>REPLACE(INDEX(GroupVertices[Group], MATCH(Edges[[#This Row],[Vertex 2]],GroupVertices[Vertex],0)),1,1,"")</f>
        <v>1</v>
      </c>
      <c r="BD73" s="48">
        <v>1</v>
      </c>
      <c r="BE73" s="49">
        <v>5.5555555555555554</v>
      </c>
      <c r="BF73" s="48">
        <v>0</v>
      </c>
      <c r="BG73" s="49">
        <v>0</v>
      </c>
      <c r="BH73" s="48">
        <v>0</v>
      </c>
      <c r="BI73" s="49">
        <v>0</v>
      </c>
      <c r="BJ73" s="48">
        <v>17</v>
      </c>
      <c r="BK73" s="49">
        <v>94.444444444444443</v>
      </c>
      <c r="BL73" s="48">
        <v>18</v>
      </c>
    </row>
    <row r="74" spans="1:64" x14ac:dyDescent="0.25">
      <c r="A74" s="64" t="s">
        <v>245</v>
      </c>
      <c r="B74" s="64" t="s">
        <v>815</v>
      </c>
      <c r="C74" s="65" t="s">
        <v>15839</v>
      </c>
      <c r="D74" s="66">
        <v>3</v>
      </c>
      <c r="E74" s="67" t="s">
        <v>132</v>
      </c>
      <c r="F74" s="68">
        <v>35</v>
      </c>
      <c r="G74" s="65"/>
      <c r="H74" s="69"/>
      <c r="I74" s="70"/>
      <c r="J74" s="70"/>
      <c r="K74" s="34" t="s">
        <v>65</v>
      </c>
      <c r="L74" s="77">
        <v>74</v>
      </c>
      <c r="M74" s="77"/>
      <c r="N74" s="72"/>
      <c r="O74" s="79" t="s">
        <v>999</v>
      </c>
      <c r="P74" s="81">
        <v>43165.681157407409</v>
      </c>
      <c r="Q74" s="79" t="s">
        <v>1024</v>
      </c>
      <c r="R74" s="83" t="s">
        <v>2003</v>
      </c>
      <c r="S74" s="79" t="s">
        <v>2513</v>
      </c>
      <c r="T74" s="79" t="s">
        <v>2669</v>
      </c>
      <c r="U74" s="79"/>
      <c r="V74" s="83" t="s">
        <v>3508</v>
      </c>
      <c r="W74" s="81">
        <v>43165.681157407409</v>
      </c>
      <c r="X74" s="83" t="s">
        <v>3913</v>
      </c>
      <c r="Y74" s="79"/>
      <c r="Z74" s="79"/>
      <c r="AA74" s="85" t="s">
        <v>5121</v>
      </c>
      <c r="AB74" s="79"/>
      <c r="AC74" s="79" t="b">
        <v>0</v>
      </c>
      <c r="AD74" s="79">
        <v>0</v>
      </c>
      <c r="AE74" s="85" t="s">
        <v>6296</v>
      </c>
      <c r="AF74" s="79" t="b">
        <v>0</v>
      </c>
      <c r="AG74" s="79" t="s">
        <v>6304</v>
      </c>
      <c r="AH74" s="79"/>
      <c r="AI74" s="85" t="s">
        <v>6296</v>
      </c>
      <c r="AJ74" s="79" t="b">
        <v>0</v>
      </c>
      <c r="AK74" s="79">
        <v>96</v>
      </c>
      <c r="AL74" s="85" t="s">
        <v>5185</v>
      </c>
      <c r="AM74" s="79" t="s">
        <v>6328</v>
      </c>
      <c r="AN74" s="79" t="b">
        <v>0</v>
      </c>
      <c r="AO74" s="85" t="s">
        <v>5185</v>
      </c>
      <c r="AP74" s="79" t="s">
        <v>176</v>
      </c>
      <c r="AQ74" s="79">
        <v>0</v>
      </c>
      <c r="AR74" s="79">
        <v>0</v>
      </c>
      <c r="AS74" s="79"/>
      <c r="AT74" s="79"/>
      <c r="AU74" s="79"/>
      <c r="AV74" s="79"/>
      <c r="AW74" s="79"/>
      <c r="AX74" s="79"/>
      <c r="AY74" s="79"/>
      <c r="AZ74" s="79"/>
      <c r="BA74">
        <v>1</v>
      </c>
      <c r="BB74" s="78" t="str">
        <f>REPLACE(INDEX(GroupVertices[Group], MATCH(Edges[[#This Row],[Vertex 1]],GroupVertices[Vertex],0)),1,1,"")</f>
        <v>17</v>
      </c>
      <c r="BC74" s="78" t="str">
        <f>REPLACE(INDEX(GroupVertices[Group], MATCH(Edges[[#This Row],[Vertex 2]],GroupVertices[Vertex],0)),1,1,"")</f>
        <v>17</v>
      </c>
      <c r="BD74" s="48"/>
      <c r="BE74" s="49"/>
      <c r="BF74" s="48"/>
      <c r="BG74" s="49"/>
      <c r="BH74" s="48"/>
      <c r="BI74" s="49"/>
      <c r="BJ74" s="48"/>
      <c r="BK74" s="49"/>
      <c r="BL74" s="48"/>
    </row>
    <row r="75" spans="1:64" x14ac:dyDescent="0.25">
      <c r="A75" s="64" t="s">
        <v>245</v>
      </c>
      <c r="B75" s="64" t="s">
        <v>303</v>
      </c>
      <c r="C75" s="65" t="s">
        <v>15839</v>
      </c>
      <c r="D75" s="66">
        <v>3</v>
      </c>
      <c r="E75" s="67" t="s">
        <v>132</v>
      </c>
      <c r="F75" s="68">
        <v>35</v>
      </c>
      <c r="G75" s="65"/>
      <c r="H75" s="69"/>
      <c r="I75" s="70"/>
      <c r="J75" s="70"/>
      <c r="K75" s="34" t="s">
        <v>65</v>
      </c>
      <c r="L75" s="77">
        <v>75</v>
      </c>
      <c r="M75" s="77"/>
      <c r="N75" s="72"/>
      <c r="O75" s="79" t="s">
        <v>999</v>
      </c>
      <c r="P75" s="81">
        <v>43165.681157407409</v>
      </c>
      <c r="Q75" s="79" t="s">
        <v>1024</v>
      </c>
      <c r="R75" s="83" t="s">
        <v>2003</v>
      </c>
      <c r="S75" s="79" t="s">
        <v>2513</v>
      </c>
      <c r="T75" s="79" t="s">
        <v>2669</v>
      </c>
      <c r="U75" s="79"/>
      <c r="V75" s="83" t="s">
        <v>3508</v>
      </c>
      <c r="W75" s="81">
        <v>43165.681157407409</v>
      </c>
      <c r="X75" s="83" t="s">
        <v>3913</v>
      </c>
      <c r="Y75" s="79"/>
      <c r="Z75" s="79"/>
      <c r="AA75" s="85" t="s">
        <v>5121</v>
      </c>
      <c r="AB75" s="79"/>
      <c r="AC75" s="79" t="b">
        <v>0</v>
      </c>
      <c r="AD75" s="79">
        <v>0</v>
      </c>
      <c r="AE75" s="85" t="s">
        <v>6296</v>
      </c>
      <c r="AF75" s="79" t="b">
        <v>0</v>
      </c>
      <c r="AG75" s="79" t="s">
        <v>6304</v>
      </c>
      <c r="AH75" s="79"/>
      <c r="AI75" s="85" t="s">
        <v>6296</v>
      </c>
      <c r="AJ75" s="79" t="b">
        <v>0</v>
      </c>
      <c r="AK75" s="79">
        <v>96</v>
      </c>
      <c r="AL75" s="85" t="s">
        <v>5185</v>
      </c>
      <c r="AM75" s="79" t="s">
        <v>6328</v>
      </c>
      <c r="AN75" s="79" t="b">
        <v>0</v>
      </c>
      <c r="AO75" s="85" t="s">
        <v>5185</v>
      </c>
      <c r="AP75" s="79" t="s">
        <v>176</v>
      </c>
      <c r="AQ75" s="79">
        <v>0</v>
      </c>
      <c r="AR75" s="79">
        <v>0</v>
      </c>
      <c r="AS75" s="79"/>
      <c r="AT75" s="79"/>
      <c r="AU75" s="79"/>
      <c r="AV75" s="79"/>
      <c r="AW75" s="79"/>
      <c r="AX75" s="79"/>
      <c r="AY75" s="79"/>
      <c r="AZ75" s="79"/>
      <c r="BA75">
        <v>1</v>
      </c>
      <c r="BB75" s="78" t="str">
        <f>REPLACE(INDEX(GroupVertices[Group], MATCH(Edges[[#This Row],[Vertex 1]],GroupVertices[Vertex],0)),1,1,"")</f>
        <v>17</v>
      </c>
      <c r="BC75" s="78" t="str">
        <f>REPLACE(INDEX(GroupVertices[Group], MATCH(Edges[[#This Row],[Vertex 2]],GroupVertices[Vertex],0)),1,1,"")</f>
        <v>17</v>
      </c>
      <c r="BD75" s="48">
        <v>0</v>
      </c>
      <c r="BE75" s="49">
        <v>0</v>
      </c>
      <c r="BF75" s="48">
        <v>0</v>
      </c>
      <c r="BG75" s="49">
        <v>0</v>
      </c>
      <c r="BH75" s="48">
        <v>0</v>
      </c>
      <c r="BI75" s="49">
        <v>0</v>
      </c>
      <c r="BJ75" s="48">
        <v>11</v>
      </c>
      <c r="BK75" s="49">
        <v>100</v>
      </c>
      <c r="BL75" s="48">
        <v>11</v>
      </c>
    </row>
    <row r="76" spans="1:64" x14ac:dyDescent="0.25">
      <c r="A76" s="64" t="s">
        <v>246</v>
      </c>
      <c r="B76" s="64" t="s">
        <v>246</v>
      </c>
      <c r="C76" s="65" t="s">
        <v>15839</v>
      </c>
      <c r="D76" s="66">
        <v>3</v>
      </c>
      <c r="E76" s="67" t="s">
        <v>132</v>
      </c>
      <c r="F76" s="68">
        <v>35</v>
      </c>
      <c r="G76" s="65"/>
      <c r="H76" s="69"/>
      <c r="I76" s="70"/>
      <c r="J76" s="70"/>
      <c r="K76" s="34" t="s">
        <v>65</v>
      </c>
      <c r="L76" s="77">
        <v>76</v>
      </c>
      <c r="M76" s="77"/>
      <c r="N76" s="72"/>
      <c r="O76" s="79" t="s">
        <v>176</v>
      </c>
      <c r="P76" s="81">
        <v>43165.681284722225</v>
      </c>
      <c r="Q76" s="79" t="s">
        <v>1033</v>
      </c>
      <c r="R76" s="83" t="s">
        <v>2010</v>
      </c>
      <c r="S76" s="79" t="s">
        <v>2505</v>
      </c>
      <c r="T76" s="79" t="s">
        <v>2672</v>
      </c>
      <c r="U76" s="83" t="s">
        <v>3165</v>
      </c>
      <c r="V76" s="83" t="s">
        <v>3165</v>
      </c>
      <c r="W76" s="81">
        <v>43165.681284722225</v>
      </c>
      <c r="X76" s="83" t="s">
        <v>3914</v>
      </c>
      <c r="Y76" s="79"/>
      <c r="Z76" s="79"/>
      <c r="AA76" s="85" t="s">
        <v>5122</v>
      </c>
      <c r="AB76" s="79"/>
      <c r="AC76" s="79" t="b">
        <v>0</v>
      </c>
      <c r="AD76" s="79">
        <v>0</v>
      </c>
      <c r="AE76" s="85" t="s">
        <v>6296</v>
      </c>
      <c r="AF76" s="79" t="b">
        <v>0</v>
      </c>
      <c r="AG76" s="79" t="s">
        <v>6304</v>
      </c>
      <c r="AH76" s="79"/>
      <c r="AI76" s="85" t="s">
        <v>6296</v>
      </c>
      <c r="AJ76" s="79" t="b">
        <v>0</v>
      </c>
      <c r="AK76" s="79">
        <v>0</v>
      </c>
      <c r="AL76" s="85" t="s">
        <v>6296</v>
      </c>
      <c r="AM76" s="79" t="s">
        <v>6330</v>
      </c>
      <c r="AN76" s="79" t="b">
        <v>0</v>
      </c>
      <c r="AO76" s="85" t="s">
        <v>5122</v>
      </c>
      <c r="AP76" s="79" t="s">
        <v>176</v>
      </c>
      <c r="AQ76" s="79">
        <v>0</v>
      </c>
      <c r="AR76" s="79">
        <v>0</v>
      </c>
      <c r="AS76" s="79"/>
      <c r="AT76" s="79"/>
      <c r="AU76" s="79"/>
      <c r="AV76" s="79"/>
      <c r="AW76" s="79"/>
      <c r="AX76" s="79"/>
      <c r="AY76" s="79"/>
      <c r="AZ76" s="79"/>
      <c r="BA76">
        <v>1</v>
      </c>
      <c r="BB76" s="78" t="str">
        <f>REPLACE(INDEX(GroupVertices[Group], MATCH(Edges[[#This Row],[Vertex 1]],GroupVertices[Vertex],0)),1,1,"")</f>
        <v>1</v>
      </c>
      <c r="BC76" s="78" t="str">
        <f>REPLACE(INDEX(GroupVertices[Group], MATCH(Edges[[#This Row],[Vertex 2]],GroupVertices[Vertex],0)),1,1,"")</f>
        <v>1</v>
      </c>
      <c r="BD76" s="48">
        <v>1</v>
      </c>
      <c r="BE76" s="49">
        <v>7.6923076923076925</v>
      </c>
      <c r="BF76" s="48">
        <v>1</v>
      </c>
      <c r="BG76" s="49">
        <v>7.6923076923076925</v>
      </c>
      <c r="BH76" s="48">
        <v>0</v>
      </c>
      <c r="BI76" s="49">
        <v>0</v>
      </c>
      <c r="BJ76" s="48">
        <v>11</v>
      </c>
      <c r="BK76" s="49">
        <v>84.615384615384613</v>
      </c>
      <c r="BL76" s="48">
        <v>13</v>
      </c>
    </row>
    <row r="77" spans="1:64" x14ac:dyDescent="0.25">
      <c r="A77" s="64" t="s">
        <v>247</v>
      </c>
      <c r="B77" s="64" t="s">
        <v>734</v>
      </c>
      <c r="C77" s="65" t="s">
        <v>15840</v>
      </c>
      <c r="D77" s="66">
        <v>3.5</v>
      </c>
      <c r="E77" s="67" t="s">
        <v>136</v>
      </c>
      <c r="F77" s="68">
        <v>33.357142857142854</v>
      </c>
      <c r="G77" s="65"/>
      <c r="H77" s="69"/>
      <c r="I77" s="70"/>
      <c r="J77" s="70"/>
      <c r="K77" s="34" t="s">
        <v>65</v>
      </c>
      <c r="L77" s="77">
        <v>77</v>
      </c>
      <c r="M77" s="77"/>
      <c r="N77" s="72"/>
      <c r="O77" s="79" t="s">
        <v>999</v>
      </c>
      <c r="P77" s="81">
        <v>43165.68209490741</v>
      </c>
      <c r="Q77" s="79" t="s">
        <v>1034</v>
      </c>
      <c r="R77" s="83" t="s">
        <v>2011</v>
      </c>
      <c r="S77" s="79" t="s">
        <v>2518</v>
      </c>
      <c r="T77" s="79" t="s">
        <v>2675</v>
      </c>
      <c r="U77" s="79"/>
      <c r="V77" s="83" t="s">
        <v>3509</v>
      </c>
      <c r="W77" s="81">
        <v>43165.68209490741</v>
      </c>
      <c r="X77" s="83" t="s">
        <v>3915</v>
      </c>
      <c r="Y77" s="79"/>
      <c r="Z77" s="79"/>
      <c r="AA77" s="85" t="s">
        <v>5123</v>
      </c>
      <c r="AB77" s="79"/>
      <c r="AC77" s="79" t="b">
        <v>0</v>
      </c>
      <c r="AD77" s="79">
        <v>0</v>
      </c>
      <c r="AE77" s="85" t="s">
        <v>6296</v>
      </c>
      <c r="AF77" s="79" t="b">
        <v>0</v>
      </c>
      <c r="AG77" s="79" t="s">
        <v>6304</v>
      </c>
      <c r="AH77" s="79"/>
      <c r="AI77" s="85" t="s">
        <v>6296</v>
      </c>
      <c r="AJ77" s="79" t="b">
        <v>0</v>
      </c>
      <c r="AK77" s="79">
        <v>528</v>
      </c>
      <c r="AL77" s="85" t="s">
        <v>5977</v>
      </c>
      <c r="AM77" s="79" t="s">
        <v>6331</v>
      </c>
      <c r="AN77" s="79" t="b">
        <v>0</v>
      </c>
      <c r="AO77" s="85" t="s">
        <v>5977</v>
      </c>
      <c r="AP77" s="79" t="s">
        <v>176</v>
      </c>
      <c r="AQ77" s="79">
        <v>0</v>
      </c>
      <c r="AR77" s="79">
        <v>0</v>
      </c>
      <c r="AS77" s="79"/>
      <c r="AT77" s="79"/>
      <c r="AU77" s="79"/>
      <c r="AV77" s="79"/>
      <c r="AW77" s="79"/>
      <c r="AX77" s="79"/>
      <c r="AY77" s="79"/>
      <c r="AZ77" s="79"/>
      <c r="BA77">
        <v>2</v>
      </c>
      <c r="BB77" s="78" t="str">
        <f>REPLACE(INDEX(GroupVertices[Group], MATCH(Edges[[#This Row],[Vertex 1]],GroupVertices[Vertex],0)),1,1,"")</f>
        <v>5</v>
      </c>
      <c r="BC77" s="78" t="str">
        <f>REPLACE(INDEX(GroupVertices[Group], MATCH(Edges[[#This Row],[Vertex 2]],GroupVertices[Vertex],0)),1,1,"")</f>
        <v>5</v>
      </c>
      <c r="BD77" s="48">
        <v>1</v>
      </c>
      <c r="BE77" s="49">
        <v>7.1428571428571432</v>
      </c>
      <c r="BF77" s="48">
        <v>0</v>
      </c>
      <c r="BG77" s="49">
        <v>0</v>
      </c>
      <c r="BH77" s="48">
        <v>0</v>
      </c>
      <c r="BI77" s="49">
        <v>0</v>
      </c>
      <c r="BJ77" s="48">
        <v>13</v>
      </c>
      <c r="BK77" s="49">
        <v>92.857142857142861</v>
      </c>
      <c r="BL77" s="48">
        <v>14</v>
      </c>
    </row>
    <row r="78" spans="1:64" x14ac:dyDescent="0.25">
      <c r="A78" s="64" t="s">
        <v>247</v>
      </c>
      <c r="B78" s="64" t="s">
        <v>734</v>
      </c>
      <c r="C78" s="65" t="s">
        <v>15840</v>
      </c>
      <c r="D78" s="66">
        <v>3.5</v>
      </c>
      <c r="E78" s="67" t="s">
        <v>136</v>
      </c>
      <c r="F78" s="68">
        <v>33.357142857142854</v>
      </c>
      <c r="G78" s="65"/>
      <c r="H78" s="69"/>
      <c r="I78" s="70"/>
      <c r="J78" s="70"/>
      <c r="K78" s="34" t="s">
        <v>65</v>
      </c>
      <c r="L78" s="77">
        <v>78</v>
      </c>
      <c r="M78" s="77"/>
      <c r="N78" s="72"/>
      <c r="O78" s="79" t="s">
        <v>999</v>
      </c>
      <c r="P78" s="81">
        <v>43165.682175925926</v>
      </c>
      <c r="Q78" s="79" t="s">
        <v>1035</v>
      </c>
      <c r="R78" s="83" t="s">
        <v>2012</v>
      </c>
      <c r="S78" s="79" t="s">
        <v>2518</v>
      </c>
      <c r="T78" s="79" t="s">
        <v>2676</v>
      </c>
      <c r="U78" s="79"/>
      <c r="V78" s="83" t="s">
        <v>3509</v>
      </c>
      <c r="W78" s="81">
        <v>43165.682175925926</v>
      </c>
      <c r="X78" s="83" t="s">
        <v>3916</v>
      </c>
      <c r="Y78" s="79"/>
      <c r="Z78" s="79"/>
      <c r="AA78" s="85" t="s">
        <v>5124</v>
      </c>
      <c r="AB78" s="79"/>
      <c r="AC78" s="79" t="b">
        <v>0</v>
      </c>
      <c r="AD78" s="79">
        <v>0</v>
      </c>
      <c r="AE78" s="85" t="s">
        <v>6296</v>
      </c>
      <c r="AF78" s="79" t="b">
        <v>0</v>
      </c>
      <c r="AG78" s="79" t="s">
        <v>6304</v>
      </c>
      <c r="AH78" s="79"/>
      <c r="AI78" s="85" t="s">
        <v>6296</v>
      </c>
      <c r="AJ78" s="79" t="b">
        <v>0</v>
      </c>
      <c r="AK78" s="79">
        <v>2</v>
      </c>
      <c r="AL78" s="85" t="s">
        <v>5981</v>
      </c>
      <c r="AM78" s="79" t="s">
        <v>6331</v>
      </c>
      <c r="AN78" s="79" t="b">
        <v>0</v>
      </c>
      <c r="AO78" s="85" t="s">
        <v>5981</v>
      </c>
      <c r="AP78" s="79" t="s">
        <v>176</v>
      </c>
      <c r="AQ78" s="79">
        <v>0</v>
      </c>
      <c r="AR78" s="79">
        <v>0</v>
      </c>
      <c r="AS78" s="79"/>
      <c r="AT78" s="79"/>
      <c r="AU78" s="79"/>
      <c r="AV78" s="79"/>
      <c r="AW78" s="79"/>
      <c r="AX78" s="79"/>
      <c r="AY78" s="79"/>
      <c r="AZ78" s="79"/>
      <c r="BA78">
        <v>2</v>
      </c>
      <c r="BB78" s="78" t="str">
        <f>REPLACE(INDEX(GroupVertices[Group], MATCH(Edges[[#This Row],[Vertex 1]],GroupVertices[Vertex],0)),1,1,"")</f>
        <v>5</v>
      </c>
      <c r="BC78" s="78" t="str">
        <f>REPLACE(INDEX(GroupVertices[Group], MATCH(Edges[[#This Row],[Vertex 2]],GroupVertices[Vertex],0)),1,1,"")</f>
        <v>5</v>
      </c>
      <c r="BD78" s="48">
        <v>1</v>
      </c>
      <c r="BE78" s="49">
        <v>6.666666666666667</v>
      </c>
      <c r="BF78" s="48">
        <v>0</v>
      </c>
      <c r="BG78" s="49">
        <v>0</v>
      </c>
      <c r="BH78" s="48">
        <v>0</v>
      </c>
      <c r="BI78" s="49">
        <v>0</v>
      </c>
      <c r="BJ78" s="48">
        <v>14</v>
      </c>
      <c r="BK78" s="49">
        <v>93.333333333333329</v>
      </c>
      <c r="BL78" s="48">
        <v>15</v>
      </c>
    </row>
    <row r="79" spans="1:64" x14ac:dyDescent="0.25">
      <c r="A79" s="64" t="s">
        <v>248</v>
      </c>
      <c r="B79" s="64" t="s">
        <v>248</v>
      </c>
      <c r="C79" s="65" t="s">
        <v>15839</v>
      </c>
      <c r="D79" s="66">
        <v>3</v>
      </c>
      <c r="E79" s="67" t="s">
        <v>132</v>
      </c>
      <c r="F79" s="68">
        <v>35</v>
      </c>
      <c r="G79" s="65"/>
      <c r="H79" s="69"/>
      <c r="I79" s="70"/>
      <c r="J79" s="70"/>
      <c r="K79" s="34" t="s">
        <v>65</v>
      </c>
      <c r="L79" s="77">
        <v>79</v>
      </c>
      <c r="M79" s="77"/>
      <c r="N79" s="72"/>
      <c r="O79" s="79" t="s">
        <v>176</v>
      </c>
      <c r="P79" s="81">
        <v>43165.664722222224</v>
      </c>
      <c r="Q79" s="79" t="s">
        <v>1036</v>
      </c>
      <c r="R79" s="83" t="s">
        <v>2013</v>
      </c>
      <c r="S79" s="79" t="s">
        <v>2505</v>
      </c>
      <c r="T79" s="79" t="s">
        <v>2677</v>
      </c>
      <c r="U79" s="83" t="s">
        <v>3166</v>
      </c>
      <c r="V79" s="83" t="s">
        <v>3166</v>
      </c>
      <c r="W79" s="81">
        <v>43165.664722222224</v>
      </c>
      <c r="X79" s="83" t="s">
        <v>3917</v>
      </c>
      <c r="Y79" s="79"/>
      <c r="Z79" s="79"/>
      <c r="AA79" s="85" t="s">
        <v>5125</v>
      </c>
      <c r="AB79" s="79"/>
      <c r="AC79" s="79" t="b">
        <v>0</v>
      </c>
      <c r="AD79" s="79">
        <v>3</v>
      </c>
      <c r="AE79" s="85" t="s">
        <v>6296</v>
      </c>
      <c r="AF79" s="79" t="b">
        <v>0</v>
      </c>
      <c r="AG79" s="79" t="s">
        <v>6304</v>
      </c>
      <c r="AH79" s="79"/>
      <c r="AI79" s="85" t="s">
        <v>6296</v>
      </c>
      <c r="AJ79" s="79" t="b">
        <v>0</v>
      </c>
      <c r="AK79" s="79">
        <v>1</v>
      </c>
      <c r="AL79" s="85" t="s">
        <v>6296</v>
      </c>
      <c r="AM79" s="79" t="s">
        <v>6330</v>
      </c>
      <c r="AN79" s="79" t="b">
        <v>0</v>
      </c>
      <c r="AO79" s="85" t="s">
        <v>5125</v>
      </c>
      <c r="AP79" s="79" t="s">
        <v>176</v>
      </c>
      <c r="AQ79" s="79">
        <v>0</v>
      </c>
      <c r="AR79" s="79">
        <v>0</v>
      </c>
      <c r="AS79" s="79"/>
      <c r="AT79" s="79"/>
      <c r="AU79" s="79"/>
      <c r="AV79" s="79"/>
      <c r="AW79" s="79"/>
      <c r="AX79" s="79"/>
      <c r="AY79" s="79"/>
      <c r="AZ79" s="79"/>
      <c r="BA79">
        <v>1</v>
      </c>
      <c r="BB79" s="78" t="str">
        <f>REPLACE(INDEX(GroupVertices[Group], MATCH(Edges[[#This Row],[Vertex 1]],GroupVertices[Vertex],0)),1,1,"")</f>
        <v>99</v>
      </c>
      <c r="BC79" s="78" t="str">
        <f>REPLACE(INDEX(GroupVertices[Group], MATCH(Edges[[#This Row],[Vertex 2]],GroupVertices[Vertex],0)),1,1,"")</f>
        <v>99</v>
      </c>
      <c r="BD79" s="48">
        <v>0</v>
      </c>
      <c r="BE79" s="49">
        <v>0</v>
      </c>
      <c r="BF79" s="48">
        <v>0</v>
      </c>
      <c r="BG79" s="49">
        <v>0</v>
      </c>
      <c r="BH79" s="48">
        <v>0</v>
      </c>
      <c r="BI79" s="49">
        <v>0</v>
      </c>
      <c r="BJ79" s="48">
        <v>15</v>
      </c>
      <c r="BK79" s="49">
        <v>100</v>
      </c>
      <c r="BL79" s="48">
        <v>15</v>
      </c>
    </row>
    <row r="80" spans="1:64" x14ac:dyDescent="0.25">
      <c r="A80" s="64" t="s">
        <v>249</v>
      </c>
      <c r="B80" s="64" t="s">
        <v>248</v>
      </c>
      <c r="C80" s="65" t="s">
        <v>15839</v>
      </c>
      <c r="D80" s="66">
        <v>3</v>
      </c>
      <c r="E80" s="67" t="s">
        <v>132</v>
      </c>
      <c r="F80" s="68">
        <v>35</v>
      </c>
      <c r="G80" s="65"/>
      <c r="H80" s="69"/>
      <c r="I80" s="70"/>
      <c r="J80" s="70"/>
      <c r="K80" s="34" t="s">
        <v>65</v>
      </c>
      <c r="L80" s="77">
        <v>80</v>
      </c>
      <c r="M80" s="77"/>
      <c r="N80" s="72"/>
      <c r="O80" s="79" t="s">
        <v>999</v>
      </c>
      <c r="P80" s="81">
        <v>43165.683368055557</v>
      </c>
      <c r="Q80" s="79" t="s">
        <v>1037</v>
      </c>
      <c r="R80" s="83" t="s">
        <v>2013</v>
      </c>
      <c r="S80" s="79" t="s">
        <v>2505</v>
      </c>
      <c r="T80" s="79" t="s">
        <v>2678</v>
      </c>
      <c r="U80" s="79"/>
      <c r="V80" s="83" t="s">
        <v>3510</v>
      </c>
      <c r="W80" s="81">
        <v>43165.683368055557</v>
      </c>
      <c r="X80" s="83" t="s">
        <v>3918</v>
      </c>
      <c r="Y80" s="79"/>
      <c r="Z80" s="79"/>
      <c r="AA80" s="85" t="s">
        <v>5126</v>
      </c>
      <c r="AB80" s="79"/>
      <c r="AC80" s="79" t="b">
        <v>0</v>
      </c>
      <c r="AD80" s="79">
        <v>0</v>
      </c>
      <c r="AE80" s="85" t="s">
        <v>6296</v>
      </c>
      <c r="AF80" s="79" t="b">
        <v>0</v>
      </c>
      <c r="AG80" s="79" t="s">
        <v>6304</v>
      </c>
      <c r="AH80" s="79"/>
      <c r="AI80" s="85" t="s">
        <v>6296</v>
      </c>
      <c r="AJ80" s="79" t="b">
        <v>0</v>
      </c>
      <c r="AK80" s="79">
        <v>1</v>
      </c>
      <c r="AL80" s="85" t="s">
        <v>5125</v>
      </c>
      <c r="AM80" s="79" t="s">
        <v>6331</v>
      </c>
      <c r="AN80" s="79" t="b">
        <v>0</v>
      </c>
      <c r="AO80" s="85" t="s">
        <v>5125</v>
      </c>
      <c r="AP80" s="79" t="s">
        <v>176</v>
      </c>
      <c r="AQ80" s="79">
        <v>0</v>
      </c>
      <c r="AR80" s="79">
        <v>0</v>
      </c>
      <c r="AS80" s="79"/>
      <c r="AT80" s="79"/>
      <c r="AU80" s="79"/>
      <c r="AV80" s="79"/>
      <c r="AW80" s="79"/>
      <c r="AX80" s="79"/>
      <c r="AY80" s="79"/>
      <c r="AZ80" s="79"/>
      <c r="BA80">
        <v>1</v>
      </c>
      <c r="BB80" s="78" t="str">
        <f>REPLACE(INDEX(GroupVertices[Group], MATCH(Edges[[#This Row],[Vertex 1]],GroupVertices[Vertex],0)),1,1,"")</f>
        <v>99</v>
      </c>
      <c r="BC80" s="78" t="str">
        <f>REPLACE(INDEX(GroupVertices[Group], MATCH(Edges[[#This Row],[Vertex 2]],GroupVertices[Vertex],0)),1,1,"")</f>
        <v>99</v>
      </c>
      <c r="BD80" s="48">
        <v>0</v>
      </c>
      <c r="BE80" s="49">
        <v>0</v>
      </c>
      <c r="BF80" s="48">
        <v>0</v>
      </c>
      <c r="BG80" s="49">
        <v>0</v>
      </c>
      <c r="BH80" s="48">
        <v>0</v>
      </c>
      <c r="BI80" s="49">
        <v>0</v>
      </c>
      <c r="BJ80" s="48">
        <v>16</v>
      </c>
      <c r="BK80" s="49">
        <v>100</v>
      </c>
      <c r="BL80" s="48">
        <v>16</v>
      </c>
    </row>
    <row r="81" spans="1:64" x14ac:dyDescent="0.25">
      <c r="A81" s="64" t="s">
        <v>250</v>
      </c>
      <c r="B81" s="64" t="s">
        <v>250</v>
      </c>
      <c r="C81" s="65" t="s">
        <v>15839</v>
      </c>
      <c r="D81" s="66">
        <v>3</v>
      </c>
      <c r="E81" s="67" t="s">
        <v>132</v>
      </c>
      <c r="F81" s="68">
        <v>35</v>
      </c>
      <c r="G81" s="65"/>
      <c r="H81" s="69"/>
      <c r="I81" s="70"/>
      <c r="J81" s="70"/>
      <c r="K81" s="34" t="s">
        <v>65</v>
      </c>
      <c r="L81" s="77">
        <v>81</v>
      </c>
      <c r="M81" s="77"/>
      <c r="N81" s="72"/>
      <c r="O81" s="79" t="s">
        <v>176</v>
      </c>
      <c r="P81" s="81">
        <v>43165.684201388889</v>
      </c>
      <c r="Q81" s="79" t="s">
        <v>1038</v>
      </c>
      <c r="R81" s="83" t="s">
        <v>2014</v>
      </c>
      <c r="S81" s="79" t="s">
        <v>2505</v>
      </c>
      <c r="T81" s="79" t="s">
        <v>2667</v>
      </c>
      <c r="U81" s="83" t="s">
        <v>3167</v>
      </c>
      <c r="V81" s="83" t="s">
        <v>3167</v>
      </c>
      <c r="W81" s="81">
        <v>43165.684201388889</v>
      </c>
      <c r="X81" s="83" t="s">
        <v>3919</v>
      </c>
      <c r="Y81" s="79"/>
      <c r="Z81" s="79"/>
      <c r="AA81" s="85" t="s">
        <v>5127</v>
      </c>
      <c r="AB81" s="79"/>
      <c r="AC81" s="79" t="b">
        <v>0</v>
      </c>
      <c r="AD81" s="79">
        <v>0</v>
      </c>
      <c r="AE81" s="85" t="s">
        <v>6296</v>
      </c>
      <c r="AF81" s="79" t="b">
        <v>0</v>
      </c>
      <c r="AG81" s="79" t="s">
        <v>6304</v>
      </c>
      <c r="AH81" s="79"/>
      <c r="AI81" s="85" t="s">
        <v>6296</v>
      </c>
      <c r="AJ81" s="79" t="b">
        <v>0</v>
      </c>
      <c r="AK81" s="79">
        <v>0</v>
      </c>
      <c r="AL81" s="85" t="s">
        <v>6296</v>
      </c>
      <c r="AM81" s="79" t="s">
        <v>6330</v>
      </c>
      <c r="AN81" s="79" t="b">
        <v>0</v>
      </c>
      <c r="AO81" s="85" t="s">
        <v>5127</v>
      </c>
      <c r="AP81" s="79" t="s">
        <v>176</v>
      </c>
      <c r="AQ81" s="79">
        <v>0</v>
      </c>
      <c r="AR81" s="79">
        <v>0</v>
      </c>
      <c r="AS81" s="79"/>
      <c r="AT81" s="79"/>
      <c r="AU81" s="79"/>
      <c r="AV81" s="79"/>
      <c r="AW81" s="79"/>
      <c r="AX81" s="79"/>
      <c r="AY81" s="79"/>
      <c r="AZ81" s="79"/>
      <c r="BA81">
        <v>1</v>
      </c>
      <c r="BB81" s="78" t="str">
        <f>REPLACE(INDEX(GroupVertices[Group], MATCH(Edges[[#This Row],[Vertex 1]],GroupVertices[Vertex],0)),1,1,"")</f>
        <v>1</v>
      </c>
      <c r="BC81" s="78" t="str">
        <f>REPLACE(INDEX(GroupVertices[Group], MATCH(Edges[[#This Row],[Vertex 2]],GroupVertices[Vertex],0)),1,1,"")</f>
        <v>1</v>
      </c>
      <c r="BD81" s="48">
        <v>1</v>
      </c>
      <c r="BE81" s="49">
        <v>5.5555555555555554</v>
      </c>
      <c r="BF81" s="48">
        <v>0</v>
      </c>
      <c r="BG81" s="49">
        <v>0</v>
      </c>
      <c r="BH81" s="48">
        <v>0</v>
      </c>
      <c r="BI81" s="49">
        <v>0</v>
      </c>
      <c r="BJ81" s="48">
        <v>17</v>
      </c>
      <c r="BK81" s="49">
        <v>94.444444444444443</v>
      </c>
      <c r="BL81" s="48">
        <v>18</v>
      </c>
    </row>
    <row r="82" spans="1:64" x14ac:dyDescent="0.25">
      <c r="A82" s="64" t="s">
        <v>251</v>
      </c>
      <c r="B82" s="64" t="s">
        <v>331</v>
      </c>
      <c r="C82" s="65" t="s">
        <v>15839</v>
      </c>
      <c r="D82" s="66">
        <v>3</v>
      </c>
      <c r="E82" s="67" t="s">
        <v>132</v>
      </c>
      <c r="F82" s="68">
        <v>35</v>
      </c>
      <c r="G82" s="65"/>
      <c r="H82" s="69"/>
      <c r="I82" s="70"/>
      <c r="J82" s="70"/>
      <c r="K82" s="34" t="s">
        <v>65</v>
      </c>
      <c r="L82" s="77">
        <v>82</v>
      </c>
      <c r="M82" s="77"/>
      <c r="N82" s="72"/>
      <c r="O82" s="79" t="s">
        <v>999</v>
      </c>
      <c r="P82" s="81">
        <v>43165.684548611112</v>
      </c>
      <c r="Q82" s="79" t="s">
        <v>1039</v>
      </c>
      <c r="R82" s="79"/>
      <c r="S82" s="79"/>
      <c r="T82" s="79" t="s">
        <v>2679</v>
      </c>
      <c r="U82" s="79"/>
      <c r="V82" s="83" t="s">
        <v>3511</v>
      </c>
      <c r="W82" s="81">
        <v>43165.684548611112</v>
      </c>
      <c r="X82" s="83" t="s">
        <v>3920</v>
      </c>
      <c r="Y82" s="79"/>
      <c r="Z82" s="79"/>
      <c r="AA82" s="85" t="s">
        <v>5128</v>
      </c>
      <c r="AB82" s="79"/>
      <c r="AC82" s="79" t="b">
        <v>0</v>
      </c>
      <c r="AD82" s="79">
        <v>0</v>
      </c>
      <c r="AE82" s="85" t="s">
        <v>6296</v>
      </c>
      <c r="AF82" s="79" t="b">
        <v>0</v>
      </c>
      <c r="AG82" s="79" t="s">
        <v>6304</v>
      </c>
      <c r="AH82" s="79"/>
      <c r="AI82" s="85" t="s">
        <v>6296</v>
      </c>
      <c r="AJ82" s="79" t="b">
        <v>0</v>
      </c>
      <c r="AK82" s="79">
        <v>96</v>
      </c>
      <c r="AL82" s="85" t="s">
        <v>5222</v>
      </c>
      <c r="AM82" s="79" t="s">
        <v>6328</v>
      </c>
      <c r="AN82" s="79" t="b">
        <v>0</v>
      </c>
      <c r="AO82" s="85" t="s">
        <v>5222</v>
      </c>
      <c r="AP82" s="79" t="s">
        <v>176</v>
      </c>
      <c r="AQ82" s="79">
        <v>0</v>
      </c>
      <c r="AR82" s="79">
        <v>0</v>
      </c>
      <c r="AS82" s="79"/>
      <c r="AT82" s="79"/>
      <c r="AU82" s="79"/>
      <c r="AV82" s="79"/>
      <c r="AW82" s="79"/>
      <c r="AX82" s="79"/>
      <c r="AY82" s="79"/>
      <c r="AZ82" s="79"/>
      <c r="BA82">
        <v>1</v>
      </c>
      <c r="BB82" s="78" t="str">
        <f>REPLACE(INDEX(GroupVertices[Group], MATCH(Edges[[#This Row],[Vertex 1]],GroupVertices[Vertex],0)),1,1,"")</f>
        <v>63</v>
      </c>
      <c r="BC82" s="78" t="str">
        <f>REPLACE(INDEX(GroupVertices[Group], MATCH(Edges[[#This Row],[Vertex 2]],GroupVertices[Vertex],0)),1,1,"")</f>
        <v>63</v>
      </c>
      <c r="BD82" s="48">
        <v>2</v>
      </c>
      <c r="BE82" s="49">
        <v>12.5</v>
      </c>
      <c r="BF82" s="48">
        <v>0</v>
      </c>
      <c r="BG82" s="49">
        <v>0</v>
      </c>
      <c r="BH82" s="48">
        <v>0</v>
      </c>
      <c r="BI82" s="49">
        <v>0</v>
      </c>
      <c r="BJ82" s="48">
        <v>14</v>
      </c>
      <c r="BK82" s="49">
        <v>87.5</v>
      </c>
      <c r="BL82" s="48">
        <v>16</v>
      </c>
    </row>
    <row r="83" spans="1:64" x14ac:dyDescent="0.25">
      <c r="A83" s="64" t="s">
        <v>252</v>
      </c>
      <c r="B83" s="64" t="s">
        <v>815</v>
      </c>
      <c r="C83" s="65" t="s">
        <v>15839</v>
      </c>
      <c r="D83" s="66">
        <v>3</v>
      </c>
      <c r="E83" s="67" t="s">
        <v>132</v>
      </c>
      <c r="F83" s="68">
        <v>35</v>
      </c>
      <c r="G83" s="65"/>
      <c r="H83" s="69"/>
      <c r="I83" s="70"/>
      <c r="J83" s="70"/>
      <c r="K83" s="34" t="s">
        <v>65</v>
      </c>
      <c r="L83" s="77">
        <v>83</v>
      </c>
      <c r="M83" s="77"/>
      <c r="N83" s="72"/>
      <c r="O83" s="79" t="s">
        <v>999</v>
      </c>
      <c r="P83" s="81">
        <v>43165.685833333337</v>
      </c>
      <c r="Q83" s="79" t="s">
        <v>1024</v>
      </c>
      <c r="R83" s="83" t="s">
        <v>2003</v>
      </c>
      <c r="S83" s="79" t="s">
        <v>2513</v>
      </c>
      <c r="T83" s="79" t="s">
        <v>2669</v>
      </c>
      <c r="U83" s="79"/>
      <c r="V83" s="83" t="s">
        <v>3512</v>
      </c>
      <c r="W83" s="81">
        <v>43165.685833333337</v>
      </c>
      <c r="X83" s="83" t="s">
        <v>3921</v>
      </c>
      <c r="Y83" s="79"/>
      <c r="Z83" s="79"/>
      <c r="AA83" s="85" t="s">
        <v>5129</v>
      </c>
      <c r="AB83" s="79"/>
      <c r="AC83" s="79" t="b">
        <v>0</v>
      </c>
      <c r="AD83" s="79">
        <v>0</v>
      </c>
      <c r="AE83" s="85" t="s">
        <v>6296</v>
      </c>
      <c r="AF83" s="79" t="b">
        <v>0</v>
      </c>
      <c r="AG83" s="79" t="s">
        <v>6304</v>
      </c>
      <c r="AH83" s="79"/>
      <c r="AI83" s="85" t="s">
        <v>6296</v>
      </c>
      <c r="AJ83" s="79" t="b">
        <v>0</v>
      </c>
      <c r="AK83" s="79">
        <v>96</v>
      </c>
      <c r="AL83" s="85" t="s">
        <v>5185</v>
      </c>
      <c r="AM83" s="79" t="s">
        <v>6340</v>
      </c>
      <c r="AN83" s="79" t="b">
        <v>0</v>
      </c>
      <c r="AO83" s="85" t="s">
        <v>5185</v>
      </c>
      <c r="AP83" s="79" t="s">
        <v>176</v>
      </c>
      <c r="AQ83" s="79">
        <v>0</v>
      </c>
      <c r="AR83" s="79">
        <v>0</v>
      </c>
      <c r="AS83" s="79"/>
      <c r="AT83" s="79"/>
      <c r="AU83" s="79"/>
      <c r="AV83" s="79"/>
      <c r="AW83" s="79"/>
      <c r="AX83" s="79"/>
      <c r="AY83" s="79"/>
      <c r="AZ83" s="79"/>
      <c r="BA83">
        <v>1</v>
      </c>
      <c r="BB83" s="78" t="str">
        <f>REPLACE(INDEX(GroupVertices[Group], MATCH(Edges[[#This Row],[Vertex 1]],GroupVertices[Vertex],0)),1,1,"")</f>
        <v>17</v>
      </c>
      <c r="BC83" s="78" t="str">
        <f>REPLACE(INDEX(GroupVertices[Group], MATCH(Edges[[#This Row],[Vertex 2]],GroupVertices[Vertex],0)),1,1,"")</f>
        <v>17</v>
      </c>
      <c r="BD83" s="48"/>
      <c r="BE83" s="49"/>
      <c r="BF83" s="48"/>
      <c r="BG83" s="49"/>
      <c r="BH83" s="48"/>
      <c r="BI83" s="49"/>
      <c r="BJ83" s="48"/>
      <c r="BK83" s="49"/>
      <c r="BL83" s="48"/>
    </row>
    <row r="84" spans="1:64" x14ac:dyDescent="0.25">
      <c r="A84" s="64" t="s">
        <v>252</v>
      </c>
      <c r="B84" s="64" t="s">
        <v>303</v>
      </c>
      <c r="C84" s="65" t="s">
        <v>15839</v>
      </c>
      <c r="D84" s="66">
        <v>3</v>
      </c>
      <c r="E84" s="67" t="s">
        <v>132</v>
      </c>
      <c r="F84" s="68">
        <v>35</v>
      </c>
      <c r="G84" s="65"/>
      <c r="H84" s="69"/>
      <c r="I84" s="70"/>
      <c r="J84" s="70"/>
      <c r="K84" s="34" t="s">
        <v>65</v>
      </c>
      <c r="L84" s="77">
        <v>84</v>
      </c>
      <c r="M84" s="77"/>
      <c r="N84" s="72"/>
      <c r="O84" s="79" t="s">
        <v>999</v>
      </c>
      <c r="P84" s="81">
        <v>43165.685833333337</v>
      </c>
      <c r="Q84" s="79" t="s">
        <v>1024</v>
      </c>
      <c r="R84" s="83" t="s">
        <v>2003</v>
      </c>
      <c r="S84" s="79" t="s">
        <v>2513</v>
      </c>
      <c r="T84" s="79" t="s">
        <v>2669</v>
      </c>
      <c r="U84" s="79"/>
      <c r="V84" s="83" t="s">
        <v>3512</v>
      </c>
      <c r="W84" s="81">
        <v>43165.685833333337</v>
      </c>
      <c r="X84" s="83" t="s">
        <v>3921</v>
      </c>
      <c r="Y84" s="79"/>
      <c r="Z84" s="79"/>
      <c r="AA84" s="85" t="s">
        <v>5129</v>
      </c>
      <c r="AB84" s="79"/>
      <c r="AC84" s="79" t="b">
        <v>0</v>
      </c>
      <c r="AD84" s="79">
        <v>0</v>
      </c>
      <c r="AE84" s="85" t="s">
        <v>6296</v>
      </c>
      <c r="AF84" s="79" t="b">
        <v>0</v>
      </c>
      <c r="AG84" s="79" t="s">
        <v>6304</v>
      </c>
      <c r="AH84" s="79"/>
      <c r="AI84" s="85" t="s">
        <v>6296</v>
      </c>
      <c r="AJ84" s="79" t="b">
        <v>0</v>
      </c>
      <c r="AK84" s="79">
        <v>96</v>
      </c>
      <c r="AL84" s="85" t="s">
        <v>5185</v>
      </c>
      <c r="AM84" s="79" t="s">
        <v>6340</v>
      </c>
      <c r="AN84" s="79" t="b">
        <v>0</v>
      </c>
      <c r="AO84" s="85" t="s">
        <v>5185</v>
      </c>
      <c r="AP84" s="79" t="s">
        <v>176</v>
      </c>
      <c r="AQ84" s="79">
        <v>0</v>
      </c>
      <c r="AR84" s="79">
        <v>0</v>
      </c>
      <c r="AS84" s="79"/>
      <c r="AT84" s="79"/>
      <c r="AU84" s="79"/>
      <c r="AV84" s="79"/>
      <c r="AW84" s="79"/>
      <c r="AX84" s="79"/>
      <c r="AY84" s="79"/>
      <c r="AZ84" s="79"/>
      <c r="BA84">
        <v>1</v>
      </c>
      <c r="BB84" s="78" t="str">
        <f>REPLACE(INDEX(GroupVertices[Group], MATCH(Edges[[#This Row],[Vertex 1]],GroupVertices[Vertex],0)),1,1,"")</f>
        <v>17</v>
      </c>
      <c r="BC84" s="78" t="str">
        <f>REPLACE(INDEX(GroupVertices[Group], MATCH(Edges[[#This Row],[Vertex 2]],GroupVertices[Vertex],0)),1,1,"")</f>
        <v>17</v>
      </c>
      <c r="BD84" s="48">
        <v>0</v>
      </c>
      <c r="BE84" s="49">
        <v>0</v>
      </c>
      <c r="BF84" s="48">
        <v>0</v>
      </c>
      <c r="BG84" s="49">
        <v>0</v>
      </c>
      <c r="BH84" s="48">
        <v>0</v>
      </c>
      <c r="BI84" s="49">
        <v>0</v>
      </c>
      <c r="BJ84" s="48">
        <v>11</v>
      </c>
      <c r="BK84" s="49">
        <v>100</v>
      </c>
      <c r="BL84" s="48">
        <v>11</v>
      </c>
    </row>
    <row r="85" spans="1:64" x14ac:dyDescent="0.25">
      <c r="A85" s="64" t="s">
        <v>253</v>
      </c>
      <c r="B85" s="64" t="s">
        <v>214</v>
      </c>
      <c r="C85" s="65" t="s">
        <v>15839</v>
      </c>
      <c r="D85" s="66">
        <v>3</v>
      </c>
      <c r="E85" s="67" t="s">
        <v>132</v>
      </c>
      <c r="F85" s="68">
        <v>35</v>
      </c>
      <c r="G85" s="65"/>
      <c r="H85" s="69"/>
      <c r="I85" s="70"/>
      <c r="J85" s="70"/>
      <c r="K85" s="34" t="s">
        <v>65</v>
      </c>
      <c r="L85" s="77">
        <v>85</v>
      </c>
      <c r="M85" s="77"/>
      <c r="N85" s="72"/>
      <c r="O85" s="79" t="s">
        <v>999</v>
      </c>
      <c r="P85" s="81">
        <v>43165.688645833332</v>
      </c>
      <c r="Q85" s="79" t="s">
        <v>1015</v>
      </c>
      <c r="R85" s="79"/>
      <c r="S85" s="79"/>
      <c r="T85" s="79" t="s">
        <v>2661</v>
      </c>
      <c r="U85" s="79"/>
      <c r="V85" s="83" t="s">
        <v>3513</v>
      </c>
      <c r="W85" s="81">
        <v>43165.688645833332</v>
      </c>
      <c r="X85" s="83" t="s">
        <v>3922</v>
      </c>
      <c r="Y85" s="79"/>
      <c r="Z85" s="79"/>
      <c r="AA85" s="85" t="s">
        <v>5130</v>
      </c>
      <c r="AB85" s="79"/>
      <c r="AC85" s="79" t="b">
        <v>0</v>
      </c>
      <c r="AD85" s="79">
        <v>0</v>
      </c>
      <c r="AE85" s="85" t="s">
        <v>6296</v>
      </c>
      <c r="AF85" s="79" t="b">
        <v>0</v>
      </c>
      <c r="AG85" s="79" t="s">
        <v>6304</v>
      </c>
      <c r="AH85" s="79"/>
      <c r="AI85" s="85" t="s">
        <v>6296</v>
      </c>
      <c r="AJ85" s="79" t="b">
        <v>0</v>
      </c>
      <c r="AK85" s="79">
        <v>101</v>
      </c>
      <c r="AL85" s="85" t="s">
        <v>5088</v>
      </c>
      <c r="AM85" s="79" t="s">
        <v>6328</v>
      </c>
      <c r="AN85" s="79" t="b">
        <v>0</v>
      </c>
      <c r="AO85" s="85" t="s">
        <v>5088</v>
      </c>
      <c r="AP85" s="79" t="s">
        <v>176</v>
      </c>
      <c r="AQ85" s="79">
        <v>0</v>
      </c>
      <c r="AR85" s="79">
        <v>0</v>
      </c>
      <c r="AS85" s="79"/>
      <c r="AT85" s="79"/>
      <c r="AU85" s="79"/>
      <c r="AV85" s="79"/>
      <c r="AW85" s="79"/>
      <c r="AX85" s="79"/>
      <c r="AY85" s="79"/>
      <c r="AZ85" s="79"/>
      <c r="BA85">
        <v>1</v>
      </c>
      <c r="BB85" s="78" t="str">
        <f>REPLACE(INDEX(GroupVertices[Group], MATCH(Edges[[#This Row],[Vertex 1]],GroupVertices[Vertex],0)),1,1,"")</f>
        <v>28</v>
      </c>
      <c r="BC85" s="78" t="str">
        <f>REPLACE(INDEX(GroupVertices[Group], MATCH(Edges[[#This Row],[Vertex 2]],GroupVertices[Vertex],0)),1,1,"")</f>
        <v>28</v>
      </c>
      <c r="BD85" s="48">
        <v>0</v>
      </c>
      <c r="BE85" s="49">
        <v>0</v>
      </c>
      <c r="BF85" s="48">
        <v>0</v>
      </c>
      <c r="BG85" s="49">
        <v>0</v>
      </c>
      <c r="BH85" s="48">
        <v>0</v>
      </c>
      <c r="BI85" s="49">
        <v>0</v>
      </c>
      <c r="BJ85" s="48">
        <v>21</v>
      </c>
      <c r="BK85" s="49">
        <v>100</v>
      </c>
      <c r="BL85" s="48">
        <v>21</v>
      </c>
    </row>
    <row r="86" spans="1:64" x14ac:dyDescent="0.25">
      <c r="A86" s="64" t="s">
        <v>254</v>
      </c>
      <c r="B86" s="64" t="s">
        <v>765</v>
      </c>
      <c r="C86" s="65" t="s">
        <v>15839</v>
      </c>
      <c r="D86" s="66">
        <v>3</v>
      </c>
      <c r="E86" s="67" t="s">
        <v>132</v>
      </c>
      <c r="F86" s="68">
        <v>35</v>
      </c>
      <c r="G86" s="65"/>
      <c r="H86" s="69"/>
      <c r="I86" s="70"/>
      <c r="J86" s="70"/>
      <c r="K86" s="34" t="s">
        <v>65</v>
      </c>
      <c r="L86" s="77">
        <v>86</v>
      </c>
      <c r="M86" s="77"/>
      <c r="N86" s="72"/>
      <c r="O86" s="79" t="s">
        <v>999</v>
      </c>
      <c r="P86" s="81">
        <v>43165.688784722224</v>
      </c>
      <c r="Q86" s="79" t="s">
        <v>1040</v>
      </c>
      <c r="R86" s="83" t="s">
        <v>2015</v>
      </c>
      <c r="S86" s="79" t="s">
        <v>2505</v>
      </c>
      <c r="T86" s="79"/>
      <c r="U86" s="79"/>
      <c r="V86" s="83" t="s">
        <v>3514</v>
      </c>
      <c r="W86" s="81">
        <v>43165.688784722224</v>
      </c>
      <c r="X86" s="83" t="s">
        <v>3923</v>
      </c>
      <c r="Y86" s="79"/>
      <c r="Z86" s="79"/>
      <c r="AA86" s="85" t="s">
        <v>5131</v>
      </c>
      <c r="AB86" s="79"/>
      <c r="AC86" s="79" t="b">
        <v>0</v>
      </c>
      <c r="AD86" s="79">
        <v>0</v>
      </c>
      <c r="AE86" s="85" t="s">
        <v>6296</v>
      </c>
      <c r="AF86" s="79" t="b">
        <v>0</v>
      </c>
      <c r="AG86" s="79" t="s">
        <v>6304</v>
      </c>
      <c r="AH86" s="79"/>
      <c r="AI86" s="85" t="s">
        <v>6296</v>
      </c>
      <c r="AJ86" s="79" t="b">
        <v>0</v>
      </c>
      <c r="AK86" s="79">
        <v>1</v>
      </c>
      <c r="AL86" s="85" t="s">
        <v>6220</v>
      </c>
      <c r="AM86" s="79" t="s">
        <v>6331</v>
      </c>
      <c r="AN86" s="79" t="b">
        <v>0</v>
      </c>
      <c r="AO86" s="85" t="s">
        <v>6220</v>
      </c>
      <c r="AP86" s="79" t="s">
        <v>176</v>
      </c>
      <c r="AQ86" s="79">
        <v>0</v>
      </c>
      <c r="AR86" s="79">
        <v>0</v>
      </c>
      <c r="AS86" s="79"/>
      <c r="AT86" s="79"/>
      <c r="AU86" s="79"/>
      <c r="AV86" s="79"/>
      <c r="AW86" s="79"/>
      <c r="AX86" s="79"/>
      <c r="AY86" s="79"/>
      <c r="AZ86" s="79"/>
      <c r="BA86">
        <v>1</v>
      </c>
      <c r="BB86" s="78" t="str">
        <f>REPLACE(INDEX(GroupVertices[Group], MATCH(Edges[[#This Row],[Vertex 1]],GroupVertices[Vertex],0)),1,1,"")</f>
        <v>2</v>
      </c>
      <c r="BC86" s="78" t="str">
        <f>REPLACE(INDEX(GroupVertices[Group], MATCH(Edges[[#This Row],[Vertex 2]],GroupVertices[Vertex],0)),1,1,"")</f>
        <v>2</v>
      </c>
      <c r="BD86" s="48"/>
      <c r="BE86" s="49"/>
      <c r="BF86" s="48"/>
      <c r="BG86" s="49"/>
      <c r="BH86" s="48"/>
      <c r="BI86" s="49"/>
      <c r="BJ86" s="48"/>
      <c r="BK86" s="49"/>
      <c r="BL86" s="48"/>
    </row>
    <row r="87" spans="1:64" x14ac:dyDescent="0.25">
      <c r="A87" s="64" t="s">
        <v>254</v>
      </c>
      <c r="B87" s="64" t="s">
        <v>754</v>
      </c>
      <c r="C87" s="65" t="s">
        <v>15839</v>
      </c>
      <c r="D87" s="66">
        <v>3</v>
      </c>
      <c r="E87" s="67" t="s">
        <v>132</v>
      </c>
      <c r="F87" s="68">
        <v>35</v>
      </c>
      <c r="G87" s="65"/>
      <c r="H87" s="69"/>
      <c r="I87" s="70"/>
      <c r="J87" s="70"/>
      <c r="K87" s="34" t="s">
        <v>65</v>
      </c>
      <c r="L87" s="77">
        <v>87</v>
      </c>
      <c r="M87" s="77"/>
      <c r="N87" s="72"/>
      <c r="O87" s="79" t="s">
        <v>999</v>
      </c>
      <c r="P87" s="81">
        <v>43165.688784722224</v>
      </c>
      <c r="Q87" s="79" t="s">
        <v>1040</v>
      </c>
      <c r="R87" s="83" t="s">
        <v>2015</v>
      </c>
      <c r="S87" s="79" t="s">
        <v>2505</v>
      </c>
      <c r="T87" s="79"/>
      <c r="U87" s="79"/>
      <c r="V87" s="83" t="s">
        <v>3514</v>
      </c>
      <c r="W87" s="81">
        <v>43165.688784722224</v>
      </c>
      <c r="X87" s="83" t="s">
        <v>3923</v>
      </c>
      <c r="Y87" s="79"/>
      <c r="Z87" s="79"/>
      <c r="AA87" s="85" t="s">
        <v>5131</v>
      </c>
      <c r="AB87" s="79"/>
      <c r="AC87" s="79" t="b">
        <v>0</v>
      </c>
      <c r="AD87" s="79">
        <v>0</v>
      </c>
      <c r="AE87" s="85" t="s">
        <v>6296</v>
      </c>
      <c r="AF87" s="79" t="b">
        <v>0</v>
      </c>
      <c r="AG87" s="79" t="s">
        <v>6304</v>
      </c>
      <c r="AH87" s="79"/>
      <c r="AI87" s="85" t="s">
        <v>6296</v>
      </c>
      <c r="AJ87" s="79" t="b">
        <v>0</v>
      </c>
      <c r="AK87" s="79">
        <v>1</v>
      </c>
      <c r="AL87" s="85" t="s">
        <v>6220</v>
      </c>
      <c r="AM87" s="79" t="s">
        <v>6331</v>
      </c>
      <c r="AN87" s="79" t="b">
        <v>0</v>
      </c>
      <c r="AO87" s="85" t="s">
        <v>6220</v>
      </c>
      <c r="AP87" s="79" t="s">
        <v>176</v>
      </c>
      <c r="AQ87" s="79">
        <v>0</v>
      </c>
      <c r="AR87" s="79">
        <v>0</v>
      </c>
      <c r="AS87" s="79"/>
      <c r="AT87" s="79"/>
      <c r="AU87" s="79"/>
      <c r="AV87" s="79"/>
      <c r="AW87" s="79"/>
      <c r="AX87" s="79"/>
      <c r="AY87" s="79"/>
      <c r="AZ87" s="79"/>
      <c r="BA87">
        <v>1</v>
      </c>
      <c r="BB87" s="78" t="str">
        <f>REPLACE(INDEX(GroupVertices[Group], MATCH(Edges[[#This Row],[Vertex 1]],GroupVertices[Vertex],0)),1,1,"")</f>
        <v>2</v>
      </c>
      <c r="BC87" s="78" t="str">
        <f>REPLACE(INDEX(GroupVertices[Group], MATCH(Edges[[#This Row],[Vertex 2]],GroupVertices[Vertex],0)),1,1,"")</f>
        <v>2</v>
      </c>
      <c r="BD87" s="48">
        <v>0</v>
      </c>
      <c r="BE87" s="49">
        <v>0</v>
      </c>
      <c r="BF87" s="48">
        <v>0</v>
      </c>
      <c r="BG87" s="49">
        <v>0</v>
      </c>
      <c r="BH87" s="48">
        <v>0</v>
      </c>
      <c r="BI87" s="49">
        <v>0</v>
      </c>
      <c r="BJ87" s="48">
        <v>15</v>
      </c>
      <c r="BK87" s="49">
        <v>100</v>
      </c>
      <c r="BL87" s="48">
        <v>15</v>
      </c>
    </row>
    <row r="88" spans="1:64" x14ac:dyDescent="0.25">
      <c r="A88" s="64" t="s">
        <v>255</v>
      </c>
      <c r="B88" s="64" t="s">
        <v>740</v>
      </c>
      <c r="C88" s="65" t="s">
        <v>15840</v>
      </c>
      <c r="D88" s="66">
        <v>3.5</v>
      </c>
      <c r="E88" s="67" t="s">
        <v>136</v>
      </c>
      <c r="F88" s="68">
        <v>33.357142857142854</v>
      </c>
      <c r="G88" s="65"/>
      <c r="H88" s="69"/>
      <c r="I88" s="70"/>
      <c r="J88" s="70"/>
      <c r="K88" s="34" t="s">
        <v>65</v>
      </c>
      <c r="L88" s="77">
        <v>88</v>
      </c>
      <c r="M88" s="77"/>
      <c r="N88" s="72"/>
      <c r="O88" s="79" t="s">
        <v>999</v>
      </c>
      <c r="P88" s="81">
        <v>43165.653090277781</v>
      </c>
      <c r="Q88" s="79" t="s">
        <v>1012</v>
      </c>
      <c r="R88" s="83" t="s">
        <v>1996</v>
      </c>
      <c r="S88" s="79" t="s">
        <v>2508</v>
      </c>
      <c r="T88" s="79" t="s">
        <v>2658</v>
      </c>
      <c r="U88" s="79"/>
      <c r="V88" s="83" t="s">
        <v>3515</v>
      </c>
      <c r="W88" s="81">
        <v>43165.653090277781</v>
      </c>
      <c r="X88" s="83" t="s">
        <v>3924</v>
      </c>
      <c r="Y88" s="79"/>
      <c r="Z88" s="79"/>
      <c r="AA88" s="85" t="s">
        <v>5132</v>
      </c>
      <c r="AB88" s="79"/>
      <c r="AC88" s="79" t="b">
        <v>0</v>
      </c>
      <c r="AD88" s="79">
        <v>0</v>
      </c>
      <c r="AE88" s="85" t="s">
        <v>6296</v>
      </c>
      <c r="AF88" s="79" t="b">
        <v>0</v>
      </c>
      <c r="AG88" s="79" t="s">
        <v>6304</v>
      </c>
      <c r="AH88" s="79"/>
      <c r="AI88" s="85" t="s">
        <v>6296</v>
      </c>
      <c r="AJ88" s="79" t="b">
        <v>0</v>
      </c>
      <c r="AK88" s="79">
        <v>7</v>
      </c>
      <c r="AL88" s="85" t="s">
        <v>6260</v>
      </c>
      <c r="AM88" s="79" t="s">
        <v>6333</v>
      </c>
      <c r="AN88" s="79" t="b">
        <v>0</v>
      </c>
      <c r="AO88" s="85" t="s">
        <v>6260</v>
      </c>
      <c r="AP88" s="79" t="s">
        <v>176</v>
      </c>
      <c r="AQ88" s="79">
        <v>0</v>
      </c>
      <c r="AR88" s="79">
        <v>0</v>
      </c>
      <c r="AS88" s="79"/>
      <c r="AT88" s="79"/>
      <c r="AU88" s="79"/>
      <c r="AV88" s="79"/>
      <c r="AW88" s="79"/>
      <c r="AX88" s="79"/>
      <c r="AY88" s="79"/>
      <c r="AZ88" s="79"/>
      <c r="BA88">
        <v>2</v>
      </c>
      <c r="BB88" s="78" t="str">
        <f>REPLACE(INDEX(GroupVertices[Group], MATCH(Edges[[#This Row],[Vertex 1]],GroupVertices[Vertex],0)),1,1,"")</f>
        <v>2</v>
      </c>
      <c r="BC88" s="78" t="str">
        <f>REPLACE(INDEX(GroupVertices[Group], MATCH(Edges[[#This Row],[Vertex 2]],GroupVertices[Vertex],0)),1,1,"")</f>
        <v>6</v>
      </c>
      <c r="BD88" s="48">
        <v>0</v>
      </c>
      <c r="BE88" s="49">
        <v>0</v>
      </c>
      <c r="BF88" s="48">
        <v>0</v>
      </c>
      <c r="BG88" s="49">
        <v>0</v>
      </c>
      <c r="BH88" s="48">
        <v>0</v>
      </c>
      <c r="BI88" s="49">
        <v>0</v>
      </c>
      <c r="BJ88" s="48">
        <v>13</v>
      </c>
      <c r="BK88" s="49">
        <v>100</v>
      </c>
      <c r="BL88" s="48">
        <v>13</v>
      </c>
    </row>
    <row r="89" spans="1:64" x14ac:dyDescent="0.25">
      <c r="A89" s="64" t="s">
        <v>255</v>
      </c>
      <c r="B89" s="64" t="s">
        <v>740</v>
      </c>
      <c r="C89" s="65" t="s">
        <v>15840</v>
      </c>
      <c r="D89" s="66">
        <v>3.5</v>
      </c>
      <c r="E89" s="67" t="s">
        <v>136</v>
      </c>
      <c r="F89" s="68">
        <v>33.357142857142854</v>
      </c>
      <c r="G89" s="65"/>
      <c r="H89" s="69"/>
      <c r="I89" s="70"/>
      <c r="J89" s="70"/>
      <c r="K89" s="34" t="s">
        <v>65</v>
      </c>
      <c r="L89" s="77">
        <v>89</v>
      </c>
      <c r="M89" s="77"/>
      <c r="N89" s="72"/>
      <c r="O89" s="79" t="s">
        <v>999</v>
      </c>
      <c r="P89" s="81">
        <v>43165.653784722221</v>
      </c>
      <c r="Q89" s="79" t="s">
        <v>1041</v>
      </c>
      <c r="R89" s="83" t="s">
        <v>2016</v>
      </c>
      <c r="S89" s="79" t="s">
        <v>2508</v>
      </c>
      <c r="T89" s="79" t="s">
        <v>2680</v>
      </c>
      <c r="U89" s="79"/>
      <c r="V89" s="83" t="s">
        <v>3515</v>
      </c>
      <c r="W89" s="81">
        <v>43165.653784722221</v>
      </c>
      <c r="X89" s="83" t="s">
        <v>3925</v>
      </c>
      <c r="Y89" s="79"/>
      <c r="Z89" s="79"/>
      <c r="AA89" s="85" t="s">
        <v>5133</v>
      </c>
      <c r="AB89" s="79"/>
      <c r="AC89" s="79" t="b">
        <v>0</v>
      </c>
      <c r="AD89" s="79">
        <v>0</v>
      </c>
      <c r="AE89" s="85" t="s">
        <v>6296</v>
      </c>
      <c r="AF89" s="79" t="b">
        <v>0</v>
      </c>
      <c r="AG89" s="79" t="s">
        <v>6304</v>
      </c>
      <c r="AH89" s="79"/>
      <c r="AI89" s="85" t="s">
        <v>6296</v>
      </c>
      <c r="AJ89" s="79" t="b">
        <v>0</v>
      </c>
      <c r="AK89" s="79">
        <v>5</v>
      </c>
      <c r="AL89" s="85" t="s">
        <v>6262</v>
      </c>
      <c r="AM89" s="79" t="s">
        <v>6333</v>
      </c>
      <c r="AN89" s="79" t="b">
        <v>0</v>
      </c>
      <c r="AO89" s="85" t="s">
        <v>6262</v>
      </c>
      <c r="AP89" s="79" t="s">
        <v>176</v>
      </c>
      <c r="AQ89" s="79">
        <v>0</v>
      </c>
      <c r="AR89" s="79">
        <v>0</v>
      </c>
      <c r="AS89" s="79"/>
      <c r="AT89" s="79"/>
      <c r="AU89" s="79"/>
      <c r="AV89" s="79"/>
      <c r="AW89" s="79"/>
      <c r="AX89" s="79"/>
      <c r="AY89" s="79"/>
      <c r="AZ89" s="79"/>
      <c r="BA89">
        <v>2</v>
      </c>
      <c r="BB89" s="78" t="str">
        <f>REPLACE(INDEX(GroupVertices[Group], MATCH(Edges[[#This Row],[Vertex 1]],GroupVertices[Vertex],0)),1,1,"")</f>
        <v>2</v>
      </c>
      <c r="BC89" s="78" t="str">
        <f>REPLACE(INDEX(GroupVertices[Group], MATCH(Edges[[#This Row],[Vertex 2]],GroupVertices[Vertex],0)),1,1,"")</f>
        <v>6</v>
      </c>
      <c r="BD89" s="48">
        <v>0</v>
      </c>
      <c r="BE89" s="49">
        <v>0</v>
      </c>
      <c r="BF89" s="48">
        <v>1</v>
      </c>
      <c r="BG89" s="49">
        <v>7.6923076923076925</v>
      </c>
      <c r="BH89" s="48">
        <v>0</v>
      </c>
      <c r="BI89" s="49">
        <v>0</v>
      </c>
      <c r="BJ89" s="48">
        <v>12</v>
      </c>
      <c r="BK89" s="49">
        <v>92.307692307692307</v>
      </c>
      <c r="BL89" s="48">
        <v>13</v>
      </c>
    </row>
    <row r="90" spans="1:64" x14ac:dyDescent="0.25">
      <c r="A90" s="64" t="s">
        <v>255</v>
      </c>
      <c r="B90" s="64" t="s">
        <v>765</v>
      </c>
      <c r="C90" s="65" t="s">
        <v>15839</v>
      </c>
      <c r="D90" s="66">
        <v>3</v>
      </c>
      <c r="E90" s="67" t="s">
        <v>132</v>
      </c>
      <c r="F90" s="68">
        <v>35</v>
      </c>
      <c r="G90" s="65"/>
      <c r="H90" s="69"/>
      <c r="I90" s="70"/>
      <c r="J90" s="70"/>
      <c r="K90" s="34" t="s">
        <v>65</v>
      </c>
      <c r="L90" s="77">
        <v>90</v>
      </c>
      <c r="M90" s="77"/>
      <c r="N90" s="72"/>
      <c r="O90" s="79" t="s">
        <v>999</v>
      </c>
      <c r="P90" s="81">
        <v>43165.667268518519</v>
      </c>
      <c r="Q90" s="79" t="s">
        <v>1042</v>
      </c>
      <c r="R90" s="83" t="s">
        <v>2017</v>
      </c>
      <c r="S90" s="79" t="s">
        <v>2519</v>
      </c>
      <c r="T90" s="79"/>
      <c r="U90" s="79"/>
      <c r="V90" s="83" t="s">
        <v>3515</v>
      </c>
      <c r="W90" s="81">
        <v>43165.667268518519</v>
      </c>
      <c r="X90" s="83" t="s">
        <v>3926</v>
      </c>
      <c r="Y90" s="79"/>
      <c r="Z90" s="79"/>
      <c r="AA90" s="85" t="s">
        <v>5134</v>
      </c>
      <c r="AB90" s="79"/>
      <c r="AC90" s="79" t="b">
        <v>0</v>
      </c>
      <c r="AD90" s="79">
        <v>0</v>
      </c>
      <c r="AE90" s="85" t="s">
        <v>6296</v>
      </c>
      <c r="AF90" s="79" t="b">
        <v>0</v>
      </c>
      <c r="AG90" s="79" t="s">
        <v>6304</v>
      </c>
      <c r="AH90" s="79"/>
      <c r="AI90" s="85" t="s">
        <v>6296</v>
      </c>
      <c r="AJ90" s="79" t="b">
        <v>0</v>
      </c>
      <c r="AK90" s="79">
        <v>27</v>
      </c>
      <c r="AL90" s="85" t="s">
        <v>6156</v>
      </c>
      <c r="AM90" s="79" t="s">
        <v>6333</v>
      </c>
      <c r="AN90" s="79" t="b">
        <v>0</v>
      </c>
      <c r="AO90" s="85" t="s">
        <v>6156</v>
      </c>
      <c r="AP90" s="79" t="s">
        <v>176</v>
      </c>
      <c r="AQ90" s="79">
        <v>0</v>
      </c>
      <c r="AR90" s="79">
        <v>0</v>
      </c>
      <c r="AS90" s="79"/>
      <c r="AT90" s="79"/>
      <c r="AU90" s="79"/>
      <c r="AV90" s="79"/>
      <c r="AW90" s="79"/>
      <c r="AX90" s="79"/>
      <c r="AY90" s="79"/>
      <c r="AZ90" s="79"/>
      <c r="BA90">
        <v>1</v>
      </c>
      <c r="BB90" s="78" t="str">
        <f>REPLACE(INDEX(GroupVertices[Group], MATCH(Edges[[#This Row],[Vertex 1]],GroupVertices[Vertex],0)),1,1,"")</f>
        <v>2</v>
      </c>
      <c r="BC90" s="78" t="str">
        <f>REPLACE(INDEX(GroupVertices[Group], MATCH(Edges[[#This Row],[Vertex 2]],GroupVertices[Vertex],0)),1,1,"")</f>
        <v>2</v>
      </c>
      <c r="BD90" s="48"/>
      <c r="BE90" s="49"/>
      <c r="BF90" s="48"/>
      <c r="BG90" s="49"/>
      <c r="BH90" s="48"/>
      <c r="BI90" s="49"/>
      <c r="BJ90" s="48"/>
      <c r="BK90" s="49"/>
      <c r="BL90" s="48"/>
    </row>
    <row r="91" spans="1:64" x14ac:dyDescent="0.25">
      <c r="A91" s="64" t="s">
        <v>255</v>
      </c>
      <c r="B91" s="64" t="s">
        <v>683</v>
      </c>
      <c r="C91" s="65" t="s">
        <v>15839</v>
      </c>
      <c r="D91" s="66">
        <v>3</v>
      </c>
      <c r="E91" s="67" t="s">
        <v>132</v>
      </c>
      <c r="F91" s="68">
        <v>35</v>
      </c>
      <c r="G91" s="65"/>
      <c r="H91" s="69"/>
      <c r="I91" s="70"/>
      <c r="J91" s="70"/>
      <c r="K91" s="34" t="s">
        <v>65</v>
      </c>
      <c r="L91" s="77">
        <v>91</v>
      </c>
      <c r="M91" s="77"/>
      <c r="N91" s="72"/>
      <c r="O91" s="79" t="s">
        <v>999</v>
      </c>
      <c r="P91" s="81">
        <v>43165.667268518519</v>
      </c>
      <c r="Q91" s="79" t="s">
        <v>1042</v>
      </c>
      <c r="R91" s="83" t="s">
        <v>2017</v>
      </c>
      <c r="S91" s="79" t="s">
        <v>2519</v>
      </c>
      <c r="T91" s="79"/>
      <c r="U91" s="79"/>
      <c r="V91" s="83" t="s">
        <v>3515</v>
      </c>
      <c r="W91" s="81">
        <v>43165.667268518519</v>
      </c>
      <c r="X91" s="83" t="s">
        <v>3926</v>
      </c>
      <c r="Y91" s="79"/>
      <c r="Z91" s="79"/>
      <c r="AA91" s="85" t="s">
        <v>5134</v>
      </c>
      <c r="AB91" s="79"/>
      <c r="AC91" s="79" t="b">
        <v>0</v>
      </c>
      <c r="AD91" s="79">
        <v>0</v>
      </c>
      <c r="AE91" s="85" t="s">
        <v>6296</v>
      </c>
      <c r="AF91" s="79" t="b">
        <v>0</v>
      </c>
      <c r="AG91" s="79" t="s">
        <v>6304</v>
      </c>
      <c r="AH91" s="79"/>
      <c r="AI91" s="85" t="s">
        <v>6296</v>
      </c>
      <c r="AJ91" s="79" t="b">
        <v>0</v>
      </c>
      <c r="AK91" s="79">
        <v>27</v>
      </c>
      <c r="AL91" s="85" t="s">
        <v>6156</v>
      </c>
      <c r="AM91" s="79" t="s">
        <v>6333</v>
      </c>
      <c r="AN91" s="79" t="b">
        <v>0</v>
      </c>
      <c r="AO91" s="85" t="s">
        <v>6156</v>
      </c>
      <c r="AP91" s="79" t="s">
        <v>176</v>
      </c>
      <c r="AQ91" s="79">
        <v>0</v>
      </c>
      <c r="AR91" s="79">
        <v>0</v>
      </c>
      <c r="AS91" s="79"/>
      <c r="AT91" s="79"/>
      <c r="AU91" s="79"/>
      <c r="AV91" s="79"/>
      <c r="AW91" s="79"/>
      <c r="AX91" s="79"/>
      <c r="AY91" s="79"/>
      <c r="AZ91" s="79"/>
      <c r="BA91">
        <v>1</v>
      </c>
      <c r="BB91" s="78" t="str">
        <f>REPLACE(INDEX(GroupVertices[Group], MATCH(Edges[[#This Row],[Vertex 1]],GroupVertices[Vertex],0)),1,1,"")</f>
        <v>2</v>
      </c>
      <c r="BC91" s="78" t="str">
        <f>REPLACE(INDEX(GroupVertices[Group], MATCH(Edges[[#This Row],[Vertex 2]],GroupVertices[Vertex],0)),1,1,"")</f>
        <v>2</v>
      </c>
      <c r="BD91" s="48">
        <v>0</v>
      </c>
      <c r="BE91" s="49">
        <v>0</v>
      </c>
      <c r="BF91" s="48">
        <v>0</v>
      </c>
      <c r="BG91" s="49">
        <v>0</v>
      </c>
      <c r="BH91" s="48">
        <v>0</v>
      </c>
      <c r="BI91" s="49">
        <v>0</v>
      </c>
      <c r="BJ91" s="48">
        <v>16</v>
      </c>
      <c r="BK91" s="49">
        <v>100</v>
      </c>
      <c r="BL91" s="48">
        <v>16</v>
      </c>
    </row>
    <row r="92" spans="1:64" x14ac:dyDescent="0.25">
      <c r="A92" s="64" t="s">
        <v>255</v>
      </c>
      <c r="B92" s="64" t="s">
        <v>764</v>
      </c>
      <c r="C92" s="65" t="s">
        <v>15839</v>
      </c>
      <c r="D92" s="66">
        <v>3</v>
      </c>
      <c r="E92" s="67" t="s">
        <v>132</v>
      </c>
      <c r="F92" s="68">
        <v>35</v>
      </c>
      <c r="G92" s="65"/>
      <c r="H92" s="69"/>
      <c r="I92" s="70"/>
      <c r="J92" s="70"/>
      <c r="K92" s="34" t="s">
        <v>65</v>
      </c>
      <c r="L92" s="77">
        <v>92</v>
      </c>
      <c r="M92" s="77"/>
      <c r="N92" s="72"/>
      <c r="O92" s="79" t="s">
        <v>999</v>
      </c>
      <c r="P92" s="81">
        <v>43165.688842592594</v>
      </c>
      <c r="Q92" s="79" t="s">
        <v>1043</v>
      </c>
      <c r="R92" s="83" t="s">
        <v>2018</v>
      </c>
      <c r="S92" s="79" t="s">
        <v>2508</v>
      </c>
      <c r="T92" s="79" t="s">
        <v>2681</v>
      </c>
      <c r="U92" s="79"/>
      <c r="V92" s="83" t="s">
        <v>3515</v>
      </c>
      <c r="W92" s="81">
        <v>43165.688842592594</v>
      </c>
      <c r="X92" s="83" t="s">
        <v>3927</v>
      </c>
      <c r="Y92" s="79"/>
      <c r="Z92" s="79"/>
      <c r="AA92" s="85" t="s">
        <v>5135</v>
      </c>
      <c r="AB92" s="79"/>
      <c r="AC92" s="79" t="b">
        <v>0</v>
      </c>
      <c r="AD92" s="79">
        <v>0</v>
      </c>
      <c r="AE92" s="85" t="s">
        <v>6296</v>
      </c>
      <c r="AF92" s="79" t="b">
        <v>0</v>
      </c>
      <c r="AG92" s="79" t="s">
        <v>6304</v>
      </c>
      <c r="AH92" s="79"/>
      <c r="AI92" s="85" t="s">
        <v>6296</v>
      </c>
      <c r="AJ92" s="79" t="b">
        <v>0</v>
      </c>
      <c r="AK92" s="79">
        <v>2</v>
      </c>
      <c r="AL92" s="85" t="s">
        <v>6126</v>
      </c>
      <c r="AM92" s="79" t="s">
        <v>6333</v>
      </c>
      <c r="AN92" s="79" t="b">
        <v>0</v>
      </c>
      <c r="AO92" s="85" t="s">
        <v>6126</v>
      </c>
      <c r="AP92" s="79" t="s">
        <v>176</v>
      </c>
      <c r="AQ92" s="79">
        <v>0</v>
      </c>
      <c r="AR92" s="79">
        <v>0</v>
      </c>
      <c r="AS92" s="79"/>
      <c r="AT92" s="79"/>
      <c r="AU92" s="79"/>
      <c r="AV92" s="79"/>
      <c r="AW92" s="79"/>
      <c r="AX92" s="79"/>
      <c r="AY92" s="79"/>
      <c r="AZ92" s="79"/>
      <c r="BA92">
        <v>1</v>
      </c>
      <c r="BB92" s="78" t="str">
        <f>REPLACE(INDEX(GroupVertices[Group], MATCH(Edges[[#This Row],[Vertex 1]],GroupVertices[Vertex],0)),1,1,"")</f>
        <v>2</v>
      </c>
      <c r="BC92" s="78" t="str">
        <f>REPLACE(INDEX(GroupVertices[Group], MATCH(Edges[[#This Row],[Vertex 2]],GroupVertices[Vertex],0)),1,1,"")</f>
        <v>6</v>
      </c>
      <c r="BD92" s="48">
        <v>1</v>
      </c>
      <c r="BE92" s="49">
        <v>9.0909090909090917</v>
      </c>
      <c r="BF92" s="48">
        <v>0</v>
      </c>
      <c r="BG92" s="49">
        <v>0</v>
      </c>
      <c r="BH92" s="48">
        <v>0</v>
      </c>
      <c r="BI92" s="49">
        <v>0</v>
      </c>
      <c r="BJ92" s="48">
        <v>10</v>
      </c>
      <c r="BK92" s="49">
        <v>90.909090909090907</v>
      </c>
      <c r="BL92" s="48">
        <v>11</v>
      </c>
    </row>
    <row r="93" spans="1:64" x14ac:dyDescent="0.25">
      <c r="A93" s="64" t="s">
        <v>256</v>
      </c>
      <c r="B93" s="64" t="s">
        <v>256</v>
      </c>
      <c r="C93" s="65" t="s">
        <v>15839</v>
      </c>
      <c r="D93" s="66">
        <v>3</v>
      </c>
      <c r="E93" s="67" t="s">
        <v>132</v>
      </c>
      <c r="F93" s="68">
        <v>35</v>
      </c>
      <c r="G93" s="65"/>
      <c r="H93" s="69"/>
      <c r="I93" s="70"/>
      <c r="J93" s="70"/>
      <c r="K93" s="34" t="s">
        <v>65</v>
      </c>
      <c r="L93" s="77">
        <v>93</v>
      </c>
      <c r="M93" s="77"/>
      <c r="N93" s="72"/>
      <c r="O93" s="79" t="s">
        <v>176</v>
      </c>
      <c r="P93" s="81">
        <v>43165.688888888886</v>
      </c>
      <c r="Q93" s="79" t="s">
        <v>1044</v>
      </c>
      <c r="R93" s="83" t="s">
        <v>2019</v>
      </c>
      <c r="S93" s="79" t="s">
        <v>2505</v>
      </c>
      <c r="T93" s="79" t="s">
        <v>2682</v>
      </c>
      <c r="U93" s="79"/>
      <c r="V93" s="83" t="s">
        <v>3516</v>
      </c>
      <c r="W93" s="81">
        <v>43165.688888888886</v>
      </c>
      <c r="X93" s="83" t="s">
        <v>3928</v>
      </c>
      <c r="Y93" s="79"/>
      <c r="Z93" s="79"/>
      <c r="AA93" s="85" t="s">
        <v>5136</v>
      </c>
      <c r="AB93" s="79"/>
      <c r="AC93" s="79" t="b">
        <v>0</v>
      </c>
      <c r="AD93" s="79">
        <v>1</v>
      </c>
      <c r="AE93" s="85" t="s">
        <v>6296</v>
      </c>
      <c r="AF93" s="79" t="b">
        <v>0</v>
      </c>
      <c r="AG93" s="79" t="s">
        <v>6304</v>
      </c>
      <c r="AH93" s="79"/>
      <c r="AI93" s="85" t="s">
        <v>6296</v>
      </c>
      <c r="AJ93" s="79" t="b">
        <v>0</v>
      </c>
      <c r="AK93" s="79">
        <v>0</v>
      </c>
      <c r="AL93" s="85" t="s">
        <v>6296</v>
      </c>
      <c r="AM93" s="79" t="s">
        <v>6330</v>
      </c>
      <c r="AN93" s="79" t="b">
        <v>0</v>
      </c>
      <c r="AO93" s="85" t="s">
        <v>5136</v>
      </c>
      <c r="AP93" s="79" t="s">
        <v>176</v>
      </c>
      <c r="AQ93" s="79">
        <v>0</v>
      </c>
      <c r="AR93" s="79">
        <v>0</v>
      </c>
      <c r="AS93" s="79"/>
      <c r="AT93" s="79"/>
      <c r="AU93" s="79"/>
      <c r="AV93" s="79"/>
      <c r="AW93" s="79"/>
      <c r="AX93" s="79"/>
      <c r="AY93" s="79"/>
      <c r="AZ93" s="79"/>
      <c r="BA93">
        <v>1</v>
      </c>
      <c r="BB93" s="78" t="str">
        <f>REPLACE(INDEX(GroupVertices[Group], MATCH(Edges[[#This Row],[Vertex 1]],GroupVertices[Vertex],0)),1,1,"")</f>
        <v>1</v>
      </c>
      <c r="BC93" s="78" t="str">
        <f>REPLACE(INDEX(GroupVertices[Group], MATCH(Edges[[#This Row],[Vertex 2]],GroupVertices[Vertex],0)),1,1,"")</f>
        <v>1</v>
      </c>
      <c r="BD93" s="48">
        <v>0</v>
      </c>
      <c r="BE93" s="49">
        <v>0</v>
      </c>
      <c r="BF93" s="48">
        <v>0</v>
      </c>
      <c r="BG93" s="49">
        <v>0</v>
      </c>
      <c r="BH93" s="48">
        <v>0</v>
      </c>
      <c r="BI93" s="49">
        <v>0</v>
      </c>
      <c r="BJ93" s="48">
        <v>16</v>
      </c>
      <c r="BK93" s="49">
        <v>100</v>
      </c>
      <c r="BL93" s="48">
        <v>16</v>
      </c>
    </row>
    <row r="94" spans="1:64" x14ac:dyDescent="0.25">
      <c r="A94" s="64" t="s">
        <v>257</v>
      </c>
      <c r="B94" s="64" t="s">
        <v>257</v>
      </c>
      <c r="C94" s="65" t="s">
        <v>15839</v>
      </c>
      <c r="D94" s="66">
        <v>3</v>
      </c>
      <c r="E94" s="67" t="s">
        <v>132</v>
      </c>
      <c r="F94" s="68">
        <v>35</v>
      </c>
      <c r="G94" s="65"/>
      <c r="H94" s="69"/>
      <c r="I94" s="70"/>
      <c r="J94" s="70"/>
      <c r="K94" s="34" t="s">
        <v>65</v>
      </c>
      <c r="L94" s="77">
        <v>94</v>
      </c>
      <c r="M94" s="77"/>
      <c r="N94" s="72"/>
      <c r="O94" s="79" t="s">
        <v>176</v>
      </c>
      <c r="P94" s="81">
        <v>43165.690104166664</v>
      </c>
      <c r="Q94" s="79" t="s">
        <v>1045</v>
      </c>
      <c r="R94" s="83" t="s">
        <v>2020</v>
      </c>
      <c r="S94" s="79" t="s">
        <v>2520</v>
      </c>
      <c r="T94" s="79" t="s">
        <v>2683</v>
      </c>
      <c r="U94" s="79"/>
      <c r="V94" s="83" t="s">
        <v>3517</v>
      </c>
      <c r="W94" s="81">
        <v>43165.690104166664</v>
      </c>
      <c r="X94" s="83" t="s">
        <v>3929</v>
      </c>
      <c r="Y94" s="79"/>
      <c r="Z94" s="79"/>
      <c r="AA94" s="85" t="s">
        <v>5137</v>
      </c>
      <c r="AB94" s="79"/>
      <c r="AC94" s="79" t="b">
        <v>0</v>
      </c>
      <c r="AD94" s="79">
        <v>1</v>
      </c>
      <c r="AE94" s="85" t="s">
        <v>6296</v>
      </c>
      <c r="AF94" s="79" t="b">
        <v>0</v>
      </c>
      <c r="AG94" s="79" t="s">
        <v>6304</v>
      </c>
      <c r="AH94" s="79"/>
      <c r="AI94" s="85" t="s">
        <v>6296</v>
      </c>
      <c r="AJ94" s="79" t="b">
        <v>0</v>
      </c>
      <c r="AK94" s="79">
        <v>0</v>
      </c>
      <c r="AL94" s="85" t="s">
        <v>6296</v>
      </c>
      <c r="AM94" s="79" t="s">
        <v>6341</v>
      </c>
      <c r="AN94" s="79" t="b">
        <v>0</v>
      </c>
      <c r="AO94" s="85" t="s">
        <v>5137</v>
      </c>
      <c r="AP94" s="79" t="s">
        <v>176</v>
      </c>
      <c r="AQ94" s="79">
        <v>0</v>
      </c>
      <c r="AR94" s="79">
        <v>0</v>
      </c>
      <c r="AS94" s="79"/>
      <c r="AT94" s="79"/>
      <c r="AU94" s="79"/>
      <c r="AV94" s="79"/>
      <c r="AW94" s="79"/>
      <c r="AX94" s="79"/>
      <c r="AY94" s="79"/>
      <c r="AZ94" s="79"/>
      <c r="BA94">
        <v>1</v>
      </c>
      <c r="BB94" s="78" t="str">
        <f>REPLACE(INDEX(GroupVertices[Group], MATCH(Edges[[#This Row],[Vertex 1]],GroupVertices[Vertex],0)),1,1,"")</f>
        <v>1</v>
      </c>
      <c r="BC94" s="78" t="str">
        <f>REPLACE(INDEX(GroupVertices[Group], MATCH(Edges[[#This Row],[Vertex 2]],GroupVertices[Vertex],0)),1,1,"")</f>
        <v>1</v>
      </c>
      <c r="BD94" s="48">
        <v>1</v>
      </c>
      <c r="BE94" s="49">
        <v>3.4482758620689653</v>
      </c>
      <c r="BF94" s="48">
        <v>0</v>
      </c>
      <c r="BG94" s="49">
        <v>0</v>
      </c>
      <c r="BH94" s="48">
        <v>0</v>
      </c>
      <c r="BI94" s="49">
        <v>0</v>
      </c>
      <c r="BJ94" s="48">
        <v>28</v>
      </c>
      <c r="BK94" s="49">
        <v>96.551724137931032</v>
      </c>
      <c r="BL94" s="48">
        <v>29</v>
      </c>
    </row>
    <row r="95" spans="1:64" x14ac:dyDescent="0.25">
      <c r="A95" s="64" t="s">
        <v>258</v>
      </c>
      <c r="B95" s="64" t="s">
        <v>820</v>
      </c>
      <c r="C95" s="65" t="s">
        <v>15839</v>
      </c>
      <c r="D95" s="66">
        <v>3</v>
      </c>
      <c r="E95" s="67" t="s">
        <v>132</v>
      </c>
      <c r="F95" s="68">
        <v>35</v>
      </c>
      <c r="G95" s="65"/>
      <c r="H95" s="69"/>
      <c r="I95" s="70"/>
      <c r="J95" s="70"/>
      <c r="K95" s="34" t="s">
        <v>65</v>
      </c>
      <c r="L95" s="77">
        <v>95</v>
      </c>
      <c r="M95" s="77"/>
      <c r="N95" s="72"/>
      <c r="O95" s="79" t="s">
        <v>999</v>
      </c>
      <c r="P95" s="81">
        <v>43165.395937499998</v>
      </c>
      <c r="Q95" s="79" t="s">
        <v>1046</v>
      </c>
      <c r="R95" s="83" t="s">
        <v>2021</v>
      </c>
      <c r="S95" s="79" t="s">
        <v>2505</v>
      </c>
      <c r="T95" s="79" t="s">
        <v>731</v>
      </c>
      <c r="U95" s="83" t="s">
        <v>3168</v>
      </c>
      <c r="V95" s="83" t="s">
        <v>3168</v>
      </c>
      <c r="W95" s="81">
        <v>43165.395937499998</v>
      </c>
      <c r="X95" s="83" t="s">
        <v>3930</v>
      </c>
      <c r="Y95" s="79"/>
      <c r="Z95" s="79"/>
      <c r="AA95" s="85" t="s">
        <v>5138</v>
      </c>
      <c r="AB95" s="79"/>
      <c r="AC95" s="79" t="b">
        <v>0</v>
      </c>
      <c r="AD95" s="79">
        <v>0</v>
      </c>
      <c r="AE95" s="85" t="s">
        <v>6296</v>
      </c>
      <c r="AF95" s="79" t="b">
        <v>0</v>
      </c>
      <c r="AG95" s="79" t="s">
        <v>6305</v>
      </c>
      <c r="AH95" s="79"/>
      <c r="AI95" s="85" t="s">
        <v>6296</v>
      </c>
      <c r="AJ95" s="79" t="b">
        <v>0</v>
      </c>
      <c r="AK95" s="79">
        <v>1</v>
      </c>
      <c r="AL95" s="85" t="s">
        <v>6296</v>
      </c>
      <c r="AM95" s="79" t="s">
        <v>6330</v>
      </c>
      <c r="AN95" s="79" t="b">
        <v>0</v>
      </c>
      <c r="AO95" s="85" t="s">
        <v>5138</v>
      </c>
      <c r="AP95" s="79" t="s">
        <v>6415</v>
      </c>
      <c r="AQ95" s="79">
        <v>0</v>
      </c>
      <c r="AR95" s="79">
        <v>0</v>
      </c>
      <c r="AS95" s="79"/>
      <c r="AT95" s="79"/>
      <c r="AU95" s="79"/>
      <c r="AV95" s="79"/>
      <c r="AW95" s="79"/>
      <c r="AX95" s="79"/>
      <c r="AY95" s="79"/>
      <c r="AZ95" s="79"/>
      <c r="BA95">
        <v>1</v>
      </c>
      <c r="BB95" s="78" t="str">
        <f>REPLACE(INDEX(GroupVertices[Group], MATCH(Edges[[#This Row],[Vertex 1]],GroupVertices[Vertex],0)),1,1,"")</f>
        <v>21</v>
      </c>
      <c r="BC95" s="78" t="str">
        <f>REPLACE(INDEX(GroupVertices[Group], MATCH(Edges[[#This Row],[Vertex 2]],GroupVertices[Vertex],0)),1,1,"")</f>
        <v>21</v>
      </c>
      <c r="BD95" s="48"/>
      <c r="BE95" s="49"/>
      <c r="BF95" s="48"/>
      <c r="BG95" s="49"/>
      <c r="BH95" s="48"/>
      <c r="BI95" s="49"/>
      <c r="BJ95" s="48"/>
      <c r="BK95" s="49"/>
      <c r="BL95" s="48"/>
    </row>
    <row r="96" spans="1:64" x14ac:dyDescent="0.25">
      <c r="A96" s="64" t="s">
        <v>258</v>
      </c>
      <c r="B96" s="64" t="s">
        <v>821</v>
      </c>
      <c r="C96" s="65" t="s">
        <v>15839</v>
      </c>
      <c r="D96" s="66">
        <v>3</v>
      </c>
      <c r="E96" s="67" t="s">
        <v>132</v>
      </c>
      <c r="F96" s="68">
        <v>35</v>
      </c>
      <c r="G96" s="65"/>
      <c r="H96" s="69"/>
      <c r="I96" s="70"/>
      <c r="J96" s="70"/>
      <c r="K96" s="34" t="s">
        <v>65</v>
      </c>
      <c r="L96" s="77">
        <v>96</v>
      </c>
      <c r="M96" s="77"/>
      <c r="N96" s="72"/>
      <c r="O96" s="79" t="s">
        <v>999</v>
      </c>
      <c r="P96" s="81">
        <v>43165.395937499998</v>
      </c>
      <c r="Q96" s="79" t="s">
        <v>1046</v>
      </c>
      <c r="R96" s="83" t="s">
        <v>2021</v>
      </c>
      <c r="S96" s="79" t="s">
        <v>2505</v>
      </c>
      <c r="T96" s="79" t="s">
        <v>731</v>
      </c>
      <c r="U96" s="83" t="s">
        <v>3168</v>
      </c>
      <c r="V96" s="83" t="s">
        <v>3168</v>
      </c>
      <c r="W96" s="81">
        <v>43165.395937499998</v>
      </c>
      <c r="X96" s="83" t="s">
        <v>3930</v>
      </c>
      <c r="Y96" s="79"/>
      <c r="Z96" s="79"/>
      <c r="AA96" s="85" t="s">
        <v>5138</v>
      </c>
      <c r="AB96" s="79"/>
      <c r="AC96" s="79" t="b">
        <v>0</v>
      </c>
      <c r="AD96" s="79">
        <v>0</v>
      </c>
      <c r="AE96" s="85" t="s">
        <v>6296</v>
      </c>
      <c r="AF96" s="79" t="b">
        <v>0</v>
      </c>
      <c r="AG96" s="79" t="s">
        <v>6305</v>
      </c>
      <c r="AH96" s="79"/>
      <c r="AI96" s="85" t="s">
        <v>6296</v>
      </c>
      <c r="AJ96" s="79" t="b">
        <v>0</v>
      </c>
      <c r="AK96" s="79">
        <v>1</v>
      </c>
      <c r="AL96" s="85" t="s">
        <v>6296</v>
      </c>
      <c r="AM96" s="79" t="s">
        <v>6330</v>
      </c>
      <c r="AN96" s="79" t="b">
        <v>0</v>
      </c>
      <c r="AO96" s="85" t="s">
        <v>5138</v>
      </c>
      <c r="AP96" s="79" t="s">
        <v>6415</v>
      </c>
      <c r="AQ96" s="79">
        <v>0</v>
      </c>
      <c r="AR96" s="79">
        <v>0</v>
      </c>
      <c r="AS96" s="79"/>
      <c r="AT96" s="79"/>
      <c r="AU96" s="79"/>
      <c r="AV96" s="79"/>
      <c r="AW96" s="79"/>
      <c r="AX96" s="79"/>
      <c r="AY96" s="79"/>
      <c r="AZ96" s="79"/>
      <c r="BA96">
        <v>1</v>
      </c>
      <c r="BB96" s="78" t="str">
        <f>REPLACE(INDEX(GroupVertices[Group], MATCH(Edges[[#This Row],[Vertex 1]],GroupVertices[Vertex],0)),1,1,"")</f>
        <v>21</v>
      </c>
      <c r="BC96" s="78" t="str">
        <f>REPLACE(INDEX(GroupVertices[Group], MATCH(Edges[[#This Row],[Vertex 2]],GroupVertices[Vertex],0)),1,1,"")</f>
        <v>21</v>
      </c>
      <c r="BD96" s="48">
        <v>0</v>
      </c>
      <c r="BE96" s="49">
        <v>0</v>
      </c>
      <c r="BF96" s="48">
        <v>0</v>
      </c>
      <c r="BG96" s="49">
        <v>0</v>
      </c>
      <c r="BH96" s="48">
        <v>0</v>
      </c>
      <c r="BI96" s="49">
        <v>0</v>
      </c>
      <c r="BJ96" s="48">
        <v>25</v>
      </c>
      <c r="BK96" s="49">
        <v>100</v>
      </c>
      <c r="BL96" s="48">
        <v>25</v>
      </c>
    </row>
    <row r="97" spans="1:64" x14ac:dyDescent="0.25">
      <c r="A97" s="64" t="s">
        <v>259</v>
      </c>
      <c r="B97" s="64" t="s">
        <v>258</v>
      </c>
      <c r="C97" s="65" t="s">
        <v>15839</v>
      </c>
      <c r="D97" s="66">
        <v>3</v>
      </c>
      <c r="E97" s="67" t="s">
        <v>132</v>
      </c>
      <c r="F97" s="68">
        <v>35</v>
      </c>
      <c r="G97" s="65"/>
      <c r="H97" s="69"/>
      <c r="I97" s="70"/>
      <c r="J97" s="70"/>
      <c r="K97" s="34" t="s">
        <v>65</v>
      </c>
      <c r="L97" s="77">
        <v>97</v>
      </c>
      <c r="M97" s="77"/>
      <c r="N97" s="72"/>
      <c r="O97" s="79" t="s">
        <v>999</v>
      </c>
      <c r="P97" s="81">
        <v>43165.691331018519</v>
      </c>
      <c r="Q97" s="79" t="s">
        <v>1047</v>
      </c>
      <c r="R97" s="79"/>
      <c r="S97" s="79"/>
      <c r="T97" s="79"/>
      <c r="U97" s="79"/>
      <c r="V97" s="83" t="s">
        <v>3518</v>
      </c>
      <c r="W97" s="81">
        <v>43165.691331018519</v>
      </c>
      <c r="X97" s="83" t="s">
        <v>3931</v>
      </c>
      <c r="Y97" s="79"/>
      <c r="Z97" s="79"/>
      <c r="AA97" s="85" t="s">
        <v>5139</v>
      </c>
      <c r="AB97" s="79"/>
      <c r="AC97" s="79" t="b">
        <v>0</v>
      </c>
      <c r="AD97" s="79">
        <v>0</v>
      </c>
      <c r="AE97" s="85" t="s">
        <v>6296</v>
      </c>
      <c r="AF97" s="79" t="b">
        <v>0</v>
      </c>
      <c r="AG97" s="79" t="s">
        <v>6305</v>
      </c>
      <c r="AH97" s="79"/>
      <c r="AI97" s="85" t="s">
        <v>6296</v>
      </c>
      <c r="AJ97" s="79" t="b">
        <v>0</v>
      </c>
      <c r="AK97" s="79">
        <v>1</v>
      </c>
      <c r="AL97" s="85" t="s">
        <v>5138</v>
      </c>
      <c r="AM97" s="79" t="s">
        <v>6331</v>
      </c>
      <c r="AN97" s="79" t="b">
        <v>0</v>
      </c>
      <c r="AO97" s="85" t="s">
        <v>5138</v>
      </c>
      <c r="AP97" s="79" t="s">
        <v>176</v>
      </c>
      <c r="AQ97" s="79">
        <v>0</v>
      </c>
      <c r="AR97" s="79">
        <v>0</v>
      </c>
      <c r="AS97" s="79"/>
      <c r="AT97" s="79"/>
      <c r="AU97" s="79"/>
      <c r="AV97" s="79"/>
      <c r="AW97" s="79"/>
      <c r="AX97" s="79"/>
      <c r="AY97" s="79"/>
      <c r="AZ97" s="79"/>
      <c r="BA97">
        <v>1</v>
      </c>
      <c r="BB97" s="78" t="str">
        <f>REPLACE(INDEX(GroupVertices[Group], MATCH(Edges[[#This Row],[Vertex 1]],GroupVertices[Vertex],0)),1,1,"")</f>
        <v>21</v>
      </c>
      <c r="BC97" s="78" t="str">
        <f>REPLACE(INDEX(GroupVertices[Group], MATCH(Edges[[#This Row],[Vertex 2]],GroupVertices[Vertex],0)),1,1,"")</f>
        <v>21</v>
      </c>
      <c r="BD97" s="48"/>
      <c r="BE97" s="49"/>
      <c r="BF97" s="48"/>
      <c r="BG97" s="49"/>
      <c r="BH97" s="48"/>
      <c r="BI97" s="49"/>
      <c r="BJ97" s="48"/>
      <c r="BK97" s="49"/>
      <c r="BL97" s="48"/>
    </row>
    <row r="98" spans="1:64" x14ac:dyDescent="0.25">
      <c r="A98" s="64" t="s">
        <v>259</v>
      </c>
      <c r="B98" s="64" t="s">
        <v>820</v>
      </c>
      <c r="C98" s="65" t="s">
        <v>15839</v>
      </c>
      <c r="D98" s="66">
        <v>3</v>
      </c>
      <c r="E98" s="67" t="s">
        <v>132</v>
      </c>
      <c r="F98" s="68">
        <v>35</v>
      </c>
      <c r="G98" s="65"/>
      <c r="H98" s="69"/>
      <c r="I98" s="70"/>
      <c r="J98" s="70"/>
      <c r="K98" s="34" t="s">
        <v>65</v>
      </c>
      <c r="L98" s="77">
        <v>98</v>
      </c>
      <c r="M98" s="77"/>
      <c r="N98" s="72"/>
      <c r="O98" s="79" t="s">
        <v>999</v>
      </c>
      <c r="P98" s="81">
        <v>43165.691331018519</v>
      </c>
      <c r="Q98" s="79" t="s">
        <v>1047</v>
      </c>
      <c r="R98" s="79"/>
      <c r="S98" s="79"/>
      <c r="T98" s="79"/>
      <c r="U98" s="79"/>
      <c r="V98" s="83" t="s">
        <v>3518</v>
      </c>
      <c r="W98" s="81">
        <v>43165.691331018519</v>
      </c>
      <c r="X98" s="83" t="s">
        <v>3931</v>
      </c>
      <c r="Y98" s="79"/>
      <c r="Z98" s="79"/>
      <c r="AA98" s="85" t="s">
        <v>5139</v>
      </c>
      <c r="AB98" s="79"/>
      <c r="AC98" s="79" t="b">
        <v>0</v>
      </c>
      <c r="AD98" s="79">
        <v>0</v>
      </c>
      <c r="AE98" s="85" t="s">
        <v>6296</v>
      </c>
      <c r="AF98" s="79" t="b">
        <v>0</v>
      </c>
      <c r="AG98" s="79" t="s">
        <v>6305</v>
      </c>
      <c r="AH98" s="79"/>
      <c r="AI98" s="85" t="s">
        <v>6296</v>
      </c>
      <c r="AJ98" s="79" t="b">
        <v>0</v>
      </c>
      <c r="AK98" s="79">
        <v>1</v>
      </c>
      <c r="AL98" s="85" t="s">
        <v>5138</v>
      </c>
      <c r="AM98" s="79" t="s">
        <v>6331</v>
      </c>
      <c r="AN98" s="79" t="b">
        <v>0</v>
      </c>
      <c r="AO98" s="85" t="s">
        <v>5138</v>
      </c>
      <c r="AP98" s="79" t="s">
        <v>176</v>
      </c>
      <c r="AQ98" s="79">
        <v>0</v>
      </c>
      <c r="AR98" s="79">
        <v>0</v>
      </c>
      <c r="AS98" s="79"/>
      <c r="AT98" s="79"/>
      <c r="AU98" s="79"/>
      <c r="AV98" s="79"/>
      <c r="AW98" s="79"/>
      <c r="AX98" s="79"/>
      <c r="AY98" s="79"/>
      <c r="AZ98" s="79"/>
      <c r="BA98">
        <v>1</v>
      </c>
      <c r="BB98" s="78" t="str">
        <f>REPLACE(INDEX(GroupVertices[Group], MATCH(Edges[[#This Row],[Vertex 1]],GroupVertices[Vertex],0)),1,1,"")</f>
        <v>21</v>
      </c>
      <c r="BC98" s="78" t="str">
        <f>REPLACE(INDEX(GroupVertices[Group], MATCH(Edges[[#This Row],[Vertex 2]],GroupVertices[Vertex],0)),1,1,"")</f>
        <v>21</v>
      </c>
      <c r="BD98" s="48"/>
      <c r="BE98" s="49"/>
      <c r="BF98" s="48"/>
      <c r="BG98" s="49"/>
      <c r="BH98" s="48"/>
      <c r="BI98" s="49"/>
      <c r="BJ98" s="48"/>
      <c r="BK98" s="49"/>
      <c r="BL98" s="48"/>
    </row>
    <row r="99" spans="1:64" x14ac:dyDescent="0.25">
      <c r="A99" s="64" t="s">
        <v>259</v>
      </c>
      <c r="B99" s="64" t="s">
        <v>821</v>
      </c>
      <c r="C99" s="65" t="s">
        <v>15839</v>
      </c>
      <c r="D99" s="66">
        <v>3</v>
      </c>
      <c r="E99" s="67" t="s">
        <v>132</v>
      </c>
      <c r="F99" s="68">
        <v>35</v>
      </c>
      <c r="G99" s="65"/>
      <c r="H99" s="69"/>
      <c r="I99" s="70"/>
      <c r="J99" s="70"/>
      <c r="K99" s="34" t="s">
        <v>65</v>
      </c>
      <c r="L99" s="77">
        <v>99</v>
      </c>
      <c r="M99" s="77"/>
      <c r="N99" s="72"/>
      <c r="O99" s="79" t="s">
        <v>999</v>
      </c>
      <c r="P99" s="81">
        <v>43165.691331018519</v>
      </c>
      <c r="Q99" s="79" t="s">
        <v>1047</v>
      </c>
      <c r="R99" s="79"/>
      <c r="S99" s="79"/>
      <c r="T99" s="79"/>
      <c r="U99" s="79"/>
      <c r="V99" s="83" t="s">
        <v>3518</v>
      </c>
      <c r="W99" s="81">
        <v>43165.691331018519</v>
      </c>
      <c r="X99" s="83" t="s">
        <v>3931</v>
      </c>
      <c r="Y99" s="79"/>
      <c r="Z99" s="79"/>
      <c r="AA99" s="85" t="s">
        <v>5139</v>
      </c>
      <c r="AB99" s="79"/>
      <c r="AC99" s="79" t="b">
        <v>0</v>
      </c>
      <c r="AD99" s="79">
        <v>0</v>
      </c>
      <c r="AE99" s="85" t="s">
        <v>6296</v>
      </c>
      <c r="AF99" s="79" t="b">
        <v>0</v>
      </c>
      <c r="AG99" s="79" t="s">
        <v>6305</v>
      </c>
      <c r="AH99" s="79"/>
      <c r="AI99" s="85" t="s">
        <v>6296</v>
      </c>
      <c r="AJ99" s="79" t="b">
        <v>0</v>
      </c>
      <c r="AK99" s="79">
        <v>1</v>
      </c>
      <c r="AL99" s="85" t="s">
        <v>5138</v>
      </c>
      <c r="AM99" s="79" t="s">
        <v>6331</v>
      </c>
      <c r="AN99" s="79" t="b">
        <v>0</v>
      </c>
      <c r="AO99" s="85" t="s">
        <v>5138</v>
      </c>
      <c r="AP99" s="79" t="s">
        <v>176</v>
      </c>
      <c r="AQ99" s="79">
        <v>0</v>
      </c>
      <c r="AR99" s="79">
        <v>0</v>
      </c>
      <c r="AS99" s="79"/>
      <c r="AT99" s="79"/>
      <c r="AU99" s="79"/>
      <c r="AV99" s="79"/>
      <c r="AW99" s="79"/>
      <c r="AX99" s="79"/>
      <c r="AY99" s="79"/>
      <c r="AZ99" s="79"/>
      <c r="BA99">
        <v>1</v>
      </c>
      <c r="BB99" s="78" t="str">
        <f>REPLACE(INDEX(GroupVertices[Group], MATCH(Edges[[#This Row],[Vertex 1]],GroupVertices[Vertex],0)),1,1,"")</f>
        <v>21</v>
      </c>
      <c r="BC99" s="78" t="str">
        <f>REPLACE(INDEX(GroupVertices[Group], MATCH(Edges[[#This Row],[Vertex 2]],GroupVertices[Vertex],0)),1,1,"")</f>
        <v>21</v>
      </c>
      <c r="BD99" s="48">
        <v>0</v>
      </c>
      <c r="BE99" s="49">
        <v>0</v>
      </c>
      <c r="BF99" s="48">
        <v>0</v>
      </c>
      <c r="BG99" s="49">
        <v>0</v>
      </c>
      <c r="BH99" s="48">
        <v>0</v>
      </c>
      <c r="BI99" s="49">
        <v>0</v>
      </c>
      <c r="BJ99" s="48">
        <v>19</v>
      </c>
      <c r="BK99" s="49">
        <v>100</v>
      </c>
      <c r="BL99" s="48">
        <v>19</v>
      </c>
    </row>
    <row r="100" spans="1:64" x14ac:dyDescent="0.25">
      <c r="A100" s="64" t="s">
        <v>260</v>
      </c>
      <c r="B100" s="64" t="s">
        <v>260</v>
      </c>
      <c r="C100" s="65" t="s">
        <v>15839</v>
      </c>
      <c r="D100" s="66">
        <v>3</v>
      </c>
      <c r="E100" s="67" t="s">
        <v>132</v>
      </c>
      <c r="F100" s="68">
        <v>35</v>
      </c>
      <c r="G100" s="65"/>
      <c r="H100" s="69"/>
      <c r="I100" s="70"/>
      <c r="J100" s="70"/>
      <c r="K100" s="34" t="s">
        <v>65</v>
      </c>
      <c r="L100" s="77">
        <v>100</v>
      </c>
      <c r="M100" s="77"/>
      <c r="N100" s="72"/>
      <c r="O100" s="79" t="s">
        <v>176</v>
      </c>
      <c r="P100" s="81">
        <v>43165.691886574074</v>
      </c>
      <c r="Q100" s="79" t="s">
        <v>1048</v>
      </c>
      <c r="R100" s="79"/>
      <c r="S100" s="79"/>
      <c r="T100" s="79" t="s">
        <v>2684</v>
      </c>
      <c r="U100" s="83" t="s">
        <v>3169</v>
      </c>
      <c r="V100" s="83" t="s">
        <v>3169</v>
      </c>
      <c r="W100" s="81">
        <v>43165.691886574074</v>
      </c>
      <c r="X100" s="83" t="s">
        <v>3932</v>
      </c>
      <c r="Y100" s="79"/>
      <c r="Z100" s="79"/>
      <c r="AA100" s="85" t="s">
        <v>5140</v>
      </c>
      <c r="AB100" s="79"/>
      <c r="AC100" s="79" t="b">
        <v>0</v>
      </c>
      <c r="AD100" s="79">
        <v>0</v>
      </c>
      <c r="AE100" s="85" t="s">
        <v>6296</v>
      </c>
      <c r="AF100" s="79" t="b">
        <v>0</v>
      </c>
      <c r="AG100" s="79" t="s">
        <v>6304</v>
      </c>
      <c r="AH100" s="79"/>
      <c r="AI100" s="85" t="s">
        <v>6296</v>
      </c>
      <c r="AJ100" s="79" t="b">
        <v>0</v>
      </c>
      <c r="AK100" s="79">
        <v>0</v>
      </c>
      <c r="AL100" s="85" t="s">
        <v>6296</v>
      </c>
      <c r="AM100" s="79" t="s">
        <v>6330</v>
      </c>
      <c r="AN100" s="79" t="b">
        <v>0</v>
      </c>
      <c r="AO100" s="85" t="s">
        <v>5140</v>
      </c>
      <c r="AP100" s="79" t="s">
        <v>176</v>
      </c>
      <c r="AQ100" s="79">
        <v>0</v>
      </c>
      <c r="AR100" s="79">
        <v>0</v>
      </c>
      <c r="AS100" s="79"/>
      <c r="AT100" s="79"/>
      <c r="AU100" s="79"/>
      <c r="AV100" s="79"/>
      <c r="AW100" s="79"/>
      <c r="AX100" s="79"/>
      <c r="AY100" s="79"/>
      <c r="AZ100" s="79"/>
      <c r="BA100">
        <v>1</v>
      </c>
      <c r="BB100" s="78" t="str">
        <f>REPLACE(INDEX(GroupVertices[Group], MATCH(Edges[[#This Row],[Vertex 1]],GroupVertices[Vertex],0)),1,1,"")</f>
        <v>1</v>
      </c>
      <c r="BC100" s="78" t="str">
        <f>REPLACE(INDEX(GroupVertices[Group], MATCH(Edges[[#This Row],[Vertex 2]],GroupVertices[Vertex],0)),1,1,"")</f>
        <v>1</v>
      </c>
      <c r="BD100" s="48">
        <v>1</v>
      </c>
      <c r="BE100" s="49">
        <v>9.0909090909090917</v>
      </c>
      <c r="BF100" s="48">
        <v>0</v>
      </c>
      <c r="BG100" s="49">
        <v>0</v>
      </c>
      <c r="BH100" s="48">
        <v>0</v>
      </c>
      <c r="BI100" s="49">
        <v>0</v>
      </c>
      <c r="BJ100" s="48">
        <v>10</v>
      </c>
      <c r="BK100" s="49">
        <v>90.909090909090907</v>
      </c>
      <c r="BL100" s="48">
        <v>11</v>
      </c>
    </row>
    <row r="101" spans="1:64" x14ac:dyDescent="0.25">
      <c r="A101" s="64" t="s">
        <v>261</v>
      </c>
      <c r="B101" s="64" t="s">
        <v>683</v>
      </c>
      <c r="C101" s="65" t="s">
        <v>15839</v>
      </c>
      <c r="D101" s="66">
        <v>3</v>
      </c>
      <c r="E101" s="67" t="s">
        <v>132</v>
      </c>
      <c r="F101" s="68">
        <v>35</v>
      </c>
      <c r="G101" s="65"/>
      <c r="H101" s="69"/>
      <c r="I101" s="70"/>
      <c r="J101" s="70"/>
      <c r="K101" s="34" t="s">
        <v>65</v>
      </c>
      <c r="L101" s="77">
        <v>101</v>
      </c>
      <c r="M101" s="77"/>
      <c r="N101" s="72"/>
      <c r="O101" s="79" t="s">
        <v>999</v>
      </c>
      <c r="P101" s="81">
        <v>43165.694421296299</v>
      </c>
      <c r="Q101" s="79" t="s">
        <v>1049</v>
      </c>
      <c r="R101" s="83" t="s">
        <v>2022</v>
      </c>
      <c r="S101" s="79" t="s">
        <v>2519</v>
      </c>
      <c r="T101" s="79" t="s">
        <v>2685</v>
      </c>
      <c r="U101" s="79"/>
      <c r="V101" s="83" t="s">
        <v>3519</v>
      </c>
      <c r="W101" s="81">
        <v>43165.694421296299</v>
      </c>
      <c r="X101" s="83" t="s">
        <v>3933</v>
      </c>
      <c r="Y101" s="79"/>
      <c r="Z101" s="79"/>
      <c r="AA101" s="85" t="s">
        <v>5141</v>
      </c>
      <c r="AB101" s="79"/>
      <c r="AC101" s="79" t="b">
        <v>0</v>
      </c>
      <c r="AD101" s="79">
        <v>0</v>
      </c>
      <c r="AE101" s="85" t="s">
        <v>6296</v>
      </c>
      <c r="AF101" s="79" t="b">
        <v>0</v>
      </c>
      <c r="AG101" s="79" t="s">
        <v>6304</v>
      </c>
      <c r="AH101" s="79"/>
      <c r="AI101" s="85" t="s">
        <v>6296</v>
      </c>
      <c r="AJ101" s="79" t="b">
        <v>0</v>
      </c>
      <c r="AK101" s="79">
        <v>1</v>
      </c>
      <c r="AL101" s="85" t="s">
        <v>6176</v>
      </c>
      <c r="AM101" s="79" t="s">
        <v>6328</v>
      </c>
      <c r="AN101" s="79" t="b">
        <v>0</v>
      </c>
      <c r="AO101" s="85" t="s">
        <v>6176</v>
      </c>
      <c r="AP101" s="79" t="s">
        <v>176</v>
      </c>
      <c r="AQ101" s="79">
        <v>0</v>
      </c>
      <c r="AR101" s="79">
        <v>0</v>
      </c>
      <c r="AS101" s="79"/>
      <c r="AT101" s="79"/>
      <c r="AU101" s="79"/>
      <c r="AV101" s="79"/>
      <c r="AW101" s="79"/>
      <c r="AX101" s="79"/>
      <c r="AY101" s="79"/>
      <c r="AZ101" s="79"/>
      <c r="BA101">
        <v>1</v>
      </c>
      <c r="BB101" s="78" t="str">
        <f>REPLACE(INDEX(GroupVertices[Group], MATCH(Edges[[#This Row],[Vertex 1]],GroupVertices[Vertex],0)),1,1,"")</f>
        <v>2</v>
      </c>
      <c r="BC101" s="78" t="str">
        <f>REPLACE(INDEX(GroupVertices[Group], MATCH(Edges[[#This Row],[Vertex 2]],GroupVertices[Vertex],0)),1,1,"")</f>
        <v>2</v>
      </c>
      <c r="BD101" s="48">
        <v>0</v>
      </c>
      <c r="BE101" s="49">
        <v>0</v>
      </c>
      <c r="BF101" s="48">
        <v>0</v>
      </c>
      <c r="BG101" s="49">
        <v>0</v>
      </c>
      <c r="BH101" s="48">
        <v>0</v>
      </c>
      <c r="BI101" s="49">
        <v>0</v>
      </c>
      <c r="BJ101" s="48">
        <v>17</v>
      </c>
      <c r="BK101" s="49">
        <v>100</v>
      </c>
      <c r="BL101" s="48">
        <v>17</v>
      </c>
    </row>
    <row r="102" spans="1:64" x14ac:dyDescent="0.25">
      <c r="A102" s="64" t="s">
        <v>262</v>
      </c>
      <c r="B102" s="64" t="s">
        <v>262</v>
      </c>
      <c r="C102" s="65" t="s">
        <v>15839</v>
      </c>
      <c r="D102" s="66">
        <v>3</v>
      </c>
      <c r="E102" s="67" t="s">
        <v>132</v>
      </c>
      <c r="F102" s="68">
        <v>35</v>
      </c>
      <c r="G102" s="65"/>
      <c r="H102" s="69"/>
      <c r="I102" s="70"/>
      <c r="J102" s="70"/>
      <c r="K102" s="34" t="s">
        <v>65</v>
      </c>
      <c r="L102" s="77">
        <v>102</v>
      </c>
      <c r="M102" s="77"/>
      <c r="N102" s="72"/>
      <c r="O102" s="79" t="s">
        <v>176</v>
      </c>
      <c r="P102" s="81">
        <v>43165.694745370369</v>
      </c>
      <c r="Q102" s="79" t="s">
        <v>1050</v>
      </c>
      <c r="R102" s="83" t="s">
        <v>2023</v>
      </c>
      <c r="S102" s="79" t="s">
        <v>2521</v>
      </c>
      <c r="T102" s="79" t="s">
        <v>2686</v>
      </c>
      <c r="U102" s="79"/>
      <c r="V102" s="83" t="s">
        <v>3520</v>
      </c>
      <c r="W102" s="81">
        <v>43165.694745370369</v>
      </c>
      <c r="X102" s="83" t="s">
        <v>3934</v>
      </c>
      <c r="Y102" s="79"/>
      <c r="Z102" s="79"/>
      <c r="AA102" s="85" t="s">
        <v>5142</v>
      </c>
      <c r="AB102" s="79"/>
      <c r="AC102" s="79" t="b">
        <v>0</v>
      </c>
      <c r="AD102" s="79">
        <v>0</v>
      </c>
      <c r="AE102" s="85" t="s">
        <v>6296</v>
      </c>
      <c r="AF102" s="79" t="b">
        <v>0</v>
      </c>
      <c r="AG102" s="79" t="s">
        <v>6303</v>
      </c>
      <c r="AH102" s="79"/>
      <c r="AI102" s="85" t="s">
        <v>6296</v>
      </c>
      <c r="AJ102" s="79" t="b">
        <v>0</v>
      </c>
      <c r="AK102" s="79">
        <v>0</v>
      </c>
      <c r="AL102" s="85" t="s">
        <v>6296</v>
      </c>
      <c r="AM102" s="79" t="s">
        <v>6342</v>
      </c>
      <c r="AN102" s="79" t="b">
        <v>0</v>
      </c>
      <c r="AO102" s="85" t="s">
        <v>5142</v>
      </c>
      <c r="AP102" s="79" t="s">
        <v>176</v>
      </c>
      <c r="AQ102" s="79">
        <v>0</v>
      </c>
      <c r="AR102" s="79">
        <v>0</v>
      </c>
      <c r="AS102" s="79"/>
      <c r="AT102" s="79"/>
      <c r="AU102" s="79"/>
      <c r="AV102" s="79"/>
      <c r="AW102" s="79"/>
      <c r="AX102" s="79"/>
      <c r="AY102" s="79"/>
      <c r="AZ102" s="79"/>
      <c r="BA102">
        <v>1</v>
      </c>
      <c r="BB102" s="78" t="str">
        <f>REPLACE(INDEX(GroupVertices[Group], MATCH(Edges[[#This Row],[Vertex 1]],GroupVertices[Vertex],0)),1,1,"")</f>
        <v>1</v>
      </c>
      <c r="BC102" s="78" t="str">
        <f>REPLACE(INDEX(GroupVertices[Group], MATCH(Edges[[#This Row],[Vertex 2]],GroupVertices[Vertex],0)),1,1,"")</f>
        <v>1</v>
      </c>
      <c r="BD102" s="48">
        <v>0</v>
      </c>
      <c r="BE102" s="49">
        <v>0</v>
      </c>
      <c r="BF102" s="48">
        <v>0</v>
      </c>
      <c r="BG102" s="49">
        <v>0</v>
      </c>
      <c r="BH102" s="48">
        <v>0</v>
      </c>
      <c r="BI102" s="49">
        <v>0</v>
      </c>
      <c r="BJ102" s="48">
        <v>9</v>
      </c>
      <c r="BK102" s="49">
        <v>100</v>
      </c>
      <c r="BL102" s="48">
        <v>9</v>
      </c>
    </row>
    <row r="103" spans="1:64" x14ac:dyDescent="0.25">
      <c r="A103" s="64" t="s">
        <v>263</v>
      </c>
      <c r="B103" s="64" t="s">
        <v>318</v>
      </c>
      <c r="C103" s="65" t="s">
        <v>15839</v>
      </c>
      <c r="D103" s="66">
        <v>3</v>
      </c>
      <c r="E103" s="67" t="s">
        <v>132</v>
      </c>
      <c r="F103" s="68">
        <v>35</v>
      </c>
      <c r="G103" s="65"/>
      <c r="H103" s="69"/>
      <c r="I103" s="70"/>
      <c r="J103" s="70"/>
      <c r="K103" s="34" t="s">
        <v>65</v>
      </c>
      <c r="L103" s="77">
        <v>103</v>
      </c>
      <c r="M103" s="77"/>
      <c r="N103" s="72"/>
      <c r="O103" s="79" t="s">
        <v>999</v>
      </c>
      <c r="P103" s="81">
        <v>43166.654398148145</v>
      </c>
      <c r="Q103" s="79" t="s">
        <v>1051</v>
      </c>
      <c r="R103" s="79"/>
      <c r="S103" s="79"/>
      <c r="T103" s="79" t="s">
        <v>2657</v>
      </c>
      <c r="U103" s="79"/>
      <c r="V103" s="83" t="s">
        <v>3521</v>
      </c>
      <c r="W103" s="81">
        <v>43166.654398148145</v>
      </c>
      <c r="X103" s="83" t="s">
        <v>3935</v>
      </c>
      <c r="Y103" s="79"/>
      <c r="Z103" s="79"/>
      <c r="AA103" s="85" t="s">
        <v>5143</v>
      </c>
      <c r="AB103" s="79"/>
      <c r="AC103" s="79" t="b">
        <v>0</v>
      </c>
      <c r="AD103" s="79">
        <v>0</v>
      </c>
      <c r="AE103" s="85" t="s">
        <v>6296</v>
      </c>
      <c r="AF103" s="79" t="b">
        <v>0</v>
      </c>
      <c r="AG103" s="79" t="s">
        <v>6304</v>
      </c>
      <c r="AH103" s="79"/>
      <c r="AI103" s="85" t="s">
        <v>6296</v>
      </c>
      <c r="AJ103" s="79" t="b">
        <v>0</v>
      </c>
      <c r="AK103" s="79">
        <v>4</v>
      </c>
      <c r="AL103" s="85" t="s">
        <v>5201</v>
      </c>
      <c r="AM103" s="79" t="s">
        <v>6333</v>
      </c>
      <c r="AN103" s="79" t="b">
        <v>0</v>
      </c>
      <c r="AO103" s="85" t="s">
        <v>5201</v>
      </c>
      <c r="AP103" s="79" t="s">
        <v>176</v>
      </c>
      <c r="AQ103" s="79">
        <v>0</v>
      </c>
      <c r="AR103" s="79">
        <v>0</v>
      </c>
      <c r="AS103" s="79"/>
      <c r="AT103" s="79"/>
      <c r="AU103" s="79"/>
      <c r="AV103" s="79"/>
      <c r="AW103" s="79"/>
      <c r="AX103" s="79"/>
      <c r="AY103" s="79"/>
      <c r="AZ103" s="79"/>
      <c r="BA103">
        <v>1</v>
      </c>
      <c r="BB103" s="78" t="str">
        <f>REPLACE(INDEX(GroupVertices[Group], MATCH(Edges[[#This Row],[Vertex 1]],GroupVertices[Vertex],0)),1,1,"")</f>
        <v>29</v>
      </c>
      <c r="BC103" s="78" t="str">
        <f>REPLACE(INDEX(GroupVertices[Group], MATCH(Edges[[#This Row],[Vertex 2]],GroupVertices[Vertex],0)),1,1,"")</f>
        <v>29</v>
      </c>
      <c r="BD103" s="48">
        <v>0</v>
      </c>
      <c r="BE103" s="49">
        <v>0</v>
      </c>
      <c r="BF103" s="48">
        <v>0</v>
      </c>
      <c r="BG103" s="49">
        <v>0</v>
      </c>
      <c r="BH103" s="48">
        <v>0</v>
      </c>
      <c r="BI103" s="49">
        <v>0</v>
      </c>
      <c r="BJ103" s="48">
        <v>13</v>
      </c>
      <c r="BK103" s="49">
        <v>100</v>
      </c>
      <c r="BL103" s="48">
        <v>13</v>
      </c>
    </row>
    <row r="104" spans="1:64" x14ac:dyDescent="0.25">
      <c r="A104" s="64" t="s">
        <v>264</v>
      </c>
      <c r="B104" s="64" t="s">
        <v>323</v>
      </c>
      <c r="C104" s="65" t="s">
        <v>15839</v>
      </c>
      <c r="D104" s="66">
        <v>3</v>
      </c>
      <c r="E104" s="67" t="s">
        <v>132</v>
      </c>
      <c r="F104" s="68">
        <v>35</v>
      </c>
      <c r="G104" s="65"/>
      <c r="H104" s="69"/>
      <c r="I104" s="70"/>
      <c r="J104" s="70"/>
      <c r="K104" s="34" t="s">
        <v>65</v>
      </c>
      <c r="L104" s="77">
        <v>104</v>
      </c>
      <c r="M104" s="77"/>
      <c r="N104" s="72"/>
      <c r="O104" s="79" t="s">
        <v>999</v>
      </c>
      <c r="P104" s="81">
        <v>43166.654872685183</v>
      </c>
      <c r="Q104" s="79" t="s">
        <v>1052</v>
      </c>
      <c r="R104" s="83" t="s">
        <v>2024</v>
      </c>
      <c r="S104" s="79" t="s">
        <v>2522</v>
      </c>
      <c r="T104" s="79" t="s">
        <v>2687</v>
      </c>
      <c r="U104" s="79"/>
      <c r="V104" s="83" t="s">
        <v>3522</v>
      </c>
      <c r="W104" s="81">
        <v>43166.654872685183</v>
      </c>
      <c r="X104" s="83" t="s">
        <v>3936</v>
      </c>
      <c r="Y104" s="79"/>
      <c r="Z104" s="79"/>
      <c r="AA104" s="85" t="s">
        <v>5144</v>
      </c>
      <c r="AB104" s="79"/>
      <c r="AC104" s="79" t="b">
        <v>0</v>
      </c>
      <c r="AD104" s="79">
        <v>0</v>
      </c>
      <c r="AE104" s="85" t="s">
        <v>6296</v>
      </c>
      <c r="AF104" s="79" t="b">
        <v>0</v>
      </c>
      <c r="AG104" s="79" t="s">
        <v>6304</v>
      </c>
      <c r="AH104" s="79"/>
      <c r="AI104" s="85" t="s">
        <v>6296</v>
      </c>
      <c r="AJ104" s="79" t="b">
        <v>0</v>
      </c>
      <c r="AK104" s="79">
        <v>232</v>
      </c>
      <c r="AL104" s="85" t="s">
        <v>5207</v>
      </c>
      <c r="AM104" s="79" t="s">
        <v>6328</v>
      </c>
      <c r="AN104" s="79" t="b">
        <v>0</v>
      </c>
      <c r="AO104" s="85" t="s">
        <v>5207</v>
      </c>
      <c r="AP104" s="79" t="s">
        <v>176</v>
      </c>
      <c r="AQ104" s="79">
        <v>0</v>
      </c>
      <c r="AR104" s="79">
        <v>0</v>
      </c>
      <c r="AS104" s="79"/>
      <c r="AT104" s="79"/>
      <c r="AU104" s="79"/>
      <c r="AV104" s="79"/>
      <c r="AW104" s="79"/>
      <c r="AX104" s="79"/>
      <c r="AY104" s="79"/>
      <c r="AZ104" s="79"/>
      <c r="BA104">
        <v>1</v>
      </c>
      <c r="BB104" s="78" t="str">
        <f>REPLACE(INDEX(GroupVertices[Group], MATCH(Edges[[#This Row],[Vertex 1]],GroupVertices[Vertex],0)),1,1,"")</f>
        <v>8</v>
      </c>
      <c r="BC104" s="78" t="str">
        <f>REPLACE(INDEX(GroupVertices[Group], MATCH(Edges[[#This Row],[Vertex 2]],GroupVertices[Vertex],0)),1,1,"")</f>
        <v>8</v>
      </c>
      <c r="BD104" s="48">
        <v>1</v>
      </c>
      <c r="BE104" s="49">
        <v>5.882352941176471</v>
      </c>
      <c r="BF104" s="48">
        <v>0</v>
      </c>
      <c r="BG104" s="49">
        <v>0</v>
      </c>
      <c r="BH104" s="48">
        <v>0</v>
      </c>
      <c r="BI104" s="49">
        <v>0</v>
      </c>
      <c r="BJ104" s="48">
        <v>16</v>
      </c>
      <c r="BK104" s="49">
        <v>94.117647058823536</v>
      </c>
      <c r="BL104" s="48">
        <v>17</v>
      </c>
    </row>
    <row r="105" spans="1:64" x14ac:dyDescent="0.25">
      <c r="A105" s="64" t="s">
        <v>265</v>
      </c>
      <c r="B105" s="64" t="s">
        <v>323</v>
      </c>
      <c r="C105" s="65" t="s">
        <v>15839</v>
      </c>
      <c r="D105" s="66">
        <v>3</v>
      </c>
      <c r="E105" s="67" t="s">
        <v>132</v>
      </c>
      <c r="F105" s="68">
        <v>35</v>
      </c>
      <c r="G105" s="65"/>
      <c r="H105" s="69"/>
      <c r="I105" s="70"/>
      <c r="J105" s="70"/>
      <c r="K105" s="34" t="s">
        <v>65</v>
      </c>
      <c r="L105" s="77">
        <v>105</v>
      </c>
      <c r="M105" s="77"/>
      <c r="N105" s="72"/>
      <c r="O105" s="79" t="s">
        <v>999</v>
      </c>
      <c r="P105" s="81">
        <v>43166.656712962962</v>
      </c>
      <c r="Q105" s="79" t="s">
        <v>1052</v>
      </c>
      <c r="R105" s="83" t="s">
        <v>2024</v>
      </c>
      <c r="S105" s="79" t="s">
        <v>2522</v>
      </c>
      <c r="T105" s="79" t="s">
        <v>2687</v>
      </c>
      <c r="U105" s="79"/>
      <c r="V105" s="83" t="s">
        <v>3522</v>
      </c>
      <c r="W105" s="81">
        <v>43166.656712962962</v>
      </c>
      <c r="X105" s="83" t="s">
        <v>3937</v>
      </c>
      <c r="Y105" s="79"/>
      <c r="Z105" s="79"/>
      <c r="AA105" s="85" t="s">
        <v>5145</v>
      </c>
      <c r="AB105" s="79"/>
      <c r="AC105" s="79" t="b">
        <v>0</v>
      </c>
      <c r="AD105" s="79">
        <v>0</v>
      </c>
      <c r="AE105" s="85" t="s">
        <v>6296</v>
      </c>
      <c r="AF105" s="79" t="b">
        <v>0</v>
      </c>
      <c r="AG105" s="79" t="s">
        <v>6304</v>
      </c>
      <c r="AH105" s="79"/>
      <c r="AI105" s="85" t="s">
        <v>6296</v>
      </c>
      <c r="AJ105" s="79" t="b">
        <v>0</v>
      </c>
      <c r="AK105" s="79">
        <v>232</v>
      </c>
      <c r="AL105" s="85" t="s">
        <v>5207</v>
      </c>
      <c r="AM105" s="79" t="s">
        <v>6328</v>
      </c>
      <c r="AN105" s="79" t="b">
        <v>0</v>
      </c>
      <c r="AO105" s="85" t="s">
        <v>5207</v>
      </c>
      <c r="AP105" s="79" t="s">
        <v>176</v>
      </c>
      <c r="AQ105" s="79">
        <v>0</v>
      </c>
      <c r="AR105" s="79">
        <v>0</v>
      </c>
      <c r="AS105" s="79"/>
      <c r="AT105" s="79"/>
      <c r="AU105" s="79"/>
      <c r="AV105" s="79"/>
      <c r="AW105" s="79"/>
      <c r="AX105" s="79"/>
      <c r="AY105" s="79"/>
      <c r="AZ105" s="79"/>
      <c r="BA105">
        <v>1</v>
      </c>
      <c r="BB105" s="78" t="str">
        <f>REPLACE(INDEX(GroupVertices[Group], MATCH(Edges[[#This Row],[Vertex 1]],GroupVertices[Vertex],0)),1,1,"")</f>
        <v>8</v>
      </c>
      <c r="BC105" s="78" t="str">
        <f>REPLACE(INDEX(GroupVertices[Group], MATCH(Edges[[#This Row],[Vertex 2]],GroupVertices[Vertex],0)),1,1,"")</f>
        <v>8</v>
      </c>
      <c r="BD105" s="48">
        <v>1</v>
      </c>
      <c r="BE105" s="49">
        <v>5.882352941176471</v>
      </c>
      <c r="BF105" s="48">
        <v>0</v>
      </c>
      <c r="BG105" s="49">
        <v>0</v>
      </c>
      <c r="BH105" s="48">
        <v>0</v>
      </c>
      <c r="BI105" s="49">
        <v>0</v>
      </c>
      <c r="BJ105" s="48">
        <v>16</v>
      </c>
      <c r="BK105" s="49">
        <v>94.117647058823536</v>
      </c>
      <c r="BL105" s="48">
        <v>17</v>
      </c>
    </row>
    <row r="106" spans="1:64" x14ac:dyDescent="0.25">
      <c r="A106" s="64" t="s">
        <v>266</v>
      </c>
      <c r="B106" s="64" t="s">
        <v>822</v>
      </c>
      <c r="C106" s="65" t="s">
        <v>15839</v>
      </c>
      <c r="D106" s="66">
        <v>3</v>
      </c>
      <c r="E106" s="67" t="s">
        <v>132</v>
      </c>
      <c r="F106" s="68">
        <v>35</v>
      </c>
      <c r="G106" s="65"/>
      <c r="H106" s="69"/>
      <c r="I106" s="70"/>
      <c r="J106" s="70"/>
      <c r="K106" s="34" t="s">
        <v>65</v>
      </c>
      <c r="L106" s="77">
        <v>106</v>
      </c>
      <c r="M106" s="77"/>
      <c r="N106" s="72"/>
      <c r="O106" s="79" t="s">
        <v>999</v>
      </c>
      <c r="P106" s="81">
        <v>43166.656944444447</v>
      </c>
      <c r="Q106" s="79" t="s">
        <v>1053</v>
      </c>
      <c r="R106" s="83" t="s">
        <v>2025</v>
      </c>
      <c r="S106" s="79" t="s">
        <v>2505</v>
      </c>
      <c r="T106" s="79" t="s">
        <v>2688</v>
      </c>
      <c r="U106" s="83" t="s">
        <v>3170</v>
      </c>
      <c r="V106" s="83" t="s">
        <v>3170</v>
      </c>
      <c r="W106" s="81">
        <v>43166.656944444447</v>
      </c>
      <c r="X106" s="83" t="s">
        <v>3938</v>
      </c>
      <c r="Y106" s="79"/>
      <c r="Z106" s="79"/>
      <c r="AA106" s="85" t="s">
        <v>5146</v>
      </c>
      <c r="AB106" s="79"/>
      <c r="AC106" s="79" t="b">
        <v>0</v>
      </c>
      <c r="AD106" s="79">
        <v>0</v>
      </c>
      <c r="AE106" s="85" t="s">
        <v>6296</v>
      </c>
      <c r="AF106" s="79" t="b">
        <v>0</v>
      </c>
      <c r="AG106" s="79" t="s">
        <v>6304</v>
      </c>
      <c r="AH106" s="79"/>
      <c r="AI106" s="85" t="s">
        <v>6296</v>
      </c>
      <c r="AJ106" s="79" t="b">
        <v>0</v>
      </c>
      <c r="AK106" s="79">
        <v>0</v>
      </c>
      <c r="AL106" s="85" t="s">
        <v>6296</v>
      </c>
      <c r="AM106" s="79" t="s">
        <v>6330</v>
      </c>
      <c r="AN106" s="79" t="b">
        <v>0</v>
      </c>
      <c r="AO106" s="85" t="s">
        <v>5146</v>
      </c>
      <c r="AP106" s="79" t="s">
        <v>176</v>
      </c>
      <c r="AQ106" s="79">
        <v>0</v>
      </c>
      <c r="AR106" s="79">
        <v>0</v>
      </c>
      <c r="AS106" s="79"/>
      <c r="AT106" s="79"/>
      <c r="AU106" s="79"/>
      <c r="AV106" s="79"/>
      <c r="AW106" s="79"/>
      <c r="AX106" s="79"/>
      <c r="AY106" s="79"/>
      <c r="AZ106" s="79"/>
      <c r="BA106">
        <v>1</v>
      </c>
      <c r="BB106" s="78" t="str">
        <f>REPLACE(INDEX(GroupVertices[Group], MATCH(Edges[[#This Row],[Vertex 1]],GroupVertices[Vertex],0)),1,1,"")</f>
        <v>27</v>
      </c>
      <c r="BC106" s="78" t="str">
        <f>REPLACE(INDEX(GroupVertices[Group], MATCH(Edges[[#This Row],[Vertex 2]],GroupVertices[Vertex],0)),1,1,"")</f>
        <v>27</v>
      </c>
      <c r="BD106" s="48"/>
      <c r="BE106" s="49"/>
      <c r="BF106" s="48"/>
      <c r="BG106" s="49"/>
      <c r="BH106" s="48"/>
      <c r="BI106" s="49"/>
      <c r="BJ106" s="48"/>
      <c r="BK106" s="49"/>
      <c r="BL106" s="48"/>
    </row>
    <row r="107" spans="1:64" x14ac:dyDescent="0.25">
      <c r="A107" s="64" t="s">
        <v>266</v>
      </c>
      <c r="B107" s="64" t="s">
        <v>823</v>
      </c>
      <c r="C107" s="65" t="s">
        <v>15839</v>
      </c>
      <c r="D107" s="66">
        <v>3</v>
      </c>
      <c r="E107" s="67" t="s">
        <v>132</v>
      </c>
      <c r="F107" s="68">
        <v>35</v>
      </c>
      <c r="G107" s="65"/>
      <c r="H107" s="69"/>
      <c r="I107" s="70"/>
      <c r="J107" s="70"/>
      <c r="K107" s="34" t="s">
        <v>65</v>
      </c>
      <c r="L107" s="77">
        <v>107</v>
      </c>
      <c r="M107" s="77"/>
      <c r="N107" s="72"/>
      <c r="O107" s="79" t="s">
        <v>999</v>
      </c>
      <c r="P107" s="81">
        <v>43166.656944444447</v>
      </c>
      <c r="Q107" s="79" t="s">
        <v>1053</v>
      </c>
      <c r="R107" s="83" t="s">
        <v>2025</v>
      </c>
      <c r="S107" s="79" t="s">
        <v>2505</v>
      </c>
      <c r="T107" s="79" t="s">
        <v>2688</v>
      </c>
      <c r="U107" s="83" t="s">
        <v>3170</v>
      </c>
      <c r="V107" s="83" t="s">
        <v>3170</v>
      </c>
      <c r="W107" s="81">
        <v>43166.656944444447</v>
      </c>
      <c r="X107" s="83" t="s">
        <v>3938</v>
      </c>
      <c r="Y107" s="79"/>
      <c r="Z107" s="79"/>
      <c r="AA107" s="85" t="s">
        <v>5146</v>
      </c>
      <c r="AB107" s="79"/>
      <c r="AC107" s="79" t="b">
        <v>0</v>
      </c>
      <c r="AD107" s="79">
        <v>0</v>
      </c>
      <c r="AE107" s="85" t="s">
        <v>6296</v>
      </c>
      <c r="AF107" s="79" t="b">
        <v>0</v>
      </c>
      <c r="AG107" s="79" t="s">
        <v>6304</v>
      </c>
      <c r="AH107" s="79"/>
      <c r="AI107" s="85" t="s">
        <v>6296</v>
      </c>
      <c r="AJ107" s="79" t="b">
        <v>0</v>
      </c>
      <c r="AK107" s="79">
        <v>0</v>
      </c>
      <c r="AL107" s="85" t="s">
        <v>6296</v>
      </c>
      <c r="AM107" s="79" t="s">
        <v>6330</v>
      </c>
      <c r="AN107" s="79" t="b">
        <v>0</v>
      </c>
      <c r="AO107" s="85" t="s">
        <v>5146</v>
      </c>
      <c r="AP107" s="79" t="s">
        <v>176</v>
      </c>
      <c r="AQ107" s="79">
        <v>0</v>
      </c>
      <c r="AR107" s="79">
        <v>0</v>
      </c>
      <c r="AS107" s="79"/>
      <c r="AT107" s="79"/>
      <c r="AU107" s="79"/>
      <c r="AV107" s="79"/>
      <c r="AW107" s="79"/>
      <c r="AX107" s="79"/>
      <c r="AY107" s="79"/>
      <c r="AZ107" s="79"/>
      <c r="BA107">
        <v>1</v>
      </c>
      <c r="BB107" s="78" t="str">
        <f>REPLACE(INDEX(GroupVertices[Group], MATCH(Edges[[#This Row],[Vertex 1]],GroupVertices[Vertex],0)),1,1,"")</f>
        <v>27</v>
      </c>
      <c r="BC107" s="78" t="str">
        <f>REPLACE(INDEX(GroupVertices[Group], MATCH(Edges[[#This Row],[Vertex 2]],GroupVertices[Vertex],0)),1,1,"")</f>
        <v>27</v>
      </c>
      <c r="BD107" s="48">
        <v>0</v>
      </c>
      <c r="BE107" s="49">
        <v>0</v>
      </c>
      <c r="BF107" s="48">
        <v>0</v>
      </c>
      <c r="BG107" s="49">
        <v>0</v>
      </c>
      <c r="BH107" s="48">
        <v>0</v>
      </c>
      <c r="BI107" s="49">
        <v>0</v>
      </c>
      <c r="BJ107" s="48">
        <v>14</v>
      </c>
      <c r="BK107" s="49">
        <v>100</v>
      </c>
      <c r="BL107" s="48">
        <v>14</v>
      </c>
    </row>
    <row r="108" spans="1:64" x14ac:dyDescent="0.25">
      <c r="A108" s="64" t="s">
        <v>267</v>
      </c>
      <c r="B108" s="64" t="s">
        <v>323</v>
      </c>
      <c r="C108" s="65" t="s">
        <v>15839</v>
      </c>
      <c r="D108" s="66">
        <v>3</v>
      </c>
      <c r="E108" s="67" t="s">
        <v>132</v>
      </c>
      <c r="F108" s="68">
        <v>35</v>
      </c>
      <c r="G108" s="65"/>
      <c r="H108" s="69"/>
      <c r="I108" s="70"/>
      <c r="J108" s="70"/>
      <c r="K108" s="34" t="s">
        <v>65</v>
      </c>
      <c r="L108" s="77">
        <v>108</v>
      </c>
      <c r="M108" s="77"/>
      <c r="N108" s="72"/>
      <c r="O108" s="79" t="s">
        <v>999</v>
      </c>
      <c r="P108" s="81">
        <v>43166.658402777779</v>
      </c>
      <c r="Q108" s="79" t="s">
        <v>1052</v>
      </c>
      <c r="R108" s="83" t="s">
        <v>2024</v>
      </c>
      <c r="S108" s="79" t="s">
        <v>2522</v>
      </c>
      <c r="T108" s="79" t="s">
        <v>2687</v>
      </c>
      <c r="U108" s="79"/>
      <c r="V108" s="83" t="s">
        <v>3523</v>
      </c>
      <c r="W108" s="81">
        <v>43166.658402777779</v>
      </c>
      <c r="X108" s="83" t="s">
        <v>3939</v>
      </c>
      <c r="Y108" s="79"/>
      <c r="Z108" s="79"/>
      <c r="AA108" s="85" t="s">
        <v>5147</v>
      </c>
      <c r="AB108" s="79"/>
      <c r="AC108" s="79" t="b">
        <v>0</v>
      </c>
      <c r="AD108" s="79">
        <v>0</v>
      </c>
      <c r="AE108" s="85" t="s">
        <v>6296</v>
      </c>
      <c r="AF108" s="79" t="b">
        <v>0</v>
      </c>
      <c r="AG108" s="79" t="s">
        <v>6304</v>
      </c>
      <c r="AH108" s="79"/>
      <c r="AI108" s="85" t="s">
        <v>6296</v>
      </c>
      <c r="AJ108" s="79" t="b">
        <v>0</v>
      </c>
      <c r="AK108" s="79">
        <v>232</v>
      </c>
      <c r="AL108" s="85" t="s">
        <v>5207</v>
      </c>
      <c r="AM108" s="79" t="s">
        <v>6328</v>
      </c>
      <c r="AN108" s="79" t="b">
        <v>0</v>
      </c>
      <c r="AO108" s="85" t="s">
        <v>5207</v>
      </c>
      <c r="AP108" s="79" t="s">
        <v>176</v>
      </c>
      <c r="AQ108" s="79">
        <v>0</v>
      </c>
      <c r="AR108" s="79">
        <v>0</v>
      </c>
      <c r="AS108" s="79"/>
      <c r="AT108" s="79"/>
      <c r="AU108" s="79"/>
      <c r="AV108" s="79"/>
      <c r="AW108" s="79"/>
      <c r="AX108" s="79"/>
      <c r="AY108" s="79"/>
      <c r="AZ108" s="79"/>
      <c r="BA108">
        <v>1</v>
      </c>
      <c r="BB108" s="78" t="str">
        <f>REPLACE(INDEX(GroupVertices[Group], MATCH(Edges[[#This Row],[Vertex 1]],GroupVertices[Vertex],0)),1,1,"")</f>
        <v>8</v>
      </c>
      <c r="BC108" s="78" t="str">
        <f>REPLACE(INDEX(GroupVertices[Group], MATCH(Edges[[#This Row],[Vertex 2]],GroupVertices[Vertex],0)),1,1,"")</f>
        <v>8</v>
      </c>
      <c r="BD108" s="48">
        <v>1</v>
      </c>
      <c r="BE108" s="49">
        <v>5.882352941176471</v>
      </c>
      <c r="BF108" s="48">
        <v>0</v>
      </c>
      <c r="BG108" s="49">
        <v>0</v>
      </c>
      <c r="BH108" s="48">
        <v>0</v>
      </c>
      <c r="BI108" s="49">
        <v>0</v>
      </c>
      <c r="BJ108" s="48">
        <v>16</v>
      </c>
      <c r="BK108" s="49">
        <v>94.117647058823536</v>
      </c>
      <c r="BL108" s="48">
        <v>17</v>
      </c>
    </row>
    <row r="109" spans="1:64" x14ac:dyDescent="0.25">
      <c r="A109" s="64" t="s">
        <v>268</v>
      </c>
      <c r="B109" s="64" t="s">
        <v>268</v>
      </c>
      <c r="C109" s="65" t="s">
        <v>15839</v>
      </c>
      <c r="D109" s="66">
        <v>3</v>
      </c>
      <c r="E109" s="67" t="s">
        <v>132</v>
      </c>
      <c r="F109" s="68">
        <v>35</v>
      </c>
      <c r="G109" s="65"/>
      <c r="H109" s="69"/>
      <c r="I109" s="70"/>
      <c r="J109" s="70"/>
      <c r="K109" s="34" t="s">
        <v>65</v>
      </c>
      <c r="L109" s="77">
        <v>109</v>
      </c>
      <c r="M109" s="77"/>
      <c r="N109" s="72"/>
      <c r="O109" s="79" t="s">
        <v>176</v>
      </c>
      <c r="P109" s="81">
        <v>43166.642094907409</v>
      </c>
      <c r="Q109" s="79" t="s">
        <v>1054</v>
      </c>
      <c r="R109" s="79"/>
      <c r="S109" s="79"/>
      <c r="T109" s="79" t="s">
        <v>2689</v>
      </c>
      <c r="U109" s="83" t="s">
        <v>3171</v>
      </c>
      <c r="V109" s="83" t="s">
        <v>3171</v>
      </c>
      <c r="W109" s="81">
        <v>43166.642094907409</v>
      </c>
      <c r="X109" s="83" t="s">
        <v>3940</v>
      </c>
      <c r="Y109" s="79"/>
      <c r="Z109" s="79"/>
      <c r="AA109" s="85" t="s">
        <v>5148</v>
      </c>
      <c r="AB109" s="79"/>
      <c r="AC109" s="79" t="b">
        <v>0</v>
      </c>
      <c r="AD109" s="79">
        <v>8</v>
      </c>
      <c r="AE109" s="85" t="s">
        <v>6296</v>
      </c>
      <c r="AF109" s="79" t="b">
        <v>0</v>
      </c>
      <c r="AG109" s="79" t="s">
        <v>6305</v>
      </c>
      <c r="AH109" s="79"/>
      <c r="AI109" s="85" t="s">
        <v>6296</v>
      </c>
      <c r="AJ109" s="79" t="b">
        <v>0</v>
      </c>
      <c r="AK109" s="79">
        <v>1</v>
      </c>
      <c r="AL109" s="85" t="s">
        <v>6296</v>
      </c>
      <c r="AM109" s="79" t="s">
        <v>6331</v>
      </c>
      <c r="AN109" s="79" t="b">
        <v>0</v>
      </c>
      <c r="AO109" s="85" t="s">
        <v>5148</v>
      </c>
      <c r="AP109" s="79" t="s">
        <v>6415</v>
      </c>
      <c r="AQ109" s="79">
        <v>0</v>
      </c>
      <c r="AR109" s="79">
        <v>0</v>
      </c>
      <c r="AS109" s="79" t="s">
        <v>6418</v>
      </c>
      <c r="AT109" s="79" t="s">
        <v>6430</v>
      </c>
      <c r="AU109" s="79" t="s">
        <v>6435</v>
      </c>
      <c r="AV109" s="79" t="s">
        <v>6441</v>
      </c>
      <c r="AW109" s="79" t="s">
        <v>6454</v>
      </c>
      <c r="AX109" s="79" t="s">
        <v>6467</v>
      </c>
      <c r="AY109" s="79" t="s">
        <v>6478</v>
      </c>
      <c r="AZ109" s="83" t="s">
        <v>6481</v>
      </c>
      <c r="BA109">
        <v>1</v>
      </c>
      <c r="BB109" s="78" t="str">
        <f>REPLACE(INDEX(GroupVertices[Group], MATCH(Edges[[#This Row],[Vertex 1]],GroupVertices[Vertex],0)),1,1,"")</f>
        <v>37</v>
      </c>
      <c r="BC109" s="78" t="str">
        <f>REPLACE(INDEX(GroupVertices[Group], MATCH(Edges[[#This Row],[Vertex 2]],GroupVertices[Vertex],0)),1,1,"")</f>
        <v>37</v>
      </c>
      <c r="BD109" s="48">
        <v>2</v>
      </c>
      <c r="BE109" s="49">
        <v>5.5555555555555554</v>
      </c>
      <c r="BF109" s="48">
        <v>0</v>
      </c>
      <c r="BG109" s="49">
        <v>0</v>
      </c>
      <c r="BH109" s="48">
        <v>0</v>
      </c>
      <c r="BI109" s="49">
        <v>0</v>
      </c>
      <c r="BJ109" s="48">
        <v>34</v>
      </c>
      <c r="BK109" s="49">
        <v>94.444444444444443</v>
      </c>
      <c r="BL109" s="48">
        <v>36</v>
      </c>
    </row>
    <row r="110" spans="1:64" x14ac:dyDescent="0.25">
      <c r="A110" s="64" t="s">
        <v>269</v>
      </c>
      <c r="B110" s="64" t="s">
        <v>268</v>
      </c>
      <c r="C110" s="65" t="s">
        <v>15839</v>
      </c>
      <c r="D110" s="66">
        <v>3</v>
      </c>
      <c r="E110" s="67" t="s">
        <v>132</v>
      </c>
      <c r="F110" s="68">
        <v>35</v>
      </c>
      <c r="G110" s="65"/>
      <c r="H110" s="69"/>
      <c r="I110" s="70"/>
      <c r="J110" s="70"/>
      <c r="K110" s="34" t="s">
        <v>65</v>
      </c>
      <c r="L110" s="77">
        <v>110</v>
      </c>
      <c r="M110" s="77"/>
      <c r="N110" s="72"/>
      <c r="O110" s="79" t="s">
        <v>999</v>
      </c>
      <c r="P110" s="81">
        <v>43165.917129629626</v>
      </c>
      <c r="Q110" s="79" t="s">
        <v>1055</v>
      </c>
      <c r="R110" s="79"/>
      <c r="S110" s="79"/>
      <c r="T110" s="79" t="s">
        <v>2690</v>
      </c>
      <c r="U110" s="83" t="s">
        <v>3172</v>
      </c>
      <c r="V110" s="83" t="s">
        <v>3172</v>
      </c>
      <c r="W110" s="81">
        <v>43165.917129629626</v>
      </c>
      <c r="X110" s="83" t="s">
        <v>3941</v>
      </c>
      <c r="Y110" s="79"/>
      <c r="Z110" s="79"/>
      <c r="AA110" s="85" t="s">
        <v>5149</v>
      </c>
      <c r="AB110" s="79"/>
      <c r="AC110" s="79" t="b">
        <v>0</v>
      </c>
      <c r="AD110" s="79">
        <v>10</v>
      </c>
      <c r="AE110" s="85" t="s">
        <v>6296</v>
      </c>
      <c r="AF110" s="79" t="b">
        <v>0</v>
      </c>
      <c r="AG110" s="79" t="s">
        <v>6305</v>
      </c>
      <c r="AH110" s="79"/>
      <c r="AI110" s="85" t="s">
        <v>6296</v>
      </c>
      <c r="AJ110" s="79" t="b">
        <v>0</v>
      </c>
      <c r="AK110" s="79">
        <v>4</v>
      </c>
      <c r="AL110" s="85" t="s">
        <v>6296</v>
      </c>
      <c r="AM110" s="79" t="s">
        <v>6333</v>
      </c>
      <c r="AN110" s="79" t="b">
        <v>0</v>
      </c>
      <c r="AO110" s="85" t="s">
        <v>5149</v>
      </c>
      <c r="AP110" s="79" t="s">
        <v>6415</v>
      </c>
      <c r="AQ110" s="79">
        <v>0</v>
      </c>
      <c r="AR110" s="79">
        <v>0</v>
      </c>
      <c r="AS110" s="79"/>
      <c r="AT110" s="79"/>
      <c r="AU110" s="79"/>
      <c r="AV110" s="79"/>
      <c r="AW110" s="79"/>
      <c r="AX110" s="79"/>
      <c r="AY110" s="79"/>
      <c r="AZ110" s="79"/>
      <c r="BA110">
        <v>1</v>
      </c>
      <c r="BB110" s="78" t="str">
        <f>REPLACE(INDEX(GroupVertices[Group], MATCH(Edges[[#This Row],[Vertex 1]],GroupVertices[Vertex],0)),1,1,"")</f>
        <v>37</v>
      </c>
      <c r="BC110" s="78" t="str">
        <f>REPLACE(INDEX(GroupVertices[Group], MATCH(Edges[[#This Row],[Vertex 2]],GroupVertices[Vertex],0)),1,1,"")</f>
        <v>37</v>
      </c>
      <c r="BD110" s="48"/>
      <c r="BE110" s="49"/>
      <c r="BF110" s="48"/>
      <c r="BG110" s="49"/>
      <c r="BH110" s="48"/>
      <c r="BI110" s="49"/>
      <c r="BJ110" s="48"/>
      <c r="BK110" s="49"/>
      <c r="BL110" s="48"/>
    </row>
    <row r="111" spans="1:64" x14ac:dyDescent="0.25">
      <c r="A111" s="64" t="s">
        <v>270</v>
      </c>
      <c r="B111" s="64" t="s">
        <v>268</v>
      </c>
      <c r="C111" s="65" t="s">
        <v>15840</v>
      </c>
      <c r="D111" s="66">
        <v>3.5</v>
      </c>
      <c r="E111" s="67" t="s">
        <v>136</v>
      </c>
      <c r="F111" s="68">
        <v>33.357142857142854</v>
      </c>
      <c r="G111" s="65"/>
      <c r="H111" s="69"/>
      <c r="I111" s="70"/>
      <c r="J111" s="70"/>
      <c r="K111" s="34" t="s">
        <v>65</v>
      </c>
      <c r="L111" s="77">
        <v>111</v>
      </c>
      <c r="M111" s="77"/>
      <c r="N111" s="72"/>
      <c r="O111" s="79" t="s">
        <v>999</v>
      </c>
      <c r="P111" s="81">
        <v>43166.657766203702</v>
      </c>
      <c r="Q111" s="79" t="s">
        <v>1056</v>
      </c>
      <c r="R111" s="79"/>
      <c r="S111" s="79"/>
      <c r="T111" s="79" t="s">
        <v>2691</v>
      </c>
      <c r="U111" s="79"/>
      <c r="V111" s="83" t="s">
        <v>3524</v>
      </c>
      <c r="W111" s="81">
        <v>43166.657766203702</v>
      </c>
      <c r="X111" s="83" t="s">
        <v>3942</v>
      </c>
      <c r="Y111" s="79"/>
      <c r="Z111" s="79"/>
      <c r="AA111" s="85" t="s">
        <v>5150</v>
      </c>
      <c r="AB111" s="79"/>
      <c r="AC111" s="79" t="b">
        <v>0</v>
      </c>
      <c r="AD111" s="79">
        <v>0</v>
      </c>
      <c r="AE111" s="85" t="s">
        <v>6296</v>
      </c>
      <c r="AF111" s="79" t="b">
        <v>0</v>
      </c>
      <c r="AG111" s="79" t="s">
        <v>6305</v>
      </c>
      <c r="AH111" s="79"/>
      <c r="AI111" s="85" t="s">
        <v>6296</v>
      </c>
      <c r="AJ111" s="79" t="b">
        <v>0</v>
      </c>
      <c r="AK111" s="79">
        <v>1</v>
      </c>
      <c r="AL111" s="85" t="s">
        <v>5148</v>
      </c>
      <c r="AM111" s="79" t="s">
        <v>6333</v>
      </c>
      <c r="AN111" s="79" t="b">
        <v>0</v>
      </c>
      <c r="AO111" s="85" t="s">
        <v>5148</v>
      </c>
      <c r="AP111" s="79" t="s">
        <v>176</v>
      </c>
      <c r="AQ111" s="79">
        <v>0</v>
      </c>
      <c r="AR111" s="79">
        <v>0</v>
      </c>
      <c r="AS111" s="79"/>
      <c r="AT111" s="79"/>
      <c r="AU111" s="79"/>
      <c r="AV111" s="79"/>
      <c r="AW111" s="79"/>
      <c r="AX111" s="79"/>
      <c r="AY111" s="79"/>
      <c r="AZ111" s="79"/>
      <c r="BA111">
        <v>2</v>
      </c>
      <c r="BB111" s="78" t="str">
        <f>REPLACE(INDEX(GroupVertices[Group], MATCH(Edges[[#This Row],[Vertex 1]],GroupVertices[Vertex],0)),1,1,"")</f>
        <v>37</v>
      </c>
      <c r="BC111" s="78" t="str">
        <f>REPLACE(INDEX(GroupVertices[Group], MATCH(Edges[[#This Row],[Vertex 2]],GroupVertices[Vertex],0)),1,1,"")</f>
        <v>37</v>
      </c>
      <c r="BD111" s="48">
        <v>1</v>
      </c>
      <c r="BE111" s="49">
        <v>5.2631578947368425</v>
      </c>
      <c r="BF111" s="48">
        <v>0</v>
      </c>
      <c r="BG111" s="49">
        <v>0</v>
      </c>
      <c r="BH111" s="48">
        <v>0</v>
      </c>
      <c r="BI111" s="49">
        <v>0</v>
      </c>
      <c r="BJ111" s="48">
        <v>18</v>
      </c>
      <c r="BK111" s="49">
        <v>94.736842105263165</v>
      </c>
      <c r="BL111" s="48">
        <v>19</v>
      </c>
    </row>
    <row r="112" spans="1:64" x14ac:dyDescent="0.25">
      <c r="A112" s="64" t="s">
        <v>270</v>
      </c>
      <c r="B112" s="64" t="s">
        <v>268</v>
      </c>
      <c r="C112" s="65" t="s">
        <v>15840</v>
      </c>
      <c r="D112" s="66">
        <v>3.5</v>
      </c>
      <c r="E112" s="67" t="s">
        <v>136</v>
      </c>
      <c r="F112" s="68">
        <v>33.357142857142854</v>
      </c>
      <c r="G112" s="65"/>
      <c r="H112" s="69"/>
      <c r="I112" s="70"/>
      <c r="J112" s="70"/>
      <c r="K112" s="34" t="s">
        <v>65</v>
      </c>
      <c r="L112" s="77">
        <v>112</v>
      </c>
      <c r="M112" s="77"/>
      <c r="N112" s="72"/>
      <c r="O112" s="79" t="s">
        <v>999</v>
      </c>
      <c r="P112" s="81">
        <v>43166.659108796295</v>
      </c>
      <c r="Q112" s="79" t="s">
        <v>1057</v>
      </c>
      <c r="R112" s="79"/>
      <c r="S112" s="79"/>
      <c r="T112" s="79" t="s">
        <v>2692</v>
      </c>
      <c r="U112" s="79"/>
      <c r="V112" s="83" t="s">
        <v>3524</v>
      </c>
      <c r="W112" s="81">
        <v>43166.659108796295</v>
      </c>
      <c r="X112" s="83" t="s">
        <v>3943</v>
      </c>
      <c r="Y112" s="79"/>
      <c r="Z112" s="79"/>
      <c r="AA112" s="85" t="s">
        <v>5151</v>
      </c>
      <c r="AB112" s="79"/>
      <c r="AC112" s="79" t="b">
        <v>0</v>
      </c>
      <c r="AD112" s="79">
        <v>0</v>
      </c>
      <c r="AE112" s="85" t="s">
        <v>6296</v>
      </c>
      <c r="AF112" s="79" t="b">
        <v>0</v>
      </c>
      <c r="AG112" s="79" t="s">
        <v>6305</v>
      </c>
      <c r="AH112" s="79"/>
      <c r="AI112" s="85" t="s">
        <v>6296</v>
      </c>
      <c r="AJ112" s="79" t="b">
        <v>0</v>
      </c>
      <c r="AK112" s="79">
        <v>4</v>
      </c>
      <c r="AL112" s="85" t="s">
        <v>5149</v>
      </c>
      <c r="AM112" s="79" t="s">
        <v>6333</v>
      </c>
      <c r="AN112" s="79" t="b">
        <v>0</v>
      </c>
      <c r="AO112" s="85" t="s">
        <v>5149</v>
      </c>
      <c r="AP112" s="79" t="s">
        <v>176</v>
      </c>
      <c r="AQ112" s="79">
        <v>0</v>
      </c>
      <c r="AR112" s="79">
        <v>0</v>
      </c>
      <c r="AS112" s="79"/>
      <c r="AT112" s="79"/>
      <c r="AU112" s="79"/>
      <c r="AV112" s="79"/>
      <c r="AW112" s="79"/>
      <c r="AX112" s="79"/>
      <c r="AY112" s="79"/>
      <c r="AZ112" s="79"/>
      <c r="BA112">
        <v>2</v>
      </c>
      <c r="BB112" s="78" t="str">
        <f>REPLACE(INDEX(GroupVertices[Group], MATCH(Edges[[#This Row],[Vertex 1]],GroupVertices[Vertex],0)),1,1,"")</f>
        <v>37</v>
      </c>
      <c r="BC112" s="78" t="str">
        <f>REPLACE(INDEX(GroupVertices[Group], MATCH(Edges[[#This Row],[Vertex 2]],GroupVertices[Vertex],0)),1,1,"")</f>
        <v>37</v>
      </c>
      <c r="BD112" s="48"/>
      <c r="BE112" s="49"/>
      <c r="BF112" s="48"/>
      <c r="BG112" s="49"/>
      <c r="BH112" s="48"/>
      <c r="BI112" s="49"/>
      <c r="BJ112" s="48"/>
      <c r="BK112" s="49"/>
      <c r="BL112" s="48"/>
    </row>
    <row r="113" spans="1:64" x14ac:dyDescent="0.25">
      <c r="A113" s="64" t="s">
        <v>269</v>
      </c>
      <c r="B113" s="64" t="s">
        <v>824</v>
      </c>
      <c r="C113" s="65" t="s">
        <v>15839</v>
      </c>
      <c r="D113" s="66">
        <v>3</v>
      </c>
      <c r="E113" s="67" t="s">
        <v>132</v>
      </c>
      <c r="F113" s="68">
        <v>35</v>
      </c>
      <c r="G113" s="65"/>
      <c r="H113" s="69"/>
      <c r="I113" s="70"/>
      <c r="J113" s="70"/>
      <c r="K113" s="34" t="s">
        <v>65</v>
      </c>
      <c r="L113" s="77">
        <v>113</v>
      </c>
      <c r="M113" s="77"/>
      <c r="N113" s="72"/>
      <c r="O113" s="79" t="s">
        <v>999</v>
      </c>
      <c r="P113" s="81">
        <v>43165.917129629626</v>
      </c>
      <c r="Q113" s="79" t="s">
        <v>1055</v>
      </c>
      <c r="R113" s="79"/>
      <c r="S113" s="79"/>
      <c r="T113" s="79" t="s">
        <v>2690</v>
      </c>
      <c r="U113" s="83" t="s">
        <v>3172</v>
      </c>
      <c r="V113" s="83" t="s">
        <v>3172</v>
      </c>
      <c r="W113" s="81">
        <v>43165.917129629626</v>
      </c>
      <c r="X113" s="83" t="s">
        <v>3941</v>
      </c>
      <c r="Y113" s="79"/>
      <c r="Z113" s="79"/>
      <c r="AA113" s="85" t="s">
        <v>5149</v>
      </c>
      <c r="AB113" s="79"/>
      <c r="AC113" s="79" t="b">
        <v>0</v>
      </c>
      <c r="AD113" s="79">
        <v>10</v>
      </c>
      <c r="AE113" s="85" t="s">
        <v>6296</v>
      </c>
      <c r="AF113" s="79" t="b">
        <v>0</v>
      </c>
      <c r="AG113" s="79" t="s">
        <v>6305</v>
      </c>
      <c r="AH113" s="79"/>
      <c r="AI113" s="85" t="s">
        <v>6296</v>
      </c>
      <c r="AJ113" s="79" t="b">
        <v>0</v>
      </c>
      <c r="AK113" s="79">
        <v>4</v>
      </c>
      <c r="AL113" s="85" t="s">
        <v>6296</v>
      </c>
      <c r="AM113" s="79" t="s">
        <v>6333</v>
      </c>
      <c r="AN113" s="79" t="b">
        <v>0</v>
      </c>
      <c r="AO113" s="85" t="s">
        <v>5149</v>
      </c>
      <c r="AP113" s="79" t="s">
        <v>6415</v>
      </c>
      <c r="AQ113" s="79">
        <v>0</v>
      </c>
      <c r="AR113" s="79">
        <v>0</v>
      </c>
      <c r="AS113" s="79"/>
      <c r="AT113" s="79"/>
      <c r="AU113" s="79"/>
      <c r="AV113" s="79"/>
      <c r="AW113" s="79"/>
      <c r="AX113" s="79"/>
      <c r="AY113" s="79"/>
      <c r="AZ113" s="79"/>
      <c r="BA113">
        <v>1</v>
      </c>
      <c r="BB113" s="78" t="str">
        <f>REPLACE(INDEX(GroupVertices[Group], MATCH(Edges[[#This Row],[Vertex 1]],GroupVertices[Vertex],0)),1,1,"")</f>
        <v>37</v>
      </c>
      <c r="BC113" s="78" t="str">
        <f>REPLACE(INDEX(GroupVertices[Group], MATCH(Edges[[#This Row],[Vertex 2]],GroupVertices[Vertex],0)),1,1,"")</f>
        <v>37</v>
      </c>
      <c r="BD113" s="48">
        <v>1</v>
      </c>
      <c r="BE113" s="49">
        <v>5</v>
      </c>
      <c r="BF113" s="48">
        <v>0</v>
      </c>
      <c r="BG113" s="49">
        <v>0</v>
      </c>
      <c r="BH113" s="48">
        <v>0</v>
      </c>
      <c r="BI113" s="49">
        <v>0</v>
      </c>
      <c r="BJ113" s="48">
        <v>19</v>
      </c>
      <c r="BK113" s="49">
        <v>95</v>
      </c>
      <c r="BL113" s="48">
        <v>20</v>
      </c>
    </row>
    <row r="114" spans="1:64" x14ac:dyDescent="0.25">
      <c r="A114" s="64" t="s">
        <v>270</v>
      </c>
      <c r="B114" s="64" t="s">
        <v>824</v>
      </c>
      <c r="C114" s="65" t="s">
        <v>15839</v>
      </c>
      <c r="D114" s="66">
        <v>3</v>
      </c>
      <c r="E114" s="67" t="s">
        <v>132</v>
      </c>
      <c r="F114" s="68">
        <v>35</v>
      </c>
      <c r="G114" s="65"/>
      <c r="H114" s="69"/>
      <c r="I114" s="70"/>
      <c r="J114" s="70"/>
      <c r="K114" s="34" t="s">
        <v>65</v>
      </c>
      <c r="L114" s="77">
        <v>114</v>
      </c>
      <c r="M114" s="77"/>
      <c r="N114" s="72"/>
      <c r="O114" s="79" t="s">
        <v>999</v>
      </c>
      <c r="P114" s="81">
        <v>43166.659108796295</v>
      </c>
      <c r="Q114" s="79" t="s">
        <v>1057</v>
      </c>
      <c r="R114" s="79"/>
      <c r="S114" s="79"/>
      <c r="T114" s="79" t="s">
        <v>2692</v>
      </c>
      <c r="U114" s="79"/>
      <c r="V114" s="83" t="s">
        <v>3524</v>
      </c>
      <c r="W114" s="81">
        <v>43166.659108796295</v>
      </c>
      <c r="X114" s="83" t="s">
        <v>3943</v>
      </c>
      <c r="Y114" s="79"/>
      <c r="Z114" s="79"/>
      <c r="AA114" s="85" t="s">
        <v>5151</v>
      </c>
      <c r="AB114" s="79"/>
      <c r="AC114" s="79" t="b">
        <v>0</v>
      </c>
      <c r="AD114" s="79">
        <v>0</v>
      </c>
      <c r="AE114" s="85" t="s">
        <v>6296</v>
      </c>
      <c r="AF114" s="79" t="b">
        <v>0</v>
      </c>
      <c r="AG114" s="79" t="s">
        <v>6305</v>
      </c>
      <c r="AH114" s="79"/>
      <c r="AI114" s="85" t="s">
        <v>6296</v>
      </c>
      <c r="AJ114" s="79" t="b">
        <v>0</v>
      </c>
      <c r="AK114" s="79">
        <v>4</v>
      </c>
      <c r="AL114" s="85" t="s">
        <v>5149</v>
      </c>
      <c r="AM114" s="79" t="s">
        <v>6333</v>
      </c>
      <c r="AN114" s="79" t="b">
        <v>0</v>
      </c>
      <c r="AO114" s="85" t="s">
        <v>5149</v>
      </c>
      <c r="AP114" s="79" t="s">
        <v>176</v>
      </c>
      <c r="AQ114" s="79">
        <v>0</v>
      </c>
      <c r="AR114" s="79">
        <v>0</v>
      </c>
      <c r="AS114" s="79"/>
      <c r="AT114" s="79"/>
      <c r="AU114" s="79"/>
      <c r="AV114" s="79"/>
      <c r="AW114" s="79"/>
      <c r="AX114" s="79"/>
      <c r="AY114" s="79"/>
      <c r="AZ114" s="79"/>
      <c r="BA114">
        <v>1</v>
      </c>
      <c r="BB114" s="78" t="str">
        <f>REPLACE(INDEX(GroupVertices[Group], MATCH(Edges[[#This Row],[Vertex 1]],GroupVertices[Vertex],0)),1,1,"")</f>
        <v>37</v>
      </c>
      <c r="BC114" s="78" t="str">
        <f>REPLACE(INDEX(GroupVertices[Group], MATCH(Edges[[#This Row],[Vertex 2]],GroupVertices[Vertex],0)),1,1,"")</f>
        <v>37</v>
      </c>
      <c r="BD114" s="48">
        <v>0</v>
      </c>
      <c r="BE114" s="49">
        <v>0</v>
      </c>
      <c r="BF114" s="48">
        <v>0</v>
      </c>
      <c r="BG114" s="49">
        <v>0</v>
      </c>
      <c r="BH114" s="48">
        <v>0</v>
      </c>
      <c r="BI114" s="49">
        <v>0</v>
      </c>
      <c r="BJ114" s="48">
        <v>20</v>
      </c>
      <c r="BK114" s="49">
        <v>100</v>
      </c>
      <c r="BL114" s="48">
        <v>20</v>
      </c>
    </row>
    <row r="115" spans="1:64" x14ac:dyDescent="0.25">
      <c r="A115" s="64" t="s">
        <v>270</v>
      </c>
      <c r="B115" s="64" t="s">
        <v>269</v>
      </c>
      <c r="C115" s="65" t="s">
        <v>15839</v>
      </c>
      <c r="D115" s="66">
        <v>3</v>
      </c>
      <c r="E115" s="67" t="s">
        <v>132</v>
      </c>
      <c r="F115" s="68">
        <v>35</v>
      </c>
      <c r="G115" s="65"/>
      <c r="H115" s="69"/>
      <c r="I115" s="70"/>
      <c r="J115" s="70"/>
      <c r="K115" s="34" t="s">
        <v>65</v>
      </c>
      <c r="L115" s="77">
        <v>115</v>
      </c>
      <c r="M115" s="77"/>
      <c r="N115" s="72"/>
      <c r="O115" s="79" t="s">
        <v>999</v>
      </c>
      <c r="P115" s="81">
        <v>43166.659108796295</v>
      </c>
      <c r="Q115" s="79" t="s">
        <v>1057</v>
      </c>
      <c r="R115" s="79"/>
      <c r="S115" s="79"/>
      <c r="T115" s="79" t="s">
        <v>2692</v>
      </c>
      <c r="U115" s="79"/>
      <c r="V115" s="83" t="s">
        <v>3524</v>
      </c>
      <c r="W115" s="81">
        <v>43166.659108796295</v>
      </c>
      <c r="X115" s="83" t="s">
        <v>3943</v>
      </c>
      <c r="Y115" s="79"/>
      <c r="Z115" s="79"/>
      <c r="AA115" s="85" t="s">
        <v>5151</v>
      </c>
      <c r="AB115" s="79"/>
      <c r="AC115" s="79" t="b">
        <v>0</v>
      </c>
      <c r="AD115" s="79">
        <v>0</v>
      </c>
      <c r="AE115" s="85" t="s">
        <v>6296</v>
      </c>
      <c r="AF115" s="79" t="b">
        <v>0</v>
      </c>
      <c r="AG115" s="79" t="s">
        <v>6305</v>
      </c>
      <c r="AH115" s="79"/>
      <c r="AI115" s="85" t="s">
        <v>6296</v>
      </c>
      <c r="AJ115" s="79" t="b">
        <v>0</v>
      </c>
      <c r="AK115" s="79">
        <v>4</v>
      </c>
      <c r="AL115" s="85" t="s">
        <v>5149</v>
      </c>
      <c r="AM115" s="79" t="s">
        <v>6333</v>
      </c>
      <c r="AN115" s="79" t="b">
        <v>0</v>
      </c>
      <c r="AO115" s="85" t="s">
        <v>5149</v>
      </c>
      <c r="AP115" s="79" t="s">
        <v>176</v>
      </c>
      <c r="AQ115" s="79">
        <v>0</v>
      </c>
      <c r="AR115" s="79">
        <v>0</v>
      </c>
      <c r="AS115" s="79"/>
      <c r="AT115" s="79"/>
      <c r="AU115" s="79"/>
      <c r="AV115" s="79"/>
      <c r="AW115" s="79"/>
      <c r="AX115" s="79"/>
      <c r="AY115" s="79"/>
      <c r="AZ115" s="79"/>
      <c r="BA115">
        <v>1</v>
      </c>
      <c r="BB115" s="78" t="str">
        <f>REPLACE(INDEX(GroupVertices[Group], MATCH(Edges[[#This Row],[Vertex 1]],GroupVertices[Vertex],0)),1,1,"")</f>
        <v>37</v>
      </c>
      <c r="BC115" s="78" t="str">
        <f>REPLACE(INDEX(GroupVertices[Group], MATCH(Edges[[#This Row],[Vertex 2]],GroupVertices[Vertex],0)),1,1,"")</f>
        <v>37</v>
      </c>
      <c r="BD115" s="48"/>
      <c r="BE115" s="49"/>
      <c r="BF115" s="48"/>
      <c r="BG115" s="49"/>
      <c r="BH115" s="48"/>
      <c r="BI115" s="49"/>
      <c r="BJ115" s="48"/>
      <c r="BK115" s="49"/>
      <c r="BL115" s="48"/>
    </row>
    <row r="116" spans="1:64" x14ac:dyDescent="0.25">
      <c r="A116" s="64" t="s">
        <v>271</v>
      </c>
      <c r="B116" s="64" t="s">
        <v>825</v>
      </c>
      <c r="C116" s="65" t="s">
        <v>15839</v>
      </c>
      <c r="D116" s="66">
        <v>3</v>
      </c>
      <c r="E116" s="67" t="s">
        <v>132</v>
      </c>
      <c r="F116" s="68">
        <v>35</v>
      </c>
      <c r="G116" s="65"/>
      <c r="H116" s="69"/>
      <c r="I116" s="70"/>
      <c r="J116" s="70"/>
      <c r="K116" s="34" t="s">
        <v>65</v>
      </c>
      <c r="L116" s="77">
        <v>116</v>
      </c>
      <c r="M116" s="77"/>
      <c r="N116" s="72"/>
      <c r="O116" s="79" t="s">
        <v>999</v>
      </c>
      <c r="P116" s="81">
        <v>43166.659884259258</v>
      </c>
      <c r="Q116" s="79" t="s">
        <v>1058</v>
      </c>
      <c r="R116" s="79"/>
      <c r="S116" s="79"/>
      <c r="T116" s="79" t="s">
        <v>2693</v>
      </c>
      <c r="U116" s="79"/>
      <c r="V116" s="83" t="s">
        <v>3525</v>
      </c>
      <c r="W116" s="81">
        <v>43166.659884259258</v>
      </c>
      <c r="X116" s="83" t="s">
        <v>3944</v>
      </c>
      <c r="Y116" s="79"/>
      <c r="Z116" s="79"/>
      <c r="AA116" s="85" t="s">
        <v>5152</v>
      </c>
      <c r="AB116" s="79"/>
      <c r="AC116" s="79" t="b">
        <v>0</v>
      </c>
      <c r="AD116" s="79">
        <v>3</v>
      </c>
      <c r="AE116" s="85" t="s">
        <v>6296</v>
      </c>
      <c r="AF116" s="79" t="b">
        <v>0</v>
      </c>
      <c r="AG116" s="79" t="s">
        <v>6304</v>
      </c>
      <c r="AH116" s="79"/>
      <c r="AI116" s="85" t="s">
        <v>6296</v>
      </c>
      <c r="AJ116" s="79" t="b">
        <v>0</v>
      </c>
      <c r="AK116" s="79">
        <v>0</v>
      </c>
      <c r="AL116" s="85" t="s">
        <v>6296</v>
      </c>
      <c r="AM116" s="79" t="s">
        <v>6328</v>
      </c>
      <c r="AN116" s="79" t="b">
        <v>0</v>
      </c>
      <c r="AO116" s="85" t="s">
        <v>5152</v>
      </c>
      <c r="AP116" s="79" t="s">
        <v>176</v>
      </c>
      <c r="AQ116" s="79">
        <v>0</v>
      </c>
      <c r="AR116" s="79">
        <v>0</v>
      </c>
      <c r="AS116" s="79"/>
      <c r="AT116" s="79"/>
      <c r="AU116" s="79"/>
      <c r="AV116" s="79"/>
      <c r="AW116" s="79"/>
      <c r="AX116" s="79"/>
      <c r="AY116" s="79"/>
      <c r="AZ116" s="79"/>
      <c r="BA116">
        <v>1</v>
      </c>
      <c r="BB116" s="78" t="str">
        <f>REPLACE(INDEX(GroupVertices[Group], MATCH(Edges[[#This Row],[Vertex 1]],GroupVertices[Vertex],0)),1,1,"")</f>
        <v>98</v>
      </c>
      <c r="BC116" s="78" t="str">
        <f>REPLACE(INDEX(GroupVertices[Group], MATCH(Edges[[#This Row],[Vertex 2]],GroupVertices[Vertex],0)),1,1,"")</f>
        <v>98</v>
      </c>
      <c r="BD116" s="48">
        <v>1</v>
      </c>
      <c r="BE116" s="49">
        <v>3.3333333333333335</v>
      </c>
      <c r="BF116" s="48">
        <v>0</v>
      </c>
      <c r="BG116" s="49">
        <v>0</v>
      </c>
      <c r="BH116" s="48">
        <v>0</v>
      </c>
      <c r="BI116" s="49">
        <v>0</v>
      </c>
      <c r="BJ116" s="48">
        <v>29</v>
      </c>
      <c r="BK116" s="49">
        <v>96.666666666666671</v>
      </c>
      <c r="BL116" s="48">
        <v>30</v>
      </c>
    </row>
    <row r="117" spans="1:64" x14ac:dyDescent="0.25">
      <c r="A117" s="64" t="s">
        <v>272</v>
      </c>
      <c r="B117" s="64" t="s">
        <v>323</v>
      </c>
      <c r="C117" s="65" t="s">
        <v>15839</v>
      </c>
      <c r="D117" s="66">
        <v>3</v>
      </c>
      <c r="E117" s="67" t="s">
        <v>132</v>
      </c>
      <c r="F117" s="68">
        <v>35</v>
      </c>
      <c r="G117" s="65"/>
      <c r="H117" s="69"/>
      <c r="I117" s="70"/>
      <c r="J117" s="70"/>
      <c r="K117" s="34" t="s">
        <v>65</v>
      </c>
      <c r="L117" s="77">
        <v>117</v>
      </c>
      <c r="M117" s="77"/>
      <c r="N117" s="72"/>
      <c r="O117" s="79" t="s">
        <v>999</v>
      </c>
      <c r="P117" s="81">
        <v>43166.660150462965</v>
      </c>
      <c r="Q117" s="79" t="s">
        <v>1052</v>
      </c>
      <c r="R117" s="83" t="s">
        <v>2024</v>
      </c>
      <c r="S117" s="79" t="s">
        <v>2522</v>
      </c>
      <c r="T117" s="79" t="s">
        <v>2687</v>
      </c>
      <c r="U117" s="79"/>
      <c r="V117" s="83" t="s">
        <v>3522</v>
      </c>
      <c r="W117" s="81">
        <v>43166.660150462965</v>
      </c>
      <c r="X117" s="83" t="s">
        <v>3945</v>
      </c>
      <c r="Y117" s="79"/>
      <c r="Z117" s="79"/>
      <c r="AA117" s="85" t="s">
        <v>5153</v>
      </c>
      <c r="AB117" s="79"/>
      <c r="AC117" s="79" t="b">
        <v>0</v>
      </c>
      <c r="AD117" s="79">
        <v>0</v>
      </c>
      <c r="AE117" s="85" t="s">
        <v>6296</v>
      </c>
      <c r="AF117" s="79" t="b">
        <v>0</v>
      </c>
      <c r="AG117" s="79" t="s">
        <v>6304</v>
      </c>
      <c r="AH117" s="79"/>
      <c r="AI117" s="85" t="s">
        <v>6296</v>
      </c>
      <c r="AJ117" s="79" t="b">
        <v>0</v>
      </c>
      <c r="AK117" s="79">
        <v>232</v>
      </c>
      <c r="AL117" s="85" t="s">
        <v>5207</v>
      </c>
      <c r="AM117" s="79" t="s">
        <v>6328</v>
      </c>
      <c r="AN117" s="79" t="b">
        <v>0</v>
      </c>
      <c r="AO117" s="85" t="s">
        <v>5207</v>
      </c>
      <c r="AP117" s="79" t="s">
        <v>176</v>
      </c>
      <c r="AQ117" s="79">
        <v>0</v>
      </c>
      <c r="AR117" s="79">
        <v>0</v>
      </c>
      <c r="AS117" s="79"/>
      <c r="AT117" s="79"/>
      <c r="AU117" s="79"/>
      <c r="AV117" s="79"/>
      <c r="AW117" s="79"/>
      <c r="AX117" s="79"/>
      <c r="AY117" s="79"/>
      <c r="AZ117" s="79"/>
      <c r="BA117">
        <v>1</v>
      </c>
      <c r="BB117" s="78" t="str">
        <f>REPLACE(INDEX(GroupVertices[Group], MATCH(Edges[[#This Row],[Vertex 1]],GroupVertices[Vertex],0)),1,1,"")</f>
        <v>8</v>
      </c>
      <c r="BC117" s="78" t="str">
        <f>REPLACE(INDEX(GroupVertices[Group], MATCH(Edges[[#This Row],[Vertex 2]],GroupVertices[Vertex],0)),1,1,"")</f>
        <v>8</v>
      </c>
      <c r="BD117" s="48">
        <v>1</v>
      </c>
      <c r="BE117" s="49">
        <v>5.882352941176471</v>
      </c>
      <c r="BF117" s="48">
        <v>0</v>
      </c>
      <c r="BG117" s="49">
        <v>0</v>
      </c>
      <c r="BH117" s="48">
        <v>0</v>
      </c>
      <c r="BI117" s="49">
        <v>0</v>
      </c>
      <c r="BJ117" s="48">
        <v>16</v>
      </c>
      <c r="BK117" s="49">
        <v>94.117647058823536</v>
      </c>
      <c r="BL117" s="48">
        <v>17</v>
      </c>
    </row>
    <row r="118" spans="1:64" x14ac:dyDescent="0.25">
      <c r="A118" s="64" t="s">
        <v>273</v>
      </c>
      <c r="B118" s="64" t="s">
        <v>765</v>
      </c>
      <c r="C118" s="65" t="s">
        <v>15839</v>
      </c>
      <c r="D118" s="66">
        <v>3</v>
      </c>
      <c r="E118" s="67" t="s">
        <v>132</v>
      </c>
      <c r="F118" s="68">
        <v>35</v>
      </c>
      <c r="G118" s="65"/>
      <c r="H118" s="69"/>
      <c r="I118" s="70"/>
      <c r="J118" s="70"/>
      <c r="K118" s="34" t="s">
        <v>65</v>
      </c>
      <c r="L118" s="77">
        <v>118</v>
      </c>
      <c r="M118" s="77"/>
      <c r="N118" s="72"/>
      <c r="O118" s="79" t="s">
        <v>999</v>
      </c>
      <c r="P118" s="81">
        <v>43166.660439814812</v>
      </c>
      <c r="Q118" s="79" t="s">
        <v>1059</v>
      </c>
      <c r="R118" s="83" t="s">
        <v>2026</v>
      </c>
      <c r="S118" s="79" t="s">
        <v>2505</v>
      </c>
      <c r="T118" s="79" t="s">
        <v>2694</v>
      </c>
      <c r="U118" s="79"/>
      <c r="V118" s="83" t="s">
        <v>3526</v>
      </c>
      <c r="W118" s="81">
        <v>43166.660439814812</v>
      </c>
      <c r="X118" s="83" t="s">
        <v>3946</v>
      </c>
      <c r="Y118" s="79"/>
      <c r="Z118" s="79"/>
      <c r="AA118" s="85" t="s">
        <v>5154</v>
      </c>
      <c r="AB118" s="79"/>
      <c r="AC118" s="79" t="b">
        <v>0</v>
      </c>
      <c r="AD118" s="79">
        <v>0</v>
      </c>
      <c r="AE118" s="85" t="s">
        <v>6296</v>
      </c>
      <c r="AF118" s="79" t="b">
        <v>0</v>
      </c>
      <c r="AG118" s="79" t="s">
        <v>6304</v>
      </c>
      <c r="AH118" s="79"/>
      <c r="AI118" s="85" t="s">
        <v>6296</v>
      </c>
      <c r="AJ118" s="79" t="b">
        <v>0</v>
      </c>
      <c r="AK118" s="79">
        <v>3</v>
      </c>
      <c r="AL118" s="85" t="s">
        <v>6214</v>
      </c>
      <c r="AM118" s="79" t="s">
        <v>6343</v>
      </c>
      <c r="AN118" s="79" t="b">
        <v>0</v>
      </c>
      <c r="AO118" s="85" t="s">
        <v>6214</v>
      </c>
      <c r="AP118" s="79" t="s">
        <v>176</v>
      </c>
      <c r="AQ118" s="79">
        <v>0</v>
      </c>
      <c r="AR118" s="79">
        <v>0</v>
      </c>
      <c r="AS118" s="79"/>
      <c r="AT118" s="79"/>
      <c r="AU118" s="79"/>
      <c r="AV118" s="79"/>
      <c r="AW118" s="79"/>
      <c r="AX118" s="79"/>
      <c r="AY118" s="79"/>
      <c r="AZ118" s="79"/>
      <c r="BA118">
        <v>1</v>
      </c>
      <c r="BB118" s="78" t="str">
        <f>REPLACE(INDEX(GroupVertices[Group], MATCH(Edges[[#This Row],[Vertex 1]],GroupVertices[Vertex],0)),1,1,"")</f>
        <v>2</v>
      </c>
      <c r="BC118" s="78" t="str">
        <f>REPLACE(INDEX(GroupVertices[Group], MATCH(Edges[[#This Row],[Vertex 2]],GroupVertices[Vertex],0)),1,1,"")</f>
        <v>2</v>
      </c>
      <c r="BD118" s="48"/>
      <c r="BE118" s="49"/>
      <c r="BF118" s="48"/>
      <c r="BG118" s="49"/>
      <c r="BH118" s="48"/>
      <c r="BI118" s="49"/>
      <c r="BJ118" s="48"/>
      <c r="BK118" s="49"/>
      <c r="BL118" s="48"/>
    </row>
    <row r="119" spans="1:64" x14ac:dyDescent="0.25">
      <c r="A119" s="64" t="s">
        <v>273</v>
      </c>
      <c r="B119" s="64" t="s">
        <v>754</v>
      </c>
      <c r="C119" s="65" t="s">
        <v>15839</v>
      </c>
      <c r="D119" s="66">
        <v>3</v>
      </c>
      <c r="E119" s="67" t="s">
        <v>132</v>
      </c>
      <c r="F119" s="68">
        <v>35</v>
      </c>
      <c r="G119" s="65"/>
      <c r="H119" s="69"/>
      <c r="I119" s="70"/>
      <c r="J119" s="70"/>
      <c r="K119" s="34" t="s">
        <v>65</v>
      </c>
      <c r="L119" s="77">
        <v>119</v>
      </c>
      <c r="M119" s="77"/>
      <c r="N119" s="72"/>
      <c r="O119" s="79" t="s">
        <v>999</v>
      </c>
      <c r="P119" s="81">
        <v>43166.660439814812</v>
      </c>
      <c r="Q119" s="79" t="s">
        <v>1059</v>
      </c>
      <c r="R119" s="83" t="s">
        <v>2026</v>
      </c>
      <c r="S119" s="79" t="s">
        <v>2505</v>
      </c>
      <c r="T119" s="79" t="s">
        <v>2694</v>
      </c>
      <c r="U119" s="79"/>
      <c r="V119" s="83" t="s">
        <v>3526</v>
      </c>
      <c r="W119" s="81">
        <v>43166.660439814812</v>
      </c>
      <c r="X119" s="83" t="s">
        <v>3946</v>
      </c>
      <c r="Y119" s="79"/>
      <c r="Z119" s="79"/>
      <c r="AA119" s="85" t="s">
        <v>5154</v>
      </c>
      <c r="AB119" s="79"/>
      <c r="AC119" s="79" t="b">
        <v>0</v>
      </c>
      <c r="AD119" s="79">
        <v>0</v>
      </c>
      <c r="AE119" s="85" t="s">
        <v>6296</v>
      </c>
      <c r="AF119" s="79" t="b">
        <v>0</v>
      </c>
      <c r="AG119" s="79" t="s">
        <v>6304</v>
      </c>
      <c r="AH119" s="79"/>
      <c r="AI119" s="85" t="s">
        <v>6296</v>
      </c>
      <c r="AJ119" s="79" t="b">
        <v>0</v>
      </c>
      <c r="AK119" s="79">
        <v>3</v>
      </c>
      <c r="AL119" s="85" t="s">
        <v>6214</v>
      </c>
      <c r="AM119" s="79" t="s">
        <v>6343</v>
      </c>
      <c r="AN119" s="79" t="b">
        <v>0</v>
      </c>
      <c r="AO119" s="85" t="s">
        <v>6214</v>
      </c>
      <c r="AP119" s="79" t="s">
        <v>176</v>
      </c>
      <c r="AQ119" s="79">
        <v>0</v>
      </c>
      <c r="AR119" s="79">
        <v>0</v>
      </c>
      <c r="AS119" s="79"/>
      <c r="AT119" s="79"/>
      <c r="AU119" s="79"/>
      <c r="AV119" s="79"/>
      <c r="AW119" s="79"/>
      <c r="AX119" s="79"/>
      <c r="AY119" s="79"/>
      <c r="AZ119" s="79"/>
      <c r="BA119">
        <v>1</v>
      </c>
      <c r="BB119" s="78" t="str">
        <f>REPLACE(INDEX(GroupVertices[Group], MATCH(Edges[[#This Row],[Vertex 1]],GroupVertices[Vertex],0)),1,1,"")</f>
        <v>2</v>
      </c>
      <c r="BC119" s="78" t="str">
        <f>REPLACE(INDEX(GroupVertices[Group], MATCH(Edges[[#This Row],[Vertex 2]],GroupVertices[Vertex],0)),1,1,"")</f>
        <v>2</v>
      </c>
      <c r="BD119" s="48">
        <v>1</v>
      </c>
      <c r="BE119" s="49">
        <v>7.1428571428571432</v>
      </c>
      <c r="BF119" s="48">
        <v>0</v>
      </c>
      <c r="BG119" s="49">
        <v>0</v>
      </c>
      <c r="BH119" s="48">
        <v>0</v>
      </c>
      <c r="BI119" s="49">
        <v>0</v>
      </c>
      <c r="BJ119" s="48">
        <v>13</v>
      </c>
      <c r="BK119" s="49">
        <v>92.857142857142861</v>
      </c>
      <c r="BL119" s="48">
        <v>14</v>
      </c>
    </row>
    <row r="120" spans="1:64" x14ac:dyDescent="0.25">
      <c r="A120" s="64" t="s">
        <v>274</v>
      </c>
      <c r="B120" s="64" t="s">
        <v>323</v>
      </c>
      <c r="C120" s="65" t="s">
        <v>15839</v>
      </c>
      <c r="D120" s="66">
        <v>3</v>
      </c>
      <c r="E120" s="67" t="s">
        <v>132</v>
      </c>
      <c r="F120" s="68">
        <v>35</v>
      </c>
      <c r="G120" s="65"/>
      <c r="H120" s="69"/>
      <c r="I120" s="70"/>
      <c r="J120" s="70"/>
      <c r="K120" s="34" t="s">
        <v>65</v>
      </c>
      <c r="L120" s="77">
        <v>120</v>
      </c>
      <c r="M120" s="77"/>
      <c r="N120" s="72"/>
      <c r="O120" s="79" t="s">
        <v>999</v>
      </c>
      <c r="P120" s="81">
        <v>43166.660486111112</v>
      </c>
      <c r="Q120" s="79" t="s">
        <v>1052</v>
      </c>
      <c r="R120" s="83" t="s">
        <v>2024</v>
      </c>
      <c r="S120" s="79" t="s">
        <v>2522</v>
      </c>
      <c r="T120" s="79" t="s">
        <v>2687</v>
      </c>
      <c r="U120" s="79"/>
      <c r="V120" s="83" t="s">
        <v>3527</v>
      </c>
      <c r="W120" s="81">
        <v>43166.660486111112</v>
      </c>
      <c r="X120" s="83" t="s">
        <v>3947</v>
      </c>
      <c r="Y120" s="79"/>
      <c r="Z120" s="79"/>
      <c r="AA120" s="85" t="s">
        <v>5155</v>
      </c>
      <c r="AB120" s="79"/>
      <c r="AC120" s="79" t="b">
        <v>0</v>
      </c>
      <c r="AD120" s="79">
        <v>0</v>
      </c>
      <c r="AE120" s="85" t="s">
        <v>6296</v>
      </c>
      <c r="AF120" s="79" t="b">
        <v>0</v>
      </c>
      <c r="AG120" s="79" t="s">
        <v>6304</v>
      </c>
      <c r="AH120" s="79"/>
      <c r="AI120" s="85" t="s">
        <v>6296</v>
      </c>
      <c r="AJ120" s="79" t="b">
        <v>0</v>
      </c>
      <c r="AK120" s="79">
        <v>232</v>
      </c>
      <c r="AL120" s="85" t="s">
        <v>5207</v>
      </c>
      <c r="AM120" s="79" t="s">
        <v>6328</v>
      </c>
      <c r="AN120" s="79" t="b">
        <v>0</v>
      </c>
      <c r="AO120" s="85" t="s">
        <v>5207</v>
      </c>
      <c r="AP120" s="79" t="s">
        <v>176</v>
      </c>
      <c r="AQ120" s="79">
        <v>0</v>
      </c>
      <c r="AR120" s="79">
        <v>0</v>
      </c>
      <c r="AS120" s="79"/>
      <c r="AT120" s="79"/>
      <c r="AU120" s="79"/>
      <c r="AV120" s="79"/>
      <c r="AW120" s="79"/>
      <c r="AX120" s="79"/>
      <c r="AY120" s="79"/>
      <c r="AZ120" s="79"/>
      <c r="BA120">
        <v>1</v>
      </c>
      <c r="BB120" s="78" t="str">
        <f>REPLACE(INDEX(GroupVertices[Group], MATCH(Edges[[#This Row],[Vertex 1]],GroupVertices[Vertex],0)),1,1,"")</f>
        <v>8</v>
      </c>
      <c r="BC120" s="78" t="str">
        <f>REPLACE(INDEX(GroupVertices[Group], MATCH(Edges[[#This Row],[Vertex 2]],GroupVertices[Vertex],0)),1,1,"")</f>
        <v>8</v>
      </c>
      <c r="BD120" s="48">
        <v>1</v>
      </c>
      <c r="BE120" s="49">
        <v>5.882352941176471</v>
      </c>
      <c r="BF120" s="48">
        <v>0</v>
      </c>
      <c r="BG120" s="49">
        <v>0</v>
      </c>
      <c r="BH120" s="48">
        <v>0</v>
      </c>
      <c r="BI120" s="49">
        <v>0</v>
      </c>
      <c r="BJ120" s="48">
        <v>16</v>
      </c>
      <c r="BK120" s="49">
        <v>94.117647058823536</v>
      </c>
      <c r="BL120" s="48">
        <v>17</v>
      </c>
    </row>
    <row r="121" spans="1:64" x14ac:dyDescent="0.25">
      <c r="A121" s="64" t="s">
        <v>275</v>
      </c>
      <c r="B121" s="64" t="s">
        <v>826</v>
      </c>
      <c r="C121" s="65" t="s">
        <v>15839</v>
      </c>
      <c r="D121" s="66">
        <v>3</v>
      </c>
      <c r="E121" s="67" t="s">
        <v>132</v>
      </c>
      <c r="F121" s="68">
        <v>35</v>
      </c>
      <c r="G121" s="65"/>
      <c r="H121" s="69"/>
      <c r="I121" s="70"/>
      <c r="J121" s="70"/>
      <c r="K121" s="34" t="s">
        <v>65</v>
      </c>
      <c r="L121" s="77">
        <v>121</v>
      </c>
      <c r="M121" s="77"/>
      <c r="N121" s="72"/>
      <c r="O121" s="79" t="s">
        <v>999</v>
      </c>
      <c r="P121" s="81">
        <v>43166.608900462961</v>
      </c>
      <c r="Q121" s="79" t="s">
        <v>1060</v>
      </c>
      <c r="R121" s="79"/>
      <c r="S121" s="79"/>
      <c r="T121" s="79" t="s">
        <v>731</v>
      </c>
      <c r="U121" s="83" t="s">
        <v>3173</v>
      </c>
      <c r="V121" s="83" t="s">
        <v>3173</v>
      </c>
      <c r="W121" s="81">
        <v>43166.608900462961</v>
      </c>
      <c r="X121" s="83" t="s">
        <v>3948</v>
      </c>
      <c r="Y121" s="79"/>
      <c r="Z121" s="79"/>
      <c r="AA121" s="85" t="s">
        <v>5156</v>
      </c>
      <c r="AB121" s="79"/>
      <c r="AC121" s="79" t="b">
        <v>0</v>
      </c>
      <c r="AD121" s="79">
        <v>2</v>
      </c>
      <c r="AE121" s="85" t="s">
        <v>6296</v>
      </c>
      <c r="AF121" s="79" t="b">
        <v>0</v>
      </c>
      <c r="AG121" s="79" t="s">
        <v>6305</v>
      </c>
      <c r="AH121" s="79"/>
      <c r="AI121" s="85" t="s">
        <v>6296</v>
      </c>
      <c r="AJ121" s="79" t="b">
        <v>0</v>
      </c>
      <c r="AK121" s="79">
        <v>1</v>
      </c>
      <c r="AL121" s="85" t="s">
        <v>6296</v>
      </c>
      <c r="AM121" s="79" t="s">
        <v>6340</v>
      </c>
      <c r="AN121" s="79" t="b">
        <v>0</v>
      </c>
      <c r="AO121" s="85" t="s">
        <v>5156</v>
      </c>
      <c r="AP121" s="79" t="s">
        <v>6415</v>
      </c>
      <c r="AQ121" s="79">
        <v>0</v>
      </c>
      <c r="AR121" s="79">
        <v>0</v>
      </c>
      <c r="AS121" s="79"/>
      <c r="AT121" s="79"/>
      <c r="AU121" s="79"/>
      <c r="AV121" s="79"/>
      <c r="AW121" s="79"/>
      <c r="AX121" s="79"/>
      <c r="AY121" s="79"/>
      <c r="AZ121" s="79"/>
      <c r="BA121">
        <v>1</v>
      </c>
      <c r="BB121" s="78" t="str">
        <f>REPLACE(INDEX(GroupVertices[Group], MATCH(Edges[[#This Row],[Vertex 1]],GroupVertices[Vertex],0)),1,1,"")</f>
        <v>25</v>
      </c>
      <c r="BC121" s="78" t="str">
        <f>REPLACE(INDEX(GroupVertices[Group], MATCH(Edges[[#This Row],[Vertex 2]],GroupVertices[Vertex],0)),1,1,"")</f>
        <v>25</v>
      </c>
      <c r="BD121" s="48"/>
      <c r="BE121" s="49"/>
      <c r="BF121" s="48"/>
      <c r="BG121" s="49"/>
      <c r="BH121" s="48"/>
      <c r="BI121" s="49"/>
      <c r="BJ121" s="48"/>
      <c r="BK121" s="49"/>
      <c r="BL121" s="48"/>
    </row>
    <row r="122" spans="1:64" x14ac:dyDescent="0.25">
      <c r="A122" s="64" t="s">
        <v>276</v>
      </c>
      <c r="B122" s="64" t="s">
        <v>826</v>
      </c>
      <c r="C122" s="65" t="s">
        <v>15839</v>
      </c>
      <c r="D122" s="66">
        <v>3</v>
      </c>
      <c r="E122" s="67" t="s">
        <v>132</v>
      </c>
      <c r="F122" s="68">
        <v>35</v>
      </c>
      <c r="G122" s="65"/>
      <c r="H122" s="69"/>
      <c r="I122" s="70"/>
      <c r="J122" s="70"/>
      <c r="K122" s="34" t="s">
        <v>65</v>
      </c>
      <c r="L122" s="77">
        <v>122</v>
      </c>
      <c r="M122" s="77"/>
      <c r="N122" s="72"/>
      <c r="O122" s="79" t="s">
        <v>999</v>
      </c>
      <c r="P122" s="81">
        <v>43166.661574074074</v>
      </c>
      <c r="Q122" s="79" t="s">
        <v>1061</v>
      </c>
      <c r="R122" s="79"/>
      <c r="S122" s="79"/>
      <c r="T122" s="79" t="s">
        <v>731</v>
      </c>
      <c r="U122" s="79"/>
      <c r="V122" s="83" t="s">
        <v>3528</v>
      </c>
      <c r="W122" s="81">
        <v>43166.661574074074</v>
      </c>
      <c r="X122" s="83" t="s">
        <v>3949</v>
      </c>
      <c r="Y122" s="79"/>
      <c r="Z122" s="79"/>
      <c r="AA122" s="85" t="s">
        <v>5157</v>
      </c>
      <c r="AB122" s="79"/>
      <c r="AC122" s="79" t="b">
        <v>0</v>
      </c>
      <c r="AD122" s="79">
        <v>0</v>
      </c>
      <c r="AE122" s="85" t="s">
        <v>6296</v>
      </c>
      <c r="AF122" s="79" t="b">
        <v>0</v>
      </c>
      <c r="AG122" s="79" t="s">
        <v>6305</v>
      </c>
      <c r="AH122" s="79"/>
      <c r="AI122" s="85" t="s">
        <v>6296</v>
      </c>
      <c r="AJ122" s="79" t="b">
        <v>0</v>
      </c>
      <c r="AK122" s="79">
        <v>1</v>
      </c>
      <c r="AL122" s="85" t="s">
        <v>5156</v>
      </c>
      <c r="AM122" s="79" t="s">
        <v>6328</v>
      </c>
      <c r="AN122" s="79" t="b">
        <v>0</v>
      </c>
      <c r="AO122" s="85" t="s">
        <v>5156</v>
      </c>
      <c r="AP122" s="79" t="s">
        <v>176</v>
      </c>
      <c r="AQ122" s="79">
        <v>0</v>
      </c>
      <c r="AR122" s="79">
        <v>0</v>
      </c>
      <c r="AS122" s="79"/>
      <c r="AT122" s="79"/>
      <c r="AU122" s="79"/>
      <c r="AV122" s="79"/>
      <c r="AW122" s="79"/>
      <c r="AX122" s="79"/>
      <c r="AY122" s="79"/>
      <c r="AZ122" s="79"/>
      <c r="BA122">
        <v>1</v>
      </c>
      <c r="BB122" s="78" t="str">
        <f>REPLACE(INDEX(GroupVertices[Group], MATCH(Edges[[#This Row],[Vertex 1]],GroupVertices[Vertex],0)),1,1,"")</f>
        <v>25</v>
      </c>
      <c r="BC122" s="78" t="str">
        <f>REPLACE(INDEX(GroupVertices[Group], MATCH(Edges[[#This Row],[Vertex 2]],GroupVertices[Vertex],0)),1,1,"")</f>
        <v>25</v>
      </c>
      <c r="BD122" s="48"/>
      <c r="BE122" s="49"/>
      <c r="BF122" s="48"/>
      <c r="BG122" s="49"/>
      <c r="BH122" s="48"/>
      <c r="BI122" s="49"/>
      <c r="BJ122" s="48"/>
      <c r="BK122" s="49"/>
      <c r="BL122" s="48"/>
    </row>
    <row r="123" spans="1:64" x14ac:dyDescent="0.25">
      <c r="A123" s="64" t="s">
        <v>275</v>
      </c>
      <c r="B123" s="64" t="s">
        <v>827</v>
      </c>
      <c r="C123" s="65" t="s">
        <v>15839</v>
      </c>
      <c r="D123" s="66">
        <v>3</v>
      </c>
      <c r="E123" s="67" t="s">
        <v>132</v>
      </c>
      <c r="F123" s="68">
        <v>35</v>
      </c>
      <c r="G123" s="65"/>
      <c r="H123" s="69"/>
      <c r="I123" s="70"/>
      <c r="J123" s="70"/>
      <c r="K123" s="34" t="s">
        <v>65</v>
      </c>
      <c r="L123" s="77">
        <v>123</v>
      </c>
      <c r="M123" s="77"/>
      <c r="N123" s="72"/>
      <c r="O123" s="79" t="s">
        <v>999</v>
      </c>
      <c r="P123" s="81">
        <v>43166.608900462961</v>
      </c>
      <c r="Q123" s="79" t="s">
        <v>1060</v>
      </c>
      <c r="R123" s="79"/>
      <c r="S123" s="79"/>
      <c r="T123" s="79" t="s">
        <v>731</v>
      </c>
      <c r="U123" s="83" t="s">
        <v>3173</v>
      </c>
      <c r="V123" s="83" t="s">
        <v>3173</v>
      </c>
      <c r="W123" s="81">
        <v>43166.608900462961</v>
      </c>
      <c r="X123" s="83" t="s">
        <v>3948</v>
      </c>
      <c r="Y123" s="79"/>
      <c r="Z123" s="79"/>
      <c r="AA123" s="85" t="s">
        <v>5156</v>
      </c>
      <c r="AB123" s="79"/>
      <c r="AC123" s="79" t="b">
        <v>0</v>
      </c>
      <c r="AD123" s="79">
        <v>2</v>
      </c>
      <c r="AE123" s="85" t="s">
        <v>6296</v>
      </c>
      <c r="AF123" s="79" t="b">
        <v>0</v>
      </c>
      <c r="AG123" s="79" t="s">
        <v>6305</v>
      </c>
      <c r="AH123" s="79"/>
      <c r="AI123" s="85" t="s">
        <v>6296</v>
      </c>
      <c r="AJ123" s="79" t="b">
        <v>0</v>
      </c>
      <c r="AK123" s="79">
        <v>1</v>
      </c>
      <c r="AL123" s="85" t="s">
        <v>6296</v>
      </c>
      <c r="AM123" s="79" t="s">
        <v>6340</v>
      </c>
      <c r="AN123" s="79" t="b">
        <v>0</v>
      </c>
      <c r="AO123" s="85" t="s">
        <v>5156</v>
      </c>
      <c r="AP123" s="79" t="s">
        <v>6415</v>
      </c>
      <c r="AQ123" s="79">
        <v>0</v>
      </c>
      <c r="AR123" s="79">
        <v>0</v>
      </c>
      <c r="AS123" s="79"/>
      <c r="AT123" s="79"/>
      <c r="AU123" s="79"/>
      <c r="AV123" s="79"/>
      <c r="AW123" s="79"/>
      <c r="AX123" s="79"/>
      <c r="AY123" s="79"/>
      <c r="AZ123" s="79"/>
      <c r="BA123">
        <v>1</v>
      </c>
      <c r="BB123" s="78" t="str">
        <f>REPLACE(INDEX(GroupVertices[Group], MATCH(Edges[[#This Row],[Vertex 1]],GroupVertices[Vertex],0)),1,1,"")</f>
        <v>25</v>
      </c>
      <c r="BC123" s="78" t="str">
        <f>REPLACE(INDEX(GroupVertices[Group], MATCH(Edges[[#This Row],[Vertex 2]],GroupVertices[Vertex],0)),1,1,"")</f>
        <v>25</v>
      </c>
      <c r="BD123" s="48"/>
      <c r="BE123" s="49"/>
      <c r="BF123" s="48"/>
      <c r="BG123" s="49"/>
      <c r="BH123" s="48"/>
      <c r="BI123" s="49"/>
      <c r="BJ123" s="48"/>
      <c r="BK123" s="49"/>
      <c r="BL123" s="48"/>
    </row>
    <row r="124" spans="1:64" x14ac:dyDescent="0.25">
      <c r="A124" s="64" t="s">
        <v>276</v>
      </c>
      <c r="B124" s="64" t="s">
        <v>827</v>
      </c>
      <c r="C124" s="65" t="s">
        <v>15839</v>
      </c>
      <c r="D124" s="66">
        <v>3</v>
      </c>
      <c r="E124" s="67" t="s">
        <v>132</v>
      </c>
      <c r="F124" s="68">
        <v>35</v>
      </c>
      <c r="G124" s="65"/>
      <c r="H124" s="69"/>
      <c r="I124" s="70"/>
      <c r="J124" s="70"/>
      <c r="K124" s="34" t="s">
        <v>65</v>
      </c>
      <c r="L124" s="77">
        <v>124</v>
      </c>
      <c r="M124" s="77"/>
      <c r="N124" s="72"/>
      <c r="O124" s="79" t="s">
        <v>999</v>
      </c>
      <c r="P124" s="81">
        <v>43166.661574074074</v>
      </c>
      <c r="Q124" s="79" t="s">
        <v>1061</v>
      </c>
      <c r="R124" s="79"/>
      <c r="S124" s="79"/>
      <c r="T124" s="79" t="s">
        <v>731</v>
      </c>
      <c r="U124" s="79"/>
      <c r="V124" s="83" t="s">
        <v>3528</v>
      </c>
      <c r="W124" s="81">
        <v>43166.661574074074</v>
      </c>
      <c r="X124" s="83" t="s">
        <v>3949</v>
      </c>
      <c r="Y124" s="79"/>
      <c r="Z124" s="79"/>
      <c r="AA124" s="85" t="s">
        <v>5157</v>
      </c>
      <c r="AB124" s="79"/>
      <c r="AC124" s="79" t="b">
        <v>0</v>
      </c>
      <c r="AD124" s="79">
        <v>0</v>
      </c>
      <c r="AE124" s="85" t="s">
        <v>6296</v>
      </c>
      <c r="AF124" s="79" t="b">
        <v>0</v>
      </c>
      <c r="AG124" s="79" t="s">
        <v>6305</v>
      </c>
      <c r="AH124" s="79"/>
      <c r="AI124" s="85" t="s">
        <v>6296</v>
      </c>
      <c r="AJ124" s="79" t="b">
        <v>0</v>
      </c>
      <c r="AK124" s="79">
        <v>1</v>
      </c>
      <c r="AL124" s="85" t="s">
        <v>5156</v>
      </c>
      <c r="AM124" s="79" t="s">
        <v>6328</v>
      </c>
      <c r="AN124" s="79" t="b">
        <v>0</v>
      </c>
      <c r="AO124" s="85" t="s">
        <v>5156</v>
      </c>
      <c r="AP124" s="79" t="s">
        <v>176</v>
      </c>
      <c r="AQ124" s="79">
        <v>0</v>
      </c>
      <c r="AR124" s="79">
        <v>0</v>
      </c>
      <c r="AS124" s="79"/>
      <c r="AT124" s="79"/>
      <c r="AU124" s="79"/>
      <c r="AV124" s="79"/>
      <c r="AW124" s="79"/>
      <c r="AX124" s="79"/>
      <c r="AY124" s="79"/>
      <c r="AZ124" s="79"/>
      <c r="BA124">
        <v>1</v>
      </c>
      <c r="BB124" s="78" t="str">
        <f>REPLACE(INDEX(GroupVertices[Group], MATCH(Edges[[#This Row],[Vertex 1]],GroupVertices[Vertex],0)),1,1,"")</f>
        <v>25</v>
      </c>
      <c r="BC124" s="78" t="str">
        <f>REPLACE(INDEX(GroupVertices[Group], MATCH(Edges[[#This Row],[Vertex 2]],GroupVertices[Vertex],0)),1,1,"")</f>
        <v>25</v>
      </c>
      <c r="BD124" s="48"/>
      <c r="BE124" s="49"/>
      <c r="BF124" s="48"/>
      <c r="BG124" s="49"/>
      <c r="BH124" s="48"/>
      <c r="BI124" s="49"/>
      <c r="BJ124" s="48"/>
      <c r="BK124" s="49"/>
      <c r="BL124" s="48"/>
    </row>
    <row r="125" spans="1:64" x14ac:dyDescent="0.25">
      <c r="A125" s="64" t="s">
        <v>275</v>
      </c>
      <c r="B125" s="64" t="s">
        <v>828</v>
      </c>
      <c r="C125" s="65" t="s">
        <v>15839</v>
      </c>
      <c r="D125" s="66">
        <v>3</v>
      </c>
      <c r="E125" s="67" t="s">
        <v>132</v>
      </c>
      <c r="F125" s="68">
        <v>35</v>
      </c>
      <c r="G125" s="65"/>
      <c r="H125" s="69"/>
      <c r="I125" s="70"/>
      <c r="J125" s="70"/>
      <c r="K125" s="34" t="s">
        <v>65</v>
      </c>
      <c r="L125" s="77">
        <v>125</v>
      </c>
      <c r="M125" s="77"/>
      <c r="N125" s="72"/>
      <c r="O125" s="79" t="s">
        <v>999</v>
      </c>
      <c r="P125" s="81">
        <v>43166.608900462961</v>
      </c>
      <c r="Q125" s="79" t="s">
        <v>1060</v>
      </c>
      <c r="R125" s="79"/>
      <c r="S125" s="79"/>
      <c r="T125" s="79" t="s">
        <v>731</v>
      </c>
      <c r="U125" s="83" t="s">
        <v>3173</v>
      </c>
      <c r="V125" s="83" t="s">
        <v>3173</v>
      </c>
      <c r="W125" s="81">
        <v>43166.608900462961</v>
      </c>
      <c r="X125" s="83" t="s">
        <v>3948</v>
      </c>
      <c r="Y125" s="79"/>
      <c r="Z125" s="79"/>
      <c r="AA125" s="85" t="s">
        <v>5156</v>
      </c>
      <c r="AB125" s="79"/>
      <c r="AC125" s="79" t="b">
        <v>0</v>
      </c>
      <c r="AD125" s="79">
        <v>2</v>
      </c>
      <c r="AE125" s="85" t="s">
        <v>6296</v>
      </c>
      <c r="AF125" s="79" t="b">
        <v>0</v>
      </c>
      <c r="AG125" s="79" t="s">
        <v>6305</v>
      </c>
      <c r="AH125" s="79"/>
      <c r="AI125" s="85" t="s">
        <v>6296</v>
      </c>
      <c r="AJ125" s="79" t="b">
        <v>0</v>
      </c>
      <c r="AK125" s="79">
        <v>1</v>
      </c>
      <c r="AL125" s="85" t="s">
        <v>6296</v>
      </c>
      <c r="AM125" s="79" t="s">
        <v>6340</v>
      </c>
      <c r="AN125" s="79" t="b">
        <v>0</v>
      </c>
      <c r="AO125" s="85" t="s">
        <v>5156</v>
      </c>
      <c r="AP125" s="79" t="s">
        <v>6415</v>
      </c>
      <c r="AQ125" s="79">
        <v>0</v>
      </c>
      <c r="AR125" s="79">
        <v>0</v>
      </c>
      <c r="AS125" s="79"/>
      <c r="AT125" s="79"/>
      <c r="AU125" s="79"/>
      <c r="AV125" s="79"/>
      <c r="AW125" s="79"/>
      <c r="AX125" s="79"/>
      <c r="AY125" s="79"/>
      <c r="AZ125" s="79"/>
      <c r="BA125">
        <v>1</v>
      </c>
      <c r="BB125" s="78" t="str">
        <f>REPLACE(INDEX(GroupVertices[Group], MATCH(Edges[[#This Row],[Vertex 1]],GroupVertices[Vertex],0)),1,1,"")</f>
        <v>25</v>
      </c>
      <c r="BC125" s="78" t="str">
        <f>REPLACE(INDEX(GroupVertices[Group], MATCH(Edges[[#This Row],[Vertex 2]],GroupVertices[Vertex],0)),1,1,"")</f>
        <v>25</v>
      </c>
      <c r="BD125" s="48"/>
      <c r="BE125" s="49"/>
      <c r="BF125" s="48"/>
      <c r="BG125" s="49"/>
      <c r="BH125" s="48"/>
      <c r="BI125" s="49"/>
      <c r="BJ125" s="48"/>
      <c r="BK125" s="49"/>
      <c r="BL125" s="48"/>
    </row>
    <row r="126" spans="1:64" x14ac:dyDescent="0.25">
      <c r="A126" s="64" t="s">
        <v>276</v>
      </c>
      <c r="B126" s="64" t="s">
        <v>828</v>
      </c>
      <c r="C126" s="65" t="s">
        <v>15839</v>
      </c>
      <c r="D126" s="66">
        <v>3</v>
      </c>
      <c r="E126" s="67" t="s">
        <v>132</v>
      </c>
      <c r="F126" s="68">
        <v>35</v>
      </c>
      <c r="G126" s="65"/>
      <c r="H126" s="69"/>
      <c r="I126" s="70"/>
      <c r="J126" s="70"/>
      <c r="K126" s="34" t="s">
        <v>65</v>
      </c>
      <c r="L126" s="77">
        <v>126</v>
      </c>
      <c r="M126" s="77"/>
      <c r="N126" s="72"/>
      <c r="O126" s="79" t="s">
        <v>999</v>
      </c>
      <c r="P126" s="81">
        <v>43166.661574074074</v>
      </c>
      <c r="Q126" s="79" t="s">
        <v>1061</v>
      </c>
      <c r="R126" s="79"/>
      <c r="S126" s="79"/>
      <c r="T126" s="79" t="s">
        <v>731</v>
      </c>
      <c r="U126" s="79"/>
      <c r="V126" s="83" t="s">
        <v>3528</v>
      </c>
      <c r="W126" s="81">
        <v>43166.661574074074</v>
      </c>
      <c r="X126" s="83" t="s">
        <v>3949</v>
      </c>
      <c r="Y126" s="79"/>
      <c r="Z126" s="79"/>
      <c r="AA126" s="85" t="s">
        <v>5157</v>
      </c>
      <c r="AB126" s="79"/>
      <c r="AC126" s="79" t="b">
        <v>0</v>
      </c>
      <c r="AD126" s="79">
        <v>0</v>
      </c>
      <c r="AE126" s="85" t="s">
        <v>6296</v>
      </c>
      <c r="AF126" s="79" t="b">
        <v>0</v>
      </c>
      <c r="AG126" s="79" t="s">
        <v>6305</v>
      </c>
      <c r="AH126" s="79"/>
      <c r="AI126" s="85" t="s">
        <v>6296</v>
      </c>
      <c r="AJ126" s="79" t="b">
        <v>0</v>
      </c>
      <c r="AK126" s="79">
        <v>1</v>
      </c>
      <c r="AL126" s="85" t="s">
        <v>5156</v>
      </c>
      <c r="AM126" s="79" t="s">
        <v>6328</v>
      </c>
      <c r="AN126" s="79" t="b">
        <v>0</v>
      </c>
      <c r="AO126" s="85" t="s">
        <v>5156</v>
      </c>
      <c r="AP126" s="79" t="s">
        <v>176</v>
      </c>
      <c r="AQ126" s="79">
        <v>0</v>
      </c>
      <c r="AR126" s="79">
        <v>0</v>
      </c>
      <c r="AS126" s="79"/>
      <c r="AT126" s="79"/>
      <c r="AU126" s="79"/>
      <c r="AV126" s="79"/>
      <c r="AW126" s="79"/>
      <c r="AX126" s="79"/>
      <c r="AY126" s="79"/>
      <c r="AZ126" s="79"/>
      <c r="BA126">
        <v>1</v>
      </c>
      <c r="BB126" s="78" t="str">
        <f>REPLACE(INDEX(GroupVertices[Group], MATCH(Edges[[#This Row],[Vertex 1]],GroupVertices[Vertex],0)),1,1,"")</f>
        <v>25</v>
      </c>
      <c r="BC126" s="78" t="str">
        <f>REPLACE(INDEX(GroupVertices[Group], MATCH(Edges[[#This Row],[Vertex 2]],GroupVertices[Vertex],0)),1,1,"")</f>
        <v>25</v>
      </c>
      <c r="BD126" s="48"/>
      <c r="BE126" s="49"/>
      <c r="BF126" s="48"/>
      <c r="BG126" s="49"/>
      <c r="BH126" s="48"/>
      <c r="BI126" s="49"/>
      <c r="BJ126" s="48"/>
      <c r="BK126" s="49"/>
      <c r="BL126" s="48"/>
    </row>
    <row r="127" spans="1:64" x14ac:dyDescent="0.25">
      <c r="A127" s="64" t="s">
        <v>275</v>
      </c>
      <c r="B127" s="64" t="s">
        <v>829</v>
      </c>
      <c r="C127" s="65" t="s">
        <v>15839</v>
      </c>
      <c r="D127" s="66">
        <v>3</v>
      </c>
      <c r="E127" s="67" t="s">
        <v>132</v>
      </c>
      <c r="F127" s="68">
        <v>35</v>
      </c>
      <c r="G127" s="65"/>
      <c r="H127" s="69"/>
      <c r="I127" s="70"/>
      <c r="J127" s="70"/>
      <c r="K127" s="34" t="s">
        <v>65</v>
      </c>
      <c r="L127" s="77">
        <v>127</v>
      </c>
      <c r="M127" s="77"/>
      <c r="N127" s="72"/>
      <c r="O127" s="79" t="s">
        <v>999</v>
      </c>
      <c r="P127" s="81">
        <v>43166.608900462961</v>
      </c>
      <c r="Q127" s="79" t="s">
        <v>1060</v>
      </c>
      <c r="R127" s="79"/>
      <c r="S127" s="79"/>
      <c r="T127" s="79" t="s">
        <v>731</v>
      </c>
      <c r="U127" s="83" t="s">
        <v>3173</v>
      </c>
      <c r="V127" s="83" t="s">
        <v>3173</v>
      </c>
      <c r="W127" s="81">
        <v>43166.608900462961</v>
      </c>
      <c r="X127" s="83" t="s">
        <v>3948</v>
      </c>
      <c r="Y127" s="79"/>
      <c r="Z127" s="79"/>
      <c r="AA127" s="85" t="s">
        <v>5156</v>
      </c>
      <c r="AB127" s="79"/>
      <c r="AC127" s="79" t="b">
        <v>0</v>
      </c>
      <c r="AD127" s="79">
        <v>2</v>
      </c>
      <c r="AE127" s="85" t="s">
        <v>6296</v>
      </c>
      <c r="AF127" s="79" t="b">
        <v>0</v>
      </c>
      <c r="AG127" s="79" t="s">
        <v>6305</v>
      </c>
      <c r="AH127" s="79"/>
      <c r="AI127" s="85" t="s">
        <v>6296</v>
      </c>
      <c r="AJ127" s="79" t="b">
        <v>0</v>
      </c>
      <c r="AK127" s="79">
        <v>1</v>
      </c>
      <c r="AL127" s="85" t="s">
        <v>6296</v>
      </c>
      <c r="AM127" s="79" t="s">
        <v>6340</v>
      </c>
      <c r="AN127" s="79" t="b">
        <v>0</v>
      </c>
      <c r="AO127" s="85" t="s">
        <v>5156</v>
      </c>
      <c r="AP127" s="79" t="s">
        <v>6415</v>
      </c>
      <c r="AQ127" s="79">
        <v>0</v>
      </c>
      <c r="AR127" s="79">
        <v>0</v>
      </c>
      <c r="AS127" s="79"/>
      <c r="AT127" s="79"/>
      <c r="AU127" s="79"/>
      <c r="AV127" s="79"/>
      <c r="AW127" s="79"/>
      <c r="AX127" s="79"/>
      <c r="AY127" s="79"/>
      <c r="AZ127" s="79"/>
      <c r="BA127">
        <v>1</v>
      </c>
      <c r="BB127" s="78" t="str">
        <f>REPLACE(INDEX(GroupVertices[Group], MATCH(Edges[[#This Row],[Vertex 1]],GroupVertices[Vertex],0)),1,1,"")</f>
        <v>25</v>
      </c>
      <c r="BC127" s="78" t="str">
        <f>REPLACE(INDEX(GroupVertices[Group], MATCH(Edges[[#This Row],[Vertex 2]],GroupVertices[Vertex],0)),1,1,"")</f>
        <v>25</v>
      </c>
      <c r="BD127" s="48">
        <v>0</v>
      </c>
      <c r="BE127" s="49">
        <v>0</v>
      </c>
      <c r="BF127" s="48">
        <v>0</v>
      </c>
      <c r="BG127" s="49">
        <v>0</v>
      </c>
      <c r="BH127" s="48">
        <v>0</v>
      </c>
      <c r="BI127" s="49">
        <v>0</v>
      </c>
      <c r="BJ127" s="48">
        <v>19</v>
      </c>
      <c r="BK127" s="49">
        <v>100</v>
      </c>
      <c r="BL127" s="48">
        <v>19</v>
      </c>
    </row>
    <row r="128" spans="1:64" x14ac:dyDescent="0.25">
      <c r="A128" s="64" t="s">
        <v>276</v>
      </c>
      <c r="B128" s="64" t="s">
        <v>829</v>
      </c>
      <c r="C128" s="65" t="s">
        <v>15839</v>
      </c>
      <c r="D128" s="66">
        <v>3</v>
      </c>
      <c r="E128" s="67" t="s">
        <v>132</v>
      </c>
      <c r="F128" s="68">
        <v>35</v>
      </c>
      <c r="G128" s="65"/>
      <c r="H128" s="69"/>
      <c r="I128" s="70"/>
      <c r="J128" s="70"/>
      <c r="K128" s="34" t="s">
        <v>65</v>
      </c>
      <c r="L128" s="77">
        <v>128</v>
      </c>
      <c r="M128" s="77"/>
      <c r="N128" s="72"/>
      <c r="O128" s="79" t="s">
        <v>999</v>
      </c>
      <c r="P128" s="81">
        <v>43166.661574074074</v>
      </c>
      <c r="Q128" s="79" t="s">
        <v>1061</v>
      </c>
      <c r="R128" s="79"/>
      <c r="S128" s="79"/>
      <c r="T128" s="79" t="s">
        <v>731</v>
      </c>
      <c r="U128" s="79"/>
      <c r="V128" s="83" t="s">
        <v>3528</v>
      </c>
      <c r="W128" s="81">
        <v>43166.661574074074</v>
      </c>
      <c r="X128" s="83" t="s">
        <v>3949</v>
      </c>
      <c r="Y128" s="79"/>
      <c r="Z128" s="79"/>
      <c r="AA128" s="85" t="s">
        <v>5157</v>
      </c>
      <c r="AB128" s="79"/>
      <c r="AC128" s="79" t="b">
        <v>0</v>
      </c>
      <c r="AD128" s="79">
        <v>0</v>
      </c>
      <c r="AE128" s="85" t="s">
        <v>6296</v>
      </c>
      <c r="AF128" s="79" t="b">
        <v>0</v>
      </c>
      <c r="AG128" s="79" t="s">
        <v>6305</v>
      </c>
      <c r="AH128" s="79"/>
      <c r="AI128" s="85" t="s">
        <v>6296</v>
      </c>
      <c r="AJ128" s="79" t="b">
        <v>0</v>
      </c>
      <c r="AK128" s="79">
        <v>1</v>
      </c>
      <c r="AL128" s="85" t="s">
        <v>5156</v>
      </c>
      <c r="AM128" s="79" t="s">
        <v>6328</v>
      </c>
      <c r="AN128" s="79" t="b">
        <v>0</v>
      </c>
      <c r="AO128" s="85" t="s">
        <v>5156</v>
      </c>
      <c r="AP128" s="79" t="s">
        <v>176</v>
      </c>
      <c r="AQ128" s="79">
        <v>0</v>
      </c>
      <c r="AR128" s="79">
        <v>0</v>
      </c>
      <c r="AS128" s="79"/>
      <c r="AT128" s="79"/>
      <c r="AU128" s="79"/>
      <c r="AV128" s="79"/>
      <c r="AW128" s="79"/>
      <c r="AX128" s="79"/>
      <c r="AY128" s="79"/>
      <c r="AZ128" s="79"/>
      <c r="BA128">
        <v>1</v>
      </c>
      <c r="BB128" s="78" t="str">
        <f>REPLACE(INDEX(GroupVertices[Group], MATCH(Edges[[#This Row],[Vertex 1]],GroupVertices[Vertex],0)),1,1,"")</f>
        <v>25</v>
      </c>
      <c r="BC128" s="78" t="str">
        <f>REPLACE(INDEX(GroupVertices[Group], MATCH(Edges[[#This Row],[Vertex 2]],GroupVertices[Vertex],0)),1,1,"")</f>
        <v>25</v>
      </c>
      <c r="BD128" s="48">
        <v>0</v>
      </c>
      <c r="BE128" s="49">
        <v>0</v>
      </c>
      <c r="BF128" s="48">
        <v>0</v>
      </c>
      <c r="BG128" s="49">
        <v>0</v>
      </c>
      <c r="BH128" s="48">
        <v>0</v>
      </c>
      <c r="BI128" s="49">
        <v>0</v>
      </c>
      <c r="BJ128" s="48">
        <v>16</v>
      </c>
      <c r="BK128" s="49">
        <v>100</v>
      </c>
      <c r="BL128" s="48">
        <v>16</v>
      </c>
    </row>
    <row r="129" spans="1:64" x14ac:dyDescent="0.25">
      <c r="A129" s="64" t="s">
        <v>276</v>
      </c>
      <c r="B129" s="64" t="s">
        <v>275</v>
      </c>
      <c r="C129" s="65" t="s">
        <v>15839</v>
      </c>
      <c r="D129" s="66">
        <v>3</v>
      </c>
      <c r="E129" s="67" t="s">
        <v>132</v>
      </c>
      <c r="F129" s="68">
        <v>35</v>
      </c>
      <c r="G129" s="65"/>
      <c r="H129" s="69"/>
      <c r="I129" s="70"/>
      <c r="J129" s="70"/>
      <c r="K129" s="34" t="s">
        <v>65</v>
      </c>
      <c r="L129" s="77">
        <v>129</v>
      </c>
      <c r="M129" s="77"/>
      <c r="N129" s="72"/>
      <c r="O129" s="79" t="s">
        <v>999</v>
      </c>
      <c r="P129" s="81">
        <v>43166.661574074074</v>
      </c>
      <c r="Q129" s="79" t="s">
        <v>1061</v>
      </c>
      <c r="R129" s="79"/>
      <c r="S129" s="79"/>
      <c r="T129" s="79" t="s">
        <v>731</v>
      </c>
      <c r="U129" s="79"/>
      <c r="V129" s="83" t="s">
        <v>3528</v>
      </c>
      <c r="W129" s="81">
        <v>43166.661574074074</v>
      </c>
      <c r="X129" s="83" t="s">
        <v>3949</v>
      </c>
      <c r="Y129" s="79"/>
      <c r="Z129" s="79"/>
      <c r="AA129" s="85" t="s">
        <v>5157</v>
      </c>
      <c r="AB129" s="79"/>
      <c r="AC129" s="79" t="b">
        <v>0</v>
      </c>
      <c r="AD129" s="79">
        <v>0</v>
      </c>
      <c r="AE129" s="85" t="s">
        <v>6296</v>
      </c>
      <c r="AF129" s="79" t="b">
        <v>0</v>
      </c>
      <c r="AG129" s="79" t="s">
        <v>6305</v>
      </c>
      <c r="AH129" s="79"/>
      <c r="AI129" s="85" t="s">
        <v>6296</v>
      </c>
      <c r="AJ129" s="79" t="b">
        <v>0</v>
      </c>
      <c r="AK129" s="79">
        <v>1</v>
      </c>
      <c r="AL129" s="85" t="s">
        <v>5156</v>
      </c>
      <c r="AM129" s="79" t="s">
        <v>6328</v>
      </c>
      <c r="AN129" s="79" t="b">
        <v>0</v>
      </c>
      <c r="AO129" s="85" t="s">
        <v>5156</v>
      </c>
      <c r="AP129" s="79" t="s">
        <v>176</v>
      </c>
      <c r="AQ129" s="79">
        <v>0</v>
      </c>
      <c r="AR129" s="79">
        <v>0</v>
      </c>
      <c r="AS129" s="79"/>
      <c r="AT129" s="79"/>
      <c r="AU129" s="79"/>
      <c r="AV129" s="79"/>
      <c r="AW129" s="79"/>
      <c r="AX129" s="79"/>
      <c r="AY129" s="79"/>
      <c r="AZ129" s="79"/>
      <c r="BA129">
        <v>1</v>
      </c>
      <c r="BB129" s="78" t="str">
        <f>REPLACE(INDEX(GroupVertices[Group], MATCH(Edges[[#This Row],[Vertex 1]],GroupVertices[Vertex],0)),1,1,"")</f>
        <v>25</v>
      </c>
      <c r="BC129" s="78" t="str">
        <f>REPLACE(INDEX(GroupVertices[Group], MATCH(Edges[[#This Row],[Vertex 2]],GroupVertices[Vertex],0)),1,1,"")</f>
        <v>25</v>
      </c>
      <c r="BD129" s="48"/>
      <c r="BE129" s="49"/>
      <c r="BF129" s="48"/>
      <c r="BG129" s="49"/>
      <c r="BH129" s="48"/>
      <c r="BI129" s="49"/>
      <c r="BJ129" s="48"/>
      <c r="BK129" s="49"/>
      <c r="BL129" s="48"/>
    </row>
    <row r="130" spans="1:64" x14ac:dyDescent="0.25">
      <c r="A130" s="64" t="s">
        <v>277</v>
      </c>
      <c r="B130" s="64" t="s">
        <v>616</v>
      </c>
      <c r="C130" s="65" t="s">
        <v>15839</v>
      </c>
      <c r="D130" s="66">
        <v>3</v>
      </c>
      <c r="E130" s="67" t="s">
        <v>132</v>
      </c>
      <c r="F130" s="68">
        <v>35</v>
      </c>
      <c r="G130" s="65"/>
      <c r="H130" s="69"/>
      <c r="I130" s="70"/>
      <c r="J130" s="70"/>
      <c r="K130" s="34" t="s">
        <v>65</v>
      </c>
      <c r="L130" s="77">
        <v>130</v>
      </c>
      <c r="M130" s="77"/>
      <c r="N130" s="72"/>
      <c r="O130" s="79" t="s">
        <v>999</v>
      </c>
      <c r="P130" s="81">
        <v>43166.661770833336</v>
      </c>
      <c r="Q130" s="79" t="s">
        <v>1062</v>
      </c>
      <c r="R130" s="79" t="s">
        <v>2027</v>
      </c>
      <c r="S130" s="79" t="s">
        <v>2502</v>
      </c>
      <c r="T130" s="79" t="s">
        <v>2695</v>
      </c>
      <c r="U130" s="83" t="s">
        <v>3174</v>
      </c>
      <c r="V130" s="83" t="s">
        <v>3174</v>
      </c>
      <c r="W130" s="81">
        <v>43166.661770833336</v>
      </c>
      <c r="X130" s="83" t="s">
        <v>3950</v>
      </c>
      <c r="Y130" s="79"/>
      <c r="Z130" s="79"/>
      <c r="AA130" s="85" t="s">
        <v>5158</v>
      </c>
      <c r="AB130" s="79"/>
      <c r="AC130" s="79" t="b">
        <v>0</v>
      </c>
      <c r="AD130" s="79">
        <v>0</v>
      </c>
      <c r="AE130" s="85" t="s">
        <v>6296</v>
      </c>
      <c r="AF130" s="79" t="b">
        <v>0</v>
      </c>
      <c r="AG130" s="79" t="s">
        <v>6304</v>
      </c>
      <c r="AH130" s="79"/>
      <c r="AI130" s="85" t="s">
        <v>6296</v>
      </c>
      <c r="AJ130" s="79" t="b">
        <v>0</v>
      </c>
      <c r="AK130" s="79">
        <v>0</v>
      </c>
      <c r="AL130" s="85" t="s">
        <v>6296</v>
      </c>
      <c r="AM130" s="79" t="s">
        <v>6329</v>
      </c>
      <c r="AN130" s="79" t="b">
        <v>0</v>
      </c>
      <c r="AO130" s="85" t="s">
        <v>5158</v>
      </c>
      <c r="AP130" s="79" t="s">
        <v>176</v>
      </c>
      <c r="AQ130" s="79">
        <v>0</v>
      </c>
      <c r="AR130" s="79">
        <v>0</v>
      </c>
      <c r="AS130" s="79"/>
      <c r="AT130" s="79"/>
      <c r="AU130" s="79"/>
      <c r="AV130" s="79"/>
      <c r="AW130" s="79"/>
      <c r="AX130" s="79"/>
      <c r="AY130" s="79"/>
      <c r="AZ130" s="79"/>
      <c r="BA130">
        <v>1</v>
      </c>
      <c r="BB130" s="78" t="str">
        <f>REPLACE(INDEX(GroupVertices[Group], MATCH(Edges[[#This Row],[Vertex 1]],GroupVertices[Vertex],0)),1,1,"")</f>
        <v>3</v>
      </c>
      <c r="BC130" s="78" t="str">
        <f>REPLACE(INDEX(GroupVertices[Group], MATCH(Edges[[#This Row],[Vertex 2]],GroupVertices[Vertex],0)),1,1,"")</f>
        <v>3</v>
      </c>
      <c r="BD130" s="48">
        <v>0</v>
      </c>
      <c r="BE130" s="49">
        <v>0</v>
      </c>
      <c r="BF130" s="48">
        <v>1</v>
      </c>
      <c r="BG130" s="49">
        <v>4.166666666666667</v>
      </c>
      <c r="BH130" s="48">
        <v>0</v>
      </c>
      <c r="BI130" s="49">
        <v>0</v>
      </c>
      <c r="BJ130" s="48">
        <v>23</v>
      </c>
      <c r="BK130" s="49">
        <v>95.833333333333329</v>
      </c>
      <c r="BL130" s="48">
        <v>24</v>
      </c>
    </row>
    <row r="131" spans="1:64" x14ac:dyDescent="0.25">
      <c r="A131" s="64" t="s">
        <v>278</v>
      </c>
      <c r="B131" s="64" t="s">
        <v>323</v>
      </c>
      <c r="C131" s="65" t="s">
        <v>15839</v>
      </c>
      <c r="D131" s="66">
        <v>3</v>
      </c>
      <c r="E131" s="67" t="s">
        <v>132</v>
      </c>
      <c r="F131" s="68">
        <v>35</v>
      </c>
      <c r="G131" s="65"/>
      <c r="H131" s="69"/>
      <c r="I131" s="70"/>
      <c r="J131" s="70"/>
      <c r="K131" s="34" t="s">
        <v>65</v>
      </c>
      <c r="L131" s="77">
        <v>131</v>
      </c>
      <c r="M131" s="77"/>
      <c r="N131" s="72"/>
      <c r="O131" s="79" t="s">
        <v>999</v>
      </c>
      <c r="P131" s="81">
        <v>43166.661921296298</v>
      </c>
      <c r="Q131" s="79" t="s">
        <v>1052</v>
      </c>
      <c r="R131" s="83" t="s">
        <v>2024</v>
      </c>
      <c r="S131" s="79" t="s">
        <v>2522</v>
      </c>
      <c r="T131" s="79" t="s">
        <v>2687</v>
      </c>
      <c r="U131" s="79"/>
      <c r="V131" s="83" t="s">
        <v>3529</v>
      </c>
      <c r="W131" s="81">
        <v>43166.661921296298</v>
      </c>
      <c r="X131" s="83" t="s">
        <v>3951</v>
      </c>
      <c r="Y131" s="79"/>
      <c r="Z131" s="79"/>
      <c r="AA131" s="85" t="s">
        <v>5159</v>
      </c>
      <c r="AB131" s="79"/>
      <c r="AC131" s="79" t="b">
        <v>0</v>
      </c>
      <c r="AD131" s="79">
        <v>0</v>
      </c>
      <c r="AE131" s="85" t="s">
        <v>6296</v>
      </c>
      <c r="AF131" s="79" t="b">
        <v>0</v>
      </c>
      <c r="AG131" s="79" t="s">
        <v>6304</v>
      </c>
      <c r="AH131" s="79"/>
      <c r="AI131" s="85" t="s">
        <v>6296</v>
      </c>
      <c r="AJ131" s="79" t="b">
        <v>0</v>
      </c>
      <c r="AK131" s="79">
        <v>232</v>
      </c>
      <c r="AL131" s="85" t="s">
        <v>5207</v>
      </c>
      <c r="AM131" s="79" t="s">
        <v>6328</v>
      </c>
      <c r="AN131" s="79" t="b">
        <v>0</v>
      </c>
      <c r="AO131" s="85" t="s">
        <v>5207</v>
      </c>
      <c r="AP131" s="79" t="s">
        <v>176</v>
      </c>
      <c r="AQ131" s="79">
        <v>0</v>
      </c>
      <c r="AR131" s="79">
        <v>0</v>
      </c>
      <c r="AS131" s="79"/>
      <c r="AT131" s="79"/>
      <c r="AU131" s="79"/>
      <c r="AV131" s="79"/>
      <c r="AW131" s="79"/>
      <c r="AX131" s="79"/>
      <c r="AY131" s="79"/>
      <c r="AZ131" s="79"/>
      <c r="BA131">
        <v>1</v>
      </c>
      <c r="BB131" s="78" t="str">
        <f>REPLACE(INDEX(GroupVertices[Group], MATCH(Edges[[#This Row],[Vertex 1]],GroupVertices[Vertex],0)),1,1,"")</f>
        <v>8</v>
      </c>
      <c r="BC131" s="78" t="str">
        <f>REPLACE(INDEX(GroupVertices[Group], MATCH(Edges[[#This Row],[Vertex 2]],GroupVertices[Vertex],0)),1,1,"")</f>
        <v>8</v>
      </c>
      <c r="BD131" s="48">
        <v>1</v>
      </c>
      <c r="BE131" s="49">
        <v>5.882352941176471</v>
      </c>
      <c r="BF131" s="48">
        <v>0</v>
      </c>
      <c r="BG131" s="49">
        <v>0</v>
      </c>
      <c r="BH131" s="48">
        <v>0</v>
      </c>
      <c r="BI131" s="49">
        <v>0</v>
      </c>
      <c r="BJ131" s="48">
        <v>16</v>
      </c>
      <c r="BK131" s="49">
        <v>94.117647058823536</v>
      </c>
      <c r="BL131" s="48">
        <v>17</v>
      </c>
    </row>
    <row r="132" spans="1:64" x14ac:dyDescent="0.25">
      <c r="A132" s="64" t="s">
        <v>279</v>
      </c>
      <c r="B132" s="64" t="s">
        <v>323</v>
      </c>
      <c r="C132" s="65" t="s">
        <v>15839</v>
      </c>
      <c r="D132" s="66">
        <v>3</v>
      </c>
      <c r="E132" s="67" t="s">
        <v>132</v>
      </c>
      <c r="F132" s="68">
        <v>35</v>
      </c>
      <c r="G132" s="65"/>
      <c r="H132" s="69"/>
      <c r="I132" s="70"/>
      <c r="J132" s="70"/>
      <c r="K132" s="34" t="s">
        <v>65</v>
      </c>
      <c r="L132" s="77">
        <v>132</v>
      </c>
      <c r="M132" s="77"/>
      <c r="N132" s="72"/>
      <c r="O132" s="79" t="s">
        <v>999</v>
      </c>
      <c r="P132" s="81">
        <v>43166.664675925924</v>
      </c>
      <c r="Q132" s="79" t="s">
        <v>1052</v>
      </c>
      <c r="R132" s="83" t="s">
        <v>2024</v>
      </c>
      <c r="S132" s="79" t="s">
        <v>2522</v>
      </c>
      <c r="T132" s="79" t="s">
        <v>2687</v>
      </c>
      <c r="U132" s="79"/>
      <c r="V132" s="83" t="s">
        <v>3522</v>
      </c>
      <c r="W132" s="81">
        <v>43166.664675925924</v>
      </c>
      <c r="X132" s="83" t="s">
        <v>3952</v>
      </c>
      <c r="Y132" s="79"/>
      <c r="Z132" s="79"/>
      <c r="AA132" s="85" t="s">
        <v>5160</v>
      </c>
      <c r="AB132" s="79"/>
      <c r="AC132" s="79" t="b">
        <v>0</v>
      </c>
      <c r="AD132" s="79">
        <v>0</v>
      </c>
      <c r="AE132" s="85" t="s">
        <v>6296</v>
      </c>
      <c r="AF132" s="79" t="b">
        <v>0</v>
      </c>
      <c r="AG132" s="79" t="s">
        <v>6304</v>
      </c>
      <c r="AH132" s="79"/>
      <c r="AI132" s="85" t="s">
        <v>6296</v>
      </c>
      <c r="AJ132" s="79" t="b">
        <v>0</v>
      </c>
      <c r="AK132" s="79">
        <v>232</v>
      </c>
      <c r="AL132" s="85" t="s">
        <v>5207</v>
      </c>
      <c r="AM132" s="79" t="s">
        <v>6328</v>
      </c>
      <c r="AN132" s="79" t="b">
        <v>0</v>
      </c>
      <c r="AO132" s="85" t="s">
        <v>5207</v>
      </c>
      <c r="AP132" s="79" t="s">
        <v>176</v>
      </c>
      <c r="AQ132" s="79">
        <v>0</v>
      </c>
      <c r="AR132" s="79">
        <v>0</v>
      </c>
      <c r="AS132" s="79"/>
      <c r="AT132" s="79"/>
      <c r="AU132" s="79"/>
      <c r="AV132" s="79"/>
      <c r="AW132" s="79"/>
      <c r="AX132" s="79"/>
      <c r="AY132" s="79"/>
      <c r="AZ132" s="79"/>
      <c r="BA132">
        <v>1</v>
      </c>
      <c r="BB132" s="78" t="str">
        <f>REPLACE(INDEX(GroupVertices[Group], MATCH(Edges[[#This Row],[Vertex 1]],GroupVertices[Vertex],0)),1,1,"")</f>
        <v>8</v>
      </c>
      <c r="BC132" s="78" t="str">
        <f>REPLACE(INDEX(GroupVertices[Group], MATCH(Edges[[#This Row],[Vertex 2]],GroupVertices[Vertex],0)),1,1,"")</f>
        <v>8</v>
      </c>
      <c r="BD132" s="48">
        <v>1</v>
      </c>
      <c r="BE132" s="49">
        <v>5.882352941176471</v>
      </c>
      <c r="BF132" s="48">
        <v>0</v>
      </c>
      <c r="BG132" s="49">
        <v>0</v>
      </c>
      <c r="BH132" s="48">
        <v>0</v>
      </c>
      <c r="BI132" s="49">
        <v>0</v>
      </c>
      <c r="BJ132" s="48">
        <v>16</v>
      </c>
      <c r="BK132" s="49">
        <v>94.117647058823536</v>
      </c>
      <c r="BL132" s="48">
        <v>17</v>
      </c>
    </row>
    <row r="133" spans="1:64" x14ac:dyDescent="0.25">
      <c r="A133" s="64" t="s">
        <v>280</v>
      </c>
      <c r="B133" s="64" t="s">
        <v>323</v>
      </c>
      <c r="C133" s="65" t="s">
        <v>15839</v>
      </c>
      <c r="D133" s="66">
        <v>3</v>
      </c>
      <c r="E133" s="67" t="s">
        <v>132</v>
      </c>
      <c r="F133" s="68">
        <v>35</v>
      </c>
      <c r="G133" s="65"/>
      <c r="H133" s="69"/>
      <c r="I133" s="70"/>
      <c r="J133" s="70"/>
      <c r="K133" s="34" t="s">
        <v>65</v>
      </c>
      <c r="L133" s="77">
        <v>133</v>
      </c>
      <c r="M133" s="77"/>
      <c r="N133" s="72"/>
      <c r="O133" s="79" t="s">
        <v>999</v>
      </c>
      <c r="P133" s="81">
        <v>43166.667118055557</v>
      </c>
      <c r="Q133" s="79" t="s">
        <v>1052</v>
      </c>
      <c r="R133" s="83" t="s">
        <v>2024</v>
      </c>
      <c r="S133" s="79" t="s">
        <v>2522</v>
      </c>
      <c r="T133" s="79" t="s">
        <v>2687</v>
      </c>
      <c r="U133" s="79"/>
      <c r="V133" s="83" t="s">
        <v>3530</v>
      </c>
      <c r="W133" s="81">
        <v>43166.667118055557</v>
      </c>
      <c r="X133" s="83" t="s">
        <v>3953</v>
      </c>
      <c r="Y133" s="79"/>
      <c r="Z133" s="79"/>
      <c r="AA133" s="85" t="s">
        <v>5161</v>
      </c>
      <c r="AB133" s="79"/>
      <c r="AC133" s="79" t="b">
        <v>0</v>
      </c>
      <c r="AD133" s="79">
        <v>0</v>
      </c>
      <c r="AE133" s="85" t="s">
        <v>6296</v>
      </c>
      <c r="AF133" s="79" t="b">
        <v>0</v>
      </c>
      <c r="AG133" s="79" t="s">
        <v>6304</v>
      </c>
      <c r="AH133" s="79"/>
      <c r="AI133" s="85" t="s">
        <v>6296</v>
      </c>
      <c r="AJ133" s="79" t="b">
        <v>0</v>
      </c>
      <c r="AK133" s="79">
        <v>232</v>
      </c>
      <c r="AL133" s="85" t="s">
        <v>5207</v>
      </c>
      <c r="AM133" s="79" t="s">
        <v>6328</v>
      </c>
      <c r="AN133" s="79" t="b">
        <v>0</v>
      </c>
      <c r="AO133" s="85" t="s">
        <v>5207</v>
      </c>
      <c r="AP133" s="79" t="s">
        <v>176</v>
      </c>
      <c r="AQ133" s="79">
        <v>0</v>
      </c>
      <c r="AR133" s="79">
        <v>0</v>
      </c>
      <c r="AS133" s="79"/>
      <c r="AT133" s="79"/>
      <c r="AU133" s="79"/>
      <c r="AV133" s="79"/>
      <c r="AW133" s="79"/>
      <c r="AX133" s="79"/>
      <c r="AY133" s="79"/>
      <c r="AZ133" s="79"/>
      <c r="BA133">
        <v>1</v>
      </c>
      <c r="BB133" s="78" t="str">
        <f>REPLACE(INDEX(GroupVertices[Group], MATCH(Edges[[#This Row],[Vertex 1]],GroupVertices[Vertex],0)),1,1,"")</f>
        <v>8</v>
      </c>
      <c r="BC133" s="78" t="str">
        <f>REPLACE(INDEX(GroupVertices[Group], MATCH(Edges[[#This Row],[Vertex 2]],GroupVertices[Vertex],0)),1,1,"")</f>
        <v>8</v>
      </c>
      <c r="BD133" s="48">
        <v>1</v>
      </c>
      <c r="BE133" s="49">
        <v>5.882352941176471</v>
      </c>
      <c r="BF133" s="48">
        <v>0</v>
      </c>
      <c r="BG133" s="49">
        <v>0</v>
      </c>
      <c r="BH133" s="48">
        <v>0</v>
      </c>
      <c r="BI133" s="49">
        <v>0</v>
      </c>
      <c r="BJ133" s="48">
        <v>16</v>
      </c>
      <c r="BK133" s="49">
        <v>94.117647058823536</v>
      </c>
      <c r="BL133" s="48">
        <v>17</v>
      </c>
    </row>
    <row r="134" spans="1:64" x14ac:dyDescent="0.25">
      <c r="A134" s="64" t="s">
        <v>281</v>
      </c>
      <c r="B134" s="64" t="s">
        <v>323</v>
      </c>
      <c r="C134" s="65" t="s">
        <v>15839</v>
      </c>
      <c r="D134" s="66">
        <v>3</v>
      </c>
      <c r="E134" s="67" t="s">
        <v>132</v>
      </c>
      <c r="F134" s="68">
        <v>35</v>
      </c>
      <c r="G134" s="65"/>
      <c r="H134" s="69"/>
      <c r="I134" s="70"/>
      <c r="J134" s="70"/>
      <c r="K134" s="34" t="s">
        <v>65</v>
      </c>
      <c r="L134" s="77">
        <v>134</v>
      </c>
      <c r="M134" s="77"/>
      <c r="N134" s="72"/>
      <c r="O134" s="79" t="s">
        <v>999</v>
      </c>
      <c r="P134" s="81">
        <v>43166.667222222219</v>
      </c>
      <c r="Q134" s="79" t="s">
        <v>1052</v>
      </c>
      <c r="R134" s="83" t="s">
        <v>2024</v>
      </c>
      <c r="S134" s="79" t="s">
        <v>2522</v>
      </c>
      <c r="T134" s="79" t="s">
        <v>2687</v>
      </c>
      <c r="U134" s="79"/>
      <c r="V134" s="83" t="s">
        <v>3531</v>
      </c>
      <c r="W134" s="81">
        <v>43166.667222222219</v>
      </c>
      <c r="X134" s="83" t="s">
        <v>3954</v>
      </c>
      <c r="Y134" s="79"/>
      <c r="Z134" s="79"/>
      <c r="AA134" s="85" t="s">
        <v>5162</v>
      </c>
      <c r="AB134" s="79"/>
      <c r="AC134" s="79" t="b">
        <v>0</v>
      </c>
      <c r="AD134" s="79">
        <v>0</v>
      </c>
      <c r="AE134" s="85" t="s">
        <v>6296</v>
      </c>
      <c r="AF134" s="79" t="b">
        <v>0</v>
      </c>
      <c r="AG134" s="79" t="s">
        <v>6304</v>
      </c>
      <c r="AH134" s="79"/>
      <c r="AI134" s="85" t="s">
        <v>6296</v>
      </c>
      <c r="AJ134" s="79" t="b">
        <v>0</v>
      </c>
      <c r="AK134" s="79">
        <v>232</v>
      </c>
      <c r="AL134" s="85" t="s">
        <v>5207</v>
      </c>
      <c r="AM134" s="79" t="s">
        <v>6328</v>
      </c>
      <c r="AN134" s="79" t="b">
        <v>0</v>
      </c>
      <c r="AO134" s="85" t="s">
        <v>5207</v>
      </c>
      <c r="AP134" s="79" t="s">
        <v>176</v>
      </c>
      <c r="AQ134" s="79">
        <v>0</v>
      </c>
      <c r="AR134" s="79">
        <v>0</v>
      </c>
      <c r="AS134" s="79"/>
      <c r="AT134" s="79"/>
      <c r="AU134" s="79"/>
      <c r="AV134" s="79"/>
      <c r="AW134" s="79"/>
      <c r="AX134" s="79"/>
      <c r="AY134" s="79"/>
      <c r="AZ134" s="79"/>
      <c r="BA134">
        <v>1</v>
      </c>
      <c r="BB134" s="78" t="str">
        <f>REPLACE(INDEX(GroupVertices[Group], MATCH(Edges[[#This Row],[Vertex 1]],GroupVertices[Vertex],0)),1,1,"")</f>
        <v>8</v>
      </c>
      <c r="BC134" s="78" t="str">
        <f>REPLACE(INDEX(GroupVertices[Group], MATCH(Edges[[#This Row],[Vertex 2]],GroupVertices[Vertex],0)),1,1,"")</f>
        <v>8</v>
      </c>
      <c r="BD134" s="48">
        <v>1</v>
      </c>
      <c r="BE134" s="49">
        <v>5.882352941176471</v>
      </c>
      <c r="BF134" s="48">
        <v>0</v>
      </c>
      <c r="BG134" s="49">
        <v>0</v>
      </c>
      <c r="BH134" s="48">
        <v>0</v>
      </c>
      <c r="BI134" s="49">
        <v>0</v>
      </c>
      <c r="BJ134" s="48">
        <v>16</v>
      </c>
      <c r="BK134" s="49">
        <v>94.117647058823536</v>
      </c>
      <c r="BL134" s="48">
        <v>17</v>
      </c>
    </row>
    <row r="135" spans="1:64" x14ac:dyDescent="0.25">
      <c r="A135" s="64" t="s">
        <v>282</v>
      </c>
      <c r="B135" s="64" t="s">
        <v>282</v>
      </c>
      <c r="C135" s="65" t="s">
        <v>15839</v>
      </c>
      <c r="D135" s="66">
        <v>3</v>
      </c>
      <c r="E135" s="67" t="s">
        <v>132</v>
      </c>
      <c r="F135" s="68">
        <v>35</v>
      </c>
      <c r="G135" s="65"/>
      <c r="H135" s="69"/>
      <c r="I135" s="70"/>
      <c r="J135" s="70"/>
      <c r="K135" s="34" t="s">
        <v>65</v>
      </c>
      <c r="L135" s="77">
        <v>135</v>
      </c>
      <c r="M135" s="77"/>
      <c r="N135" s="72"/>
      <c r="O135" s="79" t="s">
        <v>176</v>
      </c>
      <c r="P135" s="81">
        <v>43166.667581018519</v>
      </c>
      <c r="Q135" s="79" t="s">
        <v>1063</v>
      </c>
      <c r="R135" s="83" t="s">
        <v>2028</v>
      </c>
      <c r="S135" s="79" t="s">
        <v>2507</v>
      </c>
      <c r="T135" s="79" t="s">
        <v>2696</v>
      </c>
      <c r="U135" s="79"/>
      <c r="V135" s="83" t="s">
        <v>3532</v>
      </c>
      <c r="W135" s="81">
        <v>43166.667581018519</v>
      </c>
      <c r="X135" s="83" t="s">
        <v>3955</v>
      </c>
      <c r="Y135" s="79"/>
      <c r="Z135" s="79"/>
      <c r="AA135" s="85" t="s">
        <v>5163</v>
      </c>
      <c r="AB135" s="79"/>
      <c r="AC135" s="79" t="b">
        <v>0</v>
      </c>
      <c r="AD135" s="79">
        <v>0</v>
      </c>
      <c r="AE135" s="85" t="s">
        <v>6296</v>
      </c>
      <c r="AF135" s="79" t="b">
        <v>0</v>
      </c>
      <c r="AG135" s="79" t="s">
        <v>6307</v>
      </c>
      <c r="AH135" s="79"/>
      <c r="AI135" s="85" t="s">
        <v>6296</v>
      </c>
      <c r="AJ135" s="79" t="b">
        <v>0</v>
      </c>
      <c r="AK135" s="79">
        <v>0</v>
      </c>
      <c r="AL135" s="85" t="s">
        <v>6296</v>
      </c>
      <c r="AM135" s="79" t="s">
        <v>6344</v>
      </c>
      <c r="AN135" s="79" t="b">
        <v>0</v>
      </c>
      <c r="AO135" s="85" t="s">
        <v>5163</v>
      </c>
      <c r="AP135" s="79" t="s">
        <v>176</v>
      </c>
      <c r="AQ135" s="79">
        <v>0</v>
      </c>
      <c r="AR135" s="79">
        <v>0</v>
      </c>
      <c r="AS135" s="79"/>
      <c r="AT135" s="79"/>
      <c r="AU135" s="79"/>
      <c r="AV135" s="79"/>
      <c r="AW135" s="79"/>
      <c r="AX135" s="79"/>
      <c r="AY135" s="79"/>
      <c r="AZ135" s="79"/>
      <c r="BA135">
        <v>1</v>
      </c>
      <c r="BB135" s="78" t="str">
        <f>REPLACE(INDEX(GroupVertices[Group], MATCH(Edges[[#This Row],[Vertex 1]],GroupVertices[Vertex],0)),1,1,"")</f>
        <v>1</v>
      </c>
      <c r="BC135" s="78" t="str">
        <f>REPLACE(INDEX(GroupVertices[Group], MATCH(Edges[[#This Row],[Vertex 2]],GroupVertices[Vertex],0)),1,1,"")</f>
        <v>1</v>
      </c>
      <c r="BD135" s="48">
        <v>1</v>
      </c>
      <c r="BE135" s="49">
        <v>3.3333333333333335</v>
      </c>
      <c r="BF135" s="48">
        <v>0</v>
      </c>
      <c r="BG135" s="49">
        <v>0</v>
      </c>
      <c r="BH135" s="48">
        <v>0</v>
      </c>
      <c r="BI135" s="49">
        <v>0</v>
      </c>
      <c r="BJ135" s="48">
        <v>29</v>
      </c>
      <c r="BK135" s="49">
        <v>96.666666666666671</v>
      </c>
      <c r="BL135" s="48">
        <v>30</v>
      </c>
    </row>
    <row r="136" spans="1:64" x14ac:dyDescent="0.25">
      <c r="A136" s="64" t="s">
        <v>283</v>
      </c>
      <c r="B136" s="64" t="s">
        <v>830</v>
      </c>
      <c r="C136" s="65" t="s">
        <v>15839</v>
      </c>
      <c r="D136" s="66">
        <v>3</v>
      </c>
      <c r="E136" s="67" t="s">
        <v>132</v>
      </c>
      <c r="F136" s="68">
        <v>35</v>
      </c>
      <c r="G136" s="65"/>
      <c r="H136" s="69"/>
      <c r="I136" s="70"/>
      <c r="J136" s="70"/>
      <c r="K136" s="34" t="s">
        <v>65</v>
      </c>
      <c r="L136" s="77">
        <v>136</v>
      </c>
      <c r="M136" s="77"/>
      <c r="N136" s="72"/>
      <c r="O136" s="79" t="s">
        <v>999</v>
      </c>
      <c r="P136" s="81">
        <v>43166.668356481481</v>
      </c>
      <c r="Q136" s="79" t="s">
        <v>1064</v>
      </c>
      <c r="R136" s="83" t="s">
        <v>2029</v>
      </c>
      <c r="S136" s="79" t="s">
        <v>2523</v>
      </c>
      <c r="T136" s="79" t="s">
        <v>2697</v>
      </c>
      <c r="U136" s="79"/>
      <c r="V136" s="83" t="s">
        <v>3533</v>
      </c>
      <c r="W136" s="81">
        <v>43166.668356481481</v>
      </c>
      <c r="X136" s="83" t="s">
        <v>3956</v>
      </c>
      <c r="Y136" s="79"/>
      <c r="Z136" s="79"/>
      <c r="AA136" s="85" t="s">
        <v>5164</v>
      </c>
      <c r="AB136" s="79"/>
      <c r="AC136" s="79" t="b">
        <v>0</v>
      </c>
      <c r="AD136" s="79">
        <v>1</v>
      </c>
      <c r="AE136" s="85" t="s">
        <v>6296</v>
      </c>
      <c r="AF136" s="79" t="b">
        <v>0</v>
      </c>
      <c r="AG136" s="79" t="s">
        <v>6304</v>
      </c>
      <c r="AH136" s="79"/>
      <c r="AI136" s="85" t="s">
        <v>6296</v>
      </c>
      <c r="AJ136" s="79" t="b">
        <v>0</v>
      </c>
      <c r="AK136" s="79">
        <v>0</v>
      </c>
      <c r="AL136" s="85" t="s">
        <v>6296</v>
      </c>
      <c r="AM136" s="79" t="s">
        <v>6345</v>
      </c>
      <c r="AN136" s="79" t="b">
        <v>0</v>
      </c>
      <c r="AO136" s="85" t="s">
        <v>5164</v>
      </c>
      <c r="AP136" s="79" t="s">
        <v>176</v>
      </c>
      <c r="AQ136" s="79">
        <v>0</v>
      </c>
      <c r="AR136" s="79">
        <v>0</v>
      </c>
      <c r="AS136" s="79"/>
      <c r="AT136" s="79"/>
      <c r="AU136" s="79"/>
      <c r="AV136" s="79"/>
      <c r="AW136" s="79"/>
      <c r="AX136" s="79"/>
      <c r="AY136" s="79"/>
      <c r="AZ136" s="79"/>
      <c r="BA136">
        <v>1</v>
      </c>
      <c r="BB136" s="78" t="str">
        <f>REPLACE(INDEX(GroupVertices[Group], MATCH(Edges[[#This Row],[Vertex 1]],GroupVertices[Vertex],0)),1,1,"")</f>
        <v>97</v>
      </c>
      <c r="BC136" s="78" t="str">
        <f>REPLACE(INDEX(GroupVertices[Group], MATCH(Edges[[#This Row],[Vertex 2]],GroupVertices[Vertex],0)),1,1,"")</f>
        <v>97</v>
      </c>
      <c r="BD136" s="48">
        <v>1</v>
      </c>
      <c r="BE136" s="49">
        <v>6.666666666666667</v>
      </c>
      <c r="BF136" s="48">
        <v>0</v>
      </c>
      <c r="BG136" s="49">
        <v>0</v>
      </c>
      <c r="BH136" s="48">
        <v>0</v>
      </c>
      <c r="BI136" s="49">
        <v>0</v>
      </c>
      <c r="BJ136" s="48">
        <v>14</v>
      </c>
      <c r="BK136" s="49">
        <v>93.333333333333329</v>
      </c>
      <c r="BL136" s="48">
        <v>15</v>
      </c>
    </row>
    <row r="137" spans="1:64" x14ac:dyDescent="0.25">
      <c r="A137" s="64" t="s">
        <v>284</v>
      </c>
      <c r="B137" s="64" t="s">
        <v>284</v>
      </c>
      <c r="C137" s="65" t="s">
        <v>15839</v>
      </c>
      <c r="D137" s="66">
        <v>3</v>
      </c>
      <c r="E137" s="67" t="s">
        <v>132</v>
      </c>
      <c r="F137" s="68">
        <v>35</v>
      </c>
      <c r="G137" s="65"/>
      <c r="H137" s="69"/>
      <c r="I137" s="70"/>
      <c r="J137" s="70"/>
      <c r="K137" s="34" t="s">
        <v>65</v>
      </c>
      <c r="L137" s="77">
        <v>137</v>
      </c>
      <c r="M137" s="77"/>
      <c r="N137" s="72"/>
      <c r="O137" s="79" t="s">
        <v>176</v>
      </c>
      <c r="P137" s="81">
        <v>43166.66914351852</v>
      </c>
      <c r="Q137" s="79" t="s">
        <v>1065</v>
      </c>
      <c r="R137" s="83" t="s">
        <v>2030</v>
      </c>
      <c r="S137" s="79" t="s">
        <v>2524</v>
      </c>
      <c r="T137" s="79" t="s">
        <v>2698</v>
      </c>
      <c r="U137" s="83" t="s">
        <v>3175</v>
      </c>
      <c r="V137" s="83" t="s">
        <v>3175</v>
      </c>
      <c r="W137" s="81">
        <v>43166.66914351852</v>
      </c>
      <c r="X137" s="83" t="s">
        <v>3957</v>
      </c>
      <c r="Y137" s="79"/>
      <c r="Z137" s="79"/>
      <c r="AA137" s="85" t="s">
        <v>5165</v>
      </c>
      <c r="AB137" s="79"/>
      <c r="AC137" s="79" t="b">
        <v>0</v>
      </c>
      <c r="AD137" s="79">
        <v>1</v>
      </c>
      <c r="AE137" s="85" t="s">
        <v>6296</v>
      </c>
      <c r="AF137" s="79" t="b">
        <v>0</v>
      </c>
      <c r="AG137" s="79" t="s">
        <v>6304</v>
      </c>
      <c r="AH137" s="79"/>
      <c r="AI137" s="85" t="s">
        <v>6296</v>
      </c>
      <c r="AJ137" s="79" t="b">
        <v>0</v>
      </c>
      <c r="AK137" s="79">
        <v>0</v>
      </c>
      <c r="AL137" s="85" t="s">
        <v>6296</v>
      </c>
      <c r="AM137" s="79" t="s">
        <v>6346</v>
      </c>
      <c r="AN137" s="79" t="b">
        <v>0</v>
      </c>
      <c r="AO137" s="85" t="s">
        <v>5165</v>
      </c>
      <c r="AP137" s="79" t="s">
        <v>176</v>
      </c>
      <c r="AQ137" s="79">
        <v>0</v>
      </c>
      <c r="AR137" s="79">
        <v>0</v>
      </c>
      <c r="AS137" s="79"/>
      <c r="AT137" s="79"/>
      <c r="AU137" s="79"/>
      <c r="AV137" s="79"/>
      <c r="AW137" s="79"/>
      <c r="AX137" s="79"/>
      <c r="AY137" s="79"/>
      <c r="AZ137" s="79"/>
      <c r="BA137">
        <v>1</v>
      </c>
      <c r="BB137" s="78" t="str">
        <f>REPLACE(INDEX(GroupVertices[Group], MATCH(Edges[[#This Row],[Vertex 1]],GroupVertices[Vertex],0)),1,1,"")</f>
        <v>1</v>
      </c>
      <c r="BC137" s="78" t="str">
        <f>REPLACE(INDEX(GroupVertices[Group], MATCH(Edges[[#This Row],[Vertex 2]],GroupVertices[Vertex],0)),1,1,"")</f>
        <v>1</v>
      </c>
      <c r="BD137" s="48">
        <v>0</v>
      </c>
      <c r="BE137" s="49">
        <v>0</v>
      </c>
      <c r="BF137" s="48">
        <v>0</v>
      </c>
      <c r="BG137" s="49">
        <v>0</v>
      </c>
      <c r="BH137" s="48">
        <v>0</v>
      </c>
      <c r="BI137" s="49">
        <v>0</v>
      </c>
      <c r="BJ137" s="48">
        <v>10</v>
      </c>
      <c r="BK137" s="49">
        <v>100</v>
      </c>
      <c r="BL137" s="48">
        <v>10</v>
      </c>
    </row>
    <row r="138" spans="1:64" x14ac:dyDescent="0.25">
      <c r="A138" s="64" t="s">
        <v>285</v>
      </c>
      <c r="B138" s="64" t="s">
        <v>831</v>
      </c>
      <c r="C138" s="65" t="s">
        <v>15839</v>
      </c>
      <c r="D138" s="66">
        <v>3</v>
      </c>
      <c r="E138" s="67" t="s">
        <v>132</v>
      </c>
      <c r="F138" s="68">
        <v>35</v>
      </c>
      <c r="G138" s="65"/>
      <c r="H138" s="69"/>
      <c r="I138" s="70"/>
      <c r="J138" s="70"/>
      <c r="K138" s="34" t="s">
        <v>65</v>
      </c>
      <c r="L138" s="77">
        <v>138</v>
      </c>
      <c r="M138" s="77"/>
      <c r="N138" s="72"/>
      <c r="O138" s="79" t="s">
        <v>999</v>
      </c>
      <c r="P138" s="81">
        <v>43166.669421296298</v>
      </c>
      <c r="Q138" s="79" t="s">
        <v>1066</v>
      </c>
      <c r="R138" s="83" t="s">
        <v>2031</v>
      </c>
      <c r="S138" s="79" t="s">
        <v>2523</v>
      </c>
      <c r="T138" s="79" t="s">
        <v>2699</v>
      </c>
      <c r="U138" s="79"/>
      <c r="V138" s="83" t="s">
        <v>3534</v>
      </c>
      <c r="W138" s="81">
        <v>43166.669421296298</v>
      </c>
      <c r="X138" s="83" t="s">
        <v>3958</v>
      </c>
      <c r="Y138" s="79"/>
      <c r="Z138" s="79"/>
      <c r="AA138" s="85" t="s">
        <v>5166</v>
      </c>
      <c r="AB138" s="79"/>
      <c r="AC138" s="79" t="b">
        <v>0</v>
      </c>
      <c r="AD138" s="79">
        <v>0</v>
      </c>
      <c r="AE138" s="85" t="s">
        <v>6296</v>
      </c>
      <c r="AF138" s="79" t="b">
        <v>0</v>
      </c>
      <c r="AG138" s="79" t="s">
        <v>6304</v>
      </c>
      <c r="AH138" s="79"/>
      <c r="AI138" s="85" t="s">
        <v>6296</v>
      </c>
      <c r="AJ138" s="79" t="b">
        <v>0</v>
      </c>
      <c r="AK138" s="79">
        <v>0</v>
      </c>
      <c r="AL138" s="85" t="s">
        <v>6296</v>
      </c>
      <c r="AM138" s="79" t="s">
        <v>6345</v>
      </c>
      <c r="AN138" s="79" t="b">
        <v>0</v>
      </c>
      <c r="AO138" s="85" t="s">
        <v>5166</v>
      </c>
      <c r="AP138" s="79" t="s">
        <v>176</v>
      </c>
      <c r="AQ138" s="79">
        <v>0</v>
      </c>
      <c r="AR138" s="79">
        <v>0</v>
      </c>
      <c r="AS138" s="79"/>
      <c r="AT138" s="79"/>
      <c r="AU138" s="79"/>
      <c r="AV138" s="79"/>
      <c r="AW138" s="79"/>
      <c r="AX138" s="79"/>
      <c r="AY138" s="79"/>
      <c r="AZ138" s="79"/>
      <c r="BA138">
        <v>1</v>
      </c>
      <c r="BB138" s="78" t="str">
        <f>REPLACE(INDEX(GroupVertices[Group], MATCH(Edges[[#This Row],[Vertex 1]],GroupVertices[Vertex],0)),1,1,"")</f>
        <v>96</v>
      </c>
      <c r="BC138" s="78" t="str">
        <f>REPLACE(INDEX(GroupVertices[Group], MATCH(Edges[[#This Row],[Vertex 2]],GroupVertices[Vertex],0)),1,1,"")</f>
        <v>96</v>
      </c>
      <c r="BD138" s="48">
        <v>2</v>
      </c>
      <c r="BE138" s="49">
        <v>6.8965517241379306</v>
      </c>
      <c r="BF138" s="48">
        <v>0</v>
      </c>
      <c r="BG138" s="49">
        <v>0</v>
      </c>
      <c r="BH138" s="48">
        <v>0</v>
      </c>
      <c r="BI138" s="49">
        <v>0</v>
      </c>
      <c r="BJ138" s="48">
        <v>27</v>
      </c>
      <c r="BK138" s="49">
        <v>93.103448275862064</v>
      </c>
      <c r="BL138" s="48">
        <v>29</v>
      </c>
    </row>
    <row r="139" spans="1:64" x14ac:dyDescent="0.25">
      <c r="A139" s="64" t="s">
        <v>286</v>
      </c>
      <c r="B139" s="64" t="s">
        <v>286</v>
      </c>
      <c r="C139" s="65" t="s">
        <v>15839</v>
      </c>
      <c r="D139" s="66">
        <v>3</v>
      </c>
      <c r="E139" s="67" t="s">
        <v>132</v>
      </c>
      <c r="F139" s="68">
        <v>35</v>
      </c>
      <c r="G139" s="65"/>
      <c r="H139" s="69"/>
      <c r="I139" s="70"/>
      <c r="J139" s="70"/>
      <c r="K139" s="34" t="s">
        <v>65</v>
      </c>
      <c r="L139" s="77">
        <v>139</v>
      </c>
      <c r="M139" s="77"/>
      <c r="N139" s="72"/>
      <c r="O139" s="79" t="s">
        <v>176</v>
      </c>
      <c r="P139" s="81">
        <v>43166.670856481483</v>
      </c>
      <c r="Q139" s="79" t="s">
        <v>1067</v>
      </c>
      <c r="R139" s="83" t="s">
        <v>2032</v>
      </c>
      <c r="S139" s="79" t="s">
        <v>2525</v>
      </c>
      <c r="T139" s="79" t="s">
        <v>731</v>
      </c>
      <c r="U139" s="79"/>
      <c r="V139" s="83" t="s">
        <v>3535</v>
      </c>
      <c r="W139" s="81">
        <v>43166.670856481483</v>
      </c>
      <c r="X139" s="83" t="s">
        <v>3959</v>
      </c>
      <c r="Y139" s="79"/>
      <c r="Z139" s="79"/>
      <c r="AA139" s="85" t="s">
        <v>5167</v>
      </c>
      <c r="AB139" s="79"/>
      <c r="AC139" s="79" t="b">
        <v>0</v>
      </c>
      <c r="AD139" s="79">
        <v>0</v>
      </c>
      <c r="AE139" s="85" t="s">
        <v>6296</v>
      </c>
      <c r="AF139" s="79" t="b">
        <v>0</v>
      </c>
      <c r="AG139" s="79" t="s">
        <v>6304</v>
      </c>
      <c r="AH139" s="79"/>
      <c r="AI139" s="85" t="s">
        <v>6296</v>
      </c>
      <c r="AJ139" s="79" t="b">
        <v>0</v>
      </c>
      <c r="AK139" s="79">
        <v>0</v>
      </c>
      <c r="AL139" s="85" t="s">
        <v>6296</v>
      </c>
      <c r="AM139" s="79" t="s">
        <v>6347</v>
      </c>
      <c r="AN139" s="79" t="b">
        <v>0</v>
      </c>
      <c r="AO139" s="85" t="s">
        <v>5167</v>
      </c>
      <c r="AP139" s="79" t="s">
        <v>176</v>
      </c>
      <c r="AQ139" s="79">
        <v>0</v>
      </c>
      <c r="AR139" s="79">
        <v>0</v>
      </c>
      <c r="AS139" s="79"/>
      <c r="AT139" s="79"/>
      <c r="AU139" s="79"/>
      <c r="AV139" s="79"/>
      <c r="AW139" s="79"/>
      <c r="AX139" s="79"/>
      <c r="AY139" s="79"/>
      <c r="AZ139" s="79"/>
      <c r="BA139">
        <v>1</v>
      </c>
      <c r="BB139" s="78" t="str">
        <f>REPLACE(INDEX(GroupVertices[Group], MATCH(Edges[[#This Row],[Vertex 1]],GroupVertices[Vertex],0)),1,1,"")</f>
        <v>1</v>
      </c>
      <c r="BC139" s="78" t="str">
        <f>REPLACE(INDEX(GroupVertices[Group], MATCH(Edges[[#This Row],[Vertex 2]],GroupVertices[Vertex],0)),1,1,"")</f>
        <v>1</v>
      </c>
      <c r="BD139" s="48">
        <v>2</v>
      </c>
      <c r="BE139" s="49">
        <v>8</v>
      </c>
      <c r="BF139" s="48">
        <v>0</v>
      </c>
      <c r="BG139" s="49">
        <v>0</v>
      </c>
      <c r="BH139" s="48">
        <v>0</v>
      </c>
      <c r="BI139" s="49">
        <v>0</v>
      </c>
      <c r="BJ139" s="48">
        <v>23</v>
      </c>
      <c r="BK139" s="49">
        <v>92</v>
      </c>
      <c r="BL139" s="48">
        <v>25</v>
      </c>
    </row>
    <row r="140" spans="1:64" x14ac:dyDescent="0.25">
      <c r="A140" s="64" t="s">
        <v>287</v>
      </c>
      <c r="B140" s="64" t="s">
        <v>323</v>
      </c>
      <c r="C140" s="65" t="s">
        <v>15839</v>
      </c>
      <c r="D140" s="66">
        <v>3</v>
      </c>
      <c r="E140" s="67" t="s">
        <v>132</v>
      </c>
      <c r="F140" s="68">
        <v>35</v>
      </c>
      <c r="G140" s="65"/>
      <c r="H140" s="69"/>
      <c r="I140" s="70"/>
      <c r="J140" s="70"/>
      <c r="K140" s="34" t="s">
        <v>65</v>
      </c>
      <c r="L140" s="77">
        <v>140</v>
      </c>
      <c r="M140" s="77"/>
      <c r="N140" s="72"/>
      <c r="O140" s="79" t="s">
        <v>999</v>
      </c>
      <c r="P140" s="81">
        <v>43166.671666666669</v>
      </c>
      <c r="Q140" s="79" t="s">
        <v>1052</v>
      </c>
      <c r="R140" s="83" t="s">
        <v>2024</v>
      </c>
      <c r="S140" s="79" t="s">
        <v>2522</v>
      </c>
      <c r="T140" s="79" t="s">
        <v>2687</v>
      </c>
      <c r="U140" s="79"/>
      <c r="V140" s="83" t="s">
        <v>3522</v>
      </c>
      <c r="W140" s="81">
        <v>43166.671666666669</v>
      </c>
      <c r="X140" s="83" t="s">
        <v>3960</v>
      </c>
      <c r="Y140" s="79"/>
      <c r="Z140" s="79"/>
      <c r="AA140" s="85" t="s">
        <v>5168</v>
      </c>
      <c r="AB140" s="79"/>
      <c r="AC140" s="79" t="b">
        <v>0</v>
      </c>
      <c r="AD140" s="79">
        <v>0</v>
      </c>
      <c r="AE140" s="85" t="s">
        <v>6296</v>
      </c>
      <c r="AF140" s="79" t="b">
        <v>0</v>
      </c>
      <c r="AG140" s="79" t="s">
        <v>6304</v>
      </c>
      <c r="AH140" s="79"/>
      <c r="AI140" s="85" t="s">
        <v>6296</v>
      </c>
      <c r="AJ140" s="79" t="b">
        <v>0</v>
      </c>
      <c r="AK140" s="79">
        <v>232</v>
      </c>
      <c r="AL140" s="85" t="s">
        <v>5207</v>
      </c>
      <c r="AM140" s="79" t="s">
        <v>6328</v>
      </c>
      <c r="AN140" s="79" t="b">
        <v>0</v>
      </c>
      <c r="AO140" s="85" t="s">
        <v>5207</v>
      </c>
      <c r="AP140" s="79" t="s">
        <v>176</v>
      </c>
      <c r="AQ140" s="79">
        <v>0</v>
      </c>
      <c r="AR140" s="79">
        <v>0</v>
      </c>
      <c r="AS140" s="79"/>
      <c r="AT140" s="79"/>
      <c r="AU140" s="79"/>
      <c r="AV140" s="79"/>
      <c r="AW140" s="79"/>
      <c r="AX140" s="79"/>
      <c r="AY140" s="79"/>
      <c r="AZ140" s="79"/>
      <c r="BA140">
        <v>1</v>
      </c>
      <c r="BB140" s="78" t="str">
        <f>REPLACE(INDEX(GroupVertices[Group], MATCH(Edges[[#This Row],[Vertex 1]],GroupVertices[Vertex],0)),1,1,"")</f>
        <v>8</v>
      </c>
      <c r="BC140" s="78" t="str">
        <f>REPLACE(INDEX(GroupVertices[Group], MATCH(Edges[[#This Row],[Vertex 2]],GroupVertices[Vertex],0)),1,1,"")</f>
        <v>8</v>
      </c>
      <c r="BD140" s="48">
        <v>1</v>
      </c>
      <c r="BE140" s="49">
        <v>5.882352941176471</v>
      </c>
      <c r="BF140" s="48">
        <v>0</v>
      </c>
      <c r="BG140" s="49">
        <v>0</v>
      </c>
      <c r="BH140" s="48">
        <v>0</v>
      </c>
      <c r="BI140" s="49">
        <v>0</v>
      </c>
      <c r="BJ140" s="48">
        <v>16</v>
      </c>
      <c r="BK140" s="49">
        <v>94.117647058823536</v>
      </c>
      <c r="BL140" s="48">
        <v>17</v>
      </c>
    </row>
    <row r="141" spans="1:64" x14ac:dyDescent="0.25">
      <c r="A141" s="64" t="s">
        <v>288</v>
      </c>
      <c r="B141" s="64" t="s">
        <v>408</v>
      </c>
      <c r="C141" s="65" t="s">
        <v>15839</v>
      </c>
      <c r="D141" s="66">
        <v>3</v>
      </c>
      <c r="E141" s="67" t="s">
        <v>132</v>
      </c>
      <c r="F141" s="68">
        <v>35</v>
      </c>
      <c r="G141" s="65"/>
      <c r="H141" s="69"/>
      <c r="I141" s="70"/>
      <c r="J141" s="70"/>
      <c r="K141" s="34" t="s">
        <v>65</v>
      </c>
      <c r="L141" s="77">
        <v>141</v>
      </c>
      <c r="M141" s="77"/>
      <c r="N141" s="72"/>
      <c r="O141" s="79" t="s">
        <v>999</v>
      </c>
      <c r="P141" s="81">
        <v>43166.673402777778</v>
      </c>
      <c r="Q141" s="79" t="s">
        <v>1068</v>
      </c>
      <c r="R141" s="83" t="s">
        <v>2033</v>
      </c>
      <c r="S141" s="79" t="s">
        <v>2526</v>
      </c>
      <c r="T141" s="79" t="s">
        <v>2700</v>
      </c>
      <c r="U141" s="79"/>
      <c r="V141" s="83" t="s">
        <v>3536</v>
      </c>
      <c r="W141" s="81">
        <v>43166.673402777778</v>
      </c>
      <c r="X141" s="83" t="s">
        <v>3961</v>
      </c>
      <c r="Y141" s="79"/>
      <c r="Z141" s="79"/>
      <c r="AA141" s="85" t="s">
        <v>5169</v>
      </c>
      <c r="AB141" s="79"/>
      <c r="AC141" s="79" t="b">
        <v>0</v>
      </c>
      <c r="AD141" s="79">
        <v>0</v>
      </c>
      <c r="AE141" s="85" t="s">
        <v>6296</v>
      </c>
      <c r="AF141" s="79" t="b">
        <v>0</v>
      </c>
      <c r="AG141" s="79" t="s">
        <v>6305</v>
      </c>
      <c r="AH141" s="79"/>
      <c r="AI141" s="85" t="s">
        <v>6296</v>
      </c>
      <c r="AJ141" s="79" t="b">
        <v>0</v>
      </c>
      <c r="AK141" s="79">
        <v>4</v>
      </c>
      <c r="AL141" s="85" t="s">
        <v>5311</v>
      </c>
      <c r="AM141" s="79" t="s">
        <v>6333</v>
      </c>
      <c r="AN141" s="79" t="b">
        <v>0</v>
      </c>
      <c r="AO141" s="85" t="s">
        <v>5311</v>
      </c>
      <c r="AP141" s="79" t="s">
        <v>176</v>
      </c>
      <c r="AQ141" s="79">
        <v>0</v>
      </c>
      <c r="AR141" s="79">
        <v>0</v>
      </c>
      <c r="AS141" s="79"/>
      <c r="AT141" s="79"/>
      <c r="AU141" s="79"/>
      <c r="AV141" s="79"/>
      <c r="AW141" s="79"/>
      <c r="AX141" s="79"/>
      <c r="AY141" s="79"/>
      <c r="AZ141" s="79"/>
      <c r="BA141">
        <v>1</v>
      </c>
      <c r="BB141" s="78" t="str">
        <f>REPLACE(INDEX(GroupVertices[Group], MATCH(Edges[[#This Row],[Vertex 1]],GroupVertices[Vertex],0)),1,1,"")</f>
        <v>35</v>
      </c>
      <c r="BC141" s="78" t="str">
        <f>REPLACE(INDEX(GroupVertices[Group], MATCH(Edges[[#This Row],[Vertex 2]],GroupVertices[Vertex],0)),1,1,"")</f>
        <v>35</v>
      </c>
      <c r="BD141" s="48">
        <v>0</v>
      </c>
      <c r="BE141" s="49">
        <v>0</v>
      </c>
      <c r="BF141" s="48">
        <v>0</v>
      </c>
      <c r="BG141" s="49">
        <v>0</v>
      </c>
      <c r="BH141" s="48">
        <v>0</v>
      </c>
      <c r="BI141" s="49">
        <v>0</v>
      </c>
      <c r="BJ141" s="48">
        <v>15</v>
      </c>
      <c r="BK141" s="49">
        <v>100</v>
      </c>
      <c r="BL141" s="48">
        <v>15</v>
      </c>
    </row>
    <row r="142" spans="1:64" x14ac:dyDescent="0.25">
      <c r="A142" s="64" t="s">
        <v>289</v>
      </c>
      <c r="B142" s="64" t="s">
        <v>683</v>
      </c>
      <c r="C142" s="65" t="s">
        <v>15839</v>
      </c>
      <c r="D142" s="66">
        <v>3</v>
      </c>
      <c r="E142" s="67" t="s">
        <v>132</v>
      </c>
      <c r="F142" s="68">
        <v>35</v>
      </c>
      <c r="G142" s="65"/>
      <c r="H142" s="69"/>
      <c r="I142" s="70"/>
      <c r="J142" s="70"/>
      <c r="K142" s="34" t="s">
        <v>65</v>
      </c>
      <c r="L142" s="77">
        <v>142</v>
      </c>
      <c r="M142" s="77"/>
      <c r="N142" s="72"/>
      <c r="O142" s="79" t="s">
        <v>999</v>
      </c>
      <c r="P142" s="81">
        <v>43166.673506944448</v>
      </c>
      <c r="Q142" s="79" t="s">
        <v>1069</v>
      </c>
      <c r="R142" s="79"/>
      <c r="S142" s="79"/>
      <c r="T142" s="79" t="s">
        <v>2701</v>
      </c>
      <c r="U142" s="79"/>
      <c r="V142" s="83" t="s">
        <v>3537</v>
      </c>
      <c r="W142" s="81">
        <v>43166.673506944448</v>
      </c>
      <c r="X142" s="83" t="s">
        <v>3962</v>
      </c>
      <c r="Y142" s="79"/>
      <c r="Z142" s="79"/>
      <c r="AA142" s="85" t="s">
        <v>5170</v>
      </c>
      <c r="AB142" s="79"/>
      <c r="AC142" s="79" t="b">
        <v>0</v>
      </c>
      <c r="AD142" s="79">
        <v>0</v>
      </c>
      <c r="AE142" s="85" t="s">
        <v>6296</v>
      </c>
      <c r="AF142" s="79" t="b">
        <v>0</v>
      </c>
      <c r="AG142" s="79" t="s">
        <v>6304</v>
      </c>
      <c r="AH142" s="79"/>
      <c r="AI142" s="85" t="s">
        <v>6296</v>
      </c>
      <c r="AJ142" s="79" t="b">
        <v>0</v>
      </c>
      <c r="AK142" s="79">
        <v>2</v>
      </c>
      <c r="AL142" s="85" t="s">
        <v>5489</v>
      </c>
      <c r="AM142" s="79" t="s">
        <v>6328</v>
      </c>
      <c r="AN142" s="79" t="b">
        <v>0</v>
      </c>
      <c r="AO142" s="85" t="s">
        <v>5489</v>
      </c>
      <c r="AP142" s="79" t="s">
        <v>176</v>
      </c>
      <c r="AQ142" s="79">
        <v>0</v>
      </c>
      <c r="AR142" s="79">
        <v>0</v>
      </c>
      <c r="AS142" s="79"/>
      <c r="AT142" s="79"/>
      <c r="AU142" s="79"/>
      <c r="AV142" s="79"/>
      <c r="AW142" s="79"/>
      <c r="AX142" s="79"/>
      <c r="AY142" s="79"/>
      <c r="AZ142" s="79"/>
      <c r="BA142">
        <v>1</v>
      </c>
      <c r="BB142" s="78" t="str">
        <f>REPLACE(INDEX(GroupVertices[Group], MATCH(Edges[[#This Row],[Vertex 1]],GroupVertices[Vertex],0)),1,1,"")</f>
        <v>2</v>
      </c>
      <c r="BC142" s="78" t="str">
        <f>REPLACE(INDEX(GroupVertices[Group], MATCH(Edges[[#This Row],[Vertex 2]],GroupVertices[Vertex],0)),1,1,"")</f>
        <v>2</v>
      </c>
      <c r="BD142" s="48"/>
      <c r="BE142" s="49"/>
      <c r="BF142" s="48"/>
      <c r="BG142" s="49"/>
      <c r="BH142" s="48"/>
      <c r="BI142" s="49"/>
      <c r="BJ142" s="48"/>
      <c r="BK142" s="49"/>
      <c r="BL142" s="48"/>
    </row>
    <row r="143" spans="1:64" x14ac:dyDescent="0.25">
      <c r="A143" s="64" t="s">
        <v>289</v>
      </c>
      <c r="B143" s="64" t="s">
        <v>523</v>
      </c>
      <c r="C143" s="65" t="s">
        <v>15839</v>
      </c>
      <c r="D143" s="66">
        <v>3</v>
      </c>
      <c r="E143" s="67" t="s">
        <v>132</v>
      </c>
      <c r="F143" s="68">
        <v>35</v>
      </c>
      <c r="G143" s="65"/>
      <c r="H143" s="69"/>
      <c r="I143" s="70"/>
      <c r="J143" s="70"/>
      <c r="K143" s="34" t="s">
        <v>65</v>
      </c>
      <c r="L143" s="77">
        <v>143</v>
      </c>
      <c r="M143" s="77"/>
      <c r="N143" s="72"/>
      <c r="O143" s="79" t="s">
        <v>999</v>
      </c>
      <c r="P143" s="81">
        <v>43166.673506944448</v>
      </c>
      <c r="Q143" s="79" t="s">
        <v>1069</v>
      </c>
      <c r="R143" s="79"/>
      <c r="S143" s="79"/>
      <c r="T143" s="79" t="s">
        <v>2701</v>
      </c>
      <c r="U143" s="79"/>
      <c r="V143" s="83" t="s">
        <v>3537</v>
      </c>
      <c r="W143" s="81">
        <v>43166.673506944448</v>
      </c>
      <c r="X143" s="83" t="s">
        <v>3962</v>
      </c>
      <c r="Y143" s="79"/>
      <c r="Z143" s="79"/>
      <c r="AA143" s="85" t="s">
        <v>5170</v>
      </c>
      <c r="AB143" s="79"/>
      <c r="AC143" s="79" t="b">
        <v>0</v>
      </c>
      <c r="AD143" s="79">
        <v>0</v>
      </c>
      <c r="AE143" s="85" t="s">
        <v>6296</v>
      </c>
      <c r="AF143" s="79" t="b">
        <v>0</v>
      </c>
      <c r="AG143" s="79" t="s">
        <v>6304</v>
      </c>
      <c r="AH143" s="79"/>
      <c r="AI143" s="85" t="s">
        <v>6296</v>
      </c>
      <c r="AJ143" s="79" t="b">
        <v>0</v>
      </c>
      <c r="AK143" s="79">
        <v>2</v>
      </c>
      <c r="AL143" s="85" t="s">
        <v>5489</v>
      </c>
      <c r="AM143" s="79" t="s">
        <v>6328</v>
      </c>
      <c r="AN143" s="79" t="b">
        <v>0</v>
      </c>
      <c r="AO143" s="85" t="s">
        <v>5489</v>
      </c>
      <c r="AP143" s="79" t="s">
        <v>176</v>
      </c>
      <c r="AQ143" s="79">
        <v>0</v>
      </c>
      <c r="AR143" s="79">
        <v>0</v>
      </c>
      <c r="AS143" s="79"/>
      <c r="AT143" s="79"/>
      <c r="AU143" s="79"/>
      <c r="AV143" s="79"/>
      <c r="AW143" s="79"/>
      <c r="AX143" s="79"/>
      <c r="AY143" s="79"/>
      <c r="AZ143" s="79"/>
      <c r="BA143">
        <v>1</v>
      </c>
      <c r="BB143" s="78" t="str">
        <f>REPLACE(INDEX(GroupVertices[Group], MATCH(Edges[[#This Row],[Vertex 1]],GroupVertices[Vertex],0)),1,1,"")</f>
        <v>2</v>
      </c>
      <c r="BC143" s="78" t="str">
        <f>REPLACE(INDEX(GroupVertices[Group], MATCH(Edges[[#This Row],[Vertex 2]],GroupVertices[Vertex],0)),1,1,"")</f>
        <v>2</v>
      </c>
      <c r="BD143" s="48">
        <v>1</v>
      </c>
      <c r="BE143" s="49">
        <v>6.25</v>
      </c>
      <c r="BF143" s="48">
        <v>0</v>
      </c>
      <c r="BG143" s="49">
        <v>0</v>
      </c>
      <c r="BH143" s="48">
        <v>0</v>
      </c>
      <c r="BI143" s="49">
        <v>0</v>
      </c>
      <c r="BJ143" s="48">
        <v>15</v>
      </c>
      <c r="BK143" s="49">
        <v>93.75</v>
      </c>
      <c r="BL143" s="48">
        <v>16</v>
      </c>
    </row>
    <row r="144" spans="1:64" x14ac:dyDescent="0.25">
      <c r="A144" s="64" t="s">
        <v>290</v>
      </c>
      <c r="B144" s="64" t="s">
        <v>323</v>
      </c>
      <c r="C144" s="65" t="s">
        <v>15839</v>
      </c>
      <c r="D144" s="66">
        <v>3</v>
      </c>
      <c r="E144" s="67" t="s">
        <v>132</v>
      </c>
      <c r="F144" s="68">
        <v>35</v>
      </c>
      <c r="G144" s="65"/>
      <c r="H144" s="69"/>
      <c r="I144" s="70"/>
      <c r="J144" s="70"/>
      <c r="K144" s="34" t="s">
        <v>65</v>
      </c>
      <c r="L144" s="77">
        <v>144</v>
      </c>
      <c r="M144" s="77"/>
      <c r="N144" s="72"/>
      <c r="O144" s="79" t="s">
        <v>999</v>
      </c>
      <c r="P144" s="81">
        <v>43166.674004629633</v>
      </c>
      <c r="Q144" s="79" t="s">
        <v>1052</v>
      </c>
      <c r="R144" s="83" t="s">
        <v>2024</v>
      </c>
      <c r="S144" s="79" t="s">
        <v>2522</v>
      </c>
      <c r="T144" s="79" t="s">
        <v>2687</v>
      </c>
      <c r="U144" s="79"/>
      <c r="V144" s="83" t="s">
        <v>3538</v>
      </c>
      <c r="W144" s="81">
        <v>43166.674004629633</v>
      </c>
      <c r="X144" s="83" t="s">
        <v>3963</v>
      </c>
      <c r="Y144" s="79"/>
      <c r="Z144" s="79"/>
      <c r="AA144" s="85" t="s">
        <v>5171</v>
      </c>
      <c r="AB144" s="79"/>
      <c r="AC144" s="79" t="b">
        <v>0</v>
      </c>
      <c r="AD144" s="79">
        <v>0</v>
      </c>
      <c r="AE144" s="85" t="s">
        <v>6296</v>
      </c>
      <c r="AF144" s="79" t="b">
        <v>0</v>
      </c>
      <c r="AG144" s="79" t="s">
        <v>6304</v>
      </c>
      <c r="AH144" s="79"/>
      <c r="AI144" s="85" t="s">
        <v>6296</v>
      </c>
      <c r="AJ144" s="79" t="b">
        <v>0</v>
      </c>
      <c r="AK144" s="79">
        <v>232</v>
      </c>
      <c r="AL144" s="85" t="s">
        <v>5207</v>
      </c>
      <c r="AM144" s="79" t="s">
        <v>6328</v>
      </c>
      <c r="AN144" s="79" t="b">
        <v>0</v>
      </c>
      <c r="AO144" s="85" t="s">
        <v>5207</v>
      </c>
      <c r="AP144" s="79" t="s">
        <v>176</v>
      </c>
      <c r="AQ144" s="79">
        <v>0</v>
      </c>
      <c r="AR144" s="79">
        <v>0</v>
      </c>
      <c r="AS144" s="79"/>
      <c r="AT144" s="79"/>
      <c r="AU144" s="79"/>
      <c r="AV144" s="79"/>
      <c r="AW144" s="79"/>
      <c r="AX144" s="79"/>
      <c r="AY144" s="79"/>
      <c r="AZ144" s="79"/>
      <c r="BA144">
        <v>1</v>
      </c>
      <c r="BB144" s="78" t="str">
        <f>REPLACE(INDEX(GroupVertices[Group], MATCH(Edges[[#This Row],[Vertex 1]],GroupVertices[Vertex],0)),1,1,"")</f>
        <v>8</v>
      </c>
      <c r="BC144" s="78" t="str">
        <f>REPLACE(INDEX(GroupVertices[Group], MATCH(Edges[[#This Row],[Vertex 2]],GroupVertices[Vertex],0)),1,1,"")</f>
        <v>8</v>
      </c>
      <c r="BD144" s="48">
        <v>1</v>
      </c>
      <c r="BE144" s="49">
        <v>5.882352941176471</v>
      </c>
      <c r="BF144" s="48">
        <v>0</v>
      </c>
      <c r="BG144" s="49">
        <v>0</v>
      </c>
      <c r="BH144" s="48">
        <v>0</v>
      </c>
      <c r="BI144" s="49">
        <v>0</v>
      </c>
      <c r="BJ144" s="48">
        <v>16</v>
      </c>
      <c r="BK144" s="49">
        <v>94.117647058823536</v>
      </c>
      <c r="BL144" s="48">
        <v>17</v>
      </c>
    </row>
    <row r="145" spans="1:64" x14ac:dyDescent="0.25">
      <c r="A145" s="64" t="s">
        <v>291</v>
      </c>
      <c r="B145" s="64" t="s">
        <v>291</v>
      </c>
      <c r="C145" s="65" t="s">
        <v>15839</v>
      </c>
      <c r="D145" s="66">
        <v>3</v>
      </c>
      <c r="E145" s="67" t="s">
        <v>132</v>
      </c>
      <c r="F145" s="68">
        <v>35</v>
      </c>
      <c r="G145" s="65"/>
      <c r="H145" s="69"/>
      <c r="I145" s="70"/>
      <c r="J145" s="70"/>
      <c r="K145" s="34" t="s">
        <v>65</v>
      </c>
      <c r="L145" s="77">
        <v>145</v>
      </c>
      <c r="M145" s="77"/>
      <c r="N145" s="72"/>
      <c r="O145" s="79" t="s">
        <v>176</v>
      </c>
      <c r="P145" s="81">
        <v>43166.674421296295</v>
      </c>
      <c r="Q145" s="79" t="s">
        <v>1070</v>
      </c>
      <c r="R145" s="83" t="s">
        <v>2034</v>
      </c>
      <c r="S145" s="79" t="s">
        <v>2505</v>
      </c>
      <c r="T145" s="79" t="s">
        <v>2667</v>
      </c>
      <c r="U145" s="83" t="s">
        <v>3176</v>
      </c>
      <c r="V145" s="83" t="s">
        <v>3176</v>
      </c>
      <c r="W145" s="81">
        <v>43166.674421296295</v>
      </c>
      <c r="X145" s="83" t="s">
        <v>3964</v>
      </c>
      <c r="Y145" s="79"/>
      <c r="Z145" s="79"/>
      <c r="AA145" s="85" t="s">
        <v>5172</v>
      </c>
      <c r="AB145" s="79"/>
      <c r="AC145" s="79" t="b">
        <v>0</v>
      </c>
      <c r="AD145" s="79">
        <v>1</v>
      </c>
      <c r="AE145" s="85" t="s">
        <v>6296</v>
      </c>
      <c r="AF145" s="79" t="b">
        <v>0</v>
      </c>
      <c r="AG145" s="79" t="s">
        <v>6304</v>
      </c>
      <c r="AH145" s="79"/>
      <c r="AI145" s="85" t="s">
        <v>6296</v>
      </c>
      <c r="AJ145" s="79" t="b">
        <v>0</v>
      </c>
      <c r="AK145" s="79">
        <v>0</v>
      </c>
      <c r="AL145" s="85" t="s">
        <v>6296</v>
      </c>
      <c r="AM145" s="79" t="s">
        <v>6330</v>
      </c>
      <c r="AN145" s="79" t="b">
        <v>0</v>
      </c>
      <c r="AO145" s="85" t="s">
        <v>5172</v>
      </c>
      <c r="AP145" s="79" t="s">
        <v>176</v>
      </c>
      <c r="AQ145" s="79">
        <v>0</v>
      </c>
      <c r="AR145" s="79">
        <v>0</v>
      </c>
      <c r="AS145" s="79"/>
      <c r="AT145" s="79"/>
      <c r="AU145" s="79"/>
      <c r="AV145" s="79"/>
      <c r="AW145" s="79"/>
      <c r="AX145" s="79"/>
      <c r="AY145" s="79"/>
      <c r="AZ145" s="79"/>
      <c r="BA145">
        <v>1</v>
      </c>
      <c r="BB145" s="78" t="str">
        <f>REPLACE(INDEX(GroupVertices[Group], MATCH(Edges[[#This Row],[Vertex 1]],GroupVertices[Vertex],0)),1,1,"")</f>
        <v>1</v>
      </c>
      <c r="BC145" s="78" t="str">
        <f>REPLACE(INDEX(GroupVertices[Group], MATCH(Edges[[#This Row],[Vertex 2]],GroupVertices[Vertex],0)),1,1,"")</f>
        <v>1</v>
      </c>
      <c r="BD145" s="48">
        <v>1</v>
      </c>
      <c r="BE145" s="49">
        <v>5.5555555555555554</v>
      </c>
      <c r="BF145" s="48">
        <v>0</v>
      </c>
      <c r="BG145" s="49">
        <v>0</v>
      </c>
      <c r="BH145" s="48">
        <v>0</v>
      </c>
      <c r="BI145" s="49">
        <v>0</v>
      </c>
      <c r="BJ145" s="48">
        <v>17</v>
      </c>
      <c r="BK145" s="49">
        <v>94.444444444444443</v>
      </c>
      <c r="BL145" s="48">
        <v>18</v>
      </c>
    </row>
    <row r="146" spans="1:64" x14ac:dyDescent="0.25">
      <c r="A146" s="64" t="s">
        <v>292</v>
      </c>
      <c r="B146" s="64" t="s">
        <v>683</v>
      </c>
      <c r="C146" s="65" t="s">
        <v>15839</v>
      </c>
      <c r="D146" s="66">
        <v>3</v>
      </c>
      <c r="E146" s="67" t="s">
        <v>132</v>
      </c>
      <c r="F146" s="68">
        <v>35</v>
      </c>
      <c r="G146" s="65"/>
      <c r="H146" s="69"/>
      <c r="I146" s="70"/>
      <c r="J146" s="70"/>
      <c r="K146" s="34" t="s">
        <v>65</v>
      </c>
      <c r="L146" s="77">
        <v>146</v>
      </c>
      <c r="M146" s="77"/>
      <c r="N146" s="72"/>
      <c r="O146" s="79" t="s">
        <v>999</v>
      </c>
      <c r="P146" s="81">
        <v>43166.674432870372</v>
      </c>
      <c r="Q146" s="79" t="s">
        <v>1069</v>
      </c>
      <c r="R146" s="79"/>
      <c r="S146" s="79"/>
      <c r="T146" s="79" t="s">
        <v>2701</v>
      </c>
      <c r="U146" s="79"/>
      <c r="V146" s="83" t="s">
        <v>3539</v>
      </c>
      <c r="W146" s="81">
        <v>43166.674432870372</v>
      </c>
      <c r="X146" s="83" t="s">
        <v>3965</v>
      </c>
      <c r="Y146" s="79"/>
      <c r="Z146" s="79"/>
      <c r="AA146" s="85" t="s">
        <v>5173</v>
      </c>
      <c r="AB146" s="79"/>
      <c r="AC146" s="79" t="b">
        <v>0</v>
      </c>
      <c r="AD146" s="79">
        <v>0</v>
      </c>
      <c r="AE146" s="85" t="s">
        <v>6296</v>
      </c>
      <c r="AF146" s="79" t="b">
        <v>0</v>
      </c>
      <c r="AG146" s="79" t="s">
        <v>6304</v>
      </c>
      <c r="AH146" s="79"/>
      <c r="AI146" s="85" t="s">
        <v>6296</v>
      </c>
      <c r="AJ146" s="79" t="b">
        <v>0</v>
      </c>
      <c r="AK146" s="79">
        <v>2</v>
      </c>
      <c r="AL146" s="85" t="s">
        <v>5489</v>
      </c>
      <c r="AM146" s="79" t="s">
        <v>6348</v>
      </c>
      <c r="AN146" s="79" t="b">
        <v>0</v>
      </c>
      <c r="AO146" s="85" t="s">
        <v>5489</v>
      </c>
      <c r="AP146" s="79" t="s">
        <v>176</v>
      </c>
      <c r="AQ146" s="79">
        <v>0</v>
      </c>
      <c r="AR146" s="79">
        <v>0</v>
      </c>
      <c r="AS146" s="79"/>
      <c r="AT146" s="79"/>
      <c r="AU146" s="79"/>
      <c r="AV146" s="79"/>
      <c r="AW146" s="79"/>
      <c r="AX146" s="79"/>
      <c r="AY146" s="79"/>
      <c r="AZ146" s="79"/>
      <c r="BA146">
        <v>1</v>
      </c>
      <c r="BB146" s="78" t="str">
        <f>REPLACE(INDEX(GroupVertices[Group], MATCH(Edges[[#This Row],[Vertex 1]],GroupVertices[Vertex],0)),1,1,"")</f>
        <v>2</v>
      </c>
      <c r="BC146" s="78" t="str">
        <f>REPLACE(INDEX(GroupVertices[Group], MATCH(Edges[[#This Row],[Vertex 2]],GroupVertices[Vertex],0)),1,1,"")</f>
        <v>2</v>
      </c>
      <c r="BD146" s="48"/>
      <c r="BE146" s="49"/>
      <c r="BF146" s="48"/>
      <c r="BG146" s="49"/>
      <c r="BH146" s="48"/>
      <c r="BI146" s="49"/>
      <c r="BJ146" s="48"/>
      <c r="BK146" s="49"/>
      <c r="BL146" s="48"/>
    </row>
    <row r="147" spans="1:64" x14ac:dyDescent="0.25">
      <c r="A147" s="64" t="s">
        <v>292</v>
      </c>
      <c r="B147" s="64" t="s">
        <v>523</v>
      </c>
      <c r="C147" s="65" t="s">
        <v>15839</v>
      </c>
      <c r="D147" s="66">
        <v>3</v>
      </c>
      <c r="E147" s="67" t="s">
        <v>132</v>
      </c>
      <c r="F147" s="68">
        <v>35</v>
      </c>
      <c r="G147" s="65"/>
      <c r="H147" s="69"/>
      <c r="I147" s="70"/>
      <c r="J147" s="70"/>
      <c r="K147" s="34" t="s">
        <v>65</v>
      </c>
      <c r="L147" s="77">
        <v>147</v>
      </c>
      <c r="M147" s="77"/>
      <c r="N147" s="72"/>
      <c r="O147" s="79" t="s">
        <v>999</v>
      </c>
      <c r="P147" s="81">
        <v>43166.674432870372</v>
      </c>
      <c r="Q147" s="79" t="s">
        <v>1069</v>
      </c>
      <c r="R147" s="79"/>
      <c r="S147" s="79"/>
      <c r="T147" s="79" t="s">
        <v>2701</v>
      </c>
      <c r="U147" s="79"/>
      <c r="V147" s="83" t="s">
        <v>3539</v>
      </c>
      <c r="W147" s="81">
        <v>43166.674432870372</v>
      </c>
      <c r="X147" s="83" t="s">
        <v>3965</v>
      </c>
      <c r="Y147" s="79"/>
      <c r="Z147" s="79"/>
      <c r="AA147" s="85" t="s">
        <v>5173</v>
      </c>
      <c r="AB147" s="79"/>
      <c r="AC147" s="79" t="b">
        <v>0</v>
      </c>
      <c r="AD147" s="79">
        <v>0</v>
      </c>
      <c r="AE147" s="85" t="s">
        <v>6296</v>
      </c>
      <c r="AF147" s="79" t="b">
        <v>0</v>
      </c>
      <c r="AG147" s="79" t="s">
        <v>6304</v>
      </c>
      <c r="AH147" s="79"/>
      <c r="AI147" s="85" t="s">
        <v>6296</v>
      </c>
      <c r="AJ147" s="79" t="b">
        <v>0</v>
      </c>
      <c r="AK147" s="79">
        <v>2</v>
      </c>
      <c r="AL147" s="85" t="s">
        <v>5489</v>
      </c>
      <c r="AM147" s="79" t="s">
        <v>6348</v>
      </c>
      <c r="AN147" s="79" t="b">
        <v>0</v>
      </c>
      <c r="AO147" s="85" t="s">
        <v>5489</v>
      </c>
      <c r="AP147" s="79" t="s">
        <v>176</v>
      </c>
      <c r="AQ147" s="79">
        <v>0</v>
      </c>
      <c r="AR147" s="79">
        <v>0</v>
      </c>
      <c r="AS147" s="79"/>
      <c r="AT147" s="79"/>
      <c r="AU147" s="79"/>
      <c r="AV147" s="79"/>
      <c r="AW147" s="79"/>
      <c r="AX147" s="79"/>
      <c r="AY147" s="79"/>
      <c r="AZ147" s="79"/>
      <c r="BA147">
        <v>1</v>
      </c>
      <c r="BB147" s="78" t="str">
        <f>REPLACE(INDEX(GroupVertices[Group], MATCH(Edges[[#This Row],[Vertex 1]],GroupVertices[Vertex],0)),1,1,"")</f>
        <v>2</v>
      </c>
      <c r="BC147" s="78" t="str">
        <f>REPLACE(INDEX(GroupVertices[Group], MATCH(Edges[[#This Row],[Vertex 2]],GroupVertices[Vertex],0)),1,1,"")</f>
        <v>2</v>
      </c>
      <c r="BD147" s="48">
        <v>1</v>
      </c>
      <c r="BE147" s="49">
        <v>6.25</v>
      </c>
      <c r="BF147" s="48">
        <v>0</v>
      </c>
      <c r="BG147" s="49">
        <v>0</v>
      </c>
      <c r="BH147" s="48">
        <v>0</v>
      </c>
      <c r="BI147" s="49">
        <v>0</v>
      </c>
      <c r="BJ147" s="48">
        <v>15</v>
      </c>
      <c r="BK147" s="49">
        <v>93.75</v>
      </c>
      <c r="BL147" s="48">
        <v>16</v>
      </c>
    </row>
    <row r="148" spans="1:64" x14ac:dyDescent="0.25">
      <c r="A148" s="64" t="s">
        <v>293</v>
      </c>
      <c r="B148" s="64" t="s">
        <v>323</v>
      </c>
      <c r="C148" s="65" t="s">
        <v>15839</v>
      </c>
      <c r="D148" s="66">
        <v>3</v>
      </c>
      <c r="E148" s="67" t="s">
        <v>132</v>
      </c>
      <c r="F148" s="68">
        <v>35</v>
      </c>
      <c r="G148" s="65"/>
      <c r="H148" s="69"/>
      <c r="I148" s="70"/>
      <c r="J148" s="70"/>
      <c r="K148" s="34" t="s">
        <v>65</v>
      </c>
      <c r="L148" s="77">
        <v>148</v>
      </c>
      <c r="M148" s="77"/>
      <c r="N148" s="72"/>
      <c r="O148" s="79" t="s">
        <v>999</v>
      </c>
      <c r="P148" s="81">
        <v>43166.67454861111</v>
      </c>
      <c r="Q148" s="79" t="s">
        <v>1052</v>
      </c>
      <c r="R148" s="83" t="s">
        <v>2024</v>
      </c>
      <c r="S148" s="79" t="s">
        <v>2522</v>
      </c>
      <c r="T148" s="79" t="s">
        <v>2687</v>
      </c>
      <c r="U148" s="79"/>
      <c r="V148" s="83" t="s">
        <v>3540</v>
      </c>
      <c r="W148" s="81">
        <v>43166.67454861111</v>
      </c>
      <c r="X148" s="83" t="s">
        <v>3966</v>
      </c>
      <c r="Y148" s="79"/>
      <c r="Z148" s="79"/>
      <c r="AA148" s="85" t="s">
        <v>5174</v>
      </c>
      <c r="AB148" s="79"/>
      <c r="AC148" s="79" t="b">
        <v>0</v>
      </c>
      <c r="AD148" s="79">
        <v>0</v>
      </c>
      <c r="AE148" s="85" t="s">
        <v>6296</v>
      </c>
      <c r="AF148" s="79" t="b">
        <v>0</v>
      </c>
      <c r="AG148" s="79" t="s">
        <v>6304</v>
      </c>
      <c r="AH148" s="79"/>
      <c r="AI148" s="85" t="s">
        <v>6296</v>
      </c>
      <c r="AJ148" s="79" t="b">
        <v>0</v>
      </c>
      <c r="AK148" s="79">
        <v>232</v>
      </c>
      <c r="AL148" s="85" t="s">
        <v>5207</v>
      </c>
      <c r="AM148" s="79" t="s">
        <v>6328</v>
      </c>
      <c r="AN148" s="79" t="b">
        <v>0</v>
      </c>
      <c r="AO148" s="85" t="s">
        <v>5207</v>
      </c>
      <c r="AP148" s="79" t="s">
        <v>176</v>
      </c>
      <c r="AQ148" s="79">
        <v>0</v>
      </c>
      <c r="AR148" s="79">
        <v>0</v>
      </c>
      <c r="AS148" s="79"/>
      <c r="AT148" s="79"/>
      <c r="AU148" s="79"/>
      <c r="AV148" s="79"/>
      <c r="AW148" s="79"/>
      <c r="AX148" s="79"/>
      <c r="AY148" s="79"/>
      <c r="AZ148" s="79"/>
      <c r="BA148">
        <v>1</v>
      </c>
      <c r="BB148" s="78" t="str">
        <f>REPLACE(INDEX(GroupVertices[Group], MATCH(Edges[[#This Row],[Vertex 1]],GroupVertices[Vertex],0)),1,1,"")</f>
        <v>8</v>
      </c>
      <c r="BC148" s="78" t="str">
        <f>REPLACE(INDEX(GroupVertices[Group], MATCH(Edges[[#This Row],[Vertex 2]],GroupVertices[Vertex],0)),1,1,"")</f>
        <v>8</v>
      </c>
      <c r="BD148" s="48">
        <v>1</v>
      </c>
      <c r="BE148" s="49">
        <v>5.882352941176471</v>
      </c>
      <c r="BF148" s="48">
        <v>0</v>
      </c>
      <c r="BG148" s="49">
        <v>0</v>
      </c>
      <c r="BH148" s="48">
        <v>0</v>
      </c>
      <c r="BI148" s="49">
        <v>0</v>
      </c>
      <c r="BJ148" s="48">
        <v>16</v>
      </c>
      <c r="BK148" s="49">
        <v>94.117647058823536</v>
      </c>
      <c r="BL148" s="48">
        <v>17</v>
      </c>
    </row>
    <row r="149" spans="1:64" x14ac:dyDescent="0.25">
      <c r="A149" s="64" t="s">
        <v>294</v>
      </c>
      <c r="B149" s="64" t="s">
        <v>323</v>
      </c>
      <c r="C149" s="65" t="s">
        <v>15839</v>
      </c>
      <c r="D149" s="66">
        <v>3</v>
      </c>
      <c r="E149" s="67" t="s">
        <v>132</v>
      </c>
      <c r="F149" s="68">
        <v>35</v>
      </c>
      <c r="G149" s="65"/>
      <c r="H149" s="69"/>
      <c r="I149" s="70"/>
      <c r="J149" s="70"/>
      <c r="K149" s="34" t="s">
        <v>65</v>
      </c>
      <c r="L149" s="77">
        <v>149</v>
      </c>
      <c r="M149" s="77"/>
      <c r="N149" s="72"/>
      <c r="O149" s="79" t="s">
        <v>999</v>
      </c>
      <c r="P149" s="81">
        <v>43166.67491898148</v>
      </c>
      <c r="Q149" s="79" t="s">
        <v>1052</v>
      </c>
      <c r="R149" s="83" t="s">
        <v>2024</v>
      </c>
      <c r="S149" s="79" t="s">
        <v>2522</v>
      </c>
      <c r="T149" s="79" t="s">
        <v>2687</v>
      </c>
      <c r="U149" s="79"/>
      <c r="V149" s="83" t="s">
        <v>3541</v>
      </c>
      <c r="W149" s="81">
        <v>43166.67491898148</v>
      </c>
      <c r="X149" s="83" t="s">
        <v>3967</v>
      </c>
      <c r="Y149" s="79"/>
      <c r="Z149" s="79"/>
      <c r="AA149" s="85" t="s">
        <v>5175</v>
      </c>
      <c r="AB149" s="79"/>
      <c r="AC149" s="79" t="b">
        <v>0</v>
      </c>
      <c r="AD149" s="79">
        <v>0</v>
      </c>
      <c r="AE149" s="85" t="s">
        <v>6296</v>
      </c>
      <c r="AF149" s="79" t="b">
        <v>0</v>
      </c>
      <c r="AG149" s="79" t="s">
        <v>6304</v>
      </c>
      <c r="AH149" s="79"/>
      <c r="AI149" s="85" t="s">
        <v>6296</v>
      </c>
      <c r="AJ149" s="79" t="b">
        <v>0</v>
      </c>
      <c r="AK149" s="79">
        <v>232</v>
      </c>
      <c r="AL149" s="85" t="s">
        <v>5207</v>
      </c>
      <c r="AM149" s="79" t="s">
        <v>6328</v>
      </c>
      <c r="AN149" s="79" t="b">
        <v>0</v>
      </c>
      <c r="AO149" s="85" t="s">
        <v>5207</v>
      </c>
      <c r="AP149" s="79" t="s">
        <v>176</v>
      </c>
      <c r="AQ149" s="79">
        <v>0</v>
      </c>
      <c r="AR149" s="79">
        <v>0</v>
      </c>
      <c r="AS149" s="79"/>
      <c r="AT149" s="79"/>
      <c r="AU149" s="79"/>
      <c r="AV149" s="79"/>
      <c r="AW149" s="79"/>
      <c r="AX149" s="79"/>
      <c r="AY149" s="79"/>
      <c r="AZ149" s="79"/>
      <c r="BA149">
        <v>1</v>
      </c>
      <c r="BB149" s="78" t="str">
        <f>REPLACE(INDEX(GroupVertices[Group], MATCH(Edges[[#This Row],[Vertex 1]],GroupVertices[Vertex],0)),1,1,"")</f>
        <v>8</v>
      </c>
      <c r="BC149" s="78" t="str">
        <f>REPLACE(INDEX(GroupVertices[Group], MATCH(Edges[[#This Row],[Vertex 2]],GroupVertices[Vertex],0)),1,1,"")</f>
        <v>8</v>
      </c>
      <c r="BD149" s="48">
        <v>1</v>
      </c>
      <c r="BE149" s="49">
        <v>5.882352941176471</v>
      </c>
      <c r="BF149" s="48">
        <v>0</v>
      </c>
      <c r="BG149" s="49">
        <v>0</v>
      </c>
      <c r="BH149" s="48">
        <v>0</v>
      </c>
      <c r="BI149" s="49">
        <v>0</v>
      </c>
      <c r="BJ149" s="48">
        <v>16</v>
      </c>
      <c r="BK149" s="49">
        <v>94.117647058823536</v>
      </c>
      <c r="BL149" s="48">
        <v>17</v>
      </c>
    </row>
    <row r="150" spans="1:64" x14ac:dyDescent="0.25">
      <c r="A150" s="64" t="s">
        <v>295</v>
      </c>
      <c r="B150" s="64" t="s">
        <v>832</v>
      </c>
      <c r="C150" s="65" t="s">
        <v>15839</v>
      </c>
      <c r="D150" s="66">
        <v>3</v>
      </c>
      <c r="E150" s="67" t="s">
        <v>132</v>
      </c>
      <c r="F150" s="68">
        <v>35</v>
      </c>
      <c r="G150" s="65"/>
      <c r="H150" s="69"/>
      <c r="I150" s="70"/>
      <c r="J150" s="70"/>
      <c r="K150" s="34" t="s">
        <v>65</v>
      </c>
      <c r="L150" s="77">
        <v>150</v>
      </c>
      <c r="M150" s="77"/>
      <c r="N150" s="72"/>
      <c r="O150" s="79" t="s">
        <v>999</v>
      </c>
      <c r="P150" s="81">
        <v>43166.675694444442</v>
      </c>
      <c r="Q150" s="79" t="s">
        <v>1071</v>
      </c>
      <c r="R150" s="83" t="s">
        <v>2035</v>
      </c>
      <c r="S150" s="79" t="s">
        <v>2505</v>
      </c>
      <c r="T150" s="79" t="s">
        <v>731</v>
      </c>
      <c r="U150" s="79"/>
      <c r="V150" s="83" t="s">
        <v>3542</v>
      </c>
      <c r="W150" s="81">
        <v>43166.675694444442</v>
      </c>
      <c r="X150" s="83" t="s">
        <v>3968</v>
      </c>
      <c r="Y150" s="79"/>
      <c r="Z150" s="79"/>
      <c r="AA150" s="85" t="s">
        <v>5176</v>
      </c>
      <c r="AB150" s="79"/>
      <c r="AC150" s="79" t="b">
        <v>0</v>
      </c>
      <c r="AD150" s="79">
        <v>0</v>
      </c>
      <c r="AE150" s="85" t="s">
        <v>6296</v>
      </c>
      <c r="AF150" s="79" t="b">
        <v>0</v>
      </c>
      <c r="AG150" s="79" t="s">
        <v>6304</v>
      </c>
      <c r="AH150" s="79"/>
      <c r="AI150" s="85" t="s">
        <v>6296</v>
      </c>
      <c r="AJ150" s="79" t="b">
        <v>0</v>
      </c>
      <c r="AK150" s="79">
        <v>0</v>
      </c>
      <c r="AL150" s="85" t="s">
        <v>6296</v>
      </c>
      <c r="AM150" s="79" t="s">
        <v>6330</v>
      </c>
      <c r="AN150" s="79" t="b">
        <v>0</v>
      </c>
      <c r="AO150" s="85" t="s">
        <v>5176</v>
      </c>
      <c r="AP150" s="79" t="s">
        <v>176</v>
      </c>
      <c r="AQ150" s="79">
        <v>0</v>
      </c>
      <c r="AR150" s="79">
        <v>0</v>
      </c>
      <c r="AS150" s="79"/>
      <c r="AT150" s="79"/>
      <c r="AU150" s="79"/>
      <c r="AV150" s="79"/>
      <c r="AW150" s="79"/>
      <c r="AX150" s="79"/>
      <c r="AY150" s="79"/>
      <c r="AZ150" s="79"/>
      <c r="BA150">
        <v>1</v>
      </c>
      <c r="BB150" s="78" t="str">
        <f>REPLACE(INDEX(GroupVertices[Group], MATCH(Edges[[#This Row],[Vertex 1]],GroupVertices[Vertex],0)),1,1,"")</f>
        <v>30</v>
      </c>
      <c r="BC150" s="78" t="str">
        <f>REPLACE(INDEX(GroupVertices[Group], MATCH(Edges[[#This Row],[Vertex 2]],GroupVertices[Vertex],0)),1,1,"")</f>
        <v>30</v>
      </c>
      <c r="BD150" s="48">
        <v>0</v>
      </c>
      <c r="BE150" s="49">
        <v>0</v>
      </c>
      <c r="BF150" s="48">
        <v>0</v>
      </c>
      <c r="BG150" s="49">
        <v>0</v>
      </c>
      <c r="BH150" s="48">
        <v>0</v>
      </c>
      <c r="BI150" s="49">
        <v>0</v>
      </c>
      <c r="BJ150" s="48">
        <v>9</v>
      </c>
      <c r="BK150" s="49">
        <v>100</v>
      </c>
      <c r="BL150" s="48">
        <v>9</v>
      </c>
    </row>
    <row r="151" spans="1:64" x14ac:dyDescent="0.25">
      <c r="A151" s="64" t="s">
        <v>296</v>
      </c>
      <c r="B151" s="64" t="s">
        <v>740</v>
      </c>
      <c r="C151" s="65" t="s">
        <v>15839</v>
      </c>
      <c r="D151" s="66">
        <v>3</v>
      </c>
      <c r="E151" s="67" t="s">
        <v>132</v>
      </c>
      <c r="F151" s="68">
        <v>35</v>
      </c>
      <c r="G151" s="65"/>
      <c r="H151" s="69"/>
      <c r="I151" s="70"/>
      <c r="J151" s="70"/>
      <c r="K151" s="34" t="s">
        <v>65</v>
      </c>
      <c r="L151" s="77">
        <v>151</v>
      </c>
      <c r="M151" s="77"/>
      <c r="N151" s="72"/>
      <c r="O151" s="79" t="s">
        <v>999</v>
      </c>
      <c r="P151" s="81">
        <v>43166.677986111114</v>
      </c>
      <c r="Q151" s="79" t="s">
        <v>1072</v>
      </c>
      <c r="R151" s="83" t="s">
        <v>2036</v>
      </c>
      <c r="S151" s="79" t="s">
        <v>2508</v>
      </c>
      <c r="T151" s="79" t="s">
        <v>2702</v>
      </c>
      <c r="U151" s="83" t="s">
        <v>3177</v>
      </c>
      <c r="V151" s="83" t="s">
        <v>3177</v>
      </c>
      <c r="W151" s="81">
        <v>43166.677986111114</v>
      </c>
      <c r="X151" s="83" t="s">
        <v>3969</v>
      </c>
      <c r="Y151" s="79"/>
      <c r="Z151" s="79"/>
      <c r="AA151" s="85" t="s">
        <v>5177</v>
      </c>
      <c r="AB151" s="79"/>
      <c r="AC151" s="79" t="b">
        <v>0</v>
      </c>
      <c r="AD151" s="79">
        <v>0</v>
      </c>
      <c r="AE151" s="85" t="s">
        <v>6296</v>
      </c>
      <c r="AF151" s="79" t="b">
        <v>0</v>
      </c>
      <c r="AG151" s="79" t="s">
        <v>6304</v>
      </c>
      <c r="AH151" s="79"/>
      <c r="AI151" s="85" t="s">
        <v>6296</v>
      </c>
      <c r="AJ151" s="79" t="b">
        <v>0</v>
      </c>
      <c r="AK151" s="79">
        <v>19</v>
      </c>
      <c r="AL151" s="85" t="s">
        <v>6264</v>
      </c>
      <c r="AM151" s="79" t="s">
        <v>6328</v>
      </c>
      <c r="AN151" s="79" t="b">
        <v>0</v>
      </c>
      <c r="AO151" s="85" t="s">
        <v>6264</v>
      </c>
      <c r="AP151" s="79" t="s">
        <v>176</v>
      </c>
      <c r="AQ151" s="79">
        <v>0</v>
      </c>
      <c r="AR151" s="79">
        <v>0</v>
      </c>
      <c r="AS151" s="79"/>
      <c r="AT151" s="79"/>
      <c r="AU151" s="79"/>
      <c r="AV151" s="79"/>
      <c r="AW151" s="79"/>
      <c r="AX151" s="79"/>
      <c r="AY151" s="79"/>
      <c r="AZ151" s="79"/>
      <c r="BA151">
        <v>1</v>
      </c>
      <c r="BB151" s="78" t="str">
        <f>REPLACE(INDEX(GroupVertices[Group], MATCH(Edges[[#This Row],[Vertex 1]],GroupVertices[Vertex],0)),1,1,"")</f>
        <v>6</v>
      </c>
      <c r="BC151" s="78" t="str">
        <f>REPLACE(INDEX(GroupVertices[Group], MATCH(Edges[[#This Row],[Vertex 2]],GroupVertices[Vertex],0)),1,1,"")</f>
        <v>6</v>
      </c>
      <c r="BD151" s="48">
        <v>1</v>
      </c>
      <c r="BE151" s="49">
        <v>8.3333333333333339</v>
      </c>
      <c r="BF151" s="48">
        <v>0</v>
      </c>
      <c r="BG151" s="49">
        <v>0</v>
      </c>
      <c r="BH151" s="48">
        <v>0</v>
      </c>
      <c r="BI151" s="49">
        <v>0</v>
      </c>
      <c r="BJ151" s="48">
        <v>11</v>
      </c>
      <c r="BK151" s="49">
        <v>91.666666666666671</v>
      </c>
      <c r="BL151" s="48">
        <v>12</v>
      </c>
    </row>
    <row r="152" spans="1:64" x14ac:dyDescent="0.25">
      <c r="A152" s="64" t="s">
        <v>297</v>
      </c>
      <c r="B152" s="64" t="s">
        <v>323</v>
      </c>
      <c r="C152" s="65" t="s">
        <v>15839</v>
      </c>
      <c r="D152" s="66">
        <v>3</v>
      </c>
      <c r="E152" s="67" t="s">
        <v>132</v>
      </c>
      <c r="F152" s="68">
        <v>35</v>
      </c>
      <c r="G152" s="65"/>
      <c r="H152" s="69"/>
      <c r="I152" s="70"/>
      <c r="J152" s="70"/>
      <c r="K152" s="34" t="s">
        <v>65</v>
      </c>
      <c r="L152" s="77">
        <v>152</v>
      </c>
      <c r="M152" s="77"/>
      <c r="N152" s="72"/>
      <c r="O152" s="79" t="s">
        <v>999</v>
      </c>
      <c r="P152" s="81">
        <v>43166.678263888891</v>
      </c>
      <c r="Q152" s="79" t="s">
        <v>1052</v>
      </c>
      <c r="R152" s="83" t="s">
        <v>2024</v>
      </c>
      <c r="S152" s="79" t="s">
        <v>2522</v>
      </c>
      <c r="T152" s="79" t="s">
        <v>2687</v>
      </c>
      <c r="U152" s="79"/>
      <c r="V152" s="83" t="s">
        <v>3522</v>
      </c>
      <c r="W152" s="81">
        <v>43166.678263888891</v>
      </c>
      <c r="X152" s="83" t="s">
        <v>3970</v>
      </c>
      <c r="Y152" s="79"/>
      <c r="Z152" s="79"/>
      <c r="AA152" s="85" t="s">
        <v>5178</v>
      </c>
      <c r="AB152" s="79"/>
      <c r="AC152" s="79" t="b">
        <v>0</v>
      </c>
      <c r="AD152" s="79">
        <v>0</v>
      </c>
      <c r="AE152" s="85" t="s">
        <v>6296</v>
      </c>
      <c r="AF152" s="79" t="b">
        <v>0</v>
      </c>
      <c r="AG152" s="79" t="s">
        <v>6304</v>
      </c>
      <c r="AH152" s="79"/>
      <c r="AI152" s="85" t="s">
        <v>6296</v>
      </c>
      <c r="AJ152" s="79" t="b">
        <v>0</v>
      </c>
      <c r="AK152" s="79">
        <v>232</v>
      </c>
      <c r="AL152" s="85" t="s">
        <v>5207</v>
      </c>
      <c r="AM152" s="79" t="s">
        <v>6328</v>
      </c>
      <c r="AN152" s="79" t="b">
        <v>0</v>
      </c>
      <c r="AO152" s="85" t="s">
        <v>5207</v>
      </c>
      <c r="AP152" s="79" t="s">
        <v>176</v>
      </c>
      <c r="AQ152" s="79">
        <v>0</v>
      </c>
      <c r="AR152" s="79">
        <v>0</v>
      </c>
      <c r="AS152" s="79"/>
      <c r="AT152" s="79"/>
      <c r="AU152" s="79"/>
      <c r="AV152" s="79"/>
      <c r="AW152" s="79"/>
      <c r="AX152" s="79"/>
      <c r="AY152" s="79"/>
      <c r="AZ152" s="79"/>
      <c r="BA152">
        <v>1</v>
      </c>
      <c r="BB152" s="78" t="str">
        <f>REPLACE(INDEX(GroupVertices[Group], MATCH(Edges[[#This Row],[Vertex 1]],GroupVertices[Vertex],0)),1,1,"")</f>
        <v>8</v>
      </c>
      <c r="BC152" s="78" t="str">
        <f>REPLACE(INDEX(GroupVertices[Group], MATCH(Edges[[#This Row],[Vertex 2]],GroupVertices[Vertex],0)),1,1,"")</f>
        <v>8</v>
      </c>
      <c r="BD152" s="48">
        <v>1</v>
      </c>
      <c r="BE152" s="49">
        <v>5.882352941176471</v>
      </c>
      <c r="BF152" s="48">
        <v>0</v>
      </c>
      <c r="BG152" s="49">
        <v>0</v>
      </c>
      <c r="BH152" s="48">
        <v>0</v>
      </c>
      <c r="BI152" s="49">
        <v>0</v>
      </c>
      <c r="BJ152" s="48">
        <v>16</v>
      </c>
      <c r="BK152" s="49">
        <v>94.117647058823536</v>
      </c>
      <c r="BL152" s="48">
        <v>17</v>
      </c>
    </row>
    <row r="153" spans="1:64" x14ac:dyDescent="0.25">
      <c r="A153" s="64" t="s">
        <v>298</v>
      </c>
      <c r="B153" s="64" t="s">
        <v>298</v>
      </c>
      <c r="C153" s="65" t="s">
        <v>15840</v>
      </c>
      <c r="D153" s="66">
        <v>3.5</v>
      </c>
      <c r="E153" s="67" t="s">
        <v>136</v>
      </c>
      <c r="F153" s="68">
        <v>33.357142857142854</v>
      </c>
      <c r="G153" s="65"/>
      <c r="H153" s="69"/>
      <c r="I153" s="70"/>
      <c r="J153" s="70"/>
      <c r="K153" s="34" t="s">
        <v>65</v>
      </c>
      <c r="L153" s="77">
        <v>153</v>
      </c>
      <c r="M153" s="77"/>
      <c r="N153" s="72"/>
      <c r="O153" s="79" t="s">
        <v>176</v>
      </c>
      <c r="P153" s="81">
        <v>43165.656388888892</v>
      </c>
      <c r="Q153" s="79" t="s">
        <v>1073</v>
      </c>
      <c r="R153" s="83" t="s">
        <v>2007</v>
      </c>
      <c r="S153" s="79" t="s">
        <v>2516</v>
      </c>
      <c r="T153" s="79" t="s">
        <v>2673</v>
      </c>
      <c r="U153" s="83" t="s">
        <v>3178</v>
      </c>
      <c r="V153" s="83" t="s">
        <v>3178</v>
      </c>
      <c r="W153" s="81">
        <v>43165.656388888892</v>
      </c>
      <c r="X153" s="83" t="s">
        <v>3971</v>
      </c>
      <c r="Y153" s="79"/>
      <c r="Z153" s="79"/>
      <c r="AA153" s="85" t="s">
        <v>5179</v>
      </c>
      <c r="AB153" s="79"/>
      <c r="AC153" s="79" t="b">
        <v>0</v>
      </c>
      <c r="AD153" s="79">
        <v>2</v>
      </c>
      <c r="AE153" s="85" t="s">
        <v>6296</v>
      </c>
      <c r="AF153" s="79" t="b">
        <v>0</v>
      </c>
      <c r="AG153" s="79" t="s">
        <v>6305</v>
      </c>
      <c r="AH153" s="79"/>
      <c r="AI153" s="85" t="s">
        <v>6296</v>
      </c>
      <c r="AJ153" s="79" t="b">
        <v>0</v>
      </c>
      <c r="AK153" s="79">
        <v>1</v>
      </c>
      <c r="AL153" s="85" t="s">
        <v>6296</v>
      </c>
      <c r="AM153" s="79" t="s">
        <v>6349</v>
      </c>
      <c r="AN153" s="79" t="b">
        <v>0</v>
      </c>
      <c r="AO153" s="85" t="s">
        <v>5179</v>
      </c>
      <c r="AP153" s="79" t="s">
        <v>176</v>
      </c>
      <c r="AQ153" s="79">
        <v>0</v>
      </c>
      <c r="AR153" s="79">
        <v>0</v>
      </c>
      <c r="AS153" s="79"/>
      <c r="AT153" s="79"/>
      <c r="AU153" s="79"/>
      <c r="AV153" s="79"/>
      <c r="AW153" s="79"/>
      <c r="AX153" s="79"/>
      <c r="AY153" s="79"/>
      <c r="AZ153" s="79"/>
      <c r="BA153">
        <v>2</v>
      </c>
      <c r="BB153" s="78" t="str">
        <f>REPLACE(INDEX(GroupVertices[Group], MATCH(Edges[[#This Row],[Vertex 1]],GroupVertices[Vertex],0)),1,1,"")</f>
        <v>64</v>
      </c>
      <c r="BC153" s="78" t="str">
        <f>REPLACE(INDEX(GroupVertices[Group], MATCH(Edges[[#This Row],[Vertex 2]],GroupVertices[Vertex],0)),1,1,"")</f>
        <v>64</v>
      </c>
      <c r="BD153" s="48">
        <v>0</v>
      </c>
      <c r="BE153" s="49">
        <v>0</v>
      </c>
      <c r="BF153" s="48">
        <v>0</v>
      </c>
      <c r="BG153" s="49">
        <v>0</v>
      </c>
      <c r="BH153" s="48">
        <v>0</v>
      </c>
      <c r="BI153" s="49">
        <v>0</v>
      </c>
      <c r="BJ153" s="48">
        <v>10</v>
      </c>
      <c r="BK153" s="49">
        <v>100</v>
      </c>
      <c r="BL153" s="48">
        <v>10</v>
      </c>
    </row>
    <row r="154" spans="1:64" x14ac:dyDescent="0.25">
      <c r="A154" s="64" t="s">
        <v>298</v>
      </c>
      <c r="B154" s="64" t="s">
        <v>298</v>
      </c>
      <c r="C154" s="65" t="s">
        <v>15840</v>
      </c>
      <c r="D154" s="66">
        <v>3.5</v>
      </c>
      <c r="E154" s="67" t="s">
        <v>136</v>
      </c>
      <c r="F154" s="68">
        <v>33.357142857142854</v>
      </c>
      <c r="G154" s="65"/>
      <c r="H154" s="69"/>
      <c r="I154" s="70"/>
      <c r="J154" s="70"/>
      <c r="K154" s="34" t="s">
        <v>65</v>
      </c>
      <c r="L154" s="77">
        <v>154</v>
      </c>
      <c r="M154" s="77"/>
      <c r="N154" s="72"/>
      <c r="O154" s="79" t="s">
        <v>176</v>
      </c>
      <c r="P154" s="81">
        <v>43166.663206018522</v>
      </c>
      <c r="Q154" s="79" t="s">
        <v>1074</v>
      </c>
      <c r="R154" s="83" t="s">
        <v>2037</v>
      </c>
      <c r="S154" s="79" t="s">
        <v>2516</v>
      </c>
      <c r="T154" s="79" t="s">
        <v>2703</v>
      </c>
      <c r="U154" s="83" t="s">
        <v>3179</v>
      </c>
      <c r="V154" s="83" t="s">
        <v>3179</v>
      </c>
      <c r="W154" s="81">
        <v>43166.663206018522</v>
      </c>
      <c r="X154" s="83" t="s">
        <v>3972</v>
      </c>
      <c r="Y154" s="79"/>
      <c r="Z154" s="79"/>
      <c r="AA154" s="85" t="s">
        <v>5180</v>
      </c>
      <c r="AB154" s="79"/>
      <c r="AC154" s="79" t="b">
        <v>0</v>
      </c>
      <c r="AD154" s="79">
        <v>1</v>
      </c>
      <c r="AE154" s="85" t="s">
        <v>6296</v>
      </c>
      <c r="AF154" s="79" t="b">
        <v>0</v>
      </c>
      <c r="AG154" s="79" t="s">
        <v>6305</v>
      </c>
      <c r="AH154" s="79"/>
      <c r="AI154" s="85" t="s">
        <v>6296</v>
      </c>
      <c r="AJ154" s="79" t="b">
        <v>0</v>
      </c>
      <c r="AK154" s="79">
        <v>1</v>
      </c>
      <c r="AL154" s="85" t="s">
        <v>6296</v>
      </c>
      <c r="AM154" s="79" t="s">
        <v>6349</v>
      </c>
      <c r="AN154" s="79" t="b">
        <v>0</v>
      </c>
      <c r="AO154" s="85" t="s">
        <v>5180</v>
      </c>
      <c r="AP154" s="79" t="s">
        <v>176</v>
      </c>
      <c r="AQ154" s="79">
        <v>0</v>
      </c>
      <c r="AR154" s="79">
        <v>0</v>
      </c>
      <c r="AS154" s="79"/>
      <c r="AT154" s="79"/>
      <c r="AU154" s="79"/>
      <c r="AV154" s="79"/>
      <c r="AW154" s="79"/>
      <c r="AX154" s="79"/>
      <c r="AY154" s="79"/>
      <c r="AZ154" s="79"/>
      <c r="BA154">
        <v>2</v>
      </c>
      <c r="BB154" s="78" t="str">
        <f>REPLACE(INDEX(GroupVertices[Group], MATCH(Edges[[#This Row],[Vertex 1]],GroupVertices[Vertex],0)),1,1,"")</f>
        <v>64</v>
      </c>
      <c r="BC154" s="78" t="str">
        <f>REPLACE(INDEX(GroupVertices[Group], MATCH(Edges[[#This Row],[Vertex 2]],GroupVertices[Vertex],0)),1,1,"")</f>
        <v>64</v>
      </c>
      <c r="BD154" s="48">
        <v>0</v>
      </c>
      <c r="BE154" s="49">
        <v>0</v>
      </c>
      <c r="BF154" s="48">
        <v>0</v>
      </c>
      <c r="BG154" s="49">
        <v>0</v>
      </c>
      <c r="BH154" s="48">
        <v>0</v>
      </c>
      <c r="BI154" s="49">
        <v>0</v>
      </c>
      <c r="BJ154" s="48">
        <v>8</v>
      </c>
      <c r="BK154" s="49">
        <v>100</v>
      </c>
      <c r="BL154" s="48">
        <v>8</v>
      </c>
    </row>
    <row r="155" spans="1:64" x14ac:dyDescent="0.25">
      <c r="A155" s="64" t="s">
        <v>299</v>
      </c>
      <c r="B155" s="64" t="s">
        <v>298</v>
      </c>
      <c r="C155" s="65" t="s">
        <v>15839</v>
      </c>
      <c r="D155" s="66">
        <v>3</v>
      </c>
      <c r="E155" s="67" t="s">
        <v>132</v>
      </c>
      <c r="F155" s="68">
        <v>35</v>
      </c>
      <c r="G155" s="65"/>
      <c r="H155" s="69"/>
      <c r="I155" s="70"/>
      <c r="J155" s="70"/>
      <c r="K155" s="34" t="s">
        <v>65</v>
      </c>
      <c r="L155" s="77">
        <v>155</v>
      </c>
      <c r="M155" s="77"/>
      <c r="N155" s="72"/>
      <c r="O155" s="79" t="s">
        <v>999</v>
      </c>
      <c r="P155" s="81">
        <v>43166.679710648146</v>
      </c>
      <c r="Q155" s="79" t="s">
        <v>1075</v>
      </c>
      <c r="R155" s="83" t="s">
        <v>2037</v>
      </c>
      <c r="S155" s="79" t="s">
        <v>2516</v>
      </c>
      <c r="T155" s="79" t="s">
        <v>2703</v>
      </c>
      <c r="U155" s="83" t="s">
        <v>3179</v>
      </c>
      <c r="V155" s="83" t="s">
        <v>3179</v>
      </c>
      <c r="W155" s="81">
        <v>43166.679710648146</v>
      </c>
      <c r="X155" s="83" t="s">
        <v>3973</v>
      </c>
      <c r="Y155" s="79"/>
      <c r="Z155" s="79"/>
      <c r="AA155" s="85" t="s">
        <v>5181</v>
      </c>
      <c r="AB155" s="79"/>
      <c r="AC155" s="79" t="b">
        <v>0</v>
      </c>
      <c r="AD155" s="79">
        <v>0</v>
      </c>
      <c r="AE155" s="85" t="s">
        <v>6296</v>
      </c>
      <c r="AF155" s="79" t="b">
        <v>0</v>
      </c>
      <c r="AG155" s="79" t="s">
        <v>6305</v>
      </c>
      <c r="AH155" s="79"/>
      <c r="AI155" s="85" t="s">
        <v>6296</v>
      </c>
      <c r="AJ155" s="79" t="b">
        <v>0</v>
      </c>
      <c r="AK155" s="79">
        <v>1</v>
      </c>
      <c r="AL155" s="85" t="s">
        <v>5180</v>
      </c>
      <c r="AM155" s="79" t="s">
        <v>6328</v>
      </c>
      <c r="AN155" s="79" t="b">
        <v>0</v>
      </c>
      <c r="AO155" s="85" t="s">
        <v>5180</v>
      </c>
      <c r="AP155" s="79" t="s">
        <v>176</v>
      </c>
      <c r="AQ155" s="79">
        <v>0</v>
      </c>
      <c r="AR155" s="79">
        <v>0</v>
      </c>
      <c r="AS155" s="79"/>
      <c r="AT155" s="79"/>
      <c r="AU155" s="79"/>
      <c r="AV155" s="79"/>
      <c r="AW155" s="79"/>
      <c r="AX155" s="79"/>
      <c r="AY155" s="79"/>
      <c r="AZ155" s="79"/>
      <c r="BA155">
        <v>1</v>
      </c>
      <c r="BB155" s="78" t="str">
        <f>REPLACE(INDEX(GroupVertices[Group], MATCH(Edges[[#This Row],[Vertex 1]],GroupVertices[Vertex],0)),1,1,"")</f>
        <v>64</v>
      </c>
      <c r="BC155" s="78" t="str">
        <f>REPLACE(INDEX(GroupVertices[Group], MATCH(Edges[[#This Row],[Vertex 2]],GroupVertices[Vertex],0)),1,1,"")</f>
        <v>64</v>
      </c>
      <c r="BD155" s="48">
        <v>0</v>
      </c>
      <c r="BE155" s="49">
        <v>0</v>
      </c>
      <c r="BF155" s="48">
        <v>0</v>
      </c>
      <c r="BG155" s="49">
        <v>0</v>
      </c>
      <c r="BH155" s="48">
        <v>0</v>
      </c>
      <c r="BI155" s="49">
        <v>0</v>
      </c>
      <c r="BJ155" s="48">
        <v>10</v>
      </c>
      <c r="BK155" s="49">
        <v>100</v>
      </c>
      <c r="BL155" s="48">
        <v>10</v>
      </c>
    </row>
    <row r="156" spans="1:64" x14ac:dyDescent="0.25">
      <c r="A156" s="64" t="s">
        <v>300</v>
      </c>
      <c r="B156" s="64" t="s">
        <v>300</v>
      </c>
      <c r="C156" s="65" t="s">
        <v>15839</v>
      </c>
      <c r="D156" s="66">
        <v>3</v>
      </c>
      <c r="E156" s="67" t="s">
        <v>132</v>
      </c>
      <c r="F156" s="68">
        <v>35</v>
      </c>
      <c r="G156" s="65"/>
      <c r="H156" s="69"/>
      <c r="I156" s="70"/>
      <c r="J156" s="70"/>
      <c r="K156" s="34" t="s">
        <v>65</v>
      </c>
      <c r="L156" s="77">
        <v>156</v>
      </c>
      <c r="M156" s="77"/>
      <c r="N156" s="72"/>
      <c r="O156" s="79" t="s">
        <v>176</v>
      </c>
      <c r="P156" s="81">
        <v>43166.680752314816</v>
      </c>
      <c r="Q156" s="79" t="s">
        <v>1076</v>
      </c>
      <c r="R156" s="83" t="s">
        <v>2038</v>
      </c>
      <c r="S156" s="79" t="s">
        <v>2527</v>
      </c>
      <c r="T156" s="79" t="s">
        <v>2704</v>
      </c>
      <c r="U156" s="83" t="s">
        <v>3180</v>
      </c>
      <c r="V156" s="83" t="s">
        <v>3180</v>
      </c>
      <c r="W156" s="81">
        <v>43166.680752314816</v>
      </c>
      <c r="X156" s="83" t="s">
        <v>3974</v>
      </c>
      <c r="Y156" s="79"/>
      <c r="Z156" s="79"/>
      <c r="AA156" s="85" t="s">
        <v>5182</v>
      </c>
      <c r="AB156" s="79"/>
      <c r="AC156" s="79" t="b">
        <v>0</v>
      </c>
      <c r="AD156" s="79">
        <v>0</v>
      </c>
      <c r="AE156" s="85" t="s">
        <v>6296</v>
      </c>
      <c r="AF156" s="79" t="b">
        <v>0</v>
      </c>
      <c r="AG156" s="79" t="s">
        <v>6305</v>
      </c>
      <c r="AH156" s="79"/>
      <c r="AI156" s="85" t="s">
        <v>6296</v>
      </c>
      <c r="AJ156" s="79" t="b">
        <v>0</v>
      </c>
      <c r="AK156" s="79">
        <v>0</v>
      </c>
      <c r="AL156" s="85" t="s">
        <v>6296</v>
      </c>
      <c r="AM156" s="79" t="s">
        <v>6350</v>
      </c>
      <c r="AN156" s="79" t="b">
        <v>0</v>
      </c>
      <c r="AO156" s="85" t="s">
        <v>5182</v>
      </c>
      <c r="AP156" s="79" t="s">
        <v>176</v>
      </c>
      <c r="AQ156" s="79">
        <v>0</v>
      </c>
      <c r="AR156" s="79">
        <v>0</v>
      </c>
      <c r="AS156" s="79"/>
      <c r="AT156" s="79"/>
      <c r="AU156" s="79"/>
      <c r="AV156" s="79"/>
      <c r="AW156" s="79"/>
      <c r="AX156" s="79"/>
      <c r="AY156" s="79"/>
      <c r="AZ156" s="79"/>
      <c r="BA156">
        <v>1</v>
      </c>
      <c r="BB156" s="78" t="str">
        <f>REPLACE(INDEX(GroupVertices[Group], MATCH(Edges[[#This Row],[Vertex 1]],GroupVertices[Vertex],0)),1,1,"")</f>
        <v>1</v>
      </c>
      <c r="BC156" s="78" t="str">
        <f>REPLACE(INDEX(GroupVertices[Group], MATCH(Edges[[#This Row],[Vertex 2]],GroupVertices[Vertex],0)),1,1,"")</f>
        <v>1</v>
      </c>
      <c r="BD156" s="48">
        <v>0</v>
      </c>
      <c r="BE156" s="49">
        <v>0</v>
      </c>
      <c r="BF156" s="48">
        <v>0</v>
      </c>
      <c r="BG156" s="49">
        <v>0</v>
      </c>
      <c r="BH156" s="48">
        <v>0</v>
      </c>
      <c r="BI156" s="49">
        <v>0</v>
      </c>
      <c r="BJ156" s="48">
        <v>15</v>
      </c>
      <c r="BK156" s="49">
        <v>100</v>
      </c>
      <c r="BL156" s="48">
        <v>15</v>
      </c>
    </row>
    <row r="157" spans="1:64" x14ac:dyDescent="0.25">
      <c r="A157" s="64" t="s">
        <v>301</v>
      </c>
      <c r="B157" s="64" t="s">
        <v>323</v>
      </c>
      <c r="C157" s="65" t="s">
        <v>15839</v>
      </c>
      <c r="D157" s="66">
        <v>3</v>
      </c>
      <c r="E157" s="67" t="s">
        <v>132</v>
      </c>
      <c r="F157" s="68">
        <v>35</v>
      </c>
      <c r="G157" s="65"/>
      <c r="H157" s="69"/>
      <c r="I157" s="70"/>
      <c r="J157" s="70"/>
      <c r="K157" s="34" t="s">
        <v>65</v>
      </c>
      <c r="L157" s="77">
        <v>157</v>
      </c>
      <c r="M157" s="77"/>
      <c r="N157" s="72"/>
      <c r="O157" s="79" t="s">
        <v>999</v>
      </c>
      <c r="P157" s="81">
        <v>43166.680949074071</v>
      </c>
      <c r="Q157" s="79" t="s">
        <v>1052</v>
      </c>
      <c r="R157" s="83" t="s">
        <v>2024</v>
      </c>
      <c r="S157" s="79" t="s">
        <v>2522</v>
      </c>
      <c r="T157" s="79" t="s">
        <v>2687</v>
      </c>
      <c r="U157" s="79"/>
      <c r="V157" s="83" t="s">
        <v>3522</v>
      </c>
      <c r="W157" s="81">
        <v>43166.680949074071</v>
      </c>
      <c r="X157" s="83" t="s">
        <v>3975</v>
      </c>
      <c r="Y157" s="79"/>
      <c r="Z157" s="79"/>
      <c r="AA157" s="85" t="s">
        <v>5183</v>
      </c>
      <c r="AB157" s="79"/>
      <c r="AC157" s="79" t="b">
        <v>0</v>
      </c>
      <c r="AD157" s="79">
        <v>0</v>
      </c>
      <c r="AE157" s="85" t="s">
        <v>6296</v>
      </c>
      <c r="AF157" s="79" t="b">
        <v>0</v>
      </c>
      <c r="AG157" s="79" t="s">
        <v>6304</v>
      </c>
      <c r="AH157" s="79"/>
      <c r="AI157" s="85" t="s">
        <v>6296</v>
      </c>
      <c r="AJ157" s="79" t="b">
        <v>0</v>
      </c>
      <c r="AK157" s="79">
        <v>232</v>
      </c>
      <c r="AL157" s="85" t="s">
        <v>5207</v>
      </c>
      <c r="AM157" s="79" t="s">
        <v>6328</v>
      </c>
      <c r="AN157" s="79" t="b">
        <v>0</v>
      </c>
      <c r="AO157" s="85" t="s">
        <v>5207</v>
      </c>
      <c r="AP157" s="79" t="s">
        <v>176</v>
      </c>
      <c r="AQ157" s="79">
        <v>0</v>
      </c>
      <c r="AR157" s="79">
        <v>0</v>
      </c>
      <c r="AS157" s="79"/>
      <c r="AT157" s="79"/>
      <c r="AU157" s="79"/>
      <c r="AV157" s="79"/>
      <c r="AW157" s="79"/>
      <c r="AX157" s="79"/>
      <c r="AY157" s="79"/>
      <c r="AZ157" s="79"/>
      <c r="BA157">
        <v>1</v>
      </c>
      <c r="BB157" s="78" t="str">
        <f>REPLACE(INDEX(GroupVertices[Group], MATCH(Edges[[#This Row],[Vertex 1]],GroupVertices[Vertex],0)),1,1,"")</f>
        <v>8</v>
      </c>
      <c r="BC157" s="78" t="str">
        <f>REPLACE(INDEX(GroupVertices[Group], MATCH(Edges[[#This Row],[Vertex 2]],GroupVertices[Vertex],0)),1,1,"")</f>
        <v>8</v>
      </c>
      <c r="BD157" s="48">
        <v>1</v>
      </c>
      <c r="BE157" s="49">
        <v>5.882352941176471</v>
      </c>
      <c r="BF157" s="48">
        <v>0</v>
      </c>
      <c r="BG157" s="49">
        <v>0</v>
      </c>
      <c r="BH157" s="48">
        <v>0</v>
      </c>
      <c r="BI157" s="49">
        <v>0</v>
      </c>
      <c r="BJ157" s="48">
        <v>16</v>
      </c>
      <c r="BK157" s="49">
        <v>94.117647058823536</v>
      </c>
      <c r="BL157" s="48">
        <v>17</v>
      </c>
    </row>
    <row r="158" spans="1:64" x14ac:dyDescent="0.25">
      <c r="A158" s="64" t="s">
        <v>302</v>
      </c>
      <c r="B158" s="64" t="s">
        <v>323</v>
      </c>
      <c r="C158" s="65" t="s">
        <v>15839</v>
      </c>
      <c r="D158" s="66">
        <v>3</v>
      </c>
      <c r="E158" s="67" t="s">
        <v>132</v>
      </c>
      <c r="F158" s="68">
        <v>35</v>
      </c>
      <c r="G158" s="65"/>
      <c r="H158" s="69"/>
      <c r="I158" s="70"/>
      <c r="J158" s="70"/>
      <c r="K158" s="34" t="s">
        <v>65</v>
      </c>
      <c r="L158" s="77">
        <v>158</v>
      </c>
      <c r="M158" s="77"/>
      <c r="N158" s="72"/>
      <c r="O158" s="79" t="s">
        <v>999</v>
      </c>
      <c r="P158" s="81">
        <v>43166.681087962963</v>
      </c>
      <c r="Q158" s="79" t="s">
        <v>1052</v>
      </c>
      <c r="R158" s="83" t="s">
        <v>2024</v>
      </c>
      <c r="S158" s="79" t="s">
        <v>2522</v>
      </c>
      <c r="T158" s="79" t="s">
        <v>2687</v>
      </c>
      <c r="U158" s="79"/>
      <c r="V158" s="83" t="s">
        <v>3543</v>
      </c>
      <c r="W158" s="81">
        <v>43166.681087962963</v>
      </c>
      <c r="X158" s="83" t="s">
        <v>3976</v>
      </c>
      <c r="Y158" s="79"/>
      <c r="Z158" s="79"/>
      <c r="AA158" s="85" t="s">
        <v>5184</v>
      </c>
      <c r="AB158" s="79"/>
      <c r="AC158" s="79" t="b">
        <v>0</v>
      </c>
      <c r="AD158" s="79">
        <v>0</v>
      </c>
      <c r="AE158" s="85" t="s">
        <v>6296</v>
      </c>
      <c r="AF158" s="79" t="b">
        <v>0</v>
      </c>
      <c r="AG158" s="79" t="s">
        <v>6304</v>
      </c>
      <c r="AH158" s="79"/>
      <c r="AI158" s="85" t="s">
        <v>6296</v>
      </c>
      <c r="AJ158" s="79" t="b">
        <v>0</v>
      </c>
      <c r="AK158" s="79">
        <v>232</v>
      </c>
      <c r="AL158" s="85" t="s">
        <v>5207</v>
      </c>
      <c r="AM158" s="79" t="s">
        <v>6328</v>
      </c>
      <c r="AN158" s="79" t="b">
        <v>0</v>
      </c>
      <c r="AO158" s="85" t="s">
        <v>5207</v>
      </c>
      <c r="AP158" s="79" t="s">
        <v>176</v>
      </c>
      <c r="AQ158" s="79">
        <v>0</v>
      </c>
      <c r="AR158" s="79">
        <v>0</v>
      </c>
      <c r="AS158" s="79"/>
      <c r="AT158" s="79"/>
      <c r="AU158" s="79"/>
      <c r="AV158" s="79"/>
      <c r="AW158" s="79"/>
      <c r="AX158" s="79"/>
      <c r="AY158" s="79"/>
      <c r="AZ158" s="79"/>
      <c r="BA158">
        <v>1</v>
      </c>
      <c r="BB158" s="78" t="str">
        <f>REPLACE(INDEX(GroupVertices[Group], MATCH(Edges[[#This Row],[Vertex 1]],GroupVertices[Vertex],0)),1,1,"")</f>
        <v>8</v>
      </c>
      <c r="BC158" s="78" t="str">
        <f>REPLACE(INDEX(GroupVertices[Group], MATCH(Edges[[#This Row],[Vertex 2]],GroupVertices[Vertex],0)),1,1,"")</f>
        <v>8</v>
      </c>
      <c r="BD158" s="48">
        <v>1</v>
      </c>
      <c r="BE158" s="49">
        <v>5.882352941176471</v>
      </c>
      <c r="BF158" s="48">
        <v>0</v>
      </c>
      <c r="BG158" s="49">
        <v>0</v>
      </c>
      <c r="BH158" s="48">
        <v>0</v>
      </c>
      <c r="BI158" s="49">
        <v>0</v>
      </c>
      <c r="BJ158" s="48">
        <v>16</v>
      </c>
      <c r="BK158" s="49">
        <v>94.117647058823536</v>
      </c>
      <c r="BL158" s="48">
        <v>17</v>
      </c>
    </row>
    <row r="159" spans="1:64" x14ac:dyDescent="0.25">
      <c r="A159" s="64" t="s">
        <v>303</v>
      </c>
      <c r="B159" s="64" t="s">
        <v>815</v>
      </c>
      <c r="C159" s="65" t="s">
        <v>15839</v>
      </c>
      <c r="D159" s="66">
        <v>3</v>
      </c>
      <c r="E159" s="67" t="s">
        <v>132</v>
      </c>
      <c r="F159" s="68">
        <v>35</v>
      </c>
      <c r="G159" s="65"/>
      <c r="H159" s="69"/>
      <c r="I159" s="70"/>
      <c r="J159" s="70"/>
      <c r="K159" s="34" t="s">
        <v>65</v>
      </c>
      <c r="L159" s="77">
        <v>159</v>
      </c>
      <c r="M159" s="77"/>
      <c r="N159" s="72"/>
      <c r="O159" s="79" t="s">
        <v>999</v>
      </c>
      <c r="P159" s="81">
        <v>43164.673958333333</v>
      </c>
      <c r="Q159" s="79" t="s">
        <v>1077</v>
      </c>
      <c r="R159" s="83" t="s">
        <v>2003</v>
      </c>
      <c r="S159" s="79" t="s">
        <v>2513</v>
      </c>
      <c r="T159" s="79" t="s">
        <v>2669</v>
      </c>
      <c r="U159" s="83" t="s">
        <v>3181</v>
      </c>
      <c r="V159" s="83" t="s">
        <v>3181</v>
      </c>
      <c r="W159" s="81">
        <v>43164.673958333333</v>
      </c>
      <c r="X159" s="83" t="s">
        <v>3977</v>
      </c>
      <c r="Y159" s="79"/>
      <c r="Z159" s="79"/>
      <c r="AA159" s="85" t="s">
        <v>5185</v>
      </c>
      <c r="AB159" s="79"/>
      <c r="AC159" s="79" t="b">
        <v>0</v>
      </c>
      <c r="AD159" s="79">
        <v>9</v>
      </c>
      <c r="AE159" s="85" t="s">
        <v>6296</v>
      </c>
      <c r="AF159" s="79" t="b">
        <v>0</v>
      </c>
      <c r="AG159" s="79" t="s">
        <v>6304</v>
      </c>
      <c r="AH159" s="79"/>
      <c r="AI159" s="85" t="s">
        <v>6296</v>
      </c>
      <c r="AJ159" s="79" t="b">
        <v>0</v>
      </c>
      <c r="AK159" s="79">
        <v>120</v>
      </c>
      <c r="AL159" s="85" t="s">
        <v>6296</v>
      </c>
      <c r="AM159" s="79" t="s">
        <v>6338</v>
      </c>
      <c r="AN159" s="79" t="b">
        <v>0</v>
      </c>
      <c r="AO159" s="85" t="s">
        <v>5185</v>
      </c>
      <c r="AP159" s="79" t="s">
        <v>6415</v>
      </c>
      <c r="AQ159" s="79">
        <v>0</v>
      </c>
      <c r="AR159" s="79">
        <v>0</v>
      </c>
      <c r="AS159" s="79"/>
      <c r="AT159" s="79"/>
      <c r="AU159" s="79"/>
      <c r="AV159" s="79"/>
      <c r="AW159" s="79"/>
      <c r="AX159" s="79"/>
      <c r="AY159" s="79"/>
      <c r="AZ159" s="79"/>
      <c r="BA159">
        <v>1</v>
      </c>
      <c r="BB159" s="78" t="str">
        <f>REPLACE(INDEX(GroupVertices[Group], MATCH(Edges[[#This Row],[Vertex 1]],GroupVertices[Vertex],0)),1,1,"")</f>
        <v>17</v>
      </c>
      <c r="BC159" s="78" t="str">
        <f>REPLACE(INDEX(GroupVertices[Group], MATCH(Edges[[#This Row],[Vertex 2]],GroupVertices[Vertex],0)),1,1,"")</f>
        <v>17</v>
      </c>
      <c r="BD159" s="48">
        <v>0</v>
      </c>
      <c r="BE159" s="49">
        <v>0</v>
      </c>
      <c r="BF159" s="48">
        <v>0</v>
      </c>
      <c r="BG159" s="49">
        <v>0</v>
      </c>
      <c r="BH159" s="48">
        <v>0</v>
      </c>
      <c r="BI159" s="49">
        <v>0</v>
      </c>
      <c r="BJ159" s="48">
        <v>9</v>
      </c>
      <c r="BK159" s="49">
        <v>100</v>
      </c>
      <c r="BL159" s="48">
        <v>9</v>
      </c>
    </row>
    <row r="160" spans="1:64" x14ac:dyDescent="0.25">
      <c r="A160" s="64" t="s">
        <v>304</v>
      </c>
      <c r="B160" s="64" t="s">
        <v>815</v>
      </c>
      <c r="C160" s="65" t="s">
        <v>15839</v>
      </c>
      <c r="D160" s="66">
        <v>3</v>
      </c>
      <c r="E160" s="67" t="s">
        <v>132</v>
      </c>
      <c r="F160" s="68">
        <v>35</v>
      </c>
      <c r="G160" s="65"/>
      <c r="H160" s="69"/>
      <c r="I160" s="70"/>
      <c r="J160" s="70"/>
      <c r="K160" s="34" t="s">
        <v>65</v>
      </c>
      <c r="L160" s="77">
        <v>160</v>
      </c>
      <c r="M160" s="77"/>
      <c r="N160" s="72"/>
      <c r="O160" s="79" t="s">
        <v>999</v>
      </c>
      <c r="P160" s="81">
        <v>43166.681944444441</v>
      </c>
      <c r="Q160" s="79" t="s">
        <v>1024</v>
      </c>
      <c r="R160" s="83" t="s">
        <v>2003</v>
      </c>
      <c r="S160" s="79" t="s">
        <v>2513</v>
      </c>
      <c r="T160" s="79" t="s">
        <v>2669</v>
      </c>
      <c r="U160" s="79"/>
      <c r="V160" s="83" t="s">
        <v>3544</v>
      </c>
      <c r="W160" s="81">
        <v>43166.681944444441</v>
      </c>
      <c r="X160" s="83" t="s">
        <v>3978</v>
      </c>
      <c r="Y160" s="79"/>
      <c r="Z160" s="79"/>
      <c r="AA160" s="85" t="s">
        <v>5186</v>
      </c>
      <c r="AB160" s="79"/>
      <c r="AC160" s="79" t="b">
        <v>0</v>
      </c>
      <c r="AD160" s="79">
        <v>0</v>
      </c>
      <c r="AE160" s="85" t="s">
        <v>6296</v>
      </c>
      <c r="AF160" s="79" t="b">
        <v>0</v>
      </c>
      <c r="AG160" s="79" t="s">
        <v>6304</v>
      </c>
      <c r="AH160" s="79"/>
      <c r="AI160" s="85" t="s">
        <v>6296</v>
      </c>
      <c r="AJ160" s="79" t="b">
        <v>0</v>
      </c>
      <c r="AK160" s="79">
        <v>120</v>
      </c>
      <c r="AL160" s="85" t="s">
        <v>5185</v>
      </c>
      <c r="AM160" s="79" t="s">
        <v>6339</v>
      </c>
      <c r="AN160" s="79" t="b">
        <v>0</v>
      </c>
      <c r="AO160" s="85" t="s">
        <v>5185</v>
      </c>
      <c r="AP160" s="79" t="s">
        <v>176</v>
      </c>
      <c r="AQ160" s="79">
        <v>0</v>
      </c>
      <c r="AR160" s="79">
        <v>0</v>
      </c>
      <c r="AS160" s="79"/>
      <c r="AT160" s="79"/>
      <c r="AU160" s="79"/>
      <c r="AV160" s="79"/>
      <c r="AW160" s="79"/>
      <c r="AX160" s="79"/>
      <c r="AY160" s="79"/>
      <c r="AZ160" s="79"/>
      <c r="BA160">
        <v>1</v>
      </c>
      <c r="BB160" s="78" t="str">
        <f>REPLACE(INDEX(GroupVertices[Group], MATCH(Edges[[#This Row],[Vertex 1]],GroupVertices[Vertex],0)),1,1,"")</f>
        <v>17</v>
      </c>
      <c r="BC160" s="78" t="str">
        <f>REPLACE(INDEX(GroupVertices[Group], MATCH(Edges[[#This Row],[Vertex 2]],GroupVertices[Vertex],0)),1,1,"")</f>
        <v>17</v>
      </c>
      <c r="BD160" s="48"/>
      <c r="BE160" s="49"/>
      <c r="BF160" s="48"/>
      <c r="BG160" s="49"/>
      <c r="BH160" s="48"/>
      <c r="BI160" s="49"/>
      <c r="BJ160" s="48"/>
      <c r="BK160" s="49"/>
      <c r="BL160" s="48"/>
    </row>
    <row r="161" spans="1:64" x14ac:dyDescent="0.25">
      <c r="A161" s="64" t="s">
        <v>304</v>
      </c>
      <c r="B161" s="64" t="s">
        <v>303</v>
      </c>
      <c r="C161" s="65" t="s">
        <v>15839</v>
      </c>
      <c r="D161" s="66">
        <v>3</v>
      </c>
      <c r="E161" s="67" t="s">
        <v>132</v>
      </c>
      <c r="F161" s="68">
        <v>35</v>
      </c>
      <c r="G161" s="65"/>
      <c r="H161" s="69"/>
      <c r="I161" s="70"/>
      <c r="J161" s="70"/>
      <c r="K161" s="34" t="s">
        <v>65</v>
      </c>
      <c r="L161" s="77">
        <v>161</v>
      </c>
      <c r="M161" s="77"/>
      <c r="N161" s="72"/>
      <c r="O161" s="79" t="s">
        <v>999</v>
      </c>
      <c r="P161" s="81">
        <v>43166.681944444441</v>
      </c>
      <c r="Q161" s="79" t="s">
        <v>1024</v>
      </c>
      <c r="R161" s="83" t="s">
        <v>2003</v>
      </c>
      <c r="S161" s="79" t="s">
        <v>2513</v>
      </c>
      <c r="T161" s="79" t="s">
        <v>2669</v>
      </c>
      <c r="U161" s="79"/>
      <c r="V161" s="83" t="s">
        <v>3544</v>
      </c>
      <c r="W161" s="81">
        <v>43166.681944444441</v>
      </c>
      <c r="X161" s="83" t="s">
        <v>3978</v>
      </c>
      <c r="Y161" s="79"/>
      <c r="Z161" s="79"/>
      <c r="AA161" s="85" t="s">
        <v>5186</v>
      </c>
      <c r="AB161" s="79"/>
      <c r="AC161" s="79" t="b">
        <v>0</v>
      </c>
      <c r="AD161" s="79">
        <v>0</v>
      </c>
      <c r="AE161" s="85" t="s">
        <v>6296</v>
      </c>
      <c r="AF161" s="79" t="b">
        <v>0</v>
      </c>
      <c r="AG161" s="79" t="s">
        <v>6304</v>
      </c>
      <c r="AH161" s="79"/>
      <c r="AI161" s="85" t="s">
        <v>6296</v>
      </c>
      <c r="AJ161" s="79" t="b">
        <v>0</v>
      </c>
      <c r="AK161" s="79">
        <v>120</v>
      </c>
      <c r="AL161" s="85" t="s">
        <v>5185</v>
      </c>
      <c r="AM161" s="79" t="s">
        <v>6339</v>
      </c>
      <c r="AN161" s="79" t="b">
        <v>0</v>
      </c>
      <c r="AO161" s="85" t="s">
        <v>5185</v>
      </c>
      <c r="AP161" s="79" t="s">
        <v>176</v>
      </c>
      <c r="AQ161" s="79">
        <v>0</v>
      </c>
      <c r="AR161" s="79">
        <v>0</v>
      </c>
      <c r="AS161" s="79"/>
      <c r="AT161" s="79"/>
      <c r="AU161" s="79"/>
      <c r="AV161" s="79"/>
      <c r="AW161" s="79"/>
      <c r="AX161" s="79"/>
      <c r="AY161" s="79"/>
      <c r="AZ161" s="79"/>
      <c r="BA161">
        <v>1</v>
      </c>
      <c r="BB161" s="78" t="str">
        <f>REPLACE(INDEX(GroupVertices[Group], MATCH(Edges[[#This Row],[Vertex 1]],GroupVertices[Vertex],0)),1,1,"")</f>
        <v>17</v>
      </c>
      <c r="BC161" s="78" t="str">
        <f>REPLACE(INDEX(GroupVertices[Group], MATCH(Edges[[#This Row],[Vertex 2]],GroupVertices[Vertex],0)),1,1,"")</f>
        <v>17</v>
      </c>
      <c r="BD161" s="48">
        <v>0</v>
      </c>
      <c r="BE161" s="49">
        <v>0</v>
      </c>
      <c r="BF161" s="48">
        <v>0</v>
      </c>
      <c r="BG161" s="49">
        <v>0</v>
      </c>
      <c r="BH161" s="48">
        <v>0</v>
      </c>
      <c r="BI161" s="49">
        <v>0</v>
      </c>
      <c r="BJ161" s="48">
        <v>11</v>
      </c>
      <c r="BK161" s="49">
        <v>100</v>
      </c>
      <c r="BL161" s="48">
        <v>11</v>
      </c>
    </row>
    <row r="162" spans="1:64" x14ac:dyDescent="0.25">
      <c r="A162" s="64" t="s">
        <v>305</v>
      </c>
      <c r="B162" s="64" t="s">
        <v>323</v>
      </c>
      <c r="C162" s="65" t="s">
        <v>15839</v>
      </c>
      <c r="D162" s="66">
        <v>3</v>
      </c>
      <c r="E162" s="67" t="s">
        <v>132</v>
      </c>
      <c r="F162" s="68">
        <v>35</v>
      </c>
      <c r="G162" s="65"/>
      <c r="H162" s="69"/>
      <c r="I162" s="70"/>
      <c r="J162" s="70"/>
      <c r="K162" s="34" t="s">
        <v>65</v>
      </c>
      <c r="L162" s="77">
        <v>162</v>
      </c>
      <c r="M162" s="77"/>
      <c r="N162" s="72"/>
      <c r="O162" s="79" t="s">
        <v>999</v>
      </c>
      <c r="P162" s="81">
        <v>43166.682847222219</v>
      </c>
      <c r="Q162" s="79" t="s">
        <v>1052</v>
      </c>
      <c r="R162" s="83" t="s">
        <v>2024</v>
      </c>
      <c r="S162" s="79" t="s">
        <v>2522</v>
      </c>
      <c r="T162" s="79" t="s">
        <v>2687</v>
      </c>
      <c r="U162" s="79"/>
      <c r="V162" s="83" t="s">
        <v>3545</v>
      </c>
      <c r="W162" s="81">
        <v>43166.682847222219</v>
      </c>
      <c r="X162" s="83" t="s">
        <v>3979</v>
      </c>
      <c r="Y162" s="79"/>
      <c r="Z162" s="79"/>
      <c r="AA162" s="85" t="s">
        <v>5187</v>
      </c>
      <c r="AB162" s="79"/>
      <c r="AC162" s="79" t="b">
        <v>0</v>
      </c>
      <c r="AD162" s="79">
        <v>0</v>
      </c>
      <c r="AE162" s="85" t="s">
        <v>6296</v>
      </c>
      <c r="AF162" s="79" t="b">
        <v>0</v>
      </c>
      <c r="AG162" s="79" t="s">
        <v>6304</v>
      </c>
      <c r="AH162" s="79"/>
      <c r="AI162" s="85" t="s">
        <v>6296</v>
      </c>
      <c r="AJ162" s="79" t="b">
        <v>0</v>
      </c>
      <c r="AK162" s="79">
        <v>232</v>
      </c>
      <c r="AL162" s="85" t="s">
        <v>5207</v>
      </c>
      <c r="AM162" s="79" t="s">
        <v>6328</v>
      </c>
      <c r="AN162" s="79" t="b">
        <v>0</v>
      </c>
      <c r="AO162" s="85" t="s">
        <v>5207</v>
      </c>
      <c r="AP162" s="79" t="s">
        <v>176</v>
      </c>
      <c r="AQ162" s="79">
        <v>0</v>
      </c>
      <c r="AR162" s="79">
        <v>0</v>
      </c>
      <c r="AS162" s="79"/>
      <c r="AT162" s="79"/>
      <c r="AU162" s="79"/>
      <c r="AV162" s="79"/>
      <c r="AW162" s="79"/>
      <c r="AX162" s="79"/>
      <c r="AY162" s="79"/>
      <c r="AZ162" s="79"/>
      <c r="BA162">
        <v>1</v>
      </c>
      <c r="BB162" s="78" t="str">
        <f>REPLACE(INDEX(GroupVertices[Group], MATCH(Edges[[#This Row],[Vertex 1]],GroupVertices[Vertex],0)),1,1,"")</f>
        <v>8</v>
      </c>
      <c r="BC162" s="78" t="str">
        <f>REPLACE(INDEX(GroupVertices[Group], MATCH(Edges[[#This Row],[Vertex 2]],GroupVertices[Vertex],0)),1,1,"")</f>
        <v>8</v>
      </c>
      <c r="BD162" s="48">
        <v>1</v>
      </c>
      <c r="BE162" s="49">
        <v>5.882352941176471</v>
      </c>
      <c r="BF162" s="48">
        <v>0</v>
      </c>
      <c r="BG162" s="49">
        <v>0</v>
      </c>
      <c r="BH162" s="48">
        <v>0</v>
      </c>
      <c r="BI162" s="49">
        <v>0</v>
      </c>
      <c r="BJ162" s="48">
        <v>16</v>
      </c>
      <c r="BK162" s="49">
        <v>94.117647058823536</v>
      </c>
      <c r="BL162" s="48">
        <v>17</v>
      </c>
    </row>
    <row r="163" spans="1:64" x14ac:dyDescent="0.25">
      <c r="A163" s="64" t="s">
        <v>306</v>
      </c>
      <c r="B163" s="64" t="s">
        <v>323</v>
      </c>
      <c r="C163" s="65" t="s">
        <v>15839</v>
      </c>
      <c r="D163" s="66">
        <v>3</v>
      </c>
      <c r="E163" s="67" t="s">
        <v>132</v>
      </c>
      <c r="F163" s="68">
        <v>35</v>
      </c>
      <c r="G163" s="65"/>
      <c r="H163" s="69"/>
      <c r="I163" s="70"/>
      <c r="J163" s="70"/>
      <c r="K163" s="34" t="s">
        <v>65</v>
      </c>
      <c r="L163" s="77">
        <v>163</v>
      </c>
      <c r="M163" s="77"/>
      <c r="N163" s="72"/>
      <c r="O163" s="79" t="s">
        <v>999</v>
      </c>
      <c r="P163" s="81">
        <v>43166.68309027778</v>
      </c>
      <c r="Q163" s="79" t="s">
        <v>1052</v>
      </c>
      <c r="R163" s="83" t="s">
        <v>2024</v>
      </c>
      <c r="S163" s="79" t="s">
        <v>2522</v>
      </c>
      <c r="T163" s="79" t="s">
        <v>2687</v>
      </c>
      <c r="U163" s="79"/>
      <c r="V163" s="83" t="s">
        <v>3522</v>
      </c>
      <c r="W163" s="81">
        <v>43166.68309027778</v>
      </c>
      <c r="X163" s="83" t="s">
        <v>3980</v>
      </c>
      <c r="Y163" s="79"/>
      <c r="Z163" s="79"/>
      <c r="AA163" s="85" t="s">
        <v>5188</v>
      </c>
      <c r="AB163" s="79"/>
      <c r="AC163" s="79" t="b">
        <v>0</v>
      </c>
      <c r="AD163" s="79">
        <v>0</v>
      </c>
      <c r="AE163" s="85" t="s">
        <v>6296</v>
      </c>
      <c r="AF163" s="79" t="b">
        <v>0</v>
      </c>
      <c r="AG163" s="79" t="s">
        <v>6304</v>
      </c>
      <c r="AH163" s="79"/>
      <c r="AI163" s="85" t="s">
        <v>6296</v>
      </c>
      <c r="AJ163" s="79" t="b">
        <v>0</v>
      </c>
      <c r="AK163" s="79">
        <v>232</v>
      </c>
      <c r="AL163" s="85" t="s">
        <v>5207</v>
      </c>
      <c r="AM163" s="79" t="s">
        <v>6328</v>
      </c>
      <c r="AN163" s="79" t="b">
        <v>0</v>
      </c>
      <c r="AO163" s="85" t="s">
        <v>5207</v>
      </c>
      <c r="AP163" s="79" t="s">
        <v>176</v>
      </c>
      <c r="AQ163" s="79">
        <v>0</v>
      </c>
      <c r="AR163" s="79">
        <v>0</v>
      </c>
      <c r="AS163" s="79"/>
      <c r="AT163" s="79"/>
      <c r="AU163" s="79"/>
      <c r="AV163" s="79"/>
      <c r="AW163" s="79"/>
      <c r="AX163" s="79"/>
      <c r="AY163" s="79"/>
      <c r="AZ163" s="79"/>
      <c r="BA163">
        <v>1</v>
      </c>
      <c r="BB163" s="78" t="str">
        <f>REPLACE(INDEX(GroupVertices[Group], MATCH(Edges[[#This Row],[Vertex 1]],GroupVertices[Vertex],0)),1,1,"")</f>
        <v>8</v>
      </c>
      <c r="BC163" s="78" t="str">
        <f>REPLACE(INDEX(GroupVertices[Group], MATCH(Edges[[#This Row],[Vertex 2]],GroupVertices[Vertex],0)),1,1,"")</f>
        <v>8</v>
      </c>
      <c r="BD163" s="48">
        <v>1</v>
      </c>
      <c r="BE163" s="49">
        <v>5.882352941176471</v>
      </c>
      <c r="BF163" s="48">
        <v>0</v>
      </c>
      <c r="BG163" s="49">
        <v>0</v>
      </c>
      <c r="BH163" s="48">
        <v>0</v>
      </c>
      <c r="BI163" s="49">
        <v>0</v>
      </c>
      <c r="BJ163" s="48">
        <v>16</v>
      </c>
      <c r="BK163" s="49">
        <v>94.117647058823536</v>
      </c>
      <c r="BL163" s="48">
        <v>17</v>
      </c>
    </row>
    <row r="164" spans="1:64" x14ac:dyDescent="0.25">
      <c r="A164" s="64" t="s">
        <v>307</v>
      </c>
      <c r="B164" s="64" t="s">
        <v>307</v>
      </c>
      <c r="C164" s="65" t="s">
        <v>15839</v>
      </c>
      <c r="D164" s="66">
        <v>3</v>
      </c>
      <c r="E164" s="67" t="s">
        <v>132</v>
      </c>
      <c r="F164" s="68">
        <v>35</v>
      </c>
      <c r="G164" s="65"/>
      <c r="H164" s="69"/>
      <c r="I164" s="70"/>
      <c r="J164" s="70"/>
      <c r="K164" s="34" t="s">
        <v>65</v>
      </c>
      <c r="L164" s="77">
        <v>164</v>
      </c>
      <c r="M164" s="77"/>
      <c r="N164" s="72"/>
      <c r="O164" s="79" t="s">
        <v>176</v>
      </c>
      <c r="P164" s="81">
        <v>43166.683553240742</v>
      </c>
      <c r="Q164" s="79" t="s">
        <v>1078</v>
      </c>
      <c r="R164" s="83" t="s">
        <v>2039</v>
      </c>
      <c r="S164" s="79" t="s">
        <v>2528</v>
      </c>
      <c r="T164" s="79" t="s">
        <v>2705</v>
      </c>
      <c r="U164" s="79"/>
      <c r="V164" s="83" t="s">
        <v>3546</v>
      </c>
      <c r="W164" s="81">
        <v>43166.683553240742</v>
      </c>
      <c r="X164" s="83" t="s">
        <v>3981</v>
      </c>
      <c r="Y164" s="79">
        <v>40.777900000000002</v>
      </c>
      <c r="Z164" s="79">
        <v>-73.967500000000001</v>
      </c>
      <c r="AA164" s="85" t="s">
        <v>5189</v>
      </c>
      <c r="AB164" s="79"/>
      <c r="AC164" s="79" t="b">
        <v>0</v>
      </c>
      <c r="AD164" s="79">
        <v>0</v>
      </c>
      <c r="AE164" s="85" t="s">
        <v>6296</v>
      </c>
      <c r="AF164" s="79" t="b">
        <v>0</v>
      </c>
      <c r="AG164" s="79" t="s">
        <v>6304</v>
      </c>
      <c r="AH164" s="79"/>
      <c r="AI164" s="85" t="s">
        <v>6296</v>
      </c>
      <c r="AJ164" s="79" t="b">
        <v>0</v>
      </c>
      <c r="AK164" s="79">
        <v>0</v>
      </c>
      <c r="AL164" s="85" t="s">
        <v>6296</v>
      </c>
      <c r="AM164" s="79" t="s">
        <v>6351</v>
      </c>
      <c r="AN164" s="79" t="b">
        <v>0</v>
      </c>
      <c r="AO164" s="85" t="s">
        <v>5189</v>
      </c>
      <c r="AP164" s="79" t="s">
        <v>176</v>
      </c>
      <c r="AQ164" s="79">
        <v>0</v>
      </c>
      <c r="AR164" s="79">
        <v>0</v>
      </c>
      <c r="AS164" s="79" t="s">
        <v>6419</v>
      </c>
      <c r="AT164" s="79" t="s">
        <v>6429</v>
      </c>
      <c r="AU164" s="79" t="s">
        <v>6434</v>
      </c>
      <c r="AV164" s="79" t="s">
        <v>6442</v>
      </c>
      <c r="AW164" s="79" t="s">
        <v>6455</v>
      </c>
      <c r="AX164" s="79" t="s">
        <v>6468</v>
      </c>
      <c r="AY164" s="79" t="s">
        <v>6478</v>
      </c>
      <c r="AZ164" s="83" t="s">
        <v>6482</v>
      </c>
      <c r="BA164">
        <v>1</v>
      </c>
      <c r="BB164" s="78" t="str">
        <f>REPLACE(INDEX(GroupVertices[Group], MATCH(Edges[[#This Row],[Vertex 1]],GroupVertices[Vertex],0)),1,1,"")</f>
        <v>1</v>
      </c>
      <c r="BC164" s="78" t="str">
        <f>REPLACE(INDEX(GroupVertices[Group], MATCH(Edges[[#This Row],[Vertex 2]],GroupVertices[Vertex],0)),1,1,"")</f>
        <v>1</v>
      </c>
      <c r="BD164" s="48">
        <v>0</v>
      </c>
      <c r="BE164" s="49">
        <v>0</v>
      </c>
      <c r="BF164" s="48">
        <v>0</v>
      </c>
      <c r="BG164" s="49">
        <v>0</v>
      </c>
      <c r="BH164" s="48">
        <v>0</v>
      </c>
      <c r="BI164" s="49">
        <v>0</v>
      </c>
      <c r="BJ164" s="48">
        <v>13</v>
      </c>
      <c r="BK164" s="49">
        <v>100</v>
      </c>
      <c r="BL164" s="48">
        <v>13</v>
      </c>
    </row>
    <row r="165" spans="1:64" x14ac:dyDescent="0.25">
      <c r="A165" s="64" t="s">
        <v>308</v>
      </c>
      <c r="B165" s="64" t="s">
        <v>308</v>
      </c>
      <c r="C165" s="65" t="s">
        <v>15839</v>
      </c>
      <c r="D165" s="66">
        <v>3</v>
      </c>
      <c r="E165" s="67" t="s">
        <v>132</v>
      </c>
      <c r="F165" s="68">
        <v>35</v>
      </c>
      <c r="G165" s="65"/>
      <c r="H165" s="69"/>
      <c r="I165" s="70"/>
      <c r="J165" s="70"/>
      <c r="K165" s="34" t="s">
        <v>65</v>
      </c>
      <c r="L165" s="77">
        <v>165</v>
      </c>
      <c r="M165" s="77"/>
      <c r="N165" s="72"/>
      <c r="O165" s="79" t="s">
        <v>176</v>
      </c>
      <c r="P165" s="81">
        <v>43166.683749999997</v>
      </c>
      <c r="Q165" s="79" t="s">
        <v>1079</v>
      </c>
      <c r="R165" s="83" t="s">
        <v>2040</v>
      </c>
      <c r="S165" s="79" t="s">
        <v>2529</v>
      </c>
      <c r="T165" s="79" t="s">
        <v>2706</v>
      </c>
      <c r="U165" s="79"/>
      <c r="V165" s="83" t="s">
        <v>3547</v>
      </c>
      <c r="W165" s="81">
        <v>43166.683749999997</v>
      </c>
      <c r="X165" s="83" t="s">
        <v>3982</v>
      </c>
      <c r="Y165" s="79"/>
      <c r="Z165" s="79"/>
      <c r="AA165" s="85" t="s">
        <v>5190</v>
      </c>
      <c r="AB165" s="79"/>
      <c r="AC165" s="79" t="b">
        <v>0</v>
      </c>
      <c r="AD165" s="79">
        <v>1</v>
      </c>
      <c r="AE165" s="85" t="s">
        <v>6296</v>
      </c>
      <c r="AF165" s="79" t="b">
        <v>0</v>
      </c>
      <c r="AG165" s="79" t="s">
        <v>6304</v>
      </c>
      <c r="AH165" s="79"/>
      <c r="AI165" s="85" t="s">
        <v>6296</v>
      </c>
      <c r="AJ165" s="79" t="b">
        <v>0</v>
      </c>
      <c r="AK165" s="79">
        <v>0</v>
      </c>
      <c r="AL165" s="85" t="s">
        <v>6296</v>
      </c>
      <c r="AM165" s="79" t="s">
        <v>6352</v>
      </c>
      <c r="AN165" s="79" t="b">
        <v>0</v>
      </c>
      <c r="AO165" s="85" t="s">
        <v>5190</v>
      </c>
      <c r="AP165" s="79" t="s">
        <v>176</v>
      </c>
      <c r="AQ165" s="79">
        <v>0</v>
      </c>
      <c r="AR165" s="79">
        <v>0</v>
      </c>
      <c r="AS165" s="79"/>
      <c r="AT165" s="79"/>
      <c r="AU165" s="79"/>
      <c r="AV165" s="79"/>
      <c r="AW165" s="79"/>
      <c r="AX165" s="79"/>
      <c r="AY165" s="79"/>
      <c r="AZ165" s="79"/>
      <c r="BA165">
        <v>1</v>
      </c>
      <c r="BB165" s="78" t="str">
        <f>REPLACE(INDEX(GroupVertices[Group], MATCH(Edges[[#This Row],[Vertex 1]],GroupVertices[Vertex],0)),1,1,"")</f>
        <v>1</v>
      </c>
      <c r="BC165" s="78" t="str">
        <f>REPLACE(INDEX(GroupVertices[Group], MATCH(Edges[[#This Row],[Vertex 2]],GroupVertices[Vertex],0)),1,1,"")</f>
        <v>1</v>
      </c>
      <c r="BD165" s="48">
        <v>0</v>
      </c>
      <c r="BE165" s="49">
        <v>0</v>
      </c>
      <c r="BF165" s="48">
        <v>0</v>
      </c>
      <c r="BG165" s="49">
        <v>0</v>
      </c>
      <c r="BH165" s="48">
        <v>0</v>
      </c>
      <c r="BI165" s="49">
        <v>0</v>
      </c>
      <c r="BJ165" s="48">
        <v>11</v>
      </c>
      <c r="BK165" s="49">
        <v>100</v>
      </c>
      <c r="BL165" s="48">
        <v>11</v>
      </c>
    </row>
    <row r="166" spans="1:64" x14ac:dyDescent="0.25">
      <c r="A166" s="64" t="s">
        <v>309</v>
      </c>
      <c r="B166" s="64" t="s">
        <v>323</v>
      </c>
      <c r="C166" s="65" t="s">
        <v>15839</v>
      </c>
      <c r="D166" s="66">
        <v>3</v>
      </c>
      <c r="E166" s="67" t="s">
        <v>132</v>
      </c>
      <c r="F166" s="68">
        <v>35</v>
      </c>
      <c r="G166" s="65"/>
      <c r="H166" s="69"/>
      <c r="I166" s="70"/>
      <c r="J166" s="70"/>
      <c r="K166" s="34" t="s">
        <v>65</v>
      </c>
      <c r="L166" s="77">
        <v>166</v>
      </c>
      <c r="M166" s="77"/>
      <c r="N166" s="72"/>
      <c r="O166" s="79" t="s">
        <v>999</v>
      </c>
      <c r="P166" s="81">
        <v>43166.684710648151</v>
      </c>
      <c r="Q166" s="79" t="s">
        <v>1052</v>
      </c>
      <c r="R166" s="83" t="s">
        <v>2024</v>
      </c>
      <c r="S166" s="79" t="s">
        <v>2522</v>
      </c>
      <c r="T166" s="79" t="s">
        <v>2687</v>
      </c>
      <c r="U166" s="79"/>
      <c r="V166" s="83" t="s">
        <v>3548</v>
      </c>
      <c r="W166" s="81">
        <v>43166.684710648151</v>
      </c>
      <c r="X166" s="83" t="s">
        <v>3983</v>
      </c>
      <c r="Y166" s="79"/>
      <c r="Z166" s="79"/>
      <c r="AA166" s="85" t="s">
        <v>5191</v>
      </c>
      <c r="AB166" s="79"/>
      <c r="AC166" s="79" t="b">
        <v>0</v>
      </c>
      <c r="AD166" s="79">
        <v>0</v>
      </c>
      <c r="AE166" s="85" t="s">
        <v>6296</v>
      </c>
      <c r="AF166" s="79" t="b">
        <v>0</v>
      </c>
      <c r="AG166" s="79" t="s">
        <v>6304</v>
      </c>
      <c r="AH166" s="79"/>
      <c r="AI166" s="85" t="s">
        <v>6296</v>
      </c>
      <c r="AJ166" s="79" t="b">
        <v>0</v>
      </c>
      <c r="AK166" s="79">
        <v>232</v>
      </c>
      <c r="AL166" s="85" t="s">
        <v>5207</v>
      </c>
      <c r="AM166" s="79" t="s">
        <v>6328</v>
      </c>
      <c r="AN166" s="79" t="b">
        <v>0</v>
      </c>
      <c r="AO166" s="85" t="s">
        <v>5207</v>
      </c>
      <c r="AP166" s="79" t="s">
        <v>176</v>
      </c>
      <c r="AQ166" s="79">
        <v>0</v>
      </c>
      <c r="AR166" s="79">
        <v>0</v>
      </c>
      <c r="AS166" s="79"/>
      <c r="AT166" s="79"/>
      <c r="AU166" s="79"/>
      <c r="AV166" s="79"/>
      <c r="AW166" s="79"/>
      <c r="AX166" s="79"/>
      <c r="AY166" s="79"/>
      <c r="AZ166" s="79"/>
      <c r="BA166">
        <v>1</v>
      </c>
      <c r="BB166" s="78" t="str">
        <f>REPLACE(INDEX(GroupVertices[Group], MATCH(Edges[[#This Row],[Vertex 1]],GroupVertices[Vertex],0)),1,1,"")</f>
        <v>8</v>
      </c>
      <c r="BC166" s="78" t="str">
        <f>REPLACE(INDEX(GroupVertices[Group], MATCH(Edges[[#This Row],[Vertex 2]],GroupVertices[Vertex],0)),1,1,"")</f>
        <v>8</v>
      </c>
      <c r="BD166" s="48">
        <v>1</v>
      </c>
      <c r="BE166" s="49">
        <v>5.882352941176471</v>
      </c>
      <c r="BF166" s="48">
        <v>0</v>
      </c>
      <c r="BG166" s="49">
        <v>0</v>
      </c>
      <c r="BH166" s="48">
        <v>0</v>
      </c>
      <c r="BI166" s="49">
        <v>0</v>
      </c>
      <c r="BJ166" s="48">
        <v>16</v>
      </c>
      <c r="BK166" s="49">
        <v>94.117647058823536</v>
      </c>
      <c r="BL166" s="48">
        <v>17</v>
      </c>
    </row>
    <row r="167" spans="1:64" x14ac:dyDescent="0.25">
      <c r="A167" s="64" t="s">
        <v>310</v>
      </c>
      <c r="B167" s="64" t="s">
        <v>310</v>
      </c>
      <c r="C167" s="65" t="s">
        <v>15839</v>
      </c>
      <c r="D167" s="66">
        <v>3</v>
      </c>
      <c r="E167" s="67" t="s">
        <v>132</v>
      </c>
      <c r="F167" s="68">
        <v>35</v>
      </c>
      <c r="G167" s="65"/>
      <c r="H167" s="69"/>
      <c r="I167" s="70"/>
      <c r="J167" s="70"/>
      <c r="K167" s="34" t="s">
        <v>65</v>
      </c>
      <c r="L167" s="77">
        <v>167</v>
      </c>
      <c r="M167" s="77"/>
      <c r="N167" s="72"/>
      <c r="O167" s="79" t="s">
        <v>176</v>
      </c>
      <c r="P167" s="81">
        <v>43166.68545138889</v>
      </c>
      <c r="Q167" s="79" t="s">
        <v>1080</v>
      </c>
      <c r="R167" s="83" t="s">
        <v>2041</v>
      </c>
      <c r="S167" s="79" t="s">
        <v>2505</v>
      </c>
      <c r="T167" s="79" t="s">
        <v>2667</v>
      </c>
      <c r="U167" s="83" t="s">
        <v>3182</v>
      </c>
      <c r="V167" s="83" t="s">
        <v>3182</v>
      </c>
      <c r="W167" s="81">
        <v>43166.68545138889</v>
      </c>
      <c r="X167" s="83" t="s">
        <v>3984</v>
      </c>
      <c r="Y167" s="79"/>
      <c r="Z167" s="79"/>
      <c r="AA167" s="85" t="s">
        <v>5192</v>
      </c>
      <c r="AB167" s="79"/>
      <c r="AC167" s="79" t="b">
        <v>0</v>
      </c>
      <c r="AD167" s="79">
        <v>1</v>
      </c>
      <c r="AE167" s="85" t="s">
        <v>6296</v>
      </c>
      <c r="AF167" s="79" t="b">
        <v>0</v>
      </c>
      <c r="AG167" s="79" t="s">
        <v>6304</v>
      </c>
      <c r="AH167" s="79"/>
      <c r="AI167" s="85" t="s">
        <v>6296</v>
      </c>
      <c r="AJ167" s="79" t="b">
        <v>0</v>
      </c>
      <c r="AK167" s="79">
        <v>0</v>
      </c>
      <c r="AL167" s="85" t="s">
        <v>6296</v>
      </c>
      <c r="AM167" s="79" t="s">
        <v>6330</v>
      </c>
      <c r="AN167" s="79" t="b">
        <v>0</v>
      </c>
      <c r="AO167" s="85" t="s">
        <v>5192</v>
      </c>
      <c r="AP167" s="79" t="s">
        <v>176</v>
      </c>
      <c r="AQ167" s="79">
        <v>0</v>
      </c>
      <c r="AR167" s="79">
        <v>0</v>
      </c>
      <c r="AS167" s="79"/>
      <c r="AT167" s="79"/>
      <c r="AU167" s="79"/>
      <c r="AV167" s="79"/>
      <c r="AW167" s="79"/>
      <c r="AX167" s="79"/>
      <c r="AY167" s="79"/>
      <c r="AZ167" s="79"/>
      <c r="BA167">
        <v>1</v>
      </c>
      <c r="BB167" s="78" t="str">
        <f>REPLACE(INDEX(GroupVertices[Group], MATCH(Edges[[#This Row],[Vertex 1]],GroupVertices[Vertex],0)),1,1,"")</f>
        <v>1</v>
      </c>
      <c r="BC167" s="78" t="str">
        <f>REPLACE(INDEX(GroupVertices[Group], MATCH(Edges[[#This Row],[Vertex 2]],GroupVertices[Vertex],0)),1,1,"")</f>
        <v>1</v>
      </c>
      <c r="BD167" s="48">
        <v>1</v>
      </c>
      <c r="BE167" s="49">
        <v>5.5555555555555554</v>
      </c>
      <c r="BF167" s="48">
        <v>0</v>
      </c>
      <c r="BG167" s="49">
        <v>0</v>
      </c>
      <c r="BH167" s="48">
        <v>0</v>
      </c>
      <c r="BI167" s="49">
        <v>0</v>
      </c>
      <c r="BJ167" s="48">
        <v>17</v>
      </c>
      <c r="BK167" s="49">
        <v>94.444444444444443</v>
      </c>
      <c r="BL167" s="48">
        <v>18</v>
      </c>
    </row>
    <row r="168" spans="1:64" x14ac:dyDescent="0.25">
      <c r="A168" s="64" t="s">
        <v>311</v>
      </c>
      <c r="B168" s="64" t="s">
        <v>323</v>
      </c>
      <c r="C168" s="65" t="s">
        <v>15839</v>
      </c>
      <c r="D168" s="66">
        <v>3</v>
      </c>
      <c r="E168" s="67" t="s">
        <v>132</v>
      </c>
      <c r="F168" s="68">
        <v>35</v>
      </c>
      <c r="G168" s="65"/>
      <c r="H168" s="69"/>
      <c r="I168" s="70"/>
      <c r="J168" s="70"/>
      <c r="K168" s="34" t="s">
        <v>65</v>
      </c>
      <c r="L168" s="77">
        <v>168</v>
      </c>
      <c r="M168" s="77"/>
      <c r="N168" s="72"/>
      <c r="O168" s="79" t="s">
        <v>999</v>
      </c>
      <c r="P168" s="81">
        <v>43166.686793981484</v>
      </c>
      <c r="Q168" s="79" t="s">
        <v>1052</v>
      </c>
      <c r="R168" s="83" t="s">
        <v>2024</v>
      </c>
      <c r="S168" s="79" t="s">
        <v>2522</v>
      </c>
      <c r="T168" s="79" t="s">
        <v>2687</v>
      </c>
      <c r="U168" s="79"/>
      <c r="V168" s="83" t="s">
        <v>3522</v>
      </c>
      <c r="W168" s="81">
        <v>43166.686793981484</v>
      </c>
      <c r="X168" s="83" t="s">
        <v>3985</v>
      </c>
      <c r="Y168" s="79"/>
      <c r="Z168" s="79"/>
      <c r="AA168" s="85" t="s">
        <v>5193</v>
      </c>
      <c r="AB168" s="79"/>
      <c r="AC168" s="79" t="b">
        <v>0</v>
      </c>
      <c r="AD168" s="79">
        <v>0</v>
      </c>
      <c r="AE168" s="85" t="s">
        <v>6296</v>
      </c>
      <c r="AF168" s="79" t="b">
        <v>0</v>
      </c>
      <c r="AG168" s="79" t="s">
        <v>6304</v>
      </c>
      <c r="AH168" s="79"/>
      <c r="AI168" s="85" t="s">
        <v>6296</v>
      </c>
      <c r="AJ168" s="79" t="b">
        <v>0</v>
      </c>
      <c r="AK168" s="79">
        <v>232</v>
      </c>
      <c r="AL168" s="85" t="s">
        <v>5207</v>
      </c>
      <c r="AM168" s="79" t="s">
        <v>6328</v>
      </c>
      <c r="AN168" s="79" t="b">
        <v>0</v>
      </c>
      <c r="AO168" s="85" t="s">
        <v>5207</v>
      </c>
      <c r="AP168" s="79" t="s">
        <v>176</v>
      </c>
      <c r="AQ168" s="79">
        <v>0</v>
      </c>
      <c r="AR168" s="79">
        <v>0</v>
      </c>
      <c r="AS168" s="79"/>
      <c r="AT168" s="79"/>
      <c r="AU168" s="79"/>
      <c r="AV168" s="79"/>
      <c r="AW168" s="79"/>
      <c r="AX168" s="79"/>
      <c r="AY168" s="79"/>
      <c r="AZ168" s="79"/>
      <c r="BA168">
        <v>1</v>
      </c>
      <c r="BB168" s="78" t="str">
        <f>REPLACE(INDEX(GroupVertices[Group], MATCH(Edges[[#This Row],[Vertex 1]],GroupVertices[Vertex],0)),1,1,"")</f>
        <v>8</v>
      </c>
      <c r="BC168" s="78" t="str">
        <f>REPLACE(INDEX(GroupVertices[Group], MATCH(Edges[[#This Row],[Vertex 2]],GroupVertices[Vertex],0)),1,1,"")</f>
        <v>8</v>
      </c>
      <c r="BD168" s="48">
        <v>1</v>
      </c>
      <c r="BE168" s="49">
        <v>5.882352941176471</v>
      </c>
      <c r="BF168" s="48">
        <v>0</v>
      </c>
      <c r="BG168" s="49">
        <v>0</v>
      </c>
      <c r="BH168" s="48">
        <v>0</v>
      </c>
      <c r="BI168" s="49">
        <v>0</v>
      </c>
      <c r="BJ168" s="48">
        <v>16</v>
      </c>
      <c r="BK168" s="49">
        <v>94.117647058823536</v>
      </c>
      <c r="BL168" s="48">
        <v>17</v>
      </c>
    </row>
    <row r="169" spans="1:64" x14ac:dyDescent="0.25">
      <c r="A169" s="64" t="s">
        <v>312</v>
      </c>
      <c r="B169" s="64" t="s">
        <v>323</v>
      </c>
      <c r="C169" s="65" t="s">
        <v>15839</v>
      </c>
      <c r="D169" s="66">
        <v>3</v>
      </c>
      <c r="E169" s="67" t="s">
        <v>132</v>
      </c>
      <c r="F169" s="68">
        <v>35</v>
      </c>
      <c r="G169" s="65"/>
      <c r="H169" s="69"/>
      <c r="I169" s="70"/>
      <c r="J169" s="70"/>
      <c r="K169" s="34" t="s">
        <v>65</v>
      </c>
      <c r="L169" s="77">
        <v>169</v>
      </c>
      <c r="M169" s="77"/>
      <c r="N169" s="72"/>
      <c r="O169" s="79" t="s">
        <v>999</v>
      </c>
      <c r="P169" s="81">
        <v>43166.68787037037</v>
      </c>
      <c r="Q169" s="79" t="s">
        <v>1052</v>
      </c>
      <c r="R169" s="83" t="s">
        <v>2024</v>
      </c>
      <c r="S169" s="79" t="s">
        <v>2522</v>
      </c>
      <c r="T169" s="79" t="s">
        <v>2687</v>
      </c>
      <c r="U169" s="79"/>
      <c r="V169" s="83" t="s">
        <v>3549</v>
      </c>
      <c r="W169" s="81">
        <v>43166.68787037037</v>
      </c>
      <c r="X169" s="83" t="s">
        <v>3986</v>
      </c>
      <c r="Y169" s="79"/>
      <c r="Z169" s="79"/>
      <c r="AA169" s="85" t="s">
        <v>5194</v>
      </c>
      <c r="AB169" s="79"/>
      <c r="AC169" s="79" t="b">
        <v>0</v>
      </c>
      <c r="AD169" s="79">
        <v>0</v>
      </c>
      <c r="AE169" s="85" t="s">
        <v>6296</v>
      </c>
      <c r="AF169" s="79" t="b">
        <v>0</v>
      </c>
      <c r="AG169" s="79" t="s">
        <v>6304</v>
      </c>
      <c r="AH169" s="79"/>
      <c r="AI169" s="85" t="s">
        <v>6296</v>
      </c>
      <c r="AJ169" s="79" t="b">
        <v>0</v>
      </c>
      <c r="AK169" s="79">
        <v>232</v>
      </c>
      <c r="AL169" s="85" t="s">
        <v>5207</v>
      </c>
      <c r="AM169" s="79" t="s">
        <v>6328</v>
      </c>
      <c r="AN169" s="79" t="b">
        <v>0</v>
      </c>
      <c r="AO169" s="85" t="s">
        <v>5207</v>
      </c>
      <c r="AP169" s="79" t="s">
        <v>176</v>
      </c>
      <c r="AQ169" s="79">
        <v>0</v>
      </c>
      <c r="AR169" s="79">
        <v>0</v>
      </c>
      <c r="AS169" s="79"/>
      <c r="AT169" s="79"/>
      <c r="AU169" s="79"/>
      <c r="AV169" s="79"/>
      <c r="AW169" s="79"/>
      <c r="AX169" s="79"/>
      <c r="AY169" s="79"/>
      <c r="AZ169" s="79"/>
      <c r="BA169">
        <v>1</v>
      </c>
      <c r="BB169" s="78" t="str">
        <f>REPLACE(INDEX(GroupVertices[Group], MATCH(Edges[[#This Row],[Vertex 1]],GroupVertices[Vertex],0)),1,1,"")</f>
        <v>8</v>
      </c>
      <c r="BC169" s="78" t="str">
        <f>REPLACE(INDEX(GroupVertices[Group], MATCH(Edges[[#This Row],[Vertex 2]],GroupVertices[Vertex],0)),1,1,"")</f>
        <v>8</v>
      </c>
      <c r="BD169" s="48">
        <v>1</v>
      </c>
      <c r="BE169" s="49">
        <v>5.882352941176471</v>
      </c>
      <c r="BF169" s="48">
        <v>0</v>
      </c>
      <c r="BG169" s="49">
        <v>0</v>
      </c>
      <c r="BH169" s="48">
        <v>0</v>
      </c>
      <c r="BI169" s="49">
        <v>0</v>
      </c>
      <c r="BJ169" s="48">
        <v>16</v>
      </c>
      <c r="BK169" s="49">
        <v>94.117647058823536</v>
      </c>
      <c r="BL169" s="48">
        <v>17</v>
      </c>
    </row>
    <row r="170" spans="1:64" x14ac:dyDescent="0.25">
      <c r="A170" s="64" t="s">
        <v>313</v>
      </c>
      <c r="B170" s="64" t="s">
        <v>323</v>
      </c>
      <c r="C170" s="65" t="s">
        <v>15839</v>
      </c>
      <c r="D170" s="66">
        <v>3</v>
      </c>
      <c r="E170" s="67" t="s">
        <v>132</v>
      </c>
      <c r="F170" s="68">
        <v>35</v>
      </c>
      <c r="G170" s="65"/>
      <c r="H170" s="69"/>
      <c r="I170" s="70"/>
      <c r="J170" s="70"/>
      <c r="K170" s="34" t="s">
        <v>65</v>
      </c>
      <c r="L170" s="77">
        <v>170</v>
      </c>
      <c r="M170" s="77"/>
      <c r="N170" s="72"/>
      <c r="O170" s="79" t="s">
        <v>999</v>
      </c>
      <c r="P170" s="81">
        <v>43166.690763888888</v>
      </c>
      <c r="Q170" s="79" t="s">
        <v>1052</v>
      </c>
      <c r="R170" s="83" t="s">
        <v>2024</v>
      </c>
      <c r="S170" s="79" t="s">
        <v>2522</v>
      </c>
      <c r="T170" s="79" t="s">
        <v>2687</v>
      </c>
      <c r="U170" s="79"/>
      <c r="V170" s="83" t="s">
        <v>3550</v>
      </c>
      <c r="W170" s="81">
        <v>43166.690763888888</v>
      </c>
      <c r="X170" s="83" t="s">
        <v>3987</v>
      </c>
      <c r="Y170" s="79"/>
      <c r="Z170" s="79"/>
      <c r="AA170" s="85" t="s">
        <v>5195</v>
      </c>
      <c r="AB170" s="79"/>
      <c r="AC170" s="79" t="b">
        <v>0</v>
      </c>
      <c r="AD170" s="79">
        <v>0</v>
      </c>
      <c r="AE170" s="85" t="s">
        <v>6296</v>
      </c>
      <c r="AF170" s="79" t="b">
        <v>0</v>
      </c>
      <c r="AG170" s="79" t="s">
        <v>6304</v>
      </c>
      <c r="AH170" s="79"/>
      <c r="AI170" s="85" t="s">
        <v>6296</v>
      </c>
      <c r="AJ170" s="79" t="b">
        <v>0</v>
      </c>
      <c r="AK170" s="79">
        <v>232</v>
      </c>
      <c r="AL170" s="85" t="s">
        <v>5207</v>
      </c>
      <c r="AM170" s="79" t="s">
        <v>6328</v>
      </c>
      <c r="AN170" s="79" t="b">
        <v>0</v>
      </c>
      <c r="AO170" s="85" t="s">
        <v>5207</v>
      </c>
      <c r="AP170" s="79" t="s">
        <v>176</v>
      </c>
      <c r="AQ170" s="79">
        <v>0</v>
      </c>
      <c r="AR170" s="79">
        <v>0</v>
      </c>
      <c r="AS170" s="79"/>
      <c r="AT170" s="79"/>
      <c r="AU170" s="79"/>
      <c r="AV170" s="79"/>
      <c r="AW170" s="79"/>
      <c r="AX170" s="79"/>
      <c r="AY170" s="79"/>
      <c r="AZ170" s="79"/>
      <c r="BA170">
        <v>1</v>
      </c>
      <c r="BB170" s="78" t="str">
        <f>REPLACE(INDEX(GroupVertices[Group], MATCH(Edges[[#This Row],[Vertex 1]],GroupVertices[Vertex],0)),1,1,"")</f>
        <v>8</v>
      </c>
      <c r="BC170" s="78" t="str">
        <f>REPLACE(INDEX(GroupVertices[Group], MATCH(Edges[[#This Row],[Vertex 2]],GroupVertices[Vertex],0)),1,1,"")</f>
        <v>8</v>
      </c>
      <c r="BD170" s="48">
        <v>1</v>
      </c>
      <c r="BE170" s="49">
        <v>5.882352941176471</v>
      </c>
      <c r="BF170" s="48">
        <v>0</v>
      </c>
      <c r="BG170" s="49">
        <v>0</v>
      </c>
      <c r="BH170" s="48">
        <v>0</v>
      </c>
      <c r="BI170" s="49">
        <v>0</v>
      </c>
      <c r="BJ170" s="48">
        <v>16</v>
      </c>
      <c r="BK170" s="49">
        <v>94.117647058823536</v>
      </c>
      <c r="BL170" s="48">
        <v>17</v>
      </c>
    </row>
    <row r="171" spans="1:64" x14ac:dyDescent="0.25">
      <c r="A171" s="64" t="s">
        <v>314</v>
      </c>
      <c r="B171" s="64" t="s">
        <v>314</v>
      </c>
      <c r="C171" s="65" t="s">
        <v>15840</v>
      </c>
      <c r="D171" s="66">
        <v>3.5</v>
      </c>
      <c r="E171" s="67" t="s">
        <v>136</v>
      </c>
      <c r="F171" s="68">
        <v>33.357142857142854</v>
      </c>
      <c r="G171" s="65"/>
      <c r="H171" s="69"/>
      <c r="I171" s="70"/>
      <c r="J171" s="70"/>
      <c r="K171" s="34" t="s">
        <v>65</v>
      </c>
      <c r="L171" s="77">
        <v>171</v>
      </c>
      <c r="M171" s="77"/>
      <c r="N171" s="72"/>
      <c r="O171" s="79" t="s">
        <v>176</v>
      </c>
      <c r="P171" s="81">
        <v>43165.691701388889</v>
      </c>
      <c r="Q171" s="79" t="s">
        <v>1081</v>
      </c>
      <c r="R171" s="83" t="s">
        <v>2042</v>
      </c>
      <c r="S171" s="79" t="s">
        <v>2530</v>
      </c>
      <c r="T171" s="79" t="s">
        <v>731</v>
      </c>
      <c r="U171" s="83" t="s">
        <v>3183</v>
      </c>
      <c r="V171" s="83" t="s">
        <v>3183</v>
      </c>
      <c r="W171" s="81">
        <v>43165.691701388889</v>
      </c>
      <c r="X171" s="83" t="s">
        <v>3988</v>
      </c>
      <c r="Y171" s="79"/>
      <c r="Z171" s="79"/>
      <c r="AA171" s="85" t="s">
        <v>5196</v>
      </c>
      <c r="AB171" s="79"/>
      <c r="AC171" s="79" t="b">
        <v>0</v>
      </c>
      <c r="AD171" s="79">
        <v>0</v>
      </c>
      <c r="AE171" s="85" t="s">
        <v>6296</v>
      </c>
      <c r="AF171" s="79" t="b">
        <v>0</v>
      </c>
      <c r="AG171" s="79" t="s">
        <v>6304</v>
      </c>
      <c r="AH171" s="79"/>
      <c r="AI171" s="85" t="s">
        <v>6296</v>
      </c>
      <c r="AJ171" s="79" t="b">
        <v>0</v>
      </c>
      <c r="AK171" s="79">
        <v>0</v>
      </c>
      <c r="AL171" s="85" t="s">
        <v>6296</v>
      </c>
      <c r="AM171" s="79" t="s">
        <v>6330</v>
      </c>
      <c r="AN171" s="79" t="b">
        <v>0</v>
      </c>
      <c r="AO171" s="85" t="s">
        <v>5196</v>
      </c>
      <c r="AP171" s="79" t="s">
        <v>176</v>
      </c>
      <c r="AQ171" s="79">
        <v>0</v>
      </c>
      <c r="AR171" s="79">
        <v>0</v>
      </c>
      <c r="AS171" s="79"/>
      <c r="AT171" s="79"/>
      <c r="AU171" s="79"/>
      <c r="AV171" s="79"/>
      <c r="AW171" s="79"/>
      <c r="AX171" s="79"/>
      <c r="AY171" s="79"/>
      <c r="AZ171" s="79"/>
      <c r="BA171">
        <v>2</v>
      </c>
      <c r="BB171" s="78" t="str">
        <f>REPLACE(INDEX(GroupVertices[Group], MATCH(Edges[[#This Row],[Vertex 1]],GroupVertices[Vertex],0)),1,1,"")</f>
        <v>1</v>
      </c>
      <c r="BC171" s="78" t="str">
        <f>REPLACE(INDEX(GroupVertices[Group], MATCH(Edges[[#This Row],[Vertex 2]],GroupVertices[Vertex],0)),1,1,"")</f>
        <v>1</v>
      </c>
      <c r="BD171" s="48">
        <v>0</v>
      </c>
      <c r="BE171" s="49">
        <v>0</v>
      </c>
      <c r="BF171" s="48">
        <v>0</v>
      </c>
      <c r="BG171" s="49">
        <v>0</v>
      </c>
      <c r="BH171" s="48">
        <v>0</v>
      </c>
      <c r="BI171" s="49">
        <v>0</v>
      </c>
      <c r="BJ171" s="48">
        <v>7</v>
      </c>
      <c r="BK171" s="49">
        <v>100</v>
      </c>
      <c r="BL171" s="48">
        <v>7</v>
      </c>
    </row>
    <row r="172" spans="1:64" x14ac:dyDescent="0.25">
      <c r="A172" s="64" t="s">
        <v>314</v>
      </c>
      <c r="B172" s="64" t="s">
        <v>314</v>
      </c>
      <c r="C172" s="65" t="s">
        <v>15840</v>
      </c>
      <c r="D172" s="66">
        <v>3.5</v>
      </c>
      <c r="E172" s="67" t="s">
        <v>136</v>
      </c>
      <c r="F172" s="68">
        <v>33.357142857142854</v>
      </c>
      <c r="G172" s="65"/>
      <c r="H172" s="69"/>
      <c r="I172" s="70"/>
      <c r="J172" s="70"/>
      <c r="K172" s="34" t="s">
        <v>65</v>
      </c>
      <c r="L172" s="77">
        <v>172</v>
      </c>
      <c r="M172" s="77"/>
      <c r="N172" s="72"/>
      <c r="O172" s="79" t="s">
        <v>176</v>
      </c>
      <c r="P172" s="81">
        <v>43166.691793981481</v>
      </c>
      <c r="Q172" s="79" t="s">
        <v>1082</v>
      </c>
      <c r="R172" s="83" t="s">
        <v>2043</v>
      </c>
      <c r="S172" s="79" t="s">
        <v>2530</v>
      </c>
      <c r="T172" s="79" t="s">
        <v>731</v>
      </c>
      <c r="U172" s="83" t="s">
        <v>3184</v>
      </c>
      <c r="V172" s="83" t="s">
        <v>3184</v>
      </c>
      <c r="W172" s="81">
        <v>43166.691793981481</v>
      </c>
      <c r="X172" s="83" t="s">
        <v>3989</v>
      </c>
      <c r="Y172" s="79"/>
      <c r="Z172" s="79"/>
      <c r="AA172" s="85" t="s">
        <v>5197</v>
      </c>
      <c r="AB172" s="79"/>
      <c r="AC172" s="79" t="b">
        <v>0</v>
      </c>
      <c r="AD172" s="79">
        <v>0</v>
      </c>
      <c r="AE172" s="85" t="s">
        <v>6296</v>
      </c>
      <c r="AF172" s="79" t="b">
        <v>0</v>
      </c>
      <c r="AG172" s="79" t="s">
        <v>6304</v>
      </c>
      <c r="AH172" s="79"/>
      <c r="AI172" s="85" t="s">
        <v>6296</v>
      </c>
      <c r="AJ172" s="79" t="b">
        <v>0</v>
      </c>
      <c r="AK172" s="79">
        <v>0</v>
      </c>
      <c r="AL172" s="85" t="s">
        <v>6296</v>
      </c>
      <c r="AM172" s="79" t="s">
        <v>6330</v>
      </c>
      <c r="AN172" s="79" t="b">
        <v>0</v>
      </c>
      <c r="AO172" s="85" t="s">
        <v>5197</v>
      </c>
      <c r="AP172" s="79" t="s">
        <v>176</v>
      </c>
      <c r="AQ172" s="79">
        <v>0</v>
      </c>
      <c r="AR172" s="79">
        <v>0</v>
      </c>
      <c r="AS172" s="79"/>
      <c r="AT172" s="79"/>
      <c r="AU172" s="79"/>
      <c r="AV172" s="79"/>
      <c r="AW172" s="79"/>
      <c r="AX172" s="79"/>
      <c r="AY172" s="79"/>
      <c r="AZ172" s="79"/>
      <c r="BA172">
        <v>2</v>
      </c>
      <c r="BB172" s="78" t="str">
        <f>REPLACE(INDEX(GroupVertices[Group], MATCH(Edges[[#This Row],[Vertex 1]],GroupVertices[Vertex],0)),1,1,"")</f>
        <v>1</v>
      </c>
      <c r="BC172" s="78" t="str">
        <f>REPLACE(INDEX(GroupVertices[Group], MATCH(Edges[[#This Row],[Vertex 2]],GroupVertices[Vertex],0)),1,1,"")</f>
        <v>1</v>
      </c>
      <c r="BD172" s="48">
        <v>0</v>
      </c>
      <c r="BE172" s="49">
        <v>0</v>
      </c>
      <c r="BF172" s="48">
        <v>0</v>
      </c>
      <c r="BG172" s="49">
        <v>0</v>
      </c>
      <c r="BH172" s="48">
        <v>0</v>
      </c>
      <c r="BI172" s="49">
        <v>0</v>
      </c>
      <c r="BJ172" s="48">
        <v>11</v>
      </c>
      <c r="BK172" s="49">
        <v>100</v>
      </c>
      <c r="BL172" s="48">
        <v>11</v>
      </c>
    </row>
    <row r="173" spans="1:64" x14ac:dyDescent="0.25">
      <c r="A173" s="64" t="s">
        <v>315</v>
      </c>
      <c r="B173" s="64" t="s">
        <v>320</v>
      </c>
      <c r="C173" s="65" t="s">
        <v>15839</v>
      </c>
      <c r="D173" s="66">
        <v>3</v>
      </c>
      <c r="E173" s="67" t="s">
        <v>132</v>
      </c>
      <c r="F173" s="68">
        <v>35</v>
      </c>
      <c r="G173" s="65"/>
      <c r="H173" s="69"/>
      <c r="I173" s="70"/>
      <c r="J173" s="70"/>
      <c r="K173" s="34" t="s">
        <v>65</v>
      </c>
      <c r="L173" s="77">
        <v>173</v>
      </c>
      <c r="M173" s="77"/>
      <c r="N173" s="72"/>
      <c r="O173" s="79" t="s">
        <v>999</v>
      </c>
      <c r="P173" s="81">
        <v>43166.693240740744</v>
      </c>
      <c r="Q173" s="79" t="s">
        <v>1083</v>
      </c>
      <c r="R173" s="79"/>
      <c r="S173" s="79"/>
      <c r="T173" s="79" t="s">
        <v>2660</v>
      </c>
      <c r="U173" s="79"/>
      <c r="V173" s="83" t="s">
        <v>3551</v>
      </c>
      <c r="W173" s="81">
        <v>43166.693240740744</v>
      </c>
      <c r="X173" s="83" t="s">
        <v>3990</v>
      </c>
      <c r="Y173" s="79"/>
      <c r="Z173" s="79"/>
      <c r="AA173" s="85" t="s">
        <v>5198</v>
      </c>
      <c r="AB173" s="79"/>
      <c r="AC173" s="79" t="b">
        <v>0</v>
      </c>
      <c r="AD173" s="79">
        <v>0</v>
      </c>
      <c r="AE173" s="85" t="s">
        <v>6296</v>
      </c>
      <c r="AF173" s="79" t="b">
        <v>0</v>
      </c>
      <c r="AG173" s="79" t="s">
        <v>6304</v>
      </c>
      <c r="AH173" s="79"/>
      <c r="AI173" s="85" t="s">
        <v>6296</v>
      </c>
      <c r="AJ173" s="79" t="b">
        <v>0</v>
      </c>
      <c r="AK173" s="79">
        <v>23</v>
      </c>
      <c r="AL173" s="85" t="s">
        <v>5203</v>
      </c>
      <c r="AM173" s="79" t="s">
        <v>6328</v>
      </c>
      <c r="AN173" s="79" t="b">
        <v>0</v>
      </c>
      <c r="AO173" s="85" t="s">
        <v>5203</v>
      </c>
      <c r="AP173" s="79" t="s">
        <v>176</v>
      </c>
      <c r="AQ173" s="79">
        <v>0</v>
      </c>
      <c r="AR173" s="79">
        <v>0</v>
      </c>
      <c r="AS173" s="79"/>
      <c r="AT173" s="79"/>
      <c r="AU173" s="79"/>
      <c r="AV173" s="79"/>
      <c r="AW173" s="79"/>
      <c r="AX173" s="79"/>
      <c r="AY173" s="79"/>
      <c r="AZ173" s="79"/>
      <c r="BA173">
        <v>1</v>
      </c>
      <c r="BB173" s="78" t="str">
        <f>REPLACE(INDEX(GroupVertices[Group], MATCH(Edges[[#This Row],[Vertex 1]],GroupVertices[Vertex],0)),1,1,"")</f>
        <v>29</v>
      </c>
      <c r="BC173" s="78" t="str">
        <f>REPLACE(INDEX(GroupVertices[Group], MATCH(Edges[[#This Row],[Vertex 2]],GroupVertices[Vertex],0)),1,1,"")</f>
        <v>29</v>
      </c>
      <c r="BD173" s="48">
        <v>0</v>
      </c>
      <c r="BE173" s="49">
        <v>0</v>
      </c>
      <c r="BF173" s="48">
        <v>0</v>
      </c>
      <c r="BG173" s="49">
        <v>0</v>
      </c>
      <c r="BH173" s="48">
        <v>0</v>
      </c>
      <c r="BI173" s="49">
        <v>0</v>
      </c>
      <c r="BJ173" s="48">
        <v>13</v>
      </c>
      <c r="BK173" s="49">
        <v>100</v>
      </c>
      <c r="BL173" s="48">
        <v>13</v>
      </c>
    </row>
    <row r="174" spans="1:64" x14ac:dyDescent="0.25">
      <c r="A174" s="64" t="s">
        <v>316</v>
      </c>
      <c r="B174" s="64" t="s">
        <v>316</v>
      </c>
      <c r="C174" s="65" t="s">
        <v>15839</v>
      </c>
      <c r="D174" s="66">
        <v>3</v>
      </c>
      <c r="E174" s="67" t="s">
        <v>132</v>
      </c>
      <c r="F174" s="68">
        <v>35</v>
      </c>
      <c r="G174" s="65"/>
      <c r="H174" s="69"/>
      <c r="I174" s="70"/>
      <c r="J174" s="70"/>
      <c r="K174" s="34" t="s">
        <v>65</v>
      </c>
      <c r="L174" s="77">
        <v>174</v>
      </c>
      <c r="M174" s="77"/>
      <c r="N174" s="72"/>
      <c r="O174" s="79" t="s">
        <v>176</v>
      </c>
      <c r="P174" s="81">
        <v>43126.486435185187</v>
      </c>
      <c r="Q174" s="79" t="s">
        <v>1084</v>
      </c>
      <c r="R174" s="79"/>
      <c r="S174" s="79"/>
      <c r="T174" s="79" t="s">
        <v>731</v>
      </c>
      <c r="U174" s="83" t="s">
        <v>3185</v>
      </c>
      <c r="V174" s="83" t="s">
        <v>3185</v>
      </c>
      <c r="W174" s="81">
        <v>43126.486435185187</v>
      </c>
      <c r="X174" s="83" t="s">
        <v>3991</v>
      </c>
      <c r="Y174" s="79"/>
      <c r="Z174" s="79"/>
      <c r="AA174" s="85" t="s">
        <v>5199</v>
      </c>
      <c r="AB174" s="79"/>
      <c r="AC174" s="79" t="b">
        <v>0</v>
      </c>
      <c r="AD174" s="79">
        <v>57</v>
      </c>
      <c r="AE174" s="85" t="s">
        <v>6296</v>
      </c>
      <c r="AF174" s="79" t="b">
        <v>0</v>
      </c>
      <c r="AG174" s="79" t="s">
        <v>6304</v>
      </c>
      <c r="AH174" s="79"/>
      <c r="AI174" s="85" t="s">
        <v>6296</v>
      </c>
      <c r="AJ174" s="79" t="b">
        <v>0</v>
      </c>
      <c r="AK174" s="79">
        <v>36</v>
      </c>
      <c r="AL174" s="85" t="s">
        <v>6296</v>
      </c>
      <c r="AM174" s="79" t="s">
        <v>6328</v>
      </c>
      <c r="AN174" s="79" t="b">
        <v>0</v>
      </c>
      <c r="AO174" s="85" t="s">
        <v>5199</v>
      </c>
      <c r="AP174" s="79" t="s">
        <v>6415</v>
      </c>
      <c r="AQ174" s="79">
        <v>0</v>
      </c>
      <c r="AR174" s="79">
        <v>0</v>
      </c>
      <c r="AS174" s="79"/>
      <c r="AT174" s="79"/>
      <c r="AU174" s="79"/>
      <c r="AV174" s="79"/>
      <c r="AW174" s="79"/>
      <c r="AX174" s="79"/>
      <c r="AY174" s="79"/>
      <c r="AZ174" s="79"/>
      <c r="BA174">
        <v>1</v>
      </c>
      <c r="BB174" s="78" t="str">
        <f>REPLACE(INDEX(GroupVertices[Group], MATCH(Edges[[#This Row],[Vertex 1]],GroupVertices[Vertex],0)),1,1,"")</f>
        <v>95</v>
      </c>
      <c r="BC174" s="78" t="str">
        <f>REPLACE(INDEX(GroupVertices[Group], MATCH(Edges[[#This Row],[Vertex 2]],GroupVertices[Vertex],0)),1,1,"")</f>
        <v>95</v>
      </c>
      <c r="BD174" s="48">
        <v>2</v>
      </c>
      <c r="BE174" s="49">
        <v>4.3478260869565215</v>
      </c>
      <c r="BF174" s="48">
        <v>0</v>
      </c>
      <c r="BG174" s="49">
        <v>0</v>
      </c>
      <c r="BH174" s="48">
        <v>0</v>
      </c>
      <c r="BI174" s="49">
        <v>0</v>
      </c>
      <c r="BJ174" s="48">
        <v>44</v>
      </c>
      <c r="BK174" s="49">
        <v>95.652173913043484</v>
      </c>
      <c r="BL174" s="48">
        <v>46</v>
      </c>
    </row>
    <row r="175" spans="1:64" x14ac:dyDescent="0.25">
      <c r="A175" s="64" t="s">
        <v>317</v>
      </c>
      <c r="B175" s="64" t="s">
        <v>316</v>
      </c>
      <c r="C175" s="65" t="s">
        <v>15839</v>
      </c>
      <c r="D175" s="66">
        <v>3</v>
      </c>
      <c r="E175" s="67" t="s">
        <v>132</v>
      </c>
      <c r="F175" s="68">
        <v>35</v>
      </c>
      <c r="G175" s="65"/>
      <c r="H175" s="69"/>
      <c r="I175" s="70"/>
      <c r="J175" s="70"/>
      <c r="K175" s="34" t="s">
        <v>65</v>
      </c>
      <c r="L175" s="77">
        <v>175</v>
      </c>
      <c r="M175" s="77"/>
      <c r="N175" s="72"/>
      <c r="O175" s="79" t="s">
        <v>999</v>
      </c>
      <c r="P175" s="81">
        <v>43166.693425925929</v>
      </c>
      <c r="Q175" s="79" t="s">
        <v>1085</v>
      </c>
      <c r="R175" s="79"/>
      <c r="S175" s="79"/>
      <c r="T175" s="79"/>
      <c r="U175" s="79"/>
      <c r="V175" s="83" t="s">
        <v>3552</v>
      </c>
      <c r="W175" s="81">
        <v>43166.693425925929</v>
      </c>
      <c r="X175" s="83" t="s">
        <v>3992</v>
      </c>
      <c r="Y175" s="79"/>
      <c r="Z175" s="79"/>
      <c r="AA175" s="85" t="s">
        <v>5200</v>
      </c>
      <c r="AB175" s="79"/>
      <c r="AC175" s="79" t="b">
        <v>0</v>
      </c>
      <c r="AD175" s="79">
        <v>0</v>
      </c>
      <c r="AE175" s="85" t="s">
        <v>6296</v>
      </c>
      <c r="AF175" s="79" t="b">
        <v>0</v>
      </c>
      <c r="AG175" s="79" t="s">
        <v>6304</v>
      </c>
      <c r="AH175" s="79"/>
      <c r="AI175" s="85" t="s">
        <v>6296</v>
      </c>
      <c r="AJ175" s="79" t="b">
        <v>0</v>
      </c>
      <c r="AK175" s="79">
        <v>36</v>
      </c>
      <c r="AL175" s="85" t="s">
        <v>5199</v>
      </c>
      <c r="AM175" s="79" t="s">
        <v>6333</v>
      </c>
      <c r="AN175" s="79" t="b">
        <v>0</v>
      </c>
      <c r="AO175" s="85" t="s">
        <v>5199</v>
      </c>
      <c r="AP175" s="79" t="s">
        <v>176</v>
      </c>
      <c r="AQ175" s="79">
        <v>0</v>
      </c>
      <c r="AR175" s="79">
        <v>0</v>
      </c>
      <c r="AS175" s="79"/>
      <c r="AT175" s="79"/>
      <c r="AU175" s="79"/>
      <c r="AV175" s="79"/>
      <c r="AW175" s="79"/>
      <c r="AX175" s="79"/>
      <c r="AY175" s="79"/>
      <c r="AZ175" s="79"/>
      <c r="BA175">
        <v>1</v>
      </c>
      <c r="BB175" s="78" t="str">
        <f>REPLACE(INDEX(GroupVertices[Group], MATCH(Edges[[#This Row],[Vertex 1]],GroupVertices[Vertex],0)),1,1,"")</f>
        <v>95</v>
      </c>
      <c r="BC175" s="78" t="str">
        <f>REPLACE(INDEX(GroupVertices[Group], MATCH(Edges[[#This Row],[Vertex 2]],GroupVertices[Vertex],0)),1,1,"")</f>
        <v>95</v>
      </c>
      <c r="BD175" s="48">
        <v>0</v>
      </c>
      <c r="BE175" s="49">
        <v>0</v>
      </c>
      <c r="BF175" s="48">
        <v>0</v>
      </c>
      <c r="BG175" s="49">
        <v>0</v>
      </c>
      <c r="BH175" s="48">
        <v>0</v>
      </c>
      <c r="BI175" s="49">
        <v>0</v>
      </c>
      <c r="BJ175" s="48">
        <v>22</v>
      </c>
      <c r="BK175" s="49">
        <v>100</v>
      </c>
      <c r="BL175" s="48">
        <v>22</v>
      </c>
    </row>
    <row r="176" spans="1:64" x14ac:dyDescent="0.25">
      <c r="A176" s="64" t="s">
        <v>318</v>
      </c>
      <c r="B176" s="64" t="s">
        <v>318</v>
      </c>
      <c r="C176" s="65" t="s">
        <v>15839</v>
      </c>
      <c r="D176" s="66">
        <v>3</v>
      </c>
      <c r="E176" s="67" t="s">
        <v>132</v>
      </c>
      <c r="F176" s="68">
        <v>35</v>
      </c>
      <c r="G176" s="65"/>
      <c r="H176" s="69"/>
      <c r="I176" s="70"/>
      <c r="J176" s="70"/>
      <c r="K176" s="34" t="s">
        <v>65</v>
      </c>
      <c r="L176" s="77">
        <v>176</v>
      </c>
      <c r="M176" s="77"/>
      <c r="N176" s="72"/>
      <c r="O176" s="79" t="s">
        <v>176</v>
      </c>
      <c r="P176" s="81">
        <v>43166.562627314815</v>
      </c>
      <c r="Q176" s="79" t="s">
        <v>1086</v>
      </c>
      <c r="R176" s="79"/>
      <c r="S176" s="79"/>
      <c r="T176" s="79" t="s">
        <v>2659</v>
      </c>
      <c r="U176" s="83" t="s">
        <v>3186</v>
      </c>
      <c r="V176" s="83" t="s">
        <v>3186</v>
      </c>
      <c r="W176" s="81">
        <v>43166.562627314815</v>
      </c>
      <c r="X176" s="83" t="s">
        <v>3993</v>
      </c>
      <c r="Y176" s="79"/>
      <c r="Z176" s="79"/>
      <c r="AA176" s="85" t="s">
        <v>5201</v>
      </c>
      <c r="AB176" s="79"/>
      <c r="AC176" s="79" t="b">
        <v>0</v>
      </c>
      <c r="AD176" s="79">
        <v>3</v>
      </c>
      <c r="AE176" s="85" t="s">
        <v>6296</v>
      </c>
      <c r="AF176" s="79" t="b">
        <v>0</v>
      </c>
      <c r="AG176" s="79" t="s">
        <v>6304</v>
      </c>
      <c r="AH176" s="79"/>
      <c r="AI176" s="85" t="s">
        <v>6296</v>
      </c>
      <c r="AJ176" s="79" t="b">
        <v>0</v>
      </c>
      <c r="AK176" s="79">
        <v>4</v>
      </c>
      <c r="AL176" s="85" t="s">
        <v>6296</v>
      </c>
      <c r="AM176" s="79" t="s">
        <v>6353</v>
      </c>
      <c r="AN176" s="79" t="b">
        <v>0</v>
      </c>
      <c r="AO176" s="85" t="s">
        <v>5201</v>
      </c>
      <c r="AP176" s="79" t="s">
        <v>6415</v>
      </c>
      <c r="AQ176" s="79">
        <v>0</v>
      </c>
      <c r="AR176" s="79">
        <v>0</v>
      </c>
      <c r="AS176" s="79"/>
      <c r="AT176" s="79"/>
      <c r="AU176" s="79"/>
      <c r="AV176" s="79"/>
      <c r="AW176" s="79"/>
      <c r="AX176" s="79"/>
      <c r="AY176" s="79"/>
      <c r="AZ176" s="79"/>
      <c r="BA176">
        <v>1</v>
      </c>
      <c r="BB176" s="78" t="str">
        <f>REPLACE(INDEX(GroupVertices[Group], MATCH(Edges[[#This Row],[Vertex 1]],GroupVertices[Vertex],0)),1,1,"")</f>
        <v>29</v>
      </c>
      <c r="BC176" s="78" t="str">
        <f>REPLACE(INDEX(GroupVertices[Group], MATCH(Edges[[#This Row],[Vertex 2]],GroupVertices[Vertex],0)),1,1,"")</f>
        <v>29</v>
      </c>
      <c r="BD176" s="48">
        <v>0</v>
      </c>
      <c r="BE176" s="49">
        <v>0</v>
      </c>
      <c r="BF176" s="48">
        <v>0</v>
      </c>
      <c r="BG176" s="49">
        <v>0</v>
      </c>
      <c r="BH176" s="48">
        <v>0</v>
      </c>
      <c r="BI176" s="49">
        <v>0</v>
      </c>
      <c r="BJ176" s="48">
        <v>25</v>
      </c>
      <c r="BK176" s="49">
        <v>100</v>
      </c>
      <c r="BL176" s="48">
        <v>25</v>
      </c>
    </row>
    <row r="177" spans="1:64" x14ac:dyDescent="0.25">
      <c r="A177" s="64" t="s">
        <v>319</v>
      </c>
      <c r="B177" s="64" t="s">
        <v>318</v>
      </c>
      <c r="C177" s="65" t="s">
        <v>15839</v>
      </c>
      <c r="D177" s="66">
        <v>3</v>
      </c>
      <c r="E177" s="67" t="s">
        <v>132</v>
      </c>
      <c r="F177" s="68">
        <v>35</v>
      </c>
      <c r="G177" s="65"/>
      <c r="H177" s="69"/>
      <c r="I177" s="70"/>
      <c r="J177" s="70"/>
      <c r="K177" s="34" t="s">
        <v>65</v>
      </c>
      <c r="L177" s="77">
        <v>177</v>
      </c>
      <c r="M177" s="77"/>
      <c r="N177" s="72"/>
      <c r="O177" s="79" t="s">
        <v>999</v>
      </c>
      <c r="P177" s="81">
        <v>43166.654583333337</v>
      </c>
      <c r="Q177" s="79" t="s">
        <v>1051</v>
      </c>
      <c r="R177" s="79"/>
      <c r="S177" s="79"/>
      <c r="T177" s="79" t="s">
        <v>2657</v>
      </c>
      <c r="U177" s="79"/>
      <c r="V177" s="83" t="s">
        <v>3553</v>
      </c>
      <c r="W177" s="81">
        <v>43166.654583333337</v>
      </c>
      <c r="X177" s="83" t="s">
        <v>3994</v>
      </c>
      <c r="Y177" s="79"/>
      <c r="Z177" s="79"/>
      <c r="AA177" s="85" t="s">
        <v>5202</v>
      </c>
      <c r="AB177" s="79"/>
      <c r="AC177" s="79" t="b">
        <v>0</v>
      </c>
      <c r="AD177" s="79">
        <v>0</v>
      </c>
      <c r="AE177" s="85" t="s">
        <v>6296</v>
      </c>
      <c r="AF177" s="79" t="b">
        <v>0</v>
      </c>
      <c r="AG177" s="79" t="s">
        <v>6304</v>
      </c>
      <c r="AH177" s="79"/>
      <c r="AI177" s="85" t="s">
        <v>6296</v>
      </c>
      <c r="AJ177" s="79" t="b">
        <v>0</v>
      </c>
      <c r="AK177" s="79">
        <v>4</v>
      </c>
      <c r="AL177" s="85" t="s">
        <v>5201</v>
      </c>
      <c r="AM177" s="79" t="s">
        <v>6354</v>
      </c>
      <c r="AN177" s="79" t="b">
        <v>0</v>
      </c>
      <c r="AO177" s="85" t="s">
        <v>5201</v>
      </c>
      <c r="AP177" s="79" t="s">
        <v>176</v>
      </c>
      <c r="AQ177" s="79">
        <v>0</v>
      </c>
      <c r="AR177" s="79">
        <v>0</v>
      </c>
      <c r="AS177" s="79"/>
      <c r="AT177" s="79"/>
      <c r="AU177" s="79"/>
      <c r="AV177" s="79"/>
      <c r="AW177" s="79"/>
      <c r="AX177" s="79"/>
      <c r="AY177" s="79"/>
      <c r="AZ177" s="79"/>
      <c r="BA177">
        <v>1</v>
      </c>
      <c r="BB177" s="78" t="str">
        <f>REPLACE(INDEX(GroupVertices[Group], MATCH(Edges[[#This Row],[Vertex 1]],GroupVertices[Vertex],0)),1,1,"")</f>
        <v>29</v>
      </c>
      <c r="BC177" s="78" t="str">
        <f>REPLACE(INDEX(GroupVertices[Group], MATCH(Edges[[#This Row],[Vertex 2]],GroupVertices[Vertex],0)),1,1,"")</f>
        <v>29</v>
      </c>
      <c r="BD177" s="48">
        <v>0</v>
      </c>
      <c r="BE177" s="49">
        <v>0</v>
      </c>
      <c r="BF177" s="48">
        <v>0</v>
      </c>
      <c r="BG177" s="49">
        <v>0</v>
      </c>
      <c r="BH177" s="48">
        <v>0</v>
      </c>
      <c r="BI177" s="49">
        <v>0</v>
      </c>
      <c r="BJ177" s="48">
        <v>13</v>
      </c>
      <c r="BK177" s="49">
        <v>100</v>
      </c>
      <c r="BL177" s="48">
        <v>13</v>
      </c>
    </row>
    <row r="178" spans="1:64" x14ac:dyDescent="0.25">
      <c r="A178" s="64" t="s">
        <v>320</v>
      </c>
      <c r="B178" s="64" t="s">
        <v>320</v>
      </c>
      <c r="C178" s="65" t="s">
        <v>15839</v>
      </c>
      <c r="D178" s="66">
        <v>3</v>
      </c>
      <c r="E178" s="67" t="s">
        <v>132</v>
      </c>
      <c r="F178" s="68">
        <v>35</v>
      </c>
      <c r="G178" s="65"/>
      <c r="H178" s="69"/>
      <c r="I178" s="70"/>
      <c r="J178" s="70"/>
      <c r="K178" s="34" t="s">
        <v>65</v>
      </c>
      <c r="L178" s="77">
        <v>178</v>
      </c>
      <c r="M178" s="77"/>
      <c r="N178" s="72"/>
      <c r="O178" s="79" t="s">
        <v>176</v>
      </c>
      <c r="P178" s="81">
        <v>43164.587511574071</v>
      </c>
      <c r="Q178" s="79" t="s">
        <v>1087</v>
      </c>
      <c r="R178" s="79"/>
      <c r="S178" s="79"/>
      <c r="T178" s="79" t="s">
        <v>2659</v>
      </c>
      <c r="U178" s="83" t="s">
        <v>3187</v>
      </c>
      <c r="V178" s="83" t="s">
        <v>3187</v>
      </c>
      <c r="W178" s="81">
        <v>43164.587511574071</v>
      </c>
      <c r="X178" s="83" t="s">
        <v>3995</v>
      </c>
      <c r="Y178" s="79"/>
      <c r="Z178" s="79"/>
      <c r="AA178" s="85" t="s">
        <v>5203</v>
      </c>
      <c r="AB178" s="79"/>
      <c r="AC178" s="79" t="b">
        <v>0</v>
      </c>
      <c r="AD178" s="79">
        <v>35</v>
      </c>
      <c r="AE178" s="85" t="s">
        <v>6296</v>
      </c>
      <c r="AF178" s="79" t="b">
        <v>0</v>
      </c>
      <c r="AG178" s="79" t="s">
        <v>6304</v>
      </c>
      <c r="AH178" s="79"/>
      <c r="AI178" s="85" t="s">
        <v>6296</v>
      </c>
      <c r="AJ178" s="79" t="b">
        <v>0</v>
      </c>
      <c r="AK178" s="79">
        <v>23</v>
      </c>
      <c r="AL178" s="85" t="s">
        <v>6296</v>
      </c>
      <c r="AM178" s="79" t="s">
        <v>6333</v>
      </c>
      <c r="AN178" s="79" t="b">
        <v>0</v>
      </c>
      <c r="AO178" s="85" t="s">
        <v>5203</v>
      </c>
      <c r="AP178" s="79" t="s">
        <v>6415</v>
      </c>
      <c r="AQ178" s="79">
        <v>0</v>
      </c>
      <c r="AR178" s="79">
        <v>0</v>
      </c>
      <c r="AS178" s="79"/>
      <c r="AT178" s="79"/>
      <c r="AU178" s="79"/>
      <c r="AV178" s="79"/>
      <c r="AW178" s="79"/>
      <c r="AX178" s="79"/>
      <c r="AY178" s="79"/>
      <c r="AZ178" s="79"/>
      <c r="BA178">
        <v>1</v>
      </c>
      <c r="BB178" s="78" t="str">
        <f>REPLACE(INDEX(GroupVertices[Group], MATCH(Edges[[#This Row],[Vertex 1]],GroupVertices[Vertex],0)),1,1,"")</f>
        <v>29</v>
      </c>
      <c r="BC178" s="78" t="str">
        <f>REPLACE(INDEX(GroupVertices[Group], MATCH(Edges[[#This Row],[Vertex 2]],GroupVertices[Vertex],0)),1,1,"")</f>
        <v>29</v>
      </c>
      <c r="BD178" s="48">
        <v>0</v>
      </c>
      <c r="BE178" s="49">
        <v>0</v>
      </c>
      <c r="BF178" s="48">
        <v>0</v>
      </c>
      <c r="BG178" s="49">
        <v>0</v>
      </c>
      <c r="BH178" s="48">
        <v>0</v>
      </c>
      <c r="BI178" s="49">
        <v>0</v>
      </c>
      <c r="BJ178" s="48">
        <v>25</v>
      </c>
      <c r="BK178" s="49">
        <v>100</v>
      </c>
      <c r="BL178" s="48">
        <v>25</v>
      </c>
    </row>
    <row r="179" spans="1:64" x14ac:dyDescent="0.25">
      <c r="A179" s="64" t="s">
        <v>319</v>
      </c>
      <c r="B179" s="64" t="s">
        <v>320</v>
      </c>
      <c r="C179" s="65" t="s">
        <v>15839</v>
      </c>
      <c r="D179" s="66">
        <v>3</v>
      </c>
      <c r="E179" s="67" t="s">
        <v>132</v>
      </c>
      <c r="F179" s="68">
        <v>35</v>
      </c>
      <c r="G179" s="65"/>
      <c r="H179" s="69"/>
      <c r="I179" s="70"/>
      <c r="J179" s="70"/>
      <c r="K179" s="34" t="s">
        <v>65</v>
      </c>
      <c r="L179" s="77">
        <v>179</v>
      </c>
      <c r="M179" s="77"/>
      <c r="N179" s="72"/>
      <c r="O179" s="79" t="s">
        <v>999</v>
      </c>
      <c r="P179" s="81">
        <v>43166.693483796298</v>
      </c>
      <c r="Q179" s="79" t="s">
        <v>1083</v>
      </c>
      <c r="R179" s="79"/>
      <c r="S179" s="79"/>
      <c r="T179" s="79" t="s">
        <v>2660</v>
      </c>
      <c r="U179" s="79"/>
      <c r="V179" s="83" t="s">
        <v>3553</v>
      </c>
      <c r="W179" s="81">
        <v>43166.693483796298</v>
      </c>
      <c r="X179" s="83" t="s">
        <v>3996</v>
      </c>
      <c r="Y179" s="79"/>
      <c r="Z179" s="79"/>
      <c r="AA179" s="85" t="s">
        <v>5204</v>
      </c>
      <c r="AB179" s="79"/>
      <c r="AC179" s="79" t="b">
        <v>0</v>
      </c>
      <c r="AD179" s="79">
        <v>0</v>
      </c>
      <c r="AE179" s="85" t="s">
        <v>6296</v>
      </c>
      <c r="AF179" s="79" t="b">
        <v>0</v>
      </c>
      <c r="AG179" s="79" t="s">
        <v>6304</v>
      </c>
      <c r="AH179" s="79"/>
      <c r="AI179" s="85" t="s">
        <v>6296</v>
      </c>
      <c r="AJ179" s="79" t="b">
        <v>0</v>
      </c>
      <c r="AK179" s="79">
        <v>23</v>
      </c>
      <c r="AL179" s="85" t="s">
        <v>5203</v>
      </c>
      <c r="AM179" s="79" t="s">
        <v>6354</v>
      </c>
      <c r="AN179" s="79" t="b">
        <v>0</v>
      </c>
      <c r="AO179" s="85" t="s">
        <v>5203</v>
      </c>
      <c r="AP179" s="79" t="s">
        <v>176</v>
      </c>
      <c r="AQ179" s="79">
        <v>0</v>
      </c>
      <c r="AR179" s="79">
        <v>0</v>
      </c>
      <c r="AS179" s="79"/>
      <c r="AT179" s="79"/>
      <c r="AU179" s="79"/>
      <c r="AV179" s="79"/>
      <c r="AW179" s="79"/>
      <c r="AX179" s="79"/>
      <c r="AY179" s="79"/>
      <c r="AZ179" s="79"/>
      <c r="BA179">
        <v>1</v>
      </c>
      <c r="BB179" s="78" t="str">
        <f>REPLACE(INDEX(GroupVertices[Group], MATCH(Edges[[#This Row],[Vertex 1]],GroupVertices[Vertex],0)),1,1,"")</f>
        <v>29</v>
      </c>
      <c r="BC179" s="78" t="str">
        <f>REPLACE(INDEX(GroupVertices[Group], MATCH(Edges[[#This Row],[Vertex 2]],GroupVertices[Vertex],0)),1,1,"")</f>
        <v>29</v>
      </c>
      <c r="BD179" s="48">
        <v>0</v>
      </c>
      <c r="BE179" s="49">
        <v>0</v>
      </c>
      <c r="BF179" s="48">
        <v>0</v>
      </c>
      <c r="BG179" s="49">
        <v>0</v>
      </c>
      <c r="BH179" s="48">
        <v>0</v>
      </c>
      <c r="BI179" s="49">
        <v>0</v>
      </c>
      <c r="BJ179" s="48">
        <v>13</v>
      </c>
      <c r="BK179" s="49">
        <v>100</v>
      </c>
      <c r="BL179" s="48">
        <v>13</v>
      </c>
    </row>
    <row r="180" spans="1:64" x14ac:dyDescent="0.25">
      <c r="A180" s="64" t="s">
        <v>321</v>
      </c>
      <c r="B180" s="64" t="s">
        <v>323</v>
      </c>
      <c r="C180" s="65" t="s">
        <v>15839</v>
      </c>
      <c r="D180" s="66">
        <v>3</v>
      </c>
      <c r="E180" s="67" t="s">
        <v>132</v>
      </c>
      <c r="F180" s="68">
        <v>35</v>
      </c>
      <c r="G180" s="65"/>
      <c r="H180" s="69"/>
      <c r="I180" s="70"/>
      <c r="J180" s="70"/>
      <c r="K180" s="34" t="s">
        <v>65</v>
      </c>
      <c r="L180" s="77">
        <v>180</v>
      </c>
      <c r="M180" s="77"/>
      <c r="N180" s="72"/>
      <c r="O180" s="79" t="s">
        <v>999</v>
      </c>
      <c r="P180" s="81">
        <v>43166.693807870368</v>
      </c>
      <c r="Q180" s="79" t="s">
        <v>1052</v>
      </c>
      <c r="R180" s="83" t="s">
        <v>2024</v>
      </c>
      <c r="S180" s="79" t="s">
        <v>2522</v>
      </c>
      <c r="T180" s="79" t="s">
        <v>2687</v>
      </c>
      <c r="U180" s="79"/>
      <c r="V180" s="83" t="s">
        <v>3554</v>
      </c>
      <c r="W180" s="81">
        <v>43166.693807870368</v>
      </c>
      <c r="X180" s="83" t="s">
        <v>3997</v>
      </c>
      <c r="Y180" s="79"/>
      <c r="Z180" s="79"/>
      <c r="AA180" s="85" t="s">
        <v>5205</v>
      </c>
      <c r="AB180" s="79"/>
      <c r="AC180" s="79" t="b">
        <v>0</v>
      </c>
      <c r="AD180" s="79">
        <v>0</v>
      </c>
      <c r="AE180" s="85" t="s">
        <v>6296</v>
      </c>
      <c r="AF180" s="79" t="b">
        <v>0</v>
      </c>
      <c r="AG180" s="79" t="s">
        <v>6304</v>
      </c>
      <c r="AH180" s="79"/>
      <c r="AI180" s="85" t="s">
        <v>6296</v>
      </c>
      <c r="AJ180" s="79" t="b">
        <v>0</v>
      </c>
      <c r="AK180" s="79">
        <v>232</v>
      </c>
      <c r="AL180" s="85" t="s">
        <v>5207</v>
      </c>
      <c r="AM180" s="79" t="s">
        <v>6328</v>
      </c>
      <c r="AN180" s="79" t="b">
        <v>0</v>
      </c>
      <c r="AO180" s="85" t="s">
        <v>5207</v>
      </c>
      <c r="AP180" s="79" t="s">
        <v>176</v>
      </c>
      <c r="AQ180" s="79">
        <v>0</v>
      </c>
      <c r="AR180" s="79">
        <v>0</v>
      </c>
      <c r="AS180" s="79"/>
      <c r="AT180" s="79"/>
      <c r="AU180" s="79"/>
      <c r="AV180" s="79"/>
      <c r="AW180" s="79"/>
      <c r="AX180" s="79"/>
      <c r="AY180" s="79"/>
      <c r="AZ180" s="79"/>
      <c r="BA180">
        <v>1</v>
      </c>
      <c r="BB180" s="78" t="str">
        <f>REPLACE(INDEX(GroupVertices[Group], MATCH(Edges[[#This Row],[Vertex 1]],GroupVertices[Vertex],0)),1,1,"")</f>
        <v>8</v>
      </c>
      <c r="BC180" s="78" t="str">
        <f>REPLACE(INDEX(GroupVertices[Group], MATCH(Edges[[#This Row],[Vertex 2]],GroupVertices[Vertex],0)),1,1,"")</f>
        <v>8</v>
      </c>
      <c r="BD180" s="48">
        <v>1</v>
      </c>
      <c r="BE180" s="49">
        <v>5.882352941176471</v>
      </c>
      <c r="BF180" s="48">
        <v>0</v>
      </c>
      <c r="BG180" s="49">
        <v>0</v>
      </c>
      <c r="BH180" s="48">
        <v>0</v>
      </c>
      <c r="BI180" s="49">
        <v>0</v>
      </c>
      <c r="BJ180" s="48">
        <v>16</v>
      </c>
      <c r="BK180" s="49">
        <v>94.117647058823536</v>
      </c>
      <c r="BL180" s="48">
        <v>17</v>
      </c>
    </row>
    <row r="181" spans="1:64" x14ac:dyDescent="0.25">
      <c r="A181" s="64" t="s">
        <v>322</v>
      </c>
      <c r="B181" s="64" t="s">
        <v>833</v>
      </c>
      <c r="C181" s="65" t="s">
        <v>15839</v>
      </c>
      <c r="D181" s="66">
        <v>3</v>
      </c>
      <c r="E181" s="67" t="s">
        <v>132</v>
      </c>
      <c r="F181" s="68">
        <v>35</v>
      </c>
      <c r="G181" s="65"/>
      <c r="H181" s="69"/>
      <c r="I181" s="70"/>
      <c r="J181" s="70"/>
      <c r="K181" s="34" t="s">
        <v>65</v>
      </c>
      <c r="L181" s="77">
        <v>181</v>
      </c>
      <c r="M181" s="77"/>
      <c r="N181" s="72"/>
      <c r="O181" s="79" t="s">
        <v>999</v>
      </c>
      <c r="P181" s="81">
        <v>43166.694467592592</v>
      </c>
      <c r="Q181" s="79" t="s">
        <v>1088</v>
      </c>
      <c r="R181" s="83" t="s">
        <v>2044</v>
      </c>
      <c r="S181" s="79" t="s">
        <v>2505</v>
      </c>
      <c r="T181" s="79" t="s">
        <v>2707</v>
      </c>
      <c r="U181" s="83" t="s">
        <v>3188</v>
      </c>
      <c r="V181" s="83" t="s">
        <v>3188</v>
      </c>
      <c r="W181" s="81">
        <v>43166.694467592592</v>
      </c>
      <c r="X181" s="83" t="s">
        <v>3998</v>
      </c>
      <c r="Y181" s="79"/>
      <c r="Z181" s="79"/>
      <c r="AA181" s="85" t="s">
        <v>5206</v>
      </c>
      <c r="AB181" s="79"/>
      <c r="AC181" s="79" t="b">
        <v>0</v>
      </c>
      <c r="AD181" s="79">
        <v>0</v>
      </c>
      <c r="AE181" s="85" t="s">
        <v>6296</v>
      </c>
      <c r="AF181" s="79" t="b">
        <v>0</v>
      </c>
      <c r="AG181" s="79" t="s">
        <v>6304</v>
      </c>
      <c r="AH181" s="79"/>
      <c r="AI181" s="85" t="s">
        <v>6296</v>
      </c>
      <c r="AJ181" s="79" t="b">
        <v>0</v>
      </c>
      <c r="AK181" s="79">
        <v>0</v>
      </c>
      <c r="AL181" s="85" t="s">
        <v>6296</v>
      </c>
      <c r="AM181" s="79" t="s">
        <v>6330</v>
      </c>
      <c r="AN181" s="79" t="b">
        <v>0</v>
      </c>
      <c r="AO181" s="85" t="s">
        <v>5206</v>
      </c>
      <c r="AP181" s="79" t="s">
        <v>176</v>
      </c>
      <c r="AQ181" s="79">
        <v>0</v>
      </c>
      <c r="AR181" s="79">
        <v>0</v>
      </c>
      <c r="AS181" s="79"/>
      <c r="AT181" s="79"/>
      <c r="AU181" s="79"/>
      <c r="AV181" s="79"/>
      <c r="AW181" s="79"/>
      <c r="AX181" s="79"/>
      <c r="AY181" s="79"/>
      <c r="AZ181" s="79"/>
      <c r="BA181">
        <v>1</v>
      </c>
      <c r="BB181" s="78" t="str">
        <f>REPLACE(INDEX(GroupVertices[Group], MATCH(Edges[[#This Row],[Vertex 1]],GroupVertices[Vertex],0)),1,1,"")</f>
        <v>13</v>
      </c>
      <c r="BC181" s="78" t="str">
        <f>REPLACE(INDEX(GroupVertices[Group], MATCH(Edges[[#This Row],[Vertex 2]],GroupVertices[Vertex],0)),1,1,"")</f>
        <v>13</v>
      </c>
      <c r="BD181" s="48"/>
      <c r="BE181" s="49"/>
      <c r="BF181" s="48"/>
      <c r="BG181" s="49"/>
      <c r="BH181" s="48"/>
      <c r="BI181" s="49"/>
      <c r="BJ181" s="48"/>
      <c r="BK181" s="49"/>
      <c r="BL181" s="48"/>
    </row>
    <row r="182" spans="1:64" x14ac:dyDescent="0.25">
      <c r="A182" s="64" t="s">
        <v>322</v>
      </c>
      <c r="B182" s="64" t="s">
        <v>478</v>
      </c>
      <c r="C182" s="65" t="s">
        <v>15839</v>
      </c>
      <c r="D182" s="66">
        <v>3</v>
      </c>
      <c r="E182" s="67" t="s">
        <v>132</v>
      </c>
      <c r="F182" s="68">
        <v>35</v>
      </c>
      <c r="G182" s="65"/>
      <c r="H182" s="69"/>
      <c r="I182" s="70"/>
      <c r="J182" s="70"/>
      <c r="K182" s="34" t="s">
        <v>65</v>
      </c>
      <c r="L182" s="77">
        <v>182</v>
      </c>
      <c r="M182" s="77"/>
      <c r="N182" s="72"/>
      <c r="O182" s="79" t="s">
        <v>999</v>
      </c>
      <c r="P182" s="81">
        <v>43166.694467592592</v>
      </c>
      <c r="Q182" s="79" t="s">
        <v>1088</v>
      </c>
      <c r="R182" s="83" t="s">
        <v>2044</v>
      </c>
      <c r="S182" s="79" t="s">
        <v>2505</v>
      </c>
      <c r="T182" s="79" t="s">
        <v>2707</v>
      </c>
      <c r="U182" s="83" t="s">
        <v>3188</v>
      </c>
      <c r="V182" s="83" t="s">
        <v>3188</v>
      </c>
      <c r="W182" s="81">
        <v>43166.694467592592</v>
      </c>
      <c r="X182" s="83" t="s">
        <v>3998</v>
      </c>
      <c r="Y182" s="79"/>
      <c r="Z182" s="79"/>
      <c r="AA182" s="85" t="s">
        <v>5206</v>
      </c>
      <c r="AB182" s="79"/>
      <c r="AC182" s="79" t="b">
        <v>0</v>
      </c>
      <c r="AD182" s="79">
        <v>0</v>
      </c>
      <c r="AE182" s="85" t="s">
        <v>6296</v>
      </c>
      <c r="AF182" s="79" t="b">
        <v>0</v>
      </c>
      <c r="AG182" s="79" t="s">
        <v>6304</v>
      </c>
      <c r="AH182" s="79"/>
      <c r="AI182" s="85" t="s">
        <v>6296</v>
      </c>
      <c r="AJ182" s="79" t="b">
        <v>0</v>
      </c>
      <c r="AK182" s="79">
        <v>0</v>
      </c>
      <c r="AL182" s="85" t="s">
        <v>6296</v>
      </c>
      <c r="AM182" s="79" t="s">
        <v>6330</v>
      </c>
      <c r="AN182" s="79" t="b">
        <v>0</v>
      </c>
      <c r="AO182" s="85" t="s">
        <v>5206</v>
      </c>
      <c r="AP182" s="79" t="s">
        <v>176</v>
      </c>
      <c r="AQ182" s="79">
        <v>0</v>
      </c>
      <c r="AR182" s="79">
        <v>0</v>
      </c>
      <c r="AS182" s="79"/>
      <c r="AT182" s="79"/>
      <c r="AU182" s="79"/>
      <c r="AV182" s="79"/>
      <c r="AW182" s="79"/>
      <c r="AX182" s="79"/>
      <c r="AY182" s="79"/>
      <c r="AZ182" s="79"/>
      <c r="BA182">
        <v>1</v>
      </c>
      <c r="BB182" s="78" t="str">
        <f>REPLACE(INDEX(GroupVertices[Group], MATCH(Edges[[#This Row],[Vertex 1]],GroupVertices[Vertex],0)),1,1,"")</f>
        <v>13</v>
      </c>
      <c r="BC182" s="78" t="str">
        <f>REPLACE(INDEX(GroupVertices[Group], MATCH(Edges[[#This Row],[Vertex 2]],GroupVertices[Vertex],0)),1,1,"")</f>
        <v>13</v>
      </c>
      <c r="BD182" s="48">
        <v>1</v>
      </c>
      <c r="BE182" s="49">
        <v>6.25</v>
      </c>
      <c r="BF182" s="48">
        <v>0</v>
      </c>
      <c r="BG182" s="49">
        <v>0</v>
      </c>
      <c r="BH182" s="48">
        <v>0</v>
      </c>
      <c r="BI182" s="49">
        <v>0</v>
      </c>
      <c r="BJ182" s="48">
        <v>15</v>
      </c>
      <c r="BK182" s="49">
        <v>93.75</v>
      </c>
      <c r="BL182" s="48">
        <v>16</v>
      </c>
    </row>
    <row r="183" spans="1:64" x14ac:dyDescent="0.25">
      <c r="A183" s="64" t="s">
        <v>323</v>
      </c>
      <c r="B183" s="64" t="s">
        <v>323</v>
      </c>
      <c r="C183" s="65" t="s">
        <v>15839</v>
      </c>
      <c r="D183" s="66">
        <v>3</v>
      </c>
      <c r="E183" s="67" t="s">
        <v>132</v>
      </c>
      <c r="F183" s="68">
        <v>35</v>
      </c>
      <c r="G183" s="65"/>
      <c r="H183" s="69"/>
      <c r="I183" s="70"/>
      <c r="J183" s="70"/>
      <c r="K183" s="34" t="s">
        <v>65</v>
      </c>
      <c r="L183" s="77">
        <v>183</v>
      </c>
      <c r="M183" s="77"/>
      <c r="N183" s="72"/>
      <c r="O183" s="79" t="s">
        <v>176</v>
      </c>
      <c r="P183" s="81">
        <v>43166.293900462966</v>
      </c>
      <c r="Q183" s="79" t="s">
        <v>1089</v>
      </c>
      <c r="R183" s="83" t="s">
        <v>2024</v>
      </c>
      <c r="S183" s="79" t="s">
        <v>2522</v>
      </c>
      <c r="T183" s="79" t="s">
        <v>2708</v>
      </c>
      <c r="U183" s="83" t="s">
        <v>3189</v>
      </c>
      <c r="V183" s="83" t="s">
        <v>3189</v>
      </c>
      <c r="W183" s="81">
        <v>43166.293900462966</v>
      </c>
      <c r="X183" s="83" t="s">
        <v>3999</v>
      </c>
      <c r="Y183" s="79"/>
      <c r="Z183" s="79"/>
      <c r="AA183" s="85" t="s">
        <v>5207</v>
      </c>
      <c r="AB183" s="79"/>
      <c r="AC183" s="79" t="b">
        <v>0</v>
      </c>
      <c r="AD183" s="79">
        <v>229</v>
      </c>
      <c r="AE183" s="85" t="s">
        <v>6296</v>
      </c>
      <c r="AF183" s="79" t="b">
        <v>0</v>
      </c>
      <c r="AG183" s="79" t="s">
        <v>6304</v>
      </c>
      <c r="AH183" s="79"/>
      <c r="AI183" s="85" t="s">
        <v>6296</v>
      </c>
      <c r="AJ183" s="79" t="b">
        <v>0</v>
      </c>
      <c r="AK183" s="79">
        <v>232</v>
      </c>
      <c r="AL183" s="85" t="s">
        <v>6296</v>
      </c>
      <c r="AM183" s="79" t="s">
        <v>6328</v>
      </c>
      <c r="AN183" s="79" t="b">
        <v>0</v>
      </c>
      <c r="AO183" s="85" t="s">
        <v>5207</v>
      </c>
      <c r="AP183" s="79" t="s">
        <v>6415</v>
      </c>
      <c r="AQ183" s="79">
        <v>0</v>
      </c>
      <c r="AR183" s="79">
        <v>0</v>
      </c>
      <c r="AS183" s="79"/>
      <c r="AT183" s="79"/>
      <c r="AU183" s="79"/>
      <c r="AV183" s="79"/>
      <c r="AW183" s="79"/>
      <c r="AX183" s="79"/>
      <c r="AY183" s="79"/>
      <c r="AZ183" s="79"/>
      <c r="BA183">
        <v>1</v>
      </c>
      <c r="BB183" s="78" t="str">
        <f>REPLACE(INDEX(GroupVertices[Group], MATCH(Edges[[#This Row],[Vertex 1]],GroupVertices[Vertex],0)),1,1,"")</f>
        <v>8</v>
      </c>
      <c r="BC183" s="78" t="str">
        <f>REPLACE(INDEX(GroupVertices[Group], MATCH(Edges[[#This Row],[Vertex 2]],GroupVertices[Vertex],0)),1,1,"")</f>
        <v>8</v>
      </c>
      <c r="BD183" s="48">
        <v>4</v>
      </c>
      <c r="BE183" s="49">
        <v>12.903225806451612</v>
      </c>
      <c r="BF183" s="48">
        <v>0</v>
      </c>
      <c r="BG183" s="49">
        <v>0</v>
      </c>
      <c r="BH183" s="48">
        <v>0</v>
      </c>
      <c r="BI183" s="49">
        <v>0</v>
      </c>
      <c r="BJ183" s="48">
        <v>27</v>
      </c>
      <c r="BK183" s="49">
        <v>87.096774193548384</v>
      </c>
      <c r="BL183" s="48">
        <v>31</v>
      </c>
    </row>
    <row r="184" spans="1:64" x14ac:dyDescent="0.25">
      <c r="A184" s="64" t="s">
        <v>324</v>
      </c>
      <c r="B184" s="64" t="s">
        <v>323</v>
      </c>
      <c r="C184" s="65" t="s">
        <v>15839</v>
      </c>
      <c r="D184" s="66">
        <v>3</v>
      </c>
      <c r="E184" s="67" t="s">
        <v>132</v>
      </c>
      <c r="F184" s="68">
        <v>35</v>
      </c>
      <c r="G184" s="65"/>
      <c r="H184" s="69"/>
      <c r="I184" s="70"/>
      <c r="J184" s="70"/>
      <c r="K184" s="34" t="s">
        <v>65</v>
      </c>
      <c r="L184" s="77">
        <v>184</v>
      </c>
      <c r="M184" s="77"/>
      <c r="N184" s="72"/>
      <c r="O184" s="79" t="s">
        <v>999</v>
      </c>
      <c r="P184" s="81">
        <v>43166.695057870369</v>
      </c>
      <c r="Q184" s="79" t="s">
        <v>1052</v>
      </c>
      <c r="R184" s="83" t="s">
        <v>2024</v>
      </c>
      <c r="S184" s="79" t="s">
        <v>2522</v>
      </c>
      <c r="T184" s="79" t="s">
        <v>2687</v>
      </c>
      <c r="U184" s="79"/>
      <c r="V184" s="83" t="s">
        <v>3522</v>
      </c>
      <c r="W184" s="81">
        <v>43166.695057870369</v>
      </c>
      <c r="X184" s="83" t="s">
        <v>4000</v>
      </c>
      <c r="Y184" s="79"/>
      <c r="Z184" s="79"/>
      <c r="AA184" s="85" t="s">
        <v>5208</v>
      </c>
      <c r="AB184" s="79"/>
      <c r="AC184" s="79" t="b">
        <v>0</v>
      </c>
      <c r="AD184" s="79">
        <v>0</v>
      </c>
      <c r="AE184" s="85" t="s">
        <v>6296</v>
      </c>
      <c r="AF184" s="79" t="b">
        <v>0</v>
      </c>
      <c r="AG184" s="79" t="s">
        <v>6304</v>
      </c>
      <c r="AH184" s="79"/>
      <c r="AI184" s="85" t="s">
        <v>6296</v>
      </c>
      <c r="AJ184" s="79" t="b">
        <v>0</v>
      </c>
      <c r="AK184" s="79">
        <v>232</v>
      </c>
      <c r="AL184" s="85" t="s">
        <v>5207</v>
      </c>
      <c r="AM184" s="79" t="s">
        <v>6328</v>
      </c>
      <c r="AN184" s="79" t="b">
        <v>0</v>
      </c>
      <c r="AO184" s="85" t="s">
        <v>5207</v>
      </c>
      <c r="AP184" s="79" t="s">
        <v>176</v>
      </c>
      <c r="AQ184" s="79">
        <v>0</v>
      </c>
      <c r="AR184" s="79">
        <v>0</v>
      </c>
      <c r="AS184" s="79"/>
      <c r="AT184" s="79"/>
      <c r="AU184" s="79"/>
      <c r="AV184" s="79"/>
      <c r="AW184" s="79"/>
      <c r="AX184" s="79"/>
      <c r="AY184" s="79"/>
      <c r="AZ184" s="79"/>
      <c r="BA184">
        <v>1</v>
      </c>
      <c r="BB184" s="78" t="str">
        <f>REPLACE(INDEX(GroupVertices[Group], MATCH(Edges[[#This Row],[Vertex 1]],GroupVertices[Vertex],0)),1,1,"")</f>
        <v>8</v>
      </c>
      <c r="BC184" s="78" t="str">
        <f>REPLACE(INDEX(GroupVertices[Group], MATCH(Edges[[#This Row],[Vertex 2]],GroupVertices[Vertex],0)),1,1,"")</f>
        <v>8</v>
      </c>
      <c r="BD184" s="48">
        <v>1</v>
      </c>
      <c r="BE184" s="49">
        <v>5.882352941176471</v>
      </c>
      <c r="BF184" s="48">
        <v>0</v>
      </c>
      <c r="BG184" s="49">
        <v>0</v>
      </c>
      <c r="BH184" s="48">
        <v>0</v>
      </c>
      <c r="BI184" s="49">
        <v>0</v>
      </c>
      <c r="BJ184" s="48">
        <v>16</v>
      </c>
      <c r="BK184" s="49">
        <v>94.117647058823536</v>
      </c>
      <c r="BL184" s="48">
        <v>17</v>
      </c>
    </row>
    <row r="185" spans="1:64" x14ac:dyDescent="0.25">
      <c r="A185" s="64" t="s">
        <v>325</v>
      </c>
      <c r="B185" s="64" t="s">
        <v>834</v>
      </c>
      <c r="C185" s="65" t="s">
        <v>15839</v>
      </c>
      <c r="D185" s="66">
        <v>3</v>
      </c>
      <c r="E185" s="67" t="s">
        <v>132</v>
      </c>
      <c r="F185" s="68">
        <v>35</v>
      </c>
      <c r="G185" s="65"/>
      <c r="H185" s="69"/>
      <c r="I185" s="70"/>
      <c r="J185" s="70"/>
      <c r="K185" s="34" t="s">
        <v>65</v>
      </c>
      <c r="L185" s="77">
        <v>185</v>
      </c>
      <c r="M185" s="77"/>
      <c r="N185" s="72"/>
      <c r="O185" s="79" t="s">
        <v>999</v>
      </c>
      <c r="P185" s="81">
        <v>43166.675370370373</v>
      </c>
      <c r="Q185" s="79" t="s">
        <v>1090</v>
      </c>
      <c r="R185" s="83" t="s">
        <v>2045</v>
      </c>
      <c r="S185" s="79" t="s">
        <v>2531</v>
      </c>
      <c r="T185" s="79" t="s">
        <v>2709</v>
      </c>
      <c r="U185" s="79"/>
      <c r="V185" s="83" t="s">
        <v>3555</v>
      </c>
      <c r="W185" s="81">
        <v>43166.675370370373</v>
      </c>
      <c r="X185" s="83" t="s">
        <v>4001</v>
      </c>
      <c r="Y185" s="79"/>
      <c r="Z185" s="79"/>
      <c r="AA185" s="85" t="s">
        <v>5209</v>
      </c>
      <c r="AB185" s="79"/>
      <c r="AC185" s="79" t="b">
        <v>0</v>
      </c>
      <c r="AD185" s="79">
        <v>1</v>
      </c>
      <c r="AE185" s="85" t="s">
        <v>6296</v>
      </c>
      <c r="AF185" s="79" t="b">
        <v>0</v>
      </c>
      <c r="AG185" s="79" t="s">
        <v>6304</v>
      </c>
      <c r="AH185" s="79"/>
      <c r="AI185" s="85" t="s">
        <v>6296</v>
      </c>
      <c r="AJ185" s="79" t="b">
        <v>0</v>
      </c>
      <c r="AK185" s="79">
        <v>0</v>
      </c>
      <c r="AL185" s="85" t="s">
        <v>6296</v>
      </c>
      <c r="AM185" s="79" t="s">
        <v>6355</v>
      </c>
      <c r="AN185" s="79" t="b">
        <v>0</v>
      </c>
      <c r="AO185" s="85" t="s">
        <v>5209</v>
      </c>
      <c r="AP185" s="79" t="s">
        <v>176</v>
      </c>
      <c r="AQ185" s="79">
        <v>0</v>
      </c>
      <c r="AR185" s="79">
        <v>0</v>
      </c>
      <c r="AS185" s="79"/>
      <c r="AT185" s="79"/>
      <c r="AU185" s="79"/>
      <c r="AV185" s="79"/>
      <c r="AW185" s="79"/>
      <c r="AX185" s="79"/>
      <c r="AY185" s="79"/>
      <c r="AZ185" s="79"/>
      <c r="BA185">
        <v>1</v>
      </c>
      <c r="BB185" s="78" t="str">
        <f>REPLACE(INDEX(GroupVertices[Group], MATCH(Edges[[#This Row],[Vertex 1]],GroupVertices[Vertex],0)),1,1,"")</f>
        <v>3</v>
      </c>
      <c r="BC185" s="78" t="str">
        <f>REPLACE(INDEX(GroupVertices[Group], MATCH(Edges[[#This Row],[Vertex 2]],GroupVertices[Vertex],0)),1,1,"")</f>
        <v>3</v>
      </c>
      <c r="BD185" s="48"/>
      <c r="BE185" s="49"/>
      <c r="BF185" s="48"/>
      <c r="BG185" s="49"/>
      <c r="BH185" s="48"/>
      <c r="BI185" s="49"/>
      <c r="BJ185" s="48"/>
      <c r="BK185" s="49"/>
      <c r="BL185" s="48"/>
    </row>
    <row r="186" spans="1:64" x14ac:dyDescent="0.25">
      <c r="A186" s="64" t="s">
        <v>325</v>
      </c>
      <c r="B186" s="64" t="s">
        <v>835</v>
      </c>
      <c r="C186" s="65" t="s">
        <v>15839</v>
      </c>
      <c r="D186" s="66">
        <v>3</v>
      </c>
      <c r="E186" s="67" t="s">
        <v>132</v>
      </c>
      <c r="F186" s="68">
        <v>35</v>
      </c>
      <c r="G186" s="65"/>
      <c r="H186" s="69"/>
      <c r="I186" s="70"/>
      <c r="J186" s="70"/>
      <c r="K186" s="34" t="s">
        <v>65</v>
      </c>
      <c r="L186" s="77">
        <v>186</v>
      </c>
      <c r="M186" s="77"/>
      <c r="N186" s="72"/>
      <c r="O186" s="79" t="s">
        <v>999</v>
      </c>
      <c r="P186" s="81">
        <v>43166.677777777775</v>
      </c>
      <c r="Q186" s="79" t="s">
        <v>1091</v>
      </c>
      <c r="R186" s="83" t="s">
        <v>2045</v>
      </c>
      <c r="S186" s="79" t="s">
        <v>2531</v>
      </c>
      <c r="T186" s="79" t="s">
        <v>2709</v>
      </c>
      <c r="U186" s="79"/>
      <c r="V186" s="83" t="s">
        <v>3555</v>
      </c>
      <c r="W186" s="81">
        <v>43166.677777777775</v>
      </c>
      <c r="X186" s="83" t="s">
        <v>4002</v>
      </c>
      <c r="Y186" s="79"/>
      <c r="Z186" s="79"/>
      <c r="AA186" s="85" t="s">
        <v>5210</v>
      </c>
      <c r="AB186" s="79"/>
      <c r="AC186" s="79" t="b">
        <v>0</v>
      </c>
      <c r="AD186" s="79">
        <v>1</v>
      </c>
      <c r="AE186" s="85" t="s">
        <v>6296</v>
      </c>
      <c r="AF186" s="79" t="b">
        <v>0</v>
      </c>
      <c r="AG186" s="79" t="s">
        <v>6304</v>
      </c>
      <c r="AH186" s="79"/>
      <c r="AI186" s="85" t="s">
        <v>6296</v>
      </c>
      <c r="AJ186" s="79" t="b">
        <v>0</v>
      </c>
      <c r="AK186" s="79">
        <v>0</v>
      </c>
      <c r="AL186" s="85" t="s">
        <v>6296</v>
      </c>
      <c r="AM186" s="79" t="s">
        <v>6355</v>
      </c>
      <c r="AN186" s="79" t="b">
        <v>0</v>
      </c>
      <c r="AO186" s="85" t="s">
        <v>5210</v>
      </c>
      <c r="AP186" s="79" t="s">
        <v>176</v>
      </c>
      <c r="AQ186" s="79">
        <v>0</v>
      </c>
      <c r="AR186" s="79">
        <v>0</v>
      </c>
      <c r="AS186" s="79"/>
      <c r="AT186" s="79"/>
      <c r="AU186" s="79"/>
      <c r="AV186" s="79"/>
      <c r="AW186" s="79"/>
      <c r="AX186" s="79"/>
      <c r="AY186" s="79"/>
      <c r="AZ186" s="79"/>
      <c r="BA186">
        <v>1</v>
      </c>
      <c r="BB186" s="78" t="str">
        <f>REPLACE(INDEX(GroupVertices[Group], MATCH(Edges[[#This Row],[Vertex 1]],GroupVertices[Vertex],0)),1,1,"")</f>
        <v>3</v>
      </c>
      <c r="BC186" s="78" t="str">
        <f>REPLACE(INDEX(GroupVertices[Group], MATCH(Edges[[#This Row],[Vertex 2]],GroupVertices[Vertex],0)),1,1,"")</f>
        <v>3</v>
      </c>
      <c r="BD186" s="48"/>
      <c r="BE186" s="49"/>
      <c r="BF186" s="48"/>
      <c r="BG186" s="49"/>
      <c r="BH186" s="48"/>
      <c r="BI186" s="49"/>
      <c r="BJ186" s="48"/>
      <c r="BK186" s="49"/>
      <c r="BL186" s="48"/>
    </row>
    <row r="187" spans="1:64" x14ac:dyDescent="0.25">
      <c r="A187" s="64" t="s">
        <v>325</v>
      </c>
      <c r="B187" s="64" t="s">
        <v>836</v>
      </c>
      <c r="C187" s="65" t="s">
        <v>15839</v>
      </c>
      <c r="D187" s="66">
        <v>3</v>
      </c>
      <c r="E187" s="67" t="s">
        <v>132</v>
      </c>
      <c r="F187" s="68">
        <v>35</v>
      </c>
      <c r="G187" s="65"/>
      <c r="H187" s="69"/>
      <c r="I187" s="70"/>
      <c r="J187" s="70"/>
      <c r="K187" s="34" t="s">
        <v>65</v>
      </c>
      <c r="L187" s="77">
        <v>187</v>
      </c>
      <c r="M187" s="77"/>
      <c r="N187" s="72"/>
      <c r="O187" s="79" t="s">
        <v>999</v>
      </c>
      <c r="P187" s="81">
        <v>43166.681574074071</v>
      </c>
      <c r="Q187" s="79" t="s">
        <v>1092</v>
      </c>
      <c r="R187" s="83" t="s">
        <v>2045</v>
      </c>
      <c r="S187" s="79" t="s">
        <v>2531</v>
      </c>
      <c r="T187" s="79" t="s">
        <v>2709</v>
      </c>
      <c r="U187" s="79"/>
      <c r="V187" s="83" t="s">
        <v>3555</v>
      </c>
      <c r="W187" s="81">
        <v>43166.681574074071</v>
      </c>
      <c r="X187" s="83" t="s">
        <v>4003</v>
      </c>
      <c r="Y187" s="79"/>
      <c r="Z187" s="79"/>
      <c r="AA187" s="85" t="s">
        <v>5211</v>
      </c>
      <c r="AB187" s="79"/>
      <c r="AC187" s="79" t="b">
        <v>0</v>
      </c>
      <c r="AD187" s="79">
        <v>1</v>
      </c>
      <c r="AE187" s="85" t="s">
        <v>6296</v>
      </c>
      <c r="AF187" s="79" t="b">
        <v>0</v>
      </c>
      <c r="AG187" s="79" t="s">
        <v>6304</v>
      </c>
      <c r="AH187" s="79"/>
      <c r="AI187" s="85" t="s">
        <v>6296</v>
      </c>
      <c r="AJ187" s="79" t="b">
        <v>0</v>
      </c>
      <c r="AK187" s="79">
        <v>0</v>
      </c>
      <c r="AL187" s="85" t="s">
        <v>6296</v>
      </c>
      <c r="AM187" s="79" t="s">
        <v>6355</v>
      </c>
      <c r="AN187" s="79" t="b">
        <v>0</v>
      </c>
      <c r="AO187" s="85" t="s">
        <v>5211</v>
      </c>
      <c r="AP187" s="79" t="s">
        <v>176</v>
      </c>
      <c r="AQ187" s="79">
        <v>0</v>
      </c>
      <c r="AR187" s="79">
        <v>0</v>
      </c>
      <c r="AS187" s="79"/>
      <c r="AT187" s="79"/>
      <c r="AU187" s="79"/>
      <c r="AV187" s="79"/>
      <c r="AW187" s="79"/>
      <c r="AX187" s="79"/>
      <c r="AY187" s="79"/>
      <c r="AZ187" s="79"/>
      <c r="BA187">
        <v>1</v>
      </c>
      <c r="BB187" s="78" t="str">
        <f>REPLACE(INDEX(GroupVertices[Group], MATCH(Edges[[#This Row],[Vertex 1]],GroupVertices[Vertex],0)),1,1,"")</f>
        <v>3</v>
      </c>
      <c r="BC187" s="78" t="str">
        <f>REPLACE(INDEX(GroupVertices[Group], MATCH(Edges[[#This Row],[Vertex 2]],GroupVertices[Vertex],0)),1,1,"")</f>
        <v>3</v>
      </c>
      <c r="BD187" s="48"/>
      <c r="BE187" s="49"/>
      <c r="BF187" s="48"/>
      <c r="BG187" s="49"/>
      <c r="BH187" s="48"/>
      <c r="BI187" s="49"/>
      <c r="BJ187" s="48"/>
      <c r="BK187" s="49"/>
      <c r="BL187" s="48"/>
    </row>
    <row r="188" spans="1:64" x14ac:dyDescent="0.25">
      <c r="A188" s="64" t="s">
        <v>325</v>
      </c>
      <c r="B188" s="64" t="s">
        <v>837</v>
      </c>
      <c r="C188" s="65" t="s">
        <v>15841</v>
      </c>
      <c r="D188" s="66">
        <v>5</v>
      </c>
      <c r="E188" s="67" t="s">
        <v>136</v>
      </c>
      <c r="F188" s="68">
        <v>28.428571428571431</v>
      </c>
      <c r="G188" s="65"/>
      <c r="H188" s="69"/>
      <c r="I188" s="70"/>
      <c r="J188" s="70"/>
      <c r="K188" s="34" t="s">
        <v>65</v>
      </c>
      <c r="L188" s="77">
        <v>188</v>
      </c>
      <c r="M188" s="77"/>
      <c r="N188" s="72"/>
      <c r="O188" s="79" t="s">
        <v>999</v>
      </c>
      <c r="P188" s="81">
        <v>43165.666307870371</v>
      </c>
      <c r="Q188" s="79" t="s">
        <v>1093</v>
      </c>
      <c r="R188" s="83" t="s">
        <v>2046</v>
      </c>
      <c r="S188" s="79" t="s">
        <v>2532</v>
      </c>
      <c r="T188" s="79" t="s">
        <v>2710</v>
      </c>
      <c r="U188" s="79"/>
      <c r="V188" s="83" t="s">
        <v>3555</v>
      </c>
      <c r="W188" s="81">
        <v>43165.666307870371</v>
      </c>
      <c r="X188" s="83" t="s">
        <v>4004</v>
      </c>
      <c r="Y188" s="79"/>
      <c r="Z188" s="79"/>
      <c r="AA188" s="85" t="s">
        <v>5212</v>
      </c>
      <c r="AB188" s="79"/>
      <c r="AC188" s="79" t="b">
        <v>0</v>
      </c>
      <c r="AD188" s="79">
        <v>3</v>
      </c>
      <c r="AE188" s="85" t="s">
        <v>6296</v>
      </c>
      <c r="AF188" s="79" t="b">
        <v>0</v>
      </c>
      <c r="AG188" s="79" t="s">
        <v>6304</v>
      </c>
      <c r="AH188" s="79"/>
      <c r="AI188" s="85" t="s">
        <v>6296</v>
      </c>
      <c r="AJ188" s="79" t="b">
        <v>0</v>
      </c>
      <c r="AK188" s="79">
        <v>1</v>
      </c>
      <c r="AL188" s="85" t="s">
        <v>6296</v>
      </c>
      <c r="AM188" s="79" t="s">
        <v>6355</v>
      </c>
      <c r="AN188" s="79" t="b">
        <v>0</v>
      </c>
      <c r="AO188" s="85" t="s">
        <v>5212</v>
      </c>
      <c r="AP188" s="79" t="s">
        <v>176</v>
      </c>
      <c r="AQ188" s="79">
        <v>0</v>
      </c>
      <c r="AR188" s="79">
        <v>0</v>
      </c>
      <c r="AS188" s="79"/>
      <c r="AT188" s="79"/>
      <c r="AU188" s="79"/>
      <c r="AV188" s="79"/>
      <c r="AW188" s="79"/>
      <c r="AX188" s="79"/>
      <c r="AY188" s="79"/>
      <c r="AZ188" s="79"/>
      <c r="BA188">
        <v>5</v>
      </c>
      <c r="BB188" s="78" t="str">
        <f>REPLACE(INDEX(GroupVertices[Group], MATCH(Edges[[#This Row],[Vertex 1]],GroupVertices[Vertex],0)),1,1,"")</f>
        <v>3</v>
      </c>
      <c r="BC188" s="78" t="str">
        <f>REPLACE(INDEX(GroupVertices[Group], MATCH(Edges[[#This Row],[Vertex 2]],GroupVertices[Vertex],0)),1,1,"")</f>
        <v>3</v>
      </c>
      <c r="BD188" s="48"/>
      <c r="BE188" s="49"/>
      <c r="BF188" s="48"/>
      <c r="BG188" s="49"/>
      <c r="BH188" s="48"/>
      <c r="BI188" s="49"/>
      <c r="BJ188" s="48"/>
      <c r="BK188" s="49"/>
      <c r="BL188" s="48"/>
    </row>
    <row r="189" spans="1:64" x14ac:dyDescent="0.25">
      <c r="A189" s="64" t="s">
        <v>325</v>
      </c>
      <c r="B189" s="64" t="s">
        <v>837</v>
      </c>
      <c r="C189" s="65" t="s">
        <v>15841</v>
      </c>
      <c r="D189" s="66">
        <v>5</v>
      </c>
      <c r="E189" s="67" t="s">
        <v>136</v>
      </c>
      <c r="F189" s="68">
        <v>28.428571428571431</v>
      </c>
      <c r="G189" s="65"/>
      <c r="H189" s="69"/>
      <c r="I189" s="70"/>
      <c r="J189" s="70"/>
      <c r="K189" s="34" t="s">
        <v>65</v>
      </c>
      <c r="L189" s="77">
        <v>189</v>
      </c>
      <c r="M189" s="77"/>
      <c r="N189" s="72"/>
      <c r="O189" s="79" t="s">
        <v>999</v>
      </c>
      <c r="P189" s="81">
        <v>43166.675370370373</v>
      </c>
      <c r="Q189" s="79" t="s">
        <v>1090</v>
      </c>
      <c r="R189" s="83" t="s">
        <v>2045</v>
      </c>
      <c r="S189" s="79" t="s">
        <v>2531</v>
      </c>
      <c r="T189" s="79" t="s">
        <v>2709</v>
      </c>
      <c r="U189" s="79"/>
      <c r="V189" s="83" t="s">
        <v>3555</v>
      </c>
      <c r="W189" s="81">
        <v>43166.675370370373</v>
      </c>
      <c r="X189" s="83" t="s">
        <v>4001</v>
      </c>
      <c r="Y189" s="79"/>
      <c r="Z189" s="79"/>
      <c r="AA189" s="85" t="s">
        <v>5209</v>
      </c>
      <c r="AB189" s="79"/>
      <c r="AC189" s="79" t="b">
        <v>0</v>
      </c>
      <c r="AD189" s="79">
        <v>1</v>
      </c>
      <c r="AE189" s="85" t="s">
        <v>6296</v>
      </c>
      <c r="AF189" s="79" t="b">
        <v>0</v>
      </c>
      <c r="AG189" s="79" t="s">
        <v>6304</v>
      </c>
      <c r="AH189" s="79"/>
      <c r="AI189" s="85" t="s">
        <v>6296</v>
      </c>
      <c r="AJ189" s="79" t="b">
        <v>0</v>
      </c>
      <c r="AK189" s="79">
        <v>0</v>
      </c>
      <c r="AL189" s="85" t="s">
        <v>6296</v>
      </c>
      <c r="AM189" s="79" t="s">
        <v>6355</v>
      </c>
      <c r="AN189" s="79" t="b">
        <v>0</v>
      </c>
      <c r="AO189" s="85" t="s">
        <v>5209</v>
      </c>
      <c r="AP189" s="79" t="s">
        <v>176</v>
      </c>
      <c r="AQ189" s="79">
        <v>0</v>
      </c>
      <c r="AR189" s="79">
        <v>0</v>
      </c>
      <c r="AS189" s="79"/>
      <c r="AT189" s="79"/>
      <c r="AU189" s="79"/>
      <c r="AV189" s="79"/>
      <c r="AW189" s="79"/>
      <c r="AX189" s="79"/>
      <c r="AY189" s="79"/>
      <c r="AZ189" s="79"/>
      <c r="BA189">
        <v>5</v>
      </c>
      <c r="BB189" s="78" t="str">
        <f>REPLACE(INDEX(GroupVertices[Group], MATCH(Edges[[#This Row],[Vertex 1]],GroupVertices[Vertex],0)),1,1,"")</f>
        <v>3</v>
      </c>
      <c r="BC189" s="78" t="str">
        <f>REPLACE(INDEX(GroupVertices[Group], MATCH(Edges[[#This Row],[Vertex 2]],GroupVertices[Vertex],0)),1,1,"")</f>
        <v>3</v>
      </c>
      <c r="BD189" s="48"/>
      <c r="BE189" s="49"/>
      <c r="BF189" s="48"/>
      <c r="BG189" s="49"/>
      <c r="BH189" s="48"/>
      <c r="BI189" s="49"/>
      <c r="BJ189" s="48"/>
      <c r="BK189" s="49"/>
      <c r="BL189" s="48"/>
    </row>
    <row r="190" spans="1:64" x14ac:dyDescent="0.25">
      <c r="A190" s="64" t="s">
        <v>325</v>
      </c>
      <c r="B190" s="64" t="s">
        <v>837</v>
      </c>
      <c r="C190" s="65" t="s">
        <v>15841</v>
      </c>
      <c r="D190" s="66">
        <v>5</v>
      </c>
      <c r="E190" s="67" t="s">
        <v>136</v>
      </c>
      <c r="F190" s="68">
        <v>28.428571428571431</v>
      </c>
      <c r="G190" s="65"/>
      <c r="H190" s="69"/>
      <c r="I190" s="70"/>
      <c r="J190" s="70"/>
      <c r="K190" s="34" t="s">
        <v>65</v>
      </c>
      <c r="L190" s="77">
        <v>190</v>
      </c>
      <c r="M190" s="77"/>
      <c r="N190" s="72"/>
      <c r="O190" s="79" t="s">
        <v>999</v>
      </c>
      <c r="P190" s="81">
        <v>43166.681574074071</v>
      </c>
      <c r="Q190" s="79" t="s">
        <v>1092</v>
      </c>
      <c r="R190" s="83" t="s">
        <v>2045</v>
      </c>
      <c r="S190" s="79" t="s">
        <v>2531</v>
      </c>
      <c r="T190" s="79" t="s">
        <v>2709</v>
      </c>
      <c r="U190" s="79"/>
      <c r="V190" s="83" t="s">
        <v>3555</v>
      </c>
      <c r="W190" s="81">
        <v>43166.681574074071</v>
      </c>
      <c r="X190" s="83" t="s">
        <v>4003</v>
      </c>
      <c r="Y190" s="79"/>
      <c r="Z190" s="79"/>
      <c r="AA190" s="85" t="s">
        <v>5211</v>
      </c>
      <c r="AB190" s="79"/>
      <c r="AC190" s="79" t="b">
        <v>0</v>
      </c>
      <c r="AD190" s="79">
        <v>1</v>
      </c>
      <c r="AE190" s="85" t="s">
        <v>6296</v>
      </c>
      <c r="AF190" s="79" t="b">
        <v>0</v>
      </c>
      <c r="AG190" s="79" t="s">
        <v>6304</v>
      </c>
      <c r="AH190" s="79"/>
      <c r="AI190" s="85" t="s">
        <v>6296</v>
      </c>
      <c r="AJ190" s="79" t="b">
        <v>0</v>
      </c>
      <c r="AK190" s="79">
        <v>0</v>
      </c>
      <c r="AL190" s="85" t="s">
        <v>6296</v>
      </c>
      <c r="AM190" s="79" t="s">
        <v>6355</v>
      </c>
      <c r="AN190" s="79" t="b">
        <v>0</v>
      </c>
      <c r="AO190" s="85" t="s">
        <v>5211</v>
      </c>
      <c r="AP190" s="79" t="s">
        <v>176</v>
      </c>
      <c r="AQ190" s="79">
        <v>0</v>
      </c>
      <c r="AR190" s="79">
        <v>0</v>
      </c>
      <c r="AS190" s="79"/>
      <c r="AT190" s="79"/>
      <c r="AU190" s="79"/>
      <c r="AV190" s="79"/>
      <c r="AW190" s="79"/>
      <c r="AX190" s="79"/>
      <c r="AY190" s="79"/>
      <c r="AZ190" s="79"/>
      <c r="BA190">
        <v>5</v>
      </c>
      <c r="BB190" s="78" t="str">
        <f>REPLACE(INDEX(GroupVertices[Group], MATCH(Edges[[#This Row],[Vertex 1]],GroupVertices[Vertex],0)),1,1,"")</f>
        <v>3</v>
      </c>
      <c r="BC190" s="78" t="str">
        <f>REPLACE(INDEX(GroupVertices[Group], MATCH(Edges[[#This Row],[Vertex 2]],GroupVertices[Vertex],0)),1,1,"")</f>
        <v>3</v>
      </c>
      <c r="BD190" s="48"/>
      <c r="BE190" s="49"/>
      <c r="BF190" s="48"/>
      <c r="BG190" s="49"/>
      <c r="BH190" s="48"/>
      <c r="BI190" s="49"/>
      <c r="BJ190" s="48"/>
      <c r="BK190" s="49"/>
      <c r="BL190" s="48"/>
    </row>
    <row r="191" spans="1:64" x14ac:dyDescent="0.25">
      <c r="A191" s="64" t="s">
        <v>325</v>
      </c>
      <c r="B191" s="64" t="s">
        <v>837</v>
      </c>
      <c r="C191" s="65" t="s">
        <v>15841</v>
      </c>
      <c r="D191" s="66">
        <v>5</v>
      </c>
      <c r="E191" s="67" t="s">
        <v>136</v>
      </c>
      <c r="F191" s="68">
        <v>28.428571428571431</v>
      </c>
      <c r="G191" s="65"/>
      <c r="H191" s="69"/>
      <c r="I191" s="70"/>
      <c r="J191" s="70"/>
      <c r="K191" s="34" t="s">
        <v>65</v>
      </c>
      <c r="L191" s="77">
        <v>191</v>
      </c>
      <c r="M191" s="77"/>
      <c r="N191" s="72"/>
      <c r="O191" s="79" t="s">
        <v>999</v>
      </c>
      <c r="P191" s="81">
        <v>43166.691666666666</v>
      </c>
      <c r="Q191" s="79" t="s">
        <v>1094</v>
      </c>
      <c r="R191" s="83" t="s">
        <v>2045</v>
      </c>
      <c r="S191" s="79" t="s">
        <v>2531</v>
      </c>
      <c r="T191" s="79" t="s">
        <v>2710</v>
      </c>
      <c r="U191" s="79"/>
      <c r="V191" s="83" t="s">
        <v>3555</v>
      </c>
      <c r="W191" s="81">
        <v>43166.691666666666</v>
      </c>
      <c r="X191" s="83" t="s">
        <v>4005</v>
      </c>
      <c r="Y191" s="79"/>
      <c r="Z191" s="79"/>
      <c r="AA191" s="85" t="s">
        <v>5213</v>
      </c>
      <c r="AB191" s="79"/>
      <c r="AC191" s="79" t="b">
        <v>0</v>
      </c>
      <c r="AD191" s="79">
        <v>1</v>
      </c>
      <c r="AE191" s="85" t="s">
        <v>6296</v>
      </c>
      <c r="AF191" s="79" t="b">
        <v>0</v>
      </c>
      <c r="AG191" s="79" t="s">
        <v>6304</v>
      </c>
      <c r="AH191" s="79"/>
      <c r="AI191" s="85" t="s">
        <v>6296</v>
      </c>
      <c r="AJ191" s="79" t="b">
        <v>0</v>
      </c>
      <c r="AK191" s="79">
        <v>0</v>
      </c>
      <c r="AL191" s="85" t="s">
        <v>6296</v>
      </c>
      <c r="AM191" s="79" t="s">
        <v>6355</v>
      </c>
      <c r="AN191" s="79" t="b">
        <v>0</v>
      </c>
      <c r="AO191" s="85" t="s">
        <v>5213</v>
      </c>
      <c r="AP191" s="79" t="s">
        <v>176</v>
      </c>
      <c r="AQ191" s="79">
        <v>0</v>
      </c>
      <c r="AR191" s="79">
        <v>0</v>
      </c>
      <c r="AS191" s="79"/>
      <c r="AT191" s="79"/>
      <c r="AU191" s="79"/>
      <c r="AV191" s="79"/>
      <c r="AW191" s="79"/>
      <c r="AX191" s="79"/>
      <c r="AY191" s="79"/>
      <c r="AZ191" s="79"/>
      <c r="BA191">
        <v>5</v>
      </c>
      <c r="BB191" s="78" t="str">
        <f>REPLACE(INDEX(GroupVertices[Group], MATCH(Edges[[#This Row],[Vertex 1]],GroupVertices[Vertex],0)),1,1,"")</f>
        <v>3</v>
      </c>
      <c r="BC191" s="78" t="str">
        <f>REPLACE(INDEX(GroupVertices[Group], MATCH(Edges[[#This Row],[Vertex 2]],GroupVertices[Vertex],0)),1,1,"")</f>
        <v>3</v>
      </c>
      <c r="BD191" s="48"/>
      <c r="BE191" s="49"/>
      <c r="BF191" s="48"/>
      <c r="BG191" s="49"/>
      <c r="BH191" s="48"/>
      <c r="BI191" s="49"/>
      <c r="BJ191" s="48"/>
      <c r="BK191" s="49"/>
      <c r="BL191" s="48"/>
    </row>
    <row r="192" spans="1:64" x14ac:dyDescent="0.25">
      <c r="A192" s="64" t="s">
        <v>325</v>
      </c>
      <c r="B192" s="64" t="s">
        <v>837</v>
      </c>
      <c r="C192" s="65" t="s">
        <v>15841</v>
      </c>
      <c r="D192" s="66">
        <v>5</v>
      </c>
      <c r="E192" s="67" t="s">
        <v>136</v>
      </c>
      <c r="F192" s="68">
        <v>28.428571428571431</v>
      </c>
      <c r="G192" s="65"/>
      <c r="H192" s="69"/>
      <c r="I192" s="70"/>
      <c r="J192" s="70"/>
      <c r="K192" s="34" t="s">
        <v>65</v>
      </c>
      <c r="L192" s="77">
        <v>192</v>
      </c>
      <c r="M192" s="77"/>
      <c r="N192" s="72"/>
      <c r="O192" s="79" t="s">
        <v>999</v>
      </c>
      <c r="P192" s="81">
        <v>43166.692685185182</v>
      </c>
      <c r="Q192" s="79" t="s">
        <v>1095</v>
      </c>
      <c r="R192" s="83" t="s">
        <v>2045</v>
      </c>
      <c r="S192" s="79" t="s">
        <v>2531</v>
      </c>
      <c r="T192" s="79" t="s">
        <v>2710</v>
      </c>
      <c r="U192" s="79"/>
      <c r="V192" s="83" t="s">
        <v>3555</v>
      </c>
      <c r="W192" s="81">
        <v>43166.692685185182</v>
      </c>
      <c r="X192" s="83" t="s">
        <v>4006</v>
      </c>
      <c r="Y192" s="79"/>
      <c r="Z192" s="79"/>
      <c r="AA192" s="85" t="s">
        <v>5214</v>
      </c>
      <c r="AB192" s="79"/>
      <c r="AC192" s="79" t="b">
        <v>0</v>
      </c>
      <c r="AD192" s="79">
        <v>1</v>
      </c>
      <c r="AE192" s="85" t="s">
        <v>6296</v>
      </c>
      <c r="AF192" s="79" t="b">
        <v>0</v>
      </c>
      <c r="AG192" s="79" t="s">
        <v>6304</v>
      </c>
      <c r="AH192" s="79"/>
      <c r="AI192" s="85" t="s">
        <v>6296</v>
      </c>
      <c r="AJ192" s="79" t="b">
        <v>0</v>
      </c>
      <c r="AK192" s="79">
        <v>0</v>
      </c>
      <c r="AL192" s="85" t="s">
        <v>6296</v>
      </c>
      <c r="AM192" s="79" t="s">
        <v>6355</v>
      </c>
      <c r="AN192" s="79" t="b">
        <v>0</v>
      </c>
      <c r="AO192" s="85" t="s">
        <v>5214</v>
      </c>
      <c r="AP192" s="79" t="s">
        <v>176</v>
      </c>
      <c r="AQ192" s="79">
        <v>0</v>
      </c>
      <c r="AR192" s="79">
        <v>0</v>
      </c>
      <c r="AS192" s="79"/>
      <c r="AT192" s="79"/>
      <c r="AU192" s="79"/>
      <c r="AV192" s="79"/>
      <c r="AW192" s="79"/>
      <c r="AX192" s="79"/>
      <c r="AY192" s="79"/>
      <c r="AZ192" s="79"/>
      <c r="BA192">
        <v>5</v>
      </c>
      <c r="BB192" s="78" t="str">
        <f>REPLACE(INDEX(GroupVertices[Group], MATCH(Edges[[#This Row],[Vertex 1]],GroupVertices[Vertex],0)),1,1,"")</f>
        <v>3</v>
      </c>
      <c r="BC192" s="78" t="str">
        <f>REPLACE(INDEX(GroupVertices[Group], MATCH(Edges[[#This Row],[Vertex 2]],GroupVertices[Vertex],0)),1,1,"")</f>
        <v>3</v>
      </c>
      <c r="BD192" s="48"/>
      <c r="BE192" s="49"/>
      <c r="BF192" s="48"/>
      <c r="BG192" s="49"/>
      <c r="BH192" s="48"/>
      <c r="BI192" s="49"/>
      <c r="BJ192" s="48"/>
      <c r="BK192" s="49"/>
      <c r="BL192" s="48"/>
    </row>
    <row r="193" spans="1:64" x14ac:dyDescent="0.25">
      <c r="A193" s="64" t="s">
        <v>325</v>
      </c>
      <c r="B193" s="64" t="s">
        <v>838</v>
      </c>
      <c r="C193" s="65" t="s">
        <v>15842</v>
      </c>
      <c r="D193" s="66">
        <v>5.5</v>
      </c>
      <c r="E193" s="67" t="s">
        <v>136</v>
      </c>
      <c r="F193" s="68">
        <v>26.785714285714285</v>
      </c>
      <c r="G193" s="65"/>
      <c r="H193" s="69"/>
      <c r="I193" s="70"/>
      <c r="J193" s="70"/>
      <c r="K193" s="34" t="s">
        <v>65</v>
      </c>
      <c r="L193" s="77">
        <v>193</v>
      </c>
      <c r="M193" s="77"/>
      <c r="N193" s="72"/>
      <c r="O193" s="79" t="s">
        <v>999</v>
      </c>
      <c r="P193" s="81">
        <v>43166.669108796297</v>
      </c>
      <c r="Q193" s="79" t="s">
        <v>1096</v>
      </c>
      <c r="R193" s="83" t="s">
        <v>2045</v>
      </c>
      <c r="S193" s="79" t="s">
        <v>2531</v>
      </c>
      <c r="T193" s="79" t="s">
        <v>2711</v>
      </c>
      <c r="U193" s="79"/>
      <c r="V193" s="83" t="s">
        <v>3555</v>
      </c>
      <c r="W193" s="81">
        <v>43166.669108796297</v>
      </c>
      <c r="X193" s="83" t="s">
        <v>4007</v>
      </c>
      <c r="Y193" s="79"/>
      <c r="Z193" s="79"/>
      <c r="AA193" s="85" t="s">
        <v>5215</v>
      </c>
      <c r="AB193" s="79"/>
      <c r="AC193" s="79" t="b">
        <v>0</v>
      </c>
      <c r="AD193" s="79">
        <v>0</v>
      </c>
      <c r="AE193" s="85" t="s">
        <v>6296</v>
      </c>
      <c r="AF193" s="79" t="b">
        <v>0</v>
      </c>
      <c r="AG193" s="79" t="s">
        <v>6304</v>
      </c>
      <c r="AH193" s="79"/>
      <c r="AI193" s="85" t="s">
        <v>6296</v>
      </c>
      <c r="AJ193" s="79" t="b">
        <v>0</v>
      </c>
      <c r="AK193" s="79">
        <v>0</v>
      </c>
      <c r="AL193" s="85" t="s">
        <v>6296</v>
      </c>
      <c r="AM193" s="79" t="s">
        <v>6355</v>
      </c>
      <c r="AN193" s="79" t="b">
        <v>0</v>
      </c>
      <c r="AO193" s="85" t="s">
        <v>5215</v>
      </c>
      <c r="AP193" s="79" t="s">
        <v>176</v>
      </c>
      <c r="AQ193" s="79">
        <v>0</v>
      </c>
      <c r="AR193" s="79">
        <v>0</v>
      </c>
      <c r="AS193" s="79"/>
      <c r="AT193" s="79"/>
      <c r="AU193" s="79"/>
      <c r="AV193" s="79"/>
      <c r="AW193" s="79"/>
      <c r="AX193" s="79"/>
      <c r="AY193" s="79"/>
      <c r="AZ193" s="79"/>
      <c r="BA193">
        <v>6</v>
      </c>
      <c r="BB193" s="78" t="str">
        <f>REPLACE(INDEX(GroupVertices[Group], MATCH(Edges[[#This Row],[Vertex 1]],GroupVertices[Vertex],0)),1,1,"")</f>
        <v>3</v>
      </c>
      <c r="BC193" s="78" t="str">
        <f>REPLACE(INDEX(GroupVertices[Group], MATCH(Edges[[#This Row],[Vertex 2]],GroupVertices[Vertex],0)),1,1,"")</f>
        <v>3</v>
      </c>
      <c r="BD193" s="48"/>
      <c r="BE193" s="49"/>
      <c r="BF193" s="48"/>
      <c r="BG193" s="49"/>
      <c r="BH193" s="48"/>
      <c r="BI193" s="49"/>
      <c r="BJ193" s="48"/>
      <c r="BK193" s="49"/>
      <c r="BL193" s="48"/>
    </row>
    <row r="194" spans="1:64" x14ac:dyDescent="0.25">
      <c r="A194" s="64" t="s">
        <v>325</v>
      </c>
      <c r="B194" s="64" t="s">
        <v>838</v>
      </c>
      <c r="C194" s="65" t="s">
        <v>15842</v>
      </c>
      <c r="D194" s="66">
        <v>5.5</v>
      </c>
      <c r="E194" s="67" t="s">
        <v>136</v>
      </c>
      <c r="F194" s="68">
        <v>26.785714285714285</v>
      </c>
      <c r="G194" s="65"/>
      <c r="H194" s="69"/>
      <c r="I194" s="70"/>
      <c r="J194" s="70"/>
      <c r="K194" s="34" t="s">
        <v>65</v>
      </c>
      <c r="L194" s="77">
        <v>194</v>
      </c>
      <c r="M194" s="77"/>
      <c r="N194" s="72"/>
      <c r="O194" s="79" t="s">
        <v>999</v>
      </c>
      <c r="P194" s="81">
        <v>43166.675370370373</v>
      </c>
      <c r="Q194" s="79" t="s">
        <v>1090</v>
      </c>
      <c r="R194" s="83" t="s">
        <v>2045</v>
      </c>
      <c r="S194" s="79" t="s">
        <v>2531</v>
      </c>
      <c r="T194" s="79" t="s">
        <v>2709</v>
      </c>
      <c r="U194" s="79"/>
      <c r="V194" s="83" t="s">
        <v>3555</v>
      </c>
      <c r="W194" s="81">
        <v>43166.675370370373</v>
      </c>
      <c r="X194" s="83" t="s">
        <v>4001</v>
      </c>
      <c r="Y194" s="79"/>
      <c r="Z194" s="79"/>
      <c r="AA194" s="85" t="s">
        <v>5209</v>
      </c>
      <c r="AB194" s="79"/>
      <c r="AC194" s="79" t="b">
        <v>0</v>
      </c>
      <c r="AD194" s="79">
        <v>1</v>
      </c>
      <c r="AE194" s="85" t="s">
        <v>6296</v>
      </c>
      <c r="AF194" s="79" t="b">
        <v>0</v>
      </c>
      <c r="AG194" s="79" t="s">
        <v>6304</v>
      </c>
      <c r="AH194" s="79"/>
      <c r="AI194" s="85" t="s">
        <v>6296</v>
      </c>
      <c r="AJ194" s="79" t="b">
        <v>0</v>
      </c>
      <c r="AK194" s="79">
        <v>0</v>
      </c>
      <c r="AL194" s="85" t="s">
        <v>6296</v>
      </c>
      <c r="AM194" s="79" t="s">
        <v>6355</v>
      </c>
      <c r="AN194" s="79" t="b">
        <v>0</v>
      </c>
      <c r="AO194" s="85" t="s">
        <v>5209</v>
      </c>
      <c r="AP194" s="79" t="s">
        <v>176</v>
      </c>
      <c r="AQ194" s="79">
        <v>0</v>
      </c>
      <c r="AR194" s="79">
        <v>0</v>
      </c>
      <c r="AS194" s="79"/>
      <c r="AT194" s="79"/>
      <c r="AU194" s="79"/>
      <c r="AV194" s="79"/>
      <c r="AW194" s="79"/>
      <c r="AX194" s="79"/>
      <c r="AY194" s="79"/>
      <c r="AZ194" s="79"/>
      <c r="BA194">
        <v>6</v>
      </c>
      <c r="BB194" s="78" t="str">
        <f>REPLACE(INDEX(GroupVertices[Group], MATCH(Edges[[#This Row],[Vertex 1]],GroupVertices[Vertex],0)),1,1,"")</f>
        <v>3</v>
      </c>
      <c r="BC194" s="78" t="str">
        <f>REPLACE(INDEX(GroupVertices[Group], MATCH(Edges[[#This Row],[Vertex 2]],GroupVertices[Vertex],0)),1,1,"")</f>
        <v>3</v>
      </c>
      <c r="BD194" s="48"/>
      <c r="BE194" s="49"/>
      <c r="BF194" s="48"/>
      <c r="BG194" s="49"/>
      <c r="BH194" s="48"/>
      <c r="BI194" s="49"/>
      <c r="BJ194" s="48"/>
      <c r="BK194" s="49"/>
      <c r="BL194" s="48"/>
    </row>
    <row r="195" spans="1:64" x14ac:dyDescent="0.25">
      <c r="A195" s="64" t="s">
        <v>325</v>
      </c>
      <c r="B195" s="64" t="s">
        <v>838</v>
      </c>
      <c r="C195" s="65" t="s">
        <v>15842</v>
      </c>
      <c r="D195" s="66">
        <v>5.5</v>
      </c>
      <c r="E195" s="67" t="s">
        <v>136</v>
      </c>
      <c r="F195" s="68">
        <v>26.785714285714285</v>
      </c>
      <c r="G195" s="65"/>
      <c r="H195" s="69"/>
      <c r="I195" s="70"/>
      <c r="J195" s="70"/>
      <c r="K195" s="34" t="s">
        <v>65</v>
      </c>
      <c r="L195" s="77">
        <v>195</v>
      </c>
      <c r="M195" s="77"/>
      <c r="N195" s="72"/>
      <c r="O195" s="79" t="s">
        <v>999</v>
      </c>
      <c r="P195" s="81">
        <v>43166.677777777775</v>
      </c>
      <c r="Q195" s="79" t="s">
        <v>1091</v>
      </c>
      <c r="R195" s="83" t="s">
        <v>2045</v>
      </c>
      <c r="S195" s="79" t="s">
        <v>2531</v>
      </c>
      <c r="T195" s="79" t="s">
        <v>2709</v>
      </c>
      <c r="U195" s="79"/>
      <c r="V195" s="83" t="s">
        <v>3555</v>
      </c>
      <c r="W195" s="81">
        <v>43166.677777777775</v>
      </c>
      <c r="X195" s="83" t="s">
        <v>4002</v>
      </c>
      <c r="Y195" s="79"/>
      <c r="Z195" s="79"/>
      <c r="AA195" s="85" t="s">
        <v>5210</v>
      </c>
      <c r="AB195" s="79"/>
      <c r="AC195" s="79" t="b">
        <v>0</v>
      </c>
      <c r="AD195" s="79">
        <v>1</v>
      </c>
      <c r="AE195" s="85" t="s">
        <v>6296</v>
      </c>
      <c r="AF195" s="79" t="b">
        <v>0</v>
      </c>
      <c r="AG195" s="79" t="s">
        <v>6304</v>
      </c>
      <c r="AH195" s="79"/>
      <c r="AI195" s="85" t="s">
        <v>6296</v>
      </c>
      <c r="AJ195" s="79" t="b">
        <v>0</v>
      </c>
      <c r="AK195" s="79">
        <v>0</v>
      </c>
      <c r="AL195" s="85" t="s">
        <v>6296</v>
      </c>
      <c r="AM195" s="79" t="s">
        <v>6355</v>
      </c>
      <c r="AN195" s="79" t="b">
        <v>0</v>
      </c>
      <c r="AO195" s="85" t="s">
        <v>5210</v>
      </c>
      <c r="AP195" s="79" t="s">
        <v>176</v>
      </c>
      <c r="AQ195" s="79">
        <v>0</v>
      </c>
      <c r="AR195" s="79">
        <v>0</v>
      </c>
      <c r="AS195" s="79"/>
      <c r="AT195" s="79"/>
      <c r="AU195" s="79"/>
      <c r="AV195" s="79"/>
      <c r="AW195" s="79"/>
      <c r="AX195" s="79"/>
      <c r="AY195" s="79"/>
      <c r="AZ195" s="79"/>
      <c r="BA195">
        <v>6</v>
      </c>
      <c r="BB195" s="78" t="str">
        <f>REPLACE(INDEX(GroupVertices[Group], MATCH(Edges[[#This Row],[Vertex 1]],GroupVertices[Vertex],0)),1,1,"")</f>
        <v>3</v>
      </c>
      <c r="BC195" s="78" t="str">
        <f>REPLACE(INDEX(GroupVertices[Group], MATCH(Edges[[#This Row],[Vertex 2]],GroupVertices[Vertex],0)),1,1,"")</f>
        <v>3</v>
      </c>
      <c r="BD195" s="48"/>
      <c r="BE195" s="49"/>
      <c r="BF195" s="48"/>
      <c r="BG195" s="49"/>
      <c r="BH195" s="48"/>
      <c r="BI195" s="49"/>
      <c r="BJ195" s="48"/>
      <c r="BK195" s="49"/>
      <c r="BL195" s="48"/>
    </row>
    <row r="196" spans="1:64" x14ac:dyDescent="0.25">
      <c r="A196" s="64" t="s">
        <v>325</v>
      </c>
      <c r="B196" s="64" t="s">
        <v>838</v>
      </c>
      <c r="C196" s="65" t="s">
        <v>15842</v>
      </c>
      <c r="D196" s="66">
        <v>5.5</v>
      </c>
      <c r="E196" s="67" t="s">
        <v>136</v>
      </c>
      <c r="F196" s="68">
        <v>26.785714285714285</v>
      </c>
      <c r="G196" s="65"/>
      <c r="H196" s="69"/>
      <c r="I196" s="70"/>
      <c r="J196" s="70"/>
      <c r="K196" s="34" t="s">
        <v>65</v>
      </c>
      <c r="L196" s="77">
        <v>196</v>
      </c>
      <c r="M196" s="77"/>
      <c r="N196" s="72"/>
      <c r="O196" s="79" t="s">
        <v>999</v>
      </c>
      <c r="P196" s="81">
        <v>43166.681574074071</v>
      </c>
      <c r="Q196" s="79" t="s">
        <v>1092</v>
      </c>
      <c r="R196" s="83" t="s">
        <v>2045</v>
      </c>
      <c r="S196" s="79" t="s">
        <v>2531</v>
      </c>
      <c r="T196" s="79" t="s">
        <v>2709</v>
      </c>
      <c r="U196" s="79"/>
      <c r="V196" s="83" t="s">
        <v>3555</v>
      </c>
      <c r="W196" s="81">
        <v>43166.681574074071</v>
      </c>
      <c r="X196" s="83" t="s">
        <v>4003</v>
      </c>
      <c r="Y196" s="79"/>
      <c r="Z196" s="79"/>
      <c r="AA196" s="85" t="s">
        <v>5211</v>
      </c>
      <c r="AB196" s="79"/>
      <c r="AC196" s="79" t="b">
        <v>0</v>
      </c>
      <c r="AD196" s="79">
        <v>1</v>
      </c>
      <c r="AE196" s="85" t="s">
        <v>6296</v>
      </c>
      <c r="AF196" s="79" t="b">
        <v>0</v>
      </c>
      <c r="AG196" s="79" t="s">
        <v>6304</v>
      </c>
      <c r="AH196" s="79"/>
      <c r="AI196" s="85" t="s">
        <v>6296</v>
      </c>
      <c r="AJ196" s="79" t="b">
        <v>0</v>
      </c>
      <c r="AK196" s="79">
        <v>0</v>
      </c>
      <c r="AL196" s="85" t="s">
        <v>6296</v>
      </c>
      <c r="AM196" s="79" t="s">
        <v>6355</v>
      </c>
      <c r="AN196" s="79" t="b">
        <v>0</v>
      </c>
      <c r="AO196" s="85" t="s">
        <v>5211</v>
      </c>
      <c r="AP196" s="79" t="s">
        <v>176</v>
      </c>
      <c r="AQ196" s="79">
        <v>0</v>
      </c>
      <c r="AR196" s="79">
        <v>0</v>
      </c>
      <c r="AS196" s="79"/>
      <c r="AT196" s="79"/>
      <c r="AU196" s="79"/>
      <c r="AV196" s="79"/>
      <c r="AW196" s="79"/>
      <c r="AX196" s="79"/>
      <c r="AY196" s="79"/>
      <c r="AZ196" s="79"/>
      <c r="BA196">
        <v>6</v>
      </c>
      <c r="BB196" s="78" t="str">
        <f>REPLACE(INDEX(GroupVertices[Group], MATCH(Edges[[#This Row],[Vertex 1]],GroupVertices[Vertex],0)),1,1,"")</f>
        <v>3</v>
      </c>
      <c r="BC196" s="78" t="str">
        <f>REPLACE(INDEX(GroupVertices[Group], MATCH(Edges[[#This Row],[Vertex 2]],GroupVertices[Vertex],0)),1,1,"")</f>
        <v>3</v>
      </c>
      <c r="BD196" s="48"/>
      <c r="BE196" s="49"/>
      <c r="BF196" s="48"/>
      <c r="BG196" s="49"/>
      <c r="BH196" s="48"/>
      <c r="BI196" s="49"/>
      <c r="BJ196" s="48"/>
      <c r="BK196" s="49"/>
      <c r="BL196" s="48"/>
    </row>
    <row r="197" spans="1:64" x14ac:dyDescent="0.25">
      <c r="A197" s="64" t="s">
        <v>325</v>
      </c>
      <c r="B197" s="64" t="s">
        <v>838</v>
      </c>
      <c r="C197" s="65" t="s">
        <v>15842</v>
      </c>
      <c r="D197" s="66">
        <v>5.5</v>
      </c>
      <c r="E197" s="67" t="s">
        <v>136</v>
      </c>
      <c r="F197" s="68">
        <v>26.785714285714285</v>
      </c>
      <c r="G197" s="65"/>
      <c r="H197" s="69"/>
      <c r="I197" s="70"/>
      <c r="J197" s="70"/>
      <c r="K197" s="34" t="s">
        <v>65</v>
      </c>
      <c r="L197" s="77">
        <v>197</v>
      </c>
      <c r="M197" s="77"/>
      <c r="N197" s="72"/>
      <c r="O197" s="79" t="s">
        <v>999</v>
      </c>
      <c r="P197" s="81">
        <v>43166.691666666666</v>
      </c>
      <c r="Q197" s="79" t="s">
        <v>1094</v>
      </c>
      <c r="R197" s="83" t="s">
        <v>2045</v>
      </c>
      <c r="S197" s="79" t="s">
        <v>2531</v>
      </c>
      <c r="T197" s="79" t="s">
        <v>2710</v>
      </c>
      <c r="U197" s="79"/>
      <c r="V197" s="83" t="s">
        <v>3555</v>
      </c>
      <c r="W197" s="81">
        <v>43166.691666666666</v>
      </c>
      <c r="X197" s="83" t="s">
        <v>4005</v>
      </c>
      <c r="Y197" s="79"/>
      <c r="Z197" s="79"/>
      <c r="AA197" s="85" t="s">
        <v>5213</v>
      </c>
      <c r="AB197" s="79"/>
      <c r="AC197" s="79" t="b">
        <v>0</v>
      </c>
      <c r="AD197" s="79">
        <v>1</v>
      </c>
      <c r="AE197" s="85" t="s">
        <v>6296</v>
      </c>
      <c r="AF197" s="79" t="b">
        <v>0</v>
      </c>
      <c r="AG197" s="79" t="s">
        <v>6304</v>
      </c>
      <c r="AH197" s="79"/>
      <c r="AI197" s="85" t="s">
        <v>6296</v>
      </c>
      <c r="AJ197" s="79" t="b">
        <v>0</v>
      </c>
      <c r="AK197" s="79">
        <v>0</v>
      </c>
      <c r="AL197" s="85" t="s">
        <v>6296</v>
      </c>
      <c r="AM197" s="79" t="s">
        <v>6355</v>
      </c>
      <c r="AN197" s="79" t="b">
        <v>0</v>
      </c>
      <c r="AO197" s="85" t="s">
        <v>5213</v>
      </c>
      <c r="AP197" s="79" t="s">
        <v>176</v>
      </c>
      <c r="AQ197" s="79">
        <v>0</v>
      </c>
      <c r="AR197" s="79">
        <v>0</v>
      </c>
      <c r="AS197" s="79"/>
      <c r="AT197" s="79"/>
      <c r="AU197" s="79"/>
      <c r="AV197" s="79"/>
      <c r="AW197" s="79"/>
      <c r="AX197" s="79"/>
      <c r="AY197" s="79"/>
      <c r="AZ197" s="79"/>
      <c r="BA197">
        <v>6</v>
      </c>
      <c r="BB197" s="78" t="str">
        <f>REPLACE(INDEX(GroupVertices[Group], MATCH(Edges[[#This Row],[Vertex 1]],GroupVertices[Vertex],0)),1,1,"")</f>
        <v>3</v>
      </c>
      <c r="BC197" s="78" t="str">
        <f>REPLACE(INDEX(GroupVertices[Group], MATCH(Edges[[#This Row],[Vertex 2]],GroupVertices[Vertex],0)),1,1,"")</f>
        <v>3</v>
      </c>
      <c r="BD197" s="48"/>
      <c r="BE197" s="49"/>
      <c r="BF197" s="48"/>
      <c r="BG197" s="49"/>
      <c r="BH197" s="48"/>
      <c r="BI197" s="49"/>
      <c r="BJ197" s="48"/>
      <c r="BK197" s="49"/>
      <c r="BL197" s="48"/>
    </row>
    <row r="198" spans="1:64" x14ac:dyDescent="0.25">
      <c r="A198" s="64" t="s">
        <v>325</v>
      </c>
      <c r="B198" s="64" t="s">
        <v>838</v>
      </c>
      <c r="C198" s="65" t="s">
        <v>15842</v>
      </c>
      <c r="D198" s="66">
        <v>5.5</v>
      </c>
      <c r="E198" s="67" t="s">
        <v>136</v>
      </c>
      <c r="F198" s="68">
        <v>26.785714285714285</v>
      </c>
      <c r="G198" s="65"/>
      <c r="H198" s="69"/>
      <c r="I198" s="70"/>
      <c r="J198" s="70"/>
      <c r="K198" s="34" t="s">
        <v>65</v>
      </c>
      <c r="L198" s="77">
        <v>198</v>
      </c>
      <c r="M198" s="77"/>
      <c r="N198" s="72"/>
      <c r="O198" s="79" t="s">
        <v>999</v>
      </c>
      <c r="P198" s="81">
        <v>43166.692685185182</v>
      </c>
      <c r="Q198" s="79" t="s">
        <v>1095</v>
      </c>
      <c r="R198" s="83" t="s">
        <v>2045</v>
      </c>
      <c r="S198" s="79" t="s">
        <v>2531</v>
      </c>
      <c r="T198" s="79" t="s">
        <v>2710</v>
      </c>
      <c r="U198" s="79"/>
      <c r="V198" s="83" t="s">
        <v>3555</v>
      </c>
      <c r="W198" s="81">
        <v>43166.692685185182</v>
      </c>
      <c r="X198" s="83" t="s">
        <v>4006</v>
      </c>
      <c r="Y198" s="79"/>
      <c r="Z198" s="79"/>
      <c r="AA198" s="85" t="s">
        <v>5214</v>
      </c>
      <c r="AB198" s="79"/>
      <c r="AC198" s="79" t="b">
        <v>0</v>
      </c>
      <c r="AD198" s="79">
        <v>1</v>
      </c>
      <c r="AE198" s="85" t="s">
        <v>6296</v>
      </c>
      <c r="AF198" s="79" t="b">
        <v>0</v>
      </c>
      <c r="AG198" s="79" t="s">
        <v>6304</v>
      </c>
      <c r="AH198" s="79"/>
      <c r="AI198" s="85" t="s">
        <v>6296</v>
      </c>
      <c r="AJ198" s="79" t="b">
        <v>0</v>
      </c>
      <c r="AK198" s="79">
        <v>0</v>
      </c>
      <c r="AL198" s="85" t="s">
        <v>6296</v>
      </c>
      <c r="AM198" s="79" t="s">
        <v>6355</v>
      </c>
      <c r="AN198" s="79" t="b">
        <v>0</v>
      </c>
      <c r="AO198" s="85" t="s">
        <v>5214</v>
      </c>
      <c r="AP198" s="79" t="s">
        <v>176</v>
      </c>
      <c r="AQ198" s="79">
        <v>0</v>
      </c>
      <c r="AR198" s="79">
        <v>0</v>
      </c>
      <c r="AS198" s="79"/>
      <c r="AT198" s="79"/>
      <c r="AU198" s="79"/>
      <c r="AV198" s="79"/>
      <c r="AW198" s="79"/>
      <c r="AX198" s="79"/>
      <c r="AY198" s="79"/>
      <c r="AZ198" s="79"/>
      <c r="BA198">
        <v>6</v>
      </c>
      <c r="BB198" s="78" t="str">
        <f>REPLACE(INDEX(GroupVertices[Group], MATCH(Edges[[#This Row],[Vertex 1]],GroupVertices[Vertex],0)),1,1,"")</f>
        <v>3</v>
      </c>
      <c r="BC198" s="78" t="str">
        <f>REPLACE(INDEX(GroupVertices[Group], MATCH(Edges[[#This Row],[Vertex 2]],GroupVertices[Vertex],0)),1,1,"")</f>
        <v>3</v>
      </c>
      <c r="BD198" s="48"/>
      <c r="BE198" s="49"/>
      <c r="BF198" s="48"/>
      <c r="BG198" s="49"/>
      <c r="BH198" s="48"/>
      <c r="BI198" s="49"/>
      <c r="BJ198" s="48"/>
      <c r="BK198" s="49"/>
      <c r="BL198" s="48"/>
    </row>
    <row r="199" spans="1:64" x14ac:dyDescent="0.25">
      <c r="A199" s="64" t="s">
        <v>325</v>
      </c>
      <c r="B199" s="64" t="s">
        <v>839</v>
      </c>
      <c r="C199" s="65" t="s">
        <v>15842</v>
      </c>
      <c r="D199" s="66">
        <v>5.5</v>
      </c>
      <c r="E199" s="67" t="s">
        <v>136</v>
      </c>
      <c r="F199" s="68">
        <v>26.785714285714285</v>
      </c>
      <c r="G199" s="65"/>
      <c r="H199" s="69"/>
      <c r="I199" s="70"/>
      <c r="J199" s="70"/>
      <c r="K199" s="34" t="s">
        <v>65</v>
      </c>
      <c r="L199" s="77">
        <v>199</v>
      </c>
      <c r="M199" s="77"/>
      <c r="N199" s="72"/>
      <c r="O199" s="79" t="s">
        <v>999</v>
      </c>
      <c r="P199" s="81">
        <v>43166.669108796297</v>
      </c>
      <c r="Q199" s="79" t="s">
        <v>1096</v>
      </c>
      <c r="R199" s="83" t="s">
        <v>2045</v>
      </c>
      <c r="S199" s="79" t="s">
        <v>2531</v>
      </c>
      <c r="T199" s="79" t="s">
        <v>2711</v>
      </c>
      <c r="U199" s="79"/>
      <c r="V199" s="83" t="s">
        <v>3555</v>
      </c>
      <c r="W199" s="81">
        <v>43166.669108796297</v>
      </c>
      <c r="X199" s="83" t="s">
        <v>4007</v>
      </c>
      <c r="Y199" s="79"/>
      <c r="Z199" s="79"/>
      <c r="AA199" s="85" t="s">
        <v>5215</v>
      </c>
      <c r="AB199" s="79"/>
      <c r="AC199" s="79" t="b">
        <v>0</v>
      </c>
      <c r="AD199" s="79">
        <v>0</v>
      </c>
      <c r="AE199" s="85" t="s">
        <v>6296</v>
      </c>
      <c r="AF199" s="79" t="b">
        <v>0</v>
      </c>
      <c r="AG199" s="79" t="s">
        <v>6304</v>
      </c>
      <c r="AH199" s="79"/>
      <c r="AI199" s="85" t="s">
        <v>6296</v>
      </c>
      <c r="AJ199" s="79" t="b">
        <v>0</v>
      </c>
      <c r="AK199" s="79">
        <v>0</v>
      </c>
      <c r="AL199" s="85" t="s">
        <v>6296</v>
      </c>
      <c r="AM199" s="79" t="s">
        <v>6355</v>
      </c>
      <c r="AN199" s="79" t="b">
        <v>0</v>
      </c>
      <c r="AO199" s="85" t="s">
        <v>5215</v>
      </c>
      <c r="AP199" s="79" t="s">
        <v>176</v>
      </c>
      <c r="AQ199" s="79">
        <v>0</v>
      </c>
      <c r="AR199" s="79">
        <v>0</v>
      </c>
      <c r="AS199" s="79"/>
      <c r="AT199" s="79"/>
      <c r="AU199" s="79"/>
      <c r="AV199" s="79"/>
      <c r="AW199" s="79"/>
      <c r="AX199" s="79"/>
      <c r="AY199" s="79"/>
      <c r="AZ199" s="79"/>
      <c r="BA199">
        <v>6</v>
      </c>
      <c r="BB199" s="78" t="str">
        <f>REPLACE(INDEX(GroupVertices[Group], MATCH(Edges[[#This Row],[Vertex 1]],GroupVertices[Vertex],0)),1,1,"")</f>
        <v>3</v>
      </c>
      <c r="BC199" s="78" t="str">
        <f>REPLACE(INDEX(GroupVertices[Group], MATCH(Edges[[#This Row],[Vertex 2]],GroupVertices[Vertex],0)),1,1,"")</f>
        <v>3</v>
      </c>
      <c r="BD199" s="48"/>
      <c r="BE199" s="49"/>
      <c r="BF199" s="48"/>
      <c r="BG199" s="49"/>
      <c r="BH199" s="48"/>
      <c r="BI199" s="49"/>
      <c r="BJ199" s="48"/>
      <c r="BK199" s="49"/>
      <c r="BL199" s="48"/>
    </row>
    <row r="200" spans="1:64" x14ac:dyDescent="0.25">
      <c r="A200" s="64" t="s">
        <v>325</v>
      </c>
      <c r="B200" s="64" t="s">
        <v>839</v>
      </c>
      <c r="C200" s="65" t="s">
        <v>15842</v>
      </c>
      <c r="D200" s="66">
        <v>5.5</v>
      </c>
      <c r="E200" s="67" t="s">
        <v>136</v>
      </c>
      <c r="F200" s="68">
        <v>26.785714285714285</v>
      </c>
      <c r="G200" s="65"/>
      <c r="H200" s="69"/>
      <c r="I200" s="70"/>
      <c r="J200" s="70"/>
      <c r="K200" s="34" t="s">
        <v>65</v>
      </c>
      <c r="L200" s="77">
        <v>200</v>
      </c>
      <c r="M200" s="77"/>
      <c r="N200" s="72"/>
      <c r="O200" s="79" t="s">
        <v>999</v>
      </c>
      <c r="P200" s="81">
        <v>43166.675370370373</v>
      </c>
      <c r="Q200" s="79" t="s">
        <v>1090</v>
      </c>
      <c r="R200" s="83" t="s">
        <v>2045</v>
      </c>
      <c r="S200" s="79" t="s">
        <v>2531</v>
      </c>
      <c r="T200" s="79" t="s">
        <v>2709</v>
      </c>
      <c r="U200" s="79"/>
      <c r="V200" s="83" t="s">
        <v>3555</v>
      </c>
      <c r="W200" s="81">
        <v>43166.675370370373</v>
      </c>
      <c r="X200" s="83" t="s">
        <v>4001</v>
      </c>
      <c r="Y200" s="79"/>
      <c r="Z200" s="79"/>
      <c r="AA200" s="85" t="s">
        <v>5209</v>
      </c>
      <c r="AB200" s="79"/>
      <c r="AC200" s="79" t="b">
        <v>0</v>
      </c>
      <c r="AD200" s="79">
        <v>1</v>
      </c>
      <c r="AE200" s="85" t="s">
        <v>6296</v>
      </c>
      <c r="AF200" s="79" t="b">
        <v>0</v>
      </c>
      <c r="AG200" s="79" t="s">
        <v>6304</v>
      </c>
      <c r="AH200" s="79"/>
      <c r="AI200" s="85" t="s">
        <v>6296</v>
      </c>
      <c r="AJ200" s="79" t="b">
        <v>0</v>
      </c>
      <c r="AK200" s="79">
        <v>0</v>
      </c>
      <c r="AL200" s="85" t="s">
        <v>6296</v>
      </c>
      <c r="AM200" s="79" t="s">
        <v>6355</v>
      </c>
      <c r="AN200" s="79" t="b">
        <v>0</v>
      </c>
      <c r="AO200" s="85" t="s">
        <v>5209</v>
      </c>
      <c r="AP200" s="79" t="s">
        <v>176</v>
      </c>
      <c r="AQ200" s="79">
        <v>0</v>
      </c>
      <c r="AR200" s="79">
        <v>0</v>
      </c>
      <c r="AS200" s="79"/>
      <c r="AT200" s="79"/>
      <c r="AU200" s="79"/>
      <c r="AV200" s="79"/>
      <c r="AW200" s="79"/>
      <c r="AX200" s="79"/>
      <c r="AY200" s="79"/>
      <c r="AZ200" s="79"/>
      <c r="BA200">
        <v>6</v>
      </c>
      <c r="BB200" s="78" t="str">
        <f>REPLACE(INDEX(GroupVertices[Group], MATCH(Edges[[#This Row],[Vertex 1]],GroupVertices[Vertex],0)),1,1,"")</f>
        <v>3</v>
      </c>
      <c r="BC200" s="78" t="str">
        <f>REPLACE(INDEX(GroupVertices[Group], MATCH(Edges[[#This Row],[Vertex 2]],GroupVertices[Vertex],0)),1,1,"")</f>
        <v>3</v>
      </c>
      <c r="BD200" s="48"/>
      <c r="BE200" s="49"/>
      <c r="BF200" s="48"/>
      <c r="BG200" s="49"/>
      <c r="BH200" s="48"/>
      <c r="BI200" s="49"/>
      <c r="BJ200" s="48"/>
      <c r="BK200" s="49"/>
      <c r="BL200" s="48"/>
    </row>
    <row r="201" spans="1:64" x14ac:dyDescent="0.25">
      <c r="A201" s="64" t="s">
        <v>325</v>
      </c>
      <c r="B201" s="64" t="s">
        <v>839</v>
      </c>
      <c r="C201" s="65" t="s">
        <v>15842</v>
      </c>
      <c r="D201" s="66">
        <v>5.5</v>
      </c>
      <c r="E201" s="67" t="s">
        <v>136</v>
      </c>
      <c r="F201" s="68">
        <v>26.785714285714285</v>
      </c>
      <c r="G201" s="65"/>
      <c r="H201" s="69"/>
      <c r="I201" s="70"/>
      <c r="J201" s="70"/>
      <c r="K201" s="34" t="s">
        <v>65</v>
      </c>
      <c r="L201" s="77">
        <v>201</v>
      </c>
      <c r="M201" s="77"/>
      <c r="N201" s="72"/>
      <c r="O201" s="79" t="s">
        <v>999</v>
      </c>
      <c r="P201" s="81">
        <v>43166.677777777775</v>
      </c>
      <c r="Q201" s="79" t="s">
        <v>1091</v>
      </c>
      <c r="R201" s="83" t="s">
        <v>2045</v>
      </c>
      <c r="S201" s="79" t="s">
        <v>2531</v>
      </c>
      <c r="T201" s="79" t="s">
        <v>2709</v>
      </c>
      <c r="U201" s="79"/>
      <c r="V201" s="83" t="s">
        <v>3555</v>
      </c>
      <c r="W201" s="81">
        <v>43166.677777777775</v>
      </c>
      <c r="X201" s="83" t="s">
        <v>4002</v>
      </c>
      <c r="Y201" s="79"/>
      <c r="Z201" s="79"/>
      <c r="AA201" s="85" t="s">
        <v>5210</v>
      </c>
      <c r="AB201" s="79"/>
      <c r="AC201" s="79" t="b">
        <v>0</v>
      </c>
      <c r="AD201" s="79">
        <v>1</v>
      </c>
      <c r="AE201" s="85" t="s">
        <v>6296</v>
      </c>
      <c r="AF201" s="79" t="b">
        <v>0</v>
      </c>
      <c r="AG201" s="79" t="s">
        <v>6304</v>
      </c>
      <c r="AH201" s="79"/>
      <c r="AI201" s="85" t="s">
        <v>6296</v>
      </c>
      <c r="AJ201" s="79" t="b">
        <v>0</v>
      </c>
      <c r="AK201" s="79">
        <v>0</v>
      </c>
      <c r="AL201" s="85" t="s">
        <v>6296</v>
      </c>
      <c r="AM201" s="79" t="s">
        <v>6355</v>
      </c>
      <c r="AN201" s="79" t="b">
        <v>0</v>
      </c>
      <c r="AO201" s="85" t="s">
        <v>5210</v>
      </c>
      <c r="AP201" s="79" t="s">
        <v>176</v>
      </c>
      <c r="AQ201" s="79">
        <v>0</v>
      </c>
      <c r="AR201" s="79">
        <v>0</v>
      </c>
      <c r="AS201" s="79"/>
      <c r="AT201" s="79"/>
      <c r="AU201" s="79"/>
      <c r="AV201" s="79"/>
      <c r="AW201" s="79"/>
      <c r="AX201" s="79"/>
      <c r="AY201" s="79"/>
      <c r="AZ201" s="79"/>
      <c r="BA201">
        <v>6</v>
      </c>
      <c r="BB201" s="78" t="str">
        <f>REPLACE(INDEX(GroupVertices[Group], MATCH(Edges[[#This Row],[Vertex 1]],GroupVertices[Vertex],0)),1,1,"")</f>
        <v>3</v>
      </c>
      <c r="BC201" s="78" t="str">
        <f>REPLACE(INDEX(GroupVertices[Group], MATCH(Edges[[#This Row],[Vertex 2]],GroupVertices[Vertex],0)),1,1,"")</f>
        <v>3</v>
      </c>
      <c r="BD201" s="48"/>
      <c r="BE201" s="49"/>
      <c r="BF201" s="48"/>
      <c r="BG201" s="49"/>
      <c r="BH201" s="48"/>
      <c r="BI201" s="49"/>
      <c r="BJ201" s="48"/>
      <c r="BK201" s="49"/>
      <c r="BL201" s="48"/>
    </row>
    <row r="202" spans="1:64" x14ac:dyDescent="0.25">
      <c r="A202" s="64" t="s">
        <v>325</v>
      </c>
      <c r="B202" s="64" t="s">
        <v>839</v>
      </c>
      <c r="C202" s="65" t="s">
        <v>15842</v>
      </c>
      <c r="D202" s="66">
        <v>5.5</v>
      </c>
      <c r="E202" s="67" t="s">
        <v>136</v>
      </c>
      <c r="F202" s="68">
        <v>26.785714285714285</v>
      </c>
      <c r="G202" s="65"/>
      <c r="H202" s="69"/>
      <c r="I202" s="70"/>
      <c r="J202" s="70"/>
      <c r="K202" s="34" t="s">
        <v>65</v>
      </c>
      <c r="L202" s="77">
        <v>202</v>
      </c>
      <c r="M202" s="77"/>
      <c r="N202" s="72"/>
      <c r="O202" s="79" t="s">
        <v>999</v>
      </c>
      <c r="P202" s="81">
        <v>43166.681574074071</v>
      </c>
      <c r="Q202" s="79" t="s">
        <v>1092</v>
      </c>
      <c r="R202" s="83" t="s">
        <v>2045</v>
      </c>
      <c r="S202" s="79" t="s">
        <v>2531</v>
      </c>
      <c r="T202" s="79" t="s">
        <v>2709</v>
      </c>
      <c r="U202" s="79"/>
      <c r="V202" s="83" t="s">
        <v>3555</v>
      </c>
      <c r="W202" s="81">
        <v>43166.681574074071</v>
      </c>
      <c r="X202" s="83" t="s">
        <v>4003</v>
      </c>
      <c r="Y202" s="79"/>
      <c r="Z202" s="79"/>
      <c r="AA202" s="85" t="s">
        <v>5211</v>
      </c>
      <c r="AB202" s="79"/>
      <c r="AC202" s="79" t="b">
        <v>0</v>
      </c>
      <c r="AD202" s="79">
        <v>1</v>
      </c>
      <c r="AE202" s="85" t="s">
        <v>6296</v>
      </c>
      <c r="AF202" s="79" t="b">
        <v>0</v>
      </c>
      <c r="AG202" s="79" t="s">
        <v>6304</v>
      </c>
      <c r="AH202" s="79"/>
      <c r="AI202" s="85" t="s">
        <v>6296</v>
      </c>
      <c r="AJ202" s="79" t="b">
        <v>0</v>
      </c>
      <c r="AK202" s="79">
        <v>0</v>
      </c>
      <c r="AL202" s="85" t="s">
        <v>6296</v>
      </c>
      <c r="AM202" s="79" t="s">
        <v>6355</v>
      </c>
      <c r="AN202" s="79" t="b">
        <v>0</v>
      </c>
      <c r="AO202" s="85" t="s">
        <v>5211</v>
      </c>
      <c r="AP202" s="79" t="s">
        <v>176</v>
      </c>
      <c r="AQ202" s="79">
        <v>0</v>
      </c>
      <c r="AR202" s="79">
        <v>0</v>
      </c>
      <c r="AS202" s="79"/>
      <c r="AT202" s="79"/>
      <c r="AU202" s="79"/>
      <c r="AV202" s="79"/>
      <c r="AW202" s="79"/>
      <c r="AX202" s="79"/>
      <c r="AY202" s="79"/>
      <c r="AZ202" s="79"/>
      <c r="BA202">
        <v>6</v>
      </c>
      <c r="BB202" s="78" t="str">
        <f>REPLACE(INDEX(GroupVertices[Group], MATCH(Edges[[#This Row],[Vertex 1]],GroupVertices[Vertex],0)),1,1,"")</f>
        <v>3</v>
      </c>
      <c r="BC202" s="78" t="str">
        <f>REPLACE(INDEX(GroupVertices[Group], MATCH(Edges[[#This Row],[Vertex 2]],GroupVertices[Vertex],0)),1,1,"")</f>
        <v>3</v>
      </c>
      <c r="BD202" s="48"/>
      <c r="BE202" s="49"/>
      <c r="BF202" s="48"/>
      <c r="BG202" s="49"/>
      <c r="BH202" s="48"/>
      <c r="BI202" s="49"/>
      <c r="BJ202" s="48"/>
      <c r="BK202" s="49"/>
      <c r="BL202" s="48"/>
    </row>
    <row r="203" spans="1:64" x14ac:dyDescent="0.25">
      <c r="A203" s="64" t="s">
        <v>325</v>
      </c>
      <c r="B203" s="64" t="s">
        <v>839</v>
      </c>
      <c r="C203" s="65" t="s">
        <v>15842</v>
      </c>
      <c r="D203" s="66">
        <v>5.5</v>
      </c>
      <c r="E203" s="67" t="s">
        <v>136</v>
      </c>
      <c r="F203" s="68">
        <v>26.785714285714285</v>
      </c>
      <c r="G203" s="65"/>
      <c r="H203" s="69"/>
      <c r="I203" s="70"/>
      <c r="J203" s="70"/>
      <c r="K203" s="34" t="s">
        <v>65</v>
      </c>
      <c r="L203" s="77">
        <v>203</v>
      </c>
      <c r="M203" s="77"/>
      <c r="N203" s="72"/>
      <c r="O203" s="79" t="s">
        <v>999</v>
      </c>
      <c r="P203" s="81">
        <v>43166.691666666666</v>
      </c>
      <c r="Q203" s="79" t="s">
        <v>1094</v>
      </c>
      <c r="R203" s="83" t="s">
        <v>2045</v>
      </c>
      <c r="S203" s="79" t="s">
        <v>2531</v>
      </c>
      <c r="T203" s="79" t="s">
        <v>2710</v>
      </c>
      <c r="U203" s="79"/>
      <c r="V203" s="83" t="s">
        <v>3555</v>
      </c>
      <c r="W203" s="81">
        <v>43166.691666666666</v>
      </c>
      <c r="X203" s="83" t="s">
        <v>4005</v>
      </c>
      <c r="Y203" s="79"/>
      <c r="Z203" s="79"/>
      <c r="AA203" s="85" t="s">
        <v>5213</v>
      </c>
      <c r="AB203" s="79"/>
      <c r="AC203" s="79" t="b">
        <v>0</v>
      </c>
      <c r="AD203" s="79">
        <v>1</v>
      </c>
      <c r="AE203" s="85" t="s">
        <v>6296</v>
      </c>
      <c r="AF203" s="79" t="b">
        <v>0</v>
      </c>
      <c r="AG203" s="79" t="s">
        <v>6304</v>
      </c>
      <c r="AH203" s="79"/>
      <c r="AI203" s="85" t="s">
        <v>6296</v>
      </c>
      <c r="AJ203" s="79" t="b">
        <v>0</v>
      </c>
      <c r="AK203" s="79">
        <v>0</v>
      </c>
      <c r="AL203" s="85" t="s">
        <v>6296</v>
      </c>
      <c r="AM203" s="79" t="s">
        <v>6355</v>
      </c>
      <c r="AN203" s="79" t="b">
        <v>0</v>
      </c>
      <c r="AO203" s="85" t="s">
        <v>5213</v>
      </c>
      <c r="AP203" s="79" t="s">
        <v>176</v>
      </c>
      <c r="AQ203" s="79">
        <v>0</v>
      </c>
      <c r="AR203" s="79">
        <v>0</v>
      </c>
      <c r="AS203" s="79"/>
      <c r="AT203" s="79"/>
      <c r="AU203" s="79"/>
      <c r="AV203" s="79"/>
      <c r="AW203" s="79"/>
      <c r="AX203" s="79"/>
      <c r="AY203" s="79"/>
      <c r="AZ203" s="79"/>
      <c r="BA203">
        <v>6</v>
      </c>
      <c r="BB203" s="78" t="str">
        <f>REPLACE(INDEX(GroupVertices[Group], MATCH(Edges[[#This Row],[Vertex 1]],GroupVertices[Vertex],0)),1,1,"")</f>
        <v>3</v>
      </c>
      <c r="BC203" s="78" t="str">
        <f>REPLACE(INDEX(GroupVertices[Group], MATCH(Edges[[#This Row],[Vertex 2]],GroupVertices[Vertex],0)),1,1,"")</f>
        <v>3</v>
      </c>
      <c r="BD203" s="48"/>
      <c r="BE203" s="49"/>
      <c r="BF203" s="48"/>
      <c r="BG203" s="49"/>
      <c r="BH203" s="48"/>
      <c r="BI203" s="49"/>
      <c r="BJ203" s="48"/>
      <c r="BK203" s="49"/>
      <c r="BL203" s="48"/>
    </row>
    <row r="204" spans="1:64" x14ac:dyDescent="0.25">
      <c r="A204" s="64" t="s">
        <v>325</v>
      </c>
      <c r="B204" s="64" t="s">
        <v>839</v>
      </c>
      <c r="C204" s="65" t="s">
        <v>15842</v>
      </c>
      <c r="D204" s="66">
        <v>5.5</v>
      </c>
      <c r="E204" s="67" t="s">
        <v>136</v>
      </c>
      <c r="F204" s="68">
        <v>26.785714285714285</v>
      </c>
      <c r="G204" s="65"/>
      <c r="H204" s="69"/>
      <c r="I204" s="70"/>
      <c r="J204" s="70"/>
      <c r="K204" s="34" t="s">
        <v>65</v>
      </c>
      <c r="L204" s="77">
        <v>204</v>
      </c>
      <c r="M204" s="77"/>
      <c r="N204" s="72"/>
      <c r="O204" s="79" t="s">
        <v>999</v>
      </c>
      <c r="P204" s="81">
        <v>43166.692685185182</v>
      </c>
      <c r="Q204" s="79" t="s">
        <v>1095</v>
      </c>
      <c r="R204" s="83" t="s">
        <v>2045</v>
      </c>
      <c r="S204" s="79" t="s">
        <v>2531</v>
      </c>
      <c r="T204" s="79" t="s">
        <v>2710</v>
      </c>
      <c r="U204" s="79"/>
      <c r="V204" s="83" t="s">
        <v>3555</v>
      </c>
      <c r="W204" s="81">
        <v>43166.692685185182</v>
      </c>
      <c r="X204" s="83" t="s">
        <v>4006</v>
      </c>
      <c r="Y204" s="79"/>
      <c r="Z204" s="79"/>
      <c r="AA204" s="85" t="s">
        <v>5214</v>
      </c>
      <c r="AB204" s="79"/>
      <c r="AC204" s="79" t="b">
        <v>0</v>
      </c>
      <c r="AD204" s="79">
        <v>1</v>
      </c>
      <c r="AE204" s="85" t="s">
        <v>6296</v>
      </c>
      <c r="AF204" s="79" t="b">
        <v>0</v>
      </c>
      <c r="AG204" s="79" t="s">
        <v>6304</v>
      </c>
      <c r="AH204" s="79"/>
      <c r="AI204" s="85" t="s">
        <v>6296</v>
      </c>
      <c r="AJ204" s="79" t="b">
        <v>0</v>
      </c>
      <c r="AK204" s="79">
        <v>0</v>
      </c>
      <c r="AL204" s="85" t="s">
        <v>6296</v>
      </c>
      <c r="AM204" s="79" t="s">
        <v>6355</v>
      </c>
      <c r="AN204" s="79" t="b">
        <v>0</v>
      </c>
      <c r="AO204" s="85" t="s">
        <v>5214</v>
      </c>
      <c r="AP204" s="79" t="s">
        <v>176</v>
      </c>
      <c r="AQ204" s="79">
        <v>0</v>
      </c>
      <c r="AR204" s="79">
        <v>0</v>
      </c>
      <c r="AS204" s="79"/>
      <c r="AT204" s="79"/>
      <c r="AU204" s="79"/>
      <c r="AV204" s="79"/>
      <c r="AW204" s="79"/>
      <c r="AX204" s="79"/>
      <c r="AY204" s="79"/>
      <c r="AZ204" s="79"/>
      <c r="BA204">
        <v>6</v>
      </c>
      <c r="BB204" s="78" t="str">
        <f>REPLACE(INDEX(GroupVertices[Group], MATCH(Edges[[#This Row],[Vertex 1]],GroupVertices[Vertex],0)),1,1,"")</f>
        <v>3</v>
      </c>
      <c r="BC204" s="78" t="str">
        <f>REPLACE(INDEX(GroupVertices[Group], MATCH(Edges[[#This Row],[Vertex 2]],GroupVertices[Vertex],0)),1,1,"")</f>
        <v>3</v>
      </c>
      <c r="BD204" s="48"/>
      <c r="BE204" s="49"/>
      <c r="BF204" s="48"/>
      <c r="BG204" s="49"/>
      <c r="BH204" s="48"/>
      <c r="BI204" s="49"/>
      <c r="BJ204" s="48"/>
      <c r="BK204" s="49"/>
      <c r="BL204" s="48"/>
    </row>
    <row r="205" spans="1:64" x14ac:dyDescent="0.25">
      <c r="A205" s="64" t="s">
        <v>325</v>
      </c>
      <c r="B205" s="64" t="s">
        <v>840</v>
      </c>
      <c r="C205" s="65" t="s">
        <v>15843</v>
      </c>
      <c r="D205" s="66">
        <v>6.5</v>
      </c>
      <c r="E205" s="67" t="s">
        <v>136</v>
      </c>
      <c r="F205" s="68">
        <v>23.5</v>
      </c>
      <c r="G205" s="65"/>
      <c r="H205" s="69"/>
      <c r="I205" s="70"/>
      <c r="J205" s="70"/>
      <c r="K205" s="34" t="s">
        <v>65</v>
      </c>
      <c r="L205" s="77">
        <v>205</v>
      </c>
      <c r="M205" s="77"/>
      <c r="N205" s="72"/>
      <c r="O205" s="79" t="s">
        <v>999</v>
      </c>
      <c r="P205" s="81">
        <v>43165.666307870371</v>
      </c>
      <c r="Q205" s="79" t="s">
        <v>1093</v>
      </c>
      <c r="R205" s="83" t="s">
        <v>2046</v>
      </c>
      <c r="S205" s="79" t="s">
        <v>2532</v>
      </c>
      <c r="T205" s="79" t="s">
        <v>2710</v>
      </c>
      <c r="U205" s="79"/>
      <c r="V205" s="83" t="s">
        <v>3555</v>
      </c>
      <c r="W205" s="81">
        <v>43165.666307870371</v>
      </c>
      <c r="X205" s="83" t="s">
        <v>4004</v>
      </c>
      <c r="Y205" s="79"/>
      <c r="Z205" s="79"/>
      <c r="AA205" s="85" t="s">
        <v>5212</v>
      </c>
      <c r="AB205" s="79"/>
      <c r="AC205" s="79" t="b">
        <v>0</v>
      </c>
      <c r="AD205" s="79">
        <v>3</v>
      </c>
      <c r="AE205" s="85" t="s">
        <v>6296</v>
      </c>
      <c r="AF205" s="79" t="b">
        <v>0</v>
      </c>
      <c r="AG205" s="79" t="s">
        <v>6304</v>
      </c>
      <c r="AH205" s="79"/>
      <c r="AI205" s="85" t="s">
        <v>6296</v>
      </c>
      <c r="AJ205" s="79" t="b">
        <v>0</v>
      </c>
      <c r="AK205" s="79">
        <v>1</v>
      </c>
      <c r="AL205" s="85" t="s">
        <v>6296</v>
      </c>
      <c r="AM205" s="79" t="s">
        <v>6355</v>
      </c>
      <c r="AN205" s="79" t="b">
        <v>0</v>
      </c>
      <c r="AO205" s="85" t="s">
        <v>5212</v>
      </c>
      <c r="AP205" s="79" t="s">
        <v>176</v>
      </c>
      <c r="AQ205" s="79">
        <v>0</v>
      </c>
      <c r="AR205" s="79">
        <v>0</v>
      </c>
      <c r="AS205" s="79"/>
      <c r="AT205" s="79"/>
      <c r="AU205" s="79"/>
      <c r="AV205" s="79"/>
      <c r="AW205" s="79"/>
      <c r="AX205" s="79"/>
      <c r="AY205" s="79"/>
      <c r="AZ205" s="79"/>
      <c r="BA205">
        <v>8</v>
      </c>
      <c r="BB205" s="78" t="str">
        <f>REPLACE(INDEX(GroupVertices[Group], MATCH(Edges[[#This Row],[Vertex 1]],GroupVertices[Vertex],0)),1,1,"")</f>
        <v>3</v>
      </c>
      <c r="BC205" s="78" t="str">
        <f>REPLACE(INDEX(GroupVertices[Group], MATCH(Edges[[#This Row],[Vertex 2]],GroupVertices[Vertex],0)),1,1,"")</f>
        <v>3</v>
      </c>
      <c r="BD205" s="48"/>
      <c r="BE205" s="49"/>
      <c r="BF205" s="48"/>
      <c r="BG205" s="49"/>
      <c r="BH205" s="48"/>
      <c r="BI205" s="49"/>
      <c r="BJ205" s="48"/>
      <c r="BK205" s="49"/>
      <c r="BL205" s="48"/>
    </row>
    <row r="206" spans="1:64" x14ac:dyDescent="0.25">
      <c r="A206" s="64" t="s">
        <v>325</v>
      </c>
      <c r="B206" s="64" t="s">
        <v>840</v>
      </c>
      <c r="C206" s="65" t="s">
        <v>15843</v>
      </c>
      <c r="D206" s="66">
        <v>6.5</v>
      </c>
      <c r="E206" s="67" t="s">
        <v>136</v>
      </c>
      <c r="F206" s="68">
        <v>23.5</v>
      </c>
      <c r="G206" s="65"/>
      <c r="H206" s="69"/>
      <c r="I206" s="70"/>
      <c r="J206" s="70"/>
      <c r="K206" s="34" t="s">
        <v>65</v>
      </c>
      <c r="L206" s="77">
        <v>206</v>
      </c>
      <c r="M206" s="77"/>
      <c r="N206" s="72"/>
      <c r="O206" s="79" t="s">
        <v>999</v>
      </c>
      <c r="P206" s="81">
        <v>43166.669108796297</v>
      </c>
      <c r="Q206" s="79" t="s">
        <v>1096</v>
      </c>
      <c r="R206" s="83" t="s">
        <v>2045</v>
      </c>
      <c r="S206" s="79" t="s">
        <v>2531</v>
      </c>
      <c r="T206" s="79" t="s">
        <v>2711</v>
      </c>
      <c r="U206" s="79"/>
      <c r="V206" s="83" t="s">
        <v>3555</v>
      </c>
      <c r="W206" s="81">
        <v>43166.669108796297</v>
      </c>
      <c r="X206" s="83" t="s">
        <v>4007</v>
      </c>
      <c r="Y206" s="79"/>
      <c r="Z206" s="79"/>
      <c r="AA206" s="85" t="s">
        <v>5215</v>
      </c>
      <c r="AB206" s="79"/>
      <c r="AC206" s="79" t="b">
        <v>0</v>
      </c>
      <c r="AD206" s="79">
        <v>0</v>
      </c>
      <c r="AE206" s="85" t="s">
        <v>6296</v>
      </c>
      <c r="AF206" s="79" t="b">
        <v>0</v>
      </c>
      <c r="AG206" s="79" t="s">
        <v>6304</v>
      </c>
      <c r="AH206" s="79"/>
      <c r="AI206" s="85" t="s">
        <v>6296</v>
      </c>
      <c r="AJ206" s="79" t="b">
        <v>0</v>
      </c>
      <c r="AK206" s="79">
        <v>0</v>
      </c>
      <c r="AL206" s="85" t="s">
        <v>6296</v>
      </c>
      <c r="AM206" s="79" t="s">
        <v>6355</v>
      </c>
      <c r="AN206" s="79" t="b">
        <v>0</v>
      </c>
      <c r="AO206" s="85" t="s">
        <v>5215</v>
      </c>
      <c r="AP206" s="79" t="s">
        <v>176</v>
      </c>
      <c r="AQ206" s="79">
        <v>0</v>
      </c>
      <c r="AR206" s="79">
        <v>0</v>
      </c>
      <c r="AS206" s="79"/>
      <c r="AT206" s="79"/>
      <c r="AU206" s="79"/>
      <c r="AV206" s="79"/>
      <c r="AW206" s="79"/>
      <c r="AX206" s="79"/>
      <c r="AY206" s="79"/>
      <c r="AZ206" s="79"/>
      <c r="BA206">
        <v>8</v>
      </c>
      <c r="BB206" s="78" t="str">
        <f>REPLACE(INDEX(GroupVertices[Group], MATCH(Edges[[#This Row],[Vertex 1]],GroupVertices[Vertex],0)),1,1,"")</f>
        <v>3</v>
      </c>
      <c r="BC206" s="78" t="str">
        <f>REPLACE(INDEX(GroupVertices[Group], MATCH(Edges[[#This Row],[Vertex 2]],GroupVertices[Vertex],0)),1,1,"")</f>
        <v>3</v>
      </c>
      <c r="BD206" s="48"/>
      <c r="BE206" s="49"/>
      <c r="BF206" s="48"/>
      <c r="BG206" s="49"/>
      <c r="BH206" s="48"/>
      <c r="BI206" s="49"/>
      <c r="BJ206" s="48"/>
      <c r="BK206" s="49"/>
      <c r="BL206" s="48"/>
    </row>
    <row r="207" spans="1:64" x14ac:dyDescent="0.25">
      <c r="A207" s="64" t="s">
        <v>325</v>
      </c>
      <c r="B207" s="64" t="s">
        <v>840</v>
      </c>
      <c r="C207" s="65" t="s">
        <v>15843</v>
      </c>
      <c r="D207" s="66">
        <v>6.5</v>
      </c>
      <c r="E207" s="67" t="s">
        <v>136</v>
      </c>
      <c r="F207" s="68">
        <v>23.5</v>
      </c>
      <c r="G207" s="65"/>
      <c r="H207" s="69"/>
      <c r="I207" s="70"/>
      <c r="J207" s="70"/>
      <c r="K207" s="34" t="s">
        <v>65</v>
      </c>
      <c r="L207" s="77">
        <v>207</v>
      </c>
      <c r="M207" s="77"/>
      <c r="N207" s="72"/>
      <c r="O207" s="79" t="s">
        <v>999</v>
      </c>
      <c r="P207" s="81">
        <v>43166.675370370373</v>
      </c>
      <c r="Q207" s="79" t="s">
        <v>1090</v>
      </c>
      <c r="R207" s="83" t="s">
        <v>2045</v>
      </c>
      <c r="S207" s="79" t="s">
        <v>2531</v>
      </c>
      <c r="T207" s="79" t="s">
        <v>2709</v>
      </c>
      <c r="U207" s="79"/>
      <c r="V207" s="83" t="s">
        <v>3555</v>
      </c>
      <c r="W207" s="81">
        <v>43166.675370370373</v>
      </c>
      <c r="X207" s="83" t="s">
        <v>4001</v>
      </c>
      <c r="Y207" s="79"/>
      <c r="Z207" s="79"/>
      <c r="AA207" s="85" t="s">
        <v>5209</v>
      </c>
      <c r="AB207" s="79"/>
      <c r="AC207" s="79" t="b">
        <v>0</v>
      </c>
      <c r="AD207" s="79">
        <v>1</v>
      </c>
      <c r="AE207" s="85" t="s">
        <v>6296</v>
      </c>
      <c r="AF207" s="79" t="b">
        <v>0</v>
      </c>
      <c r="AG207" s="79" t="s">
        <v>6304</v>
      </c>
      <c r="AH207" s="79"/>
      <c r="AI207" s="85" t="s">
        <v>6296</v>
      </c>
      <c r="AJ207" s="79" t="b">
        <v>0</v>
      </c>
      <c r="AK207" s="79">
        <v>0</v>
      </c>
      <c r="AL207" s="85" t="s">
        <v>6296</v>
      </c>
      <c r="AM207" s="79" t="s">
        <v>6355</v>
      </c>
      <c r="AN207" s="79" t="b">
        <v>0</v>
      </c>
      <c r="AO207" s="85" t="s">
        <v>5209</v>
      </c>
      <c r="AP207" s="79" t="s">
        <v>176</v>
      </c>
      <c r="AQ207" s="79">
        <v>0</v>
      </c>
      <c r="AR207" s="79">
        <v>0</v>
      </c>
      <c r="AS207" s="79"/>
      <c r="AT207" s="79"/>
      <c r="AU207" s="79"/>
      <c r="AV207" s="79"/>
      <c r="AW207" s="79"/>
      <c r="AX207" s="79"/>
      <c r="AY207" s="79"/>
      <c r="AZ207" s="79"/>
      <c r="BA207">
        <v>8</v>
      </c>
      <c r="BB207" s="78" t="str">
        <f>REPLACE(INDEX(GroupVertices[Group], MATCH(Edges[[#This Row],[Vertex 1]],GroupVertices[Vertex],0)),1,1,"")</f>
        <v>3</v>
      </c>
      <c r="BC207" s="78" t="str">
        <f>REPLACE(INDEX(GroupVertices[Group], MATCH(Edges[[#This Row],[Vertex 2]],GroupVertices[Vertex],0)),1,1,"")</f>
        <v>3</v>
      </c>
      <c r="BD207" s="48"/>
      <c r="BE207" s="49"/>
      <c r="BF207" s="48"/>
      <c r="BG207" s="49"/>
      <c r="BH207" s="48"/>
      <c r="BI207" s="49"/>
      <c r="BJ207" s="48"/>
      <c r="BK207" s="49"/>
      <c r="BL207" s="48"/>
    </row>
    <row r="208" spans="1:64" x14ac:dyDescent="0.25">
      <c r="A208" s="64" t="s">
        <v>325</v>
      </c>
      <c r="B208" s="64" t="s">
        <v>840</v>
      </c>
      <c r="C208" s="65" t="s">
        <v>15843</v>
      </c>
      <c r="D208" s="66">
        <v>6.5</v>
      </c>
      <c r="E208" s="67" t="s">
        <v>136</v>
      </c>
      <c r="F208" s="68">
        <v>23.5</v>
      </c>
      <c r="G208" s="65"/>
      <c r="H208" s="69"/>
      <c r="I208" s="70"/>
      <c r="J208" s="70"/>
      <c r="K208" s="34" t="s">
        <v>65</v>
      </c>
      <c r="L208" s="77">
        <v>208</v>
      </c>
      <c r="M208" s="77"/>
      <c r="N208" s="72"/>
      <c r="O208" s="79" t="s">
        <v>999</v>
      </c>
      <c r="P208" s="81">
        <v>43166.677777777775</v>
      </c>
      <c r="Q208" s="79" t="s">
        <v>1091</v>
      </c>
      <c r="R208" s="83" t="s">
        <v>2045</v>
      </c>
      <c r="S208" s="79" t="s">
        <v>2531</v>
      </c>
      <c r="T208" s="79" t="s">
        <v>2709</v>
      </c>
      <c r="U208" s="79"/>
      <c r="V208" s="83" t="s">
        <v>3555</v>
      </c>
      <c r="W208" s="81">
        <v>43166.677777777775</v>
      </c>
      <c r="X208" s="83" t="s">
        <v>4002</v>
      </c>
      <c r="Y208" s="79"/>
      <c r="Z208" s="79"/>
      <c r="AA208" s="85" t="s">
        <v>5210</v>
      </c>
      <c r="AB208" s="79"/>
      <c r="AC208" s="79" t="b">
        <v>0</v>
      </c>
      <c r="AD208" s="79">
        <v>1</v>
      </c>
      <c r="AE208" s="85" t="s">
        <v>6296</v>
      </c>
      <c r="AF208" s="79" t="b">
        <v>0</v>
      </c>
      <c r="AG208" s="79" t="s">
        <v>6304</v>
      </c>
      <c r="AH208" s="79"/>
      <c r="AI208" s="85" t="s">
        <v>6296</v>
      </c>
      <c r="AJ208" s="79" t="b">
        <v>0</v>
      </c>
      <c r="AK208" s="79">
        <v>0</v>
      </c>
      <c r="AL208" s="85" t="s">
        <v>6296</v>
      </c>
      <c r="AM208" s="79" t="s">
        <v>6355</v>
      </c>
      <c r="AN208" s="79" t="b">
        <v>0</v>
      </c>
      <c r="AO208" s="85" t="s">
        <v>5210</v>
      </c>
      <c r="AP208" s="79" t="s">
        <v>176</v>
      </c>
      <c r="AQ208" s="79">
        <v>0</v>
      </c>
      <c r="AR208" s="79">
        <v>0</v>
      </c>
      <c r="AS208" s="79"/>
      <c r="AT208" s="79"/>
      <c r="AU208" s="79"/>
      <c r="AV208" s="79"/>
      <c r="AW208" s="79"/>
      <c r="AX208" s="79"/>
      <c r="AY208" s="79"/>
      <c r="AZ208" s="79"/>
      <c r="BA208">
        <v>8</v>
      </c>
      <c r="BB208" s="78" t="str">
        <f>REPLACE(INDEX(GroupVertices[Group], MATCH(Edges[[#This Row],[Vertex 1]],GroupVertices[Vertex],0)),1,1,"")</f>
        <v>3</v>
      </c>
      <c r="BC208" s="78" t="str">
        <f>REPLACE(INDEX(GroupVertices[Group], MATCH(Edges[[#This Row],[Vertex 2]],GroupVertices[Vertex],0)),1,1,"")</f>
        <v>3</v>
      </c>
      <c r="BD208" s="48"/>
      <c r="BE208" s="49"/>
      <c r="BF208" s="48"/>
      <c r="BG208" s="49"/>
      <c r="BH208" s="48"/>
      <c r="BI208" s="49"/>
      <c r="BJ208" s="48"/>
      <c r="BK208" s="49"/>
      <c r="BL208" s="48"/>
    </row>
    <row r="209" spans="1:64" x14ac:dyDescent="0.25">
      <c r="A209" s="64" t="s">
        <v>325</v>
      </c>
      <c r="B209" s="64" t="s">
        <v>840</v>
      </c>
      <c r="C209" s="65" t="s">
        <v>15843</v>
      </c>
      <c r="D209" s="66">
        <v>6.5</v>
      </c>
      <c r="E209" s="67" t="s">
        <v>136</v>
      </c>
      <c r="F209" s="68">
        <v>23.5</v>
      </c>
      <c r="G209" s="65"/>
      <c r="H209" s="69"/>
      <c r="I209" s="70"/>
      <c r="J209" s="70"/>
      <c r="K209" s="34" t="s">
        <v>65</v>
      </c>
      <c r="L209" s="77">
        <v>209</v>
      </c>
      <c r="M209" s="77"/>
      <c r="N209" s="72"/>
      <c r="O209" s="79" t="s">
        <v>999</v>
      </c>
      <c r="P209" s="81">
        <v>43166.681574074071</v>
      </c>
      <c r="Q209" s="79" t="s">
        <v>1092</v>
      </c>
      <c r="R209" s="83" t="s">
        <v>2045</v>
      </c>
      <c r="S209" s="79" t="s">
        <v>2531</v>
      </c>
      <c r="T209" s="79" t="s">
        <v>2709</v>
      </c>
      <c r="U209" s="79"/>
      <c r="V209" s="83" t="s">
        <v>3555</v>
      </c>
      <c r="W209" s="81">
        <v>43166.681574074071</v>
      </c>
      <c r="X209" s="83" t="s">
        <v>4003</v>
      </c>
      <c r="Y209" s="79"/>
      <c r="Z209" s="79"/>
      <c r="AA209" s="85" t="s">
        <v>5211</v>
      </c>
      <c r="AB209" s="79"/>
      <c r="AC209" s="79" t="b">
        <v>0</v>
      </c>
      <c r="AD209" s="79">
        <v>1</v>
      </c>
      <c r="AE209" s="85" t="s">
        <v>6296</v>
      </c>
      <c r="AF209" s="79" t="b">
        <v>0</v>
      </c>
      <c r="AG209" s="79" t="s">
        <v>6304</v>
      </c>
      <c r="AH209" s="79"/>
      <c r="AI209" s="85" t="s">
        <v>6296</v>
      </c>
      <c r="AJ209" s="79" t="b">
        <v>0</v>
      </c>
      <c r="AK209" s="79">
        <v>0</v>
      </c>
      <c r="AL209" s="85" t="s">
        <v>6296</v>
      </c>
      <c r="AM209" s="79" t="s">
        <v>6355</v>
      </c>
      <c r="AN209" s="79" t="b">
        <v>0</v>
      </c>
      <c r="AO209" s="85" t="s">
        <v>5211</v>
      </c>
      <c r="AP209" s="79" t="s">
        <v>176</v>
      </c>
      <c r="AQ209" s="79">
        <v>0</v>
      </c>
      <c r="AR209" s="79">
        <v>0</v>
      </c>
      <c r="AS209" s="79"/>
      <c r="AT209" s="79"/>
      <c r="AU209" s="79"/>
      <c r="AV209" s="79"/>
      <c r="AW209" s="79"/>
      <c r="AX209" s="79"/>
      <c r="AY209" s="79"/>
      <c r="AZ209" s="79"/>
      <c r="BA209">
        <v>8</v>
      </c>
      <c r="BB209" s="78" t="str">
        <f>REPLACE(INDEX(GroupVertices[Group], MATCH(Edges[[#This Row],[Vertex 1]],GroupVertices[Vertex],0)),1,1,"")</f>
        <v>3</v>
      </c>
      <c r="BC209" s="78" t="str">
        <f>REPLACE(INDEX(GroupVertices[Group], MATCH(Edges[[#This Row],[Vertex 2]],GroupVertices[Vertex],0)),1,1,"")</f>
        <v>3</v>
      </c>
      <c r="BD209" s="48"/>
      <c r="BE209" s="49"/>
      <c r="BF209" s="48"/>
      <c r="BG209" s="49"/>
      <c r="BH209" s="48"/>
      <c r="BI209" s="49"/>
      <c r="BJ209" s="48"/>
      <c r="BK209" s="49"/>
      <c r="BL209" s="48"/>
    </row>
    <row r="210" spans="1:64" x14ac:dyDescent="0.25">
      <c r="A210" s="64" t="s">
        <v>325</v>
      </c>
      <c r="B210" s="64" t="s">
        <v>840</v>
      </c>
      <c r="C210" s="65" t="s">
        <v>15843</v>
      </c>
      <c r="D210" s="66">
        <v>6.5</v>
      </c>
      <c r="E210" s="67" t="s">
        <v>136</v>
      </c>
      <c r="F210" s="68">
        <v>23.5</v>
      </c>
      <c r="G210" s="65"/>
      <c r="H210" s="69"/>
      <c r="I210" s="70"/>
      <c r="J210" s="70"/>
      <c r="K210" s="34" t="s">
        <v>65</v>
      </c>
      <c r="L210" s="77">
        <v>210</v>
      </c>
      <c r="M210" s="77"/>
      <c r="N210" s="72"/>
      <c r="O210" s="79" t="s">
        <v>999</v>
      </c>
      <c r="P210" s="81">
        <v>43166.691666666666</v>
      </c>
      <c r="Q210" s="79" t="s">
        <v>1094</v>
      </c>
      <c r="R210" s="83" t="s">
        <v>2045</v>
      </c>
      <c r="S210" s="79" t="s">
        <v>2531</v>
      </c>
      <c r="T210" s="79" t="s">
        <v>2710</v>
      </c>
      <c r="U210" s="79"/>
      <c r="V210" s="83" t="s">
        <v>3555</v>
      </c>
      <c r="W210" s="81">
        <v>43166.691666666666</v>
      </c>
      <c r="X210" s="83" t="s">
        <v>4005</v>
      </c>
      <c r="Y210" s="79"/>
      <c r="Z210" s="79"/>
      <c r="AA210" s="85" t="s">
        <v>5213</v>
      </c>
      <c r="AB210" s="79"/>
      <c r="AC210" s="79" t="b">
        <v>0</v>
      </c>
      <c r="AD210" s="79">
        <v>1</v>
      </c>
      <c r="AE210" s="85" t="s">
        <v>6296</v>
      </c>
      <c r="AF210" s="79" t="b">
        <v>0</v>
      </c>
      <c r="AG210" s="79" t="s">
        <v>6304</v>
      </c>
      <c r="AH210" s="79"/>
      <c r="AI210" s="85" t="s">
        <v>6296</v>
      </c>
      <c r="AJ210" s="79" t="b">
        <v>0</v>
      </c>
      <c r="AK210" s="79">
        <v>0</v>
      </c>
      <c r="AL210" s="85" t="s">
        <v>6296</v>
      </c>
      <c r="AM210" s="79" t="s">
        <v>6355</v>
      </c>
      <c r="AN210" s="79" t="b">
        <v>0</v>
      </c>
      <c r="AO210" s="85" t="s">
        <v>5213</v>
      </c>
      <c r="AP210" s="79" t="s">
        <v>176</v>
      </c>
      <c r="AQ210" s="79">
        <v>0</v>
      </c>
      <c r="AR210" s="79">
        <v>0</v>
      </c>
      <c r="AS210" s="79"/>
      <c r="AT210" s="79"/>
      <c r="AU210" s="79"/>
      <c r="AV210" s="79"/>
      <c r="AW210" s="79"/>
      <c r="AX210" s="79"/>
      <c r="AY210" s="79"/>
      <c r="AZ210" s="79"/>
      <c r="BA210">
        <v>8</v>
      </c>
      <c r="BB210" s="78" t="str">
        <f>REPLACE(INDEX(GroupVertices[Group], MATCH(Edges[[#This Row],[Vertex 1]],GroupVertices[Vertex],0)),1,1,"")</f>
        <v>3</v>
      </c>
      <c r="BC210" s="78" t="str">
        <f>REPLACE(INDEX(GroupVertices[Group], MATCH(Edges[[#This Row],[Vertex 2]],GroupVertices[Vertex],0)),1,1,"")</f>
        <v>3</v>
      </c>
      <c r="BD210" s="48"/>
      <c r="BE210" s="49"/>
      <c r="BF210" s="48"/>
      <c r="BG210" s="49"/>
      <c r="BH210" s="48"/>
      <c r="BI210" s="49"/>
      <c r="BJ210" s="48"/>
      <c r="BK210" s="49"/>
      <c r="BL210" s="48"/>
    </row>
    <row r="211" spans="1:64" x14ac:dyDescent="0.25">
      <c r="A211" s="64" t="s">
        <v>325</v>
      </c>
      <c r="B211" s="64" t="s">
        <v>840</v>
      </c>
      <c r="C211" s="65" t="s">
        <v>15843</v>
      </c>
      <c r="D211" s="66">
        <v>6.5</v>
      </c>
      <c r="E211" s="67" t="s">
        <v>136</v>
      </c>
      <c r="F211" s="68">
        <v>23.5</v>
      </c>
      <c r="G211" s="65"/>
      <c r="H211" s="69"/>
      <c r="I211" s="70"/>
      <c r="J211" s="70"/>
      <c r="K211" s="34" t="s">
        <v>65</v>
      </c>
      <c r="L211" s="77">
        <v>211</v>
      </c>
      <c r="M211" s="77"/>
      <c r="N211" s="72"/>
      <c r="O211" s="79" t="s">
        <v>999</v>
      </c>
      <c r="P211" s="81">
        <v>43166.692685185182</v>
      </c>
      <c r="Q211" s="79" t="s">
        <v>1095</v>
      </c>
      <c r="R211" s="83" t="s">
        <v>2045</v>
      </c>
      <c r="S211" s="79" t="s">
        <v>2531</v>
      </c>
      <c r="T211" s="79" t="s">
        <v>2710</v>
      </c>
      <c r="U211" s="79"/>
      <c r="V211" s="83" t="s">
        <v>3555</v>
      </c>
      <c r="W211" s="81">
        <v>43166.692685185182</v>
      </c>
      <c r="X211" s="83" t="s">
        <v>4006</v>
      </c>
      <c r="Y211" s="79"/>
      <c r="Z211" s="79"/>
      <c r="AA211" s="85" t="s">
        <v>5214</v>
      </c>
      <c r="AB211" s="79"/>
      <c r="AC211" s="79" t="b">
        <v>0</v>
      </c>
      <c r="AD211" s="79">
        <v>1</v>
      </c>
      <c r="AE211" s="85" t="s">
        <v>6296</v>
      </c>
      <c r="AF211" s="79" t="b">
        <v>0</v>
      </c>
      <c r="AG211" s="79" t="s">
        <v>6304</v>
      </c>
      <c r="AH211" s="79"/>
      <c r="AI211" s="85" t="s">
        <v>6296</v>
      </c>
      <c r="AJ211" s="79" t="b">
        <v>0</v>
      </c>
      <c r="AK211" s="79">
        <v>0</v>
      </c>
      <c r="AL211" s="85" t="s">
        <v>6296</v>
      </c>
      <c r="AM211" s="79" t="s">
        <v>6355</v>
      </c>
      <c r="AN211" s="79" t="b">
        <v>0</v>
      </c>
      <c r="AO211" s="85" t="s">
        <v>5214</v>
      </c>
      <c r="AP211" s="79" t="s">
        <v>176</v>
      </c>
      <c r="AQ211" s="79">
        <v>0</v>
      </c>
      <c r="AR211" s="79">
        <v>0</v>
      </c>
      <c r="AS211" s="79"/>
      <c r="AT211" s="79"/>
      <c r="AU211" s="79"/>
      <c r="AV211" s="79"/>
      <c r="AW211" s="79"/>
      <c r="AX211" s="79"/>
      <c r="AY211" s="79"/>
      <c r="AZ211" s="79"/>
      <c r="BA211">
        <v>8</v>
      </c>
      <c r="BB211" s="78" t="str">
        <f>REPLACE(INDEX(GroupVertices[Group], MATCH(Edges[[#This Row],[Vertex 1]],GroupVertices[Vertex],0)),1,1,"")</f>
        <v>3</v>
      </c>
      <c r="BC211" s="78" t="str">
        <f>REPLACE(INDEX(GroupVertices[Group], MATCH(Edges[[#This Row],[Vertex 2]],GroupVertices[Vertex],0)),1,1,"")</f>
        <v>3</v>
      </c>
      <c r="BD211" s="48"/>
      <c r="BE211" s="49"/>
      <c r="BF211" s="48"/>
      <c r="BG211" s="49"/>
      <c r="BH211" s="48"/>
      <c r="BI211" s="49"/>
      <c r="BJ211" s="48"/>
      <c r="BK211" s="49"/>
      <c r="BL211" s="48"/>
    </row>
    <row r="212" spans="1:64" x14ac:dyDescent="0.25">
      <c r="A212" s="64" t="s">
        <v>325</v>
      </c>
      <c r="B212" s="64" t="s">
        <v>840</v>
      </c>
      <c r="C212" s="65" t="s">
        <v>15843</v>
      </c>
      <c r="D212" s="66">
        <v>6.5</v>
      </c>
      <c r="E212" s="67" t="s">
        <v>136</v>
      </c>
      <c r="F212" s="68">
        <v>23.5</v>
      </c>
      <c r="G212" s="65"/>
      <c r="H212" s="69"/>
      <c r="I212" s="70"/>
      <c r="J212" s="70"/>
      <c r="K212" s="34" t="s">
        <v>65</v>
      </c>
      <c r="L212" s="77">
        <v>212</v>
      </c>
      <c r="M212" s="77"/>
      <c r="N212" s="72"/>
      <c r="O212" s="79" t="s">
        <v>999</v>
      </c>
      <c r="P212" s="81">
        <v>43166.695138888892</v>
      </c>
      <c r="Q212" s="79" t="s">
        <v>1097</v>
      </c>
      <c r="R212" s="83" t="s">
        <v>2045</v>
      </c>
      <c r="S212" s="79" t="s">
        <v>2531</v>
      </c>
      <c r="T212" s="79" t="s">
        <v>2712</v>
      </c>
      <c r="U212" s="79"/>
      <c r="V212" s="83" t="s">
        <v>3555</v>
      </c>
      <c r="W212" s="81">
        <v>43166.695138888892</v>
      </c>
      <c r="X212" s="83" t="s">
        <v>4008</v>
      </c>
      <c r="Y212" s="79"/>
      <c r="Z212" s="79"/>
      <c r="AA212" s="85" t="s">
        <v>5216</v>
      </c>
      <c r="AB212" s="79"/>
      <c r="AC212" s="79" t="b">
        <v>0</v>
      </c>
      <c r="AD212" s="79">
        <v>0</v>
      </c>
      <c r="AE212" s="85" t="s">
        <v>6296</v>
      </c>
      <c r="AF212" s="79" t="b">
        <v>0</v>
      </c>
      <c r="AG212" s="79" t="s">
        <v>6304</v>
      </c>
      <c r="AH212" s="79"/>
      <c r="AI212" s="85" t="s">
        <v>6296</v>
      </c>
      <c r="AJ212" s="79" t="b">
        <v>0</v>
      </c>
      <c r="AK212" s="79">
        <v>0</v>
      </c>
      <c r="AL212" s="85" t="s">
        <v>6296</v>
      </c>
      <c r="AM212" s="79" t="s">
        <v>6355</v>
      </c>
      <c r="AN212" s="79" t="b">
        <v>0</v>
      </c>
      <c r="AO212" s="85" t="s">
        <v>5216</v>
      </c>
      <c r="AP212" s="79" t="s">
        <v>176</v>
      </c>
      <c r="AQ212" s="79">
        <v>0</v>
      </c>
      <c r="AR212" s="79">
        <v>0</v>
      </c>
      <c r="AS212" s="79"/>
      <c r="AT212" s="79"/>
      <c r="AU212" s="79"/>
      <c r="AV212" s="79"/>
      <c r="AW212" s="79"/>
      <c r="AX212" s="79"/>
      <c r="AY212" s="79"/>
      <c r="AZ212" s="79"/>
      <c r="BA212">
        <v>8</v>
      </c>
      <c r="BB212" s="78" t="str">
        <f>REPLACE(INDEX(GroupVertices[Group], MATCH(Edges[[#This Row],[Vertex 1]],GroupVertices[Vertex],0)),1,1,"")</f>
        <v>3</v>
      </c>
      <c r="BC212" s="78" t="str">
        <f>REPLACE(INDEX(GroupVertices[Group], MATCH(Edges[[#This Row],[Vertex 2]],GroupVertices[Vertex],0)),1,1,"")</f>
        <v>3</v>
      </c>
      <c r="BD212" s="48"/>
      <c r="BE212" s="49"/>
      <c r="BF212" s="48"/>
      <c r="BG212" s="49"/>
      <c r="BH212" s="48"/>
      <c r="BI212" s="49"/>
      <c r="BJ212" s="48"/>
      <c r="BK212" s="49"/>
      <c r="BL212" s="48"/>
    </row>
    <row r="213" spans="1:64" x14ac:dyDescent="0.25">
      <c r="A213" s="64" t="s">
        <v>325</v>
      </c>
      <c r="B213" s="64" t="s">
        <v>841</v>
      </c>
      <c r="C213" s="65" t="s">
        <v>15842</v>
      </c>
      <c r="D213" s="66">
        <v>5.5</v>
      </c>
      <c r="E213" s="67" t="s">
        <v>136</v>
      </c>
      <c r="F213" s="68">
        <v>26.785714285714285</v>
      </c>
      <c r="G213" s="65"/>
      <c r="H213" s="69"/>
      <c r="I213" s="70"/>
      <c r="J213" s="70"/>
      <c r="K213" s="34" t="s">
        <v>65</v>
      </c>
      <c r="L213" s="77">
        <v>213</v>
      </c>
      <c r="M213" s="77"/>
      <c r="N213" s="72"/>
      <c r="O213" s="79" t="s">
        <v>999</v>
      </c>
      <c r="P213" s="81">
        <v>43165.666307870371</v>
      </c>
      <c r="Q213" s="79" t="s">
        <v>1093</v>
      </c>
      <c r="R213" s="83" t="s">
        <v>2046</v>
      </c>
      <c r="S213" s="79" t="s">
        <v>2532</v>
      </c>
      <c r="T213" s="79" t="s">
        <v>2710</v>
      </c>
      <c r="U213" s="79"/>
      <c r="V213" s="83" t="s">
        <v>3555</v>
      </c>
      <c r="W213" s="81">
        <v>43165.666307870371</v>
      </c>
      <c r="X213" s="83" t="s">
        <v>4004</v>
      </c>
      <c r="Y213" s="79"/>
      <c r="Z213" s="79"/>
      <c r="AA213" s="85" t="s">
        <v>5212</v>
      </c>
      <c r="AB213" s="79"/>
      <c r="AC213" s="79" t="b">
        <v>0</v>
      </c>
      <c r="AD213" s="79">
        <v>3</v>
      </c>
      <c r="AE213" s="85" t="s">
        <v>6296</v>
      </c>
      <c r="AF213" s="79" t="b">
        <v>0</v>
      </c>
      <c r="AG213" s="79" t="s">
        <v>6304</v>
      </c>
      <c r="AH213" s="79"/>
      <c r="AI213" s="85" t="s">
        <v>6296</v>
      </c>
      <c r="AJ213" s="79" t="b">
        <v>0</v>
      </c>
      <c r="AK213" s="79">
        <v>1</v>
      </c>
      <c r="AL213" s="85" t="s">
        <v>6296</v>
      </c>
      <c r="AM213" s="79" t="s">
        <v>6355</v>
      </c>
      <c r="AN213" s="79" t="b">
        <v>0</v>
      </c>
      <c r="AO213" s="85" t="s">
        <v>5212</v>
      </c>
      <c r="AP213" s="79" t="s">
        <v>176</v>
      </c>
      <c r="AQ213" s="79">
        <v>0</v>
      </c>
      <c r="AR213" s="79">
        <v>0</v>
      </c>
      <c r="AS213" s="79"/>
      <c r="AT213" s="79"/>
      <c r="AU213" s="79"/>
      <c r="AV213" s="79"/>
      <c r="AW213" s="79"/>
      <c r="AX213" s="79"/>
      <c r="AY213" s="79"/>
      <c r="AZ213" s="79"/>
      <c r="BA213">
        <v>6</v>
      </c>
      <c r="BB213" s="78" t="str">
        <f>REPLACE(INDEX(GroupVertices[Group], MATCH(Edges[[#This Row],[Vertex 1]],GroupVertices[Vertex],0)),1,1,"")</f>
        <v>3</v>
      </c>
      <c r="BC213" s="78" t="str">
        <f>REPLACE(INDEX(GroupVertices[Group], MATCH(Edges[[#This Row],[Vertex 2]],GroupVertices[Vertex],0)),1,1,"")</f>
        <v>3</v>
      </c>
      <c r="BD213" s="48"/>
      <c r="BE213" s="49"/>
      <c r="BF213" s="48"/>
      <c r="BG213" s="49"/>
      <c r="BH213" s="48"/>
      <c r="BI213" s="49"/>
      <c r="BJ213" s="48"/>
      <c r="BK213" s="49"/>
      <c r="BL213" s="48"/>
    </row>
    <row r="214" spans="1:64" x14ac:dyDescent="0.25">
      <c r="A214" s="64" t="s">
        <v>325</v>
      </c>
      <c r="B214" s="64" t="s">
        <v>841</v>
      </c>
      <c r="C214" s="65" t="s">
        <v>15842</v>
      </c>
      <c r="D214" s="66">
        <v>5.5</v>
      </c>
      <c r="E214" s="67" t="s">
        <v>136</v>
      </c>
      <c r="F214" s="68">
        <v>26.785714285714285</v>
      </c>
      <c r="G214" s="65"/>
      <c r="H214" s="69"/>
      <c r="I214" s="70"/>
      <c r="J214" s="70"/>
      <c r="K214" s="34" t="s">
        <v>65</v>
      </c>
      <c r="L214" s="77">
        <v>214</v>
      </c>
      <c r="M214" s="77"/>
      <c r="N214" s="72"/>
      <c r="O214" s="79" t="s">
        <v>999</v>
      </c>
      <c r="P214" s="81">
        <v>43166.669108796297</v>
      </c>
      <c r="Q214" s="79" t="s">
        <v>1096</v>
      </c>
      <c r="R214" s="83" t="s">
        <v>2045</v>
      </c>
      <c r="S214" s="79" t="s">
        <v>2531</v>
      </c>
      <c r="T214" s="79" t="s">
        <v>2711</v>
      </c>
      <c r="U214" s="79"/>
      <c r="V214" s="83" t="s">
        <v>3555</v>
      </c>
      <c r="W214" s="81">
        <v>43166.669108796297</v>
      </c>
      <c r="X214" s="83" t="s">
        <v>4007</v>
      </c>
      <c r="Y214" s="79"/>
      <c r="Z214" s="79"/>
      <c r="AA214" s="85" t="s">
        <v>5215</v>
      </c>
      <c r="AB214" s="79"/>
      <c r="AC214" s="79" t="b">
        <v>0</v>
      </c>
      <c r="AD214" s="79">
        <v>0</v>
      </c>
      <c r="AE214" s="85" t="s">
        <v>6296</v>
      </c>
      <c r="AF214" s="79" t="b">
        <v>0</v>
      </c>
      <c r="AG214" s="79" t="s">
        <v>6304</v>
      </c>
      <c r="AH214" s="79"/>
      <c r="AI214" s="85" t="s">
        <v>6296</v>
      </c>
      <c r="AJ214" s="79" t="b">
        <v>0</v>
      </c>
      <c r="AK214" s="79">
        <v>0</v>
      </c>
      <c r="AL214" s="85" t="s">
        <v>6296</v>
      </c>
      <c r="AM214" s="79" t="s">
        <v>6355</v>
      </c>
      <c r="AN214" s="79" t="b">
        <v>0</v>
      </c>
      <c r="AO214" s="85" t="s">
        <v>5215</v>
      </c>
      <c r="AP214" s="79" t="s">
        <v>176</v>
      </c>
      <c r="AQ214" s="79">
        <v>0</v>
      </c>
      <c r="AR214" s="79">
        <v>0</v>
      </c>
      <c r="AS214" s="79"/>
      <c r="AT214" s="79"/>
      <c r="AU214" s="79"/>
      <c r="AV214" s="79"/>
      <c r="AW214" s="79"/>
      <c r="AX214" s="79"/>
      <c r="AY214" s="79"/>
      <c r="AZ214" s="79"/>
      <c r="BA214">
        <v>6</v>
      </c>
      <c r="BB214" s="78" t="str">
        <f>REPLACE(INDEX(GroupVertices[Group], MATCH(Edges[[#This Row],[Vertex 1]],GroupVertices[Vertex],0)),1,1,"")</f>
        <v>3</v>
      </c>
      <c r="BC214" s="78" t="str">
        <f>REPLACE(INDEX(GroupVertices[Group], MATCH(Edges[[#This Row],[Vertex 2]],GroupVertices[Vertex],0)),1,1,"")</f>
        <v>3</v>
      </c>
      <c r="BD214" s="48"/>
      <c r="BE214" s="49"/>
      <c r="BF214" s="48"/>
      <c r="BG214" s="49"/>
      <c r="BH214" s="48"/>
      <c r="BI214" s="49"/>
      <c r="BJ214" s="48"/>
      <c r="BK214" s="49"/>
      <c r="BL214" s="48"/>
    </row>
    <row r="215" spans="1:64" x14ac:dyDescent="0.25">
      <c r="A215" s="64" t="s">
        <v>325</v>
      </c>
      <c r="B215" s="64" t="s">
        <v>841</v>
      </c>
      <c r="C215" s="65" t="s">
        <v>15842</v>
      </c>
      <c r="D215" s="66">
        <v>5.5</v>
      </c>
      <c r="E215" s="67" t="s">
        <v>136</v>
      </c>
      <c r="F215" s="68">
        <v>26.785714285714285</v>
      </c>
      <c r="G215" s="65"/>
      <c r="H215" s="69"/>
      <c r="I215" s="70"/>
      <c r="J215" s="70"/>
      <c r="K215" s="34" t="s">
        <v>65</v>
      </c>
      <c r="L215" s="77">
        <v>215</v>
      </c>
      <c r="M215" s="77"/>
      <c r="N215" s="72"/>
      <c r="O215" s="79" t="s">
        <v>999</v>
      </c>
      <c r="P215" s="81">
        <v>43166.681574074071</v>
      </c>
      <c r="Q215" s="79" t="s">
        <v>1092</v>
      </c>
      <c r="R215" s="83" t="s">
        <v>2045</v>
      </c>
      <c r="S215" s="79" t="s">
        <v>2531</v>
      </c>
      <c r="T215" s="79" t="s">
        <v>2709</v>
      </c>
      <c r="U215" s="79"/>
      <c r="V215" s="83" t="s">
        <v>3555</v>
      </c>
      <c r="W215" s="81">
        <v>43166.681574074071</v>
      </c>
      <c r="X215" s="83" t="s">
        <v>4003</v>
      </c>
      <c r="Y215" s="79"/>
      <c r="Z215" s="79"/>
      <c r="AA215" s="85" t="s">
        <v>5211</v>
      </c>
      <c r="AB215" s="79"/>
      <c r="AC215" s="79" t="b">
        <v>0</v>
      </c>
      <c r="AD215" s="79">
        <v>1</v>
      </c>
      <c r="AE215" s="85" t="s">
        <v>6296</v>
      </c>
      <c r="AF215" s="79" t="b">
        <v>0</v>
      </c>
      <c r="AG215" s="79" t="s">
        <v>6304</v>
      </c>
      <c r="AH215" s="79"/>
      <c r="AI215" s="85" t="s">
        <v>6296</v>
      </c>
      <c r="AJ215" s="79" t="b">
        <v>0</v>
      </c>
      <c r="AK215" s="79">
        <v>0</v>
      </c>
      <c r="AL215" s="85" t="s">
        <v>6296</v>
      </c>
      <c r="AM215" s="79" t="s">
        <v>6355</v>
      </c>
      <c r="AN215" s="79" t="b">
        <v>0</v>
      </c>
      <c r="AO215" s="85" t="s">
        <v>5211</v>
      </c>
      <c r="AP215" s="79" t="s">
        <v>176</v>
      </c>
      <c r="AQ215" s="79">
        <v>0</v>
      </c>
      <c r="AR215" s="79">
        <v>0</v>
      </c>
      <c r="AS215" s="79"/>
      <c r="AT215" s="79"/>
      <c r="AU215" s="79"/>
      <c r="AV215" s="79"/>
      <c r="AW215" s="79"/>
      <c r="AX215" s="79"/>
      <c r="AY215" s="79"/>
      <c r="AZ215" s="79"/>
      <c r="BA215">
        <v>6</v>
      </c>
      <c r="BB215" s="78" t="str">
        <f>REPLACE(INDEX(GroupVertices[Group], MATCH(Edges[[#This Row],[Vertex 1]],GroupVertices[Vertex],0)),1,1,"")</f>
        <v>3</v>
      </c>
      <c r="BC215" s="78" t="str">
        <f>REPLACE(INDEX(GroupVertices[Group], MATCH(Edges[[#This Row],[Vertex 2]],GroupVertices[Vertex],0)),1,1,"")</f>
        <v>3</v>
      </c>
      <c r="BD215" s="48"/>
      <c r="BE215" s="49"/>
      <c r="BF215" s="48"/>
      <c r="BG215" s="49"/>
      <c r="BH215" s="48"/>
      <c r="BI215" s="49"/>
      <c r="BJ215" s="48"/>
      <c r="BK215" s="49"/>
      <c r="BL215" s="48"/>
    </row>
    <row r="216" spans="1:64" x14ac:dyDescent="0.25">
      <c r="A216" s="64" t="s">
        <v>325</v>
      </c>
      <c r="B216" s="64" t="s">
        <v>841</v>
      </c>
      <c r="C216" s="65" t="s">
        <v>15842</v>
      </c>
      <c r="D216" s="66">
        <v>5.5</v>
      </c>
      <c r="E216" s="67" t="s">
        <v>136</v>
      </c>
      <c r="F216" s="68">
        <v>26.785714285714285</v>
      </c>
      <c r="G216" s="65"/>
      <c r="H216" s="69"/>
      <c r="I216" s="70"/>
      <c r="J216" s="70"/>
      <c r="K216" s="34" t="s">
        <v>65</v>
      </c>
      <c r="L216" s="77">
        <v>216</v>
      </c>
      <c r="M216" s="77"/>
      <c r="N216" s="72"/>
      <c r="O216" s="79" t="s">
        <v>999</v>
      </c>
      <c r="P216" s="81">
        <v>43166.691666666666</v>
      </c>
      <c r="Q216" s="79" t="s">
        <v>1094</v>
      </c>
      <c r="R216" s="83" t="s">
        <v>2045</v>
      </c>
      <c r="S216" s="79" t="s">
        <v>2531</v>
      </c>
      <c r="T216" s="79" t="s">
        <v>2710</v>
      </c>
      <c r="U216" s="79"/>
      <c r="V216" s="83" t="s">
        <v>3555</v>
      </c>
      <c r="W216" s="81">
        <v>43166.691666666666</v>
      </c>
      <c r="X216" s="83" t="s">
        <v>4005</v>
      </c>
      <c r="Y216" s="79"/>
      <c r="Z216" s="79"/>
      <c r="AA216" s="85" t="s">
        <v>5213</v>
      </c>
      <c r="AB216" s="79"/>
      <c r="AC216" s="79" t="b">
        <v>0</v>
      </c>
      <c r="AD216" s="79">
        <v>1</v>
      </c>
      <c r="AE216" s="85" t="s">
        <v>6296</v>
      </c>
      <c r="AF216" s="79" t="b">
        <v>0</v>
      </c>
      <c r="AG216" s="79" t="s">
        <v>6304</v>
      </c>
      <c r="AH216" s="79"/>
      <c r="AI216" s="85" t="s">
        <v>6296</v>
      </c>
      <c r="AJ216" s="79" t="b">
        <v>0</v>
      </c>
      <c r="AK216" s="79">
        <v>0</v>
      </c>
      <c r="AL216" s="85" t="s">
        <v>6296</v>
      </c>
      <c r="AM216" s="79" t="s">
        <v>6355</v>
      </c>
      <c r="AN216" s="79" t="b">
        <v>0</v>
      </c>
      <c r="AO216" s="85" t="s">
        <v>5213</v>
      </c>
      <c r="AP216" s="79" t="s">
        <v>176</v>
      </c>
      <c r="AQ216" s="79">
        <v>0</v>
      </c>
      <c r="AR216" s="79">
        <v>0</v>
      </c>
      <c r="AS216" s="79"/>
      <c r="AT216" s="79"/>
      <c r="AU216" s="79"/>
      <c r="AV216" s="79"/>
      <c r="AW216" s="79"/>
      <c r="AX216" s="79"/>
      <c r="AY216" s="79"/>
      <c r="AZ216" s="79"/>
      <c r="BA216">
        <v>6</v>
      </c>
      <c r="BB216" s="78" t="str">
        <f>REPLACE(INDEX(GroupVertices[Group], MATCH(Edges[[#This Row],[Vertex 1]],GroupVertices[Vertex],0)),1,1,"")</f>
        <v>3</v>
      </c>
      <c r="BC216" s="78" t="str">
        <f>REPLACE(INDEX(GroupVertices[Group], MATCH(Edges[[#This Row],[Vertex 2]],GroupVertices[Vertex],0)),1,1,"")</f>
        <v>3</v>
      </c>
      <c r="BD216" s="48"/>
      <c r="BE216" s="49"/>
      <c r="BF216" s="48"/>
      <c r="BG216" s="49"/>
      <c r="BH216" s="48"/>
      <c r="BI216" s="49"/>
      <c r="BJ216" s="48"/>
      <c r="BK216" s="49"/>
      <c r="BL216" s="48"/>
    </row>
    <row r="217" spans="1:64" x14ac:dyDescent="0.25">
      <c r="A217" s="64" t="s">
        <v>325</v>
      </c>
      <c r="B217" s="64" t="s">
        <v>841</v>
      </c>
      <c r="C217" s="65" t="s">
        <v>15842</v>
      </c>
      <c r="D217" s="66">
        <v>5.5</v>
      </c>
      <c r="E217" s="67" t="s">
        <v>136</v>
      </c>
      <c r="F217" s="68">
        <v>26.785714285714285</v>
      </c>
      <c r="G217" s="65"/>
      <c r="H217" s="69"/>
      <c r="I217" s="70"/>
      <c r="J217" s="70"/>
      <c r="K217" s="34" t="s">
        <v>65</v>
      </c>
      <c r="L217" s="77">
        <v>217</v>
      </c>
      <c r="M217" s="77"/>
      <c r="N217" s="72"/>
      <c r="O217" s="79" t="s">
        <v>999</v>
      </c>
      <c r="P217" s="81">
        <v>43166.692685185182</v>
      </c>
      <c r="Q217" s="79" t="s">
        <v>1095</v>
      </c>
      <c r="R217" s="83" t="s">
        <v>2045</v>
      </c>
      <c r="S217" s="79" t="s">
        <v>2531</v>
      </c>
      <c r="T217" s="79" t="s">
        <v>2710</v>
      </c>
      <c r="U217" s="79"/>
      <c r="V217" s="83" t="s">
        <v>3555</v>
      </c>
      <c r="W217" s="81">
        <v>43166.692685185182</v>
      </c>
      <c r="X217" s="83" t="s">
        <v>4006</v>
      </c>
      <c r="Y217" s="79"/>
      <c r="Z217" s="79"/>
      <c r="AA217" s="85" t="s">
        <v>5214</v>
      </c>
      <c r="AB217" s="79"/>
      <c r="AC217" s="79" t="b">
        <v>0</v>
      </c>
      <c r="AD217" s="79">
        <v>1</v>
      </c>
      <c r="AE217" s="85" t="s">
        <v>6296</v>
      </c>
      <c r="AF217" s="79" t="b">
        <v>0</v>
      </c>
      <c r="AG217" s="79" t="s">
        <v>6304</v>
      </c>
      <c r="AH217" s="79"/>
      <c r="AI217" s="85" t="s">
        <v>6296</v>
      </c>
      <c r="AJ217" s="79" t="b">
        <v>0</v>
      </c>
      <c r="AK217" s="79">
        <v>0</v>
      </c>
      <c r="AL217" s="85" t="s">
        <v>6296</v>
      </c>
      <c r="AM217" s="79" t="s">
        <v>6355</v>
      </c>
      <c r="AN217" s="79" t="b">
        <v>0</v>
      </c>
      <c r="AO217" s="85" t="s">
        <v>5214</v>
      </c>
      <c r="AP217" s="79" t="s">
        <v>176</v>
      </c>
      <c r="AQ217" s="79">
        <v>0</v>
      </c>
      <c r="AR217" s="79">
        <v>0</v>
      </c>
      <c r="AS217" s="79"/>
      <c r="AT217" s="79"/>
      <c r="AU217" s="79"/>
      <c r="AV217" s="79"/>
      <c r="AW217" s="79"/>
      <c r="AX217" s="79"/>
      <c r="AY217" s="79"/>
      <c r="AZ217" s="79"/>
      <c r="BA217">
        <v>6</v>
      </c>
      <c r="BB217" s="78" t="str">
        <f>REPLACE(INDEX(GroupVertices[Group], MATCH(Edges[[#This Row],[Vertex 1]],GroupVertices[Vertex],0)),1,1,"")</f>
        <v>3</v>
      </c>
      <c r="BC217" s="78" t="str">
        <f>REPLACE(INDEX(GroupVertices[Group], MATCH(Edges[[#This Row],[Vertex 2]],GroupVertices[Vertex],0)),1,1,"")</f>
        <v>3</v>
      </c>
      <c r="BD217" s="48"/>
      <c r="BE217" s="49"/>
      <c r="BF217" s="48"/>
      <c r="BG217" s="49"/>
      <c r="BH217" s="48"/>
      <c r="BI217" s="49"/>
      <c r="BJ217" s="48"/>
      <c r="BK217" s="49"/>
      <c r="BL217" s="48"/>
    </row>
    <row r="218" spans="1:64" x14ac:dyDescent="0.25">
      <c r="A218" s="64" t="s">
        <v>325</v>
      </c>
      <c r="B218" s="64" t="s">
        <v>841</v>
      </c>
      <c r="C218" s="65" t="s">
        <v>15842</v>
      </c>
      <c r="D218" s="66">
        <v>5.5</v>
      </c>
      <c r="E218" s="67" t="s">
        <v>136</v>
      </c>
      <c r="F218" s="68">
        <v>26.785714285714285</v>
      </c>
      <c r="G218" s="65"/>
      <c r="H218" s="69"/>
      <c r="I218" s="70"/>
      <c r="J218" s="70"/>
      <c r="K218" s="34" t="s">
        <v>65</v>
      </c>
      <c r="L218" s="77">
        <v>218</v>
      </c>
      <c r="M218" s="77"/>
      <c r="N218" s="72"/>
      <c r="O218" s="79" t="s">
        <v>999</v>
      </c>
      <c r="P218" s="81">
        <v>43166.695138888892</v>
      </c>
      <c r="Q218" s="79" t="s">
        <v>1097</v>
      </c>
      <c r="R218" s="83" t="s">
        <v>2045</v>
      </c>
      <c r="S218" s="79" t="s">
        <v>2531</v>
      </c>
      <c r="T218" s="79" t="s">
        <v>2712</v>
      </c>
      <c r="U218" s="79"/>
      <c r="V218" s="83" t="s">
        <v>3555</v>
      </c>
      <c r="W218" s="81">
        <v>43166.695138888892</v>
      </c>
      <c r="X218" s="83" t="s">
        <v>4008</v>
      </c>
      <c r="Y218" s="79"/>
      <c r="Z218" s="79"/>
      <c r="AA218" s="85" t="s">
        <v>5216</v>
      </c>
      <c r="AB218" s="79"/>
      <c r="AC218" s="79" t="b">
        <v>0</v>
      </c>
      <c r="AD218" s="79">
        <v>0</v>
      </c>
      <c r="AE218" s="85" t="s">
        <v>6296</v>
      </c>
      <c r="AF218" s="79" t="b">
        <v>0</v>
      </c>
      <c r="AG218" s="79" t="s">
        <v>6304</v>
      </c>
      <c r="AH218" s="79"/>
      <c r="AI218" s="85" t="s">
        <v>6296</v>
      </c>
      <c r="AJ218" s="79" t="b">
        <v>0</v>
      </c>
      <c r="AK218" s="79">
        <v>0</v>
      </c>
      <c r="AL218" s="85" t="s">
        <v>6296</v>
      </c>
      <c r="AM218" s="79" t="s">
        <v>6355</v>
      </c>
      <c r="AN218" s="79" t="b">
        <v>0</v>
      </c>
      <c r="AO218" s="85" t="s">
        <v>5216</v>
      </c>
      <c r="AP218" s="79" t="s">
        <v>176</v>
      </c>
      <c r="AQ218" s="79">
        <v>0</v>
      </c>
      <c r="AR218" s="79">
        <v>0</v>
      </c>
      <c r="AS218" s="79"/>
      <c r="AT218" s="79"/>
      <c r="AU218" s="79"/>
      <c r="AV218" s="79"/>
      <c r="AW218" s="79"/>
      <c r="AX218" s="79"/>
      <c r="AY218" s="79"/>
      <c r="AZ218" s="79"/>
      <c r="BA218">
        <v>6</v>
      </c>
      <c r="BB218" s="78" t="str">
        <f>REPLACE(INDEX(GroupVertices[Group], MATCH(Edges[[#This Row],[Vertex 1]],GroupVertices[Vertex],0)),1,1,"")</f>
        <v>3</v>
      </c>
      <c r="BC218" s="78" t="str">
        <f>REPLACE(INDEX(GroupVertices[Group], MATCH(Edges[[#This Row],[Vertex 2]],GroupVertices[Vertex],0)),1,1,"")</f>
        <v>3</v>
      </c>
      <c r="BD218" s="48"/>
      <c r="BE218" s="49"/>
      <c r="BF218" s="48"/>
      <c r="BG218" s="49"/>
      <c r="BH218" s="48"/>
      <c r="BI218" s="49"/>
      <c r="BJ218" s="48"/>
      <c r="BK218" s="49"/>
      <c r="BL218" s="48"/>
    </row>
    <row r="219" spans="1:64" x14ac:dyDescent="0.25">
      <c r="A219" s="64" t="s">
        <v>325</v>
      </c>
      <c r="B219" s="64" t="s">
        <v>842</v>
      </c>
      <c r="C219" s="65" t="s">
        <v>15844</v>
      </c>
      <c r="D219" s="66">
        <v>4.5</v>
      </c>
      <c r="E219" s="67" t="s">
        <v>136</v>
      </c>
      <c r="F219" s="68">
        <v>30.071428571428569</v>
      </c>
      <c r="G219" s="65"/>
      <c r="H219" s="69"/>
      <c r="I219" s="70"/>
      <c r="J219" s="70"/>
      <c r="K219" s="34" t="s">
        <v>65</v>
      </c>
      <c r="L219" s="77">
        <v>219</v>
      </c>
      <c r="M219" s="77"/>
      <c r="N219" s="72"/>
      <c r="O219" s="79" t="s">
        <v>999</v>
      </c>
      <c r="P219" s="81">
        <v>43166.681574074071</v>
      </c>
      <c r="Q219" s="79" t="s">
        <v>1092</v>
      </c>
      <c r="R219" s="83" t="s">
        <v>2045</v>
      </c>
      <c r="S219" s="79" t="s">
        <v>2531</v>
      </c>
      <c r="T219" s="79" t="s">
        <v>2709</v>
      </c>
      <c r="U219" s="79"/>
      <c r="V219" s="83" t="s">
        <v>3555</v>
      </c>
      <c r="W219" s="81">
        <v>43166.681574074071</v>
      </c>
      <c r="X219" s="83" t="s">
        <v>4003</v>
      </c>
      <c r="Y219" s="79"/>
      <c r="Z219" s="79"/>
      <c r="AA219" s="85" t="s">
        <v>5211</v>
      </c>
      <c r="AB219" s="79"/>
      <c r="AC219" s="79" t="b">
        <v>0</v>
      </c>
      <c r="AD219" s="79">
        <v>1</v>
      </c>
      <c r="AE219" s="85" t="s">
        <v>6296</v>
      </c>
      <c r="AF219" s="79" t="b">
        <v>0</v>
      </c>
      <c r="AG219" s="79" t="s">
        <v>6304</v>
      </c>
      <c r="AH219" s="79"/>
      <c r="AI219" s="85" t="s">
        <v>6296</v>
      </c>
      <c r="AJ219" s="79" t="b">
        <v>0</v>
      </c>
      <c r="AK219" s="79">
        <v>0</v>
      </c>
      <c r="AL219" s="85" t="s">
        <v>6296</v>
      </c>
      <c r="AM219" s="79" t="s">
        <v>6355</v>
      </c>
      <c r="AN219" s="79" t="b">
        <v>0</v>
      </c>
      <c r="AO219" s="85" t="s">
        <v>5211</v>
      </c>
      <c r="AP219" s="79" t="s">
        <v>176</v>
      </c>
      <c r="AQ219" s="79">
        <v>0</v>
      </c>
      <c r="AR219" s="79">
        <v>0</v>
      </c>
      <c r="AS219" s="79"/>
      <c r="AT219" s="79"/>
      <c r="AU219" s="79"/>
      <c r="AV219" s="79"/>
      <c r="AW219" s="79"/>
      <c r="AX219" s="79"/>
      <c r="AY219" s="79"/>
      <c r="AZ219" s="79"/>
      <c r="BA219">
        <v>4</v>
      </c>
      <c r="BB219" s="78" t="str">
        <f>REPLACE(INDEX(GroupVertices[Group], MATCH(Edges[[#This Row],[Vertex 1]],GroupVertices[Vertex],0)),1,1,"")</f>
        <v>3</v>
      </c>
      <c r="BC219" s="78" t="str">
        <f>REPLACE(INDEX(GroupVertices[Group], MATCH(Edges[[#This Row],[Vertex 2]],GroupVertices[Vertex],0)),1,1,"")</f>
        <v>3</v>
      </c>
      <c r="BD219" s="48"/>
      <c r="BE219" s="49"/>
      <c r="BF219" s="48"/>
      <c r="BG219" s="49"/>
      <c r="BH219" s="48"/>
      <c r="BI219" s="49"/>
      <c r="BJ219" s="48"/>
      <c r="BK219" s="49"/>
      <c r="BL219" s="48"/>
    </row>
    <row r="220" spans="1:64" x14ac:dyDescent="0.25">
      <c r="A220" s="64" t="s">
        <v>325</v>
      </c>
      <c r="B220" s="64" t="s">
        <v>842</v>
      </c>
      <c r="C220" s="65" t="s">
        <v>15844</v>
      </c>
      <c r="D220" s="66">
        <v>4.5</v>
      </c>
      <c r="E220" s="67" t="s">
        <v>136</v>
      </c>
      <c r="F220" s="68">
        <v>30.071428571428569</v>
      </c>
      <c r="G220" s="65"/>
      <c r="H220" s="69"/>
      <c r="I220" s="70"/>
      <c r="J220" s="70"/>
      <c r="K220" s="34" t="s">
        <v>65</v>
      </c>
      <c r="L220" s="77">
        <v>220</v>
      </c>
      <c r="M220" s="77"/>
      <c r="N220" s="72"/>
      <c r="O220" s="79" t="s">
        <v>999</v>
      </c>
      <c r="P220" s="81">
        <v>43166.691666666666</v>
      </c>
      <c r="Q220" s="79" t="s">
        <v>1094</v>
      </c>
      <c r="R220" s="83" t="s">
        <v>2045</v>
      </c>
      <c r="S220" s="79" t="s">
        <v>2531</v>
      </c>
      <c r="T220" s="79" t="s">
        <v>2710</v>
      </c>
      <c r="U220" s="79"/>
      <c r="V220" s="83" t="s">
        <v>3555</v>
      </c>
      <c r="W220" s="81">
        <v>43166.691666666666</v>
      </c>
      <c r="X220" s="83" t="s">
        <v>4005</v>
      </c>
      <c r="Y220" s="79"/>
      <c r="Z220" s="79"/>
      <c r="AA220" s="85" t="s">
        <v>5213</v>
      </c>
      <c r="AB220" s="79"/>
      <c r="AC220" s="79" t="b">
        <v>0</v>
      </c>
      <c r="AD220" s="79">
        <v>1</v>
      </c>
      <c r="AE220" s="85" t="s">
        <v>6296</v>
      </c>
      <c r="AF220" s="79" t="b">
        <v>0</v>
      </c>
      <c r="AG220" s="79" t="s">
        <v>6304</v>
      </c>
      <c r="AH220" s="79"/>
      <c r="AI220" s="85" t="s">
        <v>6296</v>
      </c>
      <c r="AJ220" s="79" t="b">
        <v>0</v>
      </c>
      <c r="AK220" s="79">
        <v>0</v>
      </c>
      <c r="AL220" s="85" t="s">
        <v>6296</v>
      </c>
      <c r="AM220" s="79" t="s">
        <v>6355</v>
      </c>
      <c r="AN220" s="79" t="b">
        <v>0</v>
      </c>
      <c r="AO220" s="85" t="s">
        <v>5213</v>
      </c>
      <c r="AP220" s="79" t="s">
        <v>176</v>
      </c>
      <c r="AQ220" s="79">
        <v>0</v>
      </c>
      <c r="AR220" s="79">
        <v>0</v>
      </c>
      <c r="AS220" s="79"/>
      <c r="AT220" s="79"/>
      <c r="AU220" s="79"/>
      <c r="AV220" s="79"/>
      <c r="AW220" s="79"/>
      <c r="AX220" s="79"/>
      <c r="AY220" s="79"/>
      <c r="AZ220" s="79"/>
      <c r="BA220">
        <v>4</v>
      </c>
      <c r="BB220" s="78" t="str">
        <f>REPLACE(INDEX(GroupVertices[Group], MATCH(Edges[[#This Row],[Vertex 1]],GroupVertices[Vertex],0)),1,1,"")</f>
        <v>3</v>
      </c>
      <c r="BC220" s="78" t="str">
        <f>REPLACE(INDEX(GroupVertices[Group], MATCH(Edges[[#This Row],[Vertex 2]],GroupVertices[Vertex],0)),1,1,"")</f>
        <v>3</v>
      </c>
      <c r="BD220" s="48"/>
      <c r="BE220" s="49"/>
      <c r="BF220" s="48"/>
      <c r="BG220" s="49"/>
      <c r="BH220" s="48"/>
      <c r="BI220" s="49"/>
      <c r="BJ220" s="48"/>
      <c r="BK220" s="49"/>
      <c r="BL220" s="48"/>
    </row>
    <row r="221" spans="1:64" x14ac:dyDescent="0.25">
      <c r="A221" s="64" t="s">
        <v>325</v>
      </c>
      <c r="B221" s="64" t="s">
        <v>842</v>
      </c>
      <c r="C221" s="65" t="s">
        <v>15844</v>
      </c>
      <c r="D221" s="66">
        <v>4.5</v>
      </c>
      <c r="E221" s="67" t="s">
        <v>136</v>
      </c>
      <c r="F221" s="68">
        <v>30.071428571428569</v>
      </c>
      <c r="G221" s="65"/>
      <c r="H221" s="69"/>
      <c r="I221" s="70"/>
      <c r="J221" s="70"/>
      <c r="K221" s="34" t="s">
        <v>65</v>
      </c>
      <c r="L221" s="77">
        <v>221</v>
      </c>
      <c r="M221" s="77"/>
      <c r="N221" s="72"/>
      <c r="O221" s="79" t="s">
        <v>999</v>
      </c>
      <c r="P221" s="81">
        <v>43166.692685185182</v>
      </c>
      <c r="Q221" s="79" t="s">
        <v>1095</v>
      </c>
      <c r="R221" s="83" t="s">
        <v>2045</v>
      </c>
      <c r="S221" s="79" t="s">
        <v>2531</v>
      </c>
      <c r="T221" s="79" t="s">
        <v>2710</v>
      </c>
      <c r="U221" s="79"/>
      <c r="V221" s="83" t="s">
        <v>3555</v>
      </c>
      <c r="W221" s="81">
        <v>43166.692685185182</v>
      </c>
      <c r="X221" s="83" t="s">
        <v>4006</v>
      </c>
      <c r="Y221" s="79"/>
      <c r="Z221" s="79"/>
      <c r="AA221" s="85" t="s">
        <v>5214</v>
      </c>
      <c r="AB221" s="79"/>
      <c r="AC221" s="79" t="b">
        <v>0</v>
      </c>
      <c r="AD221" s="79">
        <v>1</v>
      </c>
      <c r="AE221" s="85" t="s">
        <v>6296</v>
      </c>
      <c r="AF221" s="79" t="b">
        <v>0</v>
      </c>
      <c r="AG221" s="79" t="s">
        <v>6304</v>
      </c>
      <c r="AH221" s="79"/>
      <c r="AI221" s="85" t="s">
        <v>6296</v>
      </c>
      <c r="AJ221" s="79" t="b">
        <v>0</v>
      </c>
      <c r="AK221" s="79">
        <v>0</v>
      </c>
      <c r="AL221" s="85" t="s">
        <v>6296</v>
      </c>
      <c r="AM221" s="79" t="s">
        <v>6355</v>
      </c>
      <c r="AN221" s="79" t="b">
        <v>0</v>
      </c>
      <c r="AO221" s="85" t="s">
        <v>5214</v>
      </c>
      <c r="AP221" s="79" t="s">
        <v>176</v>
      </c>
      <c r="AQ221" s="79">
        <v>0</v>
      </c>
      <c r="AR221" s="79">
        <v>0</v>
      </c>
      <c r="AS221" s="79"/>
      <c r="AT221" s="79"/>
      <c r="AU221" s="79"/>
      <c r="AV221" s="79"/>
      <c r="AW221" s="79"/>
      <c r="AX221" s="79"/>
      <c r="AY221" s="79"/>
      <c r="AZ221" s="79"/>
      <c r="BA221">
        <v>4</v>
      </c>
      <c r="BB221" s="78" t="str">
        <f>REPLACE(INDEX(GroupVertices[Group], MATCH(Edges[[#This Row],[Vertex 1]],GroupVertices[Vertex],0)),1,1,"")</f>
        <v>3</v>
      </c>
      <c r="BC221" s="78" t="str">
        <f>REPLACE(INDEX(GroupVertices[Group], MATCH(Edges[[#This Row],[Vertex 2]],GroupVertices[Vertex],0)),1,1,"")</f>
        <v>3</v>
      </c>
      <c r="BD221" s="48"/>
      <c r="BE221" s="49"/>
      <c r="BF221" s="48"/>
      <c r="BG221" s="49"/>
      <c r="BH221" s="48"/>
      <c r="BI221" s="49"/>
      <c r="BJ221" s="48"/>
      <c r="BK221" s="49"/>
      <c r="BL221" s="48"/>
    </row>
    <row r="222" spans="1:64" x14ac:dyDescent="0.25">
      <c r="A222" s="64" t="s">
        <v>325</v>
      </c>
      <c r="B222" s="64" t="s">
        <v>842</v>
      </c>
      <c r="C222" s="65" t="s">
        <v>15844</v>
      </c>
      <c r="D222" s="66">
        <v>4.5</v>
      </c>
      <c r="E222" s="67" t="s">
        <v>136</v>
      </c>
      <c r="F222" s="68">
        <v>30.071428571428569</v>
      </c>
      <c r="G222" s="65"/>
      <c r="H222" s="69"/>
      <c r="I222" s="70"/>
      <c r="J222" s="70"/>
      <c r="K222" s="34" t="s">
        <v>65</v>
      </c>
      <c r="L222" s="77">
        <v>222</v>
      </c>
      <c r="M222" s="77"/>
      <c r="N222" s="72"/>
      <c r="O222" s="79" t="s">
        <v>999</v>
      </c>
      <c r="P222" s="81">
        <v>43166.695138888892</v>
      </c>
      <c r="Q222" s="79" t="s">
        <v>1097</v>
      </c>
      <c r="R222" s="83" t="s">
        <v>2045</v>
      </c>
      <c r="S222" s="79" t="s">
        <v>2531</v>
      </c>
      <c r="T222" s="79" t="s">
        <v>2712</v>
      </c>
      <c r="U222" s="79"/>
      <c r="V222" s="83" t="s">
        <v>3555</v>
      </c>
      <c r="W222" s="81">
        <v>43166.695138888892</v>
      </c>
      <c r="X222" s="83" t="s">
        <v>4008</v>
      </c>
      <c r="Y222" s="79"/>
      <c r="Z222" s="79"/>
      <c r="AA222" s="85" t="s">
        <v>5216</v>
      </c>
      <c r="AB222" s="79"/>
      <c r="AC222" s="79" t="b">
        <v>0</v>
      </c>
      <c r="AD222" s="79">
        <v>0</v>
      </c>
      <c r="AE222" s="85" t="s">
        <v>6296</v>
      </c>
      <c r="AF222" s="79" t="b">
        <v>0</v>
      </c>
      <c r="AG222" s="79" t="s">
        <v>6304</v>
      </c>
      <c r="AH222" s="79"/>
      <c r="AI222" s="85" t="s">
        <v>6296</v>
      </c>
      <c r="AJ222" s="79" t="b">
        <v>0</v>
      </c>
      <c r="AK222" s="79">
        <v>0</v>
      </c>
      <c r="AL222" s="85" t="s">
        <v>6296</v>
      </c>
      <c r="AM222" s="79" t="s">
        <v>6355</v>
      </c>
      <c r="AN222" s="79" t="b">
        <v>0</v>
      </c>
      <c r="AO222" s="85" t="s">
        <v>5216</v>
      </c>
      <c r="AP222" s="79" t="s">
        <v>176</v>
      </c>
      <c r="AQ222" s="79">
        <v>0</v>
      </c>
      <c r="AR222" s="79">
        <v>0</v>
      </c>
      <c r="AS222" s="79"/>
      <c r="AT222" s="79"/>
      <c r="AU222" s="79"/>
      <c r="AV222" s="79"/>
      <c r="AW222" s="79"/>
      <c r="AX222" s="79"/>
      <c r="AY222" s="79"/>
      <c r="AZ222" s="79"/>
      <c r="BA222">
        <v>4</v>
      </c>
      <c r="BB222" s="78" t="str">
        <f>REPLACE(INDEX(GroupVertices[Group], MATCH(Edges[[#This Row],[Vertex 1]],GroupVertices[Vertex],0)),1,1,"")</f>
        <v>3</v>
      </c>
      <c r="BC222" s="78" t="str">
        <f>REPLACE(INDEX(GroupVertices[Group], MATCH(Edges[[#This Row],[Vertex 2]],GroupVertices[Vertex],0)),1,1,"")</f>
        <v>3</v>
      </c>
      <c r="BD222" s="48"/>
      <c r="BE222" s="49"/>
      <c r="BF222" s="48"/>
      <c r="BG222" s="49"/>
      <c r="BH222" s="48"/>
      <c r="BI222" s="49"/>
      <c r="BJ222" s="48"/>
      <c r="BK222" s="49"/>
      <c r="BL222" s="48"/>
    </row>
    <row r="223" spans="1:64" x14ac:dyDescent="0.25">
      <c r="A223" s="64" t="s">
        <v>326</v>
      </c>
      <c r="B223" s="64" t="s">
        <v>479</v>
      </c>
      <c r="C223" s="65" t="s">
        <v>15839</v>
      </c>
      <c r="D223" s="66">
        <v>3</v>
      </c>
      <c r="E223" s="67" t="s">
        <v>132</v>
      </c>
      <c r="F223" s="68">
        <v>35</v>
      </c>
      <c r="G223" s="65"/>
      <c r="H223" s="69"/>
      <c r="I223" s="70"/>
      <c r="J223" s="70"/>
      <c r="K223" s="34" t="s">
        <v>65</v>
      </c>
      <c r="L223" s="77">
        <v>223</v>
      </c>
      <c r="M223" s="77"/>
      <c r="N223" s="72"/>
      <c r="O223" s="79" t="s">
        <v>999</v>
      </c>
      <c r="P223" s="81">
        <v>43167.646550925929</v>
      </c>
      <c r="Q223" s="79" t="s">
        <v>1098</v>
      </c>
      <c r="R223" s="79"/>
      <c r="S223" s="79"/>
      <c r="T223" s="79" t="s">
        <v>731</v>
      </c>
      <c r="U223" s="79"/>
      <c r="V223" s="83" t="s">
        <v>3556</v>
      </c>
      <c r="W223" s="81">
        <v>43167.646550925929</v>
      </c>
      <c r="X223" s="83" t="s">
        <v>4009</v>
      </c>
      <c r="Y223" s="79"/>
      <c r="Z223" s="79"/>
      <c r="AA223" s="85" t="s">
        <v>5217</v>
      </c>
      <c r="AB223" s="79"/>
      <c r="AC223" s="79" t="b">
        <v>0</v>
      </c>
      <c r="AD223" s="79">
        <v>0</v>
      </c>
      <c r="AE223" s="85" t="s">
        <v>6296</v>
      </c>
      <c r="AF223" s="79" t="b">
        <v>0</v>
      </c>
      <c r="AG223" s="79" t="s">
        <v>6304</v>
      </c>
      <c r="AH223" s="79"/>
      <c r="AI223" s="85" t="s">
        <v>6296</v>
      </c>
      <c r="AJ223" s="79" t="b">
        <v>0</v>
      </c>
      <c r="AK223" s="79">
        <v>4</v>
      </c>
      <c r="AL223" s="85" t="s">
        <v>5435</v>
      </c>
      <c r="AM223" s="79" t="s">
        <v>6330</v>
      </c>
      <c r="AN223" s="79" t="b">
        <v>0</v>
      </c>
      <c r="AO223" s="85" t="s">
        <v>5435</v>
      </c>
      <c r="AP223" s="79" t="s">
        <v>176</v>
      </c>
      <c r="AQ223" s="79">
        <v>0</v>
      </c>
      <c r="AR223" s="79">
        <v>0</v>
      </c>
      <c r="AS223" s="79"/>
      <c r="AT223" s="79"/>
      <c r="AU223" s="79"/>
      <c r="AV223" s="79"/>
      <c r="AW223" s="79"/>
      <c r="AX223" s="79"/>
      <c r="AY223" s="79"/>
      <c r="AZ223" s="79"/>
      <c r="BA223">
        <v>1</v>
      </c>
      <c r="BB223" s="78" t="str">
        <f>REPLACE(INDEX(GroupVertices[Group], MATCH(Edges[[#This Row],[Vertex 1]],GroupVertices[Vertex],0)),1,1,"")</f>
        <v>3</v>
      </c>
      <c r="BC223" s="78" t="str">
        <f>REPLACE(INDEX(GroupVertices[Group], MATCH(Edges[[#This Row],[Vertex 2]],GroupVertices[Vertex],0)),1,1,"")</f>
        <v>3</v>
      </c>
      <c r="BD223" s="48">
        <v>2</v>
      </c>
      <c r="BE223" s="49">
        <v>8</v>
      </c>
      <c r="BF223" s="48">
        <v>2</v>
      </c>
      <c r="BG223" s="49">
        <v>8</v>
      </c>
      <c r="BH223" s="48">
        <v>1</v>
      </c>
      <c r="BI223" s="49">
        <v>4</v>
      </c>
      <c r="BJ223" s="48">
        <v>21</v>
      </c>
      <c r="BK223" s="49">
        <v>84</v>
      </c>
      <c r="BL223" s="48">
        <v>25</v>
      </c>
    </row>
    <row r="224" spans="1:64" x14ac:dyDescent="0.25">
      <c r="A224" s="64" t="s">
        <v>327</v>
      </c>
      <c r="B224" s="64" t="s">
        <v>479</v>
      </c>
      <c r="C224" s="65" t="s">
        <v>15839</v>
      </c>
      <c r="D224" s="66">
        <v>3</v>
      </c>
      <c r="E224" s="67" t="s">
        <v>132</v>
      </c>
      <c r="F224" s="68">
        <v>35</v>
      </c>
      <c r="G224" s="65"/>
      <c r="H224" s="69"/>
      <c r="I224" s="70"/>
      <c r="J224" s="70"/>
      <c r="K224" s="34" t="s">
        <v>65</v>
      </c>
      <c r="L224" s="77">
        <v>224</v>
      </c>
      <c r="M224" s="77"/>
      <c r="N224" s="72"/>
      <c r="O224" s="79" t="s">
        <v>999</v>
      </c>
      <c r="P224" s="81">
        <v>43167.646562499998</v>
      </c>
      <c r="Q224" s="79" t="s">
        <v>1098</v>
      </c>
      <c r="R224" s="79"/>
      <c r="S224" s="79"/>
      <c r="T224" s="79" t="s">
        <v>731</v>
      </c>
      <c r="U224" s="79"/>
      <c r="V224" s="83" t="s">
        <v>3557</v>
      </c>
      <c r="W224" s="81">
        <v>43167.646562499998</v>
      </c>
      <c r="X224" s="83" t="s">
        <v>4010</v>
      </c>
      <c r="Y224" s="79"/>
      <c r="Z224" s="79"/>
      <c r="AA224" s="85" t="s">
        <v>5218</v>
      </c>
      <c r="AB224" s="79"/>
      <c r="AC224" s="79" t="b">
        <v>0</v>
      </c>
      <c r="AD224" s="79">
        <v>0</v>
      </c>
      <c r="AE224" s="85" t="s">
        <v>6296</v>
      </c>
      <c r="AF224" s="79" t="b">
        <v>0</v>
      </c>
      <c r="AG224" s="79" t="s">
        <v>6304</v>
      </c>
      <c r="AH224" s="79"/>
      <c r="AI224" s="85" t="s">
        <v>6296</v>
      </c>
      <c r="AJ224" s="79" t="b">
        <v>0</v>
      </c>
      <c r="AK224" s="79">
        <v>4</v>
      </c>
      <c r="AL224" s="85" t="s">
        <v>5435</v>
      </c>
      <c r="AM224" s="79" t="s">
        <v>6330</v>
      </c>
      <c r="AN224" s="79" t="b">
        <v>0</v>
      </c>
      <c r="AO224" s="85" t="s">
        <v>5435</v>
      </c>
      <c r="AP224" s="79" t="s">
        <v>176</v>
      </c>
      <c r="AQ224" s="79">
        <v>0</v>
      </c>
      <c r="AR224" s="79">
        <v>0</v>
      </c>
      <c r="AS224" s="79"/>
      <c r="AT224" s="79"/>
      <c r="AU224" s="79"/>
      <c r="AV224" s="79"/>
      <c r="AW224" s="79"/>
      <c r="AX224" s="79"/>
      <c r="AY224" s="79"/>
      <c r="AZ224" s="79"/>
      <c r="BA224">
        <v>1</v>
      </c>
      <c r="BB224" s="78" t="str">
        <f>REPLACE(INDEX(GroupVertices[Group], MATCH(Edges[[#This Row],[Vertex 1]],GroupVertices[Vertex],0)),1,1,"")</f>
        <v>3</v>
      </c>
      <c r="BC224" s="78" t="str">
        <f>REPLACE(INDEX(GroupVertices[Group], MATCH(Edges[[#This Row],[Vertex 2]],GroupVertices[Vertex],0)),1,1,"")</f>
        <v>3</v>
      </c>
      <c r="BD224" s="48">
        <v>2</v>
      </c>
      <c r="BE224" s="49">
        <v>8</v>
      </c>
      <c r="BF224" s="48">
        <v>2</v>
      </c>
      <c r="BG224" s="49">
        <v>8</v>
      </c>
      <c r="BH224" s="48">
        <v>1</v>
      </c>
      <c r="BI224" s="49">
        <v>4</v>
      </c>
      <c r="BJ224" s="48">
        <v>21</v>
      </c>
      <c r="BK224" s="49">
        <v>84</v>
      </c>
      <c r="BL224" s="48">
        <v>25</v>
      </c>
    </row>
    <row r="225" spans="1:64" x14ac:dyDescent="0.25">
      <c r="A225" s="64" t="s">
        <v>328</v>
      </c>
      <c r="B225" s="64" t="s">
        <v>479</v>
      </c>
      <c r="C225" s="65" t="s">
        <v>15839</v>
      </c>
      <c r="D225" s="66">
        <v>3</v>
      </c>
      <c r="E225" s="67" t="s">
        <v>132</v>
      </c>
      <c r="F225" s="68">
        <v>35</v>
      </c>
      <c r="G225" s="65"/>
      <c r="H225" s="69"/>
      <c r="I225" s="70"/>
      <c r="J225" s="70"/>
      <c r="K225" s="34" t="s">
        <v>65</v>
      </c>
      <c r="L225" s="77">
        <v>225</v>
      </c>
      <c r="M225" s="77"/>
      <c r="N225" s="72"/>
      <c r="O225" s="79" t="s">
        <v>999</v>
      </c>
      <c r="P225" s="81">
        <v>43167.646562499998</v>
      </c>
      <c r="Q225" s="79" t="s">
        <v>1098</v>
      </c>
      <c r="R225" s="79"/>
      <c r="S225" s="79"/>
      <c r="T225" s="79" t="s">
        <v>731</v>
      </c>
      <c r="U225" s="79"/>
      <c r="V225" s="83" t="s">
        <v>3558</v>
      </c>
      <c r="W225" s="81">
        <v>43167.646562499998</v>
      </c>
      <c r="X225" s="83" t="s">
        <v>4011</v>
      </c>
      <c r="Y225" s="79"/>
      <c r="Z225" s="79"/>
      <c r="AA225" s="85" t="s">
        <v>5219</v>
      </c>
      <c r="AB225" s="79"/>
      <c r="AC225" s="79" t="b">
        <v>0</v>
      </c>
      <c r="AD225" s="79">
        <v>0</v>
      </c>
      <c r="AE225" s="85" t="s">
        <v>6296</v>
      </c>
      <c r="AF225" s="79" t="b">
        <v>0</v>
      </c>
      <c r="AG225" s="79" t="s">
        <v>6304</v>
      </c>
      <c r="AH225" s="79"/>
      <c r="AI225" s="85" t="s">
        <v>6296</v>
      </c>
      <c r="AJ225" s="79" t="b">
        <v>0</v>
      </c>
      <c r="AK225" s="79">
        <v>4</v>
      </c>
      <c r="AL225" s="85" t="s">
        <v>5435</v>
      </c>
      <c r="AM225" s="79" t="s">
        <v>6330</v>
      </c>
      <c r="AN225" s="79" t="b">
        <v>0</v>
      </c>
      <c r="AO225" s="85" t="s">
        <v>5435</v>
      </c>
      <c r="AP225" s="79" t="s">
        <v>176</v>
      </c>
      <c r="AQ225" s="79">
        <v>0</v>
      </c>
      <c r="AR225" s="79">
        <v>0</v>
      </c>
      <c r="AS225" s="79"/>
      <c r="AT225" s="79"/>
      <c r="AU225" s="79"/>
      <c r="AV225" s="79"/>
      <c r="AW225" s="79"/>
      <c r="AX225" s="79"/>
      <c r="AY225" s="79"/>
      <c r="AZ225" s="79"/>
      <c r="BA225">
        <v>1</v>
      </c>
      <c r="BB225" s="78" t="str">
        <f>REPLACE(INDEX(GroupVertices[Group], MATCH(Edges[[#This Row],[Vertex 1]],GroupVertices[Vertex],0)),1,1,"")</f>
        <v>3</v>
      </c>
      <c r="BC225" s="78" t="str">
        <f>REPLACE(INDEX(GroupVertices[Group], MATCH(Edges[[#This Row],[Vertex 2]],GroupVertices[Vertex],0)),1,1,"")</f>
        <v>3</v>
      </c>
      <c r="BD225" s="48">
        <v>2</v>
      </c>
      <c r="BE225" s="49">
        <v>8</v>
      </c>
      <c r="BF225" s="48">
        <v>2</v>
      </c>
      <c r="BG225" s="49">
        <v>8</v>
      </c>
      <c r="BH225" s="48">
        <v>1</v>
      </c>
      <c r="BI225" s="49">
        <v>4</v>
      </c>
      <c r="BJ225" s="48">
        <v>21</v>
      </c>
      <c r="BK225" s="49">
        <v>84</v>
      </c>
      <c r="BL225" s="48">
        <v>25</v>
      </c>
    </row>
    <row r="226" spans="1:64" x14ac:dyDescent="0.25">
      <c r="A226" s="64" t="s">
        <v>329</v>
      </c>
      <c r="B226" s="64" t="s">
        <v>669</v>
      </c>
      <c r="C226" s="65" t="s">
        <v>15839</v>
      </c>
      <c r="D226" s="66">
        <v>3</v>
      </c>
      <c r="E226" s="67" t="s">
        <v>132</v>
      </c>
      <c r="F226" s="68">
        <v>35</v>
      </c>
      <c r="G226" s="65"/>
      <c r="H226" s="69"/>
      <c r="I226" s="70"/>
      <c r="J226" s="70"/>
      <c r="K226" s="34" t="s">
        <v>65</v>
      </c>
      <c r="L226" s="77">
        <v>226</v>
      </c>
      <c r="M226" s="77"/>
      <c r="N226" s="72"/>
      <c r="O226" s="79" t="s">
        <v>999</v>
      </c>
      <c r="P226" s="81">
        <v>43167.647557870368</v>
      </c>
      <c r="Q226" s="79" t="s">
        <v>1099</v>
      </c>
      <c r="R226" s="83" t="s">
        <v>2047</v>
      </c>
      <c r="S226" s="79" t="s">
        <v>2507</v>
      </c>
      <c r="T226" s="79" t="s">
        <v>2713</v>
      </c>
      <c r="U226" s="79"/>
      <c r="V226" s="83" t="s">
        <v>3559</v>
      </c>
      <c r="W226" s="81">
        <v>43167.647557870368</v>
      </c>
      <c r="X226" s="83" t="s">
        <v>4012</v>
      </c>
      <c r="Y226" s="79"/>
      <c r="Z226" s="79"/>
      <c r="AA226" s="85" t="s">
        <v>5220</v>
      </c>
      <c r="AB226" s="79"/>
      <c r="AC226" s="79" t="b">
        <v>0</v>
      </c>
      <c r="AD226" s="79">
        <v>0</v>
      </c>
      <c r="AE226" s="85" t="s">
        <v>6296</v>
      </c>
      <c r="AF226" s="79" t="b">
        <v>0</v>
      </c>
      <c r="AG226" s="79" t="s">
        <v>6304</v>
      </c>
      <c r="AH226" s="79"/>
      <c r="AI226" s="85" t="s">
        <v>6296</v>
      </c>
      <c r="AJ226" s="79" t="b">
        <v>0</v>
      </c>
      <c r="AK226" s="79">
        <v>1</v>
      </c>
      <c r="AL226" s="85" t="s">
        <v>5780</v>
      </c>
      <c r="AM226" s="79" t="s">
        <v>6333</v>
      </c>
      <c r="AN226" s="79" t="b">
        <v>0</v>
      </c>
      <c r="AO226" s="85" t="s">
        <v>5780</v>
      </c>
      <c r="AP226" s="79" t="s">
        <v>176</v>
      </c>
      <c r="AQ226" s="79">
        <v>0</v>
      </c>
      <c r="AR226" s="79">
        <v>0</v>
      </c>
      <c r="AS226" s="79"/>
      <c r="AT226" s="79"/>
      <c r="AU226" s="79"/>
      <c r="AV226" s="79"/>
      <c r="AW226" s="79"/>
      <c r="AX226" s="79"/>
      <c r="AY226" s="79"/>
      <c r="AZ226" s="79"/>
      <c r="BA226">
        <v>1</v>
      </c>
      <c r="BB226" s="78" t="str">
        <f>REPLACE(INDEX(GroupVertices[Group], MATCH(Edges[[#This Row],[Vertex 1]],GroupVertices[Vertex],0)),1,1,"")</f>
        <v>5</v>
      </c>
      <c r="BC226" s="78" t="str">
        <f>REPLACE(INDEX(GroupVertices[Group], MATCH(Edges[[#This Row],[Vertex 2]],GroupVertices[Vertex],0)),1,1,"")</f>
        <v>5</v>
      </c>
      <c r="BD226" s="48">
        <v>0</v>
      </c>
      <c r="BE226" s="49">
        <v>0</v>
      </c>
      <c r="BF226" s="48">
        <v>0</v>
      </c>
      <c r="BG226" s="49">
        <v>0</v>
      </c>
      <c r="BH226" s="48">
        <v>0</v>
      </c>
      <c r="BI226" s="49">
        <v>0</v>
      </c>
      <c r="BJ226" s="48">
        <v>23</v>
      </c>
      <c r="BK226" s="49">
        <v>100</v>
      </c>
      <c r="BL226" s="48">
        <v>23</v>
      </c>
    </row>
    <row r="227" spans="1:64" x14ac:dyDescent="0.25">
      <c r="A227" s="64" t="s">
        <v>330</v>
      </c>
      <c r="B227" s="64" t="s">
        <v>330</v>
      </c>
      <c r="C227" s="65" t="s">
        <v>15839</v>
      </c>
      <c r="D227" s="66">
        <v>3</v>
      </c>
      <c r="E227" s="67" t="s">
        <v>132</v>
      </c>
      <c r="F227" s="68">
        <v>35</v>
      </c>
      <c r="G227" s="65"/>
      <c r="H227" s="69"/>
      <c r="I227" s="70"/>
      <c r="J227" s="70"/>
      <c r="K227" s="34" t="s">
        <v>65</v>
      </c>
      <c r="L227" s="77">
        <v>227</v>
      </c>
      <c r="M227" s="77"/>
      <c r="N227" s="72"/>
      <c r="O227" s="79" t="s">
        <v>176</v>
      </c>
      <c r="P227" s="81">
        <v>43167.651203703703</v>
      </c>
      <c r="Q227" s="79" t="s">
        <v>1100</v>
      </c>
      <c r="R227" s="83" t="s">
        <v>2048</v>
      </c>
      <c r="S227" s="79" t="s">
        <v>2533</v>
      </c>
      <c r="T227" s="79" t="s">
        <v>2714</v>
      </c>
      <c r="U227" s="79"/>
      <c r="V227" s="83" t="s">
        <v>3560</v>
      </c>
      <c r="W227" s="81">
        <v>43167.651203703703</v>
      </c>
      <c r="X227" s="83" t="s">
        <v>4013</v>
      </c>
      <c r="Y227" s="79"/>
      <c r="Z227" s="79"/>
      <c r="AA227" s="85" t="s">
        <v>5221</v>
      </c>
      <c r="AB227" s="79"/>
      <c r="AC227" s="79" t="b">
        <v>0</v>
      </c>
      <c r="AD227" s="79">
        <v>1</v>
      </c>
      <c r="AE227" s="85" t="s">
        <v>6296</v>
      </c>
      <c r="AF227" s="79" t="b">
        <v>0</v>
      </c>
      <c r="AG227" s="79" t="s">
        <v>6304</v>
      </c>
      <c r="AH227" s="79"/>
      <c r="AI227" s="85" t="s">
        <v>6296</v>
      </c>
      <c r="AJ227" s="79" t="b">
        <v>0</v>
      </c>
      <c r="AK227" s="79">
        <v>0</v>
      </c>
      <c r="AL227" s="85" t="s">
        <v>6296</v>
      </c>
      <c r="AM227" s="79" t="s">
        <v>6328</v>
      </c>
      <c r="AN227" s="79" t="b">
        <v>0</v>
      </c>
      <c r="AO227" s="85" t="s">
        <v>5221</v>
      </c>
      <c r="AP227" s="79" t="s">
        <v>176</v>
      </c>
      <c r="AQ227" s="79">
        <v>0</v>
      </c>
      <c r="AR227" s="79">
        <v>0</v>
      </c>
      <c r="AS227" s="79"/>
      <c r="AT227" s="79"/>
      <c r="AU227" s="79"/>
      <c r="AV227" s="79"/>
      <c r="AW227" s="79"/>
      <c r="AX227" s="79"/>
      <c r="AY227" s="79"/>
      <c r="AZ227" s="79"/>
      <c r="BA227">
        <v>1</v>
      </c>
      <c r="BB227" s="78" t="str">
        <f>REPLACE(INDEX(GroupVertices[Group], MATCH(Edges[[#This Row],[Vertex 1]],GroupVertices[Vertex],0)),1,1,"")</f>
        <v>1</v>
      </c>
      <c r="BC227" s="78" t="str">
        <f>REPLACE(INDEX(GroupVertices[Group], MATCH(Edges[[#This Row],[Vertex 2]],GroupVertices[Vertex],0)),1,1,"")</f>
        <v>1</v>
      </c>
      <c r="BD227" s="48">
        <v>1</v>
      </c>
      <c r="BE227" s="49">
        <v>4.3478260869565215</v>
      </c>
      <c r="BF227" s="48">
        <v>0</v>
      </c>
      <c r="BG227" s="49">
        <v>0</v>
      </c>
      <c r="BH227" s="48">
        <v>0</v>
      </c>
      <c r="BI227" s="49">
        <v>0</v>
      </c>
      <c r="BJ227" s="48">
        <v>22</v>
      </c>
      <c r="BK227" s="49">
        <v>95.652173913043484</v>
      </c>
      <c r="BL227" s="48">
        <v>23</v>
      </c>
    </row>
    <row r="228" spans="1:64" x14ac:dyDescent="0.25">
      <c r="A228" s="64" t="s">
        <v>331</v>
      </c>
      <c r="B228" s="64" t="s">
        <v>331</v>
      </c>
      <c r="C228" s="65" t="s">
        <v>15839</v>
      </c>
      <c r="D228" s="66">
        <v>3</v>
      </c>
      <c r="E228" s="67" t="s">
        <v>132</v>
      </c>
      <c r="F228" s="68">
        <v>35</v>
      </c>
      <c r="G228" s="65"/>
      <c r="H228" s="69"/>
      <c r="I228" s="70"/>
      <c r="J228" s="70"/>
      <c r="K228" s="34" t="s">
        <v>65</v>
      </c>
      <c r="L228" s="77">
        <v>228</v>
      </c>
      <c r="M228" s="77"/>
      <c r="N228" s="72"/>
      <c r="O228" s="79" t="s">
        <v>176</v>
      </c>
      <c r="P228" s="81">
        <v>43063.841180555559</v>
      </c>
      <c r="Q228" s="79" t="s">
        <v>1101</v>
      </c>
      <c r="R228" s="83" t="s">
        <v>2049</v>
      </c>
      <c r="S228" s="79" t="s">
        <v>2505</v>
      </c>
      <c r="T228" s="79" t="s">
        <v>2701</v>
      </c>
      <c r="U228" s="83" t="s">
        <v>3190</v>
      </c>
      <c r="V228" s="83" t="s">
        <v>3190</v>
      </c>
      <c r="W228" s="81">
        <v>43063.841180555559</v>
      </c>
      <c r="X228" s="83" t="s">
        <v>4014</v>
      </c>
      <c r="Y228" s="79"/>
      <c r="Z228" s="79"/>
      <c r="AA228" s="85" t="s">
        <v>5222</v>
      </c>
      <c r="AB228" s="79"/>
      <c r="AC228" s="79" t="b">
        <v>0</v>
      </c>
      <c r="AD228" s="79">
        <v>86</v>
      </c>
      <c r="AE228" s="85" t="s">
        <v>6296</v>
      </c>
      <c r="AF228" s="79" t="b">
        <v>0</v>
      </c>
      <c r="AG228" s="79" t="s">
        <v>6304</v>
      </c>
      <c r="AH228" s="79"/>
      <c r="AI228" s="85" t="s">
        <v>6296</v>
      </c>
      <c r="AJ228" s="79" t="b">
        <v>0</v>
      </c>
      <c r="AK228" s="79">
        <v>98</v>
      </c>
      <c r="AL228" s="85" t="s">
        <v>6296</v>
      </c>
      <c r="AM228" s="79" t="s">
        <v>6330</v>
      </c>
      <c r="AN228" s="79" t="b">
        <v>0</v>
      </c>
      <c r="AO228" s="85" t="s">
        <v>5222</v>
      </c>
      <c r="AP228" s="79" t="s">
        <v>6415</v>
      </c>
      <c r="AQ228" s="79">
        <v>0</v>
      </c>
      <c r="AR228" s="79">
        <v>0</v>
      </c>
      <c r="AS228" s="79"/>
      <c r="AT228" s="79"/>
      <c r="AU228" s="79"/>
      <c r="AV228" s="79"/>
      <c r="AW228" s="79"/>
      <c r="AX228" s="79"/>
      <c r="AY228" s="79"/>
      <c r="AZ228" s="79"/>
      <c r="BA228">
        <v>1</v>
      </c>
      <c r="BB228" s="78" t="str">
        <f>REPLACE(INDEX(GroupVertices[Group], MATCH(Edges[[#This Row],[Vertex 1]],GroupVertices[Vertex],0)),1,1,"")</f>
        <v>63</v>
      </c>
      <c r="BC228" s="78" t="str">
        <f>REPLACE(INDEX(GroupVertices[Group], MATCH(Edges[[#This Row],[Vertex 2]],GroupVertices[Vertex],0)),1,1,"")</f>
        <v>63</v>
      </c>
      <c r="BD228" s="48">
        <v>2</v>
      </c>
      <c r="BE228" s="49">
        <v>13.333333333333334</v>
      </c>
      <c r="BF228" s="48">
        <v>0</v>
      </c>
      <c r="BG228" s="49">
        <v>0</v>
      </c>
      <c r="BH228" s="48">
        <v>0</v>
      </c>
      <c r="BI228" s="49">
        <v>0</v>
      </c>
      <c r="BJ228" s="48">
        <v>13</v>
      </c>
      <c r="BK228" s="49">
        <v>86.666666666666671</v>
      </c>
      <c r="BL228" s="48">
        <v>15</v>
      </c>
    </row>
    <row r="229" spans="1:64" x14ac:dyDescent="0.25">
      <c r="A229" s="64" t="s">
        <v>332</v>
      </c>
      <c r="B229" s="64" t="s">
        <v>331</v>
      </c>
      <c r="C229" s="65" t="s">
        <v>15839</v>
      </c>
      <c r="D229" s="66">
        <v>3</v>
      </c>
      <c r="E229" s="67" t="s">
        <v>132</v>
      </c>
      <c r="F229" s="68">
        <v>35</v>
      </c>
      <c r="G229" s="65"/>
      <c r="H229" s="69"/>
      <c r="I229" s="70"/>
      <c r="J229" s="70"/>
      <c r="K229" s="34" t="s">
        <v>65</v>
      </c>
      <c r="L229" s="77">
        <v>229</v>
      </c>
      <c r="M229" s="77"/>
      <c r="N229" s="72"/>
      <c r="O229" s="79" t="s">
        <v>999</v>
      </c>
      <c r="P229" s="81">
        <v>43167.652604166666</v>
      </c>
      <c r="Q229" s="79" t="s">
        <v>1039</v>
      </c>
      <c r="R229" s="79"/>
      <c r="S229" s="79"/>
      <c r="T229" s="79" t="s">
        <v>2679</v>
      </c>
      <c r="U229" s="79"/>
      <c r="V229" s="83" t="s">
        <v>3561</v>
      </c>
      <c r="W229" s="81">
        <v>43167.652604166666</v>
      </c>
      <c r="X229" s="83" t="s">
        <v>4015</v>
      </c>
      <c r="Y229" s="79"/>
      <c r="Z229" s="79"/>
      <c r="AA229" s="85" t="s">
        <v>5223</v>
      </c>
      <c r="AB229" s="79"/>
      <c r="AC229" s="79" t="b">
        <v>0</v>
      </c>
      <c r="AD229" s="79">
        <v>0</v>
      </c>
      <c r="AE229" s="85" t="s">
        <v>6296</v>
      </c>
      <c r="AF229" s="79" t="b">
        <v>0</v>
      </c>
      <c r="AG229" s="79" t="s">
        <v>6304</v>
      </c>
      <c r="AH229" s="79"/>
      <c r="AI229" s="85" t="s">
        <v>6296</v>
      </c>
      <c r="AJ229" s="79" t="b">
        <v>0</v>
      </c>
      <c r="AK229" s="79">
        <v>98</v>
      </c>
      <c r="AL229" s="85" t="s">
        <v>5222</v>
      </c>
      <c r="AM229" s="79" t="s">
        <v>6331</v>
      </c>
      <c r="AN229" s="79" t="b">
        <v>0</v>
      </c>
      <c r="AO229" s="85" t="s">
        <v>5222</v>
      </c>
      <c r="AP229" s="79" t="s">
        <v>176</v>
      </c>
      <c r="AQ229" s="79">
        <v>0</v>
      </c>
      <c r="AR229" s="79">
        <v>0</v>
      </c>
      <c r="AS229" s="79"/>
      <c r="AT229" s="79"/>
      <c r="AU229" s="79"/>
      <c r="AV229" s="79"/>
      <c r="AW229" s="79"/>
      <c r="AX229" s="79"/>
      <c r="AY229" s="79"/>
      <c r="AZ229" s="79"/>
      <c r="BA229">
        <v>1</v>
      </c>
      <c r="BB229" s="78" t="str">
        <f>REPLACE(INDEX(GroupVertices[Group], MATCH(Edges[[#This Row],[Vertex 1]],GroupVertices[Vertex],0)),1,1,"")</f>
        <v>63</v>
      </c>
      <c r="BC229" s="78" t="str">
        <f>REPLACE(INDEX(GroupVertices[Group], MATCH(Edges[[#This Row],[Vertex 2]],GroupVertices[Vertex],0)),1,1,"")</f>
        <v>63</v>
      </c>
      <c r="BD229" s="48">
        <v>2</v>
      </c>
      <c r="BE229" s="49">
        <v>12.5</v>
      </c>
      <c r="BF229" s="48">
        <v>0</v>
      </c>
      <c r="BG229" s="49">
        <v>0</v>
      </c>
      <c r="BH229" s="48">
        <v>0</v>
      </c>
      <c r="BI229" s="49">
        <v>0</v>
      </c>
      <c r="BJ229" s="48">
        <v>14</v>
      </c>
      <c r="BK229" s="49">
        <v>87.5</v>
      </c>
      <c r="BL229" s="48">
        <v>16</v>
      </c>
    </row>
    <row r="230" spans="1:64" x14ac:dyDescent="0.25">
      <c r="A230" s="64" t="s">
        <v>333</v>
      </c>
      <c r="B230" s="64" t="s">
        <v>843</v>
      </c>
      <c r="C230" s="65" t="s">
        <v>15839</v>
      </c>
      <c r="D230" s="66">
        <v>3</v>
      </c>
      <c r="E230" s="67" t="s">
        <v>132</v>
      </c>
      <c r="F230" s="68">
        <v>35</v>
      </c>
      <c r="G230" s="65"/>
      <c r="H230" s="69"/>
      <c r="I230" s="70"/>
      <c r="J230" s="70"/>
      <c r="K230" s="34" t="s">
        <v>65</v>
      </c>
      <c r="L230" s="77">
        <v>230</v>
      </c>
      <c r="M230" s="77"/>
      <c r="N230" s="72"/>
      <c r="O230" s="79" t="s">
        <v>999</v>
      </c>
      <c r="P230" s="81">
        <v>43167.608402777776</v>
      </c>
      <c r="Q230" s="79" t="s">
        <v>1102</v>
      </c>
      <c r="R230" s="83" t="s">
        <v>2050</v>
      </c>
      <c r="S230" s="79" t="s">
        <v>2505</v>
      </c>
      <c r="T230" s="79" t="s">
        <v>2672</v>
      </c>
      <c r="U230" s="79"/>
      <c r="V230" s="83" t="s">
        <v>3562</v>
      </c>
      <c r="W230" s="81">
        <v>43167.608402777776</v>
      </c>
      <c r="X230" s="83" t="s">
        <v>4016</v>
      </c>
      <c r="Y230" s="79"/>
      <c r="Z230" s="79"/>
      <c r="AA230" s="85" t="s">
        <v>5224</v>
      </c>
      <c r="AB230" s="79"/>
      <c r="AC230" s="79" t="b">
        <v>0</v>
      </c>
      <c r="AD230" s="79">
        <v>4</v>
      </c>
      <c r="AE230" s="85" t="s">
        <v>6296</v>
      </c>
      <c r="AF230" s="79" t="b">
        <v>0</v>
      </c>
      <c r="AG230" s="79" t="s">
        <v>6304</v>
      </c>
      <c r="AH230" s="79"/>
      <c r="AI230" s="85" t="s">
        <v>6296</v>
      </c>
      <c r="AJ230" s="79" t="b">
        <v>0</v>
      </c>
      <c r="AK230" s="79">
        <v>2</v>
      </c>
      <c r="AL230" s="85" t="s">
        <v>6296</v>
      </c>
      <c r="AM230" s="79" t="s">
        <v>6330</v>
      </c>
      <c r="AN230" s="79" t="b">
        <v>0</v>
      </c>
      <c r="AO230" s="85" t="s">
        <v>5224</v>
      </c>
      <c r="AP230" s="79" t="s">
        <v>6415</v>
      </c>
      <c r="AQ230" s="79">
        <v>0</v>
      </c>
      <c r="AR230" s="79">
        <v>0</v>
      </c>
      <c r="AS230" s="79"/>
      <c r="AT230" s="79"/>
      <c r="AU230" s="79"/>
      <c r="AV230" s="79"/>
      <c r="AW230" s="79"/>
      <c r="AX230" s="79"/>
      <c r="AY230" s="79"/>
      <c r="AZ230" s="79"/>
      <c r="BA230">
        <v>1</v>
      </c>
      <c r="BB230" s="78" t="str">
        <f>REPLACE(INDEX(GroupVertices[Group], MATCH(Edges[[#This Row],[Vertex 1]],GroupVertices[Vertex],0)),1,1,"")</f>
        <v>15</v>
      </c>
      <c r="BC230" s="78" t="str">
        <f>REPLACE(INDEX(GroupVertices[Group], MATCH(Edges[[#This Row],[Vertex 2]],GroupVertices[Vertex],0)),1,1,"")</f>
        <v>15</v>
      </c>
      <c r="BD230" s="48"/>
      <c r="BE230" s="49"/>
      <c r="BF230" s="48"/>
      <c r="BG230" s="49"/>
      <c r="BH230" s="48"/>
      <c r="BI230" s="49"/>
      <c r="BJ230" s="48"/>
      <c r="BK230" s="49"/>
      <c r="BL230" s="48"/>
    </row>
    <row r="231" spans="1:64" x14ac:dyDescent="0.25">
      <c r="A231" s="64" t="s">
        <v>334</v>
      </c>
      <c r="B231" s="64" t="s">
        <v>843</v>
      </c>
      <c r="C231" s="65" t="s">
        <v>15839</v>
      </c>
      <c r="D231" s="66">
        <v>3</v>
      </c>
      <c r="E231" s="67" t="s">
        <v>132</v>
      </c>
      <c r="F231" s="68">
        <v>35</v>
      </c>
      <c r="G231" s="65"/>
      <c r="H231" s="69"/>
      <c r="I231" s="70"/>
      <c r="J231" s="70"/>
      <c r="K231" s="34" t="s">
        <v>65</v>
      </c>
      <c r="L231" s="77">
        <v>231</v>
      </c>
      <c r="M231" s="77"/>
      <c r="N231" s="72"/>
      <c r="O231" s="79" t="s">
        <v>999</v>
      </c>
      <c r="P231" s="81">
        <v>43167.657094907408</v>
      </c>
      <c r="Q231" s="79" t="s">
        <v>1103</v>
      </c>
      <c r="R231" s="79"/>
      <c r="S231" s="79"/>
      <c r="T231" s="79" t="s">
        <v>2672</v>
      </c>
      <c r="U231" s="79"/>
      <c r="V231" s="83" t="s">
        <v>3563</v>
      </c>
      <c r="W231" s="81">
        <v>43167.657094907408</v>
      </c>
      <c r="X231" s="83" t="s">
        <v>4017</v>
      </c>
      <c r="Y231" s="79"/>
      <c r="Z231" s="79"/>
      <c r="AA231" s="85" t="s">
        <v>5225</v>
      </c>
      <c r="AB231" s="79"/>
      <c r="AC231" s="79" t="b">
        <v>0</v>
      </c>
      <c r="AD231" s="79">
        <v>0</v>
      </c>
      <c r="AE231" s="85" t="s">
        <v>6296</v>
      </c>
      <c r="AF231" s="79" t="b">
        <v>0</v>
      </c>
      <c r="AG231" s="79" t="s">
        <v>6304</v>
      </c>
      <c r="AH231" s="79"/>
      <c r="AI231" s="85" t="s">
        <v>6296</v>
      </c>
      <c r="AJ231" s="79" t="b">
        <v>0</v>
      </c>
      <c r="AK231" s="79">
        <v>2</v>
      </c>
      <c r="AL231" s="85" t="s">
        <v>5224</v>
      </c>
      <c r="AM231" s="79" t="s">
        <v>6328</v>
      </c>
      <c r="AN231" s="79" t="b">
        <v>0</v>
      </c>
      <c r="AO231" s="85" t="s">
        <v>5224</v>
      </c>
      <c r="AP231" s="79" t="s">
        <v>176</v>
      </c>
      <c r="AQ231" s="79">
        <v>0</v>
      </c>
      <c r="AR231" s="79">
        <v>0</v>
      </c>
      <c r="AS231" s="79"/>
      <c r="AT231" s="79"/>
      <c r="AU231" s="79"/>
      <c r="AV231" s="79"/>
      <c r="AW231" s="79"/>
      <c r="AX231" s="79"/>
      <c r="AY231" s="79"/>
      <c r="AZ231" s="79"/>
      <c r="BA231">
        <v>1</v>
      </c>
      <c r="BB231" s="78" t="str">
        <f>REPLACE(INDEX(GroupVertices[Group], MATCH(Edges[[#This Row],[Vertex 1]],GroupVertices[Vertex],0)),1,1,"")</f>
        <v>15</v>
      </c>
      <c r="BC231" s="78" t="str">
        <f>REPLACE(INDEX(GroupVertices[Group], MATCH(Edges[[#This Row],[Vertex 2]],GroupVertices[Vertex],0)),1,1,"")</f>
        <v>15</v>
      </c>
      <c r="BD231" s="48"/>
      <c r="BE231" s="49"/>
      <c r="BF231" s="48"/>
      <c r="BG231" s="49"/>
      <c r="BH231" s="48"/>
      <c r="BI231" s="49"/>
      <c r="BJ231" s="48"/>
      <c r="BK231" s="49"/>
      <c r="BL231" s="48"/>
    </row>
    <row r="232" spans="1:64" x14ac:dyDescent="0.25">
      <c r="A232" s="64" t="s">
        <v>334</v>
      </c>
      <c r="B232" s="64" t="s">
        <v>686</v>
      </c>
      <c r="C232" s="65" t="s">
        <v>15839</v>
      </c>
      <c r="D232" s="66">
        <v>3</v>
      </c>
      <c r="E232" s="67" t="s">
        <v>132</v>
      </c>
      <c r="F232" s="68">
        <v>35</v>
      </c>
      <c r="G232" s="65"/>
      <c r="H232" s="69"/>
      <c r="I232" s="70"/>
      <c r="J232" s="70"/>
      <c r="K232" s="34" t="s">
        <v>65</v>
      </c>
      <c r="L232" s="77">
        <v>232</v>
      </c>
      <c r="M232" s="77"/>
      <c r="N232" s="72"/>
      <c r="O232" s="79" t="s">
        <v>999</v>
      </c>
      <c r="P232" s="81">
        <v>43167.657094907408</v>
      </c>
      <c r="Q232" s="79" t="s">
        <v>1103</v>
      </c>
      <c r="R232" s="79"/>
      <c r="S232" s="79"/>
      <c r="T232" s="79" t="s">
        <v>2672</v>
      </c>
      <c r="U232" s="79"/>
      <c r="V232" s="83" t="s">
        <v>3563</v>
      </c>
      <c r="W232" s="81">
        <v>43167.657094907408</v>
      </c>
      <c r="X232" s="83" t="s">
        <v>4017</v>
      </c>
      <c r="Y232" s="79"/>
      <c r="Z232" s="79"/>
      <c r="AA232" s="85" t="s">
        <v>5225</v>
      </c>
      <c r="AB232" s="79"/>
      <c r="AC232" s="79" t="b">
        <v>0</v>
      </c>
      <c r="AD232" s="79">
        <v>0</v>
      </c>
      <c r="AE232" s="85" t="s">
        <v>6296</v>
      </c>
      <c r="AF232" s="79" t="b">
        <v>0</v>
      </c>
      <c r="AG232" s="79" t="s">
        <v>6304</v>
      </c>
      <c r="AH232" s="79"/>
      <c r="AI232" s="85" t="s">
        <v>6296</v>
      </c>
      <c r="AJ232" s="79" t="b">
        <v>0</v>
      </c>
      <c r="AK232" s="79">
        <v>2</v>
      </c>
      <c r="AL232" s="85" t="s">
        <v>5224</v>
      </c>
      <c r="AM232" s="79" t="s">
        <v>6328</v>
      </c>
      <c r="AN232" s="79" t="b">
        <v>0</v>
      </c>
      <c r="AO232" s="85" t="s">
        <v>5224</v>
      </c>
      <c r="AP232" s="79" t="s">
        <v>176</v>
      </c>
      <c r="AQ232" s="79">
        <v>0</v>
      </c>
      <c r="AR232" s="79">
        <v>0</v>
      </c>
      <c r="AS232" s="79"/>
      <c r="AT232" s="79"/>
      <c r="AU232" s="79"/>
      <c r="AV232" s="79"/>
      <c r="AW232" s="79"/>
      <c r="AX232" s="79"/>
      <c r="AY232" s="79"/>
      <c r="AZ232" s="79"/>
      <c r="BA232">
        <v>1</v>
      </c>
      <c r="BB232" s="78" t="str">
        <f>REPLACE(INDEX(GroupVertices[Group], MATCH(Edges[[#This Row],[Vertex 1]],GroupVertices[Vertex],0)),1,1,"")</f>
        <v>15</v>
      </c>
      <c r="BC232" s="78" t="str">
        <f>REPLACE(INDEX(GroupVertices[Group], MATCH(Edges[[#This Row],[Vertex 2]],GroupVertices[Vertex],0)),1,1,"")</f>
        <v>15</v>
      </c>
      <c r="BD232" s="48">
        <v>1</v>
      </c>
      <c r="BE232" s="49">
        <v>4.5454545454545459</v>
      </c>
      <c r="BF232" s="48">
        <v>0</v>
      </c>
      <c r="BG232" s="49">
        <v>0</v>
      </c>
      <c r="BH232" s="48">
        <v>0</v>
      </c>
      <c r="BI232" s="49">
        <v>0</v>
      </c>
      <c r="BJ232" s="48">
        <v>21</v>
      </c>
      <c r="BK232" s="49">
        <v>95.454545454545453</v>
      </c>
      <c r="BL232" s="48">
        <v>22</v>
      </c>
    </row>
    <row r="233" spans="1:64" x14ac:dyDescent="0.25">
      <c r="A233" s="64" t="s">
        <v>334</v>
      </c>
      <c r="B233" s="64" t="s">
        <v>333</v>
      </c>
      <c r="C233" s="65" t="s">
        <v>15839</v>
      </c>
      <c r="D233" s="66">
        <v>3</v>
      </c>
      <c r="E233" s="67" t="s">
        <v>132</v>
      </c>
      <c r="F233" s="68">
        <v>35</v>
      </c>
      <c r="G233" s="65"/>
      <c r="H233" s="69"/>
      <c r="I233" s="70"/>
      <c r="J233" s="70"/>
      <c r="K233" s="34" t="s">
        <v>65</v>
      </c>
      <c r="L233" s="77">
        <v>233</v>
      </c>
      <c r="M233" s="77"/>
      <c r="N233" s="72"/>
      <c r="O233" s="79" t="s">
        <v>999</v>
      </c>
      <c r="P233" s="81">
        <v>43167.657094907408</v>
      </c>
      <c r="Q233" s="79" t="s">
        <v>1103</v>
      </c>
      <c r="R233" s="79"/>
      <c r="S233" s="79"/>
      <c r="T233" s="79" t="s">
        <v>2672</v>
      </c>
      <c r="U233" s="79"/>
      <c r="V233" s="83" t="s">
        <v>3563</v>
      </c>
      <c r="W233" s="81">
        <v>43167.657094907408</v>
      </c>
      <c r="X233" s="83" t="s">
        <v>4017</v>
      </c>
      <c r="Y233" s="79"/>
      <c r="Z233" s="79"/>
      <c r="AA233" s="85" t="s">
        <v>5225</v>
      </c>
      <c r="AB233" s="79"/>
      <c r="AC233" s="79" t="b">
        <v>0</v>
      </c>
      <c r="AD233" s="79">
        <v>0</v>
      </c>
      <c r="AE233" s="85" t="s">
        <v>6296</v>
      </c>
      <c r="AF233" s="79" t="b">
        <v>0</v>
      </c>
      <c r="AG233" s="79" t="s">
        <v>6304</v>
      </c>
      <c r="AH233" s="79"/>
      <c r="AI233" s="85" t="s">
        <v>6296</v>
      </c>
      <c r="AJ233" s="79" t="b">
        <v>0</v>
      </c>
      <c r="AK233" s="79">
        <v>2</v>
      </c>
      <c r="AL233" s="85" t="s">
        <v>5224</v>
      </c>
      <c r="AM233" s="79" t="s">
        <v>6328</v>
      </c>
      <c r="AN233" s="79" t="b">
        <v>0</v>
      </c>
      <c r="AO233" s="85" t="s">
        <v>5224</v>
      </c>
      <c r="AP233" s="79" t="s">
        <v>176</v>
      </c>
      <c r="AQ233" s="79">
        <v>0</v>
      </c>
      <c r="AR233" s="79">
        <v>0</v>
      </c>
      <c r="AS233" s="79"/>
      <c r="AT233" s="79"/>
      <c r="AU233" s="79"/>
      <c r="AV233" s="79"/>
      <c r="AW233" s="79"/>
      <c r="AX233" s="79"/>
      <c r="AY233" s="79"/>
      <c r="AZ233" s="79"/>
      <c r="BA233">
        <v>1</v>
      </c>
      <c r="BB233" s="78" t="str">
        <f>REPLACE(INDEX(GroupVertices[Group], MATCH(Edges[[#This Row],[Vertex 1]],GroupVertices[Vertex],0)),1,1,"")</f>
        <v>15</v>
      </c>
      <c r="BC233" s="78" t="str">
        <f>REPLACE(INDEX(GroupVertices[Group], MATCH(Edges[[#This Row],[Vertex 2]],GroupVertices[Vertex],0)),1,1,"")</f>
        <v>15</v>
      </c>
      <c r="BD233" s="48"/>
      <c r="BE233" s="49"/>
      <c r="BF233" s="48"/>
      <c r="BG233" s="49"/>
      <c r="BH233" s="48"/>
      <c r="BI233" s="49"/>
      <c r="BJ233" s="48"/>
      <c r="BK233" s="49"/>
      <c r="BL233" s="48"/>
    </row>
    <row r="234" spans="1:64" x14ac:dyDescent="0.25">
      <c r="A234" s="64" t="s">
        <v>335</v>
      </c>
      <c r="B234" s="64" t="s">
        <v>335</v>
      </c>
      <c r="C234" s="65" t="s">
        <v>15839</v>
      </c>
      <c r="D234" s="66">
        <v>3</v>
      </c>
      <c r="E234" s="67" t="s">
        <v>132</v>
      </c>
      <c r="F234" s="68">
        <v>35</v>
      </c>
      <c r="G234" s="65"/>
      <c r="H234" s="69"/>
      <c r="I234" s="70"/>
      <c r="J234" s="70"/>
      <c r="K234" s="34" t="s">
        <v>65</v>
      </c>
      <c r="L234" s="77">
        <v>234</v>
      </c>
      <c r="M234" s="77"/>
      <c r="N234" s="72"/>
      <c r="O234" s="79" t="s">
        <v>176</v>
      </c>
      <c r="P234" s="81">
        <v>43167.658726851849</v>
      </c>
      <c r="Q234" s="79" t="s">
        <v>1104</v>
      </c>
      <c r="R234" s="79"/>
      <c r="S234" s="79"/>
      <c r="T234" s="79" t="s">
        <v>2715</v>
      </c>
      <c r="U234" s="79"/>
      <c r="V234" s="83" t="s">
        <v>3564</v>
      </c>
      <c r="W234" s="81">
        <v>43167.658726851849</v>
      </c>
      <c r="X234" s="83" t="s">
        <v>4018</v>
      </c>
      <c r="Y234" s="79"/>
      <c r="Z234" s="79"/>
      <c r="AA234" s="85" t="s">
        <v>5226</v>
      </c>
      <c r="AB234" s="79"/>
      <c r="AC234" s="79" t="b">
        <v>0</v>
      </c>
      <c r="AD234" s="79">
        <v>0</v>
      </c>
      <c r="AE234" s="85" t="s">
        <v>6296</v>
      </c>
      <c r="AF234" s="79" t="b">
        <v>0</v>
      </c>
      <c r="AG234" s="79" t="s">
        <v>6304</v>
      </c>
      <c r="AH234" s="79"/>
      <c r="AI234" s="85" t="s">
        <v>6296</v>
      </c>
      <c r="AJ234" s="79" t="b">
        <v>0</v>
      </c>
      <c r="AK234" s="79">
        <v>0</v>
      </c>
      <c r="AL234" s="85" t="s">
        <v>6296</v>
      </c>
      <c r="AM234" s="79" t="s">
        <v>6328</v>
      </c>
      <c r="AN234" s="79" t="b">
        <v>0</v>
      </c>
      <c r="AO234" s="85" t="s">
        <v>5226</v>
      </c>
      <c r="AP234" s="79" t="s">
        <v>176</v>
      </c>
      <c r="AQ234" s="79">
        <v>0</v>
      </c>
      <c r="AR234" s="79">
        <v>0</v>
      </c>
      <c r="AS234" s="79"/>
      <c r="AT234" s="79"/>
      <c r="AU234" s="79"/>
      <c r="AV234" s="79"/>
      <c r="AW234" s="79"/>
      <c r="AX234" s="79"/>
      <c r="AY234" s="79"/>
      <c r="AZ234" s="79"/>
      <c r="BA234">
        <v>1</v>
      </c>
      <c r="BB234" s="78" t="str">
        <f>REPLACE(INDEX(GroupVertices[Group], MATCH(Edges[[#This Row],[Vertex 1]],GroupVertices[Vertex],0)),1,1,"")</f>
        <v>1</v>
      </c>
      <c r="BC234" s="78" t="str">
        <f>REPLACE(INDEX(GroupVertices[Group], MATCH(Edges[[#This Row],[Vertex 2]],GroupVertices[Vertex],0)),1,1,"")</f>
        <v>1</v>
      </c>
      <c r="BD234" s="48">
        <v>0</v>
      </c>
      <c r="BE234" s="49">
        <v>0</v>
      </c>
      <c r="BF234" s="48">
        <v>0</v>
      </c>
      <c r="BG234" s="49">
        <v>0</v>
      </c>
      <c r="BH234" s="48">
        <v>0</v>
      </c>
      <c r="BI234" s="49">
        <v>0</v>
      </c>
      <c r="BJ234" s="48">
        <v>46</v>
      </c>
      <c r="BK234" s="49">
        <v>100</v>
      </c>
      <c r="BL234" s="48">
        <v>46</v>
      </c>
    </row>
    <row r="235" spans="1:64" x14ac:dyDescent="0.25">
      <c r="A235" s="64" t="s">
        <v>336</v>
      </c>
      <c r="B235" s="64" t="s">
        <v>844</v>
      </c>
      <c r="C235" s="65" t="s">
        <v>15839</v>
      </c>
      <c r="D235" s="66">
        <v>3</v>
      </c>
      <c r="E235" s="67" t="s">
        <v>132</v>
      </c>
      <c r="F235" s="68">
        <v>35</v>
      </c>
      <c r="G235" s="65"/>
      <c r="H235" s="69"/>
      <c r="I235" s="70"/>
      <c r="J235" s="70"/>
      <c r="K235" s="34" t="s">
        <v>65</v>
      </c>
      <c r="L235" s="77">
        <v>235</v>
      </c>
      <c r="M235" s="77"/>
      <c r="N235" s="72"/>
      <c r="O235" s="79" t="s">
        <v>999</v>
      </c>
      <c r="P235" s="81">
        <v>43167.660578703704</v>
      </c>
      <c r="Q235" s="79" t="s">
        <v>1105</v>
      </c>
      <c r="R235" s="83" t="s">
        <v>2051</v>
      </c>
      <c r="S235" s="79" t="s">
        <v>2518</v>
      </c>
      <c r="T235" s="79" t="s">
        <v>2716</v>
      </c>
      <c r="U235" s="83" t="s">
        <v>3191</v>
      </c>
      <c r="V235" s="83" t="s">
        <v>3191</v>
      </c>
      <c r="W235" s="81">
        <v>43167.660578703704</v>
      </c>
      <c r="X235" s="83" t="s">
        <v>4019</v>
      </c>
      <c r="Y235" s="79"/>
      <c r="Z235" s="79"/>
      <c r="AA235" s="85" t="s">
        <v>5227</v>
      </c>
      <c r="AB235" s="79"/>
      <c r="AC235" s="79" t="b">
        <v>0</v>
      </c>
      <c r="AD235" s="79">
        <v>0</v>
      </c>
      <c r="AE235" s="85" t="s">
        <v>6296</v>
      </c>
      <c r="AF235" s="79" t="b">
        <v>0</v>
      </c>
      <c r="AG235" s="79" t="s">
        <v>6304</v>
      </c>
      <c r="AH235" s="79"/>
      <c r="AI235" s="85" t="s">
        <v>6296</v>
      </c>
      <c r="AJ235" s="79" t="b">
        <v>0</v>
      </c>
      <c r="AK235" s="79">
        <v>0</v>
      </c>
      <c r="AL235" s="85" t="s">
        <v>6296</v>
      </c>
      <c r="AM235" s="79" t="s">
        <v>6328</v>
      </c>
      <c r="AN235" s="79" t="b">
        <v>0</v>
      </c>
      <c r="AO235" s="85" t="s">
        <v>5227</v>
      </c>
      <c r="AP235" s="79" t="s">
        <v>176</v>
      </c>
      <c r="AQ235" s="79">
        <v>0</v>
      </c>
      <c r="AR235" s="79">
        <v>0</v>
      </c>
      <c r="AS235" s="79"/>
      <c r="AT235" s="79"/>
      <c r="AU235" s="79"/>
      <c r="AV235" s="79"/>
      <c r="AW235" s="79"/>
      <c r="AX235" s="79"/>
      <c r="AY235" s="79"/>
      <c r="AZ235" s="79"/>
      <c r="BA235">
        <v>1</v>
      </c>
      <c r="BB235" s="78" t="str">
        <f>REPLACE(INDEX(GroupVertices[Group], MATCH(Edges[[#This Row],[Vertex 1]],GroupVertices[Vertex],0)),1,1,"")</f>
        <v>2</v>
      </c>
      <c r="BC235" s="78" t="str">
        <f>REPLACE(INDEX(GroupVertices[Group], MATCH(Edges[[#This Row],[Vertex 2]],GroupVertices[Vertex],0)),1,1,"")</f>
        <v>2</v>
      </c>
      <c r="BD235" s="48">
        <v>2</v>
      </c>
      <c r="BE235" s="49">
        <v>8.695652173913043</v>
      </c>
      <c r="BF235" s="48">
        <v>0</v>
      </c>
      <c r="BG235" s="49">
        <v>0</v>
      </c>
      <c r="BH235" s="48">
        <v>0</v>
      </c>
      <c r="BI235" s="49">
        <v>0</v>
      </c>
      <c r="BJ235" s="48">
        <v>21</v>
      </c>
      <c r="BK235" s="49">
        <v>91.304347826086953</v>
      </c>
      <c r="BL235" s="48">
        <v>23</v>
      </c>
    </row>
    <row r="236" spans="1:64" x14ac:dyDescent="0.25">
      <c r="A236" s="64" t="s">
        <v>337</v>
      </c>
      <c r="B236" s="64" t="s">
        <v>415</v>
      </c>
      <c r="C236" s="65" t="s">
        <v>15839</v>
      </c>
      <c r="D236" s="66">
        <v>3</v>
      </c>
      <c r="E236" s="67" t="s">
        <v>132</v>
      </c>
      <c r="F236" s="68">
        <v>35</v>
      </c>
      <c r="G236" s="65"/>
      <c r="H236" s="69"/>
      <c r="I236" s="70"/>
      <c r="J236" s="70"/>
      <c r="K236" s="34" t="s">
        <v>65</v>
      </c>
      <c r="L236" s="77">
        <v>236</v>
      </c>
      <c r="M236" s="77"/>
      <c r="N236" s="72"/>
      <c r="O236" s="79" t="s">
        <v>999</v>
      </c>
      <c r="P236" s="81">
        <v>43167.661157407405</v>
      </c>
      <c r="Q236" s="79" t="s">
        <v>1106</v>
      </c>
      <c r="R236" s="79"/>
      <c r="S236" s="79"/>
      <c r="T236" s="79" t="s">
        <v>2717</v>
      </c>
      <c r="U236" s="79"/>
      <c r="V236" s="83" t="s">
        <v>3522</v>
      </c>
      <c r="W236" s="81">
        <v>43167.661157407405</v>
      </c>
      <c r="X236" s="83" t="s">
        <v>4020</v>
      </c>
      <c r="Y236" s="79"/>
      <c r="Z236" s="79"/>
      <c r="AA236" s="85" t="s">
        <v>5228</v>
      </c>
      <c r="AB236" s="79"/>
      <c r="AC236" s="79" t="b">
        <v>0</v>
      </c>
      <c r="AD236" s="79">
        <v>0</v>
      </c>
      <c r="AE236" s="85" t="s">
        <v>6296</v>
      </c>
      <c r="AF236" s="79" t="b">
        <v>0</v>
      </c>
      <c r="AG236" s="79" t="s">
        <v>6305</v>
      </c>
      <c r="AH236" s="79"/>
      <c r="AI236" s="85" t="s">
        <v>6296</v>
      </c>
      <c r="AJ236" s="79" t="b">
        <v>0</v>
      </c>
      <c r="AK236" s="79">
        <v>1</v>
      </c>
      <c r="AL236" s="85" t="s">
        <v>5327</v>
      </c>
      <c r="AM236" s="79" t="s">
        <v>6340</v>
      </c>
      <c r="AN236" s="79" t="b">
        <v>0</v>
      </c>
      <c r="AO236" s="85" t="s">
        <v>5327</v>
      </c>
      <c r="AP236" s="79" t="s">
        <v>176</v>
      </c>
      <c r="AQ236" s="79">
        <v>0</v>
      </c>
      <c r="AR236" s="79">
        <v>0</v>
      </c>
      <c r="AS236" s="79"/>
      <c r="AT236" s="79"/>
      <c r="AU236" s="79"/>
      <c r="AV236" s="79"/>
      <c r="AW236" s="79"/>
      <c r="AX236" s="79"/>
      <c r="AY236" s="79"/>
      <c r="AZ236" s="79"/>
      <c r="BA236">
        <v>1</v>
      </c>
      <c r="BB236" s="78" t="str">
        <f>REPLACE(INDEX(GroupVertices[Group], MATCH(Edges[[#This Row],[Vertex 1]],GroupVertices[Vertex],0)),1,1,"")</f>
        <v>21</v>
      </c>
      <c r="BC236" s="78" t="str">
        <f>REPLACE(INDEX(GroupVertices[Group], MATCH(Edges[[#This Row],[Vertex 2]],GroupVertices[Vertex],0)),1,1,"")</f>
        <v>21</v>
      </c>
      <c r="BD236" s="48">
        <v>0</v>
      </c>
      <c r="BE236" s="49">
        <v>0</v>
      </c>
      <c r="BF236" s="48">
        <v>0</v>
      </c>
      <c r="BG236" s="49">
        <v>0</v>
      </c>
      <c r="BH236" s="48">
        <v>0</v>
      </c>
      <c r="BI236" s="49">
        <v>0</v>
      </c>
      <c r="BJ236" s="48">
        <v>17</v>
      </c>
      <c r="BK236" s="49">
        <v>100</v>
      </c>
      <c r="BL236" s="48">
        <v>17</v>
      </c>
    </row>
    <row r="237" spans="1:64" x14ac:dyDescent="0.25">
      <c r="A237" s="64" t="s">
        <v>338</v>
      </c>
      <c r="B237" s="64" t="s">
        <v>338</v>
      </c>
      <c r="C237" s="65" t="s">
        <v>15839</v>
      </c>
      <c r="D237" s="66">
        <v>3</v>
      </c>
      <c r="E237" s="67" t="s">
        <v>132</v>
      </c>
      <c r="F237" s="68">
        <v>35</v>
      </c>
      <c r="G237" s="65"/>
      <c r="H237" s="69"/>
      <c r="I237" s="70"/>
      <c r="J237" s="70"/>
      <c r="K237" s="34" t="s">
        <v>65</v>
      </c>
      <c r="L237" s="77">
        <v>237</v>
      </c>
      <c r="M237" s="77"/>
      <c r="N237" s="72"/>
      <c r="O237" s="79" t="s">
        <v>176</v>
      </c>
      <c r="P237" s="81">
        <v>43167.661585648151</v>
      </c>
      <c r="Q237" s="79" t="s">
        <v>1107</v>
      </c>
      <c r="R237" s="83" t="s">
        <v>2052</v>
      </c>
      <c r="S237" s="79" t="s">
        <v>2534</v>
      </c>
      <c r="T237" s="79" t="s">
        <v>2718</v>
      </c>
      <c r="U237" s="79"/>
      <c r="V237" s="83" t="s">
        <v>3565</v>
      </c>
      <c r="W237" s="81">
        <v>43167.661585648151</v>
      </c>
      <c r="X237" s="83" t="s">
        <v>4021</v>
      </c>
      <c r="Y237" s="79"/>
      <c r="Z237" s="79"/>
      <c r="AA237" s="85" t="s">
        <v>5229</v>
      </c>
      <c r="AB237" s="79"/>
      <c r="AC237" s="79" t="b">
        <v>0</v>
      </c>
      <c r="AD237" s="79">
        <v>0</v>
      </c>
      <c r="AE237" s="85" t="s">
        <v>6296</v>
      </c>
      <c r="AF237" s="79" t="b">
        <v>0</v>
      </c>
      <c r="AG237" s="79" t="s">
        <v>6307</v>
      </c>
      <c r="AH237" s="79"/>
      <c r="AI237" s="85" t="s">
        <v>6296</v>
      </c>
      <c r="AJ237" s="79" t="b">
        <v>0</v>
      </c>
      <c r="AK237" s="79">
        <v>0</v>
      </c>
      <c r="AL237" s="85" t="s">
        <v>6296</v>
      </c>
      <c r="AM237" s="79" t="s">
        <v>6328</v>
      </c>
      <c r="AN237" s="79" t="b">
        <v>0</v>
      </c>
      <c r="AO237" s="85" t="s">
        <v>5229</v>
      </c>
      <c r="AP237" s="79" t="s">
        <v>176</v>
      </c>
      <c r="AQ237" s="79">
        <v>0</v>
      </c>
      <c r="AR237" s="79">
        <v>0</v>
      </c>
      <c r="AS237" s="79"/>
      <c r="AT237" s="79"/>
      <c r="AU237" s="79"/>
      <c r="AV237" s="79"/>
      <c r="AW237" s="79"/>
      <c r="AX237" s="79"/>
      <c r="AY237" s="79"/>
      <c r="AZ237" s="79"/>
      <c r="BA237">
        <v>1</v>
      </c>
      <c r="BB237" s="78" t="str">
        <f>REPLACE(INDEX(GroupVertices[Group], MATCH(Edges[[#This Row],[Vertex 1]],GroupVertices[Vertex],0)),1,1,"")</f>
        <v>1</v>
      </c>
      <c r="BC237" s="78" t="str">
        <f>REPLACE(INDEX(GroupVertices[Group], MATCH(Edges[[#This Row],[Vertex 2]],GroupVertices[Vertex],0)),1,1,"")</f>
        <v>1</v>
      </c>
      <c r="BD237" s="48">
        <v>0</v>
      </c>
      <c r="BE237" s="49">
        <v>0</v>
      </c>
      <c r="BF237" s="48">
        <v>0</v>
      </c>
      <c r="BG237" s="49">
        <v>0</v>
      </c>
      <c r="BH237" s="48">
        <v>0</v>
      </c>
      <c r="BI237" s="49">
        <v>0</v>
      </c>
      <c r="BJ237" s="48">
        <v>12</v>
      </c>
      <c r="BK237" s="49">
        <v>100</v>
      </c>
      <c r="BL237" s="48">
        <v>12</v>
      </c>
    </row>
    <row r="238" spans="1:64" x14ac:dyDescent="0.25">
      <c r="A238" s="64" t="s">
        <v>339</v>
      </c>
      <c r="B238" s="64" t="s">
        <v>339</v>
      </c>
      <c r="C238" s="65" t="s">
        <v>15839</v>
      </c>
      <c r="D238" s="66">
        <v>3</v>
      </c>
      <c r="E238" s="67" t="s">
        <v>132</v>
      </c>
      <c r="F238" s="68">
        <v>35</v>
      </c>
      <c r="G238" s="65"/>
      <c r="H238" s="69"/>
      <c r="I238" s="70"/>
      <c r="J238" s="70"/>
      <c r="K238" s="34" t="s">
        <v>65</v>
      </c>
      <c r="L238" s="77">
        <v>238</v>
      </c>
      <c r="M238" s="77"/>
      <c r="N238" s="72"/>
      <c r="O238" s="79" t="s">
        <v>176</v>
      </c>
      <c r="P238" s="81">
        <v>43167.662546296298</v>
      </c>
      <c r="Q238" s="79" t="s">
        <v>1108</v>
      </c>
      <c r="R238" s="83" t="s">
        <v>2053</v>
      </c>
      <c r="S238" s="79" t="s">
        <v>2505</v>
      </c>
      <c r="T238" s="79" t="s">
        <v>2667</v>
      </c>
      <c r="U238" s="83" t="s">
        <v>3192</v>
      </c>
      <c r="V238" s="83" t="s">
        <v>3192</v>
      </c>
      <c r="W238" s="81">
        <v>43167.662546296298</v>
      </c>
      <c r="X238" s="83" t="s">
        <v>4022</v>
      </c>
      <c r="Y238" s="79"/>
      <c r="Z238" s="79"/>
      <c r="AA238" s="85" t="s">
        <v>5230</v>
      </c>
      <c r="AB238" s="79"/>
      <c r="AC238" s="79" t="b">
        <v>0</v>
      </c>
      <c r="AD238" s="79">
        <v>2</v>
      </c>
      <c r="AE238" s="85" t="s">
        <v>6296</v>
      </c>
      <c r="AF238" s="79" t="b">
        <v>0</v>
      </c>
      <c r="AG238" s="79" t="s">
        <v>6304</v>
      </c>
      <c r="AH238" s="79"/>
      <c r="AI238" s="85" t="s">
        <v>6296</v>
      </c>
      <c r="AJ238" s="79" t="b">
        <v>0</v>
      </c>
      <c r="AK238" s="79">
        <v>0</v>
      </c>
      <c r="AL238" s="85" t="s">
        <v>6296</v>
      </c>
      <c r="AM238" s="79" t="s">
        <v>6330</v>
      </c>
      <c r="AN238" s="79" t="b">
        <v>0</v>
      </c>
      <c r="AO238" s="85" t="s">
        <v>5230</v>
      </c>
      <c r="AP238" s="79" t="s">
        <v>176</v>
      </c>
      <c r="AQ238" s="79">
        <v>0</v>
      </c>
      <c r="AR238" s="79">
        <v>0</v>
      </c>
      <c r="AS238" s="79"/>
      <c r="AT238" s="79"/>
      <c r="AU238" s="79"/>
      <c r="AV238" s="79"/>
      <c r="AW238" s="79"/>
      <c r="AX238" s="79"/>
      <c r="AY238" s="79"/>
      <c r="AZ238" s="79"/>
      <c r="BA238">
        <v>1</v>
      </c>
      <c r="BB238" s="78" t="str">
        <f>REPLACE(INDEX(GroupVertices[Group], MATCH(Edges[[#This Row],[Vertex 1]],GroupVertices[Vertex],0)),1,1,"")</f>
        <v>1</v>
      </c>
      <c r="BC238" s="78" t="str">
        <f>REPLACE(INDEX(GroupVertices[Group], MATCH(Edges[[#This Row],[Vertex 2]],GroupVertices[Vertex],0)),1,1,"")</f>
        <v>1</v>
      </c>
      <c r="BD238" s="48">
        <v>1</v>
      </c>
      <c r="BE238" s="49">
        <v>5.5555555555555554</v>
      </c>
      <c r="BF238" s="48">
        <v>0</v>
      </c>
      <c r="BG238" s="49">
        <v>0</v>
      </c>
      <c r="BH238" s="48">
        <v>0</v>
      </c>
      <c r="BI238" s="49">
        <v>0</v>
      </c>
      <c r="BJ238" s="48">
        <v>17</v>
      </c>
      <c r="BK238" s="49">
        <v>94.444444444444443</v>
      </c>
      <c r="BL238" s="48">
        <v>18</v>
      </c>
    </row>
    <row r="239" spans="1:64" x14ac:dyDescent="0.25">
      <c r="A239" s="64" t="s">
        <v>340</v>
      </c>
      <c r="B239" s="64" t="s">
        <v>754</v>
      </c>
      <c r="C239" s="65" t="s">
        <v>15839</v>
      </c>
      <c r="D239" s="66">
        <v>3</v>
      </c>
      <c r="E239" s="67" t="s">
        <v>132</v>
      </c>
      <c r="F239" s="68">
        <v>35</v>
      </c>
      <c r="G239" s="65"/>
      <c r="H239" s="69"/>
      <c r="I239" s="70"/>
      <c r="J239" s="70"/>
      <c r="K239" s="34" t="s">
        <v>65</v>
      </c>
      <c r="L239" s="77">
        <v>239</v>
      </c>
      <c r="M239" s="77"/>
      <c r="N239" s="72"/>
      <c r="O239" s="79" t="s">
        <v>999</v>
      </c>
      <c r="P239" s="81">
        <v>43167.661921296298</v>
      </c>
      <c r="Q239" s="79" t="s">
        <v>1109</v>
      </c>
      <c r="R239" s="79"/>
      <c r="S239" s="79"/>
      <c r="T239" s="79"/>
      <c r="U239" s="79"/>
      <c r="V239" s="83" t="s">
        <v>3566</v>
      </c>
      <c r="W239" s="81">
        <v>43167.661921296298</v>
      </c>
      <c r="X239" s="83" t="s">
        <v>4023</v>
      </c>
      <c r="Y239" s="79"/>
      <c r="Z239" s="79"/>
      <c r="AA239" s="85" t="s">
        <v>5231</v>
      </c>
      <c r="AB239" s="79"/>
      <c r="AC239" s="79" t="b">
        <v>0</v>
      </c>
      <c r="AD239" s="79">
        <v>0</v>
      </c>
      <c r="AE239" s="85" t="s">
        <v>6296</v>
      </c>
      <c r="AF239" s="79" t="b">
        <v>0</v>
      </c>
      <c r="AG239" s="79" t="s">
        <v>6304</v>
      </c>
      <c r="AH239" s="79"/>
      <c r="AI239" s="85" t="s">
        <v>6296</v>
      </c>
      <c r="AJ239" s="79" t="b">
        <v>0</v>
      </c>
      <c r="AK239" s="79">
        <v>2</v>
      </c>
      <c r="AL239" s="85" t="s">
        <v>6215</v>
      </c>
      <c r="AM239" s="79" t="s">
        <v>6356</v>
      </c>
      <c r="AN239" s="79" t="b">
        <v>0</v>
      </c>
      <c r="AO239" s="85" t="s">
        <v>6215</v>
      </c>
      <c r="AP239" s="79" t="s">
        <v>176</v>
      </c>
      <c r="AQ239" s="79">
        <v>0</v>
      </c>
      <c r="AR239" s="79">
        <v>0</v>
      </c>
      <c r="AS239" s="79"/>
      <c r="AT239" s="79"/>
      <c r="AU239" s="79"/>
      <c r="AV239" s="79"/>
      <c r="AW239" s="79"/>
      <c r="AX239" s="79"/>
      <c r="AY239" s="79"/>
      <c r="AZ239" s="79"/>
      <c r="BA239">
        <v>1</v>
      </c>
      <c r="BB239" s="78" t="str">
        <f>REPLACE(INDEX(GroupVertices[Group], MATCH(Edges[[#This Row],[Vertex 1]],GroupVertices[Vertex],0)),1,1,"")</f>
        <v>2</v>
      </c>
      <c r="BC239" s="78" t="str">
        <f>REPLACE(INDEX(GroupVertices[Group], MATCH(Edges[[#This Row],[Vertex 2]],GroupVertices[Vertex],0)),1,1,"")</f>
        <v>2</v>
      </c>
      <c r="BD239" s="48">
        <v>1</v>
      </c>
      <c r="BE239" s="49">
        <v>4.166666666666667</v>
      </c>
      <c r="BF239" s="48">
        <v>0</v>
      </c>
      <c r="BG239" s="49">
        <v>0</v>
      </c>
      <c r="BH239" s="48">
        <v>0</v>
      </c>
      <c r="BI239" s="49">
        <v>0</v>
      </c>
      <c r="BJ239" s="48">
        <v>23</v>
      </c>
      <c r="BK239" s="49">
        <v>95.833333333333329</v>
      </c>
      <c r="BL239" s="48">
        <v>24</v>
      </c>
    </row>
    <row r="240" spans="1:64" x14ac:dyDescent="0.25">
      <c r="A240" s="64" t="s">
        <v>340</v>
      </c>
      <c r="B240" s="64" t="s">
        <v>765</v>
      </c>
      <c r="C240" s="65" t="s">
        <v>15839</v>
      </c>
      <c r="D240" s="66">
        <v>3</v>
      </c>
      <c r="E240" s="67" t="s">
        <v>132</v>
      </c>
      <c r="F240" s="68">
        <v>35</v>
      </c>
      <c r="G240" s="65"/>
      <c r="H240" s="69"/>
      <c r="I240" s="70"/>
      <c r="J240" s="70"/>
      <c r="K240" s="34" t="s">
        <v>65</v>
      </c>
      <c r="L240" s="77">
        <v>240</v>
      </c>
      <c r="M240" s="77"/>
      <c r="N240" s="72"/>
      <c r="O240" s="79" t="s">
        <v>999</v>
      </c>
      <c r="P240" s="81">
        <v>43167.662789351853</v>
      </c>
      <c r="Q240" s="79" t="s">
        <v>1110</v>
      </c>
      <c r="R240" s="83" t="s">
        <v>2054</v>
      </c>
      <c r="S240" s="79" t="s">
        <v>2519</v>
      </c>
      <c r="T240" s="79"/>
      <c r="U240" s="79"/>
      <c r="V240" s="83" t="s">
        <v>3566</v>
      </c>
      <c r="W240" s="81">
        <v>43167.662789351853</v>
      </c>
      <c r="X240" s="83" t="s">
        <v>4024</v>
      </c>
      <c r="Y240" s="79"/>
      <c r="Z240" s="79"/>
      <c r="AA240" s="85" t="s">
        <v>5232</v>
      </c>
      <c r="AB240" s="79"/>
      <c r="AC240" s="79" t="b">
        <v>0</v>
      </c>
      <c r="AD240" s="79">
        <v>0</v>
      </c>
      <c r="AE240" s="85" t="s">
        <v>6296</v>
      </c>
      <c r="AF240" s="79" t="b">
        <v>0</v>
      </c>
      <c r="AG240" s="79" t="s">
        <v>6304</v>
      </c>
      <c r="AH240" s="79"/>
      <c r="AI240" s="85" t="s">
        <v>6296</v>
      </c>
      <c r="AJ240" s="79" t="b">
        <v>0</v>
      </c>
      <c r="AK240" s="79">
        <v>11</v>
      </c>
      <c r="AL240" s="85" t="s">
        <v>6161</v>
      </c>
      <c r="AM240" s="79" t="s">
        <v>6356</v>
      </c>
      <c r="AN240" s="79" t="b">
        <v>0</v>
      </c>
      <c r="AO240" s="85" t="s">
        <v>6161</v>
      </c>
      <c r="AP240" s="79" t="s">
        <v>176</v>
      </c>
      <c r="AQ240" s="79">
        <v>0</v>
      </c>
      <c r="AR240" s="79">
        <v>0</v>
      </c>
      <c r="AS240" s="79"/>
      <c r="AT240" s="79"/>
      <c r="AU240" s="79"/>
      <c r="AV240" s="79"/>
      <c r="AW240" s="79"/>
      <c r="AX240" s="79"/>
      <c r="AY240" s="79"/>
      <c r="AZ240" s="79"/>
      <c r="BA240">
        <v>1</v>
      </c>
      <c r="BB240" s="78" t="str">
        <f>REPLACE(INDEX(GroupVertices[Group], MATCH(Edges[[#This Row],[Vertex 1]],GroupVertices[Vertex],0)),1,1,"")</f>
        <v>2</v>
      </c>
      <c r="BC240" s="78" t="str">
        <f>REPLACE(INDEX(GroupVertices[Group], MATCH(Edges[[#This Row],[Vertex 2]],GroupVertices[Vertex],0)),1,1,"")</f>
        <v>2</v>
      </c>
      <c r="BD240" s="48"/>
      <c r="BE240" s="49"/>
      <c r="BF240" s="48"/>
      <c r="BG240" s="49"/>
      <c r="BH240" s="48"/>
      <c r="BI240" s="49"/>
      <c r="BJ240" s="48"/>
      <c r="BK240" s="49"/>
      <c r="BL240" s="48"/>
    </row>
    <row r="241" spans="1:64" x14ac:dyDescent="0.25">
      <c r="A241" s="64" t="s">
        <v>340</v>
      </c>
      <c r="B241" s="64" t="s">
        <v>683</v>
      </c>
      <c r="C241" s="65" t="s">
        <v>15839</v>
      </c>
      <c r="D241" s="66">
        <v>3</v>
      </c>
      <c r="E241" s="67" t="s">
        <v>132</v>
      </c>
      <c r="F241" s="68">
        <v>35</v>
      </c>
      <c r="G241" s="65"/>
      <c r="H241" s="69"/>
      <c r="I241" s="70"/>
      <c r="J241" s="70"/>
      <c r="K241" s="34" t="s">
        <v>65</v>
      </c>
      <c r="L241" s="77">
        <v>241</v>
      </c>
      <c r="M241" s="77"/>
      <c r="N241" s="72"/>
      <c r="O241" s="79" t="s">
        <v>999</v>
      </c>
      <c r="P241" s="81">
        <v>43167.662789351853</v>
      </c>
      <c r="Q241" s="79" t="s">
        <v>1110</v>
      </c>
      <c r="R241" s="83" t="s">
        <v>2054</v>
      </c>
      <c r="S241" s="79" t="s">
        <v>2519</v>
      </c>
      <c r="T241" s="79"/>
      <c r="U241" s="79"/>
      <c r="V241" s="83" t="s">
        <v>3566</v>
      </c>
      <c r="W241" s="81">
        <v>43167.662789351853</v>
      </c>
      <c r="X241" s="83" t="s">
        <v>4024</v>
      </c>
      <c r="Y241" s="79"/>
      <c r="Z241" s="79"/>
      <c r="AA241" s="85" t="s">
        <v>5232</v>
      </c>
      <c r="AB241" s="79"/>
      <c r="AC241" s="79" t="b">
        <v>0</v>
      </c>
      <c r="AD241" s="79">
        <v>0</v>
      </c>
      <c r="AE241" s="85" t="s">
        <v>6296</v>
      </c>
      <c r="AF241" s="79" t="b">
        <v>0</v>
      </c>
      <c r="AG241" s="79" t="s">
        <v>6304</v>
      </c>
      <c r="AH241" s="79"/>
      <c r="AI241" s="85" t="s">
        <v>6296</v>
      </c>
      <c r="AJ241" s="79" t="b">
        <v>0</v>
      </c>
      <c r="AK241" s="79">
        <v>11</v>
      </c>
      <c r="AL241" s="85" t="s">
        <v>6161</v>
      </c>
      <c r="AM241" s="79" t="s">
        <v>6356</v>
      </c>
      <c r="AN241" s="79" t="b">
        <v>0</v>
      </c>
      <c r="AO241" s="85" t="s">
        <v>6161</v>
      </c>
      <c r="AP241" s="79" t="s">
        <v>176</v>
      </c>
      <c r="AQ241" s="79">
        <v>0</v>
      </c>
      <c r="AR241" s="79">
        <v>0</v>
      </c>
      <c r="AS241" s="79"/>
      <c r="AT241" s="79"/>
      <c r="AU241" s="79"/>
      <c r="AV241" s="79"/>
      <c r="AW241" s="79"/>
      <c r="AX241" s="79"/>
      <c r="AY241" s="79"/>
      <c r="AZ241" s="79"/>
      <c r="BA241">
        <v>1</v>
      </c>
      <c r="BB241" s="78" t="str">
        <f>REPLACE(INDEX(GroupVertices[Group], MATCH(Edges[[#This Row],[Vertex 1]],GroupVertices[Vertex],0)),1,1,"")</f>
        <v>2</v>
      </c>
      <c r="BC241" s="78" t="str">
        <f>REPLACE(INDEX(GroupVertices[Group], MATCH(Edges[[#This Row],[Vertex 2]],GroupVertices[Vertex],0)),1,1,"")</f>
        <v>2</v>
      </c>
      <c r="BD241" s="48">
        <v>0</v>
      </c>
      <c r="BE241" s="49">
        <v>0</v>
      </c>
      <c r="BF241" s="48">
        <v>0</v>
      </c>
      <c r="BG241" s="49">
        <v>0</v>
      </c>
      <c r="BH241" s="48">
        <v>0</v>
      </c>
      <c r="BI241" s="49">
        <v>0</v>
      </c>
      <c r="BJ241" s="48">
        <v>16</v>
      </c>
      <c r="BK241" s="49">
        <v>100</v>
      </c>
      <c r="BL241" s="48">
        <v>16</v>
      </c>
    </row>
    <row r="242" spans="1:64" x14ac:dyDescent="0.25">
      <c r="A242" s="64" t="s">
        <v>341</v>
      </c>
      <c r="B242" s="64" t="s">
        <v>341</v>
      </c>
      <c r="C242" s="65" t="s">
        <v>15839</v>
      </c>
      <c r="D242" s="66">
        <v>3</v>
      </c>
      <c r="E242" s="67" t="s">
        <v>132</v>
      </c>
      <c r="F242" s="68">
        <v>35</v>
      </c>
      <c r="G242" s="65"/>
      <c r="H242" s="69"/>
      <c r="I242" s="70"/>
      <c r="J242" s="70"/>
      <c r="K242" s="34" t="s">
        <v>65</v>
      </c>
      <c r="L242" s="77">
        <v>242</v>
      </c>
      <c r="M242" s="77"/>
      <c r="N242" s="72"/>
      <c r="O242" s="79" t="s">
        <v>176</v>
      </c>
      <c r="P242" s="81">
        <v>43167.666817129626</v>
      </c>
      <c r="Q242" s="79" t="s">
        <v>1111</v>
      </c>
      <c r="R242" s="83" t="s">
        <v>2055</v>
      </c>
      <c r="S242" s="79" t="s">
        <v>2535</v>
      </c>
      <c r="T242" s="79" t="s">
        <v>2719</v>
      </c>
      <c r="U242" s="83" t="s">
        <v>3193</v>
      </c>
      <c r="V242" s="83" t="s">
        <v>3193</v>
      </c>
      <c r="W242" s="81">
        <v>43167.666817129626</v>
      </c>
      <c r="X242" s="83" t="s">
        <v>4025</v>
      </c>
      <c r="Y242" s="79"/>
      <c r="Z242" s="79"/>
      <c r="AA242" s="85" t="s">
        <v>5233</v>
      </c>
      <c r="AB242" s="79"/>
      <c r="AC242" s="79" t="b">
        <v>0</v>
      </c>
      <c r="AD242" s="79">
        <v>0</v>
      </c>
      <c r="AE242" s="85" t="s">
        <v>6296</v>
      </c>
      <c r="AF242" s="79" t="b">
        <v>0</v>
      </c>
      <c r="AG242" s="79" t="s">
        <v>6304</v>
      </c>
      <c r="AH242" s="79"/>
      <c r="AI242" s="85" t="s">
        <v>6296</v>
      </c>
      <c r="AJ242" s="79" t="b">
        <v>0</v>
      </c>
      <c r="AK242" s="79">
        <v>0</v>
      </c>
      <c r="AL242" s="85" t="s">
        <v>6296</v>
      </c>
      <c r="AM242" s="79" t="s">
        <v>6357</v>
      </c>
      <c r="AN242" s="79" t="b">
        <v>0</v>
      </c>
      <c r="AO242" s="85" t="s">
        <v>5233</v>
      </c>
      <c r="AP242" s="79" t="s">
        <v>176</v>
      </c>
      <c r="AQ242" s="79">
        <v>0</v>
      </c>
      <c r="AR242" s="79">
        <v>0</v>
      </c>
      <c r="AS242" s="79"/>
      <c r="AT242" s="79"/>
      <c r="AU242" s="79"/>
      <c r="AV242" s="79"/>
      <c r="AW242" s="79"/>
      <c r="AX242" s="79"/>
      <c r="AY242" s="79"/>
      <c r="AZ242" s="79"/>
      <c r="BA242">
        <v>1</v>
      </c>
      <c r="BB242" s="78" t="str">
        <f>REPLACE(INDEX(GroupVertices[Group], MATCH(Edges[[#This Row],[Vertex 1]],GroupVertices[Vertex],0)),1,1,"")</f>
        <v>1</v>
      </c>
      <c r="BC242" s="78" t="str">
        <f>REPLACE(INDEX(GroupVertices[Group], MATCH(Edges[[#This Row],[Vertex 2]],GroupVertices[Vertex],0)),1,1,"")</f>
        <v>1</v>
      </c>
      <c r="BD242" s="48">
        <v>0</v>
      </c>
      <c r="BE242" s="49">
        <v>0</v>
      </c>
      <c r="BF242" s="48">
        <v>0</v>
      </c>
      <c r="BG242" s="49">
        <v>0</v>
      </c>
      <c r="BH242" s="48">
        <v>0</v>
      </c>
      <c r="BI242" s="49">
        <v>0</v>
      </c>
      <c r="BJ242" s="48">
        <v>11</v>
      </c>
      <c r="BK242" s="49">
        <v>100</v>
      </c>
      <c r="BL242" s="48">
        <v>11</v>
      </c>
    </row>
    <row r="243" spans="1:64" x14ac:dyDescent="0.25">
      <c r="A243" s="64" t="s">
        <v>342</v>
      </c>
      <c r="B243" s="64" t="s">
        <v>822</v>
      </c>
      <c r="C243" s="65" t="s">
        <v>15839</v>
      </c>
      <c r="D243" s="66">
        <v>3</v>
      </c>
      <c r="E243" s="67" t="s">
        <v>132</v>
      </c>
      <c r="F243" s="68">
        <v>35</v>
      </c>
      <c r="G243" s="65"/>
      <c r="H243" s="69"/>
      <c r="I243" s="70"/>
      <c r="J243" s="70"/>
      <c r="K243" s="34" t="s">
        <v>65</v>
      </c>
      <c r="L243" s="77">
        <v>243</v>
      </c>
      <c r="M243" s="77"/>
      <c r="N243" s="72"/>
      <c r="O243" s="79" t="s">
        <v>999</v>
      </c>
      <c r="P243" s="81">
        <v>43167.668807870374</v>
      </c>
      <c r="Q243" s="79" t="s">
        <v>1112</v>
      </c>
      <c r="R243" s="83" t="s">
        <v>2056</v>
      </c>
      <c r="S243" s="79" t="s">
        <v>2536</v>
      </c>
      <c r="T243" s="79" t="s">
        <v>2688</v>
      </c>
      <c r="U243" s="83" t="s">
        <v>3194</v>
      </c>
      <c r="V243" s="83" t="s">
        <v>3194</v>
      </c>
      <c r="W243" s="81">
        <v>43167.668807870374</v>
      </c>
      <c r="X243" s="83" t="s">
        <v>4026</v>
      </c>
      <c r="Y243" s="79"/>
      <c r="Z243" s="79"/>
      <c r="AA243" s="85" t="s">
        <v>5234</v>
      </c>
      <c r="AB243" s="79"/>
      <c r="AC243" s="79" t="b">
        <v>0</v>
      </c>
      <c r="AD243" s="79">
        <v>0</v>
      </c>
      <c r="AE243" s="85" t="s">
        <v>6296</v>
      </c>
      <c r="AF243" s="79" t="b">
        <v>0</v>
      </c>
      <c r="AG243" s="79" t="s">
        <v>6304</v>
      </c>
      <c r="AH243" s="79"/>
      <c r="AI243" s="85" t="s">
        <v>6296</v>
      </c>
      <c r="AJ243" s="79" t="b">
        <v>0</v>
      </c>
      <c r="AK243" s="79">
        <v>0</v>
      </c>
      <c r="AL243" s="85" t="s">
        <v>6296</v>
      </c>
      <c r="AM243" s="79" t="s">
        <v>6330</v>
      </c>
      <c r="AN243" s="79" t="b">
        <v>0</v>
      </c>
      <c r="AO243" s="85" t="s">
        <v>5234</v>
      </c>
      <c r="AP243" s="79" t="s">
        <v>176</v>
      </c>
      <c r="AQ243" s="79">
        <v>0</v>
      </c>
      <c r="AR243" s="79">
        <v>0</v>
      </c>
      <c r="AS243" s="79"/>
      <c r="AT243" s="79"/>
      <c r="AU243" s="79"/>
      <c r="AV243" s="79"/>
      <c r="AW243" s="79"/>
      <c r="AX243" s="79"/>
      <c r="AY243" s="79"/>
      <c r="AZ243" s="79"/>
      <c r="BA243">
        <v>1</v>
      </c>
      <c r="BB243" s="78" t="str">
        <f>REPLACE(INDEX(GroupVertices[Group], MATCH(Edges[[#This Row],[Vertex 1]],GroupVertices[Vertex],0)),1,1,"")</f>
        <v>27</v>
      </c>
      <c r="BC243" s="78" t="str">
        <f>REPLACE(INDEX(GroupVertices[Group], MATCH(Edges[[#This Row],[Vertex 2]],GroupVertices[Vertex],0)),1,1,"")</f>
        <v>27</v>
      </c>
      <c r="BD243" s="48"/>
      <c r="BE243" s="49"/>
      <c r="BF243" s="48"/>
      <c r="BG243" s="49"/>
      <c r="BH243" s="48"/>
      <c r="BI243" s="49"/>
      <c r="BJ243" s="48"/>
      <c r="BK243" s="49"/>
      <c r="BL243" s="48"/>
    </row>
    <row r="244" spans="1:64" x14ac:dyDescent="0.25">
      <c r="A244" s="64" t="s">
        <v>342</v>
      </c>
      <c r="B244" s="64" t="s">
        <v>823</v>
      </c>
      <c r="C244" s="65" t="s">
        <v>15839</v>
      </c>
      <c r="D244" s="66">
        <v>3</v>
      </c>
      <c r="E244" s="67" t="s">
        <v>132</v>
      </c>
      <c r="F244" s="68">
        <v>35</v>
      </c>
      <c r="G244" s="65"/>
      <c r="H244" s="69"/>
      <c r="I244" s="70"/>
      <c r="J244" s="70"/>
      <c r="K244" s="34" t="s">
        <v>65</v>
      </c>
      <c r="L244" s="77">
        <v>244</v>
      </c>
      <c r="M244" s="77"/>
      <c r="N244" s="72"/>
      <c r="O244" s="79" t="s">
        <v>999</v>
      </c>
      <c r="P244" s="81">
        <v>43167.668807870374</v>
      </c>
      <c r="Q244" s="79" t="s">
        <v>1112</v>
      </c>
      <c r="R244" s="83" t="s">
        <v>2056</v>
      </c>
      <c r="S244" s="79" t="s">
        <v>2536</v>
      </c>
      <c r="T244" s="79" t="s">
        <v>2688</v>
      </c>
      <c r="U244" s="83" t="s">
        <v>3194</v>
      </c>
      <c r="V244" s="83" t="s">
        <v>3194</v>
      </c>
      <c r="W244" s="81">
        <v>43167.668807870374</v>
      </c>
      <c r="X244" s="83" t="s">
        <v>4026</v>
      </c>
      <c r="Y244" s="79"/>
      <c r="Z244" s="79"/>
      <c r="AA244" s="85" t="s">
        <v>5234</v>
      </c>
      <c r="AB244" s="79"/>
      <c r="AC244" s="79" t="b">
        <v>0</v>
      </c>
      <c r="AD244" s="79">
        <v>0</v>
      </c>
      <c r="AE244" s="85" t="s">
        <v>6296</v>
      </c>
      <c r="AF244" s="79" t="b">
        <v>0</v>
      </c>
      <c r="AG244" s="79" t="s">
        <v>6304</v>
      </c>
      <c r="AH244" s="79"/>
      <c r="AI244" s="85" t="s">
        <v>6296</v>
      </c>
      <c r="AJ244" s="79" t="b">
        <v>0</v>
      </c>
      <c r="AK244" s="79">
        <v>0</v>
      </c>
      <c r="AL244" s="85" t="s">
        <v>6296</v>
      </c>
      <c r="AM244" s="79" t="s">
        <v>6330</v>
      </c>
      <c r="AN244" s="79" t="b">
        <v>0</v>
      </c>
      <c r="AO244" s="85" t="s">
        <v>5234</v>
      </c>
      <c r="AP244" s="79" t="s">
        <v>176</v>
      </c>
      <c r="AQ244" s="79">
        <v>0</v>
      </c>
      <c r="AR244" s="79">
        <v>0</v>
      </c>
      <c r="AS244" s="79"/>
      <c r="AT244" s="79"/>
      <c r="AU244" s="79"/>
      <c r="AV244" s="79"/>
      <c r="AW244" s="79"/>
      <c r="AX244" s="79"/>
      <c r="AY244" s="79"/>
      <c r="AZ244" s="79"/>
      <c r="BA244">
        <v>1</v>
      </c>
      <c r="BB244" s="78" t="str">
        <f>REPLACE(INDEX(GroupVertices[Group], MATCH(Edges[[#This Row],[Vertex 1]],GroupVertices[Vertex],0)),1,1,"")</f>
        <v>27</v>
      </c>
      <c r="BC244" s="78" t="str">
        <f>REPLACE(INDEX(GroupVertices[Group], MATCH(Edges[[#This Row],[Vertex 2]],GroupVertices[Vertex],0)),1,1,"")</f>
        <v>27</v>
      </c>
      <c r="BD244" s="48">
        <v>0</v>
      </c>
      <c r="BE244" s="49">
        <v>0</v>
      </c>
      <c r="BF244" s="48">
        <v>0</v>
      </c>
      <c r="BG244" s="49">
        <v>0</v>
      </c>
      <c r="BH244" s="48">
        <v>0</v>
      </c>
      <c r="BI244" s="49">
        <v>0</v>
      </c>
      <c r="BJ244" s="48">
        <v>14</v>
      </c>
      <c r="BK244" s="49">
        <v>100</v>
      </c>
      <c r="BL244" s="48">
        <v>14</v>
      </c>
    </row>
    <row r="245" spans="1:64" x14ac:dyDescent="0.25">
      <c r="A245" s="64" t="s">
        <v>343</v>
      </c>
      <c r="B245" s="64" t="s">
        <v>343</v>
      </c>
      <c r="C245" s="65" t="s">
        <v>15839</v>
      </c>
      <c r="D245" s="66">
        <v>3</v>
      </c>
      <c r="E245" s="67" t="s">
        <v>132</v>
      </c>
      <c r="F245" s="68">
        <v>35</v>
      </c>
      <c r="G245" s="65"/>
      <c r="H245" s="69"/>
      <c r="I245" s="70"/>
      <c r="J245" s="70"/>
      <c r="K245" s="34" t="s">
        <v>65</v>
      </c>
      <c r="L245" s="77">
        <v>245</v>
      </c>
      <c r="M245" s="77"/>
      <c r="N245" s="72"/>
      <c r="O245" s="79" t="s">
        <v>176</v>
      </c>
      <c r="P245" s="81">
        <v>43167.675509259258</v>
      </c>
      <c r="Q245" s="79" t="s">
        <v>1113</v>
      </c>
      <c r="R245" s="83" t="s">
        <v>2057</v>
      </c>
      <c r="S245" s="79" t="s">
        <v>2537</v>
      </c>
      <c r="T245" s="79" t="s">
        <v>731</v>
      </c>
      <c r="U245" s="79"/>
      <c r="V245" s="83" t="s">
        <v>3567</v>
      </c>
      <c r="W245" s="81">
        <v>43167.675509259258</v>
      </c>
      <c r="X245" s="83" t="s">
        <v>4027</v>
      </c>
      <c r="Y245" s="79"/>
      <c r="Z245" s="79"/>
      <c r="AA245" s="85" t="s">
        <v>5235</v>
      </c>
      <c r="AB245" s="79"/>
      <c r="AC245" s="79" t="b">
        <v>0</v>
      </c>
      <c r="AD245" s="79">
        <v>0</v>
      </c>
      <c r="AE245" s="85" t="s">
        <v>6296</v>
      </c>
      <c r="AF245" s="79" t="b">
        <v>0</v>
      </c>
      <c r="AG245" s="79" t="s">
        <v>6304</v>
      </c>
      <c r="AH245" s="79"/>
      <c r="AI245" s="85" t="s">
        <v>6296</v>
      </c>
      <c r="AJ245" s="79" t="b">
        <v>0</v>
      </c>
      <c r="AK245" s="79">
        <v>0</v>
      </c>
      <c r="AL245" s="85" t="s">
        <v>6296</v>
      </c>
      <c r="AM245" s="79" t="s">
        <v>6328</v>
      </c>
      <c r="AN245" s="79" t="b">
        <v>0</v>
      </c>
      <c r="AO245" s="85" t="s">
        <v>5235</v>
      </c>
      <c r="AP245" s="79" t="s">
        <v>176</v>
      </c>
      <c r="AQ245" s="79">
        <v>0</v>
      </c>
      <c r="AR245" s="79">
        <v>0</v>
      </c>
      <c r="AS245" s="79"/>
      <c r="AT245" s="79"/>
      <c r="AU245" s="79"/>
      <c r="AV245" s="79"/>
      <c r="AW245" s="79"/>
      <c r="AX245" s="79"/>
      <c r="AY245" s="79"/>
      <c r="AZ245" s="79"/>
      <c r="BA245">
        <v>1</v>
      </c>
      <c r="BB245" s="78" t="str">
        <f>REPLACE(INDEX(GroupVertices[Group], MATCH(Edges[[#This Row],[Vertex 1]],GroupVertices[Vertex],0)),1,1,"")</f>
        <v>1</v>
      </c>
      <c r="BC245" s="78" t="str">
        <f>REPLACE(INDEX(GroupVertices[Group], MATCH(Edges[[#This Row],[Vertex 2]],GroupVertices[Vertex],0)),1,1,"")</f>
        <v>1</v>
      </c>
      <c r="BD245" s="48">
        <v>0</v>
      </c>
      <c r="BE245" s="49">
        <v>0</v>
      </c>
      <c r="BF245" s="48">
        <v>0</v>
      </c>
      <c r="BG245" s="49">
        <v>0</v>
      </c>
      <c r="BH245" s="48">
        <v>0</v>
      </c>
      <c r="BI245" s="49">
        <v>0</v>
      </c>
      <c r="BJ245" s="48">
        <v>8</v>
      </c>
      <c r="BK245" s="49">
        <v>100</v>
      </c>
      <c r="BL245" s="48">
        <v>8</v>
      </c>
    </row>
    <row r="246" spans="1:64" x14ac:dyDescent="0.25">
      <c r="A246" s="64" t="s">
        <v>344</v>
      </c>
      <c r="B246" s="64" t="s">
        <v>721</v>
      </c>
      <c r="C246" s="65" t="s">
        <v>15839</v>
      </c>
      <c r="D246" s="66">
        <v>3</v>
      </c>
      <c r="E246" s="67" t="s">
        <v>132</v>
      </c>
      <c r="F246" s="68">
        <v>35</v>
      </c>
      <c r="G246" s="65"/>
      <c r="H246" s="69"/>
      <c r="I246" s="70"/>
      <c r="J246" s="70"/>
      <c r="K246" s="34" t="s">
        <v>65</v>
      </c>
      <c r="L246" s="77">
        <v>246</v>
      </c>
      <c r="M246" s="77"/>
      <c r="N246" s="72"/>
      <c r="O246" s="79" t="s">
        <v>999</v>
      </c>
      <c r="P246" s="81">
        <v>43167.678391203706</v>
      </c>
      <c r="Q246" s="79" t="s">
        <v>1114</v>
      </c>
      <c r="R246" s="83" t="s">
        <v>2058</v>
      </c>
      <c r="S246" s="79" t="s">
        <v>2538</v>
      </c>
      <c r="T246" s="79" t="s">
        <v>2720</v>
      </c>
      <c r="U246" s="79"/>
      <c r="V246" s="83" t="s">
        <v>3568</v>
      </c>
      <c r="W246" s="81">
        <v>43167.678391203706</v>
      </c>
      <c r="X246" s="83" t="s">
        <v>4028</v>
      </c>
      <c r="Y246" s="79"/>
      <c r="Z246" s="79"/>
      <c r="AA246" s="85" t="s">
        <v>5236</v>
      </c>
      <c r="AB246" s="79"/>
      <c r="AC246" s="79" t="b">
        <v>0</v>
      </c>
      <c r="AD246" s="79">
        <v>0</v>
      </c>
      <c r="AE246" s="85" t="s">
        <v>6296</v>
      </c>
      <c r="AF246" s="79" t="b">
        <v>0</v>
      </c>
      <c r="AG246" s="79" t="s">
        <v>6304</v>
      </c>
      <c r="AH246" s="79"/>
      <c r="AI246" s="85" t="s">
        <v>6296</v>
      </c>
      <c r="AJ246" s="79" t="b">
        <v>0</v>
      </c>
      <c r="AK246" s="79">
        <v>8</v>
      </c>
      <c r="AL246" s="85" t="s">
        <v>5925</v>
      </c>
      <c r="AM246" s="79" t="s">
        <v>6333</v>
      </c>
      <c r="AN246" s="79" t="b">
        <v>0</v>
      </c>
      <c r="AO246" s="85" t="s">
        <v>5925</v>
      </c>
      <c r="AP246" s="79" t="s">
        <v>176</v>
      </c>
      <c r="AQ246" s="79">
        <v>0</v>
      </c>
      <c r="AR246" s="79">
        <v>0</v>
      </c>
      <c r="AS246" s="79"/>
      <c r="AT246" s="79"/>
      <c r="AU246" s="79"/>
      <c r="AV246" s="79"/>
      <c r="AW246" s="79"/>
      <c r="AX246" s="79"/>
      <c r="AY246" s="79"/>
      <c r="AZ246" s="79"/>
      <c r="BA246">
        <v>1</v>
      </c>
      <c r="BB246" s="78" t="str">
        <f>REPLACE(INDEX(GroupVertices[Group], MATCH(Edges[[#This Row],[Vertex 1]],GroupVertices[Vertex],0)),1,1,"")</f>
        <v>6</v>
      </c>
      <c r="BC246" s="78" t="str">
        <f>REPLACE(INDEX(GroupVertices[Group], MATCH(Edges[[#This Row],[Vertex 2]],GroupVertices[Vertex],0)),1,1,"")</f>
        <v>6</v>
      </c>
      <c r="BD246" s="48">
        <v>0</v>
      </c>
      <c r="BE246" s="49">
        <v>0</v>
      </c>
      <c r="BF246" s="48">
        <v>0</v>
      </c>
      <c r="BG246" s="49">
        <v>0</v>
      </c>
      <c r="BH246" s="48">
        <v>0</v>
      </c>
      <c r="BI246" s="49">
        <v>0</v>
      </c>
      <c r="BJ246" s="48">
        <v>17</v>
      </c>
      <c r="BK246" s="49">
        <v>100</v>
      </c>
      <c r="BL246" s="48">
        <v>17</v>
      </c>
    </row>
    <row r="247" spans="1:64" x14ac:dyDescent="0.25">
      <c r="A247" s="64" t="s">
        <v>345</v>
      </c>
      <c r="B247" s="64" t="s">
        <v>345</v>
      </c>
      <c r="C247" s="65" t="s">
        <v>15839</v>
      </c>
      <c r="D247" s="66">
        <v>3</v>
      </c>
      <c r="E247" s="67" t="s">
        <v>132</v>
      </c>
      <c r="F247" s="68">
        <v>35</v>
      </c>
      <c r="G247" s="65"/>
      <c r="H247" s="69"/>
      <c r="I247" s="70"/>
      <c r="J247" s="70"/>
      <c r="K247" s="34" t="s">
        <v>65</v>
      </c>
      <c r="L247" s="77">
        <v>247</v>
      </c>
      <c r="M247" s="77"/>
      <c r="N247" s="72"/>
      <c r="O247" s="79" t="s">
        <v>176</v>
      </c>
      <c r="P247" s="81">
        <v>43167.678402777776</v>
      </c>
      <c r="Q247" s="79" t="s">
        <v>1115</v>
      </c>
      <c r="R247" s="83" t="s">
        <v>2059</v>
      </c>
      <c r="S247" s="79" t="s">
        <v>2507</v>
      </c>
      <c r="T247" s="79" t="s">
        <v>2721</v>
      </c>
      <c r="U247" s="83" t="s">
        <v>3195</v>
      </c>
      <c r="V247" s="83" t="s">
        <v>3195</v>
      </c>
      <c r="W247" s="81">
        <v>43167.678402777776</v>
      </c>
      <c r="X247" s="83" t="s">
        <v>4029</v>
      </c>
      <c r="Y247" s="79"/>
      <c r="Z247" s="79"/>
      <c r="AA247" s="85" t="s">
        <v>5237</v>
      </c>
      <c r="AB247" s="79"/>
      <c r="AC247" s="79" t="b">
        <v>0</v>
      </c>
      <c r="AD247" s="79">
        <v>0</v>
      </c>
      <c r="AE247" s="85" t="s">
        <v>6296</v>
      </c>
      <c r="AF247" s="79" t="b">
        <v>0</v>
      </c>
      <c r="AG247" s="79" t="s">
        <v>6303</v>
      </c>
      <c r="AH247" s="79"/>
      <c r="AI247" s="85" t="s">
        <v>6296</v>
      </c>
      <c r="AJ247" s="79" t="b">
        <v>0</v>
      </c>
      <c r="AK247" s="79">
        <v>0</v>
      </c>
      <c r="AL247" s="85" t="s">
        <v>6296</v>
      </c>
      <c r="AM247" s="79" t="s">
        <v>6328</v>
      </c>
      <c r="AN247" s="79" t="b">
        <v>0</v>
      </c>
      <c r="AO247" s="85" t="s">
        <v>5237</v>
      </c>
      <c r="AP247" s="79" t="s">
        <v>176</v>
      </c>
      <c r="AQ247" s="79">
        <v>0</v>
      </c>
      <c r="AR247" s="79">
        <v>0</v>
      </c>
      <c r="AS247" s="79"/>
      <c r="AT247" s="79"/>
      <c r="AU247" s="79"/>
      <c r="AV247" s="79"/>
      <c r="AW247" s="79"/>
      <c r="AX247" s="79"/>
      <c r="AY247" s="79"/>
      <c r="AZ247" s="79"/>
      <c r="BA247">
        <v>1</v>
      </c>
      <c r="BB247" s="78" t="str">
        <f>REPLACE(INDEX(GroupVertices[Group], MATCH(Edges[[#This Row],[Vertex 1]],GroupVertices[Vertex],0)),1,1,"")</f>
        <v>1</v>
      </c>
      <c r="BC247" s="78" t="str">
        <f>REPLACE(INDEX(GroupVertices[Group], MATCH(Edges[[#This Row],[Vertex 2]],GroupVertices[Vertex],0)),1,1,"")</f>
        <v>1</v>
      </c>
      <c r="BD247" s="48">
        <v>0</v>
      </c>
      <c r="BE247" s="49">
        <v>0</v>
      </c>
      <c r="BF247" s="48">
        <v>0</v>
      </c>
      <c r="BG247" s="49">
        <v>0</v>
      </c>
      <c r="BH247" s="48">
        <v>0</v>
      </c>
      <c r="BI247" s="49">
        <v>0</v>
      </c>
      <c r="BJ247" s="48">
        <v>8</v>
      </c>
      <c r="BK247" s="49">
        <v>100</v>
      </c>
      <c r="BL247" s="48">
        <v>8</v>
      </c>
    </row>
    <row r="248" spans="1:64" x14ac:dyDescent="0.25">
      <c r="A248" s="64" t="s">
        <v>346</v>
      </c>
      <c r="B248" s="64" t="s">
        <v>575</v>
      </c>
      <c r="C248" s="65" t="s">
        <v>15839</v>
      </c>
      <c r="D248" s="66">
        <v>3</v>
      </c>
      <c r="E248" s="67" t="s">
        <v>132</v>
      </c>
      <c r="F248" s="68">
        <v>35</v>
      </c>
      <c r="G248" s="65"/>
      <c r="H248" s="69"/>
      <c r="I248" s="70"/>
      <c r="J248" s="70"/>
      <c r="K248" s="34" t="s">
        <v>65</v>
      </c>
      <c r="L248" s="77">
        <v>248</v>
      </c>
      <c r="M248" s="77"/>
      <c r="N248" s="72"/>
      <c r="O248" s="79" t="s">
        <v>999</v>
      </c>
      <c r="P248" s="81">
        <v>43167.678541666668</v>
      </c>
      <c r="Q248" s="79" t="s">
        <v>1116</v>
      </c>
      <c r="R248" s="83" t="s">
        <v>2060</v>
      </c>
      <c r="S248" s="79" t="s">
        <v>2507</v>
      </c>
      <c r="T248" s="79" t="s">
        <v>2722</v>
      </c>
      <c r="U248" s="79"/>
      <c r="V248" s="83" t="s">
        <v>3569</v>
      </c>
      <c r="W248" s="81">
        <v>43167.678541666668</v>
      </c>
      <c r="X248" s="83" t="s">
        <v>4030</v>
      </c>
      <c r="Y248" s="79"/>
      <c r="Z248" s="79"/>
      <c r="AA248" s="85" t="s">
        <v>5238</v>
      </c>
      <c r="AB248" s="79"/>
      <c r="AC248" s="79" t="b">
        <v>0</v>
      </c>
      <c r="AD248" s="79">
        <v>0</v>
      </c>
      <c r="AE248" s="85" t="s">
        <v>6296</v>
      </c>
      <c r="AF248" s="79" t="b">
        <v>0</v>
      </c>
      <c r="AG248" s="79" t="s">
        <v>6304</v>
      </c>
      <c r="AH248" s="79"/>
      <c r="AI248" s="85" t="s">
        <v>6296</v>
      </c>
      <c r="AJ248" s="79" t="b">
        <v>0</v>
      </c>
      <c r="AK248" s="79">
        <v>0</v>
      </c>
      <c r="AL248" s="85" t="s">
        <v>6296</v>
      </c>
      <c r="AM248" s="79" t="s">
        <v>6330</v>
      </c>
      <c r="AN248" s="79" t="b">
        <v>0</v>
      </c>
      <c r="AO248" s="85" t="s">
        <v>5238</v>
      </c>
      <c r="AP248" s="79" t="s">
        <v>176</v>
      </c>
      <c r="AQ248" s="79">
        <v>0</v>
      </c>
      <c r="AR248" s="79">
        <v>0</v>
      </c>
      <c r="AS248" s="79"/>
      <c r="AT248" s="79"/>
      <c r="AU248" s="79"/>
      <c r="AV248" s="79"/>
      <c r="AW248" s="79"/>
      <c r="AX248" s="79"/>
      <c r="AY248" s="79"/>
      <c r="AZ248" s="79"/>
      <c r="BA248">
        <v>1</v>
      </c>
      <c r="BB248" s="78" t="str">
        <f>REPLACE(INDEX(GroupVertices[Group], MATCH(Edges[[#This Row],[Vertex 1]],GroupVertices[Vertex],0)),1,1,"")</f>
        <v>23</v>
      </c>
      <c r="BC248" s="78" t="str">
        <f>REPLACE(INDEX(GroupVertices[Group], MATCH(Edges[[#This Row],[Vertex 2]],GroupVertices[Vertex],0)),1,1,"")</f>
        <v>23</v>
      </c>
      <c r="BD248" s="48">
        <v>0</v>
      </c>
      <c r="BE248" s="49">
        <v>0</v>
      </c>
      <c r="BF248" s="48">
        <v>0</v>
      </c>
      <c r="BG248" s="49">
        <v>0</v>
      </c>
      <c r="BH248" s="48">
        <v>0</v>
      </c>
      <c r="BI248" s="49">
        <v>0</v>
      </c>
      <c r="BJ248" s="48">
        <v>11</v>
      </c>
      <c r="BK248" s="49">
        <v>100</v>
      </c>
      <c r="BL248" s="48">
        <v>11</v>
      </c>
    </row>
    <row r="249" spans="1:64" x14ac:dyDescent="0.25">
      <c r="A249" s="64" t="s">
        <v>347</v>
      </c>
      <c r="B249" s="64" t="s">
        <v>347</v>
      </c>
      <c r="C249" s="65" t="s">
        <v>15839</v>
      </c>
      <c r="D249" s="66">
        <v>3</v>
      </c>
      <c r="E249" s="67" t="s">
        <v>132</v>
      </c>
      <c r="F249" s="68">
        <v>35</v>
      </c>
      <c r="G249" s="65"/>
      <c r="H249" s="69"/>
      <c r="I249" s="70"/>
      <c r="J249" s="70"/>
      <c r="K249" s="34" t="s">
        <v>65</v>
      </c>
      <c r="L249" s="77">
        <v>249</v>
      </c>
      <c r="M249" s="77"/>
      <c r="N249" s="72"/>
      <c r="O249" s="79" t="s">
        <v>176</v>
      </c>
      <c r="P249" s="81">
        <v>43167.678622685184</v>
      </c>
      <c r="Q249" s="79" t="s">
        <v>1117</v>
      </c>
      <c r="R249" s="83" t="s">
        <v>2061</v>
      </c>
      <c r="S249" s="79" t="s">
        <v>2505</v>
      </c>
      <c r="T249" s="79" t="s">
        <v>2723</v>
      </c>
      <c r="U249" s="83" t="s">
        <v>3196</v>
      </c>
      <c r="V249" s="83" t="s">
        <v>3196</v>
      </c>
      <c r="W249" s="81">
        <v>43167.678622685184</v>
      </c>
      <c r="X249" s="83" t="s">
        <v>4031</v>
      </c>
      <c r="Y249" s="79"/>
      <c r="Z249" s="79"/>
      <c r="AA249" s="85" t="s">
        <v>5239</v>
      </c>
      <c r="AB249" s="79"/>
      <c r="AC249" s="79" t="b">
        <v>0</v>
      </c>
      <c r="AD249" s="79">
        <v>0</v>
      </c>
      <c r="AE249" s="85" t="s">
        <v>6296</v>
      </c>
      <c r="AF249" s="79" t="b">
        <v>0</v>
      </c>
      <c r="AG249" s="79" t="s">
        <v>6304</v>
      </c>
      <c r="AH249" s="79"/>
      <c r="AI249" s="85" t="s">
        <v>6296</v>
      </c>
      <c r="AJ249" s="79" t="b">
        <v>0</v>
      </c>
      <c r="AK249" s="79">
        <v>0</v>
      </c>
      <c r="AL249" s="85" t="s">
        <v>6296</v>
      </c>
      <c r="AM249" s="79" t="s">
        <v>6330</v>
      </c>
      <c r="AN249" s="79" t="b">
        <v>0</v>
      </c>
      <c r="AO249" s="85" t="s">
        <v>5239</v>
      </c>
      <c r="AP249" s="79" t="s">
        <v>176</v>
      </c>
      <c r="AQ249" s="79">
        <v>0</v>
      </c>
      <c r="AR249" s="79">
        <v>0</v>
      </c>
      <c r="AS249" s="79"/>
      <c r="AT249" s="79"/>
      <c r="AU249" s="79"/>
      <c r="AV249" s="79"/>
      <c r="AW249" s="79"/>
      <c r="AX249" s="79"/>
      <c r="AY249" s="79"/>
      <c r="AZ249" s="79"/>
      <c r="BA249">
        <v>1</v>
      </c>
      <c r="BB249" s="78" t="str">
        <f>REPLACE(INDEX(GroupVertices[Group], MATCH(Edges[[#This Row],[Vertex 1]],GroupVertices[Vertex],0)),1,1,"")</f>
        <v>1</v>
      </c>
      <c r="BC249" s="78" t="str">
        <f>REPLACE(INDEX(GroupVertices[Group], MATCH(Edges[[#This Row],[Vertex 2]],GroupVertices[Vertex],0)),1,1,"")</f>
        <v>1</v>
      </c>
      <c r="BD249" s="48">
        <v>0</v>
      </c>
      <c r="BE249" s="49">
        <v>0</v>
      </c>
      <c r="BF249" s="48">
        <v>0</v>
      </c>
      <c r="BG249" s="49">
        <v>0</v>
      </c>
      <c r="BH249" s="48">
        <v>0</v>
      </c>
      <c r="BI249" s="49">
        <v>0</v>
      </c>
      <c r="BJ249" s="48">
        <v>12</v>
      </c>
      <c r="BK249" s="49">
        <v>100</v>
      </c>
      <c r="BL249" s="48">
        <v>12</v>
      </c>
    </row>
    <row r="250" spans="1:64" x14ac:dyDescent="0.25">
      <c r="A250" s="64" t="s">
        <v>348</v>
      </c>
      <c r="B250" s="64" t="s">
        <v>845</v>
      </c>
      <c r="C250" s="65" t="s">
        <v>15839</v>
      </c>
      <c r="D250" s="66">
        <v>3</v>
      </c>
      <c r="E250" s="67" t="s">
        <v>132</v>
      </c>
      <c r="F250" s="68">
        <v>35</v>
      </c>
      <c r="G250" s="65"/>
      <c r="H250" s="69"/>
      <c r="I250" s="70"/>
      <c r="J250" s="70"/>
      <c r="K250" s="34" t="s">
        <v>65</v>
      </c>
      <c r="L250" s="77">
        <v>250</v>
      </c>
      <c r="M250" s="77"/>
      <c r="N250" s="72"/>
      <c r="O250" s="79" t="s">
        <v>999</v>
      </c>
      <c r="P250" s="81">
        <v>43167.6797337963</v>
      </c>
      <c r="Q250" s="79" t="s">
        <v>1118</v>
      </c>
      <c r="R250" s="83" t="s">
        <v>2062</v>
      </c>
      <c r="S250" s="79" t="s">
        <v>2515</v>
      </c>
      <c r="T250" s="79"/>
      <c r="U250" s="79"/>
      <c r="V250" s="83" t="s">
        <v>3570</v>
      </c>
      <c r="W250" s="81">
        <v>43167.6797337963</v>
      </c>
      <c r="X250" s="83" t="s">
        <v>4032</v>
      </c>
      <c r="Y250" s="79"/>
      <c r="Z250" s="79"/>
      <c r="AA250" s="85" t="s">
        <v>5240</v>
      </c>
      <c r="AB250" s="79"/>
      <c r="AC250" s="79" t="b">
        <v>0</v>
      </c>
      <c r="AD250" s="79">
        <v>0</v>
      </c>
      <c r="AE250" s="85" t="s">
        <v>6296</v>
      </c>
      <c r="AF250" s="79" t="b">
        <v>0</v>
      </c>
      <c r="AG250" s="79" t="s">
        <v>6304</v>
      </c>
      <c r="AH250" s="79"/>
      <c r="AI250" s="85" t="s">
        <v>6296</v>
      </c>
      <c r="AJ250" s="79" t="b">
        <v>0</v>
      </c>
      <c r="AK250" s="79">
        <v>1</v>
      </c>
      <c r="AL250" s="85" t="s">
        <v>5671</v>
      </c>
      <c r="AM250" s="79" t="s">
        <v>6356</v>
      </c>
      <c r="AN250" s="79" t="b">
        <v>0</v>
      </c>
      <c r="AO250" s="85" t="s">
        <v>5671</v>
      </c>
      <c r="AP250" s="79" t="s">
        <v>176</v>
      </c>
      <c r="AQ250" s="79">
        <v>0</v>
      </c>
      <c r="AR250" s="79">
        <v>0</v>
      </c>
      <c r="AS250" s="79"/>
      <c r="AT250" s="79"/>
      <c r="AU250" s="79"/>
      <c r="AV250" s="79"/>
      <c r="AW250" s="79"/>
      <c r="AX250" s="79"/>
      <c r="AY250" s="79"/>
      <c r="AZ250" s="79"/>
      <c r="BA250">
        <v>1</v>
      </c>
      <c r="BB250" s="78" t="str">
        <f>REPLACE(INDEX(GroupVertices[Group], MATCH(Edges[[#This Row],[Vertex 1]],GroupVertices[Vertex],0)),1,1,"")</f>
        <v>10</v>
      </c>
      <c r="BC250" s="78" t="str">
        <f>REPLACE(INDEX(GroupVertices[Group], MATCH(Edges[[#This Row],[Vertex 2]],GroupVertices[Vertex],0)),1,1,"")</f>
        <v>10</v>
      </c>
      <c r="BD250" s="48"/>
      <c r="BE250" s="49"/>
      <c r="BF250" s="48"/>
      <c r="BG250" s="49"/>
      <c r="BH250" s="48"/>
      <c r="BI250" s="49"/>
      <c r="BJ250" s="48"/>
      <c r="BK250" s="49"/>
      <c r="BL250" s="48"/>
    </row>
    <row r="251" spans="1:64" x14ac:dyDescent="0.25">
      <c r="A251" s="64" t="s">
        <v>348</v>
      </c>
      <c r="B251" s="64" t="s">
        <v>627</v>
      </c>
      <c r="C251" s="65" t="s">
        <v>15839</v>
      </c>
      <c r="D251" s="66">
        <v>3</v>
      </c>
      <c r="E251" s="67" t="s">
        <v>132</v>
      </c>
      <c r="F251" s="68">
        <v>35</v>
      </c>
      <c r="G251" s="65"/>
      <c r="H251" s="69"/>
      <c r="I251" s="70"/>
      <c r="J251" s="70"/>
      <c r="K251" s="34" t="s">
        <v>65</v>
      </c>
      <c r="L251" s="77">
        <v>251</v>
      </c>
      <c r="M251" s="77"/>
      <c r="N251" s="72"/>
      <c r="O251" s="79" t="s">
        <v>999</v>
      </c>
      <c r="P251" s="81">
        <v>43167.6797337963</v>
      </c>
      <c r="Q251" s="79" t="s">
        <v>1118</v>
      </c>
      <c r="R251" s="83" t="s">
        <v>2062</v>
      </c>
      <c r="S251" s="79" t="s">
        <v>2515</v>
      </c>
      <c r="T251" s="79"/>
      <c r="U251" s="79"/>
      <c r="V251" s="83" t="s">
        <v>3570</v>
      </c>
      <c r="W251" s="81">
        <v>43167.6797337963</v>
      </c>
      <c r="X251" s="83" t="s">
        <v>4032</v>
      </c>
      <c r="Y251" s="79"/>
      <c r="Z251" s="79"/>
      <c r="AA251" s="85" t="s">
        <v>5240</v>
      </c>
      <c r="AB251" s="79"/>
      <c r="AC251" s="79" t="b">
        <v>0</v>
      </c>
      <c r="AD251" s="79">
        <v>0</v>
      </c>
      <c r="AE251" s="85" t="s">
        <v>6296</v>
      </c>
      <c r="AF251" s="79" t="b">
        <v>0</v>
      </c>
      <c r="AG251" s="79" t="s">
        <v>6304</v>
      </c>
      <c r="AH251" s="79"/>
      <c r="AI251" s="85" t="s">
        <v>6296</v>
      </c>
      <c r="AJ251" s="79" t="b">
        <v>0</v>
      </c>
      <c r="AK251" s="79">
        <v>1</v>
      </c>
      <c r="AL251" s="85" t="s">
        <v>5671</v>
      </c>
      <c r="AM251" s="79" t="s">
        <v>6356</v>
      </c>
      <c r="AN251" s="79" t="b">
        <v>0</v>
      </c>
      <c r="AO251" s="85" t="s">
        <v>5671</v>
      </c>
      <c r="AP251" s="79" t="s">
        <v>176</v>
      </c>
      <c r="AQ251" s="79">
        <v>0</v>
      </c>
      <c r="AR251" s="79">
        <v>0</v>
      </c>
      <c r="AS251" s="79"/>
      <c r="AT251" s="79"/>
      <c r="AU251" s="79"/>
      <c r="AV251" s="79"/>
      <c r="AW251" s="79"/>
      <c r="AX251" s="79"/>
      <c r="AY251" s="79"/>
      <c r="AZ251" s="79"/>
      <c r="BA251">
        <v>1</v>
      </c>
      <c r="BB251" s="78" t="str">
        <f>REPLACE(INDEX(GroupVertices[Group], MATCH(Edges[[#This Row],[Vertex 1]],GroupVertices[Vertex],0)),1,1,"")</f>
        <v>10</v>
      </c>
      <c r="BC251" s="78" t="str">
        <f>REPLACE(INDEX(GroupVertices[Group], MATCH(Edges[[#This Row],[Vertex 2]],GroupVertices[Vertex],0)),1,1,"")</f>
        <v>10</v>
      </c>
      <c r="BD251" s="48">
        <v>3</v>
      </c>
      <c r="BE251" s="49">
        <v>15.789473684210526</v>
      </c>
      <c r="BF251" s="48">
        <v>0</v>
      </c>
      <c r="BG251" s="49">
        <v>0</v>
      </c>
      <c r="BH251" s="48">
        <v>0</v>
      </c>
      <c r="BI251" s="49">
        <v>0</v>
      </c>
      <c r="BJ251" s="48">
        <v>16</v>
      </c>
      <c r="BK251" s="49">
        <v>84.21052631578948</v>
      </c>
      <c r="BL251" s="48">
        <v>19</v>
      </c>
    </row>
    <row r="252" spans="1:64" x14ac:dyDescent="0.25">
      <c r="A252" s="64" t="s">
        <v>349</v>
      </c>
      <c r="B252" s="64" t="s">
        <v>740</v>
      </c>
      <c r="C252" s="65" t="s">
        <v>15839</v>
      </c>
      <c r="D252" s="66">
        <v>3</v>
      </c>
      <c r="E252" s="67" t="s">
        <v>132</v>
      </c>
      <c r="F252" s="68">
        <v>35</v>
      </c>
      <c r="G252" s="65"/>
      <c r="H252" s="69"/>
      <c r="I252" s="70"/>
      <c r="J252" s="70"/>
      <c r="K252" s="34" t="s">
        <v>65</v>
      </c>
      <c r="L252" s="77">
        <v>252</v>
      </c>
      <c r="M252" s="77"/>
      <c r="N252" s="72"/>
      <c r="O252" s="79" t="s">
        <v>999</v>
      </c>
      <c r="P252" s="81">
        <v>43167.682280092595</v>
      </c>
      <c r="Q252" s="79" t="s">
        <v>1119</v>
      </c>
      <c r="R252" s="83" t="s">
        <v>2063</v>
      </c>
      <c r="S252" s="79" t="s">
        <v>2508</v>
      </c>
      <c r="T252" s="79" t="s">
        <v>2724</v>
      </c>
      <c r="U252" s="79"/>
      <c r="V252" s="83" t="s">
        <v>3571</v>
      </c>
      <c r="W252" s="81">
        <v>43167.682280092595</v>
      </c>
      <c r="X252" s="83" t="s">
        <v>4033</v>
      </c>
      <c r="Y252" s="79"/>
      <c r="Z252" s="79"/>
      <c r="AA252" s="85" t="s">
        <v>5241</v>
      </c>
      <c r="AB252" s="79"/>
      <c r="AC252" s="79" t="b">
        <v>0</v>
      </c>
      <c r="AD252" s="79">
        <v>0</v>
      </c>
      <c r="AE252" s="85" t="s">
        <v>6296</v>
      </c>
      <c r="AF252" s="79" t="b">
        <v>0</v>
      </c>
      <c r="AG252" s="79" t="s">
        <v>6304</v>
      </c>
      <c r="AH252" s="79"/>
      <c r="AI252" s="85" t="s">
        <v>6296</v>
      </c>
      <c r="AJ252" s="79" t="b">
        <v>0</v>
      </c>
      <c r="AK252" s="79">
        <v>12</v>
      </c>
      <c r="AL252" s="85" t="s">
        <v>6270</v>
      </c>
      <c r="AM252" s="79" t="s">
        <v>6328</v>
      </c>
      <c r="AN252" s="79" t="b">
        <v>0</v>
      </c>
      <c r="AO252" s="85" t="s">
        <v>6270</v>
      </c>
      <c r="AP252" s="79" t="s">
        <v>176</v>
      </c>
      <c r="AQ252" s="79">
        <v>0</v>
      </c>
      <c r="AR252" s="79">
        <v>0</v>
      </c>
      <c r="AS252" s="79"/>
      <c r="AT252" s="79"/>
      <c r="AU252" s="79"/>
      <c r="AV252" s="79"/>
      <c r="AW252" s="79"/>
      <c r="AX252" s="79"/>
      <c r="AY252" s="79"/>
      <c r="AZ252" s="79"/>
      <c r="BA252">
        <v>1</v>
      </c>
      <c r="BB252" s="78" t="str">
        <f>REPLACE(INDEX(GroupVertices[Group], MATCH(Edges[[#This Row],[Vertex 1]],GroupVertices[Vertex],0)),1,1,"")</f>
        <v>6</v>
      </c>
      <c r="BC252" s="78" t="str">
        <f>REPLACE(INDEX(GroupVertices[Group], MATCH(Edges[[#This Row],[Vertex 2]],GroupVertices[Vertex],0)),1,1,"")</f>
        <v>6</v>
      </c>
      <c r="BD252" s="48">
        <v>0</v>
      </c>
      <c r="BE252" s="49">
        <v>0</v>
      </c>
      <c r="BF252" s="48">
        <v>0</v>
      </c>
      <c r="BG252" s="49">
        <v>0</v>
      </c>
      <c r="BH252" s="48">
        <v>0</v>
      </c>
      <c r="BI252" s="49">
        <v>0</v>
      </c>
      <c r="BJ252" s="48">
        <v>16</v>
      </c>
      <c r="BK252" s="49">
        <v>100</v>
      </c>
      <c r="BL252" s="48">
        <v>16</v>
      </c>
    </row>
    <row r="253" spans="1:64" x14ac:dyDescent="0.25">
      <c r="A253" s="64" t="s">
        <v>350</v>
      </c>
      <c r="B253" s="64" t="s">
        <v>619</v>
      </c>
      <c r="C253" s="65" t="s">
        <v>15839</v>
      </c>
      <c r="D253" s="66">
        <v>3</v>
      </c>
      <c r="E253" s="67" t="s">
        <v>132</v>
      </c>
      <c r="F253" s="68">
        <v>35</v>
      </c>
      <c r="G253" s="65"/>
      <c r="H253" s="69"/>
      <c r="I253" s="70"/>
      <c r="J253" s="70"/>
      <c r="K253" s="34" t="s">
        <v>65</v>
      </c>
      <c r="L253" s="77">
        <v>253</v>
      </c>
      <c r="M253" s="77"/>
      <c r="N253" s="72"/>
      <c r="O253" s="79" t="s">
        <v>999</v>
      </c>
      <c r="P253" s="81">
        <v>43167.684062499997</v>
      </c>
      <c r="Q253" s="79" t="s">
        <v>1120</v>
      </c>
      <c r="R253" s="79"/>
      <c r="S253" s="79"/>
      <c r="T253" s="79" t="s">
        <v>2725</v>
      </c>
      <c r="U253" s="79"/>
      <c r="V253" s="83" t="s">
        <v>3572</v>
      </c>
      <c r="W253" s="81">
        <v>43167.684062499997</v>
      </c>
      <c r="X253" s="83" t="s">
        <v>4034</v>
      </c>
      <c r="Y253" s="79"/>
      <c r="Z253" s="79"/>
      <c r="AA253" s="85" t="s">
        <v>5242</v>
      </c>
      <c r="AB253" s="79"/>
      <c r="AC253" s="79" t="b">
        <v>0</v>
      </c>
      <c r="AD253" s="79">
        <v>0</v>
      </c>
      <c r="AE253" s="85" t="s">
        <v>6296</v>
      </c>
      <c r="AF253" s="79" t="b">
        <v>0</v>
      </c>
      <c r="AG253" s="79" t="s">
        <v>6308</v>
      </c>
      <c r="AH253" s="79"/>
      <c r="AI253" s="85" t="s">
        <v>6296</v>
      </c>
      <c r="AJ253" s="79" t="b">
        <v>0</v>
      </c>
      <c r="AK253" s="79">
        <v>3</v>
      </c>
      <c r="AL253" s="85" t="s">
        <v>5257</v>
      </c>
      <c r="AM253" s="79" t="s">
        <v>6328</v>
      </c>
      <c r="AN253" s="79" t="b">
        <v>0</v>
      </c>
      <c r="AO253" s="85" t="s">
        <v>5257</v>
      </c>
      <c r="AP253" s="79" t="s">
        <v>176</v>
      </c>
      <c r="AQ253" s="79">
        <v>0</v>
      </c>
      <c r="AR253" s="79">
        <v>0</v>
      </c>
      <c r="AS253" s="79"/>
      <c r="AT253" s="79"/>
      <c r="AU253" s="79"/>
      <c r="AV253" s="79"/>
      <c r="AW253" s="79"/>
      <c r="AX253" s="79"/>
      <c r="AY253" s="79"/>
      <c r="AZ253" s="79"/>
      <c r="BA253">
        <v>1</v>
      </c>
      <c r="BB253" s="78" t="str">
        <f>REPLACE(INDEX(GroupVertices[Group], MATCH(Edges[[#This Row],[Vertex 1]],GroupVertices[Vertex],0)),1,1,"")</f>
        <v>11</v>
      </c>
      <c r="BC253" s="78" t="str">
        <f>REPLACE(INDEX(GroupVertices[Group], MATCH(Edges[[#This Row],[Vertex 2]],GroupVertices[Vertex],0)),1,1,"")</f>
        <v>11</v>
      </c>
      <c r="BD253" s="48"/>
      <c r="BE253" s="49"/>
      <c r="BF253" s="48"/>
      <c r="BG253" s="49"/>
      <c r="BH253" s="48"/>
      <c r="BI253" s="49"/>
      <c r="BJ253" s="48"/>
      <c r="BK253" s="49"/>
      <c r="BL253" s="48"/>
    </row>
    <row r="254" spans="1:64" x14ac:dyDescent="0.25">
      <c r="A254" s="64" t="s">
        <v>350</v>
      </c>
      <c r="B254" s="64" t="s">
        <v>364</v>
      </c>
      <c r="C254" s="65" t="s">
        <v>15839</v>
      </c>
      <c r="D254" s="66">
        <v>3</v>
      </c>
      <c r="E254" s="67" t="s">
        <v>132</v>
      </c>
      <c r="F254" s="68">
        <v>35</v>
      </c>
      <c r="G254" s="65"/>
      <c r="H254" s="69"/>
      <c r="I254" s="70"/>
      <c r="J254" s="70"/>
      <c r="K254" s="34" t="s">
        <v>65</v>
      </c>
      <c r="L254" s="77">
        <v>254</v>
      </c>
      <c r="M254" s="77"/>
      <c r="N254" s="72"/>
      <c r="O254" s="79" t="s">
        <v>999</v>
      </c>
      <c r="P254" s="81">
        <v>43167.684062499997</v>
      </c>
      <c r="Q254" s="79" t="s">
        <v>1120</v>
      </c>
      <c r="R254" s="79"/>
      <c r="S254" s="79"/>
      <c r="T254" s="79" t="s">
        <v>2725</v>
      </c>
      <c r="U254" s="79"/>
      <c r="V254" s="83" t="s">
        <v>3572</v>
      </c>
      <c r="W254" s="81">
        <v>43167.684062499997</v>
      </c>
      <c r="X254" s="83" t="s">
        <v>4034</v>
      </c>
      <c r="Y254" s="79"/>
      <c r="Z254" s="79"/>
      <c r="AA254" s="85" t="s">
        <v>5242</v>
      </c>
      <c r="AB254" s="79"/>
      <c r="AC254" s="79" t="b">
        <v>0</v>
      </c>
      <c r="AD254" s="79">
        <v>0</v>
      </c>
      <c r="AE254" s="85" t="s">
        <v>6296</v>
      </c>
      <c r="AF254" s="79" t="b">
        <v>0</v>
      </c>
      <c r="AG254" s="79" t="s">
        <v>6308</v>
      </c>
      <c r="AH254" s="79"/>
      <c r="AI254" s="85" t="s">
        <v>6296</v>
      </c>
      <c r="AJ254" s="79" t="b">
        <v>0</v>
      </c>
      <c r="AK254" s="79">
        <v>3</v>
      </c>
      <c r="AL254" s="85" t="s">
        <v>5257</v>
      </c>
      <c r="AM254" s="79" t="s">
        <v>6328</v>
      </c>
      <c r="AN254" s="79" t="b">
        <v>0</v>
      </c>
      <c r="AO254" s="85" t="s">
        <v>5257</v>
      </c>
      <c r="AP254" s="79" t="s">
        <v>176</v>
      </c>
      <c r="AQ254" s="79">
        <v>0</v>
      </c>
      <c r="AR254" s="79">
        <v>0</v>
      </c>
      <c r="AS254" s="79"/>
      <c r="AT254" s="79"/>
      <c r="AU254" s="79"/>
      <c r="AV254" s="79"/>
      <c r="AW254" s="79"/>
      <c r="AX254" s="79"/>
      <c r="AY254" s="79"/>
      <c r="AZ254" s="79"/>
      <c r="BA254">
        <v>1</v>
      </c>
      <c r="BB254" s="78" t="str">
        <f>REPLACE(INDEX(GroupVertices[Group], MATCH(Edges[[#This Row],[Vertex 1]],GroupVertices[Vertex],0)),1,1,"")</f>
        <v>11</v>
      </c>
      <c r="BC254" s="78" t="str">
        <f>REPLACE(INDEX(GroupVertices[Group], MATCH(Edges[[#This Row],[Vertex 2]],GroupVertices[Vertex],0)),1,1,"")</f>
        <v>11</v>
      </c>
      <c r="BD254" s="48">
        <v>0</v>
      </c>
      <c r="BE254" s="49">
        <v>0</v>
      </c>
      <c r="BF254" s="48">
        <v>0</v>
      </c>
      <c r="BG254" s="49">
        <v>0</v>
      </c>
      <c r="BH254" s="48">
        <v>0</v>
      </c>
      <c r="BI254" s="49">
        <v>0</v>
      </c>
      <c r="BJ254" s="48">
        <v>15</v>
      </c>
      <c r="BK254" s="49">
        <v>100</v>
      </c>
      <c r="BL254" s="48">
        <v>15</v>
      </c>
    </row>
    <row r="255" spans="1:64" x14ac:dyDescent="0.25">
      <c r="A255" s="64" t="s">
        <v>351</v>
      </c>
      <c r="B255" s="64" t="s">
        <v>846</v>
      </c>
      <c r="C255" s="65" t="s">
        <v>15839</v>
      </c>
      <c r="D255" s="66">
        <v>3</v>
      </c>
      <c r="E255" s="67" t="s">
        <v>132</v>
      </c>
      <c r="F255" s="68">
        <v>35</v>
      </c>
      <c r="G255" s="65"/>
      <c r="H255" s="69"/>
      <c r="I255" s="70"/>
      <c r="J255" s="70"/>
      <c r="K255" s="34" t="s">
        <v>65</v>
      </c>
      <c r="L255" s="77">
        <v>255</v>
      </c>
      <c r="M255" s="77"/>
      <c r="N255" s="72"/>
      <c r="O255" s="79" t="s">
        <v>999</v>
      </c>
      <c r="P255" s="81">
        <v>43166.441666666666</v>
      </c>
      <c r="Q255" s="79" t="s">
        <v>1121</v>
      </c>
      <c r="R255" s="83" t="s">
        <v>2064</v>
      </c>
      <c r="S255" s="79" t="s">
        <v>2539</v>
      </c>
      <c r="T255" s="79" t="s">
        <v>2726</v>
      </c>
      <c r="U255" s="79"/>
      <c r="V255" s="83" t="s">
        <v>3573</v>
      </c>
      <c r="W255" s="81">
        <v>43166.441666666666</v>
      </c>
      <c r="X255" s="83" t="s">
        <v>4035</v>
      </c>
      <c r="Y255" s="79"/>
      <c r="Z255" s="79"/>
      <c r="AA255" s="85" t="s">
        <v>5243</v>
      </c>
      <c r="AB255" s="79"/>
      <c r="AC255" s="79" t="b">
        <v>0</v>
      </c>
      <c r="AD255" s="79">
        <v>4</v>
      </c>
      <c r="AE255" s="85" t="s">
        <v>6296</v>
      </c>
      <c r="AF255" s="79" t="b">
        <v>1</v>
      </c>
      <c r="AG255" s="79" t="s">
        <v>6304</v>
      </c>
      <c r="AH255" s="79"/>
      <c r="AI255" s="85" t="s">
        <v>6315</v>
      </c>
      <c r="AJ255" s="79" t="b">
        <v>0</v>
      </c>
      <c r="AK255" s="79">
        <v>4</v>
      </c>
      <c r="AL255" s="85" t="s">
        <v>6296</v>
      </c>
      <c r="AM255" s="79" t="s">
        <v>6330</v>
      </c>
      <c r="AN255" s="79" t="b">
        <v>0</v>
      </c>
      <c r="AO255" s="85" t="s">
        <v>5243</v>
      </c>
      <c r="AP255" s="79" t="s">
        <v>6415</v>
      </c>
      <c r="AQ255" s="79">
        <v>0</v>
      </c>
      <c r="AR255" s="79">
        <v>0</v>
      </c>
      <c r="AS255" s="79"/>
      <c r="AT255" s="79"/>
      <c r="AU255" s="79"/>
      <c r="AV255" s="79"/>
      <c r="AW255" s="79"/>
      <c r="AX255" s="79"/>
      <c r="AY255" s="79"/>
      <c r="AZ255" s="79"/>
      <c r="BA255">
        <v>1</v>
      </c>
      <c r="BB255" s="78" t="str">
        <f>REPLACE(INDEX(GroupVertices[Group], MATCH(Edges[[#This Row],[Vertex 1]],GroupVertices[Vertex],0)),1,1,"")</f>
        <v>62</v>
      </c>
      <c r="BC255" s="78" t="str">
        <f>REPLACE(INDEX(GroupVertices[Group], MATCH(Edges[[#This Row],[Vertex 2]],GroupVertices[Vertex],0)),1,1,"")</f>
        <v>62</v>
      </c>
      <c r="BD255" s="48">
        <v>1</v>
      </c>
      <c r="BE255" s="49">
        <v>14.285714285714286</v>
      </c>
      <c r="BF255" s="48">
        <v>0</v>
      </c>
      <c r="BG255" s="49">
        <v>0</v>
      </c>
      <c r="BH255" s="48">
        <v>0</v>
      </c>
      <c r="BI255" s="49">
        <v>0</v>
      </c>
      <c r="BJ255" s="48">
        <v>6</v>
      </c>
      <c r="BK255" s="49">
        <v>85.714285714285708</v>
      </c>
      <c r="BL255" s="48">
        <v>7</v>
      </c>
    </row>
    <row r="256" spans="1:64" x14ac:dyDescent="0.25">
      <c r="A256" s="64" t="s">
        <v>352</v>
      </c>
      <c r="B256" s="64" t="s">
        <v>846</v>
      </c>
      <c r="C256" s="65" t="s">
        <v>15839</v>
      </c>
      <c r="D256" s="66">
        <v>3</v>
      </c>
      <c r="E256" s="67" t="s">
        <v>132</v>
      </c>
      <c r="F256" s="68">
        <v>35</v>
      </c>
      <c r="G256" s="65"/>
      <c r="H256" s="69"/>
      <c r="I256" s="70"/>
      <c r="J256" s="70"/>
      <c r="K256" s="34" t="s">
        <v>65</v>
      </c>
      <c r="L256" s="77">
        <v>256</v>
      </c>
      <c r="M256" s="77"/>
      <c r="N256" s="72"/>
      <c r="O256" s="79" t="s">
        <v>999</v>
      </c>
      <c r="P256" s="81">
        <v>43167.685358796298</v>
      </c>
      <c r="Q256" s="79" t="s">
        <v>1122</v>
      </c>
      <c r="R256" s="83" t="s">
        <v>2064</v>
      </c>
      <c r="S256" s="79" t="s">
        <v>2539</v>
      </c>
      <c r="T256" s="79" t="s">
        <v>2726</v>
      </c>
      <c r="U256" s="79"/>
      <c r="V256" s="83" t="s">
        <v>3574</v>
      </c>
      <c r="W256" s="81">
        <v>43167.685358796298</v>
      </c>
      <c r="X256" s="83" t="s">
        <v>4036</v>
      </c>
      <c r="Y256" s="79"/>
      <c r="Z256" s="79"/>
      <c r="AA256" s="85" t="s">
        <v>5244</v>
      </c>
      <c r="AB256" s="79"/>
      <c r="AC256" s="79" t="b">
        <v>0</v>
      </c>
      <c r="AD256" s="79">
        <v>0</v>
      </c>
      <c r="AE256" s="85" t="s">
        <v>6296</v>
      </c>
      <c r="AF256" s="79" t="b">
        <v>1</v>
      </c>
      <c r="AG256" s="79" t="s">
        <v>6304</v>
      </c>
      <c r="AH256" s="79"/>
      <c r="AI256" s="85" t="s">
        <v>6315</v>
      </c>
      <c r="AJ256" s="79" t="b">
        <v>0</v>
      </c>
      <c r="AK256" s="79">
        <v>4</v>
      </c>
      <c r="AL256" s="85" t="s">
        <v>5243</v>
      </c>
      <c r="AM256" s="79" t="s">
        <v>6328</v>
      </c>
      <c r="AN256" s="79" t="b">
        <v>0</v>
      </c>
      <c r="AO256" s="85" t="s">
        <v>5243</v>
      </c>
      <c r="AP256" s="79" t="s">
        <v>176</v>
      </c>
      <c r="AQ256" s="79">
        <v>0</v>
      </c>
      <c r="AR256" s="79">
        <v>0</v>
      </c>
      <c r="AS256" s="79"/>
      <c r="AT256" s="79"/>
      <c r="AU256" s="79"/>
      <c r="AV256" s="79"/>
      <c r="AW256" s="79"/>
      <c r="AX256" s="79"/>
      <c r="AY256" s="79"/>
      <c r="AZ256" s="79"/>
      <c r="BA256">
        <v>1</v>
      </c>
      <c r="BB256" s="78" t="str">
        <f>REPLACE(INDEX(GroupVertices[Group], MATCH(Edges[[#This Row],[Vertex 1]],GroupVertices[Vertex],0)),1,1,"")</f>
        <v>62</v>
      </c>
      <c r="BC256" s="78" t="str">
        <f>REPLACE(INDEX(GroupVertices[Group], MATCH(Edges[[#This Row],[Vertex 2]],GroupVertices[Vertex],0)),1,1,"")</f>
        <v>62</v>
      </c>
      <c r="BD256" s="48"/>
      <c r="BE256" s="49"/>
      <c r="BF256" s="48"/>
      <c r="BG256" s="49"/>
      <c r="BH256" s="48"/>
      <c r="BI256" s="49"/>
      <c r="BJ256" s="48"/>
      <c r="BK256" s="49"/>
      <c r="BL256" s="48"/>
    </row>
    <row r="257" spans="1:64" x14ac:dyDescent="0.25">
      <c r="A257" s="64" t="s">
        <v>352</v>
      </c>
      <c r="B257" s="64" t="s">
        <v>351</v>
      </c>
      <c r="C257" s="65" t="s">
        <v>15839</v>
      </c>
      <c r="D257" s="66">
        <v>3</v>
      </c>
      <c r="E257" s="67" t="s">
        <v>132</v>
      </c>
      <c r="F257" s="68">
        <v>35</v>
      </c>
      <c r="G257" s="65"/>
      <c r="H257" s="69"/>
      <c r="I257" s="70"/>
      <c r="J257" s="70"/>
      <c r="K257" s="34" t="s">
        <v>65</v>
      </c>
      <c r="L257" s="77">
        <v>257</v>
      </c>
      <c r="M257" s="77"/>
      <c r="N257" s="72"/>
      <c r="O257" s="79" t="s">
        <v>999</v>
      </c>
      <c r="P257" s="81">
        <v>43167.685358796298</v>
      </c>
      <c r="Q257" s="79" t="s">
        <v>1122</v>
      </c>
      <c r="R257" s="83" t="s">
        <v>2064</v>
      </c>
      <c r="S257" s="79" t="s">
        <v>2539</v>
      </c>
      <c r="T257" s="79" t="s">
        <v>2726</v>
      </c>
      <c r="U257" s="79"/>
      <c r="V257" s="83" t="s">
        <v>3574</v>
      </c>
      <c r="W257" s="81">
        <v>43167.685358796298</v>
      </c>
      <c r="X257" s="83" t="s">
        <v>4036</v>
      </c>
      <c r="Y257" s="79"/>
      <c r="Z257" s="79"/>
      <c r="AA257" s="85" t="s">
        <v>5244</v>
      </c>
      <c r="AB257" s="79"/>
      <c r="AC257" s="79" t="b">
        <v>0</v>
      </c>
      <c r="AD257" s="79">
        <v>0</v>
      </c>
      <c r="AE257" s="85" t="s">
        <v>6296</v>
      </c>
      <c r="AF257" s="79" t="b">
        <v>1</v>
      </c>
      <c r="AG257" s="79" t="s">
        <v>6304</v>
      </c>
      <c r="AH257" s="79"/>
      <c r="AI257" s="85" t="s">
        <v>6315</v>
      </c>
      <c r="AJ257" s="79" t="b">
        <v>0</v>
      </c>
      <c r="AK257" s="79">
        <v>4</v>
      </c>
      <c r="AL257" s="85" t="s">
        <v>5243</v>
      </c>
      <c r="AM257" s="79" t="s">
        <v>6328</v>
      </c>
      <c r="AN257" s="79" t="b">
        <v>0</v>
      </c>
      <c r="AO257" s="85" t="s">
        <v>5243</v>
      </c>
      <c r="AP257" s="79" t="s">
        <v>176</v>
      </c>
      <c r="AQ257" s="79">
        <v>0</v>
      </c>
      <c r="AR257" s="79">
        <v>0</v>
      </c>
      <c r="AS257" s="79"/>
      <c r="AT257" s="79"/>
      <c r="AU257" s="79"/>
      <c r="AV257" s="79"/>
      <c r="AW257" s="79"/>
      <c r="AX257" s="79"/>
      <c r="AY257" s="79"/>
      <c r="AZ257" s="79"/>
      <c r="BA257">
        <v>1</v>
      </c>
      <c r="BB257" s="78" t="str">
        <f>REPLACE(INDEX(GroupVertices[Group], MATCH(Edges[[#This Row],[Vertex 1]],GroupVertices[Vertex],0)),1,1,"")</f>
        <v>62</v>
      </c>
      <c r="BC257" s="78" t="str">
        <f>REPLACE(INDEX(GroupVertices[Group], MATCH(Edges[[#This Row],[Vertex 2]],GroupVertices[Vertex],0)),1,1,"")</f>
        <v>62</v>
      </c>
      <c r="BD257" s="48">
        <v>1</v>
      </c>
      <c r="BE257" s="49">
        <v>11.111111111111111</v>
      </c>
      <c r="BF257" s="48">
        <v>0</v>
      </c>
      <c r="BG257" s="49">
        <v>0</v>
      </c>
      <c r="BH257" s="48">
        <v>0</v>
      </c>
      <c r="BI257" s="49">
        <v>0</v>
      </c>
      <c r="BJ257" s="48">
        <v>8</v>
      </c>
      <c r="BK257" s="49">
        <v>88.888888888888886</v>
      </c>
      <c r="BL257" s="48">
        <v>9</v>
      </c>
    </row>
    <row r="258" spans="1:64" x14ac:dyDescent="0.25">
      <c r="A258" s="64" t="s">
        <v>353</v>
      </c>
      <c r="B258" s="64" t="s">
        <v>847</v>
      </c>
      <c r="C258" s="65" t="s">
        <v>15839</v>
      </c>
      <c r="D258" s="66">
        <v>3</v>
      </c>
      <c r="E258" s="67" t="s">
        <v>132</v>
      </c>
      <c r="F258" s="68">
        <v>35</v>
      </c>
      <c r="G258" s="65"/>
      <c r="H258" s="69"/>
      <c r="I258" s="70"/>
      <c r="J258" s="70"/>
      <c r="K258" s="34" t="s">
        <v>65</v>
      </c>
      <c r="L258" s="77">
        <v>258</v>
      </c>
      <c r="M258" s="77"/>
      <c r="N258" s="72"/>
      <c r="O258" s="79" t="s">
        <v>999</v>
      </c>
      <c r="P258" s="81">
        <v>43167.261157407411</v>
      </c>
      <c r="Q258" s="79" t="s">
        <v>1123</v>
      </c>
      <c r="R258" s="83" t="s">
        <v>2065</v>
      </c>
      <c r="S258" s="79" t="s">
        <v>2507</v>
      </c>
      <c r="T258" s="79" t="s">
        <v>2701</v>
      </c>
      <c r="U258" s="79"/>
      <c r="V258" s="83" t="s">
        <v>3575</v>
      </c>
      <c r="W258" s="81">
        <v>43167.261157407411</v>
      </c>
      <c r="X258" s="83" t="s">
        <v>4037</v>
      </c>
      <c r="Y258" s="79"/>
      <c r="Z258" s="79"/>
      <c r="AA258" s="85" t="s">
        <v>5245</v>
      </c>
      <c r="AB258" s="79"/>
      <c r="AC258" s="79" t="b">
        <v>0</v>
      </c>
      <c r="AD258" s="79">
        <v>1</v>
      </c>
      <c r="AE258" s="85" t="s">
        <v>6296</v>
      </c>
      <c r="AF258" s="79" t="b">
        <v>0</v>
      </c>
      <c r="AG258" s="79" t="s">
        <v>6305</v>
      </c>
      <c r="AH258" s="79"/>
      <c r="AI258" s="85" t="s">
        <v>6296</v>
      </c>
      <c r="AJ258" s="79" t="b">
        <v>0</v>
      </c>
      <c r="AK258" s="79">
        <v>1</v>
      </c>
      <c r="AL258" s="85" t="s">
        <v>6296</v>
      </c>
      <c r="AM258" s="79" t="s">
        <v>6344</v>
      </c>
      <c r="AN258" s="79" t="b">
        <v>0</v>
      </c>
      <c r="AO258" s="85" t="s">
        <v>5245</v>
      </c>
      <c r="AP258" s="79" t="s">
        <v>6415</v>
      </c>
      <c r="AQ258" s="79">
        <v>0</v>
      </c>
      <c r="AR258" s="79">
        <v>0</v>
      </c>
      <c r="AS258" s="79"/>
      <c r="AT258" s="79"/>
      <c r="AU258" s="79"/>
      <c r="AV258" s="79"/>
      <c r="AW258" s="79"/>
      <c r="AX258" s="79"/>
      <c r="AY258" s="79"/>
      <c r="AZ258" s="79"/>
      <c r="BA258">
        <v>1</v>
      </c>
      <c r="BB258" s="78" t="str">
        <f>REPLACE(INDEX(GroupVertices[Group], MATCH(Edges[[#This Row],[Vertex 1]],GroupVertices[Vertex],0)),1,1,"")</f>
        <v>4</v>
      </c>
      <c r="BC258" s="78" t="str">
        <f>REPLACE(INDEX(GroupVertices[Group], MATCH(Edges[[#This Row],[Vertex 2]],GroupVertices[Vertex],0)),1,1,"")</f>
        <v>4</v>
      </c>
      <c r="BD258" s="48">
        <v>0</v>
      </c>
      <c r="BE258" s="49">
        <v>0</v>
      </c>
      <c r="BF258" s="48">
        <v>0</v>
      </c>
      <c r="BG258" s="49">
        <v>0</v>
      </c>
      <c r="BH258" s="48">
        <v>0</v>
      </c>
      <c r="BI258" s="49">
        <v>0</v>
      </c>
      <c r="BJ258" s="48">
        <v>13</v>
      </c>
      <c r="BK258" s="49">
        <v>100</v>
      </c>
      <c r="BL258" s="48">
        <v>13</v>
      </c>
    </row>
    <row r="259" spans="1:64" x14ac:dyDescent="0.25">
      <c r="A259" s="64" t="s">
        <v>354</v>
      </c>
      <c r="B259" s="64" t="s">
        <v>847</v>
      </c>
      <c r="C259" s="65" t="s">
        <v>15839</v>
      </c>
      <c r="D259" s="66">
        <v>3</v>
      </c>
      <c r="E259" s="67" t="s">
        <v>132</v>
      </c>
      <c r="F259" s="68">
        <v>35</v>
      </c>
      <c r="G259" s="65"/>
      <c r="H259" s="69"/>
      <c r="I259" s="70"/>
      <c r="J259" s="70"/>
      <c r="K259" s="34" t="s">
        <v>65</v>
      </c>
      <c r="L259" s="77">
        <v>259</v>
      </c>
      <c r="M259" s="77"/>
      <c r="N259" s="72"/>
      <c r="O259" s="79" t="s">
        <v>999</v>
      </c>
      <c r="P259" s="81">
        <v>43167.687928240739</v>
      </c>
      <c r="Q259" s="79" t="s">
        <v>1124</v>
      </c>
      <c r="R259" s="83" t="s">
        <v>2065</v>
      </c>
      <c r="S259" s="79" t="s">
        <v>2507</v>
      </c>
      <c r="T259" s="79" t="s">
        <v>2679</v>
      </c>
      <c r="U259" s="79"/>
      <c r="V259" s="83" t="s">
        <v>3576</v>
      </c>
      <c r="W259" s="81">
        <v>43167.687928240739</v>
      </c>
      <c r="X259" s="83" t="s">
        <v>4038</v>
      </c>
      <c r="Y259" s="79"/>
      <c r="Z259" s="79"/>
      <c r="AA259" s="85" t="s">
        <v>5246</v>
      </c>
      <c r="AB259" s="79"/>
      <c r="AC259" s="79" t="b">
        <v>0</v>
      </c>
      <c r="AD259" s="79">
        <v>0</v>
      </c>
      <c r="AE259" s="85" t="s">
        <v>6296</v>
      </c>
      <c r="AF259" s="79" t="b">
        <v>0</v>
      </c>
      <c r="AG259" s="79" t="s">
        <v>6305</v>
      </c>
      <c r="AH259" s="79"/>
      <c r="AI259" s="85" t="s">
        <v>6296</v>
      </c>
      <c r="AJ259" s="79" t="b">
        <v>0</v>
      </c>
      <c r="AK259" s="79">
        <v>1</v>
      </c>
      <c r="AL259" s="85" t="s">
        <v>5245</v>
      </c>
      <c r="AM259" s="79" t="s">
        <v>6330</v>
      </c>
      <c r="AN259" s="79" t="b">
        <v>0</v>
      </c>
      <c r="AO259" s="85" t="s">
        <v>5245</v>
      </c>
      <c r="AP259" s="79" t="s">
        <v>176</v>
      </c>
      <c r="AQ259" s="79">
        <v>0</v>
      </c>
      <c r="AR259" s="79">
        <v>0</v>
      </c>
      <c r="AS259" s="79"/>
      <c r="AT259" s="79"/>
      <c r="AU259" s="79"/>
      <c r="AV259" s="79"/>
      <c r="AW259" s="79"/>
      <c r="AX259" s="79"/>
      <c r="AY259" s="79"/>
      <c r="AZ259" s="79"/>
      <c r="BA259">
        <v>1</v>
      </c>
      <c r="BB259" s="78" t="str">
        <f>REPLACE(INDEX(GroupVertices[Group], MATCH(Edges[[#This Row],[Vertex 1]],GroupVertices[Vertex],0)),1,1,"")</f>
        <v>4</v>
      </c>
      <c r="BC259" s="78" t="str">
        <f>REPLACE(INDEX(GroupVertices[Group], MATCH(Edges[[#This Row],[Vertex 2]],GroupVertices[Vertex],0)),1,1,"")</f>
        <v>4</v>
      </c>
      <c r="BD259" s="48"/>
      <c r="BE259" s="49"/>
      <c r="BF259" s="48"/>
      <c r="BG259" s="49"/>
      <c r="BH259" s="48"/>
      <c r="BI259" s="49"/>
      <c r="BJ259" s="48"/>
      <c r="BK259" s="49"/>
      <c r="BL259" s="48"/>
    </row>
    <row r="260" spans="1:64" x14ac:dyDescent="0.25">
      <c r="A260" s="64" t="s">
        <v>354</v>
      </c>
      <c r="B260" s="64" t="s">
        <v>353</v>
      </c>
      <c r="C260" s="65" t="s">
        <v>15839</v>
      </c>
      <c r="D260" s="66">
        <v>3</v>
      </c>
      <c r="E260" s="67" t="s">
        <v>132</v>
      </c>
      <c r="F260" s="68">
        <v>35</v>
      </c>
      <c r="G260" s="65"/>
      <c r="H260" s="69"/>
      <c r="I260" s="70"/>
      <c r="J260" s="70"/>
      <c r="K260" s="34" t="s">
        <v>65</v>
      </c>
      <c r="L260" s="77">
        <v>260</v>
      </c>
      <c r="M260" s="77"/>
      <c r="N260" s="72"/>
      <c r="O260" s="79" t="s">
        <v>999</v>
      </c>
      <c r="P260" s="81">
        <v>43167.687928240739</v>
      </c>
      <c r="Q260" s="79" t="s">
        <v>1124</v>
      </c>
      <c r="R260" s="83" t="s">
        <v>2065</v>
      </c>
      <c r="S260" s="79" t="s">
        <v>2507</v>
      </c>
      <c r="T260" s="79" t="s">
        <v>2679</v>
      </c>
      <c r="U260" s="79"/>
      <c r="V260" s="83" t="s">
        <v>3576</v>
      </c>
      <c r="W260" s="81">
        <v>43167.687928240739</v>
      </c>
      <c r="X260" s="83" t="s">
        <v>4038</v>
      </c>
      <c r="Y260" s="79"/>
      <c r="Z260" s="79"/>
      <c r="AA260" s="85" t="s">
        <v>5246</v>
      </c>
      <c r="AB260" s="79"/>
      <c r="AC260" s="79" t="b">
        <v>0</v>
      </c>
      <c r="AD260" s="79">
        <v>0</v>
      </c>
      <c r="AE260" s="85" t="s">
        <v>6296</v>
      </c>
      <c r="AF260" s="79" t="b">
        <v>0</v>
      </c>
      <c r="AG260" s="79" t="s">
        <v>6305</v>
      </c>
      <c r="AH260" s="79"/>
      <c r="AI260" s="85" t="s">
        <v>6296</v>
      </c>
      <c r="AJ260" s="79" t="b">
        <v>0</v>
      </c>
      <c r="AK260" s="79">
        <v>1</v>
      </c>
      <c r="AL260" s="85" t="s">
        <v>5245</v>
      </c>
      <c r="AM260" s="79" t="s">
        <v>6330</v>
      </c>
      <c r="AN260" s="79" t="b">
        <v>0</v>
      </c>
      <c r="AO260" s="85" t="s">
        <v>5245</v>
      </c>
      <c r="AP260" s="79" t="s">
        <v>176</v>
      </c>
      <c r="AQ260" s="79">
        <v>0</v>
      </c>
      <c r="AR260" s="79">
        <v>0</v>
      </c>
      <c r="AS260" s="79"/>
      <c r="AT260" s="79"/>
      <c r="AU260" s="79"/>
      <c r="AV260" s="79"/>
      <c r="AW260" s="79"/>
      <c r="AX260" s="79"/>
      <c r="AY260" s="79"/>
      <c r="AZ260" s="79"/>
      <c r="BA260">
        <v>1</v>
      </c>
      <c r="BB260" s="78" t="str">
        <f>REPLACE(INDEX(GroupVertices[Group], MATCH(Edges[[#This Row],[Vertex 1]],GroupVertices[Vertex],0)),1,1,"")</f>
        <v>4</v>
      </c>
      <c r="BC260" s="78" t="str">
        <f>REPLACE(INDEX(GroupVertices[Group], MATCH(Edges[[#This Row],[Vertex 2]],GroupVertices[Vertex],0)),1,1,"")</f>
        <v>4</v>
      </c>
      <c r="BD260" s="48">
        <v>0</v>
      </c>
      <c r="BE260" s="49">
        <v>0</v>
      </c>
      <c r="BF260" s="48">
        <v>0</v>
      </c>
      <c r="BG260" s="49">
        <v>0</v>
      </c>
      <c r="BH260" s="48">
        <v>0</v>
      </c>
      <c r="BI260" s="49">
        <v>0</v>
      </c>
      <c r="BJ260" s="48">
        <v>14</v>
      </c>
      <c r="BK260" s="49">
        <v>100</v>
      </c>
      <c r="BL260" s="48">
        <v>14</v>
      </c>
    </row>
    <row r="261" spans="1:64" x14ac:dyDescent="0.25">
      <c r="A261" s="64" t="s">
        <v>355</v>
      </c>
      <c r="B261" s="64" t="s">
        <v>355</v>
      </c>
      <c r="C261" s="65" t="s">
        <v>15839</v>
      </c>
      <c r="D261" s="66">
        <v>3</v>
      </c>
      <c r="E261" s="67" t="s">
        <v>132</v>
      </c>
      <c r="F261" s="68">
        <v>35</v>
      </c>
      <c r="G261" s="65"/>
      <c r="H261" s="69"/>
      <c r="I261" s="70"/>
      <c r="J261" s="70"/>
      <c r="K261" s="34" t="s">
        <v>65</v>
      </c>
      <c r="L261" s="77">
        <v>261</v>
      </c>
      <c r="M261" s="77"/>
      <c r="N261" s="72"/>
      <c r="O261" s="79" t="s">
        <v>176</v>
      </c>
      <c r="P261" s="81">
        <v>43167.689236111109</v>
      </c>
      <c r="Q261" s="79" t="s">
        <v>1125</v>
      </c>
      <c r="R261" s="83" t="s">
        <v>2066</v>
      </c>
      <c r="S261" s="79" t="s">
        <v>2540</v>
      </c>
      <c r="T261" s="79" t="s">
        <v>2727</v>
      </c>
      <c r="U261" s="79"/>
      <c r="V261" s="83" t="s">
        <v>3577</v>
      </c>
      <c r="W261" s="81">
        <v>43167.689236111109</v>
      </c>
      <c r="X261" s="83" t="s">
        <v>4039</v>
      </c>
      <c r="Y261" s="79"/>
      <c r="Z261" s="79"/>
      <c r="AA261" s="85" t="s">
        <v>5247</v>
      </c>
      <c r="AB261" s="79"/>
      <c r="AC261" s="79" t="b">
        <v>0</v>
      </c>
      <c r="AD261" s="79">
        <v>0</v>
      </c>
      <c r="AE261" s="85" t="s">
        <v>6296</v>
      </c>
      <c r="AF261" s="79" t="b">
        <v>0</v>
      </c>
      <c r="AG261" s="79" t="s">
        <v>6309</v>
      </c>
      <c r="AH261" s="79"/>
      <c r="AI261" s="85" t="s">
        <v>6296</v>
      </c>
      <c r="AJ261" s="79" t="b">
        <v>0</v>
      </c>
      <c r="AK261" s="79">
        <v>0</v>
      </c>
      <c r="AL261" s="85" t="s">
        <v>6296</v>
      </c>
      <c r="AM261" s="79" t="s">
        <v>6358</v>
      </c>
      <c r="AN261" s="79" t="b">
        <v>0</v>
      </c>
      <c r="AO261" s="85" t="s">
        <v>5247</v>
      </c>
      <c r="AP261" s="79" t="s">
        <v>176</v>
      </c>
      <c r="AQ261" s="79">
        <v>0</v>
      </c>
      <c r="AR261" s="79">
        <v>0</v>
      </c>
      <c r="AS261" s="79"/>
      <c r="AT261" s="79"/>
      <c r="AU261" s="79"/>
      <c r="AV261" s="79"/>
      <c r="AW261" s="79"/>
      <c r="AX261" s="79"/>
      <c r="AY261" s="79"/>
      <c r="AZ261" s="79"/>
      <c r="BA261">
        <v>1</v>
      </c>
      <c r="BB261" s="78" t="str">
        <f>REPLACE(INDEX(GroupVertices[Group], MATCH(Edges[[#This Row],[Vertex 1]],GroupVertices[Vertex],0)),1,1,"")</f>
        <v>1</v>
      </c>
      <c r="BC261" s="78" t="str">
        <f>REPLACE(INDEX(GroupVertices[Group], MATCH(Edges[[#This Row],[Vertex 2]],GroupVertices[Vertex],0)),1,1,"")</f>
        <v>1</v>
      </c>
      <c r="BD261" s="48">
        <v>0</v>
      </c>
      <c r="BE261" s="49">
        <v>0</v>
      </c>
      <c r="BF261" s="48">
        <v>0</v>
      </c>
      <c r="BG261" s="49">
        <v>0</v>
      </c>
      <c r="BH261" s="48">
        <v>0</v>
      </c>
      <c r="BI261" s="49">
        <v>0</v>
      </c>
      <c r="BJ261" s="48">
        <v>9</v>
      </c>
      <c r="BK261" s="49">
        <v>100</v>
      </c>
      <c r="BL261" s="48">
        <v>9</v>
      </c>
    </row>
    <row r="262" spans="1:64" x14ac:dyDescent="0.25">
      <c r="A262" s="64" t="s">
        <v>356</v>
      </c>
      <c r="B262" s="64" t="s">
        <v>848</v>
      </c>
      <c r="C262" s="65" t="s">
        <v>15839</v>
      </c>
      <c r="D262" s="66">
        <v>3</v>
      </c>
      <c r="E262" s="67" t="s">
        <v>132</v>
      </c>
      <c r="F262" s="68">
        <v>35</v>
      </c>
      <c r="G262" s="65"/>
      <c r="H262" s="69"/>
      <c r="I262" s="70"/>
      <c r="J262" s="70"/>
      <c r="K262" s="34" t="s">
        <v>65</v>
      </c>
      <c r="L262" s="77">
        <v>262</v>
      </c>
      <c r="M262" s="77"/>
      <c r="N262" s="72"/>
      <c r="O262" s="79" t="s">
        <v>999</v>
      </c>
      <c r="P262" s="81">
        <v>43167.689687500002</v>
      </c>
      <c r="Q262" s="79" t="s">
        <v>1126</v>
      </c>
      <c r="R262" s="83" t="s">
        <v>2067</v>
      </c>
      <c r="S262" s="79" t="s">
        <v>2541</v>
      </c>
      <c r="T262" s="79" t="s">
        <v>731</v>
      </c>
      <c r="U262" s="79"/>
      <c r="V262" s="83" t="s">
        <v>3578</v>
      </c>
      <c r="W262" s="81">
        <v>43167.689687500002</v>
      </c>
      <c r="X262" s="83" t="s">
        <v>4040</v>
      </c>
      <c r="Y262" s="79"/>
      <c r="Z262" s="79"/>
      <c r="AA262" s="85" t="s">
        <v>5248</v>
      </c>
      <c r="AB262" s="79"/>
      <c r="AC262" s="79" t="b">
        <v>0</v>
      </c>
      <c r="AD262" s="79">
        <v>0</v>
      </c>
      <c r="AE262" s="85" t="s">
        <v>6296</v>
      </c>
      <c r="AF262" s="79" t="b">
        <v>0</v>
      </c>
      <c r="AG262" s="79" t="s">
        <v>6304</v>
      </c>
      <c r="AH262" s="79"/>
      <c r="AI262" s="85" t="s">
        <v>6296</v>
      </c>
      <c r="AJ262" s="79" t="b">
        <v>0</v>
      </c>
      <c r="AK262" s="79">
        <v>1</v>
      </c>
      <c r="AL262" s="85" t="s">
        <v>6296</v>
      </c>
      <c r="AM262" s="79" t="s">
        <v>6331</v>
      </c>
      <c r="AN262" s="79" t="b">
        <v>0</v>
      </c>
      <c r="AO262" s="85" t="s">
        <v>5248</v>
      </c>
      <c r="AP262" s="79" t="s">
        <v>176</v>
      </c>
      <c r="AQ262" s="79">
        <v>0</v>
      </c>
      <c r="AR262" s="79">
        <v>0</v>
      </c>
      <c r="AS262" s="79" t="s">
        <v>6420</v>
      </c>
      <c r="AT262" s="79" t="s">
        <v>6429</v>
      </c>
      <c r="AU262" s="79" t="s">
        <v>6434</v>
      </c>
      <c r="AV262" s="79" t="s">
        <v>6443</v>
      </c>
      <c r="AW262" s="79" t="s">
        <v>6456</v>
      </c>
      <c r="AX262" s="79" t="s">
        <v>6469</v>
      </c>
      <c r="AY262" s="79" t="s">
        <v>6478</v>
      </c>
      <c r="AZ262" s="83" t="s">
        <v>6483</v>
      </c>
      <c r="BA262">
        <v>1</v>
      </c>
      <c r="BB262" s="78" t="str">
        <f>REPLACE(INDEX(GroupVertices[Group], MATCH(Edges[[#This Row],[Vertex 1]],GroupVertices[Vertex],0)),1,1,"")</f>
        <v>36</v>
      </c>
      <c r="BC262" s="78" t="str">
        <f>REPLACE(INDEX(GroupVertices[Group], MATCH(Edges[[#This Row],[Vertex 2]],GroupVertices[Vertex],0)),1,1,"")</f>
        <v>36</v>
      </c>
      <c r="BD262" s="48"/>
      <c r="BE262" s="49"/>
      <c r="BF262" s="48"/>
      <c r="BG262" s="49"/>
      <c r="BH262" s="48"/>
      <c r="BI262" s="49"/>
      <c r="BJ262" s="48"/>
      <c r="BK262" s="49"/>
      <c r="BL262" s="48"/>
    </row>
    <row r="263" spans="1:64" x14ac:dyDescent="0.25">
      <c r="A263" s="64" t="s">
        <v>357</v>
      </c>
      <c r="B263" s="64" t="s">
        <v>848</v>
      </c>
      <c r="C263" s="65" t="s">
        <v>15839</v>
      </c>
      <c r="D263" s="66">
        <v>3</v>
      </c>
      <c r="E263" s="67" t="s">
        <v>132</v>
      </c>
      <c r="F263" s="68">
        <v>35</v>
      </c>
      <c r="G263" s="65"/>
      <c r="H263" s="69"/>
      <c r="I263" s="70"/>
      <c r="J263" s="70"/>
      <c r="K263" s="34" t="s">
        <v>65</v>
      </c>
      <c r="L263" s="77">
        <v>263</v>
      </c>
      <c r="M263" s="77"/>
      <c r="N263" s="72"/>
      <c r="O263" s="79" t="s">
        <v>999</v>
      </c>
      <c r="P263" s="81">
        <v>43167.690891203703</v>
      </c>
      <c r="Q263" s="79" t="s">
        <v>1127</v>
      </c>
      <c r="R263" s="79"/>
      <c r="S263" s="79"/>
      <c r="T263" s="79" t="s">
        <v>731</v>
      </c>
      <c r="U263" s="79"/>
      <c r="V263" s="83" t="s">
        <v>3579</v>
      </c>
      <c r="W263" s="81">
        <v>43167.690891203703</v>
      </c>
      <c r="X263" s="83" t="s">
        <v>4041</v>
      </c>
      <c r="Y263" s="79"/>
      <c r="Z263" s="79"/>
      <c r="AA263" s="85" t="s">
        <v>5249</v>
      </c>
      <c r="AB263" s="79"/>
      <c r="AC263" s="79" t="b">
        <v>0</v>
      </c>
      <c r="AD263" s="79">
        <v>0</v>
      </c>
      <c r="AE263" s="85" t="s">
        <v>6296</v>
      </c>
      <c r="AF263" s="79" t="b">
        <v>0</v>
      </c>
      <c r="AG263" s="79" t="s">
        <v>6304</v>
      </c>
      <c r="AH263" s="79"/>
      <c r="AI263" s="85" t="s">
        <v>6296</v>
      </c>
      <c r="AJ263" s="79" t="b">
        <v>0</v>
      </c>
      <c r="AK263" s="79">
        <v>1</v>
      </c>
      <c r="AL263" s="85" t="s">
        <v>5248</v>
      </c>
      <c r="AM263" s="79" t="s">
        <v>6340</v>
      </c>
      <c r="AN263" s="79" t="b">
        <v>0</v>
      </c>
      <c r="AO263" s="85" t="s">
        <v>5248</v>
      </c>
      <c r="AP263" s="79" t="s">
        <v>176</v>
      </c>
      <c r="AQ263" s="79">
        <v>0</v>
      </c>
      <c r="AR263" s="79">
        <v>0</v>
      </c>
      <c r="AS263" s="79"/>
      <c r="AT263" s="79"/>
      <c r="AU263" s="79"/>
      <c r="AV263" s="79"/>
      <c r="AW263" s="79"/>
      <c r="AX263" s="79"/>
      <c r="AY263" s="79"/>
      <c r="AZ263" s="79"/>
      <c r="BA263">
        <v>1</v>
      </c>
      <c r="BB263" s="78" t="str">
        <f>REPLACE(INDEX(GroupVertices[Group], MATCH(Edges[[#This Row],[Vertex 1]],GroupVertices[Vertex],0)),1,1,"")</f>
        <v>36</v>
      </c>
      <c r="BC263" s="78" t="str">
        <f>REPLACE(INDEX(GroupVertices[Group], MATCH(Edges[[#This Row],[Vertex 2]],GroupVertices[Vertex],0)),1,1,"")</f>
        <v>36</v>
      </c>
      <c r="BD263" s="48"/>
      <c r="BE263" s="49"/>
      <c r="BF263" s="48"/>
      <c r="BG263" s="49"/>
      <c r="BH263" s="48"/>
      <c r="BI263" s="49"/>
      <c r="BJ263" s="48"/>
      <c r="BK263" s="49"/>
      <c r="BL263" s="48"/>
    </row>
    <row r="264" spans="1:64" x14ac:dyDescent="0.25">
      <c r="A264" s="64" t="s">
        <v>356</v>
      </c>
      <c r="B264" s="64" t="s">
        <v>849</v>
      </c>
      <c r="C264" s="65" t="s">
        <v>15839</v>
      </c>
      <c r="D264" s="66">
        <v>3</v>
      </c>
      <c r="E264" s="67" t="s">
        <v>132</v>
      </c>
      <c r="F264" s="68">
        <v>35</v>
      </c>
      <c r="G264" s="65"/>
      <c r="H264" s="69"/>
      <c r="I264" s="70"/>
      <c r="J264" s="70"/>
      <c r="K264" s="34" t="s">
        <v>65</v>
      </c>
      <c r="L264" s="77">
        <v>264</v>
      </c>
      <c r="M264" s="77"/>
      <c r="N264" s="72"/>
      <c r="O264" s="79" t="s">
        <v>999</v>
      </c>
      <c r="P264" s="81">
        <v>43167.689687500002</v>
      </c>
      <c r="Q264" s="79" t="s">
        <v>1126</v>
      </c>
      <c r="R264" s="83" t="s">
        <v>2067</v>
      </c>
      <c r="S264" s="79" t="s">
        <v>2541</v>
      </c>
      <c r="T264" s="79" t="s">
        <v>731</v>
      </c>
      <c r="U264" s="79"/>
      <c r="V264" s="83" t="s">
        <v>3578</v>
      </c>
      <c r="W264" s="81">
        <v>43167.689687500002</v>
      </c>
      <c r="X264" s="83" t="s">
        <v>4040</v>
      </c>
      <c r="Y264" s="79"/>
      <c r="Z264" s="79"/>
      <c r="AA264" s="85" t="s">
        <v>5248</v>
      </c>
      <c r="AB264" s="79"/>
      <c r="AC264" s="79" t="b">
        <v>0</v>
      </c>
      <c r="AD264" s="79">
        <v>0</v>
      </c>
      <c r="AE264" s="85" t="s">
        <v>6296</v>
      </c>
      <c r="AF264" s="79" t="b">
        <v>0</v>
      </c>
      <c r="AG264" s="79" t="s">
        <v>6304</v>
      </c>
      <c r="AH264" s="79"/>
      <c r="AI264" s="85" t="s">
        <v>6296</v>
      </c>
      <c r="AJ264" s="79" t="b">
        <v>0</v>
      </c>
      <c r="AK264" s="79">
        <v>1</v>
      </c>
      <c r="AL264" s="85" t="s">
        <v>6296</v>
      </c>
      <c r="AM264" s="79" t="s">
        <v>6331</v>
      </c>
      <c r="AN264" s="79" t="b">
        <v>0</v>
      </c>
      <c r="AO264" s="85" t="s">
        <v>5248</v>
      </c>
      <c r="AP264" s="79" t="s">
        <v>176</v>
      </c>
      <c r="AQ264" s="79">
        <v>0</v>
      </c>
      <c r="AR264" s="79">
        <v>0</v>
      </c>
      <c r="AS264" s="79" t="s">
        <v>6420</v>
      </c>
      <c r="AT264" s="79" t="s">
        <v>6429</v>
      </c>
      <c r="AU264" s="79" t="s">
        <v>6434</v>
      </c>
      <c r="AV264" s="79" t="s">
        <v>6443</v>
      </c>
      <c r="AW264" s="79" t="s">
        <v>6456</v>
      </c>
      <c r="AX264" s="79" t="s">
        <v>6469</v>
      </c>
      <c r="AY264" s="79" t="s">
        <v>6478</v>
      </c>
      <c r="AZ264" s="83" t="s">
        <v>6483</v>
      </c>
      <c r="BA264">
        <v>1</v>
      </c>
      <c r="BB264" s="78" t="str">
        <f>REPLACE(INDEX(GroupVertices[Group], MATCH(Edges[[#This Row],[Vertex 1]],GroupVertices[Vertex],0)),1,1,"")</f>
        <v>36</v>
      </c>
      <c r="BC264" s="78" t="str">
        <f>REPLACE(INDEX(GroupVertices[Group], MATCH(Edges[[#This Row],[Vertex 2]],GroupVertices[Vertex],0)),1,1,"")</f>
        <v>36</v>
      </c>
      <c r="BD264" s="48">
        <v>0</v>
      </c>
      <c r="BE264" s="49">
        <v>0</v>
      </c>
      <c r="BF264" s="48">
        <v>0</v>
      </c>
      <c r="BG264" s="49">
        <v>0</v>
      </c>
      <c r="BH264" s="48">
        <v>0</v>
      </c>
      <c r="BI264" s="49">
        <v>0</v>
      </c>
      <c r="BJ264" s="48">
        <v>18</v>
      </c>
      <c r="BK264" s="49">
        <v>100</v>
      </c>
      <c r="BL264" s="48">
        <v>18</v>
      </c>
    </row>
    <row r="265" spans="1:64" x14ac:dyDescent="0.25">
      <c r="A265" s="64" t="s">
        <v>357</v>
      </c>
      <c r="B265" s="64" t="s">
        <v>849</v>
      </c>
      <c r="C265" s="65" t="s">
        <v>15839</v>
      </c>
      <c r="D265" s="66">
        <v>3</v>
      </c>
      <c r="E265" s="67" t="s">
        <v>132</v>
      </c>
      <c r="F265" s="68">
        <v>35</v>
      </c>
      <c r="G265" s="65"/>
      <c r="H265" s="69"/>
      <c r="I265" s="70"/>
      <c r="J265" s="70"/>
      <c r="K265" s="34" t="s">
        <v>65</v>
      </c>
      <c r="L265" s="77">
        <v>265</v>
      </c>
      <c r="M265" s="77"/>
      <c r="N265" s="72"/>
      <c r="O265" s="79" t="s">
        <v>999</v>
      </c>
      <c r="P265" s="81">
        <v>43167.690891203703</v>
      </c>
      <c r="Q265" s="79" t="s">
        <v>1127</v>
      </c>
      <c r="R265" s="79"/>
      <c r="S265" s="79"/>
      <c r="T265" s="79" t="s">
        <v>731</v>
      </c>
      <c r="U265" s="79"/>
      <c r="V265" s="83" t="s">
        <v>3579</v>
      </c>
      <c r="W265" s="81">
        <v>43167.690891203703</v>
      </c>
      <c r="X265" s="83" t="s">
        <v>4041</v>
      </c>
      <c r="Y265" s="79"/>
      <c r="Z265" s="79"/>
      <c r="AA265" s="85" t="s">
        <v>5249</v>
      </c>
      <c r="AB265" s="79"/>
      <c r="AC265" s="79" t="b">
        <v>0</v>
      </c>
      <c r="AD265" s="79">
        <v>0</v>
      </c>
      <c r="AE265" s="85" t="s">
        <v>6296</v>
      </c>
      <c r="AF265" s="79" t="b">
        <v>0</v>
      </c>
      <c r="AG265" s="79" t="s">
        <v>6304</v>
      </c>
      <c r="AH265" s="79"/>
      <c r="AI265" s="85" t="s">
        <v>6296</v>
      </c>
      <c r="AJ265" s="79" t="b">
        <v>0</v>
      </c>
      <c r="AK265" s="79">
        <v>1</v>
      </c>
      <c r="AL265" s="85" t="s">
        <v>5248</v>
      </c>
      <c r="AM265" s="79" t="s">
        <v>6340</v>
      </c>
      <c r="AN265" s="79" t="b">
        <v>0</v>
      </c>
      <c r="AO265" s="85" t="s">
        <v>5248</v>
      </c>
      <c r="AP265" s="79" t="s">
        <v>176</v>
      </c>
      <c r="AQ265" s="79">
        <v>0</v>
      </c>
      <c r="AR265" s="79">
        <v>0</v>
      </c>
      <c r="AS265" s="79"/>
      <c r="AT265" s="79"/>
      <c r="AU265" s="79"/>
      <c r="AV265" s="79"/>
      <c r="AW265" s="79"/>
      <c r="AX265" s="79"/>
      <c r="AY265" s="79"/>
      <c r="AZ265" s="79"/>
      <c r="BA265">
        <v>1</v>
      </c>
      <c r="BB265" s="78" t="str">
        <f>REPLACE(INDEX(GroupVertices[Group], MATCH(Edges[[#This Row],[Vertex 1]],GroupVertices[Vertex],0)),1,1,"")</f>
        <v>36</v>
      </c>
      <c r="BC265" s="78" t="str">
        <f>REPLACE(INDEX(GroupVertices[Group], MATCH(Edges[[#This Row],[Vertex 2]],GroupVertices[Vertex],0)),1,1,"")</f>
        <v>36</v>
      </c>
      <c r="BD265" s="48">
        <v>0</v>
      </c>
      <c r="BE265" s="49">
        <v>0</v>
      </c>
      <c r="BF265" s="48">
        <v>0</v>
      </c>
      <c r="BG265" s="49">
        <v>0</v>
      </c>
      <c r="BH265" s="48">
        <v>0</v>
      </c>
      <c r="BI265" s="49">
        <v>0</v>
      </c>
      <c r="BJ265" s="48">
        <v>20</v>
      </c>
      <c r="BK265" s="49">
        <v>100</v>
      </c>
      <c r="BL265" s="48">
        <v>20</v>
      </c>
    </row>
    <row r="266" spans="1:64" x14ac:dyDescent="0.25">
      <c r="A266" s="64" t="s">
        <v>357</v>
      </c>
      <c r="B266" s="64" t="s">
        <v>356</v>
      </c>
      <c r="C266" s="65" t="s">
        <v>15839</v>
      </c>
      <c r="D266" s="66">
        <v>3</v>
      </c>
      <c r="E266" s="67" t="s">
        <v>132</v>
      </c>
      <c r="F266" s="68">
        <v>35</v>
      </c>
      <c r="G266" s="65"/>
      <c r="H266" s="69"/>
      <c r="I266" s="70"/>
      <c r="J266" s="70"/>
      <c r="K266" s="34" t="s">
        <v>65</v>
      </c>
      <c r="L266" s="77">
        <v>266</v>
      </c>
      <c r="M266" s="77"/>
      <c r="N266" s="72"/>
      <c r="O266" s="79" t="s">
        <v>999</v>
      </c>
      <c r="P266" s="81">
        <v>43167.690891203703</v>
      </c>
      <c r="Q266" s="79" t="s">
        <v>1127</v>
      </c>
      <c r="R266" s="79"/>
      <c r="S266" s="79"/>
      <c r="T266" s="79" t="s">
        <v>731</v>
      </c>
      <c r="U266" s="79"/>
      <c r="V266" s="83" t="s">
        <v>3579</v>
      </c>
      <c r="W266" s="81">
        <v>43167.690891203703</v>
      </c>
      <c r="X266" s="83" t="s">
        <v>4041</v>
      </c>
      <c r="Y266" s="79"/>
      <c r="Z266" s="79"/>
      <c r="AA266" s="85" t="s">
        <v>5249</v>
      </c>
      <c r="AB266" s="79"/>
      <c r="AC266" s="79" t="b">
        <v>0</v>
      </c>
      <c r="AD266" s="79">
        <v>0</v>
      </c>
      <c r="AE266" s="85" t="s">
        <v>6296</v>
      </c>
      <c r="AF266" s="79" t="b">
        <v>0</v>
      </c>
      <c r="AG266" s="79" t="s">
        <v>6304</v>
      </c>
      <c r="AH266" s="79"/>
      <c r="AI266" s="85" t="s">
        <v>6296</v>
      </c>
      <c r="AJ266" s="79" t="b">
        <v>0</v>
      </c>
      <c r="AK266" s="79">
        <v>1</v>
      </c>
      <c r="AL266" s="85" t="s">
        <v>5248</v>
      </c>
      <c r="AM266" s="79" t="s">
        <v>6340</v>
      </c>
      <c r="AN266" s="79" t="b">
        <v>0</v>
      </c>
      <c r="AO266" s="85" t="s">
        <v>5248</v>
      </c>
      <c r="AP266" s="79" t="s">
        <v>176</v>
      </c>
      <c r="AQ266" s="79">
        <v>0</v>
      </c>
      <c r="AR266" s="79">
        <v>0</v>
      </c>
      <c r="AS266" s="79"/>
      <c r="AT266" s="79"/>
      <c r="AU266" s="79"/>
      <c r="AV266" s="79"/>
      <c r="AW266" s="79"/>
      <c r="AX266" s="79"/>
      <c r="AY266" s="79"/>
      <c r="AZ266" s="79"/>
      <c r="BA266">
        <v>1</v>
      </c>
      <c r="BB266" s="78" t="str">
        <f>REPLACE(INDEX(GroupVertices[Group], MATCH(Edges[[#This Row],[Vertex 1]],GroupVertices[Vertex],0)),1,1,"")</f>
        <v>36</v>
      </c>
      <c r="BC266" s="78" t="str">
        <f>REPLACE(INDEX(GroupVertices[Group], MATCH(Edges[[#This Row],[Vertex 2]],GroupVertices[Vertex],0)),1,1,"")</f>
        <v>36</v>
      </c>
      <c r="BD266" s="48"/>
      <c r="BE266" s="49"/>
      <c r="BF266" s="48"/>
      <c r="BG266" s="49"/>
      <c r="BH266" s="48"/>
      <c r="BI266" s="49"/>
      <c r="BJ266" s="48"/>
      <c r="BK266" s="49"/>
      <c r="BL266" s="48"/>
    </row>
    <row r="267" spans="1:64" x14ac:dyDescent="0.25">
      <c r="A267" s="64" t="s">
        <v>358</v>
      </c>
      <c r="B267" s="64" t="s">
        <v>358</v>
      </c>
      <c r="C267" s="65" t="s">
        <v>15839</v>
      </c>
      <c r="D267" s="66">
        <v>3</v>
      </c>
      <c r="E267" s="67" t="s">
        <v>132</v>
      </c>
      <c r="F267" s="68">
        <v>35</v>
      </c>
      <c r="G267" s="65"/>
      <c r="H267" s="69"/>
      <c r="I267" s="70"/>
      <c r="J267" s="70"/>
      <c r="K267" s="34" t="s">
        <v>65</v>
      </c>
      <c r="L267" s="77">
        <v>267</v>
      </c>
      <c r="M267" s="77"/>
      <c r="N267" s="72"/>
      <c r="O267" s="79" t="s">
        <v>176</v>
      </c>
      <c r="P267" s="81">
        <v>43167.687673611108</v>
      </c>
      <c r="Q267" s="79" t="s">
        <v>1128</v>
      </c>
      <c r="R267" s="83" t="s">
        <v>2068</v>
      </c>
      <c r="S267" s="79" t="s">
        <v>2542</v>
      </c>
      <c r="T267" s="79" t="s">
        <v>2728</v>
      </c>
      <c r="U267" s="83" t="s">
        <v>3197</v>
      </c>
      <c r="V267" s="83" t="s">
        <v>3197</v>
      </c>
      <c r="W267" s="81">
        <v>43167.687673611108</v>
      </c>
      <c r="X267" s="83" t="s">
        <v>4042</v>
      </c>
      <c r="Y267" s="79"/>
      <c r="Z267" s="79"/>
      <c r="AA267" s="85" t="s">
        <v>5250</v>
      </c>
      <c r="AB267" s="79"/>
      <c r="AC267" s="79" t="b">
        <v>0</v>
      </c>
      <c r="AD267" s="79">
        <v>0</v>
      </c>
      <c r="AE267" s="85" t="s">
        <v>6296</v>
      </c>
      <c r="AF267" s="79" t="b">
        <v>0</v>
      </c>
      <c r="AG267" s="79" t="s">
        <v>6304</v>
      </c>
      <c r="AH267" s="79"/>
      <c r="AI267" s="85" t="s">
        <v>6296</v>
      </c>
      <c r="AJ267" s="79" t="b">
        <v>0</v>
      </c>
      <c r="AK267" s="79">
        <v>1</v>
      </c>
      <c r="AL267" s="85" t="s">
        <v>6296</v>
      </c>
      <c r="AM267" s="79" t="s">
        <v>6359</v>
      </c>
      <c r="AN267" s="79" t="b">
        <v>0</v>
      </c>
      <c r="AO267" s="85" t="s">
        <v>5250</v>
      </c>
      <c r="AP267" s="79" t="s">
        <v>176</v>
      </c>
      <c r="AQ267" s="79">
        <v>0</v>
      </c>
      <c r="AR267" s="79">
        <v>0</v>
      </c>
      <c r="AS267" s="79"/>
      <c r="AT267" s="79"/>
      <c r="AU267" s="79"/>
      <c r="AV267" s="79"/>
      <c r="AW267" s="79"/>
      <c r="AX267" s="79"/>
      <c r="AY267" s="79"/>
      <c r="AZ267" s="79"/>
      <c r="BA267">
        <v>1</v>
      </c>
      <c r="BB267" s="78" t="str">
        <f>REPLACE(INDEX(GroupVertices[Group], MATCH(Edges[[#This Row],[Vertex 1]],GroupVertices[Vertex],0)),1,1,"")</f>
        <v>94</v>
      </c>
      <c r="BC267" s="78" t="str">
        <f>REPLACE(INDEX(GroupVertices[Group], MATCH(Edges[[#This Row],[Vertex 2]],GroupVertices[Vertex],0)),1,1,"")</f>
        <v>94</v>
      </c>
      <c r="BD267" s="48">
        <v>1</v>
      </c>
      <c r="BE267" s="49">
        <v>5.882352941176471</v>
      </c>
      <c r="BF267" s="48">
        <v>0</v>
      </c>
      <c r="BG267" s="49">
        <v>0</v>
      </c>
      <c r="BH267" s="48">
        <v>0</v>
      </c>
      <c r="BI267" s="49">
        <v>0</v>
      </c>
      <c r="BJ267" s="48">
        <v>16</v>
      </c>
      <c r="BK267" s="49">
        <v>94.117647058823536</v>
      </c>
      <c r="BL267" s="48">
        <v>17</v>
      </c>
    </row>
    <row r="268" spans="1:64" x14ac:dyDescent="0.25">
      <c r="A268" s="64" t="s">
        <v>359</v>
      </c>
      <c r="B268" s="64" t="s">
        <v>358</v>
      </c>
      <c r="C268" s="65" t="s">
        <v>15839</v>
      </c>
      <c r="D268" s="66">
        <v>3</v>
      </c>
      <c r="E268" s="67" t="s">
        <v>132</v>
      </c>
      <c r="F268" s="68">
        <v>35</v>
      </c>
      <c r="G268" s="65"/>
      <c r="H268" s="69"/>
      <c r="I268" s="70"/>
      <c r="J268" s="70"/>
      <c r="K268" s="34" t="s">
        <v>65</v>
      </c>
      <c r="L268" s="77">
        <v>268</v>
      </c>
      <c r="M268" s="77"/>
      <c r="N268" s="72"/>
      <c r="O268" s="79" t="s">
        <v>999</v>
      </c>
      <c r="P268" s="81">
        <v>43167.691192129627</v>
      </c>
      <c r="Q268" s="79" t="s">
        <v>1129</v>
      </c>
      <c r="R268" s="83" t="s">
        <v>2068</v>
      </c>
      <c r="S268" s="79" t="s">
        <v>2542</v>
      </c>
      <c r="T268" s="79"/>
      <c r="U268" s="79"/>
      <c r="V268" s="83" t="s">
        <v>3580</v>
      </c>
      <c r="W268" s="81">
        <v>43167.691192129627</v>
      </c>
      <c r="X268" s="83" t="s">
        <v>4043</v>
      </c>
      <c r="Y268" s="79"/>
      <c r="Z268" s="79"/>
      <c r="AA268" s="85" t="s">
        <v>5251</v>
      </c>
      <c r="AB268" s="79"/>
      <c r="AC268" s="79" t="b">
        <v>0</v>
      </c>
      <c r="AD268" s="79">
        <v>0</v>
      </c>
      <c r="AE268" s="85" t="s">
        <v>6296</v>
      </c>
      <c r="AF268" s="79" t="b">
        <v>0</v>
      </c>
      <c r="AG268" s="79" t="s">
        <v>6304</v>
      </c>
      <c r="AH268" s="79"/>
      <c r="AI268" s="85" t="s">
        <v>6296</v>
      </c>
      <c r="AJ268" s="79" t="b">
        <v>0</v>
      </c>
      <c r="AK268" s="79">
        <v>1</v>
      </c>
      <c r="AL268" s="85" t="s">
        <v>5250</v>
      </c>
      <c r="AM268" s="79" t="s">
        <v>6333</v>
      </c>
      <c r="AN268" s="79" t="b">
        <v>0</v>
      </c>
      <c r="AO268" s="85" t="s">
        <v>5250</v>
      </c>
      <c r="AP268" s="79" t="s">
        <v>176</v>
      </c>
      <c r="AQ268" s="79">
        <v>0</v>
      </c>
      <c r="AR268" s="79">
        <v>0</v>
      </c>
      <c r="AS268" s="79"/>
      <c r="AT268" s="79"/>
      <c r="AU268" s="79"/>
      <c r="AV268" s="79"/>
      <c r="AW268" s="79"/>
      <c r="AX268" s="79"/>
      <c r="AY268" s="79"/>
      <c r="AZ268" s="79"/>
      <c r="BA268">
        <v>1</v>
      </c>
      <c r="BB268" s="78" t="str">
        <f>REPLACE(INDEX(GroupVertices[Group], MATCH(Edges[[#This Row],[Vertex 1]],GroupVertices[Vertex],0)),1,1,"")</f>
        <v>94</v>
      </c>
      <c r="BC268" s="78" t="str">
        <f>REPLACE(INDEX(GroupVertices[Group], MATCH(Edges[[#This Row],[Vertex 2]],GroupVertices[Vertex],0)),1,1,"")</f>
        <v>94</v>
      </c>
      <c r="BD268" s="48">
        <v>1</v>
      </c>
      <c r="BE268" s="49">
        <v>5.5555555555555554</v>
      </c>
      <c r="BF268" s="48">
        <v>0</v>
      </c>
      <c r="BG268" s="49">
        <v>0</v>
      </c>
      <c r="BH268" s="48">
        <v>0</v>
      </c>
      <c r="BI268" s="49">
        <v>0</v>
      </c>
      <c r="BJ268" s="48">
        <v>17</v>
      </c>
      <c r="BK268" s="49">
        <v>94.444444444444443</v>
      </c>
      <c r="BL268" s="48">
        <v>18</v>
      </c>
    </row>
    <row r="269" spans="1:64" x14ac:dyDescent="0.25">
      <c r="A269" s="64" t="s">
        <v>360</v>
      </c>
      <c r="B269" s="64" t="s">
        <v>360</v>
      </c>
      <c r="C269" s="65" t="s">
        <v>15839</v>
      </c>
      <c r="D269" s="66">
        <v>3</v>
      </c>
      <c r="E269" s="67" t="s">
        <v>132</v>
      </c>
      <c r="F269" s="68">
        <v>35</v>
      </c>
      <c r="G269" s="65"/>
      <c r="H269" s="69"/>
      <c r="I269" s="70"/>
      <c r="J269" s="70"/>
      <c r="K269" s="34" t="s">
        <v>65</v>
      </c>
      <c r="L269" s="77">
        <v>269</v>
      </c>
      <c r="M269" s="77"/>
      <c r="N269" s="72"/>
      <c r="O269" s="79" t="s">
        <v>176</v>
      </c>
      <c r="P269" s="81">
        <v>43167.691238425927</v>
      </c>
      <c r="Q269" s="79" t="s">
        <v>1130</v>
      </c>
      <c r="R269" s="83" t="s">
        <v>2069</v>
      </c>
      <c r="S269" s="79" t="s">
        <v>2543</v>
      </c>
      <c r="T269" s="79" t="s">
        <v>2729</v>
      </c>
      <c r="U269" s="83" t="s">
        <v>3198</v>
      </c>
      <c r="V269" s="83" t="s">
        <v>3198</v>
      </c>
      <c r="W269" s="81">
        <v>43167.691238425927</v>
      </c>
      <c r="X269" s="83" t="s">
        <v>4044</v>
      </c>
      <c r="Y269" s="79"/>
      <c r="Z269" s="79"/>
      <c r="AA269" s="85" t="s">
        <v>5252</v>
      </c>
      <c r="AB269" s="79"/>
      <c r="AC269" s="79" t="b">
        <v>0</v>
      </c>
      <c r="AD269" s="79">
        <v>0</v>
      </c>
      <c r="AE269" s="85" t="s">
        <v>6296</v>
      </c>
      <c r="AF269" s="79" t="b">
        <v>0</v>
      </c>
      <c r="AG269" s="79" t="s">
        <v>6304</v>
      </c>
      <c r="AH269" s="79"/>
      <c r="AI269" s="85" t="s">
        <v>6296</v>
      </c>
      <c r="AJ269" s="79" t="b">
        <v>0</v>
      </c>
      <c r="AK269" s="79">
        <v>0</v>
      </c>
      <c r="AL269" s="85" t="s">
        <v>6296</v>
      </c>
      <c r="AM269" s="79" t="s">
        <v>6360</v>
      </c>
      <c r="AN269" s="79" t="b">
        <v>0</v>
      </c>
      <c r="AO269" s="85" t="s">
        <v>5252</v>
      </c>
      <c r="AP269" s="79" t="s">
        <v>176</v>
      </c>
      <c r="AQ269" s="79">
        <v>0</v>
      </c>
      <c r="AR269" s="79">
        <v>0</v>
      </c>
      <c r="AS269" s="79"/>
      <c r="AT269" s="79"/>
      <c r="AU269" s="79"/>
      <c r="AV269" s="79"/>
      <c r="AW269" s="79"/>
      <c r="AX269" s="79"/>
      <c r="AY269" s="79"/>
      <c r="AZ269" s="79"/>
      <c r="BA269">
        <v>1</v>
      </c>
      <c r="BB269" s="78" t="str">
        <f>REPLACE(INDEX(GroupVertices[Group], MATCH(Edges[[#This Row],[Vertex 1]],GroupVertices[Vertex],0)),1,1,"")</f>
        <v>1</v>
      </c>
      <c r="BC269" s="78" t="str">
        <f>REPLACE(INDEX(GroupVertices[Group], MATCH(Edges[[#This Row],[Vertex 2]],GroupVertices[Vertex],0)),1,1,"")</f>
        <v>1</v>
      </c>
      <c r="BD269" s="48">
        <v>0</v>
      </c>
      <c r="BE269" s="49">
        <v>0</v>
      </c>
      <c r="BF269" s="48">
        <v>2</v>
      </c>
      <c r="BG269" s="49">
        <v>16.666666666666668</v>
      </c>
      <c r="BH269" s="48">
        <v>0</v>
      </c>
      <c r="BI269" s="49">
        <v>0</v>
      </c>
      <c r="BJ269" s="48">
        <v>10</v>
      </c>
      <c r="BK269" s="49">
        <v>83.333333333333329</v>
      </c>
      <c r="BL269" s="48">
        <v>12</v>
      </c>
    </row>
    <row r="270" spans="1:64" x14ac:dyDescent="0.25">
      <c r="A270" s="64" t="s">
        <v>361</v>
      </c>
      <c r="B270" s="64" t="s">
        <v>619</v>
      </c>
      <c r="C270" s="65" t="s">
        <v>15839</v>
      </c>
      <c r="D270" s="66">
        <v>3</v>
      </c>
      <c r="E270" s="67" t="s">
        <v>132</v>
      </c>
      <c r="F270" s="68">
        <v>35</v>
      </c>
      <c r="G270" s="65"/>
      <c r="H270" s="69"/>
      <c r="I270" s="70"/>
      <c r="J270" s="70"/>
      <c r="K270" s="34" t="s">
        <v>65</v>
      </c>
      <c r="L270" s="77">
        <v>270</v>
      </c>
      <c r="M270" s="77"/>
      <c r="N270" s="72"/>
      <c r="O270" s="79" t="s">
        <v>999</v>
      </c>
      <c r="P270" s="81">
        <v>43167.692430555559</v>
      </c>
      <c r="Q270" s="79" t="s">
        <v>1120</v>
      </c>
      <c r="R270" s="79"/>
      <c r="S270" s="79"/>
      <c r="T270" s="79" t="s">
        <v>2725</v>
      </c>
      <c r="U270" s="79"/>
      <c r="V270" s="83" t="s">
        <v>3581</v>
      </c>
      <c r="W270" s="81">
        <v>43167.692430555559</v>
      </c>
      <c r="X270" s="83" t="s">
        <v>4045</v>
      </c>
      <c r="Y270" s="79"/>
      <c r="Z270" s="79"/>
      <c r="AA270" s="85" t="s">
        <v>5253</v>
      </c>
      <c r="AB270" s="79"/>
      <c r="AC270" s="79" t="b">
        <v>0</v>
      </c>
      <c r="AD270" s="79">
        <v>0</v>
      </c>
      <c r="AE270" s="85" t="s">
        <v>6296</v>
      </c>
      <c r="AF270" s="79" t="b">
        <v>0</v>
      </c>
      <c r="AG270" s="79" t="s">
        <v>6308</v>
      </c>
      <c r="AH270" s="79"/>
      <c r="AI270" s="85" t="s">
        <v>6296</v>
      </c>
      <c r="AJ270" s="79" t="b">
        <v>0</v>
      </c>
      <c r="AK270" s="79">
        <v>3</v>
      </c>
      <c r="AL270" s="85" t="s">
        <v>5257</v>
      </c>
      <c r="AM270" s="79" t="s">
        <v>6328</v>
      </c>
      <c r="AN270" s="79" t="b">
        <v>0</v>
      </c>
      <c r="AO270" s="85" t="s">
        <v>5257</v>
      </c>
      <c r="AP270" s="79" t="s">
        <v>176</v>
      </c>
      <c r="AQ270" s="79">
        <v>0</v>
      </c>
      <c r="AR270" s="79">
        <v>0</v>
      </c>
      <c r="AS270" s="79"/>
      <c r="AT270" s="79"/>
      <c r="AU270" s="79"/>
      <c r="AV270" s="79"/>
      <c r="AW270" s="79"/>
      <c r="AX270" s="79"/>
      <c r="AY270" s="79"/>
      <c r="AZ270" s="79"/>
      <c r="BA270">
        <v>1</v>
      </c>
      <c r="BB270" s="78" t="str">
        <f>REPLACE(INDEX(GroupVertices[Group], MATCH(Edges[[#This Row],[Vertex 1]],GroupVertices[Vertex],0)),1,1,"")</f>
        <v>11</v>
      </c>
      <c r="BC270" s="78" t="str">
        <f>REPLACE(INDEX(GroupVertices[Group], MATCH(Edges[[#This Row],[Vertex 2]],GroupVertices[Vertex],0)),1,1,"")</f>
        <v>11</v>
      </c>
      <c r="BD270" s="48"/>
      <c r="BE270" s="49"/>
      <c r="BF270" s="48"/>
      <c r="BG270" s="49"/>
      <c r="BH270" s="48"/>
      <c r="BI270" s="49"/>
      <c r="BJ270" s="48"/>
      <c r="BK270" s="49"/>
      <c r="BL270" s="48"/>
    </row>
    <row r="271" spans="1:64" x14ac:dyDescent="0.25">
      <c r="A271" s="64" t="s">
        <v>361</v>
      </c>
      <c r="B271" s="64" t="s">
        <v>364</v>
      </c>
      <c r="C271" s="65" t="s">
        <v>15839</v>
      </c>
      <c r="D271" s="66">
        <v>3</v>
      </c>
      <c r="E271" s="67" t="s">
        <v>132</v>
      </c>
      <c r="F271" s="68">
        <v>35</v>
      </c>
      <c r="G271" s="65"/>
      <c r="H271" s="69"/>
      <c r="I271" s="70"/>
      <c r="J271" s="70"/>
      <c r="K271" s="34" t="s">
        <v>65</v>
      </c>
      <c r="L271" s="77">
        <v>271</v>
      </c>
      <c r="M271" s="77"/>
      <c r="N271" s="72"/>
      <c r="O271" s="79" t="s">
        <v>999</v>
      </c>
      <c r="P271" s="81">
        <v>43167.692430555559</v>
      </c>
      <c r="Q271" s="79" t="s">
        <v>1120</v>
      </c>
      <c r="R271" s="79"/>
      <c r="S271" s="79"/>
      <c r="T271" s="79" t="s">
        <v>2725</v>
      </c>
      <c r="U271" s="79"/>
      <c r="V271" s="83" t="s">
        <v>3581</v>
      </c>
      <c r="W271" s="81">
        <v>43167.692430555559</v>
      </c>
      <c r="X271" s="83" t="s">
        <v>4045</v>
      </c>
      <c r="Y271" s="79"/>
      <c r="Z271" s="79"/>
      <c r="AA271" s="85" t="s">
        <v>5253</v>
      </c>
      <c r="AB271" s="79"/>
      <c r="AC271" s="79" t="b">
        <v>0</v>
      </c>
      <c r="AD271" s="79">
        <v>0</v>
      </c>
      <c r="AE271" s="85" t="s">
        <v>6296</v>
      </c>
      <c r="AF271" s="79" t="b">
        <v>0</v>
      </c>
      <c r="AG271" s="79" t="s">
        <v>6308</v>
      </c>
      <c r="AH271" s="79"/>
      <c r="AI271" s="85" t="s">
        <v>6296</v>
      </c>
      <c r="AJ271" s="79" t="b">
        <v>0</v>
      </c>
      <c r="AK271" s="79">
        <v>3</v>
      </c>
      <c r="AL271" s="85" t="s">
        <v>5257</v>
      </c>
      <c r="AM271" s="79" t="s">
        <v>6328</v>
      </c>
      <c r="AN271" s="79" t="b">
        <v>0</v>
      </c>
      <c r="AO271" s="85" t="s">
        <v>5257</v>
      </c>
      <c r="AP271" s="79" t="s">
        <v>176</v>
      </c>
      <c r="AQ271" s="79">
        <v>0</v>
      </c>
      <c r="AR271" s="79">
        <v>0</v>
      </c>
      <c r="AS271" s="79"/>
      <c r="AT271" s="79"/>
      <c r="AU271" s="79"/>
      <c r="AV271" s="79"/>
      <c r="AW271" s="79"/>
      <c r="AX271" s="79"/>
      <c r="AY271" s="79"/>
      <c r="AZ271" s="79"/>
      <c r="BA271">
        <v>1</v>
      </c>
      <c r="BB271" s="78" t="str">
        <f>REPLACE(INDEX(GroupVertices[Group], MATCH(Edges[[#This Row],[Vertex 1]],GroupVertices[Vertex],0)),1,1,"")</f>
        <v>11</v>
      </c>
      <c r="BC271" s="78" t="str">
        <f>REPLACE(INDEX(GroupVertices[Group], MATCH(Edges[[#This Row],[Vertex 2]],GroupVertices[Vertex],0)),1,1,"")</f>
        <v>11</v>
      </c>
      <c r="BD271" s="48">
        <v>0</v>
      </c>
      <c r="BE271" s="49">
        <v>0</v>
      </c>
      <c r="BF271" s="48">
        <v>0</v>
      </c>
      <c r="BG271" s="49">
        <v>0</v>
      </c>
      <c r="BH271" s="48">
        <v>0</v>
      </c>
      <c r="BI271" s="49">
        <v>0</v>
      </c>
      <c r="BJ271" s="48">
        <v>15</v>
      </c>
      <c r="BK271" s="49">
        <v>100</v>
      </c>
      <c r="BL271" s="48">
        <v>15</v>
      </c>
    </row>
    <row r="272" spans="1:64" x14ac:dyDescent="0.25">
      <c r="A272" s="64" t="s">
        <v>362</v>
      </c>
      <c r="B272" s="64" t="s">
        <v>740</v>
      </c>
      <c r="C272" s="65" t="s">
        <v>15840</v>
      </c>
      <c r="D272" s="66">
        <v>3.5</v>
      </c>
      <c r="E272" s="67" t="s">
        <v>136</v>
      </c>
      <c r="F272" s="68">
        <v>33.357142857142854</v>
      </c>
      <c r="G272" s="65"/>
      <c r="H272" s="69"/>
      <c r="I272" s="70"/>
      <c r="J272" s="70"/>
      <c r="K272" s="34" t="s">
        <v>65</v>
      </c>
      <c r="L272" s="77">
        <v>272</v>
      </c>
      <c r="M272" s="77"/>
      <c r="N272" s="72"/>
      <c r="O272" s="79" t="s">
        <v>999</v>
      </c>
      <c r="P272" s="81">
        <v>43168.637199074074</v>
      </c>
      <c r="Q272" s="79" t="s">
        <v>1131</v>
      </c>
      <c r="R272" s="83" t="s">
        <v>2070</v>
      </c>
      <c r="S272" s="79" t="s">
        <v>2508</v>
      </c>
      <c r="T272" s="79" t="s">
        <v>2730</v>
      </c>
      <c r="U272" s="79"/>
      <c r="V272" s="83" t="s">
        <v>3582</v>
      </c>
      <c r="W272" s="81">
        <v>43168.637199074074</v>
      </c>
      <c r="X272" s="83" t="s">
        <v>4046</v>
      </c>
      <c r="Y272" s="79"/>
      <c r="Z272" s="79"/>
      <c r="AA272" s="85" t="s">
        <v>5254</v>
      </c>
      <c r="AB272" s="79"/>
      <c r="AC272" s="79" t="b">
        <v>0</v>
      </c>
      <c r="AD272" s="79">
        <v>0</v>
      </c>
      <c r="AE272" s="85" t="s">
        <v>6296</v>
      </c>
      <c r="AF272" s="79" t="b">
        <v>0</v>
      </c>
      <c r="AG272" s="79" t="s">
        <v>6304</v>
      </c>
      <c r="AH272" s="79"/>
      <c r="AI272" s="85" t="s">
        <v>6296</v>
      </c>
      <c r="AJ272" s="79" t="b">
        <v>0</v>
      </c>
      <c r="AK272" s="79">
        <v>5</v>
      </c>
      <c r="AL272" s="85" t="s">
        <v>6271</v>
      </c>
      <c r="AM272" s="79" t="s">
        <v>6340</v>
      </c>
      <c r="AN272" s="79" t="b">
        <v>0</v>
      </c>
      <c r="AO272" s="85" t="s">
        <v>6271</v>
      </c>
      <c r="AP272" s="79" t="s">
        <v>176</v>
      </c>
      <c r="AQ272" s="79">
        <v>0</v>
      </c>
      <c r="AR272" s="79">
        <v>0</v>
      </c>
      <c r="AS272" s="79"/>
      <c r="AT272" s="79"/>
      <c r="AU272" s="79"/>
      <c r="AV272" s="79"/>
      <c r="AW272" s="79"/>
      <c r="AX272" s="79"/>
      <c r="AY272" s="79"/>
      <c r="AZ272" s="79"/>
      <c r="BA272">
        <v>2</v>
      </c>
      <c r="BB272" s="78" t="str">
        <f>REPLACE(INDEX(GroupVertices[Group], MATCH(Edges[[#This Row],[Vertex 1]],GroupVertices[Vertex],0)),1,1,"")</f>
        <v>6</v>
      </c>
      <c r="BC272" s="78" t="str">
        <f>REPLACE(INDEX(GroupVertices[Group], MATCH(Edges[[#This Row],[Vertex 2]],GroupVertices[Vertex],0)),1,1,"")</f>
        <v>6</v>
      </c>
      <c r="BD272" s="48">
        <v>0</v>
      </c>
      <c r="BE272" s="49">
        <v>0</v>
      </c>
      <c r="BF272" s="48">
        <v>1</v>
      </c>
      <c r="BG272" s="49">
        <v>8.3333333333333339</v>
      </c>
      <c r="BH272" s="48">
        <v>0</v>
      </c>
      <c r="BI272" s="49">
        <v>0</v>
      </c>
      <c r="BJ272" s="48">
        <v>11</v>
      </c>
      <c r="BK272" s="49">
        <v>91.666666666666671</v>
      </c>
      <c r="BL272" s="48">
        <v>12</v>
      </c>
    </row>
    <row r="273" spans="1:64" x14ac:dyDescent="0.25">
      <c r="A273" s="64" t="s">
        <v>362</v>
      </c>
      <c r="B273" s="64" t="s">
        <v>740</v>
      </c>
      <c r="C273" s="65" t="s">
        <v>15840</v>
      </c>
      <c r="D273" s="66">
        <v>3.5</v>
      </c>
      <c r="E273" s="67" t="s">
        <v>136</v>
      </c>
      <c r="F273" s="68">
        <v>33.357142857142854</v>
      </c>
      <c r="G273" s="65"/>
      <c r="H273" s="69"/>
      <c r="I273" s="70"/>
      <c r="J273" s="70"/>
      <c r="K273" s="34" t="s">
        <v>65</v>
      </c>
      <c r="L273" s="77">
        <v>273</v>
      </c>
      <c r="M273" s="77"/>
      <c r="N273" s="72"/>
      <c r="O273" s="79" t="s">
        <v>999</v>
      </c>
      <c r="P273" s="81">
        <v>43168.637662037036</v>
      </c>
      <c r="Q273" s="79" t="s">
        <v>1132</v>
      </c>
      <c r="R273" s="83" t="s">
        <v>2071</v>
      </c>
      <c r="S273" s="79" t="s">
        <v>2508</v>
      </c>
      <c r="T273" s="79" t="s">
        <v>2731</v>
      </c>
      <c r="U273" s="83" t="s">
        <v>3199</v>
      </c>
      <c r="V273" s="83" t="s">
        <v>3199</v>
      </c>
      <c r="W273" s="81">
        <v>43168.637662037036</v>
      </c>
      <c r="X273" s="83" t="s">
        <v>4047</v>
      </c>
      <c r="Y273" s="79"/>
      <c r="Z273" s="79"/>
      <c r="AA273" s="85" t="s">
        <v>5255</v>
      </c>
      <c r="AB273" s="79"/>
      <c r="AC273" s="79" t="b">
        <v>0</v>
      </c>
      <c r="AD273" s="79">
        <v>0</v>
      </c>
      <c r="AE273" s="85" t="s">
        <v>6296</v>
      </c>
      <c r="AF273" s="79" t="b">
        <v>0</v>
      </c>
      <c r="AG273" s="79" t="s">
        <v>6304</v>
      </c>
      <c r="AH273" s="79"/>
      <c r="AI273" s="85" t="s">
        <v>6296</v>
      </c>
      <c r="AJ273" s="79" t="b">
        <v>0</v>
      </c>
      <c r="AK273" s="79">
        <v>15</v>
      </c>
      <c r="AL273" s="85" t="s">
        <v>6272</v>
      </c>
      <c r="AM273" s="79" t="s">
        <v>6340</v>
      </c>
      <c r="AN273" s="79" t="b">
        <v>0</v>
      </c>
      <c r="AO273" s="85" t="s">
        <v>6272</v>
      </c>
      <c r="AP273" s="79" t="s">
        <v>176</v>
      </c>
      <c r="AQ273" s="79">
        <v>0</v>
      </c>
      <c r="AR273" s="79">
        <v>0</v>
      </c>
      <c r="AS273" s="79"/>
      <c r="AT273" s="79"/>
      <c r="AU273" s="79"/>
      <c r="AV273" s="79"/>
      <c r="AW273" s="79"/>
      <c r="AX273" s="79"/>
      <c r="AY273" s="79"/>
      <c r="AZ273" s="79"/>
      <c r="BA273">
        <v>2</v>
      </c>
      <c r="BB273" s="78" t="str">
        <f>REPLACE(INDEX(GroupVertices[Group], MATCH(Edges[[#This Row],[Vertex 1]],GroupVertices[Vertex],0)),1,1,"")</f>
        <v>6</v>
      </c>
      <c r="BC273" s="78" t="str">
        <f>REPLACE(INDEX(GroupVertices[Group], MATCH(Edges[[#This Row],[Vertex 2]],GroupVertices[Vertex],0)),1,1,"")</f>
        <v>6</v>
      </c>
      <c r="BD273" s="48">
        <v>1</v>
      </c>
      <c r="BE273" s="49">
        <v>8.3333333333333339</v>
      </c>
      <c r="BF273" s="48">
        <v>0</v>
      </c>
      <c r="BG273" s="49">
        <v>0</v>
      </c>
      <c r="BH273" s="48">
        <v>0</v>
      </c>
      <c r="BI273" s="49">
        <v>0</v>
      </c>
      <c r="BJ273" s="48">
        <v>11</v>
      </c>
      <c r="BK273" s="49">
        <v>91.666666666666671</v>
      </c>
      <c r="BL273" s="48">
        <v>12</v>
      </c>
    </row>
    <row r="274" spans="1:64" x14ac:dyDescent="0.25">
      <c r="A274" s="64" t="s">
        <v>363</v>
      </c>
      <c r="B274" s="64" t="s">
        <v>850</v>
      </c>
      <c r="C274" s="65" t="s">
        <v>15839</v>
      </c>
      <c r="D274" s="66">
        <v>3</v>
      </c>
      <c r="E274" s="67" t="s">
        <v>132</v>
      </c>
      <c r="F274" s="68">
        <v>35</v>
      </c>
      <c r="G274" s="65"/>
      <c r="H274" s="69"/>
      <c r="I274" s="70"/>
      <c r="J274" s="70"/>
      <c r="K274" s="34" t="s">
        <v>65</v>
      </c>
      <c r="L274" s="77">
        <v>274</v>
      </c>
      <c r="M274" s="77"/>
      <c r="N274" s="72"/>
      <c r="O274" s="79" t="s">
        <v>999</v>
      </c>
      <c r="P274" s="81">
        <v>43169.718854166669</v>
      </c>
      <c r="Q274" s="79" t="s">
        <v>1133</v>
      </c>
      <c r="R274" s="83" t="s">
        <v>2072</v>
      </c>
      <c r="S274" s="79" t="s">
        <v>2544</v>
      </c>
      <c r="T274" s="79" t="s">
        <v>2732</v>
      </c>
      <c r="U274" s="83" t="s">
        <v>3200</v>
      </c>
      <c r="V274" s="83" t="s">
        <v>3200</v>
      </c>
      <c r="W274" s="81">
        <v>43169.718854166669</v>
      </c>
      <c r="X274" s="83" t="s">
        <v>4048</v>
      </c>
      <c r="Y274" s="79"/>
      <c r="Z274" s="79"/>
      <c r="AA274" s="85" t="s">
        <v>5256</v>
      </c>
      <c r="AB274" s="79"/>
      <c r="AC274" s="79" t="b">
        <v>0</v>
      </c>
      <c r="AD274" s="79">
        <v>11</v>
      </c>
      <c r="AE274" s="85" t="s">
        <v>6296</v>
      </c>
      <c r="AF274" s="79" t="b">
        <v>0</v>
      </c>
      <c r="AG274" s="79" t="s">
        <v>6304</v>
      </c>
      <c r="AH274" s="79"/>
      <c r="AI274" s="85" t="s">
        <v>6296</v>
      </c>
      <c r="AJ274" s="79" t="b">
        <v>0</v>
      </c>
      <c r="AK274" s="79">
        <v>11</v>
      </c>
      <c r="AL274" s="85" t="s">
        <v>6296</v>
      </c>
      <c r="AM274" s="79" t="s">
        <v>6330</v>
      </c>
      <c r="AN274" s="79" t="b">
        <v>0</v>
      </c>
      <c r="AO274" s="85" t="s">
        <v>5256</v>
      </c>
      <c r="AP274" s="79" t="s">
        <v>6415</v>
      </c>
      <c r="AQ274" s="79">
        <v>0</v>
      </c>
      <c r="AR274" s="79">
        <v>0</v>
      </c>
      <c r="AS274" s="79"/>
      <c r="AT274" s="79"/>
      <c r="AU274" s="79"/>
      <c r="AV274" s="79"/>
      <c r="AW274" s="79"/>
      <c r="AX274" s="79"/>
      <c r="AY274" s="79"/>
      <c r="AZ274" s="79"/>
      <c r="BA274">
        <v>1</v>
      </c>
      <c r="BB274" s="78" t="str">
        <f>REPLACE(INDEX(GroupVertices[Group], MATCH(Edges[[#This Row],[Vertex 1]],GroupVertices[Vertex],0)),1,1,"")</f>
        <v>6</v>
      </c>
      <c r="BC274" s="78" t="str">
        <f>REPLACE(INDEX(GroupVertices[Group], MATCH(Edges[[#This Row],[Vertex 2]],GroupVertices[Vertex],0)),1,1,"")</f>
        <v>6</v>
      </c>
      <c r="BD274" s="48">
        <v>1</v>
      </c>
      <c r="BE274" s="49">
        <v>5.882352941176471</v>
      </c>
      <c r="BF274" s="48">
        <v>0</v>
      </c>
      <c r="BG274" s="49">
        <v>0</v>
      </c>
      <c r="BH274" s="48">
        <v>0</v>
      </c>
      <c r="BI274" s="49">
        <v>0</v>
      </c>
      <c r="BJ274" s="48">
        <v>16</v>
      </c>
      <c r="BK274" s="49">
        <v>94.117647058823536</v>
      </c>
      <c r="BL274" s="48">
        <v>17</v>
      </c>
    </row>
    <row r="275" spans="1:64" x14ac:dyDescent="0.25">
      <c r="A275" s="64" t="s">
        <v>364</v>
      </c>
      <c r="B275" s="64" t="s">
        <v>619</v>
      </c>
      <c r="C275" s="65" t="s">
        <v>15839</v>
      </c>
      <c r="D275" s="66">
        <v>3</v>
      </c>
      <c r="E275" s="67" t="s">
        <v>132</v>
      </c>
      <c r="F275" s="68">
        <v>35</v>
      </c>
      <c r="G275" s="65"/>
      <c r="H275" s="69"/>
      <c r="I275" s="70"/>
      <c r="J275" s="70"/>
      <c r="K275" s="34" t="s">
        <v>65</v>
      </c>
      <c r="L275" s="77">
        <v>275</v>
      </c>
      <c r="M275" s="77"/>
      <c r="N275" s="72"/>
      <c r="O275" s="79" t="s">
        <v>999</v>
      </c>
      <c r="P275" s="81">
        <v>43167.671782407408</v>
      </c>
      <c r="Q275" s="79" t="s">
        <v>1134</v>
      </c>
      <c r="R275" s="83" t="s">
        <v>2073</v>
      </c>
      <c r="S275" s="79" t="s">
        <v>2545</v>
      </c>
      <c r="T275" s="79" t="s">
        <v>2733</v>
      </c>
      <c r="U275" s="83" t="s">
        <v>3201</v>
      </c>
      <c r="V275" s="83" t="s">
        <v>3201</v>
      </c>
      <c r="W275" s="81">
        <v>43167.671782407408</v>
      </c>
      <c r="X275" s="83" t="s">
        <v>4049</v>
      </c>
      <c r="Y275" s="79"/>
      <c r="Z275" s="79"/>
      <c r="AA275" s="85" t="s">
        <v>5257</v>
      </c>
      <c r="AB275" s="79"/>
      <c r="AC275" s="79" t="b">
        <v>0</v>
      </c>
      <c r="AD275" s="79">
        <v>1</v>
      </c>
      <c r="AE275" s="85" t="s">
        <v>6296</v>
      </c>
      <c r="AF275" s="79" t="b">
        <v>0</v>
      </c>
      <c r="AG275" s="79" t="s">
        <v>6308</v>
      </c>
      <c r="AH275" s="79"/>
      <c r="AI275" s="85" t="s">
        <v>6296</v>
      </c>
      <c r="AJ275" s="79" t="b">
        <v>0</v>
      </c>
      <c r="AK275" s="79">
        <v>3</v>
      </c>
      <c r="AL275" s="85" t="s">
        <v>6296</v>
      </c>
      <c r="AM275" s="79" t="s">
        <v>6328</v>
      </c>
      <c r="AN275" s="79" t="b">
        <v>0</v>
      </c>
      <c r="AO275" s="85" t="s">
        <v>5257</v>
      </c>
      <c r="AP275" s="79" t="s">
        <v>176</v>
      </c>
      <c r="AQ275" s="79">
        <v>0</v>
      </c>
      <c r="AR275" s="79">
        <v>0</v>
      </c>
      <c r="AS275" s="79"/>
      <c r="AT275" s="79"/>
      <c r="AU275" s="79"/>
      <c r="AV275" s="79"/>
      <c r="AW275" s="79"/>
      <c r="AX275" s="79"/>
      <c r="AY275" s="79"/>
      <c r="AZ275" s="79"/>
      <c r="BA275">
        <v>1</v>
      </c>
      <c r="BB275" s="78" t="str">
        <f>REPLACE(INDEX(GroupVertices[Group], MATCH(Edges[[#This Row],[Vertex 1]],GroupVertices[Vertex],0)),1,1,"")</f>
        <v>11</v>
      </c>
      <c r="BC275" s="78" t="str">
        <f>REPLACE(INDEX(GroupVertices[Group], MATCH(Edges[[#This Row],[Vertex 2]],GroupVertices[Vertex],0)),1,1,"")</f>
        <v>11</v>
      </c>
      <c r="BD275" s="48">
        <v>0</v>
      </c>
      <c r="BE275" s="49">
        <v>0</v>
      </c>
      <c r="BF275" s="48">
        <v>0</v>
      </c>
      <c r="BG275" s="49">
        <v>0</v>
      </c>
      <c r="BH275" s="48">
        <v>0</v>
      </c>
      <c r="BI275" s="49">
        <v>0</v>
      </c>
      <c r="BJ275" s="48">
        <v>25</v>
      </c>
      <c r="BK275" s="49">
        <v>100</v>
      </c>
      <c r="BL275" s="48">
        <v>25</v>
      </c>
    </row>
    <row r="276" spans="1:64" x14ac:dyDescent="0.25">
      <c r="A276" s="64" t="s">
        <v>365</v>
      </c>
      <c r="B276" s="64" t="s">
        <v>364</v>
      </c>
      <c r="C276" s="65" t="s">
        <v>15839</v>
      </c>
      <c r="D276" s="66">
        <v>3</v>
      </c>
      <c r="E276" s="67" t="s">
        <v>132</v>
      </c>
      <c r="F276" s="68">
        <v>35</v>
      </c>
      <c r="G276" s="65"/>
      <c r="H276" s="69"/>
      <c r="I276" s="70"/>
      <c r="J276" s="70"/>
      <c r="K276" s="34" t="s">
        <v>65</v>
      </c>
      <c r="L276" s="77">
        <v>276</v>
      </c>
      <c r="M276" s="77"/>
      <c r="N276" s="72"/>
      <c r="O276" s="79" t="s">
        <v>999</v>
      </c>
      <c r="P276" s="81">
        <v>43167.675439814811</v>
      </c>
      <c r="Q276" s="79" t="s">
        <v>1120</v>
      </c>
      <c r="R276" s="79"/>
      <c r="S276" s="79"/>
      <c r="T276" s="79" t="s">
        <v>2725</v>
      </c>
      <c r="U276" s="79"/>
      <c r="V276" s="83" t="s">
        <v>3583</v>
      </c>
      <c r="W276" s="81">
        <v>43167.675439814811</v>
      </c>
      <c r="X276" s="83" t="s">
        <v>4050</v>
      </c>
      <c r="Y276" s="79"/>
      <c r="Z276" s="79"/>
      <c r="AA276" s="85" t="s">
        <v>5258</v>
      </c>
      <c r="AB276" s="79"/>
      <c r="AC276" s="79" t="b">
        <v>0</v>
      </c>
      <c r="AD276" s="79">
        <v>0</v>
      </c>
      <c r="AE276" s="85" t="s">
        <v>6296</v>
      </c>
      <c r="AF276" s="79" t="b">
        <v>0</v>
      </c>
      <c r="AG276" s="79" t="s">
        <v>6308</v>
      </c>
      <c r="AH276" s="79"/>
      <c r="AI276" s="85" t="s">
        <v>6296</v>
      </c>
      <c r="AJ276" s="79" t="b">
        <v>0</v>
      </c>
      <c r="AK276" s="79">
        <v>3</v>
      </c>
      <c r="AL276" s="85" t="s">
        <v>5257</v>
      </c>
      <c r="AM276" s="79" t="s">
        <v>6361</v>
      </c>
      <c r="AN276" s="79" t="b">
        <v>0</v>
      </c>
      <c r="AO276" s="85" t="s">
        <v>5257</v>
      </c>
      <c r="AP276" s="79" t="s">
        <v>176</v>
      </c>
      <c r="AQ276" s="79">
        <v>0</v>
      </c>
      <c r="AR276" s="79">
        <v>0</v>
      </c>
      <c r="AS276" s="79"/>
      <c r="AT276" s="79"/>
      <c r="AU276" s="79"/>
      <c r="AV276" s="79"/>
      <c r="AW276" s="79"/>
      <c r="AX276" s="79"/>
      <c r="AY276" s="79"/>
      <c r="AZ276" s="79"/>
      <c r="BA276">
        <v>1</v>
      </c>
      <c r="BB276" s="78" t="str">
        <f>REPLACE(INDEX(GroupVertices[Group], MATCH(Edges[[#This Row],[Vertex 1]],GroupVertices[Vertex],0)),1,1,"")</f>
        <v>11</v>
      </c>
      <c r="BC276" s="78" t="str">
        <f>REPLACE(INDEX(GroupVertices[Group], MATCH(Edges[[#This Row],[Vertex 2]],GroupVertices[Vertex],0)),1,1,"")</f>
        <v>11</v>
      </c>
      <c r="BD276" s="48"/>
      <c r="BE276" s="49"/>
      <c r="BF276" s="48"/>
      <c r="BG276" s="49"/>
      <c r="BH276" s="48"/>
      <c r="BI276" s="49"/>
      <c r="BJ276" s="48"/>
      <c r="BK276" s="49"/>
      <c r="BL276" s="48"/>
    </row>
    <row r="277" spans="1:64" x14ac:dyDescent="0.25">
      <c r="A277" s="64" t="s">
        <v>366</v>
      </c>
      <c r="B277" s="64" t="s">
        <v>619</v>
      </c>
      <c r="C277" s="65" t="s">
        <v>15839</v>
      </c>
      <c r="D277" s="66">
        <v>3</v>
      </c>
      <c r="E277" s="67" t="s">
        <v>132</v>
      </c>
      <c r="F277" s="68">
        <v>35</v>
      </c>
      <c r="G277" s="65"/>
      <c r="H277" s="69"/>
      <c r="I277" s="70"/>
      <c r="J277" s="70"/>
      <c r="K277" s="34" t="s">
        <v>65</v>
      </c>
      <c r="L277" s="77">
        <v>277</v>
      </c>
      <c r="M277" s="77"/>
      <c r="N277" s="72"/>
      <c r="O277" s="79" t="s">
        <v>999</v>
      </c>
      <c r="P277" s="81">
        <v>43167.670219907406</v>
      </c>
      <c r="Q277" s="79" t="s">
        <v>1135</v>
      </c>
      <c r="R277" s="83" t="s">
        <v>2073</v>
      </c>
      <c r="S277" s="79" t="s">
        <v>2545</v>
      </c>
      <c r="T277" s="79" t="s">
        <v>2733</v>
      </c>
      <c r="U277" s="83" t="s">
        <v>3201</v>
      </c>
      <c r="V277" s="83" t="s">
        <v>3201</v>
      </c>
      <c r="W277" s="81">
        <v>43167.670219907406</v>
      </c>
      <c r="X277" s="83" t="s">
        <v>4051</v>
      </c>
      <c r="Y277" s="79"/>
      <c r="Z277" s="79"/>
      <c r="AA277" s="85" t="s">
        <v>5259</v>
      </c>
      <c r="AB277" s="79"/>
      <c r="AC277" s="79" t="b">
        <v>0</v>
      </c>
      <c r="AD277" s="79">
        <v>1</v>
      </c>
      <c r="AE277" s="85" t="s">
        <v>6296</v>
      </c>
      <c r="AF277" s="79" t="b">
        <v>0</v>
      </c>
      <c r="AG277" s="79" t="s">
        <v>6308</v>
      </c>
      <c r="AH277" s="79"/>
      <c r="AI277" s="85" t="s">
        <v>6296</v>
      </c>
      <c r="AJ277" s="79" t="b">
        <v>0</v>
      </c>
      <c r="AK277" s="79">
        <v>1</v>
      </c>
      <c r="AL277" s="85" t="s">
        <v>6296</v>
      </c>
      <c r="AM277" s="79" t="s">
        <v>6328</v>
      </c>
      <c r="AN277" s="79" t="b">
        <v>0</v>
      </c>
      <c r="AO277" s="85" t="s">
        <v>5259</v>
      </c>
      <c r="AP277" s="79" t="s">
        <v>176</v>
      </c>
      <c r="AQ277" s="79">
        <v>0</v>
      </c>
      <c r="AR277" s="79">
        <v>0</v>
      </c>
      <c r="AS277" s="79"/>
      <c r="AT277" s="79"/>
      <c r="AU277" s="79"/>
      <c r="AV277" s="79"/>
      <c r="AW277" s="79"/>
      <c r="AX277" s="79"/>
      <c r="AY277" s="79"/>
      <c r="AZ277" s="79"/>
      <c r="BA277">
        <v>1</v>
      </c>
      <c r="BB277" s="78" t="str">
        <f>REPLACE(INDEX(GroupVertices[Group], MATCH(Edges[[#This Row],[Vertex 1]],GroupVertices[Vertex],0)),1,1,"")</f>
        <v>11</v>
      </c>
      <c r="BC277" s="78" t="str">
        <f>REPLACE(INDEX(GroupVertices[Group], MATCH(Edges[[#This Row],[Vertex 2]],GroupVertices[Vertex],0)),1,1,"")</f>
        <v>11</v>
      </c>
      <c r="BD277" s="48">
        <v>0</v>
      </c>
      <c r="BE277" s="49">
        <v>0</v>
      </c>
      <c r="BF277" s="48">
        <v>0</v>
      </c>
      <c r="BG277" s="49">
        <v>0</v>
      </c>
      <c r="BH277" s="48">
        <v>0</v>
      </c>
      <c r="BI277" s="49">
        <v>0</v>
      </c>
      <c r="BJ277" s="48">
        <v>25</v>
      </c>
      <c r="BK277" s="49">
        <v>100</v>
      </c>
      <c r="BL277" s="48">
        <v>25</v>
      </c>
    </row>
    <row r="278" spans="1:64" x14ac:dyDescent="0.25">
      <c r="A278" s="64" t="s">
        <v>365</v>
      </c>
      <c r="B278" s="64" t="s">
        <v>366</v>
      </c>
      <c r="C278" s="65" t="s">
        <v>15839</v>
      </c>
      <c r="D278" s="66">
        <v>3</v>
      </c>
      <c r="E278" s="67" t="s">
        <v>132</v>
      </c>
      <c r="F278" s="68">
        <v>35</v>
      </c>
      <c r="G278" s="65"/>
      <c r="H278" s="69"/>
      <c r="I278" s="70"/>
      <c r="J278" s="70"/>
      <c r="K278" s="34" t="s">
        <v>65</v>
      </c>
      <c r="L278" s="77">
        <v>278</v>
      </c>
      <c r="M278" s="77"/>
      <c r="N278" s="72"/>
      <c r="O278" s="79" t="s">
        <v>999</v>
      </c>
      <c r="P278" s="81">
        <v>43167.675706018519</v>
      </c>
      <c r="Q278" s="79" t="s">
        <v>1136</v>
      </c>
      <c r="R278" s="79"/>
      <c r="S278" s="79"/>
      <c r="T278" s="79" t="s">
        <v>2725</v>
      </c>
      <c r="U278" s="79"/>
      <c r="V278" s="83" t="s">
        <v>3583</v>
      </c>
      <c r="W278" s="81">
        <v>43167.675706018519</v>
      </c>
      <c r="X278" s="83" t="s">
        <v>4052</v>
      </c>
      <c r="Y278" s="79"/>
      <c r="Z278" s="79"/>
      <c r="AA278" s="85" t="s">
        <v>5260</v>
      </c>
      <c r="AB278" s="79"/>
      <c r="AC278" s="79" t="b">
        <v>0</v>
      </c>
      <c r="AD278" s="79">
        <v>0</v>
      </c>
      <c r="AE278" s="85" t="s">
        <v>6296</v>
      </c>
      <c r="AF278" s="79" t="b">
        <v>0</v>
      </c>
      <c r="AG278" s="79" t="s">
        <v>6308</v>
      </c>
      <c r="AH278" s="79"/>
      <c r="AI278" s="85" t="s">
        <v>6296</v>
      </c>
      <c r="AJ278" s="79" t="b">
        <v>0</v>
      </c>
      <c r="AK278" s="79">
        <v>1</v>
      </c>
      <c r="AL278" s="85" t="s">
        <v>5259</v>
      </c>
      <c r="AM278" s="79" t="s">
        <v>6361</v>
      </c>
      <c r="AN278" s="79" t="b">
        <v>0</v>
      </c>
      <c r="AO278" s="85" t="s">
        <v>5259</v>
      </c>
      <c r="AP278" s="79" t="s">
        <v>176</v>
      </c>
      <c r="AQ278" s="79">
        <v>0</v>
      </c>
      <c r="AR278" s="79">
        <v>0</v>
      </c>
      <c r="AS278" s="79"/>
      <c r="AT278" s="79"/>
      <c r="AU278" s="79"/>
      <c r="AV278" s="79"/>
      <c r="AW278" s="79"/>
      <c r="AX278" s="79"/>
      <c r="AY278" s="79"/>
      <c r="AZ278" s="79"/>
      <c r="BA278">
        <v>1</v>
      </c>
      <c r="BB278" s="78" t="str">
        <f>REPLACE(INDEX(GroupVertices[Group], MATCH(Edges[[#This Row],[Vertex 1]],GroupVertices[Vertex],0)),1,1,"")</f>
        <v>11</v>
      </c>
      <c r="BC278" s="78" t="str">
        <f>REPLACE(INDEX(GroupVertices[Group], MATCH(Edges[[#This Row],[Vertex 2]],GroupVertices[Vertex],0)),1,1,"")</f>
        <v>11</v>
      </c>
      <c r="BD278" s="48">
        <v>0</v>
      </c>
      <c r="BE278" s="49">
        <v>0</v>
      </c>
      <c r="BF278" s="48">
        <v>0</v>
      </c>
      <c r="BG278" s="49">
        <v>0</v>
      </c>
      <c r="BH278" s="48">
        <v>0</v>
      </c>
      <c r="BI278" s="49">
        <v>0</v>
      </c>
      <c r="BJ278" s="48">
        <v>15</v>
      </c>
      <c r="BK278" s="49">
        <v>100</v>
      </c>
      <c r="BL278" s="48">
        <v>15</v>
      </c>
    </row>
    <row r="279" spans="1:64" x14ac:dyDescent="0.25">
      <c r="A279" s="64" t="s">
        <v>365</v>
      </c>
      <c r="B279" s="64" t="s">
        <v>619</v>
      </c>
      <c r="C279" s="65" t="s">
        <v>15841</v>
      </c>
      <c r="D279" s="66">
        <v>5</v>
      </c>
      <c r="E279" s="67" t="s">
        <v>136</v>
      </c>
      <c r="F279" s="68">
        <v>28.428571428571431</v>
      </c>
      <c r="G279" s="65"/>
      <c r="H279" s="69"/>
      <c r="I279" s="70"/>
      <c r="J279" s="70"/>
      <c r="K279" s="34" t="s">
        <v>65</v>
      </c>
      <c r="L279" s="77">
        <v>279</v>
      </c>
      <c r="M279" s="77"/>
      <c r="N279" s="72"/>
      <c r="O279" s="79" t="s">
        <v>999</v>
      </c>
      <c r="P279" s="81">
        <v>43167.67528935185</v>
      </c>
      <c r="Q279" s="79" t="s">
        <v>1137</v>
      </c>
      <c r="R279" s="79"/>
      <c r="S279" s="79"/>
      <c r="T279" s="79" t="s">
        <v>2725</v>
      </c>
      <c r="U279" s="79"/>
      <c r="V279" s="83" t="s">
        <v>3583</v>
      </c>
      <c r="W279" s="81">
        <v>43167.67528935185</v>
      </c>
      <c r="X279" s="83" t="s">
        <v>4053</v>
      </c>
      <c r="Y279" s="79"/>
      <c r="Z279" s="79"/>
      <c r="AA279" s="85" t="s">
        <v>5261</v>
      </c>
      <c r="AB279" s="79"/>
      <c r="AC279" s="79" t="b">
        <v>0</v>
      </c>
      <c r="AD279" s="79">
        <v>0</v>
      </c>
      <c r="AE279" s="85" t="s">
        <v>6296</v>
      </c>
      <c r="AF279" s="79" t="b">
        <v>0</v>
      </c>
      <c r="AG279" s="79" t="s">
        <v>6308</v>
      </c>
      <c r="AH279" s="79"/>
      <c r="AI279" s="85" t="s">
        <v>6296</v>
      </c>
      <c r="AJ279" s="79" t="b">
        <v>0</v>
      </c>
      <c r="AK279" s="79">
        <v>1</v>
      </c>
      <c r="AL279" s="85" t="s">
        <v>5546</v>
      </c>
      <c r="AM279" s="79" t="s">
        <v>6361</v>
      </c>
      <c r="AN279" s="79" t="b">
        <v>0</v>
      </c>
      <c r="AO279" s="85" t="s">
        <v>5546</v>
      </c>
      <c r="AP279" s="79" t="s">
        <v>176</v>
      </c>
      <c r="AQ279" s="79">
        <v>0</v>
      </c>
      <c r="AR279" s="79">
        <v>0</v>
      </c>
      <c r="AS279" s="79"/>
      <c r="AT279" s="79"/>
      <c r="AU279" s="79"/>
      <c r="AV279" s="79"/>
      <c r="AW279" s="79"/>
      <c r="AX279" s="79"/>
      <c r="AY279" s="79"/>
      <c r="AZ279" s="79"/>
      <c r="BA279">
        <v>5</v>
      </c>
      <c r="BB279" s="78" t="str">
        <f>REPLACE(INDEX(GroupVertices[Group], MATCH(Edges[[#This Row],[Vertex 1]],GroupVertices[Vertex],0)),1,1,"")</f>
        <v>11</v>
      </c>
      <c r="BC279" s="78" t="str">
        <f>REPLACE(INDEX(GroupVertices[Group], MATCH(Edges[[#This Row],[Vertex 2]],GroupVertices[Vertex],0)),1,1,"")</f>
        <v>11</v>
      </c>
      <c r="BD279" s="48"/>
      <c r="BE279" s="49"/>
      <c r="BF279" s="48"/>
      <c r="BG279" s="49"/>
      <c r="BH279" s="48"/>
      <c r="BI279" s="49"/>
      <c r="BJ279" s="48"/>
      <c r="BK279" s="49"/>
      <c r="BL279" s="48"/>
    </row>
    <row r="280" spans="1:64" x14ac:dyDescent="0.25">
      <c r="A280" s="64" t="s">
        <v>365</v>
      </c>
      <c r="B280" s="64" t="s">
        <v>551</v>
      </c>
      <c r="C280" s="65" t="s">
        <v>15839</v>
      </c>
      <c r="D280" s="66">
        <v>3</v>
      </c>
      <c r="E280" s="67" t="s">
        <v>132</v>
      </c>
      <c r="F280" s="68">
        <v>35</v>
      </c>
      <c r="G280" s="65"/>
      <c r="H280" s="69"/>
      <c r="I280" s="70"/>
      <c r="J280" s="70"/>
      <c r="K280" s="34" t="s">
        <v>65</v>
      </c>
      <c r="L280" s="77">
        <v>280</v>
      </c>
      <c r="M280" s="77"/>
      <c r="N280" s="72"/>
      <c r="O280" s="79" t="s">
        <v>999</v>
      </c>
      <c r="P280" s="81">
        <v>43167.67528935185</v>
      </c>
      <c r="Q280" s="79" t="s">
        <v>1137</v>
      </c>
      <c r="R280" s="79"/>
      <c r="S280" s="79"/>
      <c r="T280" s="79" t="s">
        <v>2725</v>
      </c>
      <c r="U280" s="79"/>
      <c r="V280" s="83" t="s">
        <v>3583</v>
      </c>
      <c r="W280" s="81">
        <v>43167.67528935185</v>
      </c>
      <c r="X280" s="83" t="s">
        <v>4053</v>
      </c>
      <c r="Y280" s="79"/>
      <c r="Z280" s="79"/>
      <c r="AA280" s="85" t="s">
        <v>5261</v>
      </c>
      <c r="AB280" s="79"/>
      <c r="AC280" s="79" t="b">
        <v>0</v>
      </c>
      <c r="AD280" s="79">
        <v>0</v>
      </c>
      <c r="AE280" s="85" t="s">
        <v>6296</v>
      </c>
      <c r="AF280" s="79" t="b">
        <v>0</v>
      </c>
      <c r="AG280" s="79" t="s">
        <v>6308</v>
      </c>
      <c r="AH280" s="79"/>
      <c r="AI280" s="85" t="s">
        <v>6296</v>
      </c>
      <c r="AJ280" s="79" t="b">
        <v>0</v>
      </c>
      <c r="AK280" s="79">
        <v>1</v>
      </c>
      <c r="AL280" s="85" t="s">
        <v>5546</v>
      </c>
      <c r="AM280" s="79" t="s">
        <v>6361</v>
      </c>
      <c r="AN280" s="79" t="b">
        <v>0</v>
      </c>
      <c r="AO280" s="85" t="s">
        <v>5546</v>
      </c>
      <c r="AP280" s="79" t="s">
        <v>176</v>
      </c>
      <c r="AQ280" s="79">
        <v>0</v>
      </c>
      <c r="AR280" s="79">
        <v>0</v>
      </c>
      <c r="AS280" s="79"/>
      <c r="AT280" s="79"/>
      <c r="AU280" s="79"/>
      <c r="AV280" s="79"/>
      <c r="AW280" s="79"/>
      <c r="AX280" s="79"/>
      <c r="AY280" s="79"/>
      <c r="AZ280" s="79"/>
      <c r="BA280">
        <v>1</v>
      </c>
      <c r="BB280" s="78" t="str">
        <f>REPLACE(INDEX(GroupVertices[Group], MATCH(Edges[[#This Row],[Vertex 1]],GroupVertices[Vertex],0)),1,1,"")</f>
        <v>11</v>
      </c>
      <c r="BC280" s="78" t="str">
        <f>REPLACE(INDEX(GroupVertices[Group], MATCH(Edges[[#This Row],[Vertex 2]],GroupVertices[Vertex],0)),1,1,"")</f>
        <v>11</v>
      </c>
      <c r="BD280" s="48">
        <v>0</v>
      </c>
      <c r="BE280" s="49">
        <v>0</v>
      </c>
      <c r="BF280" s="48">
        <v>0</v>
      </c>
      <c r="BG280" s="49">
        <v>0</v>
      </c>
      <c r="BH280" s="48">
        <v>0</v>
      </c>
      <c r="BI280" s="49">
        <v>0</v>
      </c>
      <c r="BJ280" s="48">
        <v>15</v>
      </c>
      <c r="BK280" s="49">
        <v>100</v>
      </c>
      <c r="BL280" s="48">
        <v>15</v>
      </c>
    </row>
    <row r="281" spans="1:64" x14ac:dyDescent="0.25">
      <c r="A281" s="64" t="s">
        <v>365</v>
      </c>
      <c r="B281" s="64" t="s">
        <v>619</v>
      </c>
      <c r="C281" s="65" t="s">
        <v>15841</v>
      </c>
      <c r="D281" s="66">
        <v>5</v>
      </c>
      <c r="E281" s="67" t="s">
        <v>136</v>
      </c>
      <c r="F281" s="68">
        <v>28.428571428571431</v>
      </c>
      <c r="G281" s="65"/>
      <c r="H281" s="69"/>
      <c r="I281" s="70"/>
      <c r="J281" s="70"/>
      <c r="K281" s="34" t="s">
        <v>65</v>
      </c>
      <c r="L281" s="77">
        <v>281</v>
      </c>
      <c r="M281" s="77"/>
      <c r="N281" s="72"/>
      <c r="O281" s="79" t="s">
        <v>999</v>
      </c>
      <c r="P281" s="81">
        <v>43167.675439814811</v>
      </c>
      <c r="Q281" s="79" t="s">
        <v>1120</v>
      </c>
      <c r="R281" s="79"/>
      <c r="S281" s="79"/>
      <c r="T281" s="79" t="s">
        <v>2725</v>
      </c>
      <c r="U281" s="79"/>
      <c r="V281" s="83" t="s">
        <v>3583</v>
      </c>
      <c r="W281" s="81">
        <v>43167.675439814811</v>
      </c>
      <c r="X281" s="83" t="s">
        <v>4050</v>
      </c>
      <c r="Y281" s="79"/>
      <c r="Z281" s="79"/>
      <c r="AA281" s="85" t="s">
        <v>5258</v>
      </c>
      <c r="AB281" s="79"/>
      <c r="AC281" s="79" t="b">
        <v>0</v>
      </c>
      <c r="AD281" s="79">
        <v>0</v>
      </c>
      <c r="AE281" s="85" t="s">
        <v>6296</v>
      </c>
      <c r="AF281" s="79" t="b">
        <v>0</v>
      </c>
      <c r="AG281" s="79" t="s">
        <v>6308</v>
      </c>
      <c r="AH281" s="79"/>
      <c r="AI281" s="85" t="s">
        <v>6296</v>
      </c>
      <c r="AJ281" s="79" t="b">
        <v>0</v>
      </c>
      <c r="AK281" s="79">
        <v>3</v>
      </c>
      <c r="AL281" s="85" t="s">
        <v>5257</v>
      </c>
      <c r="AM281" s="79" t="s">
        <v>6361</v>
      </c>
      <c r="AN281" s="79" t="b">
        <v>0</v>
      </c>
      <c r="AO281" s="85" t="s">
        <v>5257</v>
      </c>
      <c r="AP281" s="79" t="s">
        <v>176</v>
      </c>
      <c r="AQ281" s="79">
        <v>0</v>
      </c>
      <c r="AR281" s="79">
        <v>0</v>
      </c>
      <c r="AS281" s="79"/>
      <c r="AT281" s="79"/>
      <c r="AU281" s="79"/>
      <c r="AV281" s="79"/>
      <c r="AW281" s="79"/>
      <c r="AX281" s="79"/>
      <c r="AY281" s="79"/>
      <c r="AZ281" s="79"/>
      <c r="BA281">
        <v>5</v>
      </c>
      <c r="BB281" s="78" t="str">
        <f>REPLACE(INDEX(GroupVertices[Group], MATCH(Edges[[#This Row],[Vertex 1]],GroupVertices[Vertex],0)),1,1,"")</f>
        <v>11</v>
      </c>
      <c r="BC281" s="78" t="str">
        <f>REPLACE(INDEX(GroupVertices[Group], MATCH(Edges[[#This Row],[Vertex 2]],GroupVertices[Vertex],0)),1,1,"")</f>
        <v>11</v>
      </c>
      <c r="BD281" s="48">
        <v>0</v>
      </c>
      <c r="BE281" s="49">
        <v>0</v>
      </c>
      <c r="BF281" s="48">
        <v>0</v>
      </c>
      <c r="BG281" s="49">
        <v>0</v>
      </c>
      <c r="BH281" s="48">
        <v>0</v>
      </c>
      <c r="BI281" s="49">
        <v>0</v>
      </c>
      <c r="BJ281" s="48">
        <v>15</v>
      </c>
      <c r="BK281" s="49">
        <v>100</v>
      </c>
      <c r="BL281" s="48">
        <v>15</v>
      </c>
    </row>
    <row r="282" spans="1:64" x14ac:dyDescent="0.25">
      <c r="A282" s="64" t="s">
        <v>365</v>
      </c>
      <c r="B282" s="64" t="s">
        <v>619</v>
      </c>
      <c r="C282" s="65" t="s">
        <v>15841</v>
      </c>
      <c r="D282" s="66">
        <v>5</v>
      </c>
      <c r="E282" s="67" t="s">
        <v>136</v>
      </c>
      <c r="F282" s="68">
        <v>28.428571428571431</v>
      </c>
      <c r="G282" s="65"/>
      <c r="H282" s="69"/>
      <c r="I282" s="70"/>
      <c r="J282" s="70"/>
      <c r="K282" s="34" t="s">
        <v>65</v>
      </c>
      <c r="L282" s="77">
        <v>282</v>
      </c>
      <c r="M282" s="77"/>
      <c r="N282" s="72"/>
      <c r="O282" s="79" t="s">
        <v>999</v>
      </c>
      <c r="P282" s="81">
        <v>43167.67559027778</v>
      </c>
      <c r="Q282" s="79" t="s">
        <v>1138</v>
      </c>
      <c r="R282" s="79"/>
      <c r="S282" s="79"/>
      <c r="T282" s="79" t="s">
        <v>2725</v>
      </c>
      <c r="U282" s="79"/>
      <c r="V282" s="83" t="s">
        <v>3583</v>
      </c>
      <c r="W282" s="81">
        <v>43167.67559027778</v>
      </c>
      <c r="X282" s="83" t="s">
        <v>4054</v>
      </c>
      <c r="Y282" s="79"/>
      <c r="Z282" s="79"/>
      <c r="AA282" s="85" t="s">
        <v>5262</v>
      </c>
      <c r="AB282" s="79"/>
      <c r="AC282" s="79" t="b">
        <v>0</v>
      </c>
      <c r="AD282" s="79">
        <v>0</v>
      </c>
      <c r="AE282" s="85" t="s">
        <v>6296</v>
      </c>
      <c r="AF282" s="79" t="b">
        <v>0</v>
      </c>
      <c r="AG282" s="79" t="s">
        <v>6308</v>
      </c>
      <c r="AH282" s="79"/>
      <c r="AI282" s="85" t="s">
        <v>6296</v>
      </c>
      <c r="AJ282" s="79" t="b">
        <v>0</v>
      </c>
      <c r="AK282" s="79">
        <v>1</v>
      </c>
      <c r="AL282" s="85" t="s">
        <v>5653</v>
      </c>
      <c r="AM282" s="79" t="s">
        <v>6361</v>
      </c>
      <c r="AN282" s="79" t="b">
        <v>0</v>
      </c>
      <c r="AO282" s="85" t="s">
        <v>5653</v>
      </c>
      <c r="AP282" s="79" t="s">
        <v>176</v>
      </c>
      <c r="AQ282" s="79">
        <v>0</v>
      </c>
      <c r="AR282" s="79">
        <v>0</v>
      </c>
      <c r="AS282" s="79"/>
      <c r="AT282" s="79"/>
      <c r="AU282" s="79"/>
      <c r="AV282" s="79"/>
      <c r="AW282" s="79"/>
      <c r="AX282" s="79"/>
      <c r="AY282" s="79"/>
      <c r="AZ282" s="79"/>
      <c r="BA282">
        <v>5</v>
      </c>
      <c r="BB282" s="78" t="str">
        <f>REPLACE(INDEX(GroupVertices[Group], MATCH(Edges[[#This Row],[Vertex 1]],GroupVertices[Vertex],0)),1,1,"")</f>
        <v>11</v>
      </c>
      <c r="BC282" s="78" t="str">
        <f>REPLACE(INDEX(GroupVertices[Group], MATCH(Edges[[#This Row],[Vertex 2]],GroupVertices[Vertex],0)),1,1,"")</f>
        <v>11</v>
      </c>
      <c r="BD282" s="48"/>
      <c r="BE282" s="49"/>
      <c r="BF282" s="48"/>
      <c r="BG282" s="49"/>
      <c r="BH282" s="48"/>
      <c r="BI282" s="49"/>
      <c r="BJ282" s="48"/>
      <c r="BK282" s="49"/>
      <c r="BL282" s="48"/>
    </row>
    <row r="283" spans="1:64" x14ac:dyDescent="0.25">
      <c r="A283" s="64" t="s">
        <v>365</v>
      </c>
      <c r="B283" s="64" t="s">
        <v>621</v>
      </c>
      <c r="C283" s="65" t="s">
        <v>15839</v>
      </c>
      <c r="D283" s="66">
        <v>3</v>
      </c>
      <c r="E283" s="67" t="s">
        <v>132</v>
      </c>
      <c r="F283" s="68">
        <v>35</v>
      </c>
      <c r="G283" s="65"/>
      <c r="H283" s="69"/>
      <c r="I283" s="70"/>
      <c r="J283" s="70"/>
      <c r="K283" s="34" t="s">
        <v>65</v>
      </c>
      <c r="L283" s="77">
        <v>283</v>
      </c>
      <c r="M283" s="77"/>
      <c r="N283" s="72"/>
      <c r="O283" s="79" t="s">
        <v>999</v>
      </c>
      <c r="P283" s="81">
        <v>43167.67559027778</v>
      </c>
      <c r="Q283" s="79" t="s">
        <v>1138</v>
      </c>
      <c r="R283" s="79"/>
      <c r="S283" s="79"/>
      <c r="T283" s="79" t="s">
        <v>2725</v>
      </c>
      <c r="U283" s="79"/>
      <c r="V283" s="83" t="s">
        <v>3583</v>
      </c>
      <c r="W283" s="81">
        <v>43167.67559027778</v>
      </c>
      <c r="X283" s="83" t="s">
        <v>4054</v>
      </c>
      <c r="Y283" s="79"/>
      <c r="Z283" s="79"/>
      <c r="AA283" s="85" t="s">
        <v>5262</v>
      </c>
      <c r="AB283" s="79"/>
      <c r="AC283" s="79" t="b">
        <v>0</v>
      </c>
      <c r="AD283" s="79">
        <v>0</v>
      </c>
      <c r="AE283" s="85" t="s">
        <v>6296</v>
      </c>
      <c r="AF283" s="79" t="b">
        <v>0</v>
      </c>
      <c r="AG283" s="79" t="s">
        <v>6308</v>
      </c>
      <c r="AH283" s="79"/>
      <c r="AI283" s="85" t="s">
        <v>6296</v>
      </c>
      <c r="AJ283" s="79" t="b">
        <v>0</v>
      </c>
      <c r="AK283" s="79">
        <v>1</v>
      </c>
      <c r="AL283" s="85" t="s">
        <v>5653</v>
      </c>
      <c r="AM283" s="79" t="s">
        <v>6361</v>
      </c>
      <c r="AN283" s="79" t="b">
        <v>0</v>
      </c>
      <c r="AO283" s="85" t="s">
        <v>5653</v>
      </c>
      <c r="AP283" s="79" t="s">
        <v>176</v>
      </c>
      <c r="AQ283" s="79">
        <v>0</v>
      </c>
      <c r="AR283" s="79">
        <v>0</v>
      </c>
      <c r="AS283" s="79"/>
      <c r="AT283" s="79"/>
      <c r="AU283" s="79"/>
      <c r="AV283" s="79"/>
      <c r="AW283" s="79"/>
      <c r="AX283" s="79"/>
      <c r="AY283" s="79"/>
      <c r="AZ283" s="79"/>
      <c r="BA283">
        <v>1</v>
      </c>
      <c r="BB283" s="78" t="str">
        <f>REPLACE(INDEX(GroupVertices[Group], MATCH(Edges[[#This Row],[Vertex 1]],GroupVertices[Vertex],0)),1,1,"")</f>
        <v>11</v>
      </c>
      <c r="BC283" s="78" t="str">
        <f>REPLACE(INDEX(GroupVertices[Group], MATCH(Edges[[#This Row],[Vertex 2]],GroupVertices[Vertex],0)),1,1,"")</f>
        <v>11</v>
      </c>
      <c r="BD283" s="48">
        <v>0</v>
      </c>
      <c r="BE283" s="49">
        <v>0</v>
      </c>
      <c r="BF283" s="48">
        <v>0</v>
      </c>
      <c r="BG283" s="49">
        <v>0</v>
      </c>
      <c r="BH283" s="48">
        <v>0</v>
      </c>
      <c r="BI283" s="49">
        <v>0</v>
      </c>
      <c r="BJ283" s="48">
        <v>15</v>
      </c>
      <c r="BK283" s="49">
        <v>100</v>
      </c>
      <c r="BL283" s="48">
        <v>15</v>
      </c>
    </row>
    <row r="284" spans="1:64" x14ac:dyDescent="0.25">
      <c r="A284" s="64" t="s">
        <v>365</v>
      </c>
      <c r="B284" s="64" t="s">
        <v>619</v>
      </c>
      <c r="C284" s="65" t="s">
        <v>15841</v>
      </c>
      <c r="D284" s="66">
        <v>5</v>
      </c>
      <c r="E284" s="67" t="s">
        <v>136</v>
      </c>
      <c r="F284" s="68">
        <v>28.428571428571431</v>
      </c>
      <c r="G284" s="65"/>
      <c r="H284" s="69"/>
      <c r="I284" s="70"/>
      <c r="J284" s="70"/>
      <c r="K284" s="34" t="s">
        <v>65</v>
      </c>
      <c r="L284" s="77">
        <v>284</v>
      </c>
      <c r="M284" s="77"/>
      <c r="N284" s="72"/>
      <c r="O284" s="79" t="s">
        <v>999</v>
      </c>
      <c r="P284" s="81">
        <v>43167.675706018519</v>
      </c>
      <c r="Q284" s="79" t="s">
        <v>1136</v>
      </c>
      <c r="R284" s="79"/>
      <c r="S284" s="79"/>
      <c r="T284" s="79" t="s">
        <v>2725</v>
      </c>
      <c r="U284" s="79"/>
      <c r="V284" s="83" t="s">
        <v>3583</v>
      </c>
      <c r="W284" s="81">
        <v>43167.675706018519</v>
      </c>
      <c r="X284" s="83" t="s">
        <v>4052</v>
      </c>
      <c r="Y284" s="79"/>
      <c r="Z284" s="79"/>
      <c r="AA284" s="85" t="s">
        <v>5260</v>
      </c>
      <c r="AB284" s="79"/>
      <c r="AC284" s="79" t="b">
        <v>0</v>
      </c>
      <c r="AD284" s="79">
        <v>0</v>
      </c>
      <c r="AE284" s="85" t="s">
        <v>6296</v>
      </c>
      <c r="AF284" s="79" t="b">
        <v>0</v>
      </c>
      <c r="AG284" s="79" t="s">
        <v>6308</v>
      </c>
      <c r="AH284" s="79"/>
      <c r="AI284" s="85" t="s">
        <v>6296</v>
      </c>
      <c r="AJ284" s="79" t="b">
        <v>0</v>
      </c>
      <c r="AK284" s="79">
        <v>1</v>
      </c>
      <c r="AL284" s="85" t="s">
        <v>5259</v>
      </c>
      <c r="AM284" s="79" t="s">
        <v>6361</v>
      </c>
      <c r="AN284" s="79" t="b">
        <v>0</v>
      </c>
      <c r="AO284" s="85" t="s">
        <v>5259</v>
      </c>
      <c r="AP284" s="79" t="s">
        <v>176</v>
      </c>
      <c r="AQ284" s="79">
        <v>0</v>
      </c>
      <c r="AR284" s="79">
        <v>0</v>
      </c>
      <c r="AS284" s="79"/>
      <c r="AT284" s="79"/>
      <c r="AU284" s="79"/>
      <c r="AV284" s="79"/>
      <c r="AW284" s="79"/>
      <c r="AX284" s="79"/>
      <c r="AY284" s="79"/>
      <c r="AZ284" s="79"/>
      <c r="BA284">
        <v>5</v>
      </c>
      <c r="BB284" s="78" t="str">
        <f>REPLACE(INDEX(GroupVertices[Group], MATCH(Edges[[#This Row],[Vertex 1]],GroupVertices[Vertex],0)),1,1,"")</f>
        <v>11</v>
      </c>
      <c r="BC284" s="78" t="str">
        <f>REPLACE(INDEX(GroupVertices[Group], MATCH(Edges[[#This Row],[Vertex 2]],GroupVertices[Vertex],0)),1,1,"")</f>
        <v>11</v>
      </c>
      <c r="BD284" s="48"/>
      <c r="BE284" s="49"/>
      <c r="BF284" s="48"/>
      <c r="BG284" s="49"/>
      <c r="BH284" s="48"/>
      <c r="BI284" s="49"/>
      <c r="BJ284" s="48"/>
      <c r="BK284" s="49"/>
      <c r="BL284" s="48"/>
    </row>
    <row r="285" spans="1:64" x14ac:dyDescent="0.25">
      <c r="A285" s="64" t="s">
        <v>365</v>
      </c>
      <c r="B285" s="64" t="s">
        <v>619</v>
      </c>
      <c r="C285" s="65" t="s">
        <v>15841</v>
      </c>
      <c r="D285" s="66">
        <v>5</v>
      </c>
      <c r="E285" s="67" t="s">
        <v>136</v>
      </c>
      <c r="F285" s="68">
        <v>28.428571428571431</v>
      </c>
      <c r="G285" s="65"/>
      <c r="H285" s="69"/>
      <c r="I285" s="70"/>
      <c r="J285" s="70"/>
      <c r="K285" s="34" t="s">
        <v>65</v>
      </c>
      <c r="L285" s="77">
        <v>285</v>
      </c>
      <c r="M285" s="77"/>
      <c r="N285" s="72"/>
      <c r="O285" s="79" t="s">
        <v>999</v>
      </c>
      <c r="P285" s="81">
        <v>43168.641319444447</v>
      </c>
      <c r="Q285" s="79" t="s">
        <v>1139</v>
      </c>
      <c r="R285" s="79"/>
      <c r="S285" s="79"/>
      <c r="T285" s="79" t="s">
        <v>2725</v>
      </c>
      <c r="U285" s="79"/>
      <c r="V285" s="83" t="s">
        <v>3583</v>
      </c>
      <c r="W285" s="81">
        <v>43168.641319444447</v>
      </c>
      <c r="X285" s="83" t="s">
        <v>4055</v>
      </c>
      <c r="Y285" s="79"/>
      <c r="Z285" s="79"/>
      <c r="AA285" s="85" t="s">
        <v>5263</v>
      </c>
      <c r="AB285" s="79"/>
      <c r="AC285" s="79" t="b">
        <v>0</v>
      </c>
      <c r="AD285" s="79">
        <v>0</v>
      </c>
      <c r="AE285" s="85" t="s">
        <v>6296</v>
      </c>
      <c r="AF285" s="79" t="b">
        <v>0</v>
      </c>
      <c r="AG285" s="79" t="s">
        <v>6308</v>
      </c>
      <c r="AH285" s="79"/>
      <c r="AI285" s="85" t="s">
        <v>6296</v>
      </c>
      <c r="AJ285" s="79" t="b">
        <v>0</v>
      </c>
      <c r="AK285" s="79">
        <v>2</v>
      </c>
      <c r="AL285" s="85" t="s">
        <v>5652</v>
      </c>
      <c r="AM285" s="79" t="s">
        <v>6361</v>
      </c>
      <c r="AN285" s="79" t="b">
        <v>0</v>
      </c>
      <c r="AO285" s="85" t="s">
        <v>5652</v>
      </c>
      <c r="AP285" s="79" t="s">
        <v>176</v>
      </c>
      <c r="AQ285" s="79">
        <v>0</v>
      </c>
      <c r="AR285" s="79">
        <v>0</v>
      </c>
      <c r="AS285" s="79"/>
      <c r="AT285" s="79"/>
      <c r="AU285" s="79"/>
      <c r="AV285" s="79"/>
      <c r="AW285" s="79"/>
      <c r="AX285" s="79"/>
      <c r="AY285" s="79"/>
      <c r="AZ285" s="79"/>
      <c r="BA285">
        <v>5</v>
      </c>
      <c r="BB285" s="78" t="str">
        <f>REPLACE(INDEX(GroupVertices[Group], MATCH(Edges[[#This Row],[Vertex 1]],GroupVertices[Vertex],0)),1,1,"")</f>
        <v>11</v>
      </c>
      <c r="BC285" s="78" t="str">
        <f>REPLACE(INDEX(GroupVertices[Group], MATCH(Edges[[#This Row],[Vertex 2]],GroupVertices[Vertex],0)),1,1,"")</f>
        <v>11</v>
      </c>
      <c r="BD285" s="48"/>
      <c r="BE285" s="49"/>
      <c r="BF285" s="48"/>
      <c r="BG285" s="49"/>
      <c r="BH285" s="48"/>
      <c r="BI285" s="49"/>
      <c r="BJ285" s="48"/>
      <c r="BK285" s="49"/>
      <c r="BL285" s="48"/>
    </row>
    <row r="286" spans="1:64" x14ac:dyDescent="0.25">
      <c r="A286" s="64" t="s">
        <v>365</v>
      </c>
      <c r="B286" s="64" t="s">
        <v>620</v>
      </c>
      <c r="C286" s="65" t="s">
        <v>15839</v>
      </c>
      <c r="D286" s="66">
        <v>3</v>
      </c>
      <c r="E286" s="67" t="s">
        <v>132</v>
      </c>
      <c r="F286" s="68">
        <v>35</v>
      </c>
      <c r="G286" s="65"/>
      <c r="H286" s="69"/>
      <c r="I286" s="70"/>
      <c r="J286" s="70"/>
      <c r="K286" s="34" t="s">
        <v>65</v>
      </c>
      <c r="L286" s="77">
        <v>286</v>
      </c>
      <c r="M286" s="77"/>
      <c r="N286" s="72"/>
      <c r="O286" s="79" t="s">
        <v>999</v>
      </c>
      <c r="P286" s="81">
        <v>43168.641319444447</v>
      </c>
      <c r="Q286" s="79" t="s">
        <v>1139</v>
      </c>
      <c r="R286" s="79"/>
      <c r="S286" s="79"/>
      <c r="T286" s="79" t="s">
        <v>2725</v>
      </c>
      <c r="U286" s="79"/>
      <c r="V286" s="83" t="s">
        <v>3583</v>
      </c>
      <c r="W286" s="81">
        <v>43168.641319444447</v>
      </c>
      <c r="X286" s="83" t="s">
        <v>4055</v>
      </c>
      <c r="Y286" s="79"/>
      <c r="Z286" s="79"/>
      <c r="AA286" s="85" t="s">
        <v>5263</v>
      </c>
      <c r="AB286" s="79"/>
      <c r="AC286" s="79" t="b">
        <v>0</v>
      </c>
      <c r="AD286" s="79">
        <v>0</v>
      </c>
      <c r="AE286" s="85" t="s">
        <v>6296</v>
      </c>
      <c r="AF286" s="79" t="b">
        <v>0</v>
      </c>
      <c r="AG286" s="79" t="s">
        <v>6308</v>
      </c>
      <c r="AH286" s="79"/>
      <c r="AI286" s="85" t="s">
        <v>6296</v>
      </c>
      <c r="AJ286" s="79" t="b">
        <v>0</v>
      </c>
      <c r="AK286" s="79">
        <v>2</v>
      </c>
      <c r="AL286" s="85" t="s">
        <v>5652</v>
      </c>
      <c r="AM286" s="79" t="s">
        <v>6361</v>
      </c>
      <c r="AN286" s="79" t="b">
        <v>0</v>
      </c>
      <c r="AO286" s="85" t="s">
        <v>5652</v>
      </c>
      <c r="AP286" s="79" t="s">
        <v>176</v>
      </c>
      <c r="AQ286" s="79">
        <v>0</v>
      </c>
      <c r="AR286" s="79">
        <v>0</v>
      </c>
      <c r="AS286" s="79"/>
      <c r="AT286" s="79"/>
      <c r="AU286" s="79"/>
      <c r="AV286" s="79"/>
      <c r="AW286" s="79"/>
      <c r="AX286" s="79"/>
      <c r="AY286" s="79"/>
      <c r="AZ286" s="79"/>
      <c r="BA286">
        <v>1</v>
      </c>
      <c r="BB286" s="78" t="str">
        <f>REPLACE(INDEX(GroupVertices[Group], MATCH(Edges[[#This Row],[Vertex 1]],GroupVertices[Vertex],0)),1,1,"")</f>
        <v>11</v>
      </c>
      <c r="BC286" s="78" t="str">
        <f>REPLACE(INDEX(GroupVertices[Group], MATCH(Edges[[#This Row],[Vertex 2]],GroupVertices[Vertex],0)),1,1,"")</f>
        <v>11</v>
      </c>
      <c r="BD286" s="48">
        <v>0</v>
      </c>
      <c r="BE286" s="49">
        <v>0</v>
      </c>
      <c r="BF286" s="48">
        <v>0</v>
      </c>
      <c r="BG286" s="49">
        <v>0</v>
      </c>
      <c r="BH286" s="48">
        <v>0</v>
      </c>
      <c r="BI286" s="49">
        <v>0</v>
      </c>
      <c r="BJ286" s="48">
        <v>15</v>
      </c>
      <c r="BK286" s="49">
        <v>100</v>
      </c>
      <c r="BL286" s="48">
        <v>15</v>
      </c>
    </row>
    <row r="287" spans="1:64" x14ac:dyDescent="0.25">
      <c r="A287" s="64" t="s">
        <v>367</v>
      </c>
      <c r="B287" s="64" t="s">
        <v>367</v>
      </c>
      <c r="C287" s="65" t="s">
        <v>15839</v>
      </c>
      <c r="D287" s="66">
        <v>3</v>
      </c>
      <c r="E287" s="67" t="s">
        <v>132</v>
      </c>
      <c r="F287" s="68">
        <v>35</v>
      </c>
      <c r="G287" s="65"/>
      <c r="H287" s="69"/>
      <c r="I287" s="70"/>
      <c r="J287" s="70"/>
      <c r="K287" s="34" t="s">
        <v>65</v>
      </c>
      <c r="L287" s="77">
        <v>287</v>
      </c>
      <c r="M287" s="77"/>
      <c r="N287" s="72"/>
      <c r="O287" s="79" t="s">
        <v>176</v>
      </c>
      <c r="P287" s="81">
        <v>43165.801770833335</v>
      </c>
      <c r="Q287" s="79" t="s">
        <v>1140</v>
      </c>
      <c r="R287" s="83" t="s">
        <v>2074</v>
      </c>
      <c r="S287" s="79" t="s">
        <v>2546</v>
      </c>
      <c r="T287" s="79" t="s">
        <v>2701</v>
      </c>
      <c r="U287" s="79"/>
      <c r="V287" s="83" t="s">
        <v>3584</v>
      </c>
      <c r="W287" s="81">
        <v>43165.801770833335</v>
      </c>
      <c r="X287" s="83" t="s">
        <v>4056</v>
      </c>
      <c r="Y287" s="79"/>
      <c r="Z287" s="79"/>
      <c r="AA287" s="85" t="s">
        <v>5264</v>
      </c>
      <c r="AB287" s="79"/>
      <c r="AC287" s="79" t="b">
        <v>0</v>
      </c>
      <c r="AD287" s="79">
        <v>1</v>
      </c>
      <c r="AE287" s="85" t="s">
        <v>6296</v>
      </c>
      <c r="AF287" s="79" t="b">
        <v>0</v>
      </c>
      <c r="AG287" s="79" t="s">
        <v>6304</v>
      </c>
      <c r="AH287" s="79"/>
      <c r="AI287" s="85" t="s">
        <v>6296</v>
      </c>
      <c r="AJ287" s="79" t="b">
        <v>0</v>
      </c>
      <c r="AK287" s="79">
        <v>2</v>
      </c>
      <c r="AL287" s="85" t="s">
        <v>6296</v>
      </c>
      <c r="AM287" s="79" t="s">
        <v>6362</v>
      </c>
      <c r="AN287" s="79" t="b">
        <v>0</v>
      </c>
      <c r="AO287" s="85" t="s">
        <v>5264</v>
      </c>
      <c r="AP287" s="79" t="s">
        <v>6415</v>
      </c>
      <c r="AQ287" s="79">
        <v>0</v>
      </c>
      <c r="AR287" s="79">
        <v>0</v>
      </c>
      <c r="AS287" s="79"/>
      <c r="AT287" s="79"/>
      <c r="AU287" s="79"/>
      <c r="AV287" s="79"/>
      <c r="AW287" s="79"/>
      <c r="AX287" s="79"/>
      <c r="AY287" s="79"/>
      <c r="AZ287" s="79"/>
      <c r="BA287">
        <v>1</v>
      </c>
      <c r="BB287" s="78" t="str">
        <f>REPLACE(INDEX(GroupVertices[Group], MATCH(Edges[[#This Row],[Vertex 1]],GroupVertices[Vertex],0)),1,1,"")</f>
        <v>61</v>
      </c>
      <c r="BC287" s="78" t="str">
        <f>REPLACE(INDEX(GroupVertices[Group], MATCH(Edges[[#This Row],[Vertex 2]],GroupVertices[Vertex],0)),1,1,"")</f>
        <v>61</v>
      </c>
      <c r="BD287" s="48">
        <v>1</v>
      </c>
      <c r="BE287" s="49">
        <v>10</v>
      </c>
      <c r="BF287" s="48">
        <v>0</v>
      </c>
      <c r="BG287" s="49">
        <v>0</v>
      </c>
      <c r="BH287" s="48">
        <v>0</v>
      </c>
      <c r="BI287" s="49">
        <v>0</v>
      </c>
      <c r="BJ287" s="48">
        <v>9</v>
      </c>
      <c r="BK287" s="49">
        <v>90</v>
      </c>
      <c r="BL287" s="48">
        <v>10</v>
      </c>
    </row>
    <row r="288" spans="1:64" x14ac:dyDescent="0.25">
      <c r="A288" s="64" t="s">
        <v>368</v>
      </c>
      <c r="B288" s="64" t="s">
        <v>367</v>
      </c>
      <c r="C288" s="65" t="s">
        <v>15839</v>
      </c>
      <c r="D288" s="66">
        <v>3</v>
      </c>
      <c r="E288" s="67" t="s">
        <v>132</v>
      </c>
      <c r="F288" s="68">
        <v>35</v>
      </c>
      <c r="G288" s="65"/>
      <c r="H288" s="69"/>
      <c r="I288" s="70"/>
      <c r="J288" s="70"/>
      <c r="K288" s="34" t="s">
        <v>65</v>
      </c>
      <c r="L288" s="77">
        <v>288</v>
      </c>
      <c r="M288" s="77"/>
      <c r="N288" s="72"/>
      <c r="O288" s="79" t="s">
        <v>999</v>
      </c>
      <c r="P288" s="81">
        <v>43168.639016203706</v>
      </c>
      <c r="Q288" s="79" t="s">
        <v>1141</v>
      </c>
      <c r="R288" s="83" t="s">
        <v>2074</v>
      </c>
      <c r="S288" s="79" t="s">
        <v>2546</v>
      </c>
      <c r="T288" s="79" t="s">
        <v>2701</v>
      </c>
      <c r="U288" s="79"/>
      <c r="V288" s="83" t="s">
        <v>3585</v>
      </c>
      <c r="W288" s="81">
        <v>43168.639016203706</v>
      </c>
      <c r="X288" s="83" t="s">
        <v>4057</v>
      </c>
      <c r="Y288" s="79"/>
      <c r="Z288" s="79"/>
      <c r="AA288" s="85" t="s">
        <v>5265</v>
      </c>
      <c r="AB288" s="79"/>
      <c r="AC288" s="79" t="b">
        <v>0</v>
      </c>
      <c r="AD288" s="79">
        <v>0</v>
      </c>
      <c r="AE288" s="85" t="s">
        <v>6296</v>
      </c>
      <c r="AF288" s="79" t="b">
        <v>0</v>
      </c>
      <c r="AG288" s="79" t="s">
        <v>6304</v>
      </c>
      <c r="AH288" s="79"/>
      <c r="AI288" s="85" t="s">
        <v>6296</v>
      </c>
      <c r="AJ288" s="79" t="b">
        <v>0</v>
      </c>
      <c r="AK288" s="79">
        <v>2</v>
      </c>
      <c r="AL288" s="85" t="s">
        <v>5264</v>
      </c>
      <c r="AM288" s="79" t="s">
        <v>6331</v>
      </c>
      <c r="AN288" s="79" t="b">
        <v>0</v>
      </c>
      <c r="AO288" s="85" t="s">
        <v>5264</v>
      </c>
      <c r="AP288" s="79" t="s">
        <v>176</v>
      </c>
      <c r="AQ288" s="79">
        <v>0</v>
      </c>
      <c r="AR288" s="79">
        <v>0</v>
      </c>
      <c r="AS288" s="79"/>
      <c r="AT288" s="79"/>
      <c r="AU288" s="79"/>
      <c r="AV288" s="79"/>
      <c r="AW288" s="79"/>
      <c r="AX288" s="79"/>
      <c r="AY288" s="79"/>
      <c r="AZ288" s="79"/>
      <c r="BA288">
        <v>1</v>
      </c>
      <c r="BB288" s="78" t="str">
        <f>REPLACE(INDEX(GroupVertices[Group], MATCH(Edges[[#This Row],[Vertex 1]],GroupVertices[Vertex],0)),1,1,"")</f>
        <v>61</v>
      </c>
      <c r="BC288" s="78" t="str">
        <f>REPLACE(INDEX(GroupVertices[Group], MATCH(Edges[[#This Row],[Vertex 2]],GroupVertices[Vertex],0)),1,1,"")</f>
        <v>61</v>
      </c>
      <c r="BD288" s="48">
        <v>1</v>
      </c>
      <c r="BE288" s="49">
        <v>8.3333333333333339</v>
      </c>
      <c r="BF288" s="48">
        <v>0</v>
      </c>
      <c r="BG288" s="49">
        <v>0</v>
      </c>
      <c r="BH288" s="48">
        <v>0</v>
      </c>
      <c r="BI288" s="49">
        <v>0</v>
      </c>
      <c r="BJ288" s="48">
        <v>11</v>
      </c>
      <c r="BK288" s="49">
        <v>91.666666666666671</v>
      </c>
      <c r="BL288" s="48">
        <v>12</v>
      </c>
    </row>
    <row r="289" spans="1:64" x14ac:dyDescent="0.25">
      <c r="A289" s="64" t="s">
        <v>369</v>
      </c>
      <c r="B289" s="64" t="s">
        <v>369</v>
      </c>
      <c r="C289" s="65" t="s">
        <v>15839</v>
      </c>
      <c r="D289" s="66">
        <v>3</v>
      </c>
      <c r="E289" s="67" t="s">
        <v>132</v>
      </c>
      <c r="F289" s="68">
        <v>35</v>
      </c>
      <c r="G289" s="65"/>
      <c r="H289" s="69"/>
      <c r="I289" s="70"/>
      <c r="J289" s="70"/>
      <c r="K289" s="34" t="s">
        <v>65</v>
      </c>
      <c r="L289" s="77">
        <v>289</v>
      </c>
      <c r="M289" s="77"/>
      <c r="N289" s="72"/>
      <c r="O289" s="79" t="s">
        <v>176</v>
      </c>
      <c r="P289" s="81">
        <v>43166.667453703703</v>
      </c>
      <c r="Q289" s="79" t="s">
        <v>1142</v>
      </c>
      <c r="R289" s="83" t="s">
        <v>2075</v>
      </c>
      <c r="S289" s="79" t="s">
        <v>2546</v>
      </c>
      <c r="T289" s="79" t="s">
        <v>2701</v>
      </c>
      <c r="U289" s="79"/>
      <c r="V289" s="83" t="s">
        <v>3586</v>
      </c>
      <c r="W289" s="81">
        <v>43166.667453703703</v>
      </c>
      <c r="X289" s="83" t="s">
        <v>4058</v>
      </c>
      <c r="Y289" s="79"/>
      <c r="Z289" s="79"/>
      <c r="AA289" s="85" t="s">
        <v>5266</v>
      </c>
      <c r="AB289" s="79"/>
      <c r="AC289" s="79" t="b">
        <v>0</v>
      </c>
      <c r="AD289" s="79">
        <v>0</v>
      </c>
      <c r="AE289" s="85" t="s">
        <v>6296</v>
      </c>
      <c r="AF289" s="79" t="b">
        <v>0</v>
      </c>
      <c r="AG289" s="79" t="s">
        <v>6304</v>
      </c>
      <c r="AH289" s="79"/>
      <c r="AI289" s="85" t="s">
        <v>6296</v>
      </c>
      <c r="AJ289" s="79" t="b">
        <v>0</v>
      </c>
      <c r="AK289" s="79">
        <v>0</v>
      </c>
      <c r="AL289" s="85" t="s">
        <v>6296</v>
      </c>
      <c r="AM289" s="79" t="s">
        <v>6362</v>
      </c>
      <c r="AN289" s="79" t="b">
        <v>0</v>
      </c>
      <c r="AO289" s="85" t="s">
        <v>5266</v>
      </c>
      <c r="AP289" s="79" t="s">
        <v>176</v>
      </c>
      <c r="AQ289" s="79">
        <v>0</v>
      </c>
      <c r="AR289" s="79">
        <v>0</v>
      </c>
      <c r="AS289" s="79"/>
      <c r="AT289" s="79"/>
      <c r="AU289" s="79"/>
      <c r="AV289" s="79"/>
      <c r="AW289" s="79"/>
      <c r="AX289" s="79"/>
      <c r="AY289" s="79"/>
      <c r="AZ289" s="79"/>
      <c r="BA289">
        <v>1</v>
      </c>
      <c r="BB289" s="78" t="str">
        <f>REPLACE(INDEX(GroupVertices[Group], MATCH(Edges[[#This Row],[Vertex 1]],GroupVertices[Vertex],0)),1,1,"")</f>
        <v>61</v>
      </c>
      <c r="BC289" s="78" t="str">
        <f>REPLACE(INDEX(GroupVertices[Group], MATCH(Edges[[#This Row],[Vertex 2]],GroupVertices[Vertex],0)),1,1,"")</f>
        <v>61</v>
      </c>
      <c r="BD289" s="48">
        <v>1</v>
      </c>
      <c r="BE289" s="49">
        <v>8.3333333333333339</v>
      </c>
      <c r="BF289" s="48">
        <v>1</v>
      </c>
      <c r="BG289" s="49">
        <v>8.3333333333333339</v>
      </c>
      <c r="BH289" s="48">
        <v>0</v>
      </c>
      <c r="BI289" s="49">
        <v>0</v>
      </c>
      <c r="BJ289" s="48">
        <v>10</v>
      </c>
      <c r="BK289" s="49">
        <v>83.333333333333329</v>
      </c>
      <c r="BL289" s="48">
        <v>12</v>
      </c>
    </row>
    <row r="290" spans="1:64" x14ac:dyDescent="0.25">
      <c r="A290" s="64" t="s">
        <v>368</v>
      </c>
      <c r="B290" s="64" t="s">
        <v>369</v>
      </c>
      <c r="C290" s="65" t="s">
        <v>15839</v>
      </c>
      <c r="D290" s="66">
        <v>3</v>
      </c>
      <c r="E290" s="67" t="s">
        <v>132</v>
      </c>
      <c r="F290" s="68">
        <v>35</v>
      </c>
      <c r="G290" s="65"/>
      <c r="H290" s="69"/>
      <c r="I290" s="70"/>
      <c r="J290" s="70"/>
      <c r="K290" s="34" t="s">
        <v>65</v>
      </c>
      <c r="L290" s="77">
        <v>290</v>
      </c>
      <c r="M290" s="77"/>
      <c r="N290" s="72"/>
      <c r="O290" s="79" t="s">
        <v>999</v>
      </c>
      <c r="P290" s="81">
        <v>43168.64271990741</v>
      </c>
      <c r="Q290" s="79" t="s">
        <v>1143</v>
      </c>
      <c r="R290" s="83" t="s">
        <v>2075</v>
      </c>
      <c r="S290" s="79" t="s">
        <v>2546</v>
      </c>
      <c r="T290" s="79" t="s">
        <v>2701</v>
      </c>
      <c r="U290" s="79"/>
      <c r="V290" s="83" t="s">
        <v>3585</v>
      </c>
      <c r="W290" s="81">
        <v>43168.64271990741</v>
      </c>
      <c r="X290" s="83" t="s">
        <v>4059</v>
      </c>
      <c r="Y290" s="79"/>
      <c r="Z290" s="79"/>
      <c r="AA290" s="85" t="s">
        <v>5267</v>
      </c>
      <c r="AB290" s="79"/>
      <c r="AC290" s="79" t="b">
        <v>0</v>
      </c>
      <c r="AD290" s="79">
        <v>0</v>
      </c>
      <c r="AE290" s="85" t="s">
        <v>6296</v>
      </c>
      <c r="AF290" s="79" t="b">
        <v>0</v>
      </c>
      <c r="AG290" s="79" t="s">
        <v>6304</v>
      </c>
      <c r="AH290" s="79"/>
      <c r="AI290" s="85" t="s">
        <v>6296</v>
      </c>
      <c r="AJ290" s="79" t="b">
        <v>0</v>
      </c>
      <c r="AK290" s="79">
        <v>4</v>
      </c>
      <c r="AL290" s="85" t="s">
        <v>5266</v>
      </c>
      <c r="AM290" s="79" t="s">
        <v>6331</v>
      </c>
      <c r="AN290" s="79" t="b">
        <v>0</v>
      </c>
      <c r="AO290" s="85" t="s">
        <v>5266</v>
      </c>
      <c r="AP290" s="79" t="s">
        <v>176</v>
      </c>
      <c r="AQ290" s="79">
        <v>0</v>
      </c>
      <c r="AR290" s="79">
        <v>0</v>
      </c>
      <c r="AS290" s="79"/>
      <c r="AT290" s="79"/>
      <c r="AU290" s="79"/>
      <c r="AV290" s="79"/>
      <c r="AW290" s="79"/>
      <c r="AX290" s="79"/>
      <c r="AY290" s="79"/>
      <c r="AZ290" s="79"/>
      <c r="BA290">
        <v>1</v>
      </c>
      <c r="BB290" s="78" t="str">
        <f>REPLACE(INDEX(GroupVertices[Group], MATCH(Edges[[#This Row],[Vertex 1]],GroupVertices[Vertex],0)),1,1,"")</f>
        <v>61</v>
      </c>
      <c r="BC290" s="78" t="str">
        <f>REPLACE(INDEX(GroupVertices[Group], MATCH(Edges[[#This Row],[Vertex 2]],GroupVertices[Vertex],0)),1,1,"")</f>
        <v>61</v>
      </c>
      <c r="BD290" s="48">
        <v>1</v>
      </c>
      <c r="BE290" s="49">
        <v>7.1428571428571432</v>
      </c>
      <c r="BF290" s="48">
        <v>1</v>
      </c>
      <c r="BG290" s="49">
        <v>7.1428571428571432</v>
      </c>
      <c r="BH290" s="48">
        <v>0</v>
      </c>
      <c r="BI290" s="49">
        <v>0</v>
      </c>
      <c r="BJ290" s="48">
        <v>12</v>
      </c>
      <c r="BK290" s="49">
        <v>85.714285714285708</v>
      </c>
      <c r="BL290" s="48">
        <v>14</v>
      </c>
    </row>
    <row r="291" spans="1:64" x14ac:dyDescent="0.25">
      <c r="A291" s="64" t="s">
        <v>370</v>
      </c>
      <c r="B291" s="64" t="s">
        <v>370</v>
      </c>
      <c r="C291" s="65" t="s">
        <v>15839</v>
      </c>
      <c r="D291" s="66">
        <v>3</v>
      </c>
      <c r="E291" s="67" t="s">
        <v>132</v>
      </c>
      <c r="F291" s="68">
        <v>35</v>
      </c>
      <c r="G291" s="65"/>
      <c r="H291" s="69"/>
      <c r="I291" s="70"/>
      <c r="J291" s="70"/>
      <c r="K291" s="34" t="s">
        <v>65</v>
      </c>
      <c r="L291" s="77">
        <v>291</v>
      </c>
      <c r="M291" s="77"/>
      <c r="N291" s="72"/>
      <c r="O291" s="79" t="s">
        <v>176</v>
      </c>
      <c r="P291" s="81">
        <v>43168.642800925925</v>
      </c>
      <c r="Q291" s="79" t="s">
        <v>1144</v>
      </c>
      <c r="R291" s="79" t="s">
        <v>2076</v>
      </c>
      <c r="S291" s="79" t="s">
        <v>2547</v>
      </c>
      <c r="T291" s="79" t="s">
        <v>2734</v>
      </c>
      <c r="U291" s="83" t="s">
        <v>3202</v>
      </c>
      <c r="V291" s="83" t="s">
        <v>3202</v>
      </c>
      <c r="W291" s="81">
        <v>43168.642800925925</v>
      </c>
      <c r="X291" s="83" t="s">
        <v>4060</v>
      </c>
      <c r="Y291" s="79"/>
      <c r="Z291" s="79"/>
      <c r="AA291" s="85" t="s">
        <v>5268</v>
      </c>
      <c r="AB291" s="79"/>
      <c r="AC291" s="79" t="b">
        <v>0</v>
      </c>
      <c r="AD291" s="79">
        <v>1</v>
      </c>
      <c r="AE291" s="85" t="s">
        <v>6296</v>
      </c>
      <c r="AF291" s="79" t="b">
        <v>0</v>
      </c>
      <c r="AG291" s="79" t="s">
        <v>6304</v>
      </c>
      <c r="AH291" s="79"/>
      <c r="AI291" s="85" t="s">
        <v>6296</v>
      </c>
      <c r="AJ291" s="79" t="b">
        <v>0</v>
      </c>
      <c r="AK291" s="79">
        <v>0</v>
      </c>
      <c r="AL291" s="85" t="s">
        <v>6296</v>
      </c>
      <c r="AM291" s="79" t="s">
        <v>6363</v>
      </c>
      <c r="AN291" s="79" t="b">
        <v>0</v>
      </c>
      <c r="AO291" s="85" t="s">
        <v>5268</v>
      </c>
      <c r="AP291" s="79" t="s">
        <v>176</v>
      </c>
      <c r="AQ291" s="79">
        <v>0</v>
      </c>
      <c r="AR291" s="79">
        <v>0</v>
      </c>
      <c r="AS291" s="79"/>
      <c r="AT291" s="79"/>
      <c r="AU291" s="79"/>
      <c r="AV291" s="79"/>
      <c r="AW291" s="79"/>
      <c r="AX291" s="79"/>
      <c r="AY291" s="79"/>
      <c r="AZ291" s="79"/>
      <c r="BA291">
        <v>1</v>
      </c>
      <c r="BB291" s="78" t="str">
        <f>REPLACE(INDEX(GroupVertices[Group], MATCH(Edges[[#This Row],[Vertex 1]],GroupVertices[Vertex],0)),1,1,"")</f>
        <v>1</v>
      </c>
      <c r="BC291" s="78" t="str">
        <f>REPLACE(INDEX(GroupVertices[Group], MATCH(Edges[[#This Row],[Vertex 2]],GroupVertices[Vertex],0)),1,1,"")</f>
        <v>1</v>
      </c>
      <c r="BD291" s="48">
        <v>1</v>
      </c>
      <c r="BE291" s="49">
        <v>6.25</v>
      </c>
      <c r="BF291" s="48">
        <v>0</v>
      </c>
      <c r="BG291" s="49">
        <v>0</v>
      </c>
      <c r="BH291" s="48">
        <v>0</v>
      </c>
      <c r="BI291" s="49">
        <v>0</v>
      </c>
      <c r="BJ291" s="48">
        <v>15</v>
      </c>
      <c r="BK291" s="49">
        <v>93.75</v>
      </c>
      <c r="BL291" s="48">
        <v>16</v>
      </c>
    </row>
    <row r="292" spans="1:64" x14ac:dyDescent="0.25">
      <c r="A292" s="64" t="s">
        <v>371</v>
      </c>
      <c r="B292" s="64" t="s">
        <v>569</v>
      </c>
      <c r="C292" s="65" t="s">
        <v>15839</v>
      </c>
      <c r="D292" s="66">
        <v>3</v>
      </c>
      <c r="E292" s="67" t="s">
        <v>132</v>
      </c>
      <c r="F292" s="68">
        <v>35</v>
      </c>
      <c r="G292" s="65"/>
      <c r="H292" s="69"/>
      <c r="I292" s="70"/>
      <c r="J292" s="70"/>
      <c r="K292" s="34" t="s">
        <v>65</v>
      </c>
      <c r="L292" s="77">
        <v>292</v>
      </c>
      <c r="M292" s="77"/>
      <c r="N292" s="72"/>
      <c r="O292" s="79" t="s">
        <v>999</v>
      </c>
      <c r="P292" s="81">
        <v>43168.642974537041</v>
      </c>
      <c r="Q292" s="79" t="s">
        <v>1145</v>
      </c>
      <c r="R292" s="83" t="s">
        <v>2077</v>
      </c>
      <c r="S292" s="79" t="s">
        <v>2533</v>
      </c>
      <c r="T292" s="79" t="s">
        <v>2735</v>
      </c>
      <c r="U292" s="79"/>
      <c r="V292" s="83" t="s">
        <v>3587</v>
      </c>
      <c r="W292" s="81">
        <v>43168.642974537041</v>
      </c>
      <c r="X292" s="83" t="s">
        <v>4061</v>
      </c>
      <c r="Y292" s="79"/>
      <c r="Z292" s="79"/>
      <c r="AA292" s="85" t="s">
        <v>5269</v>
      </c>
      <c r="AB292" s="79"/>
      <c r="AC292" s="79" t="b">
        <v>0</v>
      </c>
      <c r="AD292" s="79">
        <v>0</v>
      </c>
      <c r="AE292" s="85" t="s">
        <v>6296</v>
      </c>
      <c r="AF292" s="79" t="b">
        <v>0</v>
      </c>
      <c r="AG292" s="79" t="s">
        <v>6304</v>
      </c>
      <c r="AH292" s="79"/>
      <c r="AI292" s="85" t="s">
        <v>6296</v>
      </c>
      <c r="AJ292" s="79" t="b">
        <v>0</v>
      </c>
      <c r="AK292" s="79">
        <v>3</v>
      </c>
      <c r="AL292" s="85" t="s">
        <v>5576</v>
      </c>
      <c r="AM292" s="79" t="s">
        <v>6328</v>
      </c>
      <c r="AN292" s="79" t="b">
        <v>0</v>
      </c>
      <c r="AO292" s="85" t="s">
        <v>5576</v>
      </c>
      <c r="AP292" s="79" t="s">
        <v>176</v>
      </c>
      <c r="AQ292" s="79">
        <v>0</v>
      </c>
      <c r="AR292" s="79">
        <v>0</v>
      </c>
      <c r="AS292" s="79"/>
      <c r="AT292" s="79"/>
      <c r="AU292" s="79"/>
      <c r="AV292" s="79"/>
      <c r="AW292" s="79"/>
      <c r="AX292" s="79"/>
      <c r="AY292" s="79"/>
      <c r="AZ292" s="79"/>
      <c r="BA292">
        <v>1</v>
      </c>
      <c r="BB292" s="78" t="str">
        <f>REPLACE(INDEX(GroupVertices[Group], MATCH(Edges[[#This Row],[Vertex 1]],GroupVertices[Vertex],0)),1,1,"")</f>
        <v>47</v>
      </c>
      <c r="BC292" s="78" t="str">
        <f>REPLACE(INDEX(GroupVertices[Group], MATCH(Edges[[#This Row],[Vertex 2]],GroupVertices[Vertex],0)),1,1,"")</f>
        <v>47</v>
      </c>
      <c r="BD292" s="48">
        <v>1</v>
      </c>
      <c r="BE292" s="49">
        <v>5.2631578947368425</v>
      </c>
      <c r="BF292" s="48">
        <v>0</v>
      </c>
      <c r="BG292" s="49">
        <v>0</v>
      </c>
      <c r="BH292" s="48">
        <v>0</v>
      </c>
      <c r="BI292" s="49">
        <v>0</v>
      </c>
      <c r="BJ292" s="48">
        <v>18</v>
      </c>
      <c r="BK292" s="49">
        <v>94.736842105263165</v>
      </c>
      <c r="BL292" s="48">
        <v>19</v>
      </c>
    </row>
    <row r="293" spans="1:64" x14ac:dyDescent="0.25">
      <c r="A293" s="64" t="s">
        <v>372</v>
      </c>
      <c r="B293" s="64" t="s">
        <v>619</v>
      </c>
      <c r="C293" s="65" t="s">
        <v>15839</v>
      </c>
      <c r="D293" s="66">
        <v>3</v>
      </c>
      <c r="E293" s="67" t="s">
        <v>132</v>
      </c>
      <c r="F293" s="68">
        <v>35</v>
      </c>
      <c r="G293" s="65"/>
      <c r="H293" s="69"/>
      <c r="I293" s="70"/>
      <c r="J293" s="70"/>
      <c r="K293" s="34" t="s">
        <v>65</v>
      </c>
      <c r="L293" s="77">
        <v>293</v>
      </c>
      <c r="M293" s="77"/>
      <c r="N293" s="72"/>
      <c r="O293" s="79" t="s">
        <v>999</v>
      </c>
      <c r="P293" s="81">
        <v>43168.643587962964</v>
      </c>
      <c r="Q293" s="79" t="s">
        <v>1146</v>
      </c>
      <c r="R293" s="79"/>
      <c r="S293" s="79"/>
      <c r="T293" s="79" t="s">
        <v>2725</v>
      </c>
      <c r="U293" s="79"/>
      <c r="V293" s="83" t="s">
        <v>3588</v>
      </c>
      <c r="W293" s="81">
        <v>43168.643587962964</v>
      </c>
      <c r="X293" s="83" t="s">
        <v>4062</v>
      </c>
      <c r="Y293" s="79"/>
      <c r="Z293" s="79"/>
      <c r="AA293" s="85" t="s">
        <v>5270</v>
      </c>
      <c r="AB293" s="79"/>
      <c r="AC293" s="79" t="b">
        <v>0</v>
      </c>
      <c r="AD293" s="79">
        <v>0</v>
      </c>
      <c r="AE293" s="85" t="s">
        <v>6296</v>
      </c>
      <c r="AF293" s="79" t="b">
        <v>0</v>
      </c>
      <c r="AG293" s="79" t="s">
        <v>6308</v>
      </c>
      <c r="AH293" s="79"/>
      <c r="AI293" s="85" t="s">
        <v>6296</v>
      </c>
      <c r="AJ293" s="79" t="b">
        <v>0</v>
      </c>
      <c r="AK293" s="79">
        <v>10</v>
      </c>
      <c r="AL293" s="85" t="s">
        <v>5343</v>
      </c>
      <c r="AM293" s="79" t="s">
        <v>6333</v>
      </c>
      <c r="AN293" s="79" t="b">
        <v>0</v>
      </c>
      <c r="AO293" s="85" t="s">
        <v>5343</v>
      </c>
      <c r="AP293" s="79" t="s">
        <v>176</v>
      </c>
      <c r="AQ293" s="79">
        <v>0</v>
      </c>
      <c r="AR293" s="79">
        <v>0</v>
      </c>
      <c r="AS293" s="79"/>
      <c r="AT293" s="79"/>
      <c r="AU293" s="79"/>
      <c r="AV293" s="79"/>
      <c r="AW293" s="79"/>
      <c r="AX293" s="79"/>
      <c r="AY293" s="79"/>
      <c r="AZ293" s="79"/>
      <c r="BA293">
        <v>1</v>
      </c>
      <c r="BB293" s="78" t="str">
        <f>REPLACE(INDEX(GroupVertices[Group], MATCH(Edges[[#This Row],[Vertex 1]],GroupVertices[Vertex],0)),1,1,"")</f>
        <v>11</v>
      </c>
      <c r="BC293" s="78" t="str">
        <f>REPLACE(INDEX(GroupVertices[Group], MATCH(Edges[[#This Row],[Vertex 2]],GroupVertices[Vertex],0)),1,1,"")</f>
        <v>11</v>
      </c>
      <c r="BD293" s="48"/>
      <c r="BE293" s="49"/>
      <c r="BF293" s="48"/>
      <c r="BG293" s="49"/>
      <c r="BH293" s="48"/>
      <c r="BI293" s="49"/>
      <c r="BJ293" s="48"/>
      <c r="BK293" s="49"/>
      <c r="BL293" s="48"/>
    </row>
    <row r="294" spans="1:64" x14ac:dyDescent="0.25">
      <c r="A294" s="64" t="s">
        <v>372</v>
      </c>
      <c r="B294" s="64" t="s">
        <v>425</v>
      </c>
      <c r="C294" s="65" t="s">
        <v>15839</v>
      </c>
      <c r="D294" s="66">
        <v>3</v>
      </c>
      <c r="E294" s="67" t="s">
        <v>132</v>
      </c>
      <c r="F294" s="68">
        <v>35</v>
      </c>
      <c r="G294" s="65"/>
      <c r="H294" s="69"/>
      <c r="I294" s="70"/>
      <c r="J294" s="70"/>
      <c r="K294" s="34" t="s">
        <v>65</v>
      </c>
      <c r="L294" s="77">
        <v>294</v>
      </c>
      <c r="M294" s="77"/>
      <c r="N294" s="72"/>
      <c r="O294" s="79" t="s">
        <v>999</v>
      </c>
      <c r="P294" s="81">
        <v>43168.643587962964</v>
      </c>
      <c r="Q294" s="79" t="s">
        <v>1146</v>
      </c>
      <c r="R294" s="79"/>
      <c r="S294" s="79"/>
      <c r="T294" s="79" t="s">
        <v>2725</v>
      </c>
      <c r="U294" s="79"/>
      <c r="V294" s="83" t="s">
        <v>3588</v>
      </c>
      <c r="W294" s="81">
        <v>43168.643587962964</v>
      </c>
      <c r="X294" s="83" t="s">
        <v>4062</v>
      </c>
      <c r="Y294" s="79"/>
      <c r="Z294" s="79"/>
      <c r="AA294" s="85" t="s">
        <v>5270</v>
      </c>
      <c r="AB294" s="79"/>
      <c r="AC294" s="79" t="b">
        <v>0</v>
      </c>
      <c r="AD294" s="79">
        <v>0</v>
      </c>
      <c r="AE294" s="85" t="s">
        <v>6296</v>
      </c>
      <c r="AF294" s="79" t="b">
        <v>0</v>
      </c>
      <c r="AG294" s="79" t="s">
        <v>6308</v>
      </c>
      <c r="AH294" s="79"/>
      <c r="AI294" s="85" t="s">
        <v>6296</v>
      </c>
      <c r="AJ294" s="79" t="b">
        <v>0</v>
      </c>
      <c r="AK294" s="79">
        <v>10</v>
      </c>
      <c r="AL294" s="85" t="s">
        <v>5343</v>
      </c>
      <c r="AM294" s="79" t="s">
        <v>6333</v>
      </c>
      <c r="AN294" s="79" t="b">
        <v>0</v>
      </c>
      <c r="AO294" s="85" t="s">
        <v>5343</v>
      </c>
      <c r="AP294" s="79" t="s">
        <v>176</v>
      </c>
      <c r="AQ294" s="79">
        <v>0</v>
      </c>
      <c r="AR294" s="79">
        <v>0</v>
      </c>
      <c r="AS294" s="79"/>
      <c r="AT294" s="79"/>
      <c r="AU294" s="79"/>
      <c r="AV294" s="79"/>
      <c r="AW294" s="79"/>
      <c r="AX294" s="79"/>
      <c r="AY294" s="79"/>
      <c r="AZ294" s="79"/>
      <c r="BA294">
        <v>1</v>
      </c>
      <c r="BB294" s="78" t="str">
        <f>REPLACE(INDEX(GroupVertices[Group], MATCH(Edges[[#This Row],[Vertex 1]],GroupVertices[Vertex],0)),1,1,"")</f>
        <v>11</v>
      </c>
      <c r="BC294" s="78" t="str">
        <f>REPLACE(INDEX(GroupVertices[Group], MATCH(Edges[[#This Row],[Vertex 2]],GroupVertices[Vertex],0)),1,1,"")</f>
        <v>11</v>
      </c>
      <c r="BD294" s="48">
        <v>0</v>
      </c>
      <c r="BE294" s="49">
        <v>0</v>
      </c>
      <c r="BF294" s="48">
        <v>0</v>
      </c>
      <c r="BG294" s="49">
        <v>0</v>
      </c>
      <c r="BH294" s="48">
        <v>0</v>
      </c>
      <c r="BI294" s="49">
        <v>0</v>
      </c>
      <c r="BJ294" s="48">
        <v>15</v>
      </c>
      <c r="BK294" s="49">
        <v>100</v>
      </c>
      <c r="BL294" s="48">
        <v>15</v>
      </c>
    </row>
    <row r="295" spans="1:64" x14ac:dyDescent="0.25">
      <c r="A295" s="64" t="s">
        <v>373</v>
      </c>
      <c r="B295" s="64" t="s">
        <v>686</v>
      </c>
      <c r="C295" s="65" t="s">
        <v>15839</v>
      </c>
      <c r="D295" s="66">
        <v>3</v>
      </c>
      <c r="E295" s="67" t="s">
        <v>132</v>
      </c>
      <c r="F295" s="68">
        <v>35</v>
      </c>
      <c r="G295" s="65"/>
      <c r="H295" s="69"/>
      <c r="I295" s="70"/>
      <c r="J295" s="70"/>
      <c r="K295" s="34" t="s">
        <v>65</v>
      </c>
      <c r="L295" s="77">
        <v>295</v>
      </c>
      <c r="M295" s="77"/>
      <c r="N295" s="72"/>
      <c r="O295" s="79" t="s">
        <v>999</v>
      </c>
      <c r="P295" s="81">
        <v>43168.643807870372</v>
      </c>
      <c r="Q295" s="79" t="s">
        <v>1147</v>
      </c>
      <c r="R295" s="83" t="s">
        <v>2078</v>
      </c>
      <c r="S295" s="79" t="s">
        <v>2548</v>
      </c>
      <c r="T295" s="79" t="s">
        <v>731</v>
      </c>
      <c r="U295" s="79"/>
      <c r="V295" s="83" t="s">
        <v>3589</v>
      </c>
      <c r="W295" s="81">
        <v>43168.643807870372</v>
      </c>
      <c r="X295" s="83" t="s">
        <v>4063</v>
      </c>
      <c r="Y295" s="79"/>
      <c r="Z295" s="79"/>
      <c r="AA295" s="85" t="s">
        <v>5271</v>
      </c>
      <c r="AB295" s="79"/>
      <c r="AC295" s="79" t="b">
        <v>0</v>
      </c>
      <c r="AD295" s="79">
        <v>0</v>
      </c>
      <c r="AE295" s="85" t="s">
        <v>6296</v>
      </c>
      <c r="AF295" s="79" t="b">
        <v>0</v>
      </c>
      <c r="AG295" s="79" t="s">
        <v>6304</v>
      </c>
      <c r="AH295" s="79"/>
      <c r="AI295" s="85" t="s">
        <v>6296</v>
      </c>
      <c r="AJ295" s="79" t="b">
        <v>0</v>
      </c>
      <c r="AK295" s="79">
        <v>7</v>
      </c>
      <c r="AL295" s="85" t="s">
        <v>5809</v>
      </c>
      <c r="AM295" s="79" t="s">
        <v>6364</v>
      </c>
      <c r="AN295" s="79" t="b">
        <v>0</v>
      </c>
      <c r="AO295" s="85" t="s">
        <v>5809</v>
      </c>
      <c r="AP295" s="79" t="s">
        <v>176</v>
      </c>
      <c r="AQ295" s="79">
        <v>0</v>
      </c>
      <c r="AR295" s="79">
        <v>0</v>
      </c>
      <c r="AS295" s="79"/>
      <c r="AT295" s="79"/>
      <c r="AU295" s="79"/>
      <c r="AV295" s="79"/>
      <c r="AW295" s="79"/>
      <c r="AX295" s="79"/>
      <c r="AY295" s="79"/>
      <c r="AZ295" s="79"/>
      <c r="BA295">
        <v>1</v>
      </c>
      <c r="BB295" s="78" t="str">
        <f>REPLACE(INDEX(GroupVertices[Group], MATCH(Edges[[#This Row],[Vertex 1]],GroupVertices[Vertex],0)),1,1,"")</f>
        <v>15</v>
      </c>
      <c r="BC295" s="78" t="str">
        <f>REPLACE(INDEX(GroupVertices[Group], MATCH(Edges[[#This Row],[Vertex 2]],GroupVertices[Vertex],0)),1,1,"")</f>
        <v>15</v>
      </c>
      <c r="BD295" s="48">
        <v>1</v>
      </c>
      <c r="BE295" s="49">
        <v>5.2631578947368425</v>
      </c>
      <c r="BF295" s="48">
        <v>0</v>
      </c>
      <c r="BG295" s="49">
        <v>0</v>
      </c>
      <c r="BH295" s="48">
        <v>0</v>
      </c>
      <c r="BI295" s="49">
        <v>0</v>
      </c>
      <c r="BJ295" s="48">
        <v>18</v>
      </c>
      <c r="BK295" s="49">
        <v>94.736842105263165</v>
      </c>
      <c r="BL295" s="48">
        <v>19</v>
      </c>
    </row>
    <row r="296" spans="1:64" x14ac:dyDescent="0.25">
      <c r="A296" s="64" t="s">
        <v>374</v>
      </c>
      <c r="B296" s="64" t="s">
        <v>374</v>
      </c>
      <c r="C296" s="65" t="s">
        <v>15839</v>
      </c>
      <c r="D296" s="66">
        <v>3</v>
      </c>
      <c r="E296" s="67" t="s">
        <v>132</v>
      </c>
      <c r="F296" s="68">
        <v>35</v>
      </c>
      <c r="G296" s="65"/>
      <c r="H296" s="69"/>
      <c r="I296" s="70"/>
      <c r="J296" s="70"/>
      <c r="K296" s="34" t="s">
        <v>65</v>
      </c>
      <c r="L296" s="77">
        <v>296</v>
      </c>
      <c r="M296" s="77"/>
      <c r="N296" s="72"/>
      <c r="O296" s="79" t="s">
        <v>176</v>
      </c>
      <c r="P296" s="81">
        <v>43167.713078703702</v>
      </c>
      <c r="Q296" s="79" t="s">
        <v>1148</v>
      </c>
      <c r="R296" s="83" t="s">
        <v>2079</v>
      </c>
      <c r="S296" s="79" t="s">
        <v>2549</v>
      </c>
      <c r="T296" s="79" t="s">
        <v>2736</v>
      </c>
      <c r="U296" s="79"/>
      <c r="V296" s="83" t="s">
        <v>3590</v>
      </c>
      <c r="W296" s="81">
        <v>43167.713078703702</v>
      </c>
      <c r="X296" s="83" t="s">
        <v>4064</v>
      </c>
      <c r="Y296" s="79"/>
      <c r="Z296" s="79"/>
      <c r="AA296" s="85" t="s">
        <v>5272</v>
      </c>
      <c r="AB296" s="79"/>
      <c r="AC296" s="79" t="b">
        <v>0</v>
      </c>
      <c r="AD296" s="79">
        <v>7</v>
      </c>
      <c r="AE296" s="85" t="s">
        <v>6296</v>
      </c>
      <c r="AF296" s="79" t="b">
        <v>0</v>
      </c>
      <c r="AG296" s="79" t="s">
        <v>6304</v>
      </c>
      <c r="AH296" s="79"/>
      <c r="AI296" s="85" t="s">
        <v>6296</v>
      </c>
      <c r="AJ296" s="79" t="b">
        <v>0</v>
      </c>
      <c r="AK296" s="79">
        <v>5</v>
      </c>
      <c r="AL296" s="85" t="s">
        <v>6296</v>
      </c>
      <c r="AM296" s="79" t="s">
        <v>6328</v>
      </c>
      <c r="AN296" s="79" t="b">
        <v>0</v>
      </c>
      <c r="AO296" s="85" t="s">
        <v>5272</v>
      </c>
      <c r="AP296" s="79" t="s">
        <v>6415</v>
      </c>
      <c r="AQ296" s="79">
        <v>0</v>
      </c>
      <c r="AR296" s="79">
        <v>0</v>
      </c>
      <c r="AS296" s="79"/>
      <c r="AT296" s="79"/>
      <c r="AU296" s="79"/>
      <c r="AV296" s="79"/>
      <c r="AW296" s="79"/>
      <c r="AX296" s="79"/>
      <c r="AY296" s="79"/>
      <c r="AZ296" s="79"/>
      <c r="BA296">
        <v>1</v>
      </c>
      <c r="BB296" s="78" t="str">
        <f>REPLACE(INDEX(GroupVertices[Group], MATCH(Edges[[#This Row],[Vertex 1]],GroupVertices[Vertex],0)),1,1,"")</f>
        <v>93</v>
      </c>
      <c r="BC296" s="78" t="str">
        <f>REPLACE(INDEX(GroupVertices[Group], MATCH(Edges[[#This Row],[Vertex 2]],GroupVertices[Vertex],0)),1,1,"")</f>
        <v>93</v>
      </c>
      <c r="BD296" s="48">
        <v>0</v>
      </c>
      <c r="BE296" s="49">
        <v>0</v>
      </c>
      <c r="BF296" s="48">
        <v>0</v>
      </c>
      <c r="BG296" s="49">
        <v>0</v>
      </c>
      <c r="BH296" s="48">
        <v>0</v>
      </c>
      <c r="BI296" s="49">
        <v>0</v>
      </c>
      <c r="BJ296" s="48">
        <v>34</v>
      </c>
      <c r="BK296" s="49">
        <v>100</v>
      </c>
      <c r="BL296" s="48">
        <v>34</v>
      </c>
    </row>
    <row r="297" spans="1:64" x14ac:dyDescent="0.25">
      <c r="A297" s="64" t="s">
        <v>375</v>
      </c>
      <c r="B297" s="64" t="s">
        <v>374</v>
      </c>
      <c r="C297" s="65" t="s">
        <v>15839</v>
      </c>
      <c r="D297" s="66">
        <v>3</v>
      </c>
      <c r="E297" s="67" t="s">
        <v>132</v>
      </c>
      <c r="F297" s="68">
        <v>35</v>
      </c>
      <c r="G297" s="65"/>
      <c r="H297" s="69"/>
      <c r="I297" s="70"/>
      <c r="J297" s="70"/>
      <c r="K297" s="34" t="s">
        <v>65</v>
      </c>
      <c r="L297" s="77">
        <v>297</v>
      </c>
      <c r="M297" s="77"/>
      <c r="N297" s="72"/>
      <c r="O297" s="79" t="s">
        <v>999</v>
      </c>
      <c r="P297" s="81">
        <v>43168.646747685183</v>
      </c>
      <c r="Q297" s="79" t="s">
        <v>1149</v>
      </c>
      <c r="R297" s="79"/>
      <c r="S297" s="79"/>
      <c r="T297" s="79"/>
      <c r="U297" s="79"/>
      <c r="V297" s="83" t="s">
        <v>3591</v>
      </c>
      <c r="W297" s="81">
        <v>43168.646747685183</v>
      </c>
      <c r="X297" s="83" t="s">
        <v>4065</v>
      </c>
      <c r="Y297" s="79"/>
      <c r="Z297" s="79"/>
      <c r="AA297" s="85" t="s">
        <v>5273</v>
      </c>
      <c r="AB297" s="79"/>
      <c r="AC297" s="79" t="b">
        <v>0</v>
      </c>
      <c r="AD297" s="79">
        <v>0</v>
      </c>
      <c r="AE297" s="85" t="s">
        <v>6296</v>
      </c>
      <c r="AF297" s="79" t="b">
        <v>0</v>
      </c>
      <c r="AG297" s="79" t="s">
        <v>6304</v>
      </c>
      <c r="AH297" s="79"/>
      <c r="AI297" s="85" t="s">
        <v>6296</v>
      </c>
      <c r="AJ297" s="79" t="b">
        <v>0</v>
      </c>
      <c r="AK297" s="79">
        <v>5</v>
      </c>
      <c r="AL297" s="85" t="s">
        <v>5272</v>
      </c>
      <c r="AM297" s="79" t="s">
        <v>6328</v>
      </c>
      <c r="AN297" s="79" t="b">
        <v>0</v>
      </c>
      <c r="AO297" s="85" t="s">
        <v>5272</v>
      </c>
      <c r="AP297" s="79" t="s">
        <v>176</v>
      </c>
      <c r="AQ297" s="79">
        <v>0</v>
      </c>
      <c r="AR297" s="79">
        <v>0</v>
      </c>
      <c r="AS297" s="79"/>
      <c r="AT297" s="79"/>
      <c r="AU297" s="79"/>
      <c r="AV297" s="79"/>
      <c r="AW297" s="79"/>
      <c r="AX297" s="79"/>
      <c r="AY297" s="79"/>
      <c r="AZ297" s="79"/>
      <c r="BA297">
        <v>1</v>
      </c>
      <c r="BB297" s="78" t="str">
        <f>REPLACE(INDEX(GroupVertices[Group], MATCH(Edges[[#This Row],[Vertex 1]],GroupVertices[Vertex],0)),1,1,"")</f>
        <v>93</v>
      </c>
      <c r="BC297" s="78" t="str">
        <f>REPLACE(INDEX(GroupVertices[Group], MATCH(Edges[[#This Row],[Vertex 2]],GroupVertices[Vertex],0)),1,1,"")</f>
        <v>93</v>
      </c>
      <c r="BD297" s="48">
        <v>0</v>
      </c>
      <c r="BE297" s="49">
        <v>0</v>
      </c>
      <c r="BF297" s="48">
        <v>0</v>
      </c>
      <c r="BG297" s="49">
        <v>0</v>
      </c>
      <c r="BH297" s="48">
        <v>0</v>
      </c>
      <c r="BI297" s="49">
        <v>0</v>
      </c>
      <c r="BJ297" s="48">
        <v>23</v>
      </c>
      <c r="BK297" s="49">
        <v>100</v>
      </c>
      <c r="BL297" s="48">
        <v>23</v>
      </c>
    </row>
    <row r="298" spans="1:64" x14ac:dyDescent="0.25">
      <c r="A298" s="64" t="s">
        <v>376</v>
      </c>
      <c r="B298" s="64" t="s">
        <v>376</v>
      </c>
      <c r="C298" s="65" t="s">
        <v>15839</v>
      </c>
      <c r="D298" s="66">
        <v>3</v>
      </c>
      <c r="E298" s="67" t="s">
        <v>132</v>
      </c>
      <c r="F298" s="68">
        <v>35</v>
      </c>
      <c r="G298" s="65"/>
      <c r="H298" s="69"/>
      <c r="I298" s="70"/>
      <c r="J298" s="70"/>
      <c r="K298" s="34" t="s">
        <v>65</v>
      </c>
      <c r="L298" s="77">
        <v>298</v>
      </c>
      <c r="M298" s="77"/>
      <c r="N298" s="72"/>
      <c r="O298" s="79" t="s">
        <v>176</v>
      </c>
      <c r="P298" s="81">
        <v>43168.64947916667</v>
      </c>
      <c r="Q298" s="79" t="s">
        <v>1150</v>
      </c>
      <c r="R298" s="83" t="s">
        <v>2080</v>
      </c>
      <c r="S298" s="79" t="s">
        <v>2550</v>
      </c>
      <c r="T298" s="79" t="s">
        <v>2737</v>
      </c>
      <c r="U298" s="79"/>
      <c r="V298" s="83" t="s">
        <v>3592</v>
      </c>
      <c r="W298" s="81">
        <v>43168.64947916667</v>
      </c>
      <c r="X298" s="83" t="s">
        <v>4066</v>
      </c>
      <c r="Y298" s="79"/>
      <c r="Z298" s="79"/>
      <c r="AA298" s="85" t="s">
        <v>5274</v>
      </c>
      <c r="AB298" s="79"/>
      <c r="AC298" s="79" t="b">
        <v>0</v>
      </c>
      <c r="AD298" s="79">
        <v>0</v>
      </c>
      <c r="AE298" s="85" t="s">
        <v>6296</v>
      </c>
      <c r="AF298" s="79" t="b">
        <v>0</v>
      </c>
      <c r="AG298" s="79" t="s">
        <v>6304</v>
      </c>
      <c r="AH298" s="79"/>
      <c r="AI298" s="85" t="s">
        <v>6296</v>
      </c>
      <c r="AJ298" s="79" t="b">
        <v>0</v>
      </c>
      <c r="AK298" s="79">
        <v>0</v>
      </c>
      <c r="AL298" s="85" t="s">
        <v>6296</v>
      </c>
      <c r="AM298" s="79" t="s">
        <v>6365</v>
      </c>
      <c r="AN298" s="79" t="b">
        <v>0</v>
      </c>
      <c r="AO298" s="85" t="s">
        <v>5274</v>
      </c>
      <c r="AP298" s="79" t="s">
        <v>176</v>
      </c>
      <c r="AQ298" s="79">
        <v>0</v>
      </c>
      <c r="AR298" s="79">
        <v>0</v>
      </c>
      <c r="AS298" s="79"/>
      <c r="AT298" s="79"/>
      <c r="AU298" s="79"/>
      <c r="AV298" s="79"/>
      <c r="AW298" s="79"/>
      <c r="AX298" s="79"/>
      <c r="AY298" s="79"/>
      <c r="AZ298" s="79"/>
      <c r="BA298">
        <v>1</v>
      </c>
      <c r="BB298" s="78" t="str">
        <f>REPLACE(INDEX(GroupVertices[Group], MATCH(Edges[[#This Row],[Vertex 1]],GroupVertices[Vertex],0)),1,1,"")</f>
        <v>1</v>
      </c>
      <c r="BC298" s="78" t="str">
        <f>REPLACE(INDEX(GroupVertices[Group], MATCH(Edges[[#This Row],[Vertex 2]],GroupVertices[Vertex],0)),1,1,"")</f>
        <v>1</v>
      </c>
      <c r="BD298" s="48">
        <v>0</v>
      </c>
      <c r="BE298" s="49">
        <v>0</v>
      </c>
      <c r="BF298" s="48">
        <v>0</v>
      </c>
      <c r="BG298" s="49">
        <v>0</v>
      </c>
      <c r="BH298" s="48">
        <v>0</v>
      </c>
      <c r="BI298" s="49">
        <v>0</v>
      </c>
      <c r="BJ298" s="48">
        <v>32</v>
      </c>
      <c r="BK298" s="49">
        <v>100</v>
      </c>
      <c r="BL298" s="48">
        <v>32</v>
      </c>
    </row>
    <row r="299" spans="1:64" x14ac:dyDescent="0.25">
      <c r="A299" s="64" t="s">
        <v>377</v>
      </c>
      <c r="B299" s="64" t="s">
        <v>377</v>
      </c>
      <c r="C299" s="65" t="s">
        <v>15839</v>
      </c>
      <c r="D299" s="66">
        <v>3</v>
      </c>
      <c r="E299" s="67" t="s">
        <v>132</v>
      </c>
      <c r="F299" s="68">
        <v>35</v>
      </c>
      <c r="G299" s="65"/>
      <c r="H299" s="69"/>
      <c r="I299" s="70"/>
      <c r="J299" s="70"/>
      <c r="K299" s="34" t="s">
        <v>65</v>
      </c>
      <c r="L299" s="77">
        <v>299</v>
      </c>
      <c r="M299" s="77"/>
      <c r="N299" s="72"/>
      <c r="O299" s="79" t="s">
        <v>176</v>
      </c>
      <c r="P299" s="81">
        <v>43168.656388888892</v>
      </c>
      <c r="Q299" s="79" t="s">
        <v>1151</v>
      </c>
      <c r="R299" s="83" t="s">
        <v>2081</v>
      </c>
      <c r="S299" s="79" t="s">
        <v>2551</v>
      </c>
      <c r="T299" s="79" t="s">
        <v>731</v>
      </c>
      <c r="U299" s="83" t="s">
        <v>3203</v>
      </c>
      <c r="V299" s="83" t="s">
        <v>3203</v>
      </c>
      <c r="W299" s="81">
        <v>43168.656388888892</v>
      </c>
      <c r="X299" s="83" t="s">
        <v>4067</v>
      </c>
      <c r="Y299" s="79"/>
      <c r="Z299" s="79"/>
      <c r="AA299" s="85" t="s">
        <v>5275</v>
      </c>
      <c r="AB299" s="79"/>
      <c r="AC299" s="79" t="b">
        <v>0</v>
      </c>
      <c r="AD299" s="79">
        <v>0</v>
      </c>
      <c r="AE299" s="85" t="s">
        <v>6296</v>
      </c>
      <c r="AF299" s="79" t="b">
        <v>0</v>
      </c>
      <c r="AG299" s="79" t="s">
        <v>6304</v>
      </c>
      <c r="AH299" s="79"/>
      <c r="AI299" s="85" t="s">
        <v>6296</v>
      </c>
      <c r="AJ299" s="79" t="b">
        <v>0</v>
      </c>
      <c r="AK299" s="79">
        <v>0</v>
      </c>
      <c r="AL299" s="85" t="s">
        <v>6296</v>
      </c>
      <c r="AM299" s="79" t="s">
        <v>6366</v>
      </c>
      <c r="AN299" s="79" t="b">
        <v>0</v>
      </c>
      <c r="AO299" s="85" t="s">
        <v>5275</v>
      </c>
      <c r="AP299" s="79" t="s">
        <v>176</v>
      </c>
      <c r="AQ299" s="79">
        <v>0</v>
      </c>
      <c r="AR299" s="79">
        <v>0</v>
      </c>
      <c r="AS299" s="79"/>
      <c r="AT299" s="79"/>
      <c r="AU299" s="79"/>
      <c r="AV299" s="79"/>
      <c r="AW299" s="79"/>
      <c r="AX299" s="79"/>
      <c r="AY299" s="79"/>
      <c r="AZ299" s="79"/>
      <c r="BA299">
        <v>1</v>
      </c>
      <c r="BB299" s="78" t="str">
        <f>REPLACE(INDEX(GroupVertices[Group], MATCH(Edges[[#This Row],[Vertex 1]],GroupVertices[Vertex],0)),1,1,"")</f>
        <v>1</v>
      </c>
      <c r="BC299" s="78" t="str">
        <f>REPLACE(INDEX(GroupVertices[Group], MATCH(Edges[[#This Row],[Vertex 2]],GroupVertices[Vertex],0)),1,1,"")</f>
        <v>1</v>
      </c>
      <c r="BD299" s="48">
        <v>1</v>
      </c>
      <c r="BE299" s="49">
        <v>5.5555555555555554</v>
      </c>
      <c r="BF299" s="48">
        <v>0</v>
      </c>
      <c r="BG299" s="49">
        <v>0</v>
      </c>
      <c r="BH299" s="48">
        <v>0</v>
      </c>
      <c r="BI299" s="49">
        <v>0</v>
      </c>
      <c r="BJ299" s="48">
        <v>17</v>
      </c>
      <c r="BK299" s="49">
        <v>94.444444444444443</v>
      </c>
      <c r="BL299" s="48">
        <v>18</v>
      </c>
    </row>
    <row r="300" spans="1:64" x14ac:dyDescent="0.25">
      <c r="A300" s="64" t="s">
        <v>378</v>
      </c>
      <c r="B300" s="64" t="s">
        <v>378</v>
      </c>
      <c r="C300" s="65" t="s">
        <v>15845</v>
      </c>
      <c r="D300" s="66">
        <v>4</v>
      </c>
      <c r="E300" s="67" t="s">
        <v>136</v>
      </c>
      <c r="F300" s="68">
        <v>31.714285714285715</v>
      </c>
      <c r="G300" s="65"/>
      <c r="H300" s="69"/>
      <c r="I300" s="70"/>
      <c r="J300" s="70"/>
      <c r="K300" s="34" t="s">
        <v>65</v>
      </c>
      <c r="L300" s="77">
        <v>300</v>
      </c>
      <c r="M300" s="77"/>
      <c r="N300" s="72"/>
      <c r="O300" s="79" t="s">
        <v>176</v>
      </c>
      <c r="P300" s="81">
        <v>43166.656608796293</v>
      </c>
      <c r="Q300" s="79" t="s">
        <v>1152</v>
      </c>
      <c r="R300" s="83" t="s">
        <v>2082</v>
      </c>
      <c r="S300" s="79" t="s">
        <v>2512</v>
      </c>
      <c r="T300" s="79" t="s">
        <v>731</v>
      </c>
      <c r="U300" s="79"/>
      <c r="V300" s="83" t="s">
        <v>3593</v>
      </c>
      <c r="W300" s="81">
        <v>43166.656608796293</v>
      </c>
      <c r="X300" s="83" t="s">
        <v>4068</v>
      </c>
      <c r="Y300" s="79"/>
      <c r="Z300" s="79"/>
      <c r="AA300" s="85" t="s">
        <v>5276</v>
      </c>
      <c r="AB300" s="79"/>
      <c r="AC300" s="79" t="b">
        <v>0</v>
      </c>
      <c r="AD300" s="79">
        <v>1</v>
      </c>
      <c r="AE300" s="85" t="s">
        <v>6296</v>
      </c>
      <c r="AF300" s="79" t="b">
        <v>0</v>
      </c>
      <c r="AG300" s="79" t="s">
        <v>6304</v>
      </c>
      <c r="AH300" s="79"/>
      <c r="AI300" s="85" t="s">
        <v>6296</v>
      </c>
      <c r="AJ300" s="79" t="b">
        <v>0</v>
      </c>
      <c r="AK300" s="79">
        <v>0</v>
      </c>
      <c r="AL300" s="85" t="s">
        <v>6296</v>
      </c>
      <c r="AM300" s="79" t="s">
        <v>6336</v>
      </c>
      <c r="AN300" s="79" t="b">
        <v>0</v>
      </c>
      <c r="AO300" s="85" t="s">
        <v>5276</v>
      </c>
      <c r="AP300" s="79" t="s">
        <v>176</v>
      </c>
      <c r="AQ300" s="79">
        <v>0</v>
      </c>
      <c r="AR300" s="79">
        <v>0</v>
      </c>
      <c r="AS300" s="79"/>
      <c r="AT300" s="79"/>
      <c r="AU300" s="79"/>
      <c r="AV300" s="79"/>
      <c r="AW300" s="79"/>
      <c r="AX300" s="79"/>
      <c r="AY300" s="79"/>
      <c r="AZ300" s="79"/>
      <c r="BA300">
        <v>3</v>
      </c>
      <c r="BB300" s="78" t="str">
        <f>REPLACE(INDEX(GroupVertices[Group], MATCH(Edges[[#This Row],[Vertex 1]],GroupVertices[Vertex],0)),1,1,"")</f>
        <v>1</v>
      </c>
      <c r="BC300" s="78" t="str">
        <f>REPLACE(INDEX(GroupVertices[Group], MATCH(Edges[[#This Row],[Vertex 2]],GroupVertices[Vertex],0)),1,1,"")</f>
        <v>1</v>
      </c>
      <c r="BD300" s="48">
        <v>5</v>
      </c>
      <c r="BE300" s="49">
        <v>11.627906976744185</v>
      </c>
      <c r="BF300" s="48">
        <v>1</v>
      </c>
      <c r="BG300" s="49">
        <v>2.3255813953488373</v>
      </c>
      <c r="BH300" s="48">
        <v>0</v>
      </c>
      <c r="BI300" s="49">
        <v>0</v>
      </c>
      <c r="BJ300" s="48">
        <v>37</v>
      </c>
      <c r="BK300" s="49">
        <v>86.04651162790698</v>
      </c>
      <c r="BL300" s="48">
        <v>43</v>
      </c>
    </row>
    <row r="301" spans="1:64" x14ac:dyDescent="0.25">
      <c r="A301" s="64" t="s">
        <v>378</v>
      </c>
      <c r="B301" s="64" t="s">
        <v>378</v>
      </c>
      <c r="C301" s="65" t="s">
        <v>15845</v>
      </c>
      <c r="D301" s="66">
        <v>4</v>
      </c>
      <c r="E301" s="67" t="s">
        <v>136</v>
      </c>
      <c r="F301" s="68">
        <v>31.714285714285715</v>
      </c>
      <c r="G301" s="65"/>
      <c r="H301" s="69"/>
      <c r="I301" s="70"/>
      <c r="J301" s="70"/>
      <c r="K301" s="34" t="s">
        <v>65</v>
      </c>
      <c r="L301" s="77">
        <v>301</v>
      </c>
      <c r="M301" s="77"/>
      <c r="N301" s="72"/>
      <c r="O301" s="79" t="s">
        <v>176</v>
      </c>
      <c r="P301" s="81">
        <v>43167.657037037039</v>
      </c>
      <c r="Q301" s="79" t="s">
        <v>1153</v>
      </c>
      <c r="R301" s="83" t="s">
        <v>2083</v>
      </c>
      <c r="S301" s="79" t="s">
        <v>2512</v>
      </c>
      <c r="T301" s="79" t="s">
        <v>731</v>
      </c>
      <c r="U301" s="79"/>
      <c r="V301" s="83" t="s">
        <v>3593</v>
      </c>
      <c r="W301" s="81">
        <v>43167.657037037039</v>
      </c>
      <c r="X301" s="83" t="s">
        <v>4069</v>
      </c>
      <c r="Y301" s="79"/>
      <c r="Z301" s="79"/>
      <c r="AA301" s="85" t="s">
        <v>5277</v>
      </c>
      <c r="AB301" s="79"/>
      <c r="AC301" s="79" t="b">
        <v>0</v>
      </c>
      <c r="AD301" s="79">
        <v>0</v>
      </c>
      <c r="AE301" s="85" t="s">
        <v>6296</v>
      </c>
      <c r="AF301" s="79" t="b">
        <v>0</v>
      </c>
      <c r="AG301" s="79" t="s">
        <v>6304</v>
      </c>
      <c r="AH301" s="79"/>
      <c r="AI301" s="85" t="s">
        <v>6296</v>
      </c>
      <c r="AJ301" s="79" t="b">
        <v>0</v>
      </c>
      <c r="AK301" s="79">
        <v>0</v>
      </c>
      <c r="AL301" s="85" t="s">
        <v>6296</v>
      </c>
      <c r="AM301" s="79" t="s">
        <v>6336</v>
      </c>
      <c r="AN301" s="79" t="b">
        <v>0</v>
      </c>
      <c r="AO301" s="85" t="s">
        <v>5277</v>
      </c>
      <c r="AP301" s="79" t="s">
        <v>176</v>
      </c>
      <c r="AQ301" s="79">
        <v>0</v>
      </c>
      <c r="AR301" s="79">
        <v>0</v>
      </c>
      <c r="AS301" s="79"/>
      <c r="AT301" s="79"/>
      <c r="AU301" s="79"/>
      <c r="AV301" s="79"/>
      <c r="AW301" s="79"/>
      <c r="AX301" s="79"/>
      <c r="AY301" s="79"/>
      <c r="AZ301" s="79"/>
      <c r="BA301">
        <v>3</v>
      </c>
      <c r="BB301" s="78" t="str">
        <f>REPLACE(INDEX(GroupVertices[Group], MATCH(Edges[[#This Row],[Vertex 1]],GroupVertices[Vertex],0)),1,1,"")</f>
        <v>1</v>
      </c>
      <c r="BC301" s="78" t="str">
        <f>REPLACE(INDEX(GroupVertices[Group], MATCH(Edges[[#This Row],[Vertex 2]],GroupVertices[Vertex],0)),1,1,"")</f>
        <v>1</v>
      </c>
      <c r="BD301" s="48">
        <v>3</v>
      </c>
      <c r="BE301" s="49">
        <v>7.3170731707317076</v>
      </c>
      <c r="BF301" s="48">
        <v>1</v>
      </c>
      <c r="BG301" s="49">
        <v>2.4390243902439024</v>
      </c>
      <c r="BH301" s="48">
        <v>0</v>
      </c>
      <c r="BI301" s="49">
        <v>0</v>
      </c>
      <c r="BJ301" s="48">
        <v>37</v>
      </c>
      <c r="BK301" s="49">
        <v>90.243902439024396</v>
      </c>
      <c r="BL301" s="48">
        <v>41</v>
      </c>
    </row>
    <row r="302" spans="1:64" x14ac:dyDescent="0.25">
      <c r="A302" s="64" t="s">
        <v>378</v>
      </c>
      <c r="B302" s="64" t="s">
        <v>378</v>
      </c>
      <c r="C302" s="65" t="s">
        <v>15845</v>
      </c>
      <c r="D302" s="66">
        <v>4</v>
      </c>
      <c r="E302" s="67" t="s">
        <v>136</v>
      </c>
      <c r="F302" s="68">
        <v>31.714285714285715</v>
      </c>
      <c r="G302" s="65"/>
      <c r="H302" s="69"/>
      <c r="I302" s="70"/>
      <c r="J302" s="70"/>
      <c r="K302" s="34" t="s">
        <v>65</v>
      </c>
      <c r="L302" s="77">
        <v>302</v>
      </c>
      <c r="M302" s="77"/>
      <c r="N302" s="72"/>
      <c r="O302" s="79" t="s">
        <v>176</v>
      </c>
      <c r="P302" s="81">
        <v>43168.656666666669</v>
      </c>
      <c r="Q302" s="79" t="s">
        <v>1154</v>
      </c>
      <c r="R302" s="83" t="s">
        <v>2084</v>
      </c>
      <c r="S302" s="79" t="s">
        <v>2512</v>
      </c>
      <c r="T302" s="79" t="s">
        <v>731</v>
      </c>
      <c r="U302" s="79"/>
      <c r="V302" s="83" t="s">
        <v>3593</v>
      </c>
      <c r="W302" s="81">
        <v>43168.656666666669</v>
      </c>
      <c r="X302" s="83" t="s">
        <v>4070</v>
      </c>
      <c r="Y302" s="79"/>
      <c r="Z302" s="79"/>
      <c r="AA302" s="85" t="s">
        <v>5278</v>
      </c>
      <c r="AB302" s="79"/>
      <c r="AC302" s="79" t="b">
        <v>0</v>
      </c>
      <c r="AD302" s="79">
        <v>1</v>
      </c>
      <c r="AE302" s="85" t="s">
        <v>6296</v>
      </c>
      <c r="AF302" s="79" t="b">
        <v>0</v>
      </c>
      <c r="AG302" s="79" t="s">
        <v>6304</v>
      </c>
      <c r="AH302" s="79"/>
      <c r="AI302" s="85" t="s">
        <v>6296</v>
      </c>
      <c r="AJ302" s="79" t="b">
        <v>0</v>
      </c>
      <c r="AK302" s="79">
        <v>0</v>
      </c>
      <c r="AL302" s="85" t="s">
        <v>6296</v>
      </c>
      <c r="AM302" s="79" t="s">
        <v>6336</v>
      </c>
      <c r="AN302" s="79" t="b">
        <v>0</v>
      </c>
      <c r="AO302" s="85" t="s">
        <v>5278</v>
      </c>
      <c r="AP302" s="79" t="s">
        <v>176</v>
      </c>
      <c r="AQ302" s="79">
        <v>0</v>
      </c>
      <c r="AR302" s="79">
        <v>0</v>
      </c>
      <c r="AS302" s="79"/>
      <c r="AT302" s="79"/>
      <c r="AU302" s="79"/>
      <c r="AV302" s="79"/>
      <c r="AW302" s="79"/>
      <c r="AX302" s="79"/>
      <c r="AY302" s="79"/>
      <c r="AZ302" s="79"/>
      <c r="BA302">
        <v>3</v>
      </c>
      <c r="BB302" s="78" t="str">
        <f>REPLACE(INDEX(GroupVertices[Group], MATCH(Edges[[#This Row],[Vertex 1]],GroupVertices[Vertex],0)),1,1,"")</f>
        <v>1</v>
      </c>
      <c r="BC302" s="78" t="str">
        <f>REPLACE(INDEX(GroupVertices[Group], MATCH(Edges[[#This Row],[Vertex 2]],GroupVertices[Vertex],0)),1,1,"")</f>
        <v>1</v>
      </c>
      <c r="BD302" s="48">
        <v>4</v>
      </c>
      <c r="BE302" s="49">
        <v>9.0909090909090917</v>
      </c>
      <c r="BF302" s="48">
        <v>0</v>
      </c>
      <c r="BG302" s="49">
        <v>0</v>
      </c>
      <c r="BH302" s="48">
        <v>0</v>
      </c>
      <c r="BI302" s="49">
        <v>0</v>
      </c>
      <c r="BJ302" s="48">
        <v>40</v>
      </c>
      <c r="BK302" s="49">
        <v>90.909090909090907</v>
      </c>
      <c r="BL302" s="48">
        <v>44</v>
      </c>
    </row>
    <row r="303" spans="1:64" x14ac:dyDescent="0.25">
      <c r="A303" s="64" t="s">
        <v>379</v>
      </c>
      <c r="B303" s="64" t="s">
        <v>851</v>
      </c>
      <c r="C303" s="65" t="s">
        <v>15839</v>
      </c>
      <c r="D303" s="66">
        <v>3</v>
      </c>
      <c r="E303" s="67" t="s">
        <v>132</v>
      </c>
      <c r="F303" s="68">
        <v>35</v>
      </c>
      <c r="G303" s="65"/>
      <c r="H303" s="69"/>
      <c r="I303" s="70"/>
      <c r="J303" s="70"/>
      <c r="K303" s="34" t="s">
        <v>65</v>
      </c>
      <c r="L303" s="77">
        <v>303</v>
      </c>
      <c r="M303" s="77"/>
      <c r="N303" s="72"/>
      <c r="O303" s="79" t="s">
        <v>999</v>
      </c>
      <c r="P303" s="81">
        <v>43168.652083333334</v>
      </c>
      <c r="Q303" s="79" t="s">
        <v>1155</v>
      </c>
      <c r="R303" s="83" t="s">
        <v>2085</v>
      </c>
      <c r="S303" s="79" t="s">
        <v>2552</v>
      </c>
      <c r="T303" s="79" t="s">
        <v>2738</v>
      </c>
      <c r="U303" s="79"/>
      <c r="V303" s="83" t="s">
        <v>3594</v>
      </c>
      <c r="W303" s="81">
        <v>43168.652083333334</v>
      </c>
      <c r="X303" s="83" t="s">
        <v>4071</v>
      </c>
      <c r="Y303" s="79"/>
      <c r="Z303" s="79"/>
      <c r="AA303" s="85" t="s">
        <v>5279</v>
      </c>
      <c r="AB303" s="79"/>
      <c r="AC303" s="79" t="b">
        <v>0</v>
      </c>
      <c r="AD303" s="79">
        <v>0</v>
      </c>
      <c r="AE303" s="85" t="s">
        <v>6296</v>
      </c>
      <c r="AF303" s="79" t="b">
        <v>0</v>
      </c>
      <c r="AG303" s="79" t="s">
        <v>6304</v>
      </c>
      <c r="AH303" s="79"/>
      <c r="AI303" s="85" t="s">
        <v>6296</v>
      </c>
      <c r="AJ303" s="79" t="b">
        <v>0</v>
      </c>
      <c r="AK303" s="79">
        <v>0</v>
      </c>
      <c r="AL303" s="85" t="s">
        <v>6296</v>
      </c>
      <c r="AM303" s="79" t="s">
        <v>6367</v>
      </c>
      <c r="AN303" s="79" t="b">
        <v>0</v>
      </c>
      <c r="AO303" s="85" t="s">
        <v>5279</v>
      </c>
      <c r="AP303" s="79" t="s">
        <v>176</v>
      </c>
      <c r="AQ303" s="79">
        <v>0</v>
      </c>
      <c r="AR303" s="79">
        <v>0</v>
      </c>
      <c r="AS303" s="79"/>
      <c r="AT303" s="79"/>
      <c r="AU303" s="79"/>
      <c r="AV303" s="79"/>
      <c r="AW303" s="79"/>
      <c r="AX303" s="79"/>
      <c r="AY303" s="79"/>
      <c r="AZ303" s="79"/>
      <c r="BA303">
        <v>1</v>
      </c>
      <c r="BB303" s="78" t="str">
        <f>REPLACE(INDEX(GroupVertices[Group], MATCH(Edges[[#This Row],[Vertex 1]],GroupVertices[Vertex],0)),1,1,"")</f>
        <v>13</v>
      </c>
      <c r="BC303" s="78" t="str">
        <f>REPLACE(INDEX(GroupVertices[Group], MATCH(Edges[[#This Row],[Vertex 2]],GroupVertices[Vertex],0)),1,1,"")</f>
        <v>13</v>
      </c>
      <c r="BD303" s="48">
        <v>0</v>
      </c>
      <c r="BE303" s="49">
        <v>0</v>
      </c>
      <c r="BF303" s="48">
        <v>0</v>
      </c>
      <c r="BG303" s="49">
        <v>0</v>
      </c>
      <c r="BH303" s="48">
        <v>0</v>
      </c>
      <c r="BI303" s="49">
        <v>0</v>
      </c>
      <c r="BJ303" s="48">
        <v>15</v>
      </c>
      <c r="BK303" s="49">
        <v>100</v>
      </c>
      <c r="BL303" s="48">
        <v>15</v>
      </c>
    </row>
    <row r="304" spans="1:64" x14ac:dyDescent="0.25">
      <c r="A304" s="64" t="s">
        <v>380</v>
      </c>
      <c r="B304" s="64" t="s">
        <v>851</v>
      </c>
      <c r="C304" s="65" t="s">
        <v>15839</v>
      </c>
      <c r="D304" s="66">
        <v>3</v>
      </c>
      <c r="E304" s="67" t="s">
        <v>132</v>
      </c>
      <c r="F304" s="68">
        <v>35</v>
      </c>
      <c r="G304" s="65"/>
      <c r="H304" s="69"/>
      <c r="I304" s="70"/>
      <c r="J304" s="70"/>
      <c r="K304" s="34" t="s">
        <v>65</v>
      </c>
      <c r="L304" s="77">
        <v>304</v>
      </c>
      <c r="M304" s="77"/>
      <c r="N304" s="72"/>
      <c r="O304" s="79" t="s">
        <v>999</v>
      </c>
      <c r="P304" s="81">
        <v>43168.657326388886</v>
      </c>
      <c r="Q304" s="79" t="s">
        <v>1156</v>
      </c>
      <c r="R304" s="83" t="s">
        <v>2086</v>
      </c>
      <c r="S304" s="79" t="s">
        <v>2553</v>
      </c>
      <c r="T304" s="79" t="s">
        <v>2739</v>
      </c>
      <c r="U304" s="79"/>
      <c r="V304" s="83" t="s">
        <v>3595</v>
      </c>
      <c r="W304" s="81">
        <v>43168.657326388886</v>
      </c>
      <c r="X304" s="83" t="s">
        <v>4072</v>
      </c>
      <c r="Y304" s="79"/>
      <c r="Z304" s="79"/>
      <c r="AA304" s="85" t="s">
        <v>5280</v>
      </c>
      <c r="AB304" s="79"/>
      <c r="AC304" s="79" t="b">
        <v>0</v>
      </c>
      <c r="AD304" s="79">
        <v>0</v>
      </c>
      <c r="AE304" s="85" t="s">
        <v>6296</v>
      </c>
      <c r="AF304" s="79" t="b">
        <v>0</v>
      </c>
      <c r="AG304" s="79" t="s">
        <v>6304</v>
      </c>
      <c r="AH304" s="79"/>
      <c r="AI304" s="85" t="s">
        <v>6296</v>
      </c>
      <c r="AJ304" s="79" t="b">
        <v>0</v>
      </c>
      <c r="AK304" s="79">
        <v>0</v>
      </c>
      <c r="AL304" s="85" t="s">
        <v>6296</v>
      </c>
      <c r="AM304" s="79" t="s">
        <v>6368</v>
      </c>
      <c r="AN304" s="79" t="b">
        <v>0</v>
      </c>
      <c r="AO304" s="85" t="s">
        <v>5280</v>
      </c>
      <c r="AP304" s="79" t="s">
        <v>176</v>
      </c>
      <c r="AQ304" s="79">
        <v>0</v>
      </c>
      <c r="AR304" s="79">
        <v>0</v>
      </c>
      <c r="AS304" s="79"/>
      <c r="AT304" s="79"/>
      <c r="AU304" s="79"/>
      <c r="AV304" s="79"/>
      <c r="AW304" s="79"/>
      <c r="AX304" s="79"/>
      <c r="AY304" s="79"/>
      <c r="AZ304" s="79"/>
      <c r="BA304">
        <v>1</v>
      </c>
      <c r="BB304" s="78" t="str">
        <f>REPLACE(INDEX(GroupVertices[Group], MATCH(Edges[[#This Row],[Vertex 1]],GroupVertices[Vertex],0)),1,1,"")</f>
        <v>13</v>
      </c>
      <c r="BC304" s="78" t="str">
        <f>REPLACE(INDEX(GroupVertices[Group], MATCH(Edges[[#This Row],[Vertex 2]],GroupVertices[Vertex],0)),1,1,"")</f>
        <v>13</v>
      </c>
      <c r="BD304" s="48"/>
      <c r="BE304" s="49"/>
      <c r="BF304" s="48"/>
      <c r="BG304" s="49"/>
      <c r="BH304" s="48"/>
      <c r="BI304" s="49"/>
      <c r="BJ304" s="48"/>
      <c r="BK304" s="49"/>
      <c r="BL304" s="48"/>
    </row>
    <row r="305" spans="1:64" x14ac:dyDescent="0.25">
      <c r="A305" s="64" t="s">
        <v>380</v>
      </c>
      <c r="B305" s="64" t="s">
        <v>852</v>
      </c>
      <c r="C305" s="65" t="s">
        <v>15839</v>
      </c>
      <c r="D305" s="66">
        <v>3</v>
      </c>
      <c r="E305" s="67" t="s">
        <v>132</v>
      </c>
      <c r="F305" s="68">
        <v>35</v>
      </c>
      <c r="G305" s="65"/>
      <c r="H305" s="69"/>
      <c r="I305" s="70"/>
      <c r="J305" s="70"/>
      <c r="K305" s="34" t="s">
        <v>65</v>
      </c>
      <c r="L305" s="77">
        <v>305</v>
      </c>
      <c r="M305" s="77"/>
      <c r="N305" s="72"/>
      <c r="O305" s="79" t="s">
        <v>999</v>
      </c>
      <c r="P305" s="81">
        <v>43168.657326388886</v>
      </c>
      <c r="Q305" s="79" t="s">
        <v>1156</v>
      </c>
      <c r="R305" s="83" t="s">
        <v>2086</v>
      </c>
      <c r="S305" s="79" t="s">
        <v>2553</v>
      </c>
      <c r="T305" s="79" t="s">
        <v>2739</v>
      </c>
      <c r="U305" s="79"/>
      <c r="V305" s="83" t="s">
        <v>3595</v>
      </c>
      <c r="W305" s="81">
        <v>43168.657326388886</v>
      </c>
      <c r="X305" s="83" t="s">
        <v>4072</v>
      </c>
      <c r="Y305" s="79"/>
      <c r="Z305" s="79"/>
      <c r="AA305" s="85" t="s">
        <v>5280</v>
      </c>
      <c r="AB305" s="79"/>
      <c r="AC305" s="79" t="b">
        <v>0</v>
      </c>
      <c r="AD305" s="79">
        <v>0</v>
      </c>
      <c r="AE305" s="85" t="s">
        <v>6296</v>
      </c>
      <c r="AF305" s="79" t="b">
        <v>0</v>
      </c>
      <c r="AG305" s="79" t="s">
        <v>6304</v>
      </c>
      <c r="AH305" s="79"/>
      <c r="AI305" s="85" t="s">
        <v>6296</v>
      </c>
      <c r="AJ305" s="79" t="b">
        <v>0</v>
      </c>
      <c r="AK305" s="79">
        <v>0</v>
      </c>
      <c r="AL305" s="85" t="s">
        <v>6296</v>
      </c>
      <c r="AM305" s="79" t="s">
        <v>6368</v>
      </c>
      <c r="AN305" s="79" t="b">
        <v>0</v>
      </c>
      <c r="AO305" s="85" t="s">
        <v>5280</v>
      </c>
      <c r="AP305" s="79" t="s">
        <v>176</v>
      </c>
      <c r="AQ305" s="79">
        <v>0</v>
      </c>
      <c r="AR305" s="79">
        <v>0</v>
      </c>
      <c r="AS305" s="79"/>
      <c r="AT305" s="79"/>
      <c r="AU305" s="79"/>
      <c r="AV305" s="79"/>
      <c r="AW305" s="79"/>
      <c r="AX305" s="79"/>
      <c r="AY305" s="79"/>
      <c r="AZ305" s="79"/>
      <c r="BA305">
        <v>1</v>
      </c>
      <c r="BB305" s="78" t="str">
        <f>REPLACE(INDEX(GroupVertices[Group], MATCH(Edges[[#This Row],[Vertex 1]],GroupVertices[Vertex],0)),1,1,"")</f>
        <v>13</v>
      </c>
      <c r="BC305" s="78" t="str">
        <f>REPLACE(INDEX(GroupVertices[Group], MATCH(Edges[[#This Row],[Vertex 2]],GroupVertices[Vertex],0)),1,1,"")</f>
        <v>13</v>
      </c>
      <c r="BD305" s="48">
        <v>0</v>
      </c>
      <c r="BE305" s="49">
        <v>0</v>
      </c>
      <c r="BF305" s="48">
        <v>0</v>
      </c>
      <c r="BG305" s="49">
        <v>0</v>
      </c>
      <c r="BH305" s="48">
        <v>0</v>
      </c>
      <c r="BI305" s="49">
        <v>0</v>
      </c>
      <c r="BJ305" s="48">
        <v>19</v>
      </c>
      <c r="BK305" s="49">
        <v>100</v>
      </c>
      <c r="BL305" s="48">
        <v>19</v>
      </c>
    </row>
    <row r="306" spans="1:64" x14ac:dyDescent="0.25">
      <c r="A306" s="64" t="s">
        <v>381</v>
      </c>
      <c r="B306" s="64" t="s">
        <v>619</v>
      </c>
      <c r="C306" s="65" t="s">
        <v>15839</v>
      </c>
      <c r="D306" s="66">
        <v>3</v>
      </c>
      <c r="E306" s="67" t="s">
        <v>132</v>
      </c>
      <c r="F306" s="68">
        <v>35</v>
      </c>
      <c r="G306" s="65"/>
      <c r="H306" s="69"/>
      <c r="I306" s="70"/>
      <c r="J306" s="70"/>
      <c r="K306" s="34" t="s">
        <v>65</v>
      </c>
      <c r="L306" s="77">
        <v>306</v>
      </c>
      <c r="M306" s="77"/>
      <c r="N306" s="72"/>
      <c r="O306" s="79" t="s">
        <v>999</v>
      </c>
      <c r="P306" s="81">
        <v>43168.657650462963</v>
      </c>
      <c r="Q306" s="79" t="s">
        <v>1139</v>
      </c>
      <c r="R306" s="79"/>
      <c r="S306" s="79"/>
      <c r="T306" s="79" t="s">
        <v>2725</v>
      </c>
      <c r="U306" s="79"/>
      <c r="V306" s="83" t="s">
        <v>3596</v>
      </c>
      <c r="W306" s="81">
        <v>43168.657650462963</v>
      </c>
      <c r="X306" s="83" t="s">
        <v>4073</v>
      </c>
      <c r="Y306" s="79"/>
      <c r="Z306" s="79"/>
      <c r="AA306" s="85" t="s">
        <v>5281</v>
      </c>
      <c r="AB306" s="79"/>
      <c r="AC306" s="79" t="b">
        <v>0</v>
      </c>
      <c r="AD306" s="79">
        <v>0</v>
      </c>
      <c r="AE306" s="85" t="s">
        <v>6296</v>
      </c>
      <c r="AF306" s="79" t="b">
        <v>0</v>
      </c>
      <c r="AG306" s="79" t="s">
        <v>6308</v>
      </c>
      <c r="AH306" s="79"/>
      <c r="AI306" s="85" t="s">
        <v>6296</v>
      </c>
      <c r="AJ306" s="79" t="b">
        <v>0</v>
      </c>
      <c r="AK306" s="79">
        <v>2</v>
      </c>
      <c r="AL306" s="85" t="s">
        <v>5652</v>
      </c>
      <c r="AM306" s="79" t="s">
        <v>6333</v>
      </c>
      <c r="AN306" s="79" t="b">
        <v>0</v>
      </c>
      <c r="AO306" s="85" t="s">
        <v>5652</v>
      </c>
      <c r="AP306" s="79" t="s">
        <v>176</v>
      </c>
      <c r="AQ306" s="79">
        <v>0</v>
      </c>
      <c r="AR306" s="79">
        <v>0</v>
      </c>
      <c r="AS306" s="79"/>
      <c r="AT306" s="79"/>
      <c r="AU306" s="79"/>
      <c r="AV306" s="79"/>
      <c r="AW306" s="79"/>
      <c r="AX306" s="79"/>
      <c r="AY306" s="79"/>
      <c r="AZ306" s="79"/>
      <c r="BA306">
        <v>1</v>
      </c>
      <c r="BB306" s="78" t="str">
        <f>REPLACE(INDEX(GroupVertices[Group], MATCH(Edges[[#This Row],[Vertex 1]],GroupVertices[Vertex],0)),1,1,"")</f>
        <v>11</v>
      </c>
      <c r="BC306" s="78" t="str">
        <f>REPLACE(INDEX(GroupVertices[Group], MATCH(Edges[[#This Row],[Vertex 2]],GroupVertices[Vertex],0)),1,1,"")</f>
        <v>11</v>
      </c>
      <c r="BD306" s="48"/>
      <c r="BE306" s="49"/>
      <c r="BF306" s="48"/>
      <c r="BG306" s="49"/>
      <c r="BH306" s="48"/>
      <c r="BI306" s="49"/>
      <c r="BJ306" s="48"/>
      <c r="BK306" s="49"/>
      <c r="BL306" s="48"/>
    </row>
    <row r="307" spans="1:64" x14ac:dyDescent="0.25">
      <c r="A307" s="64" t="s">
        <v>381</v>
      </c>
      <c r="B307" s="64" t="s">
        <v>620</v>
      </c>
      <c r="C307" s="65" t="s">
        <v>15839</v>
      </c>
      <c r="D307" s="66">
        <v>3</v>
      </c>
      <c r="E307" s="67" t="s">
        <v>132</v>
      </c>
      <c r="F307" s="68">
        <v>35</v>
      </c>
      <c r="G307" s="65"/>
      <c r="H307" s="69"/>
      <c r="I307" s="70"/>
      <c r="J307" s="70"/>
      <c r="K307" s="34" t="s">
        <v>65</v>
      </c>
      <c r="L307" s="77">
        <v>307</v>
      </c>
      <c r="M307" s="77"/>
      <c r="N307" s="72"/>
      <c r="O307" s="79" t="s">
        <v>999</v>
      </c>
      <c r="P307" s="81">
        <v>43168.657650462963</v>
      </c>
      <c r="Q307" s="79" t="s">
        <v>1139</v>
      </c>
      <c r="R307" s="79"/>
      <c r="S307" s="79"/>
      <c r="T307" s="79" t="s">
        <v>2725</v>
      </c>
      <c r="U307" s="79"/>
      <c r="V307" s="83" t="s">
        <v>3596</v>
      </c>
      <c r="W307" s="81">
        <v>43168.657650462963</v>
      </c>
      <c r="X307" s="83" t="s">
        <v>4073</v>
      </c>
      <c r="Y307" s="79"/>
      <c r="Z307" s="79"/>
      <c r="AA307" s="85" t="s">
        <v>5281</v>
      </c>
      <c r="AB307" s="79"/>
      <c r="AC307" s="79" t="b">
        <v>0</v>
      </c>
      <c r="AD307" s="79">
        <v>0</v>
      </c>
      <c r="AE307" s="85" t="s">
        <v>6296</v>
      </c>
      <c r="AF307" s="79" t="b">
        <v>0</v>
      </c>
      <c r="AG307" s="79" t="s">
        <v>6308</v>
      </c>
      <c r="AH307" s="79"/>
      <c r="AI307" s="85" t="s">
        <v>6296</v>
      </c>
      <c r="AJ307" s="79" t="b">
        <v>0</v>
      </c>
      <c r="AK307" s="79">
        <v>2</v>
      </c>
      <c r="AL307" s="85" t="s">
        <v>5652</v>
      </c>
      <c r="AM307" s="79" t="s">
        <v>6333</v>
      </c>
      <c r="AN307" s="79" t="b">
        <v>0</v>
      </c>
      <c r="AO307" s="85" t="s">
        <v>5652</v>
      </c>
      <c r="AP307" s="79" t="s">
        <v>176</v>
      </c>
      <c r="AQ307" s="79">
        <v>0</v>
      </c>
      <c r="AR307" s="79">
        <v>0</v>
      </c>
      <c r="AS307" s="79"/>
      <c r="AT307" s="79"/>
      <c r="AU307" s="79"/>
      <c r="AV307" s="79"/>
      <c r="AW307" s="79"/>
      <c r="AX307" s="79"/>
      <c r="AY307" s="79"/>
      <c r="AZ307" s="79"/>
      <c r="BA307">
        <v>1</v>
      </c>
      <c r="BB307" s="78" t="str">
        <f>REPLACE(INDEX(GroupVertices[Group], MATCH(Edges[[#This Row],[Vertex 1]],GroupVertices[Vertex],0)),1,1,"")</f>
        <v>11</v>
      </c>
      <c r="BC307" s="78" t="str">
        <f>REPLACE(INDEX(GroupVertices[Group], MATCH(Edges[[#This Row],[Vertex 2]],GroupVertices[Vertex],0)),1,1,"")</f>
        <v>11</v>
      </c>
      <c r="BD307" s="48">
        <v>0</v>
      </c>
      <c r="BE307" s="49">
        <v>0</v>
      </c>
      <c r="BF307" s="48">
        <v>0</v>
      </c>
      <c r="BG307" s="49">
        <v>0</v>
      </c>
      <c r="BH307" s="48">
        <v>0</v>
      </c>
      <c r="BI307" s="49">
        <v>0</v>
      </c>
      <c r="BJ307" s="48">
        <v>15</v>
      </c>
      <c r="BK307" s="49">
        <v>100</v>
      </c>
      <c r="BL307" s="48">
        <v>15</v>
      </c>
    </row>
    <row r="308" spans="1:64" x14ac:dyDescent="0.25">
      <c r="A308" s="64" t="s">
        <v>212</v>
      </c>
      <c r="B308" s="64" t="s">
        <v>853</v>
      </c>
      <c r="C308" s="65" t="s">
        <v>15839</v>
      </c>
      <c r="D308" s="66">
        <v>3</v>
      </c>
      <c r="E308" s="67" t="s">
        <v>132</v>
      </c>
      <c r="F308" s="68">
        <v>35</v>
      </c>
      <c r="G308" s="65"/>
      <c r="H308" s="69"/>
      <c r="I308" s="70"/>
      <c r="J308" s="70"/>
      <c r="K308" s="34" t="s">
        <v>65</v>
      </c>
      <c r="L308" s="77">
        <v>308</v>
      </c>
      <c r="M308" s="77"/>
      <c r="N308" s="72"/>
      <c r="O308" s="79" t="s">
        <v>999</v>
      </c>
      <c r="P308" s="81">
        <v>43167.034282407411</v>
      </c>
      <c r="Q308" s="79" t="s">
        <v>1001</v>
      </c>
      <c r="R308" s="83" t="s">
        <v>1989</v>
      </c>
      <c r="S308" s="79" t="s">
        <v>2501</v>
      </c>
      <c r="T308" s="79" t="s">
        <v>731</v>
      </c>
      <c r="U308" s="83" t="s">
        <v>3146</v>
      </c>
      <c r="V308" s="83" t="s">
        <v>3146</v>
      </c>
      <c r="W308" s="81">
        <v>43167.034282407411</v>
      </c>
      <c r="X308" s="83" t="s">
        <v>3878</v>
      </c>
      <c r="Y308" s="79"/>
      <c r="Z308" s="79"/>
      <c r="AA308" s="85" t="s">
        <v>5086</v>
      </c>
      <c r="AB308" s="79"/>
      <c r="AC308" s="79" t="b">
        <v>0</v>
      </c>
      <c r="AD308" s="79">
        <v>6</v>
      </c>
      <c r="AE308" s="85" t="s">
        <v>6296</v>
      </c>
      <c r="AF308" s="79" t="b">
        <v>0</v>
      </c>
      <c r="AG308" s="79" t="s">
        <v>6303</v>
      </c>
      <c r="AH308" s="79"/>
      <c r="AI308" s="85" t="s">
        <v>6296</v>
      </c>
      <c r="AJ308" s="79" t="b">
        <v>0</v>
      </c>
      <c r="AK308" s="79">
        <v>4</v>
      </c>
      <c r="AL308" s="85" t="s">
        <v>6296</v>
      </c>
      <c r="AM308" s="79" t="s">
        <v>6328</v>
      </c>
      <c r="AN308" s="79" t="b">
        <v>0</v>
      </c>
      <c r="AO308" s="85" t="s">
        <v>5086</v>
      </c>
      <c r="AP308" s="79" t="s">
        <v>6415</v>
      </c>
      <c r="AQ308" s="79">
        <v>0</v>
      </c>
      <c r="AR308" s="79">
        <v>0</v>
      </c>
      <c r="AS308" s="79"/>
      <c r="AT308" s="79"/>
      <c r="AU308" s="79"/>
      <c r="AV308" s="79"/>
      <c r="AW308" s="79"/>
      <c r="AX308" s="79"/>
      <c r="AY308" s="79"/>
      <c r="AZ308" s="79"/>
      <c r="BA308">
        <v>1</v>
      </c>
      <c r="BB308" s="78" t="str">
        <f>REPLACE(INDEX(GroupVertices[Group], MATCH(Edges[[#This Row],[Vertex 1]],GroupVertices[Vertex],0)),1,1,"")</f>
        <v>12</v>
      </c>
      <c r="BC308" s="78" t="str">
        <f>REPLACE(INDEX(GroupVertices[Group], MATCH(Edges[[#This Row],[Vertex 2]],GroupVertices[Vertex],0)),1,1,"")</f>
        <v>12</v>
      </c>
      <c r="BD308" s="48"/>
      <c r="BE308" s="49"/>
      <c r="BF308" s="48"/>
      <c r="BG308" s="49"/>
      <c r="BH308" s="48"/>
      <c r="BI308" s="49"/>
      <c r="BJ308" s="48"/>
      <c r="BK308" s="49"/>
      <c r="BL308" s="48"/>
    </row>
    <row r="309" spans="1:64" x14ac:dyDescent="0.25">
      <c r="A309" s="64" t="s">
        <v>382</v>
      </c>
      <c r="B309" s="64" t="s">
        <v>853</v>
      </c>
      <c r="C309" s="65" t="s">
        <v>15839</v>
      </c>
      <c r="D309" s="66">
        <v>3</v>
      </c>
      <c r="E309" s="67" t="s">
        <v>132</v>
      </c>
      <c r="F309" s="68">
        <v>35</v>
      </c>
      <c r="G309" s="65"/>
      <c r="H309" s="69"/>
      <c r="I309" s="70"/>
      <c r="J309" s="70"/>
      <c r="K309" s="34" t="s">
        <v>65</v>
      </c>
      <c r="L309" s="77">
        <v>309</v>
      </c>
      <c r="M309" s="77"/>
      <c r="N309" s="72"/>
      <c r="O309" s="79" t="s">
        <v>999</v>
      </c>
      <c r="P309" s="81">
        <v>43168.657858796294</v>
      </c>
      <c r="Q309" s="79" t="s">
        <v>1157</v>
      </c>
      <c r="R309" s="79"/>
      <c r="S309" s="79"/>
      <c r="T309" s="79" t="s">
        <v>731</v>
      </c>
      <c r="U309" s="79"/>
      <c r="V309" s="83" t="s">
        <v>3597</v>
      </c>
      <c r="W309" s="81">
        <v>43168.657858796294</v>
      </c>
      <c r="X309" s="83" t="s">
        <v>4074</v>
      </c>
      <c r="Y309" s="79"/>
      <c r="Z309" s="79"/>
      <c r="AA309" s="85" t="s">
        <v>5282</v>
      </c>
      <c r="AB309" s="79"/>
      <c r="AC309" s="79" t="b">
        <v>0</v>
      </c>
      <c r="AD309" s="79">
        <v>0</v>
      </c>
      <c r="AE309" s="85" t="s">
        <v>6296</v>
      </c>
      <c r="AF309" s="79" t="b">
        <v>0</v>
      </c>
      <c r="AG309" s="79" t="s">
        <v>6303</v>
      </c>
      <c r="AH309" s="79"/>
      <c r="AI309" s="85" t="s">
        <v>6296</v>
      </c>
      <c r="AJ309" s="79" t="b">
        <v>0</v>
      </c>
      <c r="AK309" s="79">
        <v>4</v>
      </c>
      <c r="AL309" s="85" t="s">
        <v>5086</v>
      </c>
      <c r="AM309" s="79" t="s">
        <v>6331</v>
      </c>
      <c r="AN309" s="79" t="b">
        <v>0</v>
      </c>
      <c r="AO309" s="85" t="s">
        <v>5086</v>
      </c>
      <c r="AP309" s="79" t="s">
        <v>176</v>
      </c>
      <c r="AQ309" s="79">
        <v>0</v>
      </c>
      <c r="AR309" s="79">
        <v>0</v>
      </c>
      <c r="AS309" s="79"/>
      <c r="AT309" s="79"/>
      <c r="AU309" s="79"/>
      <c r="AV309" s="79"/>
      <c r="AW309" s="79"/>
      <c r="AX309" s="79"/>
      <c r="AY309" s="79"/>
      <c r="AZ309" s="79"/>
      <c r="BA309">
        <v>1</v>
      </c>
      <c r="BB309" s="78" t="str">
        <f>REPLACE(INDEX(GroupVertices[Group], MATCH(Edges[[#This Row],[Vertex 1]],GroupVertices[Vertex],0)),1,1,"")</f>
        <v>12</v>
      </c>
      <c r="BC309" s="78" t="str">
        <f>REPLACE(INDEX(GroupVertices[Group], MATCH(Edges[[#This Row],[Vertex 2]],GroupVertices[Vertex],0)),1,1,"")</f>
        <v>12</v>
      </c>
      <c r="BD309" s="48"/>
      <c r="BE309" s="49"/>
      <c r="BF309" s="48"/>
      <c r="BG309" s="49"/>
      <c r="BH309" s="48"/>
      <c r="BI309" s="49"/>
      <c r="BJ309" s="48"/>
      <c r="BK309" s="49"/>
      <c r="BL309" s="48"/>
    </row>
    <row r="310" spans="1:64" x14ac:dyDescent="0.25">
      <c r="A310" s="64" t="s">
        <v>212</v>
      </c>
      <c r="B310" s="64" t="s">
        <v>382</v>
      </c>
      <c r="C310" s="65" t="s">
        <v>15839</v>
      </c>
      <c r="D310" s="66">
        <v>3</v>
      </c>
      <c r="E310" s="67" t="s">
        <v>132</v>
      </c>
      <c r="F310" s="68">
        <v>35</v>
      </c>
      <c r="G310" s="65"/>
      <c r="H310" s="69"/>
      <c r="I310" s="70"/>
      <c r="J310" s="70"/>
      <c r="K310" s="34" t="s">
        <v>66</v>
      </c>
      <c r="L310" s="77">
        <v>310</v>
      </c>
      <c r="M310" s="77"/>
      <c r="N310" s="72"/>
      <c r="O310" s="79" t="s">
        <v>999</v>
      </c>
      <c r="P310" s="81">
        <v>43167.034282407411</v>
      </c>
      <c r="Q310" s="79" t="s">
        <v>1001</v>
      </c>
      <c r="R310" s="83" t="s">
        <v>1989</v>
      </c>
      <c r="S310" s="79" t="s">
        <v>2501</v>
      </c>
      <c r="T310" s="79" t="s">
        <v>731</v>
      </c>
      <c r="U310" s="83" t="s">
        <v>3146</v>
      </c>
      <c r="V310" s="83" t="s">
        <v>3146</v>
      </c>
      <c r="W310" s="81">
        <v>43167.034282407411</v>
      </c>
      <c r="X310" s="83" t="s">
        <v>3878</v>
      </c>
      <c r="Y310" s="79"/>
      <c r="Z310" s="79"/>
      <c r="AA310" s="85" t="s">
        <v>5086</v>
      </c>
      <c r="AB310" s="79"/>
      <c r="AC310" s="79" t="b">
        <v>0</v>
      </c>
      <c r="AD310" s="79">
        <v>6</v>
      </c>
      <c r="AE310" s="85" t="s">
        <v>6296</v>
      </c>
      <c r="AF310" s="79" t="b">
        <v>0</v>
      </c>
      <c r="AG310" s="79" t="s">
        <v>6303</v>
      </c>
      <c r="AH310" s="79"/>
      <c r="AI310" s="85" t="s">
        <v>6296</v>
      </c>
      <c r="AJ310" s="79" t="b">
        <v>0</v>
      </c>
      <c r="AK310" s="79">
        <v>4</v>
      </c>
      <c r="AL310" s="85" t="s">
        <v>6296</v>
      </c>
      <c r="AM310" s="79" t="s">
        <v>6328</v>
      </c>
      <c r="AN310" s="79" t="b">
        <v>0</v>
      </c>
      <c r="AO310" s="85" t="s">
        <v>5086</v>
      </c>
      <c r="AP310" s="79" t="s">
        <v>6415</v>
      </c>
      <c r="AQ310" s="79">
        <v>0</v>
      </c>
      <c r="AR310" s="79">
        <v>0</v>
      </c>
      <c r="AS310" s="79"/>
      <c r="AT310" s="79"/>
      <c r="AU310" s="79"/>
      <c r="AV310" s="79"/>
      <c r="AW310" s="79"/>
      <c r="AX310" s="79"/>
      <c r="AY310" s="79"/>
      <c r="AZ310" s="79"/>
      <c r="BA310">
        <v>1</v>
      </c>
      <c r="BB310" s="78" t="str">
        <f>REPLACE(INDEX(GroupVertices[Group], MATCH(Edges[[#This Row],[Vertex 1]],GroupVertices[Vertex],0)),1,1,"")</f>
        <v>12</v>
      </c>
      <c r="BC310" s="78" t="str">
        <f>REPLACE(INDEX(GroupVertices[Group], MATCH(Edges[[#This Row],[Vertex 2]],GroupVertices[Vertex],0)),1,1,"")</f>
        <v>12</v>
      </c>
      <c r="BD310" s="48">
        <v>0</v>
      </c>
      <c r="BE310" s="49">
        <v>0</v>
      </c>
      <c r="BF310" s="48">
        <v>0</v>
      </c>
      <c r="BG310" s="49">
        <v>0</v>
      </c>
      <c r="BH310" s="48">
        <v>0</v>
      </c>
      <c r="BI310" s="49">
        <v>0</v>
      </c>
      <c r="BJ310" s="48">
        <v>33</v>
      </c>
      <c r="BK310" s="49">
        <v>100</v>
      </c>
      <c r="BL310" s="48">
        <v>33</v>
      </c>
    </row>
    <row r="311" spans="1:64" x14ac:dyDescent="0.25">
      <c r="A311" s="64" t="s">
        <v>382</v>
      </c>
      <c r="B311" s="64" t="s">
        <v>212</v>
      </c>
      <c r="C311" s="65" t="s">
        <v>15839</v>
      </c>
      <c r="D311" s="66">
        <v>3</v>
      </c>
      <c r="E311" s="67" t="s">
        <v>132</v>
      </c>
      <c r="F311" s="68">
        <v>35</v>
      </c>
      <c r="G311" s="65"/>
      <c r="H311" s="69"/>
      <c r="I311" s="70"/>
      <c r="J311" s="70"/>
      <c r="K311" s="34" t="s">
        <v>66</v>
      </c>
      <c r="L311" s="77">
        <v>311</v>
      </c>
      <c r="M311" s="77"/>
      <c r="N311" s="72"/>
      <c r="O311" s="79" t="s">
        <v>999</v>
      </c>
      <c r="P311" s="81">
        <v>43168.657858796294</v>
      </c>
      <c r="Q311" s="79" t="s">
        <v>1157</v>
      </c>
      <c r="R311" s="79"/>
      <c r="S311" s="79"/>
      <c r="T311" s="79" t="s">
        <v>731</v>
      </c>
      <c r="U311" s="79"/>
      <c r="V311" s="83" t="s">
        <v>3597</v>
      </c>
      <c r="W311" s="81">
        <v>43168.657858796294</v>
      </c>
      <c r="X311" s="83" t="s">
        <v>4074</v>
      </c>
      <c r="Y311" s="79"/>
      <c r="Z311" s="79"/>
      <c r="AA311" s="85" t="s">
        <v>5282</v>
      </c>
      <c r="AB311" s="79"/>
      <c r="AC311" s="79" t="b">
        <v>0</v>
      </c>
      <c r="AD311" s="79">
        <v>0</v>
      </c>
      <c r="AE311" s="85" t="s">
        <v>6296</v>
      </c>
      <c r="AF311" s="79" t="b">
        <v>0</v>
      </c>
      <c r="AG311" s="79" t="s">
        <v>6303</v>
      </c>
      <c r="AH311" s="79"/>
      <c r="AI311" s="85" t="s">
        <v>6296</v>
      </c>
      <c r="AJ311" s="79" t="b">
        <v>0</v>
      </c>
      <c r="AK311" s="79">
        <v>4</v>
      </c>
      <c r="AL311" s="85" t="s">
        <v>5086</v>
      </c>
      <c r="AM311" s="79" t="s">
        <v>6331</v>
      </c>
      <c r="AN311" s="79" t="b">
        <v>0</v>
      </c>
      <c r="AO311" s="85" t="s">
        <v>5086</v>
      </c>
      <c r="AP311" s="79" t="s">
        <v>176</v>
      </c>
      <c r="AQ311" s="79">
        <v>0</v>
      </c>
      <c r="AR311" s="79">
        <v>0</v>
      </c>
      <c r="AS311" s="79"/>
      <c r="AT311" s="79"/>
      <c r="AU311" s="79"/>
      <c r="AV311" s="79"/>
      <c r="AW311" s="79"/>
      <c r="AX311" s="79"/>
      <c r="AY311" s="79"/>
      <c r="AZ311" s="79"/>
      <c r="BA311">
        <v>1</v>
      </c>
      <c r="BB311" s="78" t="str">
        <f>REPLACE(INDEX(GroupVertices[Group], MATCH(Edges[[#This Row],[Vertex 1]],GroupVertices[Vertex],0)),1,1,"")</f>
        <v>12</v>
      </c>
      <c r="BC311" s="78" t="str">
        <f>REPLACE(INDEX(GroupVertices[Group], MATCH(Edges[[#This Row],[Vertex 2]],GroupVertices[Vertex],0)),1,1,"")</f>
        <v>12</v>
      </c>
      <c r="BD311" s="48">
        <v>0</v>
      </c>
      <c r="BE311" s="49">
        <v>0</v>
      </c>
      <c r="BF311" s="48">
        <v>0</v>
      </c>
      <c r="BG311" s="49">
        <v>0</v>
      </c>
      <c r="BH311" s="48">
        <v>0</v>
      </c>
      <c r="BI311" s="49">
        <v>0</v>
      </c>
      <c r="BJ311" s="48">
        <v>25</v>
      </c>
      <c r="BK311" s="49">
        <v>100</v>
      </c>
      <c r="BL311" s="48">
        <v>25</v>
      </c>
    </row>
    <row r="312" spans="1:64" x14ac:dyDescent="0.25">
      <c r="A312" s="64" t="s">
        <v>383</v>
      </c>
      <c r="B312" s="64" t="s">
        <v>734</v>
      </c>
      <c r="C312" s="65" t="s">
        <v>15839</v>
      </c>
      <c r="D312" s="66">
        <v>3</v>
      </c>
      <c r="E312" s="67" t="s">
        <v>132</v>
      </c>
      <c r="F312" s="68">
        <v>35</v>
      </c>
      <c r="G312" s="65"/>
      <c r="H312" s="69"/>
      <c r="I312" s="70"/>
      <c r="J312" s="70"/>
      <c r="K312" s="34" t="s">
        <v>65</v>
      </c>
      <c r="L312" s="77">
        <v>312</v>
      </c>
      <c r="M312" s="77"/>
      <c r="N312" s="72"/>
      <c r="O312" s="79" t="s">
        <v>999</v>
      </c>
      <c r="P312" s="81">
        <v>43168.660162037035</v>
      </c>
      <c r="Q312" s="79" t="s">
        <v>1158</v>
      </c>
      <c r="R312" s="83" t="s">
        <v>2087</v>
      </c>
      <c r="S312" s="79" t="s">
        <v>2507</v>
      </c>
      <c r="T312" s="79" t="s">
        <v>2740</v>
      </c>
      <c r="U312" s="79"/>
      <c r="V312" s="83" t="s">
        <v>3598</v>
      </c>
      <c r="W312" s="81">
        <v>43168.660162037035</v>
      </c>
      <c r="X312" s="83" t="s">
        <v>4075</v>
      </c>
      <c r="Y312" s="79"/>
      <c r="Z312" s="79"/>
      <c r="AA312" s="85" t="s">
        <v>5283</v>
      </c>
      <c r="AB312" s="79"/>
      <c r="AC312" s="79" t="b">
        <v>0</v>
      </c>
      <c r="AD312" s="79">
        <v>0</v>
      </c>
      <c r="AE312" s="85" t="s">
        <v>6296</v>
      </c>
      <c r="AF312" s="79" t="b">
        <v>0</v>
      </c>
      <c r="AG312" s="79" t="s">
        <v>6304</v>
      </c>
      <c r="AH312" s="79"/>
      <c r="AI312" s="85" t="s">
        <v>6296</v>
      </c>
      <c r="AJ312" s="79" t="b">
        <v>0</v>
      </c>
      <c r="AK312" s="79">
        <v>2</v>
      </c>
      <c r="AL312" s="85" t="s">
        <v>5978</v>
      </c>
      <c r="AM312" s="79" t="s">
        <v>6333</v>
      </c>
      <c r="AN312" s="79" t="b">
        <v>0</v>
      </c>
      <c r="AO312" s="85" t="s">
        <v>5978</v>
      </c>
      <c r="AP312" s="79" t="s">
        <v>176</v>
      </c>
      <c r="AQ312" s="79">
        <v>0</v>
      </c>
      <c r="AR312" s="79">
        <v>0</v>
      </c>
      <c r="AS312" s="79"/>
      <c r="AT312" s="79"/>
      <c r="AU312" s="79"/>
      <c r="AV312" s="79"/>
      <c r="AW312" s="79"/>
      <c r="AX312" s="79"/>
      <c r="AY312" s="79"/>
      <c r="AZ312" s="79"/>
      <c r="BA312">
        <v>1</v>
      </c>
      <c r="BB312" s="78" t="str">
        <f>REPLACE(INDEX(GroupVertices[Group], MATCH(Edges[[#This Row],[Vertex 1]],GroupVertices[Vertex],0)),1,1,"")</f>
        <v>5</v>
      </c>
      <c r="BC312" s="78" t="str">
        <f>REPLACE(INDEX(GroupVertices[Group], MATCH(Edges[[#This Row],[Vertex 2]],GroupVertices[Vertex],0)),1,1,"")</f>
        <v>5</v>
      </c>
      <c r="BD312" s="48">
        <v>0</v>
      </c>
      <c r="BE312" s="49">
        <v>0</v>
      </c>
      <c r="BF312" s="48">
        <v>0</v>
      </c>
      <c r="BG312" s="49">
        <v>0</v>
      </c>
      <c r="BH312" s="48">
        <v>0</v>
      </c>
      <c r="BI312" s="49">
        <v>0</v>
      </c>
      <c r="BJ312" s="48">
        <v>13</v>
      </c>
      <c r="BK312" s="49">
        <v>100</v>
      </c>
      <c r="BL312" s="48">
        <v>13</v>
      </c>
    </row>
    <row r="313" spans="1:64" x14ac:dyDescent="0.25">
      <c r="A313" s="64" t="s">
        <v>384</v>
      </c>
      <c r="B313" s="64" t="s">
        <v>408</v>
      </c>
      <c r="C313" s="65" t="s">
        <v>15840</v>
      </c>
      <c r="D313" s="66">
        <v>3.5</v>
      </c>
      <c r="E313" s="67" t="s">
        <v>136</v>
      </c>
      <c r="F313" s="68">
        <v>33.357142857142854</v>
      </c>
      <c r="G313" s="65"/>
      <c r="H313" s="69"/>
      <c r="I313" s="70"/>
      <c r="J313" s="70"/>
      <c r="K313" s="34" t="s">
        <v>65</v>
      </c>
      <c r="L313" s="77">
        <v>313</v>
      </c>
      <c r="M313" s="77"/>
      <c r="N313" s="72"/>
      <c r="O313" s="79" t="s">
        <v>999</v>
      </c>
      <c r="P313" s="81">
        <v>43167.682523148149</v>
      </c>
      <c r="Q313" s="79" t="s">
        <v>1159</v>
      </c>
      <c r="R313" s="83" t="s">
        <v>2088</v>
      </c>
      <c r="S313" s="79" t="s">
        <v>2526</v>
      </c>
      <c r="T313" s="79" t="s">
        <v>2700</v>
      </c>
      <c r="U313" s="79"/>
      <c r="V313" s="83" t="s">
        <v>3599</v>
      </c>
      <c r="W313" s="81">
        <v>43167.682523148149</v>
      </c>
      <c r="X313" s="83" t="s">
        <v>4076</v>
      </c>
      <c r="Y313" s="79"/>
      <c r="Z313" s="79"/>
      <c r="AA313" s="85" t="s">
        <v>5284</v>
      </c>
      <c r="AB313" s="79"/>
      <c r="AC313" s="79" t="b">
        <v>0</v>
      </c>
      <c r="AD313" s="79">
        <v>0</v>
      </c>
      <c r="AE313" s="85" t="s">
        <v>6296</v>
      </c>
      <c r="AF313" s="79" t="b">
        <v>0</v>
      </c>
      <c r="AG313" s="79" t="s">
        <v>6305</v>
      </c>
      <c r="AH313" s="79"/>
      <c r="AI313" s="85" t="s">
        <v>6296</v>
      </c>
      <c r="AJ313" s="79" t="b">
        <v>0</v>
      </c>
      <c r="AK313" s="79">
        <v>2</v>
      </c>
      <c r="AL313" s="85" t="s">
        <v>5312</v>
      </c>
      <c r="AM313" s="79" t="s">
        <v>6349</v>
      </c>
      <c r="AN313" s="79" t="b">
        <v>0</v>
      </c>
      <c r="AO313" s="85" t="s">
        <v>5312</v>
      </c>
      <c r="AP313" s="79" t="s">
        <v>176</v>
      </c>
      <c r="AQ313" s="79">
        <v>0</v>
      </c>
      <c r="AR313" s="79">
        <v>0</v>
      </c>
      <c r="AS313" s="79"/>
      <c r="AT313" s="79"/>
      <c r="AU313" s="79"/>
      <c r="AV313" s="79"/>
      <c r="AW313" s="79"/>
      <c r="AX313" s="79"/>
      <c r="AY313" s="79"/>
      <c r="AZ313" s="79"/>
      <c r="BA313">
        <v>2</v>
      </c>
      <c r="BB313" s="78" t="str">
        <f>REPLACE(INDEX(GroupVertices[Group], MATCH(Edges[[#This Row],[Vertex 1]],GroupVertices[Vertex],0)),1,1,"")</f>
        <v>35</v>
      </c>
      <c r="BC313" s="78" t="str">
        <f>REPLACE(INDEX(GroupVertices[Group], MATCH(Edges[[#This Row],[Vertex 2]],GroupVertices[Vertex],0)),1,1,"")</f>
        <v>35</v>
      </c>
      <c r="BD313" s="48">
        <v>0</v>
      </c>
      <c r="BE313" s="49">
        <v>0</v>
      </c>
      <c r="BF313" s="48">
        <v>0</v>
      </c>
      <c r="BG313" s="49">
        <v>0</v>
      </c>
      <c r="BH313" s="48">
        <v>0</v>
      </c>
      <c r="BI313" s="49">
        <v>0</v>
      </c>
      <c r="BJ313" s="48">
        <v>12</v>
      </c>
      <c r="BK313" s="49">
        <v>100</v>
      </c>
      <c r="BL313" s="48">
        <v>12</v>
      </c>
    </row>
    <row r="314" spans="1:64" x14ac:dyDescent="0.25">
      <c r="A314" s="64" t="s">
        <v>384</v>
      </c>
      <c r="B314" s="64" t="s">
        <v>408</v>
      </c>
      <c r="C314" s="65" t="s">
        <v>15840</v>
      </c>
      <c r="D314" s="66">
        <v>3.5</v>
      </c>
      <c r="E314" s="67" t="s">
        <v>136</v>
      </c>
      <c r="F314" s="68">
        <v>33.357142857142854</v>
      </c>
      <c r="G314" s="65"/>
      <c r="H314" s="69"/>
      <c r="I314" s="70"/>
      <c r="J314" s="70"/>
      <c r="K314" s="34" t="s">
        <v>65</v>
      </c>
      <c r="L314" s="77">
        <v>314</v>
      </c>
      <c r="M314" s="77"/>
      <c r="N314" s="72"/>
      <c r="O314" s="79" t="s">
        <v>999</v>
      </c>
      <c r="P314" s="81">
        <v>43168.66034722222</v>
      </c>
      <c r="Q314" s="79" t="s">
        <v>1160</v>
      </c>
      <c r="R314" s="83" t="s">
        <v>2089</v>
      </c>
      <c r="S314" s="79" t="s">
        <v>2526</v>
      </c>
      <c r="T314" s="79" t="s">
        <v>731</v>
      </c>
      <c r="U314" s="79"/>
      <c r="V314" s="83" t="s">
        <v>3599</v>
      </c>
      <c r="W314" s="81">
        <v>43168.66034722222</v>
      </c>
      <c r="X314" s="83" t="s">
        <v>4077</v>
      </c>
      <c r="Y314" s="79"/>
      <c r="Z314" s="79"/>
      <c r="AA314" s="85" t="s">
        <v>5285</v>
      </c>
      <c r="AB314" s="79"/>
      <c r="AC314" s="79" t="b">
        <v>0</v>
      </c>
      <c r="AD314" s="79">
        <v>0</v>
      </c>
      <c r="AE314" s="85" t="s">
        <v>6296</v>
      </c>
      <c r="AF314" s="79" t="b">
        <v>0</v>
      </c>
      <c r="AG314" s="79" t="s">
        <v>6305</v>
      </c>
      <c r="AH314" s="79"/>
      <c r="AI314" s="85" t="s">
        <v>6296</v>
      </c>
      <c r="AJ314" s="79" t="b">
        <v>0</v>
      </c>
      <c r="AK314" s="79">
        <v>2</v>
      </c>
      <c r="AL314" s="85" t="s">
        <v>5313</v>
      </c>
      <c r="AM314" s="79" t="s">
        <v>6349</v>
      </c>
      <c r="AN314" s="79" t="b">
        <v>0</v>
      </c>
      <c r="AO314" s="85" t="s">
        <v>5313</v>
      </c>
      <c r="AP314" s="79" t="s">
        <v>176</v>
      </c>
      <c r="AQ314" s="79">
        <v>0</v>
      </c>
      <c r="AR314" s="79">
        <v>0</v>
      </c>
      <c r="AS314" s="79"/>
      <c r="AT314" s="79"/>
      <c r="AU314" s="79"/>
      <c r="AV314" s="79"/>
      <c r="AW314" s="79"/>
      <c r="AX314" s="79"/>
      <c r="AY314" s="79"/>
      <c r="AZ314" s="79"/>
      <c r="BA314">
        <v>2</v>
      </c>
      <c r="BB314" s="78" t="str">
        <f>REPLACE(INDEX(GroupVertices[Group], MATCH(Edges[[#This Row],[Vertex 1]],GroupVertices[Vertex],0)),1,1,"")</f>
        <v>35</v>
      </c>
      <c r="BC314" s="78" t="str">
        <f>REPLACE(INDEX(GroupVertices[Group], MATCH(Edges[[#This Row],[Vertex 2]],GroupVertices[Vertex],0)),1,1,"")</f>
        <v>35</v>
      </c>
      <c r="BD314" s="48">
        <v>0</v>
      </c>
      <c r="BE314" s="49">
        <v>0</v>
      </c>
      <c r="BF314" s="48">
        <v>0</v>
      </c>
      <c r="BG314" s="49">
        <v>0</v>
      </c>
      <c r="BH314" s="48">
        <v>0</v>
      </c>
      <c r="BI314" s="49">
        <v>0</v>
      </c>
      <c r="BJ314" s="48">
        <v>17</v>
      </c>
      <c r="BK314" s="49">
        <v>100</v>
      </c>
      <c r="BL314" s="48">
        <v>17</v>
      </c>
    </row>
    <row r="315" spans="1:64" x14ac:dyDescent="0.25">
      <c r="A315" s="64" t="s">
        <v>385</v>
      </c>
      <c r="B315" s="64" t="s">
        <v>408</v>
      </c>
      <c r="C315" s="65" t="s">
        <v>15840</v>
      </c>
      <c r="D315" s="66">
        <v>3.5</v>
      </c>
      <c r="E315" s="67" t="s">
        <v>136</v>
      </c>
      <c r="F315" s="68">
        <v>33.357142857142854</v>
      </c>
      <c r="G315" s="65"/>
      <c r="H315" s="69"/>
      <c r="I315" s="70"/>
      <c r="J315" s="70"/>
      <c r="K315" s="34" t="s">
        <v>65</v>
      </c>
      <c r="L315" s="77">
        <v>315</v>
      </c>
      <c r="M315" s="77"/>
      <c r="N315" s="72"/>
      <c r="O315" s="79" t="s">
        <v>999</v>
      </c>
      <c r="P315" s="81">
        <v>43167.682523148149</v>
      </c>
      <c r="Q315" s="79" t="s">
        <v>1159</v>
      </c>
      <c r="R315" s="83" t="s">
        <v>2088</v>
      </c>
      <c r="S315" s="79" t="s">
        <v>2526</v>
      </c>
      <c r="T315" s="79" t="s">
        <v>2700</v>
      </c>
      <c r="U315" s="79"/>
      <c r="V315" s="83" t="s">
        <v>3600</v>
      </c>
      <c r="W315" s="81">
        <v>43167.682523148149</v>
      </c>
      <c r="X315" s="83" t="s">
        <v>4078</v>
      </c>
      <c r="Y315" s="79"/>
      <c r="Z315" s="79"/>
      <c r="AA315" s="85" t="s">
        <v>5286</v>
      </c>
      <c r="AB315" s="79"/>
      <c r="AC315" s="79" t="b">
        <v>0</v>
      </c>
      <c r="AD315" s="79">
        <v>0</v>
      </c>
      <c r="AE315" s="85" t="s">
        <v>6296</v>
      </c>
      <c r="AF315" s="79" t="b">
        <v>0</v>
      </c>
      <c r="AG315" s="79" t="s">
        <v>6305</v>
      </c>
      <c r="AH315" s="79"/>
      <c r="AI315" s="85" t="s">
        <v>6296</v>
      </c>
      <c r="AJ315" s="79" t="b">
        <v>0</v>
      </c>
      <c r="AK315" s="79">
        <v>2</v>
      </c>
      <c r="AL315" s="85" t="s">
        <v>5312</v>
      </c>
      <c r="AM315" s="79" t="s">
        <v>6349</v>
      </c>
      <c r="AN315" s="79" t="b">
        <v>0</v>
      </c>
      <c r="AO315" s="85" t="s">
        <v>5312</v>
      </c>
      <c r="AP315" s="79" t="s">
        <v>176</v>
      </c>
      <c r="AQ315" s="79">
        <v>0</v>
      </c>
      <c r="AR315" s="79">
        <v>0</v>
      </c>
      <c r="AS315" s="79"/>
      <c r="AT315" s="79"/>
      <c r="AU315" s="79"/>
      <c r="AV315" s="79"/>
      <c r="AW315" s="79"/>
      <c r="AX315" s="79"/>
      <c r="AY315" s="79"/>
      <c r="AZ315" s="79"/>
      <c r="BA315">
        <v>2</v>
      </c>
      <c r="BB315" s="78" t="str">
        <f>REPLACE(INDEX(GroupVertices[Group], MATCH(Edges[[#This Row],[Vertex 1]],GroupVertices[Vertex],0)),1,1,"")</f>
        <v>35</v>
      </c>
      <c r="BC315" s="78" t="str">
        <f>REPLACE(INDEX(GroupVertices[Group], MATCH(Edges[[#This Row],[Vertex 2]],GroupVertices[Vertex],0)),1,1,"")</f>
        <v>35</v>
      </c>
      <c r="BD315" s="48">
        <v>0</v>
      </c>
      <c r="BE315" s="49">
        <v>0</v>
      </c>
      <c r="BF315" s="48">
        <v>0</v>
      </c>
      <c r="BG315" s="49">
        <v>0</v>
      </c>
      <c r="BH315" s="48">
        <v>0</v>
      </c>
      <c r="BI315" s="49">
        <v>0</v>
      </c>
      <c r="BJ315" s="48">
        <v>12</v>
      </c>
      <c r="BK315" s="49">
        <v>100</v>
      </c>
      <c r="BL315" s="48">
        <v>12</v>
      </c>
    </row>
    <row r="316" spans="1:64" x14ac:dyDescent="0.25">
      <c r="A316" s="64" t="s">
        <v>385</v>
      </c>
      <c r="B316" s="64" t="s">
        <v>408</v>
      </c>
      <c r="C316" s="65" t="s">
        <v>15840</v>
      </c>
      <c r="D316" s="66">
        <v>3.5</v>
      </c>
      <c r="E316" s="67" t="s">
        <v>136</v>
      </c>
      <c r="F316" s="68">
        <v>33.357142857142854</v>
      </c>
      <c r="G316" s="65"/>
      <c r="H316" s="69"/>
      <c r="I316" s="70"/>
      <c r="J316" s="70"/>
      <c r="K316" s="34" t="s">
        <v>65</v>
      </c>
      <c r="L316" s="77">
        <v>316</v>
      </c>
      <c r="M316" s="77"/>
      <c r="N316" s="72"/>
      <c r="O316" s="79" t="s">
        <v>999</v>
      </c>
      <c r="P316" s="81">
        <v>43168.660358796296</v>
      </c>
      <c r="Q316" s="79" t="s">
        <v>1160</v>
      </c>
      <c r="R316" s="83" t="s">
        <v>2089</v>
      </c>
      <c r="S316" s="79" t="s">
        <v>2526</v>
      </c>
      <c r="T316" s="79" t="s">
        <v>731</v>
      </c>
      <c r="U316" s="79"/>
      <c r="V316" s="83" t="s">
        <v>3600</v>
      </c>
      <c r="W316" s="81">
        <v>43168.660358796296</v>
      </c>
      <c r="X316" s="83" t="s">
        <v>4079</v>
      </c>
      <c r="Y316" s="79"/>
      <c r="Z316" s="79"/>
      <c r="AA316" s="85" t="s">
        <v>5287</v>
      </c>
      <c r="AB316" s="79"/>
      <c r="AC316" s="79" t="b">
        <v>0</v>
      </c>
      <c r="AD316" s="79">
        <v>0</v>
      </c>
      <c r="AE316" s="85" t="s">
        <v>6296</v>
      </c>
      <c r="AF316" s="79" t="b">
        <v>0</v>
      </c>
      <c r="AG316" s="79" t="s">
        <v>6305</v>
      </c>
      <c r="AH316" s="79"/>
      <c r="AI316" s="85" t="s">
        <v>6296</v>
      </c>
      <c r="AJ316" s="79" t="b">
        <v>0</v>
      </c>
      <c r="AK316" s="79">
        <v>2</v>
      </c>
      <c r="AL316" s="85" t="s">
        <v>5313</v>
      </c>
      <c r="AM316" s="79" t="s">
        <v>6349</v>
      </c>
      <c r="AN316" s="79" t="b">
        <v>0</v>
      </c>
      <c r="AO316" s="85" t="s">
        <v>5313</v>
      </c>
      <c r="AP316" s="79" t="s">
        <v>176</v>
      </c>
      <c r="AQ316" s="79">
        <v>0</v>
      </c>
      <c r="AR316" s="79">
        <v>0</v>
      </c>
      <c r="AS316" s="79"/>
      <c r="AT316" s="79"/>
      <c r="AU316" s="79"/>
      <c r="AV316" s="79"/>
      <c r="AW316" s="79"/>
      <c r="AX316" s="79"/>
      <c r="AY316" s="79"/>
      <c r="AZ316" s="79"/>
      <c r="BA316">
        <v>2</v>
      </c>
      <c r="BB316" s="78" t="str">
        <f>REPLACE(INDEX(GroupVertices[Group], MATCH(Edges[[#This Row],[Vertex 1]],GroupVertices[Vertex],0)),1,1,"")</f>
        <v>35</v>
      </c>
      <c r="BC316" s="78" t="str">
        <f>REPLACE(INDEX(GroupVertices[Group], MATCH(Edges[[#This Row],[Vertex 2]],GroupVertices[Vertex],0)),1,1,"")</f>
        <v>35</v>
      </c>
      <c r="BD316" s="48">
        <v>0</v>
      </c>
      <c r="BE316" s="49">
        <v>0</v>
      </c>
      <c r="BF316" s="48">
        <v>0</v>
      </c>
      <c r="BG316" s="49">
        <v>0</v>
      </c>
      <c r="BH316" s="48">
        <v>0</v>
      </c>
      <c r="BI316" s="49">
        <v>0</v>
      </c>
      <c r="BJ316" s="48">
        <v>17</v>
      </c>
      <c r="BK316" s="49">
        <v>100</v>
      </c>
      <c r="BL316" s="48">
        <v>17</v>
      </c>
    </row>
    <row r="317" spans="1:64" x14ac:dyDescent="0.25">
      <c r="A317" s="64" t="s">
        <v>386</v>
      </c>
      <c r="B317" s="64" t="s">
        <v>386</v>
      </c>
      <c r="C317" s="65" t="s">
        <v>15840</v>
      </c>
      <c r="D317" s="66">
        <v>3.5</v>
      </c>
      <c r="E317" s="67" t="s">
        <v>136</v>
      </c>
      <c r="F317" s="68">
        <v>33.357142857142854</v>
      </c>
      <c r="G317" s="65"/>
      <c r="H317" s="69"/>
      <c r="I317" s="70"/>
      <c r="J317" s="70"/>
      <c r="K317" s="34" t="s">
        <v>65</v>
      </c>
      <c r="L317" s="77">
        <v>317</v>
      </c>
      <c r="M317" s="77"/>
      <c r="N317" s="72"/>
      <c r="O317" s="79" t="s">
        <v>176</v>
      </c>
      <c r="P317" s="81">
        <v>42913.411261574074</v>
      </c>
      <c r="Q317" s="79" t="s">
        <v>1161</v>
      </c>
      <c r="R317" s="79"/>
      <c r="S317" s="79"/>
      <c r="T317" s="79" t="s">
        <v>2741</v>
      </c>
      <c r="U317" s="83" t="s">
        <v>3204</v>
      </c>
      <c r="V317" s="83" t="s">
        <v>3204</v>
      </c>
      <c r="W317" s="81">
        <v>42913.411261574074</v>
      </c>
      <c r="X317" s="83" t="s">
        <v>4080</v>
      </c>
      <c r="Y317" s="79"/>
      <c r="Z317" s="79"/>
      <c r="AA317" s="85" t="s">
        <v>5288</v>
      </c>
      <c r="AB317" s="85" t="s">
        <v>6294</v>
      </c>
      <c r="AC317" s="79" t="b">
        <v>0</v>
      </c>
      <c r="AD317" s="79">
        <v>7</v>
      </c>
      <c r="AE317" s="85" t="s">
        <v>6297</v>
      </c>
      <c r="AF317" s="79" t="b">
        <v>0</v>
      </c>
      <c r="AG317" s="79" t="s">
        <v>6304</v>
      </c>
      <c r="AH317" s="79"/>
      <c r="AI317" s="85" t="s">
        <v>6296</v>
      </c>
      <c r="AJ317" s="79" t="b">
        <v>0</v>
      </c>
      <c r="AK317" s="79">
        <v>5</v>
      </c>
      <c r="AL317" s="85" t="s">
        <v>6296</v>
      </c>
      <c r="AM317" s="79" t="s">
        <v>6328</v>
      </c>
      <c r="AN317" s="79" t="b">
        <v>0</v>
      </c>
      <c r="AO317" s="85" t="s">
        <v>6294</v>
      </c>
      <c r="AP317" s="79" t="s">
        <v>6415</v>
      </c>
      <c r="AQ317" s="79">
        <v>0</v>
      </c>
      <c r="AR317" s="79">
        <v>0</v>
      </c>
      <c r="AS317" s="79"/>
      <c r="AT317" s="79"/>
      <c r="AU317" s="79"/>
      <c r="AV317" s="79"/>
      <c r="AW317" s="79"/>
      <c r="AX317" s="79"/>
      <c r="AY317" s="79"/>
      <c r="AZ317" s="79"/>
      <c r="BA317">
        <v>2</v>
      </c>
      <c r="BB317" s="78" t="str">
        <f>REPLACE(INDEX(GroupVertices[Group], MATCH(Edges[[#This Row],[Vertex 1]],GroupVertices[Vertex],0)),1,1,"")</f>
        <v>1</v>
      </c>
      <c r="BC317" s="78" t="str">
        <f>REPLACE(INDEX(GroupVertices[Group], MATCH(Edges[[#This Row],[Vertex 2]],GroupVertices[Vertex],0)),1,1,"")</f>
        <v>1</v>
      </c>
      <c r="BD317" s="48">
        <v>0</v>
      </c>
      <c r="BE317" s="49">
        <v>0</v>
      </c>
      <c r="BF317" s="48">
        <v>1</v>
      </c>
      <c r="BG317" s="49">
        <v>5</v>
      </c>
      <c r="BH317" s="48">
        <v>0</v>
      </c>
      <c r="BI317" s="49">
        <v>0</v>
      </c>
      <c r="BJ317" s="48">
        <v>19</v>
      </c>
      <c r="BK317" s="49">
        <v>95</v>
      </c>
      <c r="BL317" s="48">
        <v>20</v>
      </c>
    </row>
    <row r="318" spans="1:64" x14ac:dyDescent="0.25">
      <c r="A318" s="64" t="s">
        <v>386</v>
      </c>
      <c r="B318" s="64" t="s">
        <v>386</v>
      </c>
      <c r="C318" s="65" t="s">
        <v>15840</v>
      </c>
      <c r="D318" s="66">
        <v>3.5</v>
      </c>
      <c r="E318" s="67" t="s">
        <v>136</v>
      </c>
      <c r="F318" s="68">
        <v>33.357142857142854</v>
      </c>
      <c r="G318" s="65"/>
      <c r="H318" s="69"/>
      <c r="I318" s="70"/>
      <c r="J318" s="70"/>
      <c r="K318" s="34" t="s">
        <v>65</v>
      </c>
      <c r="L318" s="77">
        <v>318</v>
      </c>
      <c r="M318" s="77"/>
      <c r="N318" s="72"/>
      <c r="O318" s="79" t="s">
        <v>176</v>
      </c>
      <c r="P318" s="81">
        <v>43168.6640162037</v>
      </c>
      <c r="Q318" s="79" t="s">
        <v>1162</v>
      </c>
      <c r="R318" s="79"/>
      <c r="S318" s="79"/>
      <c r="T318" s="79"/>
      <c r="U318" s="79"/>
      <c r="V318" s="83" t="s">
        <v>3601</v>
      </c>
      <c r="W318" s="81">
        <v>43168.6640162037</v>
      </c>
      <c r="X318" s="83" t="s">
        <v>4081</v>
      </c>
      <c r="Y318" s="79"/>
      <c r="Z318" s="79"/>
      <c r="AA318" s="85" t="s">
        <v>5289</v>
      </c>
      <c r="AB318" s="79"/>
      <c r="AC318" s="79" t="b">
        <v>0</v>
      </c>
      <c r="AD318" s="79">
        <v>0</v>
      </c>
      <c r="AE318" s="85" t="s">
        <v>6296</v>
      </c>
      <c r="AF318" s="79" t="b">
        <v>0</v>
      </c>
      <c r="AG318" s="79" t="s">
        <v>6304</v>
      </c>
      <c r="AH318" s="79"/>
      <c r="AI318" s="85" t="s">
        <v>6296</v>
      </c>
      <c r="AJ318" s="79" t="b">
        <v>0</v>
      </c>
      <c r="AK318" s="79">
        <v>5</v>
      </c>
      <c r="AL318" s="85" t="s">
        <v>5288</v>
      </c>
      <c r="AM318" s="79" t="s">
        <v>6333</v>
      </c>
      <c r="AN318" s="79" t="b">
        <v>0</v>
      </c>
      <c r="AO318" s="85" t="s">
        <v>5288</v>
      </c>
      <c r="AP318" s="79" t="s">
        <v>176</v>
      </c>
      <c r="AQ318" s="79">
        <v>0</v>
      </c>
      <c r="AR318" s="79">
        <v>0</v>
      </c>
      <c r="AS318" s="79"/>
      <c r="AT318" s="79"/>
      <c r="AU318" s="79"/>
      <c r="AV318" s="79"/>
      <c r="AW318" s="79"/>
      <c r="AX318" s="79"/>
      <c r="AY318" s="79"/>
      <c r="AZ318" s="79"/>
      <c r="BA318">
        <v>2</v>
      </c>
      <c r="BB318" s="78" t="str">
        <f>REPLACE(INDEX(GroupVertices[Group], MATCH(Edges[[#This Row],[Vertex 1]],GroupVertices[Vertex],0)),1,1,"")</f>
        <v>1</v>
      </c>
      <c r="BC318" s="78" t="str">
        <f>REPLACE(INDEX(GroupVertices[Group], MATCH(Edges[[#This Row],[Vertex 2]],GroupVertices[Vertex],0)),1,1,"")</f>
        <v>1</v>
      </c>
      <c r="BD318" s="48">
        <v>0</v>
      </c>
      <c r="BE318" s="49">
        <v>0</v>
      </c>
      <c r="BF318" s="48">
        <v>1</v>
      </c>
      <c r="BG318" s="49">
        <v>5.2631578947368425</v>
      </c>
      <c r="BH318" s="48">
        <v>0</v>
      </c>
      <c r="BI318" s="49">
        <v>0</v>
      </c>
      <c r="BJ318" s="48">
        <v>18</v>
      </c>
      <c r="BK318" s="49">
        <v>94.736842105263165</v>
      </c>
      <c r="BL318" s="48">
        <v>19</v>
      </c>
    </row>
    <row r="319" spans="1:64" x14ac:dyDescent="0.25">
      <c r="A319" s="64" t="s">
        <v>387</v>
      </c>
      <c r="B319" s="64" t="s">
        <v>387</v>
      </c>
      <c r="C319" s="65" t="s">
        <v>15839</v>
      </c>
      <c r="D319" s="66">
        <v>3</v>
      </c>
      <c r="E319" s="67" t="s">
        <v>132</v>
      </c>
      <c r="F319" s="68">
        <v>35</v>
      </c>
      <c r="G319" s="65"/>
      <c r="H319" s="69"/>
      <c r="I319" s="70"/>
      <c r="J319" s="70"/>
      <c r="K319" s="34" t="s">
        <v>65</v>
      </c>
      <c r="L319" s="77">
        <v>319</v>
      </c>
      <c r="M319" s="77"/>
      <c r="N319" s="72"/>
      <c r="O319" s="79" t="s">
        <v>176</v>
      </c>
      <c r="P319" s="81">
        <v>43168.666701388887</v>
      </c>
      <c r="Q319" s="79" t="s">
        <v>1163</v>
      </c>
      <c r="R319" s="83" t="s">
        <v>2090</v>
      </c>
      <c r="S319" s="79" t="s">
        <v>2535</v>
      </c>
      <c r="T319" s="79" t="s">
        <v>2719</v>
      </c>
      <c r="U319" s="83" t="s">
        <v>3205</v>
      </c>
      <c r="V319" s="83" t="s">
        <v>3205</v>
      </c>
      <c r="W319" s="81">
        <v>43168.666701388887</v>
      </c>
      <c r="X319" s="83" t="s">
        <v>4082</v>
      </c>
      <c r="Y319" s="79"/>
      <c r="Z319" s="79"/>
      <c r="AA319" s="85" t="s">
        <v>5290</v>
      </c>
      <c r="AB319" s="79"/>
      <c r="AC319" s="79" t="b">
        <v>0</v>
      </c>
      <c r="AD319" s="79">
        <v>0</v>
      </c>
      <c r="AE319" s="85" t="s">
        <v>6296</v>
      </c>
      <c r="AF319" s="79" t="b">
        <v>0</v>
      </c>
      <c r="AG319" s="79" t="s">
        <v>6304</v>
      </c>
      <c r="AH319" s="79"/>
      <c r="AI319" s="85" t="s">
        <v>6296</v>
      </c>
      <c r="AJ319" s="79" t="b">
        <v>0</v>
      </c>
      <c r="AK319" s="79">
        <v>0</v>
      </c>
      <c r="AL319" s="85" t="s">
        <v>6296</v>
      </c>
      <c r="AM319" s="79" t="s">
        <v>6357</v>
      </c>
      <c r="AN319" s="79" t="b">
        <v>0</v>
      </c>
      <c r="AO319" s="85" t="s">
        <v>5290</v>
      </c>
      <c r="AP319" s="79" t="s">
        <v>176</v>
      </c>
      <c r="AQ319" s="79">
        <v>0</v>
      </c>
      <c r="AR319" s="79">
        <v>0</v>
      </c>
      <c r="AS319" s="79"/>
      <c r="AT319" s="79"/>
      <c r="AU319" s="79"/>
      <c r="AV319" s="79"/>
      <c r="AW319" s="79"/>
      <c r="AX319" s="79"/>
      <c r="AY319" s="79"/>
      <c r="AZ319" s="79"/>
      <c r="BA319">
        <v>1</v>
      </c>
      <c r="BB319" s="78" t="str">
        <f>REPLACE(INDEX(GroupVertices[Group], MATCH(Edges[[#This Row],[Vertex 1]],GroupVertices[Vertex],0)),1,1,"")</f>
        <v>1</v>
      </c>
      <c r="BC319" s="78" t="str">
        <f>REPLACE(INDEX(GroupVertices[Group], MATCH(Edges[[#This Row],[Vertex 2]],GroupVertices[Vertex],0)),1,1,"")</f>
        <v>1</v>
      </c>
      <c r="BD319" s="48">
        <v>0</v>
      </c>
      <c r="BE319" s="49">
        <v>0</v>
      </c>
      <c r="BF319" s="48">
        <v>0</v>
      </c>
      <c r="BG319" s="49">
        <v>0</v>
      </c>
      <c r="BH319" s="48">
        <v>0</v>
      </c>
      <c r="BI319" s="49">
        <v>0</v>
      </c>
      <c r="BJ319" s="48">
        <v>11</v>
      </c>
      <c r="BK319" s="49">
        <v>100</v>
      </c>
      <c r="BL319" s="48">
        <v>11</v>
      </c>
    </row>
    <row r="320" spans="1:64" x14ac:dyDescent="0.25">
      <c r="A320" s="64" t="s">
        <v>388</v>
      </c>
      <c r="B320" s="64" t="s">
        <v>854</v>
      </c>
      <c r="C320" s="65" t="s">
        <v>15839</v>
      </c>
      <c r="D320" s="66">
        <v>3</v>
      </c>
      <c r="E320" s="67" t="s">
        <v>132</v>
      </c>
      <c r="F320" s="68">
        <v>35</v>
      </c>
      <c r="G320" s="65"/>
      <c r="H320" s="69"/>
      <c r="I320" s="70"/>
      <c r="J320" s="70"/>
      <c r="K320" s="34" t="s">
        <v>65</v>
      </c>
      <c r="L320" s="77">
        <v>320</v>
      </c>
      <c r="M320" s="77"/>
      <c r="N320" s="72"/>
      <c r="O320" s="79" t="s">
        <v>999</v>
      </c>
      <c r="P320" s="81">
        <v>43168.667650462965</v>
      </c>
      <c r="Q320" s="79" t="s">
        <v>1164</v>
      </c>
      <c r="R320" s="83" t="s">
        <v>2091</v>
      </c>
      <c r="S320" s="79" t="s">
        <v>2518</v>
      </c>
      <c r="T320" s="79" t="s">
        <v>2742</v>
      </c>
      <c r="U320" s="83" t="s">
        <v>3206</v>
      </c>
      <c r="V320" s="83" t="s">
        <v>3206</v>
      </c>
      <c r="W320" s="81">
        <v>43168.667650462965</v>
      </c>
      <c r="X320" s="83" t="s">
        <v>4083</v>
      </c>
      <c r="Y320" s="79"/>
      <c r="Z320" s="79"/>
      <c r="AA320" s="85" t="s">
        <v>5291</v>
      </c>
      <c r="AB320" s="79"/>
      <c r="AC320" s="79" t="b">
        <v>0</v>
      </c>
      <c r="AD320" s="79">
        <v>0</v>
      </c>
      <c r="AE320" s="85" t="s">
        <v>6296</v>
      </c>
      <c r="AF320" s="79" t="b">
        <v>0</v>
      </c>
      <c r="AG320" s="79" t="s">
        <v>6304</v>
      </c>
      <c r="AH320" s="79"/>
      <c r="AI320" s="85" t="s">
        <v>6296</v>
      </c>
      <c r="AJ320" s="79" t="b">
        <v>0</v>
      </c>
      <c r="AK320" s="79">
        <v>0</v>
      </c>
      <c r="AL320" s="85" t="s">
        <v>6296</v>
      </c>
      <c r="AM320" s="79" t="s">
        <v>6369</v>
      </c>
      <c r="AN320" s="79" t="b">
        <v>0</v>
      </c>
      <c r="AO320" s="85" t="s">
        <v>5291</v>
      </c>
      <c r="AP320" s="79" t="s">
        <v>176</v>
      </c>
      <c r="AQ320" s="79">
        <v>0</v>
      </c>
      <c r="AR320" s="79">
        <v>0</v>
      </c>
      <c r="AS320" s="79"/>
      <c r="AT320" s="79"/>
      <c r="AU320" s="79"/>
      <c r="AV320" s="79"/>
      <c r="AW320" s="79"/>
      <c r="AX320" s="79"/>
      <c r="AY320" s="79"/>
      <c r="AZ320" s="79"/>
      <c r="BA320">
        <v>1</v>
      </c>
      <c r="BB320" s="78" t="str">
        <f>REPLACE(INDEX(GroupVertices[Group], MATCH(Edges[[#This Row],[Vertex 1]],GroupVertices[Vertex],0)),1,1,"")</f>
        <v>5</v>
      </c>
      <c r="BC320" s="78" t="str">
        <f>REPLACE(INDEX(GroupVertices[Group], MATCH(Edges[[#This Row],[Vertex 2]],GroupVertices[Vertex],0)),1,1,"")</f>
        <v>5</v>
      </c>
      <c r="BD320" s="48"/>
      <c r="BE320" s="49"/>
      <c r="BF320" s="48"/>
      <c r="BG320" s="49"/>
      <c r="BH320" s="48"/>
      <c r="BI320" s="49"/>
      <c r="BJ320" s="48"/>
      <c r="BK320" s="49"/>
      <c r="BL320" s="48"/>
    </row>
    <row r="321" spans="1:64" x14ac:dyDescent="0.25">
      <c r="A321" s="64" t="s">
        <v>388</v>
      </c>
      <c r="B321" s="64" t="s">
        <v>855</v>
      </c>
      <c r="C321" s="65" t="s">
        <v>15839</v>
      </c>
      <c r="D321" s="66">
        <v>3</v>
      </c>
      <c r="E321" s="67" t="s">
        <v>132</v>
      </c>
      <c r="F321" s="68">
        <v>35</v>
      </c>
      <c r="G321" s="65"/>
      <c r="H321" s="69"/>
      <c r="I321" s="70"/>
      <c r="J321" s="70"/>
      <c r="K321" s="34" t="s">
        <v>65</v>
      </c>
      <c r="L321" s="77">
        <v>321</v>
      </c>
      <c r="M321" s="77"/>
      <c r="N321" s="72"/>
      <c r="O321" s="79" t="s">
        <v>999</v>
      </c>
      <c r="P321" s="81">
        <v>43168.667650462965</v>
      </c>
      <c r="Q321" s="79" t="s">
        <v>1164</v>
      </c>
      <c r="R321" s="83" t="s">
        <v>2091</v>
      </c>
      <c r="S321" s="79" t="s">
        <v>2518</v>
      </c>
      <c r="T321" s="79" t="s">
        <v>2742</v>
      </c>
      <c r="U321" s="83" t="s">
        <v>3206</v>
      </c>
      <c r="V321" s="83" t="s">
        <v>3206</v>
      </c>
      <c r="W321" s="81">
        <v>43168.667650462965</v>
      </c>
      <c r="X321" s="83" t="s">
        <v>4083</v>
      </c>
      <c r="Y321" s="79"/>
      <c r="Z321" s="79"/>
      <c r="AA321" s="85" t="s">
        <v>5291</v>
      </c>
      <c r="AB321" s="79"/>
      <c r="AC321" s="79" t="b">
        <v>0</v>
      </c>
      <c r="AD321" s="79">
        <v>0</v>
      </c>
      <c r="AE321" s="85" t="s">
        <v>6296</v>
      </c>
      <c r="AF321" s="79" t="b">
        <v>0</v>
      </c>
      <c r="AG321" s="79" t="s">
        <v>6304</v>
      </c>
      <c r="AH321" s="79"/>
      <c r="AI321" s="85" t="s">
        <v>6296</v>
      </c>
      <c r="AJ321" s="79" t="b">
        <v>0</v>
      </c>
      <c r="AK321" s="79">
        <v>0</v>
      </c>
      <c r="AL321" s="85" t="s">
        <v>6296</v>
      </c>
      <c r="AM321" s="79" t="s">
        <v>6369</v>
      </c>
      <c r="AN321" s="79" t="b">
        <v>0</v>
      </c>
      <c r="AO321" s="85" t="s">
        <v>5291</v>
      </c>
      <c r="AP321" s="79" t="s">
        <v>176</v>
      </c>
      <c r="AQ321" s="79">
        <v>0</v>
      </c>
      <c r="AR321" s="79">
        <v>0</v>
      </c>
      <c r="AS321" s="79"/>
      <c r="AT321" s="79"/>
      <c r="AU321" s="79"/>
      <c r="AV321" s="79"/>
      <c r="AW321" s="79"/>
      <c r="AX321" s="79"/>
      <c r="AY321" s="79"/>
      <c r="AZ321" s="79"/>
      <c r="BA321">
        <v>1</v>
      </c>
      <c r="BB321" s="78" t="str">
        <f>REPLACE(INDEX(GroupVertices[Group], MATCH(Edges[[#This Row],[Vertex 1]],GroupVertices[Vertex],0)),1,1,"")</f>
        <v>5</v>
      </c>
      <c r="BC321" s="78" t="str">
        <f>REPLACE(INDEX(GroupVertices[Group], MATCH(Edges[[#This Row],[Vertex 2]],GroupVertices[Vertex],0)),1,1,"")</f>
        <v>5</v>
      </c>
      <c r="BD321" s="48">
        <v>0</v>
      </c>
      <c r="BE321" s="49">
        <v>0</v>
      </c>
      <c r="BF321" s="48">
        <v>0</v>
      </c>
      <c r="BG321" s="49">
        <v>0</v>
      </c>
      <c r="BH321" s="48">
        <v>0</v>
      </c>
      <c r="BI321" s="49">
        <v>0</v>
      </c>
      <c r="BJ321" s="48">
        <v>14</v>
      </c>
      <c r="BK321" s="49">
        <v>100</v>
      </c>
      <c r="BL321" s="48">
        <v>14</v>
      </c>
    </row>
    <row r="322" spans="1:64" x14ac:dyDescent="0.25">
      <c r="A322" s="64" t="s">
        <v>389</v>
      </c>
      <c r="B322" s="64" t="s">
        <v>628</v>
      </c>
      <c r="C322" s="65" t="s">
        <v>15839</v>
      </c>
      <c r="D322" s="66">
        <v>3</v>
      </c>
      <c r="E322" s="67" t="s">
        <v>132</v>
      </c>
      <c r="F322" s="68">
        <v>35</v>
      </c>
      <c r="G322" s="65"/>
      <c r="H322" s="69"/>
      <c r="I322" s="70"/>
      <c r="J322" s="70"/>
      <c r="K322" s="34" t="s">
        <v>65</v>
      </c>
      <c r="L322" s="77">
        <v>322</v>
      </c>
      <c r="M322" s="77"/>
      <c r="N322" s="72"/>
      <c r="O322" s="79" t="s">
        <v>999</v>
      </c>
      <c r="P322" s="81">
        <v>43168.668379629627</v>
      </c>
      <c r="Q322" s="79" t="s">
        <v>1165</v>
      </c>
      <c r="R322" s="83" t="s">
        <v>2092</v>
      </c>
      <c r="S322" s="79" t="s">
        <v>2505</v>
      </c>
      <c r="T322" s="79" t="s">
        <v>2679</v>
      </c>
      <c r="U322" s="79"/>
      <c r="V322" s="83" t="s">
        <v>3602</v>
      </c>
      <c r="W322" s="81">
        <v>43168.668379629627</v>
      </c>
      <c r="X322" s="83" t="s">
        <v>4084</v>
      </c>
      <c r="Y322" s="79"/>
      <c r="Z322" s="79"/>
      <c r="AA322" s="85" t="s">
        <v>5292</v>
      </c>
      <c r="AB322" s="79"/>
      <c r="AC322" s="79" t="b">
        <v>0</v>
      </c>
      <c r="AD322" s="79">
        <v>0</v>
      </c>
      <c r="AE322" s="85" t="s">
        <v>6296</v>
      </c>
      <c r="AF322" s="79" t="b">
        <v>0</v>
      </c>
      <c r="AG322" s="79" t="s">
        <v>6304</v>
      </c>
      <c r="AH322" s="79"/>
      <c r="AI322" s="85" t="s">
        <v>6296</v>
      </c>
      <c r="AJ322" s="79" t="b">
        <v>0</v>
      </c>
      <c r="AK322" s="79">
        <v>2</v>
      </c>
      <c r="AL322" s="85" t="s">
        <v>6148</v>
      </c>
      <c r="AM322" s="79" t="s">
        <v>6331</v>
      </c>
      <c r="AN322" s="79" t="b">
        <v>0</v>
      </c>
      <c r="AO322" s="85" t="s">
        <v>6148</v>
      </c>
      <c r="AP322" s="79" t="s">
        <v>176</v>
      </c>
      <c r="AQ322" s="79">
        <v>0</v>
      </c>
      <c r="AR322" s="79">
        <v>0</v>
      </c>
      <c r="AS322" s="79"/>
      <c r="AT322" s="79"/>
      <c r="AU322" s="79"/>
      <c r="AV322" s="79"/>
      <c r="AW322" s="79"/>
      <c r="AX322" s="79"/>
      <c r="AY322" s="79"/>
      <c r="AZ322" s="79"/>
      <c r="BA322">
        <v>1</v>
      </c>
      <c r="BB322" s="78" t="str">
        <f>REPLACE(INDEX(GroupVertices[Group], MATCH(Edges[[#This Row],[Vertex 1]],GroupVertices[Vertex],0)),1,1,"")</f>
        <v>2</v>
      </c>
      <c r="BC322" s="78" t="str">
        <f>REPLACE(INDEX(GroupVertices[Group], MATCH(Edges[[#This Row],[Vertex 2]],GroupVertices[Vertex],0)),1,1,"")</f>
        <v>2</v>
      </c>
      <c r="BD322" s="48">
        <v>0</v>
      </c>
      <c r="BE322" s="49">
        <v>0</v>
      </c>
      <c r="BF322" s="48">
        <v>1</v>
      </c>
      <c r="BG322" s="49">
        <v>7.1428571428571432</v>
      </c>
      <c r="BH322" s="48">
        <v>0</v>
      </c>
      <c r="BI322" s="49">
        <v>0</v>
      </c>
      <c r="BJ322" s="48">
        <v>13</v>
      </c>
      <c r="BK322" s="49">
        <v>92.857142857142861</v>
      </c>
      <c r="BL322" s="48">
        <v>14</v>
      </c>
    </row>
    <row r="323" spans="1:64" x14ac:dyDescent="0.25">
      <c r="A323" s="64" t="s">
        <v>389</v>
      </c>
      <c r="B323" s="64" t="s">
        <v>754</v>
      </c>
      <c r="C323" s="65" t="s">
        <v>15839</v>
      </c>
      <c r="D323" s="66">
        <v>3</v>
      </c>
      <c r="E323" s="67" t="s">
        <v>132</v>
      </c>
      <c r="F323" s="68">
        <v>35</v>
      </c>
      <c r="G323" s="65"/>
      <c r="H323" s="69"/>
      <c r="I323" s="70"/>
      <c r="J323" s="70"/>
      <c r="K323" s="34" t="s">
        <v>65</v>
      </c>
      <c r="L323" s="77">
        <v>323</v>
      </c>
      <c r="M323" s="77"/>
      <c r="N323" s="72"/>
      <c r="O323" s="79" t="s">
        <v>999</v>
      </c>
      <c r="P323" s="81">
        <v>43168.668379629627</v>
      </c>
      <c r="Q323" s="79" t="s">
        <v>1165</v>
      </c>
      <c r="R323" s="83" t="s">
        <v>2092</v>
      </c>
      <c r="S323" s="79" t="s">
        <v>2505</v>
      </c>
      <c r="T323" s="79" t="s">
        <v>2679</v>
      </c>
      <c r="U323" s="79"/>
      <c r="V323" s="83" t="s">
        <v>3602</v>
      </c>
      <c r="W323" s="81">
        <v>43168.668379629627</v>
      </c>
      <c r="X323" s="83" t="s">
        <v>4084</v>
      </c>
      <c r="Y323" s="79"/>
      <c r="Z323" s="79"/>
      <c r="AA323" s="85" t="s">
        <v>5292</v>
      </c>
      <c r="AB323" s="79"/>
      <c r="AC323" s="79" t="b">
        <v>0</v>
      </c>
      <c r="AD323" s="79">
        <v>0</v>
      </c>
      <c r="AE323" s="85" t="s">
        <v>6296</v>
      </c>
      <c r="AF323" s="79" t="b">
        <v>0</v>
      </c>
      <c r="AG323" s="79" t="s">
        <v>6304</v>
      </c>
      <c r="AH323" s="79"/>
      <c r="AI323" s="85" t="s">
        <v>6296</v>
      </c>
      <c r="AJ323" s="79" t="b">
        <v>0</v>
      </c>
      <c r="AK323" s="79">
        <v>2</v>
      </c>
      <c r="AL323" s="85" t="s">
        <v>6148</v>
      </c>
      <c r="AM323" s="79" t="s">
        <v>6331</v>
      </c>
      <c r="AN323" s="79" t="b">
        <v>0</v>
      </c>
      <c r="AO323" s="85" t="s">
        <v>6148</v>
      </c>
      <c r="AP323" s="79" t="s">
        <v>176</v>
      </c>
      <c r="AQ323" s="79">
        <v>0</v>
      </c>
      <c r="AR323" s="79">
        <v>0</v>
      </c>
      <c r="AS323" s="79"/>
      <c r="AT323" s="79"/>
      <c r="AU323" s="79"/>
      <c r="AV323" s="79"/>
      <c r="AW323" s="79"/>
      <c r="AX323" s="79"/>
      <c r="AY323" s="79"/>
      <c r="AZ323" s="79"/>
      <c r="BA323">
        <v>1</v>
      </c>
      <c r="BB323" s="78" t="str">
        <f>REPLACE(INDEX(GroupVertices[Group], MATCH(Edges[[#This Row],[Vertex 1]],GroupVertices[Vertex],0)),1,1,"")</f>
        <v>2</v>
      </c>
      <c r="BC323" s="78" t="str">
        <f>REPLACE(INDEX(GroupVertices[Group], MATCH(Edges[[#This Row],[Vertex 2]],GroupVertices[Vertex],0)),1,1,"")</f>
        <v>2</v>
      </c>
      <c r="BD323" s="48"/>
      <c r="BE323" s="49"/>
      <c r="BF323" s="48"/>
      <c r="BG323" s="49"/>
      <c r="BH323" s="48"/>
      <c r="BI323" s="49"/>
      <c r="BJ323" s="48"/>
      <c r="BK323" s="49"/>
      <c r="BL323" s="48"/>
    </row>
    <row r="324" spans="1:64" x14ac:dyDescent="0.25">
      <c r="A324" s="64" t="s">
        <v>390</v>
      </c>
      <c r="B324" s="64" t="s">
        <v>856</v>
      </c>
      <c r="C324" s="65" t="s">
        <v>15839</v>
      </c>
      <c r="D324" s="66">
        <v>3</v>
      </c>
      <c r="E324" s="67" t="s">
        <v>132</v>
      </c>
      <c r="F324" s="68">
        <v>35</v>
      </c>
      <c r="G324" s="65"/>
      <c r="H324" s="69"/>
      <c r="I324" s="70"/>
      <c r="J324" s="70"/>
      <c r="K324" s="34" t="s">
        <v>65</v>
      </c>
      <c r="L324" s="77">
        <v>324</v>
      </c>
      <c r="M324" s="77"/>
      <c r="N324" s="72"/>
      <c r="O324" s="79" t="s">
        <v>999</v>
      </c>
      <c r="P324" s="81">
        <v>43168.670972222222</v>
      </c>
      <c r="Q324" s="79" t="s">
        <v>1166</v>
      </c>
      <c r="R324" s="83" t="s">
        <v>2093</v>
      </c>
      <c r="S324" s="79" t="s">
        <v>2539</v>
      </c>
      <c r="T324" s="79" t="s">
        <v>2743</v>
      </c>
      <c r="U324" s="79"/>
      <c r="V324" s="83" t="s">
        <v>3603</v>
      </c>
      <c r="W324" s="81">
        <v>43168.670972222222</v>
      </c>
      <c r="X324" s="83" t="s">
        <v>4085</v>
      </c>
      <c r="Y324" s="79"/>
      <c r="Z324" s="79"/>
      <c r="AA324" s="85" t="s">
        <v>5293</v>
      </c>
      <c r="AB324" s="79"/>
      <c r="AC324" s="79" t="b">
        <v>0</v>
      </c>
      <c r="AD324" s="79">
        <v>1</v>
      </c>
      <c r="AE324" s="85" t="s">
        <v>6296</v>
      </c>
      <c r="AF324" s="79" t="b">
        <v>1</v>
      </c>
      <c r="AG324" s="79" t="s">
        <v>6304</v>
      </c>
      <c r="AH324" s="79"/>
      <c r="AI324" s="85" t="s">
        <v>6316</v>
      </c>
      <c r="AJ324" s="79" t="b">
        <v>0</v>
      </c>
      <c r="AK324" s="79">
        <v>0</v>
      </c>
      <c r="AL324" s="85" t="s">
        <v>6296</v>
      </c>
      <c r="AM324" s="79" t="s">
        <v>6328</v>
      </c>
      <c r="AN324" s="79" t="b">
        <v>0</v>
      </c>
      <c r="AO324" s="85" t="s">
        <v>5293</v>
      </c>
      <c r="AP324" s="79" t="s">
        <v>176</v>
      </c>
      <c r="AQ324" s="79">
        <v>0</v>
      </c>
      <c r="AR324" s="79">
        <v>0</v>
      </c>
      <c r="AS324" s="79"/>
      <c r="AT324" s="79"/>
      <c r="AU324" s="79"/>
      <c r="AV324" s="79"/>
      <c r="AW324" s="79"/>
      <c r="AX324" s="79"/>
      <c r="AY324" s="79"/>
      <c r="AZ324" s="79"/>
      <c r="BA324">
        <v>1</v>
      </c>
      <c r="BB324" s="78" t="str">
        <f>REPLACE(INDEX(GroupVertices[Group], MATCH(Edges[[#This Row],[Vertex 1]],GroupVertices[Vertex],0)),1,1,"")</f>
        <v>92</v>
      </c>
      <c r="BC324" s="78" t="str">
        <f>REPLACE(INDEX(GroupVertices[Group], MATCH(Edges[[#This Row],[Vertex 2]],GroupVertices[Vertex],0)),1,1,"")</f>
        <v>92</v>
      </c>
      <c r="BD324" s="48">
        <v>1</v>
      </c>
      <c r="BE324" s="49">
        <v>8.3333333333333339</v>
      </c>
      <c r="BF324" s="48">
        <v>0</v>
      </c>
      <c r="BG324" s="49">
        <v>0</v>
      </c>
      <c r="BH324" s="48">
        <v>0</v>
      </c>
      <c r="BI324" s="49">
        <v>0</v>
      </c>
      <c r="BJ324" s="48">
        <v>11</v>
      </c>
      <c r="BK324" s="49">
        <v>91.666666666666671</v>
      </c>
      <c r="BL324" s="48">
        <v>12</v>
      </c>
    </row>
    <row r="325" spans="1:64" x14ac:dyDescent="0.25">
      <c r="A325" s="64" t="s">
        <v>391</v>
      </c>
      <c r="B325" s="64" t="s">
        <v>391</v>
      </c>
      <c r="C325" s="65" t="s">
        <v>15839</v>
      </c>
      <c r="D325" s="66">
        <v>3</v>
      </c>
      <c r="E325" s="67" t="s">
        <v>132</v>
      </c>
      <c r="F325" s="68">
        <v>35</v>
      </c>
      <c r="G325" s="65"/>
      <c r="H325" s="69"/>
      <c r="I325" s="70"/>
      <c r="J325" s="70"/>
      <c r="K325" s="34" t="s">
        <v>65</v>
      </c>
      <c r="L325" s="77">
        <v>325</v>
      </c>
      <c r="M325" s="77"/>
      <c r="N325" s="72"/>
      <c r="O325" s="79" t="s">
        <v>176</v>
      </c>
      <c r="P325" s="81">
        <v>43168.672233796293</v>
      </c>
      <c r="Q325" s="79" t="s">
        <v>1167</v>
      </c>
      <c r="R325" s="83" t="s">
        <v>2094</v>
      </c>
      <c r="S325" s="79" t="s">
        <v>2539</v>
      </c>
      <c r="T325" s="79" t="s">
        <v>731</v>
      </c>
      <c r="U325" s="79"/>
      <c r="V325" s="83" t="s">
        <v>3604</v>
      </c>
      <c r="W325" s="81">
        <v>43168.672233796293</v>
      </c>
      <c r="X325" s="83" t="s">
        <v>4086</v>
      </c>
      <c r="Y325" s="79"/>
      <c r="Z325" s="79"/>
      <c r="AA325" s="85" t="s">
        <v>5294</v>
      </c>
      <c r="AB325" s="79"/>
      <c r="AC325" s="79" t="b">
        <v>0</v>
      </c>
      <c r="AD325" s="79">
        <v>0</v>
      </c>
      <c r="AE325" s="85" t="s">
        <v>6296</v>
      </c>
      <c r="AF325" s="79" t="b">
        <v>1</v>
      </c>
      <c r="AG325" s="79" t="s">
        <v>6304</v>
      </c>
      <c r="AH325" s="79"/>
      <c r="AI325" s="85" t="s">
        <v>6317</v>
      </c>
      <c r="AJ325" s="79" t="b">
        <v>0</v>
      </c>
      <c r="AK325" s="79">
        <v>0</v>
      </c>
      <c r="AL325" s="85" t="s">
        <v>6296</v>
      </c>
      <c r="AM325" s="79" t="s">
        <v>6344</v>
      </c>
      <c r="AN325" s="79" t="b">
        <v>0</v>
      </c>
      <c r="AO325" s="85" t="s">
        <v>5294</v>
      </c>
      <c r="AP325" s="79" t="s">
        <v>176</v>
      </c>
      <c r="AQ325" s="79">
        <v>0</v>
      </c>
      <c r="AR325" s="79">
        <v>0</v>
      </c>
      <c r="AS325" s="79"/>
      <c r="AT325" s="79"/>
      <c r="AU325" s="79"/>
      <c r="AV325" s="79"/>
      <c r="AW325" s="79"/>
      <c r="AX325" s="79"/>
      <c r="AY325" s="79"/>
      <c r="AZ325" s="79"/>
      <c r="BA325">
        <v>1</v>
      </c>
      <c r="BB325" s="78" t="str">
        <f>REPLACE(INDEX(GroupVertices[Group], MATCH(Edges[[#This Row],[Vertex 1]],GroupVertices[Vertex],0)),1,1,"")</f>
        <v>1</v>
      </c>
      <c r="BC325" s="78" t="str">
        <f>REPLACE(INDEX(GroupVertices[Group], MATCH(Edges[[#This Row],[Vertex 2]],GroupVertices[Vertex],0)),1,1,"")</f>
        <v>1</v>
      </c>
      <c r="BD325" s="48">
        <v>0</v>
      </c>
      <c r="BE325" s="49">
        <v>0</v>
      </c>
      <c r="BF325" s="48">
        <v>0</v>
      </c>
      <c r="BG325" s="49">
        <v>0</v>
      </c>
      <c r="BH325" s="48">
        <v>0</v>
      </c>
      <c r="BI325" s="49">
        <v>0</v>
      </c>
      <c r="BJ325" s="48">
        <v>2</v>
      </c>
      <c r="BK325" s="49">
        <v>100</v>
      </c>
      <c r="BL325" s="48">
        <v>2</v>
      </c>
    </row>
    <row r="326" spans="1:64" x14ac:dyDescent="0.25">
      <c r="A326" s="64" t="s">
        <v>392</v>
      </c>
      <c r="B326" s="64" t="s">
        <v>392</v>
      </c>
      <c r="C326" s="65" t="s">
        <v>15839</v>
      </c>
      <c r="D326" s="66">
        <v>3</v>
      </c>
      <c r="E326" s="67" t="s">
        <v>132</v>
      </c>
      <c r="F326" s="68">
        <v>35</v>
      </c>
      <c r="G326" s="65"/>
      <c r="H326" s="69"/>
      <c r="I326" s="70"/>
      <c r="J326" s="70"/>
      <c r="K326" s="34" t="s">
        <v>65</v>
      </c>
      <c r="L326" s="77">
        <v>326</v>
      </c>
      <c r="M326" s="77"/>
      <c r="N326" s="72"/>
      <c r="O326" s="79" t="s">
        <v>176</v>
      </c>
      <c r="P326" s="81">
        <v>43168.672268518516</v>
      </c>
      <c r="Q326" s="79" t="s">
        <v>1168</v>
      </c>
      <c r="R326" s="83" t="s">
        <v>2094</v>
      </c>
      <c r="S326" s="79" t="s">
        <v>2539</v>
      </c>
      <c r="T326" s="79" t="s">
        <v>731</v>
      </c>
      <c r="U326" s="79"/>
      <c r="V326" s="83" t="s">
        <v>3605</v>
      </c>
      <c r="W326" s="81">
        <v>43168.672268518516</v>
      </c>
      <c r="X326" s="83" t="s">
        <v>4087</v>
      </c>
      <c r="Y326" s="79"/>
      <c r="Z326" s="79"/>
      <c r="AA326" s="85" t="s">
        <v>5295</v>
      </c>
      <c r="AB326" s="79"/>
      <c r="AC326" s="79" t="b">
        <v>0</v>
      </c>
      <c r="AD326" s="79">
        <v>0</v>
      </c>
      <c r="AE326" s="85" t="s">
        <v>6296</v>
      </c>
      <c r="AF326" s="79" t="b">
        <v>1</v>
      </c>
      <c r="AG326" s="79" t="s">
        <v>6304</v>
      </c>
      <c r="AH326" s="79"/>
      <c r="AI326" s="85" t="s">
        <v>6317</v>
      </c>
      <c r="AJ326" s="79" t="b">
        <v>0</v>
      </c>
      <c r="AK326" s="79">
        <v>0</v>
      </c>
      <c r="AL326" s="85" t="s">
        <v>6296</v>
      </c>
      <c r="AM326" s="79" t="s">
        <v>6344</v>
      </c>
      <c r="AN326" s="79" t="b">
        <v>0</v>
      </c>
      <c r="AO326" s="85" t="s">
        <v>5295</v>
      </c>
      <c r="AP326" s="79" t="s">
        <v>176</v>
      </c>
      <c r="AQ326" s="79">
        <v>0</v>
      </c>
      <c r="AR326" s="79">
        <v>0</v>
      </c>
      <c r="AS326" s="79"/>
      <c r="AT326" s="79"/>
      <c r="AU326" s="79"/>
      <c r="AV326" s="79"/>
      <c r="AW326" s="79"/>
      <c r="AX326" s="79"/>
      <c r="AY326" s="79"/>
      <c r="AZ326" s="79"/>
      <c r="BA326">
        <v>1</v>
      </c>
      <c r="BB326" s="78" t="str">
        <f>REPLACE(INDEX(GroupVertices[Group], MATCH(Edges[[#This Row],[Vertex 1]],GroupVertices[Vertex],0)),1,1,"")</f>
        <v>1</v>
      </c>
      <c r="BC326" s="78" t="str">
        <f>REPLACE(INDEX(GroupVertices[Group], MATCH(Edges[[#This Row],[Vertex 2]],GroupVertices[Vertex],0)),1,1,"")</f>
        <v>1</v>
      </c>
      <c r="BD326" s="48">
        <v>0</v>
      </c>
      <c r="BE326" s="49">
        <v>0</v>
      </c>
      <c r="BF326" s="48">
        <v>0</v>
      </c>
      <c r="BG326" s="49">
        <v>0</v>
      </c>
      <c r="BH326" s="48">
        <v>0</v>
      </c>
      <c r="BI326" s="49">
        <v>0</v>
      </c>
      <c r="BJ326" s="48">
        <v>2</v>
      </c>
      <c r="BK326" s="49">
        <v>100</v>
      </c>
      <c r="BL326" s="48">
        <v>2</v>
      </c>
    </row>
    <row r="327" spans="1:64" x14ac:dyDescent="0.25">
      <c r="A327" s="64" t="s">
        <v>393</v>
      </c>
      <c r="B327" s="64" t="s">
        <v>754</v>
      </c>
      <c r="C327" s="65" t="s">
        <v>15839</v>
      </c>
      <c r="D327" s="66">
        <v>3</v>
      </c>
      <c r="E327" s="67" t="s">
        <v>132</v>
      </c>
      <c r="F327" s="68">
        <v>35</v>
      </c>
      <c r="G327" s="65"/>
      <c r="H327" s="69"/>
      <c r="I327" s="70"/>
      <c r="J327" s="70"/>
      <c r="K327" s="34" t="s">
        <v>65</v>
      </c>
      <c r="L327" s="77">
        <v>327</v>
      </c>
      <c r="M327" s="77"/>
      <c r="N327" s="72"/>
      <c r="O327" s="79" t="s">
        <v>999</v>
      </c>
      <c r="P327" s="81">
        <v>43168.672453703701</v>
      </c>
      <c r="Q327" s="79" t="s">
        <v>1169</v>
      </c>
      <c r="R327" s="83" t="s">
        <v>2095</v>
      </c>
      <c r="S327" s="79" t="s">
        <v>2519</v>
      </c>
      <c r="T327" s="79" t="s">
        <v>2744</v>
      </c>
      <c r="U327" s="79"/>
      <c r="V327" s="83" t="s">
        <v>3606</v>
      </c>
      <c r="W327" s="81">
        <v>43168.672453703701</v>
      </c>
      <c r="X327" s="83" t="s">
        <v>4088</v>
      </c>
      <c r="Y327" s="79"/>
      <c r="Z327" s="79"/>
      <c r="AA327" s="85" t="s">
        <v>5296</v>
      </c>
      <c r="AB327" s="79"/>
      <c r="AC327" s="79" t="b">
        <v>0</v>
      </c>
      <c r="AD327" s="79">
        <v>0</v>
      </c>
      <c r="AE327" s="85" t="s">
        <v>6296</v>
      </c>
      <c r="AF327" s="79" t="b">
        <v>0</v>
      </c>
      <c r="AG327" s="79" t="s">
        <v>6304</v>
      </c>
      <c r="AH327" s="79"/>
      <c r="AI327" s="85" t="s">
        <v>6296</v>
      </c>
      <c r="AJ327" s="79" t="b">
        <v>0</v>
      </c>
      <c r="AK327" s="79">
        <v>7</v>
      </c>
      <c r="AL327" s="85" t="s">
        <v>6163</v>
      </c>
      <c r="AM327" s="79" t="s">
        <v>6331</v>
      </c>
      <c r="AN327" s="79" t="b">
        <v>0</v>
      </c>
      <c r="AO327" s="85" t="s">
        <v>6163</v>
      </c>
      <c r="AP327" s="79" t="s">
        <v>176</v>
      </c>
      <c r="AQ327" s="79">
        <v>0</v>
      </c>
      <c r="AR327" s="79">
        <v>0</v>
      </c>
      <c r="AS327" s="79"/>
      <c r="AT327" s="79"/>
      <c r="AU327" s="79"/>
      <c r="AV327" s="79"/>
      <c r="AW327" s="79"/>
      <c r="AX327" s="79"/>
      <c r="AY327" s="79"/>
      <c r="AZ327" s="79"/>
      <c r="BA327">
        <v>1</v>
      </c>
      <c r="BB327" s="78" t="str">
        <f>REPLACE(INDEX(GroupVertices[Group], MATCH(Edges[[#This Row],[Vertex 1]],GroupVertices[Vertex],0)),1,1,"")</f>
        <v>2</v>
      </c>
      <c r="BC327" s="78" t="str">
        <f>REPLACE(INDEX(GroupVertices[Group], MATCH(Edges[[#This Row],[Vertex 2]],GroupVertices[Vertex],0)),1,1,"")</f>
        <v>2</v>
      </c>
      <c r="BD327" s="48"/>
      <c r="BE327" s="49"/>
      <c r="BF327" s="48"/>
      <c r="BG327" s="49"/>
      <c r="BH327" s="48"/>
      <c r="BI327" s="49"/>
      <c r="BJ327" s="48"/>
      <c r="BK327" s="49"/>
      <c r="BL327" s="48"/>
    </row>
    <row r="328" spans="1:64" x14ac:dyDescent="0.25">
      <c r="A328" s="64" t="s">
        <v>393</v>
      </c>
      <c r="B328" s="64" t="s">
        <v>683</v>
      </c>
      <c r="C328" s="65" t="s">
        <v>15839</v>
      </c>
      <c r="D328" s="66">
        <v>3</v>
      </c>
      <c r="E328" s="67" t="s">
        <v>132</v>
      </c>
      <c r="F328" s="68">
        <v>35</v>
      </c>
      <c r="G328" s="65"/>
      <c r="H328" s="69"/>
      <c r="I328" s="70"/>
      <c r="J328" s="70"/>
      <c r="K328" s="34" t="s">
        <v>65</v>
      </c>
      <c r="L328" s="77">
        <v>328</v>
      </c>
      <c r="M328" s="77"/>
      <c r="N328" s="72"/>
      <c r="O328" s="79" t="s">
        <v>999</v>
      </c>
      <c r="P328" s="81">
        <v>43168.672453703701</v>
      </c>
      <c r="Q328" s="79" t="s">
        <v>1169</v>
      </c>
      <c r="R328" s="83" t="s">
        <v>2095</v>
      </c>
      <c r="S328" s="79" t="s">
        <v>2519</v>
      </c>
      <c r="T328" s="79" t="s">
        <v>2744</v>
      </c>
      <c r="U328" s="79"/>
      <c r="V328" s="83" t="s">
        <v>3606</v>
      </c>
      <c r="W328" s="81">
        <v>43168.672453703701</v>
      </c>
      <c r="X328" s="83" t="s">
        <v>4088</v>
      </c>
      <c r="Y328" s="79"/>
      <c r="Z328" s="79"/>
      <c r="AA328" s="85" t="s">
        <v>5296</v>
      </c>
      <c r="AB328" s="79"/>
      <c r="AC328" s="79" t="b">
        <v>0</v>
      </c>
      <c r="AD328" s="79">
        <v>0</v>
      </c>
      <c r="AE328" s="85" t="s">
        <v>6296</v>
      </c>
      <c r="AF328" s="79" t="b">
        <v>0</v>
      </c>
      <c r="AG328" s="79" t="s">
        <v>6304</v>
      </c>
      <c r="AH328" s="79"/>
      <c r="AI328" s="85" t="s">
        <v>6296</v>
      </c>
      <c r="AJ328" s="79" t="b">
        <v>0</v>
      </c>
      <c r="AK328" s="79">
        <v>7</v>
      </c>
      <c r="AL328" s="85" t="s">
        <v>6163</v>
      </c>
      <c r="AM328" s="79" t="s">
        <v>6331</v>
      </c>
      <c r="AN328" s="79" t="b">
        <v>0</v>
      </c>
      <c r="AO328" s="85" t="s">
        <v>6163</v>
      </c>
      <c r="AP328" s="79" t="s">
        <v>176</v>
      </c>
      <c r="AQ328" s="79">
        <v>0</v>
      </c>
      <c r="AR328" s="79">
        <v>0</v>
      </c>
      <c r="AS328" s="79"/>
      <c r="AT328" s="79"/>
      <c r="AU328" s="79"/>
      <c r="AV328" s="79"/>
      <c r="AW328" s="79"/>
      <c r="AX328" s="79"/>
      <c r="AY328" s="79"/>
      <c r="AZ328" s="79"/>
      <c r="BA328">
        <v>1</v>
      </c>
      <c r="BB328" s="78" t="str">
        <f>REPLACE(INDEX(GroupVertices[Group], MATCH(Edges[[#This Row],[Vertex 1]],GroupVertices[Vertex],0)),1,1,"")</f>
        <v>2</v>
      </c>
      <c r="BC328" s="78" t="str">
        <f>REPLACE(INDEX(GroupVertices[Group], MATCH(Edges[[#This Row],[Vertex 2]],GroupVertices[Vertex],0)),1,1,"")</f>
        <v>2</v>
      </c>
      <c r="BD328" s="48">
        <v>0</v>
      </c>
      <c r="BE328" s="49">
        <v>0</v>
      </c>
      <c r="BF328" s="48">
        <v>0</v>
      </c>
      <c r="BG328" s="49">
        <v>0</v>
      </c>
      <c r="BH328" s="48">
        <v>0</v>
      </c>
      <c r="BI328" s="49">
        <v>0</v>
      </c>
      <c r="BJ328" s="48">
        <v>14</v>
      </c>
      <c r="BK328" s="49">
        <v>100</v>
      </c>
      <c r="BL328" s="48">
        <v>14</v>
      </c>
    </row>
    <row r="329" spans="1:64" x14ac:dyDescent="0.25">
      <c r="A329" s="64" t="s">
        <v>394</v>
      </c>
      <c r="B329" s="64" t="s">
        <v>740</v>
      </c>
      <c r="C329" s="65" t="s">
        <v>15839</v>
      </c>
      <c r="D329" s="66">
        <v>3</v>
      </c>
      <c r="E329" s="67" t="s">
        <v>132</v>
      </c>
      <c r="F329" s="68">
        <v>35</v>
      </c>
      <c r="G329" s="65"/>
      <c r="H329" s="69"/>
      <c r="I329" s="70"/>
      <c r="J329" s="70"/>
      <c r="K329" s="34" t="s">
        <v>65</v>
      </c>
      <c r="L329" s="77">
        <v>329</v>
      </c>
      <c r="M329" s="77"/>
      <c r="N329" s="72"/>
      <c r="O329" s="79" t="s">
        <v>999</v>
      </c>
      <c r="P329" s="81">
        <v>43168.673946759256</v>
      </c>
      <c r="Q329" s="79" t="s">
        <v>1072</v>
      </c>
      <c r="R329" s="83" t="s">
        <v>2036</v>
      </c>
      <c r="S329" s="79" t="s">
        <v>2508</v>
      </c>
      <c r="T329" s="79" t="s">
        <v>2702</v>
      </c>
      <c r="U329" s="83" t="s">
        <v>3177</v>
      </c>
      <c r="V329" s="83" t="s">
        <v>3177</v>
      </c>
      <c r="W329" s="81">
        <v>43168.673946759256</v>
      </c>
      <c r="X329" s="83" t="s">
        <v>4089</v>
      </c>
      <c r="Y329" s="79"/>
      <c r="Z329" s="79"/>
      <c r="AA329" s="85" t="s">
        <v>5297</v>
      </c>
      <c r="AB329" s="79"/>
      <c r="AC329" s="79" t="b">
        <v>0</v>
      </c>
      <c r="AD329" s="79">
        <v>0</v>
      </c>
      <c r="AE329" s="85" t="s">
        <v>6296</v>
      </c>
      <c r="AF329" s="79" t="b">
        <v>0</v>
      </c>
      <c r="AG329" s="79" t="s">
        <v>6304</v>
      </c>
      <c r="AH329" s="79"/>
      <c r="AI329" s="85" t="s">
        <v>6296</v>
      </c>
      <c r="AJ329" s="79" t="b">
        <v>0</v>
      </c>
      <c r="AK329" s="79">
        <v>1</v>
      </c>
      <c r="AL329" s="85" t="s">
        <v>6287</v>
      </c>
      <c r="AM329" s="79" t="s">
        <v>6328</v>
      </c>
      <c r="AN329" s="79" t="b">
        <v>0</v>
      </c>
      <c r="AO329" s="85" t="s">
        <v>6287</v>
      </c>
      <c r="AP329" s="79" t="s">
        <v>176</v>
      </c>
      <c r="AQ329" s="79">
        <v>0</v>
      </c>
      <c r="AR329" s="79">
        <v>0</v>
      </c>
      <c r="AS329" s="79"/>
      <c r="AT329" s="79"/>
      <c r="AU329" s="79"/>
      <c r="AV329" s="79"/>
      <c r="AW329" s="79"/>
      <c r="AX329" s="79"/>
      <c r="AY329" s="79"/>
      <c r="AZ329" s="79"/>
      <c r="BA329">
        <v>1</v>
      </c>
      <c r="BB329" s="78" t="str">
        <f>REPLACE(INDEX(GroupVertices[Group], MATCH(Edges[[#This Row],[Vertex 1]],GroupVertices[Vertex],0)),1,1,"")</f>
        <v>6</v>
      </c>
      <c r="BC329" s="78" t="str">
        <f>REPLACE(INDEX(GroupVertices[Group], MATCH(Edges[[#This Row],[Vertex 2]],GroupVertices[Vertex],0)),1,1,"")</f>
        <v>6</v>
      </c>
      <c r="BD329" s="48">
        <v>1</v>
      </c>
      <c r="BE329" s="49">
        <v>8.3333333333333339</v>
      </c>
      <c r="BF329" s="48">
        <v>0</v>
      </c>
      <c r="BG329" s="49">
        <v>0</v>
      </c>
      <c r="BH329" s="48">
        <v>0</v>
      </c>
      <c r="BI329" s="49">
        <v>0</v>
      </c>
      <c r="BJ329" s="48">
        <v>11</v>
      </c>
      <c r="BK329" s="49">
        <v>91.666666666666671</v>
      </c>
      <c r="BL329" s="48">
        <v>12</v>
      </c>
    </row>
    <row r="330" spans="1:64" x14ac:dyDescent="0.25">
      <c r="A330" s="64" t="s">
        <v>395</v>
      </c>
      <c r="B330" s="64" t="s">
        <v>688</v>
      </c>
      <c r="C330" s="65" t="s">
        <v>15839</v>
      </c>
      <c r="D330" s="66">
        <v>3</v>
      </c>
      <c r="E330" s="67" t="s">
        <v>132</v>
      </c>
      <c r="F330" s="68">
        <v>35</v>
      </c>
      <c r="G330" s="65"/>
      <c r="H330" s="69"/>
      <c r="I330" s="70"/>
      <c r="J330" s="70"/>
      <c r="K330" s="34" t="s">
        <v>65</v>
      </c>
      <c r="L330" s="77">
        <v>330</v>
      </c>
      <c r="M330" s="77"/>
      <c r="N330" s="72"/>
      <c r="O330" s="79" t="s">
        <v>999</v>
      </c>
      <c r="P330" s="81">
        <v>43168.675150462965</v>
      </c>
      <c r="Q330" s="79" t="s">
        <v>1170</v>
      </c>
      <c r="R330" s="83" t="s">
        <v>2096</v>
      </c>
      <c r="S330" s="79" t="s">
        <v>2554</v>
      </c>
      <c r="T330" s="79"/>
      <c r="U330" s="79"/>
      <c r="V330" s="83" t="s">
        <v>3607</v>
      </c>
      <c r="W330" s="81">
        <v>43168.675150462965</v>
      </c>
      <c r="X330" s="83" t="s">
        <v>4090</v>
      </c>
      <c r="Y330" s="79"/>
      <c r="Z330" s="79"/>
      <c r="AA330" s="85" t="s">
        <v>5298</v>
      </c>
      <c r="AB330" s="79"/>
      <c r="AC330" s="79" t="b">
        <v>0</v>
      </c>
      <c r="AD330" s="79">
        <v>0</v>
      </c>
      <c r="AE330" s="85" t="s">
        <v>6296</v>
      </c>
      <c r="AF330" s="79" t="b">
        <v>0</v>
      </c>
      <c r="AG330" s="79" t="s">
        <v>6303</v>
      </c>
      <c r="AH330" s="79"/>
      <c r="AI330" s="85" t="s">
        <v>6296</v>
      </c>
      <c r="AJ330" s="79" t="b">
        <v>0</v>
      </c>
      <c r="AK330" s="79">
        <v>2</v>
      </c>
      <c r="AL330" s="85" t="s">
        <v>5814</v>
      </c>
      <c r="AM330" s="79" t="s">
        <v>6340</v>
      </c>
      <c r="AN330" s="79" t="b">
        <v>0</v>
      </c>
      <c r="AO330" s="85" t="s">
        <v>5814</v>
      </c>
      <c r="AP330" s="79" t="s">
        <v>176</v>
      </c>
      <c r="AQ330" s="79">
        <v>0</v>
      </c>
      <c r="AR330" s="79">
        <v>0</v>
      </c>
      <c r="AS330" s="79"/>
      <c r="AT330" s="79"/>
      <c r="AU330" s="79"/>
      <c r="AV330" s="79"/>
      <c r="AW330" s="79"/>
      <c r="AX330" s="79"/>
      <c r="AY330" s="79"/>
      <c r="AZ330" s="79"/>
      <c r="BA330">
        <v>1</v>
      </c>
      <c r="BB330" s="78" t="str">
        <f>REPLACE(INDEX(GroupVertices[Group], MATCH(Edges[[#This Row],[Vertex 1]],GroupVertices[Vertex],0)),1,1,"")</f>
        <v>60</v>
      </c>
      <c r="BC330" s="78" t="str">
        <f>REPLACE(INDEX(GroupVertices[Group], MATCH(Edges[[#This Row],[Vertex 2]],GroupVertices[Vertex],0)),1,1,"")</f>
        <v>60</v>
      </c>
      <c r="BD330" s="48">
        <v>0</v>
      </c>
      <c r="BE330" s="49">
        <v>0</v>
      </c>
      <c r="BF330" s="48">
        <v>0</v>
      </c>
      <c r="BG330" s="49">
        <v>0</v>
      </c>
      <c r="BH330" s="48">
        <v>0</v>
      </c>
      <c r="BI330" s="49">
        <v>0</v>
      </c>
      <c r="BJ330" s="48">
        <v>15</v>
      </c>
      <c r="BK330" s="49">
        <v>100</v>
      </c>
      <c r="BL330" s="48">
        <v>15</v>
      </c>
    </row>
    <row r="331" spans="1:64" x14ac:dyDescent="0.25">
      <c r="A331" s="64" t="s">
        <v>396</v>
      </c>
      <c r="B331" s="64" t="s">
        <v>857</v>
      </c>
      <c r="C331" s="65" t="s">
        <v>15839</v>
      </c>
      <c r="D331" s="66">
        <v>3</v>
      </c>
      <c r="E331" s="67" t="s">
        <v>132</v>
      </c>
      <c r="F331" s="68">
        <v>35</v>
      </c>
      <c r="G331" s="65"/>
      <c r="H331" s="69"/>
      <c r="I331" s="70"/>
      <c r="J331" s="70"/>
      <c r="K331" s="34" t="s">
        <v>65</v>
      </c>
      <c r="L331" s="77">
        <v>331</v>
      </c>
      <c r="M331" s="77"/>
      <c r="N331" s="72"/>
      <c r="O331" s="79" t="s">
        <v>999</v>
      </c>
      <c r="P331" s="81">
        <v>43168.675451388888</v>
      </c>
      <c r="Q331" s="79" t="s">
        <v>1171</v>
      </c>
      <c r="R331" s="79"/>
      <c r="S331" s="79"/>
      <c r="T331" s="79" t="s">
        <v>2745</v>
      </c>
      <c r="U331" s="83" t="s">
        <v>3207</v>
      </c>
      <c r="V331" s="83" t="s">
        <v>3207</v>
      </c>
      <c r="W331" s="81">
        <v>43168.675451388888</v>
      </c>
      <c r="X331" s="83" t="s">
        <v>4091</v>
      </c>
      <c r="Y331" s="79"/>
      <c r="Z331" s="79"/>
      <c r="AA331" s="85" t="s">
        <v>5299</v>
      </c>
      <c r="AB331" s="79"/>
      <c r="AC331" s="79" t="b">
        <v>0</v>
      </c>
      <c r="AD331" s="79">
        <v>2</v>
      </c>
      <c r="AE331" s="85" t="s">
        <v>6296</v>
      </c>
      <c r="AF331" s="79" t="b">
        <v>0</v>
      </c>
      <c r="AG331" s="79" t="s">
        <v>6305</v>
      </c>
      <c r="AH331" s="79"/>
      <c r="AI331" s="85" t="s">
        <v>6296</v>
      </c>
      <c r="AJ331" s="79" t="b">
        <v>0</v>
      </c>
      <c r="AK331" s="79">
        <v>0</v>
      </c>
      <c r="AL331" s="85" t="s">
        <v>6296</v>
      </c>
      <c r="AM331" s="79" t="s">
        <v>6328</v>
      </c>
      <c r="AN331" s="79" t="b">
        <v>0</v>
      </c>
      <c r="AO331" s="85" t="s">
        <v>5299</v>
      </c>
      <c r="AP331" s="79" t="s">
        <v>176</v>
      </c>
      <c r="AQ331" s="79">
        <v>0</v>
      </c>
      <c r="AR331" s="79">
        <v>0</v>
      </c>
      <c r="AS331" s="79"/>
      <c r="AT331" s="79"/>
      <c r="AU331" s="79"/>
      <c r="AV331" s="79"/>
      <c r="AW331" s="79"/>
      <c r="AX331" s="79"/>
      <c r="AY331" s="79"/>
      <c r="AZ331" s="79"/>
      <c r="BA331">
        <v>1</v>
      </c>
      <c r="BB331" s="78" t="str">
        <f>REPLACE(INDEX(GroupVertices[Group], MATCH(Edges[[#This Row],[Vertex 1]],GroupVertices[Vertex],0)),1,1,"")</f>
        <v>91</v>
      </c>
      <c r="BC331" s="78" t="str">
        <f>REPLACE(INDEX(GroupVertices[Group], MATCH(Edges[[#This Row],[Vertex 2]],GroupVertices[Vertex],0)),1,1,"")</f>
        <v>91</v>
      </c>
      <c r="BD331" s="48">
        <v>0</v>
      </c>
      <c r="BE331" s="49">
        <v>0</v>
      </c>
      <c r="BF331" s="48">
        <v>0</v>
      </c>
      <c r="BG331" s="49">
        <v>0</v>
      </c>
      <c r="BH331" s="48">
        <v>0</v>
      </c>
      <c r="BI331" s="49">
        <v>0</v>
      </c>
      <c r="BJ331" s="48">
        <v>13</v>
      </c>
      <c r="BK331" s="49">
        <v>100</v>
      </c>
      <c r="BL331" s="48">
        <v>13</v>
      </c>
    </row>
    <row r="332" spans="1:64" x14ac:dyDescent="0.25">
      <c r="A332" s="64" t="s">
        <v>397</v>
      </c>
      <c r="B332" s="64" t="s">
        <v>397</v>
      </c>
      <c r="C332" s="65" t="s">
        <v>15839</v>
      </c>
      <c r="D332" s="66">
        <v>3</v>
      </c>
      <c r="E332" s="67" t="s">
        <v>132</v>
      </c>
      <c r="F332" s="68">
        <v>35</v>
      </c>
      <c r="G332" s="65"/>
      <c r="H332" s="69"/>
      <c r="I332" s="70"/>
      <c r="J332" s="70"/>
      <c r="K332" s="34" t="s">
        <v>65</v>
      </c>
      <c r="L332" s="77">
        <v>332</v>
      </c>
      <c r="M332" s="77"/>
      <c r="N332" s="72"/>
      <c r="O332" s="79" t="s">
        <v>176</v>
      </c>
      <c r="P332" s="81">
        <v>43168.675763888888</v>
      </c>
      <c r="Q332" s="79" t="s">
        <v>1172</v>
      </c>
      <c r="R332" s="83" t="s">
        <v>2097</v>
      </c>
      <c r="S332" s="79" t="s">
        <v>2507</v>
      </c>
      <c r="T332" s="79" t="s">
        <v>2746</v>
      </c>
      <c r="U332" s="83" t="s">
        <v>3208</v>
      </c>
      <c r="V332" s="83" t="s">
        <v>3208</v>
      </c>
      <c r="W332" s="81">
        <v>43168.675763888888</v>
      </c>
      <c r="X332" s="83" t="s">
        <v>4092</v>
      </c>
      <c r="Y332" s="79"/>
      <c r="Z332" s="79"/>
      <c r="AA332" s="85" t="s">
        <v>5300</v>
      </c>
      <c r="AB332" s="79"/>
      <c r="AC332" s="79" t="b">
        <v>0</v>
      </c>
      <c r="AD332" s="79">
        <v>0</v>
      </c>
      <c r="AE332" s="85" t="s">
        <v>6296</v>
      </c>
      <c r="AF332" s="79" t="b">
        <v>0</v>
      </c>
      <c r="AG332" s="79" t="s">
        <v>6304</v>
      </c>
      <c r="AH332" s="79"/>
      <c r="AI332" s="85" t="s">
        <v>6296</v>
      </c>
      <c r="AJ332" s="79" t="b">
        <v>0</v>
      </c>
      <c r="AK332" s="79">
        <v>0</v>
      </c>
      <c r="AL332" s="85" t="s">
        <v>6296</v>
      </c>
      <c r="AM332" s="79" t="s">
        <v>6330</v>
      </c>
      <c r="AN332" s="79" t="b">
        <v>0</v>
      </c>
      <c r="AO332" s="85" t="s">
        <v>5300</v>
      </c>
      <c r="AP332" s="79" t="s">
        <v>176</v>
      </c>
      <c r="AQ332" s="79">
        <v>0</v>
      </c>
      <c r="AR332" s="79">
        <v>0</v>
      </c>
      <c r="AS332" s="79"/>
      <c r="AT332" s="79"/>
      <c r="AU332" s="79"/>
      <c r="AV332" s="79"/>
      <c r="AW332" s="79"/>
      <c r="AX332" s="79"/>
      <c r="AY332" s="79"/>
      <c r="AZ332" s="79"/>
      <c r="BA332">
        <v>1</v>
      </c>
      <c r="BB332" s="78" t="str">
        <f>REPLACE(INDEX(GroupVertices[Group], MATCH(Edges[[#This Row],[Vertex 1]],GroupVertices[Vertex],0)),1,1,"")</f>
        <v>1</v>
      </c>
      <c r="BC332" s="78" t="str">
        <f>REPLACE(INDEX(GroupVertices[Group], MATCH(Edges[[#This Row],[Vertex 2]],GroupVertices[Vertex],0)),1,1,"")</f>
        <v>1</v>
      </c>
      <c r="BD332" s="48">
        <v>0</v>
      </c>
      <c r="BE332" s="49">
        <v>0</v>
      </c>
      <c r="BF332" s="48">
        <v>0</v>
      </c>
      <c r="BG332" s="49">
        <v>0</v>
      </c>
      <c r="BH332" s="48">
        <v>0</v>
      </c>
      <c r="BI332" s="49">
        <v>0</v>
      </c>
      <c r="BJ332" s="48">
        <v>11</v>
      </c>
      <c r="BK332" s="49">
        <v>100</v>
      </c>
      <c r="BL332" s="48">
        <v>11</v>
      </c>
    </row>
    <row r="333" spans="1:64" x14ac:dyDescent="0.25">
      <c r="A333" s="64" t="s">
        <v>398</v>
      </c>
      <c r="B333" s="64" t="s">
        <v>398</v>
      </c>
      <c r="C333" s="65" t="s">
        <v>15839</v>
      </c>
      <c r="D333" s="66">
        <v>3</v>
      </c>
      <c r="E333" s="67" t="s">
        <v>132</v>
      </c>
      <c r="F333" s="68">
        <v>35</v>
      </c>
      <c r="G333" s="65"/>
      <c r="H333" s="69"/>
      <c r="I333" s="70"/>
      <c r="J333" s="70"/>
      <c r="K333" s="34" t="s">
        <v>65</v>
      </c>
      <c r="L333" s="77">
        <v>333</v>
      </c>
      <c r="M333" s="77"/>
      <c r="N333" s="72"/>
      <c r="O333" s="79" t="s">
        <v>176</v>
      </c>
      <c r="P333" s="81">
        <v>43168.677951388891</v>
      </c>
      <c r="Q333" s="79" t="s">
        <v>1173</v>
      </c>
      <c r="R333" s="83" t="s">
        <v>2098</v>
      </c>
      <c r="S333" s="79" t="s">
        <v>2555</v>
      </c>
      <c r="T333" s="79" t="s">
        <v>2747</v>
      </c>
      <c r="U333" s="83" t="s">
        <v>3209</v>
      </c>
      <c r="V333" s="83" t="s">
        <v>3209</v>
      </c>
      <c r="W333" s="81">
        <v>43168.677951388891</v>
      </c>
      <c r="X333" s="83" t="s">
        <v>4093</v>
      </c>
      <c r="Y333" s="79"/>
      <c r="Z333" s="79"/>
      <c r="AA333" s="85" t="s">
        <v>5301</v>
      </c>
      <c r="AB333" s="79"/>
      <c r="AC333" s="79" t="b">
        <v>0</v>
      </c>
      <c r="AD333" s="79">
        <v>0</v>
      </c>
      <c r="AE333" s="85" t="s">
        <v>6296</v>
      </c>
      <c r="AF333" s="79" t="b">
        <v>0</v>
      </c>
      <c r="AG333" s="79" t="s">
        <v>6304</v>
      </c>
      <c r="AH333" s="79"/>
      <c r="AI333" s="85" t="s">
        <v>6296</v>
      </c>
      <c r="AJ333" s="79" t="b">
        <v>0</v>
      </c>
      <c r="AK333" s="79">
        <v>0</v>
      </c>
      <c r="AL333" s="85" t="s">
        <v>6296</v>
      </c>
      <c r="AM333" s="79" t="s">
        <v>6362</v>
      </c>
      <c r="AN333" s="79" t="b">
        <v>0</v>
      </c>
      <c r="AO333" s="85" t="s">
        <v>5301</v>
      </c>
      <c r="AP333" s="79" t="s">
        <v>176</v>
      </c>
      <c r="AQ333" s="79">
        <v>0</v>
      </c>
      <c r="AR333" s="79">
        <v>0</v>
      </c>
      <c r="AS333" s="79"/>
      <c r="AT333" s="79"/>
      <c r="AU333" s="79"/>
      <c r="AV333" s="79"/>
      <c r="AW333" s="79"/>
      <c r="AX333" s="79"/>
      <c r="AY333" s="79"/>
      <c r="AZ333" s="79"/>
      <c r="BA333">
        <v>1</v>
      </c>
      <c r="BB333" s="78" t="str">
        <f>REPLACE(INDEX(GroupVertices[Group], MATCH(Edges[[#This Row],[Vertex 1]],GroupVertices[Vertex],0)),1,1,"")</f>
        <v>1</v>
      </c>
      <c r="BC333" s="78" t="str">
        <f>REPLACE(INDEX(GroupVertices[Group], MATCH(Edges[[#This Row],[Vertex 2]],GroupVertices[Vertex],0)),1,1,"")</f>
        <v>1</v>
      </c>
      <c r="BD333" s="48">
        <v>2</v>
      </c>
      <c r="BE333" s="49">
        <v>15.384615384615385</v>
      </c>
      <c r="BF333" s="48">
        <v>0</v>
      </c>
      <c r="BG333" s="49">
        <v>0</v>
      </c>
      <c r="BH333" s="48">
        <v>0</v>
      </c>
      <c r="BI333" s="49">
        <v>0</v>
      </c>
      <c r="BJ333" s="48">
        <v>11</v>
      </c>
      <c r="BK333" s="49">
        <v>84.615384615384613</v>
      </c>
      <c r="BL333" s="48">
        <v>13</v>
      </c>
    </row>
    <row r="334" spans="1:64" x14ac:dyDescent="0.25">
      <c r="A334" s="64" t="s">
        <v>399</v>
      </c>
      <c r="B334" s="64" t="s">
        <v>575</v>
      </c>
      <c r="C334" s="65" t="s">
        <v>15839</v>
      </c>
      <c r="D334" s="66">
        <v>3</v>
      </c>
      <c r="E334" s="67" t="s">
        <v>132</v>
      </c>
      <c r="F334" s="68">
        <v>35</v>
      </c>
      <c r="G334" s="65"/>
      <c r="H334" s="69"/>
      <c r="I334" s="70"/>
      <c r="J334" s="70"/>
      <c r="K334" s="34" t="s">
        <v>65</v>
      </c>
      <c r="L334" s="77">
        <v>334</v>
      </c>
      <c r="M334" s="77"/>
      <c r="N334" s="72"/>
      <c r="O334" s="79" t="s">
        <v>999</v>
      </c>
      <c r="P334" s="81">
        <v>43168.679166666669</v>
      </c>
      <c r="Q334" s="79" t="s">
        <v>1174</v>
      </c>
      <c r="R334" s="83" t="s">
        <v>2099</v>
      </c>
      <c r="S334" s="79" t="s">
        <v>2556</v>
      </c>
      <c r="T334" s="79" t="s">
        <v>2722</v>
      </c>
      <c r="U334" s="79"/>
      <c r="V334" s="83" t="s">
        <v>3608</v>
      </c>
      <c r="W334" s="81">
        <v>43168.679166666669</v>
      </c>
      <c r="X334" s="83" t="s">
        <v>4094</v>
      </c>
      <c r="Y334" s="79"/>
      <c r="Z334" s="79"/>
      <c r="AA334" s="85" t="s">
        <v>5302</v>
      </c>
      <c r="AB334" s="79"/>
      <c r="AC334" s="79" t="b">
        <v>0</v>
      </c>
      <c r="AD334" s="79">
        <v>0</v>
      </c>
      <c r="AE334" s="85" t="s">
        <v>6296</v>
      </c>
      <c r="AF334" s="79" t="b">
        <v>0</v>
      </c>
      <c r="AG334" s="79" t="s">
        <v>6304</v>
      </c>
      <c r="AH334" s="79"/>
      <c r="AI334" s="85" t="s">
        <v>6296</v>
      </c>
      <c r="AJ334" s="79" t="b">
        <v>0</v>
      </c>
      <c r="AK334" s="79">
        <v>0</v>
      </c>
      <c r="AL334" s="85" t="s">
        <v>6296</v>
      </c>
      <c r="AM334" s="79" t="s">
        <v>6330</v>
      </c>
      <c r="AN334" s="79" t="b">
        <v>0</v>
      </c>
      <c r="AO334" s="85" t="s">
        <v>5302</v>
      </c>
      <c r="AP334" s="79" t="s">
        <v>176</v>
      </c>
      <c r="AQ334" s="79">
        <v>0</v>
      </c>
      <c r="AR334" s="79">
        <v>0</v>
      </c>
      <c r="AS334" s="79"/>
      <c r="AT334" s="79"/>
      <c r="AU334" s="79"/>
      <c r="AV334" s="79"/>
      <c r="AW334" s="79"/>
      <c r="AX334" s="79"/>
      <c r="AY334" s="79"/>
      <c r="AZ334" s="79"/>
      <c r="BA334">
        <v>1</v>
      </c>
      <c r="BB334" s="78" t="str">
        <f>REPLACE(INDEX(GroupVertices[Group], MATCH(Edges[[#This Row],[Vertex 1]],GroupVertices[Vertex],0)),1,1,"")</f>
        <v>23</v>
      </c>
      <c r="BC334" s="78" t="str">
        <f>REPLACE(INDEX(GroupVertices[Group], MATCH(Edges[[#This Row],[Vertex 2]],GroupVertices[Vertex],0)),1,1,"")</f>
        <v>23</v>
      </c>
      <c r="BD334" s="48">
        <v>0</v>
      </c>
      <c r="BE334" s="49">
        <v>0</v>
      </c>
      <c r="BF334" s="48">
        <v>0</v>
      </c>
      <c r="BG334" s="49">
        <v>0</v>
      </c>
      <c r="BH334" s="48">
        <v>0</v>
      </c>
      <c r="BI334" s="49">
        <v>0</v>
      </c>
      <c r="BJ334" s="48">
        <v>11</v>
      </c>
      <c r="BK334" s="49">
        <v>100</v>
      </c>
      <c r="BL334" s="48">
        <v>11</v>
      </c>
    </row>
    <row r="335" spans="1:64" x14ac:dyDescent="0.25">
      <c r="A335" s="64" t="s">
        <v>400</v>
      </c>
      <c r="B335" s="64" t="s">
        <v>400</v>
      </c>
      <c r="C335" s="65" t="s">
        <v>15839</v>
      </c>
      <c r="D335" s="66">
        <v>3</v>
      </c>
      <c r="E335" s="67" t="s">
        <v>132</v>
      </c>
      <c r="F335" s="68">
        <v>35</v>
      </c>
      <c r="G335" s="65"/>
      <c r="H335" s="69"/>
      <c r="I335" s="70"/>
      <c r="J335" s="70"/>
      <c r="K335" s="34" t="s">
        <v>65</v>
      </c>
      <c r="L335" s="77">
        <v>335</v>
      </c>
      <c r="M335" s="77"/>
      <c r="N335" s="72"/>
      <c r="O335" s="79" t="s">
        <v>176</v>
      </c>
      <c r="P335" s="81">
        <v>43164.207187499997</v>
      </c>
      <c r="Q335" s="79" t="s">
        <v>1175</v>
      </c>
      <c r="R335" s="79"/>
      <c r="S335" s="79"/>
      <c r="T335" s="79" t="s">
        <v>2659</v>
      </c>
      <c r="U335" s="83" t="s">
        <v>3210</v>
      </c>
      <c r="V335" s="83" t="s">
        <v>3210</v>
      </c>
      <c r="W335" s="81">
        <v>43164.207187499997</v>
      </c>
      <c r="X335" s="83" t="s">
        <v>4095</v>
      </c>
      <c r="Y335" s="79"/>
      <c r="Z335" s="79"/>
      <c r="AA335" s="85" t="s">
        <v>5303</v>
      </c>
      <c r="AB335" s="79"/>
      <c r="AC335" s="79" t="b">
        <v>0</v>
      </c>
      <c r="AD335" s="79">
        <v>69</v>
      </c>
      <c r="AE335" s="85" t="s">
        <v>6296</v>
      </c>
      <c r="AF335" s="79" t="b">
        <v>0</v>
      </c>
      <c r="AG335" s="79" t="s">
        <v>6304</v>
      </c>
      <c r="AH335" s="79"/>
      <c r="AI335" s="85" t="s">
        <v>6296</v>
      </c>
      <c r="AJ335" s="79" t="b">
        <v>0</v>
      </c>
      <c r="AK335" s="79">
        <v>45</v>
      </c>
      <c r="AL335" s="85" t="s">
        <v>6296</v>
      </c>
      <c r="AM335" s="79" t="s">
        <v>6328</v>
      </c>
      <c r="AN335" s="79" t="b">
        <v>0</v>
      </c>
      <c r="AO335" s="85" t="s">
        <v>5303</v>
      </c>
      <c r="AP335" s="79" t="s">
        <v>6415</v>
      </c>
      <c r="AQ335" s="79">
        <v>0</v>
      </c>
      <c r="AR335" s="79">
        <v>0</v>
      </c>
      <c r="AS335" s="79"/>
      <c r="AT335" s="79"/>
      <c r="AU335" s="79"/>
      <c r="AV335" s="79"/>
      <c r="AW335" s="79"/>
      <c r="AX335" s="79"/>
      <c r="AY335" s="79"/>
      <c r="AZ335" s="79"/>
      <c r="BA335">
        <v>1</v>
      </c>
      <c r="BB335" s="78" t="str">
        <f>REPLACE(INDEX(GroupVertices[Group], MATCH(Edges[[#This Row],[Vertex 1]],GroupVertices[Vertex],0)),1,1,"")</f>
        <v>34</v>
      </c>
      <c r="BC335" s="78" t="str">
        <f>REPLACE(INDEX(GroupVertices[Group], MATCH(Edges[[#This Row],[Vertex 2]],GroupVertices[Vertex],0)),1,1,"")</f>
        <v>34</v>
      </c>
      <c r="BD335" s="48">
        <v>0</v>
      </c>
      <c r="BE335" s="49">
        <v>0</v>
      </c>
      <c r="BF335" s="48">
        <v>0</v>
      </c>
      <c r="BG335" s="49">
        <v>0</v>
      </c>
      <c r="BH335" s="48">
        <v>0</v>
      </c>
      <c r="BI335" s="49">
        <v>0</v>
      </c>
      <c r="BJ335" s="48">
        <v>25</v>
      </c>
      <c r="BK335" s="49">
        <v>100</v>
      </c>
      <c r="BL335" s="48">
        <v>25</v>
      </c>
    </row>
    <row r="336" spans="1:64" x14ac:dyDescent="0.25">
      <c r="A336" s="64" t="s">
        <v>401</v>
      </c>
      <c r="B336" s="64" t="s">
        <v>400</v>
      </c>
      <c r="C336" s="65" t="s">
        <v>15839</v>
      </c>
      <c r="D336" s="66">
        <v>3</v>
      </c>
      <c r="E336" s="67" t="s">
        <v>132</v>
      </c>
      <c r="F336" s="68">
        <v>35</v>
      </c>
      <c r="G336" s="65"/>
      <c r="H336" s="69"/>
      <c r="I336" s="70"/>
      <c r="J336" s="70"/>
      <c r="K336" s="34" t="s">
        <v>65</v>
      </c>
      <c r="L336" s="77">
        <v>336</v>
      </c>
      <c r="M336" s="77"/>
      <c r="N336" s="72"/>
      <c r="O336" s="79" t="s">
        <v>999</v>
      </c>
      <c r="P336" s="81">
        <v>43168.679942129631</v>
      </c>
      <c r="Q336" s="79" t="s">
        <v>1011</v>
      </c>
      <c r="R336" s="79"/>
      <c r="S336" s="79"/>
      <c r="T336" s="79" t="s">
        <v>2657</v>
      </c>
      <c r="U336" s="79"/>
      <c r="V336" s="83" t="s">
        <v>3609</v>
      </c>
      <c r="W336" s="81">
        <v>43168.679942129631</v>
      </c>
      <c r="X336" s="83" t="s">
        <v>4096</v>
      </c>
      <c r="Y336" s="79"/>
      <c r="Z336" s="79"/>
      <c r="AA336" s="85" t="s">
        <v>5304</v>
      </c>
      <c r="AB336" s="79"/>
      <c r="AC336" s="79" t="b">
        <v>0</v>
      </c>
      <c r="AD336" s="79">
        <v>0</v>
      </c>
      <c r="AE336" s="85" t="s">
        <v>6296</v>
      </c>
      <c r="AF336" s="79" t="b">
        <v>0</v>
      </c>
      <c r="AG336" s="79" t="s">
        <v>6304</v>
      </c>
      <c r="AH336" s="79"/>
      <c r="AI336" s="85" t="s">
        <v>6296</v>
      </c>
      <c r="AJ336" s="79" t="b">
        <v>0</v>
      </c>
      <c r="AK336" s="79">
        <v>45</v>
      </c>
      <c r="AL336" s="85" t="s">
        <v>5303</v>
      </c>
      <c r="AM336" s="79" t="s">
        <v>6328</v>
      </c>
      <c r="AN336" s="79" t="b">
        <v>0</v>
      </c>
      <c r="AO336" s="85" t="s">
        <v>5303</v>
      </c>
      <c r="AP336" s="79" t="s">
        <v>176</v>
      </c>
      <c r="AQ336" s="79">
        <v>0</v>
      </c>
      <c r="AR336" s="79">
        <v>0</v>
      </c>
      <c r="AS336" s="79"/>
      <c r="AT336" s="79"/>
      <c r="AU336" s="79"/>
      <c r="AV336" s="79"/>
      <c r="AW336" s="79"/>
      <c r="AX336" s="79"/>
      <c r="AY336" s="79"/>
      <c r="AZ336" s="79"/>
      <c r="BA336">
        <v>1</v>
      </c>
      <c r="BB336" s="78" t="str">
        <f>REPLACE(INDEX(GroupVertices[Group], MATCH(Edges[[#This Row],[Vertex 1]],GroupVertices[Vertex],0)),1,1,"")</f>
        <v>34</v>
      </c>
      <c r="BC336" s="78" t="str">
        <f>REPLACE(INDEX(GroupVertices[Group], MATCH(Edges[[#This Row],[Vertex 2]],GroupVertices[Vertex],0)),1,1,"")</f>
        <v>34</v>
      </c>
      <c r="BD336" s="48">
        <v>0</v>
      </c>
      <c r="BE336" s="49">
        <v>0</v>
      </c>
      <c r="BF336" s="48">
        <v>0</v>
      </c>
      <c r="BG336" s="49">
        <v>0</v>
      </c>
      <c r="BH336" s="48">
        <v>0</v>
      </c>
      <c r="BI336" s="49">
        <v>0</v>
      </c>
      <c r="BJ336" s="48">
        <v>14</v>
      </c>
      <c r="BK336" s="49">
        <v>100</v>
      </c>
      <c r="BL336" s="48">
        <v>14</v>
      </c>
    </row>
    <row r="337" spans="1:64" x14ac:dyDescent="0.25">
      <c r="A337" s="64" t="s">
        <v>402</v>
      </c>
      <c r="B337" s="64" t="s">
        <v>402</v>
      </c>
      <c r="C337" s="65" t="s">
        <v>15839</v>
      </c>
      <c r="D337" s="66">
        <v>3</v>
      </c>
      <c r="E337" s="67" t="s">
        <v>132</v>
      </c>
      <c r="F337" s="68">
        <v>35</v>
      </c>
      <c r="G337" s="65"/>
      <c r="H337" s="69"/>
      <c r="I337" s="70"/>
      <c r="J337" s="70"/>
      <c r="K337" s="34" t="s">
        <v>65</v>
      </c>
      <c r="L337" s="77">
        <v>337</v>
      </c>
      <c r="M337" s="77"/>
      <c r="N337" s="72"/>
      <c r="O337" s="79" t="s">
        <v>176</v>
      </c>
      <c r="P337" s="81">
        <v>43168.680254629631</v>
      </c>
      <c r="Q337" s="79" t="s">
        <v>1176</v>
      </c>
      <c r="R337" s="79"/>
      <c r="S337" s="79"/>
      <c r="T337" s="79" t="s">
        <v>2748</v>
      </c>
      <c r="U337" s="83" t="s">
        <v>3211</v>
      </c>
      <c r="V337" s="83" t="s">
        <v>3211</v>
      </c>
      <c r="W337" s="81">
        <v>43168.680254629631</v>
      </c>
      <c r="X337" s="83" t="s">
        <v>4097</v>
      </c>
      <c r="Y337" s="79"/>
      <c r="Z337" s="79"/>
      <c r="AA337" s="85" t="s">
        <v>5305</v>
      </c>
      <c r="AB337" s="79"/>
      <c r="AC337" s="79" t="b">
        <v>0</v>
      </c>
      <c r="AD337" s="79">
        <v>1</v>
      </c>
      <c r="AE337" s="85" t="s">
        <v>6296</v>
      </c>
      <c r="AF337" s="79" t="b">
        <v>0</v>
      </c>
      <c r="AG337" s="79" t="s">
        <v>6310</v>
      </c>
      <c r="AH337" s="79"/>
      <c r="AI337" s="85" t="s">
        <v>6296</v>
      </c>
      <c r="AJ337" s="79" t="b">
        <v>0</v>
      </c>
      <c r="AK337" s="79">
        <v>0</v>
      </c>
      <c r="AL337" s="85" t="s">
        <v>6296</v>
      </c>
      <c r="AM337" s="79" t="s">
        <v>6331</v>
      </c>
      <c r="AN337" s="79" t="b">
        <v>0</v>
      </c>
      <c r="AO337" s="85" t="s">
        <v>5305</v>
      </c>
      <c r="AP337" s="79" t="s">
        <v>176</v>
      </c>
      <c r="AQ337" s="79">
        <v>0</v>
      </c>
      <c r="AR337" s="79">
        <v>0</v>
      </c>
      <c r="AS337" s="79" t="s">
        <v>6421</v>
      </c>
      <c r="AT337" s="79" t="s">
        <v>6431</v>
      </c>
      <c r="AU337" s="79" t="s">
        <v>6436</v>
      </c>
      <c r="AV337" s="79" t="s">
        <v>6444</v>
      </c>
      <c r="AW337" s="79" t="s">
        <v>6457</v>
      </c>
      <c r="AX337" s="79" t="s">
        <v>6470</v>
      </c>
      <c r="AY337" s="79" t="s">
        <v>6478</v>
      </c>
      <c r="AZ337" s="83" t="s">
        <v>6484</v>
      </c>
      <c r="BA337">
        <v>1</v>
      </c>
      <c r="BB337" s="78" t="str">
        <f>REPLACE(INDEX(GroupVertices[Group], MATCH(Edges[[#This Row],[Vertex 1]],GroupVertices[Vertex],0)),1,1,"")</f>
        <v>1</v>
      </c>
      <c r="BC337" s="78" t="str">
        <f>REPLACE(INDEX(GroupVertices[Group], MATCH(Edges[[#This Row],[Vertex 2]],GroupVertices[Vertex],0)),1,1,"")</f>
        <v>1</v>
      </c>
      <c r="BD337" s="48">
        <v>0</v>
      </c>
      <c r="BE337" s="49">
        <v>0</v>
      </c>
      <c r="BF337" s="48">
        <v>0</v>
      </c>
      <c r="BG337" s="49">
        <v>0</v>
      </c>
      <c r="BH337" s="48">
        <v>0</v>
      </c>
      <c r="BI337" s="49">
        <v>0</v>
      </c>
      <c r="BJ337" s="48">
        <v>11</v>
      </c>
      <c r="BK337" s="49">
        <v>100</v>
      </c>
      <c r="BL337" s="48">
        <v>11</v>
      </c>
    </row>
    <row r="338" spans="1:64" x14ac:dyDescent="0.25">
      <c r="A338" s="64" t="s">
        <v>403</v>
      </c>
      <c r="B338" s="64" t="s">
        <v>403</v>
      </c>
      <c r="C338" s="65" t="s">
        <v>15839</v>
      </c>
      <c r="D338" s="66">
        <v>3</v>
      </c>
      <c r="E338" s="67" t="s">
        <v>132</v>
      </c>
      <c r="F338" s="68">
        <v>35</v>
      </c>
      <c r="G338" s="65"/>
      <c r="H338" s="69"/>
      <c r="I338" s="70"/>
      <c r="J338" s="70"/>
      <c r="K338" s="34" t="s">
        <v>65</v>
      </c>
      <c r="L338" s="77">
        <v>338</v>
      </c>
      <c r="M338" s="77"/>
      <c r="N338" s="72"/>
      <c r="O338" s="79" t="s">
        <v>176</v>
      </c>
      <c r="P338" s="81">
        <v>43168.680752314816</v>
      </c>
      <c r="Q338" s="79" t="s">
        <v>1177</v>
      </c>
      <c r="R338" s="83" t="s">
        <v>2100</v>
      </c>
      <c r="S338" s="79" t="s">
        <v>2505</v>
      </c>
      <c r="T338" s="79" t="s">
        <v>2749</v>
      </c>
      <c r="U338" s="83" t="s">
        <v>3212</v>
      </c>
      <c r="V338" s="83" t="s">
        <v>3212</v>
      </c>
      <c r="W338" s="81">
        <v>43168.680752314816</v>
      </c>
      <c r="X338" s="83" t="s">
        <v>4098</v>
      </c>
      <c r="Y338" s="79"/>
      <c r="Z338" s="79"/>
      <c r="AA338" s="85" t="s">
        <v>5306</v>
      </c>
      <c r="AB338" s="79"/>
      <c r="AC338" s="79" t="b">
        <v>0</v>
      </c>
      <c r="AD338" s="79">
        <v>0</v>
      </c>
      <c r="AE338" s="85" t="s">
        <v>6296</v>
      </c>
      <c r="AF338" s="79" t="b">
        <v>0</v>
      </c>
      <c r="AG338" s="79" t="s">
        <v>6304</v>
      </c>
      <c r="AH338" s="79"/>
      <c r="AI338" s="85" t="s">
        <v>6296</v>
      </c>
      <c r="AJ338" s="79" t="b">
        <v>0</v>
      </c>
      <c r="AK338" s="79">
        <v>0</v>
      </c>
      <c r="AL338" s="85" t="s">
        <v>6296</v>
      </c>
      <c r="AM338" s="79" t="s">
        <v>6328</v>
      </c>
      <c r="AN338" s="79" t="b">
        <v>0</v>
      </c>
      <c r="AO338" s="85" t="s">
        <v>5306</v>
      </c>
      <c r="AP338" s="79" t="s">
        <v>176</v>
      </c>
      <c r="AQ338" s="79">
        <v>0</v>
      </c>
      <c r="AR338" s="79">
        <v>0</v>
      </c>
      <c r="AS338" s="79"/>
      <c r="AT338" s="79"/>
      <c r="AU338" s="79"/>
      <c r="AV338" s="79"/>
      <c r="AW338" s="79"/>
      <c r="AX338" s="79"/>
      <c r="AY338" s="79"/>
      <c r="AZ338" s="79"/>
      <c r="BA338">
        <v>1</v>
      </c>
      <c r="BB338" s="78" t="str">
        <f>REPLACE(INDEX(GroupVertices[Group], MATCH(Edges[[#This Row],[Vertex 1]],GroupVertices[Vertex],0)),1,1,"")</f>
        <v>1</v>
      </c>
      <c r="BC338" s="78" t="str">
        <f>REPLACE(INDEX(GroupVertices[Group], MATCH(Edges[[#This Row],[Vertex 2]],GroupVertices[Vertex],0)),1,1,"")</f>
        <v>1</v>
      </c>
      <c r="BD338" s="48">
        <v>1</v>
      </c>
      <c r="BE338" s="49">
        <v>7.1428571428571432</v>
      </c>
      <c r="BF338" s="48">
        <v>0</v>
      </c>
      <c r="BG338" s="49">
        <v>0</v>
      </c>
      <c r="BH338" s="48">
        <v>0</v>
      </c>
      <c r="BI338" s="49">
        <v>0</v>
      </c>
      <c r="BJ338" s="48">
        <v>13</v>
      </c>
      <c r="BK338" s="49">
        <v>92.857142857142861</v>
      </c>
      <c r="BL338" s="48">
        <v>14</v>
      </c>
    </row>
    <row r="339" spans="1:64" x14ac:dyDescent="0.25">
      <c r="A339" s="64" t="s">
        <v>404</v>
      </c>
      <c r="B339" s="64" t="s">
        <v>419</v>
      </c>
      <c r="C339" s="65" t="s">
        <v>15839</v>
      </c>
      <c r="D339" s="66">
        <v>3</v>
      </c>
      <c r="E339" s="67" t="s">
        <v>132</v>
      </c>
      <c r="F339" s="68">
        <v>35</v>
      </c>
      <c r="G339" s="65"/>
      <c r="H339" s="69"/>
      <c r="I339" s="70"/>
      <c r="J339" s="70"/>
      <c r="K339" s="34" t="s">
        <v>65</v>
      </c>
      <c r="L339" s="77">
        <v>339</v>
      </c>
      <c r="M339" s="77"/>
      <c r="N339" s="72"/>
      <c r="O339" s="79" t="s">
        <v>999</v>
      </c>
      <c r="P339" s="81">
        <v>43168.681250000001</v>
      </c>
      <c r="Q339" s="79" t="s">
        <v>1178</v>
      </c>
      <c r="R339" s="83" t="s">
        <v>2101</v>
      </c>
      <c r="S339" s="79" t="s">
        <v>2539</v>
      </c>
      <c r="T339" s="79" t="s">
        <v>2750</v>
      </c>
      <c r="U339" s="79"/>
      <c r="V339" s="83" t="s">
        <v>3610</v>
      </c>
      <c r="W339" s="81">
        <v>43168.681250000001</v>
      </c>
      <c r="X339" s="83" t="s">
        <v>4099</v>
      </c>
      <c r="Y339" s="79"/>
      <c r="Z339" s="79"/>
      <c r="AA339" s="85" t="s">
        <v>5307</v>
      </c>
      <c r="AB339" s="79"/>
      <c r="AC339" s="79" t="b">
        <v>0</v>
      </c>
      <c r="AD339" s="79">
        <v>0</v>
      </c>
      <c r="AE339" s="85" t="s">
        <v>6296</v>
      </c>
      <c r="AF339" s="79" t="b">
        <v>1</v>
      </c>
      <c r="AG339" s="79" t="s">
        <v>6304</v>
      </c>
      <c r="AH339" s="79"/>
      <c r="AI339" s="85" t="s">
        <v>6318</v>
      </c>
      <c r="AJ339" s="79" t="b">
        <v>0</v>
      </c>
      <c r="AK339" s="79">
        <v>0</v>
      </c>
      <c r="AL339" s="85" t="s">
        <v>6296</v>
      </c>
      <c r="AM339" s="79" t="s">
        <v>6330</v>
      </c>
      <c r="AN339" s="79" t="b">
        <v>0</v>
      </c>
      <c r="AO339" s="85" t="s">
        <v>5307</v>
      </c>
      <c r="AP339" s="79" t="s">
        <v>176</v>
      </c>
      <c r="AQ339" s="79">
        <v>0</v>
      </c>
      <c r="AR339" s="79">
        <v>0</v>
      </c>
      <c r="AS339" s="79"/>
      <c r="AT339" s="79"/>
      <c r="AU339" s="79"/>
      <c r="AV339" s="79"/>
      <c r="AW339" s="79"/>
      <c r="AX339" s="79"/>
      <c r="AY339" s="79"/>
      <c r="AZ339" s="79"/>
      <c r="BA339">
        <v>1</v>
      </c>
      <c r="BB339" s="78" t="str">
        <f>REPLACE(INDEX(GroupVertices[Group], MATCH(Edges[[#This Row],[Vertex 1]],GroupVertices[Vertex],0)),1,1,"")</f>
        <v>9</v>
      </c>
      <c r="BC339" s="78" t="str">
        <f>REPLACE(INDEX(GroupVertices[Group], MATCH(Edges[[#This Row],[Vertex 2]],GroupVertices[Vertex],0)),1,1,"")</f>
        <v>9</v>
      </c>
      <c r="BD339" s="48">
        <v>2</v>
      </c>
      <c r="BE339" s="49">
        <v>6.0606060606060606</v>
      </c>
      <c r="BF339" s="48">
        <v>0</v>
      </c>
      <c r="BG339" s="49">
        <v>0</v>
      </c>
      <c r="BH339" s="48">
        <v>0</v>
      </c>
      <c r="BI339" s="49">
        <v>0</v>
      </c>
      <c r="BJ339" s="48">
        <v>31</v>
      </c>
      <c r="BK339" s="49">
        <v>93.939393939393938</v>
      </c>
      <c r="BL339" s="48">
        <v>33</v>
      </c>
    </row>
    <row r="340" spans="1:64" x14ac:dyDescent="0.25">
      <c r="A340" s="64" t="s">
        <v>405</v>
      </c>
      <c r="B340" s="64" t="s">
        <v>688</v>
      </c>
      <c r="C340" s="65" t="s">
        <v>15839</v>
      </c>
      <c r="D340" s="66">
        <v>3</v>
      </c>
      <c r="E340" s="67" t="s">
        <v>132</v>
      </c>
      <c r="F340" s="68">
        <v>35</v>
      </c>
      <c r="G340" s="65"/>
      <c r="H340" s="69"/>
      <c r="I340" s="70"/>
      <c r="J340" s="70"/>
      <c r="K340" s="34" t="s">
        <v>65</v>
      </c>
      <c r="L340" s="77">
        <v>340</v>
      </c>
      <c r="M340" s="77"/>
      <c r="N340" s="72"/>
      <c r="O340" s="79" t="s">
        <v>999</v>
      </c>
      <c r="P340" s="81">
        <v>43168.687152777777</v>
      </c>
      <c r="Q340" s="79" t="s">
        <v>1170</v>
      </c>
      <c r="R340" s="83" t="s">
        <v>2096</v>
      </c>
      <c r="S340" s="79" t="s">
        <v>2554</v>
      </c>
      <c r="T340" s="79"/>
      <c r="U340" s="79"/>
      <c r="V340" s="83" t="s">
        <v>3611</v>
      </c>
      <c r="W340" s="81">
        <v>43168.687152777777</v>
      </c>
      <c r="X340" s="83" t="s">
        <v>4100</v>
      </c>
      <c r="Y340" s="79"/>
      <c r="Z340" s="79"/>
      <c r="AA340" s="85" t="s">
        <v>5308</v>
      </c>
      <c r="AB340" s="79"/>
      <c r="AC340" s="79" t="b">
        <v>0</v>
      </c>
      <c r="AD340" s="79">
        <v>0</v>
      </c>
      <c r="AE340" s="85" t="s">
        <v>6296</v>
      </c>
      <c r="AF340" s="79" t="b">
        <v>0</v>
      </c>
      <c r="AG340" s="79" t="s">
        <v>6303</v>
      </c>
      <c r="AH340" s="79"/>
      <c r="AI340" s="85" t="s">
        <v>6296</v>
      </c>
      <c r="AJ340" s="79" t="b">
        <v>0</v>
      </c>
      <c r="AK340" s="79">
        <v>2</v>
      </c>
      <c r="AL340" s="85" t="s">
        <v>5814</v>
      </c>
      <c r="AM340" s="79" t="s">
        <v>6328</v>
      </c>
      <c r="AN340" s="79" t="b">
        <v>0</v>
      </c>
      <c r="AO340" s="85" t="s">
        <v>5814</v>
      </c>
      <c r="AP340" s="79" t="s">
        <v>176</v>
      </c>
      <c r="AQ340" s="79">
        <v>0</v>
      </c>
      <c r="AR340" s="79">
        <v>0</v>
      </c>
      <c r="AS340" s="79"/>
      <c r="AT340" s="79"/>
      <c r="AU340" s="79"/>
      <c r="AV340" s="79"/>
      <c r="AW340" s="79"/>
      <c r="AX340" s="79"/>
      <c r="AY340" s="79"/>
      <c r="AZ340" s="79"/>
      <c r="BA340">
        <v>1</v>
      </c>
      <c r="BB340" s="78" t="str">
        <f>REPLACE(INDEX(GroupVertices[Group], MATCH(Edges[[#This Row],[Vertex 1]],GroupVertices[Vertex],0)),1,1,"")</f>
        <v>60</v>
      </c>
      <c r="BC340" s="78" t="str">
        <f>REPLACE(INDEX(GroupVertices[Group], MATCH(Edges[[#This Row],[Vertex 2]],GroupVertices[Vertex],0)),1,1,"")</f>
        <v>60</v>
      </c>
      <c r="BD340" s="48">
        <v>0</v>
      </c>
      <c r="BE340" s="49">
        <v>0</v>
      </c>
      <c r="BF340" s="48">
        <v>0</v>
      </c>
      <c r="BG340" s="49">
        <v>0</v>
      </c>
      <c r="BH340" s="48">
        <v>0</v>
      </c>
      <c r="BI340" s="49">
        <v>0</v>
      </c>
      <c r="BJ340" s="48">
        <v>15</v>
      </c>
      <c r="BK340" s="49">
        <v>100</v>
      </c>
      <c r="BL340" s="48">
        <v>15</v>
      </c>
    </row>
    <row r="341" spans="1:64" x14ac:dyDescent="0.25">
      <c r="A341" s="64" t="s">
        <v>406</v>
      </c>
      <c r="B341" s="64" t="s">
        <v>754</v>
      </c>
      <c r="C341" s="65" t="s">
        <v>15839</v>
      </c>
      <c r="D341" s="66">
        <v>3</v>
      </c>
      <c r="E341" s="67" t="s">
        <v>132</v>
      </c>
      <c r="F341" s="68">
        <v>35</v>
      </c>
      <c r="G341" s="65"/>
      <c r="H341" s="69"/>
      <c r="I341" s="70"/>
      <c r="J341" s="70"/>
      <c r="K341" s="34" t="s">
        <v>65</v>
      </c>
      <c r="L341" s="77">
        <v>341</v>
      </c>
      <c r="M341" s="77"/>
      <c r="N341" s="72"/>
      <c r="O341" s="79" t="s">
        <v>999</v>
      </c>
      <c r="P341" s="81">
        <v>43168.688703703701</v>
      </c>
      <c r="Q341" s="79" t="s">
        <v>1179</v>
      </c>
      <c r="R341" s="83" t="s">
        <v>2102</v>
      </c>
      <c r="S341" s="79" t="s">
        <v>2519</v>
      </c>
      <c r="T341" s="79" t="s">
        <v>731</v>
      </c>
      <c r="U341" s="79"/>
      <c r="V341" s="83" t="s">
        <v>3612</v>
      </c>
      <c r="W341" s="81">
        <v>43168.688703703701</v>
      </c>
      <c r="X341" s="83" t="s">
        <v>4101</v>
      </c>
      <c r="Y341" s="79"/>
      <c r="Z341" s="79"/>
      <c r="AA341" s="85" t="s">
        <v>5309</v>
      </c>
      <c r="AB341" s="79"/>
      <c r="AC341" s="79" t="b">
        <v>0</v>
      </c>
      <c r="AD341" s="79">
        <v>0</v>
      </c>
      <c r="AE341" s="85" t="s">
        <v>6296</v>
      </c>
      <c r="AF341" s="79" t="b">
        <v>0</v>
      </c>
      <c r="AG341" s="79" t="s">
        <v>6304</v>
      </c>
      <c r="AH341" s="79"/>
      <c r="AI341" s="85" t="s">
        <v>6296</v>
      </c>
      <c r="AJ341" s="79" t="b">
        <v>0</v>
      </c>
      <c r="AK341" s="79">
        <v>5</v>
      </c>
      <c r="AL341" s="85" t="s">
        <v>6164</v>
      </c>
      <c r="AM341" s="79" t="s">
        <v>6331</v>
      </c>
      <c r="AN341" s="79" t="b">
        <v>0</v>
      </c>
      <c r="AO341" s="85" t="s">
        <v>6164</v>
      </c>
      <c r="AP341" s="79" t="s">
        <v>176</v>
      </c>
      <c r="AQ341" s="79">
        <v>0</v>
      </c>
      <c r="AR341" s="79">
        <v>0</v>
      </c>
      <c r="AS341" s="79"/>
      <c r="AT341" s="79"/>
      <c r="AU341" s="79"/>
      <c r="AV341" s="79"/>
      <c r="AW341" s="79"/>
      <c r="AX341" s="79"/>
      <c r="AY341" s="79"/>
      <c r="AZ341" s="79"/>
      <c r="BA341">
        <v>1</v>
      </c>
      <c r="BB341" s="78" t="str">
        <f>REPLACE(INDEX(GroupVertices[Group], MATCH(Edges[[#This Row],[Vertex 1]],GroupVertices[Vertex],0)),1,1,"")</f>
        <v>2</v>
      </c>
      <c r="BC341" s="78" t="str">
        <f>REPLACE(INDEX(GroupVertices[Group], MATCH(Edges[[#This Row],[Vertex 2]],GroupVertices[Vertex],0)),1,1,"")</f>
        <v>2</v>
      </c>
      <c r="BD341" s="48"/>
      <c r="BE341" s="49"/>
      <c r="BF341" s="48"/>
      <c r="BG341" s="49"/>
      <c r="BH341" s="48"/>
      <c r="BI341" s="49"/>
      <c r="BJ341" s="48"/>
      <c r="BK341" s="49"/>
      <c r="BL341" s="48"/>
    </row>
    <row r="342" spans="1:64" x14ac:dyDescent="0.25">
      <c r="A342" s="64" t="s">
        <v>406</v>
      </c>
      <c r="B342" s="64" t="s">
        <v>683</v>
      </c>
      <c r="C342" s="65" t="s">
        <v>15839</v>
      </c>
      <c r="D342" s="66">
        <v>3</v>
      </c>
      <c r="E342" s="67" t="s">
        <v>132</v>
      </c>
      <c r="F342" s="68">
        <v>35</v>
      </c>
      <c r="G342" s="65"/>
      <c r="H342" s="69"/>
      <c r="I342" s="70"/>
      <c r="J342" s="70"/>
      <c r="K342" s="34" t="s">
        <v>65</v>
      </c>
      <c r="L342" s="77">
        <v>342</v>
      </c>
      <c r="M342" s="77"/>
      <c r="N342" s="72"/>
      <c r="O342" s="79" t="s">
        <v>999</v>
      </c>
      <c r="P342" s="81">
        <v>43168.688703703701</v>
      </c>
      <c r="Q342" s="79" t="s">
        <v>1179</v>
      </c>
      <c r="R342" s="83" t="s">
        <v>2102</v>
      </c>
      <c r="S342" s="79" t="s">
        <v>2519</v>
      </c>
      <c r="T342" s="79" t="s">
        <v>731</v>
      </c>
      <c r="U342" s="79"/>
      <c r="V342" s="83" t="s">
        <v>3612</v>
      </c>
      <c r="W342" s="81">
        <v>43168.688703703701</v>
      </c>
      <c r="X342" s="83" t="s">
        <v>4101</v>
      </c>
      <c r="Y342" s="79"/>
      <c r="Z342" s="79"/>
      <c r="AA342" s="85" t="s">
        <v>5309</v>
      </c>
      <c r="AB342" s="79"/>
      <c r="AC342" s="79" t="b">
        <v>0</v>
      </c>
      <c r="AD342" s="79">
        <v>0</v>
      </c>
      <c r="AE342" s="85" t="s">
        <v>6296</v>
      </c>
      <c r="AF342" s="79" t="b">
        <v>0</v>
      </c>
      <c r="AG342" s="79" t="s">
        <v>6304</v>
      </c>
      <c r="AH342" s="79"/>
      <c r="AI342" s="85" t="s">
        <v>6296</v>
      </c>
      <c r="AJ342" s="79" t="b">
        <v>0</v>
      </c>
      <c r="AK342" s="79">
        <v>5</v>
      </c>
      <c r="AL342" s="85" t="s">
        <v>6164</v>
      </c>
      <c r="AM342" s="79" t="s">
        <v>6331</v>
      </c>
      <c r="AN342" s="79" t="b">
        <v>0</v>
      </c>
      <c r="AO342" s="85" t="s">
        <v>6164</v>
      </c>
      <c r="AP342" s="79" t="s">
        <v>176</v>
      </c>
      <c r="AQ342" s="79">
        <v>0</v>
      </c>
      <c r="AR342" s="79">
        <v>0</v>
      </c>
      <c r="AS342" s="79"/>
      <c r="AT342" s="79"/>
      <c r="AU342" s="79"/>
      <c r="AV342" s="79"/>
      <c r="AW342" s="79"/>
      <c r="AX342" s="79"/>
      <c r="AY342" s="79"/>
      <c r="AZ342" s="79"/>
      <c r="BA342">
        <v>1</v>
      </c>
      <c r="BB342" s="78" t="str">
        <f>REPLACE(INDEX(GroupVertices[Group], MATCH(Edges[[#This Row],[Vertex 1]],GroupVertices[Vertex],0)),1,1,"")</f>
        <v>2</v>
      </c>
      <c r="BC342" s="78" t="str">
        <f>REPLACE(INDEX(GroupVertices[Group], MATCH(Edges[[#This Row],[Vertex 2]],GroupVertices[Vertex],0)),1,1,"")</f>
        <v>2</v>
      </c>
      <c r="BD342" s="48">
        <v>0</v>
      </c>
      <c r="BE342" s="49">
        <v>0</v>
      </c>
      <c r="BF342" s="48">
        <v>1</v>
      </c>
      <c r="BG342" s="49">
        <v>6.25</v>
      </c>
      <c r="BH342" s="48">
        <v>0</v>
      </c>
      <c r="BI342" s="49">
        <v>0</v>
      </c>
      <c r="BJ342" s="48">
        <v>15</v>
      </c>
      <c r="BK342" s="49">
        <v>93.75</v>
      </c>
      <c r="BL342" s="48">
        <v>16</v>
      </c>
    </row>
    <row r="343" spans="1:64" x14ac:dyDescent="0.25">
      <c r="A343" s="64" t="s">
        <v>407</v>
      </c>
      <c r="B343" s="64" t="s">
        <v>407</v>
      </c>
      <c r="C343" s="65" t="s">
        <v>15839</v>
      </c>
      <c r="D343" s="66">
        <v>3</v>
      </c>
      <c r="E343" s="67" t="s">
        <v>132</v>
      </c>
      <c r="F343" s="68">
        <v>35</v>
      </c>
      <c r="G343" s="65"/>
      <c r="H343" s="69"/>
      <c r="I343" s="70"/>
      <c r="J343" s="70"/>
      <c r="K343" s="34" t="s">
        <v>65</v>
      </c>
      <c r="L343" s="77">
        <v>343</v>
      </c>
      <c r="M343" s="77"/>
      <c r="N343" s="72"/>
      <c r="O343" s="79" t="s">
        <v>176</v>
      </c>
      <c r="P343" s="81">
        <v>43168.691099537034</v>
      </c>
      <c r="Q343" s="79" t="s">
        <v>1180</v>
      </c>
      <c r="R343" s="83" t="s">
        <v>2103</v>
      </c>
      <c r="S343" s="79" t="s">
        <v>2520</v>
      </c>
      <c r="T343" s="79" t="s">
        <v>2751</v>
      </c>
      <c r="U343" s="79"/>
      <c r="V343" s="83" t="s">
        <v>3613</v>
      </c>
      <c r="W343" s="81">
        <v>43168.691099537034</v>
      </c>
      <c r="X343" s="83" t="s">
        <v>4102</v>
      </c>
      <c r="Y343" s="79"/>
      <c r="Z343" s="79"/>
      <c r="AA343" s="85" t="s">
        <v>5310</v>
      </c>
      <c r="AB343" s="79"/>
      <c r="AC343" s="79" t="b">
        <v>0</v>
      </c>
      <c r="AD343" s="79">
        <v>0</v>
      </c>
      <c r="AE343" s="85" t="s">
        <v>6296</v>
      </c>
      <c r="AF343" s="79" t="b">
        <v>0</v>
      </c>
      <c r="AG343" s="79" t="s">
        <v>6304</v>
      </c>
      <c r="AH343" s="79"/>
      <c r="AI343" s="85" t="s">
        <v>6296</v>
      </c>
      <c r="AJ343" s="79" t="b">
        <v>0</v>
      </c>
      <c r="AK343" s="79">
        <v>0</v>
      </c>
      <c r="AL343" s="85" t="s">
        <v>6296</v>
      </c>
      <c r="AM343" s="79" t="s">
        <v>6341</v>
      </c>
      <c r="AN343" s="79" t="b">
        <v>0</v>
      </c>
      <c r="AO343" s="85" t="s">
        <v>5310</v>
      </c>
      <c r="AP343" s="79" t="s">
        <v>176</v>
      </c>
      <c r="AQ343" s="79">
        <v>0</v>
      </c>
      <c r="AR343" s="79">
        <v>0</v>
      </c>
      <c r="AS343" s="79"/>
      <c r="AT343" s="79"/>
      <c r="AU343" s="79"/>
      <c r="AV343" s="79"/>
      <c r="AW343" s="79"/>
      <c r="AX343" s="79"/>
      <c r="AY343" s="79"/>
      <c r="AZ343" s="79"/>
      <c r="BA343">
        <v>1</v>
      </c>
      <c r="BB343" s="78" t="str">
        <f>REPLACE(INDEX(GroupVertices[Group], MATCH(Edges[[#This Row],[Vertex 1]],GroupVertices[Vertex],0)),1,1,"")</f>
        <v>1</v>
      </c>
      <c r="BC343" s="78" t="str">
        <f>REPLACE(INDEX(GroupVertices[Group], MATCH(Edges[[#This Row],[Vertex 2]],GroupVertices[Vertex],0)),1,1,"")</f>
        <v>1</v>
      </c>
      <c r="BD343" s="48">
        <v>1</v>
      </c>
      <c r="BE343" s="49">
        <v>3.4482758620689653</v>
      </c>
      <c r="BF343" s="48">
        <v>0</v>
      </c>
      <c r="BG343" s="49">
        <v>0</v>
      </c>
      <c r="BH343" s="48">
        <v>0</v>
      </c>
      <c r="BI343" s="49">
        <v>0</v>
      </c>
      <c r="BJ343" s="48">
        <v>28</v>
      </c>
      <c r="BK343" s="49">
        <v>96.551724137931032</v>
      </c>
      <c r="BL343" s="48">
        <v>29</v>
      </c>
    </row>
    <row r="344" spans="1:64" x14ac:dyDescent="0.25">
      <c r="A344" s="64" t="s">
        <v>408</v>
      </c>
      <c r="B344" s="64" t="s">
        <v>408</v>
      </c>
      <c r="C344" s="65" t="s">
        <v>15844</v>
      </c>
      <c r="D344" s="66">
        <v>4.5</v>
      </c>
      <c r="E344" s="67" t="s">
        <v>136</v>
      </c>
      <c r="F344" s="68">
        <v>30.071428571428569</v>
      </c>
      <c r="G344" s="65"/>
      <c r="H344" s="69"/>
      <c r="I344" s="70"/>
      <c r="J344" s="70"/>
      <c r="K344" s="34" t="s">
        <v>65</v>
      </c>
      <c r="L344" s="77">
        <v>344</v>
      </c>
      <c r="M344" s="77"/>
      <c r="N344" s="72"/>
      <c r="O344" s="79" t="s">
        <v>176</v>
      </c>
      <c r="P344" s="81">
        <v>43166.190034722225</v>
      </c>
      <c r="Q344" s="79" t="s">
        <v>1181</v>
      </c>
      <c r="R344" s="83" t="s">
        <v>2033</v>
      </c>
      <c r="S344" s="79" t="s">
        <v>2526</v>
      </c>
      <c r="T344" s="79" t="s">
        <v>2700</v>
      </c>
      <c r="U344" s="79"/>
      <c r="V344" s="83" t="s">
        <v>3614</v>
      </c>
      <c r="W344" s="81">
        <v>43166.190034722225</v>
      </c>
      <c r="X344" s="83" t="s">
        <v>4103</v>
      </c>
      <c r="Y344" s="79"/>
      <c r="Z344" s="79"/>
      <c r="AA344" s="85" t="s">
        <v>5311</v>
      </c>
      <c r="AB344" s="79"/>
      <c r="AC344" s="79" t="b">
        <v>0</v>
      </c>
      <c r="AD344" s="79">
        <v>2</v>
      </c>
      <c r="AE344" s="85" t="s">
        <v>6296</v>
      </c>
      <c r="AF344" s="79" t="b">
        <v>0</v>
      </c>
      <c r="AG344" s="79" t="s">
        <v>6305</v>
      </c>
      <c r="AH344" s="79"/>
      <c r="AI344" s="85" t="s">
        <v>6296</v>
      </c>
      <c r="AJ344" s="79" t="b">
        <v>0</v>
      </c>
      <c r="AK344" s="79">
        <v>4</v>
      </c>
      <c r="AL344" s="85" t="s">
        <v>6296</v>
      </c>
      <c r="AM344" s="79" t="s">
        <v>6370</v>
      </c>
      <c r="AN344" s="79" t="b">
        <v>0</v>
      </c>
      <c r="AO344" s="85" t="s">
        <v>5311</v>
      </c>
      <c r="AP344" s="79" t="s">
        <v>6415</v>
      </c>
      <c r="AQ344" s="79">
        <v>0</v>
      </c>
      <c r="AR344" s="79">
        <v>0</v>
      </c>
      <c r="AS344" s="79"/>
      <c r="AT344" s="79"/>
      <c r="AU344" s="79"/>
      <c r="AV344" s="79"/>
      <c r="AW344" s="79"/>
      <c r="AX344" s="79"/>
      <c r="AY344" s="79"/>
      <c r="AZ344" s="79"/>
      <c r="BA344">
        <v>4</v>
      </c>
      <c r="BB344" s="78" t="str">
        <f>REPLACE(INDEX(GroupVertices[Group], MATCH(Edges[[#This Row],[Vertex 1]],GroupVertices[Vertex],0)),1,1,"")</f>
        <v>35</v>
      </c>
      <c r="BC344" s="78" t="str">
        <f>REPLACE(INDEX(GroupVertices[Group], MATCH(Edges[[#This Row],[Vertex 2]],GroupVertices[Vertex],0)),1,1,"")</f>
        <v>35</v>
      </c>
      <c r="BD344" s="48">
        <v>0</v>
      </c>
      <c r="BE344" s="49">
        <v>0</v>
      </c>
      <c r="BF344" s="48">
        <v>0</v>
      </c>
      <c r="BG344" s="49">
        <v>0</v>
      </c>
      <c r="BH344" s="48">
        <v>0</v>
      </c>
      <c r="BI344" s="49">
        <v>0</v>
      </c>
      <c r="BJ344" s="48">
        <v>13</v>
      </c>
      <c r="BK344" s="49">
        <v>100</v>
      </c>
      <c r="BL344" s="48">
        <v>13</v>
      </c>
    </row>
    <row r="345" spans="1:64" x14ac:dyDescent="0.25">
      <c r="A345" s="64" t="s">
        <v>408</v>
      </c>
      <c r="B345" s="64" t="s">
        <v>408</v>
      </c>
      <c r="C345" s="65" t="s">
        <v>15844</v>
      </c>
      <c r="D345" s="66">
        <v>4.5</v>
      </c>
      <c r="E345" s="67" t="s">
        <v>136</v>
      </c>
      <c r="F345" s="68">
        <v>30.071428571428569</v>
      </c>
      <c r="G345" s="65"/>
      <c r="H345" s="69"/>
      <c r="I345" s="70"/>
      <c r="J345" s="70"/>
      <c r="K345" s="34" t="s">
        <v>65</v>
      </c>
      <c r="L345" s="77">
        <v>345</v>
      </c>
      <c r="M345" s="77"/>
      <c r="N345" s="72"/>
      <c r="O345" s="79" t="s">
        <v>176</v>
      </c>
      <c r="P345" s="81">
        <v>43167.674097222225</v>
      </c>
      <c r="Q345" s="79" t="s">
        <v>1182</v>
      </c>
      <c r="R345" s="83" t="s">
        <v>2088</v>
      </c>
      <c r="S345" s="79" t="s">
        <v>2526</v>
      </c>
      <c r="T345" s="79" t="s">
        <v>2700</v>
      </c>
      <c r="U345" s="79"/>
      <c r="V345" s="83" t="s">
        <v>3614</v>
      </c>
      <c r="W345" s="81">
        <v>43167.674097222225</v>
      </c>
      <c r="X345" s="83" t="s">
        <v>4104</v>
      </c>
      <c r="Y345" s="79"/>
      <c r="Z345" s="79"/>
      <c r="AA345" s="85" t="s">
        <v>5312</v>
      </c>
      <c r="AB345" s="79"/>
      <c r="AC345" s="79" t="b">
        <v>0</v>
      </c>
      <c r="AD345" s="79">
        <v>0</v>
      </c>
      <c r="AE345" s="85" t="s">
        <v>6296</v>
      </c>
      <c r="AF345" s="79" t="b">
        <v>0</v>
      </c>
      <c r="AG345" s="79" t="s">
        <v>6305</v>
      </c>
      <c r="AH345" s="79"/>
      <c r="AI345" s="85" t="s">
        <v>6296</v>
      </c>
      <c r="AJ345" s="79" t="b">
        <v>0</v>
      </c>
      <c r="AK345" s="79">
        <v>2</v>
      </c>
      <c r="AL345" s="85" t="s">
        <v>6296</v>
      </c>
      <c r="AM345" s="79" t="s">
        <v>6370</v>
      </c>
      <c r="AN345" s="79" t="b">
        <v>0</v>
      </c>
      <c r="AO345" s="85" t="s">
        <v>5312</v>
      </c>
      <c r="AP345" s="79" t="s">
        <v>176</v>
      </c>
      <c r="AQ345" s="79">
        <v>0</v>
      </c>
      <c r="AR345" s="79">
        <v>0</v>
      </c>
      <c r="AS345" s="79"/>
      <c r="AT345" s="79"/>
      <c r="AU345" s="79"/>
      <c r="AV345" s="79"/>
      <c r="AW345" s="79"/>
      <c r="AX345" s="79"/>
      <c r="AY345" s="79"/>
      <c r="AZ345" s="79"/>
      <c r="BA345">
        <v>4</v>
      </c>
      <c r="BB345" s="78" t="str">
        <f>REPLACE(INDEX(GroupVertices[Group], MATCH(Edges[[#This Row],[Vertex 1]],GroupVertices[Vertex],0)),1,1,"")</f>
        <v>35</v>
      </c>
      <c r="BC345" s="78" t="str">
        <f>REPLACE(INDEX(GroupVertices[Group], MATCH(Edges[[#This Row],[Vertex 2]],GroupVertices[Vertex],0)),1,1,"")</f>
        <v>35</v>
      </c>
      <c r="BD345" s="48">
        <v>0</v>
      </c>
      <c r="BE345" s="49">
        <v>0</v>
      </c>
      <c r="BF345" s="48">
        <v>0</v>
      </c>
      <c r="BG345" s="49">
        <v>0</v>
      </c>
      <c r="BH345" s="48">
        <v>0</v>
      </c>
      <c r="BI345" s="49">
        <v>0</v>
      </c>
      <c r="BJ345" s="48">
        <v>10</v>
      </c>
      <c r="BK345" s="49">
        <v>100</v>
      </c>
      <c r="BL345" s="48">
        <v>10</v>
      </c>
    </row>
    <row r="346" spans="1:64" x14ac:dyDescent="0.25">
      <c r="A346" s="64" t="s">
        <v>408</v>
      </c>
      <c r="B346" s="64" t="s">
        <v>408</v>
      </c>
      <c r="C346" s="65" t="s">
        <v>15844</v>
      </c>
      <c r="D346" s="66">
        <v>4.5</v>
      </c>
      <c r="E346" s="67" t="s">
        <v>136</v>
      </c>
      <c r="F346" s="68">
        <v>30.071428571428569</v>
      </c>
      <c r="G346" s="65"/>
      <c r="H346" s="69"/>
      <c r="I346" s="70"/>
      <c r="J346" s="70"/>
      <c r="K346" s="34" t="s">
        <v>65</v>
      </c>
      <c r="L346" s="77">
        <v>346</v>
      </c>
      <c r="M346" s="77"/>
      <c r="N346" s="72"/>
      <c r="O346" s="79" t="s">
        <v>176</v>
      </c>
      <c r="P346" s="81">
        <v>43168.6483912037</v>
      </c>
      <c r="Q346" s="79" t="s">
        <v>1183</v>
      </c>
      <c r="R346" s="83" t="s">
        <v>2089</v>
      </c>
      <c r="S346" s="79" t="s">
        <v>2526</v>
      </c>
      <c r="T346" s="79" t="s">
        <v>2700</v>
      </c>
      <c r="U346" s="79"/>
      <c r="V346" s="83" t="s">
        <v>3614</v>
      </c>
      <c r="W346" s="81">
        <v>43168.6483912037</v>
      </c>
      <c r="X346" s="83" t="s">
        <v>4105</v>
      </c>
      <c r="Y346" s="79"/>
      <c r="Z346" s="79"/>
      <c r="AA346" s="85" t="s">
        <v>5313</v>
      </c>
      <c r="AB346" s="79"/>
      <c r="AC346" s="79" t="b">
        <v>0</v>
      </c>
      <c r="AD346" s="79">
        <v>0</v>
      </c>
      <c r="AE346" s="85" t="s">
        <v>6296</v>
      </c>
      <c r="AF346" s="79" t="b">
        <v>0</v>
      </c>
      <c r="AG346" s="79" t="s">
        <v>6305</v>
      </c>
      <c r="AH346" s="79"/>
      <c r="AI346" s="85" t="s">
        <v>6296</v>
      </c>
      <c r="AJ346" s="79" t="b">
        <v>0</v>
      </c>
      <c r="AK346" s="79">
        <v>2</v>
      </c>
      <c r="AL346" s="85" t="s">
        <v>6296</v>
      </c>
      <c r="AM346" s="79" t="s">
        <v>6370</v>
      </c>
      <c r="AN346" s="79" t="b">
        <v>0</v>
      </c>
      <c r="AO346" s="85" t="s">
        <v>5313</v>
      </c>
      <c r="AP346" s="79" t="s">
        <v>176</v>
      </c>
      <c r="AQ346" s="79">
        <v>0</v>
      </c>
      <c r="AR346" s="79">
        <v>0</v>
      </c>
      <c r="AS346" s="79"/>
      <c r="AT346" s="79"/>
      <c r="AU346" s="79"/>
      <c r="AV346" s="79"/>
      <c r="AW346" s="79"/>
      <c r="AX346" s="79"/>
      <c r="AY346" s="79"/>
      <c r="AZ346" s="79"/>
      <c r="BA346">
        <v>4</v>
      </c>
      <c r="BB346" s="78" t="str">
        <f>REPLACE(INDEX(GroupVertices[Group], MATCH(Edges[[#This Row],[Vertex 1]],GroupVertices[Vertex],0)),1,1,"")</f>
        <v>35</v>
      </c>
      <c r="BC346" s="78" t="str">
        <f>REPLACE(INDEX(GroupVertices[Group], MATCH(Edges[[#This Row],[Vertex 2]],GroupVertices[Vertex],0)),1,1,"")</f>
        <v>35</v>
      </c>
      <c r="BD346" s="48">
        <v>0</v>
      </c>
      <c r="BE346" s="49">
        <v>0</v>
      </c>
      <c r="BF346" s="48">
        <v>0</v>
      </c>
      <c r="BG346" s="49">
        <v>0</v>
      </c>
      <c r="BH346" s="48">
        <v>0</v>
      </c>
      <c r="BI346" s="49">
        <v>0</v>
      </c>
      <c r="BJ346" s="48">
        <v>16</v>
      </c>
      <c r="BK346" s="49">
        <v>100</v>
      </c>
      <c r="BL346" s="48">
        <v>16</v>
      </c>
    </row>
    <row r="347" spans="1:64" x14ac:dyDescent="0.25">
      <c r="A347" s="64" t="s">
        <v>408</v>
      </c>
      <c r="B347" s="64" t="s">
        <v>408</v>
      </c>
      <c r="C347" s="65" t="s">
        <v>15844</v>
      </c>
      <c r="D347" s="66">
        <v>4.5</v>
      </c>
      <c r="E347" s="67" t="s">
        <v>136</v>
      </c>
      <c r="F347" s="68">
        <v>30.071428571428569</v>
      </c>
      <c r="G347" s="65"/>
      <c r="H347" s="69"/>
      <c r="I347" s="70"/>
      <c r="J347" s="70"/>
      <c r="K347" s="34" t="s">
        <v>65</v>
      </c>
      <c r="L347" s="77">
        <v>347</v>
      </c>
      <c r="M347" s="77"/>
      <c r="N347" s="72"/>
      <c r="O347" s="79" t="s">
        <v>176</v>
      </c>
      <c r="P347" s="81">
        <v>43168.691446759258</v>
      </c>
      <c r="Q347" s="79" t="s">
        <v>1184</v>
      </c>
      <c r="R347" s="83" t="s">
        <v>2104</v>
      </c>
      <c r="S347" s="79" t="s">
        <v>2526</v>
      </c>
      <c r="T347" s="79" t="s">
        <v>2752</v>
      </c>
      <c r="U347" s="79"/>
      <c r="V347" s="83" t="s">
        <v>3614</v>
      </c>
      <c r="W347" s="81">
        <v>43168.691446759258</v>
      </c>
      <c r="X347" s="83" t="s">
        <v>4106</v>
      </c>
      <c r="Y347" s="79"/>
      <c r="Z347" s="79"/>
      <c r="AA347" s="85" t="s">
        <v>5314</v>
      </c>
      <c r="AB347" s="79"/>
      <c r="AC347" s="79" t="b">
        <v>0</v>
      </c>
      <c r="AD347" s="79">
        <v>0</v>
      </c>
      <c r="AE347" s="85" t="s">
        <v>6296</v>
      </c>
      <c r="AF347" s="79" t="b">
        <v>0</v>
      </c>
      <c r="AG347" s="79" t="s">
        <v>6305</v>
      </c>
      <c r="AH347" s="79"/>
      <c r="AI347" s="85" t="s">
        <v>6296</v>
      </c>
      <c r="AJ347" s="79" t="b">
        <v>0</v>
      </c>
      <c r="AK347" s="79">
        <v>0</v>
      </c>
      <c r="AL347" s="85" t="s">
        <v>6296</v>
      </c>
      <c r="AM347" s="79" t="s">
        <v>6370</v>
      </c>
      <c r="AN347" s="79" t="b">
        <v>0</v>
      </c>
      <c r="AO347" s="85" t="s">
        <v>5314</v>
      </c>
      <c r="AP347" s="79" t="s">
        <v>176</v>
      </c>
      <c r="AQ347" s="79">
        <v>0</v>
      </c>
      <c r="AR347" s="79">
        <v>0</v>
      </c>
      <c r="AS347" s="79"/>
      <c r="AT347" s="79"/>
      <c r="AU347" s="79"/>
      <c r="AV347" s="79"/>
      <c r="AW347" s="79"/>
      <c r="AX347" s="79"/>
      <c r="AY347" s="79"/>
      <c r="AZ347" s="79"/>
      <c r="BA347">
        <v>4</v>
      </c>
      <c r="BB347" s="78" t="str">
        <f>REPLACE(INDEX(GroupVertices[Group], MATCH(Edges[[#This Row],[Vertex 1]],GroupVertices[Vertex],0)),1,1,"")</f>
        <v>35</v>
      </c>
      <c r="BC347" s="78" t="str">
        <f>REPLACE(INDEX(GroupVertices[Group], MATCH(Edges[[#This Row],[Vertex 2]],GroupVertices[Vertex],0)),1,1,"")</f>
        <v>35</v>
      </c>
      <c r="BD347" s="48">
        <v>0</v>
      </c>
      <c r="BE347" s="49">
        <v>0</v>
      </c>
      <c r="BF347" s="48">
        <v>0</v>
      </c>
      <c r="BG347" s="49">
        <v>0</v>
      </c>
      <c r="BH347" s="48">
        <v>0</v>
      </c>
      <c r="BI347" s="49">
        <v>0</v>
      </c>
      <c r="BJ347" s="48">
        <v>10</v>
      </c>
      <c r="BK347" s="49">
        <v>100</v>
      </c>
      <c r="BL347" s="48">
        <v>10</v>
      </c>
    </row>
    <row r="348" spans="1:64" x14ac:dyDescent="0.25">
      <c r="A348" s="64" t="s">
        <v>409</v>
      </c>
      <c r="B348" s="64" t="s">
        <v>858</v>
      </c>
      <c r="C348" s="65" t="s">
        <v>15839</v>
      </c>
      <c r="D348" s="66">
        <v>3</v>
      </c>
      <c r="E348" s="67" t="s">
        <v>132</v>
      </c>
      <c r="F348" s="68">
        <v>35</v>
      </c>
      <c r="G348" s="65"/>
      <c r="H348" s="69"/>
      <c r="I348" s="70"/>
      <c r="J348" s="70"/>
      <c r="K348" s="34" t="s">
        <v>65</v>
      </c>
      <c r="L348" s="77">
        <v>348</v>
      </c>
      <c r="M348" s="77"/>
      <c r="N348" s="72"/>
      <c r="O348" s="79" t="s">
        <v>999</v>
      </c>
      <c r="P348" s="81">
        <v>43167.983518518522</v>
      </c>
      <c r="Q348" s="79" t="s">
        <v>1185</v>
      </c>
      <c r="R348" s="83" t="s">
        <v>2105</v>
      </c>
      <c r="S348" s="79" t="s">
        <v>2557</v>
      </c>
      <c r="T348" s="79" t="s">
        <v>2753</v>
      </c>
      <c r="U348" s="83" t="s">
        <v>3213</v>
      </c>
      <c r="V348" s="83" t="s">
        <v>3213</v>
      </c>
      <c r="W348" s="81">
        <v>43167.983518518522</v>
      </c>
      <c r="X348" s="83" t="s">
        <v>4107</v>
      </c>
      <c r="Y348" s="79"/>
      <c r="Z348" s="79"/>
      <c r="AA348" s="85" t="s">
        <v>5315</v>
      </c>
      <c r="AB348" s="79"/>
      <c r="AC348" s="79" t="b">
        <v>0</v>
      </c>
      <c r="AD348" s="79">
        <v>7</v>
      </c>
      <c r="AE348" s="85" t="s">
        <v>6296</v>
      </c>
      <c r="AF348" s="79" t="b">
        <v>0</v>
      </c>
      <c r="AG348" s="79" t="s">
        <v>6304</v>
      </c>
      <c r="AH348" s="79"/>
      <c r="AI348" s="85" t="s">
        <v>6296</v>
      </c>
      <c r="AJ348" s="79" t="b">
        <v>0</v>
      </c>
      <c r="AK348" s="79">
        <v>8</v>
      </c>
      <c r="AL348" s="85" t="s">
        <v>6296</v>
      </c>
      <c r="AM348" s="79" t="s">
        <v>6368</v>
      </c>
      <c r="AN348" s="79" t="b">
        <v>0</v>
      </c>
      <c r="AO348" s="85" t="s">
        <v>5315</v>
      </c>
      <c r="AP348" s="79" t="s">
        <v>6415</v>
      </c>
      <c r="AQ348" s="79">
        <v>0</v>
      </c>
      <c r="AR348" s="79">
        <v>0</v>
      </c>
      <c r="AS348" s="79"/>
      <c r="AT348" s="79"/>
      <c r="AU348" s="79"/>
      <c r="AV348" s="79"/>
      <c r="AW348" s="79"/>
      <c r="AX348" s="79"/>
      <c r="AY348" s="79"/>
      <c r="AZ348" s="79"/>
      <c r="BA348">
        <v>1</v>
      </c>
      <c r="BB348" s="78" t="str">
        <f>REPLACE(INDEX(GroupVertices[Group], MATCH(Edges[[#This Row],[Vertex 1]],GroupVertices[Vertex],0)),1,1,"")</f>
        <v>59</v>
      </c>
      <c r="BC348" s="78" t="str">
        <f>REPLACE(INDEX(GroupVertices[Group], MATCH(Edges[[#This Row],[Vertex 2]],GroupVertices[Vertex],0)),1,1,"")</f>
        <v>59</v>
      </c>
      <c r="BD348" s="48">
        <v>0</v>
      </c>
      <c r="BE348" s="49">
        <v>0</v>
      </c>
      <c r="BF348" s="48">
        <v>1</v>
      </c>
      <c r="BG348" s="49">
        <v>8.3333333333333339</v>
      </c>
      <c r="BH348" s="48">
        <v>0</v>
      </c>
      <c r="BI348" s="49">
        <v>0</v>
      </c>
      <c r="BJ348" s="48">
        <v>11</v>
      </c>
      <c r="BK348" s="49">
        <v>91.666666666666671</v>
      </c>
      <c r="BL348" s="48">
        <v>12</v>
      </c>
    </row>
    <row r="349" spans="1:64" x14ac:dyDescent="0.25">
      <c r="A349" s="64" t="s">
        <v>409</v>
      </c>
      <c r="B349" s="64" t="s">
        <v>409</v>
      </c>
      <c r="C349" s="65" t="s">
        <v>15839</v>
      </c>
      <c r="D349" s="66">
        <v>3</v>
      </c>
      <c r="E349" s="67" t="s">
        <v>132</v>
      </c>
      <c r="F349" s="68">
        <v>35</v>
      </c>
      <c r="G349" s="65"/>
      <c r="H349" s="69"/>
      <c r="I349" s="70"/>
      <c r="J349" s="70"/>
      <c r="K349" s="34" t="s">
        <v>65</v>
      </c>
      <c r="L349" s="77">
        <v>349</v>
      </c>
      <c r="M349" s="77"/>
      <c r="N349" s="72"/>
      <c r="O349" s="79" t="s">
        <v>176</v>
      </c>
      <c r="P349" s="81">
        <v>43167.679293981484</v>
      </c>
      <c r="Q349" s="79" t="s">
        <v>1186</v>
      </c>
      <c r="R349" s="83" t="s">
        <v>2106</v>
      </c>
      <c r="S349" s="79" t="s">
        <v>2508</v>
      </c>
      <c r="T349" s="79" t="s">
        <v>2754</v>
      </c>
      <c r="U349" s="83" t="s">
        <v>3214</v>
      </c>
      <c r="V349" s="83" t="s">
        <v>3214</v>
      </c>
      <c r="W349" s="81">
        <v>43167.679293981484</v>
      </c>
      <c r="X349" s="83" t="s">
        <v>4108</v>
      </c>
      <c r="Y349" s="79"/>
      <c r="Z349" s="79"/>
      <c r="AA349" s="85" t="s">
        <v>5316</v>
      </c>
      <c r="AB349" s="79"/>
      <c r="AC349" s="79" t="b">
        <v>0</v>
      </c>
      <c r="AD349" s="79">
        <v>2</v>
      </c>
      <c r="AE349" s="85" t="s">
        <v>6296</v>
      </c>
      <c r="AF349" s="79" t="b">
        <v>0</v>
      </c>
      <c r="AG349" s="79" t="s">
        <v>6304</v>
      </c>
      <c r="AH349" s="79"/>
      <c r="AI349" s="85" t="s">
        <v>6296</v>
      </c>
      <c r="AJ349" s="79" t="b">
        <v>0</v>
      </c>
      <c r="AK349" s="79">
        <v>0</v>
      </c>
      <c r="AL349" s="85" t="s">
        <v>6296</v>
      </c>
      <c r="AM349" s="79" t="s">
        <v>6368</v>
      </c>
      <c r="AN349" s="79" t="b">
        <v>0</v>
      </c>
      <c r="AO349" s="85" t="s">
        <v>5316</v>
      </c>
      <c r="AP349" s="79" t="s">
        <v>176</v>
      </c>
      <c r="AQ349" s="79">
        <v>0</v>
      </c>
      <c r="AR349" s="79">
        <v>0</v>
      </c>
      <c r="AS349" s="79"/>
      <c r="AT349" s="79"/>
      <c r="AU349" s="79"/>
      <c r="AV349" s="79"/>
      <c r="AW349" s="79"/>
      <c r="AX349" s="79"/>
      <c r="AY349" s="79"/>
      <c r="AZ349" s="79"/>
      <c r="BA349">
        <v>1</v>
      </c>
      <c r="BB349" s="78" t="str">
        <f>REPLACE(INDEX(GroupVertices[Group], MATCH(Edges[[#This Row],[Vertex 1]],GroupVertices[Vertex],0)),1,1,"")</f>
        <v>59</v>
      </c>
      <c r="BC349" s="78" t="str">
        <f>REPLACE(INDEX(GroupVertices[Group], MATCH(Edges[[#This Row],[Vertex 2]],GroupVertices[Vertex],0)),1,1,"")</f>
        <v>59</v>
      </c>
      <c r="BD349" s="48">
        <v>0</v>
      </c>
      <c r="BE349" s="49">
        <v>0</v>
      </c>
      <c r="BF349" s="48">
        <v>0</v>
      </c>
      <c r="BG349" s="49">
        <v>0</v>
      </c>
      <c r="BH349" s="48">
        <v>0</v>
      </c>
      <c r="BI349" s="49">
        <v>0</v>
      </c>
      <c r="BJ349" s="48">
        <v>14</v>
      </c>
      <c r="BK349" s="49">
        <v>100</v>
      </c>
      <c r="BL349" s="48">
        <v>14</v>
      </c>
    </row>
    <row r="350" spans="1:64" x14ac:dyDescent="0.25">
      <c r="A350" s="64" t="s">
        <v>410</v>
      </c>
      <c r="B350" s="64" t="s">
        <v>409</v>
      </c>
      <c r="C350" s="65" t="s">
        <v>15839</v>
      </c>
      <c r="D350" s="66">
        <v>3</v>
      </c>
      <c r="E350" s="67" t="s">
        <v>132</v>
      </c>
      <c r="F350" s="68">
        <v>35</v>
      </c>
      <c r="G350" s="65"/>
      <c r="H350" s="69"/>
      <c r="I350" s="70"/>
      <c r="J350" s="70"/>
      <c r="K350" s="34" t="s">
        <v>65</v>
      </c>
      <c r="L350" s="77">
        <v>350</v>
      </c>
      <c r="M350" s="77"/>
      <c r="N350" s="72"/>
      <c r="O350" s="79" t="s">
        <v>999</v>
      </c>
      <c r="P350" s="81">
        <v>43168.692013888889</v>
      </c>
      <c r="Q350" s="79" t="s">
        <v>1187</v>
      </c>
      <c r="R350" s="83" t="s">
        <v>2105</v>
      </c>
      <c r="S350" s="79" t="s">
        <v>2557</v>
      </c>
      <c r="T350" s="79" t="s">
        <v>2755</v>
      </c>
      <c r="U350" s="79"/>
      <c r="V350" s="83" t="s">
        <v>3615</v>
      </c>
      <c r="W350" s="81">
        <v>43168.692013888889</v>
      </c>
      <c r="X350" s="83" t="s">
        <v>4109</v>
      </c>
      <c r="Y350" s="79"/>
      <c r="Z350" s="79"/>
      <c r="AA350" s="85" t="s">
        <v>5317</v>
      </c>
      <c r="AB350" s="79"/>
      <c r="AC350" s="79" t="b">
        <v>0</v>
      </c>
      <c r="AD350" s="79">
        <v>0</v>
      </c>
      <c r="AE350" s="85" t="s">
        <v>6296</v>
      </c>
      <c r="AF350" s="79" t="b">
        <v>0</v>
      </c>
      <c r="AG350" s="79" t="s">
        <v>6304</v>
      </c>
      <c r="AH350" s="79"/>
      <c r="AI350" s="85" t="s">
        <v>6296</v>
      </c>
      <c r="AJ350" s="79" t="b">
        <v>0</v>
      </c>
      <c r="AK350" s="79">
        <v>8</v>
      </c>
      <c r="AL350" s="85" t="s">
        <v>5315</v>
      </c>
      <c r="AM350" s="79" t="s">
        <v>6328</v>
      </c>
      <c r="AN350" s="79" t="b">
        <v>0</v>
      </c>
      <c r="AO350" s="85" t="s">
        <v>5315</v>
      </c>
      <c r="AP350" s="79" t="s">
        <v>176</v>
      </c>
      <c r="AQ350" s="79">
        <v>0</v>
      </c>
      <c r="AR350" s="79">
        <v>0</v>
      </c>
      <c r="AS350" s="79"/>
      <c r="AT350" s="79"/>
      <c r="AU350" s="79"/>
      <c r="AV350" s="79"/>
      <c r="AW350" s="79"/>
      <c r="AX350" s="79"/>
      <c r="AY350" s="79"/>
      <c r="AZ350" s="79"/>
      <c r="BA350">
        <v>1</v>
      </c>
      <c r="BB350" s="78" t="str">
        <f>REPLACE(INDEX(GroupVertices[Group], MATCH(Edges[[#This Row],[Vertex 1]],GroupVertices[Vertex],0)),1,1,"")</f>
        <v>59</v>
      </c>
      <c r="BC350" s="78" t="str">
        <f>REPLACE(INDEX(GroupVertices[Group], MATCH(Edges[[#This Row],[Vertex 2]],GroupVertices[Vertex],0)),1,1,"")</f>
        <v>59</v>
      </c>
      <c r="BD350" s="48"/>
      <c r="BE350" s="49"/>
      <c r="BF350" s="48"/>
      <c r="BG350" s="49"/>
      <c r="BH350" s="48"/>
      <c r="BI350" s="49"/>
      <c r="BJ350" s="48"/>
      <c r="BK350" s="49"/>
      <c r="BL350" s="48"/>
    </row>
    <row r="351" spans="1:64" x14ac:dyDescent="0.25">
      <c r="A351" s="64" t="s">
        <v>410</v>
      </c>
      <c r="B351" s="64" t="s">
        <v>858</v>
      </c>
      <c r="C351" s="65" t="s">
        <v>15839</v>
      </c>
      <c r="D351" s="66">
        <v>3</v>
      </c>
      <c r="E351" s="67" t="s">
        <v>132</v>
      </c>
      <c r="F351" s="68">
        <v>35</v>
      </c>
      <c r="G351" s="65"/>
      <c r="H351" s="69"/>
      <c r="I351" s="70"/>
      <c r="J351" s="70"/>
      <c r="K351" s="34" t="s">
        <v>65</v>
      </c>
      <c r="L351" s="77">
        <v>351</v>
      </c>
      <c r="M351" s="77"/>
      <c r="N351" s="72"/>
      <c r="O351" s="79" t="s">
        <v>999</v>
      </c>
      <c r="P351" s="81">
        <v>43168.692013888889</v>
      </c>
      <c r="Q351" s="79" t="s">
        <v>1187</v>
      </c>
      <c r="R351" s="83" t="s">
        <v>2105</v>
      </c>
      <c r="S351" s="79" t="s">
        <v>2557</v>
      </c>
      <c r="T351" s="79" t="s">
        <v>2755</v>
      </c>
      <c r="U351" s="79"/>
      <c r="V351" s="83" t="s">
        <v>3615</v>
      </c>
      <c r="W351" s="81">
        <v>43168.692013888889</v>
      </c>
      <c r="X351" s="83" t="s">
        <v>4109</v>
      </c>
      <c r="Y351" s="79"/>
      <c r="Z351" s="79"/>
      <c r="AA351" s="85" t="s">
        <v>5317</v>
      </c>
      <c r="AB351" s="79"/>
      <c r="AC351" s="79" t="b">
        <v>0</v>
      </c>
      <c r="AD351" s="79">
        <v>0</v>
      </c>
      <c r="AE351" s="85" t="s">
        <v>6296</v>
      </c>
      <c r="AF351" s="79" t="b">
        <v>0</v>
      </c>
      <c r="AG351" s="79" t="s">
        <v>6304</v>
      </c>
      <c r="AH351" s="79"/>
      <c r="AI351" s="85" t="s">
        <v>6296</v>
      </c>
      <c r="AJ351" s="79" t="b">
        <v>0</v>
      </c>
      <c r="AK351" s="79">
        <v>8</v>
      </c>
      <c r="AL351" s="85" t="s">
        <v>5315</v>
      </c>
      <c r="AM351" s="79" t="s">
        <v>6328</v>
      </c>
      <c r="AN351" s="79" t="b">
        <v>0</v>
      </c>
      <c r="AO351" s="85" t="s">
        <v>5315</v>
      </c>
      <c r="AP351" s="79" t="s">
        <v>176</v>
      </c>
      <c r="AQ351" s="79">
        <v>0</v>
      </c>
      <c r="AR351" s="79">
        <v>0</v>
      </c>
      <c r="AS351" s="79"/>
      <c r="AT351" s="79"/>
      <c r="AU351" s="79"/>
      <c r="AV351" s="79"/>
      <c r="AW351" s="79"/>
      <c r="AX351" s="79"/>
      <c r="AY351" s="79"/>
      <c r="AZ351" s="79"/>
      <c r="BA351">
        <v>1</v>
      </c>
      <c r="BB351" s="78" t="str">
        <f>REPLACE(INDEX(GroupVertices[Group], MATCH(Edges[[#This Row],[Vertex 1]],GroupVertices[Vertex],0)),1,1,"")</f>
        <v>59</v>
      </c>
      <c r="BC351" s="78" t="str">
        <f>REPLACE(INDEX(GroupVertices[Group], MATCH(Edges[[#This Row],[Vertex 2]],GroupVertices[Vertex],0)),1,1,"")</f>
        <v>59</v>
      </c>
      <c r="BD351" s="48">
        <v>0</v>
      </c>
      <c r="BE351" s="49">
        <v>0</v>
      </c>
      <c r="BF351" s="48">
        <v>1</v>
      </c>
      <c r="BG351" s="49">
        <v>7.1428571428571432</v>
      </c>
      <c r="BH351" s="48">
        <v>0</v>
      </c>
      <c r="BI351" s="49">
        <v>0</v>
      </c>
      <c r="BJ351" s="48">
        <v>13</v>
      </c>
      <c r="BK351" s="49">
        <v>92.857142857142861</v>
      </c>
      <c r="BL351" s="48">
        <v>14</v>
      </c>
    </row>
    <row r="352" spans="1:64" x14ac:dyDescent="0.25">
      <c r="A352" s="64" t="s">
        <v>411</v>
      </c>
      <c r="B352" s="64" t="s">
        <v>478</v>
      </c>
      <c r="C352" s="65" t="s">
        <v>15839</v>
      </c>
      <c r="D352" s="66">
        <v>3</v>
      </c>
      <c r="E352" s="67" t="s">
        <v>132</v>
      </c>
      <c r="F352" s="68">
        <v>35</v>
      </c>
      <c r="G352" s="65"/>
      <c r="H352" s="69"/>
      <c r="I352" s="70"/>
      <c r="J352" s="70"/>
      <c r="K352" s="34" t="s">
        <v>65</v>
      </c>
      <c r="L352" s="77">
        <v>352</v>
      </c>
      <c r="M352" s="77"/>
      <c r="N352" s="72"/>
      <c r="O352" s="79" t="s">
        <v>999</v>
      </c>
      <c r="P352" s="81">
        <v>43168.329201388886</v>
      </c>
      <c r="Q352" s="79" t="s">
        <v>1188</v>
      </c>
      <c r="R352" s="83" t="s">
        <v>2107</v>
      </c>
      <c r="S352" s="79" t="s">
        <v>2558</v>
      </c>
      <c r="T352" s="79" t="s">
        <v>731</v>
      </c>
      <c r="U352" s="83" t="s">
        <v>3215</v>
      </c>
      <c r="V352" s="83" t="s">
        <v>3215</v>
      </c>
      <c r="W352" s="81">
        <v>43168.329201388886</v>
      </c>
      <c r="X352" s="83" t="s">
        <v>4110</v>
      </c>
      <c r="Y352" s="79"/>
      <c r="Z352" s="79"/>
      <c r="AA352" s="85" t="s">
        <v>5318</v>
      </c>
      <c r="AB352" s="79"/>
      <c r="AC352" s="79" t="b">
        <v>0</v>
      </c>
      <c r="AD352" s="79">
        <v>3</v>
      </c>
      <c r="AE352" s="85" t="s">
        <v>6296</v>
      </c>
      <c r="AF352" s="79" t="b">
        <v>0</v>
      </c>
      <c r="AG352" s="79" t="s">
        <v>6304</v>
      </c>
      <c r="AH352" s="79"/>
      <c r="AI352" s="85" t="s">
        <v>6296</v>
      </c>
      <c r="AJ352" s="79" t="b">
        <v>0</v>
      </c>
      <c r="AK352" s="79">
        <v>2</v>
      </c>
      <c r="AL352" s="85" t="s">
        <v>6296</v>
      </c>
      <c r="AM352" s="79" t="s">
        <v>6371</v>
      </c>
      <c r="AN352" s="79" t="b">
        <v>0</v>
      </c>
      <c r="AO352" s="85" t="s">
        <v>5318</v>
      </c>
      <c r="AP352" s="79" t="s">
        <v>6415</v>
      </c>
      <c r="AQ352" s="79">
        <v>0</v>
      </c>
      <c r="AR352" s="79">
        <v>0</v>
      </c>
      <c r="AS352" s="79"/>
      <c r="AT352" s="79"/>
      <c r="AU352" s="79"/>
      <c r="AV352" s="79"/>
      <c r="AW352" s="79"/>
      <c r="AX352" s="79"/>
      <c r="AY352" s="79"/>
      <c r="AZ352" s="79"/>
      <c r="BA352">
        <v>1</v>
      </c>
      <c r="BB352" s="78" t="str">
        <f>REPLACE(INDEX(GroupVertices[Group], MATCH(Edges[[#This Row],[Vertex 1]],GroupVertices[Vertex],0)),1,1,"")</f>
        <v>13</v>
      </c>
      <c r="BC352" s="78" t="str">
        <f>REPLACE(INDEX(GroupVertices[Group], MATCH(Edges[[#This Row],[Vertex 2]],GroupVertices[Vertex],0)),1,1,"")</f>
        <v>13</v>
      </c>
      <c r="BD352" s="48">
        <v>1</v>
      </c>
      <c r="BE352" s="49">
        <v>10</v>
      </c>
      <c r="BF352" s="48">
        <v>0</v>
      </c>
      <c r="BG352" s="49">
        <v>0</v>
      </c>
      <c r="BH352" s="48">
        <v>0</v>
      </c>
      <c r="BI352" s="49">
        <v>0</v>
      </c>
      <c r="BJ352" s="48">
        <v>9</v>
      </c>
      <c r="BK352" s="49">
        <v>90</v>
      </c>
      <c r="BL352" s="48">
        <v>10</v>
      </c>
    </row>
    <row r="353" spans="1:64" x14ac:dyDescent="0.25">
      <c r="A353" s="64" t="s">
        <v>412</v>
      </c>
      <c r="B353" s="64" t="s">
        <v>411</v>
      </c>
      <c r="C353" s="65" t="s">
        <v>15839</v>
      </c>
      <c r="D353" s="66">
        <v>3</v>
      </c>
      <c r="E353" s="67" t="s">
        <v>132</v>
      </c>
      <c r="F353" s="68">
        <v>35</v>
      </c>
      <c r="G353" s="65"/>
      <c r="H353" s="69"/>
      <c r="I353" s="70"/>
      <c r="J353" s="70"/>
      <c r="K353" s="34" t="s">
        <v>65</v>
      </c>
      <c r="L353" s="77">
        <v>353</v>
      </c>
      <c r="M353" s="77"/>
      <c r="N353" s="72"/>
      <c r="O353" s="79" t="s">
        <v>999</v>
      </c>
      <c r="P353" s="81">
        <v>43168.692256944443</v>
      </c>
      <c r="Q353" s="79" t="s">
        <v>1189</v>
      </c>
      <c r="R353" s="83" t="s">
        <v>2107</v>
      </c>
      <c r="S353" s="79" t="s">
        <v>2558</v>
      </c>
      <c r="T353" s="79" t="s">
        <v>731</v>
      </c>
      <c r="U353" s="83" t="s">
        <v>3215</v>
      </c>
      <c r="V353" s="83" t="s">
        <v>3215</v>
      </c>
      <c r="W353" s="81">
        <v>43168.692256944443</v>
      </c>
      <c r="X353" s="83" t="s">
        <v>4111</v>
      </c>
      <c r="Y353" s="79"/>
      <c r="Z353" s="79"/>
      <c r="AA353" s="85" t="s">
        <v>5319</v>
      </c>
      <c r="AB353" s="79"/>
      <c r="AC353" s="79" t="b">
        <v>0</v>
      </c>
      <c r="AD353" s="79">
        <v>0</v>
      </c>
      <c r="AE353" s="85" t="s">
        <v>6296</v>
      </c>
      <c r="AF353" s="79" t="b">
        <v>0</v>
      </c>
      <c r="AG353" s="79" t="s">
        <v>6304</v>
      </c>
      <c r="AH353" s="79"/>
      <c r="AI353" s="85" t="s">
        <v>6296</v>
      </c>
      <c r="AJ353" s="79" t="b">
        <v>0</v>
      </c>
      <c r="AK353" s="79">
        <v>2</v>
      </c>
      <c r="AL353" s="85" t="s">
        <v>5318</v>
      </c>
      <c r="AM353" s="79" t="s">
        <v>6333</v>
      </c>
      <c r="AN353" s="79" t="b">
        <v>0</v>
      </c>
      <c r="AO353" s="85" t="s">
        <v>5318</v>
      </c>
      <c r="AP353" s="79" t="s">
        <v>176</v>
      </c>
      <c r="AQ353" s="79">
        <v>0</v>
      </c>
      <c r="AR353" s="79">
        <v>0</v>
      </c>
      <c r="AS353" s="79"/>
      <c r="AT353" s="79"/>
      <c r="AU353" s="79"/>
      <c r="AV353" s="79"/>
      <c r="AW353" s="79"/>
      <c r="AX353" s="79"/>
      <c r="AY353" s="79"/>
      <c r="AZ353" s="79"/>
      <c r="BA353">
        <v>1</v>
      </c>
      <c r="BB353" s="78" t="str">
        <f>REPLACE(INDEX(GroupVertices[Group], MATCH(Edges[[#This Row],[Vertex 1]],GroupVertices[Vertex],0)),1,1,"")</f>
        <v>13</v>
      </c>
      <c r="BC353" s="78" t="str">
        <f>REPLACE(INDEX(GroupVertices[Group], MATCH(Edges[[#This Row],[Vertex 2]],GroupVertices[Vertex],0)),1,1,"")</f>
        <v>13</v>
      </c>
      <c r="BD353" s="48"/>
      <c r="BE353" s="49"/>
      <c r="BF353" s="48"/>
      <c r="BG353" s="49"/>
      <c r="BH353" s="48"/>
      <c r="BI353" s="49"/>
      <c r="BJ353" s="48"/>
      <c r="BK353" s="49"/>
      <c r="BL353" s="48"/>
    </row>
    <row r="354" spans="1:64" x14ac:dyDescent="0.25">
      <c r="A354" s="64" t="s">
        <v>412</v>
      </c>
      <c r="B354" s="64" t="s">
        <v>478</v>
      </c>
      <c r="C354" s="65" t="s">
        <v>15839</v>
      </c>
      <c r="D354" s="66">
        <v>3</v>
      </c>
      <c r="E354" s="67" t="s">
        <v>132</v>
      </c>
      <c r="F354" s="68">
        <v>35</v>
      </c>
      <c r="G354" s="65"/>
      <c r="H354" s="69"/>
      <c r="I354" s="70"/>
      <c r="J354" s="70"/>
      <c r="K354" s="34" t="s">
        <v>65</v>
      </c>
      <c r="L354" s="77">
        <v>354</v>
      </c>
      <c r="M354" s="77"/>
      <c r="N354" s="72"/>
      <c r="O354" s="79" t="s">
        <v>999</v>
      </c>
      <c r="P354" s="81">
        <v>43168.692256944443</v>
      </c>
      <c r="Q354" s="79" t="s">
        <v>1189</v>
      </c>
      <c r="R354" s="83" t="s">
        <v>2107</v>
      </c>
      <c r="S354" s="79" t="s">
        <v>2558</v>
      </c>
      <c r="T354" s="79" t="s">
        <v>731</v>
      </c>
      <c r="U354" s="83" t="s">
        <v>3215</v>
      </c>
      <c r="V354" s="83" t="s">
        <v>3215</v>
      </c>
      <c r="W354" s="81">
        <v>43168.692256944443</v>
      </c>
      <c r="X354" s="83" t="s">
        <v>4111</v>
      </c>
      <c r="Y354" s="79"/>
      <c r="Z354" s="79"/>
      <c r="AA354" s="85" t="s">
        <v>5319</v>
      </c>
      <c r="AB354" s="79"/>
      <c r="AC354" s="79" t="b">
        <v>0</v>
      </c>
      <c r="AD354" s="79">
        <v>0</v>
      </c>
      <c r="AE354" s="85" t="s">
        <v>6296</v>
      </c>
      <c r="AF354" s="79" t="b">
        <v>0</v>
      </c>
      <c r="AG354" s="79" t="s">
        <v>6304</v>
      </c>
      <c r="AH354" s="79"/>
      <c r="AI354" s="85" t="s">
        <v>6296</v>
      </c>
      <c r="AJ354" s="79" t="b">
        <v>0</v>
      </c>
      <c r="AK354" s="79">
        <v>2</v>
      </c>
      <c r="AL354" s="85" t="s">
        <v>5318</v>
      </c>
      <c r="AM354" s="79" t="s">
        <v>6333</v>
      </c>
      <c r="AN354" s="79" t="b">
        <v>0</v>
      </c>
      <c r="AO354" s="85" t="s">
        <v>5318</v>
      </c>
      <c r="AP354" s="79" t="s">
        <v>176</v>
      </c>
      <c r="AQ354" s="79">
        <v>0</v>
      </c>
      <c r="AR354" s="79">
        <v>0</v>
      </c>
      <c r="AS354" s="79"/>
      <c r="AT354" s="79"/>
      <c r="AU354" s="79"/>
      <c r="AV354" s="79"/>
      <c r="AW354" s="79"/>
      <c r="AX354" s="79"/>
      <c r="AY354" s="79"/>
      <c r="AZ354" s="79"/>
      <c r="BA354">
        <v>1</v>
      </c>
      <c r="BB354" s="78" t="str">
        <f>REPLACE(INDEX(GroupVertices[Group], MATCH(Edges[[#This Row],[Vertex 1]],GroupVertices[Vertex],0)),1,1,"")</f>
        <v>13</v>
      </c>
      <c r="BC354" s="78" t="str">
        <f>REPLACE(INDEX(GroupVertices[Group], MATCH(Edges[[#This Row],[Vertex 2]],GroupVertices[Vertex],0)),1,1,"")</f>
        <v>13</v>
      </c>
      <c r="BD354" s="48">
        <v>1</v>
      </c>
      <c r="BE354" s="49">
        <v>8.3333333333333339</v>
      </c>
      <c r="BF354" s="48">
        <v>0</v>
      </c>
      <c r="BG354" s="49">
        <v>0</v>
      </c>
      <c r="BH354" s="48">
        <v>0</v>
      </c>
      <c r="BI354" s="49">
        <v>0</v>
      </c>
      <c r="BJ354" s="48">
        <v>11</v>
      </c>
      <c r="BK354" s="49">
        <v>91.666666666666671</v>
      </c>
      <c r="BL354" s="48">
        <v>12</v>
      </c>
    </row>
    <row r="355" spans="1:64" x14ac:dyDescent="0.25">
      <c r="A355" s="64" t="s">
        <v>413</v>
      </c>
      <c r="B355" s="64" t="s">
        <v>812</v>
      </c>
      <c r="C355" s="65" t="s">
        <v>15840</v>
      </c>
      <c r="D355" s="66">
        <v>3.5</v>
      </c>
      <c r="E355" s="67" t="s">
        <v>136</v>
      </c>
      <c r="F355" s="68">
        <v>33.357142857142854</v>
      </c>
      <c r="G355" s="65"/>
      <c r="H355" s="69"/>
      <c r="I355" s="70"/>
      <c r="J355" s="70"/>
      <c r="K355" s="34" t="s">
        <v>65</v>
      </c>
      <c r="L355" s="77">
        <v>355</v>
      </c>
      <c r="M355" s="77"/>
      <c r="N355" s="72"/>
      <c r="O355" s="79" t="s">
        <v>999</v>
      </c>
      <c r="P355" s="81">
        <v>43168.691932870373</v>
      </c>
      <c r="Q355" s="79" t="s">
        <v>1190</v>
      </c>
      <c r="R355" s="79"/>
      <c r="S355" s="79"/>
      <c r="T355" s="79" t="s">
        <v>2756</v>
      </c>
      <c r="U355" s="79"/>
      <c r="V355" s="83" t="s">
        <v>3616</v>
      </c>
      <c r="W355" s="81">
        <v>43168.691932870373</v>
      </c>
      <c r="X355" s="83" t="s">
        <v>4112</v>
      </c>
      <c r="Y355" s="79"/>
      <c r="Z355" s="79"/>
      <c r="AA355" s="85" t="s">
        <v>5320</v>
      </c>
      <c r="AB355" s="79"/>
      <c r="AC355" s="79" t="b">
        <v>0</v>
      </c>
      <c r="AD355" s="79">
        <v>0</v>
      </c>
      <c r="AE355" s="85" t="s">
        <v>6296</v>
      </c>
      <c r="AF355" s="79" t="b">
        <v>0</v>
      </c>
      <c r="AG355" s="79" t="s">
        <v>6304</v>
      </c>
      <c r="AH355" s="79"/>
      <c r="AI355" s="85" t="s">
        <v>6296</v>
      </c>
      <c r="AJ355" s="79" t="b">
        <v>0</v>
      </c>
      <c r="AK355" s="79">
        <v>3</v>
      </c>
      <c r="AL355" s="85" t="s">
        <v>5645</v>
      </c>
      <c r="AM355" s="79" t="s">
        <v>6333</v>
      </c>
      <c r="AN355" s="79" t="b">
        <v>0</v>
      </c>
      <c r="AO355" s="85" t="s">
        <v>5645</v>
      </c>
      <c r="AP355" s="79" t="s">
        <v>176</v>
      </c>
      <c r="AQ355" s="79">
        <v>0</v>
      </c>
      <c r="AR355" s="79">
        <v>0</v>
      </c>
      <c r="AS355" s="79"/>
      <c r="AT355" s="79"/>
      <c r="AU355" s="79"/>
      <c r="AV355" s="79"/>
      <c r="AW355" s="79"/>
      <c r="AX355" s="79"/>
      <c r="AY355" s="79"/>
      <c r="AZ355" s="79"/>
      <c r="BA355">
        <v>2</v>
      </c>
      <c r="BB355" s="78" t="str">
        <f>REPLACE(INDEX(GroupVertices[Group], MATCH(Edges[[#This Row],[Vertex 1]],GroupVertices[Vertex],0)),1,1,"")</f>
        <v>3</v>
      </c>
      <c r="BC355" s="78" t="str">
        <f>REPLACE(INDEX(GroupVertices[Group], MATCH(Edges[[#This Row],[Vertex 2]],GroupVertices[Vertex],0)),1,1,"")</f>
        <v>3</v>
      </c>
      <c r="BD355" s="48"/>
      <c r="BE355" s="49"/>
      <c r="BF355" s="48"/>
      <c r="BG355" s="49"/>
      <c r="BH355" s="48"/>
      <c r="BI355" s="49"/>
      <c r="BJ355" s="48"/>
      <c r="BK355" s="49"/>
      <c r="BL355" s="48"/>
    </row>
    <row r="356" spans="1:64" x14ac:dyDescent="0.25">
      <c r="A356" s="64" t="s">
        <v>413</v>
      </c>
      <c r="B356" s="64" t="s">
        <v>213</v>
      </c>
      <c r="C356" s="65" t="s">
        <v>15839</v>
      </c>
      <c r="D356" s="66">
        <v>3</v>
      </c>
      <c r="E356" s="67" t="s">
        <v>132</v>
      </c>
      <c r="F356" s="68">
        <v>35</v>
      </c>
      <c r="G356" s="65"/>
      <c r="H356" s="69"/>
      <c r="I356" s="70"/>
      <c r="J356" s="70"/>
      <c r="K356" s="34" t="s">
        <v>65</v>
      </c>
      <c r="L356" s="77">
        <v>356</v>
      </c>
      <c r="M356" s="77"/>
      <c r="N356" s="72"/>
      <c r="O356" s="79" t="s">
        <v>999</v>
      </c>
      <c r="P356" s="81">
        <v>43168.691932870373</v>
      </c>
      <c r="Q356" s="79" t="s">
        <v>1190</v>
      </c>
      <c r="R356" s="79"/>
      <c r="S356" s="79"/>
      <c r="T356" s="79" t="s">
        <v>2756</v>
      </c>
      <c r="U356" s="79"/>
      <c r="V356" s="83" t="s">
        <v>3616</v>
      </c>
      <c r="W356" s="81">
        <v>43168.691932870373</v>
      </c>
      <c r="X356" s="83" t="s">
        <v>4112</v>
      </c>
      <c r="Y356" s="79"/>
      <c r="Z356" s="79"/>
      <c r="AA356" s="85" t="s">
        <v>5320</v>
      </c>
      <c r="AB356" s="79"/>
      <c r="AC356" s="79" t="b">
        <v>0</v>
      </c>
      <c r="AD356" s="79">
        <v>0</v>
      </c>
      <c r="AE356" s="85" t="s">
        <v>6296</v>
      </c>
      <c r="AF356" s="79" t="b">
        <v>0</v>
      </c>
      <c r="AG356" s="79" t="s">
        <v>6304</v>
      </c>
      <c r="AH356" s="79"/>
      <c r="AI356" s="85" t="s">
        <v>6296</v>
      </c>
      <c r="AJ356" s="79" t="b">
        <v>0</v>
      </c>
      <c r="AK356" s="79">
        <v>3</v>
      </c>
      <c r="AL356" s="85" t="s">
        <v>5645</v>
      </c>
      <c r="AM356" s="79" t="s">
        <v>6333</v>
      </c>
      <c r="AN356" s="79" t="b">
        <v>0</v>
      </c>
      <c r="AO356" s="85" t="s">
        <v>5645</v>
      </c>
      <c r="AP356" s="79" t="s">
        <v>176</v>
      </c>
      <c r="AQ356" s="79">
        <v>0</v>
      </c>
      <c r="AR356" s="79">
        <v>0</v>
      </c>
      <c r="AS356" s="79"/>
      <c r="AT356" s="79"/>
      <c r="AU356" s="79"/>
      <c r="AV356" s="79"/>
      <c r="AW356" s="79"/>
      <c r="AX356" s="79"/>
      <c r="AY356" s="79"/>
      <c r="AZ356" s="79"/>
      <c r="BA356">
        <v>1</v>
      </c>
      <c r="BB356" s="78" t="str">
        <f>REPLACE(INDEX(GroupVertices[Group], MATCH(Edges[[#This Row],[Vertex 1]],GroupVertices[Vertex],0)),1,1,"")</f>
        <v>3</v>
      </c>
      <c r="BC356" s="78" t="str">
        <f>REPLACE(INDEX(GroupVertices[Group], MATCH(Edges[[#This Row],[Vertex 2]],GroupVertices[Vertex],0)),1,1,"")</f>
        <v>3</v>
      </c>
      <c r="BD356" s="48">
        <v>2</v>
      </c>
      <c r="BE356" s="49">
        <v>9.0909090909090917</v>
      </c>
      <c r="BF356" s="48">
        <v>2</v>
      </c>
      <c r="BG356" s="49">
        <v>9.0909090909090917</v>
      </c>
      <c r="BH356" s="48">
        <v>0</v>
      </c>
      <c r="BI356" s="49">
        <v>0</v>
      </c>
      <c r="BJ356" s="48">
        <v>18</v>
      </c>
      <c r="BK356" s="49">
        <v>81.818181818181813</v>
      </c>
      <c r="BL356" s="48">
        <v>22</v>
      </c>
    </row>
    <row r="357" spans="1:64" x14ac:dyDescent="0.25">
      <c r="A357" s="64" t="s">
        <v>413</v>
      </c>
      <c r="B357" s="64" t="s">
        <v>812</v>
      </c>
      <c r="C357" s="65" t="s">
        <v>15840</v>
      </c>
      <c r="D357" s="66">
        <v>3.5</v>
      </c>
      <c r="E357" s="67" t="s">
        <v>136</v>
      </c>
      <c r="F357" s="68">
        <v>33.357142857142854</v>
      </c>
      <c r="G357" s="65"/>
      <c r="H357" s="69"/>
      <c r="I357" s="70"/>
      <c r="J357" s="70"/>
      <c r="K357" s="34" t="s">
        <v>65</v>
      </c>
      <c r="L357" s="77">
        <v>357</v>
      </c>
      <c r="M357" s="77"/>
      <c r="N357" s="72"/>
      <c r="O357" s="79" t="s">
        <v>999</v>
      </c>
      <c r="P357" s="81">
        <v>43168.692395833335</v>
      </c>
      <c r="Q357" s="79" t="s">
        <v>1191</v>
      </c>
      <c r="R357" s="79"/>
      <c r="S357" s="79"/>
      <c r="T357" s="79" t="s">
        <v>2756</v>
      </c>
      <c r="U357" s="79"/>
      <c r="V357" s="83" t="s">
        <v>3616</v>
      </c>
      <c r="W357" s="81">
        <v>43168.692395833335</v>
      </c>
      <c r="X357" s="83" t="s">
        <v>4113</v>
      </c>
      <c r="Y357" s="79"/>
      <c r="Z357" s="79"/>
      <c r="AA357" s="85" t="s">
        <v>5321</v>
      </c>
      <c r="AB357" s="79"/>
      <c r="AC357" s="79" t="b">
        <v>0</v>
      </c>
      <c r="AD357" s="79">
        <v>0</v>
      </c>
      <c r="AE357" s="85" t="s">
        <v>6296</v>
      </c>
      <c r="AF357" s="79" t="b">
        <v>0</v>
      </c>
      <c r="AG357" s="79" t="s">
        <v>6304</v>
      </c>
      <c r="AH357" s="79"/>
      <c r="AI357" s="85" t="s">
        <v>6296</v>
      </c>
      <c r="AJ357" s="79" t="b">
        <v>0</v>
      </c>
      <c r="AK357" s="79">
        <v>4</v>
      </c>
      <c r="AL357" s="85" t="s">
        <v>5646</v>
      </c>
      <c r="AM357" s="79" t="s">
        <v>6333</v>
      </c>
      <c r="AN357" s="79" t="b">
        <v>0</v>
      </c>
      <c r="AO357" s="85" t="s">
        <v>5646</v>
      </c>
      <c r="AP357" s="79" t="s">
        <v>176</v>
      </c>
      <c r="AQ357" s="79">
        <v>0</v>
      </c>
      <c r="AR357" s="79">
        <v>0</v>
      </c>
      <c r="AS357" s="79"/>
      <c r="AT357" s="79"/>
      <c r="AU357" s="79"/>
      <c r="AV357" s="79"/>
      <c r="AW357" s="79"/>
      <c r="AX357" s="79"/>
      <c r="AY357" s="79"/>
      <c r="AZ357" s="79"/>
      <c r="BA357">
        <v>2</v>
      </c>
      <c r="BB357" s="78" t="str">
        <f>REPLACE(INDEX(GroupVertices[Group], MATCH(Edges[[#This Row],[Vertex 1]],GroupVertices[Vertex],0)),1,1,"")</f>
        <v>3</v>
      </c>
      <c r="BC357" s="78" t="str">
        <f>REPLACE(INDEX(GroupVertices[Group], MATCH(Edges[[#This Row],[Vertex 2]],GroupVertices[Vertex],0)),1,1,"")</f>
        <v>3</v>
      </c>
      <c r="BD357" s="48"/>
      <c r="BE357" s="49"/>
      <c r="BF357" s="48"/>
      <c r="BG357" s="49"/>
      <c r="BH357" s="48"/>
      <c r="BI357" s="49"/>
      <c r="BJ357" s="48"/>
      <c r="BK357" s="49"/>
      <c r="BL357" s="48"/>
    </row>
    <row r="358" spans="1:64" x14ac:dyDescent="0.25">
      <c r="A358" s="64" t="s">
        <v>413</v>
      </c>
      <c r="B358" s="64" t="s">
        <v>616</v>
      </c>
      <c r="C358" s="65" t="s">
        <v>15839</v>
      </c>
      <c r="D358" s="66">
        <v>3</v>
      </c>
      <c r="E358" s="67" t="s">
        <v>132</v>
      </c>
      <c r="F358" s="68">
        <v>35</v>
      </c>
      <c r="G358" s="65"/>
      <c r="H358" s="69"/>
      <c r="I358" s="70"/>
      <c r="J358" s="70"/>
      <c r="K358" s="34" t="s">
        <v>65</v>
      </c>
      <c r="L358" s="77">
        <v>358</v>
      </c>
      <c r="M358" s="77"/>
      <c r="N358" s="72"/>
      <c r="O358" s="79" t="s">
        <v>999</v>
      </c>
      <c r="P358" s="81">
        <v>43168.692395833335</v>
      </c>
      <c r="Q358" s="79" t="s">
        <v>1191</v>
      </c>
      <c r="R358" s="79"/>
      <c r="S358" s="79"/>
      <c r="T358" s="79" t="s">
        <v>2756</v>
      </c>
      <c r="U358" s="79"/>
      <c r="V358" s="83" t="s">
        <v>3616</v>
      </c>
      <c r="W358" s="81">
        <v>43168.692395833335</v>
      </c>
      <c r="X358" s="83" t="s">
        <v>4113</v>
      </c>
      <c r="Y358" s="79"/>
      <c r="Z358" s="79"/>
      <c r="AA358" s="85" t="s">
        <v>5321</v>
      </c>
      <c r="AB358" s="79"/>
      <c r="AC358" s="79" t="b">
        <v>0</v>
      </c>
      <c r="AD358" s="79">
        <v>0</v>
      </c>
      <c r="AE358" s="85" t="s">
        <v>6296</v>
      </c>
      <c r="AF358" s="79" t="b">
        <v>0</v>
      </c>
      <c r="AG358" s="79" t="s">
        <v>6304</v>
      </c>
      <c r="AH358" s="79"/>
      <c r="AI358" s="85" t="s">
        <v>6296</v>
      </c>
      <c r="AJ358" s="79" t="b">
        <v>0</v>
      </c>
      <c r="AK358" s="79">
        <v>4</v>
      </c>
      <c r="AL358" s="85" t="s">
        <v>5646</v>
      </c>
      <c r="AM358" s="79" t="s">
        <v>6333</v>
      </c>
      <c r="AN358" s="79" t="b">
        <v>0</v>
      </c>
      <c r="AO358" s="85" t="s">
        <v>5646</v>
      </c>
      <c r="AP358" s="79" t="s">
        <v>176</v>
      </c>
      <c r="AQ358" s="79">
        <v>0</v>
      </c>
      <c r="AR358" s="79">
        <v>0</v>
      </c>
      <c r="AS358" s="79"/>
      <c r="AT358" s="79"/>
      <c r="AU358" s="79"/>
      <c r="AV358" s="79"/>
      <c r="AW358" s="79"/>
      <c r="AX358" s="79"/>
      <c r="AY358" s="79"/>
      <c r="AZ358" s="79"/>
      <c r="BA358">
        <v>1</v>
      </c>
      <c r="BB358" s="78" t="str">
        <f>REPLACE(INDEX(GroupVertices[Group], MATCH(Edges[[#This Row],[Vertex 1]],GroupVertices[Vertex],0)),1,1,"")</f>
        <v>3</v>
      </c>
      <c r="BC358" s="78" t="str">
        <f>REPLACE(INDEX(GroupVertices[Group], MATCH(Edges[[#This Row],[Vertex 2]],GroupVertices[Vertex],0)),1,1,"")</f>
        <v>3</v>
      </c>
      <c r="BD358" s="48">
        <v>2</v>
      </c>
      <c r="BE358" s="49">
        <v>9.0909090909090917</v>
      </c>
      <c r="BF358" s="48">
        <v>2</v>
      </c>
      <c r="BG358" s="49">
        <v>9.0909090909090917</v>
      </c>
      <c r="BH358" s="48">
        <v>0</v>
      </c>
      <c r="BI358" s="49">
        <v>0</v>
      </c>
      <c r="BJ358" s="48">
        <v>18</v>
      </c>
      <c r="BK358" s="49">
        <v>81.818181818181813</v>
      </c>
      <c r="BL358" s="48">
        <v>22</v>
      </c>
    </row>
    <row r="359" spans="1:64" x14ac:dyDescent="0.25">
      <c r="A359" s="64" t="s">
        <v>414</v>
      </c>
      <c r="B359" s="64" t="s">
        <v>734</v>
      </c>
      <c r="C359" s="65" t="s">
        <v>15839</v>
      </c>
      <c r="D359" s="66">
        <v>3</v>
      </c>
      <c r="E359" s="67" t="s">
        <v>132</v>
      </c>
      <c r="F359" s="68">
        <v>35</v>
      </c>
      <c r="G359" s="65"/>
      <c r="H359" s="69"/>
      <c r="I359" s="70"/>
      <c r="J359" s="70"/>
      <c r="K359" s="34" t="s">
        <v>65</v>
      </c>
      <c r="L359" s="77">
        <v>359</v>
      </c>
      <c r="M359" s="77"/>
      <c r="N359" s="72"/>
      <c r="O359" s="79" t="s">
        <v>999</v>
      </c>
      <c r="P359" s="81">
        <v>43165.681076388886</v>
      </c>
      <c r="Q359" s="79" t="s">
        <v>1035</v>
      </c>
      <c r="R359" s="83" t="s">
        <v>2012</v>
      </c>
      <c r="S359" s="79" t="s">
        <v>2518</v>
      </c>
      <c r="T359" s="79" t="s">
        <v>2676</v>
      </c>
      <c r="U359" s="79"/>
      <c r="V359" s="83" t="s">
        <v>3617</v>
      </c>
      <c r="W359" s="81">
        <v>43165.681076388886</v>
      </c>
      <c r="X359" s="83" t="s">
        <v>4114</v>
      </c>
      <c r="Y359" s="79"/>
      <c r="Z359" s="79"/>
      <c r="AA359" s="85" t="s">
        <v>5322</v>
      </c>
      <c r="AB359" s="79"/>
      <c r="AC359" s="79" t="b">
        <v>0</v>
      </c>
      <c r="AD359" s="79">
        <v>0</v>
      </c>
      <c r="AE359" s="85" t="s">
        <v>6296</v>
      </c>
      <c r="AF359" s="79" t="b">
        <v>0</v>
      </c>
      <c r="AG359" s="79" t="s">
        <v>6304</v>
      </c>
      <c r="AH359" s="79"/>
      <c r="AI359" s="85" t="s">
        <v>6296</v>
      </c>
      <c r="AJ359" s="79" t="b">
        <v>0</v>
      </c>
      <c r="AK359" s="79">
        <v>2</v>
      </c>
      <c r="AL359" s="85" t="s">
        <v>5981</v>
      </c>
      <c r="AM359" s="79" t="s">
        <v>6372</v>
      </c>
      <c r="AN359" s="79" t="b">
        <v>0</v>
      </c>
      <c r="AO359" s="85" t="s">
        <v>5981</v>
      </c>
      <c r="AP359" s="79" t="s">
        <v>176</v>
      </c>
      <c r="AQ359" s="79">
        <v>0</v>
      </c>
      <c r="AR359" s="79">
        <v>0</v>
      </c>
      <c r="AS359" s="79"/>
      <c r="AT359" s="79"/>
      <c r="AU359" s="79"/>
      <c r="AV359" s="79"/>
      <c r="AW359" s="79"/>
      <c r="AX359" s="79"/>
      <c r="AY359" s="79"/>
      <c r="AZ359" s="79"/>
      <c r="BA359">
        <v>1</v>
      </c>
      <c r="BB359" s="78" t="str">
        <f>REPLACE(INDEX(GroupVertices[Group], MATCH(Edges[[#This Row],[Vertex 1]],GroupVertices[Vertex],0)),1,1,"")</f>
        <v>2</v>
      </c>
      <c r="BC359" s="78" t="str">
        <f>REPLACE(INDEX(GroupVertices[Group], MATCH(Edges[[#This Row],[Vertex 2]],GroupVertices[Vertex],0)),1,1,"")</f>
        <v>5</v>
      </c>
      <c r="BD359" s="48">
        <v>1</v>
      </c>
      <c r="BE359" s="49">
        <v>6.666666666666667</v>
      </c>
      <c r="BF359" s="48">
        <v>0</v>
      </c>
      <c r="BG359" s="49">
        <v>0</v>
      </c>
      <c r="BH359" s="48">
        <v>0</v>
      </c>
      <c r="BI359" s="49">
        <v>0</v>
      </c>
      <c r="BJ359" s="48">
        <v>14</v>
      </c>
      <c r="BK359" s="49">
        <v>93.333333333333329</v>
      </c>
      <c r="BL359" s="48">
        <v>15</v>
      </c>
    </row>
    <row r="360" spans="1:64" x14ac:dyDescent="0.25">
      <c r="A360" s="64" t="s">
        <v>414</v>
      </c>
      <c r="B360" s="64" t="s">
        <v>767</v>
      </c>
      <c r="C360" s="65" t="s">
        <v>15839</v>
      </c>
      <c r="D360" s="66">
        <v>3</v>
      </c>
      <c r="E360" s="67" t="s">
        <v>132</v>
      </c>
      <c r="F360" s="68">
        <v>35</v>
      </c>
      <c r="G360" s="65"/>
      <c r="H360" s="69"/>
      <c r="I360" s="70"/>
      <c r="J360" s="70"/>
      <c r="K360" s="34" t="s">
        <v>65</v>
      </c>
      <c r="L360" s="77">
        <v>360</v>
      </c>
      <c r="M360" s="77"/>
      <c r="N360" s="72"/>
      <c r="O360" s="79" t="s">
        <v>999</v>
      </c>
      <c r="P360" s="81">
        <v>43168.694456018522</v>
      </c>
      <c r="Q360" s="79" t="s">
        <v>1192</v>
      </c>
      <c r="R360" s="83" t="s">
        <v>2108</v>
      </c>
      <c r="S360" s="79" t="s">
        <v>2559</v>
      </c>
      <c r="T360" s="79" t="s">
        <v>2757</v>
      </c>
      <c r="U360" s="79"/>
      <c r="V360" s="83" t="s">
        <v>3617</v>
      </c>
      <c r="W360" s="81">
        <v>43168.694456018522</v>
      </c>
      <c r="X360" s="83" t="s">
        <v>4115</v>
      </c>
      <c r="Y360" s="79"/>
      <c r="Z360" s="79"/>
      <c r="AA360" s="85" t="s">
        <v>5323</v>
      </c>
      <c r="AB360" s="79"/>
      <c r="AC360" s="79" t="b">
        <v>0</v>
      </c>
      <c r="AD360" s="79">
        <v>0</v>
      </c>
      <c r="AE360" s="85" t="s">
        <v>6296</v>
      </c>
      <c r="AF360" s="79" t="b">
        <v>0</v>
      </c>
      <c r="AG360" s="79" t="s">
        <v>6304</v>
      </c>
      <c r="AH360" s="79"/>
      <c r="AI360" s="85" t="s">
        <v>6296</v>
      </c>
      <c r="AJ360" s="79" t="b">
        <v>0</v>
      </c>
      <c r="AK360" s="79">
        <v>1</v>
      </c>
      <c r="AL360" s="85" t="s">
        <v>5675</v>
      </c>
      <c r="AM360" s="79" t="s">
        <v>6372</v>
      </c>
      <c r="AN360" s="79" t="b">
        <v>0</v>
      </c>
      <c r="AO360" s="85" t="s">
        <v>5675</v>
      </c>
      <c r="AP360" s="79" t="s">
        <v>176</v>
      </c>
      <c r="AQ360" s="79">
        <v>0</v>
      </c>
      <c r="AR360" s="79">
        <v>0</v>
      </c>
      <c r="AS360" s="79"/>
      <c r="AT360" s="79"/>
      <c r="AU360" s="79"/>
      <c r="AV360" s="79"/>
      <c r="AW360" s="79"/>
      <c r="AX360" s="79"/>
      <c r="AY360" s="79"/>
      <c r="AZ360" s="79"/>
      <c r="BA360">
        <v>1</v>
      </c>
      <c r="BB360" s="78" t="str">
        <f>REPLACE(INDEX(GroupVertices[Group], MATCH(Edges[[#This Row],[Vertex 1]],GroupVertices[Vertex],0)),1,1,"")</f>
        <v>2</v>
      </c>
      <c r="BC360" s="78" t="str">
        <f>REPLACE(INDEX(GroupVertices[Group], MATCH(Edges[[#This Row],[Vertex 2]],GroupVertices[Vertex],0)),1,1,"")</f>
        <v>2</v>
      </c>
      <c r="BD360" s="48">
        <v>0</v>
      </c>
      <c r="BE360" s="49">
        <v>0</v>
      </c>
      <c r="BF360" s="48">
        <v>0</v>
      </c>
      <c r="BG360" s="49">
        <v>0</v>
      </c>
      <c r="BH360" s="48">
        <v>0</v>
      </c>
      <c r="BI360" s="49">
        <v>0</v>
      </c>
      <c r="BJ360" s="48">
        <v>12</v>
      </c>
      <c r="BK360" s="49">
        <v>100</v>
      </c>
      <c r="BL360" s="48">
        <v>12</v>
      </c>
    </row>
    <row r="361" spans="1:64" x14ac:dyDescent="0.25">
      <c r="A361" s="64" t="s">
        <v>414</v>
      </c>
      <c r="B361" s="64" t="s">
        <v>683</v>
      </c>
      <c r="C361" s="65" t="s">
        <v>15839</v>
      </c>
      <c r="D361" s="66">
        <v>3</v>
      </c>
      <c r="E361" s="67" t="s">
        <v>132</v>
      </c>
      <c r="F361" s="68">
        <v>35</v>
      </c>
      <c r="G361" s="65"/>
      <c r="H361" s="69"/>
      <c r="I361" s="70"/>
      <c r="J361" s="70"/>
      <c r="K361" s="34" t="s">
        <v>65</v>
      </c>
      <c r="L361" s="77">
        <v>361</v>
      </c>
      <c r="M361" s="77"/>
      <c r="N361" s="72"/>
      <c r="O361" s="79" t="s">
        <v>999</v>
      </c>
      <c r="P361" s="81">
        <v>43168.694456018522</v>
      </c>
      <c r="Q361" s="79" t="s">
        <v>1192</v>
      </c>
      <c r="R361" s="83" t="s">
        <v>2108</v>
      </c>
      <c r="S361" s="79" t="s">
        <v>2559</v>
      </c>
      <c r="T361" s="79" t="s">
        <v>2757</v>
      </c>
      <c r="U361" s="79"/>
      <c r="V361" s="83" t="s">
        <v>3617</v>
      </c>
      <c r="W361" s="81">
        <v>43168.694456018522</v>
      </c>
      <c r="X361" s="83" t="s">
        <v>4115</v>
      </c>
      <c r="Y361" s="79"/>
      <c r="Z361" s="79"/>
      <c r="AA361" s="85" t="s">
        <v>5323</v>
      </c>
      <c r="AB361" s="79"/>
      <c r="AC361" s="79" t="b">
        <v>0</v>
      </c>
      <c r="AD361" s="79">
        <v>0</v>
      </c>
      <c r="AE361" s="85" t="s">
        <v>6296</v>
      </c>
      <c r="AF361" s="79" t="b">
        <v>0</v>
      </c>
      <c r="AG361" s="79" t="s">
        <v>6304</v>
      </c>
      <c r="AH361" s="79"/>
      <c r="AI361" s="85" t="s">
        <v>6296</v>
      </c>
      <c r="AJ361" s="79" t="b">
        <v>0</v>
      </c>
      <c r="AK361" s="79">
        <v>1</v>
      </c>
      <c r="AL361" s="85" t="s">
        <v>5675</v>
      </c>
      <c r="AM361" s="79" t="s">
        <v>6372</v>
      </c>
      <c r="AN361" s="79" t="b">
        <v>0</v>
      </c>
      <c r="AO361" s="85" t="s">
        <v>5675</v>
      </c>
      <c r="AP361" s="79" t="s">
        <v>176</v>
      </c>
      <c r="AQ361" s="79">
        <v>0</v>
      </c>
      <c r="AR361" s="79">
        <v>0</v>
      </c>
      <c r="AS361" s="79"/>
      <c r="AT361" s="79"/>
      <c r="AU361" s="79"/>
      <c r="AV361" s="79"/>
      <c r="AW361" s="79"/>
      <c r="AX361" s="79"/>
      <c r="AY361" s="79"/>
      <c r="AZ361" s="79"/>
      <c r="BA361">
        <v>1</v>
      </c>
      <c r="BB361" s="78" t="str">
        <f>REPLACE(INDEX(GroupVertices[Group], MATCH(Edges[[#This Row],[Vertex 1]],GroupVertices[Vertex],0)),1,1,"")</f>
        <v>2</v>
      </c>
      <c r="BC361" s="78" t="str">
        <f>REPLACE(INDEX(GroupVertices[Group], MATCH(Edges[[#This Row],[Vertex 2]],GroupVertices[Vertex],0)),1,1,"")</f>
        <v>2</v>
      </c>
      <c r="BD361" s="48"/>
      <c r="BE361" s="49"/>
      <c r="BF361" s="48"/>
      <c r="BG361" s="49"/>
      <c r="BH361" s="48"/>
      <c r="BI361" s="49"/>
      <c r="BJ361" s="48"/>
      <c r="BK361" s="49"/>
      <c r="BL361" s="48"/>
    </row>
    <row r="362" spans="1:64" x14ac:dyDescent="0.25">
      <c r="A362" s="64" t="s">
        <v>414</v>
      </c>
      <c r="B362" s="64" t="s">
        <v>628</v>
      </c>
      <c r="C362" s="65" t="s">
        <v>15839</v>
      </c>
      <c r="D362" s="66">
        <v>3</v>
      </c>
      <c r="E362" s="67" t="s">
        <v>132</v>
      </c>
      <c r="F362" s="68">
        <v>35</v>
      </c>
      <c r="G362" s="65"/>
      <c r="H362" s="69"/>
      <c r="I362" s="70"/>
      <c r="J362" s="70"/>
      <c r="K362" s="34" t="s">
        <v>65</v>
      </c>
      <c r="L362" s="77">
        <v>362</v>
      </c>
      <c r="M362" s="77"/>
      <c r="N362" s="72"/>
      <c r="O362" s="79" t="s">
        <v>999</v>
      </c>
      <c r="P362" s="81">
        <v>43168.694456018522</v>
      </c>
      <c r="Q362" s="79" t="s">
        <v>1192</v>
      </c>
      <c r="R362" s="83" t="s">
        <v>2108</v>
      </c>
      <c r="S362" s="79" t="s">
        <v>2559</v>
      </c>
      <c r="T362" s="79" t="s">
        <v>2757</v>
      </c>
      <c r="U362" s="79"/>
      <c r="V362" s="83" t="s">
        <v>3617</v>
      </c>
      <c r="W362" s="81">
        <v>43168.694456018522</v>
      </c>
      <c r="X362" s="83" t="s">
        <v>4115</v>
      </c>
      <c r="Y362" s="79"/>
      <c r="Z362" s="79"/>
      <c r="AA362" s="85" t="s">
        <v>5323</v>
      </c>
      <c r="AB362" s="79"/>
      <c r="AC362" s="79" t="b">
        <v>0</v>
      </c>
      <c r="AD362" s="79">
        <v>0</v>
      </c>
      <c r="AE362" s="85" t="s">
        <v>6296</v>
      </c>
      <c r="AF362" s="79" t="b">
        <v>0</v>
      </c>
      <c r="AG362" s="79" t="s">
        <v>6304</v>
      </c>
      <c r="AH362" s="79"/>
      <c r="AI362" s="85" t="s">
        <v>6296</v>
      </c>
      <c r="AJ362" s="79" t="b">
        <v>0</v>
      </c>
      <c r="AK362" s="79">
        <v>1</v>
      </c>
      <c r="AL362" s="85" t="s">
        <v>5675</v>
      </c>
      <c r="AM362" s="79" t="s">
        <v>6372</v>
      </c>
      <c r="AN362" s="79" t="b">
        <v>0</v>
      </c>
      <c r="AO362" s="85" t="s">
        <v>5675</v>
      </c>
      <c r="AP362" s="79" t="s">
        <v>176</v>
      </c>
      <c r="AQ362" s="79">
        <v>0</v>
      </c>
      <c r="AR362" s="79">
        <v>0</v>
      </c>
      <c r="AS362" s="79"/>
      <c r="AT362" s="79"/>
      <c r="AU362" s="79"/>
      <c r="AV362" s="79"/>
      <c r="AW362" s="79"/>
      <c r="AX362" s="79"/>
      <c r="AY362" s="79"/>
      <c r="AZ362" s="79"/>
      <c r="BA362">
        <v>1</v>
      </c>
      <c r="BB362" s="78" t="str">
        <f>REPLACE(INDEX(GroupVertices[Group], MATCH(Edges[[#This Row],[Vertex 1]],GroupVertices[Vertex],0)),1,1,"")</f>
        <v>2</v>
      </c>
      <c r="BC362" s="78" t="str">
        <f>REPLACE(INDEX(GroupVertices[Group], MATCH(Edges[[#This Row],[Vertex 2]],GroupVertices[Vertex],0)),1,1,"")</f>
        <v>2</v>
      </c>
      <c r="BD362" s="48"/>
      <c r="BE362" s="49"/>
      <c r="BF362" s="48"/>
      <c r="BG362" s="49"/>
      <c r="BH362" s="48"/>
      <c r="BI362" s="49"/>
      <c r="BJ362" s="48"/>
      <c r="BK362" s="49"/>
      <c r="BL362" s="48"/>
    </row>
    <row r="363" spans="1:64" x14ac:dyDescent="0.25">
      <c r="A363" s="64" t="s">
        <v>415</v>
      </c>
      <c r="B363" s="64" t="s">
        <v>859</v>
      </c>
      <c r="C363" s="65" t="s">
        <v>15839</v>
      </c>
      <c r="D363" s="66">
        <v>3</v>
      </c>
      <c r="E363" s="67" t="s">
        <v>132</v>
      </c>
      <c r="F363" s="68">
        <v>35</v>
      </c>
      <c r="G363" s="65"/>
      <c r="H363" s="69"/>
      <c r="I363" s="70"/>
      <c r="J363" s="70"/>
      <c r="K363" s="34" t="s">
        <v>65</v>
      </c>
      <c r="L363" s="77">
        <v>363</v>
      </c>
      <c r="M363" s="77"/>
      <c r="N363" s="72"/>
      <c r="O363" s="79" t="s">
        <v>999</v>
      </c>
      <c r="P363" s="81">
        <v>43167.693229166667</v>
      </c>
      <c r="Q363" s="79" t="s">
        <v>1193</v>
      </c>
      <c r="R363" s="83" t="s">
        <v>2109</v>
      </c>
      <c r="S363" s="79" t="s">
        <v>2518</v>
      </c>
      <c r="T363" s="79" t="s">
        <v>2758</v>
      </c>
      <c r="U363" s="83" t="s">
        <v>3216</v>
      </c>
      <c r="V363" s="83" t="s">
        <v>3216</v>
      </c>
      <c r="W363" s="81">
        <v>43167.693229166667</v>
      </c>
      <c r="X363" s="83" t="s">
        <v>4116</v>
      </c>
      <c r="Y363" s="79"/>
      <c r="Z363" s="79"/>
      <c r="AA363" s="85" t="s">
        <v>5324</v>
      </c>
      <c r="AB363" s="79"/>
      <c r="AC363" s="79" t="b">
        <v>0</v>
      </c>
      <c r="AD363" s="79">
        <v>0</v>
      </c>
      <c r="AE363" s="85" t="s">
        <v>6296</v>
      </c>
      <c r="AF363" s="79" t="b">
        <v>0</v>
      </c>
      <c r="AG363" s="79" t="s">
        <v>6305</v>
      </c>
      <c r="AH363" s="79"/>
      <c r="AI363" s="85" t="s">
        <v>6296</v>
      </c>
      <c r="AJ363" s="79" t="b">
        <v>0</v>
      </c>
      <c r="AK363" s="79">
        <v>0</v>
      </c>
      <c r="AL363" s="85" t="s">
        <v>6296</v>
      </c>
      <c r="AM363" s="79" t="s">
        <v>6328</v>
      </c>
      <c r="AN363" s="79" t="b">
        <v>0</v>
      </c>
      <c r="AO363" s="85" t="s">
        <v>5324</v>
      </c>
      <c r="AP363" s="79" t="s">
        <v>176</v>
      </c>
      <c r="AQ363" s="79">
        <v>0</v>
      </c>
      <c r="AR363" s="79">
        <v>0</v>
      </c>
      <c r="AS363" s="79" t="s">
        <v>6422</v>
      </c>
      <c r="AT363" s="79" t="s">
        <v>6430</v>
      </c>
      <c r="AU363" s="79" t="s">
        <v>6435</v>
      </c>
      <c r="AV363" s="79" t="s">
        <v>6445</v>
      </c>
      <c r="AW363" s="79" t="s">
        <v>6458</v>
      </c>
      <c r="AX363" s="79" t="s">
        <v>6471</v>
      </c>
      <c r="AY363" s="79" t="s">
        <v>6478</v>
      </c>
      <c r="AZ363" s="83" t="s">
        <v>6485</v>
      </c>
      <c r="BA363">
        <v>1</v>
      </c>
      <c r="BB363" s="78" t="str">
        <f>REPLACE(INDEX(GroupVertices[Group], MATCH(Edges[[#This Row],[Vertex 1]],GroupVertices[Vertex],0)),1,1,"")</f>
        <v>21</v>
      </c>
      <c r="BC363" s="78" t="str">
        <f>REPLACE(INDEX(GroupVertices[Group], MATCH(Edges[[#This Row],[Vertex 2]],GroupVertices[Vertex],0)),1,1,"")</f>
        <v>21</v>
      </c>
      <c r="BD363" s="48">
        <v>0</v>
      </c>
      <c r="BE363" s="49">
        <v>0</v>
      </c>
      <c r="BF363" s="48">
        <v>0</v>
      </c>
      <c r="BG363" s="49">
        <v>0</v>
      </c>
      <c r="BH363" s="48">
        <v>0</v>
      </c>
      <c r="BI363" s="49">
        <v>0</v>
      </c>
      <c r="BJ363" s="48">
        <v>29</v>
      </c>
      <c r="BK363" s="49">
        <v>100</v>
      </c>
      <c r="BL363" s="48">
        <v>29</v>
      </c>
    </row>
    <row r="364" spans="1:64" x14ac:dyDescent="0.25">
      <c r="A364" s="64" t="s">
        <v>415</v>
      </c>
      <c r="B364" s="64" t="s">
        <v>820</v>
      </c>
      <c r="C364" s="65" t="s">
        <v>15840</v>
      </c>
      <c r="D364" s="66">
        <v>3.5</v>
      </c>
      <c r="E364" s="67" t="s">
        <v>136</v>
      </c>
      <c r="F364" s="68">
        <v>33.357142857142854</v>
      </c>
      <c r="G364" s="65"/>
      <c r="H364" s="69"/>
      <c r="I364" s="70"/>
      <c r="J364" s="70"/>
      <c r="K364" s="34" t="s">
        <v>65</v>
      </c>
      <c r="L364" s="77">
        <v>364</v>
      </c>
      <c r="M364" s="77"/>
      <c r="N364" s="72"/>
      <c r="O364" s="79" t="s">
        <v>999</v>
      </c>
      <c r="P364" s="81">
        <v>43164.437951388885</v>
      </c>
      <c r="Q364" s="79" t="s">
        <v>1194</v>
      </c>
      <c r="R364" s="83" t="s">
        <v>2110</v>
      </c>
      <c r="S364" s="79" t="s">
        <v>2505</v>
      </c>
      <c r="T364" s="79" t="s">
        <v>2759</v>
      </c>
      <c r="U364" s="83" t="s">
        <v>3217</v>
      </c>
      <c r="V364" s="83" t="s">
        <v>3217</v>
      </c>
      <c r="W364" s="81">
        <v>43164.437951388885</v>
      </c>
      <c r="X364" s="83" t="s">
        <v>4117</v>
      </c>
      <c r="Y364" s="79"/>
      <c r="Z364" s="79"/>
      <c r="AA364" s="85" t="s">
        <v>5325</v>
      </c>
      <c r="AB364" s="79"/>
      <c r="AC364" s="79" t="b">
        <v>0</v>
      </c>
      <c r="AD364" s="79">
        <v>0</v>
      </c>
      <c r="AE364" s="85" t="s">
        <v>6298</v>
      </c>
      <c r="AF364" s="79" t="b">
        <v>0</v>
      </c>
      <c r="AG364" s="79" t="s">
        <v>6305</v>
      </c>
      <c r="AH364" s="79"/>
      <c r="AI364" s="85" t="s">
        <v>6296</v>
      </c>
      <c r="AJ364" s="79" t="b">
        <v>0</v>
      </c>
      <c r="AK364" s="79">
        <v>1</v>
      </c>
      <c r="AL364" s="85" t="s">
        <v>6296</v>
      </c>
      <c r="AM364" s="79" t="s">
        <v>6330</v>
      </c>
      <c r="AN364" s="79" t="b">
        <v>0</v>
      </c>
      <c r="AO364" s="85" t="s">
        <v>5325</v>
      </c>
      <c r="AP364" s="79" t="s">
        <v>6415</v>
      </c>
      <c r="AQ364" s="79">
        <v>0</v>
      </c>
      <c r="AR364" s="79">
        <v>0</v>
      </c>
      <c r="AS364" s="79"/>
      <c r="AT364" s="79"/>
      <c r="AU364" s="79"/>
      <c r="AV364" s="79"/>
      <c r="AW364" s="79"/>
      <c r="AX364" s="79"/>
      <c r="AY364" s="79"/>
      <c r="AZ364" s="79"/>
      <c r="BA364">
        <v>2</v>
      </c>
      <c r="BB364" s="78" t="str">
        <f>REPLACE(INDEX(GroupVertices[Group], MATCH(Edges[[#This Row],[Vertex 1]],GroupVertices[Vertex],0)),1,1,"")</f>
        <v>21</v>
      </c>
      <c r="BC364" s="78" t="str">
        <f>REPLACE(INDEX(GroupVertices[Group], MATCH(Edges[[#This Row],[Vertex 2]],GroupVertices[Vertex],0)),1,1,"")</f>
        <v>21</v>
      </c>
      <c r="BD364" s="48"/>
      <c r="BE364" s="49"/>
      <c r="BF364" s="48"/>
      <c r="BG364" s="49"/>
      <c r="BH364" s="48"/>
      <c r="BI364" s="49"/>
      <c r="BJ364" s="48"/>
      <c r="BK364" s="49"/>
      <c r="BL364" s="48"/>
    </row>
    <row r="365" spans="1:64" x14ac:dyDescent="0.25">
      <c r="A365" s="64" t="s">
        <v>415</v>
      </c>
      <c r="B365" s="64" t="s">
        <v>820</v>
      </c>
      <c r="C365" s="65" t="s">
        <v>15840</v>
      </c>
      <c r="D365" s="66">
        <v>3.5</v>
      </c>
      <c r="E365" s="67" t="s">
        <v>136</v>
      </c>
      <c r="F365" s="68">
        <v>33.357142857142854</v>
      </c>
      <c r="G365" s="65"/>
      <c r="H365" s="69"/>
      <c r="I365" s="70"/>
      <c r="J365" s="70"/>
      <c r="K365" s="34" t="s">
        <v>65</v>
      </c>
      <c r="L365" s="77">
        <v>365</v>
      </c>
      <c r="M365" s="77"/>
      <c r="N365" s="72"/>
      <c r="O365" s="79" t="s">
        <v>999</v>
      </c>
      <c r="P365" s="81">
        <v>43168.695393518516</v>
      </c>
      <c r="Q365" s="79" t="s">
        <v>1195</v>
      </c>
      <c r="R365" s="83" t="s">
        <v>2110</v>
      </c>
      <c r="S365" s="79" t="s">
        <v>2505</v>
      </c>
      <c r="T365" s="79" t="s">
        <v>2759</v>
      </c>
      <c r="U365" s="79"/>
      <c r="V365" s="83" t="s">
        <v>3618</v>
      </c>
      <c r="W365" s="81">
        <v>43168.695393518516</v>
      </c>
      <c r="X365" s="83" t="s">
        <v>4118</v>
      </c>
      <c r="Y365" s="79"/>
      <c r="Z365" s="79"/>
      <c r="AA365" s="85" t="s">
        <v>5326</v>
      </c>
      <c r="AB365" s="79"/>
      <c r="AC365" s="79" t="b">
        <v>0</v>
      </c>
      <c r="AD365" s="79">
        <v>0</v>
      </c>
      <c r="AE365" s="85" t="s">
        <v>6296</v>
      </c>
      <c r="AF365" s="79" t="b">
        <v>0</v>
      </c>
      <c r="AG365" s="79" t="s">
        <v>6305</v>
      </c>
      <c r="AH365" s="79"/>
      <c r="AI365" s="85" t="s">
        <v>6296</v>
      </c>
      <c r="AJ365" s="79" t="b">
        <v>0</v>
      </c>
      <c r="AK365" s="79">
        <v>1</v>
      </c>
      <c r="AL365" s="85" t="s">
        <v>5325</v>
      </c>
      <c r="AM365" s="79" t="s">
        <v>6328</v>
      </c>
      <c r="AN365" s="79" t="b">
        <v>0</v>
      </c>
      <c r="AO365" s="85" t="s">
        <v>5325</v>
      </c>
      <c r="AP365" s="79" t="s">
        <v>176</v>
      </c>
      <c r="AQ365" s="79">
        <v>0</v>
      </c>
      <c r="AR365" s="79">
        <v>0</v>
      </c>
      <c r="AS365" s="79"/>
      <c r="AT365" s="79"/>
      <c r="AU365" s="79"/>
      <c r="AV365" s="79"/>
      <c r="AW365" s="79"/>
      <c r="AX365" s="79"/>
      <c r="AY365" s="79"/>
      <c r="AZ365" s="79"/>
      <c r="BA365">
        <v>2</v>
      </c>
      <c r="BB365" s="78" t="str">
        <f>REPLACE(INDEX(GroupVertices[Group], MATCH(Edges[[#This Row],[Vertex 1]],GroupVertices[Vertex],0)),1,1,"")</f>
        <v>21</v>
      </c>
      <c r="BC365" s="78" t="str">
        <f>REPLACE(INDEX(GroupVertices[Group], MATCH(Edges[[#This Row],[Vertex 2]],GroupVertices[Vertex],0)),1,1,"")</f>
        <v>21</v>
      </c>
      <c r="BD365" s="48"/>
      <c r="BE365" s="49"/>
      <c r="BF365" s="48"/>
      <c r="BG365" s="49"/>
      <c r="BH365" s="48"/>
      <c r="BI365" s="49"/>
      <c r="BJ365" s="48"/>
      <c r="BK365" s="49"/>
      <c r="BL365" s="48"/>
    </row>
    <row r="366" spans="1:64" x14ac:dyDescent="0.25">
      <c r="A366" s="64" t="s">
        <v>415</v>
      </c>
      <c r="B366" s="64" t="s">
        <v>821</v>
      </c>
      <c r="C366" s="65" t="s">
        <v>15839</v>
      </c>
      <c r="D366" s="66">
        <v>3</v>
      </c>
      <c r="E366" s="67" t="s">
        <v>132</v>
      </c>
      <c r="F366" s="68">
        <v>35</v>
      </c>
      <c r="G366" s="65"/>
      <c r="H366" s="69"/>
      <c r="I366" s="70"/>
      <c r="J366" s="70"/>
      <c r="K366" s="34" t="s">
        <v>65</v>
      </c>
      <c r="L366" s="77">
        <v>366</v>
      </c>
      <c r="M366" s="77"/>
      <c r="N366" s="72"/>
      <c r="O366" s="79" t="s">
        <v>1000</v>
      </c>
      <c r="P366" s="81">
        <v>43164.437951388885</v>
      </c>
      <c r="Q366" s="79" t="s">
        <v>1194</v>
      </c>
      <c r="R366" s="83" t="s">
        <v>2110</v>
      </c>
      <c r="S366" s="79" t="s">
        <v>2505</v>
      </c>
      <c r="T366" s="79" t="s">
        <v>2759</v>
      </c>
      <c r="U366" s="83" t="s">
        <v>3217</v>
      </c>
      <c r="V366" s="83" t="s">
        <v>3217</v>
      </c>
      <c r="W366" s="81">
        <v>43164.437951388885</v>
      </c>
      <c r="X366" s="83" t="s">
        <v>4117</v>
      </c>
      <c r="Y366" s="79"/>
      <c r="Z366" s="79"/>
      <c r="AA366" s="85" t="s">
        <v>5325</v>
      </c>
      <c r="AB366" s="79"/>
      <c r="AC366" s="79" t="b">
        <v>0</v>
      </c>
      <c r="AD366" s="79">
        <v>0</v>
      </c>
      <c r="AE366" s="85" t="s">
        <v>6298</v>
      </c>
      <c r="AF366" s="79" t="b">
        <v>0</v>
      </c>
      <c r="AG366" s="79" t="s">
        <v>6305</v>
      </c>
      <c r="AH366" s="79"/>
      <c r="AI366" s="85" t="s">
        <v>6296</v>
      </c>
      <c r="AJ366" s="79" t="b">
        <v>0</v>
      </c>
      <c r="AK366" s="79">
        <v>1</v>
      </c>
      <c r="AL366" s="85" t="s">
        <v>6296</v>
      </c>
      <c r="AM366" s="79" t="s">
        <v>6330</v>
      </c>
      <c r="AN366" s="79" t="b">
        <v>0</v>
      </c>
      <c r="AO366" s="85" t="s">
        <v>5325</v>
      </c>
      <c r="AP366" s="79" t="s">
        <v>6415</v>
      </c>
      <c r="AQ366" s="79">
        <v>0</v>
      </c>
      <c r="AR366" s="79">
        <v>0</v>
      </c>
      <c r="AS366" s="79"/>
      <c r="AT366" s="79"/>
      <c r="AU366" s="79"/>
      <c r="AV366" s="79"/>
      <c r="AW366" s="79"/>
      <c r="AX366" s="79"/>
      <c r="AY366" s="79"/>
      <c r="AZ366" s="79"/>
      <c r="BA366">
        <v>1</v>
      </c>
      <c r="BB366" s="78" t="str">
        <f>REPLACE(INDEX(GroupVertices[Group], MATCH(Edges[[#This Row],[Vertex 1]],GroupVertices[Vertex],0)),1,1,"")</f>
        <v>21</v>
      </c>
      <c r="BC366" s="78" t="str">
        <f>REPLACE(INDEX(GroupVertices[Group], MATCH(Edges[[#This Row],[Vertex 2]],GroupVertices[Vertex],0)),1,1,"")</f>
        <v>21</v>
      </c>
      <c r="BD366" s="48">
        <v>0</v>
      </c>
      <c r="BE366" s="49">
        <v>0</v>
      </c>
      <c r="BF366" s="48">
        <v>0</v>
      </c>
      <c r="BG366" s="49">
        <v>0</v>
      </c>
      <c r="BH366" s="48">
        <v>0</v>
      </c>
      <c r="BI366" s="49">
        <v>0</v>
      </c>
      <c r="BJ366" s="48">
        <v>11</v>
      </c>
      <c r="BK366" s="49">
        <v>100</v>
      </c>
      <c r="BL366" s="48">
        <v>11</v>
      </c>
    </row>
    <row r="367" spans="1:64" x14ac:dyDescent="0.25">
      <c r="A367" s="64" t="s">
        <v>415</v>
      </c>
      <c r="B367" s="64" t="s">
        <v>821</v>
      </c>
      <c r="C367" s="65" t="s">
        <v>15839</v>
      </c>
      <c r="D367" s="66">
        <v>3</v>
      </c>
      <c r="E367" s="67" t="s">
        <v>132</v>
      </c>
      <c r="F367" s="68">
        <v>35</v>
      </c>
      <c r="G367" s="65"/>
      <c r="H367" s="69"/>
      <c r="I367" s="70"/>
      <c r="J367" s="70"/>
      <c r="K367" s="34" t="s">
        <v>65</v>
      </c>
      <c r="L367" s="77">
        <v>367</v>
      </c>
      <c r="M367" s="77"/>
      <c r="N367" s="72"/>
      <c r="O367" s="79" t="s">
        <v>999</v>
      </c>
      <c r="P367" s="81">
        <v>43168.695393518516</v>
      </c>
      <c r="Q367" s="79" t="s">
        <v>1195</v>
      </c>
      <c r="R367" s="83" t="s">
        <v>2110</v>
      </c>
      <c r="S367" s="79" t="s">
        <v>2505</v>
      </c>
      <c r="T367" s="79" t="s">
        <v>2759</v>
      </c>
      <c r="U367" s="79"/>
      <c r="V367" s="83" t="s">
        <v>3618</v>
      </c>
      <c r="W367" s="81">
        <v>43168.695393518516</v>
      </c>
      <c r="X367" s="83" t="s">
        <v>4118</v>
      </c>
      <c r="Y367" s="79"/>
      <c r="Z367" s="79"/>
      <c r="AA367" s="85" t="s">
        <v>5326</v>
      </c>
      <c r="AB367" s="79"/>
      <c r="AC367" s="79" t="b">
        <v>0</v>
      </c>
      <c r="AD367" s="79">
        <v>0</v>
      </c>
      <c r="AE367" s="85" t="s">
        <v>6296</v>
      </c>
      <c r="AF367" s="79" t="b">
        <v>0</v>
      </c>
      <c r="AG367" s="79" t="s">
        <v>6305</v>
      </c>
      <c r="AH367" s="79"/>
      <c r="AI367" s="85" t="s">
        <v>6296</v>
      </c>
      <c r="AJ367" s="79" t="b">
        <v>0</v>
      </c>
      <c r="AK367" s="79">
        <v>1</v>
      </c>
      <c r="AL367" s="85" t="s">
        <v>5325</v>
      </c>
      <c r="AM367" s="79" t="s">
        <v>6328</v>
      </c>
      <c r="AN367" s="79" t="b">
        <v>0</v>
      </c>
      <c r="AO367" s="85" t="s">
        <v>5325</v>
      </c>
      <c r="AP367" s="79" t="s">
        <v>176</v>
      </c>
      <c r="AQ367" s="79">
        <v>0</v>
      </c>
      <c r="AR367" s="79">
        <v>0</v>
      </c>
      <c r="AS367" s="79"/>
      <c r="AT367" s="79"/>
      <c r="AU367" s="79"/>
      <c r="AV367" s="79"/>
      <c r="AW367" s="79"/>
      <c r="AX367" s="79"/>
      <c r="AY367" s="79"/>
      <c r="AZ367" s="79"/>
      <c r="BA367">
        <v>1</v>
      </c>
      <c r="BB367" s="78" t="str">
        <f>REPLACE(INDEX(GroupVertices[Group], MATCH(Edges[[#This Row],[Vertex 1]],GroupVertices[Vertex],0)),1,1,"")</f>
        <v>21</v>
      </c>
      <c r="BC367" s="78" t="str">
        <f>REPLACE(INDEX(GroupVertices[Group], MATCH(Edges[[#This Row],[Vertex 2]],GroupVertices[Vertex],0)),1,1,"")</f>
        <v>21</v>
      </c>
      <c r="BD367" s="48">
        <v>0</v>
      </c>
      <c r="BE367" s="49">
        <v>0</v>
      </c>
      <c r="BF367" s="48">
        <v>0</v>
      </c>
      <c r="BG367" s="49">
        <v>0</v>
      </c>
      <c r="BH367" s="48">
        <v>0</v>
      </c>
      <c r="BI367" s="49">
        <v>0</v>
      </c>
      <c r="BJ367" s="48">
        <v>14</v>
      </c>
      <c r="BK367" s="49">
        <v>100</v>
      </c>
      <c r="BL367" s="48">
        <v>14</v>
      </c>
    </row>
    <row r="368" spans="1:64" x14ac:dyDescent="0.25">
      <c r="A368" s="64" t="s">
        <v>415</v>
      </c>
      <c r="B368" s="64" t="s">
        <v>415</v>
      </c>
      <c r="C368" s="65" t="s">
        <v>15839</v>
      </c>
      <c r="D368" s="66">
        <v>3</v>
      </c>
      <c r="E368" s="67" t="s">
        <v>132</v>
      </c>
      <c r="F368" s="68">
        <v>35</v>
      </c>
      <c r="G368" s="65"/>
      <c r="H368" s="69"/>
      <c r="I368" s="70"/>
      <c r="J368" s="70"/>
      <c r="K368" s="34" t="s">
        <v>65</v>
      </c>
      <c r="L368" s="77">
        <v>368</v>
      </c>
      <c r="M368" s="77"/>
      <c r="N368" s="72"/>
      <c r="O368" s="79" t="s">
        <v>176</v>
      </c>
      <c r="P368" s="81">
        <v>43167.656053240738</v>
      </c>
      <c r="Q368" s="79" t="s">
        <v>1196</v>
      </c>
      <c r="R368" s="83" t="s">
        <v>2109</v>
      </c>
      <c r="S368" s="79" t="s">
        <v>2518</v>
      </c>
      <c r="T368" s="79" t="s">
        <v>2758</v>
      </c>
      <c r="U368" s="83" t="s">
        <v>3218</v>
      </c>
      <c r="V368" s="83" t="s">
        <v>3218</v>
      </c>
      <c r="W368" s="81">
        <v>43167.656053240738</v>
      </c>
      <c r="X368" s="83" t="s">
        <v>4119</v>
      </c>
      <c r="Y368" s="79"/>
      <c r="Z368" s="79"/>
      <c r="AA368" s="85" t="s">
        <v>5327</v>
      </c>
      <c r="AB368" s="79"/>
      <c r="AC368" s="79" t="b">
        <v>0</v>
      </c>
      <c r="AD368" s="79">
        <v>0</v>
      </c>
      <c r="AE368" s="85" t="s">
        <v>6296</v>
      </c>
      <c r="AF368" s="79" t="b">
        <v>0</v>
      </c>
      <c r="AG368" s="79" t="s">
        <v>6305</v>
      </c>
      <c r="AH368" s="79"/>
      <c r="AI368" s="85" t="s">
        <v>6296</v>
      </c>
      <c r="AJ368" s="79" t="b">
        <v>0</v>
      </c>
      <c r="AK368" s="79">
        <v>1</v>
      </c>
      <c r="AL368" s="85" t="s">
        <v>6296</v>
      </c>
      <c r="AM368" s="79" t="s">
        <v>6328</v>
      </c>
      <c r="AN368" s="79" t="b">
        <v>0</v>
      </c>
      <c r="AO368" s="85" t="s">
        <v>5327</v>
      </c>
      <c r="AP368" s="79" t="s">
        <v>176</v>
      </c>
      <c r="AQ368" s="79">
        <v>0</v>
      </c>
      <c r="AR368" s="79">
        <v>0</v>
      </c>
      <c r="AS368" s="79" t="s">
        <v>6422</v>
      </c>
      <c r="AT368" s="79" t="s">
        <v>6430</v>
      </c>
      <c r="AU368" s="79" t="s">
        <v>6435</v>
      </c>
      <c r="AV368" s="79" t="s">
        <v>6445</v>
      </c>
      <c r="AW368" s="79" t="s">
        <v>6458</v>
      </c>
      <c r="AX368" s="79" t="s">
        <v>6471</v>
      </c>
      <c r="AY368" s="79" t="s">
        <v>6478</v>
      </c>
      <c r="AZ368" s="83" t="s">
        <v>6485</v>
      </c>
      <c r="BA368">
        <v>1</v>
      </c>
      <c r="BB368" s="78" t="str">
        <f>REPLACE(INDEX(GroupVertices[Group], MATCH(Edges[[#This Row],[Vertex 1]],GroupVertices[Vertex],0)),1,1,"")</f>
        <v>21</v>
      </c>
      <c r="BC368" s="78" t="str">
        <f>REPLACE(INDEX(GroupVertices[Group], MATCH(Edges[[#This Row],[Vertex 2]],GroupVertices[Vertex],0)),1,1,"")</f>
        <v>21</v>
      </c>
      <c r="BD368" s="48">
        <v>0</v>
      </c>
      <c r="BE368" s="49">
        <v>0</v>
      </c>
      <c r="BF368" s="48">
        <v>0</v>
      </c>
      <c r="BG368" s="49">
        <v>0</v>
      </c>
      <c r="BH368" s="48">
        <v>0</v>
      </c>
      <c r="BI368" s="49">
        <v>0</v>
      </c>
      <c r="BJ368" s="48">
        <v>29</v>
      </c>
      <c r="BK368" s="49">
        <v>100</v>
      </c>
      <c r="BL368" s="48">
        <v>29</v>
      </c>
    </row>
    <row r="369" spans="1:64" x14ac:dyDescent="0.25">
      <c r="A369" s="64" t="s">
        <v>416</v>
      </c>
      <c r="B369" s="64" t="s">
        <v>416</v>
      </c>
      <c r="C369" s="65" t="s">
        <v>15839</v>
      </c>
      <c r="D369" s="66">
        <v>3</v>
      </c>
      <c r="E369" s="67" t="s">
        <v>132</v>
      </c>
      <c r="F369" s="68">
        <v>35</v>
      </c>
      <c r="G369" s="65"/>
      <c r="H369" s="69"/>
      <c r="I369" s="70"/>
      <c r="J369" s="70"/>
      <c r="K369" s="34" t="s">
        <v>65</v>
      </c>
      <c r="L369" s="77">
        <v>369</v>
      </c>
      <c r="M369" s="77"/>
      <c r="N369" s="72"/>
      <c r="O369" s="79" t="s">
        <v>176</v>
      </c>
      <c r="P369" s="81">
        <v>43169.627349537041</v>
      </c>
      <c r="Q369" s="79" t="s">
        <v>1197</v>
      </c>
      <c r="R369" s="83" t="s">
        <v>2111</v>
      </c>
      <c r="S369" s="79" t="s">
        <v>2526</v>
      </c>
      <c r="T369" s="79" t="s">
        <v>731</v>
      </c>
      <c r="U369" s="79"/>
      <c r="V369" s="83" t="s">
        <v>3619</v>
      </c>
      <c r="W369" s="81">
        <v>43169.627349537041</v>
      </c>
      <c r="X369" s="83" t="s">
        <v>4120</v>
      </c>
      <c r="Y369" s="79"/>
      <c r="Z369" s="79"/>
      <c r="AA369" s="85" t="s">
        <v>5328</v>
      </c>
      <c r="AB369" s="79"/>
      <c r="AC369" s="79" t="b">
        <v>0</v>
      </c>
      <c r="AD369" s="79">
        <v>0</v>
      </c>
      <c r="AE369" s="85" t="s">
        <v>6296</v>
      </c>
      <c r="AF369" s="79" t="b">
        <v>0</v>
      </c>
      <c r="AG369" s="79" t="s">
        <v>6305</v>
      </c>
      <c r="AH369" s="79"/>
      <c r="AI369" s="85" t="s">
        <v>6296</v>
      </c>
      <c r="AJ369" s="79" t="b">
        <v>0</v>
      </c>
      <c r="AK369" s="79">
        <v>0</v>
      </c>
      <c r="AL369" s="85" t="s">
        <v>6296</v>
      </c>
      <c r="AM369" s="79" t="s">
        <v>6358</v>
      </c>
      <c r="AN369" s="79" t="b">
        <v>0</v>
      </c>
      <c r="AO369" s="85" t="s">
        <v>5328</v>
      </c>
      <c r="AP369" s="79" t="s">
        <v>176</v>
      </c>
      <c r="AQ369" s="79">
        <v>0</v>
      </c>
      <c r="AR369" s="79">
        <v>0</v>
      </c>
      <c r="AS369" s="79"/>
      <c r="AT369" s="79"/>
      <c r="AU369" s="79"/>
      <c r="AV369" s="79"/>
      <c r="AW369" s="79"/>
      <c r="AX369" s="79"/>
      <c r="AY369" s="79"/>
      <c r="AZ369" s="79"/>
      <c r="BA369">
        <v>1</v>
      </c>
      <c r="BB369" s="78" t="str">
        <f>REPLACE(INDEX(GroupVertices[Group], MATCH(Edges[[#This Row],[Vertex 1]],GroupVertices[Vertex],0)),1,1,"")</f>
        <v>1</v>
      </c>
      <c r="BC369" s="78" t="str">
        <f>REPLACE(INDEX(GroupVertices[Group], MATCH(Edges[[#This Row],[Vertex 2]],GroupVertices[Vertex],0)),1,1,"")</f>
        <v>1</v>
      </c>
      <c r="BD369" s="48">
        <v>0</v>
      </c>
      <c r="BE369" s="49">
        <v>0</v>
      </c>
      <c r="BF369" s="48">
        <v>0</v>
      </c>
      <c r="BG369" s="49">
        <v>0</v>
      </c>
      <c r="BH369" s="48">
        <v>0</v>
      </c>
      <c r="BI369" s="49">
        <v>0</v>
      </c>
      <c r="BJ369" s="48">
        <v>8</v>
      </c>
      <c r="BK369" s="49">
        <v>100</v>
      </c>
      <c r="BL369" s="48">
        <v>8</v>
      </c>
    </row>
    <row r="370" spans="1:64" x14ac:dyDescent="0.25">
      <c r="A370" s="64" t="s">
        <v>417</v>
      </c>
      <c r="B370" s="64" t="s">
        <v>860</v>
      </c>
      <c r="C370" s="65" t="s">
        <v>15839</v>
      </c>
      <c r="D370" s="66">
        <v>3</v>
      </c>
      <c r="E370" s="67" t="s">
        <v>132</v>
      </c>
      <c r="F370" s="68">
        <v>35</v>
      </c>
      <c r="G370" s="65"/>
      <c r="H370" s="69"/>
      <c r="I370" s="70"/>
      <c r="J370" s="70"/>
      <c r="K370" s="34" t="s">
        <v>65</v>
      </c>
      <c r="L370" s="77">
        <v>370</v>
      </c>
      <c r="M370" s="77"/>
      <c r="N370" s="72"/>
      <c r="O370" s="79" t="s">
        <v>999</v>
      </c>
      <c r="P370" s="81">
        <v>43169.634733796294</v>
      </c>
      <c r="Q370" s="79" t="s">
        <v>1198</v>
      </c>
      <c r="R370" s="79"/>
      <c r="S370" s="79"/>
      <c r="T370" s="79" t="s">
        <v>2701</v>
      </c>
      <c r="U370" s="79"/>
      <c r="V370" s="83" t="s">
        <v>3620</v>
      </c>
      <c r="W370" s="81">
        <v>43169.634733796294</v>
      </c>
      <c r="X370" s="83" t="s">
        <v>4121</v>
      </c>
      <c r="Y370" s="79"/>
      <c r="Z370" s="79"/>
      <c r="AA370" s="85" t="s">
        <v>5329</v>
      </c>
      <c r="AB370" s="79"/>
      <c r="AC370" s="79" t="b">
        <v>0</v>
      </c>
      <c r="AD370" s="79">
        <v>0</v>
      </c>
      <c r="AE370" s="85" t="s">
        <v>6296</v>
      </c>
      <c r="AF370" s="79" t="b">
        <v>0</v>
      </c>
      <c r="AG370" s="79" t="s">
        <v>6304</v>
      </c>
      <c r="AH370" s="79"/>
      <c r="AI370" s="85" t="s">
        <v>6296</v>
      </c>
      <c r="AJ370" s="79" t="b">
        <v>0</v>
      </c>
      <c r="AK370" s="79">
        <v>0</v>
      </c>
      <c r="AL370" s="85" t="s">
        <v>6296</v>
      </c>
      <c r="AM370" s="79" t="s">
        <v>6330</v>
      </c>
      <c r="AN370" s="79" t="b">
        <v>0</v>
      </c>
      <c r="AO370" s="85" t="s">
        <v>5329</v>
      </c>
      <c r="AP370" s="79" t="s">
        <v>176</v>
      </c>
      <c r="AQ370" s="79">
        <v>0</v>
      </c>
      <c r="AR370" s="79">
        <v>0</v>
      </c>
      <c r="AS370" s="79"/>
      <c r="AT370" s="79"/>
      <c r="AU370" s="79"/>
      <c r="AV370" s="79"/>
      <c r="AW370" s="79"/>
      <c r="AX370" s="79"/>
      <c r="AY370" s="79"/>
      <c r="AZ370" s="79"/>
      <c r="BA370">
        <v>1</v>
      </c>
      <c r="BB370" s="78" t="str">
        <f>REPLACE(INDEX(GroupVertices[Group], MATCH(Edges[[#This Row],[Vertex 1]],GroupVertices[Vertex],0)),1,1,"")</f>
        <v>20</v>
      </c>
      <c r="BC370" s="78" t="str">
        <f>REPLACE(INDEX(GroupVertices[Group], MATCH(Edges[[#This Row],[Vertex 2]],GroupVertices[Vertex],0)),1,1,"")</f>
        <v>20</v>
      </c>
      <c r="BD370" s="48"/>
      <c r="BE370" s="49"/>
      <c r="BF370" s="48"/>
      <c r="BG370" s="49"/>
      <c r="BH370" s="48"/>
      <c r="BI370" s="49"/>
      <c r="BJ370" s="48"/>
      <c r="BK370" s="49"/>
      <c r="BL370" s="48"/>
    </row>
    <row r="371" spans="1:64" x14ac:dyDescent="0.25">
      <c r="A371" s="64" t="s">
        <v>417</v>
      </c>
      <c r="B371" s="64" t="s">
        <v>861</v>
      </c>
      <c r="C371" s="65" t="s">
        <v>15839</v>
      </c>
      <c r="D371" s="66">
        <v>3</v>
      </c>
      <c r="E371" s="67" t="s">
        <v>132</v>
      </c>
      <c r="F371" s="68">
        <v>35</v>
      </c>
      <c r="G371" s="65"/>
      <c r="H371" s="69"/>
      <c r="I371" s="70"/>
      <c r="J371" s="70"/>
      <c r="K371" s="34" t="s">
        <v>65</v>
      </c>
      <c r="L371" s="77">
        <v>371</v>
      </c>
      <c r="M371" s="77"/>
      <c r="N371" s="72"/>
      <c r="O371" s="79" t="s">
        <v>999</v>
      </c>
      <c r="P371" s="81">
        <v>43169.634733796294</v>
      </c>
      <c r="Q371" s="79" t="s">
        <v>1198</v>
      </c>
      <c r="R371" s="79"/>
      <c r="S371" s="79"/>
      <c r="T371" s="79" t="s">
        <v>2701</v>
      </c>
      <c r="U371" s="79"/>
      <c r="V371" s="83" t="s">
        <v>3620</v>
      </c>
      <c r="W371" s="81">
        <v>43169.634733796294</v>
      </c>
      <c r="X371" s="83" t="s">
        <v>4121</v>
      </c>
      <c r="Y371" s="79"/>
      <c r="Z371" s="79"/>
      <c r="AA371" s="85" t="s">
        <v>5329</v>
      </c>
      <c r="AB371" s="79"/>
      <c r="AC371" s="79" t="b">
        <v>0</v>
      </c>
      <c r="AD371" s="79">
        <v>0</v>
      </c>
      <c r="AE371" s="85" t="s">
        <v>6296</v>
      </c>
      <c r="AF371" s="79" t="b">
        <v>0</v>
      </c>
      <c r="AG371" s="79" t="s">
        <v>6304</v>
      </c>
      <c r="AH371" s="79"/>
      <c r="AI371" s="85" t="s">
        <v>6296</v>
      </c>
      <c r="AJ371" s="79" t="b">
        <v>0</v>
      </c>
      <c r="AK371" s="79">
        <v>0</v>
      </c>
      <c r="AL371" s="85" t="s">
        <v>6296</v>
      </c>
      <c r="AM371" s="79" t="s">
        <v>6330</v>
      </c>
      <c r="AN371" s="79" t="b">
        <v>0</v>
      </c>
      <c r="AO371" s="85" t="s">
        <v>5329</v>
      </c>
      <c r="AP371" s="79" t="s">
        <v>176</v>
      </c>
      <c r="AQ371" s="79">
        <v>0</v>
      </c>
      <c r="AR371" s="79">
        <v>0</v>
      </c>
      <c r="AS371" s="79"/>
      <c r="AT371" s="79"/>
      <c r="AU371" s="79"/>
      <c r="AV371" s="79"/>
      <c r="AW371" s="79"/>
      <c r="AX371" s="79"/>
      <c r="AY371" s="79"/>
      <c r="AZ371" s="79"/>
      <c r="BA371">
        <v>1</v>
      </c>
      <c r="BB371" s="78" t="str">
        <f>REPLACE(INDEX(GroupVertices[Group], MATCH(Edges[[#This Row],[Vertex 1]],GroupVertices[Vertex],0)),1,1,"")</f>
        <v>20</v>
      </c>
      <c r="BC371" s="78" t="str">
        <f>REPLACE(INDEX(GroupVertices[Group], MATCH(Edges[[#This Row],[Vertex 2]],GroupVertices[Vertex],0)),1,1,"")</f>
        <v>20</v>
      </c>
      <c r="BD371" s="48"/>
      <c r="BE371" s="49"/>
      <c r="BF371" s="48"/>
      <c r="BG371" s="49"/>
      <c r="BH371" s="48"/>
      <c r="BI371" s="49"/>
      <c r="BJ371" s="48"/>
      <c r="BK371" s="49"/>
      <c r="BL371" s="48"/>
    </row>
    <row r="372" spans="1:64" x14ac:dyDescent="0.25">
      <c r="A372" s="64" t="s">
        <v>417</v>
      </c>
      <c r="B372" s="64" t="s">
        <v>862</v>
      </c>
      <c r="C372" s="65" t="s">
        <v>15839</v>
      </c>
      <c r="D372" s="66">
        <v>3</v>
      </c>
      <c r="E372" s="67" t="s">
        <v>132</v>
      </c>
      <c r="F372" s="68">
        <v>35</v>
      </c>
      <c r="G372" s="65"/>
      <c r="H372" s="69"/>
      <c r="I372" s="70"/>
      <c r="J372" s="70"/>
      <c r="K372" s="34" t="s">
        <v>65</v>
      </c>
      <c r="L372" s="77">
        <v>372</v>
      </c>
      <c r="M372" s="77"/>
      <c r="N372" s="72"/>
      <c r="O372" s="79" t="s">
        <v>999</v>
      </c>
      <c r="P372" s="81">
        <v>43169.634733796294</v>
      </c>
      <c r="Q372" s="79" t="s">
        <v>1198</v>
      </c>
      <c r="R372" s="79"/>
      <c r="S372" s="79"/>
      <c r="T372" s="79" t="s">
        <v>2701</v>
      </c>
      <c r="U372" s="79"/>
      <c r="V372" s="83" t="s">
        <v>3620</v>
      </c>
      <c r="W372" s="81">
        <v>43169.634733796294</v>
      </c>
      <c r="X372" s="83" t="s">
        <v>4121</v>
      </c>
      <c r="Y372" s="79"/>
      <c r="Z372" s="79"/>
      <c r="AA372" s="85" t="s">
        <v>5329</v>
      </c>
      <c r="AB372" s="79"/>
      <c r="AC372" s="79" t="b">
        <v>0</v>
      </c>
      <c r="AD372" s="79">
        <v>0</v>
      </c>
      <c r="AE372" s="85" t="s">
        <v>6296</v>
      </c>
      <c r="AF372" s="79" t="b">
        <v>0</v>
      </c>
      <c r="AG372" s="79" t="s">
        <v>6304</v>
      </c>
      <c r="AH372" s="79"/>
      <c r="AI372" s="85" t="s">
        <v>6296</v>
      </c>
      <c r="AJ372" s="79" t="b">
        <v>0</v>
      </c>
      <c r="AK372" s="79">
        <v>0</v>
      </c>
      <c r="AL372" s="85" t="s">
        <v>6296</v>
      </c>
      <c r="AM372" s="79" t="s">
        <v>6330</v>
      </c>
      <c r="AN372" s="79" t="b">
        <v>0</v>
      </c>
      <c r="AO372" s="85" t="s">
        <v>5329</v>
      </c>
      <c r="AP372" s="79" t="s">
        <v>176</v>
      </c>
      <c r="AQ372" s="79">
        <v>0</v>
      </c>
      <c r="AR372" s="79">
        <v>0</v>
      </c>
      <c r="AS372" s="79"/>
      <c r="AT372" s="79"/>
      <c r="AU372" s="79"/>
      <c r="AV372" s="79"/>
      <c r="AW372" s="79"/>
      <c r="AX372" s="79"/>
      <c r="AY372" s="79"/>
      <c r="AZ372" s="79"/>
      <c r="BA372">
        <v>1</v>
      </c>
      <c r="BB372" s="78" t="str">
        <f>REPLACE(INDEX(GroupVertices[Group], MATCH(Edges[[#This Row],[Vertex 1]],GroupVertices[Vertex],0)),1,1,"")</f>
        <v>20</v>
      </c>
      <c r="BC372" s="78" t="str">
        <f>REPLACE(INDEX(GroupVertices[Group], MATCH(Edges[[#This Row],[Vertex 2]],GroupVertices[Vertex],0)),1,1,"")</f>
        <v>20</v>
      </c>
      <c r="BD372" s="48"/>
      <c r="BE372" s="49"/>
      <c r="BF372" s="48"/>
      <c r="BG372" s="49"/>
      <c r="BH372" s="48"/>
      <c r="BI372" s="49"/>
      <c r="BJ372" s="48"/>
      <c r="BK372" s="49"/>
      <c r="BL372" s="48"/>
    </row>
    <row r="373" spans="1:64" x14ac:dyDescent="0.25">
      <c r="A373" s="64" t="s">
        <v>417</v>
      </c>
      <c r="B373" s="64" t="s">
        <v>863</v>
      </c>
      <c r="C373" s="65" t="s">
        <v>15839</v>
      </c>
      <c r="D373" s="66">
        <v>3</v>
      </c>
      <c r="E373" s="67" t="s">
        <v>132</v>
      </c>
      <c r="F373" s="68">
        <v>35</v>
      </c>
      <c r="G373" s="65"/>
      <c r="H373" s="69"/>
      <c r="I373" s="70"/>
      <c r="J373" s="70"/>
      <c r="K373" s="34" t="s">
        <v>65</v>
      </c>
      <c r="L373" s="77">
        <v>373</v>
      </c>
      <c r="M373" s="77"/>
      <c r="N373" s="72"/>
      <c r="O373" s="79" t="s">
        <v>999</v>
      </c>
      <c r="P373" s="81">
        <v>43169.634733796294</v>
      </c>
      <c r="Q373" s="79" t="s">
        <v>1198</v>
      </c>
      <c r="R373" s="79"/>
      <c r="S373" s="79"/>
      <c r="T373" s="79" t="s">
        <v>2701</v>
      </c>
      <c r="U373" s="79"/>
      <c r="V373" s="83" t="s">
        <v>3620</v>
      </c>
      <c r="W373" s="81">
        <v>43169.634733796294</v>
      </c>
      <c r="X373" s="83" t="s">
        <v>4121</v>
      </c>
      <c r="Y373" s="79"/>
      <c r="Z373" s="79"/>
      <c r="AA373" s="85" t="s">
        <v>5329</v>
      </c>
      <c r="AB373" s="79"/>
      <c r="AC373" s="79" t="b">
        <v>0</v>
      </c>
      <c r="AD373" s="79">
        <v>0</v>
      </c>
      <c r="AE373" s="85" t="s">
        <v>6296</v>
      </c>
      <c r="AF373" s="79" t="b">
        <v>0</v>
      </c>
      <c r="AG373" s="79" t="s">
        <v>6304</v>
      </c>
      <c r="AH373" s="79"/>
      <c r="AI373" s="85" t="s">
        <v>6296</v>
      </c>
      <c r="AJ373" s="79" t="b">
        <v>0</v>
      </c>
      <c r="AK373" s="79">
        <v>0</v>
      </c>
      <c r="AL373" s="85" t="s">
        <v>6296</v>
      </c>
      <c r="AM373" s="79" t="s">
        <v>6330</v>
      </c>
      <c r="AN373" s="79" t="b">
        <v>0</v>
      </c>
      <c r="AO373" s="85" t="s">
        <v>5329</v>
      </c>
      <c r="AP373" s="79" t="s">
        <v>176</v>
      </c>
      <c r="AQ373" s="79">
        <v>0</v>
      </c>
      <c r="AR373" s="79">
        <v>0</v>
      </c>
      <c r="AS373" s="79"/>
      <c r="AT373" s="79"/>
      <c r="AU373" s="79"/>
      <c r="AV373" s="79"/>
      <c r="AW373" s="79"/>
      <c r="AX373" s="79"/>
      <c r="AY373" s="79"/>
      <c r="AZ373" s="79"/>
      <c r="BA373">
        <v>1</v>
      </c>
      <c r="BB373" s="78" t="str">
        <f>REPLACE(INDEX(GroupVertices[Group], MATCH(Edges[[#This Row],[Vertex 1]],GroupVertices[Vertex],0)),1,1,"")</f>
        <v>20</v>
      </c>
      <c r="BC373" s="78" t="str">
        <f>REPLACE(INDEX(GroupVertices[Group], MATCH(Edges[[#This Row],[Vertex 2]],GroupVertices[Vertex],0)),1,1,"")</f>
        <v>20</v>
      </c>
      <c r="BD373" s="48"/>
      <c r="BE373" s="49"/>
      <c r="BF373" s="48"/>
      <c r="BG373" s="49"/>
      <c r="BH373" s="48"/>
      <c r="BI373" s="49"/>
      <c r="BJ373" s="48"/>
      <c r="BK373" s="49"/>
      <c r="BL373" s="48"/>
    </row>
    <row r="374" spans="1:64" x14ac:dyDescent="0.25">
      <c r="A374" s="64" t="s">
        <v>417</v>
      </c>
      <c r="B374" s="64" t="s">
        <v>864</v>
      </c>
      <c r="C374" s="65" t="s">
        <v>15839</v>
      </c>
      <c r="D374" s="66">
        <v>3</v>
      </c>
      <c r="E374" s="67" t="s">
        <v>132</v>
      </c>
      <c r="F374" s="68">
        <v>35</v>
      </c>
      <c r="G374" s="65"/>
      <c r="H374" s="69"/>
      <c r="I374" s="70"/>
      <c r="J374" s="70"/>
      <c r="K374" s="34" t="s">
        <v>65</v>
      </c>
      <c r="L374" s="77">
        <v>374</v>
      </c>
      <c r="M374" s="77"/>
      <c r="N374" s="72"/>
      <c r="O374" s="79" t="s">
        <v>999</v>
      </c>
      <c r="P374" s="81">
        <v>43169.634733796294</v>
      </c>
      <c r="Q374" s="79" t="s">
        <v>1198</v>
      </c>
      <c r="R374" s="79"/>
      <c r="S374" s="79"/>
      <c r="T374" s="79" t="s">
        <v>2701</v>
      </c>
      <c r="U374" s="79"/>
      <c r="V374" s="83" t="s">
        <v>3620</v>
      </c>
      <c r="W374" s="81">
        <v>43169.634733796294</v>
      </c>
      <c r="X374" s="83" t="s">
        <v>4121</v>
      </c>
      <c r="Y374" s="79"/>
      <c r="Z374" s="79"/>
      <c r="AA374" s="85" t="s">
        <v>5329</v>
      </c>
      <c r="AB374" s="79"/>
      <c r="AC374" s="79" t="b">
        <v>0</v>
      </c>
      <c r="AD374" s="79">
        <v>0</v>
      </c>
      <c r="AE374" s="85" t="s">
        <v>6296</v>
      </c>
      <c r="AF374" s="79" t="b">
        <v>0</v>
      </c>
      <c r="AG374" s="79" t="s">
        <v>6304</v>
      </c>
      <c r="AH374" s="79"/>
      <c r="AI374" s="85" t="s">
        <v>6296</v>
      </c>
      <c r="AJ374" s="79" t="b">
        <v>0</v>
      </c>
      <c r="AK374" s="79">
        <v>0</v>
      </c>
      <c r="AL374" s="85" t="s">
        <v>6296</v>
      </c>
      <c r="AM374" s="79" t="s">
        <v>6330</v>
      </c>
      <c r="AN374" s="79" t="b">
        <v>0</v>
      </c>
      <c r="AO374" s="85" t="s">
        <v>5329</v>
      </c>
      <c r="AP374" s="79" t="s">
        <v>176</v>
      </c>
      <c r="AQ374" s="79">
        <v>0</v>
      </c>
      <c r="AR374" s="79">
        <v>0</v>
      </c>
      <c r="AS374" s="79"/>
      <c r="AT374" s="79"/>
      <c r="AU374" s="79"/>
      <c r="AV374" s="79"/>
      <c r="AW374" s="79"/>
      <c r="AX374" s="79"/>
      <c r="AY374" s="79"/>
      <c r="AZ374" s="79"/>
      <c r="BA374">
        <v>1</v>
      </c>
      <c r="BB374" s="78" t="str">
        <f>REPLACE(INDEX(GroupVertices[Group], MATCH(Edges[[#This Row],[Vertex 1]],GroupVertices[Vertex],0)),1,1,"")</f>
        <v>20</v>
      </c>
      <c r="BC374" s="78" t="str">
        <f>REPLACE(INDEX(GroupVertices[Group], MATCH(Edges[[#This Row],[Vertex 2]],GroupVertices[Vertex],0)),1,1,"")</f>
        <v>20</v>
      </c>
      <c r="BD374" s="48"/>
      <c r="BE374" s="49"/>
      <c r="BF374" s="48"/>
      <c r="BG374" s="49"/>
      <c r="BH374" s="48"/>
      <c r="BI374" s="49"/>
      <c r="BJ374" s="48"/>
      <c r="BK374" s="49"/>
      <c r="BL374" s="48"/>
    </row>
    <row r="375" spans="1:64" x14ac:dyDescent="0.25">
      <c r="A375" s="64" t="s">
        <v>417</v>
      </c>
      <c r="B375" s="64" t="s">
        <v>865</v>
      </c>
      <c r="C375" s="65" t="s">
        <v>15839</v>
      </c>
      <c r="D375" s="66">
        <v>3</v>
      </c>
      <c r="E375" s="67" t="s">
        <v>132</v>
      </c>
      <c r="F375" s="68">
        <v>35</v>
      </c>
      <c r="G375" s="65"/>
      <c r="H375" s="69"/>
      <c r="I375" s="70"/>
      <c r="J375" s="70"/>
      <c r="K375" s="34" t="s">
        <v>65</v>
      </c>
      <c r="L375" s="77">
        <v>375</v>
      </c>
      <c r="M375" s="77"/>
      <c r="N375" s="72"/>
      <c r="O375" s="79" t="s">
        <v>999</v>
      </c>
      <c r="P375" s="81">
        <v>43169.634733796294</v>
      </c>
      <c r="Q375" s="79" t="s">
        <v>1198</v>
      </c>
      <c r="R375" s="79"/>
      <c r="S375" s="79"/>
      <c r="T375" s="79" t="s">
        <v>2701</v>
      </c>
      <c r="U375" s="79"/>
      <c r="V375" s="83" t="s">
        <v>3620</v>
      </c>
      <c r="W375" s="81">
        <v>43169.634733796294</v>
      </c>
      <c r="X375" s="83" t="s">
        <v>4121</v>
      </c>
      <c r="Y375" s="79"/>
      <c r="Z375" s="79"/>
      <c r="AA375" s="85" t="s">
        <v>5329</v>
      </c>
      <c r="AB375" s="79"/>
      <c r="AC375" s="79" t="b">
        <v>0</v>
      </c>
      <c r="AD375" s="79">
        <v>0</v>
      </c>
      <c r="AE375" s="85" t="s">
        <v>6296</v>
      </c>
      <c r="AF375" s="79" t="b">
        <v>0</v>
      </c>
      <c r="AG375" s="79" t="s">
        <v>6304</v>
      </c>
      <c r="AH375" s="79"/>
      <c r="AI375" s="85" t="s">
        <v>6296</v>
      </c>
      <c r="AJ375" s="79" t="b">
        <v>0</v>
      </c>
      <c r="AK375" s="79">
        <v>0</v>
      </c>
      <c r="AL375" s="85" t="s">
        <v>6296</v>
      </c>
      <c r="AM375" s="79" t="s">
        <v>6330</v>
      </c>
      <c r="AN375" s="79" t="b">
        <v>0</v>
      </c>
      <c r="AO375" s="85" t="s">
        <v>5329</v>
      </c>
      <c r="AP375" s="79" t="s">
        <v>176</v>
      </c>
      <c r="AQ375" s="79">
        <v>0</v>
      </c>
      <c r="AR375" s="79">
        <v>0</v>
      </c>
      <c r="AS375" s="79"/>
      <c r="AT375" s="79"/>
      <c r="AU375" s="79"/>
      <c r="AV375" s="79"/>
      <c r="AW375" s="79"/>
      <c r="AX375" s="79"/>
      <c r="AY375" s="79"/>
      <c r="AZ375" s="79"/>
      <c r="BA375">
        <v>1</v>
      </c>
      <c r="BB375" s="78" t="str">
        <f>REPLACE(INDEX(GroupVertices[Group], MATCH(Edges[[#This Row],[Vertex 1]],GroupVertices[Vertex],0)),1,1,"")</f>
        <v>20</v>
      </c>
      <c r="BC375" s="78" t="str">
        <f>REPLACE(INDEX(GroupVertices[Group], MATCH(Edges[[#This Row],[Vertex 2]],GroupVertices[Vertex],0)),1,1,"")</f>
        <v>20</v>
      </c>
      <c r="BD375" s="48">
        <v>2</v>
      </c>
      <c r="BE375" s="49">
        <v>7.6923076923076925</v>
      </c>
      <c r="BF375" s="48">
        <v>0</v>
      </c>
      <c r="BG375" s="49">
        <v>0</v>
      </c>
      <c r="BH375" s="48">
        <v>0</v>
      </c>
      <c r="BI375" s="49">
        <v>0</v>
      </c>
      <c r="BJ375" s="48">
        <v>24</v>
      </c>
      <c r="BK375" s="49">
        <v>92.307692307692307</v>
      </c>
      <c r="BL375" s="48">
        <v>26</v>
      </c>
    </row>
    <row r="376" spans="1:64" x14ac:dyDescent="0.25">
      <c r="A376" s="64" t="s">
        <v>418</v>
      </c>
      <c r="B376" s="64" t="s">
        <v>866</v>
      </c>
      <c r="C376" s="65" t="s">
        <v>15840</v>
      </c>
      <c r="D376" s="66">
        <v>3.5</v>
      </c>
      <c r="E376" s="67" t="s">
        <v>136</v>
      </c>
      <c r="F376" s="68">
        <v>33.357142857142854</v>
      </c>
      <c r="G376" s="65"/>
      <c r="H376" s="69"/>
      <c r="I376" s="70"/>
      <c r="J376" s="70"/>
      <c r="K376" s="34" t="s">
        <v>65</v>
      </c>
      <c r="L376" s="77">
        <v>376</v>
      </c>
      <c r="M376" s="77"/>
      <c r="N376" s="72"/>
      <c r="O376" s="79" t="s">
        <v>999</v>
      </c>
      <c r="P376" s="81">
        <v>43169.635567129626</v>
      </c>
      <c r="Q376" s="79" t="s">
        <v>1199</v>
      </c>
      <c r="R376" s="83" t="s">
        <v>2112</v>
      </c>
      <c r="S376" s="79" t="s">
        <v>2560</v>
      </c>
      <c r="T376" s="79" t="s">
        <v>2760</v>
      </c>
      <c r="U376" s="79"/>
      <c r="V376" s="83" t="s">
        <v>3621</v>
      </c>
      <c r="W376" s="81">
        <v>43169.635567129626</v>
      </c>
      <c r="X376" s="83" t="s">
        <v>4122</v>
      </c>
      <c r="Y376" s="79"/>
      <c r="Z376" s="79"/>
      <c r="AA376" s="85" t="s">
        <v>5330</v>
      </c>
      <c r="AB376" s="79"/>
      <c r="AC376" s="79" t="b">
        <v>0</v>
      </c>
      <c r="AD376" s="79">
        <v>0</v>
      </c>
      <c r="AE376" s="85" t="s">
        <v>6296</v>
      </c>
      <c r="AF376" s="79" t="b">
        <v>0</v>
      </c>
      <c r="AG376" s="79" t="s">
        <v>6304</v>
      </c>
      <c r="AH376" s="79"/>
      <c r="AI376" s="85" t="s">
        <v>6296</v>
      </c>
      <c r="AJ376" s="79" t="b">
        <v>0</v>
      </c>
      <c r="AK376" s="79">
        <v>1</v>
      </c>
      <c r="AL376" s="85" t="s">
        <v>6027</v>
      </c>
      <c r="AM376" s="79" t="s">
        <v>6373</v>
      </c>
      <c r="AN376" s="79" t="b">
        <v>0</v>
      </c>
      <c r="AO376" s="85" t="s">
        <v>6027</v>
      </c>
      <c r="AP376" s="79" t="s">
        <v>176</v>
      </c>
      <c r="AQ376" s="79">
        <v>0</v>
      </c>
      <c r="AR376" s="79">
        <v>0</v>
      </c>
      <c r="AS376" s="79"/>
      <c r="AT376" s="79"/>
      <c r="AU376" s="79"/>
      <c r="AV376" s="79"/>
      <c r="AW376" s="79"/>
      <c r="AX376" s="79"/>
      <c r="AY376" s="79"/>
      <c r="AZ376" s="79"/>
      <c r="BA376">
        <v>2</v>
      </c>
      <c r="BB376" s="78" t="str">
        <f>REPLACE(INDEX(GroupVertices[Group], MATCH(Edges[[#This Row],[Vertex 1]],GroupVertices[Vertex],0)),1,1,"")</f>
        <v>14</v>
      </c>
      <c r="BC376" s="78" t="str">
        <f>REPLACE(INDEX(GroupVertices[Group], MATCH(Edges[[#This Row],[Vertex 2]],GroupVertices[Vertex],0)),1,1,"")</f>
        <v>14</v>
      </c>
      <c r="BD376" s="48"/>
      <c r="BE376" s="49"/>
      <c r="BF376" s="48"/>
      <c r="BG376" s="49"/>
      <c r="BH376" s="48"/>
      <c r="BI376" s="49"/>
      <c r="BJ376" s="48"/>
      <c r="BK376" s="49"/>
      <c r="BL376" s="48"/>
    </row>
    <row r="377" spans="1:64" x14ac:dyDescent="0.25">
      <c r="A377" s="64" t="s">
        <v>418</v>
      </c>
      <c r="B377" s="64" t="s">
        <v>760</v>
      </c>
      <c r="C377" s="65" t="s">
        <v>15839</v>
      </c>
      <c r="D377" s="66">
        <v>3</v>
      </c>
      <c r="E377" s="67" t="s">
        <v>132</v>
      </c>
      <c r="F377" s="68">
        <v>35</v>
      </c>
      <c r="G377" s="65"/>
      <c r="H377" s="69"/>
      <c r="I377" s="70"/>
      <c r="J377" s="70"/>
      <c r="K377" s="34" t="s">
        <v>65</v>
      </c>
      <c r="L377" s="77">
        <v>377</v>
      </c>
      <c r="M377" s="77"/>
      <c r="N377" s="72"/>
      <c r="O377" s="79" t="s">
        <v>999</v>
      </c>
      <c r="P377" s="81">
        <v>43169.635567129626</v>
      </c>
      <c r="Q377" s="79" t="s">
        <v>1199</v>
      </c>
      <c r="R377" s="83" t="s">
        <v>2112</v>
      </c>
      <c r="S377" s="79" t="s">
        <v>2560</v>
      </c>
      <c r="T377" s="79" t="s">
        <v>2760</v>
      </c>
      <c r="U377" s="79"/>
      <c r="V377" s="83" t="s">
        <v>3621</v>
      </c>
      <c r="W377" s="81">
        <v>43169.635567129626</v>
      </c>
      <c r="X377" s="83" t="s">
        <v>4122</v>
      </c>
      <c r="Y377" s="79"/>
      <c r="Z377" s="79"/>
      <c r="AA377" s="85" t="s">
        <v>5330</v>
      </c>
      <c r="AB377" s="79"/>
      <c r="AC377" s="79" t="b">
        <v>0</v>
      </c>
      <c r="AD377" s="79">
        <v>0</v>
      </c>
      <c r="AE377" s="85" t="s">
        <v>6296</v>
      </c>
      <c r="AF377" s="79" t="b">
        <v>0</v>
      </c>
      <c r="AG377" s="79" t="s">
        <v>6304</v>
      </c>
      <c r="AH377" s="79"/>
      <c r="AI377" s="85" t="s">
        <v>6296</v>
      </c>
      <c r="AJ377" s="79" t="b">
        <v>0</v>
      </c>
      <c r="AK377" s="79">
        <v>1</v>
      </c>
      <c r="AL377" s="85" t="s">
        <v>6027</v>
      </c>
      <c r="AM377" s="79" t="s">
        <v>6373</v>
      </c>
      <c r="AN377" s="79" t="b">
        <v>0</v>
      </c>
      <c r="AO377" s="85" t="s">
        <v>6027</v>
      </c>
      <c r="AP377" s="79" t="s">
        <v>176</v>
      </c>
      <c r="AQ377" s="79">
        <v>0</v>
      </c>
      <c r="AR377" s="79">
        <v>0</v>
      </c>
      <c r="AS377" s="79"/>
      <c r="AT377" s="79"/>
      <c r="AU377" s="79"/>
      <c r="AV377" s="79"/>
      <c r="AW377" s="79"/>
      <c r="AX377" s="79"/>
      <c r="AY377" s="79"/>
      <c r="AZ377" s="79"/>
      <c r="BA377">
        <v>1</v>
      </c>
      <c r="BB377" s="78" t="str">
        <f>REPLACE(INDEX(GroupVertices[Group], MATCH(Edges[[#This Row],[Vertex 1]],GroupVertices[Vertex],0)),1,1,"")</f>
        <v>14</v>
      </c>
      <c r="BC377" s="78" t="str">
        <f>REPLACE(INDEX(GroupVertices[Group], MATCH(Edges[[#This Row],[Vertex 2]],GroupVertices[Vertex],0)),1,1,"")</f>
        <v>14</v>
      </c>
      <c r="BD377" s="48">
        <v>0</v>
      </c>
      <c r="BE377" s="49">
        <v>0</v>
      </c>
      <c r="BF377" s="48">
        <v>0</v>
      </c>
      <c r="BG377" s="49">
        <v>0</v>
      </c>
      <c r="BH377" s="48">
        <v>0</v>
      </c>
      <c r="BI377" s="49">
        <v>0</v>
      </c>
      <c r="BJ377" s="48">
        <v>20</v>
      </c>
      <c r="BK377" s="49">
        <v>100</v>
      </c>
      <c r="BL377" s="48">
        <v>20</v>
      </c>
    </row>
    <row r="378" spans="1:64" x14ac:dyDescent="0.25">
      <c r="A378" s="64" t="s">
        <v>418</v>
      </c>
      <c r="B378" s="64" t="s">
        <v>866</v>
      </c>
      <c r="C378" s="65" t="s">
        <v>15840</v>
      </c>
      <c r="D378" s="66">
        <v>3.5</v>
      </c>
      <c r="E378" s="67" t="s">
        <v>136</v>
      </c>
      <c r="F378" s="68">
        <v>33.357142857142854</v>
      </c>
      <c r="G378" s="65"/>
      <c r="H378" s="69"/>
      <c r="I378" s="70"/>
      <c r="J378" s="70"/>
      <c r="K378" s="34" t="s">
        <v>65</v>
      </c>
      <c r="L378" s="77">
        <v>378</v>
      </c>
      <c r="M378" s="77"/>
      <c r="N378" s="72"/>
      <c r="O378" s="79" t="s">
        <v>999</v>
      </c>
      <c r="P378" s="81">
        <v>43169.635567129626</v>
      </c>
      <c r="Q378" s="79" t="s">
        <v>1200</v>
      </c>
      <c r="R378" s="83" t="s">
        <v>2112</v>
      </c>
      <c r="S378" s="79" t="s">
        <v>2560</v>
      </c>
      <c r="T378" s="79" t="s">
        <v>2761</v>
      </c>
      <c r="U378" s="79"/>
      <c r="V378" s="83" t="s">
        <v>3621</v>
      </c>
      <c r="W378" s="81">
        <v>43169.635567129626</v>
      </c>
      <c r="X378" s="83" t="s">
        <v>4123</v>
      </c>
      <c r="Y378" s="79"/>
      <c r="Z378" s="79"/>
      <c r="AA378" s="85" t="s">
        <v>5331</v>
      </c>
      <c r="AB378" s="79"/>
      <c r="AC378" s="79" t="b">
        <v>0</v>
      </c>
      <c r="AD378" s="79">
        <v>0</v>
      </c>
      <c r="AE378" s="85" t="s">
        <v>6296</v>
      </c>
      <c r="AF378" s="79" t="b">
        <v>0</v>
      </c>
      <c r="AG378" s="79" t="s">
        <v>6304</v>
      </c>
      <c r="AH378" s="79"/>
      <c r="AI378" s="85" t="s">
        <v>6296</v>
      </c>
      <c r="AJ378" s="79" t="b">
        <v>0</v>
      </c>
      <c r="AK378" s="79">
        <v>1</v>
      </c>
      <c r="AL378" s="85" t="s">
        <v>6073</v>
      </c>
      <c r="AM378" s="79" t="s">
        <v>6373</v>
      </c>
      <c r="AN378" s="79" t="b">
        <v>0</v>
      </c>
      <c r="AO378" s="85" t="s">
        <v>6073</v>
      </c>
      <c r="AP378" s="79" t="s">
        <v>176</v>
      </c>
      <c r="AQ378" s="79">
        <v>0</v>
      </c>
      <c r="AR378" s="79">
        <v>0</v>
      </c>
      <c r="AS378" s="79"/>
      <c r="AT378" s="79"/>
      <c r="AU378" s="79"/>
      <c r="AV378" s="79"/>
      <c r="AW378" s="79"/>
      <c r="AX378" s="79"/>
      <c r="AY378" s="79"/>
      <c r="AZ378" s="79"/>
      <c r="BA378">
        <v>2</v>
      </c>
      <c r="BB378" s="78" t="str">
        <f>REPLACE(INDEX(GroupVertices[Group], MATCH(Edges[[#This Row],[Vertex 1]],GroupVertices[Vertex],0)),1,1,"")</f>
        <v>14</v>
      </c>
      <c r="BC378" s="78" t="str">
        <f>REPLACE(INDEX(GroupVertices[Group], MATCH(Edges[[#This Row],[Vertex 2]],GroupVertices[Vertex],0)),1,1,"")</f>
        <v>14</v>
      </c>
      <c r="BD378" s="48"/>
      <c r="BE378" s="49"/>
      <c r="BF378" s="48"/>
      <c r="BG378" s="49"/>
      <c r="BH378" s="48"/>
      <c r="BI378" s="49"/>
      <c r="BJ378" s="48"/>
      <c r="BK378" s="49"/>
      <c r="BL378" s="48"/>
    </row>
    <row r="379" spans="1:64" x14ac:dyDescent="0.25">
      <c r="A379" s="64" t="s">
        <v>418</v>
      </c>
      <c r="B379" s="64" t="s">
        <v>761</v>
      </c>
      <c r="C379" s="65" t="s">
        <v>15839</v>
      </c>
      <c r="D379" s="66">
        <v>3</v>
      </c>
      <c r="E379" s="67" t="s">
        <v>132</v>
      </c>
      <c r="F379" s="68">
        <v>35</v>
      </c>
      <c r="G379" s="65"/>
      <c r="H379" s="69"/>
      <c r="I379" s="70"/>
      <c r="J379" s="70"/>
      <c r="K379" s="34" t="s">
        <v>65</v>
      </c>
      <c r="L379" s="77">
        <v>379</v>
      </c>
      <c r="M379" s="77"/>
      <c r="N379" s="72"/>
      <c r="O379" s="79" t="s">
        <v>999</v>
      </c>
      <c r="P379" s="81">
        <v>43169.635567129626</v>
      </c>
      <c r="Q379" s="79" t="s">
        <v>1200</v>
      </c>
      <c r="R379" s="83" t="s">
        <v>2112</v>
      </c>
      <c r="S379" s="79" t="s">
        <v>2560</v>
      </c>
      <c r="T379" s="79" t="s">
        <v>2761</v>
      </c>
      <c r="U379" s="79"/>
      <c r="V379" s="83" t="s">
        <v>3621</v>
      </c>
      <c r="W379" s="81">
        <v>43169.635567129626</v>
      </c>
      <c r="X379" s="83" t="s">
        <v>4123</v>
      </c>
      <c r="Y379" s="79"/>
      <c r="Z379" s="79"/>
      <c r="AA379" s="85" t="s">
        <v>5331</v>
      </c>
      <c r="AB379" s="79"/>
      <c r="AC379" s="79" t="b">
        <v>0</v>
      </c>
      <c r="AD379" s="79">
        <v>0</v>
      </c>
      <c r="AE379" s="85" t="s">
        <v>6296</v>
      </c>
      <c r="AF379" s="79" t="b">
        <v>0</v>
      </c>
      <c r="AG379" s="79" t="s">
        <v>6304</v>
      </c>
      <c r="AH379" s="79"/>
      <c r="AI379" s="85" t="s">
        <v>6296</v>
      </c>
      <c r="AJ379" s="79" t="b">
        <v>0</v>
      </c>
      <c r="AK379" s="79">
        <v>1</v>
      </c>
      <c r="AL379" s="85" t="s">
        <v>6073</v>
      </c>
      <c r="AM379" s="79" t="s">
        <v>6373</v>
      </c>
      <c r="AN379" s="79" t="b">
        <v>0</v>
      </c>
      <c r="AO379" s="85" t="s">
        <v>6073</v>
      </c>
      <c r="AP379" s="79" t="s">
        <v>176</v>
      </c>
      <c r="AQ379" s="79">
        <v>0</v>
      </c>
      <c r="AR379" s="79">
        <v>0</v>
      </c>
      <c r="AS379" s="79"/>
      <c r="AT379" s="79"/>
      <c r="AU379" s="79"/>
      <c r="AV379" s="79"/>
      <c r="AW379" s="79"/>
      <c r="AX379" s="79"/>
      <c r="AY379" s="79"/>
      <c r="AZ379" s="79"/>
      <c r="BA379">
        <v>1</v>
      </c>
      <c r="BB379" s="78" t="str">
        <f>REPLACE(INDEX(GroupVertices[Group], MATCH(Edges[[#This Row],[Vertex 1]],GroupVertices[Vertex],0)),1,1,"")</f>
        <v>14</v>
      </c>
      <c r="BC379" s="78" t="str">
        <f>REPLACE(INDEX(GroupVertices[Group], MATCH(Edges[[#This Row],[Vertex 2]],GroupVertices[Vertex],0)),1,1,"")</f>
        <v>14</v>
      </c>
      <c r="BD379" s="48">
        <v>0</v>
      </c>
      <c r="BE379" s="49">
        <v>0</v>
      </c>
      <c r="BF379" s="48">
        <v>0</v>
      </c>
      <c r="BG379" s="49">
        <v>0</v>
      </c>
      <c r="BH379" s="48">
        <v>0</v>
      </c>
      <c r="BI379" s="49">
        <v>0</v>
      </c>
      <c r="BJ379" s="48">
        <v>20</v>
      </c>
      <c r="BK379" s="49">
        <v>100</v>
      </c>
      <c r="BL379" s="48">
        <v>20</v>
      </c>
    </row>
    <row r="380" spans="1:64" x14ac:dyDescent="0.25">
      <c r="A380" s="64" t="s">
        <v>419</v>
      </c>
      <c r="B380" s="64" t="s">
        <v>867</v>
      </c>
      <c r="C380" s="65" t="s">
        <v>15839</v>
      </c>
      <c r="D380" s="66">
        <v>3</v>
      </c>
      <c r="E380" s="67" t="s">
        <v>132</v>
      </c>
      <c r="F380" s="68">
        <v>35</v>
      </c>
      <c r="G380" s="65"/>
      <c r="H380" s="69"/>
      <c r="I380" s="70"/>
      <c r="J380" s="70"/>
      <c r="K380" s="34" t="s">
        <v>65</v>
      </c>
      <c r="L380" s="77">
        <v>380</v>
      </c>
      <c r="M380" s="77"/>
      <c r="N380" s="72"/>
      <c r="O380" s="79" t="s">
        <v>999</v>
      </c>
      <c r="P380" s="81">
        <v>43169.080567129633</v>
      </c>
      <c r="Q380" s="79" t="s">
        <v>1201</v>
      </c>
      <c r="R380" s="83" t="s">
        <v>2113</v>
      </c>
      <c r="S380" s="79" t="s">
        <v>2561</v>
      </c>
      <c r="T380" s="79" t="s">
        <v>731</v>
      </c>
      <c r="U380" s="83" t="s">
        <v>3219</v>
      </c>
      <c r="V380" s="83" t="s">
        <v>3219</v>
      </c>
      <c r="W380" s="81">
        <v>43169.080567129633</v>
      </c>
      <c r="X380" s="83" t="s">
        <v>4124</v>
      </c>
      <c r="Y380" s="79"/>
      <c r="Z380" s="79"/>
      <c r="AA380" s="85" t="s">
        <v>5332</v>
      </c>
      <c r="AB380" s="79"/>
      <c r="AC380" s="79" t="b">
        <v>0</v>
      </c>
      <c r="AD380" s="79">
        <v>0</v>
      </c>
      <c r="AE380" s="85" t="s">
        <v>6296</v>
      </c>
      <c r="AF380" s="79" t="b">
        <v>0</v>
      </c>
      <c r="AG380" s="79" t="s">
        <v>6304</v>
      </c>
      <c r="AH380" s="79"/>
      <c r="AI380" s="85" t="s">
        <v>6296</v>
      </c>
      <c r="AJ380" s="79" t="b">
        <v>0</v>
      </c>
      <c r="AK380" s="79">
        <v>0</v>
      </c>
      <c r="AL380" s="85" t="s">
        <v>6296</v>
      </c>
      <c r="AM380" s="79" t="s">
        <v>6344</v>
      </c>
      <c r="AN380" s="79" t="b">
        <v>0</v>
      </c>
      <c r="AO380" s="85" t="s">
        <v>5332</v>
      </c>
      <c r="AP380" s="79" t="s">
        <v>6415</v>
      </c>
      <c r="AQ380" s="79">
        <v>0</v>
      </c>
      <c r="AR380" s="79">
        <v>0</v>
      </c>
      <c r="AS380" s="79"/>
      <c r="AT380" s="79"/>
      <c r="AU380" s="79"/>
      <c r="AV380" s="79"/>
      <c r="AW380" s="79"/>
      <c r="AX380" s="79"/>
      <c r="AY380" s="79"/>
      <c r="AZ380" s="79"/>
      <c r="BA380">
        <v>1</v>
      </c>
      <c r="BB380" s="78" t="str">
        <f>REPLACE(INDEX(GroupVertices[Group], MATCH(Edges[[#This Row],[Vertex 1]],GroupVertices[Vertex],0)),1,1,"")</f>
        <v>9</v>
      </c>
      <c r="BC380" s="78" t="str">
        <f>REPLACE(INDEX(GroupVertices[Group], MATCH(Edges[[#This Row],[Vertex 2]],GroupVertices[Vertex],0)),1,1,"")</f>
        <v>9</v>
      </c>
      <c r="BD380" s="48">
        <v>0</v>
      </c>
      <c r="BE380" s="49">
        <v>0</v>
      </c>
      <c r="BF380" s="48">
        <v>0</v>
      </c>
      <c r="BG380" s="49">
        <v>0</v>
      </c>
      <c r="BH380" s="48">
        <v>0</v>
      </c>
      <c r="BI380" s="49">
        <v>0</v>
      </c>
      <c r="BJ380" s="48">
        <v>11</v>
      </c>
      <c r="BK380" s="49">
        <v>100</v>
      </c>
      <c r="BL380" s="48">
        <v>11</v>
      </c>
    </row>
    <row r="381" spans="1:64" x14ac:dyDescent="0.25">
      <c r="A381" s="64" t="s">
        <v>420</v>
      </c>
      <c r="B381" s="64" t="s">
        <v>867</v>
      </c>
      <c r="C381" s="65" t="s">
        <v>15839</v>
      </c>
      <c r="D381" s="66">
        <v>3</v>
      </c>
      <c r="E381" s="67" t="s">
        <v>132</v>
      </c>
      <c r="F381" s="68">
        <v>35</v>
      </c>
      <c r="G381" s="65"/>
      <c r="H381" s="69"/>
      <c r="I381" s="70"/>
      <c r="J381" s="70"/>
      <c r="K381" s="34" t="s">
        <v>65</v>
      </c>
      <c r="L381" s="77">
        <v>381</v>
      </c>
      <c r="M381" s="77"/>
      <c r="N381" s="72"/>
      <c r="O381" s="79" t="s">
        <v>999</v>
      </c>
      <c r="P381" s="81">
        <v>43169.635625000003</v>
      </c>
      <c r="Q381" s="79" t="s">
        <v>1202</v>
      </c>
      <c r="R381" s="83" t="s">
        <v>2113</v>
      </c>
      <c r="S381" s="79" t="s">
        <v>2561</v>
      </c>
      <c r="T381" s="79" t="s">
        <v>731</v>
      </c>
      <c r="U381" s="83" t="s">
        <v>3219</v>
      </c>
      <c r="V381" s="83" t="s">
        <v>3219</v>
      </c>
      <c r="W381" s="81">
        <v>43169.635625000003</v>
      </c>
      <c r="X381" s="83" t="s">
        <v>4125</v>
      </c>
      <c r="Y381" s="79"/>
      <c r="Z381" s="79"/>
      <c r="AA381" s="85" t="s">
        <v>5333</v>
      </c>
      <c r="AB381" s="79"/>
      <c r="AC381" s="79" t="b">
        <v>0</v>
      </c>
      <c r="AD381" s="79">
        <v>0</v>
      </c>
      <c r="AE381" s="85" t="s">
        <v>6296</v>
      </c>
      <c r="AF381" s="79" t="b">
        <v>0</v>
      </c>
      <c r="AG381" s="79" t="s">
        <v>6304</v>
      </c>
      <c r="AH381" s="79"/>
      <c r="AI381" s="85" t="s">
        <v>6296</v>
      </c>
      <c r="AJ381" s="79" t="b">
        <v>0</v>
      </c>
      <c r="AK381" s="79">
        <v>0</v>
      </c>
      <c r="AL381" s="85" t="s">
        <v>5332</v>
      </c>
      <c r="AM381" s="79" t="s">
        <v>6333</v>
      </c>
      <c r="AN381" s="79" t="b">
        <v>0</v>
      </c>
      <c r="AO381" s="85" t="s">
        <v>5332</v>
      </c>
      <c r="AP381" s="79" t="s">
        <v>176</v>
      </c>
      <c r="AQ381" s="79">
        <v>0</v>
      </c>
      <c r="AR381" s="79">
        <v>0</v>
      </c>
      <c r="AS381" s="79"/>
      <c r="AT381" s="79"/>
      <c r="AU381" s="79"/>
      <c r="AV381" s="79"/>
      <c r="AW381" s="79"/>
      <c r="AX381" s="79"/>
      <c r="AY381" s="79"/>
      <c r="AZ381" s="79"/>
      <c r="BA381">
        <v>1</v>
      </c>
      <c r="BB381" s="78" t="str">
        <f>REPLACE(INDEX(GroupVertices[Group], MATCH(Edges[[#This Row],[Vertex 1]],GroupVertices[Vertex],0)),1,1,"")</f>
        <v>9</v>
      </c>
      <c r="BC381" s="78" t="str">
        <f>REPLACE(INDEX(GroupVertices[Group], MATCH(Edges[[#This Row],[Vertex 2]],GroupVertices[Vertex],0)),1,1,"")</f>
        <v>9</v>
      </c>
      <c r="BD381" s="48"/>
      <c r="BE381" s="49"/>
      <c r="BF381" s="48"/>
      <c r="BG381" s="49"/>
      <c r="BH381" s="48"/>
      <c r="BI381" s="49"/>
      <c r="BJ381" s="48"/>
      <c r="BK381" s="49"/>
      <c r="BL381" s="48"/>
    </row>
    <row r="382" spans="1:64" x14ac:dyDescent="0.25">
      <c r="A382" s="64" t="s">
        <v>420</v>
      </c>
      <c r="B382" s="64" t="s">
        <v>419</v>
      </c>
      <c r="C382" s="65" t="s">
        <v>15839</v>
      </c>
      <c r="D382" s="66">
        <v>3</v>
      </c>
      <c r="E382" s="67" t="s">
        <v>132</v>
      </c>
      <c r="F382" s="68">
        <v>35</v>
      </c>
      <c r="G382" s="65"/>
      <c r="H382" s="69"/>
      <c r="I382" s="70"/>
      <c r="J382" s="70"/>
      <c r="K382" s="34" t="s">
        <v>65</v>
      </c>
      <c r="L382" s="77">
        <v>382</v>
      </c>
      <c r="M382" s="77"/>
      <c r="N382" s="72"/>
      <c r="O382" s="79" t="s">
        <v>999</v>
      </c>
      <c r="P382" s="81">
        <v>43169.635625000003</v>
      </c>
      <c r="Q382" s="79" t="s">
        <v>1202</v>
      </c>
      <c r="R382" s="83" t="s">
        <v>2113</v>
      </c>
      <c r="S382" s="79" t="s">
        <v>2561</v>
      </c>
      <c r="T382" s="79" t="s">
        <v>731</v>
      </c>
      <c r="U382" s="83" t="s">
        <v>3219</v>
      </c>
      <c r="V382" s="83" t="s">
        <v>3219</v>
      </c>
      <c r="W382" s="81">
        <v>43169.635625000003</v>
      </c>
      <c r="X382" s="83" t="s">
        <v>4125</v>
      </c>
      <c r="Y382" s="79"/>
      <c r="Z382" s="79"/>
      <c r="AA382" s="85" t="s">
        <v>5333</v>
      </c>
      <c r="AB382" s="79"/>
      <c r="AC382" s="79" t="b">
        <v>0</v>
      </c>
      <c r="AD382" s="79">
        <v>0</v>
      </c>
      <c r="AE382" s="85" t="s">
        <v>6296</v>
      </c>
      <c r="AF382" s="79" t="b">
        <v>0</v>
      </c>
      <c r="AG382" s="79" t="s">
        <v>6304</v>
      </c>
      <c r="AH382" s="79"/>
      <c r="AI382" s="85" t="s">
        <v>6296</v>
      </c>
      <c r="AJ382" s="79" t="b">
        <v>0</v>
      </c>
      <c r="AK382" s="79">
        <v>0</v>
      </c>
      <c r="AL382" s="85" t="s">
        <v>5332</v>
      </c>
      <c r="AM382" s="79" t="s">
        <v>6333</v>
      </c>
      <c r="AN382" s="79" t="b">
        <v>0</v>
      </c>
      <c r="AO382" s="85" t="s">
        <v>5332</v>
      </c>
      <c r="AP382" s="79" t="s">
        <v>176</v>
      </c>
      <c r="AQ382" s="79">
        <v>0</v>
      </c>
      <c r="AR382" s="79">
        <v>0</v>
      </c>
      <c r="AS382" s="79"/>
      <c r="AT382" s="79"/>
      <c r="AU382" s="79"/>
      <c r="AV382" s="79"/>
      <c r="AW382" s="79"/>
      <c r="AX382" s="79"/>
      <c r="AY382" s="79"/>
      <c r="AZ382" s="79"/>
      <c r="BA382">
        <v>1</v>
      </c>
      <c r="BB382" s="78" t="str">
        <f>REPLACE(INDEX(GroupVertices[Group], MATCH(Edges[[#This Row],[Vertex 1]],GroupVertices[Vertex],0)),1,1,"")</f>
        <v>9</v>
      </c>
      <c r="BC382" s="78" t="str">
        <f>REPLACE(INDEX(GroupVertices[Group], MATCH(Edges[[#This Row],[Vertex 2]],GroupVertices[Vertex],0)),1,1,"")</f>
        <v>9</v>
      </c>
      <c r="BD382" s="48">
        <v>0</v>
      </c>
      <c r="BE382" s="49">
        <v>0</v>
      </c>
      <c r="BF382" s="48">
        <v>0</v>
      </c>
      <c r="BG382" s="49">
        <v>0</v>
      </c>
      <c r="BH382" s="48">
        <v>0</v>
      </c>
      <c r="BI382" s="49">
        <v>0</v>
      </c>
      <c r="BJ382" s="48">
        <v>13</v>
      </c>
      <c r="BK382" s="49">
        <v>100</v>
      </c>
      <c r="BL382" s="48">
        <v>13</v>
      </c>
    </row>
    <row r="383" spans="1:64" x14ac:dyDescent="0.25">
      <c r="A383" s="64" t="s">
        <v>420</v>
      </c>
      <c r="B383" s="64" t="s">
        <v>484</v>
      </c>
      <c r="C383" s="65" t="s">
        <v>15840</v>
      </c>
      <c r="D383" s="66">
        <v>3.5</v>
      </c>
      <c r="E383" s="67" t="s">
        <v>136</v>
      </c>
      <c r="F383" s="68">
        <v>33.357142857142854</v>
      </c>
      <c r="G383" s="65"/>
      <c r="H383" s="69"/>
      <c r="I383" s="70"/>
      <c r="J383" s="70"/>
      <c r="K383" s="34" t="s">
        <v>65</v>
      </c>
      <c r="L383" s="77">
        <v>383</v>
      </c>
      <c r="M383" s="77"/>
      <c r="N383" s="72"/>
      <c r="O383" s="79" t="s">
        <v>999</v>
      </c>
      <c r="P383" s="81">
        <v>43169.635324074072</v>
      </c>
      <c r="Q383" s="79" t="s">
        <v>1203</v>
      </c>
      <c r="R383" s="83" t="s">
        <v>2114</v>
      </c>
      <c r="S383" s="79" t="s">
        <v>2562</v>
      </c>
      <c r="T383" s="79" t="s">
        <v>731</v>
      </c>
      <c r="U383" s="79"/>
      <c r="V383" s="83" t="s">
        <v>3622</v>
      </c>
      <c r="W383" s="81">
        <v>43169.635324074072</v>
      </c>
      <c r="X383" s="83" t="s">
        <v>4126</v>
      </c>
      <c r="Y383" s="79"/>
      <c r="Z383" s="79"/>
      <c r="AA383" s="85" t="s">
        <v>5334</v>
      </c>
      <c r="AB383" s="79"/>
      <c r="AC383" s="79" t="b">
        <v>0</v>
      </c>
      <c r="AD383" s="79">
        <v>0</v>
      </c>
      <c r="AE383" s="85" t="s">
        <v>6296</v>
      </c>
      <c r="AF383" s="79" t="b">
        <v>0</v>
      </c>
      <c r="AG383" s="79" t="s">
        <v>6304</v>
      </c>
      <c r="AH383" s="79"/>
      <c r="AI383" s="85" t="s">
        <v>6296</v>
      </c>
      <c r="AJ383" s="79" t="b">
        <v>0</v>
      </c>
      <c r="AK383" s="79">
        <v>1</v>
      </c>
      <c r="AL383" s="85" t="s">
        <v>5834</v>
      </c>
      <c r="AM383" s="79" t="s">
        <v>6333</v>
      </c>
      <c r="AN383" s="79" t="b">
        <v>0</v>
      </c>
      <c r="AO383" s="85" t="s">
        <v>5834</v>
      </c>
      <c r="AP383" s="79" t="s">
        <v>176</v>
      </c>
      <c r="AQ383" s="79">
        <v>0</v>
      </c>
      <c r="AR383" s="79">
        <v>0</v>
      </c>
      <c r="AS383" s="79"/>
      <c r="AT383" s="79"/>
      <c r="AU383" s="79"/>
      <c r="AV383" s="79"/>
      <c r="AW383" s="79"/>
      <c r="AX383" s="79"/>
      <c r="AY383" s="79"/>
      <c r="AZ383" s="79"/>
      <c r="BA383">
        <v>2</v>
      </c>
      <c r="BB383" s="78" t="str">
        <f>REPLACE(INDEX(GroupVertices[Group], MATCH(Edges[[#This Row],[Vertex 1]],GroupVertices[Vertex],0)),1,1,"")</f>
        <v>9</v>
      </c>
      <c r="BC383" s="78" t="str">
        <f>REPLACE(INDEX(GroupVertices[Group], MATCH(Edges[[#This Row],[Vertex 2]],GroupVertices[Vertex],0)),1,1,"")</f>
        <v>9</v>
      </c>
      <c r="BD383" s="48">
        <v>0</v>
      </c>
      <c r="BE383" s="49">
        <v>0</v>
      </c>
      <c r="BF383" s="48">
        <v>0</v>
      </c>
      <c r="BG383" s="49">
        <v>0</v>
      </c>
      <c r="BH383" s="48">
        <v>0</v>
      </c>
      <c r="BI383" s="49">
        <v>0</v>
      </c>
      <c r="BJ383" s="48">
        <v>16</v>
      </c>
      <c r="BK383" s="49">
        <v>100</v>
      </c>
      <c r="BL383" s="48">
        <v>16</v>
      </c>
    </row>
    <row r="384" spans="1:64" x14ac:dyDescent="0.25">
      <c r="A384" s="64" t="s">
        <v>420</v>
      </c>
      <c r="B384" s="64" t="s">
        <v>484</v>
      </c>
      <c r="C384" s="65" t="s">
        <v>15840</v>
      </c>
      <c r="D384" s="66">
        <v>3.5</v>
      </c>
      <c r="E384" s="67" t="s">
        <v>136</v>
      </c>
      <c r="F384" s="68">
        <v>33.357142857142854</v>
      </c>
      <c r="G384" s="65"/>
      <c r="H384" s="69"/>
      <c r="I384" s="70"/>
      <c r="J384" s="70"/>
      <c r="K384" s="34" t="s">
        <v>65</v>
      </c>
      <c r="L384" s="77">
        <v>384</v>
      </c>
      <c r="M384" s="77"/>
      <c r="N384" s="72"/>
      <c r="O384" s="79" t="s">
        <v>999</v>
      </c>
      <c r="P384" s="81">
        <v>43169.635358796295</v>
      </c>
      <c r="Q384" s="79" t="s">
        <v>1204</v>
      </c>
      <c r="R384" s="83" t="s">
        <v>2115</v>
      </c>
      <c r="S384" s="79" t="s">
        <v>2562</v>
      </c>
      <c r="T384" s="79"/>
      <c r="U384" s="79"/>
      <c r="V384" s="83" t="s">
        <v>3622</v>
      </c>
      <c r="W384" s="81">
        <v>43169.635358796295</v>
      </c>
      <c r="X384" s="83" t="s">
        <v>4127</v>
      </c>
      <c r="Y384" s="79"/>
      <c r="Z384" s="79"/>
      <c r="AA384" s="85" t="s">
        <v>5335</v>
      </c>
      <c r="AB384" s="79"/>
      <c r="AC384" s="79" t="b">
        <v>0</v>
      </c>
      <c r="AD384" s="79">
        <v>0</v>
      </c>
      <c r="AE384" s="85" t="s">
        <v>6296</v>
      </c>
      <c r="AF384" s="79" t="b">
        <v>0</v>
      </c>
      <c r="AG384" s="79" t="s">
        <v>6304</v>
      </c>
      <c r="AH384" s="79"/>
      <c r="AI384" s="85" t="s">
        <v>6296</v>
      </c>
      <c r="AJ384" s="79" t="b">
        <v>0</v>
      </c>
      <c r="AK384" s="79">
        <v>3</v>
      </c>
      <c r="AL384" s="85" t="s">
        <v>5835</v>
      </c>
      <c r="AM384" s="79" t="s">
        <v>6333</v>
      </c>
      <c r="AN384" s="79" t="b">
        <v>0</v>
      </c>
      <c r="AO384" s="85" t="s">
        <v>5835</v>
      </c>
      <c r="AP384" s="79" t="s">
        <v>176</v>
      </c>
      <c r="AQ384" s="79">
        <v>0</v>
      </c>
      <c r="AR384" s="79">
        <v>0</v>
      </c>
      <c r="AS384" s="79"/>
      <c r="AT384" s="79"/>
      <c r="AU384" s="79"/>
      <c r="AV384" s="79"/>
      <c r="AW384" s="79"/>
      <c r="AX384" s="79"/>
      <c r="AY384" s="79"/>
      <c r="AZ384" s="79"/>
      <c r="BA384">
        <v>2</v>
      </c>
      <c r="BB384" s="78" t="str">
        <f>REPLACE(INDEX(GroupVertices[Group], MATCH(Edges[[#This Row],[Vertex 1]],GroupVertices[Vertex],0)),1,1,"")</f>
        <v>9</v>
      </c>
      <c r="BC384" s="78" t="str">
        <f>REPLACE(INDEX(GroupVertices[Group], MATCH(Edges[[#This Row],[Vertex 2]],GroupVertices[Vertex],0)),1,1,"")</f>
        <v>9</v>
      </c>
      <c r="BD384" s="48">
        <v>1</v>
      </c>
      <c r="BE384" s="49">
        <v>5.2631578947368425</v>
      </c>
      <c r="BF384" s="48">
        <v>1</v>
      </c>
      <c r="BG384" s="49">
        <v>5.2631578947368425</v>
      </c>
      <c r="BH384" s="48">
        <v>0</v>
      </c>
      <c r="BI384" s="49">
        <v>0</v>
      </c>
      <c r="BJ384" s="48">
        <v>17</v>
      </c>
      <c r="BK384" s="49">
        <v>89.473684210526315</v>
      </c>
      <c r="BL384" s="48">
        <v>19</v>
      </c>
    </row>
    <row r="385" spans="1:64" x14ac:dyDescent="0.25">
      <c r="A385" s="64" t="s">
        <v>421</v>
      </c>
      <c r="B385" s="64" t="s">
        <v>421</v>
      </c>
      <c r="C385" s="65" t="s">
        <v>15839</v>
      </c>
      <c r="D385" s="66">
        <v>3</v>
      </c>
      <c r="E385" s="67" t="s">
        <v>132</v>
      </c>
      <c r="F385" s="68">
        <v>35</v>
      </c>
      <c r="G385" s="65"/>
      <c r="H385" s="69"/>
      <c r="I385" s="70"/>
      <c r="J385" s="70"/>
      <c r="K385" s="34" t="s">
        <v>65</v>
      </c>
      <c r="L385" s="77">
        <v>385</v>
      </c>
      <c r="M385" s="77"/>
      <c r="N385" s="72"/>
      <c r="O385" s="79" t="s">
        <v>176</v>
      </c>
      <c r="P385" s="81">
        <v>43169.636134259257</v>
      </c>
      <c r="Q385" s="79" t="s">
        <v>1205</v>
      </c>
      <c r="R385" s="83" t="s">
        <v>2116</v>
      </c>
      <c r="S385" s="79" t="s">
        <v>2507</v>
      </c>
      <c r="T385" s="79" t="s">
        <v>2762</v>
      </c>
      <c r="U385" s="79"/>
      <c r="V385" s="83" t="s">
        <v>3623</v>
      </c>
      <c r="W385" s="81">
        <v>43169.636134259257</v>
      </c>
      <c r="X385" s="83" t="s">
        <v>4128</v>
      </c>
      <c r="Y385" s="79"/>
      <c r="Z385" s="79"/>
      <c r="AA385" s="85" t="s">
        <v>5336</v>
      </c>
      <c r="AB385" s="79"/>
      <c r="AC385" s="79" t="b">
        <v>0</v>
      </c>
      <c r="AD385" s="79">
        <v>1</v>
      </c>
      <c r="AE385" s="85" t="s">
        <v>6296</v>
      </c>
      <c r="AF385" s="79" t="b">
        <v>0</v>
      </c>
      <c r="AG385" s="79" t="s">
        <v>6304</v>
      </c>
      <c r="AH385" s="79"/>
      <c r="AI385" s="85" t="s">
        <v>6296</v>
      </c>
      <c r="AJ385" s="79" t="b">
        <v>0</v>
      </c>
      <c r="AK385" s="79">
        <v>0</v>
      </c>
      <c r="AL385" s="85" t="s">
        <v>6296</v>
      </c>
      <c r="AM385" s="79" t="s">
        <v>6374</v>
      </c>
      <c r="AN385" s="79" t="b">
        <v>0</v>
      </c>
      <c r="AO385" s="85" t="s">
        <v>5336</v>
      </c>
      <c r="AP385" s="79" t="s">
        <v>176</v>
      </c>
      <c r="AQ385" s="79">
        <v>0</v>
      </c>
      <c r="AR385" s="79">
        <v>0</v>
      </c>
      <c r="AS385" s="79"/>
      <c r="AT385" s="79"/>
      <c r="AU385" s="79"/>
      <c r="AV385" s="79"/>
      <c r="AW385" s="79"/>
      <c r="AX385" s="79"/>
      <c r="AY385" s="79"/>
      <c r="AZ385" s="79"/>
      <c r="BA385">
        <v>1</v>
      </c>
      <c r="BB385" s="78" t="str">
        <f>REPLACE(INDEX(GroupVertices[Group], MATCH(Edges[[#This Row],[Vertex 1]],GroupVertices[Vertex],0)),1,1,"")</f>
        <v>1</v>
      </c>
      <c r="BC385" s="78" t="str">
        <f>REPLACE(INDEX(GroupVertices[Group], MATCH(Edges[[#This Row],[Vertex 2]],GroupVertices[Vertex],0)),1,1,"")</f>
        <v>1</v>
      </c>
      <c r="BD385" s="48">
        <v>3</v>
      </c>
      <c r="BE385" s="49">
        <v>7.5</v>
      </c>
      <c r="BF385" s="48">
        <v>0</v>
      </c>
      <c r="BG385" s="49">
        <v>0</v>
      </c>
      <c r="BH385" s="48">
        <v>0</v>
      </c>
      <c r="BI385" s="49">
        <v>0</v>
      </c>
      <c r="BJ385" s="48">
        <v>37</v>
      </c>
      <c r="BK385" s="49">
        <v>92.5</v>
      </c>
      <c r="BL385" s="48">
        <v>40</v>
      </c>
    </row>
    <row r="386" spans="1:64" x14ac:dyDescent="0.25">
      <c r="A386" s="64" t="s">
        <v>422</v>
      </c>
      <c r="B386" s="64" t="s">
        <v>422</v>
      </c>
      <c r="C386" s="65" t="s">
        <v>15839</v>
      </c>
      <c r="D386" s="66">
        <v>3</v>
      </c>
      <c r="E386" s="67" t="s">
        <v>132</v>
      </c>
      <c r="F386" s="68">
        <v>35</v>
      </c>
      <c r="G386" s="65"/>
      <c r="H386" s="69"/>
      <c r="I386" s="70"/>
      <c r="J386" s="70"/>
      <c r="K386" s="34" t="s">
        <v>65</v>
      </c>
      <c r="L386" s="77">
        <v>386</v>
      </c>
      <c r="M386" s="77"/>
      <c r="N386" s="72"/>
      <c r="O386" s="79" t="s">
        <v>176</v>
      </c>
      <c r="P386" s="81">
        <v>43169.63722222222</v>
      </c>
      <c r="Q386" s="79" t="s">
        <v>1206</v>
      </c>
      <c r="R386" s="83" t="s">
        <v>2117</v>
      </c>
      <c r="S386" s="79" t="s">
        <v>2539</v>
      </c>
      <c r="T386" s="79" t="s">
        <v>731</v>
      </c>
      <c r="U386" s="79"/>
      <c r="V386" s="83" t="s">
        <v>3624</v>
      </c>
      <c r="W386" s="81">
        <v>43169.63722222222</v>
      </c>
      <c r="X386" s="83" t="s">
        <v>4129</v>
      </c>
      <c r="Y386" s="79"/>
      <c r="Z386" s="79"/>
      <c r="AA386" s="85" t="s">
        <v>5337</v>
      </c>
      <c r="AB386" s="79"/>
      <c r="AC386" s="79" t="b">
        <v>0</v>
      </c>
      <c r="AD386" s="79">
        <v>2</v>
      </c>
      <c r="AE386" s="85" t="s">
        <v>6296</v>
      </c>
      <c r="AF386" s="79" t="b">
        <v>1</v>
      </c>
      <c r="AG386" s="79" t="s">
        <v>6303</v>
      </c>
      <c r="AH386" s="79"/>
      <c r="AI386" s="85" t="s">
        <v>6319</v>
      </c>
      <c r="AJ386" s="79" t="b">
        <v>0</v>
      </c>
      <c r="AK386" s="79">
        <v>0</v>
      </c>
      <c r="AL386" s="85" t="s">
        <v>6296</v>
      </c>
      <c r="AM386" s="79" t="s">
        <v>6340</v>
      </c>
      <c r="AN386" s="79" t="b">
        <v>0</v>
      </c>
      <c r="AO386" s="85" t="s">
        <v>5337</v>
      </c>
      <c r="AP386" s="79" t="s">
        <v>176</v>
      </c>
      <c r="AQ386" s="79">
        <v>0</v>
      </c>
      <c r="AR386" s="79">
        <v>0</v>
      </c>
      <c r="AS386" s="79"/>
      <c r="AT386" s="79"/>
      <c r="AU386" s="79"/>
      <c r="AV386" s="79"/>
      <c r="AW386" s="79"/>
      <c r="AX386" s="79"/>
      <c r="AY386" s="79"/>
      <c r="AZ386" s="79"/>
      <c r="BA386">
        <v>1</v>
      </c>
      <c r="BB386" s="78" t="str">
        <f>REPLACE(INDEX(GroupVertices[Group], MATCH(Edges[[#This Row],[Vertex 1]],GroupVertices[Vertex],0)),1,1,"")</f>
        <v>1</v>
      </c>
      <c r="BC386" s="78" t="str">
        <f>REPLACE(INDEX(GroupVertices[Group], MATCH(Edges[[#This Row],[Vertex 2]],GroupVertices[Vertex],0)),1,1,"")</f>
        <v>1</v>
      </c>
      <c r="BD386" s="48">
        <v>0</v>
      </c>
      <c r="BE386" s="49">
        <v>0</v>
      </c>
      <c r="BF386" s="48">
        <v>0</v>
      </c>
      <c r="BG386" s="49">
        <v>0</v>
      </c>
      <c r="BH386" s="48">
        <v>0</v>
      </c>
      <c r="BI386" s="49">
        <v>0</v>
      </c>
      <c r="BJ386" s="48">
        <v>13</v>
      </c>
      <c r="BK386" s="49">
        <v>100</v>
      </c>
      <c r="BL386" s="48">
        <v>13</v>
      </c>
    </row>
    <row r="387" spans="1:64" x14ac:dyDescent="0.25">
      <c r="A387" s="64" t="s">
        <v>423</v>
      </c>
      <c r="B387" s="64" t="s">
        <v>683</v>
      </c>
      <c r="C387" s="65" t="s">
        <v>15839</v>
      </c>
      <c r="D387" s="66">
        <v>3</v>
      </c>
      <c r="E387" s="67" t="s">
        <v>132</v>
      </c>
      <c r="F387" s="68">
        <v>35</v>
      </c>
      <c r="G387" s="65"/>
      <c r="H387" s="69"/>
      <c r="I387" s="70"/>
      <c r="J387" s="70"/>
      <c r="K387" s="34" t="s">
        <v>65</v>
      </c>
      <c r="L387" s="77">
        <v>387</v>
      </c>
      <c r="M387" s="77"/>
      <c r="N387" s="72"/>
      <c r="O387" s="79" t="s">
        <v>999</v>
      </c>
      <c r="P387" s="81">
        <v>43169.639166666668</v>
      </c>
      <c r="Q387" s="79" t="s">
        <v>1207</v>
      </c>
      <c r="R387" s="79"/>
      <c r="S387" s="79"/>
      <c r="T387" s="79"/>
      <c r="U387" s="79"/>
      <c r="V387" s="83" t="s">
        <v>3625</v>
      </c>
      <c r="W387" s="81">
        <v>43169.639166666668</v>
      </c>
      <c r="X387" s="83" t="s">
        <v>4130</v>
      </c>
      <c r="Y387" s="79"/>
      <c r="Z387" s="79"/>
      <c r="AA387" s="85" t="s">
        <v>5338</v>
      </c>
      <c r="AB387" s="79"/>
      <c r="AC387" s="79" t="b">
        <v>0</v>
      </c>
      <c r="AD387" s="79">
        <v>0</v>
      </c>
      <c r="AE387" s="85" t="s">
        <v>6296</v>
      </c>
      <c r="AF387" s="79" t="b">
        <v>0</v>
      </c>
      <c r="AG387" s="79" t="s">
        <v>6304</v>
      </c>
      <c r="AH387" s="79"/>
      <c r="AI387" s="85" t="s">
        <v>6296</v>
      </c>
      <c r="AJ387" s="79" t="b">
        <v>0</v>
      </c>
      <c r="AK387" s="79">
        <v>3</v>
      </c>
      <c r="AL387" s="85" t="s">
        <v>5804</v>
      </c>
      <c r="AM387" s="79" t="s">
        <v>6340</v>
      </c>
      <c r="AN387" s="79" t="b">
        <v>0</v>
      </c>
      <c r="AO387" s="85" t="s">
        <v>5804</v>
      </c>
      <c r="AP387" s="79" t="s">
        <v>176</v>
      </c>
      <c r="AQ387" s="79">
        <v>0</v>
      </c>
      <c r="AR387" s="79">
        <v>0</v>
      </c>
      <c r="AS387" s="79"/>
      <c r="AT387" s="79"/>
      <c r="AU387" s="79"/>
      <c r="AV387" s="79"/>
      <c r="AW387" s="79"/>
      <c r="AX387" s="79"/>
      <c r="AY387" s="79"/>
      <c r="AZ387" s="79"/>
      <c r="BA387">
        <v>1</v>
      </c>
      <c r="BB387" s="78" t="str">
        <f>REPLACE(INDEX(GroupVertices[Group], MATCH(Edges[[#This Row],[Vertex 1]],GroupVertices[Vertex],0)),1,1,"")</f>
        <v>2</v>
      </c>
      <c r="BC387" s="78" t="str">
        <f>REPLACE(INDEX(GroupVertices[Group], MATCH(Edges[[#This Row],[Vertex 2]],GroupVertices[Vertex],0)),1,1,"")</f>
        <v>2</v>
      </c>
      <c r="BD387" s="48">
        <v>1</v>
      </c>
      <c r="BE387" s="49">
        <v>5.2631578947368425</v>
      </c>
      <c r="BF387" s="48">
        <v>0</v>
      </c>
      <c r="BG387" s="49">
        <v>0</v>
      </c>
      <c r="BH387" s="48">
        <v>0</v>
      </c>
      <c r="BI387" s="49">
        <v>0</v>
      </c>
      <c r="BJ387" s="48">
        <v>18</v>
      </c>
      <c r="BK387" s="49">
        <v>94.736842105263165</v>
      </c>
      <c r="BL387" s="48">
        <v>19</v>
      </c>
    </row>
    <row r="388" spans="1:64" x14ac:dyDescent="0.25">
      <c r="A388" s="64" t="s">
        <v>424</v>
      </c>
      <c r="B388" s="64" t="s">
        <v>868</v>
      </c>
      <c r="C388" s="65" t="s">
        <v>15839</v>
      </c>
      <c r="D388" s="66">
        <v>3</v>
      </c>
      <c r="E388" s="67" t="s">
        <v>132</v>
      </c>
      <c r="F388" s="68">
        <v>35</v>
      </c>
      <c r="G388" s="65"/>
      <c r="H388" s="69"/>
      <c r="I388" s="70"/>
      <c r="J388" s="70"/>
      <c r="K388" s="34" t="s">
        <v>65</v>
      </c>
      <c r="L388" s="77">
        <v>388</v>
      </c>
      <c r="M388" s="77"/>
      <c r="N388" s="72"/>
      <c r="O388" s="79" t="s">
        <v>999</v>
      </c>
      <c r="P388" s="81">
        <v>43169.637337962966</v>
      </c>
      <c r="Q388" s="79" t="s">
        <v>1208</v>
      </c>
      <c r="R388" s="83" t="s">
        <v>2118</v>
      </c>
      <c r="S388" s="79" t="s">
        <v>2505</v>
      </c>
      <c r="T388" s="79"/>
      <c r="U388" s="79"/>
      <c r="V388" s="83" t="s">
        <v>3626</v>
      </c>
      <c r="W388" s="81">
        <v>43169.637337962966</v>
      </c>
      <c r="X388" s="83" t="s">
        <v>4131</v>
      </c>
      <c r="Y388" s="79"/>
      <c r="Z388" s="79"/>
      <c r="AA388" s="85" t="s">
        <v>5339</v>
      </c>
      <c r="AB388" s="79"/>
      <c r="AC388" s="79" t="b">
        <v>0</v>
      </c>
      <c r="AD388" s="79">
        <v>0</v>
      </c>
      <c r="AE388" s="85" t="s">
        <v>6296</v>
      </c>
      <c r="AF388" s="79" t="b">
        <v>0</v>
      </c>
      <c r="AG388" s="79" t="s">
        <v>6304</v>
      </c>
      <c r="AH388" s="79"/>
      <c r="AI388" s="85" t="s">
        <v>6296</v>
      </c>
      <c r="AJ388" s="79" t="b">
        <v>0</v>
      </c>
      <c r="AK388" s="79">
        <v>1</v>
      </c>
      <c r="AL388" s="85" t="s">
        <v>6217</v>
      </c>
      <c r="AM388" s="79" t="s">
        <v>6356</v>
      </c>
      <c r="AN388" s="79" t="b">
        <v>0</v>
      </c>
      <c r="AO388" s="85" t="s">
        <v>6217</v>
      </c>
      <c r="AP388" s="79" t="s">
        <v>176</v>
      </c>
      <c r="AQ388" s="79">
        <v>0</v>
      </c>
      <c r="AR388" s="79">
        <v>0</v>
      </c>
      <c r="AS388" s="79"/>
      <c r="AT388" s="79"/>
      <c r="AU388" s="79"/>
      <c r="AV388" s="79"/>
      <c r="AW388" s="79"/>
      <c r="AX388" s="79"/>
      <c r="AY388" s="79"/>
      <c r="AZ388" s="79"/>
      <c r="BA388">
        <v>1</v>
      </c>
      <c r="BB388" s="78" t="str">
        <f>REPLACE(INDEX(GroupVertices[Group], MATCH(Edges[[#This Row],[Vertex 1]],GroupVertices[Vertex],0)),1,1,"")</f>
        <v>2</v>
      </c>
      <c r="BC388" s="78" t="str">
        <f>REPLACE(INDEX(GroupVertices[Group], MATCH(Edges[[#This Row],[Vertex 2]],GroupVertices[Vertex],0)),1,1,"")</f>
        <v>2</v>
      </c>
      <c r="BD388" s="48">
        <v>2</v>
      </c>
      <c r="BE388" s="49">
        <v>11.111111111111111</v>
      </c>
      <c r="BF388" s="48">
        <v>0</v>
      </c>
      <c r="BG388" s="49">
        <v>0</v>
      </c>
      <c r="BH388" s="48">
        <v>0</v>
      </c>
      <c r="BI388" s="49">
        <v>0</v>
      </c>
      <c r="BJ388" s="48">
        <v>16</v>
      </c>
      <c r="BK388" s="49">
        <v>88.888888888888886</v>
      </c>
      <c r="BL388" s="48">
        <v>18</v>
      </c>
    </row>
    <row r="389" spans="1:64" x14ac:dyDescent="0.25">
      <c r="A389" s="64" t="s">
        <v>424</v>
      </c>
      <c r="B389" s="64" t="s">
        <v>754</v>
      </c>
      <c r="C389" s="65" t="s">
        <v>15844</v>
      </c>
      <c r="D389" s="66">
        <v>4.5</v>
      </c>
      <c r="E389" s="67" t="s">
        <v>136</v>
      </c>
      <c r="F389" s="68">
        <v>30.071428571428569</v>
      </c>
      <c r="G389" s="65"/>
      <c r="H389" s="69"/>
      <c r="I389" s="70"/>
      <c r="J389" s="70"/>
      <c r="K389" s="34" t="s">
        <v>65</v>
      </c>
      <c r="L389" s="77">
        <v>389</v>
      </c>
      <c r="M389" s="77"/>
      <c r="N389" s="72"/>
      <c r="O389" s="79" t="s">
        <v>999</v>
      </c>
      <c r="P389" s="81">
        <v>43169.636724537035</v>
      </c>
      <c r="Q389" s="79" t="s">
        <v>1209</v>
      </c>
      <c r="R389" s="79"/>
      <c r="S389" s="79"/>
      <c r="T389" s="79"/>
      <c r="U389" s="79"/>
      <c r="V389" s="83" t="s">
        <v>3626</v>
      </c>
      <c r="W389" s="81">
        <v>43169.636724537035</v>
      </c>
      <c r="X389" s="83" t="s">
        <v>4132</v>
      </c>
      <c r="Y389" s="79"/>
      <c r="Z389" s="79"/>
      <c r="AA389" s="85" t="s">
        <v>5340</v>
      </c>
      <c r="AB389" s="79"/>
      <c r="AC389" s="79" t="b">
        <v>0</v>
      </c>
      <c r="AD389" s="79">
        <v>0</v>
      </c>
      <c r="AE389" s="85" t="s">
        <v>6296</v>
      </c>
      <c r="AF389" s="79" t="b">
        <v>0</v>
      </c>
      <c r="AG389" s="79" t="s">
        <v>6304</v>
      </c>
      <c r="AH389" s="79"/>
      <c r="AI389" s="85" t="s">
        <v>6296</v>
      </c>
      <c r="AJ389" s="79" t="b">
        <v>0</v>
      </c>
      <c r="AK389" s="79">
        <v>2</v>
      </c>
      <c r="AL389" s="85" t="s">
        <v>6216</v>
      </c>
      <c r="AM389" s="79" t="s">
        <v>6356</v>
      </c>
      <c r="AN389" s="79" t="b">
        <v>0</v>
      </c>
      <c r="AO389" s="85" t="s">
        <v>6216</v>
      </c>
      <c r="AP389" s="79" t="s">
        <v>176</v>
      </c>
      <c r="AQ389" s="79">
        <v>0</v>
      </c>
      <c r="AR389" s="79">
        <v>0</v>
      </c>
      <c r="AS389" s="79"/>
      <c r="AT389" s="79"/>
      <c r="AU389" s="79"/>
      <c r="AV389" s="79"/>
      <c r="AW389" s="79"/>
      <c r="AX389" s="79"/>
      <c r="AY389" s="79"/>
      <c r="AZ389" s="79"/>
      <c r="BA389">
        <v>4</v>
      </c>
      <c r="BB389" s="78" t="str">
        <f>REPLACE(INDEX(GroupVertices[Group], MATCH(Edges[[#This Row],[Vertex 1]],GroupVertices[Vertex],0)),1,1,"")</f>
        <v>2</v>
      </c>
      <c r="BC389" s="78" t="str">
        <f>REPLACE(INDEX(GroupVertices[Group], MATCH(Edges[[#This Row],[Vertex 2]],GroupVertices[Vertex],0)),1,1,"")</f>
        <v>2</v>
      </c>
      <c r="BD389" s="48">
        <v>0</v>
      </c>
      <c r="BE389" s="49">
        <v>0</v>
      </c>
      <c r="BF389" s="48">
        <v>0</v>
      </c>
      <c r="BG389" s="49">
        <v>0</v>
      </c>
      <c r="BH389" s="48">
        <v>0</v>
      </c>
      <c r="BI389" s="49">
        <v>0</v>
      </c>
      <c r="BJ389" s="48">
        <v>21</v>
      </c>
      <c r="BK389" s="49">
        <v>100</v>
      </c>
      <c r="BL389" s="48">
        <v>21</v>
      </c>
    </row>
    <row r="390" spans="1:64" x14ac:dyDescent="0.25">
      <c r="A390" s="64" t="s">
        <v>424</v>
      </c>
      <c r="B390" s="64" t="s">
        <v>754</v>
      </c>
      <c r="C390" s="65" t="s">
        <v>15844</v>
      </c>
      <c r="D390" s="66">
        <v>4.5</v>
      </c>
      <c r="E390" s="67" t="s">
        <v>136</v>
      </c>
      <c r="F390" s="68">
        <v>30.071428571428569</v>
      </c>
      <c r="G390" s="65"/>
      <c r="H390" s="69"/>
      <c r="I390" s="70"/>
      <c r="J390" s="70"/>
      <c r="K390" s="34" t="s">
        <v>65</v>
      </c>
      <c r="L390" s="77">
        <v>390</v>
      </c>
      <c r="M390" s="77"/>
      <c r="N390" s="72"/>
      <c r="O390" s="79" t="s">
        <v>999</v>
      </c>
      <c r="P390" s="81">
        <v>43169.637337962966</v>
      </c>
      <c r="Q390" s="79" t="s">
        <v>1208</v>
      </c>
      <c r="R390" s="83" t="s">
        <v>2118</v>
      </c>
      <c r="S390" s="79" t="s">
        <v>2505</v>
      </c>
      <c r="T390" s="79"/>
      <c r="U390" s="79"/>
      <c r="V390" s="83" t="s">
        <v>3626</v>
      </c>
      <c r="W390" s="81">
        <v>43169.637337962966</v>
      </c>
      <c r="X390" s="83" t="s">
        <v>4131</v>
      </c>
      <c r="Y390" s="79"/>
      <c r="Z390" s="79"/>
      <c r="AA390" s="85" t="s">
        <v>5339</v>
      </c>
      <c r="AB390" s="79"/>
      <c r="AC390" s="79" t="b">
        <v>0</v>
      </c>
      <c r="AD390" s="79">
        <v>0</v>
      </c>
      <c r="AE390" s="85" t="s">
        <v>6296</v>
      </c>
      <c r="AF390" s="79" t="b">
        <v>0</v>
      </c>
      <c r="AG390" s="79" t="s">
        <v>6304</v>
      </c>
      <c r="AH390" s="79"/>
      <c r="AI390" s="85" t="s">
        <v>6296</v>
      </c>
      <c r="AJ390" s="79" t="b">
        <v>0</v>
      </c>
      <c r="AK390" s="79">
        <v>1</v>
      </c>
      <c r="AL390" s="85" t="s">
        <v>6217</v>
      </c>
      <c r="AM390" s="79" t="s">
        <v>6356</v>
      </c>
      <c r="AN390" s="79" t="b">
        <v>0</v>
      </c>
      <c r="AO390" s="85" t="s">
        <v>6217</v>
      </c>
      <c r="AP390" s="79" t="s">
        <v>176</v>
      </c>
      <c r="AQ390" s="79">
        <v>0</v>
      </c>
      <c r="AR390" s="79">
        <v>0</v>
      </c>
      <c r="AS390" s="79"/>
      <c r="AT390" s="79"/>
      <c r="AU390" s="79"/>
      <c r="AV390" s="79"/>
      <c r="AW390" s="79"/>
      <c r="AX390" s="79"/>
      <c r="AY390" s="79"/>
      <c r="AZ390" s="79"/>
      <c r="BA390">
        <v>4</v>
      </c>
      <c r="BB390" s="78" t="str">
        <f>REPLACE(INDEX(GroupVertices[Group], MATCH(Edges[[#This Row],[Vertex 1]],GroupVertices[Vertex],0)),1,1,"")</f>
        <v>2</v>
      </c>
      <c r="BC390" s="78" t="str">
        <f>REPLACE(INDEX(GroupVertices[Group], MATCH(Edges[[#This Row],[Vertex 2]],GroupVertices[Vertex],0)),1,1,"")</f>
        <v>2</v>
      </c>
      <c r="BD390" s="48"/>
      <c r="BE390" s="49"/>
      <c r="BF390" s="48"/>
      <c r="BG390" s="49"/>
      <c r="BH390" s="48"/>
      <c r="BI390" s="49"/>
      <c r="BJ390" s="48"/>
      <c r="BK390" s="49"/>
      <c r="BL390" s="48"/>
    </row>
    <row r="391" spans="1:64" x14ac:dyDescent="0.25">
      <c r="A391" s="64" t="s">
        <v>424</v>
      </c>
      <c r="B391" s="64" t="s">
        <v>765</v>
      </c>
      <c r="C391" s="65" t="s">
        <v>15839</v>
      </c>
      <c r="D391" s="66">
        <v>3</v>
      </c>
      <c r="E391" s="67" t="s">
        <v>132</v>
      </c>
      <c r="F391" s="68">
        <v>35</v>
      </c>
      <c r="G391" s="65"/>
      <c r="H391" s="69"/>
      <c r="I391" s="70"/>
      <c r="J391" s="70"/>
      <c r="K391" s="34" t="s">
        <v>65</v>
      </c>
      <c r="L391" s="77">
        <v>391</v>
      </c>
      <c r="M391" s="77"/>
      <c r="N391" s="72"/>
      <c r="O391" s="79" t="s">
        <v>999</v>
      </c>
      <c r="P391" s="81">
        <v>43169.638252314813</v>
      </c>
      <c r="Q391" s="79" t="s">
        <v>1210</v>
      </c>
      <c r="R391" s="83" t="s">
        <v>2119</v>
      </c>
      <c r="S391" s="79" t="s">
        <v>2505</v>
      </c>
      <c r="T391" s="79" t="s">
        <v>2763</v>
      </c>
      <c r="U391" s="79"/>
      <c r="V391" s="83" t="s">
        <v>3626</v>
      </c>
      <c r="W391" s="81">
        <v>43169.638252314813</v>
      </c>
      <c r="X391" s="83" t="s">
        <v>4133</v>
      </c>
      <c r="Y391" s="79"/>
      <c r="Z391" s="79"/>
      <c r="AA391" s="85" t="s">
        <v>5341</v>
      </c>
      <c r="AB391" s="79"/>
      <c r="AC391" s="79" t="b">
        <v>0</v>
      </c>
      <c r="AD391" s="79">
        <v>0</v>
      </c>
      <c r="AE391" s="85" t="s">
        <v>6296</v>
      </c>
      <c r="AF391" s="79" t="b">
        <v>0</v>
      </c>
      <c r="AG391" s="79" t="s">
        <v>6304</v>
      </c>
      <c r="AH391" s="79"/>
      <c r="AI391" s="85" t="s">
        <v>6296</v>
      </c>
      <c r="AJ391" s="79" t="b">
        <v>0</v>
      </c>
      <c r="AK391" s="79">
        <v>1</v>
      </c>
      <c r="AL391" s="85" t="s">
        <v>6218</v>
      </c>
      <c r="AM391" s="79" t="s">
        <v>6356</v>
      </c>
      <c r="AN391" s="79" t="b">
        <v>0</v>
      </c>
      <c r="AO391" s="85" t="s">
        <v>6218</v>
      </c>
      <c r="AP391" s="79" t="s">
        <v>176</v>
      </c>
      <c r="AQ391" s="79">
        <v>0</v>
      </c>
      <c r="AR391" s="79">
        <v>0</v>
      </c>
      <c r="AS391" s="79"/>
      <c r="AT391" s="79"/>
      <c r="AU391" s="79"/>
      <c r="AV391" s="79"/>
      <c r="AW391" s="79"/>
      <c r="AX391" s="79"/>
      <c r="AY391" s="79"/>
      <c r="AZ391" s="79"/>
      <c r="BA391">
        <v>1</v>
      </c>
      <c r="BB391" s="78" t="str">
        <f>REPLACE(INDEX(GroupVertices[Group], MATCH(Edges[[#This Row],[Vertex 1]],GroupVertices[Vertex],0)),1,1,"")</f>
        <v>2</v>
      </c>
      <c r="BC391" s="78" t="str">
        <f>REPLACE(INDEX(GroupVertices[Group], MATCH(Edges[[#This Row],[Vertex 2]],GroupVertices[Vertex],0)),1,1,"")</f>
        <v>2</v>
      </c>
      <c r="BD391" s="48"/>
      <c r="BE391" s="49"/>
      <c r="BF391" s="48"/>
      <c r="BG391" s="49"/>
      <c r="BH391" s="48"/>
      <c r="BI391" s="49"/>
      <c r="BJ391" s="48"/>
      <c r="BK391" s="49"/>
      <c r="BL391" s="48"/>
    </row>
    <row r="392" spans="1:64" x14ac:dyDescent="0.25">
      <c r="A392" s="64" t="s">
        <v>424</v>
      </c>
      <c r="B392" s="64" t="s">
        <v>754</v>
      </c>
      <c r="C392" s="65" t="s">
        <v>15844</v>
      </c>
      <c r="D392" s="66">
        <v>4.5</v>
      </c>
      <c r="E392" s="67" t="s">
        <v>136</v>
      </c>
      <c r="F392" s="68">
        <v>30.071428571428569</v>
      </c>
      <c r="G392" s="65"/>
      <c r="H392" s="69"/>
      <c r="I392" s="70"/>
      <c r="J392" s="70"/>
      <c r="K392" s="34" t="s">
        <v>65</v>
      </c>
      <c r="L392" s="77">
        <v>392</v>
      </c>
      <c r="M392" s="77"/>
      <c r="N392" s="72"/>
      <c r="O392" s="79" t="s">
        <v>999</v>
      </c>
      <c r="P392" s="81">
        <v>43169.638252314813</v>
      </c>
      <c r="Q392" s="79" t="s">
        <v>1210</v>
      </c>
      <c r="R392" s="83" t="s">
        <v>2119</v>
      </c>
      <c r="S392" s="79" t="s">
        <v>2505</v>
      </c>
      <c r="T392" s="79" t="s">
        <v>2763</v>
      </c>
      <c r="U392" s="79"/>
      <c r="V392" s="83" t="s">
        <v>3626</v>
      </c>
      <c r="W392" s="81">
        <v>43169.638252314813</v>
      </c>
      <c r="X392" s="83" t="s">
        <v>4133</v>
      </c>
      <c r="Y392" s="79"/>
      <c r="Z392" s="79"/>
      <c r="AA392" s="85" t="s">
        <v>5341</v>
      </c>
      <c r="AB392" s="79"/>
      <c r="AC392" s="79" t="b">
        <v>0</v>
      </c>
      <c r="AD392" s="79">
        <v>0</v>
      </c>
      <c r="AE392" s="85" t="s">
        <v>6296</v>
      </c>
      <c r="AF392" s="79" t="b">
        <v>0</v>
      </c>
      <c r="AG392" s="79" t="s">
        <v>6304</v>
      </c>
      <c r="AH392" s="79"/>
      <c r="AI392" s="85" t="s">
        <v>6296</v>
      </c>
      <c r="AJ392" s="79" t="b">
        <v>0</v>
      </c>
      <c r="AK392" s="79">
        <v>1</v>
      </c>
      <c r="AL392" s="85" t="s">
        <v>6218</v>
      </c>
      <c r="AM392" s="79" t="s">
        <v>6356</v>
      </c>
      <c r="AN392" s="79" t="b">
        <v>0</v>
      </c>
      <c r="AO392" s="85" t="s">
        <v>6218</v>
      </c>
      <c r="AP392" s="79" t="s">
        <v>176</v>
      </c>
      <c r="AQ392" s="79">
        <v>0</v>
      </c>
      <c r="AR392" s="79">
        <v>0</v>
      </c>
      <c r="AS392" s="79"/>
      <c r="AT392" s="79"/>
      <c r="AU392" s="79"/>
      <c r="AV392" s="79"/>
      <c r="AW392" s="79"/>
      <c r="AX392" s="79"/>
      <c r="AY392" s="79"/>
      <c r="AZ392" s="79"/>
      <c r="BA392">
        <v>4</v>
      </c>
      <c r="BB392" s="78" t="str">
        <f>REPLACE(INDEX(GroupVertices[Group], MATCH(Edges[[#This Row],[Vertex 1]],GroupVertices[Vertex],0)),1,1,"")</f>
        <v>2</v>
      </c>
      <c r="BC392" s="78" t="str">
        <f>REPLACE(INDEX(GroupVertices[Group], MATCH(Edges[[#This Row],[Vertex 2]],GroupVertices[Vertex],0)),1,1,"")</f>
        <v>2</v>
      </c>
      <c r="BD392" s="48">
        <v>0</v>
      </c>
      <c r="BE392" s="49">
        <v>0</v>
      </c>
      <c r="BF392" s="48">
        <v>0</v>
      </c>
      <c r="BG392" s="49">
        <v>0</v>
      </c>
      <c r="BH392" s="48">
        <v>0</v>
      </c>
      <c r="BI392" s="49">
        <v>0</v>
      </c>
      <c r="BJ392" s="48">
        <v>15</v>
      </c>
      <c r="BK392" s="49">
        <v>100</v>
      </c>
      <c r="BL392" s="48">
        <v>15</v>
      </c>
    </row>
    <row r="393" spans="1:64" x14ac:dyDescent="0.25">
      <c r="A393" s="64" t="s">
        <v>424</v>
      </c>
      <c r="B393" s="64" t="s">
        <v>754</v>
      </c>
      <c r="C393" s="65" t="s">
        <v>15844</v>
      </c>
      <c r="D393" s="66">
        <v>4.5</v>
      </c>
      <c r="E393" s="67" t="s">
        <v>136</v>
      </c>
      <c r="F393" s="68">
        <v>30.071428571428569</v>
      </c>
      <c r="G393" s="65"/>
      <c r="H393" s="69"/>
      <c r="I393" s="70"/>
      <c r="J393" s="70"/>
      <c r="K393" s="34" t="s">
        <v>65</v>
      </c>
      <c r="L393" s="77">
        <v>393</v>
      </c>
      <c r="M393" s="77"/>
      <c r="N393" s="72"/>
      <c r="O393" s="79" t="s">
        <v>999</v>
      </c>
      <c r="P393" s="81">
        <v>43169.639733796299</v>
      </c>
      <c r="Q393" s="79" t="s">
        <v>1211</v>
      </c>
      <c r="R393" s="83" t="s">
        <v>2120</v>
      </c>
      <c r="S393" s="79" t="s">
        <v>2518</v>
      </c>
      <c r="T393" s="79" t="s">
        <v>2764</v>
      </c>
      <c r="U393" s="79"/>
      <c r="V393" s="83" t="s">
        <v>3626</v>
      </c>
      <c r="W393" s="81">
        <v>43169.639733796299</v>
      </c>
      <c r="X393" s="83" t="s">
        <v>4134</v>
      </c>
      <c r="Y393" s="79"/>
      <c r="Z393" s="79"/>
      <c r="AA393" s="85" t="s">
        <v>5342</v>
      </c>
      <c r="AB393" s="79"/>
      <c r="AC393" s="79" t="b">
        <v>0</v>
      </c>
      <c r="AD393" s="79">
        <v>0</v>
      </c>
      <c r="AE393" s="85" t="s">
        <v>6296</v>
      </c>
      <c r="AF393" s="79" t="b">
        <v>0</v>
      </c>
      <c r="AG393" s="79" t="s">
        <v>6304</v>
      </c>
      <c r="AH393" s="79"/>
      <c r="AI393" s="85" t="s">
        <v>6296</v>
      </c>
      <c r="AJ393" s="79" t="b">
        <v>0</v>
      </c>
      <c r="AK393" s="79">
        <v>2</v>
      </c>
      <c r="AL393" s="85" t="s">
        <v>6223</v>
      </c>
      <c r="AM393" s="79" t="s">
        <v>6356</v>
      </c>
      <c r="AN393" s="79" t="b">
        <v>0</v>
      </c>
      <c r="AO393" s="85" t="s">
        <v>6223</v>
      </c>
      <c r="AP393" s="79" t="s">
        <v>176</v>
      </c>
      <c r="AQ393" s="79">
        <v>0</v>
      </c>
      <c r="AR393" s="79">
        <v>0</v>
      </c>
      <c r="AS393" s="79"/>
      <c r="AT393" s="79"/>
      <c r="AU393" s="79"/>
      <c r="AV393" s="79"/>
      <c r="AW393" s="79"/>
      <c r="AX393" s="79"/>
      <c r="AY393" s="79"/>
      <c r="AZ393" s="79"/>
      <c r="BA393">
        <v>4</v>
      </c>
      <c r="BB393" s="78" t="str">
        <f>REPLACE(INDEX(GroupVertices[Group], MATCH(Edges[[#This Row],[Vertex 1]],GroupVertices[Vertex],0)),1,1,"")</f>
        <v>2</v>
      </c>
      <c r="BC393" s="78" t="str">
        <f>REPLACE(INDEX(GroupVertices[Group], MATCH(Edges[[#This Row],[Vertex 2]],GroupVertices[Vertex],0)),1,1,"")</f>
        <v>2</v>
      </c>
      <c r="BD393" s="48">
        <v>0</v>
      </c>
      <c r="BE393" s="49">
        <v>0</v>
      </c>
      <c r="BF393" s="48">
        <v>0</v>
      </c>
      <c r="BG393" s="49">
        <v>0</v>
      </c>
      <c r="BH393" s="48">
        <v>0</v>
      </c>
      <c r="BI393" s="49">
        <v>0</v>
      </c>
      <c r="BJ393" s="48">
        <v>14</v>
      </c>
      <c r="BK393" s="49">
        <v>100</v>
      </c>
      <c r="BL393" s="48">
        <v>14</v>
      </c>
    </row>
    <row r="394" spans="1:64" x14ac:dyDescent="0.25">
      <c r="A394" s="64" t="s">
        <v>425</v>
      </c>
      <c r="B394" s="64" t="s">
        <v>619</v>
      </c>
      <c r="C394" s="65" t="s">
        <v>15839</v>
      </c>
      <c r="D394" s="66">
        <v>3</v>
      </c>
      <c r="E394" s="67" t="s">
        <v>132</v>
      </c>
      <c r="F394" s="68">
        <v>35</v>
      </c>
      <c r="G394" s="65"/>
      <c r="H394" s="69"/>
      <c r="I394" s="70"/>
      <c r="J394" s="70"/>
      <c r="K394" s="34" t="s">
        <v>65</v>
      </c>
      <c r="L394" s="77">
        <v>394</v>
      </c>
      <c r="M394" s="77"/>
      <c r="N394" s="72"/>
      <c r="O394" s="79" t="s">
        <v>999</v>
      </c>
      <c r="P394" s="81">
        <v>43167.732256944444</v>
      </c>
      <c r="Q394" s="79" t="s">
        <v>1212</v>
      </c>
      <c r="R394" s="83" t="s">
        <v>2073</v>
      </c>
      <c r="S394" s="79" t="s">
        <v>2545</v>
      </c>
      <c r="T394" s="79" t="s">
        <v>2733</v>
      </c>
      <c r="U394" s="83" t="s">
        <v>3201</v>
      </c>
      <c r="V394" s="83" t="s">
        <v>3201</v>
      </c>
      <c r="W394" s="81">
        <v>43167.732256944444</v>
      </c>
      <c r="X394" s="83" t="s">
        <v>4135</v>
      </c>
      <c r="Y394" s="79"/>
      <c r="Z394" s="79"/>
      <c r="AA394" s="85" t="s">
        <v>5343</v>
      </c>
      <c r="AB394" s="79"/>
      <c r="AC394" s="79" t="b">
        <v>0</v>
      </c>
      <c r="AD394" s="79">
        <v>13</v>
      </c>
      <c r="AE394" s="85" t="s">
        <v>6296</v>
      </c>
      <c r="AF394" s="79" t="b">
        <v>0</v>
      </c>
      <c r="AG394" s="79" t="s">
        <v>6308</v>
      </c>
      <c r="AH394" s="79"/>
      <c r="AI394" s="85" t="s">
        <v>6296</v>
      </c>
      <c r="AJ394" s="79" t="b">
        <v>0</v>
      </c>
      <c r="AK394" s="79">
        <v>12</v>
      </c>
      <c r="AL394" s="85" t="s">
        <v>6296</v>
      </c>
      <c r="AM394" s="79" t="s">
        <v>6328</v>
      </c>
      <c r="AN394" s="79" t="b">
        <v>0</v>
      </c>
      <c r="AO394" s="85" t="s">
        <v>5343</v>
      </c>
      <c r="AP394" s="79" t="s">
        <v>6415</v>
      </c>
      <c r="AQ394" s="79">
        <v>0</v>
      </c>
      <c r="AR394" s="79">
        <v>0</v>
      </c>
      <c r="AS394" s="79"/>
      <c r="AT394" s="79"/>
      <c r="AU394" s="79"/>
      <c r="AV394" s="79"/>
      <c r="AW394" s="79"/>
      <c r="AX394" s="79"/>
      <c r="AY394" s="79"/>
      <c r="AZ394" s="79"/>
      <c r="BA394">
        <v>1</v>
      </c>
      <c r="BB394" s="78" t="str">
        <f>REPLACE(INDEX(GroupVertices[Group], MATCH(Edges[[#This Row],[Vertex 1]],GroupVertices[Vertex],0)),1,1,"")</f>
        <v>11</v>
      </c>
      <c r="BC394" s="78" t="str">
        <f>REPLACE(INDEX(GroupVertices[Group], MATCH(Edges[[#This Row],[Vertex 2]],GroupVertices[Vertex],0)),1,1,"")</f>
        <v>11</v>
      </c>
      <c r="BD394" s="48">
        <v>0</v>
      </c>
      <c r="BE394" s="49">
        <v>0</v>
      </c>
      <c r="BF394" s="48">
        <v>0</v>
      </c>
      <c r="BG394" s="49">
        <v>0</v>
      </c>
      <c r="BH394" s="48">
        <v>0</v>
      </c>
      <c r="BI394" s="49">
        <v>0</v>
      </c>
      <c r="BJ394" s="48">
        <v>25</v>
      </c>
      <c r="BK394" s="49">
        <v>100</v>
      </c>
      <c r="BL394" s="48">
        <v>25</v>
      </c>
    </row>
    <row r="395" spans="1:64" x14ac:dyDescent="0.25">
      <c r="A395" s="64" t="s">
        <v>426</v>
      </c>
      <c r="B395" s="64" t="s">
        <v>425</v>
      </c>
      <c r="C395" s="65" t="s">
        <v>15839</v>
      </c>
      <c r="D395" s="66">
        <v>3</v>
      </c>
      <c r="E395" s="67" t="s">
        <v>132</v>
      </c>
      <c r="F395" s="68">
        <v>35</v>
      </c>
      <c r="G395" s="65"/>
      <c r="H395" s="69"/>
      <c r="I395" s="70"/>
      <c r="J395" s="70"/>
      <c r="K395" s="34" t="s">
        <v>65</v>
      </c>
      <c r="L395" s="77">
        <v>395</v>
      </c>
      <c r="M395" s="77"/>
      <c r="N395" s="72"/>
      <c r="O395" s="79" t="s">
        <v>999</v>
      </c>
      <c r="P395" s="81">
        <v>43169.642233796294</v>
      </c>
      <c r="Q395" s="79" t="s">
        <v>1146</v>
      </c>
      <c r="R395" s="79"/>
      <c r="S395" s="79"/>
      <c r="T395" s="79" t="s">
        <v>2725</v>
      </c>
      <c r="U395" s="79"/>
      <c r="V395" s="83" t="s">
        <v>3627</v>
      </c>
      <c r="W395" s="81">
        <v>43169.642233796294</v>
      </c>
      <c r="X395" s="83" t="s">
        <v>4136</v>
      </c>
      <c r="Y395" s="79"/>
      <c r="Z395" s="79"/>
      <c r="AA395" s="85" t="s">
        <v>5344</v>
      </c>
      <c r="AB395" s="79"/>
      <c r="AC395" s="79" t="b">
        <v>0</v>
      </c>
      <c r="AD395" s="79">
        <v>0</v>
      </c>
      <c r="AE395" s="85" t="s">
        <v>6296</v>
      </c>
      <c r="AF395" s="79" t="b">
        <v>0</v>
      </c>
      <c r="AG395" s="79" t="s">
        <v>6308</v>
      </c>
      <c r="AH395" s="79"/>
      <c r="AI395" s="85" t="s">
        <v>6296</v>
      </c>
      <c r="AJ395" s="79" t="b">
        <v>0</v>
      </c>
      <c r="AK395" s="79">
        <v>12</v>
      </c>
      <c r="AL395" s="85" t="s">
        <v>5343</v>
      </c>
      <c r="AM395" s="79" t="s">
        <v>6331</v>
      </c>
      <c r="AN395" s="79" t="b">
        <v>0</v>
      </c>
      <c r="AO395" s="85" t="s">
        <v>5343</v>
      </c>
      <c r="AP395" s="79" t="s">
        <v>176</v>
      </c>
      <c r="AQ395" s="79">
        <v>0</v>
      </c>
      <c r="AR395" s="79">
        <v>0</v>
      </c>
      <c r="AS395" s="79"/>
      <c r="AT395" s="79"/>
      <c r="AU395" s="79"/>
      <c r="AV395" s="79"/>
      <c r="AW395" s="79"/>
      <c r="AX395" s="79"/>
      <c r="AY395" s="79"/>
      <c r="AZ395" s="79"/>
      <c r="BA395">
        <v>1</v>
      </c>
      <c r="BB395" s="78" t="str">
        <f>REPLACE(INDEX(GroupVertices[Group], MATCH(Edges[[#This Row],[Vertex 1]],GroupVertices[Vertex],0)),1,1,"")</f>
        <v>11</v>
      </c>
      <c r="BC395" s="78" t="str">
        <f>REPLACE(INDEX(GroupVertices[Group], MATCH(Edges[[#This Row],[Vertex 2]],GroupVertices[Vertex],0)),1,1,"")</f>
        <v>11</v>
      </c>
      <c r="BD395" s="48"/>
      <c r="BE395" s="49"/>
      <c r="BF395" s="48"/>
      <c r="BG395" s="49"/>
      <c r="BH395" s="48"/>
      <c r="BI395" s="49"/>
      <c r="BJ395" s="48"/>
      <c r="BK395" s="49"/>
      <c r="BL395" s="48"/>
    </row>
    <row r="396" spans="1:64" x14ac:dyDescent="0.25">
      <c r="A396" s="64" t="s">
        <v>426</v>
      </c>
      <c r="B396" s="64" t="s">
        <v>619</v>
      </c>
      <c r="C396" s="65" t="s">
        <v>15839</v>
      </c>
      <c r="D396" s="66">
        <v>3</v>
      </c>
      <c r="E396" s="67" t="s">
        <v>132</v>
      </c>
      <c r="F396" s="68">
        <v>35</v>
      </c>
      <c r="G396" s="65"/>
      <c r="H396" s="69"/>
      <c r="I396" s="70"/>
      <c r="J396" s="70"/>
      <c r="K396" s="34" t="s">
        <v>65</v>
      </c>
      <c r="L396" s="77">
        <v>396</v>
      </c>
      <c r="M396" s="77"/>
      <c r="N396" s="72"/>
      <c r="O396" s="79" t="s">
        <v>999</v>
      </c>
      <c r="P396" s="81">
        <v>43169.642233796294</v>
      </c>
      <c r="Q396" s="79" t="s">
        <v>1146</v>
      </c>
      <c r="R396" s="79"/>
      <c r="S396" s="79"/>
      <c r="T396" s="79" t="s">
        <v>2725</v>
      </c>
      <c r="U396" s="79"/>
      <c r="V396" s="83" t="s">
        <v>3627</v>
      </c>
      <c r="W396" s="81">
        <v>43169.642233796294</v>
      </c>
      <c r="X396" s="83" t="s">
        <v>4136</v>
      </c>
      <c r="Y396" s="79"/>
      <c r="Z396" s="79"/>
      <c r="AA396" s="85" t="s">
        <v>5344</v>
      </c>
      <c r="AB396" s="79"/>
      <c r="AC396" s="79" t="b">
        <v>0</v>
      </c>
      <c r="AD396" s="79">
        <v>0</v>
      </c>
      <c r="AE396" s="85" t="s">
        <v>6296</v>
      </c>
      <c r="AF396" s="79" t="b">
        <v>0</v>
      </c>
      <c r="AG396" s="79" t="s">
        <v>6308</v>
      </c>
      <c r="AH396" s="79"/>
      <c r="AI396" s="85" t="s">
        <v>6296</v>
      </c>
      <c r="AJ396" s="79" t="b">
        <v>0</v>
      </c>
      <c r="AK396" s="79">
        <v>12</v>
      </c>
      <c r="AL396" s="85" t="s">
        <v>5343</v>
      </c>
      <c r="AM396" s="79" t="s">
        <v>6331</v>
      </c>
      <c r="AN396" s="79" t="b">
        <v>0</v>
      </c>
      <c r="AO396" s="85" t="s">
        <v>5343</v>
      </c>
      <c r="AP396" s="79" t="s">
        <v>176</v>
      </c>
      <c r="AQ396" s="79">
        <v>0</v>
      </c>
      <c r="AR396" s="79">
        <v>0</v>
      </c>
      <c r="AS396" s="79"/>
      <c r="AT396" s="79"/>
      <c r="AU396" s="79"/>
      <c r="AV396" s="79"/>
      <c r="AW396" s="79"/>
      <c r="AX396" s="79"/>
      <c r="AY396" s="79"/>
      <c r="AZ396" s="79"/>
      <c r="BA396">
        <v>1</v>
      </c>
      <c r="BB396" s="78" t="str">
        <f>REPLACE(INDEX(GroupVertices[Group], MATCH(Edges[[#This Row],[Vertex 1]],GroupVertices[Vertex],0)),1,1,"")</f>
        <v>11</v>
      </c>
      <c r="BC396" s="78" t="str">
        <f>REPLACE(INDEX(GroupVertices[Group], MATCH(Edges[[#This Row],[Vertex 2]],GroupVertices[Vertex],0)),1,1,"")</f>
        <v>11</v>
      </c>
      <c r="BD396" s="48">
        <v>0</v>
      </c>
      <c r="BE396" s="49">
        <v>0</v>
      </c>
      <c r="BF396" s="48">
        <v>0</v>
      </c>
      <c r="BG396" s="49">
        <v>0</v>
      </c>
      <c r="BH396" s="48">
        <v>0</v>
      </c>
      <c r="BI396" s="49">
        <v>0</v>
      </c>
      <c r="BJ396" s="48">
        <v>15</v>
      </c>
      <c r="BK396" s="49">
        <v>100</v>
      </c>
      <c r="BL396" s="48">
        <v>15</v>
      </c>
    </row>
    <row r="397" spans="1:64" x14ac:dyDescent="0.25">
      <c r="A397" s="64" t="s">
        <v>427</v>
      </c>
      <c r="B397" s="64" t="s">
        <v>427</v>
      </c>
      <c r="C397" s="65" t="s">
        <v>15839</v>
      </c>
      <c r="D397" s="66">
        <v>3</v>
      </c>
      <c r="E397" s="67" t="s">
        <v>132</v>
      </c>
      <c r="F397" s="68">
        <v>35</v>
      </c>
      <c r="G397" s="65"/>
      <c r="H397" s="69"/>
      <c r="I397" s="70"/>
      <c r="J397" s="70"/>
      <c r="K397" s="34" t="s">
        <v>65</v>
      </c>
      <c r="L397" s="77">
        <v>397</v>
      </c>
      <c r="M397" s="77"/>
      <c r="N397" s="72"/>
      <c r="O397" s="79" t="s">
        <v>176</v>
      </c>
      <c r="P397" s="81">
        <v>43169.642361111109</v>
      </c>
      <c r="Q397" s="79" t="s">
        <v>1213</v>
      </c>
      <c r="R397" s="79"/>
      <c r="S397" s="79"/>
      <c r="T397" s="79" t="s">
        <v>2765</v>
      </c>
      <c r="U397" s="83" t="s">
        <v>3220</v>
      </c>
      <c r="V397" s="83" t="s">
        <v>3220</v>
      </c>
      <c r="W397" s="81">
        <v>43169.642361111109</v>
      </c>
      <c r="X397" s="83" t="s">
        <v>4137</v>
      </c>
      <c r="Y397" s="79"/>
      <c r="Z397" s="79"/>
      <c r="AA397" s="85" t="s">
        <v>5345</v>
      </c>
      <c r="AB397" s="79"/>
      <c r="AC397" s="79" t="b">
        <v>0</v>
      </c>
      <c r="AD397" s="79">
        <v>0</v>
      </c>
      <c r="AE397" s="85" t="s">
        <v>6296</v>
      </c>
      <c r="AF397" s="79" t="b">
        <v>0</v>
      </c>
      <c r="AG397" s="79" t="s">
        <v>6304</v>
      </c>
      <c r="AH397" s="79"/>
      <c r="AI397" s="85" t="s">
        <v>6296</v>
      </c>
      <c r="AJ397" s="79" t="b">
        <v>0</v>
      </c>
      <c r="AK397" s="79">
        <v>0</v>
      </c>
      <c r="AL397" s="85" t="s">
        <v>6296</v>
      </c>
      <c r="AM397" s="79" t="s">
        <v>6328</v>
      </c>
      <c r="AN397" s="79" t="b">
        <v>0</v>
      </c>
      <c r="AO397" s="85" t="s">
        <v>5345</v>
      </c>
      <c r="AP397" s="79" t="s">
        <v>176</v>
      </c>
      <c r="AQ397" s="79">
        <v>0</v>
      </c>
      <c r="AR397" s="79">
        <v>0</v>
      </c>
      <c r="AS397" s="79"/>
      <c r="AT397" s="79"/>
      <c r="AU397" s="79"/>
      <c r="AV397" s="79"/>
      <c r="AW397" s="79"/>
      <c r="AX397" s="79"/>
      <c r="AY397" s="79"/>
      <c r="AZ397" s="79"/>
      <c r="BA397">
        <v>1</v>
      </c>
      <c r="BB397" s="78" t="str">
        <f>REPLACE(INDEX(GroupVertices[Group], MATCH(Edges[[#This Row],[Vertex 1]],GroupVertices[Vertex],0)),1,1,"")</f>
        <v>1</v>
      </c>
      <c r="BC397" s="78" t="str">
        <f>REPLACE(INDEX(GroupVertices[Group], MATCH(Edges[[#This Row],[Vertex 2]],GroupVertices[Vertex],0)),1,1,"")</f>
        <v>1</v>
      </c>
      <c r="BD397" s="48">
        <v>1</v>
      </c>
      <c r="BE397" s="49">
        <v>2.4390243902439024</v>
      </c>
      <c r="BF397" s="48">
        <v>0</v>
      </c>
      <c r="BG397" s="49">
        <v>0</v>
      </c>
      <c r="BH397" s="48">
        <v>0</v>
      </c>
      <c r="BI397" s="49">
        <v>0</v>
      </c>
      <c r="BJ397" s="48">
        <v>40</v>
      </c>
      <c r="BK397" s="49">
        <v>97.560975609756099</v>
      </c>
      <c r="BL397" s="48">
        <v>41</v>
      </c>
    </row>
    <row r="398" spans="1:64" x14ac:dyDescent="0.25">
      <c r="A398" s="64" t="s">
        <v>428</v>
      </c>
      <c r="B398" s="64" t="s">
        <v>869</v>
      </c>
      <c r="C398" s="65" t="s">
        <v>15840</v>
      </c>
      <c r="D398" s="66">
        <v>3.5</v>
      </c>
      <c r="E398" s="67" t="s">
        <v>136</v>
      </c>
      <c r="F398" s="68">
        <v>33.357142857142854</v>
      </c>
      <c r="G398" s="65"/>
      <c r="H398" s="69"/>
      <c r="I398" s="70"/>
      <c r="J398" s="70"/>
      <c r="K398" s="34" t="s">
        <v>65</v>
      </c>
      <c r="L398" s="77">
        <v>398</v>
      </c>
      <c r="M398" s="77"/>
      <c r="N398" s="72"/>
      <c r="O398" s="79" t="s">
        <v>999</v>
      </c>
      <c r="P398" s="81">
        <v>43168.570231481484</v>
      </c>
      <c r="Q398" s="79" t="s">
        <v>1214</v>
      </c>
      <c r="R398" s="79"/>
      <c r="S398" s="79"/>
      <c r="T398" s="79" t="s">
        <v>731</v>
      </c>
      <c r="U398" s="83" t="s">
        <v>3221</v>
      </c>
      <c r="V398" s="83" t="s">
        <v>3221</v>
      </c>
      <c r="W398" s="81">
        <v>43168.570231481484</v>
      </c>
      <c r="X398" s="83" t="s">
        <v>4138</v>
      </c>
      <c r="Y398" s="79"/>
      <c r="Z398" s="79"/>
      <c r="AA398" s="85" t="s">
        <v>5346</v>
      </c>
      <c r="AB398" s="79"/>
      <c r="AC398" s="79" t="b">
        <v>0</v>
      </c>
      <c r="AD398" s="79">
        <v>12</v>
      </c>
      <c r="AE398" s="85" t="s">
        <v>6296</v>
      </c>
      <c r="AF398" s="79" t="b">
        <v>0</v>
      </c>
      <c r="AG398" s="79" t="s">
        <v>6304</v>
      </c>
      <c r="AH398" s="79"/>
      <c r="AI398" s="85" t="s">
        <v>6296</v>
      </c>
      <c r="AJ398" s="79" t="b">
        <v>0</v>
      </c>
      <c r="AK398" s="79">
        <v>2</v>
      </c>
      <c r="AL398" s="85" t="s">
        <v>6296</v>
      </c>
      <c r="AM398" s="79" t="s">
        <v>6331</v>
      </c>
      <c r="AN398" s="79" t="b">
        <v>0</v>
      </c>
      <c r="AO398" s="85" t="s">
        <v>5346</v>
      </c>
      <c r="AP398" s="79" t="s">
        <v>6415</v>
      </c>
      <c r="AQ398" s="79">
        <v>0</v>
      </c>
      <c r="AR398" s="79">
        <v>0</v>
      </c>
      <c r="AS398" s="79"/>
      <c r="AT398" s="79"/>
      <c r="AU398" s="79"/>
      <c r="AV398" s="79"/>
      <c r="AW398" s="79"/>
      <c r="AX398" s="79"/>
      <c r="AY398" s="79"/>
      <c r="AZ398" s="79"/>
      <c r="BA398">
        <v>2</v>
      </c>
      <c r="BB398" s="78" t="str">
        <f>REPLACE(INDEX(GroupVertices[Group], MATCH(Edges[[#This Row],[Vertex 1]],GroupVertices[Vertex],0)),1,1,"")</f>
        <v>58</v>
      </c>
      <c r="BC398" s="78" t="str">
        <f>REPLACE(INDEX(GroupVertices[Group], MATCH(Edges[[#This Row],[Vertex 2]],GroupVertices[Vertex],0)),1,1,"")</f>
        <v>58</v>
      </c>
      <c r="BD398" s="48">
        <v>1</v>
      </c>
      <c r="BE398" s="49">
        <v>7.6923076923076925</v>
      </c>
      <c r="BF398" s="48">
        <v>0</v>
      </c>
      <c r="BG398" s="49">
        <v>0</v>
      </c>
      <c r="BH398" s="48">
        <v>0</v>
      </c>
      <c r="BI398" s="49">
        <v>0</v>
      </c>
      <c r="BJ398" s="48">
        <v>12</v>
      </c>
      <c r="BK398" s="49">
        <v>92.307692307692307</v>
      </c>
      <c r="BL398" s="48">
        <v>13</v>
      </c>
    </row>
    <row r="399" spans="1:64" x14ac:dyDescent="0.25">
      <c r="A399" s="64" t="s">
        <v>428</v>
      </c>
      <c r="B399" s="64" t="s">
        <v>869</v>
      </c>
      <c r="C399" s="65" t="s">
        <v>15840</v>
      </c>
      <c r="D399" s="66">
        <v>3.5</v>
      </c>
      <c r="E399" s="67" t="s">
        <v>136</v>
      </c>
      <c r="F399" s="68">
        <v>33.357142857142854</v>
      </c>
      <c r="G399" s="65"/>
      <c r="H399" s="69"/>
      <c r="I399" s="70"/>
      <c r="J399" s="70"/>
      <c r="K399" s="34" t="s">
        <v>65</v>
      </c>
      <c r="L399" s="77">
        <v>399</v>
      </c>
      <c r="M399" s="77"/>
      <c r="N399" s="72"/>
      <c r="O399" s="79" t="s">
        <v>999</v>
      </c>
      <c r="P399" s="81">
        <v>43166.673692129632</v>
      </c>
      <c r="Q399" s="79" t="s">
        <v>1215</v>
      </c>
      <c r="R399" s="79"/>
      <c r="S399" s="79"/>
      <c r="T399" s="79" t="s">
        <v>731</v>
      </c>
      <c r="U399" s="83" t="s">
        <v>3222</v>
      </c>
      <c r="V399" s="83" t="s">
        <v>3222</v>
      </c>
      <c r="W399" s="81">
        <v>43166.673692129632</v>
      </c>
      <c r="X399" s="83" t="s">
        <v>4139</v>
      </c>
      <c r="Y399" s="79"/>
      <c r="Z399" s="79"/>
      <c r="AA399" s="85" t="s">
        <v>5347</v>
      </c>
      <c r="AB399" s="79"/>
      <c r="AC399" s="79" t="b">
        <v>0</v>
      </c>
      <c r="AD399" s="79">
        <v>4</v>
      </c>
      <c r="AE399" s="85" t="s">
        <v>6296</v>
      </c>
      <c r="AF399" s="79" t="b">
        <v>0</v>
      </c>
      <c r="AG399" s="79" t="s">
        <v>6304</v>
      </c>
      <c r="AH399" s="79"/>
      <c r="AI399" s="85" t="s">
        <v>6296</v>
      </c>
      <c r="AJ399" s="79" t="b">
        <v>0</v>
      </c>
      <c r="AK399" s="79">
        <v>0</v>
      </c>
      <c r="AL399" s="85" t="s">
        <v>6296</v>
      </c>
      <c r="AM399" s="79" t="s">
        <v>6331</v>
      </c>
      <c r="AN399" s="79" t="b">
        <v>0</v>
      </c>
      <c r="AO399" s="85" t="s">
        <v>5347</v>
      </c>
      <c r="AP399" s="79" t="s">
        <v>176</v>
      </c>
      <c r="AQ399" s="79">
        <v>0</v>
      </c>
      <c r="AR399" s="79">
        <v>0</v>
      </c>
      <c r="AS399" s="79"/>
      <c r="AT399" s="79"/>
      <c r="AU399" s="79"/>
      <c r="AV399" s="79"/>
      <c r="AW399" s="79"/>
      <c r="AX399" s="79"/>
      <c r="AY399" s="79"/>
      <c r="AZ399" s="79"/>
      <c r="BA399">
        <v>2</v>
      </c>
      <c r="BB399" s="78" t="str">
        <f>REPLACE(INDEX(GroupVertices[Group], MATCH(Edges[[#This Row],[Vertex 1]],GroupVertices[Vertex],0)),1,1,"")</f>
        <v>58</v>
      </c>
      <c r="BC399" s="78" t="str">
        <f>REPLACE(INDEX(GroupVertices[Group], MATCH(Edges[[#This Row],[Vertex 2]],GroupVertices[Vertex],0)),1,1,"")</f>
        <v>58</v>
      </c>
      <c r="BD399" s="48">
        <v>0</v>
      </c>
      <c r="BE399" s="49">
        <v>0</v>
      </c>
      <c r="BF399" s="48">
        <v>0</v>
      </c>
      <c r="BG399" s="49">
        <v>0</v>
      </c>
      <c r="BH399" s="48">
        <v>0</v>
      </c>
      <c r="BI399" s="49">
        <v>0</v>
      </c>
      <c r="BJ399" s="48">
        <v>22</v>
      </c>
      <c r="BK399" s="49">
        <v>100</v>
      </c>
      <c r="BL399" s="48">
        <v>22</v>
      </c>
    </row>
    <row r="400" spans="1:64" x14ac:dyDescent="0.25">
      <c r="A400" s="64" t="s">
        <v>429</v>
      </c>
      <c r="B400" s="64" t="s">
        <v>869</v>
      </c>
      <c r="C400" s="65" t="s">
        <v>15839</v>
      </c>
      <c r="D400" s="66">
        <v>3</v>
      </c>
      <c r="E400" s="67" t="s">
        <v>132</v>
      </c>
      <c r="F400" s="68">
        <v>35</v>
      </c>
      <c r="G400" s="65"/>
      <c r="H400" s="69"/>
      <c r="I400" s="70"/>
      <c r="J400" s="70"/>
      <c r="K400" s="34" t="s">
        <v>65</v>
      </c>
      <c r="L400" s="77">
        <v>400</v>
      </c>
      <c r="M400" s="77"/>
      <c r="N400" s="72"/>
      <c r="O400" s="79" t="s">
        <v>999</v>
      </c>
      <c r="P400" s="81">
        <v>43169.642847222225</v>
      </c>
      <c r="Q400" s="79" t="s">
        <v>1216</v>
      </c>
      <c r="R400" s="79"/>
      <c r="S400" s="79"/>
      <c r="T400" s="79" t="s">
        <v>731</v>
      </c>
      <c r="U400" s="83" t="s">
        <v>3221</v>
      </c>
      <c r="V400" s="83" t="s">
        <v>3221</v>
      </c>
      <c r="W400" s="81">
        <v>43169.642847222225</v>
      </c>
      <c r="X400" s="83" t="s">
        <v>4140</v>
      </c>
      <c r="Y400" s="79"/>
      <c r="Z400" s="79"/>
      <c r="AA400" s="85" t="s">
        <v>5348</v>
      </c>
      <c r="AB400" s="79"/>
      <c r="AC400" s="79" t="b">
        <v>0</v>
      </c>
      <c r="AD400" s="79">
        <v>0</v>
      </c>
      <c r="AE400" s="85" t="s">
        <v>6296</v>
      </c>
      <c r="AF400" s="79" t="b">
        <v>0</v>
      </c>
      <c r="AG400" s="79" t="s">
        <v>6304</v>
      </c>
      <c r="AH400" s="79"/>
      <c r="AI400" s="85" t="s">
        <v>6296</v>
      </c>
      <c r="AJ400" s="79" t="b">
        <v>0</v>
      </c>
      <c r="AK400" s="79">
        <v>2</v>
      </c>
      <c r="AL400" s="85" t="s">
        <v>5346</v>
      </c>
      <c r="AM400" s="79" t="s">
        <v>6340</v>
      </c>
      <c r="AN400" s="79" t="b">
        <v>0</v>
      </c>
      <c r="AO400" s="85" t="s">
        <v>5346</v>
      </c>
      <c r="AP400" s="79" t="s">
        <v>176</v>
      </c>
      <c r="AQ400" s="79">
        <v>0</v>
      </c>
      <c r="AR400" s="79">
        <v>0</v>
      </c>
      <c r="AS400" s="79"/>
      <c r="AT400" s="79"/>
      <c r="AU400" s="79"/>
      <c r="AV400" s="79"/>
      <c r="AW400" s="79"/>
      <c r="AX400" s="79"/>
      <c r="AY400" s="79"/>
      <c r="AZ400" s="79"/>
      <c r="BA400">
        <v>1</v>
      </c>
      <c r="BB400" s="78" t="str">
        <f>REPLACE(INDEX(GroupVertices[Group], MATCH(Edges[[#This Row],[Vertex 1]],GroupVertices[Vertex],0)),1,1,"")</f>
        <v>58</v>
      </c>
      <c r="BC400" s="78" t="str">
        <f>REPLACE(INDEX(GroupVertices[Group], MATCH(Edges[[#This Row],[Vertex 2]],GroupVertices[Vertex],0)),1,1,"")</f>
        <v>58</v>
      </c>
      <c r="BD400" s="48"/>
      <c r="BE400" s="49"/>
      <c r="BF400" s="48"/>
      <c r="BG400" s="49"/>
      <c r="BH400" s="48"/>
      <c r="BI400" s="49"/>
      <c r="BJ400" s="48"/>
      <c r="BK400" s="49"/>
      <c r="BL400" s="48"/>
    </row>
    <row r="401" spans="1:64" x14ac:dyDescent="0.25">
      <c r="A401" s="64" t="s">
        <v>429</v>
      </c>
      <c r="B401" s="64" t="s">
        <v>428</v>
      </c>
      <c r="C401" s="65" t="s">
        <v>15839</v>
      </c>
      <c r="D401" s="66">
        <v>3</v>
      </c>
      <c r="E401" s="67" t="s">
        <v>132</v>
      </c>
      <c r="F401" s="68">
        <v>35</v>
      </c>
      <c r="G401" s="65"/>
      <c r="H401" s="69"/>
      <c r="I401" s="70"/>
      <c r="J401" s="70"/>
      <c r="K401" s="34" t="s">
        <v>65</v>
      </c>
      <c r="L401" s="77">
        <v>401</v>
      </c>
      <c r="M401" s="77"/>
      <c r="N401" s="72"/>
      <c r="O401" s="79" t="s">
        <v>999</v>
      </c>
      <c r="P401" s="81">
        <v>43169.642847222225</v>
      </c>
      <c r="Q401" s="79" t="s">
        <v>1216</v>
      </c>
      <c r="R401" s="79"/>
      <c r="S401" s="79"/>
      <c r="T401" s="79" t="s">
        <v>731</v>
      </c>
      <c r="U401" s="83" t="s">
        <v>3221</v>
      </c>
      <c r="V401" s="83" t="s">
        <v>3221</v>
      </c>
      <c r="W401" s="81">
        <v>43169.642847222225</v>
      </c>
      <c r="X401" s="83" t="s">
        <v>4140</v>
      </c>
      <c r="Y401" s="79"/>
      <c r="Z401" s="79"/>
      <c r="AA401" s="85" t="s">
        <v>5348</v>
      </c>
      <c r="AB401" s="79"/>
      <c r="AC401" s="79" t="b">
        <v>0</v>
      </c>
      <c r="AD401" s="79">
        <v>0</v>
      </c>
      <c r="AE401" s="85" t="s">
        <v>6296</v>
      </c>
      <c r="AF401" s="79" t="b">
        <v>0</v>
      </c>
      <c r="AG401" s="79" t="s">
        <v>6304</v>
      </c>
      <c r="AH401" s="79"/>
      <c r="AI401" s="85" t="s">
        <v>6296</v>
      </c>
      <c r="AJ401" s="79" t="b">
        <v>0</v>
      </c>
      <c r="AK401" s="79">
        <v>2</v>
      </c>
      <c r="AL401" s="85" t="s">
        <v>5346</v>
      </c>
      <c r="AM401" s="79" t="s">
        <v>6340</v>
      </c>
      <c r="AN401" s="79" t="b">
        <v>0</v>
      </c>
      <c r="AO401" s="85" t="s">
        <v>5346</v>
      </c>
      <c r="AP401" s="79" t="s">
        <v>176</v>
      </c>
      <c r="AQ401" s="79">
        <v>0</v>
      </c>
      <c r="AR401" s="79">
        <v>0</v>
      </c>
      <c r="AS401" s="79"/>
      <c r="AT401" s="79"/>
      <c r="AU401" s="79"/>
      <c r="AV401" s="79"/>
      <c r="AW401" s="79"/>
      <c r="AX401" s="79"/>
      <c r="AY401" s="79"/>
      <c r="AZ401" s="79"/>
      <c r="BA401">
        <v>1</v>
      </c>
      <c r="BB401" s="78" t="str">
        <f>REPLACE(INDEX(GroupVertices[Group], MATCH(Edges[[#This Row],[Vertex 1]],GroupVertices[Vertex],0)),1,1,"")</f>
        <v>58</v>
      </c>
      <c r="BC401" s="78" t="str">
        <f>REPLACE(INDEX(GroupVertices[Group], MATCH(Edges[[#This Row],[Vertex 2]],GroupVertices[Vertex],0)),1,1,"")</f>
        <v>58</v>
      </c>
      <c r="BD401" s="48">
        <v>1</v>
      </c>
      <c r="BE401" s="49">
        <v>6.666666666666667</v>
      </c>
      <c r="BF401" s="48">
        <v>0</v>
      </c>
      <c r="BG401" s="49">
        <v>0</v>
      </c>
      <c r="BH401" s="48">
        <v>0</v>
      </c>
      <c r="BI401" s="49">
        <v>0</v>
      </c>
      <c r="BJ401" s="48">
        <v>14</v>
      </c>
      <c r="BK401" s="49">
        <v>93.333333333333329</v>
      </c>
      <c r="BL401" s="48">
        <v>15</v>
      </c>
    </row>
    <row r="402" spans="1:64" x14ac:dyDescent="0.25">
      <c r="A402" s="64" t="s">
        <v>430</v>
      </c>
      <c r="B402" s="64" t="s">
        <v>740</v>
      </c>
      <c r="C402" s="65" t="s">
        <v>15839</v>
      </c>
      <c r="D402" s="66">
        <v>3</v>
      </c>
      <c r="E402" s="67" t="s">
        <v>132</v>
      </c>
      <c r="F402" s="68">
        <v>35</v>
      </c>
      <c r="G402" s="65"/>
      <c r="H402" s="69"/>
      <c r="I402" s="70"/>
      <c r="J402" s="70"/>
      <c r="K402" s="34" t="s">
        <v>65</v>
      </c>
      <c r="L402" s="77">
        <v>402</v>
      </c>
      <c r="M402" s="77"/>
      <c r="N402" s="72"/>
      <c r="O402" s="79" t="s">
        <v>999</v>
      </c>
      <c r="P402" s="81">
        <v>43169.646122685182</v>
      </c>
      <c r="Q402" s="79" t="s">
        <v>1217</v>
      </c>
      <c r="R402" s="83" t="s">
        <v>2121</v>
      </c>
      <c r="S402" s="79" t="s">
        <v>2508</v>
      </c>
      <c r="T402" s="79" t="s">
        <v>2766</v>
      </c>
      <c r="U402" s="79"/>
      <c r="V402" s="83" t="s">
        <v>3628</v>
      </c>
      <c r="W402" s="81">
        <v>43169.646122685182</v>
      </c>
      <c r="X402" s="83" t="s">
        <v>4141</v>
      </c>
      <c r="Y402" s="79"/>
      <c r="Z402" s="79"/>
      <c r="AA402" s="85" t="s">
        <v>5349</v>
      </c>
      <c r="AB402" s="79"/>
      <c r="AC402" s="79" t="b">
        <v>0</v>
      </c>
      <c r="AD402" s="79">
        <v>0</v>
      </c>
      <c r="AE402" s="85" t="s">
        <v>6296</v>
      </c>
      <c r="AF402" s="79" t="b">
        <v>0</v>
      </c>
      <c r="AG402" s="79" t="s">
        <v>6304</v>
      </c>
      <c r="AH402" s="79"/>
      <c r="AI402" s="85" t="s">
        <v>6296</v>
      </c>
      <c r="AJ402" s="79" t="b">
        <v>0</v>
      </c>
      <c r="AK402" s="79">
        <v>32</v>
      </c>
      <c r="AL402" s="85" t="s">
        <v>6273</v>
      </c>
      <c r="AM402" s="79" t="s">
        <v>6333</v>
      </c>
      <c r="AN402" s="79" t="b">
        <v>0</v>
      </c>
      <c r="AO402" s="85" t="s">
        <v>6273</v>
      </c>
      <c r="AP402" s="79" t="s">
        <v>176</v>
      </c>
      <c r="AQ402" s="79">
        <v>0</v>
      </c>
      <c r="AR402" s="79">
        <v>0</v>
      </c>
      <c r="AS402" s="79"/>
      <c r="AT402" s="79"/>
      <c r="AU402" s="79"/>
      <c r="AV402" s="79"/>
      <c r="AW402" s="79"/>
      <c r="AX402" s="79"/>
      <c r="AY402" s="79"/>
      <c r="AZ402" s="79"/>
      <c r="BA402">
        <v>1</v>
      </c>
      <c r="BB402" s="78" t="str">
        <f>REPLACE(INDEX(GroupVertices[Group], MATCH(Edges[[#This Row],[Vertex 1]],GroupVertices[Vertex],0)),1,1,"")</f>
        <v>6</v>
      </c>
      <c r="BC402" s="78" t="str">
        <f>REPLACE(INDEX(GroupVertices[Group], MATCH(Edges[[#This Row],[Vertex 2]],GroupVertices[Vertex],0)),1,1,"")</f>
        <v>6</v>
      </c>
      <c r="BD402" s="48">
        <v>0</v>
      </c>
      <c r="BE402" s="49">
        <v>0</v>
      </c>
      <c r="BF402" s="48">
        <v>0</v>
      </c>
      <c r="BG402" s="49">
        <v>0</v>
      </c>
      <c r="BH402" s="48">
        <v>0</v>
      </c>
      <c r="BI402" s="49">
        <v>0</v>
      </c>
      <c r="BJ402" s="48">
        <v>13</v>
      </c>
      <c r="BK402" s="49">
        <v>100</v>
      </c>
      <c r="BL402" s="48">
        <v>13</v>
      </c>
    </row>
    <row r="403" spans="1:64" x14ac:dyDescent="0.25">
      <c r="A403" s="64" t="s">
        <v>431</v>
      </c>
      <c r="B403" s="64" t="s">
        <v>852</v>
      </c>
      <c r="C403" s="65" t="s">
        <v>15839</v>
      </c>
      <c r="D403" s="66">
        <v>3</v>
      </c>
      <c r="E403" s="67" t="s">
        <v>132</v>
      </c>
      <c r="F403" s="68">
        <v>35</v>
      </c>
      <c r="G403" s="65"/>
      <c r="H403" s="69"/>
      <c r="I403" s="70"/>
      <c r="J403" s="70"/>
      <c r="K403" s="34" t="s">
        <v>65</v>
      </c>
      <c r="L403" s="77">
        <v>403</v>
      </c>
      <c r="M403" s="77"/>
      <c r="N403" s="72"/>
      <c r="O403" s="79" t="s">
        <v>999</v>
      </c>
      <c r="P403" s="81">
        <v>43169.653495370374</v>
      </c>
      <c r="Q403" s="79" t="s">
        <v>1218</v>
      </c>
      <c r="R403" s="83" t="s">
        <v>2122</v>
      </c>
      <c r="S403" s="79" t="s">
        <v>2553</v>
      </c>
      <c r="T403" s="79" t="s">
        <v>2767</v>
      </c>
      <c r="U403" s="83" t="s">
        <v>3223</v>
      </c>
      <c r="V403" s="83" t="s">
        <v>3223</v>
      </c>
      <c r="W403" s="81">
        <v>43169.653495370374</v>
      </c>
      <c r="X403" s="83" t="s">
        <v>4142</v>
      </c>
      <c r="Y403" s="79"/>
      <c r="Z403" s="79"/>
      <c r="AA403" s="85" t="s">
        <v>5350</v>
      </c>
      <c r="AB403" s="79"/>
      <c r="AC403" s="79" t="b">
        <v>0</v>
      </c>
      <c r="AD403" s="79">
        <v>0</v>
      </c>
      <c r="AE403" s="85" t="s">
        <v>6296</v>
      </c>
      <c r="AF403" s="79" t="b">
        <v>0</v>
      </c>
      <c r="AG403" s="79" t="s">
        <v>6304</v>
      </c>
      <c r="AH403" s="79"/>
      <c r="AI403" s="85" t="s">
        <v>6296</v>
      </c>
      <c r="AJ403" s="79" t="b">
        <v>0</v>
      </c>
      <c r="AK403" s="79">
        <v>0</v>
      </c>
      <c r="AL403" s="85" t="s">
        <v>6296</v>
      </c>
      <c r="AM403" s="79" t="s">
        <v>6368</v>
      </c>
      <c r="AN403" s="79" t="b">
        <v>0</v>
      </c>
      <c r="AO403" s="85" t="s">
        <v>5350</v>
      </c>
      <c r="AP403" s="79" t="s">
        <v>176</v>
      </c>
      <c r="AQ403" s="79">
        <v>0</v>
      </c>
      <c r="AR403" s="79">
        <v>0</v>
      </c>
      <c r="AS403" s="79"/>
      <c r="AT403" s="79"/>
      <c r="AU403" s="79"/>
      <c r="AV403" s="79"/>
      <c r="AW403" s="79"/>
      <c r="AX403" s="79"/>
      <c r="AY403" s="79"/>
      <c r="AZ403" s="79"/>
      <c r="BA403">
        <v>1</v>
      </c>
      <c r="BB403" s="78" t="str">
        <f>REPLACE(INDEX(GroupVertices[Group], MATCH(Edges[[#This Row],[Vertex 1]],GroupVertices[Vertex],0)),1,1,"")</f>
        <v>13</v>
      </c>
      <c r="BC403" s="78" t="str">
        <f>REPLACE(INDEX(GroupVertices[Group], MATCH(Edges[[#This Row],[Vertex 2]],GroupVertices[Vertex],0)),1,1,"")</f>
        <v>13</v>
      </c>
      <c r="BD403" s="48">
        <v>1</v>
      </c>
      <c r="BE403" s="49">
        <v>3.225806451612903</v>
      </c>
      <c r="BF403" s="48">
        <v>0</v>
      </c>
      <c r="BG403" s="49">
        <v>0</v>
      </c>
      <c r="BH403" s="48">
        <v>0</v>
      </c>
      <c r="BI403" s="49">
        <v>0</v>
      </c>
      <c r="BJ403" s="48">
        <v>30</v>
      </c>
      <c r="BK403" s="49">
        <v>96.774193548387103</v>
      </c>
      <c r="BL403" s="48">
        <v>31</v>
      </c>
    </row>
    <row r="404" spans="1:64" x14ac:dyDescent="0.25">
      <c r="A404" s="64" t="s">
        <v>432</v>
      </c>
      <c r="B404" s="64" t="s">
        <v>432</v>
      </c>
      <c r="C404" s="65" t="s">
        <v>15839</v>
      </c>
      <c r="D404" s="66">
        <v>3</v>
      </c>
      <c r="E404" s="67" t="s">
        <v>132</v>
      </c>
      <c r="F404" s="68">
        <v>35</v>
      </c>
      <c r="G404" s="65"/>
      <c r="H404" s="69"/>
      <c r="I404" s="70"/>
      <c r="J404" s="70"/>
      <c r="K404" s="34" t="s">
        <v>65</v>
      </c>
      <c r="L404" s="77">
        <v>404</v>
      </c>
      <c r="M404" s="77"/>
      <c r="N404" s="72"/>
      <c r="O404" s="79" t="s">
        <v>176</v>
      </c>
      <c r="P404" s="81">
        <v>43169.653969907406</v>
      </c>
      <c r="Q404" s="79" t="s">
        <v>1219</v>
      </c>
      <c r="R404" s="83" t="s">
        <v>2111</v>
      </c>
      <c r="S404" s="79" t="s">
        <v>2526</v>
      </c>
      <c r="T404" s="79" t="s">
        <v>731</v>
      </c>
      <c r="U404" s="79"/>
      <c r="V404" s="83" t="s">
        <v>3629</v>
      </c>
      <c r="W404" s="81">
        <v>43169.653969907406</v>
      </c>
      <c r="X404" s="83" t="s">
        <v>4143</v>
      </c>
      <c r="Y404" s="79"/>
      <c r="Z404" s="79"/>
      <c r="AA404" s="85" t="s">
        <v>5351</v>
      </c>
      <c r="AB404" s="79"/>
      <c r="AC404" s="79" t="b">
        <v>0</v>
      </c>
      <c r="AD404" s="79">
        <v>0</v>
      </c>
      <c r="AE404" s="85" t="s">
        <v>6296</v>
      </c>
      <c r="AF404" s="79" t="b">
        <v>0</v>
      </c>
      <c r="AG404" s="79" t="s">
        <v>6305</v>
      </c>
      <c r="AH404" s="79"/>
      <c r="AI404" s="85" t="s">
        <v>6296</v>
      </c>
      <c r="AJ404" s="79" t="b">
        <v>0</v>
      </c>
      <c r="AK404" s="79">
        <v>0</v>
      </c>
      <c r="AL404" s="85" t="s">
        <v>6296</v>
      </c>
      <c r="AM404" s="79" t="s">
        <v>6358</v>
      </c>
      <c r="AN404" s="79" t="b">
        <v>0</v>
      </c>
      <c r="AO404" s="85" t="s">
        <v>5351</v>
      </c>
      <c r="AP404" s="79" t="s">
        <v>176</v>
      </c>
      <c r="AQ404" s="79">
        <v>0</v>
      </c>
      <c r="AR404" s="79">
        <v>0</v>
      </c>
      <c r="AS404" s="79"/>
      <c r="AT404" s="79"/>
      <c r="AU404" s="79"/>
      <c r="AV404" s="79"/>
      <c r="AW404" s="79"/>
      <c r="AX404" s="79"/>
      <c r="AY404" s="79"/>
      <c r="AZ404" s="79"/>
      <c r="BA404">
        <v>1</v>
      </c>
      <c r="BB404" s="78" t="str">
        <f>REPLACE(INDEX(GroupVertices[Group], MATCH(Edges[[#This Row],[Vertex 1]],GroupVertices[Vertex],0)),1,1,"")</f>
        <v>1</v>
      </c>
      <c r="BC404" s="78" t="str">
        <f>REPLACE(INDEX(GroupVertices[Group], MATCH(Edges[[#This Row],[Vertex 2]],GroupVertices[Vertex],0)),1,1,"")</f>
        <v>1</v>
      </c>
      <c r="BD404" s="48">
        <v>0</v>
      </c>
      <c r="BE404" s="49">
        <v>0</v>
      </c>
      <c r="BF404" s="48">
        <v>0</v>
      </c>
      <c r="BG404" s="49">
        <v>0</v>
      </c>
      <c r="BH404" s="48">
        <v>0</v>
      </c>
      <c r="BI404" s="49">
        <v>0</v>
      </c>
      <c r="BJ404" s="48">
        <v>8</v>
      </c>
      <c r="BK404" s="49">
        <v>100</v>
      </c>
      <c r="BL404" s="48">
        <v>8</v>
      </c>
    </row>
    <row r="405" spans="1:64" x14ac:dyDescent="0.25">
      <c r="A405" s="64" t="s">
        <v>433</v>
      </c>
      <c r="B405" s="64" t="s">
        <v>433</v>
      </c>
      <c r="C405" s="65" t="s">
        <v>15840</v>
      </c>
      <c r="D405" s="66">
        <v>3.5</v>
      </c>
      <c r="E405" s="67" t="s">
        <v>136</v>
      </c>
      <c r="F405" s="68">
        <v>33.357142857142854</v>
      </c>
      <c r="G405" s="65"/>
      <c r="H405" s="69"/>
      <c r="I405" s="70"/>
      <c r="J405" s="70"/>
      <c r="K405" s="34" t="s">
        <v>65</v>
      </c>
      <c r="L405" s="77">
        <v>405</v>
      </c>
      <c r="M405" s="77"/>
      <c r="N405" s="72"/>
      <c r="O405" s="79" t="s">
        <v>176</v>
      </c>
      <c r="P405" s="81">
        <v>43103.582662037035</v>
      </c>
      <c r="Q405" s="79" t="s">
        <v>1220</v>
      </c>
      <c r="R405" s="79"/>
      <c r="S405" s="79"/>
      <c r="T405" s="79" t="s">
        <v>2768</v>
      </c>
      <c r="U405" s="79"/>
      <c r="V405" s="83" t="s">
        <v>3630</v>
      </c>
      <c r="W405" s="81">
        <v>43103.582662037035</v>
      </c>
      <c r="X405" s="83" t="s">
        <v>4144</v>
      </c>
      <c r="Y405" s="79"/>
      <c r="Z405" s="79"/>
      <c r="AA405" s="85" t="s">
        <v>5352</v>
      </c>
      <c r="AB405" s="79"/>
      <c r="AC405" s="79" t="b">
        <v>0</v>
      </c>
      <c r="AD405" s="79">
        <v>39</v>
      </c>
      <c r="AE405" s="85" t="s">
        <v>6296</v>
      </c>
      <c r="AF405" s="79" t="b">
        <v>0</v>
      </c>
      <c r="AG405" s="79" t="s">
        <v>6304</v>
      </c>
      <c r="AH405" s="79"/>
      <c r="AI405" s="85" t="s">
        <v>6296</v>
      </c>
      <c r="AJ405" s="79" t="b">
        <v>0</v>
      </c>
      <c r="AK405" s="79">
        <v>34</v>
      </c>
      <c r="AL405" s="85" t="s">
        <v>6296</v>
      </c>
      <c r="AM405" s="79" t="s">
        <v>6328</v>
      </c>
      <c r="AN405" s="79" t="b">
        <v>0</v>
      </c>
      <c r="AO405" s="85" t="s">
        <v>5352</v>
      </c>
      <c r="AP405" s="79" t="s">
        <v>6415</v>
      </c>
      <c r="AQ405" s="79">
        <v>0</v>
      </c>
      <c r="AR405" s="79">
        <v>0</v>
      </c>
      <c r="AS405" s="79"/>
      <c r="AT405" s="79"/>
      <c r="AU405" s="79"/>
      <c r="AV405" s="79"/>
      <c r="AW405" s="79"/>
      <c r="AX405" s="79"/>
      <c r="AY405" s="79"/>
      <c r="AZ405" s="79"/>
      <c r="BA405">
        <v>2</v>
      </c>
      <c r="BB405" s="78" t="str">
        <f>REPLACE(INDEX(GroupVertices[Group], MATCH(Edges[[#This Row],[Vertex 1]],GroupVertices[Vertex],0)),1,1,"")</f>
        <v>90</v>
      </c>
      <c r="BC405" s="78" t="str">
        <f>REPLACE(INDEX(GroupVertices[Group], MATCH(Edges[[#This Row],[Vertex 2]],GroupVertices[Vertex],0)),1,1,"")</f>
        <v>90</v>
      </c>
      <c r="BD405" s="48">
        <v>1</v>
      </c>
      <c r="BE405" s="49">
        <v>2.5641025641025643</v>
      </c>
      <c r="BF405" s="48">
        <v>3</v>
      </c>
      <c r="BG405" s="49">
        <v>7.6923076923076925</v>
      </c>
      <c r="BH405" s="48">
        <v>0</v>
      </c>
      <c r="BI405" s="49">
        <v>0</v>
      </c>
      <c r="BJ405" s="48">
        <v>35</v>
      </c>
      <c r="BK405" s="49">
        <v>89.743589743589737</v>
      </c>
      <c r="BL405" s="48">
        <v>39</v>
      </c>
    </row>
    <row r="406" spans="1:64" x14ac:dyDescent="0.25">
      <c r="A406" s="64" t="s">
        <v>433</v>
      </c>
      <c r="B406" s="64" t="s">
        <v>433</v>
      </c>
      <c r="C406" s="65" t="s">
        <v>15840</v>
      </c>
      <c r="D406" s="66">
        <v>3.5</v>
      </c>
      <c r="E406" s="67" t="s">
        <v>136</v>
      </c>
      <c r="F406" s="68">
        <v>33.357142857142854</v>
      </c>
      <c r="G406" s="65"/>
      <c r="H406" s="69"/>
      <c r="I406" s="70"/>
      <c r="J406" s="70"/>
      <c r="K406" s="34" t="s">
        <v>65</v>
      </c>
      <c r="L406" s="77">
        <v>406</v>
      </c>
      <c r="M406" s="77"/>
      <c r="N406" s="72"/>
      <c r="O406" s="79" t="s">
        <v>176</v>
      </c>
      <c r="P406" s="81">
        <v>43101.798043981478</v>
      </c>
      <c r="Q406" s="79" t="s">
        <v>1221</v>
      </c>
      <c r="R406" s="79"/>
      <c r="S406" s="79"/>
      <c r="T406" s="79" t="s">
        <v>2769</v>
      </c>
      <c r="U406" s="79"/>
      <c r="V406" s="83" t="s">
        <v>3630</v>
      </c>
      <c r="W406" s="81">
        <v>43101.798043981478</v>
      </c>
      <c r="X406" s="83" t="s">
        <v>4145</v>
      </c>
      <c r="Y406" s="79"/>
      <c r="Z406" s="79"/>
      <c r="AA406" s="85" t="s">
        <v>5353</v>
      </c>
      <c r="AB406" s="79"/>
      <c r="AC406" s="79" t="b">
        <v>0</v>
      </c>
      <c r="AD406" s="79">
        <v>15</v>
      </c>
      <c r="AE406" s="85" t="s">
        <v>6296</v>
      </c>
      <c r="AF406" s="79" t="b">
        <v>0</v>
      </c>
      <c r="AG406" s="79" t="s">
        <v>6304</v>
      </c>
      <c r="AH406" s="79"/>
      <c r="AI406" s="85" t="s">
        <v>6296</v>
      </c>
      <c r="AJ406" s="79" t="b">
        <v>0</v>
      </c>
      <c r="AK406" s="79">
        <v>13</v>
      </c>
      <c r="AL406" s="85" t="s">
        <v>6296</v>
      </c>
      <c r="AM406" s="79" t="s">
        <v>6328</v>
      </c>
      <c r="AN406" s="79" t="b">
        <v>0</v>
      </c>
      <c r="AO406" s="85" t="s">
        <v>5353</v>
      </c>
      <c r="AP406" s="79" t="s">
        <v>6415</v>
      </c>
      <c r="AQ406" s="79">
        <v>0</v>
      </c>
      <c r="AR406" s="79">
        <v>0</v>
      </c>
      <c r="AS406" s="79"/>
      <c r="AT406" s="79"/>
      <c r="AU406" s="79"/>
      <c r="AV406" s="79"/>
      <c r="AW406" s="79"/>
      <c r="AX406" s="79"/>
      <c r="AY406" s="79"/>
      <c r="AZ406" s="79"/>
      <c r="BA406">
        <v>2</v>
      </c>
      <c r="BB406" s="78" t="str">
        <f>REPLACE(INDEX(GroupVertices[Group], MATCH(Edges[[#This Row],[Vertex 1]],GroupVertices[Vertex],0)),1,1,"")</f>
        <v>90</v>
      </c>
      <c r="BC406" s="78" t="str">
        <f>REPLACE(INDEX(GroupVertices[Group], MATCH(Edges[[#This Row],[Vertex 2]],GroupVertices[Vertex],0)),1,1,"")</f>
        <v>90</v>
      </c>
      <c r="BD406" s="48">
        <v>2</v>
      </c>
      <c r="BE406" s="49">
        <v>5.2631578947368425</v>
      </c>
      <c r="BF406" s="48">
        <v>3</v>
      </c>
      <c r="BG406" s="49">
        <v>7.8947368421052628</v>
      </c>
      <c r="BH406" s="48">
        <v>0</v>
      </c>
      <c r="BI406" s="49">
        <v>0</v>
      </c>
      <c r="BJ406" s="48">
        <v>33</v>
      </c>
      <c r="BK406" s="49">
        <v>86.84210526315789</v>
      </c>
      <c r="BL406" s="48">
        <v>38</v>
      </c>
    </row>
    <row r="407" spans="1:64" x14ac:dyDescent="0.25">
      <c r="A407" s="64" t="s">
        <v>434</v>
      </c>
      <c r="B407" s="64" t="s">
        <v>433</v>
      </c>
      <c r="C407" s="65" t="s">
        <v>15840</v>
      </c>
      <c r="D407" s="66">
        <v>3.5</v>
      </c>
      <c r="E407" s="67" t="s">
        <v>136</v>
      </c>
      <c r="F407" s="68">
        <v>33.357142857142854</v>
      </c>
      <c r="G407" s="65"/>
      <c r="H407" s="69"/>
      <c r="I407" s="70"/>
      <c r="J407" s="70"/>
      <c r="K407" s="34" t="s">
        <v>65</v>
      </c>
      <c r="L407" s="77">
        <v>407</v>
      </c>
      <c r="M407" s="77"/>
      <c r="N407" s="72"/>
      <c r="O407" s="79" t="s">
        <v>999</v>
      </c>
      <c r="P407" s="81">
        <v>43169.654618055552</v>
      </c>
      <c r="Q407" s="79" t="s">
        <v>1222</v>
      </c>
      <c r="R407" s="79"/>
      <c r="S407" s="79"/>
      <c r="T407" s="79"/>
      <c r="U407" s="79"/>
      <c r="V407" s="83" t="s">
        <v>3631</v>
      </c>
      <c r="W407" s="81">
        <v>43169.654618055552</v>
      </c>
      <c r="X407" s="83" t="s">
        <v>4146</v>
      </c>
      <c r="Y407" s="79"/>
      <c r="Z407" s="79"/>
      <c r="AA407" s="85" t="s">
        <v>5354</v>
      </c>
      <c r="AB407" s="79"/>
      <c r="AC407" s="79" t="b">
        <v>0</v>
      </c>
      <c r="AD407" s="79">
        <v>0</v>
      </c>
      <c r="AE407" s="85" t="s">
        <v>6296</v>
      </c>
      <c r="AF407" s="79" t="b">
        <v>0</v>
      </c>
      <c r="AG407" s="79" t="s">
        <v>6304</v>
      </c>
      <c r="AH407" s="79"/>
      <c r="AI407" s="85" t="s">
        <v>6296</v>
      </c>
      <c r="AJ407" s="79" t="b">
        <v>0</v>
      </c>
      <c r="AK407" s="79">
        <v>34</v>
      </c>
      <c r="AL407" s="85" t="s">
        <v>5352</v>
      </c>
      <c r="AM407" s="79" t="s">
        <v>6333</v>
      </c>
      <c r="AN407" s="79" t="b">
        <v>0</v>
      </c>
      <c r="AO407" s="85" t="s">
        <v>5352</v>
      </c>
      <c r="AP407" s="79" t="s">
        <v>176</v>
      </c>
      <c r="AQ407" s="79">
        <v>0</v>
      </c>
      <c r="AR407" s="79">
        <v>0</v>
      </c>
      <c r="AS407" s="79"/>
      <c r="AT407" s="79"/>
      <c r="AU407" s="79"/>
      <c r="AV407" s="79"/>
      <c r="AW407" s="79"/>
      <c r="AX407" s="79"/>
      <c r="AY407" s="79"/>
      <c r="AZ407" s="79"/>
      <c r="BA407">
        <v>2</v>
      </c>
      <c r="BB407" s="78" t="str">
        <f>REPLACE(INDEX(GroupVertices[Group], MATCH(Edges[[#This Row],[Vertex 1]],GroupVertices[Vertex],0)),1,1,"")</f>
        <v>90</v>
      </c>
      <c r="BC407" s="78" t="str">
        <f>REPLACE(INDEX(GroupVertices[Group], MATCH(Edges[[#This Row],[Vertex 2]],GroupVertices[Vertex],0)),1,1,"")</f>
        <v>90</v>
      </c>
      <c r="BD407" s="48">
        <v>0</v>
      </c>
      <c r="BE407" s="49">
        <v>0</v>
      </c>
      <c r="BF407" s="48">
        <v>2</v>
      </c>
      <c r="BG407" s="49">
        <v>7.4074074074074074</v>
      </c>
      <c r="BH407" s="48">
        <v>0</v>
      </c>
      <c r="BI407" s="49">
        <v>0</v>
      </c>
      <c r="BJ407" s="48">
        <v>25</v>
      </c>
      <c r="BK407" s="49">
        <v>92.592592592592595</v>
      </c>
      <c r="BL407" s="48">
        <v>27</v>
      </c>
    </row>
    <row r="408" spans="1:64" x14ac:dyDescent="0.25">
      <c r="A408" s="64" t="s">
        <v>434</v>
      </c>
      <c r="B408" s="64" t="s">
        <v>433</v>
      </c>
      <c r="C408" s="65" t="s">
        <v>15840</v>
      </c>
      <c r="D408" s="66">
        <v>3.5</v>
      </c>
      <c r="E408" s="67" t="s">
        <v>136</v>
      </c>
      <c r="F408" s="68">
        <v>33.357142857142854</v>
      </c>
      <c r="G408" s="65"/>
      <c r="H408" s="69"/>
      <c r="I408" s="70"/>
      <c r="J408" s="70"/>
      <c r="K408" s="34" t="s">
        <v>65</v>
      </c>
      <c r="L408" s="77">
        <v>408</v>
      </c>
      <c r="M408" s="77"/>
      <c r="N408" s="72"/>
      <c r="O408" s="79" t="s">
        <v>999</v>
      </c>
      <c r="P408" s="81">
        <v>43169.654629629629</v>
      </c>
      <c r="Q408" s="79" t="s">
        <v>1223</v>
      </c>
      <c r="R408" s="79"/>
      <c r="S408" s="79"/>
      <c r="T408" s="79"/>
      <c r="U408" s="79"/>
      <c r="V408" s="83" t="s">
        <v>3631</v>
      </c>
      <c r="W408" s="81">
        <v>43169.654629629629</v>
      </c>
      <c r="X408" s="83" t="s">
        <v>4147</v>
      </c>
      <c r="Y408" s="79"/>
      <c r="Z408" s="79"/>
      <c r="AA408" s="85" t="s">
        <v>5355</v>
      </c>
      <c r="AB408" s="79"/>
      <c r="AC408" s="79" t="b">
        <v>0</v>
      </c>
      <c r="AD408" s="79">
        <v>0</v>
      </c>
      <c r="AE408" s="85" t="s">
        <v>6296</v>
      </c>
      <c r="AF408" s="79" t="b">
        <v>0</v>
      </c>
      <c r="AG408" s="79" t="s">
        <v>6304</v>
      </c>
      <c r="AH408" s="79"/>
      <c r="AI408" s="85" t="s">
        <v>6296</v>
      </c>
      <c r="AJ408" s="79" t="b">
        <v>0</v>
      </c>
      <c r="AK408" s="79">
        <v>13</v>
      </c>
      <c r="AL408" s="85" t="s">
        <v>5353</v>
      </c>
      <c r="AM408" s="79" t="s">
        <v>6333</v>
      </c>
      <c r="AN408" s="79" t="b">
        <v>0</v>
      </c>
      <c r="AO408" s="85" t="s">
        <v>5353</v>
      </c>
      <c r="AP408" s="79" t="s">
        <v>176</v>
      </c>
      <c r="AQ408" s="79">
        <v>0</v>
      </c>
      <c r="AR408" s="79">
        <v>0</v>
      </c>
      <c r="AS408" s="79"/>
      <c r="AT408" s="79"/>
      <c r="AU408" s="79"/>
      <c r="AV408" s="79"/>
      <c r="AW408" s="79"/>
      <c r="AX408" s="79"/>
      <c r="AY408" s="79"/>
      <c r="AZ408" s="79"/>
      <c r="BA408">
        <v>2</v>
      </c>
      <c r="BB408" s="78" t="str">
        <f>REPLACE(INDEX(GroupVertices[Group], MATCH(Edges[[#This Row],[Vertex 1]],GroupVertices[Vertex],0)),1,1,"")</f>
        <v>90</v>
      </c>
      <c r="BC408" s="78" t="str">
        <f>REPLACE(INDEX(GroupVertices[Group], MATCH(Edges[[#This Row],[Vertex 2]],GroupVertices[Vertex],0)),1,1,"")</f>
        <v>90</v>
      </c>
      <c r="BD408" s="48">
        <v>1</v>
      </c>
      <c r="BE408" s="49">
        <v>4.3478260869565215</v>
      </c>
      <c r="BF408" s="48">
        <v>1</v>
      </c>
      <c r="BG408" s="49">
        <v>4.3478260869565215</v>
      </c>
      <c r="BH408" s="48">
        <v>0</v>
      </c>
      <c r="BI408" s="49">
        <v>0</v>
      </c>
      <c r="BJ408" s="48">
        <v>21</v>
      </c>
      <c r="BK408" s="49">
        <v>91.304347826086953</v>
      </c>
      <c r="BL408" s="48">
        <v>23</v>
      </c>
    </row>
    <row r="409" spans="1:64" x14ac:dyDescent="0.25">
      <c r="A409" s="64" t="s">
        <v>435</v>
      </c>
      <c r="B409" s="64" t="s">
        <v>604</v>
      </c>
      <c r="C409" s="65" t="s">
        <v>15839</v>
      </c>
      <c r="D409" s="66">
        <v>3</v>
      </c>
      <c r="E409" s="67" t="s">
        <v>132</v>
      </c>
      <c r="F409" s="68">
        <v>35</v>
      </c>
      <c r="G409" s="65"/>
      <c r="H409" s="69"/>
      <c r="I409" s="70"/>
      <c r="J409" s="70"/>
      <c r="K409" s="34" t="s">
        <v>65</v>
      </c>
      <c r="L409" s="77">
        <v>409</v>
      </c>
      <c r="M409" s="77"/>
      <c r="N409" s="72"/>
      <c r="O409" s="79" t="s">
        <v>999</v>
      </c>
      <c r="P409" s="81">
        <v>43169.658726851849</v>
      </c>
      <c r="Q409" s="79" t="s">
        <v>1224</v>
      </c>
      <c r="R409" s="83" t="s">
        <v>2123</v>
      </c>
      <c r="S409" s="79" t="s">
        <v>2518</v>
      </c>
      <c r="T409" s="79" t="s">
        <v>2770</v>
      </c>
      <c r="U409" s="79"/>
      <c r="V409" s="83" t="s">
        <v>3632</v>
      </c>
      <c r="W409" s="81">
        <v>43169.658726851849</v>
      </c>
      <c r="X409" s="83" t="s">
        <v>4148</v>
      </c>
      <c r="Y409" s="79"/>
      <c r="Z409" s="79"/>
      <c r="AA409" s="85" t="s">
        <v>5356</v>
      </c>
      <c r="AB409" s="79"/>
      <c r="AC409" s="79" t="b">
        <v>0</v>
      </c>
      <c r="AD409" s="79">
        <v>1</v>
      </c>
      <c r="AE409" s="85" t="s">
        <v>6296</v>
      </c>
      <c r="AF409" s="79" t="b">
        <v>0</v>
      </c>
      <c r="AG409" s="79" t="s">
        <v>6303</v>
      </c>
      <c r="AH409" s="79"/>
      <c r="AI409" s="85" t="s">
        <v>6296</v>
      </c>
      <c r="AJ409" s="79" t="b">
        <v>0</v>
      </c>
      <c r="AK409" s="79">
        <v>0</v>
      </c>
      <c r="AL409" s="85" t="s">
        <v>6296</v>
      </c>
      <c r="AM409" s="79" t="s">
        <v>6333</v>
      </c>
      <c r="AN409" s="79" t="b">
        <v>0</v>
      </c>
      <c r="AO409" s="85" t="s">
        <v>5356</v>
      </c>
      <c r="AP409" s="79" t="s">
        <v>176</v>
      </c>
      <c r="AQ409" s="79">
        <v>0</v>
      </c>
      <c r="AR409" s="79">
        <v>0</v>
      </c>
      <c r="AS409" s="79"/>
      <c r="AT409" s="79"/>
      <c r="AU409" s="79"/>
      <c r="AV409" s="79"/>
      <c r="AW409" s="79"/>
      <c r="AX409" s="79"/>
      <c r="AY409" s="79"/>
      <c r="AZ409" s="79"/>
      <c r="BA409">
        <v>1</v>
      </c>
      <c r="BB409" s="78" t="str">
        <f>REPLACE(INDEX(GroupVertices[Group], MATCH(Edges[[#This Row],[Vertex 1]],GroupVertices[Vertex],0)),1,1,"")</f>
        <v>55</v>
      </c>
      <c r="BC409" s="78" t="str">
        <f>REPLACE(INDEX(GroupVertices[Group], MATCH(Edges[[#This Row],[Vertex 2]],GroupVertices[Vertex],0)),1,1,"")</f>
        <v>55</v>
      </c>
      <c r="BD409" s="48">
        <v>0</v>
      </c>
      <c r="BE409" s="49">
        <v>0</v>
      </c>
      <c r="BF409" s="48">
        <v>0</v>
      </c>
      <c r="BG409" s="49">
        <v>0</v>
      </c>
      <c r="BH409" s="48">
        <v>0</v>
      </c>
      <c r="BI409" s="49">
        <v>0</v>
      </c>
      <c r="BJ409" s="48">
        <v>12</v>
      </c>
      <c r="BK409" s="49">
        <v>100</v>
      </c>
      <c r="BL409" s="48">
        <v>12</v>
      </c>
    </row>
    <row r="410" spans="1:64" x14ac:dyDescent="0.25">
      <c r="A410" s="64" t="s">
        <v>436</v>
      </c>
      <c r="B410" s="64" t="s">
        <v>870</v>
      </c>
      <c r="C410" s="65" t="s">
        <v>15839</v>
      </c>
      <c r="D410" s="66">
        <v>3</v>
      </c>
      <c r="E410" s="67" t="s">
        <v>132</v>
      </c>
      <c r="F410" s="68">
        <v>35</v>
      </c>
      <c r="G410" s="65"/>
      <c r="H410" s="69"/>
      <c r="I410" s="70"/>
      <c r="J410" s="70"/>
      <c r="K410" s="34" t="s">
        <v>65</v>
      </c>
      <c r="L410" s="77">
        <v>410</v>
      </c>
      <c r="M410" s="77"/>
      <c r="N410" s="72"/>
      <c r="O410" s="79" t="s">
        <v>999</v>
      </c>
      <c r="P410" s="81">
        <v>43169.660729166666</v>
      </c>
      <c r="Q410" s="79" t="s">
        <v>1225</v>
      </c>
      <c r="R410" s="83" t="s">
        <v>2124</v>
      </c>
      <c r="S410" s="79" t="s">
        <v>2507</v>
      </c>
      <c r="T410" s="79"/>
      <c r="U410" s="79"/>
      <c r="V410" s="83" t="s">
        <v>3633</v>
      </c>
      <c r="W410" s="81">
        <v>43169.660729166666</v>
      </c>
      <c r="X410" s="83" t="s">
        <v>4149</v>
      </c>
      <c r="Y410" s="79"/>
      <c r="Z410" s="79"/>
      <c r="AA410" s="85" t="s">
        <v>5357</v>
      </c>
      <c r="AB410" s="79"/>
      <c r="AC410" s="79" t="b">
        <v>0</v>
      </c>
      <c r="AD410" s="79">
        <v>0</v>
      </c>
      <c r="AE410" s="85" t="s">
        <v>6296</v>
      </c>
      <c r="AF410" s="79" t="b">
        <v>0</v>
      </c>
      <c r="AG410" s="79" t="s">
        <v>6304</v>
      </c>
      <c r="AH410" s="79"/>
      <c r="AI410" s="85" t="s">
        <v>6296</v>
      </c>
      <c r="AJ410" s="79" t="b">
        <v>0</v>
      </c>
      <c r="AK410" s="79">
        <v>2</v>
      </c>
      <c r="AL410" s="85" t="s">
        <v>6230</v>
      </c>
      <c r="AM410" s="79" t="s">
        <v>6333</v>
      </c>
      <c r="AN410" s="79" t="b">
        <v>0</v>
      </c>
      <c r="AO410" s="85" t="s">
        <v>6230</v>
      </c>
      <c r="AP410" s="79" t="s">
        <v>176</v>
      </c>
      <c r="AQ410" s="79">
        <v>0</v>
      </c>
      <c r="AR410" s="79">
        <v>0</v>
      </c>
      <c r="AS410" s="79"/>
      <c r="AT410" s="79"/>
      <c r="AU410" s="79"/>
      <c r="AV410" s="79"/>
      <c r="AW410" s="79"/>
      <c r="AX410" s="79"/>
      <c r="AY410" s="79"/>
      <c r="AZ410" s="79"/>
      <c r="BA410">
        <v>1</v>
      </c>
      <c r="BB410" s="78" t="str">
        <f>REPLACE(INDEX(GroupVertices[Group], MATCH(Edges[[#This Row],[Vertex 1]],GroupVertices[Vertex],0)),1,1,"")</f>
        <v>2</v>
      </c>
      <c r="BC410" s="78" t="str">
        <f>REPLACE(INDEX(GroupVertices[Group], MATCH(Edges[[#This Row],[Vertex 2]],GroupVertices[Vertex],0)),1,1,"")</f>
        <v>2</v>
      </c>
      <c r="BD410" s="48">
        <v>0</v>
      </c>
      <c r="BE410" s="49">
        <v>0</v>
      </c>
      <c r="BF410" s="48">
        <v>0</v>
      </c>
      <c r="BG410" s="49">
        <v>0</v>
      </c>
      <c r="BH410" s="48">
        <v>0</v>
      </c>
      <c r="BI410" s="49">
        <v>0</v>
      </c>
      <c r="BJ410" s="48">
        <v>17</v>
      </c>
      <c r="BK410" s="49">
        <v>100</v>
      </c>
      <c r="BL410" s="48">
        <v>17</v>
      </c>
    </row>
    <row r="411" spans="1:64" x14ac:dyDescent="0.25">
      <c r="A411" s="64" t="s">
        <v>436</v>
      </c>
      <c r="B411" s="64" t="s">
        <v>767</v>
      </c>
      <c r="C411" s="65" t="s">
        <v>15839</v>
      </c>
      <c r="D411" s="66">
        <v>3</v>
      </c>
      <c r="E411" s="67" t="s">
        <v>132</v>
      </c>
      <c r="F411" s="68">
        <v>35</v>
      </c>
      <c r="G411" s="65"/>
      <c r="H411" s="69"/>
      <c r="I411" s="70"/>
      <c r="J411" s="70"/>
      <c r="K411" s="34" t="s">
        <v>65</v>
      </c>
      <c r="L411" s="77">
        <v>411</v>
      </c>
      <c r="M411" s="77"/>
      <c r="N411" s="72"/>
      <c r="O411" s="79" t="s">
        <v>999</v>
      </c>
      <c r="P411" s="81">
        <v>43169.660729166666</v>
      </c>
      <c r="Q411" s="79" t="s">
        <v>1225</v>
      </c>
      <c r="R411" s="83" t="s">
        <v>2124</v>
      </c>
      <c r="S411" s="79" t="s">
        <v>2507</v>
      </c>
      <c r="T411" s="79"/>
      <c r="U411" s="79"/>
      <c r="V411" s="83" t="s">
        <v>3633</v>
      </c>
      <c r="W411" s="81">
        <v>43169.660729166666</v>
      </c>
      <c r="X411" s="83" t="s">
        <v>4149</v>
      </c>
      <c r="Y411" s="79"/>
      <c r="Z411" s="79"/>
      <c r="AA411" s="85" t="s">
        <v>5357</v>
      </c>
      <c r="AB411" s="79"/>
      <c r="AC411" s="79" t="b">
        <v>0</v>
      </c>
      <c r="AD411" s="79">
        <v>0</v>
      </c>
      <c r="AE411" s="85" t="s">
        <v>6296</v>
      </c>
      <c r="AF411" s="79" t="b">
        <v>0</v>
      </c>
      <c r="AG411" s="79" t="s">
        <v>6304</v>
      </c>
      <c r="AH411" s="79"/>
      <c r="AI411" s="85" t="s">
        <v>6296</v>
      </c>
      <c r="AJ411" s="79" t="b">
        <v>0</v>
      </c>
      <c r="AK411" s="79">
        <v>2</v>
      </c>
      <c r="AL411" s="85" t="s">
        <v>6230</v>
      </c>
      <c r="AM411" s="79" t="s">
        <v>6333</v>
      </c>
      <c r="AN411" s="79" t="b">
        <v>0</v>
      </c>
      <c r="AO411" s="85" t="s">
        <v>6230</v>
      </c>
      <c r="AP411" s="79" t="s">
        <v>176</v>
      </c>
      <c r="AQ411" s="79">
        <v>0</v>
      </c>
      <c r="AR411" s="79">
        <v>0</v>
      </c>
      <c r="AS411" s="79"/>
      <c r="AT411" s="79"/>
      <c r="AU411" s="79"/>
      <c r="AV411" s="79"/>
      <c r="AW411" s="79"/>
      <c r="AX411" s="79"/>
      <c r="AY411" s="79"/>
      <c r="AZ411" s="79"/>
      <c r="BA411">
        <v>1</v>
      </c>
      <c r="BB411" s="78" t="str">
        <f>REPLACE(INDEX(GroupVertices[Group], MATCH(Edges[[#This Row],[Vertex 1]],GroupVertices[Vertex],0)),1,1,"")</f>
        <v>2</v>
      </c>
      <c r="BC411" s="78" t="str">
        <f>REPLACE(INDEX(GroupVertices[Group], MATCH(Edges[[#This Row],[Vertex 2]],GroupVertices[Vertex],0)),1,1,"")</f>
        <v>2</v>
      </c>
      <c r="BD411" s="48"/>
      <c r="BE411" s="49"/>
      <c r="BF411" s="48"/>
      <c r="BG411" s="49"/>
      <c r="BH411" s="48"/>
      <c r="BI411" s="49"/>
      <c r="BJ411" s="48"/>
      <c r="BK411" s="49"/>
      <c r="BL411" s="48"/>
    </row>
    <row r="412" spans="1:64" x14ac:dyDescent="0.25">
      <c r="A412" s="64" t="s">
        <v>437</v>
      </c>
      <c r="B412" s="64" t="s">
        <v>437</v>
      </c>
      <c r="C412" s="65" t="s">
        <v>15839</v>
      </c>
      <c r="D412" s="66">
        <v>3</v>
      </c>
      <c r="E412" s="67" t="s">
        <v>132</v>
      </c>
      <c r="F412" s="68">
        <v>35</v>
      </c>
      <c r="G412" s="65"/>
      <c r="H412" s="69"/>
      <c r="I412" s="70"/>
      <c r="J412" s="70"/>
      <c r="K412" s="34" t="s">
        <v>65</v>
      </c>
      <c r="L412" s="77">
        <v>412</v>
      </c>
      <c r="M412" s="77"/>
      <c r="N412" s="72"/>
      <c r="O412" s="79" t="s">
        <v>176</v>
      </c>
      <c r="P412" s="81">
        <v>43104.965798611112</v>
      </c>
      <c r="Q412" s="79" t="s">
        <v>1226</v>
      </c>
      <c r="R412" s="79"/>
      <c r="S412" s="79"/>
      <c r="T412" s="79" t="s">
        <v>2771</v>
      </c>
      <c r="U412" s="83" t="s">
        <v>3224</v>
      </c>
      <c r="V412" s="83" t="s">
        <v>3224</v>
      </c>
      <c r="W412" s="81">
        <v>43104.965798611112</v>
      </c>
      <c r="X412" s="83" t="s">
        <v>4150</v>
      </c>
      <c r="Y412" s="79"/>
      <c r="Z412" s="79"/>
      <c r="AA412" s="85" t="s">
        <v>5358</v>
      </c>
      <c r="AB412" s="79"/>
      <c r="AC412" s="79" t="b">
        <v>0</v>
      </c>
      <c r="AD412" s="79">
        <v>63</v>
      </c>
      <c r="AE412" s="85" t="s">
        <v>6296</v>
      </c>
      <c r="AF412" s="79" t="b">
        <v>0</v>
      </c>
      <c r="AG412" s="79" t="s">
        <v>6304</v>
      </c>
      <c r="AH412" s="79"/>
      <c r="AI412" s="85" t="s">
        <v>6296</v>
      </c>
      <c r="AJ412" s="79" t="b">
        <v>0</v>
      </c>
      <c r="AK412" s="79">
        <v>47</v>
      </c>
      <c r="AL412" s="85" t="s">
        <v>6296</v>
      </c>
      <c r="AM412" s="79" t="s">
        <v>6328</v>
      </c>
      <c r="AN412" s="79" t="b">
        <v>0</v>
      </c>
      <c r="AO412" s="85" t="s">
        <v>5358</v>
      </c>
      <c r="AP412" s="79" t="s">
        <v>6415</v>
      </c>
      <c r="AQ412" s="79">
        <v>0</v>
      </c>
      <c r="AR412" s="79">
        <v>0</v>
      </c>
      <c r="AS412" s="79"/>
      <c r="AT412" s="79"/>
      <c r="AU412" s="79"/>
      <c r="AV412" s="79"/>
      <c r="AW412" s="79"/>
      <c r="AX412" s="79"/>
      <c r="AY412" s="79"/>
      <c r="AZ412" s="79"/>
      <c r="BA412">
        <v>1</v>
      </c>
      <c r="BB412" s="78" t="str">
        <f>REPLACE(INDEX(GroupVertices[Group], MATCH(Edges[[#This Row],[Vertex 1]],GroupVertices[Vertex],0)),1,1,"")</f>
        <v>89</v>
      </c>
      <c r="BC412" s="78" t="str">
        <f>REPLACE(INDEX(GroupVertices[Group], MATCH(Edges[[#This Row],[Vertex 2]],GroupVertices[Vertex],0)),1,1,"")</f>
        <v>89</v>
      </c>
      <c r="BD412" s="48">
        <v>1</v>
      </c>
      <c r="BE412" s="49">
        <v>3.4482758620689653</v>
      </c>
      <c r="BF412" s="48">
        <v>0</v>
      </c>
      <c r="BG412" s="49">
        <v>0</v>
      </c>
      <c r="BH412" s="48">
        <v>0</v>
      </c>
      <c r="BI412" s="49">
        <v>0</v>
      </c>
      <c r="BJ412" s="48">
        <v>28</v>
      </c>
      <c r="BK412" s="49">
        <v>96.551724137931032</v>
      </c>
      <c r="BL412" s="48">
        <v>29</v>
      </c>
    </row>
    <row r="413" spans="1:64" x14ac:dyDescent="0.25">
      <c r="A413" s="64" t="s">
        <v>438</v>
      </c>
      <c r="B413" s="64" t="s">
        <v>437</v>
      </c>
      <c r="C413" s="65" t="s">
        <v>15839</v>
      </c>
      <c r="D413" s="66">
        <v>3</v>
      </c>
      <c r="E413" s="67" t="s">
        <v>132</v>
      </c>
      <c r="F413" s="68">
        <v>35</v>
      </c>
      <c r="G413" s="65"/>
      <c r="H413" s="69"/>
      <c r="I413" s="70"/>
      <c r="J413" s="70"/>
      <c r="K413" s="34" t="s">
        <v>65</v>
      </c>
      <c r="L413" s="77">
        <v>413</v>
      </c>
      <c r="M413" s="77"/>
      <c r="N413" s="72"/>
      <c r="O413" s="79" t="s">
        <v>999</v>
      </c>
      <c r="P413" s="81">
        <v>43169.666226851848</v>
      </c>
      <c r="Q413" s="79" t="s">
        <v>1227</v>
      </c>
      <c r="R413" s="79"/>
      <c r="S413" s="79"/>
      <c r="T413" s="79"/>
      <c r="U413" s="79"/>
      <c r="V413" s="83" t="s">
        <v>3634</v>
      </c>
      <c r="W413" s="81">
        <v>43169.666226851848</v>
      </c>
      <c r="X413" s="83" t="s">
        <v>4151</v>
      </c>
      <c r="Y413" s="79"/>
      <c r="Z413" s="79"/>
      <c r="AA413" s="85" t="s">
        <v>5359</v>
      </c>
      <c r="AB413" s="79"/>
      <c r="AC413" s="79" t="b">
        <v>0</v>
      </c>
      <c r="AD413" s="79">
        <v>0</v>
      </c>
      <c r="AE413" s="85" t="s">
        <v>6296</v>
      </c>
      <c r="AF413" s="79" t="b">
        <v>0</v>
      </c>
      <c r="AG413" s="79" t="s">
        <v>6304</v>
      </c>
      <c r="AH413" s="79"/>
      <c r="AI413" s="85" t="s">
        <v>6296</v>
      </c>
      <c r="AJ413" s="79" t="b">
        <v>0</v>
      </c>
      <c r="AK413" s="79">
        <v>47</v>
      </c>
      <c r="AL413" s="85" t="s">
        <v>5358</v>
      </c>
      <c r="AM413" s="79" t="s">
        <v>6328</v>
      </c>
      <c r="AN413" s="79" t="b">
        <v>0</v>
      </c>
      <c r="AO413" s="85" t="s">
        <v>5358</v>
      </c>
      <c r="AP413" s="79" t="s">
        <v>176</v>
      </c>
      <c r="AQ413" s="79">
        <v>0</v>
      </c>
      <c r="AR413" s="79">
        <v>0</v>
      </c>
      <c r="AS413" s="79"/>
      <c r="AT413" s="79"/>
      <c r="AU413" s="79"/>
      <c r="AV413" s="79"/>
      <c r="AW413" s="79"/>
      <c r="AX413" s="79"/>
      <c r="AY413" s="79"/>
      <c r="AZ413" s="79"/>
      <c r="BA413">
        <v>1</v>
      </c>
      <c r="BB413" s="78" t="str">
        <f>REPLACE(INDEX(GroupVertices[Group], MATCH(Edges[[#This Row],[Vertex 1]],GroupVertices[Vertex],0)),1,1,"")</f>
        <v>89</v>
      </c>
      <c r="BC413" s="78" t="str">
        <f>REPLACE(INDEX(GroupVertices[Group], MATCH(Edges[[#This Row],[Vertex 2]],GroupVertices[Vertex],0)),1,1,"")</f>
        <v>89</v>
      </c>
      <c r="BD413" s="48">
        <v>1</v>
      </c>
      <c r="BE413" s="49">
        <v>3.5714285714285716</v>
      </c>
      <c r="BF413" s="48">
        <v>0</v>
      </c>
      <c r="BG413" s="49">
        <v>0</v>
      </c>
      <c r="BH413" s="48">
        <v>0</v>
      </c>
      <c r="BI413" s="49">
        <v>0</v>
      </c>
      <c r="BJ413" s="48">
        <v>27</v>
      </c>
      <c r="BK413" s="49">
        <v>96.428571428571431</v>
      </c>
      <c r="BL413" s="48">
        <v>28</v>
      </c>
    </row>
    <row r="414" spans="1:64" x14ac:dyDescent="0.25">
      <c r="A414" s="64" t="s">
        <v>439</v>
      </c>
      <c r="B414" s="64" t="s">
        <v>533</v>
      </c>
      <c r="C414" s="65" t="s">
        <v>15839</v>
      </c>
      <c r="D414" s="66">
        <v>3</v>
      </c>
      <c r="E414" s="67" t="s">
        <v>132</v>
      </c>
      <c r="F414" s="68">
        <v>35</v>
      </c>
      <c r="G414" s="65"/>
      <c r="H414" s="69"/>
      <c r="I414" s="70"/>
      <c r="J414" s="70"/>
      <c r="K414" s="34" t="s">
        <v>65</v>
      </c>
      <c r="L414" s="77">
        <v>414</v>
      </c>
      <c r="M414" s="77"/>
      <c r="N414" s="72"/>
      <c r="O414" s="79" t="s">
        <v>999</v>
      </c>
      <c r="P414" s="81">
        <v>43169.667175925926</v>
      </c>
      <c r="Q414" s="79" t="s">
        <v>1228</v>
      </c>
      <c r="R414" s="79"/>
      <c r="S414" s="79"/>
      <c r="T414" s="79" t="s">
        <v>2772</v>
      </c>
      <c r="U414" s="79"/>
      <c r="V414" s="83" t="s">
        <v>3635</v>
      </c>
      <c r="W414" s="81">
        <v>43169.667175925926</v>
      </c>
      <c r="X414" s="83" t="s">
        <v>4152</v>
      </c>
      <c r="Y414" s="79"/>
      <c r="Z414" s="79"/>
      <c r="AA414" s="85" t="s">
        <v>5360</v>
      </c>
      <c r="AB414" s="79"/>
      <c r="AC414" s="79" t="b">
        <v>0</v>
      </c>
      <c r="AD414" s="79">
        <v>0</v>
      </c>
      <c r="AE414" s="85" t="s">
        <v>6296</v>
      </c>
      <c r="AF414" s="79" t="b">
        <v>0</v>
      </c>
      <c r="AG414" s="79" t="s">
        <v>6304</v>
      </c>
      <c r="AH414" s="79"/>
      <c r="AI414" s="85" t="s">
        <v>6296</v>
      </c>
      <c r="AJ414" s="79" t="b">
        <v>0</v>
      </c>
      <c r="AK414" s="79">
        <v>0</v>
      </c>
      <c r="AL414" s="85" t="s">
        <v>5521</v>
      </c>
      <c r="AM414" s="79" t="s">
        <v>6333</v>
      </c>
      <c r="AN414" s="79" t="b">
        <v>0</v>
      </c>
      <c r="AO414" s="85" t="s">
        <v>5521</v>
      </c>
      <c r="AP414" s="79" t="s">
        <v>176</v>
      </c>
      <c r="AQ414" s="79">
        <v>0</v>
      </c>
      <c r="AR414" s="79">
        <v>0</v>
      </c>
      <c r="AS414" s="79"/>
      <c r="AT414" s="79"/>
      <c r="AU414" s="79"/>
      <c r="AV414" s="79"/>
      <c r="AW414" s="79"/>
      <c r="AX414" s="79"/>
      <c r="AY414" s="79"/>
      <c r="AZ414" s="79"/>
      <c r="BA414">
        <v>1</v>
      </c>
      <c r="BB414" s="78" t="str">
        <f>REPLACE(INDEX(GroupVertices[Group], MATCH(Edges[[#This Row],[Vertex 1]],GroupVertices[Vertex],0)),1,1,"")</f>
        <v>5</v>
      </c>
      <c r="BC414" s="78" t="str">
        <f>REPLACE(INDEX(GroupVertices[Group], MATCH(Edges[[#This Row],[Vertex 2]],GroupVertices[Vertex],0)),1,1,"")</f>
        <v>5</v>
      </c>
      <c r="BD414" s="48">
        <v>1</v>
      </c>
      <c r="BE414" s="49">
        <v>7.1428571428571432</v>
      </c>
      <c r="BF414" s="48">
        <v>0</v>
      </c>
      <c r="BG414" s="49">
        <v>0</v>
      </c>
      <c r="BH414" s="48">
        <v>0</v>
      </c>
      <c r="BI414" s="49">
        <v>0</v>
      </c>
      <c r="BJ414" s="48">
        <v>13</v>
      </c>
      <c r="BK414" s="49">
        <v>92.857142857142861</v>
      </c>
      <c r="BL414" s="48">
        <v>14</v>
      </c>
    </row>
    <row r="415" spans="1:64" x14ac:dyDescent="0.25">
      <c r="A415" s="64" t="s">
        <v>440</v>
      </c>
      <c r="B415" s="64" t="s">
        <v>683</v>
      </c>
      <c r="C415" s="65" t="s">
        <v>15839</v>
      </c>
      <c r="D415" s="66">
        <v>3</v>
      </c>
      <c r="E415" s="67" t="s">
        <v>132</v>
      </c>
      <c r="F415" s="68">
        <v>35</v>
      </c>
      <c r="G415" s="65"/>
      <c r="H415" s="69"/>
      <c r="I415" s="70"/>
      <c r="J415" s="70"/>
      <c r="K415" s="34" t="s">
        <v>65</v>
      </c>
      <c r="L415" s="77">
        <v>415</v>
      </c>
      <c r="M415" s="77"/>
      <c r="N415" s="72"/>
      <c r="O415" s="79" t="s">
        <v>999</v>
      </c>
      <c r="P415" s="81">
        <v>43169.669687499998</v>
      </c>
      <c r="Q415" s="79" t="s">
        <v>1207</v>
      </c>
      <c r="R415" s="79"/>
      <c r="S415" s="79"/>
      <c r="T415" s="79"/>
      <c r="U415" s="79"/>
      <c r="V415" s="83" t="s">
        <v>3636</v>
      </c>
      <c r="W415" s="81">
        <v>43169.669687499998</v>
      </c>
      <c r="X415" s="83" t="s">
        <v>4153</v>
      </c>
      <c r="Y415" s="79"/>
      <c r="Z415" s="79"/>
      <c r="AA415" s="85" t="s">
        <v>5361</v>
      </c>
      <c r="AB415" s="79"/>
      <c r="AC415" s="79" t="b">
        <v>0</v>
      </c>
      <c r="AD415" s="79">
        <v>0</v>
      </c>
      <c r="AE415" s="85" t="s">
        <v>6296</v>
      </c>
      <c r="AF415" s="79" t="b">
        <v>0</v>
      </c>
      <c r="AG415" s="79" t="s">
        <v>6304</v>
      </c>
      <c r="AH415" s="79"/>
      <c r="AI415" s="85" t="s">
        <v>6296</v>
      </c>
      <c r="AJ415" s="79" t="b">
        <v>0</v>
      </c>
      <c r="AK415" s="79">
        <v>3</v>
      </c>
      <c r="AL415" s="85" t="s">
        <v>5804</v>
      </c>
      <c r="AM415" s="79" t="s">
        <v>6331</v>
      </c>
      <c r="AN415" s="79" t="b">
        <v>0</v>
      </c>
      <c r="AO415" s="85" t="s">
        <v>5804</v>
      </c>
      <c r="AP415" s="79" t="s">
        <v>176</v>
      </c>
      <c r="AQ415" s="79">
        <v>0</v>
      </c>
      <c r="AR415" s="79">
        <v>0</v>
      </c>
      <c r="AS415" s="79"/>
      <c r="AT415" s="79"/>
      <c r="AU415" s="79"/>
      <c r="AV415" s="79"/>
      <c r="AW415" s="79"/>
      <c r="AX415" s="79"/>
      <c r="AY415" s="79"/>
      <c r="AZ415" s="79"/>
      <c r="BA415">
        <v>1</v>
      </c>
      <c r="BB415" s="78" t="str">
        <f>REPLACE(INDEX(GroupVertices[Group], MATCH(Edges[[#This Row],[Vertex 1]],GroupVertices[Vertex],0)),1,1,"")</f>
        <v>2</v>
      </c>
      <c r="BC415" s="78" t="str">
        <f>REPLACE(INDEX(GroupVertices[Group], MATCH(Edges[[#This Row],[Vertex 2]],GroupVertices[Vertex],0)),1,1,"")</f>
        <v>2</v>
      </c>
      <c r="BD415" s="48">
        <v>1</v>
      </c>
      <c r="BE415" s="49">
        <v>5.2631578947368425</v>
      </c>
      <c r="BF415" s="48">
        <v>0</v>
      </c>
      <c r="BG415" s="49">
        <v>0</v>
      </c>
      <c r="BH415" s="48">
        <v>0</v>
      </c>
      <c r="BI415" s="49">
        <v>0</v>
      </c>
      <c r="BJ415" s="48">
        <v>18</v>
      </c>
      <c r="BK415" s="49">
        <v>94.736842105263165</v>
      </c>
      <c r="BL415" s="48">
        <v>19</v>
      </c>
    </row>
    <row r="416" spans="1:64" x14ac:dyDescent="0.25">
      <c r="A416" s="64" t="s">
        <v>441</v>
      </c>
      <c r="B416" s="64" t="s">
        <v>871</v>
      </c>
      <c r="C416" s="65" t="s">
        <v>15839</v>
      </c>
      <c r="D416" s="66">
        <v>3</v>
      </c>
      <c r="E416" s="67" t="s">
        <v>132</v>
      </c>
      <c r="F416" s="68">
        <v>35</v>
      </c>
      <c r="G416" s="65"/>
      <c r="H416" s="69"/>
      <c r="I416" s="70"/>
      <c r="J416" s="70"/>
      <c r="K416" s="34" t="s">
        <v>65</v>
      </c>
      <c r="L416" s="77">
        <v>416</v>
      </c>
      <c r="M416" s="77"/>
      <c r="N416" s="72"/>
      <c r="O416" s="79" t="s">
        <v>999</v>
      </c>
      <c r="P416" s="81">
        <v>43169.675000000003</v>
      </c>
      <c r="Q416" s="79" t="s">
        <v>1229</v>
      </c>
      <c r="R416" s="79"/>
      <c r="S416" s="79"/>
      <c r="T416" s="79"/>
      <c r="U416" s="79"/>
      <c r="V416" s="83" t="s">
        <v>3637</v>
      </c>
      <c r="W416" s="81">
        <v>43169.675000000003</v>
      </c>
      <c r="X416" s="83" t="s">
        <v>4154</v>
      </c>
      <c r="Y416" s="79"/>
      <c r="Z416" s="79"/>
      <c r="AA416" s="85" t="s">
        <v>5362</v>
      </c>
      <c r="AB416" s="79"/>
      <c r="AC416" s="79" t="b">
        <v>0</v>
      </c>
      <c r="AD416" s="79">
        <v>0</v>
      </c>
      <c r="AE416" s="85" t="s">
        <v>6296</v>
      </c>
      <c r="AF416" s="79" t="b">
        <v>0</v>
      </c>
      <c r="AG416" s="79" t="s">
        <v>6304</v>
      </c>
      <c r="AH416" s="79"/>
      <c r="AI416" s="85" t="s">
        <v>6296</v>
      </c>
      <c r="AJ416" s="79" t="b">
        <v>0</v>
      </c>
      <c r="AK416" s="79">
        <v>10</v>
      </c>
      <c r="AL416" s="85" t="s">
        <v>5091</v>
      </c>
      <c r="AM416" s="79" t="s">
        <v>6333</v>
      </c>
      <c r="AN416" s="79" t="b">
        <v>0</v>
      </c>
      <c r="AO416" s="85" t="s">
        <v>5091</v>
      </c>
      <c r="AP416" s="79" t="s">
        <v>176</v>
      </c>
      <c r="AQ416" s="79">
        <v>0</v>
      </c>
      <c r="AR416" s="79">
        <v>0</v>
      </c>
      <c r="AS416" s="79"/>
      <c r="AT416" s="79"/>
      <c r="AU416" s="79"/>
      <c r="AV416" s="79"/>
      <c r="AW416" s="79"/>
      <c r="AX416" s="79"/>
      <c r="AY416" s="79"/>
      <c r="AZ416" s="79"/>
      <c r="BA416">
        <v>1</v>
      </c>
      <c r="BB416" s="78" t="str">
        <f>REPLACE(INDEX(GroupVertices[Group], MATCH(Edges[[#This Row],[Vertex 1]],GroupVertices[Vertex],0)),1,1,"")</f>
        <v>9</v>
      </c>
      <c r="BC416" s="78" t="str">
        <f>REPLACE(INDEX(GroupVertices[Group], MATCH(Edges[[#This Row],[Vertex 2]],GroupVertices[Vertex],0)),1,1,"")</f>
        <v>9</v>
      </c>
      <c r="BD416" s="48"/>
      <c r="BE416" s="49"/>
      <c r="BF416" s="48"/>
      <c r="BG416" s="49"/>
      <c r="BH416" s="48"/>
      <c r="BI416" s="49"/>
      <c r="BJ416" s="48"/>
      <c r="BK416" s="49"/>
      <c r="BL416" s="48"/>
    </row>
    <row r="417" spans="1:64" x14ac:dyDescent="0.25">
      <c r="A417" s="64" t="s">
        <v>441</v>
      </c>
      <c r="B417" s="64" t="s">
        <v>872</v>
      </c>
      <c r="C417" s="65" t="s">
        <v>15839</v>
      </c>
      <c r="D417" s="66">
        <v>3</v>
      </c>
      <c r="E417" s="67" t="s">
        <v>132</v>
      </c>
      <c r="F417" s="68">
        <v>35</v>
      </c>
      <c r="G417" s="65"/>
      <c r="H417" s="69"/>
      <c r="I417" s="70"/>
      <c r="J417" s="70"/>
      <c r="K417" s="34" t="s">
        <v>65</v>
      </c>
      <c r="L417" s="77">
        <v>417</v>
      </c>
      <c r="M417" s="77"/>
      <c r="N417" s="72"/>
      <c r="O417" s="79" t="s">
        <v>999</v>
      </c>
      <c r="P417" s="81">
        <v>43169.675000000003</v>
      </c>
      <c r="Q417" s="79" t="s">
        <v>1229</v>
      </c>
      <c r="R417" s="79"/>
      <c r="S417" s="79"/>
      <c r="T417" s="79"/>
      <c r="U417" s="79"/>
      <c r="V417" s="83" t="s">
        <v>3637</v>
      </c>
      <c r="W417" s="81">
        <v>43169.675000000003</v>
      </c>
      <c r="X417" s="83" t="s">
        <v>4154</v>
      </c>
      <c r="Y417" s="79"/>
      <c r="Z417" s="79"/>
      <c r="AA417" s="85" t="s">
        <v>5362</v>
      </c>
      <c r="AB417" s="79"/>
      <c r="AC417" s="79" t="b">
        <v>0</v>
      </c>
      <c r="AD417" s="79">
        <v>0</v>
      </c>
      <c r="AE417" s="85" t="s">
        <v>6296</v>
      </c>
      <c r="AF417" s="79" t="b">
        <v>0</v>
      </c>
      <c r="AG417" s="79" t="s">
        <v>6304</v>
      </c>
      <c r="AH417" s="79"/>
      <c r="AI417" s="85" t="s">
        <v>6296</v>
      </c>
      <c r="AJ417" s="79" t="b">
        <v>0</v>
      </c>
      <c r="AK417" s="79">
        <v>10</v>
      </c>
      <c r="AL417" s="85" t="s">
        <v>5091</v>
      </c>
      <c r="AM417" s="79" t="s">
        <v>6333</v>
      </c>
      <c r="AN417" s="79" t="b">
        <v>0</v>
      </c>
      <c r="AO417" s="85" t="s">
        <v>5091</v>
      </c>
      <c r="AP417" s="79" t="s">
        <v>176</v>
      </c>
      <c r="AQ417" s="79">
        <v>0</v>
      </c>
      <c r="AR417" s="79">
        <v>0</v>
      </c>
      <c r="AS417" s="79"/>
      <c r="AT417" s="79"/>
      <c r="AU417" s="79"/>
      <c r="AV417" s="79"/>
      <c r="AW417" s="79"/>
      <c r="AX417" s="79"/>
      <c r="AY417" s="79"/>
      <c r="AZ417" s="79"/>
      <c r="BA417">
        <v>1</v>
      </c>
      <c r="BB417" s="78" t="str">
        <f>REPLACE(INDEX(GroupVertices[Group], MATCH(Edges[[#This Row],[Vertex 1]],GroupVertices[Vertex],0)),1,1,"")</f>
        <v>9</v>
      </c>
      <c r="BC417" s="78" t="str">
        <f>REPLACE(INDEX(GroupVertices[Group], MATCH(Edges[[#This Row],[Vertex 2]],GroupVertices[Vertex],0)),1,1,"")</f>
        <v>9</v>
      </c>
      <c r="BD417" s="48"/>
      <c r="BE417" s="49"/>
      <c r="BF417" s="48"/>
      <c r="BG417" s="49"/>
      <c r="BH417" s="48"/>
      <c r="BI417" s="49"/>
      <c r="BJ417" s="48"/>
      <c r="BK417" s="49"/>
      <c r="BL417" s="48"/>
    </row>
    <row r="418" spans="1:64" x14ac:dyDescent="0.25">
      <c r="A418" s="64" t="s">
        <v>441</v>
      </c>
      <c r="B418" s="64" t="s">
        <v>873</v>
      </c>
      <c r="C418" s="65" t="s">
        <v>15839</v>
      </c>
      <c r="D418" s="66">
        <v>3</v>
      </c>
      <c r="E418" s="67" t="s">
        <v>132</v>
      </c>
      <c r="F418" s="68">
        <v>35</v>
      </c>
      <c r="G418" s="65"/>
      <c r="H418" s="69"/>
      <c r="I418" s="70"/>
      <c r="J418" s="70"/>
      <c r="K418" s="34" t="s">
        <v>65</v>
      </c>
      <c r="L418" s="77">
        <v>418</v>
      </c>
      <c r="M418" s="77"/>
      <c r="N418" s="72"/>
      <c r="O418" s="79" t="s">
        <v>999</v>
      </c>
      <c r="P418" s="81">
        <v>43169.675000000003</v>
      </c>
      <c r="Q418" s="79" t="s">
        <v>1229</v>
      </c>
      <c r="R418" s="79"/>
      <c r="S418" s="79"/>
      <c r="T418" s="79"/>
      <c r="U418" s="79"/>
      <c r="V418" s="83" t="s">
        <v>3637</v>
      </c>
      <c r="W418" s="81">
        <v>43169.675000000003</v>
      </c>
      <c r="X418" s="83" t="s">
        <v>4154</v>
      </c>
      <c r="Y418" s="79"/>
      <c r="Z418" s="79"/>
      <c r="AA418" s="85" t="s">
        <v>5362</v>
      </c>
      <c r="AB418" s="79"/>
      <c r="AC418" s="79" t="b">
        <v>0</v>
      </c>
      <c r="AD418" s="79">
        <v>0</v>
      </c>
      <c r="AE418" s="85" t="s">
        <v>6296</v>
      </c>
      <c r="AF418" s="79" t="b">
        <v>0</v>
      </c>
      <c r="AG418" s="79" t="s">
        <v>6304</v>
      </c>
      <c r="AH418" s="79"/>
      <c r="AI418" s="85" t="s">
        <v>6296</v>
      </c>
      <c r="AJ418" s="79" t="b">
        <v>0</v>
      </c>
      <c r="AK418" s="79">
        <v>10</v>
      </c>
      <c r="AL418" s="85" t="s">
        <v>5091</v>
      </c>
      <c r="AM418" s="79" t="s">
        <v>6333</v>
      </c>
      <c r="AN418" s="79" t="b">
        <v>0</v>
      </c>
      <c r="AO418" s="85" t="s">
        <v>5091</v>
      </c>
      <c r="AP418" s="79" t="s">
        <v>176</v>
      </c>
      <c r="AQ418" s="79">
        <v>0</v>
      </c>
      <c r="AR418" s="79">
        <v>0</v>
      </c>
      <c r="AS418" s="79"/>
      <c r="AT418" s="79"/>
      <c r="AU418" s="79"/>
      <c r="AV418" s="79"/>
      <c r="AW418" s="79"/>
      <c r="AX418" s="79"/>
      <c r="AY418" s="79"/>
      <c r="AZ418" s="79"/>
      <c r="BA418">
        <v>1</v>
      </c>
      <c r="BB418" s="78" t="str">
        <f>REPLACE(INDEX(GroupVertices[Group], MATCH(Edges[[#This Row],[Vertex 1]],GroupVertices[Vertex],0)),1,1,"")</f>
        <v>9</v>
      </c>
      <c r="BC418" s="78" t="str">
        <f>REPLACE(INDEX(GroupVertices[Group], MATCH(Edges[[#This Row],[Vertex 2]],GroupVertices[Vertex],0)),1,1,"")</f>
        <v>9</v>
      </c>
      <c r="BD418" s="48"/>
      <c r="BE418" s="49"/>
      <c r="BF418" s="48"/>
      <c r="BG418" s="49"/>
      <c r="BH418" s="48"/>
      <c r="BI418" s="49"/>
      <c r="BJ418" s="48"/>
      <c r="BK418" s="49"/>
      <c r="BL418" s="48"/>
    </row>
    <row r="419" spans="1:64" x14ac:dyDescent="0.25">
      <c r="A419" s="64" t="s">
        <v>441</v>
      </c>
      <c r="B419" s="64" t="s">
        <v>874</v>
      </c>
      <c r="C419" s="65" t="s">
        <v>15839</v>
      </c>
      <c r="D419" s="66">
        <v>3</v>
      </c>
      <c r="E419" s="67" t="s">
        <v>132</v>
      </c>
      <c r="F419" s="68">
        <v>35</v>
      </c>
      <c r="G419" s="65"/>
      <c r="H419" s="69"/>
      <c r="I419" s="70"/>
      <c r="J419" s="70"/>
      <c r="K419" s="34" t="s">
        <v>65</v>
      </c>
      <c r="L419" s="77">
        <v>419</v>
      </c>
      <c r="M419" s="77"/>
      <c r="N419" s="72"/>
      <c r="O419" s="79" t="s">
        <v>999</v>
      </c>
      <c r="P419" s="81">
        <v>43169.675000000003</v>
      </c>
      <c r="Q419" s="79" t="s">
        <v>1229</v>
      </c>
      <c r="R419" s="79"/>
      <c r="S419" s="79"/>
      <c r="T419" s="79"/>
      <c r="U419" s="79"/>
      <c r="V419" s="83" t="s">
        <v>3637</v>
      </c>
      <c r="W419" s="81">
        <v>43169.675000000003</v>
      </c>
      <c r="X419" s="83" t="s">
        <v>4154</v>
      </c>
      <c r="Y419" s="79"/>
      <c r="Z419" s="79"/>
      <c r="AA419" s="85" t="s">
        <v>5362</v>
      </c>
      <c r="AB419" s="79"/>
      <c r="AC419" s="79" t="b">
        <v>0</v>
      </c>
      <c r="AD419" s="79">
        <v>0</v>
      </c>
      <c r="AE419" s="85" t="s">
        <v>6296</v>
      </c>
      <c r="AF419" s="79" t="b">
        <v>0</v>
      </c>
      <c r="AG419" s="79" t="s">
        <v>6304</v>
      </c>
      <c r="AH419" s="79"/>
      <c r="AI419" s="85" t="s">
        <v>6296</v>
      </c>
      <c r="AJ419" s="79" t="b">
        <v>0</v>
      </c>
      <c r="AK419" s="79">
        <v>10</v>
      </c>
      <c r="AL419" s="85" t="s">
        <v>5091</v>
      </c>
      <c r="AM419" s="79" t="s">
        <v>6333</v>
      </c>
      <c r="AN419" s="79" t="b">
        <v>0</v>
      </c>
      <c r="AO419" s="85" t="s">
        <v>5091</v>
      </c>
      <c r="AP419" s="79" t="s">
        <v>176</v>
      </c>
      <c r="AQ419" s="79">
        <v>0</v>
      </c>
      <c r="AR419" s="79">
        <v>0</v>
      </c>
      <c r="AS419" s="79"/>
      <c r="AT419" s="79"/>
      <c r="AU419" s="79"/>
      <c r="AV419" s="79"/>
      <c r="AW419" s="79"/>
      <c r="AX419" s="79"/>
      <c r="AY419" s="79"/>
      <c r="AZ419" s="79"/>
      <c r="BA419">
        <v>1</v>
      </c>
      <c r="BB419" s="78" t="str">
        <f>REPLACE(INDEX(GroupVertices[Group], MATCH(Edges[[#This Row],[Vertex 1]],GroupVertices[Vertex],0)),1,1,"")</f>
        <v>9</v>
      </c>
      <c r="BC419" s="78" t="str">
        <f>REPLACE(INDEX(GroupVertices[Group], MATCH(Edges[[#This Row],[Vertex 2]],GroupVertices[Vertex],0)),1,1,"")</f>
        <v>9</v>
      </c>
      <c r="BD419" s="48">
        <v>2</v>
      </c>
      <c r="BE419" s="49">
        <v>12.5</v>
      </c>
      <c r="BF419" s="48">
        <v>0</v>
      </c>
      <c r="BG419" s="49">
        <v>0</v>
      </c>
      <c r="BH419" s="48">
        <v>0</v>
      </c>
      <c r="BI419" s="49">
        <v>0</v>
      </c>
      <c r="BJ419" s="48">
        <v>14</v>
      </c>
      <c r="BK419" s="49">
        <v>87.5</v>
      </c>
      <c r="BL419" s="48">
        <v>16</v>
      </c>
    </row>
    <row r="420" spans="1:64" x14ac:dyDescent="0.25">
      <c r="A420" s="64" t="s">
        <v>441</v>
      </c>
      <c r="B420" s="64" t="s">
        <v>217</v>
      </c>
      <c r="C420" s="65" t="s">
        <v>15839</v>
      </c>
      <c r="D420" s="66">
        <v>3</v>
      </c>
      <c r="E420" s="67" t="s">
        <v>132</v>
      </c>
      <c r="F420" s="68">
        <v>35</v>
      </c>
      <c r="G420" s="65"/>
      <c r="H420" s="69"/>
      <c r="I420" s="70"/>
      <c r="J420" s="70"/>
      <c r="K420" s="34" t="s">
        <v>65</v>
      </c>
      <c r="L420" s="77">
        <v>420</v>
      </c>
      <c r="M420" s="77"/>
      <c r="N420" s="72"/>
      <c r="O420" s="79" t="s">
        <v>999</v>
      </c>
      <c r="P420" s="81">
        <v>43169.675000000003</v>
      </c>
      <c r="Q420" s="79" t="s">
        <v>1229</v>
      </c>
      <c r="R420" s="79"/>
      <c r="S420" s="79"/>
      <c r="T420" s="79"/>
      <c r="U420" s="79"/>
      <c r="V420" s="83" t="s">
        <v>3637</v>
      </c>
      <c r="W420" s="81">
        <v>43169.675000000003</v>
      </c>
      <c r="X420" s="83" t="s">
        <v>4154</v>
      </c>
      <c r="Y420" s="79"/>
      <c r="Z420" s="79"/>
      <c r="AA420" s="85" t="s">
        <v>5362</v>
      </c>
      <c r="AB420" s="79"/>
      <c r="AC420" s="79" t="b">
        <v>0</v>
      </c>
      <c r="AD420" s="79">
        <v>0</v>
      </c>
      <c r="AE420" s="85" t="s">
        <v>6296</v>
      </c>
      <c r="AF420" s="79" t="b">
        <v>0</v>
      </c>
      <c r="AG420" s="79" t="s">
        <v>6304</v>
      </c>
      <c r="AH420" s="79"/>
      <c r="AI420" s="85" t="s">
        <v>6296</v>
      </c>
      <c r="AJ420" s="79" t="b">
        <v>0</v>
      </c>
      <c r="AK420" s="79">
        <v>10</v>
      </c>
      <c r="AL420" s="85" t="s">
        <v>5091</v>
      </c>
      <c r="AM420" s="79" t="s">
        <v>6333</v>
      </c>
      <c r="AN420" s="79" t="b">
        <v>0</v>
      </c>
      <c r="AO420" s="85" t="s">
        <v>5091</v>
      </c>
      <c r="AP420" s="79" t="s">
        <v>176</v>
      </c>
      <c r="AQ420" s="79">
        <v>0</v>
      </c>
      <c r="AR420" s="79">
        <v>0</v>
      </c>
      <c r="AS420" s="79"/>
      <c r="AT420" s="79"/>
      <c r="AU420" s="79"/>
      <c r="AV420" s="79"/>
      <c r="AW420" s="79"/>
      <c r="AX420" s="79"/>
      <c r="AY420" s="79"/>
      <c r="AZ420" s="79"/>
      <c r="BA420">
        <v>1</v>
      </c>
      <c r="BB420" s="78" t="str">
        <f>REPLACE(INDEX(GroupVertices[Group], MATCH(Edges[[#This Row],[Vertex 1]],GroupVertices[Vertex],0)),1,1,"")</f>
        <v>9</v>
      </c>
      <c r="BC420" s="78" t="str">
        <f>REPLACE(INDEX(GroupVertices[Group], MATCH(Edges[[#This Row],[Vertex 2]],GroupVertices[Vertex],0)),1,1,"")</f>
        <v>9</v>
      </c>
      <c r="BD420" s="48"/>
      <c r="BE420" s="49"/>
      <c r="BF420" s="48"/>
      <c r="BG420" s="49"/>
      <c r="BH420" s="48"/>
      <c r="BI420" s="49"/>
      <c r="BJ420" s="48"/>
      <c r="BK420" s="49"/>
      <c r="BL420" s="48"/>
    </row>
    <row r="421" spans="1:64" x14ac:dyDescent="0.25">
      <c r="A421" s="64" t="s">
        <v>442</v>
      </c>
      <c r="B421" s="64" t="s">
        <v>754</v>
      </c>
      <c r="C421" s="65" t="s">
        <v>15839</v>
      </c>
      <c r="D421" s="66">
        <v>3</v>
      </c>
      <c r="E421" s="67" t="s">
        <v>132</v>
      </c>
      <c r="F421" s="68">
        <v>35</v>
      </c>
      <c r="G421" s="65"/>
      <c r="H421" s="69"/>
      <c r="I421" s="70"/>
      <c r="J421" s="70"/>
      <c r="K421" s="34" t="s">
        <v>65</v>
      </c>
      <c r="L421" s="77">
        <v>421</v>
      </c>
      <c r="M421" s="77"/>
      <c r="N421" s="72"/>
      <c r="O421" s="79" t="s">
        <v>999</v>
      </c>
      <c r="P421" s="81">
        <v>43169.675636574073</v>
      </c>
      <c r="Q421" s="79" t="s">
        <v>1230</v>
      </c>
      <c r="R421" s="83" t="s">
        <v>2125</v>
      </c>
      <c r="S421" s="79" t="s">
        <v>2519</v>
      </c>
      <c r="T421" s="79"/>
      <c r="U421" s="79"/>
      <c r="V421" s="83" t="s">
        <v>3638</v>
      </c>
      <c r="W421" s="81">
        <v>43169.675636574073</v>
      </c>
      <c r="X421" s="83" t="s">
        <v>4155</v>
      </c>
      <c r="Y421" s="79"/>
      <c r="Z421" s="79"/>
      <c r="AA421" s="85" t="s">
        <v>5363</v>
      </c>
      <c r="AB421" s="79"/>
      <c r="AC421" s="79" t="b">
        <v>0</v>
      </c>
      <c r="AD421" s="79">
        <v>0</v>
      </c>
      <c r="AE421" s="85" t="s">
        <v>6296</v>
      </c>
      <c r="AF421" s="79" t="b">
        <v>0</v>
      </c>
      <c r="AG421" s="79" t="s">
        <v>6304</v>
      </c>
      <c r="AH421" s="79"/>
      <c r="AI421" s="85" t="s">
        <v>6296</v>
      </c>
      <c r="AJ421" s="79" t="b">
        <v>0</v>
      </c>
      <c r="AK421" s="79">
        <v>1</v>
      </c>
      <c r="AL421" s="85" t="s">
        <v>6207</v>
      </c>
      <c r="AM421" s="79" t="s">
        <v>6331</v>
      </c>
      <c r="AN421" s="79" t="b">
        <v>0</v>
      </c>
      <c r="AO421" s="85" t="s">
        <v>6207</v>
      </c>
      <c r="AP421" s="79" t="s">
        <v>176</v>
      </c>
      <c r="AQ421" s="79">
        <v>0</v>
      </c>
      <c r="AR421" s="79">
        <v>0</v>
      </c>
      <c r="AS421" s="79"/>
      <c r="AT421" s="79"/>
      <c r="AU421" s="79"/>
      <c r="AV421" s="79"/>
      <c r="AW421" s="79"/>
      <c r="AX421" s="79"/>
      <c r="AY421" s="79"/>
      <c r="AZ421" s="79"/>
      <c r="BA421">
        <v>1</v>
      </c>
      <c r="BB421" s="78" t="str">
        <f>REPLACE(INDEX(GroupVertices[Group], MATCH(Edges[[#This Row],[Vertex 1]],GroupVertices[Vertex],0)),1,1,"")</f>
        <v>2</v>
      </c>
      <c r="BC421" s="78" t="str">
        <f>REPLACE(INDEX(GroupVertices[Group], MATCH(Edges[[#This Row],[Vertex 2]],GroupVertices[Vertex],0)),1,1,"")</f>
        <v>2</v>
      </c>
      <c r="BD421" s="48"/>
      <c r="BE421" s="49"/>
      <c r="BF421" s="48"/>
      <c r="BG421" s="49"/>
      <c r="BH421" s="48"/>
      <c r="BI421" s="49"/>
      <c r="BJ421" s="48"/>
      <c r="BK421" s="49"/>
      <c r="BL421" s="48"/>
    </row>
    <row r="422" spans="1:64" x14ac:dyDescent="0.25">
      <c r="A422" s="64" t="s">
        <v>442</v>
      </c>
      <c r="B422" s="64" t="s">
        <v>683</v>
      </c>
      <c r="C422" s="65" t="s">
        <v>15845</v>
      </c>
      <c r="D422" s="66">
        <v>4</v>
      </c>
      <c r="E422" s="67" t="s">
        <v>136</v>
      </c>
      <c r="F422" s="68">
        <v>31.714285714285715</v>
      </c>
      <c r="G422" s="65"/>
      <c r="H422" s="69"/>
      <c r="I422" s="70"/>
      <c r="J422" s="70"/>
      <c r="K422" s="34" t="s">
        <v>65</v>
      </c>
      <c r="L422" s="77">
        <v>422</v>
      </c>
      <c r="M422" s="77"/>
      <c r="N422" s="72"/>
      <c r="O422" s="79" t="s">
        <v>999</v>
      </c>
      <c r="P422" s="81">
        <v>43169.675636574073</v>
      </c>
      <c r="Q422" s="79" t="s">
        <v>1230</v>
      </c>
      <c r="R422" s="83" t="s">
        <v>2125</v>
      </c>
      <c r="S422" s="79" t="s">
        <v>2519</v>
      </c>
      <c r="T422" s="79"/>
      <c r="U422" s="79"/>
      <c r="V422" s="83" t="s">
        <v>3638</v>
      </c>
      <c r="W422" s="81">
        <v>43169.675636574073</v>
      </c>
      <c r="X422" s="83" t="s">
        <v>4155</v>
      </c>
      <c r="Y422" s="79"/>
      <c r="Z422" s="79"/>
      <c r="AA422" s="85" t="s">
        <v>5363</v>
      </c>
      <c r="AB422" s="79"/>
      <c r="AC422" s="79" t="b">
        <v>0</v>
      </c>
      <c r="AD422" s="79">
        <v>0</v>
      </c>
      <c r="AE422" s="85" t="s">
        <v>6296</v>
      </c>
      <c r="AF422" s="79" t="b">
        <v>0</v>
      </c>
      <c r="AG422" s="79" t="s">
        <v>6304</v>
      </c>
      <c r="AH422" s="79"/>
      <c r="AI422" s="85" t="s">
        <v>6296</v>
      </c>
      <c r="AJ422" s="79" t="b">
        <v>0</v>
      </c>
      <c r="AK422" s="79">
        <v>1</v>
      </c>
      <c r="AL422" s="85" t="s">
        <v>6207</v>
      </c>
      <c r="AM422" s="79" t="s">
        <v>6331</v>
      </c>
      <c r="AN422" s="79" t="b">
        <v>0</v>
      </c>
      <c r="AO422" s="85" t="s">
        <v>6207</v>
      </c>
      <c r="AP422" s="79" t="s">
        <v>176</v>
      </c>
      <c r="AQ422" s="79">
        <v>0</v>
      </c>
      <c r="AR422" s="79">
        <v>0</v>
      </c>
      <c r="AS422" s="79"/>
      <c r="AT422" s="79"/>
      <c r="AU422" s="79"/>
      <c r="AV422" s="79"/>
      <c r="AW422" s="79"/>
      <c r="AX422" s="79"/>
      <c r="AY422" s="79"/>
      <c r="AZ422" s="79"/>
      <c r="BA422">
        <v>3</v>
      </c>
      <c r="BB422" s="78" t="str">
        <f>REPLACE(INDEX(GroupVertices[Group], MATCH(Edges[[#This Row],[Vertex 1]],GroupVertices[Vertex],0)),1,1,"")</f>
        <v>2</v>
      </c>
      <c r="BC422" s="78" t="str">
        <f>REPLACE(INDEX(GroupVertices[Group], MATCH(Edges[[#This Row],[Vertex 2]],GroupVertices[Vertex],0)),1,1,"")</f>
        <v>2</v>
      </c>
      <c r="BD422" s="48"/>
      <c r="BE422" s="49"/>
      <c r="BF422" s="48"/>
      <c r="BG422" s="49"/>
      <c r="BH422" s="48"/>
      <c r="BI422" s="49"/>
      <c r="BJ422" s="48"/>
      <c r="BK422" s="49"/>
      <c r="BL422" s="48"/>
    </row>
    <row r="423" spans="1:64" x14ac:dyDescent="0.25">
      <c r="A423" s="64" t="s">
        <v>442</v>
      </c>
      <c r="B423" s="64" t="s">
        <v>767</v>
      </c>
      <c r="C423" s="65" t="s">
        <v>15844</v>
      </c>
      <c r="D423" s="66">
        <v>4.5</v>
      </c>
      <c r="E423" s="67" t="s">
        <v>136</v>
      </c>
      <c r="F423" s="68">
        <v>30.071428571428569</v>
      </c>
      <c r="G423" s="65"/>
      <c r="H423" s="69"/>
      <c r="I423" s="70"/>
      <c r="J423" s="70"/>
      <c r="K423" s="34" t="s">
        <v>65</v>
      </c>
      <c r="L423" s="77">
        <v>423</v>
      </c>
      <c r="M423" s="77"/>
      <c r="N423" s="72"/>
      <c r="O423" s="79" t="s">
        <v>999</v>
      </c>
      <c r="P423" s="81">
        <v>43169.675636574073</v>
      </c>
      <c r="Q423" s="79" t="s">
        <v>1230</v>
      </c>
      <c r="R423" s="83" t="s">
        <v>2125</v>
      </c>
      <c r="S423" s="79" t="s">
        <v>2519</v>
      </c>
      <c r="T423" s="79"/>
      <c r="U423" s="79"/>
      <c r="V423" s="83" t="s">
        <v>3638</v>
      </c>
      <c r="W423" s="81">
        <v>43169.675636574073</v>
      </c>
      <c r="X423" s="83" t="s">
        <v>4155</v>
      </c>
      <c r="Y423" s="79"/>
      <c r="Z423" s="79"/>
      <c r="AA423" s="85" t="s">
        <v>5363</v>
      </c>
      <c r="AB423" s="79"/>
      <c r="AC423" s="79" t="b">
        <v>0</v>
      </c>
      <c r="AD423" s="79">
        <v>0</v>
      </c>
      <c r="AE423" s="85" t="s">
        <v>6296</v>
      </c>
      <c r="AF423" s="79" t="b">
        <v>0</v>
      </c>
      <c r="AG423" s="79" t="s">
        <v>6304</v>
      </c>
      <c r="AH423" s="79"/>
      <c r="AI423" s="85" t="s">
        <v>6296</v>
      </c>
      <c r="AJ423" s="79" t="b">
        <v>0</v>
      </c>
      <c r="AK423" s="79">
        <v>1</v>
      </c>
      <c r="AL423" s="85" t="s">
        <v>6207</v>
      </c>
      <c r="AM423" s="79" t="s">
        <v>6331</v>
      </c>
      <c r="AN423" s="79" t="b">
        <v>0</v>
      </c>
      <c r="AO423" s="85" t="s">
        <v>6207</v>
      </c>
      <c r="AP423" s="79" t="s">
        <v>176</v>
      </c>
      <c r="AQ423" s="79">
        <v>0</v>
      </c>
      <c r="AR423" s="79">
        <v>0</v>
      </c>
      <c r="AS423" s="79"/>
      <c r="AT423" s="79"/>
      <c r="AU423" s="79"/>
      <c r="AV423" s="79"/>
      <c r="AW423" s="79"/>
      <c r="AX423" s="79"/>
      <c r="AY423" s="79"/>
      <c r="AZ423" s="79"/>
      <c r="BA423">
        <v>4</v>
      </c>
      <c r="BB423" s="78" t="str">
        <f>REPLACE(INDEX(GroupVertices[Group], MATCH(Edges[[#This Row],[Vertex 1]],GroupVertices[Vertex],0)),1,1,"")</f>
        <v>2</v>
      </c>
      <c r="BC423" s="78" t="str">
        <f>REPLACE(INDEX(GroupVertices[Group], MATCH(Edges[[#This Row],[Vertex 2]],GroupVertices[Vertex],0)),1,1,"")</f>
        <v>2</v>
      </c>
      <c r="BD423" s="48">
        <v>0</v>
      </c>
      <c r="BE423" s="49">
        <v>0</v>
      </c>
      <c r="BF423" s="48">
        <v>1</v>
      </c>
      <c r="BG423" s="49">
        <v>7.1428571428571432</v>
      </c>
      <c r="BH423" s="48">
        <v>0</v>
      </c>
      <c r="BI423" s="49">
        <v>0</v>
      </c>
      <c r="BJ423" s="48">
        <v>13</v>
      </c>
      <c r="BK423" s="49">
        <v>92.857142857142861</v>
      </c>
      <c r="BL423" s="48">
        <v>14</v>
      </c>
    </row>
    <row r="424" spans="1:64" x14ac:dyDescent="0.25">
      <c r="A424" s="64" t="s">
        <v>442</v>
      </c>
      <c r="B424" s="64" t="s">
        <v>875</v>
      </c>
      <c r="C424" s="65" t="s">
        <v>15839</v>
      </c>
      <c r="D424" s="66">
        <v>3</v>
      </c>
      <c r="E424" s="67" t="s">
        <v>132</v>
      </c>
      <c r="F424" s="68">
        <v>35</v>
      </c>
      <c r="G424" s="65"/>
      <c r="H424" s="69"/>
      <c r="I424" s="70"/>
      <c r="J424" s="70"/>
      <c r="K424" s="34" t="s">
        <v>65</v>
      </c>
      <c r="L424" s="77">
        <v>424</v>
      </c>
      <c r="M424" s="77"/>
      <c r="N424" s="72"/>
      <c r="O424" s="79" t="s">
        <v>999</v>
      </c>
      <c r="P424" s="81">
        <v>43169.675694444442</v>
      </c>
      <c r="Q424" s="79" t="s">
        <v>1231</v>
      </c>
      <c r="R424" s="83" t="s">
        <v>2125</v>
      </c>
      <c r="S424" s="79" t="s">
        <v>2519</v>
      </c>
      <c r="T424" s="79"/>
      <c r="U424" s="79"/>
      <c r="V424" s="83" t="s">
        <v>3638</v>
      </c>
      <c r="W424" s="81">
        <v>43169.675694444442</v>
      </c>
      <c r="X424" s="83" t="s">
        <v>4156</v>
      </c>
      <c r="Y424" s="79"/>
      <c r="Z424" s="79"/>
      <c r="AA424" s="85" t="s">
        <v>5364</v>
      </c>
      <c r="AB424" s="79"/>
      <c r="AC424" s="79" t="b">
        <v>0</v>
      </c>
      <c r="AD424" s="79">
        <v>0</v>
      </c>
      <c r="AE424" s="85" t="s">
        <v>6296</v>
      </c>
      <c r="AF424" s="79" t="b">
        <v>0</v>
      </c>
      <c r="AG424" s="79" t="s">
        <v>6304</v>
      </c>
      <c r="AH424" s="79"/>
      <c r="AI424" s="85" t="s">
        <v>6296</v>
      </c>
      <c r="AJ424" s="79" t="b">
        <v>0</v>
      </c>
      <c r="AK424" s="79">
        <v>1</v>
      </c>
      <c r="AL424" s="85" t="s">
        <v>6208</v>
      </c>
      <c r="AM424" s="79" t="s">
        <v>6331</v>
      </c>
      <c r="AN424" s="79" t="b">
        <v>0</v>
      </c>
      <c r="AO424" s="85" t="s">
        <v>6208</v>
      </c>
      <c r="AP424" s="79" t="s">
        <v>176</v>
      </c>
      <c r="AQ424" s="79">
        <v>0</v>
      </c>
      <c r="AR424" s="79">
        <v>0</v>
      </c>
      <c r="AS424" s="79"/>
      <c r="AT424" s="79"/>
      <c r="AU424" s="79"/>
      <c r="AV424" s="79"/>
      <c r="AW424" s="79"/>
      <c r="AX424" s="79"/>
      <c r="AY424" s="79"/>
      <c r="AZ424" s="79"/>
      <c r="BA424">
        <v>1</v>
      </c>
      <c r="BB424" s="78" t="str">
        <f>REPLACE(INDEX(GroupVertices[Group], MATCH(Edges[[#This Row],[Vertex 1]],GroupVertices[Vertex],0)),1,1,"")</f>
        <v>2</v>
      </c>
      <c r="BC424" s="78" t="str">
        <f>REPLACE(INDEX(GroupVertices[Group], MATCH(Edges[[#This Row],[Vertex 2]],GroupVertices[Vertex],0)),1,1,"")</f>
        <v>2</v>
      </c>
      <c r="BD424" s="48">
        <v>1</v>
      </c>
      <c r="BE424" s="49">
        <v>5</v>
      </c>
      <c r="BF424" s="48">
        <v>0</v>
      </c>
      <c r="BG424" s="49">
        <v>0</v>
      </c>
      <c r="BH424" s="48">
        <v>0</v>
      </c>
      <c r="BI424" s="49">
        <v>0</v>
      </c>
      <c r="BJ424" s="48">
        <v>19</v>
      </c>
      <c r="BK424" s="49">
        <v>95</v>
      </c>
      <c r="BL424" s="48">
        <v>20</v>
      </c>
    </row>
    <row r="425" spans="1:64" x14ac:dyDescent="0.25">
      <c r="A425" s="64" t="s">
        <v>442</v>
      </c>
      <c r="B425" s="64" t="s">
        <v>683</v>
      </c>
      <c r="C425" s="65" t="s">
        <v>15845</v>
      </c>
      <c r="D425" s="66">
        <v>4</v>
      </c>
      <c r="E425" s="67" t="s">
        <v>136</v>
      </c>
      <c r="F425" s="68">
        <v>31.714285714285715</v>
      </c>
      <c r="G425" s="65"/>
      <c r="H425" s="69"/>
      <c r="I425" s="70"/>
      <c r="J425" s="70"/>
      <c r="K425" s="34" t="s">
        <v>65</v>
      </c>
      <c r="L425" s="77">
        <v>425</v>
      </c>
      <c r="M425" s="77"/>
      <c r="N425" s="72"/>
      <c r="O425" s="79" t="s">
        <v>999</v>
      </c>
      <c r="P425" s="81">
        <v>43169.675694444442</v>
      </c>
      <c r="Q425" s="79" t="s">
        <v>1231</v>
      </c>
      <c r="R425" s="83" t="s">
        <v>2125</v>
      </c>
      <c r="S425" s="79" t="s">
        <v>2519</v>
      </c>
      <c r="T425" s="79"/>
      <c r="U425" s="79"/>
      <c r="V425" s="83" t="s">
        <v>3638</v>
      </c>
      <c r="W425" s="81">
        <v>43169.675694444442</v>
      </c>
      <c r="X425" s="83" t="s">
        <v>4156</v>
      </c>
      <c r="Y425" s="79"/>
      <c r="Z425" s="79"/>
      <c r="AA425" s="85" t="s">
        <v>5364</v>
      </c>
      <c r="AB425" s="79"/>
      <c r="AC425" s="79" t="b">
        <v>0</v>
      </c>
      <c r="AD425" s="79">
        <v>0</v>
      </c>
      <c r="AE425" s="85" t="s">
        <v>6296</v>
      </c>
      <c r="AF425" s="79" t="b">
        <v>0</v>
      </c>
      <c r="AG425" s="79" t="s">
        <v>6304</v>
      </c>
      <c r="AH425" s="79"/>
      <c r="AI425" s="85" t="s">
        <v>6296</v>
      </c>
      <c r="AJ425" s="79" t="b">
        <v>0</v>
      </c>
      <c r="AK425" s="79">
        <v>1</v>
      </c>
      <c r="AL425" s="85" t="s">
        <v>6208</v>
      </c>
      <c r="AM425" s="79" t="s">
        <v>6331</v>
      </c>
      <c r="AN425" s="79" t="b">
        <v>0</v>
      </c>
      <c r="AO425" s="85" t="s">
        <v>6208</v>
      </c>
      <c r="AP425" s="79" t="s">
        <v>176</v>
      </c>
      <c r="AQ425" s="79">
        <v>0</v>
      </c>
      <c r="AR425" s="79">
        <v>0</v>
      </c>
      <c r="AS425" s="79"/>
      <c r="AT425" s="79"/>
      <c r="AU425" s="79"/>
      <c r="AV425" s="79"/>
      <c r="AW425" s="79"/>
      <c r="AX425" s="79"/>
      <c r="AY425" s="79"/>
      <c r="AZ425" s="79"/>
      <c r="BA425">
        <v>3</v>
      </c>
      <c r="BB425" s="78" t="str">
        <f>REPLACE(INDEX(GroupVertices[Group], MATCH(Edges[[#This Row],[Vertex 1]],GroupVertices[Vertex],0)),1,1,"")</f>
        <v>2</v>
      </c>
      <c r="BC425" s="78" t="str">
        <f>REPLACE(INDEX(GroupVertices[Group], MATCH(Edges[[#This Row],[Vertex 2]],GroupVertices[Vertex],0)),1,1,"")</f>
        <v>2</v>
      </c>
      <c r="BD425" s="48"/>
      <c r="BE425" s="49"/>
      <c r="BF425" s="48"/>
      <c r="BG425" s="49"/>
      <c r="BH425" s="48"/>
      <c r="BI425" s="49"/>
      <c r="BJ425" s="48"/>
      <c r="BK425" s="49"/>
      <c r="BL425" s="48"/>
    </row>
    <row r="426" spans="1:64" x14ac:dyDescent="0.25">
      <c r="A426" s="64" t="s">
        <v>442</v>
      </c>
      <c r="B426" s="64" t="s">
        <v>767</v>
      </c>
      <c r="C426" s="65" t="s">
        <v>15844</v>
      </c>
      <c r="D426" s="66">
        <v>4.5</v>
      </c>
      <c r="E426" s="67" t="s">
        <v>136</v>
      </c>
      <c r="F426" s="68">
        <v>30.071428571428569</v>
      </c>
      <c r="G426" s="65"/>
      <c r="H426" s="69"/>
      <c r="I426" s="70"/>
      <c r="J426" s="70"/>
      <c r="K426" s="34" t="s">
        <v>65</v>
      </c>
      <c r="L426" s="77">
        <v>426</v>
      </c>
      <c r="M426" s="77"/>
      <c r="N426" s="72"/>
      <c r="O426" s="79" t="s">
        <v>999</v>
      </c>
      <c r="P426" s="81">
        <v>43169.675694444442</v>
      </c>
      <c r="Q426" s="79" t="s">
        <v>1231</v>
      </c>
      <c r="R426" s="83" t="s">
        <v>2125</v>
      </c>
      <c r="S426" s="79" t="s">
        <v>2519</v>
      </c>
      <c r="T426" s="79"/>
      <c r="U426" s="79"/>
      <c r="V426" s="83" t="s">
        <v>3638</v>
      </c>
      <c r="W426" s="81">
        <v>43169.675694444442</v>
      </c>
      <c r="X426" s="83" t="s">
        <v>4156</v>
      </c>
      <c r="Y426" s="79"/>
      <c r="Z426" s="79"/>
      <c r="AA426" s="85" t="s">
        <v>5364</v>
      </c>
      <c r="AB426" s="79"/>
      <c r="AC426" s="79" t="b">
        <v>0</v>
      </c>
      <c r="AD426" s="79">
        <v>0</v>
      </c>
      <c r="AE426" s="85" t="s">
        <v>6296</v>
      </c>
      <c r="AF426" s="79" t="b">
        <v>0</v>
      </c>
      <c r="AG426" s="79" t="s">
        <v>6304</v>
      </c>
      <c r="AH426" s="79"/>
      <c r="AI426" s="85" t="s">
        <v>6296</v>
      </c>
      <c r="AJ426" s="79" t="b">
        <v>0</v>
      </c>
      <c r="AK426" s="79">
        <v>1</v>
      </c>
      <c r="AL426" s="85" t="s">
        <v>6208</v>
      </c>
      <c r="AM426" s="79" t="s">
        <v>6331</v>
      </c>
      <c r="AN426" s="79" t="b">
        <v>0</v>
      </c>
      <c r="AO426" s="85" t="s">
        <v>6208</v>
      </c>
      <c r="AP426" s="79" t="s">
        <v>176</v>
      </c>
      <c r="AQ426" s="79">
        <v>0</v>
      </c>
      <c r="AR426" s="79">
        <v>0</v>
      </c>
      <c r="AS426" s="79"/>
      <c r="AT426" s="79"/>
      <c r="AU426" s="79"/>
      <c r="AV426" s="79"/>
      <c r="AW426" s="79"/>
      <c r="AX426" s="79"/>
      <c r="AY426" s="79"/>
      <c r="AZ426" s="79"/>
      <c r="BA426">
        <v>4</v>
      </c>
      <c r="BB426" s="78" t="str">
        <f>REPLACE(INDEX(GroupVertices[Group], MATCH(Edges[[#This Row],[Vertex 1]],GroupVertices[Vertex],0)),1,1,"")</f>
        <v>2</v>
      </c>
      <c r="BC426" s="78" t="str">
        <f>REPLACE(INDEX(GroupVertices[Group], MATCH(Edges[[#This Row],[Vertex 2]],GroupVertices[Vertex],0)),1,1,"")</f>
        <v>2</v>
      </c>
      <c r="BD426" s="48"/>
      <c r="BE426" s="49"/>
      <c r="BF426" s="48"/>
      <c r="BG426" s="49"/>
      <c r="BH426" s="48"/>
      <c r="BI426" s="49"/>
      <c r="BJ426" s="48"/>
      <c r="BK426" s="49"/>
      <c r="BL426" s="48"/>
    </row>
    <row r="427" spans="1:64" x14ac:dyDescent="0.25">
      <c r="A427" s="64" t="s">
        <v>442</v>
      </c>
      <c r="B427" s="64" t="s">
        <v>870</v>
      </c>
      <c r="C427" s="65" t="s">
        <v>15839</v>
      </c>
      <c r="D427" s="66">
        <v>3</v>
      </c>
      <c r="E427" s="67" t="s">
        <v>132</v>
      </c>
      <c r="F427" s="68">
        <v>35</v>
      </c>
      <c r="G427" s="65"/>
      <c r="H427" s="69"/>
      <c r="I427" s="70"/>
      <c r="J427" s="70"/>
      <c r="K427" s="34" t="s">
        <v>65</v>
      </c>
      <c r="L427" s="77">
        <v>427</v>
      </c>
      <c r="M427" s="77"/>
      <c r="N427" s="72"/>
      <c r="O427" s="79" t="s">
        <v>999</v>
      </c>
      <c r="P427" s="81">
        <v>43169.676053240742</v>
      </c>
      <c r="Q427" s="79" t="s">
        <v>1225</v>
      </c>
      <c r="R427" s="83" t="s">
        <v>2124</v>
      </c>
      <c r="S427" s="79" t="s">
        <v>2507</v>
      </c>
      <c r="T427" s="79"/>
      <c r="U427" s="79"/>
      <c r="V427" s="83" t="s">
        <v>3638</v>
      </c>
      <c r="W427" s="81">
        <v>43169.676053240742</v>
      </c>
      <c r="X427" s="83" t="s">
        <v>4157</v>
      </c>
      <c r="Y427" s="79"/>
      <c r="Z427" s="79"/>
      <c r="AA427" s="85" t="s">
        <v>5365</v>
      </c>
      <c r="AB427" s="79"/>
      <c r="AC427" s="79" t="b">
        <v>0</v>
      </c>
      <c r="AD427" s="79">
        <v>0</v>
      </c>
      <c r="AE427" s="85" t="s">
        <v>6296</v>
      </c>
      <c r="AF427" s="79" t="b">
        <v>0</v>
      </c>
      <c r="AG427" s="79" t="s">
        <v>6304</v>
      </c>
      <c r="AH427" s="79"/>
      <c r="AI427" s="85" t="s">
        <v>6296</v>
      </c>
      <c r="AJ427" s="79" t="b">
        <v>0</v>
      </c>
      <c r="AK427" s="79">
        <v>2</v>
      </c>
      <c r="AL427" s="85" t="s">
        <v>6230</v>
      </c>
      <c r="AM427" s="79" t="s">
        <v>6331</v>
      </c>
      <c r="AN427" s="79" t="b">
        <v>0</v>
      </c>
      <c r="AO427" s="85" t="s">
        <v>6230</v>
      </c>
      <c r="AP427" s="79" t="s">
        <v>176</v>
      </c>
      <c r="AQ427" s="79">
        <v>0</v>
      </c>
      <c r="AR427" s="79">
        <v>0</v>
      </c>
      <c r="AS427" s="79"/>
      <c r="AT427" s="79"/>
      <c r="AU427" s="79"/>
      <c r="AV427" s="79"/>
      <c r="AW427" s="79"/>
      <c r="AX427" s="79"/>
      <c r="AY427" s="79"/>
      <c r="AZ427" s="79"/>
      <c r="BA427">
        <v>1</v>
      </c>
      <c r="BB427" s="78" t="str">
        <f>REPLACE(INDEX(GroupVertices[Group], MATCH(Edges[[#This Row],[Vertex 1]],GroupVertices[Vertex],0)),1,1,"")</f>
        <v>2</v>
      </c>
      <c r="BC427" s="78" t="str">
        <f>REPLACE(INDEX(GroupVertices[Group], MATCH(Edges[[#This Row],[Vertex 2]],GroupVertices[Vertex],0)),1,1,"")</f>
        <v>2</v>
      </c>
      <c r="BD427" s="48"/>
      <c r="BE427" s="49"/>
      <c r="BF427" s="48"/>
      <c r="BG427" s="49"/>
      <c r="BH427" s="48"/>
      <c r="BI427" s="49"/>
      <c r="BJ427" s="48"/>
      <c r="BK427" s="49"/>
      <c r="BL427" s="48"/>
    </row>
    <row r="428" spans="1:64" x14ac:dyDescent="0.25">
      <c r="A428" s="64" t="s">
        <v>442</v>
      </c>
      <c r="B428" s="64" t="s">
        <v>767</v>
      </c>
      <c r="C428" s="65" t="s">
        <v>15844</v>
      </c>
      <c r="D428" s="66">
        <v>4.5</v>
      </c>
      <c r="E428" s="67" t="s">
        <v>136</v>
      </c>
      <c r="F428" s="68">
        <v>30.071428571428569</v>
      </c>
      <c r="G428" s="65"/>
      <c r="H428" s="69"/>
      <c r="I428" s="70"/>
      <c r="J428" s="70"/>
      <c r="K428" s="34" t="s">
        <v>65</v>
      </c>
      <c r="L428" s="77">
        <v>428</v>
      </c>
      <c r="M428" s="77"/>
      <c r="N428" s="72"/>
      <c r="O428" s="79" t="s">
        <v>999</v>
      </c>
      <c r="P428" s="81">
        <v>43169.676053240742</v>
      </c>
      <c r="Q428" s="79" t="s">
        <v>1225</v>
      </c>
      <c r="R428" s="83" t="s">
        <v>2124</v>
      </c>
      <c r="S428" s="79" t="s">
        <v>2507</v>
      </c>
      <c r="T428" s="79"/>
      <c r="U428" s="79"/>
      <c r="V428" s="83" t="s">
        <v>3638</v>
      </c>
      <c r="W428" s="81">
        <v>43169.676053240742</v>
      </c>
      <c r="X428" s="83" t="s">
        <v>4157</v>
      </c>
      <c r="Y428" s="79"/>
      <c r="Z428" s="79"/>
      <c r="AA428" s="85" t="s">
        <v>5365</v>
      </c>
      <c r="AB428" s="79"/>
      <c r="AC428" s="79" t="b">
        <v>0</v>
      </c>
      <c r="AD428" s="79">
        <v>0</v>
      </c>
      <c r="AE428" s="85" t="s">
        <v>6296</v>
      </c>
      <c r="AF428" s="79" t="b">
        <v>0</v>
      </c>
      <c r="AG428" s="79" t="s">
        <v>6304</v>
      </c>
      <c r="AH428" s="79"/>
      <c r="AI428" s="85" t="s">
        <v>6296</v>
      </c>
      <c r="AJ428" s="79" t="b">
        <v>0</v>
      </c>
      <c r="AK428" s="79">
        <v>2</v>
      </c>
      <c r="AL428" s="85" t="s">
        <v>6230</v>
      </c>
      <c r="AM428" s="79" t="s">
        <v>6331</v>
      </c>
      <c r="AN428" s="79" t="b">
        <v>0</v>
      </c>
      <c r="AO428" s="85" t="s">
        <v>6230</v>
      </c>
      <c r="AP428" s="79" t="s">
        <v>176</v>
      </c>
      <c r="AQ428" s="79">
        <v>0</v>
      </c>
      <c r="AR428" s="79">
        <v>0</v>
      </c>
      <c r="AS428" s="79"/>
      <c r="AT428" s="79"/>
      <c r="AU428" s="79"/>
      <c r="AV428" s="79"/>
      <c r="AW428" s="79"/>
      <c r="AX428" s="79"/>
      <c r="AY428" s="79"/>
      <c r="AZ428" s="79"/>
      <c r="BA428">
        <v>4</v>
      </c>
      <c r="BB428" s="78" t="str">
        <f>REPLACE(INDEX(GroupVertices[Group], MATCH(Edges[[#This Row],[Vertex 1]],GroupVertices[Vertex],0)),1,1,"")</f>
        <v>2</v>
      </c>
      <c r="BC428" s="78" t="str">
        <f>REPLACE(INDEX(GroupVertices[Group], MATCH(Edges[[#This Row],[Vertex 2]],GroupVertices[Vertex],0)),1,1,"")</f>
        <v>2</v>
      </c>
      <c r="BD428" s="48">
        <v>0</v>
      </c>
      <c r="BE428" s="49">
        <v>0</v>
      </c>
      <c r="BF428" s="48">
        <v>0</v>
      </c>
      <c r="BG428" s="49">
        <v>0</v>
      </c>
      <c r="BH428" s="48">
        <v>0</v>
      </c>
      <c r="BI428" s="49">
        <v>0</v>
      </c>
      <c r="BJ428" s="48">
        <v>17</v>
      </c>
      <c r="BK428" s="49">
        <v>100</v>
      </c>
      <c r="BL428" s="48">
        <v>17</v>
      </c>
    </row>
    <row r="429" spans="1:64" x14ac:dyDescent="0.25">
      <c r="A429" s="64" t="s">
        <v>442</v>
      </c>
      <c r="B429" s="64" t="s">
        <v>765</v>
      </c>
      <c r="C429" s="65" t="s">
        <v>15839</v>
      </c>
      <c r="D429" s="66">
        <v>3</v>
      </c>
      <c r="E429" s="67" t="s">
        <v>132</v>
      </c>
      <c r="F429" s="68">
        <v>35</v>
      </c>
      <c r="G429" s="65"/>
      <c r="H429" s="69"/>
      <c r="I429" s="70"/>
      <c r="J429" s="70"/>
      <c r="K429" s="34" t="s">
        <v>65</v>
      </c>
      <c r="L429" s="77">
        <v>429</v>
      </c>
      <c r="M429" s="77"/>
      <c r="N429" s="72"/>
      <c r="O429" s="79" t="s">
        <v>999</v>
      </c>
      <c r="P429" s="81">
        <v>43169.67628472222</v>
      </c>
      <c r="Q429" s="79" t="s">
        <v>1232</v>
      </c>
      <c r="R429" s="83" t="s">
        <v>2126</v>
      </c>
      <c r="S429" s="79" t="s">
        <v>2507</v>
      </c>
      <c r="T429" s="79" t="s">
        <v>2773</v>
      </c>
      <c r="U429" s="79"/>
      <c r="V429" s="83" t="s">
        <v>3638</v>
      </c>
      <c r="W429" s="81">
        <v>43169.67628472222</v>
      </c>
      <c r="X429" s="83" t="s">
        <v>4158</v>
      </c>
      <c r="Y429" s="79"/>
      <c r="Z429" s="79"/>
      <c r="AA429" s="85" t="s">
        <v>5366</v>
      </c>
      <c r="AB429" s="79"/>
      <c r="AC429" s="79" t="b">
        <v>0</v>
      </c>
      <c r="AD429" s="79">
        <v>0</v>
      </c>
      <c r="AE429" s="85" t="s">
        <v>6296</v>
      </c>
      <c r="AF429" s="79" t="b">
        <v>0</v>
      </c>
      <c r="AG429" s="79" t="s">
        <v>6304</v>
      </c>
      <c r="AH429" s="79"/>
      <c r="AI429" s="85" t="s">
        <v>6296</v>
      </c>
      <c r="AJ429" s="79" t="b">
        <v>0</v>
      </c>
      <c r="AK429" s="79">
        <v>2</v>
      </c>
      <c r="AL429" s="85" t="s">
        <v>6228</v>
      </c>
      <c r="AM429" s="79" t="s">
        <v>6331</v>
      </c>
      <c r="AN429" s="79" t="b">
        <v>0</v>
      </c>
      <c r="AO429" s="85" t="s">
        <v>6228</v>
      </c>
      <c r="AP429" s="79" t="s">
        <v>176</v>
      </c>
      <c r="AQ429" s="79">
        <v>0</v>
      </c>
      <c r="AR429" s="79">
        <v>0</v>
      </c>
      <c r="AS429" s="79"/>
      <c r="AT429" s="79"/>
      <c r="AU429" s="79"/>
      <c r="AV429" s="79"/>
      <c r="AW429" s="79"/>
      <c r="AX429" s="79"/>
      <c r="AY429" s="79"/>
      <c r="AZ429" s="79"/>
      <c r="BA429">
        <v>1</v>
      </c>
      <c r="BB429" s="78" t="str">
        <f>REPLACE(INDEX(GroupVertices[Group], MATCH(Edges[[#This Row],[Vertex 1]],GroupVertices[Vertex],0)),1,1,"")</f>
        <v>2</v>
      </c>
      <c r="BC429" s="78" t="str">
        <f>REPLACE(INDEX(GroupVertices[Group], MATCH(Edges[[#This Row],[Vertex 2]],GroupVertices[Vertex],0)),1,1,"")</f>
        <v>2</v>
      </c>
      <c r="BD429" s="48"/>
      <c r="BE429" s="49"/>
      <c r="BF429" s="48"/>
      <c r="BG429" s="49"/>
      <c r="BH429" s="48"/>
      <c r="BI429" s="49"/>
      <c r="BJ429" s="48"/>
      <c r="BK429" s="49"/>
      <c r="BL429" s="48"/>
    </row>
    <row r="430" spans="1:64" x14ac:dyDescent="0.25">
      <c r="A430" s="64" t="s">
        <v>442</v>
      </c>
      <c r="B430" s="64" t="s">
        <v>767</v>
      </c>
      <c r="C430" s="65" t="s">
        <v>15844</v>
      </c>
      <c r="D430" s="66">
        <v>4.5</v>
      </c>
      <c r="E430" s="67" t="s">
        <v>136</v>
      </c>
      <c r="F430" s="68">
        <v>30.071428571428569</v>
      </c>
      <c r="G430" s="65"/>
      <c r="H430" s="69"/>
      <c r="I430" s="70"/>
      <c r="J430" s="70"/>
      <c r="K430" s="34" t="s">
        <v>65</v>
      </c>
      <c r="L430" s="77">
        <v>430</v>
      </c>
      <c r="M430" s="77"/>
      <c r="N430" s="72"/>
      <c r="O430" s="79" t="s">
        <v>999</v>
      </c>
      <c r="P430" s="81">
        <v>43169.67628472222</v>
      </c>
      <c r="Q430" s="79" t="s">
        <v>1232</v>
      </c>
      <c r="R430" s="83" t="s">
        <v>2126</v>
      </c>
      <c r="S430" s="79" t="s">
        <v>2507</v>
      </c>
      <c r="T430" s="79" t="s">
        <v>2773</v>
      </c>
      <c r="U430" s="79"/>
      <c r="V430" s="83" t="s">
        <v>3638</v>
      </c>
      <c r="W430" s="81">
        <v>43169.67628472222</v>
      </c>
      <c r="X430" s="83" t="s">
        <v>4158</v>
      </c>
      <c r="Y430" s="79"/>
      <c r="Z430" s="79"/>
      <c r="AA430" s="85" t="s">
        <v>5366</v>
      </c>
      <c r="AB430" s="79"/>
      <c r="AC430" s="79" t="b">
        <v>0</v>
      </c>
      <c r="AD430" s="79">
        <v>0</v>
      </c>
      <c r="AE430" s="85" t="s">
        <v>6296</v>
      </c>
      <c r="AF430" s="79" t="b">
        <v>0</v>
      </c>
      <c r="AG430" s="79" t="s">
        <v>6304</v>
      </c>
      <c r="AH430" s="79"/>
      <c r="AI430" s="85" t="s">
        <v>6296</v>
      </c>
      <c r="AJ430" s="79" t="b">
        <v>0</v>
      </c>
      <c r="AK430" s="79">
        <v>2</v>
      </c>
      <c r="AL430" s="85" t="s">
        <v>6228</v>
      </c>
      <c r="AM430" s="79" t="s">
        <v>6331</v>
      </c>
      <c r="AN430" s="79" t="b">
        <v>0</v>
      </c>
      <c r="AO430" s="85" t="s">
        <v>6228</v>
      </c>
      <c r="AP430" s="79" t="s">
        <v>176</v>
      </c>
      <c r="AQ430" s="79">
        <v>0</v>
      </c>
      <c r="AR430" s="79">
        <v>0</v>
      </c>
      <c r="AS430" s="79"/>
      <c r="AT430" s="79"/>
      <c r="AU430" s="79"/>
      <c r="AV430" s="79"/>
      <c r="AW430" s="79"/>
      <c r="AX430" s="79"/>
      <c r="AY430" s="79"/>
      <c r="AZ430" s="79"/>
      <c r="BA430">
        <v>4</v>
      </c>
      <c r="BB430" s="78" t="str">
        <f>REPLACE(INDEX(GroupVertices[Group], MATCH(Edges[[#This Row],[Vertex 1]],GroupVertices[Vertex],0)),1,1,"")</f>
        <v>2</v>
      </c>
      <c r="BC430" s="78" t="str">
        <f>REPLACE(INDEX(GroupVertices[Group], MATCH(Edges[[#This Row],[Vertex 2]],GroupVertices[Vertex],0)),1,1,"")</f>
        <v>2</v>
      </c>
      <c r="BD430" s="48">
        <v>0</v>
      </c>
      <c r="BE430" s="49">
        <v>0</v>
      </c>
      <c r="BF430" s="48">
        <v>1</v>
      </c>
      <c r="BG430" s="49">
        <v>9.0909090909090917</v>
      </c>
      <c r="BH430" s="48">
        <v>0</v>
      </c>
      <c r="BI430" s="49">
        <v>0</v>
      </c>
      <c r="BJ430" s="48">
        <v>10</v>
      </c>
      <c r="BK430" s="49">
        <v>90.909090909090907</v>
      </c>
      <c r="BL430" s="48">
        <v>11</v>
      </c>
    </row>
    <row r="431" spans="1:64" x14ac:dyDescent="0.25">
      <c r="A431" s="64" t="s">
        <v>442</v>
      </c>
      <c r="B431" s="64" t="s">
        <v>683</v>
      </c>
      <c r="C431" s="65" t="s">
        <v>15845</v>
      </c>
      <c r="D431" s="66">
        <v>4</v>
      </c>
      <c r="E431" s="67" t="s">
        <v>136</v>
      </c>
      <c r="F431" s="68">
        <v>31.714285714285715</v>
      </c>
      <c r="G431" s="65"/>
      <c r="H431" s="69"/>
      <c r="I431" s="70"/>
      <c r="J431" s="70"/>
      <c r="K431" s="34" t="s">
        <v>65</v>
      </c>
      <c r="L431" s="77">
        <v>431</v>
      </c>
      <c r="M431" s="77"/>
      <c r="N431" s="72"/>
      <c r="O431" s="79" t="s">
        <v>999</v>
      </c>
      <c r="P431" s="81">
        <v>43169.676342592589</v>
      </c>
      <c r="Q431" s="79" t="s">
        <v>1233</v>
      </c>
      <c r="R431" s="79"/>
      <c r="S431" s="79"/>
      <c r="T431" s="79"/>
      <c r="U431" s="79"/>
      <c r="V431" s="83" t="s">
        <v>3638</v>
      </c>
      <c r="W431" s="81">
        <v>43169.676342592589</v>
      </c>
      <c r="X431" s="83" t="s">
        <v>4159</v>
      </c>
      <c r="Y431" s="79"/>
      <c r="Z431" s="79"/>
      <c r="AA431" s="85" t="s">
        <v>5367</v>
      </c>
      <c r="AB431" s="79"/>
      <c r="AC431" s="79" t="b">
        <v>0</v>
      </c>
      <c r="AD431" s="79">
        <v>0</v>
      </c>
      <c r="AE431" s="85" t="s">
        <v>6296</v>
      </c>
      <c r="AF431" s="79" t="b">
        <v>0</v>
      </c>
      <c r="AG431" s="79" t="s">
        <v>6304</v>
      </c>
      <c r="AH431" s="79"/>
      <c r="AI431" s="85" t="s">
        <v>6296</v>
      </c>
      <c r="AJ431" s="79" t="b">
        <v>0</v>
      </c>
      <c r="AK431" s="79">
        <v>8</v>
      </c>
      <c r="AL431" s="85" t="s">
        <v>6165</v>
      </c>
      <c r="AM431" s="79" t="s">
        <v>6331</v>
      </c>
      <c r="AN431" s="79" t="b">
        <v>0</v>
      </c>
      <c r="AO431" s="85" t="s">
        <v>6165</v>
      </c>
      <c r="AP431" s="79" t="s">
        <v>176</v>
      </c>
      <c r="AQ431" s="79">
        <v>0</v>
      </c>
      <c r="AR431" s="79">
        <v>0</v>
      </c>
      <c r="AS431" s="79"/>
      <c r="AT431" s="79"/>
      <c r="AU431" s="79"/>
      <c r="AV431" s="79"/>
      <c r="AW431" s="79"/>
      <c r="AX431" s="79"/>
      <c r="AY431" s="79"/>
      <c r="AZ431" s="79"/>
      <c r="BA431">
        <v>3</v>
      </c>
      <c r="BB431" s="78" t="str">
        <f>REPLACE(INDEX(GroupVertices[Group], MATCH(Edges[[#This Row],[Vertex 1]],GroupVertices[Vertex],0)),1,1,"")</f>
        <v>2</v>
      </c>
      <c r="BC431" s="78" t="str">
        <f>REPLACE(INDEX(GroupVertices[Group], MATCH(Edges[[#This Row],[Vertex 2]],GroupVertices[Vertex],0)),1,1,"")</f>
        <v>2</v>
      </c>
      <c r="BD431" s="48">
        <v>0</v>
      </c>
      <c r="BE431" s="49">
        <v>0</v>
      </c>
      <c r="BF431" s="48">
        <v>0</v>
      </c>
      <c r="BG431" s="49">
        <v>0</v>
      </c>
      <c r="BH431" s="48">
        <v>0</v>
      </c>
      <c r="BI431" s="49">
        <v>0</v>
      </c>
      <c r="BJ431" s="48">
        <v>14</v>
      </c>
      <c r="BK431" s="49">
        <v>100</v>
      </c>
      <c r="BL431" s="48">
        <v>14</v>
      </c>
    </row>
    <row r="432" spans="1:64" x14ac:dyDescent="0.25">
      <c r="A432" s="64" t="s">
        <v>443</v>
      </c>
      <c r="B432" s="64" t="s">
        <v>443</v>
      </c>
      <c r="C432" s="65" t="s">
        <v>15839</v>
      </c>
      <c r="D432" s="66">
        <v>3</v>
      </c>
      <c r="E432" s="67" t="s">
        <v>132</v>
      </c>
      <c r="F432" s="68">
        <v>35</v>
      </c>
      <c r="G432" s="65"/>
      <c r="H432" s="69"/>
      <c r="I432" s="70"/>
      <c r="J432" s="70"/>
      <c r="K432" s="34" t="s">
        <v>65</v>
      </c>
      <c r="L432" s="77">
        <v>432</v>
      </c>
      <c r="M432" s="77"/>
      <c r="N432" s="72"/>
      <c r="O432" s="79" t="s">
        <v>176</v>
      </c>
      <c r="P432" s="81">
        <v>43169.679942129631</v>
      </c>
      <c r="Q432" s="79" t="s">
        <v>1234</v>
      </c>
      <c r="R432" s="79" t="s">
        <v>2127</v>
      </c>
      <c r="S432" s="79" t="s">
        <v>2563</v>
      </c>
      <c r="T432" s="79" t="s">
        <v>2774</v>
      </c>
      <c r="U432" s="79"/>
      <c r="V432" s="83" t="s">
        <v>3639</v>
      </c>
      <c r="W432" s="81">
        <v>43169.679942129631</v>
      </c>
      <c r="X432" s="83" t="s">
        <v>4160</v>
      </c>
      <c r="Y432" s="79"/>
      <c r="Z432" s="79"/>
      <c r="AA432" s="85" t="s">
        <v>5368</v>
      </c>
      <c r="AB432" s="79"/>
      <c r="AC432" s="79" t="b">
        <v>0</v>
      </c>
      <c r="AD432" s="79">
        <v>1</v>
      </c>
      <c r="AE432" s="85" t="s">
        <v>6296</v>
      </c>
      <c r="AF432" s="79" t="b">
        <v>0</v>
      </c>
      <c r="AG432" s="79" t="s">
        <v>6304</v>
      </c>
      <c r="AH432" s="79"/>
      <c r="AI432" s="85" t="s">
        <v>6296</v>
      </c>
      <c r="AJ432" s="79" t="b">
        <v>0</v>
      </c>
      <c r="AK432" s="79">
        <v>0</v>
      </c>
      <c r="AL432" s="85" t="s">
        <v>6296</v>
      </c>
      <c r="AM432" s="79" t="s">
        <v>6330</v>
      </c>
      <c r="AN432" s="79" t="b">
        <v>0</v>
      </c>
      <c r="AO432" s="85" t="s">
        <v>5368</v>
      </c>
      <c r="AP432" s="79" t="s">
        <v>176</v>
      </c>
      <c r="AQ432" s="79">
        <v>0</v>
      </c>
      <c r="AR432" s="79">
        <v>0</v>
      </c>
      <c r="AS432" s="79"/>
      <c r="AT432" s="79"/>
      <c r="AU432" s="79"/>
      <c r="AV432" s="79"/>
      <c r="AW432" s="79"/>
      <c r="AX432" s="79"/>
      <c r="AY432" s="79"/>
      <c r="AZ432" s="79"/>
      <c r="BA432">
        <v>1</v>
      </c>
      <c r="BB432" s="78" t="str">
        <f>REPLACE(INDEX(GroupVertices[Group], MATCH(Edges[[#This Row],[Vertex 1]],GroupVertices[Vertex],0)),1,1,"")</f>
        <v>1</v>
      </c>
      <c r="BC432" s="78" t="str">
        <f>REPLACE(INDEX(GroupVertices[Group], MATCH(Edges[[#This Row],[Vertex 2]],GroupVertices[Vertex],0)),1,1,"")</f>
        <v>1</v>
      </c>
      <c r="BD432" s="48">
        <v>0</v>
      </c>
      <c r="BE432" s="49">
        <v>0</v>
      </c>
      <c r="BF432" s="48">
        <v>0</v>
      </c>
      <c r="BG432" s="49">
        <v>0</v>
      </c>
      <c r="BH432" s="48">
        <v>0</v>
      </c>
      <c r="BI432" s="49">
        <v>0</v>
      </c>
      <c r="BJ432" s="48">
        <v>18</v>
      </c>
      <c r="BK432" s="49">
        <v>100</v>
      </c>
      <c r="BL432" s="48">
        <v>18</v>
      </c>
    </row>
    <row r="433" spans="1:64" x14ac:dyDescent="0.25">
      <c r="A433" s="64" t="s">
        <v>444</v>
      </c>
      <c r="B433" s="64" t="s">
        <v>627</v>
      </c>
      <c r="C433" s="65" t="s">
        <v>15839</v>
      </c>
      <c r="D433" s="66">
        <v>3</v>
      </c>
      <c r="E433" s="67" t="s">
        <v>132</v>
      </c>
      <c r="F433" s="68">
        <v>35</v>
      </c>
      <c r="G433" s="65"/>
      <c r="H433" s="69"/>
      <c r="I433" s="70"/>
      <c r="J433" s="70"/>
      <c r="K433" s="34" t="s">
        <v>65</v>
      </c>
      <c r="L433" s="77">
        <v>433</v>
      </c>
      <c r="M433" s="77"/>
      <c r="N433" s="72"/>
      <c r="O433" s="79" t="s">
        <v>999</v>
      </c>
      <c r="P433" s="81">
        <v>43169.690474537034</v>
      </c>
      <c r="Q433" s="79" t="s">
        <v>1235</v>
      </c>
      <c r="R433" s="83" t="s">
        <v>2128</v>
      </c>
      <c r="S433" s="79" t="s">
        <v>2564</v>
      </c>
      <c r="T433" s="79" t="s">
        <v>2775</v>
      </c>
      <c r="U433" s="79"/>
      <c r="V433" s="83" t="s">
        <v>3640</v>
      </c>
      <c r="W433" s="81">
        <v>43169.690474537034</v>
      </c>
      <c r="X433" s="83" t="s">
        <v>4161</v>
      </c>
      <c r="Y433" s="79"/>
      <c r="Z433" s="79"/>
      <c r="AA433" s="85" t="s">
        <v>5369</v>
      </c>
      <c r="AB433" s="79"/>
      <c r="AC433" s="79" t="b">
        <v>0</v>
      </c>
      <c r="AD433" s="79">
        <v>0</v>
      </c>
      <c r="AE433" s="85" t="s">
        <v>6296</v>
      </c>
      <c r="AF433" s="79" t="b">
        <v>0</v>
      </c>
      <c r="AG433" s="79" t="s">
        <v>6304</v>
      </c>
      <c r="AH433" s="79"/>
      <c r="AI433" s="85" t="s">
        <v>6296</v>
      </c>
      <c r="AJ433" s="79" t="b">
        <v>0</v>
      </c>
      <c r="AK433" s="79">
        <v>6</v>
      </c>
      <c r="AL433" s="85" t="s">
        <v>5807</v>
      </c>
      <c r="AM433" s="79" t="s">
        <v>6331</v>
      </c>
      <c r="AN433" s="79" t="b">
        <v>0</v>
      </c>
      <c r="AO433" s="85" t="s">
        <v>5807</v>
      </c>
      <c r="AP433" s="79" t="s">
        <v>176</v>
      </c>
      <c r="AQ433" s="79">
        <v>0</v>
      </c>
      <c r="AR433" s="79">
        <v>0</v>
      </c>
      <c r="AS433" s="79"/>
      <c r="AT433" s="79"/>
      <c r="AU433" s="79"/>
      <c r="AV433" s="79"/>
      <c r="AW433" s="79"/>
      <c r="AX433" s="79"/>
      <c r="AY433" s="79"/>
      <c r="AZ433" s="79"/>
      <c r="BA433">
        <v>1</v>
      </c>
      <c r="BB433" s="78" t="str">
        <f>REPLACE(INDEX(GroupVertices[Group], MATCH(Edges[[#This Row],[Vertex 1]],GroupVertices[Vertex],0)),1,1,"")</f>
        <v>10</v>
      </c>
      <c r="BC433" s="78" t="str">
        <f>REPLACE(INDEX(GroupVertices[Group], MATCH(Edges[[#This Row],[Vertex 2]],GroupVertices[Vertex],0)),1,1,"")</f>
        <v>10</v>
      </c>
      <c r="BD433" s="48">
        <v>1</v>
      </c>
      <c r="BE433" s="49">
        <v>6.25</v>
      </c>
      <c r="BF433" s="48">
        <v>0</v>
      </c>
      <c r="BG433" s="49">
        <v>0</v>
      </c>
      <c r="BH433" s="48">
        <v>0</v>
      </c>
      <c r="BI433" s="49">
        <v>0</v>
      </c>
      <c r="BJ433" s="48">
        <v>15</v>
      </c>
      <c r="BK433" s="49">
        <v>93.75</v>
      </c>
      <c r="BL433" s="48">
        <v>16</v>
      </c>
    </row>
    <row r="434" spans="1:64" x14ac:dyDescent="0.25">
      <c r="A434" s="64" t="s">
        <v>445</v>
      </c>
      <c r="B434" s="64" t="s">
        <v>445</v>
      </c>
      <c r="C434" s="65" t="s">
        <v>15839</v>
      </c>
      <c r="D434" s="66">
        <v>3</v>
      </c>
      <c r="E434" s="67" t="s">
        <v>132</v>
      </c>
      <c r="F434" s="68">
        <v>35</v>
      </c>
      <c r="G434" s="65"/>
      <c r="H434" s="69"/>
      <c r="I434" s="70"/>
      <c r="J434" s="70"/>
      <c r="K434" s="34" t="s">
        <v>65</v>
      </c>
      <c r="L434" s="77">
        <v>434</v>
      </c>
      <c r="M434" s="77"/>
      <c r="N434" s="72"/>
      <c r="O434" s="79" t="s">
        <v>176</v>
      </c>
      <c r="P434" s="81">
        <v>43168.333761574075</v>
      </c>
      <c r="Q434" s="79" t="s">
        <v>1236</v>
      </c>
      <c r="R434" s="79"/>
      <c r="S434" s="79"/>
      <c r="T434" s="79" t="s">
        <v>2776</v>
      </c>
      <c r="U434" s="83" t="s">
        <v>3225</v>
      </c>
      <c r="V434" s="83" t="s">
        <v>3225</v>
      </c>
      <c r="W434" s="81">
        <v>43168.333761574075</v>
      </c>
      <c r="X434" s="83" t="s">
        <v>4162</v>
      </c>
      <c r="Y434" s="79"/>
      <c r="Z434" s="79"/>
      <c r="AA434" s="85" t="s">
        <v>5370</v>
      </c>
      <c r="AB434" s="79"/>
      <c r="AC434" s="79" t="b">
        <v>0</v>
      </c>
      <c r="AD434" s="79">
        <v>2</v>
      </c>
      <c r="AE434" s="85" t="s">
        <v>6296</v>
      </c>
      <c r="AF434" s="79" t="b">
        <v>0</v>
      </c>
      <c r="AG434" s="79" t="s">
        <v>6303</v>
      </c>
      <c r="AH434" s="79"/>
      <c r="AI434" s="85" t="s">
        <v>6296</v>
      </c>
      <c r="AJ434" s="79" t="b">
        <v>0</v>
      </c>
      <c r="AK434" s="79">
        <v>1</v>
      </c>
      <c r="AL434" s="85" t="s">
        <v>6296</v>
      </c>
      <c r="AM434" s="79" t="s">
        <v>6336</v>
      </c>
      <c r="AN434" s="79" t="b">
        <v>0</v>
      </c>
      <c r="AO434" s="85" t="s">
        <v>5370</v>
      </c>
      <c r="AP434" s="79" t="s">
        <v>6415</v>
      </c>
      <c r="AQ434" s="79">
        <v>0</v>
      </c>
      <c r="AR434" s="79">
        <v>0</v>
      </c>
      <c r="AS434" s="79"/>
      <c r="AT434" s="79"/>
      <c r="AU434" s="79"/>
      <c r="AV434" s="79"/>
      <c r="AW434" s="79"/>
      <c r="AX434" s="79"/>
      <c r="AY434" s="79"/>
      <c r="AZ434" s="79"/>
      <c r="BA434">
        <v>1</v>
      </c>
      <c r="BB434" s="78" t="str">
        <f>REPLACE(INDEX(GroupVertices[Group], MATCH(Edges[[#This Row],[Vertex 1]],GroupVertices[Vertex],0)),1,1,"")</f>
        <v>88</v>
      </c>
      <c r="BC434" s="78" t="str">
        <f>REPLACE(INDEX(GroupVertices[Group], MATCH(Edges[[#This Row],[Vertex 2]],GroupVertices[Vertex],0)),1,1,"")</f>
        <v>88</v>
      </c>
      <c r="BD434" s="48">
        <v>0</v>
      </c>
      <c r="BE434" s="49">
        <v>0</v>
      </c>
      <c r="BF434" s="48">
        <v>0</v>
      </c>
      <c r="BG434" s="49">
        <v>0</v>
      </c>
      <c r="BH434" s="48">
        <v>0</v>
      </c>
      <c r="BI434" s="49">
        <v>0</v>
      </c>
      <c r="BJ434" s="48">
        <v>42</v>
      </c>
      <c r="BK434" s="49">
        <v>100</v>
      </c>
      <c r="BL434" s="48">
        <v>42</v>
      </c>
    </row>
    <row r="435" spans="1:64" x14ac:dyDescent="0.25">
      <c r="A435" s="64" t="s">
        <v>446</v>
      </c>
      <c r="B435" s="64" t="s">
        <v>445</v>
      </c>
      <c r="C435" s="65" t="s">
        <v>15839</v>
      </c>
      <c r="D435" s="66">
        <v>3</v>
      </c>
      <c r="E435" s="67" t="s">
        <v>132</v>
      </c>
      <c r="F435" s="68">
        <v>35</v>
      </c>
      <c r="G435" s="65"/>
      <c r="H435" s="69"/>
      <c r="I435" s="70"/>
      <c r="J435" s="70"/>
      <c r="K435" s="34" t="s">
        <v>65</v>
      </c>
      <c r="L435" s="77">
        <v>435</v>
      </c>
      <c r="M435" s="77"/>
      <c r="N435" s="72"/>
      <c r="O435" s="79" t="s">
        <v>999</v>
      </c>
      <c r="P435" s="81">
        <v>43170.640046296299</v>
      </c>
      <c r="Q435" s="79" t="s">
        <v>1237</v>
      </c>
      <c r="R435" s="79"/>
      <c r="S435" s="79"/>
      <c r="T435" s="79" t="s">
        <v>2777</v>
      </c>
      <c r="U435" s="79"/>
      <c r="V435" s="83" t="s">
        <v>3641</v>
      </c>
      <c r="W435" s="81">
        <v>43170.640046296299</v>
      </c>
      <c r="X435" s="83" t="s">
        <v>4163</v>
      </c>
      <c r="Y435" s="79"/>
      <c r="Z435" s="79"/>
      <c r="AA435" s="85" t="s">
        <v>5371</v>
      </c>
      <c r="AB435" s="79"/>
      <c r="AC435" s="79" t="b">
        <v>0</v>
      </c>
      <c r="AD435" s="79">
        <v>0</v>
      </c>
      <c r="AE435" s="85" t="s">
        <v>6296</v>
      </c>
      <c r="AF435" s="79" t="b">
        <v>0</v>
      </c>
      <c r="AG435" s="79" t="s">
        <v>6303</v>
      </c>
      <c r="AH435" s="79"/>
      <c r="AI435" s="85" t="s">
        <v>6296</v>
      </c>
      <c r="AJ435" s="79" t="b">
        <v>0</v>
      </c>
      <c r="AK435" s="79">
        <v>1</v>
      </c>
      <c r="AL435" s="85" t="s">
        <v>5370</v>
      </c>
      <c r="AM435" s="79" t="s">
        <v>6331</v>
      </c>
      <c r="AN435" s="79" t="b">
        <v>0</v>
      </c>
      <c r="AO435" s="85" t="s">
        <v>5370</v>
      </c>
      <c r="AP435" s="79" t="s">
        <v>176</v>
      </c>
      <c r="AQ435" s="79">
        <v>0</v>
      </c>
      <c r="AR435" s="79">
        <v>0</v>
      </c>
      <c r="AS435" s="79"/>
      <c r="AT435" s="79"/>
      <c r="AU435" s="79"/>
      <c r="AV435" s="79"/>
      <c r="AW435" s="79"/>
      <c r="AX435" s="79"/>
      <c r="AY435" s="79"/>
      <c r="AZ435" s="79"/>
      <c r="BA435">
        <v>1</v>
      </c>
      <c r="BB435" s="78" t="str">
        <f>REPLACE(INDEX(GroupVertices[Group], MATCH(Edges[[#This Row],[Vertex 1]],GroupVertices[Vertex],0)),1,1,"")</f>
        <v>88</v>
      </c>
      <c r="BC435" s="78" t="str">
        <f>REPLACE(INDEX(GroupVertices[Group], MATCH(Edges[[#This Row],[Vertex 2]],GroupVertices[Vertex],0)),1,1,"")</f>
        <v>88</v>
      </c>
      <c r="BD435" s="48">
        <v>0</v>
      </c>
      <c r="BE435" s="49">
        <v>0</v>
      </c>
      <c r="BF435" s="48">
        <v>0</v>
      </c>
      <c r="BG435" s="49">
        <v>0</v>
      </c>
      <c r="BH435" s="48">
        <v>0</v>
      </c>
      <c r="BI435" s="49">
        <v>0</v>
      </c>
      <c r="BJ435" s="48">
        <v>22</v>
      </c>
      <c r="BK435" s="49">
        <v>100</v>
      </c>
      <c r="BL435" s="48">
        <v>22</v>
      </c>
    </row>
    <row r="436" spans="1:64" x14ac:dyDescent="0.25">
      <c r="A436" s="64" t="s">
        <v>215</v>
      </c>
      <c r="B436" s="64" t="s">
        <v>214</v>
      </c>
      <c r="C436" s="65" t="s">
        <v>15839</v>
      </c>
      <c r="D436" s="66">
        <v>3</v>
      </c>
      <c r="E436" s="67" t="s">
        <v>132</v>
      </c>
      <c r="F436" s="68">
        <v>35</v>
      </c>
      <c r="G436" s="65"/>
      <c r="H436" s="69"/>
      <c r="I436" s="70"/>
      <c r="J436" s="70"/>
      <c r="K436" s="34" t="s">
        <v>65</v>
      </c>
      <c r="L436" s="77">
        <v>436</v>
      </c>
      <c r="M436" s="77"/>
      <c r="N436" s="72"/>
      <c r="O436" s="79" t="s">
        <v>999</v>
      </c>
      <c r="P436" s="81">
        <v>43169.231354166666</v>
      </c>
      <c r="Q436" s="79" t="s">
        <v>1004</v>
      </c>
      <c r="R436" s="83" t="s">
        <v>1991</v>
      </c>
      <c r="S436" s="79" t="s">
        <v>2503</v>
      </c>
      <c r="T436" s="79" t="s">
        <v>2650</v>
      </c>
      <c r="U436" s="83" t="s">
        <v>3149</v>
      </c>
      <c r="V436" s="83" t="s">
        <v>3149</v>
      </c>
      <c r="W436" s="81">
        <v>43169.231354166666</v>
      </c>
      <c r="X436" s="83" t="s">
        <v>3881</v>
      </c>
      <c r="Y436" s="79"/>
      <c r="Z436" s="79"/>
      <c r="AA436" s="85" t="s">
        <v>5089</v>
      </c>
      <c r="AB436" s="79"/>
      <c r="AC436" s="79" t="b">
        <v>0</v>
      </c>
      <c r="AD436" s="79">
        <v>15</v>
      </c>
      <c r="AE436" s="85" t="s">
        <v>6296</v>
      </c>
      <c r="AF436" s="79" t="b">
        <v>0</v>
      </c>
      <c r="AG436" s="79" t="s">
        <v>6304</v>
      </c>
      <c r="AH436" s="79"/>
      <c r="AI436" s="85" t="s">
        <v>6296</v>
      </c>
      <c r="AJ436" s="79" t="b">
        <v>0</v>
      </c>
      <c r="AK436" s="79">
        <v>9</v>
      </c>
      <c r="AL436" s="85" t="s">
        <v>6296</v>
      </c>
      <c r="AM436" s="79" t="s">
        <v>6331</v>
      </c>
      <c r="AN436" s="79" t="b">
        <v>0</v>
      </c>
      <c r="AO436" s="85" t="s">
        <v>5089</v>
      </c>
      <c r="AP436" s="79" t="s">
        <v>6415</v>
      </c>
      <c r="AQ436" s="79">
        <v>0</v>
      </c>
      <c r="AR436" s="79">
        <v>0</v>
      </c>
      <c r="AS436" s="79"/>
      <c r="AT436" s="79"/>
      <c r="AU436" s="79"/>
      <c r="AV436" s="79"/>
      <c r="AW436" s="79"/>
      <c r="AX436" s="79"/>
      <c r="AY436" s="79"/>
      <c r="AZ436" s="79"/>
      <c r="BA436">
        <v>1</v>
      </c>
      <c r="BB436" s="78" t="str">
        <f>REPLACE(INDEX(GroupVertices[Group], MATCH(Edges[[#This Row],[Vertex 1]],GroupVertices[Vertex],0)),1,1,"")</f>
        <v>28</v>
      </c>
      <c r="BC436" s="78" t="str">
        <f>REPLACE(INDEX(GroupVertices[Group], MATCH(Edges[[#This Row],[Vertex 2]],GroupVertices[Vertex],0)),1,1,"")</f>
        <v>28</v>
      </c>
      <c r="BD436" s="48">
        <v>0</v>
      </c>
      <c r="BE436" s="49">
        <v>0</v>
      </c>
      <c r="BF436" s="48">
        <v>0</v>
      </c>
      <c r="BG436" s="49">
        <v>0</v>
      </c>
      <c r="BH436" s="48">
        <v>0</v>
      </c>
      <c r="BI436" s="49">
        <v>0</v>
      </c>
      <c r="BJ436" s="48">
        <v>31</v>
      </c>
      <c r="BK436" s="49">
        <v>100</v>
      </c>
      <c r="BL436" s="48">
        <v>31</v>
      </c>
    </row>
    <row r="437" spans="1:64" x14ac:dyDescent="0.25">
      <c r="A437" s="64" t="s">
        <v>447</v>
      </c>
      <c r="B437" s="64" t="s">
        <v>215</v>
      </c>
      <c r="C437" s="65" t="s">
        <v>15839</v>
      </c>
      <c r="D437" s="66">
        <v>3</v>
      </c>
      <c r="E437" s="67" t="s">
        <v>132</v>
      </c>
      <c r="F437" s="68">
        <v>35</v>
      </c>
      <c r="G437" s="65"/>
      <c r="H437" s="69"/>
      <c r="I437" s="70"/>
      <c r="J437" s="70"/>
      <c r="K437" s="34" t="s">
        <v>65</v>
      </c>
      <c r="L437" s="77">
        <v>437</v>
      </c>
      <c r="M437" s="77"/>
      <c r="N437" s="72"/>
      <c r="O437" s="79" t="s">
        <v>999</v>
      </c>
      <c r="P437" s="81">
        <v>43169.690995370373</v>
      </c>
      <c r="Q437" s="79" t="s">
        <v>1238</v>
      </c>
      <c r="R437" s="79"/>
      <c r="S437" s="79"/>
      <c r="T437" s="79" t="s">
        <v>2778</v>
      </c>
      <c r="U437" s="79"/>
      <c r="V437" s="83" t="s">
        <v>3642</v>
      </c>
      <c r="W437" s="81">
        <v>43169.690995370373</v>
      </c>
      <c r="X437" s="83" t="s">
        <v>4164</v>
      </c>
      <c r="Y437" s="79"/>
      <c r="Z437" s="79"/>
      <c r="AA437" s="85" t="s">
        <v>5372</v>
      </c>
      <c r="AB437" s="79"/>
      <c r="AC437" s="79" t="b">
        <v>0</v>
      </c>
      <c r="AD437" s="79">
        <v>0</v>
      </c>
      <c r="AE437" s="85" t="s">
        <v>6296</v>
      </c>
      <c r="AF437" s="79" t="b">
        <v>0</v>
      </c>
      <c r="AG437" s="79" t="s">
        <v>6304</v>
      </c>
      <c r="AH437" s="79"/>
      <c r="AI437" s="85" t="s">
        <v>6296</v>
      </c>
      <c r="AJ437" s="79" t="b">
        <v>0</v>
      </c>
      <c r="AK437" s="79">
        <v>9</v>
      </c>
      <c r="AL437" s="85" t="s">
        <v>5089</v>
      </c>
      <c r="AM437" s="79" t="s">
        <v>6333</v>
      </c>
      <c r="AN437" s="79" t="b">
        <v>0</v>
      </c>
      <c r="AO437" s="85" t="s">
        <v>5089</v>
      </c>
      <c r="AP437" s="79" t="s">
        <v>176</v>
      </c>
      <c r="AQ437" s="79">
        <v>0</v>
      </c>
      <c r="AR437" s="79">
        <v>0</v>
      </c>
      <c r="AS437" s="79"/>
      <c r="AT437" s="79"/>
      <c r="AU437" s="79"/>
      <c r="AV437" s="79"/>
      <c r="AW437" s="79"/>
      <c r="AX437" s="79"/>
      <c r="AY437" s="79"/>
      <c r="AZ437" s="79"/>
      <c r="BA437">
        <v>1</v>
      </c>
      <c r="BB437" s="78" t="str">
        <f>REPLACE(INDEX(GroupVertices[Group], MATCH(Edges[[#This Row],[Vertex 1]],GroupVertices[Vertex],0)),1,1,"")</f>
        <v>2</v>
      </c>
      <c r="BC437" s="78" t="str">
        <f>REPLACE(INDEX(GroupVertices[Group], MATCH(Edges[[#This Row],[Vertex 2]],GroupVertices[Vertex],0)),1,1,"")</f>
        <v>28</v>
      </c>
      <c r="BD437" s="48">
        <v>0</v>
      </c>
      <c r="BE437" s="49">
        <v>0</v>
      </c>
      <c r="BF437" s="48">
        <v>0</v>
      </c>
      <c r="BG437" s="49">
        <v>0</v>
      </c>
      <c r="BH437" s="48">
        <v>0</v>
      </c>
      <c r="BI437" s="49">
        <v>0</v>
      </c>
      <c r="BJ437" s="48">
        <v>21</v>
      </c>
      <c r="BK437" s="49">
        <v>100</v>
      </c>
      <c r="BL437" s="48">
        <v>21</v>
      </c>
    </row>
    <row r="438" spans="1:64" x14ac:dyDescent="0.25">
      <c r="A438" s="64" t="s">
        <v>447</v>
      </c>
      <c r="B438" s="64" t="s">
        <v>754</v>
      </c>
      <c r="C438" s="65" t="s">
        <v>15839</v>
      </c>
      <c r="D438" s="66">
        <v>3</v>
      </c>
      <c r="E438" s="67" t="s">
        <v>132</v>
      </c>
      <c r="F438" s="68">
        <v>35</v>
      </c>
      <c r="G438" s="65"/>
      <c r="H438" s="69"/>
      <c r="I438" s="70"/>
      <c r="J438" s="70"/>
      <c r="K438" s="34" t="s">
        <v>65</v>
      </c>
      <c r="L438" s="77">
        <v>438</v>
      </c>
      <c r="M438" s="77"/>
      <c r="N438" s="72"/>
      <c r="O438" s="79" t="s">
        <v>999</v>
      </c>
      <c r="P438" s="81">
        <v>43170.643090277779</v>
      </c>
      <c r="Q438" s="79" t="s">
        <v>1239</v>
      </c>
      <c r="R438" s="83" t="s">
        <v>2129</v>
      </c>
      <c r="S438" s="79" t="s">
        <v>2565</v>
      </c>
      <c r="T438" s="79" t="s">
        <v>731</v>
      </c>
      <c r="U438" s="79"/>
      <c r="V438" s="83" t="s">
        <v>3642</v>
      </c>
      <c r="W438" s="81">
        <v>43170.643090277779</v>
      </c>
      <c r="X438" s="83" t="s">
        <v>4165</v>
      </c>
      <c r="Y438" s="79"/>
      <c r="Z438" s="79"/>
      <c r="AA438" s="85" t="s">
        <v>5373</v>
      </c>
      <c r="AB438" s="79"/>
      <c r="AC438" s="79" t="b">
        <v>0</v>
      </c>
      <c r="AD438" s="79">
        <v>0</v>
      </c>
      <c r="AE438" s="85" t="s">
        <v>6296</v>
      </c>
      <c r="AF438" s="79" t="b">
        <v>0</v>
      </c>
      <c r="AG438" s="79" t="s">
        <v>6304</v>
      </c>
      <c r="AH438" s="79"/>
      <c r="AI438" s="85" t="s">
        <v>6296</v>
      </c>
      <c r="AJ438" s="79" t="b">
        <v>0</v>
      </c>
      <c r="AK438" s="79">
        <v>0</v>
      </c>
      <c r="AL438" s="85" t="s">
        <v>6142</v>
      </c>
      <c r="AM438" s="79" t="s">
        <v>6333</v>
      </c>
      <c r="AN438" s="79" t="b">
        <v>0</v>
      </c>
      <c r="AO438" s="85" t="s">
        <v>6142</v>
      </c>
      <c r="AP438" s="79" t="s">
        <v>176</v>
      </c>
      <c r="AQ438" s="79">
        <v>0</v>
      </c>
      <c r="AR438" s="79">
        <v>0</v>
      </c>
      <c r="AS438" s="79"/>
      <c r="AT438" s="79"/>
      <c r="AU438" s="79"/>
      <c r="AV438" s="79"/>
      <c r="AW438" s="79"/>
      <c r="AX438" s="79"/>
      <c r="AY438" s="79"/>
      <c r="AZ438" s="79"/>
      <c r="BA438">
        <v>1</v>
      </c>
      <c r="BB438" s="78" t="str">
        <f>REPLACE(INDEX(GroupVertices[Group], MATCH(Edges[[#This Row],[Vertex 1]],GroupVertices[Vertex],0)),1,1,"")</f>
        <v>2</v>
      </c>
      <c r="BC438" s="78" t="str">
        <f>REPLACE(INDEX(GroupVertices[Group], MATCH(Edges[[#This Row],[Vertex 2]],GroupVertices[Vertex],0)),1,1,"")</f>
        <v>2</v>
      </c>
      <c r="BD438" s="48"/>
      <c r="BE438" s="49"/>
      <c r="BF438" s="48"/>
      <c r="BG438" s="49"/>
      <c r="BH438" s="48"/>
      <c r="BI438" s="49"/>
      <c r="BJ438" s="48"/>
      <c r="BK438" s="49"/>
      <c r="BL438" s="48"/>
    </row>
    <row r="439" spans="1:64" x14ac:dyDescent="0.25">
      <c r="A439" s="64" t="s">
        <v>447</v>
      </c>
      <c r="B439" s="64" t="s">
        <v>628</v>
      </c>
      <c r="C439" s="65" t="s">
        <v>15839</v>
      </c>
      <c r="D439" s="66">
        <v>3</v>
      </c>
      <c r="E439" s="67" t="s">
        <v>132</v>
      </c>
      <c r="F439" s="68">
        <v>35</v>
      </c>
      <c r="G439" s="65"/>
      <c r="H439" s="69"/>
      <c r="I439" s="70"/>
      <c r="J439" s="70"/>
      <c r="K439" s="34" t="s">
        <v>65</v>
      </c>
      <c r="L439" s="77">
        <v>439</v>
      </c>
      <c r="M439" s="77"/>
      <c r="N439" s="72"/>
      <c r="O439" s="79" t="s">
        <v>999</v>
      </c>
      <c r="P439" s="81">
        <v>43170.643090277779</v>
      </c>
      <c r="Q439" s="79" t="s">
        <v>1239</v>
      </c>
      <c r="R439" s="83" t="s">
        <v>2129</v>
      </c>
      <c r="S439" s="79" t="s">
        <v>2565</v>
      </c>
      <c r="T439" s="79" t="s">
        <v>731</v>
      </c>
      <c r="U439" s="79"/>
      <c r="V439" s="83" t="s">
        <v>3642</v>
      </c>
      <c r="W439" s="81">
        <v>43170.643090277779</v>
      </c>
      <c r="X439" s="83" t="s">
        <v>4165</v>
      </c>
      <c r="Y439" s="79"/>
      <c r="Z439" s="79"/>
      <c r="AA439" s="85" t="s">
        <v>5373</v>
      </c>
      <c r="AB439" s="79"/>
      <c r="AC439" s="79" t="b">
        <v>0</v>
      </c>
      <c r="AD439" s="79">
        <v>0</v>
      </c>
      <c r="AE439" s="85" t="s">
        <v>6296</v>
      </c>
      <c r="AF439" s="79" t="b">
        <v>0</v>
      </c>
      <c r="AG439" s="79" t="s">
        <v>6304</v>
      </c>
      <c r="AH439" s="79"/>
      <c r="AI439" s="85" t="s">
        <v>6296</v>
      </c>
      <c r="AJ439" s="79" t="b">
        <v>0</v>
      </c>
      <c r="AK439" s="79">
        <v>0</v>
      </c>
      <c r="AL439" s="85" t="s">
        <v>6142</v>
      </c>
      <c r="AM439" s="79" t="s">
        <v>6333</v>
      </c>
      <c r="AN439" s="79" t="b">
        <v>0</v>
      </c>
      <c r="AO439" s="85" t="s">
        <v>6142</v>
      </c>
      <c r="AP439" s="79" t="s">
        <v>176</v>
      </c>
      <c r="AQ439" s="79">
        <v>0</v>
      </c>
      <c r="AR439" s="79">
        <v>0</v>
      </c>
      <c r="AS439" s="79"/>
      <c r="AT439" s="79"/>
      <c r="AU439" s="79"/>
      <c r="AV439" s="79"/>
      <c r="AW439" s="79"/>
      <c r="AX439" s="79"/>
      <c r="AY439" s="79"/>
      <c r="AZ439" s="79"/>
      <c r="BA439">
        <v>1</v>
      </c>
      <c r="BB439" s="78" t="str">
        <f>REPLACE(INDEX(GroupVertices[Group], MATCH(Edges[[#This Row],[Vertex 1]],GroupVertices[Vertex],0)),1,1,"")</f>
        <v>2</v>
      </c>
      <c r="BC439" s="78" t="str">
        <f>REPLACE(INDEX(GroupVertices[Group], MATCH(Edges[[#This Row],[Vertex 2]],GroupVertices[Vertex],0)),1,1,"")</f>
        <v>2</v>
      </c>
      <c r="BD439" s="48">
        <v>0</v>
      </c>
      <c r="BE439" s="49">
        <v>0</v>
      </c>
      <c r="BF439" s="48">
        <v>1</v>
      </c>
      <c r="BG439" s="49">
        <v>7.1428571428571432</v>
      </c>
      <c r="BH439" s="48">
        <v>0</v>
      </c>
      <c r="BI439" s="49">
        <v>0</v>
      </c>
      <c r="BJ439" s="48">
        <v>13</v>
      </c>
      <c r="BK439" s="49">
        <v>92.857142857142861</v>
      </c>
      <c r="BL439" s="48">
        <v>14</v>
      </c>
    </row>
    <row r="440" spans="1:64" x14ac:dyDescent="0.25">
      <c r="A440" s="64" t="s">
        <v>448</v>
      </c>
      <c r="B440" s="64" t="s">
        <v>740</v>
      </c>
      <c r="C440" s="65" t="s">
        <v>15843</v>
      </c>
      <c r="D440" s="66">
        <v>6.5</v>
      </c>
      <c r="E440" s="67" t="s">
        <v>136</v>
      </c>
      <c r="F440" s="68">
        <v>23.5</v>
      </c>
      <c r="G440" s="65"/>
      <c r="H440" s="69"/>
      <c r="I440" s="70"/>
      <c r="J440" s="70"/>
      <c r="K440" s="34" t="s">
        <v>65</v>
      </c>
      <c r="L440" s="77">
        <v>440</v>
      </c>
      <c r="M440" s="77"/>
      <c r="N440" s="72"/>
      <c r="O440" s="79" t="s">
        <v>999</v>
      </c>
      <c r="P440" s="81">
        <v>43170.642696759256</v>
      </c>
      <c r="Q440" s="79" t="s">
        <v>1240</v>
      </c>
      <c r="R440" s="83" t="s">
        <v>2130</v>
      </c>
      <c r="S440" s="79" t="s">
        <v>2508</v>
      </c>
      <c r="T440" s="79" t="s">
        <v>2779</v>
      </c>
      <c r="U440" s="79"/>
      <c r="V440" s="83" t="s">
        <v>3643</v>
      </c>
      <c r="W440" s="81">
        <v>43170.642696759256</v>
      </c>
      <c r="X440" s="83" t="s">
        <v>4166</v>
      </c>
      <c r="Y440" s="79"/>
      <c r="Z440" s="79"/>
      <c r="AA440" s="85" t="s">
        <v>5374</v>
      </c>
      <c r="AB440" s="79"/>
      <c r="AC440" s="79" t="b">
        <v>0</v>
      </c>
      <c r="AD440" s="79">
        <v>0</v>
      </c>
      <c r="AE440" s="85" t="s">
        <v>6296</v>
      </c>
      <c r="AF440" s="79" t="b">
        <v>0</v>
      </c>
      <c r="AG440" s="79" t="s">
        <v>6304</v>
      </c>
      <c r="AH440" s="79"/>
      <c r="AI440" s="85" t="s">
        <v>6296</v>
      </c>
      <c r="AJ440" s="79" t="b">
        <v>0</v>
      </c>
      <c r="AK440" s="79">
        <v>4</v>
      </c>
      <c r="AL440" s="85" t="s">
        <v>6274</v>
      </c>
      <c r="AM440" s="79" t="s">
        <v>6331</v>
      </c>
      <c r="AN440" s="79" t="b">
        <v>0</v>
      </c>
      <c r="AO440" s="85" t="s">
        <v>6274</v>
      </c>
      <c r="AP440" s="79" t="s">
        <v>176</v>
      </c>
      <c r="AQ440" s="79">
        <v>0</v>
      </c>
      <c r="AR440" s="79">
        <v>0</v>
      </c>
      <c r="AS440" s="79"/>
      <c r="AT440" s="79"/>
      <c r="AU440" s="79"/>
      <c r="AV440" s="79"/>
      <c r="AW440" s="79"/>
      <c r="AX440" s="79"/>
      <c r="AY440" s="79"/>
      <c r="AZ440" s="79"/>
      <c r="BA440">
        <v>8</v>
      </c>
      <c r="BB440" s="78" t="str">
        <f>REPLACE(INDEX(GroupVertices[Group], MATCH(Edges[[#This Row],[Vertex 1]],GroupVertices[Vertex],0)),1,1,"")</f>
        <v>6</v>
      </c>
      <c r="BC440" s="78" t="str">
        <f>REPLACE(INDEX(GroupVertices[Group], MATCH(Edges[[#This Row],[Vertex 2]],GroupVertices[Vertex],0)),1,1,"")</f>
        <v>6</v>
      </c>
      <c r="BD440" s="48">
        <v>0</v>
      </c>
      <c r="BE440" s="49">
        <v>0</v>
      </c>
      <c r="BF440" s="48">
        <v>0</v>
      </c>
      <c r="BG440" s="49">
        <v>0</v>
      </c>
      <c r="BH440" s="48">
        <v>0</v>
      </c>
      <c r="BI440" s="49">
        <v>0</v>
      </c>
      <c r="BJ440" s="48">
        <v>15</v>
      </c>
      <c r="BK440" s="49">
        <v>100</v>
      </c>
      <c r="BL440" s="48">
        <v>15</v>
      </c>
    </row>
    <row r="441" spans="1:64" x14ac:dyDescent="0.25">
      <c r="A441" s="64" t="s">
        <v>448</v>
      </c>
      <c r="B441" s="64" t="s">
        <v>740</v>
      </c>
      <c r="C441" s="65" t="s">
        <v>15843</v>
      </c>
      <c r="D441" s="66">
        <v>6.5</v>
      </c>
      <c r="E441" s="67" t="s">
        <v>136</v>
      </c>
      <c r="F441" s="68">
        <v>23.5</v>
      </c>
      <c r="G441" s="65"/>
      <c r="H441" s="69"/>
      <c r="I441" s="70"/>
      <c r="J441" s="70"/>
      <c r="K441" s="34" t="s">
        <v>65</v>
      </c>
      <c r="L441" s="77">
        <v>441</v>
      </c>
      <c r="M441" s="77"/>
      <c r="N441" s="72"/>
      <c r="O441" s="79" t="s">
        <v>999</v>
      </c>
      <c r="P441" s="81">
        <v>43170.64271990741</v>
      </c>
      <c r="Q441" s="79" t="s">
        <v>1241</v>
      </c>
      <c r="R441" s="83" t="s">
        <v>2131</v>
      </c>
      <c r="S441" s="79" t="s">
        <v>2508</v>
      </c>
      <c r="T441" s="79" t="s">
        <v>2780</v>
      </c>
      <c r="U441" s="79"/>
      <c r="V441" s="83" t="s">
        <v>3643</v>
      </c>
      <c r="W441" s="81">
        <v>43170.64271990741</v>
      </c>
      <c r="X441" s="83" t="s">
        <v>4167</v>
      </c>
      <c r="Y441" s="79"/>
      <c r="Z441" s="79"/>
      <c r="AA441" s="85" t="s">
        <v>5375</v>
      </c>
      <c r="AB441" s="79"/>
      <c r="AC441" s="79" t="b">
        <v>0</v>
      </c>
      <c r="AD441" s="79">
        <v>0</v>
      </c>
      <c r="AE441" s="85" t="s">
        <v>6296</v>
      </c>
      <c r="AF441" s="79" t="b">
        <v>0</v>
      </c>
      <c r="AG441" s="79" t="s">
        <v>6304</v>
      </c>
      <c r="AH441" s="79"/>
      <c r="AI441" s="85" t="s">
        <v>6296</v>
      </c>
      <c r="AJ441" s="79" t="b">
        <v>0</v>
      </c>
      <c r="AK441" s="79">
        <v>5</v>
      </c>
      <c r="AL441" s="85" t="s">
        <v>6275</v>
      </c>
      <c r="AM441" s="79" t="s">
        <v>6331</v>
      </c>
      <c r="AN441" s="79" t="b">
        <v>0</v>
      </c>
      <c r="AO441" s="85" t="s">
        <v>6275</v>
      </c>
      <c r="AP441" s="79" t="s">
        <v>176</v>
      </c>
      <c r="AQ441" s="79">
        <v>0</v>
      </c>
      <c r="AR441" s="79">
        <v>0</v>
      </c>
      <c r="AS441" s="79"/>
      <c r="AT441" s="79"/>
      <c r="AU441" s="79"/>
      <c r="AV441" s="79"/>
      <c r="AW441" s="79"/>
      <c r="AX441" s="79"/>
      <c r="AY441" s="79"/>
      <c r="AZ441" s="79"/>
      <c r="BA441">
        <v>8</v>
      </c>
      <c r="BB441" s="78" t="str">
        <f>REPLACE(INDEX(GroupVertices[Group], MATCH(Edges[[#This Row],[Vertex 1]],GroupVertices[Vertex],0)),1,1,"")</f>
        <v>6</v>
      </c>
      <c r="BC441" s="78" t="str">
        <f>REPLACE(INDEX(GroupVertices[Group], MATCH(Edges[[#This Row],[Vertex 2]],GroupVertices[Vertex],0)),1,1,"")</f>
        <v>6</v>
      </c>
      <c r="BD441" s="48">
        <v>0</v>
      </c>
      <c r="BE441" s="49">
        <v>0</v>
      </c>
      <c r="BF441" s="48">
        <v>0</v>
      </c>
      <c r="BG441" s="49">
        <v>0</v>
      </c>
      <c r="BH441" s="48">
        <v>0</v>
      </c>
      <c r="BI441" s="49">
        <v>0</v>
      </c>
      <c r="BJ441" s="48">
        <v>13</v>
      </c>
      <c r="BK441" s="49">
        <v>100</v>
      </c>
      <c r="BL441" s="48">
        <v>13</v>
      </c>
    </row>
    <row r="442" spans="1:64" x14ac:dyDescent="0.25">
      <c r="A442" s="64" t="s">
        <v>448</v>
      </c>
      <c r="B442" s="64" t="s">
        <v>740</v>
      </c>
      <c r="C442" s="65" t="s">
        <v>15843</v>
      </c>
      <c r="D442" s="66">
        <v>6.5</v>
      </c>
      <c r="E442" s="67" t="s">
        <v>136</v>
      </c>
      <c r="F442" s="68">
        <v>23.5</v>
      </c>
      <c r="G442" s="65"/>
      <c r="H442" s="69"/>
      <c r="I442" s="70"/>
      <c r="J442" s="70"/>
      <c r="K442" s="34" t="s">
        <v>65</v>
      </c>
      <c r="L442" s="77">
        <v>442</v>
      </c>
      <c r="M442" s="77"/>
      <c r="N442" s="72"/>
      <c r="O442" s="79" t="s">
        <v>999</v>
      </c>
      <c r="P442" s="81">
        <v>43170.642754629633</v>
      </c>
      <c r="Q442" s="79" t="s">
        <v>1132</v>
      </c>
      <c r="R442" s="83" t="s">
        <v>2071</v>
      </c>
      <c r="S442" s="79" t="s">
        <v>2508</v>
      </c>
      <c r="T442" s="79" t="s">
        <v>2731</v>
      </c>
      <c r="U442" s="83" t="s">
        <v>3199</v>
      </c>
      <c r="V442" s="83" t="s">
        <v>3199</v>
      </c>
      <c r="W442" s="81">
        <v>43170.642754629633</v>
      </c>
      <c r="X442" s="83" t="s">
        <v>4168</v>
      </c>
      <c r="Y442" s="79"/>
      <c r="Z442" s="79"/>
      <c r="AA442" s="85" t="s">
        <v>5376</v>
      </c>
      <c r="AB442" s="79"/>
      <c r="AC442" s="79" t="b">
        <v>0</v>
      </c>
      <c r="AD442" s="79">
        <v>0</v>
      </c>
      <c r="AE442" s="85" t="s">
        <v>6296</v>
      </c>
      <c r="AF442" s="79" t="b">
        <v>0</v>
      </c>
      <c r="AG442" s="79" t="s">
        <v>6304</v>
      </c>
      <c r="AH442" s="79"/>
      <c r="AI442" s="85" t="s">
        <v>6296</v>
      </c>
      <c r="AJ442" s="79" t="b">
        <v>0</v>
      </c>
      <c r="AK442" s="79">
        <v>3</v>
      </c>
      <c r="AL442" s="85" t="s">
        <v>6276</v>
      </c>
      <c r="AM442" s="79" t="s">
        <v>6331</v>
      </c>
      <c r="AN442" s="79" t="b">
        <v>0</v>
      </c>
      <c r="AO442" s="85" t="s">
        <v>6276</v>
      </c>
      <c r="AP442" s="79" t="s">
        <v>176</v>
      </c>
      <c r="AQ442" s="79">
        <v>0</v>
      </c>
      <c r="AR442" s="79">
        <v>0</v>
      </c>
      <c r="AS442" s="79"/>
      <c r="AT442" s="79"/>
      <c r="AU442" s="79"/>
      <c r="AV442" s="79"/>
      <c r="AW442" s="79"/>
      <c r="AX442" s="79"/>
      <c r="AY442" s="79"/>
      <c r="AZ442" s="79"/>
      <c r="BA442">
        <v>8</v>
      </c>
      <c r="BB442" s="78" t="str">
        <f>REPLACE(INDEX(GroupVertices[Group], MATCH(Edges[[#This Row],[Vertex 1]],GroupVertices[Vertex],0)),1,1,"")</f>
        <v>6</v>
      </c>
      <c r="BC442" s="78" t="str">
        <f>REPLACE(INDEX(GroupVertices[Group], MATCH(Edges[[#This Row],[Vertex 2]],GroupVertices[Vertex],0)),1,1,"")</f>
        <v>6</v>
      </c>
      <c r="BD442" s="48">
        <v>1</v>
      </c>
      <c r="BE442" s="49">
        <v>8.3333333333333339</v>
      </c>
      <c r="BF442" s="48">
        <v>0</v>
      </c>
      <c r="BG442" s="49">
        <v>0</v>
      </c>
      <c r="BH442" s="48">
        <v>0</v>
      </c>
      <c r="BI442" s="49">
        <v>0</v>
      </c>
      <c r="BJ442" s="48">
        <v>11</v>
      </c>
      <c r="BK442" s="49">
        <v>91.666666666666671</v>
      </c>
      <c r="BL442" s="48">
        <v>12</v>
      </c>
    </row>
    <row r="443" spans="1:64" x14ac:dyDescent="0.25">
      <c r="A443" s="64" t="s">
        <v>448</v>
      </c>
      <c r="B443" s="64" t="s">
        <v>740</v>
      </c>
      <c r="C443" s="65" t="s">
        <v>15843</v>
      </c>
      <c r="D443" s="66">
        <v>6.5</v>
      </c>
      <c r="E443" s="67" t="s">
        <v>136</v>
      </c>
      <c r="F443" s="68">
        <v>23.5</v>
      </c>
      <c r="G443" s="65"/>
      <c r="H443" s="69"/>
      <c r="I443" s="70"/>
      <c r="J443" s="70"/>
      <c r="K443" s="34" t="s">
        <v>65</v>
      </c>
      <c r="L443" s="77">
        <v>443</v>
      </c>
      <c r="M443" s="77"/>
      <c r="N443" s="72"/>
      <c r="O443" s="79" t="s">
        <v>999</v>
      </c>
      <c r="P443" s="81">
        <v>43170.642870370371</v>
      </c>
      <c r="Q443" s="79" t="s">
        <v>1242</v>
      </c>
      <c r="R443" s="83" t="s">
        <v>2070</v>
      </c>
      <c r="S443" s="79" t="s">
        <v>2508</v>
      </c>
      <c r="T443" s="79" t="s">
        <v>2781</v>
      </c>
      <c r="U443" s="79"/>
      <c r="V443" s="83" t="s">
        <v>3643</v>
      </c>
      <c r="W443" s="81">
        <v>43170.642870370371</v>
      </c>
      <c r="X443" s="83" t="s">
        <v>4169</v>
      </c>
      <c r="Y443" s="79"/>
      <c r="Z443" s="79"/>
      <c r="AA443" s="85" t="s">
        <v>5377</v>
      </c>
      <c r="AB443" s="79"/>
      <c r="AC443" s="79" t="b">
        <v>0</v>
      </c>
      <c r="AD443" s="79">
        <v>0</v>
      </c>
      <c r="AE443" s="85" t="s">
        <v>6296</v>
      </c>
      <c r="AF443" s="79" t="b">
        <v>0</v>
      </c>
      <c r="AG443" s="79" t="s">
        <v>6304</v>
      </c>
      <c r="AH443" s="79"/>
      <c r="AI443" s="85" t="s">
        <v>6296</v>
      </c>
      <c r="AJ443" s="79" t="b">
        <v>0</v>
      </c>
      <c r="AK443" s="79">
        <v>3</v>
      </c>
      <c r="AL443" s="85" t="s">
        <v>6277</v>
      </c>
      <c r="AM443" s="79" t="s">
        <v>6331</v>
      </c>
      <c r="AN443" s="79" t="b">
        <v>0</v>
      </c>
      <c r="AO443" s="85" t="s">
        <v>6277</v>
      </c>
      <c r="AP443" s="79" t="s">
        <v>176</v>
      </c>
      <c r="AQ443" s="79">
        <v>0</v>
      </c>
      <c r="AR443" s="79">
        <v>0</v>
      </c>
      <c r="AS443" s="79"/>
      <c r="AT443" s="79"/>
      <c r="AU443" s="79"/>
      <c r="AV443" s="79"/>
      <c r="AW443" s="79"/>
      <c r="AX443" s="79"/>
      <c r="AY443" s="79"/>
      <c r="AZ443" s="79"/>
      <c r="BA443">
        <v>8</v>
      </c>
      <c r="BB443" s="78" t="str">
        <f>REPLACE(INDEX(GroupVertices[Group], MATCH(Edges[[#This Row],[Vertex 1]],GroupVertices[Vertex],0)),1,1,"")</f>
        <v>6</v>
      </c>
      <c r="BC443" s="78" t="str">
        <f>REPLACE(INDEX(GroupVertices[Group], MATCH(Edges[[#This Row],[Vertex 2]],GroupVertices[Vertex],0)),1,1,"")</f>
        <v>6</v>
      </c>
      <c r="BD443" s="48">
        <v>0</v>
      </c>
      <c r="BE443" s="49">
        <v>0</v>
      </c>
      <c r="BF443" s="48">
        <v>1</v>
      </c>
      <c r="BG443" s="49">
        <v>8.3333333333333339</v>
      </c>
      <c r="BH443" s="48">
        <v>0</v>
      </c>
      <c r="BI443" s="49">
        <v>0</v>
      </c>
      <c r="BJ443" s="48">
        <v>11</v>
      </c>
      <c r="BK443" s="49">
        <v>91.666666666666671</v>
      </c>
      <c r="BL443" s="48">
        <v>12</v>
      </c>
    </row>
    <row r="444" spans="1:64" x14ac:dyDescent="0.25">
      <c r="A444" s="64" t="s">
        <v>448</v>
      </c>
      <c r="B444" s="64" t="s">
        <v>740</v>
      </c>
      <c r="C444" s="65" t="s">
        <v>15843</v>
      </c>
      <c r="D444" s="66">
        <v>6.5</v>
      </c>
      <c r="E444" s="67" t="s">
        <v>136</v>
      </c>
      <c r="F444" s="68">
        <v>23.5</v>
      </c>
      <c r="G444" s="65"/>
      <c r="H444" s="69"/>
      <c r="I444" s="70"/>
      <c r="J444" s="70"/>
      <c r="K444" s="34" t="s">
        <v>65</v>
      </c>
      <c r="L444" s="77">
        <v>444</v>
      </c>
      <c r="M444" s="77"/>
      <c r="N444" s="72"/>
      <c r="O444" s="79" t="s">
        <v>999</v>
      </c>
      <c r="P444" s="81">
        <v>43170.643009259256</v>
      </c>
      <c r="Q444" s="79" t="s">
        <v>1243</v>
      </c>
      <c r="R444" s="83" t="s">
        <v>2132</v>
      </c>
      <c r="S444" s="79" t="s">
        <v>2508</v>
      </c>
      <c r="T444" s="79" t="s">
        <v>2782</v>
      </c>
      <c r="U444" s="79"/>
      <c r="V444" s="83" t="s">
        <v>3643</v>
      </c>
      <c r="W444" s="81">
        <v>43170.643009259256</v>
      </c>
      <c r="X444" s="83" t="s">
        <v>4170</v>
      </c>
      <c r="Y444" s="79"/>
      <c r="Z444" s="79"/>
      <c r="AA444" s="85" t="s">
        <v>5378</v>
      </c>
      <c r="AB444" s="79"/>
      <c r="AC444" s="79" t="b">
        <v>0</v>
      </c>
      <c r="AD444" s="79">
        <v>0</v>
      </c>
      <c r="AE444" s="85" t="s">
        <v>6296</v>
      </c>
      <c r="AF444" s="79" t="b">
        <v>0</v>
      </c>
      <c r="AG444" s="79" t="s">
        <v>6304</v>
      </c>
      <c r="AH444" s="79"/>
      <c r="AI444" s="85" t="s">
        <v>6296</v>
      </c>
      <c r="AJ444" s="79" t="b">
        <v>0</v>
      </c>
      <c r="AK444" s="79">
        <v>5</v>
      </c>
      <c r="AL444" s="85" t="s">
        <v>6278</v>
      </c>
      <c r="AM444" s="79" t="s">
        <v>6331</v>
      </c>
      <c r="AN444" s="79" t="b">
        <v>0</v>
      </c>
      <c r="AO444" s="85" t="s">
        <v>6278</v>
      </c>
      <c r="AP444" s="79" t="s">
        <v>176</v>
      </c>
      <c r="AQ444" s="79">
        <v>0</v>
      </c>
      <c r="AR444" s="79">
        <v>0</v>
      </c>
      <c r="AS444" s="79"/>
      <c r="AT444" s="79"/>
      <c r="AU444" s="79"/>
      <c r="AV444" s="79"/>
      <c r="AW444" s="79"/>
      <c r="AX444" s="79"/>
      <c r="AY444" s="79"/>
      <c r="AZ444" s="79"/>
      <c r="BA444">
        <v>8</v>
      </c>
      <c r="BB444" s="78" t="str">
        <f>REPLACE(INDEX(GroupVertices[Group], MATCH(Edges[[#This Row],[Vertex 1]],GroupVertices[Vertex],0)),1,1,"")</f>
        <v>6</v>
      </c>
      <c r="BC444" s="78" t="str">
        <f>REPLACE(INDEX(GroupVertices[Group], MATCH(Edges[[#This Row],[Vertex 2]],GroupVertices[Vertex],0)),1,1,"")</f>
        <v>6</v>
      </c>
      <c r="BD444" s="48">
        <v>1</v>
      </c>
      <c r="BE444" s="49">
        <v>8.3333333333333339</v>
      </c>
      <c r="BF444" s="48">
        <v>0</v>
      </c>
      <c r="BG444" s="49">
        <v>0</v>
      </c>
      <c r="BH444" s="48">
        <v>0</v>
      </c>
      <c r="BI444" s="49">
        <v>0</v>
      </c>
      <c r="BJ444" s="48">
        <v>11</v>
      </c>
      <c r="BK444" s="49">
        <v>91.666666666666671</v>
      </c>
      <c r="BL444" s="48">
        <v>12</v>
      </c>
    </row>
    <row r="445" spans="1:64" x14ac:dyDescent="0.25">
      <c r="A445" s="64" t="s">
        <v>448</v>
      </c>
      <c r="B445" s="64" t="s">
        <v>740</v>
      </c>
      <c r="C445" s="65" t="s">
        <v>15843</v>
      </c>
      <c r="D445" s="66">
        <v>6.5</v>
      </c>
      <c r="E445" s="67" t="s">
        <v>136</v>
      </c>
      <c r="F445" s="68">
        <v>23.5</v>
      </c>
      <c r="G445" s="65"/>
      <c r="H445" s="69"/>
      <c r="I445" s="70"/>
      <c r="J445" s="70"/>
      <c r="K445" s="34" t="s">
        <v>65</v>
      </c>
      <c r="L445" s="77">
        <v>445</v>
      </c>
      <c r="M445" s="77"/>
      <c r="N445" s="72"/>
      <c r="O445" s="79" t="s">
        <v>999</v>
      </c>
      <c r="P445" s="81">
        <v>43170.643078703702</v>
      </c>
      <c r="Q445" s="79" t="s">
        <v>1244</v>
      </c>
      <c r="R445" s="83" t="s">
        <v>2133</v>
      </c>
      <c r="S445" s="79" t="s">
        <v>2508</v>
      </c>
      <c r="T445" s="79" t="s">
        <v>2783</v>
      </c>
      <c r="U445" s="79"/>
      <c r="V445" s="83" t="s">
        <v>3643</v>
      </c>
      <c r="W445" s="81">
        <v>43170.643078703702</v>
      </c>
      <c r="X445" s="83" t="s">
        <v>4171</v>
      </c>
      <c r="Y445" s="79"/>
      <c r="Z445" s="79"/>
      <c r="AA445" s="85" t="s">
        <v>5379</v>
      </c>
      <c r="AB445" s="79"/>
      <c r="AC445" s="79" t="b">
        <v>0</v>
      </c>
      <c r="AD445" s="79">
        <v>0</v>
      </c>
      <c r="AE445" s="85" t="s">
        <v>6296</v>
      </c>
      <c r="AF445" s="79" t="b">
        <v>0</v>
      </c>
      <c r="AG445" s="79" t="s">
        <v>6311</v>
      </c>
      <c r="AH445" s="79"/>
      <c r="AI445" s="85" t="s">
        <v>6296</v>
      </c>
      <c r="AJ445" s="79" t="b">
        <v>0</v>
      </c>
      <c r="AK445" s="79">
        <v>5</v>
      </c>
      <c r="AL445" s="85" t="s">
        <v>6279</v>
      </c>
      <c r="AM445" s="79" t="s">
        <v>6331</v>
      </c>
      <c r="AN445" s="79" t="b">
        <v>0</v>
      </c>
      <c r="AO445" s="85" t="s">
        <v>6279</v>
      </c>
      <c r="AP445" s="79" t="s">
        <v>176</v>
      </c>
      <c r="AQ445" s="79">
        <v>0</v>
      </c>
      <c r="AR445" s="79">
        <v>0</v>
      </c>
      <c r="AS445" s="79"/>
      <c r="AT445" s="79"/>
      <c r="AU445" s="79"/>
      <c r="AV445" s="79"/>
      <c r="AW445" s="79"/>
      <c r="AX445" s="79"/>
      <c r="AY445" s="79"/>
      <c r="AZ445" s="79"/>
      <c r="BA445">
        <v>8</v>
      </c>
      <c r="BB445" s="78" t="str">
        <f>REPLACE(INDEX(GroupVertices[Group], MATCH(Edges[[#This Row],[Vertex 1]],GroupVertices[Vertex],0)),1,1,"")</f>
        <v>6</v>
      </c>
      <c r="BC445" s="78" t="str">
        <f>REPLACE(INDEX(GroupVertices[Group], MATCH(Edges[[#This Row],[Vertex 2]],GroupVertices[Vertex],0)),1,1,"")</f>
        <v>6</v>
      </c>
      <c r="BD445" s="48">
        <v>1</v>
      </c>
      <c r="BE445" s="49">
        <v>9.0909090909090917</v>
      </c>
      <c r="BF445" s="48">
        <v>0</v>
      </c>
      <c r="BG445" s="49">
        <v>0</v>
      </c>
      <c r="BH445" s="48">
        <v>0</v>
      </c>
      <c r="BI445" s="49">
        <v>0</v>
      </c>
      <c r="BJ445" s="48">
        <v>10</v>
      </c>
      <c r="BK445" s="49">
        <v>90.909090909090907</v>
      </c>
      <c r="BL445" s="48">
        <v>11</v>
      </c>
    </row>
    <row r="446" spans="1:64" x14ac:dyDescent="0.25">
      <c r="A446" s="64" t="s">
        <v>448</v>
      </c>
      <c r="B446" s="64" t="s">
        <v>740</v>
      </c>
      <c r="C446" s="65" t="s">
        <v>15843</v>
      </c>
      <c r="D446" s="66">
        <v>6.5</v>
      </c>
      <c r="E446" s="67" t="s">
        <v>136</v>
      </c>
      <c r="F446" s="68">
        <v>23.5</v>
      </c>
      <c r="G446" s="65"/>
      <c r="H446" s="69"/>
      <c r="I446" s="70"/>
      <c r="J446" s="70"/>
      <c r="K446" s="34" t="s">
        <v>65</v>
      </c>
      <c r="L446" s="77">
        <v>446</v>
      </c>
      <c r="M446" s="77"/>
      <c r="N446" s="72"/>
      <c r="O446" s="79" t="s">
        <v>999</v>
      </c>
      <c r="P446" s="81">
        <v>43170.643113425926</v>
      </c>
      <c r="Q446" s="79" t="s">
        <v>1245</v>
      </c>
      <c r="R446" s="83" t="s">
        <v>2134</v>
      </c>
      <c r="S446" s="79" t="s">
        <v>2508</v>
      </c>
      <c r="T446" s="79" t="s">
        <v>2784</v>
      </c>
      <c r="U446" s="79"/>
      <c r="V446" s="83" t="s">
        <v>3643</v>
      </c>
      <c r="W446" s="81">
        <v>43170.643113425926</v>
      </c>
      <c r="X446" s="83" t="s">
        <v>4172</v>
      </c>
      <c r="Y446" s="79"/>
      <c r="Z446" s="79"/>
      <c r="AA446" s="85" t="s">
        <v>5380</v>
      </c>
      <c r="AB446" s="79"/>
      <c r="AC446" s="79" t="b">
        <v>0</v>
      </c>
      <c r="AD446" s="79">
        <v>0</v>
      </c>
      <c r="AE446" s="85" t="s">
        <v>6296</v>
      </c>
      <c r="AF446" s="79" t="b">
        <v>0</v>
      </c>
      <c r="AG446" s="79" t="s">
        <v>6304</v>
      </c>
      <c r="AH446" s="79"/>
      <c r="AI446" s="85" t="s">
        <v>6296</v>
      </c>
      <c r="AJ446" s="79" t="b">
        <v>0</v>
      </c>
      <c r="AK446" s="79">
        <v>5</v>
      </c>
      <c r="AL446" s="85" t="s">
        <v>6280</v>
      </c>
      <c r="AM446" s="79" t="s">
        <v>6331</v>
      </c>
      <c r="AN446" s="79" t="b">
        <v>0</v>
      </c>
      <c r="AO446" s="85" t="s">
        <v>6280</v>
      </c>
      <c r="AP446" s="79" t="s">
        <v>176</v>
      </c>
      <c r="AQ446" s="79">
        <v>0</v>
      </c>
      <c r="AR446" s="79">
        <v>0</v>
      </c>
      <c r="AS446" s="79"/>
      <c r="AT446" s="79"/>
      <c r="AU446" s="79"/>
      <c r="AV446" s="79"/>
      <c r="AW446" s="79"/>
      <c r="AX446" s="79"/>
      <c r="AY446" s="79"/>
      <c r="AZ446" s="79"/>
      <c r="BA446">
        <v>8</v>
      </c>
      <c r="BB446" s="78" t="str">
        <f>REPLACE(INDEX(GroupVertices[Group], MATCH(Edges[[#This Row],[Vertex 1]],GroupVertices[Vertex],0)),1,1,"")</f>
        <v>6</v>
      </c>
      <c r="BC446" s="78" t="str">
        <f>REPLACE(INDEX(GroupVertices[Group], MATCH(Edges[[#This Row],[Vertex 2]],GroupVertices[Vertex],0)),1,1,"")</f>
        <v>6</v>
      </c>
      <c r="BD446" s="48">
        <v>0</v>
      </c>
      <c r="BE446" s="49">
        <v>0</v>
      </c>
      <c r="BF446" s="48">
        <v>0</v>
      </c>
      <c r="BG446" s="49">
        <v>0</v>
      </c>
      <c r="BH446" s="48">
        <v>0</v>
      </c>
      <c r="BI446" s="49">
        <v>0</v>
      </c>
      <c r="BJ446" s="48">
        <v>14</v>
      </c>
      <c r="BK446" s="49">
        <v>100</v>
      </c>
      <c r="BL446" s="48">
        <v>14</v>
      </c>
    </row>
    <row r="447" spans="1:64" x14ac:dyDescent="0.25">
      <c r="A447" s="64" t="s">
        <v>448</v>
      </c>
      <c r="B447" s="64" t="s">
        <v>740</v>
      </c>
      <c r="C447" s="65" t="s">
        <v>15843</v>
      </c>
      <c r="D447" s="66">
        <v>6.5</v>
      </c>
      <c r="E447" s="67" t="s">
        <v>136</v>
      </c>
      <c r="F447" s="68">
        <v>23.5</v>
      </c>
      <c r="G447" s="65"/>
      <c r="H447" s="69"/>
      <c r="I447" s="70"/>
      <c r="J447" s="70"/>
      <c r="K447" s="34" t="s">
        <v>65</v>
      </c>
      <c r="L447" s="77">
        <v>447</v>
      </c>
      <c r="M447" s="77"/>
      <c r="N447" s="72"/>
      <c r="O447" s="79" t="s">
        <v>999</v>
      </c>
      <c r="P447" s="81">
        <v>43170.643275462964</v>
      </c>
      <c r="Q447" s="79" t="s">
        <v>1246</v>
      </c>
      <c r="R447" s="83" t="s">
        <v>2135</v>
      </c>
      <c r="S447" s="79" t="s">
        <v>2508</v>
      </c>
      <c r="T447" s="79" t="s">
        <v>2785</v>
      </c>
      <c r="U447" s="79"/>
      <c r="V447" s="83" t="s">
        <v>3643</v>
      </c>
      <c r="W447" s="81">
        <v>43170.643275462964</v>
      </c>
      <c r="X447" s="83" t="s">
        <v>4173</v>
      </c>
      <c r="Y447" s="79"/>
      <c r="Z447" s="79"/>
      <c r="AA447" s="85" t="s">
        <v>5381</v>
      </c>
      <c r="AB447" s="79"/>
      <c r="AC447" s="79" t="b">
        <v>0</v>
      </c>
      <c r="AD447" s="79">
        <v>0</v>
      </c>
      <c r="AE447" s="85" t="s">
        <v>6296</v>
      </c>
      <c r="AF447" s="79" t="b">
        <v>0</v>
      </c>
      <c r="AG447" s="79" t="s">
        <v>6304</v>
      </c>
      <c r="AH447" s="79"/>
      <c r="AI447" s="85" t="s">
        <v>6296</v>
      </c>
      <c r="AJ447" s="79" t="b">
        <v>0</v>
      </c>
      <c r="AK447" s="79">
        <v>16</v>
      </c>
      <c r="AL447" s="85" t="s">
        <v>6288</v>
      </c>
      <c r="AM447" s="79" t="s">
        <v>6331</v>
      </c>
      <c r="AN447" s="79" t="b">
        <v>0</v>
      </c>
      <c r="AO447" s="85" t="s">
        <v>6288</v>
      </c>
      <c r="AP447" s="79" t="s">
        <v>176</v>
      </c>
      <c r="AQ447" s="79">
        <v>0</v>
      </c>
      <c r="AR447" s="79">
        <v>0</v>
      </c>
      <c r="AS447" s="79"/>
      <c r="AT447" s="79"/>
      <c r="AU447" s="79"/>
      <c r="AV447" s="79"/>
      <c r="AW447" s="79"/>
      <c r="AX447" s="79"/>
      <c r="AY447" s="79"/>
      <c r="AZ447" s="79"/>
      <c r="BA447">
        <v>8</v>
      </c>
      <c r="BB447" s="78" t="str">
        <f>REPLACE(INDEX(GroupVertices[Group], MATCH(Edges[[#This Row],[Vertex 1]],GroupVertices[Vertex],0)),1,1,"")</f>
        <v>6</v>
      </c>
      <c r="BC447" s="78" t="str">
        <f>REPLACE(INDEX(GroupVertices[Group], MATCH(Edges[[#This Row],[Vertex 2]],GroupVertices[Vertex],0)),1,1,"")</f>
        <v>6</v>
      </c>
      <c r="BD447" s="48">
        <v>1</v>
      </c>
      <c r="BE447" s="49">
        <v>8.3333333333333339</v>
      </c>
      <c r="BF447" s="48">
        <v>0</v>
      </c>
      <c r="BG447" s="49">
        <v>0</v>
      </c>
      <c r="BH447" s="48">
        <v>0</v>
      </c>
      <c r="BI447" s="49">
        <v>0</v>
      </c>
      <c r="BJ447" s="48">
        <v>11</v>
      </c>
      <c r="BK447" s="49">
        <v>91.666666666666671</v>
      </c>
      <c r="BL447" s="48">
        <v>12</v>
      </c>
    </row>
    <row r="448" spans="1:64" x14ac:dyDescent="0.25">
      <c r="A448" s="64" t="s">
        <v>448</v>
      </c>
      <c r="B448" s="64" t="s">
        <v>363</v>
      </c>
      <c r="C448" s="65" t="s">
        <v>15839</v>
      </c>
      <c r="D448" s="66">
        <v>3</v>
      </c>
      <c r="E448" s="67" t="s">
        <v>132</v>
      </c>
      <c r="F448" s="68">
        <v>35</v>
      </c>
      <c r="G448" s="65"/>
      <c r="H448" s="69"/>
      <c r="I448" s="70"/>
      <c r="J448" s="70"/>
      <c r="K448" s="34" t="s">
        <v>65</v>
      </c>
      <c r="L448" s="77">
        <v>448</v>
      </c>
      <c r="M448" s="77"/>
      <c r="N448" s="72"/>
      <c r="O448" s="79" t="s">
        <v>999</v>
      </c>
      <c r="P448" s="81">
        <v>43170.643379629626</v>
      </c>
      <c r="Q448" s="79" t="s">
        <v>1247</v>
      </c>
      <c r="R448" s="79"/>
      <c r="S448" s="79"/>
      <c r="T448" s="79" t="s">
        <v>2732</v>
      </c>
      <c r="U448" s="79"/>
      <c r="V448" s="83" t="s">
        <v>3643</v>
      </c>
      <c r="W448" s="81">
        <v>43170.643379629626</v>
      </c>
      <c r="X448" s="83" t="s">
        <v>4174</v>
      </c>
      <c r="Y448" s="79"/>
      <c r="Z448" s="79"/>
      <c r="AA448" s="85" t="s">
        <v>5382</v>
      </c>
      <c r="AB448" s="79"/>
      <c r="AC448" s="79" t="b">
        <v>0</v>
      </c>
      <c r="AD448" s="79">
        <v>0</v>
      </c>
      <c r="AE448" s="85" t="s">
        <v>6296</v>
      </c>
      <c r="AF448" s="79" t="b">
        <v>0</v>
      </c>
      <c r="AG448" s="79" t="s">
        <v>6304</v>
      </c>
      <c r="AH448" s="79"/>
      <c r="AI448" s="85" t="s">
        <v>6296</v>
      </c>
      <c r="AJ448" s="79" t="b">
        <v>0</v>
      </c>
      <c r="AK448" s="79">
        <v>11</v>
      </c>
      <c r="AL448" s="85" t="s">
        <v>5256</v>
      </c>
      <c r="AM448" s="79" t="s">
        <v>6331</v>
      </c>
      <c r="AN448" s="79" t="b">
        <v>0</v>
      </c>
      <c r="AO448" s="85" t="s">
        <v>5256</v>
      </c>
      <c r="AP448" s="79" t="s">
        <v>176</v>
      </c>
      <c r="AQ448" s="79">
        <v>0</v>
      </c>
      <c r="AR448" s="79">
        <v>0</v>
      </c>
      <c r="AS448" s="79"/>
      <c r="AT448" s="79"/>
      <c r="AU448" s="79"/>
      <c r="AV448" s="79"/>
      <c r="AW448" s="79"/>
      <c r="AX448" s="79"/>
      <c r="AY448" s="79"/>
      <c r="AZ448" s="79"/>
      <c r="BA448">
        <v>1</v>
      </c>
      <c r="BB448" s="78" t="str">
        <f>REPLACE(INDEX(GroupVertices[Group], MATCH(Edges[[#This Row],[Vertex 1]],GroupVertices[Vertex],0)),1,1,"")</f>
        <v>6</v>
      </c>
      <c r="BC448" s="78" t="str">
        <f>REPLACE(INDEX(GroupVertices[Group], MATCH(Edges[[#This Row],[Vertex 2]],GroupVertices[Vertex],0)),1,1,"")</f>
        <v>6</v>
      </c>
      <c r="BD448" s="48">
        <v>1</v>
      </c>
      <c r="BE448" s="49">
        <v>6.666666666666667</v>
      </c>
      <c r="BF448" s="48">
        <v>0</v>
      </c>
      <c r="BG448" s="49">
        <v>0</v>
      </c>
      <c r="BH448" s="48">
        <v>0</v>
      </c>
      <c r="BI448" s="49">
        <v>0</v>
      </c>
      <c r="BJ448" s="48">
        <v>14</v>
      </c>
      <c r="BK448" s="49">
        <v>93.333333333333329</v>
      </c>
      <c r="BL448" s="48">
        <v>15</v>
      </c>
    </row>
    <row r="449" spans="1:64" x14ac:dyDescent="0.25">
      <c r="A449" s="64" t="s">
        <v>449</v>
      </c>
      <c r="B449" s="64" t="s">
        <v>740</v>
      </c>
      <c r="C449" s="65" t="s">
        <v>15843</v>
      </c>
      <c r="D449" s="66">
        <v>6.5</v>
      </c>
      <c r="E449" s="67" t="s">
        <v>136</v>
      </c>
      <c r="F449" s="68">
        <v>23.5</v>
      </c>
      <c r="G449" s="65"/>
      <c r="H449" s="69"/>
      <c r="I449" s="70"/>
      <c r="J449" s="70"/>
      <c r="K449" s="34" t="s">
        <v>65</v>
      </c>
      <c r="L449" s="77">
        <v>449</v>
      </c>
      <c r="M449" s="77"/>
      <c r="N449" s="72"/>
      <c r="O449" s="79" t="s">
        <v>999</v>
      </c>
      <c r="P449" s="81">
        <v>43170.644085648149</v>
      </c>
      <c r="Q449" s="79" t="s">
        <v>1240</v>
      </c>
      <c r="R449" s="83" t="s">
        <v>2130</v>
      </c>
      <c r="S449" s="79" t="s">
        <v>2508</v>
      </c>
      <c r="T449" s="79" t="s">
        <v>2779</v>
      </c>
      <c r="U449" s="79"/>
      <c r="V449" s="83" t="s">
        <v>3644</v>
      </c>
      <c r="W449" s="81">
        <v>43170.644085648149</v>
      </c>
      <c r="X449" s="83" t="s">
        <v>4175</v>
      </c>
      <c r="Y449" s="79"/>
      <c r="Z449" s="79"/>
      <c r="AA449" s="85" t="s">
        <v>5383</v>
      </c>
      <c r="AB449" s="79"/>
      <c r="AC449" s="79" t="b">
        <v>0</v>
      </c>
      <c r="AD449" s="79">
        <v>0</v>
      </c>
      <c r="AE449" s="85" t="s">
        <v>6296</v>
      </c>
      <c r="AF449" s="79" t="b">
        <v>0</v>
      </c>
      <c r="AG449" s="79" t="s">
        <v>6304</v>
      </c>
      <c r="AH449" s="79"/>
      <c r="AI449" s="85" t="s">
        <v>6296</v>
      </c>
      <c r="AJ449" s="79" t="b">
        <v>0</v>
      </c>
      <c r="AK449" s="79">
        <v>4</v>
      </c>
      <c r="AL449" s="85" t="s">
        <v>6274</v>
      </c>
      <c r="AM449" s="79" t="s">
        <v>6331</v>
      </c>
      <c r="AN449" s="79" t="b">
        <v>0</v>
      </c>
      <c r="AO449" s="85" t="s">
        <v>6274</v>
      </c>
      <c r="AP449" s="79" t="s">
        <v>176</v>
      </c>
      <c r="AQ449" s="79">
        <v>0</v>
      </c>
      <c r="AR449" s="79">
        <v>0</v>
      </c>
      <c r="AS449" s="79"/>
      <c r="AT449" s="79"/>
      <c r="AU449" s="79"/>
      <c r="AV449" s="79"/>
      <c r="AW449" s="79"/>
      <c r="AX449" s="79"/>
      <c r="AY449" s="79"/>
      <c r="AZ449" s="79"/>
      <c r="BA449">
        <v>8</v>
      </c>
      <c r="BB449" s="78" t="str">
        <f>REPLACE(INDEX(GroupVertices[Group], MATCH(Edges[[#This Row],[Vertex 1]],GroupVertices[Vertex],0)),1,1,"")</f>
        <v>6</v>
      </c>
      <c r="BC449" s="78" t="str">
        <f>REPLACE(INDEX(GroupVertices[Group], MATCH(Edges[[#This Row],[Vertex 2]],GroupVertices[Vertex],0)),1,1,"")</f>
        <v>6</v>
      </c>
      <c r="BD449" s="48">
        <v>0</v>
      </c>
      <c r="BE449" s="49">
        <v>0</v>
      </c>
      <c r="BF449" s="48">
        <v>0</v>
      </c>
      <c r="BG449" s="49">
        <v>0</v>
      </c>
      <c r="BH449" s="48">
        <v>0</v>
      </c>
      <c r="BI449" s="49">
        <v>0</v>
      </c>
      <c r="BJ449" s="48">
        <v>15</v>
      </c>
      <c r="BK449" s="49">
        <v>100</v>
      </c>
      <c r="BL449" s="48">
        <v>15</v>
      </c>
    </row>
    <row r="450" spans="1:64" x14ac:dyDescent="0.25">
      <c r="A450" s="64" t="s">
        <v>449</v>
      </c>
      <c r="B450" s="64" t="s">
        <v>740</v>
      </c>
      <c r="C450" s="65" t="s">
        <v>15843</v>
      </c>
      <c r="D450" s="66">
        <v>6.5</v>
      </c>
      <c r="E450" s="67" t="s">
        <v>136</v>
      </c>
      <c r="F450" s="68">
        <v>23.5</v>
      </c>
      <c r="G450" s="65"/>
      <c r="H450" s="69"/>
      <c r="I450" s="70"/>
      <c r="J450" s="70"/>
      <c r="K450" s="34" t="s">
        <v>65</v>
      </c>
      <c r="L450" s="77">
        <v>450</v>
      </c>
      <c r="M450" s="77"/>
      <c r="N450" s="72"/>
      <c r="O450" s="79" t="s">
        <v>999</v>
      </c>
      <c r="P450" s="81">
        <v>43170.644131944442</v>
      </c>
      <c r="Q450" s="79" t="s">
        <v>1241</v>
      </c>
      <c r="R450" s="83" t="s">
        <v>2131</v>
      </c>
      <c r="S450" s="79" t="s">
        <v>2508</v>
      </c>
      <c r="T450" s="79" t="s">
        <v>2780</v>
      </c>
      <c r="U450" s="79"/>
      <c r="V450" s="83" t="s">
        <v>3644</v>
      </c>
      <c r="W450" s="81">
        <v>43170.644131944442</v>
      </c>
      <c r="X450" s="83" t="s">
        <v>4176</v>
      </c>
      <c r="Y450" s="79"/>
      <c r="Z450" s="79"/>
      <c r="AA450" s="85" t="s">
        <v>5384</v>
      </c>
      <c r="AB450" s="79"/>
      <c r="AC450" s="79" t="b">
        <v>0</v>
      </c>
      <c r="AD450" s="79">
        <v>0</v>
      </c>
      <c r="AE450" s="85" t="s">
        <v>6296</v>
      </c>
      <c r="AF450" s="79" t="b">
        <v>0</v>
      </c>
      <c r="AG450" s="79" t="s">
        <v>6304</v>
      </c>
      <c r="AH450" s="79"/>
      <c r="AI450" s="85" t="s">
        <v>6296</v>
      </c>
      <c r="AJ450" s="79" t="b">
        <v>0</v>
      </c>
      <c r="AK450" s="79">
        <v>5</v>
      </c>
      <c r="AL450" s="85" t="s">
        <v>6275</v>
      </c>
      <c r="AM450" s="79" t="s">
        <v>6331</v>
      </c>
      <c r="AN450" s="79" t="b">
        <v>0</v>
      </c>
      <c r="AO450" s="85" t="s">
        <v>6275</v>
      </c>
      <c r="AP450" s="79" t="s">
        <v>176</v>
      </c>
      <c r="AQ450" s="79">
        <v>0</v>
      </c>
      <c r="AR450" s="79">
        <v>0</v>
      </c>
      <c r="AS450" s="79"/>
      <c r="AT450" s="79"/>
      <c r="AU450" s="79"/>
      <c r="AV450" s="79"/>
      <c r="AW450" s="79"/>
      <c r="AX450" s="79"/>
      <c r="AY450" s="79"/>
      <c r="AZ450" s="79"/>
      <c r="BA450">
        <v>8</v>
      </c>
      <c r="BB450" s="78" t="str">
        <f>REPLACE(INDEX(GroupVertices[Group], MATCH(Edges[[#This Row],[Vertex 1]],GroupVertices[Vertex],0)),1,1,"")</f>
        <v>6</v>
      </c>
      <c r="BC450" s="78" t="str">
        <f>REPLACE(INDEX(GroupVertices[Group], MATCH(Edges[[#This Row],[Vertex 2]],GroupVertices[Vertex],0)),1,1,"")</f>
        <v>6</v>
      </c>
      <c r="BD450" s="48">
        <v>0</v>
      </c>
      <c r="BE450" s="49">
        <v>0</v>
      </c>
      <c r="BF450" s="48">
        <v>0</v>
      </c>
      <c r="BG450" s="49">
        <v>0</v>
      </c>
      <c r="BH450" s="48">
        <v>0</v>
      </c>
      <c r="BI450" s="49">
        <v>0</v>
      </c>
      <c r="BJ450" s="48">
        <v>13</v>
      </c>
      <c r="BK450" s="49">
        <v>100</v>
      </c>
      <c r="BL450" s="48">
        <v>13</v>
      </c>
    </row>
    <row r="451" spans="1:64" x14ac:dyDescent="0.25">
      <c r="A451" s="64" t="s">
        <v>449</v>
      </c>
      <c r="B451" s="64" t="s">
        <v>740</v>
      </c>
      <c r="C451" s="65" t="s">
        <v>15843</v>
      </c>
      <c r="D451" s="66">
        <v>6.5</v>
      </c>
      <c r="E451" s="67" t="s">
        <v>136</v>
      </c>
      <c r="F451" s="68">
        <v>23.5</v>
      </c>
      <c r="G451" s="65"/>
      <c r="H451" s="69"/>
      <c r="I451" s="70"/>
      <c r="J451" s="70"/>
      <c r="K451" s="34" t="s">
        <v>65</v>
      </c>
      <c r="L451" s="77">
        <v>451</v>
      </c>
      <c r="M451" s="77"/>
      <c r="N451" s="72"/>
      <c r="O451" s="79" t="s">
        <v>999</v>
      </c>
      <c r="P451" s="81">
        <v>43170.644166666665</v>
      </c>
      <c r="Q451" s="79" t="s">
        <v>1132</v>
      </c>
      <c r="R451" s="83" t="s">
        <v>2071</v>
      </c>
      <c r="S451" s="79" t="s">
        <v>2508</v>
      </c>
      <c r="T451" s="79" t="s">
        <v>2731</v>
      </c>
      <c r="U451" s="83" t="s">
        <v>3199</v>
      </c>
      <c r="V451" s="83" t="s">
        <v>3199</v>
      </c>
      <c r="W451" s="81">
        <v>43170.644166666665</v>
      </c>
      <c r="X451" s="83" t="s">
        <v>4177</v>
      </c>
      <c r="Y451" s="79"/>
      <c r="Z451" s="79"/>
      <c r="AA451" s="85" t="s">
        <v>5385</v>
      </c>
      <c r="AB451" s="79"/>
      <c r="AC451" s="79" t="b">
        <v>0</v>
      </c>
      <c r="AD451" s="79">
        <v>0</v>
      </c>
      <c r="AE451" s="85" t="s">
        <v>6296</v>
      </c>
      <c r="AF451" s="79" t="b">
        <v>0</v>
      </c>
      <c r="AG451" s="79" t="s">
        <v>6304</v>
      </c>
      <c r="AH451" s="79"/>
      <c r="AI451" s="85" t="s">
        <v>6296</v>
      </c>
      <c r="AJ451" s="79" t="b">
        <v>0</v>
      </c>
      <c r="AK451" s="79">
        <v>3</v>
      </c>
      <c r="AL451" s="85" t="s">
        <v>6276</v>
      </c>
      <c r="AM451" s="79" t="s">
        <v>6331</v>
      </c>
      <c r="AN451" s="79" t="b">
        <v>0</v>
      </c>
      <c r="AO451" s="85" t="s">
        <v>6276</v>
      </c>
      <c r="AP451" s="79" t="s">
        <v>176</v>
      </c>
      <c r="AQ451" s="79">
        <v>0</v>
      </c>
      <c r="AR451" s="79">
        <v>0</v>
      </c>
      <c r="AS451" s="79"/>
      <c r="AT451" s="79"/>
      <c r="AU451" s="79"/>
      <c r="AV451" s="79"/>
      <c r="AW451" s="79"/>
      <c r="AX451" s="79"/>
      <c r="AY451" s="79"/>
      <c r="AZ451" s="79"/>
      <c r="BA451">
        <v>8</v>
      </c>
      <c r="BB451" s="78" t="str">
        <f>REPLACE(INDEX(GroupVertices[Group], MATCH(Edges[[#This Row],[Vertex 1]],GroupVertices[Vertex],0)),1,1,"")</f>
        <v>6</v>
      </c>
      <c r="BC451" s="78" t="str">
        <f>REPLACE(INDEX(GroupVertices[Group], MATCH(Edges[[#This Row],[Vertex 2]],GroupVertices[Vertex],0)),1,1,"")</f>
        <v>6</v>
      </c>
      <c r="BD451" s="48">
        <v>1</v>
      </c>
      <c r="BE451" s="49">
        <v>8.3333333333333339</v>
      </c>
      <c r="BF451" s="48">
        <v>0</v>
      </c>
      <c r="BG451" s="49">
        <v>0</v>
      </c>
      <c r="BH451" s="48">
        <v>0</v>
      </c>
      <c r="BI451" s="49">
        <v>0</v>
      </c>
      <c r="BJ451" s="48">
        <v>11</v>
      </c>
      <c r="BK451" s="49">
        <v>91.666666666666671</v>
      </c>
      <c r="BL451" s="48">
        <v>12</v>
      </c>
    </row>
    <row r="452" spans="1:64" x14ac:dyDescent="0.25">
      <c r="A452" s="64" t="s">
        <v>449</v>
      </c>
      <c r="B452" s="64" t="s">
        <v>740</v>
      </c>
      <c r="C452" s="65" t="s">
        <v>15843</v>
      </c>
      <c r="D452" s="66">
        <v>6.5</v>
      </c>
      <c r="E452" s="67" t="s">
        <v>136</v>
      </c>
      <c r="F452" s="68">
        <v>23.5</v>
      </c>
      <c r="G452" s="65"/>
      <c r="H452" s="69"/>
      <c r="I452" s="70"/>
      <c r="J452" s="70"/>
      <c r="K452" s="34" t="s">
        <v>65</v>
      </c>
      <c r="L452" s="77">
        <v>452</v>
      </c>
      <c r="M452" s="77"/>
      <c r="N452" s="72"/>
      <c r="O452" s="79" t="s">
        <v>999</v>
      </c>
      <c r="P452" s="81">
        <v>43170.644282407404</v>
      </c>
      <c r="Q452" s="79" t="s">
        <v>1242</v>
      </c>
      <c r="R452" s="83" t="s">
        <v>2070</v>
      </c>
      <c r="S452" s="79" t="s">
        <v>2508</v>
      </c>
      <c r="T452" s="79" t="s">
        <v>2781</v>
      </c>
      <c r="U452" s="79"/>
      <c r="V452" s="83" t="s">
        <v>3644</v>
      </c>
      <c r="W452" s="81">
        <v>43170.644282407404</v>
      </c>
      <c r="X452" s="83" t="s">
        <v>4178</v>
      </c>
      <c r="Y452" s="79"/>
      <c r="Z452" s="79"/>
      <c r="AA452" s="85" t="s">
        <v>5386</v>
      </c>
      <c r="AB452" s="79"/>
      <c r="AC452" s="79" t="b">
        <v>0</v>
      </c>
      <c r="AD452" s="79">
        <v>0</v>
      </c>
      <c r="AE452" s="85" t="s">
        <v>6296</v>
      </c>
      <c r="AF452" s="79" t="b">
        <v>0</v>
      </c>
      <c r="AG452" s="79" t="s">
        <v>6304</v>
      </c>
      <c r="AH452" s="79"/>
      <c r="AI452" s="85" t="s">
        <v>6296</v>
      </c>
      <c r="AJ452" s="79" t="b">
        <v>0</v>
      </c>
      <c r="AK452" s="79">
        <v>3</v>
      </c>
      <c r="AL452" s="85" t="s">
        <v>6277</v>
      </c>
      <c r="AM452" s="79" t="s">
        <v>6331</v>
      </c>
      <c r="AN452" s="79" t="b">
        <v>0</v>
      </c>
      <c r="AO452" s="85" t="s">
        <v>6277</v>
      </c>
      <c r="AP452" s="79" t="s">
        <v>176</v>
      </c>
      <c r="AQ452" s="79">
        <v>0</v>
      </c>
      <c r="AR452" s="79">
        <v>0</v>
      </c>
      <c r="AS452" s="79"/>
      <c r="AT452" s="79"/>
      <c r="AU452" s="79"/>
      <c r="AV452" s="79"/>
      <c r="AW452" s="79"/>
      <c r="AX452" s="79"/>
      <c r="AY452" s="79"/>
      <c r="AZ452" s="79"/>
      <c r="BA452">
        <v>8</v>
      </c>
      <c r="BB452" s="78" t="str">
        <f>REPLACE(INDEX(GroupVertices[Group], MATCH(Edges[[#This Row],[Vertex 1]],GroupVertices[Vertex],0)),1,1,"")</f>
        <v>6</v>
      </c>
      <c r="BC452" s="78" t="str">
        <f>REPLACE(INDEX(GroupVertices[Group], MATCH(Edges[[#This Row],[Vertex 2]],GroupVertices[Vertex],0)),1,1,"")</f>
        <v>6</v>
      </c>
      <c r="BD452" s="48">
        <v>0</v>
      </c>
      <c r="BE452" s="49">
        <v>0</v>
      </c>
      <c r="BF452" s="48">
        <v>1</v>
      </c>
      <c r="BG452" s="49">
        <v>8.3333333333333339</v>
      </c>
      <c r="BH452" s="48">
        <v>0</v>
      </c>
      <c r="BI452" s="49">
        <v>0</v>
      </c>
      <c r="BJ452" s="48">
        <v>11</v>
      </c>
      <c r="BK452" s="49">
        <v>91.666666666666671</v>
      </c>
      <c r="BL452" s="48">
        <v>12</v>
      </c>
    </row>
    <row r="453" spans="1:64" x14ac:dyDescent="0.25">
      <c r="A453" s="64" t="s">
        <v>449</v>
      </c>
      <c r="B453" s="64" t="s">
        <v>740</v>
      </c>
      <c r="C453" s="65" t="s">
        <v>15843</v>
      </c>
      <c r="D453" s="66">
        <v>6.5</v>
      </c>
      <c r="E453" s="67" t="s">
        <v>136</v>
      </c>
      <c r="F453" s="68">
        <v>23.5</v>
      </c>
      <c r="G453" s="65"/>
      <c r="H453" s="69"/>
      <c r="I453" s="70"/>
      <c r="J453" s="70"/>
      <c r="K453" s="34" t="s">
        <v>65</v>
      </c>
      <c r="L453" s="77">
        <v>453</v>
      </c>
      <c r="M453" s="77"/>
      <c r="N453" s="72"/>
      <c r="O453" s="79" t="s">
        <v>999</v>
      </c>
      <c r="P453" s="81">
        <v>43170.644421296296</v>
      </c>
      <c r="Q453" s="79" t="s">
        <v>1243</v>
      </c>
      <c r="R453" s="83" t="s">
        <v>2132</v>
      </c>
      <c r="S453" s="79" t="s">
        <v>2508</v>
      </c>
      <c r="T453" s="79" t="s">
        <v>2782</v>
      </c>
      <c r="U453" s="79"/>
      <c r="V453" s="83" t="s">
        <v>3644</v>
      </c>
      <c r="W453" s="81">
        <v>43170.644421296296</v>
      </c>
      <c r="X453" s="83" t="s">
        <v>4179</v>
      </c>
      <c r="Y453" s="79"/>
      <c r="Z453" s="79"/>
      <c r="AA453" s="85" t="s">
        <v>5387</v>
      </c>
      <c r="AB453" s="79"/>
      <c r="AC453" s="79" t="b">
        <v>0</v>
      </c>
      <c r="AD453" s="79">
        <v>0</v>
      </c>
      <c r="AE453" s="85" t="s">
        <v>6296</v>
      </c>
      <c r="AF453" s="79" t="b">
        <v>0</v>
      </c>
      <c r="AG453" s="79" t="s">
        <v>6304</v>
      </c>
      <c r="AH453" s="79"/>
      <c r="AI453" s="85" t="s">
        <v>6296</v>
      </c>
      <c r="AJ453" s="79" t="b">
        <v>0</v>
      </c>
      <c r="AK453" s="79">
        <v>5</v>
      </c>
      <c r="AL453" s="85" t="s">
        <v>6278</v>
      </c>
      <c r="AM453" s="79" t="s">
        <v>6331</v>
      </c>
      <c r="AN453" s="79" t="b">
        <v>0</v>
      </c>
      <c r="AO453" s="85" t="s">
        <v>6278</v>
      </c>
      <c r="AP453" s="79" t="s">
        <v>176</v>
      </c>
      <c r="AQ453" s="79">
        <v>0</v>
      </c>
      <c r="AR453" s="79">
        <v>0</v>
      </c>
      <c r="AS453" s="79"/>
      <c r="AT453" s="79"/>
      <c r="AU453" s="79"/>
      <c r="AV453" s="79"/>
      <c r="AW453" s="79"/>
      <c r="AX453" s="79"/>
      <c r="AY453" s="79"/>
      <c r="AZ453" s="79"/>
      <c r="BA453">
        <v>8</v>
      </c>
      <c r="BB453" s="78" t="str">
        <f>REPLACE(INDEX(GroupVertices[Group], MATCH(Edges[[#This Row],[Vertex 1]],GroupVertices[Vertex],0)),1,1,"")</f>
        <v>6</v>
      </c>
      <c r="BC453" s="78" t="str">
        <f>REPLACE(INDEX(GroupVertices[Group], MATCH(Edges[[#This Row],[Vertex 2]],GroupVertices[Vertex],0)),1,1,"")</f>
        <v>6</v>
      </c>
      <c r="BD453" s="48">
        <v>1</v>
      </c>
      <c r="BE453" s="49">
        <v>8.3333333333333339</v>
      </c>
      <c r="BF453" s="48">
        <v>0</v>
      </c>
      <c r="BG453" s="49">
        <v>0</v>
      </c>
      <c r="BH453" s="48">
        <v>0</v>
      </c>
      <c r="BI453" s="49">
        <v>0</v>
      </c>
      <c r="BJ453" s="48">
        <v>11</v>
      </c>
      <c r="BK453" s="49">
        <v>91.666666666666671</v>
      </c>
      <c r="BL453" s="48">
        <v>12</v>
      </c>
    </row>
    <row r="454" spans="1:64" x14ac:dyDescent="0.25">
      <c r="A454" s="64" t="s">
        <v>449</v>
      </c>
      <c r="B454" s="64" t="s">
        <v>740</v>
      </c>
      <c r="C454" s="65" t="s">
        <v>15843</v>
      </c>
      <c r="D454" s="66">
        <v>6.5</v>
      </c>
      <c r="E454" s="67" t="s">
        <v>136</v>
      </c>
      <c r="F454" s="68">
        <v>23.5</v>
      </c>
      <c r="G454" s="65"/>
      <c r="H454" s="69"/>
      <c r="I454" s="70"/>
      <c r="J454" s="70"/>
      <c r="K454" s="34" t="s">
        <v>65</v>
      </c>
      <c r="L454" s="77">
        <v>454</v>
      </c>
      <c r="M454" s="77"/>
      <c r="N454" s="72"/>
      <c r="O454" s="79" t="s">
        <v>999</v>
      </c>
      <c r="P454" s="81">
        <v>43170.644490740742</v>
      </c>
      <c r="Q454" s="79" t="s">
        <v>1244</v>
      </c>
      <c r="R454" s="83" t="s">
        <v>2133</v>
      </c>
      <c r="S454" s="79" t="s">
        <v>2508</v>
      </c>
      <c r="T454" s="79" t="s">
        <v>2783</v>
      </c>
      <c r="U454" s="79"/>
      <c r="V454" s="83" t="s">
        <v>3644</v>
      </c>
      <c r="W454" s="81">
        <v>43170.644490740742</v>
      </c>
      <c r="X454" s="83" t="s">
        <v>4180</v>
      </c>
      <c r="Y454" s="79"/>
      <c r="Z454" s="79"/>
      <c r="AA454" s="85" t="s">
        <v>5388</v>
      </c>
      <c r="AB454" s="79"/>
      <c r="AC454" s="79" t="b">
        <v>0</v>
      </c>
      <c r="AD454" s="79">
        <v>0</v>
      </c>
      <c r="AE454" s="85" t="s">
        <v>6296</v>
      </c>
      <c r="AF454" s="79" t="b">
        <v>0</v>
      </c>
      <c r="AG454" s="79" t="s">
        <v>6311</v>
      </c>
      <c r="AH454" s="79"/>
      <c r="AI454" s="85" t="s">
        <v>6296</v>
      </c>
      <c r="AJ454" s="79" t="b">
        <v>0</v>
      </c>
      <c r="AK454" s="79">
        <v>5</v>
      </c>
      <c r="AL454" s="85" t="s">
        <v>6279</v>
      </c>
      <c r="AM454" s="79" t="s">
        <v>6331</v>
      </c>
      <c r="AN454" s="79" t="b">
        <v>0</v>
      </c>
      <c r="AO454" s="85" t="s">
        <v>6279</v>
      </c>
      <c r="AP454" s="79" t="s">
        <v>176</v>
      </c>
      <c r="AQ454" s="79">
        <v>0</v>
      </c>
      <c r="AR454" s="79">
        <v>0</v>
      </c>
      <c r="AS454" s="79"/>
      <c r="AT454" s="79"/>
      <c r="AU454" s="79"/>
      <c r="AV454" s="79"/>
      <c r="AW454" s="79"/>
      <c r="AX454" s="79"/>
      <c r="AY454" s="79"/>
      <c r="AZ454" s="79"/>
      <c r="BA454">
        <v>8</v>
      </c>
      <c r="BB454" s="78" t="str">
        <f>REPLACE(INDEX(GroupVertices[Group], MATCH(Edges[[#This Row],[Vertex 1]],GroupVertices[Vertex],0)),1,1,"")</f>
        <v>6</v>
      </c>
      <c r="BC454" s="78" t="str">
        <f>REPLACE(INDEX(GroupVertices[Group], MATCH(Edges[[#This Row],[Vertex 2]],GroupVertices[Vertex],0)),1,1,"")</f>
        <v>6</v>
      </c>
      <c r="BD454" s="48">
        <v>1</v>
      </c>
      <c r="BE454" s="49">
        <v>9.0909090909090917</v>
      </c>
      <c r="BF454" s="48">
        <v>0</v>
      </c>
      <c r="BG454" s="49">
        <v>0</v>
      </c>
      <c r="BH454" s="48">
        <v>0</v>
      </c>
      <c r="BI454" s="49">
        <v>0</v>
      </c>
      <c r="BJ454" s="48">
        <v>10</v>
      </c>
      <c r="BK454" s="49">
        <v>90.909090909090907</v>
      </c>
      <c r="BL454" s="48">
        <v>11</v>
      </c>
    </row>
    <row r="455" spans="1:64" x14ac:dyDescent="0.25">
      <c r="A455" s="64" t="s">
        <v>449</v>
      </c>
      <c r="B455" s="64" t="s">
        <v>740</v>
      </c>
      <c r="C455" s="65" t="s">
        <v>15843</v>
      </c>
      <c r="D455" s="66">
        <v>6.5</v>
      </c>
      <c r="E455" s="67" t="s">
        <v>136</v>
      </c>
      <c r="F455" s="68">
        <v>23.5</v>
      </c>
      <c r="G455" s="65"/>
      <c r="H455" s="69"/>
      <c r="I455" s="70"/>
      <c r="J455" s="70"/>
      <c r="K455" s="34" t="s">
        <v>65</v>
      </c>
      <c r="L455" s="77">
        <v>455</v>
      </c>
      <c r="M455" s="77"/>
      <c r="N455" s="72"/>
      <c r="O455" s="79" t="s">
        <v>999</v>
      </c>
      <c r="P455" s="81">
        <v>43170.644525462965</v>
      </c>
      <c r="Q455" s="79" t="s">
        <v>1245</v>
      </c>
      <c r="R455" s="83" t="s">
        <v>2134</v>
      </c>
      <c r="S455" s="79" t="s">
        <v>2508</v>
      </c>
      <c r="T455" s="79" t="s">
        <v>2784</v>
      </c>
      <c r="U455" s="79"/>
      <c r="V455" s="83" t="s">
        <v>3644</v>
      </c>
      <c r="W455" s="81">
        <v>43170.644525462965</v>
      </c>
      <c r="X455" s="83" t="s">
        <v>4181</v>
      </c>
      <c r="Y455" s="79"/>
      <c r="Z455" s="79"/>
      <c r="AA455" s="85" t="s">
        <v>5389</v>
      </c>
      <c r="AB455" s="79"/>
      <c r="AC455" s="79" t="b">
        <v>0</v>
      </c>
      <c r="AD455" s="79">
        <v>0</v>
      </c>
      <c r="AE455" s="85" t="s">
        <v>6296</v>
      </c>
      <c r="AF455" s="79" t="b">
        <v>0</v>
      </c>
      <c r="AG455" s="79" t="s">
        <v>6304</v>
      </c>
      <c r="AH455" s="79"/>
      <c r="AI455" s="85" t="s">
        <v>6296</v>
      </c>
      <c r="AJ455" s="79" t="b">
        <v>0</v>
      </c>
      <c r="AK455" s="79">
        <v>5</v>
      </c>
      <c r="AL455" s="85" t="s">
        <v>6280</v>
      </c>
      <c r="AM455" s="79" t="s">
        <v>6331</v>
      </c>
      <c r="AN455" s="79" t="b">
        <v>0</v>
      </c>
      <c r="AO455" s="85" t="s">
        <v>6280</v>
      </c>
      <c r="AP455" s="79" t="s">
        <v>176</v>
      </c>
      <c r="AQ455" s="79">
        <v>0</v>
      </c>
      <c r="AR455" s="79">
        <v>0</v>
      </c>
      <c r="AS455" s="79"/>
      <c r="AT455" s="79"/>
      <c r="AU455" s="79"/>
      <c r="AV455" s="79"/>
      <c r="AW455" s="79"/>
      <c r="AX455" s="79"/>
      <c r="AY455" s="79"/>
      <c r="AZ455" s="79"/>
      <c r="BA455">
        <v>8</v>
      </c>
      <c r="BB455" s="78" t="str">
        <f>REPLACE(INDEX(GroupVertices[Group], MATCH(Edges[[#This Row],[Vertex 1]],GroupVertices[Vertex],0)),1,1,"")</f>
        <v>6</v>
      </c>
      <c r="BC455" s="78" t="str">
        <f>REPLACE(INDEX(GroupVertices[Group], MATCH(Edges[[#This Row],[Vertex 2]],GroupVertices[Vertex],0)),1,1,"")</f>
        <v>6</v>
      </c>
      <c r="BD455" s="48">
        <v>0</v>
      </c>
      <c r="BE455" s="49">
        <v>0</v>
      </c>
      <c r="BF455" s="48">
        <v>0</v>
      </c>
      <c r="BG455" s="49">
        <v>0</v>
      </c>
      <c r="BH455" s="48">
        <v>0</v>
      </c>
      <c r="BI455" s="49">
        <v>0</v>
      </c>
      <c r="BJ455" s="48">
        <v>14</v>
      </c>
      <c r="BK455" s="49">
        <v>100</v>
      </c>
      <c r="BL455" s="48">
        <v>14</v>
      </c>
    </row>
    <row r="456" spans="1:64" x14ac:dyDescent="0.25">
      <c r="A456" s="64" t="s">
        <v>449</v>
      </c>
      <c r="B456" s="64" t="s">
        <v>740</v>
      </c>
      <c r="C456" s="65" t="s">
        <v>15843</v>
      </c>
      <c r="D456" s="66">
        <v>6.5</v>
      </c>
      <c r="E456" s="67" t="s">
        <v>136</v>
      </c>
      <c r="F456" s="68">
        <v>23.5</v>
      </c>
      <c r="G456" s="65"/>
      <c r="H456" s="69"/>
      <c r="I456" s="70"/>
      <c r="J456" s="70"/>
      <c r="K456" s="34" t="s">
        <v>65</v>
      </c>
      <c r="L456" s="77">
        <v>456</v>
      </c>
      <c r="M456" s="77"/>
      <c r="N456" s="72"/>
      <c r="O456" s="79" t="s">
        <v>999</v>
      </c>
      <c r="P456" s="81">
        <v>43170.644675925927</v>
      </c>
      <c r="Q456" s="79" t="s">
        <v>1246</v>
      </c>
      <c r="R456" s="83" t="s">
        <v>2135</v>
      </c>
      <c r="S456" s="79" t="s">
        <v>2508</v>
      </c>
      <c r="T456" s="79" t="s">
        <v>2785</v>
      </c>
      <c r="U456" s="79"/>
      <c r="V456" s="83" t="s">
        <v>3644</v>
      </c>
      <c r="W456" s="81">
        <v>43170.644675925927</v>
      </c>
      <c r="X456" s="83" t="s">
        <v>4182</v>
      </c>
      <c r="Y456" s="79"/>
      <c r="Z456" s="79"/>
      <c r="AA456" s="85" t="s">
        <v>5390</v>
      </c>
      <c r="AB456" s="79"/>
      <c r="AC456" s="79" t="b">
        <v>0</v>
      </c>
      <c r="AD456" s="79">
        <v>0</v>
      </c>
      <c r="AE456" s="85" t="s">
        <v>6296</v>
      </c>
      <c r="AF456" s="79" t="b">
        <v>0</v>
      </c>
      <c r="AG456" s="79" t="s">
        <v>6304</v>
      </c>
      <c r="AH456" s="79"/>
      <c r="AI456" s="85" t="s">
        <v>6296</v>
      </c>
      <c r="AJ456" s="79" t="b">
        <v>0</v>
      </c>
      <c r="AK456" s="79">
        <v>16</v>
      </c>
      <c r="AL456" s="85" t="s">
        <v>6288</v>
      </c>
      <c r="AM456" s="79" t="s">
        <v>6331</v>
      </c>
      <c r="AN456" s="79" t="b">
        <v>0</v>
      </c>
      <c r="AO456" s="85" t="s">
        <v>6288</v>
      </c>
      <c r="AP456" s="79" t="s">
        <v>176</v>
      </c>
      <c r="AQ456" s="79">
        <v>0</v>
      </c>
      <c r="AR456" s="79">
        <v>0</v>
      </c>
      <c r="AS456" s="79"/>
      <c r="AT456" s="79"/>
      <c r="AU456" s="79"/>
      <c r="AV456" s="79"/>
      <c r="AW456" s="79"/>
      <c r="AX456" s="79"/>
      <c r="AY456" s="79"/>
      <c r="AZ456" s="79"/>
      <c r="BA456">
        <v>8</v>
      </c>
      <c r="BB456" s="78" t="str">
        <f>REPLACE(INDEX(GroupVertices[Group], MATCH(Edges[[#This Row],[Vertex 1]],GroupVertices[Vertex],0)),1,1,"")</f>
        <v>6</v>
      </c>
      <c r="BC456" s="78" t="str">
        <f>REPLACE(INDEX(GroupVertices[Group], MATCH(Edges[[#This Row],[Vertex 2]],GroupVertices[Vertex],0)),1,1,"")</f>
        <v>6</v>
      </c>
      <c r="BD456" s="48">
        <v>1</v>
      </c>
      <c r="BE456" s="49">
        <v>8.3333333333333339</v>
      </c>
      <c r="BF456" s="48">
        <v>0</v>
      </c>
      <c r="BG456" s="49">
        <v>0</v>
      </c>
      <c r="BH456" s="48">
        <v>0</v>
      </c>
      <c r="BI456" s="49">
        <v>0</v>
      </c>
      <c r="BJ456" s="48">
        <v>11</v>
      </c>
      <c r="BK456" s="49">
        <v>91.666666666666671</v>
      </c>
      <c r="BL456" s="48">
        <v>12</v>
      </c>
    </row>
    <row r="457" spans="1:64" x14ac:dyDescent="0.25">
      <c r="A457" s="64" t="s">
        <v>449</v>
      </c>
      <c r="B457" s="64" t="s">
        <v>363</v>
      </c>
      <c r="C457" s="65" t="s">
        <v>15839</v>
      </c>
      <c r="D457" s="66">
        <v>3</v>
      </c>
      <c r="E457" s="67" t="s">
        <v>132</v>
      </c>
      <c r="F457" s="68">
        <v>35</v>
      </c>
      <c r="G457" s="65"/>
      <c r="H457" s="69"/>
      <c r="I457" s="70"/>
      <c r="J457" s="70"/>
      <c r="K457" s="34" t="s">
        <v>65</v>
      </c>
      <c r="L457" s="77">
        <v>457</v>
      </c>
      <c r="M457" s="77"/>
      <c r="N457" s="72"/>
      <c r="O457" s="79" t="s">
        <v>999</v>
      </c>
      <c r="P457" s="81">
        <v>43170.644756944443</v>
      </c>
      <c r="Q457" s="79" t="s">
        <v>1247</v>
      </c>
      <c r="R457" s="79"/>
      <c r="S457" s="79"/>
      <c r="T457" s="79" t="s">
        <v>2732</v>
      </c>
      <c r="U457" s="79"/>
      <c r="V457" s="83" t="s">
        <v>3644</v>
      </c>
      <c r="W457" s="81">
        <v>43170.644756944443</v>
      </c>
      <c r="X457" s="83" t="s">
        <v>4183</v>
      </c>
      <c r="Y457" s="79"/>
      <c r="Z457" s="79"/>
      <c r="AA457" s="85" t="s">
        <v>5391</v>
      </c>
      <c r="AB457" s="79"/>
      <c r="AC457" s="79" t="b">
        <v>0</v>
      </c>
      <c r="AD457" s="79">
        <v>0</v>
      </c>
      <c r="AE457" s="85" t="s">
        <v>6296</v>
      </c>
      <c r="AF457" s="79" t="b">
        <v>0</v>
      </c>
      <c r="AG457" s="79" t="s">
        <v>6304</v>
      </c>
      <c r="AH457" s="79"/>
      <c r="AI457" s="85" t="s">
        <v>6296</v>
      </c>
      <c r="AJ457" s="79" t="b">
        <v>0</v>
      </c>
      <c r="AK457" s="79">
        <v>11</v>
      </c>
      <c r="AL457" s="85" t="s">
        <v>5256</v>
      </c>
      <c r="AM457" s="79" t="s">
        <v>6331</v>
      </c>
      <c r="AN457" s="79" t="b">
        <v>0</v>
      </c>
      <c r="AO457" s="85" t="s">
        <v>5256</v>
      </c>
      <c r="AP457" s="79" t="s">
        <v>176</v>
      </c>
      <c r="AQ457" s="79">
        <v>0</v>
      </c>
      <c r="AR457" s="79">
        <v>0</v>
      </c>
      <c r="AS457" s="79"/>
      <c r="AT457" s="79"/>
      <c r="AU457" s="79"/>
      <c r="AV457" s="79"/>
      <c r="AW457" s="79"/>
      <c r="AX457" s="79"/>
      <c r="AY457" s="79"/>
      <c r="AZ457" s="79"/>
      <c r="BA457">
        <v>1</v>
      </c>
      <c r="BB457" s="78" t="str">
        <f>REPLACE(INDEX(GroupVertices[Group], MATCH(Edges[[#This Row],[Vertex 1]],GroupVertices[Vertex],0)),1,1,"")</f>
        <v>6</v>
      </c>
      <c r="BC457" s="78" t="str">
        <f>REPLACE(INDEX(GroupVertices[Group], MATCH(Edges[[#This Row],[Vertex 2]],GroupVertices[Vertex],0)),1,1,"")</f>
        <v>6</v>
      </c>
      <c r="BD457" s="48">
        <v>1</v>
      </c>
      <c r="BE457" s="49">
        <v>6.666666666666667</v>
      </c>
      <c r="BF457" s="48">
        <v>0</v>
      </c>
      <c r="BG457" s="49">
        <v>0</v>
      </c>
      <c r="BH457" s="48">
        <v>0</v>
      </c>
      <c r="BI457" s="49">
        <v>0</v>
      </c>
      <c r="BJ457" s="48">
        <v>14</v>
      </c>
      <c r="BK457" s="49">
        <v>93.333333333333329</v>
      </c>
      <c r="BL457" s="48">
        <v>15</v>
      </c>
    </row>
    <row r="458" spans="1:64" x14ac:dyDescent="0.25">
      <c r="A458" s="64" t="s">
        <v>450</v>
      </c>
      <c r="B458" s="64" t="s">
        <v>686</v>
      </c>
      <c r="C458" s="65" t="s">
        <v>15839</v>
      </c>
      <c r="D458" s="66">
        <v>3</v>
      </c>
      <c r="E458" s="67" t="s">
        <v>132</v>
      </c>
      <c r="F458" s="68">
        <v>35</v>
      </c>
      <c r="G458" s="65"/>
      <c r="H458" s="69"/>
      <c r="I458" s="70"/>
      <c r="J458" s="70"/>
      <c r="K458" s="34" t="s">
        <v>65</v>
      </c>
      <c r="L458" s="77">
        <v>458</v>
      </c>
      <c r="M458" s="77"/>
      <c r="N458" s="72"/>
      <c r="O458" s="79" t="s">
        <v>999</v>
      </c>
      <c r="P458" s="81">
        <v>43170.64738425926</v>
      </c>
      <c r="Q458" s="79" t="s">
        <v>1147</v>
      </c>
      <c r="R458" s="83" t="s">
        <v>2078</v>
      </c>
      <c r="S458" s="79" t="s">
        <v>2548</v>
      </c>
      <c r="T458" s="79" t="s">
        <v>731</v>
      </c>
      <c r="U458" s="79"/>
      <c r="V458" s="83" t="s">
        <v>3645</v>
      </c>
      <c r="W458" s="81">
        <v>43170.64738425926</v>
      </c>
      <c r="X458" s="83" t="s">
        <v>4184</v>
      </c>
      <c r="Y458" s="79"/>
      <c r="Z458" s="79"/>
      <c r="AA458" s="85" t="s">
        <v>5392</v>
      </c>
      <c r="AB458" s="79"/>
      <c r="AC458" s="79" t="b">
        <v>0</v>
      </c>
      <c r="AD458" s="79">
        <v>0</v>
      </c>
      <c r="AE458" s="85" t="s">
        <v>6296</v>
      </c>
      <c r="AF458" s="79" t="b">
        <v>0</v>
      </c>
      <c r="AG458" s="79" t="s">
        <v>6304</v>
      </c>
      <c r="AH458" s="79"/>
      <c r="AI458" s="85" t="s">
        <v>6296</v>
      </c>
      <c r="AJ458" s="79" t="b">
        <v>0</v>
      </c>
      <c r="AK458" s="79">
        <v>2</v>
      </c>
      <c r="AL458" s="85" t="s">
        <v>5811</v>
      </c>
      <c r="AM458" s="79" t="s">
        <v>6364</v>
      </c>
      <c r="AN458" s="79" t="b">
        <v>0</v>
      </c>
      <c r="AO458" s="85" t="s">
        <v>5811</v>
      </c>
      <c r="AP458" s="79" t="s">
        <v>176</v>
      </c>
      <c r="AQ458" s="79">
        <v>0</v>
      </c>
      <c r="AR458" s="79">
        <v>0</v>
      </c>
      <c r="AS458" s="79"/>
      <c r="AT458" s="79"/>
      <c r="AU458" s="79"/>
      <c r="AV458" s="79"/>
      <c r="AW458" s="79"/>
      <c r="AX458" s="79"/>
      <c r="AY458" s="79"/>
      <c r="AZ458" s="79"/>
      <c r="BA458">
        <v>1</v>
      </c>
      <c r="BB458" s="78" t="str">
        <f>REPLACE(INDEX(GroupVertices[Group], MATCH(Edges[[#This Row],[Vertex 1]],GroupVertices[Vertex],0)),1,1,"")</f>
        <v>15</v>
      </c>
      <c r="BC458" s="78" t="str">
        <f>REPLACE(INDEX(GroupVertices[Group], MATCH(Edges[[#This Row],[Vertex 2]],GroupVertices[Vertex],0)),1,1,"")</f>
        <v>15</v>
      </c>
      <c r="BD458" s="48">
        <v>1</v>
      </c>
      <c r="BE458" s="49">
        <v>5.2631578947368425</v>
      </c>
      <c r="BF458" s="48">
        <v>0</v>
      </c>
      <c r="BG458" s="49">
        <v>0</v>
      </c>
      <c r="BH458" s="48">
        <v>0</v>
      </c>
      <c r="BI458" s="49">
        <v>0</v>
      </c>
      <c r="BJ458" s="48">
        <v>18</v>
      </c>
      <c r="BK458" s="49">
        <v>94.736842105263165</v>
      </c>
      <c r="BL458" s="48">
        <v>19</v>
      </c>
    </row>
    <row r="459" spans="1:64" x14ac:dyDescent="0.25">
      <c r="A459" s="64" t="s">
        <v>451</v>
      </c>
      <c r="B459" s="64" t="s">
        <v>870</v>
      </c>
      <c r="C459" s="65" t="s">
        <v>15839</v>
      </c>
      <c r="D459" s="66">
        <v>3</v>
      </c>
      <c r="E459" s="67" t="s">
        <v>132</v>
      </c>
      <c r="F459" s="68">
        <v>35</v>
      </c>
      <c r="G459" s="65"/>
      <c r="H459" s="69"/>
      <c r="I459" s="70"/>
      <c r="J459" s="70"/>
      <c r="K459" s="34" t="s">
        <v>65</v>
      </c>
      <c r="L459" s="77">
        <v>459</v>
      </c>
      <c r="M459" s="77"/>
      <c r="N459" s="72"/>
      <c r="O459" s="79" t="s">
        <v>999</v>
      </c>
      <c r="P459" s="81">
        <v>43170.648680555554</v>
      </c>
      <c r="Q459" s="79" t="s">
        <v>1225</v>
      </c>
      <c r="R459" s="83" t="s">
        <v>2124</v>
      </c>
      <c r="S459" s="79" t="s">
        <v>2507</v>
      </c>
      <c r="T459" s="79"/>
      <c r="U459" s="79"/>
      <c r="V459" s="83" t="s">
        <v>3646</v>
      </c>
      <c r="W459" s="81">
        <v>43170.648680555554</v>
      </c>
      <c r="X459" s="83" t="s">
        <v>4185</v>
      </c>
      <c r="Y459" s="79"/>
      <c r="Z459" s="79"/>
      <c r="AA459" s="85" t="s">
        <v>5393</v>
      </c>
      <c r="AB459" s="79"/>
      <c r="AC459" s="79" t="b">
        <v>0</v>
      </c>
      <c r="AD459" s="79">
        <v>0</v>
      </c>
      <c r="AE459" s="85" t="s">
        <v>6296</v>
      </c>
      <c r="AF459" s="79" t="b">
        <v>0</v>
      </c>
      <c r="AG459" s="79" t="s">
        <v>6304</v>
      </c>
      <c r="AH459" s="79"/>
      <c r="AI459" s="85" t="s">
        <v>6296</v>
      </c>
      <c r="AJ459" s="79" t="b">
        <v>0</v>
      </c>
      <c r="AK459" s="79">
        <v>4</v>
      </c>
      <c r="AL459" s="85" t="s">
        <v>6230</v>
      </c>
      <c r="AM459" s="79" t="s">
        <v>6328</v>
      </c>
      <c r="AN459" s="79" t="b">
        <v>0</v>
      </c>
      <c r="AO459" s="85" t="s">
        <v>6230</v>
      </c>
      <c r="AP459" s="79" t="s">
        <v>176</v>
      </c>
      <c r="AQ459" s="79">
        <v>0</v>
      </c>
      <c r="AR459" s="79">
        <v>0</v>
      </c>
      <c r="AS459" s="79"/>
      <c r="AT459" s="79"/>
      <c r="AU459" s="79"/>
      <c r="AV459" s="79"/>
      <c r="AW459" s="79"/>
      <c r="AX459" s="79"/>
      <c r="AY459" s="79"/>
      <c r="AZ459" s="79"/>
      <c r="BA459">
        <v>1</v>
      </c>
      <c r="BB459" s="78" t="str">
        <f>REPLACE(INDEX(GroupVertices[Group], MATCH(Edges[[#This Row],[Vertex 1]],GroupVertices[Vertex],0)),1,1,"")</f>
        <v>2</v>
      </c>
      <c r="BC459" s="78" t="str">
        <f>REPLACE(INDEX(GroupVertices[Group], MATCH(Edges[[#This Row],[Vertex 2]],GroupVertices[Vertex],0)),1,1,"")</f>
        <v>2</v>
      </c>
      <c r="BD459" s="48"/>
      <c r="BE459" s="49"/>
      <c r="BF459" s="48"/>
      <c r="BG459" s="49"/>
      <c r="BH459" s="48"/>
      <c r="BI459" s="49"/>
      <c r="BJ459" s="48"/>
      <c r="BK459" s="49"/>
      <c r="BL459" s="48"/>
    </row>
    <row r="460" spans="1:64" x14ac:dyDescent="0.25">
      <c r="A460" s="64" t="s">
        <v>452</v>
      </c>
      <c r="B460" s="64" t="s">
        <v>575</v>
      </c>
      <c r="C460" s="65" t="s">
        <v>15839</v>
      </c>
      <c r="D460" s="66">
        <v>3</v>
      </c>
      <c r="E460" s="67" t="s">
        <v>132</v>
      </c>
      <c r="F460" s="68">
        <v>35</v>
      </c>
      <c r="G460" s="65"/>
      <c r="H460" s="69"/>
      <c r="I460" s="70"/>
      <c r="J460" s="70"/>
      <c r="K460" s="34" t="s">
        <v>65</v>
      </c>
      <c r="L460" s="77">
        <v>460</v>
      </c>
      <c r="M460" s="77"/>
      <c r="N460" s="72"/>
      <c r="O460" s="79" t="s">
        <v>999</v>
      </c>
      <c r="P460" s="81">
        <v>43170.652824074074</v>
      </c>
      <c r="Q460" s="79" t="s">
        <v>1248</v>
      </c>
      <c r="R460" s="83" t="s">
        <v>2099</v>
      </c>
      <c r="S460" s="79" t="s">
        <v>2556</v>
      </c>
      <c r="T460" s="79" t="s">
        <v>2722</v>
      </c>
      <c r="U460" s="79"/>
      <c r="V460" s="83" t="s">
        <v>3647</v>
      </c>
      <c r="W460" s="81">
        <v>43170.652824074074</v>
      </c>
      <c r="X460" s="83" t="s">
        <v>4186</v>
      </c>
      <c r="Y460" s="79"/>
      <c r="Z460" s="79"/>
      <c r="AA460" s="85" t="s">
        <v>5394</v>
      </c>
      <c r="AB460" s="79"/>
      <c r="AC460" s="79" t="b">
        <v>0</v>
      </c>
      <c r="AD460" s="79">
        <v>1</v>
      </c>
      <c r="AE460" s="85" t="s">
        <v>6296</v>
      </c>
      <c r="AF460" s="79" t="b">
        <v>0</v>
      </c>
      <c r="AG460" s="79" t="s">
        <v>6304</v>
      </c>
      <c r="AH460" s="79"/>
      <c r="AI460" s="85" t="s">
        <v>6296</v>
      </c>
      <c r="AJ460" s="79" t="b">
        <v>0</v>
      </c>
      <c r="AK460" s="79">
        <v>0</v>
      </c>
      <c r="AL460" s="85" t="s">
        <v>6296</v>
      </c>
      <c r="AM460" s="79" t="s">
        <v>6330</v>
      </c>
      <c r="AN460" s="79" t="b">
        <v>0</v>
      </c>
      <c r="AO460" s="85" t="s">
        <v>5394</v>
      </c>
      <c r="AP460" s="79" t="s">
        <v>176</v>
      </c>
      <c r="AQ460" s="79">
        <v>0</v>
      </c>
      <c r="AR460" s="79">
        <v>0</v>
      </c>
      <c r="AS460" s="79"/>
      <c r="AT460" s="79"/>
      <c r="AU460" s="79"/>
      <c r="AV460" s="79"/>
      <c r="AW460" s="79"/>
      <c r="AX460" s="79"/>
      <c r="AY460" s="79"/>
      <c r="AZ460" s="79"/>
      <c r="BA460">
        <v>1</v>
      </c>
      <c r="BB460" s="78" t="str">
        <f>REPLACE(INDEX(GroupVertices[Group], MATCH(Edges[[#This Row],[Vertex 1]],GroupVertices[Vertex],0)),1,1,"")</f>
        <v>23</v>
      </c>
      <c r="BC460" s="78" t="str">
        <f>REPLACE(INDEX(GroupVertices[Group], MATCH(Edges[[#This Row],[Vertex 2]],GroupVertices[Vertex],0)),1,1,"")</f>
        <v>23</v>
      </c>
      <c r="BD460" s="48">
        <v>0</v>
      </c>
      <c r="BE460" s="49">
        <v>0</v>
      </c>
      <c r="BF460" s="48">
        <v>0</v>
      </c>
      <c r="BG460" s="49">
        <v>0</v>
      </c>
      <c r="BH460" s="48">
        <v>0</v>
      </c>
      <c r="BI460" s="49">
        <v>0</v>
      </c>
      <c r="BJ460" s="48">
        <v>11</v>
      </c>
      <c r="BK460" s="49">
        <v>100</v>
      </c>
      <c r="BL460" s="48">
        <v>11</v>
      </c>
    </row>
    <row r="461" spans="1:64" x14ac:dyDescent="0.25">
      <c r="A461" s="64" t="s">
        <v>453</v>
      </c>
      <c r="B461" s="64" t="s">
        <v>627</v>
      </c>
      <c r="C461" s="65" t="s">
        <v>15839</v>
      </c>
      <c r="D461" s="66">
        <v>3</v>
      </c>
      <c r="E461" s="67" t="s">
        <v>132</v>
      </c>
      <c r="F461" s="68">
        <v>35</v>
      </c>
      <c r="G461" s="65"/>
      <c r="H461" s="69"/>
      <c r="I461" s="70"/>
      <c r="J461" s="70"/>
      <c r="K461" s="34" t="s">
        <v>65</v>
      </c>
      <c r="L461" s="77">
        <v>461</v>
      </c>
      <c r="M461" s="77"/>
      <c r="N461" s="72"/>
      <c r="O461" s="79" t="s">
        <v>999</v>
      </c>
      <c r="P461" s="81">
        <v>43170.654178240744</v>
      </c>
      <c r="Q461" s="79" t="s">
        <v>1249</v>
      </c>
      <c r="R461" s="79"/>
      <c r="S461" s="79"/>
      <c r="T461" s="79" t="s">
        <v>2786</v>
      </c>
      <c r="U461" s="79"/>
      <c r="V461" s="83" t="s">
        <v>3648</v>
      </c>
      <c r="W461" s="81">
        <v>43170.654178240744</v>
      </c>
      <c r="X461" s="83" t="s">
        <v>4187</v>
      </c>
      <c r="Y461" s="79"/>
      <c r="Z461" s="79"/>
      <c r="AA461" s="85" t="s">
        <v>5395</v>
      </c>
      <c r="AB461" s="79"/>
      <c r="AC461" s="79" t="b">
        <v>0</v>
      </c>
      <c r="AD461" s="79">
        <v>0</v>
      </c>
      <c r="AE461" s="85" t="s">
        <v>6296</v>
      </c>
      <c r="AF461" s="79" t="b">
        <v>0</v>
      </c>
      <c r="AG461" s="79" t="s">
        <v>6304</v>
      </c>
      <c r="AH461" s="79"/>
      <c r="AI461" s="85" t="s">
        <v>6296</v>
      </c>
      <c r="AJ461" s="79" t="b">
        <v>0</v>
      </c>
      <c r="AK461" s="79">
        <v>6</v>
      </c>
      <c r="AL461" s="85" t="s">
        <v>5438</v>
      </c>
      <c r="AM461" s="79" t="s">
        <v>6331</v>
      </c>
      <c r="AN461" s="79" t="b">
        <v>0</v>
      </c>
      <c r="AO461" s="85" t="s">
        <v>5438</v>
      </c>
      <c r="AP461" s="79" t="s">
        <v>176</v>
      </c>
      <c r="AQ461" s="79">
        <v>0</v>
      </c>
      <c r="AR461" s="79">
        <v>0</v>
      </c>
      <c r="AS461" s="79"/>
      <c r="AT461" s="79"/>
      <c r="AU461" s="79"/>
      <c r="AV461" s="79"/>
      <c r="AW461" s="79"/>
      <c r="AX461" s="79"/>
      <c r="AY461" s="79"/>
      <c r="AZ461" s="79"/>
      <c r="BA461">
        <v>1</v>
      </c>
      <c r="BB461" s="78" t="str">
        <f>REPLACE(INDEX(GroupVertices[Group], MATCH(Edges[[#This Row],[Vertex 1]],GroupVertices[Vertex],0)),1,1,"")</f>
        <v>10</v>
      </c>
      <c r="BC461" s="78" t="str">
        <f>REPLACE(INDEX(GroupVertices[Group], MATCH(Edges[[#This Row],[Vertex 2]],GroupVertices[Vertex],0)),1,1,"")</f>
        <v>10</v>
      </c>
      <c r="BD461" s="48"/>
      <c r="BE461" s="49"/>
      <c r="BF461" s="48"/>
      <c r="BG461" s="49"/>
      <c r="BH461" s="48"/>
      <c r="BI461" s="49"/>
      <c r="BJ461" s="48"/>
      <c r="BK461" s="49"/>
      <c r="BL461" s="48"/>
    </row>
    <row r="462" spans="1:64" x14ac:dyDescent="0.25">
      <c r="A462" s="64" t="s">
        <v>453</v>
      </c>
      <c r="B462" s="64" t="s">
        <v>482</v>
      </c>
      <c r="C462" s="65" t="s">
        <v>15839</v>
      </c>
      <c r="D462" s="66">
        <v>3</v>
      </c>
      <c r="E462" s="67" t="s">
        <v>132</v>
      </c>
      <c r="F462" s="68">
        <v>35</v>
      </c>
      <c r="G462" s="65"/>
      <c r="H462" s="69"/>
      <c r="I462" s="70"/>
      <c r="J462" s="70"/>
      <c r="K462" s="34" t="s">
        <v>65</v>
      </c>
      <c r="L462" s="77">
        <v>462</v>
      </c>
      <c r="M462" s="77"/>
      <c r="N462" s="72"/>
      <c r="O462" s="79" t="s">
        <v>999</v>
      </c>
      <c r="P462" s="81">
        <v>43170.654178240744</v>
      </c>
      <c r="Q462" s="79" t="s">
        <v>1249</v>
      </c>
      <c r="R462" s="79"/>
      <c r="S462" s="79"/>
      <c r="T462" s="79" t="s">
        <v>2786</v>
      </c>
      <c r="U462" s="79"/>
      <c r="V462" s="83" t="s">
        <v>3648</v>
      </c>
      <c r="W462" s="81">
        <v>43170.654178240744</v>
      </c>
      <c r="X462" s="83" t="s">
        <v>4187</v>
      </c>
      <c r="Y462" s="79"/>
      <c r="Z462" s="79"/>
      <c r="AA462" s="85" t="s">
        <v>5395</v>
      </c>
      <c r="AB462" s="79"/>
      <c r="AC462" s="79" t="b">
        <v>0</v>
      </c>
      <c r="AD462" s="79">
        <v>0</v>
      </c>
      <c r="AE462" s="85" t="s">
        <v>6296</v>
      </c>
      <c r="AF462" s="79" t="b">
        <v>0</v>
      </c>
      <c r="AG462" s="79" t="s">
        <v>6304</v>
      </c>
      <c r="AH462" s="79"/>
      <c r="AI462" s="85" t="s">
        <v>6296</v>
      </c>
      <c r="AJ462" s="79" t="b">
        <v>0</v>
      </c>
      <c r="AK462" s="79">
        <v>6</v>
      </c>
      <c r="AL462" s="85" t="s">
        <v>5438</v>
      </c>
      <c r="AM462" s="79" t="s">
        <v>6331</v>
      </c>
      <c r="AN462" s="79" t="b">
        <v>0</v>
      </c>
      <c r="AO462" s="85" t="s">
        <v>5438</v>
      </c>
      <c r="AP462" s="79" t="s">
        <v>176</v>
      </c>
      <c r="AQ462" s="79">
        <v>0</v>
      </c>
      <c r="AR462" s="79">
        <v>0</v>
      </c>
      <c r="AS462" s="79"/>
      <c r="AT462" s="79"/>
      <c r="AU462" s="79"/>
      <c r="AV462" s="79"/>
      <c r="AW462" s="79"/>
      <c r="AX462" s="79"/>
      <c r="AY462" s="79"/>
      <c r="AZ462" s="79"/>
      <c r="BA462">
        <v>1</v>
      </c>
      <c r="BB462" s="78" t="str">
        <f>REPLACE(INDEX(GroupVertices[Group], MATCH(Edges[[#This Row],[Vertex 1]],GroupVertices[Vertex],0)),1,1,"")</f>
        <v>10</v>
      </c>
      <c r="BC462" s="78" t="str">
        <f>REPLACE(INDEX(GroupVertices[Group], MATCH(Edges[[#This Row],[Vertex 2]],GroupVertices[Vertex],0)),1,1,"")</f>
        <v>10</v>
      </c>
      <c r="BD462" s="48">
        <v>0</v>
      </c>
      <c r="BE462" s="49">
        <v>0</v>
      </c>
      <c r="BF462" s="48">
        <v>0</v>
      </c>
      <c r="BG462" s="49">
        <v>0</v>
      </c>
      <c r="BH462" s="48">
        <v>0</v>
      </c>
      <c r="BI462" s="49">
        <v>0</v>
      </c>
      <c r="BJ462" s="48">
        <v>20</v>
      </c>
      <c r="BK462" s="49">
        <v>100</v>
      </c>
      <c r="BL462" s="48">
        <v>20</v>
      </c>
    </row>
    <row r="463" spans="1:64" x14ac:dyDescent="0.25">
      <c r="A463" s="64" t="s">
        <v>454</v>
      </c>
      <c r="B463" s="64" t="s">
        <v>765</v>
      </c>
      <c r="C463" s="65" t="s">
        <v>15839</v>
      </c>
      <c r="D463" s="66">
        <v>3</v>
      </c>
      <c r="E463" s="67" t="s">
        <v>132</v>
      </c>
      <c r="F463" s="68">
        <v>35</v>
      </c>
      <c r="G463" s="65"/>
      <c r="H463" s="69"/>
      <c r="I463" s="70"/>
      <c r="J463" s="70"/>
      <c r="K463" s="34" t="s">
        <v>65</v>
      </c>
      <c r="L463" s="77">
        <v>463</v>
      </c>
      <c r="M463" s="77"/>
      <c r="N463" s="72"/>
      <c r="O463" s="79" t="s">
        <v>999</v>
      </c>
      <c r="P463" s="81">
        <v>43170.659594907411</v>
      </c>
      <c r="Q463" s="79" t="s">
        <v>1250</v>
      </c>
      <c r="R463" s="83" t="s">
        <v>2136</v>
      </c>
      <c r="S463" s="79" t="s">
        <v>2505</v>
      </c>
      <c r="T463" s="79" t="s">
        <v>2787</v>
      </c>
      <c r="U463" s="79"/>
      <c r="V463" s="83" t="s">
        <v>3649</v>
      </c>
      <c r="W463" s="81">
        <v>43170.659594907411</v>
      </c>
      <c r="X463" s="83" t="s">
        <v>4188</v>
      </c>
      <c r="Y463" s="79"/>
      <c r="Z463" s="79"/>
      <c r="AA463" s="85" t="s">
        <v>5396</v>
      </c>
      <c r="AB463" s="79"/>
      <c r="AC463" s="79" t="b">
        <v>0</v>
      </c>
      <c r="AD463" s="79">
        <v>0</v>
      </c>
      <c r="AE463" s="85" t="s">
        <v>6296</v>
      </c>
      <c r="AF463" s="79" t="b">
        <v>0</v>
      </c>
      <c r="AG463" s="79" t="s">
        <v>6304</v>
      </c>
      <c r="AH463" s="79"/>
      <c r="AI463" s="85" t="s">
        <v>6296</v>
      </c>
      <c r="AJ463" s="79" t="b">
        <v>0</v>
      </c>
      <c r="AK463" s="79">
        <v>1</v>
      </c>
      <c r="AL463" s="85" t="s">
        <v>6233</v>
      </c>
      <c r="AM463" s="79" t="s">
        <v>6331</v>
      </c>
      <c r="AN463" s="79" t="b">
        <v>0</v>
      </c>
      <c r="AO463" s="85" t="s">
        <v>6233</v>
      </c>
      <c r="AP463" s="79" t="s">
        <v>176</v>
      </c>
      <c r="AQ463" s="79">
        <v>0</v>
      </c>
      <c r="AR463" s="79">
        <v>0</v>
      </c>
      <c r="AS463" s="79"/>
      <c r="AT463" s="79"/>
      <c r="AU463" s="79"/>
      <c r="AV463" s="79"/>
      <c r="AW463" s="79"/>
      <c r="AX463" s="79"/>
      <c r="AY463" s="79"/>
      <c r="AZ463" s="79"/>
      <c r="BA463">
        <v>1</v>
      </c>
      <c r="BB463" s="78" t="str">
        <f>REPLACE(INDEX(GroupVertices[Group], MATCH(Edges[[#This Row],[Vertex 1]],GroupVertices[Vertex],0)),1,1,"")</f>
        <v>2</v>
      </c>
      <c r="BC463" s="78" t="str">
        <f>REPLACE(INDEX(GroupVertices[Group], MATCH(Edges[[#This Row],[Vertex 2]],GroupVertices[Vertex],0)),1,1,"")</f>
        <v>2</v>
      </c>
      <c r="BD463" s="48">
        <v>0</v>
      </c>
      <c r="BE463" s="49">
        <v>0</v>
      </c>
      <c r="BF463" s="48">
        <v>0</v>
      </c>
      <c r="BG463" s="49">
        <v>0</v>
      </c>
      <c r="BH463" s="48">
        <v>0</v>
      </c>
      <c r="BI463" s="49">
        <v>0</v>
      </c>
      <c r="BJ463" s="48">
        <v>18</v>
      </c>
      <c r="BK463" s="49">
        <v>100</v>
      </c>
      <c r="BL463" s="48">
        <v>18</v>
      </c>
    </row>
    <row r="464" spans="1:64" x14ac:dyDescent="0.25">
      <c r="A464" s="64" t="s">
        <v>455</v>
      </c>
      <c r="B464" s="64" t="s">
        <v>605</v>
      </c>
      <c r="C464" s="65" t="s">
        <v>15839</v>
      </c>
      <c r="D464" s="66">
        <v>3</v>
      </c>
      <c r="E464" s="67" t="s">
        <v>132</v>
      </c>
      <c r="F464" s="68">
        <v>35</v>
      </c>
      <c r="G464" s="65"/>
      <c r="H464" s="69"/>
      <c r="I464" s="70"/>
      <c r="J464" s="70"/>
      <c r="K464" s="34" t="s">
        <v>65</v>
      </c>
      <c r="L464" s="77">
        <v>464</v>
      </c>
      <c r="M464" s="77"/>
      <c r="N464" s="72"/>
      <c r="O464" s="79" t="s">
        <v>999</v>
      </c>
      <c r="P464" s="81">
        <v>43170.660254629627</v>
      </c>
      <c r="Q464" s="79" t="s">
        <v>1251</v>
      </c>
      <c r="R464" s="83" t="s">
        <v>2137</v>
      </c>
      <c r="S464" s="79" t="s">
        <v>2566</v>
      </c>
      <c r="T464" s="79" t="s">
        <v>2788</v>
      </c>
      <c r="U464" s="79"/>
      <c r="V464" s="83" t="s">
        <v>3650</v>
      </c>
      <c r="W464" s="81">
        <v>43170.660254629627</v>
      </c>
      <c r="X464" s="83" t="s">
        <v>4189</v>
      </c>
      <c r="Y464" s="79"/>
      <c r="Z464" s="79"/>
      <c r="AA464" s="85" t="s">
        <v>5397</v>
      </c>
      <c r="AB464" s="79"/>
      <c r="AC464" s="79" t="b">
        <v>0</v>
      </c>
      <c r="AD464" s="79">
        <v>0</v>
      </c>
      <c r="AE464" s="85" t="s">
        <v>6296</v>
      </c>
      <c r="AF464" s="79" t="b">
        <v>0</v>
      </c>
      <c r="AG464" s="79" t="s">
        <v>6304</v>
      </c>
      <c r="AH464" s="79"/>
      <c r="AI464" s="85" t="s">
        <v>6296</v>
      </c>
      <c r="AJ464" s="79" t="b">
        <v>0</v>
      </c>
      <c r="AK464" s="79">
        <v>3</v>
      </c>
      <c r="AL464" s="85" t="s">
        <v>5624</v>
      </c>
      <c r="AM464" s="79" t="s">
        <v>6328</v>
      </c>
      <c r="AN464" s="79" t="b">
        <v>0</v>
      </c>
      <c r="AO464" s="85" t="s">
        <v>5624</v>
      </c>
      <c r="AP464" s="79" t="s">
        <v>176</v>
      </c>
      <c r="AQ464" s="79">
        <v>0</v>
      </c>
      <c r="AR464" s="79">
        <v>0</v>
      </c>
      <c r="AS464" s="79"/>
      <c r="AT464" s="79"/>
      <c r="AU464" s="79"/>
      <c r="AV464" s="79"/>
      <c r="AW464" s="79"/>
      <c r="AX464" s="79"/>
      <c r="AY464" s="79"/>
      <c r="AZ464" s="79"/>
      <c r="BA464">
        <v>1</v>
      </c>
      <c r="BB464" s="78" t="str">
        <f>REPLACE(INDEX(GroupVertices[Group], MATCH(Edges[[#This Row],[Vertex 1]],GroupVertices[Vertex],0)),1,1,"")</f>
        <v>56</v>
      </c>
      <c r="BC464" s="78" t="str">
        <f>REPLACE(INDEX(GroupVertices[Group], MATCH(Edges[[#This Row],[Vertex 2]],GroupVertices[Vertex],0)),1,1,"")</f>
        <v>56</v>
      </c>
      <c r="BD464" s="48">
        <v>1</v>
      </c>
      <c r="BE464" s="49">
        <v>5.2631578947368425</v>
      </c>
      <c r="BF464" s="48">
        <v>0</v>
      </c>
      <c r="BG464" s="49">
        <v>0</v>
      </c>
      <c r="BH464" s="48">
        <v>0</v>
      </c>
      <c r="BI464" s="49">
        <v>0</v>
      </c>
      <c r="BJ464" s="48">
        <v>18</v>
      </c>
      <c r="BK464" s="49">
        <v>94.736842105263165</v>
      </c>
      <c r="BL464" s="48">
        <v>19</v>
      </c>
    </row>
    <row r="465" spans="1:64" x14ac:dyDescent="0.25">
      <c r="A465" s="64" t="s">
        <v>456</v>
      </c>
      <c r="B465" s="64" t="s">
        <v>456</v>
      </c>
      <c r="C465" s="65" t="s">
        <v>15840</v>
      </c>
      <c r="D465" s="66">
        <v>3.5</v>
      </c>
      <c r="E465" s="67" t="s">
        <v>136</v>
      </c>
      <c r="F465" s="68">
        <v>33.357142857142854</v>
      </c>
      <c r="G465" s="65"/>
      <c r="H465" s="69"/>
      <c r="I465" s="70"/>
      <c r="J465" s="70"/>
      <c r="K465" s="34" t="s">
        <v>65</v>
      </c>
      <c r="L465" s="77">
        <v>465</v>
      </c>
      <c r="M465" s="77"/>
      <c r="N465" s="72"/>
      <c r="O465" s="79" t="s">
        <v>176</v>
      </c>
      <c r="P465" s="81">
        <v>43165.672395833331</v>
      </c>
      <c r="Q465" s="79" t="s">
        <v>1252</v>
      </c>
      <c r="R465" s="83" t="s">
        <v>2138</v>
      </c>
      <c r="S465" s="79" t="s">
        <v>2507</v>
      </c>
      <c r="T465" s="79" t="s">
        <v>2789</v>
      </c>
      <c r="U465" s="83" t="s">
        <v>3226</v>
      </c>
      <c r="V465" s="83" t="s">
        <v>3226</v>
      </c>
      <c r="W465" s="81">
        <v>43165.672395833331</v>
      </c>
      <c r="X465" s="83" t="s">
        <v>4190</v>
      </c>
      <c r="Y465" s="79"/>
      <c r="Z465" s="79"/>
      <c r="AA465" s="85" t="s">
        <v>5398</v>
      </c>
      <c r="AB465" s="79"/>
      <c r="AC465" s="79" t="b">
        <v>0</v>
      </c>
      <c r="AD465" s="79">
        <v>1</v>
      </c>
      <c r="AE465" s="85" t="s">
        <v>6296</v>
      </c>
      <c r="AF465" s="79" t="b">
        <v>0</v>
      </c>
      <c r="AG465" s="79" t="s">
        <v>6305</v>
      </c>
      <c r="AH465" s="79"/>
      <c r="AI465" s="85" t="s">
        <v>6296</v>
      </c>
      <c r="AJ465" s="79" t="b">
        <v>0</v>
      </c>
      <c r="AK465" s="79">
        <v>0</v>
      </c>
      <c r="AL465" s="85" t="s">
        <v>6296</v>
      </c>
      <c r="AM465" s="79" t="s">
        <v>6330</v>
      </c>
      <c r="AN465" s="79" t="b">
        <v>0</v>
      </c>
      <c r="AO465" s="85" t="s">
        <v>5398</v>
      </c>
      <c r="AP465" s="79" t="s">
        <v>176</v>
      </c>
      <c r="AQ465" s="79">
        <v>0</v>
      </c>
      <c r="AR465" s="79">
        <v>0</v>
      </c>
      <c r="AS465" s="79"/>
      <c r="AT465" s="79"/>
      <c r="AU465" s="79"/>
      <c r="AV465" s="79"/>
      <c r="AW465" s="79"/>
      <c r="AX465" s="79"/>
      <c r="AY465" s="79"/>
      <c r="AZ465" s="79"/>
      <c r="BA465">
        <v>2</v>
      </c>
      <c r="BB465" s="78" t="str">
        <f>REPLACE(INDEX(GroupVertices[Group], MATCH(Edges[[#This Row],[Vertex 1]],GroupVertices[Vertex],0)),1,1,"")</f>
        <v>1</v>
      </c>
      <c r="BC465" s="78" t="str">
        <f>REPLACE(INDEX(GroupVertices[Group], MATCH(Edges[[#This Row],[Vertex 2]],GroupVertices[Vertex],0)),1,1,"")</f>
        <v>1</v>
      </c>
      <c r="BD465" s="48">
        <v>0</v>
      </c>
      <c r="BE465" s="49">
        <v>0</v>
      </c>
      <c r="BF465" s="48">
        <v>0</v>
      </c>
      <c r="BG465" s="49">
        <v>0</v>
      </c>
      <c r="BH465" s="48">
        <v>0</v>
      </c>
      <c r="BI465" s="49">
        <v>0</v>
      </c>
      <c r="BJ465" s="48">
        <v>28</v>
      </c>
      <c r="BK465" s="49">
        <v>100</v>
      </c>
      <c r="BL465" s="48">
        <v>28</v>
      </c>
    </row>
    <row r="466" spans="1:64" x14ac:dyDescent="0.25">
      <c r="A466" s="64" t="s">
        <v>456</v>
      </c>
      <c r="B466" s="64" t="s">
        <v>456</v>
      </c>
      <c r="C466" s="65" t="s">
        <v>15840</v>
      </c>
      <c r="D466" s="66">
        <v>3.5</v>
      </c>
      <c r="E466" s="67" t="s">
        <v>136</v>
      </c>
      <c r="F466" s="68">
        <v>33.357142857142854</v>
      </c>
      <c r="G466" s="65"/>
      <c r="H466" s="69"/>
      <c r="I466" s="70"/>
      <c r="J466" s="70"/>
      <c r="K466" s="34" t="s">
        <v>65</v>
      </c>
      <c r="L466" s="77">
        <v>466</v>
      </c>
      <c r="M466" s="77"/>
      <c r="N466" s="72"/>
      <c r="O466" s="79" t="s">
        <v>176</v>
      </c>
      <c r="P466" s="81">
        <v>43170.663217592592</v>
      </c>
      <c r="Q466" s="79" t="s">
        <v>1253</v>
      </c>
      <c r="R466" s="83" t="s">
        <v>2138</v>
      </c>
      <c r="S466" s="79" t="s">
        <v>2507</v>
      </c>
      <c r="T466" s="79" t="s">
        <v>2789</v>
      </c>
      <c r="U466" s="83" t="s">
        <v>3227</v>
      </c>
      <c r="V466" s="83" t="s">
        <v>3227</v>
      </c>
      <c r="W466" s="81">
        <v>43170.663217592592</v>
      </c>
      <c r="X466" s="83" t="s">
        <v>4191</v>
      </c>
      <c r="Y466" s="79"/>
      <c r="Z466" s="79"/>
      <c r="AA466" s="85" t="s">
        <v>5399</v>
      </c>
      <c r="AB466" s="79"/>
      <c r="AC466" s="79" t="b">
        <v>0</v>
      </c>
      <c r="AD466" s="79">
        <v>0</v>
      </c>
      <c r="AE466" s="85" t="s">
        <v>6296</v>
      </c>
      <c r="AF466" s="79" t="b">
        <v>0</v>
      </c>
      <c r="AG466" s="79" t="s">
        <v>6305</v>
      </c>
      <c r="AH466" s="79"/>
      <c r="AI466" s="85" t="s">
        <v>6296</v>
      </c>
      <c r="AJ466" s="79" t="b">
        <v>0</v>
      </c>
      <c r="AK466" s="79">
        <v>0</v>
      </c>
      <c r="AL466" s="85" t="s">
        <v>6296</v>
      </c>
      <c r="AM466" s="79" t="s">
        <v>6330</v>
      </c>
      <c r="AN466" s="79" t="b">
        <v>0</v>
      </c>
      <c r="AO466" s="85" t="s">
        <v>5399</v>
      </c>
      <c r="AP466" s="79" t="s">
        <v>176</v>
      </c>
      <c r="AQ466" s="79">
        <v>0</v>
      </c>
      <c r="AR466" s="79">
        <v>0</v>
      </c>
      <c r="AS466" s="79"/>
      <c r="AT466" s="79"/>
      <c r="AU466" s="79"/>
      <c r="AV466" s="79"/>
      <c r="AW466" s="79"/>
      <c r="AX466" s="79"/>
      <c r="AY466" s="79"/>
      <c r="AZ466" s="79"/>
      <c r="BA466">
        <v>2</v>
      </c>
      <c r="BB466" s="78" t="str">
        <f>REPLACE(INDEX(GroupVertices[Group], MATCH(Edges[[#This Row],[Vertex 1]],GroupVertices[Vertex],0)),1,1,"")</f>
        <v>1</v>
      </c>
      <c r="BC466" s="78" t="str">
        <f>REPLACE(INDEX(GroupVertices[Group], MATCH(Edges[[#This Row],[Vertex 2]],GroupVertices[Vertex],0)),1,1,"")</f>
        <v>1</v>
      </c>
      <c r="BD466" s="48">
        <v>0</v>
      </c>
      <c r="BE466" s="49">
        <v>0</v>
      </c>
      <c r="BF466" s="48">
        <v>0</v>
      </c>
      <c r="BG466" s="49">
        <v>0</v>
      </c>
      <c r="BH466" s="48">
        <v>0</v>
      </c>
      <c r="BI466" s="49">
        <v>0</v>
      </c>
      <c r="BJ466" s="48">
        <v>28</v>
      </c>
      <c r="BK466" s="49">
        <v>100</v>
      </c>
      <c r="BL466" s="48">
        <v>28</v>
      </c>
    </row>
    <row r="467" spans="1:64" x14ac:dyDescent="0.25">
      <c r="A467" s="64" t="s">
        <v>457</v>
      </c>
      <c r="B467" s="64" t="s">
        <v>457</v>
      </c>
      <c r="C467" s="65" t="s">
        <v>15845</v>
      </c>
      <c r="D467" s="66">
        <v>4</v>
      </c>
      <c r="E467" s="67" t="s">
        <v>136</v>
      </c>
      <c r="F467" s="68">
        <v>31.714285714285715</v>
      </c>
      <c r="G467" s="65"/>
      <c r="H467" s="69"/>
      <c r="I467" s="70"/>
      <c r="J467" s="70"/>
      <c r="K467" s="34" t="s">
        <v>65</v>
      </c>
      <c r="L467" s="77">
        <v>467</v>
      </c>
      <c r="M467" s="77"/>
      <c r="N467" s="72"/>
      <c r="O467" s="79" t="s">
        <v>176</v>
      </c>
      <c r="P467" s="81">
        <v>43166.667488425926</v>
      </c>
      <c r="Q467" s="79" t="s">
        <v>1254</v>
      </c>
      <c r="R467" s="83" t="s">
        <v>2139</v>
      </c>
      <c r="S467" s="79" t="s">
        <v>2518</v>
      </c>
      <c r="T467" s="79" t="s">
        <v>2790</v>
      </c>
      <c r="U467" s="83" t="s">
        <v>3228</v>
      </c>
      <c r="V467" s="83" t="s">
        <v>3228</v>
      </c>
      <c r="W467" s="81">
        <v>43166.667488425926</v>
      </c>
      <c r="X467" s="83" t="s">
        <v>4192</v>
      </c>
      <c r="Y467" s="79"/>
      <c r="Z467" s="79"/>
      <c r="AA467" s="85" t="s">
        <v>5400</v>
      </c>
      <c r="AB467" s="79"/>
      <c r="AC467" s="79" t="b">
        <v>0</v>
      </c>
      <c r="AD467" s="79">
        <v>0</v>
      </c>
      <c r="AE467" s="85" t="s">
        <v>6296</v>
      </c>
      <c r="AF467" s="79" t="b">
        <v>0</v>
      </c>
      <c r="AG467" s="79" t="s">
        <v>6304</v>
      </c>
      <c r="AH467" s="79"/>
      <c r="AI467" s="85" t="s">
        <v>6296</v>
      </c>
      <c r="AJ467" s="79" t="b">
        <v>0</v>
      </c>
      <c r="AK467" s="79">
        <v>1</v>
      </c>
      <c r="AL467" s="85" t="s">
        <v>6296</v>
      </c>
      <c r="AM467" s="79" t="s">
        <v>6375</v>
      </c>
      <c r="AN467" s="79" t="b">
        <v>0</v>
      </c>
      <c r="AO467" s="85" t="s">
        <v>5400</v>
      </c>
      <c r="AP467" s="79" t="s">
        <v>176</v>
      </c>
      <c r="AQ467" s="79">
        <v>0</v>
      </c>
      <c r="AR467" s="79">
        <v>0</v>
      </c>
      <c r="AS467" s="79"/>
      <c r="AT467" s="79"/>
      <c r="AU467" s="79"/>
      <c r="AV467" s="79"/>
      <c r="AW467" s="79"/>
      <c r="AX467" s="79"/>
      <c r="AY467" s="79"/>
      <c r="AZ467" s="79"/>
      <c r="BA467">
        <v>3</v>
      </c>
      <c r="BB467" s="78" t="str">
        <f>REPLACE(INDEX(GroupVertices[Group], MATCH(Edges[[#This Row],[Vertex 1]],GroupVertices[Vertex],0)),1,1,"")</f>
        <v>87</v>
      </c>
      <c r="BC467" s="78" t="str">
        <f>REPLACE(INDEX(GroupVertices[Group], MATCH(Edges[[#This Row],[Vertex 2]],GroupVertices[Vertex],0)),1,1,"")</f>
        <v>87</v>
      </c>
      <c r="BD467" s="48">
        <v>1</v>
      </c>
      <c r="BE467" s="49">
        <v>3.8461538461538463</v>
      </c>
      <c r="BF467" s="48">
        <v>0</v>
      </c>
      <c r="BG467" s="49">
        <v>0</v>
      </c>
      <c r="BH467" s="48">
        <v>0</v>
      </c>
      <c r="BI467" s="49">
        <v>0</v>
      </c>
      <c r="BJ467" s="48">
        <v>25</v>
      </c>
      <c r="BK467" s="49">
        <v>96.15384615384616</v>
      </c>
      <c r="BL467" s="48">
        <v>26</v>
      </c>
    </row>
    <row r="468" spans="1:64" x14ac:dyDescent="0.25">
      <c r="A468" s="64" t="s">
        <v>457</v>
      </c>
      <c r="B468" s="64" t="s">
        <v>457</v>
      </c>
      <c r="C468" s="65" t="s">
        <v>15845</v>
      </c>
      <c r="D468" s="66">
        <v>4</v>
      </c>
      <c r="E468" s="67" t="s">
        <v>136</v>
      </c>
      <c r="F468" s="68">
        <v>31.714285714285715</v>
      </c>
      <c r="G468" s="65"/>
      <c r="H468" s="69"/>
      <c r="I468" s="70"/>
      <c r="J468" s="70"/>
      <c r="K468" s="34" t="s">
        <v>65</v>
      </c>
      <c r="L468" s="77">
        <v>468</v>
      </c>
      <c r="M468" s="77"/>
      <c r="N468" s="72"/>
      <c r="O468" s="79" t="s">
        <v>176</v>
      </c>
      <c r="P468" s="81">
        <v>43168.667870370373</v>
      </c>
      <c r="Q468" s="79" t="s">
        <v>1255</v>
      </c>
      <c r="R468" s="83" t="s">
        <v>2140</v>
      </c>
      <c r="S468" s="79" t="s">
        <v>2518</v>
      </c>
      <c r="T468" s="79" t="s">
        <v>2791</v>
      </c>
      <c r="U468" s="83" t="s">
        <v>3229</v>
      </c>
      <c r="V468" s="83" t="s">
        <v>3229</v>
      </c>
      <c r="W468" s="81">
        <v>43168.667870370373</v>
      </c>
      <c r="X468" s="83" t="s">
        <v>4193</v>
      </c>
      <c r="Y468" s="79"/>
      <c r="Z468" s="79"/>
      <c r="AA468" s="85" t="s">
        <v>5401</v>
      </c>
      <c r="AB468" s="79"/>
      <c r="AC468" s="79" t="b">
        <v>0</v>
      </c>
      <c r="AD468" s="79">
        <v>0</v>
      </c>
      <c r="AE468" s="85" t="s">
        <v>6296</v>
      </c>
      <c r="AF468" s="79" t="b">
        <v>0</v>
      </c>
      <c r="AG468" s="79" t="s">
        <v>6304</v>
      </c>
      <c r="AH468" s="79"/>
      <c r="AI468" s="85" t="s">
        <v>6296</v>
      </c>
      <c r="AJ468" s="79" t="b">
        <v>0</v>
      </c>
      <c r="AK468" s="79">
        <v>1</v>
      </c>
      <c r="AL468" s="85" t="s">
        <v>6296</v>
      </c>
      <c r="AM468" s="79" t="s">
        <v>6375</v>
      </c>
      <c r="AN468" s="79" t="b">
        <v>0</v>
      </c>
      <c r="AO468" s="85" t="s">
        <v>5401</v>
      </c>
      <c r="AP468" s="79" t="s">
        <v>176</v>
      </c>
      <c r="AQ468" s="79">
        <v>0</v>
      </c>
      <c r="AR468" s="79">
        <v>0</v>
      </c>
      <c r="AS468" s="79"/>
      <c r="AT468" s="79"/>
      <c r="AU468" s="79"/>
      <c r="AV468" s="79"/>
      <c r="AW468" s="79"/>
      <c r="AX468" s="79"/>
      <c r="AY468" s="79"/>
      <c r="AZ468" s="79"/>
      <c r="BA468">
        <v>3</v>
      </c>
      <c r="BB468" s="78" t="str">
        <f>REPLACE(INDEX(GroupVertices[Group], MATCH(Edges[[#This Row],[Vertex 1]],GroupVertices[Vertex],0)),1,1,"")</f>
        <v>87</v>
      </c>
      <c r="BC468" s="78" t="str">
        <f>REPLACE(INDEX(GroupVertices[Group], MATCH(Edges[[#This Row],[Vertex 2]],GroupVertices[Vertex],0)),1,1,"")</f>
        <v>87</v>
      </c>
      <c r="BD468" s="48">
        <v>1</v>
      </c>
      <c r="BE468" s="49">
        <v>2.8571428571428572</v>
      </c>
      <c r="BF468" s="48">
        <v>0</v>
      </c>
      <c r="BG468" s="49">
        <v>0</v>
      </c>
      <c r="BH468" s="48">
        <v>0</v>
      </c>
      <c r="BI468" s="49">
        <v>0</v>
      </c>
      <c r="BJ468" s="48">
        <v>34</v>
      </c>
      <c r="BK468" s="49">
        <v>97.142857142857139</v>
      </c>
      <c r="BL468" s="48">
        <v>35</v>
      </c>
    </row>
    <row r="469" spans="1:64" x14ac:dyDescent="0.25">
      <c r="A469" s="64" t="s">
        <v>457</v>
      </c>
      <c r="B469" s="64" t="s">
        <v>457</v>
      </c>
      <c r="C469" s="65" t="s">
        <v>15845</v>
      </c>
      <c r="D469" s="66">
        <v>4</v>
      </c>
      <c r="E469" s="67" t="s">
        <v>136</v>
      </c>
      <c r="F469" s="68">
        <v>31.714285714285715</v>
      </c>
      <c r="G469" s="65"/>
      <c r="H469" s="69"/>
      <c r="I469" s="70"/>
      <c r="J469" s="70"/>
      <c r="K469" s="34" t="s">
        <v>65</v>
      </c>
      <c r="L469" s="77">
        <v>469</v>
      </c>
      <c r="M469" s="77"/>
      <c r="N469" s="72"/>
      <c r="O469" s="79" t="s">
        <v>176</v>
      </c>
      <c r="P469" s="81">
        <v>43170.667662037034</v>
      </c>
      <c r="Q469" s="79" t="s">
        <v>1256</v>
      </c>
      <c r="R469" s="83" t="s">
        <v>2141</v>
      </c>
      <c r="S469" s="79" t="s">
        <v>2518</v>
      </c>
      <c r="T469" s="79" t="s">
        <v>2792</v>
      </c>
      <c r="U469" s="83" t="s">
        <v>3230</v>
      </c>
      <c r="V469" s="83" t="s">
        <v>3230</v>
      </c>
      <c r="W469" s="81">
        <v>43170.667662037034</v>
      </c>
      <c r="X469" s="83" t="s">
        <v>4194</v>
      </c>
      <c r="Y469" s="79"/>
      <c r="Z469" s="79"/>
      <c r="AA469" s="85" t="s">
        <v>5402</v>
      </c>
      <c r="AB469" s="79"/>
      <c r="AC469" s="79" t="b">
        <v>0</v>
      </c>
      <c r="AD469" s="79">
        <v>1</v>
      </c>
      <c r="AE469" s="85" t="s">
        <v>6296</v>
      </c>
      <c r="AF469" s="79" t="b">
        <v>0</v>
      </c>
      <c r="AG469" s="79" t="s">
        <v>6304</v>
      </c>
      <c r="AH469" s="79"/>
      <c r="AI469" s="85" t="s">
        <v>6296</v>
      </c>
      <c r="AJ469" s="79" t="b">
        <v>0</v>
      </c>
      <c r="AK469" s="79">
        <v>1</v>
      </c>
      <c r="AL469" s="85" t="s">
        <v>6296</v>
      </c>
      <c r="AM469" s="79" t="s">
        <v>6375</v>
      </c>
      <c r="AN469" s="79" t="b">
        <v>0</v>
      </c>
      <c r="AO469" s="85" t="s">
        <v>5402</v>
      </c>
      <c r="AP469" s="79" t="s">
        <v>176</v>
      </c>
      <c r="AQ469" s="79">
        <v>0</v>
      </c>
      <c r="AR469" s="79">
        <v>0</v>
      </c>
      <c r="AS469" s="79"/>
      <c r="AT469" s="79"/>
      <c r="AU469" s="79"/>
      <c r="AV469" s="79"/>
      <c r="AW469" s="79"/>
      <c r="AX469" s="79"/>
      <c r="AY469" s="79"/>
      <c r="AZ469" s="79"/>
      <c r="BA469">
        <v>3</v>
      </c>
      <c r="BB469" s="78" t="str">
        <f>REPLACE(INDEX(GroupVertices[Group], MATCH(Edges[[#This Row],[Vertex 1]],GroupVertices[Vertex],0)),1,1,"")</f>
        <v>87</v>
      </c>
      <c r="BC469" s="78" t="str">
        <f>REPLACE(INDEX(GroupVertices[Group], MATCH(Edges[[#This Row],[Vertex 2]],GroupVertices[Vertex],0)),1,1,"")</f>
        <v>87</v>
      </c>
      <c r="BD469" s="48">
        <v>1</v>
      </c>
      <c r="BE469" s="49">
        <v>4.5454545454545459</v>
      </c>
      <c r="BF469" s="48">
        <v>0</v>
      </c>
      <c r="BG469" s="49">
        <v>0</v>
      </c>
      <c r="BH469" s="48">
        <v>0</v>
      </c>
      <c r="BI469" s="49">
        <v>0</v>
      </c>
      <c r="BJ469" s="48">
        <v>21</v>
      </c>
      <c r="BK469" s="49">
        <v>95.454545454545453</v>
      </c>
      <c r="BL469" s="48">
        <v>22</v>
      </c>
    </row>
    <row r="470" spans="1:64" x14ac:dyDescent="0.25">
      <c r="A470" s="64" t="s">
        <v>458</v>
      </c>
      <c r="B470" s="64" t="s">
        <v>457</v>
      </c>
      <c r="C470" s="65" t="s">
        <v>15845</v>
      </c>
      <c r="D470" s="66">
        <v>4</v>
      </c>
      <c r="E470" s="67" t="s">
        <v>136</v>
      </c>
      <c r="F470" s="68">
        <v>31.714285714285715</v>
      </c>
      <c r="G470" s="65"/>
      <c r="H470" s="69"/>
      <c r="I470" s="70"/>
      <c r="J470" s="70"/>
      <c r="K470" s="34" t="s">
        <v>65</v>
      </c>
      <c r="L470" s="77">
        <v>470</v>
      </c>
      <c r="M470" s="77"/>
      <c r="N470" s="72"/>
      <c r="O470" s="79" t="s">
        <v>999</v>
      </c>
      <c r="P470" s="81">
        <v>43166.668067129627</v>
      </c>
      <c r="Q470" s="79" t="s">
        <v>1257</v>
      </c>
      <c r="R470" s="83" t="s">
        <v>2139</v>
      </c>
      <c r="S470" s="79" t="s">
        <v>2518</v>
      </c>
      <c r="T470" s="79" t="s">
        <v>2793</v>
      </c>
      <c r="U470" s="79"/>
      <c r="V470" s="83" t="s">
        <v>3651</v>
      </c>
      <c r="W470" s="81">
        <v>43166.668067129627</v>
      </c>
      <c r="X470" s="83" t="s">
        <v>4195</v>
      </c>
      <c r="Y470" s="79"/>
      <c r="Z470" s="79"/>
      <c r="AA470" s="85" t="s">
        <v>5403</v>
      </c>
      <c r="AB470" s="79"/>
      <c r="AC470" s="79" t="b">
        <v>0</v>
      </c>
      <c r="AD470" s="79">
        <v>0</v>
      </c>
      <c r="AE470" s="85" t="s">
        <v>6296</v>
      </c>
      <c r="AF470" s="79" t="b">
        <v>0</v>
      </c>
      <c r="AG470" s="79" t="s">
        <v>6304</v>
      </c>
      <c r="AH470" s="79"/>
      <c r="AI470" s="85" t="s">
        <v>6296</v>
      </c>
      <c r="AJ470" s="79" t="b">
        <v>0</v>
      </c>
      <c r="AK470" s="79">
        <v>1</v>
      </c>
      <c r="AL470" s="85" t="s">
        <v>5400</v>
      </c>
      <c r="AM470" s="79" t="s">
        <v>6376</v>
      </c>
      <c r="AN470" s="79" t="b">
        <v>0</v>
      </c>
      <c r="AO470" s="85" t="s">
        <v>5400</v>
      </c>
      <c r="AP470" s="79" t="s">
        <v>176</v>
      </c>
      <c r="AQ470" s="79">
        <v>0</v>
      </c>
      <c r="AR470" s="79">
        <v>0</v>
      </c>
      <c r="AS470" s="79"/>
      <c r="AT470" s="79"/>
      <c r="AU470" s="79"/>
      <c r="AV470" s="79"/>
      <c r="AW470" s="79"/>
      <c r="AX470" s="79"/>
      <c r="AY470" s="79"/>
      <c r="AZ470" s="79"/>
      <c r="BA470">
        <v>3</v>
      </c>
      <c r="BB470" s="78" t="str">
        <f>REPLACE(INDEX(GroupVertices[Group], MATCH(Edges[[#This Row],[Vertex 1]],GroupVertices[Vertex],0)),1,1,"")</f>
        <v>87</v>
      </c>
      <c r="BC470" s="78" t="str">
        <f>REPLACE(INDEX(GroupVertices[Group], MATCH(Edges[[#This Row],[Vertex 2]],GroupVertices[Vertex],0)),1,1,"")</f>
        <v>87</v>
      </c>
      <c r="BD470" s="48">
        <v>1</v>
      </c>
      <c r="BE470" s="49">
        <v>5.5555555555555554</v>
      </c>
      <c r="BF470" s="48">
        <v>0</v>
      </c>
      <c r="BG470" s="49">
        <v>0</v>
      </c>
      <c r="BH470" s="48">
        <v>0</v>
      </c>
      <c r="BI470" s="49">
        <v>0</v>
      </c>
      <c r="BJ470" s="48">
        <v>17</v>
      </c>
      <c r="BK470" s="49">
        <v>94.444444444444443</v>
      </c>
      <c r="BL470" s="48">
        <v>18</v>
      </c>
    </row>
    <row r="471" spans="1:64" x14ac:dyDescent="0.25">
      <c r="A471" s="64" t="s">
        <v>458</v>
      </c>
      <c r="B471" s="64" t="s">
        <v>457</v>
      </c>
      <c r="C471" s="65" t="s">
        <v>15845</v>
      </c>
      <c r="D471" s="66">
        <v>4</v>
      </c>
      <c r="E471" s="67" t="s">
        <v>136</v>
      </c>
      <c r="F471" s="68">
        <v>31.714285714285715</v>
      </c>
      <c r="G471" s="65"/>
      <c r="H471" s="69"/>
      <c r="I471" s="70"/>
      <c r="J471" s="70"/>
      <c r="K471" s="34" t="s">
        <v>65</v>
      </c>
      <c r="L471" s="77">
        <v>471</v>
      </c>
      <c r="M471" s="77"/>
      <c r="N471" s="72"/>
      <c r="O471" s="79" t="s">
        <v>999</v>
      </c>
      <c r="P471" s="81">
        <v>43168.668067129627</v>
      </c>
      <c r="Q471" s="79" t="s">
        <v>1258</v>
      </c>
      <c r="R471" s="79"/>
      <c r="S471" s="79"/>
      <c r="T471" s="79"/>
      <c r="U471" s="79"/>
      <c r="V471" s="83" t="s">
        <v>3651</v>
      </c>
      <c r="W471" s="81">
        <v>43168.668067129627</v>
      </c>
      <c r="X471" s="83" t="s">
        <v>4196</v>
      </c>
      <c r="Y471" s="79"/>
      <c r="Z471" s="79"/>
      <c r="AA471" s="85" t="s">
        <v>5404</v>
      </c>
      <c r="AB471" s="79"/>
      <c r="AC471" s="79" t="b">
        <v>0</v>
      </c>
      <c r="AD471" s="79">
        <v>0</v>
      </c>
      <c r="AE471" s="85" t="s">
        <v>6296</v>
      </c>
      <c r="AF471" s="79" t="b">
        <v>0</v>
      </c>
      <c r="AG471" s="79" t="s">
        <v>6304</v>
      </c>
      <c r="AH471" s="79"/>
      <c r="AI471" s="85" t="s">
        <v>6296</v>
      </c>
      <c r="AJ471" s="79" t="b">
        <v>0</v>
      </c>
      <c r="AK471" s="79">
        <v>1</v>
      </c>
      <c r="AL471" s="85" t="s">
        <v>5401</v>
      </c>
      <c r="AM471" s="79" t="s">
        <v>6376</v>
      </c>
      <c r="AN471" s="79" t="b">
        <v>0</v>
      </c>
      <c r="AO471" s="85" t="s">
        <v>5401</v>
      </c>
      <c r="AP471" s="79" t="s">
        <v>176</v>
      </c>
      <c r="AQ471" s="79">
        <v>0</v>
      </c>
      <c r="AR471" s="79">
        <v>0</v>
      </c>
      <c r="AS471" s="79"/>
      <c r="AT471" s="79"/>
      <c r="AU471" s="79"/>
      <c r="AV471" s="79"/>
      <c r="AW471" s="79"/>
      <c r="AX471" s="79"/>
      <c r="AY471" s="79"/>
      <c r="AZ471" s="79"/>
      <c r="BA471">
        <v>3</v>
      </c>
      <c r="BB471" s="78" t="str">
        <f>REPLACE(INDEX(GroupVertices[Group], MATCH(Edges[[#This Row],[Vertex 1]],GroupVertices[Vertex],0)),1,1,"")</f>
        <v>87</v>
      </c>
      <c r="BC471" s="78" t="str">
        <f>REPLACE(INDEX(GroupVertices[Group], MATCH(Edges[[#This Row],[Vertex 2]],GroupVertices[Vertex],0)),1,1,"")</f>
        <v>87</v>
      </c>
      <c r="BD471" s="48">
        <v>1</v>
      </c>
      <c r="BE471" s="49">
        <v>4.166666666666667</v>
      </c>
      <c r="BF471" s="48">
        <v>0</v>
      </c>
      <c r="BG471" s="49">
        <v>0</v>
      </c>
      <c r="BH471" s="48">
        <v>0</v>
      </c>
      <c r="BI471" s="49">
        <v>0</v>
      </c>
      <c r="BJ471" s="48">
        <v>23</v>
      </c>
      <c r="BK471" s="49">
        <v>95.833333333333329</v>
      </c>
      <c r="BL471" s="48">
        <v>24</v>
      </c>
    </row>
    <row r="472" spans="1:64" x14ac:dyDescent="0.25">
      <c r="A472" s="64" t="s">
        <v>458</v>
      </c>
      <c r="B472" s="64" t="s">
        <v>457</v>
      </c>
      <c r="C472" s="65" t="s">
        <v>15845</v>
      </c>
      <c r="D472" s="66">
        <v>4</v>
      </c>
      <c r="E472" s="67" t="s">
        <v>136</v>
      </c>
      <c r="F472" s="68">
        <v>31.714285714285715</v>
      </c>
      <c r="G472" s="65"/>
      <c r="H472" s="69"/>
      <c r="I472" s="70"/>
      <c r="J472" s="70"/>
      <c r="K472" s="34" t="s">
        <v>65</v>
      </c>
      <c r="L472" s="77">
        <v>472</v>
      </c>
      <c r="M472" s="77"/>
      <c r="N472" s="72"/>
      <c r="O472" s="79" t="s">
        <v>999</v>
      </c>
      <c r="P472" s="81">
        <v>43170.668067129627</v>
      </c>
      <c r="Q472" s="79" t="s">
        <v>1259</v>
      </c>
      <c r="R472" s="83" t="s">
        <v>2141</v>
      </c>
      <c r="S472" s="79" t="s">
        <v>2518</v>
      </c>
      <c r="T472" s="79" t="s">
        <v>2794</v>
      </c>
      <c r="U472" s="79"/>
      <c r="V472" s="83" t="s">
        <v>3651</v>
      </c>
      <c r="W472" s="81">
        <v>43170.668067129627</v>
      </c>
      <c r="X472" s="83" t="s">
        <v>4197</v>
      </c>
      <c r="Y472" s="79"/>
      <c r="Z472" s="79"/>
      <c r="AA472" s="85" t="s">
        <v>5405</v>
      </c>
      <c r="AB472" s="79"/>
      <c r="AC472" s="79" t="b">
        <v>0</v>
      </c>
      <c r="AD472" s="79">
        <v>0</v>
      </c>
      <c r="AE472" s="85" t="s">
        <v>6296</v>
      </c>
      <c r="AF472" s="79" t="b">
        <v>0</v>
      </c>
      <c r="AG472" s="79" t="s">
        <v>6304</v>
      </c>
      <c r="AH472" s="79"/>
      <c r="AI472" s="85" t="s">
        <v>6296</v>
      </c>
      <c r="AJ472" s="79" t="b">
        <v>0</v>
      </c>
      <c r="AK472" s="79">
        <v>1</v>
      </c>
      <c r="AL472" s="85" t="s">
        <v>5402</v>
      </c>
      <c r="AM472" s="79" t="s">
        <v>6376</v>
      </c>
      <c r="AN472" s="79" t="b">
        <v>0</v>
      </c>
      <c r="AO472" s="85" t="s">
        <v>5402</v>
      </c>
      <c r="AP472" s="79" t="s">
        <v>176</v>
      </c>
      <c r="AQ472" s="79">
        <v>0</v>
      </c>
      <c r="AR472" s="79">
        <v>0</v>
      </c>
      <c r="AS472" s="79"/>
      <c r="AT472" s="79"/>
      <c r="AU472" s="79"/>
      <c r="AV472" s="79"/>
      <c r="AW472" s="79"/>
      <c r="AX472" s="79"/>
      <c r="AY472" s="79"/>
      <c r="AZ472" s="79"/>
      <c r="BA472">
        <v>3</v>
      </c>
      <c r="BB472" s="78" t="str">
        <f>REPLACE(INDEX(GroupVertices[Group], MATCH(Edges[[#This Row],[Vertex 1]],GroupVertices[Vertex],0)),1,1,"")</f>
        <v>87</v>
      </c>
      <c r="BC472" s="78" t="str">
        <f>REPLACE(INDEX(GroupVertices[Group], MATCH(Edges[[#This Row],[Vertex 2]],GroupVertices[Vertex],0)),1,1,"")</f>
        <v>87</v>
      </c>
      <c r="BD472" s="48">
        <v>1</v>
      </c>
      <c r="BE472" s="49">
        <v>7.1428571428571432</v>
      </c>
      <c r="BF472" s="48">
        <v>0</v>
      </c>
      <c r="BG472" s="49">
        <v>0</v>
      </c>
      <c r="BH472" s="48">
        <v>0</v>
      </c>
      <c r="BI472" s="49">
        <v>0</v>
      </c>
      <c r="BJ472" s="48">
        <v>13</v>
      </c>
      <c r="BK472" s="49">
        <v>92.857142857142861</v>
      </c>
      <c r="BL472" s="48">
        <v>14</v>
      </c>
    </row>
    <row r="473" spans="1:64" x14ac:dyDescent="0.25">
      <c r="A473" s="64" t="s">
        <v>459</v>
      </c>
      <c r="B473" s="64" t="s">
        <v>459</v>
      </c>
      <c r="C473" s="65" t="s">
        <v>15839</v>
      </c>
      <c r="D473" s="66">
        <v>3</v>
      </c>
      <c r="E473" s="67" t="s">
        <v>132</v>
      </c>
      <c r="F473" s="68">
        <v>35</v>
      </c>
      <c r="G473" s="65"/>
      <c r="H473" s="69"/>
      <c r="I473" s="70"/>
      <c r="J473" s="70"/>
      <c r="K473" s="34" t="s">
        <v>65</v>
      </c>
      <c r="L473" s="77">
        <v>473</v>
      </c>
      <c r="M473" s="77"/>
      <c r="N473" s="72"/>
      <c r="O473" s="79" t="s">
        <v>176</v>
      </c>
      <c r="P473" s="81">
        <v>43170.675219907411</v>
      </c>
      <c r="Q473" s="79" t="s">
        <v>1260</v>
      </c>
      <c r="R473" s="79"/>
      <c r="S473" s="79"/>
      <c r="T473" s="79" t="s">
        <v>2795</v>
      </c>
      <c r="U473" s="83" t="s">
        <v>3231</v>
      </c>
      <c r="V473" s="83" t="s">
        <v>3231</v>
      </c>
      <c r="W473" s="81">
        <v>43170.675219907411</v>
      </c>
      <c r="X473" s="83" t="s">
        <v>4198</v>
      </c>
      <c r="Y473" s="79"/>
      <c r="Z473" s="79"/>
      <c r="AA473" s="85" t="s">
        <v>5406</v>
      </c>
      <c r="AB473" s="79"/>
      <c r="AC473" s="79" t="b">
        <v>0</v>
      </c>
      <c r="AD473" s="79">
        <v>0</v>
      </c>
      <c r="AE473" s="85" t="s">
        <v>6296</v>
      </c>
      <c r="AF473" s="79" t="b">
        <v>0</v>
      </c>
      <c r="AG473" s="79" t="s">
        <v>6304</v>
      </c>
      <c r="AH473" s="79"/>
      <c r="AI473" s="85" t="s">
        <v>6296</v>
      </c>
      <c r="AJ473" s="79" t="b">
        <v>0</v>
      </c>
      <c r="AK473" s="79">
        <v>0</v>
      </c>
      <c r="AL473" s="85" t="s">
        <v>6296</v>
      </c>
      <c r="AM473" s="79" t="s">
        <v>6328</v>
      </c>
      <c r="AN473" s="79" t="b">
        <v>0</v>
      </c>
      <c r="AO473" s="85" t="s">
        <v>5406</v>
      </c>
      <c r="AP473" s="79" t="s">
        <v>176</v>
      </c>
      <c r="AQ473" s="79">
        <v>0</v>
      </c>
      <c r="AR473" s="79">
        <v>0</v>
      </c>
      <c r="AS473" s="79"/>
      <c r="AT473" s="79"/>
      <c r="AU473" s="79"/>
      <c r="AV473" s="79"/>
      <c r="AW473" s="79"/>
      <c r="AX473" s="79"/>
      <c r="AY473" s="79"/>
      <c r="AZ473" s="79"/>
      <c r="BA473">
        <v>1</v>
      </c>
      <c r="BB473" s="78" t="str">
        <f>REPLACE(INDEX(GroupVertices[Group], MATCH(Edges[[#This Row],[Vertex 1]],GroupVertices[Vertex],0)),1,1,"")</f>
        <v>1</v>
      </c>
      <c r="BC473" s="78" t="str">
        <f>REPLACE(INDEX(GroupVertices[Group], MATCH(Edges[[#This Row],[Vertex 2]],GroupVertices[Vertex],0)),1,1,"")</f>
        <v>1</v>
      </c>
      <c r="BD473" s="48">
        <v>1</v>
      </c>
      <c r="BE473" s="49">
        <v>3.125</v>
      </c>
      <c r="BF473" s="48">
        <v>0</v>
      </c>
      <c r="BG473" s="49">
        <v>0</v>
      </c>
      <c r="BH473" s="48">
        <v>0</v>
      </c>
      <c r="BI473" s="49">
        <v>0</v>
      </c>
      <c r="BJ473" s="48">
        <v>31</v>
      </c>
      <c r="BK473" s="49">
        <v>96.875</v>
      </c>
      <c r="BL473" s="48">
        <v>32</v>
      </c>
    </row>
    <row r="474" spans="1:64" x14ac:dyDescent="0.25">
      <c r="A474" s="64" t="s">
        <v>460</v>
      </c>
      <c r="B474" s="64" t="s">
        <v>460</v>
      </c>
      <c r="C474" s="65" t="s">
        <v>15839</v>
      </c>
      <c r="D474" s="66">
        <v>3</v>
      </c>
      <c r="E474" s="67" t="s">
        <v>132</v>
      </c>
      <c r="F474" s="68">
        <v>35</v>
      </c>
      <c r="G474" s="65"/>
      <c r="H474" s="69"/>
      <c r="I474" s="70"/>
      <c r="J474" s="70"/>
      <c r="K474" s="34" t="s">
        <v>65</v>
      </c>
      <c r="L474" s="77">
        <v>474</v>
      </c>
      <c r="M474" s="77"/>
      <c r="N474" s="72"/>
      <c r="O474" s="79" t="s">
        <v>176</v>
      </c>
      <c r="P474" s="81">
        <v>43170.592407407406</v>
      </c>
      <c r="Q474" s="79" t="s">
        <v>1261</v>
      </c>
      <c r="R474" s="83" t="s">
        <v>2142</v>
      </c>
      <c r="S474" s="79" t="s">
        <v>2507</v>
      </c>
      <c r="T474" s="79" t="s">
        <v>2796</v>
      </c>
      <c r="U474" s="79"/>
      <c r="V474" s="83" t="s">
        <v>3652</v>
      </c>
      <c r="W474" s="81">
        <v>43170.592407407406</v>
      </c>
      <c r="X474" s="83" t="s">
        <v>4199</v>
      </c>
      <c r="Y474" s="79"/>
      <c r="Z474" s="79"/>
      <c r="AA474" s="85" t="s">
        <v>5407</v>
      </c>
      <c r="AB474" s="79"/>
      <c r="AC474" s="79" t="b">
        <v>0</v>
      </c>
      <c r="AD474" s="79">
        <v>1</v>
      </c>
      <c r="AE474" s="85" t="s">
        <v>6296</v>
      </c>
      <c r="AF474" s="79" t="b">
        <v>0</v>
      </c>
      <c r="AG474" s="79" t="s">
        <v>6305</v>
      </c>
      <c r="AH474" s="79"/>
      <c r="AI474" s="85" t="s">
        <v>6296</v>
      </c>
      <c r="AJ474" s="79" t="b">
        <v>0</v>
      </c>
      <c r="AK474" s="79">
        <v>1</v>
      </c>
      <c r="AL474" s="85" t="s">
        <v>6296</v>
      </c>
      <c r="AM474" s="79" t="s">
        <v>6344</v>
      </c>
      <c r="AN474" s="79" t="b">
        <v>0</v>
      </c>
      <c r="AO474" s="85" t="s">
        <v>5407</v>
      </c>
      <c r="AP474" s="79" t="s">
        <v>6415</v>
      </c>
      <c r="AQ474" s="79">
        <v>0</v>
      </c>
      <c r="AR474" s="79">
        <v>0</v>
      </c>
      <c r="AS474" s="79"/>
      <c r="AT474" s="79"/>
      <c r="AU474" s="79"/>
      <c r="AV474" s="79"/>
      <c r="AW474" s="79"/>
      <c r="AX474" s="79"/>
      <c r="AY474" s="79"/>
      <c r="AZ474" s="79"/>
      <c r="BA474">
        <v>1</v>
      </c>
      <c r="BB474" s="78" t="str">
        <f>REPLACE(INDEX(GroupVertices[Group], MATCH(Edges[[#This Row],[Vertex 1]],GroupVertices[Vertex],0)),1,1,"")</f>
        <v>86</v>
      </c>
      <c r="BC474" s="78" t="str">
        <f>REPLACE(INDEX(GroupVertices[Group], MATCH(Edges[[#This Row],[Vertex 2]],GroupVertices[Vertex],0)),1,1,"")</f>
        <v>86</v>
      </c>
      <c r="BD474" s="48">
        <v>0</v>
      </c>
      <c r="BE474" s="49">
        <v>0</v>
      </c>
      <c r="BF474" s="48">
        <v>0</v>
      </c>
      <c r="BG474" s="49">
        <v>0</v>
      </c>
      <c r="BH474" s="48">
        <v>0</v>
      </c>
      <c r="BI474" s="49">
        <v>0</v>
      </c>
      <c r="BJ474" s="48">
        <v>24</v>
      </c>
      <c r="BK474" s="49">
        <v>100</v>
      </c>
      <c r="BL474" s="48">
        <v>24</v>
      </c>
    </row>
    <row r="475" spans="1:64" x14ac:dyDescent="0.25">
      <c r="A475" s="64" t="s">
        <v>461</v>
      </c>
      <c r="B475" s="64" t="s">
        <v>460</v>
      </c>
      <c r="C475" s="65" t="s">
        <v>15839</v>
      </c>
      <c r="D475" s="66">
        <v>3</v>
      </c>
      <c r="E475" s="67" t="s">
        <v>132</v>
      </c>
      <c r="F475" s="68">
        <v>35</v>
      </c>
      <c r="G475" s="65"/>
      <c r="H475" s="69"/>
      <c r="I475" s="70"/>
      <c r="J475" s="70"/>
      <c r="K475" s="34" t="s">
        <v>65</v>
      </c>
      <c r="L475" s="77">
        <v>475</v>
      </c>
      <c r="M475" s="77"/>
      <c r="N475" s="72"/>
      <c r="O475" s="79" t="s">
        <v>999</v>
      </c>
      <c r="P475" s="81">
        <v>43170.676458333335</v>
      </c>
      <c r="Q475" s="79" t="s">
        <v>1262</v>
      </c>
      <c r="R475" s="79"/>
      <c r="S475" s="79"/>
      <c r="T475" s="79"/>
      <c r="U475" s="79"/>
      <c r="V475" s="83" t="s">
        <v>3653</v>
      </c>
      <c r="W475" s="81">
        <v>43170.676458333335</v>
      </c>
      <c r="X475" s="83" t="s">
        <v>4200</v>
      </c>
      <c r="Y475" s="79"/>
      <c r="Z475" s="79"/>
      <c r="AA475" s="85" t="s">
        <v>5408</v>
      </c>
      <c r="AB475" s="79"/>
      <c r="AC475" s="79" t="b">
        <v>0</v>
      </c>
      <c r="AD475" s="79">
        <v>0</v>
      </c>
      <c r="AE475" s="85" t="s">
        <v>6296</v>
      </c>
      <c r="AF475" s="79" t="b">
        <v>0</v>
      </c>
      <c r="AG475" s="79" t="s">
        <v>6305</v>
      </c>
      <c r="AH475" s="79"/>
      <c r="AI475" s="85" t="s">
        <v>6296</v>
      </c>
      <c r="AJ475" s="79" t="b">
        <v>0</v>
      </c>
      <c r="AK475" s="79">
        <v>1</v>
      </c>
      <c r="AL475" s="85" t="s">
        <v>5407</v>
      </c>
      <c r="AM475" s="79" t="s">
        <v>6331</v>
      </c>
      <c r="AN475" s="79" t="b">
        <v>0</v>
      </c>
      <c r="AO475" s="85" t="s">
        <v>5407</v>
      </c>
      <c r="AP475" s="79" t="s">
        <v>176</v>
      </c>
      <c r="AQ475" s="79">
        <v>0</v>
      </c>
      <c r="AR475" s="79">
        <v>0</v>
      </c>
      <c r="AS475" s="79"/>
      <c r="AT475" s="79"/>
      <c r="AU475" s="79"/>
      <c r="AV475" s="79"/>
      <c r="AW475" s="79"/>
      <c r="AX475" s="79"/>
      <c r="AY475" s="79"/>
      <c r="AZ475" s="79"/>
      <c r="BA475">
        <v>1</v>
      </c>
      <c r="BB475" s="78" t="str">
        <f>REPLACE(INDEX(GroupVertices[Group], MATCH(Edges[[#This Row],[Vertex 1]],GroupVertices[Vertex],0)),1,1,"")</f>
        <v>86</v>
      </c>
      <c r="BC475" s="78" t="str">
        <f>REPLACE(INDEX(GroupVertices[Group], MATCH(Edges[[#This Row],[Vertex 2]],GroupVertices[Vertex],0)),1,1,"")</f>
        <v>86</v>
      </c>
      <c r="BD475" s="48">
        <v>0</v>
      </c>
      <c r="BE475" s="49">
        <v>0</v>
      </c>
      <c r="BF475" s="48">
        <v>0</v>
      </c>
      <c r="BG475" s="49">
        <v>0</v>
      </c>
      <c r="BH475" s="48">
        <v>0</v>
      </c>
      <c r="BI475" s="49">
        <v>0</v>
      </c>
      <c r="BJ475" s="48">
        <v>23</v>
      </c>
      <c r="BK475" s="49">
        <v>100</v>
      </c>
      <c r="BL475" s="48">
        <v>23</v>
      </c>
    </row>
    <row r="476" spans="1:64" x14ac:dyDescent="0.25">
      <c r="A476" s="64" t="s">
        <v>462</v>
      </c>
      <c r="B476" s="64" t="s">
        <v>627</v>
      </c>
      <c r="C476" s="65" t="s">
        <v>15839</v>
      </c>
      <c r="D476" s="66">
        <v>3</v>
      </c>
      <c r="E476" s="67" t="s">
        <v>132</v>
      </c>
      <c r="F476" s="68">
        <v>35</v>
      </c>
      <c r="G476" s="65"/>
      <c r="H476" s="69"/>
      <c r="I476" s="70"/>
      <c r="J476" s="70"/>
      <c r="K476" s="34" t="s">
        <v>65</v>
      </c>
      <c r="L476" s="77">
        <v>476</v>
      </c>
      <c r="M476" s="77"/>
      <c r="N476" s="72"/>
      <c r="O476" s="79" t="s">
        <v>999</v>
      </c>
      <c r="P476" s="81">
        <v>43170.678298611114</v>
      </c>
      <c r="Q476" s="79" t="s">
        <v>1263</v>
      </c>
      <c r="R476" s="83" t="s">
        <v>2143</v>
      </c>
      <c r="S476" s="79" t="s">
        <v>2567</v>
      </c>
      <c r="T476" s="79" t="s">
        <v>2797</v>
      </c>
      <c r="U476" s="79"/>
      <c r="V476" s="83" t="s">
        <v>3654</v>
      </c>
      <c r="W476" s="81">
        <v>43170.678298611114</v>
      </c>
      <c r="X476" s="83" t="s">
        <v>4201</v>
      </c>
      <c r="Y476" s="79"/>
      <c r="Z476" s="79"/>
      <c r="AA476" s="85" t="s">
        <v>5409</v>
      </c>
      <c r="AB476" s="79"/>
      <c r="AC476" s="79" t="b">
        <v>0</v>
      </c>
      <c r="AD476" s="79">
        <v>0</v>
      </c>
      <c r="AE476" s="85" t="s">
        <v>6296</v>
      </c>
      <c r="AF476" s="79" t="b">
        <v>0</v>
      </c>
      <c r="AG476" s="79" t="s">
        <v>6304</v>
      </c>
      <c r="AH476" s="79"/>
      <c r="AI476" s="85" t="s">
        <v>6296</v>
      </c>
      <c r="AJ476" s="79" t="b">
        <v>0</v>
      </c>
      <c r="AK476" s="79">
        <v>7</v>
      </c>
      <c r="AL476" s="85" t="s">
        <v>5808</v>
      </c>
      <c r="AM476" s="79" t="s">
        <v>6356</v>
      </c>
      <c r="AN476" s="79" t="b">
        <v>0</v>
      </c>
      <c r="AO476" s="85" t="s">
        <v>5808</v>
      </c>
      <c r="AP476" s="79" t="s">
        <v>176</v>
      </c>
      <c r="AQ476" s="79">
        <v>0</v>
      </c>
      <c r="AR476" s="79">
        <v>0</v>
      </c>
      <c r="AS476" s="79"/>
      <c r="AT476" s="79"/>
      <c r="AU476" s="79"/>
      <c r="AV476" s="79"/>
      <c r="AW476" s="79"/>
      <c r="AX476" s="79"/>
      <c r="AY476" s="79"/>
      <c r="AZ476" s="79"/>
      <c r="BA476">
        <v>1</v>
      </c>
      <c r="BB476" s="78" t="str">
        <f>REPLACE(INDEX(GroupVertices[Group], MATCH(Edges[[#This Row],[Vertex 1]],GroupVertices[Vertex],0)),1,1,"")</f>
        <v>10</v>
      </c>
      <c r="BC476" s="78" t="str">
        <f>REPLACE(INDEX(GroupVertices[Group], MATCH(Edges[[#This Row],[Vertex 2]],GroupVertices[Vertex],0)),1,1,"")</f>
        <v>10</v>
      </c>
      <c r="BD476" s="48">
        <v>0</v>
      </c>
      <c r="BE476" s="49">
        <v>0</v>
      </c>
      <c r="BF476" s="48">
        <v>0</v>
      </c>
      <c r="BG476" s="49">
        <v>0</v>
      </c>
      <c r="BH476" s="48">
        <v>0</v>
      </c>
      <c r="BI476" s="49">
        <v>0</v>
      </c>
      <c r="BJ476" s="48">
        <v>15</v>
      </c>
      <c r="BK476" s="49">
        <v>100</v>
      </c>
      <c r="BL476" s="48">
        <v>15</v>
      </c>
    </row>
    <row r="477" spans="1:64" x14ac:dyDescent="0.25">
      <c r="A477" s="64" t="s">
        <v>463</v>
      </c>
      <c r="B477" s="64" t="s">
        <v>832</v>
      </c>
      <c r="C477" s="65" t="s">
        <v>15839</v>
      </c>
      <c r="D477" s="66">
        <v>3</v>
      </c>
      <c r="E477" s="67" t="s">
        <v>132</v>
      </c>
      <c r="F477" s="68">
        <v>35</v>
      </c>
      <c r="G477" s="65"/>
      <c r="H477" s="69"/>
      <c r="I477" s="70"/>
      <c r="J477" s="70"/>
      <c r="K477" s="34" t="s">
        <v>65</v>
      </c>
      <c r="L477" s="77">
        <v>477</v>
      </c>
      <c r="M477" s="77"/>
      <c r="N477" s="72"/>
      <c r="O477" s="79" t="s">
        <v>999</v>
      </c>
      <c r="P477" s="81">
        <v>43170.678587962961</v>
      </c>
      <c r="Q477" s="79" t="s">
        <v>1264</v>
      </c>
      <c r="R477" s="83" t="s">
        <v>2144</v>
      </c>
      <c r="S477" s="79" t="s">
        <v>2568</v>
      </c>
      <c r="T477" s="79" t="s">
        <v>731</v>
      </c>
      <c r="U477" s="79"/>
      <c r="V477" s="83" t="s">
        <v>3655</v>
      </c>
      <c r="W477" s="81">
        <v>43170.678587962961</v>
      </c>
      <c r="X477" s="83" t="s">
        <v>4202</v>
      </c>
      <c r="Y477" s="79"/>
      <c r="Z477" s="79"/>
      <c r="AA477" s="85" t="s">
        <v>5410</v>
      </c>
      <c r="AB477" s="79"/>
      <c r="AC477" s="79" t="b">
        <v>0</v>
      </c>
      <c r="AD477" s="79">
        <v>0</v>
      </c>
      <c r="AE477" s="85" t="s">
        <v>6296</v>
      </c>
      <c r="AF477" s="79" t="b">
        <v>0</v>
      </c>
      <c r="AG477" s="79" t="s">
        <v>6304</v>
      </c>
      <c r="AH477" s="79"/>
      <c r="AI477" s="85" t="s">
        <v>6296</v>
      </c>
      <c r="AJ477" s="79" t="b">
        <v>0</v>
      </c>
      <c r="AK477" s="79">
        <v>0</v>
      </c>
      <c r="AL477" s="85" t="s">
        <v>6296</v>
      </c>
      <c r="AM477" s="79" t="s">
        <v>6330</v>
      </c>
      <c r="AN477" s="79" t="b">
        <v>0</v>
      </c>
      <c r="AO477" s="85" t="s">
        <v>5410</v>
      </c>
      <c r="AP477" s="79" t="s">
        <v>176</v>
      </c>
      <c r="AQ477" s="79">
        <v>0</v>
      </c>
      <c r="AR477" s="79">
        <v>0</v>
      </c>
      <c r="AS477" s="79"/>
      <c r="AT477" s="79"/>
      <c r="AU477" s="79"/>
      <c r="AV477" s="79"/>
      <c r="AW477" s="79"/>
      <c r="AX477" s="79"/>
      <c r="AY477" s="79"/>
      <c r="AZ477" s="79"/>
      <c r="BA477">
        <v>1</v>
      </c>
      <c r="BB477" s="78" t="str">
        <f>REPLACE(INDEX(GroupVertices[Group], MATCH(Edges[[#This Row],[Vertex 1]],GroupVertices[Vertex],0)),1,1,"")</f>
        <v>30</v>
      </c>
      <c r="BC477" s="78" t="str">
        <f>REPLACE(INDEX(GroupVertices[Group], MATCH(Edges[[#This Row],[Vertex 2]],GroupVertices[Vertex],0)),1,1,"")</f>
        <v>30</v>
      </c>
      <c r="BD477" s="48">
        <v>0</v>
      </c>
      <c r="BE477" s="49">
        <v>0</v>
      </c>
      <c r="BF477" s="48">
        <v>0</v>
      </c>
      <c r="BG477" s="49">
        <v>0</v>
      </c>
      <c r="BH477" s="48">
        <v>0</v>
      </c>
      <c r="BI477" s="49">
        <v>0</v>
      </c>
      <c r="BJ477" s="48">
        <v>9</v>
      </c>
      <c r="BK477" s="49">
        <v>100</v>
      </c>
      <c r="BL477" s="48">
        <v>9</v>
      </c>
    </row>
    <row r="478" spans="1:64" x14ac:dyDescent="0.25">
      <c r="A478" s="64" t="s">
        <v>464</v>
      </c>
      <c r="B478" s="64" t="s">
        <v>686</v>
      </c>
      <c r="C478" s="65" t="s">
        <v>15839</v>
      </c>
      <c r="D478" s="66">
        <v>3</v>
      </c>
      <c r="E478" s="67" t="s">
        <v>132</v>
      </c>
      <c r="F478" s="68">
        <v>35</v>
      </c>
      <c r="G478" s="65"/>
      <c r="H478" s="69"/>
      <c r="I478" s="70"/>
      <c r="J478" s="70"/>
      <c r="K478" s="34" t="s">
        <v>65</v>
      </c>
      <c r="L478" s="77">
        <v>478</v>
      </c>
      <c r="M478" s="77"/>
      <c r="N478" s="72"/>
      <c r="O478" s="79" t="s">
        <v>999</v>
      </c>
      <c r="P478" s="81">
        <v>43170.678668981483</v>
      </c>
      <c r="Q478" s="79" t="s">
        <v>1147</v>
      </c>
      <c r="R478" s="83" t="s">
        <v>2078</v>
      </c>
      <c r="S478" s="79" t="s">
        <v>2548</v>
      </c>
      <c r="T478" s="79" t="s">
        <v>731</v>
      </c>
      <c r="U478" s="79"/>
      <c r="V478" s="83" t="s">
        <v>3656</v>
      </c>
      <c r="W478" s="81">
        <v>43170.678668981483</v>
      </c>
      <c r="X478" s="83" t="s">
        <v>4203</v>
      </c>
      <c r="Y478" s="79"/>
      <c r="Z478" s="79"/>
      <c r="AA478" s="85" t="s">
        <v>5411</v>
      </c>
      <c r="AB478" s="79"/>
      <c r="AC478" s="79" t="b">
        <v>0</v>
      </c>
      <c r="AD478" s="79">
        <v>0</v>
      </c>
      <c r="AE478" s="85" t="s">
        <v>6296</v>
      </c>
      <c r="AF478" s="79" t="b">
        <v>0</v>
      </c>
      <c r="AG478" s="79" t="s">
        <v>6304</v>
      </c>
      <c r="AH478" s="79"/>
      <c r="AI478" s="85" t="s">
        <v>6296</v>
      </c>
      <c r="AJ478" s="79" t="b">
        <v>0</v>
      </c>
      <c r="AK478" s="79">
        <v>6</v>
      </c>
      <c r="AL478" s="85" t="s">
        <v>5810</v>
      </c>
      <c r="AM478" s="79" t="s">
        <v>6328</v>
      </c>
      <c r="AN478" s="79" t="b">
        <v>0</v>
      </c>
      <c r="AO478" s="85" t="s">
        <v>5810</v>
      </c>
      <c r="AP478" s="79" t="s">
        <v>176</v>
      </c>
      <c r="AQ478" s="79">
        <v>0</v>
      </c>
      <c r="AR478" s="79">
        <v>0</v>
      </c>
      <c r="AS478" s="79"/>
      <c r="AT478" s="79"/>
      <c r="AU478" s="79"/>
      <c r="AV478" s="79"/>
      <c r="AW478" s="79"/>
      <c r="AX478" s="79"/>
      <c r="AY478" s="79"/>
      <c r="AZ478" s="79"/>
      <c r="BA478">
        <v>1</v>
      </c>
      <c r="BB478" s="78" t="str">
        <f>REPLACE(INDEX(GroupVertices[Group], MATCH(Edges[[#This Row],[Vertex 1]],GroupVertices[Vertex],0)),1,1,"")</f>
        <v>15</v>
      </c>
      <c r="BC478" s="78" t="str">
        <f>REPLACE(INDEX(GroupVertices[Group], MATCH(Edges[[#This Row],[Vertex 2]],GroupVertices[Vertex],0)),1,1,"")</f>
        <v>15</v>
      </c>
      <c r="BD478" s="48">
        <v>1</v>
      </c>
      <c r="BE478" s="49">
        <v>5.2631578947368425</v>
      </c>
      <c r="BF478" s="48">
        <v>0</v>
      </c>
      <c r="BG478" s="49">
        <v>0</v>
      </c>
      <c r="BH478" s="48">
        <v>0</v>
      </c>
      <c r="BI478" s="49">
        <v>0</v>
      </c>
      <c r="BJ478" s="48">
        <v>18</v>
      </c>
      <c r="BK478" s="49">
        <v>94.736842105263165</v>
      </c>
      <c r="BL478" s="48">
        <v>19</v>
      </c>
    </row>
    <row r="479" spans="1:64" x14ac:dyDescent="0.25">
      <c r="A479" s="64" t="s">
        <v>465</v>
      </c>
      <c r="B479" s="64" t="s">
        <v>627</v>
      </c>
      <c r="C479" s="65" t="s">
        <v>15839</v>
      </c>
      <c r="D479" s="66">
        <v>3</v>
      </c>
      <c r="E479" s="67" t="s">
        <v>132</v>
      </c>
      <c r="F479" s="68">
        <v>35</v>
      </c>
      <c r="G479" s="65"/>
      <c r="H479" s="69"/>
      <c r="I479" s="70"/>
      <c r="J479" s="70"/>
      <c r="K479" s="34" t="s">
        <v>65</v>
      </c>
      <c r="L479" s="77">
        <v>479</v>
      </c>
      <c r="M479" s="77"/>
      <c r="N479" s="72"/>
      <c r="O479" s="79" t="s">
        <v>999</v>
      </c>
      <c r="P479" s="81">
        <v>43170.678726851853</v>
      </c>
      <c r="Q479" s="79" t="s">
        <v>1263</v>
      </c>
      <c r="R479" s="83" t="s">
        <v>2143</v>
      </c>
      <c r="S479" s="79" t="s">
        <v>2567</v>
      </c>
      <c r="T479" s="79" t="s">
        <v>2797</v>
      </c>
      <c r="U479" s="79"/>
      <c r="V479" s="83" t="s">
        <v>3657</v>
      </c>
      <c r="W479" s="81">
        <v>43170.678726851853</v>
      </c>
      <c r="X479" s="83" t="s">
        <v>4204</v>
      </c>
      <c r="Y479" s="79"/>
      <c r="Z479" s="79"/>
      <c r="AA479" s="85" t="s">
        <v>5412</v>
      </c>
      <c r="AB479" s="79"/>
      <c r="AC479" s="79" t="b">
        <v>0</v>
      </c>
      <c r="AD479" s="79">
        <v>0</v>
      </c>
      <c r="AE479" s="85" t="s">
        <v>6296</v>
      </c>
      <c r="AF479" s="79" t="b">
        <v>0</v>
      </c>
      <c r="AG479" s="79" t="s">
        <v>6304</v>
      </c>
      <c r="AH479" s="79"/>
      <c r="AI479" s="85" t="s">
        <v>6296</v>
      </c>
      <c r="AJ479" s="79" t="b">
        <v>0</v>
      </c>
      <c r="AK479" s="79">
        <v>7</v>
      </c>
      <c r="AL479" s="85" t="s">
        <v>5808</v>
      </c>
      <c r="AM479" s="79" t="s">
        <v>6331</v>
      </c>
      <c r="AN479" s="79" t="b">
        <v>0</v>
      </c>
      <c r="AO479" s="85" t="s">
        <v>5808</v>
      </c>
      <c r="AP479" s="79" t="s">
        <v>176</v>
      </c>
      <c r="AQ479" s="79">
        <v>0</v>
      </c>
      <c r="AR479" s="79">
        <v>0</v>
      </c>
      <c r="AS479" s="79"/>
      <c r="AT479" s="79"/>
      <c r="AU479" s="79"/>
      <c r="AV479" s="79"/>
      <c r="AW479" s="79"/>
      <c r="AX479" s="79"/>
      <c r="AY479" s="79"/>
      <c r="AZ479" s="79"/>
      <c r="BA479">
        <v>1</v>
      </c>
      <c r="BB479" s="78" t="str">
        <f>REPLACE(INDEX(GroupVertices[Group], MATCH(Edges[[#This Row],[Vertex 1]],GroupVertices[Vertex],0)),1,1,"")</f>
        <v>10</v>
      </c>
      <c r="BC479" s="78" t="str">
        <f>REPLACE(INDEX(GroupVertices[Group], MATCH(Edges[[#This Row],[Vertex 2]],GroupVertices[Vertex],0)),1,1,"")</f>
        <v>10</v>
      </c>
      <c r="BD479" s="48">
        <v>0</v>
      </c>
      <c r="BE479" s="49">
        <v>0</v>
      </c>
      <c r="BF479" s="48">
        <v>0</v>
      </c>
      <c r="BG479" s="49">
        <v>0</v>
      </c>
      <c r="BH479" s="48">
        <v>0</v>
      </c>
      <c r="BI479" s="49">
        <v>0</v>
      </c>
      <c r="BJ479" s="48">
        <v>15</v>
      </c>
      <c r="BK479" s="49">
        <v>100</v>
      </c>
      <c r="BL479" s="48">
        <v>15</v>
      </c>
    </row>
    <row r="480" spans="1:64" x14ac:dyDescent="0.25">
      <c r="A480" s="64" t="s">
        <v>466</v>
      </c>
      <c r="B480" s="64" t="s">
        <v>627</v>
      </c>
      <c r="C480" s="65" t="s">
        <v>15839</v>
      </c>
      <c r="D480" s="66">
        <v>3</v>
      </c>
      <c r="E480" s="67" t="s">
        <v>132</v>
      </c>
      <c r="F480" s="68">
        <v>35</v>
      </c>
      <c r="G480" s="65"/>
      <c r="H480" s="69"/>
      <c r="I480" s="70"/>
      <c r="J480" s="70"/>
      <c r="K480" s="34" t="s">
        <v>65</v>
      </c>
      <c r="L480" s="77">
        <v>480</v>
      </c>
      <c r="M480" s="77"/>
      <c r="N480" s="72"/>
      <c r="O480" s="79" t="s">
        <v>999</v>
      </c>
      <c r="P480" s="81">
        <v>43170.679189814815</v>
      </c>
      <c r="Q480" s="79" t="s">
        <v>1263</v>
      </c>
      <c r="R480" s="83" t="s">
        <v>2143</v>
      </c>
      <c r="S480" s="79" t="s">
        <v>2567</v>
      </c>
      <c r="T480" s="79" t="s">
        <v>2797</v>
      </c>
      <c r="U480" s="79"/>
      <c r="V480" s="83" t="s">
        <v>3658</v>
      </c>
      <c r="W480" s="81">
        <v>43170.679189814815</v>
      </c>
      <c r="X480" s="83" t="s">
        <v>4205</v>
      </c>
      <c r="Y480" s="79"/>
      <c r="Z480" s="79"/>
      <c r="AA480" s="85" t="s">
        <v>5413</v>
      </c>
      <c r="AB480" s="79"/>
      <c r="AC480" s="79" t="b">
        <v>0</v>
      </c>
      <c r="AD480" s="79">
        <v>0</v>
      </c>
      <c r="AE480" s="85" t="s">
        <v>6296</v>
      </c>
      <c r="AF480" s="79" t="b">
        <v>0</v>
      </c>
      <c r="AG480" s="79" t="s">
        <v>6304</v>
      </c>
      <c r="AH480" s="79"/>
      <c r="AI480" s="85" t="s">
        <v>6296</v>
      </c>
      <c r="AJ480" s="79" t="b">
        <v>0</v>
      </c>
      <c r="AK480" s="79">
        <v>7</v>
      </c>
      <c r="AL480" s="85" t="s">
        <v>5808</v>
      </c>
      <c r="AM480" s="79" t="s">
        <v>6331</v>
      </c>
      <c r="AN480" s="79" t="b">
        <v>0</v>
      </c>
      <c r="AO480" s="85" t="s">
        <v>5808</v>
      </c>
      <c r="AP480" s="79" t="s">
        <v>176</v>
      </c>
      <c r="AQ480" s="79">
        <v>0</v>
      </c>
      <c r="AR480" s="79">
        <v>0</v>
      </c>
      <c r="AS480" s="79"/>
      <c r="AT480" s="79"/>
      <c r="AU480" s="79"/>
      <c r="AV480" s="79"/>
      <c r="AW480" s="79"/>
      <c r="AX480" s="79"/>
      <c r="AY480" s="79"/>
      <c r="AZ480" s="79"/>
      <c r="BA480">
        <v>1</v>
      </c>
      <c r="BB480" s="78" t="str">
        <f>REPLACE(INDEX(GroupVertices[Group], MATCH(Edges[[#This Row],[Vertex 1]],GroupVertices[Vertex],0)),1,1,"")</f>
        <v>10</v>
      </c>
      <c r="BC480" s="78" t="str">
        <f>REPLACE(INDEX(GroupVertices[Group], MATCH(Edges[[#This Row],[Vertex 2]],GroupVertices[Vertex],0)),1,1,"")</f>
        <v>10</v>
      </c>
      <c r="BD480" s="48">
        <v>0</v>
      </c>
      <c r="BE480" s="49">
        <v>0</v>
      </c>
      <c r="BF480" s="48">
        <v>0</v>
      </c>
      <c r="BG480" s="49">
        <v>0</v>
      </c>
      <c r="BH480" s="48">
        <v>0</v>
      </c>
      <c r="BI480" s="49">
        <v>0</v>
      </c>
      <c r="BJ480" s="48">
        <v>15</v>
      </c>
      <c r="BK480" s="49">
        <v>100</v>
      </c>
      <c r="BL480" s="48">
        <v>15</v>
      </c>
    </row>
    <row r="481" spans="1:64" x14ac:dyDescent="0.25">
      <c r="A481" s="64" t="s">
        <v>467</v>
      </c>
      <c r="B481" s="64" t="s">
        <v>876</v>
      </c>
      <c r="C481" s="65" t="s">
        <v>15839</v>
      </c>
      <c r="D481" s="66">
        <v>3</v>
      </c>
      <c r="E481" s="67" t="s">
        <v>132</v>
      </c>
      <c r="F481" s="68">
        <v>35</v>
      </c>
      <c r="G481" s="65"/>
      <c r="H481" s="69"/>
      <c r="I481" s="70"/>
      <c r="J481" s="70"/>
      <c r="K481" s="34" t="s">
        <v>65</v>
      </c>
      <c r="L481" s="77">
        <v>481</v>
      </c>
      <c r="M481" s="77"/>
      <c r="N481" s="72"/>
      <c r="O481" s="79" t="s">
        <v>999</v>
      </c>
      <c r="P481" s="81">
        <v>43170.685717592591</v>
      </c>
      <c r="Q481" s="79" t="s">
        <v>1265</v>
      </c>
      <c r="R481" s="83" t="s">
        <v>2145</v>
      </c>
      <c r="S481" s="79" t="s">
        <v>2515</v>
      </c>
      <c r="T481" s="79"/>
      <c r="U481" s="79"/>
      <c r="V481" s="83" t="s">
        <v>3659</v>
      </c>
      <c r="W481" s="81">
        <v>43170.685717592591</v>
      </c>
      <c r="X481" s="83" t="s">
        <v>4206</v>
      </c>
      <c r="Y481" s="79"/>
      <c r="Z481" s="79"/>
      <c r="AA481" s="85" t="s">
        <v>5414</v>
      </c>
      <c r="AB481" s="79"/>
      <c r="AC481" s="79" t="b">
        <v>0</v>
      </c>
      <c r="AD481" s="79">
        <v>0</v>
      </c>
      <c r="AE481" s="85" t="s">
        <v>6296</v>
      </c>
      <c r="AF481" s="79" t="b">
        <v>0</v>
      </c>
      <c r="AG481" s="79" t="s">
        <v>6304</v>
      </c>
      <c r="AH481" s="79"/>
      <c r="AI481" s="85" t="s">
        <v>6296</v>
      </c>
      <c r="AJ481" s="79" t="b">
        <v>0</v>
      </c>
      <c r="AK481" s="79">
        <v>2</v>
      </c>
      <c r="AL481" s="85" t="s">
        <v>5801</v>
      </c>
      <c r="AM481" s="79" t="s">
        <v>6328</v>
      </c>
      <c r="AN481" s="79" t="b">
        <v>0</v>
      </c>
      <c r="AO481" s="85" t="s">
        <v>5801</v>
      </c>
      <c r="AP481" s="79" t="s">
        <v>176</v>
      </c>
      <c r="AQ481" s="79">
        <v>0</v>
      </c>
      <c r="AR481" s="79">
        <v>0</v>
      </c>
      <c r="AS481" s="79"/>
      <c r="AT481" s="79"/>
      <c r="AU481" s="79"/>
      <c r="AV481" s="79"/>
      <c r="AW481" s="79"/>
      <c r="AX481" s="79"/>
      <c r="AY481" s="79"/>
      <c r="AZ481" s="79"/>
      <c r="BA481">
        <v>1</v>
      </c>
      <c r="BB481" s="78" t="str">
        <f>REPLACE(INDEX(GroupVertices[Group], MATCH(Edges[[#This Row],[Vertex 1]],GroupVertices[Vertex],0)),1,1,"")</f>
        <v>2</v>
      </c>
      <c r="BC481" s="78" t="str">
        <f>REPLACE(INDEX(GroupVertices[Group], MATCH(Edges[[#This Row],[Vertex 2]],GroupVertices[Vertex],0)),1,1,"")</f>
        <v>2</v>
      </c>
      <c r="BD481" s="48">
        <v>2</v>
      </c>
      <c r="BE481" s="49">
        <v>11.764705882352942</v>
      </c>
      <c r="BF481" s="48">
        <v>0</v>
      </c>
      <c r="BG481" s="49">
        <v>0</v>
      </c>
      <c r="BH481" s="48">
        <v>0</v>
      </c>
      <c r="BI481" s="49">
        <v>0</v>
      </c>
      <c r="BJ481" s="48">
        <v>15</v>
      </c>
      <c r="BK481" s="49">
        <v>88.235294117647058</v>
      </c>
      <c r="BL481" s="48">
        <v>17</v>
      </c>
    </row>
    <row r="482" spans="1:64" x14ac:dyDescent="0.25">
      <c r="A482" s="64" t="s">
        <v>467</v>
      </c>
      <c r="B482" s="64" t="s">
        <v>683</v>
      </c>
      <c r="C482" s="65" t="s">
        <v>15840</v>
      </c>
      <c r="D482" s="66">
        <v>3.5</v>
      </c>
      <c r="E482" s="67" t="s">
        <v>136</v>
      </c>
      <c r="F482" s="68">
        <v>33.357142857142854</v>
      </c>
      <c r="G482" s="65"/>
      <c r="H482" s="69"/>
      <c r="I482" s="70"/>
      <c r="J482" s="70"/>
      <c r="K482" s="34" t="s">
        <v>65</v>
      </c>
      <c r="L482" s="77">
        <v>482</v>
      </c>
      <c r="M482" s="77"/>
      <c r="N482" s="72"/>
      <c r="O482" s="79" t="s">
        <v>999</v>
      </c>
      <c r="P482" s="81">
        <v>43170.685717592591</v>
      </c>
      <c r="Q482" s="79" t="s">
        <v>1265</v>
      </c>
      <c r="R482" s="83" t="s">
        <v>2145</v>
      </c>
      <c r="S482" s="79" t="s">
        <v>2515</v>
      </c>
      <c r="T482" s="79"/>
      <c r="U482" s="79"/>
      <c r="V482" s="83" t="s">
        <v>3659</v>
      </c>
      <c r="W482" s="81">
        <v>43170.685717592591</v>
      </c>
      <c r="X482" s="83" t="s">
        <v>4206</v>
      </c>
      <c r="Y482" s="79"/>
      <c r="Z482" s="79"/>
      <c r="AA482" s="85" t="s">
        <v>5414</v>
      </c>
      <c r="AB482" s="79"/>
      <c r="AC482" s="79" t="b">
        <v>0</v>
      </c>
      <c r="AD482" s="79">
        <v>0</v>
      </c>
      <c r="AE482" s="85" t="s">
        <v>6296</v>
      </c>
      <c r="AF482" s="79" t="b">
        <v>0</v>
      </c>
      <c r="AG482" s="79" t="s">
        <v>6304</v>
      </c>
      <c r="AH482" s="79"/>
      <c r="AI482" s="85" t="s">
        <v>6296</v>
      </c>
      <c r="AJ482" s="79" t="b">
        <v>0</v>
      </c>
      <c r="AK482" s="79">
        <v>2</v>
      </c>
      <c r="AL482" s="85" t="s">
        <v>5801</v>
      </c>
      <c r="AM482" s="79" t="s">
        <v>6328</v>
      </c>
      <c r="AN482" s="79" t="b">
        <v>0</v>
      </c>
      <c r="AO482" s="85" t="s">
        <v>5801</v>
      </c>
      <c r="AP482" s="79" t="s">
        <v>176</v>
      </c>
      <c r="AQ482" s="79">
        <v>0</v>
      </c>
      <c r="AR482" s="79">
        <v>0</v>
      </c>
      <c r="AS482" s="79"/>
      <c r="AT482" s="79"/>
      <c r="AU482" s="79"/>
      <c r="AV482" s="79"/>
      <c r="AW482" s="79"/>
      <c r="AX482" s="79"/>
      <c r="AY482" s="79"/>
      <c r="AZ482" s="79"/>
      <c r="BA482">
        <v>2</v>
      </c>
      <c r="BB482" s="78" t="str">
        <f>REPLACE(INDEX(GroupVertices[Group], MATCH(Edges[[#This Row],[Vertex 1]],GroupVertices[Vertex],0)),1,1,"")</f>
        <v>2</v>
      </c>
      <c r="BC482" s="78" t="str">
        <f>REPLACE(INDEX(GroupVertices[Group], MATCH(Edges[[#This Row],[Vertex 2]],GroupVertices[Vertex],0)),1,1,"")</f>
        <v>2</v>
      </c>
      <c r="BD482" s="48"/>
      <c r="BE482" s="49"/>
      <c r="BF482" s="48"/>
      <c r="BG482" s="49"/>
      <c r="BH482" s="48"/>
      <c r="BI482" s="49"/>
      <c r="BJ482" s="48"/>
      <c r="BK482" s="49"/>
      <c r="BL482" s="48"/>
    </row>
    <row r="483" spans="1:64" x14ac:dyDescent="0.25">
      <c r="A483" s="64" t="s">
        <v>467</v>
      </c>
      <c r="B483" s="64" t="s">
        <v>683</v>
      </c>
      <c r="C483" s="65" t="s">
        <v>15840</v>
      </c>
      <c r="D483" s="66">
        <v>3.5</v>
      </c>
      <c r="E483" s="67" t="s">
        <v>136</v>
      </c>
      <c r="F483" s="68">
        <v>33.357142857142854</v>
      </c>
      <c r="G483" s="65"/>
      <c r="H483" s="69"/>
      <c r="I483" s="70"/>
      <c r="J483" s="70"/>
      <c r="K483" s="34" t="s">
        <v>65</v>
      </c>
      <c r="L483" s="77">
        <v>483</v>
      </c>
      <c r="M483" s="77"/>
      <c r="N483" s="72"/>
      <c r="O483" s="79" t="s">
        <v>999</v>
      </c>
      <c r="P483" s="81">
        <v>43170.685914351852</v>
      </c>
      <c r="Q483" s="79" t="s">
        <v>1266</v>
      </c>
      <c r="R483" s="83" t="s">
        <v>2146</v>
      </c>
      <c r="S483" s="79" t="s">
        <v>2519</v>
      </c>
      <c r="T483" s="79" t="s">
        <v>2798</v>
      </c>
      <c r="U483" s="79"/>
      <c r="V483" s="83" t="s">
        <v>3659</v>
      </c>
      <c r="W483" s="81">
        <v>43170.685914351852</v>
      </c>
      <c r="X483" s="83" t="s">
        <v>4207</v>
      </c>
      <c r="Y483" s="79"/>
      <c r="Z483" s="79"/>
      <c r="AA483" s="85" t="s">
        <v>5415</v>
      </c>
      <c r="AB483" s="79"/>
      <c r="AC483" s="79" t="b">
        <v>0</v>
      </c>
      <c r="AD483" s="79">
        <v>0</v>
      </c>
      <c r="AE483" s="85" t="s">
        <v>6296</v>
      </c>
      <c r="AF483" s="79" t="b">
        <v>0</v>
      </c>
      <c r="AG483" s="79" t="s">
        <v>6304</v>
      </c>
      <c r="AH483" s="79"/>
      <c r="AI483" s="85" t="s">
        <v>6296</v>
      </c>
      <c r="AJ483" s="79" t="b">
        <v>0</v>
      </c>
      <c r="AK483" s="79">
        <v>2</v>
      </c>
      <c r="AL483" s="85" t="s">
        <v>6166</v>
      </c>
      <c r="AM483" s="79" t="s">
        <v>6328</v>
      </c>
      <c r="AN483" s="79" t="b">
        <v>0</v>
      </c>
      <c r="AO483" s="85" t="s">
        <v>6166</v>
      </c>
      <c r="AP483" s="79" t="s">
        <v>176</v>
      </c>
      <c r="AQ483" s="79">
        <v>0</v>
      </c>
      <c r="AR483" s="79">
        <v>0</v>
      </c>
      <c r="AS483" s="79"/>
      <c r="AT483" s="79"/>
      <c r="AU483" s="79"/>
      <c r="AV483" s="79"/>
      <c r="AW483" s="79"/>
      <c r="AX483" s="79"/>
      <c r="AY483" s="79"/>
      <c r="AZ483" s="79"/>
      <c r="BA483">
        <v>2</v>
      </c>
      <c r="BB483" s="78" t="str">
        <f>REPLACE(INDEX(GroupVertices[Group], MATCH(Edges[[#This Row],[Vertex 1]],GroupVertices[Vertex],0)),1,1,"")</f>
        <v>2</v>
      </c>
      <c r="BC483" s="78" t="str">
        <f>REPLACE(INDEX(GroupVertices[Group], MATCH(Edges[[#This Row],[Vertex 2]],GroupVertices[Vertex],0)),1,1,"")</f>
        <v>2</v>
      </c>
      <c r="BD483" s="48">
        <v>2</v>
      </c>
      <c r="BE483" s="49">
        <v>14.285714285714286</v>
      </c>
      <c r="BF483" s="48">
        <v>0</v>
      </c>
      <c r="BG483" s="49">
        <v>0</v>
      </c>
      <c r="BH483" s="48">
        <v>0</v>
      </c>
      <c r="BI483" s="49">
        <v>0</v>
      </c>
      <c r="BJ483" s="48">
        <v>12</v>
      </c>
      <c r="BK483" s="49">
        <v>85.714285714285708</v>
      </c>
      <c r="BL483" s="48">
        <v>14</v>
      </c>
    </row>
    <row r="484" spans="1:64" x14ac:dyDescent="0.25">
      <c r="A484" s="64" t="s">
        <v>468</v>
      </c>
      <c r="B484" s="64" t="s">
        <v>469</v>
      </c>
      <c r="C484" s="65" t="s">
        <v>15839</v>
      </c>
      <c r="D484" s="66">
        <v>3</v>
      </c>
      <c r="E484" s="67" t="s">
        <v>132</v>
      </c>
      <c r="F484" s="68">
        <v>35</v>
      </c>
      <c r="G484" s="65"/>
      <c r="H484" s="69"/>
      <c r="I484" s="70"/>
      <c r="J484" s="70"/>
      <c r="K484" s="34" t="s">
        <v>65</v>
      </c>
      <c r="L484" s="77">
        <v>484</v>
      </c>
      <c r="M484" s="77"/>
      <c r="N484" s="72"/>
      <c r="O484" s="79" t="s">
        <v>999</v>
      </c>
      <c r="P484" s="81">
        <v>43170.686099537037</v>
      </c>
      <c r="Q484" s="79" t="s">
        <v>1267</v>
      </c>
      <c r="R484" s="79"/>
      <c r="S484" s="79"/>
      <c r="T484" s="79" t="s">
        <v>2799</v>
      </c>
      <c r="U484" s="79"/>
      <c r="V484" s="83" t="s">
        <v>3660</v>
      </c>
      <c r="W484" s="81">
        <v>43170.686099537037</v>
      </c>
      <c r="X484" s="83" t="s">
        <v>4208</v>
      </c>
      <c r="Y484" s="79"/>
      <c r="Z484" s="79"/>
      <c r="AA484" s="85" t="s">
        <v>5416</v>
      </c>
      <c r="AB484" s="79"/>
      <c r="AC484" s="79" t="b">
        <v>0</v>
      </c>
      <c r="AD484" s="79">
        <v>0</v>
      </c>
      <c r="AE484" s="85" t="s">
        <v>6296</v>
      </c>
      <c r="AF484" s="79" t="b">
        <v>0</v>
      </c>
      <c r="AG484" s="79" t="s">
        <v>6304</v>
      </c>
      <c r="AH484" s="79"/>
      <c r="AI484" s="85" t="s">
        <v>6296</v>
      </c>
      <c r="AJ484" s="79" t="b">
        <v>0</v>
      </c>
      <c r="AK484" s="79">
        <v>5</v>
      </c>
      <c r="AL484" s="85" t="s">
        <v>5417</v>
      </c>
      <c r="AM484" s="79" t="s">
        <v>6333</v>
      </c>
      <c r="AN484" s="79" t="b">
        <v>0</v>
      </c>
      <c r="AO484" s="85" t="s">
        <v>5417</v>
      </c>
      <c r="AP484" s="79" t="s">
        <v>176</v>
      </c>
      <c r="AQ484" s="79">
        <v>0</v>
      </c>
      <c r="AR484" s="79">
        <v>0</v>
      </c>
      <c r="AS484" s="79"/>
      <c r="AT484" s="79"/>
      <c r="AU484" s="79"/>
      <c r="AV484" s="79"/>
      <c r="AW484" s="79"/>
      <c r="AX484" s="79"/>
      <c r="AY484" s="79"/>
      <c r="AZ484" s="79"/>
      <c r="BA484">
        <v>1</v>
      </c>
      <c r="BB484" s="78" t="str">
        <f>REPLACE(INDEX(GroupVertices[Group], MATCH(Edges[[#This Row],[Vertex 1]],GroupVertices[Vertex],0)),1,1,"")</f>
        <v>57</v>
      </c>
      <c r="BC484" s="78" t="str">
        <f>REPLACE(INDEX(GroupVertices[Group], MATCH(Edges[[#This Row],[Vertex 2]],GroupVertices[Vertex],0)),1,1,"")</f>
        <v>57</v>
      </c>
      <c r="BD484" s="48">
        <v>1</v>
      </c>
      <c r="BE484" s="49">
        <v>6.666666666666667</v>
      </c>
      <c r="BF484" s="48">
        <v>0</v>
      </c>
      <c r="BG484" s="49">
        <v>0</v>
      </c>
      <c r="BH484" s="48">
        <v>0</v>
      </c>
      <c r="BI484" s="49">
        <v>0</v>
      </c>
      <c r="BJ484" s="48">
        <v>14</v>
      </c>
      <c r="BK484" s="49">
        <v>93.333333333333329</v>
      </c>
      <c r="BL484" s="48">
        <v>15</v>
      </c>
    </row>
    <row r="485" spans="1:64" x14ac:dyDescent="0.25">
      <c r="A485" s="64" t="s">
        <v>469</v>
      </c>
      <c r="B485" s="64" t="s">
        <v>469</v>
      </c>
      <c r="C485" s="65" t="s">
        <v>15839</v>
      </c>
      <c r="D485" s="66">
        <v>3</v>
      </c>
      <c r="E485" s="67" t="s">
        <v>132</v>
      </c>
      <c r="F485" s="68">
        <v>35</v>
      </c>
      <c r="G485" s="65"/>
      <c r="H485" s="69"/>
      <c r="I485" s="70"/>
      <c r="J485" s="70"/>
      <c r="K485" s="34" t="s">
        <v>65</v>
      </c>
      <c r="L485" s="77">
        <v>485</v>
      </c>
      <c r="M485" s="77"/>
      <c r="N485" s="72"/>
      <c r="O485" s="79" t="s">
        <v>176</v>
      </c>
      <c r="P485" s="81">
        <v>43169.856157407405</v>
      </c>
      <c r="Q485" s="79" t="s">
        <v>1268</v>
      </c>
      <c r="R485" s="79"/>
      <c r="S485" s="79"/>
      <c r="T485" s="79" t="s">
        <v>2800</v>
      </c>
      <c r="U485" s="83" t="s">
        <v>3232</v>
      </c>
      <c r="V485" s="83" t="s">
        <v>3232</v>
      </c>
      <c r="W485" s="81">
        <v>43169.856157407405</v>
      </c>
      <c r="X485" s="83" t="s">
        <v>4209</v>
      </c>
      <c r="Y485" s="79"/>
      <c r="Z485" s="79"/>
      <c r="AA485" s="85" t="s">
        <v>5417</v>
      </c>
      <c r="AB485" s="79"/>
      <c r="AC485" s="79" t="b">
        <v>0</v>
      </c>
      <c r="AD485" s="79">
        <v>12</v>
      </c>
      <c r="AE485" s="85" t="s">
        <v>6296</v>
      </c>
      <c r="AF485" s="79" t="b">
        <v>0</v>
      </c>
      <c r="AG485" s="79" t="s">
        <v>6304</v>
      </c>
      <c r="AH485" s="79"/>
      <c r="AI485" s="85" t="s">
        <v>6296</v>
      </c>
      <c r="AJ485" s="79" t="b">
        <v>0</v>
      </c>
      <c r="AK485" s="79">
        <v>5</v>
      </c>
      <c r="AL485" s="85" t="s">
        <v>6296</v>
      </c>
      <c r="AM485" s="79" t="s">
        <v>6328</v>
      </c>
      <c r="AN485" s="79" t="b">
        <v>0</v>
      </c>
      <c r="AO485" s="85" t="s">
        <v>5417</v>
      </c>
      <c r="AP485" s="79" t="s">
        <v>6415</v>
      </c>
      <c r="AQ485" s="79">
        <v>0</v>
      </c>
      <c r="AR485" s="79">
        <v>0</v>
      </c>
      <c r="AS485" s="79"/>
      <c r="AT485" s="79"/>
      <c r="AU485" s="79"/>
      <c r="AV485" s="79"/>
      <c r="AW485" s="79"/>
      <c r="AX485" s="79"/>
      <c r="AY485" s="79"/>
      <c r="AZ485" s="79"/>
      <c r="BA485">
        <v>1</v>
      </c>
      <c r="BB485" s="78" t="str">
        <f>REPLACE(INDEX(GroupVertices[Group], MATCH(Edges[[#This Row],[Vertex 1]],GroupVertices[Vertex],0)),1,1,"")</f>
        <v>57</v>
      </c>
      <c r="BC485" s="78" t="str">
        <f>REPLACE(INDEX(GroupVertices[Group], MATCH(Edges[[#This Row],[Vertex 2]],GroupVertices[Vertex],0)),1,1,"")</f>
        <v>57</v>
      </c>
      <c r="BD485" s="48">
        <v>1</v>
      </c>
      <c r="BE485" s="49">
        <v>3.4482758620689653</v>
      </c>
      <c r="BF485" s="48">
        <v>0</v>
      </c>
      <c r="BG485" s="49">
        <v>0</v>
      </c>
      <c r="BH485" s="48">
        <v>0</v>
      </c>
      <c r="BI485" s="49">
        <v>0</v>
      </c>
      <c r="BJ485" s="48">
        <v>28</v>
      </c>
      <c r="BK485" s="49">
        <v>96.551724137931032</v>
      </c>
      <c r="BL485" s="48">
        <v>29</v>
      </c>
    </row>
    <row r="486" spans="1:64" x14ac:dyDescent="0.25">
      <c r="A486" s="64" t="s">
        <v>470</v>
      </c>
      <c r="B486" s="64" t="s">
        <v>469</v>
      </c>
      <c r="C486" s="65" t="s">
        <v>15839</v>
      </c>
      <c r="D486" s="66">
        <v>3</v>
      </c>
      <c r="E486" s="67" t="s">
        <v>132</v>
      </c>
      <c r="F486" s="68">
        <v>35</v>
      </c>
      <c r="G486" s="65"/>
      <c r="H486" s="69"/>
      <c r="I486" s="70"/>
      <c r="J486" s="70"/>
      <c r="K486" s="34" t="s">
        <v>65</v>
      </c>
      <c r="L486" s="77">
        <v>486</v>
      </c>
      <c r="M486" s="77"/>
      <c r="N486" s="72"/>
      <c r="O486" s="79" t="s">
        <v>999</v>
      </c>
      <c r="P486" s="81">
        <v>43170.686111111114</v>
      </c>
      <c r="Q486" s="79" t="s">
        <v>1267</v>
      </c>
      <c r="R486" s="79"/>
      <c r="S486" s="79"/>
      <c r="T486" s="79" t="s">
        <v>2799</v>
      </c>
      <c r="U486" s="79"/>
      <c r="V486" s="83" t="s">
        <v>3661</v>
      </c>
      <c r="W486" s="81">
        <v>43170.686111111114</v>
      </c>
      <c r="X486" s="83" t="s">
        <v>4210</v>
      </c>
      <c r="Y486" s="79"/>
      <c r="Z486" s="79"/>
      <c r="AA486" s="85" t="s">
        <v>5418</v>
      </c>
      <c r="AB486" s="79"/>
      <c r="AC486" s="79" t="b">
        <v>0</v>
      </c>
      <c r="AD486" s="79">
        <v>0</v>
      </c>
      <c r="AE486" s="85" t="s">
        <v>6296</v>
      </c>
      <c r="AF486" s="79" t="b">
        <v>0</v>
      </c>
      <c r="AG486" s="79" t="s">
        <v>6304</v>
      </c>
      <c r="AH486" s="79"/>
      <c r="AI486" s="85" t="s">
        <v>6296</v>
      </c>
      <c r="AJ486" s="79" t="b">
        <v>0</v>
      </c>
      <c r="AK486" s="79">
        <v>5</v>
      </c>
      <c r="AL486" s="85" t="s">
        <v>5417</v>
      </c>
      <c r="AM486" s="79" t="s">
        <v>6377</v>
      </c>
      <c r="AN486" s="79" t="b">
        <v>0</v>
      </c>
      <c r="AO486" s="85" t="s">
        <v>5417</v>
      </c>
      <c r="AP486" s="79" t="s">
        <v>176</v>
      </c>
      <c r="AQ486" s="79">
        <v>0</v>
      </c>
      <c r="AR486" s="79">
        <v>0</v>
      </c>
      <c r="AS486" s="79"/>
      <c r="AT486" s="79"/>
      <c r="AU486" s="79"/>
      <c r="AV486" s="79"/>
      <c r="AW486" s="79"/>
      <c r="AX486" s="79"/>
      <c r="AY486" s="79"/>
      <c r="AZ486" s="79"/>
      <c r="BA486">
        <v>1</v>
      </c>
      <c r="BB486" s="78" t="str">
        <f>REPLACE(INDEX(GroupVertices[Group], MATCH(Edges[[#This Row],[Vertex 1]],GroupVertices[Vertex],0)),1,1,"")</f>
        <v>57</v>
      </c>
      <c r="BC486" s="78" t="str">
        <f>REPLACE(INDEX(GroupVertices[Group], MATCH(Edges[[#This Row],[Vertex 2]],GroupVertices[Vertex],0)),1,1,"")</f>
        <v>57</v>
      </c>
      <c r="BD486" s="48">
        <v>1</v>
      </c>
      <c r="BE486" s="49">
        <v>6.666666666666667</v>
      </c>
      <c r="BF486" s="48">
        <v>0</v>
      </c>
      <c r="BG486" s="49">
        <v>0</v>
      </c>
      <c r="BH486" s="48">
        <v>0</v>
      </c>
      <c r="BI486" s="49">
        <v>0</v>
      </c>
      <c r="BJ486" s="48">
        <v>14</v>
      </c>
      <c r="BK486" s="49">
        <v>93.333333333333329</v>
      </c>
      <c r="BL486" s="48">
        <v>15</v>
      </c>
    </row>
    <row r="487" spans="1:64" x14ac:dyDescent="0.25">
      <c r="A487" s="64" t="s">
        <v>471</v>
      </c>
      <c r="B487" s="64" t="s">
        <v>627</v>
      </c>
      <c r="C487" s="65" t="s">
        <v>15839</v>
      </c>
      <c r="D487" s="66">
        <v>3</v>
      </c>
      <c r="E487" s="67" t="s">
        <v>132</v>
      </c>
      <c r="F487" s="68">
        <v>35</v>
      </c>
      <c r="G487" s="65"/>
      <c r="H487" s="69"/>
      <c r="I487" s="70"/>
      <c r="J487" s="70"/>
      <c r="K487" s="34" t="s">
        <v>65</v>
      </c>
      <c r="L487" s="77">
        <v>487</v>
      </c>
      <c r="M487" s="77"/>
      <c r="N487" s="72"/>
      <c r="O487" s="79" t="s">
        <v>999</v>
      </c>
      <c r="P487" s="81">
        <v>43170.686620370368</v>
      </c>
      <c r="Q487" s="79" t="s">
        <v>1263</v>
      </c>
      <c r="R487" s="83" t="s">
        <v>2143</v>
      </c>
      <c r="S487" s="79" t="s">
        <v>2567</v>
      </c>
      <c r="T487" s="79" t="s">
        <v>2797</v>
      </c>
      <c r="U487" s="79"/>
      <c r="V487" s="83" t="s">
        <v>3662</v>
      </c>
      <c r="W487" s="81">
        <v>43170.686620370368</v>
      </c>
      <c r="X487" s="83" t="s">
        <v>4211</v>
      </c>
      <c r="Y487" s="79"/>
      <c r="Z487" s="79"/>
      <c r="AA487" s="85" t="s">
        <v>5419</v>
      </c>
      <c r="AB487" s="79"/>
      <c r="AC487" s="79" t="b">
        <v>0</v>
      </c>
      <c r="AD487" s="79">
        <v>0</v>
      </c>
      <c r="AE487" s="85" t="s">
        <v>6296</v>
      </c>
      <c r="AF487" s="79" t="b">
        <v>0</v>
      </c>
      <c r="AG487" s="79" t="s">
        <v>6304</v>
      </c>
      <c r="AH487" s="79"/>
      <c r="AI487" s="85" t="s">
        <v>6296</v>
      </c>
      <c r="AJ487" s="79" t="b">
        <v>0</v>
      </c>
      <c r="AK487" s="79">
        <v>7</v>
      </c>
      <c r="AL487" s="85" t="s">
        <v>5808</v>
      </c>
      <c r="AM487" s="79" t="s">
        <v>6331</v>
      </c>
      <c r="AN487" s="79" t="b">
        <v>0</v>
      </c>
      <c r="AO487" s="85" t="s">
        <v>5808</v>
      </c>
      <c r="AP487" s="79" t="s">
        <v>176</v>
      </c>
      <c r="AQ487" s="79">
        <v>0</v>
      </c>
      <c r="AR487" s="79">
        <v>0</v>
      </c>
      <c r="AS487" s="79"/>
      <c r="AT487" s="79"/>
      <c r="AU487" s="79"/>
      <c r="AV487" s="79"/>
      <c r="AW487" s="79"/>
      <c r="AX487" s="79"/>
      <c r="AY487" s="79"/>
      <c r="AZ487" s="79"/>
      <c r="BA487">
        <v>1</v>
      </c>
      <c r="BB487" s="78" t="str">
        <f>REPLACE(INDEX(GroupVertices[Group], MATCH(Edges[[#This Row],[Vertex 1]],GroupVertices[Vertex],0)),1,1,"")</f>
        <v>10</v>
      </c>
      <c r="BC487" s="78" t="str">
        <f>REPLACE(INDEX(GroupVertices[Group], MATCH(Edges[[#This Row],[Vertex 2]],GroupVertices[Vertex],0)),1,1,"")</f>
        <v>10</v>
      </c>
      <c r="BD487" s="48">
        <v>0</v>
      </c>
      <c r="BE487" s="49">
        <v>0</v>
      </c>
      <c r="BF487" s="48">
        <v>0</v>
      </c>
      <c r="BG487" s="49">
        <v>0</v>
      </c>
      <c r="BH487" s="48">
        <v>0</v>
      </c>
      <c r="BI487" s="49">
        <v>0</v>
      </c>
      <c r="BJ487" s="48">
        <v>15</v>
      </c>
      <c r="BK487" s="49">
        <v>100</v>
      </c>
      <c r="BL487" s="48">
        <v>15</v>
      </c>
    </row>
    <row r="488" spans="1:64" x14ac:dyDescent="0.25">
      <c r="A488" s="64" t="s">
        <v>472</v>
      </c>
      <c r="B488" s="64" t="s">
        <v>686</v>
      </c>
      <c r="C488" s="65" t="s">
        <v>15839</v>
      </c>
      <c r="D488" s="66">
        <v>3</v>
      </c>
      <c r="E488" s="67" t="s">
        <v>132</v>
      </c>
      <c r="F488" s="68">
        <v>35</v>
      </c>
      <c r="G488" s="65"/>
      <c r="H488" s="69"/>
      <c r="I488" s="70"/>
      <c r="J488" s="70"/>
      <c r="K488" s="34" t="s">
        <v>65</v>
      </c>
      <c r="L488" s="77">
        <v>488</v>
      </c>
      <c r="M488" s="77"/>
      <c r="N488" s="72"/>
      <c r="O488" s="79" t="s">
        <v>999</v>
      </c>
      <c r="P488" s="81">
        <v>43170.689652777779</v>
      </c>
      <c r="Q488" s="79" t="s">
        <v>1147</v>
      </c>
      <c r="R488" s="83" t="s">
        <v>2078</v>
      </c>
      <c r="S488" s="79" t="s">
        <v>2548</v>
      </c>
      <c r="T488" s="79" t="s">
        <v>731</v>
      </c>
      <c r="U488" s="79"/>
      <c r="V488" s="83" t="s">
        <v>3663</v>
      </c>
      <c r="W488" s="81">
        <v>43170.689652777779</v>
      </c>
      <c r="X488" s="83" t="s">
        <v>4212</v>
      </c>
      <c r="Y488" s="79"/>
      <c r="Z488" s="79"/>
      <c r="AA488" s="85" t="s">
        <v>5420</v>
      </c>
      <c r="AB488" s="79"/>
      <c r="AC488" s="79" t="b">
        <v>0</v>
      </c>
      <c r="AD488" s="79">
        <v>0</v>
      </c>
      <c r="AE488" s="85" t="s">
        <v>6296</v>
      </c>
      <c r="AF488" s="79" t="b">
        <v>0</v>
      </c>
      <c r="AG488" s="79" t="s">
        <v>6304</v>
      </c>
      <c r="AH488" s="79"/>
      <c r="AI488" s="85" t="s">
        <v>6296</v>
      </c>
      <c r="AJ488" s="79" t="b">
        <v>0</v>
      </c>
      <c r="AK488" s="79">
        <v>2</v>
      </c>
      <c r="AL488" s="85" t="s">
        <v>5811</v>
      </c>
      <c r="AM488" s="79" t="s">
        <v>6333</v>
      </c>
      <c r="AN488" s="79" t="b">
        <v>0</v>
      </c>
      <c r="AO488" s="85" t="s">
        <v>5811</v>
      </c>
      <c r="AP488" s="79" t="s">
        <v>176</v>
      </c>
      <c r="AQ488" s="79">
        <v>0</v>
      </c>
      <c r="AR488" s="79">
        <v>0</v>
      </c>
      <c r="AS488" s="79"/>
      <c r="AT488" s="79"/>
      <c r="AU488" s="79"/>
      <c r="AV488" s="79"/>
      <c r="AW488" s="79"/>
      <c r="AX488" s="79"/>
      <c r="AY488" s="79"/>
      <c r="AZ488" s="79"/>
      <c r="BA488">
        <v>1</v>
      </c>
      <c r="BB488" s="78" t="str">
        <f>REPLACE(INDEX(GroupVertices[Group], MATCH(Edges[[#This Row],[Vertex 1]],GroupVertices[Vertex],0)),1,1,"")</f>
        <v>15</v>
      </c>
      <c r="BC488" s="78" t="str">
        <f>REPLACE(INDEX(GroupVertices[Group], MATCH(Edges[[#This Row],[Vertex 2]],GroupVertices[Vertex],0)),1,1,"")</f>
        <v>15</v>
      </c>
      <c r="BD488" s="48">
        <v>1</v>
      </c>
      <c r="BE488" s="49">
        <v>5.2631578947368425</v>
      </c>
      <c r="BF488" s="48">
        <v>0</v>
      </c>
      <c r="BG488" s="49">
        <v>0</v>
      </c>
      <c r="BH488" s="48">
        <v>0</v>
      </c>
      <c r="BI488" s="49">
        <v>0</v>
      </c>
      <c r="BJ488" s="48">
        <v>18</v>
      </c>
      <c r="BK488" s="49">
        <v>94.736842105263165</v>
      </c>
      <c r="BL488" s="48">
        <v>19</v>
      </c>
    </row>
    <row r="489" spans="1:64" x14ac:dyDescent="0.25">
      <c r="A489" s="64" t="s">
        <v>473</v>
      </c>
      <c r="B489" s="64" t="s">
        <v>627</v>
      </c>
      <c r="C489" s="65" t="s">
        <v>15839</v>
      </c>
      <c r="D489" s="66">
        <v>3</v>
      </c>
      <c r="E489" s="67" t="s">
        <v>132</v>
      </c>
      <c r="F489" s="68">
        <v>35</v>
      </c>
      <c r="G489" s="65"/>
      <c r="H489" s="69"/>
      <c r="I489" s="70"/>
      <c r="J489" s="70"/>
      <c r="K489" s="34" t="s">
        <v>65</v>
      </c>
      <c r="L489" s="77">
        <v>489</v>
      </c>
      <c r="M489" s="77"/>
      <c r="N489" s="72"/>
      <c r="O489" s="79" t="s">
        <v>999</v>
      </c>
      <c r="P489" s="81">
        <v>43170.692199074074</v>
      </c>
      <c r="Q489" s="79" t="s">
        <v>1263</v>
      </c>
      <c r="R489" s="83" t="s">
        <v>2143</v>
      </c>
      <c r="S489" s="79" t="s">
        <v>2567</v>
      </c>
      <c r="T489" s="79" t="s">
        <v>2797</v>
      </c>
      <c r="U489" s="79"/>
      <c r="V489" s="83" t="s">
        <v>3664</v>
      </c>
      <c r="W489" s="81">
        <v>43170.692199074074</v>
      </c>
      <c r="X489" s="83" t="s">
        <v>4213</v>
      </c>
      <c r="Y489" s="79"/>
      <c r="Z489" s="79"/>
      <c r="AA489" s="85" t="s">
        <v>5421</v>
      </c>
      <c r="AB489" s="79"/>
      <c r="AC489" s="79" t="b">
        <v>0</v>
      </c>
      <c r="AD489" s="79">
        <v>0</v>
      </c>
      <c r="AE489" s="85" t="s">
        <v>6296</v>
      </c>
      <c r="AF489" s="79" t="b">
        <v>0</v>
      </c>
      <c r="AG489" s="79" t="s">
        <v>6304</v>
      </c>
      <c r="AH489" s="79"/>
      <c r="AI489" s="85" t="s">
        <v>6296</v>
      </c>
      <c r="AJ489" s="79" t="b">
        <v>0</v>
      </c>
      <c r="AK489" s="79">
        <v>7</v>
      </c>
      <c r="AL489" s="85" t="s">
        <v>5808</v>
      </c>
      <c r="AM489" s="79" t="s">
        <v>6333</v>
      </c>
      <c r="AN489" s="79" t="b">
        <v>0</v>
      </c>
      <c r="AO489" s="85" t="s">
        <v>5808</v>
      </c>
      <c r="AP489" s="79" t="s">
        <v>176</v>
      </c>
      <c r="AQ489" s="79">
        <v>0</v>
      </c>
      <c r="AR489" s="79">
        <v>0</v>
      </c>
      <c r="AS489" s="79"/>
      <c r="AT489" s="79"/>
      <c r="AU489" s="79"/>
      <c r="AV489" s="79"/>
      <c r="AW489" s="79"/>
      <c r="AX489" s="79"/>
      <c r="AY489" s="79"/>
      <c r="AZ489" s="79"/>
      <c r="BA489">
        <v>1</v>
      </c>
      <c r="BB489" s="78" t="str">
        <f>REPLACE(INDEX(GroupVertices[Group], MATCH(Edges[[#This Row],[Vertex 1]],GroupVertices[Vertex],0)),1,1,"")</f>
        <v>10</v>
      </c>
      <c r="BC489" s="78" t="str">
        <f>REPLACE(INDEX(GroupVertices[Group], MATCH(Edges[[#This Row],[Vertex 2]],GroupVertices[Vertex],0)),1,1,"")</f>
        <v>10</v>
      </c>
      <c r="BD489" s="48">
        <v>0</v>
      </c>
      <c r="BE489" s="49">
        <v>0</v>
      </c>
      <c r="BF489" s="48">
        <v>0</v>
      </c>
      <c r="BG489" s="49">
        <v>0</v>
      </c>
      <c r="BH489" s="48">
        <v>0</v>
      </c>
      <c r="BI489" s="49">
        <v>0</v>
      </c>
      <c r="BJ489" s="48">
        <v>15</v>
      </c>
      <c r="BK489" s="49">
        <v>100</v>
      </c>
      <c r="BL489" s="48">
        <v>15</v>
      </c>
    </row>
    <row r="490" spans="1:64" x14ac:dyDescent="0.25">
      <c r="A490" s="64" t="s">
        <v>474</v>
      </c>
      <c r="B490" s="64" t="s">
        <v>706</v>
      </c>
      <c r="C490" s="65" t="s">
        <v>15839</v>
      </c>
      <c r="D490" s="66">
        <v>3</v>
      </c>
      <c r="E490" s="67" t="s">
        <v>132</v>
      </c>
      <c r="F490" s="68">
        <v>35</v>
      </c>
      <c r="G490" s="65"/>
      <c r="H490" s="69"/>
      <c r="I490" s="70"/>
      <c r="J490" s="70"/>
      <c r="K490" s="34" t="s">
        <v>65</v>
      </c>
      <c r="L490" s="77">
        <v>490</v>
      </c>
      <c r="M490" s="77"/>
      <c r="N490" s="72"/>
      <c r="O490" s="79" t="s">
        <v>999</v>
      </c>
      <c r="P490" s="81">
        <v>43171.648576388892</v>
      </c>
      <c r="Q490" s="79" t="s">
        <v>1269</v>
      </c>
      <c r="R490" s="83" t="s">
        <v>2147</v>
      </c>
      <c r="S490" s="79" t="s">
        <v>2569</v>
      </c>
      <c r="T490" s="79" t="s">
        <v>2801</v>
      </c>
      <c r="U490" s="79"/>
      <c r="V490" s="83" t="s">
        <v>3665</v>
      </c>
      <c r="W490" s="81">
        <v>43171.648576388892</v>
      </c>
      <c r="X490" s="83" t="s">
        <v>4214</v>
      </c>
      <c r="Y490" s="79"/>
      <c r="Z490" s="79"/>
      <c r="AA490" s="85" t="s">
        <v>5422</v>
      </c>
      <c r="AB490" s="79"/>
      <c r="AC490" s="79" t="b">
        <v>0</v>
      </c>
      <c r="AD490" s="79">
        <v>0</v>
      </c>
      <c r="AE490" s="85" t="s">
        <v>6296</v>
      </c>
      <c r="AF490" s="79" t="b">
        <v>0</v>
      </c>
      <c r="AG490" s="79" t="s">
        <v>6304</v>
      </c>
      <c r="AH490" s="79"/>
      <c r="AI490" s="85" t="s">
        <v>6296</v>
      </c>
      <c r="AJ490" s="79" t="b">
        <v>0</v>
      </c>
      <c r="AK490" s="79">
        <v>8</v>
      </c>
      <c r="AL490" s="85" t="s">
        <v>5856</v>
      </c>
      <c r="AM490" s="79" t="s">
        <v>6333</v>
      </c>
      <c r="AN490" s="79" t="b">
        <v>0</v>
      </c>
      <c r="AO490" s="85" t="s">
        <v>5856</v>
      </c>
      <c r="AP490" s="79" t="s">
        <v>176</v>
      </c>
      <c r="AQ490" s="79">
        <v>0</v>
      </c>
      <c r="AR490" s="79">
        <v>0</v>
      </c>
      <c r="AS490" s="79"/>
      <c r="AT490" s="79"/>
      <c r="AU490" s="79"/>
      <c r="AV490" s="79"/>
      <c r="AW490" s="79"/>
      <c r="AX490" s="79"/>
      <c r="AY490" s="79"/>
      <c r="AZ490" s="79"/>
      <c r="BA490">
        <v>1</v>
      </c>
      <c r="BB490" s="78" t="str">
        <f>REPLACE(INDEX(GroupVertices[Group], MATCH(Edges[[#This Row],[Vertex 1]],GroupVertices[Vertex],0)),1,1,"")</f>
        <v>43</v>
      </c>
      <c r="BC490" s="78" t="str">
        <f>REPLACE(INDEX(GroupVertices[Group], MATCH(Edges[[#This Row],[Vertex 2]],GroupVertices[Vertex],0)),1,1,"")</f>
        <v>43</v>
      </c>
      <c r="BD490" s="48">
        <v>2</v>
      </c>
      <c r="BE490" s="49">
        <v>14.285714285714286</v>
      </c>
      <c r="BF490" s="48">
        <v>0</v>
      </c>
      <c r="BG490" s="49">
        <v>0</v>
      </c>
      <c r="BH490" s="48">
        <v>0</v>
      </c>
      <c r="BI490" s="49">
        <v>0</v>
      </c>
      <c r="BJ490" s="48">
        <v>12</v>
      </c>
      <c r="BK490" s="49">
        <v>85.714285714285708</v>
      </c>
      <c r="BL490" s="48">
        <v>14</v>
      </c>
    </row>
    <row r="491" spans="1:64" x14ac:dyDescent="0.25">
      <c r="A491" s="64" t="s">
        <v>475</v>
      </c>
      <c r="B491" s="64" t="s">
        <v>475</v>
      </c>
      <c r="C491" s="65" t="s">
        <v>15839</v>
      </c>
      <c r="D491" s="66">
        <v>3</v>
      </c>
      <c r="E491" s="67" t="s">
        <v>132</v>
      </c>
      <c r="F491" s="68">
        <v>35</v>
      </c>
      <c r="G491" s="65"/>
      <c r="H491" s="69"/>
      <c r="I491" s="70"/>
      <c r="J491" s="70"/>
      <c r="K491" s="34" t="s">
        <v>65</v>
      </c>
      <c r="L491" s="77">
        <v>491</v>
      </c>
      <c r="M491" s="77"/>
      <c r="N491" s="72"/>
      <c r="O491" s="79" t="s">
        <v>176</v>
      </c>
      <c r="P491" s="81">
        <v>43171.650092592594</v>
      </c>
      <c r="Q491" s="79" t="s">
        <v>1270</v>
      </c>
      <c r="R491" s="83" t="s">
        <v>2148</v>
      </c>
      <c r="S491" s="79" t="s">
        <v>2539</v>
      </c>
      <c r="T491" s="79" t="s">
        <v>2802</v>
      </c>
      <c r="U491" s="79"/>
      <c r="V491" s="83" t="s">
        <v>3666</v>
      </c>
      <c r="W491" s="81">
        <v>43171.650092592594</v>
      </c>
      <c r="X491" s="83" t="s">
        <v>4215</v>
      </c>
      <c r="Y491" s="79"/>
      <c r="Z491" s="79"/>
      <c r="AA491" s="85" t="s">
        <v>5423</v>
      </c>
      <c r="AB491" s="79"/>
      <c r="AC491" s="79" t="b">
        <v>0</v>
      </c>
      <c r="AD491" s="79">
        <v>0</v>
      </c>
      <c r="AE491" s="85" t="s">
        <v>6296</v>
      </c>
      <c r="AF491" s="79" t="b">
        <v>1</v>
      </c>
      <c r="AG491" s="79" t="s">
        <v>6312</v>
      </c>
      <c r="AH491" s="79"/>
      <c r="AI491" s="85" t="s">
        <v>6320</v>
      </c>
      <c r="AJ491" s="79" t="b">
        <v>0</v>
      </c>
      <c r="AK491" s="79">
        <v>0</v>
      </c>
      <c r="AL491" s="85" t="s">
        <v>6296</v>
      </c>
      <c r="AM491" s="79" t="s">
        <v>6333</v>
      </c>
      <c r="AN491" s="79" t="b">
        <v>0</v>
      </c>
      <c r="AO491" s="85" t="s">
        <v>5423</v>
      </c>
      <c r="AP491" s="79" t="s">
        <v>176</v>
      </c>
      <c r="AQ491" s="79">
        <v>0</v>
      </c>
      <c r="AR491" s="79">
        <v>0</v>
      </c>
      <c r="AS491" s="79"/>
      <c r="AT491" s="79"/>
      <c r="AU491" s="79"/>
      <c r="AV491" s="79"/>
      <c r="AW491" s="79"/>
      <c r="AX491" s="79"/>
      <c r="AY491" s="79"/>
      <c r="AZ491" s="79"/>
      <c r="BA491">
        <v>1</v>
      </c>
      <c r="BB491" s="78" t="str">
        <f>REPLACE(INDEX(GroupVertices[Group], MATCH(Edges[[#This Row],[Vertex 1]],GroupVertices[Vertex],0)),1,1,"")</f>
        <v>1</v>
      </c>
      <c r="BC491" s="78" t="str">
        <f>REPLACE(INDEX(GroupVertices[Group], MATCH(Edges[[#This Row],[Vertex 2]],GroupVertices[Vertex],0)),1,1,"")</f>
        <v>1</v>
      </c>
      <c r="BD491" s="48">
        <v>0</v>
      </c>
      <c r="BE491" s="49">
        <v>0</v>
      </c>
      <c r="BF491" s="48">
        <v>0</v>
      </c>
      <c r="BG491" s="49">
        <v>0</v>
      </c>
      <c r="BH491" s="48">
        <v>0</v>
      </c>
      <c r="BI491" s="49">
        <v>0</v>
      </c>
      <c r="BJ491" s="48">
        <v>24</v>
      </c>
      <c r="BK491" s="49">
        <v>100</v>
      </c>
      <c r="BL491" s="48">
        <v>24</v>
      </c>
    </row>
    <row r="492" spans="1:64" x14ac:dyDescent="0.25">
      <c r="A492" s="64" t="s">
        <v>476</v>
      </c>
      <c r="B492" s="64" t="s">
        <v>877</v>
      </c>
      <c r="C492" s="65" t="s">
        <v>15839</v>
      </c>
      <c r="D492" s="66">
        <v>3</v>
      </c>
      <c r="E492" s="67" t="s">
        <v>132</v>
      </c>
      <c r="F492" s="68">
        <v>35</v>
      </c>
      <c r="G492" s="65"/>
      <c r="H492" s="69"/>
      <c r="I492" s="70"/>
      <c r="J492" s="70"/>
      <c r="K492" s="34" t="s">
        <v>65</v>
      </c>
      <c r="L492" s="77">
        <v>492</v>
      </c>
      <c r="M492" s="77"/>
      <c r="N492" s="72"/>
      <c r="O492" s="79" t="s">
        <v>999</v>
      </c>
      <c r="P492" s="81">
        <v>43171.650208333333</v>
      </c>
      <c r="Q492" s="79" t="s">
        <v>1271</v>
      </c>
      <c r="R492" s="83" t="s">
        <v>2149</v>
      </c>
      <c r="S492" s="79" t="s">
        <v>2519</v>
      </c>
      <c r="T492" s="79"/>
      <c r="U492" s="79"/>
      <c r="V492" s="83" t="s">
        <v>3667</v>
      </c>
      <c r="W492" s="81">
        <v>43171.650208333333</v>
      </c>
      <c r="X492" s="83" t="s">
        <v>4216</v>
      </c>
      <c r="Y492" s="79"/>
      <c r="Z492" s="79"/>
      <c r="AA492" s="85" t="s">
        <v>5424</v>
      </c>
      <c r="AB492" s="79"/>
      <c r="AC492" s="79" t="b">
        <v>0</v>
      </c>
      <c r="AD492" s="79">
        <v>0</v>
      </c>
      <c r="AE492" s="85" t="s">
        <v>6296</v>
      </c>
      <c r="AF492" s="79" t="b">
        <v>0</v>
      </c>
      <c r="AG492" s="79" t="s">
        <v>6304</v>
      </c>
      <c r="AH492" s="79"/>
      <c r="AI492" s="85" t="s">
        <v>6296</v>
      </c>
      <c r="AJ492" s="79" t="b">
        <v>0</v>
      </c>
      <c r="AK492" s="79">
        <v>9</v>
      </c>
      <c r="AL492" s="85" t="s">
        <v>6167</v>
      </c>
      <c r="AM492" s="79" t="s">
        <v>6331</v>
      </c>
      <c r="AN492" s="79" t="b">
        <v>0</v>
      </c>
      <c r="AO492" s="85" t="s">
        <v>6167</v>
      </c>
      <c r="AP492" s="79" t="s">
        <v>176</v>
      </c>
      <c r="AQ492" s="79">
        <v>0</v>
      </c>
      <c r="AR492" s="79">
        <v>0</v>
      </c>
      <c r="AS492" s="79"/>
      <c r="AT492" s="79"/>
      <c r="AU492" s="79"/>
      <c r="AV492" s="79"/>
      <c r="AW492" s="79"/>
      <c r="AX492" s="79"/>
      <c r="AY492" s="79"/>
      <c r="AZ492" s="79"/>
      <c r="BA492">
        <v>1</v>
      </c>
      <c r="BB492" s="78" t="str">
        <f>REPLACE(INDEX(GroupVertices[Group], MATCH(Edges[[#This Row],[Vertex 1]],GroupVertices[Vertex],0)),1,1,"")</f>
        <v>2</v>
      </c>
      <c r="BC492" s="78" t="str">
        <f>REPLACE(INDEX(GroupVertices[Group], MATCH(Edges[[#This Row],[Vertex 2]],GroupVertices[Vertex],0)),1,1,"")</f>
        <v>2</v>
      </c>
      <c r="BD492" s="48">
        <v>0</v>
      </c>
      <c r="BE492" s="49">
        <v>0</v>
      </c>
      <c r="BF492" s="48">
        <v>1</v>
      </c>
      <c r="BG492" s="49">
        <v>4.3478260869565215</v>
      </c>
      <c r="BH492" s="48">
        <v>0</v>
      </c>
      <c r="BI492" s="49">
        <v>0</v>
      </c>
      <c r="BJ492" s="48">
        <v>22</v>
      </c>
      <c r="BK492" s="49">
        <v>95.652173913043484</v>
      </c>
      <c r="BL492" s="48">
        <v>23</v>
      </c>
    </row>
    <row r="493" spans="1:64" x14ac:dyDescent="0.25">
      <c r="A493" s="64" t="s">
        <v>476</v>
      </c>
      <c r="B493" s="64" t="s">
        <v>683</v>
      </c>
      <c r="C493" s="65" t="s">
        <v>15839</v>
      </c>
      <c r="D493" s="66">
        <v>3</v>
      </c>
      <c r="E493" s="67" t="s">
        <v>132</v>
      </c>
      <c r="F493" s="68">
        <v>35</v>
      </c>
      <c r="G493" s="65"/>
      <c r="H493" s="69"/>
      <c r="I493" s="70"/>
      <c r="J493" s="70"/>
      <c r="K493" s="34" t="s">
        <v>65</v>
      </c>
      <c r="L493" s="77">
        <v>493</v>
      </c>
      <c r="M493" s="77"/>
      <c r="N493" s="72"/>
      <c r="O493" s="79" t="s">
        <v>999</v>
      </c>
      <c r="P493" s="81">
        <v>43171.650208333333</v>
      </c>
      <c r="Q493" s="79" t="s">
        <v>1271</v>
      </c>
      <c r="R493" s="83" t="s">
        <v>2149</v>
      </c>
      <c r="S493" s="79" t="s">
        <v>2519</v>
      </c>
      <c r="T493" s="79"/>
      <c r="U493" s="79"/>
      <c r="V493" s="83" t="s">
        <v>3667</v>
      </c>
      <c r="W493" s="81">
        <v>43171.650208333333</v>
      </c>
      <c r="X493" s="83" t="s">
        <v>4216</v>
      </c>
      <c r="Y493" s="79"/>
      <c r="Z493" s="79"/>
      <c r="AA493" s="85" t="s">
        <v>5424</v>
      </c>
      <c r="AB493" s="79"/>
      <c r="AC493" s="79" t="b">
        <v>0</v>
      </c>
      <c r="AD493" s="79">
        <v>0</v>
      </c>
      <c r="AE493" s="85" t="s">
        <v>6296</v>
      </c>
      <c r="AF493" s="79" t="b">
        <v>0</v>
      </c>
      <c r="AG493" s="79" t="s">
        <v>6304</v>
      </c>
      <c r="AH493" s="79"/>
      <c r="AI493" s="85" t="s">
        <v>6296</v>
      </c>
      <c r="AJ493" s="79" t="b">
        <v>0</v>
      </c>
      <c r="AK493" s="79">
        <v>9</v>
      </c>
      <c r="AL493" s="85" t="s">
        <v>6167</v>
      </c>
      <c r="AM493" s="79" t="s">
        <v>6331</v>
      </c>
      <c r="AN493" s="79" t="b">
        <v>0</v>
      </c>
      <c r="AO493" s="85" t="s">
        <v>6167</v>
      </c>
      <c r="AP493" s="79" t="s">
        <v>176</v>
      </c>
      <c r="AQ493" s="79">
        <v>0</v>
      </c>
      <c r="AR493" s="79">
        <v>0</v>
      </c>
      <c r="AS493" s="79"/>
      <c r="AT493" s="79"/>
      <c r="AU493" s="79"/>
      <c r="AV493" s="79"/>
      <c r="AW493" s="79"/>
      <c r="AX493" s="79"/>
      <c r="AY493" s="79"/>
      <c r="AZ493" s="79"/>
      <c r="BA493">
        <v>1</v>
      </c>
      <c r="BB493" s="78" t="str">
        <f>REPLACE(INDEX(GroupVertices[Group], MATCH(Edges[[#This Row],[Vertex 1]],GroupVertices[Vertex],0)),1,1,"")</f>
        <v>2</v>
      </c>
      <c r="BC493" s="78" t="str">
        <f>REPLACE(INDEX(GroupVertices[Group], MATCH(Edges[[#This Row],[Vertex 2]],GroupVertices[Vertex],0)),1,1,"")</f>
        <v>2</v>
      </c>
      <c r="BD493" s="48"/>
      <c r="BE493" s="49"/>
      <c r="BF493" s="48"/>
      <c r="BG493" s="49"/>
      <c r="BH493" s="48"/>
      <c r="BI493" s="49"/>
      <c r="BJ493" s="48"/>
      <c r="BK493" s="49"/>
      <c r="BL493" s="48"/>
    </row>
    <row r="494" spans="1:64" x14ac:dyDescent="0.25">
      <c r="A494" s="64" t="s">
        <v>477</v>
      </c>
      <c r="B494" s="64" t="s">
        <v>683</v>
      </c>
      <c r="C494" s="65" t="s">
        <v>15845</v>
      </c>
      <c r="D494" s="66">
        <v>4</v>
      </c>
      <c r="E494" s="67" t="s">
        <v>136</v>
      </c>
      <c r="F494" s="68">
        <v>31.714285714285715</v>
      </c>
      <c r="G494" s="65"/>
      <c r="H494" s="69"/>
      <c r="I494" s="70"/>
      <c r="J494" s="70"/>
      <c r="K494" s="34" t="s">
        <v>65</v>
      </c>
      <c r="L494" s="77">
        <v>494</v>
      </c>
      <c r="M494" s="77"/>
      <c r="N494" s="72"/>
      <c r="O494" s="79" t="s">
        <v>999</v>
      </c>
      <c r="P494" s="81">
        <v>43165.693541666667</v>
      </c>
      <c r="Q494" s="79" t="s">
        <v>1272</v>
      </c>
      <c r="R494" s="79"/>
      <c r="S494" s="79"/>
      <c r="T494" s="79"/>
      <c r="U494" s="79"/>
      <c r="V494" s="83" t="s">
        <v>3668</v>
      </c>
      <c r="W494" s="81">
        <v>43165.693541666667</v>
      </c>
      <c r="X494" s="83" t="s">
        <v>4217</v>
      </c>
      <c r="Y494" s="79"/>
      <c r="Z494" s="79"/>
      <c r="AA494" s="85" t="s">
        <v>5425</v>
      </c>
      <c r="AB494" s="79"/>
      <c r="AC494" s="79" t="b">
        <v>0</v>
      </c>
      <c r="AD494" s="79">
        <v>0</v>
      </c>
      <c r="AE494" s="85" t="s">
        <v>6296</v>
      </c>
      <c r="AF494" s="79" t="b">
        <v>0</v>
      </c>
      <c r="AG494" s="79" t="s">
        <v>6304</v>
      </c>
      <c r="AH494" s="79"/>
      <c r="AI494" s="85" t="s">
        <v>6296</v>
      </c>
      <c r="AJ494" s="79" t="b">
        <v>0</v>
      </c>
      <c r="AK494" s="79">
        <v>1</v>
      </c>
      <c r="AL494" s="85" t="s">
        <v>6151</v>
      </c>
      <c r="AM494" s="79" t="s">
        <v>6333</v>
      </c>
      <c r="AN494" s="79" t="b">
        <v>0</v>
      </c>
      <c r="AO494" s="85" t="s">
        <v>6151</v>
      </c>
      <c r="AP494" s="79" t="s">
        <v>176</v>
      </c>
      <c r="AQ494" s="79">
        <v>0</v>
      </c>
      <c r="AR494" s="79">
        <v>0</v>
      </c>
      <c r="AS494" s="79"/>
      <c r="AT494" s="79"/>
      <c r="AU494" s="79"/>
      <c r="AV494" s="79"/>
      <c r="AW494" s="79"/>
      <c r="AX494" s="79"/>
      <c r="AY494" s="79"/>
      <c r="AZ494" s="79"/>
      <c r="BA494">
        <v>3</v>
      </c>
      <c r="BB494" s="78" t="str">
        <f>REPLACE(INDEX(GroupVertices[Group], MATCH(Edges[[#This Row],[Vertex 1]],GroupVertices[Vertex],0)),1,1,"")</f>
        <v>2</v>
      </c>
      <c r="BC494" s="78" t="str">
        <f>REPLACE(INDEX(GroupVertices[Group], MATCH(Edges[[#This Row],[Vertex 2]],GroupVertices[Vertex],0)),1,1,"")</f>
        <v>2</v>
      </c>
      <c r="BD494" s="48"/>
      <c r="BE494" s="49"/>
      <c r="BF494" s="48"/>
      <c r="BG494" s="49"/>
      <c r="BH494" s="48"/>
      <c r="BI494" s="49"/>
      <c r="BJ494" s="48"/>
      <c r="BK494" s="49"/>
      <c r="BL494" s="48"/>
    </row>
    <row r="495" spans="1:64" x14ac:dyDescent="0.25">
      <c r="A495" s="64" t="s">
        <v>477</v>
      </c>
      <c r="B495" s="64" t="s">
        <v>768</v>
      </c>
      <c r="C495" s="65" t="s">
        <v>15839</v>
      </c>
      <c r="D495" s="66">
        <v>3</v>
      </c>
      <c r="E495" s="67" t="s">
        <v>132</v>
      </c>
      <c r="F495" s="68">
        <v>35</v>
      </c>
      <c r="G495" s="65"/>
      <c r="H495" s="69"/>
      <c r="I495" s="70"/>
      <c r="J495" s="70"/>
      <c r="K495" s="34" t="s">
        <v>65</v>
      </c>
      <c r="L495" s="77">
        <v>495</v>
      </c>
      <c r="M495" s="77"/>
      <c r="N495" s="72"/>
      <c r="O495" s="79" t="s">
        <v>999</v>
      </c>
      <c r="P495" s="81">
        <v>43165.693541666667</v>
      </c>
      <c r="Q495" s="79" t="s">
        <v>1272</v>
      </c>
      <c r="R495" s="79"/>
      <c r="S495" s="79"/>
      <c r="T495" s="79"/>
      <c r="U495" s="79"/>
      <c r="V495" s="83" t="s">
        <v>3668</v>
      </c>
      <c r="W495" s="81">
        <v>43165.693541666667</v>
      </c>
      <c r="X495" s="83" t="s">
        <v>4217</v>
      </c>
      <c r="Y495" s="79"/>
      <c r="Z495" s="79"/>
      <c r="AA495" s="85" t="s">
        <v>5425</v>
      </c>
      <c r="AB495" s="79"/>
      <c r="AC495" s="79" t="b">
        <v>0</v>
      </c>
      <c r="AD495" s="79">
        <v>0</v>
      </c>
      <c r="AE495" s="85" t="s">
        <v>6296</v>
      </c>
      <c r="AF495" s="79" t="b">
        <v>0</v>
      </c>
      <c r="AG495" s="79" t="s">
        <v>6304</v>
      </c>
      <c r="AH495" s="79"/>
      <c r="AI495" s="85" t="s">
        <v>6296</v>
      </c>
      <c r="AJ495" s="79" t="b">
        <v>0</v>
      </c>
      <c r="AK495" s="79">
        <v>1</v>
      </c>
      <c r="AL495" s="85" t="s">
        <v>6151</v>
      </c>
      <c r="AM495" s="79" t="s">
        <v>6333</v>
      </c>
      <c r="AN495" s="79" t="b">
        <v>0</v>
      </c>
      <c r="AO495" s="85" t="s">
        <v>6151</v>
      </c>
      <c r="AP495" s="79" t="s">
        <v>176</v>
      </c>
      <c r="AQ495" s="79">
        <v>0</v>
      </c>
      <c r="AR495" s="79">
        <v>0</v>
      </c>
      <c r="AS495" s="79"/>
      <c r="AT495" s="79"/>
      <c r="AU495" s="79"/>
      <c r="AV495" s="79"/>
      <c r="AW495" s="79"/>
      <c r="AX495" s="79"/>
      <c r="AY495" s="79"/>
      <c r="AZ495" s="79"/>
      <c r="BA495">
        <v>1</v>
      </c>
      <c r="BB495" s="78" t="str">
        <f>REPLACE(INDEX(GroupVertices[Group], MATCH(Edges[[#This Row],[Vertex 1]],GroupVertices[Vertex],0)),1,1,"")</f>
        <v>2</v>
      </c>
      <c r="BC495" s="78" t="str">
        <f>REPLACE(INDEX(GroupVertices[Group], MATCH(Edges[[#This Row],[Vertex 2]],GroupVertices[Vertex],0)),1,1,"")</f>
        <v>2</v>
      </c>
      <c r="BD495" s="48">
        <v>0</v>
      </c>
      <c r="BE495" s="49">
        <v>0</v>
      </c>
      <c r="BF495" s="48">
        <v>1</v>
      </c>
      <c r="BG495" s="49">
        <v>5.5555555555555554</v>
      </c>
      <c r="BH495" s="48">
        <v>0</v>
      </c>
      <c r="BI495" s="49">
        <v>0</v>
      </c>
      <c r="BJ495" s="48">
        <v>17</v>
      </c>
      <c r="BK495" s="49">
        <v>94.444444444444443</v>
      </c>
      <c r="BL495" s="48">
        <v>18</v>
      </c>
    </row>
    <row r="496" spans="1:64" x14ac:dyDescent="0.25">
      <c r="A496" s="64" t="s">
        <v>477</v>
      </c>
      <c r="B496" s="64" t="s">
        <v>878</v>
      </c>
      <c r="C496" s="65" t="s">
        <v>15839</v>
      </c>
      <c r="D496" s="66">
        <v>3</v>
      </c>
      <c r="E496" s="67" t="s">
        <v>132</v>
      </c>
      <c r="F496" s="68">
        <v>35</v>
      </c>
      <c r="G496" s="65"/>
      <c r="H496" s="69"/>
      <c r="I496" s="70"/>
      <c r="J496" s="70"/>
      <c r="K496" s="34" t="s">
        <v>65</v>
      </c>
      <c r="L496" s="77">
        <v>496</v>
      </c>
      <c r="M496" s="77"/>
      <c r="N496" s="72"/>
      <c r="O496" s="79" t="s">
        <v>999</v>
      </c>
      <c r="P496" s="81">
        <v>43166.657627314817</v>
      </c>
      <c r="Q496" s="79" t="s">
        <v>1273</v>
      </c>
      <c r="R496" s="83" t="s">
        <v>2150</v>
      </c>
      <c r="S496" s="79" t="s">
        <v>2570</v>
      </c>
      <c r="T496" s="79"/>
      <c r="U496" s="79"/>
      <c r="V496" s="83" t="s">
        <v>3668</v>
      </c>
      <c r="W496" s="81">
        <v>43166.657627314817</v>
      </c>
      <c r="X496" s="83" t="s">
        <v>4218</v>
      </c>
      <c r="Y496" s="79"/>
      <c r="Z496" s="79"/>
      <c r="AA496" s="85" t="s">
        <v>5426</v>
      </c>
      <c r="AB496" s="79"/>
      <c r="AC496" s="79" t="b">
        <v>0</v>
      </c>
      <c r="AD496" s="79">
        <v>0</v>
      </c>
      <c r="AE496" s="85" t="s">
        <v>6296</v>
      </c>
      <c r="AF496" s="79" t="b">
        <v>0</v>
      </c>
      <c r="AG496" s="79" t="s">
        <v>6304</v>
      </c>
      <c r="AH496" s="79"/>
      <c r="AI496" s="85" t="s">
        <v>6296</v>
      </c>
      <c r="AJ496" s="79" t="b">
        <v>0</v>
      </c>
      <c r="AK496" s="79">
        <v>1</v>
      </c>
      <c r="AL496" s="85" t="s">
        <v>5916</v>
      </c>
      <c r="AM496" s="79" t="s">
        <v>6333</v>
      </c>
      <c r="AN496" s="79" t="b">
        <v>0</v>
      </c>
      <c r="AO496" s="85" t="s">
        <v>5916</v>
      </c>
      <c r="AP496" s="79" t="s">
        <v>176</v>
      </c>
      <c r="AQ496" s="79">
        <v>0</v>
      </c>
      <c r="AR496" s="79">
        <v>0</v>
      </c>
      <c r="AS496" s="79"/>
      <c r="AT496" s="79"/>
      <c r="AU496" s="79"/>
      <c r="AV496" s="79"/>
      <c r="AW496" s="79"/>
      <c r="AX496" s="79"/>
      <c r="AY496" s="79"/>
      <c r="AZ496" s="79"/>
      <c r="BA496">
        <v>1</v>
      </c>
      <c r="BB496" s="78" t="str">
        <f>REPLACE(INDEX(GroupVertices[Group], MATCH(Edges[[#This Row],[Vertex 1]],GroupVertices[Vertex],0)),1,1,"")</f>
        <v>2</v>
      </c>
      <c r="BC496" s="78" t="str">
        <f>REPLACE(INDEX(GroupVertices[Group], MATCH(Edges[[#This Row],[Vertex 2]],GroupVertices[Vertex],0)),1,1,"")</f>
        <v>22</v>
      </c>
      <c r="BD496" s="48"/>
      <c r="BE496" s="49"/>
      <c r="BF496" s="48"/>
      <c r="BG496" s="49"/>
      <c r="BH496" s="48"/>
      <c r="BI496" s="49"/>
      <c r="BJ496" s="48"/>
      <c r="BK496" s="49"/>
      <c r="BL496" s="48"/>
    </row>
    <row r="497" spans="1:64" x14ac:dyDescent="0.25">
      <c r="A497" s="64" t="s">
        <v>477</v>
      </c>
      <c r="B497" s="64" t="s">
        <v>739</v>
      </c>
      <c r="C497" s="65" t="s">
        <v>15839</v>
      </c>
      <c r="D497" s="66">
        <v>3</v>
      </c>
      <c r="E497" s="67" t="s">
        <v>132</v>
      </c>
      <c r="F497" s="68">
        <v>35</v>
      </c>
      <c r="G497" s="65"/>
      <c r="H497" s="69"/>
      <c r="I497" s="70"/>
      <c r="J497" s="70"/>
      <c r="K497" s="34" t="s">
        <v>65</v>
      </c>
      <c r="L497" s="77">
        <v>497</v>
      </c>
      <c r="M497" s="77"/>
      <c r="N497" s="72"/>
      <c r="O497" s="79" t="s">
        <v>999</v>
      </c>
      <c r="P497" s="81">
        <v>43166.657627314817</v>
      </c>
      <c r="Q497" s="79" t="s">
        <v>1273</v>
      </c>
      <c r="R497" s="83" t="s">
        <v>2150</v>
      </c>
      <c r="S497" s="79" t="s">
        <v>2570</v>
      </c>
      <c r="T497" s="79"/>
      <c r="U497" s="79"/>
      <c r="V497" s="83" t="s">
        <v>3668</v>
      </c>
      <c r="W497" s="81">
        <v>43166.657627314817</v>
      </c>
      <c r="X497" s="83" t="s">
        <v>4218</v>
      </c>
      <c r="Y497" s="79"/>
      <c r="Z497" s="79"/>
      <c r="AA497" s="85" t="s">
        <v>5426</v>
      </c>
      <c r="AB497" s="79"/>
      <c r="AC497" s="79" t="b">
        <v>0</v>
      </c>
      <c r="AD497" s="79">
        <v>0</v>
      </c>
      <c r="AE497" s="85" t="s">
        <v>6296</v>
      </c>
      <c r="AF497" s="79" t="b">
        <v>0</v>
      </c>
      <c r="AG497" s="79" t="s">
        <v>6304</v>
      </c>
      <c r="AH497" s="79"/>
      <c r="AI497" s="85" t="s">
        <v>6296</v>
      </c>
      <c r="AJ497" s="79" t="b">
        <v>0</v>
      </c>
      <c r="AK497" s="79">
        <v>1</v>
      </c>
      <c r="AL497" s="85" t="s">
        <v>5916</v>
      </c>
      <c r="AM497" s="79" t="s">
        <v>6333</v>
      </c>
      <c r="AN497" s="79" t="b">
        <v>0</v>
      </c>
      <c r="AO497" s="85" t="s">
        <v>5916</v>
      </c>
      <c r="AP497" s="79" t="s">
        <v>176</v>
      </c>
      <c r="AQ497" s="79">
        <v>0</v>
      </c>
      <c r="AR497" s="79">
        <v>0</v>
      </c>
      <c r="AS497" s="79"/>
      <c r="AT497" s="79"/>
      <c r="AU497" s="79"/>
      <c r="AV497" s="79"/>
      <c r="AW497" s="79"/>
      <c r="AX497" s="79"/>
      <c r="AY497" s="79"/>
      <c r="AZ497" s="79"/>
      <c r="BA497">
        <v>1</v>
      </c>
      <c r="BB497" s="78" t="str">
        <f>REPLACE(INDEX(GroupVertices[Group], MATCH(Edges[[#This Row],[Vertex 1]],GroupVertices[Vertex],0)),1,1,"")</f>
        <v>2</v>
      </c>
      <c r="BC497" s="78" t="str">
        <f>REPLACE(INDEX(GroupVertices[Group], MATCH(Edges[[#This Row],[Vertex 2]],GroupVertices[Vertex],0)),1,1,"")</f>
        <v>22</v>
      </c>
      <c r="BD497" s="48">
        <v>1</v>
      </c>
      <c r="BE497" s="49">
        <v>5.5555555555555554</v>
      </c>
      <c r="BF497" s="48">
        <v>0</v>
      </c>
      <c r="BG497" s="49">
        <v>0</v>
      </c>
      <c r="BH497" s="48">
        <v>0</v>
      </c>
      <c r="BI497" s="49">
        <v>0</v>
      </c>
      <c r="BJ497" s="48">
        <v>17</v>
      </c>
      <c r="BK497" s="49">
        <v>94.444444444444443</v>
      </c>
      <c r="BL497" s="48">
        <v>18</v>
      </c>
    </row>
    <row r="498" spans="1:64" x14ac:dyDescent="0.25">
      <c r="A498" s="64" t="s">
        <v>477</v>
      </c>
      <c r="B498" s="64" t="s">
        <v>683</v>
      </c>
      <c r="C498" s="65" t="s">
        <v>15845</v>
      </c>
      <c r="D498" s="66">
        <v>4</v>
      </c>
      <c r="E498" s="67" t="s">
        <v>136</v>
      </c>
      <c r="F498" s="68">
        <v>31.714285714285715</v>
      </c>
      <c r="G498" s="65"/>
      <c r="H498" s="69"/>
      <c r="I498" s="70"/>
      <c r="J498" s="70"/>
      <c r="K498" s="34" t="s">
        <v>65</v>
      </c>
      <c r="L498" s="77">
        <v>498</v>
      </c>
      <c r="M498" s="77"/>
      <c r="N498" s="72"/>
      <c r="O498" s="79" t="s">
        <v>999</v>
      </c>
      <c r="P498" s="81">
        <v>43166.685636574075</v>
      </c>
      <c r="Q498" s="79" t="s">
        <v>1274</v>
      </c>
      <c r="R498" s="83" t="s">
        <v>2151</v>
      </c>
      <c r="S498" s="79" t="s">
        <v>2519</v>
      </c>
      <c r="T498" s="79" t="s">
        <v>2803</v>
      </c>
      <c r="U498" s="79"/>
      <c r="V498" s="83" t="s">
        <v>3668</v>
      </c>
      <c r="W498" s="81">
        <v>43166.685636574075</v>
      </c>
      <c r="X498" s="83" t="s">
        <v>4219</v>
      </c>
      <c r="Y498" s="79"/>
      <c r="Z498" s="79"/>
      <c r="AA498" s="85" t="s">
        <v>5427</v>
      </c>
      <c r="AB498" s="79"/>
      <c r="AC498" s="79" t="b">
        <v>0</v>
      </c>
      <c r="AD498" s="79">
        <v>0</v>
      </c>
      <c r="AE498" s="85" t="s">
        <v>6296</v>
      </c>
      <c r="AF498" s="79" t="b">
        <v>0</v>
      </c>
      <c r="AG498" s="79" t="s">
        <v>6304</v>
      </c>
      <c r="AH498" s="79"/>
      <c r="AI498" s="85" t="s">
        <v>6296</v>
      </c>
      <c r="AJ498" s="79" t="b">
        <v>0</v>
      </c>
      <c r="AK498" s="79">
        <v>1</v>
      </c>
      <c r="AL498" s="85" t="s">
        <v>6177</v>
      </c>
      <c r="AM498" s="79" t="s">
        <v>6333</v>
      </c>
      <c r="AN498" s="79" t="b">
        <v>0</v>
      </c>
      <c r="AO498" s="85" t="s">
        <v>6177</v>
      </c>
      <c r="AP498" s="79" t="s">
        <v>176</v>
      </c>
      <c r="AQ498" s="79">
        <v>0</v>
      </c>
      <c r="AR498" s="79">
        <v>0</v>
      </c>
      <c r="AS498" s="79"/>
      <c r="AT498" s="79"/>
      <c r="AU498" s="79"/>
      <c r="AV498" s="79"/>
      <c r="AW498" s="79"/>
      <c r="AX498" s="79"/>
      <c r="AY498" s="79"/>
      <c r="AZ498" s="79"/>
      <c r="BA498">
        <v>3</v>
      </c>
      <c r="BB498" s="78" t="str">
        <f>REPLACE(INDEX(GroupVertices[Group], MATCH(Edges[[#This Row],[Vertex 1]],GroupVertices[Vertex],0)),1,1,"")</f>
        <v>2</v>
      </c>
      <c r="BC498" s="78" t="str">
        <f>REPLACE(INDEX(GroupVertices[Group], MATCH(Edges[[#This Row],[Vertex 2]],GroupVertices[Vertex],0)),1,1,"")</f>
        <v>2</v>
      </c>
      <c r="BD498" s="48">
        <v>0</v>
      </c>
      <c r="BE498" s="49">
        <v>0</v>
      </c>
      <c r="BF498" s="48">
        <v>2</v>
      </c>
      <c r="BG498" s="49">
        <v>11.111111111111111</v>
      </c>
      <c r="BH498" s="48">
        <v>0</v>
      </c>
      <c r="BI498" s="49">
        <v>0</v>
      </c>
      <c r="BJ498" s="48">
        <v>16</v>
      </c>
      <c r="BK498" s="49">
        <v>88.888888888888886</v>
      </c>
      <c r="BL498" s="48">
        <v>18</v>
      </c>
    </row>
    <row r="499" spans="1:64" x14ac:dyDescent="0.25">
      <c r="A499" s="64" t="s">
        <v>477</v>
      </c>
      <c r="B499" s="64" t="s">
        <v>683</v>
      </c>
      <c r="C499" s="65" t="s">
        <v>15845</v>
      </c>
      <c r="D499" s="66">
        <v>4</v>
      </c>
      <c r="E499" s="67" t="s">
        <v>136</v>
      </c>
      <c r="F499" s="68">
        <v>31.714285714285715</v>
      </c>
      <c r="G499" s="65"/>
      <c r="H499" s="69"/>
      <c r="I499" s="70"/>
      <c r="J499" s="70"/>
      <c r="K499" s="34" t="s">
        <v>65</v>
      </c>
      <c r="L499" s="77">
        <v>499</v>
      </c>
      <c r="M499" s="77"/>
      <c r="N499" s="72"/>
      <c r="O499" s="79" t="s">
        <v>999</v>
      </c>
      <c r="P499" s="81">
        <v>43167.692928240744</v>
      </c>
      <c r="Q499" s="79" t="s">
        <v>1275</v>
      </c>
      <c r="R499" s="83" t="s">
        <v>2152</v>
      </c>
      <c r="S499" s="79" t="s">
        <v>2519</v>
      </c>
      <c r="T499" s="79" t="s">
        <v>2804</v>
      </c>
      <c r="U499" s="79"/>
      <c r="V499" s="83" t="s">
        <v>3668</v>
      </c>
      <c r="W499" s="81">
        <v>43167.692928240744</v>
      </c>
      <c r="X499" s="83" t="s">
        <v>4220</v>
      </c>
      <c r="Y499" s="79"/>
      <c r="Z499" s="79"/>
      <c r="AA499" s="85" t="s">
        <v>5428</v>
      </c>
      <c r="AB499" s="79"/>
      <c r="AC499" s="79" t="b">
        <v>0</v>
      </c>
      <c r="AD499" s="79">
        <v>0</v>
      </c>
      <c r="AE499" s="85" t="s">
        <v>6296</v>
      </c>
      <c r="AF499" s="79" t="b">
        <v>0</v>
      </c>
      <c r="AG499" s="79" t="s">
        <v>6304</v>
      </c>
      <c r="AH499" s="79"/>
      <c r="AI499" s="85" t="s">
        <v>6296</v>
      </c>
      <c r="AJ499" s="79" t="b">
        <v>0</v>
      </c>
      <c r="AK499" s="79">
        <v>2</v>
      </c>
      <c r="AL499" s="85" t="s">
        <v>6178</v>
      </c>
      <c r="AM499" s="79" t="s">
        <v>6333</v>
      </c>
      <c r="AN499" s="79" t="b">
        <v>0</v>
      </c>
      <c r="AO499" s="85" t="s">
        <v>6178</v>
      </c>
      <c r="AP499" s="79" t="s">
        <v>176</v>
      </c>
      <c r="AQ499" s="79">
        <v>0</v>
      </c>
      <c r="AR499" s="79">
        <v>0</v>
      </c>
      <c r="AS499" s="79"/>
      <c r="AT499" s="79"/>
      <c r="AU499" s="79"/>
      <c r="AV499" s="79"/>
      <c r="AW499" s="79"/>
      <c r="AX499" s="79"/>
      <c r="AY499" s="79"/>
      <c r="AZ499" s="79"/>
      <c r="BA499">
        <v>3</v>
      </c>
      <c r="BB499" s="78" t="str">
        <f>REPLACE(INDEX(GroupVertices[Group], MATCH(Edges[[#This Row],[Vertex 1]],GroupVertices[Vertex],0)),1,1,"")</f>
        <v>2</v>
      </c>
      <c r="BC499" s="78" t="str">
        <f>REPLACE(INDEX(GroupVertices[Group], MATCH(Edges[[#This Row],[Vertex 2]],GroupVertices[Vertex],0)),1,1,"")</f>
        <v>2</v>
      </c>
      <c r="BD499" s="48">
        <v>1</v>
      </c>
      <c r="BE499" s="49">
        <v>6.25</v>
      </c>
      <c r="BF499" s="48">
        <v>1</v>
      </c>
      <c r="BG499" s="49">
        <v>6.25</v>
      </c>
      <c r="BH499" s="48">
        <v>0</v>
      </c>
      <c r="BI499" s="49">
        <v>0</v>
      </c>
      <c r="BJ499" s="48">
        <v>14</v>
      </c>
      <c r="BK499" s="49">
        <v>87.5</v>
      </c>
      <c r="BL499" s="48">
        <v>16</v>
      </c>
    </row>
    <row r="500" spans="1:64" x14ac:dyDescent="0.25">
      <c r="A500" s="64" t="s">
        <v>477</v>
      </c>
      <c r="B500" s="64" t="s">
        <v>879</v>
      </c>
      <c r="C500" s="65" t="s">
        <v>15839</v>
      </c>
      <c r="D500" s="66">
        <v>3</v>
      </c>
      <c r="E500" s="67" t="s">
        <v>132</v>
      </c>
      <c r="F500" s="68">
        <v>35</v>
      </c>
      <c r="G500" s="65"/>
      <c r="H500" s="69"/>
      <c r="I500" s="70"/>
      <c r="J500" s="70"/>
      <c r="K500" s="34" t="s">
        <v>65</v>
      </c>
      <c r="L500" s="77">
        <v>500</v>
      </c>
      <c r="M500" s="77"/>
      <c r="N500" s="72"/>
      <c r="O500" s="79" t="s">
        <v>999</v>
      </c>
      <c r="P500" s="81">
        <v>43169.646782407406</v>
      </c>
      <c r="Q500" s="79" t="s">
        <v>1276</v>
      </c>
      <c r="R500" s="83" t="s">
        <v>2153</v>
      </c>
      <c r="S500" s="79" t="s">
        <v>2567</v>
      </c>
      <c r="T500" s="79" t="s">
        <v>731</v>
      </c>
      <c r="U500" s="79"/>
      <c r="V500" s="83" t="s">
        <v>3668</v>
      </c>
      <c r="W500" s="81">
        <v>43169.646782407406</v>
      </c>
      <c r="X500" s="83" t="s">
        <v>4221</v>
      </c>
      <c r="Y500" s="79"/>
      <c r="Z500" s="79"/>
      <c r="AA500" s="85" t="s">
        <v>5429</v>
      </c>
      <c r="AB500" s="79"/>
      <c r="AC500" s="79" t="b">
        <v>0</v>
      </c>
      <c r="AD500" s="79">
        <v>0</v>
      </c>
      <c r="AE500" s="85" t="s">
        <v>6296</v>
      </c>
      <c r="AF500" s="79" t="b">
        <v>0</v>
      </c>
      <c r="AG500" s="79" t="s">
        <v>6304</v>
      </c>
      <c r="AH500" s="79"/>
      <c r="AI500" s="85" t="s">
        <v>6296</v>
      </c>
      <c r="AJ500" s="79" t="b">
        <v>0</v>
      </c>
      <c r="AK500" s="79">
        <v>2</v>
      </c>
      <c r="AL500" s="85" t="s">
        <v>5669</v>
      </c>
      <c r="AM500" s="79" t="s">
        <v>6333</v>
      </c>
      <c r="AN500" s="79" t="b">
        <v>0</v>
      </c>
      <c r="AO500" s="85" t="s">
        <v>5669</v>
      </c>
      <c r="AP500" s="79" t="s">
        <v>176</v>
      </c>
      <c r="AQ500" s="79">
        <v>0</v>
      </c>
      <c r="AR500" s="79">
        <v>0</v>
      </c>
      <c r="AS500" s="79"/>
      <c r="AT500" s="79"/>
      <c r="AU500" s="79"/>
      <c r="AV500" s="79"/>
      <c r="AW500" s="79"/>
      <c r="AX500" s="79"/>
      <c r="AY500" s="79"/>
      <c r="AZ500" s="79"/>
      <c r="BA500">
        <v>1</v>
      </c>
      <c r="BB500" s="78" t="str">
        <f>REPLACE(INDEX(GroupVertices[Group], MATCH(Edges[[#This Row],[Vertex 1]],GroupVertices[Vertex],0)),1,1,"")</f>
        <v>2</v>
      </c>
      <c r="BC500" s="78" t="str">
        <f>REPLACE(INDEX(GroupVertices[Group], MATCH(Edges[[#This Row],[Vertex 2]],GroupVertices[Vertex],0)),1,1,"")</f>
        <v>10</v>
      </c>
      <c r="BD500" s="48">
        <v>0</v>
      </c>
      <c r="BE500" s="49">
        <v>0</v>
      </c>
      <c r="BF500" s="48">
        <v>0</v>
      </c>
      <c r="BG500" s="49">
        <v>0</v>
      </c>
      <c r="BH500" s="48">
        <v>0</v>
      </c>
      <c r="BI500" s="49">
        <v>0</v>
      </c>
      <c r="BJ500" s="48">
        <v>13</v>
      </c>
      <c r="BK500" s="49">
        <v>100</v>
      </c>
      <c r="BL500" s="48">
        <v>13</v>
      </c>
    </row>
    <row r="501" spans="1:64" x14ac:dyDescent="0.25">
      <c r="A501" s="64" t="s">
        <v>477</v>
      </c>
      <c r="B501" s="64" t="s">
        <v>627</v>
      </c>
      <c r="C501" s="65" t="s">
        <v>15840</v>
      </c>
      <c r="D501" s="66">
        <v>3.5</v>
      </c>
      <c r="E501" s="67" t="s">
        <v>136</v>
      </c>
      <c r="F501" s="68">
        <v>33.357142857142854</v>
      </c>
      <c r="G501" s="65"/>
      <c r="H501" s="69"/>
      <c r="I501" s="70"/>
      <c r="J501" s="70"/>
      <c r="K501" s="34" t="s">
        <v>65</v>
      </c>
      <c r="L501" s="77">
        <v>501</v>
      </c>
      <c r="M501" s="77"/>
      <c r="N501" s="72"/>
      <c r="O501" s="79" t="s">
        <v>999</v>
      </c>
      <c r="P501" s="81">
        <v>43169.646782407406</v>
      </c>
      <c r="Q501" s="79" t="s">
        <v>1276</v>
      </c>
      <c r="R501" s="83" t="s">
        <v>2153</v>
      </c>
      <c r="S501" s="79" t="s">
        <v>2567</v>
      </c>
      <c r="T501" s="79" t="s">
        <v>731</v>
      </c>
      <c r="U501" s="79"/>
      <c r="V501" s="83" t="s">
        <v>3668</v>
      </c>
      <c r="W501" s="81">
        <v>43169.646782407406</v>
      </c>
      <c r="X501" s="83" t="s">
        <v>4221</v>
      </c>
      <c r="Y501" s="79"/>
      <c r="Z501" s="79"/>
      <c r="AA501" s="85" t="s">
        <v>5429</v>
      </c>
      <c r="AB501" s="79"/>
      <c r="AC501" s="79" t="b">
        <v>0</v>
      </c>
      <c r="AD501" s="79">
        <v>0</v>
      </c>
      <c r="AE501" s="85" t="s">
        <v>6296</v>
      </c>
      <c r="AF501" s="79" t="b">
        <v>0</v>
      </c>
      <c r="AG501" s="79" t="s">
        <v>6304</v>
      </c>
      <c r="AH501" s="79"/>
      <c r="AI501" s="85" t="s">
        <v>6296</v>
      </c>
      <c r="AJ501" s="79" t="b">
        <v>0</v>
      </c>
      <c r="AK501" s="79">
        <v>2</v>
      </c>
      <c r="AL501" s="85" t="s">
        <v>5669</v>
      </c>
      <c r="AM501" s="79" t="s">
        <v>6333</v>
      </c>
      <c r="AN501" s="79" t="b">
        <v>0</v>
      </c>
      <c r="AO501" s="85" t="s">
        <v>5669</v>
      </c>
      <c r="AP501" s="79" t="s">
        <v>176</v>
      </c>
      <c r="AQ501" s="79">
        <v>0</v>
      </c>
      <c r="AR501" s="79">
        <v>0</v>
      </c>
      <c r="AS501" s="79"/>
      <c r="AT501" s="79"/>
      <c r="AU501" s="79"/>
      <c r="AV501" s="79"/>
      <c r="AW501" s="79"/>
      <c r="AX501" s="79"/>
      <c r="AY501" s="79"/>
      <c r="AZ501" s="79"/>
      <c r="BA501">
        <v>2</v>
      </c>
      <c r="BB501" s="78" t="str">
        <f>REPLACE(INDEX(GroupVertices[Group], MATCH(Edges[[#This Row],[Vertex 1]],GroupVertices[Vertex],0)),1,1,"")</f>
        <v>2</v>
      </c>
      <c r="BC501" s="78" t="str">
        <f>REPLACE(INDEX(GroupVertices[Group], MATCH(Edges[[#This Row],[Vertex 2]],GroupVertices[Vertex],0)),1,1,"")</f>
        <v>10</v>
      </c>
      <c r="BD501" s="48"/>
      <c r="BE501" s="49"/>
      <c r="BF501" s="48"/>
      <c r="BG501" s="49"/>
      <c r="BH501" s="48"/>
      <c r="BI501" s="49"/>
      <c r="BJ501" s="48"/>
      <c r="BK501" s="49"/>
      <c r="BL501" s="48"/>
    </row>
    <row r="502" spans="1:64" x14ac:dyDescent="0.25">
      <c r="A502" s="64" t="s">
        <v>477</v>
      </c>
      <c r="B502" s="64" t="s">
        <v>627</v>
      </c>
      <c r="C502" s="65" t="s">
        <v>15840</v>
      </c>
      <c r="D502" s="66">
        <v>3.5</v>
      </c>
      <c r="E502" s="67" t="s">
        <v>136</v>
      </c>
      <c r="F502" s="68">
        <v>33.357142857142854</v>
      </c>
      <c r="G502" s="65"/>
      <c r="H502" s="69"/>
      <c r="I502" s="70"/>
      <c r="J502" s="70"/>
      <c r="K502" s="34" t="s">
        <v>65</v>
      </c>
      <c r="L502" s="77">
        <v>502</v>
      </c>
      <c r="M502" s="77"/>
      <c r="N502" s="72"/>
      <c r="O502" s="79" t="s">
        <v>999</v>
      </c>
      <c r="P502" s="81">
        <v>43170.682210648149</v>
      </c>
      <c r="Q502" s="79" t="s">
        <v>1263</v>
      </c>
      <c r="R502" s="83" t="s">
        <v>2143</v>
      </c>
      <c r="S502" s="79" t="s">
        <v>2567</v>
      </c>
      <c r="T502" s="79" t="s">
        <v>2797</v>
      </c>
      <c r="U502" s="79"/>
      <c r="V502" s="83" t="s">
        <v>3668</v>
      </c>
      <c r="W502" s="81">
        <v>43170.682210648149</v>
      </c>
      <c r="X502" s="83" t="s">
        <v>4222</v>
      </c>
      <c r="Y502" s="79"/>
      <c r="Z502" s="79"/>
      <c r="AA502" s="85" t="s">
        <v>5430</v>
      </c>
      <c r="AB502" s="79"/>
      <c r="AC502" s="79" t="b">
        <v>0</v>
      </c>
      <c r="AD502" s="79">
        <v>0</v>
      </c>
      <c r="AE502" s="85" t="s">
        <v>6296</v>
      </c>
      <c r="AF502" s="79" t="b">
        <v>0</v>
      </c>
      <c r="AG502" s="79" t="s">
        <v>6304</v>
      </c>
      <c r="AH502" s="79"/>
      <c r="AI502" s="85" t="s">
        <v>6296</v>
      </c>
      <c r="AJ502" s="79" t="b">
        <v>0</v>
      </c>
      <c r="AK502" s="79">
        <v>7</v>
      </c>
      <c r="AL502" s="85" t="s">
        <v>5808</v>
      </c>
      <c r="AM502" s="79" t="s">
        <v>6333</v>
      </c>
      <c r="AN502" s="79" t="b">
        <v>0</v>
      </c>
      <c r="AO502" s="85" t="s">
        <v>5808</v>
      </c>
      <c r="AP502" s="79" t="s">
        <v>176</v>
      </c>
      <c r="AQ502" s="79">
        <v>0</v>
      </c>
      <c r="AR502" s="79">
        <v>0</v>
      </c>
      <c r="AS502" s="79"/>
      <c r="AT502" s="79"/>
      <c r="AU502" s="79"/>
      <c r="AV502" s="79"/>
      <c r="AW502" s="79"/>
      <c r="AX502" s="79"/>
      <c r="AY502" s="79"/>
      <c r="AZ502" s="79"/>
      <c r="BA502">
        <v>2</v>
      </c>
      <c r="BB502" s="78" t="str">
        <f>REPLACE(INDEX(GroupVertices[Group], MATCH(Edges[[#This Row],[Vertex 1]],GroupVertices[Vertex],0)),1,1,"")</f>
        <v>2</v>
      </c>
      <c r="BC502" s="78" t="str">
        <f>REPLACE(INDEX(GroupVertices[Group], MATCH(Edges[[#This Row],[Vertex 2]],GroupVertices[Vertex],0)),1,1,"")</f>
        <v>10</v>
      </c>
      <c r="BD502" s="48">
        <v>0</v>
      </c>
      <c r="BE502" s="49">
        <v>0</v>
      </c>
      <c r="BF502" s="48">
        <v>0</v>
      </c>
      <c r="BG502" s="49">
        <v>0</v>
      </c>
      <c r="BH502" s="48">
        <v>0</v>
      </c>
      <c r="BI502" s="49">
        <v>0</v>
      </c>
      <c r="BJ502" s="48">
        <v>15</v>
      </c>
      <c r="BK502" s="49">
        <v>100</v>
      </c>
      <c r="BL502" s="48">
        <v>15</v>
      </c>
    </row>
    <row r="503" spans="1:64" x14ac:dyDescent="0.25">
      <c r="A503" s="64" t="s">
        <v>477</v>
      </c>
      <c r="B503" s="64" t="s">
        <v>754</v>
      </c>
      <c r="C503" s="65" t="s">
        <v>15839</v>
      </c>
      <c r="D503" s="66">
        <v>3</v>
      </c>
      <c r="E503" s="67" t="s">
        <v>132</v>
      </c>
      <c r="F503" s="68">
        <v>35</v>
      </c>
      <c r="G503" s="65"/>
      <c r="H503" s="69"/>
      <c r="I503" s="70"/>
      <c r="J503" s="70"/>
      <c r="K503" s="34" t="s">
        <v>65</v>
      </c>
      <c r="L503" s="77">
        <v>503</v>
      </c>
      <c r="M503" s="77"/>
      <c r="N503" s="72"/>
      <c r="O503" s="79" t="s">
        <v>999</v>
      </c>
      <c r="P503" s="81">
        <v>43171.653333333335</v>
      </c>
      <c r="Q503" s="79" t="s">
        <v>1277</v>
      </c>
      <c r="R503" s="83" t="s">
        <v>2154</v>
      </c>
      <c r="S503" s="79" t="s">
        <v>2507</v>
      </c>
      <c r="T503" s="79" t="s">
        <v>731</v>
      </c>
      <c r="U503" s="79"/>
      <c r="V503" s="83" t="s">
        <v>3668</v>
      </c>
      <c r="W503" s="81">
        <v>43171.653333333335</v>
      </c>
      <c r="X503" s="83" t="s">
        <v>4223</v>
      </c>
      <c r="Y503" s="79"/>
      <c r="Z503" s="79"/>
      <c r="AA503" s="85" t="s">
        <v>5431</v>
      </c>
      <c r="AB503" s="79"/>
      <c r="AC503" s="79" t="b">
        <v>0</v>
      </c>
      <c r="AD503" s="79">
        <v>0</v>
      </c>
      <c r="AE503" s="85" t="s">
        <v>6296</v>
      </c>
      <c r="AF503" s="79" t="b">
        <v>0</v>
      </c>
      <c r="AG503" s="79" t="s">
        <v>6304</v>
      </c>
      <c r="AH503" s="79"/>
      <c r="AI503" s="85" t="s">
        <v>6296</v>
      </c>
      <c r="AJ503" s="79" t="b">
        <v>0</v>
      </c>
      <c r="AK503" s="79">
        <v>2</v>
      </c>
      <c r="AL503" s="85" t="s">
        <v>6231</v>
      </c>
      <c r="AM503" s="79" t="s">
        <v>6333</v>
      </c>
      <c r="AN503" s="79" t="b">
        <v>0</v>
      </c>
      <c r="AO503" s="85" t="s">
        <v>6231</v>
      </c>
      <c r="AP503" s="79" t="s">
        <v>176</v>
      </c>
      <c r="AQ503" s="79">
        <v>0</v>
      </c>
      <c r="AR503" s="79">
        <v>0</v>
      </c>
      <c r="AS503" s="79"/>
      <c r="AT503" s="79"/>
      <c r="AU503" s="79"/>
      <c r="AV503" s="79"/>
      <c r="AW503" s="79"/>
      <c r="AX503" s="79"/>
      <c r="AY503" s="79"/>
      <c r="AZ503" s="79"/>
      <c r="BA503">
        <v>1</v>
      </c>
      <c r="BB503" s="78" t="str">
        <f>REPLACE(INDEX(GroupVertices[Group], MATCH(Edges[[#This Row],[Vertex 1]],GroupVertices[Vertex],0)),1,1,"")</f>
        <v>2</v>
      </c>
      <c r="BC503" s="78" t="str">
        <f>REPLACE(INDEX(GroupVertices[Group], MATCH(Edges[[#This Row],[Vertex 2]],GroupVertices[Vertex],0)),1,1,"")</f>
        <v>2</v>
      </c>
      <c r="BD503" s="48"/>
      <c r="BE503" s="49"/>
      <c r="BF503" s="48"/>
      <c r="BG503" s="49"/>
      <c r="BH503" s="48"/>
      <c r="BI503" s="49"/>
      <c r="BJ503" s="48"/>
      <c r="BK503" s="49"/>
      <c r="BL503" s="48"/>
    </row>
    <row r="504" spans="1:64" x14ac:dyDescent="0.25">
      <c r="A504" s="64" t="s">
        <v>477</v>
      </c>
      <c r="B504" s="64" t="s">
        <v>765</v>
      </c>
      <c r="C504" s="65" t="s">
        <v>15839</v>
      </c>
      <c r="D504" s="66">
        <v>3</v>
      </c>
      <c r="E504" s="67" t="s">
        <v>132</v>
      </c>
      <c r="F504" s="68">
        <v>35</v>
      </c>
      <c r="G504" s="65"/>
      <c r="H504" s="69"/>
      <c r="I504" s="70"/>
      <c r="J504" s="70"/>
      <c r="K504" s="34" t="s">
        <v>65</v>
      </c>
      <c r="L504" s="77">
        <v>504</v>
      </c>
      <c r="M504" s="77"/>
      <c r="N504" s="72"/>
      <c r="O504" s="79" t="s">
        <v>999</v>
      </c>
      <c r="P504" s="81">
        <v>43171.653333333335</v>
      </c>
      <c r="Q504" s="79" t="s">
        <v>1277</v>
      </c>
      <c r="R504" s="83" t="s">
        <v>2154</v>
      </c>
      <c r="S504" s="79" t="s">
        <v>2507</v>
      </c>
      <c r="T504" s="79" t="s">
        <v>731</v>
      </c>
      <c r="U504" s="79"/>
      <c r="V504" s="83" t="s">
        <v>3668</v>
      </c>
      <c r="W504" s="81">
        <v>43171.653333333335</v>
      </c>
      <c r="X504" s="83" t="s">
        <v>4223</v>
      </c>
      <c r="Y504" s="79"/>
      <c r="Z504" s="79"/>
      <c r="AA504" s="85" t="s">
        <v>5431</v>
      </c>
      <c r="AB504" s="79"/>
      <c r="AC504" s="79" t="b">
        <v>0</v>
      </c>
      <c r="AD504" s="79">
        <v>0</v>
      </c>
      <c r="AE504" s="85" t="s">
        <v>6296</v>
      </c>
      <c r="AF504" s="79" t="b">
        <v>0</v>
      </c>
      <c r="AG504" s="79" t="s">
        <v>6304</v>
      </c>
      <c r="AH504" s="79"/>
      <c r="AI504" s="85" t="s">
        <v>6296</v>
      </c>
      <c r="AJ504" s="79" t="b">
        <v>0</v>
      </c>
      <c r="AK504" s="79">
        <v>2</v>
      </c>
      <c r="AL504" s="85" t="s">
        <v>6231</v>
      </c>
      <c r="AM504" s="79" t="s">
        <v>6333</v>
      </c>
      <c r="AN504" s="79" t="b">
        <v>0</v>
      </c>
      <c r="AO504" s="85" t="s">
        <v>6231</v>
      </c>
      <c r="AP504" s="79" t="s">
        <v>176</v>
      </c>
      <c r="AQ504" s="79">
        <v>0</v>
      </c>
      <c r="AR504" s="79">
        <v>0</v>
      </c>
      <c r="AS504" s="79"/>
      <c r="AT504" s="79"/>
      <c r="AU504" s="79"/>
      <c r="AV504" s="79"/>
      <c r="AW504" s="79"/>
      <c r="AX504" s="79"/>
      <c r="AY504" s="79"/>
      <c r="AZ504" s="79"/>
      <c r="BA504">
        <v>1</v>
      </c>
      <c r="BB504" s="78" t="str">
        <f>REPLACE(INDEX(GroupVertices[Group], MATCH(Edges[[#This Row],[Vertex 1]],GroupVertices[Vertex],0)),1,1,"")</f>
        <v>2</v>
      </c>
      <c r="BC504" s="78" t="str">
        <f>REPLACE(INDEX(GroupVertices[Group], MATCH(Edges[[#This Row],[Vertex 2]],GroupVertices[Vertex],0)),1,1,"")</f>
        <v>2</v>
      </c>
      <c r="BD504" s="48"/>
      <c r="BE504" s="49"/>
      <c r="BF504" s="48"/>
      <c r="BG504" s="49"/>
      <c r="BH504" s="48"/>
      <c r="BI504" s="49"/>
      <c r="BJ504" s="48"/>
      <c r="BK504" s="49"/>
      <c r="BL504" s="48"/>
    </row>
    <row r="505" spans="1:64" x14ac:dyDescent="0.25">
      <c r="A505" s="64" t="s">
        <v>477</v>
      </c>
      <c r="B505" s="64" t="s">
        <v>767</v>
      </c>
      <c r="C505" s="65" t="s">
        <v>15839</v>
      </c>
      <c r="D505" s="66">
        <v>3</v>
      </c>
      <c r="E505" s="67" t="s">
        <v>132</v>
      </c>
      <c r="F505" s="68">
        <v>35</v>
      </c>
      <c r="G505" s="65"/>
      <c r="H505" s="69"/>
      <c r="I505" s="70"/>
      <c r="J505" s="70"/>
      <c r="K505" s="34" t="s">
        <v>65</v>
      </c>
      <c r="L505" s="77">
        <v>505</v>
      </c>
      <c r="M505" s="77"/>
      <c r="N505" s="72"/>
      <c r="O505" s="79" t="s">
        <v>999</v>
      </c>
      <c r="P505" s="81">
        <v>43171.653333333335</v>
      </c>
      <c r="Q505" s="79" t="s">
        <v>1277</v>
      </c>
      <c r="R505" s="83" t="s">
        <v>2154</v>
      </c>
      <c r="S505" s="79" t="s">
        <v>2507</v>
      </c>
      <c r="T505" s="79" t="s">
        <v>731</v>
      </c>
      <c r="U505" s="79"/>
      <c r="V505" s="83" t="s">
        <v>3668</v>
      </c>
      <c r="W505" s="81">
        <v>43171.653333333335</v>
      </c>
      <c r="X505" s="83" t="s">
        <v>4223</v>
      </c>
      <c r="Y505" s="79"/>
      <c r="Z505" s="79"/>
      <c r="AA505" s="85" t="s">
        <v>5431</v>
      </c>
      <c r="AB505" s="79"/>
      <c r="AC505" s="79" t="b">
        <v>0</v>
      </c>
      <c r="AD505" s="79">
        <v>0</v>
      </c>
      <c r="AE505" s="85" t="s">
        <v>6296</v>
      </c>
      <c r="AF505" s="79" t="b">
        <v>0</v>
      </c>
      <c r="AG505" s="79" t="s">
        <v>6304</v>
      </c>
      <c r="AH505" s="79"/>
      <c r="AI505" s="85" t="s">
        <v>6296</v>
      </c>
      <c r="AJ505" s="79" t="b">
        <v>0</v>
      </c>
      <c r="AK505" s="79">
        <v>2</v>
      </c>
      <c r="AL505" s="85" t="s">
        <v>6231</v>
      </c>
      <c r="AM505" s="79" t="s">
        <v>6333</v>
      </c>
      <c r="AN505" s="79" t="b">
        <v>0</v>
      </c>
      <c r="AO505" s="85" t="s">
        <v>6231</v>
      </c>
      <c r="AP505" s="79" t="s">
        <v>176</v>
      </c>
      <c r="AQ505" s="79">
        <v>0</v>
      </c>
      <c r="AR505" s="79">
        <v>0</v>
      </c>
      <c r="AS505" s="79"/>
      <c r="AT505" s="79"/>
      <c r="AU505" s="79"/>
      <c r="AV505" s="79"/>
      <c r="AW505" s="79"/>
      <c r="AX505" s="79"/>
      <c r="AY505" s="79"/>
      <c r="AZ505" s="79"/>
      <c r="BA505">
        <v>1</v>
      </c>
      <c r="BB505" s="78" t="str">
        <f>REPLACE(INDEX(GroupVertices[Group], MATCH(Edges[[#This Row],[Vertex 1]],GroupVertices[Vertex],0)),1,1,"")</f>
        <v>2</v>
      </c>
      <c r="BC505" s="78" t="str">
        <f>REPLACE(INDEX(GroupVertices[Group], MATCH(Edges[[#This Row],[Vertex 2]],GroupVertices[Vertex],0)),1,1,"")</f>
        <v>2</v>
      </c>
      <c r="BD505" s="48">
        <v>0</v>
      </c>
      <c r="BE505" s="49">
        <v>0</v>
      </c>
      <c r="BF505" s="48">
        <v>0</v>
      </c>
      <c r="BG505" s="49">
        <v>0</v>
      </c>
      <c r="BH505" s="48">
        <v>0</v>
      </c>
      <c r="BI505" s="49">
        <v>0</v>
      </c>
      <c r="BJ505" s="48">
        <v>13</v>
      </c>
      <c r="BK505" s="49">
        <v>100</v>
      </c>
      <c r="BL505" s="48">
        <v>13</v>
      </c>
    </row>
    <row r="506" spans="1:64" x14ac:dyDescent="0.25">
      <c r="A506" s="64" t="s">
        <v>478</v>
      </c>
      <c r="B506" s="64" t="s">
        <v>379</v>
      </c>
      <c r="C506" s="65" t="s">
        <v>15840</v>
      </c>
      <c r="D506" s="66">
        <v>3.5</v>
      </c>
      <c r="E506" s="67" t="s">
        <v>136</v>
      </c>
      <c r="F506" s="68">
        <v>33.357142857142854</v>
      </c>
      <c r="G506" s="65"/>
      <c r="H506" s="69"/>
      <c r="I506" s="70"/>
      <c r="J506" s="70"/>
      <c r="K506" s="34" t="s">
        <v>66</v>
      </c>
      <c r="L506" s="77">
        <v>506</v>
      </c>
      <c r="M506" s="77"/>
      <c r="N506" s="72"/>
      <c r="O506" s="79" t="s">
        <v>999</v>
      </c>
      <c r="P506" s="81">
        <v>43175.442071759258</v>
      </c>
      <c r="Q506" s="79" t="s">
        <v>1278</v>
      </c>
      <c r="R506" s="83" t="s">
        <v>2155</v>
      </c>
      <c r="S506" s="79" t="s">
        <v>2571</v>
      </c>
      <c r="T506" s="79" t="s">
        <v>2756</v>
      </c>
      <c r="U506" s="83" t="s">
        <v>3233</v>
      </c>
      <c r="V506" s="83" t="s">
        <v>3233</v>
      </c>
      <c r="W506" s="81">
        <v>43175.442071759258</v>
      </c>
      <c r="X506" s="83" t="s">
        <v>4224</v>
      </c>
      <c r="Y506" s="79"/>
      <c r="Z506" s="79"/>
      <c r="AA506" s="85" t="s">
        <v>5432</v>
      </c>
      <c r="AB506" s="79"/>
      <c r="AC506" s="79" t="b">
        <v>0</v>
      </c>
      <c r="AD506" s="79">
        <v>3</v>
      </c>
      <c r="AE506" s="85" t="s">
        <v>6296</v>
      </c>
      <c r="AF506" s="79" t="b">
        <v>0</v>
      </c>
      <c r="AG506" s="79" t="s">
        <v>6304</v>
      </c>
      <c r="AH506" s="79"/>
      <c r="AI506" s="85" t="s">
        <v>6296</v>
      </c>
      <c r="AJ506" s="79" t="b">
        <v>0</v>
      </c>
      <c r="AK506" s="79">
        <v>3</v>
      </c>
      <c r="AL506" s="85" t="s">
        <v>6296</v>
      </c>
      <c r="AM506" s="79" t="s">
        <v>6332</v>
      </c>
      <c r="AN506" s="79" t="b">
        <v>0</v>
      </c>
      <c r="AO506" s="85" t="s">
        <v>5432</v>
      </c>
      <c r="AP506" s="79" t="s">
        <v>6415</v>
      </c>
      <c r="AQ506" s="79">
        <v>0</v>
      </c>
      <c r="AR506" s="79">
        <v>0</v>
      </c>
      <c r="AS506" s="79"/>
      <c r="AT506" s="79"/>
      <c r="AU506" s="79"/>
      <c r="AV506" s="79"/>
      <c r="AW506" s="79"/>
      <c r="AX506" s="79"/>
      <c r="AY506" s="79"/>
      <c r="AZ506" s="79"/>
      <c r="BA506">
        <v>2</v>
      </c>
      <c r="BB506" s="78" t="str">
        <f>REPLACE(INDEX(GroupVertices[Group], MATCH(Edges[[#This Row],[Vertex 1]],GroupVertices[Vertex],0)),1,1,"")</f>
        <v>13</v>
      </c>
      <c r="BC506" s="78" t="str">
        <f>REPLACE(INDEX(GroupVertices[Group], MATCH(Edges[[#This Row],[Vertex 2]],GroupVertices[Vertex],0)),1,1,"")</f>
        <v>13</v>
      </c>
      <c r="BD506" s="48">
        <v>1</v>
      </c>
      <c r="BE506" s="49">
        <v>8.3333333333333339</v>
      </c>
      <c r="BF506" s="48">
        <v>1</v>
      </c>
      <c r="BG506" s="49">
        <v>8.3333333333333339</v>
      </c>
      <c r="BH506" s="48">
        <v>0</v>
      </c>
      <c r="BI506" s="49">
        <v>0</v>
      </c>
      <c r="BJ506" s="48">
        <v>10</v>
      </c>
      <c r="BK506" s="49">
        <v>83.333333333333329</v>
      </c>
      <c r="BL506" s="48">
        <v>12</v>
      </c>
    </row>
    <row r="507" spans="1:64" x14ac:dyDescent="0.25">
      <c r="A507" s="64" t="s">
        <v>478</v>
      </c>
      <c r="B507" s="64" t="s">
        <v>379</v>
      </c>
      <c r="C507" s="65" t="s">
        <v>15840</v>
      </c>
      <c r="D507" s="66">
        <v>3.5</v>
      </c>
      <c r="E507" s="67" t="s">
        <v>136</v>
      </c>
      <c r="F507" s="68">
        <v>33.357142857142854</v>
      </c>
      <c r="G507" s="65"/>
      <c r="H507" s="69"/>
      <c r="I507" s="70"/>
      <c r="J507" s="70"/>
      <c r="K507" s="34" t="s">
        <v>66</v>
      </c>
      <c r="L507" s="77">
        <v>507</v>
      </c>
      <c r="M507" s="77"/>
      <c r="N507" s="72"/>
      <c r="O507" s="79" t="s">
        <v>999</v>
      </c>
      <c r="P507" s="81">
        <v>43167.680995370371</v>
      </c>
      <c r="Q507" s="79" t="s">
        <v>1279</v>
      </c>
      <c r="R507" s="83" t="s">
        <v>2156</v>
      </c>
      <c r="S507" s="79" t="s">
        <v>2571</v>
      </c>
      <c r="T507" s="79" t="s">
        <v>731</v>
      </c>
      <c r="U507" s="79"/>
      <c r="V507" s="83" t="s">
        <v>3669</v>
      </c>
      <c r="W507" s="81">
        <v>43167.680995370371</v>
      </c>
      <c r="X507" s="83" t="s">
        <v>4225</v>
      </c>
      <c r="Y507" s="79"/>
      <c r="Z507" s="79"/>
      <c r="AA507" s="85" t="s">
        <v>5433</v>
      </c>
      <c r="AB507" s="79"/>
      <c r="AC507" s="79" t="b">
        <v>0</v>
      </c>
      <c r="AD507" s="79">
        <v>1</v>
      </c>
      <c r="AE507" s="85" t="s">
        <v>6296</v>
      </c>
      <c r="AF507" s="79" t="b">
        <v>0</v>
      </c>
      <c r="AG507" s="79" t="s">
        <v>6304</v>
      </c>
      <c r="AH507" s="79"/>
      <c r="AI507" s="85" t="s">
        <v>6296</v>
      </c>
      <c r="AJ507" s="79" t="b">
        <v>0</v>
      </c>
      <c r="AK507" s="79">
        <v>1</v>
      </c>
      <c r="AL507" s="85" t="s">
        <v>6296</v>
      </c>
      <c r="AM507" s="79" t="s">
        <v>6332</v>
      </c>
      <c r="AN507" s="79" t="b">
        <v>0</v>
      </c>
      <c r="AO507" s="85" t="s">
        <v>5433</v>
      </c>
      <c r="AP507" s="79" t="s">
        <v>176</v>
      </c>
      <c r="AQ507" s="79">
        <v>0</v>
      </c>
      <c r="AR507" s="79">
        <v>0</v>
      </c>
      <c r="AS507" s="79"/>
      <c r="AT507" s="79"/>
      <c r="AU507" s="79"/>
      <c r="AV507" s="79"/>
      <c r="AW507" s="79"/>
      <c r="AX507" s="79"/>
      <c r="AY507" s="79"/>
      <c r="AZ507" s="79"/>
      <c r="BA507">
        <v>2</v>
      </c>
      <c r="BB507" s="78" t="str">
        <f>REPLACE(INDEX(GroupVertices[Group], MATCH(Edges[[#This Row],[Vertex 1]],GroupVertices[Vertex],0)),1,1,"")</f>
        <v>13</v>
      </c>
      <c r="BC507" s="78" t="str">
        <f>REPLACE(INDEX(GroupVertices[Group], MATCH(Edges[[#This Row],[Vertex 2]],GroupVertices[Vertex],0)),1,1,"")</f>
        <v>13</v>
      </c>
      <c r="BD507" s="48">
        <v>0</v>
      </c>
      <c r="BE507" s="49">
        <v>0</v>
      </c>
      <c r="BF507" s="48">
        <v>0</v>
      </c>
      <c r="BG507" s="49">
        <v>0</v>
      </c>
      <c r="BH507" s="48">
        <v>0</v>
      </c>
      <c r="BI507" s="49">
        <v>0</v>
      </c>
      <c r="BJ507" s="48">
        <v>12</v>
      </c>
      <c r="BK507" s="49">
        <v>100</v>
      </c>
      <c r="BL507" s="48">
        <v>12</v>
      </c>
    </row>
    <row r="508" spans="1:64" x14ac:dyDescent="0.25">
      <c r="A508" s="64" t="s">
        <v>379</v>
      </c>
      <c r="B508" s="64" t="s">
        <v>478</v>
      </c>
      <c r="C508" s="65" t="s">
        <v>15839</v>
      </c>
      <c r="D508" s="66">
        <v>3</v>
      </c>
      <c r="E508" s="67" t="s">
        <v>132</v>
      </c>
      <c r="F508" s="68">
        <v>35</v>
      </c>
      <c r="G508" s="65"/>
      <c r="H508" s="69"/>
      <c r="I508" s="70"/>
      <c r="J508" s="70"/>
      <c r="K508" s="34" t="s">
        <v>66</v>
      </c>
      <c r="L508" s="77">
        <v>508</v>
      </c>
      <c r="M508" s="77"/>
      <c r="N508" s="72"/>
      <c r="O508" s="79" t="s">
        <v>999</v>
      </c>
      <c r="P508" s="81">
        <v>43167.689143518517</v>
      </c>
      <c r="Q508" s="79" t="s">
        <v>1280</v>
      </c>
      <c r="R508" s="83" t="s">
        <v>2156</v>
      </c>
      <c r="S508" s="79" t="s">
        <v>2571</v>
      </c>
      <c r="T508" s="79" t="s">
        <v>731</v>
      </c>
      <c r="U508" s="79"/>
      <c r="V508" s="83" t="s">
        <v>3594</v>
      </c>
      <c r="W508" s="81">
        <v>43167.689143518517</v>
      </c>
      <c r="X508" s="83" t="s">
        <v>4226</v>
      </c>
      <c r="Y508" s="79"/>
      <c r="Z508" s="79"/>
      <c r="AA508" s="85" t="s">
        <v>5434</v>
      </c>
      <c r="AB508" s="79"/>
      <c r="AC508" s="79" t="b">
        <v>0</v>
      </c>
      <c r="AD508" s="79">
        <v>0</v>
      </c>
      <c r="AE508" s="85" t="s">
        <v>6296</v>
      </c>
      <c r="AF508" s="79" t="b">
        <v>0</v>
      </c>
      <c r="AG508" s="79" t="s">
        <v>6304</v>
      </c>
      <c r="AH508" s="79"/>
      <c r="AI508" s="85" t="s">
        <v>6296</v>
      </c>
      <c r="AJ508" s="79" t="b">
        <v>0</v>
      </c>
      <c r="AK508" s="79">
        <v>1</v>
      </c>
      <c r="AL508" s="85" t="s">
        <v>5433</v>
      </c>
      <c r="AM508" s="79" t="s">
        <v>6328</v>
      </c>
      <c r="AN508" s="79" t="b">
        <v>0</v>
      </c>
      <c r="AO508" s="85" t="s">
        <v>5433</v>
      </c>
      <c r="AP508" s="79" t="s">
        <v>176</v>
      </c>
      <c r="AQ508" s="79">
        <v>0</v>
      </c>
      <c r="AR508" s="79">
        <v>0</v>
      </c>
      <c r="AS508" s="79"/>
      <c r="AT508" s="79"/>
      <c r="AU508" s="79"/>
      <c r="AV508" s="79"/>
      <c r="AW508" s="79"/>
      <c r="AX508" s="79"/>
      <c r="AY508" s="79"/>
      <c r="AZ508" s="79"/>
      <c r="BA508">
        <v>1</v>
      </c>
      <c r="BB508" s="78" t="str">
        <f>REPLACE(INDEX(GroupVertices[Group], MATCH(Edges[[#This Row],[Vertex 1]],GroupVertices[Vertex],0)),1,1,"")</f>
        <v>13</v>
      </c>
      <c r="BC508" s="78" t="str">
        <f>REPLACE(INDEX(GroupVertices[Group], MATCH(Edges[[#This Row],[Vertex 2]],GroupVertices[Vertex],0)),1,1,"")</f>
        <v>13</v>
      </c>
      <c r="BD508" s="48">
        <v>0</v>
      </c>
      <c r="BE508" s="49">
        <v>0</v>
      </c>
      <c r="BF508" s="48">
        <v>0</v>
      </c>
      <c r="BG508" s="49">
        <v>0</v>
      </c>
      <c r="BH508" s="48">
        <v>0</v>
      </c>
      <c r="BI508" s="49">
        <v>0</v>
      </c>
      <c r="BJ508" s="48">
        <v>14</v>
      </c>
      <c r="BK508" s="49">
        <v>100</v>
      </c>
      <c r="BL508" s="48">
        <v>14</v>
      </c>
    </row>
    <row r="509" spans="1:64" x14ac:dyDescent="0.25">
      <c r="A509" s="64" t="s">
        <v>479</v>
      </c>
      <c r="B509" s="64" t="s">
        <v>379</v>
      </c>
      <c r="C509" s="65" t="s">
        <v>15839</v>
      </c>
      <c r="D509" s="66">
        <v>3</v>
      </c>
      <c r="E509" s="67" t="s">
        <v>132</v>
      </c>
      <c r="F509" s="68">
        <v>35</v>
      </c>
      <c r="G509" s="65"/>
      <c r="H509" s="69"/>
      <c r="I509" s="70"/>
      <c r="J509" s="70"/>
      <c r="K509" s="34" t="s">
        <v>65</v>
      </c>
      <c r="L509" s="77">
        <v>509</v>
      </c>
      <c r="M509" s="77"/>
      <c r="N509" s="72"/>
      <c r="O509" s="79" t="s">
        <v>999</v>
      </c>
      <c r="P509" s="81">
        <v>43167.634652777779</v>
      </c>
      <c r="Q509" s="79" t="s">
        <v>1281</v>
      </c>
      <c r="R509" s="83" t="s">
        <v>2157</v>
      </c>
      <c r="S509" s="79" t="s">
        <v>2572</v>
      </c>
      <c r="T509" s="79" t="s">
        <v>2805</v>
      </c>
      <c r="U509" s="79"/>
      <c r="V509" s="83" t="s">
        <v>3670</v>
      </c>
      <c r="W509" s="81">
        <v>43167.634652777779</v>
      </c>
      <c r="X509" s="83" t="s">
        <v>4227</v>
      </c>
      <c r="Y509" s="79"/>
      <c r="Z509" s="79"/>
      <c r="AA509" s="85" t="s">
        <v>5435</v>
      </c>
      <c r="AB509" s="79"/>
      <c r="AC509" s="79" t="b">
        <v>0</v>
      </c>
      <c r="AD509" s="79">
        <v>1</v>
      </c>
      <c r="AE509" s="85" t="s">
        <v>6296</v>
      </c>
      <c r="AF509" s="79" t="b">
        <v>0</v>
      </c>
      <c r="AG509" s="79" t="s">
        <v>6304</v>
      </c>
      <c r="AH509" s="79"/>
      <c r="AI509" s="85" t="s">
        <v>6296</v>
      </c>
      <c r="AJ509" s="79" t="b">
        <v>0</v>
      </c>
      <c r="AK509" s="79">
        <v>4</v>
      </c>
      <c r="AL509" s="85" t="s">
        <v>6296</v>
      </c>
      <c r="AM509" s="79" t="s">
        <v>6378</v>
      </c>
      <c r="AN509" s="79" t="b">
        <v>0</v>
      </c>
      <c r="AO509" s="85" t="s">
        <v>5435</v>
      </c>
      <c r="AP509" s="79" t="s">
        <v>6415</v>
      </c>
      <c r="AQ509" s="79">
        <v>0</v>
      </c>
      <c r="AR509" s="79">
        <v>0</v>
      </c>
      <c r="AS509" s="79"/>
      <c r="AT509" s="79"/>
      <c r="AU509" s="79"/>
      <c r="AV509" s="79"/>
      <c r="AW509" s="79"/>
      <c r="AX509" s="79"/>
      <c r="AY509" s="79"/>
      <c r="AZ509" s="79"/>
      <c r="BA509">
        <v>1</v>
      </c>
      <c r="BB509" s="78" t="str">
        <f>REPLACE(INDEX(GroupVertices[Group], MATCH(Edges[[#This Row],[Vertex 1]],GroupVertices[Vertex],0)),1,1,"")</f>
        <v>3</v>
      </c>
      <c r="BC509" s="78" t="str">
        <f>REPLACE(INDEX(GroupVertices[Group], MATCH(Edges[[#This Row],[Vertex 2]],GroupVertices[Vertex],0)),1,1,"")</f>
        <v>13</v>
      </c>
      <c r="BD509" s="48">
        <v>3</v>
      </c>
      <c r="BE509" s="49">
        <v>9.67741935483871</v>
      </c>
      <c r="BF509" s="48">
        <v>2</v>
      </c>
      <c r="BG509" s="49">
        <v>6.4516129032258061</v>
      </c>
      <c r="BH509" s="48">
        <v>1</v>
      </c>
      <c r="BI509" s="49">
        <v>3.225806451612903</v>
      </c>
      <c r="BJ509" s="48">
        <v>26</v>
      </c>
      <c r="BK509" s="49">
        <v>83.870967741935488</v>
      </c>
      <c r="BL509" s="48">
        <v>31</v>
      </c>
    </row>
    <row r="510" spans="1:64" x14ac:dyDescent="0.25">
      <c r="A510" s="64" t="s">
        <v>480</v>
      </c>
      <c r="B510" s="64" t="s">
        <v>605</v>
      </c>
      <c r="C510" s="65" t="s">
        <v>15839</v>
      </c>
      <c r="D510" s="66">
        <v>3</v>
      </c>
      <c r="E510" s="67" t="s">
        <v>132</v>
      </c>
      <c r="F510" s="68">
        <v>35</v>
      </c>
      <c r="G510" s="65"/>
      <c r="H510" s="69"/>
      <c r="I510" s="70"/>
      <c r="J510" s="70"/>
      <c r="K510" s="34" t="s">
        <v>65</v>
      </c>
      <c r="L510" s="77">
        <v>510</v>
      </c>
      <c r="M510" s="77"/>
      <c r="N510" s="72"/>
      <c r="O510" s="79" t="s">
        <v>999</v>
      </c>
      <c r="P510" s="81">
        <v>43171.659016203703</v>
      </c>
      <c r="Q510" s="79" t="s">
        <v>1251</v>
      </c>
      <c r="R510" s="83" t="s">
        <v>2137</v>
      </c>
      <c r="S510" s="79" t="s">
        <v>2566</v>
      </c>
      <c r="T510" s="79" t="s">
        <v>2788</v>
      </c>
      <c r="U510" s="79"/>
      <c r="V510" s="83" t="s">
        <v>3671</v>
      </c>
      <c r="W510" s="81">
        <v>43171.659016203703</v>
      </c>
      <c r="X510" s="83" t="s">
        <v>4228</v>
      </c>
      <c r="Y510" s="79"/>
      <c r="Z510" s="79"/>
      <c r="AA510" s="85" t="s">
        <v>5436</v>
      </c>
      <c r="AB510" s="79"/>
      <c r="AC510" s="79" t="b">
        <v>0</v>
      </c>
      <c r="AD510" s="79">
        <v>0</v>
      </c>
      <c r="AE510" s="85" t="s">
        <v>6296</v>
      </c>
      <c r="AF510" s="79" t="b">
        <v>0</v>
      </c>
      <c r="AG510" s="79" t="s">
        <v>6304</v>
      </c>
      <c r="AH510" s="79"/>
      <c r="AI510" s="85" t="s">
        <v>6296</v>
      </c>
      <c r="AJ510" s="79" t="b">
        <v>0</v>
      </c>
      <c r="AK510" s="79">
        <v>4</v>
      </c>
      <c r="AL510" s="85" t="s">
        <v>5624</v>
      </c>
      <c r="AM510" s="79" t="s">
        <v>6333</v>
      </c>
      <c r="AN510" s="79" t="b">
        <v>0</v>
      </c>
      <c r="AO510" s="85" t="s">
        <v>5624</v>
      </c>
      <c r="AP510" s="79" t="s">
        <v>176</v>
      </c>
      <c r="AQ510" s="79">
        <v>0</v>
      </c>
      <c r="AR510" s="79">
        <v>0</v>
      </c>
      <c r="AS510" s="79"/>
      <c r="AT510" s="79"/>
      <c r="AU510" s="79"/>
      <c r="AV510" s="79"/>
      <c r="AW510" s="79"/>
      <c r="AX510" s="79"/>
      <c r="AY510" s="79"/>
      <c r="AZ510" s="79"/>
      <c r="BA510">
        <v>1</v>
      </c>
      <c r="BB510" s="78" t="str">
        <f>REPLACE(INDEX(GroupVertices[Group], MATCH(Edges[[#This Row],[Vertex 1]],GroupVertices[Vertex],0)),1,1,"")</f>
        <v>56</v>
      </c>
      <c r="BC510" s="78" t="str">
        <f>REPLACE(INDEX(GroupVertices[Group], MATCH(Edges[[#This Row],[Vertex 2]],GroupVertices[Vertex],0)),1,1,"")</f>
        <v>56</v>
      </c>
      <c r="BD510" s="48">
        <v>1</v>
      </c>
      <c r="BE510" s="49">
        <v>5.2631578947368425</v>
      </c>
      <c r="BF510" s="48">
        <v>0</v>
      </c>
      <c r="BG510" s="49">
        <v>0</v>
      </c>
      <c r="BH510" s="48">
        <v>0</v>
      </c>
      <c r="BI510" s="49">
        <v>0</v>
      </c>
      <c r="BJ510" s="48">
        <v>18</v>
      </c>
      <c r="BK510" s="49">
        <v>94.736842105263165</v>
      </c>
      <c r="BL510" s="48">
        <v>19</v>
      </c>
    </row>
    <row r="511" spans="1:64" x14ac:dyDescent="0.25">
      <c r="A511" s="64" t="s">
        <v>481</v>
      </c>
      <c r="B511" s="64" t="s">
        <v>481</v>
      </c>
      <c r="C511" s="65" t="s">
        <v>15839</v>
      </c>
      <c r="D511" s="66">
        <v>3</v>
      </c>
      <c r="E511" s="67" t="s">
        <v>132</v>
      </c>
      <c r="F511" s="68">
        <v>35</v>
      </c>
      <c r="G511" s="65"/>
      <c r="H511" s="69"/>
      <c r="I511" s="70"/>
      <c r="J511" s="70"/>
      <c r="K511" s="34" t="s">
        <v>65</v>
      </c>
      <c r="L511" s="77">
        <v>511</v>
      </c>
      <c r="M511" s="77"/>
      <c r="N511" s="72"/>
      <c r="O511" s="79" t="s">
        <v>176</v>
      </c>
      <c r="P511" s="81">
        <v>43171.66064814815</v>
      </c>
      <c r="Q511" s="79" t="s">
        <v>1282</v>
      </c>
      <c r="R511" s="83" t="s">
        <v>2158</v>
      </c>
      <c r="S511" s="79" t="s">
        <v>2550</v>
      </c>
      <c r="T511" s="79" t="s">
        <v>2806</v>
      </c>
      <c r="U511" s="83" t="s">
        <v>3234</v>
      </c>
      <c r="V511" s="83" t="s">
        <v>3234</v>
      </c>
      <c r="W511" s="81">
        <v>43171.66064814815</v>
      </c>
      <c r="X511" s="83" t="s">
        <v>4229</v>
      </c>
      <c r="Y511" s="79"/>
      <c r="Z511" s="79"/>
      <c r="AA511" s="85" t="s">
        <v>5437</v>
      </c>
      <c r="AB511" s="79"/>
      <c r="AC511" s="79" t="b">
        <v>0</v>
      </c>
      <c r="AD511" s="79">
        <v>1</v>
      </c>
      <c r="AE511" s="85" t="s">
        <v>6296</v>
      </c>
      <c r="AF511" s="79" t="b">
        <v>0</v>
      </c>
      <c r="AG511" s="79" t="s">
        <v>6304</v>
      </c>
      <c r="AH511" s="79"/>
      <c r="AI511" s="85" t="s">
        <v>6296</v>
      </c>
      <c r="AJ511" s="79" t="b">
        <v>0</v>
      </c>
      <c r="AK511" s="79">
        <v>0</v>
      </c>
      <c r="AL511" s="85" t="s">
        <v>6296</v>
      </c>
      <c r="AM511" s="79" t="s">
        <v>6365</v>
      </c>
      <c r="AN511" s="79" t="b">
        <v>0</v>
      </c>
      <c r="AO511" s="85" t="s">
        <v>5437</v>
      </c>
      <c r="AP511" s="79" t="s">
        <v>176</v>
      </c>
      <c r="AQ511" s="79">
        <v>0</v>
      </c>
      <c r="AR511" s="79">
        <v>0</v>
      </c>
      <c r="AS511" s="79"/>
      <c r="AT511" s="79"/>
      <c r="AU511" s="79"/>
      <c r="AV511" s="79"/>
      <c r="AW511" s="79"/>
      <c r="AX511" s="79"/>
      <c r="AY511" s="79"/>
      <c r="AZ511" s="79"/>
      <c r="BA511">
        <v>1</v>
      </c>
      <c r="BB511" s="78" t="str">
        <f>REPLACE(INDEX(GroupVertices[Group], MATCH(Edges[[#This Row],[Vertex 1]],GroupVertices[Vertex],0)),1,1,"")</f>
        <v>1</v>
      </c>
      <c r="BC511" s="78" t="str">
        <f>REPLACE(INDEX(GroupVertices[Group], MATCH(Edges[[#This Row],[Vertex 2]],GroupVertices[Vertex],0)),1,1,"")</f>
        <v>1</v>
      </c>
      <c r="BD511" s="48">
        <v>1</v>
      </c>
      <c r="BE511" s="49">
        <v>3.125</v>
      </c>
      <c r="BF511" s="48">
        <v>0</v>
      </c>
      <c r="BG511" s="49">
        <v>0</v>
      </c>
      <c r="BH511" s="48">
        <v>0</v>
      </c>
      <c r="BI511" s="49">
        <v>0</v>
      </c>
      <c r="BJ511" s="48">
        <v>31</v>
      </c>
      <c r="BK511" s="49">
        <v>96.875</v>
      </c>
      <c r="BL511" s="48">
        <v>32</v>
      </c>
    </row>
    <row r="512" spans="1:64" x14ac:dyDescent="0.25">
      <c r="A512" s="64" t="s">
        <v>482</v>
      </c>
      <c r="B512" s="64" t="s">
        <v>880</v>
      </c>
      <c r="C512" s="65" t="s">
        <v>15839</v>
      </c>
      <c r="D512" s="66">
        <v>3</v>
      </c>
      <c r="E512" s="67" t="s">
        <v>132</v>
      </c>
      <c r="F512" s="68">
        <v>35</v>
      </c>
      <c r="G512" s="65"/>
      <c r="H512" s="69"/>
      <c r="I512" s="70"/>
      <c r="J512" s="70"/>
      <c r="K512" s="34" t="s">
        <v>65</v>
      </c>
      <c r="L512" s="77">
        <v>512</v>
      </c>
      <c r="M512" s="77"/>
      <c r="N512" s="72"/>
      <c r="O512" s="79" t="s">
        <v>999</v>
      </c>
      <c r="P512" s="81">
        <v>43169.821145833332</v>
      </c>
      <c r="Q512" s="79" t="s">
        <v>1283</v>
      </c>
      <c r="R512" s="83" t="s">
        <v>2159</v>
      </c>
      <c r="S512" s="79" t="s">
        <v>2507</v>
      </c>
      <c r="T512" s="79" t="s">
        <v>2786</v>
      </c>
      <c r="U512" s="83" t="s">
        <v>3235</v>
      </c>
      <c r="V512" s="83" t="s">
        <v>3235</v>
      </c>
      <c r="W512" s="81">
        <v>43169.821145833332</v>
      </c>
      <c r="X512" s="83" t="s">
        <v>4230</v>
      </c>
      <c r="Y512" s="79"/>
      <c r="Z512" s="79"/>
      <c r="AA512" s="85" t="s">
        <v>5438</v>
      </c>
      <c r="AB512" s="79"/>
      <c r="AC512" s="79" t="b">
        <v>0</v>
      </c>
      <c r="AD512" s="79">
        <v>12</v>
      </c>
      <c r="AE512" s="85" t="s">
        <v>6296</v>
      </c>
      <c r="AF512" s="79" t="b">
        <v>0</v>
      </c>
      <c r="AG512" s="79" t="s">
        <v>6304</v>
      </c>
      <c r="AH512" s="79"/>
      <c r="AI512" s="85" t="s">
        <v>6296</v>
      </c>
      <c r="AJ512" s="79" t="b">
        <v>0</v>
      </c>
      <c r="AK512" s="79">
        <v>6</v>
      </c>
      <c r="AL512" s="85" t="s">
        <v>6296</v>
      </c>
      <c r="AM512" s="79" t="s">
        <v>6344</v>
      </c>
      <c r="AN512" s="79" t="b">
        <v>0</v>
      </c>
      <c r="AO512" s="85" t="s">
        <v>5438</v>
      </c>
      <c r="AP512" s="79" t="s">
        <v>6415</v>
      </c>
      <c r="AQ512" s="79">
        <v>0</v>
      </c>
      <c r="AR512" s="79">
        <v>0</v>
      </c>
      <c r="AS512" s="79"/>
      <c r="AT512" s="79"/>
      <c r="AU512" s="79"/>
      <c r="AV512" s="79"/>
      <c r="AW512" s="79"/>
      <c r="AX512" s="79"/>
      <c r="AY512" s="79"/>
      <c r="AZ512" s="79"/>
      <c r="BA512">
        <v>1</v>
      </c>
      <c r="BB512" s="78" t="str">
        <f>REPLACE(INDEX(GroupVertices[Group], MATCH(Edges[[#This Row],[Vertex 1]],GroupVertices[Vertex],0)),1,1,"")</f>
        <v>10</v>
      </c>
      <c r="BC512" s="78" t="str">
        <f>REPLACE(INDEX(GroupVertices[Group], MATCH(Edges[[#This Row],[Vertex 2]],GroupVertices[Vertex],0)),1,1,"")</f>
        <v>10</v>
      </c>
      <c r="BD512" s="48">
        <v>2</v>
      </c>
      <c r="BE512" s="49">
        <v>5.2631578947368425</v>
      </c>
      <c r="BF512" s="48">
        <v>0</v>
      </c>
      <c r="BG512" s="49">
        <v>0</v>
      </c>
      <c r="BH512" s="48">
        <v>0</v>
      </c>
      <c r="BI512" s="49">
        <v>0</v>
      </c>
      <c r="BJ512" s="48">
        <v>36</v>
      </c>
      <c r="BK512" s="49">
        <v>94.736842105263165</v>
      </c>
      <c r="BL512" s="48">
        <v>38</v>
      </c>
    </row>
    <row r="513" spans="1:64" x14ac:dyDescent="0.25">
      <c r="A513" s="64" t="s">
        <v>482</v>
      </c>
      <c r="B513" s="64" t="s">
        <v>881</v>
      </c>
      <c r="C513" s="65" t="s">
        <v>15839</v>
      </c>
      <c r="D513" s="66">
        <v>3</v>
      </c>
      <c r="E513" s="67" t="s">
        <v>132</v>
      </c>
      <c r="F513" s="68">
        <v>35</v>
      </c>
      <c r="G513" s="65"/>
      <c r="H513" s="69"/>
      <c r="I513" s="70"/>
      <c r="J513" s="70"/>
      <c r="K513" s="34" t="s">
        <v>65</v>
      </c>
      <c r="L513" s="77">
        <v>513</v>
      </c>
      <c r="M513" s="77"/>
      <c r="N513" s="72"/>
      <c r="O513" s="79" t="s">
        <v>999</v>
      </c>
      <c r="P513" s="81">
        <v>43171.662048611113</v>
      </c>
      <c r="Q513" s="79" t="s">
        <v>1284</v>
      </c>
      <c r="R513" s="83" t="s">
        <v>2160</v>
      </c>
      <c r="S513" s="79" t="s">
        <v>2505</v>
      </c>
      <c r="T513" s="79" t="s">
        <v>2786</v>
      </c>
      <c r="U513" s="83" t="s">
        <v>3236</v>
      </c>
      <c r="V513" s="83" t="s">
        <v>3236</v>
      </c>
      <c r="W513" s="81">
        <v>43171.662048611113</v>
      </c>
      <c r="X513" s="83" t="s">
        <v>4231</v>
      </c>
      <c r="Y513" s="79"/>
      <c r="Z513" s="79"/>
      <c r="AA513" s="85" t="s">
        <v>5439</v>
      </c>
      <c r="AB513" s="79"/>
      <c r="AC513" s="79" t="b">
        <v>0</v>
      </c>
      <c r="AD513" s="79">
        <v>0</v>
      </c>
      <c r="AE513" s="85" t="s">
        <v>6296</v>
      </c>
      <c r="AF513" s="79" t="b">
        <v>0</v>
      </c>
      <c r="AG513" s="79" t="s">
        <v>6304</v>
      </c>
      <c r="AH513" s="79"/>
      <c r="AI513" s="85" t="s">
        <v>6296</v>
      </c>
      <c r="AJ513" s="79" t="b">
        <v>0</v>
      </c>
      <c r="AK513" s="79">
        <v>0</v>
      </c>
      <c r="AL513" s="85" t="s">
        <v>6296</v>
      </c>
      <c r="AM513" s="79" t="s">
        <v>6330</v>
      </c>
      <c r="AN513" s="79" t="b">
        <v>0</v>
      </c>
      <c r="AO513" s="85" t="s">
        <v>5439</v>
      </c>
      <c r="AP513" s="79" t="s">
        <v>176</v>
      </c>
      <c r="AQ513" s="79">
        <v>0</v>
      </c>
      <c r="AR513" s="79">
        <v>0</v>
      </c>
      <c r="AS513" s="79"/>
      <c r="AT513" s="79"/>
      <c r="AU513" s="79"/>
      <c r="AV513" s="79"/>
      <c r="AW513" s="79"/>
      <c r="AX513" s="79"/>
      <c r="AY513" s="79"/>
      <c r="AZ513" s="79"/>
      <c r="BA513">
        <v>1</v>
      </c>
      <c r="BB513" s="78" t="str">
        <f>REPLACE(INDEX(GroupVertices[Group], MATCH(Edges[[#This Row],[Vertex 1]],GroupVertices[Vertex],0)),1,1,"")</f>
        <v>10</v>
      </c>
      <c r="BC513" s="78" t="str">
        <f>REPLACE(INDEX(GroupVertices[Group], MATCH(Edges[[#This Row],[Vertex 2]],GroupVertices[Vertex],0)),1,1,"")</f>
        <v>10</v>
      </c>
      <c r="BD513" s="48"/>
      <c r="BE513" s="49"/>
      <c r="BF513" s="48"/>
      <c r="BG513" s="49"/>
      <c r="BH513" s="48"/>
      <c r="BI513" s="49"/>
      <c r="BJ513" s="48"/>
      <c r="BK513" s="49"/>
      <c r="BL513" s="48"/>
    </row>
    <row r="514" spans="1:64" x14ac:dyDescent="0.25">
      <c r="A514" s="64" t="s">
        <v>482</v>
      </c>
      <c r="B514" s="64" t="s">
        <v>882</v>
      </c>
      <c r="C514" s="65" t="s">
        <v>15839</v>
      </c>
      <c r="D514" s="66">
        <v>3</v>
      </c>
      <c r="E514" s="67" t="s">
        <v>132</v>
      </c>
      <c r="F514" s="68">
        <v>35</v>
      </c>
      <c r="G514" s="65"/>
      <c r="H514" s="69"/>
      <c r="I514" s="70"/>
      <c r="J514" s="70"/>
      <c r="K514" s="34" t="s">
        <v>65</v>
      </c>
      <c r="L514" s="77">
        <v>514</v>
      </c>
      <c r="M514" s="77"/>
      <c r="N514" s="72"/>
      <c r="O514" s="79" t="s">
        <v>999</v>
      </c>
      <c r="P514" s="81">
        <v>43171.662048611113</v>
      </c>
      <c r="Q514" s="79" t="s">
        <v>1284</v>
      </c>
      <c r="R514" s="83" t="s">
        <v>2160</v>
      </c>
      <c r="S514" s="79" t="s">
        <v>2505</v>
      </c>
      <c r="T514" s="79" t="s">
        <v>2786</v>
      </c>
      <c r="U514" s="83" t="s">
        <v>3236</v>
      </c>
      <c r="V514" s="83" t="s">
        <v>3236</v>
      </c>
      <c r="W514" s="81">
        <v>43171.662048611113</v>
      </c>
      <c r="X514" s="83" t="s">
        <v>4231</v>
      </c>
      <c r="Y514" s="79"/>
      <c r="Z514" s="79"/>
      <c r="AA514" s="85" t="s">
        <v>5439</v>
      </c>
      <c r="AB514" s="79"/>
      <c r="AC514" s="79" t="b">
        <v>0</v>
      </c>
      <c r="AD514" s="79">
        <v>0</v>
      </c>
      <c r="AE514" s="85" t="s">
        <v>6296</v>
      </c>
      <c r="AF514" s="79" t="b">
        <v>0</v>
      </c>
      <c r="AG514" s="79" t="s">
        <v>6304</v>
      </c>
      <c r="AH514" s="79"/>
      <c r="AI514" s="85" t="s">
        <v>6296</v>
      </c>
      <c r="AJ514" s="79" t="b">
        <v>0</v>
      </c>
      <c r="AK514" s="79">
        <v>0</v>
      </c>
      <c r="AL514" s="85" t="s">
        <v>6296</v>
      </c>
      <c r="AM514" s="79" t="s">
        <v>6330</v>
      </c>
      <c r="AN514" s="79" t="b">
        <v>0</v>
      </c>
      <c r="AO514" s="85" t="s">
        <v>5439</v>
      </c>
      <c r="AP514" s="79" t="s">
        <v>176</v>
      </c>
      <c r="AQ514" s="79">
        <v>0</v>
      </c>
      <c r="AR514" s="79">
        <v>0</v>
      </c>
      <c r="AS514" s="79"/>
      <c r="AT514" s="79"/>
      <c r="AU514" s="79"/>
      <c r="AV514" s="79"/>
      <c r="AW514" s="79"/>
      <c r="AX514" s="79"/>
      <c r="AY514" s="79"/>
      <c r="AZ514" s="79"/>
      <c r="BA514">
        <v>1</v>
      </c>
      <c r="BB514" s="78" t="str">
        <f>REPLACE(INDEX(GroupVertices[Group], MATCH(Edges[[#This Row],[Vertex 1]],GroupVertices[Vertex],0)),1,1,"")</f>
        <v>10</v>
      </c>
      <c r="BC514" s="78" t="str">
        <f>REPLACE(INDEX(GroupVertices[Group], MATCH(Edges[[#This Row],[Vertex 2]],GroupVertices[Vertex],0)),1,1,"")</f>
        <v>10</v>
      </c>
      <c r="BD514" s="48">
        <v>3</v>
      </c>
      <c r="BE514" s="49">
        <v>10.714285714285714</v>
      </c>
      <c r="BF514" s="48">
        <v>0</v>
      </c>
      <c r="BG514" s="49">
        <v>0</v>
      </c>
      <c r="BH514" s="48">
        <v>0</v>
      </c>
      <c r="BI514" s="49">
        <v>0</v>
      </c>
      <c r="BJ514" s="48">
        <v>25</v>
      </c>
      <c r="BK514" s="49">
        <v>89.285714285714292</v>
      </c>
      <c r="BL514" s="48">
        <v>28</v>
      </c>
    </row>
    <row r="515" spans="1:64" x14ac:dyDescent="0.25">
      <c r="A515" s="64" t="s">
        <v>482</v>
      </c>
      <c r="B515" s="64" t="s">
        <v>627</v>
      </c>
      <c r="C515" s="65" t="s">
        <v>15839</v>
      </c>
      <c r="D515" s="66">
        <v>3</v>
      </c>
      <c r="E515" s="67" t="s">
        <v>132</v>
      </c>
      <c r="F515" s="68">
        <v>35</v>
      </c>
      <c r="G515" s="65"/>
      <c r="H515" s="69"/>
      <c r="I515" s="70"/>
      <c r="J515" s="70"/>
      <c r="K515" s="34" t="s">
        <v>65</v>
      </c>
      <c r="L515" s="77">
        <v>515</v>
      </c>
      <c r="M515" s="77"/>
      <c r="N515" s="72"/>
      <c r="O515" s="79" t="s">
        <v>999</v>
      </c>
      <c r="P515" s="81">
        <v>43169.821145833332</v>
      </c>
      <c r="Q515" s="79" t="s">
        <v>1283</v>
      </c>
      <c r="R515" s="83" t="s">
        <v>2159</v>
      </c>
      <c r="S515" s="79" t="s">
        <v>2507</v>
      </c>
      <c r="T515" s="79" t="s">
        <v>2786</v>
      </c>
      <c r="U515" s="83" t="s">
        <v>3235</v>
      </c>
      <c r="V515" s="83" t="s">
        <v>3235</v>
      </c>
      <c r="W515" s="81">
        <v>43169.821145833332</v>
      </c>
      <c r="X515" s="83" t="s">
        <v>4230</v>
      </c>
      <c r="Y515" s="79"/>
      <c r="Z515" s="79"/>
      <c r="AA515" s="85" t="s">
        <v>5438</v>
      </c>
      <c r="AB515" s="79"/>
      <c r="AC515" s="79" t="b">
        <v>0</v>
      </c>
      <c r="AD515" s="79">
        <v>12</v>
      </c>
      <c r="AE515" s="85" t="s">
        <v>6296</v>
      </c>
      <c r="AF515" s="79" t="b">
        <v>0</v>
      </c>
      <c r="AG515" s="79" t="s">
        <v>6304</v>
      </c>
      <c r="AH515" s="79"/>
      <c r="AI515" s="85" t="s">
        <v>6296</v>
      </c>
      <c r="AJ515" s="79" t="b">
        <v>0</v>
      </c>
      <c r="AK515" s="79">
        <v>6</v>
      </c>
      <c r="AL515" s="85" t="s">
        <v>6296</v>
      </c>
      <c r="AM515" s="79" t="s">
        <v>6344</v>
      </c>
      <c r="AN515" s="79" t="b">
        <v>0</v>
      </c>
      <c r="AO515" s="85" t="s">
        <v>5438</v>
      </c>
      <c r="AP515" s="79" t="s">
        <v>6415</v>
      </c>
      <c r="AQ515" s="79">
        <v>0</v>
      </c>
      <c r="AR515" s="79">
        <v>0</v>
      </c>
      <c r="AS515" s="79"/>
      <c r="AT515" s="79"/>
      <c r="AU515" s="79"/>
      <c r="AV515" s="79"/>
      <c r="AW515" s="79"/>
      <c r="AX515" s="79"/>
      <c r="AY515" s="79"/>
      <c r="AZ515" s="79"/>
      <c r="BA515">
        <v>1</v>
      </c>
      <c r="BB515" s="78" t="str">
        <f>REPLACE(INDEX(GroupVertices[Group], MATCH(Edges[[#This Row],[Vertex 1]],GroupVertices[Vertex],0)),1,1,"")</f>
        <v>10</v>
      </c>
      <c r="BC515" s="78" t="str">
        <f>REPLACE(INDEX(GroupVertices[Group], MATCH(Edges[[#This Row],[Vertex 2]],GroupVertices[Vertex],0)),1,1,"")</f>
        <v>10</v>
      </c>
      <c r="BD515" s="48"/>
      <c r="BE515" s="49"/>
      <c r="BF515" s="48"/>
      <c r="BG515" s="49"/>
      <c r="BH515" s="48"/>
      <c r="BI515" s="49"/>
      <c r="BJ515" s="48"/>
      <c r="BK515" s="49"/>
      <c r="BL515" s="48"/>
    </row>
    <row r="516" spans="1:64" x14ac:dyDescent="0.25">
      <c r="A516" s="64" t="s">
        <v>482</v>
      </c>
      <c r="B516" s="64" t="s">
        <v>615</v>
      </c>
      <c r="C516" s="65" t="s">
        <v>15839</v>
      </c>
      <c r="D516" s="66">
        <v>3</v>
      </c>
      <c r="E516" s="67" t="s">
        <v>132</v>
      </c>
      <c r="F516" s="68">
        <v>35</v>
      </c>
      <c r="G516" s="65"/>
      <c r="H516" s="69"/>
      <c r="I516" s="70"/>
      <c r="J516" s="70"/>
      <c r="K516" s="34" t="s">
        <v>65</v>
      </c>
      <c r="L516" s="77">
        <v>516</v>
      </c>
      <c r="M516" s="77"/>
      <c r="N516" s="72"/>
      <c r="O516" s="79" t="s">
        <v>999</v>
      </c>
      <c r="P516" s="81">
        <v>43171.662048611113</v>
      </c>
      <c r="Q516" s="79" t="s">
        <v>1284</v>
      </c>
      <c r="R516" s="83" t="s">
        <v>2160</v>
      </c>
      <c r="S516" s="79" t="s">
        <v>2505</v>
      </c>
      <c r="T516" s="79" t="s">
        <v>2786</v>
      </c>
      <c r="U516" s="83" t="s">
        <v>3236</v>
      </c>
      <c r="V516" s="83" t="s">
        <v>3236</v>
      </c>
      <c r="W516" s="81">
        <v>43171.662048611113</v>
      </c>
      <c r="X516" s="83" t="s">
        <v>4231</v>
      </c>
      <c r="Y516" s="79"/>
      <c r="Z516" s="79"/>
      <c r="AA516" s="85" t="s">
        <v>5439</v>
      </c>
      <c r="AB516" s="79"/>
      <c r="AC516" s="79" t="b">
        <v>0</v>
      </c>
      <c r="AD516" s="79">
        <v>0</v>
      </c>
      <c r="AE516" s="85" t="s">
        <v>6296</v>
      </c>
      <c r="AF516" s="79" t="b">
        <v>0</v>
      </c>
      <c r="AG516" s="79" t="s">
        <v>6304</v>
      </c>
      <c r="AH516" s="79"/>
      <c r="AI516" s="85" t="s">
        <v>6296</v>
      </c>
      <c r="AJ516" s="79" t="b">
        <v>0</v>
      </c>
      <c r="AK516" s="79">
        <v>0</v>
      </c>
      <c r="AL516" s="85" t="s">
        <v>6296</v>
      </c>
      <c r="AM516" s="79" t="s">
        <v>6330</v>
      </c>
      <c r="AN516" s="79" t="b">
        <v>0</v>
      </c>
      <c r="AO516" s="85" t="s">
        <v>5439</v>
      </c>
      <c r="AP516" s="79" t="s">
        <v>176</v>
      </c>
      <c r="AQ516" s="79">
        <v>0</v>
      </c>
      <c r="AR516" s="79">
        <v>0</v>
      </c>
      <c r="AS516" s="79"/>
      <c r="AT516" s="79"/>
      <c r="AU516" s="79"/>
      <c r="AV516" s="79"/>
      <c r="AW516" s="79"/>
      <c r="AX516" s="79"/>
      <c r="AY516" s="79"/>
      <c r="AZ516" s="79"/>
      <c r="BA516">
        <v>1</v>
      </c>
      <c r="BB516" s="78" t="str">
        <f>REPLACE(INDEX(GroupVertices[Group], MATCH(Edges[[#This Row],[Vertex 1]],GroupVertices[Vertex],0)),1,1,"")</f>
        <v>10</v>
      </c>
      <c r="BC516" s="78" t="str">
        <f>REPLACE(INDEX(GroupVertices[Group], MATCH(Edges[[#This Row],[Vertex 2]],GroupVertices[Vertex],0)),1,1,"")</f>
        <v>3</v>
      </c>
      <c r="BD516" s="48"/>
      <c r="BE516" s="49"/>
      <c r="BF516" s="48"/>
      <c r="BG516" s="49"/>
      <c r="BH516" s="48"/>
      <c r="BI516" s="49"/>
      <c r="BJ516" s="48"/>
      <c r="BK516" s="49"/>
      <c r="BL516" s="48"/>
    </row>
    <row r="517" spans="1:64" x14ac:dyDescent="0.25">
      <c r="A517" s="64" t="s">
        <v>483</v>
      </c>
      <c r="B517" s="64" t="s">
        <v>516</v>
      </c>
      <c r="C517" s="65" t="s">
        <v>15839</v>
      </c>
      <c r="D517" s="66">
        <v>3</v>
      </c>
      <c r="E517" s="67" t="s">
        <v>132</v>
      </c>
      <c r="F517" s="68">
        <v>35</v>
      </c>
      <c r="G517" s="65"/>
      <c r="H517" s="69"/>
      <c r="I517" s="70"/>
      <c r="J517" s="70"/>
      <c r="K517" s="34" t="s">
        <v>65</v>
      </c>
      <c r="L517" s="77">
        <v>517</v>
      </c>
      <c r="M517" s="77"/>
      <c r="N517" s="72"/>
      <c r="O517" s="79" t="s">
        <v>999</v>
      </c>
      <c r="P517" s="81">
        <v>43165.646527777775</v>
      </c>
      <c r="Q517" s="79" t="s">
        <v>1285</v>
      </c>
      <c r="R517" s="83" t="s">
        <v>2161</v>
      </c>
      <c r="S517" s="79" t="s">
        <v>2507</v>
      </c>
      <c r="T517" s="79" t="s">
        <v>2807</v>
      </c>
      <c r="U517" s="79"/>
      <c r="V517" s="83" t="s">
        <v>3672</v>
      </c>
      <c r="W517" s="81">
        <v>43165.646527777775</v>
      </c>
      <c r="X517" s="83" t="s">
        <v>4232</v>
      </c>
      <c r="Y517" s="79"/>
      <c r="Z517" s="79"/>
      <c r="AA517" s="85" t="s">
        <v>5440</v>
      </c>
      <c r="AB517" s="79"/>
      <c r="AC517" s="79" t="b">
        <v>0</v>
      </c>
      <c r="AD517" s="79">
        <v>0</v>
      </c>
      <c r="AE517" s="85" t="s">
        <v>6296</v>
      </c>
      <c r="AF517" s="79" t="b">
        <v>0</v>
      </c>
      <c r="AG517" s="79" t="s">
        <v>6310</v>
      </c>
      <c r="AH517" s="79"/>
      <c r="AI517" s="85" t="s">
        <v>6296</v>
      </c>
      <c r="AJ517" s="79" t="b">
        <v>0</v>
      </c>
      <c r="AK517" s="79">
        <v>0</v>
      </c>
      <c r="AL517" s="85" t="s">
        <v>6296</v>
      </c>
      <c r="AM517" s="79" t="s">
        <v>6338</v>
      </c>
      <c r="AN517" s="79" t="b">
        <v>0</v>
      </c>
      <c r="AO517" s="85" t="s">
        <v>5440</v>
      </c>
      <c r="AP517" s="79" t="s">
        <v>176</v>
      </c>
      <c r="AQ517" s="79">
        <v>0</v>
      </c>
      <c r="AR517" s="79">
        <v>0</v>
      </c>
      <c r="AS517" s="79"/>
      <c r="AT517" s="79"/>
      <c r="AU517" s="79"/>
      <c r="AV517" s="79"/>
      <c r="AW517" s="79"/>
      <c r="AX517" s="79"/>
      <c r="AY517" s="79"/>
      <c r="AZ517" s="79"/>
      <c r="BA517">
        <v>1</v>
      </c>
      <c r="BB517" s="78" t="str">
        <f>REPLACE(INDEX(GroupVertices[Group], MATCH(Edges[[#This Row],[Vertex 1]],GroupVertices[Vertex],0)),1,1,"")</f>
        <v>85</v>
      </c>
      <c r="BC517" s="78" t="str">
        <f>REPLACE(INDEX(GroupVertices[Group], MATCH(Edges[[#This Row],[Vertex 2]],GroupVertices[Vertex],0)),1,1,"")</f>
        <v>85</v>
      </c>
      <c r="BD517" s="48">
        <v>0</v>
      </c>
      <c r="BE517" s="49">
        <v>0</v>
      </c>
      <c r="BF517" s="48">
        <v>0</v>
      </c>
      <c r="BG517" s="49">
        <v>0</v>
      </c>
      <c r="BH517" s="48">
        <v>0</v>
      </c>
      <c r="BI517" s="49">
        <v>0</v>
      </c>
      <c r="BJ517" s="48">
        <v>11</v>
      </c>
      <c r="BK517" s="49">
        <v>100</v>
      </c>
      <c r="BL517" s="48">
        <v>11</v>
      </c>
    </row>
    <row r="518" spans="1:64" x14ac:dyDescent="0.25">
      <c r="A518" s="64" t="s">
        <v>483</v>
      </c>
      <c r="B518" s="64" t="s">
        <v>483</v>
      </c>
      <c r="C518" s="65" t="s">
        <v>15840</v>
      </c>
      <c r="D518" s="66">
        <v>3.5</v>
      </c>
      <c r="E518" s="67" t="s">
        <v>136</v>
      </c>
      <c r="F518" s="68">
        <v>33.357142857142854</v>
      </c>
      <c r="G518" s="65"/>
      <c r="H518" s="69"/>
      <c r="I518" s="70"/>
      <c r="J518" s="70"/>
      <c r="K518" s="34" t="s">
        <v>65</v>
      </c>
      <c r="L518" s="77">
        <v>518</v>
      </c>
      <c r="M518" s="77"/>
      <c r="N518" s="72"/>
      <c r="O518" s="79" t="s">
        <v>176</v>
      </c>
      <c r="P518" s="81">
        <v>43165.688888888886</v>
      </c>
      <c r="Q518" s="79" t="s">
        <v>1286</v>
      </c>
      <c r="R518" s="83" t="s">
        <v>2162</v>
      </c>
      <c r="S518" s="79" t="s">
        <v>2573</v>
      </c>
      <c r="T518" s="79" t="s">
        <v>2808</v>
      </c>
      <c r="U518" s="79"/>
      <c r="V518" s="83" t="s">
        <v>3672</v>
      </c>
      <c r="W518" s="81">
        <v>43165.688888888886</v>
      </c>
      <c r="X518" s="83" t="s">
        <v>4233</v>
      </c>
      <c r="Y518" s="79"/>
      <c r="Z518" s="79"/>
      <c r="AA518" s="85" t="s">
        <v>5441</v>
      </c>
      <c r="AB518" s="79"/>
      <c r="AC518" s="79" t="b">
        <v>0</v>
      </c>
      <c r="AD518" s="79">
        <v>0</v>
      </c>
      <c r="AE518" s="85" t="s">
        <v>6296</v>
      </c>
      <c r="AF518" s="79" t="b">
        <v>0</v>
      </c>
      <c r="AG518" s="79" t="s">
        <v>6310</v>
      </c>
      <c r="AH518" s="79"/>
      <c r="AI518" s="85" t="s">
        <v>6296</v>
      </c>
      <c r="AJ518" s="79" t="b">
        <v>0</v>
      </c>
      <c r="AK518" s="79">
        <v>0</v>
      </c>
      <c r="AL518" s="85" t="s">
        <v>6296</v>
      </c>
      <c r="AM518" s="79" t="s">
        <v>6338</v>
      </c>
      <c r="AN518" s="79" t="b">
        <v>0</v>
      </c>
      <c r="AO518" s="85" t="s">
        <v>5441</v>
      </c>
      <c r="AP518" s="79" t="s">
        <v>176</v>
      </c>
      <c r="AQ518" s="79">
        <v>0</v>
      </c>
      <c r="AR518" s="79">
        <v>0</v>
      </c>
      <c r="AS518" s="79"/>
      <c r="AT518" s="79"/>
      <c r="AU518" s="79"/>
      <c r="AV518" s="79"/>
      <c r="AW518" s="79"/>
      <c r="AX518" s="79"/>
      <c r="AY518" s="79"/>
      <c r="AZ518" s="79"/>
      <c r="BA518">
        <v>2</v>
      </c>
      <c r="BB518" s="78" t="str">
        <f>REPLACE(INDEX(GroupVertices[Group], MATCH(Edges[[#This Row],[Vertex 1]],GroupVertices[Vertex],0)),1,1,"")</f>
        <v>85</v>
      </c>
      <c r="BC518" s="78" t="str">
        <f>REPLACE(INDEX(GroupVertices[Group], MATCH(Edges[[#This Row],[Vertex 2]],GroupVertices[Vertex],0)),1,1,"")</f>
        <v>85</v>
      </c>
      <c r="BD518" s="48">
        <v>0</v>
      </c>
      <c r="BE518" s="49">
        <v>0</v>
      </c>
      <c r="BF518" s="48">
        <v>0</v>
      </c>
      <c r="BG518" s="49">
        <v>0</v>
      </c>
      <c r="BH518" s="48">
        <v>0</v>
      </c>
      <c r="BI518" s="49">
        <v>0</v>
      </c>
      <c r="BJ518" s="48">
        <v>16</v>
      </c>
      <c r="BK518" s="49">
        <v>100</v>
      </c>
      <c r="BL518" s="48">
        <v>16</v>
      </c>
    </row>
    <row r="519" spans="1:64" x14ac:dyDescent="0.25">
      <c r="A519" s="64" t="s">
        <v>483</v>
      </c>
      <c r="B519" s="64" t="s">
        <v>483</v>
      </c>
      <c r="C519" s="65" t="s">
        <v>15840</v>
      </c>
      <c r="D519" s="66">
        <v>3.5</v>
      </c>
      <c r="E519" s="67" t="s">
        <v>136</v>
      </c>
      <c r="F519" s="68">
        <v>33.357142857142854</v>
      </c>
      <c r="G519" s="65"/>
      <c r="H519" s="69"/>
      <c r="I519" s="70"/>
      <c r="J519" s="70"/>
      <c r="K519" s="34" t="s">
        <v>65</v>
      </c>
      <c r="L519" s="77">
        <v>519</v>
      </c>
      <c r="M519" s="77"/>
      <c r="N519" s="72"/>
      <c r="O519" s="79" t="s">
        <v>176</v>
      </c>
      <c r="P519" s="81">
        <v>43171.663194444445</v>
      </c>
      <c r="Q519" s="79" t="s">
        <v>1287</v>
      </c>
      <c r="R519" s="83" t="s">
        <v>2163</v>
      </c>
      <c r="S519" s="79" t="s">
        <v>2507</v>
      </c>
      <c r="T519" s="79" t="s">
        <v>2807</v>
      </c>
      <c r="U519" s="79"/>
      <c r="V519" s="83" t="s">
        <v>3672</v>
      </c>
      <c r="W519" s="81">
        <v>43171.663194444445</v>
      </c>
      <c r="X519" s="83" t="s">
        <v>4234</v>
      </c>
      <c r="Y519" s="79"/>
      <c r="Z519" s="79"/>
      <c r="AA519" s="85" t="s">
        <v>5442</v>
      </c>
      <c r="AB519" s="79"/>
      <c r="AC519" s="79" t="b">
        <v>0</v>
      </c>
      <c r="AD519" s="79">
        <v>0</v>
      </c>
      <c r="AE519" s="85" t="s">
        <v>6296</v>
      </c>
      <c r="AF519" s="79" t="b">
        <v>0</v>
      </c>
      <c r="AG519" s="79" t="s">
        <v>6310</v>
      </c>
      <c r="AH519" s="79"/>
      <c r="AI519" s="85" t="s">
        <v>6296</v>
      </c>
      <c r="AJ519" s="79" t="b">
        <v>0</v>
      </c>
      <c r="AK519" s="79">
        <v>0</v>
      </c>
      <c r="AL519" s="85" t="s">
        <v>6296</v>
      </c>
      <c r="AM519" s="79" t="s">
        <v>6338</v>
      </c>
      <c r="AN519" s="79" t="b">
        <v>0</v>
      </c>
      <c r="AO519" s="85" t="s">
        <v>5442</v>
      </c>
      <c r="AP519" s="79" t="s">
        <v>176</v>
      </c>
      <c r="AQ519" s="79">
        <v>0</v>
      </c>
      <c r="AR519" s="79">
        <v>0</v>
      </c>
      <c r="AS519" s="79"/>
      <c r="AT519" s="79"/>
      <c r="AU519" s="79"/>
      <c r="AV519" s="79"/>
      <c r="AW519" s="79"/>
      <c r="AX519" s="79"/>
      <c r="AY519" s="79"/>
      <c r="AZ519" s="79"/>
      <c r="BA519">
        <v>2</v>
      </c>
      <c r="BB519" s="78" t="str">
        <f>REPLACE(INDEX(GroupVertices[Group], MATCH(Edges[[#This Row],[Vertex 1]],GroupVertices[Vertex],0)),1,1,"")</f>
        <v>85</v>
      </c>
      <c r="BC519" s="78" t="str">
        <f>REPLACE(INDEX(GroupVertices[Group], MATCH(Edges[[#This Row],[Vertex 2]],GroupVertices[Vertex],0)),1,1,"")</f>
        <v>85</v>
      </c>
      <c r="BD519" s="48">
        <v>0</v>
      </c>
      <c r="BE519" s="49">
        <v>0</v>
      </c>
      <c r="BF519" s="48">
        <v>0</v>
      </c>
      <c r="BG519" s="49">
        <v>0</v>
      </c>
      <c r="BH519" s="48">
        <v>0</v>
      </c>
      <c r="BI519" s="49">
        <v>0</v>
      </c>
      <c r="BJ519" s="48">
        <v>11</v>
      </c>
      <c r="BK519" s="49">
        <v>100</v>
      </c>
      <c r="BL519" s="48">
        <v>11</v>
      </c>
    </row>
    <row r="520" spans="1:64" x14ac:dyDescent="0.25">
      <c r="A520" s="64" t="s">
        <v>484</v>
      </c>
      <c r="B520" s="64" t="s">
        <v>883</v>
      </c>
      <c r="C520" s="65" t="s">
        <v>15839</v>
      </c>
      <c r="D520" s="66">
        <v>3</v>
      </c>
      <c r="E520" s="67" t="s">
        <v>132</v>
      </c>
      <c r="F520" s="68">
        <v>35</v>
      </c>
      <c r="G520" s="65"/>
      <c r="H520" s="69"/>
      <c r="I520" s="70"/>
      <c r="J520" s="70"/>
      <c r="K520" s="34" t="s">
        <v>65</v>
      </c>
      <c r="L520" s="77">
        <v>520</v>
      </c>
      <c r="M520" s="77"/>
      <c r="N520" s="72"/>
      <c r="O520" s="79" t="s">
        <v>999</v>
      </c>
      <c r="P520" s="81">
        <v>43165.674583333333</v>
      </c>
      <c r="Q520" s="79" t="s">
        <v>1288</v>
      </c>
      <c r="R520" s="79"/>
      <c r="S520" s="79"/>
      <c r="T520" s="79" t="s">
        <v>2710</v>
      </c>
      <c r="U520" s="79"/>
      <c r="V520" s="83" t="s">
        <v>3673</v>
      </c>
      <c r="W520" s="81">
        <v>43165.674583333333</v>
      </c>
      <c r="X520" s="83" t="s">
        <v>4235</v>
      </c>
      <c r="Y520" s="79"/>
      <c r="Z520" s="79"/>
      <c r="AA520" s="85" t="s">
        <v>5443</v>
      </c>
      <c r="AB520" s="79"/>
      <c r="AC520" s="79" t="b">
        <v>0</v>
      </c>
      <c r="AD520" s="79">
        <v>0</v>
      </c>
      <c r="AE520" s="85" t="s">
        <v>6296</v>
      </c>
      <c r="AF520" s="79" t="b">
        <v>0</v>
      </c>
      <c r="AG520" s="79" t="s">
        <v>6304</v>
      </c>
      <c r="AH520" s="79"/>
      <c r="AI520" s="85" t="s">
        <v>6296</v>
      </c>
      <c r="AJ520" s="79" t="b">
        <v>0</v>
      </c>
      <c r="AK520" s="79">
        <v>1</v>
      </c>
      <c r="AL520" s="85" t="s">
        <v>5212</v>
      </c>
      <c r="AM520" s="79" t="s">
        <v>6331</v>
      </c>
      <c r="AN520" s="79" t="b">
        <v>0</v>
      </c>
      <c r="AO520" s="85" t="s">
        <v>5212</v>
      </c>
      <c r="AP520" s="79" t="s">
        <v>176</v>
      </c>
      <c r="AQ520" s="79">
        <v>0</v>
      </c>
      <c r="AR520" s="79">
        <v>0</v>
      </c>
      <c r="AS520" s="79"/>
      <c r="AT520" s="79"/>
      <c r="AU520" s="79"/>
      <c r="AV520" s="79"/>
      <c r="AW520" s="79"/>
      <c r="AX520" s="79"/>
      <c r="AY520" s="79"/>
      <c r="AZ520" s="79"/>
      <c r="BA520">
        <v>1</v>
      </c>
      <c r="BB520" s="78" t="str">
        <f>REPLACE(INDEX(GroupVertices[Group], MATCH(Edges[[#This Row],[Vertex 1]],GroupVertices[Vertex],0)),1,1,"")</f>
        <v>9</v>
      </c>
      <c r="BC520" s="78" t="str">
        <f>REPLACE(INDEX(GroupVertices[Group], MATCH(Edges[[#This Row],[Vertex 2]],GroupVertices[Vertex],0)),1,1,"")</f>
        <v>9</v>
      </c>
      <c r="BD520" s="48">
        <v>3</v>
      </c>
      <c r="BE520" s="49">
        <v>15</v>
      </c>
      <c r="BF520" s="48">
        <v>0</v>
      </c>
      <c r="BG520" s="49">
        <v>0</v>
      </c>
      <c r="BH520" s="48">
        <v>0</v>
      </c>
      <c r="BI520" s="49">
        <v>0</v>
      </c>
      <c r="BJ520" s="48">
        <v>17</v>
      </c>
      <c r="BK520" s="49">
        <v>85</v>
      </c>
      <c r="BL520" s="48">
        <v>20</v>
      </c>
    </row>
    <row r="521" spans="1:64" x14ac:dyDescent="0.25">
      <c r="A521" s="64" t="s">
        <v>485</v>
      </c>
      <c r="B521" s="64" t="s">
        <v>485</v>
      </c>
      <c r="C521" s="65" t="s">
        <v>15839</v>
      </c>
      <c r="D521" s="66">
        <v>3</v>
      </c>
      <c r="E521" s="67" t="s">
        <v>132</v>
      </c>
      <c r="F521" s="68">
        <v>35</v>
      </c>
      <c r="G521" s="65"/>
      <c r="H521" s="69"/>
      <c r="I521" s="70"/>
      <c r="J521" s="70"/>
      <c r="K521" s="34" t="s">
        <v>65</v>
      </c>
      <c r="L521" s="77">
        <v>521</v>
      </c>
      <c r="M521" s="77"/>
      <c r="N521" s="72"/>
      <c r="O521" s="79" t="s">
        <v>176</v>
      </c>
      <c r="P521" s="81">
        <v>43171.589421296296</v>
      </c>
      <c r="Q521" s="79" t="s">
        <v>1289</v>
      </c>
      <c r="R521" s="83" t="s">
        <v>2164</v>
      </c>
      <c r="S521" s="79" t="s">
        <v>2574</v>
      </c>
      <c r="T521" s="79" t="s">
        <v>2809</v>
      </c>
      <c r="U521" s="79"/>
      <c r="V521" s="83" t="s">
        <v>3674</v>
      </c>
      <c r="W521" s="81">
        <v>43171.589421296296</v>
      </c>
      <c r="X521" s="83" t="s">
        <v>4236</v>
      </c>
      <c r="Y521" s="79"/>
      <c r="Z521" s="79"/>
      <c r="AA521" s="85" t="s">
        <v>5444</v>
      </c>
      <c r="AB521" s="79"/>
      <c r="AC521" s="79" t="b">
        <v>0</v>
      </c>
      <c r="AD521" s="79">
        <v>1</v>
      </c>
      <c r="AE521" s="85" t="s">
        <v>6296</v>
      </c>
      <c r="AF521" s="79" t="b">
        <v>0</v>
      </c>
      <c r="AG521" s="79" t="s">
        <v>6305</v>
      </c>
      <c r="AH521" s="79"/>
      <c r="AI521" s="85" t="s">
        <v>6296</v>
      </c>
      <c r="AJ521" s="79" t="b">
        <v>0</v>
      </c>
      <c r="AK521" s="79">
        <v>1</v>
      </c>
      <c r="AL521" s="85" t="s">
        <v>6296</v>
      </c>
      <c r="AM521" s="79" t="s">
        <v>6328</v>
      </c>
      <c r="AN521" s="79" t="b">
        <v>0</v>
      </c>
      <c r="AO521" s="85" t="s">
        <v>5444</v>
      </c>
      <c r="AP521" s="79" t="s">
        <v>6415</v>
      </c>
      <c r="AQ521" s="79">
        <v>0</v>
      </c>
      <c r="AR521" s="79">
        <v>0</v>
      </c>
      <c r="AS521" s="79"/>
      <c r="AT521" s="79"/>
      <c r="AU521" s="79"/>
      <c r="AV521" s="79"/>
      <c r="AW521" s="79"/>
      <c r="AX521" s="79"/>
      <c r="AY521" s="79"/>
      <c r="AZ521" s="79"/>
      <c r="BA521">
        <v>1</v>
      </c>
      <c r="BB521" s="78" t="str">
        <f>REPLACE(INDEX(GroupVertices[Group], MATCH(Edges[[#This Row],[Vertex 1]],GroupVertices[Vertex],0)),1,1,"")</f>
        <v>84</v>
      </c>
      <c r="BC521" s="78" t="str">
        <f>REPLACE(INDEX(GroupVertices[Group], MATCH(Edges[[#This Row],[Vertex 2]],GroupVertices[Vertex],0)),1,1,"")</f>
        <v>84</v>
      </c>
      <c r="BD521" s="48">
        <v>0</v>
      </c>
      <c r="BE521" s="49">
        <v>0</v>
      </c>
      <c r="BF521" s="48">
        <v>1</v>
      </c>
      <c r="BG521" s="49">
        <v>5.5555555555555554</v>
      </c>
      <c r="BH521" s="48">
        <v>0</v>
      </c>
      <c r="BI521" s="49">
        <v>0</v>
      </c>
      <c r="BJ521" s="48">
        <v>17</v>
      </c>
      <c r="BK521" s="49">
        <v>94.444444444444443</v>
      </c>
      <c r="BL521" s="48">
        <v>18</v>
      </c>
    </row>
    <row r="522" spans="1:64" x14ac:dyDescent="0.25">
      <c r="A522" s="64" t="s">
        <v>486</v>
      </c>
      <c r="B522" s="64" t="s">
        <v>485</v>
      </c>
      <c r="C522" s="65" t="s">
        <v>15839</v>
      </c>
      <c r="D522" s="66">
        <v>3</v>
      </c>
      <c r="E522" s="67" t="s">
        <v>132</v>
      </c>
      <c r="F522" s="68">
        <v>35</v>
      </c>
      <c r="G522" s="65"/>
      <c r="H522" s="69"/>
      <c r="I522" s="70"/>
      <c r="J522" s="70"/>
      <c r="K522" s="34" t="s">
        <v>65</v>
      </c>
      <c r="L522" s="77">
        <v>522</v>
      </c>
      <c r="M522" s="77"/>
      <c r="N522" s="72"/>
      <c r="O522" s="79" t="s">
        <v>999</v>
      </c>
      <c r="P522" s="81">
        <v>43171.664317129631</v>
      </c>
      <c r="Q522" s="79" t="s">
        <v>1290</v>
      </c>
      <c r="R522" s="79"/>
      <c r="S522" s="79"/>
      <c r="T522" s="79"/>
      <c r="U522" s="79"/>
      <c r="V522" s="83" t="s">
        <v>3675</v>
      </c>
      <c r="W522" s="81">
        <v>43171.664317129631</v>
      </c>
      <c r="X522" s="83" t="s">
        <v>4237</v>
      </c>
      <c r="Y522" s="79"/>
      <c r="Z522" s="79"/>
      <c r="AA522" s="85" t="s">
        <v>5445</v>
      </c>
      <c r="AB522" s="79"/>
      <c r="AC522" s="79" t="b">
        <v>0</v>
      </c>
      <c r="AD522" s="79">
        <v>0</v>
      </c>
      <c r="AE522" s="85" t="s">
        <v>6296</v>
      </c>
      <c r="AF522" s="79" t="b">
        <v>0</v>
      </c>
      <c r="AG522" s="79" t="s">
        <v>6305</v>
      </c>
      <c r="AH522" s="79"/>
      <c r="AI522" s="85" t="s">
        <v>6296</v>
      </c>
      <c r="AJ522" s="79" t="b">
        <v>0</v>
      </c>
      <c r="AK522" s="79">
        <v>1</v>
      </c>
      <c r="AL522" s="85" t="s">
        <v>5444</v>
      </c>
      <c r="AM522" s="79" t="s">
        <v>6333</v>
      </c>
      <c r="AN522" s="79" t="b">
        <v>0</v>
      </c>
      <c r="AO522" s="85" t="s">
        <v>5444</v>
      </c>
      <c r="AP522" s="79" t="s">
        <v>176</v>
      </c>
      <c r="AQ522" s="79">
        <v>0</v>
      </c>
      <c r="AR522" s="79">
        <v>0</v>
      </c>
      <c r="AS522" s="79"/>
      <c r="AT522" s="79"/>
      <c r="AU522" s="79"/>
      <c r="AV522" s="79"/>
      <c r="AW522" s="79"/>
      <c r="AX522" s="79"/>
      <c r="AY522" s="79"/>
      <c r="AZ522" s="79"/>
      <c r="BA522">
        <v>1</v>
      </c>
      <c r="BB522" s="78" t="str">
        <f>REPLACE(INDEX(GroupVertices[Group], MATCH(Edges[[#This Row],[Vertex 1]],GroupVertices[Vertex],0)),1,1,"")</f>
        <v>84</v>
      </c>
      <c r="BC522" s="78" t="str">
        <f>REPLACE(INDEX(GroupVertices[Group], MATCH(Edges[[#This Row],[Vertex 2]],GroupVertices[Vertex],0)),1,1,"")</f>
        <v>84</v>
      </c>
      <c r="BD522" s="48">
        <v>0</v>
      </c>
      <c r="BE522" s="49">
        <v>0</v>
      </c>
      <c r="BF522" s="48">
        <v>1</v>
      </c>
      <c r="BG522" s="49">
        <v>5.5555555555555554</v>
      </c>
      <c r="BH522" s="48">
        <v>0</v>
      </c>
      <c r="BI522" s="49">
        <v>0</v>
      </c>
      <c r="BJ522" s="48">
        <v>17</v>
      </c>
      <c r="BK522" s="49">
        <v>94.444444444444443</v>
      </c>
      <c r="BL522" s="48">
        <v>18</v>
      </c>
    </row>
    <row r="523" spans="1:64" x14ac:dyDescent="0.25">
      <c r="A523" s="64" t="s">
        <v>487</v>
      </c>
      <c r="B523" s="64" t="s">
        <v>557</v>
      </c>
      <c r="C523" s="65" t="s">
        <v>15839</v>
      </c>
      <c r="D523" s="66">
        <v>3</v>
      </c>
      <c r="E523" s="67" t="s">
        <v>132</v>
      </c>
      <c r="F523" s="68">
        <v>35</v>
      </c>
      <c r="G523" s="65"/>
      <c r="H523" s="69"/>
      <c r="I523" s="70"/>
      <c r="J523" s="70"/>
      <c r="K523" s="34" t="s">
        <v>65</v>
      </c>
      <c r="L523" s="77">
        <v>523</v>
      </c>
      <c r="M523" s="77"/>
      <c r="N523" s="72"/>
      <c r="O523" s="79" t="s">
        <v>999</v>
      </c>
      <c r="P523" s="81">
        <v>43171.666076388887</v>
      </c>
      <c r="Q523" s="79" t="s">
        <v>1291</v>
      </c>
      <c r="R523" s="79"/>
      <c r="S523" s="79"/>
      <c r="T523" s="79"/>
      <c r="U523" s="79"/>
      <c r="V523" s="83" t="s">
        <v>3676</v>
      </c>
      <c r="W523" s="81">
        <v>43171.666076388887</v>
      </c>
      <c r="X523" s="83" t="s">
        <v>4238</v>
      </c>
      <c r="Y523" s="79"/>
      <c r="Z523" s="79"/>
      <c r="AA523" s="85" t="s">
        <v>5446</v>
      </c>
      <c r="AB523" s="79"/>
      <c r="AC523" s="79" t="b">
        <v>0</v>
      </c>
      <c r="AD523" s="79">
        <v>0</v>
      </c>
      <c r="AE523" s="85" t="s">
        <v>6296</v>
      </c>
      <c r="AF523" s="79" t="b">
        <v>0</v>
      </c>
      <c r="AG523" s="79" t="s">
        <v>6308</v>
      </c>
      <c r="AH523" s="79"/>
      <c r="AI523" s="85" t="s">
        <v>6296</v>
      </c>
      <c r="AJ523" s="79" t="b">
        <v>0</v>
      </c>
      <c r="AK523" s="79">
        <v>2</v>
      </c>
      <c r="AL523" s="85" t="s">
        <v>5552</v>
      </c>
      <c r="AM523" s="79" t="s">
        <v>6331</v>
      </c>
      <c r="AN523" s="79" t="b">
        <v>0</v>
      </c>
      <c r="AO523" s="85" t="s">
        <v>5552</v>
      </c>
      <c r="AP523" s="79" t="s">
        <v>176</v>
      </c>
      <c r="AQ523" s="79">
        <v>0</v>
      </c>
      <c r="AR523" s="79">
        <v>0</v>
      </c>
      <c r="AS523" s="79"/>
      <c r="AT523" s="79"/>
      <c r="AU523" s="79"/>
      <c r="AV523" s="79"/>
      <c r="AW523" s="79"/>
      <c r="AX523" s="79"/>
      <c r="AY523" s="79"/>
      <c r="AZ523" s="79"/>
      <c r="BA523">
        <v>1</v>
      </c>
      <c r="BB523" s="78" t="str">
        <f>REPLACE(INDEX(GroupVertices[Group], MATCH(Edges[[#This Row],[Vertex 1]],GroupVertices[Vertex],0)),1,1,"")</f>
        <v>24</v>
      </c>
      <c r="BC523" s="78" t="str">
        <f>REPLACE(INDEX(GroupVertices[Group], MATCH(Edges[[#This Row],[Vertex 2]],GroupVertices[Vertex],0)),1,1,"")</f>
        <v>24</v>
      </c>
      <c r="BD523" s="48">
        <v>0</v>
      </c>
      <c r="BE523" s="49">
        <v>0</v>
      </c>
      <c r="BF523" s="48">
        <v>0</v>
      </c>
      <c r="BG523" s="49">
        <v>0</v>
      </c>
      <c r="BH523" s="48">
        <v>0</v>
      </c>
      <c r="BI523" s="49">
        <v>0</v>
      </c>
      <c r="BJ523" s="48">
        <v>19</v>
      </c>
      <c r="BK523" s="49">
        <v>100</v>
      </c>
      <c r="BL523" s="48">
        <v>19</v>
      </c>
    </row>
    <row r="524" spans="1:64" x14ac:dyDescent="0.25">
      <c r="A524" s="64" t="s">
        <v>488</v>
      </c>
      <c r="B524" s="64" t="s">
        <v>488</v>
      </c>
      <c r="C524" s="65" t="s">
        <v>15839</v>
      </c>
      <c r="D524" s="66">
        <v>3</v>
      </c>
      <c r="E524" s="67" t="s">
        <v>132</v>
      </c>
      <c r="F524" s="68">
        <v>35</v>
      </c>
      <c r="G524" s="65"/>
      <c r="H524" s="69"/>
      <c r="I524" s="70"/>
      <c r="J524" s="70"/>
      <c r="K524" s="34" t="s">
        <v>65</v>
      </c>
      <c r="L524" s="77">
        <v>524</v>
      </c>
      <c r="M524" s="77"/>
      <c r="N524" s="72"/>
      <c r="O524" s="79" t="s">
        <v>176</v>
      </c>
      <c r="P524" s="81">
        <v>43171.666400462964</v>
      </c>
      <c r="Q524" s="79" t="s">
        <v>1292</v>
      </c>
      <c r="R524" s="83" t="s">
        <v>2165</v>
      </c>
      <c r="S524" s="79" t="s">
        <v>2518</v>
      </c>
      <c r="T524" s="79" t="s">
        <v>2810</v>
      </c>
      <c r="U524" s="79"/>
      <c r="V524" s="83" t="s">
        <v>3677</v>
      </c>
      <c r="W524" s="81">
        <v>43171.666400462964</v>
      </c>
      <c r="X524" s="83" t="s">
        <v>4239</v>
      </c>
      <c r="Y524" s="79"/>
      <c r="Z524" s="79"/>
      <c r="AA524" s="85" t="s">
        <v>5447</v>
      </c>
      <c r="AB524" s="79"/>
      <c r="AC524" s="79" t="b">
        <v>0</v>
      </c>
      <c r="AD524" s="79">
        <v>1</v>
      </c>
      <c r="AE524" s="85" t="s">
        <v>6296</v>
      </c>
      <c r="AF524" s="79" t="b">
        <v>0</v>
      </c>
      <c r="AG524" s="79" t="s">
        <v>6304</v>
      </c>
      <c r="AH524" s="79"/>
      <c r="AI524" s="85" t="s">
        <v>6296</v>
      </c>
      <c r="AJ524" s="79" t="b">
        <v>0</v>
      </c>
      <c r="AK524" s="79">
        <v>0</v>
      </c>
      <c r="AL524" s="85" t="s">
        <v>6296</v>
      </c>
      <c r="AM524" s="79" t="s">
        <v>6328</v>
      </c>
      <c r="AN524" s="79" t="b">
        <v>0</v>
      </c>
      <c r="AO524" s="85" t="s">
        <v>5447</v>
      </c>
      <c r="AP524" s="79" t="s">
        <v>176</v>
      </c>
      <c r="AQ524" s="79">
        <v>0</v>
      </c>
      <c r="AR524" s="79">
        <v>0</v>
      </c>
      <c r="AS524" s="79"/>
      <c r="AT524" s="79"/>
      <c r="AU524" s="79"/>
      <c r="AV524" s="79"/>
      <c r="AW524" s="79"/>
      <c r="AX524" s="79"/>
      <c r="AY524" s="79"/>
      <c r="AZ524" s="79"/>
      <c r="BA524">
        <v>1</v>
      </c>
      <c r="BB524" s="78" t="str">
        <f>REPLACE(INDEX(GroupVertices[Group], MATCH(Edges[[#This Row],[Vertex 1]],GroupVertices[Vertex],0)),1,1,"")</f>
        <v>1</v>
      </c>
      <c r="BC524" s="78" t="str">
        <f>REPLACE(INDEX(GroupVertices[Group], MATCH(Edges[[#This Row],[Vertex 2]],GroupVertices[Vertex],0)),1,1,"")</f>
        <v>1</v>
      </c>
      <c r="BD524" s="48">
        <v>0</v>
      </c>
      <c r="BE524" s="49">
        <v>0</v>
      </c>
      <c r="BF524" s="48">
        <v>0</v>
      </c>
      <c r="BG524" s="49">
        <v>0</v>
      </c>
      <c r="BH524" s="48">
        <v>0</v>
      </c>
      <c r="BI524" s="49">
        <v>0</v>
      </c>
      <c r="BJ524" s="48">
        <v>17</v>
      </c>
      <c r="BK524" s="49">
        <v>100</v>
      </c>
      <c r="BL524" s="48">
        <v>17</v>
      </c>
    </row>
    <row r="525" spans="1:64" x14ac:dyDescent="0.25">
      <c r="A525" s="64" t="s">
        <v>489</v>
      </c>
      <c r="B525" s="64" t="s">
        <v>489</v>
      </c>
      <c r="C525" s="65" t="s">
        <v>15839</v>
      </c>
      <c r="D525" s="66">
        <v>3</v>
      </c>
      <c r="E525" s="67" t="s">
        <v>132</v>
      </c>
      <c r="F525" s="68">
        <v>35</v>
      </c>
      <c r="G525" s="65"/>
      <c r="H525" s="69"/>
      <c r="I525" s="70"/>
      <c r="J525" s="70"/>
      <c r="K525" s="34" t="s">
        <v>65</v>
      </c>
      <c r="L525" s="77">
        <v>525</v>
      </c>
      <c r="M525" s="77"/>
      <c r="N525" s="72"/>
      <c r="O525" s="79" t="s">
        <v>176</v>
      </c>
      <c r="P525" s="81">
        <v>43171.666678240741</v>
      </c>
      <c r="Q525" s="79" t="s">
        <v>1293</v>
      </c>
      <c r="R525" s="83" t="s">
        <v>2166</v>
      </c>
      <c r="S525" s="79" t="s">
        <v>2520</v>
      </c>
      <c r="T525" s="79" t="s">
        <v>2811</v>
      </c>
      <c r="U525" s="79"/>
      <c r="V525" s="83" t="s">
        <v>3678</v>
      </c>
      <c r="W525" s="81">
        <v>43171.666678240741</v>
      </c>
      <c r="X525" s="83" t="s">
        <v>4240</v>
      </c>
      <c r="Y525" s="79"/>
      <c r="Z525" s="79"/>
      <c r="AA525" s="85" t="s">
        <v>5448</v>
      </c>
      <c r="AB525" s="79"/>
      <c r="AC525" s="79" t="b">
        <v>0</v>
      </c>
      <c r="AD525" s="79">
        <v>0</v>
      </c>
      <c r="AE525" s="85" t="s">
        <v>6296</v>
      </c>
      <c r="AF525" s="79" t="b">
        <v>0</v>
      </c>
      <c r="AG525" s="79" t="s">
        <v>6312</v>
      </c>
      <c r="AH525" s="79"/>
      <c r="AI525" s="85" t="s">
        <v>6296</v>
      </c>
      <c r="AJ525" s="79" t="b">
        <v>0</v>
      </c>
      <c r="AK525" s="79">
        <v>0</v>
      </c>
      <c r="AL525" s="85" t="s">
        <v>6296</v>
      </c>
      <c r="AM525" s="79" t="s">
        <v>6341</v>
      </c>
      <c r="AN525" s="79" t="b">
        <v>0</v>
      </c>
      <c r="AO525" s="85" t="s">
        <v>5448</v>
      </c>
      <c r="AP525" s="79" t="s">
        <v>176</v>
      </c>
      <c r="AQ525" s="79">
        <v>0</v>
      </c>
      <c r="AR525" s="79">
        <v>0</v>
      </c>
      <c r="AS525" s="79"/>
      <c r="AT525" s="79"/>
      <c r="AU525" s="79"/>
      <c r="AV525" s="79"/>
      <c r="AW525" s="79"/>
      <c r="AX525" s="79"/>
      <c r="AY525" s="79"/>
      <c r="AZ525" s="79"/>
      <c r="BA525">
        <v>1</v>
      </c>
      <c r="BB525" s="78" t="str">
        <f>REPLACE(INDEX(GroupVertices[Group], MATCH(Edges[[#This Row],[Vertex 1]],GroupVertices[Vertex],0)),1,1,"")</f>
        <v>1</v>
      </c>
      <c r="BC525" s="78" t="str">
        <f>REPLACE(INDEX(GroupVertices[Group], MATCH(Edges[[#This Row],[Vertex 2]],GroupVertices[Vertex],0)),1,1,"")</f>
        <v>1</v>
      </c>
      <c r="BD525" s="48">
        <v>0</v>
      </c>
      <c r="BE525" s="49">
        <v>0</v>
      </c>
      <c r="BF525" s="48">
        <v>0</v>
      </c>
      <c r="BG525" s="49">
        <v>0</v>
      </c>
      <c r="BH525" s="48">
        <v>0</v>
      </c>
      <c r="BI525" s="49">
        <v>0</v>
      </c>
      <c r="BJ525" s="48">
        <v>3</v>
      </c>
      <c r="BK525" s="49">
        <v>100</v>
      </c>
      <c r="BL525" s="48">
        <v>3</v>
      </c>
    </row>
    <row r="526" spans="1:64" x14ac:dyDescent="0.25">
      <c r="A526" s="64" t="s">
        <v>490</v>
      </c>
      <c r="B526" s="64" t="s">
        <v>495</v>
      </c>
      <c r="C526" s="65" t="s">
        <v>15839</v>
      </c>
      <c r="D526" s="66">
        <v>3</v>
      </c>
      <c r="E526" s="67" t="s">
        <v>132</v>
      </c>
      <c r="F526" s="68">
        <v>35</v>
      </c>
      <c r="G526" s="65"/>
      <c r="H526" s="69"/>
      <c r="I526" s="70"/>
      <c r="J526" s="70"/>
      <c r="K526" s="34" t="s">
        <v>65</v>
      </c>
      <c r="L526" s="77">
        <v>526</v>
      </c>
      <c r="M526" s="77"/>
      <c r="N526" s="72"/>
      <c r="O526" s="79" t="s">
        <v>999</v>
      </c>
      <c r="P526" s="81">
        <v>43171.666712962964</v>
      </c>
      <c r="Q526" s="79" t="s">
        <v>1294</v>
      </c>
      <c r="R526" s="83" t="s">
        <v>2167</v>
      </c>
      <c r="S526" s="79" t="s">
        <v>2575</v>
      </c>
      <c r="T526" s="79" t="s">
        <v>2756</v>
      </c>
      <c r="U526" s="79"/>
      <c r="V526" s="83" t="s">
        <v>3679</v>
      </c>
      <c r="W526" s="81">
        <v>43171.666712962964</v>
      </c>
      <c r="X526" s="83" t="s">
        <v>4241</v>
      </c>
      <c r="Y526" s="79"/>
      <c r="Z526" s="79"/>
      <c r="AA526" s="85" t="s">
        <v>5449</v>
      </c>
      <c r="AB526" s="79"/>
      <c r="AC526" s="79" t="b">
        <v>0</v>
      </c>
      <c r="AD526" s="79">
        <v>0</v>
      </c>
      <c r="AE526" s="85" t="s">
        <v>6296</v>
      </c>
      <c r="AF526" s="79" t="b">
        <v>0</v>
      </c>
      <c r="AG526" s="79" t="s">
        <v>6304</v>
      </c>
      <c r="AH526" s="79"/>
      <c r="AI526" s="85" t="s">
        <v>6296</v>
      </c>
      <c r="AJ526" s="79" t="b">
        <v>0</v>
      </c>
      <c r="AK526" s="79">
        <v>0</v>
      </c>
      <c r="AL526" s="85" t="s">
        <v>6296</v>
      </c>
      <c r="AM526" s="79" t="s">
        <v>6359</v>
      </c>
      <c r="AN526" s="79" t="b">
        <v>0</v>
      </c>
      <c r="AO526" s="85" t="s">
        <v>5449</v>
      </c>
      <c r="AP526" s="79" t="s">
        <v>176</v>
      </c>
      <c r="AQ526" s="79">
        <v>0</v>
      </c>
      <c r="AR526" s="79">
        <v>0</v>
      </c>
      <c r="AS526" s="79"/>
      <c r="AT526" s="79"/>
      <c r="AU526" s="79"/>
      <c r="AV526" s="79"/>
      <c r="AW526" s="79"/>
      <c r="AX526" s="79"/>
      <c r="AY526" s="79"/>
      <c r="AZ526" s="79"/>
      <c r="BA526">
        <v>1</v>
      </c>
      <c r="BB526" s="78" t="str">
        <f>REPLACE(INDEX(GroupVertices[Group], MATCH(Edges[[#This Row],[Vertex 1]],GroupVertices[Vertex],0)),1,1,"")</f>
        <v>3</v>
      </c>
      <c r="BC526" s="78" t="str">
        <f>REPLACE(INDEX(GroupVertices[Group], MATCH(Edges[[#This Row],[Vertex 2]],GroupVertices[Vertex],0)),1,1,"")</f>
        <v>3</v>
      </c>
      <c r="BD526" s="48">
        <v>0</v>
      </c>
      <c r="BE526" s="49">
        <v>0</v>
      </c>
      <c r="BF526" s="48">
        <v>1</v>
      </c>
      <c r="BG526" s="49">
        <v>5.5555555555555554</v>
      </c>
      <c r="BH526" s="48">
        <v>0</v>
      </c>
      <c r="BI526" s="49">
        <v>0</v>
      </c>
      <c r="BJ526" s="48">
        <v>17</v>
      </c>
      <c r="BK526" s="49">
        <v>94.444444444444443</v>
      </c>
      <c r="BL526" s="48">
        <v>18</v>
      </c>
    </row>
    <row r="527" spans="1:64" x14ac:dyDescent="0.25">
      <c r="A527" s="64" t="s">
        <v>491</v>
      </c>
      <c r="B527" s="64" t="s">
        <v>491</v>
      </c>
      <c r="C527" s="65" t="s">
        <v>15840</v>
      </c>
      <c r="D527" s="66">
        <v>3.5</v>
      </c>
      <c r="E527" s="67" t="s">
        <v>136</v>
      </c>
      <c r="F527" s="68">
        <v>33.357142857142854</v>
      </c>
      <c r="G527" s="65"/>
      <c r="H527" s="69"/>
      <c r="I527" s="70"/>
      <c r="J527" s="70"/>
      <c r="K527" s="34" t="s">
        <v>65</v>
      </c>
      <c r="L527" s="77">
        <v>527</v>
      </c>
      <c r="M527" s="77"/>
      <c r="N527" s="72"/>
      <c r="O527" s="79" t="s">
        <v>176</v>
      </c>
      <c r="P527" s="81">
        <v>43166.667141203703</v>
      </c>
      <c r="Q527" s="79" t="s">
        <v>1295</v>
      </c>
      <c r="R527" s="83" t="s">
        <v>2168</v>
      </c>
      <c r="S527" s="79" t="s">
        <v>2512</v>
      </c>
      <c r="T527" s="79" t="s">
        <v>2812</v>
      </c>
      <c r="U527" s="83" t="s">
        <v>3237</v>
      </c>
      <c r="V527" s="83" t="s">
        <v>3237</v>
      </c>
      <c r="W527" s="81">
        <v>43166.667141203703</v>
      </c>
      <c r="X527" s="83" t="s">
        <v>4242</v>
      </c>
      <c r="Y527" s="79"/>
      <c r="Z527" s="79"/>
      <c r="AA527" s="85" t="s">
        <v>5450</v>
      </c>
      <c r="AB527" s="79"/>
      <c r="AC527" s="79" t="b">
        <v>0</v>
      </c>
      <c r="AD527" s="79">
        <v>0</v>
      </c>
      <c r="AE527" s="85" t="s">
        <v>6296</v>
      </c>
      <c r="AF527" s="79" t="b">
        <v>0</v>
      </c>
      <c r="AG527" s="79" t="s">
        <v>6304</v>
      </c>
      <c r="AH527" s="79"/>
      <c r="AI527" s="85" t="s">
        <v>6296</v>
      </c>
      <c r="AJ527" s="79" t="b">
        <v>0</v>
      </c>
      <c r="AK527" s="79">
        <v>0</v>
      </c>
      <c r="AL527" s="85" t="s">
        <v>6296</v>
      </c>
      <c r="AM527" s="79" t="s">
        <v>6336</v>
      </c>
      <c r="AN527" s="79" t="b">
        <v>0</v>
      </c>
      <c r="AO527" s="85" t="s">
        <v>5450</v>
      </c>
      <c r="AP527" s="79" t="s">
        <v>176</v>
      </c>
      <c r="AQ527" s="79">
        <v>0</v>
      </c>
      <c r="AR527" s="79">
        <v>0</v>
      </c>
      <c r="AS527" s="79"/>
      <c r="AT527" s="79"/>
      <c r="AU527" s="79"/>
      <c r="AV527" s="79"/>
      <c r="AW527" s="79"/>
      <c r="AX527" s="79"/>
      <c r="AY527" s="79"/>
      <c r="AZ527" s="79"/>
      <c r="BA527">
        <v>2</v>
      </c>
      <c r="BB527" s="78" t="str">
        <f>REPLACE(INDEX(GroupVertices[Group], MATCH(Edges[[#This Row],[Vertex 1]],GroupVertices[Vertex],0)),1,1,"")</f>
        <v>1</v>
      </c>
      <c r="BC527" s="78" t="str">
        <f>REPLACE(INDEX(GroupVertices[Group], MATCH(Edges[[#This Row],[Vertex 2]],GroupVertices[Vertex],0)),1,1,"")</f>
        <v>1</v>
      </c>
      <c r="BD527" s="48">
        <v>0</v>
      </c>
      <c r="BE527" s="49">
        <v>0</v>
      </c>
      <c r="BF527" s="48">
        <v>0</v>
      </c>
      <c r="BG527" s="49">
        <v>0</v>
      </c>
      <c r="BH527" s="48">
        <v>0</v>
      </c>
      <c r="BI527" s="49">
        <v>0</v>
      </c>
      <c r="BJ527" s="48">
        <v>20</v>
      </c>
      <c r="BK527" s="49">
        <v>100</v>
      </c>
      <c r="BL527" s="48">
        <v>20</v>
      </c>
    </row>
    <row r="528" spans="1:64" x14ac:dyDescent="0.25">
      <c r="A528" s="64" t="s">
        <v>491</v>
      </c>
      <c r="B528" s="64" t="s">
        <v>491</v>
      </c>
      <c r="C528" s="65" t="s">
        <v>15840</v>
      </c>
      <c r="D528" s="66">
        <v>3.5</v>
      </c>
      <c r="E528" s="67" t="s">
        <v>136</v>
      </c>
      <c r="F528" s="68">
        <v>33.357142857142854</v>
      </c>
      <c r="G528" s="65"/>
      <c r="H528" s="69"/>
      <c r="I528" s="70"/>
      <c r="J528" s="70"/>
      <c r="K528" s="34" t="s">
        <v>65</v>
      </c>
      <c r="L528" s="77">
        <v>528</v>
      </c>
      <c r="M528" s="77"/>
      <c r="N528" s="72"/>
      <c r="O528" s="79" t="s">
        <v>176</v>
      </c>
      <c r="P528" s="81">
        <v>43171.666898148149</v>
      </c>
      <c r="Q528" s="79" t="s">
        <v>1296</v>
      </c>
      <c r="R528" s="83" t="s">
        <v>2169</v>
      </c>
      <c r="S528" s="79" t="s">
        <v>2512</v>
      </c>
      <c r="T528" s="79" t="s">
        <v>2812</v>
      </c>
      <c r="U528" s="79"/>
      <c r="V528" s="83" t="s">
        <v>3680</v>
      </c>
      <c r="W528" s="81">
        <v>43171.666898148149</v>
      </c>
      <c r="X528" s="83" t="s">
        <v>4243</v>
      </c>
      <c r="Y528" s="79"/>
      <c r="Z528" s="79"/>
      <c r="AA528" s="85" t="s">
        <v>5451</v>
      </c>
      <c r="AB528" s="79"/>
      <c r="AC528" s="79" t="b">
        <v>0</v>
      </c>
      <c r="AD528" s="79">
        <v>0</v>
      </c>
      <c r="AE528" s="85" t="s">
        <v>6296</v>
      </c>
      <c r="AF528" s="79" t="b">
        <v>0</v>
      </c>
      <c r="AG528" s="79" t="s">
        <v>6304</v>
      </c>
      <c r="AH528" s="79"/>
      <c r="AI528" s="85" t="s">
        <v>6296</v>
      </c>
      <c r="AJ528" s="79" t="b">
        <v>0</v>
      </c>
      <c r="AK528" s="79">
        <v>0</v>
      </c>
      <c r="AL528" s="85" t="s">
        <v>6296</v>
      </c>
      <c r="AM528" s="79" t="s">
        <v>6336</v>
      </c>
      <c r="AN528" s="79" t="b">
        <v>0</v>
      </c>
      <c r="AO528" s="85" t="s">
        <v>5451</v>
      </c>
      <c r="AP528" s="79" t="s">
        <v>176</v>
      </c>
      <c r="AQ528" s="79">
        <v>0</v>
      </c>
      <c r="AR528" s="79">
        <v>0</v>
      </c>
      <c r="AS528" s="79"/>
      <c r="AT528" s="79"/>
      <c r="AU528" s="79"/>
      <c r="AV528" s="79"/>
      <c r="AW528" s="79"/>
      <c r="AX528" s="79"/>
      <c r="AY528" s="79"/>
      <c r="AZ528" s="79"/>
      <c r="BA528">
        <v>2</v>
      </c>
      <c r="BB528" s="78" t="str">
        <f>REPLACE(INDEX(GroupVertices[Group], MATCH(Edges[[#This Row],[Vertex 1]],GroupVertices[Vertex],0)),1,1,"")</f>
        <v>1</v>
      </c>
      <c r="BC528" s="78" t="str">
        <f>REPLACE(INDEX(GroupVertices[Group], MATCH(Edges[[#This Row],[Vertex 2]],GroupVertices[Vertex],0)),1,1,"")</f>
        <v>1</v>
      </c>
      <c r="BD528" s="48">
        <v>0</v>
      </c>
      <c r="BE528" s="49">
        <v>0</v>
      </c>
      <c r="BF528" s="48">
        <v>0</v>
      </c>
      <c r="BG528" s="49">
        <v>0</v>
      </c>
      <c r="BH528" s="48">
        <v>0</v>
      </c>
      <c r="BI528" s="49">
        <v>0</v>
      </c>
      <c r="BJ528" s="48">
        <v>20</v>
      </c>
      <c r="BK528" s="49">
        <v>100</v>
      </c>
      <c r="BL528" s="48">
        <v>20</v>
      </c>
    </row>
    <row r="529" spans="1:64" x14ac:dyDescent="0.25">
      <c r="A529" s="64" t="s">
        <v>492</v>
      </c>
      <c r="B529" s="64" t="s">
        <v>884</v>
      </c>
      <c r="C529" s="65" t="s">
        <v>15839</v>
      </c>
      <c r="D529" s="66">
        <v>3</v>
      </c>
      <c r="E529" s="67" t="s">
        <v>132</v>
      </c>
      <c r="F529" s="68">
        <v>35</v>
      </c>
      <c r="G529" s="65"/>
      <c r="H529" s="69"/>
      <c r="I529" s="70"/>
      <c r="J529" s="70"/>
      <c r="K529" s="34" t="s">
        <v>65</v>
      </c>
      <c r="L529" s="77">
        <v>529</v>
      </c>
      <c r="M529" s="77"/>
      <c r="N529" s="72"/>
      <c r="O529" s="79" t="s">
        <v>999</v>
      </c>
      <c r="P529" s="81">
        <v>43171.667245370372</v>
      </c>
      <c r="Q529" s="79" t="s">
        <v>1297</v>
      </c>
      <c r="R529" s="83" t="s">
        <v>2170</v>
      </c>
      <c r="S529" s="79" t="s">
        <v>2576</v>
      </c>
      <c r="T529" s="79" t="s">
        <v>2813</v>
      </c>
      <c r="U529" s="79"/>
      <c r="V529" s="83" t="s">
        <v>3681</v>
      </c>
      <c r="W529" s="81">
        <v>43171.667245370372</v>
      </c>
      <c r="X529" s="83" t="s">
        <v>4244</v>
      </c>
      <c r="Y529" s="79"/>
      <c r="Z529" s="79"/>
      <c r="AA529" s="85" t="s">
        <v>5452</v>
      </c>
      <c r="AB529" s="79"/>
      <c r="AC529" s="79" t="b">
        <v>0</v>
      </c>
      <c r="AD529" s="79">
        <v>0</v>
      </c>
      <c r="AE529" s="85" t="s">
        <v>6296</v>
      </c>
      <c r="AF529" s="79" t="b">
        <v>0</v>
      </c>
      <c r="AG529" s="79" t="s">
        <v>6304</v>
      </c>
      <c r="AH529" s="79"/>
      <c r="AI529" s="85" t="s">
        <v>6296</v>
      </c>
      <c r="AJ529" s="79" t="b">
        <v>0</v>
      </c>
      <c r="AK529" s="79">
        <v>0</v>
      </c>
      <c r="AL529" s="85" t="s">
        <v>6296</v>
      </c>
      <c r="AM529" s="79" t="s">
        <v>6330</v>
      </c>
      <c r="AN529" s="79" t="b">
        <v>0</v>
      </c>
      <c r="AO529" s="85" t="s">
        <v>5452</v>
      </c>
      <c r="AP529" s="79" t="s">
        <v>176</v>
      </c>
      <c r="AQ529" s="79">
        <v>0</v>
      </c>
      <c r="AR529" s="79">
        <v>0</v>
      </c>
      <c r="AS529" s="79"/>
      <c r="AT529" s="79"/>
      <c r="AU529" s="79"/>
      <c r="AV529" s="79"/>
      <c r="AW529" s="79"/>
      <c r="AX529" s="79"/>
      <c r="AY529" s="79"/>
      <c r="AZ529" s="79"/>
      <c r="BA529">
        <v>1</v>
      </c>
      <c r="BB529" s="78" t="str">
        <f>REPLACE(INDEX(GroupVertices[Group], MATCH(Edges[[#This Row],[Vertex 1]],GroupVertices[Vertex],0)),1,1,"")</f>
        <v>83</v>
      </c>
      <c r="BC529" s="78" t="str">
        <f>REPLACE(INDEX(GroupVertices[Group], MATCH(Edges[[#This Row],[Vertex 2]],GroupVertices[Vertex],0)),1,1,"")</f>
        <v>83</v>
      </c>
      <c r="BD529" s="48">
        <v>0</v>
      </c>
      <c r="BE529" s="49">
        <v>0</v>
      </c>
      <c r="BF529" s="48">
        <v>0</v>
      </c>
      <c r="BG529" s="49">
        <v>0</v>
      </c>
      <c r="BH529" s="48">
        <v>0</v>
      </c>
      <c r="BI529" s="49">
        <v>0</v>
      </c>
      <c r="BJ529" s="48">
        <v>10</v>
      </c>
      <c r="BK529" s="49">
        <v>100</v>
      </c>
      <c r="BL529" s="48">
        <v>10</v>
      </c>
    </row>
    <row r="530" spans="1:64" x14ac:dyDescent="0.25">
      <c r="A530" s="64" t="s">
        <v>493</v>
      </c>
      <c r="B530" s="64" t="s">
        <v>493</v>
      </c>
      <c r="C530" s="65" t="s">
        <v>15839</v>
      </c>
      <c r="D530" s="66">
        <v>3</v>
      </c>
      <c r="E530" s="67" t="s">
        <v>132</v>
      </c>
      <c r="F530" s="68">
        <v>35</v>
      </c>
      <c r="G530" s="65"/>
      <c r="H530" s="69"/>
      <c r="I530" s="70"/>
      <c r="J530" s="70"/>
      <c r="K530" s="34" t="s">
        <v>65</v>
      </c>
      <c r="L530" s="77">
        <v>530</v>
      </c>
      <c r="M530" s="77"/>
      <c r="N530" s="72"/>
      <c r="O530" s="79" t="s">
        <v>176</v>
      </c>
      <c r="P530" s="81">
        <v>43171.667847222219</v>
      </c>
      <c r="Q530" s="79" t="s">
        <v>1298</v>
      </c>
      <c r="R530" s="83" t="s">
        <v>2171</v>
      </c>
      <c r="S530" s="79" t="s">
        <v>2520</v>
      </c>
      <c r="T530" s="79" t="s">
        <v>731</v>
      </c>
      <c r="U530" s="83" t="s">
        <v>3238</v>
      </c>
      <c r="V530" s="83" t="s">
        <v>3238</v>
      </c>
      <c r="W530" s="81">
        <v>43171.667847222219</v>
      </c>
      <c r="X530" s="83" t="s">
        <v>4245</v>
      </c>
      <c r="Y530" s="79"/>
      <c r="Z530" s="79"/>
      <c r="AA530" s="85" t="s">
        <v>5453</v>
      </c>
      <c r="AB530" s="79"/>
      <c r="AC530" s="79" t="b">
        <v>0</v>
      </c>
      <c r="AD530" s="79">
        <v>0</v>
      </c>
      <c r="AE530" s="85" t="s">
        <v>6296</v>
      </c>
      <c r="AF530" s="79" t="b">
        <v>0</v>
      </c>
      <c r="AG530" s="79" t="s">
        <v>6304</v>
      </c>
      <c r="AH530" s="79"/>
      <c r="AI530" s="85" t="s">
        <v>6296</v>
      </c>
      <c r="AJ530" s="79" t="b">
        <v>0</v>
      </c>
      <c r="AK530" s="79">
        <v>0</v>
      </c>
      <c r="AL530" s="85" t="s">
        <v>6296</v>
      </c>
      <c r="AM530" s="79" t="s">
        <v>6363</v>
      </c>
      <c r="AN530" s="79" t="b">
        <v>0</v>
      </c>
      <c r="AO530" s="85" t="s">
        <v>5453</v>
      </c>
      <c r="AP530" s="79" t="s">
        <v>176</v>
      </c>
      <c r="AQ530" s="79">
        <v>0</v>
      </c>
      <c r="AR530" s="79">
        <v>0</v>
      </c>
      <c r="AS530" s="79"/>
      <c r="AT530" s="79"/>
      <c r="AU530" s="79"/>
      <c r="AV530" s="79"/>
      <c r="AW530" s="79"/>
      <c r="AX530" s="79"/>
      <c r="AY530" s="79"/>
      <c r="AZ530" s="79"/>
      <c r="BA530">
        <v>1</v>
      </c>
      <c r="BB530" s="78" t="str">
        <f>REPLACE(INDEX(GroupVertices[Group], MATCH(Edges[[#This Row],[Vertex 1]],GroupVertices[Vertex],0)),1,1,"")</f>
        <v>1</v>
      </c>
      <c r="BC530" s="78" t="str">
        <f>REPLACE(INDEX(GroupVertices[Group], MATCH(Edges[[#This Row],[Vertex 2]],GroupVertices[Vertex],0)),1,1,"")</f>
        <v>1</v>
      </c>
      <c r="BD530" s="48">
        <v>1</v>
      </c>
      <c r="BE530" s="49">
        <v>6.25</v>
      </c>
      <c r="BF530" s="48">
        <v>0</v>
      </c>
      <c r="BG530" s="49">
        <v>0</v>
      </c>
      <c r="BH530" s="48">
        <v>0</v>
      </c>
      <c r="BI530" s="49">
        <v>0</v>
      </c>
      <c r="BJ530" s="48">
        <v>15</v>
      </c>
      <c r="BK530" s="49">
        <v>93.75</v>
      </c>
      <c r="BL530" s="48">
        <v>16</v>
      </c>
    </row>
    <row r="531" spans="1:64" x14ac:dyDescent="0.25">
      <c r="A531" s="64" t="s">
        <v>494</v>
      </c>
      <c r="B531" s="64" t="s">
        <v>494</v>
      </c>
      <c r="C531" s="65" t="s">
        <v>15839</v>
      </c>
      <c r="D531" s="66">
        <v>3</v>
      </c>
      <c r="E531" s="67" t="s">
        <v>132</v>
      </c>
      <c r="F531" s="68">
        <v>35</v>
      </c>
      <c r="G531" s="65"/>
      <c r="H531" s="69"/>
      <c r="I531" s="70"/>
      <c r="J531" s="70"/>
      <c r="K531" s="34" t="s">
        <v>65</v>
      </c>
      <c r="L531" s="77">
        <v>531</v>
      </c>
      <c r="M531" s="77"/>
      <c r="N531" s="72"/>
      <c r="O531" s="79" t="s">
        <v>176</v>
      </c>
      <c r="P531" s="81">
        <v>43171.669606481482</v>
      </c>
      <c r="Q531" s="79" t="s">
        <v>1299</v>
      </c>
      <c r="R531" s="83" t="s">
        <v>2171</v>
      </c>
      <c r="S531" s="79" t="s">
        <v>2520</v>
      </c>
      <c r="T531" s="79" t="s">
        <v>731</v>
      </c>
      <c r="U531" s="83" t="s">
        <v>3238</v>
      </c>
      <c r="V531" s="83" t="s">
        <v>3238</v>
      </c>
      <c r="W531" s="81">
        <v>43171.669606481482</v>
      </c>
      <c r="X531" s="83" t="s">
        <v>4246</v>
      </c>
      <c r="Y531" s="79"/>
      <c r="Z531" s="79"/>
      <c r="AA531" s="85" t="s">
        <v>5454</v>
      </c>
      <c r="AB531" s="79"/>
      <c r="AC531" s="79" t="b">
        <v>0</v>
      </c>
      <c r="AD531" s="79">
        <v>0</v>
      </c>
      <c r="AE531" s="85" t="s">
        <v>6296</v>
      </c>
      <c r="AF531" s="79" t="b">
        <v>0</v>
      </c>
      <c r="AG531" s="79" t="s">
        <v>6304</v>
      </c>
      <c r="AH531" s="79"/>
      <c r="AI531" s="85" t="s">
        <v>6296</v>
      </c>
      <c r="AJ531" s="79" t="b">
        <v>0</v>
      </c>
      <c r="AK531" s="79">
        <v>0</v>
      </c>
      <c r="AL531" s="85" t="s">
        <v>6296</v>
      </c>
      <c r="AM531" s="79" t="s">
        <v>6363</v>
      </c>
      <c r="AN531" s="79" t="b">
        <v>0</v>
      </c>
      <c r="AO531" s="85" t="s">
        <v>5454</v>
      </c>
      <c r="AP531" s="79" t="s">
        <v>176</v>
      </c>
      <c r="AQ531" s="79">
        <v>0</v>
      </c>
      <c r="AR531" s="79">
        <v>0</v>
      </c>
      <c r="AS531" s="79"/>
      <c r="AT531" s="79"/>
      <c r="AU531" s="79"/>
      <c r="AV531" s="79"/>
      <c r="AW531" s="79"/>
      <c r="AX531" s="79"/>
      <c r="AY531" s="79"/>
      <c r="AZ531" s="79"/>
      <c r="BA531">
        <v>1</v>
      </c>
      <c r="BB531" s="78" t="str">
        <f>REPLACE(INDEX(GroupVertices[Group], MATCH(Edges[[#This Row],[Vertex 1]],GroupVertices[Vertex],0)),1,1,"")</f>
        <v>1</v>
      </c>
      <c r="BC531" s="78" t="str">
        <f>REPLACE(INDEX(GroupVertices[Group], MATCH(Edges[[#This Row],[Vertex 2]],GroupVertices[Vertex],0)),1,1,"")</f>
        <v>1</v>
      </c>
      <c r="BD531" s="48">
        <v>1</v>
      </c>
      <c r="BE531" s="49">
        <v>6.25</v>
      </c>
      <c r="BF531" s="48">
        <v>0</v>
      </c>
      <c r="BG531" s="49">
        <v>0</v>
      </c>
      <c r="BH531" s="48">
        <v>0</v>
      </c>
      <c r="BI531" s="49">
        <v>0</v>
      </c>
      <c r="BJ531" s="48">
        <v>15</v>
      </c>
      <c r="BK531" s="49">
        <v>93.75</v>
      </c>
      <c r="BL531" s="48">
        <v>16</v>
      </c>
    </row>
    <row r="532" spans="1:64" x14ac:dyDescent="0.25">
      <c r="A532" s="64" t="s">
        <v>495</v>
      </c>
      <c r="B532" s="64" t="s">
        <v>813</v>
      </c>
      <c r="C532" s="65" t="s">
        <v>15839</v>
      </c>
      <c r="D532" s="66">
        <v>3</v>
      </c>
      <c r="E532" s="67" t="s">
        <v>132</v>
      </c>
      <c r="F532" s="68">
        <v>35</v>
      </c>
      <c r="G532" s="65"/>
      <c r="H532" s="69"/>
      <c r="I532" s="70"/>
      <c r="J532" s="70"/>
      <c r="K532" s="34" t="s">
        <v>65</v>
      </c>
      <c r="L532" s="77">
        <v>532</v>
      </c>
      <c r="M532" s="77"/>
      <c r="N532" s="72"/>
      <c r="O532" s="79" t="s">
        <v>999</v>
      </c>
      <c r="P532" s="81">
        <v>43161.256956018522</v>
      </c>
      <c r="Q532" s="79" t="s">
        <v>1300</v>
      </c>
      <c r="R532" s="83" t="s">
        <v>1999</v>
      </c>
      <c r="S532" s="79" t="s">
        <v>2510</v>
      </c>
      <c r="T532" s="79" t="s">
        <v>2665</v>
      </c>
      <c r="U532" s="83" t="s">
        <v>3158</v>
      </c>
      <c r="V532" s="83" t="s">
        <v>3158</v>
      </c>
      <c r="W532" s="81">
        <v>43161.256956018522</v>
      </c>
      <c r="X532" s="83" t="s">
        <v>4247</v>
      </c>
      <c r="Y532" s="79"/>
      <c r="Z532" s="79"/>
      <c r="AA532" s="85" t="s">
        <v>5455</v>
      </c>
      <c r="AB532" s="79"/>
      <c r="AC532" s="79" t="b">
        <v>0</v>
      </c>
      <c r="AD532" s="79">
        <v>10</v>
      </c>
      <c r="AE532" s="85" t="s">
        <v>6296</v>
      </c>
      <c r="AF532" s="79" t="b">
        <v>0</v>
      </c>
      <c r="AG532" s="79" t="s">
        <v>6304</v>
      </c>
      <c r="AH532" s="79"/>
      <c r="AI532" s="85" t="s">
        <v>6296</v>
      </c>
      <c r="AJ532" s="79" t="b">
        <v>0</v>
      </c>
      <c r="AK532" s="79">
        <v>2</v>
      </c>
      <c r="AL532" s="85" t="s">
        <v>6296</v>
      </c>
      <c r="AM532" s="79" t="s">
        <v>6359</v>
      </c>
      <c r="AN532" s="79" t="b">
        <v>0</v>
      </c>
      <c r="AO532" s="85" t="s">
        <v>5455</v>
      </c>
      <c r="AP532" s="79" t="s">
        <v>6415</v>
      </c>
      <c r="AQ532" s="79">
        <v>0</v>
      </c>
      <c r="AR532" s="79">
        <v>0</v>
      </c>
      <c r="AS532" s="79"/>
      <c r="AT532" s="79"/>
      <c r="AU532" s="79"/>
      <c r="AV532" s="79"/>
      <c r="AW532" s="79"/>
      <c r="AX532" s="79"/>
      <c r="AY532" s="79"/>
      <c r="AZ532" s="79"/>
      <c r="BA532">
        <v>1</v>
      </c>
      <c r="BB532" s="78" t="str">
        <f>REPLACE(INDEX(GroupVertices[Group], MATCH(Edges[[#This Row],[Vertex 1]],GroupVertices[Vertex],0)),1,1,"")</f>
        <v>3</v>
      </c>
      <c r="BC532" s="78" t="str">
        <f>REPLACE(INDEX(GroupVertices[Group], MATCH(Edges[[#This Row],[Vertex 2]],GroupVertices[Vertex],0)),1,1,"")</f>
        <v>3</v>
      </c>
      <c r="BD532" s="48">
        <v>0</v>
      </c>
      <c r="BE532" s="49">
        <v>0</v>
      </c>
      <c r="BF532" s="48">
        <v>0</v>
      </c>
      <c r="BG532" s="49">
        <v>0</v>
      </c>
      <c r="BH532" s="48">
        <v>0</v>
      </c>
      <c r="BI532" s="49">
        <v>0</v>
      </c>
      <c r="BJ532" s="48">
        <v>8</v>
      </c>
      <c r="BK532" s="49">
        <v>100</v>
      </c>
      <c r="BL532" s="48">
        <v>8</v>
      </c>
    </row>
    <row r="533" spans="1:64" x14ac:dyDescent="0.25">
      <c r="A533" s="64" t="s">
        <v>495</v>
      </c>
      <c r="B533" s="64" t="s">
        <v>885</v>
      </c>
      <c r="C533" s="65" t="s">
        <v>15839</v>
      </c>
      <c r="D533" s="66">
        <v>3</v>
      </c>
      <c r="E533" s="67" t="s">
        <v>132</v>
      </c>
      <c r="F533" s="68">
        <v>35</v>
      </c>
      <c r="G533" s="65"/>
      <c r="H533" s="69"/>
      <c r="I533" s="70"/>
      <c r="J533" s="70"/>
      <c r="K533" s="34" t="s">
        <v>65</v>
      </c>
      <c r="L533" s="77">
        <v>533</v>
      </c>
      <c r="M533" s="77"/>
      <c r="N533" s="72"/>
      <c r="O533" s="79" t="s">
        <v>999</v>
      </c>
      <c r="P533" s="81">
        <v>43163.847222222219</v>
      </c>
      <c r="Q533" s="79" t="s">
        <v>1301</v>
      </c>
      <c r="R533" s="83" t="s">
        <v>2172</v>
      </c>
      <c r="S533" s="79" t="s">
        <v>2577</v>
      </c>
      <c r="T533" s="79" t="s">
        <v>2814</v>
      </c>
      <c r="U533" s="79"/>
      <c r="V533" s="83" t="s">
        <v>3682</v>
      </c>
      <c r="W533" s="81">
        <v>43163.847222222219</v>
      </c>
      <c r="X533" s="83" t="s">
        <v>4248</v>
      </c>
      <c r="Y533" s="79"/>
      <c r="Z533" s="79"/>
      <c r="AA533" s="85" t="s">
        <v>5456</v>
      </c>
      <c r="AB533" s="79"/>
      <c r="AC533" s="79" t="b">
        <v>0</v>
      </c>
      <c r="AD533" s="79">
        <v>3</v>
      </c>
      <c r="AE533" s="85" t="s">
        <v>6296</v>
      </c>
      <c r="AF533" s="79" t="b">
        <v>0</v>
      </c>
      <c r="AG533" s="79" t="s">
        <v>6304</v>
      </c>
      <c r="AH533" s="79"/>
      <c r="AI533" s="85" t="s">
        <v>6296</v>
      </c>
      <c r="AJ533" s="79" t="b">
        <v>0</v>
      </c>
      <c r="AK533" s="79">
        <v>2</v>
      </c>
      <c r="AL533" s="85" t="s">
        <v>6296</v>
      </c>
      <c r="AM533" s="79" t="s">
        <v>6359</v>
      </c>
      <c r="AN533" s="79" t="b">
        <v>0</v>
      </c>
      <c r="AO533" s="85" t="s">
        <v>5456</v>
      </c>
      <c r="AP533" s="79" t="s">
        <v>6415</v>
      </c>
      <c r="AQ533" s="79">
        <v>0</v>
      </c>
      <c r="AR533" s="79">
        <v>0</v>
      </c>
      <c r="AS533" s="79"/>
      <c r="AT533" s="79"/>
      <c r="AU533" s="79"/>
      <c r="AV533" s="79"/>
      <c r="AW533" s="79"/>
      <c r="AX533" s="79"/>
      <c r="AY533" s="79"/>
      <c r="AZ533" s="79"/>
      <c r="BA533">
        <v>1</v>
      </c>
      <c r="BB533" s="78" t="str">
        <f>REPLACE(INDEX(GroupVertices[Group], MATCH(Edges[[#This Row],[Vertex 1]],GroupVertices[Vertex],0)),1,1,"")</f>
        <v>3</v>
      </c>
      <c r="BC533" s="78" t="str">
        <f>REPLACE(INDEX(GroupVertices[Group], MATCH(Edges[[#This Row],[Vertex 2]],GroupVertices[Vertex],0)),1,1,"")</f>
        <v>3</v>
      </c>
      <c r="BD533" s="48"/>
      <c r="BE533" s="49"/>
      <c r="BF533" s="48"/>
      <c r="BG533" s="49"/>
      <c r="BH533" s="48"/>
      <c r="BI533" s="49"/>
      <c r="BJ533" s="48"/>
      <c r="BK533" s="49"/>
      <c r="BL533" s="48"/>
    </row>
    <row r="534" spans="1:64" x14ac:dyDescent="0.25">
      <c r="A534" s="64" t="s">
        <v>495</v>
      </c>
      <c r="B534" s="64" t="s">
        <v>886</v>
      </c>
      <c r="C534" s="65" t="s">
        <v>15839</v>
      </c>
      <c r="D534" s="66">
        <v>3</v>
      </c>
      <c r="E534" s="67" t="s">
        <v>132</v>
      </c>
      <c r="F534" s="68">
        <v>35</v>
      </c>
      <c r="G534" s="65"/>
      <c r="H534" s="69"/>
      <c r="I534" s="70"/>
      <c r="J534" s="70"/>
      <c r="K534" s="34" t="s">
        <v>65</v>
      </c>
      <c r="L534" s="77">
        <v>534</v>
      </c>
      <c r="M534" s="77"/>
      <c r="N534" s="72"/>
      <c r="O534" s="79" t="s">
        <v>999</v>
      </c>
      <c r="P534" s="81">
        <v>43171.67015046296</v>
      </c>
      <c r="Q534" s="79" t="s">
        <v>1302</v>
      </c>
      <c r="R534" s="83" t="s">
        <v>2173</v>
      </c>
      <c r="S534" s="79" t="s">
        <v>2507</v>
      </c>
      <c r="T534" s="79" t="s">
        <v>2665</v>
      </c>
      <c r="U534" s="83" t="s">
        <v>3239</v>
      </c>
      <c r="V534" s="83" t="s">
        <v>3239</v>
      </c>
      <c r="W534" s="81">
        <v>43171.67015046296</v>
      </c>
      <c r="X534" s="83" t="s">
        <v>4249</v>
      </c>
      <c r="Y534" s="79"/>
      <c r="Z534" s="79"/>
      <c r="AA534" s="85" t="s">
        <v>5457</v>
      </c>
      <c r="AB534" s="79"/>
      <c r="AC534" s="79" t="b">
        <v>0</v>
      </c>
      <c r="AD534" s="79">
        <v>1</v>
      </c>
      <c r="AE534" s="85" t="s">
        <v>6296</v>
      </c>
      <c r="AF534" s="79" t="b">
        <v>0</v>
      </c>
      <c r="AG534" s="79" t="s">
        <v>6304</v>
      </c>
      <c r="AH534" s="79"/>
      <c r="AI534" s="85" t="s">
        <v>6296</v>
      </c>
      <c r="AJ534" s="79" t="b">
        <v>0</v>
      </c>
      <c r="AK534" s="79">
        <v>0</v>
      </c>
      <c r="AL534" s="85" t="s">
        <v>6296</v>
      </c>
      <c r="AM534" s="79" t="s">
        <v>6359</v>
      </c>
      <c r="AN534" s="79" t="b">
        <v>0</v>
      </c>
      <c r="AO534" s="85" t="s">
        <v>5457</v>
      </c>
      <c r="AP534" s="79" t="s">
        <v>176</v>
      </c>
      <c r="AQ534" s="79">
        <v>0</v>
      </c>
      <c r="AR534" s="79">
        <v>0</v>
      </c>
      <c r="AS534" s="79"/>
      <c r="AT534" s="79"/>
      <c r="AU534" s="79"/>
      <c r="AV534" s="79"/>
      <c r="AW534" s="79"/>
      <c r="AX534" s="79"/>
      <c r="AY534" s="79"/>
      <c r="AZ534" s="79"/>
      <c r="BA534">
        <v>1</v>
      </c>
      <c r="BB534" s="78" t="str">
        <f>REPLACE(INDEX(GroupVertices[Group], MATCH(Edges[[#This Row],[Vertex 1]],GroupVertices[Vertex],0)),1,1,"")</f>
        <v>3</v>
      </c>
      <c r="BC534" s="78" t="str">
        <f>REPLACE(INDEX(GroupVertices[Group], MATCH(Edges[[#This Row],[Vertex 2]],GroupVertices[Vertex],0)),1,1,"")</f>
        <v>3</v>
      </c>
      <c r="BD534" s="48">
        <v>1</v>
      </c>
      <c r="BE534" s="49">
        <v>7.6923076923076925</v>
      </c>
      <c r="BF534" s="48">
        <v>0</v>
      </c>
      <c r="BG534" s="49">
        <v>0</v>
      </c>
      <c r="BH534" s="48">
        <v>0</v>
      </c>
      <c r="BI534" s="49">
        <v>0</v>
      </c>
      <c r="BJ534" s="48">
        <v>12</v>
      </c>
      <c r="BK534" s="49">
        <v>92.307692307692307</v>
      </c>
      <c r="BL534" s="48">
        <v>13</v>
      </c>
    </row>
    <row r="535" spans="1:64" x14ac:dyDescent="0.25">
      <c r="A535" s="64" t="s">
        <v>496</v>
      </c>
      <c r="B535" s="64" t="s">
        <v>496</v>
      </c>
      <c r="C535" s="65" t="s">
        <v>15839</v>
      </c>
      <c r="D535" s="66">
        <v>3</v>
      </c>
      <c r="E535" s="67" t="s">
        <v>132</v>
      </c>
      <c r="F535" s="68">
        <v>35</v>
      </c>
      <c r="G535" s="65"/>
      <c r="H535" s="69"/>
      <c r="I535" s="70"/>
      <c r="J535" s="70"/>
      <c r="K535" s="34" t="s">
        <v>65</v>
      </c>
      <c r="L535" s="77">
        <v>535</v>
      </c>
      <c r="M535" s="77"/>
      <c r="N535" s="72"/>
      <c r="O535" s="79" t="s">
        <v>176</v>
      </c>
      <c r="P535" s="81">
        <v>43171.670405092591</v>
      </c>
      <c r="Q535" s="79" t="s">
        <v>1303</v>
      </c>
      <c r="R535" s="79"/>
      <c r="S535" s="79"/>
      <c r="T535" s="79" t="s">
        <v>2815</v>
      </c>
      <c r="U535" s="83" t="s">
        <v>3240</v>
      </c>
      <c r="V535" s="83" t="s">
        <v>3240</v>
      </c>
      <c r="W535" s="81">
        <v>43171.670405092591</v>
      </c>
      <c r="X535" s="83" t="s">
        <v>4250</v>
      </c>
      <c r="Y535" s="79"/>
      <c r="Z535" s="79"/>
      <c r="AA535" s="85" t="s">
        <v>5458</v>
      </c>
      <c r="AB535" s="79"/>
      <c r="AC535" s="79" t="b">
        <v>0</v>
      </c>
      <c r="AD535" s="79">
        <v>0</v>
      </c>
      <c r="AE535" s="85" t="s">
        <v>6296</v>
      </c>
      <c r="AF535" s="79" t="b">
        <v>0</v>
      </c>
      <c r="AG535" s="79" t="s">
        <v>6304</v>
      </c>
      <c r="AH535" s="79"/>
      <c r="AI535" s="85" t="s">
        <v>6296</v>
      </c>
      <c r="AJ535" s="79" t="b">
        <v>0</v>
      </c>
      <c r="AK535" s="79">
        <v>0</v>
      </c>
      <c r="AL535" s="85" t="s">
        <v>6296</v>
      </c>
      <c r="AM535" s="79" t="s">
        <v>6336</v>
      </c>
      <c r="AN535" s="79" t="b">
        <v>0</v>
      </c>
      <c r="AO535" s="85" t="s">
        <v>5458</v>
      </c>
      <c r="AP535" s="79" t="s">
        <v>176</v>
      </c>
      <c r="AQ535" s="79">
        <v>0</v>
      </c>
      <c r="AR535" s="79">
        <v>0</v>
      </c>
      <c r="AS535" s="79"/>
      <c r="AT535" s="79"/>
      <c r="AU535" s="79"/>
      <c r="AV535" s="79"/>
      <c r="AW535" s="79"/>
      <c r="AX535" s="79"/>
      <c r="AY535" s="79"/>
      <c r="AZ535" s="79"/>
      <c r="BA535">
        <v>1</v>
      </c>
      <c r="BB535" s="78" t="str">
        <f>REPLACE(INDEX(GroupVertices[Group], MATCH(Edges[[#This Row],[Vertex 1]],GroupVertices[Vertex],0)),1,1,"")</f>
        <v>1</v>
      </c>
      <c r="BC535" s="78" t="str">
        <f>REPLACE(INDEX(GroupVertices[Group], MATCH(Edges[[#This Row],[Vertex 2]],GroupVertices[Vertex],0)),1,1,"")</f>
        <v>1</v>
      </c>
      <c r="BD535" s="48">
        <v>2</v>
      </c>
      <c r="BE535" s="49">
        <v>18.181818181818183</v>
      </c>
      <c r="BF535" s="48">
        <v>0</v>
      </c>
      <c r="BG535" s="49">
        <v>0</v>
      </c>
      <c r="BH535" s="48">
        <v>0</v>
      </c>
      <c r="BI535" s="49">
        <v>0</v>
      </c>
      <c r="BJ535" s="48">
        <v>9</v>
      </c>
      <c r="BK535" s="49">
        <v>81.818181818181813</v>
      </c>
      <c r="BL535" s="48">
        <v>11</v>
      </c>
    </row>
    <row r="536" spans="1:64" x14ac:dyDescent="0.25">
      <c r="A536" s="64" t="s">
        <v>497</v>
      </c>
      <c r="B536" s="64" t="s">
        <v>497</v>
      </c>
      <c r="C536" s="65" t="s">
        <v>15839</v>
      </c>
      <c r="D536" s="66">
        <v>3</v>
      </c>
      <c r="E536" s="67" t="s">
        <v>132</v>
      </c>
      <c r="F536" s="68">
        <v>35</v>
      </c>
      <c r="G536" s="65"/>
      <c r="H536" s="69"/>
      <c r="I536" s="70"/>
      <c r="J536" s="70"/>
      <c r="K536" s="34" t="s">
        <v>65</v>
      </c>
      <c r="L536" s="77">
        <v>536</v>
      </c>
      <c r="M536" s="77"/>
      <c r="N536" s="72"/>
      <c r="O536" s="79" t="s">
        <v>176</v>
      </c>
      <c r="P536" s="81">
        <v>43171.670706018522</v>
      </c>
      <c r="Q536" s="79" t="s">
        <v>1304</v>
      </c>
      <c r="R536" s="79"/>
      <c r="S536" s="79"/>
      <c r="T536" s="79" t="s">
        <v>2816</v>
      </c>
      <c r="U536" s="83" t="s">
        <v>3241</v>
      </c>
      <c r="V536" s="83" t="s">
        <v>3241</v>
      </c>
      <c r="W536" s="81">
        <v>43171.670706018522</v>
      </c>
      <c r="X536" s="83" t="s">
        <v>4251</v>
      </c>
      <c r="Y536" s="79"/>
      <c r="Z536" s="79"/>
      <c r="AA536" s="85" t="s">
        <v>5459</v>
      </c>
      <c r="AB536" s="79"/>
      <c r="AC536" s="79" t="b">
        <v>0</v>
      </c>
      <c r="AD536" s="79">
        <v>1</v>
      </c>
      <c r="AE536" s="85" t="s">
        <v>6296</v>
      </c>
      <c r="AF536" s="79" t="b">
        <v>0</v>
      </c>
      <c r="AG536" s="79" t="s">
        <v>6304</v>
      </c>
      <c r="AH536" s="79"/>
      <c r="AI536" s="85" t="s">
        <v>6296</v>
      </c>
      <c r="AJ536" s="79" t="b">
        <v>0</v>
      </c>
      <c r="AK536" s="79">
        <v>0</v>
      </c>
      <c r="AL536" s="85" t="s">
        <v>6296</v>
      </c>
      <c r="AM536" s="79" t="s">
        <v>6328</v>
      </c>
      <c r="AN536" s="79" t="b">
        <v>0</v>
      </c>
      <c r="AO536" s="85" t="s">
        <v>5459</v>
      </c>
      <c r="AP536" s="79" t="s">
        <v>176</v>
      </c>
      <c r="AQ536" s="79">
        <v>0</v>
      </c>
      <c r="AR536" s="79">
        <v>0</v>
      </c>
      <c r="AS536" s="79"/>
      <c r="AT536" s="79"/>
      <c r="AU536" s="79"/>
      <c r="AV536" s="79"/>
      <c r="AW536" s="79"/>
      <c r="AX536" s="79"/>
      <c r="AY536" s="79"/>
      <c r="AZ536" s="79"/>
      <c r="BA536">
        <v>1</v>
      </c>
      <c r="BB536" s="78" t="str">
        <f>REPLACE(INDEX(GroupVertices[Group], MATCH(Edges[[#This Row],[Vertex 1]],GroupVertices[Vertex],0)),1,1,"")</f>
        <v>1</v>
      </c>
      <c r="BC536" s="78" t="str">
        <f>REPLACE(INDEX(GroupVertices[Group], MATCH(Edges[[#This Row],[Vertex 2]],GroupVertices[Vertex],0)),1,1,"")</f>
        <v>1</v>
      </c>
      <c r="BD536" s="48">
        <v>0</v>
      </c>
      <c r="BE536" s="49">
        <v>0</v>
      </c>
      <c r="BF536" s="48">
        <v>0</v>
      </c>
      <c r="BG536" s="49">
        <v>0</v>
      </c>
      <c r="BH536" s="48">
        <v>0</v>
      </c>
      <c r="BI536" s="49">
        <v>0</v>
      </c>
      <c r="BJ536" s="48">
        <v>18</v>
      </c>
      <c r="BK536" s="49">
        <v>100</v>
      </c>
      <c r="BL536" s="48">
        <v>18</v>
      </c>
    </row>
    <row r="537" spans="1:64" x14ac:dyDescent="0.25">
      <c r="A537" s="64" t="s">
        <v>498</v>
      </c>
      <c r="B537" s="64" t="s">
        <v>498</v>
      </c>
      <c r="C537" s="65" t="s">
        <v>15839</v>
      </c>
      <c r="D537" s="66">
        <v>3</v>
      </c>
      <c r="E537" s="67" t="s">
        <v>132</v>
      </c>
      <c r="F537" s="68">
        <v>35</v>
      </c>
      <c r="G537" s="65"/>
      <c r="H537" s="69"/>
      <c r="I537" s="70"/>
      <c r="J537" s="70"/>
      <c r="K537" s="34" t="s">
        <v>65</v>
      </c>
      <c r="L537" s="77">
        <v>537</v>
      </c>
      <c r="M537" s="77"/>
      <c r="N537" s="72"/>
      <c r="O537" s="79" t="s">
        <v>176</v>
      </c>
      <c r="P537" s="81">
        <v>43171.67114583333</v>
      </c>
      <c r="Q537" s="79" t="s">
        <v>1305</v>
      </c>
      <c r="R537" s="83" t="s">
        <v>2174</v>
      </c>
      <c r="S537" s="79" t="s">
        <v>2578</v>
      </c>
      <c r="T537" s="79" t="s">
        <v>731</v>
      </c>
      <c r="U537" s="83" t="s">
        <v>3242</v>
      </c>
      <c r="V537" s="83" t="s">
        <v>3242</v>
      </c>
      <c r="W537" s="81">
        <v>43171.67114583333</v>
      </c>
      <c r="X537" s="83" t="s">
        <v>4252</v>
      </c>
      <c r="Y537" s="79"/>
      <c r="Z537" s="79"/>
      <c r="AA537" s="85" t="s">
        <v>5460</v>
      </c>
      <c r="AB537" s="79"/>
      <c r="AC537" s="79" t="b">
        <v>0</v>
      </c>
      <c r="AD537" s="79">
        <v>0</v>
      </c>
      <c r="AE537" s="85" t="s">
        <v>6296</v>
      </c>
      <c r="AF537" s="79" t="b">
        <v>0</v>
      </c>
      <c r="AG537" s="79" t="s">
        <v>6304</v>
      </c>
      <c r="AH537" s="79"/>
      <c r="AI537" s="85" t="s">
        <v>6296</v>
      </c>
      <c r="AJ537" s="79" t="b">
        <v>0</v>
      </c>
      <c r="AK537" s="79">
        <v>0</v>
      </c>
      <c r="AL537" s="85" t="s">
        <v>6296</v>
      </c>
      <c r="AM537" s="79" t="s">
        <v>6363</v>
      </c>
      <c r="AN537" s="79" t="b">
        <v>0</v>
      </c>
      <c r="AO537" s="85" t="s">
        <v>5460</v>
      </c>
      <c r="AP537" s="79" t="s">
        <v>176</v>
      </c>
      <c r="AQ537" s="79">
        <v>0</v>
      </c>
      <c r="AR537" s="79">
        <v>0</v>
      </c>
      <c r="AS537" s="79"/>
      <c r="AT537" s="79"/>
      <c r="AU537" s="79"/>
      <c r="AV537" s="79"/>
      <c r="AW537" s="79"/>
      <c r="AX537" s="79"/>
      <c r="AY537" s="79"/>
      <c r="AZ537" s="79"/>
      <c r="BA537">
        <v>1</v>
      </c>
      <c r="BB537" s="78" t="str">
        <f>REPLACE(INDEX(GroupVertices[Group], MATCH(Edges[[#This Row],[Vertex 1]],GroupVertices[Vertex],0)),1,1,"")</f>
        <v>1</v>
      </c>
      <c r="BC537" s="78" t="str">
        <f>REPLACE(INDEX(GroupVertices[Group], MATCH(Edges[[#This Row],[Vertex 2]],GroupVertices[Vertex],0)),1,1,"")</f>
        <v>1</v>
      </c>
      <c r="BD537" s="48">
        <v>1</v>
      </c>
      <c r="BE537" s="49">
        <v>12.5</v>
      </c>
      <c r="BF537" s="48">
        <v>0</v>
      </c>
      <c r="BG537" s="49">
        <v>0</v>
      </c>
      <c r="BH537" s="48">
        <v>0</v>
      </c>
      <c r="BI537" s="49">
        <v>0</v>
      </c>
      <c r="BJ537" s="48">
        <v>7</v>
      </c>
      <c r="BK537" s="49">
        <v>87.5</v>
      </c>
      <c r="BL537" s="48">
        <v>8</v>
      </c>
    </row>
    <row r="538" spans="1:64" x14ac:dyDescent="0.25">
      <c r="A538" s="64" t="s">
        <v>499</v>
      </c>
      <c r="B538" s="64" t="s">
        <v>499</v>
      </c>
      <c r="C538" s="65" t="s">
        <v>15839</v>
      </c>
      <c r="D538" s="66">
        <v>3</v>
      </c>
      <c r="E538" s="67" t="s">
        <v>132</v>
      </c>
      <c r="F538" s="68">
        <v>35</v>
      </c>
      <c r="G538" s="65"/>
      <c r="H538" s="69"/>
      <c r="I538" s="70"/>
      <c r="J538" s="70"/>
      <c r="K538" s="34" t="s">
        <v>65</v>
      </c>
      <c r="L538" s="77">
        <v>538</v>
      </c>
      <c r="M538" s="77"/>
      <c r="N538" s="72"/>
      <c r="O538" s="79" t="s">
        <v>176</v>
      </c>
      <c r="P538" s="81">
        <v>43171.67087962963</v>
      </c>
      <c r="Q538" s="79" t="s">
        <v>1306</v>
      </c>
      <c r="R538" s="83" t="s">
        <v>2175</v>
      </c>
      <c r="S538" s="79" t="s">
        <v>2515</v>
      </c>
      <c r="T538" s="79" t="s">
        <v>2817</v>
      </c>
      <c r="U538" s="83" t="s">
        <v>3243</v>
      </c>
      <c r="V538" s="83" t="s">
        <v>3243</v>
      </c>
      <c r="W538" s="81">
        <v>43171.67087962963</v>
      </c>
      <c r="X538" s="83" t="s">
        <v>4253</v>
      </c>
      <c r="Y538" s="79"/>
      <c r="Z538" s="79"/>
      <c r="AA538" s="85" t="s">
        <v>5461</v>
      </c>
      <c r="AB538" s="79"/>
      <c r="AC538" s="79" t="b">
        <v>0</v>
      </c>
      <c r="AD538" s="79">
        <v>1</v>
      </c>
      <c r="AE538" s="85" t="s">
        <v>6296</v>
      </c>
      <c r="AF538" s="79" t="b">
        <v>0</v>
      </c>
      <c r="AG538" s="79" t="s">
        <v>6304</v>
      </c>
      <c r="AH538" s="79"/>
      <c r="AI538" s="85" t="s">
        <v>6296</v>
      </c>
      <c r="AJ538" s="79" t="b">
        <v>0</v>
      </c>
      <c r="AK538" s="79">
        <v>1</v>
      </c>
      <c r="AL538" s="85" t="s">
        <v>6296</v>
      </c>
      <c r="AM538" s="79" t="s">
        <v>6367</v>
      </c>
      <c r="AN538" s="79" t="b">
        <v>0</v>
      </c>
      <c r="AO538" s="85" t="s">
        <v>5461</v>
      </c>
      <c r="AP538" s="79" t="s">
        <v>176</v>
      </c>
      <c r="AQ538" s="79">
        <v>0</v>
      </c>
      <c r="AR538" s="79">
        <v>0</v>
      </c>
      <c r="AS538" s="79"/>
      <c r="AT538" s="79"/>
      <c r="AU538" s="79"/>
      <c r="AV538" s="79"/>
      <c r="AW538" s="79"/>
      <c r="AX538" s="79"/>
      <c r="AY538" s="79"/>
      <c r="AZ538" s="79"/>
      <c r="BA538">
        <v>1</v>
      </c>
      <c r="BB538" s="78" t="str">
        <f>REPLACE(INDEX(GroupVertices[Group], MATCH(Edges[[#This Row],[Vertex 1]],GroupVertices[Vertex],0)),1,1,"")</f>
        <v>82</v>
      </c>
      <c r="BC538" s="78" t="str">
        <f>REPLACE(INDEX(GroupVertices[Group], MATCH(Edges[[#This Row],[Vertex 2]],GroupVertices[Vertex],0)),1,1,"")</f>
        <v>82</v>
      </c>
      <c r="BD538" s="48">
        <v>0</v>
      </c>
      <c r="BE538" s="49">
        <v>0</v>
      </c>
      <c r="BF538" s="48">
        <v>0</v>
      </c>
      <c r="BG538" s="49">
        <v>0</v>
      </c>
      <c r="BH538" s="48">
        <v>0</v>
      </c>
      <c r="BI538" s="49">
        <v>0</v>
      </c>
      <c r="BJ538" s="48">
        <v>23</v>
      </c>
      <c r="BK538" s="49">
        <v>100</v>
      </c>
      <c r="BL538" s="48">
        <v>23</v>
      </c>
    </row>
    <row r="539" spans="1:64" x14ac:dyDescent="0.25">
      <c r="A539" s="64" t="s">
        <v>500</v>
      </c>
      <c r="B539" s="64" t="s">
        <v>499</v>
      </c>
      <c r="C539" s="65" t="s">
        <v>15839</v>
      </c>
      <c r="D539" s="66">
        <v>3</v>
      </c>
      <c r="E539" s="67" t="s">
        <v>132</v>
      </c>
      <c r="F539" s="68">
        <v>35</v>
      </c>
      <c r="G539" s="65"/>
      <c r="H539" s="69"/>
      <c r="I539" s="70"/>
      <c r="J539" s="70"/>
      <c r="K539" s="34" t="s">
        <v>65</v>
      </c>
      <c r="L539" s="77">
        <v>539</v>
      </c>
      <c r="M539" s="77"/>
      <c r="N539" s="72"/>
      <c r="O539" s="79" t="s">
        <v>999</v>
      </c>
      <c r="P539" s="81">
        <v>43171.671469907407</v>
      </c>
      <c r="Q539" s="79" t="s">
        <v>1307</v>
      </c>
      <c r="R539" s="79"/>
      <c r="S539" s="79"/>
      <c r="T539" s="79" t="s">
        <v>2672</v>
      </c>
      <c r="U539" s="79"/>
      <c r="V539" s="83" t="s">
        <v>3683</v>
      </c>
      <c r="W539" s="81">
        <v>43171.671469907407</v>
      </c>
      <c r="X539" s="83" t="s">
        <v>4254</v>
      </c>
      <c r="Y539" s="79"/>
      <c r="Z539" s="79"/>
      <c r="AA539" s="85" t="s">
        <v>5462</v>
      </c>
      <c r="AB539" s="79"/>
      <c r="AC539" s="79" t="b">
        <v>0</v>
      </c>
      <c r="AD539" s="79">
        <v>0</v>
      </c>
      <c r="AE539" s="85" t="s">
        <v>6296</v>
      </c>
      <c r="AF539" s="79" t="b">
        <v>0</v>
      </c>
      <c r="AG539" s="79" t="s">
        <v>6304</v>
      </c>
      <c r="AH539" s="79"/>
      <c r="AI539" s="85" t="s">
        <v>6296</v>
      </c>
      <c r="AJ539" s="79" t="b">
        <v>0</v>
      </c>
      <c r="AK539" s="79">
        <v>1</v>
      </c>
      <c r="AL539" s="85" t="s">
        <v>5461</v>
      </c>
      <c r="AM539" s="79" t="s">
        <v>6379</v>
      </c>
      <c r="AN539" s="79" t="b">
        <v>0</v>
      </c>
      <c r="AO539" s="85" t="s">
        <v>5461</v>
      </c>
      <c r="AP539" s="79" t="s">
        <v>176</v>
      </c>
      <c r="AQ539" s="79">
        <v>0</v>
      </c>
      <c r="AR539" s="79">
        <v>0</v>
      </c>
      <c r="AS539" s="79"/>
      <c r="AT539" s="79"/>
      <c r="AU539" s="79"/>
      <c r="AV539" s="79"/>
      <c r="AW539" s="79"/>
      <c r="AX539" s="79"/>
      <c r="AY539" s="79"/>
      <c r="AZ539" s="79"/>
      <c r="BA539">
        <v>1</v>
      </c>
      <c r="BB539" s="78" t="str">
        <f>REPLACE(INDEX(GroupVertices[Group], MATCH(Edges[[#This Row],[Vertex 1]],GroupVertices[Vertex],0)),1,1,"")</f>
        <v>82</v>
      </c>
      <c r="BC539" s="78" t="str">
        <f>REPLACE(INDEX(GroupVertices[Group], MATCH(Edges[[#This Row],[Vertex 2]],GroupVertices[Vertex],0)),1,1,"")</f>
        <v>82</v>
      </c>
      <c r="BD539" s="48">
        <v>0</v>
      </c>
      <c r="BE539" s="49">
        <v>0</v>
      </c>
      <c r="BF539" s="48">
        <v>0</v>
      </c>
      <c r="BG539" s="49">
        <v>0</v>
      </c>
      <c r="BH539" s="48">
        <v>0</v>
      </c>
      <c r="BI539" s="49">
        <v>0</v>
      </c>
      <c r="BJ539" s="48">
        <v>23</v>
      </c>
      <c r="BK539" s="49">
        <v>100</v>
      </c>
      <c r="BL539" s="48">
        <v>23</v>
      </c>
    </row>
    <row r="540" spans="1:64" x14ac:dyDescent="0.25">
      <c r="A540" s="64" t="s">
        <v>501</v>
      </c>
      <c r="B540" s="64" t="s">
        <v>501</v>
      </c>
      <c r="C540" s="65" t="s">
        <v>15839</v>
      </c>
      <c r="D540" s="66">
        <v>3</v>
      </c>
      <c r="E540" s="67" t="s">
        <v>132</v>
      </c>
      <c r="F540" s="68">
        <v>35</v>
      </c>
      <c r="G540" s="65"/>
      <c r="H540" s="69"/>
      <c r="I540" s="70"/>
      <c r="J540" s="70"/>
      <c r="K540" s="34" t="s">
        <v>65</v>
      </c>
      <c r="L540" s="77">
        <v>540</v>
      </c>
      <c r="M540" s="77"/>
      <c r="N540" s="72"/>
      <c r="O540" s="79" t="s">
        <v>176</v>
      </c>
      <c r="P540" s="81">
        <v>43171.6719212963</v>
      </c>
      <c r="Q540" s="79" t="s">
        <v>1308</v>
      </c>
      <c r="R540" s="83" t="s">
        <v>2176</v>
      </c>
      <c r="S540" s="79" t="s">
        <v>2579</v>
      </c>
      <c r="T540" s="79" t="s">
        <v>2818</v>
      </c>
      <c r="U540" s="79"/>
      <c r="V540" s="83" t="s">
        <v>3684</v>
      </c>
      <c r="W540" s="81">
        <v>43171.6719212963</v>
      </c>
      <c r="X540" s="83" t="s">
        <v>4255</v>
      </c>
      <c r="Y540" s="79"/>
      <c r="Z540" s="79"/>
      <c r="AA540" s="85" t="s">
        <v>5463</v>
      </c>
      <c r="AB540" s="79"/>
      <c r="AC540" s="79" t="b">
        <v>0</v>
      </c>
      <c r="AD540" s="79">
        <v>0</v>
      </c>
      <c r="AE540" s="85" t="s">
        <v>6296</v>
      </c>
      <c r="AF540" s="79" t="b">
        <v>0</v>
      </c>
      <c r="AG540" s="79" t="s">
        <v>6304</v>
      </c>
      <c r="AH540" s="79"/>
      <c r="AI540" s="85" t="s">
        <v>6296</v>
      </c>
      <c r="AJ540" s="79" t="b">
        <v>0</v>
      </c>
      <c r="AK540" s="79">
        <v>0</v>
      </c>
      <c r="AL540" s="85" t="s">
        <v>6296</v>
      </c>
      <c r="AM540" s="79" t="s">
        <v>6331</v>
      </c>
      <c r="AN540" s="79" t="b">
        <v>0</v>
      </c>
      <c r="AO540" s="85" t="s">
        <v>5463</v>
      </c>
      <c r="AP540" s="79" t="s">
        <v>176</v>
      </c>
      <c r="AQ540" s="79">
        <v>0</v>
      </c>
      <c r="AR540" s="79">
        <v>0</v>
      </c>
      <c r="AS540" s="79"/>
      <c r="AT540" s="79"/>
      <c r="AU540" s="79"/>
      <c r="AV540" s="79"/>
      <c r="AW540" s="79"/>
      <c r="AX540" s="79"/>
      <c r="AY540" s="79"/>
      <c r="AZ540" s="79"/>
      <c r="BA540">
        <v>1</v>
      </c>
      <c r="BB540" s="78" t="str">
        <f>REPLACE(INDEX(GroupVertices[Group], MATCH(Edges[[#This Row],[Vertex 1]],GroupVertices[Vertex],0)),1,1,"")</f>
        <v>1</v>
      </c>
      <c r="BC540" s="78" t="str">
        <f>REPLACE(INDEX(GroupVertices[Group], MATCH(Edges[[#This Row],[Vertex 2]],GroupVertices[Vertex],0)),1,1,"")</f>
        <v>1</v>
      </c>
      <c r="BD540" s="48">
        <v>0</v>
      </c>
      <c r="BE540" s="49">
        <v>0</v>
      </c>
      <c r="BF540" s="48">
        <v>0</v>
      </c>
      <c r="BG540" s="49">
        <v>0</v>
      </c>
      <c r="BH540" s="48">
        <v>0</v>
      </c>
      <c r="BI540" s="49">
        <v>0</v>
      </c>
      <c r="BJ540" s="48">
        <v>25</v>
      </c>
      <c r="BK540" s="49">
        <v>100</v>
      </c>
      <c r="BL540" s="48">
        <v>25</v>
      </c>
    </row>
    <row r="541" spans="1:64" x14ac:dyDescent="0.25">
      <c r="A541" s="64" t="s">
        <v>502</v>
      </c>
      <c r="B541" s="64" t="s">
        <v>619</v>
      </c>
      <c r="C541" s="65" t="s">
        <v>15839</v>
      </c>
      <c r="D541" s="66">
        <v>3</v>
      </c>
      <c r="E541" s="67" t="s">
        <v>132</v>
      </c>
      <c r="F541" s="68">
        <v>35</v>
      </c>
      <c r="G541" s="65"/>
      <c r="H541" s="69"/>
      <c r="I541" s="70"/>
      <c r="J541" s="70"/>
      <c r="K541" s="34" t="s">
        <v>65</v>
      </c>
      <c r="L541" s="77">
        <v>541</v>
      </c>
      <c r="M541" s="77"/>
      <c r="N541" s="72"/>
      <c r="O541" s="79" t="s">
        <v>999</v>
      </c>
      <c r="P541" s="81">
        <v>43171.672037037039</v>
      </c>
      <c r="Q541" s="79" t="s">
        <v>1309</v>
      </c>
      <c r="R541" s="79"/>
      <c r="S541" s="79"/>
      <c r="T541" s="79" t="s">
        <v>2819</v>
      </c>
      <c r="U541" s="79"/>
      <c r="V541" s="83" t="s">
        <v>3685</v>
      </c>
      <c r="W541" s="81">
        <v>43171.672037037039</v>
      </c>
      <c r="X541" s="83" t="s">
        <v>4256</v>
      </c>
      <c r="Y541" s="79"/>
      <c r="Z541" s="79"/>
      <c r="AA541" s="85" t="s">
        <v>5464</v>
      </c>
      <c r="AB541" s="79"/>
      <c r="AC541" s="79" t="b">
        <v>0</v>
      </c>
      <c r="AD541" s="79">
        <v>0</v>
      </c>
      <c r="AE541" s="85" t="s">
        <v>6296</v>
      </c>
      <c r="AF541" s="79" t="b">
        <v>0</v>
      </c>
      <c r="AG541" s="79" t="s">
        <v>6308</v>
      </c>
      <c r="AH541" s="79"/>
      <c r="AI541" s="85" t="s">
        <v>6296</v>
      </c>
      <c r="AJ541" s="79" t="b">
        <v>0</v>
      </c>
      <c r="AK541" s="79">
        <v>3</v>
      </c>
      <c r="AL541" s="85" t="s">
        <v>5651</v>
      </c>
      <c r="AM541" s="79" t="s">
        <v>6328</v>
      </c>
      <c r="AN541" s="79" t="b">
        <v>0</v>
      </c>
      <c r="AO541" s="85" t="s">
        <v>5651</v>
      </c>
      <c r="AP541" s="79" t="s">
        <v>176</v>
      </c>
      <c r="AQ541" s="79">
        <v>0</v>
      </c>
      <c r="AR541" s="79">
        <v>0</v>
      </c>
      <c r="AS541" s="79"/>
      <c r="AT541" s="79"/>
      <c r="AU541" s="79"/>
      <c r="AV541" s="79"/>
      <c r="AW541" s="79"/>
      <c r="AX541" s="79"/>
      <c r="AY541" s="79"/>
      <c r="AZ541" s="79"/>
      <c r="BA541">
        <v>1</v>
      </c>
      <c r="BB541" s="78" t="str">
        <f>REPLACE(INDEX(GroupVertices[Group], MATCH(Edges[[#This Row],[Vertex 1]],GroupVertices[Vertex],0)),1,1,"")</f>
        <v>11</v>
      </c>
      <c r="BC541" s="78" t="str">
        <f>REPLACE(INDEX(GroupVertices[Group], MATCH(Edges[[#This Row],[Vertex 2]],GroupVertices[Vertex],0)),1,1,"")</f>
        <v>11</v>
      </c>
      <c r="BD541" s="48">
        <v>0</v>
      </c>
      <c r="BE541" s="49">
        <v>0</v>
      </c>
      <c r="BF541" s="48">
        <v>0</v>
      </c>
      <c r="BG541" s="49">
        <v>0</v>
      </c>
      <c r="BH541" s="48">
        <v>0</v>
      </c>
      <c r="BI541" s="49">
        <v>0</v>
      </c>
      <c r="BJ541" s="48">
        <v>19</v>
      </c>
      <c r="BK541" s="49">
        <v>100</v>
      </c>
      <c r="BL541" s="48">
        <v>19</v>
      </c>
    </row>
    <row r="542" spans="1:64" x14ac:dyDescent="0.25">
      <c r="A542" s="64" t="s">
        <v>503</v>
      </c>
      <c r="B542" s="64" t="s">
        <v>503</v>
      </c>
      <c r="C542" s="65" t="s">
        <v>15839</v>
      </c>
      <c r="D542" s="66">
        <v>3</v>
      </c>
      <c r="E542" s="67" t="s">
        <v>132</v>
      </c>
      <c r="F542" s="68">
        <v>35</v>
      </c>
      <c r="G542" s="65"/>
      <c r="H542" s="69"/>
      <c r="I542" s="70"/>
      <c r="J542" s="70"/>
      <c r="K542" s="34" t="s">
        <v>65</v>
      </c>
      <c r="L542" s="77">
        <v>542</v>
      </c>
      <c r="M542" s="77"/>
      <c r="N542" s="72"/>
      <c r="O542" s="79" t="s">
        <v>176</v>
      </c>
      <c r="P542" s="81">
        <v>43171.674398148149</v>
      </c>
      <c r="Q542" s="79" t="s">
        <v>1310</v>
      </c>
      <c r="R542" s="83" t="s">
        <v>2177</v>
      </c>
      <c r="S542" s="79" t="s">
        <v>2507</v>
      </c>
      <c r="T542" s="79" t="s">
        <v>731</v>
      </c>
      <c r="U542" s="83" t="s">
        <v>3244</v>
      </c>
      <c r="V542" s="83" t="s">
        <v>3244</v>
      </c>
      <c r="W542" s="81">
        <v>43171.674398148149</v>
      </c>
      <c r="X542" s="83" t="s">
        <v>4257</v>
      </c>
      <c r="Y542" s="79"/>
      <c r="Z542" s="79"/>
      <c r="AA542" s="85" t="s">
        <v>5465</v>
      </c>
      <c r="AB542" s="79"/>
      <c r="AC542" s="79" t="b">
        <v>0</v>
      </c>
      <c r="AD542" s="79">
        <v>0</v>
      </c>
      <c r="AE542" s="85" t="s">
        <v>6296</v>
      </c>
      <c r="AF542" s="79" t="b">
        <v>0</v>
      </c>
      <c r="AG542" s="79" t="s">
        <v>6304</v>
      </c>
      <c r="AH542" s="79"/>
      <c r="AI542" s="85" t="s">
        <v>6296</v>
      </c>
      <c r="AJ542" s="79" t="b">
        <v>0</v>
      </c>
      <c r="AK542" s="79">
        <v>0</v>
      </c>
      <c r="AL542" s="85" t="s">
        <v>6296</v>
      </c>
      <c r="AM542" s="79" t="s">
        <v>6330</v>
      </c>
      <c r="AN542" s="79" t="b">
        <v>0</v>
      </c>
      <c r="AO542" s="85" t="s">
        <v>5465</v>
      </c>
      <c r="AP542" s="79" t="s">
        <v>176</v>
      </c>
      <c r="AQ542" s="79">
        <v>0</v>
      </c>
      <c r="AR542" s="79">
        <v>0</v>
      </c>
      <c r="AS542" s="79"/>
      <c r="AT542" s="79"/>
      <c r="AU542" s="79"/>
      <c r="AV542" s="79"/>
      <c r="AW542" s="79"/>
      <c r="AX542" s="79"/>
      <c r="AY542" s="79"/>
      <c r="AZ542" s="79"/>
      <c r="BA542">
        <v>1</v>
      </c>
      <c r="BB542" s="78" t="str">
        <f>REPLACE(INDEX(GroupVertices[Group], MATCH(Edges[[#This Row],[Vertex 1]],GroupVertices[Vertex],0)),1,1,"")</f>
        <v>1</v>
      </c>
      <c r="BC542" s="78" t="str">
        <f>REPLACE(INDEX(GroupVertices[Group], MATCH(Edges[[#This Row],[Vertex 2]],GroupVertices[Vertex],0)),1,1,"")</f>
        <v>1</v>
      </c>
      <c r="BD542" s="48">
        <v>1</v>
      </c>
      <c r="BE542" s="49">
        <v>7.1428571428571432</v>
      </c>
      <c r="BF542" s="48">
        <v>0</v>
      </c>
      <c r="BG542" s="49">
        <v>0</v>
      </c>
      <c r="BH542" s="48">
        <v>0</v>
      </c>
      <c r="BI542" s="49">
        <v>0</v>
      </c>
      <c r="BJ542" s="48">
        <v>13</v>
      </c>
      <c r="BK542" s="49">
        <v>92.857142857142861</v>
      </c>
      <c r="BL542" s="48">
        <v>14</v>
      </c>
    </row>
    <row r="543" spans="1:64" x14ac:dyDescent="0.25">
      <c r="A543" s="64" t="s">
        <v>504</v>
      </c>
      <c r="B543" s="64" t="s">
        <v>575</v>
      </c>
      <c r="C543" s="65" t="s">
        <v>15839</v>
      </c>
      <c r="D543" s="66">
        <v>3</v>
      </c>
      <c r="E543" s="67" t="s">
        <v>132</v>
      </c>
      <c r="F543" s="68">
        <v>35</v>
      </c>
      <c r="G543" s="65"/>
      <c r="H543" s="69"/>
      <c r="I543" s="70"/>
      <c r="J543" s="70"/>
      <c r="K543" s="34" t="s">
        <v>65</v>
      </c>
      <c r="L543" s="77">
        <v>543</v>
      </c>
      <c r="M543" s="77"/>
      <c r="N543" s="72"/>
      <c r="O543" s="79" t="s">
        <v>999</v>
      </c>
      <c r="P543" s="81">
        <v>43171.675092592595</v>
      </c>
      <c r="Q543" s="79" t="s">
        <v>1311</v>
      </c>
      <c r="R543" s="83" t="s">
        <v>2099</v>
      </c>
      <c r="S543" s="79" t="s">
        <v>2556</v>
      </c>
      <c r="T543" s="79" t="s">
        <v>2722</v>
      </c>
      <c r="U543" s="79"/>
      <c r="V543" s="83" t="s">
        <v>3686</v>
      </c>
      <c r="W543" s="81">
        <v>43171.675092592595</v>
      </c>
      <c r="X543" s="83" t="s">
        <v>4258</v>
      </c>
      <c r="Y543" s="79"/>
      <c r="Z543" s="79"/>
      <c r="AA543" s="85" t="s">
        <v>5466</v>
      </c>
      <c r="AB543" s="79"/>
      <c r="AC543" s="79" t="b">
        <v>0</v>
      </c>
      <c r="AD543" s="79">
        <v>1</v>
      </c>
      <c r="AE543" s="85" t="s">
        <v>6296</v>
      </c>
      <c r="AF543" s="79" t="b">
        <v>0</v>
      </c>
      <c r="AG543" s="79" t="s">
        <v>6304</v>
      </c>
      <c r="AH543" s="79"/>
      <c r="AI543" s="85" t="s">
        <v>6296</v>
      </c>
      <c r="AJ543" s="79" t="b">
        <v>0</v>
      </c>
      <c r="AK543" s="79">
        <v>0</v>
      </c>
      <c r="AL543" s="85" t="s">
        <v>6296</v>
      </c>
      <c r="AM543" s="79" t="s">
        <v>6330</v>
      </c>
      <c r="AN543" s="79" t="b">
        <v>0</v>
      </c>
      <c r="AO543" s="85" t="s">
        <v>5466</v>
      </c>
      <c r="AP543" s="79" t="s">
        <v>176</v>
      </c>
      <c r="AQ543" s="79">
        <v>0</v>
      </c>
      <c r="AR543" s="79">
        <v>0</v>
      </c>
      <c r="AS543" s="79"/>
      <c r="AT543" s="79"/>
      <c r="AU543" s="79"/>
      <c r="AV543" s="79"/>
      <c r="AW543" s="79"/>
      <c r="AX543" s="79"/>
      <c r="AY543" s="79"/>
      <c r="AZ543" s="79"/>
      <c r="BA543">
        <v>1</v>
      </c>
      <c r="BB543" s="78" t="str">
        <f>REPLACE(INDEX(GroupVertices[Group], MATCH(Edges[[#This Row],[Vertex 1]],GroupVertices[Vertex],0)),1,1,"")</f>
        <v>23</v>
      </c>
      <c r="BC543" s="78" t="str">
        <f>REPLACE(INDEX(GroupVertices[Group], MATCH(Edges[[#This Row],[Vertex 2]],GroupVertices[Vertex],0)),1,1,"")</f>
        <v>23</v>
      </c>
      <c r="BD543" s="48">
        <v>0</v>
      </c>
      <c r="BE543" s="49">
        <v>0</v>
      </c>
      <c r="BF543" s="48">
        <v>0</v>
      </c>
      <c r="BG543" s="49">
        <v>0</v>
      </c>
      <c r="BH543" s="48">
        <v>0</v>
      </c>
      <c r="BI543" s="49">
        <v>0</v>
      </c>
      <c r="BJ543" s="48">
        <v>11</v>
      </c>
      <c r="BK543" s="49">
        <v>100</v>
      </c>
      <c r="BL543" s="48">
        <v>11</v>
      </c>
    </row>
    <row r="544" spans="1:64" x14ac:dyDescent="0.25">
      <c r="A544" s="64" t="s">
        <v>505</v>
      </c>
      <c r="B544" s="64" t="s">
        <v>748</v>
      </c>
      <c r="C544" s="65" t="s">
        <v>15839</v>
      </c>
      <c r="D544" s="66">
        <v>3</v>
      </c>
      <c r="E544" s="67" t="s">
        <v>132</v>
      </c>
      <c r="F544" s="68">
        <v>35</v>
      </c>
      <c r="G544" s="65"/>
      <c r="H544" s="69"/>
      <c r="I544" s="70"/>
      <c r="J544" s="70"/>
      <c r="K544" s="34" t="s">
        <v>65</v>
      </c>
      <c r="L544" s="77">
        <v>544</v>
      </c>
      <c r="M544" s="77"/>
      <c r="N544" s="72"/>
      <c r="O544" s="79" t="s">
        <v>999</v>
      </c>
      <c r="P544" s="81">
        <v>43171.679699074077</v>
      </c>
      <c r="Q544" s="79" t="s">
        <v>1312</v>
      </c>
      <c r="R544" s="83" t="s">
        <v>2171</v>
      </c>
      <c r="S544" s="79" t="s">
        <v>2520</v>
      </c>
      <c r="T544" s="79" t="s">
        <v>731</v>
      </c>
      <c r="U544" s="79"/>
      <c r="V544" s="83" t="s">
        <v>3687</v>
      </c>
      <c r="W544" s="81">
        <v>43171.679699074077</v>
      </c>
      <c r="X544" s="83" t="s">
        <v>4259</v>
      </c>
      <c r="Y544" s="79"/>
      <c r="Z544" s="79"/>
      <c r="AA544" s="85" t="s">
        <v>5467</v>
      </c>
      <c r="AB544" s="79"/>
      <c r="AC544" s="79" t="b">
        <v>0</v>
      </c>
      <c r="AD544" s="79">
        <v>0</v>
      </c>
      <c r="AE544" s="85" t="s">
        <v>6296</v>
      </c>
      <c r="AF544" s="79" t="b">
        <v>0</v>
      </c>
      <c r="AG544" s="79" t="s">
        <v>6304</v>
      </c>
      <c r="AH544" s="79"/>
      <c r="AI544" s="85" t="s">
        <v>6296</v>
      </c>
      <c r="AJ544" s="79" t="b">
        <v>0</v>
      </c>
      <c r="AK544" s="79">
        <v>2</v>
      </c>
      <c r="AL544" s="85" t="s">
        <v>5954</v>
      </c>
      <c r="AM544" s="79" t="s">
        <v>6328</v>
      </c>
      <c r="AN544" s="79" t="b">
        <v>0</v>
      </c>
      <c r="AO544" s="85" t="s">
        <v>5954</v>
      </c>
      <c r="AP544" s="79" t="s">
        <v>176</v>
      </c>
      <c r="AQ544" s="79">
        <v>0</v>
      </c>
      <c r="AR544" s="79">
        <v>0</v>
      </c>
      <c r="AS544" s="79"/>
      <c r="AT544" s="79"/>
      <c r="AU544" s="79"/>
      <c r="AV544" s="79"/>
      <c r="AW544" s="79"/>
      <c r="AX544" s="79"/>
      <c r="AY544" s="79"/>
      <c r="AZ544" s="79"/>
      <c r="BA544">
        <v>1</v>
      </c>
      <c r="BB544" s="78" t="str">
        <f>REPLACE(INDEX(GroupVertices[Group], MATCH(Edges[[#This Row],[Vertex 1]],GroupVertices[Vertex],0)),1,1,"")</f>
        <v>2</v>
      </c>
      <c r="BC544" s="78" t="str">
        <f>REPLACE(INDEX(GroupVertices[Group], MATCH(Edges[[#This Row],[Vertex 2]],GroupVertices[Vertex],0)),1,1,"")</f>
        <v>2</v>
      </c>
      <c r="BD544" s="48">
        <v>1</v>
      </c>
      <c r="BE544" s="49">
        <v>5.5555555555555554</v>
      </c>
      <c r="BF544" s="48">
        <v>0</v>
      </c>
      <c r="BG544" s="49">
        <v>0</v>
      </c>
      <c r="BH544" s="48">
        <v>0</v>
      </c>
      <c r="BI544" s="49">
        <v>0</v>
      </c>
      <c r="BJ544" s="48">
        <v>17</v>
      </c>
      <c r="BK544" s="49">
        <v>94.444444444444443</v>
      </c>
      <c r="BL544" s="48">
        <v>18</v>
      </c>
    </row>
    <row r="545" spans="1:64" x14ac:dyDescent="0.25">
      <c r="A545" s="64" t="s">
        <v>506</v>
      </c>
      <c r="B545" s="64" t="s">
        <v>506</v>
      </c>
      <c r="C545" s="65" t="s">
        <v>15839</v>
      </c>
      <c r="D545" s="66">
        <v>3</v>
      </c>
      <c r="E545" s="67" t="s">
        <v>132</v>
      </c>
      <c r="F545" s="68">
        <v>35</v>
      </c>
      <c r="G545" s="65"/>
      <c r="H545" s="69"/>
      <c r="I545" s="70"/>
      <c r="J545" s="70"/>
      <c r="K545" s="34" t="s">
        <v>65</v>
      </c>
      <c r="L545" s="77">
        <v>545</v>
      </c>
      <c r="M545" s="77"/>
      <c r="N545" s="72"/>
      <c r="O545" s="79" t="s">
        <v>176</v>
      </c>
      <c r="P545" s="81">
        <v>43171.679907407408</v>
      </c>
      <c r="Q545" s="79" t="s">
        <v>1313</v>
      </c>
      <c r="R545" s="83" t="s">
        <v>2178</v>
      </c>
      <c r="S545" s="79" t="s">
        <v>2523</v>
      </c>
      <c r="T545" s="79" t="s">
        <v>2820</v>
      </c>
      <c r="U545" s="83" t="s">
        <v>3245</v>
      </c>
      <c r="V545" s="83" t="s">
        <v>3245</v>
      </c>
      <c r="W545" s="81">
        <v>43171.679907407408</v>
      </c>
      <c r="X545" s="83" t="s">
        <v>4260</v>
      </c>
      <c r="Y545" s="79"/>
      <c r="Z545" s="79"/>
      <c r="AA545" s="85" t="s">
        <v>5468</v>
      </c>
      <c r="AB545" s="79"/>
      <c r="AC545" s="79" t="b">
        <v>0</v>
      </c>
      <c r="AD545" s="79">
        <v>0</v>
      </c>
      <c r="AE545" s="85" t="s">
        <v>6296</v>
      </c>
      <c r="AF545" s="79" t="b">
        <v>0</v>
      </c>
      <c r="AG545" s="79" t="s">
        <v>6313</v>
      </c>
      <c r="AH545" s="79"/>
      <c r="AI545" s="85" t="s">
        <v>6296</v>
      </c>
      <c r="AJ545" s="79" t="b">
        <v>0</v>
      </c>
      <c r="AK545" s="79">
        <v>0</v>
      </c>
      <c r="AL545" s="85" t="s">
        <v>6296</v>
      </c>
      <c r="AM545" s="79" t="s">
        <v>6345</v>
      </c>
      <c r="AN545" s="79" t="b">
        <v>0</v>
      </c>
      <c r="AO545" s="85" t="s">
        <v>5468</v>
      </c>
      <c r="AP545" s="79" t="s">
        <v>176</v>
      </c>
      <c r="AQ545" s="79">
        <v>0</v>
      </c>
      <c r="AR545" s="79">
        <v>0</v>
      </c>
      <c r="AS545" s="79"/>
      <c r="AT545" s="79"/>
      <c r="AU545" s="79"/>
      <c r="AV545" s="79"/>
      <c r="AW545" s="79"/>
      <c r="AX545" s="79"/>
      <c r="AY545" s="79"/>
      <c r="AZ545" s="79"/>
      <c r="BA545">
        <v>1</v>
      </c>
      <c r="BB545" s="78" t="str">
        <f>REPLACE(INDEX(GroupVertices[Group], MATCH(Edges[[#This Row],[Vertex 1]],GroupVertices[Vertex],0)),1,1,"")</f>
        <v>1</v>
      </c>
      <c r="BC545" s="78" t="str">
        <f>REPLACE(INDEX(GroupVertices[Group], MATCH(Edges[[#This Row],[Vertex 2]],GroupVertices[Vertex],0)),1,1,"")</f>
        <v>1</v>
      </c>
      <c r="BD545" s="48">
        <v>0</v>
      </c>
      <c r="BE545" s="49">
        <v>0</v>
      </c>
      <c r="BF545" s="48">
        <v>0</v>
      </c>
      <c r="BG545" s="49">
        <v>0</v>
      </c>
      <c r="BH545" s="48">
        <v>0</v>
      </c>
      <c r="BI545" s="49">
        <v>0</v>
      </c>
      <c r="BJ545" s="48">
        <v>24</v>
      </c>
      <c r="BK545" s="49">
        <v>100</v>
      </c>
      <c r="BL545" s="48">
        <v>24</v>
      </c>
    </row>
    <row r="546" spans="1:64" x14ac:dyDescent="0.25">
      <c r="A546" s="64" t="s">
        <v>507</v>
      </c>
      <c r="B546" s="64" t="s">
        <v>557</v>
      </c>
      <c r="C546" s="65" t="s">
        <v>15839</v>
      </c>
      <c r="D546" s="66">
        <v>3</v>
      </c>
      <c r="E546" s="67" t="s">
        <v>132</v>
      </c>
      <c r="F546" s="68">
        <v>35</v>
      </c>
      <c r="G546" s="65"/>
      <c r="H546" s="69"/>
      <c r="I546" s="70"/>
      <c r="J546" s="70"/>
      <c r="K546" s="34" t="s">
        <v>65</v>
      </c>
      <c r="L546" s="77">
        <v>546</v>
      </c>
      <c r="M546" s="77"/>
      <c r="N546" s="72"/>
      <c r="O546" s="79" t="s">
        <v>999</v>
      </c>
      <c r="P546" s="81">
        <v>43171.679988425924</v>
      </c>
      <c r="Q546" s="79" t="s">
        <v>1291</v>
      </c>
      <c r="R546" s="79"/>
      <c r="S546" s="79"/>
      <c r="T546" s="79"/>
      <c r="U546" s="79"/>
      <c r="V546" s="83" t="s">
        <v>3688</v>
      </c>
      <c r="W546" s="81">
        <v>43171.679988425924</v>
      </c>
      <c r="X546" s="83" t="s">
        <v>4261</v>
      </c>
      <c r="Y546" s="79"/>
      <c r="Z546" s="79"/>
      <c r="AA546" s="85" t="s">
        <v>5469</v>
      </c>
      <c r="AB546" s="79"/>
      <c r="AC546" s="79" t="b">
        <v>0</v>
      </c>
      <c r="AD546" s="79">
        <v>0</v>
      </c>
      <c r="AE546" s="85" t="s">
        <v>6296</v>
      </c>
      <c r="AF546" s="79" t="b">
        <v>0</v>
      </c>
      <c r="AG546" s="79" t="s">
        <v>6308</v>
      </c>
      <c r="AH546" s="79"/>
      <c r="AI546" s="85" t="s">
        <v>6296</v>
      </c>
      <c r="AJ546" s="79" t="b">
        <v>0</v>
      </c>
      <c r="AK546" s="79">
        <v>2</v>
      </c>
      <c r="AL546" s="85" t="s">
        <v>5552</v>
      </c>
      <c r="AM546" s="79" t="s">
        <v>6328</v>
      </c>
      <c r="AN546" s="79" t="b">
        <v>0</v>
      </c>
      <c r="AO546" s="85" t="s">
        <v>5552</v>
      </c>
      <c r="AP546" s="79" t="s">
        <v>176</v>
      </c>
      <c r="AQ546" s="79">
        <v>0</v>
      </c>
      <c r="AR546" s="79">
        <v>0</v>
      </c>
      <c r="AS546" s="79"/>
      <c r="AT546" s="79"/>
      <c r="AU546" s="79"/>
      <c r="AV546" s="79"/>
      <c r="AW546" s="79"/>
      <c r="AX546" s="79"/>
      <c r="AY546" s="79"/>
      <c r="AZ546" s="79"/>
      <c r="BA546">
        <v>1</v>
      </c>
      <c r="BB546" s="78" t="str">
        <f>REPLACE(INDEX(GroupVertices[Group], MATCH(Edges[[#This Row],[Vertex 1]],GroupVertices[Vertex],0)),1,1,"")</f>
        <v>24</v>
      </c>
      <c r="BC546" s="78" t="str">
        <f>REPLACE(INDEX(GroupVertices[Group], MATCH(Edges[[#This Row],[Vertex 2]],GroupVertices[Vertex],0)),1,1,"")</f>
        <v>24</v>
      </c>
      <c r="BD546" s="48">
        <v>0</v>
      </c>
      <c r="BE546" s="49">
        <v>0</v>
      </c>
      <c r="BF546" s="48">
        <v>0</v>
      </c>
      <c r="BG546" s="49">
        <v>0</v>
      </c>
      <c r="BH546" s="48">
        <v>0</v>
      </c>
      <c r="BI546" s="49">
        <v>0</v>
      </c>
      <c r="BJ546" s="48">
        <v>19</v>
      </c>
      <c r="BK546" s="49">
        <v>100</v>
      </c>
      <c r="BL546" s="48">
        <v>19</v>
      </c>
    </row>
    <row r="547" spans="1:64" x14ac:dyDescent="0.25">
      <c r="A547" s="64" t="s">
        <v>508</v>
      </c>
      <c r="B547" s="64" t="s">
        <v>822</v>
      </c>
      <c r="C547" s="65" t="s">
        <v>15839</v>
      </c>
      <c r="D547" s="66">
        <v>3</v>
      </c>
      <c r="E547" s="67" t="s">
        <v>132</v>
      </c>
      <c r="F547" s="68">
        <v>35</v>
      </c>
      <c r="G547" s="65"/>
      <c r="H547" s="69"/>
      <c r="I547" s="70"/>
      <c r="J547" s="70"/>
      <c r="K547" s="34" t="s">
        <v>65</v>
      </c>
      <c r="L547" s="77">
        <v>547</v>
      </c>
      <c r="M547" s="77"/>
      <c r="N547" s="72"/>
      <c r="O547" s="79" t="s">
        <v>999</v>
      </c>
      <c r="P547" s="81">
        <v>43171.681967592594</v>
      </c>
      <c r="Q547" s="79" t="s">
        <v>1314</v>
      </c>
      <c r="R547" s="83" t="s">
        <v>2179</v>
      </c>
      <c r="S547" s="79" t="s">
        <v>2505</v>
      </c>
      <c r="T547" s="79" t="s">
        <v>2688</v>
      </c>
      <c r="U547" s="83" t="s">
        <v>3246</v>
      </c>
      <c r="V547" s="83" t="s">
        <v>3246</v>
      </c>
      <c r="W547" s="81">
        <v>43171.681967592594</v>
      </c>
      <c r="X547" s="83" t="s">
        <v>4262</v>
      </c>
      <c r="Y547" s="79"/>
      <c r="Z547" s="79"/>
      <c r="AA547" s="85" t="s">
        <v>5470</v>
      </c>
      <c r="AB547" s="79"/>
      <c r="AC547" s="79" t="b">
        <v>0</v>
      </c>
      <c r="AD547" s="79">
        <v>0</v>
      </c>
      <c r="AE547" s="85" t="s">
        <v>6296</v>
      </c>
      <c r="AF547" s="79" t="b">
        <v>0</v>
      </c>
      <c r="AG547" s="79" t="s">
        <v>6304</v>
      </c>
      <c r="AH547" s="79"/>
      <c r="AI547" s="85" t="s">
        <v>6296</v>
      </c>
      <c r="AJ547" s="79" t="b">
        <v>0</v>
      </c>
      <c r="AK547" s="79">
        <v>0</v>
      </c>
      <c r="AL547" s="85" t="s">
        <v>6296</v>
      </c>
      <c r="AM547" s="79" t="s">
        <v>6330</v>
      </c>
      <c r="AN547" s="79" t="b">
        <v>0</v>
      </c>
      <c r="AO547" s="85" t="s">
        <v>5470</v>
      </c>
      <c r="AP547" s="79" t="s">
        <v>176</v>
      </c>
      <c r="AQ547" s="79">
        <v>0</v>
      </c>
      <c r="AR547" s="79">
        <v>0</v>
      </c>
      <c r="AS547" s="79"/>
      <c r="AT547" s="79"/>
      <c r="AU547" s="79"/>
      <c r="AV547" s="79"/>
      <c r="AW547" s="79"/>
      <c r="AX547" s="79"/>
      <c r="AY547" s="79"/>
      <c r="AZ547" s="79"/>
      <c r="BA547">
        <v>1</v>
      </c>
      <c r="BB547" s="78" t="str">
        <f>REPLACE(INDEX(GroupVertices[Group], MATCH(Edges[[#This Row],[Vertex 1]],GroupVertices[Vertex],0)),1,1,"")</f>
        <v>27</v>
      </c>
      <c r="BC547" s="78" t="str">
        <f>REPLACE(INDEX(GroupVertices[Group], MATCH(Edges[[#This Row],[Vertex 2]],GroupVertices[Vertex],0)),1,1,"")</f>
        <v>27</v>
      </c>
      <c r="BD547" s="48"/>
      <c r="BE547" s="49"/>
      <c r="BF547" s="48"/>
      <c r="BG547" s="49"/>
      <c r="BH547" s="48"/>
      <c r="BI547" s="49"/>
      <c r="BJ547" s="48"/>
      <c r="BK547" s="49"/>
      <c r="BL547" s="48"/>
    </row>
    <row r="548" spans="1:64" x14ac:dyDescent="0.25">
      <c r="A548" s="64" t="s">
        <v>508</v>
      </c>
      <c r="B548" s="64" t="s">
        <v>823</v>
      </c>
      <c r="C548" s="65" t="s">
        <v>15839</v>
      </c>
      <c r="D548" s="66">
        <v>3</v>
      </c>
      <c r="E548" s="67" t="s">
        <v>132</v>
      </c>
      <c r="F548" s="68">
        <v>35</v>
      </c>
      <c r="G548" s="65"/>
      <c r="H548" s="69"/>
      <c r="I548" s="70"/>
      <c r="J548" s="70"/>
      <c r="K548" s="34" t="s">
        <v>65</v>
      </c>
      <c r="L548" s="77">
        <v>548</v>
      </c>
      <c r="M548" s="77"/>
      <c r="N548" s="72"/>
      <c r="O548" s="79" t="s">
        <v>999</v>
      </c>
      <c r="P548" s="81">
        <v>43171.681967592594</v>
      </c>
      <c r="Q548" s="79" t="s">
        <v>1314</v>
      </c>
      <c r="R548" s="83" t="s">
        <v>2179</v>
      </c>
      <c r="S548" s="79" t="s">
        <v>2505</v>
      </c>
      <c r="T548" s="79" t="s">
        <v>2688</v>
      </c>
      <c r="U548" s="83" t="s">
        <v>3246</v>
      </c>
      <c r="V548" s="83" t="s">
        <v>3246</v>
      </c>
      <c r="W548" s="81">
        <v>43171.681967592594</v>
      </c>
      <c r="X548" s="83" t="s">
        <v>4262</v>
      </c>
      <c r="Y548" s="79"/>
      <c r="Z548" s="79"/>
      <c r="AA548" s="85" t="s">
        <v>5470</v>
      </c>
      <c r="AB548" s="79"/>
      <c r="AC548" s="79" t="b">
        <v>0</v>
      </c>
      <c r="AD548" s="79">
        <v>0</v>
      </c>
      <c r="AE548" s="85" t="s">
        <v>6296</v>
      </c>
      <c r="AF548" s="79" t="b">
        <v>0</v>
      </c>
      <c r="AG548" s="79" t="s">
        <v>6304</v>
      </c>
      <c r="AH548" s="79"/>
      <c r="AI548" s="85" t="s">
        <v>6296</v>
      </c>
      <c r="AJ548" s="79" t="b">
        <v>0</v>
      </c>
      <c r="AK548" s="79">
        <v>0</v>
      </c>
      <c r="AL548" s="85" t="s">
        <v>6296</v>
      </c>
      <c r="AM548" s="79" t="s">
        <v>6330</v>
      </c>
      <c r="AN548" s="79" t="b">
        <v>0</v>
      </c>
      <c r="AO548" s="85" t="s">
        <v>5470</v>
      </c>
      <c r="AP548" s="79" t="s">
        <v>176</v>
      </c>
      <c r="AQ548" s="79">
        <v>0</v>
      </c>
      <c r="AR548" s="79">
        <v>0</v>
      </c>
      <c r="AS548" s="79"/>
      <c r="AT548" s="79"/>
      <c r="AU548" s="79"/>
      <c r="AV548" s="79"/>
      <c r="AW548" s="79"/>
      <c r="AX548" s="79"/>
      <c r="AY548" s="79"/>
      <c r="AZ548" s="79"/>
      <c r="BA548">
        <v>1</v>
      </c>
      <c r="BB548" s="78" t="str">
        <f>REPLACE(INDEX(GroupVertices[Group], MATCH(Edges[[#This Row],[Vertex 1]],GroupVertices[Vertex],0)),1,1,"")</f>
        <v>27</v>
      </c>
      <c r="BC548" s="78" t="str">
        <f>REPLACE(INDEX(GroupVertices[Group], MATCH(Edges[[#This Row],[Vertex 2]],GroupVertices[Vertex],0)),1,1,"")</f>
        <v>27</v>
      </c>
      <c r="BD548" s="48">
        <v>0</v>
      </c>
      <c r="BE548" s="49">
        <v>0</v>
      </c>
      <c r="BF548" s="48">
        <v>0</v>
      </c>
      <c r="BG548" s="49">
        <v>0</v>
      </c>
      <c r="BH548" s="48">
        <v>0</v>
      </c>
      <c r="BI548" s="49">
        <v>0</v>
      </c>
      <c r="BJ548" s="48">
        <v>14</v>
      </c>
      <c r="BK548" s="49">
        <v>100</v>
      </c>
      <c r="BL548" s="48">
        <v>14</v>
      </c>
    </row>
    <row r="549" spans="1:64" x14ac:dyDescent="0.25">
      <c r="A549" s="64" t="s">
        <v>509</v>
      </c>
      <c r="B549" s="64" t="s">
        <v>604</v>
      </c>
      <c r="C549" s="65" t="s">
        <v>15839</v>
      </c>
      <c r="D549" s="66">
        <v>3</v>
      </c>
      <c r="E549" s="67" t="s">
        <v>132</v>
      </c>
      <c r="F549" s="68">
        <v>35</v>
      </c>
      <c r="G549" s="65"/>
      <c r="H549" s="69"/>
      <c r="I549" s="70"/>
      <c r="J549" s="70"/>
      <c r="K549" s="34" t="s">
        <v>65</v>
      </c>
      <c r="L549" s="77">
        <v>549</v>
      </c>
      <c r="M549" s="77"/>
      <c r="N549" s="72"/>
      <c r="O549" s="79" t="s">
        <v>999</v>
      </c>
      <c r="P549" s="81">
        <v>43171.683946759258</v>
      </c>
      <c r="Q549" s="79" t="s">
        <v>1315</v>
      </c>
      <c r="R549" s="79"/>
      <c r="S549" s="79"/>
      <c r="T549" s="79"/>
      <c r="U549" s="79"/>
      <c r="V549" s="83" t="s">
        <v>3689</v>
      </c>
      <c r="W549" s="81">
        <v>43171.683946759258</v>
      </c>
      <c r="X549" s="83" t="s">
        <v>4263</v>
      </c>
      <c r="Y549" s="79"/>
      <c r="Z549" s="79"/>
      <c r="AA549" s="85" t="s">
        <v>5471</v>
      </c>
      <c r="AB549" s="79"/>
      <c r="AC549" s="79" t="b">
        <v>0</v>
      </c>
      <c r="AD549" s="79">
        <v>0</v>
      </c>
      <c r="AE549" s="85" t="s">
        <v>6296</v>
      </c>
      <c r="AF549" s="79" t="b">
        <v>0</v>
      </c>
      <c r="AG549" s="79" t="s">
        <v>6303</v>
      </c>
      <c r="AH549" s="79"/>
      <c r="AI549" s="85" t="s">
        <v>6296</v>
      </c>
      <c r="AJ549" s="79" t="b">
        <v>0</v>
      </c>
      <c r="AK549" s="79">
        <v>6</v>
      </c>
      <c r="AL549" s="85" t="s">
        <v>5621</v>
      </c>
      <c r="AM549" s="79" t="s">
        <v>6328</v>
      </c>
      <c r="AN549" s="79" t="b">
        <v>0</v>
      </c>
      <c r="AO549" s="85" t="s">
        <v>5621</v>
      </c>
      <c r="AP549" s="79" t="s">
        <v>176</v>
      </c>
      <c r="AQ549" s="79">
        <v>0</v>
      </c>
      <c r="AR549" s="79">
        <v>0</v>
      </c>
      <c r="AS549" s="79"/>
      <c r="AT549" s="79"/>
      <c r="AU549" s="79"/>
      <c r="AV549" s="79"/>
      <c r="AW549" s="79"/>
      <c r="AX549" s="79"/>
      <c r="AY549" s="79"/>
      <c r="AZ549" s="79"/>
      <c r="BA549">
        <v>1</v>
      </c>
      <c r="BB549" s="78" t="str">
        <f>REPLACE(INDEX(GroupVertices[Group], MATCH(Edges[[#This Row],[Vertex 1]],GroupVertices[Vertex],0)),1,1,"")</f>
        <v>55</v>
      </c>
      <c r="BC549" s="78" t="str">
        <f>REPLACE(INDEX(GroupVertices[Group], MATCH(Edges[[#This Row],[Vertex 2]],GroupVertices[Vertex],0)),1,1,"")</f>
        <v>55</v>
      </c>
      <c r="BD549" s="48">
        <v>1</v>
      </c>
      <c r="BE549" s="49">
        <v>3.7037037037037037</v>
      </c>
      <c r="BF549" s="48">
        <v>0</v>
      </c>
      <c r="BG549" s="49">
        <v>0</v>
      </c>
      <c r="BH549" s="48">
        <v>0</v>
      </c>
      <c r="BI549" s="49">
        <v>0</v>
      </c>
      <c r="BJ549" s="48">
        <v>26</v>
      </c>
      <c r="BK549" s="49">
        <v>96.296296296296291</v>
      </c>
      <c r="BL549" s="48">
        <v>27</v>
      </c>
    </row>
    <row r="550" spans="1:64" x14ac:dyDescent="0.25">
      <c r="A550" s="64" t="s">
        <v>510</v>
      </c>
      <c r="B550" s="64" t="s">
        <v>740</v>
      </c>
      <c r="C550" s="65" t="s">
        <v>15839</v>
      </c>
      <c r="D550" s="66">
        <v>3</v>
      </c>
      <c r="E550" s="67" t="s">
        <v>132</v>
      </c>
      <c r="F550" s="68">
        <v>35</v>
      </c>
      <c r="G550" s="65"/>
      <c r="H550" s="69"/>
      <c r="I550" s="70"/>
      <c r="J550" s="70"/>
      <c r="K550" s="34" t="s">
        <v>65</v>
      </c>
      <c r="L550" s="77">
        <v>550</v>
      </c>
      <c r="M550" s="77"/>
      <c r="N550" s="72"/>
      <c r="O550" s="79" t="s">
        <v>999</v>
      </c>
      <c r="P550" s="81">
        <v>43171.684363425928</v>
      </c>
      <c r="Q550" s="79" t="s">
        <v>1316</v>
      </c>
      <c r="R550" s="83" t="s">
        <v>2180</v>
      </c>
      <c r="S550" s="79" t="s">
        <v>2508</v>
      </c>
      <c r="T550" s="79" t="s">
        <v>2821</v>
      </c>
      <c r="U550" s="79"/>
      <c r="V550" s="83" t="s">
        <v>3690</v>
      </c>
      <c r="W550" s="81">
        <v>43171.684363425928</v>
      </c>
      <c r="X550" s="83" t="s">
        <v>4264</v>
      </c>
      <c r="Y550" s="79"/>
      <c r="Z550" s="79"/>
      <c r="AA550" s="85" t="s">
        <v>5472</v>
      </c>
      <c r="AB550" s="79"/>
      <c r="AC550" s="79" t="b">
        <v>0</v>
      </c>
      <c r="AD550" s="79">
        <v>0</v>
      </c>
      <c r="AE550" s="85" t="s">
        <v>6296</v>
      </c>
      <c r="AF550" s="79" t="b">
        <v>0</v>
      </c>
      <c r="AG550" s="79" t="s">
        <v>6304</v>
      </c>
      <c r="AH550" s="79"/>
      <c r="AI550" s="85" t="s">
        <v>6296</v>
      </c>
      <c r="AJ550" s="79" t="b">
        <v>0</v>
      </c>
      <c r="AK550" s="79">
        <v>6</v>
      </c>
      <c r="AL550" s="85" t="s">
        <v>6282</v>
      </c>
      <c r="AM550" s="79" t="s">
        <v>6333</v>
      </c>
      <c r="AN550" s="79" t="b">
        <v>0</v>
      </c>
      <c r="AO550" s="85" t="s">
        <v>6282</v>
      </c>
      <c r="AP550" s="79" t="s">
        <v>176</v>
      </c>
      <c r="AQ550" s="79">
        <v>0</v>
      </c>
      <c r="AR550" s="79">
        <v>0</v>
      </c>
      <c r="AS550" s="79"/>
      <c r="AT550" s="79"/>
      <c r="AU550" s="79"/>
      <c r="AV550" s="79"/>
      <c r="AW550" s="79"/>
      <c r="AX550" s="79"/>
      <c r="AY550" s="79"/>
      <c r="AZ550" s="79"/>
      <c r="BA550">
        <v>1</v>
      </c>
      <c r="BB550" s="78" t="str">
        <f>REPLACE(INDEX(GroupVertices[Group], MATCH(Edges[[#This Row],[Vertex 1]],GroupVertices[Vertex],0)),1,1,"")</f>
        <v>6</v>
      </c>
      <c r="BC550" s="78" t="str">
        <f>REPLACE(INDEX(GroupVertices[Group], MATCH(Edges[[#This Row],[Vertex 2]],GroupVertices[Vertex],0)),1,1,"")</f>
        <v>6</v>
      </c>
      <c r="BD550" s="48">
        <v>2</v>
      </c>
      <c r="BE550" s="49">
        <v>14.285714285714286</v>
      </c>
      <c r="BF550" s="48">
        <v>1</v>
      </c>
      <c r="BG550" s="49">
        <v>7.1428571428571432</v>
      </c>
      <c r="BH550" s="48">
        <v>0</v>
      </c>
      <c r="BI550" s="49">
        <v>0</v>
      </c>
      <c r="BJ550" s="48">
        <v>11</v>
      </c>
      <c r="BK550" s="49">
        <v>78.571428571428569</v>
      </c>
      <c r="BL550" s="48">
        <v>14</v>
      </c>
    </row>
    <row r="551" spans="1:64" x14ac:dyDescent="0.25">
      <c r="A551" s="64" t="s">
        <v>511</v>
      </c>
      <c r="B551" s="64" t="s">
        <v>887</v>
      </c>
      <c r="C551" s="65" t="s">
        <v>15839</v>
      </c>
      <c r="D551" s="66">
        <v>3</v>
      </c>
      <c r="E551" s="67" t="s">
        <v>132</v>
      </c>
      <c r="F551" s="68">
        <v>35</v>
      </c>
      <c r="G551" s="65"/>
      <c r="H551" s="69"/>
      <c r="I551" s="70"/>
      <c r="J551" s="70"/>
      <c r="K551" s="34" t="s">
        <v>65</v>
      </c>
      <c r="L551" s="77">
        <v>551</v>
      </c>
      <c r="M551" s="77"/>
      <c r="N551" s="72"/>
      <c r="O551" s="79" t="s">
        <v>999</v>
      </c>
      <c r="P551" s="81">
        <v>43171.552291666667</v>
      </c>
      <c r="Q551" s="79" t="s">
        <v>1317</v>
      </c>
      <c r="R551" s="83" t="s">
        <v>2181</v>
      </c>
      <c r="S551" s="79" t="s">
        <v>2507</v>
      </c>
      <c r="T551" s="79" t="s">
        <v>2822</v>
      </c>
      <c r="U551" s="79"/>
      <c r="V551" s="83" t="s">
        <v>3691</v>
      </c>
      <c r="W551" s="81">
        <v>43171.552291666667</v>
      </c>
      <c r="X551" s="83" t="s">
        <v>4265</v>
      </c>
      <c r="Y551" s="79"/>
      <c r="Z551" s="79"/>
      <c r="AA551" s="85" t="s">
        <v>5473</v>
      </c>
      <c r="AB551" s="79"/>
      <c r="AC551" s="79" t="b">
        <v>0</v>
      </c>
      <c r="AD551" s="79">
        <v>0</v>
      </c>
      <c r="AE551" s="85" t="s">
        <v>6296</v>
      </c>
      <c r="AF551" s="79" t="b">
        <v>0</v>
      </c>
      <c r="AG551" s="79" t="s">
        <v>6304</v>
      </c>
      <c r="AH551" s="79"/>
      <c r="AI551" s="85" t="s">
        <v>6296</v>
      </c>
      <c r="AJ551" s="79" t="b">
        <v>0</v>
      </c>
      <c r="AK551" s="79">
        <v>2</v>
      </c>
      <c r="AL551" s="85" t="s">
        <v>6296</v>
      </c>
      <c r="AM551" s="79" t="s">
        <v>6336</v>
      </c>
      <c r="AN551" s="79" t="b">
        <v>0</v>
      </c>
      <c r="AO551" s="85" t="s">
        <v>5473</v>
      </c>
      <c r="AP551" s="79" t="s">
        <v>6415</v>
      </c>
      <c r="AQ551" s="79">
        <v>0</v>
      </c>
      <c r="AR551" s="79">
        <v>0</v>
      </c>
      <c r="AS551" s="79"/>
      <c r="AT551" s="79"/>
      <c r="AU551" s="79"/>
      <c r="AV551" s="79"/>
      <c r="AW551" s="79"/>
      <c r="AX551" s="79"/>
      <c r="AY551" s="79"/>
      <c r="AZ551" s="79"/>
      <c r="BA551">
        <v>1</v>
      </c>
      <c r="BB551" s="78" t="str">
        <f>REPLACE(INDEX(GroupVertices[Group], MATCH(Edges[[#This Row],[Vertex 1]],GroupVertices[Vertex],0)),1,1,"")</f>
        <v>54</v>
      </c>
      <c r="BC551" s="78" t="str">
        <f>REPLACE(INDEX(GroupVertices[Group], MATCH(Edges[[#This Row],[Vertex 2]],GroupVertices[Vertex],0)),1,1,"")</f>
        <v>54</v>
      </c>
      <c r="BD551" s="48">
        <v>2</v>
      </c>
      <c r="BE551" s="49">
        <v>8.695652173913043</v>
      </c>
      <c r="BF551" s="48">
        <v>0</v>
      </c>
      <c r="BG551" s="49">
        <v>0</v>
      </c>
      <c r="BH551" s="48">
        <v>0</v>
      </c>
      <c r="BI551" s="49">
        <v>0</v>
      </c>
      <c r="BJ551" s="48">
        <v>21</v>
      </c>
      <c r="BK551" s="49">
        <v>91.304347826086953</v>
      </c>
      <c r="BL551" s="48">
        <v>23</v>
      </c>
    </row>
    <row r="552" spans="1:64" x14ac:dyDescent="0.25">
      <c r="A552" s="64" t="s">
        <v>512</v>
      </c>
      <c r="B552" s="64" t="s">
        <v>887</v>
      </c>
      <c r="C552" s="65" t="s">
        <v>15839</v>
      </c>
      <c r="D552" s="66">
        <v>3</v>
      </c>
      <c r="E552" s="67" t="s">
        <v>132</v>
      </c>
      <c r="F552" s="68">
        <v>35</v>
      </c>
      <c r="G552" s="65"/>
      <c r="H552" s="69"/>
      <c r="I552" s="70"/>
      <c r="J552" s="70"/>
      <c r="K552" s="34" t="s">
        <v>65</v>
      </c>
      <c r="L552" s="77">
        <v>552</v>
      </c>
      <c r="M552" s="77"/>
      <c r="N552" s="72"/>
      <c r="O552" s="79" t="s">
        <v>999</v>
      </c>
      <c r="P552" s="81">
        <v>43171.685567129629</v>
      </c>
      <c r="Q552" s="79" t="s">
        <v>1318</v>
      </c>
      <c r="R552" s="79"/>
      <c r="S552" s="79"/>
      <c r="T552" s="79" t="s">
        <v>2823</v>
      </c>
      <c r="U552" s="79"/>
      <c r="V552" s="83" t="s">
        <v>3692</v>
      </c>
      <c r="W552" s="81">
        <v>43171.685567129629</v>
      </c>
      <c r="X552" s="83" t="s">
        <v>4266</v>
      </c>
      <c r="Y552" s="79"/>
      <c r="Z552" s="79"/>
      <c r="AA552" s="85" t="s">
        <v>5474</v>
      </c>
      <c r="AB552" s="79"/>
      <c r="AC552" s="79" t="b">
        <v>0</v>
      </c>
      <c r="AD552" s="79">
        <v>0</v>
      </c>
      <c r="AE552" s="85" t="s">
        <v>6296</v>
      </c>
      <c r="AF552" s="79" t="b">
        <v>0</v>
      </c>
      <c r="AG552" s="79" t="s">
        <v>6304</v>
      </c>
      <c r="AH552" s="79"/>
      <c r="AI552" s="85" t="s">
        <v>6296</v>
      </c>
      <c r="AJ552" s="79" t="b">
        <v>0</v>
      </c>
      <c r="AK552" s="79">
        <v>2</v>
      </c>
      <c r="AL552" s="85" t="s">
        <v>5473</v>
      </c>
      <c r="AM552" s="79" t="s">
        <v>6333</v>
      </c>
      <c r="AN552" s="79" t="b">
        <v>0</v>
      </c>
      <c r="AO552" s="85" t="s">
        <v>5473</v>
      </c>
      <c r="AP552" s="79" t="s">
        <v>176</v>
      </c>
      <c r="AQ552" s="79">
        <v>0</v>
      </c>
      <c r="AR552" s="79">
        <v>0</v>
      </c>
      <c r="AS552" s="79"/>
      <c r="AT552" s="79"/>
      <c r="AU552" s="79"/>
      <c r="AV552" s="79"/>
      <c r="AW552" s="79"/>
      <c r="AX552" s="79"/>
      <c r="AY552" s="79"/>
      <c r="AZ552" s="79"/>
      <c r="BA552">
        <v>1</v>
      </c>
      <c r="BB552" s="78" t="str">
        <f>REPLACE(INDEX(GroupVertices[Group], MATCH(Edges[[#This Row],[Vertex 1]],GroupVertices[Vertex],0)),1,1,"")</f>
        <v>54</v>
      </c>
      <c r="BC552" s="78" t="str">
        <f>REPLACE(INDEX(GroupVertices[Group], MATCH(Edges[[#This Row],[Vertex 2]],GroupVertices[Vertex],0)),1,1,"")</f>
        <v>54</v>
      </c>
      <c r="BD552" s="48"/>
      <c r="BE552" s="49"/>
      <c r="BF552" s="48"/>
      <c r="BG552" s="49"/>
      <c r="BH552" s="48"/>
      <c r="BI552" s="49"/>
      <c r="BJ552" s="48"/>
      <c r="BK552" s="49"/>
      <c r="BL552" s="48"/>
    </row>
    <row r="553" spans="1:64" x14ac:dyDescent="0.25">
      <c r="A553" s="64" t="s">
        <v>512</v>
      </c>
      <c r="B553" s="64" t="s">
        <v>511</v>
      </c>
      <c r="C553" s="65" t="s">
        <v>15839</v>
      </c>
      <c r="D553" s="66">
        <v>3</v>
      </c>
      <c r="E553" s="67" t="s">
        <v>132</v>
      </c>
      <c r="F553" s="68">
        <v>35</v>
      </c>
      <c r="G553" s="65"/>
      <c r="H553" s="69"/>
      <c r="I553" s="70"/>
      <c r="J553" s="70"/>
      <c r="K553" s="34" t="s">
        <v>65</v>
      </c>
      <c r="L553" s="77">
        <v>553</v>
      </c>
      <c r="M553" s="77"/>
      <c r="N553" s="72"/>
      <c r="O553" s="79" t="s">
        <v>999</v>
      </c>
      <c r="P553" s="81">
        <v>43171.685567129629</v>
      </c>
      <c r="Q553" s="79" t="s">
        <v>1318</v>
      </c>
      <c r="R553" s="79"/>
      <c r="S553" s="79"/>
      <c r="T553" s="79" t="s">
        <v>2823</v>
      </c>
      <c r="U553" s="79"/>
      <c r="V553" s="83" t="s">
        <v>3692</v>
      </c>
      <c r="W553" s="81">
        <v>43171.685567129629</v>
      </c>
      <c r="X553" s="83" t="s">
        <v>4266</v>
      </c>
      <c r="Y553" s="79"/>
      <c r="Z553" s="79"/>
      <c r="AA553" s="85" t="s">
        <v>5474</v>
      </c>
      <c r="AB553" s="79"/>
      <c r="AC553" s="79" t="b">
        <v>0</v>
      </c>
      <c r="AD553" s="79">
        <v>0</v>
      </c>
      <c r="AE553" s="85" t="s">
        <v>6296</v>
      </c>
      <c r="AF553" s="79" t="b">
        <v>0</v>
      </c>
      <c r="AG553" s="79" t="s">
        <v>6304</v>
      </c>
      <c r="AH553" s="79"/>
      <c r="AI553" s="85" t="s">
        <v>6296</v>
      </c>
      <c r="AJ553" s="79" t="b">
        <v>0</v>
      </c>
      <c r="AK553" s="79">
        <v>2</v>
      </c>
      <c r="AL553" s="85" t="s">
        <v>5473</v>
      </c>
      <c r="AM553" s="79" t="s">
        <v>6333</v>
      </c>
      <c r="AN553" s="79" t="b">
        <v>0</v>
      </c>
      <c r="AO553" s="85" t="s">
        <v>5473</v>
      </c>
      <c r="AP553" s="79" t="s">
        <v>176</v>
      </c>
      <c r="AQ553" s="79">
        <v>0</v>
      </c>
      <c r="AR553" s="79">
        <v>0</v>
      </c>
      <c r="AS553" s="79"/>
      <c r="AT553" s="79"/>
      <c r="AU553" s="79"/>
      <c r="AV553" s="79"/>
      <c r="AW553" s="79"/>
      <c r="AX553" s="79"/>
      <c r="AY553" s="79"/>
      <c r="AZ553" s="79"/>
      <c r="BA553">
        <v>1</v>
      </c>
      <c r="BB553" s="78" t="str">
        <f>REPLACE(INDEX(GroupVertices[Group], MATCH(Edges[[#This Row],[Vertex 1]],GroupVertices[Vertex],0)),1,1,"")</f>
        <v>54</v>
      </c>
      <c r="BC553" s="78" t="str">
        <f>REPLACE(INDEX(GroupVertices[Group], MATCH(Edges[[#This Row],[Vertex 2]],GroupVertices[Vertex],0)),1,1,"")</f>
        <v>54</v>
      </c>
      <c r="BD553" s="48">
        <v>2</v>
      </c>
      <c r="BE553" s="49">
        <v>10</v>
      </c>
      <c r="BF553" s="48">
        <v>0</v>
      </c>
      <c r="BG553" s="49">
        <v>0</v>
      </c>
      <c r="BH553" s="48">
        <v>0</v>
      </c>
      <c r="BI553" s="49">
        <v>0</v>
      </c>
      <c r="BJ553" s="48">
        <v>18</v>
      </c>
      <c r="BK553" s="49">
        <v>90</v>
      </c>
      <c r="BL553" s="48">
        <v>20</v>
      </c>
    </row>
    <row r="554" spans="1:64" x14ac:dyDescent="0.25">
      <c r="A554" s="64" t="s">
        <v>513</v>
      </c>
      <c r="B554" s="64" t="s">
        <v>513</v>
      </c>
      <c r="C554" s="65" t="s">
        <v>15839</v>
      </c>
      <c r="D554" s="66">
        <v>3</v>
      </c>
      <c r="E554" s="67" t="s">
        <v>132</v>
      </c>
      <c r="F554" s="68">
        <v>35</v>
      </c>
      <c r="G554" s="65"/>
      <c r="H554" s="69"/>
      <c r="I554" s="70"/>
      <c r="J554" s="70"/>
      <c r="K554" s="34" t="s">
        <v>65</v>
      </c>
      <c r="L554" s="77">
        <v>554</v>
      </c>
      <c r="M554" s="77"/>
      <c r="N554" s="72"/>
      <c r="O554" s="79" t="s">
        <v>176</v>
      </c>
      <c r="P554" s="81">
        <v>43171.686307870368</v>
      </c>
      <c r="Q554" s="79" t="s">
        <v>1319</v>
      </c>
      <c r="R554" s="83" t="s">
        <v>2182</v>
      </c>
      <c r="S554" s="79" t="s">
        <v>2533</v>
      </c>
      <c r="T554" s="79" t="s">
        <v>2824</v>
      </c>
      <c r="U554" s="83" t="s">
        <v>3247</v>
      </c>
      <c r="V554" s="83" t="s">
        <v>3247</v>
      </c>
      <c r="W554" s="81">
        <v>43171.686307870368</v>
      </c>
      <c r="X554" s="83" t="s">
        <v>4267</v>
      </c>
      <c r="Y554" s="79"/>
      <c r="Z554" s="79"/>
      <c r="AA554" s="85" t="s">
        <v>5475</v>
      </c>
      <c r="AB554" s="79"/>
      <c r="AC554" s="79" t="b">
        <v>0</v>
      </c>
      <c r="AD554" s="79">
        <v>0</v>
      </c>
      <c r="AE554" s="85" t="s">
        <v>6296</v>
      </c>
      <c r="AF554" s="79" t="b">
        <v>0</v>
      </c>
      <c r="AG554" s="79" t="s">
        <v>6304</v>
      </c>
      <c r="AH554" s="79"/>
      <c r="AI554" s="85" t="s">
        <v>6296</v>
      </c>
      <c r="AJ554" s="79" t="b">
        <v>0</v>
      </c>
      <c r="AK554" s="79">
        <v>0</v>
      </c>
      <c r="AL554" s="85" t="s">
        <v>6296</v>
      </c>
      <c r="AM554" s="79" t="s">
        <v>6380</v>
      </c>
      <c r="AN554" s="79" t="b">
        <v>0</v>
      </c>
      <c r="AO554" s="85" t="s">
        <v>5475</v>
      </c>
      <c r="AP554" s="79" t="s">
        <v>176</v>
      </c>
      <c r="AQ554" s="79">
        <v>0</v>
      </c>
      <c r="AR554" s="79">
        <v>0</v>
      </c>
      <c r="AS554" s="79"/>
      <c r="AT554" s="79"/>
      <c r="AU554" s="79"/>
      <c r="AV554" s="79"/>
      <c r="AW554" s="79"/>
      <c r="AX554" s="79"/>
      <c r="AY554" s="79"/>
      <c r="AZ554" s="79"/>
      <c r="BA554">
        <v>1</v>
      </c>
      <c r="BB554" s="78" t="str">
        <f>REPLACE(INDEX(GroupVertices[Group], MATCH(Edges[[#This Row],[Vertex 1]],GroupVertices[Vertex],0)),1,1,"")</f>
        <v>1</v>
      </c>
      <c r="BC554" s="78" t="str">
        <f>REPLACE(INDEX(GroupVertices[Group], MATCH(Edges[[#This Row],[Vertex 2]],GroupVertices[Vertex],0)),1,1,"")</f>
        <v>1</v>
      </c>
      <c r="BD554" s="48">
        <v>1</v>
      </c>
      <c r="BE554" s="49">
        <v>3.225806451612903</v>
      </c>
      <c r="BF554" s="48">
        <v>0</v>
      </c>
      <c r="BG554" s="49">
        <v>0</v>
      </c>
      <c r="BH554" s="48">
        <v>0</v>
      </c>
      <c r="BI554" s="49">
        <v>0</v>
      </c>
      <c r="BJ554" s="48">
        <v>30</v>
      </c>
      <c r="BK554" s="49">
        <v>96.774193548387103</v>
      </c>
      <c r="BL554" s="48">
        <v>31</v>
      </c>
    </row>
    <row r="555" spans="1:64" x14ac:dyDescent="0.25">
      <c r="A555" s="64" t="s">
        <v>514</v>
      </c>
      <c r="B555" s="64" t="s">
        <v>514</v>
      </c>
      <c r="C555" s="65" t="s">
        <v>15839</v>
      </c>
      <c r="D555" s="66">
        <v>3</v>
      </c>
      <c r="E555" s="67" t="s">
        <v>132</v>
      </c>
      <c r="F555" s="68">
        <v>35</v>
      </c>
      <c r="G555" s="65"/>
      <c r="H555" s="69"/>
      <c r="I555" s="70"/>
      <c r="J555" s="70"/>
      <c r="K555" s="34" t="s">
        <v>65</v>
      </c>
      <c r="L555" s="77">
        <v>555</v>
      </c>
      <c r="M555" s="77"/>
      <c r="N555" s="72"/>
      <c r="O555" s="79" t="s">
        <v>176</v>
      </c>
      <c r="P555" s="81">
        <v>43171.687523148146</v>
      </c>
      <c r="Q555" s="79" t="s">
        <v>1320</v>
      </c>
      <c r="R555" s="83" t="s">
        <v>2183</v>
      </c>
      <c r="S555" s="79" t="s">
        <v>2580</v>
      </c>
      <c r="T555" s="79" t="s">
        <v>2825</v>
      </c>
      <c r="U555" s="79"/>
      <c r="V555" s="83" t="s">
        <v>3693</v>
      </c>
      <c r="W555" s="81">
        <v>43171.687523148146</v>
      </c>
      <c r="X555" s="83" t="s">
        <v>4268</v>
      </c>
      <c r="Y555" s="79"/>
      <c r="Z555" s="79"/>
      <c r="AA555" s="85" t="s">
        <v>5476</v>
      </c>
      <c r="AB555" s="79"/>
      <c r="AC555" s="79" t="b">
        <v>0</v>
      </c>
      <c r="AD555" s="79">
        <v>0</v>
      </c>
      <c r="AE555" s="85" t="s">
        <v>6296</v>
      </c>
      <c r="AF555" s="79" t="b">
        <v>0</v>
      </c>
      <c r="AG555" s="79" t="s">
        <v>6304</v>
      </c>
      <c r="AH555" s="79"/>
      <c r="AI555" s="85" t="s">
        <v>6296</v>
      </c>
      <c r="AJ555" s="79" t="b">
        <v>0</v>
      </c>
      <c r="AK555" s="79">
        <v>0</v>
      </c>
      <c r="AL555" s="85" t="s">
        <v>6296</v>
      </c>
      <c r="AM555" s="79" t="s">
        <v>6381</v>
      </c>
      <c r="AN555" s="79" t="b">
        <v>0</v>
      </c>
      <c r="AO555" s="85" t="s">
        <v>5476</v>
      </c>
      <c r="AP555" s="79" t="s">
        <v>176</v>
      </c>
      <c r="AQ555" s="79">
        <v>0</v>
      </c>
      <c r="AR555" s="79">
        <v>0</v>
      </c>
      <c r="AS555" s="79"/>
      <c r="AT555" s="79"/>
      <c r="AU555" s="79"/>
      <c r="AV555" s="79"/>
      <c r="AW555" s="79"/>
      <c r="AX555" s="79"/>
      <c r="AY555" s="79"/>
      <c r="AZ555" s="79"/>
      <c r="BA555">
        <v>1</v>
      </c>
      <c r="BB555" s="78" t="str">
        <f>REPLACE(INDEX(GroupVertices[Group], MATCH(Edges[[#This Row],[Vertex 1]],GroupVertices[Vertex],0)),1,1,"")</f>
        <v>1</v>
      </c>
      <c r="BC555" s="78" t="str">
        <f>REPLACE(INDEX(GroupVertices[Group], MATCH(Edges[[#This Row],[Vertex 2]],GroupVertices[Vertex],0)),1,1,"")</f>
        <v>1</v>
      </c>
      <c r="BD555" s="48">
        <v>0</v>
      </c>
      <c r="BE555" s="49">
        <v>0</v>
      </c>
      <c r="BF555" s="48">
        <v>0</v>
      </c>
      <c r="BG555" s="49">
        <v>0</v>
      </c>
      <c r="BH555" s="48">
        <v>0</v>
      </c>
      <c r="BI555" s="49">
        <v>0</v>
      </c>
      <c r="BJ555" s="48">
        <v>14</v>
      </c>
      <c r="BK555" s="49">
        <v>100</v>
      </c>
      <c r="BL555" s="48">
        <v>14</v>
      </c>
    </row>
    <row r="556" spans="1:64" x14ac:dyDescent="0.25">
      <c r="A556" s="64" t="s">
        <v>515</v>
      </c>
      <c r="B556" s="64" t="s">
        <v>517</v>
      </c>
      <c r="C556" s="65" t="s">
        <v>15839</v>
      </c>
      <c r="D556" s="66">
        <v>3</v>
      </c>
      <c r="E556" s="67" t="s">
        <v>132</v>
      </c>
      <c r="F556" s="68">
        <v>35</v>
      </c>
      <c r="G556" s="65"/>
      <c r="H556" s="69"/>
      <c r="I556" s="70"/>
      <c r="J556" s="70"/>
      <c r="K556" s="34" t="s">
        <v>65</v>
      </c>
      <c r="L556" s="77">
        <v>556</v>
      </c>
      <c r="M556" s="77"/>
      <c r="N556" s="72"/>
      <c r="O556" s="79" t="s">
        <v>999</v>
      </c>
      <c r="P556" s="81">
        <v>43171.689884259256</v>
      </c>
      <c r="Q556" s="79" t="s">
        <v>1321</v>
      </c>
      <c r="R556" s="83" t="s">
        <v>2184</v>
      </c>
      <c r="S556" s="79" t="s">
        <v>2505</v>
      </c>
      <c r="T556" s="79" t="s">
        <v>2679</v>
      </c>
      <c r="U556" s="79"/>
      <c r="V556" s="83" t="s">
        <v>3522</v>
      </c>
      <c r="W556" s="81">
        <v>43171.689884259256</v>
      </c>
      <c r="X556" s="83" t="s">
        <v>4269</v>
      </c>
      <c r="Y556" s="79"/>
      <c r="Z556" s="79"/>
      <c r="AA556" s="85" t="s">
        <v>5477</v>
      </c>
      <c r="AB556" s="79"/>
      <c r="AC556" s="79" t="b">
        <v>0</v>
      </c>
      <c r="AD556" s="79">
        <v>0</v>
      </c>
      <c r="AE556" s="85" t="s">
        <v>6296</v>
      </c>
      <c r="AF556" s="79" t="b">
        <v>0</v>
      </c>
      <c r="AG556" s="79" t="s">
        <v>6304</v>
      </c>
      <c r="AH556" s="79"/>
      <c r="AI556" s="85" t="s">
        <v>6296</v>
      </c>
      <c r="AJ556" s="79" t="b">
        <v>0</v>
      </c>
      <c r="AK556" s="79">
        <v>3</v>
      </c>
      <c r="AL556" s="85" t="s">
        <v>5479</v>
      </c>
      <c r="AM556" s="79" t="s">
        <v>6331</v>
      </c>
      <c r="AN556" s="79" t="b">
        <v>0</v>
      </c>
      <c r="AO556" s="85" t="s">
        <v>5479</v>
      </c>
      <c r="AP556" s="79" t="s">
        <v>176</v>
      </c>
      <c r="AQ556" s="79">
        <v>0</v>
      </c>
      <c r="AR556" s="79">
        <v>0</v>
      </c>
      <c r="AS556" s="79"/>
      <c r="AT556" s="79"/>
      <c r="AU556" s="79"/>
      <c r="AV556" s="79"/>
      <c r="AW556" s="79"/>
      <c r="AX556" s="79"/>
      <c r="AY556" s="79"/>
      <c r="AZ556" s="79"/>
      <c r="BA556">
        <v>1</v>
      </c>
      <c r="BB556" s="78" t="str">
        <f>REPLACE(INDEX(GroupVertices[Group], MATCH(Edges[[#This Row],[Vertex 1]],GroupVertices[Vertex],0)),1,1,"")</f>
        <v>53</v>
      </c>
      <c r="BC556" s="78" t="str">
        <f>REPLACE(INDEX(GroupVertices[Group], MATCH(Edges[[#This Row],[Vertex 2]],GroupVertices[Vertex],0)),1,1,"")</f>
        <v>53</v>
      </c>
      <c r="BD556" s="48">
        <v>2</v>
      </c>
      <c r="BE556" s="49">
        <v>13.333333333333334</v>
      </c>
      <c r="BF556" s="48">
        <v>0</v>
      </c>
      <c r="BG556" s="49">
        <v>0</v>
      </c>
      <c r="BH556" s="48">
        <v>0</v>
      </c>
      <c r="BI556" s="49">
        <v>0</v>
      </c>
      <c r="BJ556" s="48">
        <v>13</v>
      </c>
      <c r="BK556" s="49">
        <v>86.666666666666671</v>
      </c>
      <c r="BL556" s="48">
        <v>15</v>
      </c>
    </row>
    <row r="557" spans="1:64" x14ac:dyDescent="0.25">
      <c r="A557" s="64" t="s">
        <v>516</v>
      </c>
      <c r="B557" s="64" t="s">
        <v>516</v>
      </c>
      <c r="C557" s="65" t="s">
        <v>15839</v>
      </c>
      <c r="D557" s="66">
        <v>3</v>
      </c>
      <c r="E557" s="67" t="s">
        <v>132</v>
      </c>
      <c r="F557" s="68">
        <v>35</v>
      </c>
      <c r="G557" s="65"/>
      <c r="H557" s="69"/>
      <c r="I557" s="70"/>
      <c r="J557" s="70"/>
      <c r="K557" s="34" t="s">
        <v>65</v>
      </c>
      <c r="L557" s="77">
        <v>557</v>
      </c>
      <c r="M557" s="77"/>
      <c r="N557" s="72"/>
      <c r="O557" s="79" t="s">
        <v>176</v>
      </c>
      <c r="P557" s="81">
        <v>43171.69027777778</v>
      </c>
      <c r="Q557" s="79" t="s">
        <v>1322</v>
      </c>
      <c r="R557" s="83" t="s">
        <v>2185</v>
      </c>
      <c r="S557" s="79" t="s">
        <v>2507</v>
      </c>
      <c r="T557" s="79" t="s">
        <v>2826</v>
      </c>
      <c r="U557" s="79"/>
      <c r="V557" s="83" t="s">
        <v>3694</v>
      </c>
      <c r="W557" s="81">
        <v>43171.69027777778</v>
      </c>
      <c r="X557" s="83" t="s">
        <v>4270</v>
      </c>
      <c r="Y557" s="79"/>
      <c r="Z557" s="79"/>
      <c r="AA557" s="85" t="s">
        <v>5478</v>
      </c>
      <c r="AB557" s="79"/>
      <c r="AC557" s="79" t="b">
        <v>0</v>
      </c>
      <c r="AD557" s="79">
        <v>0</v>
      </c>
      <c r="AE557" s="85" t="s">
        <v>6296</v>
      </c>
      <c r="AF557" s="79" t="b">
        <v>0</v>
      </c>
      <c r="AG557" s="79" t="s">
        <v>6304</v>
      </c>
      <c r="AH557" s="79"/>
      <c r="AI557" s="85" t="s">
        <v>6296</v>
      </c>
      <c r="AJ557" s="79" t="b">
        <v>0</v>
      </c>
      <c r="AK557" s="79">
        <v>0</v>
      </c>
      <c r="AL557" s="85" t="s">
        <v>6296</v>
      </c>
      <c r="AM557" s="79" t="s">
        <v>6338</v>
      </c>
      <c r="AN557" s="79" t="b">
        <v>0</v>
      </c>
      <c r="AO557" s="85" t="s">
        <v>5478</v>
      </c>
      <c r="AP557" s="79" t="s">
        <v>176</v>
      </c>
      <c r="AQ557" s="79">
        <v>0</v>
      </c>
      <c r="AR557" s="79">
        <v>0</v>
      </c>
      <c r="AS557" s="79"/>
      <c r="AT557" s="79"/>
      <c r="AU557" s="79"/>
      <c r="AV557" s="79"/>
      <c r="AW557" s="79"/>
      <c r="AX557" s="79"/>
      <c r="AY557" s="79"/>
      <c r="AZ557" s="79"/>
      <c r="BA557">
        <v>1</v>
      </c>
      <c r="BB557" s="78" t="str">
        <f>REPLACE(INDEX(GroupVertices[Group], MATCH(Edges[[#This Row],[Vertex 1]],GroupVertices[Vertex],0)),1,1,"")</f>
        <v>85</v>
      </c>
      <c r="BC557" s="78" t="str">
        <f>REPLACE(INDEX(GroupVertices[Group], MATCH(Edges[[#This Row],[Vertex 2]],GroupVertices[Vertex],0)),1,1,"")</f>
        <v>85</v>
      </c>
      <c r="BD557" s="48">
        <v>0</v>
      </c>
      <c r="BE557" s="49">
        <v>0</v>
      </c>
      <c r="BF557" s="48">
        <v>0</v>
      </c>
      <c r="BG557" s="49">
        <v>0</v>
      </c>
      <c r="BH557" s="48">
        <v>0</v>
      </c>
      <c r="BI557" s="49">
        <v>0</v>
      </c>
      <c r="BJ557" s="48">
        <v>8</v>
      </c>
      <c r="BK557" s="49">
        <v>100</v>
      </c>
      <c r="BL557" s="48">
        <v>8</v>
      </c>
    </row>
    <row r="558" spans="1:64" x14ac:dyDescent="0.25">
      <c r="A558" s="64" t="s">
        <v>517</v>
      </c>
      <c r="B558" s="64" t="s">
        <v>517</v>
      </c>
      <c r="C558" s="65" t="s">
        <v>15839</v>
      </c>
      <c r="D558" s="66">
        <v>3</v>
      </c>
      <c r="E558" s="67" t="s">
        <v>132</v>
      </c>
      <c r="F558" s="68">
        <v>35</v>
      </c>
      <c r="G558" s="65"/>
      <c r="H558" s="69"/>
      <c r="I558" s="70"/>
      <c r="J558" s="70"/>
      <c r="K558" s="34" t="s">
        <v>65</v>
      </c>
      <c r="L558" s="77">
        <v>558</v>
      </c>
      <c r="M558" s="77"/>
      <c r="N558" s="72"/>
      <c r="O558" s="79" t="s">
        <v>176</v>
      </c>
      <c r="P558" s="81">
        <v>43171.23133101852</v>
      </c>
      <c r="Q558" s="79" t="s">
        <v>1323</v>
      </c>
      <c r="R558" s="83" t="s">
        <v>2184</v>
      </c>
      <c r="S558" s="79" t="s">
        <v>2505</v>
      </c>
      <c r="T558" s="79" t="s">
        <v>2827</v>
      </c>
      <c r="U558" s="83" t="s">
        <v>3248</v>
      </c>
      <c r="V558" s="83" t="s">
        <v>3248</v>
      </c>
      <c r="W558" s="81">
        <v>43171.23133101852</v>
      </c>
      <c r="X558" s="83" t="s">
        <v>4271</v>
      </c>
      <c r="Y558" s="79"/>
      <c r="Z558" s="79"/>
      <c r="AA558" s="85" t="s">
        <v>5479</v>
      </c>
      <c r="AB558" s="79"/>
      <c r="AC558" s="79" t="b">
        <v>0</v>
      </c>
      <c r="AD558" s="79">
        <v>4</v>
      </c>
      <c r="AE558" s="85" t="s">
        <v>6296</v>
      </c>
      <c r="AF558" s="79" t="b">
        <v>0</v>
      </c>
      <c r="AG558" s="79" t="s">
        <v>6304</v>
      </c>
      <c r="AH558" s="79"/>
      <c r="AI558" s="85" t="s">
        <v>6296</v>
      </c>
      <c r="AJ558" s="79" t="b">
        <v>0</v>
      </c>
      <c r="AK558" s="79">
        <v>3</v>
      </c>
      <c r="AL558" s="85" t="s">
        <v>6296</v>
      </c>
      <c r="AM558" s="79" t="s">
        <v>6330</v>
      </c>
      <c r="AN558" s="79" t="b">
        <v>0</v>
      </c>
      <c r="AO558" s="85" t="s">
        <v>5479</v>
      </c>
      <c r="AP558" s="79" t="s">
        <v>6415</v>
      </c>
      <c r="AQ558" s="79">
        <v>0</v>
      </c>
      <c r="AR558" s="79">
        <v>0</v>
      </c>
      <c r="AS558" s="79"/>
      <c r="AT558" s="79"/>
      <c r="AU558" s="79"/>
      <c r="AV558" s="79"/>
      <c r="AW558" s="79"/>
      <c r="AX558" s="79"/>
      <c r="AY558" s="79"/>
      <c r="AZ558" s="79"/>
      <c r="BA558">
        <v>1</v>
      </c>
      <c r="BB558" s="78" t="str">
        <f>REPLACE(INDEX(GroupVertices[Group], MATCH(Edges[[#This Row],[Vertex 1]],GroupVertices[Vertex],0)),1,1,"")</f>
        <v>53</v>
      </c>
      <c r="BC558" s="78" t="str">
        <f>REPLACE(INDEX(GroupVertices[Group], MATCH(Edges[[#This Row],[Vertex 2]],GroupVertices[Vertex],0)),1,1,"")</f>
        <v>53</v>
      </c>
      <c r="BD558" s="48">
        <v>2</v>
      </c>
      <c r="BE558" s="49">
        <v>10.526315789473685</v>
      </c>
      <c r="BF558" s="48">
        <v>0</v>
      </c>
      <c r="BG558" s="49">
        <v>0</v>
      </c>
      <c r="BH558" s="48">
        <v>0</v>
      </c>
      <c r="BI558" s="49">
        <v>0</v>
      </c>
      <c r="BJ558" s="48">
        <v>17</v>
      </c>
      <c r="BK558" s="49">
        <v>89.473684210526315</v>
      </c>
      <c r="BL558" s="48">
        <v>19</v>
      </c>
    </row>
    <row r="559" spans="1:64" x14ac:dyDescent="0.25">
      <c r="A559" s="64" t="s">
        <v>518</v>
      </c>
      <c r="B559" s="64" t="s">
        <v>517</v>
      </c>
      <c r="C559" s="65" t="s">
        <v>15839</v>
      </c>
      <c r="D559" s="66">
        <v>3</v>
      </c>
      <c r="E559" s="67" t="s">
        <v>132</v>
      </c>
      <c r="F559" s="68">
        <v>35</v>
      </c>
      <c r="G559" s="65"/>
      <c r="H559" s="69"/>
      <c r="I559" s="70"/>
      <c r="J559" s="70"/>
      <c r="K559" s="34" t="s">
        <v>65</v>
      </c>
      <c r="L559" s="77">
        <v>559</v>
      </c>
      <c r="M559" s="77"/>
      <c r="N559" s="72"/>
      <c r="O559" s="79" t="s">
        <v>999</v>
      </c>
      <c r="P559" s="81">
        <v>43171.691817129627</v>
      </c>
      <c r="Q559" s="79" t="s">
        <v>1321</v>
      </c>
      <c r="R559" s="83" t="s">
        <v>2184</v>
      </c>
      <c r="S559" s="79" t="s">
        <v>2505</v>
      </c>
      <c r="T559" s="79" t="s">
        <v>2679</v>
      </c>
      <c r="U559" s="79"/>
      <c r="V559" s="83" t="s">
        <v>3695</v>
      </c>
      <c r="W559" s="81">
        <v>43171.691817129627</v>
      </c>
      <c r="X559" s="83" t="s">
        <v>4272</v>
      </c>
      <c r="Y559" s="79"/>
      <c r="Z559" s="79"/>
      <c r="AA559" s="85" t="s">
        <v>5480</v>
      </c>
      <c r="AB559" s="79"/>
      <c r="AC559" s="79" t="b">
        <v>0</v>
      </c>
      <c r="AD559" s="79">
        <v>0</v>
      </c>
      <c r="AE559" s="85" t="s">
        <v>6296</v>
      </c>
      <c r="AF559" s="79" t="b">
        <v>0</v>
      </c>
      <c r="AG559" s="79" t="s">
        <v>6304</v>
      </c>
      <c r="AH559" s="79"/>
      <c r="AI559" s="85" t="s">
        <v>6296</v>
      </c>
      <c r="AJ559" s="79" t="b">
        <v>0</v>
      </c>
      <c r="AK559" s="79">
        <v>3</v>
      </c>
      <c r="AL559" s="85" t="s">
        <v>5479</v>
      </c>
      <c r="AM559" s="79" t="s">
        <v>6382</v>
      </c>
      <c r="AN559" s="79" t="b">
        <v>0</v>
      </c>
      <c r="AO559" s="85" t="s">
        <v>5479</v>
      </c>
      <c r="AP559" s="79" t="s">
        <v>176</v>
      </c>
      <c r="AQ559" s="79">
        <v>0</v>
      </c>
      <c r="AR559" s="79">
        <v>0</v>
      </c>
      <c r="AS559" s="79"/>
      <c r="AT559" s="79"/>
      <c r="AU559" s="79"/>
      <c r="AV559" s="79"/>
      <c r="AW559" s="79"/>
      <c r="AX559" s="79"/>
      <c r="AY559" s="79"/>
      <c r="AZ559" s="79"/>
      <c r="BA559">
        <v>1</v>
      </c>
      <c r="BB559" s="78" t="str">
        <f>REPLACE(INDEX(GroupVertices[Group], MATCH(Edges[[#This Row],[Vertex 1]],GroupVertices[Vertex],0)),1,1,"")</f>
        <v>53</v>
      </c>
      <c r="BC559" s="78" t="str">
        <f>REPLACE(INDEX(GroupVertices[Group], MATCH(Edges[[#This Row],[Vertex 2]],GroupVertices[Vertex],0)),1,1,"")</f>
        <v>53</v>
      </c>
      <c r="BD559" s="48">
        <v>2</v>
      </c>
      <c r="BE559" s="49">
        <v>13.333333333333334</v>
      </c>
      <c r="BF559" s="48">
        <v>0</v>
      </c>
      <c r="BG559" s="49">
        <v>0</v>
      </c>
      <c r="BH559" s="48">
        <v>0</v>
      </c>
      <c r="BI559" s="49">
        <v>0</v>
      </c>
      <c r="BJ559" s="48">
        <v>13</v>
      </c>
      <c r="BK559" s="49">
        <v>86.666666666666671</v>
      </c>
      <c r="BL559" s="48">
        <v>15</v>
      </c>
    </row>
    <row r="560" spans="1:64" x14ac:dyDescent="0.25">
      <c r="A560" s="64" t="s">
        <v>519</v>
      </c>
      <c r="B560" s="64" t="s">
        <v>888</v>
      </c>
      <c r="C560" s="65" t="s">
        <v>15839</v>
      </c>
      <c r="D560" s="66">
        <v>3</v>
      </c>
      <c r="E560" s="67" t="s">
        <v>132</v>
      </c>
      <c r="F560" s="68">
        <v>35</v>
      </c>
      <c r="G560" s="65"/>
      <c r="H560" s="69"/>
      <c r="I560" s="70"/>
      <c r="J560" s="70"/>
      <c r="K560" s="34" t="s">
        <v>65</v>
      </c>
      <c r="L560" s="77">
        <v>560</v>
      </c>
      <c r="M560" s="77"/>
      <c r="N560" s="72"/>
      <c r="O560" s="79" t="s">
        <v>999</v>
      </c>
      <c r="P560" s="81">
        <v>43171.693668981483</v>
      </c>
      <c r="Q560" s="79" t="s">
        <v>1324</v>
      </c>
      <c r="R560" s="83" t="s">
        <v>2186</v>
      </c>
      <c r="S560" s="79" t="s">
        <v>2581</v>
      </c>
      <c r="T560" s="79" t="s">
        <v>2828</v>
      </c>
      <c r="U560" s="79"/>
      <c r="V560" s="83" t="s">
        <v>3696</v>
      </c>
      <c r="W560" s="81">
        <v>43171.693668981483</v>
      </c>
      <c r="X560" s="83" t="s">
        <v>4273</v>
      </c>
      <c r="Y560" s="79"/>
      <c r="Z560" s="79"/>
      <c r="AA560" s="85" t="s">
        <v>5481</v>
      </c>
      <c r="AB560" s="79"/>
      <c r="AC560" s="79" t="b">
        <v>0</v>
      </c>
      <c r="AD560" s="79">
        <v>0</v>
      </c>
      <c r="AE560" s="85" t="s">
        <v>6296</v>
      </c>
      <c r="AF560" s="79" t="b">
        <v>0</v>
      </c>
      <c r="AG560" s="79" t="s">
        <v>6304</v>
      </c>
      <c r="AH560" s="79"/>
      <c r="AI560" s="85" t="s">
        <v>6296</v>
      </c>
      <c r="AJ560" s="79" t="b">
        <v>0</v>
      </c>
      <c r="AK560" s="79">
        <v>0</v>
      </c>
      <c r="AL560" s="85" t="s">
        <v>6296</v>
      </c>
      <c r="AM560" s="79" t="s">
        <v>6383</v>
      </c>
      <c r="AN560" s="79" t="b">
        <v>0</v>
      </c>
      <c r="AO560" s="85" t="s">
        <v>5481</v>
      </c>
      <c r="AP560" s="79" t="s">
        <v>176</v>
      </c>
      <c r="AQ560" s="79">
        <v>0</v>
      </c>
      <c r="AR560" s="79">
        <v>0</v>
      </c>
      <c r="AS560" s="79"/>
      <c r="AT560" s="79"/>
      <c r="AU560" s="79"/>
      <c r="AV560" s="79"/>
      <c r="AW560" s="79"/>
      <c r="AX560" s="79"/>
      <c r="AY560" s="79"/>
      <c r="AZ560" s="79"/>
      <c r="BA560">
        <v>1</v>
      </c>
      <c r="BB560" s="78" t="str">
        <f>REPLACE(INDEX(GroupVertices[Group], MATCH(Edges[[#This Row],[Vertex 1]],GroupVertices[Vertex],0)),1,1,"")</f>
        <v>33</v>
      </c>
      <c r="BC560" s="78" t="str">
        <f>REPLACE(INDEX(GroupVertices[Group], MATCH(Edges[[#This Row],[Vertex 2]],GroupVertices[Vertex],0)),1,1,"")</f>
        <v>33</v>
      </c>
      <c r="BD560" s="48"/>
      <c r="BE560" s="49"/>
      <c r="BF560" s="48"/>
      <c r="BG560" s="49"/>
      <c r="BH560" s="48"/>
      <c r="BI560" s="49"/>
      <c r="BJ560" s="48"/>
      <c r="BK560" s="49"/>
      <c r="BL560" s="48"/>
    </row>
    <row r="561" spans="1:64" x14ac:dyDescent="0.25">
      <c r="A561" s="64" t="s">
        <v>519</v>
      </c>
      <c r="B561" s="64" t="s">
        <v>889</v>
      </c>
      <c r="C561" s="65" t="s">
        <v>15839</v>
      </c>
      <c r="D561" s="66">
        <v>3</v>
      </c>
      <c r="E561" s="67" t="s">
        <v>132</v>
      </c>
      <c r="F561" s="68">
        <v>35</v>
      </c>
      <c r="G561" s="65"/>
      <c r="H561" s="69"/>
      <c r="I561" s="70"/>
      <c r="J561" s="70"/>
      <c r="K561" s="34" t="s">
        <v>65</v>
      </c>
      <c r="L561" s="77">
        <v>561</v>
      </c>
      <c r="M561" s="77"/>
      <c r="N561" s="72"/>
      <c r="O561" s="79" t="s">
        <v>999</v>
      </c>
      <c r="P561" s="81">
        <v>43171.693668981483</v>
      </c>
      <c r="Q561" s="79" t="s">
        <v>1324</v>
      </c>
      <c r="R561" s="83" t="s">
        <v>2186</v>
      </c>
      <c r="S561" s="79" t="s">
        <v>2581</v>
      </c>
      <c r="T561" s="79" t="s">
        <v>2828</v>
      </c>
      <c r="U561" s="79"/>
      <c r="V561" s="83" t="s">
        <v>3696</v>
      </c>
      <c r="W561" s="81">
        <v>43171.693668981483</v>
      </c>
      <c r="X561" s="83" t="s">
        <v>4273</v>
      </c>
      <c r="Y561" s="79"/>
      <c r="Z561" s="79"/>
      <c r="AA561" s="85" t="s">
        <v>5481</v>
      </c>
      <c r="AB561" s="79"/>
      <c r="AC561" s="79" t="b">
        <v>0</v>
      </c>
      <c r="AD561" s="79">
        <v>0</v>
      </c>
      <c r="AE561" s="85" t="s">
        <v>6296</v>
      </c>
      <c r="AF561" s="79" t="b">
        <v>0</v>
      </c>
      <c r="AG561" s="79" t="s">
        <v>6304</v>
      </c>
      <c r="AH561" s="79"/>
      <c r="AI561" s="85" t="s">
        <v>6296</v>
      </c>
      <c r="AJ561" s="79" t="b">
        <v>0</v>
      </c>
      <c r="AK561" s="79">
        <v>0</v>
      </c>
      <c r="AL561" s="85" t="s">
        <v>6296</v>
      </c>
      <c r="AM561" s="79" t="s">
        <v>6383</v>
      </c>
      <c r="AN561" s="79" t="b">
        <v>0</v>
      </c>
      <c r="AO561" s="85" t="s">
        <v>5481</v>
      </c>
      <c r="AP561" s="79" t="s">
        <v>176</v>
      </c>
      <c r="AQ561" s="79">
        <v>0</v>
      </c>
      <c r="AR561" s="79">
        <v>0</v>
      </c>
      <c r="AS561" s="79"/>
      <c r="AT561" s="79"/>
      <c r="AU561" s="79"/>
      <c r="AV561" s="79"/>
      <c r="AW561" s="79"/>
      <c r="AX561" s="79"/>
      <c r="AY561" s="79"/>
      <c r="AZ561" s="79"/>
      <c r="BA561">
        <v>1</v>
      </c>
      <c r="BB561" s="78" t="str">
        <f>REPLACE(INDEX(GroupVertices[Group], MATCH(Edges[[#This Row],[Vertex 1]],GroupVertices[Vertex],0)),1,1,"")</f>
        <v>33</v>
      </c>
      <c r="BC561" s="78" t="str">
        <f>REPLACE(INDEX(GroupVertices[Group], MATCH(Edges[[#This Row],[Vertex 2]],GroupVertices[Vertex],0)),1,1,"")</f>
        <v>33</v>
      </c>
      <c r="BD561" s="48">
        <v>0</v>
      </c>
      <c r="BE561" s="49">
        <v>0</v>
      </c>
      <c r="BF561" s="48">
        <v>0</v>
      </c>
      <c r="BG561" s="49">
        <v>0</v>
      </c>
      <c r="BH561" s="48">
        <v>0</v>
      </c>
      <c r="BI561" s="49">
        <v>0</v>
      </c>
      <c r="BJ561" s="48">
        <v>24</v>
      </c>
      <c r="BK561" s="49">
        <v>100</v>
      </c>
      <c r="BL561" s="48">
        <v>24</v>
      </c>
    </row>
    <row r="562" spans="1:64" x14ac:dyDescent="0.25">
      <c r="A562" s="64" t="s">
        <v>520</v>
      </c>
      <c r="B562" s="64" t="s">
        <v>888</v>
      </c>
      <c r="C562" s="65" t="s">
        <v>15839</v>
      </c>
      <c r="D562" s="66">
        <v>3</v>
      </c>
      <c r="E562" s="67" t="s">
        <v>132</v>
      </c>
      <c r="F562" s="68">
        <v>35</v>
      </c>
      <c r="G562" s="65"/>
      <c r="H562" s="69"/>
      <c r="I562" s="70"/>
      <c r="J562" s="70"/>
      <c r="K562" s="34" t="s">
        <v>65</v>
      </c>
      <c r="L562" s="77">
        <v>562</v>
      </c>
      <c r="M562" s="77"/>
      <c r="N562" s="72"/>
      <c r="O562" s="79" t="s">
        <v>999</v>
      </c>
      <c r="P562" s="81">
        <v>43171.693865740737</v>
      </c>
      <c r="Q562" s="79" t="s">
        <v>1325</v>
      </c>
      <c r="R562" s="83" t="s">
        <v>2187</v>
      </c>
      <c r="S562" s="79" t="s">
        <v>2581</v>
      </c>
      <c r="T562" s="79" t="s">
        <v>2828</v>
      </c>
      <c r="U562" s="79"/>
      <c r="V562" s="83" t="s">
        <v>3522</v>
      </c>
      <c r="W562" s="81">
        <v>43171.693865740737</v>
      </c>
      <c r="X562" s="83" t="s">
        <v>4274</v>
      </c>
      <c r="Y562" s="79"/>
      <c r="Z562" s="79"/>
      <c r="AA562" s="85" t="s">
        <v>5482</v>
      </c>
      <c r="AB562" s="79"/>
      <c r="AC562" s="79" t="b">
        <v>0</v>
      </c>
      <c r="AD562" s="79">
        <v>0</v>
      </c>
      <c r="AE562" s="85" t="s">
        <v>6296</v>
      </c>
      <c r="AF562" s="79" t="b">
        <v>0</v>
      </c>
      <c r="AG562" s="79" t="s">
        <v>6304</v>
      </c>
      <c r="AH562" s="79"/>
      <c r="AI562" s="85" t="s">
        <v>6296</v>
      </c>
      <c r="AJ562" s="79" t="b">
        <v>0</v>
      </c>
      <c r="AK562" s="79">
        <v>0</v>
      </c>
      <c r="AL562" s="85" t="s">
        <v>6296</v>
      </c>
      <c r="AM562" s="79" t="s">
        <v>6383</v>
      </c>
      <c r="AN562" s="79" t="b">
        <v>0</v>
      </c>
      <c r="AO562" s="85" t="s">
        <v>5482</v>
      </c>
      <c r="AP562" s="79" t="s">
        <v>176</v>
      </c>
      <c r="AQ562" s="79">
        <v>0</v>
      </c>
      <c r="AR562" s="79">
        <v>0</v>
      </c>
      <c r="AS562" s="79"/>
      <c r="AT562" s="79"/>
      <c r="AU562" s="79"/>
      <c r="AV562" s="79"/>
      <c r="AW562" s="79"/>
      <c r="AX562" s="79"/>
      <c r="AY562" s="79"/>
      <c r="AZ562" s="79"/>
      <c r="BA562">
        <v>1</v>
      </c>
      <c r="BB562" s="78" t="str">
        <f>REPLACE(INDEX(GroupVertices[Group], MATCH(Edges[[#This Row],[Vertex 1]],GroupVertices[Vertex],0)),1,1,"")</f>
        <v>33</v>
      </c>
      <c r="BC562" s="78" t="str">
        <f>REPLACE(INDEX(GroupVertices[Group], MATCH(Edges[[#This Row],[Vertex 2]],GroupVertices[Vertex],0)),1,1,"")</f>
        <v>33</v>
      </c>
      <c r="BD562" s="48"/>
      <c r="BE562" s="49"/>
      <c r="BF562" s="48"/>
      <c r="BG562" s="49"/>
      <c r="BH562" s="48"/>
      <c r="BI562" s="49"/>
      <c r="BJ562" s="48"/>
      <c r="BK562" s="49"/>
      <c r="BL562" s="48"/>
    </row>
    <row r="563" spans="1:64" x14ac:dyDescent="0.25">
      <c r="A563" s="64" t="s">
        <v>520</v>
      </c>
      <c r="B563" s="64" t="s">
        <v>889</v>
      </c>
      <c r="C563" s="65" t="s">
        <v>15839</v>
      </c>
      <c r="D563" s="66">
        <v>3</v>
      </c>
      <c r="E563" s="67" t="s">
        <v>132</v>
      </c>
      <c r="F563" s="68">
        <v>35</v>
      </c>
      <c r="G563" s="65"/>
      <c r="H563" s="69"/>
      <c r="I563" s="70"/>
      <c r="J563" s="70"/>
      <c r="K563" s="34" t="s">
        <v>65</v>
      </c>
      <c r="L563" s="77">
        <v>563</v>
      </c>
      <c r="M563" s="77"/>
      <c r="N563" s="72"/>
      <c r="O563" s="79" t="s">
        <v>999</v>
      </c>
      <c r="P563" s="81">
        <v>43171.693865740737</v>
      </c>
      <c r="Q563" s="79" t="s">
        <v>1325</v>
      </c>
      <c r="R563" s="83" t="s">
        <v>2187</v>
      </c>
      <c r="S563" s="79" t="s">
        <v>2581</v>
      </c>
      <c r="T563" s="79" t="s">
        <v>2828</v>
      </c>
      <c r="U563" s="79"/>
      <c r="V563" s="83" t="s">
        <v>3522</v>
      </c>
      <c r="W563" s="81">
        <v>43171.693865740737</v>
      </c>
      <c r="X563" s="83" t="s">
        <v>4274</v>
      </c>
      <c r="Y563" s="79"/>
      <c r="Z563" s="79"/>
      <c r="AA563" s="85" t="s">
        <v>5482</v>
      </c>
      <c r="AB563" s="79"/>
      <c r="AC563" s="79" t="b">
        <v>0</v>
      </c>
      <c r="AD563" s="79">
        <v>0</v>
      </c>
      <c r="AE563" s="85" t="s">
        <v>6296</v>
      </c>
      <c r="AF563" s="79" t="b">
        <v>0</v>
      </c>
      <c r="AG563" s="79" t="s">
        <v>6304</v>
      </c>
      <c r="AH563" s="79"/>
      <c r="AI563" s="85" t="s">
        <v>6296</v>
      </c>
      <c r="AJ563" s="79" t="b">
        <v>0</v>
      </c>
      <c r="AK563" s="79">
        <v>0</v>
      </c>
      <c r="AL563" s="85" t="s">
        <v>6296</v>
      </c>
      <c r="AM563" s="79" t="s">
        <v>6383</v>
      </c>
      <c r="AN563" s="79" t="b">
        <v>0</v>
      </c>
      <c r="AO563" s="85" t="s">
        <v>5482</v>
      </c>
      <c r="AP563" s="79" t="s">
        <v>176</v>
      </c>
      <c r="AQ563" s="79">
        <v>0</v>
      </c>
      <c r="AR563" s="79">
        <v>0</v>
      </c>
      <c r="AS563" s="79"/>
      <c r="AT563" s="79"/>
      <c r="AU563" s="79"/>
      <c r="AV563" s="79"/>
      <c r="AW563" s="79"/>
      <c r="AX563" s="79"/>
      <c r="AY563" s="79"/>
      <c r="AZ563" s="79"/>
      <c r="BA563">
        <v>1</v>
      </c>
      <c r="BB563" s="78" t="str">
        <f>REPLACE(INDEX(GroupVertices[Group], MATCH(Edges[[#This Row],[Vertex 1]],GroupVertices[Vertex],0)),1,1,"")</f>
        <v>33</v>
      </c>
      <c r="BC563" s="78" t="str">
        <f>REPLACE(INDEX(GroupVertices[Group], MATCH(Edges[[#This Row],[Vertex 2]],GroupVertices[Vertex],0)),1,1,"")</f>
        <v>33</v>
      </c>
      <c r="BD563" s="48">
        <v>0</v>
      </c>
      <c r="BE563" s="49">
        <v>0</v>
      </c>
      <c r="BF563" s="48">
        <v>0</v>
      </c>
      <c r="BG563" s="49">
        <v>0</v>
      </c>
      <c r="BH563" s="48">
        <v>0</v>
      </c>
      <c r="BI563" s="49">
        <v>0</v>
      </c>
      <c r="BJ563" s="48">
        <v>24</v>
      </c>
      <c r="BK563" s="49">
        <v>100</v>
      </c>
      <c r="BL563" s="48">
        <v>24</v>
      </c>
    </row>
    <row r="564" spans="1:64" x14ac:dyDescent="0.25">
      <c r="A564" s="64" t="s">
        <v>521</v>
      </c>
      <c r="B564" s="64" t="s">
        <v>521</v>
      </c>
      <c r="C564" s="65" t="s">
        <v>15839</v>
      </c>
      <c r="D564" s="66">
        <v>3</v>
      </c>
      <c r="E564" s="67" t="s">
        <v>132</v>
      </c>
      <c r="F564" s="68">
        <v>35</v>
      </c>
      <c r="G564" s="65"/>
      <c r="H564" s="69"/>
      <c r="I564" s="70"/>
      <c r="J564" s="70"/>
      <c r="K564" s="34" t="s">
        <v>65</v>
      </c>
      <c r="L564" s="77">
        <v>564</v>
      </c>
      <c r="M564" s="77"/>
      <c r="N564" s="72"/>
      <c r="O564" s="79" t="s">
        <v>176</v>
      </c>
      <c r="P564" s="81">
        <v>43171.694178240738</v>
      </c>
      <c r="Q564" s="79" t="s">
        <v>1326</v>
      </c>
      <c r="R564" s="79"/>
      <c r="S564" s="79"/>
      <c r="T564" s="79" t="s">
        <v>2829</v>
      </c>
      <c r="U564" s="83" t="s">
        <v>3249</v>
      </c>
      <c r="V564" s="83" t="s">
        <v>3249</v>
      </c>
      <c r="W564" s="81">
        <v>43171.694178240738</v>
      </c>
      <c r="X564" s="83" t="s">
        <v>4275</v>
      </c>
      <c r="Y564" s="79"/>
      <c r="Z564" s="79"/>
      <c r="AA564" s="85" t="s">
        <v>5483</v>
      </c>
      <c r="AB564" s="79"/>
      <c r="AC564" s="79" t="b">
        <v>0</v>
      </c>
      <c r="AD564" s="79">
        <v>0</v>
      </c>
      <c r="AE564" s="85" t="s">
        <v>6296</v>
      </c>
      <c r="AF564" s="79" t="b">
        <v>0</v>
      </c>
      <c r="AG564" s="79" t="s">
        <v>6304</v>
      </c>
      <c r="AH564" s="79"/>
      <c r="AI564" s="85" t="s">
        <v>6296</v>
      </c>
      <c r="AJ564" s="79" t="b">
        <v>0</v>
      </c>
      <c r="AK564" s="79">
        <v>0</v>
      </c>
      <c r="AL564" s="85" t="s">
        <v>6296</v>
      </c>
      <c r="AM564" s="79" t="s">
        <v>6328</v>
      </c>
      <c r="AN564" s="79" t="b">
        <v>0</v>
      </c>
      <c r="AO564" s="85" t="s">
        <v>5483</v>
      </c>
      <c r="AP564" s="79" t="s">
        <v>176</v>
      </c>
      <c r="AQ564" s="79">
        <v>0</v>
      </c>
      <c r="AR564" s="79">
        <v>0</v>
      </c>
      <c r="AS564" s="79"/>
      <c r="AT564" s="79"/>
      <c r="AU564" s="79"/>
      <c r="AV564" s="79"/>
      <c r="AW564" s="79"/>
      <c r="AX564" s="79"/>
      <c r="AY564" s="79"/>
      <c r="AZ564" s="79"/>
      <c r="BA564">
        <v>1</v>
      </c>
      <c r="BB564" s="78" t="str">
        <f>REPLACE(INDEX(GroupVertices[Group], MATCH(Edges[[#This Row],[Vertex 1]],GroupVertices[Vertex],0)),1,1,"")</f>
        <v>1</v>
      </c>
      <c r="BC564" s="78" t="str">
        <f>REPLACE(INDEX(GroupVertices[Group], MATCH(Edges[[#This Row],[Vertex 2]],GroupVertices[Vertex],0)),1,1,"")</f>
        <v>1</v>
      </c>
      <c r="BD564" s="48">
        <v>2</v>
      </c>
      <c r="BE564" s="49">
        <v>16.666666666666668</v>
      </c>
      <c r="BF564" s="48">
        <v>0</v>
      </c>
      <c r="BG564" s="49">
        <v>0</v>
      </c>
      <c r="BH564" s="48">
        <v>0</v>
      </c>
      <c r="BI564" s="49">
        <v>0</v>
      </c>
      <c r="BJ564" s="48">
        <v>10</v>
      </c>
      <c r="BK564" s="49">
        <v>83.333333333333329</v>
      </c>
      <c r="BL564" s="48">
        <v>12</v>
      </c>
    </row>
    <row r="565" spans="1:64" x14ac:dyDescent="0.25">
      <c r="A565" s="64" t="s">
        <v>522</v>
      </c>
      <c r="B565" s="64" t="s">
        <v>754</v>
      </c>
      <c r="C565" s="65" t="s">
        <v>15839</v>
      </c>
      <c r="D565" s="66">
        <v>3</v>
      </c>
      <c r="E565" s="67" t="s">
        <v>132</v>
      </c>
      <c r="F565" s="68">
        <v>35</v>
      </c>
      <c r="G565" s="65"/>
      <c r="H565" s="69"/>
      <c r="I565" s="70"/>
      <c r="J565" s="70"/>
      <c r="K565" s="34" t="s">
        <v>65</v>
      </c>
      <c r="L565" s="77">
        <v>565</v>
      </c>
      <c r="M565" s="77"/>
      <c r="N565" s="72"/>
      <c r="O565" s="79" t="s">
        <v>999</v>
      </c>
      <c r="P565" s="81">
        <v>43171.694525462961</v>
      </c>
      <c r="Q565" s="79" t="s">
        <v>1327</v>
      </c>
      <c r="R565" s="83" t="s">
        <v>2188</v>
      </c>
      <c r="S565" s="79" t="s">
        <v>2505</v>
      </c>
      <c r="T565" s="79" t="s">
        <v>2830</v>
      </c>
      <c r="U565" s="83" t="s">
        <v>3250</v>
      </c>
      <c r="V565" s="83" t="s">
        <v>3250</v>
      </c>
      <c r="W565" s="81">
        <v>43171.694525462961</v>
      </c>
      <c r="X565" s="83" t="s">
        <v>4276</v>
      </c>
      <c r="Y565" s="79"/>
      <c r="Z565" s="79"/>
      <c r="AA565" s="85" t="s">
        <v>5484</v>
      </c>
      <c r="AB565" s="79"/>
      <c r="AC565" s="79" t="b">
        <v>0</v>
      </c>
      <c r="AD565" s="79">
        <v>0</v>
      </c>
      <c r="AE565" s="85" t="s">
        <v>6296</v>
      </c>
      <c r="AF565" s="79" t="b">
        <v>0</v>
      </c>
      <c r="AG565" s="79" t="s">
        <v>6304</v>
      </c>
      <c r="AH565" s="79"/>
      <c r="AI565" s="85" t="s">
        <v>6296</v>
      </c>
      <c r="AJ565" s="79" t="b">
        <v>0</v>
      </c>
      <c r="AK565" s="79">
        <v>0</v>
      </c>
      <c r="AL565" s="85" t="s">
        <v>6296</v>
      </c>
      <c r="AM565" s="79" t="s">
        <v>6330</v>
      </c>
      <c r="AN565" s="79" t="b">
        <v>0</v>
      </c>
      <c r="AO565" s="85" t="s">
        <v>5484</v>
      </c>
      <c r="AP565" s="79" t="s">
        <v>176</v>
      </c>
      <c r="AQ565" s="79">
        <v>0</v>
      </c>
      <c r="AR565" s="79">
        <v>0</v>
      </c>
      <c r="AS565" s="79"/>
      <c r="AT565" s="79"/>
      <c r="AU565" s="79"/>
      <c r="AV565" s="79"/>
      <c r="AW565" s="79"/>
      <c r="AX565" s="79"/>
      <c r="AY565" s="79"/>
      <c r="AZ565" s="79"/>
      <c r="BA565">
        <v>1</v>
      </c>
      <c r="BB565" s="78" t="str">
        <f>REPLACE(INDEX(GroupVertices[Group], MATCH(Edges[[#This Row],[Vertex 1]],GroupVertices[Vertex],0)),1,1,"")</f>
        <v>2</v>
      </c>
      <c r="BC565" s="78" t="str">
        <f>REPLACE(INDEX(GroupVertices[Group], MATCH(Edges[[#This Row],[Vertex 2]],GroupVertices[Vertex],0)),1,1,"")</f>
        <v>2</v>
      </c>
      <c r="BD565" s="48"/>
      <c r="BE565" s="49"/>
      <c r="BF565" s="48"/>
      <c r="BG565" s="49"/>
      <c r="BH565" s="48"/>
      <c r="BI565" s="49"/>
      <c r="BJ565" s="48"/>
      <c r="BK565" s="49"/>
      <c r="BL565" s="48"/>
    </row>
    <row r="566" spans="1:64" x14ac:dyDescent="0.25">
      <c r="A566" s="64" t="s">
        <v>522</v>
      </c>
      <c r="B566" s="64" t="s">
        <v>683</v>
      </c>
      <c r="C566" s="65" t="s">
        <v>15839</v>
      </c>
      <c r="D566" s="66">
        <v>3</v>
      </c>
      <c r="E566" s="67" t="s">
        <v>132</v>
      </c>
      <c r="F566" s="68">
        <v>35</v>
      </c>
      <c r="G566" s="65"/>
      <c r="H566" s="69"/>
      <c r="I566" s="70"/>
      <c r="J566" s="70"/>
      <c r="K566" s="34" t="s">
        <v>65</v>
      </c>
      <c r="L566" s="77">
        <v>566</v>
      </c>
      <c r="M566" s="77"/>
      <c r="N566" s="72"/>
      <c r="O566" s="79" t="s">
        <v>999</v>
      </c>
      <c r="P566" s="81">
        <v>43171.694525462961</v>
      </c>
      <c r="Q566" s="79" t="s">
        <v>1327</v>
      </c>
      <c r="R566" s="83" t="s">
        <v>2188</v>
      </c>
      <c r="S566" s="79" t="s">
        <v>2505</v>
      </c>
      <c r="T566" s="79" t="s">
        <v>2830</v>
      </c>
      <c r="U566" s="83" t="s">
        <v>3250</v>
      </c>
      <c r="V566" s="83" t="s">
        <v>3250</v>
      </c>
      <c r="W566" s="81">
        <v>43171.694525462961</v>
      </c>
      <c r="X566" s="83" t="s">
        <v>4276</v>
      </c>
      <c r="Y566" s="79"/>
      <c r="Z566" s="79"/>
      <c r="AA566" s="85" t="s">
        <v>5484</v>
      </c>
      <c r="AB566" s="79"/>
      <c r="AC566" s="79" t="b">
        <v>0</v>
      </c>
      <c r="AD566" s="79">
        <v>0</v>
      </c>
      <c r="AE566" s="85" t="s">
        <v>6296</v>
      </c>
      <c r="AF566" s="79" t="b">
        <v>0</v>
      </c>
      <c r="AG566" s="79" t="s">
        <v>6304</v>
      </c>
      <c r="AH566" s="79"/>
      <c r="AI566" s="85" t="s">
        <v>6296</v>
      </c>
      <c r="AJ566" s="79" t="b">
        <v>0</v>
      </c>
      <c r="AK566" s="79">
        <v>0</v>
      </c>
      <c r="AL566" s="85" t="s">
        <v>6296</v>
      </c>
      <c r="AM566" s="79" t="s">
        <v>6330</v>
      </c>
      <c r="AN566" s="79" t="b">
        <v>0</v>
      </c>
      <c r="AO566" s="85" t="s">
        <v>5484</v>
      </c>
      <c r="AP566" s="79" t="s">
        <v>176</v>
      </c>
      <c r="AQ566" s="79">
        <v>0</v>
      </c>
      <c r="AR566" s="79">
        <v>0</v>
      </c>
      <c r="AS566" s="79"/>
      <c r="AT566" s="79"/>
      <c r="AU566" s="79"/>
      <c r="AV566" s="79"/>
      <c r="AW566" s="79"/>
      <c r="AX566" s="79"/>
      <c r="AY566" s="79"/>
      <c r="AZ566" s="79"/>
      <c r="BA566">
        <v>1</v>
      </c>
      <c r="BB566" s="78" t="str">
        <f>REPLACE(INDEX(GroupVertices[Group], MATCH(Edges[[#This Row],[Vertex 1]],GroupVertices[Vertex],0)),1,1,"")</f>
        <v>2</v>
      </c>
      <c r="BC566" s="78" t="str">
        <f>REPLACE(INDEX(GroupVertices[Group], MATCH(Edges[[#This Row],[Vertex 2]],GroupVertices[Vertex],0)),1,1,"")</f>
        <v>2</v>
      </c>
      <c r="BD566" s="48">
        <v>1</v>
      </c>
      <c r="BE566" s="49">
        <v>5</v>
      </c>
      <c r="BF566" s="48">
        <v>1</v>
      </c>
      <c r="BG566" s="49">
        <v>5</v>
      </c>
      <c r="BH566" s="48">
        <v>0</v>
      </c>
      <c r="BI566" s="49">
        <v>0</v>
      </c>
      <c r="BJ566" s="48">
        <v>18</v>
      </c>
      <c r="BK566" s="49">
        <v>90</v>
      </c>
      <c r="BL566" s="48">
        <v>20</v>
      </c>
    </row>
    <row r="567" spans="1:64" x14ac:dyDescent="0.25">
      <c r="A567" s="64" t="s">
        <v>523</v>
      </c>
      <c r="B567" s="64" t="s">
        <v>523</v>
      </c>
      <c r="C567" s="65" t="s">
        <v>15846</v>
      </c>
      <c r="D567" s="66">
        <v>10</v>
      </c>
      <c r="E567" s="67" t="s">
        <v>136</v>
      </c>
      <c r="F567" s="68">
        <v>12</v>
      </c>
      <c r="G567" s="65"/>
      <c r="H567" s="69"/>
      <c r="I567" s="70"/>
      <c r="J567" s="70"/>
      <c r="K567" s="34" t="s">
        <v>65</v>
      </c>
      <c r="L567" s="77">
        <v>567</v>
      </c>
      <c r="M567" s="77"/>
      <c r="N567" s="72"/>
      <c r="O567" s="79" t="s">
        <v>176</v>
      </c>
      <c r="P567" s="81">
        <v>43165.662789351853</v>
      </c>
      <c r="Q567" s="79" t="s">
        <v>1328</v>
      </c>
      <c r="R567" s="83" t="s">
        <v>2189</v>
      </c>
      <c r="S567" s="79" t="s">
        <v>2538</v>
      </c>
      <c r="T567" s="79" t="s">
        <v>2831</v>
      </c>
      <c r="U567" s="83" t="s">
        <v>3251</v>
      </c>
      <c r="V567" s="83" t="s">
        <v>3251</v>
      </c>
      <c r="W567" s="81">
        <v>43165.662789351853</v>
      </c>
      <c r="X567" s="83" t="s">
        <v>4277</v>
      </c>
      <c r="Y567" s="79"/>
      <c r="Z567" s="79"/>
      <c r="AA567" s="85" t="s">
        <v>5485</v>
      </c>
      <c r="AB567" s="79"/>
      <c r="AC567" s="79" t="b">
        <v>0</v>
      </c>
      <c r="AD567" s="79">
        <v>0</v>
      </c>
      <c r="AE567" s="85" t="s">
        <v>6296</v>
      </c>
      <c r="AF567" s="79" t="b">
        <v>0</v>
      </c>
      <c r="AG567" s="79" t="s">
        <v>6304</v>
      </c>
      <c r="AH567" s="79"/>
      <c r="AI567" s="85" t="s">
        <v>6296</v>
      </c>
      <c r="AJ567" s="79" t="b">
        <v>0</v>
      </c>
      <c r="AK567" s="79">
        <v>0</v>
      </c>
      <c r="AL567" s="85" t="s">
        <v>6296</v>
      </c>
      <c r="AM567" s="79" t="s">
        <v>6369</v>
      </c>
      <c r="AN567" s="79" t="b">
        <v>0</v>
      </c>
      <c r="AO567" s="85" t="s">
        <v>5485</v>
      </c>
      <c r="AP567" s="79" t="s">
        <v>176</v>
      </c>
      <c r="AQ567" s="79">
        <v>0</v>
      </c>
      <c r="AR567" s="79">
        <v>0</v>
      </c>
      <c r="AS567" s="79"/>
      <c r="AT567" s="79"/>
      <c r="AU567" s="79"/>
      <c r="AV567" s="79"/>
      <c r="AW567" s="79"/>
      <c r="AX567" s="79"/>
      <c r="AY567" s="79"/>
      <c r="AZ567" s="79"/>
      <c r="BA567">
        <v>15</v>
      </c>
      <c r="BB567" s="78" t="str">
        <f>REPLACE(INDEX(GroupVertices[Group], MATCH(Edges[[#This Row],[Vertex 1]],GroupVertices[Vertex],0)),1,1,"")</f>
        <v>2</v>
      </c>
      <c r="BC567" s="78" t="str">
        <f>REPLACE(INDEX(GroupVertices[Group], MATCH(Edges[[#This Row],[Vertex 2]],GroupVertices[Vertex],0)),1,1,"")</f>
        <v>2</v>
      </c>
      <c r="BD567" s="48">
        <v>0</v>
      </c>
      <c r="BE567" s="49">
        <v>0</v>
      </c>
      <c r="BF567" s="48">
        <v>0</v>
      </c>
      <c r="BG567" s="49">
        <v>0</v>
      </c>
      <c r="BH567" s="48">
        <v>0</v>
      </c>
      <c r="BI567" s="49">
        <v>0</v>
      </c>
      <c r="BJ567" s="48">
        <v>16</v>
      </c>
      <c r="BK567" s="49">
        <v>100</v>
      </c>
      <c r="BL567" s="48">
        <v>16</v>
      </c>
    </row>
    <row r="568" spans="1:64" x14ac:dyDescent="0.25">
      <c r="A568" s="64" t="s">
        <v>523</v>
      </c>
      <c r="B568" s="64" t="s">
        <v>683</v>
      </c>
      <c r="C568" s="65" t="s">
        <v>15847</v>
      </c>
      <c r="D568" s="66">
        <v>7</v>
      </c>
      <c r="E568" s="67" t="s">
        <v>136</v>
      </c>
      <c r="F568" s="68">
        <v>21.857142857142858</v>
      </c>
      <c r="G568" s="65"/>
      <c r="H568" s="69"/>
      <c r="I568" s="70"/>
      <c r="J568" s="70"/>
      <c r="K568" s="34" t="s">
        <v>65</v>
      </c>
      <c r="L568" s="77">
        <v>568</v>
      </c>
      <c r="M568" s="77"/>
      <c r="N568" s="72"/>
      <c r="O568" s="79" t="s">
        <v>999</v>
      </c>
      <c r="P568" s="81">
        <v>43165.673159722224</v>
      </c>
      <c r="Q568" s="79" t="s">
        <v>1329</v>
      </c>
      <c r="R568" s="83" t="s">
        <v>2190</v>
      </c>
      <c r="S568" s="79" t="s">
        <v>2582</v>
      </c>
      <c r="T568" s="79" t="s">
        <v>2832</v>
      </c>
      <c r="U568" s="79"/>
      <c r="V568" s="83" t="s">
        <v>3697</v>
      </c>
      <c r="W568" s="81">
        <v>43165.673159722224</v>
      </c>
      <c r="X568" s="83" t="s">
        <v>4278</v>
      </c>
      <c r="Y568" s="79"/>
      <c r="Z568" s="79"/>
      <c r="AA568" s="85" t="s">
        <v>5486</v>
      </c>
      <c r="AB568" s="79"/>
      <c r="AC568" s="79" t="b">
        <v>0</v>
      </c>
      <c r="AD568" s="79">
        <v>1</v>
      </c>
      <c r="AE568" s="85" t="s">
        <v>6296</v>
      </c>
      <c r="AF568" s="79" t="b">
        <v>0</v>
      </c>
      <c r="AG568" s="79" t="s">
        <v>6304</v>
      </c>
      <c r="AH568" s="79"/>
      <c r="AI568" s="85" t="s">
        <v>6296</v>
      </c>
      <c r="AJ568" s="79" t="b">
        <v>0</v>
      </c>
      <c r="AK568" s="79">
        <v>0</v>
      </c>
      <c r="AL568" s="85" t="s">
        <v>6296</v>
      </c>
      <c r="AM568" s="79" t="s">
        <v>6369</v>
      </c>
      <c r="AN568" s="79" t="b">
        <v>0</v>
      </c>
      <c r="AO568" s="85" t="s">
        <v>5486</v>
      </c>
      <c r="AP568" s="79" t="s">
        <v>176</v>
      </c>
      <c r="AQ568" s="79">
        <v>0</v>
      </c>
      <c r="AR568" s="79">
        <v>0</v>
      </c>
      <c r="AS568" s="79"/>
      <c r="AT568" s="79"/>
      <c r="AU568" s="79"/>
      <c r="AV568" s="79"/>
      <c r="AW568" s="79"/>
      <c r="AX568" s="79"/>
      <c r="AY568" s="79"/>
      <c r="AZ568" s="79"/>
      <c r="BA568">
        <v>9</v>
      </c>
      <c r="BB568" s="78" t="str">
        <f>REPLACE(INDEX(GroupVertices[Group], MATCH(Edges[[#This Row],[Vertex 1]],GroupVertices[Vertex],0)),1,1,"")</f>
        <v>2</v>
      </c>
      <c r="BC568" s="78" t="str">
        <f>REPLACE(INDEX(GroupVertices[Group], MATCH(Edges[[#This Row],[Vertex 2]],GroupVertices[Vertex],0)),1,1,"")</f>
        <v>2</v>
      </c>
      <c r="BD568" s="48">
        <v>1</v>
      </c>
      <c r="BE568" s="49">
        <v>6.666666666666667</v>
      </c>
      <c r="BF568" s="48">
        <v>0</v>
      </c>
      <c r="BG568" s="49">
        <v>0</v>
      </c>
      <c r="BH568" s="48">
        <v>0</v>
      </c>
      <c r="BI568" s="49">
        <v>0</v>
      </c>
      <c r="BJ568" s="48">
        <v>14</v>
      </c>
      <c r="BK568" s="49">
        <v>93.333333333333329</v>
      </c>
      <c r="BL568" s="48">
        <v>15</v>
      </c>
    </row>
    <row r="569" spans="1:64" x14ac:dyDescent="0.25">
      <c r="A569" s="64" t="s">
        <v>523</v>
      </c>
      <c r="B569" s="64" t="s">
        <v>523</v>
      </c>
      <c r="C569" s="65" t="s">
        <v>15846</v>
      </c>
      <c r="D569" s="66">
        <v>10</v>
      </c>
      <c r="E569" s="67" t="s">
        <v>136</v>
      </c>
      <c r="F569" s="68">
        <v>12</v>
      </c>
      <c r="G569" s="65"/>
      <c r="H569" s="69"/>
      <c r="I569" s="70"/>
      <c r="J569" s="70"/>
      <c r="K569" s="34" t="s">
        <v>65</v>
      </c>
      <c r="L569" s="77">
        <v>569</v>
      </c>
      <c r="M569" s="77"/>
      <c r="N569" s="72"/>
      <c r="O569" s="79" t="s">
        <v>176</v>
      </c>
      <c r="P569" s="81">
        <v>43165.694675925923</v>
      </c>
      <c r="Q569" s="79" t="s">
        <v>1330</v>
      </c>
      <c r="R569" s="83" t="s">
        <v>2189</v>
      </c>
      <c r="S569" s="79" t="s">
        <v>2538</v>
      </c>
      <c r="T569" s="79" t="s">
        <v>2833</v>
      </c>
      <c r="U569" s="83" t="s">
        <v>3252</v>
      </c>
      <c r="V569" s="83" t="s">
        <v>3252</v>
      </c>
      <c r="W569" s="81">
        <v>43165.694675925923</v>
      </c>
      <c r="X569" s="83" t="s">
        <v>4279</v>
      </c>
      <c r="Y569" s="79"/>
      <c r="Z569" s="79"/>
      <c r="AA569" s="85" t="s">
        <v>5487</v>
      </c>
      <c r="AB569" s="79"/>
      <c r="AC569" s="79" t="b">
        <v>0</v>
      </c>
      <c r="AD569" s="79">
        <v>0</v>
      </c>
      <c r="AE569" s="85" t="s">
        <v>6296</v>
      </c>
      <c r="AF569" s="79" t="b">
        <v>0</v>
      </c>
      <c r="AG569" s="79" t="s">
        <v>6304</v>
      </c>
      <c r="AH569" s="79"/>
      <c r="AI569" s="85" t="s">
        <v>6296</v>
      </c>
      <c r="AJ569" s="79" t="b">
        <v>0</v>
      </c>
      <c r="AK569" s="79">
        <v>0</v>
      </c>
      <c r="AL569" s="85" t="s">
        <v>6296</v>
      </c>
      <c r="AM569" s="79" t="s">
        <v>6369</v>
      </c>
      <c r="AN569" s="79" t="b">
        <v>0</v>
      </c>
      <c r="AO569" s="85" t="s">
        <v>5487</v>
      </c>
      <c r="AP569" s="79" t="s">
        <v>176</v>
      </c>
      <c r="AQ569" s="79">
        <v>0</v>
      </c>
      <c r="AR569" s="79">
        <v>0</v>
      </c>
      <c r="AS569" s="79"/>
      <c r="AT569" s="79"/>
      <c r="AU569" s="79"/>
      <c r="AV569" s="79"/>
      <c r="AW569" s="79"/>
      <c r="AX569" s="79"/>
      <c r="AY569" s="79"/>
      <c r="AZ569" s="79"/>
      <c r="BA569">
        <v>15</v>
      </c>
      <c r="BB569" s="78" t="str">
        <f>REPLACE(INDEX(GroupVertices[Group], MATCH(Edges[[#This Row],[Vertex 1]],GroupVertices[Vertex],0)),1,1,"")</f>
        <v>2</v>
      </c>
      <c r="BC569" s="78" t="str">
        <f>REPLACE(INDEX(GroupVertices[Group], MATCH(Edges[[#This Row],[Vertex 2]],GroupVertices[Vertex],0)),1,1,"")</f>
        <v>2</v>
      </c>
      <c r="BD569" s="48">
        <v>0</v>
      </c>
      <c r="BE569" s="49">
        <v>0</v>
      </c>
      <c r="BF569" s="48">
        <v>0</v>
      </c>
      <c r="BG569" s="49">
        <v>0</v>
      </c>
      <c r="BH569" s="48">
        <v>0</v>
      </c>
      <c r="BI569" s="49">
        <v>0</v>
      </c>
      <c r="BJ569" s="48">
        <v>16</v>
      </c>
      <c r="BK569" s="49">
        <v>100</v>
      </c>
      <c r="BL569" s="48">
        <v>16</v>
      </c>
    </row>
    <row r="570" spans="1:64" x14ac:dyDescent="0.25">
      <c r="A570" s="64" t="s">
        <v>523</v>
      </c>
      <c r="B570" s="64" t="s">
        <v>523</v>
      </c>
      <c r="C570" s="65" t="s">
        <v>15846</v>
      </c>
      <c r="D570" s="66">
        <v>10</v>
      </c>
      <c r="E570" s="67" t="s">
        <v>136</v>
      </c>
      <c r="F570" s="68">
        <v>12</v>
      </c>
      <c r="G570" s="65"/>
      <c r="H570" s="69"/>
      <c r="I570" s="70"/>
      <c r="J570" s="70"/>
      <c r="K570" s="34" t="s">
        <v>65</v>
      </c>
      <c r="L570" s="77">
        <v>570</v>
      </c>
      <c r="M570" s="77"/>
      <c r="N570" s="72"/>
      <c r="O570" s="79" t="s">
        <v>176</v>
      </c>
      <c r="P570" s="81">
        <v>43166.662766203706</v>
      </c>
      <c r="Q570" s="79" t="s">
        <v>1331</v>
      </c>
      <c r="R570" s="83" t="s">
        <v>2189</v>
      </c>
      <c r="S570" s="79" t="s">
        <v>2538</v>
      </c>
      <c r="T570" s="79" t="s">
        <v>2831</v>
      </c>
      <c r="U570" s="83" t="s">
        <v>3253</v>
      </c>
      <c r="V570" s="83" t="s">
        <v>3253</v>
      </c>
      <c r="W570" s="81">
        <v>43166.662766203706</v>
      </c>
      <c r="X570" s="83" t="s">
        <v>4280</v>
      </c>
      <c r="Y570" s="79"/>
      <c r="Z570" s="79"/>
      <c r="AA570" s="85" t="s">
        <v>5488</v>
      </c>
      <c r="AB570" s="79"/>
      <c r="AC570" s="79" t="b">
        <v>0</v>
      </c>
      <c r="AD570" s="79">
        <v>0</v>
      </c>
      <c r="AE570" s="85" t="s">
        <v>6296</v>
      </c>
      <c r="AF570" s="79" t="b">
        <v>0</v>
      </c>
      <c r="AG570" s="79" t="s">
        <v>6304</v>
      </c>
      <c r="AH570" s="79"/>
      <c r="AI570" s="85" t="s">
        <v>6296</v>
      </c>
      <c r="AJ570" s="79" t="b">
        <v>0</v>
      </c>
      <c r="AK570" s="79">
        <v>0</v>
      </c>
      <c r="AL570" s="85" t="s">
        <v>6296</v>
      </c>
      <c r="AM570" s="79" t="s">
        <v>6369</v>
      </c>
      <c r="AN570" s="79" t="b">
        <v>0</v>
      </c>
      <c r="AO570" s="85" t="s">
        <v>5488</v>
      </c>
      <c r="AP570" s="79" t="s">
        <v>176</v>
      </c>
      <c r="AQ570" s="79">
        <v>0</v>
      </c>
      <c r="AR570" s="79">
        <v>0</v>
      </c>
      <c r="AS570" s="79"/>
      <c r="AT570" s="79"/>
      <c r="AU570" s="79"/>
      <c r="AV570" s="79"/>
      <c r="AW570" s="79"/>
      <c r="AX570" s="79"/>
      <c r="AY570" s="79"/>
      <c r="AZ570" s="79"/>
      <c r="BA570">
        <v>15</v>
      </c>
      <c r="BB570" s="78" t="str">
        <f>REPLACE(INDEX(GroupVertices[Group], MATCH(Edges[[#This Row],[Vertex 1]],GroupVertices[Vertex],0)),1,1,"")</f>
        <v>2</v>
      </c>
      <c r="BC570" s="78" t="str">
        <f>REPLACE(INDEX(GroupVertices[Group], MATCH(Edges[[#This Row],[Vertex 2]],GroupVertices[Vertex],0)),1,1,"")</f>
        <v>2</v>
      </c>
      <c r="BD570" s="48">
        <v>0</v>
      </c>
      <c r="BE570" s="49">
        <v>0</v>
      </c>
      <c r="BF570" s="48">
        <v>0</v>
      </c>
      <c r="BG570" s="49">
        <v>0</v>
      </c>
      <c r="BH570" s="48">
        <v>0</v>
      </c>
      <c r="BI570" s="49">
        <v>0</v>
      </c>
      <c r="BJ570" s="48">
        <v>16</v>
      </c>
      <c r="BK570" s="49">
        <v>100</v>
      </c>
      <c r="BL570" s="48">
        <v>16</v>
      </c>
    </row>
    <row r="571" spans="1:64" x14ac:dyDescent="0.25">
      <c r="A571" s="64" t="s">
        <v>523</v>
      </c>
      <c r="B571" s="64" t="s">
        <v>683</v>
      </c>
      <c r="C571" s="65" t="s">
        <v>15847</v>
      </c>
      <c r="D571" s="66">
        <v>7</v>
      </c>
      <c r="E571" s="67" t="s">
        <v>136</v>
      </c>
      <c r="F571" s="68">
        <v>21.857142857142858</v>
      </c>
      <c r="G571" s="65"/>
      <c r="H571" s="69"/>
      <c r="I571" s="70"/>
      <c r="J571" s="70"/>
      <c r="K571" s="34" t="s">
        <v>65</v>
      </c>
      <c r="L571" s="77">
        <v>571</v>
      </c>
      <c r="M571" s="77"/>
      <c r="N571" s="72"/>
      <c r="O571" s="79" t="s">
        <v>999</v>
      </c>
      <c r="P571" s="81">
        <v>43166.67324074074</v>
      </c>
      <c r="Q571" s="79" t="s">
        <v>1332</v>
      </c>
      <c r="R571" s="83" t="s">
        <v>2190</v>
      </c>
      <c r="S571" s="79" t="s">
        <v>2582</v>
      </c>
      <c r="T571" s="79" t="s">
        <v>2701</v>
      </c>
      <c r="U571" s="79"/>
      <c r="V571" s="83" t="s">
        <v>3697</v>
      </c>
      <c r="W571" s="81">
        <v>43166.67324074074</v>
      </c>
      <c r="X571" s="83" t="s">
        <v>4281</v>
      </c>
      <c r="Y571" s="79"/>
      <c r="Z571" s="79"/>
      <c r="AA571" s="85" t="s">
        <v>5489</v>
      </c>
      <c r="AB571" s="79"/>
      <c r="AC571" s="79" t="b">
        <v>0</v>
      </c>
      <c r="AD571" s="79">
        <v>1</v>
      </c>
      <c r="AE571" s="85" t="s">
        <v>6296</v>
      </c>
      <c r="AF571" s="79" t="b">
        <v>0</v>
      </c>
      <c r="AG571" s="79" t="s">
        <v>6304</v>
      </c>
      <c r="AH571" s="79"/>
      <c r="AI571" s="85" t="s">
        <v>6296</v>
      </c>
      <c r="AJ571" s="79" t="b">
        <v>0</v>
      </c>
      <c r="AK571" s="79">
        <v>2</v>
      </c>
      <c r="AL571" s="85" t="s">
        <v>6296</v>
      </c>
      <c r="AM571" s="79" t="s">
        <v>6369</v>
      </c>
      <c r="AN571" s="79" t="b">
        <v>0</v>
      </c>
      <c r="AO571" s="85" t="s">
        <v>5489</v>
      </c>
      <c r="AP571" s="79" t="s">
        <v>176</v>
      </c>
      <c r="AQ571" s="79">
        <v>0</v>
      </c>
      <c r="AR571" s="79">
        <v>0</v>
      </c>
      <c r="AS571" s="79"/>
      <c r="AT571" s="79"/>
      <c r="AU571" s="79"/>
      <c r="AV571" s="79"/>
      <c r="AW571" s="79"/>
      <c r="AX571" s="79"/>
      <c r="AY571" s="79"/>
      <c r="AZ571" s="79"/>
      <c r="BA571">
        <v>9</v>
      </c>
      <c r="BB571" s="78" t="str">
        <f>REPLACE(INDEX(GroupVertices[Group], MATCH(Edges[[#This Row],[Vertex 1]],GroupVertices[Vertex],0)),1,1,"")</f>
        <v>2</v>
      </c>
      <c r="BC571" s="78" t="str">
        <f>REPLACE(INDEX(GroupVertices[Group], MATCH(Edges[[#This Row],[Vertex 2]],GroupVertices[Vertex],0)),1,1,"")</f>
        <v>2</v>
      </c>
      <c r="BD571" s="48">
        <v>1</v>
      </c>
      <c r="BE571" s="49">
        <v>7.1428571428571432</v>
      </c>
      <c r="BF571" s="48">
        <v>0</v>
      </c>
      <c r="BG571" s="49">
        <v>0</v>
      </c>
      <c r="BH571" s="48">
        <v>0</v>
      </c>
      <c r="BI571" s="49">
        <v>0</v>
      </c>
      <c r="BJ571" s="48">
        <v>13</v>
      </c>
      <c r="BK571" s="49">
        <v>92.857142857142861</v>
      </c>
      <c r="BL571" s="48">
        <v>14</v>
      </c>
    </row>
    <row r="572" spans="1:64" x14ac:dyDescent="0.25">
      <c r="A572" s="64" t="s">
        <v>523</v>
      </c>
      <c r="B572" s="64" t="s">
        <v>523</v>
      </c>
      <c r="C572" s="65" t="s">
        <v>15846</v>
      </c>
      <c r="D572" s="66">
        <v>10</v>
      </c>
      <c r="E572" s="67" t="s">
        <v>136</v>
      </c>
      <c r="F572" s="68">
        <v>12</v>
      </c>
      <c r="G572" s="65"/>
      <c r="H572" s="69"/>
      <c r="I572" s="70"/>
      <c r="J572" s="70"/>
      <c r="K572" s="34" t="s">
        <v>65</v>
      </c>
      <c r="L572" s="77">
        <v>572</v>
      </c>
      <c r="M572" s="77"/>
      <c r="N572" s="72"/>
      <c r="O572" s="79" t="s">
        <v>176</v>
      </c>
      <c r="P572" s="81">
        <v>43166.69462962963</v>
      </c>
      <c r="Q572" s="79" t="s">
        <v>1333</v>
      </c>
      <c r="R572" s="83" t="s">
        <v>2189</v>
      </c>
      <c r="S572" s="79" t="s">
        <v>2538</v>
      </c>
      <c r="T572" s="79" t="s">
        <v>2833</v>
      </c>
      <c r="U572" s="83" t="s">
        <v>3254</v>
      </c>
      <c r="V572" s="83" t="s">
        <v>3254</v>
      </c>
      <c r="W572" s="81">
        <v>43166.69462962963</v>
      </c>
      <c r="X572" s="83" t="s">
        <v>4282</v>
      </c>
      <c r="Y572" s="79"/>
      <c r="Z572" s="79"/>
      <c r="AA572" s="85" t="s">
        <v>5490</v>
      </c>
      <c r="AB572" s="79"/>
      <c r="AC572" s="79" t="b">
        <v>0</v>
      </c>
      <c r="AD572" s="79">
        <v>0</v>
      </c>
      <c r="AE572" s="85" t="s">
        <v>6296</v>
      </c>
      <c r="AF572" s="79" t="b">
        <v>0</v>
      </c>
      <c r="AG572" s="79" t="s">
        <v>6304</v>
      </c>
      <c r="AH572" s="79"/>
      <c r="AI572" s="85" t="s">
        <v>6296</v>
      </c>
      <c r="AJ572" s="79" t="b">
        <v>0</v>
      </c>
      <c r="AK572" s="79">
        <v>0</v>
      </c>
      <c r="AL572" s="85" t="s">
        <v>6296</v>
      </c>
      <c r="AM572" s="79" t="s">
        <v>6369</v>
      </c>
      <c r="AN572" s="79" t="b">
        <v>0</v>
      </c>
      <c r="AO572" s="85" t="s">
        <v>5490</v>
      </c>
      <c r="AP572" s="79" t="s">
        <v>176</v>
      </c>
      <c r="AQ572" s="79">
        <v>0</v>
      </c>
      <c r="AR572" s="79">
        <v>0</v>
      </c>
      <c r="AS572" s="79"/>
      <c r="AT572" s="79"/>
      <c r="AU572" s="79"/>
      <c r="AV572" s="79"/>
      <c r="AW572" s="79"/>
      <c r="AX572" s="79"/>
      <c r="AY572" s="79"/>
      <c r="AZ572" s="79"/>
      <c r="BA572">
        <v>15</v>
      </c>
      <c r="BB572" s="78" t="str">
        <f>REPLACE(INDEX(GroupVertices[Group], MATCH(Edges[[#This Row],[Vertex 1]],GroupVertices[Vertex],0)),1,1,"")</f>
        <v>2</v>
      </c>
      <c r="BC572" s="78" t="str">
        <f>REPLACE(INDEX(GroupVertices[Group], MATCH(Edges[[#This Row],[Vertex 2]],GroupVertices[Vertex],0)),1,1,"")</f>
        <v>2</v>
      </c>
      <c r="BD572" s="48">
        <v>0</v>
      </c>
      <c r="BE572" s="49">
        <v>0</v>
      </c>
      <c r="BF572" s="48">
        <v>0</v>
      </c>
      <c r="BG572" s="49">
        <v>0</v>
      </c>
      <c r="BH572" s="48">
        <v>0</v>
      </c>
      <c r="BI572" s="49">
        <v>0</v>
      </c>
      <c r="BJ572" s="48">
        <v>16</v>
      </c>
      <c r="BK572" s="49">
        <v>100</v>
      </c>
      <c r="BL572" s="48">
        <v>16</v>
      </c>
    </row>
    <row r="573" spans="1:64" x14ac:dyDescent="0.25">
      <c r="A573" s="64" t="s">
        <v>523</v>
      </c>
      <c r="B573" s="64" t="s">
        <v>523</v>
      </c>
      <c r="C573" s="65" t="s">
        <v>15846</v>
      </c>
      <c r="D573" s="66">
        <v>10</v>
      </c>
      <c r="E573" s="67" t="s">
        <v>136</v>
      </c>
      <c r="F573" s="68">
        <v>12</v>
      </c>
      <c r="G573" s="65"/>
      <c r="H573" s="69"/>
      <c r="I573" s="70"/>
      <c r="J573" s="70"/>
      <c r="K573" s="34" t="s">
        <v>65</v>
      </c>
      <c r="L573" s="77">
        <v>573</v>
      </c>
      <c r="M573" s="77"/>
      <c r="N573" s="72"/>
      <c r="O573" s="79" t="s">
        <v>176</v>
      </c>
      <c r="P573" s="81">
        <v>43167.66269675926</v>
      </c>
      <c r="Q573" s="79" t="s">
        <v>1334</v>
      </c>
      <c r="R573" s="83" t="s">
        <v>2189</v>
      </c>
      <c r="S573" s="79" t="s">
        <v>2538</v>
      </c>
      <c r="T573" s="79" t="s">
        <v>2831</v>
      </c>
      <c r="U573" s="83" t="s">
        <v>3255</v>
      </c>
      <c r="V573" s="83" t="s">
        <v>3255</v>
      </c>
      <c r="W573" s="81">
        <v>43167.66269675926</v>
      </c>
      <c r="X573" s="83" t="s">
        <v>4283</v>
      </c>
      <c r="Y573" s="79"/>
      <c r="Z573" s="79"/>
      <c r="AA573" s="85" t="s">
        <v>5491</v>
      </c>
      <c r="AB573" s="79"/>
      <c r="AC573" s="79" t="b">
        <v>0</v>
      </c>
      <c r="AD573" s="79">
        <v>0</v>
      </c>
      <c r="AE573" s="85" t="s">
        <v>6296</v>
      </c>
      <c r="AF573" s="79" t="b">
        <v>0</v>
      </c>
      <c r="AG573" s="79" t="s">
        <v>6304</v>
      </c>
      <c r="AH573" s="79"/>
      <c r="AI573" s="85" t="s">
        <v>6296</v>
      </c>
      <c r="AJ573" s="79" t="b">
        <v>0</v>
      </c>
      <c r="AK573" s="79">
        <v>0</v>
      </c>
      <c r="AL573" s="85" t="s">
        <v>6296</v>
      </c>
      <c r="AM573" s="79" t="s">
        <v>6369</v>
      </c>
      <c r="AN573" s="79" t="b">
        <v>0</v>
      </c>
      <c r="AO573" s="85" t="s">
        <v>5491</v>
      </c>
      <c r="AP573" s="79" t="s">
        <v>176</v>
      </c>
      <c r="AQ573" s="79">
        <v>0</v>
      </c>
      <c r="AR573" s="79">
        <v>0</v>
      </c>
      <c r="AS573" s="79"/>
      <c r="AT573" s="79"/>
      <c r="AU573" s="79"/>
      <c r="AV573" s="79"/>
      <c r="AW573" s="79"/>
      <c r="AX573" s="79"/>
      <c r="AY573" s="79"/>
      <c r="AZ573" s="79"/>
      <c r="BA573">
        <v>15</v>
      </c>
      <c r="BB573" s="78" t="str">
        <f>REPLACE(INDEX(GroupVertices[Group], MATCH(Edges[[#This Row],[Vertex 1]],GroupVertices[Vertex],0)),1,1,"")</f>
        <v>2</v>
      </c>
      <c r="BC573" s="78" t="str">
        <f>REPLACE(INDEX(GroupVertices[Group], MATCH(Edges[[#This Row],[Vertex 2]],GroupVertices[Vertex],0)),1,1,"")</f>
        <v>2</v>
      </c>
      <c r="BD573" s="48">
        <v>0</v>
      </c>
      <c r="BE573" s="49">
        <v>0</v>
      </c>
      <c r="BF573" s="48">
        <v>0</v>
      </c>
      <c r="BG573" s="49">
        <v>0</v>
      </c>
      <c r="BH573" s="48">
        <v>0</v>
      </c>
      <c r="BI573" s="49">
        <v>0</v>
      </c>
      <c r="BJ573" s="48">
        <v>16</v>
      </c>
      <c r="BK573" s="49">
        <v>100</v>
      </c>
      <c r="BL573" s="48">
        <v>16</v>
      </c>
    </row>
    <row r="574" spans="1:64" x14ac:dyDescent="0.25">
      <c r="A574" s="64" t="s">
        <v>523</v>
      </c>
      <c r="B574" s="64" t="s">
        <v>523</v>
      </c>
      <c r="C574" s="65" t="s">
        <v>15846</v>
      </c>
      <c r="D574" s="66">
        <v>10</v>
      </c>
      <c r="E574" s="67" t="s">
        <v>136</v>
      </c>
      <c r="F574" s="68">
        <v>12</v>
      </c>
      <c r="G574" s="65"/>
      <c r="H574" s="69"/>
      <c r="I574" s="70"/>
      <c r="J574" s="70"/>
      <c r="K574" s="34" t="s">
        <v>65</v>
      </c>
      <c r="L574" s="77">
        <v>574</v>
      </c>
      <c r="M574" s="77"/>
      <c r="N574" s="72"/>
      <c r="O574" s="79" t="s">
        <v>176</v>
      </c>
      <c r="P574" s="81">
        <v>43167.694722222222</v>
      </c>
      <c r="Q574" s="79" t="s">
        <v>1335</v>
      </c>
      <c r="R574" s="83" t="s">
        <v>2189</v>
      </c>
      <c r="S574" s="79" t="s">
        <v>2538</v>
      </c>
      <c r="T574" s="79" t="s">
        <v>2833</v>
      </c>
      <c r="U574" s="83" t="s">
        <v>3256</v>
      </c>
      <c r="V574" s="83" t="s">
        <v>3256</v>
      </c>
      <c r="W574" s="81">
        <v>43167.694722222222</v>
      </c>
      <c r="X574" s="83" t="s">
        <v>4284</v>
      </c>
      <c r="Y574" s="79"/>
      <c r="Z574" s="79"/>
      <c r="AA574" s="85" t="s">
        <v>5492</v>
      </c>
      <c r="AB574" s="79"/>
      <c r="AC574" s="79" t="b">
        <v>0</v>
      </c>
      <c r="AD574" s="79">
        <v>1</v>
      </c>
      <c r="AE574" s="85" t="s">
        <v>6296</v>
      </c>
      <c r="AF574" s="79" t="b">
        <v>0</v>
      </c>
      <c r="AG574" s="79" t="s">
        <v>6304</v>
      </c>
      <c r="AH574" s="79"/>
      <c r="AI574" s="85" t="s">
        <v>6296</v>
      </c>
      <c r="AJ574" s="79" t="b">
        <v>0</v>
      </c>
      <c r="AK574" s="79">
        <v>0</v>
      </c>
      <c r="AL574" s="85" t="s">
        <v>6296</v>
      </c>
      <c r="AM574" s="79" t="s">
        <v>6369</v>
      </c>
      <c r="AN574" s="79" t="b">
        <v>0</v>
      </c>
      <c r="AO574" s="85" t="s">
        <v>5492</v>
      </c>
      <c r="AP574" s="79" t="s">
        <v>176</v>
      </c>
      <c r="AQ574" s="79">
        <v>0</v>
      </c>
      <c r="AR574" s="79">
        <v>0</v>
      </c>
      <c r="AS574" s="79"/>
      <c r="AT574" s="79"/>
      <c r="AU574" s="79"/>
      <c r="AV574" s="79"/>
      <c r="AW574" s="79"/>
      <c r="AX574" s="79"/>
      <c r="AY574" s="79"/>
      <c r="AZ574" s="79"/>
      <c r="BA574">
        <v>15</v>
      </c>
      <c r="BB574" s="78" t="str">
        <f>REPLACE(INDEX(GroupVertices[Group], MATCH(Edges[[#This Row],[Vertex 1]],GroupVertices[Vertex],0)),1,1,"")</f>
        <v>2</v>
      </c>
      <c r="BC574" s="78" t="str">
        <f>REPLACE(INDEX(GroupVertices[Group], MATCH(Edges[[#This Row],[Vertex 2]],GroupVertices[Vertex],0)),1,1,"")</f>
        <v>2</v>
      </c>
      <c r="BD574" s="48">
        <v>0</v>
      </c>
      <c r="BE574" s="49">
        <v>0</v>
      </c>
      <c r="BF574" s="48">
        <v>0</v>
      </c>
      <c r="BG574" s="49">
        <v>0</v>
      </c>
      <c r="BH574" s="48">
        <v>0</v>
      </c>
      <c r="BI574" s="49">
        <v>0</v>
      </c>
      <c r="BJ574" s="48">
        <v>16</v>
      </c>
      <c r="BK574" s="49">
        <v>100</v>
      </c>
      <c r="BL574" s="48">
        <v>16</v>
      </c>
    </row>
    <row r="575" spans="1:64" x14ac:dyDescent="0.25">
      <c r="A575" s="64" t="s">
        <v>523</v>
      </c>
      <c r="B575" s="64" t="s">
        <v>683</v>
      </c>
      <c r="C575" s="65" t="s">
        <v>15847</v>
      </c>
      <c r="D575" s="66">
        <v>7</v>
      </c>
      <c r="E575" s="67" t="s">
        <v>136</v>
      </c>
      <c r="F575" s="68">
        <v>21.857142857142858</v>
      </c>
      <c r="G575" s="65"/>
      <c r="H575" s="69"/>
      <c r="I575" s="70"/>
      <c r="J575" s="70"/>
      <c r="K575" s="34" t="s">
        <v>65</v>
      </c>
      <c r="L575" s="77">
        <v>575</v>
      </c>
      <c r="M575" s="77"/>
      <c r="N575" s="72"/>
      <c r="O575" s="79" t="s">
        <v>999</v>
      </c>
      <c r="P575" s="81">
        <v>43168.640497685185</v>
      </c>
      <c r="Q575" s="79" t="s">
        <v>1336</v>
      </c>
      <c r="R575" s="83" t="s">
        <v>2190</v>
      </c>
      <c r="S575" s="79" t="s">
        <v>2582</v>
      </c>
      <c r="T575" s="79" t="s">
        <v>2678</v>
      </c>
      <c r="U575" s="79"/>
      <c r="V575" s="83" t="s">
        <v>3697</v>
      </c>
      <c r="W575" s="81">
        <v>43168.640497685185</v>
      </c>
      <c r="X575" s="83" t="s">
        <v>4285</v>
      </c>
      <c r="Y575" s="79"/>
      <c r="Z575" s="79"/>
      <c r="AA575" s="85" t="s">
        <v>5493</v>
      </c>
      <c r="AB575" s="79"/>
      <c r="AC575" s="79" t="b">
        <v>0</v>
      </c>
      <c r="AD575" s="79">
        <v>0</v>
      </c>
      <c r="AE575" s="85" t="s">
        <v>6296</v>
      </c>
      <c r="AF575" s="79" t="b">
        <v>0</v>
      </c>
      <c r="AG575" s="79" t="s">
        <v>6304</v>
      </c>
      <c r="AH575" s="79"/>
      <c r="AI575" s="85" t="s">
        <v>6296</v>
      </c>
      <c r="AJ575" s="79" t="b">
        <v>0</v>
      </c>
      <c r="AK575" s="79">
        <v>0</v>
      </c>
      <c r="AL575" s="85" t="s">
        <v>6296</v>
      </c>
      <c r="AM575" s="79" t="s">
        <v>6369</v>
      </c>
      <c r="AN575" s="79" t="b">
        <v>0</v>
      </c>
      <c r="AO575" s="85" t="s">
        <v>5493</v>
      </c>
      <c r="AP575" s="79" t="s">
        <v>176</v>
      </c>
      <c r="AQ575" s="79">
        <v>0</v>
      </c>
      <c r="AR575" s="79">
        <v>0</v>
      </c>
      <c r="AS575" s="79"/>
      <c r="AT575" s="79"/>
      <c r="AU575" s="79"/>
      <c r="AV575" s="79"/>
      <c r="AW575" s="79"/>
      <c r="AX575" s="79"/>
      <c r="AY575" s="79"/>
      <c r="AZ575" s="79"/>
      <c r="BA575">
        <v>9</v>
      </c>
      <c r="BB575" s="78" t="str">
        <f>REPLACE(INDEX(GroupVertices[Group], MATCH(Edges[[#This Row],[Vertex 1]],GroupVertices[Vertex],0)),1,1,"")</f>
        <v>2</v>
      </c>
      <c r="BC575" s="78" t="str">
        <f>REPLACE(INDEX(GroupVertices[Group], MATCH(Edges[[#This Row],[Vertex 2]],GroupVertices[Vertex],0)),1,1,"")</f>
        <v>2</v>
      </c>
      <c r="BD575" s="48">
        <v>2</v>
      </c>
      <c r="BE575" s="49">
        <v>13.333333333333334</v>
      </c>
      <c r="BF575" s="48">
        <v>0</v>
      </c>
      <c r="BG575" s="49">
        <v>0</v>
      </c>
      <c r="BH575" s="48">
        <v>0</v>
      </c>
      <c r="BI575" s="49">
        <v>0</v>
      </c>
      <c r="BJ575" s="48">
        <v>13</v>
      </c>
      <c r="BK575" s="49">
        <v>86.666666666666671</v>
      </c>
      <c r="BL575" s="48">
        <v>15</v>
      </c>
    </row>
    <row r="576" spans="1:64" x14ac:dyDescent="0.25">
      <c r="A576" s="64" t="s">
        <v>523</v>
      </c>
      <c r="B576" s="64" t="s">
        <v>523</v>
      </c>
      <c r="C576" s="65" t="s">
        <v>15846</v>
      </c>
      <c r="D576" s="66">
        <v>10</v>
      </c>
      <c r="E576" s="67" t="s">
        <v>136</v>
      </c>
      <c r="F576" s="68">
        <v>12</v>
      </c>
      <c r="G576" s="65"/>
      <c r="H576" s="69"/>
      <c r="I576" s="70"/>
      <c r="J576" s="70"/>
      <c r="K576" s="34" t="s">
        <v>65</v>
      </c>
      <c r="L576" s="77">
        <v>576</v>
      </c>
      <c r="M576" s="77"/>
      <c r="N576" s="72"/>
      <c r="O576" s="79" t="s">
        <v>176</v>
      </c>
      <c r="P576" s="81">
        <v>43168.662835648145</v>
      </c>
      <c r="Q576" s="79" t="s">
        <v>1337</v>
      </c>
      <c r="R576" s="83" t="s">
        <v>2189</v>
      </c>
      <c r="S576" s="79" t="s">
        <v>2538</v>
      </c>
      <c r="T576" s="79" t="s">
        <v>2832</v>
      </c>
      <c r="U576" s="83" t="s">
        <v>3257</v>
      </c>
      <c r="V576" s="83" t="s">
        <v>3257</v>
      </c>
      <c r="W576" s="81">
        <v>43168.662835648145</v>
      </c>
      <c r="X576" s="83" t="s">
        <v>4286</v>
      </c>
      <c r="Y576" s="79"/>
      <c r="Z576" s="79"/>
      <c r="AA576" s="85" t="s">
        <v>5494</v>
      </c>
      <c r="AB576" s="79"/>
      <c r="AC576" s="79" t="b">
        <v>0</v>
      </c>
      <c r="AD576" s="79">
        <v>0</v>
      </c>
      <c r="AE576" s="85" t="s">
        <v>6296</v>
      </c>
      <c r="AF576" s="79" t="b">
        <v>0</v>
      </c>
      <c r="AG576" s="79" t="s">
        <v>6304</v>
      </c>
      <c r="AH576" s="79"/>
      <c r="AI576" s="85" t="s">
        <v>6296</v>
      </c>
      <c r="AJ576" s="79" t="b">
        <v>0</v>
      </c>
      <c r="AK576" s="79">
        <v>0</v>
      </c>
      <c r="AL576" s="85" t="s">
        <v>6296</v>
      </c>
      <c r="AM576" s="79" t="s">
        <v>6369</v>
      </c>
      <c r="AN576" s="79" t="b">
        <v>0</v>
      </c>
      <c r="AO576" s="85" t="s">
        <v>5494</v>
      </c>
      <c r="AP576" s="79" t="s">
        <v>176</v>
      </c>
      <c r="AQ576" s="79">
        <v>0</v>
      </c>
      <c r="AR576" s="79">
        <v>0</v>
      </c>
      <c r="AS576" s="79"/>
      <c r="AT576" s="79"/>
      <c r="AU576" s="79"/>
      <c r="AV576" s="79"/>
      <c r="AW576" s="79"/>
      <c r="AX576" s="79"/>
      <c r="AY576" s="79"/>
      <c r="AZ576" s="79"/>
      <c r="BA576">
        <v>15</v>
      </c>
      <c r="BB576" s="78" t="str">
        <f>REPLACE(INDEX(GroupVertices[Group], MATCH(Edges[[#This Row],[Vertex 1]],GroupVertices[Vertex],0)),1,1,"")</f>
        <v>2</v>
      </c>
      <c r="BC576" s="78" t="str">
        <f>REPLACE(INDEX(GroupVertices[Group], MATCH(Edges[[#This Row],[Vertex 2]],GroupVertices[Vertex],0)),1,1,"")</f>
        <v>2</v>
      </c>
      <c r="BD576" s="48">
        <v>0</v>
      </c>
      <c r="BE576" s="49">
        <v>0</v>
      </c>
      <c r="BF576" s="48">
        <v>0</v>
      </c>
      <c r="BG576" s="49">
        <v>0</v>
      </c>
      <c r="BH576" s="48">
        <v>0</v>
      </c>
      <c r="BI576" s="49">
        <v>0</v>
      </c>
      <c r="BJ576" s="48">
        <v>15</v>
      </c>
      <c r="BK576" s="49">
        <v>100</v>
      </c>
      <c r="BL576" s="48">
        <v>15</v>
      </c>
    </row>
    <row r="577" spans="1:64" x14ac:dyDescent="0.25">
      <c r="A577" s="64" t="s">
        <v>523</v>
      </c>
      <c r="B577" s="64" t="s">
        <v>683</v>
      </c>
      <c r="C577" s="65" t="s">
        <v>15847</v>
      </c>
      <c r="D577" s="66">
        <v>7</v>
      </c>
      <c r="E577" s="67" t="s">
        <v>136</v>
      </c>
      <c r="F577" s="68">
        <v>21.857142857142858</v>
      </c>
      <c r="G577" s="65"/>
      <c r="H577" s="69"/>
      <c r="I577" s="70"/>
      <c r="J577" s="70"/>
      <c r="K577" s="34" t="s">
        <v>65</v>
      </c>
      <c r="L577" s="77">
        <v>577</v>
      </c>
      <c r="M577" s="77"/>
      <c r="N577" s="72"/>
      <c r="O577" s="79" t="s">
        <v>999</v>
      </c>
      <c r="P577" s="81">
        <v>43168.673171296294</v>
      </c>
      <c r="Q577" s="79" t="s">
        <v>1338</v>
      </c>
      <c r="R577" s="83" t="s">
        <v>2190</v>
      </c>
      <c r="S577" s="79" t="s">
        <v>2582</v>
      </c>
      <c r="T577" s="79" t="s">
        <v>2832</v>
      </c>
      <c r="U577" s="79"/>
      <c r="V577" s="83" t="s">
        <v>3697</v>
      </c>
      <c r="W577" s="81">
        <v>43168.673171296294</v>
      </c>
      <c r="X577" s="83" t="s">
        <v>4287</v>
      </c>
      <c r="Y577" s="79"/>
      <c r="Z577" s="79"/>
      <c r="AA577" s="85" t="s">
        <v>5495</v>
      </c>
      <c r="AB577" s="79"/>
      <c r="AC577" s="79" t="b">
        <v>0</v>
      </c>
      <c r="AD577" s="79">
        <v>0</v>
      </c>
      <c r="AE577" s="85" t="s">
        <v>6296</v>
      </c>
      <c r="AF577" s="79" t="b">
        <v>0</v>
      </c>
      <c r="AG577" s="79" t="s">
        <v>6304</v>
      </c>
      <c r="AH577" s="79"/>
      <c r="AI577" s="85" t="s">
        <v>6296</v>
      </c>
      <c r="AJ577" s="79" t="b">
        <v>0</v>
      </c>
      <c r="AK577" s="79">
        <v>0</v>
      </c>
      <c r="AL577" s="85" t="s">
        <v>6296</v>
      </c>
      <c r="AM577" s="79" t="s">
        <v>6369</v>
      </c>
      <c r="AN577" s="79" t="b">
        <v>0</v>
      </c>
      <c r="AO577" s="85" t="s">
        <v>5495</v>
      </c>
      <c r="AP577" s="79" t="s">
        <v>176</v>
      </c>
      <c r="AQ577" s="79">
        <v>0</v>
      </c>
      <c r="AR577" s="79">
        <v>0</v>
      </c>
      <c r="AS577" s="79"/>
      <c r="AT577" s="79"/>
      <c r="AU577" s="79"/>
      <c r="AV577" s="79"/>
      <c r="AW577" s="79"/>
      <c r="AX577" s="79"/>
      <c r="AY577" s="79"/>
      <c r="AZ577" s="79"/>
      <c r="BA577">
        <v>9</v>
      </c>
      <c r="BB577" s="78" t="str">
        <f>REPLACE(INDEX(GroupVertices[Group], MATCH(Edges[[#This Row],[Vertex 1]],GroupVertices[Vertex],0)),1,1,"")</f>
        <v>2</v>
      </c>
      <c r="BC577" s="78" t="str">
        <f>REPLACE(INDEX(GroupVertices[Group], MATCH(Edges[[#This Row],[Vertex 2]],GroupVertices[Vertex],0)),1,1,"")</f>
        <v>2</v>
      </c>
      <c r="BD577" s="48">
        <v>2</v>
      </c>
      <c r="BE577" s="49">
        <v>12.5</v>
      </c>
      <c r="BF577" s="48">
        <v>0</v>
      </c>
      <c r="BG577" s="49">
        <v>0</v>
      </c>
      <c r="BH577" s="48">
        <v>0</v>
      </c>
      <c r="BI577" s="49">
        <v>0</v>
      </c>
      <c r="BJ577" s="48">
        <v>14</v>
      </c>
      <c r="BK577" s="49">
        <v>87.5</v>
      </c>
      <c r="BL577" s="48">
        <v>16</v>
      </c>
    </row>
    <row r="578" spans="1:64" x14ac:dyDescent="0.25">
      <c r="A578" s="64" t="s">
        <v>523</v>
      </c>
      <c r="B578" s="64" t="s">
        <v>523</v>
      </c>
      <c r="C578" s="65" t="s">
        <v>15846</v>
      </c>
      <c r="D578" s="66">
        <v>10</v>
      </c>
      <c r="E578" s="67" t="s">
        <v>136</v>
      </c>
      <c r="F578" s="68">
        <v>12</v>
      </c>
      <c r="G578" s="65"/>
      <c r="H578" s="69"/>
      <c r="I578" s="70"/>
      <c r="J578" s="70"/>
      <c r="K578" s="34" t="s">
        <v>65</v>
      </c>
      <c r="L578" s="77">
        <v>578</v>
      </c>
      <c r="M578" s="77"/>
      <c r="N578" s="72"/>
      <c r="O578" s="79" t="s">
        <v>176</v>
      </c>
      <c r="P578" s="81">
        <v>43168.69494212963</v>
      </c>
      <c r="Q578" s="79" t="s">
        <v>1339</v>
      </c>
      <c r="R578" s="83" t="s">
        <v>2189</v>
      </c>
      <c r="S578" s="79" t="s">
        <v>2538</v>
      </c>
      <c r="T578" s="79" t="s">
        <v>2834</v>
      </c>
      <c r="U578" s="83" t="s">
        <v>3258</v>
      </c>
      <c r="V578" s="83" t="s">
        <v>3258</v>
      </c>
      <c r="W578" s="81">
        <v>43168.69494212963</v>
      </c>
      <c r="X578" s="83" t="s">
        <v>4288</v>
      </c>
      <c r="Y578" s="79"/>
      <c r="Z578" s="79"/>
      <c r="AA578" s="85" t="s">
        <v>5496</v>
      </c>
      <c r="AB578" s="79"/>
      <c r="AC578" s="79" t="b">
        <v>0</v>
      </c>
      <c r="AD578" s="79">
        <v>0</v>
      </c>
      <c r="AE578" s="85" t="s">
        <v>6296</v>
      </c>
      <c r="AF578" s="79" t="b">
        <v>0</v>
      </c>
      <c r="AG578" s="79" t="s">
        <v>6304</v>
      </c>
      <c r="AH578" s="79"/>
      <c r="AI578" s="85" t="s">
        <v>6296</v>
      </c>
      <c r="AJ578" s="79" t="b">
        <v>0</v>
      </c>
      <c r="AK578" s="79">
        <v>0</v>
      </c>
      <c r="AL578" s="85" t="s">
        <v>6296</v>
      </c>
      <c r="AM578" s="79" t="s">
        <v>6369</v>
      </c>
      <c r="AN578" s="79" t="b">
        <v>0</v>
      </c>
      <c r="AO578" s="85" t="s">
        <v>5496</v>
      </c>
      <c r="AP578" s="79" t="s">
        <v>176</v>
      </c>
      <c r="AQ578" s="79">
        <v>0</v>
      </c>
      <c r="AR578" s="79">
        <v>0</v>
      </c>
      <c r="AS578" s="79"/>
      <c r="AT578" s="79"/>
      <c r="AU578" s="79"/>
      <c r="AV578" s="79"/>
      <c r="AW578" s="79"/>
      <c r="AX578" s="79"/>
      <c r="AY578" s="79"/>
      <c r="AZ578" s="79"/>
      <c r="BA578">
        <v>15</v>
      </c>
      <c r="BB578" s="78" t="str">
        <f>REPLACE(INDEX(GroupVertices[Group], MATCH(Edges[[#This Row],[Vertex 1]],GroupVertices[Vertex],0)),1,1,"")</f>
        <v>2</v>
      </c>
      <c r="BC578" s="78" t="str">
        <f>REPLACE(INDEX(GroupVertices[Group], MATCH(Edges[[#This Row],[Vertex 2]],GroupVertices[Vertex],0)),1,1,"")</f>
        <v>2</v>
      </c>
      <c r="BD578" s="48">
        <v>0</v>
      </c>
      <c r="BE578" s="49">
        <v>0</v>
      </c>
      <c r="BF578" s="48">
        <v>0</v>
      </c>
      <c r="BG578" s="49">
        <v>0</v>
      </c>
      <c r="BH578" s="48">
        <v>0</v>
      </c>
      <c r="BI578" s="49">
        <v>0</v>
      </c>
      <c r="BJ578" s="48">
        <v>14</v>
      </c>
      <c r="BK578" s="49">
        <v>100</v>
      </c>
      <c r="BL578" s="48">
        <v>14</v>
      </c>
    </row>
    <row r="579" spans="1:64" x14ac:dyDescent="0.25">
      <c r="A579" s="64" t="s">
        <v>523</v>
      </c>
      <c r="B579" s="64" t="s">
        <v>523</v>
      </c>
      <c r="C579" s="65" t="s">
        <v>15846</v>
      </c>
      <c r="D579" s="66">
        <v>10</v>
      </c>
      <c r="E579" s="67" t="s">
        <v>136</v>
      </c>
      <c r="F579" s="68">
        <v>12</v>
      </c>
      <c r="G579" s="65"/>
      <c r="H579" s="69"/>
      <c r="I579" s="70"/>
      <c r="J579" s="70"/>
      <c r="K579" s="34" t="s">
        <v>65</v>
      </c>
      <c r="L579" s="77">
        <v>579</v>
      </c>
      <c r="M579" s="77"/>
      <c r="N579" s="72"/>
      <c r="O579" s="79" t="s">
        <v>176</v>
      </c>
      <c r="P579" s="81">
        <v>43169.630740740744</v>
      </c>
      <c r="Q579" s="79" t="s">
        <v>1340</v>
      </c>
      <c r="R579" s="83" t="s">
        <v>2189</v>
      </c>
      <c r="S579" s="79" t="s">
        <v>2538</v>
      </c>
      <c r="T579" s="79" t="s">
        <v>2831</v>
      </c>
      <c r="U579" s="83" t="s">
        <v>3259</v>
      </c>
      <c r="V579" s="83" t="s">
        <v>3259</v>
      </c>
      <c r="W579" s="81">
        <v>43169.630740740744</v>
      </c>
      <c r="X579" s="83" t="s">
        <v>4289</v>
      </c>
      <c r="Y579" s="79"/>
      <c r="Z579" s="79"/>
      <c r="AA579" s="85" t="s">
        <v>5497</v>
      </c>
      <c r="AB579" s="79"/>
      <c r="AC579" s="79" t="b">
        <v>0</v>
      </c>
      <c r="AD579" s="79">
        <v>0</v>
      </c>
      <c r="AE579" s="85" t="s">
        <v>6296</v>
      </c>
      <c r="AF579" s="79" t="b">
        <v>0</v>
      </c>
      <c r="AG579" s="79" t="s">
        <v>6304</v>
      </c>
      <c r="AH579" s="79"/>
      <c r="AI579" s="85" t="s">
        <v>6296</v>
      </c>
      <c r="AJ579" s="79" t="b">
        <v>0</v>
      </c>
      <c r="AK579" s="79">
        <v>0</v>
      </c>
      <c r="AL579" s="85" t="s">
        <v>6296</v>
      </c>
      <c r="AM579" s="79" t="s">
        <v>6369</v>
      </c>
      <c r="AN579" s="79" t="b">
        <v>0</v>
      </c>
      <c r="AO579" s="85" t="s">
        <v>5497</v>
      </c>
      <c r="AP579" s="79" t="s">
        <v>176</v>
      </c>
      <c r="AQ579" s="79">
        <v>0</v>
      </c>
      <c r="AR579" s="79">
        <v>0</v>
      </c>
      <c r="AS579" s="79"/>
      <c r="AT579" s="79"/>
      <c r="AU579" s="79"/>
      <c r="AV579" s="79"/>
      <c r="AW579" s="79"/>
      <c r="AX579" s="79"/>
      <c r="AY579" s="79"/>
      <c r="AZ579" s="79"/>
      <c r="BA579">
        <v>15</v>
      </c>
      <c r="BB579" s="78" t="str">
        <f>REPLACE(INDEX(GroupVertices[Group], MATCH(Edges[[#This Row],[Vertex 1]],GroupVertices[Vertex],0)),1,1,"")</f>
        <v>2</v>
      </c>
      <c r="BC579" s="78" t="str">
        <f>REPLACE(INDEX(GroupVertices[Group], MATCH(Edges[[#This Row],[Vertex 2]],GroupVertices[Vertex],0)),1,1,"")</f>
        <v>2</v>
      </c>
      <c r="BD579" s="48">
        <v>0</v>
      </c>
      <c r="BE579" s="49">
        <v>0</v>
      </c>
      <c r="BF579" s="48">
        <v>0</v>
      </c>
      <c r="BG579" s="49">
        <v>0</v>
      </c>
      <c r="BH579" s="48">
        <v>0</v>
      </c>
      <c r="BI579" s="49">
        <v>0</v>
      </c>
      <c r="BJ579" s="48">
        <v>16</v>
      </c>
      <c r="BK579" s="49">
        <v>100</v>
      </c>
      <c r="BL579" s="48">
        <v>16</v>
      </c>
    </row>
    <row r="580" spans="1:64" x14ac:dyDescent="0.25">
      <c r="A580" s="64" t="s">
        <v>523</v>
      </c>
      <c r="B580" s="64" t="s">
        <v>683</v>
      </c>
      <c r="C580" s="65" t="s">
        <v>15847</v>
      </c>
      <c r="D580" s="66">
        <v>7</v>
      </c>
      <c r="E580" s="67" t="s">
        <v>136</v>
      </c>
      <c r="F580" s="68">
        <v>21.857142857142858</v>
      </c>
      <c r="G580" s="65"/>
      <c r="H580" s="69"/>
      <c r="I580" s="70"/>
      <c r="J580" s="70"/>
      <c r="K580" s="34" t="s">
        <v>65</v>
      </c>
      <c r="L580" s="77">
        <v>580</v>
      </c>
      <c r="M580" s="77"/>
      <c r="N580" s="72"/>
      <c r="O580" s="79" t="s">
        <v>999</v>
      </c>
      <c r="P580" s="81">
        <v>43169.640509259261</v>
      </c>
      <c r="Q580" s="79" t="s">
        <v>1329</v>
      </c>
      <c r="R580" s="83" t="s">
        <v>2190</v>
      </c>
      <c r="S580" s="79" t="s">
        <v>2582</v>
      </c>
      <c r="T580" s="79" t="s">
        <v>2832</v>
      </c>
      <c r="U580" s="79"/>
      <c r="V580" s="83" t="s">
        <v>3697</v>
      </c>
      <c r="W580" s="81">
        <v>43169.640509259261</v>
      </c>
      <c r="X580" s="83" t="s">
        <v>4290</v>
      </c>
      <c r="Y580" s="79"/>
      <c r="Z580" s="79"/>
      <c r="AA580" s="85" t="s">
        <v>5498</v>
      </c>
      <c r="AB580" s="79"/>
      <c r="AC580" s="79" t="b">
        <v>0</v>
      </c>
      <c r="AD580" s="79">
        <v>0</v>
      </c>
      <c r="AE580" s="85" t="s">
        <v>6296</v>
      </c>
      <c r="AF580" s="79" t="b">
        <v>0</v>
      </c>
      <c r="AG580" s="79" t="s">
        <v>6304</v>
      </c>
      <c r="AH580" s="79"/>
      <c r="AI580" s="85" t="s">
        <v>6296</v>
      </c>
      <c r="AJ580" s="79" t="b">
        <v>0</v>
      </c>
      <c r="AK580" s="79">
        <v>0</v>
      </c>
      <c r="AL580" s="85" t="s">
        <v>6296</v>
      </c>
      <c r="AM580" s="79" t="s">
        <v>6369</v>
      </c>
      <c r="AN580" s="79" t="b">
        <v>0</v>
      </c>
      <c r="AO580" s="85" t="s">
        <v>5498</v>
      </c>
      <c r="AP580" s="79" t="s">
        <v>176</v>
      </c>
      <c r="AQ580" s="79">
        <v>0</v>
      </c>
      <c r="AR580" s="79">
        <v>0</v>
      </c>
      <c r="AS580" s="79"/>
      <c r="AT580" s="79"/>
      <c r="AU580" s="79"/>
      <c r="AV580" s="79"/>
      <c r="AW580" s="79"/>
      <c r="AX580" s="79"/>
      <c r="AY580" s="79"/>
      <c r="AZ580" s="79"/>
      <c r="BA580">
        <v>9</v>
      </c>
      <c r="BB580" s="78" t="str">
        <f>REPLACE(INDEX(GroupVertices[Group], MATCH(Edges[[#This Row],[Vertex 1]],GroupVertices[Vertex],0)),1,1,"")</f>
        <v>2</v>
      </c>
      <c r="BC580" s="78" t="str">
        <f>REPLACE(INDEX(GroupVertices[Group], MATCH(Edges[[#This Row],[Vertex 2]],GroupVertices[Vertex],0)),1,1,"")</f>
        <v>2</v>
      </c>
      <c r="BD580" s="48">
        <v>1</v>
      </c>
      <c r="BE580" s="49">
        <v>6.666666666666667</v>
      </c>
      <c r="BF580" s="48">
        <v>0</v>
      </c>
      <c r="BG580" s="49">
        <v>0</v>
      </c>
      <c r="BH580" s="48">
        <v>0</v>
      </c>
      <c r="BI580" s="49">
        <v>0</v>
      </c>
      <c r="BJ580" s="48">
        <v>14</v>
      </c>
      <c r="BK580" s="49">
        <v>93.333333333333329</v>
      </c>
      <c r="BL580" s="48">
        <v>15</v>
      </c>
    </row>
    <row r="581" spans="1:64" x14ac:dyDescent="0.25">
      <c r="A581" s="64" t="s">
        <v>523</v>
      </c>
      <c r="B581" s="64" t="s">
        <v>523</v>
      </c>
      <c r="C581" s="65" t="s">
        <v>15846</v>
      </c>
      <c r="D581" s="66">
        <v>10</v>
      </c>
      <c r="E581" s="67" t="s">
        <v>136</v>
      </c>
      <c r="F581" s="68">
        <v>12</v>
      </c>
      <c r="G581" s="65"/>
      <c r="H581" s="69"/>
      <c r="I581" s="70"/>
      <c r="J581" s="70"/>
      <c r="K581" s="34" t="s">
        <v>65</v>
      </c>
      <c r="L581" s="77">
        <v>581</v>
      </c>
      <c r="M581" s="77"/>
      <c r="N581" s="72"/>
      <c r="O581" s="79" t="s">
        <v>176</v>
      </c>
      <c r="P581" s="81">
        <v>43169.662812499999</v>
      </c>
      <c r="Q581" s="79" t="s">
        <v>1341</v>
      </c>
      <c r="R581" s="83" t="s">
        <v>2189</v>
      </c>
      <c r="S581" s="79" t="s">
        <v>2538</v>
      </c>
      <c r="T581" s="79" t="s">
        <v>2833</v>
      </c>
      <c r="U581" s="83" t="s">
        <v>3260</v>
      </c>
      <c r="V581" s="83" t="s">
        <v>3260</v>
      </c>
      <c r="W581" s="81">
        <v>43169.662812499999</v>
      </c>
      <c r="X581" s="83" t="s">
        <v>4291</v>
      </c>
      <c r="Y581" s="79"/>
      <c r="Z581" s="79"/>
      <c r="AA581" s="85" t="s">
        <v>5499</v>
      </c>
      <c r="AB581" s="79"/>
      <c r="AC581" s="79" t="b">
        <v>0</v>
      </c>
      <c r="AD581" s="79">
        <v>0</v>
      </c>
      <c r="AE581" s="85" t="s">
        <v>6296</v>
      </c>
      <c r="AF581" s="79" t="b">
        <v>0</v>
      </c>
      <c r="AG581" s="79" t="s">
        <v>6304</v>
      </c>
      <c r="AH581" s="79"/>
      <c r="AI581" s="85" t="s">
        <v>6296</v>
      </c>
      <c r="AJ581" s="79" t="b">
        <v>0</v>
      </c>
      <c r="AK581" s="79">
        <v>0</v>
      </c>
      <c r="AL581" s="85" t="s">
        <v>6296</v>
      </c>
      <c r="AM581" s="79" t="s">
        <v>6369</v>
      </c>
      <c r="AN581" s="79" t="b">
        <v>0</v>
      </c>
      <c r="AO581" s="85" t="s">
        <v>5499</v>
      </c>
      <c r="AP581" s="79" t="s">
        <v>176</v>
      </c>
      <c r="AQ581" s="79">
        <v>0</v>
      </c>
      <c r="AR581" s="79">
        <v>0</v>
      </c>
      <c r="AS581" s="79"/>
      <c r="AT581" s="79"/>
      <c r="AU581" s="79"/>
      <c r="AV581" s="79"/>
      <c r="AW581" s="79"/>
      <c r="AX581" s="79"/>
      <c r="AY581" s="79"/>
      <c r="AZ581" s="79"/>
      <c r="BA581">
        <v>15</v>
      </c>
      <c r="BB581" s="78" t="str">
        <f>REPLACE(INDEX(GroupVertices[Group], MATCH(Edges[[#This Row],[Vertex 1]],GroupVertices[Vertex],0)),1,1,"")</f>
        <v>2</v>
      </c>
      <c r="BC581" s="78" t="str">
        <f>REPLACE(INDEX(GroupVertices[Group], MATCH(Edges[[#This Row],[Vertex 2]],GroupVertices[Vertex],0)),1,1,"")</f>
        <v>2</v>
      </c>
      <c r="BD581" s="48">
        <v>0</v>
      </c>
      <c r="BE581" s="49">
        <v>0</v>
      </c>
      <c r="BF581" s="48">
        <v>0</v>
      </c>
      <c r="BG581" s="49">
        <v>0</v>
      </c>
      <c r="BH581" s="48">
        <v>0</v>
      </c>
      <c r="BI581" s="49">
        <v>0</v>
      </c>
      <c r="BJ581" s="48">
        <v>16</v>
      </c>
      <c r="BK581" s="49">
        <v>100</v>
      </c>
      <c r="BL581" s="48">
        <v>16</v>
      </c>
    </row>
    <row r="582" spans="1:64" x14ac:dyDescent="0.25">
      <c r="A582" s="64" t="s">
        <v>523</v>
      </c>
      <c r="B582" s="64" t="s">
        <v>683</v>
      </c>
      <c r="C582" s="65" t="s">
        <v>15847</v>
      </c>
      <c r="D582" s="66">
        <v>7</v>
      </c>
      <c r="E582" s="67" t="s">
        <v>136</v>
      </c>
      <c r="F582" s="68">
        <v>21.857142857142858</v>
      </c>
      <c r="G582" s="65"/>
      <c r="H582" s="69"/>
      <c r="I582" s="70"/>
      <c r="J582" s="70"/>
      <c r="K582" s="34" t="s">
        <v>65</v>
      </c>
      <c r="L582" s="77">
        <v>582</v>
      </c>
      <c r="M582" s="77"/>
      <c r="N582" s="72"/>
      <c r="O582" s="79" t="s">
        <v>999</v>
      </c>
      <c r="P582" s="81">
        <v>43169.673113425924</v>
      </c>
      <c r="Q582" s="79" t="s">
        <v>1342</v>
      </c>
      <c r="R582" s="83" t="s">
        <v>2190</v>
      </c>
      <c r="S582" s="79" t="s">
        <v>2582</v>
      </c>
      <c r="T582" s="79" t="s">
        <v>2701</v>
      </c>
      <c r="U582" s="79"/>
      <c r="V582" s="83" t="s">
        <v>3697</v>
      </c>
      <c r="W582" s="81">
        <v>43169.673113425924</v>
      </c>
      <c r="X582" s="83" t="s">
        <v>4292</v>
      </c>
      <c r="Y582" s="79"/>
      <c r="Z582" s="79"/>
      <c r="AA582" s="85" t="s">
        <v>5500</v>
      </c>
      <c r="AB582" s="79"/>
      <c r="AC582" s="79" t="b">
        <v>0</v>
      </c>
      <c r="AD582" s="79">
        <v>0</v>
      </c>
      <c r="AE582" s="85" t="s">
        <v>6296</v>
      </c>
      <c r="AF582" s="79" t="b">
        <v>0</v>
      </c>
      <c r="AG582" s="79" t="s">
        <v>6304</v>
      </c>
      <c r="AH582" s="79"/>
      <c r="AI582" s="85" t="s">
        <v>6296</v>
      </c>
      <c r="AJ582" s="79" t="b">
        <v>0</v>
      </c>
      <c r="AK582" s="79">
        <v>0</v>
      </c>
      <c r="AL582" s="85" t="s">
        <v>6296</v>
      </c>
      <c r="AM582" s="79" t="s">
        <v>6369</v>
      </c>
      <c r="AN582" s="79" t="b">
        <v>0</v>
      </c>
      <c r="AO582" s="85" t="s">
        <v>5500</v>
      </c>
      <c r="AP582" s="79" t="s">
        <v>176</v>
      </c>
      <c r="AQ582" s="79">
        <v>0</v>
      </c>
      <c r="AR582" s="79">
        <v>0</v>
      </c>
      <c r="AS582" s="79"/>
      <c r="AT582" s="79"/>
      <c r="AU582" s="79"/>
      <c r="AV582" s="79"/>
      <c r="AW582" s="79"/>
      <c r="AX582" s="79"/>
      <c r="AY582" s="79"/>
      <c r="AZ582" s="79"/>
      <c r="BA582">
        <v>9</v>
      </c>
      <c r="BB582" s="78" t="str">
        <f>REPLACE(INDEX(GroupVertices[Group], MATCH(Edges[[#This Row],[Vertex 1]],GroupVertices[Vertex],0)),1,1,"")</f>
        <v>2</v>
      </c>
      <c r="BC582" s="78" t="str">
        <f>REPLACE(INDEX(GroupVertices[Group], MATCH(Edges[[#This Row],[Vertex 2]],GroupVertices[Vertex],0)),1,1,"")</f>
        <v>2</v>
      </c>
      <c r="BD582" s="48">
        <v>1</v>
      </c>
      <c r="BE582" s="49">
        <v>7.1428571428571432</v>
      </c>
      <c r="BF582" s="48">
        <v>0</v>
      </c>
      <c r="BG582" s="49">
        <v>0</v>
      </c>
      <c r="BH582" s="48">
        <v>0</v>
      </c>
      <c r="BI582" s="49">
        <v>0</v>
      </c>
      <c r="BJ582" s="48">
        <v>13</v>
      </c>
      <c r="BK582" s="49">
        <v>92.857142857142861</v>
      </c>
      <c r="BL582" s="48">
        <v>14</v>
      </c>
    </row>
    <row r="583" spans="1:64" x14ac:dyDescent="0.25">
      <c r="A583" s="64" t="s">
        <v>523</v>
      </c>
      <c r="B583" s="64" t="s">
        <v>523</v>
      </c>
      <c r="C583" s="65" t="s">
        <v>15846</v>
      </c>
      <c r="D583" s="66">
        <v>10</v>
      </c>
      <c r="E583" s="67" t="s">
        <v>136</v>
      </c>
      <c r="F583" s="68">
        <v>12</v>
      </c>
      <c r="G583" s="65"/>
      <c r="H583" s="69"/>
      <c r="I583" s="70"/>
      <c r="J583" s="70"/>
      <c r="K583" s="34" t="s">
        <v>65</v>
      </c>
      <c r="L583" s="77">
        <v>583</v>
      </c>
      <c r="M583" s="77"/>
      <c r="N583" s="72"/>
      <c r="O583" s="79" t="s">
        <v>176</v>
      </c>
      <c r="P583" s="81">
        <v>43169.694652777776</v>
      </c>
      <c r="Q583" s="79" t="s">
        <v>1343</v>
      </c>
      <c r="R583" s="83" t="s">
        <v>2189</v>
      </c>
      <c r="S583" s="79" t="s">
        <v>2538</v>
      </c>
      <c r="T583" s="79" t="s">
        <v>2831</v>
      </c>
      <c r="U583" s="83" t="s">
        <v>3261</v>
      </c>
      <c r="V583" s="83" t="s">
        <v>3261</v>
      </c>
      <c r="W583" s="81">
        <v>43169.694652777776</v>
      </c>
      <c r="X583" s="83" t="s">
        <v>4293</v>
      </c>
      <c r="Y583" s="79"/>
      <c r="Z583" s="79"/>
      <c r="AA583" s="85" t="s">
        <v>5501</v>
      </c>
      <c r="AB583" s="79"/>
      <c r="AC583" s="79" t="b">
        <v>0</v>
      </c>
      <c r="AD583" s="79">
        <v>0</v>
      </c>
      <c r="AE583" s="85" t="s">
        <v>6296</v>
      </c>
      <c r="AF583" s="79" t="b">
        <v>0</v>
      </c>
      <c r="AG583" s="79" t="s">
        <v>6304</v>
      </c>
      <c r="AH583" s="79"/>
      <c r="AI583" s="85" t="s">
        <v>6296</v>
      </c>
      <c r="AJ583" s="79" t="b">
        <v>0</v>
      </c>
      <c r="AK583" s="79">
        <v>0</v>
      </c>
      <c r="AL583" s="85" t="s">
        <v>6296</v>
      </c>
      <c r="AM583" s="79" t="s">
        <v>6369</v>
      </c>
      <c r="AN583" s="79" t="b">
        <v>0</v>
      </c>
      <c r="AO583" s="85" t="s">
        <v>5501</v>
      </c>
      <c r="AP583" s="79" t="s">
        <v>176</v>
      </c>
      <c r="AQ583" s="79">
        <v>0</v>
      </c>
      <c r="AR583" s="79">
        <v>0</v>
      </c>
      <c r="AS583" s="79"/>
      <c r="AT583" s="79"/>
      <c r="AU583" s="79"/>
      <c r="AV583" s="79"/>
      <c r="AW583" s="79"/>
      <c r="AX583" s="79"/>
      <c r="AY583" s="79"/>
      <c r="AZ583" s="79"/>
      <c r="BA583">
        <v>15</v>
      </c>
      <c r="BB583" s="78" t="str">
        <f>REPLACE(INDEX(GroupVertices[Group], MATCH(Edges[[#This Row],[Vertex 1]],GroupVertices[Vertex],0)),1,1,"")</f>
        <v>2</v>
      </c>
      <c r="BC583" s="78" t="str">
        <f>REPLACE(INDEX(GroupVertices[Group], MATCH(Edges[[#This Row],[Vertex 2]],GroupVertices[Vertex],0)),1,1,"")</f>
        <v>2</v>
      </c>
      <c r="BD583" s="48">
        <v>0</v>
      </c>
      <c r="BE583" s="49">
        <v>0</v>
      </c>
      <c r="BF583" s="48">
        <v>0</v>
      </c>
      <c r="BG583" s="49">
        <v>0</v>
      </c>
      <c r="BH583" s="48">
        <v>0</v>
      </c>
      <c r="BI583" s="49">
        <v>0</v>
      </c>
      <c r="BJ583" s="48">
        <v>18</v>
      </c>
      <c r="BK583" s="49">
        <v>100</v>
      </c>
      <c r="BL583" s="48">
        <v>18</v>
      </c>
    </row>
    <row r="584" spans="1:64" x14ac:dyDescent="0.25">
      <c r="A584" s="64" t="s">
        <v>523</v>
      </c>
      <c r="B584" s="64" t="s">
        <v>683</v>
      </c>
      <c r="C584" s="65" t="s">
        <v>15847</v>
      </c>
      <c r="D584" s="66">
        <v>7</v>
      </c>
      <c r="E584" s="67" t="s">
        <v>136</v>
      </c>
      <c r="F584" s="68">
        <v>21.857142857142858</v>
      </c>
      <c r="G584" s="65"/>
      <c r="H584" s="69"/>
      <c r="I584" s="70"/>
      <c r="J584" s="70"/>
      <c r="K584" s="34" t="s">
        <v>65</v>
      </c>
      <c r="L584" s="77">
        <v>584</v>
      </c>
      <c r="M584" s="77"/>
      <c r="N584" s="72"/>
      <c r="O584" s="79" t="s">
        <v>999</v>
      </c>
      <c r="P584" s="81">
        <v>43170.640486111108</v>
      </c>
      <c r="Q584" s="79" t="s">
        <v>1344</v>
      </c>
      <c r="R584" s="83" t="s">
        <v>2190</v>
      </c>
      <c r="S584" s="79" t="s">
        <v>2582</v>
      </c>
      <c r="T584" s="79" t="s">
        <v>2832</v>
      </c>
      <c r="U584" s="79"/>
      <c r="V584" s="83" t="s">
        <v>3697</v>
      </c>
      <c r="W584" s="81">
        <v>43170.640486111108</v>
      </c>
      <c r="X584" s="83" t="s">
        <v>4294</v>
      </c>
      <c r="Y584" s="79"/>
      <c r="Z584" s="79"/>
      <c r="AA584" s="85" t="s">
        <v>5502</v>
      </c>
      <c r="AB584" s="79"/>
      <c r="AC584" s="79" t="b">
        <v>0</v>
      </c>
      <c r="AD584" s="79">
        <v>1</v>
      </c>
      <c r="AE584" s="85" t="s">
        <v>6296</v>
      </c>
      <c r="AF584" s="79" t="b">
        <v>0</v>
      </c>
      <c r="AG584" s="79" t="s">
        <v>6304</v>
      </c>
      <c r="AH584" s="79"/>
      <c r="AI584" s="85" t="s">
        <v>6296</v>
      </c>
      <c r="AJ584" s="79" t="b">
        <v>0</v>
      </c>
      <c r="AK584" s="79">
        <v>1</v>
      </c>
      <c r="AL584" s="85" t="s">
        <v>6296</v>
      </c>
      <c r="AM584" s="79" t="s">
        <v>6369</v>
      </c>
      <c r="AN584" s="79" t="b">
        <v>0</v>
      </c>
      <c r="AO584" s="85" t="s">
        <v>5502</v>
      </c>
      <c r="AP584" s="79" t="s">
        <v>176</v>
      </c>
      <c r="AQ584" s="79">
        <v>0</v>
      </c>
      <c r="AR584" s="79">
        <v>0</v>
      </c>
      <c r="AS584" s="79"/>
      <c r="AT584" s="79"/>
      <c r="AU584" s="79"/>
      <c r="AV584" s="79"/>
      <c r="AW584" s="79"/>
      <c r="AX584" s="79"/>
      <c r="AY584" s="79"/>
      <c r="AZ584" s="79"/>
      <c r="BA584">
        <v>9</v>
      </c>
      <c r="BB584" s="78" t="str">
        <f>REPLACE(INDEX(GroupVertices[Group], MATCH(Edges[[#This Row],[Vertex 1]],GroupVertices[Vertex],0)),1,1,"")</f>
        <v>2</v>
      </c>
      <c r="BC584" s="78" t="str">
        <f>REPLACE(INDEX(GroupVertices[Group], MATCH(Edges[[#This Row],[Vertex 2]],GroupVertices[Vertex],0)),1,1,"")</f>
        <v>2</v>
      </c>
      <c r="BD584" s="48">
        <v>1</v>
      </c>
      <c r="BE584" s="49">
        <v>7.1428571428571432</v>
      </c>
      <c r="BF584" s="48">
        <v>0</v>
      </c>
      <c r="BG584" s="49">
        <v>0</v>
      </c>
      <c r="BH584" s="48">
        <v>0</v>
      </c>
      <c r="BI584" s="49">
        <v>0</v>
      </c>
      <c r="BJ584" s="48">
        <v>13</v>
      </c>
      <c r="BK584" s="49">
        <v>92.857142857142861</v>
      </c>
      <c r="BL584" s="48">
        <v>14</v>
      </c>
    </row>
    <row r="585" spans="1:64" x14ac:dyDescent="0.25">
      <c r="A585" s="64" t="s">
        <v>523</v>
      </c>
      <c r="B585" s="64" t="s">
        <v>523</v>
      </c>
      <c r="C585" s="65" t="s">
        <v>15846</v>
      </c>
      <c r="D585" s="66">
        <v>10</v>
      </c>
      <c r="E585" s="67" t="s">
        <v>136</v>
      </c>
      <c r="F585" s="68">
        <v>12</v>
      </c>
      <c r="G585" s="65"/>
      <c r="H585" s="69"/>
      <c r="I585" s="70"/>
      <c r="J585" s="70"/>
      <c r="K585" s="34" t="s">
        <v>65</v>
      </c>
      <c r="L585" s="77">
        <v>585</v>
      </c>
      <c r="M585" s="77"/>
      <c r="N585" s="72"/>
      <c r="O585" s="79" t="s">
        <v>176</v>
      </c>
      <c r="P585" s="81">
        <v>43170.662777777776</v>
      </c>
      <c r="Q585" s="79" t="s">
        <v>1345</v>
      </c>
      <c r="R585" s="83" t="s">
        <v>2189</v>
      </c>
      <c r="S585" s="79" t="s">
        <v>2538</v>
      </c>
      <c r="T585" s="79" t="s">
        <v>2833</v>
      </c>
      <c r="U585" s="83" t="s">
        <v>3262</v>
      </c>
      <c r="V585" s="83" t="s">
        <v>3262</v>
      </c>
      <c r="W585" s="81">
        <v>43170.662777777776</v>
      </c>
      <c r="X585" s="83" t="s">
        <v>4295</v>
      </c>
      <c r="Y585" s="79"/>
      <c r="Z585" s="79"/>
      <c r="AA585" s="85" t="s">
        <v>5503</v>
      </c>
      <c r="AB585" s="79"/>
      <c r="AC585" s="79" t="b">
        <v>0</v>
      </c>
      <c r="AD585" s="79">
        <v>0</v>
      </c>
      <c r="AE585" s="85" t="s">
        <v>6296</v>
      </c>
      <c r="AF585" s="79" t="b">
        <v>0</v>
      </c>
      <c r="AG585" s="79" t="s">
        <v>6304</v>
      </c>
      <c r="AH585" s="79"/>
      <c r="AI585" s="85" t="s">
        <v>6296</v>
      </c>
      <c r="AJ585" s="79" t="b">
        <v>0</v>
      </c>
      <c r="AK585" s="79">
        <v>0</v>
      </c>
      <c r="AL585" s="85" t="s">
        <v>6296</v>
      </c>
      <c r="AM585" s="79" t="s">
        <v>6369</v>
      </c>
      <c r="AN585" s="79" t="b">
        <v>0</v>
      </c>
      <c r="AO585" s="85" t="s">
        <v>5503</v>
      </c>
      <c r="AP585" s="79" t="s">
        <v>176</v>
      </c>
      <c r="AQ585" s="79">
        <v>0</v>
      </c>
      <c r="AR585" s="79">
        <v>0</v>
      </c>
      <c r="AS585" s="79"/>
      <c r="AT585" s="79"/>
      <c r="AU585" s="79"/>
      <c r="AV585" s="79"/>
      <c r="AW585" s="79"/>
      <c r="AX585" s="79"/>
      <c r="AY585" s="79"/>
      <c r="AZ585" s="79"/>
      <c r="BA585">
        <v>15</v>
      </c>
      <c r="BB585" s="78" t="str">
        <f>REPLACE(INDEX(GroupVertices[Group], MATCH(Edges[[#This Row],[Vertex 1]],GroupVertices[Vertex],0)),1,1,"")</f>
        <v>2</v>
      </c>
      <c r="BC585" s="78" t="str">
        <f>REPLACE(INDEX(GroupVertices[Group], MATCH(Edges[[#This Row],[Vertex 2]],GroupVertices[Vertex],0)),1,1,"")</f>
        <v>2</v>
      </c>
      <c r="BD585" s="48">
        <v>0</v>
      </c>
      <c r="BE585" s="49">
        <v>0</v>
      </c>
      <c r="BF585" s="48">
        <v>0</v>
      </c>
      <c r="BG585" s="49">
        <v>0</v>
      </c>
      <c r="BH585" s="48">
        <v>0</v>
      </c>
      <c r="BI585" s="49">
        <v>0</v>
      </c>
      <c r="BJ585" s="48">
        <v>16</v>
      </c>
      <c r="BK585" s="49">
        <v>100</v>
      </c>
      <c r="BL585" s="48">
        <v>16</v>
      </c>
    </row>
    <row r="586" spans="1:64" x14ac:dyDescent="0.25">
      <c r="A586" s="64" t="s">
        <v>523</v>
      </c>
      <c r="B586" s="64" t="s">
        <v>683</v>
      </c>
      <c r="C586" s="65" t="s">
        <v>15847</v>
      </c>
      <c r="D586" s="66">
        <v>7</v>
      </c>
      <c r="E586" s="67" t="s">
        <v>136</v>
      </c>
      <c r="F586" s="68">
        <v>21.857142857142858</v>
      </c>
      <c r="G586" s="65"/>
      <c r="H586" s="69"/>
      <c r="I586" s="70"/>
      <c r="J586" s="70"/>
      <c r="K586" s="34" t="s">
        <v>65</v>
      </c>
      <c r="L586" s="77">
        <v>586</v>
      </c>
      <c r="M586" s="77"/>
      <c r="N586" s="72"/>
      <c r="O586" s="79" t="s">
        <v>999</v>
      </c>
      <c r="P586" s="81">
        <v>43170.673055555555</v>
      </c>
      <c r="Q586" s="79" t="s">
        <v>1346</v>
      </c>
      <c r="R586" s="83" t="s">
        <v>2190</v>
      </c>
      <c r="S586" s="79" t="s">
        <v>2582</v>
      </c>
      <c r="T586" s="79" t="s">
        <v>2833</v>
      </c>
      <c r="U586" s="79"/>
      <c r="V586" s="83" t="s">
        <v>3697</v>
      </c>
      <c r="W586" s="81">
        <v>43170.673055555555</v>
      </c>
      <c r="X586" s="83" t="s">
        <v>4296</v>
      </c>
      <c r="Y586" s="79"/>
      <c r="Z586" s="79"/>
      <c r="AA586" s="85" t="s">
        <v>5504</v>
      </c>
      <c r="AB586" s="79"/>
      <c r="AC586" s="79" t="b">
        <v>0</v>
      </c>
      <c r="AD586" s="79">
        <v>2</v>
      </c>
      <c r="AE586" s="85" t="s">
        <v>6296</v>
      </c>
      <c r="AF586" s="79" t="b">
        <v>0</v>
      </c>
      <c r="AG586" s="79" t="s">
        <v>6304</v>
      </c>
      <c r="AH586" s="79"/>
      <c r="AI586" s="85" t="s">
        <v>6296</v>
      </c>
      <c r="AJ586" s="79" t="b">
        <v>0</v>
      </c>
      <c r="AK586" s="79">
        <v>0</v>
      </c>
      <c r="AL586" s="85" t="s">
        <v>6296</v>
      </c>
      <c r="AM586" s="79" t="s">
        <v>6369</v>
      </c>
      <c r="AN586" s="79" t="b">
        <v>0</v>
      </c>
      <c r="AO586" s="85" t="s">
        <v>5504</v>
      </c>
      <c r="AP586" s="79" t="s">
        <v>176</v>
      </c>
      <c r="AQ586" s="79">
        <v>0</v>
      </c>
      <c r="AR586" s="79">
        <v>0</v>
      </c>
      <c r="AS586" s="79"/>
      <c r="AT586" s="79"/>
      <c r="AU586" s="79"/>
      <c r="AV586" s="79"/>
      <c r="AW586" s="79"/>
      <c r="AX586" s="79"/>
      <c r="AY586" s="79"/>
      <c r="AZ586" s="79"/>
      <c r="BA586">
        <v>9</v>
      </c>
      <c r="BB586" s="78" t="str">
        <f>REPLACE(INDEX(GroupVertices[Group], MATCH(Edges[[#This Row],[Vertex 1]],GroupVertices[Vertex],0)),1,1,"")</f>
        <v>2</v>
      </c>
      <c r="BC586" s="78" t="str">
        <f>REPLACE(INDEX(GroupVertices[Group], MATCH(Edges[[#This Row],[Vertex 2]],GroupVertices[Vertex],0)),1,1,"")</f>
        <v>2</v>
      </c>
      <c r="BD586" s="48">
        <v>1</v>
      </c>
      <c r="BE586" s="49">
        <v>7.1428571428571432</v>
      </c>
      <c r="BF586" s="48">
        <v>0</v>
      </c>
      <c r="BG586" s="49">
        <v>0</v>
      </c>
      <c r="BH586" s="48">
        <v>0</v>
      </c>
      <c r="BI586" s="49">
        <v>0</v>
      </c>
      <c r="BJ586" s="48">
        <v>13</v>
      </c>
      <c r="BK586" s="49">
        <v>92.857142857142861</v>
      </c>
      <c r="BL586" s="48">
        <v>14</v>
      </c>
    </row>
    <row r="587" spans="1:64" x14ac:dyDescent="0.25">
      <c r="A587" s="64" t="s">
        <v>523</v>
      </c>
      <c r="B587" s="64" t="s">
        <v>523</v>
      </c>
      <c r="C587" s="65" t="s">
        <v>15846</v>
      </c>
      <c r="D587" s="66">
        <v>10</v>
      </c>
      <c r="E587" s="67" t="s">
        <v>136</v>
      </c>
      <c r="F587" s="68">
        <v>12</v>
      </c>
      <c r="G587" s="65"/>
      <c r="H587" s="69"/>
      <c r="I587" s="70"/>
      <c r="J587" s="70"/>
      <c r="K587" s="34" t="s">
        <v>65</v>
      </c>
      <c r="L587" s="77">
        <v>587</v>
      </c>
      <c r="M587" s="77"/>
      <c r="N587" s="72"/>
      <c r="O587" s="79" t="s">
        <v>176</v>
      </c>
      <c r="P587" s="81">
        <v>43170.694618055553</v>
      </c>
      <c r="Q587" s="79" t="s">
        <v>1347</v>
      </c>
      <c r="R587" s="83" t="s">
        <v>2189</v>
      </c>
      <c r="S587" s="79" t="s">
        <v>2538</v>
      </c>
      <c r="T587" s="79" t="s">
        <v>2831</v>
      </c>
      <c r="U587" s="83" t="s">
        <v>3263</v>
      </c>
      <c r="V587" s="83" t="s">
        <v>3263</v>
      </c>
      <c r="W587" s="81">
        <v>43170.694618055553</v>
      </c>
      <c r="X587" s="83" t="s">
        <v>4297</v>
      </c>
      <c r="Y587" s="79"/>
      <c r="Z587" s="79"/>
      <c r="AA587" s="85" t="s">
        <v>5505</v>
      </c>
      <c r="AB587" s="79"/>
      <c r="AC587" s="79" t="b">
        <v>0</v>
      </c>
      <c r="AD587" s="79">
        <v>0</v>
      </c>
      <c r="AE587" s="85" t="s">
        <v>6296</v>
      </c>
      <c r="AF587" s="79" t="b">
        <v>0</v>
      </c>
      <c r="AG587" s="79" t="s">
        <v>6304</v>
      </c>
      <c r="AH587" s="79"/>
      <c r="AI587" s="85" t="s">
        <v>6296</v>
      </c>
      <c r="AJ587" s="79" t="b">
        <v>0</v>
      </c>
      <c r="AK587" s="79">
        <v>0</v>
      </c>
      <c r="AL587" s="85" t="s">
        <v>6296</v>
      </c>
      <c r="AM587" s="79" t="s">
        <v>6369</v>
      </c>
      <c r="AN587" s="79" t="b">
        <v>0</v>
      </c>
      <c r="AO587" s="85" t="s">
        <v>5505</v>
      </c>
      <c r="AP587" s="79" t="s">
        <v>176</v>
      </c>
      <c r="AQ587" s="79">
        <v>0</v>
      </c>
      <c r="AR587" s="79">
        <v>0</v>
      </c>
      <c r="AS587" s="79"/>
      <c r="AT587" s="79"/>
      <c r="AU587" s="79"/>
      <c r="AV587" s="79"/>
      <c r="AW587" s="79"/>
      <c r="AX587" s="79"/>
      <c r="AY587" s="79"/>
      <c r="AZ587" s="79"/>
      <c r="BA587">
        <v>15</v>
      </c>
      <c r="BB587" s="78" t="str">
        <f>REPLACE(INDEX(GroupVertices[Group], MATCH(Edges[[#This Row],[Vertex 1]],GroupVertices[Vertex],0)),1,1,"")</f>
        <v>2</v>
      </c>
      <c r="BC587" s="78" t="str">
        <f>REPLACE(INDEX(GroupVertices[Group], MATCH(Edges[[#This Row],[Vertex 2]],GroupVertices[Vertex],0)),1,1,"")</f>
        <v>2</v>
      </c>
      <c r="BD587" s="48">
        <v>0</v>
      </c>
      <c r="BE587" s="49">
        <v>0</v>
      </c>
      <c r="BF587" s="48">
        <v>0</v>
      </c>
      <c r="BG587" s="49">
        <v>0</v>
      </c>
      <c r="BH587" s="48">
        <v>0</v>
      </c>
      <c r="BI587" s="49">
        <v>0</v>
      </c>
      <c r="BJ587" s="48">
        <v>16</v>
      </c>
      <c r="BK587" s="49">
        <v>100</v>
      </c>
      <c r="BL587" s="48">
        <v>16</v>
      </c>
    </row>
    <row r="588" spans="1:64" x14ac:dyDescent="0.25">
      <c r="A588" s="64" t="s">
        <v>523</v>
      </c>
      <c r="B588" s="64" t="s">
        <v>523</v>
      </c>
      <c r="C588" s="65" t="s">
        <v>15846</v>
      </c>
      <c r="D588" s="66">
        <v>10</v>
      </c>
      <c r="E588" s="67" t="s">
        <v>136</v>
      </c>
      <c r="F588" s="68">
        <v>12</v>
      </c>
      <c r="G588" s="65"/>
      <c r="H588" s="69"/>
      <c r="I588" s="70"/>
      <c r="J588" s="70"/>
      <c r="K588" s="34" t="s">
        <v>65</v>
      </c>
      <c r="L588" s="77">
        <v>588</v>
      </c>
      <c r="M588" s="77"/>
      <c r="N588" s="72"/>
      <c r="O588" s="79" t="s">
        <v>176</v>
      </c>
      <c r="P588" s="81">
        <v>43171.662638888891</v>
      </c>
      <c r="Q588" s="79" t="s">
        <v>1348</v>
      </c>
      <c r="R588" s="83" t="s">
        <v>2189</v>
      </c>
      <c r="S588" s="79" t="s">
        <v>2538</v>
      </c>
      <c r="T588" s="79" t="s">
        <v>2834</v>
      </c>
      <c r="U588" s="83" t="s">
        <v>3264</v>
      </c>
      <c r="V588" s="83" t="s">
        <v>3264</v>
      </c>
      <c r="W588" s="81">
        <v>43171.662638888891</v>
      </c>
      <c r="X588" s="83" t="s">
        <v>4298</v>
      </c>
      <c r="Y588" s="79"/>
      <c r="Z588" s="79"/>
      <c r="AA588" s="85" t="s">
        <v>5506</v>
      </c>
      <c r="AB588" s="79"/>
      <c r="AC588" s="79" t="b">
        <v>0</v>
      </c>
      <c r="AD588" s="79">
        <v>0</v>
      </c>
      <c r="AE588" s="85" t="s">
        <v>6296</v>
      </c>
      <c r="AF588" s="79" t="b">
        <v>0</v>
      </c>
      <c r="AG588" s="79" t="s">
        <v>6304</v>
      </c>
      <c r="AH588" s="79"/>
      <c r="AI588" s="85" t="s">
        <v>6296</v>
      </c>
      <c r="AJ588" s="79" t="b">
        <v>0</v>
      </c>
      <c r="AK588" s="79">
        <v>0</v>
      </c>
      <c r="AL588" s="85" t="s">
        <v>6296</v>
      </c>
      <c r="AM588" s="79" t="s">
        <v>6369</v>
      </c>
      <c r="AN588" s="79" t="b">
        <v>0</v>
      </c>
      <c r="AO588" s="85" t="s">
        <v>5506</v>
      </c>
      <c r="AP588" s="79" t="s">
        <v>176</v>
      </c>
      <c r="AQ588" s="79">
        <v>0</v>
      </c>
      <c r="AR588" s="79">
        <v>0</v>
      </c>
      <c r="AS588" s="79"/>
      <c r="AT588" s="79"/>
      <c r="AU588" s="79"/>
      <c r="AV588" s="79"/>
      <c r="AW588" s="79"/>
      <c r="AX588" s="79"/>
      <c r="AY588" s="79"/>
      <c r="AZ588" s="79"/>
      <c r="BA588">
        <v>15</v>
      </c>
      <c r="BB588" s="78" t="str">
        <f>REPLACE(INDEX(GroupVertices[Group], MATCH(Edges[[#This Row],[Vertex 1]],GroupVertices[Vertex],0)),1,1,"")</f>
        <v>2</v>
      </c>
      <c r="BC588" s="78" t="str">
        <f>REPLACE(INDEX(GroupVertices[Group], MATCH(Edges[[#This Row],[Vertex 2]],GroupVertices[Vertex],0)),1,1,"")</f>
        <v>2</v>
      </c>
      <c r="BD588" s="48">
        <v>0</v>
      </c>
      <c r="BE588" s="49">
        <v>0</v>
      </c>
      <c r="BF588" s="48">
        <v>0</v>
      </c>
      <c r="BG588" s="49">
        <v>0</v>
      </c>
      <c r="BH588" s="48">
        <v>0</v>
      </c>
      <c r="BI588" s="49">
        <v>0</v>
      </c>
      <c r="BJ588" s="48">
        <v>14</v>
      </c>
      <c r="BK588" s="49">
        <v>100</v>
      </c>
      <c r="BL588" s="48">
        <v>14</v>
      </c>
    </row>
    <row r="589" spans="1:64" x14ac:dyDescent="0.25">
      <c r="A589" s="64" t="s">
        <v>523</v>
      </c>
      <c r="B589" s="64" t="s">
        <v>683</v>
      </c>
      <c r="C589" s="65" t="s">
        <v>15847</v>
      </c>
      <c r="D589" s="66">
        <v>7</v>
      </c>
      <c r="E589" s="67" t="s">
        <v>136</v>
      </c>
      <c r="F589" s="68">
        <v>21.857142857142858</v>
      </c>
      <c r="G589" s="65"/>
      <c r="H589" s="69"/>
      <c r="I589" s="70"/>
      <c r="J589" s="70"/>
      <c r="K589" s="34" t="s">
        <v>65</v>
      </c>
      <c r="L589" s="77">
        <v>589</v>
      </c>
      <c r="M589" s="77"/>
      <c r="N589" s="72"/>
      <c r="O589" s="79" t="s">
        <v>999</v>
      </c>
      <c r="P589" s="81">
        <v>43171.673159722224</v>
      </c>
      <c r="Q589" s="79" t="s">
        <v>1342</v>
      </c>
      <c r="R589" s="83" t="s">
        <v>2190</v>
      </c>
      <c r="S589" s="79" t="s">
        <v>2582</v>
      </c>
      <c r="T589" s="79" t="s">
        <v>2701</v>
      </c>
      <c r="U589" s="79"/>
      <c r="V589" s="83" t="s">
        <v>3697</v>
      </c>
      <c r="W589" s="81">
        <v>43171.673159722224</v>
      </c>
      <c r="X589" s="83" t="s">
        <v>4299</v>
      </c>
      <c r="Y589" s="79"/>
      <c r="Z589" s="79"/>
      <c r="AA589" s="85" t="s">
        <v>5507</v>
      </c>
      <c r="AB589" s="79"/>
      <c r="AC589" s="79" t="b">
        <v>0</v>
      </c>
      <c r="AD589" s="79">
        <v>0</v>
      </c>
      <c r="AE589" s="85" t="s">
        <v>6296</v>
      </c>
      <c r="AF589" s="79" t="b">
        <v>0</v>
      </c>
      <c r="AG589" s="79" t="s">
        <v>6304</v>
      </c>
      <c r="AH589" s="79"/>
      <c r="AI589" s="85" t="s">
        <v>6296</v>
      </c>
      <c r="AJ589" s="79" t="b">
        <v>0</v>
      </c>
      <c r="AK589" s="79">
        <v>0</v>
      </c>
      <c r="AL589" s="85" t="s">
        <v>6296</v>
      </c>
      <c r="AM589" s="79" t="s">
        <v>6369</v>
      </c>
      <c r="AN589" s="79" t="b">
        <v>0</v>
      </c>
      <c r="AO589" s="85" t="s">
        <v>5507</v>
      </c>
      <c r="AP589" s="79" t="s">
        <v>176</v>
      </c>
      <c r="AQ589" s="79">
        <v>0</v>
      </c>
      <c r="AR589" s="79">
        <v>0</v>
      </c>
      <c r="AS589" s="79"/>
      <c r="AT589" s="79"/>
      <c r="AU589" s="79"/>
      <c r="AV589" s="79"/>
      <c r="AW589" s="79"/>
      <c r="AX589" s="79"/>
      <c r="AY589" s="79"/>
      <c r="AZ589" s="79"/>
      <c r="BA589">
        <v>9</v>
      </c>
      <c r="BB589" s="78" t="str">
        <f>REPLACE(INDEX(GroupVertices[Group], MATCH(Edges[[#This Row],[Vertex 1]],GroupVertices[Vertex],0)),1,1,"")</f>
        <v>2</v>
      </c>
      <c r="BC589" s="78" t="str">
        <f>REPLACE(INDEX(GroupVertices[Group], MATCH(Edges[[#This Row],[Vertex 2]],GroupVertices[Vertex],0)),1,1,"")</f>
        <v>2</v>
      </c>
      <c r="BD589" s="48">
        <v>1</v>
      </c>
      <c r="BE589" s="49">
        <v>7.1428571428571432</v>
      </c>
      <c r="BF589" s="48">
        <v>0</v>
      </c>
      <c r="BG589" s="49">
        <v>0</v>
      </c>
      <c r="BH589" s="48">
        <v>0</v>
      </c>
      <c r="BI589" s="49">
        <v>0</v>
      </c>
      <c r="BJ589" s="48">
        <v>13</v>
      </c>
      <c r="BK589" s="49">
        <v>92.857142857142861</v>
      </c>
      <c r="BL589" s="48">
        <v>14</v>
      </c>
    </row>
    <row r="590" spans="1:64" x14ac:dyDescent="0.25">
      <c r="A590" s="64" t="s">
        <v>523</v>
      </c>
      <c r="B590" s="64" t="s">
        <v>523</v>
      </c>
      <c r="C590" s="65" t="s">
        <v>15846</v>
      </c>
      <c r="D590" s="66">
        <v>10</v>
      </c>
      <c r="E590" s="67" t="s">
        <v>136</v>
      </c>
      <c r="F590" s="68">
        <v>12</v>
      </c>
      <c r="G590" s="65"/>
      <c r="H590" s="69"/>
      <c r="I590" s="70"/>
      <c r="J590" s="70"/>
      <c r="K590" s="34" t="s">
        <v>65</v>
      </c>
      <c r="L590" s="77">
        <v>590</v>
      </c>
      <c r="M590" s="77"/>
      <c r="N590" s="72"/>
      <c r="O590" s="79" t="s">
        <v>176</v>
      </c>
      <c r="P590" s="81">
        <v>43171.694664351853</v>
      </c>
      <c r="Q590" s="79" t="s">
        <v>1349</v>
      </c>
      <c r="R590" s="83" t="s">
        <v>2189</v>
      </c>
      <c r="S590" s="79" t="s">
        <v>2538</v>
      </c>
      <c r="T590" s="79" t="s">
        <v>2831</v>
      </c>
      <c r="U590" s="83" t="s">
        <v>3265</v>
      </c>
      <c r="V590" s="83" t="s">
        <v>3265</v>
      </c>
      <c r="W590" s="81">
        <v>43171.694664351853</v>
      </c>
      <c r="X590" s="83" t="s">
        <v>4300</v>
      </c>
      <c r="Y590" s="79"/>
      <c r="Z590" s="79"/>
      <c r="AA590" s="85" t="s">
        <v>5508</v>
      </c>
      <c r="AB590" s="79"/>
      <c r="AC590" s="79" t="b">
        <v>0</v>
      </c>
      <c r="AD590" s="79">
        <v>0</v>
      </c>
      <c r="AE590" s="85" t="s">
        <v>6296</v>
      </c>
      <c r="AF590" s="79" t="b">
        <v>0</v>
      </c>
      <c r="AG590" s="79" t="s">
        <v>6304</v>
      </c>
      <c r="AH590" s="79"/>
      <c r="AI590" s="85" t="s">
        <v>6296</v>
      </c>
      <c r="AJ590" s="79" t="b">
        <v>0</v>
      </c>
      <c r="AK590" s="79">
        <v>0</v>
      </c>
      <c r="AL590" s="85" t="s">
        <v>6296</v>
      </c>
      <c r="AM590" s="79" t="s">
        <v>6369</v>
      </c>
      <c r="AN590" s="79" t="b">
        <v>0</v>
      </c>
      <c r="AO590" s="85" t="s">
        <v>5508</v>
      </c>
      <c r="AP590" s="79" t="s">
        <v>176</v>
      </c>
      <c r="AQ590" s="79">
        <v>0</v>
      </c>
      <c r="AR590" s="79">
        <v>0</v>
      </c>
      <c r="AS590" s="79"/>
      <c r="AT590" s="79"/>
      <c r="AU590" s="79"/>
      <c r="AV590" s="79"/>
      <c r="AW590" s="79"/>
      <c r="AX590" s="79"/>
      <c r="AY590" s="79"/>
      <c r="AZ590" s="79"/>
      <c r="BA590">
        <v>15</v>
      </c>
      <c r="BB590" s="78" t="str">
        <f>REPLACE(INDEX(GroupVertices[Group], MATCH(Edges[[#This Row],[Vertex 1]],GroupVertices[Vertex],0)),1,1,"")</f>
        <v>2</v>
      </c>
      <c r="BC590" s="78" t="str">
        <f>REPLACE(INDEX(GroupVertices[Group], MATCH(Edges[[#This Row],[Vertex 2]],GroupVertices[Vertex],0)),1,1,"")</f>
        <v>2</v>
      </c>
      <c r="BD590" s="48">
        <v>0</v>
      </c>
      <c r="BE590" s="49">
        <v>0</v>
      </c>
      <c r="BF590" s="48">
        <v>0</v>
      </c>
      <c r="BG590" s="49">
        <v>0</v>
      </c>
      <c r="BH590" s="48">
        <v>0</v>
      </c>
      <c r="BI590" s="49">
        <v>0</v>
      </c>
      <c r="BJ590" s="48">
        <v>18</v>
      </c>
      <c r="BK590" s="49">
        <v>100</v>
      </c>
      <c r="BL590" s="48">
        <v>18</v>
      </c>
    </row>
    <row r="591" spans="1:64" x14ac:dyDescent="0.25">
      <c r="A591" s="64" t="s">
        <v>524</v>
      </c>
      <c r="B591" s="64" t="s">
        <v>890</v>
      </c>
      <c r="C591" s="65" t="s">
        <v>15839</v>
      </c>
      <c r="D591" s="66">
        <v>3</v>
      </c>
      <c r="E591" s="67" t="s">
        <v>132</v>
      </c>
      <c r="F591" s="68">
        <v>35</v>
      </c>
      <c r="G591" s="65"/>
      <c r="H591" s="69"/>
      <c r="I591" s="70"/>
      <c r="J591" s="70"/>
      <c r="K591" s="34" t="s">
        <v>65</v>
      </c>
      <c r="L591" s="77">
        <v>591</v>
      </c>
      <c r="M591" s="77"/>
      <c r="N591" s="72"/>
      <c r="O591" s="79" t="s">
        <v>999</v>
      </c>
      <c r="P591" s="81">
        <v>43171.695150462961</v>
      </c>
      <c r="Q591" s="79" t="s">
        <v>1350</v>
      </c>
      <c r="R591" s="83" t="s">
        <v>2191</v>
      </c>
      <c r="S591" s="79" t="s">
        <v>2519</v>
      </c>
      <c r="T591" s="79" t="s">
        <v>731</v>
      </c>
      <c r="U591" s="79"/>
      <c r="V591" s="83" t="s">
        <v>3698</v>
      </c>
      <c r="W591" s="81">
        <v>43171.695150462961</v>
      </c>
      <c r="X591" s="83" t="s">
        <v>4301</v>
      </c>
      <c r="Y591" s="79"/>
      <c r="Z591" s="79"/>
      <c r="AA591" s="85" t="s">
        <v>5509</v>
      </c>
      <c r="AB591" s="79"/>
      <c r="AC591" s="79" t="b">
        <v>0</v>
      </c>
      <c r="AD591" s="79">
        <v>0</v>
      </c>
      <c r="AE591" s="85" t="s">
        <v>6296</v>
      </c>
      <c r="AF591" s="79" t="b">
        <v>0</v>
      </c>
      <c r="AG591" s="79" t="s">
        <v>6304</v>
      </c>
      <c r="AH591" s="79"/>
      <c r="AI591" s="85" t="s">
        <v>6296</v>
      </c>
      <c r="AJ591" s="79" t="b">
        <v>0</v>
      </c>
      <c r="AK591" s="79">
        <v>2</v>
      </c>
      <c r="AL591" s="85" t="s">
        <v>5803</v>
      </c>
      <c r="AM591" s="79" t="s">
        <v>6331</v>
      </c>
      <c r="AN591" s="79" t="b">
        <v>0</v>
      </c>
      <c r="AO591" s="85" t="s">
        <v>5803</v>
      </c>
      <c r="AP591" s="79" t="s">
        <v>176</v>
      </c>
      <c r="AQ591" s="79">
        <v>0</v>
      </c>
      <c r="AR591" s="79">
        <v>0</v>
      </c>
      <c r="AS591" s="79"/>
      <c r="AT591" s="79"/>
      <c r="AU591" s="79"/>
      <c r="AV591" s="79"/>
      <c r="AW591" s="79"/>
      <c r="AX591" s="79"/>
      <c r="AY591" s="79"/>
      <c r="AZ591" s="79"/>
      <c r="BA591">
        <v>1</v>
      </c>
      <c r="BB591" s="78" t="str">
        <f>REPLACE(INDEX(GroupVertices[Group], MATCH(Edges[[#This Row],[Vertex 1]],GroupVertices[Vertex],0)),1,1,"")</f>
        <v>2</v>
      </c>
      <c r="BC591" s="78" t="str">
        <f>REPLACE(INDEX(GroupVertices[Group], MATCH(Edges[[#This Row],[Vertex 2]],GroupVertices[Vertex],0)),1,1,"")</f>
        <v>2</v>
      </c>
      <c r="BD591" s="48">
        <v>1</v>
      </c>
      <c r="BE591" s="49">
        <v>6.666666666666667</v>
      </c>
      <c r="BF591" s="48">
        <v>0</v>
      </c>
      <c r="BG591" s="49">
        <v>0</v>
      </c>
      <c r="BH591" s="48">
        <v>0</v>
      </c>
      <c r="BI591" s="49">
        <v>0</v>
      </c>
      <c r="BJ591" s="48">
        <v>14</v>
      </c>
      <c r="BK591" s="49">
        <v>93.333333333333329</v>
      </c>
      <c r="BL591" s="48">
        <v>15</v>
      </c>
    </row>
    <row r="592" spans="1:64" x14ac:dyDescent="0.25">
      <c r="A592" s="64" t="s">
        <v>524</v>
      </c>
      <c r="B592" s="64" t="s">
        <v>683</v>
      </c>
      <c r="C592" s="65" t="s">
        <v>15839</v>
      </c>
      <c r="D592" s="66">
        <v>3</v>
      </c>
      <c r="E592" s="67" t="s">
        <v>132</v>
      </c>
      <c r="F592" s="68">
        <v>35</v>
      </c>
      <c r="G592" s="65"/>
      <c r="H592" s="69"/>
      <c r="I592" s="70"/>
      <c r="J592" s="70"/>
      <c r="K592" s="34" t="s">
        <v>65</v>
      </c>
      <c r="L592" s="77">
        <v>592</v>
      </c>
      <c r="M592" s="77"/>
      <c r="N592" s="72"/>
      <c r="O592" s="79" t="s">
        <v>999</v>
      </c>
      <c r="P592" s="81">
        <v>43171.695150462961</v>
      </c>
      <c r="Q592" s="79" t="s">
        <v>1350</v>
      </c>
      <c r="R592" s="83" t="s">
        <v>2191</v>
      </c>
      <c r="S592" s="79" t="s">
        <v>2519</v>
      </c>
      <c r="T592" s="79" t="s">
        <v>731</v>
      </c>
      <c r="U592" s="79"/>
      <c r="V592" s="83" t="s">
        <v>3698</v>
      </c>
      <c r="W592" s="81">
        <v>43171.695150462961</v>
      </c>
      <c r="X592" s="83" t="s">
        <v>4301</v>
      </c>
      <c r="Y592" s="79"/>
      <c r="Z592" s="79"/>
      <c r="AA592" s="85" t="s">
        <v>5509</v>
      </c>
      <c r="AB592" s="79"/>
      <c r="AC592" s="79" t="b">
        <v>0</v>
      </c>
      <c r="AD592" s="79">
        <v>0</v>
      </c>
      <c r="AE592" s="85" t="s">
        <v>6296</v>
      </c>
      <c r="AF592" s="79" t="b">
        <v>0</v>
      </c>
      <c r="AG592" s="79" t="s">
        <v>6304</v>
      </c>
      <c r="AH592" s="79"/>
      <c r="AI592" s="85" t="s">
        <v>6296</v>
      </c>
      <c r="AJ592" s="79" t="b">
        <v>0</v>
      </c>
      <c r="AK592" s="79">
        <v>2</v>
      </c>
      <c r="AL592" s="85" t="s">
        <v>5803</v>
      </c>
      <c r="AM592" s="79" t="s">
        <v>6331</v>
      </c>
      <c r="AN592" s="79" t="b">
        <v>0</v>
      </c>
      <c r="AO592" s="85" t="s">
        <v>5803</v>
      </c>
      <c r="AP592" s="79" t="s">
        <v>176</v>
      </c>
      <c r="AQ592" s="79">
        <v>0</v>
      </c>
      <c r="AR592" s="79">
        <v>0</v>
      </c>
      <c r="AS592" s="79"/>
      <c r="AT592" s="79"/>
      <c r="AU592" s="79"/>
      <c r="AV592" s="79"/>
      <c r="AW592" s="79"/>
      <c r="AX592" s="79"/>
      <c r="AY592" s="79"/>
      <c r="AZ592" s="79"/>
      <c r="BA592">
        <v>1</v>
      </c>
      <c r="BB592" s="78" t="str">
        <f>REPLACE(INDEX(GroupVertices[Group], MATCH(Edges[[#This Row],[Vertex 1]],GroupVertices[Vertex],0)),1,1,"")</f>
        <v>2</v>
      </c>
      <c r="BC592" s="78" t="str">
        <f>REPLACE(INDEX(GroupVertices[Group], MATCH(Edges[[#This Row],[Vertex 2]],GroupVertices[Vertex],0)),1,1,"")</f>
        <v>2</v>
      </c>
      <c r="BD592" s="48"/>
      <c r="BE592" s="49"/>
      <c r="BF592" s="48"/>
      <c r="BG592" s="49"/>
      <c r="BH592" s="48"/>
      <c r="BI592" s="49"/>
      <c r="BJ592" s="48"/>
      <c r="BK592" s="49"/>
      <c r="BL592" s="48"/>
    </row>
    <row r="593" spans="1:64" x14ac:dyDescent="0.25">
      <c r="A593" s="64" t="s">
        <v>525</v>
      </c>
      <c r="B593" s="64" t="s">
        <v>891</v>
      </c>
      <c r="C593" s="65" t="s">
        <v>15839</v>
      </c>
      <c r="D593" s="66">
        <v>3</v>
      </c>
      <c r="E593" s="67" t="s">
        <v>132</v>
      </c>
      <c r="F593" s="68">
        <v>35</v>
      </c>
      <c r="G593" s="65"/>
      <c r="H593" s="69"/>
      <c r="I593" s="70"/>
      <c r="J593" s="70"/>
      <c r="K593" s="34" t="s">
        <v>65</v>
      </c>
      <c r="L593" s="77">
        <v>593</v>
      </c>
      <c r="M593" s="77"/>
      <c r="N593" s="72"/>
      <c r="O593" s="79" t="s">
        <v>999</v>
      </c>
      <c r="P593" s="81">
        <v>43174.590115740742</v>
      </c>
      <c r="Q593" s="79" t="s">
        <v>1351</v>
      </c>
      <c r="R593" s="79"/>
      <c r="S593" s="79"/>
      <c r="T593" s="79"/>
      <c r="U593" s="79"/>
      <c r="V593" s="83" t="s">
        <v>3699</v>
      </c>
      <c r="W593" s="81">
        <v>43174.590115740742</v>
      </c>
      <c r="X593" s="83" t="s">
        <v>4302</v>
      </c>
      <c r="Y593" s="79"/>
      <c r="Z593" s="79"/>
      <c r="AA593" s="85" t="s">
        <v>5510</v>
      </c>
      <c r="AB593" s="79"/>
      <c r="AC593" s="79" t="b">
        <v>0</v>
      </c>
      <c r="AD593" s="79">
        <v>0</v>
      </c>
      <c r="AE593" s="85" t="s">
        <v>6296</v>
      </c>
      <c r="AF593" s="79" t="b">
        <v>0</v>
      </c>
      <c r="AG593" s="79" t="s">
        <v>6304</v>
      </c>
      <c r="AH593" s="79"/>
      <c r="AI593" s="85" t="s">
        <v>6296</v>
      </c>
      <c r="AJ593" s="79" t="b">
        <v>0</v>
      </c>
      <c r="AK593" s="79">
        <v>1</v>
      </c>
      <c r="AL593" s="85" t="s">
        <v>5540</v>
      </c>
      <c r="AM593" s="79" t="s">
        <v>6328</v>
      </c>
      <c r="AN593" s="79" t="b">
        <v>0</v>
      </c>
      <c r="AO593" s="85" t="s">
        <v>5540</v>
      </c>
      <c r="AP593" s="79" t="s">
        <v>176</v>
      </c>
      <c r="AQ593" s="79">
        <v>0</v>
      </c>
      <c r="AR593" s="79">
        <v>0</v>
      </c>
      <c r="AS593" s="79"/>
      <c r="AT593" s="79"/>
      <c r="AU593" s="79"/>
      <c r="AV593" s="79"/>
      <c r="AW593" s="79"/>
      <c r="AX593" s="79"/>
      <c r="AY593" s="79"/>
      <c r="AZ593" s="79"/>
      <c r="BA593">
        <v>1</v>
      </c>
      <c r="BB593" s="78" t="str">
        <f>REPLACE(INDEX(GroupVertices[Group], MATCH(Edges[[#This Row],[Vertex 1]],GroupVertices[Vertex],0)),1,1,"")</f>
        <v>16</v>
      </c>
      <c r="BC593" s="78" t="str">
        <f>REPLACE(INDEX(GroupVertices[Group], MATCH(Edges[[#This Row],[Vertex 2]],GroupVertices[Vertex],0)),1,1,"")</f>
        <v>16</v>
      </c>
      <c r="BD593" s="48"/>
      <c r="BE593" s="49"/>
      <c r="BF593" s="48"/>
      <c r="BG593" s="49"/>
      <c r="BH593" s="48"/>
      <c r="BI593" s="49"/>
      <c r="BJ593" s="48"/>
      <c r="BK593" s="49"/>
      <c r="BL593" s="48"/>
    </row>
    <row r="594" spans="1:64" x14ac:dyDescent="0.25">
      <c r="A594" s="64" t="s">
        <v>525</v>
      </c>
      <c r="B594" s="64" t="s">
        <v>545</v>
      </c>
      <c r="C594" s="65" t="s">
        <v>15839</v>
      </c>
      <c r="D594" s="66">
        <v>3</v>
      </c>
      <c r="E594" s="67" t="s">
        <v>132</v>
      </c>
      <c r="F594" s="68">
        <v>35</v>
      </c>
      <c r="G594" s="65"/>
      <c r="H594" s="69"/>
      <c r="I594" s="70"/>
      <c r="J594" s="70"/>
      <c r="K594" s="34" t="s">
        <v>65</v>
      </c>
      <c r="L594" s="77">
        <v>594</v>
      </c>
      <c r="M594" s="77"/>
      <c r="N594" s="72"/>
      <c r="O594" s="79" t="s">
        <v>999</v>
      </c>
      <c r="P594" s="81">
        <v>43174.590115740742</v>
      </c>
      <c r="Q594" s="79" t="s">
        <v>1351</v>
      </c>
      <c r="R594" s="79"/>
      <c r="S594" s="79"/>
      <c r="T594" s="79"/>
      <c r="U594" s="79"/>
      <c r="V594" s="83" t="s">
        <v>3699</v>
      </c>
      <c r="W594" s="81">
        <v>43174.590115740742</v>
      </c>
      <c r="X594" s="83" t="s">
        <v>4302</v>
      </c>
      <c r="Y594" s="79"/>
      <c r="Z594" s="79"/>
      <c r="AA594" s="85" t="s">
        <v>5510</v>
      </c>
      <c r="AB594" s="79"/>
      <c r="AC594" s="79" t="b">
        <v>0</v>
      </c>
      <c r="AD594" s="79">
        <v>0</v>
      </c>
      <c r="AE594" s="85" t="s">
        <v>6296</v>
      </c>
      <c r="AF594" s="79" t="b">
        <v>0</v>
      </c>
      <c r="AG594" s="79" t="s">
        <v>6304</v>
      </c>
      <c r="AH594" s="79"/>
      <c r="AI594" s="85" t="s">
        <v>6296</v>
      </c>
      <c r="AJ594" s="79" t="b">
        <v>0</v>
      </c>
      <c r="AK594" s="79">
        <v>1</v>
      </c>
      <c r="AL594" s="85" t="s">
        <v>5540</v>
      </c>
      <c r="AM594" s="79" t="s">
        <v>6328</v>
      </c>
      <c r="AN594" s="79" t="b">
        <v>0</v>
      </c>
      <c r="AO594" s="85" t="s">
        <v>5540</v>
      </c>
      <c r="AP594" s="79" t="s">
        <v>176</v>
      </c>
      <c r="AQ594" s="79">
        <v>0</v>
      </c>
      <c r="AR594" s="79">
        <v>0</v>
      </c>
      <c r="AS594" s="79"/>
      <c r="AT594" s="79"/>
      <c r="AU594" s="79"/>
      <c r="AV594" s="79"/>
      <c r="AW594" s="79"/>
      <c r="AX594" s="79"/>
      <c r="AY594" s="79"/>
      <c r="AZ594" s="79"/>
      <c r="BA594">
        <v>1</v>
      </c>
      <c r="BB594" s="78" t="str">
        <f>REPLACE(INDEX(GroupVertices[Group], MATCH(Edges[[#This Row],[Vertex 1]],GroupVertices[Vertex],0)),1,1,"")</f>
        <v>16</v>
      </c>
      <c r="BC594" s="78" t="str">
        <f>REPLACE(INDEX(GroupVertices[Group], MATCH(Edges[[#This Row],[Vertex 2]],GroupVertices[Vertex],0)),1,1,"")</f>
        <v>16</v>
      </c>
      <c r="BD594" s="48">
        <v>1</v>
      </c>
      <c r="BE594" s="49">
        <v>4.7619047619047619</v>
      </c>
      <c r="BF594" s="48">
        <v>0</v>
      </c>
      <c r="BG594" s="49">
        <v>0</v>
      </c>
      <c r="BH594" s="48">
        <v>0</v>
      </c>
      <c r="BI594" s="49">
        <v>0</v>
      </c>
      <c r="BJ594" s="48">
        <v>20</v>
      </c>
      <c r="BK594" s="49">
        <v>95.238095238095241</v>
      </c>
      <c r="BL594" s="48">
        <v>21</v>
      </c>
    </row>
    <row r="595" spans="1:64" x14ac:dyDescent="0.25">
      <c r="A595" s="64" t="s">
        <v>526</v>
      </c>
      <c r="B595" s="64" t="s">
        <v>892</v>
      </c>
      <c r="C595" s="65" t="s">
        <v>15839</v>
      </c>
      <c r="D595" s="66">
        <v>3</v>
      </c>
      <c r="E595" s="67" t="s">
        <v>132</v>
      </c>
      <c r="F595" s="68">
        <v>35</v>
      </c>
      <c r="G595" s="65"/>
      <c r="H595" s="69"/>
      <c r="I595" s="70"/>
      <c r="J595" s="70"/>
      <c r="K595" s="34" t="s">
        <v>65</v>
      </c>
      <c r="L595" s="77">
        <v>595</v>
      </c>
      <c r="M595" s="77"/>
      <c r="N595" s="72"/>
      <c r="O595" s="79" t="s">
        <v>999</v>
      </c>
      <c r="P595" s="81">
        <v>43174.062511574077</v>
      </c>
      <c r="Q595" s="79" t="s">
        <v>1352</v>
      </c>
      <c r="R595" s="83" t="s">
        <v>2192</v>
      </c>
      <c r="S595" s="79" t="s">
        <v>2507</v>
      </c>
      <c r="T595" s="79" t="s">
        <v>2835</v>
      </c>
      <c r="U595" s="83" t="s">
        <v>3266</v>
      </c>
      <c r="V595" s="83" t="s">
        <v>3266</v>
      </c>
      <c r="W595" s="81">
        <v>43174.062511574077</v>
      </c>
      <c r="X595" s="83" t="s">
        <v>4303</v>
      </c>
      <c r="Y595" s="79"/>
      <c r="Z595" s="79"/>
      <c r="AA595" s="85" t="s">
        <v>5511</v>
      </c>
      <c r="AB595" s="79"/>
      <c r="AC595" s="79" t="b">
        <v>0</v>
      </c>
      <c r="AD595" s="79">
        <v>3</v>
      </c>
      <c r="AE595" s="85" t="s">
        <v>6296</v>
      </c>
      <c r="AF595" s="79" t="b">
        <v>0</v>
      </c>
      <c r="AG595" s="79" t="s">
        <v>6304</v>
      </c>
      <c r="AH595" s="79"/>
      <c r="AI595" s="85" t="s">
        <v>6296</v>
      </c>
      <c r="AJ595" s="79" t="b">
        <v>0</v>
      </c>
      <c r="AK595" s="79">
        <v>3</v>
      </c>
      <c r="AL595" s="85" t="s">
        <v>6296</v>
      </c>
      <c r="AM595" s="79" t="s">
        <v>6359</v>
      </c>
      <c r="AN595" s="79" t="b">
        <v>0</v>
      </c>
      <c r="AO595" s="85" t="s">
        <v>5511</v>
      </c>
      <c r="AP595" s="79" t="s">
        <v>6415</v>
      </c>
      <c r="AQ595" s="79">
        <v>0</v>
      </c>
      <c r="AR595" s="79">
        <v>0</v>
      </c>
      <c r="AS595" s="79"/>
      <c r="AT595" s="79"/>
      <c r="AU595" s="79"/>
      <c r="AV595" s="79"/>
      <c r="AW595" s="79"/>
      <c r="AX595" s="79"/>
      <c r="AY595" s="79"/>
      <c r="AZ595" s="79"/>
      <c r="BA595">
        <v>1</v>
      </c>
      <c r="BB595" s="78" t="str">
        <f>REPLACE(INDEX(GroupVertices[Group], MATCH(Edges[[#This Row],[Vertex 1]],GroupVertices[Vertex],0)),1,1,"")</f>
        <v>3</v>
      </c>
      <c r="BC595" s="78" t="str">
        <f>REPLACE(INDEX(GroupVertices[Group], MATCH(Edges[[#This Row],[Vertex 2]],GroupVertices[Vertex],0)),1,1,"")</f>
        <v>3</v>
      </c>
      <c r="BD595" s="48"/>
      <c r="BE595" s="49"/>
      <c r="BF595" s="48"/>
      <c r="BG595" s="49"/>
      <c r="BH595" s="48"/>
      <c r="BI595" s="49"/>
      <c r="BJ595" s="48"/>
      <c r="BK595" s="49"/>
      <c r="BL595" s="48"/>
    </row>
    <row r="596" spans="1:64" x14ac:dyDescent="0.25">
      <c r="A596" s="64" t="s">
        <v>527</v>
      </c>
      <c r="B596" s="64" t="s">
        <v>892</v>
      </c>
      <c r="C596" s="65" t="s">
        <v>15839</v>
      </c>
      <c r="D596" s="66">
        <v>3</v>
      </c>
      <c r="E596" s="67" t="s">
        <v>132</v>
      </c>
      <c r="F596" s="68">
        <v>35</v>
      </c>
      <c r="G596" s="65"/>
      <c r="H596" s="69"/>
      <c r="I596" s="70"/>
      <c r="J596" s="70"/>
      <c r="K596" s="34" t="s">
        <v>65</v>
      </c>
      <c r="L596" s="77">
        <v>596</v>
      </c>
      <c r="M596" s="77"/>
      <c r="N596" s="72"/>
      <c r="O596" s="79" t="s">
        <v>999</v>
      </c>
      <c r="P596" s="81">
        <v>43174.590787037036</v>
      </c>
      <c r="Q596" s="79" t="s">
        <v>1353</v>
      </c>
      <c r="R596" s="79"/>
      <c r="S596" s="79"/>
      <c r="T596" s="79"/>
      <c r="U596" s="79"/>
      <c r="V596" s="83" t="s">
        <v>3700</v>
      </c>
      <c r="W596" s="81">
        <v>43174.590787037036</v>
      </c>
      <c r="X596" s="83" t="s">
        <v>4304</v>
      </c>
      <c r="Y596" s="79"/>
      <c r="Z596" s="79"/>
      <c r="AA596" s="85" t="s">
        <v>5512</v>
      </c>
      <c r="AB596" s="79"/>
      <c r="AC596" s="79" t="b">
        <v>0</v>
      </c>
      <c r="AD596" s="79">
        <v>0</v>
      </c>
      <c r="AE596" s="85" t="s">
        <v>6296</v>
      </c>
      <c r="AF596" s="79" t="b">
        <v>0</v>
      </c>
      <c r="AG596" s="79" t="s">
        <v>6304</v>
      </c>
      <c r="AH596" s="79"/>
      <c r="AI596" s="85" t="s">
        <v>6296</v>
      </c>
      <c r="AJ596" s="79" t="b">
        <v>0</v>
      </c>
      <c r="AK596" s="79">
        <v>3</v>
      </c>
      <c r="AL596" s="85" t="s">
        <v>5511</v>
      </c>
      <c r="AM596" s="79" t="s">
        <v>6328</v>
      </c>
      <c r="AN596" s="79" t="b">
        <v>0</v>
      </c>
      <c r="AO596" s="85" t="s">
        <v>5511</v>
      </c>
      <c r="AP596" s="79" t="s">
        <v>176</v>
      </c>
      <c r="AQ596" s="79">
        <v>0</v>
      </c>
      <c r="AR596" s="79">
        <v>0</v>
      </c>
      <c r="AS596" s="79"/>
      <c r="AT596" s="79"/>
      <c r="AU596" s="79"/>
      <c r="AV596" s="79"/>
      <c r="AW596" s="79"/>
      <c r="AX596" s="79"/>
      <c r="AY596" s="79"/>
      <c r="AZ596" s="79"/>
      <c r="BA596">
        <v>1</v>
      </c>
      <c r="BB596" s="78" t="str">
        <f>REPLACE(INDEX(GroupVertices[Group], MATCH(Edges[[#This Row],[Vertex 1]],GroupVertices[Vertex],0)),1,1,"")</f>
        <v>3</v>
      </c>
      <c r="BC596" s="78" t="str">
        <f>REPLACE(INDEX(GroupVertices[Group], MATCH(Edges[[#This Row],[Vertex 2]],GroupVertices[Vertex],0)),1,1,"")</f>
        <v>3</v>
      </c>
      <c r="BD596" s="48"/>
      <c r="BE596" s="49"/>
      <c r="BF596" s="48"/>
      <c r="BG596" s="49"/>
      <c r="BH596" s="48"/>
      <c r="BI596" s="49"/>
      <c r="BJ596" s="48"/>
      <c r="BK596" s="49"/>
      <c r="BL596" s="48"/>
    </row>
    <row r="597" spans="1:64" x14ac:dyDescent="0.25">
      <c r="A597" s="64" t="s">
        <v>526</v>
      </c>
      <c r="B597" s="64" t="s">
        <v>811</v>
      </c>
      <c r="C597" s="65" t="s">
        <v>15839</v>
      </c>
      <c r="D597" s="66">
        <v>3</v>
      </c>
      <c r="E597" s="67" t="s">
        <v>132</v>
      </c>
      <c r="F597" s="68">
        <v>35</v>
      </c>
      <c r="G597" s="65"/>
      <c r="H597" s="69"/>
      <c r="I597" s="70"/>
      <c r="J597" s="70"/>
      <c r="K597" s="34" t="s">
        <v>65</v>
      </c>
      <c r="L597" s="77">
        <v>597</v>
      </c>
      <c r="M597" s="77"/>
      <c r="N597" s="72"/>
      <c r="O597" s="79" t="s">
        <v>999</v>
      </c>
      <c r="P597" s="81">
        <v>43174.062511574077</v>
      </c>
      <c r="Q597" s="79" t="s">
        <v>1352</v>
      </c>
      <c r="R597" s="83" t="s">
        <v>2192</v>
      </c>
      <c r="S597" s="79" t="s">
        <v>2507</v>
      </c>
      <c r="T597" s="79" t="s">
        <v>2835</v>
      </c>
      <c r="U597" s="83" t="s">
        <v>3266</v>
      </c>
      <c r="V597" s="83" t="s">
        <v>3266</v>
      </c>
      <c r="W597" s="81">
        <v>43174.062511574077</v>
      </c>
      <c r="X597" s="83" t="s">
        <v>4303</v>
      </c>
      <c r="Y597" s="79"/>
      <c r="Z597" s="79"/>
      <c r="AA597" s="85" t="s">
        <v>5511</v>
      </c>
      <c r="AB597" s="79"/>
      <c r="AC597" s="79" t="b">
        <v>0</v>
      </c>
      <c r="AD597" s="79">
        <v>3</v>
      </c>
      <c r="AE597" s="85" t="s">
        <v>6296</v>
      </c>
      <c r="AF597" s="79" t="b">
        <v>0</v>
      </c>
      <c r="AG597" s="79" t="s">
        <v>6304</v>
      </c>
      <c r="AH597" s="79"/>
      <c r="AI597" s="85" t="s">
        <v>6296</v>
      </c>
      <c r="AJ597" s="79" t="b">
        <v>0</v>
      </c>
      <c r="AK597" s="79">
        <v>3</v>
      </c>
      <c r="AL597" s="85" t="s">
        <v>6296</v>
      </c>
      <c r="AM597" s="79" t="s">
        <v>6359</v>
      </c>
      <c r="AN597" s="79" t="b">
        <v>0</v>
      </c>
      <c r="AO597" s="85" t="s">
        <v>5511</v>
      </c>
      <c r="AP597" s="79" t="s">
        <v>6415</v>
      </c>
      <c r="AQ597" s="79">
        <v>0</v>
      </c>
      <c r="AR597" s="79">
        <v>0</v>
      </c>
      <c r="AS597" s="79"/>
      <c r="AT597" s="79"/>
      <c r="AU597" s="79"/>
      <c r="AV597" s="79"/>
      <c r="AW597" s="79"/>
      <c r="AX597" s="79"/>
      <c r="AY597" s="79"/>
      <c r="AZ597" s="79"/>
      <c r="BA597">
        <v>1</v>
      </c>
      <c r="BB597" s="78" t="str">
        <f>REPLACE(INDEX(GroupVertices[Group], MATCH(Edges[[#This Row],[Vertex 1]],GroupVertices[Vertex],0)),1,1,"")</f>
        <v>3</v>
      </c>
      <c r="BC597" s="78" t="str">
        <f>REPLACE(INDEX(GroupVertices[Group], MATCH(Edges[[#This Row],[Vertex 2]],GroupVertices[Vertex],0)),1,1,"")</f>
        <v>3</v>
      </c>
      <c r="BD597" s="48"/>
      <c r="BE597" s="49"/>
      <c r="BF597" s="48"/>
      <c r="BG597" s="49"/>
      <c r="BH597" s="48"/>
      <c r="BI597" s="49"/>
      <c r="BJ597" s="48"/>
      <c r="BK597" s="49"/>
      <c r="BL597" s="48"/>
    </row>
    <row r="598" spans="1:64" x14ac:dyDescent="0.25">
      <c r="A598" s="64" t="s">
        <v>526</v>
      </c>
      <c r="B598" s="64" t="s">
        <v>666</v>
      </c>
      <c r="C598" s="65" t="s">
        <v>15840</v>
      </c>
      <c r="D598" s="66">
        <v>3.5</v>
      </c>
      <c r="E598" s="67" t="s">
        <v>136</v>
      </c>
      <c r="F598" s="68">
        <v>33.357142857142854</v>
      </c>
      <c r="G598" s="65"/>
      <c r="H598" s="69"/>
      <c r="I598" s="70"/>
      <c r="J598" s="70"/>
      <c r="K598" s="34" t="s">
        <v>65</v>
      </c>
      <c r="L598" s="77">
        <v>598</v>
      </c>
      <c r="M598" s="77"/>
      <c r="N598" s="72"/>
      <c r="O598" s="79" t="s">
        <v>999</v>
      </c>
      <c r="P598" s="81">
        <v>43174.062511574077</v>
      </c>
      <c r="Q598" s="79" t="s">
        <v>1352</v>
      </c>
      <c r="R598" s="83" t="s">
        <v>2192</v>
      </c>
      <c r="S598" s="79" t="s">
        <v>2507</v>
      </c>
      <c r="T598" s="79" t="s">
        <v>2835</v>
      </c>
      <c r="U598" s="83" t="s">
        <v>3266</v>
      </c>
      <c r="V598" s="83" t="s">
        <v>3266</v>
      </c>
      <c r="W598" s="81">
        <v>43174.062511574077</v>
      </c>
      <c r="X598" s="83" t="s">
        <v>4303</v>
      </c>
      <c r="Y598" s="79"/>
      <c r="Z598" s="79"/>
      <c r="AA598" s="85" t="s">
        <v>5511</v>
      </c>
      <c r="AB598" s="79"/>
      <c r="AC598" s="79" t="b">
        <v>0</v>
      </c>
      <c r="AD598" s="79">
        <v>3</v>
      </c>
      <c r="AE598" s="85" t="s">
        <v>6296</v>
      </c>
      <c r="AF598" s="79" t="b">
        <v>0</v>
      </c>
      <c r="AG598" s="79" t="s">
        <v>6304</v>
      </c>
      <c r="AH598" s="79"/>
      <c r="AI598" s="85" t="s">
        <v>6296</v>
      </c>
      <c r="AJ598" s="79" t="b">
        <v>0</v>
      </c>
      <c r="AK598" s="79">
        <v>3</v>
      </c>
      <c r="AL598" s="85" t="s">
        <v>6296</v>
      </c>
      <c r="AM598" s="79" t="s">
        <v>6359</v>
      </c>
      <c r="AN598" s="79" t="b">
        <v>0</v>
      </c>
      <c r="AO598" s="85" t="s">
        <v>5511</v>
      </c>
      <c r="AP598" s="79" t="s">
        <v>6415</v>
      </c>
      <c r="AQ598" s="79">
        <v>0</v>
      </c>
      <c r="AR598" s="79">
        <v>0</v>
      </c>
      <c r="AS598" s="79"/>
      <c r="AT598" s="79"/>
      <c r="AU598" s="79"/>
      <c r="AV598" s="79"/>
      <c r="AW598" s="79"/>
      <c r="AX598" s="79"/>
      <c r="AY598" s="79"/>
      <c r="AZ598" s="79"/>
      <c r="BA598">
        <v>2</v>
      </c>
      <c r="BB598" s="78" t="str">
        <f>REPLACE(INDEX(GroupVertices[Group], MATCH(Edges[[#This Row],[Vertex 1]],GroupVertices[Vertex],0)),1,1,"")</f>
        <v>3</v>
      </c>
      <c r="BC598" s="78" t="str">
        <f>REPLACE(INDEX(GroupVertices[Group], MATCH(Edges[[#This Row],[Vertex 2]],GroupVertices[Vertex],0)),1,1,"")</f>
        <v>3</v>
      </c>
      <c r="BD598" s="48">
        <v>1</v>
      </c>
      <c r="BE598" s="49">
        <v>3.225806451612903</v>
      </c>
      <c r="BF598" s="48">
        <v>1</v>
      </c>
      <c r="BG598" s="49">
        <v>3.225806451612903</v>
      </c>
      <c r="BH598" s="48">
        <v>0</v>
      </c>
      <c r="BI598" s="49">
        <v>0</v>
      </c>
      <c r="BJ598" s="48">
        <v>29</v>
      </c>
      <c r="BK598" s="49">
        <v>93.548387096774192</v>
      </c>
      <c r="BL598" s="48">
        <v>31</v>
      </c>
    </row>
    <row r="599" spans="1:64" x14ac:dyDescent="0.25">
      <c r="A599" s="64" t="s">
        <v>526</v>
      </c>
      <c r="B599" s="64" t="s">
        <v>812</v>
      </c>
      <c r="C599" s="65" t="s">
        <v>15839</v>
      </c>
      <c r="D599" s="66">
        <v>3</v>
      </c>
      <c r="E599" s="67" t="s">
        <v>132</v>
      </c>
      <c r="F599" s="68">
        <v>35</v>
      </c>
      <c r="G599" s="65"/>
      <c r="H599" s="69"/>
      <c r="I599" s="70"/>
      <c r="J599" s="70"/>
      <c r="K599" s="34" t="s">
        <v>65</v>
      </c>
      <c r="L599" s="77">
        <v>599</v>
      </c>
      <c r="M599" s="77"/>
      <c r="N599" s="72"/>
      <c r="O599" s="79" t="s">
        <v>999</v>
      </c>
      <c r="P599" s="81">
        <v>43174.062511574077</v>
      </c>
      <c r="Q599" s="79" t="s">
        <v>1352</v>
      </c>
      <c r="R599" s="83" t="s">
        <v>2192</v>
      </c>
      <c r="S599" s="79" t="s">
        <v>2507</v>
      </c>
      <c r="T599" s="79" t="s">
        <v>2835</v>
      </c>
      <c r="U599" s="83" t="s">
        <v>3266</v>
      </c>
      <c r="V599" s="83" t="s">
        <v>3266</v>
      </c>
      <c r="W599" s="81">
        <v>43174.062511574077</v>
      </c>
      <c r="X599" s="83" t="s">
        <v>4303</v>
      </c>
      <c r="Y599" s="79"/>
      <c r="Z599" s="79"/>
      <c r="AA599" s="85" t="s">
        <v>5511</v>
      </c>
      <c r="AB599" s="79"/>
      <c r="AC599" s="79" t="b">
        <v>0</v>
      </c>
      <c r="AD599" s="79">
        <v>3</v>
      </c>
      <c r="AE599" s="85" t="s">
        <v>6296</v>
      </c>
      <c r="AF599" s="79" t="b">
        <v>0</v>
      </c>
      <c r="AG599" s="79" t="s">
        <v>6304</v>
      </c>
      <c r="AH599" s="79"/>
      <c r="AI599" s="85" t="s">
        <v>6296</v>
      </c>
      <c r="AJ599" s="79" t="b">
        <v>0</v>
      </c>
      <c r="AK599" s="79">
        <v>3</v>
      </c>
      <c r="AL599" s="85" t="s">
        <v>6296</v>
      </c>
      <c r="AM599" s="79" t="s">
        <v>6359</v>
      </c>
      <c r="AN599" s="79" t="b">
        <v>0</v>
      </c>
      <c r="AO599" s="85" t="s">
        <v>5511</v>
      </c>
      <c r="AP599" s="79" t="s">
        <v>6415</v>
      </c>
      <c r="AQ599" s="79">
        <v>0</v>
      </c>
      <c r="AR599" s="79">
        <v>0</v>
      </c>
      <c r="AS599" s="79"/>
      <c r="AT599" s="79"/>
      <c r="AU599" s="79"/>
      <c r="AV599" s="79"/>
      <c r="AW599" s="79"/>
      <c r="AX599" s="79"/>
      <c r="AY599" s="79"/>
      <c r="AZ599" s="79"/>
      <c r="BA599">
        <v>1</v>
      </c>
      <c r="BB599" s="78" t="str">
        <f>REPLACE(INDEX(GroupVertices[Group], MATCH(Edges[[#This Row],[Vertex 1]],GroupVertices[Vertex],0)),1,1,"")</f>
        <v>3</v>
      </c>
      <c r="BC599" s="78" t="str">
        <f>REPLACE(INDEX(GroupVertices[Group], MATCH(Edges[[#This Row],[Vertex 2]],GroupVertices[Vertex],0)),1,1,"")</f>
        <v>3</v>
      </c>
      <c r="BD599" s="48"/>
      <c r="BE599" s="49"/>
      <c r="BF599" s="48"/>
      <c r="BG599" s="49"/>
      <c r="BH599" s="48"/>
      <c r="BI599" s="49"/>
      <c r="BJ599" s="48"/>
      <c r="BK599" s="49"/>
      <c r="BL599" s="48"/>
    </row>
    <row r="600" spans="1:64" x14ac:dyDescent="0.25">
      <c r="A600" s="64" t="s">
        <v>526</v>
      </c>
      <c r="B600" s="64" t="s">
        <v>666</v>
      </c>
      <c r="C600" s="65" t="s">
        <v>15840</v>
      </c>
      <c r="D600" s="66">
        <v>3.5</v>
      </c>
      <c r="E600" s="67" t="s">
        <v>136</v>
      </c>
      <c r="F600" s="68">
        <v>33.357142857142854</v>
      </c>
      <c r="G600" s="65"/>
      <c r="H600" s="69"/>
      <c r="I600" s="70"/>
      <c r="J600" s="70"/>
      <c r="K600" s="34" t="s">
        <v>65</v>
      </c>
      <c r="L600" s="77">
        <v>600</v>
      </c>
      <c r="M600" s="77"/>
      <c r="N600" s="72"/>
      <c r="O600" s="79" t="s">
        <v>999</v>
      </c>
      <c r="P600" s="81">
        <v>43171.673611111109</v>
      </c>
      <c r="Q600" s="79" t="s">
        <v>1354</v>
      </c>
      <c r="R600" s="83" t="s">
        <v>2193</v>
      </c>
      <c r="S600" s="79" t="s">
        <v>2507</v>
      </c>
      <c r="T600" s="79" t="s">
        <v>2836</v>
      </c>
      <c r="U600" s="79"/>
      <c r="V600" s="83" t="s">
        <v>3701</v>
      </c>
      <c r="W600" s="81">
        <v>43171.673611111109</v>
      </c>
      <c r="X600" s="83" t="s">
        <v>4305</v>
      </c>
      <c r="Y600" s="79"/>
      <c r="Z600" s="79"/>
      <c r="AA600" s="85" t="s">
        <v>5513</v>
      </c>
      <c r="AB600" s="79"/>
      <c r="AC600" s="79" t="b">
        <v>0</v>
      </c>
      <c r="AD600" s="79">
        <v>0</v>
      </c>
      <c r="AE600" s="85" t="s">
        <v>6296</v>
      </c>
      <c r="AF600" s="79" t="b">
        <v>0</v>
      </c>
      <c r="AG600" s="79" t="s">
        <v>6304</v>
      </c>
      <c r="AH600" s="79"/>
      <c r="AI600" s="85" t="s">
        <v>6296</v>
      </c>
      <c r="AJ600" s="79" t="b">
        <v>0</v>
      </c>
      <c r="AK600" s="79">
        <v>0</v>
      </c>
      <c r="AL600" s="85" t="s">
        <v>6296</v>
      </c>
      <c r="AM600" s="79" t="s">
        <v>6359</v>
      </c>
      <c r="AN600" s="79" t="b">
        <v>0</v>
      </c>
      <c r="AO600" s="85" t="s">
        <v>5513</v>
      </c>
      <c r="AP600" s="79" t="s">
        <v>176</v>
      </c>
      <c r="AQ600" s="79">
        <v>0</v>
      </c>
      <c r="AR600" s="79">
        <v>0</v>
      </c>
      <c r="AS600" s="79"/>
      <c r="AT600" s="79"/>
      <c r="AU600" s="79"/>
      <c r="AV600" s="79"/>
      <c r="AW600" s="79"/>
      <c r="AX600" s="79"/>
      <c r="AY600" s="79"/>
      <c r="AZ600" s="79"/>
      <c r="BA600">
        <v>2</v>
      </c>
      <c r="BB600" s="78" t="str">
        <f>REPLACE(INDEX(GroupVertices[Group], MATCH(Edges[[#This Row],[Vertex 1]],GroupVertices[Vertex],0)),1,1,"")</f>
        <v>3</v>
      </c>
      <c r="BC600" s="78" t="str">
        <f>REPLACE(INDEX(GroupVertices[Group], MATCH(Edges[[#This Row],[Vertex 2]],GroupVertices[Vertex],0)),1,1,"")</f>
        <v>3</v>
      </c>
      <c r="BD600" s="48">
        <v>0</v>
      </c>
      <c r="BE600" s="49">
        <v>0</v>
      </c>
      <c r="BF600" s="48">
        <v>0</v>
      </c>
      <c r="BG600" s="49">
        <v>0</v>
      </c>
      <c r="BH600" s="48">
        <v>0</v>
      </c>
      <c r="BI600" s="49">
        <v>0</v>
      </c>
      <c r="BJ600" s="48">
        <v>29</v>
      </c>
      <c r="BK600" s="49">
        <v>100</v>
      </c>
      <c r="BL600" s="48">
        <v>29</v>
      </c>
    </row>
    <row r="601" spans="1:64" x14ac:dyDescent="0.25">
      <c r="A601" s="64" t="s">
        <v>526</v>
      </c>
      <c r="B601" s="64" t="s">
        <v>615</v>
      </c>
      <c r="C601" s="65" t="s">
        <v>15839</v>
      </c>
      <c r="D601" s="66">
        <v>3</v>
      </c>
      <c r="E601" s="67" t="s">
        <v>132</v>
      </c>
      <c r="F601" s="68">
        <v>35</v>
      </c>
      <c r="G601" s="65"/>
      <c r="H601" s="69"/>
      <c r="I601" s="70"/>
      <c r="J601" s="70"/>
      <c r="K601" s="34" t="s">
        <v>65</v>
      </c>
      <c r="L601" s="77">
        <v>601</v>
      </c>
      <c r="M601" s="77"/>
      <c r="N601" s="72"/>
      <c r="O601" s="79" t="s">
        <v>999</v>
      </c>
      <c r="P601" s="81">
        <v>43171.673611111109</v>
      </c>
      <c r="Q601" s="79" t="s">
        <v>1354</v>
      </c>
      <c r="R601" s="83" t="s">
        <v>2193</v>
      </c>
      <c r="S601" s="79" t="s">
        <v>2507</v>
      </c>
      <c r="T601" s="79" t="s">
        <v>2836</v>
      </c>
      <c r="U601" s="79"/>
      <c r="V601" s="83" t="s">
        <v>3701</v>
      </c>
      <c r="W601" s="81">
        <v>43171.673611111109</v>
      </c>
      <c r="X601" s="83" t="s">
        <v>4305</v>
      </c>
      <c r="Y601" s="79"/>
      <c r="Z601" s="79"/>
      <c r="AA601" s="85" t="s">
        <v>5513</v>
      </c>
      <c r="AB601" s="79"/>
      <c r="AC601" s="79" t="b">
        <v>0</v>
      </c>
      <c r="AD601" s="79">
        <v>0</v>
      </c>
      <c r="AE601" s="85" t="s">
        <v>6296</v>
      </c>
      <c r="AF601" s="79" t="b">
        <v>0</v>
      </c>
      <c r="AG601" s="79" t="s">
        <v>6304</v>
      </c>
      <c r="AH601" s="79"/>
      <c r="AI601" s="85" t="s">
        <v>6296</v>
      </c>
      <c r="AJ601" s="79" t="b">
        <v>0</v>
      </c>
      <c r="AK601" s="79">
        <v>0</v>
      </c>
      <c r="AL601" s="85" t="s">
        <v>6296</v>
      </c>
      <c r="AM601" s="79" t="s">
        <v>6359</v>
      </c>
      <c r="AN601" s="79" t="b">
        <v>0</v>
      </c>
      <c r="AO601" s="85" t="s">
        <v>5513</v>
      </c>
      <c r="AP601" s="79" t="s">
        <v>176</v>
      </c>
      <c r="AQ601" s="79">
        <v>0</v>
      </c>
      <c r="AR601" s="79">
        <v>0</v>
      </c>
      <c r="AS601" s="79"/>
      <c r="AT601" s="79"/>
      <c r="AU601" s="79"/>
      <c r="AV601" s="79"/>
      <c r="AW601" s="79"/>
      <c r="AX601" s="79"/>
      <c r="AY601" s="79"/>
      <c r="AZ601" s="79"/>
      <c r="BA601">
        <v>1</v>
      </c>
      <c r="BB601" s="78" t="str">
        <f>REPLACE(INDEX(GroupVertices[Group], MATCH(Edges[[#This Row],[Vertex 1]],GroupVertices[Vertex],0)),1,1,"")</f>
        <v>3</v>
      </c>
      <c r="BC601" s="78" t="str">
        <f>REPLACE(INDEX(GroupVertices[Group], MATCH(Edges[[#This Row],[Vertex 2]],GroupVertices[Vertex],0)),1,1,"")</f>
        <v>3</v>
      </c>
      <c r="BD601" s="48"/>
      <c r="BE601" s="49"/>
      <c r="BF601" s="48"/>
      <c r="BG601" s="49"/>
      <c r="BH601" s="48"/>
      <c r="BI601" s="49"/>
      <c r="BJ601" s="48"/>
      <c r="BK601" s="49"/>
      <c r="BL601" s="48"/>
    </row>
    <row r="602" spans="1:64" x14ac:dyDescent="0.25">
      <c r="A602" s="64" t="s">
        <v>527</v>
      </c>
      <c r="B602" s="64" t="s">
        <v>526</v>
      </c>
      <c r="C602" s="65" t="s">
        <v>15839</v>
      </c>
      <c r="D602" s="66">
        <v>3</v>
      </c>
      <c r="E602" s="67" t="s">
        <v>132</v>
      </c>
      <c r="F602" s="68">
        <v>35</v>
      </c>
      <c r="G602" s="65"/>
      <c r="H602" s="69"/>
      <c r="I602" s="70"/>
      <c r="J602" s="70"/>
      <c r="K602" s="34" t="s">
        <v>65</v>
      </c>
      <c r="L602" s="77">
        <v>602</v>
      </c>
      <c r="M602" s="77"/>
      <c r="N602" s="72"/>
      <c r="O602" s="79" t="s">
        <v>999</v>
      </c>
      <c r="P602" s="81">
        <v>43174.590787037036</v>
      </c>
      <c r="Q602" s="79" t="s">
        <v>1353</v>
      </c>
      <c r="R602" s="79"/>
      <c r="S602" s="79"/>
      <c r="T602" s="79"/>
      <c r="U602" s="79"/>
      <c r="V602" s="83" t="s">
        <v>3700</v>
      </c>
      <c r="W602" s="81">
        <v>43174.590787037036</v>
      </c>
      <c r="X602" s="83" t="s">
        <v>4304</v>
      </c>
      <c r="Y602" s="79"/>
      <c r="Z602" s="79"/>
      <c r="AA602" s="85" t="s">
        <v>5512</v>
      </c>
      <c r="AB602" s="79"/>
      <c r="AC602" s="79" t="b">
        <v>0</v>
      </c>
      <c r="AD602" s="79">
        <v>0</v>
      </c>
      <c r="AE602" s="85" t="s">
        <v>6296</v>
      </c>
      <c r="AF602" s="79" t="b">
        <v>0</v>
      </c>
      <c r="AG602" s="79" t="s">
        <v>6304</v>
      </c>
      <c r="AH602" s="79"/>
      <c r="AI602" s="85" t="s">
        <v>6296</v>
      </c>
      <c r="AJ602" s="79" t="b">
        <v>0</v>
      </c>
      <c r="AK602" s="79">
        <v>3</v>
      </c>
      <c r="AL602" s="85" t="s">
        <v>5511</v>
      </c>
      <c r="AM602" s="79" t="s">
        <v>6328</v>
      </c>
      <c r="AN602" s="79" t="b">
        <v>0</v>
      </c>
      <c r="AO602" s="85" t="s">
        <v>5511</v>
      </c>
      <c r="AP602" s="79" t="s">
        <v>176</v>
      </c>
      <c r="AQ602" s="79">
        <v>0</v>
      </c>
      <c r="AR602" s="79">
        <v>0</v>
      </c>
      <c r="AS602" s="79"/>
      <c r="AT602" s="79"/>
      <c r="AU602" s="79"/>
      <c r="AV602" s="79"/>
      <c r="AW602" s="79"/>
      <c r="AX602" s="79"/>
      <c r="AY602" s="79"/>
      <c r="AZ602" s="79"/>
      <c r="BA602">
        <v>1</v>
      </c>
      <c r="BB602" s="78" t="str">
        <f>REPLACE(INDEX(GroupVertices[Group], MATCH(Edges[[#This Row],[Vertex 1]],GroupVertices[Vertex],0)),1,1,"")</f>
        <v>3</v>
      </c>
      <c r="BC602" s="78" t="str">
        <f>REPLACE(INDEX(GroupVertices[Group], MATCH(Edges[[#This Row],[Vertex 2]],GroupVertices[Vertex],0)),1,1,"")</f>
        <v>3</v>
      </c>
      <c r="BD602" s="48"/>
      <c r="BE602" s="49"/>
      <c r="BF602" s="48"/>
      <c r="BG602" s="49"/>
      <c r="BH602" s="48"/>
      <c r="BI602" s="49"/>
      <c r="BJ602" s="48"/>
      <c r="BK602" s="49"/>
      <c r="BL602" s="48"/>
    </row>
    <row r="603" spans="1:64" x14ac:dyDescent="0.25">
      <c r="A603" s="64" t="s">
        <v>528</v>
      </c>
      <c r="B603" s="64" t="s">
        <v>893</v>
      </c>
      <c r="C603" s="65" t="s">
        <v>15839</v>
      </c>
      <c r="D603" s="66">
        <v>3</v>
      </c>
      <c r="E603" s="67" t="s">
        <v>132</v>
      </c>
      <c r="F603" s="68">
        <v>35</v>
      </c>
      <c r="G603" s="65"/>
      <c r="H603" s="69"/>
      <c r="I603" s="70"/>
      <c r="J603" s="70"/>
      <c r="K603" s="34" t="s">
        <v>65</v>
      </c>
      <c r="L603" s="77">
        <v>603</v>
      </c>
      <c r="M603" s="77"/>
      <c r="N603" s="72"/>
      <c r="O603" s="79" t="s">
        <v>999</v>
      </c>
      <c r="P603" s="81">
        <v>43174.588252314818</v>
      </c>
      <c r="Q603" s="79" t="s">
        <v>1355</v>
      </c>
      <c r="R603" s="79"/>
      <c r="S603" s="79"/>
      <c r="T603" s="79" t="s">
        <v>2837</v>
      </c>
      <c r="U603" s="83" t="s">
        <v>3267</v>
      </c>
      <c r="V603" s="83" t="s">
        <v>3267</v>
      </c>
      <c r="W603" s="81">
        <v>43174.588252314818</v>
      </c>
      <c r="X603" s="83" t="s">
        <v>4306</v>
      </c>
      <c r="Y603" s="79"/>
      <c r="Z603" s="79"/>
      <c r="AA603" s="85" t="s">
        <v>5514</v>
      </c>
      <c r="AB603" s="79"/>
      <c r="AC603" s="79" t="b">
        <v>0</v>
      </c>
      <c r="AD603" s="79">
        <v>0</v>
      </c>
      <c r="AE603" s="85" t="s">
        <v>6296</v>
      </c>
      <c r="AF603" s="79" t="b">
        <v>0</v>
      </c>
      <c r="AG603" s="79" t="s">
        <v>6304</v>
      </c>
      <c r="AH603" s="79"/>
      <c r="AI603" s="85" t="s">
        <v>6296</v>
      </c>
      <c r="AJ603" s="79" t="b">
        <v>0</v>
      </c>
      <c r="AK603" s="79">
        <v>1</v>
      </c>
      <c r="AL603" s="85" t="s">
        <v>6296</v>
      </c>
      <c r="AM603" s="79" t="s">
        <v>6333</v>
      </c>
      <c r="AN603" s="79" t="b">
        <v>0</v>
      </c>
      <c r="AO603" s="85" t="s">
        <v>5514</v>
      </c>
      <c r="AP603" s="79" t="s">
        <v>176</v>
      </c>
      <c r="AQ603" s="79">
        <v>0</v>
      </c>
      <c r="AR603" s="79">
        <v>0</v>
      </c>
      <c r="AS603" s="79"/>
      <c r="AT603" s="79"/>
      <c r="AU603" s="79"/>
      <c r="AV603" s="79"/>
      <c r="AW603" s="79"/>
      <c r="AX603" s="79"/>
      <c r="AY603" s="79"/>
      <c r="AZ603" s="79"/>
      <c r="BA603">
        <v>1</v>
      </c>
      <c r="BB603" s="78" t="str">
        <f>REPLACE(INDEX(GroupVertices[Group], MATCH(Edges[[#This Row],[Vertex 1]],GroupVertices[Vertex],0)),1,1,"")</f>
        <v>52</v>
      </c>
      <c r="BC603" s="78" t="str">
        <f>REPLACE(INDEX(GroupVertices[Group], MATCH(Edges[[#This Row],[Vertex 2]],GroupVertices[Vertex],0)),1,1,"")</f>
        <v>52</v>
      </c>
      <c r="BD603" s="48">
        <v>0</v>
      </c>
      <c r="BE603" s="49">
        <v>0</v>
      </c>
      <c r="BF603" s="48">
        <v>0</v>
      </c>
      <c r="BG603" s="49">
        <v>0</v>
      </c>
      <c r="BH603" s="48">
        <v>0</v>
      </c>
      <c r="BI603" s="49">
        <v>0</v>
      </c>
      <c r="BJ603" s="48">
        <v>22</v>
      </c>
      <c r="BK603" s="49">
        <v>100</v>
      </c>
      <c r="BL603" s="48">
        <v>22</v>
      </c>
    </row>
    <row r="604" spans="1:64" x14ac:dyDescent="0.25">
      <c r="A604" s="64" t="s">
        <v>529</v>
      </c>
      <c r="B604" s="64" t="s">
        <v>893</v>
      </c>
      <c r="C604" s="65" t="s">
        <v>15839</v>
      </c>
      <c r="D604" s="66">
        <v>3</v>
      </c>
      <c r="E604" s="67" t="s">
        <v>132</v>
      </c>
      <c r="F604" s="68">
        <v>35</v>
      </c>
      <c r="G604" s="65"/>
      <c r="H604" s="69"/>
      <c r="I604" s="70"/>
      <c r="J604" s="70"/>
      <c r="K604" s="34" t="s">
        <v>65</v>
      </c>
      <c r="L604" s="77">
        <v>604</v>
      </c>
      <c r="M604" s="77"/>
      <c r="N604" s="72"/>
      <c r="O604" s="79" t="s">
        <v>999</v>
      </c>
      <c r="P604" s="81">
        <v>43174.590960648151</v>
      </c>
      <c r="Q604" s="79" t="s">
        <v>1356</v>
      </c>
      <c r="R604" s="79"/>
      <c r="S604" s="79"/>
      <c r="T604" s="79" t="s">
        <v>731</v>
      </c>
      <c r="U604" s="79"/>
      <c r="V604" s="83" t="s">
        <v>3702</v>
      </c>
      <c r="W604" s="81">
        <v>43174.590960648151</v>
      </c>
      <c r="X604" s="83" t="s">
        <v>4307</v>
      </c>
      <c r="Y604" s="79"/>
      <c r="Z604" s="79"/>
      <c r="AA604" s="85" t="s">
        <v>5515</v>
      </c>
      <c r="AB604" s="79"/>
      <c r="AC604" s="79" t="b">
        <v>0</v>
      </c>
      <c r="AD604" s="79">
        <v>0</v>
      </c>
      <c r="AE604" s="85" t="s">
        <v>6296</v>
      </c>
      <c r="AF604" s="79" t="b">
        <v>0</v>
      </c>
      <c r="AG604" s="79" t="s">
        <v>6304</v>
      </c>
      <c r="AH604" s="79"/>
      <c r="AI604" s="85" t="s">
        <v>6296</v>
      </c>
      <c r="AJ604" s="79" t="b">
        <v>0</v>
      </c>
      <c r="AK604" s="79">
        <v>1</v>
      </c>
      <c r="AL604" s="85" t="s">
        <v>5514</v>
      </c>
      <c r="AM604" s="79" t="s">
        <v>6384</v>
      </c>
      <c r="AN604" s="79" t="b">
        <v>0</v>
      </c>
      <c r="AO604" s="85" t="s">
        <v>5514</v>
      </c>
      <c r="AP604" s="79" t="s">
        <v>176</v>
      </c>
      <c r="AQ604" s="79">
        <v>0</v>
      </c>
      <c r="AR604" s="79">
        <v>0</v>
      </c>
      <c r="AS604" s="79"/>
      <c r="AT604" s="79"/>
      <c r="AU604" s="79"/>
      <c r="AV604" s="79"/>
      <c r="AW604" s="79"/>
      <c r="AX604" s="79"/>
      <c r="AY604" s="79"/>
      <c r="AZ604" s="79"/>
      <c r="BA604">
        <v>1</v>
      </c>
      <c r="BB604" s="78" t="str">
        <f>REPLACE(INDEX(GroupVertices[Group], MATCH(Edges[[#This Row],[Vertex 1]],GroupVertices[Vertex],0)),1,1,"")</f>
        <v>52</v>
      </c>
      <c r="BC604" s="78" t="str">
        <f>REPLACE(INDEX(GroupVertices[Group], MATCH(Edges[[#This Row],[Vertex 2]],GroupVertices[Vertex],0)),1,1,"")</f>
        <v>52</v>
      </c>
      <c r="BD604" s="48"/>
      <c r="BE604" s="49"/>
      <c r="BF604" s="48"/>
      <c r="BG604" s="49"/>
      <c r="BH604" s="48"/>
      <c r="BI604" s="49"/>
      <c r="BJ604" s="48"/>
      <c r="BK604" s="49"/>
      <c r="BL604" s="48"/>
    </row>
    <row r="605" spans="1:64" x14ac:dyDescent="0.25">
      <c r="A605" s="64" t="s">
        <v>529</v>
      </c>
      <c r="B605" s="64" t="s">
        <v>528</v>
      </c>
      <c r="C605" s="65" t="s">
        <v>15839</v>
      </c>
      <c r="D605" s="66">
        <v>3</v>
      </c>
      <c r="E605" s="67" t="s">
        <v>132</v>
      </c>
      <c r="F605" s="68">
        <v>35</v>
      </c>
      <c r="G605" s="65"/>
      <c r="H605" s="69"/>
      <c r="I605" s="70"/>
      <c r="J605" s="70"/>
      <c r="K605" s="34" t="s">
        <v>65</v>
      </c>
      <c r="L605" s="77">
        <v>605</v>
      </c>
      <c r="M605" s="77"/>
      <c r="N605" s="72"/>
      <c r="O605" s="79" t="s">
        <v>999</v>
      </c>
      <c r="P605" s="81">
        <v>43174.590960648151</v>
      </c>
      <c r="Q605" s="79" t="s">
        <v>1356</v>
      </c>
      <c r="R605" s="79"/>
      <c r="S605" s="79"/>
      <c r="T605" s="79" t="s">
        <v>731</v>
      </c>
      <c r="U605" s="79"/>
      <c r="V605" s="83" t="s">
        <v>3702</v>
      </c>
      <c r="W605" s="81">
        <v>43174.590960648151</v>
      </c>
      <c r="X605" s="83" t="s">
        <v>4307</v>
      </c>
      <c r="Y605" s="79"/>
      <c r="Z605" s="79"/>
      <c r="AA605" s="85" t="s">
        <v>5515</v>
      </c>
      <c r="AB605" s="79"/>
      <c r="AC605" s="79" t="b">
        <v>0</v>
      </c>
      <c r="AD605" s="79">
        <v>0</v>
      </c>
      <c r="AE605" s="85" t="s">
        <v>6296</v>
      </c>
      <c r="AF605" s="79" t="b">
        <v>0</v>
      </c>
      <c r="AG605" s="79" t="s">
        <v>6304</v>
      </c>
      <c r="AH605" s="79"/>
      <c r="AI605" s="85" t="s">
        <v>6296</v>
      </c>
      <c r="AJ605" s="79" t="b">
        <v>0</v>
      </c>
      <c r="AK605" s="79">
        <v>1</v>
      </c>
      <c r="AL605" s="85" t="s">
        <v>5514</v>
      </c>
      <c r="AM605" s="79" t="s">
        <v>6384</v>
      </c>
      <c r="AN605" s="79" t="b">
        <v>0</v>
      </c>
      <c r="AO605" s="85" t="s">
        <v>5514</v>
      </c>
      <c r="AP605" s="79" t="s">
        <v>176</v>
      </c>
      <c r="AQ605" s="79">
        <v>0</v>
      </c>
      <c r="AR605" s="79">
        <v>0</v>
      </c>
      <c r="AS605" s="79"/>
      <c r="AT605" s="79"/>
      <c r="AU605" s="79"/>
      <c r="AV605" s="79"/>
      <c r="AW605" s="79"/>
      <c r="AX605" s="79"/>
      <c r="AY605" s="79"/>
      <c r="AZ605" s="79"/>
      <c r="BA605">
        <v>1</v>
      </c>
      <c r="BB605" s="78" t="str">
        <f>REPLACE(INDEX(GroupVertices[Group], MATCH(Edges[[#This Row],[Vertex 1]],GroupVertices[Vertex],0)),1,1,"")</f>
        <v>52</v>
      </c>
      <c r="BC605" s="78" t="str">
        <f>REPLACE(INDEX(GroupVertices[Group], MATCH(Edges[[#This Row],[Vertex 2]],GroupVertices[Vertex],0)),1,1,"")</f>
        <v>52</v>
      </c>
      <c r="BD605" s="48">
        <v>0</v>
      </c>
      <c r="BE605" s="49">
        <v>0</v>
      </c>
      <c r="BF605" s="48">
        <v>0</v>
      </c>
      <c r="BG605" s="49">
        <v>0</v>
      </c>
      <c r="BH605" s="48">
        <v>0</v>
      </c>
      <c r="BI605" s="49">
        <v>0</v>
      </c>
      <c r="BJ605" s="48">
        <v>21</v>
      </c>
      <c r="BK605" s="49">
        <v>100</v>
      </c>
      <c r="BL605" s="48">
        <v>21</v>
      </c>
    </row>
    <row r="606" spans="1:64" x14ac:dyDescent="0.25">
      <c r="A606" s="64" t="s">
        <v>530</v>
      </c>
      <c r="B606" s="64" t="s">
        <v>894</v>
      </c>
      <c r="C606" s="65" t="s">
        <v>15839</v>
      </c>
      <c r="D606" s="66">
        <v>3</v>
      </c>
      <c r="E606" s="67" t="s">
        <v>132</v>
      </c>
      <c r="F606" s="68">
        <v>35</v>
      </c>
      <c r="G606" s="65"/>
      <c r="H606" s="69"/>
      <c r="I606" s="70"/>
      <c r="J606" s="70"/>
      <c r="K606" s="34" t="s">
        <v>65</v>
      </c>
      <c r="L606" s="77">
        <v>606</v>
      </c>
      <c r="M606" s="77"/>
      <c r="N606" s="72"/>
      <c r="O606" s="79" t="s">
        <v>999</v>
      </c>
      <c r="P606" s="81">
        <v>43165.669942129629</v>
      </c>
      <c r="Q606" s="79" t="s">
        <v>1357</v>
      </c>
      <c r="R606" s="83" t="s">
        <v>2194</v>
      </c>
      <c r="S606" s="79" t="s">
        <v>2523</v>
      </c>
      <c r="T606" s="79" t="s">
        <v>2838</v>
      </c>
      <c r="U606" s="79"/>
      <c r="V606" s="83" t="s">
        <v>3703</v>
      </c>
      <c r="W606" s="81">
        <v>43165.669942129629</v>
      </c>
      <c r="X606" s="83" t="s">
        <v>4308</v>
      </c>
      <c r="Y606" s="79"/>
      <c r="Z606" s="79"/>
      <c r="AA606" s="85" t="s">
        <v>5516</v>
      </c>
      <c r="AB606" s="79"/>
      <c r="AC606" s="79" t="b">
        <v>0</v>
      </c>
      <c r="AD606" s="79">
        <v>0</v>
      </c>
      <c r="AE606" s="85" t="s">
        <v>6296</v>
      </c>
      <c r="AF606" s="79" t="b">
        <v>0</v>
      </c>
      <c r="AG606" s="79" t="s">
        <v>6304</v>
      </c>
      <c r="AH606" s="79"/>
      <c r="AI606" s="85" t="s">
        <v>6296</v>
      </c>
      <c r="AJ606" s="79" t="b">
        <v>0</v>
      </c>
      <c r="AK606" s="79">
        <v>0</v>
      </c>
      <c r="AL606" s="85" t="s">
        <v>6296</v>
      </c>
      <c r="AM606" s="79" t="s">
        <v>6363</v>
      </c>
      <c r="AN606" s="79" t="b">
        <v>0</v>
      </c>
      <c r="AO606" s="85" t="s">
        <v>5516</v>
      </c>
      <c r="AP606" s="79" t="s">
        <v>176</v>
      </c>
      <c r="AQ606" s="79">
        <v>0</v>
      </c>
      <c r="AR606" s="79">
        <v>0</v>
      </c>
      <c r="AS606" s="79"/>
      <c r="AT606" s="79"/>
      <c r="AU606" s="79"/>
      <c r="AV606" s="79"/>
      <c r="AW606" s="79"/>
      <c r="AX606" s="79"/>
      <c r="AY606" s="79"/>
      <c r="AZ606" s="79"/>
      <c r="BA606">
        <v>1</v>
      </c>
      <c r="BB606" s="78" t="str">
        <f>REPLACE(INDEX(GroupVertices[Group], MATCH(Edges[[#This Row],[Vertex 1]],GroupVertices[Vertex],0)),1,1,"")</f>
        <v>51</v>
      </c>
      <c r="BC606" s="78" t="str">
        <f>REPLACE(INDEX(GroupVertices[Group], MATCH(Edges[[#This Row],[Vertex 2]],GroupVertices[Vertex],0)),1,1,"")</f>
        <v>51</v>
      </c>
      <c r="BD606" s="48">
        <v>0</v>
      </c>
      <c r="BE606" s="49">
        <v>0</v>
      </c>
      <c r="BF606" s="48">
        <v>0</v>
      </c>
      <c r="BG606" s="49">
        <v>0</v>
      </c>
      <c r="BH606" s="48">
        <v>0</v>
      </c>
      <c r="BI606" s="49">
        <v>0</v>
      </c>
      <c r="BJ606" s="48">
        <v>14</v>
      </c>
      <c r="BK606" s="49">
        <v>100</v>
      </c>
      <c r="BL606" s="48">
        <v>14</v>
      </c>
    </row>
    <row r="607" spans="1:64" x14ac:dyDescent="0.25">
      <c r="A607" s="64" t="s">
        <v>530</v>
      </c>
      <c r="B607" s="64" t="s">
        <v>895</v>
      </c>
      <c r="C607" s="65" t="s">
        <v>15839</v>
      </c>
      <c r="D607" s="66">
        <v>3</v>
      </c>
      <c r="E607" s="67" t="s">
        <v>132</v>
      </c>
      <c r="F607" s="68">
        <v>35</v>
      </c>
      <c r="G607" s="65"/>
      <c r="H607" s="69"/>
      <c r="I607" s="70"/>
      <c r="J607" s="70"/>
      <c r="K607" s="34" t="s">
        <v>65</v>
      </c>
      <c r="L607" s="77">
        <v>607</v>
      </c>
      <c r="M607" s="77"/>
      <c r="N607" s="72"/>
      <c r="O607" s="79" t="s">
        <v>999</v>
      </c>
      <c r="P607" s="81">
        <v>43174.591168981482</v>
      </c>
      <c r="Q607" s="79" t="s">
        <v>1358</v>
      </c>
      <c r="R607" s="83" t="s">
        <v>2195</v>
      </c>
      <c r="S607" s="79" t="s">
        <v>2583</v>
      </c>
      <c r="T607" s="79" t="s">
        <v>2838</v>
      </c>
      <c r="U607" s="79"/>
      <c r="V607" s="83" t="s">
        <v>3703</v>
      </c>
      <c r="W607" s="81">
        <v>43174.591168981482</v>
      </c>
      <c r="X607" s="83" t="s">
        <v>4309</v>
      </c>
      <c r="Y607" s="79"/>
      <c r="Z607" s="79"/>
      <c r="AA607" s="85" t="s">
        <v>5517</v>
      </c>
      <c r="AB607" s="79"/>
      <c r="AC607" s="79" t="b">
        <v>0</v>
      </c>
      <c r="AD607" s="79">
        <v>2</v>
      </c>
      <c r="AE607" s="85" t="s">
        <v>6296</v>
      </c>
      <c r="AF607" s="79" t="b">
        <v>0</v>
      </c>
      <c r="AG607" s="79" t="s">
        <v>6304</v>
      </c>
      <c r="AH607" s="79"/>
      <c r="AI607" s="85" t="s">
        <v>6296</v>
      </c>
      <c r="AJ607" s="79" t="b">
        <v>0</v>
      </c>
      <c r="AK607" s="79">
        <v>0</v>
      </c>
      <c r="AL607" s="85" t="s">
        <v>6296</v>
      </c>
      <c r="AM607" s="79" t="s">
        <v>6345</v>
      </c>
      <c r="AN607" s="79" t="b">
        <v>0</v>
      </c>
      <c r="AO607" s="85" t="s">
        <v>5517</v>
      </c>
      <c r="AP607" s="79" t="s">
        <v>176</v>
      </c>
      <c r="AQ607" s="79">
        <v>0</v>
      </c>
      <c r="AR607" s="79">
        <v>0</v>
      </c>
      <c r="AS607" s="79"/>
      <c r="AT607" s="79"/>
      <c r="AU607" s="79"/>
      <c r="AV607" s="79"/>
      <c r="AW607" s="79"/>
      <c r="AX607" s="79"/>
      <c r="AY607" s="79"/>
      <c r="AZ607" s="79"/>
      <c r="BA607">
        <v>1</v>
      </c>
      <c r="BB607" s="78" t="str">
        <f>REPLACE(INDEX(GroupVertices[Group], MATCH(Edges[[#This Row],[Vertex 1]],GroupVertices[Vertex],0)),1,1,"")</f>
        <v>51</v>
      </c>
      <c r="BC607" s="78" t="str">
        <f>REPLACE(INDEX(GroupVertices[Group], MATCH(Edges[[#This Row],[Vertex 2]],GroupVertices[Vertex],0)),1,1,"")</f>
        <v>51</v>
      </c>
      <c r="BD607" s="48">
        <v>1</v>
      </c>
      <c r="BE607" s="49">
        <v>4.3478260869565215</v>
      </c>
      <c r="BF607" s="48">
        <v>0</v>
      </c>
      <c r="BG607" s="49">
        <v>0</v>
      </c>
      <c r="BH607" s="48">
        <v>0</v>
      </c>
      <c r="BI607" s="49">
        <v>0</v>
      </c>
      <c r="BJ607" s="48">
        <v>22</v>
      </c>
      <c r="BK607" s="49">
        <v>95.652173913043484</v>
      </c>
      <c r="BL607" s="48">
        <v>23</v>
      </c>
    </row>
    <row r="608" spans="1:64" x14ac:dyDescent="0.25">
      <c r="A608" s="64" t="s">
        <v>531</v>
      </c>
      <c r="B608" s="64" t="s">
        <v>765</v>
      </c>
      <c r="C608" s="65" t="s">
        <v>15839</v>
      </c>
      <c r="D608" s="66">
        <v>3</v>
      </c>
      <c r="E608" s="67" t="s">
        <v>132</v>
      </c>
      <c r="F608" s="68">
        <v>35</v>
      </c>
      <c r="G608" s="65"/>
      <c r="H608" s="69"/>
      <c r="I608" s="70"/>
      <c r="J608" s="70"/>
      <c r="K608" s="34" t="s">
        <v>65</v>
      </c>
      <c r="L608" s="77">
        <v>608</v>
      </c>
      <c r="M608" s="77"/>
      <c r="N608" s="72"/>
      <c r="O608" s="79" t="s">
        <v>999</v>
      </c>
      <c r="P608" s="81">
        <v>43171.649965277778</v>
      </c>
      <c r="Q608" s="79" t="s">
        <v>1359</v>
      </c>
      <c r="R608" s="83" t="s">
        <v>2196</v>
      </c>
      <c r="S608" s="79" t="s">
        <v>2505</v>
      </c>
      <c r="T608" s="79"/>
      <c r="U608" s="79"/>
      <c r="V608" s="83" t="s">
        <v>3704</v>
      </c>
      <c r="W608" s="81">
        <v>43171.649965277778</v>
      </c>
      <c r="X608" s="83" t="s">
        <v>4310</v>
      </c>
      <c r="Y608" s="79"/>
      <c r="Z608" s="79"/>
      <c r="AA608" s="85" t="s">
        <v>5518</v>
      </c>
      <c r="AB608" s="79"/>
      <c r="AC608" s="79" t="b">
        <v>0</v>
      </c>
      <c r="AD608" s="79">
        <v>0</v>
      </c>
      <c r="AE608" s="85" t="s">
        <v>6296</v>
      </c>
      <c r="AF608" s="79" t="b">
        <v>0</v>
      </c>
      <c r="AG608" s="79" t="s">
        <v>6304</v>
      </c>
      <c r="AH608" s="79"/>
      <c r="AI608" s="85" t="s">
        <v>6296</v>
      </c>
      <c r="AJ608" s="79" t="b">
        <v>0</v>
      </c>
      <c r="AK608" s="79">
        <v>1</v>
      </c>
      <c r="AL608" s="85" t="s">
        <v>6152</v>
      </c>
      <c r="AM608" s="79" t="s">
        <v>6385</v>
      </c>
      <c r="AN608" s="79" t="b">
        <v>0</v>
      </c>
      <c r="AO608" s="85" t="s">
        <v>6152</v>
      </c>
      <c r="AP608" s="79" t="s">
        <v>176</v>
      </c>
      <c r="AQ608" s="79">
        <v>0</v>
      </c>
      <c r="AR608" s="79">
        <v>0</v>
      </c>
      <c r="AS608" s="79"/>
      <c r="AT608" s="79"/>
      <c r="AU608" s="79"/>
      <c r="AV608" s="79"/>
      <c r="AW608" s="79"/>
      <c r="AX608" s="79"/>
      <c r="AY608" s="79"/>
      <c r="AZ608" s="79"/>
      <c r="BA608">
        <v>1</v>
      </c>
      <c r="BB608" s="78" t="str">
        <f>REPLACE(INDEX(GroupVertices[Group], MATCH(Edges[[#This Row],[Vertex 1]],GroupVertices[Vertex],0)),1,1,"")</f>
        <v>2</v>
      </c>
      <c r="BC608" s="78" t="str">
        <f>REPLACE(INDEX(GroupVertices[Group], MATCH(Edges[[#This Row],[Vertex 2]],GroupVertices[Vertex],0)),1,1,"")</f>
        <v>2</v>
      </c>
      <c r="BD608" s="48">
        <v>0</v>
      </c>
      <c r="BE608" s="49">
        <v>0</v>
      </c>
      <c r="BF608" s="48">
        <v>1</v>
      </c>
      <c r="BG608" s="49">
        <v>5</v>
      </c>
      <c r="BH608" s="48">
        <v>0</v>
      </c>
      <c r="BI608" s="49">
        <v>0</v>
      </c>
      <c r="BJ608" s="48">
        <v>19</v>
      </c>
      <c r="BK608" s="49">
        <v>95</v>
      </c>
      <c r="BL608" s="48">
        <v>20</v>
      </c>
    </row>
    <row r="609" spans="1:64" x14ac:dyDescent="0.25">
      <c r="A609" s="64" t="s">
        <v>531</v>
      </c>
      <c r="B609" s="64" t="s">
        <v>896</v>
      </c>
      <c r="C609" s="65" t="s">
        <v>15839</v>
      </c>
      <c r="D609" s="66">
        <v>3</v>
      </c>
      <c r="E609" s="67" t="s">
        <v>132</v>
      </c>
      <c r="F609" s="68">
        <v>35</v>
      </c>
      <c r="G609" s="65"/>
      <c r="H609" s="69"/>
      <c r="I609" s="70"/>
      <c r="J609" s="70"/>
      <c r="K609" s="34" t="s">
        <v>65</v>
      </c>
      <c r="L609" s="77">
        <v>609</v>
      </c>
      <c r="M609" s="77"/>
      <c r="N609" s="72"/>
      <c r="O609" s="79" t="s">
        <v>999</v>
      </c>
      <c r="P609" s="81">
        <v>43174.594270833331</v>
      </c>
      <c r="Q609" s="79" t="s">
        <v>1360</v>
      </c>
      <c r="R609" s="83" t="s">
        <v>2146</v>
      </c>
      <c r="S609" s="79" t="s">
        <v>2519</v>
      </c>
      <c r="T609" s="79" t="s">
        <v>2839</v>
      </c>
      <c r="U609" s="79"/>
      <c r="V609" s="83" t="s">
        <v>3704</v>
      </c>
      <c r="W609" s="81">
        <v>43174.594270833331</v>
      </c>
      <c r="X609" s="83" t="s">
        <v>4311</v>
      </c>
      <c r="Y609" s="79"/>
      <c r="Z609" s="79"/>
      <c r="AA609" s="85" t="s">
        <v>5519</v>
      </c>
      <c r="AB609" s="79"/>
      <c r="AC609" s="79" t="b">
        <v>0</v>
      </c>
      <c r="AD609" s="79">
        <v>0</v>
      </c>
      <c r="AE609" s="85" t="s">
        <v>6296</v>
      </c>
      <c r="AF609" s="79" t="b">
        <v>0</v>
      </c>
      <c r="AG609" s="79" t="s">
        <v>6304</v>
      </c>
      <c r="AH609" s="79"/>
      <c r="AI609" s="85" t="s">
        <v>6296</v>
      </c>
      <c r="AJ609" s="79" t="b">
        <v>0</v>
      </c>
      <c r="AK609" s="79">
        <v>7</v>
      </c>
      <c r="AL609" s="85" t="s">
        <v>6168</v>
      </c>
      <c r="AM609" s="79" t="s">
        <v>6385</v>
      </c>
      <c r="AN609" s="79" t="b">
        <v>0</v>
      </c>
      <c r="AO609" s="85" t="s">
        <v>6168</v>
      </c>
      <c r="AP609" s="79" t="s">
        <v>176</v>
      </c>
      <c r="AQ609" s="79">
        <v>0</v>
      </c>
      <c r="AR609" s="79">
        <v>0</v>
      </c>
      <c r="AS609" s="79"/>
      <c r="AT609" s="79"/>
      <c r="AU609" s="79"/>
      <c r="AV609" s="79"/>
      <c r="AW609" s="79"/>
      <c r="AX609" s="79"/>
      <c r="AY609" s="79"/>
      <c r="AZ609" s="79"/>
      <c r="BA609">
        <v>1</v>
      </c>
      <c r="BB609" s="78" t="str">
        <f>REPLACE(INDEX(GroupVertices[Group], MATCH(Edges[[#This Row],[Vertex 1]],GroupVertices[Vertex],0)),1,1,"")</f>
        <v>2</v>
      </c>
      <c r="BC609" s="78" t="str">
        <f>REPLACE(INDEX(GroupVertices[Group], MATCH(Edges[[#This Row],[Vertex 2]],GroupVertices[Vertex],0)),1,1,"")</f>
        <v>2</v>
      </c>
      <c r="BD609" s="48">
        <v>0</v>
      </c>
      <c r="BE609" s="49">
        <v>0</v>
      </c>
      <c r="BF609" s="48">
        <v>0</v>
      </c>
      <c r="BG609" s="49">
        <v>0</v>
      </c>
      <c r="BH609" s="48">
        <v>0</v>
      </c>
      <c r="BI609" s="49">
        <v>0</v>
      </c>
      <c r="BJ609" s="48">
        <v>16</v>
      </c>
      <c r="BK609" s="49">
        <v>100</v>
      </c>
      <c r="BL609" s="48">
        <v>16</v>
      </c>
    </row>
    <row r="610" spans="1:64" x14ac:dyDescent="0.25">
      <c r="A610" s="64" t="s">
        <v>531</v>
      </c>
      <c r="B610" s="64" t="s">
        <v>683</v>
      </c>
      <c r="C610" s="65" t="s">
        <v>15839</v>
      </c>
      <c r="D610" s="66">
        <v>3</v>
      </c>
      <c r="E610" s="67" t="s">
        <v>132</v>
      </c>
      <c r="F610" s="68">
        <v>35</v>
      </c>
      <c r="G610" s="65"/>
      <c r="H610" s="69"/>
      <c r="I610" s="70"/>
      <c r="J610" s="70"/>
      <c r="K610" s="34" t="s">
        <v>65</v>
      </c>
      <c r="L610" s="77">
        <v>610</v>
      </c>
      <c r="M610" s="77"/>
      <c r="N610" s="72"/>
      <c r="O610" s="79" t="s">
        <v>999</v>
      </c>
      <c r="P610" s="81">
        <v>43174.594270833331</v>
      </c>
      <c r="Q610" s="79" t="s">
        <v>1360</v>
      </c>
      <c r="R610" s="83" t="s">
        <v>2146</v>
      </c>
      <c r="S610" s="79" t="s">
        <v>2519</v>
      </c>
      <c r="T610" s="79" t="s">
        <v>2839</v>
      </c>
      <c r="U610" s="79"/>
      <c r="V610" s="83" t="s">
        <v>3704</v>
      </c>
      <c r="W610" s="81">
        <v>43174.594270833331</v>
      </c>
      <c r="X610" s="83" t="s">
        <v>4311</v>
      </c>
      <c r="Y610" s="79"/>
      <c r="Z610" s="79"/>
      <c r="AA610" s="85" t="s">
        <v>5519</v>
      </c>
      <c r="AB610" s="79"/>
      <c r="AC610" s="79" t="b">
        <v>0</v>
      </c>
      <c r="AD610" s="79">
        <v>0</v>
      </c>
      <c r="AE610" s="85" t="s">
        <v>6296</v>
      </c>
      <c r="AF610" s="79" t="b">
        <v>0</v>
      </c>
      <c r="AG610" s="79" t="s">
        <v>6304</v>
      </c>
      <c r="AH610" s="79"/>
      <c r="AI610" s="85" t="s">
        <v>6296</v>
      </c>
      <c r="AJ610" s="79" t="b">
        <v>0</v>
      </c>
      <c r="AK610" s="79">
        <v>7</v>
      </c>
      <c r="AL610" s="85" t="s">
        <v>6168</v>
      </c>
      <c r="AM610" s="79" t="s">
        <v>6385</v>
      </c>
      <c r="AN610" s="79" t="b">
        <v>0</v>
      </c>
      <c r="AO610" s="85" t="s">
        <v>6168</v>
      </c>
      <c r="AP610" s="79" t="s">
        <v>176</v>
      </c>
      <c r="AQ610" s="79">
        <v>0</v>
      </c>
      <c r="AR610" s="79">
        <v>0</v>
      </c>
      <c r="AS610" s="79"/>
      <c r="AT610" s="79"/>
      <c r="AU610" s="79"/>
      <c r="AV610" s="79"/>
      <c r="AW610" s="79"/>
      <c r="AX610" s="79"/>
      <c r="AY610" s="79"/>
      <c r="AZ610" s="79"/>
      <c r="BA610">
        <v>1</v>
      </c>
      <c r="BB610" s="78" t="str">
        <f>REPLACE(INDEX(GroupVertices[Group], MATCH(Edges[[#This Row],[Vertex 1]],GroupVertices[Vertex],0)),1,1,"")</f>
        <v>2</v>
      </c>
      <c r="BC610" s="78" t="str">
        <f>REPLACE(INDEX(GroupVertices[Group], MATCH(Edges[[#This Row],[Vertex 2]],GroupVertices[Vertex],0)),1,1,"")</f>
        <v>2</v>
      </c>
      <c r="BD610" s="48"/>
      <c r="BE610" s="49"/>
      <c r="BF610" s="48"/>
      <c r="BG610" s="49"/>
      <c r="BH610" s="48"/>
      <c r="BI610" s="49"/>
      <c r="BJ610" s="48"/>
      <c r="BK610" s="49"/>
      <c r="BL610" s="48"/>
    </row>
    <row r="611" spans="1:64" x14ac:dyDescent="0.25">
      <c r="A611" s="64" t="s">
        <v>532</v>
      </c>
      <c r="B611" s="64" t="s">
        <v>533</v>
      </c>
      <c r="C611" s="65" t="s">
        <v>15839</v>
      </c>
      <c r="D611" s="66">
        <v>3</v>
      </c>
      <c r="E611" s="67" t="s">
        <v>132</v>
      </c>
      <c r="F611" s="68">
        <v>35</v>
      </c>
      <c r="G611" s="65"/>
      <c r="H611" s="69"/>
      <c r="I611" s="70"/>
      <c r="J611" s="70"/>
      <c r="K611" s="34" t="s">
        <v>65</v>
      </c>
      <c r="L611" s="77">
        <v>611</v>
      </c>
      <c r="M611" s="77"/>
      <c r="N611" s="72"/>
      <c r="O611" s="79" t="s">
        <v>999</v>
      </c>
      <c r="P611" s="81">
        <v>43174.593888888892</v>
      </c>
      <c r="Q611" s="79" t="s">
        <v>1361</v>
      </c>
      <c r="R611" s="83" t="s">
        <v>2197</v>
      </c>
      <c r="S611" s="79" t="s">
        <v>2519</v>
      </c>
      <c r="T611" s="79" t="s">
        <v>2840</v>
      </c>
      <c r="U611" s="79"/>
      <c r="V611" s="83" t="s">
        <v>3705</v>
      </c>
      <c r="W611" s="81">
        <v>43174.593888888892</v>
      </c>
      <c r="X611" s="83" t="s">
        <v>4312</v>
      </c>
      <c r="Y611" s="79"/>
      <c r="Z611" s="79"/>
      <c r="AA611" s="85" t="s">
        <v>5520</v>
      </c>
      <c r="AB611" s="79"/>
      <c r="AC611" s="79" t="b">
        <v>0</v>
      </c>
      <c r="AD611" s="79">
        <v>0</v>
      </c>
      <c r="AE611" s="85" t="s">
        <v>6296</v>
      </c>
      <c r="AF611" s="79" t="b">
        <v>0</v>
      </c>
      <c r="AG611" s="79" t="s">
        <v>6304</v>
      </c>
      <c r="AH611" s="79"/>
      <c r="AI611" s="85" t="s">
        <v>6296</v>
      </c>
      <c r="AJ611" s="79" t="b">
        <v>0</v>
      </c>
      <c r="AK611" s="79">
        <v>0</v>
      </c>
      <c r="AL611" s="85" t="s">
        <v>6296</v>
      </c>
      <c r="AM611" s="79" t="s">
        <v>6336</v>
      </c>
      <c r="AN611" s="79" t="b">
        <v>0</v>
      </c>
      <c r="AO611" s="85" t="s">
        <v>5520</v>
      </c>
      <c r="AP611" s="79" t="s">
        <v>176</v>
      </c>
      <c r="AQ611" s="79">
        <v>0</v>
      </c>
      <c r="AR611" s="79">
        <v>0</v>
      </c>
      <c r="AS611" s="79"/>
      <c r="AT611" s="79"/>
      <c r="AU611" s="79"/>
      <c r="AV611" s="79"/>
      <c r="AW611" s="79"/>
      <c r="AX611" s="79"/>
      <c r="AY611" s="79"/>
      <c r="AZ611" s="79"/>
      <c r="BA611">
        <v>1</v>
      </c>
      <c r="BB611" s="78" t="str">
        <f>REPLACE(INDEX(GroupVertices[Group], MATCH(Edges[[#This Row],[Vertex 1]],GroupVertices[Vertex],0)),1,1,"")</f>
        <v>5</v>
      </c>
      <c r="BC611" s="78" t="str">
        <f>REPLACE(INDEX(GroupVertices[Group], MATCH(Edges[[#This Row],[Vertex 2]],GroupVertices[Vertex],0)),1,1,"")</f>
        <v>5</v>
      </c>
      <c r="BD611" s="48">
        <v>0</v>
      </c>
      <c r="BE611" s="49">
        <v>0</v>
      </c>
      <c r="BF611" s="48">
        <v>0</v>
      </c>
      <c r="BG611" s="49">
        <v>0</v>
      </c>
      <c r="BH611" s="48">
        <v>0</v>
      </c>
      <c r="BI611" s="49">
        <v>0</v>
      </c>
      <c r="BJ611" s="48">
        <v>9</v>
      </c>
      <c r="BK611" s="49">
        <v>100</v>
      </c>
      <c r="BL611" s="48">
        <v>9</v>
      </c>
    </row>
    <row r="612" spans="1:64" x14ac:dyDescent="0.25">
      <c r="A612" s="64" t="s">
        <v>533</v>
      </c>
      <c r="B612" s="64" t="s">
        <v>533</v>
      </c>
      <c r="C612" s="65" t="s">
        <v>15842</v>
      </c>
      <c r="D612" s="66">
        <v>5.5</v>
      </c>
      <c r="E612" s="67" t="s">
        <v>136</v>
      </c>
      <c r="F612" s="68">
        <v>26.785714285714285</v>
      </c>
      <c r="G612" s="65"/>
      <c r="H612" s="69"/>
      <c r="I612" s="70"/>
      <c r="J612" s="70"/>
      <c r="K612" s="34" t="s">
        <v>65</v>
      </c>
      <c r="L612" s="77">
        <v>612</v>
      </c>
      <c r="M612" s="77"/>
      <c r="N612" s="72"/>
      <c r="O612" s="79" t="s">
        <v>176</v>
      </c>
      <c r="P612" s="81">
        <v>43169.534791666665</v>
      </c>
      <c r="Q612" s="79" t="s">
        <v>1362</v>
      </c>
      <c r="R612" s="83" t="s">
        <v>2198</v>
      </c>
      <c r="S612" s="79" t="s">
        <v>2512</v>
      </c>
      <c r="T612" s="79" t="s">
        <v>2841</v>
      </c>
      <c r="U612" s="79"/>
      <c r="V612" s="83" t="s">
        <v>3706</v>
      </c>
      <c r="W612" s="81">
        <v>43169.534791666665</v>
      </c>
      <c r="X612" s="83" t="s">
        <v>4313</v>
      </c>
      <c r="Y612" s="79"/>
      <c r="Z612" s="79"/>
      <c r="AA612" s="85" t="s">
        <v>5521</v>
      </c>
      <c r="AB612" s="79"/>
      <c r="AC612" s="79" t="b">
        <v>0</v>
      </c>
      <c r="AD612" s="79">
        <v>4</v>
      </c>
      <c r="AE612" s="85" t="s">
        <v>6296</v>
      </c>
      <c r="AF612" s="79" t="b">
        <v>0</v>
      </c>
      <c r="AG612" s="79" t="s">
        <v>6304</v>
      </c>
      <c r="AH612" s="79"/>
      <c r="AI612" s="85" t="s">
        <v>6296</v>
      </c>
      <c r="AJ612" s="79" t="b">
        <v>0</v>
      </c>
      <c r="AK612" s="79">
        <v>0</v>
      </c>
      <c r="AL612" s="85" t="s">
        <v>6296</v>
      </c>
      <c r="AM612" s="79" t="s">
        <v>6336</v>
      </c>
      <c r="AN612" s="79" t="b">
        <v>0</v>
      </c>
      <c r="AO612" s="85" t="s">
        <v>5521</v>
      </c>
      <c r="AP612" s="79" t="s">
        <v>6415</v>
      </c>
      <c r="AQ612" s="79">
        <v>0</v>
      </c>
      <c r="AR612" s="79">
        <v>0</v>
      </c>
      <c r="AS612" s="79"/>
      <c r="AT612" s="79"/>
      <c r="AU612" s="79"/>
      <c r="AV612" s="79"/>
      <c r="AW612" s="79"/>
      <c r="AX612" s="79"/>
      <c r="AY612" s="79"/>
      <c r="AZ612" s="79"/>
      <c r="BA612">
        <v>6</v>
      </c>
      <c r="BB612" s="78" t="str">
        <f>REPLACE(INDEX(GroupVertices[Group], MATCH(Edges[[#This Row],[Vertex 1]],GroupVertices[Vertex],0)),1,1,"")</f>
        <v>5</v>
      </c>
      <c r="BC612" s="78" t="str">
        <f>REPLACE(INDEX(GroupVertices[Group], MATCH(Edges[[#This Row],[Vertex 2]],GroupVertices[Vertex],0)),1,1,"")</f>
        <v>5</v>
      </c>
      <c r="BD612" s="48">
        <v>1</v>
      </c>
      <c r="BE612" s="49">
        <v>7.1428571428571432</v>
      </c>
      <c r="BF612" s="48">
        <v>0</v>
      </c>
      <c r="BG612" s="49">
        <v>0</v>
      </c>
      <c r="BH612" s="48">
        <v>0</v>
      </c>
      <c r="BI612" s="49">
        <v>0</v>
      </c>
      <c r="BJ612" s="48">
        <v>13</v>
      </c>
      <c r="BK612" s="49">
        <v>92.857142857142861</v>
      </c>
      <c r="BL612" s="48">
        <v>14</v>
      </c>
    </row>
    <row r="613" spans="1:64" x14ac:dyDescent="0.25">
      <c r="A613" s="64" t="s">
        <v>533</v>
      </c>
      <c r="B613" s="64" t="s">
        <v>533</v>
      </c>
      <c r="C613" s="65" t="s">
        <v>15842</v>
      </c>
      <c r="D613" s="66">
        <v>5.5</v>
      </c>
      <c r="E613" s="67" t="s">
        <v>136</v>
      </c>
      <c r="F613" s="68">
        <v>26.785714285714285</v>
      </c>
      <c r="G613" s="65"/>
      <c r="H613" s="69"/>
      <c r="I613" s="70"/>
      <c r="J613" s="70"/>
      <c r="K613" s="34" t="s">
        <v>65</v>
      </c>
      <c r="L613" s="77">
        <v>613</v>
      </c>
      <c r="M613" s="77"/>
      <c r="N613" s="72"/>
      <c r="O613" s="79" t="s">
        <v>176</v>
      </c>
      <c r="P613" s="81">
        <v>43166.670914351853</v>
      </c>
      <c r="Q613" s="79" t="s">
        <v>1363</v>
      </c>
      <c r="R613" s="83" t="s">
        <v>2199</v>
      </c>
      <c r="S613" s="79" t="s">
        <v>2505</v>
      </c>
      <c r="T613" s="79" t="s">
        <v>2842</v>
      </c>
      <c r="U613" s="83" t="s">
        <v>3268</v>
      </c>
      <c r="V613" s="83" t="s">
        <v>3268</v>
      </c>
      <c r="W613" s="81">
        <v>43166.670914351853</v>
      </c>
      <c r="X613" s="83" t="s">
        <v>4314</v>
      </c>
      <c r="Y613" s="79"/>
      <c r="Z613" s="79"/>
      <c r="AA613" s="85" t="s">
        <v>5522</v>
      </c>
      <c r="AB613" s="79"/>
      <c r="AC613" s="79" t="b">
        <v>0</v>
      </c>
      <c r="AD613" s="79">
        <v>0</v>
      </c>
      <c r="AE613" s="85" t="s">
        <v>6296</v>
      </c>
      <c r="AF613" s="79" t="b">
        <v>0</v>
      </c>
      <c r="AG613" s="79" t="s">
        <v>6304</v>
      </c>
      <c r="AH613" s="79"/>
      <c r="AI613" s="85" t="s">
        <v>6296</v>
      </c>
      <c r="AJ613" s="79" t="b">
        <v>0</v>
      </c>
      <c r="AK613" s="79">
        <v>0</v>
      </c>
      <c r="AL613" s="85" t="s">
        <v>6296</v>
      </c>
      <c r="AM613" s="79" t="s">
        <v>6330</v>
      </c>
      <c r="AN613" s="79" t="b">
        <v>0</v>
      </c>
      <c r="AO613" s="85" t="s">
        <v>5522</v>
      </c>
      <c r="AP613" s="79" t="s">
        <v>176</v>
      </c>
      <c r="AQ613" s="79">
        <v>0</v>
      </c>
      <c r="AR613" s="79">
        <v>0</v>
      </c>
      <c r="AS613" s="79"/>
      <c r="AT613" s="79"/>
      <c r="AU613" s="79"/>
      <c r="AV613" s="79"/>
      <c r="AW613" s="79"/>
      <c r="AX613" s="79"/>
      <c r="AY613" s="79"/>
      <c r="AZ613" s="79"/>
      <c r="BA613">
        <v>6</v>
      </c>
      <c r="BB613" s="78" t="str">
        <f>REPLACE(INDEX(GroupVertices[Group], MATCH(Edges[[#This Row],[Vertex 1]],GroupVertices[Vertex],0)),1,1,"")</f>
        <v>5</v>
      </c>
      <c r="BC613" s="78" t="str">
        <f>REPLACE(INDEX(GroupVertices[Group], MATCH(Edges[[#This Row],[Vertex 2]],GroupVertices[Vertex],0)),1,1,"")</f>
        <v>5</v>
      </c>
      <c r="BD613" s="48">
        <v>0</v>
      </c>
      <c r="BE613" s="49">
        <v>0</v>
      </c>
      <c r="BF613" s="48">
        <v>0</v>
      </c>
      <c r="BG613" s="49">
        <v>0</v>
      </c>
      <c r="BH613" s="48">
        <v>0</v>
      </c>
      <c r="BI613" s="49">
        <v>0</v>
      </c>
      <c r="BJ613" s="48">
        <v>20</v>
      </c>
      <c r="BK613" s="49">
        <v>100</v>
      </c>
      <c r="BL613" s="48">
        <v>20</v>
      </c>
    </row>
    <row r="614" spans="1:64" x14ac:dyDescent="0.25">
      <c r="A614" s="64" t="s">
        <v>533</v>
      </c>
      <c r="B614" s="64" t="s">
        <v>533</v>
      </c>
      <c r="C614" s="65" t="s">
        <v>15842</v>
      </c>
      <c r="D614" s="66">
        <v>5.5</v>
      </c>
      <c r="E614" s="67" t="s">
        <v>136</v>
      </c>
      <c r="F614" s="68">
        <v>26.785714285714285</v>
      </c>
      <c r="G614" s="65"/>
      <c r="H614" s="69"/>
      <c r="I614" s="70"/>
      <c r="J614" s="70"/>
      <c r="K614" s="34" t="s">
        <v>65</v>
      </c>
      <c r="L614" s="77">
        <v>614</v>
      </c>
      <c r="M614" s="77"/>
      <c r="N614" s="72"/>
      <c r="O614" s="79" t="s">
        <v>176</v>
      </c>
      <c r="P614" s="81">
        <v>43167.656423611108</v>
      </c>
      <c r="Q614" s="79" t="s">
        <v>1364</v>
      </c>
      <c r="R614" s="83" t="s">
        <v>2200</v>
      </c>
      <c r="S614" s="79" t="s">
        <v>2512</v>
      </c>
      <c r="T614" s="79" t="s">
        <v>2843</v>
      </c>
      <c r="U614" s="79"/>
      <c r="V614" s="83" t="s">
        <v>3706</v>
      </c>
      <c r="W614" s="81">
        <v>43167.656423611108</v>
      </c>
      <c r="X614" s="83" t="s">
        <v>4315</v>
      </c>
      <c r="Y614" s="79"/>
      <c r="Z614" s="79"/>
      <c r="AA614" s="85" t="s">
        <v>5523</v>
      </c>
      <c r="AB614" s="79"/>
      <c r="AC614" s="79" t="b">
        <v>0</v>
      </c>
      <c r="AD614" s="79">
        <v>0</v>
      </c>
      <c r="AE614" s="85" t="s">
        <v>6296</v>
      </c>
      <c r="AF614" s="79" t="b">
        <v>0</v>
      </c>
      <c r="AG614" s="79" t="s">
        <v>6304</v>
      </c>
      <c r="AH614" s="79"/>
      <c r="AI614" s="85" t="s">
        <v>6296</v>
      </c>
      <c r="AJ614" s="79" t="b">
        <v>0</v>
      </c>
      <c r="AK614" s="79">
        <v>0</v>
      </c>
      <c r="AL614" s="85" t="s">
        <v>6296</v>
      </c>
      <c r="AM614" s="79" t="s">
        <v>6336</v>
      </c>
      <c r="AN614" s="79" t="b">
        <v>0</v>
      </c>
      <c r="AO614" s="85" t="s">
        <v>5523</v>
      </c>
      <c r="AP614" s="79" t="s">
        <v>176</v>
      </c>
      <c r="AQ614" s="79">
        <v>0</v>
      </c>
      <c r="AR614" s="79">
        <v>0</v>
      </c>
      <c r="AS614" s="79"/>
      <c r="AT614" s="79"/>
      <c r="AU614" s="79"/>
      <c r="AV614" s="79"/>
      <c r="AW614" s="79"/>
      <c r="AX614" s="79"/>
      <c r="AY614" s="79"/>
      <c r="AZ614" s="79"/>
      <c r="BA614">
        <v>6</v>
      </c>
      <c r="BB614" s="78" t="str">
        <f>REPLACE(INDEX(GroupVertices[Group], MATCH(Edges[[#This Row],[Vertex 1]],GroupVertices[Vertex],0)),1,1,"")</f>
        <v>5</v>
      </c>
      <c r="BC614" s="78" t="str">
        <f>REPLACE(INDEX(GroupVertices[Group], MATCH(Edges[[#This Row],[Vertex 2]],GroupVertices[Vertex],0)),1,1,"")</f>
        <v>5</v>
      </c>
      <c r="BD614" s="48">
        <v>0</v>
      </c>
      <c r="BE614" s="49">
        <v>0</v>
      </c>
      <c r="BF614" s="48">
        <v>0</v>
      </c>
      <c r="BG614" s="49">
        <v>0</v>
      </c>
      <c r="BH614" s="48">
        <v>0</v>
      </c>
      <c r="BI614" s="49">
        <v>0</v>
      </c>
      <c r="BJ614" s="48">
        <v>31</v>
      </c>
      <c r="BK614" s="49">
        <v>100</v>
      </c>
      <c r="BL614" s="48">
        <v>31</v>
      </c>
    </row>
    <row r="615" spans="1:64" x14ac:dyDescent="0.25">
      <c r="A615" s="64" t="s">
        <v>533</v>
      </c>
      <c r="B615" s="64" t="s">
        <v>533</v>
      </c>
      <c r="C615" s="65" t="s">
        <v>15842</v>
      </c>
      <c r="D615" s="66">
        <v>5.5</v>
      </c>
      <c r="E615" s="67" t="s">
        <v>136</v>
      </c>
      <c r="F615" s="68">
        <v>26.785714285714285</v>
      </c>
      <c r="G615" s="65"/>
      <c r="H615" s="69"/>
      <c r="I615" s="70"/>
      <c r="J615" s="70"/>
      <c r="K615" s="34" t="s">
        <v>65</v>
      </c>
      <c r="L615" s="77">
        <v>615</v>
      </c>
      <c r="M615" s="77"/>
      <c r="N615" s="72"/>
      <c r="O615" s="79" t="s">
        <v>176</v>
      </c>
      <c r="P615" s="81">
        <v>43170.656365740739</v>
      </c>
      <c r="Q615" s="79" t="s">
        <v>1365</v>
      </c>
      <c r="R615" s="83" t="s">
        <v>2201</v>
      </c>
      <c r="S615" s="79" t="s">
        <v>2512</v>
      </c>
      <c r="T615" s="79" t="s">
        <v>2844</v>
      </c>
      <c r="U615" s="79"/>
      <c r="V615" s="83" t="s">
        <v>3706</v>
      </c>
      <c r="W615" s="81">
        <v>43170.656365740739</v>
      </c>
      <c r="X615" s="83" t="s">
        <v>4316</v>
      </c>
      <c r="Y615" s="79"/>
      <c r="Z615" s="79"/>
      <c r="AA615" s="85" t="s">
        <v>5524</v>
      </c>
      <c r="AB615" s="79"/>
      <c r="AC615" s="79" t="b">
        <v>0</v>
      </c>
      <c r="AD615" s="79">
        <v>1</v>
      </c>
      <c r="AE615" s="85" t="s">
        <v>6296</v>
      </c>
      <c r="AF615" s="79" t="b">
        <v>0</v>
      </c>
      <c r="AG615" s="79" t="s">
        <v>6304</v>
      </c>
      <c r="AH615" s="79"/>
      <c r="AI615" s="85" t="s">
        <v>6296</v>
      </c>
      <c r="AJ615" s="79" t="b">
        <v>0</v>
      </c>
      <c r="AK615" s="79">
        <v>0</v>
      </c>
      <c r="AL615" s="85" t="s">
        <v>6296</v>
      </c>
      <c r="AM615" s="79" t="s">
        <v>6336</v>
      </c>
      <c r="AN615" s="79" t="b">
        <v>0</v>
      </c>
      <c r="AO615" s="85" t="s">
        <v>5524</v>
      </c>
      <c r="AP615" s="79" t="s">
        <v>176</v>
      </c>
      <c r="AQ615" s="79">
        <v>0</v>
      </c>
      <c r="AR615" s="79">
        <v>0</v>
      </c>
      <c r="AS615" s="79"/>
      <c r="AT615" s="79"/>
      <c r="AU615" s="79"/>
      <c r="AV615" s="79"/>
      <c r="AW615" s="79"/>
      <c r="AX615" s="79"/>
      <c r="AY615" s="79"/>
      <c r="AZ615" s="79"/>
      <c r="BA615">
        <v>6</v>
      </c>
      <c r="BB615" s="78" t="str">
        <f>REPLACE(INDEX(GroupVertices[Group], MATCH(Edges[[#This Row],[Vertex 1]],GroupVertices[Vertex],0)),1,1,"")</f>
        <v>5</v>
      </c>
      <c r="BC615" s="78" t="str">
        <f>REPLACE(INDEX(GroupVertices[Group], MATCH(Edges[[#This Row],[Vertex 2]],GroupVertices[Vertex],0)),1,1,"")</f>
        <v>5</v>
      </c>
      <c r="BD615" s="48">
        <v>1</v>
      </c>
      <c r="BE615" s="49">
        <v>11.111111111111111</v>
      </c>
      <c r="BF615" s="48">
        <v>0</v>
      </c>
      <c r="BG615" s="49">
        <v>0</v>
      </c>
      <c r="BH615" s="48">
        <v>0</v>
      </c>
      <c r="BI615" s="49">
        <v>0</v>
      </c>
      <c r="BJ615" s="48">
        <v>8</v>
      </c>
      <c r="BK615" s="49">
        <v>88.888888888888886</v>
      </c>
      <c r="BL615" s="48">
        <v>9</v>
      </c>
    </row>
    <row r="616" spans="1:64" x14ac:dyDescent="0.25">
      <c r="A616" s="64" t="s">
        <v>533</v>
      </c>
      <c r="B616" s="64" t="s">
        <v>533</v>
      </c>
      <c r="C616" s="65" t="s">
        <v>15842</v>
      </c>
      <c r="D616" s="66">
        <v>5.5</v>
      </c>
      <c r="E616" s="67" t="s">
        <v>136</v>
      </c>
      <c r="F616" s="68">
        <v>26.785714285714285</v>
      </c>
      <c r="G616" s="65"/>
      <c r="H616" s="69"/>
      <c r="I616" s="70"/>
      <c r="J616" s="70"/>
      <c r="K616" s="34" t="s">
        <v>65</v>
      </c>
      <c r="L616" s="77">
        <v>616</v>
      </c>
      <c r="M616" s="77"/>
      <c r="N616" s="72"/>
      <c r="O616" s="79" t="s">
        <v>176</v>
      </c>
      <c r="P616" s="81">
        <v>43171.670335648145</v>
      </c>
      <c r="Q616" s="79" t="s">
        <v>1366</v>
      </c>
      <c r="R616" s="83" t="s">
        <v>2202</v>
      </c>
      <c r="S616" s="79" t="s">
        <v>2512</v>
      </c>
      <c r="T616" s="79" t="s">
        <v>2845</v>
      </c>
      <c r="U616" s="79"/>
      <c r="V616" s="83" t="s">
        <v>3706</v>
      </c>
      <c r="W616" s="81">
        <v>43171.670335648145</v>
      </c>
      <c r="X616" s="83" t="s">
        <v>4317</v>
      </c>
      <c r="Y616" s="79"/>
      <c r="Z616" s="79"/>
      <c r="AA616" s="85" t="s">
        <v>5525</v>
      </c>
      <c r="AB616" s="79"/>
      <c r="AC616" s="79" t="b">
        <v>0</v>
      </c>
      <c r="AD616" s="79">
        <v>0</v>
      </c>
      <c r="AE616" s="85" t="s">
        <v>6296</v>
      </c>
      <c r="AF616" s="79" t="b">
        <v>0</v>
      </c>
      <c r="AG616" s="79" t="s">
        <v>6304</v>
      </c>
      <c r="AH616" s="79"/>
      <c r="AI616" s="85" t="s">
        <v>6296</v>
      </c>
      <c r="AJ616" s="79" t="b">
        <v>0</v>
      </c>
      <c r="AK616" s="79">
        <v>0</v>
      </c>
      <c r="AL616" s="85" t="s">
        <v>6296</v>
      </c>
      <c r="AM616" s="79" t="s">
        <v>6336</v>
      </c>
      <c r="AN616" s="79" t="b">
        <v>0</v>
      </c>
      <c r="AO616" s="85" t="s">
        <v>5525</v>
      </c>
      <c r="AP616" s="79" t="s">
        <v>176</v>
      </c>
      <c r="AQ616" s="79">
        <v>0</v>
      </c>
      <c r="AR616" s="79">
        <v>0</v>
      </c>
      <c r="AS616" s="79"/>
      <c r="AT616" s="79"/>
      <c r="AU616" s="79"/>
      <c r="AV616" s="79"/>
      <c r="AW616" s="79"/>
      <c r="AX616" s="79"/>
      <c r="AY616" s="79"/>
      <c r="AZ616" s="79"/>
      <c r="BA616">
        <v>6</v>
      </c>
      <c r="BB616" s="78" t="str">
        <f>REPLACE(INDEX(GroupVertices[Group], MATCH(Edges[[#This Row],[Vertex 1]],GroupVertices[Vertex],0)),1,1,"")</f>
        <v>5</v>
      </c>
      <c r="BC616" s="78" t="str">
        <f>REPLACE(INDEX(GroupVertices[Group], MATCH(Edges[[#This Row],[Vertex 2]],GroupVertices[Vertex],0)),1,1,"")</f>
        <v>5</v>
      </c>
      <c r="BD616" s="48">
        <v>0</v>
      </c>
      <c r="BE616" s="49">
        <v>0</v>
      </c>
      <c r="BF616" s="48">
        <v>0</v>
      </c>
      <c r="BG616" s="49">
        <v>0</v>
      </c>
      <c r="BH616" s="48">
        <v>0</v>
      </c>
      <c r="BI616" s="49">
        <v>0</v>
      </c>
      <c r="BJ616" s="48">
        <v>16</v>
      </c>
      <c r="BK616" s="49">
        <v>100</v>
      </c>
      <c r="BL616" s="48">
        <v>16</v>
      </c>
    </row>
    <row r="617" spans="1:64" x14ac:dyDescent="0.25">
      <c r="A617" s="64" t="s">
        <v>533</v>
      </c>
      <c r="B617" s="64" t="s">
        <v>533</v>
      </c>
      <c r="C617" s="65" t="s">
        <v>15842</v>
      </c>
      <c r="D617" s="66">
        <v>5.5</v>
      </c>
      <c r="E617" s="67" t="s">
        <v>136</v>
      </c>
      <c r="F617" s="68">
        <v>26.785714285714285</v>
      </c>
      <c r="G617" s="65"/>
      <c r="H617" s="69"/>
      <c r="I617" s="70"/>
      <c r="J617" s="70"/>
      <c r="K617" s="34" t="s">
        <v>65</v>
      </c>
      <c r="L617" s="77">
        <v>617</v>
      </c>
      <c r="M617" s="77"/>
      <c r="N617" s="72"/>
      <c r="O617" s="79" t="s">
        <v>176</v>
      </c>
      <c r="P617" s="81">
        <v>43174.593993055554</v>
      </c>
      <c r="Q617" s="79" t="s">
        <v>1367</v>
      </c>
      <c r="R617" s="83" t="s">
        <v>2197</v>
      </c>
      <c r="S617" s="79" t="s">
        <v>2519</v>
      </c>
      <c r="T617" s="79" t="s">
        <v>2840</v>
      </c>
      <c r="U617" s="79"/>
      <c r="V617" s="83" t="s">
        <v>3706</v>
      </c>
      <c r="W617" s="81">
        <v>43174.593993055554</v>
      </c>
      <c r="X617" s="83" t="s">
        <v>4318</v>
      </c>
      <c r="Y617" s="79"/>
      <c r="Z617" s="79"/>
      <c r="AA617" s="85" t="s">
        <v>5526</v>
      </c>
      <c r="AB617" s="79"/>
      <c r="AC617" s="79" t="b">
        <v>0</v>
      </c>
      <c r="AD617" s="79">
        <v>0</v>
      </c>
      <c r="AE617" s="85" t="s">
        <v>6296</v>
      </c>
      <c r="AF617" s="79" t="b">
        <v>0</v>
      </c>
      <c r="AG617" s="79" t="s">
        <v>6304</v>
      </c>
      <c r="AH617" s="79"/>
      <c r="AI617" s="85" t="s">
        <v>6296</v>
      </c>
      <c r="AJ617" s="79" t="b">
        <v>0</v>
      </c>
      <c r="AK617" s="79">
        <v>1</v>
      </c>
      <c r="AL617" s="85" t="s">
        <v>6296</v>
      </c>
      <c r="AM617" s="79" t="s">
        <v>6336</v>
      </c>
      <c r="AN617" s="79" t="b">
        <v>0</v>
      </c>
      <c r="AO617" s="85" t="s">
        <v>5526</v>
      </c>
      <c r="AP617" s="79" t="s">
        <v>176</v>
      </c>
      <c r="AQ617" s="79">
        <v>0</v>
      </c>
      <c r="AR617" s="79">
        <v>0</v>
      </c>
      <c r="AS617" s="79"/>
      <c r="AT617" s="79"/>
      <c r="AU617" s="79"/>
      <c r="AV617" s="79"/>
      <c r="AW617" s="79"/>
      <c r="AX617" s="79"/>
      <c r="AY617" s="79"/>
      <c r="AZ617" s="79"/>
      <c r="BA617">
        <v>6</v>
      </c>
      <c r="BB617" s="78" t="str">
        <f>REPLACE(INDEX(GroupVertices[Group], MATCH(Edges[[#This Row],[Vertex 1]],GroupVertices[Vertex],0)),1,1,"")</f>
        <v>5</v>
      </c>
      <c r="BC617" s="78" t="str">
        <f>REPLACE(INDEX(GroupVertices[Group], MATCH(Edges[[#This Row],[Vertex 2]],GroupVertices[Vertex],0)),1,1,"")</f>
        <v>5</v>
      </c>
      <c r="BD617" s="48">
        <v>0</v>
      </c>
      <c r="BE617" s="49">
        <v>0</v>
      </c>
      <c r="BF617" s="48">
        <v>0</v>
      </c>
      <c r="BG617" s="49">
        <v>0</v>
      </c>
      <c r="BH617" s="48">
        <v>0</v>
      </c>
      <c r="BI617" s="49">
        <v>0</v>
      </c>
      <c r="BJ617" s="48">
        <v>9</v>
      </c>
      <c r="BK617" s="49">
        <v>100</v>
      </c>
      <c r="BL617" s="48">
        <v>9</v>
      </c>
    </row>
    <row r="618" spans="1:64" x14ac:dyDescent="0.25">
      <c r="A618" s="64" t="s">
        <v>534</v>
      </c>
      <c r="B618" s="64" t="s">
        <v>533</v>
      </c>
      <c r="C618" s="65" t="s">
        <v>15839</v>
      </c>
      <c r="D618" s="66">
        <v>3</v>
      </c>
      <c r="E618" s="67" t="s">
        <v>132</v>
      </c>
      <c r="F618" s="68">
        <v>35</v>
      </c>
      <c r="G618" s="65"/>
      <c r="H618" s="69"/>
      <c r="I618" s="70"/>
      <c r="J618" s="70"/>
      <c r="K618" s="34" t="s">
        <v>65</v>
      </c>
      <c r="L618" s="77">
        <v>618</v>
      </c>
      <c r="M618" s="77"/>
      <c r="N618" s="72"/>
      <c r="O618" s="79" t="s">
        <v>999</v>
      </c>
      <c r="P618" s="81">
        <v>43174.594467592593</v>
      </c>
      <c r="Q618" s="79" t="s">
        <v>1368</v>
      </c>
      <c r="R618" s="79"/>
      <c r="S618" s="79"/>
      <c r="T618" s="79" t="s">
        <v>2840</v>
      </c>
      <c r="U618" s="79"/>
      <c r="V618" s="83" t="s">
        <v>3707</v>
      </c>
      <c r="W618" s="81">
        <v>43174.594467592593</v>
      </c>
      <c r="X618" s="83" t="s">
        <v>4319</v>
      </c>
      <c r="Y618" s="79"/>
      <c r="Z618" s="79"/>
      <c r="AA618" s="85" t="s">
        <v>5527</v>
      </c>
      <c r="AB618" s="79"/>
      <c r="AC618" s="79" t="b">
        <v>0</v>
      </c>
      <c r="AD618" s="79">
        <v>0</v>
      </c>
      <c r="AE618" s="85" t="s">
        <v>6296</v>
      </c>
      <c r="AF618" s="79" t="b">
        <v>0</v>
      </c>
      <c r="AG618" s="79" t="s">
        <v>6304</v>
      </c>
      <c r="AH618" s="79"/>
      <c r="AI618" s="85" t="s">
        <v>6296</v>
      </c>
      <c r="AJ618" s="79" t="b">
        <v>0</v>
      </c>
      <c r="AK618" s="79">
        <v>1</v>
      </c>
      <c r="AL618" s="85" t="s">
        <v>5526</v>
      </c>
      <c r="AM618" s="79" t="s">
        <v>6386</v>
      </c>
      <c r="AN618" s="79" t="b">
        <v>0</v>
      </c>
      <c r="AO618" s="85" t="s">
        <v>5526</v>
      </c>
      <c r="AP618" s="79" t="s">
        <v>176</v>
      </c>
      <c r="AQ618" s="79">
        <v>0</v>
      </c>
      <c r="AR618" s="79">
        <v>0</v>
      </c>
      <c r="AS618" s="79"/>
      <c r="AT618" s="79"/>
      <c r="AU618" s="79"/>
      <c r="AV618" s="79"/>
      <c r="AW618" s="79"/>
      <c r="AX618" s="79"/>
      <c r="AY618" s="79"/>
      <c r="AZ618" s="79"/>
      <c r="BA618">
        <v>1</v>
      </c>
      <c r="BB618" s="78" t="str">
        <f>REPLACE(INDEX(GroupVertices[Group], MATCH(Edges[[#This Row],[Vertex 1]],GroupVertices[Vertex],0)),1,1,"")</f>
        <v>5</v>
      </c>
      <c r="BC618" s="78" t="str">
        <f>REPLACE(INDEX(GroupVertices[Group], MATCH(Edges[[#This Row],[Vertex 2]],GroupVertices[Vertex],0)),1,1,"")</f>
        <v>5</v>
      </c>
      <c r="BD618" s="48">
        <v>0</v>
      </c>
      <c r="BE618" s="49">
        <v>0</v>
      </c>
      <c r="BF618" s="48">
        <v>0</v>
      </c>
      <c r="BG618" s="49">
        <v>0</v>
      </c>
      <c r="BH618" s="48">
        <v>0</v>
      </c>
      <c r="BI618" s="49">
        <v>0</v>
      </c>
      <c r="BJ618" s="48">
        <v>11</v>
      </c>
      <c r="BK618" s="49">
        <v>100</v>
      </c>
      <c r="BL618" s="48">
        <v>11</v>
      </c>
    </row>
    <row r="619" spans="1:64" x14ac:dyDescent="0.25">
      <c r="A619" s="64" t="s">
        <v>535</v>
      </c>
      <c r="B619" s="64" t="s">
        <v>897</v>
      </c>
      <c r="C619" s="65" t="s">
        <v>15839</v>
      </c>
      <c r="D619" s="66">
        <v>3</v>
      </c>
      <c r="E619" s="67" t="s">
        <v>132</v>
      </c>
      <c r="F619" s="68">
        <v>35</v>
      </c>
      <c r="G619" s="65"/>
      <c r="H619" s="69"/>
      <c r="I619" s="70"/>
      <c r="J619" s="70"/>
      <c r="K619" s="34" t="s">
        <v>65</v>
      </c>
      <c r="L619" s="77">
        <v>619</v>
      </c>
      <c r="M619" s="77"/>
      <c r="N619" s="72"/>
      <c r="O619" s="79" t="s">
        <v>999</v>
      </c>
      <c r="P619" s="81">
        <v>43174.595694444448</v>
      </c>
      <c r="Q619" s="79" t="s">
        <v>1369</v>
      </c>
      <c r="R619" s="79"/>
      <c r="S619" s="79"/>
      <c r="T619" s="79" t="s">
        <v>2846</v>
      </c>
      <c r="U619" s="83" t="s">
        <v>3269</v>
      </c>
      <c r="V619" s="83" t="s">
        <v>3269</v>
      </c>
      <c r="W619" s="81">
        <v>43174.595694444448</v>
      </c>
      <c r="X619" s="83" t="s">
        <v>4320</v>
      </c>
      <c r="Y619" s="79"/>
      <c r="Z619" s="79"/>
      <c r="AA619" s="85" t="s">
        <v>5528</v>
      </c>
      <c r="AB619" s="79"/>
      <c r="AC619" s="79" t="b">
        <v>0</v>
      </c>
      <c r="AD619" s="79">
        <v>1</v>
      </c>
      <c r="AE619" s="85" t="s">
        <v>6296</v>
      </c>
      <c r="AF619" s="79" t="b">
        <v>0</v>
      </c>
      <c r="AG619" s="79" t="s">
        <v>6313</v>
      </c>
      <c r="AH619" s="79"/>
      <c r="AI619" s="85" t="s">
        <v>6296</v>
      </c>
      <c r="AJ619" s="79" t="b">
        <v>0</v>
      </c>
      <c r="AK619" s="79">
        <v>0</v>
      </c>
      <c r="AL619" s="85" t="s">
        <v>6296</v>
      </c>
      <c r="AM619" s="79" t="s">
        <v>6331</v>
      </c>
      <c r="AN619" s="79" t="b">
        <v>0</v>
      </c>
      <c r="AO619" s="85" t="s">
        <v>5528</v>
      </c>
      <c r="AP619" s="79" t="s">
        <v>176</v>
      </c>
      <c r="AQ619" s="79">
        <v>0</v>
      </c>
      <c r="AR619" s="79">
        <v>0</v>
      </c>
      <c r="AS619" s="79"/>
      <c r="AT619" s="79"/>
      <c r="AU619" s="79"/>
      <c r="AV619" s="79"/>
      <c r="AW619" s="79"/>
      <c r="AX619" s="79"/>
      <c r="AY619" s="79"/>
      <c r="AZ619" s="79"/>
      <c r="BA619">
        <v>1</v>
      </c>
      <c r="BB619" s="78" t="str">
        <f>REPLACE(INDEX(GroupVertices[Group], MATCH(Edges[[#This Row],[Vertex 1]],GroupVertices[Vertex],0)),1,1,"")</f>
        <v>32</v>
      </c>
      <c r="BC619" s="78" t="str">
        <f>REPLACE(INDEX(GroupVertices[Group], MATCH(Edges[[#This Row],[Vertex 2]],GroupVertices[Vertex],0)),1,1,"")</f>
        <v>32</v>
      </c>
      <c r="BD619" s="48"/>
      <c r="BE619" s="49"/>
      <c r="BF619" s="48"/>
      <c r="BG619" s="49"/>
      <c r="BH619" s="48"/>
      <c r="BI619" s="49"/>
      <c r="BJ619" s="48"/>
      <c r="BK619" s="49"/>
      <c r="BL619" s="48"/>
    </row>
    <row r="620" spans="1:64" x14ac:dyDescent="0.25">
      <c r="A620" s="64" t="s">
        <v>535</v>
      </c>
      <c r="B620" s="64" t="s">
        <v>898</v>
      </c>
      <c r="C620" s="65" t="s">
        <v>15839</v>
      </c>
      <c r="D620" s="66">
        <v>3</v>
      </c>
      <c r="E620" s="67" t="s">
        <v>132</v>
      </c>
      <c r="F620" s="68">
        <v>35</v>
      </c>
      <c r="G620" s="65"/>
      <c r="H620" s="69"/>
      <c r="I620" s="70"/>
      <c r="J620" s="70"/>
      <c r="K620" s="34" t="s">
        <v>65</v>
      </c>
      <c r="L620" s="77">
        <v>620</v>
      </c>
      <c r="M620" s="77"/>
      <c r="N620" s="72"/>
      <c r="O620" s="79" t="s">
        <v>999</v>
      </c>
      <c r="P620" s="81">
        <v>43174.595694444448</v>
      </c>
      <c r="Q620" s="79" t="s">
        <v>1369</v>
      </c>
      <c r="R620" s="79"/>
      <c r="S620" s="79"/>
      <c r="T620" s="79" t="s">
        <v>2846</v>
      </c>
      <c r="U620" s="83" t="s">
        <v>3269</v>
      </c>
      <c r="V620" s="83" t="s">
        <v>3269</v>
      </c>
      <c r="W620" s="81">
        <v>43174.595694444448</v>
      </c>
      <c r="X620" s="83" t="s">
        <v>4320</v>
      </c>
      <c r="Y620" s="79"/>
      <c r="Z620" s="79"/>
      <c r="AA620" s="85" t="s">
        <v>5528</v>
      </c>
      <c r="AB620" s="79"/>
      <c r="AC620" s="79" t="b">
        <v>0</v>
      </c>
      <c r="AD620" s="79">
        <v>1</v>
      </c>
      <c r="AE620" s="85" t="s">
        <v>6296</v>
      </c>
      <c r="AF620" s="79" t="b">
        <v>0</v>
      </c>
      <c r="AG620" s="79" t="s">
        <v>6313</v>
      </c>
      <c r="AH620" s="79"/>
      <c r="AI620" s="85" t="s">
        <v>6296</v>
      </c>
      <c r="AJ620" s="79" t="b">
        <v>0</v>
      </c>
      <c r="AK620" s="79">
        <v>0</v>
      </c>
      <c r="AL620" s="85" t="s">
        <v>6296</v>
      </c>
      <c r="AM620" s="79" t="s">
        <v>6331</v>
      </c>
      <c r="AN620" s="79" t="b">
        <v>0</v>
      </c>
      <c r="AO620" s="85" t="s">
        <v>5528</v>
      </c>
      <c r="AP620" s="79" t="s">
        <v>176</v>
      </c>
      <c r="AQ620" s="79">
        <v>0</v>
      </c>
      <c r="AR620" s="79">
        <v>0</v>
      </c>
      <c r="AS620" s="79"/>
      <c r="AT620" s="79"/>
      <c r="AU620" s="79"/>
      <c r="AV620" s="79"/>
      <c r="AW620" s="79"/>
      <c r="AX620" s="79"/>
      <c r="AY620" s="79"/>
      <c r="AZ620" s="79"/>
      <c r="BA620">
        <v>1</v>
      </c>
      <c r="BB620" s="78" t="str">
        <f>REPLACE(INDEX(GroupVertices[Group], MATCH(Edges[[#This Row],[Vertex 1]],GroupVertices[Vertex],0)),1,1,"")</f>
        <v>32</v>
      </c>
      <c r="BC620" s="78" t="str">
        <f>REPLACE(INDEX(GroupVertices[Group], MATCH(Edges[[#This Row],[Vertex 2]],GroupVertices[Vertex],0)),1,1,"")</f>
        <v>32</v>
      </c>
      <c r="BD620" s="48">
        <v>0</v>
      </c>
      <c r="BE620" s="49">
        <v>0</v>
      </c>
      <c r="BF620" s="48">
        <v>0</v>
      </c>
      <c r="BG620" s="49">
        <v>0</v>
      </c>
      <c r="BH620" s="48">
        <v>0</v>
      </c>
      <c r="BI620" s="49">
        <v>0</v>
      </c>
      <c r="BJ620" s="48">
        <v>9</v>
      </c>
      <c r="BK620" s="49">
        <v>100</v>
      </c>
      <c r="BL620" s="48">
        <v>9</v>
      </c>
    </row>
    <row r="621" spans="1:64" x14ac:dyDescent="0.25">
      <c r="A621" s="64" t="s">
        <v>536</v>
      </c>
      <c r="B621" s="64" t="s">
        <v>899</v>
      </c>
      <c r="C621" s="65" t="s">
        <v>15839</v>
      </c>
      <c r="D621" s="66">
        <v>3</v>
      </c>
      <c r="E621" s="67" t="s">
        <v>132</v>
      </c>
      <c r="F621" s="68">
        <v>35</v>
      </c>
      <c r="G621" s="65"/>
      <c r="H621" s="69"/>
      <c r="I621" s="70"/>
      <c r="J621" s="70"/>
      <c r="K621" s="34" t="s">
        <v>65</v>
      </c>
      <c r="L621" s="77">
        <v>621</v>
      </c>
      <c r="M621" s="77"/>
      <c r="N621" s="72"/>
      <c r="O621" s="79" t="s">
        <v>999</v>
      </c>
      <c r="P621" s="81">
        <v>43174.595914351848</v>
      </c>
      <c r="Q621" s="79" t="s">
        <v>1370</v>
      </c>
      <c r="R621" s="83" t="s">
        <v>2203</v>
      </c>
      <c r="S621" s="79" t="s">
        <v>2584</v>
      </c>
      <c r="T621" s="79" t="s">
        <v>2704</v>
      </c>
      <c r="U621" s="83" t="s">
        <v>3270</v>
      </c>
      <c r="V621" s="83" t="s">
        <v>3270</v>
      </c>
      <c r="W621" s="81">
        <v>43174.595914351848</v>
      </c>
      <c r="X621" s="83" t="s">
        <v>4321</v>
      </c>
      <c r="Y621" s="79"/>
      <c r="Z621" s="79"/>
      <c r="AA621" s="85" t="s">
        <v>5529</v>
      </c>
      <c r="AB621" s="79"/>
      <c r="AC621" s="79" t="b">
        <v>0</v>
      </c>
      <c r="AD621" s="79">
        <v>0</v>
      </c>
      <c r="AE621" s="85" t="s">
        <v>6296</v>
      </c>
      <c r="AF621" s="79" t="b">
        <v>0</v>
      </c>
      <c r="AG621" s="79" t="s">
        <v>6304</v>
      </c>
      <c r="AH621" s="79"/>
      <c r="AI621" s="85" t="s">
        <v>6296</v>
      </c>
      <c r="AJ621" s="79" t="b">
        <v>0</v>
      </c>
      <c r="AK621" s="79">
        <v>0</v>
      </c>
      <c r="AL621" s="85" t="s">
        <v>6296</v>
      </c>
      <c r="AM621" s="79" t="s">
        <v>6330</v>
      </c>
      <c r="AN621" s="79" t="b">
        <v>0</v>
      </c>
      <c r="AO621" s="85" t="s">
        <v>5529</v>
      </c>
      <c r="AP621" s="79" t="s">
        <v>176</v>
      </c>
      <c r="AQ621" s="79">
        <v>0</v>
      </c>
      <c r="AR621" s="79">
        <v>0</v>
      </c>
      <c r="AS621" s="79"/>
      <c r="AT621" s="79"/>
      <c r="AU621" s="79"/>
      <c r="AV621" s="79"/>
      <c r="AW621" s="79"/>
      <c r="AX621" s="79"/>
      <c r="AY621" s="79"/>
      <c r="AZ621" s="79"/>
      <c r="BA621">
        <v>1</v>
      </c>
      <c r="BB621" s="78" t="str">
        <f>REPLACE(INDEX(GroupVertices[Group], MATCH(Edges[[#This Row],[Vertex 1]],GroupVertices[Vertex],0)),1,1,"")</f>
        <v>50</v>
      </c>
      <c r="BC621" s="78" t="str">
        <f>REPLACE(INDEX(GroupVertices[Group], MATCH(Edges[[#This Row],[Vertex 2]],GroupVertices[Vertex],0)),1,1,"")</f>
        <v>50</v>
      </c>
      <c r="BD621" s="48"/>
      <c r="BE621" s="49"/>
      <c r="BF621" s="48"/>
      <c r="BG621" s="49"/>
      <c r="BH621" s="48"/>
      <c r="BI621" s="49"/>
      <c r="BJ621" s="48"/>
      <c r="BK621" s="49"/>
      <c r="BL621" s="48"/>
    </row>
    <row r="622" spans="1:64" x14ac:dyDescent="0.25">
      <c r="A622" s="64" t="s">
        <v>536</v>
      </c>
      <c r="B622" s="64" t="s">
        <v>900</v>
      </c>
      <c r="C622" s="65" t="s">
        <v>15839</v>
      </c>
      <c r="D622" s="66">
        <v>3</v>
      </c>
      <c r="E622" s="67" t="s">
        <v>132</v>
      </c>
      <c r="F622" s="68">
        <v>35</v>
      </c>
      <c r="G622" s="65"/>
      <c r="H622" s="69"/>
      <c r="I622" s="70"/>
      <c r="J622" s="70"/>
      <c r="K622" s="34" t="s">
        <v>65</v>
      </c>
      <c r="L622" s="77">
        <v>622</v>
      </c>
      <c r="M622" s="77"/>
      <c r="N622" s="72"/>
      <c r="O622" s="79" t="s">
        <v>999</v>
      </c>
      <c r="P622" s="81">
        <v>43174.595914351848</v>
      </c>
      <c r="Q622" s="79" t="s">
        <v>1370</v>
      </c>
      <c r="R622" s="83" t="s">
        <v>2203</v>
      </c>
      <c r="S622" s="79" t="s">
        <v>2584</v>
      </c>
      <c r="T622" s="79" t="s">
        <v>2704</v>
      </c>
      <c r="U622" s="83" t="s">
        <v>3270</v>
      </c>
      <c r="V622" s="83" t="s">
        <v>3270</v>
      </c>
      <c r="W622" s="81">
        <v>43174.595914351848</v>
      </c>
      <c r="X622" s="83" t="s">
        <v>4321</v>
      </c>
      <c r="Y622" s="79"/>
      <c r="Z622" s="79"/>
      <c r="AA622" s="85" t="s">
        <v>5529</v>
      </c>
      <c r="AB622" s="79"/>
      <c r="AC622" s="79" t="b">
        <v>0</v>
      </c>
      <c r="AD622" s="79">
        <v>0</v>
      </c>
      <c r="AE622" s="85" t="s">
        <v>6296</v>
      </c>
      <c r="AF622" s="79" t="b">
        <v>0</v>
      </c>
      <c r="AG622" s="79" t="s">
        <v>6304</v>
      </c>
      <c r="AH622" s="79"/>
      <c r="AI622" s="85" t="s">
        <v>6296</v>
      </c>
      <c r="AJ622" s="79" t="b">
        <v>0</v>
      </c>
      <c r="AK622" s="79">
        <v>0</v>
      </c>
      <c r="AL622" s="85" t="s">
        <v>6296</v>
      </c>
      <c r="AM622" s="79" t="s">
        <v>6330</v>
      </c>
      <c r="AN622" s="79" t="b">
        <v>0</v>
      </c>
      <c r="AO622" s="85" t="s">
        <v>5529</v>
      </c>
      <c r="AP622" s="79" t="s">
        <v>176</v>
      </c>
      <c r="AQ622" s="79">
        <v>0</v>
      </c>
      <c r="AR622" s="79">
        <v>0</v>
      </c>
      <c r="AS622" s="79"/>
      <c r="AT622" s="79"/>
      <c r="AU622" s="79"/>
      <c r="AV622" s="79"/>
      <c r="AW622" s="79"/>
      <c r="AX622" s="79"/>
      <c r="AY622" s="79"/>
      <c r="AZ622" s="79"/>
      <c r="BA622">
        <v>1</v>
      </c>
      <c r="BB622" s="78" t="str">
        <f>REPLACE(INDEX(GroupVertices[Group], MATCH(Edges[[#This Row],[Vertex 1]],GroupVertices[Vertex],0)),1,1,"")</f>
        <v>50</v>
      </c>
      <c r="BC622" s="78" t="str">
        <f>REPLACE(INDEX(GroupVertices[Group], MATCH(Edges[[#This Row],[Vertex 2]],GroupVertices[Vertex],0)),1,1,"")</f>
        <v>50</v>
      </c>
      <c r="BD622" s="48">
        <v>1</v>
      </c>
      <c r="BE622" s="49">
        <v>9.0909090909090917</v>
      </c>
      <c r="BF622" s="48">
        <v>0</v>
      </c>
      <c r="BG622" s="49">
        <v>0</v>
      </c>
      <c r="BH622" s="48">
        <v>0</v>
      </c>
      <c r="BI622" s="49">
        <v>0</v>
      </c>
      <c r="BJ622" s="48">
        <v>10</v>
      </c>
      <c r="BK622" s="49">
        <v>90.909090909090907</v>
      </c>
      <c r="BL622" s="48">
        <v>11</v>
      </c>
    </row>
    <row r="623" spans="1:64" x14ac:dyDescent="0.25">
      <c r="A623" s="64" t="s">
        <v>527</v>
      </c>
      <c r="B623" s="64" t="s">
        <v>901</v>
      </c>
      <c r="C623" s="65" t="s">
        <v>15839</v>
      </c>
      <c r="D623" s="66">
        <v>3</v>
      </c>
      <c r="E623" s="67" t="s">
        <v>132</v>
      </c>
      <c r="F623" s="68">
        <v>35</v>
      </c>
      <c r="G623" s="65"/>
      <c r="H623" s="69"/>
      <c r="I623" s="70"/>
      <c r="J623" s="70"/>
      <c r="K623" s="34" t="s">
        <v>65</v>
      </c>
      <c r="L623" s="77">
        <v>623</v>
      </c>
      <c r="M623" s="77"/>
      <c r="N623" s="72"/>
      <c r="O623" s="79" t="s">
        <v>999</v>
      </c>
      <c r="P623" s="81">
        <v>43165.072916666664</v>
      </c>
      <c r="Q623" s="79" t="s">
        <v>1371</v>
      </c>
      <c r="R623" s="83" t="s">
        <v>2204</v>
      </c>
      <c r="S623" s="79" t="s">
        <v>2507</v>
      </c>
      <c r="T623" s="79" t="s">
        <v>2847</v>
      </c>
      <c r="U623" s="79"/>
      <c r="V623" s="83" t="s">
        <v>3700</v>
      </c>
      <c r="W623" s="81">
        <v>43165.072916666664</v>
      </c>
      <c r="X623" s="83" t="s">
        <v>4322</v>
      </c>
      <c r="Y623" s="79"/>
      <c r="Z623" s="79"/>
      <c r="AA623" s="85" t="s">
        <v>5530</v>
      </c>
      <c r="AB623" s="79"/>
      <c r="AC623" s="79" t="b">
        <v>0</v>
      </c>
      <c r="AD623" s="79">
        <v>3</v>
      </c>
      <c r="AE623" s="85" t="s">
        <v>6296</v>
      </c>
      <c r="AF623" s="79" t="b">
        <v>0</v>
      </c>
      <c r="AG623" s="79" t="s">
        <v>6304</v>
      </c>
      <c r="AH623" s="79"/>
      <c r="AI623" s="85" t="s">
        <v>6296</v>
      </c>
      <c r="AJ623" s="79" t="b">
        <v>0</v>
      </c>
      <c r="AK623" s="79">
        <v>2</v>
      </c>
      <c r="AL623" s="85" t="s">
        <v>6296</v>
      </c>
      <c r="AM623" s="79" t="s">
        <v>6359</v>
      </c>
      <c r="AN623" s="79" t="b">
        <v>0</v>
      </c>
      <c r="AO623" s="85" t="s">
        <v>5530</v>
      </c>
      <c r="AP623" s="79" t="s">
        <v>6415</v>
      </c>
      <c r="AQ623" s="79">
        <v>0</v>
      </c>
      <c r="AR623" s="79">
        <v>0</v>
      </c>
      <c r="AS623" s="79"/>
      <c r="AT623" s="79"/>
      <c r="AU623" s="79"/>
      <c r="AV623" s="79"/>
      <c r="AW623" s="79"/>
      <c r="AX623" s="79"/>
      <c r="AY623" s="79"/>
      <c r="AZ623" s="79"/>
      <c r="BA623">
        <v>1</v>
      </c>
      <c r="BB623" s="78" t="str">
        <f>REPLACE(INDEX(GroupVertices[Group], MATCH(Edges[[#This Row],[Vertex 1]],GroupVertices[Vertex],0)),1,1,"")</f>
        <v>3</v>
      </c>
      <c r="BC623" s="78" t="str">
        <f>REPLACE(INDEX(GroupVertices[Group], MATCH(Edges[[#This Row],[Vertex 2]],GroupVertices[Vertex],0)),1,1,"")</f>
        <v>3</v>
      </c>
      <c r="BD623" s="48"/>
      <c r="BE623" s="49"/>
      <c r="BF623" s="48"/>
      <c r="BG623" s="49"/>
      <c r="BH623" s="48"/>
      <c r="BI623" s="49"/>
      <c r="BJ623" s="48"/>
      <c r="BK623" s="49"/>
      <c r="BL623" s="48"/>
    </row>
    <row r="624" spans="1:64" x14ac:dyDescent="0.25">
      <c r="A624" s="64" t="s">
        <v>527</v>
      </c>
      <c r="B624" s="64" t="s">
        <v>615</v>
      </c>
      <c r="C624" s="65" t="s">
        <v>15839</v>
      </c>
      <c r="D624" s="66">
        <v>3</v>
      </c>
      <c r="E624" s="67" t="s">
        <v>132</v>
      </c>
      <c r="F624" s="68">
        <v>35</v>
      </c>
      <c r="G624" s="65"/>
      <c r="H624" s="69"/>
      <c r="I624" s="70"/>
      <c r="J624" s="70"/>
      <c r="K624" s="34" t="s">
        <v>65</v>
      </c>
      <c r="L624" s="77">
        <v>624</v>
      </c>
      <c r="M624" s="77"/>
      <c r="N624" s="72"/>
      <c r="O624" s="79" t="s">
        <v>999</v>
      </c>
      <c r="P624" s="81">
        <v>43165.072916666664</v>
      </c>
      <c r="Q624" s="79" t="s">
        <v>1371</v>
      </c>
      <c r="R624" s="83" t="s">
        <v>2204</v>
      </c>
      <c r="S624" s="79" t="s">
        <v>2507</v>
      </c>
      <c r="T624" s="79" t="s">
        <v>2847</v>
      </c>
      <c r="U624" s="79"/>
      <c r="V624" s="83" t="s">
        <v>3700</v>
      </c>
      <c r="W624" s="81">
        <v>43165.072916666664</v>
      </c>
      <c r="X624" s="83" t="s">
        <v>4322</v>
      </c>
      <c r="Y624" s="79"/>
      <c r="Z624" s="79"/>
      <c r="AA624" s="85" t="s">
        <v>5530</v>
      </c>
      <c r="AB624" s="79"/>
      <c r="AC624" s="79" t="b">
        <v>0</v>
      </c>
      <c r="AD624" s="79">
        <v>3</v>
      </c>
      <c r="AE624" s="85" t="s">
        <v>6296</v>
      </c>
      <c r="AF624" s="79" t="b">
        <v>0</v>
      </c>
      <c r="AG624" s="79" t="s">
        <v>6304</v>
      </c>
      <c r="AH624" s="79"/>
      <c r="AI624" s="85" t="s">
        <v>6296</v>
      </c>
      <c r="AJ624" s="79" t="b">
        <v>0</v>
      </c>
      <c r="AK624" s="79">
        <v>2</v>
      </c>
      <c r="AL624" s="85" t="s">
        <v>6296</v>
      </c>
      <c r="AM624" s="79" t="s">
        <v>6359</v>
      </c>
      <c r="AN624" s="79" t="b">
        <v>0</v>
      </c>
      <c r="AO624" s="85" t="s">
        <v>5530</v>
      </c>
      <c r="AP624" s="79" t="s">
        <v>6415</v>
      </c>
      <c r="AQ624" s="79">
        <v>0</v>
      </c>
      <c r="AR624" s="79">
        <v>0</v>
      </c>
      <c r="AS624" s="79"/>
      <c r="AT624" s="79"/>
      <c r="AU624" s="79"/>
      <c r="AV624" s="79"/>
      <c r="AW624" s="79"/>
      <c r="AX624" s="79"/>
      <c r="AY624" s="79"/>
      <c r="AZ624" s="79"/>
      <c r="BA624">
        <v>1</v>
      </c>
      <c r="BB624" s="78" t="str">
        <f>REPLACE(INDEX(GroupVertices[Group], MATCH(Edges[[#This Row],[Vertex 1]],GroupVertices[Vertex],0)),1,1,"")</f>
        <v>3</v>
      </c>
      <c r="BC624" s="78" t="str">
        <f>REPLACE(INDEX(GroupVertices[Group], MATCH(Edges[[#This Row],[Vertex 2]],GroupVertices[Vertex],0)),1,1,"")</f>
        <v>3</v>
      </c>
      <c r="BD624" s="48"/>
      <c r="BE624" s="49"/>
      <c r="BF624" s="48"/>
      <c r="BG624" s="49"/>
      <c r="BH624" s="48"/>
      <c r="BI624" s="49"/>
      <c r="BJ624" s="48"/>
      <c r="BK624" s="49"/>
      <c r="BL624" s="48"/>
    </row>
    <row r="625" spans="1:64" x14ac:dyDescent="0.25">
      <c r="A625" s="64" t="s">
        <v>527</v>
      </c>
      <c r="B625" s="64" t="s">
        <v>616</v>
      </c>
      <c r="C625" s="65" t="s">
        <v>15839</v>
      </c>
      <c r="D625" s="66">
        <v>3</v>
      </c>
      <c r="E625" s="67" t="s">
        <v>132</v>
      </c>
      <c r="F625" s="68">
        <v>35</v>
      </c>
      <c r="G625" s="65"/>
      <c r="H625" s="69"/>
      <c r="I625" s="70"/>
      <c r="J625" s="70"/>
      <c r="K625" s="34" t="s">
        <v>65</v>
      </c>
      <c r="L625" s="77">
        <v>625</v>
      </c>
      <c r="M625" s="77"/>
      <c r="N625" s="72"/>
      <c r="O625" s="79" t="s">
        <v>999</v>
      </c>
      <c r="P625" s="81">
        <v>43165.072916666664</v>
      </c>
      <c r="Q625" s="79" t="s">
        <v>1371</v>
      </c>
      <c r="R625" s="83" t="s">
        <v>2204</v>
      </c>
      <c r="S625" s="79" t="s">
        <v>2507</v>
      </c>
      <c r="T625" s="79" t="s">
        <v>2847</v>
      </c>
      <c r="U625" s="79"/>
      <c r="V625" s="83" t="s">
        <v>3700</v>
      </c>
      <c r="W625" s="81">
        <v>43165.072916666664</v>
      </c>
      <c r="X625" s="83" t="s">
        <v>4322</v>
      </c>
      <c r="Y625" s="79"/>
      <c r="Z625" s="79"/>
      <c r="AA625" s="85" t="s">
        <v>5530</v>
      </c>
      <c r="AB625" s="79"/>
      <c r="AC625" s="79" t="b">
        <v>0</v>
      </c>
      <c r="AD625" s="79">
        <v>3</v>
      </c>
      <c r="AE625" s="85" t="s">
        <v>6296</v>
      </c>
      <c r="AF625" s="79" t="b">
        <v>0</v>
      </c>
      <c r="AG625" s="79" t="s">
        <v>6304</v>
      </c>
      <c r="AH625" s="79"/>
      <c r="AI625" s="85" t="s">
        <v>6296</v>
      </c>
      <c r="AJ625" s="79" t="b">
        <v>0</v>
      </c>
      <c r="AK625" s="79">
        <v>2</v>
      </c>
      <c r="AL625" s="85" t="s">
        <v>6296</v>
      </c>
      <c r="AM625" s="79" t="s">
        <v>6359</v>
      </c>
      <c r="AN625" s="79" t="b">
        <v>0</v>
      </c>
      <c r="AO625" s="85" t="s">
        <v>5530</v>
      </c>
      <c r="AP625" s="79" t="s">
        <v>6415</v>
      </c>
      <c r="AQ625" s="79">
        <v>0</v>
      </c>
      <c r="AR625" s="79">
        <v>0</v>
      </c>
      <c r="AS625" s="79"/>
      <c r="AT625" s="79"/>
      <c r="AU625" s="79"/>
      <c r="AV625" s="79"/>
      <c r="AW625" s="79"/>
      <c r="AX625" s="79"/>
      <c r="AY625" s="79"/>
      <c r="AZ625" s="79"/>
      <c r="BA625">
        <v>1</v>
      </c>
      <c r="BB625" s="78" t="str">
        <f>REPLACE(INDEX(GroupVertices[Group], MATCH(Edges[[#This Row],[Vertex 1]],GroupVertices[Vertex],0)),1,1,"")</f>
        <v>3</v>
      </c>
      <c r="BC625" s="78" t="str">
        <f>REPLACE(INDEX(GroupVertices[Group], MATCH(Edges[[#This Row],[Vertex 2]],GroupVertices[Vertex],0)),1,1,"")</f>
        <v>3</v>
      </c>
      <c r="BD625" s="48"/>
      <c r="BE625" s="49"/>
      <c r="BF625" s="48"/>
      <c r="BG625" s="49"/>
      <c r="BH625" s="48"/>
      <c r="BI625" s="49"/>
      <c r="BJ625" s="48"/>
      <c r="BK625" s="49"/>
      <c r="BL625" s="48"/>
    </row>
    <row r="626" spans="1:64" x14ac:dyDescent="0.25">
      <c r="A626" s="64" t="s">
        <v>527</v>
      </c>
      <c r="B626" s="64" t="s">
        <v>495</v>
      </c>
      <c r="C626" s="65" t="s">
        <v>15839</v>
      </c>
      <c r="D626" s="66">
        <v>3</v>
      </c>
      <c r="E626" s="67" t="s">
        <v>132</v>
      </c>
      <c r="F626" s="68">
        <v>35</v>
      </c>
      <c r="G626" s="65"/>
      <c r="H626" s="69"/>
      <c r="I626" s="70"/>
      <c r="J626" s="70"/>
      <c r="K626" s="34" t="s">
        <v>65</v>
      </c>
      <c r="L626" s="77">
        <v>626</v>
      </c>
      <c r="M626" s="77"/>
      <c r="N626" s="72"/>
      <c r="O626" s="79" t="s">
        <v>999</v>
      </c>
      <c r="P626" s="81">
        <v>43165.072916666664</v>
      </c>
      <c r="Q626" s="79" t="s">
        <v>1371</v>
      </c>
      <c r="R626" s="83" t="s">
        <v>2204</v>
      </c>
      <c r="S626" s="79" t="s">
        <v>2507</v>
      </c>
      <c r="T626" s="79" t="s">
        <v>2847</v>
      </c>
      <c r="U626" s="79"/>
      <c r="V626" s="83" t="s">
        <v>3700</v>
      </c>
      <c r="W626" s="81">
        <v>43165.072916666664</v>
      </c>
      <c r="X626" s="83" t="s">
        <v>4322</v>
      </c>
      <c r="Y626" s="79"/>
      <c r="Z626" s="79"/>
      <c r="AA626" s="85" t="s">
        <v>5530</v>
      </c>
      <c r="AB626" s="79"/>
      <c r="AC626" s="79" t="b">
        <v>0</v>
      </c>
      <c r="AD626" s="79">
        <v>3</v>
      </c>
      <c r="AE626" s="85" t="s">
        <v>6296</v>
      </c>
      <c r="AF626" s="79" t="b">
        <v>0</v>
      </c>
      <c r="AG626" s="79" t="s">
        <v>6304</v>
      </c>
      <c r="AH626" s="79"/>
      <c r="AI626" s="85" t="s">
        <v>6296</v>
      </c>
      <c r="AJ626" s="79" t="b">
        <v>0</v>
      </c>
      <c r="AK626" s="79">
        <v>2</v>
      </c>
      <c r="AL626" s="85" t="s">
        <v>6296</v>
      </c>
      <c r="AM626" s="79" t="s">
        <v>6359</v>
      </c>
      <c r="AN626" s="79" t="b">
        <v>0</v>
      </c>
      <c r="AO626" s="85" t="s">
        <v>5530</v>
      </c>
      <c r="AP626" s="79" t="s">
        <v>6415</v>
      </c>
      <c r="AQ626" s="79">
        <v>0</v>
      </c>
      <c r="AR626" s="79">
        <v>0</v>
      </c>
      <c r="AS626" s="79"/>
      <c r="AT626" s="79"/>
      <c r="AU626" s="79"/>
      <c r="AV626" s="79"/>
      <c r="AW626" s="79"/>
      <c r="AX626" s="79"/>
      <c r="AY626" s="79"/>
      <c r="AZ626" s="79"/>
      <c r="BA626">
        <v>1</v>
      </c>
      <c r="BB626" s="78" t="str">
        <f>REPLACE(INDEX(GroupVertices[Group], MATCH(Edges[[#This Row],[Vertex 1]],GroupVertices[Vertex],0)),1,1,"")</f>
        <v>3</v>
      </c>
      <c r="BC626" s="78" t="str">
        <f>REPLACE(INDEX(GroupVertices[Group], MATCH(Edges[[#This Row],[Vertex 2]],GroupVertices[Vertex],0)),1,1,"")</f>
        <v>3</v>
      </c>
      <c r="BD626" s="48"/>
      <c r="BE626" s="49"/>
      <c r="BF626" s="48"/>
      <c r="BG626" s="49"/>
      <c r="BH626" s="48"/>
      <c r="BI626" s="49"/>
      <c r="BJ626" s="48"/>
      <c r="BK626" s="49"/>
      <c r="BL626" s="48"/>
    </row>
    <row r="627" spans="1:64" x14ac:dyDescent="0.25">
      <c r="A627" s="64" t="s">
        <v>527</v>
      </c>
      <c r="B627" s="64" t="s">
        <v>537</v>
      </c>
      <c r="C627" s="65" t="s">
        <v>15839</v>
      </c>
      <c r="D627" s="66">
        <v>3</v>
      </c>
      <c r="E627" s="67" t="s">
        <v>132</v>
      </c>
      <c r="F627" s="68">
        <v>35</v>
      </c>
      <c r="G627" s="65"/>
      <c r="H627" s="69"/>
      <c r="I627" s="70"/>
      <c r="J627" s="70"/>
      <c r="K627" s="34" t="s">
        <v>66</v>
      </c>
      <c r="L627" s="77">
        <v>627</v>
      </c>
      <c r="M627" s="77"/>
      <c r="N627" s="72"/>
      <c r="O627" s="79" t="s">
        <v>999</v>
      </c>
      <c r="P627" s="81">
        <v>43165.072916666664</v>
      </c>
      <c r="Q627" s="79" t="s">
        <v>1371</v>
      </c>
      <c r="R627" s="83" t="s">
        <v>2204</v>
      </c>
      <c r="S627" s="79" t="s">
        <v>2507</v>
      </c>
      <c r="T627" s="79" t="s">
        <v>2847</v>
      </c>
      <c r="U627" s="79"/>
      <c r="V627" s="83" t="s">
        <v>3700</v>
      </c>
      <c r="W627" s="81">
        <v>43165.072916666664</v>
      </c>
      <c r="X627" s="83" t="s">
        <v>4322</v>
      </c>
      <c r="Y627" s="79"/>
      <c r="Z627" s="79"/>
      <c r="AA627" s="85" t="s">
        <v>5530</v>
      </c>
      <c r="AB627" s="79"/>
      <c r="AC627" s="79" t="b">
        <v>0</v>
      </c>
      <c r="AD627" s="79">
        <v>3</v>
      </c>
      <c r="AE627" s="85" t="s">
        <v>6296</v>
      </c>
      <c r="AF627" s="79" t="b">
        <v>0</v>
      </c>
      <c r="AG627" s="79" t="s">
        <v>6304</v>
      </c>
      <c r="AH627" s="79"/>
      <c r="AI627" s="85" t="s">
        <v>6296</v>
      </c>
      <c r="AJ627" s="79" t="b">
        <v>0</v>
      </c>
      <c r="AK627" s="79">
        <v>2</v>
      </c>
      <c r="AL627" s="85" t="s">
        <v>6296</v>
      </c>
      <c r="AM627" s="79" t="s">
        <v>6359</v>
      </c>
      <c r="AN627" s="79" t="b">
        <v>0</v>
      </c>
      <c r="AO627" s="85" t="s">
        <v>5530</v>
      </c>
      <c r="AP627" s="79" t="s">
        <v>6415</v>
      </c>
      <c r="AQ627" s="79">
        <v>0</v>
      </c>
      <c r="AR627" s="79">
        <v>0</v>
      </c>
      <c r="AS627" s="79"/>
      <c r="AT627" s="79"/>
      <c r="AU627" s="79"/>
      <c r="AV627" s="79"/>
      <c r="AW627" s="79"/>
      <c r="AX627" s="79"/>
      <c r="AY627" s="79"/>
      <c r="AZ627" s="79"/>
      <c r="BA627">
        <v>1</v>
      </c>
      <c r="BB627" s="78" t="str">
        <f>REPLACE(INDEX(GroupVertices[Group], MATCH(Edges[[#This Row],[Vertex 1]],GroupVertices[Vertex],0)),1,1,"")</f>
        <v>3</v>
      </c>
      <c r="BC627" s="78" t="str">
        <f>REPLACE(INDEX(GroupVertices[Group], MATCH(Edges[[#This Row],[Vertex 2]],GroupVertices[Vertex],0)),1,1,"")</f>
        <v>3</v>
      </c>
      <c r="BD627" s="48">
        <v>1</v>
      </c>
      <c r="BE627" s="49">
        <v>2.7777777777777777</v>
      </c>
      <c r="BF627" s="48">
        <v>0</v>
      </c>
      <c r="BG627" s="49">
        <v>0</v>
      </c>
      <c r="BH627" s="48">
        <v>0</v>
      </c>
      <c r="BI627" s="49">
        <v>0</v>
      </c>
      <c r="BJ627" s="48">
        <v>35</v>
      </c>
      <c r="BK627" s="49">
        <v>97.222222222222229</v>
      </c>
      <c r="BL627" s="48">
        <v>36</v>
      </c>
    </row>
    <row r="628" spans="1:64" x14ac:dyDescent="0.25">
      <c r="A628" s="64" t="s">
        <v>527</v>
      </c>
      <c r="B628" s="64" t="s">
        <v>812</v>
      </c>
      <c r="C628" s="65" t="s">
        <v>15839</v>
      </c>
      <c r="D628" s="66">
        <v>3</v>
      </c>
      <c r="E628" s="67" t="s">
        <v>132</v>
      </c>
      <c r="F628" s="68">
        <v>35</v>
      </c>
      <c r="G628" s="65"/>
      <c r="H628" s="69"/>
      <c r="I628" s="70"/>
      <c r="J628" s="70"/>
      <c r="K628" s="34" t="s">
        <v>65</v>
      </c>
      <c r="L628" s="77">
        <v>628</v>
      </c>
      <c r="M628" s="77"/>
      <c r="N628" s="72"/>
      <c r="O628" s="79" t="s">
        <v>999</v>
      </c>
      <c r="P628" s="81">
        <v>43174.590787037036</v>
      </c>
      <c r="Q628" s="79" t="s">
        <v>1353</v>
      </c>
      <c r="R628" s="79"/>
      <c r="S628" s="79"/>
      <c r="T628" s="79"/>
      <c r="U628" s="79"/>
      <c r="V628" s="83" t="s">
        <v>3700</v>
      </c>
      <c r="W628" s="81">
        <v>43174.590787037036</v>
      </c>
      <c r="X628" s="83" t="s">
        <v>4304</v>
      </c>
      <c r="Y628" s="79"/>
      <c r="Z628" s="79"/>
      <c r="AA628" s="85" t="s">
        <v>5512</v>
      </c>
      <c r="AB628" s="79"/>
      <c r="AC628" s="79" t="b">
        <v>0</v>
      </c>
      <c r="AD628" s="79">
        <v>0</v>
      </c>
      <c r="AE628" s="85" t="s">
        <v>6296</v>
      </c>
      <c r="AF628" s="79" t="b">
        <v>0</v>
      </c>
      <c r="AG628" s="79" t="s">
        <v>6304</v>
      </c>
      <c r="AH628" s="79"/>
      <c r="AI628" s="85" t="s">
        <v>6296</v>
      </c>
      <c r="AJ628" s="79" t="b">
        <v>0</v>
      </c>
      <c r="AK628" s="79">
        <v>3</v>
      </c>
      <c r="AL628" s="85" t="s">
        <v>5511</v>
      </c>
      <c r="AM628" s="79" t="s">
        <v>6328</v>
      </c>
      <c r="AN628" s="79" t="b">
        <v>0</v>
      </c>
      <c r="AO628" s="85" t="s">
        <v>5511</v>
      </c>
      <c r="AP628" s="79" t="s">
        <v>176</v>
      </c>
      <c r="AQ628" s="79">
        <v>0</v>
      </c>
      <c r="AR628" s="79">
        <v>0</v>
      </c>
      <c r="AS628" s="79"/>
      <c r="AT628" s="79"/>
      <c r="AU628" s="79"/>
      <c r="AV628" s="79"/>
      <c r="AW628" s="79"/>
      <c r="AX628" s="79"/>
      <c r="AY628" s="79"/>
      <c r="AZ628" s="79"/>
      <c r="BA628">
        <v>1</v>
      </c>
      <c r="BB628" s="78" t="str">
        <f>REPLACE(INDEX(GroupVertices[Group], MATCH(Edges[[#This Row],[Vertex 1]],GroupVertices[Vertex],0)),1,1,"")</f>
        <v>3</v>
      </c>
      <c r="BC628" s="78" t="str">
        <f>REPLACE(INDEX(GroupVertices[Group], MATCH(Edges[[#This Row],[Vertex 2]],GroupVertices[Vertex],0)),1,1,"")</f>
        <v>3</v>
      </c>
      <c r="BD628" s="48">
        <v>1</v>
      </c>
      <c r="BE628" s="49">
        <v>4.5454545454545459</v>
      </c>
      <c r="BF628" s="48">
        <v>1</v>
      </c>
      <c r="BG628" s="49">
        <v>4.5454545454545459</v>
      </c>
      <c r="BH628" s="48">
        <v>0</v>
      </c>
      <c r="BI628" s="49">
        <v>0</v>
      </c>
      <c r="BJ628" s="48">
        <v>20</v>
      </c>
      <c r="BK628" s="49">
        <v>90.909090909090907</v>
      </c>
      <c r="BL628" s="48">
        <v>22</v>
      </c>
    </row>
    <row r="629" spans="1:64" x14ac:dyDescent="0.25">
      <c r="A629" s="64" t="s">
        <v>537</v>
      </c>
      <c r="B629" s="64" t="s">
        <v>527</v>
      </c>
      <c r="C629" s="65" t="s">
        <v>15839</v>
      </c>
      <c r="D629" s="66">
        <v>3</v>
      </c>
      <c r="E629" s="67" t="s">
        <v>132</v>
      </c>
      <c r="F629" s="68">
        <v>35</v>
      </c>
      <c r="G629" s="65"/>
      <c r="H629" s="69"/>
      <c r="I629" s="70"/>
      <c r="J629" s="70"/>
      <c r="K629" s="34" t="s">
        <v>66</v>
      </c>
      <c r="L629" s="77">
        <v>629</v>
      </c>
      <c r="M629" s="77"/>
      <c r="N629" s="72"/>
      <c r="O629" s="79" t="s">
        <v>999</v>
      </c>
      <c r="P629" s="81">
        <v>43165.645185185182</v>
      </c>
      <c r="Q629" s="79" t="s">
        <v>1372</v>
      </c>
      <c r="R629" s="79"/>
      <c r="S629" s="79"/>
      <c r="T629" s="79" t="s">
        <v>2848</v>
      </c>
      <c r="U629" s="79"/>
      <c r="V629" s="83" t="s">
        <v>3708</v>
      </c>
      <c r="W629" s="81">
        <v>43165.645185185182</v>
      </c>
      <c r="X629" s="83" t="s">
        <v>4323</v>
      </c>
      <c r="Y629" s="79"/>
      <c r="Z629" s="79"/>
      <c r="AA629" s="85" t="s">
        <v>5531</v>
      </c>
      <c r="AB629" s="79"/>
      <c r="AC629" s="79" t="b">
        <v>0</v>
      </c>
      <c r="AD629" s="79">
        <v>0</v>
      </c>
      <c r="AE629" s="85" t="s">
        <v>6296</v>
      </c>
      <c r="AF629" s="79" t="b">
        <v>0</v>
      </c>
      <c r="AG629" s="79" t="s">
        <v>6304</v>
      </c>
      <c r="AH629" s="79"/>
      <c r="AI629" s="85" t="s">
        <v>6296</v>
      </c>
      <c r="AJ629" s="79" t="b">
        <v>0</v>
      </c>
      <c r="AK629" s="79">
        <v>2</v>
      </c>
      <c r="AL629" s="85" t="s">
        <v>5530</v>
      </c>
      <c r="AM629" s="79" t="s">
        <v>6328</v>
      </c>
      <c r="AN629" s="79" t="b">
        <v>0</v>
      </c>
      <c r="AO629" s="85" t="s">
        <v>5530</v>
      </c>
      <c r="AP629" s="79" t="s">
        <v>176</v>
      </c>
      <c r="AQ629" s="79">
        <v>0</v>
      </c>
      <c r="AR629" s="79">
        <v>0</v>
      </c>
      <c r="AS629" s="79"/>
      <c r="AT629" s="79"/>
      <c r="AU629" s="79"/>
      <c r="AV629" s="79"/>
      <c r="AW629" s="79"/>
      <c r="AX629" s="79"/>
      <c r="AY629" s="79"/>
      <c r="AZ629" s="79"/>
      <c r="BA629">
        <v>1</v>
      </c>
      <c r="BB629" s="78" t="str">
        <f>REPLACE(INDEX(GroupVertices[Group], MATCH(Edges[[#This Row],[Vertex 1]],GroupVertices[Vertex],0)),1,1,"")</f>
        <v>3</v>
      </c>
      <c r="BC629" s="78" t="str">
        <f>REPLACE(INDEX(GroupVertices[Group], MATCH(Edges[[#This Row],[Vertex 2]],GroupVertices[Vertex],0)),1,1,"")</f>
        <v>3</v>
      </c>
      <c r="BD629" s="48">
        <v>1</v>
      </c>
      <c r="BE629" s="49">
        <v>4</v>
      </c>
      <c r="BF629" s="48">
        <v>0</v>
      </c>
      <c r="BG629" s="49">
        <v>0</v>
      </c>
      <c r="BH629" s="48">
        <v>0</v>
      </c>
      <c r="BI629" s="49">
        <v>0</v>
      </c>
      <c r="BJ629" s="48">
        <v>24</v>
      </c>
      <c r="BK629" s="49">
        <v>96</v>
      </c>
      <c r="BL629" s="48">
        <v>25</v>
      </c>
    </row>
    <row r="630" spans="1:64" x14ac:dyDescent="0.25">
      <c r="A630" s="64" t="s">
        <v>538</v>
      </c>
      <c r="B630" s="64" t="s">
        <v>537</v>
      </c>
      <c r="C630" s="65" t="s">
        <v>15839</v>
      </c>
      <c r="D630" s="66">
        <v>3</v>
      </c>
      <c r="E630" s="67" t="s">
        <v>132</v>
      </c>
      <c r="F630" s="68">
        <v>35</v>
      </c>
      <c r="G630" s="65"/>
      <c r="H630" s="69"/>
      <c r="I630" s="70"/>
      <c r="J630" s="70"/>
      <c r="K630" s="34" t="s">
        <v>66</v>
      </c>
      <c r="L630" s="77">
        <v>630</v>
      </c>
      <c r="M630" s="77"/>
      <c r="N630" s="72"/>
      <c r="O630" s="79" t="s">
        <v>999</v>
      </c>
      <c r="P630" s="81">
        <v>43164.846215277779</v>
      </c>
      <c r="Q630" s="79" t="s">
        <v>1373</v>
      </c>
      <c r="R630" s="83" t="s">
        <v>2205</v>
      </c>
      <c r="S630" s="79" t="s">
        <v>2510</v>
      </c>
      <c r="T630" s="79" t="s">
        <v>2849</v>
      </c>
      <c r="U630" s="79"/>
      <c r="V630" s="83" t="s">
        <v>3709</v>
      </c>
      <c r="W630" s="81">
        <v>43164.846215277779</v>
      </c>
      <c r="X630" s="83" t="s">
        <v>4324</v>
      </c>
      <c r="Y630" s="79"/>
      <c r="Z630" s="79"/>
      <c r="AA630" s="85" t="s">
        <v>5532</v>
      </c>
      <c r="AB630" s="79"/>
      <c r="AC630" s="79" t="b">
        <v>0</v>
      </c>
      <c r="AD630" s="79">
        <v>2</v>
      </c>
      <c r="AE630" s="85" t="s">
        <v>6296</v>
      </c>
      <c r="AF630" s="79" t="b">
        <v>0</v>
      </c>
      <c r="AG630" s="79" t="s">
        <v>6304</v>
      </c>
      <c r="AH630" s="79"/>
      <c r="AI630" s="85" t="s">
        <v>6296</v>
      </c>
      <c r="AJ630" s="79" t="b">
        <v>0</v>
      </c>
      <c r="AK630" s="79">
        <v>2</v>
      </c>
      <c r="AL630" s="85" t="s">
        <v>6296</v>
      </c>
      <c r="AM630" s="79" t="s">
        <v>6369</v>
      </c>
      <c r="AN630" s="79" t="b">
        <v>0</v>
      </c>
      <c r="AO630" s="85" t="s">
        <v>5532</v>
      </c>
      <c r="AP630" s="79" t="s">
        <v>6415</v>
      </c>
      <c r="AQ630" s="79">
        <v>0</v>
      </c>
      <c r="AR630" s="79">
        <v>0</v>
      </c>
      <c r="AS630" s="79"/>
      <c r="AT630" s="79"/>
      <c r="AU630" s="79"/>
      <c r="AV630" s="79"/>
      <c r="AW630" s="79"/>
      <c r="AX630" s="79"/>
      <c r="AY630" s="79"/>
      <c r="AZ630" s="79"/>
      <c r="BA630">
        <v>1</v>
      </c>
      <c r="BB630" s="78" t="str">
        <f>REPLACE(INDEX(GroupVertices[Group], MATCH(Edges[[#This Row],[Vertex 1]],GroupVertices[Vertex],0)),1,1,"")</f>
        <v>3</v>
      </c>
      <c r="BC630" s="78" t="str">
        <f>REPLACE(INDEX(GroupVertices[Group], MATCH(Edges[[#This Row],[Vertex 2]],GroupVertices[Vertex],0)),1,1,"")</f>
        <v>3</v>
      </c>
      <c r="BD630" s="48">
        <v>1</v>
      </c>
      <c r="BE630" s="49">
        <v>8.3333333333333339</v>
      </c>
      <c r="BF630" s="48">
        <v>0</v>
      </c>
      <c r="BG630" s="49">
        <v>0</v>
      </c>
      <c r="BH630" s="48">
        <v>0</v>
      </c>
      <c r="BI630" s="49">
        <v>0</v>
      </c>
      <c r="BJ630" s="48">
        <v>11</v>
      </c>
      <c r="BK630" s="49">
        <v>91.666666666666671</v>
      </c>
      <c r="BL630" s="48">
        <v>12</v>
      </c>
    </row>
    <row r="631" spans="1:64" x14ac:dyDescent="0.25">
      <c r="A631" s="64" t="s">
        <v>537</v>
      </c>
      <c r="B631" s="64" t="s">
        <v>538</v>
      </c>
      <c r="C631" s="65" t="s">
        <v>15839</v>
      </c>
      <c r="D631" s="66">
        <v>3</v>
      </c>
      <c r="E631" s="67" t="s">
        <v>132</v>
      </c>
      <c r="F631" s="68">
        <v>35</v>
      </c>
      <c r="G631" s="65"/>
      <c r="H631" s="69"/>
      <c r="I631" s="70"/>
      <c r="J631" s="70"/>
      <c r="K631" s="34" t="s">
        <v>66</v>
      </c>
      <c r="L631" s="77">
        <v>631</v>
      </c>
      <c r="M631" s="77"/>
      <c r="N631" s="72"/>
      <c r="O631" s="79" t="s">
        <v>999</v>
      </c>
      <c r="P631" s="81">
        <v>43165.64534722222</v>
      </c>
      <c r="Q631" s="79" t="s">
        <v>1374</v>
      </c>
      <c r="R631" s="79"/>
      <c r="S631" s="79"/>
      <c r="T631" s="79" t="s">
        <v>2849</v>
      </c>
      <c r="U631" s="79"/>
      <c r="V631" s="83" t="s">
        <v>3708</v>
      </c>
      <c r="W631" s="81">
        <v>43165.64534722222</v>
      </c>
      <c r="X631" s="83" t="s">
        <v>4325</v>
      </c>
      <c r="Y631" s="79"/>
      <c r="Z631" s="79"/>
      <c r="AA631" s="85" t="s">
        <v>5533</v>
      </c>
      <c r="AB631" s="79"/>
      <c r="AC631" s="79" t="b">
        <v>0</v>
      </c>
      <c r="AD631" s="79">
        <v>0</v>
      </c>
      <c r="AE631" s="85" t="s">
        <v>6296</v>
      </c>
      <c r="AF631" s="79" t="b">
        <v>0</v>
      </c>
      <c r="AG631" s="79" t="s">
        <v>6304</v>
      </c>
      <c r="AH631" s="79"/>
      <c r="AI631" s="85" t="s">
        <v>6296</v>
      </c>
      <c r="AJ631" s="79" t="b">
        <v>0</v>
      </c>
      <c r="AK631" s="79">
        <v>2</v>
      </c>
      <c r="AL631" s="85" t="s">
        <v>5532</v>
      </c>
      <c r="AM631" s="79" t="s">
        <v>6328</v>
      </c>
      <c r="AN631" s="79" t="b">
        <v>0</v>
      </c>
      <c r="AO631" s="85" t="s">
        <v>5532</v>
      </c>
      <c r="AP631" s="79" t="s">
        <v>176</v>
      </c>
      <c r="AQ631" s="79">
        <v>0</v>
      </c>
      <c r="AR631" s="79">
        <v>0</v>
      </c>
      <c r="AS631" s="79"/>
      <c r="AT631" s="79"/>
      <c r="AU631" s="79"/>
      <c r="AV631" s="79"/>
      <c r="AW631" s="79"/>
      <c r="AX631" s="79"/>
      <c r="AY631" s="79"/>
      <c r="AZ631" s="79"/>
      <c r="BA631">
        <v>1</v>
      </c>
      <c r="BB631" s="78" t="str">
        <f>REPLACE(INDEX(GroupVertices[Group], MATCH(Edges[[#This Row],[Vertex 1]],GroupVertices[Vertex],0)),1,1,"")</f>
        <v>3</v>
      </c>
      <c r="BC631" s="78" t="str">
        <f>REPLACE(INDEX(GroupVertices[Group], MATCH(Edges[[#This Row],[Vertex 2]],GroupVertices[Vertex],0)),1,1,"")</f>
        <v>3</v>
      </c>
      <c r="BD631" s="48">
        <v>1</v>
      </c>
      <c r="BE631" s="49">
        <v>6.666666666666667</v>
      </c>
      <c r="BF631" s="48">
        <v>0</v>
      </c>
      <c r="BG631" s="49">
        <v>0</v>
      </c>
      <c r="BH631" s="48">
        <v>0</v>
      </c>
      <c r="BI631" s="49">
        <v>0</v>
      </c>
      <c r="BJ631" s="48">
        <v>14</v>
      </c>
      <c r="BK631" s="49">
        <v>93.333333333333329</v>
      </c>
      <c r="BL631" s="48">
        <v>15</v>
      </c>
    </row>
    <row r="632" spans="1:64" x14ac:dyDescent="0.25">
      <c r="A632" s="64" t="s">
        <v>539</v>
      </c>
      <c r="B632" s="64" t="s">
        <v>616</v>
      </c>
      <c r="C632" s="65" t="s">
        <v>15839</v>
      </c>
      <c r="D632" s="66">
        <v>3</v>
      </c>
      <c r="E632" s="67" t="s">
        <v>132</v>
      </c>
      <c r="F632" s="68">
        <v>35</v>
      </c>
      <c r="G632" s="65"/>
      <c r="H632" s="69"/>
      <c r="I632" s="70"/>
      <c r="J632" s="70"/>
      <c r="K632" s="34" t="s">
        <v>65</v>
      </c>
      <c r="L632" s="77">
        <v>632</v>
      </c>
      <c r="M632" s="77"/>
      <c r="N632" s="72"/>
      <c r="O632" s="79" t="s">
        <v>999</v>
      </c>
      <c r="P632" s="81">
        <v>43174.597962962966</v>
      </c>
      <c r="Q632" s="79" t="s">
        <v>1375</v>
      </c>
      <c r="R632" s="83" t="s">
        <v>2206</v>
      </c>
      <c r="S632" s="79" t="s">
        <v>2585</v>
      </c>
      <c r="T632" s="79" t="s">
        <v>2850</v>
      </c>
      <c r="U632" s="83" t="s">
        <v>3271</v>
      </c>
      <c r="V632" s="83" t="s">
        <v>3271</v>
      </c>
      <c r="W632" s="81">
        <v>43174.597962962966</v>
      </c>
      <c r="X632" s="83" t="s">
        <v>4326</v>
      </c>
      <c r="Y632" s="79"/>
      <c r="Z632" s="79"/>
      <c r="AA632" s="85" t="s">
        <v>5534</v>
      </c>
      <c r="AB632" s="79"/>
      <c r="AC632" s="79" t="b">
        <v>0</v>
      </c>
      <c r="AD632" s="79">
        <v>0</v>
      </c>
      <c r="AE632" s="85" t="s">
        <v>6296</v>
      </c>
      <c r="AF632" s="79" t="b">
        <v>0</v>
      </c>
      <c r="AG632" s="79" t="s">
        <v>6304</v>
      </c>
      <c r="AH632" s="79"/>
      <c r="AI632" s="85" t="s">
        <v>6296</v>
      </c>
      <c r="AJ632" s="79" t="b">
        <v>0</v>
      </c>
      <c r="AK632" s="79">
        <v>0</v>
      </c>
      <c r="AL632" s="85" t="s">
        <v>6296</v>
      </c>
      <c r="AM632" s="79" t="s">
        <v>6374</v>
      </c>
      <c r="AN632" s="79" t="b">
        <v>0</v>
      </c>
      <c r="AO632" s="85" t="s">
        <v>5534</v>
      </c>
      <c r="AP632" s="79" t="s">
        <v>176</v>
      </c>
      <c r="AQ632" s="79">
        <v>0</v>
      </c>
      <c r="AR632" s="79">
        <v>0</v>
      </c>
      <c r="AS632" s="79"/>
      <c r="AT632" s="79"/>
      <c r="AU632" s="79"/>
      <c r="AV632" s="79"/>
      <c r="AW632" s="79"/>
      <c r="AX632" s="79"/>
      <c r="AY632" s="79"/>
      <c r="AZ632" s="79"/>
      <c r="BA632">
        <v>1</v>
      </c>
      <c r="BB632" s="78" t="str">
        <f>REPLACE(INDEX(GroupVertices[Group], MATCH(Edges[[#This Row],[Vertex 1]],GroupVertices[Vertex],0)),1,1,"")</f>
        <v>3</v>
      </c>
      <c r="BC632" s="78" t="str">
        <f>REPLACE(INDEX(GroupVertices[Group], MATCH(Edges[[#This Row],[Vertex 2]],GroupVertices[Vertex],0)),1,1,"")</f>
        <v>3</v>
      </c>
      <c r="BD632" s="48">
        <v>0</v>
      </c>
      <c r="BE632" s="49">
        <v>0</v>
      </c>
      <c r="BF632" s="48">
        <v>0</v>
      </c>
      <c r="BG632" s="49">
        <v>0</v>
      </c>
      <c r="BH632" s="48">
        <v>0</v>
      </c>
      <c r="BI632" s="49">
        <v>0</v>
      </c>
      <c r="BJ632" s="48">
        <v>10</v>
      </c>
      <c r="BK632" s="49">
        <v>100</v>
      </c>
      <c r="BL632" s="48">
        <v>10</v>
      </c>
    </row>
    <row r="633" spans="1:64" x14ac:dyDescent="0.25">
      <c r="A633" s="64" t="s">
        <v>540</v>
      </c>
      <c r="B633" s="64" t="s">
        <v>540</v>
      </c>
      <c r="C633" s="65" t="s">
        <v>15839</v>
      </c>
      <c r="D633" s="66">
        <v>3</v>
      </c>
      <c r="E633" s="67" t="s">
        <v>132</v>
      </c>
      <c r="F633" s="68">
        <v>35</v>
      </c>
      <c r="G633" s="65"/>
      <c r="H633" s="69"/>
      <c r="I633" s="70"/>
      <c r="J633" s="70"/>
      <c r="K633" s="34" t="s">
        <v>65</v>
      </c>
      <c r="L633" s="77">
        <v>633</v>
      </c>
      <c r="M633" s="77"/>
      <c r="N633" s="72"/>
      <c r="O633" s="79" t="s">
        <v>176</v>
      </c>
      <c r="P633" s="81">
        <v>43174.600277777776</v>
      </c>
      <c r="Q633" s="79" t="s">
        <v>1376</v>
      </c>
      <c r="R633" s="79" t="s">
        <v>2207</v>
      </c>
      <c r="S633" s="79" t="s">
        <v>2586</v>
      </c>
      <c r="T633" s="79" t="s">
        <v>731</v>
      </c>
      <c r="U633" s="79"/>
      <c r="V633" s="83" t="s">
        <v>3710</v>
      </c>
      <c r="W633" s="81">
        <v>43174.600277777776</v>
      </c>
      <c r="X633" s="83" t="s">
        <v>4327</v>
      </c>
      <c r="Y633" s="79"/>
      <c r="Z633" s="79"/>
      <c r="AA633" s="85" t="s">
        <v>5535</v>
      </c>
      <c r="AB633" s="79"/>
      <c r="AC633" s="79" t="b">
        <v>0</v>
      </c>
      <c r="AD633" s="79">
        <v>1</v>
      </c>
      <c r="AE633" s="85" t="s">
        <v>6296</v>
      </c>
      <c r="AF633" s="79" t="b">
        <v>0</v>
      </c>
      <c r="AG633" s="79" t="s">
        <v>6304</v>
      </c>
      <c r="AH633" s="79"/>
      <c r="AI633" s="85" t="s">
        <v>6296</v>
      </c>
      <c r="AJ633" s="79" t="b">
        <v>0</v>
      </c>
      <c r="AK633" s="79">
        <v>0</v>
      </c>
      <c r="AL633" s="85" t="s">
        <v>6296</v>
      </c>
      <c r="AM633" s="79" t="s">
        <v>6358</v>
      </c>
      <c r="AN633" s="79" t="b">
        <v>0</v>
      </c>
      <c r="AO633" s="85" t="s">
        <v>5535</v>
      </c>
      <c r="AP633" s="79" t="s">
        <v>176</v>
      </c>
      <c r="AQ633" s="79">
        <v>0</v>
      </c>
      <c r="AR633" s="79">
        <v>0</v>
      </c>
      <c r="AS633" s="79"/>
      <c r="AT633" s="79"/>
      <c r="AU633" s="79"/>
      <c r="AV633" s="79"/>
      <c r="AW633" s="79"/>
      <c r="AX633" s="79"/>
      <c r="AY633" s="79"/>
      <c r="AZ633" s="79"/>
      <c r="BA633">
        <v>1</v>
      </c>
      <c r="BB633" s="78" t="str">
        <f>REPLACE(INDEX(GroupVertices[Group], MATCH(Edges[[#This Row],[Vertex 1]],GroupVertices[Vertex],0)),1,1,"")</f>
        <v>1</v>
      </c>
      <c r="BC633" s="78" t="str">
        <f>REPLACE(INDEX(GroupVertices[Group], MATCH(Edges[[#This Row],[Vertex 2]],GroupVertices[Vertex],0)),1,1,"")</f>
        <v>1</v>
      </c>
      <c r="BD633" s="48">
        <v>1</v>
      </c>
      <c r="BE633" s="49">
        <v>16.666666666666668</v>
      </c>
      <c r="BF633" s="48">
        <v>0</v>
      </c>
      <c r="BG633" s="49">
        <v>0</v>
      </c>
      <c r="BH633" s="48">
        <v>0</v>
      </c>
      <c r="BI633" s="49">
        <v>0</v>
      </c>
      <c r="BJ633" s="48">
        <v>5</v>
      </c>
      <c r="BK633" s="49">
        <v>83.333333333333329</v>
      </c>
      <c r="BL633" s="48">
        <v>6</v>
      </c>
    </row>
    <row r="634" spans="1:64" x14ac:dyDescent="0.25">
      <c r="A634" s="64" t="s">
        <v>541</v>
      </c>
      <c r="B634" s="64" t="s">
        <v>902</v>
      </c>
      <c r="C634" s="65" t="s">
        <v>15839</v>
      </c>
      <c r="D634" s="66">
        <v>3</v>
      </c>
      <c r="E634" s="67" t="s">
        <v>132</v>
      </c>
      <c r="F634" s="68">
        <v>35</v>
      </c>
      <c r="G634" s="65"/>
      <c r="H634" s="69"/>
      <c r="I634" s="70"/>
      <c r="J634" s="70"/>
      <c r="K634" s="34" t="s">
        <v>65</v>
      </c>
      <c r="L634" s="77">
        <v>634</v>
      </c>
      <c r="M634" s="77"/>
      <c r="N634" s="72"/>
      <c r="O634" s="79" t="s">
        <v>999</v>
      </c>
      <c r="P634" s="81">
        <v>43174.600601851853</v>
      </c>
      <c r="Q634" s="79" t="s">
        <v>1377</v>
      </c>
      <c r="R634" s="79"/>
      <c r="S634" s="79"/>
      <c r="T634" s="79" t="s">
        <v>2851</v>
      </c>
      <c r="U634" s="79"/>
      <c r="V634" s="83" t="s">
        <v>3522</v>
      </c>
      <c r="W634" s="81">
        <v>43174.600601851853</v>
      </c>
      <c r="X634" s="83" t="s">
        <v>4328</v>
      </c>
      <c r="Y634" s="79"/>
      <c r="Z634" s="79"/>
      <c r="AA634" s="85" t="s">
        <v>5536</v>
      </c>
      <c r="AB634" s="79"/>
      <c r="AC634" s="79" t="b">
        <v>0</v>
      </c>
      <c r="AD634" s="79">
        <v>0</v>
      </c>
      <c r="AE634" s="85" t="s">
        <v>6296</v>
      </c>
      <c r="AF634" s="79" t="b">
        <v>0</v>
      </c>
      <c r="AG634" s="79" t="s">
        <v>6305</v>
      </c>
      <c r="AH634" s="79"/>
      <c r="AI634" s="85" t="s">
        <v>6296</v>
      </c>
      <c r="AJ634" s="79" t="b">
        <v>0</v>
      </c>
      <c r="AK634" s="79">
        <v>6</v>
      </c>
      <c r="AL634" s="85" t="s">
        <v>5553</v>
      </c>
      <c r="AM634" s="79" t="s">
        <v>6333</v>
      </c>
      <c r="AN634" s="79" t="b">
        <v>0</v>
      </c>
      <c r="AO634" s="85" t="s">
        <v>5553</v>
      </c>
      <c r="AP634" s="79" t="s">
        <v>176</v>
      </c>
      <c r="AQ634" s="79">
        <v>0</v>
      </c>
      <c r="AR634" s="79">
        <v>0</v>
      </c>
      <c r="AS634" s="79"/>
      <c r="AT634" s="79"/>
      <c r="AU634" s="79"/>
      <c r="AV634" s="79"/>
      <c r="AW634" s="79"/>
      <c r="AX634" s="79"/>
      <c r="AY634" s="79"/>
      <c r="AZ634" s="79"/>
      <c r="BA634">
        <v>1</v>
      </c>
      <c r="BB634" s="78" t="str">
        <f>REPLACE(INDEX(GroupVertices[Group], MATCH(Edges[[#This Row],[Vertex 1]],GroupVertices[Vertex],0)),1,1,"")</f>
        <v>26</v>
      </c>
      <c r="BC634" s="78" t="str">
        <f>REPLACE(INDEX(GroupVertices[Group], MATCH(Edges[[#This Row],[Vertex 2]],GroupVertices[Vertex],0)),1,1,"")</f>
        <v>26</v>
      </c>
      <c r="BD634" s="48"/>
      <c r="BE634" s="49"/>
      <c r="BF634" s="48"/>
      <c r="BG634" s="49"/>
      <c r="BH634" s="48"/>
      <c r="BI634" s="49"/>
      <c r="BJ634" s="48"/>
      <c r="BK634" s="49"/>
      <c r="BL634" s="48"/>
    </row>
    <row r="635" spans="1:64" x14ac:dyDescent="0.25">
      <c r="A635" s="64" t="s">
        <v>541</v>
      </c>
      <c r="B635" s="64" t="s">
        <v>558</v>
      </c>
      <c r="C635" s="65" t="s">
        <v>15839</v>
      </c>
      <c r="D635" s="66">
        <v>3</v>
      </c>
      <c r="E635" s="67" t="s">
        <v>132</v>
      </c>
      <c r="F635" s="68">
        <v>35</v>
      </c>
      <c r="G635" s="65"/>
      <c r="H635" s="69"/>
      <c r="I635" s="70"/>
      <c r="J635" s="70"/>
      <c r="K635" s="34" t="s">
        <v>65</v>
      </c>
      <c r="L635" s="77">
        <v>635</v>
      </c>
      <c r="M635" s="77"/>
      <c r="N635" s="72"/>
      <c r="O635" s="79" t="s">
        <v>999</v>
      </c>
      <c r="P635" s="81">
        <v>43174.600601851853</v>
      </c>
      <c r="Q635" s="79" t="s">
        <v>1377</v>
      </c>
      <c r="R635" s="79"/>
      <c r="S635" s="79"/>
      <c r="T635" s="79" t="s">
        <v>2851</v>
      </c>
      <c r="U635" s="79"/>
      <c r="V635" s="83" t="s">
        <v>3522</v>
      </c>
      <c r="W635" s="81">
        <v>43174.600601851853</v>
      </c>
      <c r="X635" s="83" t="s">
        <v>4328</v>
      </c>
      <c r="Y635" s="79"/>
      <c r="Z635" s="79"/>
      <c r="AA635" s="85" t="s">
        <v>5536</v>
      </c>
      <c r="AB635" s="79"/>
      <c r="AC635" s="79" t="b">
        <v>0</v>
      </c>
      <c r="AD635" s="79">
        <v>0</v>
      </c>
      <c r="AE635" s="85" t="s">
        <v>6296</v>
      </c>
      <c r="AF635" s="79" t="b">
        <v>0</v>
      </c>
      <c r="AG635" s="79" t="s">
        <v>6305</v>
      </c>
      <c r="AH635" s="79"/>
      <c r="AI635" s="85" t="s">
        <v>6296</v>
      </c>
      <c r="AJ635" s="79" t="b">
        <v>0</v>
      </c>
      <c r="AK635" s="79">
        <v>6</v>
      </c>
      <c r="AL635" s="85" t="s">
        <v>5553</v>
      </c>
      <c r="AM635" s="79" t="s">
        <v>6333</v>
      </c>
      <c r="AN635" s="79" t="b">
        <v>0</v>
      </c>
      <c r="AO635" s="85" t="s">
        <v>5553</v>
      </c>
      <c r="AP635" s="79" t="s">
        <v>176</v>
      </c>
      <c r="AQ635" s="79">
        <v>0</v>
      </c>
      <c r="AR635" s="79">
        <v>0</v>
      </c>
      <c r="AS635" s="79"/>
      <c r="AT635" s="79"/>
      <c r="AU635" s="79"/>
      <c r="AV635" s="79"/>
      <c r="AW635" s="79"/>
      <c r="AX635" s="79"/>
      <c r="AY635" s="79"/>
      <c r="AZ635" s="79"/>
      <c r="BA635">
        <v>1</v>
      </c>
      <c r="BB635" s="78" t="str">
        <f>REPLACE(INDEX(GroupVertices[Group], MATCH(Edges[[#This Row],[Vertex 1]],GroupVertices[Vertex],0)),1,1,"")</f>
        <v>26</v>
      </c>
      <c r="BC635" s="78" t="str">
        <f>REPLACE(INDEX(GroupVertices[Group], MATCH(Edges[[#This Row],[Vertex 2]],GroupVertices[Vertex],0)),1,1,"")</f>
        <v>26</v>
      </c>
      <c r="BD635" s="48">
        <v>0</v>
      </c>
      <c r="BE635" s="49">
        <v>0</v>
      </c>
      <c r="BF635" s="48">
        <v>0</v>
      </c>
      <c r="BG635" s="49">
        <v>0</v>
      </c>
      <c r="BH635" s="48">
        <v>0</v>
      </c>
      <c r="BI635" s="49">
        <v>0</v>
      </c>
      <c r="BJ635" s="48">
        <v>17</v>
      </c>
      <c r="BK635" s="49">
        <v>100</v>
      </c>
      <c r="BL635" s="48">
        <v>17</v>
      </c>
    </row>
    <row r="636" spans="1:64" x14ac:dyDescent="0.25">
      <c r="A636" s="64" t="s">
        <v>542</v>
      </c>
      <c r="B636" s="64" t="s">
        <v>902</v>
      </c>
      <c r="C636" s="65" t="s">
        <v>15839</v>
      </c>
      <c r="D636" s="66">
        <v>3</v>
      </c>
      <c r="E636" s="67" t="s">
        <v>132</v>
      </c>
      <c r="F636" s="68">
        <v>35</v>
      </c>
      <c r="G636" s="65"/>
      <c r="H636" s="69"/>
      <c r="I636" s="70"/>
      <c r="J636" s="70"/>
      <c r="K636" s="34" t="s">
        <v>65</v>
      </c>
      <c r="L636" s="77">
        <v>636</v>
      </c>
      <c r="M636" s="77"/>
      <c r="N636" s="72"/>
      <c r="O636" s="79" t="s">
        <v>999</v>
      </c>
      <c r="P636" s="81">
        <v>43174.602754629632</v>
      </c>
      <c r="Q636" s="79" t="s">
        <v>1377</v>
      </c>
      <c r="R636" s="79"/>
      <c r="S636" s="79"/>
      <c r="T636" s="79" t="s">
        <v>2851</v>
      </c>
      <c r="U636" s="79"/>
      <c r="V636" s="83" t="s">
        <v>3711</v>
      </c>
      <c r="W636" s="81">
        <v>43174.602754629632</v>
      </c>
      <c r="X636" s="83" t="s">
        <v>4329</v>
      </c>
      <c r="Y636" s="79"/>
      <c r="Z636" s="79"/>
      <c r="AA636" s="85" t="s">
        <v>5537</v>
      </c>
      <c r="AB636" s="79"/>
      <c r="AC636" s="79" t="b">
        <v>0</v>
      </c>
      <c r="AD636" s="79">
        <v>0</v>
      </c>
      <c r="AE636" s="85" t="s">
        <v>6296</v>
      </c>
      <c r="AF636" s="79" t="b">
        <v>0</v>
      </c>
      <c r="AG636" s="79" t="s">
        <v>6305</v>
      </c>
      <c r="AH636" s="79"/>
      <c r="AI636" s="85" t="s">
        <v>6296</v>
      </c>
      <c r="AJ636" s="79" t="b">
        <v>0</v>
      </c>
      <c r="AK636" s="79">
        <v>6</v>
      </c>
      <c r="AL636" s="85" t="s">
        <v>5553</v>
      </c>
      <c r="AM636" s="79" t="s">
        <v>6333</v>
      </c>
      <c r="AN636" s="79" t="b">
        <v>0</v>
      </c>
      <c r="AO636" s="85" t="s">
        <v>5553</v>
      </c>
      <c r="AP636" s="79" t="s">
        <v>176</v>
      </c>
      <c r="AQ636" s="79">
        <v>0</v>
      </c>
      <c r="AR636" s="79">
        <v>0</v>
      </c>
      <c r="AS636" s="79"/>
      <c r="AT636" s="79"/>
      <c r="AU636" s="79"/>
      <c r="AV636" s="79"/>
      <c r="AW636" s="79"/>
      <c r="AX636" s="79"/>
      <c r="AY636" s="79"/>
      <c r="AZ636" s="79"/>
      <c r="BA636">
        <v>1</v>
      </c>
      <c r="BB636" s="78" t="str">
        <f>REPLACE(INDEX(GroupVertices[Group], MATCH(Edges[[#This Row],[Vertex 1]],GroupVertices[Vertex],0)),1,1,"")</f>
        <v>26</v>
      </c>
      <c r="BC636" s="78" t="str">
        <f>REPLACE(INDEX(GroupVertices[Group], MATCH(Edges[[#This Row],[Vertex 2]],GroupVertices[Vertex],0)),1,1,"")</f>
        <v>26</v>
      </c>
      <c r="BD636" s="48"/>
      <c r="BE636" s="49"/>
      <c r="BF636" s="48"/>
      <c r="BG636" s="49"/>
      <c r="BH636" s="48"/>
      <c r="BI636" s="49"/>
      <c r="BJ636" s="48"/>
      <c r="BK636" s="49"/>
      <c r="BL636" s="48"/>
    </row>
    <row r="637" spans="1:64" x14ac:dyDescent="0.25">
      <c r="A637" s="64" t="s">
        <v>542</v>
      </c>
      <c r="B637" s="64" t="s">
        <v>558</v>
      </c>
      <c r="C637" s="65" t="s">
        <v>15839</v>
      </c>
      <c r="D637" s="66">
        <v>3</v>
      </c>
      <c r="E637" s="67" t="s">
        <v>132</v>
      </c>
      <c r="F637" s="68">
        <v>35</v>
      </c>
      <c r="G637" s="65"/>
      <c r="H637" s="69"/>
      <c r="I637" s="70"/>
      <c r="J637" s="70"/>
      <c r="K637" s="34" t="s">
        <v>65</v>
      </c>
      <c r="L637" s="77">
        <v>637</v>
      </c>
      <c r="M637" s="77"/>
      <c r="N637" s="72"/>
      <c r="O637" s="79" t="s">
        <v>999</v>
      </c>
      <c r="P637" s="81">
        <v>43174.602754629632</v>
      </c>
      <c r="Q637" s="79" t="s">
        <v>1377</v>
      </c>
      <c r="R637" s="79"/>
      <c r="S637" s="79"/>
      <c r="T637" s="79" t="s">
        <v>2851</v>
      </c>
      <c r="U637" s="79"/>
      <c r="V637" s="83" t="s">
        <v>3711</v>
      </c>
      <c r="W637" s="81">
        <v>43174.602754629632</v>
      </c>
      <c r="X637" s="83" t="s">
        <v>4329</v>
      </c>
      <c r="Y637" s="79"/>
      <c r="Z637" s="79"/>
      <c r="AA637" s="85" t="s">
        <v>5537</v>
      </c>
      <c r="AB637" s="79"/>
      <c r="AC637" s="79" t="b">
        <v>0</v>
      </c>
      <c r="AD637" s="79">
        <v>0</v>
      </c>
      <c r="AE637" s="85" t="s">
        <v>6296</v>
      </c>
      <c r="AF637" s="79" t="b">
        <v>0</v>
      </c>
      <c r="AG637" s="79" t="s">
        <v>6305</v>
      </c>
      <c r="AH637" s="79"/>
      <c r="AI637" s="85" t="s">
        <v>6296</v>
      </c>
      <c r="AJ637" s="79" t="b">
        <v>0</v>
      </c>
      <c r="AK637" s="79">
        <v>6</v>
      </c>
      <c r="AL637" s="85" t="s">
        <v>5553</v>
      </c>
      <c r="AM637" s="79" t="s">
        <v>6333</v>
      </c>
      <c r="AN637" s="79" t="b">
        <v>0</v>
      </c>
      <c r="AO637" s="85" t="s">
        <v>5553</v>
      </c>
      <c r="AP637" s="79" t="s">
        <v>176</v>
      </c>
      <c r="AQ637" s="79">
        <v>0</v>
      </c>
      <c r="AR637" s="79">
        <v>0</v>
      </c>
      <c r="AS637" s="79"/>
      <c r="AT637" s="79"/>
      <c r="AU637" s="79"/>
      <c r="AV637" s="79"/>
      <c r="AW637" s="79"/>
      <c r="AX637" s="79"/>
      <c r="AY637" s="79"/>
      <c r="AZ637" s="79"/>
      <c r="BA637">
        <v>1</v>
      </c>
      <c r="BB637" s="78" t="str">
        <f>REPLACE(INDEX(GroupVertices[Group], MATCH(Edges[[#This Row],[Vertex 1]],GroupVertices[Vertex],0)),1,1,"")</f>
        <v>26</v>
      </c>
      <c r="BC637" s="78" t="str">
        <f>REPLACE(INDEX(GroupVertices[Group], MATCH(Edges[[#This Row],[Vertex 2]],GroupVertices[Vertex],0)),1,1,"")</f>
        <v>26</v>
      </c>
      <c r="BD637" s="48">
        <v>0</v>
      </c>
      <c r="BE637" s="49">
        <v>0</v>
      </c>
      <c r="BF637" s="48">
        <v>0</v>
      </c>
      <c r="BG637" s="49">
        <v>0</v>
      </c>
      <c r="BH637" s="48">
        <v>0</v>
      </c>
      <c r="BI637" s="49">
        <v>0</v>
      </c>
      <c r="BJ637" s="48">
        <v>17</v>
      </c>
      <c r="BK637" s="49">
        <v>100</v>
      </c>
      <c r="BL637" s="48">
        <v>17</v>
      </c>
    </row>
    <row r="638" spans="1:64" x14ac:dyDescent="0.25">
      <c r="A638" s="64" t="s">
        <v>543</v>
      </c>
      <c r="B638" s="64" t="s">
        <v>543</v>
      </c>
      <c r="C638" s="65" t="s">
        <v>15839</v>
      </c>
      <c r="D638" s="66">
        <v>3</v>
      </c>
      <c r="E638" s="67" t="s">
        <v>132</v>
      </c>
      <c r="F638" s="68">
        <v>35</v>
      </c>
      <c r="G638" s="65"/>
      <c r="H638" s="69"/>
      <c r="I638" s="70"/>
      <c r="J638" s="70"/>
      <c r="K638" s="34" t="s">
        <v>65</v>
      </c>
      <c r="L638" s="77">
        <v>638</v>
      </c>
      <c r="M638" s="77"/>
      <c r="N638" s="72"/>
      <c r="O638" s="79" t="s">
        <v>176</v>
      </c>
      <c r="P638" s="81">
        <v>43174.605347222219</v>
      </c>
      <c r="Q638" s="79" t="s">
        <v>1378</v>
      </c>
      <c r="R638" s="83" t="s">
        <v>2208</v>
      </c>
      <c r="S638" s="79" t="s">
        <v>2587</v>
      </c>
      <c r="T638" s="79" t="s">
        <v>731</v>
      </c>
      <c r="U638" s="83" t="s">
        <v>3272</v>
      </c>
      <c r="V638" s="83" t="s">
        <v>3272</v>
      </c>
      <c r="W638" s="81">
        <v>43174.605347222219</v>
      </c>
      <c r="X638" s="83" t="s">
        <v>4330</v>
      </c>
      <c r="Y638" s="79"/>
      <c r="Z638" s="79"/>
      <c r="AA638" s="85" t="s">
        <v>5538</v>
      </c>
      <c r="AB638" s="79"/>
      <c r="AC638" s="79" t="b">
        <v>0</v>
      </c>
      <c r="AD638" s="79">
        <v>1</v>
      </c>
      <c r="AE638" s="85" t="s">
        <v>6296</v>
      </c>
      <c r="AF638" s="79" t="b">
        <v>0</v>
      </c>
      <c r="AG638" s="79" t="s">
        <v>6305</v>
      </c>
      <c r="AH638" s="79"/>
      <c r="AI638" s="85" t="s">
        <v>6296</v>
      </c>
      <c r="AJ638" s="79" t="b">
        <v>0</v>
      </c>
      <c r="AK638" s="79">
        <v>0</v>
      </c>
      <c r="AL638" s="85" t="s">
        <v>6296</v>
      </c>
      <c r="AM638" s="79" t="s">
        <v>6387</v>
      </c>
      <c r="AN638" s="79" t="b">
        <v>0</v>
      </c>
      <c r="AO638" s="85" t="s">
        <v>5538</v>
      </c>
      <c r="AP638" s="79" t="s">
        <v>176</v>
      </c>
      <c r="AQ638" s="79">
        <v>0</v>
      </c>
      <c r="AR638" s="79">
        <v>0</v>
      </c>
      <c r="AS638" s="79"/>
      <c r="AT638" s="79"/>
      <c r="AU638" s="79"/>
      <c r="AV638" s="79"/>
      <c r="AW638" s="79"/>
      <c r="AX638" s="79"/>
      <c r="AY638" s="79"/>
      <c r="AZ638" s="79"/>
      <c r="BA638">
        <v>1</v>
      </c>
      <c r="BB638" s="78" t="str">
        <f>REPLACE(INDEX(GroupVertices[Group], MATCH(Edges[[#This Row],[Vertex 1]],GroupVertices[Vertex],0)),1,1,"")</f>
        <v>1</v>
      </c>
      <c r="BC638" s="78" t="str">
        <f>REPLACE(INDEX(GroupVertices[Group], MATCH(Edges[[#This Row],[Vertex 2]],GroupVertices[Vertex],0)),1,1,"")</f>
        <v>1</v>
      </c>
      <c r="BD638" s="48">
        <v>0</v>
      </c>
      <c r="BE638" s="49">
        <v>0</v>
      </c>
      <c r="BF638" s="48">
        <v>0</v>
      </c>
      <c r="BG638" s="49">
        <v>0</v>
      </c>
      <c r="BH638" s="48">
        <v>0</v>
      </c>
      <c r="BI638" s="49">
        <v>0</v>
      </c>
      <c r="BJ638" s="48">
        <v>7</v>
      </c>
      <c r="BK638" s="49">
        <v>100</v>
      </c>
      <c r="BL638" s="48">
        <v>7</v>
      </c>
    </row>
    <row r="639" spans="1:64" x14ac:dyDescent="0.25">
      <c r="A639" s="64" t="s">
        <v>544</v>
      </c>
      <c r="B639" s="64" t="s">
        <v>898</v>
      </c>
      <c r="C639" s="65" t="s">
        <v>15839</v>
      </c>
      <c r="D639" s="66">
        <v>3</v>
      </c>
      <c r="E639" s="67" t="s">
        <v>132</v>
      </c>
      <c r="F639" s="68">
        <v>35</v>
      </c>
      <c r="G639" s="65"/>
      <c r="H639" s="69"/>
      <c r="I639" s="70"/>
      <c r="J639" s="70"/>
      <c r="K639" s="34" t="s">
        <v>65</v>
      </c>
      <c r="L639" s="77">
        <v>639</v>
      </c>
      <c r="M639" s="77"/>
      <c r="N639" s="72"/>
      <c r="O639" s="79" t="s">
        <v>999</v>
      </c>
      <c r="P639" s="81">
        <v>43174.607407407406</v>
      </c>
      <c r="Q639" s="79" t="s">
        <v>1379</v>
      </c>
      <c r="R639" s="79"/>
      <c r="S639" s="79"/>
      <c r="T639" s="79" t="s">
        <v>2852</v>
      </c>
      <c r="U639" s="83" t="s">
        <v>3273</v>
      </c>
      <c r="V639" s="83" t="s">
        <v>3273</v>
      </c>
      <c r="W639" s="81">
        <v>43174.607407407406</v>
      </c>
      <c r="X639" s="83" t="s">
        <v>4331</v>
      </c>
      <c r="Y639" s="79"/>
      <c r="Z639" s="79"/>
      <c r="AA639" s="85" t="s">
        <v>5539</v>
      </c>
      <c r="AB639" s="79"/>
      <c r="AC639" s="79" t="b">
        <v>0</v>
      </c>
      <c r="AD639" s="79">
        <v>3</v>
      </c>
      <c r="AE639" s="85" t="s">
        <v>6296</v>
      </c>
      <c r="AF639" s="79" t="b">
        <v>0</v>
      </c>
      <c r="AG639" s="79" t="s">
        <v>6313</v>
      </c>
      <c r="AH639" s="79"/>
      <c r="AI639" s="85" t="s">
        <v>6296</v>
      </c>
      <c r="AJ639" s="79" t="b">
        <v>0</v>
      </c>
      <c r="AK639" s="79">
        <v>0</v>
      </c>
      <c r="AL639" s="85" t="s">
        <v>6296</v>
      </c>
      <c r="AM639" s="79" t="s">
        <v>6331</v>
      </c>
      <c r="AN639" s="79" t="b">
        <v>0</v>
      </c>
      <c r="AO639" s="85" t="s">
        <v>5539</v>
      </c>
      <c r="AP639" s="79" t="s">
        <v>176</v>
      </c>
      <c r="AQ639" s="79">
        <v>0</v>
      </c>
      <c r="AR639" s="79">
        <v>0</v>
      </c>
      <c r="AS639" s="79"/>
      <c r="AT639" s="79"/>
      <c r="AU639" s="79"/>
      <c r="AV639" s="79"/>
      <c r="AW639" s="79"/>
      <c r="AX639" s="79"/>
      <c r="AY639" s="79"/>
      <c r="AZ639" s="79"/>
      <c r="BA639">
        <v>1</v>
      </c>
      <c r="BB639" s="78" t="str">
        <f>REPLACE(INDEX(GroupVertices[Group], MATCH(Edges[[#This Row],[Vertex 1]],GroupVertices[Vertex],0)),1,1,"")</f>
        <v>32</v>
      </c>
      <c r="BC639" s="78" t="str">
        <f>REPLACE(INDEX(GroupVertices[Group], MATCH(Edges[[#This Row],[Vertex 2]],GroupVertices[Vertex],0)),1,1,"")</f>
        <v>32</v>
      </c>
      <c r="BD639" s="48"/>
      <c r="BE639" s="49"/>
      <c r="BF639" s="48"/>
      <c r="BG639" s="49"/>
      <c r="BH639" s="48"/>
      <c r="BI639" s="49"/>
      <c r="BJ639" s="48"/>
      <c r="BK639" s="49"/>
      <c r="BL639" s="48"/>
    </row>
    <row r="640" spans="1:64" x14ac:dyDescent="0.25">
      <c r="A640" s="64" t="s">
        <v>544</v>
      </c>
      <c r="B640" s="64" t="s">
        <v>897</v>
      </c>
      <c r="C640" s="65" t="s">
        <v>15839</v>
      </c>
      <c r="D640" s="66">
        <v>3</v>
      </c>
      <c r="E640" s="67" t="s">
        <v>132</v>
      </c>
      <c r="F640" s="68">
        <v>35</v>
      </c>
      <c r="G640" s="65"/>
      <c r="H640" s="69"/>
      <c r="I640" s="70"/>
      <c r="J640" s="70"/>
      <c r="K640" s="34" t="s">
        <v>65</v>
      </c>
      <c r="L640" s="77">
        <v>640</v>
      </c>
      <c r="M640" s="77"/>
      <c r="N640" s="72"/>
      <c r="O640" s="79" t="s">
        <v>999</v>
      </c>
      <c r="P640" s="81">
        <v>43174.607407407406</v>
      </c>
      <c r="Q640" s="79" t="s">
        <v>1379</v>
      </c>
      <c r="R640" s="79"/>
      <c r="S640" s="79"/>
      <c r="T640" s="79" t="s">
        <v>2852</v>
      </c>
      <c r="U640" s="83" t="s">
        <v>3273</v>
      </c>
      <c r="V640" s="83" t="s">
        <v>3273</v>
      </c>
      <c r="W640" s="81">
        <v>43174.607407407406</v>
      </c>
      <c r="X640" s="83" t="s">
        <v>4331</v>
      </c>
      <c r="Y640" s="79"/>
      <c r="Z640" s="79"/>
      <c r="AA640" s="85" t="s">
        <v>5539</v>
      </c>
      <c r="AB640" s="79"/>
      <c r="AC640" s="79" t="b">
        <v>0</v>
      </c>
      <c r="AD640" s="79">
        <v>3</v>
      </c>
      <c r="AE640" s="85" t="s">
        <v>6296</v>
      </c>
      <c r="AF640" s="79" t="b">
        <v>0</v>
      </c>
      <c r="AG640" s="79" t="s">
        <v>6313</v>
      </c>
      <c r="AH640" s="79"/>
      <c r="AI640" s="85" t="s">
        <v>6296</v>
      </c>
      <c r="AJ640" s="79" t="b">
        <v>0</v>
      </c>
      <c r="AK640" s="79">
        <v>0</v>
      </c>
      <c r="AL640" s="85" t="s">
        <v>6296</v>
      </c>
      <c r="AM640" s="79" t="s">
        <v>6331</v>
      </c>
      <c r="AN640" s="79" t="b">
        <v>0</v>
      </c>
      <c r="AO640" s="85" t="s">
        <v>5539</v>
      </c>
      <c r="AP640" s="79" t="s">
        <v>176</v>
      </c>
      <c r="AQ640" s="79">
        <v>0</v>
      </c>
      <c r="AR640" s="79">
        <v>0</v>
      </c>
      <c r="AS640" s="79"/>
      <c r="AT640" s="79"/>
      <c r="AU640" s="79"/>
      <c r="AV640" s="79"/>
      <c r="AW640" s="79"/>
      <c r="AX640" s="79"/>
      <c r="AY640" s="79"/>
      <c r="AZ640" s="79"/>
      <c r="BA640">
        <v>1</v>
      </c>
      <c r="BB640" s="78" t="str">
        <f>REPLACE(INDEX(GroupVertices[Group], MATCH(Edges[[#This Row],[Vertex 1]],GroupVertices[Vertex],0)),1,1,"")</f>
        <v>32</v>
      </c>
      <c r="BC640" s="78" t="str">
        <f>REPLACE(INDEX(GroupVertices[Group], MATCH(Edges[[#This Row],[Vertex 2]],GroupVertices[Vertex],0)),1,1,"")</f>
        <v>32</v>
      </c>
      <c r="BD640" s="48">
        <v>0</v>
      </c>
      <c r="BE640" s="49">
        <v>0</v>
      </c>
      <c r="BF640" s="48">
        <v>0</v>
      </c>
      <c r="BG640" s="49">
        <v>0</v>
      </c>
      <c r="BH640" s="48">
        <v>0</v>
      </c>
      <c r="BI640" s="49">
        <v>0</v>
      </c>
      <c r="BJ640" s="48">
        <v>24</v>
      </c>
      <c r="BK640" s="49">
        <v>100</v>
      </c>
      <c r="BL640" s="48">
        <v>24</v>
      </c>
    </row>
    <row r="641" spans="1:64" x14ac:dyDescent="0.25">
      <c r="A641" s="64" t="s">
        <v>545</v>
      </c>
      <c r="B641" s="64" t="s">
        <v>903</v>
      </c>
      <c r="C641" s="65" t="s">
        <v>15839</v>
      </c>
      <c r="D641" s="66">
        <v>3</v>
      </c>
      <c r="E641" s="67" t="s">
        <v>132</v>
      </c>
      <c r="F641" s="68">
        <v>35</v>
      </c>
      <c r="G641" s="65"/>
      <c r="H641" s="69"/>
      <c r="I641" s="70"/>
      <c r="J641" s="70"/>
      <c r="K641" s="34" t="s">
        <v>65</v>
      </c>
      <c r="L641" s="77">
        <v>641</v>
      </c>
      <c r="M641" s="77"/>
      <c r="N641" s="72"/>
      <c r="O641" s="79" t="s">
        <v>999</v>
      </c>
      <c r="P641" s="81">
        <v>43174.544861111113</v>
      </c>
      <c r="Q641" s="79" t="s">
        <v>1380</v>
      </c>
      <c r="R641" s="83" t="s">
        <v>2209</v>
      </c>
      <c r="S641" s="79" t="s">
        <v>2507</v>
      </c>
      <c r="T641" s="79" t="s">
        <v>2853</v>
      </c>
      <c r="U641" s="83" t="s">
        <v>3274</v>
      </c>
      <c r="V641" s="83" t="s">
        <v>3274</v>
      </c>
      <c r="W641" s="81">
        <v>43174.544861111113</v>
      </c>
      <c r="X641" s="83" t="s">
        <v>4332</v>
      </c>
      <c r="Y641" s="79"/>
      <c r="Z641" s="79"/>
      <c r="AA641" s="85" t="s">
        <v>5540</v>
      </c>
      <c r="AB641" s="79"/>
      <c r="AC641" s="79" t="b">
        <v>0</v>
      </c>
      <c r="AD641" s="79">
        <v>5</v>
      </c>
      <c r="AE641" s="85" t="s">
        <v>6296</v>
      </c>
      <c r="AF641" s="79" t="b">
        <v>0</v>
      </c>
      <c r="AG641" s="79" t="s">
        <v>6304</v>
      </c>
      <c r="AH641" s="79"/>
      <c r="AI641" s="85" t="s">
        <v>6296</v>
      </c>
      <c r="AJ641" s="79" t="b">
        <v>0</v>
      </c>
      <c r="AK641" s="79">
        <v>1</v>
      </c>
      <c r="AL641" s="85" t="s">
        <v>6296</v>
      </c>
      <c r="AM641" s="79" t="s">
        <v>6328</v>
      </c>
      <c r="AN641" s="79" t="b">
        <v>0</v>
      </c>
      <c r="AO641" s="85" t="s">
        <v>5540</v>
      </c>
      <c r="AP641" s="79" t="s">
        <v>6415</v>
      </c>
      <c r="AQ641" s="79">
        <v>0</v>
      </c>
      <c r="AR641" s="79">
        <v>0</v>
      </c>
      <c r="AS641" s="79"/>
      <c r="AT641" s="79"/>
      <c r="AU641" s="79"/>
      <c r="AV641" s="79"/>
      <c r="AW641" s="79"/>
      <c r="AX641" s="79"/>
      <c r="AY641" s="79"/>
      <c r="AZ641" s="79"/>
      <c r="BA641">
        <v>1</v>
      </c>
      <c r="BB641" s="78" t="str">
        <f>REPLACE(INDEX(GroupVertices[Group], MATCH(Edges[[#This Row],[Vertex 1]],GroupVertices[Vertex],0)),1,1,"")</f>
        <v>16</v>
      </c>
      <c r="BC641" s="78" t="str">
        <f>REPLACE(INDEX(GroupVertices[Group], MATCH(Edges[[#This Row],[Vertex 2]],GroupVertices[Vertex],0)),1,1,"")</f>
        <v>16</v>
      </c>
      <c r="BD641" s="48"/>
      <c r="BE641" s="49"/>
      <c r="BF641" s="48"/>
      <c r="BG641" s="49"/>
      <c r="BH641" s="48"/>
      <c r="BI641" s="49"/>
      <c r="BJ641" s="48"/>
      <c r="BK641" s="49"/>
      <c r="BL641" s="48"/>
    </row>
    <row r="642" spans="1:64" x14ac:dyDescent="0.25">
      <c r="A642" s="64" t="s">
        <v>546</v>
      </c>
      <c r="B642" s="64" t="s">
        <v>903</v>
      </c>
      <c r="C642" s="65" t="s">
        <v>15839</v>
      </c>
      <c r="D642" s="66">
        <v>3</v>
      </c>
      <c r="E642" s="67" t="s">
        <v>132</v>
      </c>
      <c r="F642" s="68">
        <v>35</v>
      </c>
      <c r="G642" s="65"/>
      <c r="H642" s="69"/>
      <c r="I642" s="70"/>
      <c r="J642" s="70"/>
      <c r="K642" s="34" t="s">
        <v>65</v>
      </c>
      <c r="L642" s="77">
        <v>642</v>
      </c>
      <c r="M642" s="77"/>
      <c r="N642" s="72"/>
      <c r="O642" s="79" t="s">
        <v>999</v>
      </c>
      <c r="P642" s="81">
        <v>43174.341817129629</v>
      </c>
      <c r="Q642" s="79" t="s">
        <v>1381</v>
      </c>
      <c r="R642" s="83" t="s">
        <v>2210</v>
      </c>
      <c r="S642" s="79" t="s">
        <v>2507</v>
      </c>
      <c r="T642" s="79" t="s">
        <v>2853</v>
      </c>
      <c r="U642" s="83" t="s">
        <v>3275</v>
      </c>
      <c r="V642" s="83" t="s">
        <v>3275</v>
      </c>
      <c r="W642" s="81">
        <v>43174.341817129629</v>
      </c>
      <c r="X642" s="83" t="s">
        <v>4333</v>
      </c>
      <c r="Y642" s="79"/>
      <c r="Z642" s="79"/>
      <c r="AA642" s="85" t="s">
        <v>5541</v>
      </c>
      <c r="AB642" s="79"/>
      <c r="AC642" s="79" t="b">
        <v>0</v>
      </c>
      <c r="AD642" s="79">
        <v>2</v>
      </c>
      <c r="AE642" s="85" t="s">
        <v>6296</v>
      </c>
      <c r="AF642" s="79" t="b">
        <v>0</v>
      </c>
      <c r="AG642" s="79" t="s">
        <v>6304</v>
      </c>
      <c r="AH642" s="79"/>
      <c r="AI642" s="85" t="s">
        <v>6296</v>
      </c>
      <c r="AJ642" s="79" t="b">
        <v>0</v>
      </c>
      <c r="AK642" s="79">
        <v>2</v>
      </c>
      <c r="AL642" s="85" t="s">
        <v>6296</v>
      </c>
      <c r="AM642" s="79" t="s">
        <v>6388</v>
      </c>
      <c r="AN642" s="79" t="b">
        <v>0</v>
      </c>
      <c r="AO642" s="85" t="s">
        <v>5541</v>
      </c>
      <c r="AP642" s="79" t="s">
        <v>6415</v>
      </c>
      <c r="AQ642" s="79">
        <v>0</v>
      </c>
      <c r="AR642" s="79">
        <v>0</v>
      </c>
      <c r="AS642" s="79"/>
      <c r="AT642" s="79"/>
      <c r="AU642" s="79"/>
      <c r="AV642" s="79"/>
      <c r="AW642" s="79"/>
      <c r="AX642" s="79"/>
      <c r="AY642" s="79"/>
      <c r="AZ642" s="79"/>
      <c r="BA642">
        <v>1</v>
      </c>
      <c r="BB642" s="78" t="str">
        <f>REPLACE(INDEX(GroupVertices[Group], MATCH(Edges[[#This Row],[Vertex 1]],GroupVertices[Vertex],0)),1,1,"")</f>
        <v>16</v>
      </c>
      <c r="BC642" s="78" t="str">
        <f>REPLACE(INDEX(GroupVertices[Group], MATCH(Edges[[#This Row],[Vertex 2]],GroupVertices[Vertex],0)),1,1,"")</f>
        <v>16</v>
      </c>
      <c r="BD642" s="48"/>
      <c r="BE642" s="49"/>
      <c r="BF642" s="48"/>
      <c r="BG642" s="49"/>
      <c r="BH642" s="48"/>
      <c r="BI642" s="49"/>
      <c r="BJ642" s="48"/>
      <c r="BK642" s="49"/>
      <c r="BL642" s="48"/>
    </row>
    <row r="643" spans="1:64" x14ac:dyDescent="0.25">
      <c r="A643" s="64" t="s">
        <v>547</v>
      </c>
      <c r="B643" s="64" t="s">
        <v>903</v>
      </c>
      <c r="C643" s="65" t="s">
        <v>15839</v>
      </c>
      <c r="D643" s="66">
        <v>3</v>
      </c>
      <c r="E643" s="67" t="s">
        <v>132</v>
      </c>
      <c r="F643" s="68">
        <v>35</v>
      </c>
      <c r="G643" s="65"/>
      <c r="H643" s="69"/>
      <c r="I643" s="70"/>
      <c r="J643" s="70"/>
      <c r="K643" s="34" t="s">
        <v>65</v>
      </c>
      <c r="L643" s="77">
        <v>643</v>
      </c>
      <c r="M643" s="77"/>
      <c r="N643" s="72"/>
      <c r="O643" s="79" t="s">
        <v>999</v>
      </c>
      <c r="P643" s="81">
        <v>43174.607858796298</v>
      </c>
      <c r="Q643" s="79" t="s">
        <v>1382</v>
      </c>
      <c r="R643" s="83" t="s">
        <v>2211</v>
      </c>
      <c r="S643" s="79" t="s">
        <v>2588</v>
      </c>
      <c r="T643" s="79" t="s">
        <v>2853</v>
      </c>
      <c r="U643" s="83" t="s">
        <v>3276</v>
      </c>
      <c r="V643" s="83" t="s">
        <v>3276</v>
      </c>
      <c r="W643" s="81">
        <v>43174.607858796298</v>
      </c>
      <c r="X643" s="83" t="s">
        <v>4334</v>
      </c>
      <c r="Y643" s="79"/>
      <c r="Z643" s="79"/>
      <c r="AA643" s="85" t="s">
        <v>5542</v>
      </c>
      <c r="AB643" s="79"/>
      <c r="AC643" s="79" t="b">
        <v>0</v>
      </c>
      <c r="AD643" s="79">
        <v>1</v>
      </c>
      <c r="AE643" s="85" t="s">
        <v>6296</v>
      </c>
      <c r="AF643" s="79" t="b">
        <v>0</v>
      </c>
      <c r="AG643" s="79" t="s">
        <v>6304</v>
      </c>
      <c r="AH643" s="79"/>
      <c r="AI643" s="85" t="s">
        <v>6296</v>
      </c>
      <c r="AJ643" s="79" t="b">
        <v>0</v>
      </c>
      <c r="AK643" s="79">
        <v>0</v>
      </c>
      <c r="AL643" s="85" t="s">
        <v>6296</v>
      </c>
      <c r="AM643" s="79" t="s">
        <v>6388</v>
      </c>
      <c r="AN643" s="79" t="b">
        <v>0</v>
      </c>
      <c r="AO643" s="85" t="s">
        <v>5542</v>
      </c>
      <c r="AP643" s="79" t="s">
        <v>176</v>
      </c>
      <c r="AQ643" s="79">
        <v>0</v>
      </c>
      <c r="AR643" s="79">
        <v>0</v>
      </c>
      <c r="AS643" s="79"/>
      <c r="AT643" s="79"/>
      <c r="AU643" s="79"/>
      <c r="AV643" s="79"/>
      <c r="AW643" s="79"/>
      <c r="AX643" s="79"/>
      <c r="AY643" s="79"/>
      <c r="AZ643" s="79"/>
      <c r="BA643">
        <v>1</v>
      </c>
      <c r="BB643" s="78" t="str">
        <f>REPLACE(INDEX(GroupVertices[Group], MATCH(Edges[[#This Row],[Vertex 1]],GroupVertices[Vertex],0)),1,1,"")</f>
        <v>16</v>
      </c>
      <c r="BC643" s="78" t="str">
        <f>REPLACE(INDEX(GroupVertices[Group], MATCH(Edges[[#This Row],[Vertex 2]],GroupVertices[Vertex],0)),1,1,"")</f>
        <v>16</v>
      </c>
      <c r="BD643" s="48"/>
      <c r="BE643" s="49"/>
      <c r="BF643" s="48"/>
      <c r="BG643" s="49"/>
      <c r="BH643" s="48"/>
      <c r="BI643" s="49"/>
      <c r="BJ643" s="48"/>
      <c r="BK643" s="49"/>
      <c r="BL643" s="48"/>
    </row>
    <row r="644" spans="1:64" x14ac:dyDescent="0.25">
      <c r="A644" s="64" t="s">
        <v>545</v>
      </c>
      <c r="B644" s="64" t="s">
        <v>904</v>
      </c>
      <c r="C644" s="65" t="s">
        <v>15839</v>
      </c>
      <c r="D644" s="66">
        <v>3</v>
      </c>
      <c r="E644" s="67" t="s">
        <v>132</v>
      </c>
      <c r="F644" s="68">
        <v>35</v>
      </c>
      <c r="G644" s="65"/>
      <c r="H644" s="69"/>
      <c r="I644" s="70"/>
      <c r="J644" s="70"/>
      <c r="K644" s="34" t="s">
        <v>65</v>
      </c>
      <c r="L644" s="77">
        <v>644</v>
      </c>
      <c r="M644" s="77"/>
      <c r="N644" s="72"/>
      <c r="O644" s="79" t="s">
        <v>999</v>
      </c>
      <c r="P644" s="81">
        <v>43174.544861111113</v>
      </c>
      <c r="Q644" s="79" t="s">
        <v>1380</v>
      </c>
      <c r="R644" s="83" t="s">
        <v>2209</v>
      </c>
      <c r="S644" s="79" t="s">
        <v>2507</v>
      </c>
      <c r="T644" s="79" t="s">
        <v>2853</v>
      </c>
      <c r="U644" s="83" t="s">
        <v>3274</v>
      </c>
      <c r="V644" s="83" t="s">
        <v>3274</v>
      </c>
      <c r="W644" s="81">
        <v>43174.544861111113</v>
      </c>
      <c r="X644" s="83" t="s">
        <v>4332</v>
      </c>
      <c r="Y644" s="79"/>
      <c r="Z644" s="79"/>
      <c r="AA644" s="85" t="s">
        <v>5540</v>
      </c>
      <c r="AB644" s="79"/>
      <c r="AC644" s="79" t="b">
        <v>0</v>
      </c>
      <c r="AD644" s="79">
        <v>5</v>
      </c>
      <c r="AE644" s="85" t="s">
        <v>6296</v>
      </c>
      <c r="AF644" s="79" t="b">
        <v>0</v>
      </c>
      <c r="AG644" s="79" t="s">
        <v>6304</v>
      </c>
      <c r="AH644" s="79"/>
      <c r="AI644" s="85" t="s">
        <v>6296</v>
      </c>
      <c r="AJ644" s="79" t="b">
        <v>0</v>
      </c>
      <c r="AK644" s="79">
        <v>1</v>
      </c>
      <c r="AL644" s="85" t="s">
        <v>6296</v>
      </c>
      <c r="AM644" s="79" t="s">
        <v>6328</v>
      </c>
      <c r="AN644" s="79" t="b">
        <v>0</v>
      </c>
      <c r="AO644" s="85" t="s">
        <v>5540</v>
      </c>
      <c r="AP644" s="79" t="s">
        <v>6415</v>
      </c>
      <c r="AQ644" s="79">
        <v>0</v>
      </c>
      <c r="AR644" s="79">
        <v>0</v>
      </c>
      <c r="AS644" s="79"/>
      <c r="AT644" s="79"/>
      <c r="AU644" s="79"/>
      <c r="AV644" s="79"/>
      <c r="AW644" s="79"/>
      <c r="AX644" s="79"/>
      <c r="AY644" s="79"/>
      <c r="AZ644" s="79"/>
      <c r="BA644">
        <v>1</v>
      </c>
      <c r="BB644" s="78" t="str">
        <f>REPLACE(INDEX(GroupVertices[Group], MATCH(Edges[[#This Row],[Vertex 1]],GroupVertices[Vertex],0)),1,1,"")</f>
        <v>16</v>
      </c>
      <c r="BC644" s="78" t="str">
        <f>REPLACE(INDEX(GroupVertices[Group], MATCH(Edges[[#This Row],[Vertex 2]],GroupVertices[Vertex],0)),1,1,"")</f>
        <v>16</v>
      </c>
      <c r="BD644" s="48"/>
      <c r="BE644" s="49"/>
      <c r="BF644" s="48"/>
      <c r="BG644" s="49"/>
      <c r="BH644" s="48"/>
      <c r="BI644" s="49"/>
      <c r="BJ644" s="48"/>
      <c r="BK644" s="49"/>
      <c r="BL644" s="48"/>
    </row>
    <row r="645" spans="1:64" x14ac:dyDescent="0.25">
      <c r="A645" s="64" t="s">
        <v>546</v>
      </c>
      <c r="B645" s="64" t="s">
        <v>904</v>
      </c>
      <c r="C645" s="65" t="s">
        <v>15839</v>
      </c>
      <c r="D645" s="66">
        <v>3</v>
      </c>
      <c r="E645" s="67" t="s">
        <v>132</v>
      </c>
      <c r="F645" s="68">
        <v>35</v>
      </c>
      <c r="G645" s="65"/>
      <c r="H645" s="69"/>
      <c r="I645" s="70"/>
      <c r="J645" s="70"/>
      <c r="K645" s="34" t="s">
        <v>65</v>
      </c>
      <c r="L645" s="77">
        <v>645</v>
      </c>
      <c r="M645" s="77"/>
      <c r="N645" s="72"/>
      <c r="O645" s="79" t="s">
        <v>999</v>
      </c>
      <c r="P645" s="81">
        <v>43174.341817129629</v>
      </c>
      <c r="Q645" s="79" t="s">
        <v>1381</v>
      </c>
      <c r="R645" s="83" t="s">
        <v>2210</v>
      </c>
      <c r="S645" s="79" t="s">
        <v>2507</v>
      </c>
      <c r="T645" s="79" t="s">
        <v>2853</v>
      </c>
      <c r="U645" s="83" t="s">
        <v>3275</v>
      </c>
      <c r="V645" s="83" t="s">
        <v>3275</v>
      </c>
      <c r="W645" s="81">
        <v>43174.341817129629</v>
      </c>
      <c r="X645" s="83" t="s">
        <v>4333</v>
      </c>
      <c r="Y645" s="79"/>
      <c r="Z645" s="79"/>
      <c r="AA645" s="85" t="s">
        <v>5541</v>
      </c>
      <c r="AB645" s="79"/>
      <c r="AC645" s="79" t="b">
        <v>0</v>
      </c>
      <c r="AD645" s="79">
        <v>2</v>
      </c>
      <c r="AE645" s="85" t="s">
        <v>6296</v>
      </c>
      <c r="AF645" s="79" t="b">
        <v>0</v>
      </c>
      <c r="AG645" s="79" t="s">
        <v>6304</v>
      </c>
      <c r="AH645" s="79"/>
      <c r="AI645" s="85" t="s">
        <v>6296</v>
      </c>
      <c r="AJ645" s="79" t="b">
        <v>0</v>
      </c>
      <c r="AK645" s="79">
        <v>2</v>
      </c>
      <c r="AL645" s="85" t="s">
        <v>6296</v>
      </c>
      <c r="AM645" s="79" t="s">
        <v>6388</v>
      </c>
      <c r="AN645" s="79" t="b">
        <v>0</v>
      </c>
      <c r="AO645" s="85" t="s">
        <v>5541</v>
      </c>
      <c r="AP645" s="79" t="s">
        <v>6415</v>
      </c>
      <c r="AQ645" s="79">
        <v>0</v>
      </c>
      <c r="AR645" s="79">
        <v>0</v>
      </c>
      <c r="AS645" s="79"/>
      <c r="AT645" s="79"/>
      <c r="AU645" s="79"/>
      <c r="AV645" s="79"/>
      <c r="AW645" s="79"/>
      <c r="AX645" s="79"/>
      <c r="AY645" s="79"/>
      <c r="AZ645" s="79"/>
      <c r="BA645">
        <v>1</v>
      </c>
      <c r="BB645" s="78" t="str">
        <f>REPLACE(INDEX(GroupVertices[Group], MATCH(Edges[[#This Row],[Vertex 1]],GroupVertices[Vertex],0)),1,1,"")</f>
        <v>16</v>
      </c>
      <c r="BC645" s="78" t="str">
        <f>REPLACE(INDEX(GroupVertices[Group], MATCH(Edges[[#This Row],[Vertex 2]],GroupVertices[Vertex],0)),1,1,"")</f>
        <v>16</v>
      </c>
      <c r="BD645" s="48"/>
      <c r="BE645" s="49"/>
      <c r="BF645" s="48"/>
      <c r="BG645" s="49"/>
      <c r="BH645" s="48"/>
      <c r="BI645" s="49"/>
      <c r="BJ645" s="48"/>
      <c r="BK645" s="49"/>
      <c r="BL645" s="48"/>
    </row>
    <row r="646" spans="1:64" x14ac:dyDescent="0.25">
      <c r="A646" s="64" t="s">
        <v>547</v>
      </c>
      <c r="B646" s="64" t="s">
        <v>904</v>
      </c>
      <c r="C646" s="65" t="s">
        <v>15839</v>
      </c>
      <c r="D646" s="66">
        <v>3</v>
      </c>
      <c r="E646" s="67" t="s">
        <v>132</v>
      </c>
      <c r="F646" s="68">
        <v>35</v>
      </c>
      <c r="G646" s="65"/>
      <c r="H646" s="69"/>
      <c r="I646" s="70"/>
      <c r="J646" s="70"/>
      <c r="K646" s="34" t="s">
        <v>65</v>
      </c>
      <c r="L646" s="77">
        <v>646</v>
      </c>
      <c r="M646" s="77"/>
      <c r="N646" s="72"/>
      <c r="O646" s="79" t="s">
        <v>999</v>
      </c>
      <c r="P646" s="81">
        <v>43174.607858796298</v>
      </c>
      <c r="Q646" s="79" t="s">
        <v>1382</v>
      </c>
      <c r="R646" s="83" t="s">
        <v>2211</v>
      </c>
      <c r="S646" s="79" t="s">
        <v>2588</v>
      </c>
      <c r="T646" s="79" t="s">
        <v>2853</v>
      </c>
      <c r="U646" s="83" t="s">
        <v>3276</v>
      </c>
      <c r="V646" s="83" t="s">
        <v>3276</v>
      </c>
      <c r="W646" s="81">
        <v>43174.607858796298</v>
      </c>
      <c r="X646" s="83" t="s">
        <v>4334</v>
      </c>
      <c r="Y646" s="79"/>
      <c r="Z646" s="79"/>
      <c r="AA646" s="85" t="s">
        <v>5542</v>
      </c>
      <c r="AB646" s="79"/>
      <c r="AC646" s="79" t="b">
        <v>0</v>
      </c>
      <c r="AD646" s="79">
        <v>1</v>
      </c>
      <c r="AE646" s="85" t="s">
        <v>6296</v>
      </c>
      <c r="AF646" s="79" t="b">
        <v>0</v>
      </c>
      <c r="AG646" s="79" t="s">
        <v>6304</v>
      </c>
      <c r="AH646" s="79"/>
      <c r="AI646" s="85" t="s">
        <v>6296</v>
      </c>
      <c r="AJ646" s="79" t="b">
        <v>0</v>
      </c>
      <c r="AK646" s="79">
        <v>0</v>
      </c>
      <c r="AL646" s="85" t="s">
        <v>6296</v>
      </c>
      <c r="AM646" s="79" t="s">
        <v>6388</v>
      </c>
      <c r="AN646" s="79" t="b">
        <v>0</v>
      </c>
      <c r="AO646" s="85" t="s">
        <v>5542</v>
      </c>
      <c r="AP646" s="79" t="s">
        <v>176</v>
      </c>
      <c r="AQ646" s="79">
        <v>0</v>
      </c>
      <c r="AR646" s="79">
        <v>0</v>
      </c>
      <c r="AS646" s="79"/>
      <c r="AT646" s="79"/>
      <c r="AU646" s="79"/>
      <c r="AV646" s="79"/>
      <c r="AW646" s="79"/>
      <c r="AX646" s="79"/>
      <c r="AY646" s="79"/>
      <c r="AZ646" s="79"/>
      <c r="BA646">
        <v>1</v>
      </c>
      <c r="BB646" s="78" t="str">
        <f>REPLACE(INDEX(GroupVertices[Group], MATCH(Edges[[#This Row],[Vertex 1]],GroupVertices[Vertex],0)),1,1,"")</f>
        <v>16</v>
      </c>
      <c r="BC646" s="78" t="str">
        <f>REPLACE(INDEX(GroupVertices[Group], MATCH(Edges[[#This Row],[Vertex 2]],GroupVertices[Vertex],0)),1,1,"")</f>
        <v>16</v>
      </c>
      <c r="BD646" s="48"/>
      <c r="BE646" s="49"/>
      <c r="BF646" s="48"/>
      <c r="BG646" s="49"/>
      <c r="BH646" s="48"/>
      <c r="BI646" s="49"/>
      <c r="BJ646" s="48"/>
      <c r="BK646" s="49"/>
      <c r="BL646" s="48"/>
    </row>
    <row r="647" spans="1:64" x14ac:dyDescent="0.25">
      <c r="A647" s="64" t="s">
        <v>545</v>
      </c>
      <c r="B647" s="64" t="s">
        <v>905</v>
      </c>
      <c r="C647" s="65" t="s">
        <v>15839</v>
      </c>
      <c r="D647" s="66">
        <v>3</v>
      </c>
      <c r="E647" s="67" t="s">
        <v>132</v>
      </c>
      <c r="F647" s="68">
        <v>35</v>
      </c>
      <c r="G647" s="65"/>
      <c r="H647" s="69"/>
      <c r="I647" s="70"/>
      <c r="J647" s="70"/>
      <c r="K647" s="34" t="s">
        <v>65</v>
      </c>
      <c r="L647" s="77">
        <v>647</v>
      </c>
      <c r="M647" s="77"/>
      <c r="N647" s="72"/>
      <c r="O647" s="79" t="s">
        <v>999</v>
      </c>
      <c r="P647" s="81">
        <v>43174.544861111113</v>
      </c>
      <c r="Q647" s="79" t="s">
        <v>1380</v>
      </c>
      <c r="R647" s="83" t="s">
        <v>2209</v>
      </c>
      <c r="S647" s="79" t="s">
        <v>2507</v>
      </c>
      <c r="T647" s="79" t="s">
        <v>2853</v>
      </c>
      <c r="U647" s="83" t="s">
        <v>3274</v>
      </c>
      <c r="V647" s="83" t="s">
        <v>3274</v>
      </c>
      <c r="W647" s="81">
        <v>43174.544861111113</v>
      </c>
      <c r="X647" s="83" t="s">
        <v>4332</v>
      </c>
      <c r="Y647" s="79"/>
      <c r="Z647" s="79"/>
      <c r="AA647" s="85" t="s">
        <v>5540</v>
      </c>
      <c r="AB647" s="79"/>
      <c r="AC647" s="79" t="b">
        <v>0</v>
      </c>
      <c r="AD647" s="79">
        <v>5</v>
      </c>
      <c r="AE647" s="85" t="s">
        <v>6296</v>
      </c>
      <c r="AF647" s="79" t="b">
        <v>0</v>
      </c>
      <c r="AG647" s="79" t="s">
        <v>6304</v>
      </c>
      <c r="AH647" s="79"/>
      <c r="AI647" s="85" t="s">
        <v>6296</v>
      </c>
      <c r="AJ647" s="79" t="b">
        <v>0</v>
      </c>
      <c r="AK647" s="79">
        <v>1</v>
      </c>
      <c r="AL647" s="85" t="s">
        <v>6296</v>
      </c>
      <c r="AM647" s="79" t="s">
        <v>6328</v>
      </c>
      <c r="AN647" s="79" t="b">
        <v>0</v>
      </c>
      <c r="AO647" s="85" t="s">
        <v>5540</v>
      </c>
      <c r="AP647" s="79" t="s">
        <v>6415</v>
      </c>
      <c r="AQ647" s="79">
        <v>0</v>
      </c>
      <c r="AR647" s="79">
        <v>0</v>
      </c>
      <c r="AS647" s="79"/>
      <c r="AT647" s="79"/>
      <c r="AU647" s="79"/>
      <c r="AV647" s="79"/>
      <c r="AW647" s="79"/>
      <c r="AX647" s="79"/>
      <c r="AY647" s="79"/>
      <c r="AZ647" s="79"/>
      <c r="BA647">
        <v>1</v>
      </c>
      <c r="BB647" s="78" t="str">
        <f>REPLACE(INDEX(GroupVertices[Group], MATCH(Edges[[#This Row],[Vertex 1]],GroupVertices[Vertex],0)),1,1,"")</f>
        <v>16</v>
      </c>
      <c r="BC647" s="78" t="str">
        <f>REPLACE(INDEX(GroupVertices[Group], MATCH(Edges[[#This Row],[Vertex 2]],GroupVertices[Vertex],0)),1,1,"")</f>
        <v>16</v>
      </c>
      <c r="BD647" s="48">
        <v>1</v>
      </c>
      <c r="BE647" s="49">
        <v>3.0303030303030303</v>
      </c>
      <c r="BF647" s="48">
        <v>0</v>
      </c>
      <c r="BG647" s="49">
        <v>0</v>
      </c>
      <c r="BH647" s="48">
        <v>0</v>
      </c>
      <c r="BI647" s="49">
        <v>0</v>
      </c>
      <c r="BJ647" s="48">
        <v>32</v>
      </c>
      <c r="BK647" s="49">
        <v>96.969696969696969</v>
      </c>
      <c r="BL647" s="48">
        <v>33</v>
      </c>
    </row>
    <row r="648" spans="1:64" x14ac:dyDescent="0.25">
      <c r="A648" s="64" t="s">
        <v>545</v>
      </c>
      <c r="B648" s="64" t="s">
        <v>891</v>
      </c>
      <c r="C648" s="65" t="s">
        <v>15839</v>
      </c>
      <c r="D648" s="66">
        <v>3</v>
      </c>
      <c r="E648" s="67" t="s">
        <v>132</v>
      </c>
      <c r="F648" s="68">
        <v>35</v>
      </c>
      <c r="G648" s="65"/>
      <c r="H648" s="69"/>
      <c r="I648" s="70"/>
      <c r="J648" s="70"/>
      <c r="K648" s="34" t="s">
        <v>65</v>
      </c>
      <c r="L648" s="77">
        <v>648</v>
      </c>
      <c r="M648" s="77"/>
      <c r="N648" s="72"/>
      <c r="O648" s="79" t="s">
        <v>999</v>
      </c>
      <c r="P648" s="81">
        <v>43174.544861111113</v>
      </c>
      <c r="Q648" s="79" t="s">
        <v>1380</v>
      </c>
      <c r="R648" s="83" t="s">
        <v>2209</v>
      </c>
      <c r="S648" s="79" t="s">
        <v>2507</v>
      </c>
      <c r="T648" s="79" t="s">
        <v>2853</v>
      </c>
      <c r="U648" s="83" t="s">
        <v>3274</v>
      </c>
      <c r="V648" s="83" t="s">
        <v>3274</v>
      </c>
      <c r="W648" s="81">
        <v>43174.544861111113</v>
      </c>
      <c r="X648" s="83" t="s">
        <v>4332</v>
      </c>
      <c r="Y648" s="79"/>
      <c r="Z648" s="79"/>
      <c r="AA648" s="85" t="s">
        <v>5540</v>
      </c>
      <c r="AB648" s="79"/>
      <c r="AC648" s="79" t="b">
        <v>0</v>
      </c>
      <c r="AD648" s="79">
        <v>5</v>
      </c>
      <c r="AE648" s="85" t="s">
        <v>6296</v>
      </c>
      <c r="AF648" s="79" t="b">
        <v>0</v>
      </c>
      <c r="AG648" s="79" t="s">
        <v>6304</v>
      </c>
      <c r="AH648" s="79"/>
      <c r="AI648" s="85" t="s">
        <v>6296</v>
      </c>
      <c r="AJ648" s="79" t="b">
        <v>0</v>
      </c>
      <c r="AK648" s="79">
        <v>1</v>
      </c>
      <c r="AL648" s="85" t="s">
        <v>6296</v>
      </c>
      <c r="AM648" s="79" t="s">
        <v>6328</v>
      </c>
      <c r="AN648" s="79" t="b">
        <v>0</v>
      </c>
      <c r="AO648" s="85" t="s">
        <v>5540</v>
      </c>
      <c r="AP648" s="79" t="s">
        <v>6415</v>
      </c>
      <c r="AQ648" s="79">
        <v>0</v>
      </c>
      <c r="AR648" s="79">
        <v>0</v>
      </c>
      <c r="AS648" s="79"/>
      <c r="AT648" s="79"/>
      <c r="AU648" s="79"/>
      <c r="AV648" s="79"/>
      <c r="AW648" s="79"/>
      <c r="AX648" s="79"/>
      <c r="AY648" s="79"/>
      <c r="AZ648" s="79"/>
      <c r="BA648">
        <v>1</v>
      </c>
      <c r="BB648" s="78" t="str">
        <f>REPLACE(INDEX(GroupVertices[Group], MATCH(Edges[[#This Row],[Vertex 1]],GroupVertices[Vertex],0)),1,1,"")</f>
        <v>16</v>
      </c>
      <c r="BC648" s="78" t="str">
        <f>REPLACE(INDEX(GroupVertices[Group], MATCH(Edges[[#This Row],[Vertex 2]],GroupVertices[Vertex],0)),1,1,"")</f>
        <v>16</v>
      </c>
      <c r="BD648" s="48"/>
      <c r="BE648" s="49"/>
      <c r="BF648" s="48"/>
      <c r="BG648" s="49"/>
      <c r="BH648" s="48"/>
      <c r="BI648" s="49"/>
      <c r="BJ648" s="48"/>
      <c r="BK648" s="49"/>
      <c r="BL648" s="48"/>
    </row>
    <row r="649" spans="1:64" x14ac:dyDescent="0.25">
      <c r="A649" s="64" t="s">
        <v>546</v>
      </c>
      <c r="B649" s="64" t="s">
        <v>545</v>
      </c>
      <c r="C649" s="65" t="s">
        <v>15839</v>
      </c>
      <c r="D649" s="66">
        <v>3</v>
      </c>
      <c r="E649" s="67" t="s">
        <v>132</v>
      </c>
      <c r="F649" s="68">
        <v>35</v>
      </c>
      <c r="G649" s="65"/>
      <c r="H649" s="69"/>
      <c r="I649" s="70"/>
      <c r="J649" s="70"/>
      <c r="K649" s="34" t="s">
        <v>65</v>
      </c>
      <c r="L649" s="77">
        <v>649</v>
      </c>
      <c r="M649" s="77"/>
      <c r="N649" s="72"/>
      <c r="O649" s="79" t="s">
        <v>999</v>
      </c>
      <c r="P649" s="81">
        <v>43174.341817129629</v>
      </c>
      <c r="Q649" s="79" t="s">
        <v>1381</v>
      </c>
      <c r="R649" s="83" t="s">
        <v>2210</v>
      </c>
      <c r="S649" s="79" t="s">
        <v>2507</v>
      </c>
      <c r="T649" s="79" t="s">
        <v>2853</v>
      </c>
      <c r="U649" s="83" t="s">
        <v>3275</v>
      </c>
      <c r="V649" s="83" t="s">
        <v>3275</v>
      </c>
      <c r="W649" s="81">
        <v>43174.341817129629</v>
      </c>
      <c r="X649" s="83" t="s">
        <v>4333</v>
      </c>
      <c r="Y649" s="79"/>
      <c r="Z649" s="79"/>
      <c r="AA649" s="85" t="s">
        <v>5541</v>
      </c>
      <c r="AB649" s="79"/>
      <c r="AC649" s="79" t="b">
        <v>0</v>
      </c>
      <c r="AD649" s="79">
        <v>2</v>
      </c>
      <c r="AE649" s="85" t="s">
        <v>6296</v>
      </c>
      <c r="AF649" s="79" t="b">
        <v>0</v>
      </c>
      <c r="AG649" s="79" t="s">
        <v>6304</v>
      </c>
      <c r="AH649" s="79"/>
      <c r="AI649" s="85" t="s">
        <v>6296</v>
      </c>
      <c r="AJ649" s="79" t="b">
        <v>0</v>
      </c>
      <c r="AK649" s="79">
        <v>2</v>
      </c>
      <c r="AL649" s="85" t="s">
        <v>6296</v>
      </c>
      <c r="AM649" s="79" t="s">
        <v>6388</v>
      </c>
      <c r="AN649" s="79" t="b">
        <v>0</v>
      </c>
      <c r="AO649" s="85" t="s">
        <v>5541</v>
      </c>
      <c r="AP649" s="79" t="s">
        <v>6415</v>
      </c>
      <c r="AQ649" s="79">
        <v>0</v>
      </c>
      <c r="AR649" s="79">
        <v>0</v>
      </c>
      <c r="AS649" s="79"/>
      <c r="AT649" s="79"/>
      <c r="AU649" s="79"/>
      <c r="AV649" s="79"/>
      <c r="AW649" s="79"/>
      <c r="AX649" s="79"/>
      <c r="AY649" s="79"/>
      <c r="AZ649" s="79"/>
      <c r="BA649">
        <v>1</v>
      </c>
      <c r="BB649" s="78" t="str">
        <f>REPLACE(INDEX(GroupVertices[Group], MATCH(Edges[[#This Row],[Vertex 1]],GroupVertices[Vertex],0)),1,1,"")</f>
        <v>16</v>
      </c>
      <c r="BC649" s="78" t="str">
        <f>REPLACE(INDEX(GroupVertices[Group], MATCH(Edges[[#This Row],[Vertex 2]],GroupVertices[Vertex],0)),1,1,"")</f>
        <v>16</v>
      </c>
      <c r="BD649" s="48"/>
      <c r="BE649" s="49"/>
      <c r="BF649" s="48"/>
      <c r="BG649" s="49"/>
      <c r="BH649" s="48"/>
      <c r="BI649" s="49"/>
      <c r="BJ649" s="48"/>
      <c r="BK649" s="49"/>
      <c r="BL649" s="48"/>
    </row>
    <row r="650" spans="1:64" x14ac:dyDescent="0.25">
      <c r="A650" s="64" t="s">
        <v>547</v>
      </c>
      <c r="B650" s="64" t="s">
        <v>545</v>
      </c>
      <c r="C650" s="65" t="s">
        <v>15839</v>
      </c>
      <c r="D650" s="66">
        <v>3</v>
      </c>
      <c r="E650" s="67" t="s">
        <v>132</v>
      </c>
      <c r="F650" s="68">
        <v>35</v>
      </c>
      <c r="G650" s="65"/>
      <c r="H650" s="69"/>
      <c r="I650" s="70"/>
      <c r="J650" s="70"/>
      <c r="K650" s="34" t="s">
        <v>65</v>
      </c>
      <c r="L650" s="77">
        <v>650</v>
      </c>
      <c r="M650" s="77"/>
      <c r="N650" s="72"/>
      <c r="O650" s="79" t="s">
        <v>999</v>
      </c>
      <c r="P650" s="81">
        <v>43174.607858796298</v>
      </c>
      <c r="Q650" s="79" t="s">
        <v>1382</v>
      </c>
      <c r="R650" s="83" t="s">
        <v>2211</v>
      </c>
      <c r="S650" s="79" t="s">
        <v>2588</v>
      </c>
      <c r="T650" s="79" t="s">
        <v>2853</v>
      </c>
      <c r="U650" s="83" t="s">
        <v>3276</v>
      </c>
      <c r="V650" s="83" t="s">
        <v>3276</v>
      </c>
      <c r="W650" s="81">
        <v>43174.607858796298</v>
      </c>
      <c r="X650" s="83" t="s">
        <v>4334</v>
      </c>
      <c r="Y650" s="79"/>
      <c r="Z650" s="79"/>
      <c r="AA650" s="85" t="s">
        <v>5542</v>
      </c>
      <c r="AB650" s="79"/>
      <c r="AC650" s="79" t="b">
        <v>0</v>
      </c>
      <c r="AD650" s="79">
        <v>1</v>
      </c>
      <c r="AE650" s="85" t="s">
        <v>6296</v>
      </c>
      <c r="AF650" s="79" t="b">
        <v>0</v>
      </c>
      <c r="AG650" s="79" t="s">
        <v>6304</v>
      </c>
      <c r="AH650" s="79"/>
      <c r="AI650" s="85" t="s">
        <v>6296</v>
      </c>
      <c r="AJ650" s="79" t="b">
        <v>0</v>
      </c>
      <c r="AK650" s="79">
        <v>0</v>
      </c>
      <c r="AL650" s="85" t="s">
        <v>6296</v>
      </c>
      <c r="AM650" s="79" t="s">
        <v>6388</v>
      </c>
      <c r="AN650" s="79" t="b">
        <v>0</v>
      </c>
      <c r="AO650" s="85" t="s">
        <v>5542</v>
      </c>
      <c r="AP650" s="79" t="s">
        <v>176</v>
      </c>
      <c r="AQ650" s="79">
        <v>0</v>
      </c>
      <c r="AR650" s="79">
        <v>0</v>
      </c>
      <c r="AS650" s="79"/>
      <c r="AT650" s="79"/>
      <c r="AU650" s="79"/>
      <c r="AV650" s="79"/>
      <c r="AW650" s="79"/>
      <c r="AX650" s="79"/>
      <c r="AY650" s="79"/>
      <c r="AZ650" s="79"/>
      <c r="BA650">
        <v>1</v>
      </c>
      <c r="BB650" s="78" t="str">
        <f>REPLACE(INDEX(GroupVertices[Group], MATCH(Edges[[#This Row],[Vertex 1]],GroupVertices[Vertex],0)),1,1,"")</f>
        <v>16</v>
      </c>
      <c r="BC650" s="78" t="str">
        <f>REPLACE(INDEX(GroupVertices[Group], MATCH(Edges[[#This Row],[Vertex 2]],GroupVertices[Vertex],0)),1,1,"")</f>
        <v>16</v>
      </c>
      <c r="BD650" s="48"/>
      <c r="BE650" s="49"/>
      <c r="BF650" s="48"/>
      <c r="BG650" s="49"/>
      <c r="BH650" s="48"/>
      <c r="BI650" s="49"/>
      <c r="BJ650" s="48"/>
      <c r="BK650" s="49"/>
      <c r="BL650" s="48"/>
    </row>
    <row r="651" spans="1:64" x14ac:dyDescent="0.25">
      <c r="A651" s="64" t="s">
        <v>546</v>
      </c>
      <c r="B651" s="64" t="s">
        <v>905</v>
      </c>
      <c r="C651" s="65" t="s">
        <v>15839</v>
      </c>
      <c r="D651" s="66">
        <v>3</v>
      </c>
      <c r="E651" s="67" t="s">
        <v>132</v>
      </c>
      <c r="F651" s="68">
        <v>35</v>
      </c>
      <c r="G651" s="65"/>
      <c r="H651" s="69"/>
      <c r="I651" s="70"/>
      <c r="J651" s="70"/>
      <c r="K651" s="34" t="s">
        <v>65</v>
      </c>
      <c r="L651" s="77">
        <v>651</v>
      </c>
      <c r="M651" s="77"/>
      <c r="N651" s="72"/>
      <c r="O651" s="79" t="s">
        <v>999</v>
      </c>
      <c r="P651" s="81">
        <v>43174.341817129629</v>
      </c>
      <c r="Q651" s="79" t="s">
        <v>1381</v>
      </c>
      <c r="R651" s="83" t="s">
        <v>2210</v>
      </c>
      <c r="S651" s="79" t="s">
        <v>2507</v>
      </c>
      <c r="T651" s="79" t="s">
        <v>2853</v>
      </c>
      <c r="U651" s="83" t="s">
        <v>3275</v>
      </c>
      <c r="V651" s="83" t="s">
        <v>3275</v>
      </c>
      <c r="W651" s="81">
        <v>43174.341817129629</v>
      </c>
      <c r="X651" s="83" t="s">
        <v>4333</v>
      </c>
      <c r="Y651" s="79"/>
      <c r="Z651" s="79"/>
      <c r="AA651" s="85" t="s">
        <v>5541</v>
      </c>
      <c r="AB651" s="79"/>
      <c r="AC651" s="79" t="b">
        <v>0</v>
      </c>
      <c r="AD651" s="79">
        <v>2</v>
      </c>
      <c r="AE651" s="85" t="s">
        <v>6296</v>
      </c>
      <c r="AF651" s="79" t="b">
        <v>0</v>
      </c>
      <c r="AG651" s="79" t="s">
        <v>6304</v>
      </c>
      <c r="AH651" s="79"/>
      <c r="AI651" s="85" t="s">
        <v>6296</v>
      </c>
      <c r="AJ651" s="79" t="b">
        <v>0</v>
      </c>
      <c r="AK651" s="79">
        <v>2</v>
      </c>
      <c r="AL651" s="85" t="s">
        <v>6296</v>
      </c>
      <c r="AM651" s="79" t="s">
        <v>6388</v>
      </c>
      <c r="AN651" s="79" t="b">
        <v>0</v>
      </c>
      <c r="AO651" s="85" t="s">
        <v>5541</v>
      </c>
      <c r="AP651" s="79" t="s">
        <v>6415</v>
      </c>
      <c r="AQ651" s="79">
        <v>0</v>
      </c>
      <c r="AR651" s="79">
        <v>0</v>
      </c>
      <c r="AS651" s="79"/>
      <c r="AT651" s="79"/>
      <c r="AU651" s="79"/>
      <c r="AV651" s="79"/>
      <c r="AW651" s="79"/>
      <c r="AX651" s="79"/>
      <c r="AY651" s="79"/>
      <c r="AZ651" s="79"/>
      <c r="BA651">
        <v>1</v>
      </c>
      <c r="BB651" s="78" t="str">
        <f>REPLACE(INDEX(GroupVertices[Group], MATCH(Edges[[#This Row],[Vertex 1]],GroupVertices[Vertex],0)),1,1,"")</f>
        <v>16</v>
      </c>
      <c r="BC651" s="78" t="str">
        <f>REPLACE(INDEX(GroupVertices[Group], MATCH(Edges[[#This Row],[Vertex 2]],GroupVertices[Vertex],0)),1,1,"")</f>
        <v>16</v>
      </c>
      <c r="BD651" s="48">
        <v>1</v>
      </c>
      <c r="BE651" s="49">
        <v>3.0303030303030303</v>
      </c>
      <c r="BF651" s="48">
        <v>0</v>
      </c>
      <c r="BG651" s="49">
        <v>0</v>
      </c>
      <c r="BH651" s="48">
        <v>0</v>
      </c>
      <c r="BI651" s="49">
        <v>0</v>
      </c>
      <c r="BJ651" s="48">
        <v>32</v>
      </c>
      <c r="BK651" s="49">
        <v>96.969696969696969</v>
      </c>
      <c r="BL651" s="48">
        <v>33</v>
      </c>
    </row>
    <row r="652" spans="1:64" x14ac:dyDescent="0.25">
      <c r="A652" s="64" t="s">
        <v>547</v>
      </c>
      <c r="B652" s="64" t="s">
        <v>905</v>
      </c>
      <c r="C652" s="65" t="s">
        <v>15839</v>
      </c>
      <c r="D652" s="66">
        <v>3</v>
      </c>
      <c r="E652" s="67" t="s">
        <v>132</v>
      </c>
      <c r="F652" s="68">
        <v>35</v>
      </c>
      <c r="G652" s="65"/>
      <c r="H652" s="69"/>
      <c r="I652" s="70"/>
      <c r="J652" s="70"/>
      <c r="K652" s="34" t="s">
        <v>65</v>
      </c>
      <c r="L652" s="77">
        <v>652</v>
      </c>
      <c r="M652" s="77"/>
      <c r="N652" s="72"/>
      <c r="O652" s="79" t="s">
        <v>999</v>
      </c>
      <c r="P652" s="81">
        <v>43174.607858796298</v>
      </c>
      <c r="Q652" s="79" t="s">
        <v>1382</v>
      </c>
      <c r="R652" s="83" t="s">
        <v>2211</v>
      </c>
      <c r="S652" s="79" t="s">
        <v>2588</v>
      </c>
      <c r="T652" s="79" t="s">
        <v>2853</v>
      </c>
      <c r="U652" s="83" t="s">
        <v>3276</v>
      </c>
      <c r="V652" s="83" t="s">
        <v>3276</v>
      </c>
      <c r="W652" s="81">
        <v>43174.607858796298</v>
      </c>
      <c r="X652" s="83" t="s">
        <v>4334</v>
      </c>
      <c r="Y652" s="79"/>
      <c r="Z652" s="79"/>
      <c r="AA652" s="85" t="s">
        <v>5542</v>
      </c>
      <c r="AB652" s="79"/>
      <c r="AC652" s="79" t="b">
        <v>0</v>
      </c>
      <c r="AD652" s="79">
        <v>1</v>
      </c>
      <c r="AE652" s="85" t="s">
        <v>6296</v>
      </c>
      <c r="AF652" s="79" t="b">
        <v>0</v>
      </c>
      <c r="AG652" s="79" t="s">
        <v>6304</v>
      </c>
      <c r="AH652" s="79"/>
      <c r="AI652" s="85" t="s">
        <v>6296</v>
      </c>
      <c r="AJ652" s="79" t="b">
        <v>0</v>
      </c>
      <c r="AK652" s="79">
        <v>0</v>
      </c>
      <c r="AL652" s="85" t="s">
        <v>6296</v>
      </c>
      <c r="AM652" s="79" t="s">
        <v>6388</v>
      </c>
      <c r="AN652" s="79" t="b">
        <v>0</v>
      </c>
      <c r="AO652" s="85" t="s">
        <v>5542</v>
      </c>
      <c r="AP652" s="79" t="s">
        <v>176</v>
      </c>
      <c r="AQ652" s="79">
        <v>0</v>
      </c>
      <c r="AR652" s="79">
        <v>0</v>
      </c>
      <c r="AS652" s="79"/>
      <c r="AT652" s="79"/>
      <c r="AU652" s="79"/>
      <c r="AV652" s="79"/>
      <c r="AW652" s="79"/>
      <c r="AX652" s="79"/>
      <c r="AY652" s="79"/>
      <c r="AZ652" s="79"/>
      <c r="BA652">
        <v>1</v>
      </c>
      <c r="BB652" s="78" t="str">
        <f>REPLACE(INDEX(GroupVertices[Group], MATCH(Edges[[#This Row],[Vertex 1]],GroupVertices[Vertex],0)),1,1,"")</f>
        <v>16</v>
      </c>
      <c r="BC652" s="78" t="str">
        <f>REPLACE(INDEX(GroupVertices[Group], MATCH(Edges[[#This Row],[Vertex 2]],GroupVertices[Vertex],0)),1,1,"")</f>
        <v>16</v>
      </c>
      <c r="BD652" s="48">
        <v>1</v>
      </c>
      <c r="BE652" s="49">
        <v>3.0303030303030303</v>
      </c>
      <c r="BF652" s="48">
        <v>0</v>
      </c>
      <c r="BG652" s="49">
        <v>0</v>
      </c>
      <c r="BH652" s="48">
        <v>0</v>
      </c>
      <c r="BI652" s="49">
        <v>0</v>
      </c>
      <c r="BJ652" s="48">
        <v>32</v>
      </c>
      <c r="BK652" s="49">
        <v>96.969696969696969</v>
      </c>
      <c r="BL652" s="48">
        <v>33</v>
      </c>
    </row>
    <row r="653" spans="1:64" x14ac:dyDescent="0.25">
      <c r="A653" s="64" t="s">
        <v>547</v>
      </c>
      <c r="B653" s="64" t="s">
        <v>891</v>
      </c>
      <c r="C653" s="65" t="s">
        <v>15839</v>
      </c>
      <c r="D653" s="66">
        <v>3</v>
      </c>
      <c r="E653" s="67" t="s">
        <v>132</v>
      </c>
      <c r="F653" s="68">
        <v>35</v>
      </c>
      <c r="G653" s="65"/>
      <c r="H653" s="69"/>
      <c r="I653" s="70"/>
      <c r="J653" s="70"/>
      <c r="K653" s="34" t="s">
        <v>65</v>
      </c>
      <c r="L653" s="77">
        <v>653</v>
      </c>
      <c r="M653" s="77"/>
      <c r="N653" s="72"/>
      <c r="O653" s="79" t="s">
        <v>999</v>
      </c>
      <c r="P653" s="81">
        <v>43174.607858796298</v>
      </c>
      <c r="Q653" s="79" t="s">
        <v>1382</v>
      </c>
      <c r="R653" s="83" t="s">
        <v>2211</v>
      </c>
      <c r="S653" s="79" t="s">
        <v>2588</v>
      </c>
      <c r="T653" s="79" t="s">
        <v>2853</v>
      </c>
      <c r="U653" s="83" t="s">
        <v>3276</v>
      </c>
      <c r="V653" s="83" t="s">
        <v>3276</v>
      </c>
      <c r="W653" s="81">
        <v>43174.607858796298</v>
      </c>
      <c r="X653" s="83" t="s">
        <v>4334</v>
      </c>
      <c r="Y653" s="79"/>
      <c r="Z653" s="79"/>
      <c r="AA653" s="85" t="s">
        <v>5542</v>
      </c>
      <c r="AB653" s="79"/>
      <c r="AC653" s="79" t="b">
        <v>0</v>
      </c>
      <c r="AD653" s="79">
        <v>1</v>
      </c>
      <c r="AE653" s="85" t="s">
        <v>6296</v>
      </c>
      <c r="AF653" s="79" t="b">
        <v>0</v>
      </c>
      <c r="AG653" s="79" t="s">
        <v>6304</v>
      </c>
      <c r="AH653" s="79"/>
      <c r="AI653" s="85" t="s">
        <v>6296</v>
      </c>
      <c r="AJ653" s="79" t="b">
        <v>0</v>
      </c>
      <c r="AK653" s="79">
        <v>0</v>
      </c>
      <c r="AL653" s="85" t="s">
        <v>6296</v>
      </c>
      <c r="AM653" s="79" t="s">
        <v>6388</v>
      </c>
      <c r="AN653" s="79" t="b">
        <v>0</v>
      </c>
      <c r="AO653" s="85" t="s">
        <v>5542</v>
      </c>
      <c r="AP653" s="79" t="s">
        <v>176</v>
      </c>
      <c r="AQ653" s="79">
        <v>0</v>
      </c>
      <c r="AR653" s="79">
        <v>0</v>
      </c>
      <c r="AS653" s="79"/>
      <c r="AT653" s="79"/>
      <c r="AU653" s="79"/>
      <c r="AV653" s="79"/>
      <c r="AW653" s="79"/>
      <c r="AX653" s="79"/>
      <c r="AY653" s="79"/>
      <c r="AZ653" s="79"/>
      <c r="BA653">
        <v>1</v>
      </c>
      <c r="BB653" s="78" t="str">
        <f>REPLACE(INDEX(GroupVertices[Group], MATCH(Edges[[#This Row],[Vertex 1]],GroupVertices[Vertex],0)),1,1,"")</f>
        <v>16</v>
      </c>
      <c r="BC653" s="78" t="str">
        <f>REPLACE(INDEX(GroupVertices[Group], MATCH(Edges[[#This Row],[Vertex 2]],GroupVertices[Vertex],0)),1,1,"")</f>
        <v>16</v>
      </c>
      <c r="BD653" s="48"/>
      <c r="BE653" s="49"/>
      <c r="BF653" s="48"/>
      <c r="BG653" s="49"/>
      <c r="BH653" s="48"/>
      <c r="BI653" s="49"/>
      <c r="BJ653" s="48"/>
      <c r="BK653" s="49"/>
      <c r="BL653" s="48"/>
    </row>
    <row r="654" spans="1:64" x14ac:dyDescent="0.25">
      <c r="A654" s="64" t="s">
        <v>548</v>
      </c>
      <c r="B654" s="64" t="s">
        <v>906</v>
      </c>
      <c r="C654" s="65" t="s">
        <v>15839</v>
      </c>
      <c r="D654" s="66">
        <v>3</v>
      </c>
      <c r="E654" s="67" t="s">
        <v>132</v>
      </c>
      <c r="F654" s="68">
        <v>35</v>
      </c>
      <c r="G654" s="65"/>
      <c r="H654" s="69"/>
      <c r="I654" s="70"/>
      <c r="J654" s="70"/>
      <c r="K654" s="34" t="s">
        <v>65</v>
      </c>
      <c r="L654" s="77">
        <v>654</v>
      </c>
      <c r="M654" s="77"/>
      <c r="N654" s="72"/>
      <c r="O654" s="79" t="s">
        <v>999</v>
      </c>
      <c r="P654" s="81">
        <v>43168.654849537037</v>
      </c>
      <c r="Q654" s="79" t="s">
        <v>1383</v>
      </c>
      <c r="R654" s="83" t="s">
        <v>2212</v>
      </c>
      <c r="S654" s="79" t="s">
        <v>2520</v>
      </c>
      <c r="T654" s="79" t="s">
        <v>2854</v>
      </c>
      <c r="U654" s="79"/>
      <c r="V654" s="83" t="s">
        <v>3712</v>
      </c>
      <c r="W654" s="81">
        <v>43168.654849537037</v>
      </c>
      <c r="X654" s="83" t="s">
        <v>4335</v>
      </c>
      <c r="Y654" s="79"/>
      <c r="Z654" s="79"/>
      <c r="AA654" s="85" t="s">
        <v>5543</v>
      </c>
      <c r="AB654" s="79"/>
      <c r="AC654" s="79" t="b">
        <v>0</v>
      </c>
      <c r="AD654" s="79">
        <v>0</v>
      </c>
      <c r="AE654" s="85" t="s">
        <v>6296</v>
      </c>
      <c r="AF654" s="79" t="b">
        <v>0</v>
      </c>
      <c r="AG654" s="79" t="s">
        <v>6304</v>
      </c>
      <c r="AH654" s="79"/>
      <c r="AI654" s="85" t="s">
        <v>6296</v>
      </c>
      <c r="AJ654" s="79" t="b">
        <v>0</v>
      </c>
      <c r="AK654" s="79">
        <v>0</v>
      </c>
      <c r="AL654" s="85" t="s">
        <v>6296</v>
      </c>
      <c r="AM654" s="79" t="s">
        <v>6341</v>
      </c>
      <c r="AN654" s="79" t="b">
        <v>0</v>
      </c>
      <c r="AO654" s="85" t="s">
        <v>5543</v>
      </c>
      <c r="AP654" s="79" t="s">
        <v>176</v>
      </c>
      <c r="AQ654" s="79">
        <v>0</v>
      </c>
      <c r="AR654" s="79">
        <v>0</v>
      </c>
      <c r="AS654" s="79"/>
      <c r="AT654" s="79"/>
      <c r="AU654" s="79"/>
      <c r="AV654" s="79"/>
      <c r="AW654" s="79"/>
      <c r="AX654" s="79"/>
      <c r="AY654" s="79"/>
      <c r="AZ654" s="79"/>
      <c r="BA654">
        <v>1</v>
      </c>
      <c r="BB654" s="78" t="str">
        <f>REPLACE(INDEX(GroupVertices[Group], MATCH(Edges[[#This Row],[Vertex 1]],GroupVertices[Vertex],0)),1,1,"")</f>
        <v>49</v>
      </c>
      <c r="BC654" s="78" t="str">
        <f>REPLACE(INDEX(GroupVertices[Group], MATCH(Edges[[#This Row],[Vertex 2]],GroupVertices[Vertex],0)),1,1,"")</f>
        <v>49</v>
      </c>
      <c r="BD654" s="48">
        <v>0</v>
      </c>
      <c r="BE654" s="49">
        <v>0</v>
      </c>
      <c r="BF654" s="48">
        <v>0</v>
      </c>
      <c r="BG654" s="49">
        <v>0</v>
      </c>
      <c r="BH654" s="48">
        <v>0</v>
      </c>
      <c r="BI654" s="49">
        <v>0</v>
      </c>
      <c r="BJ654" s="48">
        <v>40</v>
      </c>
      <c r="BK654" s="49">
        <v>100</v>
      </c>
      <c r="BL654" s="48">
        <v>40</v>
      </c>
    </row>
    <row r="655" spans="1:64" x14ac:dyDescent="0.25">
      <c r="A655" s="64" t="s">
        <v>549</v>
      </c>
      <c r="B655" s="64" t="s">
        <v>549</v>
      </c>
      <c r="C655" s="65" t="s">
        <v>15839</v>
      </c>
      <c r="D655" s="66">
        <v>3</v>
      </c>
      <c r="E655" s="67" t="s">
        <v>132</v>
      </c>
      <c r="F655" s="68">
        <v>35</v>
      </c>
      <c r="G655" s="65"/>
      <c r="H655" s="69"/>
      <c r="I655" s="70"/>
      <c r="J655" s="70"/>
      <c r="K655" s="34" t="s">
        <v>65</v>
      </c>
      <c r="L655" s="77">
        <v>655</v>
      </c>
      <c r="M655" s="77"/>
      <c r="N655" s="72"/>
      <c r="O655" s="79" t="s">
        <v>176</v>
      </c>
      <c r="P655" s="81">
        <v>43174.608391203707</v>
      </c>
      <c r="Q655" s="79" t="s">
        <v>1384</v>
      </c>
      <c r="R655" s="79" t="s">
        <v>2213</v>
      </c>
      <c r="S655" s="79" t="s">
        <v>2589</v>
      </c>
      <c r="T655" s="79" t="s">
        <v>2855</v>
      </c>
      <c r="U655" s="79"/>
      <c r="V655" s="83" t="s">
        <v>3713</v>
      </c>
      <c r="W655" s="81">
        <v>43174.608391203707</v>
      </c>
      <c r="X655" s="83" t="s">
        <v>4336</v>
      </c>
      <c r="Y655" s="79"/>
      <c r="Z655" s="79"/>
      <c r="AA655" s="85" t="s">
        <v>5544</v>
      </c>
      <c r="AB655" s="79"/>
      <c r="AC655" s="79" t="b">
        <v>0</v>
      </c>
      <c r="AD655" s="79">
        <v>0</v>
      </c>
      <c r="AE655" s="85" t="s">
        <v>6296</v>
      </c>
      <c r="AF655" s="79" t="b">
        <v>0</v>
      </c>
      <c r="AG655" s="79" t="s">
        <v>6308</v>
      </c>
      <c r="AH655" s="79"/>
      <c r="AI655" s="85" t="s">
        <v>6296</v>
      </c>
      <c r="AJ655" s="79" t="b">
        <v>0</v>
      </c>
      <c r="AK655" s="79">
        <v>0</v>
      </c>
      <c r="AL655" s="85" t="s">
        <v>6296</v>
      </c>
      <c r="AM655" s="79" t="s">
        <v>6335</v>
      </c>
      <c r="AN655" s="79" t="b">
        <v>0</v>
      </c>
      <c r="AO655" s="85" t="s">
        <v>5544</v>
      </c>
      <c r="AP655" s="79" t="s">
        <v>176</v>
      </c>
      <c r="AQ655" s="79">
        <v>0</v>
      </c>
      <c r="AR655" s="79">
        <v>0</v>
      </c>
      <c r="AS655" s="79"/>
      <c r="AT655" s="79"/>
      <c r="AU655" s="79"/>
      <c r="AV655" s="79"/>
      <c r="AW655" s="79"/>
      <c r="AX655" s="79"/>
      <c r="AY655" s="79"/>
      <c r="AZ655" s="79"/>
      <c r="BA655">
        <v>1</v>
      </c>
      <c r="BB655" s="78" t="str">
        <f>REPLACE(INDEX(GroupVertices[Group], MATCH(Edges[[#This Row],[Vertex 1]],GroupVertices[Vertex],0)),1,1,"")</f>
        <v>1</v>
      </c>
      <c r="BC655" s="78" t="str">
        <f>REPLACE(INDEX(GroupVertices[Group], MATCH(Edges[[#This Row],[Vertex 2]],GroupVertices[Vertex],0)),1,1,"")</f>
        <v>1</v>
      </c>
      <c r="BD655" s="48">
        <v>0</v>
      </c>
      <c r="BE655" s="49">
        <v>0</v>
      </c>
      <c r="BF655" s="48">
        <v>0</v>
      </c>
      <c r="BG655" s="49">
        <v>0</v>
      </c>
      <c r="BH655" s="48">
        <v>0</v>
      </c>
      <c r="BI655" s="49">
        <v>0</v>
      </c>
      <c r="BJ655" s="48">
        <v>16</v>
      </c>
      <c r="BK655" s="49">
        <v>100</v>
      </c>
      <c r="BL655" s="48">
        <v>16</v>
      </c>
    </row>
    <row r="656" spans="1:64" x14ac:dyDescent="0.25">
      <c r="A656" s="64" t="s">
        <v>550</v>
      </c>
      <c r="B656" s="64" t="s">
        <v>907</v>
      </c>
      <c r="C656" s="65" t="s">
        <v>15839</v>
      </c>
      <c r="D656" s="66">
        <v>3</v>
      </c>
      <c r="E656" s="67" t="s">
        <v>132</v>
      </c>
      <c r="F656" s="68">
        <v>35</v>
      </c>
      <c r="G656" s="65"/>
      <c r="H656" s="69"/>
      <c r="I656" s="70"/>
      <c r="J656" s="70"/>
      <c r="K656" s="34" t="s">
        <v>65</v>
      </c>
      <c r="L656" s="77">
        <v>656</v>
      </c>
      <c r="M656" s="77"/>
      <c r="N656" s="72"/>
      <c r="O656" s="79" t="s">
        <v>999</v>
      </c>
      <c r="P656" s="81">
        <v>43174.611122685186</v>
      </c>
      <c r="Q656" s="79" t="s">
        <v>1385</v>
      </c>
      <c r="R656" s="83" t="s">
        <v>2214</v>
      </c>
      <c r="S656" s="79" t="s">
        <v>2590</v>
      </c>
      <c r="T656" s="79" t="s">
        <v>2856</v>
      </c>
      <c r="U656" s="79"/>
      <c r="V656" s="83" t="s">
        <v>3714</v>
      </c>
      <c r="W656" s="81">
        <v>43174.611122685186</v>
      </c>
      <c r="X656" s="83" t="s">
        <v>4337</v>
      </c>
      <c r="Y656" s="79"/>
      <c r="Z656" s="79"/>
      <c r="AA656" s="85" t="s">
        <v>5545</v>
      </c>
      <c r="AB656" s="79"/>
      <c r="AC656" s="79" t="b">
        <v>0</v>
      </c>
      <c r="AD656" s="79">
        <v>1</v>
      </c>
      <c r="AE656" s="85" t="s">
        <v>6296</v>
      </c>
      <c r="AF656" s="79" t="b">
        <v>0</v>
      </c>
      <c r="AG656" s="79" t="s">
        <v>6304</v>
      </c>
      <c r="AH656" s="79"/>
      <c r="AI656" s="85" t="s">
        <v>6296</v>
      </c>
      <c r="AJ656" s="79" t="b">
        <v>0</v>
      </c>
      <c r="AK656" s="79">
        <v>0</v>
      </c>
      <c r="AL656" s="85" t="s">
        <v>6296</v>
      </c>
      <c r="AM656" s="79" t="s">
        <v>6345</v>
      </c>
      <c r="AN656" s="79" t="b">
        <v>0</v>
      </c>
      <c r="AO656" s="85" t="s">
        <v>5545</v>
      </c>
      <c r="AP656" s="79" t="s">
        <v>176</v>
      </c>
      <c r="AQ656" s="79">
        <v>0</v>
      </c>
      <c r="AR656" s="79">
        <v>0</v>
      </c>
      <c r="AS656" s="79"/>
      <c r="AT656" s="79"/>
      <c r="AU656" s="79"/>
      <c r="AV656" s="79"/>
      <c r="AW656" s="79"/>
      <c r="AX656" s="79"/>
      <c r="AY656" s="79"/>
      <c r="AZ656" s="79"/>
      <c r="BA656">
        <v>1</v>
      </c>
      <c r="BB656" s="78" t="str">
        <f>REPLACE(INDEX(GroupVertices[Group], MATCH(Edges[[#This Row],[Vertex 1]],GroupVertices[Vertex],0)),1,1,"")</f>
        <v>81</v>
      </c>
      <c r="BC656" s="78" t="str">
        <f>REPLACE(INDEX(GroupVertices[Group], MATCH(Edges[[#This Row],[Vertex 2]],GroupVertices[Vertex],0)),1,1,"")</f>
        <v>81</v>
      </c>
      <c r="BD656" s="48">
        <v>1</v>
      </c>
      <c r="BE656" s="49">
        <v>8.3333333333333339</v>
      </c>
      <c r="BF656" s="48">
        <v>0</v>
      </c>
      <c r="BG656" s="49">
        <v>0</v>
      </c>
      <c r="BH656" s="48">
        <v>0</v>
      </c>
      <c r="BI656" s="49">
        <v>0</v>
      </c>
      <c r="BJ656" s="48">
        <v>11</v>
      </c>
      <c r="BK656" s="49">
        <v>91.666666666666671</v>
      </c>
      <c r="BL656" s="48">
        <v>12</v>
      </c>
    </row>
    <row r="657" spans="1:64" x14ac:dyDescent="0.25">
      <c r="A657" s="64" t="s">
        <v>551</v>
      </c>
      <c r="B657" s="64" t="s">
        <v>619</v>
      </c>
      <c r="C657" s="65" t="s">
        <v>15839</v>
      </c>
      <c r="D657" s="66">
        <v>3</v>
      </c>
      <c r="E657" s="67" t="s">
        <v>132</v>
      </c>
      <c r="F657" s="68">
        <v>35</v>
      </c>
      <c r="G657" s="65"/>
      <c r="H657" s="69"/>
      <c r="I657" s="70"/>
      <c r="J657" s="70"/>
      <c r="K657" s="34" t="s">
        <v>65</v>
      </c>
      <c r="L657" s="77">
        <v>657</v>
      </c>
      <c r="M657" s="77"/>
      <c r="N657" s="72"/>
      <c r="O657" s="79" t="s">
        <v>999</v>
      </c>
      <c r="P657" s="81">
        <v>43167.673587962963</v>
      </c>
      <c r="Q657" s="79" t="s">
        <v>1386</v>
      </c>
      <c r="R657" s="83" t="s">
        <v>2073</v>
      </c>
      <c r="S657" s="79" t="s">
        <v>2545</v>
      </c>
      <c r="T657" s="79" t="s">
        <v>2733</v>
      </c>
      <c r="U657" s="83" t="s">
        <v>3201</v>
      </c>
      <c r="V657" s="83" t="s">
        <v>3201</v>
      </c>
      <c r="W657" s="81">
        <v>43167.673587962963</v>
      </c>
      <c r="X657" s="83" t="s">
        <v>4338</v>
      </c>
      <c r="Y657" s="79"/>
      <c r="Z657" s="79"/>
      <c r="AA657" s="85" t="s">
        <v>5546</v>
      </c>
      <c r="AB657" s="79"/>
      <c r="AC657" s="79" t="b">
        <v>0</v>
      </c>
      <c r="AD657" s="79">
        <v>2</v>
      </c>
      <c r="AE657" s="85" t="s">
        <v>6296</v>
      </c>
      <c r="AF657" s="79" t="b">
        <v>0</v>
      </c>
      <c r="AG657" s="79" t="s">
        <v>6308</v>
      </c>
      <c r="AH657" s="79"/>
      <c r="AI657" s="85" t="s">
        <v>6296</v>
      </c>
      <c r="AJ657" s="79" t="b">
        <v>0</v>
      </c>
      <c r="AK657" s="79">
        <v>1</v>
      </c>
      <c r="AL657" s="85" t="s">
        <v>6296</v>
      </c>
      <c r="AM657" s="79" t="s">
        <v>6328</v>
      </c>
      <c r="AN657" s="79" t="b">
        <v>0</v>
      </c>
      <c r="AO657" s="85" t="s">
        <v>5546</v>
      </c>
      <c r="AP657" s="79" t="s">
        <v>176</v>
      </c>
      <c r="AQ657" s="79">
        <v>0</v>
      </c>
      <c r="AR657" s="79">
        <v>0</v>
      </c>
      <c r="AS657" s="79"/>
      <c r="AT657" s="79"/>
      <c r="AU657" s="79"/>
      <c r="AV657" s="79"/>
      <c r="AW657" s="79"/>
      <c r="AX657" s="79"/>
      <c r="AY657" s="79"/>
      <c r="AZ657" s="79"/>
      <c r="BA657">
        <v>1</v>
      </c>
      <c r="BB657" s="78" t="str">
        <f>REPLACE(INDEX(GroupVertices[Group], MATCH(Edges[[#This Row],[Vertex 1]],GroupVertices[Vertex],0)),1,1,"")</f>
        <v>11</v>
      </c>
      <c r="BC657" s="78" t="str">
        <f>REPLACE(INDEX(GroupVertices[Group], MATCH(Edges[[#This Row],[Vertex 2]],GroupVertices[Vertex],0)),1,1,"")</f>
        <v>11</v>
      </c>
      <c r="BD657" s="48">
        <v>0</v>
      </c>
      <c r="BE657" s="49">
        <v>0</v>
      </c>
      <c r="BF657" s="48">
        <v>0</v>
      </c>
      <c r="BG657" s="49">
        <v>0</v>
      </c>
      <c r="BH657" s="48">
        <v>0</v>
      </c>
      <c r="BI657" s="49">
        <v>0</v>
      </c>
      <c r="BJ657" s="48">
        <v>25</v>
      </c>
      <c r="BK657" s="49">
        <v>100</v>
      </c>
      <c r="BL657" s="48">
        <v>25</v>
      </c>
    </row>
    <row r="658" spans="1:64" x14ac:dyDescent="0.25">
      <c r="A658" s="64" t="s">
        <v>552</v>
      </c>
      <c r="B658" s="64" t="s">
        <v>551</v>
      </c>
      <c r="C658" s="65" t="s">
        <v>15839</v>
      </c>
      <c r="D658" s="66">
        <v>3</v>
      </c>
      <c r="E658" s="67" t="s">
        <v>132</v>
      </c>
      <c r="F658" s="68">
        <v>35</v>
      </c>
      <c r="G658" s="65"/>
      <c r="H658" s="69"/>
      <c r="I658" s="70"/>
      <c r="J658" s="70"/>
      <c r="K658" s="34" t="s">
        <v>65</v>
      </c>
      <c r="L658" s="77">
        <v>658</v>
      </c>
      <c r="M658" s="77"/>
      <c r="N658" s="72"/>
      <c r="O658" s="79" t="s">
        <v>999</v>
      </c>
      <c r="P658" s="81">
        <v>43174.612268518518</v>
      </c>
      <c r="Q658" s="79" t="s">
        <v>1137</v>
      </c>
      <c r="R658" s="79"/>
      <c r="S658" s="79"/>
      <c r="T658" s="79" t="s">
        <v>2725</v>
      </c>
      <c r="U658" s="79"/>
      <c r="V658" s="83" t="s">
        <v>3715</v>
      </c>
      <c r="W658" s="81">
        <v>43174.612268518518</v>
      </c>
      <c r="X658" s="83" t="s">
        <v>4339</v>
      </c>
      <c r="Y658" s="79"/>
      <c r="Z658" s="79"/>
      <c r="AA658" s="85" t="s">
        <v>5547</v>
      </c>
      <c r="AB658" s="79"/>
      <c r="AC658" s="79" t="b">
        <v>0</v>
      </c>
      <c r="AD658" s="79">
        <v>0</v>
      </c>
      <c r="AE658" s="85" t="s">
        <v>6296</v>
      </c>
      <c r="AF658" s="79" t="b">
        <v>0</v>
      </c>
      <c r="AG658" s="79" t="s">
        <v>6308</v>
      </c>
      <c r="AH658" s="79"/>
      <c r="AI658" s="85" t="s">
        <v>6296</v>
      </c>
      <c r="AJ658" s="79" t="b">
        <v>0</v>
      </c>
      <c r="AK658" s="79">
        <v>4</v>
      </c>
      <c r="AL658" s="85" t="s">
        <v>5546</v>
      </c>
      <c r="AM658" s="79" t="s">
        <v>6333</v>
      </c>
      <c r="AN658" s="79" t="b">
        <v>0</v>
      </c>
      <c r="AO658" s="85" t="s">
        <v>5546</v>
      </c>
      <c r="AP658" s="79" t="s">
        <v>176</v>
      </c>
      <c r="AQ658" s="79">
        <v>0</v>
      </c>
      <c r="AR658" s="79">
        <v>0</v>
      </c>
      <c r="AS658" s="79"/>
      <c r="AT658" s="79"/>
      <c r="AU658" s="79"/>
      <c r="AV658" s="79"/>
      <c r="AW658" s="79"/>
      <c r="AX658" s="79"/>
      <c r="AY658" s="79"/>
      <c r="AZ658" s="79"/>
      <c r="BA658">
        <v>1</v>
      </c>
      <c r="BB658" s="78" t="str">
        <f>REPLACE(INDEX(GroupVertices[Group], MATCH(Edges[[#This Row],[Vertex 1]],GroupVertices[Vertex],0)),1,1,"")</f>
        <v>11</v>
      </c>
      <c r="BC658" s="78" t="str">
        <f>REPLACE(INDEX(GroupVertices[Group], MATCH(Edges[[#This Row],[Vertex 2]],GroupVertices[Vertex],0)),1,1,"")</f>
        <v>11</v>
      </c>
      <c r="BD658" s="48"/>
      <c r="BE658" s="49"/>
      <c r="BF658" s="48"/>
      <c r="BG658" s="49"/>
      <c r="BH658" s="48"/>
      <c r="BI658" s="49"/>
      <c r="BJ658" s="48"/>
      <c r="BK658" s="49"/>
      <c r="BL658" s="48"/>
    </row>
    <row r="659" spans="1:64" x14ac:dyDescent="0.25">
      <c r="A659" s="64" t="s">
        <v>552</v>
      </c>
      <c r="B659" s="64" t="s">
        <v>619</v>
      </c>
      <c r="C659" s="65" t="s">
        <v>15839</v>
      </c>
      <c r="D659" s="66">
        <v>3</v>
      </c>
      <c r="E659" s="67" t="s">
        <v>132</v>
      </c>
      <c r="F659" s="68">
        <v>35</v>
      </c>
      <c r="G659" s="65"/>
      <c r="H659" s="69"/>
      <c r="I659" s="70"/>
      <c r="J659" s="70"/>
      <c r="K659" s="34" t="s">
        <v>65</v>
      </c>
      <c r="L659" s="77">
        <v>659</v>
      </c>
      <c r="M659" s="77"/>
      <c r="N659" s="72"/>
      <c r="O659" s="79" t="s">
        <v>999</v>
      </c>
      <c r="P659" s="81">
        <v>43174.612268518518</v>
      </c>
      <c r="Q659" s="79" t="s">
        <v>1137</v>
      </c>
      <c r="R659" s="79"/>
      <c r="S659" s="79"/>
      <c r="T659" s="79" t="s">
        <v>2725</v>
      </c>
      <c r="U659" s="79"/>
      <c r="V659" s="83" t="s">
        <v>3715</v>
      </c>
      <c r="W659" s="81">
        <v>43174.612268518518</v>
      </c>
      <c r="X659" s="83" t="s">
        <v>4339</v>
      </c>
      <c r="Y659" s="79"/>
      <c r="Z659" s="79"/>
      <c r="AA659" s="85" t="s">
        <v>5547</v>
      </c>
      <c r="AB659" s="79"/>
      <c r="AC659" s="79" t="b">
        <v>0</v>
      </c>
      <c r="AD659" s="79">
        <v>0</v>
      </c>
      <c r="AE659" s="85" t="s">
        <v>6296</v>
      </c>
      <c r="AF659" s="79" t="b">
        <v>0</v>
      </c>
      <c r="AG659" s="79" t="s">
        <v>6308</v>
      </c>
      <c r="AH659" s="79"/>
      <c r="AI659" s="85" t="s">
        <v>6296</v>
      </c>
      <c r="AJ659" s="79" t="b">
        <v>0</v>
      </c>
      <c r="AK659" s="79">
        <v>4</v>
      </c>
      <c r="AL659" s="85" t="s">
        <v>5546</v>
      </c>
      <c r="AM659" s="79" t="s">
        <v>6333</v>
      </c>
      <c r="AN659" s="79" t="b">
        <v>0</v>
      </c>
      <c r="AO659" s="85" t="s">
        <v>5546</v>
      </c>
      <c r="AP659" s="79" t="s">
        <v>176</v>
      </c>
      <c r="AQ659" s="79">
        <v>0</v>
      </c>
      <c r="AR659" s="79">
        <v>0</v>
      </c>
      <c r="AS659" s="79"/>
      <c r="AT659" s="79"/>
      <c r="AU659" s="79"/>
      <c r="AV659" s="79"/>
      <c r="AW659" s="79"/>
      <c r="AX659" s="79"/>
      <c r="AY659" s="79"/>
      <c r="AZ659" s="79"/>
      <c r="BA659">
        <v>1</v>
      </c>
      <c r="BB659" s="78" t="str">
        <f>REPLACE(INDEX(GroupVertices[Group], MATCH(Edges[[#This Row],[Vertex 1]],GroupVertices[Vertex],0)),1,1,"")</f>
        <v>11</v>
      </c>
      <c r="BC659" s="78" t="str">
        <f>REPLACE(INDEX(GroupVertices[Group], MATCH(Edges[[#This Row],[Vertex 2]],GroupVertices[Vertex],0)),1,1,"")</f>
        <v>11</v>
      </c>
      <c r="BD659" s="48">
        <v>0</v>
      </c>
      <c r="BE659" s="49">
        <v>0</v>
      </c>
      <c r="BF659" s="48">
        <v>0</v>
      </c>
      <c r="BG659" s="49">
        <v>0</v>
      </c>
      <c r="BH659" s="48">
        <v>0</v>
      </c>
      <c r="BI659" s="49">
        <v>0</v>
      </c>
      <c r="BJ659" s="48">
        <v>15</v>
      </c>
      <c r="BK659" s="49">
        <v>100</v>
      </c>
      <c r="BL659" s="48">
        <v>15</v>
      </c>
    </row>
    <row r="660" spans="1:64" x14ac:dyDescent="0.25">
      <c r="A660" s="64" t="s">
        <v>553</v>
      </c>
      <c r="B660" s="64" t="s">
        <v>553</v>
      </c>
      <c r="C660" s="65" t="s">
        <v>15839</v>
      </c>
      <c r="D660" s="66">
        <v>3</v>
      </c>
      <c r="E660" s="67" t="s">
        <v>132</v>
      </c>
      <c r="F660" s="68">
        <v>35</v>
      </c>
      <c r="G660" s="65"/>
      <c r="H660" s="69"/>
      <c r="I660" s="70"/>
      <c r="J660" s="70"/>
      <c r="K660" s="34" t="s">
        <v>65</v>
      </c>
      <c r="L660" s="77">
        <v>660</v>
      </c>
      <c r="M660" s="77"/>
      <c r="N660" s="72"/>
      <c r="O660" s="79" t="s">
        <v>176</v>
      </c>
      <c r="P660" s="81">
        <v>43174.612523148149</v>
      </c>
      <c r="Q660" s="79" t="s">
        <v>1387</v>
      </c>
      <c r="R660" s="83" t="s">
        <v>2215</v>
      </c>
      <c r="S660" s="79" t="s">
        <v>2546</v>
      </c>
      <c r="T660" s="79" t="s">
        <v>2701</v>
      </c>
      <c r="U660" s="79"/>
      <c r="V660" s="83" t="s">
        <v>3716</v>
      </c>
      <c r="W660" s="81">
        <v>43174.612523148149</v>
      </c>
      <c r="X660" s="83" t="s">
        <v>4340</v>
      </c>
      <c r="Y660" s="79"/>
      <c r="Z660" s="79"/>
      <c r="AA660" s="85" t="s">
        <v>5548</v>
      </c>
      <c r="AB660" s="79"/>
      <c r="AC660" s="79" t="b">
        <v>0</v>
      </c>
      <c r="AD660" s="79">
        <v>0</v>
      </c>
      <c r="AE660" s="85" t="s">
        <v>6296</v>
      </c>
      <c r="AF660" s="79" t="b">
        <v>0</v>
      </c>
      <c r="AG660" s="79" t="s">
        <v>6304</v>
      </c>
      <c r="AH660" s="79"/>
      <c r="AI660" s="85" t="s">
        <v>6296</v>
      </c>
      <c r="AJ660" s="79" t="b">
        <v>0</v>
      </c>
      <c r="AK660" s="79">
        <v>0</v>
      </c>
      <c r="AL660" s="85" t="s">
        <v>6296</v>
      </c>
      <c r="AM660" s="79" t="s">
        <v>6330</v>
      </c>
      <c r="AN660" s="79" t="b">
        <v>0</v>
      </c>
      <c r="AO660" s="85" t="s">
        <v>5548</v>
      </c>
      <c r="AP660" s="79" t="s">
        <v>176</v>
      </c>
      <c r="AQ660" s="79">
        <v>0</v>
      </c>
      <c r="AR660" s="79">
        <v>0</v>
      </c>
      <c r="AS660" s="79"/>
      <c r="AT660" s="79"/>
      <c r="AU660" s="79"/>
      <c r="AV660" s="79"/>
      <c r="AW660" s="79"/>
      <c r="AX660" s="79"/>
      <c r="AY660" s="79"/>
      <c r="AZ660" s="79"/>
      <c r="BA660">
        <v>1</v>
      </c>
      <c r="BB660" s="78" t="str">
        <f>REPLACE(INDEX(GroupVertices[Group], MATCH(Edges[[#This Row],[Vertex 1]],GroupVertices[Vertex],0)),1,1,"")</f>
        <v>1</v>
      </c>
      <c r="BC660" s="78" t="str">
        <f>REPLACE(INDEX(GroupVertices[Group], MATCH(Edges[[#This Row],[Vertex 2]],GroupVertices[Vertex],0)),1,1,"")</f>
        <v>1</v>
      </c>
      <c r="BD660" s="48">
        <v>0</v>
      </c>
      <c r="BE660" s="49">
        <v>0</v>
      </c>
      <c r="BF660" s="48">
        <v>0</v>
      </c>
      <c r="BG660" s="49">
        <v>0</v>
      </c>
      <c r="BH660" s="48">
        <v>0</v>
      </c>
      <c r="BI660" s="49">
        <v>0</v>
      </c>
      <c r="BJ660" s="48">
        <v>15</v>
      </c>
      <c r="BK660" s="49">
        <v>100</v>
      </c>
      <c r="BL660" s="48">
        <v>15</v>
      </c>
    </row>
    <row r="661" spans="1:64" x14ac:dyDescent="0.25">
      <c r="A661" s="64" t="s">
        <v>554</v>
      </c>
      <c r="B661" s="64" t="s">
        <v>554</v>
      </c>
      <c r="C661" s="65" t="s">
        <v>15839</v>
      </c>
      <c r="D661" s="66">
        <v>3</v>
      </c>
      <c r="E661" s="67" t="s">
        <v>132</v>
      </c>
      <c r="F661" s="68">
        <v>35</v>
      </c>
      <c r="G661" s="65"/>
      <c r="H661" s="69"/>
      <c r="I661" s="70"/>
      <c r="J661" s="70"/>
      <c r="K661" s="34" t="s">
        <v>65</v>
      </c>
      <c r="L661" s="77">
        <v>661</v>
      </c>
      <c r="M661" s="77"/>
      <c r="N661" s="72"/>
      <c r="O661" s="79" t="s">
        <v>176</v>
      </c>
      <c r="P661" s="81">
        <v>43174.614282407405</v>
      </c>
      <c r="Q661" s="79" t="s">
        <v>1388</v>
      </c>
      <c r="R661" s="83" t="s">
        <v>2214</v>
      </c>
      <c r="S661" s="79" t="s">
        <v>2590</v>
      </c>
      <c r="T661" s="79" t="s">
        <v>2856</v>
      </c>
      <c r="U661" s="79"/>
      <c r="V661" s="83" t="s">
        <v>3717</v>
      </c>
      <c r="W661" s="81">
        <v>43174.614282407405</v>
      </c>
      <c r="X661" s="83" t="s">
        <v>4341</v>
      </c>
      <c r="Y661" s="79"/>
      <c r="Z661" s="79"/>
      <c r="AA661" s="85" t="s">
        <v>5549</v>
      </c>
      <c r="AB661" s="79"/>
      <c r="AC661" s="79" t="b">
        <v>0</v>
      </c>
      <c r="AD661" s="79">
        <v>0</v>
      </c>
      <c r="AE661" s="85" t="s">
        <v>6296</v>
      </c>
      <c r="AF661" s="79" t="b">
        <v>0</v>
      </c>
      <c r="AG661" s="79" t="s">
        <v>6304</v>
      </c>
      <c r="AH661" s="79"/>
      <c r="AI661" s="85" t="s">
        <v>6296</v>
      </c>
      <c r="AJ661" s="79" t="b">
        <v>0</v>
      </c>
      <c r="AK661" s="79">
        <v>0</v>
      </c>
      <c r="AL661" s="85" t="s">
        <v>6296</v>
      </c>
      <c r="AM661" s="79" t="s">
        <v>6389</v>
      </c>
      <c r="AN661" s="79" t="b">
        <v>0</v>
      </c>
      <c r="AO661" s="85" t="s">
        <v>5549</v>
      </c>
      <c r="AP661" s="79" t="s">
        <v>176</v>
      </c>
      <c r="AQ661" s="79">
        <v>0</v>
      </c>
      <c r="AR661" s="79">
        <v>0</v>
      </c>
      <c r="AS661" s="79"/>
      <c r="AT661" s="79"/>
      <c r="AU661" s="79"/>
      <c r="AV661" s="79"/>
      <c r="AW661" s="79"/>
      <c r="AX661" s="79"/>
      <c r="AY661" s="79"/>
      <c r="AZ661" s="79"/>
      <c r="BA661">
        <v>1</v>
      </c>
      <c r="BB661" s="78" t="str">
        <f>REPLACE(INDEX(GroupVertices[Group], MATCH(Edges[[#This Row],[Vertex 1]],GroupVertices[Vertex],0)),1,1,"")</f>
        <v>1</v>
      </c>
      <c r="BC661" s="78" t="str">
        <f>REPLACE(INDEX(GroupVertices[Group], MATCH(Edges[[#This Row],[Vertex 2]],GroupVertices[Vertex],0)),1,1,"")</f>
        <v>1</v>
      </c>
      <c r="BD661" s="48">
        <v>1</v>
      </c>
      <c r="BE661" s="49">
        <v>8.3333333333333339</v>
      </c>
      <c r="BF661" s="48">
        <v>0</v>
      </c>
      <c r="BG661" s="49">
        <v>0</v>
      </c>
      <c r="BH661" s="48">
        <v>0</v>
      </c>
      <c r="BI661" s="49">
        <v>0</v>
      </c>
      <c r="BJ661" s="48">
        <v>11</v>
      </c>
      <c r="BK661" s="49">
        <v>91.666666666666671</v>
      </c>
      <c r="BL661" s="48">
        <v>12</v>
      </c>
    </row>
    <row r="662" spans="1:64" x14ac:dyDescent="0.25">
      <c r="A662" s="64" t="s">
        <v>555</v>
      </c>
      <c r="B662" s="64" t="s">
        <v>908</v>
      </c>
      <c r="C662" s="65" t="s">
        <v>15839</v>
      </c>
      <c r="D662" s="66">
        <v>3</v>
      </c>
      <c r="E662" s="67" t="s">
        <v>132</v>
      </c>
      <c r="F662" s="68">
        <v>35</v>
      </c>
      <c r="G662" s="65"/>
      <c r="H662" s="69"/>
      <c r="I662" s="70"/>
      <c r="J662" s="70"/>
      <c r="K662" s="34" t="s">
        <v>65</v>
      </c>
      <c r="L662" s="77">
        <v>662</v>
      </c>
      <c r="M662" s="77"/>
      <c r="N662" s="72"/>
      <c r="O662" s="79" t="s">
        <v>999</v>
      </c>
      <c r="P662" s="81">
        <v>43172.491273148145</v>
      </c>
      <c r="Q662" s="79" t="s">
        <v>1389</v>
      </c>
      <c r="R662" s="83" t="s">
        <v>2216</v>
      </c>
      <c r="S662" s="79" t="s">
        <v>2507</v>
      </c>
      <c r="T662" s="79" t="s">
        <v>2857</v>
      </c>
      <c r="U662" s="79"/>
      <c r="V662" s="83" t="s">
        <v>3718</v>
      </c>
      <c r="W662" s="81">
        <v>43172.491273148145</v>
      </c>
      <c r="X662" s="83" t="s">
        <v>4342</v>
      </c>
      <c r="Y662" s="79"/>
      <c r="Z662" s="79"/>
      <c r="AA662" s="85" t="s">
        <v>5550</v>
      </c>
      <c r="AB662" s="79"/>
      <c r="AC662" s="79" t="b">
        <v>0</v>
      </c>
      <c r="AD662" s="79">
        <v>3</v>
      </c>
      <c r="AE662" s="85" t="s">
        <v>6299</v>
      </c>
      <c r="AF662" s="79" t="b">
        <v>0</v>
      </c>
      <c r="AG662" s="79" t="s">
        <v>6308</v>
      </c>
      <c r="AH662" s="79"/>
      <c r="AI662" s="85" t="s">
        <v>6296</v>
      </c>
      <c r="AJ662" s="79" t="b">
        <v>0</v>
      </c>
      <c r="AK662" s="79">
        <v>3</v>
      </c>
      <c r="AL662" s="85" t="s">
        <v>6296</v>
      </c>
      <c r="AM662" s="79" t="s">
        <v>6328</v>
      </c>
      <c r="AN662" s="79" t="b">
        <v>0</v>
      </c>
      <c r="AO662" s="85" t="s">
        <v>5550</v>
      </c>
      <c r="AP662" s="79" t="s">
        <v>6415</v>
      </c>
      <c r="AQ662" s="79">
        <v>0</v>
      </c>
      <c r="AR662" s="79">
        <v>0</v>
      </c>
      <c r="AS662" s="79"/>
      <c r="AT662" s="79"/>
      <c r="AU662" s="79"/>
      <c r="AV662" s="79"/>
      <c r="AW662" s="79"/>
      <c r="AX662" s="79"/>
      <c r="AY662" s="79"/>
      <c r="AZ662" s="79"/>
      <c r="BA662">
        <v>1</v>
      </c>
      <c r="BB662" s="78" t="str">
        <f>REPLACE(INDEX(GroupVertices[Group], MATCH(Edges[[#This Row],[Vertex 1]],GroupVertices[Vertex],0)),1,1,"")</f>
        <v>24</v>
      </c>
      <c r="BC662" s="78" t="str">
        <f>REPLACE(INDEX(GroupVertices[Group], MATCH(Edges[[#This Row],[Vertex 2]],GroupVertices[Vertex],0)),1,1,"")</f>
        <v>24</v>
      </c>
      <c r="BD662" s="48">
        <v>0</v>
      </c>
      <c r="BE662" s="49">
        <v>0</v>
      </c>
      <c r="BF662" s="48">
        <v>0</v>
      </c>
      <c r="BG662" s="49">
        <v>0</v>
      </c>
      <c r="BH662" s="48">
        <v>0</v>
      </c>
      <c r="BI662" s="49">
        <v>0</v>
      </c>
      <c r="BJ662" s="48">
        <v>29</v>
      </c>
      <c r="BK662" s="49">
        <v>100</v>
      </c>
      <c r="BL662" s="48">
        <v>29</v>
      </c>
    </row>
    <row r="663" spans="1:64" x14ac:dyDescent="0.25">
      <c r="A663" s="64" t="s">
        <v>556</v>
      </c>
      <c r="B663" s="64" t="s">
        <v>908</v>
      </c>
      <c r="C663" s="65" t="s">
        <v>15839</v>
      </c>
      <c r="D663" s="66">
        <v>3</v>
      </c>
      <c r="E663" s="67" t="s">
        <v>132</v>
      </c>
      <c r="F663" s="68">
        <v>35</v>
      </c>
      <c r="G663" s="65"/>
      <c r="H663" s="69"/>
      <c r="I663" s="70"/>
      <c r="J663" s="70"/>
      <c r="K663" s="34" t="s">
        <v>65</v>
      </c>
      <c r="L663" s="77">
        <v>663</v>
      </c>
      <c r="M663" s="77"/>
      <c r="N663" s="72"/>
      <c r="O663" s="79" t="s">
        <v>999</v>
      </c>
      <c r="P663" s="81">
        <v>43174.615925925929</v>
      </c>
      <c r="Q663" s="79" t="s">
        <v>1390</v>
      </c>
      <c r="R663" s="79"/>
      <c r="S663" s="79"/>
      <c r="T663" s="79" t="s">
        <v>731</v>
      </c>
      <c r="U663" s="79"/>
      <c r="V663" s="83" t="s">
        <v>3719</v>
      </c>
      <c r="W663" s="81">
        <v>43174.615925925929</v>
      </c>
      <c r="X663" s="83" t="s">
        <v>4343</v>
      </c>
      <c r="Y663" s="79"/>
      <c r="Z663" s="79"/>
      <c r="AA663" s="85" t="s">
        <v>5551</v>
      </c>
      <c r="AB663" s="79"/>
      <c r="AC663" s="79" t="b">
        <v>0</v>
      </c>
      <c r="AD663" s="79">
        <v>0</v>
      </c>
      <c r="AE663" s="85" t="s">
        <v>6296</v>
      </c>
      <c r="AF663" s="79" t="b">
        <v>0</v>
      </c>
      <c r="AG663" s="79" t="s">
        <v>6308</v>
      </c>
      <c r="AH663" s="79"/>
      <c r="AI663" s="85" t="s">
        <v>6296</v>
      </c>
      <c r="AJ663" s="79" t="b">
        <v>0</v>
      </c>
      <c r="AK663" s="79">
        <v>3</v>
      </c>
      <c r="AL663" s="85" t="s">
        <v>5550</v>
      </c>
      <c r="AM663" s="79" t="s">
        <v>6328</v>
      </c>
      <c r="AN663" s="79" t="b">
        <v>0</v>
      </c>
      <c r="AO663" s="85" t="s">
        <v>5550</v>
      </c>
      <c r="AP663" s="79" t="s">
        <v>176</v>
      </c>
      <c r="AQ663" s="79">
        <v>0</v>
      </c>
      <c r="AR663" s="79">
        <v>0</v>
      </c>
      <c r="AS663" s="79"/>
      <c r="AT663" s="79"/>
      <c r="AU663" s="79"/>
      <c r="AV663" s="79"/>
      <c r="AW663" s="79"/>
      <c r="AX663" s="79"/>
      <c r="AY663" s="79"/>
      <c r="AZ663" s="79"/>
      <c r="BA663">
        <v>1</v>
      </c>
      <c r="BB663" s="78" t="str">
        <f>REPLACE(INDEX(GroupVertices[Group], MATCH(Edges[[#This Row],[Vertex 1]],GroupVertices[Vertex],0)),1,1,"")</f>
        <v>24</v>
      </c>
      <c r="BC663" s="78" t="str">
        <f>REPLACE(INDEX(GroupVertices[Group], MATCH(Edges[[#This Row],[Vertex 2]],GroupVertices[Vertex],0)),1,1,"")</f>
        <v>24</v>
      </c>
      <c r="BD663" s="48"/>
      <c r="BE663" s="49"/>
      <c r="BF663" s="48"/>
      <c r="BG663" s="49"/>
      <c r="BH663" s="48"/>
      <c r="BI663" s="49"/>
      <c r="BJ663" s="48"/>
      <c r="BK663" s="49"/>
      <c r="BL663" s="48"/>
    </row>
    <row r="664" spans="1:64" x14ac:dyDescent="0.25">
      <c r="A664" s="64" t="s">
        <v>557</v>
      </c>
      <c r="B664" s="64" t="s">
        <v>557</v>
      </c>
      <c r="C664" s="65" t="s">
        <v>15839</v>
      </c>
      <c r="D664" s="66">
        <v>3</v>
      </c>
      <c r="E664" s="67" t="s">
        <v>132</v>
      </c>
      <c r="F664" s="68">
        <v>35</v>
      </c>
      <c r="G664" s="65"/>
      <c r="H664" s="69"/>
      <c r="I664" s="70"/>
      <c r="J664" s="70"/>
      <c r="K664" s="34" t="s">
        <v>65</v>
      </c>
      <c r="L664" s="77">
        <v>664</v>
      </c>
      <c r="M664" s="77"/>
      <c r="N664" s="72"/>
      <c r="O664" s="79" t="s">
        <v>176</v>
      </c>
      <c r="P664" s="81">
        <v>43171.645960648151</v>
      </c>
      <c r="Q664" s="79" t="s">
        <v>1391</v>
      </c>
      <c r="R664" s="79"/>
      <c r="S664" s="79"/>
      <c r="T664" s="79" t="s">
        <v>2858</v>
      </c>
      <c r="U664" s="83" t="s">
        <v>3277</v>
      </c>
      <c r="V664" s="83" t="s">
        <v>3277</v>
      </c>
      <c r="W664" s="81">
        <v>43171.645960648151</v>
      </c>
      <c r="X664" s="83" t="s">
        <v>4344</v>
      </c>
      <c r="Y664" s="79"/>
      <c r="Z664" s="79"/>
      <c r="AA664" s="85" t="s">
        <v>5552</v>
      </c>
      <c r="AB664" s="79"/>
      <c r="AC664" s="79" t="b">
        <v>0</v>
      </c>
      <c r="AD664" s="79">
        <v>5</v>
      </c>
      <c r="AE664" s="85" t="s">
        <v>6296</v>
      </c>
      <c r="AF664" s="79" t="b">
        <v>0</v>
      </c>
      <c r="AG664" s="79" t="s">
        <v>6308</v>
      </c>
      <c r="AH664" s="79"/>
      <c r="AI664" s="85" t="s">
        <v>6296</v>
      </c>
      <c r="AJ664" s="79" t="b">
        <v>0</v>
      </c>
      <c r="AK664" s="79">
        <v>2</v>
      </c>
      <c r="AL664" s="85" t="s">
        <v>6296</v>
      </c>
      <c r="AM664" s="79" t="s">
        <v>6336</v>
      </c>
      <c r="AN664" s="79" t="b">
        <v>0</v>
      </c>
      <c r="AO664" s="85" t="s">
        <v>5552</v>
      </c>
      <c r="AP664" s="79" t="s">
        <v>6415</v>
      </c>
      <c r="AQ664" s="79">
        <v>0</v>
      </c>
      <c r="AR664" s="79">
        <v>0</v>
      </c>
      <c r="AS664" s="79"/>
      <c r="AT664" s="79"/>
      <c r="AU664" s="79"/>
      <c r="AV664" s="79"/>
      <c r="AW664" s="79"/>
      <c r="AX664" s="79"/>
      <c r="AY664" s="79"/>
      <c r="AZ664" s="79"/>
      <c r="BA664">
        <v>1</v>
      </c>
      <c r="BB664" s="78" t="str">
        <f>REPLACE(INDEX(GroupVertices[Group], MATCH(Edges[[#This Row],[Vertex 1]],GroupVertices[Vertex],0)),1,1,"")</f>
        <v>24</v>
      </c>
      <c r="BC664" s="78" t="str">
        <f>REPLACE(INDEX(GroupVertices[Group], MATCH(Edges[[#This Row],[Vertex 2]],GroupVertices[Vertex],0)),1,1,"")</f>
        <v>24</v>
      </c>
      <c r="BD664" s="48">
        <v>0</v>
      </c>
      <c r="BE664" s="49">
        <v>0</v>
      </c>
      <c r="BF664" s="48">
        <v>0</v>
      </c>
      <c r="BG664" s="49">
        <v>0</v>
      </c>
      <c r="BH664" s="48">
        <v>0</v>
      </c>
      <c r="BI664" s="49">
        <v>0</v>
      </c>
      <c r="BJ664" s="48">
        <v>27</v>
      </c>
      <c r="BK664" s="49">
        <v>100</v>
      </c>
      <c r="BL664" s="48">
        <v>27</v>
      </c>
    </row>
    <row r="665" spans="1:64" x14ac:dyDescent="0.25">
      <c r="A665" s="64" t="s">
        <v>555</v>
      </c>
      <c r="B665" s="64" t="s">
        <v>557</v>
      </c>
      <c r="C665" s="65" t="s">
        <v>15839</v>
      </c>
      <c r="D665" s="66">
        <v>3</v>
      </c>
      <c r="E665" s="67" t="s">
        <v>132</v>
      </c>
      <c r="F665" s="68">
        <v>35</v>
      </c>
      <c r="G665" s="65"/>
      <c r="H665" s="69"/>
      <c r="I665" s="70"/>
      <c r="J665" s="70"/>
      <c r="K665" s="34" t="s">
        <v>65</v>
      </c>
      <c r="L665" s="77">
        <v>665</v>
      </c>
      <c r="M665" s="77"/>
      <c r="N665" s="72"/>
      <c r="O665" s="79" t="s">
        <v>1000</v>
      </c>
      <c r="P665" s="81">
        <v>43172.491273148145</v>
      </c>
      <c r="Q665" s="79" t="s">
        <v>1389</v>
      </c>
      <c r="R665" s="83" t="s">
        <v>2216</v>
      </c>
      <c r="S665" s="79" t="s">
        <v>2507</v>
      </c>
      <c r="T665" s="79" t="s">
        <v>2857</v>
      </c>
      <c r="U665" s="79"/>
      <c r="V665" s="83" t="s">
        <v>3718</v>
      </c>
      <c r="W665" s="81">
        <v>43172.491273148145</v>
      </c>
      <c r="X665" s="83" t="s">
        <v>4342</v>
      </c>
      <c r="Y665" s="79"/>
      <c r="Z665" s="79"/>
      <c r="AA665" s="85" t="s">
        <v>5550</v>
      </c>
      <c r="AB665" s="79"/>
      <c r="AC665" s="79" t="b">
        <v>0</v>
      </c>
      <c r="AD665" s="79">
        <v>3</v>
      </c>
      <c r="AE665" s="85" t="s">
        <v>6299</v>
      </c>
      <c r="AF665" s="79" t="b">
        <v>0</v>
      </c>
      <c r="AG665" s="79" t="s">
        <v>6308</v>
      </c>
      <c r="AH665" s="79"/>
      <c r="AI665" s="85" t="s">
        <v>6296</v>
      </c>
      <c r="AJ665" s="79" t="b">
        <v>0</v>
      </c>
      <c r="AK665" s="79">
        <v>3</v>
      </c>
      <c r="AL665" s="85" t="s">
        <v>6296</v>
      </c>
      <c r="AM665" s="79" t="s">
        <v>6328</v>
      </c>
      <c r="AN665" s="79" t="b">
        <v>0</v>
      </c>
      <c r="AO665" s="85" t="s">
        <v>5550</v>
      </c>
      <c r="AP665" s="79" t="s">
        <v>6415</v>
      </c>
      <c r="AQ665" s="79">
        <v>0</v>
      </c>
      <c r="AR665" s="79">
        <v>0</v>
      </c>
      <c r="AS665" s="79"/>
      <c r="AT665" s="79"/>
      <c r="AU665" s="79"/>
      <c r="AV665" s="79"/>
      <c r="AW665" s="79"/>
      <c r="AX665" s="79"/>
      <c r="AY665" s="79"/>
      <c r="AZ665" s="79"/>
      <c r="BA665">
        <v>1</v>
      </c>
      <c r="BB665" s="78" t="str">
        <f>REPLACE(INDEX(GroupVertices[Group], MATCH(Edges[[#This Row],[Vertex 1]],GroupVertices[Vertex],0)),1,1,"")</f>
        <v>24</v>
      </c>
      <c r="BC665" s="78" t="str">
        <f>REPLACE(INDEX(GroupVertices[Group], MATCH(Edges[[#This Row],[Vertex 2]],GroupVertices[Vertex],0)),1,1,"")</f>
        <v>24</v>
      </c>
      <c r="BD665" s="48"/>
      <c r="BE665" s="49"/>
      <c r="BF665" s="48"/>
      <c r="BG665" s="49"/>
      <c r="BH665" s="48"/>
      <c r="BI665" s="49"/>
      <c r="BJ665" s="48"/>
      <c r="BK665" s="49"/>
      <c r="BL665" s="48"/>
    </row>
    <row r="666" spans="1:64" x14ac:dyDescent="0.25">
      <c r="A666" s="64" t="s">
        <v>556</v>
      </c>
      <c r="B666" s="64" t="s">
        <v>557</v>
      </c>
      <c r="C666" s="65" t="s">
        <v>15839</v>
      </c>
      <c r="D666" s="66">
        <v>3</v>
      </c>
      <c r="E666" s="67" t="s">
        <v>132</v>
      </c>
      <c r="F666" s="68">
        <v>35</v>
      </c>
      <c r="G666" s="65"/>
      <c r="H666" s="69"/>
      <c r="I666" s="70"/>
      <c r="J666" s="70"/>
      <c r="K666" s="34" t="s">
        <v>65</v>
      </c>
      <c r="L666" s="77">
        <v>666</v>
      </c>
      <c r="M666" s="77"/>
      <c r="N666" s="72"/>
      <c r="O666" s="79" t="s">
        <v>999</v>
      </c>
      <c r="P666" s="81">
        <v>43174.615925925929</v>
      </c>
      <c r="Q666" s="79" t="s">
        <v>1390</v>
      </c>
      <c r="R666" s="79"/>
      <c r="S666" s="79"/>
      <c r="T666" s="79" t="s">
        <v>731</v>
      </c>
      <c r="U666" s="79"/>
      <c r="V666" s="83" t="s">
        <v>3719</v>
      </c>
      <c r="W666" s="81">
        <v>43174.615925925929</v>
      </c>
      <c r="X666" s="83" t="s">
        <v>4343</v>
      </c>
      <c r="Y666" s="79"/>
      <c r="Z666" s="79"/>
      <c r="AA666" s="85" t="s">
        <v>5551</v>
      </c>
      <c r="AB666" s="79"/>
      <c r="AC666" s="79" t="b">
        <v>0</v>
      </c>
      <c r="AD666" s="79">
        <v>0</v>
      </c>
      <c r="AE666" s="85" t="s">
        <v>6296</v>
      </c>
      <c r="AF666" s="79" t="b">
        <v>0</v>
      </c>
      <c r="AG666" s="79" t="s">
        <v>6308</v>
      </c>
      <c r="AH666" s="79"/>
      <c r="AI666" s="85" t="s">
        <v>6296</v>
      </c>
      <c r="AJ666" s="79" t="b">
        <v>0</v>
      </c>
      <c r="AK666" s="79">
        <v>3</v>
      </c>
      <c r="AL666" s="85" t="s">
        <v>5550</v>
      </c>
      <c r="AM666" s="79" t="s">
        <v>6328</v>
      </c>
      <c r="AN666" s="79" t="b">
        <v>0</v>
      </c>
      <c r="AO666" s="85" t="s">
        <v>5550</v>
      </c>
      <c r="AP666" s="79" t="s">
        <v>176</v>
      </c>
      <c r="AQ666" s="79">
        <v>0</v>
      </c>
      <c r="AR666" s="79">
        <v>0</v>
      </c>
      <c r="AS666" s="79"/>
      <c r="AT666" s="79"/>
      <c r="AU666" s="79"/>
      <c r="AV666" s="79"/>
      <c r="AW666" s="79"/>
      <c r="AX666" s="79"/>
      <c r="AY666" s="79"/>
      <c r="AZ666" s="79"/>
      <c r="BA666">
        <v>1</v>
      </c>
      <c r="BB666" s="78" t="str">
        <f>REPLACE(INDEX(GroupVertices[Group], MATCH(Edges[[#This Row],[Vertex 1]],GroupVertices[Vertex],0)),1,1,"")</f>
        <v>24</v>
      </c>
      <c r="BC666" s="78" t="str">
        <f>REPLACE(INDEX(GroupVertices[Group], MATCH(Edges[[#This Row],[Vertex 2]],GroupVertices[Vertex],0)),1,1,"")</f>
        <v>24</v>
      </c>
      <c r="BD666" s="48"/>
      <c r="BE666" s="49"/>
      <c r="BF666" s="48"/>
      <c r="BG666" s="49"/>
      <c r="BH666" s="48"/>
      <c r="BI666" s="49"/>
      <c r="BJ666" s="48"/>
      <c r="BK666" s="49"/>
      <c r="BL666" s="48"/>
    </row>
    <row r="667" spans="1:64" x14ac:dyDescent="0.25">
      <c r="A667" s="64" t="s">
        <v>556</v>
      </c>
      <c r="B667" s="64" t="s">
        <v>555</v>
      </c>
      <c r="C667" s="65" t="s">
        <v>15839</v>
      </c>
      <c r="D667" s="66">
        <v>3</v>
      </c>
      <c r="E667" s="67" t="s">
        <v>132</v>
      </c>
      <c r="F667" s="68">
        <v>35</v>
      </c>
      <c r="G667" s="65"/>
      <c r="H667" s="69"/>
      <c r="I667" s="70"/>
      <c r="J667" s="70"/>
      <c r="K667" s="34" t="s">
        <v>65</v>
      </c>
      <c r="L667" s="77">
        <v>667</v>
      </c>
      <c r="M667" s="77"/>
      <c r="N667" s="72"/>
      <c r="O667" s="79" t="s">
        <v>999</v>
      </c>
      <c r="P667" s="81">
        <v>43174.615925925929</v>
      </c>
      <c r="Q667" s="79" t="s">
        <v>1390</v>
      </c>
      <c r="R667" s="79"/>
      <c r="S667" s="79"/>
      <c r="T667" s="79" t="s">
        <v>731</v>
      </c>
      <c r="U667" s="79"/>
      <c r="V667" s="83" t="s">
        <v>3719</v>
      </c>
      <c r="W667" s="81">
        <v>43174.615925925929</v>
      </c>
      <c r="X667" s="83" t="s">
        <v>4343</v>
      </c>
      <c r="Y667" s="79"/>
      <c r="Z667" s="79"/>
      <c r="AA667" s="85" t="s">
        <v>5551</v>
      </c>
      <c r="AB667" s="79"/>
      <c r="AC667" s="79" t="b">
        <v>0</v>
      </c>
      <c r="AD667" s="79">
        <v>0</v>
      </c>
      <c r="AE667" s="85" t="s">
        <v>6296</v>
      </c>
      <c r="AF667" s="79" t="b">
        <v>0</v>
      </c>
      <c r="AG667" s="79" t="s">
        <v>6308</v>
      </c>
      <c r="AH667" s="79"/>
      <c r="AI667" s="85" t="s">
        <v>6296</v>
      </c>
      <c r="AJ667" s="79" t="b">
        <v>0</v>
      </c>
      <c r="AK667" s="79">
        <v>3</v>
      </c>
      <c r="AL667" s="85" t="s">
        <v>5550</v>
      </c>
      <c r="AM667" s="79" t="s">
        <v>6328</v>
      </c>
      <c r="AN667" s="79" t="b">
        <v>0</v>
      </c>
      <c r="AO667" s="85" t="s">
        <v>5550</v>
      </c>
      <c r="AP667" s="79" t="s">
        <v>176</v>
      </c>
      <c r="AQ667" s="79">
        <v>0</v>
      </c>
      <c r="AR667" s="79">
        <v>0</v>
      </c>
      <c r="AS667" s="79"/>
      <c r="AT667" s="79"/>
      <c r="AU667" s="79"/>
      <c r="AV667" s="79"/>
      <c r="AW667" s="79"/>
      <c r="AX667" s="79"/>
      <c r="AY667" s="79"/>
      <c r="AZ667" s="79"/>
      <c r="BA667">
        <v>1</v>
      </c>
      <c r="BB667" s="78" t="str">
        <f>REPLACE(INDEX(GroupVertices[Group], MATCH(Edges[[#This Row],[Vertex 1]],GroupVertices[Vertex],0)),1,1,"")</f>
        <v>24</v>
      </c>
      <c r="BC667" s="78" t="str">
        <f>REPLACE(INDEX(GroupVertices[Group], MATCH(Edges[[#This Row],[Vertex 2]],GroupVertices[Vertex],0)),1,1,"")</f>
        <v>24</v>
      </c>
      <c r="BD667" s="48">
        <v>0</v>
      </c>
      <c r="BE667" s="49">
        <v>0</v>
      </c>
      <c r="BF667" s="48">
        <v>0</v>
      </c>
      <c r="BG667" s="49">
        <v>0</v>
      </c>
      <c r="BH667" s="48">
        <v>0</v>
      </c>
      <c r="BI667" s="49">
        <v>0</v>
      </c>
      <c r="BJ667" s="48">
        <v>19</v>
      </c>
      <c r="BK667" s="49">
        <v>100</v>
      </c>
      <c r="BL667" s="48">
        <v>19</v>
      </c>
    </row>
    <row r="668" spans="1:64" x14ac:dyDescent="0.25">
      <c r="A668" s="64" t="s">
        <v>558</v>
      </c>
      <c r="B668" s="64" t="s">
        <v>902</v>
      </c>
      <c r="C668" s="65" t="s">
        <v>15839</v>
      </c>
      <c r="D668" s="66">
        <v>3</v>
      </c>
      <c r="E668" s="67" t="s">
        <v>132</v>
      </c>
      <c r="F668" s="68">
        <v>35</v>
      </c>
      <c r="G668" s="65"/>
      <c r="H668" s="69"/>
      <c r="I668" s="70"/>
      <c r="J668" s="70"/>
      <c r="K668" s="34" t="s">
        <v>65</v>
      </c>
      <c r="L668" s="77">
        <v>668</v>
      </c>
      <c r="M668" s="77"/>
      <c r="N668" s="72"/>
      <c r="O668" s="79" t="s">
        <v>999</v>
      </c>
      <c r="P668" s="81">
        <v>43174.541400462964</v>
      </c>
      <c r="Q668" s="79" t="s">
        <v>1392</v>
      </c>
      <c r="R668" s="79"/>
      <c r="S668" s="79"/>
      <c r="T668" s="79" t="s">
        <v>2859</v>
      </c>
      <c r="U668" s="83" t="s">
        <v>3278</v>
      </c>
      <c r="V668" s="83" t="s">
        <v>3278</v>
      </c>
      <c r="W668" s="81">
        <v>43174.541400462964</v>
      </c>
      <c r="X668" s="83" t="s">
        <v>4345</v>
      </c>
      <c r="Y668" s="79"/>
      <c r="Z668" s="79"/>
      <c r="AA668" s="85" t="s">
        <v>5553</v>
      </c>
      <c r="AB668" s="79"/>
      <c r="AC668" s="79" t="b">
        <v>0</v>
      </c>
      <c r="AD668" s="79">
        <v>7</v>
      </c>
      <c r="AE668" s="85" t="s">
        <v>6296</v>
      </c>
      <c r="AF668" s="79" t="b">
        <v>0</v>
      </c>
      <c r="AG668" s="79" t="s">
        <v>6305</v>
      </c>
      <c r="AH668" s="79"/>
      <c r="AI668" s="85" t="s">
        <v>6296</v>
      </c>
      <c r="AJ668" s="79" t="b">
        <v>0</v>
      </c>
      <c r="AK668" s="79">
        <v>6</v>
      </c>
      <c r="AL668" s="85" t="s">
        <v>6296</v>
      </c>
      <c r="AM668" s="79" t="s">
        <v>6356</v>
      </c>
      <c r="AN668" s="79" t="b">
        <v>0</v>
      </c>
      <c r="AO668" s="85" t="s">
        <v>5553</v>
      </c>
      <c r="AP668" s="79" t="s">
        <v>6415</v>
      </c>
      <c r="AQ668" s="79">
        <v>0</v>
      </c>
      <c r="AR668" s="79">
        <v>0</v>
      </c>
      <c r="AS668" s="79"/>
      <c r="AT668" s="79"/>
      <c r="AU668" s="79"/>
      <c r="AV668" s="79"/>
      <c r="AW668" s="79"/>
      <c r="AX668" s="79"/>
      <c r="AY668" s="79"/>
      <c r="AZ668" s="79"/>
      <c r="BA668">
        <v>1</v>
      </c>
      <c r="BB668" s="78" t="str">
        <f>REPLACE(INDEX(GroupVertices[Group], MATCH(Edges[[#This Row],[Vertex 1]],GroupVertices[Vertex],0)),1,1,"")</f>
        <v>26</v>
      </c>
      <c r="BC668" s="78" t="str">
        <f>REPLACE(INDEX(GroupVertices[Group], MATCH(Edges[[#This Row],[Vertex 2]],GroupVertices[Vertex],0)),1,1,"")</f>
        <v>26</v>
      </c>
      <c r="BD668" s="48">
        <v>0</v>
      </c>
      <c r="BE668" s="49">
        <v>0</v>
      </c>
      <c r="BF668" s="48">
        <v>0</v>
      </c>
      <c r="BG668" s="49">
        <v>0</v>
      </c>
      <c r="BH668" s="48">
        <v>0</v>
      </c>
      <c r="BI668" s="49">
        <v>0</v>
      </c>
      <c r="BJ668" s="48">
        <v>25</v>
      </c>
      <c r="BK668" s="49">
        <v>100</v>
      </c>
      <c r="BL668" s="48">
        <v>25</v>
      </c>
    </row>
    <row r="669" spans="1:64" x14ac:dyDescent="0.25">
      <c r="A669" s="64" t="s">
        <v>559</v>
      </c>
      <c r="B669" s="64" t="s">
        <v>902</v>
      </c>
      <c r="C669" s="65" t="s">
        <v>15839</v>
      </c>
      <c r="D669" s="66">
        <v>3</v>
      </c>
      <c r="E669" s="67" t="s">
        <v>132</v>
      </c>
      <c r="F669" s="68">
        <v>35</v>
      </c>
      <c r="G669" s="65"/>
      <c r="H669" s="69"/>
      <c r="I669" s="70"/>
      <c r="J669" s="70"/>
      <c r="K669" s="34" t="s">
        <v>65</v>
      </c>
      <c r="L669" s="77">
        <v>669</v>
      </c>
      <c r="M669" s="77"/>
      <c r="N669" s="72"/>
      <c r="O669" s="79" t="s">
        <v>999</v>
      </c>
      <c r="P669" s="81">
        <v>43174.618611111109</v>
      </c>
      <c r="Q669" s="79" t="s">
        <v>1377</v>
      </c>
      <c r="R669" s="79"/>
      <c r="S669" s="79"/>
      <c r="T669" s="79" t="s">
        <v>2851</v>
      </c>
      <c r="U669" s="79"/>
      <c r="V669" s="83" t="s">
        <v>3720</v>
      </c>
      <c r="W669" s="81">
        <v>43174.618611111109</v>
      </c>
      <c r="X669" s="83" t="s">
        <v>4346</v>
      </c>
      <c r="Y669" s="79"/>
      <c r="Z669" s="79"/>
      <c r="AA669" s="85" t="s">
        <v>5554</v>
      </c>
      <c r="AB669" s="79"/>
      <c r="AC669" s="79" t="b">
        <v>0</v>
      </c>
      <c r="AD669" s="79">
        <v>0</v>
      </c>
      <c r="AE669" s="85" t="s">
        <v>6296</v>
      </c>
      <c r="AF669" s="79" t="b">
        <v>0</v>
      </c>
      <c r="AG669" s="79" t="s">
        <v>6305</v>
      </c>
      <c r="AH669" s="79"/>
      <c r="AI669" s="85" t="s">
        <v>6296</v>
      </c>
      <c r="AJ669" s="79" t="b">
        <v>0</v>
      </c>
      <c r="AK669" s="79">
        <v>6</v>
      </c>
      <c r="AL669" s="85" t="s">
        <v>5553</v>
      </c>
      <c r="AM669" s="79" t="s">
        <v>6331</v>
      </c>
      <c r="AN669" s="79" t="b">
        <v>0</v>
      </c>
      <c r="AO669" s="85" t="s">
        <v>5553</v>
      </c>
      <c r="AP669" s="79" t="s">
        <v>176</v>
      </c>
      <c r="AQ669" s="79">
        <v>0</v>
      </c>
      <c r="AR669" s="79">
        <v>0</v>
      </c>
      <c r="AS669" s="79"/>
      <c r="AT669" s="79"/>
      <c r="AU669" s="79"/>
      <c r="AV669" s="79"/>
      <c r="AW669" s="79"/>
      <c r="AX669" s="79"/>
      <c r="AY669" s="79"/>
      <c r="AZ669" s="79"/>
      <c r="BA669">
        <v>1</v>
      </c>
      <c r="BB669" s="78" t="str">
        <f>REPLACE(INDEX(GroupVertices[Group], MATCH(Edges[[#This Row],[Vertex 1]],GroupVertices[Vertex],0)),1,1,"")</f>
        <v>26</v>
      </c>
      <c r="BC669" s="78" t="str">
        <f>REPLACE(INDEX(GroupVertices[Group], MATCH(Edges[[#This Row],[Vertex 2]],GroupVertices[Vertex],0)),1,1,"")</f>
        <v>26</v>
      </c>
      <c r="BD669" s="48"/>
      <c r="BE669" s="49"/>
      <c r="BF669" s="48"/>
      <c r="BG669" s="49"/>
      <c r="BH669" s="48"/>
      <c r="BI669" s="49"/>
      <c r="BJ669" s="48"/>
      <c r="BK669" s="49"/>
      <c r="BL669" s="48"/>
    </row>
    <row r="670" spans="1:64" x14ac:dyDescent="0.25">
      <c r="A670" s="64" t="s">
        <v>559</v>
      </c>
      <c r="B670" s="64" t="s">
        <v>558</v>
      </c>
      <c r="C670" s="65" t="s">
        <v>15839</v>
      </c>
      <c r="D670" s="66">
        <v>3</v>
      </c>
      <c r="E670" s="67" t="s">
        <v>132</v>
      </c>
      <c r="F670" s="68">
        <v>35</v>
      </c>
      <c r="G670" s="65"/>
      <c r="H670" s="69"/>
      <c r="I670" s="70"/>
      <c r="J670" s="70"/>
      <c r="K670" s="34" t="s">
        <v>65</v>
      </c>
      <c r="L670" s="77">
        <v>670</v>
      </c>
      <c r="M670" s="77"/>
      <c r="N670" s="72"/>
      <c r="O670" s="79" t="s">
        <v>999</v>
      </c>
      <c r="P670" s="81">
        <v>43174.618611111109</v>
      </c>
      <c r="Q670" s="79" t="s">
        <v>1377</v>
      </c>
      <c r="R670" s="79"/>
      <c r="S670" s="79"/>
      <c r="T670" s="79" t="s">
        <v>2851</v>
      </c>
      <c r="U670" s="79"/>
      <c r="V670" s="83" t="s">
        <v>3720</v>
      </c>
      <c r="W670" s="81">
        <v>43174.618611111109</v>
      </c>
      <c r="X670" s="83" t="s">
        <v>4346</v>
      </c>
      <c r="Y670" s="79"/>
      <c r="Z670" s="79"/>
      <c r="AA670" s="85" t="s">
        <v>5554</v>
      </c>
      <c r="AB670" s="79"/>
      <c r="AC670" s="79" t="b">
        <v>0</v>
      </c>
      <c r="AD670" s="79">
        <v>0</v>
      </c>
      <c r="AE670" s="85" t="s">
        <v>6296</v>
      </c>
      <c r="AF670" s="79" t="b">
        <v>0</v>
      </c>
      <c r="AG670" s="79" t="s">
        <v>6305</v>
      </c>
      <c r="AH670" s="79"/>
      <c r="AI670" s="85" t="s">
        <v>6296</v>
      </c>
      <c r="AJ670" s="79" t="b">
        <v>0</v>
      </c>
      <c r="AK670" s="79">
        <v>6</v>
      </c>
      <c r="AL670" s="85" t="s">
        <v>5553</v>
      </c>
      <c r="AM670" s="79" t="s">
        <v>6331</v>
      </c>
      <c r="AN670" s="79" t="b">
        <v>0</v>
      </c>
      <c r="AO670" s="85" t="s">
        <v>5553</v>
      </c>
      <c r="AP670" s="79" t="s">
        <v>176</v>
      </c>
      <c r="AQ670" s="79">
        <v>0</v>
      </c>
      <c r="AR670" s="79">
        <v>0</v>
      </c>
      <c r="AS670" s="79"/>
      <c r="AT670" s="79"/>
      <c r="AU670" s="79"/>
      <c r="AV670" s="79"/>
      <c r="AW670" s="79"/>
      <c r="AX670" s="79"/>
      <c r="AY670" s="79"/>
      <c r="AZ670" s="79"/>
      <c r="BA670">
        <v>1</v>
      </c>
      <c r="BB670" s="78" t="str">
        <f>REPLACE(INDEX(GroupVertices[Group], MATCH(Edges[[#This Row],[Vertex 1]],GroupVertices[Vertex],0)),1,1,"")</f>
        <v>26</v>
      </c>
      <c r="BC670" s="78" t="str">
        <f>REPLACE(INDEX(GroupVertices[Group], MATCH(Edges[[#This Row],[Vertex 2]],GroupVertices[Vertex],0)),1,1,"")</f>
        <v>26</v>
      </c>
      <c r="BD670" s="48">
        <v>0</v>
      </c>
      <c r="BE670" s="49">
        <v>0</v>
      </c>
      <c r="BF670" s="48">
        <v>0</v>
      </c>
      <c r="BG670" s="49">
        <v>0</v>
      </c>
      <c r="BH670" s="48">
        <v>0</v>
      </c>
      <c r="BI670" s="49">
        <v>0</v>
      </c>
      <c r="BJ670" s="48">
        <v>17</v>
      </c>
      <c r="BK670" s="49">
        <v>100</v>
      </c>
      <c r="BL670" s="48">
        <v>17</v>
      </c>
    </row>
    <row r="671" spans="1:64" x14ac:dyDescent="0.25">
      <c r="A671" s="64" t="s">
        <v>548</v>
      </c>
      <c r="B671" s="64" t="s">
        <v>548</v>
      </c>
      <c r="C671" s="65" t="s">
        <v>15839</v>
      </c>
      <c r="D671" s="66">
        <v>3</v>
      </c>
      <c r="E671" s="67" t="s">
        <v>132</v>
      </c>
      <c r="F671" s="68">
        <v>35</v>
      </c>
      <c r="G671" s="65"/>
      <c r="H671" s="69"/>
      <c r="I671" s="70"/>
      <c r="J671" s="70"/>
      <c r="K671" s="34" t="s">
        <v>65</v>
      </c>
      <c r="L671" s="77">
        <v>671</v>
      </c>
      <c r="M671" s="77"/>
      <c r="N671" s="72"/>
      <c r="O671" s="79" t="s">
        <v>176</v>
      </c>
      <c r="P671" s="81">
        <v>43174.60832175926</v>
      </c>
      <c r="Q671" s="79" t="s">
        <v>1393</v>
      </c>
      <c r="R671" s="83" t="s">
        <v>2217</v>
      </c>
      <c r="S671" s="79" t="s">
        <v>2518</v>
      </c>
      <c r="T671" s="79" t="s">
        <v>2860</v>
      </c>
      <c r="U671" s="79"/>
      <c r="V671" s="83" t="s">
        <v>3712</v>
      </c>
      <c r="W671" s="81">
        <v>43174.60832175926</v>
      </c>
      <c r="X671" s="83" t="s">
        <v>4347</v>
      </c>
      <c r="Y671" s="79"/>
      <c r="Z671" s="79"/>
      <c r="AA671" s="85" t="s">
        <v>5555</v>
      </c>
      <c r="AB671" s="79"/>
      <c r="AC671" s="79" t="b">
        <v>0</v>
      </c>
      <c r="AD671" s="79">
        <v>2</v>
      </c>
      <c r="AE671" s="85" t="s">
        <v>6296</v>
      </c>
      <c r="AF671" s="79" t="b">
        <v>0</v>
      </c>
      <c r="AG671" s="79" t="s">
        <v>6304</v>
      </c>
      <c r="AH671" s="79"/>
      <c r="AI671" s="85" t="s">
        <v>6296</v>
      </c>
      <c r="AJ671" s="79" t="b">
        <v>0</v>
      </c>
      <c r="AK671" s="79">
        <v>1</v>
      </c>
      <c r="AL671" s="85" t="s">
        <v>6296</v>
      </c>
      <c r="AM671" s="79" t="s">
        <v>6341</v>
      </c>
      <c r="AN671" s="79" t="b">
        <v>0</v>
      </c>
      <c r="AO671" s="85" t="s">
        <v>5555</v>
      </c>
      <c r="AP671" s="79" t="s">
        <v>176</v>
      </c>
      <c r="AQ671" s="79">
        <v>0</v>
      </c>
      <c r="AR671" s="79">
        <v>0</v>
      </c>
      <c r="AS671" s="79"/>
      <c r="AT671" s="79"/>
      <c r="AU671" s="79"/>
      <c r="AV671" s="79"/>
      <c r="AW671" s="79"/>
      <c r="AX671" s="79"/>
      <c r="AY671" s="79"/>
      <c r="AZ671" s="79"/>
      <c r="BA671">
        <v>1</v>
      </c>
      <c r="BB671" s="78" t="str">
        <f>REPLACE(INDEX(GroupVertices[Group], MATCH(Edges[[#This Row],[Vertex 1]],GroupVertices[Vertex],0)),1,1,"")</f>
        <v>49</v>
      </c>
      <c r="BC671" s="78" t="str">
        <f>REPLACE(INDEX(GroupVertices[Group], MATCH(Edges[[#This Row],[Vertex 2]],GroupVertices[Vertex],0)),1,1,"")</f>
        <v>49</v>
      </c>
      <c r="BD671" s="48">
        <v>1</v>
      </c>
      <c r="BE671" s="49">
        <v>3.125</v>
      </c>
      <c r="BF671" s="48">
        <v>2</v>
      </c>
      <c r="BG671" s="49">
        <v>6.25</v>
      </c>
      <c r="BH671" s="48">
        <v>1</v>
      </c>
      <c r="BI671" s="49">
        <v>3.125</v>
      </c>
      <c r="BJ671" s="48">
        <v>29</v>
      </c>
      <c r="BK671" s="49">
        <v>90.625</v>
      </c>
      <c r="BL671" s="48">
        <v>32</v>
      </c>
    </row>
    <row r="672" spans="1:64" x14ac:dyDescent="0.25">
      <c r="A672" s="64" t="s">
        <v>560</v>
      </c>
      <c r="B672" s="64" t="s">
        <v>548</v>
      </c>
      <c r="C672" s="65" t="s">
        <v>15839</v>
      </c>
      <c r="D672" s="66">
        <v>3</v>
      </c>
      <c r="E672" s="67" t="s">
        <v>132</v>
      </c>
      <c r="F672" s="68">
        <v>35</v>
      </c>
      <c r="G672" s="65"/>
      <c r="H672" s="69"/>
      <c r="I672" s="70"/>
      <c r="J672" s="70"/>
      <c r="K672" s="34" t="s">
        <v>65</v>
      </c>
      <c r="L672" s="77">
        <v>672</v>
      </c>
      <c r="M672" s="77"/>
      <c r="N672" s="72"/>
      <c r="O672" s="79" t="s">
        <v>999</v>
      </c>
      <c r="P672" s="81">
        <v>43174.618946759256</v>
      </c>
      <c r="Q672" s="79" t="s">
        <v>1394</v>
      </c>
      <c r="R672" s="79"/>
      <c r="S672" s="79"/>
      <c r="T672" s="79"/>
      <c r="U672" s="79"/>
      <c r="V672" s="83" t="s">
        <v>3721</v>
      </c>
      <c r="W672" s="81">
        <v>43174.618946759256</v>
      </c>
      <c r="X672" s="83" t="s">
        <v>4348</v>
      </c>
      <c r="Y672" s="79"/>
      <c r="Z672" s="79"/>
      <c r="AA672" s="85" t="s">
        <v>5556</v>
      </c>
      <c r="AB672" s="79"/>
      <c r="AC672" s="79" t="b">
        <v>0</v>
      </c>
      <c r="AD672" s="79">
        <v>0</v>
      </c>
      <c r="AE672" s="85" t="s">
        <v>6296</v>
      </c>
      <c r="AF672" s="79" t="b">
        <v>0</v>
      </c>
      <c r="AG672" s="79" t="s">
        <v>6304</v>
      </c>
      <c r="AH672" s="79"/>
      <c r="AI672" s="85" t="s">
        <v>6296</v>
      </c>
      <c r="AJ672" s="79" t="b">
        <v>0</v>
      </c>
      <c r="AK672" s="79">
        <v>1</v>
      </c>
      <c r="AL672" s="85" t="s">
        <v>5555</v>
      </c>
      <c r="AM672" s="79" t="s">
        <v>6331</v>
      </c>
      <c r="AN672" s="79" t="b">
        <v>0</v>
      </c>
      <c r="AO672" s="85" t="s">
        <v>5555</v>
      </c>
      <c r="AP672" s="79" t="s">
        <v>176</v>
      </c>
      <c r="AQ672" s="79">
        <v>0</v>
      </c>
      <c r="AR672" s="79">
        <v>0</v>
      </c>
      <c r="AS672" s="79"/>
      <c r="AT672" s="79"/>
      <c r="AU672" s="79"/>
      <c r="AV672" s="79"/>
      <c r="AW672" s="79"/>
      <c r="AX672" s="79"/>
      <c r="AY672" s="79"/>
      <c r="AZ672" s="79"/>
      <c r="BA672">
        <v>1</v>
      </c>
      <c r="BB672" s="78" t="str">
        <f>REPLACE(INDEX(GroupVertices[Group], MATCH(Edges[[#This Row],[Vertex 1]],GroupVertices[Vertex],0)),1,1,"")</f>
        <v>49</v>
      </c>
      <c r="BC672" s="78" t="str">
        <f>REPLACE(INDEX(GroupVertices[Group], MATCH(Edges[[#This Row],[Vertex 2]],GroupVertices[Vertex],0)),1,1,"")</f>
        <v>49</v>
      </c>
      <c r="BD672" s="48">
        <v>0</v>
      </c>
      <c r="BE672" s="49">
        <v>0</v>
      </c>
      <c r="BF672" s="48">
        <v>1</v>
      </c>
      <c r="BG672" s="49">
        <v>4.5454545454545459</v>
      </c>
      <c r="BH672" s="48">
        <v>0</v>
      </c>
      <c r="BI672" s="49">
        <v>0</v>
      </c>
      <c r="BJ672" s="48">
        <v>21</v>
      </c>
      <c r="BK672" s="49">
        <v>95.454545454545453</v>
      </c>
      <c r="BL672" s="48">
        <v>22</v>
      </c>
    </row>
    <row r="673" spans="1:64" x14ac:dyDescent="0.25">
      <c r="A673" s="64" t="s">
        <v>561</v>
      </c>
      <c r="B673" s="64" t="s">
        <v>216</v>
      </c>
      <c r="C673" s="65" t="s">
        <v>15839</v>
      </c>
      <c r="D673" s="66">
        <v>3</v>
      </c>
      <c r="E673" s="67" t="s">
        <v>132</v>
      </c>
      <c r="F673" s="68">
        <v>35</v>
      </c>
      <c r="G673" s="65"/>
      <c r="H673" s="69"/>
      <c r="I673" s="70"/>
      <c r="J673" s="70"/>
      <c r="K673" s="34" t="s">
        <v>65</v>
      </c>
      <c r="L673" s="77">
        <v>673</v>
      </c>
      <c r="M673" s="77"/>
      <c r="N673" s="72"/>
      <c r="O673" s="79" t="s">
        <v>999</v>
      </c>
      <c r="P673" s="81">
        <v>43174.620486111111</v>
      </c>
      <c r="Q673" s="79" t="s">
        <v>1395</v>
      </c>
      <c r="R673" s="83" t="s">
        <v>1992</v>
      </c>
      <c r="S673" s="79" t="s">
        <v>2504</v>
      </c>
      <c r="T673" s="79"/>
      <c r="U673" s="79"/>
      <c r="V673" s="83" t="s">
        <v>3722</v>
      </c>
      <c r="W673" s="81">
        <v>43174.620486111111</v>
      </c>
      <c r="X673" s="83" t="s">
        <v>4349</v>
      </c>
      <c r="Y673" s="79"/>
      <c r="Z673" s="79"/>
      <c r="AA673" s="85" t="s">
        <v>5557</v>
      </c>
      <c r="AB673" s="79"/>
      <c r="AC673" s="79" t="b">
        <v>0</v>
      </c>
      <c r="AD673" s="79">
        <v>0</v>
      </c>
      <c r="AE673" s="85" t="s">
        <v>6296</v>
      </c>
      <c r="AF673" s="79" t="b">
        <v>0</v>
      </c>
      <c r="AG673" s="79" t="s">
        <v>6305</v>
      </c>
      <c r="AH673" s="79"/>
      <c r="AI673" s="85" t="s">
        <v>6296</v>
      </c>
      <c r="AJ673" s="79" t="b">
        <v>0</v>
      </c>
      <c r="AK673" s="79">
        <v>2</v>
      </c>
      <c r="AL673" s="85" t="s">
        <v>5090</v>
      </c>
      <c r="AM673" s="79" t="s">
        <v>6328</v>
      </c>
      <c r="AN673" s="79" t="b">
        <v>0</v>
      </c>
      <c r="AO673" s="85" t="s">
        <v>5090</v>
      </c>
      <c r="AP673" s="79" t="s">
        <v>176</v>
      </c>
      <c r="AQ673" s="79">
        <v>0</v>
      </c>
      <c r="AR673" s="79">
        <v>0</v>
      </c>
      <c r="AS673" s="79"/>
      <c r="AT673" s="79"/>
      <c r="AU673" s="79"/>
      <c r="AV673" s="79"/>
      <c r="AW673" s="79"/>
      <c r="AX673" s="79"/>
      <c r="AY673" s="79"/>
      <c r="AZ673" s="79"/>
      <c r="BA673">
        <v>1</v>
      </c>
      <c r="BB673" s="78" t="str">
        <f>REPLACE(INDEX(GroupVertices[Group], MATCH(Edges[[#This Row],[Vertex 1]],GroupVertices[Vertex],0)),1,1,"")</f>
        <v>48</v>
      </c>
      <c r="BC673" s="78" t="str">
        <f>REPLACE(INDEX(GroupVertices[Group], MATCH(Edges[[#This Row],[Vertex 2]],GroupVertices[Vertex],0)),1,1,"")</f>
        <v>48</v>
      </c>
      <c r="BD673" s="48">
        <v>0</v>
      </c>
      <c r="BE673" s="49">
        <v>0</v>
      </c>
      <c r="BF673" s="48">
        <v>0</v>
      </c>
      <c r="BG673" s="49">
        <v>0</v>
      </c>
      <c r="BH673" s="48">
        <v>0</v>
      </c>
      <c r="BI673" s="49">
        <v>0</v>
      </c>
      <c r="BJ673" s="48">
        <v>19</v>
      </c>
      <c r="BK673" s="49">
        <v>100</v>
      </c>
      <c r="BL673" s="48">
        <v>19</v>
      </c>
    </row>
    <row r="674" spans="1:64" x14ac:dyDescent="0.25">
      <c r="A674" s="64" t="s">
        <v>562</v>
      </c>
      <c r="B674" s="64" t="s">
        <v>909</v>
      </c>
      <c r="C674" s="65" t="s">
        <v>15839</v>
      </c>
      <c r="D674" s="66">
        <v>3</v>
      </c>
      <c r="E674" s="67" t="s">
        <v>132</v>
      </c>
      <c r="F674" s="68">
        <v>35</v>
      </c>
      <c r="G674" s="65"/>
      <c r="H674" s="69"/>
      <c r="I674" s="70"/>
      <c r="J674" s="70"/>
      <c r="K674" s="34" t="s">
        <v>65</v>
      </c>
      <c r="L674" s="77">
        <v>674</v>
      </c>
      <c r="M674" s="77"/>
      <c r="N674" s="72"/>
      <c r="O674" s="79" t="s">
        <v>999</v>
      </c>
      <c r="P674" s="81">
        <v>43174.625231481485</v>
      </c>
      <c r="Q674" s="79" t="s">
        <v>1396</v>
      </c>
      <c r="R674" s="83" t="s">
        <v>2218</v>
      </c>
      <c r="S674" s="79" t="s">
        <v>2591</v>
      </c>
      <c r="T674" s="79" t="s">
        <v>731</v>
      </c>
      <c r="U674" s="83" t="s">
        <v>3279</v>
      </c>
      <c r="V674" s="83" t="s">
        <v>3279</v>
      </c>
      <c r="W674" s="81">
        <v>43174.625231481485</v>
      </c>
      <c r="X674" s="83" t="s">
        <v>4350</v>
      </c>
      <c r="Y674" s="79"/>
      <c r="Z674" s="79"/>
      <c r="AA674" s="85" t="s">
        <v>5558</v>
      </c>
      <c r="AB674" s="79"/>
      <c r="AC674" s="79" t="b">
        <v>0</v>
      </c>
      <c r="AD674" s="79">
        <v>0</v>
      </c>
      <c r="AE674" s="85" t="s">
        <v>6296</v>
      </c>
      <c r="AF674" s="79" t="b">
        <v>0</v>
      </c>
      <c r="AG674" s="79" t="s">
        <v>6304</v>
      </c>
      <c r="AH674" s="79"/>
      <c r="AI674" s="85" t="s">
        <v>6296</v>
      </c>
      <c r="AJ674" s="79" t="b">
        <v>0</v>
      </c>
      <c r="AK674" s="79">
        <v>0</v>
      </c>
      <c r="AL674" s="85" t="s">
        <v>6296</v>
      </c>
      <c r="AM674" s="79" t="s">
        <v>6336</v>
      </c>
      <c r="AN674" s="79" t="b">
        <v>0</v>
      </c>
      <c r="AO674" s="85" t="s">
        <v>5558</v>
      </c>
      <c r="AP674" s="79" t="s">
        <v>176</v>
      </c>
      <c r="AQ674" s="79">
        <v>0</v>
      </c>
      <c r="AR674" s="79">
        <v>0</v>
      </c>
      <c r="AS674" s="79"/>
      <c r="AT674" s="79"/>
      <c r="AU674" s="79"/>
      <c r="AV674" s="79"/>
      <c r="AW674" s="79"/>
      <c r="AX674" s="79"/>
      <c r="AY674" s="79"/>
      <c r="AZ674" s="79"/>
      <c r="BA674">
        <v>1</v>
      </c>
      <c r="BB674" s="78" t="str">
        <f>REPLACE(INDEX(GroupVertices[Group], MATCH(Edges[[#This Row],[Vertex 1]],GroupVertices[Vertex],0)),1,1,"")</f>
        <v>38</v>
      </c>
      <c r="BC674" s="78" t="str">
        <f>REPLACE(INDEX(GroupVertices[Group], MATCH(Edges[[#This Row],[Vertex 2]],GroupVertices[Vertex],0)),1,1,"")</f>
        <v>38</v>
      </c>
      <c r="BD674" s="48">
        <v>1</v>
      </c>
      <c r="BE674" s="49">
        <v>5.882352941176471</v>
      </c>
      <c r="BF674" s="48">
        <v>0</v>
      </c>
      <c r="BG674" s="49">
        <v>0</v>
      </c>
      <c r="BH674" s="48">
        <v>0</v>
      </c>
      <c r="BI674" s="49">
        <v>0</v>
      </c>
      <c r="BJ674" s="48">
        <v>16</v>
      </c>
      <c r="BK674" s="49">
        <v>94.117647058823536</v>
      </c>
      <c r="BL674" s="48">
        <v>17</v>
      </c>
    </row>
    <row r="675" spans="1:64" x14ac:dyDescent="0.25">
      <c r="A675" s="64" t="s">
        <v>563</v>
      </c>
      <c r="B675" s="64" t="s">
        <v>484</v>
      </c>
      <c r="C675" s="65" t="s">
        <v>15839</v>
      </c>
      <c r="D675" s="66">
        <v>3</v>
      </c>
      <c r="E675" s="67" t="s">
        <v>132</v>
      </c>
      <c r="F675" s="68">
        <v>35</v>
      </c>
      <c r="G675" s="65"/>
      <c r="H675" s="69"/>
      <c r="I675" s="70"/>
      <c r="J675" s="70"/>
      <c r="K675" s="34" t="s">
        <v>65</v>
      </c>
      <c r="L675" s="77">
        <v>675</v>
      </c>
      <c r="M675" s="77"/>
      <c r="N675" s="72"/>
      <c r="O675" s="79" t="s">
        <v>999</v>
      </c>
      <c r="P675" s="81">
        <v>43174.625231481485</v>
      </c>
      <c r="Q675" s="79" t="s">
        <v>1397</v>
      </c>
      <c r="R675" s="83" t="s">
        <v>2219</v>
      </c>
      <c r="S675" s="79" t="s">
        <v>2518</v>
      </c>
      <c r="T675" s="79" t="s">
        <v>2756</v>
      </c>
      <c r="U675" s="79"/>
      <c r="V675" s="83" t="s">
        <v>3723</v>
      </c>
      <c r="W675" s="81">
        <v>43174.625231481485</v>
      </c>
      <c r="X675" s="83" t="s">
        <v>4351</v>
      </c>
      <c r="Y675" s="79"/>
      <c r="Z675" s="79"/>
      <c r="AA675" s="85" t="s">
        <v>5559</v>
      </c>
      <c r="AB675" s="79"/>
      <c r="AC675" s="79" t="b">
        <v>0</v>
      </c>
      <c r="AD675" s="79">
        <v>0</v>
      </c>
      <c r="AE675" s="85" t="s">
        <v>6296</v>
      </c>
      <c r="AF675" s="79" t="b">
        <v>0</v>
      </c>
      <c r="AG675" s="79" t="s">
        <v>6304</v>
      </c>
      <c r="AH675" s="79"/>
      <c r="AI675" s="85" t="s">
        <v>6296</v>
      </c>
      <c r="AJ675" s="79" t="b">
        <v>0</v>
      </c>
      <c r="AK675" s="79">
        <v>1</v>
      </c>
      <c r="AL675" s="85" t="s">
        <v>5836</v>
      </c>
      <c r="AM675" s="79" t="s">
        <v>6333</v>
      </c>
      <c r="AN675" s="79" t="b">
        <v>0</v>
      </c>
      <c r="AO675" s="85" t="s">
        <v>5836</v>
      </c>
      <c r="AP675" s="79" t="s">
        <v>176</v>
      </c>
      <c r="AQ675" s="79">
        <v>0</v>
      </c>
      <c r="AR675" s="79">
        <v>0</v>
      </c>
      <c r="AS675" s="79"/>
      <c r="AT675" s="79"/>
      <c r="AU675" s="79"/>
      <c r="AV675" s="79"/>
      <c r="AW675" s="79"/>
      <c r="AX675" s="79"/>
      <c r="AY675" s="79"/>
      <c r="AZ675" s="79"/>
      <c r="BA675">
        <v>1</v>
      </c>
      <c r="BB675" s="78" t="str">
        <f>REPLACE(INDEX(GroupVertices[Group], MATCH(Edges[[#This Row],[Vertex 1]],GroupVertices[Vertex],0)),1,1,"")</f>
        <v>9</v>
      </c>
      <c r="BC675" s="78" t="str">
        <f>REPLACE(INDEX(GroupVertices[Group], MATCH(Edges[[#This Row],[Vertex 2]],GroupVertices[Vertex],0)),1,1,"")</f>
        <v>9</v>
      </c>
      <c r="BD675" s="48">
        <v>0</v>
      </c>
      <c r="BE675" s="49">
        <v>0</v>
      </c>
      <c r="BF675" s="48">
        <v>0</v>
      </c>
      <c r="BG675" s="49">
        <v>0</v>
      </c>
      <c r="BH675" s="48">
        <v>0</v>
      </c>
      <c r="BI675" s="49">
        <v>0</v>
      </c>
      <c r="BJ675" s="48">
        <v>15</v>
      </c>
      <c r="BK675" s="49">
        <v>100</v>
      </c>
      <c r="BL675" s="48">
        <v>15</v>
      </c>
    </row>
    <row r="676" spans="1:64" x14ac:dyDescent="0.25">
      <c r="A676" s="64" t="s">
        <v>564</v>
      </c>
      <c r="B676" s="64" t="s">
        <v>564</v>
      </c>
      <c r="C676" s="65" t="s">
        <v>15839</v>
      </c>
      <c r="D676" s="66">
        <v>3</v>
      </c>
      <c r="E676" s="67" t="s">
        <v>132</v>
      </c>
      <c r="F676" s="68">
        <v>35</v>
      </c>
      <c r="G676" s="65"/>
      <c r="H676" s="69"/>
      <c r="I676" s="70"/>
      <c r="J676" s="70"/>
      <c r="K676" s="34" t="s">
        <v>65</v>
      </c>
      <c r="L676" s="77">
        <v>676</v>
      </c>
      <c r="M676" s="77"/>
      <c r="N676" s="72"/>
      <c r="O676" s="79" t="s">
        <v>176</v>
      </c>
      <c r="P676" s="81">
        <v>43174.62537037037</v>
      </c>
      <c r="Q676" s="79" t="s">
        <v>1398</v>
      </c>
      <c r="R676" s="83" t="s">
        <v>2220</v>
      </c>
      <c r="S676" s="79" t="s">
        <v>2592</v>
      </c>
      <c r="T676" s="79" t="s">
        <v>2861</v>
      </c>
      <c r="U676" s="83" t="s">
        <v>3280</v>
      </c>
      <c r="V676" s="83" t="s">
        <v>3280</v>
      </c>
      <c r="W676" s="81">
        <v>43174.62537037037</v>
      </c>
      <c r="X676" s="83" t="s">
        <v>4352</v>
      </c>
      <c r="Y676" s="79"/>
      <c r="Z676" s="79"/>
      <c r="AA676" s="85" t="s">
        <v>5560</v>
      </c>
      <c r="AB676" s="79"/>
      <c r="AC676" s="79" t="b">
        <v>0</v>
      </c>
      <c r="AD676" s="79">
        <v>0</v>
      </c>
      <c r="AE676" s="85" t="s">
        <v>6296</v>
      </c>
      <c r="AF676" s="79" t="b">
        <v>0</v>
      </c>
      <c r="AG676" s="79" t="s">
        <v>6305</v>
      </c>
      <c r="AH676" s="79"/>
      <c r="AI676" s="85" t="s">
        <v>6296</v>
      </c>
      <c r="AJ676" s="79" t="b">
        <v>0</v>
      </c>
      <c r="AK676" s="79">
        <v>0</v>
      </c>
      <c r="AL676" s="85" t="s">
        <v>6296</v>
      </c>
      <c r="AM676" s="79" t="s">
        <v>6330</v>
      </c>
      <c r="AN676" s="79" t="b">
        <v>0</v>
      </c>
      <c r="AO676" s="85" t="s">
        <v>5560</v>
      </c>
      <c r="AP676" s="79" t="s">
        <v>176</v>
      </c>
      <c r="AQ676" s="79">
        <v>0</v>
      </c>
      <c r="AR676" s="79">
        <v>0</v>
      </c>
      <c r="AS676" s="79"/>
      <c r="AT676" s="79"/>
      <c r="AU676" s="79"/>
      <c r="AV676" s="79"/>
      <c r="AW676" s="79"/>
      <c r="AX676" s="79"/>
      <c r="AY676" s="79"/>
      <c r="AZ676" s="79"/>
      <c r="BA676">
        <v>1</v>
      </c>
      <c r="BB676" s="78" t="str">
        <f>REPLACE(INDEX(GroupVertices[Group], MATCH(Edges[[#This Row],[Vertex 1]],GroupVertices[Vertex],0)),1,1,"")</f>
        <v>1</v>
      </c>
      <c r="BC676" s="78" t="str">
        <f>REPLACE(INDEX(GroupVertices[Group], MATCH(Edges[[#This Row],[Vertex 2]],GroupVertices[Vertex],0)),1,1,"")</f>
        <v>1</v>
      </c>
      <c r="BD676" s="48">
        <v>0</v>
      </c>
      <c r="BE676" s="49">
        <v>0</v>
      </c>
      <c r="BF676" s="48">
        <v>0</v>
      </c>
      <c r="BG676" s="49">
        <v>0</v>
      </c>
      <c r="BH676" s="48">
        <v>0</v>
      </c>
      <c r="BI676" s="49">
        <v>0</v>
      </c>
      <c r="BJ676" s="48">
        <v>14</v>
      </c>
      <c r="BK676" s="49">
        <v>100</v>
      </c>
      <c r="BL676" s="48">
        <v>14</v>
      </c>
    </row>
    <row r="677" spans="1:64" x14ac:dyDescent="0.25">
      <c r="A677" s="64" t="s">
        <v>565</v>
      </c>
      <c r="B677" s="64" t="s">
        <v>565</v>
      </c>
      <c r="C677" s="65" t="s">
        <v>15839</v>
      </c>
      <c r="D677" s="66">
        <v>3</v>
      </c>
      <c r="E677" s="67" t="s">
        <v>132</v>
      </c>
      <c r="F677" s="68">
        <v>35</v>
      </c>
      <c r="G677" s="65"/>
      <c r="H677" s="69"/>
      <c r="I677" s="70"/>
      <c r="J677" s="70"/>
      <c r="K677" s="34" t="s">
        <v>65</v>
      </c>
      <c r="L677" s="77">
        <v>677</v>
      </c>
      <c r="M677" s="77"/>
      <c r="N677" s="72"/>
      <c r="O677" s="79" t="s">
        <v>176</v>
      </c>
      <c r="P677" s="81">
        <v>43174.626030092593</v>
      </c>
      <c r="Q677" s="79" t="s">
        <v>1399</v>
      </c>
      <c r="R677" s="83" t="s">
        <v>2221</v>
      </c>
      <c r="S677" s="79" t="s">
        <v>2539</v>
      </c>
      <c r="T677" s="79" t="s">
        <v>2862</v>
      </c>
      <c r="U677" s="79"/>
      <c r="V677" s="83" t="s">
        <v>3724</v>
      </c>
      <c r="W677" s="81">
        <v>43174.626030092593</v>
      </c>
      <c r="X677" s="83" t="s">
        <v>4353</v>
      </c>
      <c r="Y677" s="79"/>
      <c r="Z677" s="79"/>
      <c r="AA677" s="85" t="s">
        <v>5561</v>
      </c>
      <c r="AB677" s="79"/>
      <c r="AC677" s="79" t="b">
        <v>0</v>
      </c>
      <c r="AD677" s="79">
        <v>3</v>
      </c>
      <c r="AE677" s="85" t="s">
        <v>6296</v>
      </c>
      <c r="AF677" s="79" t="b">
        <v>1</v>
      </c>
      <c r="AG677" s="79" t="s">
        <v>6313</v>
      </c>
      <c r="AH677" s="79"/>
      <c r="AI677" s="85" t="s">
        <v>6321</v>
      </c>
      <c r="AJ677" s="79" t="b">
        <v>0</v>
      </c>
      <c r="AK677" s="79">
        <v>0</v>
      </c>
      <c r="AL677" s="85" t="s">
        <v>6296</v>
      </c>
      <c r="AM677" s="79" t="s">
        <v>6333</v>
      </c>
      <c r="AN677" s="79" t="b">
        <v>0</v>
      </c>
      <c r="AO677" s="85" t="s">
        <v>5561</v>
      </c>
      <c r="AP677" s="79" t="s">
        <v>176</v>
      </c>
      <c r="AQ677" s="79">
        <v>0</v>
      </c>
      <c r="AR677" s="79">
        <v>0</v>
      </c>
      <c r="AS677" s="79"/>
      <c r="AT677" s="79"/>
      <c r="AU677" s="79"/>
      <c r="AV677" s="79"/>
      <c r="AW677" s="79"/>
      <c r="AX677" s="79"/>
      <c r="AY677" s="79"/>
      <c r="AZ677" s="79"/>
      <c r="BA677">
        <v>1</v>
      </c>
      <c r="BB677" s="78" t="str">
        <f>REPLACE(INDEX(GroupVertices[Group], MATCH(Edges[[#This Row],[Vertex 1]],GroupVertices[Vertex],0)),1,1,"")</f>
        <v>1</v>
      </c>
      <c r="BC677" s="78" t="str">
        <f>REPLACE(INDEX(GroupVertices[Group], MATCH(Edges[[#This Row],[Vertex 2]],GroupVertices[Vertex],0)),1,1,"")</f>
        <v>1</v>
      </c>
      <c r="BD677" s="48">
        <v>0</v>
      </c>
      <c r="BE677" s="49">
        <v>0</v>
      </c>
      <c r="BF677" s="48">
        <v>0</v>
      </c>
      <c r="BG677" s="49">
        <v>0</v>
      </c>
      <c r="BH677" s="48">
        <v>0</v>
      </c>
      <c r="BI677" s="49">
        <v>0</v>
      </c>
      <c r="BJ677" s="48">
        <v>33</v>
      </c>
      <c r="BK677" s="49">
        <v>100</v>
      </c>
      <c r="BL677" s="48">
        <v>33</v>
      </c>
    </row>
    <row r="678" spans="1:64" x14ac:dyDescent="0.25">
      <c r="A678" s="64" t="s">
        <v>546</v>
      </c>
      <c r="B678" s="64" t="s">
        <v>891</v>
      </c>
      <c r="C678" s="65" t="s">
        <v>15839</v>
      </c>
      <c r="D678" s="66">
        <v>3</v>
      </c>
      <c r="E678" s="67" t="s">
        <v>132</v>
      </c>
      <c r="F678" s="68">
        <v>35</v>
      </c>
      <c r="G678" s="65"/>
      <c r="H678" s="69"/>
      <c r="I678" s="70"/>
      <c r="J678" s="70"/>
      <c r="K678" s="34" t="s">
        <v>65</v>
      </c>
      <c r="L678" s="77">
        <v>678</v>
      </c>
      <c r="M678" s="77"/>
      <c r="N678" s="72"/>
      <c r="O678" s="79" t="s">
        <v>999</v>
      </c>
      <c r="P678" s="81">
        <v>43174.341817129629</v>
      </c>
      <c r="Q678" s="79" t="s">
        <v>1381</v>
      </c>
      <c r="R678" s="83" t="s">
        <v>2210</v>
      </c>
      <c r="S678" s="79" t="s">
        <v>2507</v>
      </c>
      <c r="T678" s="79" t="s">
        <v>2853</v>
      </c>
      <c r="U678" s="83" t="s">
        <v>3275</v>
      </c>
      <c r="V678" s="83" t="s">
        <v>3275</v>
      </c>
      <c r="W678" s="81">
        <v>43174.341817129629</v>
      </c>
      <c r="X678" s="83" t="s">
        <v>4333</v>
      </c>
      <c r="Y678" s="79"/>
      <c r="Z678" s="79"/>
      <c r="AA678" s="85" t="s">
        <v>5541</v>
      </c>
      <c r="AB678" s="79"/>
      <c r="AC678" s="79" t="b">
        <v>0</v>
      </c>
      <c r="AD678" s="79">
        <v>2</v>
      </c>
      <c r="AE678" s="85" t="s">
        <v>6296</v>
      </c>
      <c r="AF678" s="79" t="b">
        <v>0</v>
      </c>
      <c r="AG678" s="79" t="s">
        <v>6304</v>
      </c>
      <c r="AH678" s="79"/>
      <c r="AI678" s="85" t="s">
        <v>6296</v>
      </c>
      <c r="AJ678" s="79" t="b">
        <v>0</v>
      </c>
      <c r="AK678" s="79">
        <v>2</v>
      </c>
      <c r="AL678" s="85" t="s">
        <v>6296</v>
      </c>
      <c r="AM678" s="79" t="s">
        <v>6388</v>
      </c>
      <c r="AN678" s="79" t="b">
        <v>0</v>
      </c>
      <c r="AO678" s="85" t="s">
        <v>5541</v>
      </c>
      <c r="AP678" s="79" t="s">
        <v>6415</v>
      </c>
      <c r="AQ678" s="79">
        <v>0</v>
      </c>
      <c r="AR678" s="79">
        <v>0</v>
      </c>
      <c r="AS678" s="79"/>
      <c r="AT678" s="79"/>
      <c r="AU678" s="79"/>
      <c r="AV678" s="79"/>
      <c r="AW678" s="79"/>
      <c r="AX678" s="79"/>
      <c r="AY678" s="79"/>
      <c r="AZ678" s="79"/>
      <c r="BA678">
        <v>1</v>
      </c>
      <c r="BB678" s="78" t="str">
        <f>REPLACE(INDEX(GroupVertices[Group], MATCH(Edges[[#This Row],[Vertex 1]],GroupVertices[Vertex],0)),1,1,"")</f>
        <v>16</v>
      </c>
      <c r="BC678" s="78" t="str">
        <f>REPLACE(INDEX(GroupVertices[Group], MATCH(Edges[[#This Row],[Vertex 2]],GroupVertices[Vertex],0)),1,1,"")</f>
        <v>16</v>
      </c>
      <c r="BD678" s="48"/>
      <c r="BE678" s="49"/>
      <c r="BF678" s="48"/>
      <c r="BG678" s="49"/>
      <c r="BH678" s="48"/>
      <c r="BI678" s="49"/>
      <c r="BJ678" s="48"/>
      <c r="BK678" s="49"/>
      <c r="BL678" s="48"/>
    </row>
    <row r="679" spans="1:64" x14ac:dyDescent="0.25">
      <c r="A679" s="64" t="s">
        <v>566</v>
      </c>
      <c r="B679" s="64" t="s">
        <v>891</v>
      </c>
      <c r="C679" s="65" t="s">
        <v>15839</v>
      </c>
      <c r="D679" s="66">
        <v>3</v>
      </c>
      <c r="E679" s="67" t="s">
        <v>132</v>
      </c>
      <c r="F679" s="68">
        <v>35</v>
      </c>
      <c r="G679" s="65"/>
      <c r="H679" s="69"/>
      <c r="I679" s="70"/>
      <c r="J679" s="70"/>
      <c r="K679" s="34" t="s">
        <v>65</v>
      </c>
      <c r="L679" s="77">
        <v>679</v>
      </c>
      <c r="M679" s="77"/>
      <c r="N679" s="72"/>
      <c r="O679" s="79" t="s">
        <v>999</v>
      </c>
      <c r="P679" s="81">
        <v>43174.629606481481</v>
      </c>
      <c r="Q679" s="79" t="s">
        <v>1400</v>
      </c>
      <c r="R679" s="79"/>
      <c r="S679" s="79"/>
      <c r="T679" s="79"/>
      <c r="U679" s="79"/>
      <c r="V679" s="83" t="s">
        <v>3725</v>
      </c>
      <c r="W679" s="81">
        <v>43174.629606481481</v>
      </c>
      <c r="X679" s="83" t="s">
        <v>4354</v>
      </c>
      <c r="Y679" s="79"/>
      <c r="Z679" s="79"/>
      <c r="AA679" s="85" t="s">
        <v>5562</v>
      </c>
      <c r="AB679" s="79"/>
      <c r="AC679" s="79" t="b">
        <v>0</v>
      </c>
      <c r="AD679" s="79">
        <v>0</v>
      </c>
      <c r="AE679" s="85" t="s">
        <v>6296</v>
      </c>
      <c r="AF679" s="79" t="b">
        <v>0</v>
      </c>
      <c r="AG679" s="79" t="s">
        <v>6304</v>
      </c>
      <c r="AH679" s="79"/>
      <c r="AI679" s="85" t="s">
        <v>6296</v>
      </c>
      <c r="AJ679" s="79" t="b">
        <v>0</v>
      </c>
      <c r="AK679" s="79">
        <v>2</v>
      </c>
      <c r="AL679" s="85" t="s">
        <v>5541</v>
      </c>
      <c r="AM679" s="79" t="s">
        <v>6333</v>
      </c>
      <c r="AN679" s="79" t="b">
        <v>0</v>
      </c>
      <c r="AO679" s="85" t="s">
        <v>5541</v>
      </c>
      <c r="AP679" s="79" t="s">
        <v>176</v>
      </c>
      <c r="AQ679" s="79">
        <v>0</v>
      </c>
      <c r="AR679" s="79">
        <v>0</v>
      </c>
      <c r="AS679" s="79"/>
      <c r="AT679" s="79"/>
      <c r="AU679" s="79"/>
      <c r="AV679" s="79"/>
      <c r="AW679" s="79"/>
      <c r="AX679" s="79"/>
      <c r="AY679" s="79"/>
      <c r="AZ679" s="79"/>
      <c r="BA679">
        <v>1</v>
      </c>
      <c r="BB679" s="78" t="str">
        <f>REPLACE(INDEX(GroupVertices[Group], MATCH(Edges[[#This Row],[Vertex 1]],GroupVertices[Vertex],0)),1,1,"")</f>
        <v>16</v>
      </c>
      <c r="BC679" s="78" t="str">
        <f>REPLACE(INDEX(GroupVertices[Group], MATCH(Edges[[#This Row],[Vertex 2]],GroupVertices[Vertex],0)),1,1,"")</f>
        <v>16</v>
      </c>
      <c r="BD679" s="48"/>
      <c r="BE679" s="49"/>
      <c r="BF679" s="48"/>
      <c r="BG679" s="49"/>
      <c r="BH679" s="48"/>
      <c r="BI679" s="49"/>
      <c r="BJ679" s="48"/>
      <c r="BK679" s="49"/>
      <c r="BL679" s="48"/>
    </row>
    <row r="680" spans="1:64" x14ac:dyDescent="0.25">
      <c r="A680" s="64" t="s">
        <v>566</v>
      </c>
      <c r="B680" s="64" t="s">
        <v>546</v>
      </c>
      <c r="C680" s="65" t="s">
        <v>15839</v>
      </c>
      <c r="D680" s="66">
        <v>3</v>
      </c>
      <c r="E680" s="67" t="s">
        <v>132</v>
      </c>
      <c r="F680" s="68">
        <v>35</v>
      </c>
      <c r="G680" s="65"/>
      <c r="H680" s="69"/>
      <c r="I680" s="70"/>
      <c r="J680" s="70"/>
      <c r="K680" s="34" t="s">
        <v>65</v>
      </c>
      <c r="L680" s="77">
        <v>680</v>
      </c>
      <c r="M680" s="77"/>
      <c r="N680" s="72"/>
      <c r="O680" s="79" t="s">
        <v>999</v>
      </c>
      <c r="P680" s="81">
        <v>43174.629606481481</v>
      </c>
      <c r="Q680" s="79" t="s">
        <v>1400</v>
      </c>
      <c r="R680" s="79"/>
      <c r="S680" s="79"/>
      <c r="T680" s="79"/>
      <c r="U680" s="79"/>
      <c r="V680" s="83" t="s">
        <v>3725</v>
      </c>
      <c r="W680" s="81">
        <v>43174.629606481481</v>
      </c>
      <c r="X680" s="83" t="s">
        <v>4354</v>
      </c>
      <c r="Y680" s="79"/>
      <c r="Z680" s="79"/>
      <c r="AA680" s="85" t="s">
        <v>5562</v>
      </c>
      <c r="AB680" s="79"/>
      <c r="AC680" s="79" t="b">
        <v>0</v>
      </c>
      <c r="AD680" s="79">
        <v>0</v>
      </c>
      <c r="AE680" s="85" t="s">
        <v>6296</v>
      </c>
      <c r="AF680" s="79" t="b">
        <v>0</v>
      </c>
      <c r="AG680" s="79" t="s">
        <v>6304</v>
      </c>
      <c r="AH680" s="79"/>
      <c r="AI680" s="85" t="s">
        <v>6296</v>
      </c>
      <c r="AJ680" s="79" t="b">
        <v>0</v>
      </c>
      <c r="AK680" s="79">
        <v>2</v>
      </c>
      <c r="AL680" s="85" t="s">
        <v>5541</v>
      </c>
      <c r="AM680" s="79" t="s">
        <v>6333</v>
      </c>
      <c r="AN680" s="79" t="b">
        <v>0</v>
      </c>
      <c r="AO680" s="85" t="s">
        <v>5541</v>
      </c>
      <c r="AP680" s="79" t="s">
        <v>176</v>
      </c>
      <c r="AQ680" s="79">
        <v>0</v>
      </c>
      <c r="AR680" s="79">
        <v>0</v>
      </c>
      <c r="AS680" s="79"/>
      <c r="AT680" s="79"/>
      <c r="AU680" s="79"/>
      <c r="AV680" s="79"/>
      <c r="AW680" s="79"/>
      <c r="AX680" s="79"/>
      <c r="AY680" s="79"/>
      <c r="AZ680" s="79"/>
      <c r="BA680">
        <v>1</v>
      </c>
      <c r="BB680" s="78" t="str">
        <f>REPLACE(INDEX(GroupVertices[Group], MATCH(Edges[[#This Row],[Vertex 1]],GroupVertices[Vertex],0)),1,1,"")</f>
        <v>16</v>
      </c>
      <c r="BC680" s="78" t="str">
        <f>REPLACE(INDEX(GroupVertices[Group], MATCH(Edges[[#This Row],[Vertex 2]],GroupVertices[Vertex],0)),1,1,"")</f>
        <v>16</v>
      </c>
      <c r="BD680" s="48">
        <v>1</v>
      </c>
      <c r="BE680" s="49">
        <v>5</v>
      </c>
      <c r="BF680" s="48">
        <v>0</v>
      </c>
      <c r="BG680" s="49">
        <v>0</v>
      </c>
      <c r="BH680" s="48">
        <v>0</v>
      </c>
      <c r="BI680" s="49">
        <v>0</v>
      </c>
      <c r="BJ680" s="48">
        <v>19</v>
      </c>
      <c r="BK680" s="49">
        <v>95</v>
      </c>
      <c r="BL680" s="48">
        <v>20</v>
      </c>
    </row>
    <row r="681" spans="1:64" x14ac:dyDescent="0.25">
      <c r="A681" s="64" t="s">
        <v>567</v>
      </c>
      <c r="B681" s="64" t="s">
        <v>567</v>
      </c>
      <c r="C681" s="65" t="s">
        <v>15839</v>
      </c>
      <c r="D681" s="66">
        <v>3</v>
      </c>
      <c r="E681" s="67" t="s">
        <v>132</v>
      </c>
      <c r="F681" s="68">
        <v>35</v>
      </c>
      <c r="G681" s="65"/>
      <c r="H681" s="69"/>
      <c r="I681" s="70"/>
      <c r="J681" s="70"/>
      <c r="K681" s="34" t="s">
        <v>65</v>
      </c>
      <c r="L681" s="77">
        <v>681</v>
      </c>
      <c r="M681" s="77"/>
      <c r="N681" s="72"/>
      <c r="O681" s="79" t="s">
        <v>176</v>
      </c>
      <c r="P681" s="81">
        <v>43174.632384259261</v>
      </c>
      <c r="Q681" s="79" t="s">
        <v>1401</v>
      </c>
      <c r="R681" s="83" t="s">
        <v>2222</v>
      </c>
      <c r="S681" s="79" t="s">
        <v>2539</v>
      </c>
      <c r="T681" s="79" t="s">
        <v>2863</v>
      </c>
      <c r="U681" s="79"/>
      <c r="V681" s="83" t="s">
        <v>3726</v>
      </c>
      <c r="W681" s="81">
        <v>43174.632384259261</v>
      </c>
      <c r="X681" s="83" t="s">
        <v>4355</v>
      </c>
      <c r="Y681" s="79"/>
      <c r="Z681" s="79"/>
      <c r="AA681" s="85" t="s">
        <v>5563</v>
      </c>
      <c r="AB681" s="79"/>
      <c r="AC681" s="79" t="b">
        <v>0</v>
      </c>
      <c r="AD681" s="79">
        <v>0</v>
      </c>
      <c r="AE681" s="85" t="s">
        <v>6296</v>
      </c>
      <c r="AF681" s="79" t="b">
        <v>1</v>
      </c>
      <c r="AG681" s="79" t="s">
        <v>6303</v>
      </c>
      <c r="AH681" s="79"/>
      <c r="AI681" s="85" t="s">
        <v>6322</v>
      </c>
      <c r="AJ681" s="79" t="b">
        <v>0</v>
      </c>
      <c r="AK681" s="79">
        <v>1</v>
      </c>
      <c r="AL681" s="85" t="s">
        <v>6296</v>
      </c>
      <c r="AM681" s="79" t="s">
        <v>6331</v>
      </c>
      <c r="AN681" s="79" t="b">
        <v>0</v>
      </c>
      <c r="AO681" s="85" t="s">
        <v>5563</v>
      </c>
      <c r="AP681" s="79" t="s">
        <v>176</v>
      </c>
      <c r="AQ681" s="79">
        <v>0</v>
      </c>
      <c r="AR681" s="79">
        <v>0</v>
      </c>
      <c r="AS681" s="79"/>
      <c r="AT681" s="79"/>
      <c r="AU681" s="79"/>
      <c r="AV681" s="79"/>
      <c r="AW681" s="79"/>
      <c r="AX681" s="79"/>
      <c r="AY681" s="79"/>
      <c r="AZ681" s="79"/>
      <c r="BA681">
        <v>1</v>
      </c>
      <c r="BB681" s="78" t="str">
        <f>REPLACE(INDEX(GroupVertices[Group], MATCH(Edges[[#This Row],[Vertex 1]],GroupVertices[Vertex],0)),1,1,"")</f>
        <v>1</v>
      </c>
      <c r="BC681" s="78" t="str">
        <f>REPLACE(INDEX(GroupVertices[Group], MATCH(Edges[[#This Row],[Vertex 2]],GroupVertices[Vertex],0)),1,1,"")</f>
        <v>1</v>
      </c>
      <c r="BD681" s="48">
        <v>0</v>
      </c>
      <c r="BE681" s="49">
        <v>0</v>
      </c>
      <c r="BF681" s="48">
        <v>0</v>
      </c>
      <c r="BG681" s="49">
        <v>0</v>
      </c>
      <c r="BH681" s="48">
        <v>0</v>
      </c>
      <c r="BI681" s="49">
        <v>0</v>
      </c>
      <c r="BJ681" s="48">
        <v>19</v>
      </c>
      <c r="BK681" s="49">
        <v>100</v>
      </c>
      <c r="BL681" s="48">
        <v>19</v>
      </c>
    </row>
    <row r="682" spans="1:64" x14ac:dyDescent="0.25">
      <c r="A682" s="64" t="s">
        <v>568</v>
      </c>
      <c r="B682" s="64" t="s">
        <v>568</v>
      </c>
      <c r="C682" s="65" t="s">
        <v>15848</v>
      </c>
      <c r="D682" s="66">
        <v>8.5</v>
      </c>
      <c r="E682" s="67" t="s">
        <v>136</v>
      </c>
      <c r="F682" s="68">
        <v>16.928571428571427</v>
      </c>
      <c r="G682" s="65"/>
      <c r="H682" s="69"/>
      <c r="I682" s="70"/>
      <c r="J682" s="70"/>
      <c r="K682" s="34" t="s">
        <v>65</v>
      </c>
      <c r="L682" s="77">
        <v>682</v>
      </c>
      <c r="M682" s="77"/>
      <c r="N682" s="72"/>
      <c r="O682" s="79" t="s">
        <v>176</v>
      </c>
      <c r="P682" s="81">
        <v>43125.639548611114</v>
      </c>
      <c r="Q682" s="79" t="s">
        <v>1402</v>
      </c>
      <c r="R682" s="83" t="s">
        <v>2223</v>
      </c>
      <c r="S682" s="79" t="s">
        <v>2593</v>
      </c>
      <c r="T682" s="79" t="s">
        <v>2864</v>
      </c>
      <c r="U682" s="83" t="s">
        <v>3281</v>
      </c>
      <c r="V682" s="83" t="s">
        <v>3281</v>
      </c>
      <c r="W682" s="81">
        <v>43125.639548611114</v>
      </c>
      <c r="X682" s="83" t="s">
        <v>4356</v>
      </c>
      <c r="Y682" s="79"/>
      <c r="Z682" s="79"/>
      <c r="AA682" s="85" t="s">
        <v>5564</v>
      </c>
      <c r="AB682" s="79"/>
      <c r="AC682" s="79" t="b">
        <v>0</v>
      </c>
      <c r="AD682" s="79">
        <v>0</v>
      </c>
      <c r="AE682" s="85" t="s">
        <v>6296</v>
      </c>
      <c r="AF682" s="79" t="b">
        <v>0</v>
      </c>
      <c r="AG682" s="79" t="s">
        <v>6304</v>
      </c>
      <c r="AH682" s="79"/>
      <c r="AI682" s="85" t="s">
        <v>6296</v>
      </c>
      <c r="AJ682" s="79" t="b">
        <v>0</v>
      </c>
      <c r="AK682" s="79">
        <v>1</v>
      </c>
      <c r="AL682" s="85" t="s">
        <v>6296</v>
      </c>
      <c r="AM682" s="79" t="s">
        <v>6328</v>
      </c>
      <c r="AN682" s="79" t="b">
        <v>0</v>
      </c>
      <c r="AO682" s="85" t="s">
        <v>5564</v>
      </c>
      <c r="AP682" s="79" t="s">
        <v>6415</v>
      </c>
      <c r="AQ682" s="79">
        <v>0</v>
      </c>
      <c r="AR682" s="79">
        <v>0</v>
      </c>
      <c r="AS682" s="79"/>
      <c r="AT682" s="79"/>
      <c r="AU682" s="79"/>
      <c r="AV682" s="79"/>
      <c r="AW682" s="79"/>
      <c r="AX682" s="79"/>
      <c r="AY682" s="79"/>
      <c r="AZ682" s="79"/>
      <c r="BA682">
        <v>12</v>
      </c>
      <c r="BB682" s="78" t="str">
        <f>REPLACE(INDEX(GroupVertices[Group], MATCH(Edges[[#This Row],[Vertex 1]],GroupVertices[Vertex],0)),1,1,"")</f>
        <v>1</v>
      </c>
      <c r="BC682" s="78" t="str">
        <f>REPLACE(INDEX(GroupVertices[Group], MATCH(Edges[[#This Row],[Vertex 2]],GroupVertices[Vertex],0)),1,1,"")</f>
        <v>1</v>
      </c>
      <c r="BD682" s="48">
        <v>1</v>
      </c>
      <c r="BE682" s="49">
        <v>4.166666666666667</v>
      </c>
      <c r="BF682" s="48">
        <v>0</v>
      </c>
      <c r="BG682" s="49">
        <v>0</v>
      </c>
      <c r="BH682" s="48">
        <v>0</v>
      </c>
      <c r="BI682" s="49">
        <v>0</v>
      </c>
      <c r="BJ682" s="48">
        <v>23</v>
      </c>
      <c r="BK682" s="49">
        <v>95.833333333333329</v>
      </c>
      <c r="BL682" s="48">
        <v>24</v>
      </c>
    </row>
    <row r="683" spans="1:64" x14ac:dyDescent="0.25">
      <c r="A683" s="64" t="s">
        <v>568</v>
      </c>
      <c r="B683" s="64" t="s">
        <v>568</v>
      </c>
      <c r="C683" s="65" t="s">
        <v>15848</v>
      </c>
      <c r="D683" s="66">
        <v>8.5</v>
      </c>
      <c r="E683" s="67" t="s">
        <v>136</v>
      </c>
      <c r="F683" s="68">
        <v>16.928571428571427</v>
      </c>
      <c r="G683" s="65"/>
      <c r="H683" s="69"/>
      <c r="I683" s="70"/>
      <c r="J683" s="70"/>
      <c r="K683" s="34" t="s">
        <v>65</v>
      </c>
      <c r="L683" s="77">
        <v>683</v>
      </c>
      <c r="M683" s="77"/>
      <c r="N683" s="72"/>
      <c r="O683" s="79" t="s">
        <v>176</v>
      </c>
      <c r="P683" s="81">
        <v>42912.780810185184</v>
      </c>
      <c r="Q683" s="79" t="s">
        <v>1403</v>
      </c>
      <c r="R683" s="83" t="s">
        <v>2224</v>
      </c>
      <c r="S683" s="79" t="s">
        <v>2593</v>
      </c>
      <c r="T683" s="79" t="s">
        <v>2865</v>
      </c>
      <c r="U683" s="83" t="s">
        <v>3282</v>
      </c>
      <c r="V683" s="83" t="s">
        <v>3282</v>
      </c>
      <c r="W683" s="81">
        <v>42912.780810185184</v>
      </c>
      <c r="X683" s="83" t="s">
        <v>4357</v>
      </c>
      <c r="Y683" s="79"/>
      <c r="Z683" s="79"/>
      <c r="AA683" s="85" t="s">
        <v>5565</v>
      </c>
      <c r="AB683" s="79"/>
      <c r="AC683" s="79" t="b">
        <v>0</v>
      </c>
      <c r="AD683" s="79">
        <v>6</v>
      </c>
      <c r="AE683" s="85" t="s">
        <v>6296</v>
      </c>
      <c r="AF683" s="79" t="b">
        <v>0</v>
      </c>
      <c r="AG683" s="79" t="s">
        <v>6304</v>
      </c>
      <c r="AH683" s="79"/>
      <c r="AI683" s="85" t="s">
        <v>6296</v>
      </c>
      <c r="AJ683" s="79" t="b">
        <v>0</v>
      </c>
      <c r="AK683" s="79">
        <v>4</v>
      </c>
      <c r="AL683" s="85" t="s">
        <v>6296</v>
      </c>
      <c r="AM683" s="79" t="s">
        <v>6328</v>
      </c>
      <c r="AN683" s="79" t="b">
        <v>0</v>
      </c>
      <c r="AO683" s="85" t="s">
        <v>5565</v>
      </c>
      <c r="AP683" s="79" t="s">
        <v>6415</v>
      </c>
      <c r="AQ683" s="79">
        <v>0</v>
      </c>
      <c r="AR683" s="79">
        <v>0</v>
      </c>
      <c r="AS683" s="79"/>
      <c r="AT683" s="79"/>
      <c r="AU683" s="79"/>
      <c r="AV683" s="79"/>
      <c r="AW683" s="79"/>
      <c r="AX683" s="79"/>
      <c r="AY683" s="79"/>
      <c r="AZ683" s="79"/>
      <c r="BA683">
        <v>12</v>
      </c>
      <c r="BB683" s="78" t="str">
        <f>REPLACE(INDEX(GroupVertices[Group], MATCH(Edges[[#This Row],[Vertex 1]],GroupVertices[Vertex],0)),1,1,"")</f>
        <v>1</v>
      </c>
      <c r="BC683" s="78" t="str">
        <f>REPLACE(INDEX(GroupVertices[Group], MATCH(Edges[[#This Row],[Vertex 2]],GroupVertices[Vertex],0)),1,1,"")</f>
        <v>1</v>
      </c>
      <c r="BD683" s="48">
        <v>0</v>
      </c>
      <c r="BE683" s="49">
        <v>0</v>
      </c>
      <c r="BF683" s="48">
        <v>0</v>
      </c>
      <c r="BG683" s="49">
        <v>0</v>
      </c>
      <c r="BH683" s="48">
        <v>0</v>
      </c>
      <c r="BI683" s="49">
        <v>0</v>
      </c>
      <c r="BJ683" s="48">
        <v>10</v>
      </c>
      <c r="BK683" s="49">
        <v>100</v>
      </c>
      <c r="BL683" s="48">
        <v>10</v>
      </c>
    </row>
    <row r="684" spans="1:64" x14ac:dyDescent="0.25">
      <c r="A684" s="64" t="s">
        <v>568</v>
      </c>
      <c r="B684" s="64" t="s">
        <v>568</v>
      </c>
      <c r="C684" s="65" t="s">
        <v>15848</v>
      </c>
      <c r="D684" s="66">
        <v>8.5</v>
      </c>
      <c r="E684" s="67" t="s">
        <v>136</v>
      </c>
      <c r="F684" s="68">
        <v>16.928571428571427</v>
      </c>
      <c r="G684" s="65"/>
      <c r="H684" s="69"/>
      <c r="I684" s="70"/>
      <c r="J684" s="70"/>
      <c r="K684" s="34" t="s">
        <v>65</v>
      </c>
      <c r="L684" s="77">
        <v>684</v>
      </c>
      <c r="M684" s="77"/>
      <c r="N684" s="72"/>
      <c r="O684" s="79" t="s">
        <v>176</v>
      </c>
      <c r="P684" s="81">
        <v>42880.850902777776</v>
      </c>
      <c r="Q684" s="79" t="s">
        <v>1404</v>
      </c>
      <c r="R684" s="83" t="s">
        <v>2225</v>
      </c>
      <c r="S684" s="79" t="s">
        <v>2538</v>
      </c>
      <c r="T684" s="79" t="s">
        <v>2866</v>
      </c>
      <c r="U684" s="83" t="s">
        <v>3283</v>
      </c>
      <c r="V684" s="83" t="s">
        <v>3283</v>
      </c>
      <c r="W684" s="81">
        <v>42880.850902777776</v>
      </c>
      <c r="X684" s="83" t="s">
        <v>4358</v>
      </c>
      <c r="Y684" s="79"/>
      <c r="Z684" s="79"/>
      <c r="AA684" s="85" t="s">
        <v>5566</v>
      </c>
      <c r="AB684" s="79"/>
      <c r="AC684" s="79" t="b">
        <v>0</v>
      </c>
      <c r="AD684" s="79">
        <v>3</v>
      </c>
      <c r="AE684" s="85" t="s">
        <v>6296</v>
      </c>
      <c r="AF684" s="79" t="b">
        <v>0</v>
      </c>
      <c r="AG684" s="79" t="s">
        <v>6304</v>
      </c>
      <c r="AH684" s="79"/>
      <c r="AI684" s="85" t="s">
        <v>6296</v>
      </c>
      <c r="AJ684" s="79" t="b">
        <v>0</v>
      </c>
      <c r="AK684" s="79">
        <v>1</v>
      </c>
      <c r="AL684" s="85" t="s">
        <v>6296</v>
      </c>
      <c r="AM684" s="79" t="s">
        <v>6328</v>
      </c>
      <c r="AN684" s="79" t="b">
        <v>0</v>
      </c>
      <c r="AO684" s="85" t="s">
        <v>5566</v>
      </c>
      <c r="AP684" s="79" t="s">
        <v>6415</v>
      </c>
      <c r="AQ684" s="79">
        <v>0</v>
      </c>
      <c r="AR684" s="79">
        <v>0</v>
      </c>
      <c r="AS684" s="79"/>
      <c r="AT684" s="79"/>
      <c r="AU684" s="79"/>
      <c r="AV684" s="79"/>
      <c r="AW684" s="79"/>
      <c r="AX684" s="79"/>
      <c r="AY684" s="79"/>
      <c r="AZ684" s="79"/>
      <c r="BA684">
        <v>12</v>
      </c>
      <c r="BB684" s="78" t="str">
        <f>REPLACE(INDEX(GroupVertices[Group], MATCH(Edges[[#This Row],[Vertex 1]],GroupVertices[Vertex],0)),1,1,"")</f>
        <v>1</v>
      </c>
      <c r="BC684" s="78" t="str">
        <f>REPLACE(INDEX(GroupVertices[Group], MATCH(Edges[[#This Row],[Vertex 2]],GroupVertices[Vertex],0)),1,1,"")</f>
        <v>1</v>
      </c>
      <c r="BD684" s="48">
        <v>0</v>
      </c>
      <c r="BE684" s="49">
        <v>0</v>
      </c>
      <c r="BF684" s="48">
        <v>0</v>
      </c>
      <c r="BG684" s="49">
        <v>0</v>
      </c>
      <c r="BH684" s="48">
        <v>0</v>
      </c>
      <c r="BI684" s="49">
        <v>0</v>
      </c>
      <c r="BJ684" s="48">
        <v>7</v>
      </c>
      <c r="BK684" s="49">
        <v>100</v>
      </c>
      <c r="BL684" s="48">
        <v>7</v>
      </c>
    </row>
    <row r="685" spans="1:64" x14ac:dyDescent="0.25">
      <c r="A685" s="64" t="s">
        <v>568</v>
      </c>
      <c r="B685" s="64" t="s">
        <v>568</v>
      </c>
      <c r="C685" s="65" t="s">
        <v>15848</v>
      </c>
      <c r="D685" s="66">
        <v>8.5</v>
      </c>
      <c r="E685" s="67" t="s">
        <v>136</v>
      </c>
      <c r="F685" s="68">
        <v>16.928571428571427</v>
      </c>
      <c r="G685" s="65"/>
      <c r="H685" s="69"/>
      <c r="I685" s="70"/>
      <c r="J685" s="70"/>
      <c r="K685" s="34" t="s">
        <v>65</v>
      </c>
      <c r="L685" s="77">
        <v>685</v>
      </c>
      <c r="M685" s="77"/>
      <c r="N685" s="72"/>
      <c r="O685" s="79" t="s">
        <v>176</v>
      </c>
      <c r="P685" s="81">
        <v>42976.747418981482</v>
      </c>
      <c r="Q685" s="79" t="s">
        <v>1405</v>
      </c>
      <c r="R685" s="83" t="s">
        <v>2226</v>
      </c>
      <c r="S685" s="79" t="s">
        <v>2506</v>
      </c>
      <c r="T685" s="79" t="s">
        <v>2867</v>
      </c>
      <c r="U685" s="83" t="s">
        <v>3284</v>
      </c>
      <c r="V685" s="83" t="s">
        <v>3284</v>
      </c>
      <c r="W685" s="81">
        <v>42976.747418981482</v>
      </c>
      <c r="X685" s="83" t="s">
        <v>4359</v>
      </c>
      <c r="Y685" s="79"/>
      <c r="Z685" s="79"/>
      <c r="AA685" s="85" t="s">
        <v>5567</v>
      </c>
      <c r="AB685" s="79"/>
      <c r="AC685" s="79" t="b">
        <v>0</v>
      </c>
      <c r="AD685" s="79">
        <v>12</v>
      </c>
      <c r="AE685" s="85" t="s">
        <v>6296</v>
      </c>
      <c r="AF685" s="79" t="b">
        <v>0</v>
      </c>
      <c r="AG685" s="79" t="s">
        <v>6304</v>
      </c>
      <c r="AH685" s="79"/>
      <c r="AI685" s="85" t="s">
        <v>6296</v>
      </c>
      <c r="AJ685" s="79" t="b">
        <v>0</v>
      </c>
      <c r="AK685" s="79">
        <v>2</v>
      </c>
      <c r="AL685" s="85" t="s">
        <v>6296</v>
      </c>
      <c r="AM685" s="79" t="s">
        <v>6328</v>
      </c>
      <c r="AN685" s="79" t="b">
        <v>0</v>
      </c>
      <c r="AO685" s="85" t="s">
        <v>5567</v>
      </c>
      <c r="AP685" s="79" t="s">
        <v>6415</v>
      </c>
      <c r="AQ685" s="79">
        <v>0</v>
      </c>
      <c r="AR685" s="79">
        <v>0</v>
      </c>
      <c r="AS685" s="79"/>
      <c r="AT685" s="79"/>
      <c r="AU685" s="79"/>
      <c r="AV685" s="79"/>
      <c r="AW685" s="79"/>
      <c r="AX685" s="79"/>
      <c r="AY685" s="79"/>
      <c r="AZ685" s="79"/>
      <c r="BA685">
        <v>12</v>
      </c>
      <c r="BB685" s="78" t="str">
        <f>REPLACE(INDEX(GroupVertices[Group], MATCH(Edges[[#This Row],[Vertex 1]],GroupVertices[Vertex],0)),1,1,"")</f>
        <v>1</v>
      </c>
      <c r="BC685" s="78" t="str">
        <f>REPLACE(INDEX(GroupVertices[Group], MATCH(Edges[[#This Row],[Vertex 2]],GroupVertices[Vertex],0)),1,1,"")</f>
        <v>1</v>
      </c>
      <c r="BD685" s="48">
        <v>0</v>
      </c>
      <c r="BE685" s="49">
        <v>0</v>
      </c>
      <c r="BF685" s="48">
        <v>0</v>
      </c>
      <c r="BG685" s="49">
        <v>0</v>
      </c>
      <c r="BH685" s="48">
        <v>0</v>
      </c>
      <c r="BI685" s="49">
        <v>0</v>
      </c>
      <c r="BJ685" s="48">
        <v>11</v>
      </c>
      <c r="BK685" s="49">
        <v>100</v>
      </c>
      <c r="BL685" s="48">
        <v>11</v>
      </c>
    </row>
    <row r="686" spans="1:64" x14ac:dyDescent="0.25">
      <c r="A686" s="64" t="s">
        <v>568</v>
      </c>
      <c r="B686" s="64" t="s">
        <v>568</v>
      </c>
      <c r="C686" s="65" t="s">
        <v>15848</v>
      </c>
      <c r="D686" s="66">
        <v>8.5</v>
      </c>
      <c r="E686" s="67" t="s">
        <v>136</v>
      </c>
      <c r="F686" s="68">
        <v>16.928571428571427</v>
      </c>
      <c r="G686" s="65"/>
      <c r="H686" s="69"/>
      <c r="I686" s="70"/>
      <c r="J686" s="70"/>
      <c r="K686" s="34" t="s">
        <v>65</v>
      </c>
      <c r="L686" s="77">
        <v>686</v>
      </c>
      <c r="M686" s="77"/>
      <c r="N686" s="72"/>
      <c r="O686" s="79" t="s">
        <v>176</v>
      </c>
      <c r="P686" s="81">
        <v>42906.758599537039</v>
      </c>
      <c r="Q686" s="79" t="s">
        <v>1406</v>
      </c>
      <c r="R686" s="83" t="s">
        <v>2227</v>
      </c>
      <c r="S686" s="79" t="s">
        <v>2594</v>
      </c>
      <c r="T686" s="79" t="s">
        <v>2868</v>
      </c>
      <c r="U686" s="83" t="s">
        <v>3285</v>
      </c>
      <c r="V686" s="83" t="s">
        <v>3285</v>
      </c>
      <c r="W686" s="81">
        <v>42906.758599537039</v>
      </c>
      <c r="X686" s="83" t="s">
        <v>4360</v>
      </c>
      <c r="Y686" s="79"/>
      <c r="Z686" s="79"/>
      <c r="AA686" s="85" t="s">
        <v>5568</v>
      </c>
      <c r="AB686" s="79"/>
      <c r="AC686" s="79" t="b">
        <v>0</v>
      </c>
      <c r="AD686" s="79">
        <v>4</v>
      </c>
      <c r="AE686" s="85" t="s">
        <v>6296</v>
      </c>
      <c r="AF686" s="79" t="b">
        <v>0</v>
      </c>
      <c r="AG686" s="79" t="s">
        <v>6304</v>
      </c>
      <c r="AH686" s="79"/>
      <c r="AI686" s="85" t="s">
        <v>6296</v>
      </c>
      <c r="AJ686" s="79" t="b">
        <v>0</v>
      </c>
      <c r="AK686" s="79">
        <v>1</v>
      </c>
      <c r="AL686" s="85" t="s">
        <v>6296</v>
      </c>
      <c r="AM686" s="79" t="s">
        <v>6328</v>
      </c>
      <c r="AN686" s="79" t="b">
        <v>0</v>
      </c>
      <c r="AO686" s="85" t="s">
        <v>5568</v>
      </c>
      <c r="AP686" s="79" t="s">
        <v>6415</v>
      </c>
      <c r="AQ686" s="79">
        <v>0</v>
      </c>
      <c r="AR686" s="79">
        <v>0</v>
      </c>
      <c r="AS686" s="79"/>
      <c r="AT686" s="79"/>
      <c r="AU686" s="79"/>
      <c r="AV686" s="79"/>
      <c r="AW686" s="79"/>
      <c r="AX686" s="79"/>
      <c r="AY686" s="79"/>
      <c r="AZ686" s="79"/>
      <c r="BA686">
        <v>12</v>
      </c>
      <c r="BB686" s="78" t="str">
        <f>REPLACE(INDEX(GroupVertices[Group], MATCH(Edges[[#This Row],[Vertex 1]],GroupVertices[Vertex],0)),1,1,"")</f>
        <v>1</v>
      </c>
      <c r="BC686" s="78" t="str">
        <f>REPLACE(INDEX(GroupVertices[Group], MATCH(Edges[[#This Row],[Vertex 2]],GroupVertices[Vertex],0)),1,1,"")</f>
        <v>1</v>
      </c>
      <c r="BD686" s="48">
        <v>0</v>
      </c>
      <c r="BE686" s="49">
        <v>0</v>
      </c>
      <c r="BF686" s="48">
        <v>0</v>
      </c>
      <c r="BG686" s="49">
        <v>0</v>
      </c>
      <c r="BH686" s="48">
        <v>0</v>
      </c>
      <c r="BI686" s="49">
        <v>0</v>
      </c>
      <c r="BJ686" s="48">
        <v>6</v>
      </c>
      <c r="BK686" s="49">
        <v>100</v>
      </c>
      <c r="BL686" s="48">
        <v>6</v>
      </c>
    </row>
    <row r="687" spans="1:64" x14ac:dyDescent="0.25">
      <c r="A687" s="64" t="s">
        <v>568</v>
      </c>
      <c r="B687" s="64" t="s">
        <v>568</v>
      </c>
      <c r="C687" s="65" t="s">
        <v>15848</v>
      </c>
      <c r="D687" s="66">
        <v>8.5</v>
      </c>
      <c r="E687" s="67" t="s">
        <v>136</v>
      </c>
      <c r="F687" s="68">
        <v>16.928571428571427</v>
      </c>
      <c r="G687" s="65"/>
      <c r="H687" s="69"/>
      <c r="I687" s="70"/>
      <c r="J687" s="70"/>
      <c r="K687" s="34" t="s">
        <v>65</v>
      </c>
      <c r="L687" s="77">
        <v>687</v>
      </c>
      <c r="M687" s="77"/>
      <c r="N687" s="72"/>
      <c r="O687" s="79" t="s">
        <v>176</v>
      </c>
      <c r="P687" s="81">
        <v>42976.748923611114</v>
      </c>
      <c r="Q687" s="79" t="s">
        <v>1407</v>
      </c>
      <c r="R687" s="79"/>
      <c r="S687" s="79"/>
      <c r="T687" s="79" t="s">
        <v>2869</v>
      </c>
      <c r="U687" s="83" t="s">
        <v>3286</v>
      </c>
      <c r="V687" s="83" t="s">
        <v>3286</v>
      </c>
      <c r="W687" s="81">
        <v>42976.748923611114</v>
      </c>
      <c r="X687" s="83" t="s">
        <v>4361</v>
      </c>
      <c r="Y687" s="79"/>
      <c r="Z687" s="79"/>
      <c r="AA687" s="85" t="s">
        <v>5569</v>
      </c>
      <c r="AB687" s="79"/>
      <c r="AC687" s="79" t="b">
        <v>0</v>
      </c>
      <c r="AD687" s="79">
        <v>0</v>
      </c>
      <c r="AE687" s="85" t="s">
        <v>6296</v>
      </c>
      <c r="AF687" s="79" t="b">
        <v>0</v>
      </c>
      <c r="AG687" s="79" t="s">
        <v>6312</v>
      </c>
      <c r="AH687" s="79"/>
      <c r="AI687" s="85" t="s">
        <v>6296</v>
      </c>
      <c r="AJ687" s="79" t="b">
        <v>0</v>
      </c>
      <c r="AK687" s="79">
        <v>1</v>
      </c>
      <c r="AL687" s="85" t="s">
        <v>6296</v>
      </c>
      <c r="AM687" s="79" t="s">
        <v>6328</v>
      </c>
      <c r="AN687" s="79" t="b">
        <v>0</v>
      </c>
      <c r="AO687" s="85" t="s">
        <v>5569</v>
      </c>
      <c r="AP687" s="79" t="s">
        <v>6415</v>
      </c>
      <c r="AQ687" s="79">
        <v>0</v>
      </c>
      <c r="AR687" s="79">
        <v>0</v>
      </c>
      <c r="AS687" s="79"/>
      <c r="AT687" s="79"/>
      <c r="AU687" s="79"/>
      <c r="AV687" s="79"/>
      <c r="AW687" s="79"/>
      <c r="AX687" s="79"/>
      <c r="AY687" s="79"/>
      <c r="AZ687" s="79"/>
      <c r="BA687">
        <v>12</v>
      </c>
      <c r="BB687" s="78" t="str">
        <f>REPLACE(INDEX(GroupVertices[Group], MATCH(Edges[[#This Row],[Vertex 1]],GroupVertices[Vertex],0)),1,1,"")</f>
        <v>1</v>
      </c>
      <c r="BC687" s="78" t="str">
        <f>REPLACE(INDEX(GroupVertices[Group], MATCH(Edges[[#This Row],[Vertex 2]],GroupVertices[Vertex],0)),1,1,"")</f>
        <v>1</v>
      </c>
      <c r="BD687" s="48">
        <v>0</v>
      </c>
      <c r="BE687" s="49">
        <v>0</v>
      </c>
      <c r="BF687" s="48">
        <v>0</v>
      </c>
      <c r="BG687" s="49">
        <v>0</v>
      </c>
      <c r="BH687" s="48">
        <v>0</v>
      </c>
      <c r="BI687" s="49">
        <v>0</v>
      </c>
      <c r="BJ687" s="48">
        <v>7</v>
      </c>
      <c r="BK687" s="49">
        <v>100</v>
      </c>
      <c r="BL687" s="48">
        <v>7</v>
      </c>
    </row>
    <row r="688" spans="1:64" x14ac:dyDescent="0.25">
      <c r="A688" s="64" t="s">
        <v>568</v>
      </c>
      <c r="B688" s="64" t="s">
        <v>568</v>
      </c>
      <c r="C688" s="65" t="s">
        <v>15848</v>
      </c>
      <c r="D688" s="66">
        <v>8.5</v>
      </c>
      <c r="E688" s="67" t="s">
        <v>136</v>
      </c>
      <c r="F688" s="68">
        <v>16.928571428571427</v>
      </c>
      <c r="G688" s="65"/>
      <c r="H688" s="69"/>
      <c r="I688" s="70"/>
      <c r="J688" s="70"/>
      <c r="K688" s="34" t="s">
        <v>65</v>
      </c>
      <c r="L688" s="77">
        <v>688</v>
      </c>
      <c r="M688" s="77"/>
      <c r="N688" s="72"/>
      <c r="O688" s="79" t="s">
        <v>176</v>
      </c>
      <c r="P688" s="81">
        <v>43174.624120370368</v>
      </c>
      <c r="Q688" s="79" t="s">
        <v>1408</v>
      </c>
      <c r="R688" s="83" t="s">
        <v>2223</v>
      </c>
      <c r="S688" s="79" t="s">
        <v>2593</v>
      </c>
      <c r="T688" s="79" t="s">
        <v>2869</v>
      </c>
      <c r="U688" s="79"/>
      <c r="V688" s="83" t="s">
        <v>3727</v>
      </c>
      <c r="W688" s="81">
        <v>43174.624120370368</v>
      </c>
      <c r="X688" s="83" t="s">
        <v>4362</v>
      </c>
      <c r="Y688" s="79"/>
      <c r="Z688" s="79"/>
      <c r="AA688" s="85" t="s">
        <v>5570</v>
      </c>
      <c r="AB688" s="79"/>
      <c r="AC688" s="79" t="b">
        <v>0</v>
      </c>
      <c r="AD688" s="79">
        <v>0</v>
      </c>
      <c r="AE688" s="85" t="s">
        <v>6296</v>
      </c>
      <c r="AF688" s="79" t="b">
        <v>0</v>
      </c>
      <c r="AG688" s="79" t="s">
        <v>6304</v>
      </c>
      <c r="AH688" s="79"/>
      <c r="AI688" s="85" t="s">
        <v>6296</v>
      </c>
      <c r="AJ688" s="79" t="b">
        <v>0</v>
      </c>
      <c r="AK688" s="79">
        <v>1</v>
      </c>
      <c r="AL688" s="85" t="s">
        <v>5564</v>
      </c>
      <c r="AM688" s="79" t="s">
        <v>6328</v>
      </c>
      <c r="AN688" s="79" t="b">
        <v>0</v>
      </c>
      <c r="AO688" s="85" t="s">
        <v>5564</v>
      </c>
      <c r="AP688" s="79" t="s">
        <v>176</v>
      </c>
      <c r="AQ688" s="79">
        <v>0</v>
      </c>
      <c r="AR688" s="79">
        <v>0</v>
      </c>
      <c r="AS688" s="79"/>
      <c r="AT688" s="79"/>
      <c r="AU688" s="79"/>
      <c r="AV688" s="79"/>
      <c r="AW688" s="79"/>
      <c r="AX688" s="79"/>
      <c r="AY688" s="79"/>
      <c r="AZ688" s="79"/>
      <c r="BA688">
        <v>12</v>
      </c>
      <c r="BB688" s="78" t="str">
        <f>REPLACE(INDEX(GroupVertices[Group], MATCH(Edges[[#This Row],[Vertex 1]],GroupVertices[Vertex],0)),1,1,"")</f>
        <v>1</v>
      </c>
      <c r="BC688" s="78" t="str">
        <f>REPLACE(INDEX(GroupVertices[Group], MATCH(Edges[[#This Row],[Vertex 2]],GroupVertices[Vertex],0)),1,1,"")</f>
        <v>1</v>
      </c>
      <c r="BD688" s="48">
        <v>1</v>
      </c>
      <c r="BE688" s="49">
        <v>5.2631578947368425</v>
      </c>
      <c r="BF688" s="48">
        <v>0</v>
      </c>
      <c r="BG688" s="49">
        <v>0</v>
      </c>
      <c r="BH688" s="48">
        <v>0</v>
      </c>
      <c r="BI688" s="49">
        <v>0</v>
      </c>
      <c r="BJ688" s="48">
        <v>18</v>
      </c>
      <c r="BK688" s="49">
        <v>94.736842105263165</v>
      </c>
      <c r="BL688" s="48">
        <v>19</v>
      </c>
    </row>
    <row r="689" spans="1:64" x14ac:dyDescent="0.25">
      <c r="A689" s="64" t="s">
        <v>568</v>
      </c>
      <c r="B689" s="64" t="s">
        <v>568</v>
      </c>
      <c r="C689" s="65" t="s">
        <v>15848</v>
      </c>
      <c r="D689" s="66">
        <v>8.5</v>
      </c>
      <c r="E689" s="67" t="s">
        <v>136</v>
      </c>
      <c r="F689" s="68">
        <v>16.928571428571427</v>
      </c>
      <c r="G689" s="65"/>
      <c r="H689" s="69"/>
      <c r="I689" s="70"/>
      <c r="J689" s="70"/>
      <c r="K689" s="34" t="s">
        <v>65</v>
      </c>
      <c r="L689" s="77">
        <v>689</v>
      </c>
      <c r="M689" s="77"/>
      <c r="N689" s="72"/>
      <c r="O689" s="79" t="s">
        <v>176</v>
      </c>
      <c r="P689" s="81">
        <v>43174.628437500003</v>
      </c>
      <c r="Q689" s="79" t="s">
        <v>1409</v>
      </c>
      <c r="R689" s="83" t="s">
        <v>2224</v>
      </c>
      <c r="S689" s="79" t="s">
        <v>2593</v>
      </c>
      <c r="T689" s="79" t="s">
        <v>2869</v>
      </c>
      <c r="U689" s="79"/>
      <c r="V689" s="83" t="s">
        <v>3727</v>
      </c>
      <c r="W689" s="81">
        <v>43174.628437500003</v>
      </c>
      <c r="X689" s="83" t="s">
        <v>4363</v>
      </c>
      <c r="Y689" s="79"/>
      <c r="Z689" s="79"/>
      <c r="AA689" s="85" t="s">
        <v>5571</v>
      </c>
      <c r="AB689" s="79"/>
      <c r="AC689" s="79" t="b">
        <v>0</v>
      </c>
      <c r="AD689" s="79">
        <v>0</v>
      </c>
      <c r="AE689" s="85" t="s">
        <v>6296</v>
      </c>
      <c r="AF689" s="79" t="b">
        <v>0</v>
      </c>
      <c r="AG689" s="79" t="s">
        <v>6304</v>
      </c>
      <c r="AH689" s="79"/>
      <c r="AI689" s="85" t="s">
        <v>6296</v>
      </c>
      <c r="AJ689" s="79" t="b">
        <v>0</v>
      </c>
      <c r="AK689" s="79">
        <v>4</v>
      </c>
      <c r="AL689" s="85" t="s">
        <v>5565</v>
      </c>
      <c r="AM689" s="79" t="s">
        <v>6328</v>
      </c>
      <c r="AN689" s="79" t="b">
        <v>0</v>
      </c>
      <c r="AO689" s="85" t="s">
        <v>5565</v>
      </c>
      <c r="AP689" s="79" t="s">
        <v>176</v>
      </c>
      <c r="AQ689" s="79">
        <v>0</v>
      </c>
      <c r="AR689" s="79">
        <v>0</v>
      </c>
      <c r="AS689" s="79"/>
      <c r="AT689" s="79"/>
      <c r="AU689" s="79"/>
      <c r="AV689" s="79"/>
      <c r="AW689" s="79"/>
      <c r="AX689" s="79"/>
      <c r="AY689" s="79"/>
      <c r="AZ689" s="79"/>
      <c r="BA689">
        <v>12</v>
      </c>
      <c r="BB689" s="78" t="str">
        <f>REPLACE(INDEX(GroupVertices[Group], MATCH(Edges[[#This Row],[Vertex 1]],GroupVertices[Vertex],0)),1,1,"")</f>
        <v>1</v>
      </c>
      <c r="BC689" s="78" t="str">
        <f>REPLACE(INDEX(GroupVertices[Group], MATCH(Edges[[#This Row],[Vertex 2]],GroupVertices[Vertex],0)),1,1,"")</f>
        <v>1</v>
      </c>
      <c r="BD689" s="48">
        <v>0</v>
      </c>
      <c r="BE689" s="49">
        <v>0</v>
      </c>
      <c r="BF689" s="48">
        <v>0</v>
      </c>
      <c r="BG689" s="49">
        <v>0</v>
      </c>
      <c r="BH689" s="48">
        <v>0</v>
      </c>
      <c r="BI689" s="49">
        <v>0</v>
      </c>
      <c r="BJ689" s="48">
        <v>11</v>
      </c>
      <c r="BK689" s="49">
        <v>100</v>
      </c>
      <c r="BL689" s="48">
        <v>11</v>
      </c>
    </row>
    <row r="690" spans="1:64" x14ac:dyDescent="0.25">
      <c r="A690" s="64" t="s">
        <v>568</v>
      </c>
      <c r="B690" s="64" t="s">
        <v>568</v>
      </c>
      <c r="C690" s="65" t="s">
        <v>15848</v>
      </c>
      <c r="D690" s="66">
        <v>8.5</v>
      </c>
      <c r="E690" s="67" t="s">
        <v>136</v>
      </c>
      <c r="F690" s="68">
        <v>16.928571428571427</v>
      </c>
      <c r="G690" s="65"/>
      <c r="H690" s="69"/>
      <c r="I690" s="70"/>
      <c r="J690" s="70"/>
      <c r="K690" s="34" t="s">
        <v>65</v>
      </c>
      <c r="L690" s="77">
        <v>690</v>
      </c>
      <c r="M690" s="77"/>
      <c r="N690" s="72"/>
      <c r="O690" s="79" t="s">
        <v>176</v>
      </c>
      <c r="P690" s="81">
        <v>43174.628506944442</v>
      </c>
      <c r="Q690" s="79" t="s">
        <v>1410</v>
      </c>
      <c r="R690" s="83" t="s">
        <v>2225</v>
      </c>
      <c r="S690" s="79" t="s">
        <v>2538</v>
      </c>
      <c r="T690" s="79" t="s">
        <v>2870</v>
      </c>
      <c r="U690" s="79"/>
      <c r="V690" s="83" t="s">
        <v>3727</v>
      </c>
      <c r="W690" s="81">
        <v>43174.628506944442</v>
      </c>
      <c r="X690" s="83" t="s">
        <v>4364</v>
      </c>
      <c r="Y690" s="79"/>
      <c r="Z690" s="79"/>
      <c r="AA690" s="85" t="s">
        <v>5572</v>
      </c>
      <c r="AB690" s="79"/>
      <c r="AC690" s="79" t="b">
        <v>0</v>
      </c>
      <c r="AD690" s="79">
        <v>0</v>
      </c>
      <c r="AE690" s="85" t="s">
        <v>6296</v>
      </c>
      <c r="AF690" s="79" t="b">
        <v>0</v>
      </c>
      <c r="AG690" s="79" t="s">
        <v>6304</v>
      </c>
      <c r="AH690" s="79"/>
      <c r="AI690" s="85" t="s">
        <v>6296</v>
      </c>
      <c r="AJ690" s="79" t="b">
        <v>0</v>
      </c>
      <c r="AK690" s="79">
        <v>1</v>
      </c>
      <c r="AL690" s="85" t="s">
        <v>5566</v>
      </c>
      <c r="AM690" s="79" t="s">
        <v>6328</v>
      </c>
      <c r="AN690" s="79" t="b">
        <v>0</v>
      </c>
      <c r="AO690" s="85" t="s">
        <v>5566</v>
      </c>
      <c r="AP690" s="79" t="s">
        <v>176</v>
      </c>
      <c r="AQ690" s="79">
        <v>0</v>
      </c>
      <c r="AR690" s="79">
        <v>0</v>
      </c>
      <c r="AS690" s="79"/>
      <c r="AT690" s="79"/>
      <c r="AU690" s="79"/>
      <c r="AV690" s="79"/>
      <c r="AW690" s="79"/>
      <c r="AX690" s="79"/>
      <c r="AY690" s="79"/>
      <c r="AZ690" s="79"/>
      <c r="BA690">
        <v>12</v>
      </c>
      <c r="BB690" s="78" t="str">
        <f>REPLACE(INDEX(GroupVertices[Group], MATCH(Edges[[#This Row],[Vertex 1]],GroupVertices[Vertex],0)),1,1,"")</f>
        <v>1</v>
      </c>
      <c r="BC690" s="78" t="str">
        <f>REPLACE(INDEX(GroupVertices[Group], MATCH(Edges[[#This Row],[Vertex 2]],GroupVertices[Vertex],0)),1,1,"")</f>
        <v>1</v>
      </c>
      <c r="BD690" s="48">
        <v>0</v>
      </c>
      <c r="BE690" s="49">
        <v>0</v>
      </c>
      <c r="BF690" s="48">
        <v>0</v>
      </c>
      <c r="BG690" s="49">
        <v>0</v>
      </c>
      <c r="BH690" s="48">
        <v>0</v>
      </c>
      <c r="BI690" s="49">
        <v>0</v>
      </c>
      <c r="BJ690" s="48">
        <v>9</v>
      </c>
      <c r="BK690" s="49">
        <v>100</v>
      </c>
      <c r="BL690" s="48">
        <v>9</v>
      </c>
    </row>
    <row r="691" spans="1:64" x14ac:dyDescent="0.25">
      <c r="A691" s="64" t="s">
        <v>568</v>
      </c>
      <c r="B691" s="64" t="s">
        <v>568</v>
      </c>
      <c r="C691" s="65" t="s">
        <v>15848</v>
      </c>
      <c r="D691" s="66">
        <v>8.5</v>
      </c>
      <c r="E691" s="67" t="s">
        <v>136</v>
      </c>
      <c r="F691" s="68">
        <v>16.928571428571427</v>
      </c>
      <c r="G691" s="65"/>
      <c r="H691" s="69"/>
      <c r="I691" s="70"/>
      <c r="J691" s="70"/>
      <c r="K691" s="34" t="s">
        <v>65</v>
      </c>
      <c r="L691" s="77">
        <v>691</v>
      </c>
      <c r="M691" s="77"/>
      <c r="N691" s="72"/>
      <c r="O691" s="79" t="s">
        <v>176</v>
      </c>
      <c r="P691" s="81">
        <v>43174.632407407407</v>
      </c>
      <c r="Q691" s="79" t="s">
        <v>1411</v>
      </c>
      <c r="R691" s="83" t="s">
        <v>2226</v>
      </c>
      <c r="S691" s="79" t="s">
        <v>2506</v>
      </c>
      <c r="T691" s="79" t="s">
        <v>2871</v>
      </c>
      <c r="U691" s="79"/>
      <c r="V691" s="83" t="s">
        <v>3727</v>
      </c>
      <c r="W691" s="81">
        <v>43174.632407407407</v>
      </c>
      <c r="X691" s="83" t="s">
        <v>4365</v>
      </c>
      <c r="Y691" s="79"/>
      <c r="Z691" s="79"/>
      <c r="AA691" s="85" t="s">
        <v>5573</v>
      </c>
      <c r="AB691" s="79"/>
      <c r="AC691" s="79" t="b">
        <v>0</v>
      </c>
      <c r="AD691" s="79">
        <v>0</v>
      </c>
      <c r="AE691" s="85" t="s">
        <v>6296</v>
      </c>
      <c r="AF691" s="79" t="b">
        <v>0</v>
      </c>
      <c r="AG691" s="79" t="s">
        <v>6304</v>
      </c>
      <c r="AH691" s="79"/>
      <c r="AI691" s="85" t="s">
        <v>6296</v>
      </c>
      <c r="AJ691" s="79" t="b">
        <v>0</v>
      </c>
      <c r="AK691" s="79">
        <v>2</v>
      </c>
      <c r="AL691" s="85" t="s">
        <v>5567</v>
      </c>
      <c r="AM691" s="79" t="s">
        <v>6328</v>
      </c>
      <c r="AN691" s="79" t="b">
        <v>0</v>
      </c>
      <c r="AO691" s="85" t="s">
        <v>5567</v>
      </c>
      <c r="AP691" s="79" t="s">
        <v>176</v>
      </c>
      <c r="AQ691" s="79">
        <v>0</v>
      </c>
      <c r="AR691" s="79">
        <v>0</v>
      </c>
      <c r="AS691" s="79"/>
      <c r="AT691" s="79"/>
      <c r="AU691" s="79"/>
      <c r="AV691" s="79"/>
      <c r="AW691" s="79"/>
      <c r="AX691" s="79"/>
      <c r="AY691" s="79"/>
      <c r="AZ691" s="79"/>
      <c r="BA691">
        <v>12</v>
      </c>
      <c r="BB691" s="78" t="str">
        <f>REPLACE(INDEX(GroupVertices[Group], MATCH(Edges[[#This Row],[Vertex 1]],GroupVertices[Vertex],0)),1,1,"")</f>
        <v>1</v>
      </c>
      <c r="BC691" s="78" t="str">
        <f>REPLACE(INDEX(GroupVertices[Group], MATCH(Edges[[#This Row],[Vertex 2]],GroupVertices[Vertex],0)),1,1,"")</f>
        <v>1</v>
      </c>
      <c r="BD691" s="48">
        <v>0</v>
      </c>
      <c r="BE691" s="49">
        <v>0</v>
      </c>
      <c r="BF691" s="48">
        <v>0</v>
      </c>
      <c r="BG691" s="49">
        <v>0</v>
      </c>
      <c r="BH691" s="48">
        <v>0</v>
      </c>
      <c r="BI691" s="49">
        <v>0</v>
      </c>
      <c r="BJ691" s="48">
        <v>12</v>
      </c>
      <c r="BK691" s="49">
        <v>100</v>
      </c>
      <c r="BL691" s="48">
        <v>12</v>
      </c>
    </row>
    <row r="692" spans="1:64" x14ac:dyDescent="0.25">
      <c r="A692" s="64" t="s">
        <v>568</v>
      </c>
      <c r="B692" s="64" t="s">
        <v>568</v>
      </c>
      <c r="C692" s="65" t="s">
        <v>15848</v>
      </c>
      <c r="D692" s="66">
        <v>8.5</v>
      </c>
      <c r="E692" s="67" t="s">
        <v>136</v>
      </c>
      <c r="F692" s="68">
        <v>16.928571428571427</v>
      </c>
      <c r="G692" s="65"/>
      <c r="H692" s="69"/>
      <c r="I692" s="70"/>
      <c r="J692" s="70"/>
      <c r="K692" s="34" t="s">
        <v>65</v>
      </c>
      <c r="L692" s="77">
        <v>692</v>
      </c>
      <c r="M692" s="77"/>
      <c r="N692" s="72"/>
      <c r="O692" s="79" t="s">
        <v>176</v>
      </c>
      <c r="P692" s="81">
        <v>43174.633923611109</v>
      </c>
      <c r="Q692" s="79" t="s">
        <v>1412</v>
      </c>
      <c r="R692" s="83" t="s">
        <v>2227</v>
      </c>
      <c r="S692" s="79" t="s">
        <v>2594</v>
      </c>
      <c r="T692" s="79" t="s">
        <v>2868</v>
      </c>
      <c r="U692" s="79"/>
      <c r="V692" s="83" t="s">
        <v>3727</v>
      </c>
      <c r="W692" s="81">
        <v>43174.633923611109</v>
      </c>
      <c r="X692" s="83" t="s">
        <v>4366</v>
      </c>
      <c r="Y692" s="79"/>
      <c r="Z692" s="79"/>
      <c r="AA692" s="85" t="s">
        <v>5574</v>
      </c>
      <c r="AB692" s="79"/>
      <c r="AC692" s="79" t="b">
        <v>0</v>
      </c>
      <c r="AD692" s="79">
        <v>0</v>
      </c>
      <c r="AE692" s="85" t="s">
        <v>6296</v>
      </c>
      <c r="AF692" s="79" t="b">
        <v>0</v>
      </c>
      <c r="AG692" s="79" t="s">
        <v>6304</v>
      </c>
      <c r="AH692" s="79"/>
      <c r="AI692" s="85" t="s">
        <v>6296</v>
      </c>
      <c r="AJ692" s="79" t="b">
        <v>0</v>
      </c>
      <c r="AK692" s="79">
        <v>1</v>
      </c>
      <c r="AL692" s="85" t="s">
        <v>5568</v>
      </c>
      <c r="AM692" s="79" t="s">
        <v>6328</v>
      </c>
      <c r="AN692" s="79" t="b">
        <v>0</v>
      </c>
      <c r="AO692" s="85" t="s">
        <v>5568</v>
      </c>
      <c r="AP692" s="79" t="s">
        <v>176</v>
      </c>
      <c r="AQ692" s="79">
        <v>0</v>
      </c>
      <c r="AR692" s="79">
        <v>0</v>
      </c>
      <c r="AS692" s="79"/>
      <c r="AT692" s="79"/>
      <c r="AU692" s="79"/>
      <c r="AV692" s="79"/>
      <c r="AW692" s="79"/>
      <c r="AX692" s="79"/>
      <c r="AY692" s="79"/>
      <c r="AZ692" s="79"/>
      <c r="BA692">
        <v>12</v>
      </c>
      <c r="BB692" s="78" t="str">
        <f>REPLACE(INDEX(GroupVertices[Group], MATCH(Edges[[#This Row],[Vertex 1]],GroupVertices[Vertex],0)),1,1,"")</f>
        <v>1</v>
      </c>
      <c r="BC692" s="78" t="str">
        <f>REPLACE(INDEX(GroupVertices[Group], MATCH(Edges[[#This Row],[Vertex 2]],GroupVertices[Vertex],0)),1,1,"")</f>
        <v>1</v>
      </c>
      <c r="BD692" s="48">
        <v>0</v>
      </c>
      <c r="BE692" s="49">
        <v>0</v>
      </c>
      <c r="BF692" s="48">
        <v>0</v>
      </c>
      <c r="BG692" s="49">
        <v>0</v>
      </c>
      <c r="BH692" s="48">
        <v>0</v>
      </c>
      <c r="BI692" s="49">
        <v>0</v>
      </c>
      <c r="BJ692" s="48">
        <v>8</v>
      </c>
      <c r="BK692" s="49">
        <v>100</v>
      </c>
      <c r="BL692" s="48">
        <v>8</v>
      </c>
    </row>
    <row r="693" spans="1:64" x14ac:dyDescent="0.25">
      <c r="A693" s="64" t="s">
        <v>568</v>
      </c>
      <c r="B693" s="64" t="s">
        <v>568</v>
      </c>
      <c r="C693" s="65" t="s">
        <v>15848</v>
      </c>
      <c r="D693" s="66">
        <v>8.5</v>
      </c>
      <c r="E693" s="67" t="s">
        <v>136</v>
      </c>
      <c r="F693" s="68">
        <v>16.928571428571427</v>
      </c>
      <c r="G693" s="65"/>
      <c r="H693" s="69"/>
      <c r="I693" s="70"/>
      <c r="J693" s="70"/>
      <c r="K693" s="34" t="s">
        <v>65</v>
      </c>
      <c r="L693" s="77">
        <v>693</v>
      </c>
      <c r="M693" s="77"/>
      <c r="N693" s="72"/>
      <c r="O693" s="79" t="s">
        <v>176</v>
      </c>
      <c r="P693" s="81">
        <v>43174.634953703702</v>
      </c>
      <c r="Q693" s="79" t="s">
        <v>1413</v>
      </c>
      <c r="R693" s="79"/>
      <c r="S693" s="79"/>
      <c r="T693" s="79" t="s">
        <v>2869</v>
      </c>
      <c r="U693" s="83" t="s">
        <v>3286</v>
      </c>
      <c r="V693" s="83" t="s">
        <v>3286</v>
      </c>
      <c r="W693" s="81">
        <v>43174.634953703702</v>
      </c>
      <c r="X693" s="83" t="s">
        <v>4367</v>
      </c>
      <c r="Y693" s="79"/>
      <c r="Z693" s="79"/>
      <c r="AA693" s="85" t="s">
        <v>5575</v>
      </c>
      <c r="AB693" s="79"/>
      <c r="AC693" s="79" t="b">
        <v>0</v>
      </c>
      <c r="AD693" s="79">
        <v>0</v>
      </c>
      <c r="AE693" s="85" t="s">
        <v>6296</v>
      </c>
      <c r="AF693" s="79" t="b">
        <v>0</v>
      </c>
      <c r="AG693" s="79" t="s">
        <v>6312</v>
      </c>
      <c r="AH693" s="79"/>
      <c r="AI693" s="85" t="s">
        <v>6296</v>
      </c>
      <c r="AJ693" s="79" t="b">
        <v>0</v>
      </c>
      <c r="AK693" s="79">
        <v>1</v>
      </c>
      <c r="AL693" s="85" t="s">
        <v>5569</v>
      </c>
      <c r="AM693" s="79" t="s">
        <v>6328</v>
      </c>
      <c r="AN693" s="79" t="b">
        <v>0</v>
      </c>
      <c r="AO693" s="85" t="s">
        <v>5569</v>
      </c>
      <c r="AP693" s="79" t="s">
        <v>176</v>
      </c>
      <c r="AQ693" s="79">
        <v>0</v>
      </c>
      <c r="AR693" s="79">
        <v>0</v>
      </c>
      <c r="AS693" s="79"/>
      <c r="AT693" s="79"/>
      <c r="AU693" s="79"/>
      <c r="AV693" s="79"/>
      <c r="AW693" s="79"/>
      <c r="AX693" s="79"/>
      <c r="AY693" s="79"/>
      <c r="AZ693" s="79"/>
      <c r="BA693">
        <v>12</v>
      </c>
      <c r="BB693" s="78" t="str">
        <f>REPLACE(INDEX(GroupVertices[Group], MATCH(Edges[[#This Row],[Vertex 1]],GroupVertices[Vertex],0)),1,1,"")</f>
        <v>1</v>
      </c>
      <c r="BC693" s="78" t="str">
        <f>REPLACE(INDEX(GroupVertices[Group], MATCH(Edges[[#This Row],[Vertex 2]],GroupVertices[Vertex],0)),1,1,"")</f>
        <v>1</v>
      </c>
      <c r="BD693" s="48">
        <v>0</v>
      </c>
      <c r="BE693" s="49">
        <v>0</v>
      </c>
      <c r="BF693" s="48">
        <v>0</v>
      </c>
      <c r="BG693" s="49">
        <v>0</v>
      </c>
      <c r="BH693" s="48">
        <v>0</v>
      </c>
      <c r="BI693" s="49">
        <v>0</v>
      </c>
      <c r="BJ693" s="48">
        <v>9</v>
      </c>
      <c r="BK693" s="49">
        <v>100</v>
      </c>
      <c r="BL693" s="48">
        <v>9</v>
      </c>
    </row>
    <row r="694" spans="1:64" x14ac:dyDescent="0.25">
      <c r="A694" s="64" t="s">
        <v>569</v>
      </c>
      <c r="B694" s="64" t="s">
        <v>569</v>
      </c>
      <c r="C694" s="65" t="s">
        <v>15840</v>
      </c>
      <c r="D694" s="66">
        <v>3.5</v>
      </c>
      <c r="E694" s="67" t="s">
        <v>136</v>
      </c>
      <c r="F694" s="68">
        <v>33.357142857142854</v>
      </c>
      <c r="G694" s="65"/>
      <c r="H694" s="69"/>
      <c r="I694" s="70"/>
      <c r="J694" s="70"/>
      <c r="K694" s="34" t="s">
        <v>65</v>
      </c>
      <c r="L694" s="77">
        <v>694</v>
      </c>
      <c r="M694" s="77"/>
      <c r="N694" s="72"/>
      <c r="O694" s="79" t="s">
        <v>176</v>
      </c>
      <c r="P694" s="81">
        <v>43164.742534722223</v>
      </c>
      <c r="Q694" s="79" t="s">
        <v>1414</v>
      </c>
      <c r="R694" s="83" t="s">
        <v>2077</v>
      </c>
      <c r="S694" s="79" t="s">
        <v>2533</v>
      </c>
      <c r="T694" s="79" t="s">
        <v>2872</v>
      </c>
      <c r="U694" s="79"/>
      <c r="V694" s="83" t="s">
        <v>3728</v>
      </c>
      <c r="W694" s="81">
        <v>43164.742534722223</v>
      </c>
      <c r="X694" s="83" t="s">
        <v>4368</v>
      </c>
      <c r="Y694" s="79"/>
      <c r="Z694" s="79"/>
      <c r="AA694" s="85" t="s">
        <v>5576</v>
      </c>
      <c r="AB694" s="79"/>
      <c r="AC694" s="79" t="b">
        <v>0</v>
      </c>
      <c r="AD694" s="79">
        <v>2</v>
      </c>
      <c r="AE694" s="85" t="s">
        <v>6296</v>
      </c>
      <c r="AF694" s="79" t="b">
        <v>0</v>
      </c>
      <c r="AG694" s="79" t="s">
        <v>6304</v>
      </c>
      <c r="AH694" s="79"/>
      <c r="AI694" s="85" t="s">
        <v>6296</v>
      </c>
      <c r="AJ694" s="79" t="b">
        <v>0</v>
      </c>
      <c r="AK694" s="79">
        <v>3</v>
      </c>
      <c r="AL694" s="85" t="s">
        <v>6296</v>
      </c>
      <c r="AM694" s="79" t="s">
        <v>6328</v>
      </c>
      <c r="AN694" s="79" t="b">
        <v>0</v>
      </c>
      <c r="AO694" s="85" t="s">
        <v>5576</v>
      </c>
      <c r="AP694" s="79" t="s">
        <v>6415</v>
      </c>
      <c r="AQ694" s="79">
        <v>0</v>
      </c>
      <c r="AR694" s="79">
        <v>0</v>
      </c>
      <c r="AS694" s="79"/>
      <c r="AT694" s="79"/>
      <c r="AU694" s="79"/>
      <c r="AV694" s="79"/>
      <c r="AW694" s="79"/>
      <c r="AX694" s="79"/>
      <c r="AY694" s="79"/>
      <c r="AZ694" s="79"/>
      <c r="BA694">
        <v>2</v>
      </c>
      <c r="BB694" s="78" t="str">
        <f>REPLACE(INDEX(GroupVertices[Group], MATCH(Edges[[#This Row],[Vertex 1]],GroupVertices[Vertex],0)),1,1,"")</f>
        <v>47</v>
      </c>
      <c r="BC694" s="78" t="str">
        <f>REPLACE(INDEX(GroupVertices[Group], MATCH(Edges[[#This Row],[Vertex 2]],GroupVertices[Vertex],0)),1,1,"")</f>
        <v>47</v>
      </c>
      <c r="BD694" s="48">
        <v>1</v>
      </c>
      <c r="BE694" s="49">
        <v>5.2631578947368425</v>
      </c>
      <c r="BF694" s="48">
        <v>0</v>
      </c>
      <c r="BG694" s="49">
        <v>0</v>
      </c>
      <c r="BH694" s="48">
        <v>0</v>
      </c>
      <c r="BI694" s="49">
        <v>0</v>
      </c>
      <c r="BJ694" s="48">
        <v>18</v>
      </c>
      <c r="BK694" s="49">
        <v>94.736842105263165</v>
      </c>
      <c r="BL694" s="48">
        <v>19</v>
      </c>
    </row>
    <row r="695" spans="1:64" x14ac:dyDescent="0.25">
      <c r="A695" s="64" t="s">
        <v>569</v>
      </c>
      <c r="B695" s="64" t="s">
        <v>569</v>
      </c>
      <c r="C695" s="65" t="s">
        <v>15840</v>
      </c>
      <c r="D695" s="66">
        <v>3.5</v>
      </c>
      <c r="E695" s="67" t="s">
        <v>136</v>
      </c>
      <c r="F695" s="68">
        <v>33.357142857142854</v>
      </c>
      <c r="G695" s="65"/>
      <c r="H695" s="69"/>
      <c r="I695" s="70"/>
      <c r="J695" s="70"/>
      <c r="K695" s="34" t="s">
        <v>65</v>
      </c>
      <c r="L695" s="77">
        <v>695</v>
      </c>
      <c r="M695" s="77"/>
      <c r="N695" s="72"/>
      <c r="O695" s="79" t="s">
        <v>176</v>
      </c>
      <c r="P695" s="81">
        <v>43173.591932870368</v>
      </c>
      <c r="Q695" s="79" t="s">
        <v>1415</v>
      </c>
      <c r="R695" s="83" t="s">
        <v>2228</v>
      </c>
      <c r="S695" s="79" t="s">
        <v>2595</v>
      </c>
      <c r="T695" s="79" t="s">
        <v>2873</v>
      </c>
      <c r="U695" s="79"/>
      <c r="V695" s="83" t="s">
        <v>3728</v>
      </c>
      <c r="W695" s="81">
        <v>43173.591932870368</v>
      </c>
      <c r="X695" s="83" t="s">
        <v>4369</v>
      </c>
      <c r="Y695" s="79"/>
      <c r="Z695" s="79"/>
      <c r="AA695" s="85" t="s">
        <v>5577</v>
      </c>
      <c r="AB695" s="79"/>
      <c r="AC695" s="79" t="b">
        <v>0</v>
      </c>
      <c r="AD695" s="79">
        <v>0</v>
      </c>
      <c r="AE695" s="85" t="s">
        <v>6296</v>
      </c>
      <c r="AF695" s="79" t="b">
        <v>0</v>
      </c>
      <c r="AG695" s="79" t="s">
        <v>6304</v>
      </c>
      <c r="AH695" s="79"/>
      <c r="AI695" s="85" t="s">
        <v>6296</v>
      </c>
      <c r="AJ695" s="79" t="b">
        <v>0</v>
      </c>
      <c r="AK695" s="79">
        <v>2</v>
      </c>
      <c r="AL695" s="85" t="s">
        <v>6296</v>
      </c>
      <c r="AM695" s="79" t="s">
        <v>6328</v>
      </c>
      <c r="AN695" s="79" t="b">
        <v>0</v>
      </c>
      <c r="AO695" s="85" t="s">
        <v>5577</v>
      </c>
      <c r="AP695" s="79" t="s">
        <v>6415</v>
      </c>
      <c r="AQ695" s="79">
        <v>0</v>
      </c>
      <c r="AR695" s="79">
        <v>0</v>
      </c>
      <c r="AS695" s="79"/>
      <c r="AT695" s="79"/>
      <c r="AU695" s="79"/>
      <c r="AV695" s="79"/>
      <c r="AW695" s="79"/>
      <c r="AX695" s="79"/>
      <c r="AY695" s="79"/>
      <c r="AZ695" s="79"/>
      <c r="BA695">
        <v>2</v>
      </c>
      <c r="BB695" s="78" t="str">
        <f>REPLACE(INDEX(GroupVertices[Group], MATCH(Edges[[#This Row],[Vertex 1]],GroupVertices[Vertex],0)),1,1,"")</f>
        <v>47</v>
      </c>
      <c r="BC695" s="78" t="str">
        <f>REPLACE(INDEX(GroupVertices[Group], MATCH(Edges[[#This Row],[Vertex 2]],GroupVertices[Vertex],0)),1,1,"")</f>
        <v>47</v>
      </c>
      <c r="BD695" s="48">
        <v>0</v>
      </c>
      <c r="BE695" s="49">
        <v>0</v>
      </c>
      <c r="BF695" s="48">
        <v>0</v>
      </c>
      <c r="BG695" s="49">
        <v>0</v>
      </c>
      <c r="BH695" s="48">
        <v>0</v>
      </c>
      <c r="BI695" s="49">
        <v>0</v>
      </c>
      <c r="BJ695" s="48">
        <v>15</v>
      </c>
      <c r="BK695" s="49">
        <v>100</v>
      </c>
      <c r="BL695" s="48">
        <v>15</v>
      </c>
    </row>
    <row r="696" spans="1:64" x14ac:dyDescent="0.25">
      <c r="A696" s="64" t="s">
        <v>570</v>
      </c>
      <c r="B696" s="64" t="s">
        <v>569</v>
      </c>
      <c r="C696" s="65" t="s">
        <v>15839</v>
      </c>
      <c r="D696" s="66">
        <v>3</v>
      </c>
      <c r="E696" s="67" t="s">
        <v>132</v>
      </c>
      <c r="F696" s="68">
        <v>35</v>
      </c>
      <c r="G696" s="65"/>
      <c r="H696" s="69"/>
      <c r="I696" s="70"/>
      <c r="J696" s="70"/>
      <c r="K696" s="34" t="s">
        <v>65</v>
      </c>
      <c r="L696" s="77">
        <v>696</v>
      </c>
      <c r="M696" s="77"/>
      <c r="N696" s="72"/>
      <c r="O696" s="79" t="s">
        <v>999</v>
      </c>
      <c r="P696" s="81">
        <v>43174.635405092595</v>
      </c>
      <c r="Q696" s="79" t="s">
        <v>1416</v>
      </c>
      <c r="R696" s="83" t="s">
        <v>2228</v>
      </c>
      <c r="S696" s="79" t="s">
        <v>2595</v>
      </c>
      <c r="T696" s="79" t="s">
        <v>2874</v>
      </c>
      <c r="U696" s="79"/>
      <c r="V696" s="83" t="s">
        <v>3729</v>
      </c>
      <c r="W696" s="81">
        <v>43174.635405092595</v>
      </c>
      <c r="X696" s="83" t="s">
        <v>4370</v>
      </c>
      <c r="Y696" s="79"/>
      <c r="Z696" s="79"/>
      <c r="AA696" s="85" t="s">
        <v>5578</v>
      </c>
      <c r="AB696" s="79"/>
      <c r="AC696" s="79" t="b">
        <v>0</v>
      </c>
      <c r="AD696" s="79">
        <v>0</v>
      </c>
      <c r="AE696" s="85" t="s">
        <v>6296</v>
      </c>
      <c r="AF696" s="79" t="b">
        <v>0</v>
      </c>
      <c r="AG696" s="79" t="s">
        <v>6304</v>
      </c>
      <c r="AH696" s="79"/>
      <c r="AI696" s="85" t="s">
        <v>6296</v>
      </c>
      <c r="AJ696" s="79" t="b">
        <v>0</v>
      </c>
      <c r="AK696" s="79">
        <v>2</v>
      </c>
      <c r="AL696" s="85" t="s">
        <v>5577</v>
      </c>
      <c r="AM696" s="79" t="s">
        <v>6333</v>
      </c>
      <c r="AN696" s="79" t="b">
        <v>0</v>
      </c>
      <c r="AO696" s="85" t="s">
        <v>5577</v>
      </c>
      <c r="AP696" s="79" t="s">
        <v>176</v>
      </c>
      <c r="AQ696" s="79">
        <v>0</v>
      </c>
      <c r="AR696" s="79">
        <v>0</v>
      </c>
      <c r="AS696" s="79"/>
      <c r="AT696" s="79"/>
      <c r="AU696" s="79"/>
      <c r="AV696" s="79"/>
      <c r="AW696" s="79"/>
      <c r="AX696" s="79"/>
      <c r="AY696" s="79"/>
      <c r="AZ696" s="79"/>
      <c r="BA696">
        <v>1</v>
      </c>
      <c r="BB696" s="78" t="str">
        <f>REPLACE(INDEX(GroupVertices[Group], MATCH(Edges[[#This Row],[Vertex 1]],GroupVertices[Vertex],0)),1,1,"")</f>
        <v>47</v>
      </c>
      <c r="BC696" s="78" t="str">
        <f>REPLACE(INDEX(GroupVertices[Group], MATCH(Edges[[#This Row],[Vertex 2]],GroupVertices[Vertex],0)),1,1,"")</f>
        <v>47</v>
      </c>
      <c r="BD696" s="48">
        <v>0</v>
      </c>
      <c r="BE696" s="49">
        <v>0</v>
      </c>
      <c r="BF696" s="48">
        <v>0</v>
      </c>
      <c r="BG696" s="49">
        <v>0</v>
      </c>
      <c r="BH696" s="48">
        <v>0</v>
      </c>
      <c r="BI696" s="49">
        <v>0</v>
      </c>
      <c r="BJ696" s="48">
        <v>15</v>
      </c>
      <c r="BK696" s="49">
        <v>100</v>
      </c>
      <c r="BL696" s="48">
        <v>15</v>
      </c>
    </row>
    <row r="697" spans="1:64" x14ac:dyDescent="0.25">
      <c r="A697" s="64" t="s">
        <v>571</v>
      </c>
      <c r="B697" s="64" t="s">
        <v>571</v>
      </c>
      <c r="C697" s="65" t="s">
        <v>15839</v>
      </c>
      <c r="D697" s="66">
        <v>3</v>
      </c>
      <c r="E697" s="67" t="s">
        <v>132</v>
      </c>
      <c r="F697" s="68">
        <v>35</v>
      </c>
      <c r="G697" s="65"/>
      <c r="H697" s="69"/>
      <c r="I697" s="70"/>
      <c r="J697" s="70"/>
      <c r="K697" s="34" t="s">
        <v>65</v>
      </c>
      <c r="L697" s="77">
        <v>697</v>
      </c>
      <c r="M697" s="77"/>
      <c r="N697" s="72"/>
      <c r="O697" s="79" t="s">
        <v>176</v>
      </c>
      <c r="P697" s="81">
        <v>43174.63958333333</v>
      </c>
      <c r="Q697" s="79" t="s">
        <v>1417</v>
      </c>
      <c r="R697" s="83" t="s">
        <v>2229</v>
      </c>
      <c r="S697" s="79" t="s">
        <v>2546</v>
      </c>
      <c r="T697" s="79" t="s">
        <v>2875</v>
      </c>
      <c r="U697" s="79"/>
      <c r="V697" s="83" t="s">
        <v>3730</v>
      </c>
      <c r="W697" s="81">
        <v>43174.63958333333</v>
      </c>
      <c r="X697" s="83" t="s">
        <v>4371</v>
      </c>
      <c r="Y697" s="79"/>
      <c r="Z697" s="79"/>
      <c r="AA697" s="85" t="s">
        <v>5579</v>
      </c>
      <c r="AB697" s="79"/>
      <c r="AC697" s="79" t="b">
        <v>0</v>
      </c>
      <c r="AD697" s="79">
        <v>0</v>
      </c>
      <c r="AE697" s="85" t="s">
        <v>6296</v>
      </c>
      <c r="AF697" s="79" t="b">
        <v>0</v>
      </c>
      <c r="AG697" s="79" t="s">
        <v>6304</v>
      </c>
      <c r="AH697" s="79"/>
      <c r="AI697" s="85" t="s">
        <v>6296</v>
      </c>
      <c r="AJ697" s="79" t="b">
        <v>0</v>
      </c>
      <c r="AK697" s="79">
        <v>0</v>
      </c>
      <c r="AL697" s="85" t="s">
        <v>6296</v>
      </c>
      <c r="AM697" s="79" t="s">
        <v>6330</v>
      </c>
      <c r="AN697" s="79" t="b">
        <v>0</v>
      </c>
      <c r="AO697" s="85" t="s">
        <v>5579</v>
      </c>
      <c r="AP697" s="79" t="s">
        <v>176</v>
      </c>
      <c r="AQ697" s="79">
        <v>0</v>
      </c>
      <c r="AR697" s="79">
        <v>0</v>
      </c>
      <c r="AS697" s="79"/>
      <c r="AT697" s="79"/>
      <c r="AU697" s="79"/>
      <c r="AV697" s="79"/>
      <c r="AW697" s="79"/>
      <c r="AX697" s="79"/>
      <c r="AY697" s="79"/>
      <c r="AZ697" s="79"/>
      <c r="BA697">
        <v>1</v>
      </c>
      <c r="BB697" s="78" t="str">
        <f>REPLACE(INDEX(GroupVertices[Group], MATCH(Edges[[#This Row],[Vertex 1]],GroupVertices[Vertex],0)),1,1,"")</f>
        <v>1</v>
      </c>
      <c r="BC697" s="78" t="str">
        <f>REPLACE(INDEX(GroupVertices[Group], MATCH(Edges[[#This Row],[Vertex 2]],GroupVertices[Vertex],0)),1,1,"")</f>
        <v>1</v>
      </c>
      <c r="BD697" s="48">
        <v>0</v>
      </c>
      <c r="BE697" s="49">
        <v>0</v>
      </c>
      <c r="BF697" s="48">
        <v>1</v>
      </c>
      <c r="BG697" s="49">
        <v>7.6923076923076925</v>
      </c>
      <c r="BH697" s="48">
        <v>0</v>
      </c>
      <c r="BI697" s="49">
        <v>0</v>
      </c>
      <c r="BJ697" s="48">
        <v>12</v>
      </c>
      <c r="BK697" s="49">
        <v>92.307692307692307</v>
      </c>
      <c r="BL697" s="48">
        <v>13</v>
      </c>
    </row>
    <row r="698" spans="1:64" x14ac:dyDescent="0.25">
      <c r="A698" s="64" t="s">
        <v>572</v>
      </c>
      <c r="B698" s="64" t="s">
        <v>572</v>
      </c>
      <c r="C698" s="65" t="s">
        <v>15839</v>
      </c>
      <c r="D698" s="66">
        <v>3</v>
      </c>
      <c r="E698" s="67" t="s">
        <v>132</v>
      </c>
      <c r="F698" s="68">
        <v>35</v>
      </c>
      <c r="G698" s="65"/>
      <c r="H698" s="69"/>
      <c r="I698" s="70"/>
      <c r="J698" s="70"/>
      <c r="K698" s="34" t="s">
        <v>65</v>
      </c>
      <c r="L698" s="77">
        <v>698</v>
      </c>
      <c r="M698" s="77"/>
      <c r="N698" s="72"/>
      <c r="O698" s="79" t="s">
        <v>176</v>
      </c>
      <c r="P698" s="81">
        <v>43174.495856481481</v>
      </c>
      <c r="Q698" s="79" t="s">
        <v>1418</v>
      </c>
      <c r="R698" s="79"/>
      <c r="S698" s="79"/>
      <c r="T698" s="79" t="s">
        <v>2876</v>
      </c>
      <c r="U698" s="79"/>
      <c r="V698" s="83" t="s">
        <v>3731</v>
      </c>
      <c r="W698" s="81">
        <v>43174.495856481481</v>
      </c>
      <c r="X698" s="83" t="s">
        <v>4372</v>
      </c>
      <c r="Y698" s="79"/>
      <c r="Z698" s="79"/>
      <c r="AA698" s="85" t="s">
        <v>5580</v>
      </c>
      <c r="AB698" s="79"/>
      <c r="AC698" s="79" t="b">
        <v>0</v>
      </c>
      <c r="AD698" s="79">
        <v>2</v>
      </c>
      <c r="AE698" s="85" t="s">
        <v>6296</v>
      </c>
      <c r="AF698" s="79" t="b">
        <v>0</v>
      </c>
      <c r="AG698" s="79" t="s">
        <v>6304</v>
      </c>
      <c r="AH698" s="79"/>
      <c r="AI698" s="85" t="s">
        <v>6296</v>
      </c>
      <c r="AJ698" s="79" t="b">
        <v>0</v>
      </c>
      <c r="AK698" s="79">
        <v>2</v>
      </c>
      <c r="AL698" s="85" t="s">
        <v>6296</v>
      </c>
      <c r="AM698" s="79" t="s">
        <v>6356</v>
      </c>
      <c r="AN698" s="79" t="b">
        <v>0</v>
      </c>
      <c r="AO698" s="85" t="s">
        <v>5580</v>
      </c>
      <c r="AP698" s="79" t="s">
        <v>6415</v>
      </c>
      <c r="AQ698" s="79">
        <v>0</v>
      </c>
      <c r="AR698" s="79">
        <v>0</v>
      </c>
      <c r="AS698" s="79"/>
      <c r="AT698" s="79"/>
      <c r="AU698" s="79"/>
      <c r="AV698" s="79"/>
      <c r="AW698" s="79"/>
      <c r="AX698" s="79"/>
      <c r="AY698" s="79"/>
      <c r="AZ698" s="79"/>
      <c r="BA698">
        <v>1</v>
      </c>
      <c r="BB698" s="78" t="str">
        <f>REPLACE(INDEX(GroupVertices[Group], MATCH(Edges[[#This Row],[Vertex 1]],GroupVertices[Vertex],0)),1,1,"")</f>
        <v>80</v>
      </c>
      <c r="BC698" s="78" t="str">
        <f>REPLACE(INDEX(GroupVertices[Group], MATCH(Edges[[#This Row],[Vertex 2]],GroupVertices[Vertex],0)),1,1,"")</f>
        <v>80</v>
      </c>
      <c r="BD698" s="48">
        <v>0</v>
      </c>
      <c r="BE698" s="49">
        <v>0</v>
      </c>
      <c r="BF698" s="48">
        <v>0</v>
      </c>
      <c r="BG698" s="49">
        <v>0</v>
      </c>
      <c r="BH698" s="48">
        <v>0</v>
      </c>
      <c r="BI698" s="49">
        <v>0</v>
      </c>
      <c r="BJ698" s="48">
        <v>10</v>
      </c>
      <c r="BK698" s="49">
        <v>100</v>
      </c>
      <c r="BL698" s="48">
        <v>10</v>
      </c>
    </row>
    <row r="699" spans="1:64" x14ac:dyDescent="0.25">
      <c r="A699" s="64" t="s">
        <v>573</v>
      </c>
      <c r="B699" s="64" t="s">
        <v>572</v>
      </c>
      <c r="C699" s="65" t="s">
        <v>15839</v>
      </c>
      <c r="D699" s="66">
        <v>3</v>
      </c>
      <c r="E699" s="67" t="s">
        <v>132</v>
      </c>
      <c r="F699" s="68">
        <v>35</v>
      </c>
      <c r="G699" s="65"/>
      <c r="H699" s="69"/>
      <c r="I699" s="70"/>
      <c r="J699" s="70"/>
      <c r="K699" s="34" t="s">
        <v>65</v>
      </c>
      <c r="L699" s="77">
        <v>699</v>
      </c>
      <c r="M699" s="77"/>
      <c r="N699" s="72"/>
      <c r="O699" s="79" t="s">
        <v>999</v>
      </c>
      <c r="P699" s="81">
        <v>43174.642164351855</v>
      </c>
      <c r="Q699" s="79" t="s">
        <v>1419</v>
      </c>
      <c r="R699" s="79"/>
      <c r="S699" s="79"/>
      <c r="T699" s="79" t="s">
        <v>2876</v>
      </c>
      <c r="U699" s="79"/>
      <c r="V699" s="83" t="s">
        <v>3732</v>
      </c>
      <c r="W699" s="81">
        <v>43174.642164351855</v>
      </c>
      <c r="X699" s="83" t="s">
        <v>4373</v>
      </c>
      <c r="Y699" s="79"/>
      <c r="Z699" s="79"/>
      <c r="AA699" s="85" t="s">
        <v>5581</v>
      </c>
      <c r="AB699" s="79"/>
      <c r="AC699" s="79" t="b">
        <v>0</v>
      </c>
      <c r="AD699" s="79">
        <v>0</v>
      </c>
      <c r="AE699" s="85" t="s">
        <v>6296</v>
      </c>
      <c r="AF699" s="79" t="b">
        <v>0</v>
      </c>
      <c r="AG699" s="79" t="s">
        <v>6304</v>
      </c>
      <c r="AH699" s="79"/>
      <c r="AI699" s="85" t="s">
        <v>6296</v>
      </c>
      <c r="AJ699" s="79" t="b">
        <v>0</v>
      </c>
      <c r="AK699" s="79">
        <v>2</v>
      </c>
      <c r="AL699" s="85" t="s">
        <v>5580</v>
      </c>
      <c r="AM699" s="79" t="s">
        <v>6331</v>
      </c>
      <c r="AN699" s="79" t="b">
        <v>0</v>
      </c>
      <c r="AO699" s="85" t="s">
        <v>5580</v>
      </c>
      <c r="AP699" s="79" t="s">
        <v>176</v>
      </c>
      <c r="AQ699" s="79">
        <v>0</v>
      </c>
      <c r="AR699" s="79">
        <v>0</v>
      </c>
      <c r="AS699" s="79"/>
      <c r="AT699" s="79"/>
      <c r="AU699" s="79"/>
      <c r="AV699" s="79"/>
      <c r="AW699" s="79"/>
      <c r="AX699" s="79"/>
      <c r="AY699" s="79"/>
      <c r="AZ699" s="79"/>
      <c r="BA699">
        <v>1</v>
      </c>
      <c r="BB699" s="78" t="str">
        <f>REPLACE(INDEX(GroupVertices[Group], MATCH(Edges[[#This Row],[Vertex 1]],GroupVertices[Vertex],0)),1,1,"")</f>
        <v>80</v>
      </c>
      <c r="BC699" s="78" t="str">
        <f>REPLACE(INDEX(GroupVertices[Group], MATCH(Edges[[#This Row],[Vertex 2]],GroupVertices[Vertex],0)),1,1,"")</f>
        <v>80</v>
      </c>
      <c r="BD699" s="48">
        <v>0</v>
      </c>
      <c r="BE699" s="49">
        <v>0</v>
      </c>
      <c r="BF699" s="48">
        <v>0</v>
      </c>
      <c r="BG699" s="49">
        <v>0</v>
      </c>
      <c r="BH699" s="48">
        <v>0</v>
      </c>
      <c r="BI699" s="49">
        <v>0</v>
      </c>
      <c r="BJ699" s="48">
        <v>12</v>
      </c>
      <c r="BK699" s="49">
        <v>100</v>
      </c>
      <c r="BL699" s="48">
        <v>12</v>
      </c>
    </row>
    <row r="700" spans="1:64" x14ac:dyDescent="0.25">
      <c r="A700" s="64" t="s">
        <v>574</v>
      </c>
      <c r="B700" s="64" t="s">
        <v>683</v>
      </c>
      <c r="C700" s="65" t="s">
        <v>15839</v>
      </c>
      <c r="D700" s="66">
        <v>3</v>
      </c>
      <c r="E700" s="67" t="s">
        <v>132</v>
      </c>
      <c r="F700" s="68">
        <v>35</v>
      </c>
      <c r="G700" s="65"/>
      <c r="H700" s="69"/>
      <c r="I700" s="70"/>
      <c r="J700" s="70"/>
      <c r="K700" s="34" t="s">
        <v>65</v>
      </c>
      <c r="L700" s="77">
        <v>700</v>
      </c>
      <c r="M700" s="77"/>
      <c r="N700" s="72"/>
      <c r="O700" s="79" t="s">
        <v>999</v>
      </c>
      <c r="P700" s="81">
        <v>43174.642326388886</v>
      </c>
      <c r="Q700" s="79" t="s">
        <v>1420</v>
      </c>
      <c r="R700" s="83" t="s">
        <v>2230</v>
      </c>
      <c r="S700" s="79" t="s">
        <v>2519</v>
      </c>
      <c r="T700" s="79" t="s">
        <v>2877</v>
      </c>
      <c r="U700" s="79"/>
      <c r="V700" s="83" t="s">
        <v>3733</v>
      </c>
      <c r="W700" s="81">
        <v>43174.642326388886</v>
      </c>
      <c r="X700" s="83" t="s">
        <v>4374</v>
      </c>
      <c r="Y700" s="79"/>
      <c r="Z700" s="79"/>
      <c r="AA700" s="85" t="s">
        <v>5582</v>
      </c>
      <c r="AB700" s="79"/>
      <c r="AC700" s="79" t="b">
        <v>0</v>
      </c>
      <c r="AD700" s="79">
        <v>0</v>
      </c>
      <c r="AE700" s="85" t="s">
        <v>6296</v>
      </c>
      <c r="AF700" s="79" t="b">
        <v>0</v>
      </c>
      <c r="AG700" s="79" t="s">
        <v>6304</v>
      </c>
      <c r="AH700" s="79"/>
      <c r="AI700" s="85" t="s">
        <v>6296</v>
      </c>
      <c r="AJ700" s="79" t="b">
        <v>0</v>
      </c>
      <c r="AK700" s="79">
        <v>2</v>
      </c>
      <c r="AL700" s="85" t="s">
        <v>6187</v>
      </c>
      <c r="AM700" s="79" t="s">
        <v>6333</v>
      </c>
      <c r="AN700" s="79" t="b">
        <v>0</v>
      </c>
      <c r="AO700" s="85" t="s">
        <v>6187</v>
      </c>
      <c r="AP700" s="79" t="s">
        <v>176</v>
      </c>
      <c r="AQ700" s="79">
        <v>0</v>
      </c>
      <c r="AR700" s="79">
        <v>0</v>
      </c>
      <c r="AS700" s="79"/>
      <c r="AT700" s="79"/>
      <c r="AU700" s="79"/>
      <c r="AV700" s="79"/>
      <c r="AW700" s="79"/>
      <c r="AX700" s="79"/>
      <c r="AY700" s="79"/>
      <c r="AZ700" s="79"/>
      <c r="BA700">
        <v>1</v>
      </c>
      <c r="BB700" s="78" t="str">
        <f>REPLACE(INDEX(GroupVertices[Group], MATCH(Edges[[#This Row],[Vertex 1]],GroupVertices[Vertex],0)),1,1,"")</f>
        <v>2</v>
      </c>
      <c r="BC700" s="78" t="str">
        <f>REPLACE(INDEX(GroupVertices[Group], MATCH(Edges[[#This Row],[Vertex 2]],GroupVertices[Vertex],0)),1,1,"")</f>
        <v>2</v>
      </c>
      <c r="BD700" s="48">
        <v>0</v>
      </c>
      <c r="BE700" s="49">
        <v>0</v>
      </c>
      <c r="BF700" s="48">
        <v>0</v>
      </c>
      <c r="BG700" s="49">
        <v>0</v>
      </c>
      <c r="BH700" s="48">
        <v>0</v>
      </c>
      <c r="BI700" s="49">
        <v>0</v>
      </c>
      <c r="BJ700" s="48">
        <v>15</v>
      </c>
      <c r="BK700" s="49">
        <v>100</v>
      </c>
      <c r="BL700" s="48">
        <v>15</v>
      </c>
    </row>
    <row r="701" spans="1:64" x14ac:dyDescent="0.25">
      <c r="A701" s="64" t="s">
        <v>575</v>
      </c>
      <c r="B701" s="64" t="s">
        <v>575</v>
      </c>
      <c r="C701" s="65" t="s">
        <v>15839</v>
      </c>
      <c r="D701" s="66">
        <v>3</v>
      </c>
      <c r="E701" s="67" t="s">
        <v>132</v>
      </c>
      <c r="F701" s="68">
        <v>35</v>
      </c>
      <c r="G701" s="65"/>
      <c r="H701" s="69"/>
      <c r="I701" s="70"/>
      <c r="J701" s="70"/>
      <c r="K701" s="34" t="s">
        <v>65</v>
      </c>
      <c r="L701" s="77">
        <v>701</v>
      </c>
      <c r="M701" s="77"/>
      <c r="N701" s="72"/>
      <c r="O701" s="79" t="s">
        <v>176</v>
      </c>
      <c r="P701" s="81">
        <v>43168.658391203702</v>
      </c>
      <c r="Q701" s="79" t="s">
        <v>1421</v>
      </c>
      <c r="R701" s="83" t="s">
        <v>2231</v>
      </c>
      <c r="S701" s="79" t="s">
        <v>2556</v>
      </c>
      <c r="T701" s="79" t="s">
        <v>2722</v>
      </c>
      <c r="U701" s="83" t="s">
        <v>3287</v>
      </c>
      <c r="V701" s="83" t="s">
        <v>3287</v>
      </c>
      <c r="W701" s="81">
        <v>43168.658391203702</v>
      </c>
      <c r="X701" s="83" t="s">
        <v>4375</v>
      </c>
      <c r="Y701" s="79"/>
      <c r="Z701" s="79"/>
      <c r="AA701" s="85" t="s">
        <v>5583</v>
      </c>
      <c r="AB701" s="79"/>
      <c r="AC701" s="79" t="b">
        <v>0</v>
      </c>
      <c r="AD701" s="79">
        <v>0</v>
      </c>
      <c r="AE701" s="85" t="s">
        <v>6296</v>
      </c>
      <c r="AF701" s="79" t="b">
        <v>0</v>
      </c>
      <c r="AG701" s="79" t="s">
        <v>6304</v>
      </c>
      <c r="AH701" s="79"/>
      <c r="AI701" s="85" t="s">
        <v>6296</v>
      </c>
      <c r="AJ701" s="79" t="b">
        <v>0</v>
      </c>
      <c r="AK701" s="79">
        <v>0</v>
      </c>
      <c r="AL701" s="85" t="s">
        <v>6296</v>
      </c>
      <c r="AM701" s="79" t="s">
        <v>6390</v>
      </c>
      <c r="AN701" s="79" t="b">
        <v>0</v>
      </c>
      <c r="AO701" s="85" t="s">
        <v>5583</v>
      </c>
      <c r="AP701" s="79" t="s">
        <v>176</v>
      </c>
      <c r="AQ701" s="79">
        <v>0</v>
      </c>
      <c r="AR701" s="79">
        <v>0</v>
      </c>
      <c r="AS701" s="79"/>
      <c r="AT701" s="79"/>
      <c r="AU701" s="79"/>
      <c r="AV701" s="79"/>
      <c r="AW701" s="79"/>
      <c r="AX701" s="79"/>
      <c r="AY701" s="79"/>
      <c r="AZ701" s="79"/>
      <c r="BA701">
        <v>1</v>
      </c>
      <c r="BB701" s="78" t="str">
        <f>REPLACE(INDEX(GroupVertices[Group], MATCH(Edges[[#This Row],[Vertex 1]],GroupVertices[Vertex],0)),1,1,"")</f>
        <v>23</v>
      </c>
      <c r="BC701" s="78" t="str">
        <f>REPLACE(INDEX(GroupVertices[Group], MATCH(Edges[[#This Row],[Vertex 2]],GroupVertices[Vertex],0)),1,1,"")</f>
        <v>23</v>
      </c>
      <c r="BD701" s="48">
        <v>1</v>
      </c>
      <c r="BE701" s="49">
        <v>10</v>
      </c>
      <c r="BF701" s="48">
        <v>0</v>
      </c>
      <c r="BG701" s="49">
        <v>0</v>
      </c>
      <c r="BH701" s="48">
        <v>0</v>
      </c>
      <c r="BI701" s="49">
        <v>0</v>
      </c>
      <c r="BJ701" s="48">
        <v>9</v>
      </c>
      <c r="BK701" s="49">
        <v>90</v>
      </c>
      <c r="BL701" s="48">
        <v>10</v>
      </c>
    </row>
    <row r="702" spans="1:64" x14ac:dyDescent="0.25">
      <c r="A702" s="64" t="s">
        <v>576</v>
      </c>
      <c r="B702" s="64" t="s">
        <v>575</v>
      </c>
      <c r="C702" s="65" t="s">
        <v>15839</v>
      </c>
      <c r="D702" s="66">
        <v>3</v>
      </c>
      <c r="E702" s="67" t="s">
        <v>132</v>
      </c>
      <c r="F702" s="68">
        <v>35</v>
      </c>
      <c r="G702" s="65"/>
      <c r="H702" s="69"/>
      <c r="I702" s="70"/>
      <c r="J702" s="70"/>
      <c r="K702" s="34" t="s">
        <v>65</v>
      </c>
      <c r="L702" s="77">
        <v>702</v>
      </c>
      <c r="M702" s="77"/>
      <c r="N702" s="72"/>
      <c r="O702" s="79" t="s">
        <v>999</v>
      </c>
      <c r="P702" s="81">
        <v>43174.642361111109</v>
      </c>
      <c r="Q702" s="79" t="s">
        <v>1422</v>
      </c>
      <c r="R702" s="83" t="s">
        <v>2099</v>
      </c>
      <c r="S702" s="79" t="s">
        <v>2556</v>
      </c>
      <c r="T702" s="79" t="s">
        <v>2722</v>
      </c>
      <c r="U702" s="79"/>
      <c r="V702" s="83" t="s">
        <v>3734</v>
      </c>
      <c r="W702" s="81">
        <v>43174.642361111109</v>
      </c>
      <c r="X702" s="83" t="s">
        <v>4376</v>
      </c>
      <c r="Y702" s="79"/>
      <c r="Z702" s="79"/>
      <c r="AA702" s="85" t="s">
        <v>5584</v>
      </c>
      <c r="AB702" s="79"/>
      <c r="AC702" s="79" t="b">
        <v>0</v>
      </c>
      <c r="AD702" s="79">
        <v>0</v>
      </c>
      <c r="AE702" s="85" t="s">
        <v>6296</v>
      </c>
      <c r="AF702" s="79" t="b">
        <v>0</v>
      </c>
      <c r="AG702" s="79" t="s">
        <v>6304</v>
      </c>
      <c r="AH702" s="79"/>
      <c r="AI702" s="85" t="s">
        <v>6296</v>
      </c>
      <c r="AJ702" s="79" t="b">
        <v>0</v>
      </c>
      <c r="AK702" s="79">
        <v>0</v>
      </c>
      <c r="AL702" s="85" t="s">
        <v>6296</v>
      </c>
      <c r="AM702" s="79" t="s">
        <v>6330</v>
      </c>
      <c r="AN702" s="79" t="b">
        <v>0</v>
      </c>
      <c r="AO702" s="85" t="s">
        <v>5584</v>
      </c>
      <c r="AP702" s="79" t="s">
        <v>176</v>
      </c>
      <c r="AQ702" s="79">
        <v>0</v>
      </c>
      <c r="AR702" s="79">
        <v>0</v>
      </c>
      <c r="AS702" s="79"/>
      <c r="AT702" s="79"/>
      <c r="AU702" s="79"/>
      <c r="AV702" s="79"/>
      <c r="AW702" s="79"/>
      <c r="AX702" s="79"/>
      <c r="AY702" s="79"/>
      <c r="AZ702" s="79"/>
      <c r="BA702">
        <v>1</v>
      </c>
      <c r="BB702" s="78" t="str">
        <f>REPLACE(INDEX(GroupVertices[Group], MATCH(Edges[[#This Row],[Vertex 1]],GroupVertices[Vertex],0)),1,1,"")</f>
        <v>23</v>
      </c>
      <c r="BC702" s="78" t="str">
        <f>REPLACE(INDEX(GroupVertices[Group], MATCH(Edges[[#This Row],[Vertex 2]],GroupVertices[Vertex],0)),1,1,"")</f>
        <v>23</v>
      </c>
      <c r="BD702" s="48">
        <v>0</v>
      </c>
      <c r="BE702" s="49">
        <v>0</v>
      </c>
      <c r="BF702" s="48">
        <v>0</v>
      </c>
      <c r="BG702" s="49">
        <v>0</v>
      </c>
      <c r="BH702" s="48">
        <v>0</v>
      </c>
      <c r="BI702" s="49">
        <v>0</v>
      </c>
      <c r="BJ702" s="48">
        <v>11</v>
      </c>
      <c r="BK702" s="49">
        <v>100</v>
      </c>
      <c r="BL702" s="48">
        <v>11</v>
      </c>
    </row>
    <row r="703" spans="1:64" x14ac:dyDescent="0.25">
      <c r="A703" s="64" t="s">
        <v>576</v>
      </c>
      <c r="B703" s="64" t="s">
        <v>576</v>
      </c>
      <c r="C703" s="65" t="s">
        <v>15839</v>
      </c>
      <c r="D703" s="66">
        <v>3</v>
      </c>
      <c r="E703" s="67" t="s">
        <v>132</v>
      </c>
      <c r="F703" s="68">
        <v>35</v>
      </c>
      <c r="G703" s="65"/>
      <c r="H703" s="69"/>
      <c r="I703" s="70"/>
      <c r="J703" s="70"/>
      <c r="K703" s="34" t="s">
        <v>65</v>
      </c>
      <c r="L703" s="77">
        <v>703</v>
      </c>
      <c r="M703" s="77"/>
      <c r="N703" s="72"/>
      <c r="O703" s="79" t="s">
        <v>176</v>
      </c>
      <c r="P703" s="81">
        <v>43166.684120370373</v>
      </c>
      <c r="Q703" s="79" t="s">
        <v>1423</v>
      </c>
      <c r="R703" s="83" t="s">
        <v>2232</v>
      </c>
      <c r="S703" s="79" t="s">
        <v>2505</v>
      </c>
      <c r="T703" s="79" t="s">
        <v>2667</v>
      </c>
      <c r="U703" s="83" t="s">
        <v>3288</v>
      </c>
      <c r="V703" s="83" t="s">
        <v>3288</v>
      </c>
      <c r="W703" s="81">
        <v>43166.684120370373</v>
      </c>
      <c r="X703" s="83" t="s">
        <v>4377</v>
      </c>
      <c r="Y703" s="79"/>
      <c r="Z703" s="79"/>
      <c r="AA703" s="85" t="s">
        <v>5585</v>
      </c>
      <c r="AB703" s="79"/>
      <c r="AC703" s="79" t="b">
        <v>0</v>
      </c>
      <c r="AD703" s="79">
        <v>1</v>
      </c>
      <c r="AE703" s="85" t="s">
        <v>6296</v>
      </c>
      <c r="AF703" s="79" t="b">
        <v>0</v>
      </c>
      <c r="AG703" s="79" t="s">
        <v>6304</v>
      </c>
      <c r="AH703" s="79"/>
      <c r="AI703" s="85" t="s">
        <v>6296</v>
      </c>
      <c r="AJ703" s="79" t="b">
        <v>0</v>
      </c>
      <c r="AK703" s="79">
        <v>0</v>
      </c>
      <c r="AL703" s="85" t="s">
        <v>6296</v>
      </c>
      <c r="AM703" s="79" t="s">
        <v>6330</v>
      </c>
      <c r="AN703" s="79" t="b">
        <v>0</v>
      </c>
      <c r="AO703" s="85" t="s">
        <v>5585</v>
      </c>
      <c r="AP703" s="79" t="s">
        <v>176</v>
      </c>
      <c r="AQ703" s="79">
        <v>0</v>
      </c>
      <c r="AR703" s="79">
        <v>0</v>
      </c>
      <c r="AS703" s="79"/>
      <c r="AT703" s="79"/>
      <c r="AU703" s="79"/>
      <c r="AV703" s="79"/>
      <c r="AW703" s="79"/>
      <c r="AX703" s="79"/>
      <c r="AY703" s="79"/>
      <c r="AZ703" s="79"/>
      <c r="BA703">
        <v>1</v>
      </c>
      <c r="BB703" s="78" t="str">
        <f>REPLACE(INDEX(GroupVertices[Group], MATCH(Edges[[#This Row],[Vertex 1]],GroupVertices[Vertex],0)),1,1,"")</f>
        <v>23</v>
      </c>
      <c r="BC703" s="78" t="str">
        <f>REPLACE(INDEX(GroupVertices[Group], MATCH(Edges[[#This Row],[Vertex 2]],GroupVertices[Vertex],0)),1,1,"")</f>
        <v>23</v>
      </c>
      <c r="BD703" s="48">
        <v>1</v>
      </c>
      <c r="BE703" s="49">
        <v>5.5555555555555554</v>
      </c>
      <c r="BF703" s="48">
        <v>0</v>
      </c>
      <c r="BG703" s="49">
        <v>0</v>
      </c>
      <c r="BH703" s="48">
        <v>0</v>
      </c>
      <c r="BI703" s="49">
        <v>0</v>
      </c>
      <c r="BJ703" s="48">
        <v>17</v>
      </c>
      <c r="BK703" s="49">
        <v>94.444444444444443</v>
      </c>
      <c r="BL703" s="48">
        <v>18</v>
      </c>
    </row>
    <row r="704" spans="1:64" x14ac:dyDescent="0.25">
      <c r="A704" s="64" t="s">
        <v>577</v>
      </c>
      <c r="B704" s="64" t="s">
        <v>577</v>
      </c>
      <c r="C704" s="65" t="s">
        <v>15839</v>
      </c>
      <c r="D704" s="66">
        <v>3</v>
      </c>
      <c r="E704" s="67" t="s">
        <v>132</v>
      </c>
      <c r="F704" s="68">
        <v>35</v>
      </c>
      <c r="G704" s="65"/>
      <c r="H704" s="69"/>
      <c r="I704" s="70"/>
      <c r="J704" s="70"/>
      <c r="K704" s="34" t="s">
        <v>65</v>
      </c>
      <c r="L704" s="77">
        <v>704</v>
      </c>
      <c r="M704" s="77"/>
      <c r="N704" s="72"/>
      <c r="O704" s="79" t="s">
        <v>176</v>
      </c>
      <c r="P704" s="81">
        <v>43174.642835648148</v>
      </c>
      <c r="Q704" s="79" t="s">
        <v>1424</v>
      </c>
      <c r="R704" s="83" t="s">
        <v>2233</v>
      </c>
      <c r="S704" s="79" t="s">
        <v>2518</v>
      </c>
      <c r="T704" s="79" t="s">
        <v>2878</v>
      </c>
      <c r="U704" s="79"/>
      <c r="V704" s="83" t="s">
        <v>3735</v>
      </c>
      <c r="W704" s="81">
        <v>43174.642835648148</v>
      </c>
      <c r="X704" s="83" t="s">
        <v>4378</v>
      </c>
      <c r="Y704" s="79"/>
      <c r="Z704" s="79"/>
      <c r="AA704" s="85" t="s">
        <v>5586</v>
      </c>
      <c r="AB704" s="79"/>
      <c r="AC704" s="79" t="b">
        <v>0</v>
      </c>
      <c r="AD704" s="79">
        <v>0</v>
      </c>
      <c r="AE704" s="85" t="s">
        <v>6296</v>
      </c>
      <c r="AF704" s="79" t="b">
        <v>0</v>
      </c>
      <c r="AG704" s="79" t="s">
        <v>6304</v>
      </c>
      <c r="AH704" s="79"/>
      <c r="AI704" s="85" t="s">
        <v>6296</v>
      </c>
      <c r="AJ704" s="79" t="b">
        <v>0</v>
      </c>
      <c r="AK704" s="79">
        <v>0</v>
      </c>
      <c r="AL704" s="85" t="s">
        <v>6296</v>
      </c>
      <c r="AM704" s="79" t="s">
        <v>6341</v>
      </c>
      <c r="AN704" s="79" t="b">
        <v>0</v>
      </c>
      <c r="AO704" s="85" t="s">
        <v>5586</v>
      </c>
      <c r="AP704" s="79" t="s">
        <v>176</v>
      </c>
      <c r="AQ704" s="79">
        <v>0</v>
      </c>
      <c r="AR704" s="79">
        <v>0</v>
      </c>
      <c r="AS704" s="79"/>
      <c r="AT704" s="79"/>
      <c r="AU704" s="79"/>
      <c r="AV704" s="79"/>
      <c r="AW704" s="79"/>
      <c r="AX704" s="79"/>
      <c r="AY704" s="79"/>
      <c r="AZ704" s="79"/>
      <c r="BA704">
        <v>1</v>
      </c>
      <c r="BB704" s="78" t="str">
        <f>REPLACE(INDEX(GroupVertices[Group], MATCH(Edges[[#This Row],[Vertex 1]],GroupVertices[Vertex],0)),1,1,"")</f>
        <v>1</v>
      </c>
      <c r="BC704" s="78" t="str">
        <f>REPLACE(INDEX(GroupVertices[Group], MATCH(Edges[[#This Row],[Vertex 2]],GroupVertices[Vertex],0)),1,1,"")</f>
        <v>1</v>
      </c>
      <c r="BD704" s="48">
        <v>0</v>
      </c>
      <c r="BE704" s="49">
        <v>0</v>
      </c>
      <c r="BF704" s="48">
        <v>0</v>
      </c>
      <c r="BG704" s="49">
        <v>0</v>
      </c>
      <c r="BH704" s="48">
        <v>0</v>
      </c>
      <c r="BI704" s="49">
        <v>0</v>
      </c>
      <c r="BJ704" s="48">
        <v>26</v>
      </c>
      <c r="BK704" s="49">
        <v>100</v>
      </c>
      <c r="BL704" s="48">
        <v>26</v>
      </c>
    </row>
    <row r="705" spans="1:64" x14ac:dyDescent="0.25">
      <c r="A705" s="64" t="s">
        <v>578</v>
      </c>
      <c r="B705" s="64" t="s">
        <v>910</v>
      </c>
      <c r="C705" s="65" t="s">
        <v>15839</v>
      </c>
      <c r="D705" s="66">
        <v>3</v>
      </c>
      <c r="E705" s="67" t="s">
        <v>132</v>
      </c>
      <c r="F705" s="68">
        <v>35</v>
      </c>
      <c r="G705" s="65"/>
      <c r="H705" s="69"/>
      <c r="I705" s="70"/>
      <c r="J705" s="70"/>
      <c r="K705" s="34" t="s">
        <v>65</v>
      </c>
      <c r="L705" s="77">
        <v>705</v>
      </c>
      <c r="M705" s="77"/>
      <c r="N705" s="72"/>
      <c r="O705" s="79" t="s">
        <v>999</v>
      </c>
      <c r="P705" s="81">
        <v>43173.428148148145</v>
      </c>
      <c r="Q705" s="79" t="s">
        <v>1425</v>
      </c>
      <c r="R705" s="83" t="s">
        <v>2234</v>
      </c>
      <c r="S705" s="79" t="s">
        <v>2596</v>
      </c>
      <c r="T705" s="79" t="s">
        <v>2879</v>
      </c>
      <c r="U705" s="83" t="s">
        <v>3289</v>
      </c>
      <c r="V705" s="83" t="s">
        <v>3289</v>
      </c>
      <c r="W705" s="81">
        <v>43173.428148148145</v>
      </c>
      <c r="X705" s="83" t="s">
        <v>4379</v>
      </c>
      <c r="Y705" s="79"/>
      <c r="Z705" s="79"/>
      <c r="AA705" s="85" t="s">
        <v>5587</v>
      </c>
      <c r="AB705" s="79"/>
      <c r="AC705" s="79" t="b">
        <v>0</v>
      </c>
      <c r="AD705" s="79">
        <v>6</v>
      </c>
      <c r="AE705" s="85" t="s">
        <v>6296</v>
      </c>
      <c r="AF705" s="79" t="b">
        <v>0</v>
      </c>
      <c r="AG705" s="79" t="s">
        <v>6305</v>
      </c>
      <c r="AH705" s="79"/>
      <c r="AI705" s="85" t="s">
        <v>6296</v>
      </c>
      <c r="AJ705" s="79" t="b">
        <v>0</v>
      </c>
      <c r="AK705" s="79">
        <v>3</v>
      </c>
      <c r="AL705" s="85" t="s">
        <v>6296</v>
      </c>
      <c r="AM705" s="79" t="s">
        <v>6333</v>
      </c>
      <c r="AN705" s="79" t="b">
        <v>0</v>
      </c>
      <c r="AO705" s="85" t="s">
        <v>5587</v>
      </c>
      <c r="AP705" s="79" t="s">
        <v>6415</v>
      </c>
      <c r="AQ705" s="79">
        <v>0</v>
      </c>
      <c r="AR705" s="79">
        <v>0</v>
      </c>
      <c r="AS705" s="79" t="s">
        <v>6423</v>
      </c>
      <c r="AT705" s="79" t="s">
        <v>6430</v>
      </c>
      <c r="AU705" s="79" t="s">
        <v>6435</v>
      </c>
      <c r="AV705" s="79" t="s">
        <v>6446</v>
      </c>
      <c r="AW705" s="79" t="s">
        <v>6459</v>
      </c>
      <c r="AX705" s="79" t="s">
        <v>6472</v>
      </c>
      <c r="AY705" s="79" t="s">
        <v>6478</v>
      </c>
      <c r="AZ705" s="83" t="s">
        <v>6486</v>
      </c>
      <c r="BA705">
        <v>1</v>
      </c>
      <c r="BB705" s="78" t="str">
        <f>REPLACE(INDEX(GroupVertices[Group], MATCH(Edges[[#This Row],[Vertex 1]],GroupVertices[Vertex],0)),1,1,"")</f>
        <v>46</v>
      </c>
      <c r="BC705" s="78" t="str">
        <f>REPLACE(INDEX(GroupVertices[Group], MATCH(Edges[[#This Row],[Vertex 2]],GroupVertices[Vertex],0)),1,1,"")</f>
        <v>46</v>
      </c>
      <c r="BD705" s="48">
        <v>0</v>
      </c>
      <c r="BE705" s="49">
        <v>0</v>
      </c>
      <c r="BF705" s="48">
        <v>0</v>
      </c>
      <c r="BG705" s="49">
        <v>0</v>
      </c>
      <c r="BH705" s="48">
        <v>0</v>
      </c>
      <c r="BI705" s="49">
        <v>0</v>
      </c>
      <c r="BJ705" s="48">
        <v>14</v>
      </c>
      <c r="BK705" s="49">
        <v>100</v>
      </c>
      <c r="BL705" s="48">
        <v>14</v>
      </c>
    </row>
    <row r="706" spans="1:64" x14ac:dyDescent="0.25">
      <c r="A706" s="64" t="s">
        <v>579</v>
      </c>
      <c r="B706" s="64" t="s">
        <v>910</v>
      </c>
      <c r="C706" s="65" t="s">
        <v>15839</v>
      </c>
      <c r="D706" s="66">
        <v>3</v>
      </c>
      <c r="E706" s="67" t="s">
        <v>132</v>
      </c>
      <c r="F706" s="68">
        <v>35</v>
      </c>
      <c r="G706" s="65"/>
      <c r="H706" s="69"/>
      <c r="I706" s="70"/>
      <c r="J706" s="70"/>
      <c r="K706" s="34" t="s">
        <v>65</v>
      </c>
      <c r="L706" s="77">
        <v>706</v>
      </c>
      <c r="M706" s="77"/>
      <c r="N706" s="72"/>
      <c r="O706" s="79" t="s">
        <v>999</v>
      </c>
      <c r="P706" s="81">
        <v>43174.644861111112</v>
      </c>
      <c r="Q706" s="79" t="s">
        <v>1426</v>
      </c>
      <c r="R706" s="83" t="s">
        <v>2234</v>
      </c>
      <c r="S706" s="79" t="s">
        <v>2596</v>
      </c>
      <c r="T706" s="79" t="s">
        <v>2701</v>
      </c>
      <c r="U706" s="79"/>
      <c r="V706" s="83" t="s">
        <v>3736</v>
      </c>
      <c r="W706" s="81">
        <v>43174.644861111112</v>
      </c>
      <c r="X706" s="83" t="s">
        <v>4380</v>
      </c>
      <c r="Y706" s="79"/>
      <c r="Z706" s="79"/>
      <c r="AA706" s="85" t="s">
        <v>5588</v>
      </c>
      <c r="AB706" s="79"/>
      <c r="AC706" s="79" t="b">
        <v>0</v>
      </c>
      <c r="AD706" s="79">
        <v>0</v>
      </c>
      <c r="AE706" s="85" t="s">
        <v>6296</v>
      </c>
      <c r="AF706" s="79" t="b">
        <v>0</v>
      </c>
      <c r="AG706" s="79" t="s">
        <v>6305</v>
      </c>
      <c r="AH706" s="79"/>
      <c r="AI706" s="85" t="s">
        <v>6296</v>
      </c>
      <c r="AJ706" s="79" t="b">
        <v>0</v>
      </c>
      <c r="AK706" s="79">
        <v>3</v>
      </c>
      <c r="AL706" s="85" t="s">
        <v>5587</v>
      </c>
      <c r="AM706" s="79" t="s">
        <v>6333</v>
      </c>
      <c r="AN706" s="79" t="b">
        <v>0</v>
      </c>
      <c r="AO706" s="85" t="s">
        <v>5587</v>
      </c>
      <c r="AP706" s="79" t="s">
        <v>176</v>
      </c>
      <c r="AQ706" s="79">
        <v>0</v>
      </c>
      <c r="AR706" s="79">
        <v>0</v>
      </c>
      <c r="AS706" s="79"/>
      <c r="AT706" s="79"/>
      <c r="AU706" s="79"/>
      <c r="AV706" s="79"/>
      <c r="AW706" s="79"/>
      <c r="AX706" s="79"/>
      <c r="AY706" s="79"/>
      <c r="AZ706" s="79"/>
      <c r="BA706">
        <v>1</v>
      </c>
      <c r="BB706" s="78" t="str">
        <f>REPLACE(INDEX(GroupVertices[Group], MATCH(Edges[[#This Row],[Vertex 1]],GroupVertices[Vertex],0)),1,1,"")</f>
        <v>46</v>
      </c>
      <c r="BC706" s="78" t="str">
        <f>REPLACE(INDEX(GroupVertices[Group], MATCH(Edges[[#This Row],[Vertex 2]],GroupVertices[Vertex],0)),1,1,"")</f>
        <v>46</v>
      </c>
      <c r="BD706" s="48"/>
      <c r="BE706" s="49"/>
      <c r="BF706" s="48"/>
      <c r="BG706" s="49"/>
      <c r="BH706" s="48"/>
      <c r="BI706" s="49"/>
      <c r="BJ706" s="48"/>
      <c r="BK706" s="49"/>
      <c r="BL706" s="48"/>
    </row>
    <row r="707" spans="1:64" x14ac:dyDescent="0.25">
      <c r="A707" s="64" t="s">
        <v>579</v>
      </c>
      <c r="B707" s="64" t="s">
        <v>578</v>
      </c>
      <c r="C707" s="65" t="s">
        <v>15839</v>
      </c>
      <c r="D707" s="66">
        <v>3</v>
      </c>
      <c r="E707" s="67" t="s">
        <v>132</v>
      </c>
      <c r="F707" s="68">
        <v>35</v>
      </c>
      <c r="G707" s="65"/>
      <c r="H707" s="69"/>
      <c r="I707" s="70"/>
      <c r="J707" s="70"/>
      <c r="K707" s="34" t="s">
        <v>65</v>
      </c>
      <c r="L707" s="77">
        <v>707</v>
      </c>
      <c r="M707" s="77"/>
      <c r="N707" s="72"/>
      <c r="O707" s="79" t="s">
        <v>999</v>
      </c>
      <c r="P707" s="81">
        <v>43174.644861111112</v>
      </c>
      <c r="Q707" s="79" t="s">
        <v>1426</v>
      </c>
      <c r="R707" s="83" t="s">
        <v>2234</v>
      </c>
      <c r="S707" s="79" t="s">
        <v>2596</v>
      </c>
      <c r="T707" s="79" t="s">
        <v>2701</v>
      </c>
      <c r="U707" s="79"/>
      <c r="V707" s="83" t="s">
        <v>3736</v>
      </c>
      <c r="W707" s="81">
        <v>43174.644861111112</v>
      </c>
      <c r="X707" s="83" t="s">
        <v>4380</v>
      </c>
      <c r="Y707" s="79"/>
      <c r="Z707" s="79"/>
      <c r="AA707" s="85" t="s">
        <v>5588</v>
      </c>
      <c r="AB707" s="79"/>
      <c r="AC707" s="79" t="b">
        <v>0</v>
      </c>
      <c r="AD707" s="79">
        <v>0</v>
      </c>
      <c r="AE707" s="85" t="s">
        <v>6296</v>
      </c>
      <c r="AF707" s="79" t="b">
        <v>0</v>
      </c>
      <c r="AG707" s="79" t="s">
        <v>6305</v>
      </c>
      <c r="AH707" s="79"/>
      <c r="AI707" s="85" t="s">
        <v>6296</v>
      </c>
      <c r="AJ707" s="79" t="b">
        <v>0</v>
      </c>
      <c r="AK707" s="79">
        <v>3</v>
      </c>
      <c r="AL707" s="85" t="s">
        <v>5587</v>
      </c>
      <c r="AM707" s="79" t="s">
        <v>6333</v>
      </c>
      <c r="AN707" s="79" t="b">
        <v>0</v>
      </c>
      <c r="AO707" s="85" t="s">
        <v>5587</v>
      </c>
      <c r="AP707" s="79" t="s">
        <v>176</v>
      </c>
      <c r="AQ707" s="79">
        <v>0</v>
      </c>
      <c r="AR707" s="79">
        <v>0</v>
      </c>
      <c r="AS707" s="79"/>
      <c r="AT707" s="79"/>
      <c r="AU707" s="79"/>
      <c r="AV707" s="79"/>
      <c r="AW707" s="79"/>
      <c r="AX707" s="79"/>
      <c r="AY707" s="79"/>
      <c r="AZ707" s="79"/>
      <c r="BA707">
        <v>1</v>
      </c>
      <c r="BB707" s="78" t="str">
        <f>REPLACE(INDEX(GroupVertices[Group], MATCH(Edges[[#This Row],[Vertex 1]],GroupVertices[Vertex],0)),1,1,"")</f>
        <v>46</v>
      </c>
      <c r="BC707" s="78" t="str">
        <f>REPLACE(INDEX(GroupVertices[Group], MATCH(Edges[[#This Row],[Vertex 2]],GroupVertices[Vertex],0)),1,1,"")</f>
        <v>46</v>
      </c>
      <c r="BD707" s="48">
        <v>0</v>
      </c>
      <c r="BE707" s="49">
        <v>0</v>
      </c>
      <c r="BF707" s="48">
        <v>0</v>
      </c>
      <c r="BG707" s="49">
        <v>0</v>
      </c>
      <c r="BH707" s="48">
        <v>0</v>
      </c>
      <c r="BI707" s="49">
        <v>0</v>
      </c>
      <c r="BJ707" s="48">
        <v>15</v>
      </c>
      <c r="BK707" s="49">
        <v>100</v>
      </c>
      <c r="BL707" s="48">
        <v>15</v>
      </c>
    </row>
    <row r="708" spans="1:64" x14ac:dyDescent="0.25">
      <c r="A708" s="64" t="s">
        <v>580</v>
      </c>
      <c r="B708" s="64" t="s">
        <v>911</v>
      </c>
      <c r="C708" s="65" t="s">
        <v>15839</v>
      </c>
      <c r="D708" s="66">
        <v>3</v>
      </c>
      <c r="E708" s="67" t="s">
        <v>132</v>
      </c>
      <c r="F708" s="68">
        <v>35</v>
      </c>
      <c r="G708" s="65"/>
      <c r="H708" s="69"/>
      <c r="I708" s="70"/>
      <c r="J708" s="70"/>
      <c r="K708" s="34" t="s">
        <v>65</v>
      </c>
      <c r="L708" s="77">
        <v>708</v>
      </c>
      <c r="M708" s="77"/>
      <c r="N708" s="72"/>
      <c r="O708" s="79" t="s">
        <v>999</v>
      </c>
      <c r="P708" s="81">
        <v>43174.645173611112</v>
      </c>
      <c r="Q708" s="79" t="s">
        <v>1427</v>
      </c>
      <c r="R708" s="83" t="s">
        <v>2235</v>
      </c>
      <c r="S708" s="79" t="s">
        <v>2597</v>
      </c>
      <c r="T708" s="79" t="s">
        <v>731</v>
      </c>
      <c r="U708" s="79"/>
      <c r="V708" s="83" t="s">
        <v>3737</v>
      </c>
      <c r="W708" s="81">
        <v>43174.645173611112</v>
      </c>
      <c r="X708" s="83" t="s">
        <v>4381</v>
      </c>
      <c r="Y708" s="79">
        <v>41.295606990000003</v>
      </c>
      <c r="Z708" s="79">
        <v>2.0752143900000002</v>
      </c>
      <c r="AA708" s="85" t="s">
        <v>5589</v>
      </c>
      <c r="AB708" s="79"/>
      <c r="AC708" s="79" t="b">
        <v>0</v>
      </c>
      <c r="AD708" s="79">
        <v>0</v>
      </c>
      <c r="AE708" s="85" t="s">
        <v>6296</v>
      </c>
      <c r="AF708" s="79" t="b">
        <v>0</v>
      </c>
      <c r="AG708" s="79" t="s">
        <v>6314</v>
      </c>
      <c r="AH708" s="79"/>
      <c r="AI708" s="85" t="s">
        <v>6296</v>
      </c>
      <c r="AJ708" s="79" t="b">
        <v>0</v>
      </c>
      <c r="AK708" s="79">
        <v>0</v>
      </c>
      <c r="AL708" s="85" t="s">
        <v>6296</v>
      </c>
      <c r="AM708" s="79" t="s">
        <v>6391</v>
      </c>
      <c r="AN708" s="79" t="b">
        <v>0</v>
      </c>
      <c r="AO708" s="85" t="s">
        <v>5589</v>
      </c>
      <c r="AP708" s="79" t="s">
        <v>176</v>
      </c>
      <c r="AQ708" s="79">
        <v>0</v>
      </c>
      <c r="AR708" s="79">
        <v>0</v>
      </c>
      <c r="AS708" s="79" t="s">
        <v>6424</v>
      </c>
      <c r="AT708" s="79" t="s">
        <v>6432</v>
      </c>
      <c r="AU708" s="79" t="s">
        <v>6437</v>
      </c>
      <c r="AV708" s="79" t="s">
        <v>6447</v>
      </c>
      <c r="AW708" s="79" t="s">
        <v>6460</v>
      </c>
      <c r="AX708" s="79" t="s">
        <v>6473</v>
      </c>
      <c r="AY708" s="79" t="s">
        <v>6478</v>
      </c>
      <c r="AZ708" s="83" t="s">
        <v>6487</v>
      </c>
      <c r="BA708">
        <v>1</v>
      </c>
      <c r="BB708" s="78" t="str">
        <f>REPLACE(INDEX(GroupVertices[Group], MATCH(Edges[[#This Row],[Vertex 1]],GroupVertices[Vertex],0)),1,1,"")</f>
        <v>79</v>
      </c>
      <c r="BC708" s="78" t="str">
        <f>REPLACE(INDEX(GroupVertices[Group], MATCH(Edges[[#This Row],[Vertex 2]],GroupVertices[Vertex],0)),1,1,"")</f>
        <v>79</v>
      </c>
      <c r="BD708" s="48">
        <v>0</v>
      </c>
      <c r="BE708" s="49">
        <v>0</v>
      </c>
      <c r="BF708" s="48">
        <v>0</v>
      </c>
      <c r="BG708" s="49">
        <v>0</v>
      </c>
      <c r="BH708" s="48">
        <v>0</v>
      </c>
      <c r="BI708" s="49">
        <v>0</v>
      </c>
      <c r="BJ708" s="48">
        <v>17</v>
      </c>
      <c r="BK708" s="49">
        <v>100</v>
      </c>
      <c r="BL708" s="48">
        <v>17</v>
      </c>
    </row>
    <row r="709" spans="1:64" x14ac:dyDescent="0.25">
      <c r="A709" s="64" t="s">
        <v>581</v>
      </c>
      <c r="B709" s="64" t="s">
        <v>581</v>
      </c>
      <c r="C709" s="65" t="s">
        <v>15839</v>
      </c>
      <c r="D709" s="66">
        <v>3</v>
      </c>
      <c r="E709" s="67" t="s">
        <v>132</v>
      </c>
      <c r="F709" s="68">
        <v>35</v>
      </c>
      <c r="G709" s="65"/>
      <c r="H709" s="69"/>
      <c r="I709" s="70"/>
      <c r="J709" s="70"/>
      <c r="K709" s="34" t="s">
        <v>65</v>
      </c>
      <c r="L709" s="77">
        <v>709</v>
      </c>
      <c r="M709" s="77"/>
      <c r="N709" s="72"/>
      <c r="O709" s="79" t="s">
        <v>176</v>
      </c>
      <c r="P709" s="81">
        <v>43174.647129629629</v>
      </c>
      <c r="Q709" s="79" t="s">
        <v>1428</v>
      </c>
      <c r="R709" s="83" t="s">
        <v>2236</v>
      </c>
      <c r="S709" s="79" t="s">
        <v>2598</v>
      </c>
      <c r="T709" s="79" t="s">
        <v>2672</v>
      </c>
      <c r="U709" s="79"/>
      <c r="V709" s="83" t="s">
        <v>3738</v>
      </c>
      <c r="W709" s="81">
        <v>43174.647129629629</v>
      </c>
      <c r="X709" s="83" t="s">
        <v>4382</v>
      </c>
      <c r="Y709" s="79"/>
      <c r="Z709" s="79"/>
      <c r="AA709" s="85" t="s">
        <v>5590</v>
      </c>
      <c r="AB709" s="79"/>
      <c r="AC709" s="79" t="b">
        <v>0</v>
      </c>
      <c r="AD709" s="79">
        <v>0</v>
      </c>
      <c r="AE709" s="85" t="s">
        <v>6296</v>
      </c>
      <c r="AF709" s="79" t="b">
        <v>0</v>
      </c>
      <c r="AG709" s="79" t="s">
        <v>6305</v>
      </c>
      <c r="AH709" s="79"/>
      <c r="AI709" s="85" t="s">
        <v>6296</v>
      </c>
      <c r="AJ709" s="79" t="b">
        <v>0</v>
      </c>
      <c r="AK709" s="79">
        <v>0</v>
      </c>
      <c r="AL709" s="85" t="s">
        <v>6296</v>
      </c>
      <c r="AM709" s="79" t="s">
        <v>6333</v>
      </c>
      <c r="AN709" s="79" t="b">
        <v>0</v>
      </c>
      <c r="AO709" s="85" t="s">
        <v>5590</v>
      </c>
      <c r="AP709" s="79" t="s">
        <v>176</v>
      </c>
      <c r="AQ709" s="79">
        <v>0</v>
      </c>
      <c r="AR709" s="79">
        <v>0</v>
      </c>
      <c r="AS709" s="79"/>
      <c r="AT709" s="79"/>
      <c r="AU709" s="79"/>
      <c r="AV709" s="79"/>
      <c r="AW709" s="79"/>
      <c r="AX709" s="79"/>
      <c r="AY709" s="79"/>
      <c r="AZ709" s="79"/>
      <c r="BA709">
        <v>1</v>
      </c>
      <c r="BB709" s="78" t="str">
        <f>REPLACE(INDEX(GroupVertices[Group], MATCH(Edges[[#This Row],[Vertex 1]],GroupVertices[Vertex],0)),1,1,"")</f>
        <v>1</v>
      </c>
      <c r="BC709" s="78" t="str">
        <f>REPLACE(INDEX(GroupVertices[Group], MATCH(Edges[[#This Row],[Vertex 2]],GroupVertices[Vertex],0)),1,1,"")</f>
        <v>1</v>
      </c>
      <c r="BD709" s="48">
        <v>1</v>
      </c>
      <c r="BE709" s="49">
        <v>7.6923076923076925</v>
      </c>
      <c r="BF709" s="48">
        <v>0</v>
      </c>
      <c r="BG709" s="49">
        <v>0</v>
      </c>
      <c r="BH709" s="48">
        <v>0</v>
      </c>
      <c r="BI709" s="49">
        <v>0</v>
      </c>
      <c r="BJ709" s="48">
        <v>12</v>
      </c>
      <c r="BK709" s="49">
        <v>92.307692307692307</v>
      </c>
      <c r="BL709" s="48">
        <v>13</v>
      </c>
    </row>
    <row r="710" spans="1:64" x14ac:dyDescent="0.25">
      <c r="A710" s="64" t="s">
        <v>582</v>
      </c>
      <c r="B710" s="64" t="s">
        <v>582</v>
      </c>
      <c r="C710" s="65" t="s">
        <v>15839</v>
      </c>
      <c r="D710" s="66">
        <v>3</v>
      </c>
      <c r="E710" s="67" t="s">
        <v>132</v>
      </c>
      <c r="F710" s="68">
        <v>35</v>
      </c>
      <c r="G710" s="65"/>
      <c r="H710" s="69"/>
      <c r="I710" s="70"/>
      <c r="J710" s="70"/>
      <c r="K710" s="34" t="s">
        <v>65</v>
      </c>
      <c r="L710" s="77">
        <v>710</v>
      </c>
      <c r="M710" s="77"/>
      <c r="N710" s="72"/>
      <c r="O710" s="79" t="s">
        <v>176</v>
      </c>
      <c r="P710" s="81">
        <v>43174.64770833333</v>
      </c>
      <c r="Q710" s="79" t="s">
        <v>1429</v>
      </c>
      <c r="R710" s="83" t="s">
        <v>2237</v>
      </c>
      <c r="S710" s="79" t="s">
        <v>2528</v>
      </c>
      <c r="T710" s="79" t="s">
        <v>2680</v>
      </c>
      <c r="U710" s="79"/>
      <c r="V710" s="83" t="s">
        <v>3739</v>
      </c>
      <c r="W710" s="81">
        <v>43174.64770833333</v>
      </c>
      <c r="X710" s="83" t="s">
        <v>4383</v>
      </c>
      <c r="Y710" s="79">
        <v>45.466700000000003</v>
      </c>
      <c r="Z710" s="79">
        <v>9.1999999999999993</v>
      </c>
      <c r="AA710" s="85" t="s">
        <v>5591</v>
      </c>
      <c r="AB710" s="79"/>
      <c r="AC710" s="79" t="b">
        <v>0</v>
      </c>
      <c r="AD710" s="79">
        <v>0</v>
      </c>
      <c r="AE710" s="85" t="s">
        <v>6296</v>
      </c>
      <c r="AF710" s="79" t="b">
        <v>0</v>
      </c>
      <c r="AG710" s="79" t="s">
        <v>6308</v>
      </c>
      <c r="AH710" s="79"/>
      <c r="AI710" s="85" t="s">
        <v>6296</v>
      </c>
      <c r="AJ710" s="79" t="b">
        <v>0</v>
      </c>
      <c r="AK710" s="79">
        <v>0</v>
      </c>
      <c r="AL710" s="85" t="s">
        <v>6296</v>
      </c>
      <c r="AM710" s="79" t="s">
        <v>6351</v>
      </c>
      <c r="AN710" s="79" t="b">
        <v>0</v>
      </c>
      <c r="AO710" s="85" t="s">
        <v>5591</v>
      </c>
      <c r="AP710" s="79" t="s">
        <v>176</v>
      </c>
      <c r="AQ710" s="79">
        <v>0</v>
      </c>
      <c r="AR710" s="79">
        <v>0</v>
      </c>
      <c r="AS710" s="79" t="s">
        <v>6425</v>
      </c>
      <c r="AT710" s="79" t="s">
        <v>6433</v>
      </c>
      <c r="AU710" s="79" t="s">
        <v>6438</v>
      </c>
      <c r="AV710" s="79" t="s">
        <v>6448</v>
      </c>
      <c r="AW710" s="79" t="s">
        <v>6461</v>
      </c>
      <c r="AX710" s="79" t="s">
        <v>6474</v>
      </c>
      <c r="AY710" s="79" t="s">
        <v>6478</v>
      </c>
      <c r="AZ710" s="83" t="s">
        <v>6488</v>
      </c>
      <c r="BA710">
        <v>1</v>
      </c>
      <c r="BB710" s="78" t="str">
        <f>REPLACE(INDEX(GroupVertices[Group], MATCH(Edges[[#This Row],[Vertex 1]],GroupVertices[Vertex],0)),1,1,"")</f>
        <v>1</v>
      </c>
      <c r="BC710" s="78" t="str">
        <f>REPLACE(INDEX(GroupVertices[Group], MATCH(Edges[[#This Row],[Vertex 2]],GroupVertices[Vertex],0)),1,1,"")</f>
        <v>1</v>
      </c>
      <c r="BD710" s="48">
        <v>0</v>
      </c>
      <c r="BE710" s="49">
        <v>0</v>
      </c>
      <c r="BF710" s="48">
        <v>0</v>
      </c>
      <c r="BG710" s="49">
        <v>0</v>
      </c>
      <c r="BH710" s="48">
        <v>0</v>
      </c>
      <c r="BI710" s="49">
        <v>0</v>
      </c>
      <c r="BJ710" s="48">
        <v>8</v>
      </c>
      <c r="BK710" s="49">
        <v>100</v>
      </c>
      <c r="BL710" s="48">
        <v>8</v>
      </c>
    </row>
    <row r="711" spans="1:64" x14ac:dyDescent="0.25">
      <c r="A711" s="64" t="s">
        <v>583</v>
      </c>
      <c r="B711" s="64" t="s">
        <v>583</v>
      </c>
      <c r="C711" s="65" t="s">
        <v>15840</v>
      </c>
      <c r="D711" s="66">
        <v>3.5</v>
      </c>
      <c r="E711" s="67" t="s">
        <v>136</v>
      </c>
      <c r="F711" s="68">
        <v>33.357142857142854</v>
      </c>
      <c r="G711" s="65"/>
      <c r="H711" s="69"/>
      <c r="I711" s="70"/>
      <c r="J711" s="70"/>
      <c r="K711" s="34" t="s">
        <v>65</v>
      </c>
      <c r="L711" s="77">
        <v>711</v>
      </c>
      <c r="M711" s="77"/>
      <c r="N711" s="72"/>
      <c r="O711" s="79" t="s">
        <v>176</v>
      </c>
      <c r="P711" s="81">
        <v>43169.631967592592</v>
      </c>
      <c r="Q711" s="79" t="s">
        <v>1430</v>
      </c>
      <c r="R711" s="83" t="s">
        <v>2238</v>
      </c>
      <c r="S711" s="79" t="s">
        <v>2505</v>
      </c>
      <c r="T711" s="79" t="s">
        <v>2880</v>
      </c>
      <c r="U711" s="83" t="s">
        <v>3290</v>
      </c>
      <c r="V711" s="83" t="s">
        <v>3290</v>
      </c>
      <c r="W711" s="81">
        <v>43169.631967592592</v>
      </c>
      <c r="X711" s="83" t="s">
        <v>4384</v>
      </c>
      <c r="Y711" s="79"/>
      <c r="Z711" s="79"/>
      <c r="AA711" s="85" t="s">
        <v>5592</v>
      </c>
      <c r="AB711" s="79"/>
      <c r="AC711" s="79" t="b">
        <v>0</v>
      </c>
      <c r="AD711" s="79">
        <v>0</v>
      </c>
      <c r="AE711" s="85" t="s">
        <v>6296</v>
      </c>
      <c r="AF711" s="79" t="b">
        <v>0</v>
      </c>
      <c r="AG711" s="79" t="s">
        <v>6304</v>
      </c>
      <c r="AH711" s="79"/>
      <c r="AI711" s="85" t="s">
        <v>6296</v>
      </c>
      <c r="AJ711" s="79" t="b">
        <v>0</v>
      </c>
      <c r="AK711" s="79">
        <v>0</v>
      </c>
      <c r="AL711" s="85" t="s">
        <v>6296</v>
      </c>
      <c r="AM711" s="79" t="s">
        <v>6330</v>
      </c>
      <c r="AN711" s="79" t="b">
        <v>0</v>
      </c>
      <c r="AO711" s="85" t="s">
        <v>5592</v>
      </c>
      <c r="AP711" s="79" t="s">
        <v>176</v>
      </c>
      <c r="AQ711" s="79">
        <v>0</v>
      </c>
      <c r="AR711" s="79">
        <v>0</v>
      </c>
      <c r="AS711" s="79"/>
      <c r="AT711" s="79"/>
      <c r="AU711" s="79"/>
      <c r="AV711" s="79"/>
      <c r="AW711" s="79"/>
      <c r="AX711" s="79"/>
      <c r="AY711" s="79"/>
      <c r="AZ711" s="79"/>
      <c r="BA711">
        <v>2</v>
      </c>
      <c r="BB711" s="78" t="str">
        <f>REPLACE(INDEX(GroupVertices[Group], MATCH(Edges[[#This Row],[Vertex 1]],GroupVertices[Vertex],0)),1,1,"")</f>
        <v>2</v>
      </c>
      <c r="BC711" s="78" t="str">
        <f>REPLACE(INDEX(GroupVertices[Group], MATCH(Edges[[#This Row],[Vertex 2]],GroupVertices[Vertex],0)),1,1,"")</f>
        <v>2</v>
      </c>
      <c r="BD711" s="48">
        <v>1</v>
      </c>
      <c r="BE711" s="49">
        <v>9.0909090909090917</v>
      </c>
      <c r="BF711" s="48">
        <v>0</v>
      </c>
      <c r="BG711" s="49">
        <v>0</v>
      </c>
      <c r="BH711" s="48">
        <v>0</v>
      </c>
      <c r="BI711" s="49">
        <v>0</v>
      </c>
      <c r="BJ711" s="48">
        <v>10</v>
      </c>
      <c r="BK711" s="49">
        <v>90.909090909090907</v>
      </c>
      <c r="BL711" s="48">
        <v>11</v>
      </c>
    </row>
    <row r="712" spans="1:64" x14ac:dyDescent="0.25">
      <c r="A712" s="64" t="s">
        <v>583</v>
      </c>
      <c r="B712" s="64" t="s">
        <v>583</v>
      </c>
      <c r="C712" s="65" t="s">
        <v>15840</v>
      </c>
      <c r="D712" s="66">
        <v>3.5</v>
      </c>
      <c r="E712" s="67" t="s">
        <v>136</v>
      </c>
      <c r="F712" s="68">
        <v>33.357142857142854</v>
      </c>
      <c r="G712" s="65"/>
      <c r="H712" s="69"/>
      <c r="I712" s="70"/>
      <c r="J712" s="70"/>
      <c r="K712" s="34" t="s">
        <v>65</v>
      </c>
      <c r="L712" s="77">
        <v>712</v>
      </c>
      <c r="M712" s="77"/>
      <c r="N712" s="72"/>
      <c r="O712" s="79" t="s">
        <v>176</v>
      </c>
      <c r="P712" s="81">
        <v>43174.645902777775</v>
      </c>
      <c r="Q712" s="79" t="s">
        <v>1431</v>
      </c>
      <c r="R712" s="83" t="s">
        <v>2239</v>
      </c>
      <c r="S712" s="79" t="s">
        <v>2599</v>
      </c>
      <c r="T712" s="79" t="s">
        <v>2881</v>
      </c>
      <c r="U712" s="83" t="s">
        <v>3291</v>
      </c>
      <c r="V712" s="83" t="s">
        <v>3291</v>
      </c>
      <c r="W712" s="81">
        <v>43174.645902777775</v>
      </c>
      <c r="X712" s="83" t="s">
        <v>4385</v>
      </c>
      <c r="Y712" s="79"/>
      <c r="Z712" s="79"/>
      <c r="AA712" s="85" t="s">
        <v>5593</v>
      </c>
      <c r="AB712" s="79"/>
      <c r="AC712" s="79" t="b">
        <v>0</v>
      </c>
      <c r="AD712" s="79">
        <v>1</v>
      </c>
      <c r="AE712" s="85" t="s">
        <v>6296</v>
      </c>
      <c r="AF712" s="79" t="b">
        <v>0</v>
      </c>
      <c r="AG712" s="79" t="s">
        <v>6304</v>
      </c>
      <c r="AH712" s="79"/>
      <c r="AI712" s="85" t="s">
        <v>6296</v>
      </c>
      <c r="AJ712" s="79" t="b">
        <v>0</v>
      </c>
      <c r="AK712" s="79">
        <v>1</v>
      </c>
      <c r="AL712" s="85" t="s">
        <v>6296</v>
      </c>
      <c r="AM712" s="79" t="s">
        <v>6330</v>
      </c>
      <c r="AN712" s="79" t="b">
        <v>0</v>
      </c>
      <c r="AO712" s="85" t="s">
        <v>5593</v>
      </c>
      <c r="AP712" s="79" t="s">
        <v>176</v>
      </c>
      <c r="AQ712" s="79">
        <v>0</v>
      </c>
      <c r="AR712" s="79">
        <v>0</v>
      </c>
      <c r="AS712" s="79"/>
      <c r="AT712" s="79"/>
      <c r="AU712" s="79"/>
      <c r="AV712" s="79"/>
      <c r="AW712" s="79"/>
      <c r="AX712" s="79"/>
      <c r="AY712" s="79"/>
      <c r="AZ712" s="79"/>
      <c r="BA712">
        <v>2</v>
      </c>
      <c r="BB712" s="78" t="str">
        <f>REPLACE(INDEX(GroupVertices[Group], MATCH(Edges[[#This Row],[Vertex 1]],GroupVertices[Vertex],0)),1,1,"")</f>
        <v>2</v>
      </c>
      <c r="BC712" s="78" t="str">
        <f>REPLACE(INDEX(GroupVertices[Group], MATCH(Edges[[#This Row],[Vertex 2]],GroupVertices[Vertex],0)),1,1,"")</f>
        <v>2</v>
      </c>
      <c r="BD712" s="48">
        <v>1</v>
      </c>
      <c r="BE712" s="49">
        <v>11.111111111111111</v>
      </c>
      <c r="BF712" s="48">
        <v>0</v>
      </c>
      <c r="BG712" s="49">
        <v>0</v>
      </c>
      <c r="BH712" s="48">
        <v>0</v>
      </c>
      <c r="BI712" s="49">
        <v>0</v>
      </c>
      <c r="BJ712" s="48">
        <v>8</v>
      </c>
      <c r="BK712" s="49">
        <v>88.888888888888886</v>
      </c>
      <c r="BL712" s="48">
        <v>9</v>
      </c>
    </row>
    <row r="713" spans="1:64" x14ac:dyDescent="0.25">
      <c r="A713" s="64" t="s">
        <v>584</v>
      </c>
      <c r="B713" s="64" t="s">
        <v>583</v>
      </c>
      <c r="C713" s="65" t="s">
        <v>15839</v>
      </c>
      <c r="D713" s="66">
        <v>3</v>
      </c>
      <c r="E713" s="67" t="s">
        <v>132</v>
      </c>
      <c r="F713" s="68">
        <v>35</v>
      </c>
      <c r="G713" s="65"/>
      <c r="H713" s="69"/>
      <c r="I713" s="70"/>
      <c r="J713" s="70"/>
      <c r="K713" s="34" t="s">
        <v>65</v>
      </c>
      <c r="L713" s="77">
        <v>713</v>
      </c>
      <c r="M713" s="77"/>
      <c r="N713" s="72"/>
      <c r="O713" s="79" t="s">
        <v>999</v>
      </c>
      <c r="P713" s="81">
        <v>43174.648668981485</v>
      </c>
      <c r="Q713" s="79" t="s">
        <v>1432</v>
      </c>
      <c r="R713" s="83" t="s">
        <v>2239</v>
      </c>
      <c r="S713" s="79" t="s">
        <v>2599</v>
      </c>
      <c r="T713" s="79" t="s">
        <v>2881</v>
      </c>
      <c r="U713" s="79"/>
      <c r="V713" s="83" t="s">
        <v>3740</v>
      </c>
      <c r="W713" s="81">
        <v>43174.648668981485</v>
      </c>
      <c r="X713" s="83" t="s">
        <v>4386</v>
      </c>
      <c r="Y713" s="79"/>
      <c r="Z713" s="79"/>
      <c r="AA713" s="85" t="s">
        <v>5594</v>
      </c>
      <c r="AB713" s="79"/>
      <c r="AC713" s="79" t="b">
        <v>0</v>
      </c>
      <c r="AD713" s="79">
        <v>0</v>
      </c>
      <c r="AE713" s="85" t="s">
        <v>6296</v>
      </c>
      <c r="AF713" s="79" t="b">
        <v>0</v>
      </c>
      <c r="AG713" s="79" t="s">
        <v>6304</v>
      </c>
      <c r="AH713" s="79"/>
      <c r="AI713" s="85" t="s">
        <v>6296</v>
      </c>
      <c r="AJ713" s="79" t="b">
        <v>0</v>
      </c>
      <c r="AK713" s="79">
        <v>1</v>
      </c>
      <c r="AL713" s="85" t="s">
        <v>5593</v>
      </c>
      <c r="AM713" s="79" t="s">
        <v>6328</v>
      </c>
      <c r="AN713" s="79" t="b">
        <v>0</v>
      </c>
      <c r="AO713" s="85" t="s">
        <v>5593</v>
      </c>
      <c r="AP713" s="79" t="s">
        <v>176</v>
      </c>
      <c r="AQ713" s="79">
        <v>0</v>
      </c>
      <c r="AR713" s="79">
        <v>0</v>
      </c>
      <c r="AS713" s="79"/>
      <c r="AT713" s="79"/>
      <c r="AU713" s="79"/>
      <c r="AV713" s="79"/>
      <c r="AW713" s="79"/>
      <c r="AX713" s="79"/>
      <c r="AY713" s="79"/>
      <c r="AZ713" s="79"/>
      <c r="BA713">
        <v>1</v>
      </c>
      <c r="BB713" s="78" t="str">
        <f>REPLACE(INDEX(GroupVertices[Group], MATCH(Edges[[#This Row],[Vertex 1]],GroupVertices[Vertex],0)),1,1,"")</f>
        <v>2</v>
      </c>
      <c r="BC713" s="78" t="str">
        <f>REPLACE(INDEX(GroupVertices[Group], MATCH(Edges[[#This Row],[Vertex 2]],GroupVertices[Vertex],0)),1,1,"")</f>
        <v>2</v>
      </c>
      <c r="BD713" s="48">
        <v>1</v>
      </c>
      <c r="BE713" s="49">
        <v>9.0909090909090917</v>
      </c>
      <c r="BF713" s="48">
        <v>0</v>
      </c>
      <c r="BG713" s="49">
        <v>0</v>
      </c>
      <c r="BH713" s="48">
        <v>0</v>
      </c>
      <c r="BI713" s="49">
        <v>0</v>
      </c>
      <c r="BJ713" s="48">
        <v>10</v>
      </c>
      <c r="BK713" s="49">
        <v>90.909090909090907</v>
      </c>
      <c r="BL713" s="48">
        <v>11</v>
      </c>
    </row>
    <row r="714" spans="1:64" x14ac:dyDescent="0.25">
      <c r="A714" s="64" t="s">
        <v>584</v>
      </c>
      <c r="B714" s="64" t="s">
        <v>683</v>
      </c>
      <c r="C714" s="65" t="s">
        <v>15839</v>
      </c>
      <c r="D714" s="66">
        <v>3</v>
      </c>
      <c r="E714" s="67" t="s">
        <v>132</v>
      </c>
      <c r="F714" s="68">
        <v>35</v>
      </c>
      <c r="G714" s="65"/>
      <c r="H714" s="69"/>
      <c r="I714" s="70"/>
      <c r="J714" s="70"/>
      <c r="K714" s="34" t="s">
        <v>65</v>
      </c>
      <c r="L714" s="77">
        <v>714</v>
      </c>
      <c r="M714" s="77"/>
      <c r="N714" s="72"/>
      <c r="O714" s="79" t="s">
        <v>999</v>
      </c>
      <c r="P714" s="81">
        <v>43174.605995370373</v>
      </c>
      <c r="Q714" s="79" t="s">
        <v>1433</v>
      </c>
      <c r="R714" s="83" t="s">
        <v>2240</v>
      </c>
      <c r="S714" s="79" t="s">
        <v>2519</v>
      </c>
      <c r="T714" s="79"/>
      <c r="U714" s="79"/>
      <c r="V714" s="83" t="s">
        <v>3740</v>
      </c>
      <c r="W714" s="81">
        <v>43174.605995370373</v>
      </c>
      <c r="X714" s="83" t="s">
        <v>4387</v>
      </c>
      <c r="Y714" s="79"/>
      <c r="Z714" s="79"/>
      <c r="AA714" s="85" t="s">
        <v>5595</v>
      </c>
      <c r="AB714" s="79"/>
      <c r="AC714" s="79" t="b">
        <v>0</v>
      </c>
      <c r="AD714" s="79">
        <v>0</v>
      </c>
      <c r="AE714" s="85" t="s">
        <v>6296</v>
      </c>
      <c r="AF714" s="79" t="b">
        <v>0</v>
      </c>
      <c r="AG714" s="79" t="s">
        <v>6304</v>
      </c>
      <c r="AH714" s="79"/>
      <c r="AI714" s="85" t="s">
        <v>6296</v>
      </c>
      <c r="AJ714" s="79" t="b">
        <v>0</v>
      </c>
      <c r="AK714" s="79">
        <v>2</v>
      </c>
      <c r="AL714" s="85" t="s">
        <v>6155</v>
      </c>
      <c r="AM714" s="79" t="s">
        <v>6328</v>
      </c>
      <c r="AN714" s="79" t="b">
        <v>0</v>
      </c>
      <c r="AO714" s="85" t="s">
        <v>6155</v>
      </c>
      <c r="AP714" s="79" t="s">
        <v>176</v>
      </c>
      <c r="AQ714" s="79">
        <v>0</v>
      </c>
      <c r="AR714" s="79">
        <v>0</v>
      </c>
      <c r="AS714" s="79"/>
      <c r="AT714" s="79"/>
      <c r="AU714" s="79"/>
      <c r="AV714" s="79"/>
      <c r="AW714" s="79"/>
      <c r="AX714" s="79"/>
      <c r="AY714" s="79"/>
      <c r="AZ714" s="79"/>
      <c r="BA714">
        <v>1</v>
      </c>
      <c r="BB714" s="78" t="str">
        <f>REPLACE(INDEX(GroupVertices[Group], MATCH(Edges[[#This Row],[Vertex 1]],GroupVertices[Vertex],0)),1,1,"")</f>
        <v>2</v>
      </c>
      <c r="BC714" s="78" t="str">
        <f>REPLACE(INDEX(GroupVertices[Group], MATCH(Edges[[#This Row],[Vertex 2]],GroupVertices[Vertex],0)),1,1,"")</f>
        <v>2</v>
      </c>
      <c r="BD714" s="48"/>
      <c r="BE714" s="49"/>
      <c r="BF714" s="48"/>
      <c r="BG714" s="49"/>
      <c r="BH714" s="48"/>
      <c r="BI714" s="49"/>
      <c r="BJ714" s="48"/>
      <c r="BK714" s="49"/>
      <c r="BL714" s="48"/>
    </row>
    <row r="715" spans="1:64" x14ac:dyDescent="0.25">
      <c r="A715" s="64" t="s">
        <v>584</v>
      </c>
      <c r="B715" s="64" t="s">
        <v>767</v>
      </c>
      <c r="C715" s="65" t="s">
        <v>15839</v>
      </c>
      <c r="D715" s="66">
        <v>3</v>
      </c>
      <c r="E715" s="67" t="s">
        <v>132</v>
      </c>
      <c r="F715" s="68">
        <v>35</v>
      </c>
      <c r="G715" s="65"/>
      <c r="H715" s="69"/>
      <c r="I715" s="70"/>
      <c r="J715" s="70"/>
      <c r="K715" s="34" t="s">
        <v>65</v>
      </c>
      <c r="L715" s="77">
        <v>715</v>
      </c>
      <c r="M715" s="77"/>
      <c r="N715" s="72"/>
      <c r="O715" s="79" t="s">
        <v>999</v>
      </c>
      <c r="P715" s="81">
        <v>43174.605995370373</v>
      </c>
      <c r="Q715" s="79" t="s">
        <v>1433</v>
      </c>
      <c r="R715" s="83" t="s">
        <v>2240</v>
      </c>
      <c r="S715" s="79" t="s">
        <v>2519</v>
      </c>
      <c r="T715" s="79"/>
      <c r="U715" s="79"/>
      <c r="V715" s="83" t="s">
        <v>3740</v>
      </c>
      <c r="W715" s="81">
        <v>43174.605995370373</v>
      </c>
      <c r="X715" s="83" t="s">
        <v>4387</v>
      </c>
      <c r="Y715" s="79"/>
      <c r="Z715" s="79"/>
      <c r="AA715" s="85" t="s">
        <v>5595</v>
      </c>
      <c r="AB715" s="79"/>
      <c r="AC715" s="79" t="b">
        <v>0</v>
      </c>
      <c r="AD715" s="79">
        <v>0</v>
      </c>
      <c r="AE715" s="85" t="s">
        <v>6296</v>
      </c>
      <c r="AF715" s="79" t="b">
        <v>0</v>
      </c>
      <c r="AG715" s="79" t="s">
        <v>6304</v>
      </c>
      <c r="AH715" s="79"/>
      <c r="AI715" s="85" t="s">
        <v>6296</v>
      </c>
      <c r="AJ715" s="79" t="b">
        <v>0</v>
      </c>
      <c r="AK715" s="79">
        <v>2</v>
      </c>
      <c r="AL715" s="85" t="s">
        <v>6155</v>
      </c>
      <c r="AM715" s="79" t="s">
        <v>6328</v>
      </c>
      <c r="AN715" s="79" t="b">
        <v>0</v>
      </c>
      <c r="AO715" s="85" t="s">
        <v>6155</v>
      </c>
      <c r="AP715" s="79" t="s">
        <v>176</v>
      </c>
      <c r="AQ715" s="79">
        <v>0</v>
      </c>
      <c r="AR715" s="79">
        <v>0</v>
      </c>
      <c r="AS715" s="79"/>
      <c r="AT715" s="79"/>
      <c r="AU715" s="79"/>
      <c r="AV715" s="79"/>
      <c r="AW715" s="79"/>
      <c r="AX715" s="79"/>
      <c r="AY715" s="79"/>
      <c r="AZ715" s="79"/>
      <c r="BA715">
        <v>1</v>
      </c>
      <c r="BB715" s="78" t="str">
        <f>REPLACE(INDEX(GroupVertices[Group], MATCH(Edges[[#This Row],[Vertex 1]],GroupVertices[Vertex],0)),1,1,"")</f>
        <v>2</v>
      </c>
      <c r="BC715" s="78" t="str">
        <f>REPLACE(INDEX(GroupVertices[Group], MATCH(Edges[[#This Row],[Vertex 2]],GroupVertices[Vertex],0)),1,1,"")</f>
        <v>2</v>
      </c>
      <c r="BD715" s="48">
        <v>0</v>
      </c>
      <c r="BE715" s="49">
        <v>0</v>
      </c>
      <c r="BF715" s="48">
        <v>0</v>
      </c>
      <c r="BG715" s="49">
        <v>0</v>
      </c>
      <c r="BH715" s="48">
        <v>0</v>
      </c>
      <c r="BI715" s="49">
        <v>0</v>
      </c>
      <c r="BJ715" s="48">
        <v>19</v>
      </c>
      <c r="BK715" s="49">
        <v>100</v>
      </c>
      <c r="BL715" s="48">
        <v>19</v>
      </c>
    </row>
    <row r="716" spans="1:64" x14ac:dyDescent="0.25">
      <c r="A716" s="64" t="s">
        <v>585</v>
      </c>
      <c r="B716" s="64" t="s">
        <v>912</v>
      </c>
      <c r="C716" s="65" t="s">
        <v>15839</v>
      </c>
      <c r="D716" s="66">
        <v>3</v>
      </c>
      <c r="E716" s="67" t="s">
        <v>132</v>
      </c>
      <c r="F716" s="68">
        <v>35</v>
      </c>
      <c r="G716" s="65"/>
      <c r="H716" s="69"/>
      <c r="I716" s="70"/>
      <c r="J716" s="70"/>
      <c r="K716" s="34" t="s">
        <v>65</v>
      </c>
      <c r="L716" s="77">
        <v>716</v>
      </c>
      <c r="M716" s="77"/>
      <c r="N716" s="72"/>
      <c r="O716" s="79" t="s">
        <v>999</v>
      </c>
      <c r="P716" s="81">
        <v>43174.177824074075</v>
      </c>
      <c r="Q716" s="79" t="s">
        <v>1434</v>
      </c>
      <c r="R716" s="83" t="s">
        <v>2241</v>
      </c>
      <c r="S716" s="79" t="s">
        <v>2600</v>
      </c>
      <c r="T716" s="79" t="s">
        <v>731</v>
      </c>
      <c r="U716" s="83" t="s">
        <v>3292</v>
      </c>
      <c r="V716" s="83" t="s">
        <v>3292</v>
      </c>
      <c r="W716" s="81">
        <v>43174.177824074075</v>
      </c>
      <c r="X716" s="83" t="s">
        <v>4388</v>
      </c>
      <c r="Y716" s="79"/>
      <c r="Z716" s="79"/>
      <c r="AA716" s="85" t="s">
        <v>5596</v>
      </c>
      <c r="AB716" s="79"/>
      <c r="AC716" s="79" t="b">
        <v>0</v>
      </c>
      <c r="AD716" s="79">
        <v>1</v>
      </c>
      <c r="AE716" s="85" t="s">
        <v>6296</v>
      </c>
      <c r="AF716" s="79" t="b">
        <v>0</v>
      </c>
      <c r="AG716" s="79" t="s">
        <v>6304</v>
      </c>
      <c r="AH716" s="79"/>
      <c r="AI716" s="85" t="s">
        <v>6296</v>
      </c>
      <c r="AJ716" s="79" t="b">
        <v>0</v>
      </c>
      <c r="AK716" s="79">
        <v>1</v>
      </c>
      <c r="AL716" s="85" t="s">
        <v>6296</v>
      </c>
      <c r="AM716" s="79" t="s">
        <v>6371</v>
      </c>
      <c r="AN716" s="79" t="b">
        <v>0</v>
      </c>
      <c r="AO716" s="85" t="s">
        <v>5596</v>
      </c>
      <c r="AP716" s="79" t="s">
        <v>6415</v>
      </c>
      <c r="AQ716" s="79">
        <v>0</v>
      </c>
      <c r="AR716" s="79">
        <v>0</v>
      </c>
      <c r="AS716" s="79"/>
      <c r="AT716" s="79"/>
      <c r="AU716" s="79"/>
      <c r="AV716" s="79"/>
      <c r="AW716" s="79"/>
      <c r="AX716" s="79"/>
      <c r="AY716" s="79"/>
      <c r="AZ716" s="79"/>
      <c r="BA716">
        <v>1</v>
      </c>
      <c r="BB716" s="78" t="str">
        <f>REPLACE(INDEX(GroupVertices[Group], MATCH(Edges[[#This Row],[Vertex 1]],GroupVertices[Vertex],0)),1,1,"")</f>
        <v>45</v>
      </c>
      <c r="BC716" s="78" t="str">
        <f>REPLACE(INDEX(GroupVertices[Group], MATCH(Edges[[#This Row],[Vertex 2]],GroupVertices[Vertex],0)),1,1,"")</f>
        <v>45</v>
      </c>
      <c r="BD716" s="48">
        <v>0</v>
      </c>
      <c r="BE716" s="49">
        <v>0</v>
      </c>
      <c r="BF716" s="48">
        <v>0</v>
      </c>
      <c r="BG716" s="49">
        <v>0</v>
      </c>
      <c r="BH716" s="48">
        <v>0</v>
      </c>
      <c r="BI716" s="49">
        <v>0</v>
      </c>
      <c r="BJ716" s="48">
        <v>15</v>
      </c>
      <c r="BK716" s="49">
        <v>100</v>
      </c>
      <c r="BL716" s="48">
        <v>15</v>
      </c>
    </row>
    <row r="717" spans="1:64" x14ac:dyDescent="0.25">
      <c r="A717" s="64" t="s">
        <v>586</v>
      </c>
      <c r="B717" s="64" t="s">
        <v>912</v>
      </c>
      <c r="C717" s="65" t="s">
        <v>15839</v>
      </c>
      <c r="D717" s="66">
        <v>3</v>
      </c>
      <c r="E717" s="67" t="s">
        <v>132</v>
      </c>
      <c r="F717" s="68">
        <v>35</v>
      </c>
      <c r="G717" s="65"/>
      <c r="H717" s="69"/>
      <c r="I717" s="70"/>
      <c r="J717" s="70"/>
      <c r="K717" s="34" t="s">
        <v>65</v>
      </c>
      <c r="L717" s="77">
        <v>717</v>
      </c>
      <c r="M717" s="77"/>
      <c r="N717" s="72"/>
      <c r="O717" s="79" t="s">
        <v>999</v>
      </c>
      <c r="P717" s="81">
        <v>43174.648773148147</v>
      </c>
      <c r="Q717" s="79" t="s">
        <v>1435</v>
      </c>
      <c r="R717" s="83" t="s">
        <v>2241</v>
      </c>
      <c r="S717" s="79" t="s">
        <v>2600</v>
      </c>
      <c r="T717" s="79"/>
      <c r="U717" s="79"/>
      <c r="V717" s="83" t="s">
        <v>3741</v>
      </c>
      <c r="W717" s="81">
        <v>43174.648773148147</v>
      </c>
      <c r="X717" s="83" t="s">
        <v>4389</v>
      </c>
      <c r="Y717" s="79"/>
      <c r="Z717" s="79"/>
      <c r="AA717" s="85" t="s">
        <v>5597</v>
      </c>
      <c r="AB717" s="79"/>
      <c r="AC717" s="79" t="b">
        <v>0</v>
      </c>
      <c r="AD717" s="79">
        <v>0</v>
      </c>
      <c r="AE717" s="85" t="s">
        <v>6296</v>
      </c>
      <c r="AF717" s="79" t="b">
        <v>0</v>
      </c>
      <c r="AG717" s="79" t="s">
        <v>6304</v>
      </c>
      <c r="AH717" s="79"/>
      <c r="AI717" s="85" t="s">
        <v>6296</v>
      </c>
      <c r="AJ717" s="79" t="b">
        <v>0</v>
      </c>
      <c r="AK717" s="79">
        <v>1</v>
      </c>
      <c r="AL717" s="85" t="s">
        <v>5596</v>
      </c>
      <c r="AM717" s="79" t="s">
        <v>6371</v>
      </c>
      <c r="AN717" s="79" t="b">
        <v>0</v>
      </c>
      <c r="AO717" s="85" t="s">
        <v>5596</v>
      </c>
      <c r="AP717" s="79" t="s">
        <v>176</v>
      </c>
      <c r="AQ717" s="79">
        <v>0</v>
      </c>
      <c r="AR717" s="79">
        <v>0</v>
      </c>
      <c r="AS717" s="79"/>
      <c r="AT717" s="79"/>
      <c r="AU717" s="79"/>
      <c r="AV717" s="79"/>
      <c r="AW717" s="79"/>
      <c r="AX717" s="79"/>
      <c r="AY717" s="79"/>
      <c r="AZ717" s="79"/>
      <c r="BA717">
        <v>1</v>
      </c>
      <c r="BB717" s="78" t="str">
        <f>REPLACE(INDEX(GroupVertices[Group], MATCH(Edges[[#This Row],[Vertex 1]],GroupVertices[Vertex],0)),1,1,"")</f>
        <v>45</v>
      </c>
      <c r="BC717" s="78" t="str">
        <f>REPLACE(INDEX(GroupVertices[Group], MATCH(Edges[[#This Row],[Vertex 2]],GroupVertices[Vertex],0)),1,1,"")</f>
        <v>45</v>
      </c>
      <c r="BD717" s="48"/>
      <c r="BE717" s="49"/>
      <c r="BF717" s="48"/>
      <c r="BG717" s="49"/>
      <c r="BH717" s="48"/>
      <c r="BI717" s="49"/>
      <c r="BJ717" s="48"/>
      <c r="BK717" s="49"/>
      <c r="BL717" s="48"/>
    </row>
    <row r="718" spans="1:64" x14ac:dyDescent="0.25">
      <c r="A718" s="64" t="s">
        <v>586</v>
      </c>
      <c r="B718" s="64" t="s">
        <v>585</v>
      </c>
      <c r="C718" s="65" t="s">
        <v>15839</v>
      </c>
      <c r="D718" s="66">
        <v>3</v>
      </c>
      <c r="E718" s="67" t="s">
        <v>132</v>
      </c>
      <c r="F718" s="68">
        <v>35</v>
      </c>
      <c r="G718" s="65"/>
      <c r="H718" s="69"/>
      <c r="I718" s="70"/>
      <c r="J718" s="70"/>
      <c r="K718" s="34" t="s">
        <v>65</v>
      </c>
      <c r="L718" s="77">
        <v>718</v>
      </c>
      <c r="M718" s="77"/>
      <c r="N718" s="72"/>
      <c r="O718" s="79" t="s">
        <v>999</v>
      </c>
      <c r="P718" s="81">
        <v>43174.648773148147</v>
      </c>
      <c r="Q718" s="79" t="s">
        <v>1435</v>
      </c>
      <c r="R718" s="83" t="s">
        <v>2241</v>
      </c>
      <c r="S718" s="79" t="s">
        <v>2600</v>
      </c>
      <c r="T718" s="79"/>
      <c r="U718" s="79"/>
      <c r="V718" s="83" t="s">
        <v>3741</v>
      </c>
      <c r="W718" s="81">
        <v>43174.648773148147</v>
      </c>
      <c r="X718" s="83" t="s">
        <v>4389</v>
      </c>
      <c r="Y718" s="79"/>
      <c r="Z718" s="79"/>
      <c r="AA718" s="85" t="s">
        <v>5597</v>
      </c>
      <c r="AB718" s="79"/>
      <c r="AC718" s="79" t="b">
        <v>0</v>
      </c>
      <c r="AD718" s="79">
        <v>0</v>
      </c>
      <c r="AE718" s="85" t="s">
        <v>6296</v>
      </c>
      <c r="AF718" s="79" t="b">
        <v>0</v>
      </c>
      <c r="AG718" s="79" t="s">
        <v>6304</v>
      </c>
      <c r="AH718" s="79"/>
      <c r="AI718" s="85" t="s">
        <v>6296</v>
      </c>
      <c r="AJ718" s="79" t="b">
        <v>0</v>
      </c>
      <c r="AK718" s="79">
        <v>1</v>
      </c>
      <c r="AL718" s="85" t="s">
        <v>5596</v>
      </c>
      <c r="AM718" s="79" t="s">
        <v>6371</v>
      </c>
      <c r="AN718" s="79" t="b">
        <v>0</v>
      </c>
      <c r="AO718" s="85" t="s">
        <v>5596</v>
      </c>
      <c r="AP718" s="79" t="s">
        <v>176</v>
      </c>
      <c r="AQ718" s="79">
        <v>0</v>
      </c>
      <c r="AR718" s="79">
        <v>0</v>
      </c>
      <c r="AS718" s="79"/>
      <c r="AT718" s="79"/>
      <c r="AU718" s="79"/>
      <c r="AV718" s="79"/>
      <c r="AW718" s="79"/>
      <c r="AX718" s="79"/>
      <c r="AY718" s="79"/>
      <c r="AZ718" s="79"/>
      <c r="BA718">
        <v>1</v>
      </c>
      <c r="BB718" s="78" t="str">
        <f>REPLACE(INDEX(GroupVertices[Group], MATCH(Edges[[#This Row],[Vertex 1]],GroupVertices[Vertex],0)),1,1,"")</f>
        <v>45</v>
      </c>
      <c r="BC718" s="78" t="str">
        <f>REPLACE(INDEX(GroupVertices[Group], MATCH(Edges[[#This Row],[Vertex 2]],GroupVertices[Vertex],0)),1,1,"")</f>
        <v>45</v>
      </c>
      <c r="BD718" s="48">
        <v>0</v>
      </c>
      <c r="BE718" s="49">
        <v>0</v>
      </c>
      <c r="BF718" s="48">
        <v>0</v>
      </c>
      <c r="BG718" s="49">
        <v>0</v>
      </c>
      <c r="BH718" s="48">
        <v>0</v>
      </c>
      <c r="BI718" s="49">
        <v>0</v>
      </c>
      <c r="BJ718" s="48">
        <v>17</v>
      </c>
      <c r="BK718" s="49">
        <v>100</v>
      </c>
      <c r="BL718" s="48">
        <v>17</v>
      </c>
    </row>
    <row r="719" spans="1:64" x14ac:dyDescent="0.25">
      <c r="A719" s="64" t="s">
        <v>587</v>
      </c>
      <c r="B719" s="64" t="s">
        <v>587</v>
      </c>
      <c r="C719" s="65" t="s">
        <v>15839</v>
      </c>
      <c r="D719" s="66">
        <v>3</v>
      </c>
      <c r="E719" s="67" t="s">
        <v>132</v>
      </c>
      <c r="F719" s="68">
        <v>35</v>
      </c>
      <c r="G719" s="65"/>
      <c r="H719" s="69"/>
      <c r="I719" s="70"/>
      <c r="J719" s="70"/>
      <c r="K719" s="34" t="s">
        <v>65</v>
      </c>
      <c r="L719" s="77">
        <v>719</v>
      </c>
      <c r="M719" s="77"/>
      <c r="N719" s="72"/>
      <c r="O719" s="79" t="s">
        <v>176</v>
      </c>
      <c r="P719" s="81">
        <v>43174.652812499997</v>
      </c>
      <c r="Q719" s="79" t="s">
        <v>1436</v>
      </c>
      <c r="R719" s="83" t="s">
        <v>2242</v>
      </c>
      <c r="S719" s="79" t="s">
        <v>2601</v>
      </c>
      <c r="T719" s="79" t="s">
        <v>731</v>
      </c>
      <c r="U719" s="83" t="s">
        <v>3293</v>
      </c>
      <c r="V719" s="83" t="s">
        <v>3293</v>
      </c>
      <c r="W719" s="81">
        <v>43174.652812499997</v>
      </c>
      <c r="X719" s="83" t="s">
        <v>4390</v>
      </c>
      <c r="Y719" s="79"/>
      <c r="Z719" s="79"/>
      <c r="AA719" s="85" t="s">
        <v>5598</v>
      </c>
      <c r="AB719" s="79"/>
      <c r="AC719" s="79" t="b">
        <v>0</v>
      </c>
      <c r="AD719" s="79">
        <v>0</v>
      </c>
      <c r="AE719" s="85" t="s">
        <v>6296</v>
      </c>
      <c r="AF719" s="79" t="b">
        <v>0</v>
      </c>
      <c r="AG719" s="79" t="s">
        <v>6304</v>
      </c>
      <c r="AH719" s="79"/>
      <c r="AI719" s="85" t="s">
        <v>6296</v>
      </c>
      <c r="AJ719" s="79" t="b">
        <v>0</v>
      </c>
      <c r="AK719" s="79">
        <v>0</v>
      </c>
      <c r="AL719" s="85" t="s">
        <v>6296</v>
      </c>
      <c r="AM719" s="79" t="s">
        <v>6345</v>
      </c>
      <c r="AN719" s="79" t="b">
        <v>0</v>
      </c>
      <c r="AO719" s="85" t="s">
        <v>5598</v>
      </c>
      <c r="AP719" s="79" t="s">
        <v>176</v>
      </c>
      <c r="AQ719" s="79">
        <v>0</v>
      </c>
      <c r="AR719" s="79">
        <v>0</v>
      </c>
      <c r="AS719" s="79"/>
      <c r="AT719" s="79"/>
      <c r="AU719" s="79"/>
      <c r="AV719" s="79"/>
      <c r="AW719" s="79"/>
      <c r="AX719" s="79"/>
      <c r="AY719" s="79"/>
      <c r="AZ719" s="79"/>
      <c r="BA719">
        <v>1</v>
      </c>
      <c r="BB719" s="78" t="str">
        <f>REPLACE(INDEX(GroupVertices[Group], MATCH(Edges[[#This Row],[Vertex 1]],GroupVertices[Vertex],0)),1,1,"")</f>
        <v>1</v>
      </c>
      <c r="BC719" s="78" t="str">
        <f>REPLACE(INDEX(GroupVertices[Group], MATCH(Edges[[#This Row],[Vertex 2]],GroupVertices[Vertex],0)),1,1,"")</f>
        <v>1</v>
      </c>
      <c r="BD719" s="48">
        <v>2</v>
      </c>
      <c r="BE719" s="49">
        <v>6.0606060606060606</v>
      </c>
      <c r="BF719" s="48">
        <v>0</v>
      </c>
      <c r="BG719" s="49">
        <v>0</v>
      </c>
      <c r="BH719" s="48">
        <v>0</v>
      </c>
      <c r="BI719" s="49">
        <v>0</v>
      </c>
      <c r="BJ719" s="48">
        <v>31</v>
      </c>
      <c r="BK719" s="49">
        <v>93.939393939393938</v>
      </c>
      <c r="BL719" s="48">
        <v>33</v>
      </c>
    </row>
    <row r="720" spans="1:64" x14ac:dyDescent="0.25">
      <c r="A720" s="64" t="s">
        <v>588</v>
      </c>
      <c r="B720" s="64" t="s">
        <v>683</v>
      </c>
      <c r="C720" s="65" t="s">
        <v>15839</v>
      </c>
      <c r="D720" s="66">
        <v>3</v>
      </c>
      <c r="E720" s="67" t="s">
        <v>132</v>
      </c>
      <c r="F720" s="68">
        <v>35</v>
      </c>
      <c r="G720" s="65"/>
      <c r="H720" s="69"/>
      <c r="I720" s="70"/>
      <c r="J720" s="70"/>
      <c r="K720" s="34" t="s">
        <v>65</v>
      </c>
      <c r="L720" s="77">
        <v>720</v>
      </c>
      <c r="M720" s="77"/>
      <c r="N720" s="72"/>
      <c r="O720" s="79" t="s">
        <v>999</v>
      </c>
      <c r="P720" s="81">
        <v>43174.653148148151</v>
      </c>
      <c r="Q720" s="79" t="s">
        <v>1420</v>
      </c>
      <c r="R720" s="83" t="s">
        <v>2230</v>
      </c>
      <c r="S720" s="79" t="s">
        <v>2519</v>
      </c>
      <c r="T720" s="79" t="s">
        <v>2877</v>
      </c>
      <c r="U720" s="79"/>
      <c r="V720" s="83" t="s">
        <v>3742</v>
      </c>
      <c r="W720" s="81">
        <v>43174.653148148151</v>
      </c>
      <c r="X720" s="83" t="s">
        <v>4391</v>
      </c>
      <c r="Y720" s="79"/>
      <c r="Z720" s="79"/>
      <c r="AA720" s="85" t="s">
        <v>5599</v>
      </c>
      <c r="AB720" s="79"/>
      <c r="AC720" s="79" t="b">
        <v>0</v>
      </c>
      <c r="AD720" s="79">
        <v>0</v>
      </c>
      <c r="AE720" s="85" t="s">
        <v>6296</v>
      </c>
      <c r="AF720" s="79" t="b">
        <v>0</v>
      </c>
      <c r="AG720" s="79" t="s">
        <v>6304</v>
      </c>
      <c r="AH720" s="79"/>
      <c r="AI720" s="85" t="s">
        <v>6296</v>
      </c>
      <c r="AJ720" s="79" t="b">
        <v>0</v>
      </c>
      <c r="AK720" s="79">
        <v>2</v>
      </c>
      <c r="AL720" s="85" t="s">
        <v>6187</v>
      </c>
      <c r="AM720" s="79" t="s">
        <v>6336</v>
      </c>
      <c r="AN720" s="79" t="b">
        <v>0</v>
      </c>
      <c r="AO720" s="85" t="s">
        <v>6187</v>
      </c>
      <c r="AP720" s="79" t="s">
        <v>176</v>
      </c>
      <c r="AQ720" s="79">
        <v>0</v>
      </c>
      <c r="AR720" s="79">
        <v>0</v>
      </c>
      <c r="AS720" s="79"/>
      <c r="AT720" s="79"/>
      <c r="AU720" s="79"/>
      <c r="AV720" s="79"/>
      <c r="AW720" s="79"/>
      <c r="AX720" s="79"/>
      <c r="AY720" s="79"/>
      <c r="AZ720" s="79"/>
      <c r="BA720">
        <v>1</v>
      </c>
      <c r="BB720" s="78" t="str">
        <f>REPLACE(INDEX(GroupVertices[Group], MATCH(Edges[[#This Row],[Vertex 1]],GroupVertices[Vertex],0)),1,1,"")</f>
        <v>2</v>
      </c>
      <c r="BC720" s="78" t="str">
        <f>REPLACE(INDEX(GroupVertices[Group], MATCH(Edges[[#This Row],[Vertex 2]],GroupVertices[Vertex],0)),1,1,"")</f>
        <v>2</v>
      </c>
      <c r="BD720" s="48">
        <v>0</v>
      </c>
      <c r="BE720" s="49">
        <v>0</v>
      </c>
      <c r="BF720" s="48">
        <v>0</v>
      </c>
      <c r="BG720" s="49">
        <v>0</v>
      </c>
      <c r="BH720" s="48">
        <v>0</v>
      </c>
      <c r="BI720" s="49">
        <v>0</v>
      </c>
      <c r="BJ720" s="48">
        <v>15</v>
      </c>
      <c r="BK720" s="49">
        <v>100</v>
      </c>
      <c r="BL720" s="48">
        <v>15</v>
      </c>
    </row>
    <row r="721" spans="1:64" x14ac:dyDescent="0.25">
      <c r="A721" s="64" t="s">
        <v>589</v>
      </c>
      <c r="B721" s="64" t="s">
        <v>757</v>
      </c>
      <c r="C721" s="65" t="s">
        <v>15839</v>
      </c>
      <c r="D721" s="66">
        <v>3</v>
      </c>
      <c r="E721" s="67" t="s">
        <v>132</v>
      </c>
      <c r="F721" s="68">
        <v>35</v>
      </c>
      <c r="G721" s="65"/>
      <c r="H721" s="69"/>
      <c r="I721" s="70"/>
      <c r="J721" s="70"/>
      <c r="K721" s="34" t="s">
        <v>65</v>
      </c>
      <c r="L721" s="77">
        <v>721</v>
      </c>
      <c r="M721" s="77"/>
      <c r="N721" s="72"/>
      <c r="O721" s="79" t="s">
        <v>999</v>
      </c>
      <c r="P721" s="81">
        <v>43175.608807870369</v>
      </c>
      <c r="Q721" s="79" t="s">
        <v>1437</v>
      </c>
      <c r="R721" s="83" t="s">
        <v>2243</v>
      </c>
      <c r="S721" s="79" t="s">
        <v>2518</v>
      </c>
      <c r="T721" s="79" t="s">
        <v>2882</v>
      </c>
      <c r="U721" s="79"/>
      <c r="V721" s="83" t="s">
        <v>3743</v>
      </c>
      <c r="W721" s="81">
        <v>43175.608807870369</v>
      </c>
      <c r="X721" s="83" t="s">
        <v>4392</v>
      </c>
      <c r="Y721" s="79"/>
      <c r="Z721" s="79"/>
      <c r="AA721" s="85" t="s">
        <v>5600</v>
      </c>
      <c r="AB721" s="79"/>
      <c r="AC721" s="79" t="b">
        <v>0</v>
      </c>
      <c r="AD721" s="79">
        <v>0</v>
      </c>
      <c r="AE721" s="85" t="s">
        <v>6296</v>
      </c>
      <c r="AF721" s="79" t="b">
        <v>0</v>
      </c>
      <c r="AG721" s="79" t="s">
        <v>6304</v>
      </c>
      <c r="AH721" s="79"/>
      <c r="AI721" s="85" t="s">
        <v>6296</v>
      </c>
      <c r="AJ721" s="79" t="b">
        <v>0</v>
      </c>
      <c r="AK721" s="79">
        <v>206</v>
      </c>
      <c r="AL721" s="85" t="s">
        <v>6011</v>
      </c>
      <c r="AM721" s="79" t="s">
        <v>6328</v>
      </c>
      <c r="AN721" s="79" t="b">
        <v>0</v>
      </c>
      <c r="AO721" s="85" t="s">
        <v>6011</v>
      </c>
      <c r="AP721" s="79" t="s">
        <v>176</v>
      </c>
      <c r="AQ721" s="79">
        <v>0</v>
      </c>
      <c r="AR721" s="79">
        <v>0</v>
      </c>
      <c r="AS721" s="79"/>
      <c r="AT721" s="79"/>
      <c r="AU721" s="79"/>
      <c r="AV721" s="79"/>
      <c r="AW721" s="79"/>
      <c r="AX721" s="79"/>
      <c r="AY721" s="79"/>
      <c r="AZ721" s="79"/>
      <c r="BA721">
        <v>1</v>
      </c>
      <c r="BB721" s="78" t="str">
        <f>REPLACE(INDEX(GroupVertices[Group], MATCH(Edges[[#This Row],[Vertex 1]],GroupVertices[Vertex],0)),1,1,"")</f>
        <v>7</v>
      </c>
      <c r="BC721" s="78" t="str">
        <f>REPLACE(INDEX(GroupVertices[Group], MATCH(Edges[[#This Row],[Vertex 2]],GroupVertices[Vertex],0)),1,1,"")</f>
        <v>7</v>
      </c>
      <c r="BD721" s="48">
        <v>0</v>
      </c>
      <c r="BE721" s="49">
        <v>0</v>
      </c>
      <c r="BF721" s="48">
        <v>0</v>
      </c>
      <c r="BG721" s="49">
        <v>0</v>
      </c>
      <c r="BH721" s="48">
        <v>0</v>
      </c>
      <c r="BI721" s="49">
        <v>0</v>
      </c>
      <c r="BJ721" s="48">
        <v>13</v>
      </c>
      <c r="BK721" s="49">
        <v>100</v>
      </c>
      <c r="BL721" s="48">
        <v>13</v>
      </c>
    </row>
    <row r="722" spans="1:64" x14ac:dyDescent="0.25">
      <c r="A722" s="64" t="s">
        <v>590</v>
      </c>
      <c r="B722" s="64" t="s">
        <v>757</v>
      </c>
      <c r="C722" s="65" t="s">
        <v>15839</v>
      </c>
      <c r="D722" s="66">
        <v>3</v>
      </c>
      <c r="E722" s="67" t="s">
        <v>132</v>
      </c>
      <c r="F722" s="68">
        <v>35</v>
      </c>
      <c r="G722" s="65"/>
      <c r="H722" s="69"/>
      <c r="I722" s="70"/>
      <c r="J722" s="70"/>
      <c r="K722" s="34" t="s">
        <v>65</v>
      </c>
      <c r="L722" s="77">
        <v>722</v>
      </c>
      <c r="M722" s="77"/>
      <c r="N722" s="72"/>
      <c r="O722" s="79" t="s">
        <v>999</v>
      </c>
      <c r="P722" s="81">
        <v>43175.610289351855</v>
      </c>
      <c r="Q722" s="79" t="s">
        <v>1437</v>
      </c>
      <c r="R722" s="83" t="s">
        <v>2243</v>
      </c>
      <c r="S722" s="79" t="s">
        <v>2518</v>
      </c>
      <c r="T722" s="79" t="s">
        <v>2882</v>
      </c>
      <c r="U722" s="79"/>
      <c r="V722" s="83" t="s">
        <v>3744</v>
      </c>
      <c r="W722" s="81">
        <v>43175.610289351855</v>
      </c>
      <c r="X722" s="83" t="s">
        <v>4393</v>
      </c>
      <c r="Y722" s="79"/>
      <c r="Z722" s="79"/>
      <c r="AA722" s="85" t="s">
        <v>5601</v>
      </c>
      <c r="AB722" s="79"/>
      <c r="AC722" s="79" t="b">
        <v>0</v>
      </c>
      <c r="AD722" s="79">
        <v>0</v>
      </c>
      <c r="AE722" s="85" t="s">
        <v>6296</v>
      </c>
      <c r="AF722" s="79" t="b">
        <v>0</v>
      </c>
      <c r="AG722" s="79" t="s">
        <v>6304</v>
      </c>
      <c r="AH722" s="79"/>
      <c r="AI722" s="85" t="s">
        <v>6296</v>
      </c>
      <c r="AJ722" s="79" t="b">
        <v>0</v>
      </c>
      <c r="AK722" s="79">
        <v>206</v>
      </c>
      <c r="AL722" s="85" t="s">
        <v>6011</v>
      </c>
      <c r="AM722" s="79" t="s">
        <v>6328</v>
      </c>
      <c r="AN722" s="79" t="b">
        <v>0</v>
      </c>
      <c r="AO722" s="85" t="s">
        <v>6011</v>
      </c>
      <c r="AP722" s="79" t="s">
        <v>176</v>
      </c>
      <c r="AQ722" s="79">
        <v>0</v>
      </c>
      <c r="AR722" s="79">
        <v>0</v>
      </c>
      <c r="AS722" s="79"/>
      <c r="AT722" s="79"/>
      <c r="AU722" s="79"/>
      <c r="AV722" s="79"/>
      <c r="AW722" s="79"/>
      <c r="AX722" s="79"/>
      <c r="AY722" s="79"/>
      <c r="AZ722" s="79"/>
      <c r="BA722">
        <v>1</v>
      </c>
      <c r="BB722" s="78" t="str">
        <f>REPLACE(INDEX(GroupVertices[Group], MATCH(Edges[[#This Row],[Vertex 1]],GroupVertices[Vertex],0)),1,1,"")</f>
        <v>7</v>
      </c>
      <c r="BC722" s="78" t="str">
        <f>REPLACE(INDEX(GroupVertices[Group], MATCH(Edges[[#This Row],[Vertex 2]],GroupVertices[Vertex],0)),1,1,"")</f>
        <v>7</v>
      </c>
      <c r="BD722" s="48">
        <v>0</v>
      </c>
      <c r="BE722" s="49">
        <v>0</v>
      </c>
      <c r="BF722" s="48">
        <v>0</v>
      </c>
      <c r="BG722" s="49">
        <v>0</v>
      </c>
      <c r="BH722" s="48">
        <v>0</v>
      </c>
      <c r="BI722" s="49">
        <v>0</v>
      </c>
      <c r="BJ722" s="48">
        <v>13</v>
      </c>
      <c r="BK722" s="49">
        <v>100</v>
      </c>
      <c r="BL722" s="48">
        <v>13</v>
      </c>
    </row>
    <row r="723" spans="1:64" x14ac:dyDescent="0.25">
      <c r="A723" s="64" t="s">
        <v>591</v>
      </c>
      <c r="B723" s="64" t="s">
        <v>757</v>
      </c>
      <c r="C723" s="65" t="s">
        <v>15839</v>
      </c>
      <c r="D723" s="66">
        <v>3</v>
      </c>
      <c r="E723" s="67" t="s">
        <v>132</v>
      </c>
      <c r="F723" s="68">
        <v>35</v>
      </c>
      <c r="G723" s="65"/>
      <c r="H723" s="69"/>
      <c r="I723" s="70"/>
      <c r="J723" s="70"/>
      <c r="K723" s="34" t="s">
        <v>65</v>
      </c>
      <c r="L723" s="77">
        <v>723</v>
      </c>
      <c r="M723" s="77"/>
      <c r="N723" s="72"/>
      <c r="O723" s="79" t="s">
        <v>999</v>
      </c>
      <c r="P723" s="81">
        <v>43175.610937500001</v>
      </c>
      <c r="Q723" s="79" t="s">
        <v>1437</v>
      </c>
      <c r="R723" s="83" t="s">
        <v>2243</v>
      </c>
      <c r="S723" s="79" t="s">
        <v>2518</v>
      </c>
      <c r="T723" s="79" t="s">
        <v>2882</v>
      </c>
      <c r="U723" s="79"/>
      <c r="V723" s="83" t="s">
        <v>3745</v>
      </c>
      <c r="W723" s="81">
        <v>43175.610937500001</v>
      </c>
      <c r="X723" s="83" t="s">
        <v>4394</v>
      </c>
      <c r="Y723" s="79"/>
      <c r="Z723" s="79"/>
      <c r="AA723" s="85" t="s">
        <v>5602</v>
      </c>
      <c r="AB723" s="79"/>
      <c r="AC723" s="79" t="b">
        <v>0</v>
      </c>
      <c r="AD723" s="79">
        <v>0</v>
      </c>
      <c r="AE723" s="85" t="s">
        <v>6296</v>
      </c>
      <c r="AF723" s="79" t="b">
        <v>0</v>
      </c>
      <c r="AG723" s="79" t="s">
        <v>6304</v>
      </c>
      <c r="AH723" s="79"/>
      <c r="AI723" s="85" t="s">
        <v>6296</v>
      </c>
      <c r="AJ723" s="79" t="b">
        <v>0</v>
      </c>
      <c r="AK723" s="79">
        <v>206</v>
      </c>
      <c r="AL723" s="85" t="s">
        <v>6011</v>
      </c>
      <c r="AM723" s="79" t="s">
        <v>6328</v>
      </c>
      <c r="AN723" s="79" t="b">
        <v>0</v>
      </c>
      <c r="AO723" s="85" t="s">
        <v>6011</v>
      </c>
      <c r="AP723" s="79" t="s">
        <v>176</v>
      </c>
      <c r="AQ723" s="79">
        <v>0</v>
      </c>
      <c r="AR723" s="79">
        <v>0</v>
      </c>
      <c r="AS723" s="79"/>
      <c r="AT723" s="79"/>
      <c r="AU723" s="79"/>
      <c r="AV723" s="79"/>
      <c r="AW723" s="79"/>
      <c r="AX723" s="79"/>
      <c r="AY723" s="79"/>
      <c r="AZ723" s="79"/>
      <c r="BA723">
        <v>1</v>
      </c>
      <c r="BB723" s="78" t="str">
        <f>REPLACE(INDEX(GroupVertices[Group], MATCH(Edges[[#This Row],[Vertex 1]],GroupVertices[Vertex],0)),1,1,"")</f>
        <v>7</v>
      </c>
      <c r="BC723" s="78" t="str">
        <f>REPLACE(INDEX(GroupVertices[Group], MATCH(Edges[[#This Row],[Vertex 2]],GroupVertices[Vertex],0)),1,1,"")</f>
        <v>7</v>
      </c>
      <c r="BD723" s="48">
        <v>0</v>
      </c>
      <c r="BE723" s="49">
        <v>0</v>
      </c>
      <c r="BF723" s="48">
        <v>0</v>
      </c>
      <c r="BG723" s="49">
        <v>0</v>
      </c>
      <c r="BH723" s="48">
        <v>0</v>
      </c>
      <c r="BI723" s="49">
        <v>0</v>
      </c>
      <c r="BJ723" s="48">
        <v>13</v>
      </c>
      <c r="BK723" s="49">
        <v>100</v>
      </c>
      <c r="BL723" s="48">
        <v>13</v>
      </c>
    </row>
    <row r="724" spans="1:64" x14ac:dyDescent="0.25">
      <c r="A724" s="64" t="s">
        <v>592</v>
      </c>
      <c r="B724" s="64" t="s">
        <v>913</v>
      </c>
      <c r="C724" s="65" t="s">
        <v>15839</v>
      </c>
      <c r="D724" s="66">
        <v>3</v>
      </c>
      <c r="E724" s="67" t="s">
        <v>132</v>
      </c>
      <c r="F724" s="68">
        <v>35</v>
      </c>
      <c r="G724" s="65"/>
      <c r="H724" s="69"/>
      <c r="I724" s="70"/>
      <c r="J724" s="70"/>
      <c r="K724" s="34" t="s">
        <v>65</v>
      </c>
      <c r="L724" s="77">
        <v>724</v>
      </c>
      <c r="M724" s="77"/>
      <c r="N724" s="72"/>
      <c r="O724" s="79" t="s">
        <v>999</v>
      </c>
      <c r="P724" s="81">
        <v>43175.611134259256</v>
      </c>
      <c r="Q724" s="79" t="s">
        <v>1438</v>
      </c>
      <c r="R724" s="83" t="s">
        <v>2244</v>
      </c>
      <c r="S724" s="79" t="s">
        <v>2515</v>
      </c>
      <c r="T724" s="79" t="s">
        <v>2883</v>
      </c>
      <c r="U724" s="83" t="s">
        <v>3294</v>
      </c>
      <c r="V724" s="83" t="s">
        <v>3294</v>
      </c>
      <c r="W724" s="81">
        <v>43175.611134259256</v>
      </c>
      <c r="X724" s="83" t="s">
        <v>4395</v>
      </c>
      <c r="Y724" s="79"/>
      <c r="Z724" s="79"/>
      <c r="AA724" s="85" t="s">
        <v>5603</v>
      </c>
      <c r="AB724" s="79"/>
      <c r="AC724" s="79" t="b">
        <v>0</v>
      </c>
      <c r="AD724" s="79">
        <v>0</v>
      </c>
      <c r="AE724" s="85" t="s">
        <v>6296</v>
      </c>
      <c r="AF724" s="79" t="b">
        <v>0</v>
      </c>
      <c r="AG724" s="79" t="s">
        <v>6304</v>
      </c>
      <c r="AH724" s="79"/>
      <c r="AI724" s="85" t="s">
        <v>6296</v>
      </c>
      <c r="AJ724" s="79" t="b">
        <v>0</v>
      </c>
      <c r="AK724" s="79">
        <v>1</v>
      </c>
      <c r="AL724" s="85" t="s">
        <v>6296</v>
      </c>
      <c r="AM724" s="79" t="s">
        <v>6359</v>
      </c>
      <c r="AN724" s="79" t="b">
        <v>0</v>
      </c>
      <c r="AO724" s="85" t="s">
        <v>5603</v>
      </c>
      <c r="AP724" s="79" t="s">
        <v>176</v>
      </c>
      <c r="AQ724" s="79">
        <v>0</v>
      </c>
      <c r="AR724" s="79">
        <v>0</v>
      </c>
      <c r="AS724" s="79"/>
      <c r="AT724" s="79"/>
      <c r="AU724" s="79"/>
      <c r="AV724" s="79"/>
      <c r="AW724" s="79"/>
      <c r="AX724" s="79"/>
      <c r="AY724" s="79"/>
      <c r="AZ724" s="79"/>
      <c r="BA724">
        <v>1</v>
      </c>
      <c r="BB724" s="78" t="str">
        <f>REPLACE(INDEX(GroupVertices[Group], MATCH(Edges[[#This Row],[Vertex 1]],GroupVertices[Vertex],0)),1,1,"")</f>
        <v>44</v>
      </c>
      <c r="BC724" s="78" t="str">
        <f>REPLACE(INDEX(GroupVertices[Group], MATCH(Edges[[#This Row],[Vertex 2]],GroupVertices[Vertex],0)),1,1,"")</f>
        <v>44</v>
      </c>
      <c r="BD724" s="48">
        <v>0</v>
      </c>
      <c r="BE724" s="49">
        <v>0</v>
      </c>
      <c r="BF724" s="48">
        <v>0</v>
      </c>
      <c r="BG724" s="49">
        <v>0</v>
      </c>
      <c r="BH724" s="48">
        <v>0</v>
      </c>
      <c r="BI724" s="49">
        <v>0</v>
      </c>
      <c r="BJ724" s="48">
        <v>21</v>
      </c>
      <c r="BK724" s="49">
        <v>100</v>
      </c>
      <c r="BL724" s="48">
        <v>21</v>
      </c>
    </row>
    <row r="725" spans="1:64" x14ac:dyDescent="0.25">
      <c r="A725" s="64" t="s">
        <v>593</v>
      </c>
      <c r="B725" s="64" t="s">
        <v>751</v>
      </c>
      <c r="C725" s="65" t="s">
        <v>15839</v>
      </c>
      <c r="D725" s="66">
        <v>3</v>
      </c>
      <c r="E725" s="67" t="s">
        <v>132</v>
      </c>
      <c r="F725" s="68">
        <v>35</v>
      </c>
      <c r="G725" s="65"/>
      <c r="H725" s="69"/>
      <c r="I725" s="70"/>
      <c r="J725" s="70"/>
      <c r="K725" s="34" t="s">
        <v>65</v>
      </c>
      <c r="L725" s="77">
        <v>725</v>
      </c>
      <c r="M725" s="77"/>
      <c r="N725" s="72"/>
      <c r="O725" s="79" t="s">
        <v>999</v>
      </c>
      <c r="P725" s="81">
        <v>43175.611539351848</v>
      </c>
      <c r="Q725" s="79" t="s">
        <v>1439</v>
      </c>
      <c r="R725" s="79"/>
      <c r="S725" s="79"/>
      <c r="T725" s="79" t="s">
        <v>2884</v>
      </c>
      <c r="U725" s="79"/>
      <c r="V725" s="83" t="s">
        <v>3746</v>
      </c>
      <c r="W725" s="81">
        <v>43175.611539351848</v>
      </c>
      <c r="X725" s="83" t="s">
        <v>4396</v>
      </c>
      <c r="Y725" s="79"/>
      <c r="Z725" s="79"/>
      <c r="AA725" s="85" t="s">
        <v>5604</v>
      </c>
      <c r="AB725" s="79"/>
      <c r="AC725" s="79" t="b">
        <v>0</v>
      </c>
      <c r="AD725" s="79">
        <v>0</v>
      </c>
      <c r="AE725" s="85" t="s">
        <v>6296</v>
      </c>
      <c r="AF725" s="79" t="b">
        <v>0</v>
      </c>
      <c r="AG725" s="79" t="s">
        <v>6305</v>
      </c>
      <c r="AH725" s="79"/>
      <c r="AI725" s="85" t="s">
        <v>6296</v>
      </c>
      <c r="AJ725" s="79" t="b">
        <v>0</v>
      </c>
      <c r="AK725" s="79">
        <v>3</v>
      </c>
      <c r="AL725" s="85" t="s">
        <v>5985</v>
      </c>
      <c r="AM725" s="79" t="s">
        <v>6392</v>
      </c>
      <c r="AN725" s="79" t="b">
        <v>0</v>
      </c>
      <c r="AO725" s="85" t="s">
        <v>5985</v>
      </c>
      <c r="AP725" s="79" t="s">
        <v>176</v>
      </c>
      <c r="AQ725" s="79">
        <v>0</v>
      </c>
      <c r="AR725" s="79">
        <v>0</v>
      </c>
      <c r="AS725" s="79"/>
      <c r="AT725" s="79"/>
      <c r="AU725" s="79"/>
      <c r="AV725" s="79"/>
      <c r="AW725" s="79"/>
      <c r="AX725" s="79"/>
      <c r="AY725" s="79"/>
      <c r="AZ725" s="79"/>
      <c r="BA725">
        <v>1</v>
      </c>
      <c r="BB725" s="78" t="str">
        <f>REPLACE(INDEX(GroupVertices[Group], MATCH(Edges[[#This Row],[Vertex 1]],GroupVertices[Vertex],0)),1,1,"")</f>
        <v>5</v>
      </c>
      <c r="BC725" s="78" t="str">
        <f>REPLACE(INDEX(GroupVertices[Group], MATCH(Edges[[#This Row],[Vertex 2]],GroupVertices[Vertex],0)),1,1,"")</f>
        <v>5</v>
      </c>
      <c r="BD725" s="48">
        <v>0</v>
      </c>
      <c r="BE725" s="49">
        <v>0</v>
      </c>
      <c r="BF725" s="48">
        <v>0</v>
      </c>
      <c r="BG725" s="49">
        <v>0</v>
      </c>
      <c r="BH725" s="48">
        <v>0</v>
      </c>
      <c r="BI725" s="49">
        <v>0</v>
      </c>
      <c r="BJ725" s="48">
        <v>19</v>
      </c>
      <c r="BK725" s="49">
        <v>100</v>
      </c>
      <c r="BL725" s="48">
        <v>19</v>
      </c>
    </row>
    <row r="726" spans="1:64" x14ac:dyDescent="0.25">
      <c r="A726" s="64" t="s">
        <v>594</v>
      </c>
      <c r="B726" s="64" t="s">
        <v>751</v>
      </c>
      <c r="C726" s="65" t="s">
        <v>15839</v>
      </c>
      <c r="D726" s="66">
        <v>3</v>
      </c>
      <c r="E726" s="67" t="s">
        <v>132</v>
      </c>
      <c r="F726" s="68">
        <v>35</v>
      </c>
      <c r="G726" s="65"/>
      <c r="H726" s="69"/>
      <c r="I726" s="70"/>
      <c r="J726" s="70"/>
      <c r="K726" s="34" t="s">
        <v>65</v>
      </c>
      <c r="L726" s="77">
        <v>726</v>
      </c>
      <c r="M726" s="77"/>
      <c r="N726" s="72"/>
      <c r="O726" s="79" t="s">
        <v>999</v>
      </c>
      <c r="P726" s="81">
        <v>43175.611921296295</v>
      </c>
      <c r="Q726" s="79" t="s">
        <v>1439</v>
      </c>
      <c r="R726" s="79"/>
      <c r="S726" s="79"/>
      <c r="T726" s="79" t="s">
        <v>2884</v>
      </c>
      <c r="U726" s="79"/>
      <c r="V726" s="83" t="s">
        <v>3747</v>
      </c>
      <c r="W726" s="81">
        <v>43175.611921296295</v>
      </c>
      <c r="X726" s="83" t="s">
        <v>4397</v>
      </c>
      <c r="Y726" s="79"/>
      <c r="Z726" s="79"/>
      <c r="AA726" s="85" t="s">
        <v>5605</v>
      </c>
      <c r="AB726" s="79"/>
      <c r="AC726" s="79" t="b">
        <v>0</v>
      </c>
      <c r="AD726" s="79">
        <v>0</v>
      </c>
      <c r="AE726" s="85" t="s">
        <v>6296</v>
      </c>
      <c r="AF726" s="79" t="b">
        <v>0</v>
      </c>
      <c r="AG726" s="79" t="s">
        <v>6305</v>
      </c>
      <c r="AH726" s="79"/>
      <c r="AI726" s="85" t="s">
        <v>6296</v>
      </c>
      <c r="AJ726" s="79" t="b">
        <v>0</v>
      </c>
      <c r="AK726" s="79">
        <v>3</v>
      </c>
      <c r="AL726" s="85" t="s">
        <v>5985</v>
      </c>
      <c r="AM726" s="79" t="s">
        <v>6393</v>
      </c>
      <c r="AN726" s="79" t="b">
        <v>0</v>
      </c>
      <c r="AO726" s="85" t="s">
        <v>5985</v>
      </c>
      <c r="AP726" s="79" t="s">
        <v>176</v>
      </c>
      <c r="AQ726" s="79">
        <v>0</v>
      </c>
      <c r="AR726" s="79">
        <v>0</v>
      </c>
      <c r="AS726" s="79"/>
      <c r="AT726" s="79"/>
      <c r="AU726" s="79"/>
      <c r="AV726" s="79"/>
      <c r="AW726" s="79"/>
      <c r="AX726" s="79"/>
      <c r="AY726" s="79"/>
      <c r="AZ726" s="79"/>
      <c r="BA726">
        <v>1</v>
      </c>
      <c r="BB726" s="78" t="str">
        <f>REPLACE(INDEX(GroupVertices[Group], MATCH(Edges[[#This Row],[Vertex 1]],GroupVertices[Vertex],0)),1,1,"")</f>
        <v>5</v>
      </c>
      <c r="BC726" s="78" t="str">
        <f>REPLACE(INDEX(GroupVertices[Group], MATCH(Edges[[#This Row],[Vertex 2]],GroupVertices[Vertex],0)),1,1,"")</f>
        <v>5</v>
      </c>
      <c r="BD726" s="48">
        <v>0</v>
      </c>
      <c r="BE726" s="49">
        <v>0</v>
      </c>
      <c r="BF726" s="48">
        <v>0</v>
      </c>
      <c r="BG726" s="49">
        <v>0</v>
      </c>
      <c r="BH726" s="48">
        <v>0</v>
      </c>
      <c r="BI726" s="49">
        <v>0</v>
      </c>
      <c r="BJ726" s="48">
        <v>19</v>
      </c>
      <c r="BK726" s="49">
        <v>100</v>
      </c>
      <c r="BL726" s="48">
        <v>19</v>
      </c>
    </row>
    <row r="727" spans="1:64" x14ac:dyDescent="0.25">
      <c r="A727" s="64" t="s">
        <v>595</v>
      </c>
      <c r="B727" s="64" t="s">
        <v>866</v>
      </c>
      <c r="C727" s="65" t="s">
        <v>15840</v>
      </c>
      <c r="D727" s="66">
        <v>3.5</v>
      </c>
      <c r="E727" s="67" t="s">
        <v>136</v>
      </c>
      <c r="F727" s="68">
        <v>33.357142857142854</v>
      </c>
      <c r="G727" s="65"/>
      <c r="H727" s="69"/>
      <c r="I727" s="70"/>
      <c r="J727" s="70"/>
      <c r="K727" s="34" t="s">
        <v>65</v>
      </c>
      <c r="L727" s="77">
        <v>727</v>
      </c>
      <c r="M727" s="77"/>
      <c r="N727" s="72"/>
      <c r="O727" s="79" t="s">
        <v>999</v>
      </c>
      <c r="P727" s="81">
        <v>43175.615034722221</v>
      </c>
      <c r="Q727" s="79" t="s">
        <v>1440</v>
      </c>
      <c r="R727" s="83" t="s">
        <v>2245</v>
      </c>
      <c r="S727" s="79" t="s">
        <v>2560</v>
      </c>
      <c r="T727" s="79" t="s">
        <v>2885</v>
      </c>
      <c r="U727" s="79"/>
      <c r="V727" s="83" t="s">
        <v>3748</v>
      </c>
      <c r="W727" s="81">
        <v>43175.615034722221</v>
      </c>
      <c r="X727" s="83" t="s">
        <v>4398</v>
      </c>
      <c r="Y727" s="79"/>
      <c r="Z727" s="79"/>
      <c r="AA727" s="85" t="s">
        <v>5606</v>
      </c>
      <c r="AB727" s="79"/>
      <c r="AC727" s="79" t="b">
        <v>0</v>
      </c>
      <c r="AD727" s="79">
        <v>0</v>
      </c>
      <c r="AE727" s="85" t="s">
        <v>6296</v>
      </c>
      <c r="AF727" s="79" t="b">
        <v>0</v>
      </c>
      <c r="AG727" s="79" t="s">
        <v>6304</v>
      </c>
      <c r="AH727" s="79"/>
      <c r="AI727" s="85" t="s">
        <v>6296</v>
      </c>
      <c r="AJ727" s="79" t="b">
        <v>0</v>
      </c>
      <c r="AK727" s="79">
        <v>1</v>
      </c>
      <c r="AL727" s="85" t="s">
        <v>6043</v>
      </c>
      <c r="AM727" s="79" t="s">
        <v>6394</v>
      </c>
      <c r="AN727" s="79" t="b">
        <v>0</v>
      </c>
      <c r="AO727" s="85" t="s">
        <v>6043</v>
      </c>
      <c r="AP727" s="79" t="s">
        <v>176</v>
      </c>
      <c r="AQ727" s="79">
        <v>0</v>
      </c>
      <c r="AR727" s="79">
        <v>0</v>
      </c>
      <c r="AS727" s="79"/>
      <c r="AT727" s="79"/>
      <c r="AU727" s="79"/>
      <c r="AV727" s="79"/>
      <c r="AW727" s="79"/>
      <c r="AX727" s="79"/>
      <c r="AY727" s="79"/>
      <c r="AZ727" s="79"/>
      <c r="BA727">
        <v>2</v>
      </c>
      <c r="BB727" s="78" t="str">
        <f>REPLACE(INDEX(GroupVertices[Group], MATCH(Edges[[#This Row],[Vertex 1]],GroupVertices[Vertex],0)),1,1,"")</f>
        <v>14</v>
      </c>
      <c r="BC727" s="78" t="str">
        <f>REPLACE(INDEX(GroupVertices[Group], MATCH(Edges[[#This Row],[Vertex 2]],GroupVertices[Vertex],0)),1,1,"")</f>
        <v>14</v>
      </c>
      <c r="BD727" s="48"/>
      <c r="BE727" s="49"/>
      <c r="BF727" s="48"/>
      <c r="BG727" s="49"/>
      <c r="BH727" s="48"/>
      <c r="BI727" s="49"/>
      <c r="BJ727" s="48"/>
      <c r="BK727" s="49"/>
      <c r="BL727" s="48"/>
    </row>
    <row r="728" spans="1:64" x14ac:dyDescent="0.25">
      <c r="A728" s="64" t="s">
        <v>595</v>
      </c>
      <c r="B728" s="64" t="s">
        <v>760</v>
      </c>
      <c r="C728" s="65" t="s">
        <v>15839</v>
      </c>
      <c r="D728" s="66">
        <v>3</v>
      </c>
      <c r="E728" s="67" t="s">
        <v>132</v>
      </c>
      <c r="F728" s="68">
        <v>35</v>
      </c>
      <c r="G728" s="65"/>
      <c r="H728" s="69"/>
      <c r="I728" s="70"/>
      <c r="J728" s="70"/>
      <c r="K728" s="34" t="s">
        <v>65</v>
      </c>
      <c r="L728" s="77">
        <v>728</v>
      </c>
      <c r="M728" s="77"/>
      <c r="N728" s="72"/>
      <c r="O728" s="79" t="s">
        <v>999</v>
      </c>
      <c r="P728" s="81">
        <v>43175.615034722221</v>
      </c>
      <c r="Q728" s="79" t="s">
        <v>1440</v>
      </c>
      <c r="R728" s="83" t="s">
        <v>2245</v>
      </c>
      <c r="S728" s="79" t="s">
        <v>2560</v>
      </c>
      <c r="T728" s="79" t="s">
        <v>2885</v>
      </c>
      <c r="U728" s="79"/>
      <c r="V728" s="83" t="s">
        <v>3748</v>
      </c>
      <c r="W728" s="81">
        <v>43175.615034722221</v>
      </c>
      <c r="X728" s="83" t="s">
        <v>4398</v>
      </c>
      <c r="Y728" s="79"/>
      <c r="Z728" s="79"/>
      <c r="AA728" s="85" t="s">
        <v>5606</v>
      </c>
      <c r="AB728" s="79"/>
      <c r="AC728" s="79" t="b">
        <v>0</v>
      </c>
      <c r="AD728" s="79">
        <v>0</v>
      </c>
      <c r="AE728" s="85" t="s">
        <v>6296</v>
      </c>
      <c r="AF728" s="79" t="b">
        <v>0</v>
      </c>
      <c r="AG728" s="79" t="s">
        <v>6304</v>
      </c>
      <c r="AH728" s="79"/>
      <c r="AI728" s="85" t="s">
        <v>6296</v>
      </c>
      <c r="AJ728" s="79" t="b">
        <v>0</v>
      </c>
      <c r="AK728" s="79">
        <v>1</v>
      </c>
      <c r="AL728" s="85" t="s">
        <v>6043</v>
      </c>
      <c r="AM728" s="79" t="s">
        <v>6394</v>
      </c>
      <c r="AN728" s="79" t="b">
        <v>0</v>
      </c>
      <c r="AO728" s="85" t="s">
        <v>6043</v>
      </c>
      <c r="AP728" s="79" t="s">
        <v>176</v>
      </c>
      <c r="AQ728" s="79">
        <v>0</v>
      </c>
      <c r="AR728" s="79">
        <v>0</v>
      </c>
      <c r="AS728" s="79"/>
      <c r="AT728" s="79"/>
      <c r="AU728" s="79"/>
      <c r="AV728" s="79"/>
      <c r="AW728" s="79"/>
      <c r="AX728" s="79"/>
      <c r="AY728" s="79"/>
      <c r="AZ728" s="79"/>
      <c r="BA728">
        <v>1</v>
      </c>
      <c r="BB728" s="78" t="str">
        <f>REPLACE(INDEX(GroupVertices[Group], MATCH(Edges[[#This Row],[Vertex 1]],GroupVertices[Vertex],0)),1,1,"")</f>
        <v>14</v>
      </c>
      <c r="BC728" s="78" t="str">
        <f>REPLACE(INDEX(GroupVertices[Group], MATCH(Edges[[#This Row],[Vertex 2]],GroupVertices[Vertex],0)),1,1,"")</f>
        <v>14</v>
      </c>
      <c r="BD728" s="48">
        <v>1</v>
      </c>
      <c r="BE728" s="49">
        <v>5.882352941176471</v>
      </c>
      <c r="BF728" s="48">
        <v>0</v>
      </c>
      <c r="BG728" s="49">
        <v>0</v>
      </c>
      <c r="BH728" s="48">
        <v>0</v>
      </c>
      <c r="BI728" s="49">
        <v>0</v>
      </c>
      <c r="BJ728" s="48">
        <v>16</v>
      </c>
      <c r="BK728" s="49">
        <v>94.117647058823536</v>
      </c>
      <c r="BL728" s="48">
        <v>17</v>
      </c>
    </row>
    <row r="729" spans="1:64" x14ac:dyDescent="0.25">
      <c r="A729" s="64" t="s">
        <v>595</v>
      </c>
      <c r="B729" s="64" t="s">
        <v>866</v>
      </c>
      <c r="C729" s="65" t="s">
        <v>15840</v>
      </c>
      <c r="D729" s="66">
        <v>3.5</v>
      </c>
      <c r="E729" s="67" t="s">
        <v>136</v>
      </c>
      <c r="F729" s="68">
        <v>33.357142857142854</v>
      </c>
      <c r="G729" s="65"/>
      <c r="H729" s="69"/>
      <c r="I729" s="70"/>
      <c r="J729" s="70"/>
      <c r="K729" s="34" t="s">
        <v>65</v>
      </c>
      <c r="L729" s="77">
        <v>729</v>
      </c>
      <c r="M729" s="77"/>
      <c r="N729" s="72"/>
      <c r="O729" s="79" t="s">
        <v>999</v>
      </c>
      <c r="P729" s="81">
        <v>43175.61509259259</v>
      </c>
      <c r="Q729" s="79" t="s">
        <v>1441</v>
      </c>
      <c r="R729" s="83" t="s">
        <v>2245</v>
      </c>
      <c r="S729" s="79" t="s">
        <v>2560</v>
      </c>
      <c r="T729" s="79" t="s">
        <v>2885</v>
      </c>
      <c r="U729" s="79"/>
      <c r="V729" s="83" t="s">
        <v>3748</v>
      </c>
      <c r="W729" s="81">
        <v>43175.61509259259</v>
      </c>
      <c r="X729" s="83" t="s">
        <v>4399</v>
      </c>
      <c r="Y729" s="79"/>
      <c r="Z729" s="79"/>
      <c r="AA729" s="85" t="s">
        <v>5607</v>
      </c>
      <c r="AB729" s="79"/>
      <c r="AC729" s="79" t="b">
        <v>0</v>
      </c>
      <c r="AD729" s="79">
        <v>0</v>
      </c>
      <c r="AE729" s="85" t="s">
        <v>6296</v>
      </c>
      <c r="AF729" s="79" t="b">
        <v>0</v>
      </c>
      <c r="AG729" s="79" t="s">
        <v>6304</v>
      </c>
      <c r="AH729" s="79"/>
      <c r="AI729" s="85" t="s">
        <v>6296</v>
      </c>
      <c r="AJ729" s="79" t="b">
        <v>0</v>
      </c>
      <c r="AK729" s="79">
        <v>2</v>
      </c>
      <c r="AL729" s="85" t="s">
        <v>6089</v>
      </c>
      <c r="AM729" s="79" t="s">
        <v>6394</v>
      </c>
      <c r="AN729" s="79" t="b">
        <v>0</v>
      </c>
      <c r="AO729" s="85" t="s">
        <v>6089</v>
      </c>
      <c r="AP729" s="79" t="s">
        <v>176</v>
      </c>
      <c r="AQ729" s="79">
        <v>0</v>
      </c>
      <c r="AR729" s="79">
        <v>0</v>
      </c>
      <c r="AS729" s="79"/>
      <c r="AT729" s="79"/>
      <c r="AU729" s="79"/>
      <c r="AV729" s="79"/>
      <c r="AW729" s="79"/>
      <c r="AX729" s="79"/>
      <c r="AY729" s="79"/>
      <c r="AZ729" s="79"/>
      <c r="BA729">
        <v>2</v>
      </c>
      <c r="BB729" s="78" t="str">
        <f>REPLACE(INDEX(GroupVertices[Group], MATCH(Edges[[#This Row],[Vertex 1]],GroupVertices[Vertex],0)),1,1,"")</f>
        <v>14</v>
      </c>
      <c r="BC729" s="78" t="str">
        <f>REPLACE(INDEX(GroupVertices[Group], MATCH(Edges[[#This Row],[Vertex 2]],GroupVertices[Vertex],0)),1,1,"")</f>
        <v>14</v>
      </c>
      <c r="BD729" s="48"/>
      <c r="BE729" s="49"/>
      <c r="BF729" s="48"/>
      <c r="BG729" s="49"/>
      <c r="BH729" s="48"/>
      <c r="BI729" s="49"/>
      <c r="BJ729" s="48"/>
      <c r="BK729" s="49"/>
      <c r="BL729" s="48"/>
    </row>
    <row r="730" spans="1:64" x14ac:dyDescent="0.25">
      <c r="A730" s="64" t="s">
        <v>595</v>
      </c>
      <c r="B730" s="64" t="s">
        <v>761</v>
      </c>
      <c r="C730" s="65" t="s">
        <v>15839</v>
      </c>
      <c r="D730" s="66">
        <v>3</v>
      </c>
      <c r="E730" s="67" t="s">
        <v>132</v>
      </c>
      <c r="F730" s="68">
        <v>35</v>
      </c>
      <c r="G730" s="65"/>
      <c r="H730" s="69"/>
      <c r="I730" s="70"/>
      <c r="J730" s="70"/>
      <c r="K730" s="34" t="s">
        <v>65</v>
      </c>
      <c r="L730" s="77">
        <v>730</v>
      </c>
      <c r="M730" s="77"/>
      <c r="N730" s="72"/>
      <c r="O730" s="79" t="s">
        <v>999</v>
      </c>
      <c r="P730" s="81">
        <v>43175.61509259259</v>
      </c>
      <c r="Q730" s="79" t="s">
        <v>1441</v>
      </c>
      <c r="R730" s="83" t="s">
        <v>2245</v>
      </c>
      <c r="S730" s="79" t="s">
        <v>2560</v>
      </c>
      <c r="T730" s="79" t="s">
        <v>2885</v>
      </c>
      <c r="U730" s="79"/>
      <c r="V730" s="83" t="s">
        <v>3748</v>
      </c>
      <c r="W730" s="81">
        <v>43175.61509259259</v>
      </c>
      <c r="X730" s="83" t="s">
        <v>4399</v>
      </c>
      <c r="Y730" s="79"/>
      <c r="Z730" s="79"/>
      <c r="AA730" s="85" t="s">
        <v>5607</v>
      </c>
      <c r="AB730" s="79"/>
      <c r="AC730" s="79" t="b">
        <v>0</v>
      </c>
      <c r="AD730" s="79">
        <v>0</v>
      </c>
      <c r="AE730" s="85" t="s">
        <v>6296</v>
      </c>
      <c r="AF730" s="79" t="b">
        <v>0</v>
      </c>
      <c r="AG730" s="79" t="s">
        <v>6304</v>
      </c>
      <c r="AH730" s="79"/>
      <c r="AI730" s="85" t="s">
        <v>6296</v>
      </c>
      <c r="AJ730" s="79" t="b">
        <v>0</v>
      </c>
      <c r="AK730" s="79">
        <v>2</v>
      </c>
      <c r="AL730" s="85" t="s">
        <v>6089</v>
      </c>
      <c r="AM730" s="79" t="s">
        <v>6394</v>
      </c>
      <c r="AN730" s="79" t="b">
        <v>0</v>
      </c>
      <c r="AO730" s="85" t="s">
        <v>6089</v>
      </c>
      <c r="AP730" s="79" t="s">
        <v>176</v>
      </c>
      <c r="AQ730" s="79">
        <v>0</v>
      </c>
      <c r="AR730" s="79">
        <v>0</v>
      </c>
      <c r="AS730" s="79"/>
      <c r="AT730" s="79"/>
      <c r="AU730" s="79"/>
      <c r="AV730" s="79"/>
      <c r="AW730" s="79"/>
      <c r="AX730" s="79"/>
      <c r="AY730" s="79"/>
      <c r="AZ730" s="79"/>
      <c r="BA730">
        <v>1</v>
      </c>
      <c r="BB730" s="78" t="str">
        <f>REPLACE(INDEX(GroupVertices[Group], MATCH(Edges[[#This Row],[Vertex 1]],GroupVertices[Vertex],0)),1,1,"")</f>
        <v>14</v>
      </c>
      <c r="BC730" s="78" t="str">
        <f>REPLACE(INDEX(GroupVertices[Group], MATCH(Edges[[#This Row],[Vertex 2]],GroupVertices[Vertex],0)),1,1,"")</f>
        <v>14</v>
      </c>
      <c r="BD730" s="48">
        <v>1</v>
      </c>
      <c r="BE730" s="49">
        <v>5.882352941176471</v>
      </c>
      <c r="BF730" s="48">
        <v>0</v>
      </c>
      <c r="BG730" s="49">
        <v>0</v>
      </c>
      <c r="BH730" s="48">
        <v>0</v>
      </c>
      <c r="BI730" s="49">
        <v>0</v>
      </c>
      <c r="BJ730" s="48">
        <v>16</v>
      </c>
      <c r="BK730" s="49">
        <v>94.117647058823536</v>
      </c>
      <c r="BL730" s="48">
        <v>17</v>
      </c>
    </row>
    <row r="731" spans="1:64" x14ac:dyDescent="0.25">
      <c r="A731" s="64" t="s">
        <v>596</v>
      </c>
      <c r="B731" s="64" t="s">
        <v>596</v>
      </c>
      <c r="C731" s="65" t="s">
        <v>15840</v>
      </c>
      <c r="D731" s="66">
        <v>3.5</v>
      </c>
      <c r="E731" s="67" t="s">
        <v>136</v>
      </c>
      <c r="F731" s="68">
        <v>33.357142857142854</v>
      </c>
      <c r="G731" s="65"/>
      <c r="H731" s="69"/>
      <c r="I731" s="70"/>
      <c r="J731" s="70"/>
      <c r="K731" s="34" t="s">
        <v>65</v>
      </c>
      <c r="L731" s="77">
        <v>731</v>
      </c>
      <c r="M731" s="77"/>
      <c r="N731" s="72"/>
      <c r="O731" s="79" t="s">
        <v>176</v>
      </c>
      <c r="P731" s="81">
        <v>43165.689328703702</v>
      </c>
      <c r="Q731" s="79" t="s">
        <v>1442</v>
      </c>
      <c r="R731" s="83" t="s">
        <v>2246</v>
      </c>
      <c r="S731" s="79" t="s">
        <v>2507</v>
      </c>
      <c r="T731" s="79" t="s">
        <v>2886</v>
      </c>
      <c r="U731" s="83" t="s">
        <v>3295</v>
      </c>
      <c r="V731" s="83" t="s">
        <v>3295</v>
      </c>
      <c r="W731" s="81">
        <v>43165.689328703702</v>
      </c>
      <c r="X731" s="83" t="s">
        <v>4400</v>
      </c>
      <c r="Y731" s="79"/>
      <c r="Z731" s="79"/>
      <c r="AA731" s="85" t="s">
        <v>5608</v>
      </c>
      <c r="AB731" s="79"/>
      <c r="AC731" s="79" t="b">
        <v>0</v>
      </c>
      <c r="AD731" s="79">
        <v>0</v>
      </c>
      <c r="AE731" s="85" t="s">
        <v>6296</v>
      </c>
      <c r="AF731" s="79" t="b">
        <v>0</v>
      </c>
      <c r="AG731" s="79" t="s">
        <v>6304</v>
      </c>
      <c r="AH731" s="79"/>
      <c r="AI731" s="85" t="s">
        <v>6296</v>
      </c>
      <c r="AJ731" s="79" t="b">
        <v>0</v>
      </c>
      <c r="AK731" s="79">
        <v>0</v>
      </c>
      <c r="AL731" s="85" t="s">
        <v>6296</v>
      </c>
      <c r="AM731" s="79" t="s">
        <v>6329</v>
      </c>
      <c r="AN731" s="79" t="b">
        <v>0</v>
      </c>
      <c r="AO731" s="85" t="s">
        <v>5608</v>
      </c>
      <c r="AP731" s="79" t="s">
        <v>176</v>
      </c>
      <c r="AQ731" s="79">
        <v>0</v>
      </c>
      <c r="AR731" s="79">
        <v>0</v>
      </c>
      <c r="AS731" s="79"/>
      <c r="AT731" s="79"/>
      <c r="AU731" s="79"/>
      <c r="AV731" s="79"/>
      <c r="AW731" s="79"/>
      <c r="AX731" s="79"/>
      <c r="AY731" s="79"/>
      <c r="AZ731" s="79"/>
      <c r="BA731">
        <v>2</v>
      </c>
      <c r="BB731" s="78" t="str">
        <f>REPLACE(INDEX(GroupVertices[Group], MATCH(Edges[[#This Row],[Vertex 1]],GroupVertices[Vertex],0)),1,1,"")</f>
        <v>1</v>
      </c>
      <c r="BC731" s="78" t="str">
        <f>REPLACE(INDEX(GroupVertices[Group], MATCH(Edges[[#This Row],[Vertex 2]],GroupVertices[Vertex],0)),1,1,"")</f>
        <v>1</v>
      </c>
      <c r="BD731" s="48">
        <v>2</v>
      </c>
      <c r="BE731" s="49">
        <v>13.333333333333334</v>
      </c>
      <c r="BF731" s="48">
        <v>0</v>
      </c>
      <c r="BG731" s="49">
        <v>0</v>
      </c>
      <c r="BH731" s="48">
        <v>0</v>
      </c>
      <c r="BI731" s="49">
        <v>0</v>
      </c>
      <c r="BJ731" s="48">
        <v>13</v>
      </c>
      <c r="BK731" s="49">
        <v>86.666666666666671</v>
      </c>
      <c r="BL731" s="48">
        <v>15</v>
      </c>
    </row>
    <row r="732" spans="1:64" x14ac:dyDescent="0.25">
      <c r="A732" s="64" t="s">
        <v>596</v>
      </c>
      <c r="B732" s="64" t="s">
        <v>596</v>
      </c>
      <c r="C732" s="65" t="s">
        <v>15840</v>
      </c>
      <c r="D732" s="66">
        <v>3.5</v>
      </c>
      <c r="E732" s="67" t="s">
        <v>136</v>
      </c>
      <c r="F732" s="68">
        <v>33.357142857142854</v>
      </c>
      <c r="G732" s="65"/>
      <c r="H732" s="69"/>
      <c r="I732" s="70"/>
      <c r="J732" s="70"/>
      <c r="K732" s="34" t="s">
        <v>65</v>
      </c>
      <c r="L732" s="77">
        <v>732</v>
      </c>
      <c r="M732" s="77"/>
      <c r="N732" s="72"/>
      <c r="O732" s="79" t="s">
        <v>176</v>
      </c>
      <c r="P732" s="81">
        <v>43175.615208333336</v>
      </c>
      <c r="Q732" s="79" t="s">
        <v>1443</v>
      </c>
      <c r="R732" s="83" t="s">
        <v>2247</v>
      </c>
      <c r="S732" s="79" t="s">
        <v>2577</v>
      </c>
      <c r="T732" s="79" t="s">
        <v>2756</v>
      </c>
      <c r="U732" s="83" t="s">
        <v>3296</v>
      </c>
      <c r="V732" s="83" t="s">
        <v>3296</v>
      </c>
      <c r="W732" s="81">
        <v>43175.615208333336</v>
      </c>
      <c r="X732" s="83" t="s">
        <v>4401</v>
      </c>
      <c r="Y732" s="79"/>
      <c r="Z732" s="79"/>
      <c r="AA732" s="85" t="s">
        <v>5609</v>
      </c>
      <c r="AB732" s="79"/>
      <c r="AC732" s="79" t="b">
        <v>0</v>
      </c>
      <c r="AD732" s="79">
        <v>1</v>
      </c>
      <c r="AE732" s="85" t="s">
        <v>6296</v>
      </c>
      <c r="AF732" s="79" t="b">
        <v>0</v>
      </c>
      <c r="AG732" s="79" t="s">
        <v>6304</v>
      </c>
      <c r="AH732" s="79"/>
      <c r="AI732" s="85" t="s">
        <v>6296</v>
      </c>
      <c r="AJ732" s="79" t="b">
        <v>0</v>
      </c>
      <c r="AK732" s="79">
        <v>0</v>
      </c>
      <c r="AL732" s="85" t="s">
        <v>6296</v>
      </c>
      <c r="AM732" s="79" t="s">
        <v>6329</v>
      </c>
      <c r="AN732" s="79" t="b">
        <v>0</v>
      </c>
      <c r="AO732" s="85" t="s">
        <v>5609</v>
      </c>
      <c r="AP732" s="79" t="s">
        <v>176</v>
      </c>
      <c r="AQ732" s="79">
        <v>0</v>
      </c>
      <c r="AR732" s="79">
        <v>0</v>
      </c>
      <c r="AS732" s="79"/>
      <c r="AT732" s="79"/>
      <c r="AU732" s="79"/>
      <c r="AV732" s="79"/>
      <c r="AW732" s="79"/>
      <c r="AX732" s="79"/>
      <c r="AY732" s="79"/>
      <c r="AZ732" s="79"/>
      <c r="BA732">
        <v>2</v>
      </c>
      <c r="BB732" s="78" t="str">
        <f>REPLACE(INDEX(GroupVertices[Group], MATCH(Edges[[#This Row],[Vertex 1]],GroupVertices[Vertex],0)),1,1,"")</f>
        <v>1</v>
      </c>
      <c r="BC732" s="78" t="str">
        <f>REPLACE(INDEX(GroupVertices[Group], MATCH(Edges[[#This Row],[Vertex 2]],GroupVertices[Vertex],0)),1,1,"")</f>
        <v>1</v>
      </c>
      <c r="BD732" s="48">
        <v>0</v>
      </c>
      <c r="BE732" s="49">
        <v>0</v>
      </c>
      <c r="BF732" s="48">
        <v>0</v>
      </c>
      <c r="BG732" s="49">
        <v>0</v>
      </c>
      <c r="BH732" s="48">
        <v>0</v>
      </c>
      <c r="BI732" s="49">
        <v>0</v>
      </c>
      <c r="BJ732" s="48">
        <v>12</v>
      </c>
      <c r="BK732" s="49">
        <v>100</v>
      </c>
      <c r="BL732" s="48">
        <v>12</v>
      </c>
    </row>
    <row r="733" spans="1:64" x14ac:dyDescent="0.25">
      <c r="A733" s="64" t="s">
        <v>597</v>
      </c>
      <c r="B733" s="64" t="s">
        <v>757</v>
      </c>
      <c r="C733" s="65" t="s">
        <v>15839</v>
      </c>
      <c r="D733" s="66">
        <v>3</v>
      </c>
      <c r="E733" s="67" t="s">
        <v>132</v>
      </c>
      <c r="F733" s="68">
        <v>35</v>
      </c>
      <c r="G733" s="65"/>
      <c r="H733" s="69"/>
      <c r="I733" s="70"/>
      <c r="J733" s="70"/>
      <c r="K733" s="34" t="s">
        <v>65</v>
      </c>
      <c r="L733" s="77">
        <v>733</v>
      </c>
      <c r="M733" s="77"/>
      <c r="N733" s="72"/>
      <c r="O733" s="79" t="s">
        <v>999</v>
      </c>
      <c r="P733" s="81">
        <v>43175.616886574076</v>
      </c>
      <c r="Q733" s="79" t="s">
        <v>1437</v>
      </c>
      <c r="R733" s="83" t="s">
        <v>2243</v>
      </c>
      <c r="S733" s="79" t="s">
        <v>2518</v>
      </c>
      <c r="T733" s="79" t="s">
        <v>2882</v>
      </c>
      <c r="U733" s="79"/>
      <c r="V733" s="83" t="s">
        <v>3749</v>
      </c>
      <c r="W733" s="81">
        <v>43175.616886574076</v>
      </c>
      <c r="X733" s="83" t="s">
        <v>4402</v>
      </c>
      <c r="Y733" s="79"/>
      <c r="Z733" s="79"/>
      <c r="AA733" s="85" t="s">
        <v>5610</v>
      </c>
      <c r="AB733" s="79"/>
      <c r="AC733" s="79" t="b">
        <v>0</v>
      </c>
      <c r="AD733" s="79">
        <v>0</v>
      </c>
      <c r="AE733" s="85" t="s">
        <v>6296</v>
      </c>
      <c r="AF733" s="79" t="b">
        <v>0</v>
      </c>
      <c r="AG733" s="79" t="s">
        <v>6304</v>
      </c>
      <c r="AH733" s="79"/>
      <c r="AI733" s="85" t="s">
        <v>6296</v>
      </c>
      <c r="AJ733" s="79" t="b">
        <v>0</v>
      </c>
      <c r="AK733" s="79">
        <v>206</v>
      </c>
      <c r="AL733" s="85" t="s">
        <v>6011</v>
      </c>
      <c r="AM733" s="79" t="s">
        <v>6328</v>
      </c>
      <c r="AN733" s="79" t="b">
        <v>0</v>
      </c>
      <c r="AO733" s="85" t="s">
        <v>6011</v>
      </c>
      <c r="AP733" s="79" t="s">
        <v>176</v>
      </c>
      <c r="AQ733" s="79">
        <v>0</v>
      </c>
      <c r="AR733" s="79">
        <v>0</v>
      </c>
      <c r="AS733" s="79"/>
      <c r="AT733" s="79"/>
      <c r="AU733" s="79"/>
      <c r="AV733" s="79"/>
      <c r="AW733" s="79"/>
      <c r="AX733" s="79"/>
      <c r="AY733" s="79"/>
      <c r="AZ733" s="79"/>
      <c r="BA733">
        <v>1</v>
      </c>
      <c r="BB733" s="78" t="str">
        <f>REPLACE(INDEX(GroupVertices[Group], MATCH(Edges[[#This Row],[Vertex 1]],GroupVertices[Vertex],0)),1,1,"")</f>
        <v>7</v>
      </c>
      <c r="BC733" s="78" t="str">
        <f>REPLACE(INDEX(GroupVertices[Group], MATCH(Edges[[#This Row],[Vertex 2]],GroupVertices[Vertex],0)),1,1,"")</f>
        <v>7</v>
      </c>
      <c r="BD733" s="48">
        <v>0</v>
      </c>
      <c r="BE733" s="49">
        <v>0</v>
      </c>
      <c r="BF733" s="48">
        <v>0</v>
      </c>
      <c r="BG733" s="49">
        <v>0</v>
      </c>
      <c r="BH733" s="48">
        <v>0</v>
      </c>
      <c r="BI733" s="49">
        <v>0</v>
      </c>
      <c r="BJ733" s="48">
        <v>13</v>
      </c>
      <c r="BK733" s="49">
        <v>100</v>
      </c>
      <c r="BL733" s="48">
        <v>13</v>
      </c>
    </row>
    <row r="734" spans="1:64" x14ac:dyDescent="0.25">
      <c r="A734" s="64" t="s">
        <v>598</v>
      </c>
      <c r="B734" s="64" t="s">
        <v>896</v>
      </c>
      <c r="C734" s="65" t="s">
        <v>15839</v>
      </c>
      <c r="D734" s="66">
        <v>3</v>
      </c>
      <c r="E734" s="67" t="s">
        <v>132</v>
      </c>
      <c r="F734" s="68">
        <v>35</v>
      </c>
      <c r="G734" s="65"/>
      <c r="H734" s="69"/>
      <c r="I734" s="70"/>
      <c r="J734" s="70"/>
      <c r="K734" s="34" t="s">
        <v>65</v>
      </c>
      <c r="L734" s="77">
        <v>734</v>
      </c>
      <c r="M734" s="77"/>
      <c r="N734" s="72"/>
      <c r="O734" s="79" t="s">
        <v>999</v>
      </c>
      <c r="P734" s="81">
        <v>43175.617083333331</v>
      </c>
      <c r="Q734" s="79" t="s">
        <v>1444</v>
      </c>
      <c r="R734" s="83" t="s">
        <v>2248</v>
      </c>
      <c r="S734" s="79" t="s">
        <v>2518</v>
      </c>
      <c r="T734" s="79" t="s">
        <v>2887</v>
      </c>
      <c r="U734" s="79"/>
      <c r="V734" s="83" t="s">
        <v>3750</v>
      </c>
      <c r="W734" s="81">
        <v>43175.617083333331</v>
      </c>
      <c r="X734" s="83" t="s">
        <v>4403</v>
      </c>
      <c r="Y734" s="79"/>
      <c r="Z734" s="79"/>
      <c r="AA734" s="85" t="s">
        <v>5611</v>
      </c>
      <c r="AB734" s="79"/>
      <c r="AC734" s="79" t="b">
        <v>0</v>
      </c>
      <c r="AD734" s="79">
        <v>0</v>
      </c>
      <c r="AE734" s="85" t="s">
        <v>6296</v>
      </c>
      <c r="AF734" s="79" t="b">
        <v>0</v>
      </c>
      <c r="AG734" s="79" t="s">
        <v>6304</v>
      </c>
      <c r="AH734" s="79"/>
      <c r="AI734" s="85" t="s">
        <v>6296</v>
      </c>
      <c r="AJ734" s="79" t="b">
        <v>0</v>
      </c>
      <c r="AK734" s="79">
        <v>4</v>
      </c>
      <c r="AL734" s="85" t="s">
        <v>5955</v>
      </c>
      <c r="AM734" s="79" t="s">
        <v>6333</v>
      </c>
      <c r="AN734" s="79" t="b">
        <v>0</v>
      </c>
      <c r="AO734" s="85" t="s">
        <v>5955</v>
      </c>
      <c r="AP734" s="79" t="s">
        <v>176</v>
      </c>
      <c r="AQ734" s="79">
        <v>0</v>
      </c>
      <c r="AR734" s="79">
        <v>0</v>
      </c>
      <c r="AS734" s="79"/>
      <c r="AT734" s="79"/>
      <c r="AU734" s="79"/>
      <c r="AV734" s="79"/>
      <c r="AW734" s="79"/>
      <c r="AX734" s="79"/>
      <c r="AY734" s="79"/>
      <c r="AZ734" s="79"/>
      <c r="BA734">
        <v>1</v>
      </c>
      <c r="BB734" s="78" t="str">
        <f>REPLACE(INDEX(GroupVertices[Group], MATCH(Edges[[#This Row],[Vertex 1]],GroupVertices[Vertex],0)),1,1,"")</f>
        <v>2</v>
      </c>
      <c r="BC734" s="78" t="str">
        <f>REPLACE(INDEX(GroupVertices[Group], MATCH(Edges[[#This Row],[Vertex 2]],GroupVertices[Vertex],0)),1,1,"")</f>
        <v>2</v>
      </c>
      <c r="BD734" s="48"/>
      <c r="BE734" s="49"/>
      <c r="BF734" s="48"/>
      <c r="BG734" s="49"/>
      <c r="BH734" s="48"/>
      <c r="BI734" s="49"/>
      <c r="BJ734" s="48"/>
      <c r="BK734" s="49"/>
      <c r="BL734" s="48"/>
    </row>
    <row r="735" spans="1:64" x14ac:dyDescent="0.25">
      <c r="A735" s="64" t="s">
        <v>598</v>
      </c>
      <c r="B735" s="64" t="s">
        <v>748</v>
      </c>
      <c r="C735" s="65" t="s">
        <v>15839</v>
      </c>
      <c r="D735" s="66">
        <v>3</v>
      </c>
      <c r="E735" s="67" t="s">
        <v>132</v>
      </c>
      <c r="F735" s="68">
        <v>35</v>
      </c>
      <c r="G735" s="65"/>
      <c r="H735" s="69"/>
      <c r="I735" s="70"/>
      <c r="J735" s="70"/>
      <c r="K735" s="34" t="s">
        <v>65</v>
      </c>
      <c r="L735" s="77">
        <v>735</v>
      </c>
      <c r="M735" s="77"/>
      <c r="N735" s="72"/>
      <c r="O735" s="79" t="s">
        <v>999</v>
      </c>
      <c r="P735" s="81">
        <v>43175.617083333331</v>
      </c>
      <c r="Q735" s="79" t="s">
        <v>1444</v>
      </c>
      <c r="R735" s="83" t="s">
        <v>2248</v>
      </c>
      <c r="S735" s="79" t="s">
        <v>2518</v>
      </c>
      <c r="T735" s="79" t="s">
        <v>2887</v>
      </c>
      <c r="U735" s="79"/>
      <c r="V735" s="83" t="s">
        <v>3750</v>
      </c>
      <c r="W735" s="81">
        <v>43175.617083333331</v>
      </c>
      <c r="X735" s="83" t="s">
        <v>4403</v>
      </c>
      <c r="Y735" s="79"/>
      <c r="Z735" s="79"/>
      <c r="AA735" s="85" t="s">
        <v>5611</v>
      </c>
      <c r="AB735" s="79"/>
      <c r="AC735" s="79" t="b">
        <v>0</v>
      </c>
      <c r="AD735" s="79">
        <v>0</v>
      </c>
      <c r="AE735" s="85" t="s">
        <v>6296</v>
      </c>
      <c r="AF735" s="79" t="b">
        <v>0</v>
      </c>
      <c r="AG735" s="79" t="s">
        <v>6304</v>
      </c>
      <c r="AH735" s="79"/>
      <c r="AI735" s="85" t="s">
        <v>6296</v>
      </c>
      <c r="AJ735" s="79" t="b">
        <v>0</v>
      </c>
      <c r="AK735" s="79">
        <v>4</v>
      </c>
      <c r="AL735" s="85" t="s">
        <v>5955</v>
      </c>
      <c r="AM735" s="79" t="s">
        <v>6333</v>
      </c>
      <c r="AN735" s="79" t="b">
        <v>0</v>
      </c>
      <c r="AO735" s="85" t="s">
        <v>5955</v>
      </c>
      <c r="AP735" s="79" t="s">
        <v>176</v>
      </c>
      <c r="AQ735" s="79">
        <v>0</v>
      </c>
      <c r="AR735" s="79">
        <v>0</v>
      </c>
      <c r="AS735" s="79"/>
      <c r="AT735" s="79"/>
      <c r="AU735" s="79"/>
      <c r="AV735" s="79"/>
      <c r="AW735" s="79"/>
      <c r="AX735" s="79"/>
      <c r="AY735" s="79"/>
      <c r="AZ735" s="79"/>
      <c r="BA735">
        <v>1</v>
      </c>
      <c r="BB735" s="78" t="str">
        <f>REPLACE(INDEX(GroupVertices[Group], MATCH(Edges[[#This Row],[Vertex 1]],GroupVertices[Vertex],0)),1,1,"")</f>
        <v>2</v>
      </c>
      <c r="BC735" s="78" t="str">
        <f>REPLACE(INDEX(GroupVertices[Group], MATCH(Edges[[#This Row],[Vertex 2]],GroupVertices[Vertex],0)),1,1,"")</f>
        <v>2</v>
      </c>
      <c r="BD735" s="48"/>
      <c r="BE735" s="49"/>
      <c r="BF735" s="48"/>
      <c r="BG735" s="49"/>
      <c r="BH735" s="48"/>
      <c r="BI735" s="49"/>
      <c r="BJ735" s="48"/>
      <c r="BK735" s="49"/>
      <c r="BL735" s="48"/>
    </row>
    <row r="736" spans="1:64" x14ac:dyDescent="0.25">
      <c r="A736" s="64" t="s">
        <v>598</v>
      </c>
      <c r="B736" s="64" t="s">
        <v>683</v>
      </c>
      <c r="C736" s="65" t="s">
        <v>15839</v>
      </c>
      <c r="D736" s="66">
        <v>3</v>
      </c>
      <c r="E736" s="67" t="s">
        <v>132</v>
      </c>
      <c r="F736" s="68">
        <v>35</v>
      </c>
      <c r="G736" s="65"/>
      <c r="H736" s="69"/>
      <c r="I736" s="70"/>
      <c r="J736" s="70"/>
      <c r="K736" s="34" t="s">
        <v>65</v>
      </c>
      <c r="L736" s="77">
        <v>736</v>
      </c>
      <c r="M736" s="77"/>
      <c r="N736" s="72"/>
      <c r="O736" s="79" t="s">
        <v>999</v>
      </c>
      <c r="P736" s="81">
        <v>43175.617083333331</v>
      </c>
      <c r="Q736" s="79" t="s">
        <v>1444</v>
      </c>
      <c r="R736" s="83" t="s">
        <v>2248</v>
      </c>
      <c r="S736" s="79" t="s">
        <v>2518</v>
      </c>
      <c r="T736" s="79" t="s">
        <v>2887</v>
      </c>
      <c r="U736" s="79"/>
      <c r="V736" s="83" t="s">
        <v>3750</v>
      </c>
      <c r="W736" s="81">
        <v>43175.617083333331</v>
      </c>
      <c r="X736" s="83" t="s">
        <v>4403</v>
      </c>
      <c r="Y736" s="79"/>
      <c r="Z736" s="79"/>
      <c r="AA736" s="85" t="s">
        <v>5611</v>
      </c>
      <c r="AB736" s="79"/>
      <c r="AC736" s="79" t="b">
        <v>0</v>
      </c>
      <c r="AD736" s="79">
        <v>0</v>
      </c>
      <c r="AE736" s="85" t="s">
        <v>6296</v>
      </c>
      <c r="AF736" s="79" t="b">
        <v>0</v>
      </c>
      <c r="AG736" s="79" t="s">
        <v>6304</v>
      </c>
      <c r="AH736" s="79"/>
      <c r="AI736" s="85" t="s">
        <v>6296</v>
      </c>
      <c r="AJ736" s="79" t="b">
        <v>0</v>
      </c>
      <c r="AK736" s="79">
        <v>4</v>
      </c>
      <c r="AL736" s="85" t="s">
        <v>5955</v>
      </c>
      <c r="AM736" s="79" t="s">
        <v>6333</v>
      </c>
      <c r="AN736" s="79" t="b">
        <v>0</v>
      </c>
      <c r="AO736" s="85" t="s">
        <v>5955</v>
      </c>
      <c r="AP736" s="79" t="s">
        <v>176</v>
      </c>
      <c r="AQ736" s="79">
        <v>0</v>
      </c>
      <c r="AR736" s="79">
        <v>0</v>
      </c>
      <c r="AS736" s="79"/>
      <c r="AT736" s="79"/>
      <c r="AU736" s="79"/>
      <c r="AV736" s="79"/>
      <c r="AW736" s="79"/>
      <c r="AX736" s="79"/>
      <c r="AY736" s="79"/>
      <c r="AZ736" s="79"/>
      <c r="BA736">
        <v>1</v>
      </c>
      <c r="BB736" s="78" t="str">
        <f>REPLACE(INDEX(GroupVertices[Group], MATCH(Edges[[#This Row],[Vertex 1]],GroupVertices[Vertex],0)),1,1,"")</f>
        <v>2</v>
      </c>
      <c r="BC736" s="78" t="str">
        <f>REPLACE(INDEX(GroupVertices[Group], MATCH(Edges[[#This Row],[Vertex 2]],GroupVertices[Vertex],0)),1,1,"")</f>
        <v>2</v>
      </c>
      <c r="BD736" s="48">
        <v>0</v>
      </c>
      <c r="BE736" s="49">
        <v>0</v>
      </c>
      <c r="BF736" s="48">
        <v>1</v>
      </c>
      <c r="BG736" s="49">
        <v>7.1428571428571432</v>
      </c>
      <c r="BH736" s="48">
        <v>0</v>
      </c>
      <c r="BI736" s="49">
        <v>0</v>
      </c>
      <c r="BJ736" s="48">
        <v>13</v>
      </c>
      <c r="BK736" s="49">
        <v>92.857142857142861</v>
      </c>
      <c r="BL736" s="48">
        <v>14</v>
      </c>
    </row>
    <row r="737" spans="1:64" x14ac:dyDescent="0.25">
      <c r="A737" s="64" t="s">
        <v>599</v>
      </c>
      <c r="B737" s="64" t="s">
        <v>866</v>
      </c>
      <c r="C737" s="65" t="s">
        <v>15839</v>
      </c>
      <c r="D737" s="66">
        <v>3</v>
      </c>
      <c r="E737" s="67" t="s">
        <v>132</v>
      </c>
      <c r="F737" s="68">
        <v>35</v>
      </c>
      <c r="G737" s="65"/>
      <c r="H737" s="69"/>
      <c r="I737" s="70"/>
      <c r="J737" s="70"/>
      <c r="K737" s="34" t="s">
        <v>65</v>
      </c>
      <c r="L737" s="77">
        <v>737</v>
      </c>
      <c r="M737" s="77"/>
      <c r="N737" s="72"/>
      <c r="O737" s="79" t="s">
        <v>999</v>
      </c>
      <c r="P737" s="81">
        <v>43175.617210648146</v>
      </c>
      <c r="Q737" s="79" t="s">
        <v>1441</v>
      </c>
      <c r="R737" s="83" t="s">
        <v>2245</v>
      </c>
      <c r="S737" s="79" t="s">
        <v>2560</v>
      </c>
      <c r="T737" s="79" t="s">
        <v>2885</v>
      </c>
      <c r="U737" s="79"/>
      <c r="V737" s="83" t="s">
        <v>3751</v>
      </c>
      <c r="W737" s="81">
        <v>43175.617210648146</v>
      </c>
      <c r="X737" s="83" t="s">
        <v>4404</v>
      </c>
      <c r="Y737" s="79"/>
      <c r="Z737" s="79"/>
      <c r="AA737" s="85" t="s">
        <v>5612</v>
      </c>
      <c r="AB737" s="79"/>
      <c r="AC737" s="79" t="b">
        <v>0</v>
      </c>
      <c r="AD737" s="79">
        <v>0</v>
      </c>
      <c r="AE737" s="85" t="s">
        <v>6296</v>
      </c>
      <c r="AF737" s="79" t="b">
        <v>0</v>
      </c>
      <c r="AG737" s="79" t="s">
        <v>6304</v>
      </c>
      <c r="AH737" s="79"/>
      <c r="AI737" s="85" t="s">
        <v>6296</v>
      </c>
      <c r="AJ737" s="79" t="b">
        <v>0</v>
      </c>
      <c r="AK737" s="79">
        <v>2</v>
      </c>
      <c r="AL737" s="85" t="s">
        <v>6089</v>
      </c>
      <c r="AM737" s="79" t="s">
        <v>6395</v>
      </c>
      <c r="AN737" s="79" t="b">
        <v>0</v>
      </c>
      <c r="AO737" s="85" t="s">
        <v>6089</v>
      </c>
      <c r="AP737" s="79" t="s">
        <v>176</v>
      </c>
      <c r="AQ737" s="79">
        <v>0</v>
      </c>
      <c r="AR737" s="79">
        <v>0</v>
      </c>
      <c r="AS737" s="79"/>
      <c r="AT737" s="79"/>
      <c r="AU737" s="79"/>
      <c r="AV737" s="79"/>
      <c r="AW737" s="79"/>
      <c r="AX737" s="79"/>
      <c r="AY737" s="79"/>
      <c r="AZ737" s="79"/>
      <c r="BA737">
        <v>1</v>
      </c>
      <c r="BB737" s="78" t="str">
        <f>REPLACE(INDEX(GroupVertices[Group], MATCH(Edges[[#This Row],[Vertex 1]],GroupVertices[Vertex],0)),1,1,"")</f>
        <v>14</v>
      </c>
      <c r="BC737" s="78" t="str">
        <f>REPLACE(INDEX(GroupVertices[Group], MATCH(Edges[[#This Row],[Vertex 2]],GroupVertices[Vertex],0)),1,1,"")</f>
        <v>14</v>
      </c>
      <c r="BD737" s="48"/>
      <c r="BE737" s="49"/>
      <c r="BF737" s="48"/>
      <c r="BG737" s="49"/>
      <c r="BH737" s="48"/>
      <c r="BI737" s="49"/>
      <c r="BJ737" s="48"/>
      <c r="BK737" s="49"/>
      <c r="BL737" s="48"/>
    </row>
    <row r="738" spans="1:64" x14ac:dyDescent="0.25">
      <c r="A738" s="64" t="s">
        <v>599</v>
      </c>
      <c r="B738" s="64" t="s">
        <v>761</v>
      </c>
      <c r="C738" s="65" t="s">
        <v>15839</v>
      </c>
      <c r="D738" s="66">
        <v>3</v>
      </c>
      <c r="E738" s="67" t="s">
        <v>132</v>
      </c>
      <c r="F738" s="68">
        <v>35</v>
      </c>
      <c r="G738" s="65"/>
      <c r="H738" s="69"/>
      <c r="I738" s="70"/>
      <c r="J738" s="70"/>
      <c r="K738" s="34" t="s">
        <v>65</v>
      </c>
      <c r="L738" s="77">
        <v>738</v>
      </c>
      <c r="M738" s="77"/>
      <c r="N738" s="72"/>
      <c r="O738" s="79" t="s">
        <v>999</v>
      </c>
      <c r="P738" s="81">
        <v>43175.617210648146</v>
      </c>
      <c r="Q738" s="79" t="s">
        <v>1441</v>
      </c>
      <c r="R738" s="83" t="s">
        <v>2245</v>
      </c>
      <c r="S738" s="79" t="s">
        <v>2560</v>
      </c>
      <c r="T738" s="79" t="s">
        <v>2885</v>
      </c>
      <c r="U738" s="79"/>
      <c r="V738" s="83" t="s">
        <v>3751</v>
      </c>
      <c r="W738" s="81">
        <v>43175.617210648146</v>
      </c>
      <c r="X738" s="83" t="s">
        <v>4404</v>
      </c>
      <c r="Y738" s="79"/>
      <c r="Z738" s="79"/>
      <c r="AA738" s="85" t="s">
        <v>5612</v>
      </c>
      <c r="AB738" s="79"/>
      <c r="AC738" s="79" t="b">
        <v>0</v>
      </c>
      <c r="AD738" s="79">
        <v>0</v>
      </c>
      <c r="AE738" s="85" t="s">
        <v>6296</v>
      </c>
      <c r="AF738" s="79" t="b">
        <v>0</v>
      </c>
      <c r="AG738" s="79" t="s">
        <v>6304</v>
      </c>
      <c r="AH738" s="79"/>
      <c r="AI738" s="85" t="s">
        <v>6296</v>
      </c>
      <c r="AJ738" s="79" t="b">
        <v>0</v>
      </c>
      <c r="AK738" s="79">
        <v>2</v>
      </c>
      <c r="AL738" s="85" t="s">
        <v>6089</v>
      </c>
      <c r="AM738" s="79" t="s">
        <v>6395</v>
      </c>
      <c r="AN738" s="79" t="b">
        <v>0</v>
      </c>
      <c r="AO738" s="85" t="s">
        <v>6089</v>
      </c>
      <c r="AP738" s="79" t="s">
        <v>176</v>
      </c>
      <c r="AQ738" s="79">
        <v>0</v>
      </c>
      <c r="AR738" s="79">
        <v>0</v>
      </c>
      <c r="AS738" s="79"/>
      <c r="AT738" s="79"/>
      <c r="AU738" s="79"/>
      <c r="AV738" s="79"/>
      <c r="AW738" s="79"/>
      <c r="AX738" s="79"/>
      <c r="AY738" s="79"/>
      <c r="AZ738" s="79"/>
      <c r="BA738">
        <v>1</v>
      </c>
      <c r="BB738" s="78" t="str">
        <f>REPLACE(INDEX(GroupVertices[Group], MATCH(Edges[[#This Row],[Vertex 1]],GroupVertices[Vertex],0)),1,1,"")</f>
        <v>14</v>
      </c>
      <c r="BC738" s="78" t="str">
        <f>REPLACE(INDEX(GroupVertices[Group], MATCH(Edges[[#This Row],[Vertex 2]],GroupVertices[Vertex],0)),1,1,"")</f>
        <v>14</v>
      </c>
      <c r="BD738" s="48">
        <v>1</v>
      </c>
      <c r="BE738" s="49">
        <v>5.882352941176471</v>
      </c>
      <c r="BF738" s="48">
        <v>0</v>
      </c>
      <c r="BG738" s="49">
        <v>0</v>
      </c>
      <c r="BH738" s="48">
        <v>0</v>
      </c>
      <c r="BI738" s="49">
        <v>0</v>
      </c>
      <c r="BJ738" s="48">
        <v>16</v>
      </c>
      <c r="BK738" s="49">
        <v>94.117647058823536</v>
      </c>
      <c r="BL738" s="48">
        <v>17</v>
      </c>
    </row>
    <row r="739" spans="1:64" x14ac:dyDescent="0.25">
      <c r="A739" s="64" t="s">
        <v>600</v>
      </c>
      <c r="B739" s="64" t="s">
        <v>757</v>
      </c>
      <c r="C739" s="65" t="s">
        <v>15839</v>
      </c>
      <c r="D739" s="66">
        <v>3</v>
      </c>
      <c r="E739" s="67" t="s">
        <v>132</v>
      </c>
      <c r="F739" s="68">
        <v>35</v>
      </c>
      <c r="G739" s="65"/>
      <c r="H739" s="69"/>
      <c r="I739" s="70"/>
      <c r="J739" s="70"/>
      <c r="K739" s="34" t="s">
        <v>65</v>
      </c>
      <c r="L739" s="77">
        <v>739</v>
      </c>
      <c r="M739" s="77"/>
      <c r="N739" s="72"/>
      <c r="O739" s="79" t="s">
        <v>999</v>
      </c>
      <c r="P739" s="81">
        <v>43175.617974537039</v>
      </c>
      <c r="Q739" s="79" t="s">
        <v>1437</v>
      </c>
      <c r="R739" s="83" t="s">
        <v>2243</v>
      </c>
      <c r="S739" s="79" t="s">
        <v>2518</v>
      </c>
      <c r="T739" s="79" t="s">
        <v>2882</v>
      </c>
      <c r="U739" s="79"/>
      <c r="V739" s="83" t="s">
        <v>3522</v>
      </c>
      <c r="W739" s="81">
        <v>43175.617974537039</v>
      </c>
      <c r="X739" s="83" t="s">
        <v>4405</v>
      </c>
      <c r="Y739" s="79"/>
      <c r="Z739" s="79"/>
      <c r="AA739" s="85" t="s">
        <v>5613</v>
      </c>
      <c r="AB739" s="79"/>
      <c r="AC739" s="79" t="b">
        <v>0</v>
      </c>
      <c r="AD739" s="79">
        <v>0</v>
      </c>
      <c r="AE739" s="85" t="s">
        <v>6296</v>
      </c>
      <c r="AF739" s="79" t="b">
        <v>0</v>
      </c>
      <c r="AG739" s="79" t="s">
        <v>6304</v>
      </c>
      <c r="AH739" s="79"/>
      <c r="AI739" s="85" t="s">
        <v>6296</v>
      </c>
      <c r="AJ739" s="79" t="b">
        <v>0</v>
      </c>
      <c r="AK739" s="79">
        <v>206</v>
      </c>
      <c r="AL739" s="85" t="s">
        <v>6011</v>
      </c>
      <c r="AM739" s="79" t="s">
        <v>6328</v>
      </c>
      <c r="AN739" s="79" t="b">
        <v>0</v>
      </c>
      <c r="AO739" s="85" t="s">
        <v>6011</v>
      </c>
      <c r="AP739" s="79" t="s">
        <v>176</v>
      </c>
      <c r="AQ739" s="79">
        <v>0</v>
      </c>
      <c r="AR739" s="79">
        <v>0</v>
      </c>
      <c r="AS739" s="79"/>
      <c r="AT739" s="79"/>
      <c r="AU739" s="79"/>
      <c r="AV739" s="79"/>
      <c r="AW739" s="79"/>
      <c r="AX739" s="79"/>
      <c r="AY739" s="79"/>
      <c r="AZ739" s="79"/>
      <c r="BA739">
        <v>1</v>
      </c>
      <c r="BB739" s="78" t="str">
        <f>REPLACE(INDEX(GroupVertices[Group], MATCH(Edges[[#This Row],[Vertex 1]],GroupVertices[Vertex],0)),1,1,"")</f>
        <v>7</v>
      </c>
      <c r="BC739" s="78" t="str">
        <f>REPLACE(INDEX(GroupVertices[Group], MATCH(Edges[[#This Row],[Vertex 2]],GroupVertices[Vertex],0)),1,1,"")</f>
        <v>7</v>
      </c>
      <c r="BD739" s="48">
        <v>0</v>
      </c>
      <c r="BE739" s="49">
        <v>0</v>
      </c>
      <c r="BF739" s="48">
        <v>0</v>
      </c>
      <c r="BG739" s="49">
        <v>0</v>
      </c>
      <c r="BH739" s="48">
        <v>0</v>
      </c>
      <c r="BI739" s="49">
        <v>0</v>
      </c>
      <c r="BJ739" s="48">
        <v>13</v>
      </c>
      <c r="BK739" s="49">
        <v>100</v>
      </c>
      <c r="BL739" s="48">
        <v>13</v>
      </c>
    </row>
    <row r="740" spans="1:64" x14ac:dyDescent="0.25">
      <c r="A740" s="64" t="s">
        <v>601</v>
      </c>
      <c r="B740" s="64" t="s">
        <v>754</v>
      </c>
      <c r="C740" s="65" t="s">
        <v>15844</v>
      </c>
      <c r="D740" s="66">
        <v>4.5</v>
      </c>
      <c r="E740" s="67" t="s">
        <v>136</v>
      </c>
      <c r="F740" s="68">
        <v>30.071428571428569</v>
      </c>
      <c r="G740" s="65"/>
      <c r="H740" s="69"/>
      <c r="I740" s="70"/>
      <c r="J740" s="70"/>
      <c r="K740" s="34" t="s">
        <v>65</v>
      </c>
      <c r="L740" s="77">
        <v>740</v>
      </c>
      <c r="M740" s="77"/>
      <c r="N740" s="72"/>
      <c r="O740" s="79" t="s">
        <v>999</v>
      </c>
      <c r="P740" s="81">
        <v>43169.554988425924</v>
      </c>
      <c r="Q740" s="79" t="s">
        <v>1445</v>
      </c>
      <c r="R740" s="83" t="s">
        <v>2249</v>
      </c>
      <c r="S740" s="79" t="s">
        <v>2602</v>
      </c>
      <c r="T740" s="79" t="s">
        <v>2888</v>
      </c>
      <c r="U740" s="83" t="s">
        <v>3297</v>
      </c>
      <c r="V740" s="83" t="s">
        <v>3297</v>
      </c>
      <c r="W740" s="81">
        <v>43169.554988425924</v>
      </c>
      <c r="X740" s="83" t="s">
        <v>4406</v>
      </c>
      <c r="Y740" s="79"/>
      <c r="Z740" s="79"/>
      <c r="AA740" s="85" t="s">
        <v>5614</v>
      </c>
      <c r="AB740" s="79"/>
      <c r="AC740" s="79" t="b">
        <v>0</v>
      </c>
      <c r="AD740" s="79">
        <v>0</v>
      </c>
      <c r="AE740" s="85" t="s">
        <v>6296</v>
      </c>
      <c r="AF740" s="79" t="b">
        <v>0</v>
      </c>
      <c r="AG740" s="79" t="s">
        <v>6304</v>
      </c>
      <c r="AH740" s="79"/>
      <c r="AI740" s="85" t="s">
        <v>6296</v>
      </c>
      <c r="AJ740" s="79" t="b">
        <v>0</v>
      </c>
      <c r="AK740" s="79">
        <v>0</v>
      </c>
      <c r="AL740" s="85" t="s">
        <v>6296</v>
      </c>
      <c r="AM740" s="79" t="s">
        <v>6396</v>
      </c>
      <c r="AN740" s="79" t="b">
        <v>0</v>
      </c>
      <c r="AO740" s="85" t="s">
        <v>5614</v>
      </c>
      <c r="AP740" s="79" t="s">
        <v>6415</v>
      </c>
      <c r="AQ740" s="79">
        <v>0</v>
      </c>
      <c r="AR740" s="79">
        <v>0</v>
      </c>
      <c r="AS740" s="79"/>
      <c r="AT740" s="79"/>
      <c r="AU740" s="79"/>
      <c r="AV740" s="79"/>
      <c r="AW740" s="79"/>
      <c r="AX740" s="79"/>
      <c r="AY740" s="79"/>
      <c r="AZ740" s="79"/>
      <c r="BA740">
        <v>4</v>
      </c>
      <c r="BB740" s="78" t="str">
        <f>REPLACE(INDEX(GroupVertices[Group], MATCH(Edges[[#This Row],[Vertex 1]],GroupVertices[Vertex],0)),1,1,"")</f>
        <v>2</v>
      </c>
      <c r="BC740" s="78" t="str">
        <f>REPLACE(INDEX(GroupVertices[Group], MATCH(Edges[[#This Row],[Vertex 2]],GroupVertices[Vertex],0)),1,1,"")</f>
        <v>2</v>
      </c>
      <c r="BD740" s="48">
        <v>1</v>
      </c>
      <c r="BE740" s="49">
        <v>4.7619047619047619</v>
      </c>
      <c r="BF740" s="48">
        <v>1</v>
      </c>
      <c r="BG740" s="49">
        <v>4.7619047619047619</v>
      </c>
      <c r="BH740" s="48">
        <v>0</v>
      </c>
      <c r="BI740" s="49">
        <v>0</v>
      </c>
      <c r="BJ740" s="48">
        <v>19</v>
      </c>
      <c r="BK740" s="49">
        <v>90.476190476190482</v>
      </c>
      <c r="BL740" s="48">
        <v>21</v>
      </c>
    </row>
    <row r="741" spans="1:64" x14ac:dyDescent="0.25">
      <c r="A741" s="64" t="s">
        <v>601</v>
      </c>
      <c r="B741" s="64" t="s">
        <v>754</v>
      </c>
      <c r="C741" s="65" t="s">
        <v>15844</v>
      </c>
      <c r="D741" s="66">
        <v>4.5</v>
      </c>
      <c r="E741" s="67" t="s">
        <v>136</v>
      </c>
      <c r="F741" s="68">
        <v>30.071428571428569</v>
      </c>
      <c r="G741" s="65"/>
      <c r="H741" s="69"/>
      <c r="I741" s="70"/>
      <c r="J741" s="70"/>
      <c r="K741" s="34" t="s">
        <v>65</v>
      </c>
      <c r="L741" s="77">
        <v>741</v>
      </c>
      <c r="M741" s="77"/>
      <c r="N741" s="72"/>
      <c r="O741" s="79" t="s">
        <v>999</v>
      </c>
      <c r="P741" s="81">
        <v>43170.553587962961</v>
      </c>
      <c r="Q741" s="79" t="s">
        <v>1446</v>
      </c>
      <c r="R741" s="83" t="s">
        <v>2249</v>
      </c>
      <c r="S741" s="79" t="s">
        <v>2602</v>
      </c>
      <c r="T741" s="79" t="s">
        <v>2889</v>
      </c>
      <c r="U741" s="83" t="s">
        <v>3298</v>
      </c>
      <c r="V741" s="83" t="s">
        <v>3298</v>
      </c>
      <c r="W741" s="81">
        <v>43170.553587962961</v>
      </c>
      <c r="X741" s="83" t="s">
        <v>4407</v>
      </c>
      <c r="Y741" s="79"/>
      <c r="Z741" s="79"/>
      <c r="AA741" s="85" t="s">
        <v>5615</v>
      </c>
      <c r="AB741" s="79"/>
      <c r="AC741" s="79" t="b">
        <v>0</v>
      </c>
      <c r="AD741" s="79">
        <v>0</v>
      </c>
      <c r="AE741" s="85" t="s">
        <v>6296</v>
      </c>
      <c r="AF741" s="79" t="b">
        <v>0</v>
      </c>
      <c r="AG741" s="79" t="s">
        <v>6304</v>
      </c>
      <c r="AH741" s="79"/>
      <c r="AI741" s="85" t="s">
        <v>6296</v>
      </c>
      <c r="AJ741" s="79" t="b">
        <v>0</v>
      </c>
      <c r="AK741" s="79">
        <v>1</v>
      </c>
      <c r="AL741" s="85" t="s">
        <v>6296</v>
      </c>
      <c r="AM741" s="79" t="s">
        <v>6396</v>
      </c>
      <c r="AN741" s="79" t="b">
        <v>0</v>
      </c>
      <c r="AO741" s="85" t="s">
        <v>5615</v>
      </c>
      <c r="AP741" s="79" t="s">
        <v>6415</v>
      </c>
      <c r="AQ741" s="79">
        <v>0</v>
      </c>
      <c r="AR741" s="79">
        <v>0</v>
      </c>
      <c r="AS741" s="79"/>
      <c r="AT741" s="79"/>
      <c r="AU741" s="79"/>
      <c r="AV741" s="79"/>
      <c r="AW741" s="79"/>
      <c r="AX741" s="79"/>
      <c r="AY741" s="79"/>
      <c r="AZ741" s="79"/>
      <c r="BA741">
        <v>4</v>
      </c>
      <c r="BB741" s="78" t="str">
        <f>REPLACE(INDEX(GroupVertices[Group], MATCH(Edges[[#This Row],[Vertex 1]],GroupVertices[Vertex],0)),1,1,"")</f>
        <v>2</v>
      </c>
      <c r="BC741" s="78" t="str">
        <f>REPLACE(INDEX(GroupVertices[Group], MATCH(Edges[[#This Row],[Vertex 2]],GroupVertices[Vertex],0)),1,1,"")</f>
        <v>2</v>
      </c>
      <c r="BD741" s="48">
        <v>1</v>
      </c>
      <c r="BE741" s="49">
        <v>4.166666666666667</v>
      </c>
      <c r="BF741" s="48">
        <v>1</v>
      </c>
      <c r="BG741" s="49">
        <v>4.166666666666667</v>
      </c>
      <c r="BH741" s="48">
        <v>0</v>
      </c>
      <c r="BI741" s="49">
        <v>0</v>
      </c>
      <c r="BJ741" s="48">
        <v>22</v>
      </c>
      <c r="BK741" s="49">
        <v>91.666666666666671</v>
      </c>
      <c r="BL741" s="48">
        <v>24</v>
      </c>
    </row>
    <row r="742" spans="1:64" x14ac:dyDescent="0.25">
      <c r="A742" s="64" t="s">
        <v>601</v>
      </c>
      <c r="B742" s="64" t="s">
        <v>754</v>
      </c>
      <c r="C742" s="65" t="s">
        <v>15844</v>
      </c>
      <c r="D742" s="66">
        <v>4.5</v>
      </c>
      <c r="E742" s="67" t="s">
        <v>136</v>
      </c>
      <c r="F742" s="68">
        <v>30.071428571428569</v>
      </c>
      <c r="G742" s="65"/>
      <c r="H742" s="69"/>
      <c r="I742" s="70"/>
      <c r="J742" s="70"/>
      <c r="K742" s="34" t="s">
        <v>65</v>
      </c>
      <c r="L742" s="77">
        <v>742</v>
      </c>
      <c r="M742" s="77"/>
      <c r="N742" s="72"/>
      <c r="O742" s="79" t="s">
        <v>999</v>
      </c>
      <c r="P742" s="81">
        <v>43169.687037037038</v>
      </c>
      <c r="Q742" s="79" t="s">
        <v>1447</v>
      </c>
      <c r="R742" s="79"/>
      <c r="S742" s="79"/>
      <c r="T742" s="79" t="s">
        <v>2890</v>
      </c>
      <c r="U742" s="79"/>
      <c r="V742" s="83" t="s">
        <v>3752</v>
      </c>
      <c r="W742" s="81">
        <v>43169.687037037038</v>
      </c>
      <c r="X742" s="83" t="s">
        <v>4408</v>
      </c>
      <c r="Y742" s="79"/>
      <c r="Z742" s="79"/>
      <c r="AA742" s="85" t="s">
        <v>5616</v>
      </c>
      <c r="AB742" s="79"/>
      <c r="AC742" s="79" t="b">
        <v>0</v>
      </c>
      <c r="AD742" s="79">
        <v>0</v>
      </c>
      <c r="AE742" s="85" t="s">
        <v>6296</v>
      </c>
      <c r="AF742" s="79" t="b">
        <v>0</v>
      </c>
      <c r="AG742" s="79" t="s">
        <v>6304</v>
      </c>
      <c r="AH742" s="79"/>
      <c r="AI742" s="85" t="s">
        <v>6296</v>
      </c>
      <c r="AJ742" s="79" t="b">
        <v>0</v>
      </c>
      <c r="AK742" s="79">
        <v>0</v>
      </c>
      <c r="AL742" s="85" t="s">
        <v>5614</v>
      </c>
      <c r="AM742" s="79" t="s">
        <v>6328</v>
      </c>
      <c r="AN742" s="79" t="b">
        <v>0</v>
      </c>
      <c r="AO742" s="85" t="s">
        <v>5614</v>
      </c>
      <c r="AP742" s="79" t="s">
        <v>176</v>
      </c>
      <c r="AQ742" s="79">
        <v>0</v>
      </c>
      <c r="AR742" s="79">
        <v>0</v>
      </c>
      <c r="AS742" s="79"/>
      <c r="AT742" s="79"/>
      <c r="AU742" s="79"/>
      <c r="AV742" s="79"/>
      <c r="AW742" s="79"/>
      <c r="AX742" s="79"/>
      <c r="AY742" s="79"/>
      <c r="AZ742" s="79"/>
      <c r="BA742">
        <v>4</v>
      </c>
      <c r="BB742" s="78" t="str">
        <f>REPLACE(INDEX(GroupVertices[Group], MATCH(Edges[[#This Row],[Vertex 1]],GroupVertices[Vertex],0)),1,1,"")</f>
        <v>2</v>
      </c>
      <c r="BC742" s="78" t="str">
        <f>REPLACE(INDEX(GroupVertices[Group], MATCH(Edges[[#This Row],[Vertex 2]],GroupVertices[Vertex],0)),1,1,"")</f>
        <v>2</v>
      </c>
      <c r="BD742" s="48">
        <v>0</v>
      </c>
      <c r="BE742" s="49">
        <v>0</v>
      </c>
      <c r="BF742" s="48">
        <v>0</v>
      </c>
      <c r="BG742" s="49">
        <v>0</v>
      </c>
      <c r="BH742" s="48">
        <v>0</v>
      </c>
      <c r="BI742" s="49">
        <v>0</v>
      </c>
      <c r="BJ742" s="48">
        <v>11</v>
      </c>
      <c r="BK742" s="49">
        <v>100</v>
      </c>
      <c r="BL742" s="48">
        <v>11</v>
      </c>
    </row>
    <row r="743" spans="1:64" x14ac:dyDescent="0.25">
      <c r="A743" s="64" t="s">
        <v>601</v>
      </c>
      <c r="B743" s="64" t="s">
        <v>754</v>
      </c>
      <c r="C743" s="65" t="s">
        <v>15844</v>
      </c>
      <c r="D743" s="66">
        <v>4.5</v>
      </c>
      <c r="E743" s="67" t="s">
        <v>136</v>
      </c>
      <c r="F743" s="68">
        <v>30.071428571428569</v>
      </c>
      <c r="G743" s="65"/>
      <c r="H743" s="69"/>
      <c r="I743" s="70"/>
      <c r="J743" s="70"/>
      <c r="K743" s="34" t="s">
        <v>65</v>
      </c>
      <c r="L743" s="77">
        <v>743</v>
      </c>
      <c r="M743" s="77"/>
      <c r="N743" s="72"/>
      <c r="O743" s="79" t="s">
        <v>999</v>
      </c>
      <c r="P743" s="81">
        <v>43170.657465277778</v>
      </c>
      <c r="Q743" s="79" t="s">
        <v>1447</v>
      </c>
      <c r="R743" s="79"/>
      <c r="S743" s="79"/>
      <c r="T743" s="79" t="s">
        <v>2890</v>
      </c>
      <c r="U743" s="79"/>
      <c r="V743" s="83" t="s">
        <v>3752</v>
      </c>
      <c r="W743" s="81">
        <v>43170.657465277778</v>
      </c>
      <c r="X743" s="83" t="s">
        <v>4409</v>
      </c>
      <c r="Y743" s="79"/>
      <c r="Z743" s="79"/>
      <c r="AA743" s="85" t="s">
        <v>5617</v>
      </c>
      <c r="AB743" s="79"/>
      <c r="AC743" s="79" t="b">
        <v>0</v>
      </c>
      <c r="AD743" s="79">
        <v>0</v>
      </c>
      <c r="AE743" s="85" t="s">
        <v>6296</v>
      </c>
      <c r="AF743" s="79" t="b">
        <v>0</v>
      </c>
      <c r="AG743" s="79" t="s">
        <v>6304</v>
      </c>
      <c r="AH743" s="79"/>
      <c r="AI743" s="85" t="s">
        <v>6296</v>
      </c>
      <c r="AJ743" s="79" t="b">
        <v>0</v>
      </c>
      <c r="AK743" s="79">
        <v>1</v>
      </c>
      <c r="AL743" s="85" t="s">
        <v>5615</v>
      </c>
      <c r="AM743" s="79" t="s">
        <v>6333</v>
      </c>
      <c r="AN743" s="79" t="b">
        <v>0</v>
      </c>
      <c r="AO743" s="85" t="s">
        <v>5615</v>
      </c>
      <c r="AP743" s="79" t="s">
        <v>176</v>
      </c>
      <c r="AQ743" s="79">
        <v>0</v>
      </c>
      <c r="AR743" s="79">
        <v>0</v>
      </c>
      <c r="AS743" s="79"/>
      <c r="AT743" s="79"/>
      <c r="AU743" s="79"/>
      <c r="AV743" s="79"/>
      <c r="AW743" s="79"/>
      <c r="AX743" s="79"/>
      <c r="AY743" s="79"/>
      <c r="AZ743" s="79"/>
      <c r="BA743">
        <v>4</v>
      </c>
      <c r="BB743" s="78" t="str">
        <f>REPLACE(INDEX(GroupVertices[Group], MATCH(Edges[[#This Row],[Vertex 1]],GroupVertices[Vertex],0)),1,1,"")</f>
        <v>2</v>
      </c>
      <c r="BC743" s="78" t="str">
        <f>REPLACE(INDEX(GroupVertices[Group], MATCH(Edges[[#This Row],[Vertex 2]],GroupVertices[Vertex],0)),1,1,"")</f>
        <v>2</v>
      </c>
      <c r="BD743" s="48">
        <v>0</v>
      </c>
      <c r="BE743" s="49">
        <v>0</v>
      </c>
      <c r="BF743" s="48">
        <v>0</v>
      </c>
      <c r="BG743" s="49">
        <v>0</v>
      </c>
      <c r="BH743" s="48">
        <v>0</v>
      </c>
      <c r="BI743" s="49">
        <v>0</v>
      </c>
      <c r="BJ743" s="48">
        <v>11</v>
      </c>
      <c r="BK743" s="49">
        <v>100</v>
      </c>
      <c r="BL743" s="48">
        <v>11</v>
      </c>
    </row>
    <row r="744" spans="1:64" x14ac:dyDescent="0.25">
      <c r="A744" s="64" t="s">
        <v>602</v>
      </c>
      <c r="B744" s="64" t="s">
        <v>601</v>
      </c>
      <c r="C744" s="65" t="s">
        <v>15839</v>
      </c>
      <c r="D744" s="66">
        <v>3</v>
      </c>
      <c r="E744" s="67" t="s">
        <v>132</v>
      </c>
      <c r="F744" s="68">
        <v>35</v>
      </c>
      <c r="G744" s="65"/>
      <c r="H744" s="69"/>
      <c r="I744" s="70"/>
      <c r="J744" s="70"/>
      <c r="K744" s="34" t="s">
        <v>65</v>
      </c>
      <c r="L744" s="77">
        <v>744</v>
      </c>
      <c r="M744" s="77"/>
      <c r="N744" s="72"/>
      <c r="O744" s="79" t="s">
        <v>999</v>
      </c>
      <c r="P744" s="81">
        <v>43170.657500000001</v>
      </c>
      <c r="Q744" s="79" t="s">
        <v>1448</v>
      </c>
      <c r="R744" s="83" t="s">
        <v>2250</v>
      </c>
      <c r="S744" s="79" t="s">
        <v>2603</v>
      </c>
      <c r="T744" s="79" t="s">
        <v>2763</v>
      </c>
      <c r="U744" s="79"/>
      <c r="V744" s="83" t="s">
        <v>3753</v>
      </c>
      <c r="W744" s="81">
        <v>43170.657500000001</v>
      </c>
      <c r="X744" s="83" t="s">
        <v>4410</v>
      </c>
      <c r="Y744" s="79"/>
      <c r="Z744" s="79"/>
      <c r="AA744" s="85" t="s">
        <v>5618</v>
      </c>
      <c r="AB744" s="79"/>
      <c r="AC744" s="79" t="b">
        <v>0</v>
      </c>
      <c r="AD744" s="79">
        <v>0</v>
      </c>
      <c r="AE744" s="85" t="s">
        <v>6296</v>
      </c>
      <c r="AF744" s="79" t="b">
        <v>0</v>
      </c>
      <c r="AG744" s="79" t="s">
        <v>6304</v>
      </c>
      <c r="AH744" s="79"/>
      <c r="AI744" s="85" t="s">
        <v>6296</v>
      </c>
      <c r="AJ744" s="79" t="b">
        <v>0</v>
      </c>
      <c r="AK744" s="79">
        <v>0</v>
      </c>
      <c r="AL744" s="85" t="s">
        <v>6296</v>
      </c>
      <c r="AM744" s="79" t="s">
        <v>6397</v>
      </c>
      <c r="AN744" s="79" t="b">
        <v>0</v>
      </c>
      <c r="AO744" s="85" t="s">
        <v>5618</v>
      </c>
      <c r="AP744" s="79" t="s">
        <v>176</v>
      </c>
      <c r="AQ744" s="79">
        <v>0</v>
      </c>
      <c r="AR744" s="79">
        <v>0</v>
      </c>
      <c r="AS744" s="79"/>
      <c r="AT744" s="79"/>
      <c r="AU744" s="79"/>
      <c r="AV744" s="79"/>
      <c r="AW744" s="79"/>
      <c r="AX744" s="79"/>
      <c r="AY744" s="79"/>
      <c r="AZ744" s="79"/>
      <c r="BA744">
        <v>1</v>
      </c>
      <c r="BB744" s="78" t="str">
        <f>REPLACE(INDEX(GroupVertices[Group], MATCH(Edges[[#This Row],[Vertex 1]],GroupVertices[Vertex],0)),1,1,"")</f>
        <v>2</v>
      </c>
      <c r="BC744" s="78" t="str">
        <f>REPLACE(INDEX(GroupVertices[Group], MATCH(Edges[[#This Row],[Vertex 2]],GroupVertices[Vertex],0)),1,1,"")</f>
        <v>2</v>
      </c>
      <c r="BD744" s="48">
        <v>0</v>
      </c>
      <c r="BE744" s="49">
        <v>0</v>
      </c>
      <c r="BF744" s="48">
        <v>0</v>
      </c>
      <c r="BG744" s="49">
        <v>0</v>
      </c>
      <c r="BH744" s="48">
        <v>0</v>
      </c>
      <c r="BI744" s="49">
        <v>0</v>
      </c>
      <c r="BJ744" s="48">
        <v>12</v>
      </c>
      <c r="BK744" s="49">
        <v>100</v>
      </c>
      <c r="BL744" s="48">
        <v>12</v>
      </c>
    </row>
    <row r="745" spans="1:64" x14ac:dyDescent="0.25">
      <c r="A745" s="64" t="s">
        <v>602</v>
      </c>
      <c r="B745" s="64" t="s">
        <v>602</v>
      </c>
      <c r="C745" s="65" t="s">
        <v>15839</v>
      </c>
      <c r="D745" s="66">
        <v>3</v>
      </c>
      <c r="E745" s="67" t="s">
        <v>132</v>
      </c>
      <c r="F745" s="68">
        <v>35</v>
      </c>
      <c r="G745" s="65"/>
      <c r="H745" s="69"/>
      <c r="I745" s="70"/>
      <c r="J745" s="70"/>
      <c r="K745" s="34" t="s">
        <v>65</v>
      </c>
      <c r="L745" s="77">
        <v>745</v>
      </c>
      <c r="M745" s="77"/>
      <c r="N745" s="72"/>
      <c r="O745" s="79" t="s">
        <v>176</v>
      </c>
      <c r="P745" s="81">
        <v>43175.61824074074</v>
      </c>
      <c r="Q745" s="79" t="s">
        <v>1449</v>
      </c>
      <c r="R745" s="83" t="s">
        <v>2251</v>
      </c>
      <c r="S745" s="79" t="s">
        <v>2539</v>
      </c>
      <c r="T745" s="79" t="s">
        <v>2890</v>
      </c>
      <c r="U745" s="79"/>
      <c r="V745" s="83" t="s">
        <v>3753</v>
      </c>
      <c r="W745" s="81">
        <v>43175.61824074074</v>
      </c>
      <c r="X745" s="83" t="s">
        <v>4411</v>
      </c>
      <c r="Y745" s="79"/>
      <c r="Z745" s="79"/>
      <c r="AA745" s="85" t="s">
        <v>5619</v>
      </c>
      <c r="AB745" s="79"/>
      <c r="AC745" s="79" t="b">
        <v>0</v>
      </c>
      <c r="AD745" s="79">
        <v>0</v>
      </c>
      <c r="AE745" s="85" t="s">
        <v>6296</v>
      </c>
      <c r="AF745" s="79" t="b">
        <v>0</v>
      </c>
      <c r="AG745" s="79" t="s">
        <v>6312</v>
      </c>
      <c r="AH745" s="79"/>
      <c r="AI745" s="85" t="s">
        <v>6296</v>
      </c>
      <c r="AJ745" s="79" t="b">
        <v>0</v>
      </c>
      <c r="AK745" s="79">
        <v>0</v>
      </c>
      <c r="AL745" s="85" t="s">
        <v>6296</v>
      </c>
      <c r="AM745" s="79" t="s">
        <v>6397</v>
      </c>
      <c r="AN745" s="79" t="b">
        <v>0</v>
      </c>
      <c r="AO745" s="85" t="s">
        <v>5619</v>
      </c>
      <c r="AP745" s="79" t="s">
        <v>176</v>
      </c>
      <c r="AQ745" s="79">
        <v>0</v>
      </c>
      <c r="AR745" s="79">
        <v>0</v>
      </c>
      <c r="AS745" s="79"/>
      <c r="AT745" s="79"/>
      <c r="AU745" s="79"/>
      <c r="AV745" s="79"/>
      <c r="AW745" s="79"/>
      <c r="AX745" s="79"/>
      <c r="AY745" s="79"/>
      <c r="AZ745" s="79"/>
      <c r="BA745">
        <v>1</v>
      </c>
      <c r="BB745" s="78" t="str">
        <f>REPLACE(INDEX(GroupVertices[Group], MATCH(Edges[[#This Row],[Vertex 1]],GroupVertices[Vertex],0)),1,1,"")</f>
        <v>2</v>
      </c>
      <c r="BC745" s="78" t="str">
        <f>REPLACE(INDEX(GroupVertices[Group], MATCH(Edges[[#This Row],[Vertex 2]],GroupVertices[Vertex],0)),1,1,"")</f>
        <v>2</v>
      </c>
      <c r="BD745" s="48">
        <v>0</v>
      </c>
      <c r="BE745" s="49">
        <v>0</v>
      </c>
      <c r="BF745" s="48">
        <v>0</v>
      </c>
      <c r="BG745" s="49">
        <v>0</v>
      </c>
      <c r="BH745" s="48">
        <v>0</v>
      </c>
      <c r="BI745" s="49">
        <v>0</v>
      </c>
      <c r="BJ745" s="48">
        <v>7</v>
      </c>
      <c r="BK745" s="49">
        <v>100</v>
      </c>
      <c r="BL745" s="48">
        <v>7</v>
      </c>
    </row>
    <row r="746" spans="1:64" x14ac:dyDescent="0.25">
      <c r="A746" s="64" t="s">
        <v>603</v>
      </c>
      <c r="B746" s="64" t="s">
        <v>757</v>
      </c>
      <c r="C746" s="65" t="s">
        <v>15839</v>
      </c>
      <c r="D746" s="66">
        <v>3</v>
      </c>
      <c r="E746" s="67" t="s">
        <v>132</v>
      </c>
      <c r="F746" s="68">
        <v>35</v>
      </c>
      <c r="G746" s="65"/>
      <c r="H746" s="69"/>
      <c r="I746" s="70"/>
      <c r="J746" s="70"/>
      <c r="K746" s="34" t="s">
        <v>65</v>
      </c>
      <c r="L746" s="77">
        <v>746</v>
      </c>
      <c r="M746" s="77"/>
      <c r="N746" s="72"/>
      <c r="O746" s="79" t="s">
        <v>999</v>
      </c>
      <c r="P746" s="81">
        <v>43175.618761574071</v>
      </c>
      <c r="Q746" s="79" t="s">
        <v>1437</v>
      </c>
      <c r="R746" s="83" t="s">
        <v>2243</v>
      </c>
      <c r="S746" s="79" t="s">
        <v>2518</v>
      </c>
      <c r="T746" s="79" t="s">
        <v>2882</v>
      </c>
      <c r="U746" s="79"/>
      <c r="V746" s="83" t="s">
        <v>3754</v>
      </c>
      <c r="W746" s="81">
        <v>43175.618761574071</v>
      </c>
      <c r="X746" s="83" t="s">
        <v>4412</v>
      </c>
      <c r="Y746" s="79"/>
      <c r="Z746" s="79"/>
      <c r="AA746" s="85" t="s">
        <v>5620</v>
      </c>
      <c r="AB746" s="79"/>
      <c r="AC746" s="79" t="b">
        <v>0</v>
      </c>
      <c r="AD746" s="79">
        <v>0</v>
      </c>
      <c r="AE746" s="85" t="s">
        <v>6296</v>
      </c>
      <c r="AF746" s="79" t="b">
        <v>0</v>
      </c>
      <c r="AG746" s="79" t="s">
        <v>6304</v>
      </c>
      <c r="AH746" s="79"/>
      <c r="AI746" s="85" t="s">
        <v>6296</v>
      </c>
      <c r="AJ746" s="79" t="b">
        <v>0</v>
      </c>
      <c r="AK746" s="79">
        <v>206</v>
      </c>
      <c r="AL746" s="85" t="s">
        <v>6011</v>
      </c>
      <c r="AM746" s="79" t="s">
        <v>6328</v>
      </c>
      <c r="AN746" s="79" t="b">
        <v>0</v>
      </c>
      <c r="AO746" s="85" t="s">
        <v>6011</v>
      </c>
      <c r="AP746" s="79" t="s">
        <v>176</v>
      </c>
      <c r="AQ746" s="79">
        <v>0</v>
      </c>
      <c r="AR746" s="79">
        <v>0</v>
      </c>
      <c r="AS746" s="79"/>
      <c r="AT746" s="79"/>
      <c r="AU746" s="79"/>
      <c r="AV746" s="79"/>
      <c r="AW746" s="79"/>
      <c r="AX746" s="79"/>
      <c r="AY746" s="79"/>
      <c r="AZ746" s="79"/>
      <c r="BA746">
        <v>1</v>
      </c>
      <c r="BB746" s="78" t="str">
        <f>REPLACE(INDEX(GroupVertices[Group], MATCH(Edges[[#This Row],[Vertex 1]],GroupVertices[Vertex],0)),1,1,"")</f>
        <v>7</v>
      </c>
      <c r="BC746" s="78" t="str">
        <f>REPLACE(INDEX(GroupVertices[Group], MATCH(Edges[[#This Row],[Vertex 2]],GroupVertices[Vertex],0)),1,1,"")</f>
        <v>7</v>
      </c>
      <c r="BD746" s="48">
        <v>0</v>
      </c>
      <c r="BE746" s="49">
        <v>0</v>
      </c>
      <c r="BF746" s="48">
        <v>0</v>
      </c>
      <c r="BG746" s="49">
        <v>0</v>
      </c>
      <c r="BH746" s="48">
        <v>0</v>
      </c>
      <c r="BI746" s="49">
        <v>0</v>
      </c>
      <c r="BJ746" s="48">
        <v>13</v>
      </c>
      <c r="BK746" s="49">
        <v>100</v>
      </c>
      <c r="BL746" s="48">
        <v>13</v>
      </c>
    </row>
    <row r="747" spans="1:64" x14ac:dyDescent="0.25">
      <c r="A747" s="64" t="s">
        <v>604</v>
      </c>
      <c r="B747" s="64" t="s">
        <v>604</v>
      </c>
      <c r="C747" s="65" t="s">
        <v>15845</v>
      </c>
      <c r="D747" s="66">
        <v>4</v>
      </c>
      <c r="E747" s="67" t="s">
        <v>136</v>
      </c>
      <c r="F747" s="68">
        <v>31.714285714285715</v>
      </c>
      <c r="G747" s="65"/>
      <c r="H747" s="69"/>
      <c r="I747" s="70"/>
      <c r="J747" s="70"/>
      <c r="K747" s="34" t="s">
        <v>65</v>
      </c>
      <c r="L747" s="77">
        <v>747</v>
      </c>
      <c r="M747" s="77"/>
      <c r="N747" s="72"/>
      <c r="O747" s="79" t="s">
        <v>176</v>
      </c>
      <c r="P747" s="81">
        <v>43171.332245370373</v>
      </c>
      <c r="Q747" s="79" t="s">
        <v>1450</v>
      </c>
      <c r="R747" s="83" t="s">
        <v>2252</v>
      </c>
      <c r="S747" s="79" t="s">
        <v>2538</v>
      </c>
      <c r="T747" s="79" t="s">
        <v>2891</v>
      </c>
      <c r="U747" s="79"/>
      <c r="V747" s="83" t="s">
        <v>3755</v>
      </c>
      <c r="W747" s="81">
        <v>43171.332245370373</v>
      </c>
      <c r="X747" s="83" t="s">
        <v>4413</v>
      </c>
      <c r="Y747" s="79"/>
      <c r="Z747" s="79"/>
      <c r="AA747" s="85" t="s">
        <v>5621</v>
      </c>
      <c r="AB747" s="79"/>
      <c r="AC747" s="79" t="b">
        <v>0</v>
      </c>
      <c r="AD747" s="79">
        <v>14</v>
      </c>
      <c r="AE747" s="85" t="s">
        <v>6296</v>
      </c>
      <c r="AF747" s="79" t="b">
        <v>0</v>
      </c>
      <c r="AG747" s="79" t="s">
        <v>6303</v>
      </c>
      <c r="AH747" s="79"/>
      <c r="AI747" s="85" t="s">
        <v>6296</v>
      </c>
      <c r="AJ747" s="79" t="b">
        <v>0</v>
      </c>
      <c r="AK747" s="79">
        <v>6</v>
      </c>
      <c r="AL747" s="85" t="s">
        <v>6296</v>
      </c>
      <c r="AM747" s="79" t="s">
        <v>6328</v>
      </c>
      <c r="AN747" s="79" t="b">
        <v>0</v>
      </c>
      <c r="AO747" s="85" t="s">
        <v>5621</v>
      </c>
      <c r="AP747" s="79" t="s">
        <v>6415</v>
      </c>
      <c r="AQ747" s="79">
        <v>0</v>
      </c>
      <c r="AR747" s="79">
        <v>0</v>
      </c>
      <c r="AS747" s="79"/>
      <c r="AT747" s="79"/>
      <c r="AU747" s="79"/>
      <c r="AV747" s="79"/>
      <c r="AW747" s="79"/>
      <c r="AX747" s="79"/>
      <c r="AY747" s="79"/>
      <c r="AZ747" s="79"/>
      <c r="BA747">
        <v>3</v>
      </c>
      <c r="BB747" s="78" t="str">
        <f>REPLACE(INDEX(GroupVertices[Group], MATCH(Edges[[#This Row],[Vertex 1]],GroupVertices[Vertex],0)),1,1,"")</f>
        <v>55</v>
      </c>
      <c r="BC747" s="78" t="str">
        <f>REPLACE(INDEX(GroupVertices[Group], MATCH(Edges[[#This Row],[Vertex 2]],GroupVertices[Vertex],0)),1,1,"")</f>
        <v>55</v>
      </c>
      <c r="BD747" s="48">
        <v>1</v>
      </c>
      <c r="BE747" s="49">
        <v>2.5</v>
      </c>
      <c r="BF747" s="48">
        <v>0</v>
      </c>
      <c r="BG747" s="49">
        <v>0</v>
      </c>
      <c r="BH747" s="48">
        <v>0</v>
      </c>
      <c r="BI747" s="49">
        <v>0</v>
      </c>
      <c r="BJ747" s="48">
        <v>39</v>
      </c>
      <c r="BK747" s="49">
        <v>97.5</v>
      </c>
      <c r="BL747" s="48">
        <v>40</v>
      </c>
    </row>
    <row r="748" spans="1:64" x14ac:dyDescent="0.25">
      <c r="A748" s="64" t="s">
        <v>604</v>
      </c>
      <c r="B748" s="64" t="s">
        <v>604</v>
      </c>
      <c r="C748" s="65" t="s">
        <v>15845</v>
      </c>
      <c r="D748" s="66">
        <v>4</v>
      </c>
      <c r="E748" s="67" t="s">
        <v>136</v>
      </c>
      <c r="F748" s="68">
        <v>31.714285714285715</v>
      </c>
      <c r="G748" s="65"/>
      <c r="H748" s="69"/>
      <c r="I748" s="70"/>
      <c r="J748" s="70"/>
      <c r="K748" s="34" t="s">
        <v>65</v>
      </c>
      <c r="L748" s="77">
        <v>748</v>
      </c>
      <c r="M748" s="77"/>
      <c r="N748" s="72"/>
      <c r="O748" s="79" t="s">
        <v>176</v>
      </c>
      <c r="P748" s="81">
        <v>43169.687071759261</v>
      </c>
      <c r="Q748" s="79" t="s">
        <v>1451</v>
      </c>
      <c r="R748" s="79"/>
      <c r="S748" s="79"/>
      <c r="T748" s="79" t="s">
        <v>2892</v>
      </c>
      <c r="U748" s="83" t="s">
        <v>3299</v>
      </c>
      <c r="V748" s="83" t="s">
        <v>3299</v>
      </c>
      <c r="W748" s="81">
        <v>43169.687071759261</v>
      </c>
      <c r="X748" s="83" t="s">
        <v>4414</v>
      </c>
      <c r="Y748" s="79"/>
      <c r="Z748" s="79"/>
      <c r="AA748" s="85" t="s">
        <v>5622</v>
      </c>
      <c r="AB748" s="79"/>
      <c r="AC748" s="79" t="b">
        <v>0</v>
      </c>
      <c r="AD748" s="79">
        <v>3</v>
      </c>
      <c r="AE748" s="85" t="s">
        <v>6296</v>
      </c>
      <c r="AF748" s="79" t="b">
        <v>0</v>
      </c>
      <c r="AG748" s="79" t="s">
        <v>6303</v>
      </c>
      <c r="AH748" s="79"/>
      <c r="AI748" s="85" t="s">
        <v>6296</v>
      </c>
      <c r="AJ748" s="79" t="b">
        <v>0</v>
      </c>
      <c r="AK748" s="79">
        <v>0</v>
      </c>
      <c r="AL748" s="85" t="s">
        <v>6296</v>
      </c>
      <c r="AM748" s="79" t="s">
        <v>6356</v>
      </c>
      <c r="AN748" s="79" t="b">
        <v>0</v>
      </c>
      <c r="AO748" s="85" t="s">
        <v>5622</v>
      </c>
      <c r="AP748" s="79" t="s">
        <v>176</v>
      </c>
      <c r="AQ748" s="79">
        <v>0</v>
      </c>
      <c r="AR748" s="79">
        <v>0</v>
      </c>
      <c r="AS748" s="79"/>
      <c r="AT748" s="79"/>
      <c r="AU748" s="79"/>
      <c r="AV748" s="79"/>
      <c r="AW748" s="79"/>
      <c r="AX748" s="79"/>
      <c r="AY748" s="79"/>
      <c r="AZ748" s="79"/>
      <c r="BA748">
        <v>3</v>
      </c>
      <c r="BB748" s="78" t="str">
        <f>REPLACE(INDEX(GroupVertices[Group], MATCH(Edges[[#This Row],[Vertex 1]],GroupVertices[Vertex],0)),1,1,"")</f>
        <v>55</v>
      </c>
      <c r="BC748" s="78" t="str">
        <f>REPLACE(INDEX(GroupVertices[Group], MATCH(Edges[[#This Row],[Vertex 2]],GroupVertices[Vertex],0)),1,1,"")</f>
        <v>55</v>
      </c>
      <c r="BD748" s="48">
        <v>0</v>
      </c>
      <c r="BE748" s="49">
        <v>0</v>
      </c>
      <c r="BF748" s="48">
        <v>0</v>
      </c>
      <c r="BG748" s="49">
        <v>0</v>
      </c>
      <c r="BH748" s="48">
        <v>0</v>
      </c>
      <c r="BI748" s="49">
        <v>0</v>
      </c>
      <c r="BJ748" s="48">
        <v>22</v>
      </c>
      <c r="BK748" s="49">
        <v>100</v>
      </c>
      <c r="BL748" s="48">
        <v>22</v>
      </c>
    </row>
    <row r="749" spans="1:64" x14ac:dyDescent="0.25">
      <c r="A749" s="64" t="s">
        <v>604</v>
      </c>
      <c r="B749" s="64" t="s">
        <v>604</v>
      </c>
      <c r="C749" s="65" t="s">
        <v>15845</v>
      </c>
      <c r="D749" s="66">
        <v>4</v>
      </c>
      <c r="E749" s="67" t="s">
        <v>136</v>
      </c>
      <c r="F749" s="68">
        <v>31.714285714285715</v>
      </c>
      <c r="G749" s="65"/>
      <c r="H749" s="69"/>
      <c r="I749" s="70"/>
      <c r="J749" s="70"/>
      <c r="K749" s="34" t="s">
        <v>65</v>
      </c>
      <c r="L749" s="77">
        <v>749</v>
      </c>
      <c r="M749" s="77"/>
      <c r="N749" s="72"/>
      <c r="O749" s="79" t="s">
        <v>176</v>
      </c>
      <c r="P749" s="81">
        <v>43175.620833333334</v>
      </c>
      <c r="Q749" s="79" t="s">
        <v>1452</v>
      </c>
      <c r="R749" s="79"/>
      <c r="S749" s="79"/>
      <c r="T749" s="79" t="s">
        <v>2893</v>
      </c>
      <c r="U749" s="83" t="s">
        <v>3300</v>
      </c>
      <c r="V749" s="83" t="s">
        <v>3300</v>
      </c>
      <c r="W749" s="81">
        <v>43175.620833333334</v>
      </c>
      <c r="X749" s="83" t="s">
        <v>4415</v>
      </c>
      <c r="Y749" s="79"/>
      <c r="Z749" s="79"/>
      <c r="AA749" s="85" t="s">
        <v>5623</v>
      </c>
      <c r="AB749" s="79"/>
      <c r="AC749" s="79" t="b">
        <v>0</v>
      </c>
      <c r="AD749" s="79">
        <v>5</v>
      </c>
      <c r="AE749" s="85" t="s">
        <v>6296</v>
      </c>
      <c r="AF749" s="79" t="b">
        <v>0</v>
      </c>
      <c r="AG749" s="79" t="s">
        <v>6303</v>
      </c>
      <c r="AH749" s="79"/>
      <c r="AI749" s="85" t="s">
        <v>6296</v>
      </c>
      <c r="AJ749" s="79" t="b">
        <v>0</v>
      </c>
      <c r="AK749" s="79">
        <v>0</v>
      </c>
      <c r="AL749" s="85" t="s">
        <v>6296</v>
      </c>
      <c r="AM749" s="79" t="s">
        <v>6356</v>
      </c>
      <c r="AN749" s="79" t="b">
        <v>0</v>
      </c>
      <c r="AO749" s="85" t="s">
        <v>5623</v>
      </c>
      <c r="AP749" s="79" t="s">
        <v>176</v>
      </c>
      <c r="AQ749" s="79">
        <v>0</v>
      </c>
      <c r="AR749" s="79">
        <v>0</v>
      </c>
      <c r="AS749" s="79"/>
      <c r="AT749" s="79"/>
      <c r="AU749" s="79"/>
      <c r="AV749" s="79"/>
      <c r="AW749" s="79"/>
      <c r="AX749" s="79"/>
      <c r="AY749" s="79"/>
      <c r="AZ749" s="79"/>
      <c r="BA749">
        <v>3</v>
      </c>
      <c r="BB749" s="78" t="str">
        <f>REPLACE(INDEX(GroupVertices[Group], MATCH(Edges[[#This Row],[Vertex 1]],GroupVertices[Vertex],0)),1,1,"")</f>
        <v>55</v>
      </c>
      <c r="BC749" s="78" t="str">
        <f>REPLACE(INDEX(GroupVertices[Group], MATCH(Edges[[#This Row],[Vertex 2]],GroupVertices[Vertex],0)),1,1,"")</f>
        <v>55</v>
      </c>
      <c r="BD749" s="48">
        <v>2</v>
      </c>
      <c r="BE749" s="49">
        <v>7.1428571428571432</v>
      </c>
      <c r="BF749" s="48">
        <v>0</v>
      </c>
      <c r="BG749" s="49">
        <v>0</v>
      </c>
      <c r="BH749" s="48">
        <v>0</v>
      </c>
      <c r="BI749" s="49">
        <v>0</v>
      </c>
      <c r="BJ749" s="48">
        <v>26</v>
      </c>
      <c r="BK749" s="49">
        <v>92.857142857142861</v>
      </c>
      <c r="BL749" s="48">
        <v>28</v>
      </c>
    </row>
    <row r="750" spans="1:64" x14ac:dyDescent="0.25">
      <c r="A750" s="64" t="s">
        <v>605</v>
      </c>
      <c r="B750" s="64" t="s">
        <v>605</v>
      </c>
      <c r="C750" s="65" t="s">
        <v>15840</v>
      </c>
      <c r="D750" s="66">
        <v>3.5</v>
      </c>
      <c r="E750" s="67" t="s">
        <v>136</v>
      </c>
      <c r="F750" s="68">
        <v>33.357142857142854</v>
      </c>
      <c r="G750" s="65"/>
      <c r="H750" s="69"/>
      <c r="I750" s="70"/>
      <c r="J750" s="70"/>
      <c r="K750" s="34" t="s">
        <v>65</v>
      </c>
      <c r="L750" s="77">
        <v>750</v>
      </c>
      <c r="M750" s="77"/>
      <c r="N750" s="72"/>
      <c r="O750" s="79" t="s">
        <v>176</v>
      </c>
      <c r="P750" s="81">
        <v>43170.618125000001</v>
      </c>
      <c r="Q750" s="79" t="s">
        <v>1453</v>
      </c>
      <c r="R750" s="83" t="s">
        <v>2137</v>
      </c>
      <c r="S750" s="79" t="s">
        <v>2566</v>
      </c>
      <c r="T750" s="79" t="s">
        <v>2894</v>
      </c>
      <c r="U750" s="83" t="s">
        <v>3301</v>
      </c>
      <c r="V750" s="83" t="s">
        <v>3301</v>
      </c>
      <c r="W750" s="81">
        <v>43170.618125000001</v>
      </c>
      <c r="X750" s="83" t="s">
        <v>4416</v>
      </c>
      <c r="Y750" s="79"/>
      <c r="Z750" s="79"/>
      <c r="AA750" s="85" t="s">
        <v>5624</v>
      </c>
      <c r="AB750" s="79"/>
      <c r="AC750" s="79" t="b">
        <v>0</v>
      </c>
      <c r="AD750" s="79">
        <v>3</v>
      </c>
      <c r="AE750" s="85" t="s">
        <v>6296</v>
      </c>
      <c r="AF750" s="79" t="b">
        <v>0</v>
      </c>
      <c r="AG750" s="79" t="s">
        <v>6304</v>
      </c>
      <c r="AH750" s="79"/>
      <c r="AI750" s="85" t="s">
        <v>6296</v>
      </c>
      <c r="AJ750" s="79" t="b">
        <v>0</v>
      </c>
      <c r="AK750" s="79">
        <v>4</v>
      </c>
      <c r="AL750" s="85" t="s">
        <v>6296</v>
      </c>
      <c r="AM750" s="79" t="s">
        <v>6336</v>
      </c>
      <c r="AN750" s="79" t="b">
        <v>0</v>
      </c>
      <c r="AO750" s="85" t="s">
        <v>5624</v>
      </c>
      <c r="AP750" s="79" t="s">
        <v>6415</v>
      </c>
      <c r="AQ750" s="79">
        <v>0</v>
      </c>
      <c r="AR750" s="79">
        <v>0</v>
      </c>
      <c r="AS750" s="79"/>
      <c r="AT750" s="79"/>
      <c r="AU750" s="79"/>
      <c r="AV750" s="79"/>
      <c r="AW750" s="79"/>
      <c r="AX750" s="79"/>
      <c r="AY750" s="79"/>
      <c r="AZ750" s="79"/>
      <c r="BA750">
        <v>2</v>
      </c>
      <c r="BB750" s="78" t="str">
        <f>REPLACE(INDEX(GroupVertices[Group], MATCH(Edges[[#This Row],[Vertex 1]],GroupVertices[Vertex],0)),1,1,"")</f>
        <v>56</v>
      </c>
      <c r="BC750" s="78" t="str">
        <f>REPLACE(INDEX(GroupVertices[Group], MATCH(Edges[[#This Row],[Vertex 2]],GroupVertices[Vertex],0)),1,1,"")</f>
        <v>56</v>
      </c>
      <c r="BD750" s="48">
        <v>1</v>
      </c>
      <c r="BE750" s="49">
        <v>3.7037037037037037</v>
      </c>
      <c r="BF750" s="48">
        <v>0</v>
      </c>
      <c r="BG750" s="49">
        <v>0</v>
      </c>
      <c r="BH750" s="48">
        <v>0</v>
      </c>
      <c r="BI750" s="49">
        <v>0</v>
      </c>
      <c r="BJ750" s="48">
        <v>26</v>
      </c>
      <c r="BK750" s="49">
        <v>96.296296296296291</v>
      </c>
      <c r="BL750" s="48">
        <v>27</v>
      </c>
    </row>
    <row r="751" spans="1:64" x14ac:dyDescent="0.25">
      <c r="A751" s="64" t="s">
        <v>605</v>
      </c>
      <c r="B751" s="64" t="s">
        <v>605</v>
      </c>
      <c r="C751" s="65" t="s">
        <v>15840</v>
      </c>
      <c r="D751" s="66">
        <v>3.5</v>
      </c>
      <c r="E751" s="67" t="s">
        <v>136</v>
      </c>
      <c r="F751" s="68">
        <v>33.357142857142854</v>
      </c>
      <c r="G751" s="65"/>
      <c r="H751" s="69"/>
      <c r="I751" s="70"/>
      <c r="J751" s="70"/>
      <c r="K751" s="34" t="s">
        <v>65</v>
      </c>
      <c r="L751" s="77">
        <v>751</v>
      </c>
      <c r="M751" s="77"/>
      <c r="N751" s="72"/>
      <c r="O751" s="79" t="s">
        <v>176</v>
      </c>
      <c r="P751" s="81">
        <v>43175.62159722222</v>
      </c>
      <c r="Q751" s="79" t="s">
        <v>1454</v>
      </c>
      <c r="R751" s="83" t="s">
        <v>2137</v>
      </c>
      <c r="S751" s="79" t="s">
        <v>2566</v>
      </c>
      <c r="T751" s="79" t="s">
        <v>2894</v>
      </c>
      <c r="U751" s="83" t="s">
        <v>3302</v>
      </c>
      <c r="V751" s="83" t="s">
        <v>3302</v>
      </c>
      <c r="W751" s="81">
        <v>43175.62159722222</v>
      </c>
      <c r="X751" s="83" t="s">
        <v>4417</v>
      </c>
      <c r="Y751" s="79"/>
      <c r="Z751" s="79"/>
      <c r="AA751" s="85" t="s">
        <v>5625</v>
      </c>
      <c r="AB751" s="79"/>
      <c r="AC751" s="79" t="b">
        <v>0</v>
      </c>
      <c r="AD751" s="79">
        <v>0</v>
      </c>
      <c r="AE751" s="85" t="s">
        <v>6296</v>
      </c>
      <c r="AF751" s="79" t="b">
        <v>0</v>
      </c>
      <c r="AG751" s="79" t="s">
        <v>6304</v>
      </c>
      <c r="AH751" s="79"/>
      <c r="AI751" s="85" t="s">
        <v>6296</v>
      </c>
      <c r="AJ751" s="79" t="b">
        <v>0</v>
      </c>
      <c r="AK751" s="79">
        <v>0</v>
      </c>
      <c r="AL751" s="85" t="s">
        <v>6296</v>
      </c>
      <c r="AM751" s="79" t="s">
        <v>6336</v>
      </c>
      <c r="AN751" s="79" t="b">
        <v>0</v>
      </c>
      <c r="AO751" s="85" t="s">
        <v>5625</v>
      </c>
      <c r="AP751" s="79" t="s">
        <v>176</v>
      </c>
      <c r="AQ751" s="79">
        <v>0</v>
      </c>
      <c r="AR751" s="79">
        <v>0</v>
      </c>
      <c r="AS751" s="79"/>
      <c r="AT751" s="79"/>
      <c r="AU751" s="79"/>
      <c r="AV751" s="79"/>
      <c r="AW751" s="79"/>
      <c r="AX751" s="79"/>
      <c r="AY751" s="79"/>
      <c r="AZ751" s="79"/>
      <c r="BA751">
        <v>2</v>
      </c>
      <c r="BB751" s="78" t="str">
        <f>REPLACE(INDEX(GroupVertices[Group], MATCH(Edges[[#This Row],[Vertex 1]],GroupVertices[Vertex],0)),1,1,"")</f>
        <v>56</v>
      </c>
      <c r="BC751" s="78" t="str">
        <f>REPLACE(INDEX(GroupVertices[Group], MATCH(Edges[[#This Row],[Vertex 2]],GroupVertices[Vertex],0)),1,1,"")</f>
        <v>56</v>
      </c>
      <c r="BD751" s="48">
        <v>1</v>
      </c>
      <c r="BE751" s="49">
        <v>3.7037037037037037</v>
      </c>
      <c r="BF751" s="48">
        <v>0</v>
      </c>
      <c r="BG751" s="49">
        <v>0</v>
      </c>
      <c r="BH751" s="48">
        <v>0</v>
      </c>
      <c r="BI751" s="49">
        <v>0</v>
      </c>
      <c r="BJ751" s="48">
        <v>26</v>
      </c>
      <c r="BK751" s="49">
        <v>96.296296296296291</v>
      </c>
      <c r="BL751" s="48">
        <v>27</v>
      </c>
    </row>
    <row r="752" spans="1:64" x14ac:dyDescent="0.25">
      <c r="A752" s="64" t="s">
        <v>606</v>
      </c>
      <c r="B752" s="64" t="s">
        <v>757</v>
      </c>
      <c r="C752" s="65" t="s">
        <v>15839</v>
      </c>
      <c r="D752" s="66">
        <v>3</v>
      </c>
      <c r="E752" s="67" t="s">
        <v>132</v>
      </c>
      <c r="F752" s="68">
        <v>35</v>
      </c>
      <c r="G752" s="65"/>
      <c r="H752" s="69"/>
      <c r="I752" s="70"/>
      <c r="J752" s="70"/>
      <c r="K752" s="34" t="s">
        <v>65</v>
      </c>
      <c r="L752" s="77">
        <v>752</v>
      </c>
      <c r="M752" s="77"/>
      <c r="N752" s="72"/>
      <c r="O752" s="79" t="s">
        <v>999</v>
      </c>
      <c r="P752" s="81">
        <v>43175.621608796297</v>
      </c>
      <c r="Q752" s="79" t="s">
        <v>1437</v>
      </c>
      <c r="R752" s="83" t="s">
        <v>2243</v>
      </c>
      <c r="S752" s="79" t="s">
        <v>2518</v>
      </c>
      <c r="T752" s="79" t="s">
        <v>2882</v>
      </c>
      <c r="U752" s="79"/>
      <c r="V752" s="83" t="s">
        <v>3756</v>
      </c>
      <c r="W752" s="81">
        <v>43175.621608796297</v>
      </c>
      <c r="X752" s="83" t="s">
        <v>4418</v>
      </c>
      <c r="Y752" s="79"/>
      <c r="Z752" s="79"/>
      <c r="AA752" s="85" t="s">
        <v>5626</v>
      </c>
      <c r="AB752" s="79"/>
      <c r="AC752" s="79" t="b">
        <v>0</v>
      </c>
      <c r="AD752" s="79">
        <v>0</v>
      </c>
      <c r="AE752" s="85" t="s">
        <v>6296</v>
      </c>
      <c r="AF752" s="79" t="b">
        <v>0</v>
      </c>
      <c r="AG752" s="79" t="s">
        <v>6304</v>
      </c>
      <c r="AH752" s="79"/>
      <c r="AI752" s="85" t="s">
        <v>6296</v>
      </c>
      <c r="AJ752" s="79" t="b">
        <v>0</v>
      </c>
      <c r="AK752" s="79">
        <v>206</v>
      </c>
      <c r="AL752" s="85" t="s">
        <v>6011</v>
      </c>
      <c r="AM752" s="79" t="s">
        <v>6328</v>
      </c>
      <c r="AN752" s="79" t="b">
        <v>0</v>
      </c>
      <c r="AO752" s="85" t="s">
        <v>6011</v>
      </c>
      <c r="AP752" s="79" t="s">
        <v>176</v>
      </c>
      <c r="AQ752" s="79">
        <v>0</v>
      </c>
      <c r="AR752" s="79">
        <v>0</v>
      </c>
      <c r="AS752" s="79"/>
      <c r="AT752" s="79"/>
      <c r="AU752" s="79"/>
      <c r="AV752" s="79"/>
      <c r="AW752" s="79"/>
      <c r="AX752" s="79"/>
      <c r="AY752" s="79"/>
      <c r="AZ752" s="79"/>
      <c r="BA752">
        <v>1</v>
      </c>
      <c r="BB752" s="78" t="str">
        <f>REPLACE(INDEX(GroupVertices[Group], MATCH(Edges[[#This Row],[Vertex 1]],GroupVertices[Vertex],0)),1,1,"")</f>
        <v>7</v>
      </c>
      <c r="BC752" s="78" t="str">
        <f>REPLACE(INDEX(GroupVertices[Group], MATCH(Edges[[#This Row],[Vertex 2]],GroupVertices[Vertex],0)),1,1,"")</f>
        <v>7</v>
      </c>
      <c r="BD752" s="48">
        <v>0</v>
      </c>
      <c r="BE752" s="49">
        <v>0</v>
      </c>
      <c r="BF752" s="48">
        <v>0</v>
      </c>
      <c r="BG752" s="49">
        <v>0</v>
      </c>
      <c r="BH752" s="48">
        <v>0</v>
      </c>
      <c r="BI752" s="49">
        <v>0</v>
      </c>
      <c r="BJ752" s="48">
        <v>13</v>
      </c>
      <c r="BK752" s="49">
        <v>100</v>
      </c>
      <c r="BL752" s="48">
        <v>13</v>
      </c>
    </row>
    <row r="753" spans="1:64" x14ac:dyDescent="0.25">
      <c r="A753" s="64" t="s">
        <v>607</v>
      </c>
      <c r="B753" s="64" t="s">
        <v>757</v>
      </c>
      <c r="C753" s="65" t="s">
        <v>15839</v>
      </c>
      <c r="D753" s="66">
        <v>3</v>
      </c>
      <c r="E753" s="67" t="s">
        <v>132</v>
      </c>
      <c r="F753" s="68">
        <v>35</v>
      </c>
      <c r="G753" s="65"/>
      <c r="H753" s="69"/>
      <c r="I753" s="70"/>
      <c r="J753" s="70"/>
      <c r="K753" s="34" t="s">
        <v>65</v>
      </c>
      <c r="L753" s="77">
        <v>753</v>
      </c>
      <c r="M753" s="77"/>
      <c r="N753" s="72"/>
      <c r="O753" s="79" t="s">
        <v>999</v>
      </c>
      <c r="P753" s="81">
        <v>43175.622974537036</v>
      </c>
      <c r="Q753" s="79" t="s">
        <v>1437</v>
      </c>
      <c r="R753" s="83" t="s">
        <v>2243</v>
      </c>
      <c r="S753" s="79" t="s">
        <v>2518</v>
      </c>
      <c r="T753" s="79" t="s">
        <v>2882</v>
      </c>
      <c r="U753" s="79"/>
      <c r="V753" s="83" t="s">
        <v>3757</v>
      </c>
      <c r="W753" s="81">
        <v>43175.622974537036</v>
      </c>
      <c r="X753" s="83" t="s">
        <v>4419</v>
      </c>
      <c r="Y753" s="79"/>
      <c r="Z753" s="79"/>
      <c r="AA753" s="85" t="s">
        <v>5627</v>
      </c>
      <c r="AB753" s="79"/>
      <c r="AC753" s="79" t="b">
        <v>0</v>
      </c>
      <c r="AD753" s="79">
        <v>0</v>
      </c>
      <c r="AE753" s="85" t="s">
        <v>6296</v>
      </c>
      <c r="AF753" s="79" t="b">
        <v>0</v>
      </c>
      <c r="AG753" s="79" t="s">
        <v>6304</v>
      </c>
      <c r="AH753" s="79"/>
      <c r="AI753" s="85" t="s">
        <v>6296</v>
      </c>
      <c r="AJ753" s="79" t="b">
        <v>0</v>
      </c>
      <c r="AK753" s="79">
        <v>206</v>
      </c>
      <c r="AL753" s="85" t="s">
        <v>6011</v>
      </c>
      <c r="AM753" s="79" t="s">
        <v>6328</v>
      </c>
      <c r="AN753" s="79" t="b">
        <v>0</v>
      </c>
      <c r="AO753" s="85" t="s">
        <v>6011</v>
      </c>
      <c r="AP753" s="79" t="s">
        <v>176</v>
      </c>
      <c r="AQ753" s="79">
        <v>0</v>
      </c>
      <c r="AR753" s="79">
        <v>0</v>
      </c>
      <c r="AS753" s="79"/>
      <c r="AT753" s="79"/>
      <c r="AU753" s="79"/>
      <c r="AV753" s="79"/>
      <c r="AW753" s="79"/>
      <c r="AX753" s="79"/>
      <c r="AY753" s="79"/>
      <c r="AZ753" s="79"/>
      <c r="BA753">
        <v>1</v>
      </c>
      <c r="BB753" s="78" t="str">
        <f>REPLACE(INDEX(GroupVertices[Group], MATCH(Edges[[#This Row],[Vertex 1]],GroupVertices[Vertex],0)),1,1,"")</f>
        <v>7</v>
      </c>
      <c r="BC753" s="78" t="str">
        <f>REPLACE(INDEX(GroupVertices[Group], MATCH(Edges[[#This Row],[Vertex 2]],GroupVertices[Vertex],0)),1,1,"")</f>
        <v>7</v>
      </c>
      <c r="BD753" s="48">
        <v>0</v>
      </c>
      <c r="BE753" s="49">
        <v>0</v>
      </c>
      <c r="BF753" s="48">
        <v>0</v>
      </c>
      <c r="BG753" s="49">
        <v>0</v>
      </c>
      <c r="BH753" s="48">
        <v>0</v>
      </c>
      <c r="BI753" s="49">
        <v>0</v>
      </c>
      <c r="BJ753" s="48">
        <v>13</v>
      </c>
      <c r="BK753" s="49">
        <v>100</v>
      </c>
      <c r="BL753" s="48">
        <v>13</v>
      </c>
    </row>
    <row r="754" spans="1:64" x14ac:dyDescent="0.25">
      <c r="A754" s="64" t="s">
        <v>608</v>
      </c>
      <c r="B754" s="64" t="s">
        <v>757</v>
      </c>
      <c r="C754" s="65" t="s">
        <v>15839</v>
      </c>
      <c r="D754" s="66">
        <v>3</v>
      </c>
      <c r="E754" s="67" t="s">
        <v>132</v>
      </c>
      <c r="F754" s="68">
        <v>35</v>
      </c>
      <c r="G754" s="65"/>
      <c r="H754" s="69"/>
      <c r="I754" s="70"/>
      <c r="J754" s="70"/>
      <c r="K754" s="34" t="s">
        <v>65</v>
      </c>
      <c r="L754" s="77">
        <v>754</v>
      </c>
      <c r="M754" s="77"/>
      <c r="N754" s="72"/>
      <c r="O754" s="79" t="s">
        <v>999</v>
      </c>
      <c r="P754" s="81">
        <v>43175.623726851853</v>
      </c>
      <c r="Q754" s="79" t="s">
        <v>1437</v>
      </c>
      <c r="R754" s="83" t="s">
        <v>2243</v>
      </c>
      <c r="S754" s="79" t="s">
        <v>2518</v>
      </c>
      <c r="T754" s="79" t="s">
        <v>2882</v>
      </c>
      <c r="U754" s="79"/>
      <c r="V754" s="83" t="s">
        <v>3758</v>
      </c>
      <c r="W754" s="81">
        <v>43175.623726851853</v>
      </c>
      <c r="X754" s="83" t="s">
        <v>4420</v>
      </c>
      <c r="Y754" s="79"/>
      <c r="Z754" s="79"/>
      <c r="AA754" s="85" t="s">
        <v>5628</v>
      </c>
      <c r="AB754" s="79"/>
      <c r="AC754" s="79" t="b">
        <v>0</v>
      </c>
      <c r="AD754" s="79">
        <v>0</v>
      </c>
      <c r="AE754" s="85" t="s">
        <v>6296</v>
      </c>
      <c r="AF754" s="79" t="b">
        <v>0</v>
      </c>
      <c r="AG754" s="79" t="s">
        <v>6304</v>
      </c>
      <c r="AH754" s="79"/>
      <c r="AI754" s="85" t="s">
        <v>6296</v>
      </c>
      <c r="AJ754" s="79" t="b">
        <v>0</v>
      </c>
      <c r="AK754" s="79">
        <v>206</v>
      </c>
      <c r="AL754" s="85" t="s">
        <v>6011</v>
      </c>
      <c r="AM754" s="79" t="s">
        <v>6328</v>
      </c>
      <c r="AN754" s="79" t="b">
        <v>0</v>
      </c>
      <c r="AO754" s="85" t="s">
        <v>6011</v>
      </c>
      <c r="AP754" s="79" t="s">
        <v>176</v>
      </c>
      <c r="AQ754" s="79">
        <v>0</v>
      </c>
      <c r="AR754" s="79">
        <v>0</v>
      </c>
      <c r="AS754" s="79"/>
      <c r="AT754" s="79"/>
      <c r="AU754" s="79"/>
      <c r="AV754" s="79"/>
      <c r="AW754" s="79"/>
      <c r="AX754" s="79"/>
      <c r="AY754" s="79"/>
      <c r="AZ754" s="79"/>
      <c r="BA754">
        <v>1</v>
      </c>
      <c r="BB754" s="78" t="str">
        <f>REPLACE(INDEX(GroupVertices[Group], MATCH(Edges[[#This Row],[Vertex 1]],GroupVertices[Vertex],0)),1,1,"")</f>
        <v>7</v>
      </c>
      <c r="BC754" s="78" t="str">
        <f>REPLACE(INDEX(GroupVertices[Group], MATCH(Edges[[#This Row],[Vertex 2]],GroupVertices[Vertex],0)),1,1,"")</f>
        <v>7</v>
      </c>
      <c r="BD754" s="48">
        <v>0</v>
      </c>
      <c r="BE754" s="49">
        <v>0</v>
      </c>
      <c r="BF754" s="48">
        <v>0</v>
      </c>
      <c r="BG754" s="49">
        <v>0</v>
      </c>
      <c r="BH754" s="48">
        <v>0</v>
      </c>
      <c r="BI754" s="49">
        <v>0</v>
      </c>
      <c r="BJ754" s="48">
        <v>13</v>
      </c>
      <c r="BK754" s="49">
        <v>100</v>
      </c>
      <c r="BL754" s="48">
        <v>13</v>
      </c>
    </row>
    <row r="755" spans="1:64" x14ac:dyDescent="0.25">
      <c r="A755" s="64" t="s">
        <v>609</v>
      </c>
      <c r="B755" s="64" t="s">
        <v>615</v>
      </c>
      <c r="C755" s="65" t="s">
        <v>15839</v>
      </c>
      <c r="D755" s="66">
        <v>3</v>
      </c>
      <c r="E755" s="67" t="s">
        <v>132</v>
      </c>
      <c r="F755" s="68">
        <v>35</v>
      </c>
      <c r="G755" s="65"/>
      <c r="H755" s="69"/>
      <c r="I755" s="70"/>
      <c r="J755" s="70"/>
      <c r="K755" s="34" t="s">
        <v>65</v>
      </c>
      <c r="L755" s="77">
        <v>755</v>
      </c>
      <c r="M755" s="77"/>
      <c r="N755" s="72"/>
      <c r="O755" s="79" t="s">
        <v>999</v>
      </c>
      <c r="P755" s="81">
        <v>43175.623784722222</v>
      </c>
      <c r="Q755" s="79" t="s">
        <v>1455</v>
      </c>
      <c r="R755" s="79"/>
      <c r="S755" s="79"/>
      <c r="T755" s="79" t="s">
        <v>731</v>
      </c>
      <c r="U755" s="79"/>
      <c r="V755" s="83" t="s">
        <v>3759</v>
      </c>
      <c r="W755" s="81">
        <v>43175.623784722222</v>
      </c>
      <c r="X755" s="83" t="s">
        <v>4421</v>
      </c>
      <c r="Y755" s="79"/>
      <c r="Z755" s="79"/>
      <c r="AA755" s="85" t="s">
        <v>5629</v>
      </c>
      <c r="AB755" s="79"/>
      <c r="AC755" s="79" t="b">
        <v>0</v>
      </c>
      <c r="AD755" s="79">
        <v>0</v>
      </c>
      <c r="AE755" s="85" t="s">
        <v>6296</v>
      </c>
      <c r="AF755" s="79" t="b">
        <v>0</v>
      </c>
      <c r="AG755" s="79" t="s">
        <v>6304</v>
      </c>
      <c r="AH755" s="79"/>
      <c r="AI755" s="85" t="s">
        <v>6296</v>
      </c>
      <c r="AJ755" s="79" t="b">
        <v>0</v>
      </c>
      <c r="AK755" s="79">
        <v>2</v>
      </c>
      <c r="AL755" s="85" t="s">
        <v>5630</v>
      </c>
      <c r="AM755" s="79" t="s">
        <v>6328</v>
      </c>
      <c r="AN755" s="79" t="b">
        <v>0</v>
      </c>
      <c r="AO755" s="85" t="s">
        <v>5630</v>
      </c>
      <c r="AP755" s="79" t="s">
        <v>176</v>
      </c>
      <c r="AQ755" s="79">
        <v>0</v>
      </c>
      <c r="AR755" s="79">
        <v>0</v>
      </c>
      <c r="AS755" s="79"/>
      <c r="AT755" s="79"/>
      <c r="AU755" s="79"/>
      <c r="AV755" s="79"/>
      <c r="AW755" s="79"/>
      <c r="AX755" s="79"/>
      <c r="AY755" s="79"/>
      <c r="AZ755" s="79"/>
      <c r="BA755">
        <v>1</v>
      </c>
      <c r="BB755" s="78" t="str">
        <f>REPLACE(INDEX(GroupVertices[Group], MATCH(Edges[[#This Row],[Vertex 1]],GroupVertices[Vertex],0)),1,1,"")</f>
        <v>3</v>
      </c>
      <c r="BC755" s="78" t="str">
        <f>REPLACE(INDEX(GroupVertices[Group], MATCH(Edges[[#This Row],[Vertex 2]],GroupVertices[Vertex],0)),1,1,"")</f>
        <v>3</v>
      </c>
      <c r="BD755" s="48"/>
      <c r="BE755" s="49"/>
      <c r="BF755" s="48"/>
      <c r="BG755" s="49"/>
      <c r="BH755" s="48"/>
      <c r="BI755" s="49"/>
      <c r="BJ755" s="48"/>
      <c r="BK755" s="49"/>
      <c r="BL755" s="48"/>
    </row>
    <row r="756" spans="1:64" x14ac:dyDescent="0.25">
      <c r="A756" s="64" t="s">
        <v>609</v>
      </c>
      <c r="B756" s="64" t="s">
        <v>812</v>
      </c>
      <c r="C756" s="65" t="s">
        <v>15839</v>
      </c>
      <c r="D756" s="66">
        <v>3</v>
      </c>
      <c r="E756" s="67" t="s">
        <v>132</v>
      </c>
      <c r="F756" s="68">
        <v>35</v>
      </c>
      <c r="G756" s="65"/>
      <c r="H756" s="69"/>
      <c r="I756" s="70"/>
      <c r="J756" s="70"/>
      <c r="K756" s="34" t="s">
        <v>65</v>
      </c>
      <c r="L756" s="77">
        <v>756</v>
      </c>
      <c r="M756" s="77"/>
      <c r="N756" s="72"/>
      <c r="O756" s="79" t="s">
        <v>999</v>
      </c>
      <c r="P756" s="81">
        <v>43175.623784722222</v>
      </c>
      <c r="Q756" s="79" t="s">
        <v>1455</v>
      </c>
      <c r="R756" s="79"/>
      <c r="S756" s="79"/>
      <c r="T756" s="79" t="s">
        <v>731</v>
      </c>
      <c r="U756" s="79"/>
      <c r="V756" s="83" t="s">
        <v>3759</v>
      </c>
      <c r="W756" s="81">
        <v>43175.623784722222</v>
      </c>
      <c r="X756" s="83" t="s">
        <v>4421</v>
      </c>
      <c r="Y756" s="79"/>
      <c r="Z756" s="79"/>
      <c r="AA756" s="85" t="s">
        <v>5629</v>
      </c>
      <c r="AB756" s="79"/>
      <c r="AC756" s="79" t="b">
        <v>0</v>
      </c>
      <c r="AD756" s="79">
        <v>0</v>
      </c>
      <c r="AE756" s="85" t="s">
        <v>6296</v>
      </c>
      <c r="AF756" s="79" t="b">
        <v>0</v>
      </c>
      <c r="AG756" s="79" t="s">
        <v>6304</v>
      </c>
      <c r="AH756" s="79"/>
      <c r="AI756" s="85" t="s">
        <v>6296</v>
      </c>
      <c r="AJ756" s="79" t="b">
        <v>0</v>
      </c>
      <c r="AK756" s="79">
        <v>2</v>
      </c>
      <c r="AL756" s="85" t="s">
        <v>5630</v>
      </c>
      <c r="AM756" s="79" t="s">
        <v>6328</v>
      </c>
      <c r="AN756" s="79" t="b">
        <v>0</v>
      </c>
      <c r="AO756" s="85" t="s">
        <v>5630</v>
      </c>
      <c r="AP756" s="79" t="s">
        <v>176</v>
      </c>
      <c r="AQ756" s="79">
        <v>0</v>
      </c>
      <c r="AR756" s="79">
        <v>0</v>
      </c>
      <c r="AS756" s="79"/>
      <c r="AT756" s="79"/>
      <c r="AU756" s="79"/>
      <c r="AV756" s="79"/>
      <c r="AW756" s="79"/>
      <c r="AX756" s="79"/>
      <c r="AY756" s="79"/>
      <c r="AZ756" s="79"/>
      <c r="BA756">
        <v>1</v>
      </c>
      <c r="BB756" s="78" t="str">
        <f>REPLACE(INDEX(GroupVertices[Group], MATCH(Edges[[#This Row],[Vertex 1]],GroupVertices[Vertex],0)),1,1,"")</f>
        <v>3</v>
      </c>
      <c r="BC756" s="78" t="str">
        <f>REPLACE(INDEX(GroupVertices[Group], MATCH(Edges[[#This Row],[Vertex 2]],GroupVertices[Vertex],0)),1,1,"")</f>
        <v>3</v>
      </c>
      <c r="BD756" s="48"/>
      <c r="BE756" s="49"/>
      <c r="BF756" s="48"/>
      <c r="BG756" s="49"/>
      <c r="BH756" s="48"/>
      <c r="BI756" s="49"/>
      <c r="BJ756" s="48"/>
      <c r="BK756" s="49"/>
      <c r="BL756" s="48"/>
    </row>
    <row r="757" spans="1:64" x14ac:dyDescent="0.25">
      <c r="A757" s="64" t="s">
        <v>609</v>
      </c>
      <c r="B757" s="64" t="s">
        <v>610</v>
      </c>
      <c r="C757" s="65" t="s">
        <v>15839</v>
      </c>
      <c r="D757" s="66">
        <v>3</v>
      </c>
      <c r="E757" s="67" t="s">
        <v>132</v>
      </c>
      <c r="F757" s="68">
        <v>35</v>
      </c>
      <c r="G757" s="65"/>
      <c r="H757" s="69"/>
      <c r="I757" s="70"/>
      <c r="J757" s="70"/>
      <c r="K757" s="34" t="s">
        <v>65</v>
      </c>
      <c r="L757" s="77">
        <v>757</v>
      </c>
      <c r="M757" s="77"/>
      <c r="N757" s="72"/>
      <c r="O757" s="79" t="s">
        <v>999</v>
      </c>
      <c r="P757" s="81">
        <v>43175.623784722222</v>
      </c>
      <c r="Q757" s="79" t="s">
        <v>1455</v>
      </c>
      <c r="R757" s="79"/>
      <c r="S757" s="79"/>
      <c r="T757" s="79" t="s">
        <v>731</v>
      </c>
      <c r="U757" s="79"/>
      <c r="V757" s="83" t="s">
        <v>3759</v>
      </c>
      <c r="W757" s="81">
        <v>43175.623784722222</v>
      </c>
      <c r="X757" s="83" t="s">
        <v>4421</v>
      </c>
      <c r="Y757" s="79"/>
      <c r="Z757" s="79"/>
      <c r="AA757" s="85" t="s">
        <v>5629</v>
      </c>
      <c r="AB757" s="79"/>
      <c r="AC757" s="79" t="b">
        <v>0</v>
      </c>
      <c r="AD757" s="79">
        <v>0</v>
      </c>
      <c r="AE757" s="85" t="s">
        <v>6296</v>
      </c>
      <c r="AF757" s="79" t="b">
        <v>0</v>
      </c>
      <c r="AG757" s="79" t="s">
        <v>6304</v>
      </c>
      <c r="AH757" s="79"/>
      <c r="AI757" s="85" t="s">
        <v>6296</v>
      </c>
      <c r="AJ757" s="79" t="b">
        <v>0</v>
      </c>
      <c r="AK757" s="79">
        <v>2</v>
      </c>
      <c r="AL757" s="85" t="s">
        <v>5630</v>
      </c>
      <c r="AM757" s="79" t="s">
        <v>6328</v>
      </c>
      <c r="AN757" s="79" t="b">
        <v>0</v>
      </c>
      <c r="AO757" s="85" t="s">
        <v>5630</v>
      </c>
      <c r="AP757" s="79" t="s">
        <v>176</v>
      </c>
      <c r="AQ757" s="79">
        <v>0</v>
      </c>
      <c r="AR757" s="79">
        <v>0</v>
      </c>
      <c r="AS757" s="79"/>
      <c r="AT757" s="79"/>
      <c r="AU757" s="79"/>
      <c r="AV757" s="79"/>
      <c r="AW757" s="79"/>
      <c r="AX757" s="79"/>
      <c r="AY757" s="79"/>
      <c r="AZ757" s="79"/>
      <c r="BA757">
        <v>1</v>
      </c>
      <c r="BB757" s="78" t="str">
        <f>REPLACE(INDEX(GroupVertices[Group], MATCH(Edges[[#This Row],[Vertex 1]],GroupVertices[Vertex],0)),1,1,"")</f>
        <v>3</v>
      </c>
      <c r="BC757" s="78" t="str">
        <f>REPLACE(INDEX(GroupVertices[Group], MATCH(Edges[[#This Row],[Vertex 2]],GroupVertices[Vertex],0)),1,1,"")</f>
        <v>3</v>
      </c>
      <c r="BD757" s="48">
        <v>2</v>
      </c>
      <c r="BE757" s="49">
        <v>11.764705882352942</v>
      </c>
      <c r="BF757" s="48">
        <v>1</v>
      </c>
      <c r="BG757" s="49">
        <v>5.882352941176471</v>
      </c>
      <c r="BH757" s="48">
        <v>0</v>
      </c>
      <c r="BI757" s="49">
        <v>0</v>
      </c>
      <c r="BJ757" s="48">
        <v>14</v>
      </c>
      <c r="BK757" s="49">
        <v>82.352941176470594</v>
      </c>
      <c r="BL757" s="48">
        <v>17</v>
      </c>
    </row>
    <row r="758" spans="1:64" x14ac:dyDescent="0.25">
      <c r="A758" s="64" t="s">
        <v>610</v>
      </c>
      <c r="B758" s="64" t="s">
        <v>615</v>
      </c>
      <c r="C758" s="65" t="s">
        <v>15839</v>
      </c>
      <c r="D758" s="66">
        <v>3</v>
      </c>
      <c r="E758" s="67" t="s">
        <v>132</v>
      </c>
      <c r="F758" s="68">
        <v>35</v>
      </c>
      <c r="G758" s="65"/>
      <c r="H758" s="69"/>
      <c r="I758" s="70"/>
      <c r="J758" s="70"/>
      <c r="K758" s="34" t="s">
        <v>65</v>
      </c>
      <c r="L758" s="77">
        <v>758</v>
      </c>
      <c r="M758" s="77"/>
      <c r="N758" s="72"/>
      <c r="O758" s="79" t="s">
        <v>999</v>
      </c>
      <c r="P758" s="81">
        <v>43175.594548611109</v>
      </c>
      <c r="Q758" s="79" t="s">
        <v>1456</v>
      </c>
      <c r="R758" s="83" t="s">
        <v>2253</v>
      </c>
      <c r="S758" s="79" t="s">
        <v>2577</v>
      </c>
      <c r="T758" s="79" t="s">
        <v>731</v>
      </c>
      <c r="U758" s="79"/>
      <c r="V758" s="83" t="s">
        <v>3760</v>
      </c>
      <c r="W758" s="81">
        <v>43175.594548611109</v>
      </c>
      <c r="X758" s="83" t="s">
        <v>4422</v>
      </c>
      <c r="Y758" s="79"/>
      <c r="Z758" s="79"/>
      <c r="AA758" s="85" t="s">
        <v>5630</v>
      </c>
      <c r="AB758" s="79"/>
      <c r="AC758" s="79" t="b">
        <v>0</v>
      </c>
      <c r="AD758" s="79">
        <v>2</v>
      </c>
      <c r="AE758" s="85" t="s">
        <v>6296</v>
      </c>
      <c r="AF758" s="79" t="b">
        <v>0</v>
      </c>
      <c r="AG758" s="79" t="s">
        <v>6304</v>
      </c>
      <c r="AH758" s="79"/>
      <c r="AI758" s="85" t="s">
        <v>6296</v>
      </c>
      <c r="AJ758" s="79" t="b">
        <v>0</v>
      </c>
      <c r="AK758" s="79">
        <v>2</v>
      </c>
      <c r="AL758" s="85" t="s">
        <v>6296</v>
      </c>
      <c r="AM758" s="79" t="s">
        <v>6328</v>
      </c>
      <c r="AN758" s="79" t="b">
        <v>0</v>
      </c>
      <c r="AO758" s="85" t="s">
        <v>5630</v>
      </c>
      <c r="AP758" s="79" t="s">
        <v>6415</v>
      </c>
      <c r="AQ758" s="79">
        <v>0</v>
      </c>
      <c r="AR758" s="79">
        <v>0</v>
      </c>
      <c r="AS758" s="79"/>
      <c r="AT758" s="79"/>
      <c r="AU758" s="79"/>
      <c r="AV758" s="79"/>
      <c r="AW758" s="79"/>
      <c r="AX758" s="79"/>
      <c r="AY758" s="79"/>
      <c r="AZ758" s="79"/>
      <c r="BA758">
        <v>1</v>
      </c>
      <c r="BB758" s="78" t="str">
        <f>REPLACE(INDEX(GroupVertices[Group], MATCH(Edges[[#This Row],[Vertex 1]],GroupVertices[Vertex],0)),1,1,"")</f>
        <v>3</v>
      </c>
      <c r="BC758" s="78" t="str">
        <f>REPLACE(INDEX(GroupVertices[Group], MATCH(Edges[[#This Row],[Vertex 2]],GroupVertices[Vertex],0)),1,1,"")</f>
        <v>3</v>
      </c>
      <c r="BD758" s="48"/>
      <c r="BE758" s="49"/>
      <c r="BF758" s="48"/>
      <c r="BG758" s="49"/>
      <c r="BH758" s="48"/>
      <c r="BI758" s="49"/>
      <c r="BJ758" s="48"/>
      <c r="BK758" s="49"/>
      <c r="BL758" s="48"/>
    </row>
    <row r="759" spans="1:64" x14ac:dyDescent="0.25">
      <c r="A759" s="64" t="s">
        <v>610</v>
      </c>
      <c r="B759" s="64" t="s">
        <v>812</v>
      </c>
      <c r="C759" s="65" t="s">
        <v>15839</v>
      </c>
      <c r="D759" s="66">
        <v>3</v>
      </c>
      <c r="E759" s="67" t="s">
        <v>132</v>
      </c>
      <c r="F759" s="68">
        <v>35</v>
      </c>
      <c r="G759" s="65"/>
      <c r="H759" s="69"/>
      <c r="I759" s="70"/>
      <c r="J759" s="70"/>
      <c r="K759" s="34" t="s">
        <v>65</v>
      </c>
      <c r="L759" s="77">
        <v>759</v>
      </c>
      <c r="M759" s="77"/>
      <c r="N759" s="72"/>
      <c r="O759" s="79" t="s">
        <v>999</v>
      </c>
      <c r="P759" s="81">
        <v>43175.594548611109</v>
      </c>
      <c r="Q759" s="79" t="s">
        <v>1456</v>
      </c>
      <c r="R759" s="83" t="s">
        <v>2253</v>
      </c>
      <c r="S759" s="79" t="s">
        <v>2577</v>
      </c>
      <c r="T759" s="79" t="s">
        <v>731</v>
      </c>
      <c r="U759" s="79"/>
      <c r="V759" s="83" t="s">
        <v>3760</v>
      </c>
      <c r="W759" s="81">
        <v>43175.594548611109</v>
      </c>
      <c r="X759" s="83" t="s">
        <v>4422</v>
      </c>
      <c r="Y759" s="79"/>
      <c r="Z759" s="79"/>
      <c r="AA759" s="85" t="s">
        <v>5630</v>
      </c>
      <c r="AB759" s="79"/>
      <c r="AC759" s="79" t="b">
        <v>0</v>
      </c>
      <c r="AD759" s="79">
        <v>2</v>
      </c>
      <c r="AE759" s="85" t="s">
        <v>6296</v>
      </c>
      <c r="AF759" s="79" t="b">
        <v>0</v>
      </c>
      <c r="AG759" s="79" t="s">
        <v>6304</v>
      </c>
      <c r="AH759" s="79"/>
      <c r="AI759" s="85" t="s">
        <v>6296</v>
      </c>
      <c r="AJ759" s="79" t="b">
        <v>0</v>
      </c>
      <c r="AK759" s="79">
        <v>2</v>
      </c>
      <c r="AL759" s="85" t="s">
        <v>6296</v>
      </c>
      <c r="AM759" s="79" t="s">
        <v>6328</v>
      </c>
      <c r="AN759" s="79" t="b">
        <v>0</v>
      </c>
      <c r="AO759" s="85" t="s">
        <v>5630</v>
      </c>
      <c r="AP759" s="79" t="s">
        <v>6415</v>
      </c>
      <c r="AQ759" s="79">
        <v>0</v>
      </c>
      <c r="AR759" s="79">
        <v>0</v>
      </c>
      <c r="AS759" s="79"/>
      <c r="AT759" s="79"/>
      <c r="AU759" s="79"/>
      <c r="AV759" s="79"/>
      <c r="AW759" s="79"/>
      <c r="AX759" s="79"/>
      <c r="AY759" s="79"/>
      <c r="AZ759" s="79"/>
      <c r="BA759">
        <v>1</v>
      </c>
      <c r="BB759" s="78" t="str">
        <f>REPLACE(INDEX(GroupVertices[Group], MATCH(Edges[[#This Row],[Vertex 1]],GroupVertices[Vertex],0)),1,1,"")</f>
        <v>3</v>
      </c>
      <c r="BC759" s="78" t="str">
        <f>REPLACE(INDEX(GroupVertices[Group], MATCH(Edges[[#This Row],[Vertex 2]],GroupVertices[Vertex],0)),1,1,"")</f>
        <v>3</v>
      </c>
      <c r="BD759" s="48">
        <v>2</v>
      </c>
      <c r="BE759" s="49">
        <v>13.333333333333334</v>
      </c>
      <c r="BF759" s="48">
        <v>1</v>
      </c>
      <c r="BG759" s="49">
        <v>6.666666666666667</v>
      </c>
      <c r="BH759" s="48">
        <v>0</v>
      </c>
      <c r="BI759" s="49">
        <v>0</v>
      </c>
      <c r="BJ759" s="48">
        <v>12</v>
      </c>
      <c r="BK759" s="49">
        <v>80</v>
      </c>
      <c r="BL759" s="48">
        <v>15</v>
      </c>
    </row>
    <row r="760" spans="1:64" x14ac:dyDescent="0.25">
      <c r="A760" s="64" t="s">
        <v>611</v>
      </c>
      <c r="B760" s="64" t="s">
        <v>610</v>
      </c>
      <c r="C760" s="65" t="s">
        <v>15839</v>
      </c>
      <c r="D760" s="66">
        <v>3</v>
      </c>
      <c r="E760" s="67" t="s">
        <v>132</v>
      </c>
      <c r="F760" s="68">
        <v>35</v>
      </c>
      <c r="G760" s="65"/>
      <c r="H760" s="69"/>
      <c r="I760" s="70"/>
      <c r="J760" s="70"/>
      <c r="K760" s="34" t="s">
        <v>65</v>
      </c>
      <c r="L760" s="77">
        <v>760</v>
      </c>
      <c r="M760" s="77"/>
      <c r="N760" s="72"/>
      <c r="O760" s="79" t="s">
        <v>999</v>
      </c>
      <c r="P760" s="81">
        <v>43175.624976851854</v>
      </c>
      <c r="Q760" s="79" t="s">
        <v>1455</v>
      </c>
      <c r="R760" s="79"/>
      <c r="S760" s="79"/>
      <c r="T760" s="79" t="s">
        <v>731</v>
      </c>
      <c r="U760" s="79"/>
      <c r="V760" s="83" t="s">
        <v>3761</v>
      </c>
      <c r="W760" s="81">
        <v>43175.624976851854</v>
      </c>
      <c r="X760" s="83" t="s">
        <v>4423</v>
      </c>
      <c r="Y760" s="79"/>
      <c r="Z760" s="79"/>
      <c r="AA760" s="85" t="s">
        <v>5631</v>
      </c>
      <c r="AB760" s="79"/>
      <c r="AC760" s="79" t="b">
        <v>0</v>
      </c>
      <c r="AD760" s="79">
        <v>0</v>
      </c>
      <c r="AE760" s="85" t="s">
        <v>6296</v>
      </c>
      <c r="AF760" s="79" t="b">
        <v>0</v>
      </c>
      <c r="AG760" s="79" t="s">
        <v>6304</v>
      </c>
      <c r="AH760" s="79"/>
      <c r="AI760" s="85" t="s">
        <v>6296</v>
      </c>
      <c r="AJ760" s="79" t="b">
        <v>0</v>
      </c>
      <c r="AK760" s="79">
        <v>2</v>
      </c>
      <c r="AL760" s="85" t="s">
        <v>5630</v>
      </c>
      <c r="AM760" s="79" t="s">
        <v>6331</v>
      </c>
      <c r="AN760" s="79" t="b">
        <v>0</v>
      </c>
      <c r="AO760" s="85" t="s">
        <v>5630</v>
      </c>
      <c r="AP760" s="79" t="s">
        <v>176</v>
      </c>
      <c r="AQ760" s="79">
        <v>0</v>
      </c>
      <c r="AR760" s="79">
        <v>0</v>
      </c>
      <c r="AS760" s="79"/>
      <c r="AT760" s="79"/>
      <c r="AU760" s="79"/>
      <c r="AV760" s="79"/>
      <c r="AW760" s="79"/>
      <c r="AX760" s="79"/>
      <c r="AY760" s="79"/>
      <c r="AZ760" s="79"/>
      <c r="BA760">
        <v>1</v>
      </c>
      <c r="BB760" s="78" t="str">
        <f>REPLACE(INDEX(GroupVertices[Group], MATCH(Edges[[#This Row],[Vertex 1]],GroupVertices[Vertex],0)),1,1,"")</f>
        <v>3</v>
      </c>
      <c r="BC760" s="78" t="str">
        <f>REPLACE(INDEX(GroupVertices[Group], MATCH(Edges[[#This Row],[Vertex 2]],GroupVertices[Vertex],0)),1,1,"")</f>
        <v>3</v>
      </c>
      <c r="BD760" s="48"/>
      <c r="BE760" s="49"/>
      <c r="BF760" s="48"/>
      <c r="BG760" s="49"/>
      <c r="BH760" s="48"/>
      <c r="BI760" s="49"/>
      <c r="BJ760" s="48"/>
      <c r="BK760" s="49"/>
      <c r="BL760" s="48"/>
    </row>
    <row r="761" spans="1:64" x14ac:dyDescent="0.25">
      <c r="A761" s="64" t="s">
        <v>611</v>
      </c>
      <c r="B761" s="64" t="s">
        <v>615</v>
      </c>
      <c r="C761" s="65" t="s">
        <v>15839</v>
      </c>
      <c r="D761" s="66">
        <v>3</v>
      </c>
      <c r="E761" s="67" t="s">
        <v>132</v>
      </c>
      <c r="F761" s="68">
        <v>35</v>
      </c>
      <c r="G761" s="65"/>
      <c r="H761" s="69"/>
      <c r="I761" s="70"/>
      <c r="J761" s="70"/>
      <c r="K761" s="34" t="s">
        <v>65</v>
      </c>
      <c r="L761" s="77">
        <v>761</v>
      </c>
      <c r="M761" s="77"/>
      <c r="N761" s="72"/>
      <c r="O761" s="79" t="s">
        <v>999</v>
      </c>
      <c r="P761" s="81">
        <v>43175.624976851854</v>
      </c>
      <c r="Q761" s="79" t="s">
        <v>1455</v>
      </c>
      <c r="R761" s="79"/>
      <c r="S761" s="79"/>
      <c r="T761" s="79" t="s">
        <v>731</v>
      </c>
      <c r="U761" s="79"/>
      <c r="V761" s="83" t="s">
        <v>3761</v>
      </c>
      <c r="W761" s="81">
        <v>43175.624976851854</v>
      </c>
      <c r="X761" s="83" t="s">
        <v>4423</v>
      </c>
      <c r="Y761" s="79"/>
      <c r="Z761" s="79"/>
      <c r="AA761" s="85" t="s">
        <v>5631</v>
      </c>
      <c r="AB761" s="79"/>
      <c r="AC761" s="79" t="b">
        <v>0</v>
      </c>
      <c r="AD761" s="79">
        <v>0</v>
      </c>
      <c r="AE761" s="85" t="s">
        <v>6296</v>
      </c>
      <c r="AF761" s="79" t="b">
        <v>0</v>
      </c>
      <c r="AG761" s="79" t="s">
        <v>6304</v>
      </c>
      <c r="AH761" s="79"/>
      <c r="AI761" s="85" t="s">
        <v>6296</v>
      </c>
      <c r="AJ761" s="79" t="b">
        <v>0</v>
      </c>
      <c r="AK761" s="79">
        <v>2</v>
      </c>
      <c r="AL761" s="85" t="s">
        <v>5630</v>
      </c>
      <c r="AM761" s="79" t="s">
        <v>6331</v>
      </c>
      <c r="AN761" s="79" t="b">
        <v>0</v>
      </c>
      <c r="AO761" s="85" t="s">
        <v>5630</v>
      </c>
      <c r="AP761" s="79" t="s">
        <v>176</v>
      </c>
      <c r="AQ761" s="79">
        <v>0</v>
      </c>
      <c r="AR761" s="79">
        <v>0</v>
      </c>
      <c r="AS761" s="79"/>
      <c r="AT761" s="79"/>
      <c r="AU761" s="79"/>
      <c r="AV761" s="79"/>
      <c r="AW761" s="79"/>
      <c r="AX761" s="79"/>
      <c r="AY761" s="79"/>
      <c r="AZ761" s="79"/>
      <c r="BA761">
        <v>1</v>
      </c>
      <c r="BB761" s="78" t="str">
        <f>REPLACE(INDEX(GroupVertices[Group], MATCH(Edges[[#This Row],[Vertex 1]],GroupVertices[Vertex],0)),1,1,"")</f>
        <v>3</v>
      </c>
      <c r="BC761" s="78" t="str">
        <f>REPLACE(INDEX(GroupVertices[Group], MATCH(Edges[[#This Row],[Vertex 2]],GroupVertices[Vertex],0)),1,1,"")</f>
        <v>3</v>
      </c>
      <c r="BD761" s="48"/>
      <c r="BE761" s="49"/>
      <c r="BF761" s="48"/>
      <c r="BG761" s="49"/>
      <c r="BH761" s="48"/>
      <c r="BI761" s="49"/>
      <c r="BJ761" s="48"/>
      <c r="BK761" s="49"/>
      <c r="BL761" s="48"/>
    </row>
    <row r="762" spans="1:64" x14ac:dyDescent="0.25">
      <c r="A762" s="64" t="s">
        <v>611</v>
      </c>
      <c r="B762" s="64" t="s">
        <v>812</v>
      </c>
      <c r="C762" s="65" t="s">
        <v>15839</v>
      </c>
      <c r="D762" s="66">
        <v>3</v>
      </c>
      <c r="E762" s="67" t="s">
        <v>132</v>
      </c>
      <c r="F762" s="68">
        <v>35</v>
      </c>
      <c r="G762" s="65"/>
      <c r="H762" s="69"/>
      <c r="I762" s="70"/>
      <c r="J762" s="70"/>
      <c r="K762" s="34" t="s">
        <v>65</v>
      </c>
      <c r="L762" s="77">
        <v>762</v>
      </c>
      <c r="M762" s="77"/>
      <c r="N762" s="72"/>
      <c r="O762" s="79" t="s">
        <v>999</v>
      </c>
      <c r="P762" s="81">
        <v>43175.624976851854</v>
      </c>
      <c r="Q762" s="79" t="s">
        <v>1455</v>
      </c>
      <c r="R762" s="79"/>
      <c r="S762" s="79"/>
      <c r="T762" s="79" t="s">
        <v>731</v>
      </c>
      <c r="U762" s="79"/>
      <c r="V762" s="83" t="s">
        <v>3761</v>
      </c>
      <c r="W762" s="81">
        <v>43175.624976851854</v>
      </c>
      <c r="X762" s="83" t="s">
        <v>4423</v>
      </c>
      <c r="Y762" s="79"/>
      <c r="Z762" s="79"/>
      <c r="AA762" s="85" t="s">
        <v>5631</v>
      </c>
      <c r="AB762" s="79"/>
      <c r="AC762" s="79" t="b">
        <v>0</v>
      </c>
      <c r="AD762" s="79">
        <v>0</v>
      </c>
      <c r="AE762" s="85" t="s">
        <v>6296</v>
      </c>
      <c r="AF762" s="79" t="b">
        <v>0</v>
      </c>
      <c r="AG762" s="79" t="s">
        <v>6304</v>
      </c>
      <c r="AH762" s="79"/>
      <c r="AI762" s="85" t="s">
        <v>6296</v>
      </c>
      <c r="AJ762" s="79" t="b">
        <v>0</v>
      </c>
      <c r="AK762" s="79">
        <v>2</v>
      </c>
      <c r="AL762" s="85" t="s">
        <v>5630</v>
      </c>
      <c r="AM762" s="79" t="s">
        <v>6331</v>
      </c>
      <c r="AN762" s="79" t="b">
        <v>0</v>
      </c>
      <c r="AO762" s="85" t="s">
        <v>5630</v>
      </c>
      <c r="AP762" s="79" t="s">
        <v>176</v>
      </c>
      <c r="AQ762" s="79">
        <v>0</v>
      </c>
      <c r="AR762" s="79">
        <v>0</v>
      </c>
      <c r="AS762" s="79"/>
      <c r="AT762" s="79"/>
      <c r="AU762" s="79"/>
      <c r="AV762" s="79"/>
      <c r="AW762" s="79"/>
      <c r="AX762" s="79"/>
      <c r="AY762" s="79"/>
      <c r="AZ762" s="79"/>
      <c r="BA762">
        <v>1</v>
      </c>
      <c r="BB762" s="78" t="str">
        <f>REPLACE(INDEX(GroupVertices[Group], MATCH(Edges[[#This Row],[Vertex 1]],GroupVertices[Vertex],0)),1,1,"")</f>
        <v>3</v>
      </c>
      <c r="BC762" s="78" t="str">
        <f>REPLACE(INDEX(GroupVertices[Group], MATCH(Edges[[#This Row],[Vertex 2]],GroupVertices[Vertex],0)),1,1,"")</f>
        <v>3</v>
      </c>
      <c r="BD762" s="48">
        <v>2</v>
      </c>
      <c r="BE762" s="49">
        <v>11.764705882352942</v>
      </c>
      <c r="BF762" s="48">
        <v>1</v>
      </c>
      <c r="BG762" s="49">
        <v>5.882352941176471</v>
      </c>
      <c r="BH762" s="48">
        <v>0</v>
      </c>
      <c r="BI762" s="49">
        <v>0</v>
      </c>
      <c r="BJ762" s="48">
        <v>14</v>
      </c>
      <c r="BK762" s="49">
        <v>82.352941176470594</v>
      </c>
      <c r="BL762" s="48">
        <v>17</v>
      </c>
    </row>
    <row r="763" spans="1:64" x14ac:dyDescent="0.25">
      <c r="A763" s="64" t="s">
        <v>612</v>
      </c>
      <c r="B763" s="64" t="s">
        <v>612</v>
      </c>
      <c r="C763" s="65" t="s">
        <v>15839</v>
      </c>
      <c r="D763" s="66">
        <v>3</v>
      </c>
      <c r="E763" s="67" t="s">
        <v>132</v>
      </c>
      <c r="F763" s="68">
        <v>35</v>
      </c>
      <c r="G763" s="65"/>
      <c r="H763" s="69"/>
      <c r="I763" s="70"/>
      <c r="J763" s="70"/>
      <c r="K763" s="34" t="s">
        <v>65</v>
      </c>
      <c r="L763" s="77">
        <v>763</v>
      </c>
      <c r="M763" s="77"/>
      <c r="N763" s="72"/>
      <c r="O763" s="79" t="s">
        <v>176</v>
      </c>
      <c r="P763" s="81">
        <v>43175.625324074077</v>
      </c>
      <c r="Q763" s="79" t="s">
        <v>1457</v>
      </c>
      <c r="R763" s="83" t="s">
        <v>2254</v>
      </c>
      <c r="S763" s="79" t="s">
        <v>2587</v>
      </c>
      <c r="T763" s="79" t="s">
        <v>2895</v>
      </c>
      <c r="U763" s="83" t="s">
        <v>3303</v>
      </c>
      <c r="V763" s="83" t="s">
        <v>3303</v>
      </c>
      <c r="W763" s="81">
        <v>43175.625324074077</v>
      </c>
      <c r="X763" s="83" t="s">
        <v>4424</v>
      </c>
      <c r="Y763" s="79"/>
      <c r="Z763" s="79"/>
      <c r="AA763" s="85" t="s">
        <v>5632</v>
      </c>
      <c r="AB763" s="79"/>
      <c r="AC763" s="79" t="b">
        <v>0</v>
      </c>
      <c r="AD763" s="79">
        <v>0</v>
      </c>
      <c r="AE763" s="85" t="s">
        <v>6296</v>
      </c>
      <c r="AF763" s="79" t="b">
        <v>0</v>
      </c>
      <c r="AG763" s="79" t="s">
        <v>6305</v>
      </c>
      <c r="AH763" s="79"/>
      <c r="AI763" s="85" t="s">
        <v>6296</v>
      </c>
      <c r="AJ763" s="79" t="b">
        <v>0</v>
      </c>
      <c r="AK763" s="79">
        <v>0</v>
      </c>
      <c r="AL763" s="85" t="s">
        <v>6296</v>
      </c>
      <c r="AM763" s="79" t="s">
        <v>6387</v>
      </c>
      <c r="AN763" s="79" t="b">
        <v>0</v>
      </c>
      <c r="AO763" s="85" t="s">
        <v>5632</v>
      </c>
      <c r="AP763" s="79" t="s">
        <v>176</v>
      </c>
      <c r="AQ763" s="79">
        <v>0</v>
      </c>
      <c r="AR763" s="79">
        <v>0</v>
      </c>
      <c r="AS763" s="79"/>
      <c r="AT763" s="79"/>
      <c r="AU763" s="79"/>
      <c r="AV763" s="79"/>
      <c r="AW763" s="79"/>
      <c r="AX763" s="79"/>
      <c r="AY763" s="79"/>
      <c r="AZ763" s="79"/>
      <c r="BA763">
        <v>1</v>
      </c>
      <c r="BB763" s="78" t="str">
        <f>REPLACE(INDEX(GroupVertices[Group], MATCH(Edges[[#This Row],[Vertex 1]],GroupVertices[Vertex],0)),1,1,"")</f>
        <v>1</v>
      </c>
      <c r="BC763" s="78" t="str">
        <f>REPLACE(INDEX(GroupVertices[Group], MATCH(Edges[[#This Row],[Vertex 2]],GroupVertices[Vertex],0)),1,1,"")</f>
        <v>1</v>
      </c>
      <c r="BD763" s="48">
        <v>0</v>
      </c>
      <c r="BE763" s="49">
        <v>0</v>
      </c>
      <c r="BF763" s="48">
        <v>0</v>
      </c>
      <c r="BG763" s="49">
        <v>0</v>
      </c>
      <c r="BH763" s="48">
        <v>0</v>
      </c>
      <c r="BI763" s="49">
        <v>0</v>
      </c>
      <c r="BJ763" s="48">
        <v>10</v>
      </c>
      <c r="BK763" s="49">
        <v>100</v>
      </c>
      <c r="BL763" s="48">
        <v>10</v>
      </c>
    </row>
    <row r="764" spans="1:64" x14ac:dyDescent="0.25">
      <c r="A764" s="64" t="s">
        <v>613</v>
      </c>
      <c r="B764" s="64" t="s">
        <v>613</v>
      </c>
      <c r="C764" s="65" t="s">
        <v>15840</v>
      </c>
      <c r="D764" s="66">
        <v>3.5</v>
      </c>
      <c r="E764" s="67" t="s">
        <v>136</v>
      </c>
      <c r="F764" s="68">
        <v>33.357142857142854</v>
      </c>
      <c r="G764" s="65"/>
      <c r="H764" s="69"/>
      <c r="I764" s="70"/>
      <c r="J764" s="70"/>
      <c r="K764" s="34" t="s">
        <v>65</v>
      </c>
      <c r="L764" s="77">
        <v>764</v>
      </c>
      <c r="M764" s="77"/>
      <c r="N764" s="72"/>
      <c r="O764" s="79" t="s">
        <v>176</v>
      </c>
      <c r="P764" s="81">
        <v>43170.63548611111</v>
      </c>
      <c r="Q764" s="79" t="s">
        <v>1458</v>
      </c>
      <c r="R764" s="83" t="s">
        <v>2137</v>
      </c>
      <c r="S764" s="79" t="s">
        <v>2566</v>
      </c>
      <c r="T764" s="79" t="s">
        <v>2894</v>
      </c>
      <c r="U764" s="83" t="s">
        <v>3304</v>
      </c>
      <c r="V764" s="83" t="s">
        <v>3304</v>
      </c>
      <c r="W764" s="81">
        <v>43170.63548611111</v>
      </c>
      <c r="X764" s="83" t="s">
        <v>4425</v>
      </c>
      <c r="Y764" s="79"/>
      <c r="Z764" s="79"/>
      <c r="AA764" s="85" t="s">
        <v>5633</v>
      </c>
      <c r="AB764" s="79"/>
      <c r="AC764" s="79" t="b">
        <v>0</v>
      </c>
      <c r="AD764" s="79">
        <v>0</v>
      </c>
      <c r="AE764" s="85" t="s">
        <v>6296</v>
      </c>
      <c r="AF764" s="79" t="b">
        <v>0</v>
      </c>
      <c r="AG764" s="79" t="s">
        <v>6304</v>
      </c>
      <c r="AH764" s="79"/>
      <c r="AI764" s="85" t="s">
        <v>6296</v>
      </c>
      <c r="AJ764" s="79" t="b">
        <v>0</v>
      </c>
      <c r="AK764" s="79">
        <v>0</v>
      </c>
      <c r="AL764" s="85" t="s">
        <v>6296</v>
      </c>
      <c r="AM764" s="79" t="s">
        <v>6336</v>
      </c>
      <c r="AN764" s="79" t="b">
        <v>0</v>
      </c>
      <c r="AO764" s="85" t="s">
        <v>5633</v>
      </c>
      <c r="AP764" s="79" t="s">
        <v>176</v>
      </c>
      <c r="AQ764" s="79">
        <v>0</v>
      </c>
      <c r="AR764" s="79">
        <v>0</v>
      </c>
      <c r="AS764" s="79"/>
      <c r="AT764" s="79"/>
      <c r="AU764" s="79"/>
      <c r="AV764" s="79"/>
      <c r="AW764" s="79"/>
      <c r="AX764" s="79"/>
      <c r="AY764" s="79"/>
      <c r="AZ764" s="79"/>
      <c r="BA764">
        <v>2</v>
      </c>
      <c r="BB764" s="78" t="str">
        <f>REPLACE(INDEX(GroupVertices[Group], MATCH(Edges[[#This Row],[Vertex 1]],GroupVertices[Vertex],0)),1,1,"")</f>
        <v>1</v>
      </c>
      <c r="BC764" s="78" t="str">
        <f>REPLACE(INDEX(GroupVertices[Group], MATCH(Edges[[#This Row],[Vertex 2]],GroupVertices[Vertex],0)),1,1,"")</f>
        <v>1</v>
      </c>
      <c r="BD764" s="48">
        <v>1</v>
      </c>
      <c r="BE764" s="49">
        <v>3.7037037037037037</v>
      </c>
      <c r="BF764" s="48">
        <v>0</v>
      </c>
      <c r="BG764" s="49">
        <v>0</v>
      </c>
      <c r="BH764" s="48">
        <v>0</v>
      </c>
      <c r="BI764" s="49">
        <v>0</v>
      </c>
      <c r="BJ764" s="48">
        <v>26</v>
      </c>
      <c r="BK764" s="49">
        <v>96.296296296296291</v>
      </c>
      <c r="BL764" s="48">
        <v>27</v>
      </c>
    </row>
    <row r="765" spans="1:64" x14ac:dyDescent="0.25">
      <c r="A765" s="64" t="s">
        <v>613</v>
      </c>
      <c r="B765" s="64" t="s">
        <v>613</v>
      </c>
      <c r="C765" s="65" t="s">
        <v>15840</v>
      </c>
      <c r="D765" s="66">
        <v>3.5</v>
      </c>
      <c r="E765" s="67" t="s">
        <v>136</v>
      </c>
      <c r="F765" s="68">
        <v>33.357142857142854</v>
      </c>
      <c r="G765" s="65"/>
      <c r="H765" s="69"/>
      <c r="I765" s="70"/>
      <c r="J765" s="70"/>
      <c r="K765" s="34" t="s">
        <v>65</v>
      </c>
      <c r="L765" s="77">
        <v>765</v>
      </c>
      <c r="M765" s="77"/>
      <c r="N765" s="72"/>
      <c r="O765" s="79" t="s">
        <v>176</v>
      </c>
      <c r="P765" s="81">
        <v>43175.628564814811</v>
      </c>
      <c r="Q765" s="79" t="s">
        <v>1459</v>
      </c>
      <c r="R765" s="83" t="s">
        <v>2137</v>
      </c>
      <c r="S765" s="79" t="s">
        <v>2566</v>
      </c>
      <c r="T765" s="79" t="s">
        <v>2894</v>
      </c>
      <c r="U765" s="83" t="s">
        <v>3305</v>
      </c>
      <c r="V765" s="83" t="s">
        <v>3305</v>
      </c>
      <c r="W765" s="81">
        <v>43175.628564814811</v>
      </c>
      <c r="X765" s="83" t="s">
        <v>4426</v>
      </c>
      <c r="Y765" s="79"/>
      <c r="Z765" s="79"/>
      <c r="AA765" s="85" t="s">
        <v>5634</v>
      </c>
      <c r="AB765" s="79"/>
      <c r="AC765" s="79" t="b">
        <v>0</v>
      </c>
      <c r="AD765" s="79">
        <v>1</v>
      </c>
      <c r="AE765" s="85" t="s">
        <v>6296</v>
      </c>
      <c r="AF765" s="79" t="b">
        <v>0</v>
      </c>
      <c r="AG765" s="79" t="s">
        <v>6304</v>
      </c>
      <c r="AH765" s="79"/>
      <c r="AI765" s="85" t="s">
        <v>6296</v>
      </c>
      <c r="AJ765" s="79" t="b">
        <v>0</v>
      </c>
      <c r="AK765" s="79">
        <v>1</v>
      </c>
      <c r="AL765" s="85" t="s">
        <v>6296</v>
      </c>
      <c r="AM765" s="79" t="s">
        <v>6336</v>
      </c>
      <c r="AN765" s="79" t="b">
        <v>0</v>
      </c>
      <c r="AO765" s="85" t="s">
        <v>5634</v>
      </c>
      <c r="AP765" s="79" t="s">
        <v>176</v>
      </c>
      <c r="AQ765" s="79">
        <v>0</v>
      </c>
      <c r="AR765" s="79">
        <v>0</v>
      </c>
      <c r="AS765" s="79"/>
      <c r="AT765" s="79"/>
      <c r="AU765" s="79"/>
      <c r="AV765" s="79"/>
      <c r="AW765" s="79"/>
      <c r="AX765" s="79"/>
      <c r="AY765" s="79"/>
      <c r="AZ765" s="79"/>
      <c r="BA765">
        <v>2</v>
      </c>
      <c r="BB765" s="78" t="str">
        <f>REPLACE(INDEX(GroupVertices[Group], MATCH(Edges[[#This Row],[Vertex 1]],GroupVertices[Vertex],0)),1,1,"")</f>
        <v>1</v>
      </c>
      <c r="BC765" s="78" t="str">
        <f>REPLACE(INDEX(GroupVertices[Group], MATCH(Edges[[#This Row],[Vertex 2]],GroupVertices[Vertex],0)),1,1,"")</f>
        <v>1</v>
      </c>
      <c r="BD765" s="48">
        <v>1</v>
      </c>
      <c r="BE765" s="49">
        <v>3.7037037037037037</v>
      </c>
      <c r="BF765" s="48">
        <v>0</v>
      </c>
      <c r="BG765" s="49">
        <v>0</v>
      </c>
      <c r="BH765" s="48">
        <v>0</v>
      </c>
      <c r="BI765" s="49">
        <v>0</v>
      </c>
      <c r="BJ765" s="48">
        <v>26</v>
      </c>
      <c r="BK765" s="49">
        <v>96.296296296296291</v>
      </c>
      <c r="BL765" s="48">
        <v>27</v>
      </c>
    </row>
    <row r="766" spans="1:64" x14ac:dyDescent="0.25">
      <c r="A766" s="64" t="s">
        <v>614</v>
      </c>
      <c r="B766" s="64" t="s">
        <v>757</v>
      </c>
      <c r="C766" s="65" t="s">
        <v>15839</v>
      </c>
      <c r="D766" s="66">
        <v>3</v>
      </c>
      <c r="E766" s="67" t="s">
        <v>132</v>
      </c>
      <c r="F766" s="68">
        <v>35</v>
      </c>
      <c r="G766" s="65"/>
      <c r="H766" s="69"/>
      <c r="I766" s="70"/>
      <c r="J766" s="70"/>
      <c r="K766" s="34" t="s">
        <v>65</v>
      </c>
      <c r="L766" s="77">
        <v>766</v>
      </c>
      <c r="M766" s="77"/>
      <c r="N766" s="72"/>
      <c r="O766" s="79" t="s">
        <v>999</v>
      </c>
      <c r="P766" s="81">
        <v>43175.629849537036</v>
      </c>
      <c r="Q766" s="79" t="s">
        <v>1437</v>
      </c>
      <c r="R766" s="83" t="s">
        <v>2243</v>
      </c>
      <c r="S766" s="79" t="s">
        <v>2518</v>
      </c>
      <c r="T766" s="79" t="s">
        <v>2882</v>
      </c>
      <c r="U766" s="79"/>
      <c r="V766" s="83" t="s">
        <v>3762</v>
      </c>
      <c r="W766" s="81">
        <v>43175.629849537036</v>
      </c>
      <c r="X766" s="83" t="s">
        <v>4427</v>
      </c>
      <c r="Y766" s="79"/>
      <c r="Z766" s="79"/>
      <c r="AA766" s="85" t="s">
        <v>5635</v>
      </c>
      <c r="AB766" s="79"/>
      <c r="AC766" s="79" t="b">
        <v>0</v>
      </c>
      <c r="AD766" s="79">
        <v>0</v>
      </c>
      <c r="AE766" s="85" t="s">
        <v>6296</v>
      </c>
      <c r="AF766" s="79" t="b">
        <v>0</v>
      </c>
      <c r="AG766" s="79" t="s">
        <v>6304</v>
      </c>
      <c r="AH766" s="79"/>
      <c r="AI766" s="85" t="s">
        <v>6296</v>
      </c>
      <c r="AJ766" s="79" t="b">
        <v>0</v>
      </c>
      <c r="AK766" s="79">
        <v>206</v>
      </c>
      <c r="AL766" s="85" t="s">
        <v>6011</v>
      </c>
      <c r="AM766" s="79" t="s">
        <v>6328</v>
      </c>
      <c r="AN766" s="79" t="b">
        <v>0</v>
      </c>
      <c r="AO766" s="85" t="s">
        <v>6011</v>
      </c>
      <c r="AP766" s="79" t="s">
        <v>176</v>
      </c>
      <c r="AQ766" s="79">
        <v>0</v>
      </c>
      <c r="AR766" s="79">
        <v>0</v>
      </c>
      <c r="AS766" s="79"/>
      <c r="AT766" s="79"/>
      <c r="AU766" s="79"/>
      <c r="AV766" s="79"/>
      <c r="AW766" s="79"/>
      <c r="AX766" s="79"/>
      <c r="AY766" s="79"/>
      <c r="AZ766" s="79"/>
      <c r="BA766">
        <v>1</v>
      </c>
      <c r="BB766" s="78" t="str">
        <f>REPLACE(INDEX(GroupVertices[Group], MATCH(Edges[[#This Row],[Vertex 1]],GroupVertices[Vertex],0)),1,1,"")</f>
        <v>7</v>
      </c>
      <c r="BC766" s="78" t="str">
        <f>REPLACE(INDEX(GroupVertices[Group], MATCH(Edges[[#This Row],[Vertex 2]],GroupVertices[Vertex],0)),1,1,"")</f>
        <v>7</v>
      </c>
      <c r="BD766" s="48">
        <v>0</v>
      </c>
      <c r="BE766" s="49">
        <v>0</v>
      </c>
      <c r="BF766" s="48">
        <v>0</v>
      </c>
      <c r="BG766" s="49">
        <v>0</v>
      </c>
      <c r="BH766" s="48">
        <v>0</v>
      </c>
      <c r="BI766" s="49">
        <v>0</v>
      </c>
      <c r="BJ766" s="48">
        <v>13</v>
      </c>
      <c r="BK766" s="49">
        <v>100</v>
      </c>
      <c r="BL766" s="48">
        <v>13</v>
      </c>
    </row>
    <row r="767" spans="1:64" x14ac:dyDescent="0.25">
      <c r="A767" s="64" t="s">
        <v>615</v>
      </c>
      <c r="B767" s="64" t="s">
        <v>914</v>
      </c>
      <c r="C767" s="65" t="s">
        <v>15839</v>
      </c>
      <c r="D767" s="66">
        <v>3</v>
      </c>
      <c r="E767" s="67" t="s">
        <v>132</v>
      </c>
      <c r="F767" s="68">
        <v>35</v>
      </c>
      <c r="G767" s="65"/>
      <c r="H767" s="69"/>
      <c r="I767" s="70"/>
      <c r="J767" s="70"/>
      <c r="K767" s="34" t="s">
        <v>65</v>
      </c>
      <c r="L767" s="77">
        <v>767</v>
      </c>
      <c r="M767" s="77"/>
      <c r="N767" s="72"/>
      <c r="O767" s="79" t="s">
        <v>999</v>
      </c>
      <c r="P767" s="81">
        <v>43171.668055555558</v>
      </c>
      <c r="Q767" s="79" t="s">
        <v>1460</v>
      </c>
      <c r="R767" s="79" t="s">
        <v>2255</v>
      </c>
      <c r="S767" s="79" t="s">
        <v>2604</v>
      </c>
      <c r="T767" s="79" t="s">
        <v>2896</v>
      </c>
      <c r="U767" s="79"/>
      <c r="V767" s="83" t="s">
        <v>3763</v>
      </c>
      <c r="W767" s="81">
        <v>43171.668055555558</v>
      </c>
      <c r="X767" s="83" t="s">
        <v>4428</v>
      </c>
      <c r="Y767" s="79"/>
      <c r="Z767" s="79"/>
      <c r="AA767" s="85" t="s">
        <v>5636</v>
      </c>
      <c r="AB767" s="79"/>
      <c r="AC767" s="79" t="b">
        <v>0</v>
      </c>
      <c r="AD767" s="79">
        <v>0</v>
      </c>
      <c r="AE767" s="85" t="s">
        <v>6296</v>
      </c>
      <c r="AF767" s="79" t="b">
        <v>1</v>
      </c>
      <c r="AG767" s="79" t="s">
        <v>6304</v>
      </c>
      <c r="AH767" s="79"/>
      <c r="AI767" s="85" t="s">
        <v>6323</v>
      </c>
      <c r="AJ767" s="79" t="b">
        <v>0</v>
      </c>
      <c r="AK767" s="79">
        <v>0</v>
      </c>
      <c r="AL767" s="85" t="s">
        <v>6296</v>
      </c>
      <c r="AM767" s="79" t="s">
        <v>6338</v>
      </c>
      <c r="AN767" s="79" t="b">
        <v>0</v>
      </c>
      <c r="AO767" s="85" t="s">
        <v>5636</v>
      </c>
      <c r="AP767" s="79" t="s">
        <v>176</v>
      </c>
      <c r="AQ767" s="79">
        <v>0</v>
      </c>
      <c r="AR767" s="79">
        <v>0</v>
      </c>
      <c r="AS767" s="79"/>
      <c r="AT767" s="79"/>
      <c r="AU767" s="79"/>
      <c r="AV767" s="79"/>
      <c r="AW767" s="79"/>
      <c r="AX767" s="79"/>
      <c r="AY767" s="79"/>
      <c r="AZ767" s="79"/>
      <c r="BA767">
        <v>1</v>
      </c>
      <c r="BB767" s="78" t="str">
        <f>REPLACE(INDEX(GroupVertices[Group], MATCH(Edges[[#This Row],[Vertex 1]],GroupVertices[Vertex],0)),1,1,"")</f>
        <v>3</v>
      </c>
      <c r="BC767" s="78" t="str">
        <f>REPLACE(INDEX(GroupVertices[Group], MATCH(Edges[[#This Row],[Vertex 2]],GroupVertices[Vertex],0)),1,1,"")</f>
        <v>3</v>
      </c>
      <c r="BD767" s="48">
        <v>1</v>
      </c>
      <c r="BE767" s="49">
        <v>5</v>
      </c>
      <c r="BF767" s="48">
        <v>1</v>
      </c>
      <c r="BG767" s="49">
        <v>5</v>
      </c>
      <c r="BH767" s="48">
        <v>0</v>
      </c>
      <c r="BI767" s="49">
        <v>0</v>
      </c>
      <c r="BJ767" s="48">
        <v>18</v>
      </c>
      <c r="BK767" s="49">
        <v>90</v>
      </c>
      <c r="BL767" s="48">
        <v>20</v>
      </c>
    </row>
    <row r="768" spans="1:64" x14ac:dyDescent="0.25">
      <c r="A768" s="64" t="s">
        <v>325</v>
      </c>
      <c r="B768" s="64" t="s">
        <v>915</v>
      </c>
      <c r="C768" s="65" t="s">
        <v>15846</v>
      </c>
      <c r="D768" s="66">
        <v>10</v>
      </c>
      <c r="E768" s="67" t="s">
        <v>136</v>
      </c>
      <c r="F768" s="68">
        <v>12</v>
      </c>
      <c r="G768" s="65"/>
      <c r="H768" s="69"/>
      <c r="I768" s="70"/>
      <c r="J768" s="70"/>
      <c r="K768" s="34" t="s">
        <v>65</v>
      </c>
      <c r="L768" s="77">
        <v>768</v>
      </c>
      <c r="M768" s="77"/>
      <c r="N768" s="72"/>
      <c r="O768" s="79" t="s">
        <v>999</v>
      </c>
      <c r="P768" s="81">
        <v>43165.648344907408</v>
      </c>
      <c r="Q768" s="79" t="s">
        <v>1461</v>
      </c>
      <c r="R768" s="83" t="s">
        <v>2256</v>
      </c>
      <c r="S768" s="79" t="s">
        <v>2531</v>
      </c>
      <c r="T768" s="79" t="s">
        <v>2897</v>
      </c>
      <c r="U768" s="79"/>
      <c r="V768" s="83" t="s">
        <v>3555</v>
      </c>
      <c r="W768" s="81">
        <v>43165.648344907408</v>
      </c>
      <c r="X768" s="83" t="s">
        <v>4429</v>
      </c>
      <c r="Y768" s="79"/>
      <c r="Z768" s="79"/>
      <c r="AA768" s="85" t="s">
        <v>5637</v>
      </c>
      <c r="AB768" s="79"/>
      <c r="AC768" s="79" t="b">
        <v>0</v>
      </c>
      <c r="AD768" s="79">
        <v>2</v>
      </c>
      <c r="AE768" s="85" t="s">
        <v>6296</v>
      </c>
      <c r="AF768" s="79" t="b">
        <v>0</v>
      </c>
      <c r="AG768" s="79" t="s">
        <v>6304</v>
      </c>
      <c r="AH768" s="79"/>
      <c r="AI768" s="85" t="s">
        <v>6296</v>
      </c>
      <c r="AJ768" s="79" t="b">
        <v>0</v>
      </c>
      <c r="AK768" s="79">
        <v>0</v>
      </c>
      <c r="AL768" s="85" t="s">
        <v>6296</v>
      </c>
      <c r="AM768" s="79" t="s">
        <v>6355</v>
      </c>
      <c r="AN768" s="79" t="b">
        <v>0</v>
      </c>
      <c r="AO768" s="85" t="s">
        <v>5637</v>
      </c>
      <c r="AP768" s="79" t="s">
        <v>176</v>
      </c>
      <c r="AQ768" s="79">
        <v>0</v>
      </c>
      <c r="AR768" s="79">
        <v>0</v>
      </c>
      <c r="AS768" s="79"/>
      <c r="AT768" s="79"/>
      <c r="AU768" s="79"/>
      <c r="AV768" s="79"/>
      <c r="AW768" s="79"/>
      <c r="AX768" s="79"/>
      <c r="AY768" s="79"/>
      <c r="AZ768" s="79"/>
      <c r="BA768">
        <v>15</v>
      </c>
      <c r="BB768" s="78" t="str">
        <f>REPLACE(INDEX(GroupVertices[Group], MATCH(Edges[[#This Row],[Vertex 1]],GroupVertices[Vertex],0)),1,1,"")</f>
        <v>3</v>
      </c>
      <c r="BC768" s="78" t="str">
        <f>REPLACE(INDEX(GroupVertices[Group], MATCH(Edges[[#This Row],[Vertex 2]],GroupVertices[Vertex],0)),1,1,"")</f>
        <v>3</v>
      </c>
      <c r="BD768" s="48">
        <v>2</v>
      </c>
      <c r="BE768" s="49">
        <v>7.6923076923076925</v>
      </c>
      <c r="BF768" s="48">
        <v>0</v>
      </c>
      <c r="BG768" s="49">
        <v>0</v>
      </c>
      <c r="BH768" s="48">
        <v>0</v>
      </c>
      <c r="BI768" s="49">
        <v>0</v>
      </c>
      <c r="BJ768" s="48">
        <v>24</v>
      </c>
      <c r="BK768" s="49">
        <v>92.307692307692307</v>
      </c>
      <c r="BL768" s="48">
        <v>26</v>
      </c>
    </row>
    <row r="769" spans="1:64" x14ac:dyDescent="0.25">
      <c r="A769" s="64" t="s">
        <v>325</v>
      </c>
      <c r="B769" s="64" t="s">
        <v>915</v>
      </c>
      <c r="C769" s="65" t="s">
        <v>15846</v>
      </c>
      <c r="D769" s="66">
        <v>10</v>
      </c>
      <c r="E769" s="67" t="s">
        <v>136</v>
      </c>
      <c r="F769" s="68">
        <v>12</v>
      </c>
      <c r="G769" s="65"/>
      <c r="H769" s="69"/>
      <c r="I769" s="70"/>
      <c r="J769" s="70"/>
      <c r="K769" s="34" t="s">
        <v>65</v>
      </c>
      <c r="L769" s="77">
        <v>769</v>
      </c>
      <c r="M769" s="77"/>
      <c r="N769" s="72"/>
      <c r="O769" s="79" t="s">
        <v>999</v>
      </c>
      <c r="P769" s="81">
        <v>43165.649305555555</v>
      </c>
      <c r="Q769" s="79" t="s">
        <v>1462</v>
      </c>
      <c r="R769" s="83" t="s">
        <v>2256</v>
      </c>
      <c r="S769" s="79" t="s">
        <v>2531</v>
      </c>
      <c r="T769" s="79" t="s">
        <v>2897</v>
      </c>
      <c r="U769" s="79"/>
      <c r="V769" s="83" t="s">
        <v>3555</v>
      </c>
      <c r="W769" s="81">
        <v>43165.649305555555</v>
      </c>
      <c r="X769" s="83" t="s">
        <v>4430</v>
      </c>
      <c r="Y769" s="79"/>
      <c r="Z769" s="79"/>
      <c r="AA769" s="85" t="s">
        <v>5638</v>
      </c>
      <c r="AB769" s="79"/>
      <c r="AC769" s="79" t="b">
        <v>0</v>
      </c>
      <c r="AD769" s="79">
        <v>2</v>
      </c>
      <c r="AE769" s="85" t="s">
        <v>6296</v>
      </c>
      <c r="AF769" s="79" t="b">
        <v>0</v>
      </c>
      <c r="AG769" s="79" t="s">
        <v>6304</v>
      </c>
      <c r="AH769" s="79"/>
      <c r="AI769" s="85" t="s">
        <v>6296</v>
      </c>
      <c r="AJ769" s="79" t="b">
        <v>0</v>
      </c>
      <c r="AK769" s="79">
        <v>0</v>
      </c>
      <c r="AL769" s="85" t="s">
        <v>6296</v>
      </c>
      <c r="AM769" s="79" t="s">
        <v>6355</v>
      </c>
      <c r="AN769" s="79" t="b">
        <v>0</v>
      </c>
      <c r="AO769" s="85" t="s">
        <v>5638</v>
      </c>
      <c r="AP769" s="79" t="s">
        <v>176</v>
      </c>
      <c r="AQ769" s="79">
        <v>0</v>
      </c>
      <c r="AR769" s="79">
        <v>0</v>
      </c>
      <c r="AS769" s="79"/>
      <c r="AT769" s="79"/>
      <c r="AU769" s="79"/>
      <c r="AV769" s="79"/>
      <c r="AW769" s="79"/>
      <c r="AX769" s="79"/>
      <c r="AY769" s="79"/>
      <c r="AZ769" s="79"/>
      <c r="BA769">
        <v>15</v>
      </c>
      <c r="BB769" s="78" t="str">
        <f>REPLACE(INDEX(GroupVertices[Group], MATCH(Edges[[#This Row],[Vertex 1]],GroupVertices[Vertex],0)),1,1,"")</f>
        <v>3</v>
      </c>
      <c r="BC769" s="78" t="str">
        <f>REPLACE(INDEX(GroupVertices[Group], MATCH(Edges[[#This Row],[Vertex 2]],GroupVertices[Vertex],0)),1,1,"")</f>
        <v>3</v>
      </c>
      <c r="BD769" s="48">
        <v>3</v>
      </c>
      <c r="BE769" s="49">
        <v>11.538461538461538</v>
      </c>
      <c r="BF769" s="48">
        <v>0</v>
      </c>
      <c r="BG769" s="49">
        <v>0</v>
      </c>
      <c r="BH769" s="48">
        <v>0</v>
      </c>
      <c r="BI769" s="49">
        <v>0</v>
      </c>
      <c r="BJ769" s="48">
        <v>23</v>
      </c>
      <c r="BK769" s="49">
        <v>88.461538461538467</v>
      </c>
      <c r="BL769" s="48">
        <v>26</v>
      </c>
    </row>
    <row r="770" spans="1:64" x14ac:dyDescent="0.25">
      <c r="A770" s="64" t="s">
        <v>325</v>
      </c>
      <c r="B770" s="64" t="s">
        <v>915</v>
      </c>
      <c r="C770" s="65" t="s">
        <v>15846</v>
      </c>
      <c r="D770" s="66">
        <v>10</v>
      </c>
      <c r="E770" s="67" t="s">
        <v>136</v>
      </c>
      <c r="F770" s="68">
        <v>12</v>
      </c>
      <c r="G770" s="65"/>
      <c r="H770" s="69"/>
      <c r="I770" s="70"/>
      <c r="J770" s="70"/>
      <c r="K770" s="34" t="s">
        <v>65</v>
      </c>
      <c r="L770" s="77">
        <v>770</v>
      </c>
      <c r="M770" s="77"/>
      <c r="N770" s="72"/>
      <c r="O770" s="79" t="s">
        <v>999</v>
      </c>
      <c r="P770" s="81">
        <v>43165.652372685188</v>
      </c>
      <c r="Q770" s="79" t="s">
        <v>1463</v>
      </c>
      <c r="R770" s="83" t="s">
        <v>2256</v>
      </c>
      <c r="S770" s="79" t="s">
        <v>2531</v>
      </c>
      <c r="T770" s="79" t="s">
        <v>2710</v>
      </c>
      <c r="U770" s="79"/>
      <c r="V770" s="83" t="s">
        <v>3555</v>
      </c>
      <c r="W770" s="81">
        <v>43165.652372685188</v>
      </c>
      <c r="X770" s="83" t="s">
        <v>4431</v>
      </c>
      <c r="Y770" s="79"/>
      <c r="Z770" s="79"/>
      <c r="AA770" s="85" t="s">
        <v>5639</v>
      </c>
      <c r="AB770" s="79"/>
      <c r="AC770" s="79" t="b">
        <v>0</v>
      </c>
      <c r="AD770" s="79">
        <v>2</v>
      </c>
      <c r="AE770" s="85" t="s">
        <v>6296</v>
      </c>
      <c r="AF770" s="79" t="b">
        <v>0</v>
      </c>
      <c r="AG770" s="79" t="s">
        <v>6304</v>
      </c>
      <c r="AH770" s="79"/>
      <c r="AI770" s="85" t="s">
        <v>6296</v>
      </c>
      <c r="AJ770" s="79" t="b">
        <v>0</v>
      </c>
      <c r="AK770" s="79">
        <v>0</v>
      </c>
      <c r="AL770" s="85" t="s">
        <v>6296</v>
      </c>
      <c r="AM770" s="79" t="s">
        <v>6355</v>
      </c>
      <c r="AN770" s="79" t="b">
        <v>0</v>
      </c>
      <c r="AO770" s="85" t="s">
        <v>5639</v>
      </c>
      <c r="AP770" s="79" t="s">
        <v>176</v>
      </c>
      <c r="AQ770" s="79">
        <v>0</v>
      </c>
      <c r="AR770" s="79">
        <v>0</v>
      </c>
      <c r="AS770" s="79"/>
      <c r="AT770" s="79"/>
      <c r="AU770" s="79"/>
      <c r="AV770" s="79"/>
      <c r="AW770" s="79"/>
      <c r="AX770" s="79"/>
      <c r="AY770" s="79"/>
      <c r="AZ770" s="79"/>
      <c r="BA770">
        <v>15</v>
      </c>
      <c r="BB770" s="78" t="str">
        <f>REPLACE(INDEX(GroupVertices[Group], MATCH(Edges[[#This Row],[Vertex 1]],GroupVertices[Vertex],0)),1,1,"")</f>
        <v>3</v>
      </c>
      <c r="BC770" s="78" t="str">
        <f>REPLACE(INDEX(GroupVertices[Group], MATCH(Edges[[#This Row],[Vertex 2]],GroupVertices[Vertex],0)),1,1,"")</f>
        <v>3</v>
      </c>
      <c r="BD770" s="48">
        <v>1</v>
      </c>
      <c r="BE770" s="49">
        <v>3.0303030303030303</v>
      </c>
      <c r="BF770" s="48">
        <v>0</v>
      </c>
      <c r="BG770" s="49">
        <v>0</v>
      </c>
      <c r="BH770" s="48">
        <v>0</v>
      </c>
      <c r="BI770" s="49">
        <v>0</v>
      </c>
      <c r="BJ770" s="48">
        <v>32</v>
      </c>
      <c r="BK770" s="49">
        <v>96.969696969696969</v>
      </c>
      <c r="BL770" s="48">
        <v>33</v>
      </c>
    </row>
    <row r="771" spans="1:64" x14ac:dyDescent="0.25">
      <c r="A771" s="64" t="s">
        <v>325</v>
      </c>
      <c r="B771" s="64" t="s">
        <v>915</v>
      </c>
      <c r="C771" s="65" t="s">
        <v>15846</v>
      </c>
      <c r="D771" s="66">
        <v>10</v>
      </c>
      <c r="E771" s="67" t="s">
        <v>136</v>
      </c>
      <c r="F771" s="68">
        <v>12</v>
      </c>
      <c r="G771" s="65"/>
      <c r="H771" s="69"/>
      <c r="I771" s="70"/>
      <c r="J771" s="70"/>
      <c r="K771" s="34" t="s">
        <v>65</v>
      </c>
      <c r="L771" s="77">
        <v>771</v>
      </c>
      <c r="M771" s="77"/>
      <c r="N771" s="72"/>
      <c r="O771" s="79" t="s">
        <v>999</v>
      </c>
      <c r="P771" s="81">
        <v>43165.654513888891</v>
      </c>
      <c r="Q771" s="79" t="s">
        <v>1464</v>
      </c>
      <c r="R771" s="83" t="s">
        <v>2256</v>
      </c>
      <c r="S771" s="79" t="s">
        <v>2531</v>
      </c>
      <c r="T771" s="79" t="s">
        <v>2710</v>
      </c>
      <c r="U771" s="79"/>
      <c r="V771" s="83" t="s">
        <v>3555</v>
      </c>
      <c r="W771" s="81">
        <v>43165.654513888891</v>
      </c>
      <c r="X771" s="83" t="s">
        <v>4432</v>
      </c>
      <c r="Y771" s="79"/>
      <c r="Z771" s="79"/>
      <c r="AA771" s="85" t="s">
        <v>5640</v>
      </c>
      <c r="AB771" s="79"/>
      <c r="AC771" s="79" t="b">
        <v>0</v>
      </c>
      <c r="AD771" s="79">
        <v>1</v>
      </c>
      <c r="AE771" s="85" t="s">
        <v>6296</v>
      </c>
      <c r="AF771" s="79" t="b">
        <v>0</v>
      </c>
      <c r="AG771" s="79" t="s">
        <v>6304</v>
      </c>
      <c r="AH771" s="79"/>
      <c r="AI771" s="85" t="s">
        <v>6296</v>
      </c>
      <c r="AJ771" s="79" t="b">
        <v>0</v>
      </c>
      <c r="AK771" s="79">
        <v>0</v>
      </c>
      <c r="AL771" s="85" t="s">
        <v>6296</v>
      </c>
      <c r="AM771" s="79" t="s">
        <v>6355</v>
      </c>
      <c r="AN771" s="79" t="b">
        <v>0</v>
      </c>
      <c r="AO771" s="85" t="s">
        <v>5640</v>
      </c>
      <c r="AP771" s="79" t="s">
        <v>176</v>
      </c>
      <c r="AQ771" s="79">
        <v>0</v>
      </c>
      <c r="AR771" s="79">
        <v>0</v>
      </c>
      <c r="AS771" s="79"/>
      <c r="AT771" s="79"/>
      <c r="AU771" s="79"/>
      <c r="AV771" s="79"/>
      <c r="AW771" s="79"/>
      <c r="AX771" s="79"/>
      <c r="AY771" s="79"/>
      <c r="AZ771" s="79"/>
      <c r="BA771">
        <v>15</v>
      </c>
      <c r="BB771" s="78" t="str">
        <f>REPLACE(INDEX(GroupVertices[Group], MATCH(Edges[[#This Row],[Vertex 1]],GroupVertices[Vertex],0)),1,1,"")</f>
        <v>3</v>
      </c>
      <c r="BC771" s="78" t="str">
        <f>REPLACE(INDEX(GroupVertices[Group], MATCH(Edges[[#This Row],[Vertex 2]],GroupVertices[Vertex],0)),1,1,"")</f>
        <v>3</v>
      </c>
      <c r="BD771" s="48">
        <v>1</v>
      </c>
      <c r="BE771" s="49">
        <v>3.0303030303030303</v>
      </c>
      <c r="BF771" s="48">
        <v>0</v>
      </c>
      <c r="BG771" s="49">
        <v>0</v>
      </c>
      <c r="BH771" s="48">
        <v>0</v>
      </c>
      <c r="BI771" s="49">
        <v>0</v>
      </c>
      <c r="BJ771" s="48">
        <v>32</v>
      </c>
      <c r="BK771" s="49">
        <v>96.969696969696969</v>
      </c>
      <c r="BL771" s="48">
        <v>33</v>
      </c>
    </row>
    <row r="772" spans="1:64" x14ac:dyDescent="0.25">
      <c r="A772" s="64" t="s">
        <v>325</v>
      </c>
      <c r="B772" s="64" t="s">
        <v>915</v>
      </c>
      <c r="C772" s="65" t="s">
        <v>15846</v>
      </c>
      <c r="D772" s="66">
        <v>10</v>
      </c>
      <c r="E772" s="67" t="s">
        <v>136</v>
      </c>
      <c r="F772" s="68">
        <v>12</v>
      </c>
      <c r="G772" s="65"/>
      <c r="H772" s="69"/>
      <c r="I772" s="70"/>
      <c r="J772" s="70"/>
      <c r="K772" s="34" t="s">
        <v>65</v>
      </c>
      <c r="L772" s="77">
        <v>772</v>
      </c>
      <c r="M772" s="77"/>
      <c r="N772" s="72"/>
      <c r="O772" s="79" t="s">
        <v>999</v>
      </c>
      <c r="P772" s="81">
        <v>43165.656574074077</v>
      </c>
      <c r="Q772" s="79" t="s">
        <v>1465</v>
      </c>
      <c r="R772" s="79" t="s">
        <v>2257</v>
      </c>
      <c r="S772" s="79" t="s">
        <v>2605</v>
      </c>
      <c r="T772" s="79" t="s">
        <v>2898</v>
      </c>
      <c r="U772" s="79"/>
      <c r="V772" s="83" t="s">
        <v>3555</v>
      </c>
      <c r="W772" s="81">
        <v>43165.656574074077</v>
      </c>
      <c r="X772" s="83" t="s">
        <v>4433</v>
      </c>
      <c r="Y772" s="79"/>
      <c r="Z772" s="79"/>
      <c r="AA772" s="85" t="s">
        <v>5641</v>
      </c>
      <c r="AB772" s="79"/>
      <c r="AC772" s="79" t="b">
        <v>0</v>
      </c>
      <c r="AD772" s="79">
        <v>3</v>
      </c>
      <c r="AE772" s="85" t="s">
        <v>6296</v>
      </c>
      <c r="AF772" s="79" t="b">
        <v>0</v>
      </c>
      <c r="AG772" s="79" t="s">
        <v>6304</v>
      </c>
      <c r="AH772" s="79"/>
      <c r="AI772" s="85" t="s">
        <v>6296</v>
      </c>
      <c r="AJ772" s="79" t="b">
        <v>0</v>
      </c>
      <c r="AK772" s="79">
        <v>0</v>
      </c>
      <c r="AL772" s="85" t="s">
        <v>6296</v>
      </c>
      <c r="AM772" s="79" t="s">
        <v>6355</v>
      </c>
      <c r="AN772" s="79" t="b">
        <v>0</v>
      </c>
      <c r="AO772" s="85" t="s">
        <v>5641</v>
      </c>
      <c r="AP772" s="79" t="s">
        <v>176</v>
      </c>
      <c r="AQ772" s="79">
        <v>0</v>
      </c>
      <c r="AR772" s="79">
        <v>0</v>
      </c>
      <c r="AS772" s="79"/>
      <c r="AT772" s="79"/>
      <c r="AU772" s="79"/>
      <c r="AV772" s="79"/>
      <c r="AW772" s="79"/>
      <c r="AX772" s="79"/>
      <c r="AY772" s="79"/>
      <c r="AZ772" s="79"/>
      <c r="BA772">
        <v>15</v>
      </c>
      <c r="BB772" s="78" t="str">
        <f>REPLACE(INDEX(GroupVertices[Group], MATCH(Edges[[#This Row],[Vertex 1]],GroupVertices[Vertex],0)),1,1,"")</f>
        <v>3</v>
      </c>
      <c r="BC772" s="78" t="str">
        <f>REPLACE(INDEX(GroupVertices[Group], MATCH(Edges[[#This Row],[Vertex 2]],GroupVertices[Vertex],0)),1,1,"")</f>
        <v>3</v>
      </c>
      <c r="BD772" s="48">
        <v>1</v>
      </c>
      <c r="BE772" s="49">
        <v>3.0303030303030303</v>
      </c>
      <c r="BF772" s="48">
        <v>1</v>
      </c>
      <c r="BG772" s="49">
        <v>3.0303030303030303</v>
      </c>
      <c r="BH772" s="48">
        <v>0</v>
      </c>
      <c r="BI772" s="49">
        <v>0</v>
      </c>
      <c r="BJ772" s="48">
        <v>31</v>
      </c>
      <c r="BK772" s="49">
        <v>93.939393939393938</v>
      </c>
      <c r="BL772" s="48">
        <v>33</v>
      </c>
    </row>
    <row r="773" spans="1:64" x14ac:dyDescent="0.25">
      <c r="A773" s="64" t="s">
        <v>325</v>
      </c>
      <c r="B773" s="64" t="s">
        <v>915</v>
      </c>
      <c r="C773" s="65" t="s">
        <v>15846</v>
      </c>
      <c r="D773" s="66">
        <v>10</v>
      </c>
      <c r="E773" s="67" t="s">
        <v>136</v>
      </c>
      <c r="F773" s="68">
        <v>12</v>
      </c>
      <c r="G773" s="65"/>
      <c r="H773" s="69"/>
      <c r="I773" s="70"/>
      <c r="J773" s="70"/>
      <c r="K773" s="34" t="s">
        <v>65</v>
      </c>
      <c r="L773" s="77">
        <v>773</v>
      </c>
      <c r="M773" s="77"/>
      <c r="N773" s="72"/>
      <c r="O773" s="79" t="s">
        <v>999</v>
      </c>
      <c r="P773" s="81">
        <v>43165.658703703702</v>
      </c>
      <c r="Q773" s="79" t="s">
        <v>1466</v>
      </c>
      <c r="R773" s="83" t="s">
        <v>2256</v>
      </c>
      <c r="S773" s="79" t="s">
        <v>2531</v>
      </c>
      <c r="T773" s="79" t="s">
        <v>2710</v>
      </c>
      <c r="U773" s="79"/>
      <c r="V773" s="83" t="s">
        <v>3555</v>
      </c>
      <c r="W773" s="81">
        <v>43165.658703703702</v>
      </c>
      <c r="X773" s="83" t="s">
        <v>4434</v>
      </c>
      <c r="Y773" s="79"/>
      <c r="Z773" s="79"/>
      <c r="AA773" s="85" t="s">
        <v>5642</v>
      </c>
      <c r="AB773" s="79"/>
      <c r="AC773" s="79" t="b">
        <v>0</v>
      </c>
      <c r="AD773" s="79">
        <v>1</v>
      </c>
      <c r="AE773" s="85" t="s">
        <v>6296</v>
      </c>
      <c r="AF773" s="79" t="b">
        <v>0</v>
      </c>
      <c r="AG773" s="79" t="s">
        <v>6304</v>
      </c>
      <c r="AH773" s="79"/>
      <c r="AI773" s="85" t="s">
        <v>6296</v>
      </c>
      <c r="AJ773" s="79" t="b">
        <v>0</v>
      </c>
      <c r="AK773" s="79">
        <v>0</v>
      </c>
      <c r="AL773" s="85" t="s">
        <v>6296</v>
      </c>
      <c r="AM773" s="79" t="s">
        <v>6355</v>
      </c>
      <c r="AN773" s="79" t="b">
        <v>0</v>
      </c>
      <c r="AO773" s="85" t="s">
        <v>5642</v>
      </c>
      <c r="AP773" s="79" t="s">
        <v>176</v>
      </c>
      <c r="AQ773" s="79">
        <v>0</v>
      </c>
      <c r="AR773" s="79">
        <v>0</v>
      </c>
      <c r="AS773" s="79"/>
      <c r="AT773" s="79"/>
      <c r="AU773" s="79"/>
      <c r="AV773" s="79"/>
      <c r="AW773" s="79"/>
      <c r="AX773" s="79"/>
      <c r="AY773" s="79"/>
      <c r="AZ773" s="79"/>
      <c r="BA773">
        <v>15</v>
      </c>
      <c r="BB773" s="78" t="str">
        <f>REPLACE(INDEX(GroupVertices[Group], MATCH(Edges[[#This Row],[Vertex 1]],GroupVertices[Vertex],0)),1,1,"")</f>
        <v>3</v>
      </c>
      <c r="BC773" s="78" t="str">
        <f>REPLACE(INDEX(GroupVertices[Group], MATCH(Edges[[#This Row],[Vertex 2]],GroupVertices[Vertex],0)),1,1,"")</f>
        <v>3</v>
      </c>
      <c r="BD773" s="48">
        <v>2</v>
      </c>
      <c r="BE773" s="49">
        <v>6.25</v>
      </c>
      <c r="BF773" s="48">
        <v>0</v>
      </c>
      <c r="BG773" s="49">
        <v>0</v>
      </c>
      <c r="BH773" s="48">
        <v>0</v>
      </c>
      <c r="BI773" s="49">
        <v>0</v>
      </c>
      <c r="BJ773" s="48">
        <v>30</v>
      </c>
      <c r="BK773" s="49">
        <v>93.75</v>
      </c>
      <c r="BL773" s="48">
        <v>32</v>
      </c>
    </row>
    <row r="774" spans="1:64" x14ac:dyDescent="0.25">
      <c r="A774" s="64" t="s">
        <v>325</v>
      </c>
      <c r="B774" s="64" t="s">
        <v>915</v>
      </c>
      <c r="C774" s="65" t="s">
        <v>15846</v>
      </c>
      <c r="D774" s="66">
        <v>10</v>
      </c>
      <c r="E774" s="67" t="s">
        <v>136</v>
      </c>
      <c r="F774" s="68">
        <v>12</v>
      </c>
      <c r="G774" s="65"/>
      <c r="H774" s="69"/>
      <c r="I774" s="70"/>
      <c r="J774" s="70"/>
      <c r="K774" s="34" t="s">
        <v>65</v>
      </c>
      <c r="L774" s="77">
        <v>774</v>
      </c>
      <c r="M774" s="77"/>
      <c r="N774" s="72"/>
      <c r="O774" s="79" t="s">
        <v>999</v>
      </c>
      <c r="P774" s="81">
        <v>43165.659398148149</v>
      </c>
      <c r="Q774" s="79" t="s">
        <v>1467</v>
      </c>
      <c r="R774" s="83" t="s">
        <v>2256</v>
      </c>
      <c r="S774" s="79" t="s">
        <v>2531</v>
      </c>
      <c r="T774" s="79" t="s">
        <v>2710</v>
      </c>
      <c r="U774" s="79"/>
      <c r="V774" s="83" t="s">
        <v>3555</v>
      </c>
      <c r="W774" s="81">
        <v>43165.659398148149</v>
      </c>
      <c r="X774" s="83" t="s">
        <v>4435</v>
      </c>
      <c r="Y774" s="79"/>
      <c r="Z774" s="79"/>
      <c r="AA774" s="85" t="s">
        <v>5643</v>
      </c>
      <c r="AB774" s="79"/>
      <c r="AC774" s="79" t="b">
        <v>0</v>
      </c>
      <c r="AD774" s="79">
        <v>2</v>
      </c>
      <c r="AE774" s="85" t="s">
        <v>6296</v>
      </c>
      <c r="AF774" s="79" t="b">
        <v>0</v>
      </c>
      <c r="AG774" s="79" t="s">
        <v>6304</v>
      </c>
      <c r="AH774" s="79"/>
      <c r="AI774" s="85" t="s">
        <v>6296</v>
      </c>
      <c r="AJ774" s="79" t="b">
        <v>0</v>
      </c>
      <c r="AK774" s="79">
        <v>1</v>
      </c>
      <c r="AL774" s="85" t="s">
        <v>6296</v>
      </c>
      <c r="AM774" s="79" t="s">
        <v>6355</v>
      </c>
      <c r="AN774" s="79" t="b">
        <v>0</v>
      </c>
      <c r="AO774" s="85" t="s">
        <v>5643</v>
      </c>
      <c r="AP774" s="79" t="s">
        <v>176</v>
      </c>
      <c r="AQ774" s="79">
        <v>0</v>
      </c>
      <c r="AR774" s="79">
        <v>0</v>
      </c>
      <c r="AS774" s="79"/>
      <c r="AT774" s="79"/>
      <c r="AU774" s="79"/>
      <c r="AV774" s="79"/>
      <c r="AW774" s="79"/>
      <c r="AX774" s="79"/>
      <c r="AY774" s="79"/>
      <c r="AZ774" s="79"/>
      <c r="BA774">
        <v>15</v>
      </c>
      <c r="BB774" s="78" t="str">
        <f>REPLACE(INDEX(GroupVertices[Group], MATCH(Edges[[#This Row],[Vertex 1]],GroupVertices[Vertex],0)),1,1,"")</f>
        <v>3</v>
      </c>
      <c r="BC774" s="78" t="str">
        <f>REPLACE(INDEX(GroupVertices[Group], MATCH(Edges[[#This Row],[Vertex 2]],GroupVertices[Vertex],0)),1,1,"")</f>
        <v>3</v>
      </c>
      <c r="BD774" s="48">
        <v>0</v>
      </c>
      <c r="BE774" s="49">
        <v>0</v>
      </c>
      <c r="BF774" s="48">
        <v>0</v>
      </c>
      <c r="BG774" s="49">
        <v>0</v>
      </c>
      <c r="BH774" s="48">
        <v>0</v>
      </c>
      <c r="BI774" s="49">
        <v>0</v>
      </c>
      <c r="BJ774" s="48">
        <v>28</v>
      </c>
      <c r="BK774" s="49">
        <v>100</v>
      </c>
      <c r="BL774" s="48">
        <v>28</v>
      </c>
    </row>
    <row r="775" spans="1:64" x14ac:dyDescent="0.25">
      <c r="A775" s="64" t="s">
        <v>325</v>
      </c>
      <c r="B775" s="64" t="s">
        <v>915</v>
      </c>
      <c r="C775" s="65" t="s">
        <v>15846</v>
      </c>
      <c r="D775" s="66">
        <v>10</v>
      </c>
      <c r="E775" s="67" t="s">
        <v>136</v>
      </c>
      <c r="F775" s="68">
        <v>12</v>
      </c>
      <c r="G775" s="65"/>
      <c r="H775" s="69"/>
      <c r="I775" s="70"/>
      <c r="J775" s="70"/>
      <c r="K775" s="34" t="s">
        <v>65</v>
      </c>
      <c r="L775" s="77">
        <v>775</v>
      </c>
      <c r="M775" s="77"/>
      <c r="N775" s="72"/>
      <c r="O775" s="79" t="s">
        <v>999</v>
      </c>
      <c r="P775" s="81">
        <v>43165.666307870371</v>
      </c>
      <c r="Q775" s="79" t="s">
        <v>1093</v>
      </c>
      <c r="R775" s="83" t="s">
        <v>2046</v>
      </c>
      <c r="S775" s="79" t="s">
        <v>2532</v>
      </c>
      <c r="T775" s="79" t="s">
        <v>2710</v>
      </c>
      <c r="U775" s="79"/>
      <c r="V775" s="83" t="s">
        <v>3555</v>
      </c>
      <c r="W775" s="81">
        <v>43165.666307870371</v>
      </c>
      <c r="X775" s="83" t="s">
        <v>4004</v>
      </c>
      <c r="Y775" s="79"/>
      <c r="Z775" s="79"/>
      <c r="AA775" s="85" t="s">
        <v>5212</v>
      </c>
      <c r="AB775" s="79"/>
      <c r="AC775" s="79" t="b">
        <v>0</v>
      </c>
      <c r="AD775" s="79">
        <v>3</v>
      </c>
      <c r="AE775" s="85" t="s">
        <v>6296</v>
      </c>
      <c r="AF775" s="79" t="b">
        <v>0</v>
      </c>
      <c r="AG775" s="79" t="s">
        <v>6304</v>
      </c>
      <c r="AH775" s="79"/>
      <c r="AI775" s="85" t="s">
        <v>6296</v>
      </c>
      <c r="AJ775" s="79" t="b">
        <v>0</v>
      </c>
      <c r="AK775" s="79">
        <v>1</v>
      </c>
      <c r="AL775" s="85" t="s">
        <v>6296</v>
      </c>
      <c r="AM775" s="79" t="s">
        <v>6355</v>
      </c>
      <c r="AN775" s="79" t="b">
        <v>0</v>
      </c>
      <c r="AO775" s="85" t="s">
        <v>5212</v>
      </c>
      <c r="AP775" s="79" t="s">
        <v>176</v>
      </c>
      <c r="AQ775" s="79">
        <v>0</v>
      </c>
      <c r="AR775" s="79">
        <v>0</v>
      </c>
      <c r="AS775" s="79"/>
      <c r="AT775" s="79"/>
      <c r="AU775" s="79"/>
      <c r="AV775" s="79"/>
      <c r="AW775" s="79"/>
      <c r="AX775" s="79"/>
      <c r="AY775" s="79"/>
      <c r="AZ775" s="79"/>
      <c r="BA775">
        <v>15</v>
      </c>
      <c r="BB775" s="78" t="str">
        <f>REPLACE(INDEX(GroupVertices[Group], MATCH(Edges[[#This Row],[Vertex 1]],GroupVertices[Vertex],0)),1,1,"")</f>
        <v>3</v>
      </c>
      <c r="BC775" s="78" t="str">
        <f>REPLACE(INDEX(GroupVertices[Group], MATCH(Edges[[#This Row],[Vertex 2]],GroupVertices[Vertex],0)),1,1,"")</f>
        <v>3</v>
      </c>
      <c r="BD775" s="48">
        <v>3</v>
      </c>
      <c r="BE775" s="49">
        <v>10.714285714285714</v>
      </c>
      <c r="BF775" s="48">
        <v>0</v>
      </c>
      <c r="BG775" s="49">
        <v>0</v>
      </c>
      <c r="BH775" s="48">
        <v>0</v>
      </c>
      <c r="BI775" s="49">
        <v>0</v>
      </c>
      <c r="BJ775" s="48">
        <v>25</v>
      </c>
      <c r="BK775" s="49">
        <v>89.285714285714292</v>
      </c>
      <c r="BL775" s="48">
        <v>28</v>
      </c>
    </row>
    <row r="776" spans="1:64" x14ac:dyDescent="0.25">
      <c r="A776" s="64" t="s">
        <v>325</v>
      </c>
      <c r="B776" s="64" t="s">
        <v>915</v>
      </c>
      <c r="C776" s="65" t="s">
        <v>15846</v>
      </c>
      <c r="D776" s="66">
        <v>10</v>
      </c>
      <c r="E776" s="67" t="s">
        <v>136</v>
      </c>
      <c r="F776" s="68">
        <v>12</v>
      </c>
      <c r="G776" s="65"/>
      <c r="H776" s="69"/>
      <c r="I776" s="70"/>
      <c r="J776" s="70"/>
      <c r="K776" s="34" t="s">
        <v>65</v>
      </c>
      <c r="L776" s="77">
        <v>776</v>
      </c>
      <c r="M776" s="77"/>
      <c r="N776" s="72"/>
      <c r="O776" s="79" t="s">
        <v>999</v>
      </c>
      <c r="P776" s="81">
        <v>43166.669108796297</v>
      </c>
      <c r="Q776" s="79" t="s">
        <v>1096</v>
      </c>
      <c r="R776" s="83" t="s">
        <v>2045</v>
      </c>
      <c r="S776" s="79" t="s">
        <v>2531</v>
      </c>
      <c r="T776" s="79" t="s">
        <v>2711</v>
      </c>
      <c r="U776" s="79"/>
      <c r="V776" s="83" t="s">
        <v>3555</v>
      </c>
      <c r="W776" s="81">
        <v>43166.669108796297</v>
      </c>
      <c r="X776" s="83" t="s">
        <v>4007</v>
      </c>
      <c r="Y776" s="79"/>
      <c r="Z776" s="79"/>
      <c r="AA776" s="85" t="s">
        <v>5215</v>
      </c>
      <c r="AB776" s="79"/>
      <c r="AC776" s="79" t="b">
        <v>0</v>
      </c>
      <c r="AD776" s="79">
        <v>0</v>
      </c>
      <c r="AE776" s="85" t="s">
        <v>6296</v>
      </c>
      <c r="AF776" s="79" t="b">
        <v>0</v>
      </c>
      <c r="AG776" s="79" t="s">
        <v>6304</v>
      </c>
      <c r="AH776" s="79"/>
      <c r="AI776" s="85" t="s">
        <v>6296</v>
      </c>
      <c r="AJ776" s="79" t="b">
        <v>0</v>
      </c>
      <c r="AK776" s="79">
        <v>0</v>
      </c>
      <c r="AL776" s="85" t="s">
        <v>6296</v>
      </c>
      <c r="AM776" s="79" t="s">
        <v>6355</v>
      </c>
      <c r="AN776" s="79" t="b">
        <v>0</v>
      </c>
      <c r="AO776" s="85" t="s">
        <v>5215</v>
      </c>
      <c r="AP776" s="79" t="s">
        <v>176</v>
      </c>
      <c r="AQ776" s="79">
        <v>0</v>
      </c>
      <c r="AR776" s="79">
        <v>0</v>
      </c>
      <c r="AS776" s="79"/>
      <c r="AT776" s="79"/>
      <c r="AU776" s="79"/>
      <c r="AV776" s="79"/>
      <c r="AW776" s="79"/>
      <c r="AX776" s="79"/>
      <c r="AY776" s="79"/>
      <c r="AZ776" s="79"/>
      <c r="BA776">
        <v>15</v>
      </c>
      <c r="BB776" s="78" t="str">
        <f>REPLACE(INDEX(GroupVertices[Group], MATCH(Edges[[#This Row],[Vertex 1]],GroupVertices[Vertex],0)),1,1,"")</f>
        <v>3</v>
      </c>
      <c r="BC776" s="78" t="str">
        <f>REPLACE(INDEX(GroupVertices[Group], MATCH(Edges[[#This Row],[Vertex 2]],GroupVertices[Vertex],0)),1,1,"")</f>
        <v>3</v>
      </c>
      <c r="BD776" s="48">
        <v>0</v>
      </c>
      <c r="BE776" s="49">
        <v>0</v>
      </c>
      <c r="BF776" s="48">
        <v>1</v>
      </c>
      <c r="BG776" s="49">
        <v>2.9411764705882355</v>
      </c>
      <c r="BH776" s="48">
        <v>0</v>
      </c>
      <c r="BI776" s="49">
        <v>0</v>
      </c>
      <c r="BJ776" s="48">
        <v>33</v>
      </c>
      <c r="BK776" s="49">
        <v>97.058823529411768</v>
      </c>
      <c r="BL776" s="48">
        <v>34</v>
      </c>
    </row>
    <row r="777" spans="1:64" x14ac:dyDescent="0.25">
      <c r="A777" s="64" t="s">
        <v>325</v>
      </c>
      <c r="B777" s="64" t="s">
        <v>915</v>
      </c>
      <c r="C777" s="65" t="s">
        <v>15846</v>
      </c>
      <c r="D777" s="66">
        <v>10</v>
      </c>
      <c r="E777" s="67" t="s">
        <v>136</v>
      </c>
      <c r="F777" s="68">
        <v>12</v>
      </c>
      <c r="G777" s="65"/>
      <c r="H777" s="69"/>
      <c r="I777" s="70"/>
      <c r="J777" s="70"/>
      <c r="K777" s="34" t="s">
        <v>65</v>
      </c>
      <c r="L777" s="77">
        <v>777</v>
      </c>
      <c r="M777" s="77"/>
      <c r="N777" s="72"/>
      <c r="O777" s="79" t="s">
        <v>999</v>
      </c>
      <c r="P777" s="81">
        <v>43166.675370370373</v>
      </c>
      <c r="Q777" s="79" t="s">
        <v>1090</v>
      </c>
      <c r="R777" s="83" t="s">
        <v>2045</v>
      </c>
      <c r="S777" s="79" t="s">
        <v>2531</v>
      </c>
      <c r="T777" s="79" t="s">
        <v>2709</v>
      </c>
      <c r="U777" s="79"/>
      <c r="V777" s="83" t="s">
        <v>3555</v>
      </c>
      <c r="W777" s="81">
        <v>43166.675370370373</v>
      </c>
      <c r="X777" s="83" t="s">
        <v>4001</v>
      </c>
      <c r="Y777" s="79"/>
      <c r="Z777" s="79"/>
      <c r="AA777" s="85" t="s">
        <v>5209</v>
      </c>
      <c r="AB777" s="79"/>
      <c r="AC777" s="79" t="b">
        <v>0</v>
      </c>
      <c r="AD777" s="79">
        <v>1</v>
      </c>
      <c r="AE777" s="85" t="s">
        <v>6296</v>
      </c>
      <c r="AF777" s="79" t="b">
        <v>0</v>
      </c>
      <c r="AG777" s="79" t="s">
        <v>6304</v>
      </c>
      <c r="AH777" s="79"/>
      <c r="AI777" s="85" t="s">
        <v>6296</v>
      </c>
      <c r="AJ777" s="79" t="b">
        <v>0</v>
      </c>
      <c r="AK777" s="79">
        <v>0</v>
      </c>
      <c r="AL777" s="85" t="s">
        <v>6296</v>
      </c>
      <c r="AM777" s="79" t="s">
        <v>6355</v>
      </c>
      <c r="AN777" s="79" t="b">
        <v>0</v>
      </c>
      <c r="AO777" s="85" t="s">
        <v>5209</v>
      </c>
      <c r="AP777" s="79" t="s">
        <v>176</v>
      </c>
      <c r="AQ777" s="79">
        <v>0</v>
      </c>
      <c r="AR777" s="79">
        <v>0</v>
      </c>
      <c r="AS777" s="79"/>
      <c r="AT777" s="79"/>
      <c r="AU777" s="79"/>
      <c r="AV777" s="79"/>
      <c r="AW777" s="79"/>
      <c r="AX777" s="79"/>
      <c r="AY777" s="79"/>
      <c r="AZ777" s="79"/>
      <c r="BA777">
        <v>15</v>
      </c>
      <c r="BB777" s="78" t="str">
        <f>REPLACE(INDEX(GroupVertices[Group], MATCH(Edges[[#This Row],[Vertex 1]],GroupVertices[Vertex],0)),1,1,"")</f>
        <v>3</v>
      </c>
      <c r="BC777" s="78" t="str">
        <f>REPLACE(INDEX(GroupVertices[Group], MATCH(Edges[[#This Row],[Vertex 2]],GroupVertices[Vertex],0)),1,1,"")</f>
        <v>3</v>
      </c>
      <c r="BD777" s="48">
        <v>2</v>
      </c>
      <c r="BE777" s="49">
        <v>5.7142857142857144</v>
      </c>
      <c r="BF777" s="48">
        <v>1</v>
      </c>
      <c r="BG777" s="49">
        <v>2.8571428571428572</v>
      </c>
      <c r="BH777" s="48">
        <v>0</v>
      </c>
      <c r="BI777" s="49">
        <v>0</v>
      </c>
      <c r="BJ777" s="48">
        <v>32</v>
      </c>
      <c r="BK777" s="49">
        <v>91.428571428571431</v>
      </c>
      <c r="BL777" s="48">
        <v>35</v>
      </c>
    </row>
    <row r="778" spans="1:64" x14ac:dyDescent="0.25">
      <c r="A778" s="64" t="s">
        <v>325</v>
      </c>
      <c r="B778" s="64" t="s">
        <v>915</v>
      </c>
      <c r="C778" s="65" t="s">
        <v>15846</v>
      </c>
      <c r="D778" s="66">
        <v>10</v>
      </c>
      <c r="E778" s="67" t="s">
        <v>136</v>
      </c>
      <c r="F778" s="68">
        <v>12</v>
      </c>
      <c r="G778" s="65"/>
      <c r="H778" s="69"/>
      <c r="I778" s="70"/>
      <c r="J778" s="70"/>
      <c r="K778" s="34" t="s">
        <v>65</v>
      </c>
      <c r="L778" s="77">
        <v>778</v>
      </c>
      <c r="M778" s="77"/>
      <c r="N778" s="72"/>
      <c r="O778" s="79" t="s">
        <v>999</v>
      </c>
      <c r="P778" s="81">
        <v>43166.677777777775</v>
      </c>
      <c r="Q778" s="79" t="s">
        <v>1091</v>
      </c>
      <c r="R778" s="83" t="s">
        <v>2045</v>
      </c>
      <c r="S778" s="79" t="s">
        <v>2531</v>
      </c>
      <c r="T778" s="79" t="s">
        <v>2709</v>
      </c>
      <c r="U778" s="79"/>
      <c r="V778" s="83" t="s">
        <v>3555</v>
      </c>
      <c r="W778" s="81">
        <v>43166.677777777775</v>
      </c>
      <c r="X778" s="83" t="s">
        <v>4002</v>
      </c>
      <c r="Y778" s="79"/>
      <c r="Z778" s="79"/>
      <c r="AA778" s="85" t="s">
        <v>5210</v>
      </c>
      <c r="AB778" s="79"/>
      <c r="AC778" s="79" t="b">
        <v>0</v>
      </c>
      <c r="AD778" s="79">
        <v>1</v>
      </c>
      <c r="AE778" s="85" t="s">
        <v>6296</v>
      </c>
      <c r="AF778" s="79" t="b">
        <v>0</v>
      </c>
      <c r="AG778" s="79" t="s">
        <v>6304</v>
      </c>
      <c r="AH778" s="79"/>
      <c r="AI778" s="85" t="s">
        <v>6296</v>
      </c>
      <c r="AJ778" s="79" t="b">
        <v>0</v>
      </c>
      <c r="AK778" s="79">
        <v>0</v>
      </c>
      <c r="AL778" s="85" t="s">
        <v>6296</v>
      </c>
      <c r="AM778" s="79" t="s">
        <v>6355</v>
      </c>
      <c r="AN778" s="79" t="b">
        <v>0</v>
      </c>
      <c r="AO778" s="85" t="s">
        <v>5210</v>
      </c>
      <c r="AP778" s="79" t="s">
        <v>176</v>
      </c>
      <c r="AQ778" s="79">
        <v>0</v>
      </c>
      <c r="AR778" s="79">
        <v>0</v>
      </c>
      <c r="AS778" s="79"/>
      <c r="AT778" s="79"/>
      <c r="AU778" s="79"/>
      <c r="AV778" s="79"/>
      <c r="AW778" s="79"/>
      <c r="AX778" s="79"/>
      <c r="AY778" s="79"/>
      <c r="AZ778" s="79"/>
      <c r="BA778">
        <v>15</v>
      </c>
      <c r="BB778" s="78" t="str">
        <f>REPLACE(INDEX(GroupVertices[Group], MATCH(Edges[[#This Row],[Vertex 1]],GroupVertices[Vertex],0)),1,1,"")</f>
        <v>3</v>
      </c>
      <c r="BC778" s="78" t="str">
        <f>REPLACE(INDEX(GroupVertices[Group], MATCH(Edges[[#This Row],[Vertex 2]],GroupVertices[Vertex],0)),1,1,"")</f>
        <v>3</v>
      </c>
      <c r="BD778" s="48">
        <v>0</v>
      </c>
      <c r="BE778" s="49">
        <v>0</v>
      </c>
      <c r="BF778" s="48">
        <v>1</v>
      </c>
      <c r="BG778" s="49">
        <v>3.7037037037037037</v>
      </c>
      <c r="BH778" s="48">
        <v>0</v>
      </c>
      <c r="BI778" s="49">
        <v>0</v>
      </c>
      <c r="BJ778" s="48">
        <v>26</v>
      </c>
      <c r="BK778" s="49">
        <v>96.296296296296291</v>
      </c>
      <c r="BL778" s="48">
        <v>27</v>
      </c>
    </row>
    <row r="779" spans="1:64" x14ac:dyDescent="0.25">
      <c r="A779" s="64" t="s">
        <v>325</v>
      </c>
      <c r="B779" s="64" t="s">
        <v>915</v>
      </c>
      <c r="C779" s="65" t="s">
        <v>15846</v>
      </c>
      <c r="D779" s="66">
        <v>10</v>
      </c>
      <c r="E779" s="67" t="s">
        <v>136</v>
      </c>
      <c r="F779" s="68">
        <v>12</v>
      </c>
      <c r="G779" s="65"/>
      <c r="H779" s="69"/>
      <c r="I779" s="70"/>
      <c r="J779" s="70"/>
      <c r="K779" s="34" t="s">
        <v>65</v>
      </c>
      <c r="L779" s="77">
        <v>779</v>
      </c>
      <c r="M779" s="77"/>
      <c r="N779" s="72"/>
      <c r="O779" s="79" t="s">
        <v>999</v>
      </c>
      <c r="P779" s="81">
        <v>43166.681574074071</v>
      </c>
      <c r="Q779" s="79" t="s">
        <v>1092</v>
      </c>
      <c r="R779" s="83" t="s">
        <v>2045</v>
      </c>
      <c r="S779" s="79" t="s">
        <v>2531</v>
      </c>
      <c r="T779" s="79" t="s">
        <v>2709</v>
      </c>
      <c r="U779" s="79"/>
      <c r="V779" s="83" t="s">
        <v>3555</v>
      </c>
      <c r="W779" s="81">
        <v>43166.681574074071</v>
      </c>
      <c r="X779" s="83" t="s">
        <v>4003</v>
      </c>
      <c r="Y779" s="79"/>
      <c r="Z779" s="79"/>
      <c r="AA779" s="85" t="s">
        <v>5211</v>
      </c>
      <c r="AB779" s="79"/>
      <c r="AC779" s="79" t="b">
        <v>0</v>
      </c>
      <c r="AD779" s="79">
        <v>1</v>
      </c>
      <c r="AE779" s="85" t="s">
        <v>6296</v>
      </c>
      <c r="AF779" s="79" t="b">
        <v>0</v>
      </c>
      <c r="AG779" s="79" t="s">
        <v>6304</v>
      </c>
      <c r="AH779" s="79"/>
      <c r="AI779" s="85" t="s">
        <v>6296</v>
      </c>
      <c r="AJ779" s="79" t="b">
        <v>0</v>
      </c>
      <c r="AK779" s="79">
        <v>0</v>
      </c>
      <c r="AL779" s="85" t="s">
        <v>6296</v>
      </c>
      <c r="AM779" s="79" t="s">
        <v>6355</v>
      </c>
      <c r="AN779" s="79" t="b">
        <v>0</v>
      </c>
      <c r="AO779" s="85" t="s">
        <v>5211</v>
      </c>
      <c r="AP779" s="79" t="s">
        <v>176</v>
      </c>
      <c r="AQ779" s="79">
        <v>0</v>
      </c>
      <c r="AR779" s="79">
        <v>0</v>
      </c>
      <c r="AS779" s="79"/>
      <c r="AT779" s="79"/>
      <c r="AU779" s="79"/>
      <c r="AV779" s="79"/>
      <c r="AW779" s="79"/>
      <c r="AX779" s="79"/>
      <c r="AY779" s="79"/>
      <c r="AZ779" s="79"/>
      <c r="BA779">
        <v>15</v>
      </c>
      <c r="BB779" s="78" t="str">
        <f>REPLACE(INDEX(GroupVertices[Group], MATCH(Edges[[#This Row],[Vertex 1]],GroupVertices[Vertex],0)),1,1,"")</f>
        <v>3</v>
      </c>
      <c r="BC779" s="78" t="str">
        <f>REPLACE(INDEX(GroupVertices[Group], MATCH(Edges[[#This Row],[Vertex 2]],GroupVertices[Vertex],0)),1,1,"")</f>
        <v>3</v>
      </c>
      <c r="BD779" s="48">
        <v>1</v>
      </c>
      <c r="BE779" s="49">
        <v>3.225806451612903</v>
      </c>
      <c r="BF779" s="48">
        <v>1</v>
      </c>
      <c r="BG779" s="49">
        <v>3.225806451612903</v>
      </c>
      <c r="BH779" s="48">
        <v>0</v>
      </c>
      <c r="BI779" s="49">
        <v>0</v>
      </c>
      <c r="BJ779" s="48">
        <v>29</v>
      </c>
      <c r="BK779" s="49">
        <v>93.548387096774192</v>
      </c>
      <c r="BL779" s="48">
        <v>31</v>
      </c>
    </row>
    <row r="780" spans="1:64" x14ac:dyDescent="0.25">
      <c r="A780" s="64" t="s">
        <v>325</v>
      </c>
      <c r="B780" s="64" t="s">
        <v>915</v>
      </c>
      <c r="C780" s="65" t="s">
        <v>15846</v>
      </c>
      <c r="D780" s="66">
        <v>10</v>
      </c>
      <c r="E780" s="67" t="s">
        <v>136</v>
      </c>
      <c r="F780" s="68">
        <v>12</v>
      </c>
      <c r="G780" s="65"/>
      <c r="H780" s="69"/>
      <c r="I780" s="70"/>
      <c r="J780" s="70"/>
      <c r="K780" s="34" t="s">
        <v>65</v>
      </c>
      <c r="L780" s="77">
        <v>780</v>
      </c>
      <c r="M780" s="77"/>
      <c r="N780" s="72"/>
      <c r="O780" s="79" t="s">
        <v>999</v>
      </c>
      <c r="P780" s="81">
        <v>43166.691666666666</v>
      </c>
      <c r="Q780" s="79" t="s">
        <v>1094</v>
      </c>
      <c r="R780" s="83" t="s">
        <v>2045</v>
      </c>
      <c r="S780" s="79" t="s">
        <v>2531</v>
      </c>
      <c r="T780" s="79" t="s">
        <v>2710</v>
      </c>
      <c r="U780" s="79"/>
      <c r="V780" s="83" t="s">
        <v>3555</v>
      </c>
      <c r="W780" s="81">
        <v>43166.691666666666</v>
      </c>
      <c r="X780" s="83" t="s">
        <v>4005</v>
      </c>
      <c r="Y780" s="79"/>
      <c r="Z780" s="79"/>
      <c r="AA780" s="85" t="s">
        <v>5213</v>
      </c>
      <c r="AB780" s="79"/>
      <c r="AC780" s="79" t="b">
        <v>0</v>
      </c>
      <c r="AD780" s="79">
        <v>1</v>
      </c>
      <c r="AE780" s="85" t="s">
        <v>6296</v>
      </c>
      <c r="AF780" s="79" t="b">
        <v>0</v>
      </c>
      <c r="AG780" s="79" t="s">
        <v>6304</v>
      </c>
      <c r="AH780" s="79"/>
      <c r="AI780" s="85" t="s">
        <v>6296</v>
      </c>
      <c r="AJ780" s="79" t="b">
        <v>0</v>
      </c>
      <c r="AK780" s="79">
        <v>0</v>
      </c>
      <c r="AL780" s="85" t="s">
        <v>6296</v>
      </c>
      <c r="AM780" s="79" t="s">
        <v>6355</v>
      </c>
      <c r="AN780" s="79" t="b">
        <v>0</v>
      </c>
      <c r="AO780" s="85" t="s">
        <v>5213</v>
      </c>
      <c r="AP780" s="79" t="s">
        <v>176</v>
      </c>
      <c r="AQ780" s="79">
        <v>0</v>
      </c>
      <c r="AR780" s="79">
        <v>0</v>
      </c>
      <c r="AS780" s="79"/>
      <c r="AT780" s="79"/>
      <c r="AU780" s="79"/>
      <c r="AV780" s="79"/>
      <c r="AW780" s="79"/>
      <c r="AX780" s="79"/>
      <c r="AY780" s="79"/>
      <c r="AZ780" s="79"/>
      <c r="BA780">
        <v>15</v>
      </c>
      <c r="BB780" s="78" t="str">
        <f>REPLACE(INDEX(GroupVertices[Group], MATCH(Edges[[#This Row],[Vertex 1]],GroupVertices[Vertex],0)),1,1,"")</f>
        <v>3</v>
      </c>
      <c r="BC780" s="78" t="str">
        <f>REPLACE(INDEX(GroupVertices[Group], MATCH(Edges[[#This Row],[Vertex 2]],GroupVertices[Vertex],0)),1,1,"")</f>
        <v>3</v>
      </c>
      <c r="BD780" s="48">
        <v>1</v>
      </c>
      <c r="BE780" s="49">
        <v>3.3333333333333335</v>
      </c>
      <c r="BF780" s="48">
        <v>1</v>
      </c>
      <c r="BG780" s="49">
        <v>3.3333333333333335</v>
      </c>
      <c r="BH780" s="48">
        <v>0</v>
      </c>
      <c r="BI780" s="49">
        <v>0</v>
      </c>
      <c r="BJ780" s="48">
        <v>28</v>
      </c>
      <c r="BK780" s="49">
        <v>93.333333333333329</v>
      </c>
      <c r="BL780" s="48">
        <v>30</v>
      </c>
    </row>
    <row r="781" spans="1:64" x14ac:dyDescent="0.25">
      <c r="A781" s="64" t="s">
        <v>325</v>
      </c>
      <c r="B781" s="64" t="s">
        <v>915</v>
      </c>
      <c r="C781" s="65" t="s">
        <v>15846</v>
      </c>
      <c r="D781" s="66">
        <v>10</v>
      </c>
      <c r="E781" s="67" t="s">
        <v>136</v>
      </c>
      <c r="F781" s="68">
        <v>12</v>
      </c>
      <c r="G781" s="65"/>
      <c r="H781" s="69"/>
      <c r="I781" s="70"/>
      <c r="J781" s="70"/>
      <c r="K781" s="34" t="s">
        <v>65</v>
      </c>
      <c r="L781" s="77">
        <v>781</v>
      </c>
      <c r="M781" s="77"/>
      <c r="N781" s="72"/>
      <c r="O781" s="79" t="s">
        <v>999</v>
      </c>
      <c r="P781" s="81">
        <v>43166.692685185182</v>
      </c>
      <c r="Q781" s="79" t="s">
        <v>1095</v>
      </c>
      <c r="R781" s="83" t="s">
        <v>2045</v>
      </c>
      <c r="S781" s="79" t="s">
        <v>2531</v>
      </c>
      <c r="T781" s="79" t="s">
        <v>2710</v>
      </c>
      <c r="U781" s="79"/>
      <c r="V781" s="83" t="s">
        <v>3555</v>
      </c>
      <c r="W781" s="81">
        <v>43166.692685185182</v>
      </c>
      <c r="X781" s="83" t="s">
        <v>4006</v>
      </c>
      <c r="Y781" s="79"/>
      <c r="Z781" s="79"/>
      <c r="AA781" s="85" t="s">
        <v>5214</v>
      </c>
      <c r="AB781" s="79"/>
      <c r="AC781" s="79" t="b">
        <v>0</v>
      </c>
      <c r="AD781" s="79">
        <v>1</v>
      </c>
      <c r="AE781" s="85" t="s">
        <v>6296</v>
      </c>
      <c r="AF781" s="79" t="b">
        <v>0</v>
      </c>
      <c r="AG781" s="79" t="s">
        <v>6304</v>
      </c>
      <c r="AH781" s="79"/>
      <c r="AI781" s="85" t="s">
        <v>6296</v>
      </c>
      <c r="AJ781" s="79" t="b">
        <v>0</v>
      </c>
      <c r="AK781" s="79">
        <v>0</v>
      </c>
      <c r="AL781" s="85" t="s">
        <v>6296</v>
      </c>
      <c r="AM781" s="79" t="s">
        <v>6355</v>
      </c>
      <c r="AN781" s="79" t="b">
        <v>0</v>
      </c>
      <c r="AO781" s="85" t="s">
        <v>5214</v>
      </c>
      <c r="AP781" s="79" t="s">
        <v>176</v>
      </c>
      <c r="AQ781" s="79">
        <v>0</v>
      </c>
      <c r="AR781" s="79">
        <v>0</v>
      </c>
      <c r="AS781" s="79"/>
      <c r="AT781" s="79"/>
      <c r="AU781" s="79"/>
      <c r="AV781" s="79"/>
      <c r="AW781" s="79"/>
      <c r="AX781" s="79"/>
      <c r="AY781" s="79"/>
      <c r="AZ781" s="79"/>
      <c r="BA781">
        <v>15</v>
      </c>
      <c r="BB781" s="78" t="str">
        <f>REPLACE(INDEX(GroupVertices[Group], MATCH(Edges[[#This Row],[Vertex 1]],GroupVertices[Vertex],0)),1,1,"")</f>
        <v>3</v>
      </c>
      <c r="BC781" s="78" t="str">
        <f>REPLACE(INDEX(GroupVertices[Group], MATCH(Edges[[#This Row],[Vertex 2]],GroupVertices[Vertex],0)),1,1,"")</f>
        <v>3</v>
      </c>
      <c r="BD781" s="48">
        <v>1</v>
      </c>
      <c r="BE781" s="49">
        <v>3.3333333333333335</v>
      </c>
      <c r="BF781" s="48">
        <v>1</v>
      </c>
      <c r="BG781" s="49">
        <v>3.3333333333333335</v>
      </c>
      <c r="BH781" s="48">
        <v>0</v>
      </c>
      <c r="BI781" s="49">
        <v>0</v>
      </c>
      <c r="BJ781" s="48">
        <v>28</v>
      </c>
      <c r="BK781" s="49">
        <v>93.333333333333329</v>
      </c>
      <c r="BL781" s="48">
        <v>30</v>
      </c>
    </row>
    <row r="782" spans="1:64" x14ac:dyDescent="0.25">
      <c r="A782" s="64" t="s">
        <v>325</v>
      </c>
      <c r="B782" s="64" t="s">
        <v>915</v>
      </c>
      <c r="C782" s="65" t="s">
        <v>15846</v>
      </c>
      <c r="D782" s="66">
        <v>10</v>
      </c>
      <c r="E782" s="67" t="s">
        <v>136</v>
      </c>
      <c r="F782" s="68">
        <v>12</v>
      </c>
      <c r="G782" s="65"/>
      <c r="H782" s="69"/>
      <c r="I782" s="70"/>
      <c r="J782" s="70"/>
      <c r="K782" s="34" t="s">
        <v>65</v>
      </c>
      <c r="L782" s="77">
        <v>782</v>
      </c>
      <c r="M782" s="77"/>
      <c r="N782" s="72"/>
      <c r="O782" s="79" t="s">
        <v>999</v>
      </c>
      <c r="P782" s="81">
        <v>43166.695138888892</v>
      </c>
      <c r="Q782" s="79" t="s">
        <v>1097</v>
      </c>
      <c r="R782" s="83" t="s">
        <v>2045</v>
      </c>
      <c r="S782" s="79" t="s">
        <v>2531</v>
      </c>
      <c r="T782" s="79" t="s">
        <v>2712</v>
      </c>
      <c r="U782" s="79"/>
      <c r="V782" s="83" t="s">
        <v>3555</v>
      </c>
      <c r="W782" s="81">
        <v>43166.695138888892</v>
      </c>
      <c r="X782" s="83" t="s">
        <v>4008</v>
      </c>
      <c r="Y782" s="79"/>
      <c r="Z782" s="79"/>
      <c r="AA782" s="85" t="s">
        <v>5216</v>
      </c>
      <c r="AB782" s="79"/>
      <c r="AC782" s="79" t="b">
        <v>0</v>
      </c>
      <c r="AD782" s="79">
        <v>0</v>
      </c>
      <c r="AE782" s="85" t="s">
        <v>6296</v>
      </c>
      <c r="AF782" s="79" t="b">
        <v>0</v>
      </c>
      <c r="AG782" s="79" t="s">
        <v>6304</v>
      </c>
      <c r="AH782" s="79"/>
      <c r="AI782" s="85" t="s">
        <v>6296</v>
      </c>
      <c r="AJ782" s="79" t="b">
        <v>0</v>
      </c>
      <c r="AK782" s="79">
        <v>0</v>
      </c>
      <c r="AL782" s="85" t="s">
        <v>6296</v>
      </c>
      <c r="AM782" s="79" t="s">
        <v>6355</v>
      </c>
      <c r="AN782" s="79" t="b">
        <v>0</v>
      </c>
      <c r="AO782" s="85" t="s">
        <v>5216</v>
      </c>
      <c r="AP782" s="79" t="s">
        <v>176</v>
      </c>
      <c r="AQ782" s="79">
        <v>0</v>
      </c>
      <c r="AR782" s="79">
        <v>0</v>
      </c>
      <c r="AS782" s="79"/>
      <c r="AT782" s="79"/>
      <c r="AU782" s="79"/>
      <c r="AV782" s="79"/>
      <c r="AW782" s="79"/>
      <c r="AX782" s="79"/>
      <c r="AY782" s="79"/>
      <c r="AZ782" s="79"/>
      <c r="BA782">
        <v>15</v>
      </c>
      <c r="BB782" s="78" t="str">
        <f>REPLACE(INDEX(GroupVertices[Group], MATCH(Edges[[#This Row],[Vertex 1]],GroupVertices[Vertex],0)),1,1,"")</f>
        <v>3</v>
      </c>
      <c r="BC782" s="78" t="str">
        <f>REPLACE(INDEX(GroupVertices[Group], MATCH(Edges[[#This Row],[Vertex 2]],GroupVertices[Vertex],0)),1,1,"")</f>
        <v>3</v>
      </c>
      <c r="BD782" s="48">
        <v>1</v>
      </c>
      <c r="BE782" s="49">
        <v>3.225806451612903</v>
      </c>
      <c r="BF782" s="48">
        <v>1</v>
      </c>
      <c r="BG782" s="49">
        <v>3.225806451612903</v>
      </c>
      <c r="BH782" s="48">
        <v>0</v>
      </c>
      <c r="BI782" s="49">
        <v>0</v>
      </c>
      <c r="BJ782" s="48">
        <v>29</v>
      </c>
      <c r="BK782" s="49">
        <v>93.548387096774192</v>
      </c>
      <c r="BL782" s="48">
        <v>31</v>
      </c>
    </row>
    <row r="783" spans="1:64" x14ac:dyDescent="0.25">
      <c r="A783" s="64" t="s">
        <v>615</v>
      </c>
      <c r="B783" s="64" t="s">
        <v>915</v>
      </c>
      <c r="C783" s="65" t="s">
        <v>15839</v>
      </c>
      <c r="D783" s="66">
        <v>3</v>
      </c>
      <c r="E783" s="67" t="s">
        <v>132</v>
      </c>
      <c r="F783" s="68">
        <v>35</v>
      </c>
      <c r="G783" s="65"/>
      <c r="H783" s="69"/>
      <c r="I783" s="70"/>
      <c r="J783" s="70"/>
      <c r="K783" s="34" t="s">
        <v>65</v>
      </c>
      <c r="L783" s="77">
        <v>783</v>
      </c>
      <c r="M783" s="77"/>
      <c r="N783" s="72"/>
      <c r="O783" s="79" t="s">
        <v>999</v>
      </c>
      <c r="P783" s="81">
        <v>43175.63009259259</v>
      </c>
      <c r="Q783" s="79" t="s">
        <v>1468</v>
      </c>
      <c r="R783" s="83" t="s">
        <v>2258</v>
      </c>
      <c r="S783" s="79" t="s">
        <v>2507</v>
      </c>
      <c r="T783" s="79" t="s">
        <v>2899</v>
      </c>
      <c r="U783" s="83" t="s">
        <v>3306</v>
      </c>
      <c r="V783" s="83" t="s">
        <v>3306</v>
      </c>
      <c r="W783" s="81">
        <v>43175.63009259259</v>
      </c>
      <c r="X783" s="83" t="s">
        <v>4436</v>
      </c>
      <c r="Y783" s="79"/>
      <c r="Z783" s="79"/>
      <c r="AA783" s="85" t="s">
        <v>5644</v>
      </c>
      <c r="AB783" s="79"/>
      <c r="AC783" s="79" t="b">
        <v>0</v>
      </c>
      <c r="AD783" s="79">
        <v>0</v>
      </c>
      <c r="AE783" s="85" t="s">
        <v>6296</v>
      </c>
      <c r="AF783" s="79" t="b">
        <v>0</v>
      </c>
      <c r="AG783" s="79" t="s">
        <v>6304</v>
      </c>
      <c r="AH783" s="79"/>
      <c r="AI783" s="85" t="s">
        <v>6296</v>
      </c>
      <c r="AJ783" s="79" t="b">
        <v>0</v>
      </c>
      <c r="AK783" s="79">
        <v>0</v>
      </c>
      <c r="AL783" s="85" t="s">
        <v>6296</v>
      </c>
      <c r="AM783" s="79" t="s">
        <v>6345</v>
      </c>
      <c r="AN783" s="79" t="b">
        <v>0</v>
      </c>
      <c r="AO783" s="85" t="s">
        <v>5644</v>
      </c>
      <c r="AP783" s="79" t="s">
        <v>176</v>
      </c>
      <c r="AQ783" s="79">
        <v>0</v>
      </c>
      <c r="AR783" s="79">
        <v>0</v>
      </c>
      <c r="AS783" s="79"/>
      <c r="AT783" s="79"/>
      <c r="AU783" s="79"/>
      <c r="AV783" s="79"/>
      <c r="AW783" s="79"/>
      <c r="AX783" s="79"/>
      <c r="AY783" s="79"/>
      <c r="AZ783" s="79"/>
      <c r="BA783">
        <v>1</v>
      </c>
      <c r="BB783" s="78" t="str">
        <f>REPLACE(INDEX(GroupVertices[Group], MATCH(Edges[[#This Row],[Vertex 1]],GroupVertices[Vertex],0)),1,1,"")</f>
        <v>3</v>
      </c>
      <c r="BC783" s="78" t="str">
        <f>REPLACE(INDEX(GroupVertices[Group], MATCH(Edges[[#This Row],[Vertex 2]],GroupVertices[Vertex],0)),1,1,"")</f>
        <v>3</v>
      </c>
      <c r="BD783" s="48">
        <v>0</v>
      </c>
      <c r="BE783" s="49">
        <v>0</v>
      </c>
      <c r="BF783" s="48">
        <v>1</v>
      </c>
      <c r="BG783" s="49">
        <v>7.6923076923076925</v>
      </c>
      <c r="BH783" s="48">
        <v>0</v>
      </c>
      <c r="BI783" s="49">
        <v>0</v>
      </c>
      <c r="BJ783" s="48">
        <v>12</v>
      </c>
      <c r="BK783" s="49">
        <v>92.307692307692307</v>
      </c>
      <c r="BL783" s="48">
        <v>13</v>
      </c>
    </row>
    <row r="784" spans="1:64" x14ac:dyDescent="0.25">
      <c r="A784" s="64" t="s">
        <v>213</v>
      </c>
      <c r="B784" s="64" t="s">
        <v>615</v>
      </c>
      <c r="C784" s="65" t="s">
        <v>15839</v>
      </c>
      <c r="D784" s="66">
        <v>3</v>
      </c>
      <c r="E784" s="67" t="s">
        <v>132</v>
      </c>
      <c r="F784" s="68">
        <v>35</v>
      </c>
      <c r="G784" s="65"/>
      <c r="H784" s="69"/>
      <c r="I784" s="70"/>
      <c r="J784" s="70"/>
      <c r="K784" s="34" t="s">
        <v>65</v>
      </c>
      <c r="L784" s="77">
        <v>784</v>
      </c>
      <c r="M784" s="77"/>
      <c r="N784" s="72"/>
      <c r="O784" s="79" t="s">
        <v>999</v>
      </c>
      <c r="P784" s="81">
        <v>43168.000891203701</v>
      </c>
      <c r="Q784" s="79" t="s">
        <v>1469</v>
      </c>
      <c r="R784" s="83" t="s">
        <v>2259</v>
      </c>
      <c r="S784" s="79" t="s">
        <v>2507</v>
      </c>
      <c r="T784" s="79" t="s">
        <v>2900</v>
      </c>
      <c r="U784" s="83" t="s">
        <v>3307</v>
      </c>
      <c r="V784" s="83" t="s">
        <v>3307</v>
      </c>
      <c r="W784" s="81">
        <v>43168.000891203701</v>
      </c>
      <c r="X784" s="83" t="s">
        <v>4437</v>
      </c>
      <c r="Y784" s="79"/>
      <c r="Z784" s="79"/>
      <c r="AA784" s="85" t="s">
        <v>5645</v>
      </c>
      <c r="AB784" s="79"/>
      <c r="AC784" s="79" t="b">
        <v>0</v>
      </c>
      <c r="AD784" s="79">
        <v>1</v>
      </c>
      <c r="AE784" s="85" t="s">
        <v>6296</v>
      </c>
      <c r="AF784" s="79" t="b">
        <v>0</v>
      </c>
      <c r="AG784" s="79" t="s">
        <v>6304</v>
      </c>
      <c r="AH784" s="79"/>
      <c r="AI784" s="85" t="s">
        <v>6296</v>
      </c>
      <c r="AJ784" s="79" t="b">
        <v>0</v>
      </c>
      <c r="AK784" s="79">
        <v>3</v>
      </c>
      <c r="AL784" s="85" t="s">
        <v>6296</v>
      </c>
      <c r="AM784" s="79" t="s">
        <v>6329</v>
      </c>
      <c r="AN784" s="79" t="b">
        <v>0</v>
      </c>
      <c r="AO784" s="85" t="s">
        <v>5645</v>
      </c>
      <c r="AP784" s="79" t="s">
        <v>6415</v>
      </c>
      <c r="AQ784" s="79">
        <v>0</v>
      </c>
      <c r="AR784" s="79">
        <v>0</v>
      </c>
      <c r="AS784" s="79"/>
      <c r="AT784" s="79"/>
      <c r="AU784" s="79"/>
      <c r="AV784" s="79"/>
      <c r="AW784" s="79"/>
      <c r="AX784" s="79"/>
      <c r="AY784" s="79"/>
      <c r="AZ784" s="79"/>
      <c r="BA784">
        <v>1</v>
      </c>
      <c r="BB784" s="78" t="str">
        <f>REPLACE(INDEX(GroupVertices[Group], MATCH(Edges[[#This Row],[Vertex 1]],GroupVertices[Vertex],0)),1,1,"")</f>
        <v>3</v>
      </c>
      <c r="BC784" s="78" t="str">
        <f>REPLACE(INDEX(GroupVertices[Group], MATCH(Edges[[#This Row],[Vertex 2]],GroupVertices[Vertex],0)),1,1,"")</f>
        <v>3</v>
      </c>
      <c r="BD784" s="48"/>
      <c r="BE784" s="49"/>
      <c r="BF784" s="48"/>
      <c r="BG784" s="49"/>
      <c r="BH784" s="48"/>
      <c r="BI784" s="49"/>
      <c r="BJ784" s="48"/>
      <c r="BK784" s="49"/>
      <c r="BL784" s="48"/>
    </row>
    <row r="785" spans="1:64" x14ac:dyDescent="0.25">
      <c r="A785" s="64" t="s">
        <v>616</v>
      </c>
      <c r="B785" s="64" t="s">
        <v>615</v>
      </c>
      <c r="C785" s="65" t="s">
        <v>15839</v>
      </c>
      <c r="D785" s="66">
        <v>3</v>
      </c>
      <c r="E785" s="67" t="s">
        <v>132</v>
      </c>
      <c r="F785" s="68">
        <v>35</v>
      </c>
      <c r="G785" s="65"/>
      <c r="H785" s="69"/>
      <c r="I785" s="70"/>
      <c r="J785" s="70"/>
      <c r="K785" s="34" t="s">
        <v>65</v>
      </c>
      <c r="L785" s="77">
        <v>785</v>
      </c>
      <c r="M785" s="77"/>
      <c r="N785" s="72"/>
      <c r="O785" s="79" t="s">
        <v>999</v>
      </c>
      <c r="P785" s="81">
        <v>43167.876284722224</v>
      </c>
      <c r="Q785" s="79" t="s">
        <v>1470</v>
      </c>
      <c r="R785" s="83" t="s">
        <v>2260</v>
      </c>
      <c r="S785" s="79" t="s">
        <v>2507</v>
      </c>
      <c r="T785" s="79" t="s">
        <v>2900</v>
      </c>
      <c r="U785" s="83" t="s">
        <v>3308</v>
      </c>
      <c r="V785" s="83" t="s">
        <v>3308</v>
      </c>
      <c r="W785" s="81">
        <v>43167.876284722224</v>
      </c>
      <c r="X785" s="83" t="s">
        <v>4438</v>
      </c>
      <c r="Y785" s="79"/>
      <c r="Z785" s="79"/>
      <c r="AA785" s="85" t="s">
        <v>5646</v>
      </c>
      <c r="AB785" s="79"/>
      <c r="AC785" s="79" t="b">
        <v>0</v>
      </c>
      <c r="AD785" s="79">
        <v>0</v>
      </c>
      <c r="AE785" s="85" t="s">
        <v>6296</v>
      </c>
      <c r="AF785" s="79" t="b">
        <v>0</v>
      </c>
      <c r="AG785" s="79" t="s">
        <v>6304</v>
      </c>
      <c r="AH785" s="79"/>
      <c r="AI785" s="85" t="s">
        <v>6296</v>
      </c>
      <c r="AJ785" s="79" t="b">
        <v>0</v>
      </c>
      <c r="AK785" s="79">
        <v>4</v>
      </c>
      <c r="AL785" s="85" t="s">
        <v>6296</v>
      </c>
      <c r="AM785" s="79" t="s">
        <v>6329</v>
      </c>
      <c r="AN785" s="79" t="b">
        <v>0</v>
      </c>
      <c r="AO785" s="85" t="s">
        <v>5646</v>
      </c>
      <c r="AP785" s="79" t="s">
        <v>6415</v>
      </c>
      <c r="AQ785" s="79">
        <v>0</v>
      </c>
      <c r="AR785" s="79">
        <v>0</v>
      </c>
      <c r="AS785" s="79"/>
      <c r="AT785" s="79"/>
      <c r="AU785" s="79"/>
      <c r="AV785" s="79"/>
      <c r="AW785" s="79"/>
      <c r="AX785" s="79"/>
      <c r="AY785" s="79"/>
      <c r="AZ785" s="79"/>
      <c r="BA785">
        <v>1</v>
      </c>
      <c r="BB785" s="78" t="str">
        <f>REPLACE(INDEX(GroupVertices[Group], MATCH(Edges[[#This Row],[Vertex 1]],GroupVertices[Vertex],0)),1,1,"")</f>
        <v>3</v>
      </c>
      <c r="BC785" s="78" t="str">
        <f>REPLACE(INDEX(GroupVertices[Group], MATCH(Edges[[#This Row],[Vertex 2]],GroupVertices[Vertex],0)),1,1,"")</f>
        <v>3</v>
      </c>
      <c r="BD785" s="48"/>
      <c r="BE785" s="49"/>
      <c r="BF785" s="48"/>
      <c r="BG785" s="49"/>
      <c r="BH785" s="48"/>
      <c r="BI785" s="49"/>
      <c r="BJ785" s="48"/>
      <c r="BK785" s="49"/>
      <c r="BL785" s="48"/>
    </row>
    <row r="786" spans="1:64" x14ac:dyDescent="0.25">
      <c r="A786" s="64" t="s">
        <v>325</v>
      </c>
      <c r="B786" s="64" t="s">
        <v>615</v>
      </c>
      <c r="C786" s="65" t="s">
        <v>15849</v>
      </c>
      <c r="D786" s="66">
        <v>8</v>
      </c>
      <c r="E786" s="67" t="s">
        <v>136</v>
      </c>
      <c r="F786" s="68">
        <v>18.571428571428573</v>
      </c>
      <c r="G786" s="65"/>
      <c r="H786" s="69"/>
      <c r="I786" s="70"/>
      <c r="J786" s="70"/>
      <c r="K786" s="34" t="s">
        <v>65</v>
      </c>
      <c r="L786" s="77">
        <v>786</v>
      </c>
      <c r="M786" s="77"/>
      <c r="N786" s="72"/>
      <c r="O786" s="79" t="s">
        <v>999</v>
      </c>
      <c r="P786" s="81">
        <v>43165.648344907408</v>
      </c>
      <c r="Q786" s="79" t="s">
        <v>1461</v>
      </c>
      <c r="R786" s="83" t="s">
        <v>2256</v>
      </c>
      <c r="S786" s="79" t="s">
        <v>2531</v>
      </c>
      <c r="T786" s="79" t="s">
        <v>2897</v>
      </c>
      <c r="U786" s="79"/>
      <c r="V786" s="83" t="s">
        <v>3555</v>
      </c>
      <c r="W786" s="81">
        <v>43165.648344907408</v>
      </c>
      <c r="X786" s="83" t="s">
        <v>4429</v>
      </c>
      <c r="Y786" s="79"/>
      <c r="Z786" s="79"/>
      <c r="AA786" s="85" t="s">
        <v>5637</v>
      </c>
      <c r="AB786" s="79"/>
      <c r="AC786" s="79" t="b">
        <v>0</v>
      </c>
      <c r="AD786" s="79">
        <v>2</v>
      </c>
      <c r="AE786" s="85" t="s">
        <v>6296</v>
      </c>
      <c r="AF786" s="79" t="b">
        <v>0</v>
      </c>
      <c r="AG786" s="79" t="s">
        <v>6304</v>
      </c>
      <c r="AH786" s="79"/>
      <c r="AI786" s="85" t="s">
        <v>6296</v>
      </c>
      <c r="AJ786" s="79" t="b">
        <v>0</v>
      </c>
      <c r="AK786" s="79">
        <v>0</v>
      </c>
      <c r="AL786" s="85" t="s">
        <v>6296</v>
      </c>
      <c r="AM786" s="79" t="s">
        <v>6355</v>
      </c>
      <c r="AN786" s="79" t="b">
        <v>0</v>
      </c>
      <c r="AO786" s="85" t="s">
        <v>5637</v>
      </c>
      <c r="AP786" s="79" t="s">
        <v>176</v>
      </c>
      <c r="AQ786" s="79">
        <v>0</v>
      </c>
      <c r="AR786" s="79">
        <v>0</v>
      </c>
      <c r="AS786" s="79"/>
      <c r="AT786" s="79"/>
      <c r="AU786" s="79"/>
      <c r="AV786" s="79"/>
      <c r="AW786" s="79"/>
      <c r="AX786" s="79"/>
      <c r="AY786" s="79"/>
      <c r="AZ786" s="79"/>
      <c r="BA786">
        <v>11</v>
      </c>
      <c r="BB786" s="78" t="str">
        <f>REPLACE(INDEX(GroupVertices[Group], MATCH(Edges[[#This Row],[Vertex 1]],GroupVertices[Vertex],0)),1,1,"")</f>
        <v>3</v>
      </c>
      <c r="BC786" s="78" t="str">
        <f>REPLACE(INDEX(GroupVertices[Group], MATCH(Edges[[#This Row],[Vertex 2]],GroupVertices[Vertex],0)),1,1,"")</f>
        <v>3</v>
      </c>
      <c r="BD786" s="48"/>
      <c r="BE786" s="49"/>
      <c r="BF786" s="48"/>
      <c r="BG786" s="49"/>
      <c r="BH786" s="48"/>
      <c r="BI786" s="49"/>
      <c r="BJ786" s="48"/>
      <c r="BK786" s="49"/>
      <c r="BL786" s="48"/>
    </row>
    <row r="787" spans="1:64" x14ac:dyDescent="0.25">
      <c r="A787" s="64" t="s">
        <v>325</v>
      </c>
      <c r="B787" s="64" t="s">
        <v>615</v>
      </c>
      <c r="C787" s="65" t="s">
        <v>15849</v>
      </c>
      <c r="D787" s="66">
        <v>8</v>
      </c>
      <c r="E787" s="67" t="s">
        <v>136</v>
      </c>
      <c r="F787" s="68">
        <v>18.571428571428573</v>
      </c>
      <c r="G787" s="65"/>
      <c r="H787" s="69"/>
      <c r="I787" s="70"/>
      <c r="J787" s="70"/>
      <c r="K787" s="34" t="s">
        <v>65</v>
      </c>
      <c r="L787" s="77">
        <v>787</v>
      </c>
      <c r="M787" s="77"/>
      <c r="N787" s="72"/>
      <c r="O787" s="79" t="s">
        <v>999</v>
      </c>
      <c r="P787" s="81">
        <v>43165.649305555555</v>
      </c>
      <c r="Q787" s="79" t="s">
        <v>1462</v>
      </c>
      <c r="R787" s="83" t="s">
        <v>2256</v>
      </c>
      <c r="S787" s="79" t="s">
        <v>2531</v>
      </c>
      <c r="T787" s="79" t="s">
        <v>2897</v>
      </c>
      <c r="U787" s="79"/>
      <c r="V787" s="83" t="s">
        <v>3555</v>
      </c>
      <c r="W787" s="81">
        <v>43165.649305555555</v>
      </c>
      <c r="X787" s="83" t="s">
        <v>4430</v>
      </c>
      <c r="Y787" s="79"/>
      <c r="Z787" s="79"/>
      <c r="AA787" s="85" t="s">
        <v>5638</v>
      </c>
      <c r="AB787" s="79"/>
      <c r="AC787" s="79" t="b">
        <v>0</v>
      </c>
      <c r="AD787" s="79">
        <v>2</v>
      </c>
      <c r="AE787" s="85" t="s">
        <v>6296</v>
      </c>
      <c r="AF787" s="79" t="b">
        <v>0</v>
      </c>
      <c r="AG787" s="79" t="s">
        <v>6304</v>
      </c>
      <c r="AH787" s="79"/>
      <c r="AI787" s="85" t="s">
        <v>6296</v>
      </c>
      <c r="AJ787" s="79" t="b">
        <v>0</v>
      </c>
      <c r="AK787" s="79">
        <v>0</v>
      </c>
      <c r="AL787" s="85" t="s">
        <v>6296</v>
      </c>
      <c r="AM787" s="79" t="s">
        <v>6355</v>
      </c>
      <c r="AN787" s="79" t="b">
        <v>0</v>
      </c>
      <c r="AO787" s="85" t="s">
        <v>5638</v>
      </c>
      <c r="AP787" s="79" t="s">
        <v>176</v>
      </c>
      <c r="AQ787" s="79">
        <v>0</v>
      </c>
      <c r="AR787" s="79">
        <v>0</v>
      </c>
      <c r="AS787" s="79"/>
      <c r="AT787" s="79"/>
      <c r="AU787" s="79"/>
      <c r="AV787" s="79"/>
      <c r="AW787" s="79"/>
      <c r="AX787" s="79"/>
      <c r="AY787" s="79"/>
      <c r="AZ787" s="79"/>
      <c r="BA787">
        <v>11</v>
      </c>
      <c r="BB787" s="78" t="str">
        <f>REPLACE(INDEX(GroupVertices[Group], MATCH(Edges[[#This Row],[Vertex 1]],GroupVertices[Vertex],0)),1,1,"")</f>
        <v>3</v>
      </c>
      <c r="BC787" s="78" t="str">
        <f>REPLACE(INDEX(GroupVertices[Group], MATCH(Edges[[#This Row],[Vertex 2]],GroupVertices[Vertex],0)),1,1,"")</f>
        <v>3</v>
      </c>
      <c r="BD787" s="48"/>
      <c r="BE787" s="49"/>
      <c r="BF787" s="48"/>
      <c r="BG787" s="49"/>
      <c r="BH787" s="48"/>
      <c r="BI787" s="49"/>
      <c r="BJ787" s="48"/>
      <c r="BK787" s="49"/>
      <c r="BL787" s="48"/>
    </row>
    <row r="788" spans="1:64" x14ac:dyDescent="0.25">
      <c r="A788" s="64" t="s">
        <v>325</v>
      </c>
      <c r="B788" s="64" t="s">
        <v>615</v>
      </c>
      <c r="C788" s="65" t="s">
        <v>15849</v>
      </c>
      <c r="D788" s="66">
        <v>8</v>
      </c>
      <c r="E788" s="67" t="s">
        <v>136</v>
      </c>
      <c r="F788" s="68">
        <v>18.571428571428573</v>
      </c>
      <c r="G788" s="65"/>
      <c r="H788" s="69"/>
      <c r="I788" s="70"/>
      <c r="J788" s="70"/>
      <c r="K788" s="34" t="s">
        <v>65</v>
      </c>
      <c r="L788" s="77">
        <v>788</v>
      </c>
      <c r="M788" s="77"/>
      <c r="N788" s="72"/>
      <c r="O788" s="79" t="s">
        <v>999</v>
      </c>
      <c r="P788" s="81">
        <v>43165.652372685188</v>
      </c>
      <c r="Q788" s="79" t="s">
        <v>1463</v>
      </c>
      <c r="R788" s="83" t="s">
        <v>2256</v>
      </c>
      <c r="S788" s="79" t="s">
        <v>2531</v>
      </c>
      <c r="T788" s="79" t="s">
        <v>2710</v>
      </c>
      <c r="U788" s="79"/>
      <c r="V788" s="83" t="s">
        <v>3555</v>
      </c>
      <c r="W788" s="81">
        <v>43165.652372685188</v>
      </c>
      <c r="X788" s="83" t="s">
        <v>4431</v>
      </c>
      <c r="Y788" s="79"/>
      <c r="Z788" s="79"/>
      <c r="AA788" s="85" t="s">
        <v>5639</v>
      </c>
      <c r="AB788" s="79"/>
      <c r="AC788" s="79" t="b">
        <v>0</v>
      </c>
      <c r="AD788" s="79">
        <v>2</v>
      </c>
      <c r="AE788" s="85" t="s">
        <v>6296</v>
      </c>
      <c r="AF788" s="79" t="b">
        <v>0</v>
      </c>
      <c r="AG788" s="79" t="s">
        <v>6304</v>
      </c>
      <c r="AH788" s="79"/>
      <c r="AI788" s="85" t="s">
        <v>6296</v>
      </c>
      <c r="AJ788" s="79" t="b">
        <v>0</v>
      </c>
      <c r="AK788" s="79">
        <v>0</v>
      </c>
      <c r="AL788" s="85" t="s">
        <v>6296</v>
      </c>
      <c r="AM788" s="79" t="s">
        <v>6355</v>
      </c>
      <c r="AN788" s="79" t="b">
        <v>0</v>
      </c>
      <c r="AO788" s="85" t="s">
        <v>5639</v>
      </c>
      <c r="AP788" s="79" t="s">
        <v>176</v>
      </c>
      <c r="AQ788" s="79">
        <v>0</v>
      </c>
      <c r="AR788" s="79">
        <v>0</v>
      </c>
      <c r="AS788" s="79"/>
      <c r="AT788" s="79"/>
      <c r="AU788" s="79"/>
      <c r="AV788" s="79"/>
      <c r="AW788" s="79"/>
      <c r="AX788" s="79"/>
      <c r="AY788" s="79"/>
      <c r="AZ788" s="79"/>
      <c r="BA788">
        <v>11</v>
      </c>
      <c r="BB788" s="78" t="str">
        <f>REPLACE(INDEX(GroupVertices[Group], MATCH(Edges[[#This Row],[Vertex 1]],GroupVertices[Vertex],0)),1,1,"")</f>
        <v>3</v>
      </c>
      <c r="BC788" s="78" t="str">
        <f>REPLACE(INDEX(GroupVertices[Group], MATCH(Edges[[#This Row],[Vertex 2]],GroupVertices[Vertex],0)),1,1,"")</f>
        <v>3</v>
      </c>
      <c r="BD788" s="48"/>
      <c r="BE788" s="49"/>
      <c r="BF788" s="48"/>
      <c r="BG788" s="49"/>
      <c r="BH788" s="48"/>
      <c r="BI788" s="49"/>
      <c r="BJ788" s="48"/>
      <c r="BK788" s="49"/>
      <c r="BL788" s="48"/>
    </row>
    <row r="789" spans="1:64" x14ac:dyDescent="0.25">
      <c r="A789" s="64" t="s">
        <v>325</v>
      </c>
      <c r="B789" s="64" t="s">
        <v>615</v>
      </c>
      <c r="C789" s="65" t="s">
        <v>15849</v>
      </c>
      <c r="D789" s="66">
        <v>8</v>
      </c>
      <c r="E789" s="67" t="s">
        <v>136</v>
      </c>
      <c r="F789" s="68">
        <v>18.571428571428573</v>
      </c>
      <c r="G789" s="65"/>
      <c r="H789" s="69"/>
      <c r="I789" s="70"/>
      <c r="J789" s="70"/>
      <c r="K789" s="34" t="s">
        <v>65</v>
      </c>
      <c r="L789" s="77">
        <v>789</v>
      </c>
      <c r="M789" s="77"/>
      <c r="N789" s="72"/>
      <c r="O789" s="79" t="s">
        <v>999</v>
      </c>
      <c r="P789" s="81">
        <v>43165.654513888891</v>
      </c>
      <c r="Q789" s="79" t="s">
        <v>1464</v>
      </c>
      <c r="R789" s="83" t="s">
        <v>2256</v>
      </c>
      <c r="S789" s="79" t="s">
        <v>2531</v>
      </c>
      <c r="T789" s="79" t="s">
        <v>2710</v>
      </c>
      <c r="U789" s="79"/>
      <c r="V789" s="83" t="s">
        <v>3555</v>
      </c>
      <c r="W789" s="81">
        <v>43165.654513888891</v>
      </c>
      <c r="X789" s="83" t="s">
        <v>4432</v>
      </c>
      <c r="Y789" s="79"/>
      <c r="Z789" s="79"/>
      <c r="AA789" s="85" t="s">
        <v>5640</v>
      </c>
      <c r="AB789" s="79"/>
      <c r="AC789" s="79" t="b">
        <v>0</v>
      </c>
      <c r="AD789" s="79">
        <v>1</v>
      </c>
      <c r="AE789" s="85" t="s">
        <v>6296</v>
      </c>
      <c r="AF789" s="79" t="b">
        <v>0</v>
      </c>
      <c r="AG789" s="79" t="s">
        <v>6304</v>
      </c>
      <c r="AH789" s="79"/>
      <c r="AI789" s="85" t="s">
        <v>6296</v>
      </c>
      <c r="AJ789" s="79" t="b">
        <v>0</v>
      </c>
      <c r="AK789" s="79">
        <v>0</v>
      </c>
      <c r="AL789" s="85" t="s">
        <v>6296</v>
      </c>
      <c r="AM789" s="79" t="s">
        <v>6355</v>
      </c>
      <c r="AN789" s="79" t="b">
        <v>0</v>
      </c>
      <c r="AO789" s="85" t="s">
        <v>5640</v>
      </c>
      <c r="AP789" s="79" t="s">
        <v>176</v>
      </c>
      <c r="AQ789" s="79">
        <v>0</v>
      </c>
      <c r="AR789" s="79">
        <v>0</v>
      </c>
      <c r="AS789" s="79"/>
      <c r="AT789" s="79"/>
      <c r="AU789" s="79"/>
      <c r="AV789" s="79"/>
      <c r="AW789" s="79"/>
      <c r="AX789" s="79"/>
      <c r="AY789" s="79"/>
      <c r="AZ789" s="79"/>
      <c r="BA789">
        <v>11</v>
      </c>
      <c r="BB789" s="78" t="str">
        <f>REPLACE(INDEX(GroupVertices[Group], MATCH(Edges[[#This Row],[Vertex 1]],GroupVertices[Vertex],0)),1,1,"")</f>
        <v>3</v>
      </c>
      <c r="BC789" s="78" t="str">
        <f>REPLACE(INDEX(GroupVertices[Group], MATCH(Edges[[#This Row],[Vertex 2]],GroupVertices[Vertex],0)),1,1,"")</f>
        <v>3</v>
      </c>
      <c r="BD789" s="48"/>
      <c r="BE789" s="49"/>
      <c r="BF789" s="48"/>
      <c r="BG789" s="49"/>
      <c r="BH789" s="48"/>
      <c r="BI789" s="49"/>
      <c r="BJ789" s="48"/>
      <c r="BK789" s="49"/>
      <c r="BL789" s="48"/>
    </row>
    <row r="790" spans="1:64" x14ac:dyDescent="0.25">
      <c r="A790" s="64" t="s">
        <v>325</v>
      </c>
      <c r="B790" s="64" t="s">
        <v>615</v>
      </c>
      <c r="C790" s="65" t="s">
        <v>15849</v>
      </c>
      <c r="D790" s="66">
        <v>8</v>
      </c>
      <c r="E790" s="67" t="s">
        <v>136</v>
      </c>
      <c r="F790" s="68">
        <v>18.571428571428573</v>
      </c>
      <c r="G790" s="65"/>
      <c r="H790" s="69"/>
      <c r="I790" s="70"/>
      <c r="J790" s="70"/>
      <c r="K790" s="34" t="s">
        <v>65</v>
      </c>
      <c r="L790" s="77">
        <v>790</v>
      </c>
      <c r="M790" s="77"/>
      <c r="N790" s="72"/>
      <c r="O790" s="79" t="s">
        <v>999</v>
      </c>
      <c r="P790" s="81">
        <v>43165.656574074077</v>
      </c>
      <c r="Q790" s="79" t="s">
        <v>1465</v>
      </c>
      <c r="R790" s="79" t="s">
        <v>2257</v>
      </c>
      <c r="S790" s="79" t="s">
        <v>2605</v>
      </c>
      <c r="T790" s="79" t="s">
        <v>2898</v>
      </c>
      <c r="U790" s="79"/>
      <c r="V790" s="83" t="s">
        <v>3555</v>
      </c>
      <c r="W790" s="81">
        <v>43165.656574074077</v>
      </c>
      <c r="X790" s="83" t="s">
        <v>4433</v>
      </c>
      <c r="Y790" s="79"/>
      <c r="Z790" s="79"/>
      <c r="AA790" s="85" t="s">
        <v>5641</v>
      </c>
      <c r="AB790" s="79"/>
      <c r="AC790" s="79" t="b">
        <v>0</v>
      </c>
      <c r="AD790" s="79">
        <v>3</v>
      </c>
      <c r="AE790" s="85" t="s">
        <v>6296</v>
      </c>
      <c r="AF790" s="79" t="b">
        <v>0</v>
      </c>
      <c r="AG790" s="79" t="s">
        <v>6304</v>
      </c>
      <c r="AH790" s="79"/>
      <c r="AI790" s="85" t="s">
        <v>6296</v>
      </c>
      <c r="AJ790" s="79" t="b">
        <v>0</v>
      </c>
      <c r="AK790" s="79">
        <v>0</v>
      </c>
      <c r="AL790" s="85" t="s">
        <v>6296</v>
      </c>
      <c r="AM790" s="79" t="s">
        <v>6355</v>
      </c>
      <c r="AN790" s="79" t="b">
        <v>0</v>
      </c>
      <c r="AO790" s="85" t="s">
        <v>5641</v>
      </c>
      <c r="AP790" s="79" t="s">
        <v>176</v>
      </c>
      <c r="AQ790" s="79">
        <v>0</v>
      </c>
      <c r="AR790" s="79">
        <v>0</v>
      </c>
      <c r="AS790" s="79"/>
      <c r="AT790" s="79"/>
      <c r="AU790" s="79"/>
      <c r="AV790" s="79"/>
      <c r="AW790" s="79"/>
      <c r="AX790" s="79"/>
      <c r="AY790" s="79"/>
      <c r="AZ790" s="79"/>
      <c r="BA790">
        <v>11</v>
      </c>
      <c r="BB790" s="78" t="str">
        <f>REPLACE(INDEX(GroupVertices[Group], MATCH(Edges[[#This Row],[Vertex 1]],GroupVertices[Vertex],0)),1,1,"")</f>
        <v>3</v>
      </c>
      <c r="BC790" s="78" t="str">
        <f>REPLACE(INDEX(GroupVertices[Group], MATCH(Edges[[#This Row],[Vertex 2]],GroupVertices[Vertex],0)),1,1,"")</f>
        <v>3</v>
      </c>
      <c r="BD790" s="48"/>
      <c r="BE790" s="49"/>
      <c r="BF790" s="48"/>
      <c r="BG790" s="49"/>
      <c r="BH790" s="48"/>
      <c r="BI790" s="49"/>
      <c r="BJ790" s="48"/>
      <c r="BK790" s="49"/>
      <c r="BL790" s="48"/>
    </row>
    <row r="791" spans="1:64" x14ac:dyDescent="0.25">
      <c r="A791" s="64" t="s">
        <v>325</v>
      </c>
      <c r="B791" s="64" t="s">
        <v>615</v>
      </c>
      <c r="C791" s="65" t="s">
        <v>15849</v>
      </c>
      <c r="D791" s="66">
        <v>8</v>
      </c>
      <c r="E791" s="67" t="s">
        <v>136</v>
      </c>
      <c r="F791" s="68">
        <v>18.571428571428573</v>
      </c>
      <c r="G791" s="65"/>
      <c r="H791" s="69"/>
      <c r="I791" s="70"/>
      <c r="J791" s="70"/>
      <c r="K791" s="34" t="s">
        <v>65</v>
      </c>
      <c r="L791" s="77">
        <v>791</v>
      </c>
      <c r="M791" s="77"/>
      <c r="N791" s="72"/>
      <c r="O791" s="79" t="s">
        <v>999</v>
      </c>
      <c r="P791" s="81">
        <v>43165.658703703702</v>
      </c>
      <c r="Q791" s="79" t="s">
        <v>1466</v>
      </c>
      <c r="R791" s="83" t="s">
        <v>2256</v>
      </c>
      <c r="S791" s="79" t="s">
        <v>2531</v>
      </c>
      <c r="T791" s="79" t="s">
        <v>2710</v>
      </c>
      <c r="U791" s="79"/>
      <c r="V791" s="83" t="s">
        <v>3555</v>
      </c>
      <c r="W791" s="81">
        <v>43165.658703703702</v>
      </c>
      <c r="X791" s="83" t="s">
        <v>4434</v>
      </c>
      <c r="Y791" s="79"/>
      <c r="Z791" s="79"/>
      <c r="AA791" s="85" t="s">
        <v>5642</v>
      </c>
      <c r="AB791" s="79"/>
      <c r="AC791" s="79" t="b">
        <v>0</v>
      </c>
      <c r="AD791" s="79">
        <v>1</v>
      </c>
      <c r="AE791" s="85" t="s">
        <v>6296</v>
      </c>
      <c r="AF791" s="79" t="b">
        <v>0</v>
      </c>
      <c r="AG791" s="79" t="s">
        <v>6304</v>
      </c>
      <c r="AH791" s="79"/>
      <c r="AI791" s="85" t="s">
        <v>6296</v>
      </c>
      <c r="AJ791" s="79" t="b">
        <v>0</v>
      </c>
      <c r="AK791" s="79">
        <v>0</v>
      </c>
      <c r="AL791" s="85" t="s">
        <v>6296</v>
      </c>
      <c r="AM791" s="79" t="s">
        <v>6355</v>
      </c>
      <c r="AN791" s="79" t="b">
        <v>0</v>
      </c>
      <c r="AO791" s="85" t="s">
        <v>5642</v>
      </c>
      <c r="AP791" s="79" t="s">
        <v>176</v>
      </c>
      <c r="AQ791" s="79">
        <v>0</v>
      </c>
      <c r="AR791" s="79">
        <v>0</v>
      </c>
      <c r="AS791" s="79"/>
      <c r="AT791" s="79"/>
      <c r="AU791" s="79"/>
      <c r="AV791" s="79"/>
      <c r="AW791" s="79"/>
      <c r="AX791" s="79"/>
      <c r="AY791" s="79"/>
      <c r="AZ791" s="79"/>
      <c r="BA791">
        <v>11</v>
      </c>
      <c r="BB791" s="78" t="str">
        <f>REPLACE(INDEX(GroupVertices[Group], MATCH(Edges[[#This Row],[Vertex 1]],GroupVertices[Vertex],0)),1,1,"")</f>
        <v>3</v>
      </c>
      <c r="BC791" s="78" t="str">
        <f>REPLACE(INDEX(GroupVertices[Group], MATCH(Edges[[#This Row],[Vertex 2]],GroupVertices[Vertex],0)),1,1,"")</f>
        <v>3</v>
      </c>
      <c r="BD791" s="48"/>
      <c r="BE791" s="49"/>
      <c r="BF791" s="48"/>
      <c r="BG791" s="49"/>
      <c r="BH791" s="48"/>
      <c r="BI791" s="49"/>
      <c r="BJ791" s="48"/>
      <c r="BK791" s="49"/>
      <c r="BL791" s="48"/>
    </row>
    <row r="792" spans="1:64" x14ac:dyDescent="0.25">
      <c r="A792" s="64" t="s">
        <v>325</v>
      </c>
      <c r="B792" s="64" t="s">
        <v>615</v>
      </c>
      <c r="C792" s="65" t="s">
        <v>15849</v>
      </c>
      <c r="D792" s="66">
        <v>8</v>
      </c>
      <c r="E792" s="67" t="s">
        <v>136</v>
      </c>
      <c r="F792" s="68">
        <v>18.571428571428573</v>
      </c>
      <c r="G792" s="65"/>
      <c r="H792" s="69"/>
      <c r="I792" s="70"/>
      <c r="J792" s="70"/>
      <c r="K792" s="34" t="s">
        <v>65</v>
      </c>
      <c r="L792" s="77">
        <v>792</v>
      </c>
      <c r="M792" s="77"/>
      <c r="N792" s="72"/>
      <c r="O792" s="79" t="s">
        <v>999</v>
      </c>
      <c r="P792" s="81">
        <v>43165.659398148149</v>
      </c>
      <c r="Q792" s="79" t="s">
        <v>1467</v>
      </c>
      <c r="R792" s="83" t="s">
        <v>2256</v>
      </c>
      <c r="S792" s="79" t="s">
        <v>2531</v>
      </c>
      <c r="T792" s="79" t="s">
        <v>2710</v>
      </c>
      <c r="U792" s="79"/>
      <c r="V792" s="83" t="s">
        <v>3555</v>
      </c>
      <c r="W792" s="81">
        <v>43165.659398148149</v>
      </c>
      <c r="X792" s="83" t="s">
        <v>4435</v>
      </c>
      <c r="Y792" s="79"/>
      <c r="Z792" s="79"/>
      <c r="AA792" s="85" t="s">
        <v>5643</v>
      </c>
      <c r="AB792" s="79"/>
      <c r="AC792" s="79" t="b">
        <v>0</v>
      </c>
      <c r="AD792" s="79">
        <v>2</v>
      </c>
      <c r="AE792" s="85" t="s">
        <v>6296</v>
      </c>
      <c r="AF792" s="79" t="b">
        <v>0</v>
      </c>
      <c r="AG792" s="79" t="s">
        <v>6304</v>
      </c>
      <c r="AH792" s="79"/>
      <c r="AI792" s="85" t="s">
        <v>6296</v>
      </c>
      <c r="AJ792" s="79" t="b">
        <v>0</v>
      </c>
      <c r="AK792" s="79">
        <v>1</v>
      </c>
      <c r="AL792" s="85" t="s">
        <v>6296</v>
      </c>
      <c r="AM792" s="79" t="s">
        <v>6355</v>
      </c>
      <c r="AN792" s="79" t="b">
        <v>0</v>
      </c>
      <c r="AO792" s="85" t="s">
        <v>5643</v>
      </c>
      <c r="AP792" s="79" t="s">
        <v>176</v>
      </c>
      <c r="AQ792" s="79">
        <v>0</v>
      </c>
      <c r="AR792" s="79">
        <v>0</v>
      </c>
      <c r="AS792" s="79"/>
      <c r="AT792" s="79"/>
      <c r="AU792" s="79"/>
      <c r="AV792" s="79"/>
      <c r="AW792" s="79"/>
      <c r="AX792" s="79"/>
      <c r="AY792" s="79"/>
      <c r="AZ792" s="79"/>
      <c r="BA792">
        <v>11</v>
      </c>
      <c r="BB792" s="78" t="str">
        <f>REPLACE(INDEX(GroupVertices[Group], MATCH(Edges[[#This Row],[Vertex 1]],GroupVertices[Vertex],0)),1,1,"")</f>
        <v>3</v>
      </c>
      <c r="BC792" s="78" t="str">
        <f>REPLACE(INDEX(GroupVertices[Group], MATCH(Edges[[#This Row],[Vertex 2]],GroupVertices[Vertex],0)),1,1,"")</f>
        <v>3</v>
      </c>
      <c r="BD792" s="48"/>
      <c r="BE792" s="49"/>
      <c r="BF792" s="48"/>
      <c r="BG792" s="49"/>
      <c r="BH792" s="48"/>
      <c r="BI792" s="49"/>
      <c r="BJ792" s="48"/>
      <c r="BK792" s="49"/>
      <c r="BL792" s="48"/>
    </row>
    <row r="793" spans="1:64" x14ac:dyDescent="0.25">
      <c r="A793" s="64" t="s">
        <v>325</v>
      </c>
      <c r="B793" s="64" t="s">
        <v>615</v>
      </c>
      <c r="C793" s="65" t="s">
        <v>15849</v>
      </c>
      <c r="D793" s="66">
        <v>8</v>
      </c>
      <c r="E793" s="67" t="s">
        <v>136</v>
      </c>
      <c r="F793" s="68">
        <v>18.571428571428573</v>
      </c>
      <c r="G793" s="65"/>
      <c r="H793" s="69"/>
      <c r="I793" s="70"/>
      <c r="J793" s="70"/>
      <c r="K793" s="34" t="s">
        <v>65</v>
      </c>
      <c r="L793" s="77">
        <v>793</v>
      </c>
      <c r="M793" s="77"/>
      <c r="N793" s="72"/>
      <c r="O793" s="79" t="s">
        <v>999</v>
      </c>
      <c r="P793" s="81">
        <v>43165.666307870371</v>
      </c>
      <c r="Q793" s="79" t="s">
        <v>1093</v>
      </c>
      <c r="R793" s="83" t="s">
        <v>2046</v>
      </c>
      <c r="S793" s="79" t="s">
        <v>2532</v>
      </c>
      <c r="T793" s="79" t="s">
        <v>2710</v>
      </c>
      <c r="U793" s="79"/>
      <c r="V793" s="83" t="s">
        <v>3555</v>
      </c>
      <c r="W793" s="81">
        <v>43165.666307870371</v>
      </c>
      <c r="X793" s="83" t="s">
        <v>4004</v>
      </c>
      <c r="Y793" s="79"/>
      <c r="Z793" s="79"/>
      <c r="AA793" s="85" t="s">
        <v>5212</v>
      </c>
      <c r="AB793" s="79"/>
      <c r="AC793" s="79" t="b">
        <v>0</v>
      </c>
      <c r="AD793" s="79">
        <v>3</v>
      </c>
      <c r="AE793" s="85" t="s">
        <v>6296</v>
      </c>
      <c r="AF793" s="79" t="b">
        <v>0</v>
      </c>
      <c r="AG793" s="79" t="s">
        <v>6304</v>
      </c>
      <c r="AH793" s="79"/>
      <c r="AI793" s="85" t="s">
        <v>6296</v>
      </c>
      <c r="AJ793" s="79" t="b">
        <v>0</v>
      </c>
      <c r="AK793" s="79">
        <v>1</v>
      </c>
      <c r="AL793" s="85" t="s">
        <v>6296</v>
      </c>
      <c r="AM793" s="79" t="s">
        <v>6355</v>
      </c>
      <c r="AN793" s="79" t="b">
        <v>0</v>
      </c>
      <c r="AO793" s="85" t="s">
        <v>5212</v>
      </c>
      <c r="AP793" s="79" t="s">
        <v>176</v>
      </c>
      <c r="AQ793" s="79">
        <v>0</v>
      </c>
      <c r="AR793" s="79">
        <v>0</v>
      </c>
      <c r="AS793" s="79"/>
      <c r="AT793" s="79"/>
      <c r="AU793" s="79"/>
      <c r="AV793" s="79"/>
      <c r="AW793" s="79"/>
      <c r="AX793" s="79"/>
      <c r="AY793" s="79"/>
      <c r="AZ793" s="79"/>
      <c r="BA793">
        <v>11</v>
      </c>
      <c r="BB793" s="78" t="str">
        <f>REPLACE(INDEX(GroupVertices[Group], MATCH(Edges[[#This Row],[Vertex 1]],GroupVertices[Vertex],0)),1,1,"")</f>
        <v>3</v>
      </c>
      <c r="BC793" s="78" t="str">
        <f>REPLACE(INDEX(GroupVertices[Group], MATCH(Edges[[#This Row],[Vertex 2]],GroupVertices[Vertex],0)),1,1,"")</f>
        <v>3</v>
      </c>
      <c r="BD793" s="48"/>
      <c r="BE793" s="49"/>
      <c r="BF793" s="48"/>
      <c r="BG793" s="49"/>
      <c r="BH793" s="48"/>
      <c r="BI793" s="49"/>
      <c r="BJ793" s="48"/>
      <c r="BK793" s="49"/>
      <c r="BL793" s="48"/>
    </row>
    <row r="794" spans="1:64" x14ac:dyDescent="0.25">
      <c r="A794" s="64" t="s">
        <v>325</v>
      </c>
      <c r="B794" s="64" t="s">
        <v>615</v>
      </c>
      <c r="C794" s="65" t="s">
        <v>15849</v>
      </c>
      <c r="D794" s="66">
        <v>8</v>
      </c>
      <c r="E794" s="67" t="s">
        <v>136</v>
      </c>
      <c r="F794" s="68">
        <v>18.571428571428573</v>
      </c>
      <c r="G794" s="65"/>
      <c r="H794" s="69"/>
      <c r="I794" s="70"/>
      <c r="J794" s="70"/>
      <c r="K794" s="34" t="s">
        <v>65</v>
      </c>
      <c r="L794" s="77">
        <v>794</v>
      </c>
      <c r="M794" s="77"/>
      <c r="N794" s="72"/>
      <c r="O794" s="79" t="s">
        <v>999</v>
      </c>
      <c r="P794" s="81">
        <v>43166.691666666666</v>
      </c>
      <c r="Q794" s="79" t="s">
        <v>1094</v>
      </c>
      <c r="R794" s="83" t="s">
        <v>2045</v>
      </c>
      <c r="S794" s="79" t="s">
        <v>2531</v>
      </c>
      <c r="T794" s="79" t="s">
        <v>2710</v>
      </c>
      <c r="U794" s="79"/>
      <c r="V794" s="83" t="s">
        <v>3555</v>
      </c>
      <c r="W794" s="81">
        <v>43166.691666666666</v>
      </c>
      <c r="X794" s="83" t="s">
        <v>4005</v>
      </c>
      <c r="Y794" s="79"/>
      <c r="Z794" s="79"/>
      <c r="AA794" s="85" t="s">
        <v>5213</v>
      </c>
      <c r="AB794" s="79"/>
      <c r="AC794" s="79" t="b">
        <v>0</v>
      </c>
      <c r="AD794" s="79">
        <v>1</v>
      </c>
      <c r="AE794" s="85" t="s">
        <v>6296</v>
      </c>
      <c r="AF794" s="79" t="b">
        <v>0</v>
      </c>
      <c r="AG794" s="79" t="s">
        <v>6304</v>
      </c>
      <c r="AH794" s="79"/>
      <c r="AI794" s="85" t="s">
        <v>6296</v>
      </c>
      <c r="AJ794" s="79" t="b">
        <v>0</v>
      </c>
      <c r="AK794" s="79">
        <v>0</v>
      </c>
      <c r="AL794" s="85" t="s">
        <v>6296</v>
      </c>
      <c r="AM794" s="79" t="s">
        <v>6355</v>
      </c>
      <c r="AN794" s="79" t="b">
        <v>0</v>
      </c>
      <c r="AO794" s="85" t="s">
        <v>5213</v>
      </c>
      <c r="AP794" s="79" t="s">
        <v>176</v>
      </c>
      <c r="AQ794" s="79">
        <v>0</v>
      </c>
      <c r="AR794" s="79">
        <v>0</v>
      </c>
      <c r="AS794" s="79"/>
      <c r="AT794" s="79"/>
      <c r="AU794" s="79"/>
      <c r="AV794" s="79"/>
      <c r="AW794" s="79"/>
      <c r="AX794" s="79"/>
      <c r="AY794" s="79"/>
      <c r="AZ794" s="79"/>
      <c r="BA794">
        <v>11</v>
      </c>
      <c r="BB794" s="78" t="str">
        <f>REPLACE(INDEX(GroupVertices[Group], MATCH(Edges[[#This Row],[Vertex 1]],GroupVertices[Vertex],0)),1,1,"")</f>
        <v>3</v>
      </c>
      <c r="BC794" s="78" t="str">
        <f>REPLACE(INDEX(GroupVertices[Group], MATCH(Edges[[#This Row],[Vertex 2]],GroupVertices[Vertex],0)),1,1,"")</f>
        <v>3</v>
      </c>
      <c r="BD794" s="48"/>
      <c r="BE794" s="49"/>
      <c r="BF794" s="48"/>
      <c r="BG794" s="49"/>
      <c r="BH794" s="48"/>
      <c r="BI794" s="49"/>
      <c r="BJ794" s="48"/>
      <c r="BK794" s="49"/>
      <c r="BL794" s="48"/>
    </row>
    <row r="795" spans="1:64" x14ac:dyDescent="0.25">
      <c r="A795" s="64" t="s">
        <v>325</v>
      </c>
      <c r="B795" s="64" t="s">
        <v>615</v>
      </c>
      <c r="C795" s="65" t="s">
        <v>15849</v>
      </c>
      <c r="D795" s="66">
        <v>8</v>
      </c>
      <c r="E795" s="67" t="s">
        <v>136</v>
      </c>
      <c r="F795" s="68">
        <v>18.571428571428573</v>
      </c>
      <c r="G795" s="65"/>
      <c r="H795" s="69"/>
      <c r="I795" s="70"/>
      <c r="J795" s="70"/>
      <c r="K795" s="34" t="s">
        <v>65</v>
      </c>
      <c r="L795" s="77">
        <v>795</v>
      </c>
      <c r="M795" s="77"/>
      <c r="N795" s="72"/>
      <c r="O795" s="79" t="s">
        <v>999</v>
      </c>
      <c r="P795" s="81">
        <v>43166.692685185182</v>
      </c>
      <c r="Q795" s="79" t="s">
        <v>1095</v>
      </c>
      <c r="R795" s="83" t="s">
        <v>2045</v>
      </c>
      <c r="S795" s="79" t="s">
        <v>2531</v>
      </c>
      <c r="T795" s="79" t="s">
        <v>2710</v>
      </c>
      <c r="U795" s="79"/>
      <c r="V795" s="83" t="s">
        <v>3555</v>
      </c>
      <c r="W795" s="81">
        <v>43166.692685185182</v>
      </c>
      <c r="X795" s="83" t="s">
        <v>4006</v>
      </c>
      <c r="Y795" s="79"/>
      <c r="Z795" s="79"/>
      <c r="AA795" s="85" t="s">
        <v>5214</v>
      </c>
      <c r="AB795" s="79"/>
      <c r="AC795" s="79" t="b">
        <v>0</v>
      </c>
      <c r="AD795" s="79">
        <v>1</v>
      </c>
      <c r="AE795" s="85" t="s">
        <v>6296</v>
      </c>
      <c r="AF795" s="79" t="b">
        <v>0</v>
      </c>
      <c r="AG795" s="79" t="s">
        <v>6304</v>
      </c>
      <c r="AH795" s="79"/>
      <c r="AI795" s="85" t="s">
        <v>6296</v>
      </c>
      <c r="AJ795" s="79" t="b">
        <v>0</v>
      </c>
      <c r="AK795" s="79">
        <v>0</v>
      </c>
      <c r="AL795" s="85" t="s">
        <v>6296</v>
      </c>
      <c r="AM795" s="79" t="s">
        <v>6355</v>
      </c>
      <c r="AN795" s="79" t="b">
        <v>0</v>
      </c>
      <c r="AO795" s="85" t="s">
        <v>5214</v>
      </c>
      <c r="AP795" s="79" t="s">
        <v>176</v>
      </c>
      <c r="AQ795" s="79">
        <v>0</v>
      </c>
      <c r="AR795" s="79">
        <v>0</v>
      </c>
      <c r="AS795" s="79"/>
      <c r="AT795" s="79"/>
      <c r="AU795" s="79"/>
      <c r="AV795" s="79"/>
      <c r="AW795" s="79"/>
      <c r="AX795" s="79"/>
      <c r="AY795" s="79"/>
      <c r="AZ795" s="79"/>
      <c r="BA795">
        <v>11</v>
      </c>
      <c r="BB795" s="78" t="str">
        <f>REPLACE(INDEX(GroupVertices[Group], MATCH(Edges[[#This Row],[Vertex 1]],GroupVertices[Vertex],0)),1,1,"")</f>
        <v>3</v>
      </c>
      <c r="BC795" s="78" t="str">
        <f>REPLACE(INDEX(GroupVertices[Group], MATCH(Edges[[#This Row],[Vertex 2]],GroupVertices[Vertex],0)),1,1,"")</f>
        <v>3</v>
      </c>
      <c r="BD795" s="48"/>
      <c r="BE795" s="49"/>
      <c r="BF795" s="48"/>
      <c r="BG795" s="49"/>
      <c r="BH795" s="48"/>
      <c r="BI795" s="49"/>
      <c r="BJ795" s="48"/>
      <c r="BK795" s="49"/>
      <c r="BL795" s="48"/>
    </row>
    <row r="796" spans="1:64" x14ac:dyDescent="0.25">
      <c r="A796" s="64" t="s">
        <v>325</v>
      </c>
      <c r="B796" s="64" t="s">
        <v>615</v>
      </c>
      <c r="C796" s="65" t="s">
        <v>15849</v>
      </c>
      <c r="D796" s="66">
        <v>8</v>
      </c>
      <c r="E796" s="67" t="s">
        <v>136</v>
      </c>
      <c r="F796" s="68">
        <v>18.571428571428573</v>
      </c>
      <c r="G796" s="65"/>
      <c r="H796" s="69"/>
      <c r="I796" s="70"/>
      <c r="J796" s="70"/>
      <c r="K796" s="34" t="s">
        <v>65</v>
      </c>
      <c r="L796" s="77">
        <v>796</v>
      </c>
      <c r="M796" s="77"/>
      <c r="N796" s="72"/>
      <c r="O796" s="79" t="s">
        <v>999</v>
      </c>
      <c r="P796" s="81">
        <v>43166.695138888892</v>
      </c>
      <c r="Q796" s="79" t="s">
        <v>1097</v>
      </c>
      <c r="R796" s="83" t="s">
        <v>2045</v>
      </c>
      <c r="S796" s="79" t="s">
        <v>2531</v>
      </c>
      <c r="T796" s="79" t="s">
        <v>2712</v>
      </c>
      <c r="U796" s="79"/>
      <c r="V796" s="83" t="s">
        <v>3555</v>
      </c>
      <c r="W796" s="81">
        <v>43166.695138888892</v>
      </c>
      <c r="X796" s="83" t="s">
        <v>4008</v>
      </c>
      <c r="Y796" s="79"/>
      <c r="Z796" s="79"/>
      <c r="AA796" s="85" t="s">
        <v>5216</v>
      </c>
      <c r="AB796" s="79"/>
      <c r="AC796" s="79" t="b">
        <v>0</v>
      </c>
      <c r="AD796" s="79">
        <v>0</v>
      </c>
      <c r="AE796" s="85" t="s">
        <v>6296</v>
      </c>
      <c r="AF796" s="79" t="b">
        <v>0</v>
      </c>
      <c r="AG796" s="79" t="s">
        <v>6304</v>
      </c>
      <c r="AH796" s="79"/>
      <c r="AI796" s="85" t="s">
        <v>6296</v>
      </c>
      <c r="AJ796" s="79" t="b">
        <v>0</v>
      </c>
      <c r="AK796" s="79">
        <v>0</v>
      </c>
      <c r="AL796" s="85" t="s">
        <v>6296</v>
      </c>
      <c r="AM796" s="79" t="s">
        <v>6355</v>
      </c>
      <c r="AN796" s="79" t="b">
        <v>0</v>
      </c>
      <c r="AO796" s="85" t="s">
        <v>5216</v>
      </c>
      <c r="AP796" s="79" t="s">
        <v>176</v>
      </c>
      <c r="AQ796" s="79">
        <v>0</v>
      </c>
      <c r="AR796" s="79">
        <v>0</v>
      </c>
      <c r="AS796" s="79"/>
      <c r="AT796" s="79"/>
      <c r="AU796" s="79"/>
      <c r="AV796" s="79"/>
      <c r="AW796" s="79"/>
      <c r="AX796" s="79"/>
      <c r="AY796" s="79"/>
      <c r="AZ796" s="79"/>
      <c r="BA796">
        <v>11</v>
      </c>
      <c r="BB796" s="78" t="str">
        <f>REPLACE(INDEX(GroupVertices[Group], MATCH(Edges[[#This Row],[Vertex 1]],GroupVertices[Vertex],0)),1,1,"")</f>
        <v>3</v>
      </c>
      <c r="BC796" s="78" t="str">
        <f>REPLACE(INDEX(GroupVertices[Group], MATCH(Edges[[#This Row],[Vertex 2]],GroupVertices[Vertex],0)),1,1,"")</f>
        <v>3</v>
      </c>
      <c r="BD796" s="48"/>
      <c r="BE796" s="49"/>
      <c r="BF796" s="48"/>
      <c r="BG796" s="49"/>
      <c r="BH796" s="48"/>
      <c r="BI796" s="49"/>
      <c r="BJ796" s="48"/>
      <c r="BK796" s="49"/>
      <c r="BL796" s="48"/>
    </row>
    <row r="797" spans="1:64" x14ac:dyDescent="0.25">
      <c r="A797" s="64" t="s">
        <v>537</v>
      </c>
      <c r="B797" s="64" t="s">
        <v>615</v>
      </c>
      <c r="C797" s="65" t="s">
        <v>15839</v>
      </c>
      <c r="D797" s="66">
        <v>3</v>
      </c>
      <c r="E797" s="67" t="s">
        <v>132</v>
      </c>
      <c r="F797" s="68">
        <v>35</v>
      </c>
      <c r="G797" s="65"/>
      <c r="H797" s="69"/>
      <c r="I797" s="70"/>
      <c r="J797" s="70"/>
      <c r="K797" s="34" t="s">
        <v>65</v>
      </c>
      <c r="L797" s="77">
        <v>797</v>
      </c>
      <c r="M797" s="77"/>
      <c r="N797" s="72"/>
      <c r="O797" s="79" t="s">
        <v>999</v>
      </c>
      <c r="P797" s="81">
        <v>43167.678240740737</v>
      </c>
      <c r="Q797" s="79" t="s">
        <v>1471</v>
      </c>
      <c r="R797" s="79" t="s">
        <v>2261</v>
      </c>
      <c r="S797" s="79" t="s">
        <v>2502</v>
      </c>
      <c r="T797" s="79" t="s">
        <v>2901</v>
      </c>
      <c r="U797" s="83" t="s">
        <v>3309</v>
      </c>
      <c r="V797" s="83" t="s">
        <v>3309</v>
      </c>
      <c r="W797" s="81">
        <v>43167.678240740737</v>
      </c>
      <c r="X797" s="83" t="s">
        <v>4439</v>
      </c>
      <c r="Y797" s="79"/>
      <c r="Z797" s="79"/>
      <c r="AA797" s="85" t="s">
        <v>5647</v>
      </c>
      <c r="AB797" s="79"/>
      <c r="AC797" s="79" t="b">
        <v>0</v>
      </c>
      <c r="AD797" s="79">
        <v>1</v>
      </c>
      <c r="AE797" s="85" t="s">
        <v>6296</v>
      </c>
      <c r="AF797" s="79" t="b">
        <v>0</v>
      </c>
      <c r="AG797" s="79" t="s">
        <v>6304</v>
      </c>
      <c r="AH797" s="79"/>
      <c r="AI797" s="85" t="s">
        <v>6296</v>
      </c>
      <c r="AJ797" s="79" t="b">
        <v>0</v>
      </c>
      <c r="AK797" s="79">
        <v>1</v>
      </c>
      <c r="AL797" s="85" t="s">
        <v>6296</v>
      </c>
      <c r="AM797" s="79" t="s">
        <v>6329</v>
      </c>
      <c r="AN797" s="79" t="b">
        <v>0</v>
      </c>
      <c r="AO797" s="85" t="s">
        <v>5647</v>
      </c>
      <c r="AP797" s="79" t="s">
        <v>176</v>
      </c>
      <c r="AQ797" s="79">
        <v>0</v>
      </c>
      <c r="AR797" s="79">
        <v>0</v>
      </c>
      <c r="AS797" s="79"/>
      <c r="AT797" s="79"/>
      <c r="AU797" s="79"/>
      <c r="AV797" s="79"/>
      <c r="AW797" s="79"/>
      <c r="AX797" s="79"/>
      <c r="AY797" s="79"/>
      <c r="AZ797" s="79"/>
      <c r="BA797">
        <v>1</v>
      </c>
      <c r="BB797" s="78" t="str">
        <f>REPLACE(INDEX(GroupVertices[Group], MATCH(Edges[[#This Row],[Vertex 1]],GroupVertices[Vertex],0)),1,1,"")</f>
        <v>3</v>
      </c>
      <c r="BC797" s="78" t="str">
        <f>REPLACE(INDEX(GroupVertices[Group], MATCH(Edges[[#This Row],[Vertex 2]],GroupVertices[Vertex],0)),1,1,"")</f>
        <v>3</v>
      </c>
      <c r="BD797" s="48"/>
      <c r="BE797" s="49"/>
      <c r="BF797" s="48"/>
      <c r="BG797" s="49"/>
      <c r="BH797" s="48"/>
      <c r="BI797" s="49"/>
      <c r="BJ797" s="48"/>
      <c r="BK797" s="49"/>
      <c r="BL797" s="48"/>
    </row>
    <row r="798" spans="1:64" x14ac:dyDescent="0.25">
      <c r="A798" s="64" t="s">
        <v>615</v>
      </c>
      <c r="B798" s="64" t="s">
        <v>812</v>
      </c>
      <c r="C798" s="65" t="s">
        <v>15840</v>
      </c>
      <c r="D798" s="66">
        <v>3.5</v>
      </c>
      <c r="E798" s="67" t="s">
        <v>136</v>
      </c>
      <c r="F798" s="68">
        <v>33.357142857142854</v>
      </c>
      <c r="G798" s="65"/>
      <c r="H798" s="69"/>
      <c r="I798" s="70"/>
      <c r="J798" s="70"/>
      <c r="K798" s="34" t="s">
        <v>65</v>
      </c>
      <c r="L798" s="77">
        <v>798</v>
      </c>
      <c r="M798" s="77"/>
      <c r="N798" s="72"/>
      <c r="O798" s="79" t="s">
        <v>999</v>
      </c>
      <c r="P798" s="81">
        <v>43170.669687499998</v>
      </c>
      <c r="Q798" s="79" t="s">
        <v>1472</v>
      </c>
      <c r="R798" s="83" t="s">
        <v>2262</v>
      </c>
      <c r="S798" s="79" t="s">
        <v>2523</v>
      </c>
      <c r="T798" s="79" t="s">
        <v>2902</v>
      </c>
      <c r="U798" s="83" t="s">
        <v>3310</v>
      </c>
      <c r="V798" s="83" t="s">
        <v>3310</v>
      </c>
      <c r="W798" s="81">
        <v>43170.669687499998</v>
      </c>
      <c r="X798" s="83" t="s">
        <v>4440</v>
      </c>
      <c r="Y798" s="79"/>
      <c r="Z798" s="79"/>
      <c r="AA798" s="85" t="s">
        <v>5648</v>
      </c>
      <c r="AB798" s="79"/>
      <c r="AC798" s="79" t="b">
        <v>0</v>
      </c>
      <c r="AD798" s="79">
        <v>0</v>
      </c>
      <c r="AE798" s="85" t="s">
        <v>6296</v>
      </c>
      <c r="AF798" s="79" t="b">
        <v>0</v>
      </c>
      <c r="AG798" s="79" t="s">
        <v>6304</v>
      </c>
      <c r="AH798" s="79"/>
      <c r="AI798" s="85" t="s">
        <v>6296</v>
      </c>
      <c r="AJ798" s="79" t="b">
        <v>0</v>
      </c>
      <c r="AK798" s="79">
        <v>0</v>
      </c>
      <c r="AL798" s="85" t="s">
        <v>6296</v>
      </c>
      <c r="AM798" s="79" t="s">
        <v>6345</v>
      </c>
      <c r="AN798" s="79" t="b">
        <v>0</v>
      </c>
      <c r="AO798" s="85" t="s">
        <v>5648</v>
      </c>
      <c r="AP798" s="79" t="s">
        <v>176</v>
      </c>
      <c r="AQ798" s="79">
        <v>0</v>
      </c>
      <c r="AR798" s="79">
        <v>0</v>
      </c>
      <c r="AS798" s="79"/>
      <c r="AT798" s="79"/>
      <c r="AU798" s="79"/>
      <c r="AV798" s="79"/>
      <c r="AW798" s="79"/>
      <c r="AX798" s="79"/>
      <c r="AY798" s="79"/>
      <c r="AZ798" s="79"/>
      <c r="BA798">
        <v>2</v>
      </c>
      <c r="BB798" s="78" t="str">
        <f>REPLACE(INDEX(GroupVertices[Group], MATCH(Edges[[#This Row],[Vertex 1]],GroupVertices[Vertex],0)),1,1,"")</f>
        <v>3</v>
      </c>
      <c r="BC798" s="78" t="str">
        <f>REPLACE(INDEX(GroupVertices[Group], MATCH(Edges[[#This Row],[Vertex 2]],GroupVertices[Vertex],0)),1,1,"")</f>
        <v>3</v>
      </c>
      <c r="BD798" s="48">
        <v>2</v>
      </c>
      <c r="BE798" s="49">
        <v>5.882352941176471</v>
      </c>
      <c r="BF798" s="48">
        <v>1</v>
      </c>
      <c r="BG798" s="49">
        <v>2.9411764705882355</v>
      </c>
      <c r="BH798" s="48">
        <v>0</v>
      </c>
      <c r="BI798" s="49">
        <v>0</v>
      </c>
      <c r="BJ798" s="48">
        <v>31</v>
      </c>
      <c r="BK798" s="49">
        <v>91.17647058823529</v>
      </c>
      <c r="BL798" s="48">
        <v>34</v>
      </c>
    </row>
    <row r="799" spans="1:64" x14ac:dyDescent="0.25">
      <c r="A799" s="64" t="s">
        <v>615</v>
      </c>
      <c r="B799" s="64" t="s">
        <v>811</v>
      </c>
      <c r="C799" s="65" t="s">
        <v>15839</v>
      </c>
      <c r="D799" s="66">
        <v>3</v>
      </c>
      <c r="E799" s="67" t="s">
        <v>132</v>
      </c>
      <c r="F799" s="68">
        <v>35</v>
      </c>
      <c r="G799" s="65"/>
      <c r="H799" s="69"/>
      <c r="I799" s="70"/>
      <c r="J799" s="70"/>
      <c r="K799" s="34" t="s">
        <v>65</v>
      </c>
      <c r="L799" s="77">
        <v>799</v>
      </c>
      <c r="M799" s="77"/>
      <c r="N799" s="72"/>
      <c r="O799" s="79" t="s">
        <v>999</v>
      </c>
      <c r="P799" s="81">
        <v>43170.669687499998</v>
      </c>
      <c r="Q799" s="79" t="s">
        <v>1472</v>
      </c>
      <c r="R799" s="83" t="s">
        <v>2262</v>
      </c>
      <c r="S799" s="79" t="s">
        <v>2523</v>
      </c>
      <c r="T799" s="79" t="s">
        <v>2902</v>
      </c>
      <c r="U799" s="83" t="s">
        <v>3310</v>
      </c>
      <c r="V799" s="83" t="s">
        <v>3310</v>
      </c>
      <c r="W799" s="81">
        <v>43170.669687499998</v>
      </c>
      <c r="X799" s="83" t="s">
        <v>4440</v>
      </c>
      <c r="Y799" s="79"/>
      <c r="Z799" s="79"/>
      <c r="AA799" s="85" t="s">
        <v>5648</v>
      </c>
      <c r="AB799" s="79"/>
      <c r="AC799" s="79" t="b">
        <v>0</v>
      </c>
      <c r="AD799" s="79">
        <v>0</v>
      </c>
      <c r="AE799" s="85" t="s">
        <v>6296</v>
      </c>
      <c r="AF799" s="79" t="b">
        <v>0</v>
      </c>
      <c r="AG799" s="79" t="s">
        <v>6304</v>
      </c>
      <c r="AH799" s="79"/>
      <c r="AI799" s="85" t="s">
        <v>6296</v>
      </c>
      <c r="AJ799" s="79" t="b">
        <v>0</v>
      </c>
      <c r="AK799" s="79">
        <v>0</v>
      </c>
      <c r="AL799" s="85" t="s">
        <v>6296</v>
      </c>
      <c r="AM799" s="79" t="s">
        <v>6345</v>
      </c>
      <c r="AN799" s="79" t="b">
        <v>0</v>
      </c>
      <c r="AO799" s="85" t="s">
        <v>5648</v>
      </c>
      <c r="AP799" s="79" t="s">
        <v>176</v>
      </c>
      <c r="AQ799" s="79">
        <v>0</v>
      </c>
      <c r="AR799" s="79">
        <v>0</v>
      </c>
      <c r="AS799" s="79"/>
      <c r="AT799" s="79"/>
      <c r="AU799" s="79"/>
      <c r="AV799" s="79"/>
      <c r="AW799" s="79"/>
      <c r="AX799" s="79"/>
      <c r="AY799" s="79"/>
      <c r="AZ799" s="79"/>
      <c r="BA799">
        <v>1</v>
      </c>
      <c r="BB799" s="78" t="str">
        <f>REPLACE(INDEX(GroupVertices[Group], MATCH(Edges[[#This Row],[Vertex 1]],GroupVertices[Vertex],0)),1,1,"")</f>
        <v>3</v>
      </c>
      <c r="BC799" s="78" t="str">
        <f>REPLACE(INDEX(GroupVertices[Group], MATCH(Edges[[#This Row],[Vertex 2]],GroupVertices[Vertex],0)),1,1,"")</f>
        <v>3</v>
      </c>
      <c r="BD799" s="48"/>
      <c r="BE799" s="49"/>
      <c r="BF799" s="48"/>
      <c r="BG799" s="49"/>
      <c r="BH799" s="48"/>
      <c r="BI799" s="49"/>
      <c r="BJ799" s="48"/>
      <c r="BK799" s="49"/>
      <c r="BL799" s="48"/>
    </row>
    <row r="800" spans="1:64" x14ac:dyDescent="0.25">
      <c r="A800" s="64" t="s">
        <v>615</v>
      </c>
      <c r="B800" s="64" t="s">
        <v>812</v>
      </c>
      <c r="C800" s="65" t="s">
        <v>15840</v>
      </c>
      <c r="D800" s="66">
        <v>3.5</v>
      </c>
      <c r="E800" s="67" t="s">
        <v>136</v>
      </c>
      <c r="F800" s="68">
        <v>33.357142857142854</v>
      </c>
      <c r="G800" s="65"/>
      <c r="H800" s="69"/>
      <c r="I800" s="70"/>
      <c r="J800" s="70"/>
      <c r="K800" s="34" t="s">
        <v>65</v>
      </c>
      <c r="L800" s="77">
        <v>800</v>
      </c>
      <c r="M800" s="77"/>
      <c r="N800" s="72"/>
      <c r="O800" s="79" t="s">
        <v>999</v>
      </c>
      <c r="P800" s="81">
        <v>43171.668055555558</v>
      </c>
      <c r="Q800" s="79" t="s">
        <v>1460</v>
      </c>
      <c r="R800" s="79" t="s">
        <v>2255</v>
      </c>
      <c r="S800" s="79" t="s">
        <v>2604</v>
      </c>
      <c r="T800" s="79" t="s">
        <v>2896</v>
      </c>
      <c r="U800" s="79"/>
      <c r="V800" s="83" t="s">
        <v>3763</v>
      </c>
      <c r="W800" s="81">
        <v>43171.668055555558</v>
      </c>
      <c r="X800" s="83" t="s">
        <v>4428</v>
      </c>
      <c r="Y800" s="79"/>
      <c r="Z800" s="79"/>
      <c r="AA800" s="85" t="s">
        <v>5636</v>
      </c>
      <c r="AB800" s="79"/>
      <c r="AC800" s="79" t="b">
        <v>0</v>
      </c>
      <c r="AD800" s="79">
        <v>0</v>
      </c>
      <c r="AE800" s="85" t="s">
        <v>6296</v>
      </c>
      <c r="AF800" s="79" t="b">
        <v>1</v>
      </c>
      <c r="AG800" s="79" t="s">
        <v>6304</v>
      </c>
      <c r="AH800" s="79"/>
      <c r="AI800" s="85" t="s">
        <v>6323</v>
      </c>
      <c r="AJ800" s="79" t="b">
        <v>0</v>
      </c>
      <c r="AK800" s="79">
        <v>0</v>
      </c>
      <c r="AL800" s="85" t="s">
        <v>6296</v>
      </c>
      <c r="AM800" s="79" t="s">
        <v>6338</v>
      </c>
      <c r="AN800" s="79" t="b">
        <v>0</v>
      </c>
      <c r="AO800" s="85" t="s">
        <v>5636</v>
      </c>
      <c r="AP800" s="79" t="s">
        <v>176</v>
      </c>
      <c r="AQ800" s="79">
        <v>0</v>
      </c>
      <c r="AR800" s="79">
        <v>0</v>
      </c>
      <c r="AS800" s="79"/>
      <c r="AT800" s="79"/>
      <c r="AU800" s="79"/>
      <c r="AV800" s="79"/>
      <c r="AW800" s="79"/>
      <c r="AX800" s="79"/>
      <c r="AY800" s="79"/>
      <c r="AZ800" s="79"/>
      <c r="BA800">
        <v>2</v>
      </c>
      <c r="BB800" s="78" t="str">
        <f>REPLACE(INDEX(GroupVertices[Group], MATCH(Edges[[#This Row],[Vertex 1]],GroupVertices[Vertex],0)),1,1,"")</f>
        <v>3</v>
      </c>
      <c r="BC800" s="78" t="str">
        <f>REPLACE(INDEX(GroupVertices[Group], MATCH(Edges[[#This Row],[Vertex 2]],GroupVertices[Vertex],0)),1,1,"")</f>
        <v>3</v>
      </c>
      <c r="BD800" s="48"/>
      <c r="BE800" s="49"/>
      <c r="BF800" s="48"/>
      <c r="BG800" s="49"/>
      <c r="BH800" s="48"/>
      <c r="BI800" s="49"/>
      <c r="BJ800" s="48"/>
      <c r="BK800" s="49"/>
      <c r="BL800" s="48"/>
    </row>
    <row r="801" spans="1:64" x14ac:dyDescent="0.25">
      <c r="A801" s="64" t="s">
        <v>617</v>
      </c>
      <c r="B801" s="64" t="s">
        <v>757</v>
      </c>
      <c r="C801" s="65" t="s">
        <v>15839</v>
      </c>
      <c r="D801" s="66">
        <v>3</v>
      </c>
      <c r="E801" s="67" t="s">
        <v>132</v>
      </c>
      <c r="F801" s="68">
        <v>35</v>
      </c>
      <c r="G801" s="65"/>
      <c r="H801" s="69"/>
      <c r="I801" s="70"/>
      <c r="J801" s="70"/>
      <c r="K801" s="34" t="s">
        <v>65</v>
      </c>
      <c r="L801" s="77">
        <v>801</v>
      </c>
      <c r="M801" s="77"/>
      <c r="N801" s="72"/>
      <c r="O801" s="79" t="s">
        <v>999</v>
      </c>
      <c r="P801" s="81">
        <v>43175.630486111113</v>
      </c>
      <c r="Q801" s="79" t="s">
        <v>1437</v>
      </c>
      <c r="R801" s="83" t="s">
        <v>2243</v>
      </c>
      <c r="S801" s="79" t="s">
        <v>2518</v>
      </c>
      <c r="T801" s="79" t="s">
        <v>2882</v>
      </c>
      <c r="U801" s="79"/>
      <c r="V801" s="83" t="s">
        <v>3522</v>
      </c>
      <c r="W801" s="81">
        <v>43175.630486111113</v>
      </c>
      <c r="X801" s="83" t="s">
        <v>4441</v>
      </c>
      <c r="Y801" s="79"/>
      <c r="Z801" s="79"/>
      <c r="AA801" s="85" t="s">
        <v>5649</v>
      </c>
      <c r="AB801" s="79"/>
      <c r="AC801" s="79" t="b">
        <v>0</v>
      </c>
      <c r="AD801" s="79">
        <v>0</v>
      </c>
      <c r="AE801" s="85" t="s">
        <v>6296</v>
      </c>
      <c r="AF801" s="79" t="b">
        <v>0</v>
      </c>
      <c r="AG801" s="79" t="s">
        <v>6304</v>
      </c>
      <c r="AH801" s="79"/>
      <c r="AI801" s="85" t="s">
        <v>6296</v>
      </c>
      <c r="AJ801" s="79" t="b">
        <v>0</v>
      </c>
      <c r="AK801" s="79">
        <v>206</v>
      </c>
      <c r="AL801" s="85" t="s">
        <v>6011</v>
      </c>
      <c r="AM801" s="79" t="s">
        <v>6328</v>
      </c>
      <c r="AN801" s="79" t="b">
        <v>0</v>
      </c>
      <c r="AO801" s="85" t="s">
        <v>6011</v>
      </c>
      <c r="AP801" s="79" t="s">
        <v>176</v>
      </c>
      <c r="AQ801" s="79">
        <v>0</v>
      </c>
      <c r="AR801" s="79">
        <v>0</v>
      </c>
      <c r="AS801" s="79"/>
      <c r="AT801" s="79"/>
      <c r="AU801" s="79"/>
      <c r="AV801" s="79"/>
      <c r="AW801" s="79"/>
      <c r="AX801" s="79"/>
      <c r="AY801" s="79"/>
      <c r="AZ801" s="79"/>
      <c r="BA801">
        <v>1</v>
      </c>
      <c r="BB801" s="78" t="str">
        <f>REPLACE(INDEX(GroupVertices[Group], MATCH(Edges[[#This Row],[Vertex 1]],GroupVertices[Vertex],0)),1,1,"")</f>
        <v>7</v>
      </c>
      <c r="BC801" s="78" t="str">
        <f>REPLACE(INDEX(GroupVertices[Group], MATCH(Edges[[#This Row],[Vertex 2]],GroupVertices[Vertex],0)),1,1,"")</f>
        <v>7</v>
      </c>
      <c r="BD801" s="48">
        <v>0</v>
      </c>
      <c r="BE801" s="49">
        <v>0</v>
      </c>
      <c r="BF801" s="48">
        <v>0</v>
      </c>
      <c r="BG801" s="49">
        <v>0</v>
      </c>
      <c r="BH801" s="48">
        <v>0</v>
      </c>
      <c r="BI801" s="49">
        <v>0</v>
      </c>
      <c r="BJ801" s="48">
        <v>13</v>
      </c>
      <c r="BK801" s="49">
        <v>100</v>
      </c>
      <c r="BL801" s="48">
        <v>13</v>
      </c>
    </row>
    <row r="802" spans="1:64" x14ac:dyDescent="0.25">
      <c r="A802" s="64" t="s">
        <v>618</v>
      </c>
      <c r="B802" s="64" t="s">
        <v>751</v>
      </c>
      <c r="C802" s="65" t="s">
        <v>15839</v>
      </c>
      <c r="D802" s="66">
        <v>3</v>
      </c>
      <c r="E802" s="67" t="s">
        <v>132</v>
      </c>
      <c r="F802" s="68">
        <v>35</v>
      </c>
      <c r="G802" s="65"/>
      <c r="H802" s="69"/>
      <c r="I802" s="70"/>
      <c r="J802" s="70"/>
      <c r="K802" s="34" t="s">
        <v>65</v>
      </c>
      <c r="L802" s="77">
        <v>802</v>
      </c>
      <c r="M802" s="77"/>
      <c r="N802" s="72"/>
      <c r="O802" s="79" t="s">
        <v>999</v>
      </c>
      <c r="P802" s="81">
        <v>43175.630613425928</v>
      </c>
      <c r="Q802" s="79" t="s">
        <v>1473</v>
      </c>
      <c r="R802" s="79"/>
      <c r="S802" s="79"/>
      <c r="T802" s="79" t="s">
        <v>2884</v>
      </c>
      <c r="U802" s="79"/>
      <c r="V802" s="83" t="s">
        <v>3764</v>
      </c>
      <c r="W802" s="81">
        <v>43175.630613425928</v>
      </c>
      <c r="X802" s="83" t="s">
        <v>4442</v>
      </c>
      <c r="Y802" s="79"/>
      <c r="Z802" s="79"/>
      <c r="AA802" s="85" t="s">
        <v>5650</v>
      </c>
      <c r="AB802" s="79"/>
      <c r="AC802" s="79" t="b">
        <v>0</v>
      </c>
      <c r="AD802" s="79">
        <v>0</v>
      </c>
      <c r="AE802" s="85" t="s">
        <v>6296</v>
      </c>
      <c r="AF802" s="79" t="b">
        <v>0</v>
      </c>
      <c r="AG802" s="79" t="s">
        <v>6305</v>
      </c>
      <c r="AH802" s="79"/>
      <c r="AI802" s="85" t="s">
        <v>6296</v>
      </c>
      <c r="AJ802" s="79" t="b">
        <v>0</v>
      </c>
      <c r="AK802" s="79">
        <v>3</v>
      </c>
      <c r="AL802" s="85" t="s">
        <v>5991</v>
      </c>
      <c r="AM802" s="79" t="s">
        <v>6398</v>
      </c>
      <c r="AN802" s="79" t="b">
        <v>0</v>
      </c>
      <c r="AO802" s="85" t="s">
        <v>5991</v>
      </c>
      <c r="AP802" s="79" t="s">
        <v>176</v>
      </c>
      <c r="AQ802" s="79">
        <v>0</v>
      </c>
      <c r="AR802" s="79">
        <v>0</v>
      </c>
      <c r="AS802" s="79"/>
      <c r="AT802" s="79"/>
      <c r="AU802" s="79"/>
      <c r="AV802" s="79"/>
      <c r="AW802" s="79"/>
      <c r="AX802" s="79"/>
      <c r="AY802" s="79"/>
      <c r="AZ802" s="79"/>
      <c r="BA802">
        <v>1</v>
      </c>
      <c r="BB802" s="78" t="str">
        <f>REPLACE(INDEX(GroupVertices[Group], MATCH(Edges[[#This Row],[Vertex 1]],GroupVertices[Vertex],0)),1,1,"")</f>
        <v>5</v>
      </c>
      <c r="BC802" s="78" t="str">
        <f>REPLACE(INDEX(GroupVertices[Group], MATCH(Edges[[#This Row],[Vertex 2]],GroupVertices[Vertex],0)),1,1,"")</f>
        <v>5</v>
      </c>
      <c r="BD802" s="48">
        <v>0</v>
      </c>
      <c r="BE802" s="49">
        <v>0</v>
      </c>
      <c r="BF802" s="48">
        <v>0</v>
      </c>
      <c r="BG802" s="49">
        <v>0</v>
      </c>
      <c r="BH802" s="48">
        <v>0</v>
      </c>
      <c r="BI802" s="49">
        <v>0</v>
      </c>
      <c r="BJ802" s="48">
        <v>18</v>
      </c>
      <c r="BK802" s="49">
        <v>100</v>
      </c>
      <c r="BL802" s="48">
        <v>18</v>
      </c>
    </row>
    <row r="803" spans="1:64" x14ac:dyDescent="0.25">
      <c r="A803" s="64" t="s">
        <v>619</v>
      </c>
      <c r="B803" s="64" t="s">
        <v>619</v>
      </c>
      <c r="C803" s="65" t="s">
        <v>15839</v>
      </c>
      <c r="D803" s="66">
        <v>3</v>
      </c>
      <c r="E803" s="67" t="s">
        <v>132</v>
      </c>
      <c r="F803" s="68">
        <v>35</v>
      </c>
      <c r="G803" s="65"/>
      <c r="H803" s="69"/>
      <c r="I803" s="70"/>
      <c r="J803" s="70"/>
      <c r="K803" s="34" t="s">
        <v>65</v>
      </c>
      <c r="L803" s="77">
        <v>803</v>
      </c>
      <c r="M803" s="77"/>
      <c r="N803" s="72"/>
      <c r="O803" s="79" t="s">
        <v>176</v>
      </c>
      <c r="P803" s="81">
        <v>43171.583344907405</v>
      </c>
      <c r="Q803" s="79" t="s">
        <v>1474</v>
      </c>
      <c r="R803" s="83" t="s">
        <v>2263</v>
      </c>
      <c r="S803" s="79" t="s">
        <v>2532</v>
      </c>
      <c r="T803" s="79" t="s">
        <v>2903</v>
      </c>
      <c r="U803" s="83" t="s">
        <v>3311</v>
      </c>
      <c r="V803" s="83" t="s">
        <v>3311</v>
      </c>
      <c r="W803" s="81">
        <v>43171.583344907405</v>
      </c>
      <c r="X803" s="83" t="s">
        <v>4443</v>
      </c>
      <c r="Y803" s="79"/>
      <c r="Z803" s="79"/>
      <c r="AA803" s="85" t="s">
        <v>5651</v>
      </c>
      <c r="AB803" s="79"/>
      <c r="AC803" s="79" t="b">
        <v>0</v>
      </c>
      <c r="AD803" s="79">
        <v>1</v>
      </c>
      <c r="AE803" s="85" t="s">
        <v>6296</v>
      </c>
      <c r="AF803" s="79" t="b">
        <v>0</v>
      </c>
      <c r="AG803" s="79" t="s">
        <v>6308</v>
      </c>
      <c r="AH803" s="79"/>
      <c r="AI803" s="85" t="s">
        <v>6296</v>
      </c>
      <c r="AJ803" s="79" t="b">
        <v>0</v>
      </c>
      <c r="AK803" s="79">
        <v>3</v>
      </c>
      <c r="AL803" s="85" t="s">
        <v>6296</v>
      </c>
      <c r="AM803" s="79" t="s">
        <v>6355</v>
      </c>
      <c r="AN803" s="79" t="b">
        <v>0</v>
      </c>
      <c r="AO803" s="85" t="s">
        <v>5651</v>
      </c>
      <c r="AP803" s="79" t="s">
        <v>6415</v>
      </c>
      <c r="AQ803" s="79">
        <v>0</v>
      </c>
      <c r="AR803" s="79">
        <v>0</v>
      </c>
      <c r="AS803" s="79"/>
      <c r="AT803" s="79"/>
      <c r="AU803" s="79"/>
      <c r="AV803" s="79"/>
      <c r="AW803" s="79"/>
      <c r="AX803" s="79"/>
      <c r="AY803" s="79"/>
      <c r="AZ803" s="79"/>
      <c r="BA803">
        <v>1</v>
      </c>
      <c r="BB803" s="78" t="str">
        <f>REPLACE(INDEX(GroupVertices[Group], MATCH(Edges[[#This Row],[Vertex 1]],GroupVertices[Vertex],0)),1,1,"")</f>
        <v>11</v>
      </c>
      <c r="BC803" s="78" t="str">
        <f>REPLACE(INDEX(GroupVertices[Group], MATCH(Edges[[#This Row],[Vertex 2]],GroupVertices[Vertex],0)),1,1,"")</f>
        <v>11</v>
      </c>
      <c r="BD803" s="48">
        <v>0</v>
      </c>
      <c r="BE803" s="49">
        <v>0</v>
      </c>
      <c r="BF803" s="48">
        <v>0</v>
      </c>
      <c r="BG803" s="49">
        <v>0</v>
      </c>
      <c r="BH803" s="48">
        <v>0</v>
      </c>
      <c r="BI803" s="49">
        <v>0</v>
      </c>
      <c r="BJ803" s="48">
        <v>25</v>
      </c>
      <c r="BK803" s="49">
        <v>100</v>
      </c>
      <c r="BL803" s="48">
        <v>25</v>
      </c>
    </row>
    <row r="804" spans="1:64" x14ac:dyDescent="0.25">
      <c r="A804" s="64" t="s">
        <v>620</v>
      </c>
      <c r="B804" s="64" t="s">
        <v>619</v>
      </c>
      <c r="C804" s="65" t="s">
        <v>15839</v>
      </c>
      <c r="D804" s="66">
        <v>3</v>
      </c>
      <c r="E804" s="67" t="s">
        <v>132</v>
      </c>
      <c r="F804" s="68">
        <v>35</v>
      </c>
      <c r="G804" s="65"/>
      <c r="H804" s="69"/>
      <c r="I804" s="70"/>
      <c r="J804" s="70"/>
      <c r="K804" s="34" t="s">
        <v>65</v>
      </c>
      <c r="L804" s="77">
        <v>804</v>
      </c>
      <c r="M804" s="77"/>
      <c r="N804" s="72"/>
      <c r="O804" s="79" t="s">
        <v>999</v>
      </c>
      <c r="P804" s="81">
        <v>43168.633136574077</v>
      </c>
      <c r="Q804" s="79" t="s">
        <v>1475</v>
      </c>
      <c r="R804" s="83" t="s">
        <v>2073</v>
      </c>
      <c r="S804" s="79" t="s">
        <v>2545</v>
      </c>
      <c r="T804" s="79" t="s">
        <v>2733</v>
      </c>
      <c r="U804" s="83" t="s">
        <v>3201</v>
      </c>
      <c r="V804" s="83" t="s">
        <v>3201</v>
      </c>
      <c r="W804" s="81">
        <v>43168.633136574077</v>
      </c>
      <c r="X804" s="83" t="s">
        <v>4444</v>
      </c>
      <c r="Y804" s="79"/>
      <c r="Z804" s="79"/>
      <c r="AA804" s="85" t="s">
        <v>5652</v>
      </c>
      <c r="AB804" s="79"/>
      <c r="AC804" s="79" t="b">
        <v>0</v>
      </c>
      <c r="AD804" s="79">
        <v>4</v>
      </c>
      <c r="AE804" s="85" t="s">
        <v>6296</v>
      </c>
      <c r="AF804" s="79" t="b">
        <v>0</v>
      </c>
      <c r="AG804" s="79" t="s">
        <v>6308</v>
      </c>
      <c r="AH804" s="79"/>
      <c r="AI804" s="85" t="s">
        <v>6296</v>
      </c>
      <c r="AJ804" s="79" t="b">
        <v>0</v>
      </c>
      <c r="AK804" s="79">
        <v>4</v>
      </c>
      <c r="AL804" s="85" t="s">
        <v>6296</v>
      </c>
      <c r="AM804" s="79" t="s">
        <v>6328</v>
      </c>
      <c r="AN804" s="79" t="b">
        <v>0</v>
      </c>
      <c r="AO804" s="85" t="s">
        <v>5652</v>
      </c>
      <c r="AP804" s="79" t="s">
        <v>6415</v>
      </c>
      <c r="AQ804" s="79">
        <v>0</v>
      </c>
      <c r="AR804" s="79">
        <v>0</v>
      </c>
      <c r="AS804" s="79"/>
      <c r="AT804" s="79"/>
      <c r="AU804" s="79"/>
      <c r="AV804" s="79"/>
      <c r="AW804" s="79"/>
      <c r="AX804" s="79"/>
      <c r="AY804" s="79"/>
      <c r="AZ804" s="79"/>
      <c r="BA804">
        <v>1</v>
      </c>
      <c r="BB804" s="78" t="str">
        <f>REPLACE(INDEX(GroupVertices[Group], MATCH(Edges[[#This Row],[Vertex 1]],GroupVertices[Vertex],0)),1,1,"")</f>
        <v>11</v>
      </c>
      <c r="BC804" s="78" t="str">
        <f>REPLACE(INDEX(GroupVertices[Group], MATCH(Edges[[#This Row],[Vertex 2]],GroupVertices[Vertex],0)),1,1,"")</f>
        <v>11</v>
      </c>
      <c r="BD804" s="48">
        <v>0</v>
      </c>
      <c r="BE804" s="49">
        <v>0</v>
      </c>
      <c r="BF804" s="48">
        <v>0</v>
      </c>
      <c r="BG804" s="49">
        <v>0</v>
      </c>
      <c r="BH804" s="48">
        <v>0</v>
      </c>
      <c r="BI804" s="49">
        <v>0</v>
      </c>
      <c r="BJ804" s="48">
        <v>25</v>
      </c>
      <c r="BK804" s="49">
        <v>100</v>
      </c>
      <c r="BL804" s="48">
        <v>25</v>
      </c>
    </row>
    <row r="805" spans="1:64" x14ac:dyDescent="0.25">
      <c r="A805" s="64" t="s">
        <v>621</v>
      </c>
      <c r="B805" s="64" t="s">
        <v>619</v>
      </c>
      <c r="C805" s="65" t="s">
        <v>15840</v>
      </c>
      <c r="D805" s="66">
        <v>3.5</v>
      </c>
      <c r="E805" s="67" t="s">
        <v>136</v>
      </c>
      <c r="F805" s="68">
        <v>33.357142857142854</v>
      </c>
      <c r="G805" s="65"/>
      <c r="H805" s="69"/>
      <c r="I805" s="70"/>
      <c r="J805" s="70"/>
      <c r="K805" s="34" t="s">
        <v>65</v>
      </c>
      <c r="L805" s="77">
        <v>805</v>
      </c>
      <c r="M805" s="77"/>
      <c r="N805" s="72"/>
      <c r="O805" s="79" t="s">
        <v>999</v>
      </c>
      <c r="P805" s="81">
        <v>43167.671365740738</v>
      </c>
      <c r="Q805" s="79" t="s">
        <v>1476</v>
      </c>
      <c r="R805" s="83" t="s">
        <v>2073</v>
      </c>
      <c r="S805" s="79" t="s">
        <v>2545</v>
      </c>
      <c r="T805" s="79" t="s">
        <v>2733</v>
      </c>
      <c r="U805" s="83" t="s">
        <v>3201</v>
      </c>
      <c r="V805" s="83" t="s">
        <v>3201</v>
      </c>
      <c r="W805" s="81">
        <v>43167.671365740738</v>
      </c>
      <c r="X805" s="83" t="s">
        <v>4445</v>
      </c>
      <c r="Y805" s="79"/>
      <c r="Z805" s="79"/>
      <c r="AA805" s="85" t="s">
        <v>5653</v>
      </c>
      <c r="AB805" s="79"/>
      <c r="AC805" s="79" t="b">
        <v>0</v>
      </c>
      <c r="AD805" s="79">
        <v>0</v>
      </c>
      <c r="AE805" s="85" t="s">
        <v>6296</v>
      </c>
      <c r="AF805" s="79" t="b">
        <v>0</v>
      </c>
      <c r="AG805" s="79" t="s">
        <v>6308</v>
      </c>
      <c r="AH805" s="79"/>
      <c r="AI805" s="85" t="s">
        <v>6296</v>
      </c>
      <c r="AJ805" s="79" t="b">
        <v>0</v>
      </c>
      <c r="AK805" s="79">
        <v>1</v>
      </c>
      <c r="AL805" s="85" t="s">
        <v>6296</v>
      </c>
      <c r="AM805" s="79" t="s">
        <v>6328</v>
      </c>
      <c r="AN805" s="79" t="b">
        <v>0</v>
      </c>
      <c r="AO805" s="85" t="s">
        <v>5653</v>
      </c>
      <c r="AP805" s="79" t="s">
        <v>176</v>
      </c>
      <c r="AQ805" s="79">
        <v>0</v>
      </c>
      <c r="AR805" s="79">
        <v>0</v>
      </c>
      <c r="AS805" s="79"/>
      <c r="AT805" s="79"/>
      <c r="AU805" s="79"/>
      <c r="AV805" s="79"/>
      <c r="AW805" s="79"/>
      <c r="AX805" s="79"/>
      <c r="AY805" s="79"/>
      <c r="AZ805" s="79"/>
      <c r="BA805">
        <v>2</v>
      </c>
      <c r="BB805" s="78" t="str">
        <f>REPLACE(INDEX(GroupVertices[Group], MATCH(Edges[[#This Row],[Vertex 1]],GroupVertices[Vertex],0)),1,1,"")</f>
        <v>11</v>
      </c>
      <c r="BC805" s="78" t="str">
        <f>REPLACE(INDEX(GroupVertices[Group], MATCH(Edges[[#This Row],[Vertex 2]],GroupVertices[Vertex],0)),1,1,"")</f>
        <v>11</v>
      </c>
      <c r="BD805" s="48">
        <v>0</v>
      </c>
      <c r="BE805" s="49">
        <v>0</v>
      </c>
      <c r="BF805" s="48">
        <v>0</v>
      </c>
      <c r="BG805" s="49">
        <v>0</v>
      </c>
      <c r="BH805" s="48">
        <v>0</v>
      </c>
      <c r="BI805" s="49">
        <v>0</v>
      </c>
      <c r="BJ805" s="48">
        <v>25</v>
      </c>
      <c r="BK805" s="49">
        <v>100</v>
      </c>
      <c r="BL805" s="48">
        <v>25</v>
      </c>
    </row>
    <row r="806" spans="1:64" x14ac:dyDescent="0.25">
      <c r="A806" s="64" t="s">
        <v>621</v>
      </c>
      <c r="B806" s="64" t="s">
        <v>619</v>
      </c>
      <c r="C806" s="65" t="s">
        <v>15840</v>
      </c>
      <c r="D806" s="66">
        <v>3.5</v>
      </c>
      <c r="E806" s="67" t="s">
        <v>136</v>
      </c>
      <c r="F806" s="68">
        <v>33.357142857142854</v>
      </c>
      <c r="G806" s="65"/>
      <c r="H806" s="69"/>
      <c r="I806" s="70"/>
      <c r="J806" s="70"/>
      <c r="K806" s="34" t="s">
        <v>65</v>
      </c>
      <c r="L806" s="77">
        <v>806</v>
      </c>
      <c r="M806" s="77"/>
      <c r="N806" s="72"/>
      <c r="O806" s="79" t="s">
        <v>999</v>
      </c>
      <c r="P806" s="81">
        <v>43175.632013888891</v>
      </c>
      <c r="Q806" s="79" t="s">
        <v>1139</v>
      </c>
      <c r="R806" s="79"/>
      <c r="S806" s="79"/>
      <c r="T806" s="79" t="s">
        <v>2725</v>
      </c>
      <c r="U806" s="79"/>
      <c r="V806" s="83" t="s">
        <v>3765</v>
      </c>
      <c r="W806" s="81">
        <v>43175.632013888891</v>
      </c>
      <c r="X806" s="83" t="s">
        <v>4446</v>
      </c>
      <c r="Y806" s="79"/>
      <c r="Z806" s="79"/>
      <c r="AA806" s="85" t="s">
        <v>5654</v>
      </c>
      <c r="AB806" s="79"/>
      <c r="AC806" s="79" t="b">
        <v>0</v>
      </c>
      <c r="AD806" s="79">
        <v>0</v>
      </c>
      <c r="AE806" s="85" t="s">
        <v>6296</v>
      </c>
      <c r="AF806" s="79" t="b">
        <v>0</v>
      </c>
      <c r="AG806" s="79" t="s">
        <v>6308</v>
      </c>
      <c r="AH806" s="79"/>
      <c r="AI806" s="85" t="s">
        <v>6296</v>
      </c>
      <c r="AJ806" s="79" t="b">
        <v>0</v>
      </c>
      <c r="AK806" s="79">
        <v>4</v>
      </c>
      <c r="AL806" s="85" t="s">
        <v>5652</v>
      </c>
      <c r="AM806" s="79" t="s">
        <v>6328</v>
      </c>
      <c r="AN806" s="79" t="b">
        <v>0</v>
      </c>
      <c r="AO806" s="85" t="s">
        <v>5652</v>
      </c>
      <c r="AP806" s="79" t="s">
        <v>176</v>
      </c>
      <c r="AQ806" s="79">
        <v>0</v>
      </c>
      <c r="AR806" s="79">
        <v>0</v>
      </c>
      <c r="AS806" s="79"/>
      <c r="AT806" s="79"/>
      <c r="AU806" s="79"/>
      <c r="AV806" s="79"/>
      <c r="AW806" s="79"/>
      <c r="AX806" s="79"/>
      <c r="AY806" s="79"/>
      <c r="AZ806" s="79"/>
      <c r="BA806">
        <v>2</v>
      </c>
      <c r="BB806" s="78" t="str">
        <f>REPLACE(INDEX(GroupVertices[Group], MATCH(Edges[[#This Row],[Vertex 1]],GroupVertices[Vertex],0)),1,1,"")</f>
        <v>11</v>
      </c>
      <c r="BC806" s="78" t="str">
        <f>REPLACE(INDEX(GroupVertices[Group], MATCH(Edges[[#This Row],[Vertex 2]],GroupVertices[Vertex],0)),1,1,"")</f>
        <v>11</v>
      </c>
      <c r="BD806" s="48"/>
      <c r="BE806" s="49"/>
      <c r="BF806" s="48"/>
      <c r="BG806" s="49"/>
      <c r="BH806" s="48"/>
      <c r="BI806" s="49"/>
      <c r="BJ806" s="48"/>
      <c r="BK806" s="49"/>
      <c r="BL806" s="48"/>
    </row>
    <row r="807" spans="1:64" x14ac:dyDescent="0.25">
      <c r="A807" s="64" t="s">
        <v>621</v>
      </c>
      <c r="B807" s="64" t="s">
        <v>620</v>
      </c>
      <c r="C807" s="65" t="s">
        <v>15839</v>
      </c>
      <c r="D807" s="66">
        <v>3</v>
      </c>
      <c r="E807" s="67" t="s">
        <v>132</v>
      </c>
      <c r="F807" s="68">
        <v>35</v>
      </c>
      <c r="G807" s="65"/>
      <c r="H807" s="69"/>
      <c r="I807" s="70"/>
      <c r="J807" s="70"/>
      <c r="K807" s="34" t="s">
        <v>65</v>
      </c>
      <c r="L807" s="77">
        <v>807</v>
      </c>
      <c r="M807" s="77"/>
      <c r="N807" s="72"/>
      <c r="O807" s="79" t="s">
        <v>999</v>
      </c>
      <c r="P807" s="81">
        <v>43175.632013888891</v>
      </c>
      <c r="Q807" s="79" t="s">
        <v>1139</v>
      </c>
      <c r="R807" s="79"/>
      <c r="S807" s="79"/>
      <c r="T807" s="79" t="s">
        <v>2725</v>
      </c>
      <c r="U807" s="79"/>
      <c r="V807" s="83" t="s">
        <v>3765</v>
      </c>
      <c r="W807" s="81">
        <v>43175.632013888891</v>
      </c>
      <c r="X807" s="83" t="s">
        <v>4446</v>
      </c>
      <c r="Y807" s="79"/>
      <c r="Z807" s="79"/>
      <c r="AA807" s="85" t="s">
        <v>5654</v>
      </c>
      <c r="AB807" s="79"/>
      <c r="AC807" s="79" t="b">
        <v>0</v>
      </c>
      <c r="AD807" s="79">
        <v>0</v>
      </c>
      <c r="AE807" s="85" t="s">
        <v>6296</v>
      </c>
      <c r="AF807" s="79" t="b">
        <v>0</v>
      </c>
      <c r="AG807" s="79" t="s">
        <v>6308</v>
      </c>
      <c r="AH807" s="79"/>
      <c r="AI807" s="85" t="s">
        <v>6296</v>
      </c>
      <c r="AJ807" s="79" t="b">
        <v>0</v>
      </c>
      <c r="AK807" s="79">
        <v>4</v>
      </c>
      <c r="AL807" s="85" t="s">
        <v>5652</v>
      </c>
      <c r="AM807" s="79" t="s">
        <v>6328</v>
      </c>
      <c r="AN807" s="79" t="b">
        <v>0</v>
      </c>
      <c r="AO807" s="85" t="s">
        <v>5652</v>
      </c>
      <c r="AP807" s="79" t="s">
        <v>176</v>
      </c>
      <c r="AQ807" s="79">
        <v>0</v>
      </c>
      <c r="AR807" s="79">
        <v>0</v>
      </c>
      <c r="AS807" s="79"/>
      <c r="AT807" s="79"/>
      <c r="AU807" s="79"/>
      <c r="AV807" s="79"/>
      <c r="AW807" s="79"/>
      <c r="AX807" s="79"/>
      <c r="AY807" s="79"/>
      <c r="AZ807" s="79"/>
      <c r="BA807">
        <v>1</v>
      </c>
      <c r="BB807" s="78" t="str">
        <f>REPLACE(INDEX(GroupVertices[Group], MATCH(Edges[[#This Row],[Vertex 1]],GroupVertices[Vertex],0)),1,1,"")</f>
        <v>11</v>
      </c>
      <c r="BC807" s="78" t="str">
        <f>REPLACE(INDEX(GroupVertices[Group], MATCH(Edges[[#This Row],[Vertex 2]],GroupVertices[Vertex],0)),1,1,"")</f>
        <v>11</v>
      </c>
      <c r="BD807" s="48">
        <v>0</v>
      </c>
      <c r="BE807" s="49">
        <v>0</v>
      </c>
      <c r="BF807" s="48">
        <v>0</v>
      </c>
      <c r="BG807" s="49">
        <v>0</v>
      </c>
      <c r="BH807" s="48">
        <v>0</v>
      </c>
      <c r="BI807" s="49">
        <v>0</v>
      </c>
      <c r="BJ807" s="48">
        <v>15</v>
      </c>
      <c r="BK807" s="49">
        <v>100</v>
      </c>
      <c r="BL807" s="48">
        <v>15</v>
      </c>
    </row>
    <row r="808" spans="1:64" x14ac:dyDescent="0.25">
      <c r="A808" s="64" t="s">
        <v>622</v>
      </c>
      <c r="B808" s="64" t="s">
        <v>757</v>
      </c>
      <c r="C808" s="65" t="s">
        <v>15839</v>
      </c>
      <c r="D808" s="66">
        <v>3</v>
      </c>
      <c r="E808" s="67" t="s">
        <v>132</v>
      </c>
      <c r="F808" s="68">
        <v>35</v>
      </c>
      <c r="G808" s="65"/>
      <c r="H808" s="69"/>
      <c r="I808" s="70"/>
      <c r="J808" s="70"/>
      <c r="K808" s="34" t="s">
        <v>65</v>
      </c>
      <c r="L808" s="77">
        <v>808</v>
      </c>
      <c r="M808" s="77"/>
      <c r="N808" s="72"/>
      <c r="O808" s="79" t="s">
        <v>999</v>
      </c>
      <c r="P808" s="81">
        <v>43175.632025462961</v>
      </c>
      <c r="Q808" s="79" t="s">
        <v>1437</v>
      </c>
      <c r="R808" s="83" t="s">
        <v>2243</v>
      </c>
      <c r="S808" s="79" t="s">
        <v>2518</v>
      </c>
      <c r="T808" s="79" t="s">
        <v>2882</v>
      </c>
      <c r="U808" s="79"/>
      <c r="V808" s="83" t="s">
        <v>3766</v>
      </c>
      <c r="W808" s="81">
        <v>43175.632025462961</v>
      </c>
      <c r="X808" s="83" t="s">
        <v>4447</v>
      </c>
      <c r="Y808" s="79"/>
      <c r="Z808" s="79"/>
      <c r="AA808" s="85" t="s">
        <v>5655</v>
      </c>
      <c r="AB808" s="79"/>
      <c r="AC808" s="79" t="b">
        <v>0</v>
      </c>
      <c r="AD808" s="79">
        <v>0</v>
      </c>
      <c r="AE808" s="85" t="s">
        <v>6296</v>
      </c>
      <c r="AF808" s="79" t="b">
        <v>0</v>
      </c>
      <c r="AG808" s="79" t="s">
        <v>6304</v>
      </c>
      <c r="AH808" s="79"/>
      <c r="AI808" s="85" t="s">
        <v>6296</v>
      </c>
      <c r="AJ808" s="79" t="b">
        <v>0</v>
      </c>
      <c r="AK808" s="79">
        <v>206</v>
      </c>
      <c r="AL808" s="85" t="s">
        <v>6011</v>
      </c>
      <c r="AM808" s="79" t="s">
        <v>6328</v>
      </c>
      <c r="AN808" s="79" t="b">
        <v>0</v>
      </c>
      <c r="AO808" s="85" t="s">
        <v>6011</v>
      </c>
      <c r="AP808" s="79" t="s">
        <v>176</v>
      </c>
      <c r="AQ808" s="79">
        <v>0</v>
      </c>
      <c r="AR808" s="79">
        <v>0</v>
      </c>
      <c r="AS808" s="79"/>
      <c r="AT808" s="79"/>
      <c r="AU808" s="79"/>
      <c r="AV808" s="79"/>
      <c r="AW808" s="79"/>
      <c r="AX808" s="79"/>
      <c r="AY808" s="79"/>
      <c r="AZ808" s="79"/>
      <c r="BA808">
        <v>1</v>
      </c>
      <c r="BB808" s="78" t="str">
        <f>REPLACE(INDEX(GroupVertices[Group], MATCH(Edges[[#This Row],[Vertex 1]],GroupVertices[Vertex],0)),1,1,"")</f>
        <v>7</v>
      </c>
      <c r="BC808" s="78" t="str">
        <f>REPLACE(INDEX(GroupVertices[Group], MATCH(Edges[[#This Row],[Vertex 2]],GroupVertices[Vertex],0)),1,1,"")</f>
        <v>7</v>
      </c>
      <c r="BD808" s="48">
        <v>0</v>
      </c>
      <c r="BE808" s="49">
        <v>0</v>
      </c>
      <c r="BF808" s="48">
        <v>0</v>
      </c>
      <c r="BG808" s="49">
        <v>0</v>
      </c>
      <c r="BH808" s="48">
        <v>0</v>
      </c>
      <c r="BI808" s="49">
        <v>0</v>
      </c>
      <c r="BJ808" s="48">
        <v>13</v>
      </c>
      <c r="BK808" s="49">
        <v>100</v>
      </c>
      <c r="BL808" s="48">
        <v>13</v>
      </c>
    </row>
    <row r="809" spans="1:64" x14ac:dyDescent="0.25">
      <c r="A809" s="64" t="s">
        <v>623</v>
      </c>
      <c r="B809" s="64" t="s">
        <v>751</v>
      </c>
      <c r="C809" s="65" t="s">
        <v>15839</v>
      </c>
      <c r="D809" s="66">
        <v>3</v>
      </c>
      <c r="E809" s="67" t="s">
        <v>132</v>
      </c>
      <c r="F809" s="68">
        <v>35</v>
      </c>
      <c r="G809" s="65"/>
      <c r="H809" s="69"/>
      <c r="I809" s="70"/>
      <c r="J809" s="70"/>
      <c r="K809" s="34" t="s">
        <v>65</v>
      </c>
      <c r="L809" s="77">
        <v>809</v>
      </c>
      <c r="M809" s="77"/>
      <c r="N809" s="72"/>
      <c r="O809" s="79" t="s">
        <v>999</v>
      </c>
      <c r="P809" s="81">
        <v>43175.634062500001</v>
      </c>
      <c r="Q809" s="79" t="s">
        <v>1473</v>
      </c>
      <c r="R809" s="79"/>
      <c r="S809" s="79"/>
      <c r="T809" s="79" t="s">
        <v>2884</v>
      </c>
      <c r="U809" s="79"/>
      <c r="V809" s="83" t="s">
        <v>3767</v>
      </c>
      <c r="W809" s="81">
        <v>43175.634062500001</v>
      </c>
      <c r="X809" s="83" t="s">
        <v>4448</v>
      </c>
      <c r="Y809" s="79"/>
      <c r="Z809" s="79"/>
      <c r="AA809" s="85" t="s">
        <v>5656</v>
      </c>
      <c r="AB809" s="79"/>
      <c r="AC809" s="79" t="b">
        <v>0</v>
      </c>
      <c r="AD809" s="79">
        <v>0</v>
      </c>
      <c r="AE809" s="85" t="s">
        <v>6296</v>
      </c>
      <c r="AF809" s="79" t="b">
        <v>0</v>
      </c>
      <c r="AG809" s="79" t="s">
        <v>6305</v>
      </c>
      <c r="AH809" s="79"/>
      <c r="AI809" s="85" t="s">
        <v>6296</v>
      </c>
      <c r="AJ809" s="79" t="b">
        <v>0</v>
      </c>
      <c r="AK809" s="79">
        <v>3</v>
      </c>
      <c r="AL809" s="85" t="s">
        <v>5991</v>
      </c>
      <c r="AM809" s="79" t="s">
        <v>6399</v>
      </c>
      <c r="AN809" s="79" t="b">
        <v>0</v>
      </c>
      <c r="AO809" s="85" t="s">
        <v>5991</v>
      </c>
      <c r="AP809" s="79" t="s">
        <v>176</v>
      </c>
      <c r="AQ809" s="79">
        <v>0</v>
      </c>
      <c r="AR809" s="79">
        <v>0</v>
      </c>
      <c r="AS809" s="79"/>
      <c r="AT809" s="79"/>
      <c r="AU809" s="79"/>
      <c r="AV809" s="79"/>
      <c r="AW809" s="79"/>
      <c r="AX809" s="79"/>
      <c r="AY809" s="79"/>
      <c r="AZ809" s="79"/>
      <c r="BA809">
        <v>1</v>
      </c>
      <c r="BB809" s="78" t="str">
        <f>REPLACE(INDEX(GroupVertices[Group], MATCH(Edges[[#This Row],[Vertex 1]],GroupVertices[Vertex],0)),1,1,"")</f>
        <v>5</v>
      </c>
      <c r="BC809" s="78" t="str">
        <f>REPLACE(INDEX(GroupVertices[Group], MATCH(Edges[[#This Row],[Vertex 2]],GroupVertices[Vertex],0)),1,1,"")</f>
        <v>5</v>
      </c>
      <c r="BD809" s="48">
        <v>0</v>
      </c>
      <c r="BE809" s="49">
        <v>0</v>
      </c>
      <c r="BF809" s="48">
        <v>0</v>
      </c>
      <c r="BG809" s="49">
        <v>0</v>
      </c>
      <c r="BH809" s="48">
        <v>0</v>
      </c>
      <c r="BI809" s="49">
        <v>0</v>
      </c>
      <c r="BJ809" s="48">
        <v>18</v>
      </c>
      <c r="BK809" s="49">
        <v>100</v>
      </c>
      <c r="BL809" s="48">
        <v>18</v>
      </c>
    </row>
    <row r="810" spans="1:64" x14ac:dyDescent="0.25">
      <c r="A810" s="64" t="s">
        <v>624</v>
      </c>
      <c r="B810" s="64" t="s">
        <v>624</v>
      </c>
      <c r="C810" s="65" t="s">
        <v>15845</v>
      </c>
      <c r="D810" s="66">
        <v>4</v>
      </c>
      <c r="E810" s="67" t="s">
        <v>136</v>
      </c>
      <c r="F810" s="68">
        <v>31.714285714285715</v>
      </c>
      <c r="G810" s="65"/>
      <c r="H810" s="69"/>
      <c r="I810" s="70"/>
      <c r="J810" s="70"/>
      <c r="K810" s="34" t="s">
        <v>65</v>
      </c>
      <c r="L810" s="77">
        <v>810</v>
      </c>
      <c r="M810" s="77"/>
      <c r="N810" s="72"/>
      <c r="O810" s="79" t="s">
        <v>176</v>
      </c>
      <c r="P810" s="81">
        <v>43175.562800925924</v>
      </c>
      <c r="Q810" s="79" t="s">
        <v>1477</v>
      </c>
      <c r="R810" s="83" t="s">
        <v>2264</v>
      </c>
      <c r="S810" s="79" t="s">
        <v>2606</v>
      </c>
      <c r="T810" s="79" t="s">
        <v>2904</v>
      </c>
      <c r="U810" s="79"/>
      <c r="V810" s="83" t="s">
        <v>3768</v>
      </c>
      <c r="W810" s="81">
        <v>43175.562800925924</v>
      </c>
      <c r="X810" s="83" t="s">
        <v>4449</v>
      </c>
      <c r="Y810" s="79"/>
      <c r="Z810" s="79"/>
      <c r="AA810" s="85" t="s">
        <v>5657</v>
      </c>
      <c r="AB810" s="79"/>
      <c r="AC810" s="79" t="b">
        <v>0</v>
      </c>
      <c r="AD810" s="79">
        <v>0</v>
      </c>
      <c r="AE810" s="85" t="s">
        <v>6296</v>
      </c>
      <c r="AF810" s="79" t="b">
        <v>0</v>
      </c>
      <c r="AG810" s="79" t="s">
        <v>6304</v>
      </c>
      <c r="AH810" s="79"/>
      <c r="AI810" s="85" t="s">
        <v>6296</v>
      </c>
      <c r="AJ810" s="79" t="b">
        <v>0</v>
      </c>
      <c r="AK810" s="79">
        <v>1</v>
      </c>
      <c r="AL810" s="85" t="s">
        <v>6296</v>
      </c>
      <c r="AM810" s="79" t="s">
        <v>6363</v>
      </c>
      <c r="AN810" s="79" t="b">
        <v>0</v>
      </c>
      <c r="AO810" s="85" t="s">
        <v>5657</v>
      </c>
      <c r="AP810" s="79" t="s">
        <v>6415</v>
      </c>
      <c r="AQ810" s="79">
        <v>0</v>
      </c>
      <c r="AR810" s="79">
        <v>0</v>
      </c>
      <c r="AS810" s="79"/>
      <c r="AT810" s="79"/>
      <c r="AU810" s="79"/>
      <c r="AV810" s="79"/>
      <c r="AW810" s="79"/>
      <c r="AX810" s="79"/>
      <c r="AY810" s="79"/>
      <c r="AZ810" s="79"/>
      <c r="BA810">
        <v>3</v>
      </c>
      <c r="BB810" s="78" t="str">
        <f>REPLACE(INDEX(GroupVertices[Group], MATCH(Edges[[#This Row],[Vertex 1]],GroupVertices[Vertex],0)),1,1,"")</f>
        <v>5</v>
      </c>
      <c r="BC810" s="78" t="str">
        <f>REPLACE(INDEX(GroupVertices[Group], MATCH(Edges[[#This Row],[Vertex 2]],GroupVertices[Vertex],0)),1,1,"")</f>
        <v>5</v>
      </c>
      <c r="BD810" s="48">
        <v>1</v>
      </c>
      <c r="BE810" s="49">
        <v>10</v>
      </c>
      <c r="BF810" s="48">
        <v>0</v>
      </c>
      <c r="BG810" s="49">
        <v>0</v>
      </c>
      <c r="BH810" s="48">
        <v>0</v>
      </c>
      <c r="BI810" s="49">
        <v>0</v>
      </c>
      <c r="BJ810" s="48">
        <v>9</v>
      </c>
      <c r="BK810" s="49">
        <v>90</v>
      </c>
      <c r="BL810" s="48">
        <v>10</v>
      </c>
    </row>
    <row r="811" spans="1:64" x14ac:dyDescent="0.25">
      <c r="A811" s="64" t="s">
        <v>624</v>
      </c>
      <c r="B811" s="64" t="s">
        <v>624</v>
      </c>
      <c r="C811" s="65" t="s">
        <v>15845</v>
      </c>
      <c r="D811" s="66">
        <v>4</v>
      </c>
      <c r="E811" s="67" t="s">
        <v>136</v>
      </c>
      <c r="F811" s="68">
        <v>31.714285714285715</v>
      </c>
      <c r="G811" s="65"/>
      <c r="H811" s="69"/>
      <c r="I811" s="70"/>
      <c r="J811" s="70"/>
      <c r="K811" s="34" t="s">
        <v>65</v>
      </c>
      <c r="L811" s="77">
        <v>811</v>
      </c>
      <c r="M811" s="77"/>
      <c r="N811" s="72"/>
      <c r="O811" s="79" t="s">
        <v>176</v>
      </c>
      <c r="P811" s="81">
        <v>43169.635682870372</v>
      </c>
      <c r="Q811" s="79" t="s">
        <v>1478</v>
      </c>
      <c r="R811" s="79"/>
      <c r="S811" s="79"/>
      <c r="T811" s="79" t="s">
        <v>2678</v>
      </c>
      <c r="U811" s="79"/>
      <c r="V811" s="83" t="s">
        <v>3768</v>
      </c>
      <c r="W811" s="81">
        <v>43169.635682870372</v>
      </c>
      <c r="X811" s="83" t="s">
        <v>4450</v>
      </c>
      <c r="Y811" s="79"/>
      <c r="Z811" s="79"/>
      <c r="AA811" s="85" t="s">
        <v>5658</v>
      </c>
      <c r="AB811" s="79"/>
      <c r="AC811" s="79" t="b">
        <v>0</v>
      </c>
      <c r="AD811" s="79">
        <v>1</v>
      </c>
      <c r="AE811" s="85" t="s">
        <v>6296</v>
      </c>
      <c r="AF811" s="79" t="b">
        <v>0</v>
      </c>
      <c r="AG811" s="79" t="s">
        <v>6304</v>
      </c>
      <c r="AH811" s="79"/>
      <c r="AI811" s="85" t="s">
        <v>6296</v>
      </c>
      <c r="AJ811" s="79" t="b">
        <v>0</v>
      </c>
      <c r="AK811" s="79">
        <v>0</v>
      </c>
      <c r="AL811" s="85" t="s">
        <v>6296</v>
      </c>
      <c r="AM811" s="79" t="s">
        <v>6363</v>
      </c>
      <c r="AN811" s="79" t="b">
        <v>0</v>
      </c>
      <c r="AO811" s="85" t="s">
        <v>5658</v>
      </c>
      <c r="AP811" s="79" t="s">
        <v>176</v>
      </c>
      <c r="AQ811" s="79">
        <v>0</v>
      </c>
      <c r="AR811" s="79">
        <v>0</v>
      </c>
      <c r="AS811" s="79"/>
      <c r="AT811" s="79"/>
      <c r="AU811" s="79"/>
      <c r="AV811" s="79"/>
      <c r="AW811" s="79"/>
      <c r="AX811" s="79"/>
      <c r="AY811" s="79"/>
      <c r="AZ811" s="79"/>
      <c r="BA811">
        <v>3</v>
      </c>
      <c r="BB811" s="78" t="str">
        <f>REPLACE(INDEX(GroupVertices[Group], MATCH(Edges[[#This Row],[Vertex 1]],GroupVertices[Vertex],0)),1,1,"")</f>
        <v>5</v>
      </c>
      <c r="BC811" s="78" t="str">
        <f>REPLACE(INDEX(GroupVertices[Group], MATCH(Edges[[#This Row],[Vertex 2]],GroupVertices[Vertex],0)),1,1,"")</f>
        <v>5</v>
      </c>
      <c r="BD811" s="48">
        <v>0</v>
      </c>
      <c r="BE811" s="49">
        <v>0</v>
      </c>
      <c r="BF811" s="48">
        <v>0</v>
      </c>
      <c r="BG811" s="49">
        <v>0</v>
      </c>
      <c r="BH811" s="48">
        <v>0</v>
      </c>
      <c r="BI811" s="49">
        <v>0</v>
      </c>
      <c r="BJ811" s="48">
        <v>20</v>
      </c>
      <c r="BK811" s="49">
        <v>100</v>
      </c>
      <c r="BL811" s="48">
        <v>20</v>
      </c>
    </row>
    <row r="812" spans="1:64" x14ac:dyDescent="0.25">
      <c r="A812" s="64" t="s">
        <v>624</v>
      </c>
      <c r="B812" s="64" t="s">
        <v>624</v>
      </c>
      <c r="C812" s="65" t="s">
        <v>15845</v>
      </c>
      <c r="D812" s="66">
        <v>4</v>
      </c>
      <c r="E812" s="67" t="s">
        <v>136</v>
      </c>
      <c r="F812" s="68">
        <v>31.714285714285715</v>
      </c>
      <c r="G812" s="65"/>
      <c r="H812" s="69"/>
      <c r="I812" s="70"/>
      <c r="J812" s="70"/>
      <c r="K812" s="34" t="s">
        <v>65</v>
      </c>
      <c r="L812" s="77">
        <v>812</v>
      </c>
      <c r="M812" s="77"/>
      <c r="N812" s="72"/>
      <c r="O812" s="79" t="s">
        <v>176</v>
      </c>
      <c r="P812" s="81">
        <v>43171.687638888892</v>
      </c>
      <c r="Q812" s="79" t="s">
        <v>1479</v>
      </c>
      <c r="R812" s="83" t="s">
        <v>2265</v>
      </c>
      <c r="S812" s="79" t="s">
        <v>2518</v>
      </c>
      <c r="T812" s="79" t="s">
        <v>2905</v>
      </c>
      <c r="U812" s="79"/>
      <c r="V812" s="83" t="s">
        <v>3768</v>
      </c>
      <c r="W812" s="81">
        <v>43171.687638888892</v>
      </c>
      <c r="X812" s="83" t="s">
        <v>4451</v>
      </c>
      <c r="Y812" s="79"/>
      <c r="Z812" s="79"/>
      <c r="AA812" s="85" t="s">
        <v>5659</v>
      </c>
      <c r="AB812" s="79"/>
      <c r="AC812" s="79" t="b">
        <v>0</v>
      </c>
      <c r="AD812" s="79">
        <v>0</v>
      </c>
      <c r="AE812" s="85" t="s">
        <v>6296</v>
      </c>
      <c r="AF812" s="79" t="b">
        <v>0</v>
      </c>
      <c r="AG812" s="79" t="s">
        <v>6304</v>
      </c>
      <c r="AH812" s="79"/>
      <c r="AI812" s="85" t="s">
        <v>6296</v>
      </c>
      <c r="AJ812" s="79" t="b">
        <v>0</v>
      </c>
      <c r="AK812" s="79">
        <v>0</v>
      </c>
      <c r="AL812" s="85" t="s">
        <v>6296</v>
      </c>
      <c r="AM812" s="79" t="s">
        <v>6363</v>
      </c>
      <c r="AN812" s="79" t="b">
        <v>0</v>
      </c>
      <c r="AO812" s="85" t="s">
        <v>5659</v>
      </c>
      <c r="AP812" s="79" t="s">
        <v>176</v>
      </c>
      <c r="AQ812" s="79">
        <v>0</v>
      </c>
      <c r="AR812" s="79">
        <v>0</v>
      </c>
      <c r="AS812" s="79"/>
      <c r="AT812" s="79"/>
      <c r="AU812" s="79"/>
      <c r="AV812" s="79"/>
      <c r="AW812" s="79"/>
      <c r="AX812" s="79"/>
      <c r="AY812" s="79"/>
      <c r="AZ812" s="79"/>
      <c r="BA812">
        <v>3</v>
      </c>
      <c r="BB812" s="78" t="str">
        <f>REPLACE(INDEX(GroupVertices[Group], MATCH(Edges[[#This Row],[Vertex 1]],GroupVertices[Vertex],0)),1,1,"")</f>
        <v>5</v>
      </c>
      <c r="BC812" s="78" t="str">
        <f>REPLACE(INDEX(GroupVertices[Group], MATCH(Edges[[#This Row],[Vertex 2]],GroupVertices[Vertex],0)),1,1,"")</f>
        <v>5</v>
      </c>
      <c r="BD812" s="48">
        <v>1</v>
      </c>
      <c r="BE812" s="49">
        <v>5</v>
      </c>
      <c r="BF812" s="48">
        <v>0</v>
      </c>
      <c r="BG812" s="49">
        <v>0</v>
      </c>
      <c r="BH812" s="48">
        <v>0</v>
      </c>
      <c r="BI812" s="49">
        <v>0</v>
      </c>
      <c r="BJ812" s="48">
        <v>19</v>
      </c>
      <c r="BK812" s="49">
        <v>95</v>
      </c>
      <c r="BL812" s="48">
        <v>20</v>
      </c>
    </row>
    <row r="813" spans="1:64" x14ac:dyDescent="0.25">
      <c r="A813" s="64" t="s">
        <v>625</v>
      </c>
      <c r="B813" s="64" t="s">
        <v>624</v>
      </c>
      <c r="C813" s="65" t="s">
        <v>15839</v>
      </c>
      <c r="D813" s="66">
        <v>3</v>
      </c>
      <c r="E813" s="67" t="s">
        <v>132</v>
      </c>
      <c r="F813" s="68">
        <v>35</v>
      </c>
      <c r="G813" s="65"/>
      <c r="H813" s="69"/>
      <c r="I813" s="70"/>
      <c r="J813" s="70"/>
      <c r="K813" s="34" t="s">
        <v>65</v>
      </c>
      <c r="L813" s="77">
        <v>813</v>
      </c>
      <c r="M813" s="77"/>
      <c r="N813" s="72"/>
      <c r="O813" s="79" t="s">
        <v>999</v>
      </c>
      <c r="P813" s="81">
        <v>43175.634166666663</v>
      </c>
      <c r="Q813" s="79" t="s">
        <v>1480</v>
      </c>
      <c r="R813" s="83" t="s">
        <v>2264</v>
      </c>
      <c r="S813" s="79" t="s">
        <v>2606</v>
      </c>
      <c r="T813" s="79" t="s">
        <v>2904</v>
      </c>
      <c r="U813" s="79"/>
      <c r="V813" s="83" t="s">
        <v>3769</v>
      </c>
      <c r="W813" s="81">
        <v>43175.634166666663</v>
      </c>
      <c r="X813" s="83" t="s">
        <v>4452</v>
      </c>
      <c r="Y813" s="79"/>
      <c r="Z813" s="79"/>
      <c r="AA813" s="85" t="s">
        <v>5660</v>
      </c>
      <c r="AB813" s="79"/>
      <c r="AC813" s="79" t="b">
        <v>0</v>
      </c>
      <c r="AD813" s="79">
        <v>0</v>
      </c>
      <c r="AE813" s="85" t="s">
        <v>6296</v>
      </c>
      <c r="AF813" s="79" t="b">
        <v>0</v>
      </c>
      <c r="AG813" s="79" t="s">
        <v>6304</v>
      </c>
      <c r="AH813" s="79"/>
      <c r="AI813" s="85" t="s">
        <v>6296</v>
      </c>
      <c r="AJ813" s="79" t="b">
        <v>0</v>
      </c>
      <c r="AK813" s="79">
        <v>1</v>
      </c>
      <c r="AL813" s="85" t="s">
        <v>5657</v>
      </c>
      <c r="AM813" s="79" t="s">
        <v>6400</v>
      </c>
      <c r="AN813" s="79" t="b">
        <v>0</v>
      </c>
      <c r="AO813" s="85" t="s">
        <v>5657</v>
      </c>
      <c r="AP813" s="79" t="s">
        <v>176</v>
      </c>
      <c r="AQ813" s="79">
        <v>0</v>
      </c>
      <c r="AR813" s="79">
        <v>0</v>
      </c>
      <c r="AS813" s="79"/>
      <c r="AT813" s="79"/>
      <c r="AU813" s="79"/>
      <c r="AV813" s="79"/>
      <c r="AW813" s="79"/>
      <c r="AX813" s="79"/>
      <c r="AY813" s="79"/>
      <c r="AZ813" s="79"/>
      <c r="BA813">
        <v>1</v>
      </c>
      <c r="BB813" s="78" t="str">
        <f>REPLACE(INDEX(GroupVertices[Group], MATCH(Edges[[#This Row],[Vertex 1]],GroupVertices[Vertex],0)),1,1,"")</f>
        <v>5</v>
      </c>
      <c r="BC813" s="78" t="str">
        <f>REPLACE(INDEX(GroupVertices[Group], MATCH(Edges[[#This Row],[Vertex 2]],GroupVertices[Vertex],0)),1,1,"")</f>
        <v>5</v>
      </c>
      <c r="BD813" s="48">
        <v>1</v>
      </c>
      <c r="BE813" s="49">
        <v>8.3333333333333339</v>
      </c>
      <c r="BF813" s="48">
        <v>0</v>
      </c>
      <c r="BG813" s="49">
        <v>0</v>
      </c>
      <c r="BH813" s="48">
        <v>0</v>
      </c>
      <c r="BI813" s="49">
        <v>0</v>
      </c>
      <c r="BJ813" s="48">
        <v>11</v>
      </c>
      <c r="BK813" s="49">
        <v>91.666666666666671</v>
      </c>
      <c r="BL813" s="48">
        <v>12</v>
      </c>
    </row>
    <row r="814" spans="1:64" x14ac:dyDescent="0.25">
      <c r="A814" s="64" t="s">
        <v>532</v>
      </c>
      <c r="B814" s="64" t="s">
        <v>532</v>
      </c>
      <c r="C814" s="65" t="s">
        <v>15844</v>
      </c>
      <c r="D814" s="66">
        <v>4.5</v>
      </c>
      <c r="E814" s="67" t="s">
        <v>136</v>
      </c>
      <c r="F814" s="68">
        <v>30.071428571428569</v>
      </c>
      <c r="G814" s="65"/>
      <c r="H814" s="69"/>
      <c r="I814" s="70"/>
      <c r="J814" s="70"/>
      <c r="K814" s="34" t="s">
        <v>65</v>
      </c>
      <c r="L814" s="77">
        <v>814</v>
      </c>
      <c r="M814" s="77"/>
      <c r="N814" s="72"/>
      <c r="O814" s="79" t="s">
        <v>176</v>
      </c>
      <c r="P814" s="81">
        <v>43175.406307870369</v>
      </c>
      <c r="Q814" s="79" t="s">
        <v>1481</v>
      </c>
      <c r="R814" s="83" t="s">
        <v>2266</v>
      </c>
      <c r="S814" s="79" t="s">
        <v>2591</v>
      </c>
      <c r="T814" s="79" t="s">
        <v>2906</v>
      </c>
      <c r="U814" s="79"/>
      <c r="V814" s="83" t="s">
        <v>3705</v>
      </c>
      <c r="W814" s="81">
        <v>43175.406307870369</v>
      </c>
      <c r="X814" s="83" t="s">
        <v>4453</v>
      </c>
      <c r="Y814" s="79"/>
      <c r="Z814" s="79"/>
      <c r="AA814" s="85" t="s">
        <v>5661</v>
      </c>
      <c r="AB814" s="79"/>
      <c r="AC814" s="79" t="b">
        <v>0</v>
      </c>
      <c r="AD814" s="79">
        <v>0</v>
      </c>
      <c r="AE814" s="85" t="s">
        <v>6296</v>
      </c>
      <c r="AF814" s="79" t="b">
        <v>0</v>
      </c>
      <c r="AG814" s="79" t="s">
        <v>6304</v>
      </c>
      <c r="AH814" s="79"/>
      <c r="AI814" s="85" t="s">
        <v>6296</v>
      </c>
      <c r="AJ814" s="79" t="b">
        <v>0</v>
      </c>
      <c r="AK814" s="79">
        <v>3</v>
      </c>
      <c r="AL814" s="85" t="s">
        <v>6296</v>
      </c>
      <c r="AM814" s="79" t="s">
        <v>6336</v>
      </c>
      <c r="AN814" s="79" t="b">
        <v>0</v>
      </c>
      <c r="AO814" s="85" t="s">
        <v>5661</v>
      </c>
      <c r="AP814" s="79" t="s">
        <v>6415</v>
      </c>
      <c r="AQ814" s="79">
        <v>0</v>
      </c>
      <c r="AR814" s="79">
        <v>0</v>
      </c>
      <c r="AS814" s="79"/>
      <c r="AT814" s="79"/>
      <c r="AU814" s="79"/>
      <c r="AV814" s="79"/>
      <c r="AW814" s="79"/>
      <c r="AX814" s="79"/>
      <c r="AY814" s="79"/>
      <c r="AZ814" s="79"/>
      <c r="BA814">
        <v>4</v>
      </c>
      <c r="BB814" s="78" t="str">
        <f>REPLACE(INDEX(GroupVertices[Group], MATCH(Edges[[#This Row],[Vertex 1]],GroupVertices[Vertex],0)),1,1,"")</f>
        <v>5</v>
      </c>
      <c r="BC814" s="78" t="str">
        <f>REPLACE(INDEX(GroupVertices[Group], MATCH(Edges[[#This Row],[Vertex 2]],GroupVertices[Vertex],0)),1,1,"")</f>
        <v>5</v>
      </c>
      <c r="BD814" s="48">
        <v>1</v>
      </c>
      <c r="BE814" s="49">
        <v>14.285714285714286</v>
      </c>
      <c r="BF814" s="48">
        <v>0</v>
      </c>
      <c r="BG814" s="49">
        <v>0</v>
      </c>
      <c r="BH814" s="48">
        <v>0</v>
      </c>
      <c r="BI814" s="49">
        <v>0</v>
      </c>
      <c r="BJ814" s="48">
        <v>6</v>
      </c>
      <c r="BK814" s="49">
        <v>85.714285714285708</v>
      </c>
      <c r="BL814" s="48">
        <v>7</v>
      </c>
    </row>
    <row r="815" spans="1:64" x14ac:dyDescent="0.25">
      <c r="A815" s="64" t="s">
        <v>532</v>
      </c>
      <c r="B815" s="64" t="s">
        <v>532</v>
      </c>
      <c r="C815" s="65" t="s">
        <v>15844</v>
      </c>
      <c r="D815" s="66">
        <v>4.5</v>
      </c>
      <c r="E815" s="67" t="s">
        <v>136</v>
      </c>
      <c r="F815" s="68">
        <v>30.071428571428569</v>
      </c>
      <c r="G815" s="65"/>
      <c r="H815" s="69"/>
      <c r="I815" s="70"/>
      <c r="J815" s="70"/>
      <c r="K815" s="34" t="s">
        <v>65</v>
      </c>
      <c r="L815" s="77">
        <v>815</v>
      </c>
      <c r="M815" s="77"/>
      <c r="N815" s="72"/>
      <c r="O815" s="79" t="s">
        <v>176</v>
      </c>
      <c r="P815" s="81">
        <v>43167.656331018516</v>
      </c>
      <c r="Q815" s="79" t="s">
        <v>1482</v>
      </c>
      <c r="R815" s="83" t="s">
        <v>2200</v>
      </c>
      <c r="S815" s="79" t="s">
        <v>2512</v>
      </c>
      <c r="T815" s="79" t="s">
        <v>2843</v>
      </c>
      <c r="U815" s="79"/>
      <c r="V815" s="83" t="s">
        <v>3705</v>
      </c>
      <c r="W815" s="81">
        <v>43167.656331018516</v>
      </c>
      <c r="X815" s="83" t="s">
        <v>4454</v>
      </c>
      <c r="Y815" s="79"/>
      <c r="Z815" s="79"/>
      <c r="AA815" s="85" t="s">
        <v>5662</v>
      </c>
      <c r="AB815" s="79"/>
      <c r="AC815" s="79" t="b">
        <v>0</v>
      </c>
      <c r="AD815" s="79">
        <v>0</v>
      </c>
      <c r="AE815" s="85" t="s">
        <v>6296</v>
      </c>
      <c r="AF815" s="79" t="b">
        <v>0</v>
      </c>
      <c r="AG815" s="79" t="s">
        <v>6304</v>
      </c>
      <c r="AH815" s="79"/>
      <c r="AI815" s="85" t="s">
        <v>6296</v>
      </c>
      <c r="AJ815" s="79" t="b">
        <v>0</v>
      </c>
      <c r="AK815" s="79">
        <v>0</v>
      </c>
      <c r="AL815" s="85" t="s">
        <v>6296</v>
      </c>
      <c r="AM815" s="79" t="s">
        <v>6336</v>
      </c>
      <c r="AN815" s="79" t="b">
        <v>0</v>
      </c>
      <c r="AO815" s="85" t="s">
        <v>5662</v>
      </c>
      <c r="AP815" s="79" t="s">
        <v>176</v>
      </c>
      <c r="AQ815" s="79">
        <v>0</v>
      </c>
      <c r="AR815" s="79">
        <v>0</v>
      </c>
      <c r="AS815" s="79"/>
      <c r="AT815" s="79"/>
      <c r="AU815" s="79"/>
      <c r="AV815" s="79"/>
      <c r="AW815" s="79"/>
      <c r="AX815" s="79"/>
      <c r="AY815" s="79"/>
      <c r="AZ815" s="79"/>
      <c r="BA815">
        <v>4</v>
      </c>
      <c r="BB815" s="78" t="str">
        <f>REPLACE(INDEX(GroupVertices[Group], MATCH(Edges[[#This Row],[Vertex 1]],GroupVertices[Vertex],0)),1,1,"")</f>
        <v>5</v>
      </c>
      <c r="BC815" s="78" t="str">
        <f>REPLACE(INDEX(GroupVertices[Group], MATCH(Edges[[#This Row],[Vertex 2]],GroupVertices[Vertex],0)),1,1,"")</f>
        <v>5</v>
      </c>
      <c r="BD815" s="48">
        <v>0</v>
      </c>
      <c r="BE815" s="49">
        <v>0</v>
      </c>
      <c r="BF815" s="48">
        <v>0</v>
      </c>
      <c r="BG815" s="49">
        <v>0</v>
      </c>
      <c r="BH815" s="48">
        <v>0</v>
      </c>
      <c r="BI815" s="49">
        <v>0</v>
      </c>
      <c r="BJ815" s="48">
        <v>31</v>
      </c>
      <c r="BK815" s="49">
        <v>100</v>
      </c>
      <c r="BL815" s="48">
        <v>31</v>
      </c>
    </row>
    <row r="816" spans="1:64" x14ac:dyDescent="0.25">
      <c r="A816" s="64" t="s">
        <v>532</v>
      </c>
      <c r="B816" s="64" t="s">
        <v>532</v>
      </c>
      <c r="C816" s="65" t="s">
        <v>15844</v>
      </c>
      <c r="D816" s="66">
        <v>4.5</v>
      </c>
      <c r="E816" s="67" t="s">
        <v>136</v>
      </c>
      <c r="F816" s="68">
        <v>30.071428571428569</v>
      </c>
      <c r="G816" s="65"/>
      <c r="H816" s="69"/>
      <c r="I816" s="70"/>
      <c r="J816" s="70"/>
      <c r="K816" s="34" t="s">
        <v>65</v>
      </c>
      <c r="L816" s="77">
        <v>816</v>
      </c>
      <c r="M816" s="77"/>
      <c r="N816" s="72"/>
      <c r="O816" s="79" t="s">
        <v>176</v>
      </c>
      <c r="P816" s="81">
        <v>43170.656307870369</v>
      </c>
      <c r="Q816" s="79" t="s">
        <v>1483</v>
      </c>
      <c r="R816" s="83" t="s">
        <v>2201</v>
      </c>
      <c r="S816" s="79" t="s">
        <v>2512</v>
      </c>
      <c r="T816" s="79" t="s">
        <v>2844</v>
      </c>
      <c r="U816" s="79"/>
      <c r="V816" s="83" t="s">
        <v>3705</v>
      </c>
      <c r="W816" s="81">
        <v>43170.656307870369</v>
      </c>
      <c r="X816" s="83" t="s">
        <v>4455</v>
      </c>
      <c r="Y816" s="79"/>
      <c r="Z816" s="79"/>
      <c r="AA816" s="85" t="s">
        <v>5663</v>
      </c>
      <c r="AB816" s="79"/>
      <c r="AC816" s="79" t="b">
        <v>0</v>
      </c>
      <c r="AD816" s="79">
        <v>0</v>
      </c>
      <c r="AE816" s="85" t="s">
        <v>6296</v>
      </c>
      <c r="AF816" s="79" t="b">
        <v>0</v>
      </c>
      <c r="AG816" s="79" t="s">
        <v>6304</v>
      </c>
      <c r="AH816" s="79"/>
      <c r="AI816" s="85" t="s">
        <v>6296</v>
      </c>
      <c r="AJ816" s="79" t="b">
        <v>0</v>
      </c>
      <c r="AK816" s="79">
        <v>0</v>
      </c>
      <c r="AL816" s="85" t="s">
        <v>6296</v>
      </c>
      <c r="AM816" s="79" t="s">
        <v>6336</v>
      </c>
      <c r="AN816" s="79" t="b">
        <v>0</v>
      </c>
      <c r="AO816" s="85" t="s">
        <v>5663</v>
      </c>
      <c r="AP816" s="79" t="s">
        <v>176</v>
      </c>
      <c r="AQ816" s="79">
        <v>0</v>
      </c>
      <c r="AR816" s="79">
        <v>0</v>
      </c>
      <c r="AS816" s="79"/>
      <c r="AT816" s="79"/>
      <c r="AU816" s="79"/>
      <c r="AV816" s="79"/>
      <c r="AW816" s="79"/>
      <c r="AX816" s="79"/>
      <c r="AY816" s="79"/>
      <c r="AZ816" s="79"/>
      <c r="BA816">
        <v>4</v>
      </c>
      <c r="BB816" s="78" t="str">
        <f>REPLACE(INDEX(GroupVertices[Group], MATCH(Edges[[#This Row],[Vertex 1]],GroupVertices[Vertex],0)),1,1,"")</f>
        <v>5</v>
      </c>
      <c r="BC816" s="78" t="str">
        <f>REPLACE(INDEX(GroupVertices[Group], MATCH(Edges[[#This Row],[Vertex 2]],GroupVertices[Vertex],0)),1,1,"")</f>
        <v>5</v>
      </c>
      <c r="BD816" s="48">
        <v>1</v>
      </c>
      <c r="BE816" s="49">
        <v>11.111111111111111</v>
      </c>
      <c r="BF816" s="48">
        <v>0</v>
      </c>
      <c r="BG816" s="49">
        <v>0</v>
      </c>
      <c r="BH816" s="48">
        <v>0</v>
      </c>
      <c r="BI816" s="49">
        <v>0</v>
      </c>
      <c r="BJ816" s="48">
        <v>8</v>
      </c>
      <c r="BK816" s="49">
        <v>88.888888888888886</v>
      </c>
      <c r="BL816" s="48">
        <v>9</v>
      </c>
    </row>
    <row r="817" spans="1:64" x14ac:dyDescent="0.25">
      <c r="A817" s="64" t="s">
        <v>532</v>
      </c>
      <c r="B817" s="64" t="s">
        <v>532</v>
      </c>
      <c r="C817" s="65" t="s">
        <v>15844</v>
      </c>
      <c r="D817" s="66">
        <v>4.5</v>
      </c>
      <c r="E817" s="67" t="s">
        <v>136</v>
      </c>
      <c r="F817" s="68">
        <v>30.071428571428569</v>
      </c>
      <c r="G817" s="65"/>
      <c r="H817" s="69"/>
      <c r="I817" s="70"/>
      <c r="J817" s="70"/>
      <c r="K817" s="34" t="s">
        <v>65</v>
      </c>
      <c r="L817" s="77">
        <v>817</v>
      </c>
      <c r="M817" s="77"/>
      <c r="N817" s="72"/>
      <c r="O817" s="79" t="s">
        <v>176</v>
      </c>
      <c r="P817" s="81">
        <v>43171.670219907406</v>
      </c>
      <c r="Q817" s="79" t="s">
        <v>1484</v>
      </c>
      <c r="R817" s="83" t="s">
        <v>2202</v>
      </c>
      <c r="S817" s="79" t="s">
        <v>2512</v>
      </c>
      <c r="T817" s="79" t="s">
        <v>2845</v>
      </c>
      <c r="U817" s="79"/>
      <c r="V817" s="83" t="s">
        <v>3705</v>
      </c>
      <c r="W817" s="81">
        <v>43171.670219907406</v>
      </c>
      <c r="X817" s="83" t="s">
        <v>4456</v>
      </c>
      <c r="Y817" s="79"/>
      <c r="Z817" s="79"/>
      <c r="AA817" s="85" t="s">
        <v>5664</v>
      </c>
      <c r="AB817" s="79"/>
      <c r="AC817" s="79" t="b">
        <v>0</v>
      </c>
      <c r="AD817" s="79">
        <v>2</v>
      </c>
      <c r="AE817" s="85" t="s">
        <v>6296</v>
      </c>
      <c r="AF817" s="79" t="b">
        <v>0</v>
      </c>
      <c r="AG817" s="79" t="s">
        <v>6304</v>
      </c>
      <c r="AH817" s="79"/>
      <c r="AI817" s="85" t="s">
        <v>6296</v>
      </c>
      <c r="AJ817" s="79" t="b">
        <v>0</v>
      </c>
      <c r="AK817" s="79">
        <v>0</v>
      </c>
      <c r="AL817" s="85" t="s">
        <v>6296</v>
      </c>
      <c r="AM817" s="79" t="s">
        <v>6336</v>
      </c>
      <c r="AN817" s="79" t="b">
        <v>0</v>
      </c>
      <c r="AO817" s="85" t="s">
        <v>5664</v>
      </c>
      <c r="AP817" s="79" t="s">
        <v>176</v>
      </c>
      <c r="AQ817" s="79">
        <v>0</v>
      </c>
      <c r="AR817" s="79">
        <v>0</v>
      </c>
      <c r="AS817" s="79"/>
      <c r="AT817" s="79"/>
      <c r="AU817" s="79"/>
      <c r="AV817" s="79"/>
      <c r="AW817" s="79"/>
      <c r="AX817" s="79"/>
      <c r="AY817" s="79"/>
      <c r="AZ817" s="79"/>
      <c r="BA817">
        <v>4</v>
      </c>
      <c r="BB817" s="78" t="str">
        <f>REPLACE(INDEX(GroupVertices[Group], MATCH(Edges[[#This Row],[Vertex 1]],GroupVertices[Vertex],0)),1,1,"")</f>
        <v>5</v>
      </c>
      <c r="BC817" s="78" t="str">
        <f>REPLACE(INDEX(GroupVertices[Group], MATCH(Edges[[#This Row],[Vertex 2]],GroupVertices[Vertex],0)),1,1,"")</f>
        <v>5</v>
      </c>
      <c r="BD817" s="48">
        <v>0</v>
      </c>
      <c r="BE817" s="49">
        <v>0</v>
      </c>
      <c r="BF817" s="48">
        <v>0</v>
      </c>
      <c r="BG817" s="49">
        <v>0</v>
      </c>
      <c r="BH817" s="48">
        <v>0</v>
      </c>
      <c r="BI817" s="49">
        <v>0</v>
      </c>
      <c r="BJ817" s="48">
        <v>16</v>
      </c>
      <c r="BK817" s="49">
        <v>100</v>
      </c>
      <c r="BL817" s="48">
        <v>16</v>
      </c>
    </row>
    <row r="818" spans="1:64" x14ac:dyDescent="0.25">
      <c r="A818" s="64" t="s">
        <v>625</v>
      </c>
      <c r="B818" s="64" t="s">
        <v>532</v>
      </c>
      <c r="C818" s="65" t="s">
        <v>15839</v>
      </c>
      <c r="D818" s="66">
        <v>3</v>
      </c>
      <c r="E818" s="67" t="s">
        <v>132</v>
      </c>
      <c r="F818" s="68">
        <v>35</v>
      </c>
      <c r="G818" s="65"/>
      <c r="H818" s="69"/>
      <c r="I818" s="70"/>
      <c r="J818" s="70"/>
      <c r="K818" s="34" t="s">
        <v>65</v>
      </c>
      <c r="L818" s="77">
        <v>818</v>
      </c>
      <c r="M818" s="77"/>
      <c r="N818" s="72"/>
      <c r="O818" s="79" t="s">
        <v>999</v>
      </c>
      <c r="P818" s="81">
        <v>43175.634282407409</v>
      </c>
      <c r="Q818" s="79" t="s">
        <v>1485</v>
      </c>
      <c r="R818" s="83" t="s">
        <v>2266</v>
      </c>
      <c r="S818" s="79" t="s">
        <v>2591</v>
      </c>
      <c r="T818" s="79" t="s">
        <v>2906</v>
      </c>
      <c r="U818" s="79"/>
      <c r="V818" s="83" t="s">
        <v>3769</v>
      </c>
      <c r="W818" s="81">
        <v>43175.634282407409</v>
      </c>
      <c r="X818" s="83" t="s">
        <v>4457</v>
      </c>
      <c r="Y818" s="79"/>
      <c r="Z818" s="79"/>
      <c r="AA818" s="85" t="s">
        <v>5665</v>
      </c>
      <c r="AB818" s="79"/>
      <c r="AC818" s="79" t="b">
        <v>0</v>
      </c>
      <c r="AD818" s="79">
        <v>0</v>
      </c>
      <c r="AE818" s="85" t="s">
        <v>6296</v>
      </c>
      <c r="AF818" s="79" t="b">
        <v>0</v>
      </c>
      <c r="AG818" s="79" t="s">
        <v>6304</v>
      </c>
      <c r="AH818" s="79"/>
      <c r="AI818" s="85" t="s">
        <v>6296</v>
      </c>
      <c r="AJ818" s="79" t="b">
        <v>0</v>
      </c>
      <c r="AK818" s="79">
        <v>3</v>
      </c>
      <c r="AL818" s="85" t="s">
        <v>5661</v>
      </c>
      <c r="AM818" s="79" t="s">
        <v>6400</v>
      </c>
      <c r="AN818" s="79" t="b">
        <v>0</v>
      </c>
      <c r="AO818" s="85" t="s">
        <v>5661</v>
      </c>
      <c r="AP818" s="79" t="s">
        <v>176</v>
      </c>
      <c r="AQ818" s="79">
        <v>0</v>
      </c>
      <c r="AR818" s="79">
        <v>0</v>
      </c>
      <c r="AS818" s="79"/>
      <c r="AT818" s="79"/>
      <c r="AU818" s="79"/>
      <c r="AV818" s="79"/>
      <c r="AW818" s="79"/>
      <c r="AX818" s="79"/>
      <c r="AY818" s="79"/>
      <c r="AZ818" s="79"/>
      <c r="BA818">
        <v>1</v>
      </c>
      <c r="BB818" s="78" t="str">
        <f>REPLACE(INDEX(GroupVertices[Group], MATCH(Edges[[#This Row],[Vertex 1]],GroupVertices[Vertex],0)),1,1,"")</f>
        <v>5</v>
      </c>
      <c r="BC818" s="78" t="str">
        <f>REPLACE(INDEX(GroupVertices[Group], MATCH(Edges[[#This Row],[Vertex 2]],GroupVertices[Vertex],0)),1,1,"")</f>
        <v>5</v>
      </c>
      <c r="BD818" s="48">
        <v>1</v>
      </c>
      <c r="BE818" s="49">
        <v>11.111111111111111</v>
      </c>
      <c r="BF818" s="48">
        <v>0</v>
      </c>
      <c r="BG818" s="49">
        <v>0</v>
      </c>
      <c r="BH818" s="48">
        <v>0</v>
      </c>
      <c r="BI818" s="49">
        <v>0</v>
      </c>
      <c r="BJ818" s="48">
        <v>8</v>
      </c>
      <c r="BK818" s="49">
        <v>88.888888888888886</v>
      </c>
      <c r="BL818" s="48">
        <v>9</v>
      </c>
    </row>
    <row r="819" spans="1:64" x14ac:dyDescent="0.25">
      <c r="A819" s="64" t="s">
        <v>625</v>
      </c>
      <c r="B819" s="64" t="s">
        <v>669</v>
      </c>
      <c r="C819" s="65" t="s">
        <v>15839</v>
      </c>
      <c r="D819" s="66">
        <v>3</v>
      </c>
      <c r="E819" s="67" t="s">
        <v>132</v>
      </c>
      <c r="F819" s="68">
        <v>35</v>
      </c>
      <c r="G819" s="65"/>
      <c r="H819" s="69"/>
      <c r="I819" s="70"/>
      <c r="J819" s="70"/>
      <c r="K819" s="34" t="s">
        <v>65</v>
      </c>
      <c r="L819" s="77">
        <v>819</v>
      </c>
      <c r="M819" s="77"/>
      <c r="N819" s="72"/>
      <c r="O819" s="79" t="s">
        <v>999</v>
      </c>
      <c r="P819" s="81">
        <v>43174.589687500003</v>
      </c>
      <c r="Q819" s="79" t="s">
        <v>1486</v>
      </c>
      <c r="R819" s="79"/>
      <c r="S819" s="79"/>
      <c r="T819" s="79" t="s">
        <v>2907</v>
      </c>
      <c r="U819" s="79"/>
      <c r="V819" s="83" t="s">
        <v>3769</v>
      </c>
      <c r="W819" s="81">
        <v>43174.589687500003</v>
      </c>
      <c r="X819" s="83" t="s">
        <v>4458</v>
      </c>
      <c r="Y819" s="79"/>
      <c r="Z819" s="79"/>
      <c r="AA819" s="85" t="s">
        <v>5666</v>
      </c>
      <c r="AB819" s="79"/>
      <c r="AC819" s="79" t="b">
        <v>0</v>
      </c>
      <c r="AD819" s="79">
        <v>0</v>
      </c>
      <c r="AE819" s="85" t="s">
        <v>6296</v>
      </c>
      <c r="AF819" s="79" t="b">
        <v>0</v>
      </c>
      <c r="AG819" s="79" t="s">
        <v>6304</v>
      </c>
      <c r="AH819" s="79"/>
      <c r="AI819" s="85" t="s">
        <v>6296</v>
      </c>
      <c r="AJ819" s="79" t="b">
        <v>0</v>
      </c>
      <c r="AK819" s="79">
        <v>2</v>
      </c>
      <c r="AL819" s="85" t="s">
        <v>5781</v>
      </c>
      <c r="AM819" s="79" t="s">
        <v>6400</v>
      </c>
      <c r="AN819" s="79" t="b">
        <v>0</v>
      </c>
      <c r="AO819" s="85" t="s">
        <v>5781</v>
      </c>
      <c r="AP819" s="79" t="s">
        <v>176</v>
      </c>
      <c r="AQ819" s="79">
        <v>0</v>
      </c>
      <c r="AR819" s="79">
        <v>0</v>
      </c>
      <c r="AS819" s="79"/>
      <c r="AT819" s="79"/>
      <c r="AU819" s="79"/>
      <c r="AV819" s="79"/>
      <c r="AW819" s="79"/>
      <c r="AX819" s="79"/>
      <c r="AY819" s="79"/>
      <c r="AZ819" s="79"/>
      <c r="BA819">
        <v>1</v>
      </c>
      <c r="BB819" s="78" t="str">
        <f>REPLACE(INDEX(GroupVertices[Group], MATCH(Edges[[#This Row],[Vertex 1]],GroupVertices[Vertex],0)),1,1,"")</f>
        <v>5</v>
      </c>
      <c r="BC819" s="78" t="str">
        <f>REPLACE(INDEX(GroupVertices[Group], MATCH(Edges[[#This Row],[Vertex 2]],GroupVertices[Vertex],0)),1,1,"")</f>
        <v>5</v>
      </c>
      <c r="BD819" s="48">
        <v>1</v>
      </c>
      <c r="BE819" s="49">
        <v>5.882352941176471</v>
      </c>
      <c r="BF819" s="48">
        <v>0</v>
      </c>
      <c r="BG819" s="49">
        <v>0</v>
      </c>
      <c r="BH819" s="48">
        <v>0</v>
      </c>
      <c r="BI819" s="49">
        <v>0</v>
      </c>
      <c r="BJ819" s="48">
        <v>16</v>
      </c>
      <c r="BK819" s="49">
        <v>94.117647058823536</v>
      </c>
      <c r="BL819" s="48">
        <v>17</v>
      </c>
    </row>
    <row r="820" spans="1:64" x14ac:dyDescent="0.25">
      <c r="A820" s="64" t="s">
        <v>625</v>
      </c>
      <c r="B820" s="64" t="s">
        <v>734</v>
      </c>
      <c r="C820" s="65" t="s">
        <v>15839</v>
      </c>
      <c r="D820" s="66">
        <v>3</v>
      </c>
      <c r="E820" s="67" t="s">
        <v>132</v>
      </c>
      <c r="F820" s="68">
        <v>35</v>
      </c>
      <c r="G820" s="65"/>
      <c r="H820" s="69"/>
      <c r="I820" s="70"/>
      <c r="J820" s="70"/>
      <c r="K820" s="34" t="s">
        <v>65</v>
      </c>
      <c r="L820" s="77">
        <v>820</v>
      </c>
      <c r="M820" s="77"/>
      <c r="N820" s="72"/>
      <c r="O820" s="79" t="s">
        <v>999</v>
      </c>
      <c r="P820" s="81">
        <v>43174.589722222219</v>
      </c>
      <c r="Q820" s="79" t="s">
        <v>1487</v>
      </c>
      <c r="R820" s="83" t="s">
        <v>2267</v>
      </c>
      <c r="S820" s="79" t="s">
        <v>2555</v>
      </c>
      <c r="T820" s="79" t="s">
        <v>2756</v>
      </c>
      <c r="U820" s="79"/>
      <c r="V820" s="83" t="s">
        <v>3769</v>
      </c>
      <c r="W820" s="81">
        <v>43174.589722222219</v>
      </c>
      <c r="X820" s="83" t="s">
        <v>4459</v>
      </c>
      <c r="Y820" s="79"/>
      <c r="Z820" s="79"/>
      <c r="AA820" s="85" t="s">
        <v>5667</v>
      </c>
      <c r="AB820" s="79"/>
      <c r="AC820" s="79" t="b">
        <v>0</v>
      </c>
      <c r="AD820" s="79">
        <v>0</v>
      </c>
      <c r="AE820" s="85" t="s">
        <v>6296</v>
      </c>
      <c r="AF820" s="79" t="b">
        <v>0</v>
      </c>
      <c r="AG820" s="79" t="s">
        <v>6304</v>
      </c>
      <c r="AH820" s="79"/>
      <c r="AI820" s="85" t="s">
        <v>6296</v>
      </c>
      <c r="AJ820" s="79" t="b">
        <v>0</v>
      </c>
      <c r="AK820" s="79">
        <v>3</v>
      </c>
      <c r="AL820" s="85" t="s">
        <v>5979</v>
      </c>
      <c r="AM820" s="79" t="s">
        <v>6400</v>
      </c>
      <c r="AN820" s="79" t="b">
        <v>0</v>
      </c>
      <c r="AO820" s="85" t="s">
        <v>5979</v>
      </c>
      <c r="AP820" s="79" t="s">
        <v>176</v>
      </c>
      <c r="AQ820" s="79">
        <v>0</v>
      </c>
      <c r="AR820" s="79">
        <v>0</v>
      </c>
      <c r="AS820" s="79"/>
      <c r="AT820" s="79"/>
      <c r="AU820" s="79"/>
      <c r="AV820" s="79"/>
      <c r="AW820" s="79"/>
      <c r="AX820" s="79"/>
      <c r="AY820" s="79"/>
      <c r="AZ820" s="79"/>
      <c r="BA820">
        <v>1</v>
      </c>
      <c r="BB820" s="78" t="str">
        <f>REPLACE(INDEX(GroupVertices[Group], MATCH(Edges[[#This Row],[Vertex 1]],GroupVertices[Vertex],0)),1,1,"")</f>
        <v>5</v>
      </c>
      <c r="BC820" s="78" t="str">
        <f>REPLACE(INDEX(GroupVertices[Group], MATCH(Edges[[#This Row],[Vertex 2]],GroupVertices[Vertex],0)),1,1,"")</f>
        <v>5</v>
      </c>
      <c r="BD820" s="48">
        <v>1</v>
      </c>
      <c r="BE820" s="49">
        <v>5.882352941176471</v>
      </c>
      <c r="BF820" s="48">
        <v>0</v>
      </c>
      <c r="BG820" s="49">
        <v>0</v>
      </c>
      <c r="BH820" s="48">
        <v>0</v>
      </c>
      <c r="BI820" s="49">
        <v>0</v>
      </c>
      <c r="BJ820" s="48">
        <v>16</v>
      </c>
      <c r="BK820" s="49">
        <v>94.117647058823536</v>
      </c>
      <c r="BL820" s="48">
        <v>17</v>
      </c>
    </row>
    <row r="821" spans="1:64" x14ac:dyDescent="0.25">
      <c r="A821" s="64" t="s">
        <v>626</v>
      </c>
      <c r="B821" s="64" t="s">
        <v>757</v>
      </c>
      <c r="C821" s="65" t="s">
        <v>15839</v>
      </c>
      <c r="D821" s="66">
        <v>3</v>
      </c>
      <c r="E821" s="67" t="s">
        <v>132</v>
      </c>
      <c r="F821" s="68">
        <v>35</v>
      </c>
      <c r="G821" s="65"/>
      <c r="H821" s="69"/>
      <c r="I821" s="70"/>
      <c r="J821" s="70"/>
      <c r="K821" s="34" t="s">
        <v>65</v>
      </c>
      <c r="L821" s="77">
        <v>821</v>
      </c>
      <c r="M821" s="77"/>
      <c r="N821" s="72"/>
      <c r="O821" s="79" t="s">
        <v>999</v>
      </c>
      <c r="P821" s="81">
        <v>43175.634479166663</v>
      </c>
      <c r="Q821" s="79" t="s">
        <v>1437</v>
      </c>
      <c r="R821" s="83" t="s">
        <v>2243</v>
      </c>
      <c r="S821" s="79" t="s">
        <v>2518</v>
      </c>
      <c r="T821" s="79" t="s">
        <v>2882</v>
      </c>
      <c r="U821" s="79"/>
      <c r="V821" s="83" t="s">
        <v>3770</v>
      </c>
      <c r="W821" s="81">
        <v>43175.634479166663</v>
      </c>
      <c r="X821" s="83" t="s">
        <v>4460</v>
      </c>
      <c r="Y821" s="79"/>
      <c r="Z821" s="79"/>
      <c r="AA821" s="85" t="s">
        <v>5668</v>
      </c>
      <c r="AB821" s="79"/>
      <c r="AC821" s="79" t="b">
        <v>0</v>
      </c>
      <c r="AD821" s="79">
        <v>0</v>
      </c>
      <c r="AE821" s="85" t="s">
        <v>6296</v>
      </c>
      <c r="AF821" s="79" t="b">
        <v>0</v>
      </c>
      <c r="AG821" s="79" t="s">
        <v>6304</v>
      </c>
      <c r="AH821" s="79"/>
      <c r="AI821" s="85" t="s">
        <v>6296</v>
      </c>
      <c r="AJ821" s="79" t="b">
        <v>0</v>
      </c>
      <c r="AK821" s="79">
        <v>206</v>
      </c>
      <c r="AL821" s="85" t="s">
        <v>6011</v>
      </c>
      <c r="AM821" s="79" t="s">
        <v>6328</v>
      </c>
      <c r="AN821" s="79" t="b">
        <v>0</v>
      </c>
      <c r="AO821" s="85" t="s">
        <v>6011</v>
      </c>
      <c r="AP821" s="79" t="s">
        <v>176</v>
      </c>
      <c r="AQ821" s="79">
        <v>0</v>
      </c>
      <c r="AR821" s="79">
        <v>0</v>
      </c>
      <c r="AS821" s="79"/>
      <c r="AT821" s="79"/>
      <c r="AU821" s="79"/>
      <c r="AV821" s="79"/>
      <c r="AW821" s="79"/>
      <c r="AX821" s="79"/>
      <c r="AY821" s="79"/>
      <c r="AZ821" s="79"/>
      <c r="BA821">
        <v>1</v>
      </c>
      <c r="BB821" s="78" t="str">
        <f>REPLACE(INDEX(GroupVertices[Group], MATCH(Edges[[#This Row],[Vertex 1]],GroupVertices[Vertex],0)),1,1,"")</f>
        <v>7</v>
      </c>
      <c r="BC821" s="78" t="str">
        <f>REPLACE(INDEX(GroupVertices[Group], MATCH(Edges[[#This Row],[Vertex 2]],GroupVertices[Vertex],0)),1,1,"")</f>
        <v>7</v>
      </c>
      <c r="BD821" s="48">
        <v>0</v>
      </c>
      <c r="BE821" s="49">
        <v>0</v>
      </c>
      <c r="BF821" s="48">
        <v>0</v>
      </c>
      <c r="BG821" s="49">
        <v>0</v>
      </c>
      <c r="BH821" s="48">
        <v>0</v>
      </c>
      <c r="BI821" s="49">
        <v>0</v>
      </c>
      <c r="BJ821" s="48">
        <v>13</v>
      </c>
      <c r="BK821" s="49">
        <v>100</v>
      </c>
      <c r="BL821" s="48">
        <v>13</v>
      </c>
    </row>
    <row r="822" spans="1:64" x14ac:dyDescent="0.25">
      <c r="A822" s="64" t="s">
        <v>627</v>
      </c>
      <c r="B822" s="64" t="s">
        <v>879</v>
      </c>
      <c r="C822" s="65" t="s">
        <v>15839</v>
      </c>
      <c r="D822" s="66">
        <v>3</v>
      </c>
      <c r="E822" s="67" t="s">
        <v>132</v>
      </c>
      <c r="F822" s="68">
        <v>35</v>
      </c>
      <c r="G822" s="65"/>
      <c r="H822" s="69"/>
      <c r="I822" s="70"/>
      <c r="J822" s="70"/>
      <c r="K822" s="34" t="s">
        <v>65</v>
      </c>
      <c r="L822" s="77">
        <v>822</v>
      </c>
      <c r="M822" s="77"/>
      <c r="N822" s="72"/>
      <c r="O822" s="79" t="s">
        <v>999</v>
      </c>
      <c r="P822" s="81">
        <v>43169.012233796297</v>
      </c>
      <c r="Q822" s="79" t="s">
        <v>1488</v>
      </c>
      <c r="R822" s="83" t="s">
        <v>2153</v>
      </c>
      <c r="S822" s="79" t="s">
        <v>2567</v>
      </c>
      <c r="T822" s="79" t="s">
        <v>731</v>
      </c>
      <c r="U822" s="79"/>
      <c r="V822" s="83" t="s">
        <v>3771</v>
      </c>
      <c r="W822" s="81">
        <v>43169.012233796297</v>
      </c>
      <c r="X822" s="83" t="s">
        <v>4461</v>
      </c>
      <c r="Y822" s="79"/>
      <c r="Z822" s="79"/>
      <c r="AA822" s="85" t="s">
        <v>5669</v>
      </c>
      <c r="AB822" s="79"/>
      <c r="AC822" s="79" t="b">
        <v>0</v>
      </c>
      <c r="AD822" s="79">
        <v>6</v>
      </c>
      <c r="AE822" s="85" t="s">
        <v>6296</v>
      </c>
      <c r="AF822" s="79" t="b">
        <v>0</v>
      </c>
      <c r="AG822" s="79" t="s">
        <v>6304</v>
      </c>
      <c r="AH822" s="79"/>
      <c r="AI822" s="85" t="s">
        <v>6296</v>
      </c>
      <c r="AJ822" s="79" t="b">
        <v>0</v>
      </c>
      <c r="AK822" s="79">
        <v>2</v>
      </c>
      <c r="AL822" s="85" t="s">
        <v>6296</v>
      </c>
      <c r="AM822" s="79" t="s">
        <v>6401</v>
      </c>
      <c r="AN822" s="79" t="b">
        <v>0</v>
      </c>
      <c r="AO822" s="85" t="s">
        <v>5669</v>
      </c>
      <c r="AP822" s="79" t="s">
        <v>6415</v>
      </c>
      <c r="AQ822" s="79">
        <v>0</v>
      </c>
      <c r="AR822" s="79">
        <v>0</v>
      </c>
      <c r="AS822" s="79"/>
      <c r="AT822" s="79"/>
      <c r="AU822" s="79"/>
      <c r="AV822" s="79"/>
      <c r="AW822" s="79"/>
      <c r="AX822" s="79"/>
      <c r="AY822" s="79"/>
      <c r="AZ822" s="79"/>
      <c r="BA822">
        <v>1</v>
      </c>
      <c r="BB822" s="78" t="str">
        <f>REPLACE(INDEX(GroupVertices[Group], MATCH(Edges[[#This Row],[Vertex 1]],GroupVertices[Vertex],0)),1,1,"")</f>
        <v>10</v>
      </c>
      <c r="BC822" s="78" t="str">
        <f>REPLACE(INDEX(GroupVertices[Group], MATCH(Edges[[#This Row],[Vertex 2]],GroupVertices[Vertex],0)),1,1,"")</f>
        <v>10</v>
      </c>
      <c r="BD822" s="48">
        <v>0</v>
      </c>
      <c r="BE822" s="49">
        <v>0</v>
      </c>
      <c r="BF822" s="48">
        <v>0</v>
      </c>
      <c r="BG822" s="49">
        <v>0</v>
      </c>
      <c r="BH822" s="48">
        <v>0</v>
      </c>
      <c r="BI822" s="49">
        <v>0</v>
      </c>
      <c r="BJ822" s="48">
        <v>11</v>
      </c>
      <c r="BK822" s="49">
        <v>100</v>
      </c>
      <c r="BL822" s="48">
        <v>11</v>
      </c>
    </row>
    <row r="823" spans="1:64" x14ac:dyDescent="0.25">
      <c r="A823" s="64" t="s">
        <v>627</v>
      </c>
      <c r="B823" s="64" t="s">
        <v>916</v>
      </c>
      <c r="C823" s="65" t="s">
        <v>15840</v>
      </c>
      <c r="D823" s="66">
        <v>3.5</v>
      </c>
      <c r="E823" s="67" t="s">
        <v>136</v>
      </c>
      <c r="F823" s="68">
        <v>33.357142857142854</v>
      </c>
      <c r="G823" s="65"/>
      <c r="H823" s="69"/>
      <c r="I823" s="70"/>
      <c r="J823" s="70"/>
      <c r="K823" s="34" t="s">
        <v>65</v>
      </c>
      <c r="L823" s="77">
        <v>823</v>
      </c>
      <c r="M823" s="77"/>
      <c r="N823" s="72"/>
      <c r="O823" s="79" t="s">
        <v>999</v>
      </c>
      <c r="P823" s="81">
        <v>43176.067048611112</v>
      </c>
      <c r="Q823" s="79" t="s">
        <v>1489</v>
      </c>
      <c r="R823" s="83" t="s">
        <v>2062</v>
      </c>
      <c r="S823" s="79" t="s">
        <v>2515</v>
      </c>
      <c r="T823" s="79" t="s">
        <v>2908</v>
      </c>
      <c r="U823" s="79"/>
      <c r="V823" s="83" t="s">
        <v>3771</v>
      </c>
      <c r="W823" s="81">
        <v>43176.067048611112</v>
      </c>
      <c r="X823" s="83" t="s">
        <v>4462</v>
      </c>
      <c r="Y823" s="79"/>
      <c r="Z823" s="79"/>
      <c r="AA823" s="85" t="s">
        <v>5670</v>
      </c>
      <c r="AB823" s="79"/>
      <c r="AC823" s="79" t="b">
        <v>0</v>
      </c>
      <c r="AD823" s="79">
        <v>7</v>
      </c>
      <c r="AE823" s="85" t="s">
        <v>6296</v>
      </c>
      <c r="AF823" s="79" t="b">
        <v>0</v>
      </c>
      <c r="AG823" s="79" t="s">
        <v>6304</v>
      </c>
      <c r="AH823" s="79"/>
      <c r="AI823" s="85" t="s">
        <v>6296</v>
      </c>
      <c r="AJ823" s="79" t="b">
        <v>0</v>
      </c>
      <c r="AK823" s="79">
        <v>8</v>
      </c>
      <c r="AL823" s="85" t="s">
        <v>6296</v>
      </c>
      <c r="AM823" s="79" t="s">
        <v>6401</v>
      </c>
      <c r="AN823" s="79" t="b">
        <v>0</v>
      </c>
      <c r="AO823" s="85" t="s">
        <v>5670</v>
      </c>
      <c r="AP823" s="79" t="s">
        <v>6415</v>
      </c>
      <c r="AQ823" s="79">
        <v>0</v>
      </c>
      <c r="AR823" s="79">
        <v>0</v>
      </c>
      <c r="AS823" s="79"/>
      <c r="AT823" s="79"/>
      <c r="AU823" s="79"/>
      <c r="AV823" s="79"/>
      <c r="AW823" s="79"/>
      <c r="AX823" s="79"/>
      <c r="AY823" s="79"/>
      <c r="AZ823" s="79"/>
      <c r="BA823">
        <v>2</v>
      </c>
      <c r="BB823" s="78" t="str">
        <f>REPLACE(INDEX(GroupVertices[Group], MATCH(Edges[[#This Row],[Vertex 1]],GroupVertices[Vertex],0)),1,1,"")</f>
        <v>10</v>
      </c>
      <c r="BC823" s="78" t="str">
        <f>REPLACE(INDEX(GroupVertices[Group], MATCH(Edges[[#This Row],[Vertex 2]],GroupVertices[Vertex],0)),1,1,"")</f>
        <v>10</v>
      </c>
      <c r="BD823" s="48">
        <v>3</v>
      </c>
      <c r="BE823" s="49">
        <v>13.636363636363637</v>
      </c>
      <c r="BF823" s="48">
        <v>0</v>
      </c>
      <c r="BG823" s="49">
        <v>0</v>
      </c>
      <c r="BH823" s="48">
        <v>0</v>
      </c>
      <c r="BI823" s="49">
        <v>0</v>
      </c>
      <c r="BJ823" s="48">
        <v>19</v>
      </c>
      <c r="BK823" s="49">
        <v>86.36363636363636</v>
      </c>
      <c r="BL823" s="48">
        <v>22</v>
      </c>
    </row>
    <row r="824" spans="1:64" x14ac:dyDescent="0.25">
      <c r="A824" s="64" t="s">
        <v>627</v>
      </c>
      <c r="B824" s="64" t="s">
        <v>916</v>
      </c>
      <c r="C824" s="65" t="s">
        <v>15840</v>
      </c>
      <c r="D824" s="66">
        <v>3.5</v>
      </c>
      <c r="E824" s="67" t="s">
        <v>136</v>
      </c>
      <c r="F824" s="68">
        <v>33.357142857142854</v>
      </c>
      <c r="G824" s="65"/>
      <c r="H824" s="69"/>
      <c r="I824" s="70"/>
      <c r="J824" s="70"/>
      <c r="K824" s="34" t="s">
        <v>65</v>
      </c>
      <c r="L824" s="77">
        <v>824</v>
      </c>
      <c r="M824" s="77"/>
      <c r="N824" s="72"/>
      <c r="O824" s="79" t="s">
        <v>999</v>
      </c>
      <c r="P824" s="81">
        <v>43167.674166666664</v>
      </c>
      <c r="Q824" s="79" t="s">
        <v>1489</v>
      </c>
      <c r="R824" s="83" t="s">
        <v>2062</v>
      </c>
      <c r="S824" s="79" t="s">
        <v>2515</v>
      </c>
      <c r="T824" s="79" t="s">
        <v>2908</v>
      </c>
      <c r="U824" s="79"/>
      <c r="V824" s="83" t="s">
        <v>3771</v>
      </c>
      <c r="W824" s="81">
        <v>43167.674166666664</v>
      </c>
      <c r="X824" s="83" t="s">
        <v>4463</v>
      </c>
      <c r="Y824" s="79"/>
      <c r="Z824" s="79"/>
      <c r="AA824" s="85" t="s">
        <v>5671</v>
      </c>
      <c r="AB824" s="79"/>
      <c r="AC824" s="79" t="b">
        <v>0</v>
      </c>
      <c r="AD824" s="79">
        <v>1</v>
      </c>
      <c r="AE824" s="85" t="s">
        <v>6296</v>
      </c>
      <c r="AF824" s="79" t="b">
        <v>0</v>
      </c>
      <c r="AG824" s="79" t="s">
        <v>6304</v>
      </c>
      <c r="AH824" s="79"/>
      <c r="AI824" s="85" t="s">
        <v>6296</v>
      </c>
      <c r="AJ824" s="79" t="b">
        <v>0</v>
      </c>
      <c r="AK824" s="79">
        <v>1</v>
      </c>
      <c r="AL824" s="85" t="s">
        <v>6296</v>
      </c>
      <c r="AM824" s="79" t="s">
        <v>6401</v>
      </c>
      <c r="AN824" s="79" t="b">
        <v>0</v>
      </c>
      <c r="AO824" s="85" t="s">
        <v>5671</v>
      </c>
      <c r="AP824" s="79" t="s">
        <v>176</v>
      </c>
      <c r="AQ824" s="79">
        <v>0</v>
      </c>
      <c r="AR824" s="79">
        <v>0</v>
      </c>
      <c r="AS824" s="79"/>
      <c r="AT824" s="79"/>
      <c r="AU824" s="79"/>
      <c r="AV824" s="79"/>
      <c r="AW824" s="79"/>
      <c r="AX824" s="79"/>
      <c r="AY824" s="79"/>
      <c r="AZ824" s="79"/>
      <c r="BA824">
        <v>2</v>
      </c>
      <c r="BB824" s="78" t="str">
        <f>REPLACE(INDEX(GroupVertices[Group], MATCH(Edges[[#This Row],[Vertex 1]],GroupVertices[Vertex],0)),1,1,"")</f>
        <v>10</v>
      </c>
      <c r="BC824" s="78" t="str">
        <f>REPLACE(INDEX(GroupVertices[Group], MATCH(Edges[[#This Row],[Vertex 2]],GroupVertices[Vertex],0)),1,1,"")</f>
        <v>10</v>
      </c>
      <c r="BD824" s="48">
        <v>3</v>
      </c>
      <c r="BE824" s="49">
        <v>13.636363636363637</v>
      </c>
      <c r="BF824" s="48">
        <v>0</v>
      </c>
      <c r="BG824" s="49">
        <v>0</v>
      </c>
      <c r="BH824" s="48">
        <v>0</v>
      </c>
      <c r="BI824" s="49">
        <v>0</v>
      </c>
      <c r="BJ824" s="48">
        <v>19</v>
      </c>
      <c r="BK824" s="49">
        <v>86.36363636363636</v>
      </c>
      <c r="BL824" s="48">
        <v>22</v>
      </c>
    </row>
    <row r="825" spans="1:64" x14ac:dyDescent="0.25">
      <c r="A825" s="64" t="s">
        <v>628</v>
      </c>
      <c r="B825" s="64" t="s">
        <v>917</v>
      </c>
      <c r="C825" s="65" t="s">
        <v>15839</v>
      </c>
      <c r="D825" s="66">
        <v>3</v>
      </c>
      <c r="E825" s="67" t="s">
        <v>132</v>
      </c>
      <c r="F825" s="68">
        <v>35</v>
      </c>
      <c r="G825" s="65"/>
      <c r="H825" s="69"/>
      <c r="I825" s="70"/>
      <c r="J825" s="70"/>
      <c r="K825" s="34" t="s">
        <v>65</v>
      </c>
      <c r="L825" s="77">
        <v>825</v>
      </c>
      <c r="M825" s="77"/>
      <c r="N825" s="72"/>
      <c r="O825" s="79" t="s">
        <v>999</v>
      </c>
      <c r="P825" s="81">
        <v>43167.45648148148</v>
      </c>
      <c r="Q825" s="79" t="s">
        <v>1490</v>
      </c>
      <c r="R825" s="79"/>
      <c r="S825" s="79"/>
      <c r="T825" s="79" t="s">
        <v>2909</v>
      </c>
      <c r="U825" s="83" t="s">
        <v>3312</v>
      </c>
      <c r="V825" s="83" t="s">
        <v>3312</v>
      </c>
      <c r="W825" s="81">
        <v>43167.45648148148</v>
      </c>
      <c r="X825" s="83" t="s">
        <v>4464</v>
      </c>
      <c r="Y825" s="79"/>
      <c r="Z825" s="79"/>
      <c r="AA825" s="85" t="s">
        <v>5672</v>
      </c>
      <c r="AB825" s="79"/>
      <c r="AC825" s="79" t="b">
        <v>0</v>
      </c>
      <c r="AD825" s="79">
        <v>4</v>
      </c>
      <c r="AE825" s="85" t="s">
        <v>6296</v>
      </c>
      <c r="AF825" s="79" t="b">
        <v>0</v>
      </c>
      <c r="AG825" s="79" t="s">
        <v>6304</v>
      </c>
      <c r="AH825" s="79"/>
      <c r="AI825" s="85" t="s">
        <v>6296</v>
      </c>
      <c r="AJ825" s="79" t="b">
        <v>0</v>
      </c>
      <c r="AK825" s="79">
        <v>3</v>
      </c>
      <c r="AL825" s="85" t="s">
        <v>6296</v>
      </c>
      <c r="AM825" s="79" t="s">
        <v>6328</v>
      </c>
      <c r="AN825" s="79" t="b">
        <v>0</v>
      </c>
      <c r="AO825" s="85" t="s">
        <v>5672</v>
      </c>
      <c r="AP825" s="79" t="s">
        <v>6415</v>
      </c>
      <c r="AQ825" s="79">
        <v>0</v>
      </c>
      <c r="AR825" s="79">
        <v>0</v>
      </c>
      <c r="AS825" s="79"/>
      <c r="AT825" s="79"/>
      <c r="AU825" s="79"/>
      <c r="AV825" s="79"/>
      <c r="AW825" s="79"/>
      <c r="AX825" s="79"/>
      <c r="AY825" s="79"/>
      <c r="AZ825" s="79"/>
      <c r="BA825">
        <v>1</v>
      </c>
      <c r="BB825" s="78" t="str">
        <f>REPLACE(INDEX(GroupVertices[Group], MATCH(Edges[[#This Row],[Vertex 1]],GroupVertices[Vertex],0)),1,1,"")</f>
        <v>2</v>
      </c>
      <c r="BC825" s="78" t="str">
        <f>REPLACE(INDEX(GroupVertices[Group], MATCH(Edges[[#This Row],[Vertex 2]],GroupVertices[Vertex],0)),1,1,"")</f>
        <v>2</v>
      </c>
      <c r="BD825" s="48"/>
      <c r="BE825" s="49"/>
      <c r="BF825" s="48"/>
      <c r="BG825" s="49"/>
      <c r="BH825" s="48"/>
      <c r="BI825" s="49"/>
      <c r="BJ825" s="48"/>
      <c r="BK825" s="49"/>
      <c r="BL825" s="48"/>
    </row>
    <row r="826" spans="1:64" x14ac:dyDescent="0.25">
      <c r="A826" s="64" t="s">
        <v>628</v>
      </c>
      <c r="B826" s="64" t="s">
        <v>918</v>
      </c>
      <c r="C826" s="65" t="s">
        <v>15839</v>
      </c>
      <c r="D826" s="66">
        <v>3</v>
      </c>
      <c r="E826" s="67" t="s">
        <v>132</v>
      </c>
      <c r="F826" s="68">
        <v>35</v>
      </c>
      <c r="G826" s="65"/>
      <c r="H826" s="69"/>
      <c r="I826" s="70"/>
      <c r="J826" s="70"/>
      <c r="K826" s="34" t="s">
        <v>65</v>
      </c>
      <c r="L826" s="77">
        <v>826</v>
      </c>
      <c r="M826" s="77"/>
      <c r="N826" s="72"/>
      <c r="O826" s="79" t="s">
        <v>999</v>
      </c>
      <c r="P826" s="81">
        <v>43167.45648148148</v>
      </c>
      <c r="Q826" s="79" t="s">
        <v>1490</v>
      </c>
      <c r="R826" s="79"/>
      <c r="S826" s="79"/>
      <c r="T826" s="79" t="s">
        <v>2909</v>
      </c>
      <c r="U826" s="83" t="s">
        <v>3312</v>
      </c>
      <c r="V826" s="83" t="s">
        <v>3312</v>
      </c>
      <c r="W826" s="81">
        <v>43167.45648148148</v>
      </c>
      <c r="X826" s="83" t="s">
        <v>4464</v>
      </c>
      <c r="Y826" s="79"/>
      <c r="Z826" s="79"/>
      <c r="AA826" s="85" t="s">
        <v>5672</v>
      </c>
      <c r="AB826" s="79"/>
      <c r="AC826" s="79" t="b">
        <v>0</v>
      </c>
      <c r="AD826" s="79">
        <v>4</v>
      </c>
      <c r="AE826" s="85" t="s">
        <v>6296</v>
      </c>
      <c r="AF826" s="79" t="b">
        <v>0</v>
      </c>
      <c r="AG826" s="79" t="s">
        <v>6304</v>
      </c>
      <c r="AH826" s="79"/>
      <c r="AI826" s="85" t="s">
        <v>6296</v>
      </c>
      <c r="AJ826" s="79" t="b">
        <v>0</v>
      </c>
      <c r="AK826" s="79">
        <v>3</v>
      </c>
      <c r="AL826" s="85" t="s">
        <v>6296</v>
      </c>
      <c r="AM826" s="79" t="s">
        <v>6328</v>
      </c>
      <c r="AN826" s="79" t="b">
        <v>0</v>
      </c>
      <c r="AO826" s="85" t="s">
        <v>5672</v>
      </c>
      <c r="AP826" s="79" t="s">
        <v>6415</v>
      </c>
      <c r="AQ826" s="79">
        <v>0</v>
      </c>
      <c r="AR826" s="79">
        <v>0</v>
      </c>
      <c r="AS826" s="79"/>
      <c r="AT826" s="79"/>
      <c r="AU826" s="79"/>
      <c r="AV826" s="79"/>
      <c r="AW826" s="79"/>
      <c r="AX826" s="79"/>
      <c r="AY826" s="79"/>
      <c r="AZ826" s="79"/>
      <c r="BA826">
        <v>1</v>
      </c>
      <c r="BB826" s="78" t="str">
        <f>REPLACE(INDEX(GroupVertices[Group], MATCH(Edges[[#This Row],[Vertex 1]],GroupVertices[Vertex],0)),1,1,"")</f>
        <v>2</v>
      </c>
      <c r="BC826" s="78" t="str">
        <f>REPLACE(INDEX(GroupVertices[Group], MATCH(Edges[[#This Row],[Vertex 2]],GroupVertices[Vertex],0)),1,1,"")</f>
        <v>2</v>
      </c>
      <c r="BD826" s="48"/>
      <c r="BE826" s="49"/>
      <c r="BF826" s="48"/>
      <c r="BG826" s="49"/>
      <c r="BH826" s="48"/>
      <c r="BI826" s="49"/>
      <c r="BJ826" s="48"/>
      <c r="BK826" s="49"/>
      <c r="BL826" s="48"/>
    </row>
    <row r="827" spans="1:64" x14ac:dyDescent="0.25">
      <c r="A827" s="64" t="s">
        <v>628</v>
      </c>
      <c r="B827" s="64" t="s">
        <v>919</v>
      </c>
      <c r="C827" s="65" t="s">
        <v>15839</v>
      </c>
      <c r="D827" s="66">
        <v>3</v>
      </c>
      <c r="E827" s="67" t="s">
        <v>132</v>
      </c>
      <c r="F827" s="68">
        <v>35</v>
      </c>
      <c r="G827" s="65"/>
      <c r="H827" s="69"/>
      <c r="I827" s="70"/>
      <c r="J827" s="70"/>
      <c r="K827" s="34" t="s">
        <v>65</v>
      </c>
      <c r="L827" s="77">
        <v>827</v>
      </c>
      <c r="M827" s="77"/>
      <c r="N827" s="72"/>
      <c r="O827" s="79" t="s">
        <v>999</v>
      </c>
      <c r="P827" s="81">
        <v>43167.45648148148</v>
      </c>
      <c r="Q827" s="79" t="s">
        <v>1490</v>
      </c>
      <c r="R827" s="79"/>
      <c r="S827" s="79"/>
      <c r="T827" s="79" t="s">
        <v>2909</v>
      </c>
      <c r="U827" s="83" t="s">
        <v>3312</v>
      </c>
      <c r="V827" s="83" t="s">
        <v>3312</v>
      </c>
      <c r="W827" s="81">
        <v>43167.45648148148</v>
      </c>
      <c r="X827" s="83" t="s">
        <v>4464</v>
      </c>
      <c r="Y827" s="79"/>
      <c r="Z827" s="79"/>
      <c r="AA827" s="85" t="s">
        <v>5672</v>
      </c>
      <c r="AB827" s="79"/>
      <c r="AC827" s="79" t="b">
        <v>0</v>
      </c>
      <c r="AD827" s="79">
        <v>4</v>
      </c>
      <c r="AE827" s="85" t="s">
        <v>6296</v>
      </c>
      <c r="AF827" s="79" t="b">
        <v>0</v>
      </c>
      <c r="AG827" s="79" t="s">
        <v>6304</v>
      </c>
      <c r="AH827" s="79"/>
      <c r="AI827" s="85" t="s">
        <v>6296</v>
      </c>
      <c r="AJ827" s="79" t="b">
        <v>0</v>
      </c>
      <c r="AK827" s="79">
        <v>3</v>
      </c>
      <c r="AL827" s="85" t="s">
        <v>6296</v>
      </c>
      <c r="AM827" s="79" t="s">
        <v>6328</v>
      </c>
      <c r="AN827" s="79" t="b">
        <v>0</v>
      </c>
      <c r="AO827" s="85" t="s">
        <v>5672</v>
      </c>
      <c r="AP827" s="79" t="s">
        <v>6415</v>
      </c>
      <c r="AQ827" s="79">
        <v>0</v>
      </c>
      <c r="AR827" s="79">
        <v>0</v>
      </c>
      <c r="AS827" s="79"/>
      <c r="AT827" s="79"/>
      <c r="AU827" s="79"/>
      <c r="AV827" s="79"/>
      <c r="AW827" s="79"/>
      <c r="AX827" s="79"/>
      <c r="AY827" s="79"/>
      <c r="AZ827" s="79"/>
      <c r="BA827">
        <v>1</v>
      </c>
      <c r="BB827" s="78" t="str">
        <f>REPLACE(INDEX(GroupVertices[Group], MATCH(Edges[[#This Row],[Vertex 1]],GroupVertices[Vertex],0)),1,1,"")</f>
        <v>2</v>
      </c>
      <c r="BC827" s="78" t="str">
        <f>REPLACE(INDEX(GroupVertices[Group], MATCH(Edges[[#This Row],[Vertex 2]],GroupVertices[Vertex],0)),1,1,"")</f>
        <v>2</v>
      </c>
      <c r="BD827" s="48"/>
      <c r="BE827" s="49"/>
      <c r="BF827" s="48"/>
      <c r="BG827" s="49"/>
      <c r="BH827" s="48"/>
      <c r="BI827" s="49"/>
      <c r="BJ827" s="48"/>
      <c r="BK827" s="49"/>
      <c r="BL827" s="48"/>
    </row>
    <row r="828" spans="1:64" x14ac:dyDescent="0.25">
      <c r="A828" s="64" t="s">
        <v>451</v>
      </c>
      <c r="B828" s="64" t="s">
        <v>767</v>
      </c>
      <c r="C828" s="65" t="s">
        <v>15839</v>
      </c>
      <c r="D828" s="66">
        <v>3</v>
      </c>
      <c r="E828" s="67" t="s">
        <v>132</v>
      </c>
      <c r="F828" s="68">
        <v>35</v>
      </c>
      <c r="G828" s="65"/>
      <c r="H828" s="69"/>
      <c r="I828" s="70"/>
      <c r="J828" s="70"/>
      <c r="K828" s="34" t="s">
        <v>65</v>
      </c>
      <c r="L828" s="77">
        <v>828</v>
      </c>
      <c r="M828" s="77"/>
      <c r="N828" s="72"/>
      <c r="O828" s="79" t="s">
        <v>999</v>
      </c>
      <c r="P828" s="81">
        <v>43170.648680555554</v>
      </c>
      <c r="Q828" s="79" t="s">
        <v>1225</v>
      </c>
      <c r="R828" s="83" t="s">
        <v>2124</v>
      </c>
      <c r="S828" s="79" t="s">
        <v>2507</v>
      </c>
      <c r="T828" s="79"/>
      <c r="U828" s="79"/>
      <c r="V828" s="83" t="s">
        <v>3646</v>
      </c>
      <c r="W828" s="81">
        <v>43170.648680555554</v>
      </c>
      <c r="X828" s="83" t="s">
        <v>4185</v>
      </c>
      <c r="Y828" s="79"/>
      <c r="Z828" s="79"/>
      <c r="AA828" s="85" t="s">
        <v>5393</v>
      </c>
      <c r="AB828" s="79"/>
      <c r="AC828" s="79" t="b">
        <v>0</v>
      </c>
      <c r="AD828" s="79">
        <v>0</v>
      </c>
      <c r="AE828" s="85" t="s">
        <v>6296</v>
      </c>
      <c r="AF828" s="79" t="b">
        <v>0</v>
      </c>
      <c r="AG828" s="79" t="s">
        <v>6304</v>
      </c>
      <c r="AH828" s="79"/>
      <c r="AI828" s="85" t="s">
        <v>6296</v>
      </c>
      <c r="AJ828" s="79" t="b">
        <v>0</v>
      </c>
      <c r="AK828" s="79">
        <v>4</v>
      </c>
      <c r="AL828" s="85" t="s">
        <v>6230</v>
      </c>
      <c r="AM828" s="79" t="s">
        <v>6328</v>
      </c>
      <c r="AN828" s="79" t="b">
        <v>0</v>
      </c>
      <c r="AO828" s="85" t="s">
        <v>6230</v>
      </c>
      <c r="AP828" s="79" t="s">
        <v>176</v>
      </c>
      <c r="AQ828" s="79">
        <v>0</v>
      </c>
      <c r="AR828" s="79">
        <v>0</v>
      </c>
      <c r="AS828" s="79"/>
      <c r="AT828" s="79"/>
      <c r="AU828" s="79"/>
      <c r="AV828" s="79"/>
      <c r="AW828" s="79"/>
      <c r="AX828" s="79"/>
      <c r="AY828" s="79"/>
      <c r="AZ828" s="79"/>
      <c r="BA828">
        <v>1</v>
      </c>
      <c r="BB828" s="78" t="str">
        <f>REPLACE(INDEX(GroupVertices[Group], MATCH(Edges[[#This Row],[Vertex 1]],GroupVertices[Vertex],0)),1,1,"")</f>
        <v>2</v>
      </c>
      <c r="BC828" s="78" t="str">
        <f>REPLACE(INDEX(GroupVertices[Group], MATCH(Edges[[#This Row],[Vertex 2]],GroupVertices[Vertex],0)),1,1,"")</f>
        <v>2</v>
      </c>
      <c r="BD828" s="48">
        <v>0</v>
      </c>
      <c r="BE828" s="49">
        <v>0</v>
      </c>
      <c r="BF828" s="48">
        <v>0</v>
      </c>
      <c r="BG828" s="49">
        <v>0</v>
      </c>
      <c r="BH828" s="48">
        <v>0</v>
      </c>
      <c r="BI828" s="49">
        <v>0</v>
      </c>
      <c r="BJ828" s="48">
        <v>17</v>
      </c>
      <c r="BK828" s="49">
        <v>100</v>
      </c>
      <c r="BL828" s="48">
        <v>17</v>
      </c>
    </row>
    <row r="829" spans="1:64" x14ac:dyDescent="0.25">
      <c r="A829" s="64" t="s">
        <v>628</v>
      </c>
      <c r="B829" s="64" t="s">
        <v>451</v>
      </c>
      <c r="C829" s="65" t="s">
        <v>15839</v>
      </c>
      <c r="D829" s="66">
        <v>3</v>
      </c>
      <c r="E829" s="67" t="s">
        <v>132</v>
      </c>
      <c r="F829" s="68">
        <v>35</v>
      </c>
      <c r="G829" s="65"/>
      <c r="H829" s="69"/>
      <c r="I829" s="70"/>
      <c r="J829" s="70"/>
      <c r="K829" s="34" t="s">
        <v>65</v>
      </c>
      <c r="L829" s="77">
        <v>829</v>
      </c>
      <c r="M829" s="77"/>
      <c r="N829" s="72"/>
      <c r="O829" s="79" t="s">
        <v>999</v>
      </c>
      <c r="P829" s="81">
        <v>43167.45648148148</v>
      </c>
      <c r="Q829" s="79" t="s">
        <v>1490</v>
      </c>
      <c r="R829" s="79"/>
      <c r="S829" s="79"/>
      <c r="T829" s="79" t="s">
        <v>2909</v>
      </c>
      <c r="U829" s="83" t="s">
        <v>3312</v>
      </c>
      <c r="V829" s="83" t="s">
        <v>3312</v>
      </c>
      <c r="W829" s="81">
        <v>43167.45648148148</v>
      </c>
      <c r="X829" s="83" t="s">
        <v>4464</v>
      </c>
      <c r="Y829" s="79"/>
      <c r="Z829" s="79"/>
      <c r="AA829" s="85" t="s">
        <v>5672</v>
      </c>
      <c r="AB829" s="79"/>
      <c r="AC829" s="79" t="b">
        <v>0</v>
      </c>
      <c r="AD829" s="79">
        <v>4</v>
      </c>
      <c r="AE829" s="85" t="s">
        <v>6296</v>
      </c>
      <c r="AF829" s="79" t="b">
        <v>0</v>
      </c>
      <c r="AG829" s="79" t="s">
        <v>6304</v>
      </c>
      <c r="AH829" s="79"/>
      <c r="AI829" s="85" t="s">
        <v>6296</v>
      </c>
      <c r="AJ829" s="79" t="b">
        <v>0</v>
      </c>
      <c r="AK829" s="79">
        <v>3</v>
      </c>
      <c r="AL829" s="85" t="s">
        <v>6296</v>
      </c>
      <c r="AM829" s="79" t="s">
        <v>6328</v>
      </c>
      <c r="AN829" s="79" t="b">
        <v>0</v>
      </c>
      <c r="AO829" s="85" t="s">
        <v>5672</v>
      </c>
      <c r="AP829" s="79" t="s">
        <v>6415</v>
      </c>
      <c r="AQ829" s="79">
        <v>0</v>
      </c>
      <c r="AR829" s="79">
        <v>0</v>
      </c>
      <c r="AS829" s="79"/>
      <c r="AT829" s="79"/>
      <c r="AU829" s="79"/>
      <c r="AV829" s="79"/>
      <c r="AW829" s="79"/>
      <c r="AX829" s="79"/>
      <c r="AY829" s="79"/>
      <c r="AZ829" s="79"/>
      <c r="BA829">
        <v>1</v>
      </c>
      <c r="BB829" s="78" t="str">
        <f>REPLACE(INDEX(GroupVertices[Group], MATCH(Edges[[#This Row],[Vertex 1]],GroupVertices[Vertex],0)),1,1,"")</f>
        <v>2</v>
      </c>
      <c r="BC829" s="78" t="str">
        <f>REPLACE(INDEX(GroupVertices[Group], MATCH(Edges[[#This Row],[Vertex 2]],GroupVertices[Vertex],0)),1,1,"")</f>
        <v>2</v>
      </c>
      <c r="BD829" s="48"/>
      <c r="BE829" s="49"/>
      <c r="BF829" s="48"/>
      <c r="BG829" s="49"/>
      <c r="BH829" s="48"/>
      <c r="BI829" s="49"/>
      <c r="BJ829" s="48"/>
      <c r="BK829" s="49"/>
      <c r="BL829" s="48"/>
    </row>
    <row r="830" spans="1:64" x14ac:dyDescent="0.25">
      <c r="A830" s="64" t="s">
        <v>629</v>
      </c>
      <c r="B830" s="64" t="s">
        <v>920</v>
      </c>
      <c r="C830" s="65" t="s">
        <v>15839</v>
      </c>
      <c r="D830" s="66">
        <v>3</v>
      </c>
      <c r="E830" s="67" t="s">
        <v>132</v>
      </c>
      <c r="F830" s="68">
        <v>35</v>
      </c>
      <c r="G830" s="65"/>
      <c r="H830" s="69"/>
      <c r="I830" s="70"/>
      <c r="J830" s="70"/>
      <c r="K830" s="34" t="s">
        <v>65</v>
      </c>
      <c r="L830" s="77">
        <v>830</v>
      </c>
      <c r="M830" s="77"/>
      <c r="N830" s="72"/>
      <c r="O830" s="79" t="s">
        <v>999</v>
      </c>
      <c r="P830" s="81">
        <v>43167.66333333333</v>
      </c>
      <c r="Q830" s="79" t="s">
        <v>1491</v>
      </c>
      <c r="R830" s="79"/>
      <c r="S830" s="79"/>
      <c r="T830" s="79" t="s">
        <v>2909</v>
      </c>
      <c r="U830" s="79"/>
      <c r="V830" s="83" t="s">
        <v>3772</v>
      </c>
      <c r="W830" s="81">
        <v>43167.66333333333</v>
      </c>
      <c r="X830" s="83" t="s">
        <v>4465</v>
      </c>
      <c r="Y830" s="79"/>
      <c r="Z830" s="79"/>
      <c r="AA830" s="85" t="s">
        <v>5673</v>
      </c>
      <c r="AB830" s="79"/>
      <c r="AC830" s="79" t="b">
        <v>0</v>
      </c>
      <c r="AD830" s="79">
        <v>0</v>
      </c>
      <c r="AE830" s="85" t="s">
        <v>6296</v>
      </c>
      <c r="AF830" s="79" t="b">
        <v>0</v>
      </c>
      <c r="AG830" s="79" t="s">
        <v>6304</v>
      </c>
      <c r="AH830" s="79"/>
      <c r="AI830" s="85" t="s">
        <v>6296</v>
      </c>
      <c r="AJ830" s="79" t="b">
        <v>0</v>
      </c>
      <c r="AK830" s="79">
        <v>3</v>
      </c>
      <c r="AL830" s="85" t="s">
        <v>5672</v>
      </c>
      <c r="AM830" s="79" t="s">
        <v>6331</v>
      </c>
      <c r="AN830" s="79" t="b">
        <v>0</v>
      </c>
      <c r="AO830" s="85" t="s">
        <v>5672</v>
      </c>
      <c r="AP830" s="79" t="s">
        <v>176</v>
      </c>
      <c r="AQ830" s="79">
        <v>0</v>
      </c>
      <c r="AR830" s="79">
        <v>0</v>
      </c>
      <c r="AS830" s="79"/>
      <c r="AT830" s="79"/>
      <c r="AU830" s="79"/>
      <c r="AV830" s="79"/>
      <c r="AW830" s="79"/>
      <c r="AX830" s="79"/>
      <c r="AY830" s="79"/>
      <c r="AZ830" s="79"/>
      <c r="BA830">
        <v>1</v>
      </c>
      <c r="BB830" s="78" t="str">
        <f>REPLACE(INDEX(GroupVertices[Group], MATCH(Edges[[#This Row],[Vertex 1]],GroupVertices[Vertex],0)),1,1,"")</f>
        <v>2</v>
      </c>
      <c r="BC830" s="78" t="str">
        <f>REPLACE(INDEX(GroupVertices[Group], MATCH(Edges[[#This Row],[Vertex 2]],GroupVertices[Vertex],0)),1,1,"")</f>
        <v>2</v>
      </c>
      <c r="BD830" s="48"/>
      <c r="BE830" s="49"/>
      <c r="BF830" s="48"/>
      <c r="BG830" s="49"/>
      <c r="BH830" s="48"/>
      <c r="BI830" s="49"/>
      <c r="BJ830" s="48"/>
      <c r="BK830" s="49"/>
      <c r="BL830" s="48"/>
    </row>
    <row r="831" spans="1:64" x14ac:dyDescent="0.25">
      <c r="A831" s="64" t="s">
        <v>629</v>
      </c>
      <c r="B831" s="64" t="s">
        <v>921</v>
      </c>
      <c r="C831" s="65" t="s">
        <v>15839</v>
      </c>
      <c r="D831" s="66">
        <v>3</v>
      </c>
      <c r="E831" s="67" t="s">
        <v>132</v>
      </c>
      <c r="F831" s="68">
        <v>35</v>
      </c>
      <c r="G831" s="65"/>
      <c r="H831" s="69"/>
      <c r="I831" s="70"/>
      <c r="J831" s="70"/>
      <c r="K831" s="34" t="s">
        <v>65</v>
      </c>
      <c r="L831" s="77">
        <v>831</v>
      </c>
      <c r="M831" s="77"/>
      <c r="N831" s="72"/>
      <c r="O831" s="79" t="s">
        <v>999</v>
      </c>
      <c r="P831" s="81">
        <v>43167.66333333333</v>
      </c>
      <c r="Q831" s="79" t="s">
        <v>1491</v>
      </c>
      <c r="R831" s="79"/>
      <c r="S831" s="79"/>
      <c r="T831" s="79" t="s">
        <v>2909</v>
      </c>
      <c r="U831" s="79"/>
      <c r="V831" s="83" t="s">
        <v>3772</v>
      </c>
      <c r="W831" s="81">
        <v>43167.66333333333</v>
      </c>
      <c r="X831" s="83" t="s">
        <v>4465</v>
      </c>
      <c r="Y831" s="79"/>
      <c r="Z831" s="79"/>
      <c r="AA831" s="85" t="s">
        <v>5673</v>
      </c>
      <c r="AB831" s="79"/>
      <c r="AC831" s="79" t="b">
        <v>0</v>
      </c>
      <c r="AD831" s="79">
        <v>0</v>
      </c>
      <c r="AE831" s="85" t="s">
        <v>6296</v>
      </c>
      <c r="AF831" s="79" t="b">
        <v>0</v>
      </c>
      <c r="AG831" s="79" t="s">
        <v>6304</v>
      </c>
      <c r="AH831" s="79"/>
      <c r="AI831" s="85" t="s">
        <v>6296</v>
      </c>
      <c r="AJ831" s="79" t="b">
        <v>0</v>
      </c>
      <c r="AK831" s="79">
        <v>3</v>
      </c>
      <c r="AL831" s="85" t="s">
        <v>5672</v>
      </c>
      <c r="AM831" s="79" t="s">
        <v>6331</v>
      </c>
      <c r="AN831" s="79" t="b">
        <v>0</v>
      </c>
      <c r="AO831" s="85" t="s">
        <v>5672</v>
      </c>
      <c r="AP831" s="79" t="s">
        <v>176</v>
      </c>
      <c r="AQ831" s="79">
        <v>0</v>
      </c>
      <c r="AR831" s="79">
        <v>0</v>
      </c>
      <c r="AS831" s="79"/>
      <c r="AT831" s="79"/>
      <c r="AU831" s="79"/>
      <c r="AV831" s="79"/>
      <c r="AW831" s="79"/>
      <c r="AX831" s="79"/>
      <c r="AY831" s="79"/>
      <c r="AZ831" s="79"/>
      <c r="BA831">
        <v>1</v>
      </c>
      <c r="BB831" s="78" t="str">
        <f>REPLACE(INDEX(GroupVertices[Group], MATCH(Edges[[#This Row],[Vertex 1]],GroupVertices[Vertex],0)),1,1,"")</f>
        <v>2</v>
      </c>
      <c r="BC831" s="78" t="str">
        <f>REPLACE(INDEX(GroupVertices[Group], MATCH(Edges[[#This Row],[Vertex 2]],GroupVertices[Vertex],0)),1,1,"")</f>
        <v>2</v>
      </c>
      <c r="BD831" s="48"/>
      <c r="BE831" s="49"/>
      <c r="BF831" s="48"/>
      <c r="BG831" s="49"/>
      <c r="BH831" s="48"/>
      <c r="BI831" s="49"/>
      <c r="BJ831" s="48"/>
      <c r="BK831" s="49"/>
      <c r="BL831" s="48"/>
    </row>
    <row r="832" spans="1:64" x14ac:dyDescent="0.25">
      <c r="A832" s="64" t="s">
        <v>629</v>
      </c>
      <c r="B832" s="64" t="s">
        <v>922</v>
      </c>
      <c r="C832" s="65" t="s">
        <v>15839</v>
      </c>
      <c r="D832" s="66">
        <v>3</v>
      </c>
      <c r="E832" s="67" t="s">
        <v>132</v>
      </c>
      <c r="F832" s="68">
        <v>35</v>
      </c>
      <c r="G832" s="65"/>
      <c r="H832" s="69"/>
      <c r="I832" s="70"/>
      <c r="J832" s="70"/>
      <c r="K832" s="34" t="s">
        <v>65</v>
      </c>
      <c r="L832" s="77">
        <v>832</v>
      </c>
      <c r="M832" s="77"/>
      <c r="N832" s="72"/>
      <c r="O832" s="79" t="s">
        <v>999</v>
      </c>
      <c r="P832" s="81">
        <v>43167.66333333333</v>
      </c>
      <c r="Q832" s="79" t="s">
        <v>1491</v>
      </c>
      <c r="R832" s="79"/>
      <c r="S832" s="79"/>
      <c r="T832" s="79" t="s">
        <v>2909</v>
      </c>
      <c r="U832" s="79"/>
      <c r="V832" s="83" t="s">
        <v>3772</v>
      </c>
      <c r="W832" s="81">
        <v>43167.66333333333</v>
      </c>
      <c r="X832" s="83" t="s">
        <v>4465</v>
      </c>
      <c r="Y832" s="79"/>
      <c r="Z832" s="79"/>
      <c r="AA832" s="85" t="s">
        <v>5673</v>
      </c>
      <c r="AB832" s="79"/>
      <c r="AC832" s="79" t="b">
        <v>0</v>
      </c>
      <c r="AD832" s="79">
        <v>0</v>
      </c>
      <c r="AE832" s="85" t="s">
        <v>6296</v>
      </c>
      <c r="AF832" s="79" t="b">
        <v>0</v>
      </c>
      <c r="AG832" s="79" t="s">
        <v>6304</v>
      </c>
      <c r="AH832" s="79"/>
      <c r="AI832" s="85" t="s">
        <v>6296</v>
      </c>
      <c r="AJ832" s="79" t="b">
        <v>0</v>
      </c>
      <c r="AK832" s="79">
        <v>3</v>
      </c>
      <c r="AL832" s="85" t="s">
        <v>5672</v>
      </c>
      <c r="AM832" s="79" t="s">
        <v>6331</v>
      </c>
      <c r="AN832" s="79" t="b">
        <v>0</v>
      </c>
      <c r="AO832" s="85" t="s">
        <v>5672</v>
      </c>
      <c r="AP832" s="79" t="s">
        <v>176</v>
      </c>
      <c r="AQ832" s="79">
        <v>0</v>
      </c>
      <c r="AR832" s="79">
        <v>0</v>
      </c>
      <c r="AS832" s="79"/>
      <c r="AT832" s="79"/>
      <c r="AU832" s="79"/>
      <c r="AV832" s="79"/>
      <c r="AW832" s="79"/>
      <c r="AX832" s="79"/>
      <c r="AY832" s="79"/>
      <c r="AZ832" s="79"/>
      <c r="BA832">
        <v>1</v>
      </c>
      <c r="BB832" s="78" t="str">
        <f>REPLACE(INDEX(GroupVertices[Group], MATCH(Edges[[#This Row],[Vertex 1]],GroupVertices[Vertex],0)),1,1,"")</f>
        <v>2</v>
      </c>
      <c r="BC832" s="78" t="str">
        <f>REPLACE(INDEX(GroupVertices[Group], MATCH(Edges[[#This Row],[Vertex 2]],GroupVertices[Vertex],0)),1,1,"")</f>
        <v>2</v>
      </c>
      <c r="BD832" s="48"/>
      <c r="BE832" s="49"/>
      <c r="BF832" s="48"/>
      <c r="BG832" s="49"/>
      <c r="BH832" s="48"/>
      <c r="BI832" s="49"/>
      <c r="BJ832" s="48"/>
      <c r="BK832" s="49"/>
      <c r="BL832" s="48"/>
    </row>
    <row r="833" spans="1:64" x14ac:dyDescent="0.25">
      <c r="A833" s="64" t="s">
        <v>629</v>
      </c>
      <c r="B833" s="64" t="s">
        <v>923</v>
      </c>
      <c r="C833" s="65" t="s">
        <v>15839</v>
      </c>
      <c r="D833" s="66">
        <v>3</v>
      </c>
      <c r="E833" s="67" t="s">
        <v>132</v>
      </c>
      <c r="F833" s="68">
        <v>35</v>
      </c>
      <c r="G833" s="65"/>
      <c r="H833" s="69"/>
      <c r="I833" s="70"/>
      <c r="J833" s="70"/>
      <c r="K833" s="34" t="s">
        <v>65</v>
      </c>
      <c r="L833" s="77">
        <v>833</v>
      </c>
      <c r="M833" s="77"/>
      <c r="N833" s="72"/>
      <c r="O833" s="79" t="s">
        <v>999</v>
      </c>
      <c r="P833" s="81">
        <v>43167.66333333333</v>
      </c>
      <c r="Q833" s="79" t="s">
        <v>1491</v>
      </c>
      <c r="R833" s="79"/>
      <c r="S833" s="79"/>
      <c r="T833" s="79" t="s">
        <v>2909</v>
      </c>
      <c r="U833" s="79"/>
      <c r="V833" s="83" t="s">
        <v>3772</v>
      </c>
      <c r="W833" s="81">
        <v>43167.66333333333</v>
      </c>
      <c r="X833" s="83" t="s">
        <v>4465</v>
      </c>
      <c r="Y833" s="79"/>
      <c r="Z833" s="79"/>
      <c r="AA833" s="85" t="s">
        <v>5673</v>
      </c>
      <c r="AB833" s="79"/>
      <c r="AC833" s="79" t="b">
        <v>0</v>
      </c>
      <c r="AD833" s="79">
        <v>0</v>
      </c>
      <c r="AE833" s="85" t="s">
        <v>6296</v>
      </c>
      <c r="AF833" s="79" t="b">
        <v>0</v>
      </c>
      <c r="AG833" s="79" t="s">
        <v>6304</v>
      </c>
      <c r="AH833" s="79"/>
      <c r="AI833" s="85" t="s">
        <v>6296</v>
      </c>
      <c r="AJ833" s="79" t="b">
        <v>0</v>
      </c>
      <c r="AK833" s="79">
        <v>3</v>
      </c>
      <c r="AL833" s="85" t="s">
        <v>5672</v>
      </c>
      <c r="AM833" s="79" t="s">
        <v>6331</v>
      </c>
      <c r="AN833" s="79" t="b">
        <v>0</v>
      </c>
      <c r="AO833" s="85" t="s">
        <v>5672</v>
      </c>
      <c r="AP833" s="79" t="s">
        <v>176</v>
      </c>
      <c r="AQ833" s="79">
        <v>0</v>
      </c>
      <c r="AR833" s="79">
        <v>0</v>
      </c>
      <c r="AS833" s="79"/>
      <c r="AT833" s="79"/>
      <c r="AU833" s="79"/>
      <c r="AV833" s="79"/>
      <c r="AW833" s="79"/>
      <c r="AX833" s="79"/>
      <c r="AY833" s="79"/>
      <c r="AZ833" s="79"/>
      <c r="BA833">
        <v>1</v>
      </c>
      <c r="BB833" s="78" t="str">
        <f>REPLACE(INDEX(GroupVertices[Group], MATCH(Edges[[#This Row],[Vertex 1]],GroupVertices[Vertex],0)),1,1,"")</f>
        <v>2</v>
      </c>
      <c r="BC833" s="78" t="str">
        <f>REPLACE(INDEX(GroupVertices[Group], MATCH(Edges[[#This Row],[Vertex 2]],GroupVertices[Vertex],0)),1,1,"")</f>
        <v>2</v>
      </c>
      <c r="BD833" s="48"/>
      <c r="BE833" s="49"/>
      <c r="BF833" s="48"/>
      <c r="BG833" s="49"/>
      <c r="BH833" s="48"/>
      <c r="BI833" s="49"/>
      <c r="BJ833" s="48"/>
      <c r="BK833" s="49"/>
      <c r="BL833" s="48"/>
    </row>
    <row r="834" spans="1:64" x14ac:dyDescent="0.25">
      <c r="A834" s="64" t="s">
        <v>629</v>
      </c>
      <c r="B834" s="64" t="s">
        <v>924</v>
      </c>
      <c r="C834" s="65" t="s">
        <v>15839</v>
      </c>
      <c r="D834" s="66">
        <v>3</v>
      </c>
      <c r="E834" s="67" t="s">
        <v>132</v>
      </c>
      <c r="F834" s="68">
        <v>35</v>
      </c>
      <c r="G834" s="65"/>
      <c r="H834" s="69"/>
      <c r="I834" s="70"/>
      <c r="J834" s="70"/>
      <c r="K834" s="34" t="s">
        <v>65</v>
      </c>
      <c r="L834" s="77">
        <v>834</v>
      </c>
      <c r="M834" s="77"/>
      <c r="N834" s="72"/>
      <c r="O834" s="79" t="s">
        <v>999</v>
      </c>
      <c r="P834" s="81">
        <v>43167.66333333333</v>
      </c>
      <c r="Q834" s="79" t="s">
        <v>1491</v>
      </c>
      <c r="R834" s="79"/>
      <c r="S834" s="79"/>
      <c r="T834" s="79" t="s">
        <v>2909</v>
      </c>
      <c r="U834" s="79"/>
      <c r="V834" s="83" t="s">
        <v>3772</v>
      </c>
      <c r="W834" s="81">
        <v>43167.66333333333</v>
      </c>
      <c r="X834" s="83" t="s">
        <v>4465</v>
      </c>
      <c r="Y834" s="79"/>
      <c r="Z834" s="79"/>
      <c r="AA834" s="85" t="s">
        <v>5673</v>
      </c>
      <c r="AB834" s="79"/>
      <c r="AC834" s="79" t="b">
        <v>0</v>
      </c>
      <c r="AD834" s="79">
        <v>0</v>
      </c>
      <c r="AE834" s="85" t="s">
        <v>6296</v>
      </c>
      <c r="AF834" s="79" t="b">
        <v>0</v>
      </c>
      <c r="AG834" s="79" t="s">
        <v>6304</v>
      </c>
      <c r="AH834" s="79"/>
      <c r="AI834" s="85" t="s">
        <v>6296</v>
      </c>
      <c r="AJ834" s="79" t="b">
        <v>0</v>
      </c>
      <c r="AK834" s="79">
        <v>3</v>
      </c>
      <c r="AL834" s="85" t="s">
        <v>5672</v>
      </c>
      <c r="AM834" s="79" t="s">
        <v>6331</v>
      </c>
      <c r="AN834" s="79" t="b">
        <v>0</v>
      </c>
      <c r="AO834" s="85" t="s">
        <v>5672</v>
      </c>
      <c r="AP834" s="79" t="s">
        <v>176</v>
      </c>
      <c r="AQ834" s="79">
        <v>0</v>
      </c>
      <c r="AR834" s="79">
        <v>0</v>
      </c>
      <c r="AS834" s="79"/>
      <c r="AT834" s="79"/>
      <c r="AU834" s="79"/>
      <c r="AV834" s="79"/>
      <c r="AW834" s="79"/>
      <c r="AX834" s="79"/>
      <c r="AY834" s="79"/>
      <c r="AZ834" s="79"/>
      <c r="BA834">
        <v>1</v>
      </c>
      <c r="BB834" s="78" t="str">
        <f>REPLACE(INDEX(GroupVertices[Group], MATCH(Edges[[#This Row],[Vertex 1]],GroupVertices[Vertex],0)),1,1,"")</f>
        <v>2</v>
      </c>
      <c r="BC834" s="78" t="str">
        <f>REPLACE(INDEX(GroupVertices[Group], MATCH(Edges[[#This Row],[Vertex 2]],GroupVertices[Vertex],0)),1,1,"")</f>
        <v>2</v>
      </c>
      <c r="BD834" s="48">
        <v>0</v>
      </c>
      <c r="BE834" s="49">
        <v>0</v>
      </c>
      <c r="BF834" s="48">
        <v>0</v>
      </c>
      <c r="BG834" s="49">
        <v>0</v>
      </c>
      <c r="BH834" s="48">
        <v>0</v>
      </c>
      <c r="BI834" s="49">
        <v>0</v>
      </c>
      <c r="BJ834" s="48">
        <v>13</v>
      </c>
      <c r="BK834" s="49">
        <v>100</v>
      </c>
      <c r="BL834" s="48">
        <v>13</v>
      </c>
    </row>
    <row r="835" spans="1:64" x14ac:dyDescent="0.25">
      <c r="A835" s="64" t="s">
        <v>629</v>
      </c>
      <c r="B835" s="64" t="s">
        <v>628</v>
      </c>
      <c r="C835" s="65" t="s">
        <v>15839</v>
      </c>
      <c r="D835" s="66">
        <v>3</v>
      </c>
      <c r="E835" s="67" t="s">
        <v>132</v>
      </c>
      <c r="F835" s="68">
        <v>35</v>
      </c>
      <c r="G835" s="65"/>
      <c r="H835" s="69"/>
      <c r="I835" s="70"/>
      <c r="J835" s="70"/>
      <c r="K835" s="34" t="s">
        <v>66</v>
      </c>
      <c r="L835" s="77">
        <v>835</v>
      </c>
      <c r="M835" s="77"/>
      <c r="N835" s="72"/>
      <c r="O835" s="79" t="s">
        <v>999</v>
      </c>
      <c r="P835" s="81">
        <v>43167.66333333333</v>
      </c>
      <c r="Q835" s="79" t="s">
        <v>1491</v>
      </c>
      <c r="R835" s="79"/>
      <c r="S835" s="79"/>
      <c r="T835" s="79" t="s">
        <v>2909</v>
      </c>
      <c r="U835" s="79"/>
      <c r="V835" s="83" t="s">
        <v>3772</v>
      </c>
      <c r="W835" s="81">
        <v>43167.66333333333</v>
      </c>
      <c r="X835" s="83" t="s">
        <v>4465</v>
      </c>
      <c r="Y835" s="79"/>
      <c r="Z835" s="79"/>
      <c r="AA835" s="85" t="s">
        <v>5673</v>
      </c>
      <c r="AB835" s="79"/>
      <c r="AC835" s="79" t="b">
        <v>0</v>
      </c>
      <c r="AD835" s="79">
        <v>0</v>
      </c>
      <c r="AE835" s="85" t="s">
        <v>6296</v>
      </c>
      <c r="AF835" s="79" t="b">
        <v>0</v>
      </c>
      <c r="AG835" s="79" t="s">
        <v>6304</v>
      </c>
      <c r="AH835" s="79"/>
      <c r="AI835" s="85" t="s">
        <v>6296</v>
      </c>
      <c r="AJ835" s="79" t="b">
        <v>0</v>
      </c>
      <c r="AK835" s="79">
        <v>3</v>
      </c>
      <c r="AL835" s="85" t="s">
        <v>5672</v>
      </c>
      <c r="AM835" s="79" t="s">
        <v>6331</v>
      </c>
      <c r="AN835" s="79" t="b">
        <v>0</v>
      </c>
      <c r="AO835" s="85" t="s">
        <v>5672</v>
      </c>
      <c r="AP835" s="79" t="s">
        <v>176</v>
      </c>
      <c r="AQ835" s="79">
        <v>0</v>
      </c>
      <c r="AR835" s="79">
        <v>0</v>
      </c>
      <c r="AS835" s="79"/>
      <c r="AT835" s="79"/>
      <c r="AU835" s="79"/>
      <c r="AV835" s="79"/>
      <c r="AW835" s="79"/>
      <c r="AX835" s="79"/>
      <c r="AY835" s="79"/>
      <c r="AZ835" s="79"/>
      <c r="BA835">
        <v>1</v>
      </c>
      <c r="BB835" s="78" t="str">
        <f>REPLACE(INDEX(GroupVertices[Group], MATCH(Edges[[#This Row],[Vertex 1]],GroupVertices[Vertex],0)),1,1,"")</f>
        <v>2</v>
      </c>
      <c r="BC835" s="78" t="str">
        <f>REPLACE(INDEX(GroupVertices[Group], MATCH(Edges[[#This Row],[Vertex 2]],GroupVertices[Vertex],0)),1,1,"")</f>
        <v>2</v>
      </c>
      <c r="BD835" s="48"/>
      <c r="BE835" s="49"/>
      <c r="BF835" s="48"/>
      <c r="BG835" s="49"/>
      <c r="BH835" s="48"/>
      <c r="BI835" s="49"/>
      <c r="BJ835" s="48"/>
      <c r="BK835" s="49"/>
      <c r="BL835" s="48"/>
    </row>
    <row r="836" spans="1:64" x14ac:dyDescent="0.25">
      <c r="A836" s="64" t="s">
        <v>628</v>
      </c>
      <c r="B836" s="64" t="s">
        <v>629</v>
      </c>
      <c r="C836" s="65" t="s">
        <v>15839</v>
      </c>
      <c r="D836" s="66">
        <v>3</v>
      </c>
      <c r="E836" s="67" t="s">
        <v>132</v>
      </c>
      <c r="F836" s="68">
        <v>35</v>
      </c>
      <c r="G836" s="65"/>
      <c r="H836" s="69"/>
      <c r="I836" s="70"/>
      <c r="J836" s="70"/>
      <c r="K836" s="34" t="s">
        <v>66</v>
      </c>
      <c r="L836" s="77">
        <v>836</v>
      </c>
      <c r="M836" s="77"/>
      <c r="N836" s="72"/>
      <c r="O836" s="79" t="s">
        <v>999</v>
      </c>
      <c r="P836" s="81">
        <v>43167.45648148148</v>
      </c>
      <c r="Q836" s="79" t="s">
        <v>1490</v>
      </c>
      <c r="R836" s="79"/>
      <c r="S836" s="79"/>
      <c r="T836" s="79" t="s">
        <v>2909</v>
      </c>
      <c r="U836" s="83" t="s">
        <v>3312</v>
      </c>
      <c r="V836" s="83" t="s">
        <v>3312</v>
      </c>
      <c r="W836" s="81">
        <v>43167.45648148148</v>
      </c>
      <c r="X836" s="83" t="s">
        <v>4464</v>
      </c>
      <c r="Y836" s="79"/>
      <c r="Z836" s="79"/>
      <c r="AA836" s="85" t="s">
        <v>5672</v>
      </c>
      <c r="AB836" s="79"/>
      <c r="AC836" s="79" t="b">
        <v>0</v>
      </c>
      <c r="AD836" s="79">
        <v>4</v>
      </c>
      <c r="AE836" s="85" t="s">
        <v>6296</v>
      </c>
      <c r="AF836" s="79" t="b">
        <v>0</v>
      </c>
      <c r="AG836" s="79" t="s">
        <v>6304</v>
      </c>
      <c r="AH836" s="79"/>
      <c r="AI836" s="85" t="s">
        <v>6296</v>
      </c>
      <c r="AJ836" s="79" t="b">
        <v>0</v>
      </c>
      <c r="AK836" s="79">
        <v>3</v>
      </c>
      <c r="AL836" s="85" t="s">
        <v>6296</v>
      </c>
      <c r="AM836" s="79" t="s">
        <v>6328</v>
      </c>
      <c r="AN836" s="79" t="b">
        <v>0</v>
      </c>
      <c r="AO836" s="85" t="s">
        <v>5672</v>
      </c>
      <c r="AP836" s="79" t="s">
        <v>6415</v>
      </c>
      <c r="AQ836" s="79">
        <v>0</v>
      </c>
      <c r="AR836" s="79">
        <v>0</v>
      </c>
      <c r="AS836" s="79"/>
      <c r="AT836" s="79"/>
      <c r="AU836" s="79"/>
      <c r="AV836" s="79"/>
      <c r="AW836" s="79"/>
      <c r="AX836" s="79"/>
      <c r="AY836" s="79"/>
      <c r="AZ836" s="79"/>
      <c r="BA836">
        <v>1</v>
      </c>
      <c r="BB836" s="78" t="str">
        <f>REPLACE(INDEX(GroupVertices[Group], MATCH(Edges[[#This Row],[Vertex 1]],GroupVertices[Vertex],0)),1,1,"")</f>
        <v>2</v>
      </c>
      <c r="BC836" s="78" t="str">
        <f>REPLACE(INDEX(GroupVertices[Group], MATCH(Edges[[#This Row],[Vertex 2]],GroupVertices[Vertex],0)),1,1,"")</f>
        <v>2</v>
      </c>
      <c r="BD836" s="48"/>
      <c r="BE836" s="49"/>
      <c r="BF836" s="48"/>
      <c r="BG836" s="49"/>
      <c r="BH836" s="48"/>
      <c r="BI836" s="49"/>
      <c r="BJ836" s="48"/>
      <c r="BK836" s="49"/>
      <c r="BL836" s="48"/>
    </row>
    <row r="837" spans="1:64" x14ac:dyDescent="0.25">
      <c r="A837" s="64" t="s">
        <v>628</v>
      </c>
      <c r="B837" s="64" t="s">
        <v>920</v>
      </c>
      <c r="C837" s="65" t="s">
        <v>15839</v>
      </c>
      <c r="D837" s="66">
        <v>3</v>
      </c>
      <c r="E837" s="67" t="s">
        <v>132</v>
      </c>
      <c r="F837" s="68">
        <v>35</v>
      </c>
      <c r="G837" s="65"/>
      <c r="H837" s="69"/>
      <c r="I837" s="70"/>
      <c r="J837" s="70"/>
      <c r="K837" s="34" t="s">
        <v>65</v>
      </c>
      <c r="L837" s="77">
        <v>837</v>
      </c>
      <c r="M837" s="77"/>
      <c r="N837" s="72"/>
      <c r="O837" s="79" t="s">
        <v>999</v>
      </c>
      <c r="P837" s="81">
        <v>43167.45648148148</v>
      </c>
      <c r="Q837" s="79" t="s">
        <v>1490</v>
      </c>
      <c r="R837" s="79"/>
      <c r="S837" s="79"/>
      <c r="T837" s="79" t="s">
        <v>2909</v>
      </c>
      <c r="U837" s="83" t="s">
        <v>3312</v>
      </c>
      <c r="V837" s="83" t="s">
        <v>3312</v>
      </c>
      <c r="W837" s="81">
        <v>43167.45648148148</v>
      </c>
      <c r="X837" s="83" t="s">
        <v>4464</v>
      </c>
      <c r="Y837" s="79"/>
      <c r="Z837" s="79"/>
      <c r="AA837" s="85" t="s">
        <v>5672</v>
      </c>
      <c r="AB837" s="79"/>
      <c r="AC837" s="79" t="b">
        <v>0</v>
      </c>
      <c r="AD837" s="79">
        <v>4</v>
      </c>
      <c r="AE837" s="85" t="s">
        <v>6296</v>
      </c>
      <c r="AF837" s="79" t="b">
        <v>0</v>
      </c>
      <c r="AG837" s="79" t="s">
        <v>6304</v>
      </c>
      <c r="AH837" s="79"/>
      <c r="AI837" s="85" t="s">
        <v>6296</v>
      </c>
      <c r="AJ837" s="79" t="b">
        <v>0</v>
      </c>
      <c r="AK837" s="79">
        <v>3</v>
      </c>
      <c r="AL837" s="85" t="s">
        <v>6296</v>
      </c>
      <c r="AM837" s="79" t="s">
        <v>6328</v>
      </c>
      <c r="AN837" s="79" t="b">
        <v>0</v>
      </c>
      <c r="AO837" s="85" t="s">
        <v>5672</v>
      </c>
      <c r="AP837" s="79" t="s">
        <v>6415</v>
      </c>
      <c r="AQ837" s="79">
        <v>0</v>
      </c>
      <c r="AR837" s="79">
        <v>0</v>
      </c>
      <c r="AS837" s="79"/>
      <c r="AT837" s="79"/>
      <c r="AU837" s="79"/>
      <c r="AV837" s="79"/>
      <c r="AW837" s="79"/>
      <c r="AX837" s="79"/>
      <c r="AY837" s="79"/>
      <c r="AZ837" s="79"/>
      <c r="BA837">
        <v>1</v>
      </c>
      <c r="BB837" s="78" t="str">
        <f>REPLACE(INDEX(GroupVertices[Group], MATCH(Edges[[#This Row],[Vertex 1]],GroupVertices[Vertex],0)),1,1,"")</f>
        <v>2</v>
      </c>
      <c r="BC837" s="78" t="str">
        <f>REPLACE(INDEX(GroupVertices[Group], MATCH(Edges[[#This Row],[Vertex 2]],GroupVertices[Vertex],0)),1,1,"")</f>
        <v>2</v>
      </c>
      <c r="BD837" s="48"/>
      <c r="BE837" s="49"/>
      <c r="BF837" s="48"/>
      <c r="BG837" s="49"/>
      <c r="BH837" s="48"/>
      <c r="BI837" s="49"/>
      <c r="BJ837" s="48"/>
      <c r="BK837" s="49"/>
      <c r="BL837" s="48"/>
    </row>
    <row r="838" spans="1:64" x14ac:dyDescent="0.25">
      <c r="A838" s="64" t="s">
        <v>628</v>
      </c>
      <c r="B838" s="64" t="s">
        <v>922</v>
      </c>
      <c r="C838" s="65" t="s">
        <v>15839</v>
      </c>
      <c r="D838" s="66">
        <v>3</v>
      </c>
      <c r="E838" s="67" t="s">
        <v>132</v>
      </c>
      <c r="F838" s="68">
        <v>35</v>
      </c>
      <c r="G838" s="65"/>
      <c r="H838" s="69"/>
      <c r="I838" s="70"/>
      <c r="J838" s="70"/>
      <c r="K838" s="34" t="s">
        <v>65</v>
      </c>
      <c r="L838" s="77">
        <v>838</v>
      </c>
      <c r="M838" s="77"/>
      <c r="N838" s="72"/>
      <c r="O838" s="79" t="s">
        <v>999</v>
      </c>
      <c r="P838" s="81">
        <v>43167.45648148148</v>
      </c>
      <c r="Q838" s="79" t="s">
        <v>1490</v>
      </c>
      <c r="R838" s="79"/>
      <c r="S838" s="79"/>
      <c r="T838" s="79" t="s">
        <v>2909</v>
      </c>
      <c r="U838" s="83" t="s">
        <v>3312</v>
      </c>
      <c r="V838" s="83" t="s">
        <v>3312</v>
      </c>
      <c r="W838" s="81">
        <v>43167.45648148148</v>
      </c>
      <c r="X838" s="83" t="s">
        <v>4464</v>
      </c>
      <c r="Y838" s="79"/>
      <c r="Z838" s="79"/>
      <c r="AA838" s="85" t="s">
        <v>5672</v>
      </c>
      <c r="AB838" s="79"/>
      <c r="AC838" s="79" t="b">
        <v>0</v>
      </c>
      <c r="AD838" s="79">
        <v>4</v>
      </c>
      <c r="AE838" s="85" t="s">
        <v>6296</v>
      </c>
      <c r="AF838" s="79" t="b">
        <v>0</v>
      </c>
      <c r="AG838" s="79" t="s">
        <v>6304</v>
      </c>
      <c r="AH838" s="79"/>
      <c r="AI838" s="85" t="s">
        <v>6296</v>
      </c>
      <c r="AJ838" s="79" t="b">
        <v>0</v>
      </c>
      <c r="AK838" s="79">
        <v>3</v>
      </c>
      <c r="AL838" s="85" t="s">
        <v>6296</v>
      </c>
      <c r="AM838" s="79" t="s">
        <v>6328</v>
      </c>
      <c r="AN838" s="79" t="b">
        <v>0</v>
      </c>
      <c r="AO838" s="85" t="s">
        <v>5672</v>
      </c>
      <c r="AP838" s="79" t="s">
        <v>6415</v>
      </c>
      <c r="AQ838" s="79">
        <v>0</v>
      </c>
      <c r="AR838" s="79">
        <v>0</v>
      </c>
      <c r="AS838" s="79"/>
      <c r="AT838" s="79"/>
      <c r="AU838" s="79"/>
      <c r="AV838" s="79"/>
      <c r="AW838" s="79"/>
      <c r="AX838" s="79"/>
      <c r="AY838" s="79"/>
      <c r="AZ838" s="79"/>
      <c r="BA838">
        <v>1</v>
      </c>
      <c r="BB838" s="78" t="str">
        <f>REPLACE(INDEX(GroupVertices[Group], MATCH(Edges[[#This Row],[Vertex 1]],GroupVertices[Vertex],0)),1,1,"")</f>
        <v>2</v>
      </c>
      <c r="BC838" s="78" t="str">
        <f>REPLACE(INDEX(GroupVertices[Group], MATCH(Edges[[#This Row],[Vertex 2]],GroupVertices[Vertex],0)),1,1,"")</f>
        <v>2</v>
      </c>
      <c r="BD838" s="48"/>
      <c r="BE838" s="49"/>
      <c r="BF838" s="48"/>
      <c r="BG838" s="49"/>
      <c r="BH838" s="48"/>
      <c r="BI838" s="49"/>
      <c r="BJ838" s="48"/>
      <c r="BK838" s="49"/>
      <c r="BL838" s="48"/>
    </row>
    <row r="839" spans="1:64" x14ac:dyDescent="0.25">
      <c r="A839" s="64" t="s">
        <v>628</v>
      </c>
      <c r="B839" s="64" t="s">
        <v>923</v>
      </c>
      <c r="C839" s="65" t="s">
        <v>15839</v>
      </c>
      <c r="D839" s="66">
        <v>3</v>
      </c>
      <c r="E839" s="67" t="s">
        <v>132</v>
      </c>
      <c r="F839" s="68">
        <v>35</v>
      </c>
      <c r="G839" s="65"/>
      <c r="H839" s="69"/>
      <c r="I839" s="70"/>
      <c r="J839" s="70"/>
      <c r="K839" s="34" t="s">
        <v>65</v>
      </c>
      <c r="L839" s="77">
        <v>839</v>
      </c>
      <c r="M839" s="77"/>
      <c r="N839" s="72"/>
      <c r="O839" s="79" t="s">
        <v>999</v>
      </c>
      <c r="P839" s="81">
        <v>43167.45648148148</v>
      </c>
      <c r="Q839" s="79" t="s">
        <v>1490</v>
      </c>
      <c r="R839" s="79"/>
      <c r="S839" s="79"/>
      <c r="T839" s="79" t="s">
        <v>2909</v>
      </c>
      <c r="U839" s="83" t="s">
        <v>3312</v>
      </c>
      <c r="V839" s="83" t="s">
        <v>3312</v>
      </c>
      <c r="W839" s="81">
        <v>43167.45648148148</v>
      </c>
      <c r="X839" s="83" t="s">
        <v>4464</v>
      </c>
      <c r="Y839" s="79"/>
      <c r="Z839" s="79"/>
      <c r="AA839" s="85" t="s">
        <v>5672</v>
      </c>
      <c r="AB839" s="79"/>
      <c r="AC839" s="79" t="b">
        <v>0</v>
      </c>
      <c r="AD839" s="79">
        <v>4</v>
      </c>
      <c r="AE839" s="85" t="s">
        <v>6296</v>
      </c>
      <c r="AF839" s="79" t="b">
        <v>0</v>
      </c>
      <c r="AG839" s="79" t="s">
        <v>6304</v>
      </c>
      <c r="AH839" s="79"/>
      <c r="AI839" s="85" t="s">
        <v>6296</v>
      </c>
      <c r="AJ839" s="79" t="b">
        <v>0</v>
      </c>
      <c r="AK839" s="79">
        <v>3</v>
      </c>
      <c r="AL839" s="85" t="s">
        <v>6296</v>
      </c>
      <c r="AM839" s="79" t="s">
        <v>6328</v>
      </c>
      <c r="AN839" s="79" t="b">
        <v>0</v>
      </c>
      <c r="AO839" s="85" t="s">
        <v>5672</v>
      </c>
      <c r="AP839" s="79" t="s">
        <v>6415</v>
      </c>
      <c r="AQ839" s="79">
        <v>0</v>
      </c>
      <c r="AR839" s="79">
        <v>0</v>
      </c>
      <c r="AS839" s="79"/>
      <c r="AT839" s="79"/>
      <c r="AU839" s="79"/>
      <c r="AV839" s="79"/>
      <c r="AW839" s="79"/>
      <c r="AX839" s="79"/>
      <c r="AY839" s="79"/>
      <c r="AZ839" s="79"/>
      <c r="BA839">
        <v>1</v>
      </c>
      <c r="BB839" s="78" t="str">
        <f>REPLACE(INDEX(GroupVertices[Group], MATCH(Edges[[#This Row],[Vertex 1]],GroupVertices[Vertex],0)),1,1,"")</f>
        <v>2</v>
      </c>
      <c r="BC839" s="78" t="str">
        <f>REPLACE(INDEX(GroupVertices[Group], MATCH(Edges[[#This Row],[Vertex 2]],GroupVertices[Vertex],0)),1,1,"")</f>
        <v>2</v>
      </c>
      <c r="BD839" s="48"/>
      <c r="BE839" s="49"/>
      <c r="BF839" s="48"/>
      <c r="BG839" s="49"/>
      <c r="BH839" s="48"/>
      <c r="BI839" s="49"/>
      <c r="BJ839" s="48"/>
      <c r="BK839" s="49"/>
      <c r="BL839" s="48"/>
    </row>
    <row r="840" spans="1:64" x14ac:dyDescent="0.25">
      <c r="A840" s="64" t="s">
        <v>628</v>
      </c>
      <c r="B840" s="64" t="s">
        <v>924</v>
      </c>
      <c r="C840" s="65" t="s">
        <v>15839</v>
      </c>
      <c r="D840" s="66">
        <v>3</v>
      </c>
      <c r="E840" s="67" t="s">
        <v>132</v>
      </c>
      <c r="F840" s="68">
        <v>35</v>
      </c>
      <c r="G840" s="65"/>
      <c r="H840" s="69"/>
      <c r="I840" s="70"/>
      <c r="J840" s="70"/>
      <c r="K840" s="34" t="s">
        <v>65</v>
      </c>
      <c r="L840" s="77">
        <v>840</v>
      </c>
      <c r="M840" s="77"/>
      <c r="N840" s="72"/>
      <c r="O840" s="79" t="s">
        <v>999</v>
      </c>
      <c r="P840" s="81">
        <v>43167.45648148148</v>
      </c>
      <c r="Q840" s="79" t="s">
        <v>1490</v>
      </c>
      <c r="R840" s="79"/>
      <c r="S840" s="79"/>
      <c r="T840" s="79" t="s">
        <v>2909</v>
      </c>
      <c r="U840" s="83" t="s">
        <v>3312</v>
      </c>
      <c r="V840" s="83" t="s">
        <v>3312</v>
      </c>
      <c r="W840" s="81">
        <v>43167.45648148148</v>
      </c>
      <c r="X840" s="83" t="s">
        <v>4464</v>
      </c>
      <c r="Y840" s="79"/>
      <c r="Z840" s="79"/>
      <c r="AA840" s="85" t="s">
        <v>5672</v>
      </c>
      <c r="AB840" s="79"/>
      <c r="AC840" s="79" t="b">
        <v>0</v>
      </c>
      <c r="AD840" s="79">
        <v>4</v>
      </c>
      <c r="AE840" s="85" t="s">
        <v>6296</v>
      </c>
      <c r="AF840" s="79" t="b">
        <v>0</v>
      </c>
      <c r="AG840" s="79" t="s">
        <v>6304</v>
      </c>
      <c r="AH840" s="79"/>
      <c r="AI840" s="85" t="s">
        <v>6296</v>
      </c>
      <c r="AJ840" s="79" t="b">
        <v>0</v>
      </c>
      <c r="AK840" s="79">
        <v>3</v>
      </c>
      <c r="AL840" s="85" t="s">
        <v>6296</v>
      </c>
      <c r="AM840" s="79" t="s">
        <v>6328</v>
      </c>
      <c r="AN840" s="79" t="b">
        <v>0</v>
      </c>
      <c r="AO840" s="85" t="s">
        <v>5672</v>
      </c>
      <c r="AP840" s="79" t="s">
        <v>6415</v>
      </c>
      <c r="AQ840" s="79">
        <v>0</v>
      </c>
      <c r="AR840" s="79">
        <v>0</v>
      </c>
      <c r="AS840" s="79"/>
      <c r="AT840" s="79"/>
      <c r="AU840" s="79"/>
      <c r="AV840" s="79"/>
      <c r="AW840" s="79"/>
      <c r="AX840" s="79"/>
      <c r="AY840" s="79"/>
      <c r="AZ840" s="79"/>
      <c r="BA840">
        <v>1</v>
      </c>
      <c r="BB840" s="78" t="str">
        <f>REPLACE(INDEX(GroupVertices[Group], MATCH(Edges[[#This Row],[Vertex 1]],GroupVertices[Vertex],0)),1,1,"")</f>
        <v>2</v>
      </c>
      <c r="BC840" s="78" t="str">
        <f>REPLACE(INDEX(GroupVertices[Group], MATCH(Edges[[#This Row],[Vertex 2]],GroupVertices[Vertex],0)),1,1,"")</f>
        <v>2</v>
      </c>
      <c r="BD840" s="48">
        <v>0</v>
      </c>
      <c r="BE840" s="49">
        <v>0</v>
      </c>
      <c r="BF840" s="48">
        <v>0</v>
      </c>
      <c r="BG840" s="49">
        <v>0</v>
      </c>
      <c r="BH840" s="48">
        <v>0</v>
      </c>
      <c r="BI840" s="49">
        <v>0</v>
      </c>
      <c r="BJ840" s="48">
        <v>16</v>
      </c>
      <c r="BK840" s="49">
        <v>100</v>
      </c>
      <c r="BL840" s="48">
        <v>16</v>
      </c>
    </row>
    <row r="841" spans="1:64" x14ac:dyDescent="0.25">
      <c r="A841" s="64" t="s">
        <v>628</v>
      </c>
      <c r="B841" s="64" t="s">
        <v>925</v>
      </c>
      <c r="C841" s="65" t="s">
        <v>15839</v>
      </c>
      <c r="D841" s="66">
        <v>3</v>
      </c>
      <c r="E841" s="67" t="s">
        <v>132</v>
      </c>
      <c r="F841" s="68">
        <v>35</v>
      </c>
      <c r="G841" s="65"/>
      <c r="H841" s="69"/>
      <c r="I841" s="70"/>
      <c r="J841" s="70"/>
      <c r="K841" s="34" t="s">
        <v>65</v>
      </c>
      <c r="L841" s="77">
        <v>841</v>
      </c>
      <c r="M841" s="77"/>
      <c r="N841" s="72"/>
      <c r="O841" s="79" t="s">
        <v>999</v>
      </c>
      <c r="P841" s="81">
        <v>43168.676435185182</v>
      </c>
      <c r="Q841" s="79" t="s">
        <v>1492</v>
      </c>
      <c r="R841" s="83" t="s">
        <v>2268</v>
      </c>
      <c r="S841" s="79" t="s">
        <v>2505</v>
      </c>
      <c r="T841" s="79" t="s">
        <v>2910</v>
      </c>
      <c r="U841" s="83" t="s">
        <v>3313</v>
      </c>
      <c r="V841" s="83" t="s">
        <v>3313</v>
      </c>
      <c r="W841" s="81">
        <v>43168.676435185182</v>
      </c>
      <c r="X841" s="83" t="s">
        <v>4466</v>
      </c>
      <c r="Y841" s="79"/>
      <c r="Z841" s="79"/>
      <c r="AA841" s="85" t="s">
        <v>5674</v>
      </c>
      <c r="AB841" s="79"/>
      <c r="AC841" s="79" t="b">
        <v>0</v>
      </c>
      <c r="AD841" s="79">
        <v>0</v>
      </c>
      <c r="AE841" s="85" t="s">
        <v>6296</v>
      </c>
      <c r="AF841" s="79" t="b">
        <v>0</v>
      </c>
      <c r="AG841" s="79" t="s">
        <v>6304</v>
      </c>
      <c r="AH841" s="79"/>
      <c r="AI841" s="85" t="s">
        <v>6296</v>
      </c>
      <c r="AJ841" s="79" t="b">
        <v>0</v>
      </c>
      <c r="AK841" s="79">
        <v>0</v>
      </c>
      <c r="AL841" s="85" t="s">
        <v>6296</v>
      </c>
      <c r="AM841" s="79" t="s">
        <v>6330</v>
      </c>
      <c r="AN841" s="79" t="b">
        <v>0</v>
      </c>
      <c r="AO841" s="85" t="s">
        <v>5674</v>
      </c>
      <c r="AP841" s="79" t="s">
        <v>176</v>
      </c>
      <c r="AQ841" s="79">
        <v>0</v>
      </c>
      <c r="AR841" s="79">
        <v>0</v>
      </c>
      <c r="AS841" s="79"/>
      <c r="AT841" s="79"/>
      <c r="AU841" s="79"/>
      <c r="AV841" s="79"/>
      <c r="AW841" s="79"/>
      <c r="AX841" s="79"/>
      <c r="AY841" s="79"/>
      <c r="AZ841" s="79"/>
      <c r="BA841">
        <v>1</v>
      </c>
      <c r="BB841" s="78" t="str">
        <f>REPLACE(INDEX(GroupVertices[Group], MATCH(Edges[[#This Row],[Vertex 1]],GroupVertices[Vertex],0)),1,1,"")</f>
        <v>2</v>
      </c>
      <c r="BC841" s="78" t="str">
        <f>REPLACE(INDEX(GroupVertices[Group], MATCH(Edges[[#This Row],[Vertex 2]],GroupVertices[Vertex],0)),1,1,"")</f>
        <v>2</v>
      </c>
      <c r="BD841" s="48">
        <v>2</v>
      </c>
      <c r="BE841" s="49">
        <v>11.764705882352942</v>
      </c>
      <c r="BF841" s="48">
        <v>2</v>
      </c>
      <c r="BG841" s="49">
        <v>11.764705882352942</v>
      </c>
      <c r="BH841" s="48">
        <v>0</v>
      </c>
      <c r="BI841" s="49">
        <v>0</v>
      </c>
      <c r="BJ841" s="48">
        <v>13</v>
      </c>
      <c r="BK841" s="49">
        <v>76.470588235294116</v>
      </c>
      <c r="BL841" s="48">
        <v>17</v>
      </c>
    </row>
    <row r="842" spans="1:64" x14ac:dyDescent="0.25">
      <c r="A842" s="64" t="s">
        <v>628</v>
      </c>
      <c r="B842" s="64" t="s">
        <v>858</v>
      </c>
      <c r="C842" s="65" t="s">
        <v>15839</v>
      </c>
      <c r="D842" s="66">
        <v>3</v>
      </c>
      <c r="E842" s="67" t="s">
        <v>132</v>
      </c>
      <c r="F842" s="68">
        <v>35</v>
      </c>
      <c r="G842" s="65"/>
      <c r="H842" s="69"/>
      <c r="I842" s="70"/>
      <c r="J842" s="70"/>
      <c r="K842" s="34" t="s">
        <v>65</v>
      </c>
      <c r="L842" s="77">
        <v>842</v>
      </c>
      <c r="M842" s="77"/>
      <c r="N842" s="72"/>
      <c r="O842" s="79" t="s">
        <v>999</v>
      </c>
      <c r="P842" s="81">
        <v>43168.693599537037</v>
      </c>
      <c r="Q842" s="79" t="s">
        <v>1493</v>
      </c>
      <c r="R842" s="83" t="s">
        <v>2108</v>
      </c>
      <c r="S842" s="79" t="s">
        <v>2559</v>
      </c>
      <c r="T842" s="79" t="s">
        <v>2757</v>
      </c>
      <c r="U842" s="83" t="s">
        <v>3314</v>
      </c>
      <c r="V842" s="83" t="s">
        <v>3314</v>
      </c>
      <c r="W842" s="81">
        <v>43168.693599537037</v>
      </c>
      <c r="X842" s="83" t="s">
        <v>4467</v>
      </c>
      <c r="Y842" s="79"/>
      <c r="Z842" s="79"/>
      <c r="AA842" s="85" t="s">
        <v>5675</v>
      </c>
      <c r="AB842" s="79"/>
      <c r="AC842" s="79" t="b">
        <v>0</v>
      </c>
      <c r="AD842" s="79">
        <v>0</v>
      </c>
      <c r="AE842" s="85" t="s">
        <v>6296</v>
      </c>
      <c r="AF842" s="79" t="b">
        <v>0</v>
      </c>
      <c r="AG842" s="79" t="s">
        <v>6304</v>
      </c>
      <c r="AH842" s="79"/>
      <c r="AI842" s="85" t="s">
        <v>6296</v>
      </c>
      <c r="AJ842" s="79" t="b">
        <v>0</v>
      </c>
      <c r="AK842" s="79">
        <v>1</v>
      </c>
      <c r="AL842" s="85" t="s">
        <v>6296</v>
      </c>
      <c r="AM842" s="79" t="s">
        <v>6328</v>
      </c>
      <c r="AN842" s="79" t="b">
        <v>0</v>
      </c>
      <c r="AO842" s="85" t="s">
        <v>5675</v>
      </c>
      <c r="AP842" s="79" t="s">
        <v>176</v>
      </c>
      <c r="AQ842" s="79">
        <v>0</v>
      </c>
      <c r="AR842" s="79">
        <v>0</v>
      </c>
      <c r="AS842" s="79"/>
      <c r="AT842" s="79"/>
      <c r="AU842" s="79"/>
      <c r="AV842" s="79"/>
      <c r="AW842" s="79"/>
      <c r="AX842" s="79"/>
      <c r="AY842" s="79"/>
      <c r="AZ842" s="79"/>
      <c r="BA842">
        <v>1</v>
      </c>
      <c r="BB842" s="78" t="str">
        <f>REPLACE(INDEX(GroupVertices[Group], MATCH(Edges[[#This Row],[Vertex 1]],GroupVertices[Vertex],0)),1,1,"")</f>
        <v>2</v>
      </c>
      <c r="BC842" s="78" t="str">
        <f>REPLACE(INDEX(GroupVertices[Group], MATCH(Edges[[#This Row],[Vertex 2]],GroupVertices[Vertex],0)),1,1,"")</f>
        <v>59</v>
      </c>
      <c r="BD842" s="48"/>
      <c r="BE842" s="49"/>
      <c r="BF842" s="48"/>
      <c r="BG842" s="49"/>
      <c r="BH842" s="48"/>
      <c r="BI842" s="49"/>
      <c r="BJ842" s="48"/>
      <c r="BK842" s="49"/>
      <c r="BL842" s="48"/>
    </row>
    <row r="843" spans="1:64" x14ac:dyDescent="0.25">
      <c r="A843" s="64" t="s">
        <v>628</v>
      </c>
      <c r="B843" s="64" t="s">
        <v>926</v>
      </c>
      <c r="C843" s="65" t="s">
        <v>15839</v>
      </c>
      <c r="D843" s="66">
        <v>3</v>
      </c>
      <c r="E843" s="67" t="s">
        <v>132</v>
      </c>
      <c r="F843" s="68">
        <v>35</v>
      </c>
      <c r="G843" s="65"/>
      <c r="H843" s="69"/>
      <c r="I843" s="70"/>
      <c r="J843" s="70"/>
      <c r="K843" s="34" t="s">
        <v>65</v>
      </c>
      <c r="L843" s="77">
        <v>843</v>
      </c>
      <c r="M843" s="77"/>
      <c r="N843" s="72"/>
      <c r="O843" s="79" t="s">
        <v>999</v>
      </c>
      <c r="P843" s="81">
        <v>43168.693599537037</v>
      </c>
      <c r="Q843" s="79" t="s">
        <v>1493</v>
      </c>
      <c r="R843" s="83" t="s">
        <v>2108</v>
      </c>
      <c r="S843" s="79" t="s">
        <v>2559</v>
      </c>
      <c r="T843" s="79" t="s">
        <v>2757</v>
      </c>
      <c r="U843" s="83" t="s">
        <v>3314</v>
      </c>
      <c r="V843" s="83" t="s">
        <v>3314</v>
      </c>
      <c r="W843" s="81">
        <v>43168.693599537037</v>
      </c>
      <c r="X843" s="83" t="s">
        <v>4467</v>
      </c>
      <c r="Y843" s="79"/>
      <c r="Z843" s="79"/>
      <c r="AA843" s="85" t="s">
        <v>5675</v>
      </c>
      <c r="AB843" s="79"/>
      <c r="AC843" s="79" t="b">
        <v>0</v>
      </c>
      <c r="AD843" s="79">
        <v>0</v>
      </c>
      <c r="AE843" s="85" t="s">
        <v>6296</v>
      </c>
      <c r="AF843" s="79" t="b">
        <v>0</v>
      </c>
      <c r="AG843" s="79" t="s">
        <v>6304</v>
      </c>
      <c r="AH843" s="79"/>
      <c r="AI843" s="85" t="s">
        <v>6296</v>
      </c>
      <c r="AJ843" s="79" t="b">
        <v>0</v>
      </c>
      <c r="AK843" s="79">
        <v>1</v>
      </c>
      <c r="AL843" s="85" t="s">
        <v>6296</v>
      </c>
      <c r="AM843" s="79" t="s">
        <v>6328</v>
      </c>
      <c r="AN843" s="79" t="b">
        <v>0</v>
      </c>
      <c r="AO843" s="85" t="s">
        <v>5675</v>
      </c>
      <c r="AP843" s="79" t="s">
        <v>176</v>
      </c>
      <c r="AQ843" s="79">
        <v>0</v>
      </c>
      <c r="AR843" s="79">
        <v>0</v>
      </c>
      <c r="AS843" s="79"/>
      <c r="AT843" s="79"/>
      <c r="AU843" s="79"/>
      <c r="AV843" s="79"/>
      <c r="AW843" s="79"/>
      <c r="AX843" s="79"/>
      <c r="AY843" s="79"/>
      <c r="AZ843" s="79"/>
      <c r="BA843">
        <v>1</v>
      </c>
      <c r="BB843" s="78" t="str">
        <f>REPLACE(INDEX(GroupVertices[Group], MATCH(Edges[[#This Row],[Vertex 1]],GroupVertices[Vertex],0)),1,1,"")</f>
        <v>2</v>
      </c>
      <c r="BC843" s="78" t="str">
        <f>REPLACE(INDEX(GroupVertices[Group], MATCH(Edges[[#This Row],[Vertex 2]],GroupVertices[Vertex],0)),1,1,"")</f>
        <v>2</v>
      </c>
      <c r="BD843" s="48"/>
      <c r="BE843" s="49"/>
      <c r="BF843" s="48"/>
      <c r="BG843" s="49"/>
      <c r="BH843" s="48"/>
      <c r="BI843" s="49"/>
      <c r="BJ843" s="48"/>
      <c r="BK843" s="49"/>
      <c r="BL843" s="48"/>
    </row>
    <row r="844" spans="1:64" x14ac:dyDescent="0.25">
      <c r="A844" s="64" t="s">
        <v>628</v>
      </c>
      <c r="B844" s="64" t="s">
        <v>214</v>
      </c>
      <c r="C844" s="65" t="s">
        <v>15839</v>
      </c>
      <c r="D844" s="66">
        <v>3</v>
      </c>
      <c r="E844" s="67" t="s">
        <v>132</v>
      </c>
      <c r="F844" s="68">
        <v>35</v>
      </c>
      <c r="G844" s="65"/>
      <c r="H844" s="69"/>
      <c r="I844" s="70"/>
      <c r="J844" s="70"/>
      <c r="K844" s="34" t="s">
        <v>65</v>
      </c>
      <c r="L844" s="77">
        <v>844</v>
      </c>
      <c r="M844" s="77"/>
      <c r="N844" s="72"/>
      <c r="O844" s="79" t="s">
        <v>999</v>
      </c>
      <c r="P844" s="81">
        <v>43168.693599537037</v>
      </c>
      <c r="Q844" s="79" t="s">
        <v>1493</v>
      </c>
      <c r="R844" s="83" t="s">
        <v>2108</v>
      </c>
      <c r="S844" s="79" t="s">
        <v>2559</v>
      </c>
      <c r="T844" s="79" t="s">
        <v>2757</v>
      </c>
      <c r="U844" s="83" t="s">
        <v>3314</v>
      </c>
      <c r="V844" s="83" t="s">
        <v>3314</v>
      </c>
      <c r="W844" s="81">
        <v>43168.693599537037</v>
      </c>
      <c r="X844" s="83" t="s">
        <v>4467</v>
      </c>
      <c r="Y844" s="79"/>
      <c r="Z844" s="79"/>
      <c r="AA844" s="85" t="s">
        <v>5675</v>
      </c>
      <c r="AB844" s="79"/>
      <c r="AC844" s="79" t="b">
        <v>0</v>
      </c>
      <c r="AD844" s="79">
        <v>0</v>
      </c>
      <c r="AE844" s="85" t="s">
        <v>6296</v>
      </c>
      <c r="AF844" s="79" t="b">
        <v>0</v>
      </c>
      <c r="AG844" s="79" t="s">
        <v>6304</v>
      </c>
      <c r="AH844" s="79"/>
      <c r="AI844" s="85" t="s">
        <v>6296</v>
      </c>
      <c r="AJ844" s="79" t="b">
        <v>0</v>
      </c>
      <c r="AK844" s="79">
        <v>1</v>
      </c>
      <c r="AL844" s="85" t="s">
        <v>6296</v>
      </c>
      <c r="AM844" s="79" t="s">
        <v>6328</v>
      </c>
      <c r="AN844" s="79" t="b">
        <v>0</v>
      </c>
      <c r="AO844" s="85" t="s">
        <v>5675</v>
      </c>
      <c r="AP844" s="79" t="s">
        <v>176</v>
      </c>
      <c r="AQ844" s="79">
        <v>0</v>
      </c>
      <c r="AR844" s="79">
        <v>0</v>
      </c>
      <c r="AS844" s="79"/>
      <c r="AT844" s="79"/>
      <c r="AU844" s="79"/>
      <c r="AV844" s="79"/>
      <c r="AW844" s="79"/>
      <c r="AX844" s="79"/>
      <c r="AY844" s="79"/>
      <c r="AZ844" s="79"/>
      <c r="BA844">
        <v>1</v>
      </c>
      <c r="BB844" s="78" t="str">
        <f>REPLACE(INDEX(GroupVertices[Group], MATCH(Edges[[#This Row],[Vertex 1]],GroupVertices[Vertex],0)),1,1,"")</f>
        <v>2</v>
      </c>
      <c r="BC844" s="78" t="str">
        <f>REPLACE(INDEX(GroupVertices[Group], MATCH(Edges[[#This Row],[Vertex 2]],GroupVertices[Vertex],0)),1,1,"")</f>
        <v>28</v>
      </c>
      <c r="BD844" s="48"/>
      <c r="BE844" s="49"/>
      <c r="BF844" s="48"/>
      <c r="BG844" s="49"/>
      <c r="BH844" s="48"/>
      <c r="BI844" s="49"/>
      <c r="BJ844" s="48"/>
      <c r="BK844" s="49"/>
      <c r="BL844" s="48"/>
    </row>
    <row r="845" spans="1:64" x14ac:dyDescent="0.25">
      <c r="A845" s="64" t="s">
        <v>630</v>
      </c>
      <c r="B845" s="64" t="s">
        <v>751</v>
      </c>
      <c r="C845" s="65" t="s">
        <v>15839</v>
      </c>
      <c r="D845" s="66">
        <v>3</v>
      </c>
      <c r="E845" s="67" t="s">
        <v>132</v>
      </c>
      <c r="F845" s="68">
        <v>35</v>
      </c>
      <c r="G845" s="65"/>
      <c r="H845" s="69"/>
      <c r="I845" s="70"/>
      <c r="J845" s="70"/>
      <c r="K845" s="34" t="s">
        <v>65</v>
      </c>
      <c r="L845" s="77">
        <v>845</v>
      </c>
      <c r="M845" s="77"/>
      <c r="N845" s="72"/>
      <c r="O845" s="79" t="s">
        <v>999</v>
      </c>
      <c r="P845" s="81">
        <v>43175.635416666664</v>
      </c>
      <c r="Q845" s="79" t="s">
        <v>1473</v>
      </c>
      <c r="R845" s="79"/>
      <c r="S845" s="79"/>
      <c r="T845" s="79" t="s">
        <v>2884</v>
      </c>
      <c r="U845" s="79"/>
      <c r="V845" s="83" t="s">
        <v>3773</v>
      </c>
      <c r="W845" s="81">
        <v>43175.635416666664</v>
      </c>
      <c r="X845" s="83" t="s">
        <v>4468</v>
      </c>
      <c r="Y845" s="79"/>
      <c r="Z845" s="79"/>
      <c r="AA845" s="85" t="s">
        <v>5676</v>
      </c>
      <c r="AB845" s="79"/>
      <c r="AC845" s="79" t="b">
        <v>0</v>
      </c>
      <c r="AD845" s="79">
        <v>0</v>
      </c>
      <c r="AE845" s="85" t="s">
        <v>6296</v>
      </c>
      <c r="AF845" s="79" t="b">
        <v>0</v>
      </c>
      <c r="AG845" s="79" t="s">
        <v>6305</v>
      </c>
      <c r="AH845" s="79"/>
      <c r="AI845" s="85" t="s">
        <v>6296</v>
      </c>
      <c r="AJ845" s="79" t="b">
        <v>0</v>
      </c>
      <c r="AK845" s="79">
        <v>3</v>
      </c>
      <c r="AL845" s="85" t="s">
        <v>5991</v>
      </c>
      <c r="AM845" s="79" t="s">
        <v>6333</v>
      </c>
      <c r="AN845" s="79" t="b">
        <v>0</v>
      </c>
      <c r="AO845" s="85" t="s">
        <v>5991</v>
      </c>
      <c r="AP845" s="79" t="s">
        <v>176</v>
      </c>
      <c r="AQ845" s="79">
        <v>0</v>
      </c>
      <c r="AR845" s="79">
        <v>0</v>
      </c>
      <c r="AS845" s="79"/>
      <c r="AT845" s="79"/>
      <c r="AU845" s="79"/>
      <c r="AV845" s="79"/>
      <c r="AW845" s="79"/>
      <c r="AX845" s="79"/>
      <c r="AY845" s="79"/>
      <c r="AZ845" s="79"/>
      <c r="BA845">
        <v>1</v>
      </c>
      <c r="BB845" s="78" t="str">
        <f>REPLACE(INDEX(GroupVertices[Group], MATCH(Edges[[#This Row],[Vertex 1]],GroupVertices[Vertex],0)),1,1,"")</f>
        <v>5</v>
      </c>
      <c r="BC845" s="78" t="str">
        <f>REPLACE(INDEX(GroupVertices[Group], MATCH(Edges[[#This Row],[Vertex 2]],GroupVertices[Vertex],0)),1,1,"")</f>
        <v>5</v>
      </c>
      <c r="BD845" s="48">
        <v>0</v>
      </c>
      <c r="BE845" s="49">
        <v>0</v>
      </c>
      <c r="BF845" s="48">
        <v>0</v>
      </c>
      <c r="BG845" s="49">
        <v>0</v>
      </c>
      <c r="BH845" s="48">
        <v>0</v>
      </c>
      <c r="BI845" s="49">
        <v>0</v>
      </c>
      <c r="BJ845" s="48">
        <v>18</v>
      </c>
      <c r="BK845" s="49">
        <v>100</v>
      </c>
      <c r="BL845" s="48">
        <v>18</v>
      </c>
    </row>
    <row r="846" spans="1:64" x14ac:dyDescent="0.25">
      <c r="A846" s="64" t="s">
        <v>627</v>
      </c>
      <c r="B846" s="64" t="s">
        <v>927</v>
      </c>
      <c r="C846" s="65" t="s">
        <v>15839</v>
      </c>
      <c r="D846" s="66">
        <v>3</v>
      </c>
      <c r="E846" s="67" t="s">
        <v>132</v>
      </c>
      <c r="F846" s="68">
        <v>35</v>
      </c>
      <c r="G846" s="65"/>
      <c r="H846" s="69"/>
      <c r="I846" s="70"/>
      <c r="J846" s="70"/>
      <c r="K846" s="34" t="s">
        <v>65</v>
      </c>
      <c r="L846" s="77">
        <v>846</v>
      </c>
      <c r="M846" s="77"/>
      <c r="N846" s="72"/>
      <c r="O846" s="79" t="s">
        <v>999</v>
      </c>
      <c r="P846" s="81">
        <v>43175.634884259256</v>
      </c>
      <c r="Q846" s="79" t="s">
        <v>1494</v>
      </c>
      <c r="R846" s="83" t="s">
        <v>2269</v>
      </c>
      <c r="S846" s="79" t="s">
        <v>2607</v>
      </c>
      <c r="T846" s="79" t="s">
        <v>731</v>
      </c>
      <c r="U846" s="79"/>
      <c r="V846" s="83" t="s">
        <v>3771</v>
      </c>
      <c r="W846" s="81">
        <v>43175.634884259256</v>
      </c>
      <c r="X846" s="83" t="s">
        <v>4469</v>
      </c>
      <c r="Y846" s="79"/>
      <c r="Z846" s="79"/>
      <c r="AA846" s="85" t="s">
        <v>5677</v>
      </c>
      <c r="AB846" s="79"/>
      <c r="AC846" s="79" t="b">
        <v>0</v>
      </c>
      <c r="AD846" s="79">
        <v>5</v>
      </c>
      <c r="AE846" s="85" t="s">
        <v>6296</v>
      </c>
      <c r="AF846" s="79" t="b">
        <v>0</v>
      </c>
      <c r="AG846" s="79" t="s">
        <v>6304</v>
      </c>
      <c r="AH846" s="79"/>
      <c r="AI846" s="85" t="s">
        <v>6296</v>
      </c>
      <c r="AJ846" s="79" t="b">
        <v>0</v>
      </c>
      <c r="AK846" s="79">
        <v>1</v>
      </c>
      <c r="AL846" s="85" t="s">
        <v>6296</v>
      </c>
      <c r="AM846" s="79" t="s">
        <v>6401</v>
      </c>
      <c r="AN846" s="79" t="b">
        <v>0</v>
      </c>
      <c r="AO846" s="85" t="s">
        <v>5677</v>
      </c>
      <c r="AP846" s="79" t="s">
        <v>176</v>
      </c>
      <c r="AQ846" s="79">
        <v>0</v>
      </c>
      <c r="AR846" s="79">
        <v>0</v>
      </c>
      <c r="AS846" s="79"/>
      <c r="AT846" s="79"/>
      <c r="AU846" s="79"/>
      <c r="AV846" s="79"/>
      <c r="AW846" s="79"/>
      <c r="AX846" s="79"/>
      <c r="AY846" s="79"/>
      <c r="AZ846" s="79"/>
      <c r="BA846">
        <v>1</v>
      </c>
      <c r="BB846" s="78" t="str">
        <f>REPLACE(INDEX(GroupVertices[Group], MATCH(Edges[[#This Row],[Vertex 1]],GroupVertices[Vertex],0)),1,1,"")</f>
        <v>10</v>
      </c>
      <c r="BC846" s="78" t="str">
        <f>REPLACE(INDEX(GroupVertices[Group], MATCH(Edges[[#This Row],[Vertex 2]],GroupVertices[Vertex],0)),1,1,"")</f>
        <v>10</v>
      </c>
      <c r="BD846" s="48">
        <v>1</v>
      </c>
      <c r="BE846" s="49">
        <v>6.25</v>
      </c>
      <c r="BF846" s="48">
        <v>0</v>
      </c>
      <c r="BG846" s="49">
        <v>0</v>
      </c>
      <c r="BH846" s="48">
        <v>0</v>
      </c>
      <c r="BI846" s="49">
        <v>0</v>
      </c>
      <c r="BJ846" s="48">
        <v>15</v>
      </c>
      <c r="BK846" s="49">
        <v>93.75</v>
      </c>
      <c r="BL846" s="48">
        <v>16</v>
      </c>
    </row>
    <row r="847" spans="1:64" x14ac:dyDescent="0.25">
      <c r="A847" s="64" t="s">
        <v>631</v>
      </c>
      <c r="B847" s="64" t="s">
        <v>927</v>
      </c>
      <c r="C847" s="65" t="s">
        <v>15839</v>
      </c>
      <c r="D847" s="66">
        <v>3</v>
      </c>
      <c r="E847" s="67" t="s">
        <v>132</v>
      </c>
      <c r="F847" s="68">
        <v>35</v>
      </c>
      <c r="G847" s="65"/>
      <c r="H847" s="69"/>
      <c r="I847" s="70"/>
      <c r="J847" s="70"/>
      <c r="K847" s="34" t="s">
        <v>65</v>
      </c>
      <c r="L847" s="77">
        <v>847</v>
      </c>
      <c r="M847" s="77"/>
      <c r="N847" s="72"/>
      <c r="O847" s="79" t="s">
        <v>999</v>
      </c>
      <c r="P847" s="81">
        <v>43175.635439814818</v>
      </c>
      <c r="Q847" s="79" t="s">
        <v>1495</v>
      </c>
      <c r="R847" s="83" t="s">
        <v>2269</v>
      </c>
      <c r="S847" s="79" t="s">
        <v>2607</v>
      </c>
      <c r="T847" s="79"/>
      <c r="U847" s="79"/>
      <c r="V847" s="83" t="s">
        <v>3774</v>
      </c>
      <c r="W847" s="81">
        <v>43175.635439814818</v>
      </c>
      <c r="X847" s="83" t="s">
        <v>4470</v>
      </c>
      <c r="Y847" s="79"/>
      <c r="Z847" s="79"/>
      <c r="AA847" s="85" t="s">
        <v>5678</v>
      </c>
      <c r="AB847" s="79"/>
      <c r="AC847" s="79" t="b">
        <v>0</v>
      </c>
      <c r="AD847" s="79">
        <v>0</v>
      </c>
      <c r="AE847" s="85" t="s">
        <v>6296</v>
      </c>
      <c r="AF847" s="79" t="b">
        <v>0</v>
      </c>
      <c r="AG847" s="79" t="s">
        <v>6304</v>
      </c>
      <c r="AH847" s="79"/>
      <c r="AI847" s="85" t="s">
        <v>6296</v>
      </c>
      <c r="AJ847" s="79" t="b">
        <v>0</v>
      </c>
      <c r="AK847" s="79">
        <v>1</v>
      </c>
      <c r="AL847" s="85" t="s">
        <v>5677</v>
      </c>
      <c r="AM847" s="79" t="s">
        <v>6331</v>
      </c>
      <c r="AN847" s="79" t="b">
        <v>0</v>
      </c>
      <c r="AO847" s="85" t="s">
        <v>5677</v>
      </c>
      <c r="AP847" s="79" t="s">
        <v>176</v>
      </c>
      <c r="AQ847" s="79">
        <v>0</v>
      </c>
      <c r="AR847" s="79">
        <v>0</v>
      </c>
      <c r="AS847" s="79"/>
      <c r="AT847" s="79"/>
      <c r="AU847" s="79"/>
      <c r="AV847" s="79"/>
      <c r="AW847" s="79"/>
      <c r="AX847" s="79"/>
      <c r="AY847" s="79"/>
      <c r="AZ847" s="79"/>
      <c r="BA847">
        <v>1</v>
      </c>
      <c r="BB847" s="78" t="str">
        <f>REPLACE(INDEX(GroupVertices[Group], MATCH(Edges[[#This Row],[Vertex 1]],GroupVertices[Vertex],0)),1,1,"")</f>
        <v>10</v>
      </c>
      <c r="BC847" s="78" t="str">
        <f>REPLACE(INDEX(GroupVertices[Group], MATCH(Edges[[#This Row],[Vertex 2]],GroupVertices[Vertex],0)),1,1,"")</f>
        <v>10</v>
      </c>
      <c r="BD847" s="48"/>
      <c r="BE847" s="49"/>
      <c r="BF847" s="48"/>
      <c r="BG847" s="49"/>
      <c r="BH847" s="48"/>
      <c r="BI847" s="49"/>
      <c r="BJ847" s="48"/>
      <c r="BK847" s="49"/>
      <c r="BL847" s="48"/>
    </row>
    <row r="848" spans="1:64" x14ac:dyDescent="0.25">
      <c r="A848" s="64" t="s">
        <v>631</v>
      </c>
      <c r="B848" s="64" t="s">
        <v>627</v>
      </c>
      <c r="C848" s="65" t="s">
        <v>15839</v>
      </c>
      <c r="D848" s="66">
        <v>3</v>
      </c>
      <c r="E848" s="67" t="s">
        <v>132</v>
      </c>
      <c r="F848" s="68">
        <v>35</v>
      </c>
      <c r="G848" s="65"/>
      <c r="H848" s="69"/>
      <c r="I848" s="70"/>
      <c r="J848" s="70"/>
      <c r="K848" s="34" t="s">
        <v>65</v>
      </c>
      <c r="L848" s="77">
        <v>848</v>
      </c>
      <c r="M848" s="77"/>
      <c r="N848" s="72"/>
      <c r="O848" s="79" t="s">
        <v>999</v>
      </c>
      <c r="P848" s="81">
        <v>43175.635439814818</v>
      </c>
      <c r="Q848" s="79" t="s">
        <v>1495</v>
      </c>
      <c r="R848" s="83" t="s">
        <v>2269</v>
      </c>
      <c r="S848" s="79" t="s">
        <v>2607</v>
      </c>
      <c r="T848" s="79"/>
      <c r="U848" s="79"/>
      <c r="V848" s="83" t="s">
        <v>3774</v>
      </c>
      <c r="W848" s="81">
        <v>43175.635439814818</v>
      </c>
      <c r="X848" s="83" t="s">
        <v>4470</v>
      </c>
      <c r="Y848" s="79"/>
      <c r="Z848" s="79"/>
      <c r="AA848" s="85" t="s">
        <v>5678</v>
      </c>
      <c r="AB848" s="79"/>
      <c r="AC848" s="79" t="b">
        <v>0</v>
      </c>
      <c r="AD848" s="79">
        <v>0</v>
      </c>
      <c r="AE848" s="85" t="s">
        <v>6296</v>
      </c>
      <c r="AF848" s="79" t="b">
        <v>0</v>
      </c>
      <c r="AG848" s="79" t="s">
        <v>6304</v>
      </c>
      <c r="AH848" s="79"/>
      <c r="AI848" s="85" t="s">
        <v>6296</v>
      </c>
      <c r="AJ848" s="79" t="b">
        <v>0</v>
      </c>
      <c r="AK848" s="79">
        <v>1</v>
      </c>
      <c r="AL848" s="85" t="s">
        <v>5677</v>
      </c>
      <c r="AM848" s="79" t="s">
        <v>6331</v>
      </c>
      <c r="AN848" s="79" t="b">
        <v>0</v>
      </c>
      <c r="AO848" s="85" t="s">
        <v>5677</v>
      </c>
      <c r="AP848" s="79" t="s">
        <v>176</v>
      </c>
      <c r="AQ848" s="79">
        <v>0</v>
      </c>
      <c r="AR848" s="79">
        <v>0</v>
      </c>
      <c r="AS848" s="79"/>
      <c r="AT848" s="79"/>
      <c r="AU848" s="79"/>
      <c r="AV848" s="79"/>
      <c r="AW848" s="79"/>
      <c r="AX848" s="79"/>
      <c r="AY848" s="79"/>
      <c r="AZ848" s="79"/>
      <c r="BA848">
        <v>1</v>
      </c>
      <c r="BB848" s="78" t="str">
        <f>REPLACE(INDEX(GroupVertices[Group], MATCH(Edges[[#This Row],[Vertex 1]],GroupVertices[Vertex],0)),1,1,"")</f>
        <v>10</v>
      </c>
      <c r="BC848" s="78" t="str">
        <f>REPLACE(INDEX(GroupVertices[Group], MATCH(Edges[[#This Row],[Vertex 2]],GroupVertices[Vertex],0)),1,1,"")</f>
        <v>10</v>
      </c>
      <c r="BD848" s="48">
        <v>1</v>
      </c>
      <c r="BE848" s="49">
        <v>5.5555555555555554</v>
      </c>
      <c r="BF848" s="48">
        <v>0</v>
      </c>
      <c r="BG848" s="49">
        <v>0</v>
      </c>
      <c r="BH848" s="48">
        <v>0</v>
      </c>
      <c r="BI848" s="49">
        <v>0</v>
      </c>
      <c r="BJ848" s="48">
        <v>17</v>
      </c>
      <c r="BK848" s="49">
        <v>94.444444444444443</v>
      </c>
      <c r="BL848" s="48">
        <v>18</v>
      </c>
    </row>
    <row r="849" spans="1:64" x14ac:dyDescent="0.25">
      <c r="A849" s="64" t="s">
        <v>632</v>
      </c>
      <c r="B849" s="64" t="s">
        <v>928</v>
      </c>
      <c r="C849" s="65" t="s">
        <v>15839</v>
      </c>
      <c r="D849" s="66">
        <v>3</v>
      </c>
      <c r="E849" s="67" t="s">
        <v>132</v>
      </c>
      <c r="F849" s="68">
        <v>35</v>
      </c>
      <c r="G849" s="65"/>
      <c r="H849" s="69"/>
      <c r="I849" s="70"/>
      <c r="J849" s="70"/>
      <c r="K849" s="34" t="s">
        <v>65</v>
      </c>
      <c r="L849" s="77">
        <v>849</v>
      </c>
      <c r="M849" s="77"/>
      <c r="N849" s="72"/>
      <c r="O849" s="79" t="s">
        <v>999</v>
      </c>
      <c r="P849" s="81">
        <v>43175.635578703703</v>
      </c>
      <c r="Q849" s="79" t="s">
        <v>1496</v>
      </c>
      <c r="R849" s="79"/>
      <c r="S849" s="79"/>
      <c r="T849" s="79" t="s">
        <v>2911</v>
      </c>
      <c r="U849" s="79"/>
      <c r="V849" s="83" t="s">
        <v>3775</v>
      </c>
      <c r="W849" s="81">
        <v>43175.635578703703</v>
      </c>
      <c r="X849" s="83" t="s">
        <v>4471</v>
      </c>
      <c r="Y849" s="79"/>
      <c r="Z849" s="79"/>
      <c r="AA849" s="85" t="s">
        <v>5679</v>
      </c>
      <c r="AB849" s="79"/>
      <c r="AC849" s="79" t="b">
        <v>0</v>
      </c>
      <c r="AD849" s="79">
        <v>0</v>
      </c>
      <c r="AE849" s="85" t="s">
        <v>6296</v>
      </c>
      <c r="AF849" s="79" t="b">
        <v>0</v>
      </c>
      <c r="AG849" s="79" t="s">
        <v>6304</v>
      </c>
      <c r="AH849" s="79"/>
      <c r="AI849" s="85" t="s">
        <v>6296</v>
      </c>
      <c r="AJ849" s="79" t="b">
        <v>0</v>
      </c>
      <c r="AK849" s="79">
        <v>0</v>
      </c>
      <c r="AL849" s="85" t="s">
        <v>6296</v>
      </c>
      <c r="AM849" s="79" t="s">
        <v>6336</v>
      </c>
      <c r="AN849" s="79" t="b">
        <v>0</v>
      </c>
      <c r="AO849" s="85" t="s">
        <v>5679</v>
      </c>
      <c r="AP849" s="79" t="s">
        <v>176</v>
      </c>
      <c r="AQ849" s="79">
        <v>0</v>
      </c>
      <c r="AR849" s="79">
        <v>0</v>
      </c>
      <c r="AS849" s="79"/>
      <c r="AT849" s="79"/>
      <c r="AU849" s="79"/>
      <c r="AV849" s="79"/>
      <c r="AW849" s="79"/>
      <c r="AX849" s="79"/>
      <c r="AY849" s="79"/>
      <c r="AZ849" s="79"/>
      <c r="BA849">
        <v>1</v>
      </c>
      <c r="BB849" s="78" t="str">
        <f>REPLACE(INDEX(GroupVertices[Group], MATCH(Edges[[#This Row],[Vertex 1]],GroupVertices[Vertex],0)),1,1,"")</f>
        <v>78</v>
      </c>
      <c r="BC849" s="78" t="str">
        <f>REPLACE(INDEX(GroupVertices[Group], MATCH(Edges[[#This Row],[Vertex 2]],GroupVertices[Vertex],0)),1,1,"")</f>
        <v>78</v>
      </c>
      <c r="BD849" s="48">
        <v>2</v>
      </c>
      <c r="BE849" s="49">
        <v>8.3333333333333339</v>
      </c>
      <c r="BF849" s="48">
        <v>0</v>
      </c>
      <c r="BG849" s="49">
        <v>0</v>
      </c>
      <c r="BH849" s="48">
        <v>0</v>
      </c>
      <c r="BI849" s="49">
        <v>0</v>
      </c>
      <c r="BJ849" s="48">
        <v>22</v>
      </c>
      <c r="BK849" s="49">
        <v>91.666666666666671</v>
      </c>
      <c r="BL849" s="48">
        <v>24</v>
      </c>
    </row>
    <row r="850" spans="1:64" x14ac:dyDescent="0.25">
      <c r="A850" s="64" t="s">
        <v>633</v>
      </c>
      <c r="B850" s="64" t="s">
        <v>633</v>
      </c>
      <c r="C850" s="65" t="s">
        <v>15839</v>
      </c>
      <c r="D850" s="66">
        <v>3</v>
      </c>
      <c r="E850" s="67" t="s">
        <v>132</v>
      </c>
      <c r="F850" s="68">
        <v>35</v>
      </c>
      <c r="G850" s="65"/>
      <c r="H850" s="69"/>
      <c r="I850" s="70"/>
      <c r="J850" s="70"/>
      <c r="K850" s="34" t="s">
        <v>65</v>
      </c>
      <c r="L850" s="77">
        <v>850</v>
      </c>
      <c r="M850" s="77"/>
      <c r="N850" s="72"/>
      <c r="O850" s="79" t="s">
        <v>176</v>
      </c>
      <c r="P850" s="81">
        <v>42882.176747685182</v>
      </c>
      <c r="Q850" s="79" t="s">
        <v>1497</v>
      </c>
      <c r="R850" s="79"/>
      <c r="S850" s="79"/>
      <c r="T850" s="79" t="s">
        <v>2912</v>
      </c>
      <c r="U850" s="83" t="s">
        <v>3315</v>
      </c>
      <c r="V850" s="83" t="s">
        <v>3315</v>
      </c>
      <c r="W850" s="81">
        <v>42882.176747685182</v>
      </c>
      <c r="X850" s="83" t="s">
        <v>4472</v>
      </c>
      <c r="Y850" s="79"/>
      <c r="Z850" s="79"/>
      <c r="AA850" s="85" t="s">
        <v>5680</v>
      </c>
      <c r="AB850" s="79"/>
      <c r="AC850" s="79" t="b">
        <v>0</v>
      </c>
      <c r="AD850" s="79">
        <v>11</v>
      </c>
      <c r="AE850" s="85" t="s">
        <v>6296</v>
      </c>
      <c r="AF850" s="79" t="b">
        <v>0</v>
      </c>
      <c r="AG850" s="79" t="s">
        <v>6304</v>
      </c>
      <c r="AH850" s="79"/>
      <c r="AI850" s="85" t="s">
        <v>6296</v>
      </c>
      <c r="AJ850" s="79" t="b">
        <v>0</v>
      </c>
      <c r="AK850" s="79">
        <v>7</v>
      </c>
      <c r="AL850" s="85" t="s">
        <v>6296</v>
      </c>
      <c r="AM850" s="79" t="s">
        <v>6333</v>
      </c>
      <c r="AN850" s="79" t="b">
        <v>0</v>
      </c>
      <c r="AO850" s="85" t="s">
        <v>5680</v>
      </c>
      <c r="AP850" s="79" t="s">
        <v>6415</v>
      </c>
      <c r="AQ850" s="79">
        <v>0</v>
      </c>
      <c r="AR850" s="79">
        <v>0</v>
      </c>
      <c r="AS850" s="79"/>
      <c r="AT850" s="79"/>
      <c r="AU850" s="79"/>
      <c r="AV850" s="79"/>
      <c r="AW850" s="79"/>
      <c r="AX850" s="79"/>
      <c r="AY850" s="79"/>
      <c r="AZ850" s="79"/>
      <c r="BA850">
        <v>1</v>
      </c>
      <c r="BB850" s="78" t="str">
        <f>REPLACE(INDEX(GroupVertices[Group], MATCH(Edges[[#This Row],[Vertex 1]],GroupVertices[Vertex],0)),1,1,"")</f>
        <v>77</v>
      </c>
      <c r="BC850" s="78" t="str">
        <f>REPLACE(INDEX(GroupVertices[Group], MATCH(Edges[[#This Row],[Vertex 2]],GroupVertices[Vertex],0)),1,1,"")</f>
        <v>77</v>
      </c>
      <c r="BD850" s="48">
        <v>0</v>
      </c>
      <c r="BE850" s="49">
        <v>0</v>
      </c>
      <c r="BF850" s="48">
        <v>0</v>
      </c>
      <c r="BG850" s="49">
        <v>0</v>
      </c>
      <c r="BH850" s="48">
        <v>0</v>
      </c>
      <c r="BI850" s="49">
        <v>0</v>
      </c>
      <c r="BJ850" s="48">
        <v>10</v>
      </c>
      <c r="BK850" s="49">
        <v>100</v>
      </c>
      <c r="BL850" s="48">
        <v>10</v>
      </c>
    </row>
    <row r="851" spans="1:64" x14ac:dyDescent="0.25">
      <c r="A851" s="64" t="s">
        <v>634</v>
      </c>
      <c r="B851" s="64" t="s">
        <v>633</v>
      </c>
      <c r="C851" s="65" t="s">
        <v>15839</v>
      </c>
      <c r="D851" s="66">
        <v>3</v>
      </c>
      <c r="E851" s="67" t="s">
        <v>132</v>
      </c>
      <c r="F851" s="68">
        <v>35</v>
      </c>
      <c r="G851" s="65"/>
      <c r="H851" s="69"/>
      <c r="I851" s="70"/>
      <c r="J851" s="70"/>
      <c r="K851" s="34" t="s">
        <v>65</v>
      </c>
      <c r="L851" s="77">
        <v>851</v>
      </c>
      <c r="M851" s="77"/>
      <c r="N851" s="72"/>
      <c r="O851" s="79" t="s">
        <v>999</v>
      </c>
      <c r="P851" s="81">
        <v>43175.636006944442</v>
      </c>
      <c r="Q851" s="79" t="s">
        <v>1498</v>
      </c>
      <c r="R851" s="79"/>
      <c r="S851" s="79"/>
      <c r="T851" s="79" t="s">
        <v>2913</v>
      </c>
      <c r="U851" s="79"/>
      <c r="V851" s="83" t="s">
        <v>3776</v>
      </c>
      <c r="W851" s="81">
        <v>43175.636006944442</v>
      </c>
      <c r="X851" s="83" t="s">
        <v>4473</v>
      </c>
      <c r="Y851" s="79"/>
      <c r="Z851" s="79"/>
      <c r="AA851" s="85" t="s">
        <v>5681</v>
      </c>
      <c r="AB851" s="79"/>
      <c r="AC851" s="79" t="b">
        <v>0</v>
      </c>
      <c r="AD851" s="79">
        <v>0</v>
      </c>
      <c r="AE851" s="85" t="s">
        <v>6296</v>
      </c>
      <c r="AF851" s="79" t="b">
        <v>0</v>
      </c>
      <c r="AG851" s="79" t="s">
        <v>6304</v>
      </c>
      <c r="AH851" s="79"/>
      <c r="AI851" s="85" t="s">
        <v>6296</v>
      </c>
      <c r="AJ851" s="79" t="b">
        <v>0</v>
      </c>
      <c r="AK851" s="79">
        <v>7</v>
      </c>
      <c r="AL851" s="85" t="s">
        <v>5680</v>
      </c>
      <c r="AM851" s="79" t="s">
        <v>6328</v>
      </c>
      <c r="AN851" s="79" t="b">
        <v>0</v>
      </c>
      <c r="AO851" s="85" t="s">
        <v>5680</v>
      </c>
      <c r="AP851" s="79" t="s">
        <v>176</v>
      </c>
      <c r="AQ851" s="79">
        <v>0</v>
      </c>
      <c r="AR851" s="79">
        <v>0</v>
      </c>
      <c r="AS851" s="79"/>
      <c r="AT851" s="79"/>
      <c r="AU851" s="79"/>
      <c r="AV851" s="79"/>
      <c r="AW851" s="79"/>
      <c r="AX851" s="79"/>
      <c r="AY851" s="79"/>
      <c r="AZ851" s="79"/>
      <c r="BA851">
        <v>1</v>
      </c>
      <c r="BB851" s="78" t="str">
        <f>REPLACE(INDEX(GroupVertices[Group], MATCH(Edges[[#This Row],[Vertex 1]],GroupVertices[Vertex],0)),1,1,"")</f>
        <v>77</v>
      </c>
      <c r="BC851" s="78" t="str">
        <f>REPLACE(INDEX(GroupVertices[Group], MATCH(Edges[[#This Row],[Vertex 2]],GroupVertices[Vertex],0)),1,1,"")</f>
        <v>77</v>
      </c>
      <c r="BD851" s="48">
        <v>0</v>
      </c>
      <c r="BE851" s="49">
        <v>0</v>
      </c>
      <c r="BF851" s="48">
        <v>0</v>
      </c>
      <c r="BG851" s="49">
        <v>0</v>
      </c>
      <c r="BH851" s="48">
        <v>0</v>
      </c>
      <c r="BI851" s="49">
        <v>0</v>
      </c>
      <c r="BJ851" s="48">
        <v>11</v>
      </c>
      <c r="BK851" s="49">
        <v>100</v>
      </c>
      <c r="BL851" s="48">
        <v>11</v>
      </c>
    </row>
    <row r="852" spans="1:64" x14ac:dyDescent="0.25">
      <c r="A852" s="64" t="s">
        <v>237</v>
      </c>
      <c r="B852" s="64" t="s">
        <v>929</v>
      </c>
      <c r="C852" s="65" t="s">
        <v>15839</v>
      </c>
      <c r="D852" s="66">
        <v>3</v>
      </c>
      <c r="E852" s="67" t="s">
        <v>132</v>
      </c>
      <c r="F852" s="68">
        <v>35</v>
      </c>
      <c r="G852" s="65"/>
      <c r="H852" s="69"/>
      <c r="I852" s="70"/>
      <c r="J852" s="70"/>
      <c r="K852" s="34" t="s">
        <v>65</v>
      </c>
      <c r="L852" s="77">
        <v>852</v>
      </c>
      <c r="M852" s="77"/>
      <c r="N852" s="72"/>
      <c r="O852" s="79" t="s">
        <v>999</v>
      </c>
      <c r="P852" s="81">
        <v>43174.823819444442</v>
      </c>
      <c r="Q852" s="79" t="s">
        <v>1025</v>
      </c>
      <c r="R852" s="79"/>
      <c r="S852" s="79"/>
      <c r="T852" s="79" t="s">
        <v>2670</v>
      </c>
      <c r="U852" s="83" t="s">
        <v>3161</v>
      </c>
      <c r="V852" s="83" t="s">
        <v>3161</v>
      </c>
      <c r="W852" s="81">
        <v>43174.823819444442</v>
      </c>
      <c r="X852" s="83" t="s">
        <v>3904</v>
      </c>
      <c r="Y852" s="79"/>
      <c r="Z852" s="79"/>
      <c r="AA852" s="85" t="s">
        <v>5112</v>
      </c>
      <c r="AB852" s="79"/>
      <c r="AC852" s="79" t="b">
        <v>0</v>
      </c>
      <c r="AD852" s="79">
        <v>7</v>
      </c>
      <c r="AE852" s="85" t="s">
        <v>6296</v>
      </c>
      <c r="AF852" s="79" t="b">
        <v>0</v>
      </c>
      <c r="AG852" s="79" t="s">
        <v>6305</v>
      </c>
      <c r="AH852" s="79"/>
      <c r="AI852" s="85" t="s">
        <v>6296</v>
      </c>
      <c r="AJ852" s="79" t="b">
        <v>0</v>
      </c>
      <c r="AK852" s="79">
        <v>3</v>
      </c>
      <c r="AL852" s="85" t="s">
        <v>6296</v>
      </c>
      <c r="AM852" s="79" t="s">
        <v>6331</v>
      </c>
      <c r="AN852" s="79" t="b">
        <v>0</v>
      </c>
      <c r="AO852" s="85" t="s">
        <v>5112</v>
      </c>
      <c r="AP852" s="79" t="s">
        <v>6415</v>
      </c>
      <c r="AQ852" s="79">
        <v>0</v>
      </c>
      <c r="AR852" s="79">
        <v>0</v>
      </c>
      <c r="AS852" s="79"/>
      <c r="AT852" s="79"/>
      <c r="AU852" s="79"/>
      <c r="AV852" s="79"/>
      <c r="AW852" s="79"/>
      <c r="AX852" s="79"/>
      <c r="AY852" s="79"/>
      <c r="AZ852" s="79"/>
      <c r="BA852">
        <v>1</v>
      </c>
      <c r="BB852" s="78" t="str">
        <f>REPLACE(INDEX(GroupVertices[Group], MATCH(Edges[[#This Row],[Vertex 1]],GroupVertices[Vertex],0)),1,1,"")</f>
        <v>19</v>
      </c>
      <c r="BC852" s="78" t="str">
        <f>REPLACE(INDEX(GroupVertices[Group], MATCH(Edges[[#This Row],[Vertex 2]],GroupVertices[Vertex],0)),1,1,"")</f>
        <v>19</v>
      </c>
      <c r="BD852" s="48"/>
      <c r="BE852" s="49"/>
      <c r="BF852" s="48"/>
      <c r="BG852" s="49"/>
      <c r="BH852" s="48"/>
      <c r="BI852" s="49"/>
      <c r="BJ852" s="48"/>
      <c r="BK852" s="49"/>
      <c r="BL852" s="48"/>
    </row>
    <row r="853" spans="1:64" x14ac:dyDescent="0.25">
      <c r="A853" s="64" t="s">
        <v>635</v>
      </c>
      <c r="B853" s="64" t="s">
        <v>929</v>
      </c>
      <c r="C853" s="65" t="s">
        <v>15839</v>
      </c>
      <c r="D853" s="66">
        <v>3</v>
      </c>
      <c r="E853" s="67" t="s">
        <v>132</v>
      </c>
      <c r="F853" s="68">
        <v>35</v>
      </c>
      <c r="G853" s="65"/>
      <c r="H853" s="69"/>
      <c r="I853" s="70"/>
      <c r="J853" s="70"/>
      <c r="K853" s="34" t="s">
        <v>65</v>
      </c>
      <c r="L853" s="77">
        <v>853</v>
      </c>
      <c r="M853" s="77"/>
      <c r="N853" s="72"/>
      <c r="O853" s="79" t="s">
        <v>999</v>
      </c>
      <c r="P853" s="81">
        <v>43175.636053240742</v>
      </c>
      <c r="Q853" s="79" t="s">
        <v>1499</v>
      </c>
      <c r="R853" s="79"/>
      <c r="S853" s="79"/>
      <c r="T853" s="79"/>
      <c r="U853" s="79"/>
      <c r="V853" s="83" t="s">
        <v>3777</v>
      </c>
      <c r="W853" s="81">
        <v>43175.636053240742</v>
      </c>
      <c r="X853" s="83" t="s">
        <v>4474</v>
      </c>
      <c r="Y853" s="79"/>
      <c r="Z853" s="79"/>
      <c r="AA853" s="85" t="s">
        <v>5682</v>
      </c>
      <c r="AB853" s="79"/>
      <c r="AC853" s="79" t="b">
        <v>0</v>
      </c>
      <c r="AD853" s="79">
        <v>0</v>
      </c>
      <c r="AE853" s="85" t="s">
        <v>6296</v>
      </c>
      <c r="AF853" s="79" t="b">
        <v>0</v>
      </c>
      <c r="AG853" s="79" t="s">
        <v>6305</v>
      </c>
      <c r="AH853" s="79"/>
      <c r="AI853" s="85" t="s">
        <v>6296</v>
      </c>
      <c r="AJ853" s="79" t="b">
        <v>0</v>
      </c>
      <c r="AK853" s="79">
        <v>3</v>
      </c>
      <c r="AL853" s="85" t="s">
        <v>5112</v>
      </c>
      <c r="AM853" s="79" t="s">
        <v>6328</v>
      </c>
      <c r="AN853" s="79" t="b">
        <v>0</v>
      </c>
      <c r="AO853" s="85" t="s">
        <v>5112</v>
      </c>
      <c r="AP853" s="79" t="s">
        <v>176</v>
      </c>
      <c r="AQ853" s="79">
        <v>0</v>
      </c>
      <c r="AR853" s="79">
        <v>0</v>
      </c>
      <c r="AS853" s="79"/>
      <c r="AT853" s="79"/>
      <c r="AU853" s="79"/>
      <c r="AV853" s="79"/>
      <c r="AW853" s="79"/>
      <c r="AX853" s="79"/>
      <c r="AY853" s="79"/>
      <c r="AZ853" s="79"/>
      <c r="BA853">
        <v>1</v>
      </c>
      <c r="BB853" s="78" t="str">
        <f>REPLACE(INDEX(GroupVertices[Group], MATCH(Edges[[#This Row],[Vertex 1]],GroupVertices[Vertex],0)),1,1,"")</f>
        <v>19</v>
      </c>
      <c r="BC853" s="78" t="str">
        <f>REPLACE(INDEX(GroupVertices[Group], MATCH(Edges[[#This Row],[Vertex 2]],GroupVertices[Vertex],0)),1,1,"")</f>
        <v>19</v>
      </c>
      <c r="BD853" s="48"/>
      <c r="BE853" s="49"/>
      <c r="BF853" s="48"/>
      <c r="BG853" s="49"/>
      <c r="BH853" s="48"/>
      <c r="BI853" s="49"/>
      <c r="BJ853" s="48"/>
      <c r="BK853" s="49"/>
      <c r="BL853" s="48"/>
    </row>
    <row r="854" spans="1:64" x14ac:dyDescent="0.25">
      <c r="A854" s="64" t="s">
        <v>237</v>
      </c>
      <c r="B854" s="64" t="s">
        <v>930</v>
      </c>
      <c r="C854" s="65" t="s">
        <v>15839</v>
      </c>
      <c r="D854" s="66">
        <v>3</v>
      </c>
      <c r="E854" s="67" t="s">
        <v>132</v>
      </c>
      <c r="F854" s="68">
        <v>35</v>
      </c>
      <c r="G854" s="65"/>
      <c r="H854" s="69"/>
      <c r="I854" s="70"/>
      <c r="J854" s="70"/>
      <c r="K854" s="34" t="s">
        <v>65</v>
      </c>
      <c r="L854" s="77">
        <v>854</v>
      </c>
      <c r="M854" s="77"/>
      <c r="N854" s="72"/>
      <c r="O854" s="79" t="s">
        <v>999</v>
      </c>
      <c r="P854" s="81">
        <v>43174.823819444442</v>
      </c>
      <c r="Q854" s="79" t="s">
        <v>1025</v>
      </c>
      <c r="R854" s="79"/>
      <c r="S854" s="79"/>
      <c r="T854" s="79" t="s">
        <v>2670</v>
      </c>
      <c r="U854" s="83" t="s">
        <v>3161</v>
      </c>
      <c r="V854" s="83" t="s">
        <v>3161</v>
      </c>
      <c r="W854" s="81">
        <v>43174.823819444442</v>
      </c>
      <c r="X854" s="83" t="s">
        <v>3904</v>
      </c>
      <c r="Y854" s="79"/>
      <c r="Z854" s="79"/>
      <c r="AA854" s="85" t="s">
        <v>5112</v>
      </c>
      <c r="AB854" s="79"/>
      <c r="AC854" s="79" t="b">
        <v>0</v>
      </c>
      <c r="AD854" s="79">
        <v>7</v>
      </c>
      <c r="AE854" s="85" t="s">
        <v>6296</v>
      </c>
      <c r="AF854" s="79" t="b">
        <v>0</v>
      </c>
      <c r="AG854" s="79" t="s">
        <v>6305</v>
      </c>
      <c r="AH854" s="79"/>
      <c r="AI854" s="85" t="s">
        <v>6296</v>
      </c>
      <c r="AJ854" s="79" t="b">
        <v>0</v>
      </c>
      <c r="AK854" s="79">
        <v>3</v>
      </c>
      <c r="AL854" s="85" t="s">
        <v>6296</v>
      </c>
      <c r="AM854" s="79" t="s">
        <v>6331</v>
      </c>
      <c r="AN854" s="79" t="b">
        <v>0</v>
      </c>
      <c r="AO854" s="85" t="s">
        <v>5112</v>
      </c>
      <c r="AP854" s="79" t="s">
        <v>6415</v>
      </c>
      <c r="AQ854" s="79">
        <v>0</v>
      </c>
      <c r="AR854" s="79">
        <v>0</v>
      </c>
      <c r="AS854" s="79"/>
      <c r="AT854" s="79"/>
      <c r="AU854" s="79"/>
      <c r="AV854" s="79"/>
      <c r="AW854" s="79"/>
      <c r="AX854" s="79"/>
      <c r="AY854" s="79"/>
      <c r="AZ854" s="79"/>
      <c r="BA854">
        <v>1</v>
      </c>
      <c r="BB854" s="78" t="str">
        <f>REPLACE(INDEX(GroupVertices[Group], MATCH(Edges[[#This Row],[Vertex 1]],GroupVertices[Vertex],0)),1,1,"")</f>
        <v>19</v>
      </c>
      <c r="BC854" s="78" t="str">
        <f>REPLACE(INDEX(GroupVertices[Group], MATCH(Edges[[#This Row],[Vertex 2]],GroupVertices[Vertex],0)),1,1,"")</f>
        <v>19</v>
      </c>
      <c r="BD854" s="48">
        <v>1</v>
      </c>
      <c r="BE854" s="49">
        <v>3.4482758620689653</v>
      </c>
      <c r="BF854" s="48">
        <v>0</v>
      </c>
      <c r="BG854" s="49">
        <v>0</v>
      </c>
      <c r="BH854" s="48">
        <v>0</v>
      </c>
      <c r="BI854" s="49">
        <v>0</v>
      </c>
      <c r="BJ854" s="48">
        <v>28</v>
      </c>
      <c r="BK854" s="49">
        <v>96.551724137931032</v>
      </c>
      <c r="BL854" s="48">
        <v>29</v>
      </c>
    </row>
    <row r="855" spans="1:64" x14ac:dyDescent="0.25">
      <c r="A855" s="64" t="s">
        <v>635</v>
      </c>
      <c r="B855" s="64" t="s">
        <v>930</v>
      </c>
      <c r="C855" s="65" t="s">
        <v>15839</v>
      </c>
      <c r="D855" s="66">
        <v>3</v>
      </c>
      <c r="E855" s="67" t="s">
        <v>132</v>
      </c>
      <c r="F855" s="68">
        <v>35</v>
      </c>
      <c r="G855" s="65"/>
      <c r="H855" s="69"/>
      <c r="I855" s="70"/>
      <c r="J855" s="70"/>
      <c r="K855" s="34" t="s">
        <v>65</v>
      </c>
      <c r="L855" s="77">
        <v>855</v>
      </c>
      <c r="M855" s="77"/>
      <c r="N855" s="72"/>
      <c r="O855" s="79" t="s">
        <v>999</v>
      </c>
      <c r="P855" s="81">
        <v>43175.636053240742</v>
      </c>
      <c r="Q855" s="79" t="s">
        <v>1499</v>
      </c>
      <c r="R855" s="79"/>
      <c r="S855" s="79"/>
      <c r="T855" s="79"/>
      <c r="U855" s="79"/>
      <c r="V855" s="83" t="s">
        <v>3777</v>
      </c>
      <c r="W855" s="81">
        <v>43175.636053240742</v>
      </c>
      <c r="X855" s="83" t="s">
        <v>4474</v>
      </c>
      <c r="Y855" s="79"/>
      <c r="Z855" s="79"/>
      <c r="AA855" s="85" t="s">
        <v>5682</v>
      </c>
      <c r="AB855" s="79"/>
      <c r="AC855" s="79" t="b">
        <v>0</v>
      </c>
      <c r="AD855" s="79">
        <v>0</v>
      </c>
      <c r="AE855" s="85" t="s">
        <v>6296</v>
      </c>
      <c r="AF855" s="79" t="b">
        <v>0</v>
      </c>
      <c r="AG855" s="79" t="s">
        <v>6305</v>
      </c>
      <c r="AH855" s="79"/>
      <c r="AI855" s="85" t="s">
        <v>6296</v>
      </c>
      <c r="AJ855" s="79" t="b">
        <v>0</v>
      </c>
      <c r="AK855" s="79">
        <v>3</v>
      </c>
      <c r="AL855" s="85" t="s">
        <v>5112</v>
      </c>
      <c r="AM855" s="79" t="s">
        <v>6328</v>
      </c>
      <c r="AN855" s="79" t="b">
        <v>0</v>
      </c>
      <c r="AO855" s="85" t="s">
        <v>5112</v>
      </c>
      <c r="AP855" s="79" t="s">
        <v>176</v>
      </c>
      <c r="AQ855" s="79">
        <v>0</v>
      </c>
      <c r="AR855" s="79">
        <v>0</v>
      </c>
      <c r="AS855" s="79"/>
      <c r="AT855" s="79"/>
      <c r="AU855" s="79"/>
      <c r="AV855" s="79"/>
      <c r="AW855" s="79"/>
      <c r="AX855" s="79"/>
      <c r="AY855" s="79"/>
      <c r="AZ855" s="79"/>
      <c r="BA855">
        <v>1</v>
      </c>
      <c r="BB855" s="78" t="str">
        <f>REPLACE(INDEX(GroupVertices[Group], MATCH(Edges[[#This Row],[Vertex 1]],GroupVertices[Vertex],0)),1,1,"")</f>
        <v>19</v>
      </c>
      <c r="BC855" s="78" t="str">
        <f>REPLACE(INDEX(GroupVertices[Group], MATCH(Edges[[#This Row],[Vertex 2]],GroupVertices[Vertex],0)),1,1,"")</f>
        <v>19</v>
      </c>
      <c r="BD855" s="48">
        <v>1</v>
      </c>
      <c r="BE855" s="49">
        <v>5.5555555555555554</v>
      </c>
      <c r="BF855" s="48">
        <v>0</v>
      </c>
      <c r="BG855" s="49">
        <v>0</v>
      </c>
      <c r="BH855" s="48">
        <v>0</v>
      </c>
      <c r="BI855" s="49">
        <v>0</v>
      </c>
      <c r="BJ855" s="48">
        <v>17</v>
      </c>
      <c r="BK855" s="49">
        <v>94.444444444444443</v>
      </c>
      <c r="BL855" s="48">
        <v>18</v>
      </c>
    </row>
    <row r="856" spans="1:64" x14ac:dyDescent="0.25">
      <c r="A856" s="64" t="s">
        <v>635</v>
      </c>
      <c r="B856" s="64" t="s">
        <v>237</v>
      </c>
      <c r="C856" s="65" t="s">
        <v>15839</v>
      </c>
      <c r="D856" s="66">
        <v>3</v>
      </c>
      <c r="E856" s="67" t="s">
        <v>132</v>
      </c>
      <c r="F856" s="68">
        <v>35</v>
      </c>
      <c r="G856" s="65"/>
      <c r="H856" s="69"/>
      <c r="I856" s="70"/>
      <c r="J856" s="70"/>
      <c r="K856" s="34" t="s">
        <v>65</v>
      </c>
      <c r="L856" s="77">
        <v>856</v>
      </c>
      <c r="M856" s="77"/>
      <c r="N856" s="72"/>
      <c r="O856" s="79" t="s">
        <v>999</v>
      </c>
      <c r="P856" s="81">
        <v>43175.636053240742</v>
      </c>
      <c r="Q856" s="79" t="s">
        <v>1499</v>
      </c>
      <c r="R856" s="79"/>
      <c r="S856" s="79"/>
      <c r="T856" s="79"/>
      <c r="U856" s="79"/>
      <c r="V856" s="83" t="s">
        <v>3777</v>
      </c>
      <c r="W856" s="81">
        <v>43175.636053240742</v>
      </c>
      <c r="X856" s="83" t="s">
        <v>4474</v>
      </c>
      <c r="Y856" s="79"/>
      <c r="Z856" s="79"/>
      <c r="AA856" s="85" t="s">
        <v>5682</v>
      </c>
      <c r="AB856" s="79"/>
      <c r="AC856" s="79" t="b">
        <v>0</v>
      </c>
      <c r="AD856" s="79">
        <v>0</v>
      </c>
      <c r="AE856" s="85" t="s">
        <v>6296</v>
      </c>
      <c r="AF856" s="79" t="b">
        <v>0</v>
      </c>
      <c r="AG856" s="79" t="s">
        <v>6305</v>
      </c>
      <c r="AH856" s="79"/>
      <c r="AI856" s="85" t="s">
        <v>6296</v>
      </c>
      <c r="AJ856" s="79" t="b">
        <v>0</v>
      </c>
      <c r="AK856" s="79">
        <v>3</v>
      </c>
      <c r="AL856" s="85" t="s">
        <v>5112</v>
      </c>
      <c r="AM856" s="79" t="s">
        <v>6328</v>
      </c>
      <c r="AN856" s="79" t="b">
        <v>0</v>
      </c>
      <c r="AO856" s="85" t="s">
        <v>5112</v>
      </c>
      <c r="AP856" s="79" t="s">
        <v>176</v>
      </c>
      <c r="AQ856" s="79">
        <v>0</v>
      </c>
      <c r="AR856" s="79">
        <v>0</v>
      </c>
      <c r="AS856" s="79"/>
      <c r="AT856" s="79"/>
      <c r="AU856" s="79"/>
      <c r="AV856" s="79"/>
      <c r="AW856" s="79"/>
      <c r="AX856" s="79"/>
      <c r="AY856" s="79"/>
      <c r="AZ856" s="79"/>
      <c r="BA856">
        <v>1</v>
      </c>
      <c r="BB856" s="78" t="str">
        <f>REPLACE(INDEX(GroupVertices[Group], MATCH(Edges[[#This Row],[Vertex 1]],GroupVertices[Vertex],0)),1,1,"")</f>
        <v>19</v>
      </c>
      <c r="BC856" s="78" t="str">
        <f>REPLACE(INDEX(GroupVertices[Group], MATCH(Edges[[#This Row],[Vertex 2]],GroupVertices[Vertex],0)),1,1,"")</f>
        <v>19</v>
      </c>
      <c r="BD856" s="48"/>
      <c r="BE856" s="49"/>
      <c r="BF856" s="48"/>
      <c r="BG856" s="49"/>
      <c r="BH856" s="48"/>
      <c r="BI856" s="49"/>
      <c r="BJ856" s="48"/>
      <c r="BK856" s="49"/>
      <c r="BL856" s="48"/>
    </row>
    <row r="857" spans="1:64" x14ac:dyDescent="0.25">
      <c r="A857" s="64" t="s">
        <v>636</v>
      </c>
      <c r="B857" s="64" t="s">
        <v>757</v>
      </c>
      <c r="C857" s="65" t="s">
        <v>15839</v>
      </c>
      <c r="D857" s="66">
        <v>3</v>
      </c>
      <c r="E857" s="67" t="s">
        <v>132</v>
      </c>
      <c r="F857" s="68">
        <v>35</v>
      </c>
      <c r="G857" s="65"/>
      <c r="H857" s="69"/>
      <c r="I857" s="70"/>
      <c r="J857" s="70"/>
      <c r="K857" s="34" t="s">
        <v>65</v>
      </c>
      <c r="L857" s="77">
        <v>857</v>
      </c>
      <c r="M857" s="77"/>
      <c r="N857" s="72"/>
      <c r="O857" s="79" t="s">
        <v>999</v>
      </c>
      <c r="P857" s="81">
        <v>43175.636608796296</v>
      </c>
      <c r="Q857" s="79" t="s">
        <v>1437</v>
      </c>
      <c r="R857" s="83" t="s">
        <v>2243</v>
      </c>
      <c r="S857" s="79" t="s">
        <v>2518</v>
      </c>
      <c r="T857" s="79" t="s">
        <v>2882</v>
      </c>
      <c r="U857" s="79"/>
      <c r="V857" s="83" t="s">
        <v>3778</v>
      </c>
      <c r="W857" s="81">
        <v>43175.636608796296</v>
      </c>
      <c r="X857" s="83" t="s">
        <v>4475</v>
      </c>
      <c r="Y857" s="79"/>
      <c r="Z857" s="79"/>
      <c r="AA857" s="85" t="s">
        <v>5683</v>
      </c>
      <c r="AB857" s="79"/>
      <c r="AC857" s="79" t="b">
        <v>0</v>
      </c>
      <c r="AD857" s="79">
        <v>0</v>
      </c>
      <c r="AE857" s="85" t="s">
        <v>6296</v>
      </c>
      <c r="AF857" s="79" t="b">
        <v>0</v>
      </c>
      <c r="AG857" s="79" t="s">
        <v>6304</v>
      </c>
      <c r="AH857" s="79"/>
      <c r="AI857" s="85" t="s">
        <v>6296</v>
      </c>
      <c r="AJ857" s="79" t="b">
        <v>0</v>
      </c>
      <c r="AK857" s="79">
        <v>206</v>
      </c>
      <c r="AL857" s="85" t="s">
        <v>6011</v>
      </c>
      <c r="AM857" s="79" t="s">
        <v>6328</v>
      </c>
      <c r="AN857" s="79" t="b">
        <v>0</v>
      </c>
      <c r="AO857" s="85" t="s">
        <v>6011</v>
      </c>
      <c r="AP857" s="79" t="s">
        <v>176</v>
      </c>
      <c r="AQ857" s="79">
        <v>0</v>
      </c>
      <c r="AR857" s="79">
        <v>0</v>
      </c>
      <c r="AS857" s="79"/>
      <c r="AT857" s="79"/>
      <c r="AU857" s="79"/>
      <c r="AV857" s="79"/>
      <c r="AW857" s="79"/>
      <c r="AX857" s="79"/>
      <c r="AY857" s="79"/>
      <c r="AZ857" s="79"/>
      <c r="BA857">
        <v>1</v>
      </c>
      <c r="BB857" s="78" t="str">
        <f>REPLACE(INDEX(GroupVertices[Group], MATCH(Edges[[#This Row],[Vertex 1]],GroupVertices[Vertex],0)),1,1,"")</f>
        <v>7</v>
      </c>
      <c r="BC857" s="78" t="str">
        <f>REPLACE(INDEX(GroupVertices[Group], MATCH(Edges[[#This Row],[Vertex 2]],GroupVertices[Vertex],0)),1,1,"")</f>
        <v>7</v>
      </c>
      <c r="BD857" s="48">
        <v>0</v>
      </c>
      <c r="BE857" s="49">
        <v>0</v>
      </c>
      <c r="BF857" s="48">
        <v>0</v>
      </c>
      <c r="BG857" s="49">
        <v>0</v>
      </c>
      <c r="BH857" s="48">
        <v>0</v>
      </c>
      <c r="BI857" s="49">
        <v>0</v>
      </c>
      <c r="BJ857" s="48">
        <v>13</v>
      </c>
      <c r="BK857" s="49">
        <v>100</v>
      </c>
      <c r="BL857" s="48">
        <v>13</v>
      </c>
    </row>
    <row r="858" spans="1:64" x14ac:dyDescent="0.25">
      <c r="A858" s="64" t="s">
        <v>637</v>
      </c>
      <c r="B858" s="64" t="s">
        <v>757</v>
      </c>
      <c r="C858" s="65" t="s">
        <v>15839</v>
      </c>
      <c r="D858" s="66">
        <v>3</v>
      </c>
      <c r="E858" s="67" t="s">
        <v>132</v>
      </c>
      <c r="F858" s="68">
        <v>35</v>
      </c>
      <c r="G858" s="65"/>
      <c r="H858" s="69"/>
      <c r="I858" s="70"/>
      <c r="J858" s="70"/>
      <c r="K858" s="34" t="s">
        <v>65</v>
      </c>
      <c r="L858" s="77">
        <v>858</v>
      </c>
      <c r="M858" s="77"/>
      <c r="N858" s="72"/>
      <c r="O858" s="79" t="s">
        <v>999</v>
      </c>
      <c r="P858" s="81">
        <v>43175.63722222222</v>
      </c>
      <c r="Q858" s="79" t="s">
        <v>1437</v>
      </c>
      <c r="R858" s="83" t="s">
        <v>2243</v>
      </c>
      <c r="S858" s="79" t="s">
        <v>2518</v>
      </c>
      <c r="T858" s="79" t="s">
        <v>2882</v>
      </c>
      <c r="U858" s="79"/>
      <c r="V858" s="83" t="s">
        <v>3522</v>
      </c>
      <c r="W858" s="81">
        <v>43175.63722222222</v>
      </c>
      <c r="X858" s="83" t="s">
        <v>4476</v>
      </c>
      <c r="Y858" s="79"/>
      <c r="Z858" s="79"/>
      <c r="AA858" s="85" t="s">
        <v>5684</v>
      </c>
      <c r="AB858" s="79"/>
      <c r="AC858" s="79" t="b">
        <v>0</v>
      </c>
      <c r="AD858" s="79">
        <v>0</v>
      </c>
      <c r="AE858" s="85" t="s">
        <v>6296</v>
      </c>
      <c r="AF858" s="79" t="b">
        <v>0</v>
      </c>
      <c r="AG858" s="79" t="s">
        <v>6304</v>
      </c>
      <c r="AH858" s="79"/>
      <c r="AI858" s="85" t="s">
        <v>6296</v>
      </c>
      <c r="AJ858" s="79" t="b">
        <v>0</v>
      </c>
      <c r="AK858" s="79">
        <v>206</v>
      </c>
      <c r="AL858" s="85" t="s">
        <v>6011</v>
      </c>
      <c r="AM858" s="79" t="s">
        <v>6328</v>
      </c>
      <c r="AN858" s="79" t="b">
        <v>0</v>
      </c>
      <c r="AO858" s="85" t="s">
        <v>6011</v>
      </c>
      <c r="AP858" s="79" t="s">
        <v>176</v>
      </c>
      <c r="AQ858" s="79">
        <v>0</v>
      </c>
      <c r="AR858" s="79">
        <v>0</v>
      </c>
      <c r="AS858" s="79"/>
      <c r="AT858" s="79"/>
      <c r="AU858" s="79"/>
      <c r="AV858" s="79"/>
      <c r="AW858" s="79"/>
      <c r="AX858" s="79"/>
      <c r="AY858" s="79"/>
      <c r="AZ858" s="79"/>
      <c r="BA858">
        <v>1</v>
      </c>
      <c r="BB858" s="78" t="str">
        <f>REPLACE(INDEX(GroupVertices[Group], MATCH(Edges[[#This Row],[Vertex 1]],GroupVertices[Vertex],0)),1,1,"")</f>
        <v>7</v>
      </c>
      <c r="BC858" s="78" t="str">
        <f>REPLACE(INDEX(GroupVertices[Group], MATCH(Edges[[#This Row],[Vertex 2]],GroupVertices[Vertex],0)),1,1,"")</f>
        <v>7</v>
      </c>
      <c r="BD858" s="48">
        <v>0</v>
      </c>
      <c r="BE858" s="49">
        <v>0</v>
      </c>
      <c r="BF858" s="48">
        <v>0</v>
      </c>
      <c r="BG858" s="49">
        <v>0</v>
      </c>
      <c r="BH858" s="48">
        <v>0</v>
      </c>
      <c r="BI858" s="49">
        <v>0</v>
      </c>
      <c r="BJ858" s="48">
        <v>13</v>
      </c>
      <c r="BK858" s="49">
        <v>100</v>
      </c>
      <c r="BL858" s="48">
        <v>13</v>
      </c>
    </row>
    <row r="859" spans="1:64" x14ac:dyDescent="0.25">
      <c r="A859" s="64" t="s">
        <v>638</v>
      </c>
      <c r="B859" s="64" t="s">
        <v>638</v>
      </c>
      <c r="C859" s="65" t="s">
        <v>15839</v>
      </c>
      <c r="D859" s="66">
        <v>3</v>
      </c>
      <c r="E859" s="67" t="s">
        <v>132</v>
      </c>
      <c r="F859" s="68">
        <v>35</v>
      </c>
      <c r="G859" s="65"/>
      <c r="H859" s="69"/>
      <c r="I859" s="70"/>
      <c r="J859" s="70"/>
      <c r="K859" s="34" t="s">
        <v>65</v>
      </c>
      <c r="L859" s="77">
        <v>859</v>
      </c>
      <c r="M859" s="77"/>
      <c r="N859" s="72"/>
      <c r="O859" s="79" t="s">
        <v>176</v>
      </c>
      <c r="P859" s="81">
        <v>43166.63208333333</v>
      </c>
      <c r="Q859" s="79" t="s">
        <v>1500</v>
      </c>
      <c r="R859" s="83" t="s">
        <v>2270</v>
      </c>
      <c r="S859" s="79" t="s">
        <v>2518</v>
      </c>
      <c r="T859" s="79" t="s">
        <v>731</v>
      </c>
      <c r="U859" s="83" t="s">
        <v>3316</v>
      </c>
      <c r="V859" s="83" t="s">
        <v>3316</v>
      </c>
      <c r="W859" s="81">
        <v>43166.63208333333</v>
      </c>
      <c r="X859" s="83" t="s">
        <v>4477</v>
      </c>
      <c r="Y859" s="79"/>
      <c r="Z859" s="79"/>
      <c r="AA859" s="85" t="s">
        <v>5685</v>
      </c>
      <c r="AB859" s="79"/>
      <c r="AC859" s="79" t="b">
        <v>0</v>
      </c>
      <c r="AD859" s="79">
        <v>1</v>
      </c>
      <c r="AE859" s="85" t="s">
        <v>6296</v>
      </c>
      <c r="AF859" s="79" t="b">
        <v>0</v>
      </c>
      <c r="AG859" s="79" t="s">
        <v>6304</v>
      </c>
      <c r="AH859" s="79"/>
      <c r="AI859" s="85" t="s">
        <v>6296</v>
      </c>
      <c r="AJ859" s="79" t="b">
        <v>0</v>
      </c>
      <c r="AK859" s="79">
        <v>1</v>
      </c>
      <c r="AL859" s="85" t="s">
        <v>6296</v>
      </c>
      <c r="AM859" s="79" t="s">
        <v>6362</v>
      </c>
      <c r="AN859" s="79" t="b">
        <v>0</v>
      </c>
      <c r="AO859" s="85" t="s">
        <v>5685</v>
      </c>
      <c r="AP859" s="79" t="s">
        <v>6415</v>
      </c>
      <c r="AQ859" s="79">
        <v>0</v>
      </c>
      <c r="AR859" s="79">
        <v>0</v>
      </c>
      <c r="AS859" s="79"/>
      <c r="AT859" s="79"/>
      <c r="AU859" s="79"/>
      <c r="AV859" s="79"/>
      <c r="AW859" s="79"/>
      <c r="AX859" s="79"/>
      <c r="AY859" s="79"/>
      <c r="AZ859" s="79"/>
      <c r="BA859">
        <v>1</v>
      </c>
      <c r="BB859" s="78" t="str">
        <f>REPLACE(INDEX(GroupVertices[Group], MATCH(Edges[[#This Row],[Vertex 1]],GroupVertices[Vertex],0)),1,1,"")</f>
        <v>2</v>
      </c>
      <c r="BC859" s="78" t="str">
        <f>REPLACE(INDEX(GroupVertices[Group], MATCH(Edges[[#This Row],[Vertex 2]],GroupVertices[Vertex],0)),1,1,"")</f>
        <v>2</v>
      </c>
      <c r="BD859" s="48">
        <v>3</v>
      </c>
      <c r="BE859" s="49">
        <v>37.5</v>
      </c>
      <c r="BF859" s="48">
        <v>0</v>
      </c>
      <c r="BG859" s="49">
        <v>0</v>
      </c>
      <c r="BH859" s="48">
        <v>0</v>
      </c>
      <c r="BI859" s="49">
        <v>0</v>
      </c>
      <c r="BJ859" s="48">
        <v>5</v>
      </c>
      <c r="BK859" s="49">
        <v>62.5</v>
      </c>
      <c r="BL859" s="48">
        <v>8</v>
      </c>
    </row>
    <row r="860" spans="1:64" x14ac:dyDescent="0.25">
      <c r="A860" s="64" t="s">
        <v>639</v>
      </c>
      <c r="B860" s="64" t="s">
        <v>638</v>
      </c>
      <c r="C860" s="65" t="s">
        <v>15839</v>
      </c>
      <c r="D860" s="66">
        <v>3</v>
      </c>
      <c r="E860" s="67" t="s">
        <v>132</v>
      </c>
      <c r="F860" s="68">
        <v>35</v>
      </c>
      <c r="G860" s="65"/>
      <c r="H860" s="69"/>
      <c r="I860" s="70"/>
      <c r="J860" s="70"/>
      <c r="K860" s="34" t="s">
        <v>65</v>
      </c>
      <c r="L860" s="77">
        <v>860</v>
      </c>
      <c r="M860" s="77"/>
      <c r="N860" s="72"/>
      <c r="O860" s="79" t="s">
        <v>999</v>
      </c>
      <c r="P860" s="81">
        <v>43166.660219907404</v>
      </c>
      <c r="Q860" s="79" t="s">
        <v>1501</v>
      </c>
      <c r="R860" s="83" t="s">
        <v>2270</v>
      </c>
      <c r="S860" s="79" t="s">
        <v>2518</v>
      </c>
      <c r="T860" s="79" t="s">
        <v>731</v>
      </c>
      <c r="U860" s="83" t="s">
        <v>3316</v>
      </c>
      <c r="V860" s="83" t="s">
        <v>3316</v>
      </c>
      <c r="W860" s="81">
        <v>43166.660219907404</v>
      </c>
      <c r="X860" s="83" t="s">
        <v>4478</v>
      </c>
      <c r="Y860" s="79"/>
      <c r="Z860" s="79"/>
      <c r="AA860" s="85" t="s">
        <v>5686</v>
      </c>
      <c r="AB860" s="79"/>
      <c r="AC860" s="79" t="b">
        <v>0</v>
      </c>
      <c r="AD860" s="79">
        <v>0</v>
      </c>
      <c r="AE860" s="85" t="s">
        <v>6296</v>
      </c>
      <c r="AF860" s="79" t="b">
        <v>0</v>
      </c>
      <c r="AG860" s="79" t="s">
        <v>6304</v>
      </c>
      <c r="AH860" s="79"/>
      <c r="AI860" s="85" t="s">
        <v>6296</v>
      </c>
      <c r="AJ860" s="79" t="b">
        <v>0</v>
      </c>
      <c r="AK860" s="79">
        <v>1</v>
      </c>
      <c r="AL860" s="85" t="s">
        <v>5685</v>
      </c>
      <c r="AM860" s="79" t="s">
        <v>6328</v>
      </c>
      <c r="AN860" s="79" t="b">
        <v>0</v>
      </c>
      <c r="AO860" s="85" t="s">
        <v>5685</v>
      </c>
      <c r="AP860" s="79" t="s">
        <v>176</v>
      </c>
      <c r="AQ860" s="79">
        <v>0</v>
      </c>
      <c r="AR860" s="79">
        <v>0</v>
      </c>
      <c r="AS860" s="79"/>
      <c r="AT860" s="79"/>
      <c r="AU860" s="79"/>
      <c r="AV860" s="79"/>
      <c r="AW860" s="79"/>
      <c r="AX860" s="79"/>
      <c r="AY860" s="79"/>
      <c r="AZ860" s="79"/>
      <c r="BA860">
        <v>1</v>
      </c>
      <c r="BB860" s="78" t="str">
        <f>REPLACE(INDEX(GroupVertices[Group], MATCH(Edges[[#This Row],[Vertex 1]],GroupVertices[Vertex],0)),1,1,"")</f>
        <v>2</v>
      </c>
      <c r="BC860" s="78" t="str">
        <f>REPLACE(INDEX(GroupVertices[Group], MATCH(Edges[[#This Row],[Vertex 2]],GroupVertices[Vertex],0)),1,1,"")</f>
        <v>2</v>
      </c>
      <c r="BD860" s="48">
        <v>3</v>
      </c>
      <c r="BE860" s="49">
        <v>30</v>
      </c>
      <c r="BF860" s="48">
        <v>0</v>
      </c>
      <c r="BG860" s="49">
        <v>0</v>
      </c>
      <c r="BH860" s="48">
        <v>0</v>
      </c>
      <c r="BI860" s="49">
        <v>0</v>
      </c>
      <c r="BJ860" s="48">
        <v>7</v>
      </c>
      <c r="BK860" s="49">
        <v>70</v>
      </c>
      <c r="BL860" s="48">
        <v>10</v>
      </c>
    </row>
    <row r="861" spans="1:64" x14ac:dyDescent="0.25">
      <c r="A861" s="64" t="s">
        <v>639</v>
      </c>
      <c r="B861" s="64" t="s">
        <v>931</v>
      </c>
      <c r="C861" s="65" t="s">
        <v>15839</v>
      </c>
      <c r="D861" s="66">
        <v>3</v>
      </c>
      <c r="E861" s="67" t="s">
        <v>132</v>
      </c>
      <c r="F861" s="68">
        <v>35</v>
      </c>
      <c r="G861" s="65"/>
      <c r="H861" s="69"/>
      <c r="I861" s="70"/>
      <c r="J861" s="70"/>
      <c r="K861" s="34" t="s">
        <v>65</v>
      </c>
      <c r="L861" s="77">
        <v>861</v>
      </c>
      <c r="M861" s="77"/>
      <c r="N861" s="72"/>
      <c r="O861" s="79" t="s">
        <v>999</v>
      </c>
      <c r="P861" s="81">
        <v>43166.675162037034</v>
      </c>
      <c r="Q861" s="79" t="s">
        <v>1502</v>
      </c>
      <c r="R861" s="83" t="s">
        <v>2271</v>
      </c>
      <c r="S861" s="79" t="s">
        <v>2505</v>
      </c>
      <c r="T861" s="79"/>
      <c r="U861" s="79"/>
      <c r="V861" s="83" t="s">
        <v>3779</v>
      </c>
      <c r="W861" s="81">
        <v>43166.675162037034</v>
      </c>
      <c r="X861" s="83" t="s">
        <v>4479</v>
      </c>
      <c r="Y861" s="79"/>
      <c r="Z861" s="79"/>
      <c r="AA861" s="85" t="s">
        <v>5687</v>
      </c>
      <c r="AB861" s="79"/>
      <c r="AC861" s="79" t="b">
        <v>0</v>
      </c>
      <c r="AD861" s="79">
        <v>0</v>
      </c>
      <c r="AE861" s="85" t="s">
        <v>6296</v>
      </c>
      <c r="AF861" s="79" t="b">
        <v>0</v>
      </c>
      <c r="AG861" s="79" t="s">
        <v>6304</v>
      </c>
      <c r="AH861" s="79"/>
      <c r="AI861" s="85" t="s">
        <v>6296</v>
      </c>
      <c r="AJ861" s="79" t="b">
        <v>0</v>
      </c>
      <c r="AK861" s="79">
        <v>1</v>
      </c>
      <c r="AL861" s="85" t="s">
        <v>6221</v>
      </c>
      <c r="AM861" s="79" t="s">
        <v>6328</v>
      </c>
      <c r="AN861" s="79" t="b">
        <v>0</v>
      </c>
      <c r="AO861" s="85" t="s">
        <v>6221</v>
      </c>
      <c r="AP861" s="79" t="s">
        <v>176</v>
      </c>
      <c r="AQ861" s="79">
        <v>0</v>
      </c>
      <c r="AR861" s="79">
        <v>0</v>
      </c>
      <c r="AS861" s="79"/>
      <c r="AT861" s="79"/>
      <c r="AU861" s="79"/>
      <c r="AV861" s="79"/>
      <c r="AW861" s="79"/>
      <c r="AX861" s="79"/>
      <c r="AY861" s="79"/>
      <c r="AZ861" s="79"/>
      <c r="BA861">
        <v>1</v>
      </c>
      <c r="BB861" s="78" t="str">
        <f>REPLACE(INDEX(GroupVertices[Group], MATCH(Edges[[#This Row],[Vertex 1]],GroupVertices[Vertex],0)),1,1,"")</f>
        <v>2</v>
      </c>
      <c r="BC861" s="78" t="str">
        <f>REPLACE(INDEX(GroupVertices[Group], MATCH(Edges[[#This Row],[Vertex 2]],GroupVertices[Vertex],0)),1,1,"")</f>
        <v>2</v>
      </c>
      <c r="BD861" s="48">
        <v>2</v>
      </c>
      <c r="BE861" s="49">
        <v>9.5238095238095237</v>
      </c>
      <c r="BF861" s="48">
        <v>0</v>
      </c>
      <c r="BG861" s="49">
        <v>0</v>
      </c>
      <c r="BH861" s="48">
        <v>0</v>
      </c>
      <c r="BI861" s="49">
        <v>0</v>
      </c>
      <c r="BJ861" s="48">
        <v>19</v>
      </c>
      <c r="BK861" s="49">
        <v>90.476190476190482</v>
      </c>
      <c r="BL861" s="48">
        <v>21</v>
      </c>
    </row>
    <row r="862" spans="1:64" x14ac:dyDescent="0.25">
      <c r="A862" s="64" t="s">
        <v>639</v>
      </c>
      <c r="B862" s="64" t="s">
        <v>896</v>
      </c>
      <c r="C862" s="65" t="s">
        <v>15839</v>
      </c>
      <c r="D862" s="66">
        <v>3</v>
      </c>
      <c r="E862" s="67" t="s">
        <v>132</v>
      </c>
      <c r="F862" s="68">
        <v>35</v>
      </c>
      <c r="G862" s="65"/>
      <c r="H862" s="69"/>
      <c r="I862" s="70"/>
      <c r="J862" s="70"/>
      <c r="K862" s="34" t="s">
        <v>65</v>
      </c>
      <c r="L862" s="77">
        <v>862</v>
      </c>
      <c r="M862" s="77"/>
      <c r="N862" s="72"/>
      <c r="O862" s="79" t="s">
        <v>999</v>
      </c>
      <c r="P862" s="81">
        <v>43174.612858796296</v>
      </c>
      <c r="Q862" s="79" t="s">
        <v>1360</v>
      </c>
      <c r="R862" s="83" t="s">
        <v>2146</v>
      </c>
      <c r="S862" s="79" t="s">
        <v>2519</v>
      </c>
      <c r="T862" s="79" t="s">
        <v>2839</v>
      </c>
      <c r="U862" s="79"/>
      <c r="V862" s="83" t="s">
        <v>3779</v>
      </c>
      <c r="W862" s="81">
        <v>43174.612858796296</v>
      </c>
      <c r="X862" s="83" t="s">
        <v>4480</v>
      </c>
      <c r="Y862" s="79"/>
      <c r="Z862" s="79"/>
      <c r="AA862" s="85" t="s">
        <v>5688</v>
      </c>
      <c r="AB862" s="79"/>
      <c r="AC862" s="79" t="b">
        <v>0</v>
      </c>
      <c r="AD862" s="79">
        <v>0</v>
      </c>
      <c r="AE862" s="85" t="s">
        <v>6296</v>
      </c>
      <c r="AF862" s="79" t="b">
        <v>0</v>
      </c>
      <c r="AG862" s="79" t="s">
        <v>6304</v>
      </c>
      <c r="AH862" s="79"/>
      <c r="AI862" s="85" t="s">
        <v>6296</v>
      </c>
      <c r="AJ862" s="79" t="b">
        <v>0</v>
      </c>
      <c r="AK862" s="79">
        <v>7</v>
      </c>
      <c r="AL862" s="85" t="s">
        <v>6168</v>
      </c>
      <c r="AM862" s="79" t="s">
        <v>6328</v>
      </c>
      <c r="AN862" s="79" t="b">
        <v>0</v>
      </c>
      <c r="AO862" s="85" t="s">
        <v>6168</v>
      </c>
      <c r="AP862" s="79" t="s">
        <v>176</v>
      </c>
      <c r="AQ862" s="79">
        <v>0</v>
      </c>
      <c r="AR862" s="79">
        <v>0</v>
      </c>
      <c r="AS862" s="79"/>
      <c r="AT862" s="79"/>
      <c r="AU862" s="79"/>
      <c r="AV862" s="79"/>
      <c r="AW862" s="79"/>
      <c r="AX862" s="79"/>
      <c r="AY862" s="79"/>
      <c r="AZ862" s="79"/>
      <c r="BA862">
        <v>1</v>
      </c>
      <c r="BB862" s="78" t="str">
        <f>REPLACE(INDEX(GroupVertices[Group], MATCH(Edges[[#This Row],[Vertex 1]],GroupVertices[Vertex],0)),1,1,"")</f>
        <v>2</v>
      </c>
      <c r="BC862" s="78" t="str">
        <f>REPLACE(INDEX(GroupVertices[Group], MATCH(Edges[[#This Row],[Vertex 2]],GroupVertices[Vertex],0)),1,1,"")</f>
        <v>2</v>
      </c>
      <c r="BD862" s="48"/>
      <c r="BE862" s="49"/>
      <c r="BF862" s="48"/>
      <c r="BG862" s="49"/>
      <c r="BH862" s="48"/>
      <c r="BI862" s="49"/>
      <c r="BJ862" s="48"/>
      <c r="BK862" s="49"/>
      <c r="BL862" s="48"/>
    </row>
    <row r="863" spans="1:64" x14ac:dyDescent="0.25">
      <c r="A863" s="64" t="s">
        <v>639</v>
      </c>
      <c r="B863" s="64" t="s">
        <v>765</v>
      </c>
      <c r="C863" s="65" t="s">
        <v>15839</v>
      </c>
      <c r="D863" s="66">
        <v>3</v>
      </c>
      <c r="E863" s="67" t="s">
        <v>132</v>
      </c>
      <c r="F863" s="68">
        <v>35</v>
      </c>
      <c r="G863" s="65"/>
      <c r="H863" s="69"/>
      <c r="I863" s="70"/>
      <c r="J863" s="70"/>
      <c r="K863" s="34" t="s">
        <v>65</v>
      </c>
      <c r="L863" s="77">
        <v>863</v>
      </c>
      <c r="M863" s="77"/>
      <c r="N863" s="72"/>
      <c r="O863" s="79" t="s">
        <v>999</v>
      </c>
      <c r="P863" s="81">
        <v>43166.659236111111</v>
      </c>
      <c r="Q863" s="79" t="s">
        <v>1059</v>
      </c>
      <c r="R863" s="83" t="s">
        <v>2026</v>
      </c>
      <c r="S863" s="79" t="s">
        <v>2505</v>
      </c>
      <c r="T863" s="79" t="s">
        <v>2694</v>
      </c>
      <c r="U863" s="79"/>
      <c r="V863" s="83" t="s">
        <v>3779</v>
      </c>
      <c r="W863" s="81">
        <v>43166.659236111111</v>
      </c>
      <c r="X863" s="83" t="s">
        <v>4481</v>
      </c>
      <c r="Y863" s="79"/>
      <c r="Z863" s="79"/>
      <c r="AA863" s="85" t="s">
        <v>5689</v>
      </c>
      <c r="AB863" s="79"/>
      <c r="AC863" s="79" t="b">
        <v>0</v>
      </c>
      <c r="AD863" s="79">
        <v>0</v>
      </c>
      <c r="AE863" s="85" t="s">
        <v>6296</v>
      </c>
      <c r="AF863" s="79" t="b">
        <v>0</v>
      </c>
      <c r="AG863" s="79" t="s">
        <v>6304</v>
      </c>
      <c r="AH863" s="79"/>
      <c r="AI863" s="85" t="s">
        <v>6296</v>
      </c>
      <c r="AJ863" s="79" t="b">
        <v>0</v>
      </c>
      <c r="AK863" s="79">
        <v>3</v>
      </c>
      <c r="AL863" s="85" t="s">
        <v>6214</v>
      </c>
      <c r="AM863" s="79" t="s">
        <v>6328</v>
      </c>
      <c r="AN863" s="79" t="b">
        <v>0</v>
      </c>
      <c r="AO863" s="85" t="s">
        <v>6214</v>
      </c>
      <c r="AP863" s="79" t="s">
        <v>176</v>
      </c>
      <c r="AQ863" s="79">
        <v>0</v>
      </c>
      <c r="AR863" s="79">
        <v>0</v>
      </c>
      <c r="AS863" s="79"/>
      <c r="AT863" s="79"/>
      <c r="AU863" s="79"/>
      <c r="AV863" s="79"/>
      <c r="AW863" s="79"/>
      <c r="AX863" s="79"/>
      <c r="AY863" s="79"/>
      <c r="AZ863" s="79"/>
      <c r="BA863">
        <v>1</v>
      </c>
      <c r="BB863" s="78" t="str">
        <f>REPLACE(INDEX(GroupVertices[Group], MATCH(Edges[[#This Row],[Vertex 1]],GroupVertices[Vertex],0)),1,1,"")</f>
        <v>2</v>
      </c>
      <c r="BC863" s="78" t="str">
        <f>REPLACE(INDEX(GroupVertices[Group], MATCH(Edges[[#This Row],[Vertex 2]],GroupVertices[Vertex],0)),1,1,"")</f>
        <v>2</v>
      </c>
      <c r="BD863" s="48"/>
      <c r="BE863" s="49"/>
      <c r="BF863" s="48"/>
      <c r="BG863" s="49"/>
      <c r="BH863" s="48"/>
      <c r="BI863" s="49"/>
      <c r="BJ863" s="48"/>
      <c r="BK863" s="49"/>
      <c r="BL863" s="48"/>
    </row>
    <row r="864" spans="1:64" x14ac:dyDescent="0.25">
      <c r="A864" s="64" t="s">
        <v>639</v>
      </c>
      <c r="B864" s="64" t="s">
        <v>754</v>
      </c>
      <c r="C864" s="65" t="s">
        <v>15844</v>
      </c>
      <c r="D864" s="66">
        <v>4.5</v>
      </c>
      <c r="E864" s="67" t="s">
        <v>136</v>
      </c>
      <c r="F864" s="68">
        <v>30.071428571428569</v>
      </c>
      <c r="G864" s="65"/>
      <c r="H864" s="69"/>
      <c r="I864" s="70"/>
      <c r="J864" s="70"/>
      <c r="K864" s="34" t="s">
        <v>65</v>
      </c>
      <c r="L864" s="77">
        <v>864</v>
      </c>
      <c r="M864" s="77"/>
      <c r="N864" s="72"/>
      <c r="O864" s="79" t="s">
        <v>999</v>
      </c>
      <c r="P864" s="81">
        <v>43166.659236111111</v>
      </c>
      <c r="Q864" s="79" t="s">
        <v>1059</v>
      </c>
      <c r="R864" s="83" t="s">
        <v>2026</v>
      </c>
      <c r="S864" s="79" t="s">
        <v>2505</v>
      </c>
      <c r="T864" s="79" t="s">
        <v>2694</v>
      </c>
      <c r="U864" s="79"/>
      <c r="V864" s="83" t="s">
        <v>3779</v>
      </c>
      <c r="W864" s="81">
        <v>43166.659236111111</v>
      </c>
      <c r="X864" s="83" t="s">
        <v>4481</v>
      </c>
      <c r="Y864" s="79"/>
      <c r="Z864" s="79"/>
      <c r="AA864" s="85" t="s">
        <v>5689</v>
      </c>
      <c r="AB864" s="79"/>
      <c r="AC864" s="79" t="b">
        <v>0</v>
      </c>
      <c r="AD864" s="79">
        <v>0</v>
      </c>
      <c r="AE864" s="85" t="s">
        <v>6296</v>
      </c>
      <c r="AF864" s="79" t="b">
        <v>0</v>
      </c>
      <c r="AG864" s="79" t="s">
        <v>6304</v>
      </c>
      <c r="AH864" s="79"/>
      <c r="AI864" s="85" t="s">
        <v>6296</v>
      </c>
      <c r="AJ864" s="79" t="b">
        <v>0</v>
      </c>
      <c r="AK864" s="79">
        <v>3</v>
      </c>
      <c r="AL864" s="85" t="s">
        <v>6214</v>
      </c>
      <c r="AM864" s="79" t="s">
        <v>6328</v>
      </c>
      <c r="AN864" s="79" t="b">
        <v>0</v>
      </c>
      <c r="AO864" s="85" t="s">
        <v>6214</v>
      </c>
      <c r="AP864" s="79" t="s">
        <v>176</v>
      </c>
      <c r="AQ864" s="79">
        <v>0</v>
      </c>
      <c r="AR864" s="79">
        <v>0</v>
      </c>
      <c r="AS864" s="79"/>
      <c r="AT864" s="79"/>
      <c r="AU864" s="79"/>
      <c r="AV864" s="79"/>
      <c r="AW864" s="79"/>
      <c r="AX864" s="79"/>
      <c r="AY864" s="79"/>
      <c r="AZ864" s="79"/>
      <c r="BA864">
        <v>4</v>
      </c>
      <c r="BB864" s="78" t="str">
        <f>REPLACE(INDEX(GroupVertices[Group], MATCH(Edges[[#This Row],[Vertex 1]],GroupVertices[Vertex],0)),1,1,"")</f>
        <v>2</v>
      </c>
      <c r="BC864" s="78" t="str">
        <f>REPLACE(INDEX(GroupVertices[Group], MATCH(Edges[[#This Row],[Vertex 2]],GroupVertices[Vertex],0)),1,1,"")</f>
        <v>2</v>
      </c>
      <c r="BD864" s="48">
        <v>1</v>
      </c>
      <c r="BE864" s="49">
        <v>7.1428571428571432</v>
      </c>
      <c r="BF864" s="48">
        <v>0</v>
      </c>
      <c r="BG864" s="49">
        <v>0</v>
      </c>
      <c r="BH864" s="48">
        <v>0</v>
      </c>
      <c r="BI864" s="49">
        <v>0</v>
      </c>
      <c r="BJ864" s="48">
        <v>13</v>
      </c>
      <c r="BK864" s="49">
        <v>92.857142857142861</v>
      </c>
      <c r="BL864" s="48">
        <v>14</v>
      </c>
    </row>
    <row r="865" spans="1:64" x14ac:dyDescent="0.25">
      <c r="A865" s="64" t="s">
        <v>639</v>
      </c>
      <c r="B865" s="64" t="s">
        <v>683</v>
      </c>
      <c r="C865" s="65" t="s">
        <v>15841</v>
      </c>
      <c r="D865" s="66">
        <v>5</v>
      </c>
      <c r="E865" s="67" t="s">
        <v>136</v>
      </c>
      <c r="F865" s="68">
        <v>28.428571428571431</v>
      </c>
      <c r="G865" s="65"/>
      <c r="H865" s="69"/>
      <c r="I865" s="70"/>
      <c r="J865" s="70"/>
      <c r="K865" s="34" t="s">
        <v>65</v>
      </c>
      <c r="L865" s="77">
        <v>865</v>
      </c>
      <c r="M865" s="77"/>
      <c r="N865" s="72"/>
      <c r="O865" s="79" t="s">
        <v>999</v>
      </c>
      <c r="P865" s="81">
        <v>43166.659444444442</v>
      </c>
      <c r="Q865" s="79" t="s">
        <v>1503</v>
      </c>
      <c r="R865" s="83" t="s">
        <v>2272</v>
      </c>
      <c r="S865" s="79" t="s">
        <v>2519</v>
      </c>
      <c r="T865" s="79" t="s">
        <v>2914</v>
      </c>
      <c r="U865" s="79"/>
      <c r="V865" s="83" t="s">
        <v>3779</v>
      </c>
      <c r="W865" s="81">
        <v>43166.659444444442</v>
      </c>
      <c r="X865" s="83" t="s">
        <v>4482</v>
      </c>
      <c r="Y865" s="79"/>
      <c r="Z865" s="79"/>
      <c r="AA865" s="85" t="s">
        <v>5690</v>
      </c>
      <c r="AB865" s="79"/>
      <c r="AC865" s="79" t="b">
        <v>0</v>
      </c>
      <c r="AD865" s="79">
        <v>0</v>
      </c>
      <c r="AE865" s="85" t="s">
        <v>6296</v>
      </c>
      <c r="AF865" s="79" t="b">
        <v>0</v>
      </c>
      <c r="AG865" s="79" t="s">
        <v>6304</v>
      </c>
      <c r="AH865" s="79"/>
      <c r="AI865" s="85" t="s">
        <v>6296</v>
      </c>
      <c r="AJ865" s="79" t="b">
        <v>0</v>
      </c>
      <c r="AK865" s="79">
        <v>2</v>
      </c>
      <c r="AL865" s="85" t="s">
        <v>6157</v>
      </c>
      <c r="AM865" s="79" t="s">
        <v>6328</v>
      </c>
      <c r="AN865" s="79" t="b">
        <v>0</v>
      </c>
      <c r="AO865" s="85" t="s">
        <v>6157</v>
      </c>
      <c r="AP865" s="79" t="s">
        <v>176</v>
      </c>
      <c r="AQ865" s="79">
        <v>0</v>
      </c>
      <c r="AR865" s="79">
        <v>0</v>
      </c>
      <c r="AS865" s="79"/>
      <c r="AT865" s="79"/>
      <c r="AU865" s="79"/>
      <c r="AV865" s="79"/>
      <c r="AW865" s="79"/>
      <c r="AX865" s="79"/>
      <c r="AY865" s="79"/>
      <c r="AZ865" s="79"/>
      <c r="BA865">
        <v>5</v>
      </c>
      <c r="BB865" s="78" t="str">
        <f>REPLACE(INDEX(GroupVertices[Group], MATCH(Edges[[#This Row],[Vertex 1]],GroupVertices[Vertex],0)),1,1,"")</f>
        <v>2</v>
      </c>
      <c r="BC865" s="78" t="str">
        <f>REPLACE(INDEX(GroupVertices[Group], MATCH(Edges[[#This Row],[Vertex 2]],GroupVertices[Vertex],0)),1,1,"")</f>
        <v>2</v>
      </c>
      <c r="BD865" s="48">
        <v>1</v>
      </c>
      <c r="BE865" s="49">
        <v>5.5555555555555554</v>
      </c>
      <c r="BF865" s="48">
        <v>1</v>
      </c>
      <c r="BG865" s="49">
        <v>5.5555555555555554</v>
      </c>
      <c r="BH865" s="48">
        <v>0</v>
      </c>
      <c r="BI865" s="49">
        <v>0</v>
      </c>
      <c r="BJ865" s="48">
        <v>16</v>
      </c>
      <c r="BK865" s="49">
        <v>88.888888888888886</v>
      </c>
      <c r="BL865" s="48">
        <v>18</v>
      </c>
    </row>
    <row r="866" spans="1:64" x14ac:dyDescent="0.25">
      <c r="A866" s="64" t="s">
        <v>639</v>
      </c>
      <c r="B866" s="64" t="s">
        <v>683</v>
      </c>
      <c r="C866" s="65" t="s">
        <v>15841</v>
      </c>
      <c r="D866" s="66">
        <v>5</v>
      </c>
      <c r="E866" s="67" t="s">
        <v>136</v>
      </c>
      <c r="F866" s="68">
        <v>28.428571428571431</v>
      </c>
      <c r="G866" s="65"/>
      <c r="H866" s="69"/>
      <c r="I866" s="70"/>
      <c r="J866" s="70"/>
      <c r="K866" s="34" t="s">
        <v>65</v>
      </c>
      <c r="L866" s="77">
        <v>866</v>
      </c>
      <c r="M866" s="77"/>
      <c r="N866" s="72"/>
      <c r="O866" s="79" t="s">
        <v>999</v>
      </c>
      <c r="P866" s="81">
        <v>43166.65960648148</v>
      </c>
      <c r="Q866" s="79" t="s">
        <v>1504</v>
      </c>
      <c r="R866" s="83" t="s">
        <v>2273</v>
      </c>
      <c r="S866" s="79" t="s">
        <v>2608</v>
      </c>
      <c r="T866" s="79"/>
      <c r="U866" s="79"/>
      <c r="V866" s="83" t="s">
        <v>3779</v>
      </c>
      <c r="W866" s="81">
        <v>43166.65960648148</v>
      </c>
      <c r="X866" s="83" t="s">
        <v>4483</v>
      </c>
      <c r="Y866" s="79"/>
      <c r="Z866" s="79"/>
      <c r="AA866" s="85" t="s">
        <v>5691</v>
      </c>
      <c r="AB866" s="79"/>
      <c r="AC866" s="79" t="b">
        <v>0</v>
      </c>
      <c r="AD866" s="79">
        <v>0</v>
      </c>
      <c r="AE866" s="85" t="s">
        <v>6296</v>
      </c>
      <c r="AF866" s="79" t="b">
        <v>0</v>
      </c>
      <c r="AG866" s="79" t="s">
        <v>6304</v>
      </c>
      <c r="AH866" s="79"/>
      <c r="AI866" s="85" t="s">
        <v>6296</v>
      </c>
      <c r="AJ866" s="79" t="b">
        <v>0</v>
      </c>
      <c r="AK866" s="79">
        <v>1</v>
      </c>
      <c r="AL866" s="85" t="s">
        <v>6190</v>
      </c>
      <c r="AM866" s="79" t="s">
        <v>6328</v>
      </c>
      <c r="AN866" s="79" t="b">
        <v>0</v>
      </c>
      <c r="AO866" s="85" t="s">
        <v>6190</v>
      </c>
      <c r="AP866" s="79" t="s">
        <v>176</v>
      </c>
      <c r="AQ866" s="79">
        <v>0</v>
      </c>
      <c r="AR866" s="79">
        <v>0</v>
      </c>
      <c r="AS866" s="79"/>
      <c r="AT866" s="79"/>
      <c r="AU866" s="79"/>
      <c r="AV866" s="79"/>
      <c r="AW866" s="79"/>
      <c r="AX866" s="79"/>
      <c r="AY866" s="79"/>
      <c r="AZ866" s="79"/>
      <c r="BA866">
        <v>5</v>
      </c>
      <c r="BB866" s="78" t="str">
        <f>REPLACE(INDEX(GroupVertices[Group], MATCH(Edges[[#This Row],[Vertex 1]],GroupVertices[Vertex],0)),1,1,"")</f>
        <v>2</v>
      </c>
      <c r="BC866" s="78" t="str">
        <f>REPLACE(INDEX(GroupVertices[Group], MATCH(Edges[[#This Row],[Vertex 2]],GroupVertices[Vertex],0)),1,1,"")</f>
        <v>2</v>
      </c>
      <c r="BD866" s="48"/>
      <c r="BE866" s="49"/>
      <c r="BF866" s="48"/>
      <c r="BG866" s="49"/>
      <c r="BH866" s="48"/>
      <c r="BI866" s="49"/>
      <c r="BJ866" s="48"/>
      <c r="BK866" s="49"/>
      <c r="BL866" s="48"/>
    </row>
    <row r="867" spans="1:64" x14ac:dyDescent="0.25">
      <c r="A867" s="64" t="s">
        <v>639</v>
      </c>
      <c r="B867" s="64" t="s">
        <v>754</v>
      </c>
      <c r="C867" s="65" t="s">
        <v>15844</v>
      </c>
      <c r="D867" s="66">
        <v>4.5</v>
      </c>
      <c r="E867" s="67" t="s">
        <v>136</v>
      </c>
      <c r="F867" s="68">
        <v>30.071428571428569</v>
      </c>
      <c r="G867" s="65"/>
      <c r="H867" s="69"/>
      <c r="I867" s="70"/>
      <c r="J867" s="70"/>
      <c r="K867" s="34" t="s">
        <v>65</v>
      </c>
      <c r="L867" s="77">
        <v>867</v>
      </c>
      <c r="M867" s="77"/>
      <c r="N867" s="72"/>
      <c r="O867" s="79" t="s">
        <v>999</v>
      </c>
      <c r="P867" s="81">
        <v>43166.65960648148</v>
      </c>
      <c r="Q867" s="79" t="s">
        <v>1504</v>
      </c>
      <c r="R867" s="83" t="s">
        <v>2273</v>
      </c>
      <c r="S867" s="79" t="s">
        <v>2608</v>
      </c>
      <c r="T867" s="79"/>
      <c r="U867" s="79"/>
      <c r="V867" s="83" t="s">
        <v>3779</v>
      </c>
      <c r="W867" s="81">
        <v>43166.65960648148</v>
      </c>
      <c r="X867" s="83" t="s">
        <v>4483</v>
      </c>
      <c r="Y867" s="79"/>
      <c r="Z867" s="79"/>
      <c r="AA867" s="85" t="s">
        <v>5691</v>
      </c>
      <c r="AB867" s="79"/>
      <c r="AC867" s="79" t="b">
        <v>0</v>
      </c>
      <c r="AD867" s="79">
        <v>0</v>
      </c>
      <c r="AE867" s="85" t="s">
        <v>6296</v>
      </c>
      <c r="AF867" s="79" t="b">
        <v>0</v>
      </c>
      <c r="AG867" s="79" t="s">
        <v>6304</v>
      </c>
      <c r="AH867" s="79"/>
      <c r="AI867" s="85" t="s">
        <v>6296</v>
      </c>
      <c r="AJ867" s="79" t="b">
        <v>0</v>
      </c>
      <c r="AK867" s="79">
        <v>1</v>
      </c>
      <c r="AL867" s="85" t="s">
        <v>6190</v>
      </c>
      <c r="AM867" s="79" t="s">
        <v>6328</v>
      </c>
      <c r="AN867" s="79" t="b">
        <v>0</v>
      </c>
      <c r="AO867" s="85" t="s">
        <v>6190</v>
      </c>
      <c r="AP867" s="79" t="s">
        <v>176</v>
      </c>
      <c r="AQ867" s="79">
        <v>0</v>
      </c>
      <c r="AR867" s="79">
        <v>0</v>
      </c>
      <c r="AS867" s="79"/>
      <c r="AT867" s="79"/>
      <c r="AU867" s="79"/>
      <c r="AV867" s="79"/>
      <c r="AW867" s="79"/>
      <c r="AX867" s="79"/>
      <c r="AY867" s="79"/>
      <c r="AZ867" s="79"/>
      <c r="BA867">
        <v>4</v>
      </c>
      <c r="BB867" s="78" t="str">
        <f>REPLACE(INDEX(GroupVertices[Group], MATCH(Edges[[#This Row],[Vertex 1]],GroupVertices[Vertex],0)),1,1,"")</f>
        <v>2</v>
      </c>
      <c r="BC867" s="78" t="str">
        <f>REPLACE(INDEX(GroupVertices[Group], MATCH(Edges[[#This Row],[Vertex 2]],GroupVertices[Vertex],0)),1,1,"")</f>
        <v>2</v>
      </c>
      <c r="BD867" s="48">
        <v>0</v>
      </c>
      <c r="BE867" s="49">
        <v>0</v>
      </c>
      <c r="BF867" s="48">
        <v>0</v>
      </c>
      <c r="BG867" s="49">
        <v>0</v>
      </c>
      <c r="BH867" s="48">
        <v>0</v>
      </c>
      <c r="BI867" s="49">
        <v>0</v>
      </c>
      <c r="BJ867" s="48">
        <v>20</v>
      </c>
      <c r="BK867" s="49">
        <v>100</v>
      </c>
      <c r="BL867" s="48">
        <v>20</v>
      </c>
    </row>
    <row r="868" spans="1:64" x14ac:dyDescent="0.25">
      <c r="A868" s="64" t="s">
        <v>639</v>
      </c>
      <c r="B868" s="64" t="s">
        <v>754</v>
      </c>
      <c r="C868" s="65" t="s">
        <v>15844</v>
      </c>
      <c r="D868" s="66">
        <v>4.5</v>
      </c>
      <c r="E868" s="67" t="s">
        <v>136</v>
      </c>
      <c r="F868" s="68">
        <v>30.071428571428569</v>
      </c>
      <c r="G868" s="65"/>
      <c r="H868" s="69"/>
      <c r="I868" s="70"/>
      <c r="J868" s="70"/>
      <c r="K868" s="34" t="s">
        <v>65</v>
      </c>
      <c r="L868" s="77">
        <v>868</v>
      </c>
      <c r="M868" s="77"/>
      <c r="N868" s="72"/>
      <c r="O868" s="79" t="s">
        <v>999</v>
      </c>
      <c r="P868" s="81">
        <v>43166.675162037034</v>
      </c>
      <c r="Q868" s="79" t="s">
        <v>1502</v>
      </c>
      <c r="R868" s="83" t="s">
        <v>2271</v>
      </c>
      <c r="S868" s="79" t="s">
        <v>2505</v>
      </c>
      <c r="T868" s="79"/>
      <c r="U868" s="79"/>
      <c r="V868" s="83" t="s">
        <v>3779</v>
      </c>
      <c r="W868" s="81">
        <v>43166.675162037034</v>
      </c>
      <c r="X868" s="83" t="s">
        <v>4479</v>
      </c>
      <c r="Y868" s="79"/>
      <c r="Z868" s="79"/>
      <c r="AA868" s="85" t="s">
        <v>5687</v>
      </c>
      <c r="AB868" s="79"/>
      <c r="AC868" s="79" t="b">
        <v>0</v>
      </c>
      <c r="AD868" s="79">
        <v>0</v>
      </c>
      <c r="AE868" s="85" t="s">
        <v>6296</v>
      </c>
      <c r="AF868" s="79" t="b">
        <v>0</v>
      </c>
      <c r="AG868" s="79" t="s">
        <v>6304</v>
      </c>
      <c r="AH868" s="79"/>
      <c r="AI868" s="85" t="s">
        <v>6296</v>
      </c>
      <c r="AJ868" s="79" t="b">
        <v>0</v>
      </c>
      <c r="AK868" s="79">
        <v>1</v>
      </c>
      <c r="AL868" s="85" t="s">
        <v>6221</v>
      </c>
      <c r="AM868" s="79" t="s">
        <v>6328</v>
      </c>
      <c r="AN868" s="79" t="b">
        <v>0</v>
      </c>
      <c r="AO868" s="85" t="s">
        <v>6221</v>
      </c>
      <c r="AP868" s="79" t="s">
        <v>176</v>
      </c>
      <c r="AQ868" s="79">
        <v>0</v>
      </c>
      <c r="AR868" s="79">
        <v>0</v>
      </c>
      <c r="AS868" s="79"/>
      <c r="AT868" s="79"/>
      <c r="AU868" s="79"/>
      <c r="AV868" s="79"/>
      <c r="AW868" s="79"/>
      <c r="AX868" s="79"/>
      <c r="AY868" s="79"/>
      <c r="AZ868" s="79"/>
      <c r="BA868">
        <v>4</v>
      </c>
      <c r="BB868" s="78" t="str">
        <f>REPLACE(INDEX(GroupVertices[Group], MATCH(Edges[[#This Row],[Vertex 1]],GroupVertices[Vertex],0)),1,1,"")</f>
        <v>2</v>
      </c>
      <c r="BC868" s="78" t="str">
        <f>REPLACE(INDEX(GroupVertices[Group], MATCH(Edges[[#This Row],[Vertex 2]],GroupVertices[Vertex],0)),1,1,"")</f>
        <v>2</v>
      </c>
      <c r="BD868" s="48"/>
      <c r="BE868" s="49"/>
      <c r="BF868" s="48"/>
      <c r="BG868" s="49"/>
      <c r="BH868" s="48"/>
      <c r="BI868" s="49"/>
      <c r="BJ868" s="48"/>
      <c r="BK868" s="49"/>
      <c r="BL868" s="48"/>
    </row>
    <row r="869" spans="1:64" x14ac:dyDescent="0.25">
      <c r="A869" s="64" t="s">
        <v>639</v>
      </c>
      <c r="B869" s="64" t="s">
        <v>683</v>
      </c>
      <c r="C869" s="65" t="s">
        <v>15841</v>
      </c>
      <c r="D869" s="66">
        <v>5</v>
      </c>
      <c r="E869" s="67" t="s">
        <v>136</v>
      </c>
      <c r="F869" s="68">
        <v>28.428571428571431</v>
      </c>
      <c r="G869" s="65"/>
      <c r="H869" s="69"/>
      <c r="I869" s="70"/>
      <c r="J869" s="70"/>
      <c r="K869" s="34" t="s">
        <v>65</v>
      </c>
      <c r="L869" s="77">
        <v>869</v>
      </c>
      <c r="M869" s="77"/>
      <c r="N869" s="72"/>
      <c r="O869" s="79" t="s">
        <v>999</v>
      </c>
      <c r="P869" s="81">
        <v>43168.640625</v>
      </c>
      <c r="Q869" s="79" t="s">
        <v>1505</v>
      </c>
      <c r="R869" s="83" t="s">
        <v>2274</v>
      </c>
      <c r="S869" s="79" t="s">
        <v>2519</v>
      </c>
      <c r="T869" s="79" t="s">
        <v>2804</v>
      </c>
      <c r="U869" s="79"/>
      <c r="V869" s="83" t="s">
        <v>3779</v>
      </c>
      <c r="W869" s="81">
        <v>43168.640625</v>
      </c>
      <c r="X869" s="83" t="s">
        <v>4484</v>
      </c>
      <c r="Y869" s="79"/>
      <c r="Z869" s="79"/>
      <c r="AA869" s="85" t="s">
        <v>5692</v>
      </c>
      <c r="AB869" s="79"/>
      <c r="AC869" s="79" t="b">
        <v>0</v>
      </c>
      <c r="AD869" s="79">
        <v>0</v>
      </c>
      <c r="AE869" s="85" t="s">
        <v>6296</v>
      </c>
      <c r="AF869" s="79" t="b">
        <v>0</v>
      </c>
      <c r="AG869" s="79" t="s">
        <v>6304</v>
      </c>
      <c r="AH869" s="79"/>
      <c r="AI869" s="85" t="s">
        <v>6296</v>
      </c>
      <c r="AJ869" s="79" t="b">
        <v>0</v>
      </c>
      <c r="AK869" s="79">
        <v>4</v>
      </c>
      <c r="AL869" s="85" t="s">
        <v>6162</v>
      </c>
      <c r="AM869" s="79" t="s">
        <v>6328</v>
      </c>
      <c r="AN869" s="79" t="b">
        <v>0</v>
      </c>
      <c r="AO869" s="85" t="s">
        <v>6162</v>
      </c>
      <c r="AP869" s="79" t="s">
        <v>176</v>
      </c>
      <c r="AQ869" s="79">
        <v>0</v>
      </c>
      <c r="AR869" s="79">
        <v>0</v>
      </c>
      <c r="AS869" s="79"/>
      <c r="AT869" s="79"/>
      <c r="AU869" s="79"/>
      <c r="AV869" s="79"/>
      <c r="AW869" s="79"/>
      <c r="AX869" s="79"/>
      <c r="AY869" s="79"/>
      <c r="AZ869" s="79"/>
      <c r="BA869">
        <v>5</v>
      </c>
      <c r="BB869" s="78" t="str">
        <f>REPLACE(INDEX(GroupVertices[Group], MATCH(Edges[[#This Row],[Vertex 1]],GroupVertices[Vertex],0)),1,1,"")</f>
        <v>2</v>
      </c>
      <c r="BC869" s="78" t="str">
        <f>REPLACE(INDEX(GroupVertices[Group], MATCH(Edges[[#This Row],[Vertex 2]],GroupVertices[Vertex],0)),1,1,"")</f>
        <v>2</v>
      </c>
      <c r="BD869" s="48">
        <v>0</v>
      </c>
      <c r="BE869" s="49">
        <v>0</v>
      </c>
      <c r="BF869" s="48">
        <v>0</v>
      </c>
      <c r="BG869" s="49">
        <v>0</v>
      </c>
      <c r="BH869" s="48">
        <v>0</v>
      </c>
      <c r="BI869" s="49">
        <v>0</v>
      </c>
      <c r="BJ869" s="48">
        <v>14</v>
      </c>
      <c r="BK869" s="49">
        <v>100</v>
      </c>
      <c r="BL869" s="48">
        <v>14</v>
      </c>
    </row>
    <row r="870" spans="1:64" x14ac:dyDescent="0.25">
      <c r="A870" s="64" t="s">
        <v>639</v>
      </c>
      <c r="B870" s="64" t="s">
        <v>748</v>
      </c>
      <c r="C870" s="65" t="s">
        <v>15839</v>
      </c>
      <c r="D870" s="66">
        <v>3</v>
      </c>
      <c r="E870" s="67" t="s">
        <v>132</v>
      </c>
      <c r="F870" s="68">
        <v>35</v>
      </c>
      <c r="G870" s="65"/>
      <c r="H870" s="69"/>
      <c r="I870" s="70"/>
      <c r="J870" s="70"/>
      <c r="K870" s="34" t="s">
        <v>65</v>
      </c>
      <c r="L870" s="77">
        <v>870</v>
      </c>
      <c r="M870" s="77"/>
      <c r="N870" s="72"/>
      <c r="O870" s="79" t="s">
        <v>999</v>
      </c>
      <c r="P870" s="81">
        <v>43171.67050925926</v>
      </c>
      <c r="Q870" s="79" t="s">
        <v>1312</v>
      </c>
      <c r="R870" s="83" t="s">
        <v>2171</v>
      </c>
      <c r="S870" s="79" t="s">
        <v>2520</v>
      </c>
      <c r="T870" s="79" t="s">
        <v>731</v>
      </c>
      <c r="U870" s="79"/>
      <c r="V870" s="83" t="s">
        <v>3779</v>
      </c>
      <c r="W870" s="81">
        <v>43171.67050925926</v>
      </c>
      <c r="X870" s="83" t="s">
        <v>4485</v>
      </c>
      <c r="Y870" s="79"/>
      <c r="Z870" s="79"/>
      <c r="AA870" s="85" t="s">
        <v>5693</v>
      </c>
      <c r="AB870" s="79"/>
      <c r="AC870" s="79" t="b">
        <v>0</v>
      </c>
      <c r="AD870" s="79">
        <v>0</v>
      </c>
      <c r="AE870" s="85" t="s">
        <v>6296</v>
      </c>
      <c r="AF870" s="79" t="b">
        <v>0</v>
      </c>
      <c r="AG870" s="79" t="s">
        <v>6304</v>
      </c>
      <c r="AH870" s="79"/>
      <c r="AI870" s="85" t="s">
        <v>6296</v>
      </c>
      <c r="AJ870" s="79" t="b">
        <v>0</v>
      </c>
      <c r="AK870" s="79">
        <v>2</v>
      </c>
      <c r="AL870" s="85" t="s">
        <v>5954</v>
      </c>
      <c r="AM870" s="79" t="s">
        <v>6328</v>
      </c>
      <c r="AN870" s="79" t="b">
        <v>0</v>
      </c>
      <c r="AO870" s="85" t="s">
        <v>5954</v>
      </c>
      <c r="AP870" s="79" t="s">
        <v>176</v>
      </c>
      <c r="AQ870" s="79">
        <v>0</v>
      </c>
      <c r="AR870" s="79">
        <v>0</v>
      </c>
      <c r="AS870" s="79"/>
      <c r="AT870" s="79"/>
      <c r="AU870" s="79"/>
      <c r="AV870" s="79"/>
      <c r="AW870" s="79"/>
      <c r="AX870" s="79"/>
      <c r="AY870" s="79"/>
      <c r="AZ870" s="79"/>
      <c r="BA870">
        <v>1</v>
      </c>
      <c r="BB870" s="78" t="str">
        <f>REPLACE(INDEX(GroupVertices[Group], MATCH(Edges[[#This Row],[Vertex 1]],GroupVertices[Vertex],0)),1,1,"")</f>
        <v>2</v>
      </c>
      <c r="BC870" s="78" t="str">
        <f>REPLACE(INDEX(GroupVertices[Group], MATCH(Edges[[#This Row],[Vertex 2]],GroupVertices[Vertex],0)),1,1,"")</f>
        <v>2</v>
      </c>
      <c r="BD870" s="48">
        <v>1</v>
      </c>
      <c r="BE870" s="49">
        <v>5.5555555555555554</v>
      </c>
      <c r="BF870" s="48">
        <v>0</v>
      </c>
      <c r="BG870" s="49">
        <v>0</v>
      </c>
      <c r="BH870" s="48">
        <v>0</v>
      </c>
      <c r="BI870" s="49">
        <v>0</v>
      </c>
      <c r="BJ870" s="48">
        <v>17</v>
      </c>
      <c r="BK870" s="49">
        <v>94.444444444444443</v>
      </c>
      <c r="BL870" s="48">
        <v>18</v>
      </c>
    </row>
    <row r="871" spans="1:64" x14ac:dyDescent="0.25">
      <c r="A871" s="64" t="s">
        <v>639</v>
      </c>
      <c r="B871" s="64" t="s">
        <v>683</v>
      </c>
      <c r="C871" s="65" t="s">
        <v>15841</v>
      </c>
      <c r="D871" s="66">
        <v>5</v>
      </c>
      <c r="E871" s="67" t="s">
        <v>136</v>
      </c>
      <c r="F871" s="68">
        <v>28.428571428571431</v>
      </c>
      <c r="G871" s="65"/>
      <c r="H871" s="69"/>
      <c r="I871" s="70"/>
      <c r="J871" s="70"/>
      <c r="K871" s="34" t="s">
        <v>65</v>
      </c>
      <c r="L871" s="77">
        <v>871</v>
      </c>
      <c r="M871" s="77"/>
      <c r="N871" s="72"/>
      <c r="O871" s="79" t="s">
        <v>999</v>
      </c>
      <c r="P871" s="81">
        <v>43174.612858796296</v>
      </c>
      <c r="Q871" s="79" t="s">
        <v>1360</v>
      </c>
      <c r="R871" s="83" t="s">
        <v>2146</v>
      </c>
      <c r="S871" s="79" t="s">
        <v>2519</v>
      </c>
      <c r="T871" s="79" t="s">
        <v>2839</v>
      </c>
      <c r="U871" s="79"/>
      <c r="V871" s="83" t="s">
        <v>3779</v>
      </c>
      <c r="W871" s="81">
        <v>43174.612858796296</v>
      </c>
      <c r="X871" s="83" t="s">
        <v>4480</v>
      </c>
      <c r="Y871" s="79"/>
      <c r="Z871" s="79"/>
      <c r="AA871" s="85" t="s">
        <v>5688</v>
      </c>
      <c r="AB871" s="79"/>
      <c r="AC871" s="79" t="b">
        <v>0</v>
      </c>
      <c r="AD871" s="79">
        <v>0</v>
      </c>
      <c r="AE871" s="85" t="s">
        <v>6296</v>
      </c>
      <c r="AF871" s="79" t="b">
        <v>0</v>
      </c>
      <c r="AG871" s="79" t="s">
        <v>6304</v>
      </c>
      <c r="AH871" s="79"/>
      <c r="AI871" s="85" t="s">
        <v>6296</v>
      </c>
      <c r="AJ871" s="79" t="b">
        <v>0</v>
      </c>
      <c r="AK871" s="79">
        <v>7</v>
      </c>
      <c r="AL871" s="85" t="s">
        <v>6168</v>
      </c>
      <c r="AM871" s="79" t="s">
        <v>6328</v>
      </c>
      <c r="AN871" s="79" t="b">
        <v>0</v>
      </c>
      <c r="AO871" s="85" t="s">
        <v>6168</v>
      </c>
      <c r="AP871" s="79" t="s">
        <v>176</v>
      </c>
      <c r="AQ871" s="79">
        <v>0</v>
      </c>
      <c r="AR871" s="79">
        <v>0</v>
      </c>
      <c r="AS871" s="79"/>
      <c r="AT871" s="79"/>
      <c r="AU871" s="79"/>
      <c r="AV871" s="79"/>
      <c r="AW871" s="79"/>
      <c r="AX871" s="79"/>
      <c r="AY871" s="79"/>
      <c r="AZ871" s="79"/>
      <c r="BA871">
        <v>5</v>
      </c>
      <c r="BB871" s="78" t="str">
        <f>REPLACE(INDEX(GroupVertices[Group], MATCH(Edges[[#This Row],[Vertex 1]],GroupVertices[Vertex],0)),1,1,"")</f>
        <v>2</v>
      </c>
      <c r="BC871" s="78" t="str">
        <f>REPLACE(INDEX(GroupVertices[Group], MATCH(Edges[[#This Row],[Vertex 2]],GroupVertices[Vertex],0)),1,1,"")</f>
        <v>2</v>
      </c>
      <c r="BD871" s="48">
        <v>0</v>
      </c>
      <c r="BE871" s="49">
        <v>0</v>
      </c>
      <c r="BF871" s="48">
        <v>0</v>
      </c>
      <c r="BG871" s="49">
        <v>0</v>
      </c>
      <c r="BH871" s="48">
        <v>0</v>
      </c>
      <c r="BI871" s="49">
        <v>0</v>
      </c>
      <c r="BJ871" s="48">
        <v>16</v>
      </c>
      <c r="BK871" s="49">
        <v>100</v>
      </c>
      <c r="BL871" s="48">
        <v>16</v>
      </c>
    </row>
    <row r="872" spans="1:64" x14ac:dyDescent="0.25">
      <c r="A872" s="64" t="s">
        <v>639</v>
      </c>
      <c r="B872" s="64" t="s">
        <v>683</v>
      </c>
      <c r="C872" s="65" t="s">
        <v>15841</v>
      </c>
      <c r="D872" s="66">
        <v>5</v>
      </c>
      <c r="E872" s="67" t="s">
        <v>136</v>
      </c>
      <c r="F872" s="68">
        <v>28.428571428571431</v>
      </c>
      <c r="G872" s="65"/>
      <c r="H872" s="69"/>
      <c r="I872" s="70"/>
      <c r="J872" s="70"/>
      <c r="K872" s="34" t="s">
        <v>65</v>
      </c>
      <c r="L872" s="77">
        <v>872</v>
      </c>
      <c r="M872" s="77"/>
      <c r="N872" s="72"/>
      <c r="O872" s="79" t="s">
        <v>999</v>
      </c>
      <c r="P872" s="81">
        <v>43175.638136574074</v>
      </c>
      <c r="Q872" s="79" t="s">
        <v>1506</v>
      </c>
      <c r="R872" s="83" t="s">
        <v>2149</v>
      </c>
      <c r="S872" s="79" t="s">
        <v>2519</v>
      </c>
      <c r="T872" s="79"/>
      <c r="U872" s="79"/>
      <c r="V872" s="83" t="s">
        <v>3779</v>
      </c>
      <c r="W872" s="81">
        <v>43175.638136574074</v>
      </c>
      <c r="X872" s="83" t="s">
        <v>4486</v>
      </c>
      <c r="Y872" s="79"/>
      <c r="Z872" s="79"/>
      <c r="AA872" s="85" t="s">
        <v>5694</v>
      </c>
      <c r="AB872" s="79"/>
      <c r="AC872" s="79" t="b">
        <v>0</v>
      </c>
      <c r="AD872" s="79">
        <v>0</v>
      </c>
      <c r="AE872" s="85" t="s">
        <v>6296</v>
      </c>
      <c r="AF872" s="79" t="b">
        <v>0</v>
      </c>
      <c r="AG872" s="79" t="s">
        <v>6304</v>
      </c>
      <c r="AH872" s="79"/>
      <c r="AI872" s="85" t="s">
        <v>6296</v>
      </c>
      <c r="AJ872" s="79" t="b">
        <v>0</v>
      </c>
      <c r="AK872" s="79">
        <v>1</v>
      </c>
      <c r="AL872" s="85" t="s">
        <v>6197</v>
      </c>
      <c r="AM872" s="79" t="s">
        <v>6328</v>
      </c>
      <c r="AN872" s="79" t="b">
        <v>0</v>
      </c>
      <c r="AO872" s="85" t="s">
        <v>6197</v>
      </c>
      <c r="AP872" s="79" t="s">
        <v>176</v>
      </c>
      <c r="AQ872" s="79">
        <v>0</v>
      </c>
      <c r="AR872" s="79">
        <v>0</v>
      </c>
      <c r="AS872" s="79"/>
      <c r="AT872" s="79"/>
      <c r="AU872" s="79"/>
      <c r="AV872" s="79"/>
      <c r="AW872" s="79"/>
      <c r="AX872" s="79"/>
      <c r="AY872" s="79"/>
      <c r="AZ872" s="79"/>
      <c r="BA872">
        <v>5</v>
      </c>
      <c r="BB872" s="78" t="str">
        <f>REPLACE(INDEX(GroupVertices[Group], MATCH(Edges[[#This Row],[Vertex 1]],GroupVertices[Vertex],0)),1,1,"")</f>
        <v>2</v>
      </c>
      <c r="BC872" s="78" t="str">
        <f>REPLACE(INDEX(GroupVertices[Group], MATCH(Edges[[#This Row],[Vertex 2]],GroupVertices[Vertex],0)),1,1,"")</f>
        <v>2</v>
      </c>
      <c r="BD872" s="48"/>
      <c r="BE872" s="49"/>
      <c r="BF872" s="48"/>
      <c r="BG872" s="49"/>
      <c r="BH872" s="48"/>
      <c r="BI872" s="49"/>
      <c r="BJ872" s="48"/>
      <c r="BK872" s="49"/>
      <c r="BL872" s="48"/>
    </row>
    <row r="873" spans="1:64" x14ac:dyDescent="0.25">
      <c r="A873" s="64" t="s">
        <v>639</v>
      </c>
      <c r="B873" s="64" t="s">
        <v>754</v>
      </c>
      <c r="C873" s="65" t="s">
        <v>15844</v>
      </c>
      <c r="D873" s="66">
        <v>4.5</v>
      </c>
      <c r="E873" s="67" t="s">
        <v>136</v>
      </c>
      <c r="F873" s="68">
        <v>30.071428571428569</v>
      </c>
      <c r="G873" s="65"/>
      <c r="H873" s="69"/>
      <c r="I873" s="70"/>
      <c r="J873" s="70"/>
      <c r="K873" s="34" t="s">
        <v>65</v>
      </c>
      <c r="L873" s="77">
        <v>873</v>
      </c>
      <c r="M873" s="77"/>
      <c r="N873" s="72"/>
      <c r="O873" s="79" t="s">
        <v>999</v>
      </c>
      <c r="P873" s="81">
        <v>43175.638136574074</v>
      </c>
      <c r="Q873" s="79" t="s">
        <v>1506</v>
      </c>
      <c r="R873" s="83" t="s">
        <v>2149</v>
      </c>
      <c r="S873" s="79" t="s">
        <v>2519</v>
      </c>
      <c r="T873" s="79"/>
      <c r="U873" s="79"/>
      <c r="V873" s="83" t="s">
        <v>3779</v>
      </c>
      <c r="W873" s="81">
        <v>43175.638136574074</v>
      </c>
      <c r="X873" s="83" t="s">
        <v>4486</v>
      </c>
      <c r="Y873" s="79"/>
      <c r="Z873" s="79"/>
      <c r="AA873" s="85" t="s">
        <v>5694</v>
      </c>
      <c r="AB873" s="79"/>
      <c r="AC873" s="79" t="b">
        <v>0</v>
      </c>
      <c r="AD873" s="79">
        <v>0</v>
      </c>
      <c r="AE873" s="85" t="s">
        <v>6296</v>
      </c>
      <c r="AF873" s="79" t="b">
        <v>0</v>
      </c>
      <c r="AG873" s="79" t="s">
        <v>6304</v>
      </c>
      <c r="AH873" s="79"/>
      <c r="AI873" s="85" t="s">
        <v>6296</v>
      </c>
      <c r="AJ873" s="79" t="b">
        <v>0</v>
      </c>
      <c r="AK873" s="79">
        <v>1</v>
      </c>
      <c r="AL873" s="85" t="s">
        <v>6197</v>
      </c>
      <c r="AM873" s="79" t="s">
        <v>6328</v>
      </c>
      <c r="AN873" s="79" t="b">
        <v>0</v>
      </c>
      <c r="AO873" s="85" t="s">
        <v>6197</v>
      </c>
      <c r="AP873" s="79" t="s">
        <v>176</v>
      </c>
      <c r="AQ873" s="79">
        <v>0</v>
      </c>
      <c r="AR873" s="79">
        <v>0</v>
      </c>
      <c r="AS873" s="79"/>
      <c r="AT873" s="79"/>
      <c r="AU873" s="79"/>
      <c r="AV873" s="79"/>
      <c r="AW873" s="79"/>
      <c r="AX873" s="79"/>
      <c r="AY873" s="79"/>
      <c r="AZ873" s="79"/>
      <c r="BA873">
        <v>4</v>
      </c>
      <c r="BB873" s="78" t="str">
        <f>REPLACE(INDEX(GroupVertices[Group], MATCH(Edges[[#This Row],[Vertex 1]],GroupVertices[Vertex],0)),1,1,"")</f>
        <v>2</v>
      </c>
      <c r="BC873" s="78" t="str">
        <f>REPLACE(INDEX(GroupVertices[Group], MATCH(Edges[[#This Row],[Vertex 2]],GroupVertices[Vertex],0)),1,1,"")</f>
        <v>2</v>
      </c>
      <c r="BD873" s="48">
        <v>0</v>
      </c>
      <c r="BE873" s="49">
        <v>0</v>
      </c>
      <c r="BF873" s="48">
        <v>0</v>
      </c>
      <c r="BG873" s="49">
        <v>0</v>
      </c>
      <c r="BH873" s="48">
        <v>0</v>
      </c>
      <c r="BI873" s="49">
        <v>0</v>
      </c>
      <c r="BJ873" s="48">
        <v>14</v>
      </c>
      <c r="BK873" s="49">
        <v>100</v>
      </c>
      <c r="BL873" s="48">
        <v>14</v>
      </c>
    </row>
    <row r="874" spans="1:64" x14ac:dyDescent="0.25">
      <c r="A874" s="64" t="s">
        <v>640</v>
      </c>
      <c r="B874" s="64" t="s">
        <v>932</v>
      </c>
      <c r="C874" s="65" t="s">
        <v>15839</v>
      </c>
      <c r="D874" s="66">
        <v>3</v>
      </c>
      <c r="E874" s="67" t="s">
        <v>132</v>
      </c>
      <c r="F874" s="68">
        <v>35</v>
      </c>
      <c r="G874" s="65"/>
      <c r="H874" s="69"/>
      <c r="I874" s="70"/>
      <c r="J874" s="70"/>
      <c r="K874" s="34" t="s">
        <v>65</v>
      </c>
      <c r="L874" s="77">
        <v>874</v>
      </c>
      <c r="M874" s="77"/>
      <c r="N874" s="72"/>
      <c r="O874" s="79" t="s">
        <v>999</v>
      </c>
      <c r="P874" s="81">
        <v>43175.639594907407</v>
      </c>
      <c r="Q874" s="79" t="s">
        <v>1507</v>
      </c>
      <c r="R874" s="83" t="s">
        <v>2275</v>
      </c>
      <c r="S874" s="79" t="s">
        <v>2609</v>
      </c>
      <c r="T874" s="79" t="s">
        <v>2915</v>
      </c>
      <c r="U874" s="83" t="s">
        <v>3317</v>
      </c>
      <c r="V874" s="83" t="s">
        <v>3317</v>
      </c>
      <c r="W874" s="81">
        <v>43175.639594907407</v>
      </c>
      <c r="X874" s="83" t="s">
        <v>4487</v>
      </c>
      <c r="Y874" s="79"/>
      <c r="Z874" s="79"/>
      <c r="AA874" s="85" t="s">
        <v>5695</v>
      </c>
      <c r="AB874" s="79"/>
      <c r="AC874" s="79" t="b">
        <v>0</v>
      </c>
      <c r="AD874" s="79">
        <v>0</v>
      </c>
      <c r="AE874" s="85" t="s">
        <v>6296</v>
      </c>
      <c r="AF874" s="79" t="b">
        <v>0</v>
      </c>
      <c r="AG874" s="79" t="s">
        <v>6304</v>
      </c>
      <c r="AH874" s="79"/>
      <c r="AI874" s="85" t="s">
        <v>6296</v>
      </c>
      <c r="AJ874" s="79" t="b">
        <v>0</v>
      </c>
      <c r="AK874" s="79">
        <v>0</v>
      </c>
      <c r="AL874" s="85" t="s">
        <v>6296</v>
      </c>
      <c r="AM874" s="79" t="s">
        <v>6330</v>
      </c>
      <c r="AN874" s="79" t="b">
        <v>0</v>
      </c>
      <c r="AO874" s="85" t="s">
        <v>5695</v>
      </c>
      <c r="AP874" s="79" t="s">
        <v>176</v>
      </c>
      <c r="AQ874" s="79">
        <v>0</v>
      </c>
      <c r="AR874" s="79">
        <v>0</v>
      </c>
      <c r="AS874" s="79"/>
      <c r="AT874" s="79"/>
      <c r="AU874" s="79"/>
      <c r="AV874" s="79"/>
      <c r="AW874" s="79"/>
      <c r="AX874" s="79"/>
      <c r="AY874" s="79"/>
      <c r="AZ874" s="79"/>
      <c r="BA874">
        <v>1</v>
      </c>
      <c r="BB874" s="78" t="str">
        <f>REPLACE(INDEX(GroupVertices[Group], MATCH(Edges[[#This Row],[Vertex 1]],GroupVertices[Vertex],0)),1,1,"")</f>
        <v>76</v>
      </c>
      <c r="BC874" s="78" t="str">
        <f>REPLACE(INDEX(GroupVertices[Group], MATCH(Edges[[#This Row],[Vertex 2]],GroupVertices[Vertex],0)),1,1,"")</f>
        <v>76</v>
      </c>
      <c r="BD874" s="48">
        <v>1</v>
      </c>
      <c r="BE874" s="49">
        <v>3.5714285714285716</v>
      </c>
      <c r="BF874" s="48">
        <v>0</v>
      </c>
      <c r="BG874" s="49">
        <v>0</v>
      </c>
      <c r="BH874" s="48">
        <v>0</v>
      </c>
      <c r="BI874" s="49">
        <v>0</v>
      </c>
      <c r="BJ874" s="48">
        <v>27</v>
      </c>
      <c r="BK874" s="49">
        <v>96.428571428571431</v>
      </c>
      <c r="BL874" s="48">
        <v>28</v>
      </c>
    </row>
    <row r="875" spans="1:64" x14ac:dyDescent="0.25">
      <c r="A875" s="64" t="s">
        <v>641</v>
      </c>
      <c r="B875" s="64" t="s">
        <v>669</v>
      </c>
      <c r="C875" s="65" t="s">
        <v>15839</v>
      </c>
      <c r="D875" s="66">
        <v>3</v>
      </c>
      <c r="E875" s="67" t="s">
        <v>132</v>
      </c>
      <c r="F875" s="68">
        <v>35</v>
      </c>
      <c r="G875" s="65"/>
      <c r="H875" s="69"/>
      <c r="I875" s="70"/>
      <c r="J875" s="70"/>
      <c r="K875" s="34" t="s">
        <v>65</v>
      </c>
      <c r="L875" s="77">
        <v>875</v>
      </c>
      <c r="M875" s="77"/>
      <c r="N875" s="72"/>
      <c r="O875" s="79" t="s">
        <v>999</v>
      </c>
      <c r="P875" s="81">
        <v>43175.641701388886</v>
      </c>
      <c r="Q875" s="79" t="s">
        <v>1508</v>
      </c>
      <c r="R875" s="83" t="s">
        <v>2276</v>
      </c>
      <c r="S875" s="79" t="s">
        <v>2568</v>
      </c>
      <c r="T875" s="79" t="s">
        <v>2916</v>
      </c>
      <c r="U875" s="79"/>
      <c r="V875" s="83" t="s">
        <v>3780</v>
      </c>
      <c r="W875" s="81">
        <v>43175.641701388886</v>
      </c>
      <c r="X875" s="83" t="s">
        <v>4488</v>
      </c>
      <c r="Y875" s="79"/>
      <c r="Z875" s="79"/>
      <c r="AA875" s="85" t="s">
        <v>5696</v>
      </c>
      <c r="AB875" s="79"/>
      <c r="AC875" s="79" t="b">
        <v>0</v>
      </c>
      <c r="AD875" s="79">
        <v>0</v>
      </c>
      <c r="AE875" s="85" t="s">
        <v>6296</v>
      </c>
      <c r="AF875" s="79" t="b">
        <v>0</v>
      </c>
      <c r="AG875" s="79" t="s">
        <v>6304</v>
      </c>
      <c r="AH875" s="79"/>
      <c r="AI875" s="85" t="s">
        <v>6296</v>
      </c>
      <c r="AJ875" s="79" t="b">
        <v>0</v>
      </c>
      <c r="AK875" s="79">
        <v>5</v>
      </c>
      <c r="AL875" s="85" t="s">
        <v>5782</v>
      </c>
      <c r="AM875" s="79" t="s">
        <v>6402</v>
      </c>
      <c r="AN875" s="79" t="b">
        <v>0</v>
      </c>
      <c r="AO875" s="85" t="s">
        <v>5782</v>
      </c>
      <c r="AP875" s="79" t="s">
        <v>176</v>
      </c>
      <c r="AQ875" s="79">
        <v>0</v>
      </c>
      <c r="AR875" s="79">
        <v>0</v>
      </c>
      <c r="AS875" s="79"/>
      <c r="AT875" s="79"/>
      <c r="AU875" s="79"/>
      <c r="AV875" s="79"/>
      <c r="AW875" s="79"/>
      <c r="AX875" s="79"/>
      <c r="AY875" s="79"/>
      <c r="AZ875" s="79"/>
      <c r="BA875">
        <v>1</v>
      </c>
      <c r="BB875" s="78" t="str">
        <f>REPLACE(INDEX(GroupVertices[Group], MATCH(Edges[[#This Row],[Vertex 1]],GroupVertices[Vertex],0)),1,1,"")</f>
        <v>5</v>
      </c>
      <c r="BC875" s="78" t="str">
        <f>REPLACE(INDEX(GroupVertices[Group], MATCH(Edges[[#This Row],[Vertex 2]],GroupVertices[Vertex],0)),1,1,"")</f>
        <v>5</v>
      </c>
      <c r="BD875" s="48">
        <v>3</v>
      </c>
      <c r="BE875" s="49">
        <v>20</v>
      </c>
      <c r="BF875" s="48">
        <v>0</v>
      </c>
      <c r="BG875" s="49">
        <v>0</v>
      </c>
      <c r="BH875" s="48">
        <v>0</v>
      </c>
      <c r="BI875" s="49">
        <v>0</v>
      </c>
      <c r="BJ875" s="48">
        <v>12</v>
      </c>
      <c r="BK875" s="49">
        <v>80</v>
      </c>
      <c r="BL875" s="48">
        <v>15</v>
      </c>
    </row>
    <row r="876" spans="1:64" x14ac:dyDescent="0.25">
      <c r="A876" s="64" t="s">
        <v>642</v>
      </c>
      <c r="B876" s="64" t="s">
        <v>866</v>
      </c>
      <c r="C876" s="65" t="s">
        <v>15839</v>
      </c>
      <c r="D876" s="66">
        <v>3</v>
      </c>
      <c r="E876" s="67" t="s">
        <v>132</v>
      </c>
      <c r="F876" s="68">
        <v>35</v>
      </c>
      <c r="G876" s="65"/>
      <c r="H876" s="69"/>
      <c r="I876" s="70"/>
      <c r="J876" s="70"/>
      <c r="K876" s="34" t="s">
        <v>65</v>
      </c>
      <c r="L876" s="77">
        <v>876</v>
      </c>
      <c r="M876" s="77"/>
      <c r="N876" s="72"/>
      <c r="O876" s="79" t="s">
        <v>999</v>
      </c>
      <c r="P876" s="81">
        <v>43170.693495370368</v>
      </c>
      <c r="Q876" s="79" t="s">
        <v>1509</v>
      </c>
      <c r="R876" s="83" t="s">
        <v>2277</v>
      </c>
      <c r="S876" s="79" t="s">
        <v>2560</v>
      </c>
      <c r="T876" s="79" t="s">
        <v>2917</v>
      </c>
      <c r="U876" s="79"/>
      <c r="V876" s="83" t="s">
        <v>3781</v>
      </c>
      <c r="W876" s="81">
        <v>43170.693495370368</v>
      </c>
      <c r="X876" s="83" t="s">
        <v>4489</v>
      </c>
      <c r="Y876" s="79"/>
      <c r="Z876" s="79"/>
      <c r="AA876" s="85" t="s">
        <v>5697</v>
      </c>
      <c r="AB876" s="79"/>
      <c r="AC876" s="79" t="b">
        <v>0</v>
      </c>
      <c r="AD876" s="79">
        <v>0</v>
      </c>
      <c r="AE876" s="85" t="s">
        <v>6296</v>
      </c>
      <c r="AF876" s="79" t="b">
        <v>0</v>
      </c>
      <c r="AG876" s="79" t="s">
        <v>6304</v>
      </c>
      <c r="AH876" s="79"/>
      <c r="AI876" s="85" t="s">
        <v>6296</v>
      </c>
      <c r="AJ876" s="79" t="b">
        <v>0</v>
      </c>
      <c r="AK876" s="79">
        <v>1</v>
      </c>
      <c r="AL876" s="85" t="s">
        <v>6082</v>
      </c>
      <c r="AM876" s="79" t="s">
        <v>6348</v>
      </c>
      <c r="AN876" s="79" t="b">
        <v>0</v>
      </c>
      <c r="AO876" s="85" t="s">
        <v>6082</v>
      </c>
      <c r="AP876" s="79" t="s">
        <v>176</v>
      </c>
      <c r="AQ876" s="79">
        <v>0</v>
      </c>
      <c r="AR876" s="79">
        <v>0</v>
      </c>
      <c r="AS876" s="79"/>
      <c r="AT876" s="79"/>
      <c r="AU876" s="79"/>
      <c r="AV876" s="79"/>
      <c r="AW876" s="79"/>
      <c r="AX876" s="79"/>
      <c r="AY876" s="79"/>
      <c r="AZ876" s="79"/>
      <c r="BA876">
        <v>1</v>
      </c>
      <c r="BB876" s="78" t="str">
        <f>REPLACE(INDEX(GroupVertices[Group], MATCH(Edges[[#This Row],[Vertex 1]],GroupVertices[Vertex],0)),1,1,"")</f>
        <v>14</v>
      </c>
      <c r="BC876" s="78" t="str">
        <f>REPLACE(INDEX(GroupVertices[Group], MATCH(Edges[[#This Row],[Vertex 2]],GroupVertices[Vertex],0)),1,1,"")</f>
        <v>14</v>
      </c>
      <c r="BD876" s="48"/>
      <c r="BE876" s="49"/>
      <c r="BF876" s="48"/>
      <c r="BG876" s="49"/>
      <c r="BH876" s="48"/>
      <c r="BI876" s="49"/>
      <c r="BJ876" s="48"/>
      <c r="BK876" s="49"/>
      <c r="BL876" s="48"/>
    </row>
    <row r="877" spans="1:64" x14ac:dyDescent="0.25">
      <c r="A877" s="64" t="s">
        <v>642</v>
      </c>
      <c r="B877" s="64" t="s">
        <v>761</v>
      </c>
      <c r="C877" s="65" t="s">
        <v>15839</v>
      </c>
      <c r="D877" s="66">
        <v>3</v>
      </c>
      <c r="E877" s="67" t="s">
        <v>132</v>
      </c>
      <c r="F877" s="68">
        <v>35</v>
      </c>
      <c r="G877" s="65"/>
      <c r="H877" s="69"/>
      <c r="I877" s="70"/>
      <c r="J877" s="70"/>
      <c r="K877" s="34" t="s">
        <v>65</v>
      </c>
      <c r="L877" s="77">
        <v>877</v>
      </c>
      <c r="M877" s="77"/>
      <c r="N877" s="72"/>
      <c r="O877" s="79" t="s">
        <v>999</v>
      </c>
      <c r="P877" s="81">
        <v>43170.693495370368</v>
      </c>
      <c r="Q877" s="79" t="s">
        <v>1509</v>
      </c>
      <c r="R877" s="83" t="s">
        <v>2277</v>
      </c>
      <c r="S877" s="79" t="s">
        <v>2560</v>
      </c>
      <c r="T877" s="79" t="s">
        <v>2917</v>
      </c>
      <c r="U877" s="79"/>
      <c r="V877" s="83" t="s">
        <v>3781</v>
      </c>
      <c r="W877" s="81">
        <v>43170.693495370368</v>
      </c>
      <c r="X877" s="83" t="s">
        <v>4489</v>
      </c>
      <c r="Y877" s="79"/>
      <c r="Z877" s="79"/>
      <c r="AA877" s="85" t="s">
        <v>5697</v>
      </c>
      <c r="AB877" s="79"/>
      <c r="AC877" s="79" t="b">
        <v>0</v>
      </c>
      <c r="AD877" s="79">
        <v>0</v>
      </c>
      <c r="AE877" s="85" t="s">
        <v>6296</v>
      </c>
      <c r="AF877" s="79" t="b">
        <v>0</v>
      </c>
      <c r="AG877" s="79" t="s">
        <v>6304</v>
      </c>
      <c r="AH877" s="79"/>
      <c r="AI877" s="85" t="s">
        <v>6296</v>
      </c>
      <c r="AJ877" s="79" t="b">
        <v>0</v>
      </c>
      <c r="AK877" s="79">
        <v>1</v>
      </c>
      <c r="AL877" s="85" t="s">
        <v>6082</v>
      </c>
      <c r="AM877" s="79" t="s">
        <v>6348</v>
      </c>
      <c r="AN877" s="79" t="b">
        <v>0</v>
      </c>
      <c r="AO877" s="85" t="s">
        <v>6082</v>
      </c>
      <c r="AP877" s="79" t="s">
        <v>176</v>
      </c>
      <c r="AQ877" s="79">
        <v>0</v>
      </c>
      <c r="AR877" s="79">
        <v>0</v>
      </c>
      <c r="AS877" s="79"/>
      <c r="AT877" s="79"/>
      <c r="AU877" s="79"/>
      <c r="AV877" s="79"/>
      <c r="AW877" s="79"/>
      <c r="AX877" s="79"/>
      <c r="AY877" s="79"/>
      <c r="AZ877" s="79"/>
      <c r="BA877">
        <v>1</v>
      </c>
      <c r="BB877" s="78" t="str">
        <f>REPLACE(INDEX(GroupVertices[Group], MATCH(Edges[[#This Row],[Vertex 1]],GroupVertices[Vertex],0)),1,1,"")</f>
        <v>14</v>
      </c>
      <c r="BC877" s="78" t="str">
        <f>REPLACE(INDEX(GroupVertices[Group], MATCH(Edges[[#This Row],[Vertex 2]],GroupVertices[Vertex],0)),1,1,"")</f>
        <v>14</v>
      </c>
      <c r="BD877" s="48">
        <v>1</v>
      </c>
      <c r="BE877" s="49">
        <v>5.882352941176471</v>
      </c>
      <c r="BF877" s="48">
        <v>1</v>
      </c>
      <c r="BG877" s="49">
        <v>5.882352941176471</v>
      </c>
      <c r="BH877" s="48">
        <v>0</v>
      </c>
      <c r="BI877" s="49">
        <v>0</v>
      </c>
      <c r="BJ877" s="48">
        <v>15</v>
      </c>
      <c r="BK877" s="49">
        <v>88.235294117647058</v>
      </c>
      <c r="BL877" s="48">
        <v>17</v>
      </c>
    </row>
    <row r="878" spans="1:64" x14ac:dyDescent="0.25">
      <c r="A878" s="64" t="s">
        <v>642</v>
      </c>
      <c r="B878" s="64" t="s">
        <v>683</v>
      </c>
      <c r="C878" s="65" t="s">
        <v>15839</v>
      </c>
      <c r="D878" s="66">
        <v>3</v>
      </c>
      <c r="E878" s="67" t="s">
        <v>132</v>
      </c>
      <c r="F878" s="68">
        <v>35</v>
      </c>
      <c r="G878" s="65"/>
      <c r="H878" s="69"/>
      <c r="I878" s="70"/>
      <c r="J878" s="70"/>
      <c r="K878" s="34" t="s">
        <v>65</v>
      </c>
      <c r="L878" s="77">
        <v>878</v>
      </c>
      <c r="M878" s="77"/>
      <c r="N878" s="72"/>
      <c r="O878" s="79" t="s">
        <v>999</v>
      </c>
      <c r="P878" s="81">
        <v>43175.641875000001</v>
      </c>
      <c r="Q878" s="79" t="s">
        <v>1510</v>
      </c>
      <c r="R878" s="79"/>
      <c r="S878" s="79"/>
      <c r="T878" s="79"/>
      <c r="U878" s="79"/>
      <c r="V878" s="83" t="s">
        <v>3781</v>
      </c>
      <c r="W878" s="81">
        <v>43175.641875000001</v>
      </c>
      <c r="X878" s="83" t="s">
        <v>4490</v>
      </c>
      <c r="Y878" s="79"/>
      <c r="Z878" s="79"/>
      <c r="AA878" s="85" t="s">
        <v>5698</v>
      </c>
      <c r="AB878" s="79"/>
      <c r="AC878" s="79" t="b">
        <v>0</v>
      </c>
      <c r="AD878" s="79">
        <v>0</v>
      </c>
      <c r="AE878" s="85" t="s">
        <v>6296</v>
      </c>
      <c r="AF878" s="79" t="b">
        <v>0</v>
      </c>
      <c r="AG878" s="79" t="s">
        <v>6304</v>
      </c>
      <c r="AH878" s="79"/>
      <c r="AI878" s="85" t="s">
        <v>6296</v>
      </c>
      <c r="AJ878" s="79" t="b">
        <v>0</v>
      </c>
      <c r="AK878" s="79">
        <v>4</v>
      </c>
      <c r="AL878" s="85" t="s">
        <v>6188</v>
      </c>
      <c r="AM878" s="79" t="s">
        <v>6348</v>
      </c>
      <c r="AN878" s="79" t="b">
        <v>0</v>
      </c>
      <c r="AO878" s="85" t="s">
        <v>6188</v>
      </c>
      <c r="AP878" s="79" t="s">
        <v>176</v>
      </c>
      <c r="AQ878" s="79">
        <v>0</v>
      </c>
      <c r="AR878" s="79">
        <v>0</v>
      </c>
      <c r="AS878" s="79"/>
      <c r="AT878" s="79"/>
      <c r="AU878" s="79"/>
      <c r="AV878" s="79"/>
      <c r="AW878" s="79"/>
      <c r="AX878" s="79"/>
      <c r="AY878" s="79"/>
      <c r="AZ878" s="79"/>
      <c r="BA878">
        <v>1</v>
      </c>
      <c r="BB878" s="78" t="str">
        <f>REPLACE(INDEX(GroupVertices[Group], MATCH(Edges[[#This Row],[Vertex 1]],GroupVertices[Vertex],0)),1,1,"")</f>
        <v>14</v>
      </c>
      <c r="BC878" s="78" t="str">
        <f>REPLACE(INDEX(GroupVertices[Group], MATCH(Edges[[#This Row],[Vertex 2]],GroupVertices[Vertex],0)),1,1,"")</f>
        <v>2</v>
      </c>
      <c r="BD878" s="48">
        <v>1</v>
      </c>
      <c r="BE878" s="49">
        <v>5.882352941176471</v>
      </c>
      <c r="BF878" s="48">
        <v>0</v>
      </c>
      <c r="BG878" s="49">
        <v>0</v>
      </c>
      <c r="BH878" s="48">
        <v>0</v>
      </c>
      <c r="BI878" s="49">
        <v>0</v>
      </c>
      <c r="BJ878" s="48">
        <v>16</v>
      </c>
      <c r="BK878" s="49">
        <v>94.117647058823536</v>
      </c>
      <c r="BL878" s="48">
        <v>17</v>
      </c>
    </row>
    <row r="879" spans="1:64" x14ac:dyDescent="0.25">
      <c r="A879" s="64" t="s">
        <v>643</v>
      </c>
      <c r="B879" s="64" t="s">
        <v>643</v>
      </c>
      <c r="C879" s="65" t="s">
        <v>15839</v>
      </c>
      <c r="D879" s="66">
        <v>3</v>
      </c>
      <c r="E879" s="67" t="s">
        <v>132</v>
      </c>
      <c r="F879" s="68">
        <v>35</v>
      </c>
      <c r="G879" s="65"/>
      <c r="H879" s="69"/>
      <c r="I879" s="70"/>
      <c r="J879" s="70"/>
      <c r="K879" s="34" t="s">
        <v>65</v>
      </c>
      <c r="L879" s="77">
        <v>879</v>
      </c>
      <c r="M879" s="77"/>
      <c r="N879" s="72"/>
      <c r="O879" s="79" t="s">
        <v>176</v>
      </c>
      <c r="P879" s="81">
        <v>43175.642905092594</v>
      </c>
      <c r="Q879" s="79" t="s">
        <v>1511</v>
      </c>
      <c r="R879" s="83" t="s">
        <v>2278</v>
      </c>
      <c r="S879" s="79" t="s">
        <v>2540</v>
      </c>
      <c r="T879" s="79" t="s">
        <v>731</v>
      </c>
      <c r="U879" s="79"/>
      <c r="V879" s="83" t="s">
        <v>3782</v>
      </c>
      <c r="W879" s="81">
        <v>43175.642905092594</v>
      </c>
      <c r="X879" s="83" t="s">
        <v>4491</v>
      </c>
      <c r="Y879" s="79"/>
      <c r="Z879" s="79"/>
      <c r="AA879" s="85" t="s">
        <v>5699</v>
      </c>
      <c r="AB879" s="79"/>
      <c r="AC879" s="79" t="b">
        <v>0</v>
      </c>
      <c r="AD879" s="79">
        <v>0</v>
      </c>
      <c r="AE879" s="85" t="s">
        <v>6296</v>
      </c>
      <c r="AF879" s="79" t="b">
        <v>0</v>
      </c>
      <c r="AG879" s="79" t="s">
        <v>6304</v>
      </c>
      <c r="AH879" s="79"/>
      <c r="AI879" s="85" t="s">
        <v>6296</v>
      </c>
      <c r="AJ879" s="79" t="b">
        <v>0</v>
      </c>
      <c r="AK879" s="79">
        <v>0</v>
      </c>
      <c r="AL879" s="85" t="s">
        <v>6296</v>
      </c>
      <c r="AM879" s="79" t="s">
        <v>6358</v>
      </c>
      <c r="AN879" s="79" t="b">
        <v>0</v>
      </c>
      <c r="AO879" s="85" t="s">
        <v>5699</v>
      </c>
      <c r="AP879" s="79" t="s">
        <v>176</v>
      </c>
      <c r="AQ879" s="79">
        <v>0</v>
      </c>
      <c r="AR879" s="79">
        <v>0</v>
      </c>
      <c r="AS879" s="79"/>
      <c r="AT879" s="79"/>
      <c r="AU879" s="79"/>
      <c r="AV879" s="79"/>
      <c r="AW879" s="79"/>
      <c r="AX879" s="79"/>
      <c r="AY879" s="79"/>
      <c r="AZ879" s="79"/>
      <c r="BA879">
        <v>1</v>
      </c>
      <c r="BB879" s="78" t="str">
        <f>REPLACE(INDEX(GroupVertices[Group], MATCH(Edges[[#This Row],[Vertex 1]],GroupVertices[Vertex],0)),1,1,"")</f>
        <v>1</v>
      </c>
      <c r="BC879" s="78" t="str">
        <f>REPLACE(INDEX(GroupVertices[Group], MATCH(Edges[[#This Row],[Vertex 2]],GroupVertices[Vertex],0)),1,1,"")</f>
        <v>1</v>
      </c>
      <c r="BD879" s="48">
        <v>0</v>
      </c>
      <c r="BE879" s="49">
        <v>0</v>
      </c>
      <c r="BF879" s="48">
        <v>0</v>
      </c>
      <c r="BG879" s="49">
        <v>0</v>
      </c>
      <c r="BH879" s="48">
        <v>0</v>
      </c>
      <c r="BI879" s="49">
        <v>0</v>
      </c>
      <c r="BJ879" s="48">
        <v>6</v>
      </c>
      <c r="BK879" s="49">
        <v>100</v>
      </c>
      <c r="BL879" s="48">
        <v>6</v>
      </c>
    </row>
    <row r="880" spans="1:64" x14ac:dyDescent="0.25">
      <c r="A880" s="64" t="s">
        <v>644</v>
      </c>
      <c r="B880" s="64" t="s">
        <v>757</v>
      </c>
      <c r="C880" s="65" t="s">
        <v>15839</v>
      </c>
      <c r="D880" s="66">
        <v>3</v>
      </c>
      <c r="E880" s="67" t="s">
        <v>132</v>
      </c>
      <c r="F880" s="68">
        <v>35</v>
      </c>
      <c r="G880" s="65"/>
      <c r="H880" s="69"/>
      <c r="I880" s="70"/>
      <c r="J880" s="70"/>
      <c r="K880" s="34" t="s">
        <v>65</v>
      </c>
      <c r="L880" s="77">
        <v>880</v>
      </c>
      <c r="M880" s="77"/>
      <c r="N880" s="72"/>
      <c r="O880" s="79" t="s">
        <v>999</v>
      </c>
      <c r="P880" s="81">
        <v>43175.644236111111</v>
      </c>
      <c r="Q880" s="79" t="s">
        <v>1437</v>
      </c>
      <c r="R880" s="83" t="s">
        <v>2243</v>
      </c>
      <c r="S880" s="79" t="s">
        <v>2518</v>
      </c>
      <c r="T880" s="79" t="s">
        <v>2882</v>
      </c>
      <c r="U880" s="79"/>
      <c r="V880" s="83" t="s">
        <v>3783</v>
      </c>
      <c r="W880" s="81">
        <v>43175.644236111111</v>
      </c>
      <c r="X880" s="83" t="s">
        <v>4492</v>
      </c>
      <c r="Y880" s="79"/>
      <c r="Z880" s="79"/>
      <c r="AA880" s="85" t="s">
        <v>5700</v>
      </c>
      <c r="AB880" s="79"/>
      <c r="AC880" s="79" t="b">
        <v>0</v>
      </c>
      <c r="AD880" s="79">
        <v>0</v>
      </c>
      <c r="AE880" s="85" t="s">
        <v>6296</v>
      </c>
      <c r="AF880" s="79" t="b">
        <v>0</v>
      </c>
      <c r="AG880" s="79" t="s">
        <v>6304</v>
      </c>
      <c r="AH880" s="79"/>
      <c r="AI880" s="85" t="s">
        <v>6296</v>
      </c>
      <c r="AJ880" s="79" t="b">
        <v>0</v>
      </c>
      <c r="AK880" s="79">
        <v>206</v>
      </c>
      <c r="AL880" s="85" t="s">
        <v>6011</v>
      </c>
      <c r="AM880" s="79" t="s">
        <v>6328</v>
      </c>
      <c r="AN880" s="79" t="b">
        <v>0</v>
      </c>
      <c r="AO880" s="85" t="s">
        <v>6011</v>
      </c>
      <c r="AP880" s="79" t="s">
        <v>176</v>
      </c>
      <c r="AQ880" s="79">
        <v>0</v>
      </c>
      <c r="AR880" s="79">
        <v>0</v>
      </c>
      <c r="AS880" s="79"/>
      <c r="AT880" s="79"/>
      <c r="AU880" s="79"/>
      <c r="AV880" s="79"/>
      <c r="AW880" s="79"/>
      <c r="AX880" s="79"/>
      <c r="AY880" s="79"/>
      <c r="AZ880" s="79"/>
      <c r="BA880">
        <v>1</v>
      </c>
      <c r="BB880" s="78" t="str">
        <f>REPLACE(INDEX(GroupVertices[Group], MATCH(Edges[[#This Row],[Vertex 1]],GroupVertices[Vertex],0)),1,1,"")</f>
        <v>7</v>
      </c>
      <c r="BC880" s="78" t="str">
        <f>REPLACE(INDEX(GroupVertices[Group], MATCH(Edges[[#This Row],[Vertex 2]],GroupVertices[Vertex],0)),1,1,"")</f>
        <v>7</v>
      </c>
      <c r="BD880" s="48">
        <v>0</v>
      </c>
      <c r="BE880" s="49">
        <v>0</v>
      </c>
      <c r="BF880" s="48">
        <v>0</v>
      </c>
      <c r="BG880" s="49">
        <v>0</v>
      </c>
      <c r="BH880" s="48">
        <v>0</v>
      </c>
      <c r="BI880" s="49">
        <v>0</v>
      </c>
      <c r="BJ880" s="48">
        <v>13</v>
      </c>
      <c r="BK880" s="49">
        <v>100</v>
      </c>
      <c r="BL880" s="48">
        <v>13</v>
      </c>
    </row>
    <row r="881" spans="1:64" x14ac:dyDescent="0.25">
      <c r="A881" s="64" t="s">
        <v>645</v>
      </c>
      <c r="B881" s="64" t="s">
        <v>933</v>
      </c>
      <c r="C881" s="65" t="s">
        <v>15839</v>
      </c>
      <c r="D881" s="66">
        <v>3</v>
      </c>
      <c r="E881" s="67" t="s">
        <v>132</v>
      </c>
      <c r="F881" s="68">
        <v>35</v>
      </c>
      <c r="G881" s="65"/>
      <c r="H881" s="69"/>
      <c r="I881" s="70"/>
      <c r="J881" s="70"/>
      <c r="K881" s="34" t="s">
        <v>65</v>
      </c>
      <c r="L881" s="77">
        <v>881</v>
      </c>
      <c r="M881" s="77"/>
      <c r="N881" s="72"/>
      <c r="O881" s="79" t="s">
        <v>999</v>
      </c>
      <c r="P881" s="81">
        <v>43175.645231481481</v>
      </c>
      <c r="Q881" s="79" t="s">
        <v>1512</v>
      </c>
      <c r="R881" s="83" t="s">
        <v>2279</v>
      </c>
      <c r="S881" s="79" t="s">
        <v>2518</v>
      </c>
      <c r="T881" s="79" t="s">
        <v>2918</v>
      </c>
      <c r="U881" s="79"/>
      <c r="V881" s="83" t="s">
        <v>3784</v>
      </c>
      <c r="W881" s="81">
        <v>43175.645231481481</v>
      </c>
      <c r="X881" s="83" t="s">
        <v>4493</v>
      </c>
      <c r="Y881" s="79"/>
      <c r="Z881" s="79"/>
      <c r="AA881" s="85" t="s">
        <v>5701</v>
      </c>
      <c r="AB881" s="79"/>
      <c r="AC881" s="79" t="b">
        <v>0</v>
      </c>
      <c r="AD881" s="79">
        <v>0</v>
      </c>
      <c r="AE881" s="85" t="s">
        <v>6296</v>
      </c>
      <c r="AF881" s="79" t="b">
        <v>0</v>
      </c>
      <c r="AG881" s="79" t="s">
        <v>6308</v>
      </c>
      <c r="AH881" s="79"/>
      <c r="AI881" s="85" t="s">
        <v>6296</v>
      </c>
      <c r="AJ881" s="79" t="b">
        <v>0</v>
      </c>
      <c r="AK881" s="79">
        <v>0</v>
      </c>
      <c r="AL881" s="85" t="s">
        <v>6296</v>
      </c>
      <c r="AM881" s="79" t="s">
        <v>6360</v>
      </c>
      <c r="AN881" s="79" t="b">
        <v>0</v>
      </c>
      <c r="AO881" s="85" t="s">
        <v>5701</v>
      </c>
      <c r="AP881" s="79" t="s">
        <v>176</v>
      </c>
      <c r="AQ881" s="79">
        <v>0</v>
      </c>
      <c r="AR881" s="79">
        <v>0</v>
      </c>
      <c r="AS881" s="79"/>
      <c r="AT881" s="79"/>
      <c r="AU881" s="79"/>
      <c r="AV881" s="79"/>
      <c r="AW881" s="79"/>
      <c r="AX881" s="79"/>
      <c r="AY881" s="79"/>
      <c r="AZ881" s="79"/>
      <c r="BA881">
        <v>1</v>
      </c>
      <c r="BB881" s="78" t="str">
        <f>REPLACE(INDEX(GroupVertices[Group], MATCH(Edges[[#This Row],[Vertex 1]],GroupVertices[Vertex],0)),1,1,"")</f>
        <v>75</v>
      </c>
      <c r="BC881" s="78" t="str">
        <f>REPLACE(INDEX(GroupVertices[Group], MATCH(Edges[[#This Row],[Vertex 2]],GroupVertices[Vertex],0)),1,1,"")</f>
        <v>75</v>
      </c>
      <c r="BD881" s="48">
        <v>0</v>
      </c>
      <c r="BE881" s="49">
        <v>0</v>
      </c>
      <c r="BF881" s="48">
        <v>0</v>
      </c>
      <c r="BG881" s="49">
        <v>0</v>
      </c>
      <c r="BH881" s="48">
        <v>0</v>
      </c>
      <c r="BI881" s="49">
        <v>0</v>
      </c>
      <c r="BJ881" s="48">
        <v>34</v>
      </c>
      <c r="BK881" s="49">
        <v>100</v>
      </c>
      <c r="BL881" s="48">
        <v>34</v>
      </c>
    </row>
    <row r="882" spans="1:64" x14ac:dyDescent="0.25">
      <c r="A882" s="64" t="s">
        <v>646</v>
      </c>
      <c r="B882" s="64" t="s">
        <v>646</v>
      </c>
      <c r="C882" s="65" t="s">
        <v>15839</v>
      </c>
      <c r="D882" s="66">
        <v>3</v>
      </c>
      <c r="E882" s="67" t="s">
        <v>132</v>
      </c>
      <c r="F882" s="68">
        <v>35</v>
      </c>
      <c r="G882" s="65"/>
      <c r="H882" s="69"/>
      <c r="I882" s="70"/>
      <c r="J882" s="70"/>
      <c r="K882" s="34" t="s">
        <v>65</v>
      </c>
      <c r="L882" s="77">
        <v>882</v>
      </c>
      <c r="M882" s="77"/>
      <c r="N882" s="72"/>
      <c r="O882" s="79" t="s">
        <v>176</v>
      </c>
      <c r="P882" s="81">
        <v>43175.465856481482</v>
      </c>
      <c r="Q882" s="79" t="s">
        <v>1513</v>
      </c>
      <c r="R882" s="83" t="s">
        <v>2280</v>
      </c>
      <c r="S882" s="79" t="s">
        <v>2579</v>
      </c>
      <c r="T882" s="79" t="s">
        <v>2919</v>
      </c>
      <c r="U882" s="79"/>
      <c r="V882" s="83" t="s">
        <v>3785</v>
      </c>
      <c r="W882" s="81">
        <v>43175.465856481482</v>
      </c>
      <c r="X882" s="83" t="s">
        <v>4494</v>
      </c>
      <c r="Y882" s="79"/>
      <c r="Z882" s="79"/>
      <c r="AA882" s="85" t="s">
        <v>5702</v>
      </c>
      <c r="AB882" s="79"/>
      <c r="AC882" s="79" t="b">
        <v>0</v>
      </c>
      <c r="AD882" s="79">
        <v>1</v>
      </c>
      <c r="AE882" s="85" t="s">
        <v>6296</v>
      </c>
      <c r="AF882" s="79" t="b">
        <v>0</v>
      </c>
      <c r="AG882" s="79" t="s">
        <v>6304</v>
      </c>
      <c r="AH882" s="79"/>
      <c r="AI882" s="85" t="s">
        <v>6296</v>
      </c>
      <c r="AJ882" s="79" t="b">
        <v>0</v>
      </c>
      <c r="AK882" s="79">
        <v>2</v>
      </c>
      <c r="AL882" s="85" t="s">
        <v>6296</v>
      </c>
      <c r="AM882" s="79" t="s">
        <v>6328</v>
      </c>
      <c r="AN882" s="79" t="b">
        <v>0</v>
      </c>
      <c r="AO882" s="85" t="s">
        <v>5702</v>
      </c>
      <c r="AP882" s="79" t="s">
        <v>6415</v>
      </c>
      <c r="AQ882" s="79">
        <v>0</v>
      </c>
      <c r="AR882" s="79">
        <v>0</v>
      </c>
      <c r="AS882" s="79"/>
      <c r="AT882" s="79"/>
      <c r="AU882" s="79"/>
      <c r="AV882" s="79"/>
      <c r="AW882" s="79"/>
      <c r="AX882" s="79"/>
      <c r="AY882" s="79"/>
      <c r="AZ882" s="79"/>
      <c r="BA882">
        <v>1</v>
      </c>
      <c r="BB882" s="78" t="str">
        <f>REPLACE(INDEX(GroupVertices[Group], MATCH(Edges[[#This Row],[Vertex 1]],GroupVertices[Vertex],0)),1,1,"")</f>
        <v>74</v>
      </c>
      <c r="BC882" s="78" t="str">
        <f>REPLACE(INDEX(GroupVertices[Group], MATCH(Edges[[#This Row],[Vertex 2]],GroupVertices[Vertex],0)),1,1,"")</f>
        <v>74</v>
      </c>
      <c r="BD882" s="48">
        <v>1</v>
      </c>
      <c r="BE882" s="49">
        <v>5</v>
      </c>
      <c r="BF882" s="48">
        <v>1</v>
      </c>
      <c r="BG882" s="49">
        <v>5</v>
      </c>
      <c r="BH882" s="48">
        <v>0</v>
      </c>
      <c r="BI882" s="49">
        <v>0</v>
      </c>
      <c r="BJ882" s="48">
        <v>18</v>
      </c>
      <c r="BK882" s="49">
        <v>90</v>
      </c>
      <c r="BL882" s="48">
        <v>20</v>
      </c>
    </row>
    <row r="883" spans="1:64" x14ac:dyDescent="0.25">
      <c r="A883" s="64" t="s">
        <v>647</v>
      </c>
      <c r="B883" s="64" t="s">
        <v>646</v>
      </c>
      <c r="C883" s="65" t="s">
        <v>15839</v>
      </c>
      <c r="D883" s="66">
        <v>3</v>
      </c>
      <c r="E883" s="67" t="s">
        <v>132</v>
      </c>
      <c r="F883" s="68">
        <v>35</v>
      </c>
      <c r="G883" s="65"/>
      <c r="H883" s="69"/>
      <c r="I883" s="70"/>
      <c r="J883" s="70"/>
      <c r="K883" s="34" t="s">
        <v>65</v>
      </c>
      <c r="L883" s="77">
        <v>883</v>
      </c>
      <c r="M883" s="77"/>
      <c r="N883" s="72"/>
      <c r="O883" s="79" t="s">
        <v>999</v>
      </c>
      <c r="P883" s="81">
        <v>43175.645312499997</v>
      </c>
      <c r="Q883" s="79" t="s">
        <v>1514</v>
      </c>
      <c r="R883" s="83" t="s">
        <v>2280</v>
      </c>
      <c r="S883" s="79" t="s">
        <v>2579</v>
      </c>
      <c r="T883" s="79" t="s">
        <v>2920</v>
      </c>
      <c r="U883" s="79"/>
      <c r="V883" s="83" t="s">
        <v>3786</v>
      </c>
      <c r="W883" s="81">
        <v>43175.645312499997</v>
      </c>
      <c r="X883" s="83" t="s">
        <v>4495</v>
      </c>
      <c r="Y883" s="79"/>
      <c r="Z883" s="79"/>
      <c r="AA883" s="85" t="s">
        <v>5703</v>
      </c>
      <c r="AB883" s="79"/>
      <c r="AC883" s="79" t="b">
        <v>0</v>
      </c>
      <c r="AD883" s="79">
        <v>0</v>
      </c>
      <c r="AE883" s="85" t="s">
        <v>6296</v>
      </c>
      <c r="AF883" s="79" t="b">
        <v>0</v>
      </c>
      <c r="AG883" s="79" t="s">
        <v>6304</v>
      </c>
      <c r="AH883" s="79"/>
      <c r="AI883" s="85" t="s">
        <v>6296</v>
      </c>
      <c r="AJ883" s="79" t="b">
        <v>0</v>
      </c>
      <c r="AK883" s="79">
        <v>2</v>
      </c>
      <c r="AL883" s="85" t="s">
        <v>5702</v>
      </c>
      <c r="AM883" s="79" t="s">
        <v>6331</v>
      </c>
      <c r="AN883" s="79" t="b">
        <v>0</v>
      </c>
      <c r="AO883" s="85" t="s">
        <v>5702</v>
      </c>
      <c r="AP883" s="79" t="s">
        <v>176</v>
      </c>
      <c r="AQ883" s="79">
        <v>0</v>
      </c>
      <c r="AR883" s="79">
        <v>0</v>
      </c>
      <c r="AS883" s="79"/>
      <c r="AT883" s="79"/>
      <c r="AU883" s="79"/>
      <c r="AV883" s="79"/>
      <c r="AW883" s="79"/>
      <c r="AX883" s="79"/>
      <c r="AY883" s="79"/>
      <c r="AZ883" s="79"/>
      <c r="BA883">
        <v>1</v>
      </c>
      <c r="BB883" s="78" t="str">
        <f>REPLACE(INDEX(GroupVertices[Group], MATCH(Edges[[#This Row],[Vertex 1]],GroupVertices[Vertex],0)),1,1,"")</f>
        <v>74</v>
      </c>
      <c r="BC883" s="78" t="str">
        <f>REPLACE(INDEX(GroupVertices[Group], MATCH(Edges[[#This Row],[Vertex 2]],GroupVertices[Vertex],0)),1,1,"")</f>
        <v>74</v>
      </c>
      <c r="BD883" s="48">
        <v>1</v>
      </c>
      <c r="BE883" s="49">
        <v>7.1428571428571432</v>
      </c>
      <c r="BF883" s="48">
        <v>1</v>
      </c>
      <c r="BG883" s="49">
        <v>7.1428571428571432</v>
      </c>
      <c r="BH883" s="48">
        <v>0</v>
      </c>
      <c r="BI883" s="49">
        <v>0</v>
      </c>
      <c r="BJ883" s="48">
        <v>12</v>
      </c>
      <c r="BK883" s="49">
        <v>85.714285714285708</v>
      </c>
      <c r="BL883" s="48">
        <v>14</v>
      </c>
    </row>
    <row r="884" spans="1:64" x14ac:dyDescent="0.25">
      <c r="A884" s="64" t="s">
        <v>648</v>
      </c>
      <c r="B884" s="64" t="s">
        <v>694</v>
      </c>
      <c r="C884" s="65" t="s">
        <v>15839</v>
      </c>
      <c r="D884" s="66">
        <v>3</v>
      </c>
      <c r="E884" s="67" t="s">
        <v>132</v>
      </c>
      <c r="F884" s="68">
        <v>35</v>
      </c>
      <c r="G884" s="65"/>
      <c r="H884" s="69"/>
      <c r="I884" s="70"/>
      <c r="J884" s="70"/>
      <c r="K884" s="34" t="s">
        <v>65</v>
      </c>
      <c r="L884" s="77">
        <v>884</v>
      </c>
      <c r="M884" s="77"/>
      <c r="N884" s="72"/>
      <c r="O884" s="79" t="s">
        <v>999</v>
      </c>
      <c r="P884" s="81">
        <v>43175.646817129629</v>
      </c>
      <c r="Q884" s="79" t="s">
        <v>1515</v>
      </c>
      <c r="R884" s="83" t="s">
        <v>2281</v>
      </c>
      <c r="S884" s="79" t="s">
        <v>2610</v>
      </c>
      <c r="T884" s="79" t="s">
        <v>2921</v>
      </c>
      <c r="U884" s="79"/>
      <c r="V884" s="83" t="s">
        <v>3787</v>
      </c>
      <c r="W884" s="81">
        <v>43175.646817129629</v>
      </c>
      <c r="X884" s="83" t="s">
        <v>4496</v>
      </c>
      <c r="Y884" s="79"/>
      <c r="Z884" s="79"/>
      <c r="AA884" s="85" t="s">
        <v>5704</v>
      </c>
      <c r="AB884" s="79"/>
      <c r="AC884" s="79" t="b">
        <v>0</v>
      </c>
      <c r="AD884" s="79">
        <v>0</v>
      </c>
      <c r="AE884" s="85" t="s">
        <v>6296</v>
      </c>
      <c r="AF884" s="79" t="b">
        <v>0</v>
      </c>
      <c r="AG884" s="79" t="s">
        <v>6304</v>
      </c>
      <c r="AH884" s="79"/>
      <c r="AI884" s="85" t="s">
        <v>6296</v>
      </c>
      <c r="AJ884" s="79" t="b">
        <v>0</v>
      </c>
      <c r="AK884" s="79">
        <v>3</v>
      </c>
      <c r="AL884" s="85" t="s">
        <v>5821</v>
      </c>
      <c r="AM884" s="79" t="s">
        <v>6328</v>
      </c>
      <c r="AN884" s="79" t="b">
        <v>0</v>
      </c>
      <c r="AO884" s="85" t="s">
        <v>5821</v>
      </c>
      <c r="AP884" s="79" t="s">
        <v>176</v>
      </c>
      <c r="AQ884" s="79">
        <v>0</v>
      </c>
      <c r="AR884" s="79">
        <v>0</v>
      </c>
      <c r="AS884" s="79"/>
      <c r="AT884" s="79"/>
      <c r="AU884" s="79"/>
      <c r="AV884" s="79"/>
      <c r="AW884" s="79"/>
      <c r="AX884" s="79"/>
      <c r="AY884" s="79"/>
      <c r="AZ884" s="79"/>
      <c r="BA884">
        <v>1</v>
      </c>
      <c r="BB884" s="78" t="str">
        <f>REPLACE(INDEX(GroupVertices[Group], MATCH(Edges[[#This Row],[Vertex 1]],GroupVertices[Vertex],0)),1,1,"")</f>
        <v>31</v>
      </c>
      <c r="BC884" s="78" t="str">
        <f>REPLACE(INDEX(GroupVertices[Group], MATCH(Edges[[#This Row],[Vertex 2]],GroupVertices[Vertex],0)),1,1,"")</f>
        <v>31</v>
      </c>
      <c r="BD884" s="48">
        <v>0</v>
      </c>
      <c r="BE884" s="49">
        <v>0</v>
      </c>
      <c r="BF884" s="48">
        <v>0</v>
      </c>
      <c r="BG884" s="49">
        <v>0</v>
      </c>
      <c r="BH884" s="48">
        <v>0</v>
      </c>
      <c r="BI884" s="49">
        <v>0</v>
      </c>
      <c r="BJ884" s="48">
        <v>11</v>
      </c>
      <c r="BK884" s="49">
        <v>100</v>
      </c>
      <c r="BL884" s="48">
        <v>11</v>
      </c>
    </row>
    <row r="885" spans="1:64" x14ac:dyDescent="0.25">
      <c r="A885" s="64" t="s">
        <v>649</v>
      </c>
      <c r="B885" s="64" t="s">
        <v>757</v>
      </c>
      <c r="C885" s="65" t="s">
        <v>15839</v>
      </c>
      <c r="D885" s="66">
        <v>3</v>
      </c>
      <c r="E885" s="67" t="s">
        <v>132</v>
      </c>
      <c r="F885" s="68">
        <v>35</v>
      </c>
      <c r="G885" s="65"/>
      <c r="H885" s="69"/>
      <c r="I885" s="70"/>
      <c r="J885" s="70"/>
      <c r="K885" s="34" t="s">
        <v>65</v>
      </c>
      <c r="L885" s="77">
        <v>885</v>
      </c>
      <c r="M885" s="77"/>
      <c r="N885" s="72"/>
      <c r="O885" s="79" t="s">
        <v>999</v>
      </c>
      <c r="P885" s="81">
        <v>43175.647719907407</v>
      </c>
      <c r="Q885" s="79" t="s">
        <v>1437</v>
      </c>
      <c r="R885" s="83" t="s">
        <v>2243</v>
      </c>
      <c r="S885" s="79" t="s">
        <v>2518</v>
      </c>
      <c r="T885" s="79" t="s">
        <v>2882</v>
      </c>
      <c r="U885" s="79"/>
      <c r="V885" s="83" t="s">
        <v>3522</v>
      </c>
      <c r="W885" s="81">
        <v>43175.647719907407</v>
      </c>
      <c r="X885" s="83" t="s">
        <v>4497</v>
      </c>
      <c r="Y885" s="79"/>
      <c r="Z885" s="79"/>
      <c r="AA885" s="85" t="s">
        <v>5705</v>
      </c>
      <c r="AB885" s="79"/>
      <c r="AC885" s="79" t="b">
        <v>0</v>
      </c>
      <c r="AD885" s="79">
        <v>0</v>
      </c>
      <c r="AE885" s="85" t="s">
        <v>6296</v>
      </c>
      <c r="AF885" s="79" t="b">
        <v>0</v>
      </c>
      <c r="AG885" s="79" t="s">
        <v>6304</v>
      </c>
      <c r="AH885" s="79"/>
      <c r="AI885" s="85" t="s">
        <v>6296</v>
      </c>
      <c r="AJ885" s="79" t="b">
        <v>0</v>
      </c>
      <c r="AK885" s="79">
        <v>206</v>
      </c>
      <c r="AL885" s="85" t="s">
        <v>6011</v>
      </c>
      <c r="AM885" s="79" t="s">
        <v>6328</v>
      </c>
      <c r="AN885" s="79" t="b">
        <v>0</v>
      </c>
      <c r="AO885" s="85" t="s">
        <v>6011</v>
      </c>
      <c r="AP885" s="79" t="s">
        <v>176</v>
      </c>
      <c r="AQ885" s="79">
        <v>0</v>
      </c>
      <c r="AR885" s="79">
        <v>0</v>
      </c>
      <c r="AS885" s="79"/>
      <c r="AT885" s="79"/>
      <c r="AU885" s="79"/>
      <c r="AV885" s="79"/>
      <c r="AW885" s="79"/>
      <c r="AX885" s="79"/>
      <c r="AY885" s="79"/>
      <c r="AZ885" s="79"/>
      <c r="BA885">
        <v>1</v>
      </c>
      <c r="BB885" s="78" t="str">
        <f>REPLACE(INDEX(GroupVertices[Group], MATCH(Edges[[#This Row],[Vertex 1]],GroupVertices[Vertex],0)),1,1,"")</f>
        <v>7</v>
      </c>
      <c r="BC885" s="78" t="str">
        <f>REPLACE(INDEX(GroupVertices[Group], MATCH(Edges[[#This Row],[Vertex 2]],GroupVertices[Vertex],0)),1,1,"")</f>
        <v>7</v>
      </c>
      <c r="BD885" s="48">
        <v>0</v>
      </c>
      <c r="BE885" s="49">
        <v>0</v>
      </c>
      <c r="BF885" s="48">
        <v>0</v>
      </c>
      <c r="BG885" s="49">
        <v>0</v>
      </c>
      <c r="BH885" s="48">
        <v>0</v>
      </c>
      <c r="BI885" s="49">
        <v>0</v>
      </c>
      <c r="BJ885" s="48">
        <v>13</v>
      </c>
      <c r="BK885" s="49">
        <v>100</v>
      </c>
      <c r="BL885" s="48">
        <v>13</v>
      </c>
    </row>
    <row r="886" spans="1:64" x14ac:dyDescent="0.25">
      <c r="A886" s="64" t="s">
        <v>650</v>
      </c>
      <c r="B886" s="64" t="s">
        <v>757</v>
      </c>
      <c r="C886" s="65" t="s">
        <v>15839</v>
      </c>
      <c r="D886" s="66">
        <v>3</v>
      </c>
      <c r="E886" s="67" t="s">
        <v>132</v>
      </c>
      <c r="F886" s="68">
        <v>35</v>
      </c>
      <c r="G886" s="65"/>
      <c r="H886" s="69"/>
      <c r="I886" s="70"/>
      <c r="J886" s="70"/>
      <c r="K886" s="34" t="s">
        <v>65</v>
      </c>
      <c r="L886" s="77">
        <v>886</v>
      </c>
      <c r="M886" s="77"/>
      <c r="N886" s="72"/>
      <c r="O886" s="79" t="s">
        <v>999</v>
      </c>
      <c r="P886" s="81">
        <v>43175.648356481484</v>
      </c>
      <c r="Q886" s="79" t="s">
        <v>1437</v>
      </c>
      <c r="R886" s="83" t="s">
        <v>2243</v>
      </c>
      <c r="S886" s="79" t="s">
        <v>2518</v>
      </c>
      <c r="T886" s="79" t="s">
        <v>2882</v>
      </c>
      <c r="U886" s="79"/>
      <c r="V886" s="83" t="s">
        <v>3522</v>
      </c>
      <c r="W886" s="81">
        <v>43175.648356481484</v>
      </c>
      <c r="X886" s="83" t="s">
        <v>4498</v>
      </c>
      <c r="Y886" s="79"/>
      <c r="Z886" s="79"/>
      <c r="AA886" s="85" t="s">
        <v>5706</v>
      </c>
      <c r="AB886" s="79"/>
      <c r="AC886" s="79" t="b">
        <v>0</v>
      </c>
      <c r="AD886" s="79">
        <v>0</v>
      </c>
      <c r="AE886" s="85" t="s">
        <v>6296</v>
      </c>
      <c r="AF886" s="79" t="b">
        <v>0</v>
      </c>
      <c r="AG886" s="79" t="s">
        <v>6304</v>
      </c>
      <c r="AH886" s="79"/>
      <c r="AI886" s="85" t="s">
        <v>6296</v>
      </c>
      <c r="AJ886" s="79" t="b">
        <v>0</v>
      </c>
      <c r="AK886" s="79">
        <v>206</v>
      </c>
      <c r="AL886" s="85" t="s">
        <v>6011</v>
      </c>
      <c r="AM886" s="79" t="s">
        <v>6328</v>
      </c>
      <c r="AN886" s="79" t="b">
        <v>0</v>
      </c>
      <c r="AO886" s="85" t="s">
        <v>6011</v>
      </c>
      <c r="AP886" s="79" t="s">
        <v>176</v>
      </c>
      <c r="AQ886" s="79">
        <v>0</v>
      </c>
      <c r="AR886" s="79">
        <v>0</v>
      </c>
      <c r="AS886" s="79"/>
      <c r="AT886" s="79"/>
      <c r="AU886" s="79"/>
      <c r="AV886" s="79"/>
      <c r="AW886" s="79"/>
      <c r="AX886" s="79"/>
      <c r="AY886" s="79"/>
      <c r="AZ886" s="79"/>
      <c r="BA886">
        <v>1</v>
      </c>
      <c r="BB886" s="78" t="str">
        <f>REPLACE(INDEX(GroupVertices[Group], MATCH(Edges[[#This Row],[Vertex 1]],GroupVertices[Vertex],0)),1,1,"")</f>
        <v>7</v>
      </c>
      <c r="BC886" s="78" t="str">
        <f>REPLACE(INDEX(GroupVertices[Group], MATCH(Edges[[#This Row],[Vertex 2]],GroupVertices[Vertex],0)),1,1,"")</f>
        <v>7</v>
      </c>
      <c r="BD886" s="48">
        <v>0</v>
      </c>
      <c r="BE886" s="49">
        <v>0</v>
      </c>
      <c r="BF886" s="48">
        <v>0</v>
      </c>
      <c r="BG886" s="49">
        <v>0</v>
      </c>
      <c r="BH886" s="48">
        <v>0</v>
      </c>
      <c r="BI886" s="49">
        <v>0</v>
      </c>
      <c r="BJ886" s="48">
        <v>13</v>
      </c>
      <c r="BK886" s="49">
        <v>100</v>
      </c>
      <c r="BL886" s="48">
        <v>13</v>
      </c>
    </row>
    <row r="887" spans="1:64" x14ac:dyDescent="0.25">
      <c r="A887" s="64" t="s">
        <v>651</v>
      </c>
      <c r="B887" s="64" t="s">
        <v>683</v>
      </c>
      <c r="C887" s="65" t="s">
        <v>15839</v>
      </c>
      <c r="D887" s="66">
        <v>3</v>
      </c>
      <c r="E887" s="67" t="s">
        <v>132</v>
      </c>
      <c r="F887" s="68">
        <v>35</v>
      </c>
      <c r="G887" s="65"/>
      <c r="H887" s="69"/>
      <c r="I887" s="70"/>
      <c r="J887" s="70"/>
      <c r="K887" s="34" t="s">
        <v>65</v>
      </c>
      <c r="L887" s="77">
        <v>887</v>
      </c>
      <c r="M887" s="77"/>
      <c r="N887" s="72"/>
      <c r="O887" s="79" t="s">
        <v>999</v>
      </c>
      <c r="P887" s="81">
        <v>43175.648912037039</v>
      </c>
      <c r="Q887" s="79" t="s">
        <v>1516</v>
      </c>
      <c r="R887" s="83" t="s">
        <v>2282</v>
      </c>
      <c r="S887" s="79" t="s">
        <v>2608</v>
      </c>
      <c r="T887" s="79" t="s">
        <v>2922</v>
      </c>
      <c r="U887" s="79"/>
      <c r="V887" s="83" t="s">
        <v>3788</v>
      </c>
      <c r="W887" s="81">
        <v>43175.648912037039</v>
      </c>
      <c r="X887" s="83" t="s">
        <v>4499</v>
      </c>
      <c r="Y887" s="79"/>
      <c r="Z887" s="79"/>
      <c r="AA887" s="85" t="s">
        <v>5707</v>
      </c>
      <c r="AB887" s="79"/>
      <c r="AC887" s="79" t="b">
        <v>0</v>
      </c>
      <c r="AD887" s="79">
        <v>0</v>
      </c>
      <c r="AE887" s="85" t="s">
        <v>6296</v>
      </c>
      <c r="AF887" s="79" t="b">
        <v>0</v>
      </c>
      <c r="AG887" s="79" t="s">
        <v>6304</v>
      </c>
      <c r="AH887" s="79"/>
      <c r="AI887" s="85" t="s">
        <v>6296</v>
      </c>
      <c r="AJ887" s="79" t="b">
        <v>0</v>
      </c>
      <c r="AK887" s="79">
        <v>3</v>
      </c>
      <c r="AL887" s="85" t="s">
        <v>6193</v>
      </c>
      <c r="AM887" s="79" t="s">
        <v>6331</v>
      </c>
      <c r="AN887" s="79" t="b">
        <v>0</v>
      </c>
      <c r="AO887" s="85" t="s">
        <v>6193</v>
      </c>
      <c r="AP887" s="79" t="s">
        <v>176</v>
      </c>
      <c r="AQ887" s="79">
        <v>0</v>
      </c>
      <c r="AR887" s="79">
        <v>0</v>
      </c>
      <c r="AS887" s="79"/>
      <c r="AT887" s="79"/>
      <c r="AU887" s="79"/>
      <c r="AV887" s="79"/>
      <c r="AW887" s="79"/>
      <c r="AX887" s="79"/>
      <c r="AY887" s="79"/>
      <c r="AZ887" s="79"/>
      <c r="BA887">
        <v>1</v>
      </c>
      <c r="BB887" s="78" t="str">
        <f>REPLACE(INDEX(GroupVertices[Group], MATCH(Edges[[#This Row],[Vertex 1]],GroupVertices[Vertex],0)),1,1,"")</f>
        <v>2</v>
      </c>
      <c r="BC887" s="78" t="str">
        <f>REPLACE(INDEX(GroupVertices[Group], MATCH(Edges[[#This Row],[Vertex 2]],GroupVertices[Vertex],0)),1,1,"")</f>
        <v>2</v>
      </c>
      <c r="BD887" s="48"/>
      <c r="BE887" s="49"/>
      <c r="BF887" s="48"/>
      <c r="BG887" s="49"/>
      <c r="BH887" s="48"/>
      <c r="BI887" s="49"/>
      <c r="BJ887" s="48"/>
      <c r="BK887" s="49"/>
      <c r="BL887" s="48"/>
    </row>
    <row r="888" spans="1:64" x14ac:dyDescent="0.25">
      <c r="A888" s="64" t="s">
        <v>651</v>
      </c>
      <c r="B888" s="64" t="s">
        <v>754</v>
      </c>
      <c r="C888" s="65" t="s">
        <v>15839</v>
      </c>
      <c r="D888" s="66">
        <v>3</v>
      </c>
      <c r="E888" s="67" t="s">
        <v>132</v>
      </c>
      <c r="F888" s="68">
        <v>35</v>
      </c>
      <c r="G888" s="65"/>
      <c r="H888" s="69"/>
      <c r="I888" s="70"/>
      <c r="J888" s="70"/>
      <c r="K888" s="34" t="s">
        <v>65</v>
      </c>
      <c r="L888" s="77">
        <v>888</v>
      </c>
      <c r="M888" s="77"/>
      <c r="N888" s="72"/>
      <c r="O888" s="79" t="s">
        <v>999</v>
      </c>
      <c r="P888" s="81">
        <v>43175.648912037039</v>
      </c>
      <c r="Q888" s="79" t="s">
        <v>1516</v>
      </c>
      <c r="R888" s="83" t="s">
        <v>2282</v>
      </c>
      <c r="S888" s="79" t="s">
        <v>2608</v>
      </c>
      <c r="T888" s="79" t="s">
        <v>2922</v>
      </c>
      <c r="U888" s="79"/>
      <c r="V888" s="83" t="s">
        <v>3788</v>
      </c>
      <c r="W888" s="81">
        <v>43175.648912037039</v>
      </c>
      <c r="X888" s="83" t="s">
        <v>4499</v>
      </c>
      <c r="Y888" s="79"/>
      <c r="Z888" s="79"/>
      <c r="AA888" s="85" t="s">
        <v>5707</v>
      </c>
      <c r="AB888" s="79"/>
      <c r="AC888" s="79" t="b">
        <v>0</v>
      </c>
      <c r="AD888" s="79">
        <v>0</v>
      </c>
      <c r="AE888" s="85" t="s">
        <v>6296</v>
      </c>
      <c r="AF888" s="79" t="b">
        <v>0</v>
      </c>
      <c r="AG888" s="79" t="s">
        <v>6304</v>
      </c>
      <c r="AH888" s="79"/>
      <c r="AI888" s="85" t="s">
        <v>6296</v>
      </c>
      <c r="AJ888" s="79" t="b">
        <v>0</v>
      </c>
      <c r="AK888" s="79">
        <v>3</v>
      </c>
      <c r="AL888" s="85" t="s">
        <v>6193</v>
      </c>
      <c r="AM888" s="79" t="s">
        <v>6331</v>
      </c>
      <c r="AN888" s="79" t="b">
        <v>0</v>
      </c>
      <c r="AO888" s="85" t="s">
        <v>6193</v>
      </c>
      <c r="AP888" s="79" t="s">
        <v>176</v>
      </c>
      <c r="AQ888" s="79">
        <v>0</v>
      </c>
      <c r="AR888" s="79">
        <v>0</v>
      </c>
      <c r="AS888" s="79"/>
      <c r="AT888" s="79"/>
      <c r="AU888" s="79"/>
      <c r="AV888" s="79"/>
      <c r="AW888" s="79"/>
      <c r="AX888" s="79"/>
      <c r="AY888" s="79"/>
      <c r="AZ888" s="79"/>
      <c r="BA888">
        <v>1</v>
      </c>
      <c r="BB888" s="78" t="str">
        <f>REPLACE(INDEX(GroupVertices[Group], MATCH(Edges[[#This Row],[Vertex 1]],GroupVertices[Vertex],0)),1,1,"")</f>
        <v>2</v>
      </c>
      <c r="BC888" s="78" t="str">
        <f>REPLACE(INDEX(GroupVertices[Group], MATCH(Edges[[#This Row],[Vertex 2]],GroupVertices[Vertex],0)),1,1,"")</f>
        <v>2</v>
      </c>
      <c r="BD888" s="48">
        <v>0</v>
      </c>
      <c r="BE888" s="49">
        <v>0</v>
      </c>
      <c r="BF888" s="48">
        <v>3</v>
      </c>
      <c r="BG888" s="49">
        <v>20</v>
      </c>
      <c r="BH888" s="48">
        <v>0</v>
      </c>
      <c r="BI888" s="49">
        <v>0</v>
      </c>
      <c r="BJ888" s="48">
        <v>12</v>
      </c>
      <c r="BK888" s="49">
        <v>80</v>
      </c>
      <c r="BL888" s="48">
        <v>15</v>
      </c>
    </row>
    <row r="889" spans="1:64" x14ac:dyDescent="0.25">
      <c r="A889" s="64" t="s">
        <v>652</v>
      </c>
      <c r="B889" s="64" t="s">
        <v>743</v>
      </c>
      <c r="C889" s="65" t="s">
        <v>15839</v>
      </c>
      <c r="D889" s="66">
        <v>3</v>
      </c>
      <c r="E889" s="67" t="s">
        <v>132</v>
      </c>
      <c r="F889" s="68">
        <v>35</v>
      </c>
      <c r="G889" s="65"/>
      <c r="H889" s="69"/>
      <c r="I889" s="70"/>
      <c r="J889" s="70"/>
      <c r="K889" s="34" t="s">
        <v>65</v>
      </c>
      <c r="L889" s="77">
        <v>889</v>
      </c>
      <c r="M889" s="77"/>
      <c r="N889" s="72"/>
      <c r="O889" s="79" t="s">
        <v>999</v>
      </c>
      <c r="P889" s="81">
        <v>43175.649085648147</v>
      </c>
      <c r="Q889" s="79" t="s">
        <v>1517</v>
      </c>
      <c r="R889" s="83" t="s">
        <v>2071</v>
      </c>
      <c r="S889" s="79" t="s">
        <v>2508</v>
      </c>
      <c r="T889" s="79" t="s">
        <v>2731</v>
      </c>
      <c r="U889" s="79"/>
      <c r="V889" s="83" t="s">
        <v>3789</v>
      </c>
      <c r="W889" s="81">
        <v>43175.649085648147</v>
      </c>
      <c r="X889" s="83" t="s">
        <v>4500</v>
      </c>
      <c r="Y889" s="79"/>
      <c r="Z889" s="79"/>
      <c r="AA889" s="85" t="s">
        <v>5708</v>
      </c>
      <c r="AB889" s="79"/>
      <c r="AC889" s="79" t="b">
        <v>0</v>
      </c>
      <c r="AD889" s="79">
        <v>0</v>
      </c>
      <c r="AE889" s="85" t="s">
        <v>6296</v>
      </c>
      <c r="AF889" s="79" t="b">
        <v>0</v>
      </c>
      <c r="AG889" s="79" t="s">
        <v>6304</v>
      </c>
      <c r="AH889" s="79"/>
      <c r="AI889" s="85" t="s">
        <v>6296</v>
      </c>
      <c r="AJ889" s="79" t="b">
        <v>0</v>
      </c>
      <c r="AK889" s="79">
        <v>1</v>
      </c>
      <c r="AL889" s="85" t="s">
        <v>5940</v>
      </c>
      <c r="AM889" s="79" t="s">
        <v>6333</v>
      </c>
      <c r="AN889" s="79" t="b">
        <v>0</v>
      </c>
      <c r="AO889" s="85" t="s">
        <v>5940</v>
      </c>
      <c r="AP889" s="79" t="s">
        <v>176</v>
      </c>
      <c r="AQ889" s="79">
        <v>0</v>
      </c>
      <c r="AR889" s="79">
        <v>0</v>
      </c>
      <c r="AS889" s="79"/>
      <c r="AT889" s="79"/>
      <c r="AU889" s="79"/>
      <c r="AV889" s="79"/>
      <c r="AW889" s="79"/>
      <c r="AX889" s="79"/>
      <c r="AY889" s="79"/>
      <c r="AZ889" s="79"/>
      <c r="BA889">
        <v>1</v>
      </c>
      <c r="BB889" s="78" t="str">
        <f>REPLACE(INDEX(GroupVertices[Group], MATCH(Edges[[#This Row],[Vertex 1]],GroupVertices[Vertex],0)),1,1,"")</f>
        <v>6</v>
      </c>
      <c r="BC889" s="78" t="str">
        <f>REPLACE(INDEX(GroupVertices[Group], MATCH(Edges[[#This Row],[Vertex 2]],GroupVertices[Vertex],0)),1,1,"")</f>
        <v>6</v>
      </c>
      <c r="BD889" s="48">
        <v>1</v>
      </c>
      <c r="BE889" s="49">
        <v>7.6923076923076925</v>
      </c>
      <c r="BF889" s="48">
        <v>0</v>
      </c>
      <c r="BG889" s="49">
        <v>0</v>
      </c>
      <c r="BH889" s="48">
        <v>0</v>
      </c>
      <c r="BI889" s="49">
        <v>0</v>
      </c>
      <c r="BJ889" s="48">
        <v>12</v>
      </c>
      <c r="BK889" s="49">
        <v>92.307692307692307</v>
      </c>
      <c r="BL889" s="48">
        <v>13</v>
      </c>
    </row>
    <row r="890" spans="1:64" x14ac:dyDescent="0.25">
      <c r="A890" s="64" t="s">
        <v>653</v>
      </c>
      <c r="B890" s="64" t="s">
        <v>592</v>
      </c>
      <c r="C890" s="65" t="s">
        <v>15839</v>
      </c>
      <c r="D890" s="66">
        <v>3</v>
      </c>
      <c r="E890" s="67" t="s">
        <v>132</v>
      </c>
      <c r="F890" s="68">
        <v>35</v>
      </c>
      <c r="G890" s="65"/>
      <c r="H890" s="69"/>
      <c r="I890" s="70"/>
      <c r="J890" s="70"/>
      <c r="K890" s="34" t="s">
        <v>65</v>
      </c>
      <c r="L890" s="77">
        <v>890</v>
      </c>
      <c r="M890" s="77"/>
      <c r="N890" s="72"/>
      <c r="O890" s="79" t="s">
        <v>999</v>
      </c>
      <c r="P890" s="81">
        <v>43175.650451388887</v>
      </c>
      <c r="Q890" s="79" t="s">
        <v>1518</v>
      </c>
      <c r="R890" s="79"/>
      <c r="S890" s="79"/>
      <c r="T890" s="79" t="s">
        <v>2923</v>
      </c>
      <c r="U890" s="79"/>
      <c r="V890" s="83" t="s">
        <v>3790</v>
      </c>
      <c r="W890" s="81">
        <v>43175.650451388887</v>
      </c>
      <c r="X890" s="83" t="s">
        <v>4501</v>
      </c>
      <c r="Y890" s="79"/>
      <c r="Z890" s="79"/>
      <c r="AA890" s="85" t="s">
        <v>5709</v>
      </c>
      <c r="AB890" s="79"/>
      <c r="AC890" s="79" t="b">
        <v>0</v>
      </c>
      <c r="AD890" s="79">
        <v>0</v>
      </c>
      <c r="AE890" s="85" t="s">
        <v>6296</v>
      </c>
      <c r="AF890" s="79" t="b">
        <v>0</v>
      </c>
      <c r="AG890" s="79" t="s">
        <v>6304</v>
      </c>
      <c r="AH890" s="79"/>
      <c r="AI890" s="85" t="s">
        <v>6296</v>
      </c>
      <c r="AJ890" s="79" t="b">
        <v>0</v>
      </c>
      <c r="AK890" s="79">
        <v>1</v>
      </c>
      <c r="AL890" s="85" t="s">
        <v>5603</v>
      </c>
      <c r="AM890" s="79" t="s">
        <v>6331</v>
      </c>
      <c r="AN890" s="79" t="b">
        <v>0</v>
      </c>
      <c r="AO890" s="85" t="s">
        <v>5603</v>
      </c>
      <c r="AP890" s="79" t="s">
        <v>176</v>
      </c>
      <c r="AQ890" s="79">
        <v>0</v>
      </c>
      <c r="AR890" s="79">
        <v>0</v>
      </c>
      <c r="AS890" s="79"/>
      <c r="AT890" s="79"/>
      <c r="AU890" s="79"/>
      <c r="AV890" s="79"/>
      <c r="AW890" s="79"/>
      <c r="AX890" s="79"/>
      <c r="AY890" s="79"/>
      <c r="AZ890" s="79"/>
      <c r="BA890">
        <v>1</v>
      </c>
      <c r="BB890" s="78" t="str">
        <f>REPLACE(INDEX(GroupVertices[Group], MATCH(Edges[[#This Row],[Vertex 1]],GroupVertices[Vertex],0)),1,1,"")</f>
        <v>44</v>
      </c>
      <c r="BC890" s="78" t="str">
        <f>REPLACE(INDEX(GroupVertices[Group], MATCH(Edges[[#This Row],[Vertex 2]],GroupVertices[Vertex],0)),1,1,"")</f>
        <v>44</v>
      </c>
      <c r="BD890" s="48">
        <v>0</v>
      </c>
      <c r="BE890" s="49">
        <v>0</v>
      </c>
      <c r="BF890" s="48">
        <v>0</v>
      </c>
      <c r="BG890" s="49">
        <v>0</v>
      </c>
      <c r="BH890" s="48">
        <v>0</v>
      </c>
      <c r="BI890" s="49">
        <v>0</v>
      </c>
      <c r="BJ890" s="48">
        <v>21</v>
      </c>
      <c r="BK890" s="49">
        <v>100</v>
      </c>
      <c r="BL890" s="48">
        <v>21</v>
      </c>
    </row>
    <row r="891" spans="1:64" x14ac:dyDescent="0.25">
      <c r="A891" s="64" t="s">
        <v>654</v>
      </c>
      <c r="B891" s="64" t="s">
        <v>757</v>
      </c>
      <c r="C891" s="65" t="s">
        <v>15839</v>
      </c>
      <c r="D891" s="66">
        <v>3</v>
      </c>
      <c r="E891" s="67" t="s">
        <v>132</v>
      </c>
      <c r="F891" s="68">
        <v>35</v>
      </c>
      <c r="G891" s="65"/>
      <c r="H891" s="69"/>
      <c r="I891" s="70"/>
      <c r="J891" s="70"/>
      <c r="K891" s="34" t="s">
        <v>65</v>
      </c>
      <c r="L891" s="77">
        <v>891</v>
      </c>
      <c r="M891" s="77"/>
      <c r="N891" s="72"/>
      <c r="O891" s="79" t="s">
        <v>999</v>
      </c>
      <c r="P891" s="81">
        <v>43175.650590277779</v>
      </c>
      <c r="Q891" s="79" t="s">
        <v>1437</v>
      </c>
      <c r="R891" s="83" t="s">
        <v>2243</v>
      </c>
      <c r="S891" s="79" t="s">
        <v>2518</v>
      </c>
      <c r="T891" s="79" t="s">
        <v>2882</v>
      </c>
      <c r="U891" s="79"/>
      <c r="V891" s="83" t="s">
        <v>3791</v>
      </c>
      <c r="W891" s="81">
        <v>43175.650590277779</v>
      </c>
      <c r="X891" s="83" t="s">
        <v>4502</v>
      </c>
      <c r="Y891" s="79"/>
      <c r="Z891" s="79"/>
      <c r="AA891" s="85" t="s">
        <v>5710</v>
      </c>
      <c r="AB891" s="79"/>
      <c r="AC891" s="79" t="b">
        <v>0</v>
      </c>
      <c r="AD891" s="79">
        <v>0</v>
      </c>
      <c r="AE891" s="85" t="s">
        <v>6296</v>
      </c>
      <c r="AF891" s="79" t="b">
        <v>0</v>
      </c>
      <c r="AG891" s="79" t="s">
        <v>6304</v>
      </c>
      <c r="AH891" s="79"/>
      <c r="AI891" s="85" t="s">
        <v>6296</v>
      </c>
      <c r="AJ891" s="79" t="b">
        <v>0</v>
      </c>
      <c r="AK891" s="79">
        <v>206</v>
      </c>
      <c r="AL891" s="85" t="s">
        <v>6011</v>
      </c>
      <c r="AM891" s="79" t="s">
        <v>6328</v>
      </c>
      <c r="AN891" s="79" t="b">
        <v>0</v>
      </c>
      <c r="AO891" s="85" t="s">
        <v>6011</v>
      </c>
      <c r="AP891" s="79" t="s">
        <v>176</v>
      </c>
      <c r="AQ891" s="79">
        <v>0</v>
      </c>
      <c r="AR891" s="79">
        <v>0</v>
      </c>
      <c r="AS891" s="79"/>
      <c r="AT891" s="79"/>
      <c r="AU891" s="79"/>
      <c r="AV891" s="79"/>
      <c r="AW891" s="79"/>
      <c r="AX891" s="79"/>
      <c r="AY891" s="79"/>
      <c r="AZ891" s="79"/>
      <c r="BA891">
        <v>1</v>
      </c>
      <c r="BB891" s="78" t="str">
        <f>REPLACE(INDEX(GroupVertices[Group], MATCH(Edges[[#This Row],[Vertex 1]],GroupVertices[Vertex],0)),1,1,"")</f>
        <v>7</v>
      </c>
      <c r="BC891" s="78" t="str">
        <f>REPLACE(INDEX(GroupVertices[Group], MATCH(Edges[[#This Row],[Vertex 2]],GroupVertices[Vertex],0)),1,1,"")</f>
        <v>7</v>
      </c>
      <c r="BD891" s="48">
        <v>0</v>
      </c>
      <c r="BE891" s="49">
        <v>0</v>
      </c>
      <c r="BF891" s="48">
        <v>0</v>
      </c>
      <c r="BG891" s="49">
        <v>0</v>
      </c>
      <c r="BH891" s="48">
        <v>0</v>
      </c>
      <c r="BI891" s="49">
        <v>0</v>
      </c>
      <c r="BJ891" s="48">
        <v>13</v>
      </c>
      <c r="BK891" s="49">
        <v>100</v>
      </c>
      <c r="BL891" s="48">
        <v>13</v>
      </c>
    </row>
    <row r="892" spans="1:64" x14ac:dyDescent="0.25">
      <c r="A892" s="64" t="s">
        <v>655</v>
      </c>
      <c r="B892" s="64" t="s">
        <v>866</v>
      </c>
      <c r="C892" s="65" t="s">
        <v>15839</v>
      </c>
      <c r="D892" s="66">
        <v>3</v>
      </c>
      <c r="E892" s="67" t="s">
        <v>132</v>
      </c>
      <c r="F892" s="68">
        <v>35</v>
      </c>
      <c r="G892" s="65"/>
      <c r="H892" s="69"/>
      <c r="I892" s="70"/>
      <c r="J892" s="70"/>
      <c r="K892" s="34" t="s">
        <v>65</v>
      </c>
      <c r="L892" s="77">
        <v>892</v>
      </c>
      <c r="M892" s="77"/>
      <c r="N892" s="72"/>
      <c r="O892" s="79" t="s">
        <v>999</v>
      </c>
      <c r="P892" s="81">
        <v>43175.655162037037</v>
      </c>
      <c r="Q892" s="79" t="s">
        <v>1519</v>
      </c>
      <c r="R892" s="83" t="s">
        <v>2283</v>
      </c>
      <c r="S892" s="79" t="s">
        <v>2560</v>
      </c>
      <c r="T892" s="79" t="s">
        <v>2924</v>
      </c>
      <c r="U892" s="79"/>
      <c r="V892" s="83" t="s">
        <v>3792</v>
      </c>
      <c r="W892" s="81">
        <v>43175.655162037037</v>
      </c>
      <c r="X892" s="83" t="s">
        <v>4503</v>
      </c>
      <c r="Y892" s="79"/>
      <c r="Z892" s="79"/>
      <c r="AA892" s="85" t="s">
        <v>5711</v>
      </c>
      <c r="AB892" s="79"/>
      <c r="AC892" s="79" t="b">
        <v>0</v>
      </c>
      <c r="AD892" s="79">
        <v>0</v>
      </c>
      <c r="AE892" s="85" t="s">
        <v>6296</v>
      </c>
      <c r="AF892" s="79" t="b">
        <v>0</v>
      </c>
      <c r="AG892" s="79" t="s">
        <v>6304</v>
      </c>
      <c r="AH892" s="79"/>
      <c r="AI892" s="85" t="s">
        <v>6296</v>
      </c>
      <c r="AJ892" s="79" t="b">
        <v>0</v>
      </c>
      <c r="AK892" s="79">
        <v>1</v>
      </c>
      <c r="AL892" s="85" t="s">
        <v>6093</v>
      </c>
      <c r="AM892" s="79" t="s">
        <v>655</v>
      </c>
      <c r="AN892" s="79" t="b">
        <v>0</v>
      </c>
      <c r="AO892" s="85" t="s">
        <v>6093</v>
      </c>
      <c r="AP892" s="79" t="s">
        <v>176</v>
      </c>
      <c r="AQ892" s="79">
        <v>0</v>
      </c>
      <c r="AR892" s="79">
        <v>0</v>
      </c>
      <c r="AS892" s="79"/>
      <c r="AT892" s="79"/>
      <c r="AU892" s="79"/>
      <c r="AV892" s="79"/>
      <c r="AW892" s="79"/>
      <c r="AX892" s="79"/>
      <c r="AY892" s="79"/>
      <c r="AZ892" s="79"/>
      <c r="BA892">
        <v>1</v>
      </c>
      <c r="BB892" s="78" t="str">
        <f>REPLACE(INDEX(GroupVertices[Group], MATCH(Edges[[#This Row],[Vertex 1]],GroupVertices[Vertex],0)),1,1,"")</f>
        <v>14</v>
      </c>
      <c r="BC892" s="78" t="str">
        <f>REPLACE(INDEX(GroupVertices[Group], MATCH(Edges[[#This Row],[Vertex 2]],GroupVertices[Vertex],0)),1,1,"")</f>
        <v>14</v>
      </c>
      <c r="BD892" s="48"/>
      <c r="BE892" s="49"/>
      <c r="BF892" s="48"/>
      <c r="BG892" s="49"/>
      <c r="BH892" s="48"/>
      <c r="BI892" s="49"/>
      <c r="BJ892" s="48"/>
      <c r="BK892" s="49"/>
      <c r="BL892" s="48"/>
    </row>
    <row r="893" spans="1:64" x14ac:dyDescent="0.25">
      <c r="A893" s="64" t="s">
        <v>655</v>
      </c>
      <c r="B893" s="64" t="s">
        <v>761</v>
      </c>
      <c r="C893" s="65" t="s">
        <v>15839</v>
      </c>
      <c r="D893" s="66">
        <v>3</v>
      </c>
      <c r="E893" s="67" t="s">
        <v>132</v>
      </c>
      <c r="F893" s="68">
        <v>35</v>
      </c>
      <c r="G893" s="65"/>
      <c r="H893" s="69"/>
      <c r="I893" s="70"/>
      <c r="J893" s="70"/>
      <c r="K893" s="34" t="s">
        <v>65</v>
      </c>
      <c r="L893" s="77">
        <v>893</v>
      </c>
      <c r="M893" s="77"/>
      <c r="N893" s="72"/>
      <c r="O893" s="79" t="s">
        <v>999</v>
      </c>
      <c r="P893" s="81">
        <v>43175.655162037037</v>
      </c>
      <c r="Q893" s="79" t="s">
        <v>1519</v>
      </c>
      <c r="R893" s="83" t="s">
        <v>2283</v>
      </c>
      <c r="S893" s="79" t="s">
        <v>2560</v>
      </c>
      <c r="T893" s="79" t="s">
        <v>2924</v>
      </c>
      <c r="U893" s="79"/>
      <c r="V893" s="83" t="s">
        <v>3792</v>
      </c>
      <c r="W893" s="81">
        <v>43175.655162037037</v>
      </c>
      <c r="X893" s="83" t="s">
        <v>4503</v>
      </c>
      <c r="Y893" s="79"/>
      <c r="Z893" s="79"/>
      <c r="AA893" s="85" t="s">
        <v>5711</v>
      </c>
      <c r="AB893" s="79"/>
      <c r="AC893" s="79" t="b">
        <v>0</v>
      </c>
      <c r="AD893" s="79">
        <v>0</v>
      </c>
      <c r="AE893" s="85" t="s">
        <v>6296</v>
      </c>
      <c r="AF893" s="79" t="b">
        <v>0</v>
      </c>
      <c r="AG893" s="79" t="s">
        <v>6304</v>
      </c>
      <c r="AH893" s="79"/>
      <c r="AI893" s="85" t="s">
        <v>6296</v>
      </c>
      <c r="AJ893" s="79" t="b">
        <v>0</v>
      </c>
      <c r="AK893" s="79">
        <v>1</v>
      </c>
      <c r="AL893" s="85" t="s">
        <v>6093</v>
      </c>
      <c r="AM893" s="79" t="s">
        <v>655</v>
      </c>
      <c r="AN893" s="79" t="b">
        <v>0</v>
      </c>
      <c r="AO893" s="85" t="s">
        <v>6093</v>
      </c>
      <c r="AP893" s="79" t="s">
        <v>176</v>
      </c>
      <c r="AQ893" s="79">
        <v>0</v>
      </c>
      <c r="AR893" s="79">
        <v>0</v>
      </c>
      <c r="AS893" s="79"/>
      <c r="AT893" s="79"/>
      <c r="AU893" s="79"/>
      <c r="AV893" s="79"/>
      <c r="AW893" s="79"/>
      <c r="AX893" s="79"/>
      <c r="AY893" s="79"/>
      <c r="AZ893" s="79"/>
      <c r="BA893">
        <v>1</v>
      </c>
      <c r="BB893" s="78" t="str">
        <f>REPLACE(INDEX(GroupVertices[Group], MATCH(Edges[[#This Row],[Vertex 1]],GroupVertices[Vertex],0)),1,1,"")</f>
        <v>14</v>
      </c>
      <c r="BC893" s="78" t="str">
        <f>REPLACE(INDEX(GroupVertices[Group], MATCH(Edges[[#This Row],[Vertex 2]],GroupVertices[Vertex],0)),1,1,"")</f>
        <v>14</v>
      </c>
      <c r="BD893" s="48">
        <v>1</v>
      </c>
      <c r="BE893" s="49">
        <v>7.1428571428571432</v>
      </c>
      <c r="BF893" s="48">
        <v>0</v>
      </c>
      <c r="BG893" s="49">
        <v>0</v>
      </c>
      <c r="BH893" s="48">
        <v>0</v>
      </c>
      <c r="BI893" s="49">
        <v>0</v>
      </c>
      <c r="BJ893" s="48">
        <v>13</v>
      </c>
      <c r="BK893" s="49">
        <v>92.857142857142861</v>
      </c>
      <c r="BL893" s="48">
        <v>14</v>
      </c>
    </row>
    <row r="894" spans="1:64" x14ac:dyDescent="0.25">
      <c r="A894" s="64" t="s">
        <v>656</v>
      </c>
      <c r="B894" s="64" t="s">
        <v>754</v>
      </c>
      <c r="C894" s="65" t="s">
        <v>15839</v>
      </c>
      <c r="D894" s="66">
        <v>3</v>
      </c>
      <c r="E894" s="67" t="s">
        <v>132</v>
      </c>
      <c r="F894" s="68">
        <v>35</v>
      </c>
      <c r="G894" s="65"/>
      <c r="H894" s="69"/>
      <c r="I894" s="70"/>
      <c r="J894" s="70"/>
      <c r="K894" s="34" t="s">
        <v>65</v>
      </c>
      <c r="L894" s="77">
        <v>894</v>
      </c>
      <c r="M894" s="77"/>
      <c r="N894" s="72"/>
      <c r="O894" s="79" t="s">
        <v>999</v>
      </c>
      <c r="P894" s="81">
        <v>43177.571909722225</v>
      </c>
      <c r="Q894" s="79" t="s">
        <v>1520</v>
      </c>
      <c r="R894" s="83" t="s">
        <v>2284</v>
      </c>
      <c r="S894" s="79" t="s">
        <v>2519</v>
      </c>
      <c r="T894" s="79" t="s">
        <v>731</v>
      </c>
      <c r="U894" s="79"/>
      <c r="V894" s="83" t="s">
        <v>3793</v>
      </c>
      <c r="W894" s="81">
        <v>43177.571909722225</v>
      </c>
      <c r="X894" s="83" t="s">
        <v>4504</v>
      </c>
      <c r="Y894" s="79"/>
      <c r="Z894" s="79"/>
      <c r="AA894" s="85" t="s">
        <v>5712</v>
      </c>
      <c r="AB894" s="79"/>
      <c r="AC894" s="79" t="b">
        <v>0</v>
      </c>
      <c r="AD894" s="79">
        <v>0</v>
      </c>
      <c r="AE894" s="85" t="s">
        <v>6296</v>
      </c>
      <c r="AF894" s="79" t="b">
        <v>0</v>
      </c>
      <c r="AG894" s="79" t="s">
        <v>6304</v>
      </c>
      <c r="AH894" s="79"/>
      <c r="AI894" s="85" t="s">
        <v>6296</v>
      </c>
      <c r="AJ894" s="79" t="b">
        <v>0</v>
      </c>
      <c r="AK894" s="79">
        <v>14</v>
      </c>
      <c r="AL894" s="85" t="s">
        <v>6172</v>
      </c>
      <c r="AM894" s="79" t="s">
        <v>6328</v>
      </c>
      <c r="AN894" s="79" t="b">
        <v>0</v>
      </c>
      <c r="AO894" s="85" t="s">
        <v>6172</v>
      </c>
      <c r="AP894" s="79" t="s">
        <v>176</v>
      </c>
      <c r="AQ894" s="79">
        <v>0</v>
      </c>
      <c r="AR894" s="79">
        <v>0</v>
      </c>
      <c r="AS894" s="79"/>
      <c r="AT894" s="79"/>
      <c r="AU894" s="79"/>
      <c r="AV894" s="79"/>
      <c r="AW894" s="79"/>
      <c r="AX894" s="79"/>
      <c r="AY894" s="79"/>
      <c r="AZ894" s="79"/>
      <c r="BA894">
        <v>1</v>
      </c>
      <c r="BB894" s="78" t="str">
        <f>REPLACE(INDEX(GroupVertices[Group], MATCH(Edges[[#This Row],[Vertex 1]],GroupVertices[Vertex],0)),1,1,"")</f>
        <v>2</v>
      </c>
      <c r="BC894" s="78" t="str">
        <f>REPLACE(INDEX(GroupVertices[Group], MATCH(Edges[[#This Row],[Vertex 2]],GroupVertices[Vertex],0)),1,1,"")</f>
        <v>2</v>
      </c>
      <c r="BD894" s="48"/>
      <c r="BE894" s="49"/>
      <c r="BF894" s="48"/>
      <c r="BG894" s="49"/>
      <c r="BH894" s="48"/>
      <c r="BI894" s="49"/>
      <c r="BJ894" s="48"/>
      <c r="BK894" s="49"/>
      <c r="BL894" s="48"/>
    </row>
    <row r="895" spans="1:64" x14ac:dyDescent="0.25">
      <c r="A895" s="64" t="s">
        <v>656</v>
      </c>
      <c r="B895" s="64" t="s">
        <v>683</v>
      </c>
      <c r="C895" s="65" t="s">
        <v>15839</v>
      </c>
      <c r="D895" s="66">
        <v>3</v>
      </c>
      <c r="E895" s="67" t="s">
        <v>132</v>
      </c>
      <c r="F895" s="68">
        <v>35</v>
      </c>
      <c r="G895" s="65"/>
      <c r="H895" s="69"/>
      <c r="I895" s="70"/>
      <c r="J895" s="70"/>
      <c r="K895" s="34" t="s">
        <v>65</v>
      </c>
      <c r="L895" s="77">
        <v>895</v>
      </c>
      <c r="M895" s="77"/>
      <c r="N895" s="72"/>
      <c r="O895" s="79" t="s">
        <v>999</v>
      </c>
      <c r="P895" s="81">
        <v>43177.571909722225</v>
      </c>
      <c r="Q895" s="79" t="s">
        <v>1520</v>
      </c>
      <c r="R895" s="83" t="s">
        <v>2284</v>
      </c>
      <c r="S895" s="79" t="s">
        <v>2519</v>
      </c>
      <c r="T895" s="79" t="s">
        <v>731</v>
      </c>
      <c r="U895" s="79"/>
      <c r="V895" s="83" t="s">
        <v>3793</v>
      </c>
      <c r="W895" s="81">
        <v>43177.571909722225</v>
      </c>
      <c r="X895" s="83" t="s">
        <v>4504</v>
      </c>
      <c r="Y895" s="79"/>
      <c r="Z895" s="79"/>
      <c r="AA895" s="85" t="s">
        <v>5712</v>
      </c>
      <c r="AB895" s="79"/>
      <c r="AC895" s="79" t="b">
        <v>0</v>
      </c>
      <c r="AD895" s="79">
        <v>0</v>
      </c>
      <c r="AE895" s="85" t="s">
        <v>6296</v>
      </c>
      <c r="AF895" s="79" t="b">
        <v>0</v>
      </c>
      <c r="AG895" s="79" t="s">
        <v>6304</v>
      </c>
      <c r="AH895" s="79"/>
      <c r="AI895" s="85" t="s">
        <v>6296</v>
      </c>
      <c r="AJ895" s="79" t="b">
        <v>0</v>
      </c>
      <c r="AK895" s="79">
        <v>14</v>
      </c>
      <c r="AL895" s="85" t="s">
        <v>6172</v>
      </c>
      <c r="AM895" s="79" t="s">
        <v>6328</v>
      </c>
      <c r="AN895" s="79" t="b">
        <v>0</v>
      </c>
      <c r="AO895" s="85" t="s">
        <v>6172</v>
      </c>
      <c r="AP895" s="79" t="s">
        <v>176</v>
      </c>
      <c r="AQ895" s="79">
        <v>0</v>
      </c>
      <c r="AR895" s="79">
        <v>0</v>
      </c>
      <c r="AS895" s="79"/>
      <c r="AT895" s="79"/>
      <c r="AU895" s="79"/>
      <c r="AV895" s="79"/>
      <c r="AW895" s="79"/>
      <c r="AX895" s="79"/>
      <c r="AY895" s="79"/>
      <c r="AZ895" s="79"/>
      <c r="BA895">
        <v>1</v>
      </c>
      <c r="BB895" s="78" t="str">
        <f>REPLACE(INDEX(GroupVertices[Group], MATCH(Edges[[#This Row],[Vertex 1]],GroupVertices[Vertex],0)),1,1,"")</f>
        <v>2</v>
      </c>
      <c r="BC895" s="78" t="str">
        <f>REPLACE(INDEX(GroupVertices[Group], MATCH(Edges[[#This Row],[Vertex 2]],GroupVertices[Vertex],0)),1,1,"")</f>
        <v>2</v>
      </c>
      <c r="BD895" s="48">
        <v>2</v>
      </c>
      <c r="BE895" s="49">
        <v>16.666666666666668</v>
      </c>
      <c r="BF895" s="48">
        <v>0</v>
      </c>
      <c r="BG895" s="49">
        <v>0</v>
      </c>
      <c r="BH895" s="48">
        <v>0</v>
      </c>
      <c r="BI895" s="49">
        <v>0</v>
      </c>
      <c r="BJ895" s="48">
        <v>10</v>
      </c>
      <c r="BK895" s="49">
        <v>83.333333333333329</v>
      </c>
      <c r="BL895" s="48">
        <v>12</v>
      </c>
    </row>
    <row r="896" spans="1:64" x14ac:dyDescent="0.25">
      <c r="A896" s="64" t="s">
        <v>657</v>
      </c>
      <c r="B896" s="64" t="s">
        <v>751</v>
      </c>
      <c r="C896" s="65" t="s">
        <v>15845</v>
      </c>
      <c r="D896" s="66">
        <v>4</v>
      </c>
      <c r="E896" s="67" t="s">
        <v>136</v>
      </c>
      <c r="F896" s="68">
        <v>31.714285714285715</v>
      </c>
      <c r="G896" s="65"/>
      <c r="H896" s="69"/>
      <c r="I896" s="70"/>
      <c r="J896" s="70"/>
      <c r="K896" s="34" t="s">
        <v>65</v>
      </c>
      <c r="L896" s="77">
        <v>896</v>
      </c>
      <c r="M896" s="77"/>
      <c r="N896" s="72"/>
      <c r="O896" s="79" t="s">
        <v>999</v>
      </c>
      <c r="P896" s="81">
        <v>43171.66673611111</v>
      </c>
      <c r="Q896" s="79" t="s">
        <v>1521</v>
      </c>
      <c r="R896" s="79"/>
      <c r="S896" s="79"/>
      <c r="T896" s="79" t="s">
        <v>2925</v>
      </c>
      <c r="U896" s="79"/>
      <c r="V896" s="83" t="s">
        <v>3794</v>
      </c>
      <c r="W896" s="81">
        <v>43171.66673611111</v>
      </c>
      <c r="X896" s="83" t="s">
        <v>4505</v>
      </c>
      <c r="Y896" s="79"/>
      <c r="Z896" s="79"/>
      <c r="AA896" s="85" t="s">
        <v>5713</v>
      </c>
      <c r="AB896" s="79"/>
      <c r="AC896" s="79" t="b">
        <v>0</v>
      </c>
      <c r="AD896" s="79">
        <v>0</v>
      </c>
      <c r="AE896" s="85" t="s">
        <v>6296</v>
      </c>
      <c r="AF896" s="79" t="b">
        <v>0</v>
      </c>
      <c r="AG896" s="79" t="s">
        <v>6305</v>
      </c>
      <c r="AH896" s="79"/>
      <c r="AI896" s="85" t="s">
        <v>6296</v>
      </c>
      <c r="AJ896" s="79" t="b">
        <v>0</v>
      </c>
      <c r="AK896" s="79">
        <v>1</v>
      </c>
      <c r="AL896" s="85" t="s">
        <v>5986</v>
      </c>
      <c r="AM896" s="79" t="s">
        <v>6403</v>
      </c>
      <c r="AN896" s="79" t="b">
        <v>0</v>
      </c>
      <c r="AO896" s="85" t="s">
        <v>5986</v>
      </c>
      <c r="AP896" s="79" t="s">
        <v>176</v>
      </c>
      <c r="AQ896" s="79">
        <v>0</v>
      </c>
      <c r="AR896" s="79">
        <v>0</v>
      </c>
      <c r="AS896" s="79"/>
      <c r="AT896" s="79"/>
      <c r="AU896" s="79"/>
      <c r="AV896" s="79"/>
      <c r="AW896" s="79"/>
      <c r="AX896" s="79"/>
      <c r="AY896" s="79"/>
      <c r="AZ896" s="79"/>
      <c r="BA896">
        <v>3</v>
      </c>
      <c r="BB896" s="78" t="str">
        <f>REPLACE(INDEX(GroupVertices[Group], MATCH(Edges[[#This Row],[Vertex 1]],GroupVertices[Vertex],0)),1,1,"")</f>
        <v>5</v>
      </c>
      <c r="BC896" s="78" t="str">
        <f>REPLACE(INDEX(GroupVertices[Group], MATCH(Edges[[#This Row],[Vertex 2]],GroupVertices[Vertex],0)),1,1,"")</f>
        <v>5</v>
      </c>
      <c r="BD896" s="48">
        <v>0</v>
      </c>
      <c r="BE896" s="49">
        <v>0</v>
      </c>
      <c r="BF896" s="48">
        <v>0</v>
      </c>
      <c r="BG896" s="49">
        <v>0</v>
      </c>
      <c r="BH896" s="48">
        <v>0</v>
      </c>
      <c r="BI896" s="49">
        <v>0</v>
      </c>
      <c r="BJ896" s="48">
        <v>17</v>
      </c>
      <c r="BK896" s="49">
        <v>100</v>
      </c>
      <c r="BL896" s="48">
        <v>17</v>
      </c>
    </row>
    <row r="897" spans="1:64" x14ac:dyDescent="0.25">
      <c r="A897" s="64" t="s">
        <v>657</v>
      </c>
      <c r="B897" s="64" t="s">
        <v>751</v>
      </c>
      <c r="C897" s="65" t="s">
        <v>15845</v>
      </c>
      <c r="D897" s="66">
        <v>4</v>
      </c>
      <c r="E897" s="67" t="s">
        <v>136</v>
      </c>
      <c r="F897" s="68">
        <v>31.714285714285715</v>
      </c>
      <c r="G897" s="65"/>
      <c r="H897" s="69"/>
      <c r="I897" s="70"/>
      <c r="J897" s="70"/>
      <c r="K897" s="34" t="s">
        <v>65</v>
      </c>
      <c r="L897" s="77">
        <v>897</v>
      </c>
      <c r="M897" s="77"/>
      <c r="N897" s="72"/>
      <c r="O897" s="79" t="s">
        <v>999</v>
      </c>
      <c r="P897" s="81">
        <v>43174.607719907406</v>
      </c>
      <c r="Q897" s="79" t="s">
        <v>1522</v>
      </c>
      <c r="R897" s="79"/>
      <c r="S897" s="79"/>
      <c r="T897" s="79" t="s">
        <v>2925</v>
      </c>
      <c r="U897" s="79"/>
      <c r="V897" s="83" t="s">
        <v>3794</v>
      </c>
      <c r="W897" s="81">
        <v>43174.607719907406</v>
      </c>
      <c r="X897" s="83" t="s">
        <v>4506</v>
      </c>
      <c r="Y897" s="79"/>
      <c r="Z897" s="79"/>
      <c r="AA897" s="85" t="s">
        <v>5714</v>
      </c>
      <c r="AB897" s="79"/>
      <c r="AC897" s="79" t="b">
        <v>0</v>
      </c>
      <c r="AD897" s="79">
        <v>0</v>
      </c>
      <c r="AE897" s="85" t="s">
        <v>6296</v>
      </c>
      <c r="AF897" s="79" t="b">
        <v>0</v>
      </c>
      <c r="AG897" s="79" t="s">
        <v>6305</v>
      </c>
      <c r="AH897" s="79"/>
      <c r="AI897" s="85" t="s">
        <v>6296</v>
      </c>
      <c r="AJ897" s="79" t="b">
        <v>0</v>
      </c>
      <c r="AK897" s="79">
        <v>1</v>
      </c>
      <c r="AL897" s="85" t="s">
        <v>5989</v>
      </c>
      <c r="AM897" s="79" t="s">
        <v>6403</v>
      </c>
      <c r="AN897" s="79" t="b">
        <v>0</v>
      </c>
      <c r="AO897" s="85" t="s">
        <v>5989</v>
      </c>
      <c r="AP897" s="79" t="s">
        <v>176</v>
      </c>
      <c r="AQ897" s="79">
        <v>0</v>
      </c>
      <c r="AR897" s="79">
        <v>0</v>
      </c>
      <c r="AS897" s="79"/>
      <c r="AT897" s="79"/>
      <c r="AU897" s="79"/>
      <c r="AV897" s="79"/>
      <c r="AW897" s="79"/>
      <c r="AX897" s="79"/>
      <c r="AY897" s="79"/>
      <c r="AZ897" s="79"/>
      <c r="BA897">
        <v>3</v>
      </c>
      <c r="BB897" s="78" t="str">
        <f>REPLACE(INDEX(GroupVertices[Group], MATCH(Edges[[#This Row],[Vertex 1]],GroupVertices[Vertex],0)),1,1,"")</f>
        <v>5</v>
      </c>
      <c r="BC897" s="78" t="str">
        <f>REPLACE(INDEX(GroupVertices[Group], MATCH(Edges[[#This Row],[Vertex 2]],GroupVertices[Vertex],0)),1,1,"")</f>
        <v>5</v>
      </c>
      <c r="BD897" s="48">
        <v>0</v>
      </c>
      <c r="BE897" s="49">
        <v>0</v>
      </c>
      <c r="BF897" s="48">
        <v>0</v>
      </c>
      <c r="BG897" s="49">
        <v>0</v>
      </c>
      <c r="BH897" s="48">
        <v>0</v>
      </c>
      <c r="BI897" s="49">
        <v>0</v>
      </c>
      <c r="BJ897" s="48">
        <v>19</v>
      </c>
      <c r="BK897" s="49">
        <v>100</v>
      </c>
      <c r="BL897" s="48">
        <v>19</v>
      </c>
    </row>
    <row r="898" spans="1:64" x14ac:dyDescent="0.25">
      <c r="A898" s="64" t="s">
        <v>657</v>
      </c>
      <c r="B898" s="64" t="s">
        <v>751</v>
      </c>
      <c r="C898" s="65" t="s">
        <v>15845</v>
      </c>
      <c r="D898" s="66">
        <v>4</v>
      </c>
      <c r="E898" s="67" t="s">
        <v>136</v>
      </c>
      <c r="F898" s="68">
        <v>31.714285714285715</v>
      </c>
      <c r="G898" s="65"/>
      <c r="H898" s="69"/>
      <c r="I898" s="70"/>
      <c r="J898" s="70"/>
      <c r="K898" s="34" t="s">
        <v>65</v>
      </c>
      <c r="L898" s="77">
        <v>898</v>
      </c>
      <c r="M898" s="77"/>
      <c r="N898" s="72"/>
      <c r="O898" s="79" t="s">
        <v>999</v>
      </c>
      <c r="P898" s="81">
        <v>43177.572962962964</v>
      </c>
      <c r="Q898" s="79" t="s">
        <v>1523</v>
      </c>
      <c r="R898" s="79"/>
      <c r="S898" s="79"/>
      <c r="T898" s="79" t="s">
        <v>2884</v>
      </c>
      <c r="U898" s="79"/>
      <c r="V898" s="83" t="s">
        <v>3794</v>
      </c>
      <c r="W898" s="81">
        <v>43177.572962962964</v>
      </c>
      <c r="X898" s="83" t="s">
        <v>4507</v>
      </c>
      <c r="Y898" s="79"/>
      <c r="Z898" s="79"/>
      <c r="AA898" s="85" t="s">
        <v>5715</v>
      </c>
      <c r="AB898" s="79"/>
      <c r="AC898" s="79" t="b">
        <v>0</v>
      </c>
      <c r="AD898" s="79">
        <v>0</v>
      </c>
      <c r="AE898" s="85" t="s">
        <v>6296</v>
      </c>
      <c r="AF898" s="79" t="b">
        <v>0</v>
      </c>
      <c r="AG898" s="79" t="s">
        <v>6305</v>
      </c>
      <c r="AH898" s="79"/>
      <c r="AI898" s="85" t="s">
        <v>6296</v>
      </c>
      <c r="AJ898" s="79" t="b">
        <v>0</v>
      </c>
      <c r="AK898" s="79">
        <v>2</v>
      </c>
      <c r="AL898" s="85" t="s">
        <v>5993</v>
      </c>
      <c r="AM898" s="79" t="s">
        <v>6403</v>
      </c>
      <c r="AN898" s="79" t="b">
        <v>0</v>
      </c>
      <c r="AO898" s="85" t="s">
        <v>5993</v>
      </c>
      <c r="AP898" s="79" t="s">
        <v>176</v>
      </c>
      <c r="AQ898" s="79">
        <v>0</v>
      </c>
      <c r="AR898" s="79">
        <v>0</v>
      </c>
      <c r="AS898" s="79"/>
      <c r="AT898" s="79"/>
      <c r="AU898" s="79"/>
      <c r="AV898" s="79"/>
      <c r="AW898" s="79"/>
      <c r="AX898" s="79"/>
      <c r="AY898" s="79"/>
      <c r="AZ898" s="79"/>
      <c r="BA898">
        <v>3</v>
      </c>
      <c r="BB898" s="78" t="str">
        <f>REPLACE(INDEX(GroupVertices[Group], MATCH(Edges[[#This Row],[Vertex 1]],GroupVertices[Vertex],0)),1,1,"")</f>
        <v>5</v>
      </c>
      <c r="BC898" s="78" t="str">
        <f>REPLACE(INDEX(GroupVertices[Group], MATCH(Edges[[#This Row],[Vertex 2]],GroupVertices[Vertex],0)),1,1,"")</f>
        <v>5</v>
      </c>
      <c r="BD898" s="48">
        <v>0</v>
      </c>
      <c r="BE898" s="49">
        <v>0</v>
      </c>
      <c r="BF898" s="48">
        <v>0</v>
      </c>
      <c r="BG898" s="49">
        <v>0</v>
      </c>
      <c r="BH898" s="48">
        <v>0</v>
      </c>
      <c r="BI898" s="49">
        <v>0</v>
      </c>
      <c r="BJ898" s="48">
        <v>18</v>
      </c>
      <c r="BK898" s="49">
        <v>100</v>
      </c>
      <c r="BL898" s="48">
        <v>18</v>
      </c>
    </row>
    <row r="899" spans="1:64" x14ac:dyDescent="0.25">
      <c r="A899" s="64" t="s">
        <v>658</v>
      </c>
      <c r="B899" s="64" t="s">
        <v>934</v>
      </c>
      <c r="C899" s="65" t="s">
        <v>15839</v>
      </c>
      <c r="D899" s="66">
        <v>3</v>
      </c>
      <c r="E899" s="67" t="s">
        <v>132</v>
      </c>
      <c r="F899" s="68">
        <v>35</v>
      </c>
      <c r="G899" s="65"/>
      <c r="H899" s="69"/>
      <c r="I899" s="70"/>
      <c r="J899" s="70"/>
      <c r="K899" s="34" t="s">
        <v>65</v>
      </c>
      <c r="L899" s="77">
        <v>899</v>
      </c>
      <c r="M899" s="77"/>
      <c r="N899" s="72"/>
      <c r="O899" s="79" t="s">
        <v>999</v>
      </c>
      <c r="P899" s="81">
        <v>43177.576643518521</v>
      </c>
      <c r="Q899" s="79" t="s">
        <v>1524</v>
      </c>
      <c r="R899" s="79"/>
      <c r="S899" s="79"/>
      <c r="T899" s="79" t="s">
        <v>2793</v>
      </c>
      <c r="U899" s="79"/>
      <c r="V899" s="83" t="s">
        <v>3795</v>
      </c>
      <c r="W899" s="81">
        <v>43177.576643518521</v>
      </c>
      <c r="X899" s="83" t="s">
        <v>4508</v>
      </c>
      <c r="Y899" s="79"/>
      <c r="Z899" s="79"/>
      <c r="AA899" s="85" t="s">
        <v>5716</v>
      </c>
      <c r="AB899" s="79"/>
      <c r="AC899" s="79" t="b">
        <v>0</v>
      </c>
      <c r="AD899" s="79">
        <v>0</v>
      </c>
      <c r="AE899" s="85" t="s">
        <v>6296</v>
      </c>
      <c r="AF899" s="79" t="b">
        <v>0</v>
      </c>
      <c r="AG899" s="79" t="s">
        <v>6304</v>
      </c>
      <c r="AH899" s="79"/>
      <c r="AI899" s="85" t="s">
        <v>6296</v>
      </c>
      <c r="AJ899" s="79" t="b">
        <v>0</v>
      </c>
      <c r="AK899" s="79">
        <v>1</v>
      </c>
      <c r="AL899" s="85" t="s">
        <v>5093</v>
      </c>
      <c r="AM899" s="79" t="s">
        <v>6333</v>
      </c>
      <c r="AN899" s="79" t="b">
        <v>0</v>
      </c>
      <c r="AO899" s="85" t="s">
        <v>5093</v>
      </c>
      <c r="AP899" s="79" t="s">
        <v>176</v>
      </c>
      <c r="AQ899" s="79">
        <v>0</v>
      </c>
      <c r="AR899" s="79">
        <v>0</v>
      </c>
      <c r="AS899" s="79"/>
      <c r="AT899" s="79"/>
      <c r="AU899" s="79"/>
      <c r="AV899" s="79"/>
      <c r="AW899" s="79"/>
      <c r="AX899" s="79"/>
      <c r="AY899" s="79"/>
      <c r="AZ899" s="79"/>
      <c r="BA899">
        <v>1</v>
      </c>
      <c r="BB899" s="78" t="str">
        <f>REPLACE(INDEX(GroupVertices[Group], MATCH(Edges[[#This Row],[Vertex 1]],GroupVertices[Vertex],0)),1,1,"")</f>
        <v>4</v>
      </c>
      <c r="BC899" s="78" t="str">
        <f>REPLACE(INDEX(GroupVertices[Group], MATCH(Edges[[#This Row],[Vertex 2]],GroupVertices[Vertex],0)),1,1,"")</f>
        <v>4</v>
      </c>
      <c r="BD899" s="48"/>
      <c r="BE899" s="49"/>
      <c r="BF899" s="48"/>
      <c r="BG899" s="49"/>
      <c r="BH899" s="48"/>
      <c r="BI899" s="49"/>
      <c r="BJ899" s="48"/>
      <c r="BK899" s="49"/>
      <c r="BL899" s="48"/>
    </row>
    <row r="900" spans="1:64" x14ac:dyDescent="0.25">
      <c r="A900" s="64" t="s">
        <v>219</v>
      </c>
      <c r="B900" s="64" t="s">
        <v>935</v>
      </c>
      <c r="C900" s="65" t="s">
        <v>15839</v>
      </c>
      <c r="D900" s="66">
        <v>3</v>
      </c>
      <c r="E900" s="67" t="s">
        <v>132</v>
      </c>
      <c r="F900" s="68">
        <v>35</v>
      </c>
      <c r="G900" s="65"/>
      <c r="H900" s="69"/>
      <c r="I900" s="70"/>
      <c r="J900" s="70"/>
      <c r="K900" s="34" t="s">
        <v>65</v>
      </c>
      <c r="L900" s="77">
        <v>900</v>
      </c>
      <c r="M900" s="77"/>
      <c r="N900" s="72"/>
      <c r="O900" s="79" t="s">
        <v>999</v>
      </c>
      <c r="P900" s="81">
        <v>43177.497789351852</v>
      </c>
      <c r="Q900" s="79" t="s">
        <v>1008</v>
      </c>
      <c r="R900" s="79"/>
      <c r="S900" s="79"/>
      <c r="T900" s="79" t="s">
        <v>2654</v>
      </c>
      <c r="U900" s="83" t="s">
        <v>3152</v>
      </c>
      <c r="V900" s="83" t="s">
        <v>3152</v>
      </c>
      <c r="W900" s="81">
        <v>43177.497789351852</v>
      </c>
      <c r="X900" s="83" t="s">
        <v>3885</v>
      </c>
      <c r="Y900" s="79"/>
      <c r="Z900" s="79"/>
      <c r="AA900" s="85" t="s">
        <v>5093</v>
      </c>
      <c r="AB900" s="79"/>
      <c r="AC900" s="79" t="b">
        <v>0</v>
      </c>
      <c r="AD900" s="79">
        <v>4</v>
      </c>
      <c r="AE900" s="85" t="s">
        <v>6296</v>
      </c>
      <c r="AF900" s="79" t="b">
        <v>0</v>
      </c>
      <c r="AG900" s="79" t="s">
        <v>6304</v>
      </c>
      <c r="AH900" s="79"/>
      <c r="AI900" s="85" t="s">
        <v>6296</v>
      </c>
      <c r="AJ900" s="79" t="b">
        <v>0</v>
      </c>
      <c r="AK900" s="79">
        <v>1</v>
      </c>
      <c r="AL900" s="85" t="s">
        <v>6296</v>
      </c>
      <c r="AM900" s="79" t="s">
        <v>6328</v>
      </c>
      <c r="AN900" s="79" t="b">
        <v>0</v>
      </c>
      <c r="AO900" s="85" t="s">
        <v>5093</v>
      </c>
      <c r="AP900" s="79" t="s">
        <v>6415</v>
      </c>
      <c r="AQ900" s="79">
        <v>0</v>
      </c>
      <c r="AR900" s="79">
        <v>0</v>
      </c>
      <c r="AS900" s="79" t="s">
        <v>6417</v>
      </c>
      <c r="AT900" s="79" t="s">
        <v>6430</v>
      </c>
      <c r="AU900" s="79" t="s">
        <v>6435</v>
      </c>
      <c r="AV900" s="79" t="s">
        <v>6440</v>
      </c>
      <c r="AW900" s="79" t="s">
        <v>6453</v>
      </c>
      <c r="AX900" s="79" t="s">
        <v>6466</v>
      </c>
      <c r="AY900" s="79" t="s">
        <v>6478</v>
      </c>
      <c r="AZ900" s="83" t="s">
        <v>6480</v>
      </c>
      <c r="BA900">
        <v>1</v>
      </c>
      <c r="BB900" s="78" t="str">
        <f>REPLACE(INDEX(GroupVertices[Group], MATCH(Edges[[#This Row],[Vertex 1]],GroupVertices[Vertex],0)),1,1,"")</f>
        <v>4</v>
      </c>
      <c r="BC900" s="78" t="str">
        <f>REPLACE(INDEX(GroupVertices[Group], MATCH(Edges[[#This Row],[Vertex 2]],GroupVertices[Vertex],0)),1,1,"")</f>
        <v>4</v>
      </c>
      <c r="BD900" s="48"/>
      <c r="BE900" s="49"/>
      <c r="BF900" s="48"/>
      <c r="BG900" s="49"/>
      <c r="BH900" s="48"/>
      <c r="BI900" s="49"/>
      <c r="BJ900" s="48"/>
      <c r="BK900" s="49"/>
      <c r="BL900" s="48"/>
    </row>
    <row r="901" spans="1:64" x14ac:dyDescent="0.25">
      <c r="A901" s="64" t="s">
        <v>658</v>
      </c>
      <c r="B901" s="64" t="s">
        <v>935</v>
      </c>
      <c r="C901" s="65" t="s">
        <v>15839</v>
      </c>
      <c r="D901" s="66">
        <v>3</v>
      </c>
      <c r="E901" s="67" t="s">
        <v>132</v>
      </c>
      <c r="F901" s="68">
        <v>35</v>
      </c>
      <c r="G901" s="65"/>
      <c r="H901" s="69"/>
      <c r="I901" s="70"/>
      <c r="J901" s="70"/>
      <c r="K901" s="34" t="s">
        <v>65</v>
      </c>
      <c r="L901" s="77">
        <v>901</v>
      </c>
      <c r="M901" s="77"/>
      <c r="N901" s="72"/>
      <c r="O901" s="79" t="s">
        <v>999</v>
      </c>
      <c r="P901" s="81">
        <v>43177.576643518521</v>
      </c>
      <c r="Q901" s="79" t="s">
        <v>1524</v>
      </c>
      <c r="R901" s="79"/>
      <c r="S901" s="79"/>
      <c r="T901" s="79" t="s">
        <v>2793</v>
      </c>
      <c r="U901" s="79"/>
      <c r="V901" s="83" t="s">
        <v>3795</v>
      </c>
      <c r="W901" s="81">
        <v>43177.576643518521</v>
      </c>
      <c r="X901" s="83" t="s">
        <v>4508</v>
      </c>
      <c r="Y901" s="79"/>
      <c r="Z901" s="79"/>
      <c r="AA901" s="85" t="s">
        <v>5716</v>
      </c>
      <c r="AB901" s="79"/>
      <c r="AC901" s="79" t="b">
        <v>0</v>
      </c>
      <c r="AD901" s="79">
        <v>0</v>
      </c>
      <c r="AE901" s="85" t="s">
        <v>6296</v>
      </c>
      <c r="AF901" s="79" t="b">
        <v>0</v>
      </c>
      <c r="AG901" s="79" t="s">
        <v>6304</v>
      </c>
      <c r="AH901" s="79"/>
      <c r="AI901" s="85" t="s">
        <v>6296</v>
      </c>
      <c r="AJ901" s="79" t="b">
        <v>0</v>
      </c>
      <c r="AK901" s="79">
        <v>1</v>
      </c>
      <c r="AL901" s="85" t="s">
        <v>5093</v>
      </c>
      <c r="AM901" s="79" t="s">
        <v>6333</v>
      </c>
      <c r="AN901" s="79" t="b">
        <v>0</v>
      </c>
      <c r="AO901" s="85" t="s">
        <v>5093</v>
      </c>
      <c r="AP901" s="79" t="s">
        <v>176</v>
      </c>
      <c r="AQ901" s="79">
        <v>0</v>
      </c>
      <c r="AR901" s="79">
        <v>0</v>
      </c>
      <c r="AS901" s="79"/>
      <c r="AT901" s="79"/>
      <c r="AU901" s="79"/>
      <c r="AV901" s="79"/>
      <c r="AW901" s="79"/>
      <c r="AX901" s="79"/>
      <c r="AY901" s="79"/>
      <c r="AZ901" s="79"/>
      <c r="BA901">
        <v>1</v>
      </c>
      <c r="BB901" s="78" t="str">
        <f>REPLACE(INDEX(GroupVertices[Group], MATCH(Edges[[#This Row],[Vertex 1]],GroupVertices[Vertex],0)),1,1,"")</f>
        <v>4</v>
      </c>
      <c r="BC901" s="78" t="str">
        <f>REPLACE(INDEX(GroupVertices[Group], MATCH(Edges[[#This Row],[Vertex 2]],GroupVertices[Vertex],0)),1,1,"")</f>
        <v>4</v>
      </c>
      <c r="BD901" s="48"/>
      <c r="BE901" s="49"/>
      <c r="BF901" s="48"/>
      <c r="BG901" s="49"/>
      <c r="BH901" s="48"/>
      <c r="BI901" s="49"/>
      <c r="BJ901" s="48"/>
      <c r="BK901" s="49"/>
      <c r="BL901" s="48"/>
    </row>
    <row r="902" spans="1:64" x14ac:dyDescent="0.25">
      <c r="A902" s="64" t="s">
        <v>219</v>
      </c>
      <c r="B902" s="64" t="s">
        <v>936</v>
      </c>
      <c r="C902" s="65" t="s">
        <v>15839</v>
      </c>
      <c r="D902" s="66">
        <v>3</v>
      </c>
      <c r="E902" s="67" t="s">
        <v>132</v>
      </c>
      <c r="F902" s="68">
        <v>35</v>
      </c>
      <c r="G902" s="65"/>
      <c r="H902" s="69"/>
      <c r="I902" s="70"/>
      <c r="J902" s="70"/>
      <c r="K902" s="34" t="s">
        <v>65</v>
      </c>
      <c r="L902" s="77">
        <v>902</v>
      </c>
      <c r="M902" s="77"/>
      <c r="N902" s="72"/>
      <c r="O902" s="79" t="s">
        <v>999</v>
      </c>
      <c r="P902" s="81">
        <v>43177.497789351852</v>
      </c>
      <c r="Q902" s="79" t="s">
        <v>1008</v>
      </c>
      <c r="R902" s="79"/>
      <c r="S902" s="79"/>
      <c r="T902" s="79" t="s">
        <v>2654</v>
      </c>
      <c r="U902" s="83" t="s">
        <v>3152</v>
      </c>
      <c r="V902" s="83" t="s">
        <v>3152</v>
      </c>
      <c r="W902" s="81">
        <v>43177.497789351852</v>
      </c>
      <c r="X902" s="83" t="s">
        <v>3885</v>
      </c>
      <c r="Y902" s="79"/>
      <c r="Z902" s="79"/>
      <c r="AA902" s="85" t="s">
        <v>5093</v>
      </c>
      <c r="AB902" s="79"/>
      <c r="AC902" s="79" t="b">
        <v>0</v>
      </c>
      <c r="AD902" s="79">
        <v>4</v>
      </c>
      <c r="AE902" s="85" t="s">
        <v>6296</v>
      </c>
      <c r="AF902" s="79" t="b">
        <v>0</v>
      </c>
      <c r="AG902" s="79" t="s">
        <v>6304</v>
      </c>
      <c r="AH902" s="79"/>
      <c r="AI902" s="85" t="s">
        <v>6296</v>
      </c>
      <c r="AJ902" s="79" t="b">
        <v>0</v>
      </c>
      <c r="AK902" s="79">
        <v>1</v>
      </c>
      <c r="AL902" s="85" t="s">
        <v>6296</v>
      </c>
      <c r="AM902" s="79" t="s">
        <v>6328</v>
      </c>
      <c r="AN902" s="79" t="b">
        <v>0</v>
      </c>
      <c r="AO902" s="85" t="s">
        <v>5093</v>
      </c>
      <c r="AP902" s="79" t="s">
        <v>6415</v>
      </c>
      <c r="AQ902" s="79">
        <v>0</v>
      </c>
      <c r="AR902" s="79">
        <v>0</v>
      </c>
      <c r="AS902" s="79" t="s">
        <v>6417</v>
      </c>
      <c r="AT902" s="79" t="s">
        <v>6430</v>
      </c>
      <c r="AU902" s="79" t="s">
        <v>6435</v>
      </c>
      <c r="AV902" s="79" t="s">
        <v>6440</v>
      </c>
      <c r="AW902" s="79" t="s">
        <v>6453</v>
      </c>
      <c r="AX902" s="79" t="s">
        <v>6466</v>
      </c>
      <c r="AY902" s="79" t="s">
        <v>6478</v>
      </c>
      <c r="AZ902" s="83" t="s">
        <v>6480</v>
      </c>
      <c r="BA902">
        <v>1</v>
      </c>
      <c r="BB902" s="78" t="str">
        <f>REPLACE(INDEX(GroupVertices[Group], MATCH(Edges[[#This Row],[Vertex 1]],GroupVertices[Vertex],0)),1,1,"")</f>
        <v>4</v>
      </c>
      <c r="BC902" s="78" t="str">
        <f>REPLACE(INDEX(GroupVertices[Group], MATCH(Edges[[#This Row],[Vertex 2]],GroupVertices[Vertex],0)),1,1,"")</f>
        <v>4</v>
      </c>
      <c r="BD902" s="48"/>
      <c r="BE902" s="49"/>
      <c r="BF902" s="48"/>
      <c r="BG902" s="49"/>
      <c r="BH902" s="48"/>
      <c r="BI902" s="49"/>
      <c r="BJ902" s="48"/>
      <c r="BK902" s="49"/>
      <c r="BL902" s="48"/>
    </row>
    <row r="903" spans="1:64" x14ac:dyDescent="0.25">
      <c r="A903" s="64" t="s">
        <v>658</v>
      </c>
      <c r="B903" s="64" t="s">
        <v>936</v>
      </c>
      <c r="C903" s="65" t="s">
        <v>15839</v>
      </c>
      <c r="D903" s="66">
        <v>3</v>
      </c>
      <c r="E903" s="67" t="s">
        <v>132</v>
      </c>
      <c r="F903" s="68">
        <v>35</v>
      </c>
      <c r="G903" s="65"/>
      <c r="H903" s="69"/>
      <c r="I903" s="70"/>
      <c r="J903" s="70"/>
      <c r="K903" s="34" t="s">
        <v>65</v>
      </c>
      <c r="L903" s="77">
        <v>903</v>
      </c>
      <c r="M903" s="77"/>
      <c r="N903" s="72"/>
      <c r="O903" s="79" t="s">
        <v>999</v>
      </c>
      <c r="P903" s="81">
        <v>43177.576643518521</v>
      </c>
      <c r="Q903" s="79" t="s">
        <v>1524</v>
      </c>
      <c r="R903" s="79"/>
      <c r="S903" s="79"/>
      <c r="T903" s="79" t="s">
        <v>2793</v>
      </c>
      <c r="U903" s="79"/>
      <c r="V903" s="83" t="s">
        <v>3795</v>
      </c>
      <c r="W903" s="81">
        <v>43177.576643518521</v>
      </c>
      <c r="X903" s="83" t="s">
        <v>4508</v>
      </c>
      <c r="Y903" s="79"/>
      <c r="Z903" s="79"/>
      <c r="AA903" s="85" t="s">
        <v>5716</v>
      </c>
      <c r="AB903" s="79"/>
      <c r="AC903" s="79" t="b">
        <v>0</v>
      </c>
      <c r="AD903" s="79">
        <v>0</v>
      </c>
      <c r="AE903" s="85" t="s">
        <v>6296</v>
      </c>
      <c r="AF903" s="79" t="b">
        <v>0</v>
      </c>
      <c r="AG903" s="79" t="s">
        <v>6304</v>
      </c>
      <c r="AH903" s="79"/>
      <c r="AI903" s="85" t="s">
        <v>6296</v>
      </c>
      <c r="AJ903" s="79" t="b">
        <v>0</v>
      </c>
      <c r="AK903" s="79">
        <v>1</v>
      </c>
      <c r="AL903" s="85" t="s">
        <v>5093</v>
      </c>
      <c r="AM903" s="79" t="s">
        <v>6333</v>
      </c>
      <c r="AN903" s="79" t="b">
        <v>0</v>
      </c>
      <c r="AO903" s="85" t="s">
        <v>5093</v>
      </c>
      <c r="AP903" s="79" t="s">
        <v>176</v>
      </c>
      <c r="AQ903" s="79">
        <v>0</v>
      </c>
      <c r="AR903" s="79">
        <v>0</v>
      </c>
      <c r="AS903" s="79"/>
      <c r="AT903" s="79"/>
      <c r="AU903" s="79"/>
      <c r="AV903" s="79"/>
      <c r="AW903" s="79"/>
      <c r="AX903" s="79"/>
      <c r="AY903" s="79"/>
      <c r="AZ903" s="79"/>
      <c r="BA903">
        <v>1</v>
      </c>
      <c r="BB903" s="78" t="str">
        <f>REPLACE(INDEX(GroupVertices[Group], MATCH(Edges[[#This Row],[Vertex 1]],GroupVertices[Vertex],0)),1,1,"")</f>
        <v>4</v>
      </c>
      <c r="BC903" s="78" t="str">
        <f>REPLACE(INDEX(GroupVertices[Group], MATCH(Edges[[#This Row],[Vertex 2]],GroupVertices[Vertex],0)),1,1,"")</f>
        <v>4</v>
      </c>
      <c r="BD903" s="48"/>
      <c r="BE903" s="49"/>
      <c r="BF903" s="48"/>
      <c r="BG903" s="49"/>
      <c r="BH903" s="48"/>
      <c r="BI903" s="49"/>
      <c r="BJ903" s="48"/>
      <c r="BK903" s="49"/>
      <c r="BL903" s="48"/>
    </row>
    <row r="904" spans="1:64" x14ac:dyDescent="0.25">
      <c r="A904" s="64" t="s">
        <v>219</v>
      </c>
      <c r="B904" s="64" t="s">
        <v>937</v>
      </c>
      <c r="C904" s="65" t="s">
        <v>15839</v>
      </c>
      <c r="D904" s="66">
        <v>3</v>
      </c>
      <c r="E904" s="67" t="s">
        <v>132</v>
      </c>
      <c r="F904" s="68">
        <v>35</v>
      </c>
      <c r="G904" s="65"/>
      <c r="H904" s="69"/>
      <c r="I904" s="70"/>
      <c r="J904" s="70"/>
      <c r="K904" s="34" t="s">
        <v>65</v>
      </c>
      <c r="L904" s="77">
        <v>904</v>
      </c>
      <c r="M904" s="77"/>
      <c r="N904" s="72"/>
      <c r="O904" s="79" t="s">
        <v>999</v>
      </c>
      <c r="P904" s="81">
        <v>43177.497789351852</v>
      </c>
      <c r="Q904" s="79" t="s">
        <v>1008</v>
      </c>
      <c r="R904" s="79"/>
      <c r="S904" s="79"/>
      <c r="T904" s="79" t="s">
        <v>2654</v>
      </c>
      <c r="U904" s="83" t="s">
        <v>3152</v>
      </c>
      <c r="V904" s="83" t="s">
        <v>3152</v>
      </c>
      <c r="W904" s="81">
        <v>43177.497789351852</v>
      </c>
      <c r="X904" s="83" t="s">
        <v>3885</v>
      </c>
      <c r="Y904" s="79"/>
      <c r="Z904" s="79"/>
      <c r="AA904" s="85" t="s">
        <v>5093</v>
      </c>
      <c r="AB904" s="79"/>
      <c r="AC904" s="79" t="b">
        <v>0</v>
      </c>
      <c r="AD904" s="79">
        <v>4</v>
      </c>
      <c r="AE904" s="85" t="s">
        <v>6296</v>
      </c>
      <c r="AF904" s="79" t="b">
        <v>0</v>
      </c>
      <c r="AG904" s="79" t="s">
        <v>6304</v>
      </c>
      <c r="AH904" s="79"/>
      <c r="AI904" s="85" t="s">
        <v>6296</v>
      </c>
      <c r="AJ904" s="79" t="b">
        <v>0</v>
      </c>
      <c r="AK904" s="79">
        <v>1</v>
      </c>
      <c r="AL904" s="85" t="s">
        <v>6296</v>
      </c>
      <c r="AM904" s="79" t="s">
        <v>6328</v>
      </c>
      <c r="AN904" s="79" t="b">
        <v>0</v>
      </c>
      <c r="AO904" s="85" t="s">
        <v>5093</v>
      </c>
      <c r="AP904" s="79" t="s">
        <v>6415</v>
      </c>
      <c r="AQ904" s="79">
        <v>0</v>
      </c>
      <c r="AR904" s="79">
        <v>0</v>
      </c>
      <c r="AS904" s="79" t="s">
        <v>6417</v>
      </c>
      <c r="AT904" s="79" t="s">
        <v>6430</v>
      </c>
      <c r="AU904" s="79" t="s">
        <v>6435</v>
      </c>
      <c r="AV904" s="79" t="s">
        <v>6440</v>
      </c>
      <c r="AW904" s="79" t="s">
        <v>6453</v>
      </c>
      <c r="AX904" s="79" t="s">
        <v>6466</v>
      </c>
      <c r="AY904" s="79" t="s">
        <v>6478</v>
      </c>
      <c r="AZ904" s="83" t="s">
        <v>6480</v>
      </c>
      <c r="BA904">
        <v>1</v>
      </c>
      <c r="BB904" s="78" t="str">
        <f>REPLACE(INDEX(GroupVertices[Group], MATCH(Edges[[#This Row],[Vertex 1]],GroupVertices[Vertex],0)),1,1,"")</f>
        <v>4</v>
      </c>
      <c r="BC904" s="78" t="str">
        <f>REPLACE(INDEX(GroupVertices[Group], MATCH(Edges[[#This Row],[Vertex 2]],GroupVertices[Vertex],0)),1,1,"")</f>
        <v>4</v>
      </c>
      <c r="BD904" s="48"/>
      <c r="BE904" s="49"/>
      <c r="BF904" s="48"/>
      <c r="BG904" s="49"/>
      <c r="BH904" s="48"/>
      <c r="BI904" s="49"/>
      <c r="BJ904" s="48"/>
      <c r="BK904" s="49"/>
      <c r="BL904" s="48"/>
    </row>
    <row r="905" spans="1:64" x14ac:dyDescent="0.25">
      <c r="A905" s="64" t="s">
        <v>658</v>
      </c>
      <c r="B905" s="64" t="s">
        <v>937</v>
      </c>
      <c r="C905" s="65" t="s">
        <v>15839</v>
      </c>
      <c r="D905" s="66">
        <v>3</v>
      </c>
      <c r="E905" s="67" t="s">
        <v>132</v>
      </c>
      <c r="F905" s="68">
        <v>35</v>
      </c>
      <c r="G905" s="65"/>
      <c r="H905" s="69"/>
      <c r="I905" s="70"/>
      <c r="J905" s="70"/>
      <c r="K905" s="34" t="s">
        <v>65</v>
      </c>
      <c r="L905" s="77">
        <v>905</v>
      </c>
      <c r="M905" s="77"/>
      <c r="N905" s="72"/>
      <c r="O905" s="79" t="s">
        <v>999</v>
      </c>
      <c r="P905" s="81">
        <v>43177.576643518521</v>
      </c>
      <c r="Q905" s="79" t="s">
        <v>1524</v>
      </c>
      <c r="R905" s="79"/>
      <c r="S905" s="79"/>
      <c r="T905" s="79" t="s">
        <v>2793</v>
      </c>
      <c r="U905" s="79"/>
      <c r="V905" s="83" t="s">
        <v>3795</v>
      </c>
      <c r="W905" s="81">
        <v>43177.576643518521</v>
      </c>
      <c r="X905" s="83" t="s">
        <v>4508</v>
      </c>
      <c r="Y905" s="79"/>
      <c r="Z905" s="79"/>
      <c r="AA905" s="85" t="s">
        <v>5716</v>
      </c>
      <c r="AB905" s="79"/>
      <c r="AC905" s="79" t="b">
        <v>0</v>
      </c>
      <c r="AD905" s="79">
        <v>0</v>
      </c>
      <c r="AE905" s="85" t="s">
        <v>6296</v>
      </c>
      <c r="AF905" s="79" t="b">
        <v>0</v>
      </c>
      <c r="AG905" s="79" t="s">
        <v>6304</v>
      </c>
      <c r="AH905" s="79"/>
      <c r="AI905" s="85" t="s">
        <v>6296</v>
      </c>
      <c r="AJ905" s="79" t="b">
        <v>0</v>
      </c>
      <c r="AK905" s="79">
        <v>1</v>
      </c>
      <c r="AL905" s="85" t="s">
        <v>5093</v>
      </c>
      <c r="AM905" s="79" t="s">
        <v>6333</v>
      </c>
      <c r="AN905" s="79" t="b">
        <v>0</v>
      </c>
      <c r="AO905" s="85" t="s">
        <v>5093</v>
      </c>
      <c r="AP905" s="79" t="s">
        <v>176</v>
      </c>
      <c r="AQ905" s="79">
        <v>0</v>
      </c>
      <c r="AR905" s="79">
        <v>0</v>
      </c>
      <c r="AS905" s="79"/>
      <c r="AT905" s="79"/>
      <c r="AU905" s="79"/>
      <c r="AV905" s="79"/>
      <c r="AW905" s="79"/>
      <c r="AX905" s="79"/>
      <c r="AY905" s="79"/>
      <c r="AZ905" s="79"/>
      <c r="BA905">
        <v>1</v>
      </c>
      <c r="BB905" s="78" t="str">
        <f>REPLACE(INDEX(GroupVertices[Group], MATCH(Edges[[#This Row],[Vertex 1]],GroupVertices[Vertex],0)),1,1,"")</f>
        <v>4</v>
      </c>
      <c r="BC905" s="78" t="str">
        <f>REPLACE(INDEX(GroupVertices[Group], MATCH(Edges[[#This Row],[Vertex 2]],GroupVertices[Vertex],0)),1,1,"")</f>
        <v>4</v>
      </c>
      <c r="BD905" s="48"/>
      <c r="BE905" s="49"/>
      <c r="BF905" s="48"/>
      <c r="BG905" s="49"/>
      <c r="BH905" s="48"/>
      <c r="BI905" s="49"/>
      <c r="BJ905" s="48"/>
      <c r="BK905" s="49"/>
      <c r="BL905" s="48"/>
    </row>
    <row r="906" spans="1:64" x14ac:dyDescent="0.25">
      <c r="A906" s="64" t="s">
        <v>219</v>
      </c>
      <c r="B906" s="64" t="s">
        <v>938</v>
      </c>
      <c r="C906" s="65" t="s">
        <v>15839</v>
      </c>
      <c r="D906" s="66">
        <v>3</v>
      </c>
      <c r="E906" s="67" t="s">
        <v>132</v>
      </c>
      <c r="F906" s="68">
        <v>35</v>
      </c>
      <c r="G906" s="65"/>
      <c r="H906" s="69"/>
      <c r="I906" s="70"/>
      <c r="J906" s="70"/>
      <c r="K906" s="34" t="s">
        <v>65</v>
      </c>
      <c r="L906" s="77">
        <v>906</v>
      </c>
      <c r="M906" s="77"/>
      <c r="N906" s="72"/>
      <c r="O906" s="79" t="s">
        <v>999</v>
      </c>
      <c r="P906" s="81">
        <v>43177.497789351852</v>
      </c>
      <c r="Q906" s="79" t="s">
        <v>1008</v>
      </c>
      <c r="R906" s="79"/>
      <c r="S906" s="79"/>
      <c r="T906" s="79" t="s">
        <v>2654</v>
      </c>
      <c r="U906" s="83" t="s">
        <v>3152</v>
      </c>
      <c r="V906" s="83" t="s">
        <v>3152</v>
      </c>
      <c r="W906" s="81">
        <v>43177.497789351852</v>
      </c>
      <c r="X906" s="83" t="s">
        <v>3885</v>
      </c>
      <c r="Y906" s="79"/>
      <c r="Z906" s="79"/>
      <c r="AA906" s="85" t="s">
        <v>5093</v>
      </c>
      <c r="AB906" s="79"/>
      <c r="AC906" s="79" t="b">
        <v>0</v>
      </c>
      <c r="AD906" s="79">
        <v>4</v>
      </c>
      <c r="AE906" s="85" t="s">
        <v>6296</v>
      </c>
      <c r="AF906" s="79" t="b">
        <v>0</v>
      </c>
      <c r="AG906" s="79" t="s">
        <v>6304</v>
      </c>
      <c r="AH906" s="79"/>
      <c r="AI906" s="85" t="s">
        <v>6296</v>
      </c>
      <c r="AJ906" s="79" t="b">
        <v>0</v>
      </c>
      <c r="AK906" s="79">
        <v>1</v>
      </c>
      <c r="AL906" s="85" t="s">
        <v>6296</v>
      </c>
      <c r="AM906" s="79" t="s">
        <v>6328</v>
      </c>
      <c r="AN906" s="79" t="b">
        <v>0</v>
      </c>
      <c r="AO906" s="85" t="s">
        <v>5093</v>
      </c>
      <c r="AP906" s="79" t="s">
        <v>6415</v>
      </c>
      <c r="AQ906" s="79">
        <v>0</v>
      </c>
      <c r="AR906" s="79">
        <v>0</v>
      </c>
      <c r="AS906" s="79" t="s">
        <v>6417</v>
      </c>
      <c r="AT906" s="79" t="s">
        <v>6430</v>
      </c>
      <c r="AU906" s="79" t="s">
        <v>6435</v>
      </c>
      <c r="AV906" s="79" t="s">
        <v>6440</v>
      </c>
      <c r="AW906" s="79" t="s">
        <v>6453</v>
      </c>
      <c r="AX906" s="79" t="s">
        <v>6466</v>
      </c>
      <c r="AY906" s="79" t="s">
        <v>6478</v>
      </c>
      <c r="AZ906" s="83" t="s">
        <v>6480</v>
      </c>
      <c r="BA906">
        <v>1</v>
      </c>
      <c r="BB906" s="78" t="str">
        <f>REPLACE(INDEX(GroupVertices[Group], MATCH(Edges[[#This Row],[Vertex 1]],GroupVertices[Vertex],0)),1,1,"")</f>
        <v>4</v>
      </c>
      <c r="BC906" s="78" t="str">
        <f>REPLACE(INDEX(GroupVertices[Group], MATCH(Edges[[#This Row],[Vertex 2]],GroupVertices[Vertex],0)),1,1,"")</f>
        <v>4</v>
      </c>
      <c r="BD906" s="48"/>
      <c r="BE906" s="49"/>
      <c r="BF906" s="48"/>
      <c r="BG906" s="49"/>
      <c r="BH906" s="48"/>
      <c r="BI906" s="49"/>
      <c r="BJ906" s="48"/>
      <c r="BK906" s="49"/>
      <c r="BL906" s="48"/>
    </row>
    <row r="907" spans="1:64" x14ac:dyDescent="0.25">
      <c r="A907" s="64" t="s">
        <v>658</v>
      </c>
      <c r="B907" s="64" t="s">
        <v>938</v>
      </c>
      <c r="C907" s="65" t="s">
        <v>15839</v>
      </c>
      <c r="D907" s="66">
        <v>3</v>
      </c>
      <c r="E907" s="67" t="s">
        <v>132</v>
      </c>
      <c r="F907" s="68">
        <v>35</v>
      </c>
      <c r="G907" s="65"/>
      <c r="H907" s="69"/>
      <c r="I907" s="70"/>
      <c r="J907" s="70"/>
      <c r="K907" s="34" t="s">
        <v>65</v>
      </c>
      <c r="L907" s="77">
        <v>907</v>
      </c>
      <c r="M907" s="77"/>
      <c r="N907" s="72"/>
      <c r="O907" s="79" t="s">
        <v>999</v>
      </c>
      <c r="P907" s="81">
        <v>43177.576643518521</v>
      </c>
      <c r="Q907" s="79" t="s">
        <v>1524</v>
      </c>
      <c r="R907" s="79"/>
      <c r="S907" s="79"/>
      <c r="T907" s="79" t="s">
        <v>2793</v>
      </c>
      <c r="U907" s="79"/>
      <c r="V907" s="83" t="s">
        <v>3795</v>
      </c>
      <c r="W907" s="81">
        <v>43177.576643518521</v>
      </c>
      <c r="X907" s="83" t="s">
        <v>4508</v>
      </c>
      <c r="Y907" s="79"/>
      <c r="Z907" s="79"/>
      <c r="AA907" s="85" t="s">
        <v>5716</v>
      </c>
      <c r="AB907" s="79"/>
      <c r="AC907" s="79" t="b">
        <v>0</v>
      </c>
      <c r="AD907" s="79">
        <v>0</v>
      </c>
      <c r="AE907" s="85" t="s">
        <v>6296</v>
      </c>
      <c r="AF907" s="79" t="b">
        <v>0</v>
      </c>
      <c r="AG907" s="79" t="s">
        <v>6304</v>
      </c>
      <c r="AH907" s="79"/>
      <c r="AI907" s="85" t="s">
        <v>6296</v>
      </c>
      <c r="AJ907" s="79" t="b">
        <v>0</v>
      </c>
      <c r="AK907" s="79">
        <v>1</v>
      </c>
      <c r="AL907" s="85" t="s">
        <v>5093</v>
      </c>
      <c r="AM907" s="79" t="s">
        <v>6333</v>
      </c>
      <c r="AN907" s="79" t="b">
        <v>0</v>
      </c>
      <c r="AO907" s="85" t="s">
        <v>5093</v>
      </c>
      <c r="AP907" s="79" t="s">
        <v>176</v>
      </c>
      <c r="AQ907" s="79">
        <v>0</v>
      </c>
      <c r="AR907" s="79">
        <v>0</v>
      </c>
      <c r="AS907" s="79"/>
      <c r="AT907" s="79"/>
      <c r="AU907" s="79"/>
      <c r="AV907" s="79"/>
      <c r="AW907" s="79"/>
      <c r="AX907" s="79"/>
      <c r="AY907" s="79"/>
      <c r="AZ907" s="79"/>
      <c r="BA907">
        <v>1</v>
      </c>
      <c r="BB907" s="78" t="str">
        <f>REPLACE(INDEX(GroupVertices[Group], MATCH(Edges[[#This Row],[Vertex 1]],GroupVertices[Vertex],0)),1,1,"")</f>
        <v>4</v>
      </c>
      <c r="BC907" s="78" t="str">
        <f>REPLACE(INDEX(GroupVertices[Group], MATCH(Edges[[#This Row],[Vertex 2]],GroupVertices[Vertex],0)),1,1,"")</f>
        <v>4</v>
      </c>
      <c r="BD907" s="48"/>
      <c r="BE907" s="49"/>
      <c r="BF907" s="48"/>
      <c r="BG907" s="49"/>
      <c r="BH907" s="48"/>
      <c r="BI907" s="49"/>
      <c r="BJ907" s="48"/>
      <c r="BK907" s="49"/>
      <c r="BL907" s="48"/>
    </row>
    <row r="908" spans="1:64" x14ac:dyDescent="0.25">
      <c r="A908" s="64" t="s">
        <v>219</v>
      </c>
      <c r="B908" s="64" t="s">
        <v>658</v>
      </c>
      <c r="C908" s="65" t="s">
        <v>15839</v>
      </c>
      <c r="D908" s="66">
        <v>3</v>
      </c>
      <c r="E908" s="67" t="s">
        <v>132</v>
      </c>
      <c r="F908" s="68">
        <v>35</v>
      </c>
      <c r="G908" s="65"/>
      <c r="H908" s="69"/>
      <c r="I908" s="70"/>
      <c r="J908" s="70"/>
      <c r="K908" s="34" t="s">
        <v>66</v>
      </c>
      <c r="L908" s="77">
        <v>908</v>
      </c>
      <c r="M908" s="77"/>
      <c r="N908" s="72"/>
      <c r="O908" s="79" t="s">
        <v>999</v>
      </c>
      <c r="P908" s="81">
        <v>43177.497789351852</v>
      </c>
      <c r="Q908" s="79" t="s">
        <v>1008</v>
      </c>
      <c r="R908" s="79"/>
      <c r="S908" s="79"/>
      <c r="T908" s="79" t="s">
        <v>2654</v>
      </c>
      <c r="U908" s="83" t="s">
        <v>3152</v>
      </c>
      <c r="V908" s="83" t="s">
        <v>3152</v>
      </c>
      <c r="W908" s="81">
        <v>43177.497789351852</v>
      </c>
      <c r="X908" s="83" t="s">
        <v>3885</v>
      </c>
      <c r="Y908" s="79"/>
      <c r="Z908" s="79"/>
      <c r="AA908" s="85" t="s">
        <v>5093</v>
      </c>
      <c r="AB908" s="79"/>
      <c r="AC908" s="79" t="b">
        <v>0</v>
      </c>
      <c r="AD908" s="79">
        <v>4</v>
      </c>
      <c r="AE908" s="85" t="s">
        <v>6296</v>
      </c>
      <c r="AF908" s="79" t="b">
        <v>0</v>
      </c>
      <c r="AG908" s="79" t="s">
        <v>6304</v>
      </c>
      <c r="AH908" s="79"/>
      <c r="AI908" s="85" t="s">
        <v>6296</v>
      </c>
      <c r="AJ908" s="79" t="b">
        <v>0</v>
      </c>
      <c r="AK908" s="79">
        <v>1</v>
      </c>
      <c r="AL908" s="85" t="s">
        <v>6296</v>
      </c>
      <c r="AM908" s="79" t="s">
        <v>6328</v>
      </c>
      <c r="AN908" s="79" t="b">
        <v>0</v>
      </c>
      <c r="AO908" s="85" t="s">
        <v>5093</v>
      </c>
      <c r="AP908" s="79" t="s">
        <v>6415</v>
      </c>
      <c r="AQ908" s="79">
        <v>0</v>
      </c>
      <c r="AR908" s="79">
        <v>0</v>
      </c>
      <c r="AS908" s="79" t="s">
        <v>6417</v>
      </c>
      <c r="AT908" s="79" t="s">
        <v>6430</v>
      </c>
      <c r="AU908" s="79" t="s">
        <v>6435</v>
      </c>
      <c r="AV908" s="79" t="s">
        <v>6440</v>
      </c>
      <c r="AW908" s="79" t="s">
        <v>6453</v>
      </c>
      <c r="AX908" s="79" t="s">
        <v>6466</v>
      </c>
      <c r="AY908" s="79" t="s">
        <v>6478</v>
      </c>
      <c r="AZ908" s="83" t="s">
        <v>6480</v>
      </c>
      <c r="BA908">
        <v>1</v>
      </c>
      <c r="BB908" s="78" t="str">
        <f>REPLACE(INDEX(GroupVertices[Group], MATCH(Edges[[#This Row],[Vertex 1]],GroupVertices[Vertex],0)),1,1,"")</f>
        <v>4</v>
      </c>
      <c r="BC908" s="78" t="str">
        <f>REPLACE(INDEX(GroupVertices[Group], MATCH(Edges[[#This Row],[Vertex 2]],GroupVertices[Vertex],0)),1,1,"")</f>
        <v>4</v>
      </c>
      <c r="BD908" s="48"/>
      <c r="BE908" s="49"/>
      <c r="BF908" s="48"/>
      <c r="BG908" s="49"/>
      <c r="BH908" s="48"/>
      <c r="BI908" s="49"/>
      <c r="BJ908" s="48"/>
      <c r="BK908" s="49"/>
      <c r="BL908" s="48"/>
    </row>
    <row r="909" spans="1:64" x14ac:dyDescent="0.25">
      <c r="A909" s="64" t="s">
        <v>658</v>
      </c>
      <c r="B909" s="64" t="s">
        <v>354</v>
      </c>
      <c r="C909" s="65" t="s">
        <v>15839</v>
      </c>
      <c r="D909" s="66">
        <v>3</v>
      </c>
      <c r="E909" s="67" t="s">
        <v>132</v>
      </c>
      <c r="F909" s="68">
        <v>35</v>
      </c>
      <c r="G909" s="65"/>
      <c r="H909" s="69"/>
      <c r="I909" s="70"/>
      <c r="J909" s="70"/>
      <c r="K909" s="34" t="s">
        <v>65</v>
      </c>
      <c r="L909" s="77">
        <v>909</v>
      </c>
      <c r="M909" s="77"/>
      <c r="N909" s="72"/>
      <c r="O909" s="79" t="s">
        <v>999</v>
      </c>
      <c r="P909" s="81">
        <v>43177.576643518521</v>
      </c>
      <c r="Q909" s="79" t="s">
        <v>1524</v>
      </c>
      <c r="R909" s="79"/>
      <c r="S909" s="79"/>
      <c r="T909" s="79" t="s">
        <v>2793</v>
      </c>
      <c r="U909" s="79"/>
      <c r="V909" s="83" t="s">
        <v>3795</v>
      </c>
      <c r="W909" s="81">
        <v>43177.576643518521</v>
      </c>
      <c r="X909" s="83" t="s">
        <v>4508</v>
      </c>
      <c r="Y909" s="79"/>
      <c r="Z909" s="79"/>
      <c r="AA909" s="85" t="s">
        <v>5716</v>
      </c>
      <c r="AB909" s="79"/>
      <c r="AC909" s="79" t="b">
        <v>0</v>
      </c>
      <c r="AD909" s="79">
        <v>0</v>
      </c>
      <c r="AE909" s="85" t="s">
        <v>6296</v>
      </c>
      <c r="AF909" s="79" t="b">
        <v>0</v>
      </c>
      <c r="AG909" s="79" t="s">
        <v>6304</v>
      </c>
      <c r="AH909" s="79"/>
      <c r="AI909" s="85" t="s">
        <v>6296</v>
      </c>
      <c r="AJ909" s="79" t="b">
        <v>0</v>
      </c>
      <c r="AK909" s="79">
        <v>1</v>
      </c>
      <c r="AL909" s="85" t="s">
        <v>5093</v>
      </c>
      <c r="AM909" s="79" t="s">
        <v>6333</v>
      </c>
      <c r="AN909" s="79" t="b">
        <v>0</v>
      </c>
      <c r="AO909" s="85" t="s">
        <v>5093</v>
      </c>
      <c r="AP909" s="79" t="s">
        <v>176</v>
      </c>
      <c r="AQ909" s="79">
        <v>0</v>
      </c>
      <c r="AR909" s="79">
        <v>0</v>
      </c>
      <c r="AS909" s="79"/>
      <c r="AT909" s="79"/>
      <c r="AU909" s="79"/>
      <c r="AV909" s="79"/>
      <c r="AW909" s="79"/>
      <c r="AX909" s="79"/>
      <c r="AY909" s="79"/>
      <c r="AZ909" s="79"/>
      <c r="BA909">
        <v>1</v>
      </c>
      <c r="BB909" s="78" t="str">
        <f>REPLACE(INDEX(GroupVertices[Group], MATCH(Edges[[#This Row],[Vertex 1]],GroupVertices[Vertex],0)),1,1,"")</f>
        <v>4</v>
      </c>
      <c r="BC909" s="78" t="str">
        <f>REPLACE(INDEX(GroupVertices[Group], MATCH(Edges[[#This Row],[Vertex 2]],GroupVertices[Vertex],0)),1,1,"")</f>
        <v>4</v>
      </c>
      <c r="BD909" s="48"/>
      <c r="BE909" s="49"/>
      <c r="BF909" s="48"/>
      <c r="BG909" s="49"/>
      <c r="BH909" s="48"/>
      <c r="BI909" s="49"/>
      <c r="BJ909" s="48"/>
      <c r="BK909" s="49"/>
      <c r="BL909" s="48"/>
    </row>
    <row r="910" spans="1:64" x14ac:dyDescent="0.25">
      <c r="A910" s="64" t="s">
        <v>658</v>
      </c>
      <c r="B910" s="64" t="s">
        <v>662</v>
      </c>
      <c r="C910" s="65" t="s">
        <v>15839</v>
      </c>
      <c r="D910" s="66">
        <v>3</v>
      </c>
      <c r="E910" s="67" t="s">
        <v>132</v>
      </c>
      <c r="F910" s="68">
        <v>35</v>
      </c>
      <c r="G910" s="65"/>
      <c r="H910" s="69"/>
      <c r="I910" s="70"/>
      <c r="J910" s="70"/>
      <c r="K910" s="34" t="s">
        <v>65</v>
      </c>
      <c r="L910" s="77">
        <v>910</v>
      </c>
      <c r="M910" s="77"/>
      <c r="N910" s="72"/>
      <c r="O910" s="79" t="s">
        <v>999</v>
      </c>
      <c r="P910" s="81">
        <v>43177.576643518521</v>
      </c>
      <c r="Q910" s="79" t="s">
        <v>1524</v>
      </c>
      <c r="R910" s="79"/>
      <c r="S910" s="79"/>
      <c r="T910" s="79" t="s">
        <v>2793</v>
      </c>
      <c r="U910" s="79"/>
      <c r="V910" s="83" t="s">
        <v>3795</v>
      </c>
      <c r="W910" s="81">
        <v>43177.576643518521</v>
      </c>
      <c r="X910" s="83" t="s">
        <v>4508</v>
      </c>
      <c r="Y910" s="79"/>
      <c r="Z910" s="79"/>
      <c r="AA910" s="85" t="s">
        <v>5716</v>
      </c>
      <c r="AB910" s="79"/>
      <c r="AC910" s="79" t="b">
        <v>0</v>
      </c>
      <c r="AD910" s="79">
        <v>0</v>
      </c>
      <c r="AE910" s="85" t="s">
        <v>6296</v>
      </c>
      <c r="AF910" s="79" t="b">
        <v>0</v>
      </c>
      <c r="AG910" s="79" t="s">
        <v>6304</v>
      </c>
      <c r="AH910" s="79"/>
      <c r="AI910" s="85" t="s">
        <v>6296</v>
      </c>
      <c r="AJ910" s="79" t="b">
        <v>0</v>
      </c>
      <c r="AK910" s="79">
        <v>1</v>
      </c>
      <c r="AL910" s="85" t="s">
        <v>5093</v>
      </c>
      <c r="AM910" s="79" t="s">
        <v>6333</v>
      </c>
      <c r="AN910" s="79" t="b">
        <v>0</v>
      </c>
      <c r="AO910" s="85" t="s">
        <v>5093</v>
      </c>
      <c r="AP910" s="79" t="s">
        <v>176</v>
      </c>
      <c r="AQ910" s="79">
        <v>0</v>
      </c>
      <c r="AR910" s="79">
        <v>0</v>
      </c>
      <c r="AS910" s="79"/>
      <c r="AT910" s="79"/>
      <c r="AU910" s="79"/>
      <c r="AV910" s="79"/>
      <c r="AW910" s="79"/>
      <c r="AX910" s="79"/>
      <c r="AY910" s="79"/>
      <c r="AZ910" s="79"/>
      <c r="BA910">
        <v>1</v>
      </c>
      <c r="BB910" s="78" t="str">
        <f>REPLACE(INDEX(GroupVertices[Group], MATCH(Edges[[#This Row],[Vertex 1]],GroupVertices[Vertex],0)),1,1,"")</f>
        <v>4</v>
      </c>
      <c r="BC910" s="78" t="str">
        <f>REPLACE(INDEX(GroupVertices[Group], MATCH(Edges[[#This Row],[Vertex 2]],GroupVertices[Vertex],0)),1,1,"")</f>
        <v>4</v>
      </c>
      <c r="BD910" s="48">
        <v>0</v>
      </c>
      <c r="BE910" s="49">
        <v>0</v>
      </c>
      <c r="BF910" s="48">
        <v>0</v>
      </c>
      <c r="BG910" s="49">
        <v>0</v>
      </c>
      <c r="BH910" s="48">
        <v>0</v>
      </c>
      <c r="BI910" s="49">
        <v>0</v>
      </c>
      <c r="BJ910" s="48">
        <v>15</v>
      </c>
      <c r="BK910" s="49">
        <v>100</v>
      </c>
      <c r="BL910" s="48">
        <v>15</v>
      </c>
    </row>
    <row r="911" spans="1:64" x14ac:dyDescent="0.25">
      <c r="A911" s="64" t="s">
        <v>658</v>
      </c>
      <c r="B911" s="64" t="s">
        <v>219</v>
      </c>
      <c r="C911" s="65" t="s">
        <v>15839</v>
      </c>
      <c r="D911" s="66">
        <v>3</v>
      </c>
      <c r="E911" s="67" t="s">
        <v>132</v>
      </c>
      <c r="F911" s="68">
        <v>35</v>
      </c>
      <c r="G911" s="65"/>
      <c r="H911" s="69"/>
      <c r="I911" s="70"/>
      <c r="J911" s="70"/>
      <c r="K911" s="34" t="s">
        <v>66</v>
      </c>
      <c r="L911" s="77">
        <v>911</v>
      </c>
      <c r="M911" s="77"/>
      <c r="N911" s="72"/>
      <c r="O911" s="79" t="s">
        <v>999</v>
      </c>
      <c r="P911" s="81">
        <v>43177.576643518521</v>
      </c>
      <c r="Q911" s="79" t="s">
        <v>1524</v>
      </c>
      <c r="R911" s="79"/>
      <c r="S911" s="79"/>
      <c r="T911" s="79" t="s">
        <v>2793</v>
      </c>
      <c r="U911" s="79"/>
      <c r="V911" s="83" t="s">
        <v>3795</v>
      </c>
      <c r="W911" s="81">
        <v>43177.576643518521</v>
      </c>
      <c r="X911" s="83" t="s">
        <v>4508</v>
      </c>
      <c r="Y911" s="79"/>
      <c r="Z911" s="79"/>
      <c r="AA911" s="85" t="s">
        <v>5716</v>
      </c>
      <c r="AB911" s="79"/>
      <c r="AC911" s="79" t="b">
        <v>0</v>
      </c>
      <c r="AD911" s="79">
        <v>0</v>
      </c>
      <c r="AE911" s="85" t="s">
        <v>6296</v>
      </c>
      <c r="AF911" s="79" t="b">
        <v>0</v>
      </c>
      <c r="AG911" s="79" t="s">
        <v>6304</v>
      </c>
      <c r="AH911" s="79"/>
      <c r="AI911" s="85" t="s">
        <v>6296</v>
      </c>
      <c r="AJ911" s="79" t="b">
        <v>0</v>
      </c>
      <c r="AK911" s="79">
        <v>1</v>
      </c>
      <c r="AL911" s="85" t="s">
        <v>5093</v>
      </c>
      <c r="AM911" s="79" t="s">
        <v>6333</v>
      </c>
      <c r="AN911" s="79" t="b">
        <v>0</v>
      </c>
      <c r="AO911" s="85" t="s">
        <v>5093</v>
      </c>
      <c r="AP911" s="79" t="s">
        <v>176</v>
      </c>
      <c r="AQ911" s="79">
        <v>0</v>
      </c>
      <c r="AR911" s="79">
        <v>0</v>
      </c>
      <c r="AS911" s="79"/>
      <c r="AT911" s="79"/>
      <c r="AU911" s="79"/>
      <c r="AV911" s="79"/>
      <c r="AW911" s="79"/>
      <c r="AX911" s="79"/>
      <c r="AY911" s="79"/>
      <c r="AZ911" s="79"/>
      <c r="BA911">
        <v>1</v>
      </c>
      <c r="BB911" s="78" t="str">
        <f>REPLACE(INDEX(GroupVertices[Group], MATCH(Edges[[#This Row],[Vertex 1]],GroupVertices[Vertex],0)),1,1,"")</f>
        <v>4</v>
      </c>
      <c r="BC911" s="78" t="str">
        <f>REPLACE(INDEX(GroupVertices[Group], MATCH(Edges[[#This Row],[Vertex 2]],GroupVertices[Vertex],0)),1,1,"")</f>
        <v>4</v>
      </c>
      <c r="BD911" s="48"/>
      <c r="BE911" s="49"/>
      <c r="BF911" s="48"/>
      <c r="BG911" s="49"/>
      <c r="BH911" s="48"/>
      <c r="BI911" s="49"/>
      <c r="BJ911" s="48"/>
      <c r="BK911" s="49"/>
      <c r="BL911" s="48"/>
    </row>
    <row r="912" spans="1:64" x14ac:dyDescent="0.25">
      <c r="A912" s="64" t="s">
        <v>217</v>
      </c>
      <c r="B912" s="64" t="s">
        <v>939</v>
      </c>
      <c r="C912" s="65" t="s">
        <v>15839</v>
      </c>
      <c r="D912" s="66">
        <v>3</v>
      </c>
      <c r="E912" s="67" t="s">
        <v>132</v>
      </c>
      <c r="F912" s="68">
        <v>35</v>
      </c>
      <c r="G912" s="65"/>
      <c r="H912" s="69"/>
      <c r="I912" s="70"/>
      <c r="J912" s="70"/>
      <c r="K912" s="34" t="s">
        <v>65</v>
      </c>
      <c r="L912" s="77">
        <v>912</v>
      </c>
      <c r="M912" s="77"/>
      <c r="N912" s="72"/>
      <c r="O912" s="79" t="s">
        <v>999</v>
      </c>
      <c r="P912" s="81">
        <v>43177.569722222222</v>
      </c>
      <c r="Q912" s="79" t="s">
        <v>1525</v>
      </c>
      <c r="R912" s="83" t="s">
        <v>2285</v>
      </c>
      <c r="S912" s="79" t="s">
        <v>2611</v>
      </c>
      <c r="T912" s="79" t="s">
        <v>2926</v>
      </c>
      <c r="U912" s="83" t="s">
        <v>3318</v>
      </c>
      <c r="V912" s="83" t="s">
        <v>3318</v>
      </c>
      <c r="W912" s="81">
        <v>43177.569722222222</v>
      </c>
      <c r="X912" s="83" t="s">
        <v>4509</v>
      </c>
      <c r="Y912" s="79"/>
      <c r="Z912" s="79"/>
      <c r="AA912" s="85" t="s">
        <v>5717</v>
      </c>
      <c r="AB912" s="79"/>
      <c r="AC912" s="79" t="b">
        <v>0</v>
      </c>
      <c r="AD912" s="79">
        <v>2</v>
      </c>
      <c r="AE912" s="85" t="s">
        <v>6300</v>
      </c>
      <c r="AF912" s="79" t="b">
        <v>0</v>
      </c>
      <c r="AG912" s="79" t="s">
        <v>6303</v>
      </c>
      <c r="AH912" s="79"/>
      <c r="AI912" s="85" t="s">
        <v>6296</v>
      </c>
      <c r="AJ912" s="79" t="b">
        <v>0</v>
      </c>
      <c r="AK912" s="79">
        <v>1</v>
      </c>
      <c r="AL912" s="85" t="s">
        <v>6296</v>
      </c>
      <c r="AM912" s="79" t="s">
        <v>6374</v>
      </c>
      <c r="AN912" s="79" t="b">
        <v>0</v>
      </c>
      <c r="AO912" s="85" t="s">
        <v>5717</v>
      </c>
      <c r="AP912" s="79" t="s">
        <v>6415</v>
      </c>
      <c r="AQ912" s="79">
        <v>0</v>
      </c>
      <c r="AR912" s="79">
        <v>0</v>
      </c>
      <c r="AS912" s="79"/>
      <c r="AT912" s="79"/>
      <c r="AU912" s="79"/>
      <c r="AV912" s="79"/>
      <c r="AW912" s="79"/>
      <c r="AX912" s="79"/>
      <c r="AY912" s="79"/>
      <c r="AZ912" s="79"/>
      <c r="BA912">
        <v>1</v>
      </c>
      <c r="BB912" s="78" t="str">
        <f>REPLACE(INDEX(GroupVertices[Group], MATCH(Edges[[#This Row],[Vertex 1]],GroupVertices[Vertex],0)),1,1,"")</f>
        <v>9</v>
      </c>
      <c r="BC912" s="78" t="str">
        <f>REPLACE(INDEX(GroupVertices[Group], MATCH(Edges[[#This Row],[Vertex 2]],GroupVertices[Vertex],0)),1,1,"")</f>
        <v>9</v>
      </c>
      <c r="BD912" s="48">
        <v>1</v>
      </c>
      <c r="BE912" s="49">
        <v>10</v>
      </c>
      <c r="BF912" s="48">
        <v>0</v>
      </c>
      <c r="BG912" s="49">
        <v>0</v>
      </c>
      <c r="BH912" s="48">
        <v>0</v>
      </c>
      <c r="BI912" s="49">
        <v>0</v>
      </c>
      <c r="BJ912" s="48">
        <v>9</v>
      </c>
      <c r="BK912" s="49">
        <v>90</v>
      </c>
      <c r="BL912" s="48">
        <v>10</v>
      </c>
    </row>
    <row r="913" spans="1:64" x14ac:dyDescent="0.25">
      <c r="A913" s="64" t="s">
        <v>659</v>
      </c>
      <c r="B913" s="64" t="s">
        <v>939</v>
      </c>
      <c r="C913" s="65" t="s">
        <v>15839</v>
      </c>
      <c r="D913" s="66">
        <v>3</v>
      </c>
      <c r="E913" s="67" t="s">
        <v>132</v>
      </c>
      <c r="F913" s="68">
        <v>35</v>
      </c>
      <c r="G913" s="65"/>
      <c r="H913" s="69"/>
      <c r="I913" s="70"/>
      <c r="J913" s="70"/>
      <c r="K913" s="34" t="s">
        <v>65</v>
      </c>
      <c r="L913" s="77">
        <v>913</v>
      </c>
      <c r="M913" s="77"/>
      <c r="N913" s="72"/>
      <c r="O913" s="79" t="s">
        <v>999</v>
      </c>
      <c r="P913" s="81">
        <v>43177.579780092594</v>
      </c>
      <c r="Q913" s="79" t="s">
        <v>1526</v>
      </c>
      <c r="R913" s="83" t="s">
        <v>2285</v>
      </c>
      <c r="S913" s="79" t="s">
        <v>2611</v>
      </c>
      <c r="T913" s="79" t="s">
        <v>2926</v>
      </c>
      <c r="U913" s="83" t="s">
        <v>3318</v>
      </c>
      <c r="V913" s="83" t="s">
        <v>3318</v>
      </c>
      <c r="W913" s="81">
        <v>43177.579780092594</v>
      </c>
      <c r="X913" s="83" t="s">
        <v>4510</v>
      </c>
      <c r="Y913" s="79"/>
      <c r="Z913" s="79"/>
      <c r="AA913" s="85" t="s">
        <v>5718</v>
      </c>
      <c r="AB913" s="79"/>
      <c r="AC913" s="79" t="b">
        <v>0</v>
      </c>
      <c r="AD913" s="79">
        <v>0</v>
      </c>
      <c r="AE913" s="85" t="s">
        <v>6296</v>
      </c>
      <c r="AF913" s="79" t="b">
        <v>0</v>
      </c>
      <c r="AG913" s="79" t="s">
        <v>6303</v>
      </c>
      <c r="AH913" s="79"/>
      <c r="AI913" s="85" t="s">
        <v>6296</v>
      </c>
      <c r="AJ913" s="79" t="b">
        <v>0</v>
      </c>
      <c r="AK913" s="79">
        <v>1</v>
      </c>
      <c r="AL913" s="85" t="s">
        <v>5717</v>
      </c>
      <c r="AM913" s="79" t="s">
        <v>6331</v>
      </c>
      <c r="AN913" s="79" t="b">
        <v>0</v>
      </c>
      <c r="AO913" s="85" t="s">
        <v>5717</v>
      </c>
      <c r="AP913" s="79" t="s">
        <v>176</v>
      </c>
      <c r="AQ913" s="79">
        <v>0</v>
      </c>
      <c r="AR913" s="79">
        <v>0</v>
      </c>
      <c r="AS913" s="79"/>
      <c r="AT913" s="79"/>
      <c r="AU913" s="79"/>
      <c r="AV913" s="79"/>
      <c r="AW913" s="79"/>
      <c r="AX913" s="79"/>
      <c r="AY913" s="79"/>
      <c r="AZ913" s="79"/>
      <c r="BA913">
        <v>1</v>
      </c>
      <c r="BB913" s="78" t="str">
        <f>REPLACE(INDEX(GroupVertices[Group], MATCH(Edges[[#This Row],[Vertex 1]],GroupVertices[Vertex],0)),1,1,"")</f>
        <v>9</v>
      </c>
      <c r="BC913" s="78" t="str">
        <f>REPLACE(INDEX(GroupVertices[Group], MATCH(Edges[[#This Row],[Vertex 2]],GroupVertices[Vertex],0)),1,1,"")</f>
        <v>9</v>
      </c>
      <c r="BD913" s="48"/>
      <c r="BE913" s="49"/>
      <c r="BF913" s="48"/>
      <c r="BG913" s="49"/>
      <c r="BH913" s="48"/>
      <c r="BI913" s="49"/>
      <c r="BJ913" s="48"/>
      <c r="BK913" s="49"/>
      <c r="BL913" s="48"/>
    </row>
    <row r="914" spans="1:64" x14ac:dyDescent="0.25">
      <c r="A914" s="64" t="s">
        <v>659</v>
      </c>
      <c r="B914" s="64" t="s">
        <v>874</v>
      </c>
      <c r="C914" s="65" t="s">
        <v>15839</v>
      </c>
      <c r="D914" s="66">
        <v>3</v>
      </c>
      <c r="E914" s="67" t="s">
        <v>132</v>
      </c>
      <c r="F914" s="68">
        <v>35</v>
      </c>
      <c r="G914" s="65"/>
      <c r="H914" s="69"/>
      <c r="I914" s="70"/>
      <c r="J914" s="70"/>
      <c r="K914" s="34" t="s">
        <v>65</v>
      </c>
      <c r="L914" s="77">
        <v>914</v>
      </c>
      <c r="M914" s="77"/>
      <c r="N914" s="72"/>
      <c r="O914" s="79" t="s">
        <v>999</v>
      </c>
      <c r="P914" s="81">
        <v>43177.579780092594</v>
      </c>
      <c r="Q914" s="79" t="s">
        <v>1526</v>
      </c>
      <c r="R914" s="83" t="s">
        <v>2285</v>
      </c>
      <c r="S914" s="79" t="s">
        <v>2611</v>
      </c>
      <c r="T914" s="79" t="s">
        <v>2926</v>
      </c>
      <c r="U914" s="83" t="s">
        <v>3318</v>
      </c>
      <c r="V914" s="83" t="s">
        <v>3318</v>
      </c>
      <c r="W914" s="81">
        <v>43177.579780092594</v>
      </c>
      <c r="X914" s="83" t="s">
        <v>4510</v>
      </c>
      <c r="Y914" s="79"/>
      <c r="Z914" s="79"/>
      <c r="AA914" s="85" t="s">
        <v>5718</v>
      </c>
      <c r="AB914" s="79"/>
      <c r="AC914" s="79" t="b">
        <v>0</v>
      </c>
      <c r="AD914" s="79">
        <v>0</v>
      </c>
      <c r="AE914" s="85" t="s">
        <v>6296</v>
      </c>
      <c r="AF914" s="79" t="b">
        <v>0</v>
      </c>
      <c r="AG914" s="79" t="s">
        <v>6303</v>
      </c>
      <c r="AH914" s="79"/>
      <c r="AI914" s="85" t="s">
        <v>6296</v>
      </c>
      <c r="AJ914" s="79" t="b">
        <v>0</v>
      </c>
      <c r="AK914" s="79">
        <v>1</v>
      </c>
      <c r="AL914" s="85" t="s">
        <v>5717</v>
      </c>
      <c r="AM914" s="79" t="s">
        <v>6331</v>
      </c>
      <c r="AN914" s="79" t="b">
        <v>0</v>
      </c>
      <c r="AO914" s="85" t="s">
        <v>5717</v>
      </c>
      <c r="AP914" s="79" t="s">
        <v>176</v>
      </c>
      <c r="AQ914" s="79">
        <v>0</v>
      </c>
      <c r="AR914" s="79">
        <v>0</v>
      </c>
      <c r="AS914" s="79"/>
      <c r="AT914" s="79"/>
      <c r="AU914" s="79"/>
      <c r="AV914" s="79"/>
      <c r="AW914" s="79"/>
      <c r="AX914" s="79"/>
      <c r="AY914" s="79"/>
      <c r="AZ914" s="79"/>
      <c r="BA914">
        <v>1</v>
      </c>
      <c r="BB914" s="78" t="str">
        <f>REPLACE(INDEX(GroupVertices[Group], MATCH(Edges[[#This Row],[Vertex 1]],GroupVertices[Vertex],0)),1,1,"")</f>
        <v>9</v>
      </c>
      <c r="BC914" s="78" t="str">
        <f>REPLACE(INDEX(GroupVertices[Group], MATCH(Edges[[#This Row],[Vertex 2]],GroupVertices[Vertex],0)),1,1,"")</f>
        <v>9</v>
      </c>
      <c r="BD914" s="48"/>
      <c r="BE914" s="49"/>
      <c r="BF914" s="48"/>
      <c r="BG914" s="49"/>
      <c r="BH914" s="48"/>
      <c r="BI914" s="49"/>
      <c r="BJ914" s="48"/>
      <c r="BK914" s="49"/>
      <c r="BL914" s="48"/>
    </row>
    <row r="915" spans="1:64" x14ac:dyDescent="0.25">
      <c r="A915" s="64" t="s">
        <v>659</v>
      </c>
      <c r="B915" s="64" t="s">
        <v>217</v>
      </c>
      <c r="C915" s="65" t="s">
        <v>15839</v>
      </c>
      <c r="D915" s="66">
        <v>3</v>
      </c>
      <c r="E915" s="67" t="s">
        <v>132</v>
      </c>
      <c r="F915" s="68">
        <v>35</v>
      </c>
      <c r="G915" s="65"/>
      <c r="H915" s="69"/>
      <c r="I915" s="70"/>
      <c r="J915" s="70"/>
      <c r="K915" s="34" t="s">
        <v>65</v>
      </c>
      <c r="L915" s="77">
        <v>915</v>
      </c>
      <c r="M915" s="77"/>
      <c r="N915" s="72"/>
      <c r="O915" s="79" t="s">
        <v>999</v>
      </c>
      <c r="P915" s="81">
        <v>43177.579780092594</v>
      </c>
      <c r="Q915" s="79" t="s">
        <v>1526</v>
      </c>
      <c r="R915" s="83" t="s">
        <v>2285</v>
      </c>
      <c r="S915" s="79" t="s">
        <v>2611</v>
      </c>
      <c r="T915" s="79" t="s">
        <v>2926</v>
      </c>
      <c r="U915" s="83" t="s">
        <v>3318</v>
      </c>
      <c r="V915" s="83" t="s">
        <v>3318</v>
      </c>
      <c r="W915" s="81">
        <v>43177.579780092594</v>
      </c>
      <c r="X915" s="83" t="s">
        <v>4510</v>
      </c>
      <c r="Y915" s="79"/>
      <c r="Z915" s="79"/>
      <c r="AA915" s="85" t="s">
        <v>5718</v>
      </c>
      <c r="AB915" s="79"/>
      <c r="AC915" s="79" t="b">
        <v>0</v>
      </c>
      <c r="AD915" s="79">
        <v>0</v>
      </c>
      <c r="AE915" s="85" t="s">
        <v>6296</v>
      </c>
      <c r="AF915" s="79" t="b">
        <v>0</v>
      </c>
      <c r="AG915" s="79" t="s">
        <v>6303</v>
      </c>
      <c r="AH915" s="79"/>
      <c r="AI915" s="85" t="s">
        <v>6296</v>
      </c>
      <c r="AJ915" s="79" t="b">
        <v>0</v>
      </c>
      <c r="AK915" s="79">
        <v>1</v>
      </c>
      <c r="AL915" s="85" t="s">
        <v>5717</v>
      </c>
      <c r="AM915" s="79" t="s">
        <v>6331</v>
      </c>
      <c r="AN915" s="79" t="b">
        <v>0</v>
      </c>
      <c r="AO915" s="85" t="s">
        <v>5717</v>
      </c>
      <c r="AP915" s="79" t="s">
        <v>176</v>
      </c>
      <c r="AQ915" s="79">
        <v>0</v>
      </c>
      <c r="AR915" s="79">
        <v>0</v>
      </c>
      <c r="AS915" s="79"/>
      <c r="AT915" s="79"/>
      <c r="AU915" s="79"/>
      <c r="AV915" s="79"/>
      <c r="AW915" s="79"/>
      <c r="AX915" s="79"/>
      <c r="AY915" s="79"/>
      <c r="AZ915" s="79"/>
      <c r="BA915">
        <v>1</v>
      </c>
      <c r="BB915" s="78" t="str">
        <f>REPLACE(INDEX(GroupVertices[Group], MATCH(Edges[[#This Row],[Vertex 1]],GroupVertices[Vertex],0)),1,1,"")</f>
        <v>9</v>
      </c>
      <c r="BC915" s="78" t="str">
        <f>REPLACE(INDEX(GroupVertices[Group], MATCH(Edges[[#This Row],[Vertex 2]],GroupVertices[Vertex],0)),1,1,"")</f>
        <v>9</v>
      </c>
      <c r="BD915" s="48">
        <v>1</v>
      </c>
      <c r="BE915" s="49">
        <v>8.3333333333333339</v>
      </c>
      <c r="BF915" s="48">
        <v>0</v>
      </c>
      <c r="BG915" s="49">
        <v>0</v>
      </c>
      <c r="BH915" s="48">
        <v>0</v>
      </c>
      <c r="BI915" s="49">
        <v>0</v>
      </c>
      <c r="BJ915" s="48">
        <v>11</v>
      </c>
      <c r="BK915" s="49">
        <v>91.666666666666671</v>
      </c>
      <c r="BL915" s="48">
        <v>12</v>
      </c>
    </row>
    <row r="916" spans="1:64" x14ac:dyDescent="0.25">
      <c r="A916" s="64" t="s">
        <v>660</v>
      </c>
      <c r="B916" s="64" t="s">
        <v>686</v>
      </c>
      <c r="C916" s="65" t="s">
        <v>15839</v>
      </c>
      <c r="D916" s="66">
        <v>3</v>
      </c>
      <c r="E916" s="67" t="s">
        <v>132</v>
      </c>
      <c r="F916" s="68">
        <v>35</v>
      </c>
      <c r="G916" s="65"/>
      <c r="H916" s="69"/>
      <c r="I916" s="70"/>
      <c r="J916" s="70"/>
      <c r="K916" s="34" t="s">
        <v>65</v>
      </c>
      <c r="L916" s="77">
        <v>916</v>
      </c>
      <c r="M916" s="77"/>
      <c r="N916" s="72"/>
      <c r="O916" s="79" t="s">
        <v>999</v>
      </c>
      <c r="P916" s="81">
        <v>43177.584016203706</v>
      </c>
      <c r="Q916" s="79" t="s">
        <v>1147</v>
      </c>
      <c r="R916" s="83" t="s">
        <v>2078</v>
      </c>
      <c r="S916" s="79" t="s">
        <v>2548</v>
      </c>
      <c r="T916" s="79" t="s">
        <v>731</v>
      </c>
      <c r="U916" s="79"/>
      <c r="V916" s="83" t="s">
        <v>3796</v>
      </c>
      <c r="W916" s="81">
        <v>43177.584016203706</v>
      </c>
      <c r="X916" s="83" t="s">
        <v>4511</v>
      </c>
      <c r="Y916" s="79"/>
      <c r="Z916" s="79"/>
      <c r="AA916" s="85" t="s">
        <v>5719</v>
      </c>
      <c r="AB916" s="79"/>
      <c r="AC916" s="79" t="b">
        <v>0</v>
      </c>
      <c r="AD916" s="79">
        <v>0</v>
      </c>
      <c r="AE916" s="85" t="s">
        <v>6296</v>
      </c>
      <c r="AF916" s="79" t="b">
        <v>0</v>
      </c>
      <c r="AG916" s="79" t="s">
        <v>6304</v>
      </c>
      <c r="AH916" s="79"/>
      <c r="AI916" s="85" t="s">
        <v>6296</v>
      </c>
      <c r="AJ916" s="79" t="b">
        <v>0</v>
      </c>
      <c r="AK916" s="79">
        <v>4</v>
      </c>
      <c r="AL916" s="85" t="s">
        <v>5812</v>
      </c>
      <c r="AM916" s="79" t="s">
        <v>6340</v>
      </c>
      <c r="AN916" s="79" t="b">
        <v>0</v>
      </c>
      <c r="AO916" s="85" t="s">
        <v>5812</v>
      </c>
      <c r="AP916" s="79" t="s">
        <v>176</v>
      </c>
      <c r="AQ916" s="79">
        <v>0</v>
      </c>
      <c r="AR916" s="79">
        <v>0</v>
      </c>
      <c r="AS916" s="79"/>
      <c r="AT916" s="79"/>
      <c r="AU916" s="79"/>
      <c r="AV916" s="79"/>
      <c r="AW916" s="79"/>
      <c r="AX916" s="79"/>
      <c r="AY916" s="79"/>
      <c r="AZ916" s="79"/>
      <c r="BA916">
        <v>1</v>
      </c>
      <c r="BB916" s="78" t="str">
        <f>REPLACE(INDEX(GroupVertices[Group], MATCH(Edges[[#This Row],[Vertex 1]],GroupVertices[Vertex],0)),1,1,"")</f>
        <v>15</v>
      </c>
      <c r="BC916" s="78" t="str">
        <f>REPLACE(INDEX(GroupVertices[Group], MATCH(Edges[[#This Row],[Vertex 2]],GroupVertices[Vertex],0)),1,1,"")</f>
        <v>15</v>
      </c>
      <c r="BD916" s="48">
        <v>1</v>
      </c>
      <c r="BE916" s="49">
        <v>5.2631578947368425</v>
      </c>
      <c r="BF916" s="48">
        <v>0</v>
      </c>
      <c r="BG916" s="49">
        <v>0</v>
      </c>
      <c r="BH916" s="48">
        <v>0</v>
      </c>
      <c r="BI916" s="49">
        <v>0</v>
      </c>
      <c r="BJ916" s="48">
        <v>18</v>
      </c>
      <c r="BK916" s="49">
        <v>94.736842105263165</v>
      </c>
      <c r="BL916" s="48">
        <v>19</v>
      </c>
    </row>
    <row r="917" spans="1:64" x14ac:dyDescent="0.25">
      <c r="A917" s="64" t="s">
        <v>661</v>
      </c>
      <c r="B917" s="64" t="s">
        <v>940</v>
      </c>
      <c r="C917" s="65" t="s">
        <v>15839</v>
      </c>
      <c r="D917" s="66">
        <v>3</v>
      </c>
      <c r="E917" s="67" t="s">
        <v>132</v>
      </c>
      <c r="F917" s="68">
        <v>35</v>
      </c>
      <c r="G917" s="65"/>
      <c r="H917" s="69"/>
      <c r="I917" s="70"/>
      <c r="J917" s="70"/>
      <c r="K917" s="34" t="s">
        <v>65</v>
      </c>
      <c r="L917" s="77">
        <v>917</v>
      </c>
      <c r="M917" s="77"/>
      <c r="N917" s="72"/>
      <c r="O917" s="79" t="s">
        <v>999</v>
      </c>
      <c r="P917" s="81">
        <v>43177.584745370368</v>
      </c>
      <c r="Q917" s="79" t="s">
        <v>1527</v>
      </c>
      <c r="R917" s="83" t="s">
        <v>2286</v>
      </c>
      <c r="S917" s="79" t="s">
        <v>2612</v>
      </c>
      <c r="T917" s="79" t="s">
        <v>2672</v>
      </c>
      <c r="U917" s="79"/>
      <c r="V917" s="83" t="s">
        <v>3797</v>
      </c>
      <c r="W917" s="81">
        <v>43177.584745370368</v>
      </c>
      <c r="X917" s="83" t="s">
        <v>4512</v>
      </c>
      <c r="Y917" s="79"/>
      <c r="Z917" s="79"/>
      <c r="AA917" s="85" t="s">
        <v>5720</v>
      </c>
      <c r="AB917" s="79"/>
      <c r="AC917" s="79" t="b">
        <v>0</v>
      </c>
      <c r="AD917" s="79">
        <v>2</v>
      </c>
      <c r="AE917" s="85" t="s">
        <v>6296</v>
      </c>
      <c r="AF917" s="79" t="b">
        <v>0</v>
      </c>
      <c r="AG917" s="79" t="s">
        <v>6304</v>
      </c>
      <c r="AH917" s="79"/>
      <c r="AI917" s="85" t="s">
        <v>6296</v>
      </c>
      <c r="AJ917" s="79" t="b">
        <v>0</v>
      </c>
      <c r="AK917" s="79">
        <v>0</v>
      </c>
      <c r="AL917" s="85" t="s">
        <v>6296</v>
      </c>
      <c r="AM917" s="79" t="s">
        <v>6374</v>
      </c>
      <c r="AN917" s="79" t="b">
        <v>0</v>
      </c>
      <c r="AO917" s="85" t="s">
        <v>5720</v>
      </c>
      <c r="AP917" s="79" t="s">
        <v>176</v>
      </c>
      <c r="AQ917" s="79">
        <v>0</v>
      </c>
      <c r="AR917" s="79">
        <v>0</v>
      </c>
      <c r="AS917" s="79"/>
      <c r="AT917" s="79"/>
      <c r="AU917" s="79"/>
      <c r="AV917" s="79"/>
      <c r="AW917" s="79"/>
      <c r="AX917" s="79"/>
      <c r="AY917" s="79"/>
      <c r="AZ917" s="79"/>
      <c r="BA917">
        <v>1</v>
      </c>
      <c r="BB917" s="78" t="str">
        <f>REPLACE(INDEX(GroupVertices[Group], MATCH(Edges[[#This Row],[Vertex 1]],GroupVertices[Vertex],0)),1,1,"")</f>
        <v>73</v>
      </c>
      <c r="BC917" s="78" t="str">
        <f>REPLACE(INDEX(GroupVertices[Group], MATCH(Edges[[#This Row],[Vertex 2]],GroupVertices[Vertex],0)),1,1,"")</f>
        <v>73</v>
      </c>
      <c r="BD917" s="48">
        <v>0</v>
      </c>
      <c r="BE917" s="49">
        <v>0</v>
      </c>
      <c r="BF917" s="48">
        <v>0</v>
      </c>
      <c r="BG917" s="49">
        <v>0</v>
      </c>
      <c r="BH917" s="48">
        <v>0</v>
      </c>
      <c r="BI917" s="49">
        <v>0</v>
      </c>
      <c r="BJ917" s="48">
        <v>18</v>
      </c>
      <c r="BK917" s="49">
        <v>100</v>
      </c>
      <c r="BL917" s="48">
        <v>18</v>
      </c>
    </row>
    <row r="918" spans="1:64" x14ac:dyDescent="0.25">
      <c r="A918" s="64" t="s">
        <v>218</v>
      </c>
      <c r="B918" s="64" t="s">
        <v>941</v>
      </c>
      <c r="C918" s="65" t="s">
        <v>15839</v>
      </c>
      <c r="D918" s="66">
        <v>3</v>
      </c>
      <c r="E918" s="67" t="s">
        <v>132</v>
      </c>
      <c r="F918" s="68">
        <v>35</v>
      </c>
      <c r="G918" s="65"/>
      <c r="H918" s="69"/>
      <c r="I918" s="70"/>
      <c r="J918" s="70"/>
      <c r="K918" s="34" t="s">
        <v>65</v>
      </c>
      <c r="L918" s="77">
        <v>918</v>
      </c>
      <c r="M918" s="77"/>
      <c r="N918" s="72"/>
      <c r="O918" s="79" t="s">
        <v>999</v>
      </c>
      <c r="P918" s="81">
        <v>43177.461192129631</v>
      </c>
      <c r="Q918" s="79" t="s">
        <v>1007</v>
      </c>
      <c r="R918" s="83" t="s">
        <v>1994</v>
      </c>
      <c r="S918" s="79" t="s">
        <v>2506</v>
      </c>
      <c r="T918" s="79" t="s">
        <v>2653</v>
      </c>
      <c r="U918" s="79"/>
      <c r="V918" s="83" t="s">
        <v>3492</v>
      </c>
      <c r="W918" s="81">
        <v>43177.461192129631</v>
      </c>
      <c r="X918" s="83" t="s">
        <v>3884</v>
      </c>
      <c r="Y918" s="79"/>
      <c r="Z918" s="79"/>
      <c r="AA918" s="85" t="s">
        <v>5092</v>
      </c>
      <c r="AB918" s="79"/>
      <c r="AC918" s="79" t="b">
        <v>0</v>
      </c>
      <c r="AD918" s="79">
        <v>6</v>
      </c>
      <c r="AE918" s="85" t="s">
        <v>6296</v>
      </c>
      <c r="AF918" s="79" t="b">
        <v>0</v>
      </c>
      <c r="AG918" s="79" t="s">
        <v>6304</v>
      </c>
      <c r="AH918" s="79"/>
      <c r="AI918" s="85" t="s">
        <v>6296</v>
      </c>
      <c r="AJ918" s="79" t="b">
        <v>0</v>
      </c>
      <c r="AK918" s="79">
        <v>5</v>
      </c>
      <c r="AL918" s="85" t="s">
        <v>6296</v>
      </c>
      <c r="AM918" s="79" t="s">
        <v>6328</v>
      </c>
      <c r="AN918" s="79" t="b">
        <v>0</v>
      </c>
      <c r="AO918" s="85" t="s">
        <v>5092</v>
      </c>
      <c r="AP918" s="79" t="s">
        <v>6415</v>
      </c>
      <c r="AQ918" s="79">
        <v>0</v>
      </c>
      <c r="AR918" s="79">
        <v>0</v>
      </c>
      <c r="AS918" s="79"/>
      <c r="AT918" s="79"/>
      <c r="AU918" s="79"/>
      <c r="AV918" s="79"/>
      <c r="AW918" s="79"/>
      <c r="AX918" s="79"/>
      <c r="AY918" s="79"/>
      <c r="AZ918" s="79"/>
      <c r="BA918">
        <v>1</v>
      </c>
      <c r="BB918" s="78" t="str">
        <f>REPLACE(INDEX(GroupVertices[Group], MATCH(Edges[[#This Row],[Vertex 1]],GroupVertices[Vertex],0)),1,1,"")</f>
        <v>4</v>
      </c>
      <c r="BC918" s="78" t="str">
        <f>REPLACE(INDEX(GroupVertices[Group], MATCH(Edges[[#This Row],[Vertex 2]],GroupVertices[Vertex],0)),1,1,"")</f>
        <v>4</v>
      </c>
      <c r="BD918" s="48"/>
      <c r="BE918" s="49"/>
      <c r="BF918" s="48"/>
      <c r="BG918" s="49"/>
      <c r="BH918" s="48"/>
      <c r="BI918" s="49"/>
      <c r="BJ918" s="48"/>
      <c r="BK918" s="49"/>
      <c r="BL918" s="48"/>
    </row>
    <row r="919" spans="1:64" x14ac:dyDescent="0.25">
      <c r="A919" s="64" t="s">
        <v>662</v>
      </c>
      <c r="B919" s="64" t="s">
        <v>941</v>
      </c>
      <c r="C919" s="65" t="s">
        <v>15839</v>
      </c>
      <c r="D919" s="66">
        <v>3</v>
      </c>
      <c r="E919" s="67" t="s">
        <v>132</v>
      </c>
      <c r="F919" s="68">
        <v>35</v>
      </c>
      <c r="G919" s="65"/>
      <c r="H919" s="69"/>
      <c r="I919" s="70"/>
      <c r="J919" s="70"/>
      <c r="K919" s="34" t="s">
        <v>65</v>
      </c>
      <c r="L919" s="77">
        <v>919</v>
      </c>
      <c r="M919" s="77"/>
      <c r="N919" s="72"/>
      <c r="O919" s="79" t="s">
        <v>999</v>
      </c>
      <c r="P919" s="81">
        <v>43177.580578703702</v>
      </c>
      <c r="Q919" s="79" t="s">
        <v>1528</v>
      </c>
      <c r="R919" s="79"/>
      <c r="S919" s="79"/>
      <c r="T919" s="79"/>
      <c r="U919" s="79"/>
      <c r="V919" s="83" t="s">
        <v>3798</v>
      </c>
      <c r="W919" s="81">
        <v>43177.580578703702</v>
      </c>
      <c r="X919" s="83" t="s">
        <v>4513</v>
      </c>
      <c r="Y919" s="79"/>
      <c r="Z919" s="79"/>
      <c r="AA919" s="85" t="s">
        <v>5721</v>
      </c>
      <c r="AB919" s="79"/>
      <c r="AC919" s="79" t="b">
        <v>0</v>
      </c>
      <c r="AD919" s="79">
        <v>0</v>
      </c>
      <c r="AE919" s="85" t="s">
        <v>6296</v>
      </c>
      <c r="AF919" s="79" t="b">
        <v>0</v>
      </c>
      <c r="AG919" s="79" t="s">
        <v>6304</v>
      </c>
      <c r="AH919" s="79"/>
      <c r="AI919" s="85" t="s">
        <v>6296</v>
      </c>
      <c r="AJ919" s="79" t="b">
        <v>0</v>
      </c>
      <c r="AK919" s="79">
        <v>5</v>
      </c>
      <c r="AL919" s="85" t="s">
        <v>5092</v>
      </c>
      <c r="AM919" s="79" t="s">
        <v>6328</v>
      </c>
      <c r="AN919" s="79" t="b">
        <v>0</v>
      </c>
      <c r="AO919" s="85" t="s">
        <v>5092</v>
      </c>
      <c r="AP919" s="79" t="s">
        <v>176</v>
      </c>
      <c r="AQ919" s="79">
        <v>0</v>
      </c>
      <c r="AR919" s="79">
        <v>0</v>
      </c>
      <c r="AS919" s="79"/>
      <c r="AT919" s="79"/>
      <c r="AU919" s="79"/>
      <c r="AV919" s="79"/>
      <c r="AW919" s="79"/>
      <c r="AX919" s="79"/>
      <c r="AY919" s="79"/>
      <c r="AZ919" s="79"/>
      <c r="BA919">
        <v>1</v>
      </c>
      <c r="BB919" s="78" t="str">
        <f>REPLACE(INDEX(GroupVertices[Group], MATCH(Edges[[#This Row],[Vertex 1]],GroupVertices[Vertex],0)),1,1,"")</f>
        <v>4</v>
      </c>
      <c r="BC919" s="78" t="str">
        <f>REPLACE(INDEX(GroupVertices[Group], MATCH(Edges[[#This Row],[Vertex 2]],GroupVertices[Vertex],0)),1,1,"")</f>
        <v>4</v>
      </c>
      <c r="BD919" s="48"/>
      <c r="BE919" s="49"/>
      <c r="BF919" s="48"/>
      <c r="BG919" s="49"/>
      <c r="BH919" s="48"/>
      <c r="BI919" s="49"/>
      <c r="BJ919" s="48"/>
      <c r="BK919" s="49"/>
      <c r="BL919" s="48"/>
    </row>
    <row r="920" spans="1:64" x14ac:dyDescent="0.25">
      <c r="A920" s="64" t="s">
        <v>218</v>
      </c>
      <c r="B920" s="64" t="s">
        <v>942</v>
      </c>
      <c r="C920" s="65" t="s">
        <v>15839</v>
      </c>
      <c r="D920" s="66">
        <v>3</v>
      </c>
      <c r="E920" s="67" t="s">
        <v>132</v>
      </c>
      <c r="F920" s="68">
        <v>35</v>
      </c>
      <c r="G920" s="65"/>
      <c r="H920" s="69"/>
      <c r="I920" s="70"/>
      <c r="J920" s="70"/>
      <c r="K920" s="34" t="s">
        <v>65</v>
      </c>
      <c r="L920" s="77">
        <v>920</v>
      </c>
      <c r="M920" s="77"/>
      <c r="N920" s="72"/>
      <c r="O920" s="79" t="s">
        <v>999</v>
      </c>
      <c r="P920" s="81">
        <v>43177.461192129631</v>
      </c>
      <c r="Q920" s="79" t="s">
        <v>1007</v>
      </c>
      <c r="R920" s="83" t="s">
        <v>1994</v>
      </c>
      <c r="S920" s="79" t="s">
        <v>2506</v>
      </c>
      <c r="T920" s="79" t="s">
        <v>2653</v>
      </c>
      <c r="U920" s="79"/>
      <c r="V920" s="83" t="s">
        <v>3492</v>
      </c>
      <c r="W920" s="81">
        <v>43177.461192129631</v>
      </c>
      <c r="X920" s="83" t="s">
        <v>3884</v>
      </c>
      <c r="Y920" s="79"/>
      <c r="Z920" s="79"/>
      <c r="AA920" s="85" t="s">
        <v>5092</v>
      </c>
      <c r="AB920" s="79"/>
      <c r="AC920" s="79" t="b">
        <v>0</v>
      </c>
      <c r="AD920" s="79">
        <v>6</v>
      </c>
      <c r="AE920" s="85" t="s">
        <v>6296</v>
      </c>
      <c r="AF920" s="79" t="b">
        <v>0</v>
      </c>
      <c r="AG920" s="79" t="s">
        <v>6304</v>
      </c>
      <c r="AH920" s="79"/>
      <c r="AI920" s="85" t="s">
        <v>6296</v>
      </c>
      <c r="AJ920" s="79" t="b">
        <v>0</v>
      </c>
      <c r="AK920" s="79">
        <v>5</v>
      </c>
      <c r="AL920" s="85" t="s">
        <v>6296</v>
      </c>
      <c r="AM920" s="79" t="s">
        <v>6328</v>
      </c>
      <c r="AN920" s="79" t="b">
        <v>0</v>
      </c>
      <c r="AO920" s="85" t="s">
        <v>5092</v>
      </c>
      <c r="AP920" s="79" t="s">
        <v>6415</v>
      </c>
      <c r="AQ920" s="79">
        <v>0</v>
      </c>
      <c r="AR920" s="79">
        <v>0</v>
      </c>
      <c r="AS920" s="79"/>
      <c r="AT920" s="79"/>
      <c r="AU920" s="79"/>
      <c r="AV920" s="79"/>
      <c r="AW920" s="79"/>
      <c r="AX920" s="79"/>
      <c r="AY920" s="79"/>
      <c r="AZ920" s="79"/>
      <c r="BA920">
        <v>1</v>
      </c>
      <c r="BB920" s="78" t="str">
        <f>REPLACE(INDEX(GroupVertices[Group], MATCH(Edges[[#This Row],[Vertex 1]],GroupVertices[Vertex],0)),1,1,"")</f>
        <v>4</v>
      </c>
      <c r="BC920" s="78" t="str">
        <f>REPLACE(INDEX(GroupVertices[Group], MATCH(Edges[[#This Row],[Vertex 2]],GroupVertices[Vertex],0)),1,1,"")</f>
        <v>4</v>
      </c>
      <c r="BD920" s="48"/>
      <c r="BE920" s="49"/>
      <c r="BF920" s="48"/>
      <c r="BG920" s="49"/>
      <c r="BH920" s="48"/>
      <c r="BI920" s="49"/>
      <c r="BJ920" s="48"/>
      <c r="BK920" s="49"/>
      <c r="BL920" s="48"/>
    </row>
    <row r="921" spans="1:64" x14ac:dyDescent="0.25">
      <c r="A921" s="64" t="s">
        <v>662</v>
      </c>
      <c r="B921" s="64" t="s">
        <v>942</v>
      </c>
      <c r="C921" s="65" t="s">
        <v>15839</v>
      </c>
      <c r="D921" s="66">
        <v>3</v>
      </c>
      <c r="E921" s="67" t="s">
        <v>132</v>
      </c>
      <c r="F921" s="68">
        <v>35</v>
      </c>
      <c r="G921" s="65"/>
      <c r="H921" s="69"/>
      <c r="I921" s="70"/>
      <c r="J921" s="70"/>
      <c r="K921" s="34" t="s">
        <v>65</v>
      </c>
      <c r="L921" s="77">
        <v>921</v>
      </c>
      <c r="M921" s="77"/>
      <c r="N921" s="72"/>
      <c r="O921" s="79" t="s">
        <v>999</v>
      </c>
      <c r="P921" s="81">
        <v>43177.580578703702</v>
      </c>
      <c r="Q921" s="79" t="s">
        <v>1528</v>
      </c>
      <c r="R921" s="79"/>
      <c r="S921" s="79"/>
      <c r="T921" s="79"/>
      <c r="U921" s="79"/>
      <c r="V921" s="83" t="s">
        <v>3798</v>
      </c>
      <c r="W921" s="81">
        <v>43177.580578703702</v>
      </c>
      <c r="X921" s="83" t="s">
        <v>4513</v>
      </c>
      <c r="Y921" s="79"/>
      <c r="Z921" s="79"/>
      <c r="AA921" s="85" t="s">
        <v>5721</v>
      </c>
      <c r="AB921" s="79"/>
      <c r="AC921" s="79" t="b">
        <v>0</v>
      </c>
      <c r="AD921" s="79">
        <v>0</v>
      </c>
      <c r="AE921" s="85" t="s">
        <v>6296</v>
      </c>
      <c r="AF921" s="79" t="b">
        <v>0</v>
      </c>
      <c r="AG921" s="79" t="s">
        <v>6304</v>
      </c>
      <c r="AH921" s="79"/>
      <c r="AI921" s="85" t="s">
        <v>6296</v>
      </c>
      <c r="AJ921" s="79" t="b">
        <v>0</v>
      </c>
      <c r="AK921" s="79">
        <v>5</v>
      </c>
      <c r="AL921" s="85" t="s">
        <v>5092</v>
      </c>
      <c r="AM921" s="79" t="s">
        <v>6328</v>
      </c>
      <c r="AN921" s="79" t="b">
        <v>0</v>
      </c>
      <c r="AO921" s="85" t="s">
        <v>5092</v>
      </c>
      <c r="AP921" s="79" t="s">
        <v>176</v>
      </c>
      <c r="AQ921" s="79">
        <v>0</v>
      </c>
      <c r="AR921" s="79">
        <v>0</v>
      </c>
      <c r="AS921" s="79"/>
      <c r="AT921" s="79"/>
      <c r="AU921" s="79"/>
      <c r="AV921" s="79"/>
      <c r="AW921" s="79"/>
      <c r="AX921" s="79"/>
      <c r="AY921" s="79"/>
      <c r="AZ921" s="79"/>
      <c r="BA921">
        <v>1</v>
      </c>
      <c r="BB921" s="78" t="str">
        <f>REPLACE(INDEX(GroupVertices[Group], MATCH(Edges[[#This Row],[Vertex 1]],GroupVertices[Vertex],0)),1,1,"")</f>
        <v>4</v>
      </c>
      <c r="BC921" s="78" t="str">
        <f>REPLACE(INDEX(GroupVertices[Group], MATCH(Edges[[#This Row],[Vertex 2]],GroupVertices[Vertex],0)),1,1,"")</f>
        <v>4</v>
      </c>
      <c r="BD921" s="48"/>
      <c r="BE921" s="49"/>
      <c r="BF921" s="48"/>
      <c r="BG921" s="49"/>
      <c r="BH921" s="48"/>
      <c r="BI921" s="49"/>
      <c r="BJ921" s="48"/>
      <c r="BK921" s="49"/>
      <c r="BL921" s="48"/>
    </row>
    <row r="922" spans="1:64" x14ac:dyDescent="0.25">
      <c r="A922" s="64" t="s">
        <v>218</v>
      </c>
      <c r="B922" s="64" t="s">
        <v>943</v>
      </c>
      <c r="C922" s="65" t="s">
        <v>15839</v>
      </c>
      <c r="D922" s="66">
        <v>3</v>
      </c>
      <c r="E922" s="67" t="s">
        <v>132</v>
      </c>
      <c r="F922" s="68">
        <v>35</v>
      </c>
      <c r="G922" s="65"/>
      <c r="H922" s="69"/>
      <c r="I922" s="70"/>
      <c r="J922" s="70"/>
      <c r="K922" s="34" t="s">
        <v>65</v>
      </c>
      <c r="L922" s="77">
        <v>922</v>
      </c>
      <c r="M922" s="77"/>
      <c r="N922" s="72"/>
      <c r="O922" s="79" t="s">
        <v>999</v>
      </c>
      <c r="P922" s="81">
        <v>43177.461192129631</v>
      </c>
      <c r="Q922" s="79" t="s">
        <v>1007</v>
      </c>
      <c r="R922" s="83" t="s">
        <v>1994</v>
      </c>
      <c r="S922" s="79" t="s">
        <v>2506</v>
      </c>
      <c r="T922" s="79" t="s">
        <v>2653</v>
      </c>
      <c r="U922" s="79"/>
      <c r="V922" s="83" t="s">
        <v>3492</v>
      </c>
      <c r="W922" s="81">
        <v>43177.461192129631</v>
      </c>
      <c r="X922" s="83" t="s">
        <v>3884</v>
      </c>
      <c r="Y922" s="79"/>
      <c r="Z922" s="79"/>
      <c r="AA922" s="85" t="s">
        <v>5092</v>
      </c>
      <c r="AB922" s="79"/>
      <c r="AC922" s="79" t="b">
        <v>0</v>
      </c>
      <c r="AD922" s="79">
        <v>6</v>
      </c>
      <c r="AE922" s="85" t="s">
        <v>6296</v>
      </c>
      <c r="AF922" s="79" t="b">
        <v>0</v>
      </c>
      <c r="AG922" s="79" t="s">
        <v>6304</v>
      </c>
      <c r="AH922" s="79"/>
      <c r="AI922" s="85" t="s">
        <v>6296</v>
      </c>
      <c r="AJ922" s="79" t="b">
        <v>0</v>
      </c>
      <c r="AK922" s="79">
        <v>5</v>
      </c>
      <c r="AL922" s="85" t="s">
        <v>6296</v>
      </c>
      <c r="AM922" s="79" t="s">
        <v>6328</v>
      </c>
      <c r="AN922" s="79" t="b">
        <v>0</v>
      </c>
      <c r="AO922" s="85" t="s">
        <v>5092</v>
      </c>
      <c r="AP922" s="79" t="s">
        <v>6415</v>
      </c>
      <c r="AQ922" s="79">
        <v>0</v>
      </c>
      <c r="AR922" s="79">
        <v>0</v>
      </c>
      <c r="AS922" s="79"/>
      <c r="AT922" s="79"/>
      <c r="AU922" s="79"/>
      <c r="AV922" s="79"/>
      <c r="AW922" s="79"/>
      <c r="AX922" s="79"/>
      <c r="AY922" s="79"/>
      <c r="AZ922" s="79"/>
      <c r="BA922">
        <v>1</v>
      </c>
      <c r="BB922" s="78" t="str">
        <f>REPLACE(INDEX(GroupVertices[Group], MATCH(Edges[[#This Row],[Vertex 1]],GroupVertices[Vertex],0)),1,1,"")</f>
        <v>4</v>
      </c>
      <c r="BC922" s="78" t="str">
        <f>REPLACE(INDEX(GroupVertices[Group], MATCH(Edges[[#This Row],[Vertex 2]],GroupVertices[Vertex],0)),1,1,"")</f>
        <v>4</v>
      </c>
      <c r="BD922" s="48"/>
      <c r="BE922" s="49"/>
      <c r="BF922" s="48"/>
      <c r="BG922" s="49"/>
      <c r="BH922" s="48"/>
      <c r="BI922" s="49"/>
      <c r="BJ922" s="48"/>
      <c r="BK922" s="49"/>
      <c r="BL922" s="48"/>
    </row>
    <row r="923" spans="1:64" x14ac:dyDescent="0.25">
      <c r="A923" s="64" t="s">
        <v>662</v>
      </c>
      <c r="B923" s="64" t="s">
        <v>943</v>
      </c>
      <c r="C923" s="65" t="s">
        <v>15839</v>
      </c>
      <c r="D923" s="66">
        <v>3</v>
      </c>
      <c r="E923" s="67" t="s">
        <v>132</v>
      </c>
      <c r="F923" s="68">
        <v>35</v>
      </c>
      <c r="G923" s="65"/>
      <c r="H923" s="69"/>
      <c r="I923" s="70"/>
      <c r="J923" s="70"/>
      <c r="K923" s="34" t="s">
        <v>65</v>
      </c>
      <c r="L923" s="77">
        <v>923</v>
      </c>
      <c r="M923" s="77"/>
      <c r="N923" s="72"/>
      <c r="O923" s="79" t="s">
        <v>999</v>
      </c>
      <c r="P923" s="81">
        <v>43177.580578703702</v>
      </c>
      <c r="Q923" s="79" t="s">
        <v>1528</v>
      </c>
      <c r="R923" s="79"/>
      <c r="S923" s="79"/>
      <c r="T923" s="79"/>
      <c r="U923" s="79"/>
      <c r="V923" s="83" t="s">
        <v>3798</v>
      </c>
      <c r="W923" s="81">
        <v>43177.580578703702</v>
      </c>
      <c r="X923" s="83" t="s">
        <v>4513</v>
      </c>
      <c r="Y923" s="79"/>
      <c r="Z923" s="79"/>
      <c r="AA923" s="85" t="s">
        <v>5721</v>
      </c>
      <c r="AB923" s="79"/>
      <c r="AC923" s="79" t="b">
        <v>0</v>
      </c>
      <c r="AD923" s="79">
        <v>0</v>
      </c>
      <c r="AE923" s="85" t="s">
        <v>6296</v>
      </c>
      <c r="AF923" s="79" t="b">
        <v>0</v>
      </c>
      <c r="AG923" s="79" t="s">
        <v>6304</v>
      </c>
      <c r="AH923" s="79"/>
      <c r="AI923" s="85" t="s">
        <v>6296</v>
      </c>
      <c r="AJ923" s="79" t="b">
        <v>0</v>
      </c>
      <c r="AK923" s="79">
        <v>5</v>
      </c>
      <c r="AL923" s="85" t="s">
        <v>5092</v>
      </c>
      <c r="AM923" s="79" t="s">
        <v>6328</v>
      </c>
      <c r="AN923" s="79" t="b">
        <v>0</v>
      </c>
      <c r="AO923" s="85" t="s">
        <v>5092</v>
      </c>
      <c r="AP923" s="79" t="s">
        <v>176</v>
      </c>
      <c r="AQ923" s="79">
        <v>0</v>
      </c>
      <c r="AR923" s="79">
        <v>0</v>
      </c>
      <c r="AS923" s="79"/>
      <c r="AT923" s="79"/>
      <c r="AU923" s="79"/>
      <c r="AV923" s="79"/>
      <c r="AW923" s="79"/>
      <c r="AX923" s="79"/>
      <c r="AY923" s="79"/>
      <c r="AZ923" s="79"/>
      <c r="BA923">
        <v>1</v>
      </c>
      <c r="BB923" s="78" t="str">
        <f>REPLACE(INDEX(GroupVertices[Group], MATCH(Edges[[#This Row],[Vertex 1]],GroupVertices[Vertex],0)),1,1,"")</f>
        <v>4</v>
      </c>
      <c r="BC923" s="78" t="str">
        <f>REPLACE(INDEX(GroupVertices[Group], MATCH(Edges[[#This Row],[Vertex 2]],GroupVertices[Vertex],0)),1,1,"")</f>
        <v>4</v>
      </c>
      <c r="BD923" s="48"/>
      <c r="BE923" s="49"/>
      <c r="BF923" s="48"/>
      <c r="BG923" s="49"/>
      <c r="BH923" s="48"/>
      <c r="BI923" s="49"/>
      <c r="BJ923" s="48"/>
      <c r="BK923" s="49"/>
      <c r="BL923" s="48"/>
    </row>
    <row r="924" spans="1:64" x14ac:dyDescent="0.25">
      <c r="A924" s="64" t="s">
        <v>218</v>
      </c>
      <c r="B924" s="64" t="s">
        <v>944</v>
      </c>
      <c r="C924" s="65" t="s">
        <v>15839</v>
      </c>
      <c r="D924" s="66">
        <v>3</v>
      </c>
      <c r="E924" s="67" t="s">
        <v>132</v>
      </c>
      <c r="F924" s="68">
        <v>35</v>
      </c>
      <c r="G924" s="65"/>
      <c r="H924" s="69"/>
      <c r="I924" s="70"/>
      <c r="J924" s="70"/>
      <c r="K924" s="34" t="s">
        <v>65</v>
      </c>
      <c r="L924" s="77">
        <v>924</v>
      </c>
      <c r="M924" s="77"/>
      <c r="N924" s="72"/>
      <c r="O924" s="79" t="s">
        <v>999</v>
      </c>
      <c r="P924" s="81">
        <v>43177.461192129631</v>
      </c>
      <c r="Q924" s="79" t="s">
        <v>1007</v>
      </c>
      <c r="R924" s="83" t="s">
        <v>1994</v>
      </c>
      <c r="S924" s="79" t="s">
        <v>2506</v>
      </c>
      <c r="T924" s="79" t="s">
        <v>2653</v>
      </c>
      <c r="U924" s="79"/>
      <c r="V924" s="83" t="s">
        <v>3492</v>
      </c>
      <c r="W924" s="81">
        <v>43177.461192129631</v>
      </c>
      <c r="X924" s="83" t="s">
        <v>3884</v>
      </c>
      <c r="Y924" s="79"/>
      <c r="Z924" s="79"/>
      <c r="AA924" s="85" t="s">
        <v>5092</v>
      </c>
      <c r="AB924" s="79"/>
      <c r="AC924" s="79" t="b">
        <v>0</v>
      </c>
      <c r="AD924" s="79">
        <v>6</v>
      </c>
      <c r="AE924" s="85" t="s">
        <v>6296</v>
      </c>
      <c r="AF924" s="79" t="b">
        <v>0</v>
      </c>
      <c r="AG924" s="79" t="s">
        <v>6304</v>
      </c>
      <c r="AH924" s="79"/>
      <c r="AI924" s="85" t="s">
        <v>6296</v>
      </c>
      <c r="AJ924" s="79" t="b">
        <v>0</v>
      </c>
      <c r="AK924" s="79">
        <v>5</v>
      </c>
      <c r="AL924" s="85" t="s">
        <v>6296</v>
      </c>
      <c r="AM924" s="79" t="s">
        <v>6328</v>
      </c>
      <c r="AN924" s="79" t="b">
        <v>0</v>
      </c>
      <c r="AO924" s="85" t="s">
        <v>5092</v>
      </c>
      <c r="AP924" s="79" t="s">
        <v>6415</v>
      </c>
      <c r="AQ924" s="79">
        <v>0</v>
      </c>
      <c r="AR924" s="79">
        <v>0</v>
      </c>
      <c r="AS924" s="79"/>
      <c r="AT924" s="79"/>
      <c r="AU924" s="79"/>
      <c r="AV924" s="79"/>
      <c r="AW924" s="79"/>
      <c r="AX924" s="79"/>
      <c r="AY924" s="79"/>
      <c r="AZ924" s="79"/>
      <c r="BA924">
        <v>1</v>
      </c>
      <c r="BB924" s="78" t="str">
        <f>REPLACE(INDEX(GroupVertices[Group], MATCH(Edges[[#This Row],[Vertex 1]],GroupVertices[Vertex],0)),1,1,"")</f>
        <v>4</v>
      </c>
      <c r="BC924" s="78" t="str">
        <f>REPLACE(INDEX(GroupVertices[Group], MATCH(Edges[[#This Row],[Vertex 2]],GroupVertices[Vertex],0)),1,1,"")</f>
        <v>4</v>
      </c>
      <c r="BD924" s="48"/>
      <c r="BE924" s="49"/>
      <c r="BF924" s="48"/>
      <c r="BG924" s="49"/>
      <c r="BH924" s="48"/>
      <c r="BI924" s="49"/>
      <c r="BJ924" s="48"/>
      <c r="BK924" s="49"/>
      <c r="BL924" s="48"/>
    </row>
    <row r="925" spans="1:64" x14ac:dyDescent="0.25">
      <c r="A925" s="64" t="s">
        <v>662</v>
      </c>
      <c r="B925" s="64" t="s">
        <v>944</v>
      </c>
      <c r="C925" s="65" t="s">
        <v>15839</v>
      </c>
      <c r="D925" s="66">
        <v>3</v>
      </c>
      <c r="E925" s="67" t="s">
        <v>132</v>
      </c>
      <c r="F925" s="68">
        <v>35</v>
      </c>
      <c r="G925" s="65"/>
      <c r="H925" s="69"/>
      <c r="I925" s="70"/>
      <c r="J925" s="70"/>
      <c r="K925" s="34" t="s">
        <v>65</v>
      </c>
      <c r="L925" s="77">
        <v>925</v>
      </c>
      <c r="M925" s="77"/>
      <c r="N925" s="72"/>
      <c r="O925" s="79" t="s">
        <v>999</v>
      </c>
      <c r="P925" s="81">
        <v>43177.580578703702</v>
      </c>
      <c r="Q925" s="79" t="s">
        <v>1528</v>
      </c>
      <c r="R925" s="79"/>
      <c r="S925" s="79"/>
      <c r="T925" s="79"/>
      <c r="U925" s="79"/>
      <c r="V925" s="83" t="s">
        <v>3798</v>
      </c>
      <c r="W925" s="81">
        <v>43177.580578703702</v>
      </c>
      <c r="X925" s="83" t="s">
        <v>4513</v>
      </c>
      <c r="Y925" s="79"/>
      <c r="Z925" s="79"/>
      <c r="AA925" s="85" t="s">
        <v>5721</v>
      </c>
      <c r="AB925" s="79"/>
      <c r="AC925" s="79" t="b">
        <v>0</v>
      </c>
      <c r="AD925" s="79">
        <v>0</v>
      </c>
      <c r="AE925" s="85" t="s">
        <v>6296</v>
      </c>
      <c r="AF925" s="79" t="b">
        <v>0</v>
      </c>
      <c r="AG925" s="79" t="s">
        <v>6304</v>
      </c>
      <c r="AH925" s="79"/>
      <c r="AI925" s="85" t="s">
        <v>6296</v>
      </c>
      <c r="AJ925" s="79" t="b">
        <v>0</v>
      </c>
      <c r="AK925" s="79">
        <v>5</v>
      </c>
      <c r="AL925" s="85" t="s">
        <v>5092</v>
      </c>
      <c r="AM925" s="79" t="s">
        <v>6328</v>
      </c>
      <c r="AN925" s="79" t="b">
        <v>0</v>
      </c>
      <c r="AO925" s="85" t="s">
        <v>5092</v>
      </c>
      <c r="AP925" s="79" t="s">
        <v>176</v>
      </c>
      <c r="AQ925" s="79">
        <v>0</v>
      </c>
      <c r="AR925" s="79">
        <v>0</v>
      </c>
      <c r="AS925" s="79"/>
      <c r="AT925" s="79"/>
      <c r="AU925" s="79"/>
      <c r="AV925" s="79"/>
      <c r="AW925" s="79"/>
      <c r="AX925" s="79"/>
      <c r="AY925" s="79"/>
      <c r="AZ925" s="79"/>
      <c r="BA925">
        <v>1</v>
      </c>
      <c r="BB925" s="78" t="str">
        <f>REPLACE(INDEX(GroupVertices[Group], MATCH(Edges[[#This Row],[Vertex 1]],GroupVertices[Vertex],0)),1,1,"")</f>
        <v>4</v>
      </c>
      <c r="BC925" s="78" t="str">
        <f>REPLACE(INDEX(GroupVertices[Group], MATCH(Edges[[#This Row],[Vertex 2]],GroupVertices[Vertex],0)),1,1,"")</f>
        <v>4</v>
      </c>
      <c r="BD925" s="48"/>
      <c r="BE925" s="49"/>
      <c r="BF925" s="48"/>
      <c r="BG925" s="49"/>
      <c r="BH925" s="48"/>
      <c r="BI925" s="49"/>
      <c r="BJ925" s="48"/>
      <c r="BK925" s="49"/>
      <c r="BL925" s="48"/>
    </row>
    <row r="926" spans="1:64" x14ac:dyDescent="0.25">
      <c r="A926" s="64" t="s">
        <v>218</v>
      </c>
      <c r="B926" s="64" t="s">
        <v>945</v>
      </c>
      <c r="C926" s="65" t="s">
        <v>15839</v>
      </c>
      <c r="D926" s="66">
        <v>3</v>
      </c>
      <c r="E926" s="67" t="s">
        <v>132</v>
      </c>
      <c r="F926" s="68">
        <v>35</v>
      </c>
      <c r="G926" s="65"/>
      <c r="H926" s="69"/>
      <c r="I926" s="70"/>
      <c r="J926" s="70"/>
      <c r="K926" s="34" t="s">
        <v>65</v>
      </c>
      <c r="L926" s="77">
        <v>926</v>
      </c>
      <c r="M926" s="77"/>
      <c r="N926" s="72"/>
      <c r="O926" s="79" t="s">
        <v>999</v>
      </c>
      <c r="P926" s="81">
        <v>43177.461192129631</v>
      </c>
      <c r="Q926" s="79" t="s">
        <v>1007</v>
      </c>
      <c r="R926" s="83" t="s">
        <v>1994</v>
      </c>
      <c r="S926" s="79" t="s">
        <v>2506</v>
      </c>
      <c r="T926" s="79" t="s">
        <v>2653</v>
      </c>
      <c r="U926" s="79"/>
      <c r="V926" s="83" t="s">
        <v>3492</v>
      </c>
      <c r="W926" s="81">
        <v>43177.461192129631</v>
      </c>
      <c r="X926" s="83" t="s">
        <v>3884</v>
      </c>
      <c r="Y926" s="79"/>
      <c r="Z926" s="79"/>
      <c r="AA926" s="85" t="s">
        <v>5092</v>
      </c>
      <c r="AB926" s="79"/>
      <c r="AC926" s="79" t="b">
        <v>0</v>
      </c>
      <c r="AD926" s="79">
        <v>6</v>
      </c>
      <c r="AE926" s="85" t="s">
        <v>6296</v>
      </c>
      <c r="AF926" s="79" t="b">
        <v>0</v>
      </c>
      <c r="AG926" s="79" t="s">
        <v>6304</v>
      </c>
      <c r="AH926" s="79"/>
      <c r="AI926" s="85" t="s">
        <v>6296</v>
      </c>
      <c r="AJ926" s="79" t="b">
        <v>0</v>
      </c>
      <c r="AK926" s="79">
        <v>5</v>
      </c>
      <c r="AL926" s="85" t="s">
        <v>6296</v>
      </c>
      <c r="AM926" s="79" t="s">
        <v>6328</v>
      </c>
      <c r="AN926" s="79" t="b">
        <v>0</v>
      </c>
      <c r="AO926" s="85" t="s">
        <v>5092</v>
      </c>
      <c r="AP926" s="79" t="s">
        <v>6415</v>
      </c>
      <c r="AQ926" s="79">
        <v>0</v>
      </c>
      <c r="AR926" s="79">
        <v>0</v>
      </c>
      <c r="AS926" s="79"/>
      <c r="AT926" s="79"/>
      <c r="AU926" s="79"/>
      <c r="AV926" s="79"/>
      <c r="AW926" s="79"/>
      <c r="AX926" s="79"/>
      <c r="AY926" s="79"/>
      <c r="AZ926" s="79"/>
      <c r="BA926">
        <v>1</v>
      </c>
      <c r="BB926" s="78" t="str">
        <f>REPLACE(INDEX(GroupVertices[Group], MATCH(Edges[[#This Row],[Vertex 1]],GroupVertices[Vertex],0)),1,1,"")</f>
        <v>4</v>
      </c>
      <c r="BC926" s="78" t="str">
        <f>REPLACE(INDEX(GroupVertices[Group], MATCH(Edges[[#This Row],[Vertex 2]],GroupVertices[Vertex],0)),1,1,"")</f>
        <v>4</v>
      </c>
      <c r="BD926" s="48"/>
      <c r="BE926" s="49"/>
      <c r="BF926" s="48"/>
      <c r="BG926" s="49"/>
      <c r="BH926" s="48"/>
      <c r="BI926" s="49"/>
      <c r="BJ926" s="48"/>
      <c r="BK926" s="49"/>
      <c r="BL926" s="48"/>
    </row>
    <row r="927" spans="1:64" x14ac:dyDescent="0.25">
      <c r="A927" s="64" t="s">
        <v>662</v>
      </c>
      <c r="B927" s="64" t="s">
        <v>945</v>
      </c>
      <c r="C927" s="65" t="s">
        <v>15839</v>
      </c>
      <c r="D927" s="66">
        <v>3</v>
      </c>
      <c r="E927" s="67" t="s">
        <v>132</v>
      </c>
      <c r="F927" s="68">
        <v>35</v>
      </c>
      <c r="G927" s="65"/>
      <c r="H927" s="69"/>
      <c r="I927" s="70"/>
      <c r="J927" s="70"/>
      <c r="K927" s="34" t="s">
        <v>65</v>
      </c>
      <c r="L927" s="77">
        <v>927</v>
      </c>
      <c r="M927" s="77"/>
      <c r="N927" s="72"/>
      <c r="O927" s="79" t="s">
        <v>999</v>
      </c>
      <c r="P927" s="81">
        <v>43177.580578703702</v>
      </c>
      <c r="Q927" s="79" t="s">
        <v>1528</v>
      </c>
      <c r="R927" s="79"/>
      <c r="S927" s="79"/>
      <c r="T927" s="79"/>
      <c r="U927" s="79"/>
      <c r="V927" s="83" t="s">
        <v>3798</v>
      </c>
      <c r="W927" s="81">
        <v>43177.580578703702</v>
      </c>
      <c r="X927" s="83" t="s">
        <v>4513</v>
      </c>
      <c r="Y927" s="79"/>
      <c r="Z927" s="79"/>
      <c r="AA927" s="85" t="s">
        <v>5721</v>
      </c>
      <c r="AB927" s="79"/>
      <c r="AC927" s="79" t="b">
        <v>0</v>
      </c>
      <c r="AD927" s="79">
        <v>0</v>
      </c>
      <c r="AE927" s="85" t="s">
        <v>6296</v>
      </c>
      <c r="AF927" s="79" t="b">
        <v>0</v>
      </c>
      <c r="AG927" s="79" t="s">
        <v>6304</v>
      </c>
      <c r="AH927" s="79"/>
      <c r="AI927" s="85" t="s">
        <v>6296</v>
      </c>
      <c r="AJ927" s="79" t="b">
        <v>0</v>
      </c>
      <c r="AK927" s="79">
        <v>5</v>
      </c>
      <c r="AL927" s="85" t="s">
        <v>5092</v>
      </c>
      <c r="AM927" s="79" t="s">
        <v>6328</v>
      </c>
      <c r="AN927" s="79" t="b">
        <v>0</v>
      </c>
      <c r="AO927" s="85" t="s">
        <v>5092</v>
      </c>
      <c r="AP927" s="79" t="s">
        <v>176</v>
      </c>
      <c r="AQ927" s="79">
        <v>0</v>
      </c>
      <c r="AR927" s="79">
        <v>0</v>
      </c>
      <c r="AS927" s="79"/>
      <c r="AT927" s="79"/>
      <c r="AU927" s="79"/>
      <c r="AV927" s="79"/>
      <c r="AW927" s="79"/>
      <c r="AX927" s="79"/>
      <c r="AY927" s="79"/>
      <c r="AZ927" s="79"/>
      <c r="BA927">
        <v>1</v>
      </c>
      <c r="BB927" s="78" t="str">
        <f>REPLACE(INDEX(GroupVertices[Group], MATCH(Edges[[#This Row],[Vertex 1]],GroupVertices[Vertex],0)),1,1,"")</f>
        <v>4</v>
      </c>
      <c r="BC927" s="78" t="str">
        <f>REPLACE(INDEX(GroupVertices[Group], MATCH(Edges[[#This Row],[Vertex 2]],GroupVertices[Vertex],0)),1,1,"")</f>
        <v>4</v>
      </c>
      <c r="BD927" s="48"/>
      <c r="BE927" s="49"/>
      <c r="BF927" s="48"/>
      <c r="BG927" s="49"/>
      <c r="BH927" s="48"/>
      <c r="BI927" s="49"/>
      <c r="BJ927" s="48"/>
      <c r="BK927" s="49"/>
      <c r="BL927" s="48"/>
    </row>
    <row r="928" spans="1:64" x14ac:dyDescent="0.25">
      <c r="A928" s="64" t="s">
        <v>218</v>
      </c>
      <c r="B928" s="64" t="s">
        <v>946</v>
      </c>
      <c r="C928" s="65" t="s">
        <v>15839</v>
      </c>
      <c r="D928" s="66">
        <v>3</v>
      </c>
      <c r="E928" s="67" t="s">
        <v>132</v>
      </c>
      <c r="F928" s="68">
        <v>35</v>
      </c>
      <c r="G928" s="65"/>
      <c r="H928" s="69"/>
      <c r="I928" s="70"/>
      <c r="J928" s="70"/>
      <c r="K928" s="34" t="s">
        <v>65</v>
      </c>
      <c r="L928" s="77">
        <v>928</v>
      </c>
      <c r="M928" s="77"/>
      <c r="N928" s="72"/>
      <c r="O928" s="79" t="s">
        <v>999</v>
      </c>
      <c r="P928" s="81">
        <v>43177.461192129631</v>
      </c>
      <c r="Q928" s="79" t="s">
        <v>1007</v>
      </c>
      <c r="R928" s="83" t="s">
        <v>1994</v>
      </c>
      <c r="S928" s="79" t="s">
        <v>2506</v>
      </c>
      <c r="T928" s="79" t="s">
        <v>2653</v>
      </c>
      <c r="U928" s="79"/>
      <c r="V928" s="83" t="s">
        <v>3492</v>
      </c>
      <c r="W928" s="81">
        <v>43177.461192129631</v>
      </c>
      <c r="X928" s="83" t="s">
        <v>3884</v>
      </c>
      <c r="Y928" s="79"/>
      <c r="Z928" s="79"/>
      <c r="AA928" s="85" t="s">
        <v>5092</v>
      </c>
      <c r="AB928" s="79"/>
      <c r="AC928" s="79" t="b">
        <v>0</v>
      </c>
      <c r="AD928" s="79">
        <v>6</v>
      </c>
      <c r="AE928" s="85" t="s">
        <v>6296</v>
      </c>
      <c r="AF928" s="79" t="b">
        <v>0</v>
      </c>
      <c r="AG928" s="79" t="s">
        <v>6304</v>
      </c>
      <c r="AH928" s="79"/>
      <c r="AI928" s="85" t="s">
        <v>6296</v>
      </c>
      <c r="AJ928" s="79" t="b">
        <v>0</v>
      </c>
      <c r="AK928" s="79">
        <v>5</v>
      </c>
      <c r="AL928" s="85" t="s">
        <v>6296</v>
      </c>
      <c r="AM928" s="79" t="s">
        <v>6328</v>
      </c>
      <c r="AN928" s="79" t="b">
        <v>0</v>
      </c>
      <c r="AO928" s="85" t="s">
        <v>5092</v>
      </c>
      <c r="AP928" s="79" t="s">
        <v>6415</v>
      </c>
      <c r="AQ928" s="79">
        <v>0</v>
      </c>
      <c r="AR928" s="79">
        <v>0</v>
      </c>
      <c r="AS928" s="79"/>
      <c r="AT928" s="79"/>
      <c r="AU928" s="79"/>
      <c r="AV928" s="79"/>
      <c r="AW928" s="79"/>
      <c r="AX928" s="79"/>
      <c r="AY928" s="79"/>
      <c r="AZ928" s="79"/>
      <c r="BA928">
        <v>1</v>
      </c>
      <c r="BB928" s="78" t="str">
        <f>REPLACE(INDEX(GroupVertices[Group], MATCH(Edges[[#This Row],[Vertex 1]],GroupVertices[Vertex],0)),1,1,"")</f>
        <v>4</v>
      </c>
      <c r="BC928" s="78" t="str">
        <f>REPLACE(INDEX(GroupVertices[Group], MATCH(Edges[[#This Row],[Vertex 2]],GroupVertices[Vertex],0)),1,1,"")</f>
        <v>4</v>
      </c>
      <c r="BD928" s="48"/>
      <c r="BE928" s="49"/>
      <c r="BF928" s="48"/>
      <c r="BG928" s="49"/>
      <c r="BH928" s="48"/>
      <c r="BI928" s="49"/>
      <c r="BJ928" s="48"/>
      <c r="BK928" s="49"/>
      <c r="BL928" s="48"/>
    </row>
    <row r="929" spans="1:64" x14ac:dyDescent="0.25">
      <c r="A929" s="64" t="s">
        <v>662</v>
      </c>
      <c r="B929" s="64" t="s">
        <v>946</v>
      </c>
      <c r="C929" s="65" t="s">
        <v>15839</v>
      </c>
      <c r="D929" s="66">
        <v>3</v>
      </c>
      <c r="E929" s="67" t="s">
        <v>132</v>
      </c>
      <c r="F929" s="68">
        <v>35</v>
      </c>
      <c r="G929" s="65"/>
      <c r="H929" s="69"/>
      <c r="I929" s="70"/>
      <c r="J929" s="70"/>
      <c r="K929" s="34" t="s">
        <v>65</v>
      </c>
      <c r="L929" s="77">
        <v>929</v>
      </c>
      <c r="M929" s="77"/>
      <c r="N929" s="72"/>
      <c r="O929" s="79" t="s">
        <v>999</v>
      </c>
      <c r="P929" s="81">
        <v>43177.580578703702</v>
      </c>
      <c r="Q929" s="79" t="s">
        <v>1528</v>
      </c>
      <c r="R929" s="79"/>
      <c r="S929" s="79"/>
      <c r="T929" s="79"/>
      <c r="U929" s="79"/>
      <c r="V929" s="83" t="s">
        <v>3798</v>
      </c>
      <c r="W929" s="81">
        <v>43177.580578703702</v>
      </c>
      <c r="X929" s="83" t="s">
        <v>4513</v>
      </c>
      <c r="Y929" s="79"/>
      <c r="Z929" s="79"/>
      <c r="AA929" s="85" t="s">
        <v>5721</v>
      </c>
      <c r="AB929" s="79"/>
      <c r="AC929" s="79" t="b">
        <v>0</v>
      </c>
      <c r="AD929" s="79">
        <v>0</v>
      </c>
      <c r="AE929" s="85" t="s">
        <v>6296</v>
      </c>
      <c r="AF929" s="79" t="b">
        <v>0</v>
      </c>
      <c r="AG929" s="79" t="s">
        <v>6304</v>
      </c>
      <c r="AH929" s="79"/>
      <c r="AI929" s="85" t="s">
        <v>6296</v>
      </c>
      <c r="AJ929" s="79" t="b">
        <v>0</v>
      </c>
      <c r="AK929" s="79">
        <v>5</v>
      </c>
      <c r="AL929" s="85" t="s">
        <v>5092</v>
      </c>
      <c r="AM929" s="79" t="s">
        <v>6328</v>
      </c>
      <c r="AN929" s="79" t="b">
        <v>0</v>
      </c>
      <c r="AO929" s="85" t="s">
        <v>5092</v>
      </c>
      <c r="AP929" s="79" t="s">
        <v>176</v>
      </c>
      <c r="AQ929" s="79">
        <v>0</v>
      </c>
      <c r="AR929" s="79">
        <v>0</v>
      </c>
      <c r="AS929" s="79"/>
      <c r="AT929" s="79"/>
      <c r="AU929" s="79"/>
      <c r="AV929" s="79"/>
      <c r="AW929" s="79"/>
      <c r="AX929" s="79"/>
      <c r="AY929" s="79"/>
      <c r="AZ929" s="79"/>
      <c r="BA929">
        <v>1</v>
      </c>
      <c r="BB929" s="78" t="str">
        <f>REPLACE(INDEX(GroupVertices[Group], MATCH(Edges[[#This Row],[Vertex 1]],GroupVertices[Vertex],0)),1,1,"")</f>
        <v>4</v>
      </c>
      <c r="BC929" s="78" t="str">
        <f>REPLACE(INDEX(GroupVertices[Group], MATCH(Edges[[#This Row],[Vertex 2]],GroupVertices[Vertex],0)),1,1,"")</f>
        <v>4</v>
      </c>
      <c r="BD929" s="48"/>
      <c r="BE929" s="49"/>
      <c r="BF929" s="48"/>
      <c r="BG929" s="49"/>
      <c r="BH929" s="48"/>
      <c r="BI929" s="49"/>
      <c r="BJ929" s="48"/>
      <c r="BK929" s="49"/>
      <c r="BL929" s="48"/>
    </row>
    <row r="930" spans="1:64" x14ac:dyDescent="0.25">
      <c r="A930" s="64" t="s">
        <v>218</v>
      </c>
      <c r="B930" s="64" t="s">
        <v>947</v>
      </c>
      <c r="C930" s="65" t="s">
        <v>15839</v>
      </c>
      <c r="D930" s="66">
        <v>3</v>
      </c>
      <c r="E930" s="67" t="s">
        <v>132</v>
      </c>
      <c r="F930" s="68">
        <v>35</v>
      </c>
      <c r="G930" s="65"/>
      <c r="H930" s="69"/>
      <c r="I930" s="70"/>
      <c r="J930" s="70"/>
      <c r="K930" s="34" t="s">
        <v>65</v>
      </c>
      <c r="L930" s="77">
        <v>930</v>
      </c>
      <c r="M930" s="77"/>
      <c r="N930" s="72"/>
      <c r="O930" s="79" t="s">
        <v>999</v>
      </c>
      <c r="P930" s="81">
        <v>43177.461192129631</v>
      </c>
      <c r="Q930" s="79" t="s">
        <v>1007</v>
      </c>
      <c r="R930" s="83" t="s">
        <v>1994</v>
      </c>
      <c r="S930" s="79" t="s">
        <v>2506</v>
      </c>
      <c r="T930" s="79" t="s">
        <v>2653</v>
      </c>
      <c r="U930" s="79"/>
      <c r="V930" s="83" t="s">
        <v>3492</v>
      </c>
      <c r="W930" s="81">
        <v>43177.461192129631</v>
      </c>
      <c r="X930" s="83" t="s">
        <v>3884</v>
      </c>
      <c r="Y930" s="79"/>
      <c r="Z930" s="79"/>
      <c r="AA930" s="85" t="s">
        <v>5092</v>
      </c>
      <c r="AB930" s="79"/>
      <c r="AC930" s="79" t="b">
        <v>0</v>
      </c>
      <c r="AD930" s="79">
        <v>6</v>
      </c>
      <c r="AE930" s="85" t="s">
        <v>6296</v>
      </c>
      <c r="AF930" s="79" t="b">
        <v>0</v>
      </c>
      <c r="AG930" s="79" t="s">
        <v>6304</v>
      </c>
      <c r="AH930" s="79"/>
      <c r="AI930" s="85" t="s">
        <v>6296</v>
      </c>
      <c r="AJ930" s="79" t="b">
        <v>0</v>
      </c>
      <c r="AK930" s="79">
        <v>5</v>
      </c>
      <c r="AL930" s="85" t="s">
        <v>6296</v>
      </c>
      <c r="AM930" s="79" t="s">
        <v>6328</v>
      </c>
      <c r="AN930" s="79" t="b">
        <v>0</v>
      </c>
      <c r="AO930" s="85" t="s">
        <v>5092</v>
      </c>
      <c r="AP930" s="79" t="s">
        <v>6415</v>
      </c>
      <c r="AQ930" s="79">
        <v>0</v>
      </c>
      <c r="AR930" s="79">
        <v>0</v>
      </c>
      <c r="AS930" s="79"/>
      <c r="AT930" s="79"/>
      <c r="AU930" s="79"/>
      <c r="AV930" s="79"/>
      <c r="AW930" s="79"/>
      <c r="AX930" s="79"/>
      <c r="AY930" s="79"/>
      <c r="AZ930" s="79"/>
      <c r="BA930">
        <v>1</v>
      </c>
      <c r="BB930" s="78" t="str">
        <f>REPLACE(INDEX(GroupVertices[Group], MATCH(Edges[[#This Row],[Vertex 1]],GroupVertices[Vertex],0)),1,1,"")</f>
        <v>4</v>
      </c>
      <c r="BC930" s="78" t="str">
        <f>REPLACE(INDEX(GroupVertices[Group], MATCH(Edges[[#This Row],[Vertex 2]],GroupVertices[Vertex],0)),1,1,"")</f>
        <v>4</v>
      </c>
      <c r="BD930" s="48"/>
      <c r="BE930" s="49"/>
      <c r="BF930" s="48"/>
      <c r="BG930" s="49"/>
      <c r="BH930" s="48"/>
      <c r="BI930" s="49"/>
      <c r="BJ930" s="48"/>
      <c r="BK930" s="49"/>
      <c r="BL930" s="48"/>
    </row>
    <row r="931" spans="1:64" x14ac:dyDescent="0.25">
      <c r="A931" s="64" t="s">
        <v>662</v>
      </c>
      <c r="B931" s="64" t="s">
        <v>947</v>
      </c>
      <c r="C931" s="65" t="s">
        <v>15839</v>
      </c>
      <c r="D931" s="66">
        <v>3</v>
      </c>
      <c r="E931" s="67" t="s">
        <v>132</v>
      </c>
      <c r="F931" s="68">
        <v>35</v>
      </c>
      <c r="G931" s="65"/>
      <c r="H931" s="69"/>
      <c r="I931" s="70"/>
      <c r="J931" s="70"/>
      <c r="K931" s="34" t="s">
        <v>65</v>
      </c>
      <c r="L931" s="77">
        <v>931</v>
      </c>
      <c r="M931" s="77"/>
      <c r="N931" s="72"/>
      <c r="O931" s="79" t="s">
        <v>999</v>
      </c>
      <c r="P931" s="81">
        <v>43177.580578703702</v>
      </c>
      <c r="Q931" s="79" t="s">
        <v>1528</v>
      </c>
      <c r="R931" s="79"/>
      <c r="S931" s="79"/>
      <c r="T931" s="79"/>
      <c r="U931" s="79"/>
      <c r="V931" s="83" t="s">
        <v>3798</v>
      </c>
      <c r="W931" s="81">
        <v>43177.580578703702</v>
      </c>
      <c r="X931" s="83" t="s">
        <v>4513</v>
      </c>
      <c r="Y931" s="79"/>
      <c r="Z931" s="79"/>
      <c r="AA931" s="85" t="s">
        <v>5721</v>
      </c>
      <c r="AB931" s="79"/>
      <c r="AC931" s="79" t="b">
        <v>0</v>
      </c>
      <c r="AD931" s="79">
        <v>0</v>
      </c>
      <c r="AE931" s="85" t="s">
        <v>6296</v>
      </c>
      <c r="AF931" s="79" t="b">
        <v>0</v>
      </c>
      <c r="AG931" s="79" t="s">
        <v>6304</v>
      </c>
      <c r="AH931" s="79"/>
      <c r="AI931" s="85" t="s">
        <v>6296</v>
      </c>
      <c r="AJ931" s="79" t="b">
        <v>0</v>
      </c>
      <c r="AK931" s="79">
        <v>5</v>
      </c>
      <c r="AL931" s="85" t="s">
        <v>5092</v>
      </c>
      <c r="AM931" s="79" t="s">
        <v>6328</v>
      </c>
      <c r="AN931" s="79" t="b">
        <v>0</v>
      </c>
      <c r="AO931" s="85" t="s">
        <v>5092</v>
      </c>
      <c r="AP931" s="79" t="s">
        <v>176</v>
      </c>
      <c r="AQ931" s="79">
        <v>0</v>
      </c>
      <c r="AR931" s="79">
        <v>0</v>
      </c>
      <c r="AS931" s="79"/>
      <c r="AT931" s="79"/>
      <c r="AU931" s="79"/>
      <c r="AV931" s="79"/>
      <c r="AW931" s="79"/>
      <c r="AX931" s="79"/>
      <c r="AY931" s="79"/>
      <c r="AZ931" s="79"/>
      <c r="BA931">
        <v>1</v>
      </c>
      <c r="BB931" s="78" t="str">
        <f>REPLACE(INDEX(GroupVertices[Group], MATCH(Edges[[#This Row],[Vertex 1]],GroupVertices[Vertex],0)),1,1,"")</f>
        <v>4</v>
      </c>
      <c r="BC931" s="78" t="str">
        <f>REPLACE(INDEX(GroupVertices[Group], MATCH(Edges[[#This Row],[Vertex 2]],GroupVertices[Vertex],0)),1,1,"")</f>
        <v>4</v>
      </c>
      <c r="BD931" s="48"/>
      <c r="BE931" s="49"/>
      <c r="BF931" s="48"/>
      <c r="BG931" s="49"/>
      <c r="BH931" s="48"/>
      <c r="BI931" s="49"/>
      <c r="BJ931" s="48"/>
      <c r="BK931" s="49"/>
      <c r="BL931" s="48"/>
    </row>
    <row r="932" spans="1:64" x14ac:dyDescent="0.25">
      <c r="A932" s="64" t="s">
        <v>218</v>
      </c>
      <c r="B932" s="64" t="s">
        <v>662</v>
      </c>
      <c r="C932" s="65" t="s">
        <v>15839</v>
      </c>
      <c r="D932" s="66">
        <v>3</v>
      </c>
      <c r="E932" s="67" t="s">
        <v>132</v>
      </c>
      <c r="F932" s="68">
        <v>35</v>
      </c>
      <c r="G932" s="65"/>
      <c r="H932" s="69"/>
      <c r="I932" s="70"/>
      <c r="J932" s="70"/>
      <c r="K932" s="34" t="s">
        <v>66</v>
      </c>
      <c r="L932" s="77">
        <v>932</v>
      </c>
      <c r="M932" s="77"/>
      <c r="N932" s="72"/>
      <c r="O932" s="79" t="s">
        <v>999</v>
      </c>
      <c r="P932" s="81">
        <v>43177.461192129631</v>
      </c>
      <c r="Q932" s="79" t="s">
        <v>1007</v>
      </c>
      <c r="R932" s="83" t="s">
        <v>1994</v>
      </c>
      <c r="S932" s="79" t="s">
        <v>2506</v>
      </c>
      <c r="T932" s="79" t="s">
        <v>2653</v>
      </c>
      <c r="U932" s="79"/>
      <c r="V932" s="83" t="s">
        <v>3492</v>
      </c>
      <c r="W932" s="81">
        <v>43177.461192129631</v>
      </c>
      <c r="X932" s="83" t="s">
        <v>3884</v>
      </c>
      <c r="Y932" s="79"/>
      <c r="Z932" s="79"/>
      <c r="AA932" s="85" t="s">
        <v>5092</v>
      </c>
      <c r="AB932" s="79"/>
      <c r="AC932" s="79" t="b">
        <v>0</v>
      </c>
      <c r="AD932" s="79">
        <v>6</v>
      </c>
      <c r="AE932" s="85" t="s">
        <v>6296</v>
      </c>
      <c r="AF932" s="79" t="b">
        <v>0</v>
      </c>
      <c r="AG932" s="79" t="s">
        <v>6304</v>
      </c>
      <c r="AH932" s="79"/>
      <c r="AI932" s="85" t="s">
        <v>6296</v>
      </c>
      <c r="AJ932" s="79" t="b">
        <v>0</v>
      </c>
      <c r="AK932" s="79">
        <v>5</v>
      </c>
      <c r="AL932" s="85" t="s">
        <v>6296</v>
      </c>
      <c r="AM932" s="79" t="s">
        <v>6328</v>
      </c>
      <c r="AN932" s="79" t="b">
        <v>0</v>
      </c>
      <c r="AO932" s="85" t="s">
        <v>5092</v>
      </c>
      <c r="AP932" s="79" t="s">
        <v>6415</v>
      </c>
      <c r="AQ932" s="79">
        <v>0</v>
      </c>
      <c r="AR932" s="79">
        <v>0</v>
      </c>
      <c r="AS932" s="79"/>
      <c r="AT932" s="79"/>
      <c r="AU932" s="79"/>
      <c r="AV932" s="79"/>
      <c r="AW932" s="79"/>
      <c r="AX932" s="79"/>
      <c r="AY932" s="79"/>
      <c r="AZ932" s="79"/>
      <c r="BA932">
        <v>1</v>
      </c>
      <c r="BB932" s="78" t="str">
        <f>REPLACE(INDEX(GroupVertices[Group], MATCH(Edges[[#This Row],[Vertex 1]],GroupVertices[Vertex],0)),1,1,"")</f>
        <v>4</v>
      </c>
      <c r="BC932" s="78" t="str">
        <f>REPLACE(INDEX(GroupVertices[Group], MATCH(Edges[[#This Row],[Vertex 2]],GroupVertices[Vertex],0)),1,1,"")</f>
        <v>4</v>
      </c>
      <c r="BD932" s="48"/>
      <c r="BE932" s="49"/>
      <c r="BF932" s="48"/>
      <c r="BG932" s="49"/>
      <c r="BH932" s="48"/>
      <c r="BI932" s="49"/>
      <c r="BJ932" s="48"/>
      <c r="BK932" s="49"/>
      <c r="BL932" s="48"/>
    </row>
    <row r="933" spans="1:64" x14ac:dyDescent="0.25">
      <c r="A933" s="64" t="s">
        <v>218</v>
      </c>
      <c r="B933" s="64" t="s">
        <v>948</v>
      </c>
      <c r="C933" s="65" t="s">
        <v>15839</v>
      </c>
      <c r="D933" s="66">
        <v>3</v>
      </c>
      <c r="E933" s="67" t="s">
        <v>132</v>
      </c>
      <c r="F933" s="68">
        <v>35</v>
      </c>
      <c r="G933" s="65"/>
      <c r="H933" s="69"/>
      <c r="I933" s="70"/>
      <c r="J933" s="70"/>
      <c r="K933" s="34" t="s">
        <v>65</v>
      </c>
      <c r="L933" s="77">
        <v>933</v>
      </c>
      <c r="M933" s="77"/>
      <c r="N933" s="72"/>
      <c r="O933" s="79" t="s">
        <v>999</v>
      </c>
      <c r="P933" s="81">
        <v>43177.461192129631</v>
      </c>
      <c r="Q933" s="79" t="s">
        <v>1007</v>
      </c>
      <c r="R933" s="83" t="s">
        <v>1994</v>
      </c>
      <c r="S933" s="79" t="s">
        <v>2506</v>
      </c>
      <c r="T933" s="79" t="s">
        <v>2653</v>
      </c>
      <c r="U933" s="79"/>
      <c r="V933" s="83" t="s">
        <v>3492</v>
      </c>
      <c r="W933" s="81">
        <v>43177.461192129631</v>
      </c>
      <c r="X933" s="83" t="s">
        <v>3884</v>
      </c>
      <c r="Y933" s="79"/>
      <c r="Z933" s="79"/>
      <c r="AA933" s="85" t="s">
        <v>5092</v>
      </c>
      <c r="AB933" s="79"/>
      <c r="AC933" s="79" t="b">
        <v>0</v>
      </c>
      <c r="AD933" s="79">
        <v>6</v>
      </c>
      <c r="AE933" s="85" t="s">
        <v>6296</v>
      </c>
      <c r="AF933" s="79" t="b">
        <v>0</v>
      </c>
      <c r="AG933" s="79" t="s">
        <v>6304</v>
      </c>
      <c r="AH933" s="79"/>
      <c r="AI933" s="85" t="s">
        <v>6296</v>
      </c>
      <c r="AJ933" s="79" t="b">
        <v>0</v>
      </c>
      <c r="AK933" s="79">
        <v>5</v>
      </c>
      <c r="AL933" s="85" t="s">
        <v>6296</v>
      </c>
      <c r="AM933" s="79" t="s">
        <v>6328</v>
      </c>
      <c r="AN933" s="79" t="b">
        <v>0</v>
      </c>
      <c r="AO933" s="85" t="s">
        <v>5092</v>
      </c>
      <c r="AP933" s="79" t="s">
        <v>6415</v>
      </c>
      <c r="AQ933" s="79">
        <v>0</v>
      </c>
      <c r="AR933" s="79">
        <v>0</v>
      </c>
      <c r="AS933" s="79"/>
      <c r="AT933" s="79"/>
      <c r="AU933" s="79"/>
      <c r="AV933" s="79"/>
      <c r="AW933" s="79"/>
      <c r="AX933" s="79"/>
      <c r="AY933" s="79"/>
      <c r="AZ933" s="79"/>
      <c r="BA933">
        <v>1</v>
      </c>
      <c r="BB933" s="78" t="str">
        <f>REPLACE(INDEX(GroupVertices[Group], MATCH(Edges[[#This Row],[Vertex 1]],GroupVertices[Vertex],0)),1,1,"")</f>
        <v>4</v>
      </c>
      <c r="BC933" s="78" t="str">
        <f>REPLACE(INDEX(GroupVertices[Group], MATCH(Edges[[#This Row],[Vertex 2]],GroupVertices[Vertex],0)),1,1,"")</f>
        <v>4</v>
      </c>
      <c r="BD933" s="48">
        <v>2</v>
      </c>
      <c r="BE933" s="49">
        <v>8.3333333333333339</v>
      </c>
      <c r="BF933" s="48">
        <v>0</v>
      </c>
      <c r="BG933" s="49">
        <v>0</v>
      </c>
      <c r="BH933" s="48">
        <v>0</v>
      </c>
      <c r="BI933" s="49">
        <v>0</v>
      </c>
      <c r="BJ933" s="48">
        <v>22</v>
      </c>
      <c r="BK933" s="49">
        <v>91.666666666666671</v>
      </c>
      <c r="BL933" s="48">
        <v>24</v>
      </c>
    </row>
    <row r="934" spans="1:64" x14ac:dyDescent="0.25">
      <c r="A934" s="64" t="s">
        <v>662</v>
      </c>
      <c r="B934" s="64" t="s">
        <v>218</v>
      </c>
      <c r="C934" s="65" t="s">
        <v>15839</v>
      </c>
      <c r="D934" s="66">
        <v>3</v>
      </c>
      <c r="E934" s="67" t="s">
        <v>132</v>
      </c>
      <c r="F934" s="68">
        <v>35</v>
      </c>
      <c r="G934" s="65"/>
      <c r="H934" s="69"/>
      <c r="I934" s="70"/>
      <c r="J934" s="70"/>
      <c r="K934" s="34" t="s">
        <v>66</v>
      </c>
      <c r="L934" s="77">
        <v>934</v>
      </c>
      <c r="M934" s="77"/>
      <c r="N934" s="72"/>
      <c r="O934" s="79" t="s">
        <v>999</v>
      </c>
      <c r="P934" s="81">
        <v>43177.580578703702</v>
      </c>
      <c r="Q934" s="79" t="s">
        <v>1528</v>
      </c>
      <c r="R934" s="79"/>
      <c r="S934" s="79"/>
      <c r="T934" s="79"/>
      <c r="U934" s="79"/>
      <c r="V934" s="83" t="s">
        <v>3798</v>
      </c>
      <c r="W934" s="81">
        <v>43177.580578703702</v>
      </c>
      <c r="X934" s="83" t="s">
        <v>4513</v>
      </c>
      <c r="Y934" s="79"/>
      <c r="Z934" s="79"/>
      <c r="AA934" s="85" t="s">
        <v>5721</v>
      </c>
      <c r="AB934" s="79"/>
      <c r="AC934" s="79" t="b">
        <v>0</v>
      </c>
      <c r="AD934" s="79">
        <v>0</v>
      </c>
      <c r="AE934" s="85" t="s">
        <v>6296</v>
      </c>
      <c r="AF934" s="79" t="b">
        <v>0</v>
      </c>
      <c r="AG934" s="79" t="s">
        <v>6304</v>
      </c>
      <c r="AH934" s="79"/>
      <c r="AI934" s="85" t="s">
        <v>6296</v>
      </c>
      <c r="AJ934" s="79" t="b">
        <v>0</v>
      </c>
      <c r="AK934" s="79">
        <v>5</v>
      </c>
      <c r="AL934" s="85" t="s">
        <v>5092</v>
      </c>
      <c r="AM934" s="79" t="s">
        <v>6328</v>
      </c>
      <c r="AN934" s="79" t="b">
        <v>0</v>
      </c>
      <c r="AO934" s="85" t="s">
        <v>5092</v>
      </c>
      <c r="AP934" s="79" t="s">
        <v>176</v>
      </c>
      <c r="AQ934" s="79">
        <v>0</v>
      </c>
      <c r="AR934" s="79">
        <v>0</v>
      </c>
      <c r="AS934" s="79"/>
      <c r="AT934" s="79"/>
      <c r="AU934" s="79"/>
      <c r="AV934" s="79"/>
      <c r="AW934" s="79"/>
      <c r="AX934" s="79"/>
      <c r="AY934" s="79"/>
      <c r="AZ934" s="79"/>
      <c r="BA934">
        <v>1</v>
      </c>
      <c r="BB934" s="78" t="str">
        <f>REPLACE(INDEX(GroupVertices[Group], MATCH(Edges[[#This Row],[Vertex 1]],GroupVertices[Vertex],0)),1,1,"")</f>
        <v>4</v>
      </c>
      <c r="BC934" s="78" t="str">
        <f>REPLACE(INDEX(GroupVertices[Group], MATCH(Edges[[#This Row],[Vertex 2]],GroupVertices[Vertex],0)),1,1,"")</f>
        <v>4</v>
      </c>
      <c r="BD934" s="48"/>
      <c r="BE934" s="49"/>
      <c r="BF934" s="48"/>
      <c r="BG934" s="49"/>
      <c r="BH934" s="48"/>
      <c r="BI934" s="49"/>
      <c r="BJ934" s="48"/>
      <c r="BK934" s="49"/>
      <c r="BL934" s="48"/>
    </row>
    <row r="935" spans="1:64" x14ac:dyDescent="0.25">
      <c r="A935" s="64" t="s">
        <v>663</v>
      </c>
      <c r="B935" s="64" t="s">
        <v>866</v>
      </c>
      <c r="C935" s="65" t="s">
        <v>15844</v>
      </c>
      <c r="D935" s="66">
        <v>4.5</v>
      </c>
      <c r="E935" s="67" t="s">
        <v>136</v>
      </c>
      <c r="F935" s="68">
        <v>30.071428571428569</v>
      </c>
      <c r="G935" s="65"/>
      <c r="H935" s="69"/>
      <c r="I935" s="70"/>
      <c r="J935" s="70"/>
      <c r="K935" s="34" t="s">
        <v>65</v>
      </c>
      <c r="L935" s="77">
        <v>935</v>
      </c>
      <c r="M935" s="77"/>
      <c r="N935" s="72"/>
      <c r="O935" s="79" t="s">
        <v>999</v>
      </c>
      <c r="P935" s="81">
        <v>43169.649560185186</v>
      </c>
      <c r="Q935" s="79" t="s">
        <v>1529</v>
      </c>
      <c r="R935" s="83" t="s">
        <v>2287</v>
      </c>
      <c r="S935" s="79" t="s">
        <v>2560</v>
      </c>
      <c r="T935" s="79" t="s">
        <v>2927</v>
      </c>
      <c r="U935" s="79"/>
      <c r="V935" s="83" t="s">
        <v>3799</v>
      </c>
      <c r="W935" s="81">
        <v>43169.649560185186</v>
      </c>
      <c r="X935" s="83" t="s">
        <v>4514</v>
      </c>
      <c r="Y935" s="79"/>
      <c r="Z935" s="79"/>
      <c r="AA935" s="85" t="s">
        <v>5722</v>
      </c>
      <c r="AB935" s="79"/>
      <c r="AC935" s="79" t="b">
        <v>0</v>
      </c>
      <c r="AD935" s="79">
        <v>0</v>
      </c>
      <c r="AE935" s="85" t="s">
        <v>6296</v>
      </c>
      <c r="AF935" s="79" t="b">
        <v>0</v>
      </c>
      <c r="AG935" s="79" t="s">
        <v>6304</v>
      </c>
      <c r="AH935" s="79"/>
      <c r="AI935" s="85" t="s">
        <v>6296</v>
      </c>
      <c r="AJ935" s="79" t="b">
        <v>0</v>
      </c>
      <c r="AK935" s="79">
        <v>0</v>
      </c>
      <c r="AL935" s="85" t="s">
        <v>6296</v>
      </c>
      <c r="AM935" s="79" t="s">
        <v>6363</v>
      </c>
      <c r="AN935" s="79" t="b">
        <v>0</v>
      </c>
      <c r="AO935" s="85" t="s">
        <v>5722</v>
      </c>
      <c r="AP935" s="79" t="s">
        <v>176</v>
      </c>
      <c r="AQ935" s="79">
        <v>0</v>
      </c>
      <c r="AR935" s="79">
        <v>0</v>
      </c>
      <c r="AS935" s="79"/>
      <c r="AT935" s="79"/>
      <c r="AU935" s="79"/>
      <c r="AV935" s="79"/>
      <c r="AW935" s="79"/>
      <c r="AX935" s="79"/>
      <c r="AY935" s="79"/>
      <c r="AZ935" s="79"/>
      <c r="BA935">
        <v>4</v>
      </c>
      <c r="BB935" s="78" t="str">
        <f>REPLACE(INDEX(GroupVertices[Group], MATCH(Edges[[#This Row],[Vertex 1]],GroupVertices[Vertex],0)),1,1,"")</f>
        <v>14</v>
      </c>
      <c r="BC935" s="78" t="str">
        <f>REPLACE(INDEX(GroupVertices[Group], MATCH(Edges[[#This Row],[Vertex 2]],GroupVertices[Vertex],0)),1,1,"")</f>
        <v>14</v>
      </c>
      <c r="BD935" s="48"/>
      <c r="BE935" s="49"/>
      <c r="BF935" s="48"/>
      <c r="BG935" s="49"/>
      <c r="BH935" s="48"/>
      <c r="BI935" s="49"/>
      <c r="BJ935" s="48"/>
      <c r="BK935" s="49"/>
      <c r="BL935" s="48"/>
    </row>
    <row r="936" spans="1:64" x14ac:dyDescent="0.25">
      <c r="A936" s="64" t="s">
        <v>663</v>
      </c>
      <c r="B936" s="64" t="s">
        <v>761</v>
      </c>
      <c r="C936" s="65" t="s">
        <v>15840</v>
      </c>
      <c r="D936" s="66">
        <v>3.5</v>
      </c>
      <c r="E936" s="67" t="s">
        <v>136</v>
      </c>
      <c r="F936" s="68">
        <v>33.357142857142854</v>
      </c>
      <c r="G936" s="65"/>
      <c r="H936" s="69"/>
      <c r="I936" s="70"/>
      <c r="J936" s="70"/>
      <c r="K936" s="34" t="s">
        <v>65</v>
      </c>
      <c r="L936" s="77">
        <v>936</v>
      </c>
      <c r="M936" s="77"/>
      <c r="N936" s="72"/>
      <c r="O936" s="79" t="s">
        <v>999</v>
      </c>
      <c r="P936" s="81">
        <v>43169.649560185186</v>
      </c>
      <c r="Q936" s="79" t="s">
        <v>1529</v>
      </c>
      <c r="R936" s="83" t="s">
        <v>2287</v>
      </c>
      <c r="S936" s="79" t="s">
        <v>2560</v>
      </c>
      <c r="T936" s="79" t="s">
        <v>2927</v>
      </c>
      <c r="U936" s="79"/>
      <c r="V936" s="83" t="s">
        <v>3799</v>
      </c>
      <c r="W936" s="81">
        <v>43169.649560185186</v>
      </c>
      <c r="X936" s="83" t="s">
        <v>4514</v>
      </c>
      <c r="Y936" s="79"/>
      <c r="Z936" s="79"/>
      <c r="AA936" s="85" t="s">
        <v>5722</v>
      </c>
      <c r="AB936" s="79"/>
      <c r="AC936" s="79" t="b">
        <v>0</v>
      </c>
      <c r="AD936" s="79">
        <v>0</v>
      </c>
      <c r="AE936" s="85" t="s">
        <v>6296</v>
      </c>
      <c r="AF936" s="79" t="b">
        <v>0</v>
      </c>
      <c r="AG936" s="79" t="s">
        <v>6304</v>
      </c>
      <c r="AH936" s="79"/>
      <c r="AI936" s="85" t="s">
        <v>6296</v>
      </c>
      <c r="AJ936" s="79" t="b">
        <v>0</v>
      </c>
      <c r="AK936" s="79">
        <v>0</v>
      </c>
      <c r="AL936" s="85" t="s">
        <v>6296</v>
      </c>
      <c r="AM936" s="79" t="s">
        <v>6363</v>
      </c>
      <c r="AN936" s="79" t="b">
        <v>0</v>
      </c>
      <c r="AO936" s="85" t="s">
        <v>5722</v>
      </c>
      <c r="AP936" s="79" t="s">
        <v>176</v>
      </c>
      <c r="AQ936" s="79">
        <v>0</v>
      </c>
      <c r="AR936" s="79">
        <v>0</v>
      </c>
      <c r="AS936" s="79"/>
      <c r="AT936" s="79"/>
      <c r="AU936" s="79"/>
      <c r="AV936" s="79"/>
      <c r="AW936" s="79"/>
      <c r="AX936" s="79"/>
      <c r="AY936" s="79"/>
      <c r="AZ936" s="79"/>
      <c r="BA936">
        <v>2</v>
      </c>
      <c r="BB936" s="78" t="str">
        <f>REPLACE(INDEX(GroupVertices[Group], MATCH(Edges[[#This Row],[Vertex 1]],GroupVertices[Vertex],0)),1,1,"")</f>
        <v>14</v>
      </c>
      <c r="BC936" s="78" t="str">
        <f>REPLACE(INDEX(GroupVertices[Group], MATCH(Edges[[#This Row],[Vertex 2]],GroupVertices[Vertex],0)),1,1,"")</f>
        <v>14</v>
      </c>
      <c r="BD936" s="48">
        <v>0</v>
      </c>
      <c r="BE936" s="49">
        <v>0</v>
      </c>
      <c r="BF936" s="48">
        <v>0</v>
      </c>
      <c r="BG936" s="49">
        <v>0</v>
      </c>
      <c r="BH936" s="48">
        <v>0</v>
      </c>
      <c r="BI936" s="49">
        <v>0</v>
      </c>
      <c r="BJ936" s="48">
        <v>28</v>
      </c>
      <c r="BK936" s="49">
        <v>100</v>
      </c>
      <c r="BL936" s="48">
        <v>28</v>
      </c>
    </row>
    <row r="937" spans="1:64" x14ac:dyDescent="0.25">
      <c r="A937" s="64" t="s">
        <v>663</v>
      </c>
      <c r="B937" s="64" t="s">
        <v>866</v>
      </c>
      <c r="C937" s="65" t="s">
        <v>15844</v>
      </c>
      <c r="D937" s="66">
        <v>4.5</v>
      </c>
      <c r="E937" s="67" t="s">
        <v>136</v>
      </c>
      <c r="F937" s="68">
        <v>30.071428571428569</v>
      </c>
      <c r="G937" s="65"/>
      <c r="H937" s="69"/>
      <c r="I937" s="70"/>
      <c r="J937" s="70"/>
      <c r="K937" s="34" t="s">
        <v>65</v>
      </c>
      <c r="L937" s="77">
        <v>937</v>
      </c>
      <c r="M937" s="77"/>
      <c r="N937" s="72"/>
      <c r="O937" s="79" t="s">
        <v>999</v>
      </c>
      <c r="P937" s="81">
        <v>43169.649571759262</v>
      </c>
      <c r="Q937" s="79" t="s">
        <v>1530</v>
      </c>
      <c r="R937" s="83" t="s">
        <v>2287</v>
      </c>
      <c r="S937" s="79" t="s">
        <v>2560</v>
      </c>
      <c r="T937" s="79" t="s">
        <v>2927</v>
      </c>
      <c r="U937" s="79"/>
      <c r="V937" s="83" t="s">
        <v>3799</v>
      </c>
      <c r="W937" s="81">
        <v>43169.649571759262</v>
      </c>
      <c r="X937" s="83" t="s">
        <v>4515</v>
      </c>
      <c r="Y937" s="79"/>
      <c r="Z937" s="79"/>
      <c r="AA937" s="85" t="s">
        <v>5723</v>
      </c>
      <c r="AB937" s="79"/>
      <c r="AC937" s="79" t="b">
        <v>0</v>
      </c>
      <c r="AD937" s="79">
        <v>1</v>
      </c>
      <c r="AE937" s="85" t="s">
        <v>6296</v>
      </c>
      <c r="AF937" s="79" t="b">
        <v>0</v>
      </c>
      <c r="AG937" s="79" t="s">
        <v>6304</v>
      </c>
      <c r="AH937" s="79"/>
      <c r="AI937" s="85" t="s">
        <v>6296</v>
      </c>
      <c r="AJ937" s="79" t="b">
        <v>0</v>
      </c>
      <c r="AK937" s="79">
        <v>0</v>
      </c>
      <c r="AL937" s="85" t="s">
        <v>6296</v>
      </c>
      <c r="AM937" s="79" t="s">
        <v>6363</v>
      </c>
      <c r="AN937" s="79" t="b">
        <v>0</v>
      </c>
      <c r="AO937" s="85" t="s">
        <v>5723</v>
      </c>
      <c r="AP937" s="79" t="s">
        <v>176</v>
      </c>
      <c r="AQ937" s="79">
        <v>0</v>
      </c>
      <c r="AR937" s="79">
        <v>0</v>
      </c>
      <c r="AS937" s="79"/>
      <c r="AT937" s="79"/>
      <c r="AU937" s="79"/>
      <c r="AV937" s="79"/>
      <c r="AW937" s="79"/>
      <c r="AX937" s="79"/>
      <c r="AY937" s="79"/>
      <c r="AZ937" s="79"/>
      <c r="BA937">
        <v>4</v>
      </c>
      <c r="BB937" s="78" t="str">
        <f>REPLACE(INDEX(GroupVertices[Group], MATCH(Edges[[#This Row],[Vertex 1]],GroupVertices[Vertex],0)),1,1,"")</f>
        <v>14</v>
      </c>
      <c r="BC937" s="78" t="str">
        <f>REPLACE(INDEX(GroupVertices[Group], MATCH(Edges[[#This Row],[Vertex 2]],GroupVertices[Vertex],0)),1,1,"")</f>
        <v>14</v>
      </c>
      <c r="BD937" s="48"/>
      <c r="BE937" s="49"/>
      <c r="BF937" s="48"/>
      <c r="BG937" s="49"/>
      <c r="BH937" s="48"/>
      <c r="BI937" s="49"/>
      <c r="BJ937" s="48"/>
      <c r="BK937" s="49"/>
      <c r="BL937" s="48"/>
    </row>
    <row r="938" spans="1:64" x14ac:dyDescent="0.25">
      <c r="A938" s="64" t="s">
        <v>663</v>
      </c>
      <c r="B938" s="64" t="s">
        <v>760</v>
      </c>
      <c r="C938" s="65" t="s">
        <v>15840</v>
      </c>
      <c r="D938" s="66">
        <v>3.5</v>
      </c>
      <c r="E938" s="67" t="s">
        <v>136</v>
      </c>
      <c r="F938" s="68">
        <v>33.357142857142854</v>
      </c>
      <c r="G938" s="65"/>
      <c r="H938" s="69"/>
      <c r="I938" s="70"/>
      <c r="J938" s="70"/>
      <c r="K938" s="34" t="s">
        <v>65</v>
      </c>
      <c r="L938" s="77">
        <v>938</v>
      </c>
      <c r="M938" s="77"/>
      <c r="N938" s="72"/>
      <c r="O938" s="79" t="s">
        <v>999</v>
      </c>
      <c r="P938" s="81">
        <v>43169.649571759262</v>
      </c>
      <c r="Q938" s="79" t="s">
        <v>1530</v>
      </c>
      <c r="R938" s="83" t="s">
        <v>2287</v>
      </c>
      <c r="S938" s="79" t="s">
        <v>2560</v>
      </c>
      <c r="T938" s="79" t="s">
        <v>2927</v>
      </c>
      <c r="U938" s="79"/>
      <c r="V938" s="83" t="s">
        <v>3799</v>
      </c>
      <c r="W938" s="81">
        <v>43169.649571759262</v>
      </c>
      <c r="X938" s="83" t="s">
        <v>4515</v>
      </c>
      <c r="Y938" s="79"/>
      <c r="Z938" s="79"/>
      <c r="AA938" s="85" t="s">
        <v>5723</v>
      </c>
      <c r="AB938" s="79"/>
      <c r="AC938" s="79" t="b">
        <v>0</v>
      </c>
      <c r="AD938" s="79">
        <v>1</v>
      </c>
      <c r="AE938" s="85" t="s">
        <v>6296</v>
      </c>
      <c r="AF938" s="79" t="b">
        <v>0</v>
      </c>
      <c r="AG938" s="79" t="s">
        <v>6304</v>
      </c>
      <c r="AH938" s="79"/>
      <c r="AI938" s="85" t="s">
        <v>6296</v>
      </c>
      <c r="AJ938" s="79" t="b">
        <v>0</v>
      </c>
      <c r="AK938" s="79">
        <v>0</v>
      </c>
      <c r="AL938" s="85" t="s">
        <v>6296</v>
      </c>
      <c r="AM938" s="79" t="s">
        <v>6363</v>
      </c>
      <c r="AN938" s="79" t="b">
        <v>0</v>
      </c>
      <c r="AO938" s="85" t="s">
        <v>5723</v>
      </c>
      <c r="AP938" s="79" t="s">
        <v>176</v>
      </c>
      <c r="AQ938" s="79">
        <v>0</v>
      </c>
      <c r="AR938" s="79">
        <v>0</v>
      </c>
      <c r="AS938" s="79"/>
      <c r="AT938" s="79"/>
      <c r="AU938" s="79"/>
      <c r="AV938" s="79"/>
      <c r="AW938" s="79"/>
      <c r="AX938" s="79"/>
      <c r="AY938" s="79"/>
      <c r="AZ938" s="79"/>
      <c r="BA938">
        <v>2</v>
      </c>
      <c r="BB938" s="78" t="str">
        <f>REPLACE(INDEX(GroupVertices[Group], MATCH(Edges[[#This Row],[Vertex 1]],GroupVertices[Vertex],0)),1,1,"")</f>
        <v>14</v>
      </c>
      <c r="BC938" s="78" t="str">
        <f>REPLACE(INDEX(GroupVertices[Group], MATCH(Edges[[#This Row],[Vertex 2]],GroupVertices[Vertex],0)),1,1,"")</f>
        <v>14</v>
      </c>
      <c r="BD938" s="48">
        <v>0</v>
      </c>
      <c r="BE938" s="49">
        <v>0</v>
      </c>
      <c r="BF938" s="48">
        <v>0</v>
      </c>
      <c r="BG938" s="49">
        <v>0</v>
      </c>
      <c r="BH938" s="48">
        <v>0</v>
      </c>
      <c r="BI938" s="49">
        <v>0</v>
      </c>
      <c r="BJ938" s="48">
        <v>28</v>
      </c>
      <c r="BK938" s="49">
        <v>100</v>
      </c>
      <c r="BL938" s="48">
        <v>28</v>
      </c>
    </row>
    <row r="939" spans="1:64" x14ac:dyDescent="0.25">
      <c r="A939" s="64" t="s">
        <v>663</v>
      </c>
      <c r="B939" s="64" t="s">
        <v>866</v>
      </c>
      <c r="C939" s="65" t="s">
        <v>15844</v>
      </c>
      <c r="D939" s="66">
        <v>4.5</v>
      </c>
      <c r="E939" s="67" t="s">
        <v>136</v>
      </c>
      <c r="F939" s="68">
        <v>30.071428571428569</v>
      </c>
      <c r="G939" s="65"/>
      <c r="H939" s="69"/>
      <c r="I939" s="70"/>
      <c r="J939" s="70"/>
      <c r="K939" s="34" t="s">
        <v>65</v>
      </c>
      <c r="L939" s="77">
        <v>939</v>
      </c>
      <c r="M939" s="77"/>
      <c r="N939" s="72"/>
      <c r="O939" s="79" t="s">
        <v>999</v>
      </c>
      <c r="P939" s="81">
        <v>43177.585949074077</v>
      </c>
      <c r="Q939" s="79" t="s">
        <v>1531</v>
      </c>
      <c r="R939" s="83" t="s">
        <v>2288</v>
      </c>
      <c r="S939" s="79" t="s">
        <v>2560</v>
      </c>
      <c r="T939" s="79" t="s">
        <v>2928</v>
      </c>
      <c r="U939" s="79"/>
      <c r="V939" s="83" t="s">
        <v>3799</v>
      </c>
      <c r="W939" s="81">
        <v>43177.585949074077</v>
      </c>
      <c r="X939" s="83" t="s">
        <v>4516</v>
      </c>
      <c r="Y939" s="79"/>
      <c r="Z939" s="79"/>
      <c r="AA939" s="85" t="s">
        <v>5724</v>
      </c>
      <c r="AB939" s="79"/>
      <c r="AC939" s="79" t="b">
        <v>0</v>
      </c>
      <c r="AD939" s="79">
        <v>1</v>
      </c>
      <c r="AE939" s="85" t="s">
        <v>6296</v>
      </c>
      <c r="AF939" s="79" t="b">
        <v>0</v>
      </c>
      <c r="AG939" s="79" t="s">
        <v>6304</v>
      </c>
      <c r="AH939" s="79"/>
      <c r="AI939" s="85" t="s">
        <v>6296</v>
      </c>
      <c r="AJ939" s="79" t="b">
        <v>0</v>
      </c>
      <c r="AK939" s="79">
        <v>0</v>
      </c>
      <c r="AL939" s="85" t="s">
        <v>6296</v>
      </c>
      <c r="AM939" s="79" t="s">
        <v>6363</v>
      </c>
      <c r="AN939" s="79" t="b">
        <v>0</v>
      </c>
      <c r="AO939" s="85" t="s">
        <v>5724</v>
      </c>
      <c r="AP939" s="79" t="s">
        <v>176</v>
      </c>
      <c r="AQ939" s="79">
        <v>0</v>
      </c>
      <c r="AR939" s="79">
        <v>0</v>
      </c>
      <c r="AS939" s="79"/>
      <c r="AT939" s="79"/>
      <c r="AU939" s="79"/>
      <c r="AV939" s="79"/>
      <c r="AW939" s="79"/>
      <c r="AX939" s="79"/>
      <c r="AY939" s="79"/>
      <c r="AZ939" s="79"/>
      <c r="BA939">
        <v>4</v>
      </c>
      <c r="BB939" s="78" t="str">
        <f>REPLACE(INDEX(GroupVertices[Group], MATCH(Edges[[#This Row],[Vertex 1]],GroupVertices[Vertex],0)),1,1,"")</f>
        <v>14</v>
      </c>
      <c r="BC939" s="78" t="str">
        <f>REPLACE(INDEX(GroupVertices[Group], MATCH(Edges[[#This Row],[Vertex 2]],GroupVertices[Vertex],0)),1,1,"")</f>
        <v>14</v>
      </c>
      <c r="BD939" s="48"/>
      <c r="BE939" s="49"/>
      <c r="BF939" s="48"/>
      <c r="BG939" s="49"/>
      <c r="BH939" s="48"/>
      <c r="BI939" s="49"/>
      <c r="BJ939" s="48"/>
      <c r="BK939" s="49"/>
      <c r="BL939" s="48"/>
    </row>
    <row r="940" spans="1:64" x14ac:dyDescent="0.25">
      <c r="A940" s="64" t="s">
        <v>663</v>
      </c>
      <c r="B940" s="64" t="s">
        <v>761</v>
      </c>
      <c r="C940" s="65" t="s">
        <v>15840</v>
      </c>
      <c r="D940" s="66">
        <v>3.5</v>
      </c>
      <c r="E940" s="67" t="s">
        <v>136</v>
      </c>
      <c r="F940" s="68">
        <v>33.357142857142854</v>
      </c>
      <c r="G940" s="65"/>
      <c r="H940" s="69"/>
      <c r="I940" s="70"/>
      <c r="J940" s="70"/>
      <c r="K940" s="34" t="s">
        <v>65</v>
      </c>
      <c r="L940" s="77">
        <v>940</v>
      </c>
      <c r="M940" s="77"/>
      <c r="N940" s="72"/>
      <c r="O940" s="79" t="s">
        <v>999</v>
      </c>
      <c r="P940" s="81">
        <v>43177.585949074077</v>
      </c>
      <c r="Q940" s="79" t="s">
        <v>1531</v>
      </c>
      <c r="R940" s="83" t="s">
        <v>2288</v>
      </c>
      <c r="S940" s="79" t="s">
        <v>2560</v>
      </c>
      <c r="T940" s="79" t="s">
        <v>2928</v>
      </c>
      <c r="U940" s="79"/>
      <c r="V940" s="83" t="s">
        <v>3799</v>
      </c>
      <c r="W940" s="81">
        <v>43177.585949074077</v>
      </c>
      <c r="X940" s="83" t="s">
        <v>4516</v>
      </c>
      <c r="Y940" s="79"/>
      <c r="Z940" s="79"/>
      <c r="AA940" s="85" t="s">
        <v>5724</v>
      </c>
      <c r="AB940" s="79"/>
      <c r="AC940" s="79" t="b">
        <v>0</v>
      </c>
      <c r="AD940" s="79">
        <v>1</v>
      </c>
      <c r="AE940" s="85" t="s">
        <v>6296</v>
      </c>
      <c r="AF940" s="79" t="b">
        <v>0</v>
      </c>
      <c r="AG940" s="79" t="s">
        <v>6304</v>
      </c>
      <c r="AH940" s="79"/>
      <c r="AI940" s="85" t="s">
        <v>6296</v>
      </c>
      <c r="AJ940" s="79" t="b">
        <v>0</v>
      </c>
      <c r="AK940" s="79">
        <v>0</v>
      </c>
      <c r="AL940" s="85" t="s">
        <v>6296</v>
      </c>
      <c r="AM940" s="79" t="s">
        <v>6363</v>
      </c>
      <c r="AN940" s="79" t="b">
        <v>0</v>
      </c>
      <c r="AO940" s="85" t="s">
        <v>5724</v>
      </c>
      <c r="AP940" s="79" t="s">
        <v>176</v>
      </c>
      <c r="AQ940" s="79">
        <v>0</v>
      </c>
      <c r="AR940" s="79">
        <v>0</v>
      </c>
      <c r="AS940" s="79"/>
      <c r="AT940" s="79"/>
      <c r="AU940" s="79"/>
      <c r="AV940" s="79"/>
      <c r="AW940" s="79"/>
      <c r="AX940" s="79"/>
      <c r="AY940" s="79"/>
      <c r="AZ940" s="79"/>
      <c r="BA940">
        <v>2</v>
      </c>
      <c r="BB940" s="78" t="str">
        <f>REPLACE(INDEX(GroupVertices[Group], MATCH(Edges[[#This Row],[Vertex 1]],GroupVertices[Vertex],0)),1,1,"")</f>
        <v>14</v>
      </c>
      <c r="BC940" s="78" t="str">
        <f>REPLACE(INDEX(GroupVertices[Group], MATCH(Edges[[#This Row],[Vertex 2]],GroupVertices[Vertex],0)),1,1,"")</f>
        <v>14</v>
      </c>
      <c r="BD940" s="48">
        <v>0</v>
      </c>
      <c r="BE940" s="49">
        <v>0</v>
      </c>
      <c r="BF940" s="48">
        <v>0</v>
      </c>
      <c r="BG940" s="49">
        <v>0</v>
      </c>
      <c r="BH940" s="48">
        <v>0</v>
      </c>
      <c r="BI940" s="49">
        <v>0</v>
      </c>
      <c r="BJ940" s="48">
        <v>25</v>
      </c>
      <c r="BK940" s="49">
        <v>100</v>
      </c>
      <c r="BL940" s="48">
        <v>25</v>
      </c>
    </row>
    <row r="941" spans="1:64" x14ac:dyDescent="0.25">
      <c r="A941" s="64" t="s">
        <v>663</v>
      </c>
      <c r="B941" s="64" t="s">
        <v>866</v>
      </c>
      <c r="C941" s="65" t="s">
        <v>15844</v>
      </c>
      <c r="D941" s="66">
        <v>4.5</v>
      </c>
      <c r="E941" s="67" t="s">
        <v>136</v>
      </c>
      <c r="F941" s="68">
        <v>30.071428571428569</v>
      </c>
      <c r="G941" s="65"/>
      <c r="H941" s="69"/>
      <c r="I941" s="70"/>
      <c r="J941" s="70"/>
      <c r="K941" s="34" t="s">
        <v>65</v>
      </c>
      <c r="L941" s="77">
        <v>941</v>
      </c>
      <c r="M941" s="77"/>
      <c r="N941" s="72"/>
      <c r="O941" s="79" t="s">
        <v>999</v>
      </c>
      <c r="P941" s="81">
        <v>43177.585949074077</v>
      </c>
      <c r="Q941" s="79" t="s">
        <v>1532</v>
      </c>
      <c r="R941" s="83" t="s">
        <v>2288</v>
      </c>
      <c r="S941" s="79" t="s">
        <v>2560</v>
      </c>
      <c r="T941" s="79" t="s">
        <v>2928</v>
      </c>
      <c r="U941" s="79"/>
      <c r="V941" s="83" t="s">
        <v>3799</v>
      </c>
      <c r="W941" s="81">
        <v>43177.585949074077</v>
      </c>
      <c r="X941" s="83" t="s">
        <v>4517</v>
      </c>
      <c r="Y941" s="79"/>
      <c r="Z941" s="79"/>
      <c r="AA941" s="85" t="s">
        <v>5725</v>
      </c>
      <c r="AB941" s="79"/>
      <c r="AC941" s="79" t="b">
        <v>0</v>
      </c>
      <c r="AD941" s="79">
        <v>1</v>
      </c>
      <c r="AE941" s="85" t="s">
        <v>6296</v>
      </c>
      <c r="AF941" s="79" t="b">
        <v>0</v>
      </c>
      <c r="AG941" s="79" t="s">
        <v>6304</v>
      </c>
      <c r="AH941" s="79"/>
      <c r="AI941" s="85" t="s">
        <v>6296</v>
      </c>
      <c r="AJ941" s="79" t="b">
        <v>0</v>
      </c>
      <c r="AK941" s="79">
        <v>0</v>
      </c>
      <c r="AL941" s="85" t="s">
        <v>6296</v>
      </c>
      <c r="AM941" s="79" t="s">
        <v>6363</v>
      </c>
      <c r="AN941" s="79" t="b">
        <v>0</v>
      </c>
      <c r="AO941" s="85" t="s">
        <v>5725</v>
      </c>
      <c r="AP941" s="79" t="s">
        <v>176</v>
      </c>
      <c r="AQ941" s="79">
        <v>0</v>
      </c>
      <c r="AR941" s="79">
        <v>0</v>
      </c>
      <c r="AS941" s="79"/>
      <c r="AT941" s="79"/>
      <c r="AU941" s="79"/>
      <c r="AV941" s="79"/>
      <c r="AW941" s="79"/>
      <c r="AX941" s="79"/>
      <c r="AY941" s="79"/>
      <c r="AZ941" s="79"/>
      <c r="BA941">
        <v>4</v>
      </c>
      <c r="BB941" s="78" t="str">
        <f>REPLACE(INDEX(GroupVertices[Group], MATCH(Edges[[#This Row],[Vertex 1]],GroupVertices[Vertex],0)),1,1,"")</f>
        <v>14</v>
      </c>
      <c r="BC941" s="78" t="str">
        <f>REPLACE(INDEX(GroupVertices[Group], MATCH(Edges[[#This Row],[Vertex 2]],GroupVertices[Vertex],0)),1,1,"")</f>
        <v>14</v>
      </c>
      <c r="BD941" s="48"/>
      <c r="BE941" s="49"/>
      <c r="BF941" s="48"/>
      <c r="BG941" s="49"/>
      <c r="BH941" s="48"/>
      <c r="BI941" s="49"/>
      <c r="BJ941" s="48"/>
      <c r="BK941" s="49"/>
      <c r="BL941" s="48"/>
    </row>
    <row r="942" spans="1:64" x14ac:dyDescent="0.25">
      <c r="A942" s="64" t="s">
        <v>663</v>
      </c>
      <c r="B942" s="64" t="s">
        <v>760</v>
      </c>
      <c r="C942" s="65" t="s">
        <v>15840</v>
      </c>
      <c r="D942" s="66">
        <v>3.5</v>
      </c>
      <c r="E942" s="67" t="s">
        <v>136</v>
      </c>
      <c r="F942" s="68">
        <v>33.357142857142854</v>
      </c>
      <c r="G942" s="65"/>
      <c r="H942" s="69"/>
      <c r="I942" s="70"/>
      <c r="J942" s="70"/>
      <c r="K942" s="34" t="s">
        <v>65</v>
      </c>
      <c r="L942" s="77">
        <v>942</v>
      </c>
      <c r="M942" s="77"/>
      <c r="N942" s="72"/>
      <c r="O942" s="79" t="s">
        <v>999</v>
      </c>
      <c r="P942" s="81">
        <v>43177.585949074077</v>
      </c>
      <c r="Q942" s="79" t="s">
        <v>1532</v>
      </c>
      <c r="R942" s="83" t="s">
        <v>2288</v>
      </c>
      <c r="S942" s="79" t="s">
        <v>2560</v>
      </c>
      <c r="T942" s="79" t="s">
        <v>2928</v>
      </c>
      <c r="U942" s="79"/>
      <c r="V942" s="83" t="s">
        <v>3799</v>
      </c>
      <c r="W942" s="81">
        <v>43177.585949074077</v>
      </c>
      <c r="X942" s="83" t="s">
        <v>4517</v>
      </c>
      <c r="Y942" s="79"/>
      <c r="Z942" s="79"/>
      <c r="AA942" s="85" t="s">
        <v>5725</v>
      </c>
      <c r="AB942" s="79"/>
      <c r="AC942" s="79" t="b">
        <v>0</v>
      </c>
      <c r="AD942" s="79">
        <v>1</v>
      </c>
      <c r="AE942" s="85" t="s">
        <v>6296</v>
      </c>
      <c r="AF942" s="79" t="b">
        <v>0</v>
      </c>
      <c r="AG942" s="79" t="s">
        <v>6304</v>
      </c>
      <c r="AH942" s="79"/>
      <c r="AI942" s="85" t="s">
        <v>6296</v>
      </c>
      <c r="AJ942" s="79" t="b">
        <v>0</v>
      </c>
      <c r="AK942" s="79">
        <v>0</v>
      </c>
      <c r="AL942" s="85" t="s">
        <v>6296</v>
      </c>
      <c r="AM942" s="79" t="s">
        <v>6363</v>
      </c>
      <c r="AN942" s="79" t="b">
        <v>0</v>
      </c>
      <c r="AO942" s="85" t="s">
        <v>5725</v>
      </c>
      <c r="AP942" s="79" t="s">
        <v>176</v>
      </c>
      <c r="AQ942" s="79">
        <v>0</v>
      </c>
      <c r="AR942" s="79">
        <v>0</v>
      </c>
      <c r="AS942" s="79"/>
      <c r="AT942" s="79"/>
      <c r="AU942" s="79"/>
      <c r="AV942" s="79"/>
      <c r="AW942" s="79"/>
      <c r="AX942" s="79"/>
      <c r="AY942" s="79"/>
      <c r="AZ942" s="79"/>
      <c r="BA942">
        <v>2</v>
      </c>
      <c r="BB942" s="78" t="str">
        <f>REPLACE(INDEX(GroupVertices[Group], MATCH(Edges[[#This Row],[Vertex 1]],GroupVertices[Vertex],0)),1,1,"")</f>
        <v>14</v>
      </c>
      <c r="BC942" s="78" t="str">
        <f>REPLACE(INDEX(GroupVertices[Group], MATCH(Edges[[#This Row],[Vertex 2]],GroupVertices[Vertex],0)),1,1,"")</f>
        <v>14</v>
      </c>
      <c r="BD942" s="48">
        <v>0</v>
      </c>
      <c r="BE942" s="49">
        <v>0</v>
      </c>
      <c r="BF942" s="48">
        <v>0</v>
      </c>
      <c r="BG942" s="49">
        <v>0</v>
      </c>
      <c r="BH942" s="48">
        <v>0</v>
      </c>
      <c r="BI942" s="49">
        <v>0</v>
      </c>
      <c r="BJ942" s="48">
        <v>25</v>
      </c>
      <c r="BK942" s="49">
        <v>100</v>
      </c>
      <c r="BL942" s="48">
        <v>25</v>
      </c>
    </row>
    <row r="943" spans="1:64" x14ac:dyDescent="0.25">
      <c r="A943" s="64" t="s">
        <v>662</v>
      </c>
      <c r="B943" s="64" t="s">
        <v>949</v>
      </c>
      <c r="C943" s="65" t="s">
        <v>15845</v>
      </c>
      <c r="D943" s="66">
        <v>4</v>
      </c>
      <c r="E943" s="67" t="s">
        <v>136</v>
      </c>
      <c r="F943" s="68">
        <v>31.714285714285715</v>
      </c>
      <c r="G943" s="65"/>
      <c r="H943" s="69"/>
      <c r="I943" s="70"/>
      <c r="J943" s="70"/>
      <c r="K943" s="34" t="s">
        <v>65</v>
      </c>
      <c r="L943" s="77">
        <v>943</v>
      </c>
      <c r="M943" s="77"/>
      <c r="N943" s="72"/>
      <c r="O943" s="79" t="s">
        <v>999</v>
      </c>
      <c r="P943" s="81">
        <v>43169.660775462966</v>
      </c>
      <c r="Q943" s="79" t="s">
        <v>1533</v>
      </c>
      <c r="R943" s="83" t="s">
        <v>2289</v>
      </c>
      <c r="S943" s="79" t="s">
        <v>2613</v>
      </c>
      <c r="T943" s="79" t="s">
        <v>2929</v>
      </c>
      <c r="U943" s="83" t="s">
        <v>3319</v>
      </c>
      <c r="V943" s="83" t="s">
        <v>3319</v>
      </c>
      <c r="W943" s="81">
        <v>43169.660775462966</v>
      </c>
      <c r="X943" s="83" t="s">
        <v>4518</v>
      </c>
      <c r="Y943" s="79"/>
      <c r="Z943" s="79"/>
      <c r="AA943" s="85" t="s">
        <v>5726</v>
      </c>
      <c r="AB943" s="85" t="s">
        <v>6295</v>
      </c>
      <c r="AC943" s="79" t="b">
        <v>0</v>
      </c>
      <c r="AD943" s="79">
        <v>67</v>
      </c>
      <c r="AE943" s="85" t="s">
        <v>6301</v>
      </c>
      <c r="AF943" s="79" t="b">
        <v>0</v>
      </c>
      <c r="AG943" s="79" t="s">
        <v>6304</v>
      </c>
      <c r="AH943" s="79"/>
      <c r="AI943" s="85" t="s">
        <v>6296</v>
      </c>
      <c r="AJ943" s="79" t="b">
        <v>0</v>
      </c>
      <c r="AK943" s="79">
        <v>71</v>
      </c>
      <c r="AL943" s="85" t="s">
        <v>6296</v>
      </c>
      <c r="AM943" s="79" t="s">
        <v>6328</v>
      </c>
      <c r="AN943" s="79" t="b">
        <v>0</v>
      </c>
      <c r="AO943" s="85" t="s">
        <v>6295</v>
      </c>
      <c r="AP943" s="79" t="s">
        <v>6415</v>
      </c>
      <c r="AQ943" s="79">
        <v>0</v>
      </c>
      <c r="AR943" s="79">
        <v>0</v>
      </c>
      <c r="AS943" s="79"/>
      <c r="AT943" s="79"/>
      <c r="AU943" s="79"/>
      <c r="AV943" s="79"/>
      <c r="AW943" s="79"/>
      <c r="AX943" s="79"/>
      <c r="AY943" s="79"/>
      <c r="AZ943" s="79"/>
      <c r="BA943">
        <v>3</v>
      </c>
      <c r="BB943" s="78" t="str">
        <f>REPLACE(INDEX(GroupVertices[Group], MATCH(Edges[[#This Row],[Vertex 1]],GroupVertices[Vertex],0)),1,1,"")</f>
        <v>4</v>
      </c>
      <c r="BC943" s="78" t="str">
        <f>REPLACE(INDEX(GroupVertices[Group], MATCH(Edges[[#This Row],[Vertex 2]],GroupVertices[Vertex],0)),1,1,"")</f>
        <v>4</v>
      </c>
      <c r="BD943" s="48"/>
      <c r="BE943" s="49"/>
      <c r="BF943" s="48"/>
      <c r="BG943" s="49"/>
      <c r="BH943" s="48"/>
      <c r="BI943" s="49"/>
      <c r="BJ943" s="48"/>
      <c r="BK943" s="49"/>
      <c r="BL943" s="48"/>
    </row>
    <row r="944" spans="1:64" x14ac:dyDescent="0.25">
      <c r="A944" s="64" t="s">
        <v>662</v>
      </c>
      <c r="B944" s="64" t="s">
        <v>949</v>
      </c>
      <c r="C944" s="65" t="s">
        <v>15845</v>
      </c>
      <c r="D944" s="66">
        <v>4</v>
      </c>
      <c r="E944" s="67" t="s">
        <v>136</v>
      </c>
      <c r="F944" s="68">
        <v>31.714285714285715</v>
      </c>
      <c r="G944" s="65"/>
      <c r="H944" s="69"/>
      <c r="I944" s="70"/>
      <c r="J944" s="70"/>
      <c r="K944" s="34" t="s">
        <v>65</v>
      </c>
      <c r="L944" s="77">
        <v>944</v>
      </c>
      <c r="M944" s="77"/>
      <c r="N944" s="72"/>
      <c r="O944" s="79" t="s">
        <v>999</v>
      </c>
      <c r="P944" s="81">
        <v>43174.653553240743</v>
      </c>
      <c r="Q944" s="79" t="s">
        <v>1534</v>
      </c>
      <c r="R944" s="79"/>
      <c r="S944" s="79"/>
      <c r="T944" s="79" t="s">
        <v>951</v>
      </c>
      <c r="U944" s="79"/>
      <c r="V944" s="83" t="s">
        <v>3798</v>
      </c>
      <c r="W944" s="81">
        <v>43174.653553240743</v>
      </c>
      <c r="X944" s="83" t="s">
        <v>4519</v>
      </c>
      <c r="Y944" s="79"/>
      <c r="Z944" s="79"/>
      <c r="AA944" s="85" t="s">
        <v>5727</v>
      </c>
      <c r="AB944" s="79"/>
      <c r="AC944" s="79" t="b">
        <v>0</v>
      </c>
      <c r="AD944" s="79">
        <v>0</v>
      </c>
      <c r="AE944" s="85" t="s">
        <v>6296</v>
      </c>
      <c r="AF944" s="79" t="b">
        <v>0</v>
      </c>
      <c r="AG944" s="79" t="s">
        <v>6304</v>
      </c>
      <c r="AH944" s="79"/>
      <c r="AI944" s="85" t="s">
        <v>6296</v>
      </c>
      <c r="AJ944" s="79" t="b">
        <v>0</v>
      </c>
      <c r="AK944" s="79">
        <v>54</v>
      </c>
      <c r="AL944" s="85" t="s">
        <v>5726</v>
      </c>
      <c r="AM944" s="79" t="s">
        <v>6328</v>
      </c>
      <c r="AN944" s="79" t="b">
        <v>0</v>
      </c>
      <c r="AO944" s="85" t="s">
        <v>5726</v>
      </c>
      <c r="AP944" s="79" t="s">
        <v>176</v>
      </c>
      <c r="AQ944" s="79">
        <v>0</v>
      </c>
      <c r="AR944" s="79">
        <v>0</v>
      </c>
      <c r="AS944" s="79"/>
      <c r="AT944" s="79"/>
      <c r="AU944" s="79"/>
      <c r="AV944" s="79"/>
      <c r="AW944" s="79"/>
      <c r="AX944" s="79"/>
      <c r="AY944" s="79"/>
      <c r="AZ944" s="79"/>
      <c r="BA944">
        <v>3</v>
      </c>
      <c r="BB944" s="78" t="str">
        <f>REPLACE(INDEX(GroupVertices[Group], MATCH(Edges[[#This Row],[Vertex 1]],GroupVertices[Vertex],0)),1,1,"")</f>
        <v>4</v>
      </c>
      <c r="BC944" s="78" t="str">
        <f>REPLACE(INDEX(GroupVertices[Group], MATCH(Edges[[#This Row],[Vertex 2]],GroupVertices[Vertex],0)),1,1,"")</f>
        <v>4</v>
      </c>
      <c r="BD944" s="48"/>
      <c r="BE944" s="49"/>
      <c r="BF944" s="48"/>
      <c r="BG944" s="49"/>
      <c r="BH944" s="48"/>
      <c r="BI944" s="49"/>
      <c r="BJ944" s="48"/>
      <c r="BK944" s="49"/>
      <c r="BL944" s="48"/>
    </row>
    <row r="945" spans="1:64" x14ac:dyDescent="0.25">
      <c r="A945" s="64" t="s">
        <v>662</v>
      </c>
      <c r="B945" s="64" t="s">
        <v>949</v>
      </c>
      <c r="C945" s="65" t="s">
        <v>15845</v>
      </c>
      <c r="D945" s="66">
        <v>4</v>
      </c>
      <c r="E945" s="67" t="s">
        <v>136</v>
      </c>
      <c r="F945" s="68">
        <v>31.714285714285715</v>
      </c>
      <c r="G945" s="65"/>
      <c r="H945" s="69"/>
      <c r="I945" s="70"/>
      <c r="J945" s="70"/>
      <c r="K945" s="34" t="s">
        <v>65</v>
      </c>
      <c r="L945" s="77">
        <v>945</v>
      </c>
      <c r="M945" s="77"/>
      <c r="N945" s="72"/>
      <c r="O945" s="79" t="s">
        <v>999</v>
      </c>
      <c r="P945" s="81">
        <v>43177.585520833331</v>
      </c>
      <c r="Q945" s="79" t="s">
        <v>1534</v>
      </c>
      <c r="R945" s="79"/>
      <c r="S945" s="79"/>
      <c r="T945" s="79" t="s">
        <v>951</v>
      </c>
      <c r="U945" s="79"/>
      <c r="V945" s="83" t="s">
        <v>3798</v>
      </c>
      <c r="W945" s="81">
        <v>43177.585520833331</v>
      </c>
      <c r="X945" s="83" t="s">
        <v>4520</v>
      </c>
      <c r="Y945" s="79"/>
      <c r="Z945" s="79"/>
      <c r="AA945" s="85" t="s">
        <v>5728</v>
      </c>
      <c r="AB945" s="79"/>
      <c r="AC945" s="79" t="b">
        <v>0</v>
      </c>
      <c r="AD945" s="79">
        <v>0</v>
      </c>
      <c r="AE945" s="85" t="s">
        <v>6296</v>
      </c>
      <c r="AF945" s="79" t="b">
        <v>0</v>
      </c>
      <c r="AG945" s="79" t="s">
        <v>6304</v>
      </c>
      <c r="AH945" s="79"/>
      <c r="AI945" s="85" t="s">
        <v>6296</v>
      </c>
      <c r="AJ945" s="79" t="b">
        <v>0</v>
      </c>
      <c r="AK945" s="79">
        <v>71</v>
      </c>
      <c r="AL945" s="85" t="s">
        <v>5726</v>
      </c>
      <c r="AM945" s="79" t="s">
        <v>6328</v>
      </c>
      <c r="AN945" s="79" t="b">
        <v>0</v>
      </c>
      <c r="AO945" s="85" t="s">
        <v>5726</v>
      </c>
      <c r="AP945" s="79" t="s">
        <v>176</v>
      </c>
      <c r="AQ945" s="79">
        <v>0</v>
      </c>
      <c r="AR945" s="79">
        <v>0</v>
      </c>
      <c r="AS945" s="79"/>
      <c r="AT945" s="79"/>
      <c r="AU945" s="79"/>
      <c r="AV945" s="79"/>
      <c r="AW945" s="79"/>
      <c r="AX945" s="79"/>
      <c r="AY945" s="79"/>
      <c r="AZ945" s="79"/>
      <c r="BA945">
        <v>3</v>
      </c>
      <c r="BB945" s="78" t="str">
        <f>REPLACE(INDEX(GroupVertices[Group], MATCH(Edges[[#This Row],[Vertex 1]],GroupVertices[Vertex],0)),1,1,"")</f>
        <v>4</v>
      </c>
      <c r="BC945" s="78" t="str">
        <f>REPLACE(INDEX(GroupVertices[Group], MATCH(Edges[[#This Row],[Vertex 2]],GroupVertices[Vertex],0)),1,1,"")</f>
        <v>4</v>
      </c>
      <c r="BD945" s="48"/>
      <c r="BE945" s="49"/>
      <c r="BF945" s="48"/>
      <c r="BG945" s="49"/>
      <c r="BH945" s="48"/>
      <c r="BI945" s="49"/>
      <c r="BJ945" s="48"/>
      <c r="BK945" s="49"/>
      <c r="BL945" s="48"/>
    </row>
    <row r="946" spans="1:64" x14ac:dyDescent="0.25">
      <c r="A946" s="64" t="s">
        <v>664</v>
      </c>
      <c r="B946" s="64" t="s">
        <v>949</v>
      </c>
      <c r="C946" s="65" t="s">
        <v>15839</v>
      </c>
      <c r="D946" s="66">
        <v>3</v>
      </c>
      <c r="E946" s="67" t="s">
        <v>132</v>
      </c>
      <c r="F946" s="68">
        <v>35</v>
      </c>
      <c r="G946" s="65"/>
      <c r="H946" s="69"/>
      <c r="I946" s="70"/>
      <c r="J946" s="70"/>
      <c r="K946" s="34" t="s">
        <v>65</v>
      </c>
      <c r="L946" s="77">
        <v>946</v>
      </c>
      <c r="M946" s="77"/>
      <c r="N946" s="72"/>
      <c r="O946" s="79" t="s">
        <v>999</v>
      </c>
      <c r="P946" s="81">
        <v>43177.588368055556</v>
      </c>
      <c r="Q946" s="79" t="s">
        <v>1534</v>
      </c>
      <c r="R946" s="79"/>
      <c r="S946" s="79"/>
      <c r="T946" s="79" t="s">
        <v>951</v>
      </c>
      <c r="U946" s="79"/>
      <c r="V946" s="83" t="s">
        <v>3800</v>
      </c>
      <c r="W946" s="81">
        <v>43177.588368055556</v>
      </c>
      <c r="X946" s="83" t="s">
        <v>4521</v>
      </c>
      <c r="Y946" s="79"/>
      <c r="Z946" s="79"/>
      <c r="AA946" s="85" t="s">
        <v>5729</v>
      </c>
      <c r="AB946" s="79"/>
      <c r="AC946" s="79" t="b">
        <v>0</v>
      </c>
      <c r="AD946" s="79">
        <v>0</v>
      </c>
      <c r="AE946" s="85" t="s">
        <v>6296</v>
      </c>
      <c r="AF946" s="79" t="b">
        <v>0</v>
      </c>
      <c r="AG946" s="79" t="s">
        <v>6304</v>
      </c>
      <c r="AH946" s="79"/>
      <c r="AI946" s="85" t="s">
        <v>6296</v>
      </c>
      <c r="AJ946" s="79" t="b">
        <v>0</v>
      </c>
      <c r="AK946" s="79">
        <v>71</v>
      </c>
      <c r="AL946" s="85" t="s">
        <v>5726</v>
      </c>
      <c r="AM946" s="79" t="s">
        <v>6328</v>
      </c>
      <c r="AN946" s="79" t="b">
        <v>0</v>
      </c>
      <c r="AO946" s="85" t="s">
        <v>5726</v>
      </c>
      <c r="AP946" s="79" t="s">
        <v>176</v>
      </c>
      <c r="AQ946" s="79">
        <v>0</v>
      </c>
      <c r="AR946" s="79">
        <v>0</v>
      </c>
      <c r="AS946" s="79"/>
      <c r="AT946" s="79"/>
      <c r="AU946" s="79"/>
      <c r="AV946" s="79"/>
      <c r="AW946" s="79"/>
      <c r="AX946" s="79"/>
      <c r="AY946" s="79"/>
      <c r="AZ946" s="79"/>
      <c r="BA946">
        <v>1</v>
      </c>
      <c r="BB946" s="78" t="str">
        <f>REPLACE(INDEX(GroupVertices[Group], MATCH(Edges[[#This Row],[Vertex 1]],GroupVertices[Vertex],0)),1,1,"")</f>
        <v>4</v>
      </c>
      <c r="BC946" s="78" t="str">
        <f>REPLACE(INDEX(GroupVertices[Group], MATCH(Edges[[#This Row],[Vertex 2]],GroupVertices[Vertex],0)),1,1,"")</f>
        <v>4</v>
      </c>
      <c r="BD946" s="48"/>
      <c r="BE946" s="49"/>
      <c r="BF946" s="48"/>
      <c r="BG946" s="49"/>
      <c r="BH946" s="48"/>
      <c r="BI946" s="49"/>
      <c r="BJ946" s="48"/>
      <c r="BK946" s="49"/>
      <c r="BL946" s="48"/>
    </row>
    <row r="947" spans="1:64" x14ac:dyDescent="0.25">
      <c r="A947" s="64" t="s">
        <v>662</v>
      </c>
      <c r="B947" s="64" t="s">
        <v>950</v>
      </c>
      <c r="C947" s="65" t="s">
        <v>15845</v>
      </c>
      <c r="D947" s="66">
        <v>4</v>
      </c>
      <c r="E947" s="67" t="s">
        <v>136</v>
      </c>
      <c r="F947" s="68">
        <v>31.714285714285715</v>
      </c>
      <c r="G947" s="65"/>
      <c r="H947" s="69"/>
      <c r="I947" s="70"/>
      <c r="J947" s="70"/>
      <c r="K947" s="34" t="s">
        <v>65</v>
      </c>
      <c r="L947" s="77">
        <v>947</v>
      </c>
      <c r="M947" s="77"/>
      <c r="N947" s="72"/>
      <c r="O947" s="79" t="s">
        <v>999</v>
      </c>
      <c r="P947" s="81">
        <v>43169.660775462966</v>
      </c>
      <c r="Q947" s="79" t="s">
        <v>1533</v>
      </c>
      <c r="R947" s="83" t="s">
        <v>2289</v>
      </c>
      <c r="S947" s="79" t="s">
        <v>2613</v>
      </c>
      <c r="T947" s="79" t="s">
        <v>2929</v>
      </c>
      <c r="U947" s="83" t="s">
        <v>3319</v>
      </c>
      <c r="V947" s="83" t="s">
        <v>3319</v>
      </c>
      <c r="W947" s="81">
        <v>43169.660775462966</v>
      </c>
      <c r="X947" s="83" t="s">
        <v>4518</v>
      </c>
      <c r="Y947" s="79"/>
      <c r="Z947" s="79"/>
      <c r="AA947" s="85" t="s">
        <v>5726</v>
      </c>
      <c r="AB947" s="85" t="s">
        <v>6295</v>
      </c>
      <c r="AC947" s="79" t="b">
        <v>0</v>
      </c>
      <c r="AD947" s="79">
        <v>67</v>
      </c>
      <c r="AE947" s="85" t="s">
        <v>6301</v>
      </c>
      <c r="AF947" s="79" t="b">
        <v>0</v>
      </c>
      <c r="AG947" s="79" t="s">
        <v>6304</v>
      </c>
      <c r="AH947" s="79"/>
      <c r="AI947" s="85" t="s">
        <v>6296</v>
      </c>
      <c r="AJ947" s="79" t="b">
        <v>0</v>
      </c>
      <c r="AK947" s="79">
        <v>71</v>
      </c>
      <c r="AL947" s="85" t="s">
        <v>6296</v>
      </c>
      <c r="AM947" s="79" t="s">
        <v>6328</v>
      </c>
      <c r="AN947" s="79" t="b">
        <v>0</v>
      </c>
      <c r="AO947" s="85" t="s">
        <v>6295</v>
      </c>
      <c r="AP947" s="79" t="s">
        <v>6415</v>
      </c>
      <c r="AQ947" s="79">
        <v>0</v>
      </c>
      <c r="AR947" s="79">
        <v>0</v>
      </c>
      <c r="AS947" s="79"/>
      <c r="AT947" s="79"/>
      <c r="AU947" s="79"/>
      <c r="AV947" s="79"/>
      <c r="AW947" s="79"/>
      <c r="AX947" s="79"/>
      <c r="AY947" s="79"/>
      <c r="AZ947" s="79"/>
      <c r="BA947">
        <v>3</v>
      </c>
      <c r="BB947" s="78" t="str">
        <f>REPLACE(INDEX(GroupVertices[Group], MATCH(Edges[[#This Row],[Vertex 1]],GroupVertices[Vertex],0)),1,1,"")</f>
        <v>4</v>
      </c>
      <c r="BC947" s="78" t="str">
        <f>REPLACE(INDEX(GroupVertices[Group], MATCH(Edges[[#This Row],[Vertex 2]],GroupVertices[Vertex],0)),1,1,"")</f>
        <v>4</v>
      </c>
      <c r="BD947" s="48"/>
      <c r="BE947" s="49"/>
      <c r="BF947" s="48"/>
      <c r="BG947" s="49"/>
      <c r="BH947" s="48"/>
      <c r="BI947" s="49"/>
      <c r="BJ947" s="48"/>
      <c r="BK947" s="49"/>
      <c r="BL947" s="48"/>
    </row>
    <row r="948" spans="1:64" x14ac:dyDescent="0.25">
      <c r="A948" s="64" t="s">
        <v>662</v>
      </c>
      <c r="B948" s="64" t="s">
        <v>950</v>
      </c>
      <c r="C948" s="65" t="s">
        <v>15845</v>
      </c>
      <c r="D948" s="66">
        <v>4</v>
      </c>
      <c r="E948" s="67" t="s">
        <v>136</v>
      </c>
      <c r="F948" s="68">
        <v>31.714285714285715</v>
      </c>
      <c r="G948" s="65"/>
      <c r="H948" s="69"/>
      <c r="I948" s="70"/>
      <c r="J948" s="70"/>
      <c r="K948" s="34" t="s">
        <v>65</v>
      </c>
      <c r="L948" s="77">
        <v>948</v>
      </c>
      <c r="M948" s="77"/>
      <c r="N948" s="72"/>
      <c r="O948" s="79" t="s">
        <v>999</v>
      </c>
      <c r="P948" s="81">
        <v>43174.653553240743</v>
      </c>
      <c r="Q948" s="79" t="s">
        <v>1534</v>
      </c>
      <c r="R948" s="79"/>
      <c r="S948" s="79"/>
      <c r="T948" s="79" t="s">
        <v>951</v>
      </c>
      <c r="U948" s="79"/>
      <c r="V948" s="83" t="s">
        <v>3798</v>
      </c>
      <c r="W948" s="81">
        <v>43174.653553240743</v>
      </c>
      <c r="X948" s="83" t="s">
        <v>4519</v>
      </c>
      <c r="Y948" s="79"/>
      <c r="Z948" s="79"/>
      <c r="AA948" s="85" t="s">
        <v>5727</v>
      </c>
      <c r="AB948" s="79"/>
      <c r="AC948" s="79" t="b">
        <v>0</v>
      </c>
      <c r="AD948" s="79">
        <v>0</v>
      </c>
      <c r="AE948" s="85" t="s">
        <v>6296</v>
      </c>
      <c r="AF948" s="79" t="b">
        <v>0</v>
      </c>
      <c r="AG948" s="79" t="s">
        <v>6304</v>
      </c>
      <c r="AH948" s="79"/>
      <c r="AI948" s="85" t="s">
        <v>6296</v>
      </c>
      <c r="AJ948" s="79" t="b">
        <v>0</v>
      </c>
      <c r="AK948" s="79">
        <v>54</v>
      </c>
      <c r="AL948" s="85" t="s">
        <v>5726</v>
      </c>
      <c r="AM948" s="79" t="s">
        <v>6328</v>
      </c>
      <c r="AN948" s="79" t="b">
        <v>0</v>
      </c>
      <c r="AO948" s="85" t="s">
        <v>5726</v>
      </c>
      <c r="AP948" s="79" t="s">
        <v>176</v>
      </c>
      <c r="AQ948" s="79">
        <v>0</v>
      </c>
      <c r="AR948" s="79">
        <v>0</v>
      </c>
      <c r="AS948" s="79"/>
      <c r="AT948" s="79"/>
      <c r="AU948" s="79"/>
      <c r="AV948" s="79"/>
      <c r="AW948" s="79"/>
      <c r="AX948" s="79"/>
      <c r="AY948" s="79"/>
      <c r="AZ948" s="79"/>
      <c r="BA948">
        <v>3</v>
      </c>
      <c r="BB948" s="78" t="str">
        <f>REPLACE(INDEX(GroupVertices[Group], MATCH(Edges[[#This Row],[Vertex 1]],GroupVertices[Vertex],0)),1,1,"")</f>
        <v>4</v>
      </c>
      <c r="BC948" s="78" t="str">
        <f>REPLACE(INDEX(GroupVertices[Group], MATCH(Edges[[#This Row],[Vertex 2]],GroupVertices[Vertex],0)),1,1,"")</f>
        <v>4</v>
      </c>
      <c r="BD948" s="48"/>
      <c r="BE948" s="49"/>
      <c r="BF948" s="48"/>
      <c r="BG948" s="49"/>
      <c r="BH948" s="48"/>
      <c r="BI948" s="49"/>
      <c r="BJ948" s="48"/>
      <c r="BK948" s="49"/>
      <c r="BL948" s="48"/>
    </row>
    <row r="949" spans="1:64" x14ac:dyDescent="0.25">
      <c r="A949" s="64" t="s">
        <v>662</v>
      </c>
      <c r="B949" s="64" t="s">
        <v>950</v>
      </c>
      <c r="C949" s="65" t="s">
        <v>15845</v>
      </c>
      <c r="D949" s="66">
        <v>4</v>
      </c>
      <c r="E949" s="67" t="s">
        <v>136</v>
      </c>
      <c r="F949" s="68">
        <v>31.714285714285715</v>
      </c>
      <c r="G949" s="65"/>
      <c r="H949" s="69"/>
      <c r="I949" s="70"/>
      <c r="J949" s="70"/>
      <c r="K949" s="34" t="s">
        <v>65</v>
      </c>
      <c r="L949" s="77">
        <v>949</v>
      </c>
      <c r="M949" s="77"/>
      <c r="N949" s="72"/>
      <c r="O949" s="79" t="s">
        <v>999</v>
      </c>
      <c r="P949" s="81">
        <v>43177.585520833331</v>
      </c>
      <c r="Q949" s="79" t="s">
        <v>1534</v>
      </c>
      <c r="R949" s="79"/>
      <c r="S949" s="79"/>
      <c r="T949" s="79" t="s">
        <v>951</v>
      </c>
      <c r="U949" s="79"/>
      <c r="V949" s="83" t="s">
        <v>3798</v>
      </c>
      <c r="W949" s="81">
        <v>43177.585520833331</v>
      </c>
      <c r="X949" s="83" t="s">
        <v>4520</v>
      </c>
      <c r="Y949" s="79"/>
      <c r="Z949" s="79"/>
      <c r="AA949" s="85" t="s">
        <v>5728</v>
      </c>
      <c r="AB949" s="79"/>
      <c r="AC949" s="79" t="b">
        <v>0</v>
      </c>
      <c r="AD949" s="79">
        <v>0</v>
      </c>
      <c r="AE949" s="85" t="s">
        <v>6296</v>
      </c>
      <c r="AF949" s="79" t="b">
        <v>0</v>
      </c>
      <c r="AG949" s="79" t="s">
        <v>6304</v>
      </c>
      <c r="AH949" s="79"/>
      <c r="AI949" s="85" t="s">
        <v>6296</v>
      </c>
      <c r="AJ949" s="79" t="b">
        <v>0</v>
      </c>
      <c r="AK949" s="79">
        <v>71</v>
      </c>
      <c r="AL949" s="85" t="s">
        <v>5726</v>
      </c>
      <c r="AM949" s="79" t="s">
        <v>6328</v>
      </c>
      <c r="AN949" s="79" t="b">
        <v>0</v>
      </c>
      <c r="AO949" s="85" t="s">
        <v>5726</v>
      </c>
      <c r="AP949" s="79" t="s">
        <v>176</v>
      </c>
      <c r="AQ949" s="79">
        <v>0</v>
      </c>
      <c r="AR949" s="79">
        <v>0</v>
      </c>
      <c r="AS949" s="79"/>
      <c r="AT949" s="79"/>
      <c r="AU949" s="79"/>
      <c r="AV949" s="79"/>
      <c r="AW949" s="79"/>
      <c r="AX949" s="79"/>
      <c r="AY949" s="79"/>
      <c r="AZ949" s="79"/>
      <c r="BA949">
        <v>3</v>
      </c>
      <c r="BB949" s="78" t="str">
        <f>REPLACE(INDEX(GroupVertices[Group], MATCH(Edges[[#This Row],[Vertex 1]],GroupVertices[Vertex],0)),1,1,"")</f>
        <v>4</v>
      </c>
      <c r="BC949" s="78" t="str">
        <f>REPLACE(INDEX(GroupVertices[Group], MATCH(Edges[[#This Row],[Vertex 2]],GroupVertices[Vertex],0)),1,1,"")</f>
        <v>4</v>
      </c>
      <c r="BD949" s="48"/>
      <c r="BE949" s="49"/>
      <c r="BF949" s="48"/>
      <c r="BG949" s="49"/>
      <c r="BH949" s="48"/>
      <c r="BI949" s="49"/>
      <c r="BJ949" s="48"/>
      <c r="BK949" s="49"/>
      <c r="BL949" s="48"/>
    </row>
    <row r="950" spans="1:64" x14ac:dyDescent="0.25">
      <c r="A950" s="64" t="s">
        <v>664</v>
      </c>
      <c r="B950" s="64" t="s">
        <v>950</v>
      </c>
      <c r="C950" s="65" t="s">
        <v>15839</v>
      </c>
      <c r="D950" s="66">
        <v>3</v>
      </c>
      <c r="E950" s="67" t="s">
        <v>132</v>
      </c>
      <c r="F950" s="68">
        <v>35</v>
      </c>
      <c r="G950" s="65"/>
      <c r="H950" s="69"/>
      <c r="I950" s="70"/>
      <c r="J950" s="70"/>
      <c r="K950" s="34" t="s">
        <v>65</v>
      </c>
      <c r="L950" s="77">
        <v>950</v>
      </c>
      <c r="M950" s="77"/>
      <c r="N950" s="72"/>
      <c r="O950" s="79" t="s">
        <v>999</v>
      </c>
      <c r="P950" s="81">
        <v>43177.588368055556</v>
      </c>
      <c r="Q950" s="79" t="s">
        <v>1534</v>
      </c>
      <c r="R950" s="79"/>
      <c r="S950" s="79"/>
      <c r="T950" s="79" t="s">
        <v>951</v>
      </c>
      <c r="U950" s="79"/>
      <c r="V950" s="83" t="s">
        <v>3800</v>
      </c>
      <c r="W950" s="81">
        <v>43177.588368055556</v>
      </c>
      <c r="X950" s="83" t="s">
        <v>4521</v>
      </c>
      <c r="Y950" s="79"/>
      <c r="Z950" s="79"/>
      <c r="AA950" s="85" t="s">
        <v>5729</v>
      </c>
      <c r="AB950" s="79"/>
      <c r="AC950" s="79" t="b">
        <v>0</v>
      </c>
      <c r="AD950" s="79">
        <v>0</v>
      </c>
      <c r="AE950" s="85" t="s">
        <v>6296</v>
      </c>
      <c r="AF950" s="79" t="b">
        <v>0</v>
      </c>
      <c r="AG950" s="79" t="s">
        <v>6304</v>
      </c>
      <c r="AH950" s="79"/>
      <c r="AI950" s="85" t="s">
        <v>6296</v>
      </c>
      <c r="AJ950" s="79" t="b">
        <v>0</v>
      </c>
      <c r="AK950" s="79">
        <v>71</v>
      </c>
      <c r="AL950" s="85" t="s">
        <v>5726</v>
      </c>
      <c r="AM950" s="79" t="s">
        <v>6328</v>
      </c>
      <c r="AN950" s="79" t="b">
        <v>0</v>
      </c>
      <c r="AO950" s="85" t="s">
        <v>5726</v>
      </c>
      <c r="AP950" s="79" t="s">
        <v>176</v>
      </c>
      <c r="AQ950" s="79">
        <v>0</v>
      </c>
      <c r="AR950" s="79">
        <v>0</v>
      </c>
      <c r="AS950" s="79"/>
      <c r="AT950" s="79"/>
      <c r="AU950" s="79"/>
      <c r="AV950" s="79"/>
      <c r="AW950" s="79"/>
      <c r="AX950" s="79"/>
      <c r="AY950" s="79"/>
      <c r="AZ950" s="79"/>
      <c r="BA950">
        <v>1</v>
      </c>
      <c r="BB950" s="78" t="str">
        <f>REPLACE(INDEX(GroupVertices[Group], MATCH(Edges[[#This Row],[Vertex 1]],GroupVertices[Vertex],0)),1,1,"")</f>
        <v>4</v>
      </c>
      <c r="BC950" s="78" t="str">
        <f>REPLACE(INDEX(GroupVertices[Group], MATCH(Edges[[#This Row],[Vertex 2]],GroupVertices[Vertex],0)),1,1,"")</f>
        <v>4</v>
      </c>
      <c r="BD950" s="48"/>
      <c r="BE950" s="49"/>
      <c r="BF950" s="48"/>
      <c r="BG950" s="49"/>
      <c r="BH950" s="48"/>
      <c r="BI950" s="49"/>
      <c r="BJ950" s="48"/>
      <c r="BK950" s="49"/>
      <c r="BL950" s="48"/>
    </row>
    <row r="951" spans="1:64" x14ac:dyDescent="0.25">
      <c r="A951" s="64" t="s">
        <v>662</v>
      </c>
      <c r="B951" s="64" t="s">
        <v>948</v>
      </c>
      <c r="C951" s="65" t="s">
        <v>15844</v>
      </c>
      <c r="D951" s="66">
        <v>4.5</v>
      </c>
      <c r="E951" s="67" t="s">
        <v>136</v>
      </c>
      <c r="F951" s="68">
        <v>30.071428571428569</v>
      </c>
      <c r="G951" s="65"/>
      <c r="H951" s="69"/>
      <c r="I951" s="70"/>
      <c r="J951" s="70"/>
      <c r="K951" s="34" t="s">
        <v>65</v>
      </c>
      <c r="L951" s="77">
        <v>951</v>
      </c>
      <c r="M951" s="77"/>
      <c r="N951" s="72"/>
      <c r="O951" s="79" t="s">
        <v>999</v>
      </c>
      <c r="P951" s="81">
        <v>43169.660775462966</v>
      </c>
      <c r="Q951" s="79" t="s">
        <v>1533</v>
      </c>
      <c r="R951" s="83" t="s">
        <v>2289</v>
      </c>
      <c r="S951" s="79" t="s">
        <v>2613</v>
      </c>
      <c r="T951" s="79" t="s">
        <v>2929</v>
      </c>
      <c r="U951" s="83" t="s">
        <v>3319</v>
      </c>
      <c r="V951" s="83" t="s">
        <v>3319</v>
      </c>
      <c r="W951" s="81">
        <v>43169.660775462966</v>
      </c>
      <c r="X951" s="83" t="s">
        <v>4518</v>
      </c>
      <c r="Y951" s="79"/>
      <c r="Z951" s="79"/>
      <c r="AA951" s="85" t="s">
        <v>5726</v>
      </c>
      <c r="AB951" s="85" t="s">
        <v>6295</v>
      </c>
      <c r="AC951" s="79" t="b">
        <v>0</v>
      </c>
      <c r="AD951" s="79">
        <v>67</v>
      </c>
      <c r="AE951" s="85" t="s">
        <v>6301</v>
      </c>
      <c r="AF951" s="79" t="b">
        <v>0</v>
      </c>
      <c r="AG951" s="79" t="s">
        <v>6304</v>
      </c>
      <c r="AH951" s="79"/>
      <c r="AI951" s="85" t="s">
        <v>6296</v>
      </c>
      <c r="AJ951" s="79" t="b">
        <v>0</v>
      </c>
      <c r="AK951" s="79">
        <v>71</v>
      </c>
      <c r="AL951" s="85" t="s">
        <v>6296</v>
      </c>
      <c r="AM951" s="79" t="s">
        <v>6328</v>
      </c>
      <c r="AN951" s="79" t="b">
        <v>0</v>
      </c>
      <c r="AO951" s="85" t="s">
        <v>6295</v>
      </c>
      <c r="AP951" s="79" t="s">
        <v>6415</v>
      </c>
      <c r="AQ951" s="79">
        <v>0</v>
      </c>
      <c r="AR951" s="79">
        <v>0</v>
      </c>
      <c r="AS951" s="79"/>
      <c r="AT951" s="79"/>
      <c r="AU951" s="79"/>
      <c r="AV951" s="79"/>
      <c r="AW951" s="79"/>
      <c r="AX951" s="79"/>
      <c r="AY951" s="79"/>
      <c r="AZ951" s="79"/>
      <c r="BA951">
        <v>4</v>
      </c>
      <c r="BB951" s="78" t="str">
        <f>REPLACE(INDEX(GroupVertices[Group], MATCH(Edges[[#This Row],[Vertex 1]],GroupVertices[Vertex],0)),1,1,"")</f>
        <v>4</v>
      </c>
      <c r="BC951" s="78" t="str">
        <f>REPLACE(INDEX(GroupVertices[Group], MATCH(Edges[[#This Row],[Vertex 2]],GroupVertices[Vertex],0)),1,1,"")</f>
        <v>4</v>
      </c>
      <c r="BD951" s="48"/>
      <c r="BE951" s="49"/>
      <c r="BF951" s="48"/>
      <c r="BG951" s="49"/>
      <c r="BH951" s="48"/>
      <c r="BI951" s="49"/>
      <c r="BJ951" s="48"/>
      <c r="BK951" s="49"/>
      <c r="BL951" s="48"/>
    </row>
    <row r="952" spans="1:64" x14ac:dyDescent="0.25">
      <c r="A952" s="64" t="s">
        <v>662</v>
      </c>
      <c r="B952" s="64" t="s">
        <v>948</v>
      </c>
      <c r="C952" s="65" t="s">
        <v>15844</v>
      </c>
      <c r="D952" s="66">
        <v>4.5</v>
      </c>
      <c r="E952" s="67" t="s">
        <v>136</v>
      </c>
      <c r="F952" s="68">
        <v>30.071428571428569</v>
      </c>
      <c r="G952" s="65"/>
      <c r="H952" s="69"/>
      <c r="I952" s="70"/>
      <c r="J952" s="70"/>
      <c r="K952" s="34" t="s">
        <v>65</v>
      </c>
      <c r="L952" s="77">
        <v>952</v>
      </c>
      <c r="M952" s="77"/>
      <c r="N952" s="72"/>
      <c r="O952" s="79" t="s">
        <v>999</v>
      </c>
      <c r="P952" s="81">
        <v>43174.653553240743</v>
      </c>
      <c r="Q952" s="79" t="s">
        <v>1534</v>
      </c>
      <c r="R952" s="79"/>
      <c r="S952" s="79"/>
      <c r="T952" s="79" t="s">
        <v>951</v>
      </c>
      <c r="U952" s="79"/>
      <c r="V952" s="83" t="s">
        <v>3798</v>
      </c>
      <c r="W952" s="81">
        <v>43174.653553240743</v>
      </c>
      <c r="X952" s="83" t="s">
        <v>4519</v>
      </c>
      <c r="Y952" s="79"/>
      <c r="Z952" s="79"/>
      <c r="AA952" s="85" t="s">
        <v>5727</v>
      </c>
      <c r="AB952" s="79"/>
      <c r="AC952" s="79" t="b">
        <v>0</v>
      </c>
      <c r="AD952" s="79">
        <v>0</v>
      </c>
      <c r="AE952" s="85" t="s">
        <v>6296</v>
      </c>
      <c r="AF952" s="79" t="b">
        <v>0</v>
      </c>
      <c r="AG952" s="79" t="s">
        <v>6304</v>
      </c>
      <c r="AH952" s="79"/>
      <c r="AI952" s="85" t="s">
        <v>6296</v>
      </c>
      <c r="AJ952" s="79" t="b">
        <v>0</v>
      </c>
      <c r="AK952" s="79">
        <v>54</v>
      </c>
      <c r="AL952" s="85" t="s">
        <v>5726</v>
      </c>
      <c r="AM952" s="79" t="s">
        <v>6328</v>
      </c>
      <c r="AN952" s="79" t="b">
        <v>0</v>
      </c>
      <c r="AO952" s="85" t="s">
        <v>5726</v>
      </c>
      <c r="AP952" s="79" t="s">
        <v>176</v>
      </c>
      <c r="AQ952" s="79">
        <v>0</v>
      </c>
      <c r="AR952" s="79">
        <v>0</v>
      </c>
      <c r="AS952" s="79"/>
      <c r="AT952" s="79"/>
      <c r="AU952" s="79"/>
      <c r="AV952" s="79"/>
      <c r="AW952" s="79"/>
      <c r="AX952" s="79"/>
      <c r="AY952" s="79"/>
      <c r="AZ952" s="79"/>
      <c r="BA952">
        <v>4</v>
      </c>
      <c r="BB952" s="78" t="str">
        <f>REPLACE(INDEX(GroupVertices[Group], MATCH(Edges[[#This Row],[Vertex 1]],GroupVertices[Vertex],0)),1,1,"")</f>
        <v>4</v>
      </c>
      <c r="BC952" s="78" t="str">
        <f>REPLACE(INDEX(GroupVertices[Group], MATCH(Edges[[#This Row],[Vertex 2]],GroupVertices[Vertex],0)),1,1,"")</f>
        <v>4</v>
      </c>
      <c r="BD952" s="48"/>
      <c r="BE952" s="49"/>
      <c r="BF952" s="48"/>
      <c r="BG952" s="49"/>
      <c r="BH952" s="48"/>
      <c r="BI952" s="49"/>
      <c r="BJ952" s="48"/>
      <c r="BK952" s="49"/>
      <c r="BL952" s="48"/>
    </row>
    <row r="953" spans="1:64" x14ac:dyDescent="0.25">
      <c r="A953" s="64" t="s">
        <v>662</v>
      </c>
      <c r="B953" s="64" t="s">
        <v>948</v>
      </c>
      <c r="C953" s="65" t="s">
        <v>15844</v>
      </c>
      <c r="D953" s="66">
        <v>4.5</v>
      </c>
      <c r="E953" s="67" t="s">
        <v>136</v>
      </c>
      <c r="F953" s="68">
        <v>30.071428571428569</v>
      </c>
      <c r="G953" s="65"/>
      <c r="H953" s="69"/>
      <c r="I953" s="70"/>
      <c r="J953" s="70"/>
      <c r="K953" s="34" t="s">
        <v>65</v>
      </c>
      <c r="L953" s="77">
        <v>953</v>
      </c>
      <c r="M953" s="77"/>
      <c r="N953" s="72"/>
      <c r="O953" s="79" t="s">
        <v>999</v>
      </c>
      <c r="P953" s="81">
        <v>43177.580578703702</v>
      </c>
      <c r="Q953" s="79" t="s">
        <v>1528</v>
      </c>
      <c r="R953" s="79"/>
      <c r="S953" s="79"/>
      <c r="T953" s="79"/>
      <c r="U953" s="79"/>
      <c r="V953" s="83" t="s">
        <v>3798</v>
      </c>
      <c r="W953" s="81">
        <v>43177.580578703702</v>
      </c>
      <c r="X953" s="83" t="s">
        <v>4513</v>
      </c>
      <c r="Y953" s="79"/>
      <c r="Z953" s="79"/>
      <c r="AA953" s="85" t="s">
        <v>5721</v>
      </c>
      <c r="AB953" s="79"/>
      <c r="AC953" s="79" t="b">
        <v>0</v>
      </c>
      <c r="AD953" s="79">
        <v>0</v>
      </c>
      <c r="AE953" s="85" t="s">
        <v>6296</v>
      </c>
      <c r="AF953" s="79" t="b">
        <v>0</v>
      </c>
      <c r="AG953" s="79" t="s">
        <v>6304</v>
      </c>
      <c r="AH953" s="79"/>
      <c r="AI953" s="85" t="s">
        <v>6296</v>
      </c>
      <c r="AJ953" s="79" t="b">
        <v>0</v>
      </c>
      <c r="AK953" s="79">
        <v>5</v>
      </c>
      <c r="AL953" s="85" t="s">
        <v>5092</v>
      </c>
      <c r="AM953" s="79" t="s">
        <v>6328</v>
      </c>
      <c r="AN953" s="79" t="b">
        <v>0</v>
      </c>
      <c r="AO953" s="85" t="s">
        <v>5092</v>
      </c>
      <c r="AP953" s="79" t="s">
        <v>176</v>
      </c>
      <c r="AQ953" s="79">
        <v>0</v>
      </c>
      <c r="AR953" s="79">
        <v>0</v>
      </c>
      <c r="AS953" s="79"/>
      <c r="AT953" s="79"/>
      <c r="AU953" s="79"/>
      <c r="AV953" s="79"/>
      <c r="AW953" s="79"/>
      <c r="AX953" s="79"/>
      <c r="AY953" s="79"/>
      <c r="AZ953" s="79"/>
      <c r="BA953">
        <v>4</v>
      </c>
      <c r="BB953" s="78" t="str">
        <f>REPLACE(INDEX(GroupVertices[Group], MATCH(Edges[[#This Row],[Vertex 1]],GroupVertices[Vertex],0)),1,1,"")</f>
        <v>4</v>
      </c>
      <c r="BC953" s="78" t="str">
        <f>REPLACE(INDEX(GroupVertices[Group], MATCH(Edges[[#This Row],[Vertex 2]],GroupVertices[Vertex],0)),1,1,"")</f>
        <v>4</v>
      </c>
      <c r="BD953" s="48">
        <v>1</v>
      </c>
      <c r="BE953" s="49">
        <v>6.666666666666667</v>
      </c>
      <c r="BF953" s="48">
        <v>0</v>
      </c>
      <c r="BG953" s="49">
        <v>0</v>
      </c>
      <c r="BH953" s="48">
        <v>0</v>
      </c>
      <c r="BI953" s="49">
        <v>0</v>
      </c>
      <c r="BJ953" s="48">
        <v>14</v>
      </c>
      <c r="BK953" s="49">
        <v>93.333333333333329</v>
      </c>
      <c r="BL953" s="48">
        <v>15</v>
      </c>
    </row>
    <row r="954" spans="1:64" x14ac:dyDescent="0.25">
      <c r="A954" s="64" t="s">
        <v>662</v>
      </c>
      <c r="B954" s="64" t="s">
        <v>948</v>
      </c>
      <c r="C954" s="65" t="s">
        <v>15844</v>
      </c>
      <c r="D954" s="66">
        <v>4.5</v>
      </c>
      <c r="E954" s="67" t="s">
        <v>136</v>
      </c>
      <c r="F954" s="68">
        <v>30.071428571428569</v>
      </c>
      <c r="G954" s="65"/>
      <c r="H954" s="69"/>
      <c r="I954" s="70"/>
      <c r="J954" s="70"/>
      <c r="K954" s="34" t="s">
        <v>65</v>
      </c>
      <c r="L954" s="77">
        <v>954</v>
      </c>
      <c r="M954" s="77"/>
      <c r="N954" s="72"/>
      <c r="O954" s="79" t="s">
        <v>999</v>
      </c>
      <c r="P954" s="81">
        <v>43177.585520833331</v>
      </c>
      <c r="Q954" s="79" t="s">
        <v>1534</v>
      </c>
      <c r="R954" s="79"/>
      <c r="S954" s="79"/>
      <c r="T954" s="79" t="s">
        <v>951</v>
      </c>
      <c r="U954" s="79"/>
      <c r="V954" s="83" t="s">
        <v>3798</v>
      </c>
      <c r="W954" s="81">
        <v>43177.585520833331</v>
      </c>
      <c r="X954" s="83" t="s">
        <v>4520</v>
      </c>
      <c r="Y954" s="79"/>
      <c r="Z954" s="79"/>
      <c r="AA954" s="85" t="s">
        <v>5728</v>
      </c>
      <c r="AB954" s="79"/>
      <c r="AC954" s="79" t="b">
        <v>0</v>
      </c>
      <c r="AD954" s="79">
        <v>0</v>
      </c>
      <c r="AE954" s="85" t="s">
        <v>6296</v>
      </c>
      <c r="AF954" s="79" t="b">
        <v>0</v>
      </c>
      <c r="AG954" s="79" t="s">
        <v>6304</v>
      </c>
      <c r="AH954" s="79"/>
      <c r="AI954" s="85" t="s">
        <v>6296</v>
      </c>
      <c r="AJ954" s="79" t="b">
        <v>0</v>
      </c>
      <c r="AK954" s="79">
        <v>71</v>
      </c>
      <c r="AL954" s="85" t="s">
        <v>5726</v>
      </c>
      <c r="AM954" s="79" t="s">
        <v>6328</v>
      </c>
      <c r="AN954" s="79" t="b">
        <v>0</v>
      </c>
      <c r="AO954" s="85" t="s">
        <v>5726</v>
      </c>
      <c r="AP954" s="79" t="s">
        <v>176</v>
      </c>
      <c r="AQ954" s="79">
        <v>0</v>
      </c>
      <c r="AR954" s="79">
        <v>0</v>
      </c>
      <c r="AS954" s="79"/>
      <c r="AT954" s="79"/>
      <c r="AU954" s="79"/>
      <c r="AV954" s="79"/>
      <c r="AW954" s="79"/>
      <c r="AX954" s="79"/>
      <c r="AY954" s="79"/>
      <c r="AZ954" s="79"/>
      <c r="BA954">
        <v>4</v>
      </c>
      <c r="BB954" s="78" t="str">
        <f>REPLACE(INDEX(GroupVertices[Group], MATCH(Edges[[#This Row],[Vertex 1]],GroupVertices[Vertex],0)),1,1,"")</f>
        <v>4</v>
      </c>
      <c r="BC954" s="78" t="str">
        <f>REPLACE(INDEX(GroupVertices[Group], MATCH(Edges[[#This Row],[Vertex 2]],GroupVertices[Vertex],0)),1,1,"")</f>
        <v>4</v>
      </c>
      <c r="BD954" s="48"/>
      <c r="BE954" s="49"/>
      <c r="BF954" s="48"/>
      <c r="BG954" s="49"/>
      <c r="BH954" s="48"/>
      <c r="BI954" s="49"/>
      <c r="BJ954" s="48"/>
      <c r="BK954" s="49"/>
      <c r="BL954" s="48"/>
    </row>
    <row r="955" spans="1:64" x14ac:dyDescent="0.25">
      <c r="A955" s="64" t="s">
        <v>664</v>
      </c>
      <c r="B955" s="64" t="s">
        <v>948</v>
      </c>
      <c r="C955" s="65" t="s">
        <v>15839</v>
      </c>
      <c r="D955" s="66">
        <v>3</v>
      </c>
      <c r="E955" s="67" t="s">
        <v>132</v>
      </c>
      <c r="F955" s="68">
        <v>35</v>
      </c>
      <c r="G955" s="65"/>
      <c r="H955" s="69"/>
      <c r="I955" s="70"/>
      <c r="J955" s="70"/>
      <c r="K955" s="34" t="s">
        <v>65</v>
      </c>
      <c r="L955" s="77">
        <v>955</v>
      </c>
      <c r="M955" s="77"/>
      <c r="N955" s="72"/>
      <c r="O955" s="79" t="s">
        <v>999</v>
      </c>
      <c r="P955" s="81">
        <v>43177.588368055556</v>
      </c>
      <c r="Q955" s="79" t="s">
        <v>1534</v>
      </c>
      <c r="R955" s="79"/>
      <c r="S955" s="79"/>
      <c r="T955" s="79" t="s">
        <v>951</v>
      </c>
      <c r="U955" s="79"/>
      <c r="V955" s="83" t="s">
        <v>3800</v>
      </c>
      <c r="W955" s="81">
        <v>43177.588368055556</v>
      </c>
      <c r="X955" s="83" t="s">
        <v>4521</v>
      </c>
      <c r="Y955" s="79"/>
      <c r="Z955" s="79"/>
      <c r="AA955" s="85" t="s">
        <v>5729</v>
      </c>
      <c r="AB955" s="79"/>
      <c r="AC955" s="79" t="b">
        <v>0</v>
      </c>
      <c r="AD955" s="79">
        <v>0</v>
      </c>
      <c r="AE955" s="85" t="s">
        <v>6296</v>
      </c>
      <c r="AF955" s="79" t="b">
        <v>0</v>
      </c>
      <c r="AG955" s="79" t="s">
        <v>6304</v>
      </c>
      <c r="AH955" s="79"/>
      <c r="AI955" s="85" t="s">
        <v>6296</v>
      </c>
      <c r="AJ955" s="79" t="b">
        <v>0</v>
      </c>
      <c r="AK955" s="79">
        <v>71</v>
      </c>
      <c r="AL955" s="85" t="s">
        <v>5726</v>
      </c>
      <c r="AM955" s="79" t="s">
        <v>6328</v>
      </c>
      <c r="AN955" s="79" t="b">
        <v>0</v>
      </c>
      <c r="AO955" s="85" t="s">
        <v>5726</v>
      </c>
      <c r="AP955" s="79" t="s">
        <v>176</v>
      </c>
      <c r="AQ955" s="79">
        <v>0</v>
      </c>
      <c r="AR955" s="79">
        <v>0</v>
      </c>
      <c r="AS955" s="79"/>
      <c r="AT955" s="79"/>
      <c r="AU955" s="79"/>
      <c r="AV955" s="79"/>
      <c r="AW955" s="79"/>
      <c r="AX955" s="79"/>
      <c r="AY955" s="79"/>
      <c r="AZ955" s="79"/>
      <c r="BA955">
        <v>1</v>
      </c>
      <c r="BB955" s="78" t="str">
        <f>REPLACE(INDEX(GroupVertices[Group], MATCH(Edges[[#This Row],[Vertex 1]],GroupVertices[Vertex],0)),1,1,"")</f>
        <v>4</v>
      </c>
      <c r="BC955" s="78" t="str">
        <f>REPLACE(INDEX(GroupVertices[Group], MATCH(Edges[[#This Row],[Vertex 2]],GroupVertices[Vertex],0)),1,1,"")</f>
        <v>4</v>
      </c>
      <c r="BD955" s="48"/>
      <c r="BE955" s="49"/>
      <c r="BF955" s="48"/>
      <c r="BG955" s="49"/>
      <c r="BH955" s="48"/>
      <c r="BI955" s="49"/>
      <c r="BJ955" s="48"/>
      <c r="BK955" s="49"/>
      <c r="BL955" s="48"/>
    </row>
    <row r="956" spans="1:64" x14ac:dyDescent="0.25">
      <c r="A956" s="64" t="s">
        <v>662</v>
      </c>
      <c r="B956" s="64" t="s">
        <v>951</v>
      </c>
      <c r="C956" s="65" t="s">
        <v>15845</v>
      </c>
      <c r="D956" s="66">
        <v>4</v>
      </c>
      <c r="E956" s="67" t="s">
        <v>136</v>
      </c>
      <c r="F956" s="68">
        <v>31.714285714285715</v>
      </c>
      <c r="G956" s="65"/>
      <c r="H956" s="69"/>
      <c r="I956" s="70"/>
      <c r="J956" s="70"/>
      <c r="K956" s="34" t="s">
        <v>65</v>
      </c>
      <c r="L956" s="77">
        <v>956</v>
      </c>
      <c r="M956" s="77"/>
      <c r="N956" s="72"/>
      <c r="O956" s="79" t="s">
        <v>999</v>
      </c>
      <c r="P956" s="81">
        <v>43169.660775462966</v>
      </c>
      <c r="Q956" s="79" t="s">
        <v>1533</v>
      </c>
      <c r="R956" s="83" t="s">
        <v>2289</v>
      </c>
      <c r="S956" s="79" t="s">
        <v>2613</v>
      </c>
      <c r="T956" s="79" t="s">
        <v>2929</v>
      </c>
      <c r="U956" s="83" t="s">
        <v>3319</v>
      </c>
      <c r="V956" s="83" t="s">
        <v>3319</v>
      </c>
      <c r="W956" s="81">
        <v>43169.660775462966</v>
      </c>
      <c r="X956" s="83" t="s">
        <v>4518</v>
      </c>
      <c r="Y956" s="79"/>
      <c r="Z956" s="79"/>
      <c r="AA956" s="85" t="s">
        <v>5726</v>
      </c>
      <c r="AB956" s="85" t="s">
        <v>6295</v>
      </c>
      <c r="AC956" s="79" t="b">
        <v>0</v>
      </c>
      <c r="AD956" s="79">
        <v>67</v>
      </c>
      <c r="AE956" s="85" t="s">
        <v>6301</v>
      </c>
      <c r="AF956" s="79" t="b">
        <v>0</v>
      </c>
      <c r="AG956" s="79" t="s">
        <v>6304</v>
      </c>
      <c r="AH956" s="79"/>
      <c r="AI956" s="85" t="s">
        <v>6296</v>
      </c>
      <c r="AJ956" s="79" t="b">
        <v>0</v>
      </c>
      <c r="AK956" s="79">
        <v>71</v>
      </c>
      <c r="AL956" s="85" t="s">
        <v>6296</v>
      </c>
      <c r="AM956" s="79" t="s">
        <v>6328</v>
      </c>
      <c r="AN956" s="79" t="b">
        <v>0</v>
      </c>
      <c r="AO956" s="85" t="s">
        <v>6295</v>
      </c>
      <c r="AP956" s="79" t="s">
        <v>6415</v>
      </c>
      <c r="AQ956" s="79">
        <v>0</v>
      </c>
      <c r="AR956" s="79">
        <v>0</v>
      </c>
      <c r="AS956" s="79"/>
      <c r="AT956" s="79"/>
      <c r="AU956" s="79"/>
      <c r="AV956" s="79"/>
      <c r="AW956" s="79"/>
      <c r="AX956" s="79"/>
      <c r="AY956" s="79"/>
      <c r="AZ956" s="79"/>
      <c r="BA956">
        <v>3</v>
      </c>
      <c r="BB956" s="78" t="str">
        <f>REPLACE(INDEX(GroupVertices[Group], MATCH(Edges[[#This Row],[Vertex 1]],GroupVertices[Vertex],0)),1,1,"")</f>
        <v>4</v>
      </c>
      <c r="BC956" s="78" t="str">
        <f>REPLACE(INDEX(GroupVertices[Group], MATCH(Edges[[#This Row],[Vertex 2]],GroupVertices[Vertex],0)),1,1,"")</f>
        <v>4</v>
      </c>
      <c r="BD956" s="48"/>
      <c r="BE956" s="49"/>
      <c r="BF956" s="48"/>
      <c r="BG956" s="49"/>
      <c r="BH956" s="48"/>
      <c r="BI956" s="49"/>
      <c r="BJ956" s="48"/>
      <c r="BK956" s="49"/>
      <c r="BL956" s="48"/>
    </row>
    <row r="957" spans="1:64" x14ac:dyDescent="0.25">
      <c r="A957" s="64" t="s">
        <v>662</v>
      </c>
      <c r="B957" s="64" t="s">
        <v>951</v>
      </c>
      <c r="C957" s="65" t="s">
        <v>15845</v>
      </c>
      <c r="D957" s="66">
        <v>4</v>
      </c>
      <c r="E957" s="67" t="s">
        <v>136</v>
      </c>
      <c r="F957" s="68">
        <v>31.714285714285715</v>
      </c>
      <c r="G957" s="65"/>
      <c r="H957" s="69"/>
      <c r="I957" s="70"/>
      <c r="J957" s="70"/>
      <c r="K957" s="34" t="s">
        <v>65</v>
      </c>
      <c r="L957" s="77">
        <v>957</v>
      </c>
      <c r="M957" s="77"/>
      <c r="N957" s="72"/>
      <c r="O957" s="79" t="s">
        <v>999</v>
      </c>
      <c r="P957" s="81">
        <v>43174.653553240743</v>
      </c>
      <c r="Q957" s="79" t="s">
        <v>1534</v>
      </c>
      <c r="R957" s="79"/>
      <c r="S957" s="79"/>
      <c r="T957" s="79" t="s">
        <v>951</v>
      </c>
      <c r="U957" s="79"/>
      <c r="V957" s="83" t="s">
        <v>3798</v>
      </c>
      <c r="W957" s="81">
        <v>43174.653553240743</v>
      </c>
      <c r="X957" s="83" t="s">
        <v>4519</v>
      </c>
      <c r="Y957" s="79"/>
      <c r="Z957" s="79"/>
      <c r="AA957" s="85" t="s">
        <v>5727</v>
      </c>
      <c r="AB957" s="79"/>
      <c r="AC957" s="79" t="b">
        <v>0</v>
      </c>
      <c r="AD957" s="79">
        <v>0</v>
      </c>
      <c r="AE957" s="85" t="s">
        <v>6296</v>
      </c>
      <c r="AF957" s="79" t="b">
        <v>0</v>
      </c>
      <c r="AG957" s="79" t="s">
        <v>6304</v>
      </c>
      <c r="AH957" s="79"/>
      <c r="AI957" s="85" t="s">
        <v>6296</v>
      </c>
      <c r="AJ957" s="79" t="b">
        <v>0</v>
      </c>
      <c r="AK957" s="79">
        <v>54</v>
      </c>
      <c r="AL957" s="85" t="s">
        <v>5726</v>
      </c>
      <c r="AM957" s="79" t="s">
        <v>6328</v>
      </c>
      <c r="AN957" s="79" t="b">
        <v>0</v>
      </c>
      <c r="AO957" s="85" t="s">
        <v>5726</v>
      </c>
      <c r="AP957" s="79" t="s">
        <v>176</v>
      </c>
      <c r="AQ957" s="79">
        <v>0</v>
      </c>
      <c r="AR957" s="79">
        <v>0</v>
      </c>
      <c r="AS957" s="79"/>
      <c r="AT957" s="79"/>
      <c r="AU957" s="79"/>
      <c r="AV957" s="79"/>
      <c r="AW957" s="79"/>
      <c r="AX957" s="79"/>
      <c r="AY957" s="79"/>
      <c r="AZ957" s="79"/>
      <c r="BA957">
        <v>3</v>
      </c>
      <c r="BB957" s="78" t="str">
        <f>REPLACE(INDEX(GroupVertices[Group], MATCH(Edges[[#This Row],[Vertex 1]],GroupVertices[Vertex],0)),1,1,"")</f>
        <v>4</v>
      </c>
      <c r="BC957" s="78" t="str">
        <f>REPLACE(INDEX(GroupVertices[Group], MATCH(Edges[[#This Row],[Vertex 2]],GroupVertices[Vertex],0)),1,1,"")</f>
        <v>4</v>
      </c>
      <c r="BD957" s="48"/>
      <c r="BE957" s="49"/>
      <c r="BF957" s="48"/>
      <c r="BG957" s="49"/>
      <c r="BH957" s="48"/>
      <c r="BI957" s="49"/>
      <c r="BJ957" s="48"/>
      <c r="BK957" s="49"/>
      <c r="BL957" s="48"/>
    </row>
    <row r="958" spans="1:64" x14ac:dyDescent="0.25">
      <c r="A958" s="64" t="s">
        <v>662</v>
      </c>
      <c r="B958" s="64" t="s">
        <v>951</v>
      </c>
      <c r="C958" s="65" t="s">
        <v>15845</v>
      </c>
      <c r="D958" s="66">
        <v>4</v>
      </c>
      <c r="E958" s="67" t="s">
        <v>136</v>
      </c>
      <c r="F958" s="68">
        <v>31.714285714285715</v>
      </c>
      <c r="G958" s="65"/>
      <c r="H958" s="69"/>
      <c r="I958" s="70"/>
      <c r="J958" s="70"/>
      <c r="K958" s="34" t="s">
        <v>65</v>
      </c>
      <c r="L958" s="77">
        <v>958</v>
      </c>
      <c r="M958" s="77"/>
      <c r="N958" s="72"/>
      <c r="O958" s="79" t="s">
        <v>999</v>
      </c>
      <c r="P958" s="81">
        <v>43177.585520833331</v>
      </c>
      <c r="Q958" s="79" t="s">
        <v>1534</v>
      </c>
      <c r="R958" s="79"/>
      <c r="S958" s="79"/>
      <c r="T958" s="79" t="s">
        <v>951</v>
      </c>
      <c r="U958" s="79"/>
      <c r="V958" s="83" t="s">
        <v>3798</v>
      </c>
      <c r="W958" s="81">
        <v>43177.585520833331</v>
      </c>
      <c r="X958" s="83" t="s">
        <v>4520</v>
      </c>
      <c r="Y958" s="79"/>
      <c r="Z958" s="79"/>
      <c r="AA958" s="85" t="s">
        <v>5728</v>
      </c>
      <c r="AB958" s="79"/>
      <c r="AC958" s="79" t="b">
        <v>0</v>
      </c>
      <c r="AD958" s="79">
        <v>0</v>
      </c>
      <c r="AE958" s="85" t="s">
        <v>6296</v>
      </c>
      <c r="AF958" s="79" t="b">
        <v>0</v>
      </c>
      <c r="AG958" s="79" t="s">
        <v>6304</v>
      </c>
      <c r="AH958" s="79"/>
      <c r="AI958" s="85" t="s">
        <v>6296</v>
      </c>
      <c r="AJ958" s="79" t="b">
        <v>0</v>
      </c>
      <c r="AK958" s="79">
        <v>71</v>
      </c>
      <c r="AL958" s="85" t="s">
        <v>5726</v>
      </c>
      <c r="AM958" s="79" t="s">
        <v>6328</v>
      </c>
      <c r="AN958" s="79" t="b">
        <v>0</v>
      </c>
      <c r="AO958" s="85" t="s">
        <v>5726</v>
      </c>
      <c r="AP958" s="79" t="s">
        <v>176</v>
      </c>
      <c r="AQ958" s="79">
        <v>0</v>
      </c>
      <c r="AR958" s="79">
        <v>0</v>
      </c>
      <c r="AS958" s="79"/>
      <c r="AT958" s="79"/>
      <c r="AU958" s="79"/>
      <c r="AV958" s="79"/>
      <c r="AW958" s="79"/>
      <c r="AX958" s="79"/>
      <c r="AY958" s="79"/>
      <c r="AZ958" s="79"/>
      <c r="BA958">
        <v>3</v>
      </c>
      <c r="BB958" s="78" t="str">
        <f>REPLACE(INDEX(GroupVertices[Group], MATCH(Edges[[#This Row],[Vertex 1]],GroupVertices[Vertex],0)),1,1,"")</f>
        <v>4</v>
      </c>
      <c r="BC958" s="78" t="str">
        <f>REPLACE(INDEX(GroupVertices[Group], MATCH(Edges[[#This Row],[Vertex 2]],GroupVertices[Vertex],0)),1,1,"")</f>
        <v>4</v>
      </c>
      <c r="BD958" s="48"/>
      <c r="BE958" s="49"/>
      <c r="BF958" s="48"/>
      <c r="BG958" s="49"/>
      <c r="BH958" s="48"/>
      <c r="BI958" s="49"/>
      <c r="BJ958" s="48"/>
      <c r="BK958" s="49"/>
      <c r="BL958" s="48"/>
    </row>
    <row r="959" spans="1:64" x14ac:dyDescent="0.25">
      <c r="A959" s="64" t="s">
        <v>664</v>
      </c>
      <c r="B959" s="64" t="s">
        <v>951</v>
      </c>
      <c r="C959" s="65" t="s">
        <v>15839</v>
      </c>
      <c r="D959" s="66">
        <v>3</v>
      </c>
      <c r="E959" s="67" t="s">
        <v>132</v>
      </c>
      <c r="F959" s="68">
        <v>35</v>
      </c>
      <c r="G959" s="65"/>
      <c r="H959" s="69"/>
      <c r="I959" s="70"/>
      <c r="J959" s="70"/>
      <c r="K959" s="34" t="s">
        <v>65</v>
      </c>
      <c r="L959" s="77">
        <v>959</v>
      </c>
      <c r="M959" s="77"/>
      <c r="N959" s="72"/>
      <c r="O959" s="79" t="s">
        <v>999</v>
      </c>
      <c r="P959" s="81">
        <v>43177.588368055556</v>
      </c>
      <c r="Q959" s="79" t="s">
        <v>1534</v>
      </c>
      <c r="R959" s="79"/>
      <c r="S959" s="79"/>
      <c r="T959" s="79" t="s">
        <v>951</v>
      </c>
      <c r="U959" s="79"/>
      <c r="V959" s="83" t="s">
        <v>3800</v>
      </c>
      <c r="W959" s="81">
        <v>43177.588368055556</v>
      </c>
      <c r="X959" s="83" t="s">
        <v>4521</v>
      </c>
      <c r="Y959" s="79"/>
      <c r="Z959" s="79"/>
      <c r="AA959" s="85" t="s">
        <v>5729</v>
      </c>
      <c r="AB959" s="79"/>
      <c r="AC959" s="79" t="b">
        <v>0</v>
      </c>
      <c r="AD959" s="79">
        <v>0</v>
      </c>
      <c r="AE959" s="85" t="s">
        <v>6296</v>
      </c>
      <c r="AF959" s="79" t="b">
        <v>0</v>
      </c>
      <c r="AG959" s="79" t="s">
        <v>6304</v>
      </c>
      <c r="AH959" s="79"/>
      <c r="AI959" s="85" t="s">
        <v>6296</v>
      </c>
      <c r="AJ959" s="79" t="b">
        <v>0</v>
      </c>
      <c r="AK959" s="79">
        <v>71</v>
      </c>
      <c r="AL959" s="85" t="s">
        <v>5726</v>
      </c>
      <c r="AM959" s="79" t="s">
        <v>6328</v>
      </c>
      <c r="AN959" s="79" t="b">
        <v>0</v>
      </c>
      <c r="AO959" s="85" t="s">
        <v>5726</v>
      </c>
      <c r="AP959" s="79" t="s">
        <v>176</v>
      </c>
      <c r="AQ959" s="79">
        <v>0</v>
      </c>
      <c r="AR959" s="79">
        <v>0</v>
      </c>
      <c r="AS959" s="79"/>
      <c r="AT959" s="79"/>
      <c r="AU959" s="79"/>
      <c r="AV959" s="79"/>
      <c r="AW959" s="79"/>
      <c r="AX959" s="79"/>
      <c r="AY959" s="79"/>
      <c r="AZ959" s="79"/>
      <c r="BA959">
        <v>1</v>
      </c>
      <c r="BB959" s="78" t="str">
        <f>REPLACE(INDEX(GroupVertices[Group], MATCH(Edges[[#This Row],[Vertex 1]],GroupVertices[Vertex],0)),1,1,"")</f>
        <v>4</v>
      </c>
      <c r="BC959" s="78" t="str">
        <f>REPLACE(INDEX(GroupVertices[Group], MATCH(Edges[[#This Row],[Vertex 2]],GroupVertices[Vertex],0)),1,1,"")</f>
        <v>4</v>
      </c>
      <c r="BD959" s="48"/>
      <c r="BE959" s="49"/>
      <c r="BF959" s="48"/>
      <c r="BG959" s="49"/>
      <c r="BH959" s="48"/>
      <c r="BI959" s="49"/>
      <c r="BJ959" s="48"/>
      <c r="BK959" s="49"/>
      <c r="BL959" s="48"/>
    </row>
    <row r="960" spans="1:64" x14ac:dyDescent="0.25">
      <c r="A960" s="64" t="s">
        <v>662</v>
      </c>
      <c r="B960" s="64" t="s">
        <v>952</v>
      </c>
      <c r="C960" s="65" t="s">
        <v>15845</v>
      </c>
      <c r="D960" s="66">
        <v>4</v>
      </c>
      <c r="E960" s="67" t="s">
        <v>136</v>
      </c>
      <c r="F960" s="68">
        <v>31.714285714285715</v>
      </c>
      <c r="G960" s="65"/>
      <c r="H960" s="69"/>
      <c r="I960" s="70"/>
      <c r="J960" s="70"/>
      <c r="K960" s="34" t="s">
        <v>65</v>
      </c>
      <c r="L960" s="77">
        <v>960</v>
      </c>
      <c r="M960" s="77"/>
      <c r="N960" s="72"/>
      <c r="O960" s="79" t="s">
        <v>999</v>
      </c>
      <c r="P960" s="81">
        <v>43169.660775462966</v>
      </c>
      <c r="Q960" s="79" t="s">
        <v>1533</v>
      </c>
      <c r="R960" s="83" t="s">
        <v>2289</v>
      </c>
      <c r="S960" s="79" t="s">
        <v>2613</v>
      </c>
      <c r="T960" s="79" t="s">
        <v>2929</v>
      </c>
      <c r="U960" s="83" t="s">
        <v>3319</v>
      </c>
      <c r="V960" s="83" t="s">
        <v>3319</v>
      </c>
      <c r="W960" s="81">
        <v>43169.660775462966</v>
      </c>
      <c r="X960" s="83" t="s">
        <v>4518</v>
      </c>
      <c r="Y960" s="79"/>
      <c r="Z960" s="79"/>
      <c r="AA960" s="85" t="s">
        <v>5726</v>
      </c>
      <c r="AB960" s="85" t="s">
        <v>6295</v>
      </c>
      <c r="AC960" s="79" t="b">
        <v>0</v>
      </c>
      <c r="AD960" s="79">
        <v>67</v>
      </c>
      <c r="AE960" s="85" t="s">
        <v>6301</v>
      </c>
      <c r="AF960" s="79" t="b">
        <v>0</v>
      </c>
      <c r="AG960" s="79" t="s">
        <v>6304</v>
      </c>
      <c r="AH960" s="79"/>
      <c r="AI960" s="85" t="s">
        <v>6296</v>
      </c>
      <c r="AJ960" s="79" t="b">
        <v>0</v>
      </c>
      <c r="AK960" s="79">
        <v>71</v>
      </c>
      <c r="AL960" s="85" t="s">
        <v>6296</v>
      </c>
      <c r="AM960" s="79" t="s">
        <v>6328</v>
      </c>
      <c r="AN960" s="79" t="b">
        <v>0</v>
      </c>
      <c r="AO960" s="85" t="s">
        <v>6295</v>
      </c>
      <c r="AP960" s="79" t="s">
        <v>6415</v>
      </c>
      <c r="AQ960" s="79">
        <v>0</v>
      </c>
      <c r="AR960" s="79">
        <v>0</v>
      </c>
      <c r="AS960" s="79"/>
      <c r="AT960" s="79"/>
      <c r="AU960" s="79"/>
      <c r="AV960" s="79"/>
      <c r="AW960" s="79"/>
      <c r="AX960" s="79"/>
      <c r="AY960" s="79"/>
      <c r="AZ960" s="79"/>
      <c r="BA960">
        <v>3</v>
      </c>
      <c r="BB960" s="78" t="str">
        <f>REPLACE(INDEX(GroupVertices[Group], MATCH(Edges[[#This Row],[Vertex 1]],GroupVertices[Vertex],0)),1,1,"")</f>
        <v>4</v>
      </c>
      <c r="BC960" s="78" t="str">
        <f>REPLACE(INDEX(GroupVertices[Group], MATCH(Edges[[#This Row],[Vertex 2]],GroupVertices[Vertex],0)),1,1,"")</f>
        <v>4</v>
      </c>
      <c r="BD960" s="48"/>
      <c r="BE960" s="49"/>
      <c r="BF960" s="48"/>
      <c r="BG960" s="49"/>
      <c r="BH960" s="48"/>
      <c r="BI960" s="49"/>
      <c r="BJ960" s="48"/>
      <c r="BK960" s="49"/>
      <c r="BL960" s="48"/>
    </row>
    <row r="961" spans="1:64" x14ac:dyDescent="0.25">
      <c r="A961" s="64" t="s">
        <v>662</v>
      </c>
      <c r="B961" s="64" t="s">
        <v>952</v>
      </c>
      <c r="C961" s="65" t="s">
        <v>15845</v>
      </c>
      <c r="D961" s="66">
        <v>4</v>
      </c>
      <c r="E961" s="67" t="s">
        <v>136</v>
      </c>
      <c r="F961" s="68">
        <v>31.714285714285715</v>
      </c>
      <c r="G961" s="65"/>
      <c r="H961" s="69"/>
      <c r="I961" s="70"/>
      <c r="J961" s="70"/>
      <c r="K961" s="34" t="s">
        <v>65</v>
      </c>
      <c r="L961" s="77">
        <v>961</v>
      </c>
      <c r="M961" s="77"/>
      <c r="N961" s="72"/>
      <c r="O961" s="79" t="s">
        <v>999</v>
      </c>
      <c r="P961" s="81">
        <v>43174.653553240743</v>
      </c>
      <c r="Q961" s="79" t="s">
        <v>1534</v>
      </c>
      <c r="R961" s="79"/>
      <c r="S961" s="79"/>
      <c r="T961" s="79" t="s">
        <v>951</v>
      </c>
      <c r="U961" s="79"/>
      <c r="V961" s="83" t="s">
        <v>3798</v>
      </c>
      <c r="W961" s="81">
        <v>43174.653553240743</v>
      </c>
      <c r="X961" s="83" t="s">
        <v>4519</v>
      </c>
      <c r="Y961" s="79"/>
      <c r="Z961" s="79"/>
      <c r="AA961" s="85" t="s">
        <v>5727</v>
      </c>
      <c r="AB961" s="79"/>
      <c r="AC961" s="79" t="b">
        <v>0</v>
      </c>
      <c r="AD961" s="79">
        <v>0</v>
      </c>
      <c r="AE961" s="85" t="s">
        <v>6296</v>
      </c>
      <c r="AF961" s="79" t="b">
        <v>0</v>
      </c>
      <c r="AG961" s="79" t="s">
        <v>6304</v>
      </c>
      <c r="AH961" s="79"/>
      <c r="AI961" s="85" t="s">
        <v>6296</v>
      </c>
      <c r="AJ961" s="79" t="b">
        <v>0</v>
      </c>
      <c r="AK961" s="79">
        <v>54</v>
      </c>
      <c r="AL961" s="85" t="s">
        <v>5726</v>
      </c>
      <c r="AM961" s="79" t="s">
        <v>6328</v>
      </c>
      <c r="AN961" s="79" t="b">
        <v>0</v>
      </c>
      <c r="AO961" s="85" t="s">
        <v>5726</v>
      </c>
      <c r="AP961" s="79" t="s">
        <v>176</v>
      </c>
      <c r="AQ961" s="79">
        <v>0</v>
      </c>
      <c r="AR961" s="79">
        <v>0</v>
      </c>
      <c r="AS961" s="79"/>
      <c r="AT961" s="79"/>
      <c r="AU961" s="79"/>
      <c r="AV961" s="79"/>
      <c r="AW961" s="79"/>
      <c r="AX961" s="79"/>
      <c r="AY961" s="79"/>
      <c r="AZ961" s="79"/>
      <c r="BA961">
        <v>3</v>
      </c>
      <c r="BB961" s="78" t="str">
        <f>REPLACE(INDEX(GroupVertices[Group], MATCH(Edges[[#This Row],[Vertex 1]],GroupVertices[Vertex],0)),1,1,"")</f>
        <v>4</v>
      </c>
      <c r="BC961" s="78" t="str">
        <f>REPLACE(INDEX(GroupVertices[Group], MATCH(Edges[[#This Row],[Vertex 2]],GroupVertices[Vertex],0)),1,1,"")</f>
        <v>4</v>
      </c>
      <c r="BD961" s="48"/>
      <c r="BE961" s="49"/>
      <c r="BF961" s="48"/>
      <c r="BG961" s="49"/>
      <c r="BH961" s="48"/>
      <c r="BI961" s="49"/>
      <c r="BJ961" s="48"/>
      <c r="BK961" s="49"/>
      <c r="BL961" s="48"/>
    </row>
    <row r="962" spans="1:64" x14ac:dyDescent="0.25">
      <c r="A962" s="64" t="s">
        <v>662</v>
      </c>
      <c r="B962" s="64" t="s">
        <v>952</v>
      </c>
      <c r="C962" s="65" t="s">
        <v>15845</v>
      </c>
      <c r="D962" s="66">
        <v>4</v>
      </c>
      <c r="E962" s="67" t="s">
        <v>136</v>
      </c>
      <c r="F962" s="68">
        <v>31.714285714285715</v>
      </c>
      <c r="G962" s="65"/>
      <c r="H962" s="69"/>
      <c r="I962" s="70"/>
      <c r="J962" s="70"/>
      <c r="K962" s="34" t="s">
        <v>65</v>
      </c>
      <c r="L962" s="77">
        <v>962</v>
      </c>
      <c r="M962" s="77"/>
      <c r="N962" s="72"/>
      <c r="O962" s="79" t="s">
        <v>999</v>
      </c>
      <c r="P962" s="81">
        <v>43177.585520833331</v>
      </c>
      <c r="Q962" s="79" t="s">
        <v>1534</v>
      </c>
      <c r="R962" s="79"/>
      <c r="S962" s="79"/>
      <c r="T962" s="79" t="s">
        <v>951</v>
      </c>
      <c r="U962" s="79"/>
      <c r="V962" s="83" t="s">
        <v>3798</v>
      </c>
      <c r="W962" s="81">
        <v>43177.585520833331</v>
      </c>
      <c r="X962" s="83" t="s">
        <v>4520</v>
      </c>
      <c r="Y962" s="79"/>
      <c r="Z962" s="79"/>
      <c r="AA962" s="85" t="s">
        <v>5728</v>
      </c>
      <c r="AB962" s="79"/>
      <c r="AC962" s="79" t="b">
        <v>0</v>
      </c>
      <c r="AD962" s="79">
        <v>0</v>
      </c>
      <c r="AE962" s="85" t="s">
        <v>6296</v>
      </c>
      <c r="AF962" s="79" t="b">
        <v>0</v>
      </c>
      <c r="AG962" s="79" t="s">
        <v>6304</v>
      </c>
      <c r="AH962" s="79"/>
      <c r="AI962" s="85" t="s">
        <v>6296</v>
      </c>
      <c r="AJ962" s="79" t="b">
        <v>0</v>
      </c>
      <c r="AK962" s="79">
        <v>71</v>
      </c>
      <c r="AL962" s="85" t="s">
        <v>5726</v>
      </c>
      <c r="AM962" s="79" t="s">
        <v>6328</v>
      </c>
      <c r="AN962" s="79" t="b">
        <v>0</v>
      </c>
      <c r="AO962" s="85" t="s">
        <v>5726</v>
      </c>
      <c r="AP962" s="79" t="s">
        <v>176</v>
      </c>
      <c r="AQ962" s="79">
        <v>0</v>
      </c>
      <c r="AR962" s="79">
        <v>0</v>
      </c>
      <c r="AS962" s="79"/>
      <c r="AT962" s="79"/>
      <c r="AU962" s="79"/>
      <c r="AV962" s="79"/>
      <c r="AW962" s="79"/>
      <c r="AX962" s="79"/>
      <c r="AY962" s="79"/>
      <c r="AZ962" s="79"/>
      <c r="BA962">
        <v>3</v>
      </c>
      <c r="BB962" s="78" t="str">
        <f>REPLACE(INDEX(GroupVertices[Group], MATCH(Edges[[#This Row],[Vertex 1]],GroupVertices[Vertex],0)),1,1,"")</f>
        <v>4</v>
      </c>
      <c r="BC962" s="78" t="str">
        <f>REPLACE(INDEX(GroupVertices[Group], MATCH(Edges[[#This Row],[Vertex 2]],GroupVertices[Vertex],0)),1,1,"")</f>
        <v>4</v>
      </c>
      <c r="BD962" s="48"/>
      <c r="BE962" s="49"/>
      <c r="BF962" s="48"/>
      <c r="BG962" s="49"/>
      <c r="BH962" s="48"/>
      <c r="BI962" s="49"/>
      <c r="BJ962" s="48"/>
      <c r="BK962" s="49"/>
      <c r="BL962" s="48"/>
    </row>
    <row r="963" spans="1:64" x14ac:dyDescent="0.25">
      <c r="A963" s="64" t="s">
        <v>664</v>
      </c>
      <c r="B963" s="64" t="s">
        <v>952</v>
      </c>
      <c r="C963" s="65" t="s">
        <v>15839</v>
      </c>
      <c r="D963" s="66">
        <v>3</v>
      </c>
      <c r="E963" s="67" t="s">
        <v>132</v>
      </c>
      <c r="F963" s="68">
        <v>35</v>
      </c>
      <c r="G963" s="65"/>
      <c r="H963" s="69"/>
      <c r="I963" s="70"/>
      <c r="J963" s="70"/>
      <c r="K963" s="34" t="s">
        <v>65</v>
      </c>
      <c r="L963" s="77">
        <v>963</v>
      </c>
      <c r="M963" s="77"/>
      <c r="N963" s="72"/>
      <c r="O963" s="79" t="s">
        <v>999</v>
      </c>
      <c r="P963" s="81">
        <v>43177.588368055556</v>
      </c>
      <c r="Q963" s="79" t="s">
        <v>1534</v>
      </c>
      <c r="R963" s="79"/>
      <c r="S963" s="79"/>
      <c r="T963" s="79" t="s">
        <v>951</v>
      </c>
      <c r="U963" s="79"/>
      <c r="V963" s="83" t="s">
        <v>3800</v>
      </c>
      <c r="W963" s="81">
        <v>43177.588368055556</v>
      </c>
      <c r="X963" s="83" t="s">
        <v>4521</v>
      </c>
      <c r="Y963" s="79"/>
      <c r="Z963" s="79"/>
      <c r="AA963" s="85" t="s">
        <v>5729</v>
      </c>
      <c r="AB963" s="79"/>
      <c r="AC963" s="79" t="b">
        <v>0</v>
      </c>
      <c r="AD963" s="79">
        <v>0</v>
      </c>
      <c r="AE963" s="85" t="s">
        <v>6296</v>
      </c>
      <c r="AF963" s="79" t="b">
        <v>0</v>
      </c>
      <c r="AG963" s="79" t="s">
        <v>6304</v>
      </c>
      <c r="AH963" s="79"/>
      <c r="AI963" s="85" t="s">
        <v>6296</v>
      </c>
      <c r="AJ963" s="79" t="b">
        <v>0</v>
      </c>
      <c r="AK963" s="79">
        <v>71</v>
      </c>
      <c r="AL963" s="85" t="s">
        <v>5726</v>
      </c>
      <c r="AM963" s="79" t="s">
        <v>6328</v>
      </c>
      <c r="AN963" s="79" t="b">
        <v>0</v>
      </c>
      <c r="AO963" s="85" t="s">
        <v>5726</v>
      </c>
      <c r="AP963" s="79" t="s">
        <v>176</v>
      </c>
      <c r="AQ963" s="79">
        <v>0</v>
      </c>
      <c r="AR963" s="79">
        <v>0</v>
      </c>
      <c r="AS963" s="79"/>
      <c r="AT963" s="79"/>
      <c r="AU963" s="79"/>
      <c r="AV963" s="79"/>
      <c r="AW963" s="79"/>
      <c r="AX963" s="79"/>
      <c r="AY963" s="79"/>
      <c r="AZ963" s="79"/>
      <c r="BA963">
        <v>1</v>
      </c>
      <c r="BB963" s="78" t="str">
        <f>REPLACE(INDEX(GroupVertices[Group], MATCH(Edges[[#This Row],[Vertex 1]],GroupVertices[Vertex],0)),1,1,"")</f>
        <v>4</v>
      </c>
      <c r="BC963" s="78" t="str">
        <f>REPLACE(INDEX(GroupVertices[Group], MATCH(Edges[[#This Row],[Vertex 2]],GroupVertices[Vertex],0)),1,1,"")</f>
        <v>4</v>
      </c>
      <c r="BD963" s="48"/>
      <c r="BE963" s="49"/>
      <c r="BF963" s="48"/>
      <c r="BG963" s="49"/>
      <c r="BH963" s="48"/>
      <c r="BI963" s="49"/>
      <c r="BJ963" s="48"/>
      <c r="BK963" s="49"/>
      <c r="BL963" s="48"/>
    </row>
    <row r="964" spans="1:64" x14ac:dyDescent="0.25">
      <c r="A964" s="64" t="s">
        <v>662</v>
      </c>
      <c r="B964" s="64" t="s">
        <v>953</v>
      </c>
      <c r="C964" s="65" t="s">
        <v>15839</v>
      </c>
      <c r="D964" s="66">
        <v>3</v>
      </c>
      <c r="E964" s="67" t="s">
        <v>132</v>
      </c>
      <c r="F964" s="68">
        <v>35</v>
      </c>
      <c r="G964" s="65"/>
      <c r="H964" s="69"/>
      <c r="I964" s="70"/>
      <c r="J964" s="70"/>
      <c r="K964" s="34" t="s">
        <v>65</v>
      </c>
      <c r="L964" s="77">
        <v>964</v>
      </c>
      <c r="M964" s="77"/>
      <c r="N964" s="72"/>
      <c r="O964" s="79" t="s">
        <v>1000</v>
      </c>
      <c r="P964" s="81">
        <v>43169.660775462966</v>
      </c>
      <c r="Q964" s="79" t="s">
        <v>1533</v>
      </c>
      <c r="R964" s="83" t="s">
        <v>2289</v>
      </c>
      <c r="S964" s="79" t="s">
        <v>2613</v>
      </c>
      <c r="T964" s="79" t="s">
        <v>2929</v>
      </c>
      <c r="U964" s="83" t="s">
        <v>3319</v>
      </c>
      <c r="V964" s="83" t="s">
        <v>3319</v>
      </c>
      <c r="W964" s="81">
        <v>43169.660775462966</v>
      </c>
      <c r="X964" s="83" t="s">
        <v>4518</v>
      </c>
      <c r="Y964" s="79"/>
      <c r="Z964" s="79"/>
      <c r="AA964" s="85" t="s">
        <v>5726</v>
      </c>
      <c r="AB964" s="85" t="s">
        <v>6295</v>
      </c>
      <c r="AC964" s="79" t="b">
        <v>0</v>
      </c>
      <c r="AD964" s="79">
        <v>67</v>
      </c>
      <c r="AE964" s="85" t="s">
        <v>6301</v>
      </c>
      <c r="AF964" s="79" t="b">
        <v>0</v>
      </c>
      <c r="AG964" s="79" t="s">
        <v>6304</v>
      </c>
      <c r="AH964" s="79"/>
      <c r="AI964" s="85" t="s">
        <v>6296</v>
      </c>
      <c r="AJ964" s="79" t="b">
        <v>0</v>
      </c>
      <c r="AK964" s="79">
        <v>71</v>
      </c>
      <c r="AL964" s="85" t="s">
        <v>6296</v>
      </c>
      <c r="AM964" s="79" t="s">
        <v>6328</v>
      </c>
      <c r="AN964" s="79" t="b">
        <v>0</v>
      </c>
      <c r="AO964" s="85" t="s">
        <v>6295</v>
      </c>
      <c r="AP964" s="79" t="s">
        <v>6415</v>
      </c>
      <c r="AQ964" s="79">
        <v>0</v>
      </c>
      <c r="AR964" s="79">
        <v>0</v>
      </c>
      <c r="AS964" s="79"/>
      <c r="AT964" s="79"/>
      <c r="AU964" s="79"/>
      <c r="AV964" s="79"/>
      <c r="AW964" s="79"/>
      <c r="AX964" s="79"/>
      <c r="AY964" s="79"/>
      <c r="AZ964" s="79"/>
      <c r="BA964">
        <v>1</v>
      </c>
      <c r="BB964" s="78" t="str">
        <f>REPLACE(INDEX(GroupVertices[Group], MATCH(Edges[[#This Row],[Vertex 1]],GroupVertices[Vertex],0)),1,1,"")</f>
        <v>4</v>
      </c>
      <c r="BC964" s="78" t="str">
        <f>REPLACE(INDEX(GroupVertices[Group], MATCH(Edges[[#This Row],[Vertex 2]],GroupVertices[Vertex],0)),1,1,"")</f>
        <v>4</v>
      </c>
      <c r="BD964" s="48">
        <v>1</v>
      </c>
      <c r="BE964" s="49">
        <v>2.5641025641025643</v>
      </c>
      <c r="BF964" s="48">
        <v>0</v>
      </c>
      <c r="BG964" s="49">
        <v>0</v>
      </c>
      <c r="BH964" s="48">
        <v>0</v>
      </c>
      <c r="BI964" s="49">
        <v>0</v>
      </c>
      <c r="BJ964" s="48">
        <v>38</v>
      </c>
      <c r="BK964" s="49">
        <v>97.435897435897431</v>
      </c>
      <c r="BL964" s="48">
        <v>39</v>
      </c>
    </row>
    <row r="965" spans="1:64" x14ac:dyDescent="0.25">
      <c r="A965" s="64" t="s">
        <v>662</v>
      </c>
      <c r="B965" s="64" t="s">
        <v>953</v>
      </c>
      <c r="C965" s="65" t="s">
        <v>15840</v>
      </c>
      <c r="D965" s="66">
        <v>3.5</v>
      </c>
      <c r="E965" s="67" t="s">
        <v>136</v>
      </c>
      <c r="F965" s="68">
        <v>33.357142857142854</v>
      </c>
      <c r="G965" s="65"/>
      <c r="H965" s="69"/>
      <c r="I965" s="70"/>
      <c r="J965" s="70"/>
      <c r="K965" s="34" t="s">
        <v>65</v>
      </c>
      <c r="L965" s="77">
        <v>965</v>
      </c>
      <c r="M965" s="77"/>
      <c r="N965" s="72"/>
      <c r="O965" s="79" t="s">
        <v>999</v>
      </c>
      <c r="P965" s="81">
        <v>43174.653553240743</v>
      </c>
      <c r="Q965" s="79" t="s">
        <v>1534</v>
      </c>
      <c r="R965" s="79"/>
      <c r="S965" s="79"/>
      <c r="T965" s="79" t="s">
        <v>951</v>
      </c>
      <c r="U965" s="79"/>
      <c r="V965" s="83" t="s">
        <v>3798</v>
      </c>
      <c r="W965" s="81">
        <v>43174.653553240743</v>
      </c>
      <c r="X965" s="83" t="s">
        <v>4519</v>
      </c>
      <c r="Y965" s="79"/>
      <c r="Z965" s="79"/>
      <c r="AA965" s="85" t="s">
        <v>5727</v>
      </c>
      <c r="AB965" s="79"/>
      <c r="AC965" s="79" t="b">
        <v>0</v>
      </c>
      <c r="AD965" s="79">
        <v>0</v>
      </c>
      <c r="AE965" s="85" t="s">
        <v>6296</v>
      </c>
      <c r="AF965" s="79" t="b">
        <v>0</v>
      </c>
      <c r="AG965" s="79" t="s">
        <v>6304</v>
      </c>
      <c r="AH965" s="79"/>
      <c r="AI965" s="85" t="s">
        <v>6296</v>
      </c>
      <c r="AJ965" s="79" t="b">
        <v>0</v>
      </c>
      <c r="AK965" s="79">
        <v>54</v>
      </c>
      <c r="AL965" s="85" t="s">
        <v>5726</v>
      </c>
      <c r="AM965" s="79" t="s">
        <v>6328</v>
      </c>
      <c r="AN965" s="79" t="b">
        <v>0</v>
      </c>
      <c r="AO965" s="85" t="s">
        <v>5726</v>
      </c>
      <c r="AP965" s="79" t="s">
        <v>176</v>
      </c>
      <c r="AQ965" s="79">
        <v>0</v>
      </c>
      <c r="AR965" s="79">
        <v>0</v>
      </c>
      <c r="AS965" s="79"/>
      <c r="AT965" s="79"/>
      <c r="AU965" s="79"/>
      <c r="AV965" s="79"/>
      <c r="AW965" s="79"/>
      <c r="AX965" s="79"/>
      <c r="AY965" s="79"/>
      <c r="AZ965" s="79"/>
      <c r="BA965">
        <v>2</v>
      </c>
      <c r="BB965" s="78" t="str">
        <f>REPLACE(INDEX(GroupVertices[Group], MATCH(Edges[[#This Row],[Vertex 1]],GroupVertices[Vertex],0)),1,1,"")</f>
        <v>4</v>
      </c>
      <c r="BC965" s="78" t="str">
        <f>REPLACE(INDEX(GroupVertices[Group], MATCH(Edges[[#This Row],[Vertex 2]],GroupVertices[Vertex],0)),1,1,"")</f>
        <v>4</v>
      </c>
      <c r="BD965" s="48">
        <v>1</v>
      </c>
      <c r="BE965" s="49">
        <v>5.2631578947368425</v>
      </c>
      <c r="BF965" s="48">
        <v>0</v>
      </c>
      <c r="BG965" s="49">
        <v>0</v>
      </c>
      <c r="BH965" s="48">
        <v>0</v>
      </c>
      <c r="BI965" s="49">
        <v>0</v>
      </c>
      <c r="BJ965" s="48">
        <v>18</v>
      </c>
      <c r="BK965" s="49">
        <v>94.736842105263165</v>
      </c>
      <c r="BL965" s="48">
        <v>19</v>
      </c>
    </row>
    <row r="966" spans="1:64" x14ac:dyDescent="0.25">
      <c r="A966" s="64" t="s">
        <v>662</v>
      </c>
      <c r="B966" s="64" t="s">
        <v>953</v>
      </c>
      <c r="C966" s="65" t="s">
        <v>15840</v>
      </c>
      <c r="D966" s="66">
        <v>3.5</v>
      </c>
      <c r="E966" s="67" t="s">
        <v>136</v>
      </c>
      <c r="F966" s="68">
        <v>33.357142857142854</v>
      </c>
      <c r="G966" s="65"/>
      <c r="H966" s="69"/>
      <c r="I966" s="70"/>
      <c r="J966" s="70"/>
      <c r="K966" s="34" t="s">
        <v>65</v>
      </c>
      <c r="L966" s="77">
        <v>966</v>
      </c>
      <c r="M966" s="77"/>
      <c r="N966" s="72"/>
      <c r="O966" s="79" t="s">
        <v>999</v>
      </c>
      <c r="P966" s="81">
        <v>43177.585520833331</v>
      </c>
      <c r="Q966" s="79" t="s">
        <v>1534</v>
      </c>
      <c r="R966" s="79"/>
      <c r="S966" s="79"/>
      <c r="T966" s="79" t="s">
        <v>951</v>
      </c>
      <c r="U966" s="79"/>
      <c r="V966" s="83" t="s">
        <v>3798</v>
      </c>
      <c r="W966" s="81">
        <v>43177.585520833331</v>
      </c>
      <c r="X966" s="83" t="s">
        <v>4520</v>
      </c>
      <c r="Y966" s="79"/>
      <c r="Z966" s="79"/>
      <c r="AA966" s="85" t="s">
        <v>5728</v>
      </c>
      <c r="AB966" s="79"/>
      <c r="AC966" s="79" t="b">
        <v>0</v>
      </c>
      <c r="AD966" s="79">
        <v>0</v>
      </c>
      <c r="AE966" s="85" t="s">
        <v>6296</v>
      </c>
      <c r="AF966" s="79" t="b">
        <v>0</v>
      </c>
      <c r="AG966" s="79" t="s">
        <v>6304</v>
      </c>
      <c r="AH966" s="79"/>
      <c r="AI966" s="85" t="s">
        <v>6296</v>
      </c>
      <c r="AJ966" s="79" t="b">
        <v>0</v>
      </c>
      <c r="AK966" s="79">
        <v>71</v>
      </c>
      <c r="AL966" s="85" t="s">
        <v>5726</v>
      </c>
      <c r="AM966" s="79" t="s">
        <v>6328</v>
      </c>
      <c r="AN966" s="79" t="b">
        <v>0</v>
      </c>
      <c r="AO966" s="85" t="s">
        <v>5726</v>
      </c>
      <c r="AP966" s="79" t="s">
        <v>176</v>
      </c>
      <c r="AQ966" s="79">
        <v>0</v>
      </c>
      <c r="AR966" s="79">
        <v>0</v>
      </c>
      <c r="AS966" s="79"/>
      <c r="AT966" s="79"/>
      <c r="AU966" s="79"/>
      <c r="AV966" s="79"/>
      <c r="AW966" s="79"/>
      <c r="AX966" s="79"/>
      <c r="AY966" s="79"/>
      <c r="AZ966" s="79"/>
      <c r="BA966">
        <v>2</v>
      </c>
      <c r="BB966" s="78" t="str">
        <f>REPLACE(INDEX(GroupVertices[Group], MATCH(Edges[[#This Row],[Vertex 1]],GroupVertices[Vertex],0)),1,1,"")</f>
        <v>4</v>
      </c>
      <c r="BC966" s="78" t="str">
        <f>REPLACE(INDEX(GroupVertices[Group], MATCH(Edges[[#This Row],[Vertex 2]],GroupVertices[Vertex],0)),1,1,"")</f>
        <v>4</v>
      </c>
      <c r="BD966" s="48">
        <v>1</v>
      </c>
      <c r="BE966" s="49">
        <v>5.2631578947368425</v>
      </c>
      <c r="BF966" s="48">
        <v>0</v>
      </c>
      <c r="BG966" s="49">
        <v>0</v>
      </c>
      <c r="BH966" s="48">
        <v>0</v>
      </c>
      <c r="BI966" s="49">
        <v>0</v>
      </c>
      <c r="BJ966" s="48">
        <v>18</v>
      </c>
      <c r="BK966" s="49">
        <v>94.736842105263165</v>
      </c>
      <c r="BL966" s="48">
        <v>19</v>
      </c>
    </row>
    <row r="967" spans="1:64" x14ac:dyDescent="0.25">
      <c r="A967" s="64" t="s">
        <v>664</v>
      </c>
      <c r="B967" s="64" t="s">
        <v>953</v>
      </c>
      <c r="C967" s="65" t="s">
        <v>15839</v>
      </c>
      <c r="D967" s="66">
        <v>3</v>
      </c>
      <c r="E967" s="67" t="s">
        <v>132</v>
      </c>
      <c r="F967" s="68">
        <v>35</v>
      </c>
      <c r="G967" s="65"/>
      <c r="H967" s="69"/>
      <c r="I967" s="70"/>
      <c r="J967" s="70"/>
      <c r="K967" s="34" t="s">
        <v>65</v>
      </c>
      <c r="L967" s="77">
        <v>967</v>
      </c>
      <c r="M967" s="77"/>
      <c r="N967" s="72"/>
      <c r="O967" s="79" t="s">
        <v>999</v>
      </c>
      <c r="P967" s="81">
        <v>43177.588368055556</v>
      </c>
      <c r="Q967" s="79" t="s">
        <v>1534</v>
      </c>
      <c r="R967" s="79"/>
      <c r="S967" s="79"/>
      <c r="T967" s="79" t="s">
        <v>951</v>
      </c>
      <c r="U967" s="79"/>
      <c r="V967" s="83" t="s">
        <v>3800</v>
      </c>
      <c r="W967" s="81">
        <v>43177.588368055556</v>
      </c>
      <c r="X967" s="83" t="s">
        <v>4521</v>
      </c>
      <c r="Y967" s="79"/>
      <c r="Z967" s="79"/>
      <c r="AA967" s="85" t="s">
        <v>5729</v>
      </c>
      <c r="AB967" s="79"/>
      <c r="AC967" s="79" t="b">
        <v>0</v>
      </c>
      <c r="AD967" s="79">
        <v>0</v>
      </c>
      <c r="AE967" s="85" t="s">
        <v>6296</v>
      </c>
      <c r="AF967" s="79" t="b">
        <v>0</v>
      </c>
      <c r="AG967" s="79" t="s">
        <v>6304</v>
      </c>
      <c r="AH967" s="79"/>
      <c r="AI967" s="85" t="s">
        <v>6296</v>
      </c>
      <c r="AJ967" s="79" t="b">
        <v>0</v>
      </c>
      <c r="AK967" s="79">
        <v>71</v>
      </c>
      <c r="AL967" s="85" t="s">
        <v>5726</v>
      </c>
      <c r="AM967" s="79" t="s">
        <v>6328</v>
      </c>
      <c r="AN967" s="79" t="b">
        <v>0</v>
      </c>
      <c r="AO967" s="85" t="s">
        <v>5726</v>
      </c>
      <c r="AP967" s="79" t="s">
        <v>176</v>
      </c>
      <c r="AQ967" s="79">
        <v>0</v>
      </c>
      <c r="AR967" s="79">
        <v>0</v>
      </c>
      <c r="AS967" s="79"/>
      <c r="AT967" s="79"/>
      <c r="AU967" s="79"/>
      <c r="AV967" s="79"/>
      <c r="AW967" s="79"/>
      <c r="AX967" s="79"/>
      <c r="AY967" s="79"/>
      <c r="AZ967" s="79"/>
      <c r="BA967">
        <v>1</v>
      </c>
      <c r="BB967" s="78" t="str">
        <f>REPLACE(INDEX(GroupVertices[Group], MATCH(Edges[[#This Row],[Vertex 1]],GroupVertices[Vertex],0)),1,1,"")</f>
        <v>4</v>
      </c>
      <c r="BC967" s="78" t="str">
        <f>REPLACE(INDEX(GroupVertices[Group], MATCH(Edges[[#This Row],[Vertex 2]],GroupVertices[Vertex],0)),1,1,"")</f>
        <v>4</v>
      </c>
      <c r="BD967" s="48">
        <v>1</v>
      </c>
      <c r="BE967" s="49">
        <v>5.2631578947368425</v>
      </c>
      <c r="BF967" s="48">
        <v>0</v>
      </c>
      <c r="BG967" s="49">
        <v>0</v>
      </c>
      <c r="BH967" s="48">
        <v>0</v>
      </c>
      <c r="BI967" s="49">
        <v>0</v>
      </c>
      <c r="BJ967" s="48">
        <v>18</v>
      </c>
      <c r="BK967" s="49">
        <v>94.736842105263165</v>
      </c>
      <c r="BL967" s="48">
        <v>19</v>
      </c>
    </row>
    <row r="968" spans="1:64" x14ac:dyDescent="0.25">
      <c r="A968" s="64" t="s">
        <v>219</v>
      </c>
      <c r="B968" s="64" t="s">
        <v>662</v>
      </c>
      <c r="C968" s="65" t="s">
        <v>15839</v>
      </c>
      <c r="D968" s="66">
        <v>3</v>
      </c>
      <c r="E968" s="67" t="s">
        <v>132</v>
      </c>
      <c r="F968" s="68">
        <v>35</v>
      </c>
      <c r="G968" s="65"/>
      <c r="H968" s="69"/>
      <c r="I968" s="70"/>
      <c r="J968" s="70"/>
      <c r="K968" s="34" t="s">
        <v>65</v>
      </c>
      <c r="L968" s="77">
        <v>968</v>
      </c>
      <c r="M968" s="77"/>
      <c r="N968" s="72"/>
      <c r="O968" s="79" t="s">
        <v>999</v>
      </c>
      <c r="P968" s="81">
        <v>43177.497789351852</v>
      </c>
      <c r="Q968" s="79" t="s">
        <v>1008</v>
      </c>
      <c r="R968" s="79"/>
      <c r="S968" s="79"/>
      <c r="T968" s="79" t="s">
        <v>2654</v>
      </c>
      <c r="U968" s="83" t="s">
        <v>3152</v>
      </c>
      <c r="V968" s="83" t="s">
        <v>3152</v>
      </c>
      <c r="W968" s="81">
        <v>43177.497789351852</v>
      </c>
      <c r="X968" s="83" t="s">
        <v>3885</v>
      </c>
      <c r="Y968" s="79"/>
      <c r="Z968" s="79"/>
      <c r="AA968" s="85" t="s">
        <v>5093</v>
      </c>
      <c r="AB968" s="79"/>
      <c r="AC968" s="79" t="b">
        <v>0</v>
      </c>
      <c r="AD968" s="79">
        <v>4</v>
      </c>
      <c r="AE968" s="85" t="s">
        <v>6296</v>
      </c>
      <c r="AF968" s="79" t="b">
        <v>0</v>
      </c>
      <c r="AG968" s="79" t="s">
        <v>6304</v>
      </c>
      <c r="AH968" s="79"/>
      <c r="AI968" s="85" t="s">
        <v>6296</v>
      </c>
      <c r="AJ968" s="79" t="b">
        <v>0</v>
      </c>
      <c r="AK968" s="79">
        <v>1</v>
      </c>
      <c r="AL968" s="85" t="s">
        <v>6296</v>
      </c>
      <c r="AM968" s="79" t="s">
        <v>6328</v>
      </c>
      <c r="AN968" s="79" t="b">
        <v>0</v>
      </c>
      <c r="AO968" s="85" t="s">
        <v>5093</v>
      </c>
      <c r="AP968" s="79" t="s">
        <v>6415</v>
      </c>
      <c r="AQ968" s="79">
        <v>0</v>
      </c>
      <c r="AR968" s="79">
        <v>0</v>
      </c>
      <c r="AS968" s="79" t="s">
        <v>6417</v>
      </c>
      <c r="AT968" s="79" t="s">
        <v>6430</v>
      </c>
      <c r="AU968" s="79" t="s">
        <v>6435</v>
      </c>
      <c r="AV968" s="79" t="s">
        <v>6440</v>
      </c>
      <c r="AW968" s="79" t="s">
        <v>6453</v>
      </c>
      <c r="AX968" s="79" t="s">
        <v>6466</v>
      </c>
      <c r="AY968" s="79" t="s">
        <v>6478</v>
      </c>
      <c r="AZ968" s="83" t="s">
        <v>6480</v>
      </c>
      <c r="BA968">
        <v>1</v>
      </c>
      <c r="BB968" s="78" t="str">
        <f>REPLACE(INDEX(GroupVertices[Group], MATCH(Edges[[#This Row],[Vertex 1]],GroupVertices[Vertex],0)),1,1,"")</f>
        <v>4</v>
      </c>
      <c r="BC968" s="78" t="str">
        <f>REPLACE(INDEX(GroupVertices[Group], MATCH(Edges[[#This Row],[Vertex 2]],GroupVertices[Vertex],0)),1,1,"")</f>
        <v>4</v>
      </c>
      <c r="BD968" s="48">
        <v>1</v>
      </c>
      <c r="BE968" s="49">
        <v>3.8461538461538463</v>
      </c>
      <c r="BF968" s="48">
        <v>0</v>
      </c>
      <c r="BG968" s="49">
        <v>0</v>
      </c>
      <c r="BH968" s="48">
        <v>0</v>
      </c>
      <c r="BI968" s="49">
        <v>0</v>
      </c>
      <c r="BJ968" s="48">
        <v>25</v>
      </c>
      <c r="BK968" s="49">
        <v>96.15384615384616</v>
      </c>
      <c r="BL968" s="48">
        <v>26</v>
      </c>
    </row>
    <row r="969" spans="1:64" x14ac:dyDescent="0.25">
      <c r="A969" s="64" t="s">
        <v>664</v>
      </c>
      <c r="B969" s="64" t="s">
        <v>662</v>
      </c>
      <c r="C969" s="65" t="s">
        <v>15839</v>
      </c>
      <c r="D969" s="66">
        <v>3</v>
      </c>
      <c r="E969" s="67" t="s">
        <v>132</v>
      </c>
      <c r="F969" s="68">
        <v>35</v>
      </c>
      <c r="G969" s="65"/>
      <c r="H969" s="69"/>
      <c r="I969" s="70"/>
      <c r="J969" s="70"/>
      <c r="K969" s="34" t="s">
        <v>65</v>
      </c>
      <c r="L969" s="77">
        <v>969</v>
      </c>
      <c r="M969" s="77"/>
      <c r="N969" s="72"/>
      <c r="O969" s="79" t="s">
        <v>999</v>
      </c>
      <c r="P969" s="81">
        <v>43177.588368055556</v>
      </c>
      <c r="Q969" s="79" t="s">
        <v>1534</v>
      </c>
      <c r="R969" s="79"/>
      <c r="S969" s="79"/>
      <c r="T969" s="79" t="s">
        <v>951</v>
      </c>
      <c r="U969" s="79"/>
      <c r="V969" s="83" t="s">
        <v>3800</v>
      </c>
      <c r="W969" s="81">
        <v>43177.588368055556</v>
      </c>
      <c r="X969" s="83" t="s">
        <v>4521</v>
      </c>
      <c r="Y969" s="79"/>
      <c r="Z969" s="79"/>
      <c r="AA969" s="85" t="s">
        <v>5729</v>
      </c>
      <c r="AB969" s="79"/>
      <c r="AC969" s="79" t="b">
        <v>0</v>
      </c>
      <c r="AD969" s="79">
        <v>0</v>
      </c>
      <c r="AE969" s="85" t="s">
        <v>6296</v>
      </c>
      <c r="AF969" s="79" t="b">
        <v>0</v>
      </c>
      <c r="AG969" s="79" t="s">
        <v>6304</v>
      </c>
      <c r="AH969" s="79"/>
      <c r="AI969" s="85" t="s">
        <v>6296</v>
      </c>
      <c r="AJ969" s="79" t="b">
        <v>0</v>
      </c>
      <c r="AK969" s="79">
        <v>71</v>
      </c>
      <c r="AL969" s="85" t="s">
        <v>5726</v>
      </c>
      <c r="AM969" s="79" t="s">
        <v>6328</v>
      </c>
      <c r="AN969" s="79" t="b">
        <v>0</v>
      </c>
      <c r="AO969" s="85" t="s">
        <v>5726</v>
      </c>
      <c r="AP969" s="79" t="s">
        <v>176</v>
      </c>
      <c r="AQ969" s="79">
        <v>0</v>
      </c>
      <c r="AR969" s="79">
        <v>0</v>
      </c>
      <c r="AS969" s="79"/>
      <c r="AT969" s="79"/>
      <c r="AU969" s="79"/>
      <c r="AV969" s="79"/>
      <c r="AW969" s="79"/>
      <c r="AX969" s="79"/>
      <c r="AY969" s="79"/>
      <c r="AZ969" s="79"/>
      <c r="BA969">
        <v>1</v>
      </c>
      <c r="BB969" s="78" t="str">
        <f>REPLACE(INDEX(GroupVertices[Group], MATCH(Edges[[#This Row],[Vertex 1]],GroupVertices[Vertex],0)),1,1,"")</f>
        <v>4</v>
      </c>
      <c r="BC969" s="78" t="str">
        <f>REPLACE(INDEX(GroupVertices[Group], MATCH(Edges[[#This Row],[Vertex 2]],GroupVertices[Vertex],0)),1,1,"")</f>
        <v>4</v>
      </c>
      <c r="BD969" s="48"/>
      <c r="BE969" s="49"/>
      <c r="BF969" s="48"/>
      <c r="BG969" s="49"/>
      <c r="BH969" s="48"/>
      <c r="BI969" s="49"/>
      <c r="BJ969" s="48"/>
      <c r="BK969" s="49"/>
      <c r="BL969" s="48"/>
    </row>
    <row r="970" spans="1:64" x14ac:dyDescent="0.25">
      <c r="A970" s="64" t="s">
        <v>665</v>
      </c>
      <c r="B970" s="64" t="s">
        <v>767</v>
      </c>
      <c r="C970" s="65" t="s">
        <v>15845</v>
      </c>
      <c r="D970" s="66">
        <v>4</v>
      </c>
      <c r="E970" s="67" t="s">
        <v>136</v>
      </c>
      <c r="F970" s="68">
        <v>31.714285714285715</v>
      </c>
      <c r="G970" s="65"/>
      <c r="H970" s="69"/>
      <c r="I970" s="70"/>
      <c r="J970" s="70"/>
      <c r="K970" s="34" t="s">
        <v>65</v>
      </c>
      <c r="L970" s="77">
        <v>970</v>
      </c>
      <c r="M970" s="77"/>
      <c r="N970" s="72"/>
      <c r="O970" s="79" t="s">
        <v>999</v>
      </c>
      <c r="P970" s="81">
        <v>43167.652384259258</v>
      </c>
      <c r="Q970" s="79" t="s">
        <v>1535</v>
      </c>
      <c r="R970" s="79"/>
      <c r="S970" s="79"/>
      <c r="T970" s="79"/>
      <c r="U970" s="79"/>
      <c r="V970" s="83" t="s">
        <v>3801</v>
      </c>
      <c r="W970" s="81">
        <v>43167.652384259258</v>
      </c>
      <c r="X970" s="83" t="s">
        <v>4522</v>
      </c>
      <c r="Y970" s="79"/>
      <c r="Z970" s="79"/>
      <c r="AA970" s="85" t="s">
        <v>5730</v>
      </c>
      <c r="AB970" s="79"/>
      <c r="AC970" s="79" t="b">
        <v>0</v>
      </c>
      <c r="AD970" s="79">
        <v>0</v>
      </c>
      <c r="AE970" s="85" t="s">
        <v>6296</v>
      </c>
      <c r="AF970" s="79" t="b">
        <v>0</v>
      </c>
      <c r="AG970" s="79" t="s">
        <v>6304</v>
      </c>
      <c r="AH970" s="79"/>
      <c r="AI970" s="85" t="s">
        <v>6296</v>
      </c>
      <c r="AJ970" s="79" t="b">
        <v>0</v>
      </c>
      <c r="AK970" s="79">
        <v>1</v>
      </c>
      <c r="AL970" s="85" t="s">
        <v>6229</v>
      </c>
      <c r="AM970" s="79" t="s">
        <v>6348</v>
      </c>
      <c r="AN970" s="79" t="b">
        <v>0</v>
      </c>
      <c r="AO970" s="85" t="s">
        <v>6229</v>
      </c>
      <c r="AP970" s="79" t="s">
        <v>176</v>
      </c>
      <c r="AQ970" s="79">
        <v>0</v>
      </c>
      <c r="AR970" s="79">
        <v>0</v>
      </c>
      <c r="AS970" s="79"/>
      <c r="AT970" s="79"/>
      <c r="AU970" s="79"/>
      <c r="AV970" s="79"/>
      <c r="AW970" s="79"/>
      <c r="AX970" s="79"/>
      <c r="AY970" s="79"/>
      <c r="AZ970" s="79"/>
      <c r="BA970">
        <v>3</v>
      </c>
      <c r="BB970" s="78" t="str">
        <f>REPLACE(INDEX(GroupVertices[Group], MATCH(Edges[[#This Row],[Vertex 1]],GroupVertices[Vertex],0)),1,1,"")</f>
        <v>2</v>
      </c>
      <c r="BC970" s="78" t="str">
        <f>REPLACE(INDEX(GroupVertices[Group], MATCH(Edges[[#This Row],[Vertex 2]],GroupVertices[Vertex],0)),1,1,"")</f>
        <v>2</v>
      </c>
      <c r="BD970" s="48">
        <v>1</v>
      </c>
      <c r="BE970" s="49">
        <v>4.3478260869565215</v>
      </c>
      <c r="BF970" s="48">
        <v>1</v>
      </c>
      <c r="BG970" s="49">
        <v>4.3478260869565215</v>
      </c>
      <c r="BH970" s="48">
        <v>0</v>
      </c>
      <c r="BI970" s="49">
        <v>0</v>
      </c>
      <c r="BJ970" s="48">
        <v>21</v>
      </c>
      <c r="BK970" s="49">
        <v>91.304347826086953</v>
      </c>
      <c r="BL970" s="48">
        <v>23</v>
      </c>
    </row>
    <row r="971" spans="1:64" x14ac:dyDescent="0.25">
      <c r="A971" s="64" t="s">
        <v>665</v>
      </c>
      <c r="B971" s="64" t="s">
        <v>754</v>
      </c>
      <c r="C971" s="65" t="s">
        <v>15840</v>
      </c>
      <c r="D971" s="66">
        <v>3.5</v>
      </c>
      <c r="E971" s="67" t="s">
        <v>136</v>
      </c>
      <c r="F971" s="68">
        <v>33.357142857142854</v>
      </c>
      <c r="G971" s="65"/>
      <c r="H971" s="69"/>
      <c r="I971" s="70"/>
      <c r="J971" s="70"/>
      <c r="K971" s="34" t="s">
        <v>65</v>
      </c>
      <c r="L971" s="77">
        <v>971</v>
      </c>
      <c r="M971" s="77"/>
      <c r="N971" s="72"/>
      <c r="O971" s="79" t="s">
        <v>999</v>
      </c>
      <c r="P971" s="81">
        <v>43171.651701388888</v>
      </c>
      <c r="Q971" s="79" t="s">
        <v>1277</v>
      </c>
      <c r="R971" s="83" t="s">
        <v>2154</v>
      </c>
      <c r="S971" s="79" t="s">
        <v>2507</v>
      </c>
      <c r="T971" s="79" t="s">
        <v>731</v>
      </c>
      <c r="U971" s="79"/>
      <c r="V971" s="83" t="s">
        <v>3801</v>
      </c>
      <c r="W971" s="81">
        <v>43171.651701388888</v>
      </c>
      <c r="X971" s="83" t="s">
        <v>4523</v>
      </c>
      <c r="Y971" s="79"/>
      <c r="Z971" s="79"/>
      <c r="AA971" s="85" t="s">
        <v>5731</v>
      </c>
      <c r="AB971" s="79"/>
      <c r="AC971" s="79" t="b">
        <v>0</v>
      </c>
      <c r="AD971" s="79">
        <v>0</v>
      </c>
      <c r="AE971" s="85" t="s">
        <v>6296</v>
      </c>
      <c r="AF971" s="79" t="b">
        <v>0</v>
      </c>
      <c r="AG971" s="79" t="s">
        <v>6304</v>
      </c>
      <c r="AH971" s="79"/>
      <c r="AI971" s="85" t="s">
        <v>6296</v>
      </c>
      <c r="AJ971" s="79" t="b">
        <v>0</v>
      </c>
      <c r="AK971" s="79">
        <v>2</v>
      </c>
      <c r="AL971" s="85" t="s">
        <v>6231</v>
      </c>
      <c r="AM971" s="79" t="s">
        <v>6348</v>
      </c>
      <c r="AN971" s="79" t="b">
        <v>0</v>
      </c>
      <c r="AO971" s="85" t="s">
        <v>6231</v>
      </c>
      <c r="AP971" s="79" t="s">
        <v>176</v>
      </c>
      <c r="AQ971" s="79">
        <v>0</v>
      </c>
      <c r="AR971" s="79">
        <v>0</v>
      </c>
      <c r="AS971" s="79"/>
      <c r="AT971" s="79"/>
      <c r="AU971" s="79"/>
      <c r="AV971" s="79"/>
      <c r="AW971" s="79"/>
      <c r="AX971" s="79"/>
      <c r="AY971" s="79"/>
      <c r="AZ971" s="79"/>
      <c r="BA971">
        <v>2</v>
      </c>
      <c r="BB971" s="78" t="str">
        <f>REPLACE(INDEX(GroupVertices[Group], MATCH(Edges[[#This Row],[Vertex 1]],GroupVertices[Vertex],0)),1,1,"")</f>
        <v>2</v>
      </c>
      <c r="BC971" s="78" t="str">
        <f>REPLACE(INDEX(GroupVertices[Group], MATCH(Edges[[#This Row],[Vertex 2]],GroupVertices[Vertex],0)),1,1,"")</f>
        <v>2</v>
      </c>
      <c r="BD971" s="48"/>
      <c r="BE971" s="49"/>
      <c r="BF971" s="48"/>
      <c r="BG971" s="49"/>
      <c r="BH971" s="48"/>
      <c r="BI971" s="49"/>
      <c r="BJ971" s="48"/>
      <c r="BK971" s="49"/>
      <c r="BL971" s="48"/>
    </row>
    <row r="972" spans="1:64" x14ac:dyDescent="0.25">
      <c r="A972" s="64" t="s">
        <v>665</v>
      </c>
      <c r="B972" s="64" t="s">
        <v>765</v>
      </c>
      <c r="C972" s="65" t="s">
        <v>15839</v>
      </c>
      <c r="D972" s="66">
        <v>3</v>
      </c>
      <c r="E972" s="67" t="s">
        <v>132</v>
      </c>
      <c r="F972" s="68">
        <v>35</v>
      </c>
      <c r="G972" s="65"/>
      <c r="H972" s="69"/>
      <c r="I972" s="70"/>
      <c r="J972" s="70"/>
      <c r="K972" s="34" t="s">
        <v>65</v>
      </c>
      <c r="L972" s="77">
        <v>972</v>
      </c>
      <c r="M972" s="77"/>
      <c r="N972" s="72"/>
      <c r="O972" s="79" t="s">
        <v>999</v>
      </c>
      <c r="P972" s="81">
        <v>43171.651701388888</v>
      </c>
      <c r="Q972" s="79" t="s">
        <v>1277</v>
      </c>
      <c r="R972" s="83" t="s">
        <v>2154</v>
      </c>
      <c r="S972" s="79" t="s">
        <v>2507</v>
      </c>
      <c r="T972" s="79" t="s">
        <v>731</v>
      </c>
      <c r="U972" s="79"/>
      <c r="V972" s="83" t="s">
        <v>3801</v>
      </c>
      <c r="W972" s="81">
        <v>43171.651701388888</v>
      </c>
      <c r="X972" s="83" t="s">
        <v>4523</v>
      </c>
      <c r="Y972" s="79"/>
      <c r="Z972" s="79"/>
      <c r="AA972" s="85" t="s">
        <v>5731</v>
      </c>
      <c r="AB972" s="79"/>
      <c r="AC972" s="79" t="b">
        <v>0</v>
      </c>
      <c r="AD972" s="79">
        <v>0</v>
      </c>
      <c r="AE972" s="85" t="s">
        <v>6296</v>
      </c>
      <c r="AF972" s="79" t="b">
        <v>0</v>
      </c>
      <c r="AG972" s="79" t="s">
        <v>6304</v>
      </c>
      <c r="AH972" s="79"/>
      <c r="AI972" s="85" t="s">
        <v>6296</v>
      </c>
      <c r="AJ972" s="79" t="b">
        <v>0</v>
      </c>
      <c r="AK972" s="79">
        <v>2</v>
      </c>
      <c r="AL972" s="85" t="s">
        <v>6231</v>
      </c>
      <c r="AM972" s="79" t="s">
        <v>6348</v>
      </c>
      <c r="AN972" s="79" t="b">
        <v>0</v>
      </c>
      <c r="AO972" s="85" t="s">
        <v>6231</v>
      </c>
      <c r="AP972" s="79" t="s">
        <v>176</v>
      </c>
      <c r="AQ972" s="79">
        <v>0</v>
      </c>
      <c r="AR972" s="79">
        <v>0</v>
      </c>
      <c r="AS972" s="79"/>
      <c r="AT972" s="79"/>
      <c r="AU972" s="79"/>
      <c r="AV972" s="79"/>
      <c r="AW972" s="79"/>
      <c r="AX972" s="79"/>
      <c r="AY972" s="79"/>
      <c r="AZ972" s="79"/>
      <c r="BA972">
        <v>1</v>
      </c>
      <c r="BB972" s="78" t="str">
        <f>REPLACE(INDEX(GroupVertices[Group], MATCH(Edges[[#This Row],[Vertex 1]],GroupVertices[Vertex],0)),1,1,"")</f>
        <v>2</v>
      </c>
      <c r="BC972" s="78" t="str">
        <f>REPLACE(INDEX(GroupVertices[Group], MATCH(Edges[[#This Row],[Vertex 2]],GroupVertices[Vertex],0)),1,1,"")</f>
        <v>2</v>
      </c>
      <c r="BD972" s="48"/>
      <c r="BE972" s="49"/>
      <c r="BF972" s="48"/>
      <c r="BG972" s="49"/>
      <c r="BH972" s="48"/>
      <c r="BI972" s="49"/>
      <c r="BJ972" s="48"/>
      <c r="BK972" s="49"/>
      <c r="BL972" s="48"/>
    </row>
    <row r="973" spans="1:64" x14ac:dyDescent="0.25">
      <c r="A973" s="64" t="s">
        <v>665</v>
      </c>
      <c r="B973" s="64" t="s">
        <v>767</v>
      </c>
      <c r="C973" s="65" t="s">
        <v>15845</v>
      </c>
      <c r="D973" s="66">
        <v>4</v>
      </c>
      <c r="E973" s="67" t="s">
        <v>136</v>
      </c>
      <c r="F973" s="68">
        <v>31.714285714285715</v>
      </c>
      <c r="G973" s="65"/>
      <c r="H973" s="69"/>
      <c r="I973" s="70"/>
      <c r="J973" s="70"/>
      <c r="K973" s="34" t="s">
        <v>65</v>
      </c>
      <c r="L973" s="77">
        <v>973</v>
      </c>
      <c r="M973" s="77"/>
      <c r="N973" s="72"/>
      <c r="O973" s="79" t="s">
        <v>999</v>
      </c>
      <c r="P973" s="81">
        <v>43171.651701388888</v>
      </c>
      <c r="Q973" s="79" t="s">
        <v>1277</v>
      </c>
      <c r="R973" s="83" t="s">
        <v>2154</v>
      </c>
      <c r="S973" s="79" t="s">
        <v>2507</v>
      </c>
      <c r="T973" s="79" t="s">
        <v>731</v>
      </c>
      <c r="U973" s="79"/>
      <c r="V973" s="83" t="s">
        <v>3801</v>
      </c>
      <c r="W973" s="81">
        <v>43171.651701388888</v>
      </c>
      <c r="X973" s="83" t="s">
        <v>4523</v>
      </c>
      <c r="Y973" s="79"/>
      <c r="Z973" s="79"/>
      <c r="AA973" s="85" t="s">
        <v>5731</v>
      </c>
      <c r="AB973" s="79"/>
      <c r="AC973" s="79" t="b">
        <v>0</v>
      </c>
      <c r="AD973" s="79">
        <v>0</v>
      </c>
      <c r="AE973" s="85" t="s">
        <v>6296</v>
      </c>
      <c r="AF973" s="79" t="b">
        <v>0</v>
      </c>
      <c r="AG973" s="79" t="s">
        <v>6304</v>
      </c>
      <c r="AH973" s="79"/>
      <c r="AI973" s="85" t="s">
        <v>6296</v>
      </c>
      <c r="AJ973" s="79" t="b">
        <v>0</v>
      </c>
      <c r="AK973" s="79">
        <v>2</v>
      </c>
      <c r="AL973" s="85" t="s">
        <v>6231</v>
      </c>
      <c r="AM973" s="79" t="s">
        <v>6348</v>
      </c>
      <c r="AN973" s="79" t="b">
        <v>0</v>
      </c>
      <c r="AO973" s="85" t="s">
        <v>6231</v>
      </c>
      <c r="AP973" s="79" t="s">
        <v>176</v>
      </c>
      <c r="AQ973" s="79">
        <v>0</v>
      </c>
      <c r="AR973" s="79">
        <v>0</v>
      </c>
      <c r="AS973" s="79"/>
      <c r="AT973" s="79"/>
      <c r="AU973" s="79"/>
      <c r="AV973" s="79"/>
      <c r="AW973" s="79"/>
      <c r="AX973" s="79"/>
      <c r="AY973" s="79"/>
      <c r="AZ973" s="79"/>
      <c r="BA973">
        <v>3</v>
      </c>
      <c r="BB973" s="78" t="str">
        <f>REPLACE(INDEX(GroupVertices[Group], MATCH(Edges[[#This Row],[Vertex 1]],GroupVertices[Vertex],0)),1,1,"")</f>
        <v>2</v>
      </c>
      <c r="BC973" s="78" t="str">
        <f>REPLACE(INDEX(GroupVertices[Group], MATCH(Edges[[#This Row],[Vertex 2]],GroupVertices[Vertex],0)),1,1,"")</f>
        <v>2</v>
      </c>
      <c r="BD973" s="48">
        <v>0</v>
      </c>
      <c r="BE973" s="49">
        <v>0</v>
      </c>
      <c r="BF973" s="48">
        <v>0</v>
      </c>
      <c r="BG973" s="49">
        <v>0</v>
      </c>
      <c r="BH973" s="48">
        <v>0</v>
      </c>
      <c r="BI973" s="49">
        <v>0</v>
      </c>
      <c r="BJ973" s="48">
        <v>13</v>
      </c>
      <c r="BK973" s="49">
        <v>100</v>
      </c>
      <c r="BL973" s="48">
        <v>13</v>
      </c>
    </row>
    <row r="974" spans="1:64" x14ac:dyDescent="0.25">
      <c r="A974" s="64" t="s">
        <v>665</v>
      </c>
      <c r="B974" s="64" t="s">
        <v>683</v>
      </c>
      <c r="C974" s="65" t="s">
        <v>15845</v>
      </c>
      <c r="D974" s="66">
        <v>4</v>
      </c>
      <c r="E974" s="67" t="s">
        <v>136</v>
      </c>
      <c r="F974" s="68">
        <v>31.714285714285715</v>
      </c>
      <c r="G974" s="65"/>
      <c r="H974" s="69"/>
      <c r="I974" s="70"/>
      <c r="J974" s="70"/>
      <c r="K974" s="34" t="s">
        <v>65</v>
      </c>
      <c r="L974" s="77">
        <v>974</v>
      </c>
      <c r="M974" s="77"/>
      <c r="N974" s="72"/>
      <c r="O974" s="79" t="s">
        <v>999</v>
      </c>
      <c r="P974" s="81">
        <v>43174.601527777777</v>
      </c>
      <c r="Q974" s="79" t="s">
        <v>1433</v>
      </c>
      <c r="R974" s="83" t="s">
        <v>2240</v>
      </c>
      <c r="S974" s="79" t="s">
        <v>2519</v>
      </c>
      <c r="T974" s="79"/>
      <c r="U974" s="79"/>
      <c r="V974" s="83" t="s">
        <v>3801</v>
      </c>
      <c r="W974" s="81">
        <v>43174.601527777777</v>
      </c>
      <c r="X974" s="83" t="s">
        <v>4524</v>
      </c>
      <c r="Y974" s="79"/>
      <c r="Z974" s="79"/>
      <c r="AA974" s="85" t="s">
        <v>5732</v>
      </c>
      <c r="AB974" s="79"/>
      <c r="AC974" s="79" t="b">
        <v>0</v>
      </c>
      <c r="AD974" s="79">
        <v>0</v>
      </c>
      <c r="AE974" s="85" t="s">
        <v>6296</v>
      </c>
      <c r="AF974" s="79" t="b">
        <v>0</v>
      </c>
      <c r="AG974" s="79" t="s">
        <v>6304</v>
      </c>
      <c r="AH974" s="79"/>
      <c r="AI974" s="85" t="s">
        <v>6296</v>
      </c>
      <c r="AJ974" s="79" t="b">
        <v>0</v>
      </c>
      <c r="AK974" s="79">
        <v>2</v>
      </c>
      <c r="AL974" s="85" t="s">
        <v>6155</v>
      </c>
      <c r="AM974" s="79" t="s">
        <v>6348</v>
      </c>
      <c r="AN974" s="79" t="b">
        <v>0</v>
      </c>
      <c r="AO974" s="85" t="s">
        <v>6155</v>
      </c>
      <c r="AP974" s="79" t="s">
        <v>176</v>
      </c>
      <c r="AQ974" s="79">
        <v>0</v>
      </c>
      <c r="AR974" s="79">
        <v>0</v>
      </c>
      <c r="AS974" s="79"/>
      <c r="AT974" s="79"/>
      <c r="AU974" s="79"/>
      <c r="AV974" s="79"/>
      <c r="AW974" s="79"/>
      <c r="AX974" s="79"/>
      <c r="AY974" s="79"/>
      <c r="AZ974" s="79"/>
      <c r="BA974">
        <v>3</v>
      </c>
      <c r="BB974" s="78" t="str">
        <f>REPLACE(INDEX(GroupVertices[Group], MATCH(Edges[[#This Row],[Vertex 1]],GroupVertices[Vertex],0)),1,1,"")</f>
        <v>2</v>
      </c>
      <c r="BC974" s="78" t="str">
        <f>REPLACE(INDEX(GroupVertices[Group], MATCH(Edges[[#This Row],[Vertex 2]],GroupVertices[Vertex],0)),1,1,"")</f>
        <v>2</v>
      </c>
      <c r="BD974" s="48"/>
      <c r="BE974" s="49"/>
      <c r="BF974" s="48"/>
      <c r="BG974" s="49"/>
      <c r="BH974" s="48"/>
      <c r="BI974" s="49"/>
      <c r="BJ974" s="48"/>
      <c r="BK974" s="49"/>
      <c r="BL974" s="48"/>
    </row>
    <row r="975" spans="1:64" x14ac:dyDescent="0.25">
      <c r="A975" s="64" t="s">
        <v>665</v>
      </c>
      <c r="B975" s="64" t="s">
        <v>767</v>
      </c>
      <c r="C975" s="65" t="s">
        <v>15845</v>
      </c>
      <c r="D975" s="66">
        <v>4</v>
      </c>
      <c r="E975" s="67" t="s">
        <v>136</v>
      </c>
      <c r="F975" s="68">
        <v>31.714285714285715</v>
      </c>
      <c r="G975" s="65"/>
      <c r="H975" s="69"/>
      <c r="I975" s="70"/>
      <c r="J975" s="70"/>
      <c r="K975" s="34" t="s">
        <v>65</v>
      </c>
      <c r="L975" s="77">
        <v>975</v>
      </c>
      <c r="M975" s="77"/>
      <c r="N975" s="72"/>
      <c r="O975" s="79" t="s">
        <v>999</v>
      </c>
      <c r="P975" s="81">
        <v>43174.601527777777</v>
      </c>
      <c r="Q975" s="79" t="s">
        <v>1433</v>
      </c>
      <c r="R975" s="83" t="s">
        <v>2240</v>
      </c>
      <c r="S975" s="79" t="s">
        <v>2519</v>
      </c>
      <c r="T975" s="79"/>
      <c r="U975" s="79"/>
      <c r="V975" s="83" t="s">
        <v>3801</v>
      </c>
      <c r="W975" s="81">
        <v>43174.601527777777</v>
      </c>
      <c r="X975" s="83" t="s">
        <v>4524</v>
      </c>
      <c r="Y975" s="79"/>
      <c r="Z975" s="79"/>
      <c r="AA975" s="85" t="s">
        <v>5732</v>
      </c>
      <c r="AB975" s="79"/>
      <c r="AC975" s="79" t="b">
        <v>0</v>
      </c>
      <c r="AD975" s="79">
        <v>0</v>
      </c>
      <c r="AE975" s="85" t="s">
        <v>6296</v>
      </c>
      <c r="AF975" s="79" t="b">
        <v>0</v>
      </c>
      <c r="AG975" s="79" t="s">
        <v>6304</v>
      </c>
      <c r="AH975" s="79"/>
      <c r="AI975" s="85" t="s">
        <v>6296</v>
      </c>
      <c r="AJ975" s="79" t="b">
        <v>0</v>
      </c>
      <c r="AK975" s="79">
        <v>2</v>
      </c>
      <c r="AL975" s="85" t="s">
        <v>6155</v>
      </c>
      <c r="AM975" s="79" t="s">
        <v>6348</v>
      </c>
      <c r="AN975" s="79" t="b">
        <v>0</v>
      </c>
      <c r="AO975" s="85" t="s">
        <v>6155</v>
      </c>
      <c r="AP975" s="79" t="s">
        <v>176</v>
      </c>
      <c r="AQ975" s="79">
        <v>0</v>
      </c>
      <c r="AR975" s="79">
        <v>0</v>
      </c>
      <c r="AS975" s="79"/>
      <c r="AT975" s="79"/>
      <c r="AU975" s="79"/>
      <c r="AV975" s="79"/>
      <c r="AW975" s="79"/>
      <c r="AX975" s="79"/>
      <c r="AY975" s="79"/>
      <c r="AZ975" s="79"/>
      <c r="BA975">
        <v>3</v>
      </c>
      <c r="BB975" s="78" t="str">
        <f>REPLACE(INDEX(GroupVertices[Group], MATCH(Edges[[#This Row],[Vertex 1]],GroupVertices[Vertex],0)),1,1,"")</f>
        <v>2</v>
      </c>
      <c r="BC975" s="78" t="str">
        <f>REPLACE(INDEX(GroupVertices[Group], MATCH(Edges[[#This Row],[Vertex 2]],GroupVertices[Vertex],0)),1,1,"")</f>
        <v>2</v>
      </c>
      <c r="BD975" s="48">
        <v>0</v>
      </c>
      <c r="BE975" s="49">
        <v>0</v>
      </c>
      <c r="BF975" s="48">
        <v>0</v>
      </c>
      <c r="BG975" s="49">
        <v>0</v>
      </c>
      <c r="BH975" s="48">
        <v>0</v>
      </c>
      <c r="BI975" s="49">
        <v>0</v>
      </c>
      <c r="BJ975" s="48">
        <v>19</v>
      </c>
      <c r="BK975" s="49">
        <v>100</v>
      </c>
      <c r="BL975" s="48">
        <v>19</v>
      </c>
    </row>
    <row r="976" spans="1:64" x14ac:dyDescent="0.25">
      <c r="A976" s="64" t="s">
        <v>665</v>
      </c>
      <c r="B976" s="64" t="s">
        <v>683</v>
      </c>
      <c r="C976" s="65" t="s">
        <v>15845</v>
      </c>
      <c r="D976" s="66">
        <v>4</v>
      </c>
      <c r="E976" s="67" t="s">
        <v>136</v>
      </c>
      <c r="F976" s="68">
        <v>31.714285714285715</v>
      </c>
      <c r="G976" s="65"/>
      <c r="H976" s="69"/>
      <c r="I976" s="70"/>
      <c r="J976" s="70"/>
      <c r="K976" s="34" t="s">
        <v>65</v>
      </c>
      <c r="L976" s="77">
        <v>976</v>
      </c>
      <c r="M976" s="77"/>
      <c r="N976" s="72"/>
      <c r="O976" s="79" t="s">
        <v>999</v>
      </c>
      <c r="P976" s="81">
        <v>43175.63795138889</v>
      </c>
      <c r="Q976" s="79" t="s">
        <v>1510</v>
      </c>
      <c r="R976" s="79"/>
      <c r="S976" s="79"/>
      <c r="T976" s="79"/>
      <c r="U976" s="79"/>
      <c r="V976" s="83" t="s">
        <v>3801</v>
      </c>
      <c r="W976" s="81">
        <v>43175.63795138889</v>
      </c>
      <c r="X976" s="83" t="s">
        <v>4525</v>
      </c>
      <c r="Y976" s="79"/>
      <c r="Z976" s="79"/>
      <c r="AA976" s="85" t="s">
        <v>5733</v>
      </c>
      <c r="AB976" s="79"/>
      <c r="AC976" s="79" t="b">
        <v>0</v>
      </c>
      <c r="AD976" s="79">
        <v>0</v>
      </c>
      <c r="AE976" s="85" t="s">
        <v>6296</v>
      </c>
      <c r="AF976" s="79" t="b">
        <v>0</v>
      </c>
      <c r="AG976" s="79" t="s">
        <v>6304</v>
      </c>
      <c r="AH976" s="79"/>
      <c r="AI976" s="85" t="s">
        <v>6296</v>
      </c>
      <c r="AJ976" s="79" t="b">
        <v>0</v>
      </c>
      <c r="AK976" s="79">
        <v>4</v>
      </c>
      <c r="AL976" s="85" t="s">
        <v>6188</v>
      </c>
      <c r="AM976" s="79" t="s">
        <v>6348</v>
      </c>
      <c r="AN976" s="79" t="b">
        <v>0</v>
      </c>
      <c r="AO976" s="85" t="s">
        <v>6188</v>
      </c>
      <c r="AP976" s="79" t="s">
        <v>176</v>
      </c>
      <c r="AQ976" s="79">
        <v>0</v>
      </c>
      <c r="AR976" s="79">
        <v>0</v>
      </c>
      <c r="AS976" s="79"/>
      <c r="AT976" s="79"/>
      <c r="AU976" s="79"/>
      <c r="AV976" s="79"/>
      <c r="AW976" s="79"/>
      <c r="AX976" s="79"/>
      <c r="AY976" s="79"/>
      <c r="AZ976" s="79"/>
      <c r="BA976">
        <v>3</v>
      </c>
      <c r="BB976" s="78" t="str">
        <f>REPLACE(INDEX(GroupVertices[Group], MATCH(Edges[[#This Row],[Vertex 1]],GroupVertices[Vertex],0)),1,1,"")</f>
        <v>2</v>
      </c>
      <c r="BC976" s="78" t="str">
        <f>REPLACE(INDEX(GroupVertices[Group], MATCH(Edges[[#This Row],[Vertex 2]],GroupVertices[Vertex],0)),1,1,"")</f>
        <v>2</v>
      </c>
      <c r="BD976" s="48">
        <v>1</v>
      </c>
      <c r="BE976" s="49">
        <v>5.882352941176471</v>
      </c>
      <c r="BF976" s="48">
        <v>0</v>
      </c>
      <c r="BG976" s="49">
        <v>0</v>
      </c>
      <c r="BH976" s="48">
        <v>0</v>
      </c>
      <c r="BI976" s="49">
        <v>0</v>
      </c>
      <c r="BJ976" s="48">
        <v>16</v>
      </c>
      <c r="BK976" s="49">
        <v>94.117647058823536</v>
      </c>
      <c r="BL976" s="48">
        <v>17</v>
      </c>
    </row>
    <row r="977" spans="1:64" x14ac:dyDescent="0.25">
      <c r="A977" s="64" t="s">
        <v>665</v>
      </c>
      <c r="B977" s="64" t="s">
        <v>754</v>
      </c>
      <c r="C977" s="65" t="s">
        <v>15840</v>
      </c>
      <c r="D977" s="66">
        <v>3.5</v>
      </c>
      <c r="E977" s="67" t="s">
        <v>136</v>
      </c>
      <c r="F977" s="68">
        <v>33.357142857142854</v>
      </c>
      <c r="G977" s="65"/>
      <c r="H977" s="69"/>
      <c r="I977" s="70"/>
      <c r="J977" s="70"/>
      <c r="K977" s="34" t="s">
        <v>65</v>
      </c>
      <c r="L977" s="77">
        <v>977</v>
      </c>
      <c r="M977" s="77"/>
      <c r="N977" s="72"/>
      <c r="O977" s="79" t="s">
        <v>999</v>
      </c>
      <c r="P977" s="81">
        <v>43177.591087962966</v>
      </c>
      <c r="Q977" s="79" t="s">
        <v>1536</v>
      </c>
      <c r="R977" s="83" t="s">
        <v>2290</v>
      </c>
      <c r="S977" s="79" t="s">
        <v>2519</v>
      </c>
      <c r="T977" s="79"/>
      <c r="U977" s="79"/>
      <c r="V977" s="83" t="s">
        <v>3801</v>
      </c>
      <c r="W977" s="81">
        <v>43177.591087962966</v>
      </c>
      <c r="X977" s="83" t="s">
        <v>4526</v>
      </c>
      <c r="Y977" s="79"/>
      <c r="Z977" s="79"/>
      <c r="AA977" s="85" t="s">
        <v>5734</v>
      </c>
      <c r="AB977" s="79"/>
      <c r="AC977" s="79" t="b">
        <v>0</v>
      </c>
      <c r="AD977" s="79">
        <v>0</v>
      </c>
      <c r="AE977" s="85" t="s">
        <v>6296</v>
      </c>
      <c r="AF977" s="79" t="b">
        <v>0</v>
      </c>
      <c r="AG977" s="79" t="s">
        <v>6304</v>
      </c>
      <c r="AH977" s="79"/>
      <c r="AI977" s="85" t="s">
        <v>6296</v>
      </c>
      <c r="AJ977" s="79" t="b">
        <v>0</v>
      </c>
      <c r="AK977" s="79">
        <v>1</v>
      </c>
      <c r="AL977" s="85" t="s">
        <v>5964</v>
      </c>
      <c r="AM977" s="79" t="s">
        <v>6348</v>
      </c>
      <c r="AN977" s="79" t="b">
        <v>0</v>
      </c>
      <c r="AO977" s="85" t="s">
        <v>5964</v>
      </c>
      <c r="AP977" s="79" t="s">
        <v>176</v>
      </c>
      <c r="AQ977" s="79">
        <v>0</v>
      </c>
      <c r="AR977" s="79">
        <v>0</v>
      </c>
      <c r="AS977" s="79"/>
      <c r="AT977" s="79"/>
      <c r="AU977" s="79"/>
      <c r="AV977" s="79"/>
      <c r="AW977" s="79"/>
      <c r="AX977" s="79"/>
      <c r="AY977" s="79"/>
      <c r="AZ977" s="79"/>
      <c r="BA977">
        <v>2</v>
      </c>
      <c r="BB977" s="78" t="str">
        <f>REPLACE(INDEX(GroupVertices[Group], MATCH(Edges[[#This Row],[Vertex 1]],GroupVertices[Vertex],0)),1,1,"")</f>
        <v>2</v>
      </c>
      <c r="BC977" s="78" t="str">
        <f>REPLACE(INDEX(GroupVertices[Group], MATCH(Edges[[#This Row],[Vertex 2]],GroupVertices[Vertex],0)),1,1,"")</f>
        <v>2</v>
      </c>
      <c r="BD977" s="48"/>
      <c r="BE977" s="49"/>
      <c r="BF977" s="48"/>
      <c r="BG977" s="49"/>
      <c r="BH977" s="48"/>
      <c r="BI977" s="49"/>
      <c r="BJ977" s="48"/>
      <c r="BK977" s="49"/>
      <c r="BL977" s="48"/>
    </row>
    <row r="978" spans="1:64" x14ac:dyDescent="0.25">
      <c r="A978" s="64" t="s">
        <v>665</v>
      </c>
      <c r="B978" s="64" t="s">
        <v>683</v>
      </c>
      <c r="C978" s="65" t="s">
        <v>15845</v>
      </c>
      <c r="D978" s="66">
        <v>4</v>
      </c>
      <c r="E978" s="67" t="s">
        <v>136</v>
      </c>
      <c r="F978" s="68">
        <v>31.714285714285715</v>
      </c>
      <c r="G978" s="65"/>
      <c r="H978" s="69"/>
      <c r="I978" s="70"/>
      <c r="J978" s="70"/>
      <c r="K978" s="34" t="s">
        <v>65</v>
      </c>
      <c r="L978" s="77">
        <v>978</v>
      </c>
      <c r="M978" s="77"/>
      <c r="N978" s="72"/>
      <c r="O978" s="79" t="s">
        <v>999</v>
      </c>
      <c r="P978" s="81">
        <v>43177.591087962966</v>
      </c>
      <c r="Q978" s="79" t="s">
        <v>1536</v>
      </c>
      <c r="R978" s="83" t="s">
        <v>2290</v>
      </c>
      <c r="S978" s="79" t="s">
        <v>2519</v>
      </c>
      <c r="T978" s="79"/>
      <c r="U978" s="79"/>
      <c r="V978" s="83" t="s">
        <v>3801</v>
      </c>
      <c r="W978" s="81">
        <v>43177.591087962966</v>
      </c>
      <c r="X978" s="83" t="s">
        <v>4526</v>
      </c>
      <c r="Y978" s="79"/>
      <c r="Z978" s="79"/>
      <c r="AA978" s="85" t="s">
        <v>5734</v>
      </c>
      <c r="AB978" s="79"/>
      <c r="AC978" s="79" t="b">
        <v>0</v>
      </c>
      <c r="AD978" s="79">
        <v>0</v>
      </c>
      <c r="AE978" s="85" t="s">
        <v>6296</v>
      </c>
      <c r="AF978" s="79" t="b">
        <v>0</v>
      </c>
      <c r="AG978" s="79" t="s">
        <v>6304</v>
      </c>
      <c r="AH978" s="79"/>
      <c r="AI978" s="85" t="s">
        <v>6296</v>
      </c>
      <c r="AJ978" s="79" t="b">
        <v>0</v>
      </c>
      <c r="AK978" s="79">
        <v>1</v>
      </c>
      <c r="AL978" s="85" t="s">
        <v>5964</v>
      </c>
      <c r="AM978" s="79" t="s">
        <v>6348</v>
      </c>
      <c r="AN978" s="79" t="b">
        <v>0</v>
      </c>
      <c r="AO978" s="85" t="s">
        <v>5964</v>
      </c>
      <c r="AP978" s="79" t="s">
        <v>176</v>
      </c>
      <c r="AQ978" s="79">
        <v>0</v>
      </c>
      <c r="AR978" s="79">
        <v>0</v>
      </c>
      <c r="AS978" s="79"/>
      <c r="AT978" s="79"/>
      <c r="AU978" s="79"/>
      <c r="AV978" s="79"/>
      <c r="AW978" s="79"/>
      <c r="AX978" s="79"/>
      <c r="AY978" s="79"/>
      <c r="AZ978" s="79"/>
      <c r="BA978">
        <v>3</v>
      </c>
      <c r="BB978" s="78" t="str">
        <f>REPLACE(INDEX(GroupVertices[Group], MATCH(Edges[[#This Row],[Vertex 1]],GroupVertices[Vertex],0)),1,1,"")</f>
        <v>2</v>
      </c>
      <c r="BC978" s="78" t="str">
        <f>REPLACE(INDEX(GroupVertices[Group], MATCH(Edges[[#This Row],[Vertex 2]],GroupVertices[Vertex],0)),1,1,"")</f>
        <v>2</v>
      </c>
      <c r="BD978" s="48"/>
      <c r="BE978" s="49"/>
      <c r="BF978" s="48"/>
      <c r="BG978" s="49"/>
      <c r="BH978" s="48"/>
      <c r="BI978" s="49"/>
      <c r="BJ978" s="48"/>
      <c r="BK978" s="49"/>
      <c r="BL978" s="48"/>
    </row>
    <row r="979" spans="1:64" x14ac:dyDescent="0.25">
      <c r="A979" s="64" t="s">
        <v>665</v>
      </c>
      <c r="B979" s="64" t="s">
        <v>676</v>
      </c>
      <c r="C979" s="65" t="s">
        <v>15839</v>
      </c>
      <c r="D979" s="66">
        <v>3</v>
      </c>
      <c r="E979" s="67" t="s">
        <v>132</v>
      </c>
      <c r="F979" s="68">
        <v>35</v>
      </c>
      <c r="G979" s="65"/>
      <c r="H979" s="69"/>
      <c r="I979" s="70"/>
      <c r="J979" s="70"/>
      <c r="K979" s="34" t="s">
        <v>65</v>
      </c>
      <c r="L979" s="77">
        <v>979</v>
      </c>
      <c r="M979" s="77"/>
      <c r="N979" s="72"/>
      <c r="O979" s="79" t="s">
        <v>999</v>
      </c>
      <c r="P979" s="81">
        <v>43177.591087962966</v>
      </c>
      <c r="Q979" s="79" t="s">
        <v>1536</v>
      </c>
      <c r="R979" s="83" t="s">
        <v>2290</v>
      </c>
      <c r="S979" s="79" t="s">
        <v>2519</v>
      </c>
      <c r="T979" s="79"/>
      <c r="U979" s="79"/>
      <c r="V979" s="83" t="s">
        <v>3801</v>
      </c>
      <c r="W979" s="81">
        <v>43177.591087962966</v>
      </c>
      <c r="X979" s="83" t="s">
        <v>4526</v>
      </c>
      <c r="Y979" s="79"/>
      <c r="Z979" s="79"/>
      <c r="AA979" s="85" t="s">
        <v>5734</v>
      </c>
      <c r="AB979" s="79"/>
      <c r="AC979" s="79" t="b">
        <v>0</v>
      </c>
      <c r="AD979" s="79">
        <v>0</v>
      </c>
      <c r="AE979" s="85" t="s">
        <v>6296</v>
      </c>
      <c r="AF979" s="79" t="b">
        <v>0</v>
      </c>
      <c r="AG979" s="79" t="s">
        <v>6304</v>
      </c>
      <c r="AH979" s="79"/>
      <c r="AI979" s="85" t="s">
        <v>6296</v>
      </c>
      <c r="AJ979" s="79" t="b">
        <v>0</v>
      </c>
      <c r="AK979" s="79">
        <v>1</v>
      </c>
      <c r="AL979" s="85" t="s">
        <v>5964</v>
      </c>
      <c r="AM979" s="79" t="s">
        <v>6348</v>
      </c>
      <c r="AN979" s="79" t="b">
        <v>0</v>
      </c>
      <c r="AO979" s="85" t="s">
        <v>5964</v>
      </c>
      <c r="AP979" s="79" t="s">
        <v>176</v>
      </c>
      <c r="AQ979" s="79">
        <v>0</v>
      </c>
      <c r="AR979" s="79">
        <v>0</v>
      </c>
      <c r="AS979" s="79"/>
      <c r="AT979" s="79"/>
      <c r="AU979" s="79"/>
      <c r="AV979" s="79"/>
      <c r="AW979" s="79"/>
      <c r="AX979" s="79"/>
      <c r="AY979" s="79"/>
      <c r="AZ979" s="79"/>
      <c r="BA979">
        <v>1</v>
      </c>
      <c r="BB979" s="78" t="str">
        <f>REPLACE(INDEX(GroupVertices[Group], MATCH(Edges[[#This Row],[Vertex 1]],GroupVertices[Vertex],0)),1,1,"")</f>
        <v>2</v>
      </c>
      <c r="BC979" s="78" t="str">
        <f>REPLACE(INDEX(GroupVertices[Group], MATCH(Edges[[#This Row],[Vertex 2]],GroupVertices[Vertex],0)),1,1,"")</f>
        <v>2</v>
      </c>
      <c r="BD979" s="48">
        <v>0</v>
      </c>
      <c r="BE979" s="49">
        <v>0</v>
      </c>
      <c r="BF979" s="48">
        <v>0</v>
      </c>
      <c r="BG979" s="49">
        <v>0</v>
      </c>
      <c r="BH979" s="48">
        <v>0</v>
      </c>
      <c r="BI979" s="49">
        <v>0</v>
      </c>
      <c r="BJ979" s="48">
        <v>14</v>
      </c>
      <c r="BK979" s="49">
        <v>100</v>
      </c>
      <c r="BL979" s="48">
        <v>14</v>
      </c>
    </row>
    <row r="980" spans="1:64" x14ac:dyDescent="0.25">
      <c r="A980" s="64" t="s">
        <v>666</v>
      </c>
      <c r="B980" s="64" t="s">
        <v>954</v>
      </c>
      <c r="C980" s="65" t="s">
        <v>15839</v>
      </c>
      <c r="D980" s="66">
        <v>3</v>
      </c>
      <c r="E980" s="67" t="s">
        <v>132</v>
      </c>
      <c r="F980" s="68">
        <v>35</v>
      </c>
      <c r="G980" s="65"/>
      <c r="H980" s="69"/>
      <c r="I980" s="70"/>
      <c r="J980" s="70"/>
      <c r="K980" s="34" t="s">
        <v>65</v>
      </c>
      <c r="L980" s="77">
        <v>980</v>
      </c>
      <c r="M980" s="77"/>
      <c r="N980" s="72"/>
      <c r="O980" s="79" t="s">
        <v>999</v>
      </c>
      <c r="P980" s="81">
        <v>43171.079872685186</v>
      </c>
      <c r="Q980" s="79" t="s">
        <v>1537</v>
      </c>
      <c r="R980" s="83" t="s">
        <v>2291</v>
      </c>
      <c r="S980" s="79" t="s">
        <v>2507</v>
      </c>
      <c r="T980" s="79" t="s">
        <v>2930</v>
      </c>
      <c r="U980" s="83" t="s">
        <v>3320</v>
      </c>
      <c r="V980" s="83" t="s">
        <v>3320</v>
      </c>
      <c r="W980" s="81">
        <v>43171.079872685186</v>
      </c>
      <c r="X980" s="83" t="s">
        <v>4527</v>
      </c>
      <c r="Y980" s="79"/>
      <c r="Z980" s="79"/>
      <c r="AA980" s="85" t="s">
        <v>5735</v>
      </c>
      <c r="AB980" s="79"/>
      <c r="AC980" s="79" t="b">
        <v>0</v>
      </c>
      <c r="AD980" s="79">
        <v>3</v>
      </c>
      <c r="AE980" s="85" t="s">
        <v>6296</v>
      </c>
      <c r="AF980" s="79" t="b">
        <v>0</v>
      </c>
      <c r="AG980" s="79" t="s">
        <v>6304</v>
      </c>
      <c r="AH980" s="79"/>
      <c r="AI980" s="85" t="s">
        <v>6296</v>
      </c>
      <c r="AJ980" s="79" t="b">
        <v>0</v>
      </c>
      <c r="AK980" s="79">
        <v>3</v>
      </c>
      <c r="AL980" s="85" t="s">
        <v>6296</v>
      </c>
      <c r="AM980" s="79" t="s">
        <v>6359</v>
      </c>
      <c r="AN980" s="79" t="b">
        <v>0</v>
      </c>
      <c r="AO980" s="85" t="s">
        <v>5735</v>
      </c>
      <c r="AP980" s="79" t="s">
        <v>6415</v>
      </c>
      <c r="AQ980" s="79">
        <v>0</v>
      </c>
      <c r="AR980" s="79">
        <v>0</v>
      </c>
      <c r="AS980" s="79"/>
      <c r="AT980" s="79"/>
      <c r="AU980" s="79"/>
      <c r="AV980" s="79"/>
      <c r="AW980" s="79"/>
      <c r="AX980" s="79"/>
      <c r="AY980" s="79"/>
      <c r="AZ980" s="79"/>
      <c r="BA980">
        <v>1</v>
      </c>
      <c r="BB980" s="78" t="str">
        <f>REPLACE(INDEX(GroupVertices[Group], MATCH(Edges[[#This Row],[Vertex 1]],GroupVertices[Vertex],0)),1,1,"")</f>
        <v>3</v>
      </c>
      <c r="BC980" s="78" t="str">
        <f>REPLACE(INDEX(GroupVertices[Group], MATCH(Edges[[#This Row],[Vertex 2]],GroupVertices[Vertex],0)),1,1,"")</f>
        <v>3</v>
      </c>
      <c r="BD980" s="48"/>
      <c r="BE980" s="49"/>
      <c r="BF980" s="48"/>
      <c r="BG980" s="49"/>
      <c r="BH980" s="48"/>
      <c r="BI980" s="49"/>
      <c r="BJ980" s="48"/>
      <c r="BK980" s="49"/>
      <c r="BL980" s="48"/>
    </row>
    <row r="981" spans="1:64" x14ac:dyDescent="0.25">
      <c r="A981" s="64" t="s">
        <v>667</v>
      </c>
      <c r="B981" s="64" t="s">
        <v>666</v>
      </c>
      <c r="C981" s="65" t="s">
        <v>15839</v>
      </c>
      <c r="D981" s="66">
        <v>3</v>
      </c>
      <c r="E981" s="67" t="s">
        <v>132</v>
      </c>
      <c r="F981" s="68">
        <v>35</v>
      </c>
      <c r="G981" s="65"/>
      <c r="H981" s="69"/>
      <c r="I981" s="70"/>
      <c r="J981" s="70"/>
      <c r="K981" s="34" t="s">
        <v>66</v>
      </c>
      <c r="L981" s="77">
        <v>981</v>
      </c>
      <c r="M981" s="77"/>
      <c r="N981" s="72"/>
      <c r="O981" s="79" t="s">
        <v>999</v>
      </c>
      <c r="P981" s="81">
        <v>43171.652592592596</v>
      </c>
      <c r="Q981" s="79" t="s">
        <v>1538</v>
      </c>
      <c r="R981" s="79"/>
      <c r="S981" s="79"/>
      <c r="T981" s="79" t="s">
        <v>2931</v>
      </c>
      <c r="U981" s="79"/>
      <c r="V981" s="83" t="s">
        <v>3802</v>
      </c>
      <c r="W981" s="81">
        <v>43171.652592592596</v>
      </c>
      <c r="X981" s="83" t="s">
        <v>4528</v>
      </c>
      <c r="Y981" s="79"/>
      <c r="Z981" s="79"/>
      <c r="AA981" s="85" t="s">
        <v>5736</v>
      </c>
      <c r="AB981" s="79"/>
      <c r="AC981" s="79" t="b">
        <v>0</v>
      </c>
      <c r="AD981" s="79">
        <v>0</v>
      </c>
      <c r="AE981" s="85" t="s">
        <v>6296</v>
      </c>
      <c r="AF981" s="79" t="b">
        <v>0</v>
      </c>
      <c r="AG981" s="79" t="s">
        <v>6304</v>
      </c>
      <c r="AH981" s="79"/>
      <c r="AI981" s="85" t="s">
        <v>6296</v>
      </c>
      <c r="AJ981" s="79" t="b">
        <v>0</v>
      </c>
      <c r="AK981" s="79">
        <v>3</v>
      </c>
      <c r="AL981" s="85" t="s">
        <v>5735</v>
      </c>
      <c r="AM981" s="79" t="s">
        <v>6331</v>
      </c>
      <c r="AN981" s="79" t="b">
        <v>0</v>
      </c>
      <c r="AO981" s="85" t="s">
        <v>5735</v>
      </c>
      <c r="AP981" s="79" t="s">
        <v>176</v>
      </c>
      <c r="AQ981" s="79">
        <v>0</v>
      </c>
      <c r="AR981" s="79">
        <v>0</v>
      </c>
      <c r="AS981" s="79"/>
      <c r="AT981" s="79"/>
      <c r="AU981" s="79"/>
      <c r="AV981" s="79"/>
      <c r="AW981" s="79"/>
      <c r="AX981" s="79"/>
      <c r="AY981" s="79"/>
      <c r="AZ981" s="79"/>
      <c r="BA981">
        <v>1</v>
      </c>
      <c r="BB981" s="78" t="str">
        <f>REPLACE(INDEX(GroupVertices[Group], MATCH(Edges[[#This Row],[Vertex 1]],GroupVertices[Vertex],0)),1,1,"")</f>
        <v>3</v>
      </c>
      <c r="BC981" s="78" t="str">
        <f>REPLACE(INDEX(GroupVertices[Group], MATCH(Edges[[#This Row],[Vertex 2]],GroupVertices[Vertex],0)),1,1,"")</f>
        <v>3</v>
      </c>
      <c r="BD981" s="48">
        <v>0</v>
      </c>
      <c r="BE981" s="49">
        <v>0</v>
      </c>
      <c r="BF981" s="48">
        <v>1</v>
      </c>
      <c r="BG981" s="49">
        <v>3.8461538461538463</v>
      </c>
      <c r="BH981" s="48">
        <v>0</v>
      </c>
      <c r="BI981" s="49">
        <v>0</v>
      </c>
      <c r="BJ981" s="48">
        <v>25</v>
      </c>
      <c r="BK981" s="49">
        <v>96.15384615384616</v>
      </c>
      <c r="BL981" s="48">
        <v>26</v>
      </c>
    </row>
    <row r="982" spans="1:64" x14ac:dyDescent="0.25">
      <c r="A982" s="64" t="s">
        <v>666</v>
      </c>
      <c r="B982" s="64" t="s">
        <v>667</v>
      </c>
      <c r="C982" s="65" t="s">
        <v>15839</v>
      </c>
      <c r="D982" s="66">
        <v>3</v>
      </c>
      <c r="E982" s="67" t="s">
        <v>132</v>
      </c>
      <c r="F982" s="68">
        <v>35</v>
      </c>
      <c r="G982" s="65"/>
      <c r="H982" s="69"/>
      <c r="I982" s="70"/>
      <c r="J982" s="70"/>
      <c r="K982" s="34" t="s">
        <v>66</v>
      </c>
      <c r="L982" s="77">
        <v>982</v>
      </c>
      <c r="M982" s="77"/>
      <c r="N982" s="72"/>
      <c r="O982" s="79" t="s">
        <v>999</v>
      </c>
      <c r="P982" s="81">
        <v>43171.079872685186</v>
      </c>
      <c r="Q982" s="79" t="s">
        <v>1537</v>
      </c>
      <c r="R982" s="83" t="s">
        <v>2291</v>
      </c>
      <c r="S982" s="79" t="s">
        <v>2507</v>
      </c>
      <c r="T982" s="79" t="s">
        <v>2930</v>
      </c>
      <c r="U982" s="83" t="s">
        <v>3320</v>
      </c>
      <c r="V982" s="83" t="s">
        <v>3320</v>
      </c>
      <c r="W982" s="81">
        <v>43171.079872685186</v>
      </c>
      <c r="X982" s="83" t="s">
        <v>4527</v>
      </c>
      <c r="Y982" s="79"/>
      <c r="Z982" s="79"/>
      <c r="AA982" s="85" t="s">
        <v>5735</v>
      </c>
      <c r="AB982" s="79"/>
      <c r="AC982" s="79" t="b">
        <v>0</v>
      </c>
      <c r="AD982" s="79">
        <v>3</v>
      </c>
      <c r="AE982" s="85" t="s">
        <v>6296</v>
      </c>
      <c r="AF982" s="79" t="b">
        <v>0</v>
      </c>
      <c r="AG982" s="79" t="s">
        <v>6304</v>
      </c>
      <c r="AH982" s="79"/>
      <c r="AI982" s="85" t="s">
        <v>6296</v>
      </c>
      <c r="AJ982" s="79" t="b">
        <v>0</v>
      </c>
      <c r="AK982" s="79">
        <v>3</v>
      </c>
      <c r="AL982" s="85" t="s">
        <v>6296</v>
      </c>
      <c r="AM982" s="79" t="s">
        <v>6359</v>
      </c>
      <c r="AN982" s="79" t="b">
        <v>0</v>
      </c>
      <c r="AO982" s="85" t="s">
        <v>5735</v>
      </c>
      <c r="AP982" s="79" t="s">
        <v>6415</v>
      </c>
      <c r="AQ982" s="79">
        <v>0</v>
      </c>
      <c r="AR982" s="79">
        <v>0</v>
      </c>
      <c r="AS982" s="79"/>
      <c r="AT982" s="79"/>
      <c r="AU982" s="79"/>
      <c r="AV982" s="79"/>
      <c r="AW982" s="79"/>
      <c r="AX982" s="79"/>
      <c r="AY982" s="79"/>
      <c r="AZ982" s="79"/>
      <c r="BA982">
        <v>1</v>
      </c>
      <c r="BB982" s="78" t="str">
        <f>REPLACE(INDEX(GroupVertices[Group], MATCH(Edges[[#This Row],[Vertex 1]],GroupVertices[Vertex],0)),1,1,"")</f>
        <v>3</v>
      </c>
      <c r="BC982" s="78" t="str">
        <f>REPLACE(INDEX(GroupVertices[Group], MATCH(Edges[[#This Row],[Vertex 2]],GroupVertices[Vertex],0)),1,1,"")</f>
        <v>3</v>
      </c>
      <c r="BD982" s="48">
        <v>1</v>
      </c>
      <c r="BE982" s="49">
        <v>2.6315789473684212</v>
      </c>
      <c r="BF982" s="48">
        <v>1</v>
      </c>
      <c r="BG982" s="49">
        <v>2.6315789473684212</v>
      </c>
      <c r="BH982" s="48">
        <v>0</v>
      </c>
      <c r="BI982" s="49">
        <v>0</v>
      </c>
      <c r="BJ982" s="48">
        <v>36</v>
      </c>
      <c r="BK982" s="49">
        <v>94.736842105263165</v>
      </c>
      <c r="BL982" s="48">
        <v>38</v>
      </c>
    </row>
    <row r="983" spans="1:64" x14ac:dyDescent="0.25">
      <c r="A983" s="64" t="s">
        <v>495</v>
      </c>
      <c r="B983" s="64" t="s">
        <v>955</v>
      </c>
      <c r="C983" s="65" t="s">
        <v>15839</v>
      </c>
      <c r="D983" s="66">
        <v>3</v>
      </c>
      <c r="E983" s="67" t="s">
        <v>132</v>
      </c>
      <c r="F983" s="68">
        <v>35</v>
      </c>
      <c r="G983" s="65"/>
      <c r="H983" s="69"/>
      <c r="I983" s="70"/>
      <c r="J983" s="70"/>
      <c r="K983" s="34" t="s">
        <v>65</v>
      </c>
      <c r="L983" s="77">
        <v>983</v>
      </c>
      <c r="M983" s="77"/>
      <c r="N983" s="72"/>
      <c r="O983" s="79" t="s">
        <v>999</v>
      </c>
      <c r="P983" s="81">
        <v>43163.743055555555</v>
      </c>
      <c r="Q983" s="79" t="s">
        <v>1539</v>
      </c>
      <c r="R983" s="79" t="s">
        <v>2292</v>
      </c>
      <c r="S983" s="79" t="s">
        <v>2614</v>
      </c>
      <c r="T983" s="79" t="s">
        <v>2932</v>
      </c>
      <c r="U983" s="79"/>
      <c r="V983" s="83" t="s">
        <v>3682</v>
      </c>
      <c r="W983" s="81">
        <v>43163.743055555555</v>
      </c>
      <c r="X983" s="83" t="s">
        <v>4529</v>
      </c>
      <c r="Y983" s="79"/>
      <c r="Z983" s="79"/>
      <c r="AA983" s="85" t="s">
        <v>5737</v>
      </c>
      <c r="AB983" s="79"/>
      <c r="AC983" s="79" t="b">
        <v>0</v>
      </c>
      <c r="AD983" s="79">
        <v>2</v>
      </c>
      <c r="AE983" s="85" t="s">
        <v>6296</v>
      </c>
      <c r="AF983" s="79" t="b">
        <v>0</v>
      </c>
      <c r="AG983" s="79" t="s">
        <v>6304</v>
      </c>
      <c r="AH983" s="79"/>
      <c r="AI983" s="85" t="s">
        <v>6296</v>
      </c>
      <c r="AJ983" s="79" t="b">
        <v>0</v>
      </c>
      <c r="AK983" s="79">
        <v>2</v>
      </c>
      <c r="AL983" s="85" t="s">
        <v>6296</v>
      </c>
      <c r="AM983" s="79" t="s">
        <v>6359</v>
      </c>
      <c r="AN983" s="79" t="b">
        <v>0</v>
      </c>
      <c r="AO983" s="85" t="s">
        <v>5737</v>
      </c>
      <c r="AP983" s="79" t="s">
        <v>6415</v>
      </c>
      <c r="AQ983" s="79">
        <v>0</v>
      </c>
      <c r="AR983" s="79">
        <v>0</v>
      </c>
      <c r="AS983" s="79"/>
      <c r="AT983" s="79"/>
      <c r="AU983" s="79"/>
      <c r="AV983" s="79"/>
      <c r="AW983" s="79"/>
      <c r="AX983" s="79"/>
      <c r="AY983" s="79"/>
      <c r="AZ983" s="79"/>
      <c r="BA983">
        <v>1</v>
      </c>
      <c r="BB983" s="78" t="str">
        <f>REPLACE(INDEX(GroupVertices[Group], MATCH(Edges[[#This Row],[Vertex 1]],GroupVertices[Vertex],0)),1,1,"")</f>
        <v>3</v>
      </c>
      <c r="BC983" s="78" t="str">
        <f>REPLACE(INDEX(GroupVertices[Group], MATCH(Edges[[#This Row],[Vertex 2]],GroupVertices[Vertex],0)),1,1,"")</f>
        <v>3</v>
      </c>
      <c r="BD983" s="48"/>
      <c r="BE983" s="49"/>
      <c r="BF983" s="48"/>
      <c r="BG983" s="49"/>
      <c r="BH983" s="48"/>
      <c r="BI983" s="49"/>
      <c r="BJ983" s="48"/>
      <c r="BK983" s="49"/>
      <c r="BL983" s="48"/>
    </row>
    <row r="984" spans="1:64" x14ac:dyDescent="0.25">
      <c r="A984" s="64" t="s">
        <v>666</v>
      </c>
      <c r="B984" s="64" t="s">
        <v>955</v>
      </c>
      <c r="C984" s="65" t="s">
        <v>15839</v>
      </c>
      <c r="D984" s="66">
        <v>3</v>
      </c>
      <c r="E984" s="67" t="s">
        <v>132</v>
      </c>
      <c r="F984" s="68">
        <v>35</v>
      </c>
      <c r="G984" s="65"/>
      <c r="H984" s="69"/>
      <c r="I984" s="70"/>
      <c r="J984" s="70"/>
      <c r="K984" s="34" t="s">
        <v>65</v>
      </c>
      <c r="L984" s="77">
        <v>984</v>
      </c>
      <c r="M984" s="77"/>
      <c r="N984" s="72"/>
      <c r="O984" s="79" t="s">
        <v>999</v>
      </c>
      <c r="P984" s="81">
        <v>43165.662222222221</v>
      </c>
      <c r="Q984" s="79" t="s">
        <v>1540</v>
      </c>
      <c r="R984" s="83" t="s">
        <v>2293</v>
      </c>
      <c r="S984" s="79" t="s">
        <v>2575</v>
      </c>
      <c r="T984" s="79" t="s">
        <v>2932</v>
      </c>
      <c r="U984" s="79"/>
      <c r="V984" s="83" t="s">
        <v>3803</v>
      </c>
      <c r="W984" s="81">
        <v>43165.662222222221</v>
      </c>
      <c r="X984" s="83" t="s">
        <v>4530</v>
      </c>
      <c r="Y984" s="79"/>
      <c r="Z984" s="79"/>
      <c r="AA984" s="85" t="s">
        <v>5738</v>
      </c>
      <c r="AB984" s="79"/>
      <c r="AC984" s="79" t="b">
        <v>0</v>
      </c>
      <c r="AD984" s="79">
        <v>0</v>
      </c>
      <c r="AE984" s="85" t="s">
        <v>6296</v>
      </c>
      <c r="AF984" s="79" t="b">
        <v>0</v>
      </c>
      <c r="AG984" s="79" t="s">
        <v>6304</v>
      </c>
      <c r="AH984" s="79"/>
      <c r="AI984" s="85" t="s">
        <v>6296</v>
      </c>
      <c r="AJ984" s="79" t="b">
        <v>0</v>
      </c>
      <c r="AK984" s="79">
        <v>2</v>
      </c>
      <c r="AL984" s="85" t="s">
        <v>5737</v>
      </c>
      <c r="AM984" s="79" t="s">
        <v>6333</v>
      </c>
      <c r="AN984" s="79" t="b">
        <v>0</v>
      </c>
      <c r="AO984" s="85" t="s">
        <v>5737</v>
      </c>
      <c r="AP984" s="79" t="s">
        <v>176</v>
      </c>
      <c r="AQ984" s="79">
        <v>0</v>
      </c>
      <c r="AR984" s="79">
        <v>0</v>
      </c>
      <c r="AS984" s="79"/>
      <c r="AT984" s="79"/>
      <c r="AU984" s="79"/>
      <c r="AV984" s="79"/>
      <c r="AW984" s="79"/>
      <c r="AX984" s="79"/>
      <c r="AY984" s="79"/>
      <c r="AZ984" s="79"/>
      <c r="BA984">
        <v>1</v>
      </c>
      <c r="BB984" s="78" t="str">
        <f>REPLACE(INDEX(GroupVertices[Group], MATCH(Edges[[#This Row],[Vertex 1]],GroupVertices[Vertex],0)),1,1,"")</f>
        <v>3</v>
      </c>
      <c r="BC984" s="78" t="str">
        <f>REPLACE(INDEX(GroupVertices[Group], MATCH(Edges[[#This Row],[Vertex 2]],GroupVertices[Vertex],0)),1,1,"")</f>
        <v>3</v>
      </c>
      <c r="BD984" s="48"/>
      <c r="BE984" s="49"/>
      <c r="BF984" s="48"/>
      <c r="BG984" s="49"/>
      <c r="BH984" s="48"/>
      <c r="BI984" s="49"/>
      <c r="BJ984" s="48"/>
      <c r="BK984" s="49"/>
      <c r="BL984" s="48"/>
    </row>
    <row r="985" spans="1:64" x14ac:dyDescent="0.25">
      <c r="A985" s="64" t="s">
        <v>495</v>
      </c>
      <c r="B985" s="64" t="s">
        <v>956</v>
      </c>
      <c r="C985" s="65" t="s">
        <v>15839</v>
      </c>
      <c r="D985" s="66">
        <v>3</v>
      </c>
      <c r="E985" s="67" t="s">
        <v>132</v>
      </c>
      <c r="F985" s="68">
        <v>35</v>
      </c>
      <c r="G985" s="65"/>
      <c r="H985" s="69"/>
      <c r="I985" s="70"/>
      <c r="J985" s="70"/>
      <c r="K985" s="34" t="s">
        <v>65</v>
      </c>
      <c r="L985" s="77">
        <v>985</v>
      </c>
      <c r="M985" s="77"/>
      <c r="N985" s="72"/>
      <c r="O985" s="79" t="s">
        <v>999</v>
      </c>
      <c r="P985" s="81">
        <v>43163.743055555555</v>
      </c>
      <c r="Q985" s="79" t="s">
        <v>1539</v>
      </c>
      <c r="R985" s="79" t="s">
        <v>2292</v>
      </c>
      <c r="S985" s="79" t="s">
        <v>2614</v>
      </c>
      <c r="T985" s="79" t="s">
        <v>2932</v>
      </c>
      <c r="U985" s="79"/>
      <c r="V985" s="83" t="s">
        <v>3682</v>
      </c>
      <c r="W985" s="81">
        <v>43163.743055555555</v>
      </c>
      <c r="X985" s="83" t="s">
        <v>4529</v>
      </c>
      <c r="Y985" s="79"/>
      <c r="Z985" s="79"/>
      <c r="AA985" s="85" t="s">
        <v>5737</v>
      </c>
      <c r="AB985" s="79"/>
      <c r="AC985" s="79" t="b">
        <v>0</v>
      </c>
      <c r="AD985" s="79">
        <v>2</v>
      </c>
      <c r="AE985" s="85" t="s">
        <v>6296</v>
      </c>
      <c r="AF985" s="79" t="b">
        <v>0</v>
      </c>
      <c r="AG985" s="79" t="s">
        <v>6304</v>
      </c>
      <c r="AH985" s="79"/>
      <c r="AI985" s="85" t="s">
        <v>6296</v>
      </c>
      <c r="AJ985" s="79" t="b">
        <v>0</v>
      </c>
      <c r="AK985" s="79">
        <v>2</v>
      </c>
      <c r="AL985" s="85" t="s">
        <v>6296</v>
      </c>
      <c r="AM985" s="79" t="s">
        <v>6359</v>
      </c>
      <c r="AN985" s="79" t="b">
        <v>0</v>
      </c>
      <c r="AO985" s="85" t="s">
        <v>5737</v>
      </c>
      <c r="AP985" s="79" t="s">
        <v>6415</v>
      </c>
      <c r="AQ985" s="79">
        <v>0</v>
      </c>
      <c r="AR985" s="79">
        <v>0</v>
      </c>
      <c r="AS985" s="79"/>
      <c r="AT985" s="79"/>
      <c r="AU985" s="79"/>
      <c r="AV985" s="79"/>
      <c r="AW985" s="79"/>
      <c r="AX985" s="79"/>
      <c r="AY985" s="79"/>
      <c r="AZ985" s="79"/>
      <c r="BA985">
        <v>1</v>
      </c>
      <c r="BB985" s="78" t="str">
        <f>REPLACE(INDEX(GroupVertices[Group], MATCH(Edges[[#This Row],[Vertex 1]],GroupVertices[Vertex],0)),1,1,"")</f>
        <v>3</v>
      </c>
      <c r="BC985" s="78" t="str">
        <f>REPLACE(INDEX(GroupVertices[Group], MATCH(Edges[[#This Row],[Vertex 2]],GroupVertices[Vertex],0)),1,1,"")</f>
        <v>3</v>
      </c>
      <c r="BD985" s="48">
        <v>0</v>
      </c>
      <c r="BE985" s="49">
        <v>0</v>
      </c>
      <c r="BF985" s="48">
        <v>0</v>
      </c>
      <c r="BG985" s="49">
        <v>0</v>
      </c>
      <c r="BH985" s="48">
        <v>0</v>
      </c>
      <c r="BI985" s="49">
        <v>0</v>
      </c>
      <c r="BJ985" s="48">
        <v>11</v>
      </c>
      <c r="BK985" s="49">
        <v>100</v>
      </c>
      <c r="BL985" s="48">
        <v>11</v>
      </c>
    </row>
    <row r="986" spans="1:64" x14ac:dyDescent="0.25">
      <c r="A986" s="64" t="s">
        <v>666</v>
      </c>
      <c r="B986" s="64" t="s">
        <v>956</v>
      </c>
      <c r="C986" s="65" t="s">
        <v>15839</v>
      </c>
      <c r="D986" s="66">
        <v>3</v>
      </c>
      <c r="E986" s="67" t="s">
        <v>132</v>
      </c>
      <c r="F986" s="68">
        <v>35</v>
      </c>
      <c r="G986" s="65"/>
      <c r="H986" s="69"/>
      <c r="I986" s="70"/>
      <c r="J986" s="70"/>
      <c r="K986" s="34" t="s">
        <v>65</v>
      </c>
      <c r="L986" s="77">
        <v>986</v>
      </c>
      <c r="M986" s="77"/>
      <c r="N986" s="72"/>
      <c r="O986" s="79" t="s">
        <v>999</v>
      </c>
      <c r="P986" s="81">
        <v>43165.662222222221</v>
      </c>
      <c r="Q986" s="79" t="s">
        <v>1540</v>
      </c>
      <c r="R986" s="83" t="s">
        <v>2293</v>
      </c>
      <c r="S986" s="79" t="s">
        <v>2575</v>
      </c>
      <c r="T986" s="79" t="s">
        <v>2932</v>
      </c>
      <c r="U986" s="79"/>
      <c r="V986" s="83" t="s">
        <v>3803</v>
      </c>
      <c r="W986" s="81">
        <v>43165.662222222221</v>
      </c>
      <c r="X986" s="83" t="s">
        <v>4530</v>
      </c>
      <c r="Y986" s="79"/>
      <c r="Z986" s="79"/>
      <c r="AA986" s="85" t="s">
        <v>5738</v>
      </c>
      <c r="AB986" s="79"/>
      <c r="AC986" s="79" t="b">
        <v>0</v>
      </c>
      <c r="AD986" s="79">
        <v>0</v>
      </c>
      <c r="AE986" s="85" t="s">
        <v>6296</v>
      </c>
      <c r="AF986" s="79" t="b">
        <v>0</v>
      </c>
      <c r="AG986" s="79" t="s">
        <v>6304</v>
      </c>
      <c r="AH986" s="79"/>
      <c r="AI986" s="85" t="s">
        <v>6296</v>
      </c>
      <c r="AJ986" s="79" t="b">
        <v>0</v>
      </c>
      <c r="AK986" s="79">
        <v>2</v>
      </c>
      <c r="AL986" s="85" t="s">
        <v>5737</v>
      </c>
      <c r="AM986" s="79" t="s">
        <v>6333</v>
      </c>
      <c r="AN986" s="79" t="b">
        <v>0</v>
      </c>
      <c r="AO986" s="85" t="s">
        <v>5737</v>
      </c>
      <c r="AP986" s="79" t="s">
        <v>176</v>
      </c>
      <c r="AQ986" s="79">
        <v>0</v>
      </c>
      <c r="AR986" s="79">
        <v>0</v>
      </c>
      <c r="AS986" s="79"/>
      <c r="AT986" s="79"/>
      <c r="AU986" s="79"/>
      <c r="AV986" s="79"/>
      <c r="AW986" s="79"/>
      <c r="AX986" s="79"/>
      <c r="AY986" s="79"/>
      <c r="AZ986" s="79"/>
      <c r="BA986">
        <v>1</v>
      </c>
      <c r="BB986" s="78" t="str">
        <f>REPLACE(INDEX(GroupVertices[Group], MATCH(Edges[[#This Row],[Vertex 1]],GroupVertices[Vertex],0)),1,1,"")</f>
        <v>3</v>
      </c>
      <c r="BC986" s="78" t="str">
        <f>REPLACE(INDEX(GroupVertices[Group], MATCH(Edges[[#This Row],[Vertex 2]],GroupVertices[Vertex],0)),1,1,"")</f>
        <v>3</v>
      </c>
      <c r="BD986" s="48">
        <v>0</v>
      </c>
      <c r="BE986" s="49">
        <v>0</v>
      </c>
      <c r="BF986" s="48">
        <v>0</v>
      </c>
      <c r="BG986" s="49">
        <v>0</v>
      </c>
      <c r="BH986" s="48">
        <v>0</v>
      </c>
      <c r="BI986" s="49">
        <v>0</v>
      </c>
      <c r="BJ986" s="48">
        <v>14</v>
      </c>
      <c r="BK986" s="49">
        <v>100</v>
      </c>
      <c r="BL986" s="48">
        <v>14</v>
      </c>
    </row>
    <row r="987" spans="1:64" x14ac:dyDescent="0.25">
      <c r="A987" s="64" t="s">
        <v>495</v>
      </c>
      <c r="B987" s="64" t="s">
        <v>957</v>
      </c>
      <c r="C987" s="65" t="s">
        <v>15839</v>
      </c>
      <c r="D987" s="66">
        <v>3</v>
      </c>
      <c r="E987" s="67" t="s">
        <v>132</v>
      </c>
      <c r="F987" s="68">
        <v>35</v>
      </c>
      <c r="G987" s="65"/>
      <c r="H987" s="69"/>
      <c r="I987" s="70"/>
      <c r="J987" s="70"/>
      <c r="K987" s="34" t="s">
        <v>65</v>
      </c>
      <c r="L987" s="77">
        <v>987</v>
      </c>
      <c r="M987" s="77"/>
      <c r="N987" s="72"/>
      <c r="O987" s="79" t="s">
        <v>999</v>
      </c>
      <c r="P987" s="81">
        <v>43162.892361111109</v>
      </c>
      <c r="Q987" s="79" t="s">
        <v>1541</v>
      </c>
      <c r="R987" s="83" t="s">
        <v>2294</v>
      </c>
      <c r="S987" s="79" t="s">
        <v>2507</v>
      </c>
      <c r="T987" s="79" t="s">
        <v>2665</v>
      </c>
      <c r="U987" s="79"/>
      <c r="V987" s="83" t="s">
        <v>3682</v>
      </c>
      <c r="W987" s="81">
        <v>43162.892361111109</v>
      </c>
      <c r="X987" s="83" t="s">
        <v>4531</v>
      </c>
      <c r="Y987" s="79"/>
      <c r="Z987" s="79"/>
      <c r="AA987" s="85" t="s">
        <v>5739</v>
      </c>
      <c r="AB987" s="79"/>
      <c r="AC987" s="79" t="b">
        <v>0</v>
      </c>
      <c r="AD987" s="79">
        <v>2</v>
      </c>
      <c r="AE987" s="85" t="s">
        <v>6296</v>
      </c>
      <c r="AF987" s="79" t="b">
        <v>0</v>
      </c>
      <c r="AG987" s="79" t="s">
        <v>6304</v>
      </c>
      <c r="AH987" s="79"/>
      <c r="AI987" s="85" t="s">
        <v>6296</v>
      </c>
      <c r="AJ987" s="79" t="b">
        <v>0</v>
      </c>
      <c r="AK987" s="79">
        <v>2</v>
      </c>
      <c r="AL987" s="85" t="s">
        <v>6296</v>
      </c>
      <c r="AM987" s="79" t="s">
        <v>6359</v>
      </c>
      <c r="AN987" s="79" t="b">
        <v>0</v>
      </c>
      <c r="AO987" s="85" t="s">
        <v>5739</v>
      </c>
      <c r="AP987" s="79" t="s">
        <v>6415</v>
      </c>
      <c r="AQ987" s="79">
        <v>0</v>
      </c>
      <c r="AR987" s="79">
        <v>0</v>
      </c>
      <c r="AS987" s="79"/>
      <c r="AT987" s="79"/>
      <c r="AU987" s="79"/>
      <c r="AV987" s="79"/>
      <c r="AW987" s="79"/>
      <c r="AX987" s="79"/>
      <c r="AY987" s="79"/>
      <c r="AZ987" s="79"/>
      <c r="BA987">
        <v>1</v>
      </c>
      <c r="BB987" s="78" t="str">
        <f>REPLACE(INDEX(GroupVertices[Group], MATCH(Edges[[#This Row],[Vertex 1]],GroupVertices[Vertex],0)),1,1,"")</f>
        <v>3</v>
      </c>
      <c r="BC987" s="78" t="str">
        <f>REPLACE(INDEX(GroupVertices[Group], MATCH(Edges[[#This Row],[Vertex 2]],GroupVertices[Vertex],0)),1,1,"")</f>
        <v>3</v>
      </c>
      <c r="BD987" s="48">
        <v>1</v>
      </c>
      <c r="BE987" s="49">
        <v>5</v>
      </c>
      <c r="BF987" s="48">
        <v>0</v>
      </c>
      <c r="BG987" s="49">
        <v>0</v>
      </c>
      <c r="BH987" s="48">
        <v>0</v>
      </c>
      <c r="BI987" s="49">
        <v>0</v>
      </c>
      <c r="BJ987" s="48">
        <v>19</v>
      </c>
      <c r="BK987" s="49">
        <v>95</v>
      </c>
      <c r="BL987" s="48">
        <v>20</v>
      </c>
    </row>
    <row r="988" spans="1:64" x14ac:dyDescent="0.25">
      <c r="A988" s="64" t="s">
        <v>666</v>
      </c>
      <c r="B988" s="64" t="s">
        <v>957</v>
      </c>
      <c r="C988" s="65" t="s">
        <v>15839</v>
      </c>
      <c r="D988" s="66">
        <v>3</v>
      </c>
      <c r="E988" s="67" t="s">
        <v>132</v>
      </c>
      <c r="F988" s="68">
        <v>35</v>
      </c>
      <c r="G988" s="65"/>
      <c r="H988" s="69"/>
      <c r="I988" s="70"/>
      <c r="J988" s="70"/>
      <c r="K988" s="34" t="s">
        <v>65</v>
      </c>
      <c r="L988" s="77">
        <v>988</v>
      </c>
      <c r="M988" s="77"/>
      <c r="N988" s="72"/>
      <c r="O988" s="79" t="s">
        <v>999</v>
      </c>
      <c r="P988" s="81">
        <v>43165.662974537037</v>
      </c>
      <c r="Q988" s="79" t="s">
        <v>1542</v>
      </c>
      <c r="R988" s="79"/>
      <c r="S988" s="79"/>
      <c r="T988" s="79" t="s">
        <v>2803</v>
      </c>
      <c r="U988" s="79"/>
      <c r="V988" s="83" t="s">
        <v>3803</v>
      </c>
      <c r="W988" s="81">
        <v>43165.662974537037</v>
      </c>
      <c r="X988" s="83" t="s">
        <v>4532</v>
      </c>
      <c r="Y988" s="79"/>
      <c r="Z988" s="79"/>
      <c r="AA988" s="85" t="s">
        <v>5740</v>
      </c>
      <c r="AB988" s="79"/>
      <c r="AC988" s="79" t="b">
        <v>0</v>
      </c>
      <c r="AD988" s="79">
        <v>0</v>
      </c>
      <c r="AE988" s="85" t="s">
        <v>6296</v>
      </c>
      <c r="AF988" s="79" t="b">
        <v>0</v>
      </c>
      <c r="AG988" s="79" t="s">
        <v>6304</v>
      </c>
      <c r="AH988" s="79"/>
      <c r="AI988" s="85" t="s">
        <v>6296</v>
      </c>
      <c r="AJ988" s="79" t="b">
        <v>0</v>
      </c>
      <c r="AK988" s="79">
        <v>2</v>
      </c>
      <c r="AL988" s="85" t="s">
        <v>5739</v>
      </c>
      <c r="AM988" s="79" t="s">
        <v>6333</v>
      </c>
      <c r="AN988" s="79" t="b">
        <v>0</v>
      </c>
      <c r="AO988" s="85" t="s">
        <v>5739</v>
      </c>
      <c r="AP988" s="79" t="s">
        <v>176</v>
      </c>
      <c r="AQ988" s="79">
        <v>0</v>
      </c>
      <c r="AR988" s="79">
        <v>0</v>
      </c>
      <c r="AS988" s="79"/>
      <c r="AT988" s="79"/>
      <c r="AU988" s="79"/>
      <c r="AV988" s="79"/>
      <c r="AW988" s="79"/>
      <c r="AX988" s="79"/>
      <c r="AY988" s="79"/>
      <c r="AZ988" s="79"/>
      <c r="BA988">
        <v>1</v>
      </c>
      <c r="BB988" s="78" t="str">
        <f>REPLACE(INDEX(GroupVertices[Group], MATCH(Edges[[#This Row],[Vertex 1]],GroupVertices[Vertex],0)),1,1,"")</f>
        <v>3</v>
      </c>
      <c r="BC988" s="78" t="str">
        <f>REPLACE(INDEX(GroupVertices[Group], MATCH(Edges[[#This Row],[Vertex 2]],GroupVertices[Vertex],0)),1,1,"")</f>
        <v>3</v>
      </c>
      <c r="BD988" s="48">
        <v>1</v>
      </c>
      <c r="BE988" s="49">
        <v>4.5454545454545459</v>
      </c>
      <c r="BF988" s="48">
        <v>0</v>
      </c>
      <c r="BG988" s="49">
        <v>0</v>
      </c>
      <c r="BH988" s="48">
        <v>0</v>
      </c>
      <c r="BI988" s="49">
        <v>0</v>
      </c>
      <c r="BJ988" s="48">
        <v>21</v>
      </c>
      <c r="BK988" s="49">
        <v>95.454545454545453</v>
      </c>
      <c r="BL988" s="48">
        <v>22</v>
      </c>
    </row>
    <row r="989" spans="1:64" x14ac:dyDescent="0.25">
      <c r="A989" s="64" t="s">
        <v>213</v>
      </c>
      <c r="B989" s="64" t="s">
        <v>811</v>
      </c>
      <c r="C989" s="65" t="s">
        <v>15840</v>
      </c>
      <c r="D989" s="66">
        <v>3.5</v>
      </c>
      <c r="E989" s="67" t="s">
        <v>136</v>
      </c>
      <c r="F989" s="68">
        <v>33.357142857142854</v>
      </c>
      <c r="G989" s="65"/>
      <c r="H989" s="69"/>
      <c r="I989" s="70"/>
      <c r="J989" s="70"/>
      <c r="K989" s="34" t="s">
        <v>65</v>
      </c>
      <c r="L989" s="77">
        <v>989</v>
      </c>
      <c r="M989" s="77"/>
      <c r="N989" s="72"/>
      <c r="O989" s="79" t="s">
        <v>999</v>
      </c>
      <c r="P989" s="81">
        <v>43160.177476851852</v>
      </c>
      <c r="Q989" s="79" t="s">
        <v>1002</v>
      </c>
      <c r="R989" s="79" t="s">
        <v>1990</v>
      </c>
      <c r="S989" s="79" t="s">
        <v>2502</v>
      </c>
      <c r="T989" s="79" t="s">
        <v>2648</v>
      </c>
      <c r="U989" s="83" t="s">
        <v>3147</v>
      </c>
      <c r="V989" s="83" t="s">
        <v>3147</v>
      </c>
      <c r="W989" s="81">
        <v>43160.177476851852</v>
      </c>
      <c r="X989" s="83" t="s">
        <v>3879</v>
      </c>
      <c r="Y989" s="79"/>
      <c r="Z989" s="79"/>
      <c r="AA989" s="85" t="s">
        <v>5087</v>
      </c>
      <c r="AB989" s="79"/>
      <c r="AC989" s="79" t="b">
        <v>0</v>
      </c>
      <c r="AD989" s="79">
        <v>3</v>
      </c>
      <c r="AE989" s="85" t="s">
        <v>6296</v>
      </c>
      <c r="AF989" s="79" t="b">
        <v>0</v>
      </c>
      <c r="AG989" s="79" t="s">
        <v>6304</v>
      </c>
      <c r="AH989" s="79"/>
      <c r="AI989" s="85" t="s">
        <v>6296</v>
      </c>
      <c r="AJ989" s="79" t="b">
        <v>0</v>
      </c>
      <c r="AK989" s="79">
        <v>2</v>
      </c>
      <c r="AL989" s="85" t="s">
        <v>6296</v>
      </c>
      <c r="AM989" s="79" t="s">
        <v>6329</v>
      </c>
      <c r="AN989" s="79" t="b">
        <v>0</v>
      </c>
      <c r="AO989" s="85" t="s">
        <v>5087</v>
      </c>
      <c r="AP989" s="79" t="s">
        <v>6415</v>
      </c>
      <c r="AQ989" s="79">
        <v>0</v>
      </c>
      <c r="AR989" s="79">
        <v>0</v>
      </c>
      <c r="AS989" s="79"/>
      <c r="AT989" s="79"/>
      <c r="AU989" s="79"/>
      <c r="AV989" s="79"/>
      <c r="AW989" s="79"/>
      <c r="AX989" s="79"/>
      <c r="AY989" s="79"/>
      <c r="AZ989" s="79"/>
      <c r="BA989">
        <v>2</v>
      </c>
      <c r="BB989" s="78" t="str">
        <f>REPLACE(INDEX(GroupVertices[Group], MATCH(Edges[[#This Row],[Vertex 1]],GroupVertices[Vertex],0)),1,1,"")</f>
        <v>3</v>
      </c>
      <c r="BC989" s="78" t="str">
        <f>REPLACE(INDEX(GroupVertices[Group], MATCH(Edges[[#This Row],[Vertex 2]],GroupVertices[Vertex],0)),1,1,"")</f>
        <v>3</v>
      </c>
      <c r="BD989" s="48"/>
      <c r="BE989" s="49"/>
      <c r="BF989" s="48"/>
      <c r="BG989" s="49"/>
      <c r="BH989" s="48"/>
      <c r="BI989" s="49"/>
      <c r="BJ989" s="48"/>
      <c r="BK989" s="49"/>
      <c r="BL989" s="48"/>
    </row>
    <row r="990" spans="1:64" x14ac:dyDescent="0.25">
      <c r="A990" s="64" t="s">
        <v>213</v>
      </c>
      <c r="B990" s="64" t="s">
        <v>811</v>
      </c>
      <c r="C990" s="65" t="s">
        <v>15840</v>
      </c>
      <c r="D990" s="66">
        <v>3.5</v>
      </c>
      <c r="E990" s="67" t="s">
        <v>136</v>
      </c>
      <c r="F990" s="68">
        <v>33.357142857142854</v>
      </c>
      <c r="G990" s="65"/>
      <c r="H990" s="69"/>
      <c r="I990" s="70"/>
      <c r="J990" s="70"/>
      <c r="K990" s="34" t="s">
        <v>65</v>
      </c>
      <c r="L990" s="77">
        <v>990</v>
      </c>
      <c r="M990" s="77"/>
      <c r="N990" s="72"/>
      <c r="O990" s="79" t="s">
        <v>999</v>
      </c>
      <c r="P990" s="81">
        <v>43168.000891203701</v>
      </c>
      <c r="Q990" s="79" t="s">
        <v>1469</v>
      </c>
      <c r="R990" s="83" t="s">
        <v>2259</v>
      </c>
      <c r="S990" s="79" t="s">
        <v>2507</v>
      </c>
      <c r="T990" s="79" t="s">
        <v>2900</v>
      </c>
      <c r="U990" s="83" t="s">
        <v>3307</v>
      </c>
      <c r="V990" s="83" t="s">
        <v>3307</v>
      </c>
      <c r="W990" s="81">
        <v>43168.000891203701</v>
      </c>
      <c r="X990" s="83" t="s">
        <v>4437</v>
      </c>
      <c r="Y990" s="79"/>
      <c r="Z990" s="79"/>
      <c r="AA990" s="85" t="s">
        <v>5645</v>
      </c>
      <c r="AB990" s="79"/>
      <c r="AC990" s="79" t="b">
        <v>0</v>
      </c>
      <c r="AD990" s="79">
        <v>1</v>
      </c>
      <c r="AE990" s="85" t="s">
        <v>6296</v>
      </c>
      <c r="AF990" s="79" t="b">
        <v>0</v>
      </c>
      <c r="AG990" s="79" t="s">
        <v>6304</v>
      </c>
      <c r="AH990" s="79"/>
      <c r="AI990" s="85" t="s">
        <v>6296</v>
      </c>
      <c r="AJ990" s="79" t="b">
        <v>0</v>
      </c>
      <c r="AK990" s="79">
        <v>3</v>
      </c>
      <c r="AL990" s="85" t="s">
        <v>6296</v>
      </c>
      <c r="AM990" s="79" t="s">
        <v>6329</v>
      </c>
      <c r="AN990" s="79" t="b">
        <v>0</v>
      </c>
      <c r="AO990" s="85" t="s">
        <v>5645</v>
      </c>
      <c r="AP990" s="79" t="s">
        <v>6415</v>
      </c>
      <c r="AQ990" s="79">
        <v>0</v>
      </c>
      <c r="AR990" s="79">
        <v>0</v>
      </c>
      <c r="AS990" s="79"/>
      <c r="AT990" s="79"/>
      <c r="AU990" s="79"/>
      <c r="AV990" s="79"/>
      <c r="AW990" s="79"/>
      <c r="AX990" s="79"/>
      <c r="AY990" s="79"/>
      <c r="AZ990" s="79"/>
      <c r="BA990">
        <v>2</v>
      </c>
      <c r="BB990" s="78" t="str">
        <f>REPLACE(INDEX(GroupVertices[Group], MATCH(Edges[[#This Row],[Vertex 1]],GroupVertices[Vertex],0)),1,1,"")</f>
        <v>3</v>
      </c>
      <c r="BC990" s="78" t="str">
        <f>REPLACE(INDEX(GroupVertices[Group], MATCH(Edges[[#This Row],[Vertex 2]],GroupVertices[Vertex],0)),1,1,"")</f>
        <v>3</v>
      </c>
      <c r="BD990" s="48"/>
      <c r="BE990" s="49"/>
      <c r="BF990" s="48"/>
      <c r="BG990" s="49"/>
      <c r="BH990" s="48"/>
      <c r="BI990" s="49"/>
      <c r="BJ990" s="48"/>
      <c r="BK990" s="49"/>
      <c r="BL990" s="48"/>
    </row>
    <row r="991" spans="1:64" x14ac:dyDescent="0.25">
      <c r="A991" s="64" t="s">
        <v>616</v>
      </c>
      <c r="B991" s="64" t="s">
        <v>811</v>
      </c>
      <c r="C991" s="65" t="s">
        <v>15839</v>
      </c>
      <c r="D991" s="66">
        <v>3</v>
      </c>
      <c r="E991" s="67" t="s">
        <v>132</v>
      </c>
      <c r="F991" s="68">
        <v>35</v>
      </c>
      <c r="G991" s="65"/>
      <c r="H991" s="69"/>
      <c r="I991" s="70"/>
      <c r="J991" s="70"/>
      <c r="K991" s="34" t="s">
        <v>65</v>
      </c>
      <c r="L991" s="77">
        <v>991</v>
      </c>
      <c r="M991" s="77"/>
      <c r="N991" s="72"/>
      <c r="O991" s="79" t="s">
        <v>999</v>
      </c>
      <c r="P991" s="81">
        <v>43167.876284722224</v>
      </c>
      <c r="Q991" s="79" t="s">
        <v>1470</v>
      </c>
      <c r="R991" s="83" t="s">
        <v>2260</v>
      </c>
      <c r="S991" s="79" t="s">
        <v>2507</v>
      </c>
      <c r="T991" s="79" t="s">
        <v>2900</v>
      </c>
      <c r="U991" s="83" t="s">
        <v>3308</v>
      </c>
      <c r="V991" s="83" t="s">
        <v>3308</v>
      </c>
      <c r="W991" s="81">
        <v>43167.876284722224</v>
      </c>
      <c r="X991" s="83" t="s">
        <v>4438</v>
      </c>
      <c r="Y991" s="79"/>
      <c r="Z991" s="79"/>
      <c r="AA991" s="85" t="s">
        <v>5646</v>
      </c>
      <c r="AB991" s="79"/>
      <c r="AC991" s="79" t="b">
        <v>0</v>
      </c>
      <c r="AD991" s="79">
        <v>0</v>
      </c>
      <c r="AE991" s="85" t="s">
        <v>6296</v>
      </c>
      <c r="AF991" s="79" t="b">
        <v>0</v>
      </c>
      <c r="AG991" s="79" t="s">
        <v>6304</v>
      </c>
      <c r="AH991" s="79"/>
      <c r="AI991" s="85" t="s">
        <v>6296</v>
      </c>
      <c r="AJ991" s="79" t="b">
        <v>0</v>
      </c>
      <c r="AK991" s="79">
        <v>4</v>
      </c>
      <c r="AL991" s="85" t="s">
        <v>6296</v>
      </c>
      <c r="AM991" s="79" t="s">
        <v>6329</v>
      </c>
      <c r="AN991" s="79" t="b">
        <v>0</v>
      </c>
      <c r="AO991" s="85" t="s">
        <v>5646</v>
      </c>
      <c r="AP991" s="79" t="s">
        <v>6415</v>
      </c>
      <c r="AQ991" s="79">
        <v>0</v>
      </c>
      <c r="AR991" s="79">
        <v>0</v>
      </c>
      <c r="AS991" s="79"/>
      <c r="AT991" s="79"/>
      <c r="AU991" s="79"/>
      <c r="AV991" s="79"/>
      <c r="AW991" s="79"/>
      <c r="AX991" s="79"/>
      <c r="AY991" s="79"/>
      <c r="AZ991" s="79"/>
      <c r="BA991">
        <v>1</v>
      </c>
      <c r="BB991" s="78" t="str">
        <f>REPLACE(INDEX(GroupVertices[Group], MATCH(Edges[[#This Row],[Vertex 1]],GroupVertices[Vertex],0)),1,1,"")</f>
        <v>3</v>
      </c>
      <c r="BC991" s="78" t="str">
        <f>REPLACE(INDEX(GroupVertices[Group], MATCH(Edges[[#This Row],[Vertex 2]],GroupVertices[Vertex],0)),1,1,"")</f>
        <v>3</v>
      </c>
      <c r="BD991" s="48"/>
      <c r="BE991" s="49"/>
      <c r="BF991" s="48"/>
      <c r="BG991" s="49"/>
      <c r="BH991" s="48"/>
      <c r="BI991" s="49"/>
      <c r="BJ991" s="48"/>
      <c r="BK991" s="49"/>
      <c r="BL991" s="48"/>
    </row>
    <row r="992" spans="1:64" x14ac:dyDescent="0.25">
      <c r="A992" s="64" t="s">
        <v>537</v>
      </c>
      <c r="B992" s="64" t="s">
        <v>811</v>
      </c>
      <c r="C992" s="65" t="s">
        <v>15839</v>
      </c>
      <c r="D992" s="66">
        <v>3</v>
      </c>
      <c r="E992" s="67" t="s">
        <v>132</v>
      </c>
      <c r="F992" s="68">
        <v>35</v>
      </c>
      <c r="G992" s="65"/>
      <c r="H992" s="69"/>
      <c r="I992" s="70"/>
      <c r="J992" s="70"/>
      <c r="K992" s="34" t="s">
        <v>65</v>
      </c>
      <c r="L992" s="77">
        <v>992</v>
      </c>
      <c r="M992" s="77"/>
      <c r="N992" s="72"/>
      <c r="O992" s="79" t="s">
        <v>999</v>
      </c>
      <c r="P992" s="81">
        <v>43167.678240740737</v>
      </c>
      <c r="Q992" s="79" t="s">
        <v>1471</v>
      </c>
      <c r="R992" s="79" t="s">
        <v>2261</v>
      </c>
      <c r="S992" s="79" t="s">
        <v>2502</v>
      </c>
      <c r="T992" s="79" t="s">
        <v>2901</v>
      </c>
      <c r="U992" s="83" t="s">
        <v>3309</v>
      </c>
      <c r="V992" s="83" t="s">
        <v>3309</v>
      </c>
      <c r="W992" s="81">
        <v>43167.678240740737</v>
      </c>
      <c r="X992" s="83" t="s">
        <v>4439</v>
      </c>
      <c r="Y992" s="79"/>
      <c r="Z992" s="79"/>
      <c r="AA992" s="85" t="s">
        <v>5647</v>
      </c>
      <c r="AB992" s="79"/>
      <c r="AC992" s="79" t="b">
        <v>0</v>
      </c>
      <c r="AD992" s="79">
        <v>1</v>
      </c>
      <c r="AE992" s="85" t="s">
        <v>6296</v>
      </c>
      <c r="AF992" s="79" t="b">
        <v>0</v>
      </c>
      <c r="AG992" s="79" t="s">
        <v>6304</v>
      </c>
      <c r="AH992" s="79"/>
      <c r="AI992" s="85" t="s">
        <v>6296</v>
      </c>
      <c r="AJ992" s="79" t="b">
        <v>0</v>
      </c>
      <c r="AK992" s="79">
        <v>1</v>
      </c>
      <c r="AL992" s="85" t="s">
        <v>6296</v>
      </c>
      <c r="AM992" s="79" t="s">
        <v>6329</v>
      </c>
      <c r="AN992" s="79" t="b">
        <v>0</v>
      </c>
      <c r="AO992" s="85" t="s">
        <v>5647</v>
      </c>
      <c r="AP992" s="79" t="s">
        <v>176</v>
      </c>
      <c r="AQ992" s="79">
        <v>0</v>
      </c>
      <c r="AR992" s="79">
        <v>0</v>
      </c>
      <c r="AS992" s="79"/>
      <c r="AT992" s="79"/>
      <c r="AU992" s="79"/>
      <c r="AV992" s="79"/>
      <c r="AW992" s="79"/>
      <c r="AX992" s="79"/>
      <c r="AY992" s="79"/>
      <c r="AZ992" s="79"/>
      <c r="BA992">
        <v>1</v>
      </c>
      <c r="BB992" s="78" t="str">
        <f>REPLACE(INDEX(GroupVertices[Group], MATCH(Edges[[#This Row],[Vertex 1]],GroupVertices[Vertex],0)),1,1,"")</f>
        <v>3</v>
      </c>
      <c r="BC992" s="78" t="str">
        <f>REPLACE(INDEX(GroupVertices[Group], MATCH(Edges[[#This Row],[Vertex 2]],GroupVertices[Vertex],0)),1,1,"")</f>
        <v>3</v>
      </c>
      <c r="BD992" s="48"/>
      <c r="BE992" s="49"/>
      <c r="BF992" s="48"/>
      <c r="BG992" s="49"/>
      <c r="BH992" s="48"/>
      <c r="BI992" s="49"/>
      <c r="BJ992" s="48"/>
      <c r="BK992" s="49"/>
      <c r="BL992" s="48"/>
    </row>
    <row r="993" spans="1:64" x14ac:dyDescent="0.25">
      <c r="A993" s="64" t="s">
        <v>666</v>
      </c>
      <c r="B993" s="64" t="s">
        <v>811</v>
      </c>
      <c r="C993" s="65" t="s">
        <v>15839</v>
      </c>
      <c r="D993" s="66">
        <v>3</v>
      </c>
      <c r="E993" s="67" t="s">
        <v>132</v>
      </c>
      <c r="F993" s="68">
        <v>35</v>
      </c>
      <c r="G993" s="65"/>
      <c r="H993" s="69"/>
      <c r="I993" s="70"/>
      <c r="J993" s="70"/>
      <c r="K993" s="34" t="s">
        <v>65</v>
      </c>
      <c r="L993" s="77">
        <v>993</v>
      </c>
      <c r="M993" s="77"/>
      <c r="N993" s="72"/>
      <c r="O993" s="79" t="s">
        <v>999</v>
      </c>
      <c r="P993" s="81">
        <v>43165.663900462961</v>
      </c>
      <c r="Q993" s="79" t="s">
        <v>1543</v>
      </c>
      <c r="R993" s="79"/>
      <c r="S993" s="79"/>
      <c r="T993" s="79" t="s">
        <v>2763</v>
      </c>
      <c r="U993" s="79"/>
      <c r="V993" s="83" t="s">
        <v>3803</v>
      </c>
      <c r="W993" s="81">
        <v>43165.663900462961</v>
      </c>
      <c r="X993" s="83" t="s">
        <v>4533</v>
      </c>
      <c r="Y993" s="79"/>
      <c r="Z993" s="79"/>
      <c r="AA993" s="85" t="s">
        <v>5741</v>
      </c>
      <c r="AB993" s="79"/>
      <c r="AC993" s="79" t="b">
        <v>0</v>
      </c>
      <c r="AD993" s="79">
        <v>0</v>
      </c>
      <c r="AE993" s="85" t="s">
        <v>6296</v>
      </c>
      <c r="AF993" s="79" t="b">
        <v>0</v>
      </c>
      <c r="AG993" s="79" t="s">
        <v>6304</v>
      </c>
      <c r="AH993" s="79"/>
      <c r="AI993" s="85" t="s">
        <v>6296</v>
      </c>
      <c r="AJ993" s="79" t="b">
        <v>0</v>
      </c>
      <c r="AK993" s="79">
        <v>2</v>
      </c>
      <c r="AL993" s="85" t="s">
        <v>5087</v>
      </c>
      <c r="AM993" s="79" t="s">
        <v>6333</v>
      </c>
      <c r="AN993" s="79" t="b">
        <v>0</v>
      </c>
      <c r="AO993" s="85" t="s">
        <v>5087</v>
      </c>
      <c r="AP993" s="79" t="s">
        <v>176</v>
      </c>
      <c r="AQ993" s="79">
        <v>0</v>
      </c>
      <c r="AR993" s="79">
        <v>0</v>
      </c>
      <c r="AS993" s="79"/>
      <c r="AT993" s="79"/>
      <c r="AU993" s="79"/>
      <c r="AV993" s="79"/>
      <c r="AW993" s="79"/>
      <c r="AX993" s="79"/>
      <c r="AY993" s="79"/>
      <c r="AZ993" s="79"/>
      <c r="BA993">
        <v>1</v>
      </c>
      <c r="BB993" s="78" t="str">
        <f>REPLACE(INDEX(GroupVertices[Group], MATCH(Edges[[#This Row],[Vertex 1]],GroupVertices[Vertex],0)),1,1,"")</f>
        <v>3</v>
      </c>
      <c r="BC993" s="78" t="str">
        <f>REPLACE(INDEX(GroupVertices[Group], MATCH(Edges[[#This Row],[Vertex 2]],GroupVertices[Vertex],0)),1,1,"")</f>
        <v>3</v>
      </c>
      <c r="BD993" s="48"/>
      <c r="BE993" s="49"/>
      <c r="BF993" s="48"/>
      <c r="BG993" s="49"/>
      <c r="BH993" s="48"/>
      <c r="BI993" s="49"/>
      <c r="BJ993" s="48"/>
      <c r="BK993" s="49"/>
      <c r="BL993" s="48"/>
    </row>
    <row r="994" spans="1:64" x14ac:dyDescent="0.25">
      <c r="A994" s="64" t="s">
        <v>325</v>
      </c>
      <c r="B994" s="64" t="s">
        <v>810</v>
      </c>
      <c r="C994" s="65" t="s">
        <v>15843</v>
      </c>
      <c r="D994" s="66">
        <v>6.5</v>
      </c>
      <c r="E994" s="67" t="s">
        <v>136</v>
      </c>
      <c r="F994" s="68">
        <v>23.5</v>
      </c>
      <c r="G994" s="65"/>
      <c r="H994" s="69"/>
      <c r="I994" s="70"/>
      <c r="J994" s="70"/>
      <c r="K994" s="34" t="s">
        <v>65</v>
      </c>
      <c r="L994" s="77">
        <v>994</v>
      </c>
      <c r="M994" s="77"/>
      <c r="N994" s="72"/>
      <c r="O994" s="79" t="s">
        <v>999</v>
      </c>
      <c r="P994" s="81">
        <v>43165.648344907408</v>
      </c>
      <c r="Q994" s="79" t="s">
        <v>1461</v>
      </c>
      <c r="R994" s="83" t="s">
        <v>2256</v>
      </c>
      <c r="S994" s="79" t="s">
        <v>2531</v>
      </c>
      <c r="T994" s="79" t="s">
        <v>2897</v>
      </c>
      <c r="U994" s="79"/>
      <c r="V994" s="83" t="s">
        <v>3555</v>
      </c>
      <c r="W994" s="81">
        <v>43165.648344907408</v>
      </c>
      <c r="X994" s="83" t="s">
        <v>4429</v>
      </c>
      <c r="Y994" s="79"/>
      <c r="Z994" s="79"/>
      <c r="AA994" s="85" t="s">
        <v>5637</v>
      </c>
      <c r="AB994" s="79"/>
      <c r="AC994" s="79" t="b">
        <v>0</v>
      </c>
      <c r="AD994" s="79">
        <v>2</v>
      </c>
      <c r="AE994" s="85" t="s">
        <v>6296</v>
      </c>
      <c r="AF994" s="79" t="b">
        <v>0</v>
      </c>
      <c r="AG994" s="79" t="s">
        <v>6304</v>
      </c>
      <c r="AH994" s="79"/>
      <c r="AI994" s="85" t="s">
        <v>6296</v>
      </c>
      <c r="AJ994" s="79" t="b">
        <v>0</v>
      </c>
      <c r="AK994" s="79">
        <v>0</v>
      </c>
      <c r="AL994" s="85" t="s">
        <v>6296</v>
      </c>
      <c r="AM994" s="79" t="s">
        <v>6355</v>
      </c>
      <c r="AN994" s="79" t="b">
        <v>0</v>
      </c>
      <c r="AO994" s="85" t="s">
        <v>5637</v>
      </c>
      <c r="AP994" s="79" t="s">
        <v>176</v>
      </c>
      <c r="AQ994" s="79">
        <v>0</v>
      </c>
      <c r="AR994" s="79">
        <v>0</v>
      </c>
      <c r="AS994" s="79"/>
      <c r="AT994" s="79"/>
      <c r="AU994" s="79"/>
      <c r="AV994" s="79"/>
      <c r="AW994" s="79"/>
      <c r="AX994" s="79"/>
      <c r="AY994" s="79"/>
      <c r="AZ994" s="79"/>
      <c r="BA994">
        <v>8</v>
      </c>
      <c r="BB994" s="78" t="str">
        <f>REPLACE(INDEX(GroupVertices[Group], MATCH(Edges[[#This Row],[Vertex 1]],GroupVertices[Vertex],0)),1,1,"")</f>
        <v>3</v>
      </c>
      <c r="BC994" s="78" t="str">
        <f>REPLACE(INDEX(GroupVertices[Group], MATCH(Edges[[#This Row],[Vertex 2]],GroupVertices[Vertex],0)),1,1,"")</f>
        <v>3</v>
      </c>
      <c r="BD994" s="48"/>
      <c r="BE994" s="49"/>
      <c r="BF994" s="48"/>
      <c r="BG994" s="49"/>
      <c r="BH994" s="48"/>
      <c r="BI994" s="49"/>
      <c r="BJ994" s="48"/>
      <c r="BK994" s="49"/>
      <c r="BL994" s="48"/>
    </row>
    <row r="995" spans="1:64" x14ac:dyDescent="0.25">
      <c r="A995" s="64" t="s">
        <v>325</v>
      </c>
      <c r="B995" s="64" t="s">
        <v>810</v>
      </c>
      <c r="C995" s="65" t="s">
        <v>15843</v>
      </c>
      <c r="D995" s="66">
        <v>6.5</v>
      </c>
      <c r="E995" s="67" t="s">
        <v>136</v>
      </c>
      <c r="F995" s="68">
        <v>23.5</v>
      </c>
      <c r="G995" s="65"/>
      <c r="H995" s="69"/>
      <c r="I995" s="70"/>
      <c r="J995" s="70"/>
      <c r="K995" s="34" t="s">
        <v>65</v>
      </c>
      <c r="L995" s="77">
        <v>995</v>
      </c>
      <c r="M995" s="77"/>
      <c r="N995" s="72"/>
      <c r="O995" s="79" t="s">
        <v>999</v>
      </c>
      <c r="P995" s="81">
        <v>43165.649305555555</v>
      </c>
      <c r="Q995" s="79" t="s">
        <v>1462</v>
      </c>
      <c r="R995" s="83" t="s">
        <v>2256</v>
      </c>
      <c r="S995" s="79" t="s">
        <v>2531</v>
      </c>
      <c r="T995" s="79" t="s">
        <v>2897</v>
      </c>
      <c r="U995" s="79"/>
      <c r="V995" s="83" t="s">
        <v>3555</v>
      </c>
      <c r="W995" s="81">
        <v>43165.649305555555</v>
      </c>
      <c r="X995" s="83" t="s">
        <v>4430</v>
      </c>
      <c r="Y995" s="79"/>
      <c r="Z995" s="79"/>
      <c r="AA995" s="85" t="s">
        <v>5638</v>
      </c>
      <c r="AB995" s="79"/>
      <c r="AC995" s="79" t="b">
        <v>0</v>
      </c>
      <c r="AD995" s="79">
        <v>2</v>
      </c>
      <c r="AE995" s="85" t="s">
        <v>6296</v>
      </c>
      <c r="AF995" s="79" t="b">
        <v>0</v>
      </c>
      <c r="AG995" s="79" t="s">
        <v>6304</v>
      </c>
      <c r="AH995" s="79"/>
      <c r="AI995" s="85" t="s">
        <v>6296</v>
      </c>
      <c r="AJ995" s="79" t="b">
        <v>0</v>
      </c>
      <c r="AK995" s="79">
        <v>0</v>
      </c>
      <c r="AL995" s="85" t="s">
        <v>6296</v>
      </c>
      <c r="AM995" s="79" t="s">
        <v>6355</v>
      </c>
      <c r="AN995" s="79" t="b">
        <v>0</v>
      </c>
      <c r="AO995" s="85" t="s">
        <v>5638</v>
      </c>
      <c r="AP995" s="79" t="s">
        <v>176</v>
      </c>
      <c r="AQ995" s="79">
        <v>0</v>
      </c>
      <c r="AR995" s="79">
        <v>0</v>
      </c>
      <c r="AS995" s="79"/>
      <c r="AT995" s="79"/>
      <c r="AU995" s="79"/>
      <c r="AV995" s="79"/>
      <c r="AW995" s="79"/>
      <c r="AX995" s="79"/>
      <c r="AY995" s="79"/>
      <c r="AZ995" s="79"/>
      <c r="BA995">
        <v>8</v>
      </c>
      <c r="BB995" s="78" t="str">
        <f>REPLACE(INDEX(GroupVertices[Group], MATCH(Edges[[#This Row],[Vertex 1]],GroupVertices[Vertex],0)),1,1,"")</f>
        <v>3</v>
      </c>
      <c r="BC995" s="78" t="str">
        <f>REPLACE(INDEX(GroupVertices[Group], MATCH(Edges[[#This Row],[Vertex 2]],GroupVertices[Vertex],0)),1,1,"")</f>
        <v>3</v>
      </c>
      <c r="BD995" s="48"/>
      <c r="BE995" s="49"/>
      <c r="BF995" s="48"/>
      <c r="BG995" s="49"/>
      <c r="BH995" s="48"/>
      <c r="BI995" s="49"/>
      <c r="BJ995" s="48"/>
      <c r="BK995" s="49"/>
      <c r="BL995" s="48"/>
    </row>
    <row r="996" spans="1:64" x14ac:dyDescent="0.25">
      <c r="A996" s="64" t="s">
        <v>325</v>
      </c>
      <c r="B996" s="64" t="s">
        <v>810</v>
      </c>
      <c r="C996" s="65" t="s">
        <v>15843</v>
      </c>
      <c r="D996" s="66">
        <v>6.5</v>
      </c>
      <c r="E996" s="67" t="s">
        <v>136</v>
      </c>
      <c r="F996" s="68">
        <v>23.5</v>
      </c>
      <c r="G996" s="65"/>
      <c r="H996" s="69"/>
      <c r="I996" s="70"/>
      <c r="J996" s="70"/>
      <c r="K996" s="34" t="s">
        <v>65</v>
      </c>
      <c r="L996" s="77">
        <v>996</v>
      </c>
      <c r="M996" s="77"/>
      <c r="N996" s="72"/>
      <c r="O996" s="79" t="s">
        <v>999</v>
      </c>
      <c r="P996" s="81">
        <v>43165.652372685188</v>
      </c>
      <c r="Q996" s="79" t="s">
        <v>1463</v>
      </c>
      <c r="R996" s="83" t="s">
        <v>2256</v>
      </c>
      <c r="S996" s="79" t="s">
        <v>2531</v>
      </c>
      <c r="T996" s="79" t="s">
        <v>2710</v>
      </c>
      <c r="U996" s="79"/>
      <c r="V996" s="83" t="s">
        <v>3555</v>
      </c>
      <c r="W996" s="81">
        <v>43165.652372685188</v>
      </c>
      <c r="X996" s="83" t="s">
        <v>4431</v>
      </c>
      <c r="Y996" s="79"/>
      <c r="Z996" s="79"/>
      <c r="AA996" s="85" t="s">
        <v>5639</v>
      </c>
      <c r="AB996" s="79"/>
      <c r="AC996" s="79" t="b">
        <v>0</v>
      </c>
      <c r="AD996" s="79">
        <v>2</v>
      </c>
      <c r="AE996" s="85" t="s">
        <v>6296</v>
      </c>
      <c r="AF996" s="79" t="b">
        <v>0</v>
      </c>
      <c r="AG996" s="79" t="s">
        <v>6304</v>
      </c>
      <c r="AH996" s="79"/>
      <c r="AI996" s="85" t="s">
        <v>6296</v>
      </c>
      <c r="AJ996" s="79" t="b">
        <v>0</v>
      </c>
      <c r="AK996" s="79">
        <v>0</v>
      </c>
      <c r="AL996" s="85" t="s">
        <v>6296</v>
      </c>
      <c r="AM996" s="79" t="s">
        <v>6355</v>
      </c>
      <c r="AN996" s="79" t="b">
        <v>0</v>
      </c>
      <c r="AO996" s="85" t="s">
        <v>5639</v>
      </c>
      <c r="AP996" s="79" t="s">
        <v>176</v>
      </c>
      <c r="AQ996" s="79">
        <v>0</v>
      </c>
      <c r="AR996" s="79">
        <v>0</v>
      </c>
      <c r="AS996" s="79"/>
      <c r="AT996" s="79"/>
      <c r="AU996" s="79"/>
      <c r="AV996" s="79"/>
      <c r="AW996" s="79"/>
      <c r="AX996" s="79"/>
      <c r="AY996" s="79"/>
      <c r="AZ996" s="79"/>
      <c r="BA996">
        <v>8</v>
      </c>
      <c r="BB996" s="78" t="str">
        <f>REPLACE(INDEX(GroupVertices[Group], MATCH(Edges[[#This Row],[Vertex 1]],GroupVertices[Vertex],0)),1,1,"")</f>
        <v>3</v>
      </c>
      <c r="BC996" s="78" t="str">
        <f>REPLACE(INDEX(GroupVertices[Group], MATCH(Edges[[#This Row],[Vertex 2]],GroupVertices[Vertex],0)),1,1,"")</f>
        <v>3</v>
      </c>
      <c r="BD996" s="48"/>
      <c r="BE996" s="49"/>
      <c r="BF996" s="48"/>
      <c r="BG996" s="49"/>
      <c r="BH996" s="48"/>
      <c r="BI996" s="49"/>
      <c r="BJ996" s="48"/>
      <c r="BK996" s="49"/>
      <c r="BL996" s="48"/>
    </row>
    <row r="997" spans="1:64" x14ac:dyDescent="0.25">
      <c r="A997" s="64" t="s">
        <v>325</v>
      </c>
      <c r="B997" s="64" t="s">
        <v>810</v>
      </c>
      <c r="C997" s="65" t="s">
        <v>15843</v>
      </c>
      <c r="D997" s="66">
        <v>6.5</v>
      </c>
      <c r="E997" s="67" t="s">
        <v>136</v>
      </c>
      <c r="F997" s="68">
        <v>23.5</v>
      </c>
      <c r="G997" s="65"/>
      <c r="H997" s="69"/>
      <c r="I997" s="70"/>
      <c r="J997" s="70"/>
      <c r="K997" s="34" t="s">
        <v>65</v>
      </c>
      <c r="L997" s="77">
        <v>997</v>
      </c>
      <c r="M997" s="77"/>
      <c r="N997" s="72"/>
      <c r="O997" s="79" t="s">
        <v>999</v>
      </c>
      <c r="P997" s="81">
        <v>43165.654513888891</v>
      </c>
      <c r="Q997" s="79" t="s">
        <v>1464</v>
      </c>
      <c r="R997" s="83" t="s">
        <v>2256</v>
      </c>
      <c r="S997" s="79" t="s">
        <v>2531</v>
      </c>
      <c r="T997" s="79" t="s">
        <v>2710</v>
      </c>
      <c r="U997" s="79"/>
      <c r="V997" s="83" t="s">
        <v>3555</v>
      </c>
      <c r="W997" s="81">
        <v>43165.654513888891</v>
      </c>
      <c r="X997" s="83" t="s">
        <v>4432</v>
      </c>
      <c r="Y997" s="79"/>
      <c r="Z997" s="79"/>
      <c r="AA997" s="85" t="s">
        <v>5640</v>
      </c>
      <c r="AB997" s="79"/>
      <c r="AC997" s="79" t="b">
        <v>0</v>
      </c>
      <c r="AD997" s="79">
        <v>1</v>
      </c>
      <c r="AE997" s="85" t="s">
        <v>6296</v>
      </c>
      <c r="AF997" s="79" t="b">
        <v>0</v>
      </c>
      <c r="AG997" s="79" t="s">
        <v>6304</v>
      </c>
      <c r="AH997" s="79"/>
      <c r="AI997" s="85" t="s">
        <v>6296</v>
      </c>
      <c r="AJ997" s="79" t="b">
        <v>0</v>
      </c>
      <c r="AK997" s="79">
        <v>0</v>
      </c>
      <c r="AL997" s="85" t="s">
        <v>6296</v>
      </c>
      <c r="AM997" s="79" t="s">
        <v>6355</v>
      </c>
      <c r="AN997" s="79" t="b">
        <v>0</v>
      </c>
      <c r="AO997" s="85" t="s">
        <v>5640</v>
      </c>
      <c r="AP997" s="79" t="s">
        <v>176</v>
      </c>
      <c r="AQ997" s="79">
        <v>0</v>
      </c>
      <c r="AR997" s="79">
        <v>0</v>
      </c>
      <c r="AS997" s="79"/>
      <c r="AT997" s="79"/>
      <c r="AU997" s="79"/>
      <c r="AV997" s="79"/>
      <c r="AW997" s="79"/>
      <c r="AX997" s="79"/>
      <c r="AY997" s="79"/>
      <c r="AZ997" s="79"/>
      <c r="BA997">
        <v>8</v>
      </c>
      <c r="BB997" s="78" t="str">
        <f>REPLACE(INDEX(GroupVertices[Group], MATCH(Edges[[#This Row],[Vertex 1]],GroupVertices[Vertex],0)),1,1,"")</f>
        <v>3</v>
      </c>
      <c r="BC997" s="78" t="str">
        <f>REPLACE(INDEX(GroupVertices[Group], MATCH(Edges[[#This Row],[Vertex 2]],GroupVertices[Vertex],0)),1,1,"")</f>
        <v>3</v>
      </c>
      <c r="BD997" s="48"/>
      <c r="BE997" s="49"/>
      <c r="BF997" s="48"/>
      <c r="BG997" s="49"/>
      <c r="BH997" s="48"/>
      <c r="BI997" s="49"/>
      <c r="BJ997" s="48"/>
      <c r="BK997" s="49"/>
      <c r="BL997" s="48"/>
    </row>
    <row r="998" spans="1:64" x14ac:dyDescent="0.25">
      <c r="A998" s="64" t="s">
        <v>325</v>
      </c>
      <c r="B998" s="64" t="s">
        <v>810</v>
      </c>
      <c r="C998" s="65" t="s">
        <v>15843</v>
      </c>
      <c r="D998" s="66">
        <v>6.5</v>
      </c>
      <c r="E998" s="67" t="s">
        <v>136</v>
      </c>
      <c r="F998" s="68">
        <v>23.5</v>
      </c>
      <c r="G998" s="65"/>
      <c r="H998" s="69"/>
      <c r="I998" s="70"/>
      <c r="J998" s="70"/>
      <c r="K998" s="34" t="s">
        <v>65</v>
      </c>
      <c r="L998" s="77">
        <v>998</v>
      </c>
      <c r="M998" s="77"/>
      <c r="N998" s="72"/>
      <c r="O998" s="79" t="s">
        <v>999</v>
      </c>
      <c r="P998" s="81">
        <v>43165.656574074077</v>
      </c>
      <c r="Q998" s="79" t="s">
        <v>1465</v>
      </c>
      <c r="R998" s="79" t="s">
        <v>2257</v>
      </c>
      <c r="S998" s="79" t="s">
        <v>2605</v>
      </c>
      <c r="T998" s="79" t="s">
        <v>2898</v>
      </c>
      <c r="U998" s="79"/>
      <c r="V998" s="83" t="s">
        <v>3555</v>
      </c>
      <c r="W998" s="81">
        <v>43165.656574074077</v>
      </c>
      <c r="X998" s="83" t="s">
        <v>4433</v>
      </c>
      <c r="Y998" s="79"/>
      <c r="Z998" s="79"/>
      <c r="AA998" s="85" t="s">
        <v>5641</v>
      </c>
      <c r="AB998" s="79"/>
      <c r="AC998" s="79" t="b">
        <v>0</v>
      </c>
      <c r="AD998" s="79">
        <v>3</v>
      </c>
      <c r="AE998" s="85" t="s">
        <v>6296</v>
      </c>
      <c r="AF998" s="79" t="b">
        <v>0</v>
      </c>
      <c r="AG998" s="79" t="s">
        <v>6304</v>
      </c>
      <c r="AH998" s="79"/>
      <c r="AI998" s="85" t="s">
        <v>6296</v>
      </c>
      <c r="AJ998" s="79" t="b">
        <v>0</v>
      </c>
      <c r="AK998" s="79">
        <v>0</v>
      </c>
      <c r="AL998" s="85" t="s">
        <v>6296</v>
      </c>
      <c r="AM998" s="79" t="s">
        <v>6355</v>
      </c>
      <c r="AN998" s="79" t="b">
        <v>0</v>
      </c>
      <c r="AO998" s="85" t="s">
        <v>5641</v>
      </c>
      <c r="AP998" s="79" t="s">
        <v>176</v>
      </c>
      <c r="AQ998" s="79">
        <v>0</v>
      </c>
      <c r="AR998" s="79">
        <v>0</v>
      </c>
      <c r="AS998" s="79"/>
      <c r="AT998" s="79"/>
      <c r="AU998" s="79"/>
      <c r="AV998" s="79"/>
      <c r="AW998" s="79"/>
      <c r="AX998" s="79"/>
      <c r="AY998" s="79"/>
      <c r="AZ998" s="79"/>
      <c r="BA998">
        <v>8</v>
      </c>
      <c r="BB998" s="78" t="str">
        <f>REPLACE(INDEX(GroupVertices[Group], MATCH(Edges[[#This Row],[Vertex 1]],GroupVertices[Vertex],0)),1,1,"")</f>
        <v>3</v>
      </c>
      <c r="BC998" s="78" t="str">
        <f>REPLACE(INDEX(GroupVertices[Group], MATCH(Edges[[#This Row],[Vertex 2]],GroupVertices[Vertex],0)),1,1,"")</f>
        <v>3</v>
      </c>
      <c r="BD998" s="48"/>
      <c r="BE998" s="49"/>
      <c r="BF998" s="48"/>
      <c r="BG998" s="49"/>
      <c r="BH998" s="48"/>
      <c r="BI998" s="49"/>
      <c r="BJ998" s="48"/>
      <c r="BK998" s="49"/>
      <c r="BL998" s="48"/>
    </row>
    <row r="999" spans="1:64" x14ac:dyDescent="0.25">
      <c r="A999" s="64" t="s">
        <v>325</v>
      </c>
      <c r="B999" s="64" t="s">
        <v>810</v>
      </c>
      <c r="C999" s="65" t="s">
        <v>15843</v>
      </c>
      <c r="D999" s="66">
        <v>6.5</v>
      </c>
      <c r="E999" s="67" t="s">
        <v>136</v>
      </c>
      <c r="F999" s="68">
        <v>23.5</v>
      </c>
      <c r="G999" s="65"/>
      <c r="H999" s="69"/>
      <c r="I999" s="70"/>
      <c r="J999" s="70"/>
      <c r="K999" s="34" t="s">
        <v>65</v>
      </c>
      <c r="L999" s="77">
        <v>999</v>
      </c>
      <c r="M999" s="77"/>
      <c r="N999" s="72"/>
      <c r="O999" s="79" t="s">
        <v>999</v>
      </c>
      <c r="P999" s="81">
        <v>43165.658703703702</v>
      </c>
      <c r="Q999" s="79" t="s">
        <v>1466</v>
      </c>
      <c r="R999" s="83" t="s">
        <v>2256</v>
      </c>
      <c r="S999" s="79" t="s">
        <v>2531</v>
      </c>
      <c r="T999" s="79" t="s">
        <v>2710</v>
      </c>
      <c r="U999" s="79"/>
      <c r="V999" s="83" t="s">
        <v>3555</v>
      </c>
      <c r="W999" s="81">
        <v>43165.658703703702</v>
      </c>
      <c r="X999" s="83" t="s">
        <v>4434</v>
      </c>
      <c r="Y999" s="79"/>
      <c r="Z999" s="79"/>
      <c r="AA999" s="85" t="s">
        <v>5642</v>
      </c>
      <c r="AB999" s="79"/>
      <c r="AC999" s="79" t="b">
        <v>0</v>
      </c>
      <c r="AD999" s="79">
        <v>1</v>
      </c>
      <c r="AE999" s="85" t="s">
        <v>6296</v>
      </c>
      <c r="AF999" s="79" t="b">
        <v>0</v>
      </c>
      <c r="AG999" s="79" t="s">
        <v>6304</v>
      </c>
      <c r="AH999" s="79"/>
      <c r="AI999" s="85" t="s">
        <v>6296</v>
      </c>
      <c r="AJ999" s="79" t="b">
        <v>0</v>
      </c>
      <c r="AK999" s="79">
        <v>0</v>
      </c>
      <c r="AL999" s="85" t="s">
        <v>6296</v>
      </c>
      <c r="AM999" s="79" t="s">
        <v>6355</v>
      </c>
      <c r="AN999" s="79" t="b">
        <v>0</v>
      </c>
      <c r="AO999" s="85" t="s">
        <v>5642</v>
      </c>
      <c r="AP999" s="79" t="s">
        <v>176</v>
      </c>
      <c r="AQ999" s="79">
        <v>0</v>
      </c>
      <c r="AR999" s="79">
        <v>0</v>
      </c>
      <c r="AS999" s="79"/>
      <c r="AT999" s="79"/>
      <c r="AU999" s="79"/>
      <c r="AV999" s="79"/>
      <c r="AW999" s="79"/>
      <c r="AX999" s="79"/>
      <c r="AY999" s="79"/>
      <c r="AZ999" s="79"/>
      <c r="BA999">
        <v>8</v>
      </c>
      <c r="BB999" s="78" t="str">
        <f>REPLACE(INDEX(GroupVertices[Group], MATCH(Edges[[#This Row],[Vertex 1]],GroupVertices[Vertex],0)),1,1,"")</f>
        <v>3</v>
      </c>
      <c r="BC999" s="78" t="str">
        <f>REPLACE(INDEX(GroupVertices[Group], MATCH(Edges[[#This Row],[Vertex 2]],GroupVertices[Vertex],0)),1,1,"")</f>
        <v>3</v>
      </c>
      <c r="BD999" s="48"/>
      <c r="BE999" s="49"/>
      <c r="BF999" s="48"/>
      <c r="BG999" s="49"/>
      <c r="BH999" s="48"/>
      <c r="BI999" s="49"/>
      <c r="BJ999" s="48"/>
      <c r="BK999" s="49"/>
      <c r="BL999" s="48"/>
    </row>
    <row r="1000" spans="1:64" x14ac:dyDescent="0.25">
      <c r="A1000" s="64" t="s">
        <v>325</v>
      </c>
      <c r="B1000" s="64" t="s">
        <v>810</v>
      </c>
      <c r="C1000" s="65" t="s">
        <v>15843</v>
      </c>
      <c r="D1000" s="66">
        <v>6.5</v>
      </c>
      <c r="E1000" s="67" t="s">
        <v>136</v>
      </c>
      <c r="F1000" s="68">
        <v>23.5</v>
      </c>
      <c r="G1000" s="65"/>
      <c r="H1000" s="69"/>
      <c r="I1000" s="70"/>
      <c r="J1000" s="70"/>
      <c r="K1000" s="34" t="s">
        <v>65</v>
      </c>
      <c r="L1000" s="77">
        <v>1000</v>
      </c>
      <c r="M1000" s="77"/>
      <c r="N1000" s="72"/>
      <c r="O1000" s="79" t="s">
        <v>999</v>
      </c>
      <c r="P1000" s="81">
        <v>43165.659398148149</v>
      </c>
      <c r="Q1000" s="79" t="s">
        <v>1467</v>
      </c>
      <c r="R1000" s="83" t="s">
        <v>2256</v>
      </c>
      <c r="S1000" s="79" t="s">
        <v>2531</v>
      </c>
      <c r="T1000" s="79" t="s">
        <v>2710</v>
      </c>
      <c r="U1000" s="79"/>
      <c r="V1000" s="83" t="s">
        <v>3555</v>
      </c>
      <c r="W1000" s="81">
        <v>43165.659398148149</v>
      </c>
      <c r="X1000" s="83" t="s">
        <v>4435</v>
      </c>
      <c r="Y1000" s="79"/>
      <c r="Z1000" s="79"/>
      <c r="AA1000" s="85" t="s">
        <v>5643</v>
      </c>
      <c r="AB1000" s="79"/>
      <c r="AC1000" s="79" t="b">
        <v>0</v>
      </c>
      <c r="AD1000" s="79">
        <v>2</v>
      </c>
      <c r="AE1000" s="85" t="s">
        <v>6296</v>
      </c>
      <c r="AF1000" s="79" t="b">
        <v>0</v>
      </c>
      <c r="AG1000" s="79" t="s">
        <v>6304</v>
      </c>
      <c r="AH1000" s="79"/>
      <c r="AI1000" s="85" t="s">
        <v>6296</v>
      </c>
      <c r="AJ1000" s="79" t="b">
        <v>0</v>
      </c>
      <c r="AK1000" s="79">
        <v>1</v>
      </c>
      <c r="AL1000" s="85" t="s">
        <v>6296</v>
      </c>
      <c r="AM1000" s="79" t="s">
        <v>6355</v>
      </c>
      <c r="AN1000" s="79" t="b">
        <v>0</v>
      </c>
      <c r="AO1000" s="85" t="s">
        <v>5643</v>
      </c>
      <c r="AP1000" s="79" t="s">
        <v>176</v>
      </c>
      <c r="AQ1000" s="79">
        <v>0</v>
      </c>
      <c r="AR1000" s="79">
        <v>0</v>
      </c>
      <c r="AS1000" s="79"/>
      <c r="AT1000" s="79"/>
      <c r="AU1000" s="79"/>
      <c r="AV1000" s="79"/>
      <c r="AW1000" s="79"/>
      <c r="AX1000" s="79"/>
      <c r="AY1000" s="79"/>
      <c r="AZ1000" s="79"/>
      <c r="BA1000">
        <v>8</v>
      </c>
      <c r="BB1000" s="78" t="str">
        <f>REPLACE(INDEX(GroupVertices[Group], MATCH(Edges[[#This Row],[Vertex 1]],GroupVertices[Vertex],0)),1,1,"")</f>
        <v>3</v>
      </c>
      <c r="BC1000" s="78" t="str">
        <f>REPLACE(INDEX(GroupVertices[Group], MATCH(Edges[[#This Row],[Vertex 2]],GroupVertices[Vertex],0)),1,1,"")</f>
        <v>3</v>
      </c>
      <c r="BD1000" s="48"/>
      <c r="BE1000" s="49"/>
      <c r="BF1000" s="48"/>
      <c r="BG1000" s="49"/>
      <c r="BH1000" s="48"/>
      <c r="BI1000" s="49"/>
      <c r="BJ1000" s="48"/>
      <c r="BK1000" s="49"/>
      <c r="BL1000" s="48"/>
    </row>
    <row r="1001" spans="1:64" x14ac:dyDescent="0.25">
      <c r="A1001" s="64" t="s">
        <v>325</v>
      </c>
      <c r="B1001" s="64" t="s">
        <v>810</v>
      </c>
      <c r="C1001" s="65" t="s">
        <v>15843</v>
      </c>
      <c r="D1001" s="66">
        <v>6.5</v>
      </c>
      <c r="E1001" s="67" t="s">
        <v>136</v>
      </c>
      <c r="F1001" s="68">
        <v>23.5</v>
      </c>
      <c r="G1001" s="65"/>
      <c r="H1001" s="69"/>
      <c r="I1001" s="70"/>
      <c r="J1001" s="70"/>
      <c r="K1001" s="34" t="s">
        <v>65</v>
      </c>
      <c r="L1001" s="77">
        <v>1001</v>
      </c>
      <c r="M1001" s="77"/>
      <c r="N1001" s="72"/>
      <c r="O1001" s="79" t="s">
        <v>999</v>
      </c>
      <c r="P1001" s="81">
        <v>43165.666307870371</v>
      </c>
      <c r="Q1001" s="79" t="s">
        <v>1093</v>
      </c>
      <c r="R1001" s="83" t="s">
        <v>2046</v>
      </c>
      <c r="S1001" s="79" t="s">
        <v>2532</v>
      </c>
      <c r="T1001" s="79" t="s">
        <v>2710</v>
      </c>
      <c r="U1001" s="79"/>
      <c r="V1001" s="83" t="s">
        <v>3555</v>
      </c>
      <c r="W1001" s="81">
        <v>43165.666307870371</v>
      </c>
      <c r="X1001" s="83" t="s">
        <v>4004</v>
      </c>
      <c r="Y1001" s="79"/>
      <c r="Z1001" s="79"/>
      <c r="AA1001" s="85" t="s">
        <v>5212</v>
      </c>
      <c r="AB1001" s="79"/>
      <c r="AC1001" s="79" t="b">
        <v>0</v>
      </c>
      <c r="AD1001" s="79">
        <v>3</v>
      </c>
      <c r="AE1001" s="85" t="s">
        <v>6296</v>
      </c>
      <c r="AF1001" s="79" t="b">
        <v>0</v>
      </c>
      <c r="AG1001" s="79" t="s">
        <v>6304</v>
      </c>
      <c r="AH1001" s="79"/>
      <c r="AI1001" s="85" t="s">
        <v>6296</v>
      </c>
      <c r="AJ1001" s="79" t="b">
        <v>0</v>
      </c>
      <c r="AK1001" s="79">
        <v>1</v>
      </c>
      <c r="AL1001" s="85" t="s">
        <v>6296</v>
      </c>
      <c r="AM1001" s="79" t="s">
        <v>6355</v>
      </c>
      <c r="AN1001" s="79" t="b">
        <v>0</v>
      </c>
      <c r="AO1001" s="85" t="s">
        <v>5212</v>
      </c>
      <c r="AP1001" s="79" t="s">
        <v>176</v>
      </c>
      <c r="AQ1001" s="79">
        <v>0</v>
      </c>
      <c r="AR1001" s="79">
        <v>0</v>
      </c>
      <c r="AS1001" s="79"/>
      <c r="AT1001" s="79"/>
      <c r="AU1001" s="79"/>
      <c r="AV1001" s="79"/>
      <c r="AW1001" s="79"/>
      <c r="AX1001" s="79"/>
      <c r="AY1001" s="79"/>
      <c r="AZ1001" s="79"/>
      <c r="BA1001">
        <v>8</v>
      </c>
      <c r="BB1001" s="78" t="str">
        <f>REPLACE(INDEX(GroupVertices[Group], MATCH(Edges[[#This Row],[Vertex 1]],GroupVertices[Vertex],0)),1,1,"")</f>
        <v>3</v>
      </c>
      <c r="BC1001" s="78" t="str">
        <f>REPLACE(INDEX(GroupVertices[Group], MATCH(Edges[[#This Row],[Vertex 2]],GroupVertices[Vertex],0)),1,1,"")</f>
        <v>3</v>
      </c>
      <c r="BD1001" s="48"/>
      <c r="BE1001" s="49"/>
      <c r="BF1001" s="48"/>
      <c r="BG1001" s="49"/>
      <c r="BH1001" s="48"/>
      <c r="BI1001" s="49"/>
      <c r="BJ1001" s="48"/>
      <c r="BK1001" s="49"/>
      <c r="BL1001" s="48"/>
    </row>
    <row r="1002" spans="1:64" x14ac:dyDescent="0.25">
      <c r="A1002" s="64" t="s">
        <v>666</v>
      </c>
      <c r="B1002" s="64" t="s">
        <v>810</v>
      </c>
      <c r="C1002" s="65" t="s">
        <v>15839</v>
      </c>
      <c r="D1002" s="66">
        <v>3</v>
      </c>
      <c r="E1002" s="67" t="s">
        <v>132</v>
      </c>
      <c r="F1002" s="68">
        <v>35</v>
      </c>
      <c r="G1002" s="65"/>
      <c r="H1002" s="69"/>
      <c r="I1002" s="70"/>
      <c r="J1002" s="70"/>
      <c r="K1002" s="34" t="s">
        <v>65</v>
      </c>
      <c r="L1002" s="77">
        <v>1002</v>
      </c>
      <c r="M1002" s="77"/>
      <c r="N1002" s="72"/>
      <c r="O1002" s="79" t="s">
        <v>999</v>
      </c>
      <c r="P1002" s="81">
        <v>43165.664317129631</v>
      </c>
      <c r="Q1002" s="79" t="s">
        <v>1544</v>
      </c>
      <c r="R1002" s="79"/>
      <c r="S1002" s="79"/>
      <c r="T1002" s="79" t="s">
        <v>2710</v>
      </c>
      <c r="U1002" s="79"/>
      <c r="V1002" s="83" t="s">
        <v>3803</v>
      </c>
      <c r="W1002" s="81">
        <v>43165.664317129631</v>
      </c>
      <c r="X1002" s="83" t="s">
        <v>4534</v>
      </c>
      <c r="Y1002" s="79"/>
      <c r="Z1002" s="79"/>
      <c r="AA1002" s="85" t="s">
        <v>5742</v>
      </c>
      <c r="AB1002" s="79"/>
      <c r="AC1002" s="79" t="b">
        <v>0</v>
      </c>
      <c r="AD1002" s="79">
        <v>0</v>
      </c>
      <c r="AE1002" s="85" t="s">
        <v>6296</v>
      </c>
      <c r="AF1002" s="79" t="b">
        <v>0</v>
      </c>
      <c r="AG1002" s="79" t="s">
        <v>6304</v>
      </c>
      <c r="AH1002" s="79"/>
      <c r="AI1002" s="85" t="s">
        <v>6296</v>
      </c>
      <c r="AJ1002" s="79" t="b">
        <v>0</v>
      </c>
      <c r="AK1002" s="79">
        <v>1</v>
      </c>
      <c r="AL1002" s="85" t="s">
        <v>5643</v>
      </c>
      <c r="AM1002" s="79" t="s">
        <v>6333</v>
      </c>
      <c r="AN1002" s="79" t="b">
        <v>0</v>
      </c>
      <c r="AO1002" s="85" t="s">
        <v>5643</v>
      </c>
      <c r="AP1002" s="79" t="s">
        <v>176</v>
      </c>
      <c r="AQ1002" s="79">
        <v>0</v>
      </c>
      <c r="AR1002" s="79">
        <v>0</v>
      </c>
      <c r="AS1002" s="79"/>
      <c r="AT1002" s="79"/>
      <c r="AU1002" s="79"/>
      <c r="AV1002" s="79"/>
      <c r="AW1002" s="79"/>
      <c r="AX1002" s="79"/>
      <c r="AY1002" s="79"/>
      <c r="AZ1002" s="79"/>
      <c r="BA1002">
        <v>1</v>
      </c>
      <c r="BB1002" s="78" t="str">
        <f>REPLACE(INDEX(GroupVertices[Group], MATCH(Edges[[#This Row],[Vertex 1]],GroupVertices[Vertex],0)),1,1,"")</f>
        <v>3</v>
      </c>
      <c r="BC1002" s="78" t="str">
        <f>REPLACE(INDEX(GroupVertices[Group], MATCH(Edges[[#This Row],[Vertex 2]],GroupVertices[Vertex],0)),1,1,"")</f>
        <v>3</v>
      </c>
      <c r="BD1002" s="48"/>
      <c r="BE1002" s="49"/>
      <c r="BF1002" s="48"/>
      <c r="BG1002" s="49"/>
      <c r="BH1002" s="48"/>
      <c r="BI1002" s="49"/>
      <c r="BJ1002" s="48"/>
      <c r="BK1002" s="49"/>
      <c r="BL1002" s="48"/>
    </row>
    <row r="1003" spans="1:64" x14ac:dyDescent="0.25">
      <c r="A1003" s="64" t="s">
        <v>325</v>
      </c>
      <c r="B1003" s="64" t="s">
        <v>484</v>
      </c>
      <c r="C1003" s="65" t="s">
        <v>15843</v>
      </c>
      <c r="D1003" s="66">
        <v>6.5</v>
      </c>
      <c r="E1003" s="67" t="s">
        <v>136</v>
      </c>
      <c r="F1003" s="68">
        <v>23.5</v>
      </c>
      <c r="G1003" s="65"/>
      <c r="H1003" s="69"/>
      <c r="I1003" s="70"/>
      <c r="J1003" s="70"/>
      <c r="K1003" s="34" t="s">
        <v>66</v>
      </c>
      <c r="L1003" s="77">
        <v>1003</v>
      </c>
      <c r="M1003" s="77"/>
      <c r="N1003" s="72"/>
      <c r="O1003" s="79" t="s">
        <v>999</v>
      </c>
      <c r="P1003" s="81">
        <v>43165.648344907408</v>
      </c>
      <c r="Q1003" s="79" t="s">
        <v>1461</v>
      </c>
      <c r="R1003" s="83" t="s">
        <v>2256</v>
      </c>
      <c r="S1003" s="79" t="s">
        <v>2531</v>
      </c>
      <c r="T1003" s="79" t="s">
        <v>2897</v>
      </c>
      <c r="U1003" s="79"/>
      <c r="V1003" s="83" t="s">
        <v>3555</v>
      </c>
      <c r="W1003" s="81">
        <v>43165.648344907408</v>
      </c>
      <c r="X1003" s="83" t="s">
        <v>4429</v>
      </c>
      <c r="Y1003" s="79"/>
      <c r="Z1003" s="79"/>
      <c r="AA1003" s="85" t="s">
        <v>5637</v>
      </c>
      <c r="AB1003" s="79"/>
      <c r="AC1003" s="79" t="b">
        <v>0</v>
      </c>
      <c r="AD1003" s="79">
        <v>2</v>
      </c>
      <c r="AE1003" s="85" t="s">
        <v>6296</v>
      </c>
      <c r="AF1003" s="79" t="b">
        <v>0</v>
      </c>
      <c r="AG1003" s="79" t="s">
        <v>6304</v>
      </c>
      <c r="AH1003" s="79"/>
      <c r="AI1003" s="85" t="s">
        <v>6296</v>
      </c>
      <c r="AJ1003" s="79" t="b">
        <v>0</v>
      </c>
      <c r="AK1003" s="79">
        <v>0</v>
      </c>
      <c r="AL1003" s="85" t="s">
        <v>6296</v>
      </c>
      <c r="AM1003" s="79" t="s">
        <v>6355</v>
      </c>
      <c r="AN1003" s="79" t="b">
        <v>0</v>
      </c>
      <c r="AO1003" s="85" t="s">
        <v>5637</v>
      </c>
      <c r="AP1003" s="79" t="s">
        <v>176</v>
      </c>
      <c r="AQ1003" s="79">
        <v>0</v>
      </c>
      <c r="AR1003" s="79">
        <v>0</v>
      </c>
      <c r="AS1003" s="79"/>
      <c r="AT1003" s="79"/>
      <c r="AU1003" s="79"/>
      <c r="AV1003" s="79"/>
      <c r="AW1003" s="79"/>
      <c r="AX1003" s="79"/>
      <c r="AY1003" s="79"/>
      <c r="AZ1003" s="79"/>
      <c r="BA1003">
        <v>8</v>
      </c>
      <c r="BB1003" s="78" t="str">
        <f>REPLACE(INDEX(GroupVertices[Group], MATCH(Edges[[#This Row],[Vertex 1]],GroupVertices[Vertex],0)),1,1,"")</f>
        <v>3</v>
      </c>
      <c r="BC1003" s="78" t="str">
        <f>REPLACE(INDEX(GroupVertices[Group], MATCH(Edges[[#This Row],[Vertex 2]],GroupVertices[Vertex],0)),1,1,"")</f>
        <v>9</v>
      </c>
      <c r="BD1003" s="48"/>
      <c r="BE1003" s="49"/>
      <c r="BF1003" s="48"/>
      <c r="BG1003" s="49"/>
      <c r="BH1003" s="48"/>
      <c r="BI1003" s="49"/>
      <c r="BJ1003" s="48"/>
      <c r="BK1003" s="49"/>
      <c r="BL1003" s="48"/>
    </row>
    <row r="1004" spans="1:64" x14ac:dyDescent="0.25">
      <c r="A1004" s="64" t="s">
        <v>325</v>
      </c>
      <c r="B1004" s="64" t="s">
        <v>666</v>
      </c>
      <c r="C1004" s="65" t="s">
        <v>15843</v>
      </c>
      <c r="D1004" s="66">
        <v>6.5</v>
      </c>
      <c r="E1004" s="67" t="s">
        <v>136</v>
      </c>
      <c r="F1004" s="68">
        <v>23.5</v>
      </c>
      <c r="G1004" s="65"/>
      <c r="H1004" s="69"/>
      <c r="I1004" s="70"/>
      <c r="J1004" s="70"/>
      <c r="K1004" s="34" t="s">
        <v>66</v>
      </c>
      <c r="L1004" s="77">
        <v>1004</v>
      </c>
      <c r="M1004" s="77"/>
      <c r="N1004" s="72"/>
      <c r="O1004" s="79" t="s">
        <v>999</v>
      </c>
      <c r="P1004" s="81">
        <v>43165.648344907408</v>
      </c>
      <c r="Q1004" s="79" t="s">
        <v>1461</v>
      </c>
      <c r="R1004" s="83" t="s">
        <v>2256</v>
      </c>
      <c r="S1004" s="79" t="s">
        <v>2531</v>
      </c>
      <c r="T1004" s="79" t="s">
        <v>2897</v>
      </c>
      <c r="U1004" s="79"/>
      <c r="V1004" s="83" t="s">
        <v>3555</v>
      </c>
      <c r="W1004" s="81">
        <v>43165.648344907408</v>
      </c>
      <c r="X1004" s="83" t="s">
        <v>4429</v>
      </c>
      <c r="Y1004" s="79"/>
      <c r="Z1004" s="79"/>
      <c r="AA1004" s="85" t="s">
        <v>5637</v>
      </c>
      <c r="AB1004" s="79"/>
      <c r="AC1004" s="79" t="b">
        <v>0</v>
      </c>
      <c r="AD1004" s="79">
        <v>2</v>
      </c>
      <c r="AE1004" s="85" t="s">
        <v>6296</v>
      </c>
      <c r="AF1004" s="79" t="b">
        <v>0</v>
      </c>
      <c r="AG1004" s="79" t="s">
        <v>6304</v>
      </c>
      <c r="AH1004" s="79"/>
      <c r="AI1004" s="85" t="s">
        <v>6296</v>
      </c>
      <c r="AJ1004" s="79" t="b">
        <v>0</v>
      </c>
      <c r="AK1004" s="79">
        <v>0</v>
      </c>
      <c r="AL1004" s="85" t="s">
        <v>6296</v>
      </c>
      <c r="AM1004" s="79" t="s">
        <v>6355</v>
      </c>
      <c r="AN1004" s="79" t="b">
        <v>0</v>
      </c>
      <c r="AO1004" s="85" t="s">
        <v>5637</v>
      </c>
      <c r="AP1004" s="79" t="s">
        <v>176</v>
      </c>
      <c r="AQ1004" s="79">
        <v>0</v>
      </c>
      <c r="AR1004" s="79">
        <v>0</v>
      </c>
      <c r="AS1004" s="79"/>
      <c r="AT1004" s="79"/>
      <c r="AU1004" s="79"/>
      <c r="AV1004" s="79"/>
      <c r="AW1004" s="79"/>
      <c r="AX1004" s="79"/>
      <c r="AY1004" s="79"/>
      <c r="AZ1004" s="79"/>
      <c r="BA1004">
        <v>8</v>
      </c>
      <c r="BB1004" s="78" t="str">
        <f>REPLACE(INDEX(GroupVertices[Group], MATCH(Edges[[#This Row],[Vertex 1]],GroupVertices[Vertex],0)),1,1,"")</f>
        <v>3</v>
      </c>
      <c r="BC1004" s="78" t="str">
        <f>REPLACE(INDEX(GroupVertices[Group], MATCH(Edges[[#This Row],[Vertex 2]],GroupVertices[Vertex],0)),1,1,"")</f>
        <v>3</v>
      </c>
      <c r="BD1004" s="48"/>
      <c r="BE1004" s="49"/>
      <c r="BF1004" s="48"/>
      <c r="BG1004" s="49"/>
      <c r="BH1004" s="48"/>
      <c r="BI1004" s="49"/>
      <c r="BJ1004" s="48"/>
      <c r="BK1004" s="49"/>
      <c r="BL1004" s="48"/>
    </row>
    <row r="1005" spans="1:64" x14ac:dyDescent="0.25">
      <c r="A1005" s="64" t="s">
        <v>325</v>
      </c>
      <c r="B1005" s="64" t="s">
        <v>484</v>
      </c>
      <c r="C1005" s="65" t="s">
        <v>15843</v>
      </c>
      <c r="D1005" s="66">
        <v>6.5</v>
      </c>
      <c r="E1005" s="67" t="s">
        <v>136</v>
      </c>
      <c r="F1005" s="68">
        <v>23.5</v>
      </c>
      <c r="G1005" s="65"/>
      <c r="H1005" s="69"/>
      <c r="I1005" s="70"/>
      <c r="J1005" s="70"/>
      <c r="K1005" s="34" t="s">
        <v>66</v>
      </c>
      <c r="L1005" s="77">
        <v>1005</v>
      </c>
      <c r="M1005" s="77"/>
      <c r="N1005" s="72"/>
      <c r="O1005" s="79" t="s">
        <v>999</v>
      </c>
      <c r="P1005" s="81">
        <v>43165.649305555555</v>
      </c>
      <c r="Q1005" s="79" t="s">
        <v>1462</v>
      </c>
      <c r="R1005" s="83" t="s">
        <v>2256</v>
      </c>
      <c r="S1005" s="79" t="s">
        <v>2531</v>
      </c>
      <c r="T1005" s="79" t="s">
        <v>2897</v>
      </c>
      <c r="U1005" s="79"/>
      <c r="V1005" s="83" t="s">
        <v>3555</v>
      </c>
      <c r="W1005" s="81">
        <v>43165.649305555555</v>
      </c>
      <c r="X1005" s="83" t="s">
        <v>4430</v>
      </c>
      <c r="Y1005" s="79"/>
      <c r="Z1005" s="79"/>
      <c r="AA1005" s="85" t="s">
        <v>5638</v>
      </c>
      <c r="AB1005" s="79"/>
      <c r="AC1005" s="79" t="b">
        <v>0</v>
      </c>
      <c r="AD1005" s="79">
        <v>2</v>
      </c>
      <c r="AE1005" s="85" t="s">
        <v>6296</v>
      </c>
      <c r="AF1005" s="79" t="b">
        <v>0</v>
      </c>
      <c r="AG1005" s="79" t="s">
        <v>6304</v>
      </c>
      <c r="AH1005" s="79"/>
      <c r="AI1005" s="85" t="s">
        <v>6296</v>
      </c>
      <c r="AJ1005" s="79" t="b">
        <v>0</v>
      </c>
      <c r="AK1005" s="79">
        <v>0</v>
      </c>
      <c r="AL1005" s="85" t="s">
        <v>6296</v>
      </c>
      <c r="AM1005" s="79" t="s">
        <v>6355</v>
      </c>
      <c r="AN1005" s="79" t="b">
        <v>0</v>
      </c>
      <c r="AO1005" s="85" t="s">
        <v>5638</v>
      </c>
      <c r="AP1005" s="79" t="s">
        <v>176</v>
      </c>
      <c r="AQ1005" s="79">
        <v>0</v>
      </c>
      <c r="AR1005" s="79">
        <v>0</v>
      </c>
      <c r="AS1005" s="79"/>
      <c r="AT1005" s="79"/>
      <c r="AU1005" s="79"/>
      <c r="AV1005" s="79"/>
      <c r="AW1005" s="79"/>
      <c r="AX1005" s="79"/>
      <c r="AY1005" s="79"/>
      <c r="AZ1005" s="79"/>
      <c r="BA1005">
        <v>8</v>
      </c>
      <c r="BB1005" s="78" t="str">
        <f>REPLACE(INDEX(GroupVertices[Group], MATCH(Edges[[#This Row],[Vertex 1]],GroupVertices[Vertex],0)),1,1,"")</f>
        <v>3</v>
      </c>
      <c r="BC1005" s="78" t="str">
        <f>REPLACE(INDEX(GroupVertices[Group], MATCH(Edges[[#This Row],[Vertex 2]],GroupVertices[Vertex],0)),1,1,"")</f>
        <v>9</v>
      </c>
      <c r="BD1005" s="48"/>
      <c r="BE1005" s="49"/>
      <c r="BF1005" s="48"/>
      <c r="BG1005" s="49"/>
      <c r="BH1005" s="48"/>
      <c r="BI1005" s="49"/>
      <c r="BJ1005" s="48"/>
      <c r="BK1005" s="49"/>
      <c r="BL1005" s="48"/>
    </row>
    <row r="1006" spans="1:64" x14ac:dyDescent="0.25">
      <c r="A1006" s="64" t="s">
        <v>325</v>
      </c>
      <c r="B1006" s="64" t="s">
        <v>666</v>
      </c>
      <c r="C1006" s="65" t="s">
        <v>15843</v>
      </c>
      <c r="D1006" s="66">
        <v>6.5</v>
      </c>
      <c r="E1006" s="67" t="s">
        <v>136</v>
      </c>
      <c r="F1006" s="68">
        <v>23.5</v>
      </c>
      <c r="G1006" s="65"/>
      <c r="H1006" s="69"/>
      <c r="I1006" s="70"/>
      <c r="J1006" s="70"/>
      <c r="K1006" s="34" t="s">
        <v>66</v>
      </c>
      <c r="L1006" s="77">
        <v>1006</v>
      </c>
      <c r="M1006" s="77"/>
      <c r="N1006" s="72"/>
      <c r="O1006" s="79" t="s">
        <v>999</v>
      </c>
      <c r="P1006" s="81">
        <v>43165.649305555555</v>
      </c>
      <c r="Q1006" s="79" t="s">
        <v>1462</v>
      </c>
      <c r="R1006" s="83" t="s">
        <v>2256</v>
      </c>
      <c r="S1006" s="79" t="s">
        <v>2531</v>
      </c>
      <c r="T1006" s="79" t="s">
        <v>2897</v>
      </c>
      <c r="U1006" s="79"/>
      <c r="V1006" s="83" t="s">
        <v>3555</v>
      </c>
      <c r="W1006" s="81">
        <v>43165.649305555555</v>
      </c>
      <c r="X1006" s="83" t="s">
        <v>4430</v>
      </c>
      <c r="Y1006" s="79"/>
      <c r="Z1006" s="79"/>
      <c r="AA1006" s="85" t="s">
        <v>5638</v>
      </c>
      <c r="AB1006" s="79"/>
      <c r="AC1006" s="79" t="b">
        <v>0</v>
      </c>
      <c r="AD1006" s="79">
        <v>2</v>
      </c>
      <c r="AE1006" s="85" t="s">
        <v>6296</v>
      </c>
      <c r="AF1006" s="79" t="b">
        <v>0</v>
      </c>
      <c r="AG1006" s="79" t="s">
        <v>6304</v>
      </c>
      <c r="AH1006" s="79"/>
      <c r="AI1006" s="85" t="s">
        <v>6296</v>
      </c>
      <c r="AJ1006" s="79" t="b">
        <v>0</v>
      </c>
      <c r="AK1006" s="79">
        <v>0</v>
      </c>
      <c r="AL1006" s="85" t="s">
        <v>6296</v>
      </c>
      <c r="AM1006" s="79" t="s">
        <v>6355</v>
      </c>
      <c r="AN1006" s="79" t="b">
        <v>0</v>
      </c>
      <c r="AO1006" s="85" t="s">
        <v>5638</v>
      </c>
      <c r="AP1006" s="79" t="s">
        <v>176</v>
      </c>
      <c r="AQ1006" s="79">
        <v>0</v>
      </c>
      <c r="AR1006" s="79">
        <v>0</v>
      </c>
      <c r="AS1006" s="79"/>
      <c r="AT1006" s="79"/>
      <c r="AU1006" s="79"/>
      <c r="AV1006" s="79"/>
      <c r="AW1006" s="79"/>
      <c r="AX1006" s="79"/>
      <c r="AY1006" s="79"/>
      <c r="AZ1006" s="79"/>
      <c r="BA1006">
        <v>8</v>
      </c>
      <c r="BB1006" s="78" t="str">
        <f>REPLACE(INDEX(GroupVertices[Group], MATCH(Edges[[#This Row],[Vertex 1]],GroupVertices[Vertex],0)),1,1,"")</f>
        <v>3</v>
      </c>
      <c r="BC1006" s="78" t="str">
        <f>REPLACE(INDEX(GroupVertices[Group], MATCH(Edges[[#This Row],[Vertex 2]],GroupVertices[Vertex],0)),1,1,"")</f>
        <v>3</v>
      </c>
      <c r="BD1006" s="48"/>
      <c r="BE1006" s="49"/>
      <c r="BF1006" s="48"/>
      <c r="BG1006" s="49"/>
      <c r="BH1006" s="48"/>
      <c r="BI1006" s="49"/>
      <c r="BJ1006" s="48"/>
      <c r="BK1006" s="49"/>
      <c r="BL1006" s="48"/>
    </row>
    <row r="1007" spans="1:64" x14ac:dyDescent="0.25">
      <c r="A1007" s="64" t="s">
        <v>325</v>
      </c>
      <c r="B1007" s="64" t="s">
        <v>666</v>
      </c>
      <c r="C1007" s="65" t="s">
        <v>15843</v>
      </c>
      <c r="D1007" s="66">
        <v>6.5</v>
      </c>
      <c r="E1007" s="67" t="s">
        <v>136</v>
      </c>
      <c r="F1007" s="68">
        <v>23.5</v>
      </c>
      <c r="G1007" s="65"/>
      <c r="H1007" s="69"/>
      <c r="I1007" s="70"/>
      <c r="J1007" s="70"/>
      <c r="K1007" s="34" t="s">
        <v>66</v>
      </c>
      <c r="L1007" s="77">
        <v>1007</v>
      </c>
      <c r="M1007" s="77"/>
      <c r="N1007" s="72"/>
      <c r="O1007" s="79" t="s">
        <v>999</v>
      </c>
      <c r="P1007" s="81">
        <v>43165.652372685188</v>
      </c>
      <c r="Q1007" s="79" t="s">
        <v>1463</v>
      </c>
      <c r="R1007" s="83" t="s">
        <v>2256</v>
      </c>
      <c r="S1007" s="79" t="s">
        <v>2531</v>
      </c>
      <c r="T1007" s="79" t="s">
        <v>2710</v>
      </c>
      <c r="U1007" s="79"/>
      <c r="V1007" s="83" t="s">
        <v>3555</v>
      </c>
      <c r="W1007" s="81">
        <v>43165.652372685188</v>
      </c>
      <c r="X1007" s="83" t="s">
        <v>4431</v>
      </c>
      <c r="Y1007" s="79"/>
      <c r="Z1007" s="79"/>
      <c r="AA1007" s="85" t="s">
        <v>5639</v>
      </c>
      <c r="AB1007" s="79"/>
      <c r="AC1007" s="79" t="b">
        <v>0</v>
      </c>
      <c r="AD1007" s="79">
        <v>2</v>
      </c>
      <c r="AE1007" s="85" t="s">
        <v>6296</v>
      </c>
      <c r="AF1007" s="79" t="b">
        <v>0</v>
      </c>
      <c r="AG1007" s="79" t="s">
        <v>6304</v>
      </c>
      <c r="AH1007" s="79"/>
      <c r="AI1007" s="85" t="s">
        <v>6296</v>
      </c>
      <c r="AJ1007" s="79" t="b">
        <v>0</v>
      </c>
      <c r="AK1007" s="79">
        <v>0</v>
      </c>
      <c r="AL1007" s="85" t="s">
        <v>6296</v>
      </c>
      <c r="AM1007" s="79" t="s">
        <v>6355</v>
      </c>
      <c r="AN1007" s="79" t="b">
        <v>0</v>
      </c>
      <c r="AO1007" s="85" t="s">
        <v>5639</v>
      </c>
      <c r="AP1007" s="79" t="s">
        <v>176</v>
      </c>
      <c r="AQ1007" s="79">
        <v>0</v>
      </c>
      <c r="AR1007" s="79">
        <v>0</v>
      </c>
      <c r="AS1007" s="79"/>
      <c r="AT1007" s="79"/>
      <c r="AU1007" s="79"/>
      <c r="AV1007" s="79"/>
      <c r="AW1007" s="79"/>
      <c r="AX1007" s="79"/>
      <c r="AY1007" s="79"/>
      <c r="AZ1007" s="79"/>
      <c r="BA1007">
        <v>8</v>
      </c>
      <c r="BB1007" s="78" t="str">
        <f>REPLACE(INDEX(GroupVertices[Group], MATCH(Edges[[#This Row],[Vertex 1]],GroupVertices[Vertex],0)),1,1,"")</f>
        <v>3</v>
      </c>
      <c r="BC1007" s="78" t="str">
        <f>REPLACE(INDEX(GroupVertices[Group], MATCH(Edges[[#This Row],[Vertex 2]],GroupVertices[Vertex],0)),1,1,"")</f>
        <v>3</v>
      </c>
      <c r="BD1007" s="48"/>
      <c r="BE1007" s="49"/>
      <c r="BF1007" s="48"/>
      <c r="BG1007" s="49"/>
      <c r="BH1007" s="48"/>
      <c r="BI1007" s="49"/>
      <c r="BJ1007" s="48"/>
      <c r="BK1007" s="49"/>
      <c r="BL1007" s="48"/>
    </row>
    <row r="1008" spans="1:64" x14ac:dyDescent="0.25">
      <c r="A1008" s="64" t="s">
        <v>325</v>
      </c>
      <c r="B1008" s="64" t="s">
        <v>484</v>
      </c>
      <c r="C1008" s="65" t="s">
        <v>15843</v>
      </c>
      <c r="D1008" s="66">
        <v>6.5</v>
      </c>
      <c r="E1008" s="67" t="s">
        <v>136</v>
      </c>
      <c r="F1008" s="68">
        <v>23.5</v>
      </c>
      <c r="G1008" s="65"/>
      <c r="H1008" s="69"/>
      <c r="I1008" s="70"/>
      <c r="J1008" s="70"/>
      <c r="K1008" s="34" t="s">
        <v>66</v>
      </c>
      <c r="L1008" s="77">
        <v>1008</v>
      </c>
      <c r="M1008" s="77"/>
      <c r="N1008" s="72"/>
      <c r="O1008" s="79" t="s">
        <v>999</v>
      </c>
      <c r="P1008" s="81">
        <v>43165.652372685188</v>
      </c>
      <c r="Q1008" s="79" t="s">
        <v>1463</v>
      </c>
      <c r="R1008" s="83" t="s">
        <v>2256</v>
      </c>
      <c r="S1008" s="79" t="s">
        <v>2531</v>
      </c>
      <c r="T1008" s="79" t="s">
        <v>2710</v>
      </c>
      <c r="U1008" s="79"/>
      <c r="V1008" s="83" t="s">
        <v>3555</v>
      </c>
      <c r="W1008" s="81">
        <v>43165.652372685188</v>
      </c>
      <c r="X1008" s="83" t="s">
        <v>4431</v>
      </c>
      <c r="Y1008" s="79"/>
      <c r="Z1008" s="79"/>
      <c r="AA1008" s="85" t="s">
        <v>5639</v>
      </c>
      <c r="AB1008" s="79"/>
      <c r="AC1008" s="79" t="b">
        <v>0</v>
      </c>
      <c r="AD1008" s="79">
        <v>2</v>
      </c>
      <c r="AE1008" s="85" t="s">
        <v>6296</v>
      </c>
      <c r="AF1008" s="79" t="b">
        <v>0</v>
      </c>
      <c r="AG1008" s="79" t="s">
        <v>6304</v>
      </c>
      <c r="AH1008" s="79"/>
      <c r="AI1008" s="85" t="s">
        <v>6296</v>
      </c>
      <c r="AJ1008" s="79" t="b">
        <v>0</v>
      </c>
      <c r="AK1008" s="79">
        <v>0</v>
      </c>
      <c r="AL1008" s="85" t="s">
        <v>6296</v>
      </c>
      <c r="AM1008" s="79" t="s">
        <v>6355</v>
      </c>
      <c r="AN1008" s="79" t="b">
        <v>0</v>
      </c>
      <c r="AO1008" s="85" t="s">
        <v>5639</v>
      </c>
      <c r="AP1008" s="79" t="s">
        <v>176</v>
      </c>
      <c r="AQ1008" s="79">
        <v>0</v>
      </c>
      <c r="AR1008" s="79">
        <v>0</v>
      </c>
      <c r="AS1008" s="79"/>
      <c r="AT1008" s="79"/>
      <c r="AU1008" s="79"/>
      <c r="AV1008" s="79"/>
      <c r="AW1008" s="79"/>
      <c r="AX1008" s="79"/>
      <c r="AY1008" s="79"/>
      <c r="AZ1008" s="79"/>
      <c r="BA1008">
        <v>8</v>
      </c>
      <c r="BB1008" s="78" t="str">
        <f>REPLACE(INDEX(GroupVertices[Group], MATCH(Edges[[#This Row],[Vertex 1]],GroupVertices[Vertex],0)),1,1,"")</f>
        <v>3</v>
      </c>
      <c r="BC1008" s="78" t="str">
        <f>REPLACE(INDEX(GroupVertices[Group], MATCH(Edges[[#This Row],[Vertex 2]],GroupVertices[Vertex],0)),1,1,"")</f>
        <v>9</v>
      </c>
      <c r="BD1008" s="48"/>
      <c r="BE1008" s="49"/>
      <c r="BF1008" s="48"/>
      <c r="BG1008" s="49"/>
      <c r="BH1008" s="48"/>
      <c r="BI1008" s="49"/>
      <c r="BJ1008" s="48"/>
      <c r="BK1008" s="49"/>
      <c r="BL1008" s="48"/>
    </row>
    <row r="1009" spans="1:64" x14ac:dyDescent="0.25">
      <c r="A1009" s="64" t="s">
        <v>325</v>
      </c>
      <c r="B1009" s="64" t="s">
        <v>666</v>
      </c>
      <c r="C1009" s="65" t="s">
        <v>15843</v>
      </c>
      <c r="D1009" s="66">
        <v>6.5</v>
      </c>
      <c r="E1009" s="67" t="s">
        <v>136</v>
      </c>
      <c r="F1009" s="68">
        <v>23.5</v>
      </c>
      <c r="G1009" s="65"/>
      <c r="H1009" s="69"/>
      <c r="I1009" s="70"/>
      <c r="J1009" s="70"/>
      <c r="K1009" s="34" t="s">
        <v>66</v>
      </c>
      <c r="L1009" s="77">
        <v>1009</v>
      </c>
      <c r="M1009" s="77"/>
      <c r="N1009" s="72"/>
      <c r="O1009" s="79" t="s">
        <v>999</v>
      </c>
      <c r="P1009" s="81">
        <v>43165.654513888891</v>
      </c>
      <c r="Q1009" s="79" t="s">
        <v>1464</v>
      </c>
      <c r="R1009" s="83" t="s">
        <v>2256</v>
      </c>
      <c r="S1009" s="79" t="s">
        <v>2531</v>
      </c>
      <c r="T1009" s="79" t="s">
        <v>2710</v>
      </c>
      <c r="U1009" s="79"/>
      <c r="V1009" s="83" t="s">
        <v>3555</v>
      </c>
      <c r="W1009" s="81">
        <v>43165.654513888891</v>
      </c>
      <c r="X1009" s="83" t="s">
        <v>4432</v>
      </c>
      <c r="Y1009" s="79"/>
      <c r="Z1009" s="79"/>
      <c r="AA1009" s="85" t="s">
        <v>5640</v>
      </c>
      <c r="AB1009" s="79"/>
      <c r="AC1009" s="79" t="b">
        <v>0</v>
      </c>
      <c r="AD1009" s="79">
        <v>1</v>
      </c>
      <c r="AE1009" s="85" t="s">
        <v>6296</v>
      </c>
      <c r="AF1009" s="79" t="b">
        <v>0</v>
      </c>
      <c r="AG1009" s="79" t="s">
        <v>6304</v>
      </c>
      <c r="AH1009" s="79"/>
      <c r="AI1009" s="85" t="s">
        <v>6296</v>
      </c>
      <c r="AJ1009" s="79" t="b">
        <v>0</v>
      </c>
      <c r="AK1009" s="79">
        <v>0</v>
      </c>
      <c r="AL1009" s="85" t="s">
        <v>6296</v>
      </c>
      <c r="AM1009" s="79" t="s">
        <v>6355</v>
      </c>
      <c r="AN1009" s="79" t="b">
        <v>0</v>
      </c>
      <c r="AO1009" s="85" t="s">
        <v>5640</v>
      </c>
      <c r="AP1009" s="79" t="s">
        <v>176</v>
      </c>
      <c r="AQ1009" s="79">
        <v>0</v>
      </c>
      <c r="AR1009" s="79">
        <v>0</v>
      </c>
      <c r="AS1009" s="79"/>
      <c r="AT1009" s="79"/>
      <c r="AU1009" s="79"/>
      <c r="AV1009" s="79"/>
      <c r="AW1009" s="79"/>
      <c r="AX1009" s="79"/>
      <c r="AY1009" s="79"/>
      <c r="AZ1009" s="79"/>
      <c r="BA1009">
        <v>8</v>
      </c>
      <c r="BB1009" s="78" t="str">
        <f>REPLACE(INDEX(GroupVertices[Group], MATCH(Edges[[#This Row],[Vertex 1]],GroupVertices[Vertex],0)),1,1,"")</f>
        <v>3</v>
      </c>
      <c r="BC1009" s="78" t="str">
        <f>REPLACE(INDEX(GroupVertices[Group], MATCH(Edges[[#This Row],[Vertex 2]],GroupVertices[Vertex],0)),1,1,"")</f>
        <v>3</v>
      </c>
      <c r="BD1009" s="48"/>
      <c r="BE1009" s="49"/>
      <c r="BF1009" s="48"/>
      <c r="BG1009" s="49"/>
      <c r="BH1009" s="48"/>
      <c r="BI1009" s="49"/>
      <c r="BJ1009" s="48"/>
      <c r="BK1009" s="49"/>
      <c r="BL1009" s="48"/>
    </row>
    <row r="1010" spans="1:64" x14ac:dyDescent="0.25">
      <c r="A1010" s="64" t="s">
        <v>325</v>
      </c>
      <c r="B1010" s="64" t="s">
        <v>484</v>
      </c>
      <c r="C1010" s="65" t="s">
        <v>15843</v>
      </c>
      <c r="D1010" s="66">
        <v>6.5</v>
      </c>
      <c r="E1010" s="67" t="s">
        <v>136</v>
      </c>
      <c r="F1010" s="68">
        <v>23.5</v>
      </c>
      <c r="G1010" s="65"/>
      <c r="H1010" s="69"/>
      <c r="I1010" s="70"/>
      <c r="J1010" s="70"/>
      <c r="K1010" s="34" t="s">
        <v>66</v>
      </c>
      <c r="L1010" s="77">
        <v>1010</v>
      </c>
      <c r="M1010" s="77"/>
      <c r="N1010" s="72"/>
      <c r="O1010" s="79" t="s">
        <v>999</v>
      </c>
      <c r="P1010" s="81">
        <v>43165.654513888891</v>
      </c>
      <c r="Q1010" s="79" t="s">
        <v>1464</v>
      </c>
      <c r="R1010" s="83" t="s">
        <v>2256</v>
      </c>
      <c r="S1010" s="79" t="s">
        <v>2531</v>
      </c>
      <c r="T1010" s="79" t="s">
        <v>2710</v>
      </c>
      <c r="U1010" s="79"/>
      <c r="V1010" s="83" t="s">
        <v>3555</v>
      </c>
      <c r="W1010" s="81">
        <v>43165.654513888891</v>
      </c>
      <c r="X1010" s="83" t="s">
        <v>4432</v>
      </c>
      <c r="Y1010" s="79"/>
      <c r="Z1010" s="79"/>
      <c r="AA1010" s="85" t="s">
        <v>5640</v>
      </c>
      <c r="AB1010" s="79"/>
      <c r="AC1010" s="79" t="b">
        <v>0</v>
      </c>
      <c r="AD1010" s="79">
        <v>1</v>
      </c>
      <c r="AE1010" s="85" t="s">
        <v>6296</v>
      </c>
      <c r="AF1010" s="79" t="b">
        <v>0</v>
      </c>
      <c r="AG1010" s="79" t="s">
        <v>6304</v>
      </c>
      <c r="AH1010" s="79"/>
      <c r="AI1010" s="85" t="s">
        <v>6296</v>
      </c>
      <c r="AJ1010" s="79" t="b">
        <v>0</v>
      </c>
      <c r="AK1010" s="79">
        <v>0</v>
      </c>
      <c r="AL1010" s="85" t="s">
        <v>6296</v>
      </c>
      <c r="AM1010" s="79" t="s">
        <v>6355</v>
      </c>
      <c r="AN1010" s="79" t="b">
        <v>0</v>
      </c>
      <c r="AO1010" s="85" t="s">
        <v>5640</v>
      </c>
      <c r="AP1010" s="79" t="s">
        <v>176</v>
      </c>
      <c r="AQ1010" s="79">
        <v>0</v>
      </c>
      <c r="AR1010" s="79">
        <v>0</v>
      </c>
      <c r="AS1010" s="79"/>
      <c r="AT1010" s="79"/>
      <c r="AU1010" s="79"/>
      <c r="AV1010" s="79"/>
      <c r="AW1010" s="79"/>
      <c r="AX1010" s="79"/>
      <c r="AY1010" s="79"/>
      <c r="AZ1010" s="79"/>
      <c r="BA1010">
        <v>8</v>
      </c>
      <c r="BB1010" s="78" t="str">
        <f>REPLACE(INDEX(GroupVertices[Group], MATCH(Edges[[#This Row],[Vertex 1]],GroupVertices[Vertex],0)),1,1,"")</f>
        <v>3</v>
      </c>
      <c r="BC1010" s="78" t="str">
        <f>REPLACE(INDEX(GroupVertices[Group], MATCH(Edges[[#This Row],[Vertex 2]],GroupVertices[Vertex],0)),1,1,"")</f>
        <v>9</v>
      </c>
      <c r="BD1010" s="48"/>
      <c r="BE1010" s="49"/>
      <c r="BF1010" s="48"/>
      <c r="BG1010" s="49"/>
      <c r="BH1010" s="48"/>
      <c r="BI1010" s="49"/>
      <c r="BJ1010" s="48"/>
      <c r="BK1010" s="49"/>
      <c r="BL1010" s="48"/>
    </row>
    <row r="1011" spans="1:64" x14ac:dyDescent="0.25">
      <c r="A1011" s="64" t="s">
        <v>325</v>
      </c>
      <c r="B1011" s="64" t="s">
        <v>666</v>
      </c>
      <c r="C1011" s="65" t="s">
        <v>15843</v>
      </c>
      <c r="D1011" s="66">
        <v>6.5</v>
      </c>
      <c r="E1011" s="67" t="s">
        <v>136</v>
      </c>
      <c r="F1011" s="68">
        <v>23.5</v>
      </c>
      <c r="G1011" s="65"/>
      <c r="H1011" s="69"/>
      <c r="I1011" s="70"/>
      <c r="J1011" s="70"/>
      <c r="K1011" s="34" t="s">
        <v>66</v>
      </c>
      <c r="L1011" s="77">
        <v>1011</v>
      </c>
      <c r="M1011" s="77"/>
      <c r="N1011" s="72"/>
      <c r="O1011" s="79" t="s">
        <v>999</v>
      </c>
      <c r="P1011" s="81">
        <v>43165.656574074077</v>
      </c>
      <c r="Q1011" s="79" t="s">
        <v>1465</v>
      </c>
      <c r="R1011" s="79" t="s">
        <v>2257</v>
      </c>
      <c r="S1011" s="79" t="s">
        <v>2605</v>
      </c>
      <c r="T1011" s="79" t="s">
        <v>2898</v>
      </c>
      <c r="U1011" s="79"/>
      <c r="V1011" s="83" t="s">
        <v>3555</v>
      </c>
      <c r="W1011" s="81">
        <v>43165.656574074077</v>
      </c>
      <c r="X1011" s="83" t="s">
        <v>4433</v>
      </c>
      <c r="Y1011" s="79"/>
      <c r="Z1011" s="79"/>
      <c r="AA1011" s="85" t="s">
        <v>5641</v>
      </c>
      <c r="AB1011" s="79"/>
      <c r="AC1011" s="79" t="b">
        <v>0</v>
      </c>
      <c r="AD1011" s="79">
        <v>3</v>
      </c>
      <c r="AE1011" s="85" t="s">
        <v>6296</v>
      </c>
      <c r="AF1011" s="79" t="b">
        <v>0</v>
      </c>
      <c r="AG1011" s="79" t="s">
        <v>6304</v>
      </c>
      <c r="AH1011" s="79"/>
      <c r="AI1011" s="85" t="s">
        <v>6296</v>
      </c>
      <c r="AJ1011" s="79" t="b">
        <v>0</v>
      </c>
      <c r="AK1011" s="79">
        <v>0</v>
      </c>
      <c r="AL1011" s="85" t="s">
        <v>6296</v>
      </c>
      <c r="AM1011" s="79" t="s">
        <v>6355</v>
      </c>
      <c r="AN1011" s="79" t="b">
        <v>0</v>
      </c>
      <c r="AO1011" s="85" t="s">
        <v>5641</v>
      </c>
      <c r="AP1011" s="79" t="s">
        <v>176</v>
      </c>
      <c r="AQ1011" s="79">
        <v>0</v>
      </c>
      <c r="AR1011" s="79">
        <v>0</v>
      </c>
      <c r="AS1011" s="79"/>
      <c r="AT1011" s="79"/>
      <c r="AU1011" s="79"/>
      <c r="AV1011" s="79"/>
      <c r="AW1011" s="79"/>
      <c r="AX1011" s="79"/>
      <c r="AY1011" s="79"/>
      <c r="AZ1011" s="79"/>
      <c r="BA1011">
        <v>8</v>
      </c>
      <c r="BB1011" s="78" t="str">
        <f>REPLACE(INDEX(GroupVertices[Group], MATCH(Edges[[#This Row],[Vertex 1]],GroupVertices[Vertex],0)),1,1,"")</f>
        <v>3</v>
      </c>
      <c r="BC1011" s="78" t="str">
        <f>REPLACE(INDEX(GroupVertices[Group], MATCH(Edges[[#This Row],[Vertex 2]],GroupVertices[Vertex],0)),1,1,"")</f>
        <v>3</v>
      </c>
      <c r="BD1011" s="48"/>
      <c r="BE1011" s="49"/>
      <c r="BF1011" s="48"/>
      <c r="BG1011" s="49"/>
      <c r="BH1011" s="48"/>
      <c r="BI1011" s="49"/>
      <c r="BJ1011" s="48"/>
      <c r="BK1011" s="49"/>
      <c r="BL1011" s="48"/>
    </row>
    <row r="1012" spans="1:64" x14ac:dyDescent="0.25">
      <c r="A1012" s="64" t="s">
        <v>325</v>
      </c>
      <c r="B1012" s="64" t="s">
        <v>484</v>
      </c>
      <c r="C1012" s="65" t="s">
        <v>15843</v>
      </c>
      <c r="D1012" s="66">
        <v>6.5</v>
      </c>
      <c r="E1012" s="67" t="s">
        <v>136</v>
      </c>
      <c r="F1012" s="68">
        <v>23.5</v>
      </c>
      <c r="G1012" s="65"/>
      <c r="H1012" s="69"/>
      <c r="I1012" s="70"/>
      <c r="J1012" s="70"/>
      <c r="K1012" s="34" t="s">
        <v>66</v>
      </c>
      <c r="L1012" s="77">
        <v>1012</v>
      </c>
      <c r="M1012" s="77"/>
      <c r="N1012" s="72"/>
      <c r="O1012" s="79" t="s">
        <v>999</v>
      </c>
      <c r="P1012" s="81">
        <v>43165.656574074077</v>
      </c>
      <c r="Q1012" s="79" t="s">
        <v>1465</v>
      </c>
      <c r="R1012" s="79" t="s">
        <v>2257</v>
      </c>
      <c r="S1012" s="79" t="s">
        <v>2605</v>
      </c>
      <c r="T1012" s="79" t="s">
        <v>2898</v>
      </c>
      <c r="U1012" s="79"/>
      <c r="V1012" s="83" t="s">
        <v>3555</v>
      </c>
      <c r="W1012" s="81">
        <v>43165.656574074077</v>
      </c>
      <c r="X1012" s="83" t="s">
        <v>4433</v>
      </c>
      <c r="Y1012" s="79"/>
      <c r="Z1012" s="79"/>
      <c r="AA1012" s="85" t="s">
        <v>5641</v>
      </c>
      <c r="AB1012" s="79"/>
      <c r="AC1012" s="79" t="b">
        <v>0</v>
      </c>
      <c r="AD1012" s="79">
        <v>3</v>
      </c>
      <c r="AE1012" s="85" t="s">
        <v>6296</v>
      </c>
      <c r="AF1012" s="79" t="b">
        <v>0</v>
      </c>
      <c r="AG1012" s="79" t="s">
        <v>6304</v>
      </c>
      <c r="AH1012" s="79"/>
      <c r="AI1012" s="85" t="s">
        <v>6296</v>
      </c>
      <c r="AJ1012" s="79" t="b">
        <v>0</v>
      </c>
      <c r="AK1012" s="79">
        <v>0</v>
      </c>
      <c r="AL1012" s="85" t="s">
        <v>6296</v>
      </c>
      <c r="AM1012" s="79" t="s">
        <v>6355</v>
      </c>
      <c r="AN1012" s="79" t="b">
        <v>0</v>
      </c>
      <c r="AO1012" s="85" t="s">
        <v>5641</v>
      </c>
      <c r="AP1012" s="79" t="s">
        <v>176</v>
      </c>
      <c r="AQ1012" s="79">
        <v>0</v>
      </c>
      <c r="AR1012" s="79">
        <v>0</v>
      </c>
      <c r="AS1012" s="79"/>
      <c r="AT1012" s="79"/>
      <c r="AU1012" s="79"/>
      <c r="AV1012" s="79"/>
      <c r="AW1012" s="79"/>
      <c r="AX1012" s="79"/>
      <c r="AY1012" s="79"/>
      <c r="AZ1012" s="79"/>
      <c r="BA1012">
        <v>8</v>
      </c>
      <c r="BB1012" s="78" t="str">
        <f>REPLACE(INDEX(GroupVertices[Group], MATCH(Edges[[#This Row],[Vertex 1]],GroupVertices[Vertex],0)),1,1,"")</f>
        <v>3</v>
      </c>
      <c r="BC1012" s="78" t="str">
        <f>REPLACE(INDEX(GroupVertices[Group], MATCH(Edges[[#This Row],[Vertex 2]],GroupVertices[Vertex],0)),1,1,"")</f>
        <v>9</v>
      </c>
      <c r="BD1012" s="48"/>
      <c r="BE1012" s="49"/>
      <c r="BF1012" s="48"/>
      <c r="BG1012" s="49"/>
      <c r="BH1012" s="48"/>
      <c r="BI1012" s="49"/>
      <c r="BJ1012" s="48"/>
      <c r="BK1012" s="49"/>
      <c r="BL1012" s="48"/>
    </row>
    <row r="1013" spans="1:64" x14ac:dyDescent="0.25">
      <c r="A1013" s="64" t="s">
        <v>325</v>
      </c>
      <c r="B1013" s="64" t="s">
        <v>484</v>
      </c>
      <c r="C1013" s="65" t="s">
        <v>15843</v>
      </c>
      <c r="D1013" s="66">
        <v>6.5</v>
      </c>
      <c r="E1013" s="67" t="s">
        <v>136</v>
      </c>
      <c r="F1013" s="68">
        <v>23.5</v>
      </c>
      <c r="G1013" s="65"/>
      <c r="H1013" s="69"/>
      <c r="I1013" s="70"/>
      <c r="J1013" s="70"/>
      <c r="K1013" s="34" t="s">
        <v>66</v>
      </c>
      <c r="L1013" s="77">
        <v>1013</v>
      </c>
      <c r="M1013" s="77"/>
      <c r="N1013" s="72"/>
      <c r="O1013" s="79" t="s">
        <v>999</v>
      </c>
      <c r="P1013" s="81">
        <v>43165.658703703702</v>
      </c>
      <c r="Q1013" s="79" t="s">
        <v>1466</v>
      </c>
      <c r="R1013" s="83" t="s">
        <v>2256</v>
      </c>
      <c r="S1013" s="79" t="s">
        <v>2531</v>
      </c>
      <c r="T1013" s="79" t="s">
        <v>2710</v>
      </c>
      <c r="U1013" s="79"/>
      <c r="V1013" s="83" t="s">
        <v>3555</v>
      </c>
      <c r="W1013" s="81">
        <v>43165.658703703702</v>
      </c>
      <c r="X1013" s="83" t="s">
        <v>4434</v>
      </c>
      <c r="Y1013" s="79"/>
      <c r="Z1013" s="79"/>
      <c r="AA1013" s="85" t="s">
        <v>5642</v>
      </c>
      <c r="AB1013" s="79"/>
      <c r="AC1013" s="79" t="b">
        <v>0</v>
      </c>
      <c r="AD1013" s="79">
        <v>1</v>
      </c>
      <c r="AE1013" s="85" t="s">
        <v>6296</v>
      </c>
      <c r="AF1013" s="79" t="b">
        <v>0</v>
      </c>
      <c r="AG1013" s="79" t="s">
        <v>6304</v>
      </c>
      <c r="AH1013" s="79"/>
      <c r="AI1013" s="85" t="s">
        <v>6296</v>
      </c>
      <c r="AJ1013" s="79" t="b">
        <v>0</v>
      </c>
      <c r="AK1013" s="79">
        <v>0</v>
      </c>
      <c r="AL1013" s="85" t="s">
        <v>6296</v>
      </c>
      <c r="AM1013" s="79" t="s">
        <v>6355</v>
      </c>
      <c r="AN1013" s="79" t="b">
        <v>0</v>
      </c>
      <c r="AO1013" s="85" t="s">
        <v>5642</v>
      </c>
      <c r="AP1013" s="79" t="s">
        <v>176</v>
      </c>
      <c r="AQ1013" s="79">
        <v>0</v>
      </c>
      <c r="AR1013" s="79">
        <v>0</v>
      </c>
      <c r="AS1013" s="79"/>
      <c r="AT1013" s="79"/>
      <c r="AU1013" s="79"/>
      <c r="AV1013" s="79"/>
      <c r="AW1013" s="79"/>
      <c r="AX1013" s="79"/>
      <c r="AY1013" s="79"/>
      <c r="AZ1013" s="79"/>
      <c r="BA1013">
        <v>8</v>
      </c>
      <c r="BB1013" s="78" t="str">
        <f>REPLACE(INDEX(GroupVertices[Group], MATCH(Edges[[#This Row],[Vertex 1]],GroupVertices[Vertex],0)),1,1,"")</f>
        <v>3</v>
      </c>
      <c r="BC1013" s="78" t="str">
        <f>REPLACE(INDEX(GroupVertices[Group], MATCH(Edges[[#This Row],[Vertex 2]],GroupVertices[Vertex],0)),1,1,"")</f>
        <v>9</v>
      </c>
      <c r="BD1013" s="48"/>
      <c r="BE1013" s="49"/>
      <c r="BF1013" s="48"/>
      <c r="BG1013" s="49"/>
      <c r="BH1013" s="48"/>
      <c r="BI1013" s="49"/>
      <c r="BJ1013" s="48"/>
      <c r="BK1013" s="49"/>
      <c r="BL1013" s="48"/>
    </row>
    <row r="1014" spans="1:64" x14ac:dyDescent="0.25">
      <c r="A1014" s="64" t="s">
        <v>325</v>
      </c>
      <c r="B1014" s="64" t="s">
        <v>666</v>
      </c>
      <c r="C1014" s="65" t="s">
        <v>15843</v>
      </c>
      <c r="D1014" s="66">
        <v>6.5</v>
      </c>
      <c r="E1014" s="67" t="s">
        <v>136</v>
      </c>
      <c r="F1014" s="68">
        <v>23.5</v>
      </c>
      <c r="G1014" s="65"/>
      <c r="H1014" s="69"/>
      <c r="I1014" s="70"/>
      <c r="J1014" s="70"/>
      <c r="K1014" s="34" t="s">
        <v>66</v>
      </c>
      <c r="L1014" s="77">
        <v>1014</v>
      </c>
      <c r="M1014" s="77"/>
      <c r="N1014" s="72"/>
      <c r="O1014" s="79" t="s">
        <v>999</v>
      </c>
      <c r="P1014" s="81">
        <v>43165.658703703702</v>
      </c>
      <c r="Q1014" s="79" t="s">
        <v>1466</v>
      </c>
      <c r="R1014" s="83" t="s">
        <v>2256</v>
      </c>
      <c r="S1014" s="79" t="s">
        <v>2531</v>
      </c>
      <c r="T1014" s="79" t="s">
        <v>2710</v>
      </c>
      <c r="U1014" s="79"/>
      <c r="V1014" s="83" t="s">
        <v>3555</v>
      </c>
      <c r="W1014" s="81">
        <v>43165.658703703702</v>
      </c>
      <c r="X1014" s="83" t="s">
        <v>4434</v>
      </c>
      <c r="Y1014" s="79"/>
      <c r="Z1014" s="79"/>
      <c r="AA1014" s="85" t="s">
        <v>5642</v>
      </c>
      <c r="AB1014" s="79"/>
      <c r="AC1014" s="79" t="b">
        <v>0</v>
      </c>
      <c r="AD1014" s="79">
        <v>1</v>
      </c>
      <c r="AE1014" s="85" t="s">
        <v>6296</v>
      </c>
      <c r="AF1014" s="79" t="b">
        <v>0</v>
      </c>
      <c r="AG1014" s="79" t="s">
        <v>6304</v>
      </c>
      <c r="AH1014" s="79"/>
      <c r="AI1014" s="85" t="s">
        <v>6296</v>
      </c>
      <c r="AJ1014" s="79" t="b">
        <v>0</v>
      </c>
      <c r="AK1014" s="79">
        <v>0</v>
      </c>
      <c r="AL1014" s="85" t="s">
        <v>6296</v>
      </c>
      <c r="AM1014" s="79" t="s">
        <v>6355</v>
      </c>
      <c r="AN1014" s="79" t="b">
        <v>0</v>
      </c>
      <c r="AO1014" s="85" t="s">
        <v>5642</v>
      </c>
      <c r="AP1014" s="79" t="s">
        <v>176</v>
      </c>
      <c r="AQ1014" s="79">
        <v>0</v>
      </c>
      <c r="AR1014" s="79">
        <v>0</v>
      </c>
      <c r="AS1014" s="79"/>
      <c r="AT1014" s="79"/>
      <c r="AU1014" s="79"/>
      <c r="AV1014" s="79"/>
      <c r="AW1014" s="79"/>
      <c r="AX1014" s="79"/>
      <c r="AY1014" s="79"/>
      <c r="AZ1014" s="79"/>
      <c r="BA1014">
        <v>8</v>
      </c>
      <c r="BB1014" s="78" t="str">
        <f>REPLACE(INDEX(GroupVertices[Group], MATCH(Edges[[#This Row],[Vertex 1]],GroupVertices[Vertex],0)),1,1,"")</f>
        <v>3</v>
      </c>
      <c r="BC1014" s="78" t="str">
        <f>REPLACE(INDEX(GroupVertices[Group], MATCH(Edges[[#This Row],[Vertex 2]],GroupVertices[Vertex],0)),1,1,"")</f>
        <v>3</v>
      </c>
      <c r="BD1014" s="48"/>
      <c r="BE1014" s="49"/>
      <c r="BF1014" s="48"/>
      <c r="BG1014" s="49"/>
      <c r="BH1014" s="48"/>
      <c r="BI1014" s="49"/>
      <c r="BJ1014" s="48"/>
      <c r="BK1014" s="49"/>
      <c r="BL1014" s="48"/>
    </row>
    <row r="1015" spans="1:64" x14ac:dyDescent="0.25">
      <c r="A1015" s="64" t="s">
        <v>325</v>
      </c>
      <c r="B1015" s="64" t="s">
        <v>484</v>
      </c>
      <c r="C1015" s="65" t="s">
        <v>15843</v>
      </c>
      <c r="D1015" s="66">
        <v>6.5</v>
      </c>
      <c r="E1015" s="67" t="s">
        <v>136</v>
      </c>
      <c r="F1015" s="68">
        <v>23.5</v>
      </c>
      <c r="G1015" s="65"/>
      <c r="H1015" s="69"/>
      <c r="I1015" s="70"/>
      <c r="J1015" s="70"/>
      <c r="K1015" s="34" t="s">
        <v>66</v>
      </c>
      <c r="L1015" s="77">
        <v>1015</v>
      </c>
      <c r="M1015" s="77"/>
      <c r="N1015" s="72"/>
      <c r="O1015" s="79" t="s">
        <v>999</v>
      </c>
      <c r="P1015" s="81">
        <v>43165.659398148149</v>
      </c>
      <c r="Q1015" s="79" t="s">
        <v>1467</v>
      </c>
      <c r="R1015" s="83" t="s">
        <v>2256</v>
      </c>
      <c r="S1015" s="79" t="s">
        <v>2531</v>
      </c>
      <c r="T1015" s="79" t="s">
        <v>2710</v>
      </c>
      <c r="U1015" s="79"/>
      <c r="V1015" s="83" t="s">
        <v>3555</v>
      </c>
      <c r="W1015" s="81">
        <v>43165.659398148149</v>
      </c>
      <c r="X1015" s="83" t="s">
        <v>4435</v>
      </c>
      <c r="Y1015" s="79"/>
      <c r="Z1015" s="79"/>
      <c r="AA1015" s="85" t="s">
        <v>5643</v>
      </c>
      <c r="AB1015" s="79"/>
      <c r="AC1015" s="79" t="b">
        <v>0</v>
      </c>
      <c r="AD1015" s="79">
        <v>2</v>
      </c>
      <c r="AE1015" s="85" t="s">
        <v>6296</v>
      </c>
      <c r="AF1015" s="79" t="b">
        <v>0</v>
      </c>
      <c r="AG1015" s="79" t="s">
        <v>6304</v>
      </c>
      <c r="AH1015" s="79"/>
      <c r="AI1015" s="85" t="s">
        <v>6296</v>
      </c>
      <c r="AJ1015" s="79" t="b">
        <v>0</v>
      </c>
      <c r="AK1015" s="79">
        <v>1</v>
      </c>
      <c r="AL1015" s="85" t="s">
        <v>6296</v>
      </c>
      <c r="AM1015" s="79" t="s">
        <v>6355</v>
      </c>
      <c r="AN1015" s="79" t="b">
        <v>0</v>
      </c>
      <c r="AO1015" s="85" t="s">
        <v>5643</v>
      </c>
      <c r="AP1015" s="79" t="s">
        <v>176</v>
      </c>
      <c r="AQ1015" s="79">
        <v>0</v>
      </c>
      <c r="AR1015" s="79">
        <v>0</v>
      </c>
      <c r="AS1015" s="79"/>
      <c r="AT1015" s="79"/>
      <c r="AU1015" s="79"/>
      <c r="AV1015" s="79"/>
      <c r="AW1015" s="79"/>
      <c r="AX1015" s="79"/>
      <c r="AY1015" s="79"/>
      <c r="AZ1015" s="79"/>
      <c r="BA1015">
        <v>8</v>
      </c>
      <c r="BB1015" s="78" t="str">
        <f>REPLACE(INDEX(GroupVertices[Group], MATCH(Edges[[#This Row],[Vertex 1]],GroupVertices[Vertex],0)),1,1,"")</f>
        <v>3</v>
      </c>
      <c r="BC1015" s="78" t="str">
        <f>REPLACE(INDEX(GroupVertices[Group], MATCH(Edges[[#This Row],[Vertex 2]],GroupVertices[Vertex],0)),1,1,"")</f>
        <v>9</v>
      </c>
      <c r="BD1015" s="48"/>
      <c r="BE1015" s="49"/>
      <c r="BF1015" s="48"/>
      <c r="BG1015" s="49"/>
      <c r="BH1015" s="48"/>
      <c r="BI1015" s="49"/>
      <c r="BJ1015" s="48"/>
      <c r="BK1015" s="49"/>
      <c r="BL1015" s="48"/>
    </row>
    <row r="1016" spans="1:64" x14ac:dyDescent="0.25">
      <c r="A1016" s="64" t="s">
        <v>325</v>
      </c>
      <c r="B1016" s="64" t="s">
        <v>666</v>
      </c>
      <c r="C1016" s="65" t="s">
        <v>15843</v>
      </c>
      <c r="D1016" s="66">
        <v>6.5</v>
      </c>
      <c r="E1016" s="67" t="s">
        <v>136</v>
      </c>
      <c r="F1016" s="68">
        <v>23.5</v>
      </c>
      <c r="G1016" s="65"/>
      <c r="H1016" s="69"/>
      <c r="I1016" s="70"/>
      <c r="J1016" s="70"/>
      <c r="K1016" s="34" t="s">
        <v>66</v>
      </c>
      <c r="L1016" s="77">
        <v>1016</v>
      </c>
      <c r="M1016" s="77"/>
      <c r="N1016" s="72"/>
      <c r="O1016" s="79" t="s">
        <v>999</v>
      </c>
      <c r="P1016" s="81">
        <v>43165.659398148149</v>
      </c>
      <c r="Q1016" s="79" t="s">
        <v>1467</v>
      </c>
      <c r="R1016" s="83" t="s">
        <v>2256</v>
      </c>
      <c r="S1016" s="79" t="s">
        <v>2531</v>
      </c>
      <c r="T1016" s="79" t="s">
        <v>2710</v>
      </c>
      <c r="U1016" s="79"/>
      <c r="V1016" s="83" t="s">
        <v>3555</v>
      </c>
      <c r="W1016" s="81">
        <v>43165.659398148149</v>
      </c>
      <c r="X1016" s="83" t="s">
        <v>4435</v>
      </c>
      <c r="Y1016" s="79"/>
      <c r="Z1016" s="79"/>
      <c r="AA1016" s="85" t="s">
        <v>5643</v>
      </c>
      <c r="AB1016" s="79"/>
      <c r="AC1016" s="79" t="b">
        <v>0</v>
      </c>
      <c r="AD1016" s="79">
        <v>2</v>
      </c>
      <c r="AE1016" s="85" t="s">
        <v>6296</v>
      </c>
      <c r="AF1016" s="79" t="b">
        <v>0</v>
      </c>
      <c r="AG1016" s="79" t="s">
        <v>6304</v>
      </c>
      <c r="AH1016" s="79"/>
      <c r="AI1016" s="85" t="s">
        <v>6296</v>
      </c>
      <c r="AJ1016" s="79" t="b">
        <v>0</v>
      </c>
      <c r="AK1016" s="79">
        <v>1</v>
      </c>
      <c r="AL1016" s="85" t="s">
        <v>6296</v>
      </c>
      <c r="AM1016" s="79" t="s">
        <v>6355</v>
      </c>
      <c r="AN1016" s="79" t="b">
        <v>0</v>
      </c>
      <c r="AO1016" s="85" t="s">
        <v>5643</v>
      </c>
      <c r="AP1016" s="79" t="s">
        <v>176</v>
      </c>
      <c r="AQ1016" s="79">
        <v>0</v>
      </c>
      <c r="AR1016" s="79">
        <v>0</v>
      </c>
      <c r="AS1016" s="79"/>
      <c r="AT1016" s="79"/>
      <c r="AU1016" s="79"/>
      <c r="AV1016" s="79"/>
      <c r="AW1016" s="79"/>
      <c r="AX1016" s="79"/>
      <c r="AY1016" s="79"/>
      <c r="AZ1016" s="79"/>
      <c r="BA1016">
        <v>8</v>
      </c>
      <c r="BB1016" s="78" t="str">
        <f>REPLACE(INDEX(GroupVertices[Group], MATCH(Edges[[#This Row],[Vertex 1]],GroupVertices[Vertex],0)),1,1,"")</f>
        <v>3</v>
      </c>
      <c r="BC1016" s="78" t="str">
        <f>REPLACE(INDEX(GroupVertices[Group], MATCH(Edges[[#This Row],[Vertex 2]],GroupVertices[Vertex],0)),1,1,"")</f>
        <v>3</v>
      </c>
      <c r="BD1016" s="48"/>
      <c r="BE1016" s="49"/>
      <c r="BF1016" s="48"/>
      <c r="BG1016" s="49"/>
      <c r="BH1016" s="48"/>
      <c r="BI1016" s="49"/>
      <c r="BJ1016" s="48"/>
      <c r="BK1016" s="49"/>
      <c r="BL1016" s="48"/>
    </row>
    <row r="1017" spans="1:64" x14ac:dyDescent="0.25">
      <c r="A1017" s="64" t="s">
        <v>325</v>
      </c>
      <c r="B1017" s="64" t="s">
        <v>484</v>
      </c>
      <c r="C1017" s="65" t="s">
        <v>15843</v>
      </c>
      <c r="D1017" s="66">
        <v>6.5</v>
      </c>
      <c r="E1017" s="67" t="s">
        <v>136</v>
      </c>
      <c r="F1017" s="68">
        <v>23.5</v>
      </c>
      <c r="G1017" s="65"/>
      <c r="H1017" s="69"/>
      <c r="I1017" s="70"/>
      <c r="J1017" s="70"/>
      <c r="K1017" s="34" t="s">
        <v>66</v>
      </c>
      <c r="L1017" s="77">
        <v>1017</v>
      </c>
      <c r="M1017" s="77"/>
      <c r="N1017" s="72"/>
      <c r="O1017" s="79" t="s">
        <v>999</v>
      </c>
      <c r="P1017" s="81">
        <v>43165.666307870371</v>
      </c>
      <c r="Q1017" s="79" t="s">
        <v>1093</v>
      </c>
      <c r="R1017" s="83" t="s">
        <v>2046</v>
      </c>
      <c r="S1017" s="79" t="s">
        <v>2532</v>
      </c>
      <c r="T1017" s="79" t="s">
        <v>2710</v>
      </c>
      <c r="U1017" s="79"/>
      <c r="V1017" s="83" t="s">
        <v>3555</v>
      </c>
      <c r="W1017" s="81">
        <v>43165.666307870371</v>
      </c>
      <c r="X1017" s="83" t="s">
        <v>4004</v>
      </c>
      <c r="Y1017" s="79"/>
      <c r="Z1017" s="79"/>
      <c r="AA1017" s="85" t="s">
        <v>5212</v>
      </c>
      <c r="AB1017" s="79"/>
      <c r="AC1017" s="79" t="b">
        <v>0</v>
      </c>
      <c r="AD1017" s="79">
        <v>3</v>
      </c>
      <c r="AE1017" s="85" t="s">
        <v>6296</v>
      </c>
      <c r="AF1017" s="79" t="b">
        <v>0</v>
      </c>
      <c r="AG1017" s="79" t="s">
        <v>6304</v>
      </c>
      <c r="AH1017" s="79"/>
      <c r="AI1017" s="85" t="s">
        <v>6296</v>
      </c>
      <c r="AJ1017" s="79" t="b">
        <v>0</v>
      </c>
      <c r="AK1017" s="79">
        <v>1</v>
      </c>
      <c r="AL1017" s="85" t="s">
        <v>6296</v>
      </c>
      <c r="AM1017" s="79" t="s">
        <v>6355</v>
      </c>
      <c r="AN1017" s="79" t="b">
        <v>0</v>
      </c>
      <c r="AO1017" s="85" t="s">
        <v>5212</v>
      </c>
      <c r="AP1017" s="79" t="s">
        <v>176</v>
      </c>
      <c r="AQ1017" s="79">
        <v>0</v>
      </c>
      <c r="AR1017" s="79">
        <v>0</v>
      </c>
      <c r="AS1017" s="79"/>
      <c r="AT1017" s="79"/>
      <c r="AU1017" s="79"/>
      <c r="AV1017" s="79"/>
      <c r="AW1017" s="79"/>
      <c r="AX1017" s="79"/>
      <c r="AY1017" s="79"/>
      <c r="AZ1017" s="79"/>
      <c r="BA1017">
        <v>8</v>
      </c>
      <c r="BB1017" s="78" t="str">
        <f>REPLACE(INDEX(GroupVertices[Group], MATCH(Edges[[#This Row],[Vertex 1]],GroupVertices[Vertex],0)),1,1,"")</f>
        <v>3</v>
      </c>
      <c r="BC1017" s="78" t="str">
        <f>REPLACE(INDEX(GroupVertices[Group], MATCH(Edges[[#This Row],[Vertex 2]],GroupVertices[Vertex],0)),1,1,"")</f>
        <v>9</v>
      </c>
      <c r="BD1017" s="48"/>
      <c r="BE1017" s="49"/>
      <c r="BF1017" s="48"/>
      <c r="BG1017" s="49"/>
      <c r="BH1017" s="48"/>
      <c r="BI1017" s="49"/>
      <c r="BJ1017" s="48"/>
      <c r="BK1017" s="49"/>
      <c r="BL1017" s="48"/>
    </row>
    <row r="1018" spans="1:64" x14ac:dyDescent="0.25">
      <c r="A1018" s="64" t="s">
        <v>325</v>
      </c>
      <c r="B1018" s="64" t="s">
        <v>666</v>
      </c>
      <c r="C1018" s="65" t="s">
        <v>15843</v>
      </c>
      <c r="D1018" s="66">
        <v>6.5</v>
      </c>
      <c r="E1018" s="67" t="s">
        <v>136</v>
      </c>
      <c r="F1018" s="68">
        <v>23.5</v>
      </c>
      <c r="G1018" s="65"/>
      <c r="H1018" s="69"/>
      <c r="I1018" s="70"/>
      <c r="J1018" s="70"/>
      <c r="K1018" s="34" t="s">
        <v>66</v>
      </c>
      <c r="L1018" s="77">
        <v>1018</v>
      </c>
      <c r="M1018" s="77"/>
      <c r="N1018" s="72"/>
      <c r="O1018" s="79" t="s">
        <v>999</v>
      </c>
      <c r="P1018" s="81">
        <v>43165.666307870371</v>
      </c>
      <c r="Q1018" s="79" t="s">
        <v>1093</v>
      </c>
      <c r="R1018" s="83" t="s">
        <v>2046</v>
      </c>
      <c r="S1018" s="79" t="s">
        <v>2532</v>
      </c>
      <c r="T1018" s="79" t="s">
        <v>2710</v>
      </c>
      <c r="U1018" s="79"/>
      <c r="V1018" s="83" t="s">
        <v>3555</v>
      </c>
      <c r="W1018" s="81">
        <v>43165.666307870371</v>
      </c>
      <c r="X1018" s="83" t="s">
        <v>4004</v>
      </c>
      <c r="Y1018" s="79"/>
      <c r="Z1018" s="79"/>
      <c r="AA1018" s="85" t="s">
        <v>5212</v>
      </c>
      <c r="AB1018" s="79"/>
      <c r="AC1018" s="79" t="b">
        <v>0</v>
      </c>
      <c r="AD1018" s="79">
        <v>3</v>
      </c>
      <c r="AE1018" s="85" t="s">
        <v>6296</v>
      </c>
      <c r="AF1018" s="79" t="b">
        <v>0</v>
      </c>
      <c r="AG1018" s="79" t="s">
        <v>6304</v>
      </c>
      <c r="AH1018" s="79"/>
      <c r="AI1018" s="85" t="s">
        <v>6296</v>
      </c>
      <c r="AJ1018" s="79" t="b">
        <v>0</v>
      </c>
      <c r="AK1018" s="79">
        <v>1</v>
      </c>
      <c r="AL1018" s="85" t="s">
        <v>6296</v>
      </c>
      <c r="AM1018" s="79" t="s">
        <v>6355</v>
      </c>
      <c r="AN1018" s="79" t="b">
        <v>0</v>
      </c>
      <c r="AO1018" s="85" t="s">
        <v>5212</v>
      </c>
      <c r="AP1018" s="79" t="s">
        <v>176</v>
      </c>
      <c r="AQ1018" s="79">
        <v>0</v>
      </c>
      <c r="AR1018" s="79">
        <v>0</v>
      </c>
      <c r="AS1018" s="79"/>
      <c r="AT1018" s="79"/>
      <c r="AU1018" s="79"/>
      <c r="AV1018" s="79"/>
      <c r="AW1018" s="79"/>
      <c r="AX1018" s="79"/>
      <c r="AY1018" s="79"/>
      <c r="AZ1018" s="79"/>
      <c r="BA1018">
        <v>8</v>
      </c>
      <c r="BB1018" s="78" t="str">
        <f>REPLACE(INDEX(GroupVertices[Group], MATCH(Edges[[#This Row],[Vertex 1]],GroupVertices[Vertex],0)),1,1,"")</f>
        <v>3</v>
      </c>
      <c r="BC1018" s="78" t="str">
        <f>REPLACE(INDEX(GroupVertices[Group], MATCH(Edges[[#This Row],[Vertex 2]],GroupVertices[Vertex],0)),1,1,"")</f>
        <v>3</v>
      </c>
      <c r="BD1018" s="48"/>
      <c r="BE1018" s="49"/>
      <c r="BF1018" s="48"/>
      <c r="BG1018" s="49"/>
      <c r="BH1018" s="48"/>
      <c r="BI1018" s="49"/>
      <c r="BJ1018" s="48"/>
      <c r="BK1018" s="49"/>
      <c r="BL1018" s="48"/>
    </row>
    <row r="1019" spans="1:64" x14ac:dyDescent="0.25">
      <c r="A1019" s="64" t="s">
        <v>325</v>
      </c>
      <c r="B1019" s="64" t="s">
        <v>812</v>
      </c>
      <c r="C1019" s="65" t="s">
        <v>15850</v>
      </c>
      <c r="D1019" s="66">
        <v>6</v>
      </c>
      <c r="E1019" s="67" t="s">
        <v>136</v>
      </c>
      <c r="F1019" s="68">
        <v>25.142857142857142</v>
      </c>
      <c r="G1019" s="65"/>
      <c r="H1019" s="69"/>
      <c r="I1019" s="70"/>
      <c r="J1019" s="70"/>
      <c r="K1019" s="34" t="s">
        <v>65</v>
      </c>
      <c r="L1019" s="77">
        <v>1019</v>
      </c>
      <c r="M1019" s="77"/>
      <c r="N1019" s="72"/>
      <c r="O1019" s="79" t="s">
        <v>999</v>
      </c>
      <c r="P1019" s="81">
        <v>43166.669108796297</v>
      </c>
      <c r="Q1019" s="79" t="s">
        <v>1096</v>
      </c>
      <c r="R1019" s="83" t="s">
        <v>2045</v>
      </c>
      <c r="S1019" s="79" t="s">
        <v>2531</v>
      </c>
      <c r="T1019" s="79" t="s">
        <v>2711</v>
      </c>
      <c r="U1019" s="79"/>
      <c r="V1019" s="83" t="s">
        <v>3555</v>
      </c>
      <c r="W1019" s="81">
        <v>43166.669108796297</v>
      </c>
      <c r="X1019" s="83" t="s">
        <v>4007</v>
      </c>
      <c r="Y1019" s="79"/>
      <c r="Z1019" s="79"/>
      <c r="AA1019" s="85" t="s">
        <v>5215</v>
      </c>
      <c r="AB1019" s="79"/>
      <c r="AC1019" s="79" t="b">
        <v>0</v>
      </c>
      <c r="AD1019" s="79">
        <v>0</v>
      </c>
      <c r="AE1019" s="85" t="s">
        <v>6296</v>
      </c>
      <c r="AF1019" s="79" t="b">
        <v>0</v>
      </c>
      <c r="AG1019" s="79" t="s">
        <v>6304</v>
      </c>
      <c r="AH1019" s="79"/>
      <c r="AI1019" s="85" t="s">
        <v>6296</v>
      </c>
      <c r="AJ1019" s="79" t="b">
        <v>0</v>
      </c>
      <c r="AK1019" s="79">
        <v>0</v>
      </c>
      <c r="AL1019" s="85" t="s">
        <v>6296</v>
      </c>
      <c r="AM1019" s="79" t="s">
        <v>6355</v>
      </c>
      <c r="AN1019" s="79" t="b">
        <v>0</v>
      </c>
      <c r="AO1019" s="85" t="s">
        <v>5215</v>
      </c>
      <c r="AP1019" s="79" t="s">
        <v>176</v>
      </c>
      <c r="AQ1019" s="79">
        <v>0</v>
      </c>
      <c r="AR1019" s="79">
        <v>0</v>
      </c>
      <c r="AS1019" s="79"/>
      <c r="AT1019" s="79"/>
      <c r="AU1019" s="79"/>
      <c r="AV1019" s="79"/>
      <c r="AW1019" s="79"/>
      <c r="AX1019" s="79"/>
      <c r="AY1019" s="79"/>
      <c r="AZ1019" s="79"/>
      <c r="BA1019">
        <v>7</v>
      </c>
      <c r="BB1019" s="78" t="str">
        <f>REPLACE(INDEX(GroupVertices[Group], MATCH(Edges[[#This Row],[Vertex 1]],GroupVertices[Vertex],0)),1,1,"")</f>
        <v>3</v>
      </c>
      <c r="BC1019" s="78" t="str">
        <f>REPLACE(INDEX(GroupVertices[Group], MATCH(Edges[[#This Row],[Vertex 2]],GroupVertices[Vertex],0)),1,1,"")</f>
        <v>3</v>
      </c>
      <c r="BD1019" s="48"/>
      <c r="BE1019" s="49"/>
      <c r="BF1019" s="48"/>
      <c r="BG1019" s="49"/>
      <c r="BH1019" s="48"/>
      <c r="BI1019" s="49"/>
      <c r="BJ1019" s="48"/>
      <c r="BK1019" s="49"/>
      <c r="BL1019" s="48"/>
    </row>
    <row r="1020" spans="1:64" x14ac:dyDescent="0.25">
      <c r="A1020" s="64" t="s">
        <v>325</v>
      </c>
      <c r="B1020" s="64" t="s">
        <v>812</v>
      </c>
      <c r="C1020" s="65" t="s">
        <v>15850</v>
      </c>
      <c r="D1020" s="66">
        <v>6</v>
      </c>
      <c r="E1020" s="67" t="s">
        <v>136</v>
      </c>
      <c r="F1020" s="68">
        <v>25.142857142857142</v>
      </c>
      <c r="G1020" s="65"/>
      <c r="H1020" s="69"/>
      <c r="I1020" s="70"/>
      <c r="J1020" s="70"/>
      <c r="K1020" s="34" t="s">
        <v>65</v>
      </c>
      <c r="L1020" s="77">
        <v>1020</v>
      </c>
      <c r="M1020" s="77"/>
      <c r="N1020" s="72"/>
      <c r="O1020" s="79" t="s">
        <v>999</v>
      </c>
      <c r="P1020" s="81">
        <v>43166.675370370373</v>
      </c>
      <c r="Q1020" s="79" t="s">
        <v>1090</v>
      </c>
      <c r="R1020" s="83" t="s">
        <v>2045</v>
      </c>
      <c r="S1020" s="79" t="s">
        <v>2531</v>
      </c>
      <c r="T1020" s="79" t="s">
        <v>2709</v>
      </c>
      <c r="U1020" s="79"/>
      <c r="V1020" s="83" t="s">
        <v>3555</v>
      </c>
      <c r="W1020" s="81">
        <v>43166.675370370373</v>
      </c>
      <c r="X1020" s="83" t="s">
        <v>4001</v>
      </c>
      <c r="Y1020" s="79"/>
      <c r="Z1020" s="79"/>
      <c r="AA1020" s="85" t="s">
        <v>5209</v>
      </c>
      <c r="AB1020" s="79"/>
      <c r="AC1020" s="79" t="b">
        <v>0</v>
      </c>
      <c r="AD1020" s="79">
        <v>1</v>
      </c>
      <c r="AE1020" s="85" t="s">
        <v>6296</v>
      </c>
      <c r="AF1020" s="79" t="b">
        <v>0</v>
      </c>
      <c r="AG1020" s="79" t="s">
        <v>6304</v>
      </c>
      <c r="AH1020" s="79"/>
      <c r="AI1020" s="85" t="s">
        <v>6296</v>
      </c>
      <c r="AJ1020" s="79" t="b">
        <v>0</v>
      </c>
      <c r="AK1020" s="79">
        <v>0</v>
      </c>
      <c r="AL1020" s="85" t="s">
        <v>6296</v>
      </c>
      <c r="AM1020" s="79" t="s">
        <v>6355</v>
      </c>
      <c r="AN1020" s="79" t="b">
        <v>0</v>
      </c>
      <c r="AO1020" s="85" t="s">
        <v>5209</v>
      </c>
      <c r="AP1020" s="79" t="s">
        <v>176</v>
      </c>
      <c r="AQ1020" s="79">
        <v>0</v>
      </c>
      <c r="AR1020" s="79">
        <v>0</v>
      </c>
      <c r="AS1020" s="79"/>
      <c r="AT1020" s="79"/>
      <c r="AU1020" s="79"/>
      <c r="AV1020" s="79"/>
      <c r="AW1020" s="79"/>
      <c r="AX1020" s="79"/>
      <c r="AY1020" s="79"/>
      <c r="AZ1020" s="79"/>
      <c r="BA1020">
        <v>7</v>
      </c>
      <c r="BB1020" s="78" t="str">
        <f>REPLACE(INDEX(GroupVertices[Group], MATCH(Edges[[#This Row],[Vertex 1]],GroupVertices[Vertex],0)),1,1,"")</f>
        <v>3</v>
      </c>
      <c r="BC1020" s="78" t="str">
        <f>REPLACE(INDEX(GroupVertices[Group], MATCH(Edges[[#This Row],[Vertex 2]],GroupVertices[Vertex],0)),1,1,"")</f>
        <v>3</v>
      </c>
      <c r="BD1020" s="48"/>
      <c r="BE1020" s="49"/>
      <c r="BF1020" s="48"/>
      <c r="BG1020" s="49"/>
      <c r="BH1020" s="48"/>
      <c r="BI1020" s="49"/>
      <c r="BJ1020" s="48"/>
      <c r="BK1020" s="49"/>
      <c r="BL1020" s="48"/>
    </row>
    <row r="1021" spans="1:64" x14ac:dyDescent="0.25">
      <c r="A1021" s="64" t="s">
        <v>325</v>
      </c>
      <c r="B1021" s="64" t="s">
        <v>734</v>
      </c>
      <c r="C1021" s="65" t="s">
        <v>15841</v>
      </c>
      <c r="D1021" s="66">
        <v>5</v>
      </c>
      <c r="E1021" s="67" t="s">
        <v>136</v>
      </c>
      <c r="F1021" s="68">
        <v>28.428571428571431</v>
      </c>
      <c r="G1021" s="65"/>
      <c r="H1021" s="69"/>
      <c r="I1021" s="70"/>
      <c r="J1021" s="70"/>
      <c r="K1021" s="34" t="s">
        <v>65</v>
      </c>
      <c r="L1021" s="77">
        <v>1021</v>
      </c>
      <c r="M1021" s="77"/>
      <c r="N1021" s="72"/>
      <c r="O1021" s="79" t="s">
        <v>999</v>
      </c>
      <c r="P1021" s="81">
        <v>43166.675370370373</v>
      </c>
      <c r="Q1021" s="79" t="s">
        <v>1090</v>
      </c>
      <c r="R1021" s="83" t="s">
        <v>2045</v>
      </c>
      <c r="S1021" s="79" t="s">
        <v>2531</v>
      </c>
      <c r="T1021" s="79" t="s">
        <v>2709</v>
      </c>
      <c r="U1021" s="79"/>
      <c r="V1021" s="83" t="s">
        <v>3555</v>
      </c>
      <c r="W1021" s="81">
        <v>43166.675370370373</v>
      </c>
      <c r="X1021" s="83" t="s">
        <v>4001</v>
      </c>
      <c r="Y1021" s="79"/>
      <c r="Z1021" s="79"/>
      <c r="AA1021" s="85" t="s">
        <v>5209</v>
      </c>
      <c r="AB1021" s="79"/>
      <c r="AC1021" s="79" t="b">
        <v>0</v>
      </c>
      <c r="AD1021" s="79">
        <v>1</v>
      </c>
      <c r="AE1021" s="85" t="s">
        <v>6296</v>
      </c>
      <c r="AF1021" s="79" t="b">
        <v>0</v>
      </c>
      <c r="AG1021" s="79" t="s">
        <v>6304</v>
      </c>
      <c r="AH1021" s="79"/>
      <c r="AI1021" s="85" t="s">
        <v>6296</v>
      </c>
      <c r="AJ1021" s="79" t="b">
        <v>0</v>
      </c>
      <c r="AK1021" s="79">
        <v>0</v>
      </c>
      <c r="AL1021" s="85" t="s">
        <v>6296</v>
      </c>
      <c r="AM1021" s="79" t="s">
        <v>6355</v>
      </c>
      <c r="AN1021" s="79" t="b">
        <v>0</v>
      </c>
      <c r="AO1021" s="85" t="s">
        <v>5209</v>
      </c>
      <c r="AP1021" s="79" t="s">
        <v>176</v>
      </c>
      <c r="AQ1021" s="79">
        <v>0</v>
      </c>
      <c r="AR1021" s="79">
        <v>0</v>
      </c>
      <c r="AS1021" s="79"/>
      <c r="AT1021" s="79"/>
      <c r="AU1021" s="79"/>
      <c r="AV1021" s="79"/>
      <c r="AW1021" s="79"/>
      <c r="AX1021" s="79"/>
      <c r="AY1021" s="79"/>
      <c r="AZ1021" s="79"/>
      <c r="BA1021">
        <v>5</v>
      </c>
      <c r="BB1021" s="78" t="str">
        <f>REPLACE(INDEX(GroupVertices[Group], MATCH(Edges[[#This Row],[Vertex 1]],GroupVertices[Vertex],0)),1,1,"")</f>
        <v>3</v>
      </c>
      <c r="BC1021" s="78" t="str">
        <f>REPLACE(INDEX(GroupVertices[Group], MATCH(Edges[[#This Row],[Vertex 2]],GroupVertices[Vertex],0)),1,1,"")</f>
        <v>5</v>
      </c>
      <c r="BD1021" s="48"/>
      <c r="BE1021" s="49"/>
      <c r="BF1021" s="48"/>
      <c r="BG1021" s="49"/>
      <c r="BH1021" s="48"/>
      <c r="BI1021" s="49"/>
      <c r="BJ1021" s="48"/>
      <c r="BK1021" s="49"/>
      <c r="BL1021" s="48"/>
    </row>
    <row r="1022" spans="1:64" x14ac:dyDescent="0.25">
      <c r="A1022" s="64" t="s">
        <v>325</v>
      </c>
      <c r="B1022" s="64" t="s">
        <v>812</v>
      </c>
      <c r="C1022" s="65" t="s">
        <v>15850</v>
      </c>
      <c r="D1022" s="66">
        <v>6</v>
      </c>
      <c r="E1022" s="67" t="s">
        <v>136</v>
      </c>
      <c r="F1022" s="68">
        <v>25.142857142857142</v>
      </c>
      <c r="G1022" s="65"/>
      <c r="H1022" s="69"/>
      <c r="I1022" s="70"/>
      <c r="J1022" s="70"/>
      <c r="K1022" s="34" t="s">
        <v>65</v>
      </c>
      <c r="L1022" s="77">
        <v>1022</v>
      </c>
      <c r="M1022" s="77"/>
      <c r="N1022" s="72"/>
      <c r="O1022" s="79" t="s">
        <v>999</v>
      </c>
      <c r="P1022" s="81">
        <v>43166.677777777775</v>
      </c>
      <c r="Q1022" s="79" t="s">
        <v>1091</v>
      </c>
      <c r="R1022" s="83" t="s">
        <v>2045</v>
      </c>
      <c r="S1022" s="79" t="s">
        <v>2531</v>
      </c>
      <c r="T1022" s="79" t="s">
        <v>2709</v>
      </c>
      <c r="U1022" s="79"/>
      <c r="V1022" s="83" t="s">
        <v>3555</v>
      </c>
      <c r="W1022" s="81">
        <v>43166.677777777775</v>
      </c>
      <c r="X1022" s="83" t="s">
        <v>4002</v>
      </c>
      <c r="Y1022" s="79"/>
      <c r="Z1022" s="79"/>
      <c r="AA1022" s="85" t="s">
        <v>5210</v>
      </c>
      <c r="AB1022" s="79"/>
      <c r="AC1022" s="79" t="b">
        <v>0</v>
      </c>
      <c r="AD1022" s="79">
        <v>1</v>
      </c>
      <c r="AE1022" s="85" t="s">
        <v>6296</v>
      </c>
      <c r="AF1022" s="79" t="b">
        <v>0</v>
      </c>
      <c r="AG1022" s="79" t="s">
        <v>6304</v>
      </c>
      <c r="AH1022" s="79"/>
      <c r="AI1022" s="85" t="s">
        <v>6296</v>
      </c>
      <c r="AJ1022" s="79" t="b">
        <v>0</v>
      </c>
      <c r="AK1022" s="79">
        <v>0</v>
      </c>
      <c r="AL1022" s="85" t="s">
        <v>6296</v>
      </c>
      <c r="AM1022" s="79" t="s">
        <v>6355</v>
      </c>
      <c r="AN1022" s="79" t="b">
        <v>0</v>
      </c>
      <c r="AO1022" s="85" t="s">
        <v>5210</v>
      </c>
      <c r="AP1022" s="79" t="s">
        <v>176</v>
      </c>
      <c r="AQ1022" s="79">
        <v>0</v>
      </c>
      <c r="AR1022" s="79">
        <v>0</v>
      </c>
      <c r="AS1022" s="79"/>
      <c r="AT1022" s="79"/>
      <c r="AU1022" s="79"/>
      <c r="AV1022" s="79"/>
      <c r="AW1022" s="79"/>
      <c r="AX1022" s="79"/>
      <c r="AY1022" s="79"/>
      <c r="AZ1022" s="79"/>
      <c r="BA1022">
        <v>7</v>
      </c>
      <c r="BB1022" s="78" t="str">
        <f>REPLACE(INDEX(GroupVertices[Group], MATCH(Edges[[#This Row],[Vertex 1]],GroupVertices[Vertex],0)),1,1,"")</f>
        <v>3</v>
      </c>
      <c r="BC1022" s="78" t="str">
        <f>REPLACE(INDEX(GroupVertices[Group], MATCH(Edges[[#This Row],[Vertex 2]],GroupVertices[Vertex],0)),1,1,"")</f>
        <v>3</v>
      </c>
      <c r="BD1022" s="48"/>
      <c r="BE1022" s="49"/>
      <c r="BF1022" s="48"/>
      <c r="BG1022" s="49"/>
      <c r="BH1022" s="48"/>
      <c r="BI1022" s="49"/>
      <c r="BJ1022" s="48"/>
      <c r="BK1022" s="49"/>
      <c r="BL1022" s="48"/>
    </row>
    <row r="1023" spans="1:64" x14ac:dyDescent="0.25">
      <c r="A1023" s="64" t="s">
        <v>325</v>
      </c>
      <c r="B1023" s="64" t="s">
        <v>734</v>
      </c>
      <c r="C1023" s="65" t="s">
        <v>15841</v>
      </c>
      <c r="D1023" s="66">
        <v>5</v>
      </c>
      <c r="E1023" s="67" t="s">
        <v>136</v>
      </c>
      <c r="F1023" s="68">
        <v>28.428571428571431</v>
      </c>
      <c r="G1023" s="65"/>
      <c r="H1023" s="69"/>
      <c r="I1023" s="70"/>
      <c r="J1023" s="70"/>
      <c r="K1023" s="34" t="s">
        <v>65</v>
      </c>
      <c r="L1023" s="77">
        <v>1023</v>
      </c>
      <c r="M1023" s="77"/>
      <c r="N1023" s="72"/>
      <c r="O1023" s="79" t="s">
        <v>999</v>
      </c>
      <c r="P1023" s="81">
        <v>43166.677777777775</v>
      </c>
      <c r="Q1023" s="79" t="s">
        <v>1091</v>
      </c>
      <c r="R1023" s="83" t="s">
        <v>2045</v>
      </c>
      <c r="S1023" s="79" t="s">
        <v>2531</v>
      </c>
      <c r="T1023" s="79" t="s">
        <v>2709</v>
      </c>
      <c r="U1023" s="79"/>
      <c r="V1023" s="83" t="s">
        <v>3555</v>
      </c>
      <c r="W1023" s="81">
        <v>43166.677777777775</v>
      </c>
      <c r="X1023" s="83" t="s">
        <v>4002</v>
      </c>
      <c r="Y1023" s="79"/>
      <c r="Z1023" s="79"/>
      <c r="AA1023" s="85" t="s">
        <v>5210</v>
      </c>
      <c r="AB1023" s="79"/>
      <c r="AC1023" s="79" t="b">
        <v>0</v>
      </c>
      <c r="AD1023" s="79">
        <v>1</v>
      </c>
      <c r="AE1023" s="85" t="s">
        <v>6296</v>
      </c>
      <c r="AF1023" s="79" t="b">
        <v>0</v>
      </c>
      <c r="AG1023" s="79" t="s">
        <v>6304</v>
      </c>
      <c r="AH1023" s="79"/>
      <c r="AI1023" s="85" t="s">
        <v>6296</v>
      </c>
      <c r="AJ1023" s="79" t="b">
        <v>0</v>
      </c>
      <c r="AK1023" s="79">
        <v>0</v>
      </c>
      <c r="AL1023" s="85" t="s">
        <v>6296</v>
      </c>
      <c r="AM1023" s="79" t="s">
        <v>6355</v>
      </c>
      <c r="AN1023" s="79" t="b">
        <v>0</v>
      </c>
      <c r="AO1023" s="85" t="s">
        <v>5210</v>
      </c>
      <c r="AP1023" s="79" t="s">
        <v>176</v>
      </c>
      <c r="AQ1023" s="79">
        <v>0</v>
      </c>
      <c r="AR1023" s="79">
        <v>0</v>
      </c>
      <c r="AS1023" s="79"/>
      <c r="AT1023" s="79"/>
      <c r="AU1023" s="79"/>
      <c r="AV1023" s="79"/>
      <c r="AW1023" s="79"/>
      <c r="AX1023" s="79"/>
      <c r="AY1023" s="79"/>
      <c r="AZ1023" s="79"/>
      <c r="BA1023">
        <v>5</v>
      </c>
      <c r="BB1023" s="78" t="str">
        <f>REPLACE(INDEX(GroupVertices[Group], MATCH(Edges[[#This Row],[Vertex 1]],GroupVertices[Vertex],0)),1,1,"")</f>
        <v>3</v>
      </c>
      <c r="BC1023" s="78" t="str">
        <f>REPLACE(INDEX(GroupVertices[Group], MATCH(Edges[[#This Row],[Vertex 2]],GroupVertices[Vertex],0)),1,1,"")</f>
        <v>5</v>
      </c>
      <c r="BD1023" s="48"/>
      <c r="BE1023" s="49"/>
      <c r="BF1023" s="48"/>
      <c r="BG1023" s="49"/>
      <c r="BH1023" s="48"/>
      <c r="BI1023" s="49"/>
      <c r="BJ1023" s="48"/>
      <c r="BK1023" s="49"/>
      <c r="BL1023" s="48"/>
    </row>
    <row r="1024" spans="1:64" x14ac:dyDescent="0.25">
      <c r="A1024" s="64" t="s">
        <v>325</v>
      </c>
      <c r="B1024" s="64" t="s">
        <v>734</v>
      </c>
      <c r="C1024" s="65" t="s">
        <v>15841</v>
      </c>
      <c r="D1024" s="66">
        <v>5</v>
      </c>
      <c r="E1024" s="67" t="s">
        <v>136</v>
      </c>
      <c r="F1024" s="68">
        <v>28.428571428571431</v>
      </c>
      <c r="G1024" s="65"/>
      <c r="H1024" s="69"/>
      <c r="I1024" s="70"/>
      <c r="J1024" s="70"/>
      <c r="K1024" s="34" t="s">
        <v>65</v>
      </c>
      <c r="L1024" s="77">
        <v>1024</v>
      </c>
      <c r="M1024" s="77"/>
      <c r="N1024" s="72"/>
      <c r="O1024" s="79" t="s">
        <v>999</v>
      </c>
      <c r="P1024" s="81">
        <v>43166.681574074071</v>
      </c>
      <c r="Q1024" s="79" t="s">
        <v>1092</v>
      </c>
      <c r="R1024" s="83" t="s">
        <v>2045</v>
      </c>
      <c r="S1024" s="79" t="s">
        <v>2531</v>
      </c>
      <c r="T1024" s="79" t="s">
        <v>2709</v>
      </c>
      <c r="U1024" s="79"/>
      <c r="V1024" s="83" t="s">
        <v>3555</v>
      </c>
      <c r="W1024" s="81">
        <v>43166.681574074071</v>
      </c>
      <c r="X1024" s="83" t="s">
        <v>4003</v>
      </c>
      <c r="Y1024" s="79"/>
      <c r="Z1024" s="79"/>
      <c r="AA1024" s="85" t="s">
        <v>5211</v>
      </c>
      <c r="AB1024" s="79"/>
      <c r="AC1024" s="79" t="b">
        <v>0</v>
      </c>
      <c r="AD1024" s="79">
        <v>1</v>
      </c>
      <c r="AE1024" s="85" t="s">
        <v>6296</v>
      </c>
      <c r="AF1024" s="79" t="b">
        <v>0</v>
      </c>
      <c r="AG1024" s="79" t="s">
        <v>6304</v>
      </c>
      <c r="AH1024" s="79"/>
      <c r="AI1024" s="85" t="s">
        <v>6296</v>
      </c>
      <c r="AJ1024" s="79" t="b">
        <v>0</v>
      </c>
      <c r="AK1024" s="79">
        <v>0</v>
      </c>
      <c r="AL1024" s="85" t="s">
        <v>6296</v>
      </c>
      <c r="AM1024" s="79" t="s">
        <v>6355</v>
      </c>
      <c r="AN1024" s="79" t="b">
        <v>0</v>
      </c>
      <c r="AO1024" s="85" t="s">
        <v>5211</v>
      </c>
      <c r="AP1024" s="79" t="s">
        <v>176</v>
      </c>
      <c r="AQ1024" s="79">
        <v>0</v>
      </c>
      <c r="AR1024" s="79">
        <v>0</v>
      </c>
      <c r="AS1024" s="79"/>
      <c r="AT1024" s="79"/>
      <c r="AU1024" s="79"/>
      <c r="AV1024" s="79"/>
      <c r="AW1024" s="79"/>
      <c r="AX1024" s="79"/>
      <c r="AY1024" s="79"/>
      <c r="AZ1024" s="79"/>
      <c r="BA1024">
        <v>5</v>
      </c>
      <c r="BB1024" s="78" t="str">
        <f>REPLACE(INDEX(GroupVertices[Group], MATCH(Edges[[#This Row],[Vertex 1]],GroupVertices[Vertex],0)),1,1,"")</f>
        <v>3</v>
      </c>
      <c r="BC1024" s="78" t="str">
        <f>REPLACE(INDEX(GroupVertices[Group], MATCH(Edges[[#This Row],[Vertex 2]],GroupVertices[Vertex],0)),1,1,"")</f>
        <v>5</v>
      </c>
      <c r="BD1024" s="48"/>
      <c r="BE1024" s="49"/>
      <c r="BF1024" s="48"/>
      <c r="BG1024" s="49"/>
      <c r="BH1024" s="48"/>
      <c r="BI1024" s="49"/>
      <c r="BJ1024" s="48"/>
      <c r="BK1024" s="49"/>
      <c r="BL1024" s="48"/>
    </row>
    <row r="1025" spans="1:64" x14ac:dyDescent="0.25">
      <c r="A1025" s="64" t="s">
        <v>325</v>
      </c>
      <c r="B1025" s="64" t="s">
        <v>812</v>
      </c>
      <c r="C1025" s="65" t="s">
        <v>15850</v>
      </c>
      <c r="D1025" s="66">
        <v>6</v>
      </c>
      <c r="E1025" s="67" t="s">
        <v>136</v>
      </c>
      <c r="F1025" s="68">
        <v>25.142857142857142</v>
      </c>
      <c r="G1025" s="65"/>
      <c r="H1025" s="69"/>
      <c r="I1025" s="70"/>
      <c r="J1025" s="70"/>
      <c r="K1025" s="34" t="s">
        <v>65</v>
      </c>
      <c r="L1025" s="77">
        <v>1025</v>
      </c>
      <c r="M1025" s="77"/>
      <c r="N1025" s="72"/>
      <c r="O1025" s="79" t="s">
        <v>999</v>
      </c>
      <c r="P1025" s="81">
        <v>43166.681574074071</v>
      </c>
      <c r="Q1025" s="79" t="s">
        <v>1092</v>
      </c>
      <c r="R1025" s="83" t="s">
        <v>2045</v>
      </c>
      <c r="S1025" s="79" t="s">
        <v>2531</v>
      </c>
      <c r="T1025" s="79" t="s">
        <v>2709</v>
      </c>
      <c r="U1025" s="79"/>
      <c r="V1025" s="83" t="s">
        <v>3555</v>
      </c>
      <c r="W1025" s="81">
        <v>43166.681574074071</v>
      </c>
      <c r="X1025" s="83" t="s">
        <v>4003</v>
      </c>
      <c r="Y1025" s="79"/>
      <c r="Z1025" s="79"/>
      <c r="AA1025" s="85" t="s">
        <v>5211</v>
      </c>
      <c r="AB1025" s="79"/>
      <c r="AC1025" s="79" t="b">
        <v>0</v>
      </c>
      <c r="AD1025" s="79">
        <v>1</v>
      </c>
      <c r="AE1025" s="85" t="s">
        <v>6296</v>
      </c>
      <c r="AF1025" s="79" t="b">
        <v>0</v>
      </c>
      <c r="AG1025" s="79" t="s">
        <v>6304</v>
      </c>
      <c r="AH1025" s="79"/>
      <c r="AI1025" s="85" t="s">
        <v>6296</v>
      </c>
      <c r="AJ1025" s="79" t="b">
        <v>0</v>
      </c>
      <c r="AK1025" s="79">
        <v>0</v>
      </c>
      <c r="AL1025" s="85" t="s">
        <v>6296</v>
      </c>
      <c r="AM1025" s="79" t="s">
        <v>6355</v>
      </c>
      <c r="AN1025" s="79" t="b">
        <v>0</v>
      </c>
      <c r="AO1025" s="85" t="s">
        <v>5211</v>
      </c>
      <c r="AP1025" s="79" t="s">
        <v>176</v>
      </c>
      <c r="AQ1025" s="79">
        <v>0</v>
      </c>
      <c r="AR1025" s="79">
        <v>0</v>
      </c>
      <c r="AS1025" s="79"/>
      <c r="AT1025" s="79"/>
      <c r="AU1025" s="79"/>
      <c r="AV1025" s="79"/>
      <c r="AW1025" s="79"/>
      <c r="AX1025" s="79"/>
      <c r="AY1025" s="79"/>
      <c r="AZ1025" s="79"/>
      <c r="BA1025">
        <v>7</v>
      </c>
      <c r="BB1025" s="78" t="str">
        <f>REPLACE(INDEX(GroupVertices[Group], MATCH(Edges[[#This Row],[Vertex 1]],GroupVertices[Vertex],0)),1,1,"")</f>
        <v>3</v>
      </c>
      <c r="BC1025" s="78" t="str">
        <f>REPLACE(INDEX(GroupVertices[Group], MATCH(Edges[[#This Row],[Vertex 2]],GroupVertices[Vertex],0)),1,1,"")</f>
        <v>3</v>
      </c>
      <c r="BD1025" s="48"/>
      <c r="BE1025" s="49"/>
      <c r="BF1025" s="48"/>
      <c r="BG1025" s="49"/>
      <c r="BH1025" s="48"/>
      <c r="BI1025" s="49"/>
      <c r="BJ1025" s="48"/>
      <c r="BK1025" s="49"/>
      <c r="BL1025" s="48"/>
    </row>
    <row r="1026" spans="1:64" x14ac:dyDescent="0.25">
      <c r="A1026" s="64" t="s">
        <v>325</v>
      </c>
      <c r="B1026" s="64" t="s">
        <v>812</v>
      </c>
      <c r="C1026" s="65" t="s">
        <v>15850</v>
      </c>
      <c r="D1026" s="66">
        <v>6</v>
      </c>
      <c r="E1026" s="67" t="s">
        <v>136</v>
      </c>
      <c r="F1026" s="68">
        <v>25.142857142857142</v>
      </c>
      <c r="G1026" s="65"/>
      <c r="H1026" s="69"/>
      <c r="I1026" s="70"/>
      <c r="J1026" s="70"/>
      <c r="K1026" s="34" t="s">
        <v>65</v>
      </c>
      <c r="L1026" s="77">
        <v>1026</v>
      </c>
      <c r="M1026" s="77"/>
      <c r="N1026" s="72"/>
      <c r="O1026" s="79" t="s">
        <v>999</v>
      </c>
      <c r="P1026" s="81">
        <v>43166.691666666666</v>
      </c>
      <c r="Q1026" s="79" t="s">
        <v>1094</v>
      </c>
      <c r="R1026" s="83" t="s">
        <v>2045</v>
      </c>
      <c r="S1026" s="79" t="s">
        <v>2531</v>
      </c>
      <c r="T1026" s="79" t="s">
        <v>2710</v>
      </c>
      <c r="U1026" s="79"/>
      <c r="V1026" s="83" t="s">
        <v>3555</v>
      </c>
      <c r="W1026" s="81">
        <v>43166.691666666666</v>
      </c>
      <c r="X1026" s="83" t="s">
        <v>4005</v>
      </c>
      <c r="Y1026" s="79"/>
      <c r="Z1026" s="79"/>
      <c r="AA1026" s="85" t="s">
        <v>5213</v>
      </c>
      <c r="AB1026" s="79"/>
      <c r="AC1026" s="79" t="b">
        <v>0</v>
      </c>
      <c r="AD1026" s="79">
        <v>1</v>
      </c>
      <c r="AE1026" s="85" t="s">
        <v>6296</v>
      </c>
      <c r="AF1026" s="79" t="b">
        <v>0</v>
      </c>
      <c r="AG1026" s="79" t="s">
        <v>6304</v>
      </c>
      <c r="AH1026" s="79"/>
      <c r="AI1026" s="85" t="s">
        <v>6296</v>
      </c>
      <c r="AJ1026" s="79" t="b">
        <v>0</v>
      </c>
      <c r="AK1026" s="79">
        <v>0</v>
      </c>
      <c r="AL1026" s="85" t="s">
        <v>6296</v>
      </c>
      <c r="AM1026" s="79" t="s">
        <v>6355</v>
      </c>
      <c r="AN1026" s="79" t="b">
        <v>0</v>
      </c>
      <c r="AO1026" s="85" t="s">
        <v>5213</v>
      </c>
      <c r="AP1026" s="79" t="s">
        <v>176</v>
      </c>
      <c r="AQ1026" s="79">
        <v>0</v>
      </c>
      <c r="AR1026" s="79">
        <v>0</v>
      </c>
      <c r="AS1026" s="79"/>
      <c r="AT1026" s="79"/>
      <c r="AU1026" s="79"/>
      <c r="AV1026" s="79"/>
      <c r="AW1026" s="79"/>
      <c r="AX1026" s="79"/>
      <c r="AY1026" s="79"/>
      <c r="AZ1026" s="79"/>
      <c r="BA1026">
        <v>7</v>
      </c>
      <c r="BB1026" s="78" t="str">
        <f>REPLACE(INDEX(GroupVertices[Group], MATCH(Edges[[#This Row],[Vertex 1]],GroupVertices[Vertex],0)),1,1,"")</f>
        <v>3</v>
      </c>
      <c r="BC1026" s="78" t="str">
        <f>REPLACE(INDEX(GroupVertices[Group], MATCH(Edges[[#This Row],[Vertex 2]],GroupVertices[Vertex],0)),1,1,"")</f>
        <v>3</v>
      </c>
      <c r="BD1026" s="48"/>
      <c r="BE1026" s="49"/>
      <c r="BF1026" s="48"/>
      <c r="BG1026" s="49"/>
      <c r="BH1026" s="48"/>
      <c r="BI1026" s="49"/>
      <c r="BJ1026" s="48"/>
      <c r="BK1026" s="49"/>
      <c r="BL1026" s="48"/>
    </row>
    <row r="1027" spans="1:64" x14ac:dyDescent="0.25">
      <c r="A1027" s="64" t="s">
        <v>325</v>
      </c>
      <c r="B1027" s="64" t="s">
        <v>734</v>
      </c>
      <c r="C1027" s="65" t="s">
        <v>15841</v>
      </c>
      <c r="D1027" s="66">
        <v>5</v>
      </c>
      <c r="E1027" s="67" t="s">
        <v>136</v>
      </c>
      <c r="F1027" s="68">
        <v>28.428571428571431</v>
      </c>
      <c r="G1027" s="65"/>
      <c r="H1027" s="69"/>
      <c r="I1027" s="70"/>
      <c r="J1027" s="70"/>
      <c r="K1027" s="34" t="s">
        <v>65</v>
      </c>
      <c r="L1027" s="77">
        <v>1027</v>
      </c>
      <c r="M1027" s="77"/>
      <c r="N1027" s="72"/>
      <c r="O1027" s="79" t="s">
        <v>999</v>
      </c>
      <c r="P1027" s="81">
        <v>43166.691666666666</v>
      </c>
      <c r="Q1027" s="79" t="s">
        <v>1094</v>
      </c>
      <c r="R1027" s="83" t="s">
        <v>2045</v>
      </c>
      <c r="S1027" s="79" t="s">
        <v>2531</v>
      </c>
      <c r="T1027" s="79" t="s">
        <v>2710</v>
      </c>
      <c r="U1027" s="79"/>
      <c r="V1027" s="83" t="s">
        <v>3555</v>
      </c>
      <c r="W1027" s="81">
        <v>43166.691666666666</v>
      </c>
      <c r="X1027" s="83" t="s">
        <v>4005</v>
      </c>
      <c r="Y1027" s="79"/>
      <c r="Z1027" s="79"/>
      <c r="AA1027" s="85" t="s">
        <v>5213</v>
      </c>
      <c r="AB1027" s="79"/>
      <c r="AC1027" s="79" t="b">
        <v>0</v>
      </c>
      <c r="AD1027" s="79">
        <v>1</v>
      </c>
      <c r="AE1027" s="85" t="s">
        <v>6296</v>
      </c>
      <c r="AF1027" s="79" t="b">
        <v>0</v>
      </c>
      <c r="AG1027" s="79" t="s">
        <v>6304</v>
      </c>
      <c r="AH1027" s="79"/>
      <c r="AI1027" s="85" t="s">
        <v>6296</v>
      </c>
      <c r="AJ1027" s="79" t="b">
        <v>0</v>
      </c>
      <c r="AK1027" s="79">
        <v>0</v>
      </c>
      <c r="AL1027" s="85" t="s">
        <v>6296</v>
      </c>
      <c r="AM1027" s="79" t="s">
        <v>6355</v>
      </c>
      <c r="AN1027" s="79" t="b">
        <v>0</v>
      </c>
      <c r="AO1027" s="85" t="s">
        <v>5213</v>
      </c>
      <c r="AP1027" s="79" t="s">
        <v>176</v>
      </c>
      <c r="AQ1027" s="79">
        <v>0</v>
      </c>
      <c r="AR1027" s="79">
        <v>0</v>
      </c>
      <c r="AS1027" s="79"/>
      <c r="AT1027" s="79"/>
      <c r="AU1027" s="79"/>
      <c r="AV1027" s="79"/>
      <c r="AW1027" s="79"/>
      <c r="AX1027" s="79"/>
      <c r="AY1027" s="79"/>
      <c r="AZ1027" s="79"/>
      <c r="BA1027">
        <v>5</v>
      </c>
      <c r="BB1027" s="78" t="str">
        <f>REPLACE(INDEX(GroupVertices[Group], MATCH(Edges[[#This Row],[Vertex 1]],GroupVertices[Vertex],0)),1,1,"")</f>
        <v>3</v>
      </c>
      <c r="BC1027" s="78" t="str">
        <f>REPLACE(INDEX(GroupVertices[Group], MATCH(Edges[[#This Row],[Vertex 2]],GroupVertices[Vertex],0)),1,1,"")</f>
        <v>5</v>
      </c>
      <c r="BD1027" s="48"/>
      <c r="BE1027" s="49"/>
      <c r="BF1027" s="48"/>
      <c r="BG1027" s="49"/>
      <c r="BH1027" s="48"/>
      <c r="BI1027" s="49"/>
      <c r="BJ1027" s="48"/>
      <c r="BK1027" s="49"/>
      <c r="BL1027" s="48"/>
    </row>
    <row r="1028" spans="1:64" x14ac:dyDescent="0.25">
      <c r="A1028" s="64" t="s">
        <v>325</v>
      </c>
      <c r="B1028" s="64" t="s">
        <v>812</v>
      </c>
      <c r="C1028" s="65" t="s">
        <v>15850</v>
      </c>
      <c r="D1028" s="66">
        <v>6</v>
      </c>
      <c r="E1028" s="67" t="s">
        <v>136</v>
      </c>
      <c r="F1028" s="68">
        <v>25.142857142857142</v>
      </c>
      <c r="G1028" s="65"/>
      <c r="H1028" s="69"/>
      <c r="I1028" s="70"/>
      <c r="J1028" s="70"/>
      <c r="K1028" s="34" t="s">
        <v>65</v>
      </c>
      <c r="L1028" s="77">
        <v>1028</v>
      </c>
      <c r="M1028" s="77"/>
      <c r="N1028" s="72"/>
      <c r="O1028" s="79" t="s">
        <v>999</v>
      </c>
      <c r="P1028" s="81">
        <v>43166.692685185182</v>
      </c>
      <c r="Q1028" s="79" t="s">
        <v>1095</v>
      </c>
      <c r="R1028" s="83" t="s">
        <v>2045</v>
      </c>
      <c r="S1028" s="79" t="s">
        <v>2531</v>
      </c>
      <c r="T1028" s="79" t="s">
        <v>2710</v>
      </c>
      <c r="U1028" s="79"/>
      <c r="V1028" s="83" t="s">
        <v>3555</v>
      </c>
      <c r="W1028" s="81">
        <v>43166.692685185182</v>
      </c>
      <c r="X1028" s="83" t="s">
        <v>4006</v>
      </c>
      <c r="Y1028" s="79"/>
      <c r="Z1028" s="79"/>
      <c r="AA1028" s="85" t="s">
        <v>5214</v>
      </c>
      <c r="AB1028" s="79"/>
      <c r="AC1028" s="79" t="b">
        <v>0</v>
      </c>
      <c r="AD1028" s="79">
        <v>1</v>
      </c>
      <c r="AE1028" s="85" t="s">
        <v>6296</v>
      </c>
      <c r="AF1028" s="79" t="b">
        <v>0</v>
      </c>
      <c r="AG1028" s="79" t="s">
        <v>6304</v>
      </c>
      <c r="AH1028" s="79"/>
      <c r="AI1028" s="85" t="s">
        <v>6296</v>
      </c>
      <c r="AJ1028" s="79" t="b">
        <v>0</v>
      </c>
      <c r="AK1028" s="79">
        <v>0</v>
      </c>
      <c r="AL1028" s="85" t="s">
        <v>6296</v>
      </c>
      <c r="AM1028" s="79" t="s">
        <v>6355</v>
      </c>
      <c r="AN1028" s="79" t="b">
        <v>0</v>
      </c>
      <c r="AO1028" s="85" t="s">
        <v>5214</v>
      </c>
      <c r="AP1028" s="79" t="s">
        <v>176</v>
      </c>
      <c r="AQ1028" s="79">
        <v>0</v>
      </c>
      <c r="AR1028" s="79">
        <v>0</v>
      </c>
      <c r="AS1028" s="79"/>
      <c r="AT1028" s="79"/>
      <c r="AU1028" s="79"/>
      <c r="AV1028" s="79"/>
      <c r="AW1028" s="79"/>
      <c r="AX1028" s="79"/>
      <c r="AY1028" s="79"/>
      <c r="AZ1028" s="79"/>
      <c r="BA1028">
        <v>7</v>
      </c>
      <c r="BB1028" s="78" t="str">
        <f>REPLACE(INDEX(GroupVertices[Group], MATCH(Edges[[#This Row],[Vertex 1]],GroupVertices[Vertex],0)),1,1,"")</f>
        <v>3</v>
      </c>
      <c r="BC1028" s="78" t="str">
        <f>REPLACE(INDEX(GroupVertices[Group], MATCH(Edges[[#This Row],[Vertex 2]],GroupVertices[Vertex],0)),1,1,"")</f>
        <v>3</v>
      </c>
      <c r="BD1028" s="48"/>
      <c r="BE1028" s="49"/>
      <c r="BF1028" s="48"/>
      <c r="BG1028" s="49"/>
      <c r="BH1028" s="48"/>
      <c r="BI1028" s="49"/>
      <c r="BJ1028" s="48"/>
      <c r="BK1028" s="49"/>
      <c r="BL1028" s="48"/>
    </row>
    <row r="1029" spans="1:64" x14ac:dyDescent="0.25">
      <c r="A1029" s="64" t="s">
        <v>325</v>
      </c>
      <c r="B1029" s="64" t="s">
        <v>734</v>
      </c>
      <c r="C1029" s="65" t="s">
        <v>15841</v>
      </c>
      <c r="D1029" s="66">
        <v>5</v>
      </c>
      <c r="E1029" s="67" t="s">
        <v>136</v>
      </c>
      <c r="F1029" s="68">
        <v>28.428571428571431</v>
      </c>
      <c r="G1029" s="65"/>
      <c r="H1029" s="69"/>
      <c r="I1029" s="70"/>
      <c r="J1029" s="70"/>
      <c r="K1029" s="34" t="s">
        <v>65</v>
      </c>
      <c r="L1029" s="77">
        <v>1029</v>
      </c>
      <c r="M1029" s="77"/>
      <c r="N1029" s="72"/>
      <c r="O1029" s="79" t="s">
        <v>999</v>
      </c>
      <c r="P1029" s="81">
        <v>43166.692685185182</v>
      </c>
      <c r="Q1029" s="79" t="s">
        <v>1095</v>
      </c>
      <c r="R1029" s="83" t="s">
        <v>2045</v>
      </c>
      <c r="S1029" s="79" t="s">
        <v>2531</v>
      </c>
      <c r="T1029" s="79" t="s">
        <v>2710</v>
      </c>
      <c r="U1029" s="79"/>
      <c r="V1029" s="83" t="s">
        <v>3555</v>
      </c>
      <c r="W1029" s="81">
        <v>43166.692685185182</v>
      </c>
      <c r="X1029" s="83" t="s">
        <v>4006</v>
      </c>
      <c r="Y1029" s="79"/>
      <c r="Z1029" s="79"/>
      <c r="AA1029" s="85" t="s">
        <v>5214</v>
      </c>
      <c r="AB1029" s="79"/>
      <c r="AC1029" s="79" t="b">
        <v>0</v>
      </c>
      <c r="AD1029" s="79">
        <v>1</v>
      </c>
      <c r="AE1029" s="85" t="s">
        <v>6296</v>
      </c>
      <c r="AF1029" s="79" t="b">
        <v>0</v>
      </c>
      <c r="AG1029" s="79" t="s">
        <v>6304</v>
      </c>
      <c r="AH1029" s="79"/>
      <c r="AI1029" s="85" t="s">
        <v>6296</v>
      </c>
      <c r="AJ1029" s="79" t="b">
        <v>0</v>
      </c>
      <c r="AK1029" s="79">
        <v>0</v>
      </c>
      <c r="AL1029" s="85" t="s">
        <v>6296</v>
      </c>
      <c r="AM1029" s="79" t="s">
        <v>6355</v>
      </c>
      <c r="AN1029" s="79" t="b">
        <v>0</v>
      </c>
      <c r="AO1029" s="85" t="s">
        <v>5214</v>
      </c>
      <c r="AP1029" s="79" t="s">
        <v>176</v>
      </c>
      <c r="AQ1029" s="79">
        <v>0</v>
      </c>
      <c r="AR1029" s="79">
        <v>0</v>
      </c>
      <c r="AS1029" s="79"/>
      <c r="AT1029" s="79"/>
      <c r="AU1029" s="79"/>
      <c r="AV1029" s="79"/>
      <c r="AW1029" s="79"/>
      <c r="AX1029" s="79"/>
      <c r="AY1029" s="79"/>
      <c r="AZ1029" s="79"/>
      <c r="BA1029">
        <v>5</v>
      </c>
      <c r="BB1029" s="78" t="str">
        <f>REPLACE(INDEX(GroupVertices[Group], MATCH(Edges[[#This Row],[Vertex 1]],GroupVertices[Vertex],0)),1,1,"")</f>
        <v>3</v>
      </c>
      <c r="BC1029" s="78" t="str">
        <f>REPLACE(INDEX(GroupVertices[Group], MATCH(Edges[[#This Row],[Vertex 2]],GroupVertices[Vertex],0)),1,1,"")</f>
        <v>5</v>
      </c>
      <c r="BD1029" s="48"/>
      <c r="BE1029" s="49"/>
      <c r="BF1029" s="48"/>
      <c r="BG1029" s="49"/>
      <c r="BH1029" s="48"/>
      <c r="BI1029" s="49"/>
      <c r="BJ1029" s="48"/>
      <c r="BK1029" s="49"/>
      <c r="BL1029" s="48"/>
    </row>
    <row r="1030" spans="1:64" x14ac:dyDescent="0.25">
      <c r="A1030" s="64" t="s">
        <v>325</v>
      </c>
      <c r="B1030" s="64" t="s">
        <v>812</v>
      </c>
      <c r="C1030" s="65" t="s">
        <v>15850</v>
      </c>
      <c r="D1030" s="66">
        <v>6</v>
      </c>
      <c r="E1030" s="67" t="s">
        <v>136</v>
      </c>
      <c r="F1030" s="68">
        <v>25.142857142857142</v>
      </c>
      <c r="G1030" s="65"/>
      <c r="H1030" s="69"/>
      <c r="I1030" s="70"/>
      <c r="J1030" s="70"/>
      <c r="K1030" s="34" t="s">
        <v>65</v>
      </c>
      <c r="L1030" s="77">
        <v>1030</v>
      </c>
      <c r="M1030" s="77"/>
      <c r="N1030" s="72"/>
      <c r="O1030" s="79" t="s">
        <v>999</v>
      </c>
      <c r="P1030" s="81">
        <v>43166.695138888892</v>
      </c>
      <c r="Q1030" s="79" t="s">
        <v>1097</v>
      </c>
      <c r="R1030" s="83" t="s">
        <v>2045</v>
      </c>
      <c r="S1030" s="79" t="s">
        <v>2531</v>
      </c>
      <c r="T1030" s="79" t="s">
        <v>2712</v>
      </c>
      <c r="U1030" s="79"/>
      <c r="V1030" s="83" t="s">
        <v>3555</v>
      </c>
      <c r="W1030" s="81">
        <v>43166.695138888892</v>
      </c>
      <c r="X1030" s="83" t="s">
        <v>4008</v>
      </c>
      <c r="Y1030" s="79"/>
      <c r="Z1030" s="79"/>
      <c r="AA1030" s="85" t="s">
        <v>5216</v>
      </c>
      <c r="AB1030" s="79"/>
      <c r="AC1030" s="79" t="b">
        <v>0</v>
      </c>
      <c r="AD1030" s="79">
        <v>0</v>
      </c>
      <c r="AE1030" s="85" t="s">
        <v>6296</v>
      </c>
      <c r="AF1030" s="79" t="b">
        <v>0</v>
      </c>
      <c r="AG1030" s="79" t="s">
        <v>6304</v>
      </c>
      <c r="AH1030" s="79"/>
      <c r="AI1030" s="85" t="s">
        <v>6296</v>
      </c>
      <c r="AJ1030" s="79" t="b">
        <v>0</v>
      </c>
      <c r="AK1030" s="79">
        <v>0</v>
      </c>
      <c r="AL1030" s="85" t="s">
        <v>6296</v>
      </c>
      <c r="AM1030" s="79" t="s">
        <v>6355</v>
      </c>
      <c r="AN1030" s="79" t="b">
        <v>0</v>
      </c>
      <c r="AO1030" s="85" t="s">
        <v>5216</v>
      </c>
      <c r="AP1030" s="79" t="s">
        <v>176</v>
      </c>
      <c r="AQ1030" s="79">
        <v>0</v>
      </c>
      <c r="AR1030" s="79">
        <v>0</v>
      </c>
      <c r="AS1030" s="79"/>
      <c r="AT1030" s="79"/>
      <c r="AU1030" s="79"/>
      <c r="AV1030" s="79"/>
      <c r="AW1030" s="79"/>
      <c r="AX1030" s="79"/>
      <c r="AY1030" s="79"/>
      <c r="AZ1030" s="79"/>
      <c r="BA1030">
        <v>7</v>
      </c>
      <c r="BB1030" s="78" t="str">
        <f>REPLACE(INDEX(GroupVertices[Group], MATCH(Edges[[#This Row],[Vertex 1]],GroupVertices[Vertex],0)),1,1,"")</f>
        <v>3</v>
      </c>
      <c r="BC1030" s="78" t="str">
        <f>REPLACE(INDEX(GroupVertices[Group], MATCH(Edges[[#This Row],[Vertex 2]],GroupVertices[Vertex],0)),1,1,"")</f>
        <v>3</v>
      </c>
      <c r="BD1030" s="48"/>
      <c r="BE1030" s="49"/>
      <c r="BF1030" s="48"/>
      <c r="BG1030" s="49"/>
      <c r="BH1030" s="48"/>
      <c r="BI1030" s="49"/>
      <c r="BJ1030" s="48"/>
      <c r="BK1030" s="49"/>
      <c r="BL1030" s="48"/>
    </row>
    <row r="1031" spans="1:64" x14ac:dyDescent="0.25">
      <c r="A1031" s="64" t="s">
        <v>484</v>
      </c>
      <c r="B1031" s="64" t="s">
        <v>325</v>
      </c>
      <c r="C1031" s="65" t="s">
        <v>15839</v>
      </c>
      <c r="D1031" s="66">
        <v>3</v>
      </c>
      <c r="E1031" s="67" t="s">
        <v>132</v>
      </c>
      <c r="F1031" s="68">
        <v>35</v>
      </c>
      <c r="G1031" s="65"/>
      <c r="H1031" s="69"/>
      <c r="I1031" s="70"/>
      <c r="J1031" s="70"/>
      <c r="K1031" s="34" t="s">
        <v>66</v>
      </c>
      <c r="L1031" s="77">
        <v>1031</v>
      </c>
      <c r="M1031" s="77"/>
      <c r="N1031" s="72"/>
      <c r="O1031" s="79" t="s">
        <v>999</v>
      </c>
      <c r="P1031" s="81">
        <v>43165.674583333333</v>
      </c>
      <c r="Q1031" s="79" t="s">
        <v>1288</v>
      </c>
      <c r="R1031" s="79"/>
      <c r="S1031" s="79"/>
      <c r="T1031" s="79" t="s">
        <v>2710</v>
      </c>
      <c r="U1031" s="79"/>
      <c r="V1031" s="83" t="s">
        <v>3673</v>
      </c>
      <c r="W1031" s="81">
        <v>43165.674583333333</v>
      </c>
      <c r="X1031" s="83" t="s">
        <v>4235</v>
      </c>
      <c r="Y1031" s="79"/>
      <c r="Z1031" s="79"/>
      <c r="AA1031" s="85" t="s">
        <v>5443</v>
      </c>
      <c r="AB1031" s="79"/>
      <c r="AC1031" s="79" t="b">
        <v>0</v>
      </c>
      <c r="AD1031" s="79">
        <v>0</v>
      </c>
      <c r="AE1031" s="85" t="s">
        <v>6296</v>
      </c>
      <c r="AF1031" s="79" t="b">
        <v>0</v>
      </c>
      <c r="AG1031" s="79" t="s">
        <v>6304</v>
      </c>
      <c r="AH1031" s="79"/>
      <c r="AI1031" s="85" t="s">
        <v>6296</v>
      </c>
      <c r="AJ1031" s="79" t="b">
        <v>0</v>
      </c>
      <c r="AK1031" s="79">
        <v>1</v>
      </c>
      <c r="AL1031" s="85" t="s">
        <v>5212</v>
      </c>
      <c r="AM1031" s="79" t="s">
        <v>6331</v>
      </c>
      <c r="AN1031" s="79" t="b">
        <v>0</v>
      </c>
      <c r="AO1031" s="85" t="s">
        <v>5212</v>
      </c>
      <c r="AP1031" s="79" t="s">
        <v>176</v>
      </c>
      <c r="AQ1031" s="79">
        <v>0</v>
      </c>
      <c r="AR1031" s="79">
        <v>0</v>
      </c>
      <c r="AS1031" s="79"/>
      <c r="AT1031" s="79"/>
      <c r="AU1031" s="79"/>
      <c r="AV1031" s="79"/>
      <c r="AW1031" s="79"/>
      <c r="AX1031" s="79"/>
      <c r="AY1031" s="79"/>
      <c r="AZ1031" s="79"/>
      <c r="BA1031">
        <v>1</v>
      </c>
      <c r="BB1031" s="78" t="str">
        <f>REPLACE(INDEX(GroupVertices[Group], MATCH(Edges[[#This Row],[Vertex 1]],GroupVertices[Vertex],0)),1,1,"")</f>
        <v>9</v>
      </c>
      <c r="BC1031" s="78" t="str">
        <f>REPLACE(INDEX(GroupVertices[Group], MATCH(Edges[[#This Row],[Vertex 2]],GroupVertices[Vertex],0)),1,1,"")</f>
        <v>3</v>
      </c>
      <c r="BD1031" s="48"/>
      <c r="BE1031" s="49"/>
      <c r="BF1031" s="48"/>
      <c r="BG1031" s="49"/>
      <c r="BH1031" s="48"/>
      <c r="BI1031" s="49"/>
      <c r="BJ1031" s="48"/>
      <c r="BK1031" s="49"/>
      <c r="BL1031" s="48"/>
    </row>
    <row r="1032" spans="1:64" x14ac:dyDescent="0.25">
      <c r="A1032" s="64" t="s">
        <v>666</v>
      </c>
      <c r="B1032" s="64" t="s">
        <v>325</v>
      </c>
      <c r="C1032" s="65" t="s">
        <v>15839</v>
      </c>
      <c r="D1032" s="66">
        <v>3</v>
      </c>
      <c r="E1032" s="67" t="s">
        <v>132</v>
      </c>
      <c r="F1032" s="68">
        <v>35</v>
      </c>
      <c r="G1032" s="65"/>
      <c r="H1032" s="69"/>
      <c r="I1032" s="70"/>
      <c r="J1032" s="70"/>
      <c r="K1032" s="34" t="s">
        <v>66</v>
      </c>
      <c r="L1032" s="77">
        <v>1032</v>
      </c>
      <c r="M1032" s="77"/>
      <c r="N1032" s="72"/>
      <c r="O1032" s="79" t="s">
        <v>999</v>
      </c>
      <c r="P1032" s="81">
        <v>43165.664317129631</v>
      </c>
      <c r="Q1032" s="79" t="s">
        <v>1544</v>
      </c>
      <c r="R1032" s="79"/>
      <c r="S1032" s="79"/>
      <c r="T1032" s="79" t="s">
        <v>2710</v>
      </c>
      <c r="U1032" s="79"/>
      <c r="V1032" s="83" t="s">
        <v>3803</v>
      </c>
      <c r="W1032" s="81">
        <v>43165.664317129631</v>
      </c>
      <c r="X1032" s="83" t="s">
        <v>4534</v>
      </c>
      <c r="Y1032" s="79"/>
      <c r="Z1032" s="79"/>
      <c r="AA1032" s="85" t="s">
        <v>5742</v>
      </c>
      <c r="AB1032" s="79"/>
      <c r="AC1032" s="79" t="b">
        <v>0</v>
      </c>
      <c r="AD1032" s="79">
        <v>0</v>
      </c>
      <c r="AE1032" s="85" t="s">
        <v>6296</v>
      </c>
      <c r="AF1032" s="79" t="b">
        <v>0</v>
      </c>
      <c r="AG1032" s="79" t="s">
        <v>6304</v>
      </c>
      <c r="AH1032" s="79"/>
      <c r="AI1032" s="85" t="s">
        <v>6296</v>
      </c>
      <c r="AJ1032" s="79" t="b">
        <v>0</v>
      </c>
      <c r="AK1032" s="79">
        <v>1</v>
      </c>
      <c r="AL1032" s="85" t="s">
        <v>5643</v>
      </c>
      <c r="AM1032" s="79" t="s">
        <v>6333</v>
      </c>
      <c r="AN1032" s="79" t="b">
        <v>0</v>
      </c>
      <c r="AO1032" s="85" t="s">
        <v>5643</v>
      </c>
      <c r="AP1032" s="79" t="s">
        <v>176</v>
      </c>
      <c r="AQ1032" s="79">
        <v>0</v>
      </c>
      <c r="AR1032" s="79">
        <v>0</v>
      </c>
      <c r="AS1032" s="79"/>
      <c r="AT1032" s="79"/>
      <c r="AU1032" s="79"/>
      <c r="AV1032" s="79"/>
      <c r="AW1032" s="79"/>
      <c r="AX1032" s="79"/>
      <c r="AY1032" s="79"/>
      <c r="AZ1032" s="79"/>
      <c r="BA1032">
        <v>1</v>
      </c>
      <c r="BB1032" s="78" t="str">
        <f>REPLACE(INDEX(GroupVertices[Group], MATCH(Edges[[#This Row],[Vertex 1]],GroupVertices[Vertex],0)),1,1,"")</f>
        <v>3</v>
      </c>
      <c r="BC1032" s="78" t="str">
        <f>REPLACE(INDEX(GroupVertices[Group], MATCH(Edges[[#This Row],[Vertex 2]],GroupVertices[Vertex],0)),1,1,"")</f>
        <v>3</v>
      </c>
      <c r="BD1032" s="48">
        <v>0</v>
      </c>
      <c r="BE1032" s="49">
        <v>0</v>
      </c>
      <c r="BF1032" s="48">
        <v>0</v>
      </c>
      <c r="BG1032" s="49">
        <v>0</v>
      </c>
      <c r="BH1032" s="48">
        <v>0</v>
      </c>
      <c r="BI1032" s="49">
        <v>0</v>
      </c>
      <c r="BJ1032" s="48">
        <v>18</v>
      </c>
      <c r="BK1032" s="49">
        <v>100</v>
      </c>
      <c r="BL1032" s="48">
        <v>18</v>
      </c>
    </row>
    <row r="1033" spans="1:64" x14ac:dyDescent="0.25">
      <c r="A1033" s="64" t="s">
        <v>479</v>
      </c>
      <c r="B1033" s="64" t="s">
        <v>958</v>
      </c>
      <c r="C1033" s="65" t="s">
        <v>15839</v>
      </c>
      <c r="D1033" s="66">
        <v>3</v>
      </c>
      <c r="E1033" s="67" t="s">
        <v>132</v>
      </c>
      <c r="F1033" s="68">
        <v>35</v>
      </c>
      <c r="G1033" s="65"/>
      <c r="H1033" s="69"/>
      <c r="I1033" s="70"/>
      <c r="J1033" s="70"/>
      <c r="K1033" s="34" t="s">
        <v>65</v>
      </c>
      <c r="L1033" s="77">
        <v>1033</v>
      </c>
      <c r="M1033" s="77"/>
      <c r="N1033" s="72"/>
      <c r="O1033" s="79" t="s">
        <v>999</v>
      </c>
      <c r="P1033" s="81">
        <v>43167.658807870372</v>
      </c>
      <c r="Q1033" s="79" t="s">
        <v>1545</v>
      </c>
      <c r="R1033" s="83" t="s">
        <v>2295</v>
      </c>
      <c r="S1033" s="79" t="s">
        <v>2572</v>
      </c>
      <c r="T1033" s="79" t="s">
        <v>2933</v>
      </c>
      <c r="U1033" s="79"/>
      <c r="V1033" s="83" t="s">
        <v>3670</v>
      </c>
      <c r="W1033" s="81">
        <v>43167.658807870372</v>
      </c>
      <c r="X1033" s="83" t="s">
        <v>4535</v>
      </c>
      <c r="Y1033" s="79"/>
      <c r="Z1033" s="79"/>
      <c r="AA1033" s="85" t="s">
        <v>5743</v>
      </c>
      <c r="AB1033" s="79"/>
      <c r="AC1033" s="79" t="b">
        <v>0</v>
      </c>
      <c r="AD1033" s="79">
        <v>1</v>
      </c>
      <c r="AE1033" s="85" t="s">
        <v>6296</v>
      </c>
      <c r="AF1033" s="79" t="b">
        <v>0</v>
      </c>
      <c r="AG1033" s="79" t="s">
        <v>6304</v>
      </c>
      <c r="AH1033" s="79"/>
      <c r="AI1033" s="85" t="s">
        <v>6296</v>
      </c>
      <c r="AJ1033" s="79" t="b">
        <v>0</v>
      </c>
      <c r="AK1033" s="79">
        <v>1</v>
      </c>
      <c r="AL1033" s="85" t="s">
        <v>6296</v>
      </c>
      <c r="AM1033" s="79" t="s">
        <v>6378</v>
      </c>
      <c r="AN1033" s="79" t="b">
        <v>0</v>
      </c>
      <c r="AO1033" s="85" t="s">
        <v>5743</v>
      </c>
      <c r="AP1033" s="79" t="s">
        <v>176</v>
      </c>
      <c r="AQ1033" s="79">
        <v>0</v>
      </c>
      <c r="AR1033" s="79">
        <v>0</v>
      </c>
      <c r="AS1033" s="79"/>
      <c r="AT1033" s="79"/>
      <c r="AU1033" s="79"/>
      <c r="AV1033" s="79"/>
      <c r="AW1033" s="79"/>
      <c r="AX1033" s="79"/>
      <c r="AY1033" s="79"/>
      <c r="AZ1033" s="79"/>
      <c r="BA1033">
        <v>1</v>
      </c>
      <c r="BB1033" s="78" t="str">
        <f>REPLACE(INDEX(GroupVertices[Group], MATCH(Edges[[#This Row],[Vertex 1]],GroupVertices[Vertex],0)),1,1,"")</f>
        <v>3</v>
      </c>
      <c r="BC1033" s="78" t="str">
        <f>REPLACE(INDEX(GroupVertices[Group], MATCH(Edges[[#This Row],[Vertex 2]],GroupVertices[Vertex],0)),1,1,"")</f>
        <v>3</v>
      </c>
      <c r="BD1033" s="48">
        <v>1</v>
      </c>
      <c r="BE1033" s="49">
        <v>2.3255813953488373</v>
      </c>
      <c r="BF1033" s="48">
        <v>0</v>
      </c>
      <c r="BG1033" s="49">
        <v>0</v>
      </c>
      <c r="BH1033" s="48">
        <v>0</v>
      </c>
      <c r="BI1033" s="49">
        <v>0</v>
      </c>
      <c r="BJ1033" s="48">
        <v>42</v>
      </c>
      <c r="BK1033" s="49">
        <v>97.674418604651166</v>
      </c>
      <c r="BL1033" s="48">
        <v>43</v>
      </c>
    </row>
    <row r="1034" spans="1:64" x14ac:dyDescent="0.25">
      <c r="A1034" s="64" t="s">
        <v>666</v>
      </c>
      <c r="B1034" s="64" t="s">
        <v>958</v>
      </c>
      <c r="C1034" s="65" t="s">
        <v>15839</v>
      </c>
      <c r="D1034" s="66">
        <v>3</v>
      </c>
      <c r="E1034" s="67" t="s">
        <v>132</v>
      </c>
      <c r="F1034" s="68">
        <v>35</v>
      </c>
      <c r="G1034" s="65"/>
      <c r="H1034" s="69"/>
      <c r="I1034" s="70"/>
      <c r="J1034" s="70"/>
      <c r="K1034" s="34" t="s">
        <v>65</v>
      </c>
      <c r="L1034" s="77">
        <v>1034</v>
      </c>
      <c r="M1034" s="77"/>
      <c r="N1034" s="72"/>
      <c r="O1034" s="79" t="s">
        <v>999</v>
      </c>
      <c r="P1034" s="81">
        <v>43167.691111111111</v>
      </c>
      <c r="Q1034" s="79" t="s">
        <v>1546</v>
      </c>
      <c r="R1034" s="79"/>
      <c r="S1034" s="79"/>
      <c r="T1034" s="79" t="s">
        <v>2934</v>
      </c>
      <c r="U1034" s="79"/>
      <c r="V1034" s="83" t="s">
        <v>3803</v>
      </c>
      <c r="W1034" s="81">
        <v>43167.691111111111</v>
      </c>
      <c r="X1034" s="83" t="s">
        <v>4536</v>
      </c>
      <c r="Y1034" s="79"/>
      <c r="Z1034" s="79"/>
      <c r="AA1034" s="85" t="s">
        <v>5744</v>
      </c>
      <c r="AB1034" s="79"/>
      <c r="AC1034" s="79" t="b">
        <v>0</v>
      </c>
      <c r="AD1034" s="79">
        <v>0</v>
      </c>
      <c r="AE1034" s="85" t="s">
        <v>6296</v>
      </c>
      <c r="AF1034" s="79" t="b">
        <v>0</v>
      </c>
      <c r="AG1034" s="79" t="s">
        <v>6304</v>
      </c>
      <c r="AH1034" s="79"/>
      <c r="AI1034" s="85" t="s">
        <v>6296</v>
      </c>
      <c r="AJ1034" s="79" t="b">
        <v>0</v>
      </c>
      <c r="AK1034" s="79">
        <v>1</v>
      </c>
      <c r="AL1034" s="85" t="s">
        <v>5743</v>
      </c>
      <c r="AM1034" s="79" t="s">
        <v>6333</v>
      </c>
      <c r="AN1034" s="79" t="b">
        <v>0</v>
      </c>
      <c r="AO1034" s="85" t="s">
        <v>5743</v>
      </c>
      <c r="AP1034" s="79" t="s">
        <v>176</v>
      </c>
      <c r="AQ1034" s="79">
        <v>0</v>
      </c>
      <c r="AR1034" s="79">
        <v>0</v>
      </c>
      <c r="AS1034" s="79"/>
      <c r="AT1034" s="79"/>
      <c r="AU1034" s="79"/>
      <c r="AV1034" s="79"/>
      <c r="AW1034" s="79"/>
      <c r="AX1034" s="79"/>
      <c r="AY1034" s="79"/>
      <c r="AZ1034" s="79"/>
      <c r="BA1034">
        <v>1</v>
      </c>
      <c r="BB1034" s="78" t="str">
        <f>REPLACE(INDEX(GroupVertices[Group], MATCH(Edges[[#This Row],[Vertex 1]],GroupVertices[Vertex],0)),1,1,"")</f>
        <v>3</v>
      </c>
      <c r="BC1034" s="78" t="str">
        <f>REPLACE(INDEX(GroupVertices[Group], MATCH(Edges[[#This Row],[Vertex 2]],GroupVertices[Vertex],0)),1,1,"")</f>
        <v>3</v>
      </c>
      <c r="BD1034" s="48">
        <v>0</v>
      </c>
      <c r="BE1034" s="49">
        <v>0</v>
      </c>
      <c r="BF1034" s="48">
        <v>0</v>
      </c>
      <c r="BG1034" s="49">
        <v>0</v>
      </c>
      <c r="BH1034" s="48">
        <v>0</v>
      </c>
      <c r="BI1034" s="49">
        <v>0</v>
      </c>
      <c r="BJ1034" s="48">
        <v>22</v>
      </c>
      <c r="BK1034" s="49">
        <v>100</v>
      </c>
      <c r="BL1034" s="48">
        <v>22</v>
      </c>
    </row>
    <row r="1035" spans="1:64" x14ac:dyDescent="0.25">
      <c r="A1035" s="64" t="s">
        <v>479</v>
      </c>
      <c r="B1035" s="64" t="s">
        <v>495</v>
      </c>
      <c r="C1035" s="65" t="s">
        <v>15839</v>
      </c>
      <c r="D1035" s="66">
        <v>3</v>
      </c>
      <c r="E1035" s="67" t="s">
        <v>132</v>
      </c>
      <c r="F1035" s="68">
        <v>35</v>
      </c>
      <c r="G1035" s="65"/>
      <c r="H1035" s="69"/>
      <c r="I1035" s="70"/>
      <c r="J1035" s="70"/>
      <c r="K1035" s="34" t="s">
        <v>65</v>
      </c>
      <c r="L1035" s="77">
        <v>1035</v>
      </c>
      <c r="M1035" s="77"/>
      <c r="N1035" s="72"/>
      <c r="O1035" s="79" t="s">
        <v>999</v>
      </c>
      <c r="P1035" s="81">
        <v>43167.658807870372</v>
      </c>
      <c r="Q1035" s="79" t="s">
        <v>1545</v>
      </c>
      <c r="R1035" s="83" t="s">
        <v>2295</v>
      </c>
      <c r="S1035" s="79" t="s">
        <v>2572</v>
      </c>
      <c r="T1035" s="79" t="s">
        <v>2933</v>
      </c>
      <c r="U1035" s="79"/>
      <c r="V1035" s="83" t="s">
        <v>3670</v>
      </c>
      <c r="W1035" s="81">
        <v>43167.658807870372</v>
      </c>
      <c r="X1035" s="83" t="s">
        <v>4535</v>
      </c>
      <c r="Y1035" s="79"/>
      <c r="Z1035" s="79"/>
      <c r="AA1035" s="85" t="s">
        <v>5743</v>
      </c>
      <c r="AB1035" s="79"/>
      <c r="AC1035" s="79" t="b">
        <v>0</v>
      </c>
      <c r="AD1035" s="79">
        <v>1</v>
      </c>
      <c r="AE1035" s="85" t="s">
        <v>6296</v>
      </c>
      <c r="AF1035" s="79" t="b">
        <v>0</v>
      </c>
      <c r="AG1035" s="79" t="s">
        <v>6304</v>
      </c>
      <c r="AH1035" s="79"/>
      <c r="AI1035" s="85" t="s">
        <v>6296</v>
      </c>
      <c r="AJ1035" s="79" t="b">
        <v>0</v>
      </c>
      <c r="AK1035" s="79">
        <v>1</v>
      </c>
      <c r="AL1035" s="85" t="s">
        <v>6296</v>
      </c>
      <c r="AM1035" s="79" t="s">
        <v>6378</v>
      </c>
      <c r="AN1035" s="79" t="b">
        <v>0</v>
      </c>
      <c r="AO1035" s="85" t="s">
        <v>5743</v>
      </c>
      <c r="AP1035" s="79" t="s">
        <v>176</v>
      </c>
      <c r="AQ1035" s="79">
        <v>0</v>
      </c>
      <c r="AR1035" s="79">
        <v>0</v>
      </c>
      <c r="AS1035" s="79"/>
      <c r="AT1035" s="79"/>
      <c r="AU1035" s="79"/>
      <c r="AV1035" s="79"/>
      <c r="AW1035" s="79"/>
      <c r="AX1035" s="79"/>
      <c r="AY1035" s="79"/>
      <c r="AZ1035" s="79"/>
      <c r="BA1035">
        <v>1</v>
      </c>
      <c r="BB1035" s="78" t="str">
        <f>REPLACE(INDEX(GroupVertices[Group], MATCH(Edges[[#This Row],[Vertex 1]],GroupVertices[Vertex],0)),1,1,"")</f>
        <v>3</v>
      </c>
      <c r="BC1035" s="78" t="str">
        <f>REPLACE(INDEX(GroupVertices[Group], MATCH(Edges[[#This Row],[Vertex 2]],GroupVertices[Vertex],0)),1,1,"")</f>
        <v>3</v>
      </c>
      <c r="BD1035" s="48"/>
      <c r="BE1035" s="49"/>
      <c r="BF1035" s="48"/>
      <c r="BG1035" s="49"/>
      <c r="BH1035" s="48"/>
      <c r="BI1035" s="49"/>
      <c r="BJ1035" s="48"/>
      <c r="BK1035" s="49"/>
      <c r="BL1035" s="48"/>
    </row>
    <row r="1036" spans="1:64" x14ac:dyDescent="0.25">
      <c r="A1036" s="64" t="s">
        <v>479</v>
      </c>
      <c r="B1036" s="64" t="s">
        <v>666</v>
      </c>
      <c r="C1036" s="65" t="s">
        <v>15839</v>
      </c>
      <c r="D1036" s="66">
        <v>3</v>
      </c>
      <c r="E1036" s="67" t="s">
        <v>132</v>
      </c>
      <c r="F1036" s="68">
        <v>35</v>
      </c>
      <c r="G1036" s="65"/>
      <c r="H1036" s="69"/>
      <c r="I1036" s="70"/>
      <c r="J1036" s="70"/>
      <c r="K1036" s="34" t="s">
        <v>66</v>
      </c>
      <c r="L1036" s="77">
        <v>1036</v>
      </c>
      <c r="M1036" s="77"/>
      <c r="N1036" s="72"/>
      <c r="O1036" s="79" t="s">
        <v>999</v>
      </c>
      <c r="P1036" s="81">
        <v>43167.658807870372</v>
      </c>
      <c r="Q1036" s="79" t="s">
        <v>1545</v>
      </c>
      <c r="R1036" s="83" t="s">
        <v>2295</v>
      </c>
      <c r="S1036" s="79" t="s">
        <v>2572</v>
      </c>
      <c r="T1036" s="79" t="s">
        <v>2933</v>
      </c>
      <c r="U1036" s="79"/>
      <c r="V1036" s="83" t="s">
        <v>3670</v>
      </c>
      <c r="W1036" s="81">
        <v>43167.658807870372</v>
      </c>
      <c r="X1036" s="83" t="s">
        <v>4535</v>
      </c>
      <c r="Y1036" s="79"/>
      <c r="Z1036" s="79"/>
      <c r="AA1036" s="85" t="s">
        <v>5743</v>
      </c>
      <c r="AB1036" s="79"/>
      <c r="AC1036" s="79" t="b">
        <v>0</v>
      </c>
      <c r="AD1036" s="79">
        <v>1</v>
      </c>
      <c r="AE1036" s="85" t="s">
        <v>6296</v>
      </c>
      <c r="AF1036" s="79" t="b">
        <v>0</v>
      </c>
      <c r="AG1036" s="79" t="s">
        <v>6304</v>
      </c>
      <c r="AH1036" s="79"/>
      <c r="AI1036" s="85" t="s">
        <v>6296</v>
      </c>
      <c r="AJ1036" s="79" t="b">
        <v>0</v>
      </c>
      <c r="AK1036" s="79">
        <v>1</v>
      </c>
      <c r="AL1036" s="85" t="s">
        <v>6296</v>
      </c>
      <c r="AM1036" s="79" t="s">
        <v>6378</v>
      </c>
      <c r="AN1036" s="79" t="b">
        <v>0</v>
      </c>
      <c r="AO1036" s="85" t="s">
        <v>5743</v>
      </c>
      <c r="AP1036" s="79" t="s">
        <v>176</v>
      </c>
      <c r="AQ1036" s="79">
        <v>0</v>
      </c>
      <c r="AR1036" s="79">
        <v>0</v>
      </c>
      <c r="AS1036" s="79"/>
      <c r="AT1036" s="79"/>
      <c r="AU1036" s="79"/>
      <c r="AV1036" s="79"/>
      <c r="AW1036" s="79"/>
      <c r="AX1036" s="79"/>
      <c r="AY1036" s="79"/>
      <c r="AZ1036" s="79"/>
      <c r="BA1036">
        <v>1</v>
      </c>
      <c r="BB1036" s="78" t="str">
        <f>REPLACE(INDEX(GroupVertices[Group], MATCH(Edges[[#This Row],[Vertex 1]],GroupVertices[Vertex],0)),1,1,"")</f>
        <v>3</v>
      </c>
      <c r="BC1036" s="78" t="str">
        <f>REPLACE(INDEX(GroupVertices[Group], MATCH(Edges[[#This Row],[Vertex 2]],GroupVertices[Vertex],0)),1,1,"")</f>
        <v>3</v>
      </c>
      <c r="BD1036" s="48"/>
      <c r="BE1036" s="49"/>
      <c r="BF1036" s="48"/>
      <c r="BG1036" s="49"/>
      <c r="BH1036" s="48"/>
      <c r="BI1036" s="49"/>
      <c r="BJ1036" s="48"/>
      <c r="BK1036" s="49"/>
      <c r="BL1036" s="48"/>
    </row>
    <row r="1037" spans="1:64" x14ac:dyDescent="0.25">
      <c r="A1037" s="64" t="s">
        <v>479</v>
      </c>
      <c r="B1037" s="64" t="s">
        <v>479</v>
      </c>
      <c r="C1037" s="65" t="s">
        <v>15839</v>
      </c>
      <c r="D1037" s="66">
        <v>3</v>
      </c>
      <c r="E1037" s="67" t="s">
        <v>132</v>
      </c>
      <c r="F1037" s="68">
        <v>35</v>
      </c>
      <c r="G1037" s="65"/>
      <c r="H1037" s="69"/>
      <c r="I1037" s="70"/>
      <c r="J1037" s="70"/>
      <c r="K1037" s="34" t="s">
        <v>65</v>
      </c>
      <c r="L1037" s="77">
        <v>1037</v>
      </c>
      <c r="M1037" s="77"/>
      <c r="N1037" s="72"/>
      <c r="O1037" s="79" t="s">
        <v>176</v>
      </c>
      <c r="P1037" s="81">
        <v>43171.657893518517</v>
      </c>
      <c r="Q1037" s="79" t="s">
        <v>1547</v>
      </c>
      <c r="R1037" s="83" t="s">
        <v>2296</v>
      </c>
      <c r="S1037" s="79" t="s">
        <v>2572</v>
      </c>
      <c r="T1037" s="79" t="s">
        <v>2935</v>
      </c>
      <c r="U1037" s="79"/>
      <c r="V1037" s="83" t="s">
        <v>3670</v>
      </c>
      <c r="W1037" s="81">
        <v>43171.657893518517</v>
      </c>
      <c r="X1037" s="83" t="s">
        <v>4537</v>
      </c>
      <c r="Y1037" s="79"/>
      <c r="Z1037" s="79"/>
      <c r="AA1037" s="85" t="s">
        <v>5745</v>
      </c>
      <c r="AB1037" s="79"/>
      <c r="AC1037" s="79" t="b">
        <v>0</v>
      </c>
      <c r="AD1037" s="79">
        <v>0</v>
      </c>
      <c r="AE1037" s="85" t="s">
        <v>6296</v>
      </c>
      <c r="AF1037" s="79" t="b">
        <v>0</v>
      </c>
      <c r="AG1037" s="79" t="s">
        <v>6304</v>
      </c>
      <c r="AH1037" s="79"/>
      <c r="AI1037" s="85" t="s">
        <v>6296</v>
      </c>
      <c r="AJ1037" s="79" t="b">
        <v>0</v>
      </c>
      <c r="AK1037" s="79">
        <v>0</v>
      </c>
      <c r="AL1037" s="85" t="s">
        <v>6296</v>
      </c>
      <c r="AM1037" s="79" t="s">
        <v>6378</v>
      </c>
      <c r="AN1037" s="79" t="b">
        <v>0</v>
      </c>
      <c r="AO1037" s="85" t="s">
        <v>5745</v>
      </c>
      <c r="AP1037" s="79" t="s">
        <v>176</v>
      </c>
      <c r="AQ1037" s="79">
        <v>0</v>
      </c>
      <c r="AR1037" s="79">
        <v>0</v>
      </c>
      <c r="AS1037" s="79"/>
      <c r="AT1037" s="79"/>
      <c r="AU1037" s="79"/>
      <c r="AV1037" s="79"/>
      <c r="AW1037" s="79"/>
      <c r="AX1037" s="79"/>
      <c r="AY1037" s="79"/>
      <c r="AZ1037" s="79"/>
      <c r="BA1037">
        <v>1</v>
      </c>
      <c r="BB1037" s="78" t="str">
        <f>REPLACE(INDEX(GroupVertices[Group], MATCH(Edges[[#This Row],[Vertex 1]],GroupVertices[Vertex],0)),1,1,"")</f>
        <v>3</v>
      </c>
      <c r="BC1037" s="78" t="str">
        <f>REPLACE(INDEX(GroupVertices[Group], MATCH(Edges[[#This Row],[Vertex 2]],GroupVertices[Vertex],0)),1,1,"")</f>
        <v>3</v>
      </c>
      <c r="BD1037" s="48">
        <v>0</v>
      </c>
      <c r="BE1037" s="49">
        <v>0</v>
      </c>
      <c r="BF1037" s="48">
        <v>1</v>
      </c>
      <c r="BG1037" s="49">
        <v>6.25</v>
      </c>
      <c r="BH1037" s="48">
        <v>0</v>
      </c>
      <c r="BI1037" s="49">
        <v>0</v>
      </c>
      <c r="BJ1037" s="48">
        <v>15</v>
      </c>
      <c r="BK1037" s="49">
        <v>93.75</v>
      </c>
      <c r="BL1037" s="48">
        <v>16</v>
      </c>
    </row>
    <row r="1038" spans="1:64" x14ac:dyDescent="0.25">
      <c r="A1038" s="64" t="s">
        <v>666</v>
      </c>
      <c r="B1038" s="64" t="s">
        <v>479</v>
      </c>
      <c r="C1038" s="65" t="s">
        <v>15839</v>
      </c>
      <c r="D1038" s="66">
        <v>3</v>
      </c>
      <c r="E1038" s="67" t="s">
        <v>132</v>
      </c>
      <c r="F1038" s="68">
        <v>35</v>
      </c>
      <c r="G1038" s="65"/>
      <c r="H1038" s="69"/>
      <c r="I1038" s="70"/>
      <c r="J1038" s="70"/>
      <c r="K1038" s="34" t="s">
        <v>66</v>
      </c>
      <c r="L1038" s="77">
        <v>1038</v>
      </c>
      <c r="M1038" s="77"/>
      <c r="N1038" s="72"/>
      <c r="O1038" s="79" t="s">
        <v>999</v>
      </c>
      <c r="P1038" s="81">
        <v>43167.691111111111</v>
      </c>
      <c r="Q1038" s="79" t="s">
        <v>1546</v>
      </c>
      <c r="R1038" s="79"/>
      <c r="S1038" s="79"/>
      <c r="T1038" s="79" t="s">
        <v>2934</v>
      </c>
      <c r="U1038" s="79"/>
      <c r="V1038" s="83" t="s">
        <v>3803</v>
      </c>
      <c r="W1038" s="81">
        <v>43167.691111111111</v>
      </c>
      <c r="X1038" s="83" t="s">
        <v>4536</v>
      </c>
      <c r="Y1038" s="79"/>
      <c r="Z1038" s="79"/>
      <c r="AA1038" s="85" t="s">
        <v>5744</v>
      </c>
      <c r="AB1038" s="79"/>
      <c r="AC1038" s="79" t="b">
        <v>0</v>
      </c>
      <c r="AD1038" s="79">
        <v>0</v>
      </c>
      <c r="AE1038" s="85" t="s">
        <v>6296</v>
      </c>
      <c r="AF1038" s="79" t="b">
        <v>0</v>
      </c>
      <c r="AG1038" s="79" t="s">
        <v>6304</v>
      </c>
      <c r="AH1038" s="79"/>
      <c r="AI1038" s="85" t="s">
        <v>6296</v>
      </c>
      <c r="AJ1038" s="79" t="b">
        <v>0</v>
      </c>
      <c r="AK1038" s="79">
        <v>1</v>
      </c>
      <c r="AL1038" s="85" t="s">
        <v>5743</v>
      </c>
      <c r="AM1038" s="79" t="s">
        <v>6333</v>
      </c>
      <c r="AN1038" s="79" t="b">
        <v>0</v>
      </c>
      <c r="AO1038" s="85" t="s">
        <v>5743</v>
      </c>
      <c r="AP1038" s="79" t="s">
        <v>176</v>
      </c>
      <c r="AQ1038" s="79">
        <v>0</v>
      </c>
      <c r="AR1038" s="79">
        <v>0</v>
      </c>
      <c r="AS1038" s="79"/>
      <c r="AT1038" s="79"/>
      <c r="AU1038" s="79"/>
      <c r="AV1038" s="79"/>
      <c r="AW1038" s="79"/>
      <c r="AX1038" s="79"/>
      <c r="AY1038" s="79"/>
      <c r="AZ1038" s="79"/>
      <c r="BA1038">
        <v>1</v>
      </c>
      <c r="BB1038" s="78" t="str">
        <f>REPLACE(INDEX(GroupVertices[Group], MATCH(Edges[[#This Row],[Vertex 1]],GroupVertices[Vertex],0)),1,1,"")</f>
        <v>3</v>
      </c>
      <c r="BC1038" s="78" t="str">
        <f>REPLACE(INDEX(GroupVertices[Group], MATCH(Edges[[#This Row],[Vertex 2]],GroupVertices[Vertex],0)),1,1,"")</f>
        <v>3</v>
      </c>
      <c r="BD1038" s="48"/>
      <c r="BE1038" s="49"/>
      <c r="BF1038" s="48"/>
      <c r="BG1038" s="49"/>
      <c r="BH1038" s="48"/>
      <c r="BI1038" s="49"/>
      <c r="BJ1038" s="48"/>
      <c r="BK1038" s="49"/>
      <c r="BL1038" s="48"/>
    </row>
    <row r="1039" spans="1:64" x14ac:dyDescent="0.25">
      <c r="A1039" s="64" t="s">
        <v>495</v>
      </c>
      <c r="B1039" s="64" t="s">
        <v>901</v>
      </c>
      <c r="C1039" s="65" t="s">
        <v>15839</v>
      </c>
      <c r="D1039" s="66">
        <v>3</v>
      </c>
      <c r="E1039" s="67" t="s">
        <v>132</v>
      </c>
      <c r="F1039" s="68">
        <v>35</v>
      </c>
      <c r="G1039" s="65"/>
      <c r="H1039" s="69"/>
      <c r="I1039" s="70"/>
      <c r="J1039" s="70"/>
      <c r="K1039" s="34" t="s">
        <v>65</v>
      </c>
      <c r="L1039" s="77">
        <v>1039</v>
      </c>
      <c r="M1039" s="77"/>
      <c r="N1039" s="72"/>
      <c r="O1039" s="79" t="s">
        <v>999</v>
      </c>
      <c r="P1039" s="81">
        <v>43168.625162037039</v>
      </c>
      <c r="Q1039" s="79" t="s">
        <v>1548</v>
      </c>
      <c r="R1039" s="79" t="s">
        <v>2297</v>
      </c>
      <c r="S1039" s="79" t="s">
        <v>2509</v>
      </c>
      <c r="T1039" s="79" t="s">
        <v>731</v>
      </c>
      <c r="U1039" s="79"/>
      <c r="V1039" s="83" t="s">
        <v>3682</v>
      </c>
      <c r="W1039" s="81">
        <v>43168.625162037039</v>
      </c>
      <c r="X1039" s="83" t="s">
        <v>4538</v>
      </c>
      <c r="Y1039" s="79"/>
      <c r="Z1039" s="79"/>
      <c r="AA1039" s="85" t="s">
        <v>5746</v>
      </c>
      <c r="AB1039" s="79"/>
      <c r="AC1039" s="79" t="b">
        <v>0</v>
      </c>
      <c r="AD1039" s="79">
        <v>1</v>
      </c>
      <c r="AE1039" s="85" t="s">
        <v>6296</v>
      </c>
      <c r="AF1039" s="79" t="b">
        <v>0</v>
      </c>
      <c r="AG1039" s="79" t="s">
        <v>6304</v>
      </c>
      <c r="AH1039" s="79"/>
      <c r="AI1039" s="85" t="s">
        <v>6296</v>
      </c>
      <c r="AJ1039" s="79" t="b">
        <v>0</v>
      </c>
      <c r="AK1039" s="79">
        <v>1</v>
      </c>
      <c r="AL1039" s="85" t="s">
        <v>6296</v>
      </c>
      <c r="AM1039" s="79" t="s">
        <v>6359</v>
      </c>
      <c r="AN1039" s="79" t="b">
        <v>0</v>
      </c>
      <c r="AO1039" s="85" t="s">
        <v>5746</v>
      </c>
      <c r="AP1039" s="79" t="s">
        <v>6415</v>
      </c>
      <c r="AQ1039" s="79">
        <v>0</v>
      </c>
      <c r="AR1039" s="79">
        <v>0</v>
      </c>
      <c r="AS1039" s="79"/>
      <c r="AT1039" s="79"/>
      <c r="AU1039" s="79"/>
      <c r="AV1039" s="79"/>
      <c r="AW1039" s="79"/>
      <c r="AX1039" s="79"/>
      <c r="AY1039" s="79"/>
      <c r="AZ1039" s="79"/>
      <c r="BA1039">
        <v>1</v>
      </c>
      <c r="BB1039" s="78" t="str">
        <f>REPLACE(INDEX(GroupVertices[Group], MATCH(Edges[[#This Row],[Vertex 1]],GroupVertices[Vertex],0)),1,1,"")</f>
        <v>3</v>
      </c>
      <c r="BC1039" s="78" t="str">
        <f>REPLACE(INDEX(GroupVertices[Group], MATCH(Edges[[#This Row],[Vertex 2]],GroupVertices[Vertex],0)),1,1,"")</f>
        <v>3</v>
      </c>
      <c r="BD1039" s="48">
        <v>1</v>
      </c>
      <c r="BE1039" s="49">
        <v>6.25</v>
      </c>
      <c r="BF1039" s="48">
        <v>0</v>
      </c>
      <c r="BG1039" s="49">
        <v>0</v>
      </c>
      <c r="BH1039" s="48">
        <v>0</v>
      </c>
      <c r="BI1039" s="49">
        <v>0</v>
      </c>
      <c r="BJ1039" s="48">
        <v>15</v>
      </c>
      <c r="BK1039" s="49">
        <v>93.75</v>
      </c>
      <c r="BL1039" s="48">
        <v>16</v>
      </c>
    </row>
    <row r="1040" spans="1:64" x14ac:dyDescent="0.25">
      <c r="A1040" s="64" t="s">
        <v>666</v>
      </c>
      <c r="B1040" s="64" t="s">
        <v>901</v>
      </c>
      <c r="C1040" s="65" t="s">
        <v>15839</v>
      </c>
      <c r="D1040" s="66">
        <v>3</v>
      </c>
      <c r="E1040" s="67" t="s">
        <v>132</v>
      </c>
      <c r="F1040" s="68">
        <v>35</v>
      </c>
      <c r="G1040" s="65"/>
      <c r="H1040" s="69"/>
      <c r="I1040" s="70"/>
      <c r="J1040" s="70"/>
      <c r="K1040" s="34" t="s">
        <v>65</v>
      </c>
      <c r="L1040" s="77">
        <v>1040</v>
      </c>
      <c r="M1040" s="77"/>
      <c r="N1040" s="72"/>
      <c r="O1040" s="79" t="s">
        <v>999</v>
      </c>
      <c r="P1040" s="81">
        <v>43168.688171296293</v>
      </c>
      <c r="Q1040" s="79" t="s">
        <v>1549</v>
      </c>
      <c r="R1040" s="79"/>
      <c r="S1040" s="79"/>
      <c r="T1040" s="79" t="s">
        <v>731</v>
      </c>
      <c r="U1040" s="79"/>
      <c r="V1040" s="83" t="s">
        <v>3803</v>
      </c>
      <c r="W1040" s="81">
        <v>43168.688171296293</v>
      </c>
      <c r="X1040" s="83" t="s">
        <v>4539</v>
      </c>
      <c r="Y1040" s="79"/>
      <c r="Z1040" s="79"/>
      <c r="AA1040" s="85" t="s">
        <v>5747</v>
      </c>
      <c r="AB1040" s="79"/>
      <c r="AC1040" s="79" t="b">
        <v>0</v>
      </c>
      <c r="AD1040" s="79">
        <v>0</v>
      </c>
      <c r="AE1040" s="85" t="s">
        <v>6296</v>
      </c>
      <c r="AF1040" s="79" t="b">
        <v>0</v>
      </c>
      <c r="AG1040" s="79" t="s">
        <v>6304</v>
      </c>
      <c r="AH1040" s="79"/>
      <c r="AI1040" s="85" t="s">
        <v>6296</v>
      </c>
      <c r="AJ1040" s="79" t="b">
        <v>0</v>
      </c>
      <c r="AK1040" s="79">
        <v>1</v>
      </c>
      <c r="AL1040" s="85" t="s">
        <v>5746</v>
      </c>
      <c r="AM1040" s="79" t="s">
        <v>6333</v>
      </c>
      <c r="AN1040" s="79" t="b">
        <v>0</v>
      </c>
      <c r="AO1040" s="85" t="s">
        <v>5746</v>
      </c>
      <c r="AP1040" s="79" t="s">
        <v>176</v>
      </c>
      <c r="AQ1040" s="79">
        <v>0</v>
      </c>
      <c r="AR1040" s="79">
        <v>0</v>
      </c>
      <c r="AS1040" s="79"/>
      <c r="AT1040" s="79"/>
      <c r="AU1040" s="79"/>
      <c r="AV1040" s="79"/>
      <c r="AW1040" s="79"/>
      <c r="AX1040" s="79"/>
      <c r="AY1040" s="79"/>
      <c r="AZ1040" s="79"/>
      <c r="BA1040">
        <v>1</v>
      </c>
      <c r="BB1040" s="78" t="str">
        <f>REPLACE(INDEX(GroupVertices[Group], MATCH(Edges[[#This Row],[Vertex 1]],GroupVertices[Vertex],0)),1,1,"")</f>
        <v>3</v>
      </c>
      <c r="BC1040" s="78" t="str">
        <f>REPLACE(INDEX(GroupVertices[Group], MATCH(Edges[[#This Row],[Vertex 2]],GroupVertices[Vertex],0)),1,1,"")</f>
        <v>3</v>
      </c>
      <c r="BD1040" s="48">
        <v>1</v>
      </c>
      <c r="BE1040" s="49">
        <v>5.5555555555555554</v>
      </c>
      <c r="BF1040" s="48">
        <v>0</v>
      </c>
      <c r="BG1040" s="49">
        <v>0</v>
      </c>
      <c r="BH1040" s="48">
        <v>0</v>
      </c>
      <c r="BI1040" s="49">
        <v>0</v>
      </c>
      <c r="BJ1040" s="48">
        <v>17</v>
      </c>
      <c r="BK1040" s="49">
        <v>94.444444444444443</v>
      </c>
      <c r="BL1040" s="48">
        <v>18</v>
      </c>
    </row>
    <row r="1041" spans="1:64" x14ac:dyDescent="0.25">
      <c r="A1041" s="64" t="s">
        <v>333</v>
      </c>
      <c r="B1041" s="64" t="s">
        <v>495</v>
      </c>
      <c r="C1041" s="65" t="s">
        <v>15839</v>
      </c>
      <c r="D1041" s="66">
        <v>3</v>
      </c>
      <c r="E1041" s="67" t="s">
        <v>132</v>
      </c>
      <c r="F1041" s="68">
        <v>35</v>
      </c>
      <c r="G1041" s="65"/>
      <c r="H1041" s="69"/>
      <c r="I1041" s="70"/>
      <c r="J1041" s="70"/>
      <c r="K1041" s="34" t="s">
        <v>65</v>
      </c>
      <c r="L1041" s="77">
        <v>1041</v>
      </c>
      <c r="M1041" s="77"/>
      <c r="N1041" s="72"/>
      <c r="O1041" s="79" t="s">
        <v>999</v>
      </c>
      <c r="P1041" s="81">
        <v>43167.965289351851</v>
      </c>
      <c r="Q1041" s="79" t="s">
        <v>1550</v>
      </c>
      <c r="R1041" s="83" t="s">
        <v>2298</v>
      </c>
      <c r="S1041" s="79" t="s">
        <v>2505</v>
      </c>
      <c r="T1041" s="79" t="s">
        <v>2936</v>
      </c>
      <c r="U1041" s="79"/>
      <c r="V1041" s="83" t="s">
        <v>3562</v>
      </c>
      <c r="W1041" s="81">
        <v>43167.965289351851</v>
      </c>
      <c r="X1041" s="83" t="s">
        <v>4540</v>
      </c>
      <c r="Y1041" s="79"/>
      <c r="Z1041" s="79"/>
      <c r="AA1041" s="85" t="s">
        <v>5748</v>
      </c>
      <c r="AB1041" s="79"/>
      <c r="AC1041" s="79" t="b">
        <v>0</v>
      </c>
      <c r="AD1041" s="79">
        <v>2</v>
      </c>
      <c r="AE1041" s="85" t="s">
        <v>6296</v>
      </c>
      <c r="AF1041" s="79" t="b">
        <v>0</v>
      </c>
      <c r="AG1041" s="79" t="s">
        <v>6304</v>
      </c>
      <c r="AH1041" s="79"/>
      <c r="AI1041" s="85" t="s">
        <v>6296</v>
      </c>
      <c r="AJ1041" s="79" t="b">
        <v>0</v>
      </c>
      <c r="AK1041" s="79">
        <v>1</v>
      </c>
      <c r="AL1041" s="85" t="s">
        <v>6296</v>
      </c>
      <c r="AM1041" s="79" t="s">
        <v>6330</v>
      </c>
      <c r="AN1041" s="79" t="b">
        <v>0</v>
      </c>
      <c r="AO1041" s="85" t="s">
        <v>5748</v>
      </c>
      <c r="AP1041" s="79" t="s">
        <v>6415</v>
      </c>
      <c r="AQ1041" s="79">
        <v>0</v>
      </c>
      <c r="AR1041" s="79">
        <v>0</v>
      </c>
      <c r="AS1041" s="79"/>
      <c r="AT1041" s="79"/>
      <c r="AU1041" s="79"/>
      <c r="AV1041" s="79"/>
      <c r="AW1041" s="79"/>
      <c r="AX1041" s="79"/>
      <c r="AY1041" s="79"/>
      <c r="AZ1041" s="79"/>
      <c r="BA1041">
        <v>1</v>
      </c>
      <c r="BB1041" s="78" t="str">
        <f>REPLACE(INDEX(GroupVertices[Group], MATCH(Edges[[#This Row],[Vertex 1]],GroupVertices[Vertex],0)),1,1,"")</f>
        <v>15</v>
      </c>
      <c r="BC1041" s="78" t="str">
        <f>REPLACE(INDEX(GroupVertices[Group], MATCH(Edges[[#This Row],[Vertex 2]],GroupVertices[Vertex],0)),1,1,"")</f>
        <v>3</v>
      </c>
      <c r="BD1041" s="48"/>
      <c r="BE1041" s="49"/>
      <c r="BF1041" s="48"/>
      <c r="BG1041" s="49"/>
      <c r="BH1041" s="48"/>
      <c r="BI1041" s="49"/>
      <c r="BJ1041" s="48"/>
      <c r="BK1041" s="49"/>
      <c r="BL1041" s="48"/>
    </row>
    <row r="1042" spans="1:64" x14ac:dyDescent="0.25">
      <c r="A1042" s="64" t="s">
        <v>495</v>
      </c>
      <c r="B1042" s="64" t="s">
        <v>666</v>
      </c>
      <c r="C1042" s="65" t="s">
        <v>15847</v>
      </c>
      <c r="D1042" s="66">
        <v>7</v>
      </c>
      <c r="E1042" s="67" t="s">
        <v>136</v>
      </c>
      <c r="F1042" s="68">
        <v>21.857142857142858</v>
      </c>
      <c r="G1042" s="65"/>
      <c r="H1042" s="69"/>
      <c r="I1042" s="70"/>
      <c r="J1042" s="70"/>
      <c r="K1042" s="34" t="s">
        <v>66</v>
      </c>
      <c r="L1042" s="77">
        <v>1042</v>
      </c>
      <c r="M1042" s="77"/>
      <c r="N1042" s="72"/>
      <c r="O1042" s="79" t="s">
        <v>999</v>
      </c>
      <c r="P1042" s="81">
        <v>43165.197916666664</v>
      </c>
      <c r="Q1042" s="79" t="s">
        <v>1551</v>
      </c>
      <c r="R1042" s="79" t="s">
        <v>2299</v>
      </c>
      <c r="S1042" s="79" t="s">
        <v>2509</v>
      </c>
      <c r="T1042" s="79" t="s">
        <v>2937</v>
      </c>
      <c r="U1042" s="79"/>
      <c r="V1042" s="83" t="s">
        <v>3682</v>
      </c>
      <c r="W1042" s="81">
        <v>43165.197916666664</v>
      </c>
      <c r="X1042" s="83" t="s">
        <v>4541</v>
      </c>
      <c r="Y1042" s="79"/>
      <c r="Z1042" s="79"/>
      <c r="AA1042" s="85" t="s">
        <v>5749</v>
      </c>
      <c r="AB1042" s="79"/>
      <c r="AC1042" s="79" t="b">
        <v>0</v>
      </c>
      <c r="AD1042" s="79">
        <v>3</v>
      </c>
      <c r="AE1042" s="85" t="s">
        <v>6296</v>
      </c>
      <c r="AF1042" s="79" t="b">
        <v>0</v>
      </c>
      <c r="AG1042" s="79" t="s">
        <v>6304</v>
      </c>
      <c r="AH1042" s="79"/>
      <c r="AI1042" s="85" t="s">
        <v>6296</v>
      </c>
      <c r="AJ1042" s="79" t="b">
        <v>0</v>
      </c>
      <c r="AK1042" s="79">
        <v>6</v>
      </c>
      <c r="AL1042" s="85" t="s">
        <v>6296</v>
      </c>
      <c r="AM1042" s="79" t="s">
        <v>6359</v>
      </c>
      <c r="AN1042" s="79" t="b">
        <v>0</v>
      </c>
      <c r="AO1042" s="85" t="s">
        <v>5749</v>
      </c>
      <c r="AP1042" s="79" t="s">
        <v>6415</v>
      </c>
      <c r="AQ1042" s="79">
        <v>0</v>
      </c>
      <c r="AR1042" s="79">
        <v>0</v>
      </c>
      <c r="AS1042" s="79"/>
      <c r="AT1042" s="79"/>
      <c r="AU1042" s="79"/>
      <c r="AV1042" s="79"/>
      <c r="AW1042" s="79"/>
      <c r="AX1042" s="79"/>
      <c r="AY1042" s="79"/>
      <c r="AZ1042" s="79"/>
      <c r="BA1042">
        <v>9</v>
      </c>
      <c r="BB1042" s="78" t="str">
        <f>REPLACE(INDEX(GroupVertices[Group], MATCH(Edges[[#This Row],[Vertex 1]],GroupVertices[Vertex],0)),1,1,"")</f>
        <v>3</v>
      </c>
      <c r="BC1042" s="78" t="str">
        <f>REPLACE(INDEX(GroupVertices[Group], MATCH(Edges[[#This Row],[Vertex 2]],GroupVertices[Vertex],0)),1,1,"")</f>
        <v>3</v>
      </c>
      <c r="BD1042" s="48">
        <v>1</v>
      </c>
      <c r="BE1042" s="49">
        <v>7.1428571428571432</v>
      </c>
      <c r="BF1042" s="48">
        <v>0</v>
      </c>
      <c r="BG1042" s="49">
        <v>0</v>
      </c>
      <c r="BH1042" s="48">
        <v>0</v>
      </c>
      <c r="BI1042" s="49">
        <v>0</v>
      </c>
      <c r="BJ1042" s="48">
        <v>13</v>
      </c>
      <c r="BK1042" s="49">
        <v>92.857142857142861</v>
      </c>
      <c r="BL1042" s="48">
        <v>14</v>
      </c>
    </row>
    <row r="1043" spans="1:64" x14ac:dyDescent="0.25">
      <c r="A1043" s="64" t="s">
        <v>495</v>
      </c>
      <c r="B1043" s="64" t="s">
        <v>628</v>
      </c>
      <c r="C1043" s="65" t="s">
        <v>15840</v>
      </c>
      <c r="D1043" s="66">
        <v>3.5</v>
      </c>
      <c r="E1043" s="67" t="s">
        <v>136</v>
      </c>
      <c r="F1043" s="68">
        <v>33.357142857142854</v>
      </c>
      <c r="G1043" s="65"/>
      <c r="H1043" s="69"/>
      <c r="I1043" s="70"/>
      <c r="J1043" s="70"/>
      <c r="K1043" s="34" t="s">
        <v>65</v>
      </c>
      <c r="L1043" s="77">
        <v>1043</v>
      </c>
      <c r="M1043" s="77"/>
      <c r="N1043" s="72"/>
      <c r="O1043" s="79" t="s">
        <v>999</v>
      </c>
      <c r="P1043" s="81">
        <v>43165.197916666664</v>
      </c>
      <c r="Q1043" s="79" t="s">
        <v>1551</v>
      </c>
      <c r="R1043" s="79" t="s">
        <v>2299</v>
      </c>
      <c r="S1043" s="79" t="s">
        <v>2509</v>
      </c>
      <c r="T1043" s="79" t="s">
        <v>2937</v>
      </c>
      <c r="U1043" s="79"/>
      <c r="V1043" s="83" t="s">
        <v>3682</v>
      </c>
      <c r="W1043" s="81">
        <v>43165.197916666664</v>
      </c>
      <c r="X1043" s="83" t="s">
        <v>4541</v>
      </c>
      <c r="Y1043" s="79"/>
      <c r="Z1043" s="79"/>
      <c r="AA1043" s="85" t="s">
        <v>5749</v>
      </c>
      <c r="AB1043" s="79"/>
      <c r="AC1043" s="79" t="b">
        <v>0</v>
      </c>
      <c r="AD1043" s="79">
        <v>3</v>
      </c>
      <c r="AE1043" s="85" t="s">
        <v>6296</v>
      </c>
      <c r="AF1043" s="79" t="b">
        <v>0</v>
      </c>
      <c r="AG1043" s="79" t="s">
        <v>6304</v>
      </c>
      <c r="AH1043" s="79"/>
      <c r="AI1043" s="85" t="s">
        <v>6296</v>
      </c>
      <c r="AJ1043" s="79" t="b">
        <v>0</v>
      </c>
      <c r="AK1043" s="79">
        <v>6</v>
      </c>
      <c r="AL1043" s="85" t="s">
        <v>6296</v>
      </c>
      <c r="AM1043" s="79" t="s">
        <v>6359</v>
      </c>
      <c r="AN1043" s="79" t="b">
        <v>0</v>
      </c>
      <c r="AO1043" s="85" t="s">
        <v>5749</v>
      </c>
      <c r="AP1043" s="79" t="s">
        <v>6415</v>
      </c>
      <c r="AQ1043" s="79">
        <v>0</v>
      </c>
      <c r="AR1043" s="79">
        <v>0</v>
      </c>
      <c r="AS1043" s="79"/>
      <c r="AT1043" s="79"/>
      <c r="AU1043" s="79"/>
      <c r="AV1043" s="79"/>
      <c r="AW1043" s="79"/>
      <c r="AX1043" s="79"/>
      <c r="AY1043" s="79"/>
      <c r="AZ1043" s="79"/>
      <c r="BA1043">
        <v>2</v>
      </c>
      <c r="BB1043" s="78" t="str">
        <f>REPLACE(INDEX(GroupVertices[Group], MATCH(Edges[[#This Row],[Vertex 1]],GroupVertices[Vertex],0)),1,1,"")</f>
        <v>3</v>
      </c>
      <c r="BC1043" s="78" t="str">
        <f>REPLACE(INDEX(GroupVertices[Group], MATCH(Edges[[#This Row],[Vertex 2]],GroupVertices[Vertex],0)),1,1,"")</f>
        <v>2</v>
      </c>
      <c r="BD1043" s="48"/>
      <c r="BE1043" s="49"/>
      <c r="BF1043" s="48"/>
      <c r="BG1043" s="49"/>
      <c r="BH1043" s="48"/>
      <c r="BI1043" s="49"/>
      <c r="BJ1043" s="48"/>
      <c r="BK1043" s="49"/>
      <c r="BL1043" s="48"/>
    </row>
    <row r="1044" spans="1:64" x14ac:dyDescent="0.25">
      <c r="A1044" s="64" t="s">
        <v>495</v>
      </c>
      <c r="B1044" s="64" t="s">
        <v>666</v>
      </c>
      <c r="C1044" s="65" t="s">
        <v>15847</v>
      </c>
      <c r="D1044" s="66">
        <v>7</v>
      </c>
      <c r="E1044" s="67" t="s">
        <v>136</v>
      </c>
      <c r="F1044" s="68">
        <v>21.857142857142858</v>
      </c>
      <c r="G1044" s="65"/>
      <c r="H1044" s="69"/>
      <c r="I1044" s="70"/>
      <c r="J1044" s="70"/>
      <c r="K1044" s="34" t="s">
        <v>66</v>
      </c>
      <c r="L1044" s="77">
        <v>1044</v>
      </c>
      <c r="M1044" s="77"/>
      <c r="N1044" s="72"/>
      <c r="O1044" s="79" t="s">
        <v>999</v>
      </c>
      <c r="P1044" s="81">
        <v>43163.847222222219</v>
      </c>
      <c r="Q1044" s="79" t="s">
        <v>1301</v>
      </c>
      <c r="R1044" s="83" t="s">
        <v>2172</v>
      </c>
      <c r="S1044" s="79" t="s">
        <v>2577</v>
      </c>
      <c r="T1044" s="79" t="s">
        <v>2814</v>
      </c>
      <c r="U1044" s="79"/>
      <c r="V1044" s="83" t="s">
        <v>3682</v>
      </c>
      <c r="W1044" s="81">
        <v>43163.847222222219</v>
      </c>
      <c r="X1044" s="83" t="s">
        <v>4248</v>
      </c>
      <c r="Y1044" s="79"/>
      <c r="Z1044" s="79"/>
      <c r="AA1044" s="85" t="s">
        <v>5456</v>
      </c>
      <c r="AB1044" s="79"/>
      <c r="AC1044" s="79" t="b">
        <v>0</v>
      </c>
      <c r="AD1044" s="79">
        <v>3</v>
      </c>
      <c r="AE1044" s="85" t="s">
        <v>6296</v>
      </c>
      <c r="AF1044" s="79" t="b">
        <v>0</v>
      </c>
      <c r="AG1044" s="79" t="s">
        <v>6304</v>
      </c>
      <c r="AH1044" s="79"/>
      <c r="AI1044" s="85" t="s">
        <v>6296</v>
      </c>
      <c r="AJ1044" s="79" t="b">
        <v>0</v>
      </c>
      <c r="AK1044" s="79">
        <v>2</v>
      </c>
      <c r="AL1044" s="85" t="s">
        <v>6296</v>
      </c>
      <c r="AM1044" s="79" t="s">
        <v>6359</v>
      </c>
      <c r="AN1044" s="79" t="b">
        <v>0</v>
      </c>
      <c r="AO1044" s="85" t="s">
        <v>5456</v>
      </c>
      <c r="AP1044" s="79" t="s">
        <v>6415</v>
      </c>
      <c r="AQ1044" s="79">
        <v>0</v>
      </c>
      <c r="AR1044" s="79">
        <v>0</v>
      </c>
      <c r="AS1044" s="79"/>
      <c r="AT1044" s="79"/>
      <c r="AU1044" s="79"/>
      <c r="AV1044" s="79"/>
      <c r="AW1044" s="79"/>
      <c r="AX1044" s="79"/>
      <c r="AY1044" s="79"/>
      <c r="AZ1044" s="79"/>
      <c r="BA1044">
        <v>9</v>
      </c>
      <c r="BB1044" s="78" t="str">
        <f>REPLACE(INDEX(GroupVertices[Group], MATCH(Edges[[#This Row],[Vertex 1]],GroupVertices[Vertex],0)),1,1,"")</f>
        <v>3</v>
      </c>
      <c r="BC1044" s="78" t="str">
        <f>REPLACE(INDEX(GroupVertices[Group], MATCH(Edges[[#This Row],[Vertex 2]],GroupVertices[Vertex],0)),1,1,"")</f>
        <v>3</v>
      </c>
      <c r="BD1044" s="48">
        <v>0</v>
      </c>
      <c r="BE1044" s="49">
        <v>0</v>
      </c>
      <c r="BF1044" s="48">
        <v>0</v>
      </c>
      <c r="BG1044" s="49">
        <v>0</v>
      </c>
      <c r="BH1044" s="48">
        <v>0</v>
      </c>
      <c r="BI1044" s="49">
        <v>0</v>
      </c>
      <c r="BJ1044" s="48">
        <v>36</v>
      </c>
      <c r="BK1044" s="49">
        <v>100</v>
      </c>
      <c r="BL1044" s="48">
        <v>36</v>
      </c>
    </row>
    <row r="1045" spans="1:64" x14ac:dyDescent="0.25">
      <c r="A1045" s="64" t="s">
        <v>495</v>
      </c>
      <c r="B1045" s="64" t="s">
        <v>666</v>
      </c>
      <c r="C1045" s="65" t="s">
        <v>15847</v>
      </c>
      <c r="D1045" s="66">
        <v>7</v>
      </c>
      <c r="E1045" s="67" t="s">
        <v>136</v>
      </c>
      <c r="F1045" s="68">
        <v>21.857142857142858</v>
      </c>
      <c r="G1045" s="65"/>
      <c r="H1045" s="69"/>
      <c r="I1045" s="70"/>
      <c r="J1045" s="70"/>
      <c r="K1045" s="34" t="s">
        <v>66</v>
      </c>
      <c r="L1045" s="77">
        <v>1045</v>
      </c>
      <c r="M1045" s="77"/>
      <c r="N1045" s="72"/>
      <c r="O1045" s="79" t="s">
        <v>999</v>
      </c>
      <c r="P1045" s="81">
        <v>43163.743055555555</v>
      </c>
      <c r="Q1045" s="79" t="s">
        <v>1539</v>
      </c>
      <c r="R1045" s="79" t="s">
        <v>2292</v>
      </c>
      <c r="S1045" s="79" t="s">
        <v>2614</v>
      </c>
      <c r="T1045" s="79" t="s">
        <v>2932</v>
      </c>
      <c r="U1045" s="79"/>
      <c r="V1045" s="83" t="s">
        <v>3682</v>
      </c>
      <c r="W1045" s="81">
        <v>43163.743055555555</v>
      </c>
      <c r="X1045" s="83" t="s">
        <v>4529</v>
      </c>
      <c r="Y1045" s="79"/>
      <c r="Z1045" s="79"/>
      <c r="AA1045" s="85" t="s">
        <v>5737</v>
      </c>
      <c r="AB1045" s="79"/>
      <c r="AC1045" s="79" t="b">
        <v>0</v>
      </c>
      <c r="AD1045" s="79">
        <v>2</v>
      </c>
      <c r="AE1045" s="85" t="s">
        <v>6296</v>
      </c>
      <c r="AF1045" s="79" t="b">
        <v>0</v>
      </c>
      <c r="AG1045" s="79" t="s">
        <v>6304</v>
      </c>
      <c r="AH1045" s="79"/>
      <c r="AI1045" s="85" t="s">
        <v>6296</v>
      </c>
      <c r="AJ1045" s="79" t="b">
        <v>0</v>
      </c>
      <c r="AK1045" s="79">
        <v>2</v>
      </c>
      <c r="AL1045" s="85" t="s">
        <v>6296</v>
      </c>
      <c r="AM1045" s="79" t="s">
        <v>6359</v>
      </c>
      <c r="AN1045" s="79" t="b">
        <v>0</v>
      </c>
      <c r="AO1045" s="85" t="s">
        <v>5737</v>
      </c>
      <c r="AP1045" s="79" t="s">
        <v>6415</v>
      </c>
      <c r="AQ1045" s="79">
        <v>0</v>
      </c>
      <c r="AR1045" s="79">
        <v>0</v>
      </c>
      <c r="AS1045" s="79"/>
      <c r="AT1045" s="79"/>
      <c r="AU1045" s="79"/>
      <c r="AV1045" s="79"/>
      <c r="AW1045" s="79"/>
      <c r="AX1045" s="79"/>
      <c r="AY1045" s="79"/>
      <c r="AZ1045" s="79"/>
      <c r="BA1045">
        <v>9</v>
      </c>
      <c r="BB1045" s="78" t="str">
        <f>REPLACE(INDEX(GroupVertices[Group], MATCH(Edges[[#This Row],[Vertex 1]],GroupVertices[Vertex],0)),1,1,"")</f>
        <v>3</v>
      </c>
      <c r="BC1045" s="78" t="str">
        <f>REPLACE(INDEX(GroupVertices[Group], MATCH(Edges[[#This Row],[Vertex 2]],GroupVertices[Vertex],0)),1,1,"")</f>
        <v>3</v>
      </c>
      <c r="BD1045" s="48"/>
      <c r="BE1045" s="49"/>
      <c r="BF1045" s="48"/>
      <c r="BG1045" s="49"/>
      <c r="BH1045" s="48"/>
      <c r="BI1045" s="49"/>
      <c r="BJ1045" s="48"/>
      <c r="BK1045" s="49"/>
      <c r="BL1045" s="48"/>
    </row>
    <row r="1046" spans="1:64" x14ac:dyDescent="0.25">
      <c r="A1046" s="64" t="s">
        <v>495</v>
      </c>
      <c r="B1046" s="64" t="s">
        <v>666</v>
      </c>
      <c r="C1046" s="65" t="s">
        <v>15847</v>
      </c>
      <c r="D1046" s="66">
        <v>7</v>
      </c>
      <c r="E1046" s="67" t="s">
        <v>136</v>
      </c>
      <c r="F1046" s="68">
        <v>21.857142857142858</v>
      </c>
      <c r="G1046" s="65"/>
      <c r="H1046" s="69"/>
      <c r="I1046" s="70"/>
      <c r="J1046" s="70"/>
      <c r="K1046" s="34" t="s">
        <v>66</v>
      </c>
      <c r="L1046" s="77">
        <v>1046</v>
      </c>
      <c r="M1046" s="77"/>
      <c r="N1046" s="72"/>
      <c r="O1046" s="79" t="s">
        <v>999</v>
      </c>
      <c r="P1046" s="81">
        <v>43163.184027777781</v>
      </c>
      <c r="Q1046" s="79" t="s">
        <v>1552</v>
      </c>
      <c r="R1046" s="83" t="s">
        <v>2300</v>
      </c>
      <c r="S1046" s="79" t="s">
        <v>2518</v>
      </c>
      <c r="T1046" s="79" t="s">
        <v>2938</v>
      </c>
      <c r="U1046" s="79"/>
      <c r="V1046" s="83" t="s">
        <v>3682</v>
      </c>
      <c r="W1046" s="81">
        <v>43163.184027777781</v>
      </c>
      <c r="X1046" s="83" t="s">
        <v>4542</v>
      </c>
      <c r="Y1046" s="79"/>
      <c r="Z1046" s="79"/>
      <c r="AA1046" s="85" t="s">
        <v>5750</v>
      </c>
      <c r="AB1046" s="79"/>
      <c r="AC1046" s="79" t="b">
        <v>0</v>
      </c>
      <c r="AD1046" s="79">
        <v>4</v>
      </c>
      <c r="AE1046" s="85" t="s">
        <v>6296</v>
      </c>
      <c r="AF1046" s="79" t="b">
        <v>0</v>
      </c>
      <c r="AG1046" s="79" t="s">
        <v>6304</v>
      </c>
      <c r="AH1046" s="79"/>
      <c r="AI1046" s="85" t="s">
        <v>6296</v>
      </c>
      <c r="AJ1046" s="79" t="b">
        <v>0</v>
      </c>
      <c r="AK1046" s="79">
        <v>2</v>
      </c>
      <c r="AL1046" s="85" t="s">
        <v>6296</v>
      </c>
      <c r="AM1046" s="79" t="s">
        <v>6359</v>
      </c>
      <c r="AN1046" s="79" t="b">
        <v>0</v>
      </c>
      <c r="AO1046" s="85" t="s">
        <v>5750</v>
      </c>
      <c r="AP1046" s="79" t="s">
        <v>6415</v>
      </c>
      <c r="AQ1046" s="79">
        <v>0</v>
      </c>
      <c r="AR1046" s="79">
        <v>0</v>
      </c>
      <c r="AS1046" s="79"/>
      <c r="AT1046" s="79"/>
      <c r="AU1046" s="79"/>
      <c r="AV1046" s="79"/>
      <c r="AW1046" s="79"/>
      <c r="AX1046" s="79"/>
      <c r="AY1046" s="79"/>
      <c r="AZ1046" s="79"/>
      <c r="BA1046">
        <v>9</v>
      </c>
      <c r="BB1046" s="78" t="str">
        <f>REPLACE(INDEX(GroupVertices[Group], MATCH(Edges[[#This Row],[Vertex 1]],GroupVertices[Vertex],0)),1,1,"")</f>
        <v>3</v>
      </c>
      <c r="BC1046" s="78" t="str">
        <f>REPLACE(INDEX(GroupVertices[Group], MATCH(Edges[[#This Row],[Vertex 2]],GroupVertices[Vertex],0)),1,1,"")</f>
        <v>3</v>
      </c>
      <c r="BD1046" s="48"/>
      <c r="BE1046" s="49"/>
      <c r="BF1046" s="48"/>
      <c r="BG1046" s="49"/>
      <c r="BH1046" s="48"/>
      <c r="BI1046" s="49"/>
      <c r="BJ1046" s="48"/>
      <c r="BK1046" s="49"/>
      <c r="BL1046" s="48"/>
    </row>
    <row r="1047" spans="1:64" x14ac:dyDescent="0.25">
      <c r="A1047" s="64" t="s">
        <v>495</v>
      </c>
      <c r="B1047" s="64" t="s">
        <v>537</v>
      </c>
      <c r="C1047" s="65" t="s">
        <v>15840</v>
      </c>
      <c r="D1047" s="66">
        <v>3.5</v>
      </c>
      <c r="E1047" s="67" t="s">
        <v>136</v>
      </c>
      <c r="F1047" s="68">
        <v>33.357142857142854</v>
      </c>
      <c r="G1047" s="65"/>
      <c r="H1047" s="69"/>
      <c r="I1047" s="70"/>
      <c r="J1047" s="70"/>
      <c r="K1047" s="34" t="s">
        <v>66</v>
      </c>
      <c r="L1047" s="77">
        <v>1047</v>
      </c>
      <c r="M1047" s="77"/>
      <c r="N1047" s="72"/>
      <c r="O1047" s="79" t="s">
        <v>999</v>
      </c>
      <c r="P1047" s="81">
        <v>43163.184027777781</v>
      </c>
      <c r="Q1047" s="79" t="s">
        <v>1552</v>
      </c>
      <c r="R1047" s="83" t="s">
        <v>2300</v>
      </c>
      <c r="S1047" s="79" t="s">
        <v>2518</v>
      </c>
      <c r="T1047" s="79" t="s">
        <v>2938</v>
      </c>
      <c r="U1047" s="79"/>
      <c r="V1047" s="83" t="s">
        <v>3682</v>
      </c>
      <c r="W1047" s="81">
        <v>43163.184027777781</v>
      </c>
      <c r="X1047" s="83" t="s">
        <v>4542</v>
      </c>
      <c r="Y1047" s="79"/>
      <c r="Z1047" s="79"/>
      <c r="AA1047" s="85" t="s">
        <v>5750</v>
      </c>
      <c r="AB1047" s="79"/>
      <c r="AC1047" s="79" t="b">
        <v>0</v>
      </c>
      <c r="AD1047" s="79">
        <v>4</v>
      </c>
      <c r="AE1047" s="85" t="s">
        <v>6296</v>
      </c>
      <c r="AF1047" s="79" t="b">
        <v>0</v>
      </c>
      <c r="AG1047" s="79" t="s">
        <v>6304</v>
      </c>
      <c r="AH1047" s="79"/>
      <c r="AI1047" s="85" t="s">
        <v>6296</v>
      </c>
      <c r="AJ1047" s="79" t="b">
        <v>0</v>
      </c>
      <c r="AK1047" s="79">
        <v>2</v>
      </c>
      <c r="AL1047" s="85" t="s">
        <v>6296</v>
      </c>
      <c r="AM1047" s="79" t="s">
        <v>6359</v>
      </c>
      <c r="AN1047" s="79" t="b">
        <v>0</v>
      </c>
      <c r="AO1047" s="85" t="s">
        <v>5750</v>
      </c>
      <c r="AP1047" s="79" t="s">
        <v>6415</v>
      </c>
      <c r="AQ1047" s="79">
        <v>0</v>
      </c>
      <c r="AR1047" s="79">
        <v>0</v>
      </c>
      <c r="AS1047" s="79"/>
      <c r="AT1047" s="79"/>
      <c r="AU1047" s="79"/>
      <c r="AV1047" s="79"/>
      <c r="AW1047" s="79"/>
      <c r="AX1047" s="79"/>
      <c r="AY1047" s="79"/>
      <c r="AZ1047" s="79"/>
      <c r="BA1047">
        <v>2</v>
      </c>
      <c r="BB1047" s="78" t="str">
        <f>REPLACE(INDEX(GroupVertices[Group], MATCH(Edges[[#This Row],[Vertex 1]],GroupVertices[Vertex],0)),1,1,"")</f>
        <v>3</v>
      </c>
      <c r="BC1047" s="78" t="str">
        <f>REPLACE(INDEX(GroupVertices[Group], MATCH(Edges[[#This Row],[Vertex 2]],GroupVertices[Vertex],0)),1,1,"")</f>
        <v>3</v>
      </c>
      <c r="BD1047" s="48">
        <v>1</v>
      </c>
      <c r="BE1047" s="49">
        <v>7.6923076923076925</v>
      </c>
      <c r="BF1047" s="48">
        <v>0</v>
      </c>
      <c r="BG1047" s="49">
        <v>0</v>
      </c>
      <c r="BH1047" s="48">
        <v>0</v>
      </c>
      <c r="BI1047" s="49">
        <v>0</v>
      </c>
      <c r="BJ1047" s="48">
        <v>12</v>
      </c>
      <c r="BK1047" s="49">
        <v>92.307692307692307</v>
      </c>
      <c r="BL1047" s="48">
        <v>13</v>
      </c>
    </row>
    <row r="1048" spans="1:64" x14ac:dyDescent="0.25">
      <c r="A1048" s="64" t="s">
        <v>495</v>
      </c>
      <c r="B1048" s="64" t="s">
        <v>666</v>
      </c>
      <c r="C1048" s="65" t="s">
        <v>15847</v>
      </c>
      <c r="D1048" s="66">
        <v>7</v>
      </c>
      <c r="E1048" s="67" t="s">
        <v>136</v>
      </c>
      <c r="F1048" s="68">
        <v>21.857142857142858</v>
      </c>
      <c r="G1048" s="65"/>
      <c r="H1048" s="69"/>
      <c r="I1048" s="70"/>
      <c r="J1048" s="70"/>
      <c r="K1048" s="34" t="s">
        <v>66</v>
      </c>
      <c r="L1048" s="77">
        <v>1048</v>
      </c>
      <c r="M1048" s="77"/>
      <c r="N1048" s="72"/>
      <c r="O1048" s="79" t="s">
        <v>999</v>
      </c>
      <c r="P1048" s="81">
        <v>43163.136111111111</v>
      </c>
      <c r="Q1048" s="79" t="s">
        <v>1553</v>
      </c>
      <c r="R1048" s="79" t="s">
        <v>2299</v>
      </c>
      <c r="S1048" s="79" t="s">
        <v>2509</v>
      </c>
      <c r="T1048" s="79" t="s">
        <v>2939</v>
      </c>
      <c r="U1048" s="79"/>
      <c r="V1048" s="83" t="s">
        <v>3682</v>
      </c>
      <c r="W1048" s="81">
        <v>43163.136111111111</v>
      </c>
      <c r="X1048" s="83" t="s">
        <v>4543</v>
      </c>
      <c r="Y1048" s="79"/>
      <c r="Z1048" s="79"/>
      <c r="AA1048" s="85" t="s">
        <v>5751</v>
      </c>
      <c r="AB1048" s="79"/>
      <c r="AC1048" s="79" t="b">
        <v>0</v>
      </c>
      <c r="AD1048" s="79">
        <v>9</v>
      </c>
      <c r="AE1048" s="85" t="s">
        <v>6296</v>
      </c>
      <c r="AF1048" s="79" t="b">
        <v>0</v>
      </c>
      <c r="AG1048" s="79" t="s">
        <v>6304</v>
      </c>
      <c r="AH1048" s="79"/>
      <c r="AI1048" s="85" t="s">
        <v>6296</v>
      </c>
      <c r="AJ1048" s="79" t="b">
        <v>0</v>
      </c>
      <c r="AK1048" s="79">
        <v>6</v>
      </c>
      <c r="AL1048" s="85" t="s">
        <v>6296</v>
      </c>
      <c r="AM1048" s="79" t="s">
        <v>6359</v>
      </c>
      <c r="AN1048" s="79" t="b">
        <v>0</v>
      </c>
      <c r="AO1048" s="85" t="s">
        <v>5751</v>
      </c>
      <c r="AP1048" s="79" t="s">
        <v>6415</v>
      </c>
      <c r="AQ1048" s="79">
        <v>0</v>
      </c>
      <c r="AR1048" s="79">
        <v>0</v>
      </c>
      <c r="AS1048" s="79"/>
      <c r="AT1048" s="79"/>
      <c r="AU1048" s="79"/>
      <c r="AV1048" s="79"/>
      <c r="AW1048" s="79"/>
      <c r="AX1048" s="79"/>
      <c r="AY1048" s="79"/>
      <c r="AZ1048" s="79"/>
      <c r="BA1048">
        <v>9</v>
      </c>
      <c r="BB1048" s="78" t="str">
        <f>REPLACE(INDEX(GroupVertices[Group], MATCH(Edges[[#This Row],[Vertex 1]],GroupVertices[Vertex],0)),1,1,"")</f>
        <v>3</v>
      </c>
      <c r="BC1048" s="78" t="str">
        <f>REPLACE(INDEX(GroupVertices[Group], MATCH(Edges[[#This Row],[Vertex 2]],GroupVertices[Vertex],0)),1,1,"")</f>
        <v>3</v>
      </c>
      <c r="BD1048" s="48">
        <v>1</v>
      </c>
      <c r="BE1048" s="49">
        <v>7.6923076923076925</v>
      </c>
      <c r="BF1048" s="48">
        <v>0</v>
      </c>
      <c r="BG1048" s="49">
        <v>0</v>
      </c>
      <c r="BH1048" s="48">
        <v>0</v>
      </c>
      <c r="BI1048" s="49">
        <v>0</v>
      </c>
      <c r="BJ1048" s="48">
        <v>12</v>
      </c>
      <c r="BK1048" s="49">
        <v>92.307692307692307</v>
      </c>
      <c r="BL1048" s="48">
        <v>13</v>
      </c>
    </row>
    <row r="1049" spans="1:64" x14ac:dyDescent="0.25">
      <c r="A1049" s="64" t="s">
        <v>495</v>
      </c>
      <c r="B1049" s="64" t="s">
        <v>628</v>
      </c>
      <c r="C1049" s="65" t="s">
        <v>15840</v>
      </c>
      <c r="D1049" s="66">
        <v>3.5</v>
      </c>
      <c r="E1049" s="67" t="s">
        <v>136</v>
      </c>
      <c r="F1049" s="68">
        <v>33.357142857142854</v>
      </c>
      <c r="G1049" s="65"/>
      <c r="H1049" s="69"/>
      <c r="I1049" s="70"/>
      <c r="J1049" s="70"/>
      <c r="K1049" s="34" t="s">
        <v>65</v>
      </c>
      <c r="L1049" s="77">
        <v>1049</v>
      </c>
      <c r="M1049" s="77"/>
      <c r="N1049" s="72"/>
      <c r="O1049" s="79" t="s">
        <v>999</v>
      </c>
      <c r="P1049" s="81">
        <v>43163.136111111111</v>
      </c>
      <c r="Q1049" s="79" t="s">
        <v>1553</v>
      </c>
      <c r="R1049" s="79" t="s">
        <v>2299</v>
      </c>
      <c r="S1049" s="79" t="s">
        <v>2509</v>
      </c>
      <c r="T1049" s="79" t="s">
        <v>2939</v>
      </c>
      <c r="U1049" s="79"/>
      <c r="V1049" s="83" t="s">
        <v>3682</v>
      </c>
      <c r="W1049" s="81">
        <v>43163.136111111111</v>
      </c>
      <c r="X1049" s="83" t="s">
        <v>4543</v>
      </c>
      <c r="Y1049" s="79"/>
      <c r="Z1049" s="79"/>
      <c r="AA1049" s="85" t="s">
        <v>5751</v>
      </c>
      <c r="AB1049" s="79"/>
      <c r="AC1049" s="79" t="b">
        <v>0</v>
      </c>
      <c r="AD1049" s="79">
        <v>9</v>
      </c>
      <c r="AE1049" s="85" t="s">
        <v>6296</v>
      </c>
      <c r="AF1049" s="79" t="b">
        <v>0</v>
      </c>
      <c r="AG1049" s="79" t="s">
        <v>6304</v>
      </c>
      <c r="AH1049" s="79"/>
      <c r="AI1049" s="85" t="s">
        <v>6296</v>
      </c>
      <c r="AJ1049" s="79" t="b">
        <v>0</v>
      </c>
      <c r="AK1049" s="79">
        <v>6</v>
      </c>
      <c r="AL1049" s="85" t="s">
        <v>6296</v>
      </c>
      <c r="AM1049" s="79" t="s">
        <v>6359</v>
      </c>
      <c r="AN1049" s="79" t="b">
        <v>0</v>
      </c>
      <c r="AO1049" s="85" t="s">
        <v>5751</v>
      </c>
      <c r="AP1049" s="79" t="s">
        <v>6415</v>
      </c>
      <c r="AQ1049" s="79">
        <v>0</v>
      </c>
      <c r="AR1049" s="79">
        <v>0</v>
      </c>
      <c r="AS1049" s="79"/>
      <c r="AT1049" s="79"/>
      <c r="AU1049" s="79"/>
      <c r="AV1049" s="79"/>
      <c r="AW1049" s="79"/>
      <c r="AX1049" s="79"/>
      <c r="AY1049" s="79"/>
      <c r="AZ1049" s="79"/>
      <c r="BA1049">
        <v>2</v>
      </c>
      <c r="BB1049" s="78" t="str">
        <f>REPLACE(INDEX(GroupVertices[Group], MATCH(Edges[[#This Row],[Vertex 1]],GroupVertices[Vertex],0)),1,1,"")</f>
        <v>3</v>
      </c>
      <c r="BC1049" s="78" t="str">
        <f>REPLACE(INDEX(GroupVertices[Group], MATCH(Edges[[#This Row],[Vertex 2]],GroupVertices[Vertex],0)),1,1,"")</f>
        <v>2</v>
      </c>
      <c r="BD1049" s="48"/>
      <c r="BE1049" s="49"/>
      <c r="BF1049" s="48"/>
      <c r="BG1049" s="49"/>
      <c r="BH1049" s="48"/>
      <c r="BI1049" s="49"/>
      <c r="BJ1049" s="48"/>
      <c r="BK1049" s="49"/>
      <c r="BL1049" s="48"/>
    </row>
    <row r="1050" spans="1:64" x14ac:dyDescent="0.25">
      <c r="A1050" s="64" t="s">
        <v>495</v>
      </c>
      <c r="B1050" s="64" t="s">
        <v>666</v>
      </c>
      <c r="C1050" s="65" t="s">
        <v>15847</v>
      </c>
      <c r="D1050" s="66">
        <v>7</v>
      </c>
      <c r="E1050" s="67" t="s">
        <v>136</v>
      </c>
      <c r="F1050" s="68">
        <v>21.857142857142858</v>
      </c>
      <c r="G1050" s="65"/>
      <c r="H1050" s="69"/>
      <c r="I1050" s="70"/>
      <c r="J1050" s="70"/>
      <c r="K1050" s="34" t="s">
        <v>66</v>
      </c>
      <c r="L1050" s="77">
        <v>1050</v>
      </c>
      <c r="M1050" s="77"/>
      <c r="N1050" s="72"/>
      <c r="O1050" s="79" t="s">
        <v>999</v>
      </c>
      <c r="P1050" s="81">
        <v>43162.892361111109</v>
      </c>
      <c r="Q1050" s="79" t="s">
        <v>1541</v>
      </c>
      <c r="R1050" s="83" t="s">
        <v>2294</v>
      </c>
      <c r="S1050" s="79" t="s">
        <v>2507</v>
      </c>
      <c r="T1050" s="79" t="s">
        <v>2665</v>
      </c>
      <c r="U1050" s="79"/>
      <c r="V1050" s="83" t="s">
        <v>3682</v>
      </c>
      <c r="W1050" s="81">
        <v>43162.892361111109</v>
      </c>
      <c r="X1050" s="83" t="s">
        <v>4531</v>
      </c>
      <c r="Y1050" s="79"/>
      <c r="Z1050" s="79"/>
      <c r="AA1050" s="85" t="s">
        <v>5739</v>
      </c>
      <c r="AB1050" s="79"/>
      <c r="AC1050" s="79" t="b">
        <v>0</v>
      </c>
      <c r="AD1050" s="79">
        <v>2</v>
      </c>
      <c r="AE1050" s="85" t="s">
        <v>6296</v>
      </c>
      <c r="AF1050" s="79" t="b">
        <v>0</v>
      </c>
      <c r="AG1050" s="79" t="s">
        <v>6304</v>
      </c>
      <c r="AH1050" s="79"/>
      <c r="AI1050" s="85" t="s">
        <v>6296</v>
      </c>
      <c r="AJ1050" s="79" t="b">
        <v>0</v>
      </c>
      <c r="AK1050" s="79">
        <v>2</v>
      </c>
      <c r="AL1050" s="85" t="s">
        <v>6296</v>
      </c>
      <c r="AM1050" s="79" t="s">
        <v>6359</v>
      </c>
      <c r="AN1050" s="79" t="b">
        <v>0</v>
      </c>
      <c r="AO1050" s="85" t="s">
        <v>5739</v>
      </c>
      <c r="AP1050" s="79" t="s">
        <v>6415</v>
      </c>
      <c r="AQ1050" s="79">
        <v>0</v>
      </c>
      <c r="AR1050" s="79">
        <v>0</v>
      </c>
      <c r="AS1050" s="79"/>
      <c r="AT1050" s="79"/>
      <c r="AU1050" s="79"/>
      <c r="AV1050" s="79"/>
      <c r="AW1050" s="79"/>
      <c r="AX1050" s="79"/>
      <c r="AY1050" s="79"/>
      <c r="AZ1050" s="79"/>
      <c r="BA1050">
        <v>9</v>
      </c>
      <c r="BB1050" s="78" t="str">
        <f>REPLACE(INDEX(GroupVertices[Group], MATCH(Edges[[#This Row],[Vertex 1]],GroupVertices[Vertex],0)),1,1,"")</f>
        <v>3</v>
      </c>
      <c r="BC1050" s="78" t="str">
        <f>REPLACE(INDEX(GroupVertices[Group], MATCH(Edges[[#This Row],[Vertex 2]],GroupVertices[Vertex],0)),1,1,"")</f>
        <v>3</v>
      </c>
      <c r="BD1050" s="48"/>
      <c r="BE1050" s="49"/>
      <c r="BF1050" s="48"/>
      <c r="BG1050" s="49"/>
      <c r="BH1050" s="48"/>
      <c r="BI1050" s="49"/>
      <c r="BJ1050" s="48"/>
      <c r="BK1050" s="49"/>
      <c r="BL1050" s="48"/>
    </row>
    <row r="1051" spans="1:64" x14ac:dyDescent="0.25">
      <c r="A1051" s="64" t="s">
        <v>495</v>
      </c>
      <c r="B1051" s="64" t="s">
        <v>666</v>
      </c>
      <c r="C1051" s="65" t="s">
        <v>15847</v>
      </c>
      <c r="D1051" s="66">
        <v>7</v>
      </c>
      <c r="E1051" s="67" t="s">
        <v>136</v>
      </c>
      <c r="F1051" s="68">
        <v>21.857142857142858</v>
      </c>
      <c r="G1051" s="65"/>
      <c r="H1051" s="69"/>
      <c r="I1051" s="70"/>
      <c r="J1051" s="70"/>
      <c r="K1051" s="34" t="s">
        <v>66</v>
      </c>
      <c r="L1051" s="77">
        <v>1051</v>
      </c>
      <c r="M1051" s="77"/>
      <c r="N1051" s="72"/>
      <c r="O1051" s="79" t="s">
        <v>999</v>
      </c>
      <c r="P1051" s="81">
        <v>43168.625162037039</v>
      </c>
      <c r="Q1051" s="79" t="s">
        <v>1548</v>
      </c>
      <c r="R1051" s="79" t="s">
        <v>2297</v>
      </c>
      <c r="S1051" s="79" t="s">
        <v>2509</v>
      </c>
      <c r="T1051" s="79" t="s">
        <v>731</v>
      </c>
      <c r="U1051" s="79"/>
      <c r="V1051" s="83" t="s">
        <v>3682</v>
      </c>
      <c r="W1051" s="81">
        <v>43168.625162037039</v>
      </c>
      <c r="X1051" s="83" t="s">
        <v>4538</v>
      </c>
      <c r="Y1051" s="79"/>
      <c r="Z1051" s="79"/>
      <c r="AA1051" s="85" t="s">
        <v>5746</v>
      </c>
      <c r="AB1051" s="79"/>
      <c r="AC1051" s="79" t="b">
        <v>0</v>
      </c>
      <c r="AD1051" s="79">
        <v>1</v>
      </c>
      <c r="AE1051" s="85" t="s">
        <v>6296</v>
      </c>
      <c r="AF1051" s="79" t="b">
        <v>0</v>
      </c>
      <c r="AG1051" s="79" t="s">
        <v>6304</v>
      </c>
      <c r="AH1051" s="79"/>
      <c r="AI1051" s="85" t="s">
        <v>6296</v>
      </c>
      <c r="AJ1051" s="79" t="b">
        <v>0</v>
      </c>
      <c r="AK1051" s="79">
        <v>1</v>
      </c>
      <c r="AL1051" s="85" t="s">
        <v>6296</v>
      </c>
      <c r="AM1051" s="79" t="s">
        <v>6359</v>
      </c>
      <c r="AN1051" s="79" t="b">
        <v>0</v>
      </c>
      <c r="AO1051" s="85" t="s">
        <v>5746</v>
      </c>
      <c r="AP1051" s="79" t="s">
        <v>6415</v>
      </c>
      <c r="AQ1051" s="79">
        <v>0</v>
      </c>
      <c r="AR1051" s="79">
        <v>0</v>
      </c>
      <c r="AS1051" s="79"/>
      <c r="AT1051" s="79"/>
      <c r="AU1051" s="79"/>
      <c r="AV1051" s="79"/>
      <c r="AW1051" s="79"/>
      <c r="AX1051" s="79"/>
      <c r="AY1051" s="79"/>
      <c r="AZ1051" s="79"/>
      <c r="BA1051">
        <v>9</v>
      </c>
      <c r="BB1051" s="78" t="str">
        <f>REPLACE(INDEX(GroupVertices[Group], MATCH(Edges[[#This Row],[Vertex 1]],GroupVertices[Vertex],0)),1,1,"")</f>
        <v>3</v>
      </c>
      <c r="BC1051" s="78" t="str">
        <f>REPLACE(INDEX(GroupVertices[Group], MATCH(Edges[[#This Row],[Vertex 2]],GroupVertices[Vertex],0)),1,1,"")</f>
        <v>3</v>
      </c>
      <c r="BD1051" s="48"/>
      <c r="BE1051" s="49"/>
      <c r="BF1051" s="48"/>
      <c r="BG1051" s="49"/>
      <c r="BH1051" s="48"/>
      <c r="BI1051" s="49"/>
      <c r="BJ1051" s="48"/>
      <c r="BK1051" s="49"/>
      <c r="BL1051" s="48"/>
    </row>
    <row r="1052" spans="1:64" x14ac:dyDescent="0.25">
      <c r="A1052" s="64" t="s">
        <v>495</v>
      </c>
      <c r="B1052" s="64" t="s">
        <v>666</v>
      </c>
      <c r="C1052" s="65" t="s">
        <v>15847</v>
      </c>
      <c r="D1052" s="66">
        <v>7</v>
      </c>
      <c r="E1052" s="67" t="s">
        <v>136</v>
      </c>
      <c r="F1052" s="68">
        <v>21.857142857142858</v>
      </c>
      <c r="G1052" s="65"/>
      <c r="H1052" s="69"/>
      <c r="I1052" s="70"/>
      <c r="J1052" s="70"/>
      <c r="K1052" s="34" t="s">
        <v>66</v>
      </c>
      <c r="L1052" s="77">
        <v>1052</v>
      </c>
      <c r="M1052" s="77"/>
      <c r="N1052" s="72"/>
      <c r="O1052" s="79" t="s">
        <v>999</v>
      </c>
      <c r="P1052" s="81">
        <v>43174.127592592595</v>
      </c>
      <c r="Q1052" s="79" t="s">
        <v>1554</v>
      </c>
      <c r="R1052" s="83" t="s">
        <v>2301</v>
      </c>
      <c r="S1052" s="79" t="s">
        <v>2577</v>
      </c>
      <c r="T1052" s="79" t="s">
        <v>2940</v>
      </c>
      <c r="U1052" s="79"/>
      <c r="V1052" s="83" t="s">
        <v>3682</v>
      </c>
      <c r="W1052" s="81">
        <v>43174.127592592595</v>
      </c>
      <c r="X1052" s="83" t="s">
        <v>4544</v>
      </c>
      <c r="Y1052" s="79"/>
      <c r="Z1052" s="79"/>
      <c r="AA1052" s="85" t="s">
        <v>5752</v>
      </c>
      <c r="AB1052" s="79"/>
      <c r="AC1052" s="79" t="b">
        <v>0</v>
      </c>
      <c r="AD1052" s="79">
        <v>8</v>
      </c>
      <c r="AE1052" s="85" t="s">
        <v>6296</v>
      </c>
      <c r="AF1052" s="79" t="b">
        <v>0</v>
      </c>
      <c r="AG1052" s="79" t="s">
        <v>6304</v>
      </c>
      <c r="AH1052" s="79"/>
      <c r="AI1052" s="85" t="s">
        <v>6296</v>
      </c>
      <c r="AJ1052" s="79" t="b">
        <v>0</v>
      </c>
      <c r="AK1052" s="79">
        <v>5</v>
      </c>
      <c r="AL1052" s="85" t="s">
        <v>6296</v>
      </c>
      <c r="AM1052" s="79" t="s">
        <v>6331</v>
      </c>
      <c r="AN1052" s="79" t="b">
        <v>0</v>
      </c>
      <c r="AO1052" s="85" t="s">
        <v>5752</v>
      </c>
      <c r="AP1052" s="79" t="s">
        <v>6415</v>
      </c>
      <c r="AQ1052" s="79">
        <v>0</v>
      </c>
      <c r="AR1052" s="79">
        <v>0</v>
      </c>
      <c r="AS1052" s="79" t="s">
        <v>6426</v>
      </c>
      <c r="AT1052" s="79" t="s">
        <v>6429</v>
      </c>
      <c r="AU1052" s="79" t="s">
        <v>6434</v>
      </c>
      <c r="AV1052" s="79" t="s">
        <v>6449</v>
      </c>
      <c r="AW1052" s="79" t="s">
        <v>6462</v>
      </c>
      <c r="AX1052" s="79" t="s">
        <v>6475</v>
      </c>
      <c r="AY1052" s="79" t="s">
        <v>6478</v>
      </c>
      <c r="AZ1052" s="83" t="s">
        <v>6489</v>
      </c>
      <c r="BA1052">
        <v>9</v>
      </c>
      <c r="BB1052" s="78" t="str">
        <f>REPLACE(INDEX(GroupVertices[Group], MATCH(Edges[[#This Row],[Vertex 1]],GroupVertices[Vertex],0)),1,1,"")</f>
        <v>3</v>
      </c>
      <c r="BC1052" s="78" t="str">
        <f>REPLACE(INDEX(GroupVertices[Group], MATCH(Edges[[#This Row],[Vertex 2]],GroupVertices[Vertex],0)),1,1,"")</f>
        <v>3</v>
      </c>
      <c r="BD1052" s="48"/>
      <c r="BE1052" s="49"/>
      <c r="BF1052" s="48"/>
      <c r="BG1052" s="49"/>
      <c r="BH1052" s="48"/>
      <c r="BI1052" s="49"/>
      <c r="BJ1052" s="48"/>
      <c r="BK1052" s="49"/>
      <c r="BL1052" s="48"/>
    </row>
    <row r="1053" spans="1:64" x14ac:dyDescent="0.25">
      <c r="A1053" s="64" t="s">
        <v>495</v>
      </c>
      <c r="B1053" s="64" t="s">
        <v>537</v>
      </c>
      <c r="C1053" s="65" t="s">
        <v>15840</v>
      </c>
      <c r="D1053" s="66">
        <v>3.5</v>
      </c>
      <c r="E1053" s="67" t="s">
        <v>136</v>
      </c>
      <c r="F1053" s="68">
        <v>33.357142857142854</v>
      </c>
      <c r="G1053" s="65"/>
      <c r="H1053" s="69"/>
      <c r="I1053" s="70"/>
      <c r="J1053" s="70"/>
      <c r="K1053" s="34" t="s">
        <v>66</v>
      </c>
      <c r="L1053" s="77">
        <v>1053</v>
      </c>
      <c r="M1053" s="77"/>
      <c r="N1053" s="72"/>
      <c r="O1053" s="79" t="s">
        <v>999</v>
      </c>
      <c r="P1053" s="81">
        <v>43174.127592592595</v>
      </c>
      <c r="Q1053" s="79" t="s">
        <v>1554</v>
      </c>
      <c r="R1053" s="83" t="s">
        <v>2301</v>
      </c>
      <c r="S1053" s="79" t="s">
        <v>2577</v>
      </c>
      <c r="T1053" s="79" t="s">
        <v>2940</v>
      </c>
      <c r="U1053" s="79"/>
      <c r="V1053" s="83" t="s">
        <v>3682</v>
      </c>
      <c r="W1053" s="81">
        <v>43174.127592592595</v>
      </c>
      <c r="X1053" s="83" t="s">
        <v>4544</v>
      </c>
      <c r="Y1053" s="79"/>
      <c r="Z1053" s="79"/>
      <c r="AA1053" s="85" t="s">
        <v>5752</v>
      </c>
      <c r="AB1053" s="79"/>
      <c r="AC1053" s="79" t="b">
        <v>0</v>
      </c>
      <c r="AD1053" s="79">
        <v>8</v>
      </c>
      <c r="AE1053" s="85" t="s">
        <v>6296</v>
      </c>
      <c r="AF1053" s="79" t="b">
        <v>0</v>
      </c>
      <c r="AG1053" s="79" t="s">
        <v>6304</v>
      </c>
      <c r="AH1053" s="79"/>
      <c r="AI1053" s="85" t="s">
        <v>6296</v>
      </c>
      <c r="AJ1053" s="79" t="b">
        <v>0</v>
      </c>
      <c r="AK1053" s="79">
        <v>5</v>
      </c>
      <c r="AL1053" s="85" t="s">
        <v>6296</v>
      </c>
      <c r="AM1053" s="79" t="s">
        <v>6331</v>
      </c>
      <c r="AN1053" s="79" t="b">
        <v>0</v>
      </c>
      <c r="AO1053" s="85" t="s">
        <v>5752</v>
      </c>
      <c r="AP1053" s="79" t="s">
        <v>6415</v>
      </c>
      <c r="AQ1053" s="79">
        <v>0</v>
      </c>
      <c r="AR1053" s="79">
        <v>0</v>
      </c>
      <c r="AS1053" s="79" t="s">
        <v>6426</v>
      </c>
      <c r="AT1053" s="79" t="s">
        <v>6429</v>
      </c>
      <c r="AU1053" s="79" t="s">
        <v>6434</v>
      </c>
      <c r="AV1053" s="79" t="s">
        <v>6449</v>
      </c>
      <c r="AW1053" s="79" t="s">
        <v>6462</v>
      </c>
      <c r="AX1053" s="79" t="s">
        <v>6475</v>
      </c>
      <c r="AY1053" s="79" t="s">
        <v>6478</v>
      </c>
      <c r="AZ1053" s="83" t="s">
        <v>6489</v>
      </c>
      <c r="BA1053">
        <v>2</v>
      </c>
      <c r="BB1053" s="78" t="str">
        <f>REPLACE(INDEX(GroupVertices[Group], MATCH(Edges[[#This Row],[Vertex 1]],GroupVertices[Vertex],0)),1,1,"")</f>
        <v>3</v>
      </c>
      <c r="BC1053" s="78" t="str">
        <f>REPLACE(INDEX(GroupVertices[Group], MATCH(Edges[[#This Row],[Vertex 2]],GroupVertices[Vertex],0)),1,1,"")</f>
        <v>3</v>
      </c>
      <c r="BD1053" s="48">
        <v>0</v>
      </c>
      <c r="BE1053" s="49">
        <v>0</v>
      </c>
      <c r="BF1053" s="48">
        <v>0</v>
      </c>
      <c r="BG1053" s="49">
        <v>0</v>
      </c>
      <c r="BH1053" s="48">
        <v>0</v>
      </c>
      <c r="BI1053" s="49">
        <v>0</v>
      </c>
      <c r="BJ1053" s="48">
        <v>34</v>
      </c>
      <c r="BK1053" s="49">
        <v>100</v>
      </c>
      <c r="BL1053" s="48">
        <v>34</v>
      </c>
    </row>
    <row r="1054" spans="1:64" x14ac:dyDescent="0.25">
      <c r="A1054" s="64" t="s">
        <v>495</v>
      </c>
      <c r="B1054" s="64" t="s">
        <v>666</v>
      </c>
      <c r="C1054" s="65" t="s">
        <v>15847</v>
      </c>
      <c r="D1054" s="66">
        <v>7</v>
      </c>
      <c r="E1054" s="67" t="s">
        <v>136</v>
      </c>
      <c r="F1054" s="68">
        <v>21.857142857142858</v>
      </c>
      <c r="G1054" s="65"/>
      <c r="H1054" s="69"/>
      <c r="I1054" s="70"/>
      <c r="J1054" s="70"/>
      <c r="K1054" s="34" t="s">
        <v>66</v>
      </c>
      <c r="L1054" s="77">
        <v>1054</v>
      </c>
      <c r="M1054" s="77"/>
      <c r="N1054" s="72"/>
      <c r="O1054" s="79" t="s">
        <v>999</v>
      </c>
      <c r="P1054" s="81">
        <v>43167.652777777781</v>
      </c>
      <c r="Q1054" s="79" t="s">
        <v>1555</v>
      </c>
      <c r="R1054" s="79" t="s">
        <v>2302</v>
      </c>
      <c r="S1054" s="79" t="s">
        <v>2614</v>
      </c>
      <c r="T1054" s="79" t="s">
        <v>2756</v>
      </c>
      <c r="U1054" s="79"/>
      <c r="V1054" s="83" t="s">
        <v>3682</v>
      </c>
      <c r="W1054" s="81">
        <v>43167.652777777781</v>
      </c>
      <c r="X1054" s="83" t="s">
        <v>4545</v>
      </c>
      <c r="Y1054" s="79"/>
      <c r="Z1054" s="79"/>
      <c r="AA1054" s="85" t="s">
        <v>5753</v>
      </c>
      <c r="AB1054" s="79"/>
      <c r="AC1054" s="79" t="b">
        <v>0</v>
      </c>
      <c r="AD1054" s="79">
        <v>2</v>
      </c>
      <c r="AE1054" s="85" t="s">
        <v>6296</v>
      </c>
      <c r="AF1054" s="79" t="b">
        <v>0</v>
      </c>
      <c r="AG1054" s="79" t="s">
        <v>6304</v>
      </c>
      <c r="AH1054" s="79"/>
      <c r="AI1054" s="85" t="s">
        <v>6296</v>
      </c>
      <c r="AJ1054" s="79" t="b">
        <v>0</v>
      </c>
      <c r="AK1054" s="79">
        <v>1</v>
      </c>
      <c r="AL1054" s="85" t="s">
        <v>6296</v>
      </c>
      <c r="AM1054" s="79" t="s">
        <v>6359</v>
      </c>
      <c r="AN1054" s="79" t="b">
        <v>0</v>
      </c>
      <c r="AO1054" s="85" t="s">
        <v>5753</v>
      </c>
      <c r="AP1054" s="79" t="s">
        <v>176</v>
      </c>
      <c r="AQ1054" s="79">
        <v>0</v>
      </c>
      <c r="AR1054" s="79">
        <v>0</v>
      </c>
      <c r="AS1054" s="79"/>
      <c r="AT1054" s="79"/>
      <c r="AU1054" s="79"/>
      <c r="AV1054" s="79"/>
      <c r="AW1054" s="79"/>
      <c r="AX1054" s="79"/>
      <c r="AY1054" s="79"/>
      <c r="AZ1054" s="79"/>
      <c r="BA1054">
        <v>9</v>
      </c>
      <c r="BB1054" s="78" t="str">
        <f>REPLACE(INDEX(GroupVertices[Group], MATCH(Edges[[#This Row],[Vertex 1]],GroupVertices[Vertex],0)),1,1,"")</f>
        <v>3</v>
      </c>
      <c r="BC1054" s="78" t="str">
        <f>REPLACE(INDEX(GroupVertices[Group], MATCH(Edges[[#This Row],[Vertex 2]],GroupVertices[Vertex],0)),1,1,"")</f>
        <v>3</v>
      </c>
      <c r="BD1054" s="48">
        <v>0</v>
      </c>
      <c r="BE1054" s="49">
        <v>0</v>
      </c>
      <c r="BF1054" s="48">
        <v>0</v>
      </c>
      <c r="BG1054" s="49">
        <v>0</v>
      </c>
      <c r="BH1054" s="48">
        <v>0</v>
      </c>
      <c r="BI1054" s="49">
        <v>0</v>
      </c>
      <c r="BJ1054" s="48">
        <v>14</v>
      </c>
      <c r="BK1054" s="49">
        <v>100</v>
      </c>
      <c r="BL1054" s="48">
        <v>14</v>
      </c>
    </row>
    <row r="1055" spans="1:64" x14ac:dyDescent="0.25">
      <c r="A1055" s="64" t="s">
        <v>537</v>
      </c>
      <c r="B1055" s="64" t="s">
        <v>495</v>
      </c>
      <c r="C1055" s="65" t="s">
        <v>15839</v>
      </c>
      <c r="D1055" s="66">
        <v>3</v>
      </c>
      <c r="E1055" s="67" t="s">
        <v>132</v>
      </c>
      <c r="F1055" s="68">
        <v>35</v>
      </c>
      <c r="G1055" s="65"/>
      <c r="H1055" s="69"/>
      <c r="I1055" s="70"/>
      <c r="J1055" s="70"/>
      <c r="K1055" s="34" t="s">
        <v>66</v>
      </c>
      <c r="L1055" s="77">
        <v>1055</v>
      </c>
      <c r="M1055" s="77"/>
      <c r="N1055" s="72"/>
      <c r="O1055" s="79" t="s">
        <v>999</v>
      </c>
      <c r="P1055" s="81">
        <v>43174.596446759257</v>
      </c>
      <c r="Q1055" s="79" t="s">
        <v>1556</v>
      </c>
      <c r="R1055" s="79"/>
      <c r="S1055" s="79"/>
      <c r="T1055" s="79" t="s">
        <v>2941</v>
      </c>
      <c r="U1055" s="79"/>
      <c r="V1055" s="83" t="s">
        <v>3708</v>
      </c>
      <c r="W1055" s="81">
        <v>43174.596446759257</v>
      </c>
      <c r="X1055" s="83" t="s">
        <v>4546</v>
      </c>
      <c r="Y1055" s="79"/>
      <c r="Z1055" s="79"/>
      <c r="AA1055" s="85" t="s">
        <v>5754</v>
      </c>
      <c r="AB1055" s="79"/>
      <c r="AC1055" s="79" t="b">
        <v>0</v>
      </c>
      <c r="AD1055" s="79">
        <v>0</v>
      </c>
      <c r="AE1055" s="85" t="s">
        <v>6296</v>
      </c>
      <c r="AF1055" s="79" t="b">
        <v>0</v>
      </c>
      <c r="AG1055" s="79" t="s">
        <v>6304</v>
      </c>
      <c r="AH1055" s="79"/>
      <c r="AI1055" s="85" t="s">
        <v>6296</v>
      </c>
      <c r="AJ1055" s="79" t="b">
        <v>0</v>
      </c>
      <c r="AK1055" s="79">
        <v>5</v>
      </c>
      <c r="AL1055" s="85" t="s">
        <v>5752</v>
      </c>
      <c r="AM1055" s="79" t="s">
        <v>6328</v>
      </c>
      <c r="AN1055" s="79" t="b">
        <v>0</v>
      </c>
      <c r="AO1055" s="85" t="s">
        <v>5752</v>
      </c>
      <c r="AP1055" s="79" t="s">
        <v>176</v>
      </c>
      <c r="AQ1055" s="79">
        <v>0</v>
      </c>
      <c r="AR1055" s="79">
        <v>0</v>
      </c>
      <c r="AS1055" s="79"/>
      <c r="AT1055" s="79"/>
      <c r="AU1055" s="79"/>
      <c r="AV1055" s="79"/>
      <c r="AW1055" s="79"/>
      <c r="AX1055" s="79"/>
      <c r="AY1055" s="79"/>
      <c r="AZ1055" s="79"/>
      <c r="BA1055">
        <v>1</v>
      </c>
      <c r="BB1055" s="78" t="str">
        <f>REPLACE(INDEX(GroupVertices[Group], MATCH(Edges[[#This Row],[Vertex 1]],GroupVertices[Vertex],0)),1,1,"")</f>
        <v>3</v>
      </c>
      <c r="BC1055" s="78" t="str">
        <f>REPLACE(INDEX(GroupVertices[Group], MATCH(Edges[[#This Row],[Vertex 2]],GroupVertices[Vertex],0)),1,1,"")</f>
        <v>3</v>
      </c>
      <c r="BD1055" s="48">
        <v>0</v>
      </c>
      <c r="BE1055" s="49">
        <v>0</v>
      </c>
      <c r="BF1055" s="48">
        <v>0</v>
      </c>
      <c r="BG1055" s="49">
        <v>0</v>
      </c>
      <c r="BH1055" s="48">
        <v>0</v>
      </c>
      <c r="BI1055" s="49">
        <v>0</v>
      </c>
      <c r="BJ1055" s="48">
        <v>25</v>
      </c>
      <c r="BK1055" s="49">
        <v>100</v>
      </c>
      <c r="BL1055" s="48">
        <v>25</v>
      </c>
    </row>
    <row r="1056" spans="1:64" x14ac:dyDescent="0.25">
      <c r="A1056" s="64" t="s">
        <v>666</v>
      </c>
      <c r="B1056" s="64" t="s">
        <v>495</v>
      </c>
      <c r="C1056" s="65" t="s">
        <v>15851</v>
      </c>
      <c r="D1056" s="66">
        <v>7.5</v>
      </c>
      <c r="E1056" s="67" t="s">
        <v>136</v>
      </c>
      <c r="F1056" s="68">
        <v>20.214285714285715</v>
      </c>
      <c r="G1056" s="65"/>
      <c r="H1056" s="69"/>
      <c r="I1056" s="70"/>
      <c r="J1056" s="70"/>
      <c r="K1056" s="34" t="s">
        <v>66</v>
      </c>
      <c r="L1056" s="77">
        <v>1056</v>
      </c>
      <c r="M1056" s="77"/>
      <c r="N1056" s="72"/>
      <c r="O1056" s="79" t="s">
        <v>999</v>
      </c>
      <c r="P1056" s="81">
        <v>43165.66133101852</v>
      </c>
      <c r="Q1056" s="79" t="s">
        <v>1557</v>
      </c>
      <c r="R1056" s="79"/>
      <c r="S1056" s="79"/>
      <c r="T1056" s="79" t="s">
        <v>2937</v>
      </c>
      <c r="U1056" s="79"/>
      <c r="V1056" s="83" t="s">
        <v>3803</v>
      </c>
      <c r="W1056" s="81">
        <v>43165.66133101852</v>
      </c>
      <c r="X1056" s="83" t="s">
        <v>4547</v>
      </c>
      <c r="Y1056" s="79"/>
      <c r="Z1056" s="79"/>
      <c r="AA1056" s="85" t="s">
        <v>5755</v>
      </c>
      <c r="AB1056" s="79"/>
      <c r="AC1056" s="79" t="b">
        <v>0</v>
      </c>
      <c r="AD1056" s="79">
        <v>0</v>
      </c>
      <c r="AE1056" s="85" t="s">
        <v>6296</v>
      </c>
      <c r="AF1056" s="79" t="b">
        <v>0</v>
      </c>
      <c r="AG1056" s="79" t="s">
        <v>6304</v>
      </c>
      <c r="AH1056" s="79"/>
      <c r="AI1056" s="85" t="s">
        <v>6296</v>
      </c>
      <c r="AJ1056" s="79" t="b">
        <v>0</v>
      </c>
      <c r="AK1056" s="79">
        <v>6</v>
      </c>
      <c r="AL1056" s="85" t="s">
        <v>5749</v>
      </c>
      <c r="AM1056" s="79" t="s">
        <v>6333</v>
      </c>
      <c r="AN1056" s="79" t="b">
        <v>0</v>
      </c>
      <c r="AO1056" s="85" t="s">
        <v>5749</v>
      </c>
      <c r="AP1056" s="79" t="s">
        <v>176</v>
      </c>
      <c r="AQ1056" s="79">
        <v>0</v>
      </c>
      <c r="AR1056" s="79">
        <v>0</v>
      </c>
      <c r="AS1056" s="79"/>
      <c r="AT1056" s="79"/>
      <c r="AU1056" s="79"/>
      <c r="AV1056" s="79"/>
      <c r="AW1056" s="79"/>
      <c r="AX1056" s="79"/>
      <c r="AY1056" s="79"/>
      <c r="AZ1056" s="79"/>
      <c r="BA1056">
        <v>10</v>
      </c>
      <c r="BB1056" s="78" t="str">
        <f>REPLACE(INDEX(GroupVertices[Group], MATCH(Edges[[#This Row],[Vertex 1]],GroupVertices[Vertex],0)),1,1,"")</f>
        <v>3</v>
      </c>
      <c r="BC1056" s="78" t="str">
        <f>REPLACE(INDEX(GroupVertices[Group], MATCH(Edges[[#This Row],[Vertex 2]],GroupVertices[Vertex],0)),1,1,"")</f>
        <v>3</v>
      </c>
      <c r="BD1056" s="48"/>
      <c r="BE1056" s="49"/>
      <c r="BF1056" s="48"/>
      <c r="BG1056" s="49"/>
      <c r="BH1056" s="48"/>
      <c r="BI1056" s="49"/>
      <c r="BJ1056" s="48"/>
      <c r="BK1056" s="49"/>
      <c r="BL1056" s="48"/>
    </row>
    <row r="1057" spans="1:64" x14ac:dyDescent="0.25">
      <c r="A1057" s="64" t="s">
        <v>666</v>
      </c>
      <c r="B1057" s="64" t="s">
        <v>495</v>
      </c>
      <c r="C1057" s="65" t="s">
        <v>15851</v>
      </c>
      <c r="D1057" s="66">
        <v>7.5</v>
      </c>
      <c r="E1057" s="67" t="s">
        <v>136</v>
      </c>
      <c r="F1057" s="68">
        <v>20.214285714285715</v>
      </c>
      <c r="G1057" s="65"/>
      <c r="H1057" s="69"/>
      <c r="I1057" s="70"/>
      <c r="J1057" s="70"/>
      <c r="K1057" s="34" t="s">
        <v>66</v>
      </c>
      <c r="L1057" s="77">
        <v>1057</v>
      </c>
      <c r="M1057" s="77"/>
      <c r="N1057" s="72"/>
      <c r="O1057" s="79" t="s">
        <v>999</v>
      </c>
      <c r="P1057" s="81">
        <v>43165.661979166667</v>
      </c>
      <c r="Q1057" s="79" t="s">
        <v>1558</v>
      </c>
      <c r="R1057" s="79"/>
      <c r="S1057" s="79"/>
      <c r="T1057" s="79" t="s">
        <v>2942</v>
      </c>
      <c r="U1057" s="79"/>
      <c r="V1057" s="83" t="s">
        <v>3803</v>
      </c>
      <c r="W1057" s="81">
        <v>43165.661979166667</v>
      </c>
      <c r="X1057" s="83" t="s">
        <v>4548</v>
      </c>
      <c r="Y1057" s="79"/>
      <c r="Z1057" s="79"/>
      <c r="AA1057" s="85" t="s">
        <v>5756</v>
      </c>
      <c r="AB1057" s="79"/>
      <c r="AC1057" s="79" t="b">
        <v>0</v>
      </c>
      <c r="AD1057" s="79">
        <v>0</v>
      </c>
      <c r="AE1057" s="85" t="s">
        <v>6296</v>
      </c>
      <c r="AF1057" s="79" t="b">
        <v>0</v>
      </c>
      <c r="AG1057" s="79" t="s">
        <v>6304</v>
      </c>
      <c r="AH1057" s="79"/>
      <c r="AI1057" s="85" t="s">
        <v>6296</v>
      </c>
      <c r="AJ1057" s="79" t="b">
        <v>0</v>
      </c>
      <c r="AK1057" s="79">
        <v>2</v>
      </c>
      <c r="AL1057" s="85" t="s">
        <v>5456</v>
      </c>
      <c r="AM1057" s="79" t="s">
        <v>6333</v>
      </c>
      <c r="AN1057" s="79" t="b">
        <v>0</v>
      </c>
      <c r="AO1057" s="85" t="s">
        <v>5456</v>
      </c>
      <c r="AP1057" s="79" t="s">
        <v>176</v>
      </c>
      <c r="AQ1057" s="79">
        <v>0</v>
      </c>
      <c r="AR1057" s="79">
        <v>0</v>
      </c>
      <c r="AS1057" s="79"/>
      <c r="AT1057" s="79"/>
      <c r="AU1057" s="79"/>
      <c r="AV1057" s="79"/>
      <c r="AW1057" s="79"/>
      <c r="AX1057" s="79"/>
      <c r="AY1057" s="79"/>
      <c r="AZ1057" s="79"/>
      <c r="BA1057">
        <v>10</v>
      </c>
      <c r="BB1057" s="78" t="str">
        <f>REPLACE(INDEX(GroupVertices[Group], MATCH(Edges[[#This Row],[Vertex 1]],GroupVertices[Vertex],0)),1,1,"")</f>
        <v>3</v>
      </c>
      <c r="BC1057" s="78" t="str">
        <f>REPLACE(INDEX(GroupVertices[Group], MATCH(Edges[[#This Row],[Vertex 2]],GroupVertices[Vertex],0)),1,1,"")</f>
        <v>3</v>
      </c>
      <c r="BD1057" s="48">
        <v>0</v>
      </c>
      <c r="BE1057" s="49">
        <v>0</v>
      </c>
      <c r="BF1057" s="48">
        <v>0</v>
      </c>
      <c r="BG1057" s="49">
        <v>0</v>
      </c>
      <c r="BH1057" s="48">
        <v>0</v>
      </c>
      <c r="BI1057" s="49">
        <v>0</v>
      </c>
      <c r="BJ1057" s="48">
        <v>26</v>
      </c>
      <c r="BK1057" s="49">
        <v>100</v>
      </c>
      <c r="BL1057" s="48">
        <v>26</v>
      </c>
    </row>
    <row r="1058" spans="1:64" x14ac:dyDescent="0.25">
      <c r="A1058" s="64" t="s">
        <v>666</v>
      </c>
      <c r="B1058" s="64" t="s">
        <v>495</v>
      </c>
      <c r="C1058" s="65" t="s">
        <v>15851</v>
      </c>
      <c r="D1058" s="66">
        <v>7.5</v>
      </c>
      <c r="E1058" s="67" t="s">
        <v>136</v>
      </c>
      <c r="F1058" s="68">
        <v>20.214285714285715</v>
      </c>
      <c r="G1058" s="65"/>
      <c r="H1058" s="69"/>
      <c r="I1058" s="70"/>
      <c r="J1058" s="70"/>
      <c r="K1058" s="34" t="s">
        <v>66</v>
      </c>
      <c r="L1058" s="77">
        <v>1058</v>
      </c>
      <c r="M1058" s="77"/>
      <c r="N1058" s="72"/>
      <c r="O1058" s="79" t="s">
        <v>999</v>
      </c>
      <c r="P1058" s="81">
        <v>43165.662222222221</v>
      </c>
      <c r="Q1058" s="79" t="s">
        <v>1540</v>
      </c>
      <c r="R1058" s="83" t="s">
        <v>2293</v>
      </c>
      <c r="S1058" s="79" t="s">
        <v>2575</v>
      </c>
      <c r="T1058" s="79" t="s">
        <v>2932</v>
      </c>
      <c r="U1058" s="79"/>
      <c r="V1058" s="83" t="s">
        <v>3803</v>
      </c>
      <c r="W1058" s="81">
        <v>43165.662222222221</v>
      </c>
      <c r="X1058" s="83" t="s">
        <v>4530</v>
      </c>
      <c r="Y1058" s="79"/>
      <c r="Z1058" s="79"/>
      <c r="AA1058" s="85" t="s">
        <v>5738</v>
      </c>
      <c r="AB1058" s="79"/>
      <c r="AC1058" s="79" t="b">
        <v>0</v>
      </c>
      <c r="AD1058" s="79">
        <v>0</v>
      </c>
      <c r="AE1058" s="85" t="s">
        <v>6296</v>
      </c>
      <c r="AF1058" s="79" t="b">
        <v>0</v>
      </c>
      <c r="AG1058" s="79" t="s">
        <v>6304</v>
      </c>
      <c r="AH1058" s="79"/>
      <c r="AI1058" s="85" t="s">
        <v>6296</v>
      </c>
      <c r="AJ1058" s="79" t="b">
        <v>0</v>
      </c>
      <c r="AK1058" s="79">
        <v>2</v>
      </c>
      <c r="AL1058" s="85" t="s">
        <v>5737</v>
      </c>
      <c r="AM1058" s="79" t="s">
        <v>6333</v>
      </c>
      <c r="AN1058" s="79" t="b">
        <v>0</v>
      </c>
      <c r="AO1058" s="85" t="s">
        <v>5737</v>
      </c>
      <c r="AP1058" s="79" t="s">
        <v>176</v>
      </c>
      <c r="AQ1058" s="79">
        <v>0</v>
      </c>
      <c r="AR1058" s="79">
        <v>0</v>
      </c>
      <c r="AS1058" s="79"/>
      <c r="AT1058" s="79"/>
      <c r="AU1058" s="79"/>
      <c r="AV1058" s="79"/>
      <c r="AW1058" s="79"/>
      <c r="AX1058" s="79"/>
      <c r="AY1058" s="79"/>
      <c r="AZ1058" s="79"/>
      <c r="BA1058">
        <v>10</v>
      </c>
      <c r="BB1058" s="78" t="str">
        <f>REPLACE(INDEX(GroupVertices[Group], MATCH(Edges[[#This Row],[Vertex 1]],GroupVertices[Vertex],0)),1,1,"")</f>
        <v>3</v>
      </c>
      <c r="BC1058" s="78" t="str">
        <f>REPLACE(INDEX(GroupVertices[Group], MATCH(Edges[[#This Row],[Vertex 2]],GroupVertices[Vertex],0)),1,1,"")</f>
        <v>3</v>
      </c>
      <c r="BD1058" s="48"/>
      <c r="BE1058" s="49"/>
      <c r="BF1058" s="48"/>
      <c r="BG1058" s="49"/>
      <c r="BH1058" s="48"/>
      <c r="BI1058" s="49"/>
      <c r="BJ1058" s="48"/>
      <c r="BK1058" s="49"/>
      <c r="BL1058" s="48"/>
    </row>
    <row r="1059" spans="1:64" x14ac:dyDescent="0.25">
      <c r="A1059" s="64" t="s">
        <v>666</v>
      </c>
      <c r="B1059" s="64" t="s">
        <v>495</v>
      </c>
      <c r="C1059" s="65" t="s">
        <v>15851</v>
      </c>
      <c r="D1059" s="66">
        <v>7.5</v>
      </c>
      <c r="E1059" s="67" t="s">
        <v>136</v>
      </c>
      <c r="F1059" s="68">
        <v>20.214285714285715</v>
      </c>
      <c r="G1059" s="65"/>
      <c r="H1059" s="69"/>
      <c r="I1059" s="70"/>
      <c r="J1059" s="70"/>
      <c r="K1059" s="34" t="s">
        <v>66</v>
      </c>
      <c r="L1059" s="77">
        <v>1059</v>
      </c>
      <c r="M1059" s="77"/>
      <c r="N1059" s="72"/>
      <c r="O1059" s="79" t="s">
        <v>999</v>
      </c>
      <c r="P1059" s="81">
        <v>43165.662685185183</v>
      </c>
      <c r="Q1059" s="79" t="s">
        <v>1559</v>
      </c>
      <c r="R1059" s="83" t="s">
        <v>2300</v>
      </c>
      <c r="S1059" s="79" t="s">
        <v>2518</v>
      </c>
      <c r="T1059" s="79" t="s">
        <v>2943</v>
      </c>
      <c r="U1059" s="79"/>
      <c r="V1059" s="83" t="s">
        <v>3803</v>
      </c>
      <c r="W1059" s="81">
        <v>43165.662685185183</v>
      </c>
      <c r="X1059" s="83" t="s">
        <v>4549</v>
      </c>
      <c r="Y1059" s="79"/>
      <c r="Z1059" s="79"/>
      <c r="AA1059" s="85" t="s">
        <v>5757</v>
      </c>
      <c r="AB1059" s="79"/>
      <c r="AC1059" s="79" t="b">
        <v>0</v>
      </c>
      <c r="AD1059" s="79">
        <v>0</v>
      </c>
      <c r="AE1059" s="85" t="s">
        <v>6296</v>
      </c>
      <c r="AF1059" s="79" t="b">
        <v>0</v>
      </c>
      <c r="AG1059" s="79" t="s">
        <v>6304</v>
      </c>
      <c r="AH1059" s="79"/>
      <c r="AI1059" s="85" t="s">
        <v>6296</v>
      </c>
      <c r="AJ1059" s="79" t="b">
        <v>0</v>
      </c>
      <c r="AK1059" s="79">
        <v>2</v>
      </c>
      <c r="AL1059" s="85" t="s">
        <v>5750</v>
      </c>
      <c r="AM1059" s="79" t="s">
        <v>6333</v>
      </c>
      <c r="AN1059" s="79" t="b">
        <v>0</v>
      </c>
      <c r="AO1059" s="85" t="s">
        <v>5750</v>
      </c>
      <c r="AP1059" s="79" t="s">
        <v>176</v>
      </c>
      <c r="AQ1059" s="79">
        <v>0</v>
      </c>
      <c r="AR1059" s="79">
        <v>0</v>
      </c>
      <c r="AS1059" s="79"/>
      <c r="AT1059" s="79"/>
      <c r="AU1059" s="79"/>
      <c r="AV1059" s="79"/>
      <c r="AW1059" s="79"/>
      <c r="AX1059" s="79"/>
      <c r="AY1059" s="79"/>
      <c r="AZ1059" s="79"/>
      <c r="BA1059">
        <v>10</v>
      </c>
      <c r="BB1059" s="78" t="str">
        <f>REPLACE(INDEX(GroupVertices[Group], MATCH(Edges[[#This Row],[Vertex 1]],GroupVertices[Vertex],0)),1,1,"")</f>
        <v>3</v>
      </c>
      <c r="BC1059" s="78" t="str">
        <f>REPLACE(INDEX(GroupVertices[Group], MATCH(Edges[[#This Row],[Vertex 2]],GroupVertices[Vertex],0)),1,1,"")</f>
        <v>3</v>
      </c>
      <c r="BD1059" s="48"/>
      <c r="BE1059" s="49"/>
      <c r="BF1059" s="48"/>
      <c r="BG1059" s="49"/>
      <c r="BH1059" s="48"/>
      <c r="BI1059" s="49"/>
      <c r="BJ1059" s="48"/>
      <c r="BK1059" s="49"/>
      <c r="BL1059" s="48"/>
    </row>
    <row r="1060" spans="1:64" x14ac:dyDescent="0.25">
      <c r="A1060" s="64" t="s">
        <v>666</v>
      </c>
      <c r="B1060" s="64" t="s">
        <v>495</v>
      </c>
      <c r="C1060" s="65" t="s">
        <v>15851</v>
      </c>
      <c r="D1060" s="66">
        <v>7.5</v>
      </c>
      <c r="E1060" s="67" t="s">
        <v>136</v>
      </c>
      <c r="F1060" s="68">
        <v>20.214285714285715</v>
      </c>
      <c r="G1060" s="65"/>
      <c r="H1060" s="69"/>
      <c r="I1060" s="70"/>
      <c r="J1060" s="70"/>
      <c r="K1060" s="34" t="s">
        <v>66</v>
      </c>
      <c r="L1060" s="77">
        <v>1060</v>
      </c>
      <c r="M1060" s="77"/>
      <c r="N1060" s="72"/>
      <c r="O1060" s="79" t="s">
        <v>999</v>
      </c>
      <c r="P1060" s="81">
        <v>43165.662800925929</v>
      </c>
      <c r="Q1060" s="79" t="s">
        <v>1560</v>
      </c>
      <c r="R1060" s="79"/>
      <c r="S1060" s="79"/>
      <c r="T1060" s="79" t="s">
        <v>2939</v>
      </c>
      <c r="U1060" s="79"/>
      <c r="V1060" s="83" t="s">
        <v>3803</v>
      </c>
      <c r="W1060" s="81">
        <v>43165.662800925929</v>
      </c>
      <c r="X1060" s="83" t="s">
        <v>4550</v>
      </c>
      <c r="Y1060" s="79"/>
      <c r="Z1060" s="79"/>
      <c r="AA1060" s="85" t="s">
        <v>5758</v>
      </c>
      <c r="AB1060" s="79"/>
      <c r="AC1060" s="79" t="b">
        <v>0</v>
      </c>
      <c r="AD1060" s="79">
        <v>0</v>
      </c>
      <c r="AE1060" s="85" t="s">
        <v>6296</v>
      </c>
      <c r="AF1060" s="79" t="b">
        <v>0</v>
      </c>
      <c r="AG1060" s="79" t="s">
        <v>6304</v>
      </c>
      <c r="AH1060" s="79"/>
      <c r="AI1060" s="85" t="s">
        <v>6296</v>
      </c>
      <c r="AJ1060" s="79" t="b">
        <v>0</v>
      </c>
      <c r="AK1060" s="79">
        <v>6</v>
      </c>
      <c r="AL1060" s="85" t="s">
        <v>5751</v>
      </c>
      <c r="AM1060" s="79" t="s">
        <v>6333</v>
      </c>
      <c r="AN1060" s="79" t="b">
        <v>0</v>
      </c>
      <c r="AO1060" s="85" t="s">
        <v>5751</v>
      </c>
      <c r="AP1060" s="79" t="s">
        <v>176</v>
      </c>
      <c r="AQ1060" s="79">
        <v>0</v>
      </c>
      <c r="AR1060" s="79">
        <v>0</v>
      </c>
      <c r="AS1060" s="79"/>
      <c r="AT1060" s="79"/>
      <c r="AU1060" s="79"/>
      <c r="AV1060" s="79"/>
      <c r="AW1060" s="79"/>
      <c r="AX1060" s="79"/>
      <c r="AY1060" s="79"/>
      <c r="AZ1060" s="79"/>
      <c r="BA1060">
        <v>10</v>
      </c>
      <c r="BB1060" s="78" t="str">
        <f>REPLACE(INDEX(GroupVertices[Group], MATCH(Edges[[#This Row],[Vertex 1]],GroupVertices[Vertex],0)),1,1,"")</f>
        <v>3</v>
      </c>
      <c r="BC1060" s="78" t="str">
        <f>REPLACE(INDEX(GroupVertices[Group], MATCH(Edges[[#This Row],[Vertex 2]],GroupVertices[Vertex],0)),1,1,"")</f>
        <v>3</v>
      </c>
      <c r="BD1060" s="48"/>
      <c r="BE1060" s="49"/>
      <c r="BF1060" s="48"/>
      <c r="BG1060" s="49"/>
      <c r="BH1060" s="48"/>
      <c r="BI1060" s="49"/>
      <c r="BJ1060" s="48"/>
      <c r="BK1060" s="49"/>
      <c r="BL1060" s="48"/>
    </row>
    <row r="1061" spans="1:64" x14ac:dyDescent="0.25">
      <c r="A1061" s="64" t="s">
        <v>666</v>
      </c>
      <c r="B1061" s="64" t="s">
        <v>495</v>
      </c>
      <c r="C1061" s="65" t="s">
        <v>15851</v>
      </c>
      <c r="D1061" s="66">
        <v>7.5</v>
      </c>
      <c r="E1061" s="67" t="s">
        <v>136</v>
      </c>
      <c r="F1061" s="68">
        <v>20.214285714285715</v>
      </c>
      <c r="G1061" s="65"/>
      <c r="H1061" s="69"/>
      <c r="I1061" s="70"/>
      <c r="J1061" s="70"/>
      <c r="K1061" s="34" t="s">
        <v>66</v>
      </c>
      <c r="L1061" s="77">
        <v>1061</v>
      </c>
      <c r="M1061" s="77"/>
      <c r="N1061" s="72"/>
      <c r="O1061" s="79" t="s">
        <v>999</v>
      </c>
      <c r="P1061" s="81">
        <v>43165.662974537037</v>
      </c>
      <c r="Q1061" s="79" t="s">
        <v>1542</v>
      </c>
      <c r="R1061" s="79"/>
      <c r="S1061" s="79"/>
      <c r="T1061" s="79" t="s">
        <v>2803</v>
      </c>
      <c r="U1061" s="79"/>
      <c r="V1061" s="83" t="s">
        <v>3803</v>
      </c>
      <c r="W1061" s="81">
        <v>43165.662974537037</v>
      </c>
      <c r="X1061" s="83" t="s">
        <v>4532</v>
      </c>
      <c r="Y1061" s="79"/>
      <c r="Z1061" s="79"/>
      <c r="AA1061" s="85" t="s">
        <v>5740</v>
      </c>
      <c r="AB1061" s="79"/>
      <c r="AC1061" s="79" t="b">
        <v>0</v>
      </c>
      <c r="AD1061" s="79">
        <v>0</v>
      </c>
      <c r="AE1061" s="85" t="s">
        <v>6296</v>
      </c>
      <c r="AF1061" s="79" t="b">
        <v>0</v>
      </c>
      <c r="AG1061" s="79" t="s">
        <v>6304</v>
      </c>
      <c r="AH1061" s="79"/>
      <c r="AI1061" s="85" t="s">
        <v>6296</v>
      </c>
      <c r="AJ1061" s="79" t="b">
        <v>0</v>
      </c>
      <c r="AK1061" s="79">
        <v>2</v>
      </c>
      <c r="AL1061" s="85" t="s">
        <v>5739</v>
      </c>
      <c r="AM1061" s="79" t="s">
        <v>6333</v>
      </c>
      <c r="AN1061" s="79" t="b">
        <v>0</v>
      </c>
      <c r="AO1061" s="85" t="s">
        <v>5739</v>
      </c>
      <c r="AP1061" s="79" t="s">
        <v>176</v>
      </c>
      <c r="AQ1061" s="79">
        <v>0</v>
      </c>
      <c r="AR1061" s="79">
        <v>0</v>
      </c>
      <c r="AS1061" s="79"/>
      <c r="AT1061" s="79"/>
      <c r="AU1061" s="79"/>
      <c r="AV1061" s="79"/>
      <c r="AW1061" s="79"/>
      <c r="AX1061" s="79"/>
      <c r="AY1061" s="79"/>
      <c r="AZ1061" s="79"/>
      <c r="BA1061">
        <v>10</v>
      </c>
      <c r="BB1061" s="78" t="str">
        <f>REPLACE(INDEX(GroupVertices[Group], MATCH(Edges[[#This Row],[Vertex 1]],GroupVertices[Vertex],0)),1,1,"")</f>
        <v>3</v>
      </c>
      <c r="BC1061" s="78" t="str">
        <f>REPLACE(INDEX(GroupVertices[Group], MATCH(Edges[[#This Row],[Vertex 2]],GroupVertices[Vertex],0)),1,1,"")</f>
        <v>3</v>
      </c>
      <c r="BD1061" s="48"/>
      <c r="BE1061" s="49"/>
      <c r="BF1061" s="48"/>
      <c r="BG1061" s="49"/>
      <c r="BH1061" s="48"/>
      <c r="BI1061" s="49"/>
      <c r="BJ1061" s="48"/>
      <c r="BK1061" s="49"/>
      <c r="BL1061" s="48"/>
    </row>
    <row r="1062" spans="1:64" x14ac:dyDescent="0.25">
      <c r="A1062" s="64" t="s">
        <v>666</v>
      </c>
      <c r="B1062" s="64" t="s">
        <v>495</v>
      </c>
      <c r="C1062" s="65" t="s">
        <v>15851</v>
      </c>
      <c r="D1062" s="66">
        <v>7.5</v>
      </c>
      <c r="E1062" s="67" t="s">
        <v>136</v>
      </c>
      <c r="F1062" s="68">
        <v>20.214285714285715</v>
      </c>
      <c r="G1062" s="65"/>
      <c r="H1062" s="69"/>
      <c r="I1062" s="70"/>
      <c r="J1062" s="70"/>
      <c r="K1062" s="34" t="s">
        <v>66</v>
      </c>
      <c r="L1062" s="77">
        <v>1062</v>
      </c>
      <c r="M1062" s="77"/>
      <c r="N1062" s="72"/>
      <c r="O1062" s="79" t="s">
        <v>999</v>
      </c>
      <c r="P1062" s="81">
        <v>43167.691111111111</v>
      </c>
      <c r="Q1062" s="79" t="s">
        <v>1546</v>
      </c>
      <c r="R1062" s="79"/>
      <c r="S1062" s="79"/>
      <c r="T1062" s="79" t="s">
        <v>2934</v>
      </c>
      <c r="U1062" s="79"/>
      <c r="V1062" s="83" t="s">
        <v>3803</v>
      </c>
      <c r="W1062" s="81">
        <v>43167.691111111111</v>
      </c>
      <c r="X1062" s="83" t="s">
        <v>4536</v>
      </c>
      <c r="Y1062" s="79"/>
      <c r="Z1062" s="79"/>
      <c r="AA1062" s="85" t="s">
        <v>5744</v>
      </c>
      <c r="AB1062" s="79"/>
      <c r="AC1062" s="79" t="b">
        <v>0</v>
      </c>
      <c r="AD1062" s="79">
        <v>0</v>
      </c>
      <c r="AE1062" s="85" t="s">
        <v>6296</v>
      </c>
      <c r="AF1062" s="79" t="b">
        <v>0</v>
      </c>
      <c r="AG1062" s="79" t="s">
        <v>6304</v>
      </c>
      <c r="AH1062" s="79"/>
      <c r="AI1062" s="85" t="s">
        <v>6296</v>
      </c>
      <c r="AJ1062" s="79" t="b">
        <v>0</v>
      </c>
      <c r="AK1062" s="79">
        <v>1</v>
      </c>
      <c r="AL1062" s="85" t="s">
        <v>5743</v>
      </c>
      <c r="AM1062" s="79" t="s">
        <v>6333</v>
      </c>
      <c r="AN1062" s="79" t="b">
        <v>0</v>
      </c>
      <c r="AO1062" s="85" t="s">
        <v>5743</v>
      </c>
      <c r="AP1062" s="79" t="s">
        <v>176</v>
      </c>
      <c r="AQ1062" s="79">
        <v>0</v>
      </c>
      <c r="AR1062" s="79">
        <v>0</v>
      </c>
      <c r="AS1062" s="79"/>
      <c r="AT1062" s="79"/>
      <c r="AU1062" s="79"/>
      <c r="AV1062" s="79"/>
      <c r="AW1062" s="79"/>
      <c r="AX1062" s="79"/>
      <c r="AY1062" s="79"/>
      <c r="AZ1062" s="79"/>
      <c r="BA1062">
        <v>10</v>
      </c>
      <c r="BB1062" s="78" t="str">
        <f>REPLACE(INDEX(GroupVertices[Group], MATCH(Edges[[#This Row],[Vertex 1]],GroupVertices[Vertex],0)),1,1,"")</f>
        <v>3</v>
      </c>
      <c r="BC1062" s="78" t="str">
        <f>REPLACE(INDEX(GroupVertices[Group], MATCH(Edges[[#This Row],[Vertex 2]],GroupVertices[Vertex],0)),1,1,"")</f>
        <v>3</v>
      </c>
      <c r="BD1062" s="48"/>
      <c r="BE1062" s="49"/>
      <c r="BF1062" s="48"/>
      <c r="BG1062" s="49"/>
      <c r="BH1062" s="48"/>
      <c r="BI1062" s="49"/>
      <c r="BJ1062" s="48"/>
      <c r="BK1062" s="49"/>
      <c r="BL1062" s="48"/>
    </row>
    <row r="1063" spans="1:64" x14ac:dyDescent="0.25">
      <c r="A1063" s="64" t="s">
        <v>666</v>
      </c>
      <c r="B1063" s="64" t="s">
        <v>495</v>
      </c>
      <c r="C1063" s="65" t="s">
        <v>15851</v>
      </c>
      <c r="D1063" s="66">
        <v>7.5</v>
      </c>
      <c r="E1063" s="67" t="s">
        <v>136</v>
      </c>
      <c r="F1063" s="68">
        <v>20.214285714285715</v>
      </c>
      <c r="G1063" s="65"/>
      <c r="H1063" s="69"/>
      <c r="I1063" s="70"/>
      <c r="J1063" s="70"/>
      <c r="K1063" s="34" t="s">
        <v>66</v>
      </c>
      <c r="L1063" s="77">
        <v>1063</v>
      </c>
      <c r="M1063" s="77"/>
      <c r="N1063" s="72"/>
      <c r="O1063" s="79" t="s">
        <v>999</v>
      </c>
      <c r="P1063" s="81">
        <v>43167.691145833334</v>
      </c>
      <c r="Q1063" s="79" t="s">
        <v>1561</v>
      </c>
      <c r="R1063" s="83" t="s">
        <v>2303</v>
      </c>
      <c r="S1063" s="79" t="s">
        <v>2575</v>
      </c>
      <c r="T1063" s="79" t="s">
        <v>2756</v>
      </c>
      <c r="U1063" s="79"/>
      <c r="V1063" s="83" t="s">
        <v>3803</v>
      </c>
      <c r="W1063" s="81">
        <v>43167.691145833334</v>
      </c>
      <c r="X1063" s="83" t="s">
        <v>4551</v>
      </c>
      <c r="Y1063" s="79"/>
      <c r="Z1063" s="79"/>
      <c r="AA1063" s="85" t="s">
        <v>5759</v>
      </c>
      <c r="AB1063" s="79"/>
      <c r="AC1063" s="79" t="b">
        <v>0</v>
      </c>
      <c r="AD1063" s="79">
        <v>0</v>
      </c>
      <c r="AE1063" s="85" t="s">
        <v>6296</v>
      </c>
      <c r="AF1063" s="79" t="b">
        <v>0</v>
      </c>
      <c r="AG1063" s="79" t="s">
        <v>6304</v>
      </c>
      <c r="AH1063" s="79"/>
      <c r="AI1063" s="85" t="s">
        <v>6296</v>
      </c>
      <c r="AJ1063" s="79" t="b">
        <v>0</v>
      </c>
      <c r="AK1063" s="79">
        <v>1</v>
      </c>
      <c r="AL1063" s="85" t="s">
        <v>5753</v>
      </c>
      <c r="AM1063" s="79" t="s">
        <v>6333</v>
      </c>
      <c r="AN1063" s="79" t="b">
        <v>0</v>
      </c>
      <c r="AO1063" s="85" t="s">
        <v>5753</v>
      </c>
      <c r="AP1063" s="79" t="s">
        <v>176</v>
      </c>
      <c r="AQ1063" s="79">
        <v>0</v>
      </c>
      <c r="AR1063" s="79">
        <v>0</v>
      </c>
      <c r="AS1063" s="79"/>
      <c r="AT1063" s="79"/>
      <c r="AU1063" s="79"/>
      <c r="AV1063" s="79"/>
      <c r="AW1063" s="79"/>
      <c r="AX1063" s="79"/>
      <c r="AY1063" s="79"/>
      <c r="AZ1063" s="79"/>
      <c r="BA1063">
        <v>10</v>
      </c>
      <c r="BB1063" s="78" t="str">
        <f>REPLACE(INDEX(GroupVertices[Group], MATCH(Edges[[#This Row],[Vertex 1]],GroupVertices[Vertex],0)),1,1,"")</f>
        <v>3</v>
      </c>
      <c r="BC1063" s="78" t="str">
        <f>REPLACE(INDEX(GroupVertices[Group], MATCH(Edges[[#This Row],[Vertex 2]],GroupVertices[Vertex],0)),1,1,"")</f>
        <v>3</v>
      </c>
      <c r="BD1063" s="48">
        <v>0</v>
      </c>
      <c r="BE1063" s="49">
        <v>0</v>
      </c>
      <c r="BF1063" s="48">
        <v>0</v>
      </c>
      <c r="BG1063" s="49">
        <v>0</v>
      </c>
      <c r="BH1063" s="48">
        <v>0</v>
      </c>
      <c r="BI1063" s="49">
        <v>0</v>
      </c>
      <c r="BJ1063" s="48">
        <v>17</v>
      </c>
      <c r="BK1063" s="49">
        <v>100</v>
      </c>
      <c r="BL1063" s="48">
        <v>17</v>
      </c>
    </row>
    <row r="1064" spans="1:64" x14ac:dyDescent="0.25">
      <c r="A1064" s="64" t="s">
        <v>666</v>
      </c>
      <c r="B1064" s="64" t="s">
        <v>495</v>
      </c>
      <c r="C1064" s="65" t="s">
        <v>15851</v>
      </c>
      <c r="D1064" s="66">
        <v>7.5</v>
      </c>
      <c r="E1064" s="67" t="s">
        <v>136</v>
      </c>
      <c r="F1064" s="68">
        <v>20.214285714285715</v>
      </c>
      <c r="G1064" s="65"/>
      <c r="H1064" s="69"/>
      <c r="I1064" s="70"/>
      <c r="J1064" s="70"/>
      <c r="K1064" s="34" t="s">
        <v>66</v>
      </c>
      <c r="L1064" s="77">
        <v>1064</v>
      </c>
      <c r="M1064" s="77"/>
      <c r="N1064" s="72"/>
      <c r="O1064" s="79" t="s">
        <v>999</v>
      </c>
      <c r="P1064" s="81">
        <v>43168.688171296293</v>
      </c>
      <c r="Q1064" s="79" t="s">
        <v>1549</v>
      </c>
      <c r="R1064" s="79"/>
      <c r="S1064" s="79"/>
      <c r="T1064" s="79" t="s">
        <v>731</v>
      </c>
      <c r="U1064" s="79"/>
      <c r="V1064" s="83" t="s">
        <v>3803</v>
      </c>
      <c r="W1064" s="81">
        <v>43168.688171296293</v>
      </c>
      <c r="X1064" s="83" t="s">
        <v>4539</v>
      </c>
      <c r="Y1064" s="79"/>
      <c r="Z1064" s="79"/>
      <c r="AA1064" s="85" t="s">
        <v>5747</v>
      </c>
      <c r="AB1064" s="79"/>
      <c r="AC1064" s="79" t="b">
        <v>0</v>
      </c>
      <c r="AD1064" s="79">
        <v>0</v>
      </c>
      <c r="AE1064" s="85" t="s">
        <v>6296</v>
      </c>
      <c r="AF1064" s="79" t="b">
        <v>0</v>
      </c>
      <c r="AG1064" s="79" t="s">
        <v>6304</v>
      </c>
      <c r="AH1064" s="79"/>
      <c r="AI1064" s="85" t="s">
        <v>6296</v>
      </c>
      <c r="AJ1064" s="79" t="b">
        <v>0</v>
      </c>
      <c r="AK1064" s="79">
        <v>1</v>
      </c>
      <c r="AL1064" s="85" t="s">
        <v>5746</v>
      </c>
      <c r="AM1064" s="79" t="s">
        <v>6333</v>
      </c>
      <c r="AN1064" s="79" t="b">
        <v>0</v>
      </c>
      <c r="AO1064" s="85" t="s">
        <v>5746</v>
      </c>
      <c r="AP1064" s="79" t="s">
        <v>176</v>
      </c>
      <c r="AQ1064" s="79">
        <v>0</v>
      </c>
      <c r="AR1064" s="79">
        <v>0</v>
      </c>
      <c r="AS1064" s="79"/>
      <c r="AT1064" s="79"/>
      <c r="AU1064" s="79"/>
      <c r="AV1064" s="79"/>
      <c r="AW1064" s="79"/>
      <c r="AX1064" s="79"/>
      <c r="AY1064" s="79"/>
      <c r="AZ1064" s="79"/>
      <c r="BA1064">
        <v>10</v>
      </c>
      <c r="BB1064" s="78" t="str">
        <f>REPLACE(INDEX(GroupVertices[Group], MATCH(Edges[[#This Row],[Vertex 1]],GroupVertices[Vertex],0)),1,1,"")</f>
        <v>3</v>
      </c>
      <c r="BC1064" s="78" t="str">
        <f>REPLACE(INDEX(GroupVertices[Group], MATCH(Edges[[#This Row],[Vertex 2]],GroupVertices[Vertex],0)),1,1,"")</f>
        <v>3</v>
      </c>
      <c r="BD1064" s="48"/>
      <c r="BE1064" s="49"/>
      <c r="BF1064" s="48"/>
      <c r="BG1064" s="49"/>
      <c r="BH1064" s="48"/>
      <c r="BI1064" s="49"/>
      <c r="BJ1064" s="48"/>
      <c r="BK1064" s="49"/>
      <c r="BL1064" s="48"/>
    </row>
    <row r="1065" spans="1:64" x14ac:dyDescent="0.25">
      <c r="A1065" s="64" t="s">
        <v>666</v>
      </c>
      <c r="B1065" s="64" t="s">
        <v>495</v>
      </c>
      <c r="C1065" s="65" t="s">
        <v>15851</v>
      </c>
      <c r="D1065" s="66">
        <v>7.5</v>
      </c>
      <c r="E1065" s="67" t="s">
        <v>136</v>
      </c>
      <c r="F1065" s="68">
        <v>20.214285714285715</v>
      </c>
      <c r="G1065" s="65"/>
      <c r="H1065" s="69"/>
      <c r="I1065" s="70"/>
      <c r="J1065" s="70"/>
      <c r="K1065" s="34" t="s">
        <v>66</v>
      </c>
      <c r="L1065" s="77">
        <v>1065</v>
      </c>
      <c r="M1065" s="77"/>
      <c r="N1065" s="72"/>
      <c r="O1065" s="79" t="s">
        <v>999</v>
      </c>
      <c r="P1065" s="81">
        <v>43168.689016203702</v>
      </c>
      <c r="Q1065" s="79" t="s">
        <v>1562</v>
      </c>
      <c r="R1065" s="79"/>
      <c r="S1065" s="79"/>
      <c r="T1065" s="79" t="s">
        <v>2936</v>
      </c>
      <c r="U1065" s="79"/>
      <c r="V1065" s="83" t="s">
        <v>3803</v>
      </c>
      <c r="W1065" s="81">
        <v>43168.689016203702</v>
      </c>
      <c r="X1065" s="83" t="s">
        <v>4552</v>
      </c>
      <c r="Y1065" s="79"/>
      <c r="Z1065" s="79"/>
      <c r="AA1065" s="85" t="s">
        <v>5760</v>
      </c>
      <c r="AB1065" s="79"/>
      <c r="AC1065" s="79" t="b">
        <v>0</v>
      </c>
      <c r="AD1065" s="79">
        <v>0</v>
      </c>
      <c r="AE1065" s="85" t="s">
        <v>6296</v>
      </c>
      <c r="AF1065" s="79" t="b">
        <v>0</v>
      </c>
      <c r="AG1065" s="79" t="s">
        <v>6304</v>
      </c>
      <c r="AH1065" s="79"/>
      <c r="AI1065" s="85" t="s">
        <v>6296</v>
      </c>
      <c r="AJ1065" s="79" t="b">
        <v>0</v>
      </c>
      <c r="AK1065" s="79">
        <v>1</v>
      </c>
      <c r="AL1065" s="85" t="s">
        <v>5748</v>
      </c>
      <c r="AM1065" s="79" t="s">
        <v>6333</v>
      </c>
      <c r="AN1065" s="79" t="b">
        <v>0</v>
      </c>
      <c r="AO1065" s="85" t="s">
        <v>5748</v>
      </c>
      <c r="AP1065" s="79" t="s">
        <v>176</v>
      </c>
      <c r="AQ1065" s="79">
        <v>0</v>
      </c>
      <c r="AR1065" s="79">
        <v>0</v>
      </c>
      <c r="AS1065" s="79"/>
      <c r="AT1065" s="79"/>
      <c r="AU1065" s="79"/>
      <c r="AV1065" s="79"/>
      <c r="AW1065" s="79"/>
      <c r="AX1065" s="79"/>
      <c r="AY1065" s="79"/>
      <c r="AZ1065" s="79"/>
      <c r="BA1065">
        <v>10</v>
      </c>
      <c r="BB1065" s="78" t="str">
        <f>REPLACE(INDEX(GroupVertices[Group], MATCH(Edges[[#This Row],[Vertex 1]],GroupVertices[Vertex],0)),1,1,"")</f>
        <v>3</v>
      </c>
      <c r="BC1065" s="78" t="str">
        <f>REPLACE(INDEX(GroupVertices[Group], MATCH(Edges[[#This Row],[Vertex 2]],GroupVertices[Vertex],0)),1,1,"")</f>
        <v>3</v>
      </c>
      <c r="BD1065" s="48"/>
      <c r="BE1065" s="49"/>
      <c r="BF1065" s="48"/>
      <c r="BG1065" s="49"/>
      <c r="BH1065" s="48"/>
      <c r="BI1065" s="49"/>
      <c r="BJ1065" s="48"/>
      <c r="BK1065" s="49"/>
      <c r="BL1065" s="48"/>
    </row>
    <row r="1066" spans="1:64" x14ac:dyDescent="0.25">
      <c r="A1066" s="64" t="s">
        <v>333</v>
      </c>
      <c r="B1066" s="64" t="s">
        <v>686</v>
      </c>
      <c r="C1066" s="65" t="s">
        <v>15839</v>
      </c>
      <c r="D1066" s="66">
        <v>3</v>
      </c>
      <c r="E1066" s="67" t="s">
        <v>132</v>
      </c>
      <c r="F1066" s="68">
        <v>35</v>
      </c>
      <c r="G1066" s="65"/>
      <c r="H1066" s="69"/>
      <c r="I1066" s="70"/>
      <c r="J1066" s="70"/>
      <c r="K1066" s="34" t="s">
        <v>65</v>
      </c>
      <c r="L1066" s="77">
        <v>1066</v>
      </c>
      <c r="M1066" s="77"/>
      <c r="N1066" s="72"/>
      <c r="O1066" s="79" t="s">
        <v>999</v>
      </c>
      <c r="P1066" s="81">
        <v>43167.608402777776</v>
      </c>
      <c r="Q1066" s="79" t="s">
        <v>1102</v>
      </c>
      <c r="R1066" s="83" t="s">
        <v>2050</v>
      </c>
      <c r="S1066" s="79" t="s">
        <v>2505</v>
      </c>
      <c r="T1066" s="79" t="s">
        <v>2672</v>
      </c>
      <c r="U1066" s="79"/>
      <c r="V1066" s="83" t="s">
        <v>3562</v>
      </c>
      <c r="W1066" s="81">
        <v>43167.608402777776</v>
      </c>
      <c r="X1066" s="83" t="s">
        <v>4016</v>
      </c>
      <c r="Y1066" s="79"/>
      <c r="Z1066" s="79"/>
      <c r="AA1066" s="85" t="s">
        <v>5224</v>
      </c>
      <c r="AB1066" s="79"/>
      <c r="AC1066" s="79" t="b">
        <v>0</v>
      </c>
      <c r="AD1066" s="79">
        <v>4</v>
      </c>
      <c r="AE1066" s="85" t="s">
        <v>6296</v>
      </c>
      <c r="AF1066" s="79" t="b">
        <v>0</v>
      </c>
      <c r="AG1066" s="79" t="s">
        <v>6304</v>
      </c>
      <c r="AH1066" s="79"/>
      <c r="AI1066" s="85" t="s">
        <v>6296</v>
      </c>
      <c r="AJ1066" s="79" t="b">
        <v>0</v>
      </c>
      <c r="AK1066" s="79">
        <v>2</v>
      </c>
      <c r="AL1066" s="85" t="s">
        <v>6296</v>
      </c>
      <c r="AM1066" s="79" t="s">
        <v>6330</v>
      </c>
      <c r="AN1066" s="79" t="b">
        <v>0</v>
      </c>
      <c r="AO1066" s="85" t="s">
        <v>5224</v>
      </c>
      <c r="AP1066" s="79" t="s">
        <v>6415</v>
      </c>
      <c r="AQ1066" s="79">
        <v>0</v>
      </c>
      <c r="AR1066" s="79">
        <v>0</v>
      </c>
      <c r="AS1066" s="79"/>
      <c r="AT1066" s="79"/>
      <c r="AU1066" s="79"/>
      <c r="AV1066" s="79"/>
      <c r="AW1066" s="79"/>
      <c r="AX1066" s="79"/>
      <c r="AY1066" s="79"/>
      <c r="AZ1066" s="79"/>
      <c r="BA1066">
        <v>1</v>
      </c>
      <c r="BB1066" s="78" t="str">
        <f>REPLACE(INDEX(GroupVertices[Group], MATCH(Edges[[#This Row],[Vertex 1]],GroupVertices[Vertex],0)),1,1,"")</f>
        <v>15</v>
      </c>
      <c r="BC1066" s="78" t="str">
        <f>REPLACE(INDEX(GroupVertices[Group], MATCH(Edges[[#This Row],[Vertex 2]],GroupVertices[Vertex],0)),1,1,"")</f>
        <v>15</v>
      </c>
      <c r="BD1066" s="48">
        <v>1</v>
      </c>
      <c r="BE1066" s="49">
        <v>5.2631578947368425</v>
      </c>
      <c r="BF1066" s="48">
        <v>0</v>
      </c>
      <c r="BG1066" s="49">
        <v>0</v>
      </c>
      <c r="BH1066" s="48">
        <v>0</v>
      </c>
      <c r="BI1066" s="49">
        <v>0</v>
      </c>
      <c r="BJ1066" s="48">
        <v>18</v>
      </c>
      <c r="BK1066" s="49">
        <v>94.736842105263165</v>
      </c>
      <c r="BL1066" s="48">
        <v>19</v>
      </c>
    </row>
    <row r="1067" spans="1:64" x14ac:dyDescent="0.25">
      <c r="A1067" s="64" t="s">
        <v>333</v>
      </c>
      <c r="B1067" s="64" t="s">
        <v>666</v>
      </c>
      <c r="C1067" s="65" t="s">
        <v>15839</v>
      </c>
      <c r="D1067" s="66">
        <v>3</v>
      </c>
      <c r="E1067" s="67" t="s">
        <v>132</v>
      </c>
      <c r="F1067" s="68">
        <v>35</v>
      </c>
      <c r="G1067" s="65"/>
      <c r="H1067" s="69"/>
      <c r="I1067" s="70"/>
      <c r="J1067" s="70"/>
      <c r="K1067" s="34" t="s">
        <v>66</v>
      </c>
      <c r="L1067" s="77">
        <v>1067</v>
      </c>
      <c r="M1067" s="77"/>
      <c r="N1067" s="72"/>
      <c r="O1067" s="79" t="s">
        <v>999</v>
      </c>
      <c r="P1067" s="81">
        <v>43167.965289351851</v>
      </c>
      <c r="Q1067" s="79" t="s">
        <v>1550</v>
      </c>
      <c r="R1067" s="83" t="s">
        <v>2298</v>
      </c>
      <c r="S1067" s="79" t="s">
        <v>2505</v>
      </c>
      <c r="T1067" s="79" t="s">
        <v>2936</v>
      </c>
      <c r="U1067" s="79"/>
      <c r="V1067" s="83" t="s">
        <v>3562</v>
      </c>
      <c r="W1067" s="81">
        <v>43167.965289351851</v>
      </c>
      <c r="X1067" s="83" t="s">
        <v>4540</v>
      </c>
      <c r="Y1067" s="79"/>
      <c r="Z1067" s="79"/>
      <c r="AA1067" s="85" t="s">
        <v>5748</v>
      </c>
      <c r="AB1067" s="79"/>
      <c r="AC1067" s="79" t="b">
        <v>0</v>
      </c>
      <c r="AD1067" s="79">
        <v>2</v>
      </c>
      <c r="AE1067" s="85" t="s">
        <v>6296</v>
      </c>
      <c r="AF1067" s="79" t="b">
        <v>0</v>
      </c>
      <c r="AG1067" s="79" t="s">
        <v>6304</v>
      </c>
      <c r="AH1067" s="79"/>
      <c r="AI1067" s="85" t="s">
        <v>6296</v>
      </c>
      <c r="AJ1067" s="79" t="b">
        <v>0</v>
      </c>
      <c r="AK1067" s="79">
        <v>1</v>
      </c>
      <c r="AL1067" s="85" t="s">
        <v>6296</v>
      </c>
      <c r="AM1067" s="79" t="s">
        <v>6330</v>
      </c>
      <c r="AN1067" s="79" t="b">
        <v>0</v>
      </c>
      <c r="AO1067" s="85" t="s">
        <v>5748</v>
      </c>
      <c r="AP1067" s="79" t="s">
        <v>6415</v>
      </c>
      <c r="AQ1067" s="79">
        <v>0</v>
      </c>
      <c r="AR1067" s="79">
        <v>0</v>
      </c>
      <c r="AS1067" s="79"/>
      <c r="AT1067" s="79"/>
      <c r="AU1067" s="79"/>
      <c r="AV1067" s="79"/>
      <c r="AW1067" s="79"/>
      <c r="AX1067" s="79"/>
      <c r="AY1067" s="79"/>
      <c r="AZ1067" s="79"/>
      <c r="BA1067">
        <v>1</v>
      </c>
      <c r="BB1067" s="78" t="str">
        <f>REPLACE(INDEX(GroupVertices[Group], MATCH(Edges[[#This Row],[Vertex 1]],GroupVertices[Vertex],0)),1,1,"")</f>
        <v>15</v>
      </c>
      <c r="BC1067" s="78" t="str">
        <f>REPLACE(INDEX(GroupVertices[Group], MATCH(Edges[[#This Row],[Vertex 2]],GroupVertices[Vertex],0)),1,1,"")</f>
        <v>3</v>
      </c>
      <c r="BD1067" s="48">
        <v>1</v>
      </c>
      <c r="BE1067" s="49">
        <v>6.666666666666667</v>
      </c>
      <c r="BF1067" s="48">
        <v>0</v>
      </c>
      <c r="BG1067" s="49">
        <v>0</v>
      </c>
      <c r="BH1067" s="48">
        <v>0</v>
      </c>
      <c r="BI1067" s="49">
        <v>0</v>
      </c>
      <c r="BJ1067" s="48">
        <v>14</v>
      </c>
      <c r="BK1067" s="49">
        <v>93.333333333333329</v>
      </c>
      <c r="BL1067" s="48">
        <v>15</v>
      </c>
    </row>
    <row r="1068" spans="1:64" x14ac:dyDescent="0.25">
      <c r="A1068" s="64" t="s">
        <v>666</v>
      </c>
      <c r="B1068" s="64" t="s">
        <v>333</v>
      </c>
      <c r="C1068" s="65" t="s">
        <v>15839</v>
      </c>
      <c r="D1068" s="66">
        <v>3</v>
      </c>
      <c r="E1068" s="67" t="s">
        <v>132</v>
      </c>
      <c r="F1068" s="68">
        <v>35</v>
      </c>
      <c r="G1068" s="65"/>
      <c r="H1068" s="69"/>
      <c r="I1068" s="70"/>
      <c r="J1068" s="70"/>
      <c r="K1068" s="34" t="s">
        <v>66</v>
      </c>
      <c r="L1068" s="77">
        <v>1068</v>
      </c>
      <c r="M1068" s="77"/>
      <c r="N1068" s="72"/>
      <c r="O1068" s="79" t="s">
        <v>999</v>
      </c>
      <c r="P1068" s="81">
        <v>43168.689016203702</v>
      </c>
      <c r="Q1068" s="79" t="s">
        <v>1562</v>
      </c>
      <c r="R1068" s="79"/>
      <c r="S1068" s="79"/>
      <c r="T1068" s="79" t="s">
        <v>2936</v>
      </c>
      <c r="U1068" s="79"/>
      <c r="V1068" s="83" t="s">
        <v>3803</v>
      </c>
      <c r="W1068" s="81">
        <v>43168.689016203702</v>
      </c>
      <c r="X1068" s="83" t="s">
        <v>4552</v>
      </c>
      <c r="Y1068" s="79"/>
      <c r="Z1068" s="79"/>
      <c r="AA1068" s="85" t="s">
        <v>5760</v>
      </c>
      <c r="AB1068" s="79"/>
      <c r="AC1068" s="79" t="b">
        <v>0</v>
      </c>
      <c r="AD1068" s="79">
        <v>0</v>
      </c>
      <c r="AE1068" s="85" t="s">
        <v>6296</v>
      </c>
      <c r="AF1068" s="79" t="b">
        <v>0</v>
      </c>
      <c r="AG1068" s="79" t="s">
        <v>6304</v>
      </c>
      <c r="AH1068" s="79"/>
      <c r="AI1068" s="85" t="s">
        <v>6296</v>
      </c>
      <c r="AJ1068" s="79" t="b">
        <v>0</v>
      </c>
      <c r="AK1068" s="79">
        <v>1</v>
      </c>
      <c r="AL1068" s="85" t="s">
        <v>5748</v>
      </c>
      <c r="AM1068" s="79" t="s">
        <v>6333</v>
      </c>
      <c r="AN1068" s="79" t="b">
        <v>0</v>
      </c>
      <c r="AO1068" s="85" t="s">
        <v>5748</v>
      </c>
      <c r="AP1068" s="79" t="s">
        <v>176</v>
      </c>
      <c r="AQ1068" s="79">
        <v>0</v>
      </c>
      <c r="AR1068" s="79">
        <v>0</v>
      </c>
      <c r="AS1068" s="79"/>
      <c r="AT1068" s="79"/>
      <c r="AU1068" s="79"/>
      <c r="AV1068" s="79"/>
      <c r="AW1068" s="79"/>
      <c r="AX1068" s="79"/>
      <c r="AY1068" s="79"/>
      <c r="AZ1068" s="79"/>
      <c r="BA1068">
        <v>1</v>
      </c>
      <c r="BB1068" s="78" t="str">
        <f>REPLACE(INDEX(GroupVertices[Group], MATCH(Edges[[#This Row],[Vertex 1]],GroupVertices[Vertex],0)),1,1,"")</f>
        <v>3</v>
      </c>
      <c r="BC1068" s="78" t="str">
        <f>REPLACE(INDEX(GroupVertices[Group], MATCH(Edges[[#This Row],[Vertex 2]],GroupVertices[Vertex],0)),1,1,"")</f>
        <v>15</v>
      </c>
      <c r="BD1068" s="48">
        <v>1</v>
      </c>
      <c r="BE1068" s="49">
        <v>5.5555555555555554</v>
      </c>
      <c r="BF1068" s="48">
        <v>0</v>
      </c>
      <c r="BG1068" s="49">
        <v>0</v>
      </c>
      <c r="BH1068" s="48">
        <v>0</v>
      </c>
      <c r="BI1068" s="49">
        <v>0</v>
      </c>
      <c r="BJ1068" s="48">
        <v>17</v>
      </c>
      <c r="BK1068" s="49">
        <v>94.444444444444443</v>
      </c>
      <c r="BL1068" s="48">
        <v>18</v>
      </c>
    </row>
    <row r="1069" spans="1:64" x14ac:dyDescent="0.25">
      <c r="A1069" s="64" t="s">
        <v>213</v>
      </c>
      <c r="B1069" s="64" t="s">
        <v>959</v>
      </c>
      <c r="C1069" s="65" t="s">
        <v>15840</v>
      </c>
      <c r="D1069" s="66">
        <v>3.5</v>
      </c>
      <c r="E1069" s="67" t="s">
        <v>136</v>
      </c>
      <c r="F1069" s="68">
        <v>33.357142857142854</v>
      </c>
      <c r="G1069" s="65"/>
      <c r="H1069" s="69"/>
      <c r="I1069" s="70"/>
      <c r="J1069" s="70"/>
      <c r="K1069" s="34" t="s">
        <v>65</v>
      </c>
      <c r="L1069" s="77">
        <v>1069</v>
      </c>
      <c r="M1069" s="77"/>
      <c r="N1069" s="72"/>
      <c r="O1069" s="79" t="s">
        <v>999</v>
      </c>
      <c r="P1069" s="81">
        <v>43160.177476851852</v>
      </c>
      <c r="Q1069" s="79" t="s">
        <v>1002</v>
      </c>
      <c r="R1069" s="79" t="s">
        <v>1990</v>
      </c>
      <c r="S1069" s="79" t="s">
        <v>2502</v>
      </c>
      <c r="T1069" s="79" t="s">
        <v>2648</v>
      </c>
      <c r="U1069" s="83" t="s">
        <v>3147</v>
      </c>
      <c r="V1069" s="83" t="s">
        <v>3147</v>
      </c>
      <c r="W1069" s="81">
        <v>43160.177476851852</v>
      </c>
      <c r="X1069" s="83" t="s">
        <v>3879</v>
      </c>
      <c r="Y1069" s="79"/>
      <c r="Z1069" s="79"/>
      <c r="AA1069" s="85" t="s">
        <v>5087</v>
      </c>
      <c r="AB1069" s="79"/>
      <c r="AC1069" s="79" t="b">
        <v>0</v>
      </c>
      <c r="AD1069" s="79">
        <v>3</v>
      </c>
      <c r="AE1069" s="85" t="s">
        <v>6296</v>
      </c>
      <c r="AF1069" s="79" t="b">
        <v>0</v>
      </c>
      <c r="AG1069" s="79" t="s">
        <v>6304</v>
      </c>
      <c r="AH1069" s="79"/>
      <c r="AI1069" s="85" t="s">
        <v>6296</v>
      </c>
      <c r="AJ1069" s="79" t="b">
        <v>0</v>
      </c>
      <c r="AK1069" s="79">
        <v>2</v>
      </c>
      <c r="AL1069" s="85" t="s">
        <v>6296</v>
      </c>
      <c r="AM1069" s="79" t="s">
        <v>6329</v>
      </c>
      <c r="AN1069" s="79" t="b">
        <v>0</v>
      </c>
      <c r="AO1069" s="85" t="s">
        <v>5087</v>
      </c>
      <c r="AP1069" s="79" t="s">
        <v>6415</v>
      </c>
      <c r="AQ1069" s="79">
        <v>0</v>
      </c>
      <c r="AR1069" s="79">
        <v>0</v>
      </c>
      <c r="AS1069" s="79"/>
      <c r="AT1069" s="79"/>
      <c r="AU1069" s="79"/>
      <c r="AV1069" s="79"/>
      <c r="AW1069" s="79"/>
      <c r="AX1069" s="79"/>
      <c r="AY1069" s="79"/>
      <c r="AZ1069" s="79"/>
      <c r="BA1069">
        <v>2</v>
      </c>
      <c r="BB1069" s="78" t="str">
        <f>REPLACE(INDEX(GroupVertices[Group], MATCH(Edges[[#This Row],[Vertex 1]],GroupVertices[Vertex],0)),1,1,"")</f>
        <v>3</v>
      </c>
      <c r="BC1069" s="78" t="str">
        <f>REPLACE(INDEX(GroupVertices[Group], MATCH(Edges[[#This Row],[Vertex 2]],GroupVertices[Vertex],0)),1,1,"")</f>
        <v>3</v>
      </c>
      <c r="BD1069" s="48">
        <v>1</v>
      </c>
      <c r="BE1069" s="49">
        <v>4.166666666666667</v>
      </c>
      <c r="BF1069" s="48">
        <v>1</v>
      </c>
      <c r="BG1069" s="49">
        <v>4.166666666666667</v>
      </c>
      <c r="BH1069" s="48">
        <v>0</v>
      </c>
      <c r="BI1069" s="49">
        <v>0</v>
      </c>
      <c r="BJ1069" s="48">
        <v>22</v>
      </c>
      <c r="BK1069" s="49">
        <v>91.666666666666671</v>
      </c>
      <c r="BL1069" s="48">
        <v>24</v>
      </c>
    </row>
    <row r="1070" spans="1:64" x14ac:dyDescent="0.25">
      <c r="A1070" s="64" t="s">
        <v>213</v>
      </c>
      <c r="B1070" s="64" t="s">
        <v>959</v>
      </c>
      <c r="C1070" s="65" t="s">
        <v>15840</v>
      </c>
      <c r="D1070" s="66">
        <v>3.5</v>
      </c>
      <c r="E1070" s="67" t="s">
        <v>136</v>
      </c>
      <c r="F1070" s="68">
        <v>33.357142857142854</v>
      </c>
      <c r="G1070" s="65"/>
      <c r="H1070" s="69"/>
      <c r="I1070" s="70"/>
      <c r="J1070" s="70"/>
      <c r="K1070" s="34" t="s">
        <v>65</v>
      </c>
      <c r="L1070" s="77">
        <v>1070</v>
      </c>
      <c r="M1070" s="77"/>
      <c r="N1070" s="72"/>
      <c r="O1070" s="79" t="s">
        <v>999</v>
      </c>
      <c r="P1070" s="81">
        <v>43167.948622685188</v>
      </c>
      <c r="Q1070" s="79" t="s">
        <v>1563</v>
      </c>
      <c r="R1070" s="79" t="s">
        <v>2304</v>
      </c>
      <c r="S1070" s="79" t="s">
        <v>2502</v>
      </c>
      <c r="T1070" s="79" t="s">
        <v>2944</v>
      </c>
      <c r="U1070" s="83" t="s">
        <v>3321</v>
      </c>
      <c r="V1070" s="83" t="s">
        <v>3321</v>
      </c>
      <c r="W1070" s="81">
        <v>43167.948622685188</v>
      </c>
      <c r="X1070" s="83" t="s">
        <v>4553</v>
      </c>
      <c r="Y1070" s="79"/>
      <c r="Z1070" s="79"/>
      <c r="AA1070" s="85" t="s">
        <v>5761</v>
      </c>
      <c r="AB1070" s="79"/>
      <c r="AC1070" s="79" t="b">
        <v>0</v>
      </c>
      <c r="AD1070" s="79">
        <v>1</v>
      </c>
      <c r="AE1070" s="85" t="s">
        <v>6296</v>
      </c>
      <c r="AF1070" s="79" t="b">
        <v>0</v>
      </c>
      <c r="AG1070" s="79" t="s">
        <v>6304</v>
      </c>
      <c r="AH1070" s="79"/>
      <c r="AI1070" s="85" t="s">
        <v>6296</v>
      </c>
      <c r="AJ1070" s="79" t="b">
        <v>0</v>
      </c>
      <c r="AK1070" s="79">
        <v>1</v>
      </c>
      <c r="AL1070" s="85" t="s">
        <v>6296</v>
      </c>
      <c r="AM1070" s="79" t="s">
        <v>6329</v>
      </c>
      <c r="AN1070" s="79" t="b">
        <v>0</v>
      </c>
      <c r="AO1070" s="85" t="s">
        <v>5761</v>
      </c>
      <c r="AP1070" s="79" t="s">
        <v>6415</v>
      </c>
      <c r="AQ1070" s="79">
        <v>0</v>
      </c>
      <c r="AR1070" s="79">
        <v>0</v>
      </c>
      <c r="AS1070" s="79"/>
      <c r="AT1070" s="79"/>
      <c r="AU1070" s="79"/>
      <c r="AV1070" s="79"/>
      <c r="AW1070" s="79"/>
      <c r="AX1070" s="79"/>
      <c r="AY1070" s="79"/>
      <c r="AZ1070" s="79"/>
      <c r="BA1070">
        <v>2</v>
      </c>
      <c r="BB1070" s="78" t="str">
        <f>REPLACE(INDEX(GroupVertices[Group], MATCH(Edges[[#This Row],[Vertex 1]],GroupVertices[Vertex],0)),1,1,"")</f>
        <v>3</v>
      </c>
      <c r="BC1070" s="78" t="str">
        <f>REPLACE(INDEX(GroupVertices[Group], MATCH(Edges[[#This Row],[Vertex 2]],GroupVertices[Vertex],0)),1,1,"")</f>
        <v>3</v>
      </c>
      <c r="BD1070" s="48">
        <v>1</v>
      </c>
      <c r="BE1070" s="49">
        <v>5</v>
      </c>
      <c r="BF1070" s="48">
        <v>0</v>
      </c>
      <c r="BG1070" s="49">
        <v>0</v>
      </c>
      <c r="BH1070" s="48">
        <v>0</v>
      </c>
      <c r="BI1070" s="49">
        <v>0</v>
      </c>
      <c r="BJ1070" s="48">
        <v>19</v>
      </c>
      <c r="BK1070" s="49">
        <v>95</v>
      </c>
      <c r="BL1070" s="48">
        <v>20</v>
      </c>
    </row>
    <row r="1071" spans="1:64" x14ac:dyDescent="0.25">
      <c r="A1071" s="64" t="s">
        <v>666</v>
      </c>
      <c r="B1071" s="64" t="s">
        <v>959</v>
      </c>
      <c r="C1071" s="65" t="s">
        <v>15839</v>
      </c>
      <c r="D1071" s="66">
        <v>3</v>
      </c>
      <c r="E1071" s="67" t="s">
        <v>132</v>
      </c>
      <c r="F1071" s="68">
        <v>35</v>
      </c>
      <c r="G1071" s="65"/>
      <c r="H1071" s="69"/>
      <c r="I1071" s="70"/>
      <c r="J1071" s="70"/>
      <c r="K1071" s="34" t="s">
        <v>65</v>
      </c>
      <c r="L1071" s="77">
        <v>1071</v>
      </c>
      <c r="M1071" s="77"/>
      <c r="N1071" s="72"/>
      <c r="O1071" s="79" t="s">
        <v>999</v>
      </c>
      <c r="P1071" s="81">
        <v>43168.68917824074</v>
      </c>
      <c r="Q1071" s="79" t="s">
        <v>1564</v>
      </c>
      <c r="R1071" s="79"/>
      <c r="S1071" s="79"/>
      <c r="T1071" s="79" t="s">
        <v>731</v>
      </c>
      <c r="U1071" s="79"/>
      <c r="V1071" s="83" t="s">
        <v>3803</v>
      </c>
      <c r="W1071" s="81">
        <v>43168.68917824074</v>
      </c>
      <c r="X1071" s="83" t="s">
        <v>4554</v>
      </c>
      <c r="Y1071" s="79"/>
      <c r="Z1071" s="79"/>
      <c r="AA1071" s="85" t="s">
        <v>5762</v>
      </c>
      <c r="AB1071" s="79"/>
      <c r="AC1071" s="79" t="b">
        <v>0</v>
      </c>
      <c r="AD1071" s="79">
        <v>0</v>
      </c>
      <c r="AE1071" s="85" t="s">
        <v>6296</v>
      </c>
      <c r="AF1071" s="79" t="b">
        <v>0</v>
      </c>
      <c r="AG1071" s="79" t="s">
        <v>6304</v>
      </c>
      <c r="AH1071" s="79"/>
      <c r="AI1071" s="85" t="s">
        <v>6296</v>
      </c>
      <c r="AJ1071" s="79" t="b">
        <v>0</v>
      </c>
      <c r="AK1071" s="79">
        <v>1</v>
      </c>
      <c r="AL1071" s="85" t="s">
        <v>5761</v>
      </c>
      <c r="AM1071" s="79" t="s">
        <v>6333</v>
      </c>
      <c r="AN1071" s="79" t="b">
        <v>0</v>
      </c>
      <c r="AO1071" s="85" t="s">
        <v>5761</v>
      </c>
      <c r="AP1071" s="79" t="s">
        <v>176</v>
      </c>
      <c r="AQ1071" s="79">
        <v>0</v>
      </c>
      <c r="AR1071" s="79">
        <v>0</v>
      </c>
      <c r="AS1071" s="79"/>
      <c r="AT1071" s="79"/>
      <c r="AU1071" s="79"/>
      <c r="AV1071" s="79"/>
      <c r="AW1071" s="79"/>
      <c r="AX1071" s="79"/>
      <c r="AY1071" s="79"/>
      <c r="AZ1071" s="79"/>
      <c r="BA1071">
        <v>1</v>
      </c>
      <c r="BB1071" s="78" t="str">
        <f>REPLACE(INDEX(GroupVertices[Group], MATCH(Edges[[#This Row],[Vertex 1]],GroupVertices[Vertex],0)),1,1,"")</f>
        <v>3</v>
      </c>
      <c r="BC1071" s="78" t="str">
        <f>REPLACE(INDEX(GroupVertices[Group], MATCH(Edges[[#This Row],[Vertex 2]],GroupVertices[Vertex],0)),1,1,"")</f>
        <v>3</v>
      </c>
      <c r="BD1071" s="48">
        <v>1</v>
      </c>
      <c r="BE1071" s="49">
        <v>6.25</v>
      </c>
      <c r="BF1071" s="48">
        <v>0</v>
      </c>
      <c r="BG1071" s="49">
        <v>0</v>
      </c>
      <c r="BH1071" s="48">
        <v>0</v>
      </c>
      <c r="BI1071" s="49">
        <v>0</v>
      </c>
      <c r="BJ1071" s="48">
        <v>15</v>
      </c>
      <c r="BK1071" s="49">
        <v>93.75</v>
      </c>
      <c r="BL1071" s="48">
        <v>16</v>
      </c>
    </row>
    <row r="1072" spans="1:64" x14ac:dyDescent="0.25">
      <c r="A1072" s="64" t="s">
        <v>213</v>
      </c>
      <c r="B1072" s="64" t="s">
        <v>812</v>
      </c>
      <c r="C1072" s="65" t="s">
        <v>15840</v>
      </c>
      <c r="D1072" s="66">
        <v>3.5</v>
      </c>
      <c r="E1072" s="67" t="s">
        <v>136</v>
      </c>
      <c r="F1072" s="68">
        <v>33.357142857142854</v>
      </c>
      <c r="G1072" s="65"/>
      <c r="H1072" s="69"/>
      <c r="I1072" s="70"/>
      <c r="J1072" s="70"/>
      <c r="K1072" s="34" t="s">
        <v>65</v>
      </c>
      <c r="L1072" s="77">
        <v>1072</v>
      </c>
      <c r="M1072" s="77"/>
      <c r="N1072" s="72"/>
      <c r="O1072" s="79" t="s">
        <v>999</v>
      </c>
      <c r="P1072" s="81">
        <v>43160.177476851852</v>
      </c>
      <c r="Q1072" s="79" t="s">
        <v>1002</v>
      </c>
      <c r="R1072" s="79" t="s">
        <v>1990</v>
      </c>
      <c r="S1072" s="79" t="s">
        <v>2502</v>
      </c>
      <c r="T1072" s="79" t="s">
        <v>2648</v>
      </c>
      <c r="U1072" s="83" t="s">
        <v>3147</v>
      </c>
      <c r="V1072" s="83" t="s">
        <v>3147</v>
      </c>
      <c r="W1072" s="81">
        <v>43160.177476851852</v>
      </c>
      <c r="X1072" s="83" t="s">
        <v>3879</v>
      </c>
      <c r="Y1072" s="79"/>
      <c r="Z1072" s="79"/>
      <c r="AA1072" s="85" t="s">
        <v>5087</v>
      </c>
      <c r="AB1072" s="79"/>
      <c r="AC1072" s="79" t="b">
        <v>0</v>
      </c>
      <c r="AD1072" s="79">
        <v>3</v>
      </c>
      <c r="AE1072" s="85" t="s">
        <v>6296</v>
      </c>
      <c r="AF1072" s="79" t="b">
        <v>0</v>
      </c>
      <c r="AG1072" s="79" t="s">
        <v>6304</v>
      </c>
      <c r="AH1072" s="79"/>
      <c r="AI1072" s="85" t="s">
        <v>6296</v>
      </c>
      <c r="AJ1072" s="79" t="b">
        <v>0</v>
      </c>
      <c r="AK1072" s="79">
        <v>2</v>
      </c>
      <c r="AL1072" s="85" t="s">
        <v>6296</v>
      </c>
      <c r="AM1072" s="79" t="s">
        <v>6329</v>
      </c>
      <c r="AN1072" s="79" t="b">
        <v>0</v>
      </c>
      <c r="AO1072" s="85" t="s">
        <v>5087</v>
      </c>
      <c r="AP1072" s="79" t="s">
        <v>6415</v>
      </c>
      <c r="AQ1072" s="79">
        <v>0</v>
      </c>
      <c r="AR1072" s="79">
        <v>0</v>
      </c>
      <c r="AS1072" s="79"/>
      <c r="AT1072" s="79"/>
      <c r="AU1072" s="79"/>
      <c r="AV1072" s="79"/>
      <c r="AW1072" s="79"/>
      <c r="AX1072" s="79"/>
      <c r="AY1072" s="79"/>
      <c r="AZ1072" s="79"/>
      <c r="BA1072">
        <v>2</v>
      </c>
      <c r="BB1072" s="78" t="str">
        <f>REPLACE(INDEX(GroupVertices[Group], MATCH(Edges[[#This Row],[Vertex 1]],GroupVertices[Vertex],0)),1,1,"")</f>
        <v>3</v>
      </c>
      <c r="BC1072" s="78" t="str">
        <f>REPLACE(INDEX(GroupVertices[Group], MATCH(Edges[[#This Row],[Vertex 2]],GroupVertices[Vertex],0)),1,1,"")</f>
        <v>3</v>
      </c>
      <c r="BD1072" s="48"/>
      <c r="BE1072" s="49"/>
      <c r="BF1072" s="48"/>
      <c r="BG1072" s="49"/>
      <c r="BH1072" s="48"/>
      <c r="BI1072" s="49"/>
      <c r="BJ1072" s="48"/>
      <c r="BK1072" s="49"/>
      <c r="BL1072" s="48"/>
    </row>
    <row r="1073" spans="1:64" x14ac:dyDescent="0.25">
      <c r="A1073" s="64" t="s">
        <v>213</v>
      </c>
      <c r="B1073" s="64" t="s">
        <v>666</v>
      </c>
      <c r="C1073" s="65" t="s">
        <v>15845</v>
      </c>
      <c r="D1073" s="66">
        <v>4</v>
      </c>
      <c r="E1073" s="67" t="s">
        <v>136</v>
      </c>
      <c r="F1073" s="68">
        <v>31.714285714285715</v>
      </c>
      <c r="G1073" s="65"/>
      <c r="H1073" s="69"/>
      <c r="I1073" s="70"/>
      <c r="J1073" s="70"/>
      <c r="K1073" s="34" t="s">
        <v>66</v>
      </c>
      <c r="L1073" s="77">
        <v>1073</v>
      </c>
      <c r="M1073" s="77"/>
      <c r="N1073" s="72"/>
      <c r="O1073" s="79" t="s">
        <v>999</v>
      </c>
      <c r="P1073" s="81">
        <v>43160.177476851852</v>
      </c>
      <c r="Q1073" s="79" t="s">
        <v>1002</v>
      </c>
      <c r="R1073" s="79" t="s">
        <v>1990</v>
      </c>
      <c r="S1073" s="79" t="s">
        <v>2502</v>
      </c>
      <c r="T1073" s="79" t="s">
        <v>2648</v>
      </c>
      <c r="U1073" s="83" t="s">
        <v>3147</v>
      </c>
      <c r="V1073" s="83" t="s">
        <v>3147</v>
      </c>
      <c r="W1073" s="81">
        <v>43160.177476851852</v>
      </c>
      <c r="X1073" s="83" t="s">
        <v>3879</v>
      </c>
      <c r="Y1073" s="79"/>
      <c r="Z1073" s="79"/>
      <c r="AA1073" s="85" t="s">
        <v>5087</v>
      </c>
      <c r="AB1073" s="79"/>
      <c r="AC1073" s="79" t="b">
        <v>0</v>
      </c>
      <c r="AD1073" s="79">
        <v>3</v>
      </c>
      <c r="AE1073" s="85" t="s">
        <v>6296</v>
      </c>
      <c r="AF1073" s="79" t="b">
        <v>0</v>
      </c>
      <c r="AG1073" s="79" t="s">
        <v>6304</v>
      </c>
      <c r="AH1073" s="79"/>
      <c r="AI1073" s="85" t="s">
        <v>6296</v>
      </c>
      <c r="AJ1073" s="79" t="b">
        <v>0</v>
      </c>
      <c r="AK1073" s="79">
        <v>2</v>
      </c>
      <c r="AL1073" s="85" t="s">
        <v>6296</v>
      </c>
      <c r="AM1073" s="79" t="s">
        <v>6329</v>
      </c>
      <c r="AN1073" s="79" t="b">
        <v>0</v>
      </c>
      <c r="AO1073" s="85" t="s">
        <v>5087</v>
      </c>
      <c r="AP1073" s="79" t="s">
        <v>6415</v>
      </c>
      <c r="AQ1073" s="79">
        <v>0</v>
      </c>
      <c r="AR1073" s="79">
        <v>0</v>
      </c>
      <c r="AS1073" s="79"/>
      <c r="AT1073" s="79"/>
      <c r="AU1073" s="79"/>
      <c r="AV1073" s="79"/>
      <c r="AW1073" s="79"/>
      <c r="AX1073" s="79"/>
      <c r="AY1073" s="79"/>
      <c r="AZ1073" s="79"/>
      <c r="BA1073">
        <v>3</v>
      </c>
      <c r="BB1073" s="78" t="str">
        <f>REPLACE(INDEX(GroupVertices[Group], MATCH(Edges[[#This Row],[Vertex 1]],GroupVertices[Vertex],0)),1,1,"")</f>
        <v>3</v>
      </c>
      <c r="BC1073" s="78" t="str">
        <f>REPLACE(INDEX(GroupVertices[Group], MATCH(Edges[[#This Row],[Vertex 2]],GroupVertices[Vertex],0)),1,1,"")</f>
        <v>3</v>
      </c>
      <c r="BD1073" s="48"/>
      <c r="BE1073" s="49"/>
      <c r="BF1073" s="48"/>
      <c r="BG1073" s="49"/>
      <c r="BH1073" s="48"/>
      <c r="BI1073" s="49"/>
      <c r="BJ1073" s="48"/>
      <c r="BK1073" s="49"/>
      <c r="BL1073" s="48"/>
    </row>
    <row r="1074" spans="1:64" x14ac:dyDescent="0.25">
      <c r="A1074" s="64" t="s">
        <v>213</v>
      </c>
      <c r="B1074" s="64" t="s">
        <v>666</v>
      </c>
      <c r="C1074" s="65" t="s">
        <v>15845</v>
      </c>
      <c r="D1074" s="66">
        <v>4</v>
      </c>
      <c r="E1074" s="67" t="s">
        <v>136</v>
      </c>
      <c r="F1074" s="68">
        <v>31.714285714285715</v>
      </c>
      <c r="G1074" s="65"/>
      <c r="H1074" s="69"/>
      <c r="I1074" s="70"/>
      <c r="J1074" s="70"/>
      <c r="K1074" s="34" t="s">
        <v>66</v>
      </c>
      <c r="L1074" s="77">
        <v>1074</v>
      </c>
      <c r="M1074" s="77"/>
      <c r="N1074" s="72"/>
      <c r="O1074" s="79" t="s">
        <v>999</v>
      </c>
      <c r="P1074" s="81">
        <v>43167.948622685188</v>
      </c>
      <c r="Q1074" s="79" t="s">
        <v>1563</v>
      </c>
      <c r="R1074" s="79" t="s">
        <v>2304</v>
      </c>
      <c r="S1074" s="79" t="s">
        <v>2502</v>
      </c>
      <c r="T1074" s="79" t="s">
        <v>2944</v>
      </c>
      <c r="U1074" s="83" t="s">
        <v>3321</v>
      </c>
      <c r="V1074" s="83" t="s">
        <v>3321</v>
      </c>
      <c r="W1074" s="81">
        <v>43167.948622685188</v>
      </c>
      <c r="X1074" s="83" t="s">
        <v>4553</v>
      </c>
      <c r="Y1074" s="79"/>
      <c r="Z1074" s="79"/>
      <c r="AA1074" s="85" t="s">
        <v>5761</v>
      </c>
      <c r="AB1074" s="79"/>
      <c r="AC1074" s="79" t="b">
        <v>0</v>
      </c>
      <c r="AD1074" s="79">
        <v>1</v>
      </c>
      <c r="AE1074" s="85" t="s">
        <v>6296</v>
      </c>
      <c r="AF1074" s="79" t="b">
        <v>0</v>
      </c>
      <c r="AG1074" s="79" t="s">
        <v>6304</v>
      </c>
      <c r="AH1074" s="79"/>
      <c r="AI1074" s="85" t="s">
        <v>6296</v>
      </c>
      <c r="AJ1074" s="79" t="b">
        <v>0</v>
      </c>
      <c r="AK1074" s="79">
        <v>1</v>
      </c>
      <c r="AL1074" s="85" t="s">
        <v>6296</v>
      </c>
      <c r="AM1074" s="79" t="s">
        <v>6329</v>
      </c>
      <c r="AN1074" s="79" t="b">
        <v>0</v>
      </c>
      <c r="AO1074" s="85" t="s">
        <v>5761</v>
      </c>
      <c r="AP1074" s="79" t="s">
        <v>6415</v>
      </c>
      <c r="AQ1074" s="79">
        <v>0</v>
      </c>
      <c r="AR1074" s="79">
        <v>0</v>
      </c>
      <c r="AS1074" s="79"/>
      <c r="AT1074" s="79"/>
      <c r="AU1074" s="79"/>
      <c r="AV1074" s="79"/>
      <c r="AW1074" s="79"/>
      <c r="AX1074" s="79"/>
      <c r="AY1074" s="79"/>
      <c r="AZ1074" s="79"/>
      <c r="BA1074">
        <v>3</v>
      </c>
      <c r="BB1074" s="78" t="str">
        <f>REPLACE(INDEX(GroupVertices[Group], MATCH(Edges[[#This Row],[Vertex 1]],GroupVertices[Vertex],0)),1,1,"")</f>
        <v>3</v>
      </c>
      <c r="BC1074" s="78" t="str">
        <f>REPLACE(INDEX(GroupVertices[Group], MATCH(Edges[[#This Row],[Vertex 2]],GroupVertices[Vertex],0)),1,1,"")</f>
        <v>3</v>
      </c>
      <c r="BD1074" s="48"/>
      <c r="BE1074" s="49"/>
      <c r="BF1074" s="48"/>
      <c r="BG1074" s="49"/>
      <c r="BH1074" s="48"/>
      <c r="BI1074" s="49"/>
      <c r="BJ1074" s="48"/>
      <c r="BK1074" s="49"/>
      <c r="BL1074" s="48"/>
    </row>
    <row r="1075" spans="1:64" x14ac:dyDescent="0.25">
      <c r="A1075" s="64" t="s">
        <v>213</v>
      </c>
      <c r="B1075" s="64" t="s">
        <v>666</v>
      </c>
      <c r="C1075" s="65" t="s">
        <v>15845</v>
      </c>
      <c r="D1075" s="66">
        <v>4</v>
      </c>
      <c r="E1075" s="67" t="s">
        <v>136</v>
      </c>
      <c r="F1075" s="68">
        <v>31.714285714285715</v>
      </c>
      <c r="G1075" s="65"/>
      <c r="H1075" s="69"/>
      <c r="I1075" s="70"/>
      <c r="J1075" s="70"/>
      <c r="K1075" s="34" t="s">
        <v>66</v>
      </c>
      <c r="L1075" s="77">
        <v>1075</v>
      </c>
      <c r="M1075" s="77"/>
      <c r="N1075" s="72"/>
      <c r="O1075" s="79" t="s">
        <v>999</v>
      </c>
      <c r="P1075" s="81">
        <v>43168.000891203701</v>
      </c>
      <c r="Q1075" s="79" t="s">
        <v>1469</v>
      </c>
      <c r="R1075" s="83" t="s">
        <v>2259</v>
      </c>
      <c r="S1075" s="79" t="s">
        <v>2507</v>
      </c>
      <c r="T1075" s="79" t="s">
        <v>2900</v>
      </c>
      <c r="U1075" s="83" t="s">
        <v>3307</v>
      </c>
      <c r="V1075" s="83" t="s">
        <v>3307</v>
      </c>
      <c r="W1075" s="81">
        <v>43168.000891203701</v>
      </c>
      <c r="X1075" s="83" t="s">
        <v>4437</v>
      </c>
      <c r="Y1075" s="79"/>
      <c r="Z1075" s="79"/>
      <c r="AA1075" s="85" t="s">
        <v>5645</v>
      </c>
      <c r="AB1075" s="79"/>
      <c r="AC1075" s="79" t="b">
        <v>0</v>
      </c>
      <c r="AD1075" s="79">
        <v>1</v>
      </c>
      <c r="AE1075" s="85" t="s">
        <v>6296</v>
      </c>
      <c r="AF1075" s="79" t="b">
        <v>0</v>
      </c>
      <c r="AG1075" s="79" t="s">
        <v>6304</v>
      </c>
      <c r="AH1075" s="79"/>
      <c r="AI1075" s="85" t="s">
        <v>6296</v>
      </c>
      <c r="AJ1075" s="79" t="b">
        <v>0</v>
      </c>
      <c r="AK1075" s="79">
        <v>3</v>
      </c>
      <c r="AL1075" s="85" t="s">
        <v>6296</v>
      </c>
      <c r="AM1075" s="79" t="s">
        <v>6329</v>
      </c>
      <c r="AN1075" s="79" t="b">
        <v>0</v>
      </c>
      <c r="AO1075" s="85" t="s">
        <v>5645</v>
      </c>
      <c r="AP1075" s="79" t="s">
        <v>6415</v>
      </c>
      <c r="AQ1075" s="79">
        <v>0</v>
      </c>
      <c r="AR1075" s="79">
        <v>0</v>
      </c>
      <c r="AS1075" s="79"/>
      <c r="AT1075" s="79"/>
      <c r="AU1075" s="79"/>
      <c r="AV1075" s="79"/>
      <c r="AW1075" s="79"/>
      <c r="AX1075" s="79"/>
      <c r="AY1075" s="79"/>
      <c r="AZ1075" s="79"/>
      <c r="BA1075">
        <v>3</v>
      </c>
      <c r="BB1075" s="78" t="str">
        <f>REPLACE(INDEX(GroupVertices[Group], MATCH(Edges[[#This Row],[Vertex 1]],GroupVertices[Vertex],0)),1,1,"")</f>
        <v>3</v>
      </c>
      <c r="BC1075" s="78" t="str">
        <f>REPLACE(INDEX(GroupVertices[Group], MATCH(Edges[[#This Row],[Vertex 2]],GroupVertices[Vertex],0)),1,1,"")</f>
        <v>3</v>
      </c>
      <c r="BD1075" s="48">
        <v>2</v>
      </c>
      <c r="BE1075" s="49">
        <v>7.6923076923076925</v>
      </c>
      <c r="BF1075" s="48">
        <v>2</v>
      </c>
      <c r="BG1075" s="49">
        <v>7.6923076923076925</v>
      </c>
      <c r="BH1075" s="48">
        <v>0</v>
      </c>
      <c r="BI1075" s="49">
        <v>0</v>
      </c>
      <c r="BJ1075" s="48">
        <v>22</v>
      </c>
      <c r="BK1075" s="49">
        <v>84.615384615384613</v>
      </c>
      <c r="BL1075" s="48">
        <v>26</v>
      </c>
    </row>
    <row r="1076" spans="1:64" x14ac:dyDescent="0.25">
      <c r="A1076" s="64" t="s">
        <v>213</v>
      </c>
      <c r="B1076" s="64" t="s">
        <v>812</v>
      </c>
      <c r="C1076" s="65" t="s">
        <v>15840</v>
      </c>
      <c r="D1076" s="66">
        <v>3.5</v>
      </c>
      <c r="E1076" s="67" t="s">
        <v>136</v>
      </c>
      <c r="F1076" s="68">
        <v>33.357142857142854</v>
      </c>
      <c r="G1076" s="65"/>
      <c r="H1076" s="69"/>
      <c r="I1076" s="70"/>
      <c r="J1076" s="70"/>
      <c r="K1076" s="34" t="s">
        <v>65</v>
      </c>
      <c r="L1076" s="77">
        <v>1076</v>
      </c>
      <c r="M1076" s="77"/>
      <c r="N1076" s="72"/>
      <c r="O1076" s="79" t="s">
        <v>999</v>
      </c>
      <c r="P1076" s="81">
        <v>43168.000891203701</v>
      </c>
      <c r="Q1076" s="79" t="s">
        <v>1469</v>
      </c>
      <c r="R1076" s="83" t="s">
        <v>2259</v>
      </c>
      <c r="S1076" s="79" t="s">
        <v>2507</v>
      </c>
      <c r="T1076" s="79" t="s">
        <v>2900</v>
      </c>
      <c r="U1076" s="83" t="s">
        <v>3307</v>
      </c>
      <c r="V1076" s="83" t="s">
        <v>3307</v>
      </c>
      <c r="W1076" s="81">
        <v>43168.000891203701</v>
      </c>
      <c r="X1076" s="83" t="s">
        <v>4437</v>
      </c>
      <c r="Y1076" s="79"/>
      <c r="Z1076" s="79"/>
      <c r="AA1076" s="85" t="s">
        <v>5645</v>
      </c>
      <c r="AB1076" s="79"/>
      <c r="AC1076" s="79" t="b">
        <v>0</v>
      </c>
      <c r="AD1076" s="79">
        <v>1</v>
      </c>
      <c r="AE1076" s="85" t="s">
        <v>6296</v>
      </c>
      <c r="AF1076" s="79" t="b">
        <v>0</v>
      </c>
      <c r="AG1076" s="79" t="s">
        <v>6304</v>
      </c>
      <c r="AH1076" s="79"/>
      <c r="AI1076" s="85" t="s">
        <v>6296</v>
      </c>
      <c r="AJ1076" s="79" t="b">
        <v>0</v>
      </c>
      <c r="AK1076" s="79">
        <v>3</v>
      </c>
      <c r="AL1076" s="85" t="s">
        <v>6296</v>
      </c>
      <c r="AM1076" s="79" t="s">
        <v>6329</v>
      </c>
      <c r="AN1076" s="79" t="b">
        <v>0</v>
      </c>
      <c r="AO1076" s="85" t="s">
        <v>5645</v>
      </c>
      <c r="AP1076" s="79" t="s">
        <v>6415</v>
      </c>
      <c r="AQ1076" s="79">
        <v>0</v>
      </c>
      <c r="AR1076" s="79">
        <v>0</v>
      </c>
      <c r="AS1076" s="79"/>
      <c r="AT1076" s="79"/>
      <c r="AU1076" s="79"/>
      <c r="AV1076" s="79"/>
      <c r="AW1076" s="79"/>
      <c r="AX1076" s="79"/>
      <c r="AY1076" s="79"/>
      <c r="AZ1076" s="79"/>
      <c r="BA1076">
        <v>2</v>
      </c>
      <c r="BB1076" s="78" t="str">
        <f>REPLACE(INDEX(GroupVertices[Group], MATCH(Edges[[#This Row],[Vertex 1]],GroupVertices[Vertex],0)),1,1,"")</f>
        <v>3</v>
      </c>
      <c r="BC1076" s="78" t="str">
        <f>REPLACE(INDEX(GroupVertices[Group], MATCH(Edges[[#This Row],[Vertex 2]],GroupVertices[Vertex],0)),1,1,"")</f>
        <v>3</v>
      </c>
      <c r="BD1076" s="48"/>
      <c r="BE1076" s="49"/>
      <c r="BF1076" s="48"/>
      <c r="BG1076" s="49"/>
      <c r="BH1076" s="48"/>
      <c r="BI1076" s="49"/>
      <c r="BJ1076" s="48"/>
      <c r="BK1076" s="49"/>
      <c r="BL1076" s="48"/>
    </row>
    <row r="1077" spans="1:64" x14ac:dyDescent="0.25">
      <c r="A1077" s="64" t="s">
        <v>666</v>
      </c>
      <c r="B1077" s="64" t="s">
        <v>213</v>
      </c>
      <c r="C1077" s="65" t="s">
        <v>15845</v>
      </c>
      <c r="D1077" s="66">
        <v>4</v>
      </c>
      <c r="E1077" s="67" t="s">
        <v>136</v>
      </c>
      <c r="F1077" s="68">
        <v>31.714285714285715</v>
      </c>
      <c r="G1077" s="65"/>
      <c r="H1077" s="69"/>
      <c r="I1077" s="70"/>
      <c r="J1077" s="70"/>
      <c r="K1077" s="34" t="s">
        <v>66</v>
      </c>
      <c r="L1077" s="77">
        <v>1077</v>
      </c>
      <c r="M1077" s="77"/>
      <c r="N1077" s="72"/>
      <c r="O1077" s="79" t="s">
        <v>999</v>
      </c>
      <c r="P1077" s="81">
        <v>43165.663900462961</v>
      </c>
      <c r="Q1077" s="79" t="s">
        <v>1543</v>
      </c>
      <c r="R1077" s="79"/>
      <c r="S1077" s="79"/>
      <c r="T1077" s="79" t="s">
        <v>2763</v>
      </c>
      <c r="U1077" s="79"/>
      <c r="V1077" s="83" t="s">
        <v>3803</v>
      </c>
      <c r="W1077" s="81">
        <v>43165.663900462961</v>
      </c>
      <c r="X1077" s="83" t="s">
        <v>4533</v>
      </c>
      <c r="Y1077" s="79"/>
      <c r="Z1077" s="79"/>
      <c r="AA1077" s="85" t="s">
        <v>5741</v>
      </c>
      <c r="AB1077" s="79"/>
      <c r="AC1077" s="79" t="b">
        <v>0</v>
      </c>
      <c r="AD1077" s="79">
        <v>0</v>
      </c>
      <c r="AE1077" s="85" t="s">
        <v>6296</v>
      </c>
      <c r="AF1077" s="79" t="b">
        <v>0</v>
      </c>
      <c r="AG1077" s="79" t="s">
        <v>6304</v>
      </c>
      <c r="AH1077" s="79"/>
      <c r="AI1077" s="85" t="s">
        <v>6296</v>
      </c>
      <c r="AJ1077" s="79" t="b">
        <v>0</v>
      </c>
      <c r="AK1077" s="79">
        <v>2</v>
      </c>
      <c r="AL1077" s="85" t="s">
        <v>5087</v>
      </c>
      <c r="AM1077" s="79" t="s">
        <v>6333</v>
      </c>
      <c r="AN1077" s="79" t="b">
        <v>0</v>
      </c>
      <c r="AO1077" s="85" t="s">
        <v>5087</v>
      </c>
      <c r="AP1077" s="79" t="s">
        <v>176</v>
      </c>
      <c r="AQ1077" s="79">
        <v>0</v>
      </c>
      <c r="AR1077" s="79">
        <v>0</v>
      </c>
      <c r="AS1077" s="79"/>
      <c r="AT1077" s="79"/>
      <c r="AU1077" s="79"/>
      <c r="AV1077" s="79"/>
      <c r="AW1077" s="79"/>
      <c r="AX1077" s="79"/>
      <c r="AY1077" s="79"/>
      <c r="AZ1077" s="79"/>
      <c r="BA1077">
        <v>3</v>
      </c>
      <c r="BB1077" s="78" t="str">
        <f>REPLACE(INDEX(GroupVertices[Group], MATCH(Edges[[#This Row],[Vertex 1]],GroupVertices[Vertex],0)),1,1,"")</f>
        <v>3</v>
      </c>
      <c r="BC1077" s="78" t="str">
        <f>REPLACE(INDEX(GroupVertices[Group], MATCH(Edges[[#This Row],[Vertex 2]],GroupVertices[Vertex],0)),1,1,"")</f>
        <v>3</v>
      </c>
      <c r="BD1077" s="48"/>
      <c r="BE1077" s="49"/>
      <c r="BF1077" s="48"/>
      <c r="BG1077" s="49"/>
      <c r="BH1077" s="48"/>
      <c r="BI1077" s="49"/>
      <c r="BJ1077" s="48"/>
      <c r="BK1077" s="49"/>
      <c r="BL1077" s="48"/>
    </row>
    <row r="1078" spans="1:64" x14ac:dyDescent="0.25">
      <c r="A1078" s="64" t="s">
        <v>666</v>
      </c>
      <c r="B1078" s="64" t="s">
        <v>213</v>
      </c>
      <c r="C1078" s="65" t="s">
        <v>15845</v>
      </c>
      <c r="D1078" s="66">
        <v>4</v>
      </c>
      <c r="E1078" s="67" t="s">
        <v>136</v>
      </c>
      <c r="F1078" s="68">
        <v>31.714285714285715</v>
      </c>
      <c r="G1078" s="65"/>
      <c r="H1078" s="69"/>
      <c r="I1078" s="70"/>
      <c r="J1078" s="70"/>
      <c r="K1078" s="34" t="s">
        <v>66</v>
      </c>
      <c r="L1078" s="77">
        <v>1078</v>
      </c>
      <c r="M1078" s="77"/>
      <c r="N1078" s="72"/>
      <c r="O1078" s="79" t="s">
        <v>999</v>
      </c>
      <c r="P1078" s="81">
        <v>43168.688923611109</v>
      </c>
      <c r="Q1078" s="79" t="s">
        <v>1190</v>
      </c>
      <c r="R1078" s="79"/>
      <c r="S1078" s="79"/>
      <c r="T1078" s="79" t="s">
        <v>2756</v>
      </c>
      <c r="U1078" s="79"/>
      <c r="V1078" s="83" t="s">
        <v>3803</v>
      </c>
      <c r="W1078" s="81">
        <v>43168.688923611109</v>
      </c>
      <c r="X1078" s="83" t="s">
        <v>4555</v>
      </c>
      <c r="Y1078" s="79"/>
      <c r="Z1078" s="79"/>
      <c r="AA1078" s="85" t="s">
        <v>5763</v>
      </c>
      <c r="AB1078" s="79"/>
      <c r="AC1078" s="79" t="b">
        <v>0</v>
      </c>
      <c r="AD1078" s="79">
        <v>0</v>
      </c>
      <c r="AE1078" s="85" t="s">
        <v>6296</v>
      </c>
      <c r="AF1078" s="79" t="b">
        <v>0</v>
      </c>
      <c r="AG1078" s="79" t="s">
        <v>6304</v>
      </c>
      <c r="AH1078" s="79"/>
      <c r="AI1078" s="85" t="s">
        <v>6296</v>
      </c>
      <c r="AJ1078" s="79" t="b">
        <v>0</v>
      </c>
      <c r="AK1078" s="79">
        <v>3</v>
      </c>
      <c r="AL1078" s="85" t="s">
        <v>5645</v>
      </c>
      <c r="AM1078" s="79" t="s">
        <v>6333</v>
      </c>
      <c r="AN1078" s="79" t="b">
        <v>0</v>
      </c>
      <c r="AO1078" s="85" t="s">
        <v>5645</v>
      </c>
      <c r="AP1078" s="79" t="s">
        <v>176</v>
      </c>
      <c r="AQ1078" s="79">
        <v>0</v>
      </c>
      <c r="AR1078" s="79">
        <v>0</v>
      </c>
      <c r="AS1078" s="79"/>
      <c r="AT1078" s="79"/>
      <c r="AU1078" s="79"/>
      <c r="AV1078" s="79"/>
      <c r="AW1078" s="79"/>
      <c r="AX1078" s="79"/>
      <c r="AY1078" s="79"/>
      <c r="AZ1078" s="79"/>
      <c r="BA1078">
        <v>3</v>
      </c>
      <c r="BB1078" s="78" t="str">
        <f>REPLACE(INDEX(GroupVertices[Group], MATCH(Edges[[#This Row],[Vertex 1]],GroupVertices[Vertex],0)),1,1,"")</f>
        <v>3</v>
      </c>
      <c r="BC1078" s="78" t="str">
        <f>REPLACE(INDEX(GroupVertices[Group], MATCH(Edges[[#This Row],[Vertex 2]],GroupVertices[Vertex],0)),1,1,"")</f>
        <v>3</v>
      </c>
      <c r="BD1078" s="48"/>
      <c r="BE1078" s="49"/>
      <c r="BF1078" s="48"/>
      <c r="BG1078" s="49"/>
      <c r="BH1078" s="48"/>
      <c r="BI1078" s="49"/>
      <c r="BJ1078" s="48"/>
      <c r="BK1078" s="49"/>
      <c r="BL1078" s="48"/>
    </row>
    <row r="1079" spans="1:64" x14ac:dyDescent="0.25">
      <c r="A1079" s="64" t="s">
        <v>666</v>
      </c>
      <c r="B1079" s="64" t="s">
        <v>213</v>
      </c>
      <c r="C1079" s="65" t="s">
        <v>15845</v>
      </c>
      <c r="D1079" s="66">
        <v>4</v>
      </c>
      <c r="E1079" s="67" t="s">
        <v>136</v>
      </c>
      <c r="F1079" s="68">
        <v>31.714285714285715</v>
      </c>
      <c r="G1079" s="65"/>
      <c r="H1079" s="69"/>
      <c r="I1079" s="70"/>
      <c r="J1079" s="70"/>
      <c r="K1079" s="34" t="s">
        <v>66</v>
      </c>
      <c r="L1079" s="77">
        <v>1079</v>
      </c>
      <c r="M1079" s="77"/>
      <c r="N1079" s="72"/>
      <c r="O1079" s="79" t="s">
        <v>999</v>
      </c>
      <c r="P1079" s="81">
        <v>43168.68917824074</v>
      </c>
      <c r="Q1079" s="79" t="s">
        <v>1564</v>
      </c>
      <c r="R1079" s="79"/>
      <c r="S1079" s="79"/>
      <c r="T1079" s="79" t="s">
        <v>731</v>
      </c>
      <c r="U1079" s="79"/>
      <c r="V1079" s="83" t="s">
        <v>3803</v>
      </c>
      <c r="W1079" s="81">
        <v>43168.68917824074</v>
      </c>
      <c r="X1079" s="83" t="s">
        <v>4554</v>
      </c>
      <c r="Y1079" s="79"/>
      <c r="Z1079" s="79"/>
      <c r="AA1079" s="85" t="s">
        <v>5762</v>
      </c>
      <c r="AB1079" s="79"/>
      <c r="AC1079" s="79" t="b">
        <v>0</v>
      </c>
      <c r="AD1079" s="79">
        <v>0</v>
      </c>
      <c r="AE1079" s="85" t="s">
        <v>6296</v>
      </c>
      <c r="AF1079" s="79" t="b">
        <v>0</v>
      </c>
      <c r="AG1079" s="79" t="s">
        <v>6304</v>
      </c>
      <c r="AH1079" s="79"/>
      <c r="AI1079" s="85" t="s">
        <v>6296</v>
      </c>
      <c r="AJ1079" s="79" t="b">
        <v>0</v>
      </c>
      <c r="AK1079" s="79">
        <v>1</v>
      </c>
      <c r="AL1079" s="85" t="s">
        <v>5761</v>
      </c>
      <c r="AM1079" s="79" t="s">
        <v>6333</v>
      </c>
      <c r="AN1079" s="79" t="b">
        <v>0</v>
      </c>
      <c r="AO1079" s="85" t="s">
        <v>5761</v>
      </c>
      <c r="AP1079" s="79" t="s">
        <v>176</v>
      </c>
      <c r="AQ1079" s="79">
        <v>0</v>
      </c>
      <c r="AR1079" s="79">
        <v>0</v>
      </c>
      <c r="AS1079" s="79"/>
      <c r="AT1079" s="79"/>
      <c r="AU1079" s="79"/>
      <c r="AV1079" s="79"/>
      <c r="AW1079" s="79"/>
      <c r="AX1079" s="79"/>
      <c r="AY1079" s="79"/>
      <c r="AZ1079" s="79"/>
      <c r="BA1079">
        <v>3</v>
      </c>
      <c r="BB1079" s="78" t="str">
        <f>REPLACE(INDEX(GroupVertices[Group], MATCH(Edges[[#This Row],[Vertex 1]],GroupVertices[Vertex],0)),1,1,"")</f>
        <v>3</v>
      </c>
      <c r="BC1079" s="78" t="str">
        <f>REPLACE(INDEX(GroupVertices[Group], MATCH(Edges[[#This Row],[Vertex 2]],GroupVertices[Vertex],0)),1,1,"")</f>
        <v>3</v>
      </c>
      <c r="BD1079" s="48"/>
      <c r="BE1079" s="49"/>
      <c r="BF1079" s="48"/>
      <c r="BG1079" s="49"/>
      <c r="BH1079" s="48"/>
      <c r="BI1079" s="49"/>
      <c r="BJ1079" s="48"/>
      <c r="BK1079" s="49"/>
      <c r="BL1079" s="48"/>
    </row>
    <row r="1080" spans="1:64" x14ac:dyDescent="0.25">
      <c r="A1080" s="64" t="s">
        <v>616</v>
      </c>
      <c r="B1080" s="64" t="s">
        <v>812</v>
      </c>
      <c r="C1080" s="65" t="s">
        <v>15839</v>
      </c>
      <c r="D1080" s="66">
        <v>3</v>
      </c>
      <c r="E1080" s="67" t="s">
        <v>132</v>
      </c>
      <c r="F1080" s="68">
        <v>35</v>
      </c>
      <c r="G1080" s="65"/>
      <c r="H1080" s="69"/>
      <c r="I1080" s="70"/>
      <c r="J1080" s="70"/>
      <c r="K1080" s="34" t="s">
        <v>65</v>
      </c>
      <c r="L1080" s="77">
        <v>1080</v>
      </c>
      <c r="M1080" s="77"/>
      <c r="N1080" s="72"/>
      <c r="O1080" s="79" t="s">
        <v>999</v>
      </c>
      <c r="P1080" s="81">
        <v>43167.876284722224</v>
      </c>
      <c r="Q1080" s="79" t="s">
        <v>1470</v>
      </c>
      <c r="R1080" s="83" t="s">
        <v>2260</v>
      </c>
      <c r="S1080" s="79" t="s">
        <v>2507</v>
      </c>
      <c r="T1080" s="79" t="s">
        <v>2900</v>
      </c>
      <c r="U1080" s="83" t="s">
        <v>3308</v>
      </c>
      <c r="V1080" s="83" t="s">
        <v>3308</v>
      </c>
      <c r="W1080" s="81">
        <v>43167.876284722224</v>
      </c>
      <c r="X1080" s="83" t="s">
        <v>4438</v>
      </c>
      <c r="Y1080" s="79"/>
      <c r="Z1080" s="79"/>
      <c r="AA1080" s="85" t="s">
        <v>5646</v>
      </c>
      <c r="AB1080" s="79"/>
      <c r="AC1080" s="79" t="b">
        <v>0</v>
      </c>
      <c r="AD1080" s="79">
        <v>0</v>
      </c>
      <c r="AE1080" s="85" t="s">
        <v>6296</v>
      </c>
      <c r="AF1080" s="79" t="b">
        <v>0</v>
      </c>
      <c r="AG1080" s="79" t="s">
        <v>6304</v>
      </c>
      <c r="AH1080" s="79"/>
      <c r="AI1080" s="85" t="s">
        <v>6296</v>
      </c>
      <c r="AJ1080" s="79" t="b">
        <v>0</v>
      </c>
      <c r="AK1080" s="79">
        <v>4</v>
      </c>
      <c r="AL1080" s="85" t="s">
        <v>6296</v>
      </c>
      <c r="AM1080" s="79" t="s">
        <v>6329</v>
      </c>
      <c r="AN1080" s="79" t="b">
        <v>0</v>
      </c>
      <c r="AO1080" s="85" t="s">
        <v>5646</v>
      </c>
      <c r="AP1080" s="79" t="s">
        <v>6415</v>
      </c>
      <c r="AQ1080" s="79">
        <v>0</v>
      </c>
      <c r="AR1080" s="79">
        <v>0</v>
      </c>
      <c r="AS1080" s="79"/>
      <c r="AT1080" s="79"/>
      <c r="AU1080" s="79"/>
      <c r="AV1080" s="79"/>
      <c r="AW1080" s="79"/>
      <c r="AX1080" s="79"/>
      <c r="AY1080" s="79"/>
      <c r="AZ1080" s="79"/>
      <c r="BA1080">
        <v>1</v>
      </c>
      <c r="BB1080" s="78" t="str">
        <f>REPLACE(INDEX(GroupVertices[Group], MATCH(Edges[[#This Row],[Vertex 1]],GroupVertices[Vertex],0)),1,1,"")</f>
        <v>3</v>
      </c>
      <c r="BC1080" s="78" t="str">
        <f>REPLACE(INDEX(GroupVertices[Group], MATCH(Edges[[#This Row],[Vertex 2]],GroupVertices[Vertex],0)),1,1,"")</f>
        <v>3</v>
      </c>
      <c r="BD1080" s="48"/>
      <c r="BE1080" s="49"/>
      <c r="BF1080" s="48"/>
      <c r="BG1080" s="49"/>
      <c r="BH1080" s="48"/>
      <c r="BI1080" s="49"/>
      <c r="BJ1080" s="48"/>
      <c r="BK1080" s="49"/>
      <c r="BL1080" s="48"/>
    </row>
    <row r="1081" spans="1:64" x14ac:dyDescent="0.25">
      <c r="A1081" s="64" t="s">
        <v>537</v>
      </c>
      <c r="B1081" s="64" t="s">
        <v>812</v>
      </c>
      <c r="C1081" s="65" t="s">
        <v>15839</v>
      </c>
      <c r="D1081" s="66">
        <v>3</v>
      </c>
      <c r="E1081" s="67" t="s">
        <v>132</v>
      </c>
      <c r="F1081" s="68">
        <v>35</v>
      </c>
      <c r="G1081" s="65"/>
      <c r="H1081" s="69"/>
      <c r="I1081" s="70"/>
      <c r="J1081" s="70"/>
      <c r="K1081" s="34" t="s">
        <v>65</v>
      </c>
      <c r="L1081" s="77">
        <v>1081</v>
      </c>
      <c r="M1081" s="77"/>
      <c r="N1081" s="72"/>
      <c r="O1081" s="79" t="s">
        <v>999</v>
      </c>
      <c r="P1081" s="81">
        <v>43167.678240740737</v>
      </c>
      <c r="Q1081" s="79" t="s">
        <v>1471</v>
      </c>
      <c r="R1081" s="79" t="s">
        <v>2261</v>
      </c>
      <c r="S1081" s="79" t="s">
        <v>2502</v>
      </c>
      <c r="T1081" s="79" t="s">
        <v>2901</v>
      </c>
      <c r="U1081" s="83" t="s">
        <v>3309</v>
      </c>
      <c r="V1081" s="83" t="s">
        <v>3309</v>
      </c>
      <c r="W1081" s="81">
        <v>43167.678240740737</v>
      </c>
      <c r="X1081" s="83" t="s">
        <v>4439</v>
      </c>
      <c r="Y1081" s="79"/>
      <c r="Z1081" s="79"/>
      <c r="AA1081" s="85" t="s">
        <v>5647</v>
      </c>
      <c r="AB1081" s="79"/>
      <c r="AC1081" s="79" t="b">
        <v>0</v>
      </c>
      <c r="AD1081" s="79">
        <v>1</v>
      </c>
      <c r="AE1081" s="85" t="s">
        <v>6296</v>
      </c>
      <c r="AF1081" s="79" t="b">
        <v>0</v>
      </c>
      <c r="AG1081" s="79" t="s">
        <v>6304</v>
      </c>
      <c r="AH1081" s="79"/>
      <c r="AI1081" s="85" t="s">
        <v>6296</v>
      </c>
      <c r="AJ1081" s="79" t="b">
        <v>0</v>
      </c>
      <c r="AK1081" s="79">
        <v>1</v>
      </c>
      <c r="AL1081" s="85" t="s">
        <v>6296</v>
      </c>
      <c r="AM1081" s="79" t="s">
        <v>6329</v>
      </c>
      <c r="AN1081" s="79" t="b">
        <v>0</v>
      </c>
      <c r="AO1081" s="85" t="s">
        <v>5647</v>
      </c>
      <c r="AP1081" s="79" t="s">
        <v>176</v>
      </c>
      <c r="AQ1081" s="79">
        <v>0</v>
      </c>
      <c r="AR1081" s="79">
        <v>0</v>
      </c>
      <c r="AS1081" s="79"/>
      <c r="AT1081" s="79"/>
      <c r="AU1081" s="79"/>
      <c r="AV1081" s="79"/>
      <c r="AW1081" s="79"/>
      <c r="AX1081" s="79"/>
      <c r="AY1081" s="79"/>
      <c r="AZ1081" s="79"/>
      <c r="BA1081">
        <v>1</v>
      </c>
      <c r="BB1081" s="78" t="str">
        <f>REPLACE(INDEX(GroupVertices[Group], MATCH(Edges[[#This Row],[Vertex 1]],GroupVertices[Vertex],0)),1,1,"")</f>
        <v>3</v>
      </c>
      <c r="BC1081" s="78" t="str">
        <f>REPLACE(INDEX(GroupVertices[Group], MATCH(Edges[[#This Row],[Vertex 2]],GroupVertices[Vertex],0)),1,1,"")</f>
        <v>3</v>
      </c>
      <c r="BD1081" s="48"/>
      <c r="BE1081" s="49"/>
      <c r="BF1081" s="48"/>
      <c r="BG1081" s="49"/>
      <c r="BH1081" s="48"/>
      <c r="BI1081" s="49"/>
      <c r="BJ1081" s="48"/>
      <c r="BK1081" s="49"/>
      <c r="BL1081" s="48"/>
    </row>
    <row r="1082" spans="1:64" x14ac:dyDescent="0.25">
      <c r="A1082" s="64" t="s">
        <v>666</v>
      </c>
      <c r="B1082" s="64" t="s">
        <v>812</v>
      </c>
      <c r="C1082" s="65" t="s">
        <v>15845</v>
      </c>
      <c r="D1082" s="66">
        <v>4</v>
      </c>
      <c r="E1082" s="67" t="s">
        <v>136</v>
      </c>
      <c r="F1082" s="68">
        <v>31.714285714285715</v>
      </c>
      <c r="G1082" s="65"/>
      <c r="H1082" s="69"/>
      <c r="I1082" s="70"/>
      <c r="J1082" s="70"/>
      <c r="K1082" s="34" t="s">
        <v>65</v>
      </c>
      <c r="L1082" s="77">
        <v>1082</v>
      </c>
      <c r="M1082" s="77"/>
      <c r="N1082" s="72"/>
      <c r="O1082" s="79" t="s">
        <v>999</v>
      </c>
      <c r="P1082" s="81">
        <v>43165.663900462961</v>
      </c>
      <c r="Q1082" s="79" t="s">
        <v>1543</v>
      </c>
      <c r="R1082" s="79"/>
      <c r="S1082" s="79"/>
      <c r="T1082" s="79" t="s">
        <v>2763</v>
      </c>
      <c r="U1082" s="79"/>
      <c r="V1082" s="83" t="s">
        <v>3803</v>
      </c>
      <c r="W1082" s="81">
        <v>43165.663900462961</v>
      </c>
      <c r="X1082" s="83" t="s">
        <v>4533</v>
      </c>
      <c r="Y1082" s="79"/>
      <c r="Z1082" s="79"/>
      <c r="AA1082" s="85" t="s">
        <v>5741</v>
      </c>
      <c r="AB1082" s="79"/>
      <c r="AC1082" s="79" t="b">
        <v>0</v>
      </c>
      <c r="AD1082" s="79">
        <v>0</v>
      </c>
      <c r="AE1082" s="85" t="s">
        <v>6296</v>
      </c>
      <c r="AF1082" s="79" t="b">
        <v>0</v>
      </c>
      <c r="AG1082" s="79" t="s">
        <v>6304</v>
      </c>
      <c r="AH1082" s="79"/>
      <c r="AI1082" s="85" t="s">
        <v>6296</v>
      </c>
      <c r="AJ1082" s="79" t="b">
        <v>0</v>
      </c>
      <c r="AK1082" s="79">
        <v>2</v>
      </c>
      <c r="AL1082" s="85" t="s">
        <v>5087</v>
      </c>
      <c r="AM1082" s="79" t="s">
        <v>6333</v>
      </c>
      <c r="AN1082" s="79" t="b">
        <v>0</v>
      </c>
      <c r="AO1082" s="85" t="s">
        <v>5087</v>
      </c>
      <c r="AP1082" s="79" t="s">
        <v>176</v>
      </c>
      <c r="AQ1082" s="79">
        <v>0</v>
      </c>
      <c r="AR1082" s="79">
        <v>0</v>
      </c>
      <c r="AS1082" s="79"/>
      <c r="AT1082" s="79"/>
      <c r="AU1082" s="79"/>
      <c r="AV1082" s="79"/>
      <c r="AW1082" s="79"/>
      <c r="AX1082" s="79"/>
      <c r="AY1082" s="79"/>
      <c r="AZ1082" s="79"/>
      <c r="BA1082">
        <v>3</v>
      </c>
      <c r="BB1082" s="78" t="str">
        <f>REPLACE(INDEX(GroupVertices[Group], MATCH(Edges[[#This Row],[Vertex 1]],GroupVertices[Vertex],0)),1,1,"")</f>
        <v>3</v>
      </c>
      <c r="BC1082" s="78" t="str">
        <f>REPLACE(INDEX(GroupVertices[Group], MATCH(Edges[[#This Row],[Vertex 2]],GroupVertices[Vertex],0)),1,1,"")</f>
        <v>3</v>
      </c>
      <c r="BD1082" s="48">
        <v>1</v>
      </c>
      <c r="BE1082" s="49">
        <v>5.2631578947368425</v>
      </c>
      <c r="BF1082" s="48">
        <v>1</v>
      </c>
      <c r="BG1082" s="49">
        <v>5.2631578947368425</v>
      </c>
      <c r="BH1082" s="48">
        <v>0</v>
      </c>
      <c r="BI1082" s="49">
        <v>0</v>
      </c>
      <c r="BJ1082" s="48">
        <v>17</v>
      </c>
      <c r="BK1082" s="49">
        <v>89.473684210526315</v>
      </c>
      <c r="BL1082" s="48">
        <v>19</v>
      </c>
    </row>
    <row r="1083" spans="1:64" x14ac:dyDescent="0.25">
      <c r="A1083" s="64" t="s">
        <v>666</v>
      </c>
      <c r="B1083" s="64" t="s">
        <v>812</v>
      </c>
      <c r="C1083" s="65" t="s">
        <v>15845</v>
      </c>
      <c r="D1083" s="66">
        <v>4</v>
      </c>
      <c r="E1083" s="67" t="s">
        <v>136</v>
      </c>
      <c r="F1083" s="68">
        <v>31.714285714285715</v>
      </c>
      <c r="G1083" s="65"/>
      <c r="H1083" s="69"/>
      <c r="I1083" s="70"/>
      <c r="J1083" s="70"/>
      <c r="K1083" s="34" t="s">
        <v>65</v>
      </c>
      <c r="L1083" s="77">
        <v>1083</v>
      </c>
      <c r="M1083" s="77"/>
      <c r="N1083" s="72"/>
      <c r="O1083" s="79" t="s">
        <v>999</v>
      </c>
      <c r="P1083" s="81">
        <v>43168.688923611109</v>
      </c>
      <c r="Q1083" s="79" t="s">
        <v>1190</v>
      </c>
      <c r="R1083" s="79"/>
      <c r="S1083" s="79"/>
      <c r="T1083" s="79" t="s">
        <v>2756</v>
      </c>
      <c r="U1083" s="79"/>
      <c r="V1083" s="83" t="s">
        <v>3803</v>
      </c>
      <c r="W1083" s="81">
        <v>43168.688923611109</v>
      </c>
      <c r="X1083" s="83" t="s">
        <v>4555</v>
      </c>
      <c r="Y1083" s="79"/>
      <c r="Z1083" s="79"/>
      <c r="AA1083" s="85" t="s">
        <v>5763</v>
      </c>
      <c r="AB1083" s="79"/>
      <c r="AC1083" s="79" t="b">
        <v>0</v>
      </c>
      <c r="AD1083" s="79">
        <v>0</v>
      </c>
      <c r="AE1083" s="85" t="s">
        <v>6296</v>
      </c>
      <c r="AF1083" s="79" t="b">
        <v>0</v>
      </c>
      <c r="AG1083" s="79" t="s">
        <v>6304</v>
      </c>
      <c r="AH1083" s="79"/>
      <c r="AI1083" s="85" t="s">
        <v>6296</v>
      </c>
      <c r="AJ1083" s="79" t="b">
        <v>0</v>
      </c>
      <c r="AK1083" s="79">
        <v>3</v>
      </c>
      <c r="AL1083" s="85" t="s">
        <v>5645</v>
      </c>
      <c r="AM1083" s="79" t="s">
        <v>6333</v>
      </c>
      <c r="AN1083" s="79" t="b">
        <v>0</v>
      </c>
      <c r="AO1083" s="85" t="s">
        <v>5645</v>
      </c>
      <c r="AP1083" s="79" t="s">
        <v>176</v>
      </c>
      <c r="AQ1083" s="79">
        <v>0</v>
      </c>
      <c r="AR1083" s="79">
        <v>0</v>
      </c>
      <c r="AS1083" s="79"/>
      <c r="AT1083" s="79"/>
      <c r="AU1083" s="79"/>
      <c r="AV1083" s="79"/>
      <c r="AW1083" s="79"/>
      <c r="AX1083" s="79"/>
      <c r="AY1083" s="79"/>
      <c r="AZ1083" s="79"/>
      <c r="BA1083">
        <v>3</v>
      </c>
      <c r="BB1083" s="78" t="str">
        <f>REPLACE(INDEX(GroupVertices[Group], MATCH(Edges[[#This Row],[Vertex 1]],GroupVertices[Vertex],0)),1,1,"")</f>
        <v>3</v>
      </c>
      <c r="BC1083" s="78" t="str">
        <f>REPLACE(INDEX(GroupVertices[Group], MATCH(Edges[[#This Row],[Vertex 2]],GroupVertices[Vertex],0)),1,1,"")</f>
        <v>3</v>
      </c>
      <c r="BD1083" s="48">
        <v>2</v>
      </c>
      <c r="BE1083" s="49">
        <v>9.0909090909090917</v>
      </c>
      <c r="BF1083" s="48">
        <v>2</v>
      </c>
      <c r="BG1083" s="49">
        <v>9.0909090909090917</v>
      </c>
      <c r="BH1083" s="48">
        <v>0</v>
      </c>
      <c r="BI1083" s="49">
        <v>0</v>
      </c>
      <c r="BJ1083" s="48">
        <v>18</v>
      </c>
      <c r="BK1083" s="49">
        <v>81.818181818181813</v>
      </c>
      <c r="BL1083" s="48">
        <v>22</v>
      </c>
    </row>
    <row r="1084" spans="1:64" x14ac:dyDescent="0.25">
      <c r="A1084" s="64" t="s">
        <v>666</v>
      </c>
      <c r="B1084" s="64" t="s">
        <v>812</v>
      </c>
      <c r="C1084" s="65" t="s">
        <v>15845</v>
      </c>
      <c r="D1084" s="66">
        <v>4</v>
      </c>
      <c r="E1084" s="67" t="s">
        <v>136</v>
      </c>
      <c r="F1084" s="68">
        <v>31.714285714285715</v>
      </c>
      <c r="G1084" s="65"/>
      <c r="H1084" s="69"/>
      <c r="I1084" s="70"/>
      <c r="J1084" s="70"/>
      <c r="K1084" s="34" t="s">
        <v>65</v>
      </c>
      <c r="L1084" s="77">
        <v>1084</v>
      </c>
      <c r="M1084" s="77"/>
      <c r="N1084" s="72"/>
      <c r="O1084" s="79" t="s">
        <v>999</v>
      </c>
      <c r="P1084" s="81">
        <v>43168.689293981479</v>
      </c>
      <c r="Q1084" s="79" t="s">
        <v>1191</v>
      </c>
      <c r="R1084" s="79"/>
      <c r="S1084" s="79"/>
      <c r="T1084" s="79" t="s">
        <v>2756</v>
      </c>
      <c r="U1084" s="79"/>
      <c r="V1084" s="83" t="s">
        <v>3803</v>
      </c>
      <c r="W1084" s="81">
        <v>43168.689293981479</v>
      </c>
      <c r="X1084" s="83" t="s">
        <v>4556</v>
      </c>
      <c r="Y1084" s="79"/>
      <c r="Z1084" s="79"/>
      <c r="AA1084" s="85" t="s">
        <v>5764</v>
      </c>
      <c r="AB1084" s="79"/>
      <c r="AC1084" s="79" t="b">
        <v>0</v>
      </c>
      <c r="AD1084" s="79">
        <v>0</v>
      </c>
      <c r="AE1084" s="85" t="s">
        <v>6296</v>
      </c>
      <c r="AF1084" s="79" t="b">
        <v>0</v>
      </c>
      <c r="AG1084" s="79" t="s">
        <v>6304</v>
      </c>
      <c r="AH1084" s="79"/>
      <c r="AI1084" s="85" t="s">
        <v>6296</v>
      </c>
      <c r="AJ1084" s="79" t="b">
        <v>0</v>
      </c>
      <c r="AK1084" s="79">
        <v>4</v>
      </c>
      <c r="AL1084" s="85" t="s">
        <v>5646</v>
      </c>
      <c r="AM1084" s="79" t="s">
        <v>6333</v>
      </c>
      <c r="AN1084" s="79" t="b">
        <v>0</v>
      </c>
      <c r="AO1084" s="85" t="s">
        <v>5646</v>
      </c>
      <c r="AP1084" s="79" t="s">
        <v>176</v>
      </c>
      <c r="AQ1084" s="79">
        <v>0</v>
      </c>
      <c r="AR1084" s="79">
        <v>0</v>
      </c>
      <c r="AS1084" s="79"/>
      <c r="AT1084" s="79"/>
      <c r="AU1084" s="79"/>
      <c r="AV1084" s="79"/>
      <c r="AW1084" s="79"/>
      <c r="AX1084" s="79"/>
      <c r="AY1084" s="79"/>
      <c r="AZ1084" s="79"/>
      <c r="BA1084">
        <v>3</v>
      </c>
      <c r="BB1084" s="78" t="str">
        <f>REPLACE(INDEX(GroupVertices[Group], MATCH(Edges[[#This Row],[Vertex 1]],GroupVertices[Vertex],0)),1,1,"")</f>
        <v>3</v>
      </c>
      <c r="BC1084" s="78" t="str">
        <f>REPLACE(INDEX(GroupVertices[Group], MATCH(Edges[[#This Row],[Vertex 2]],GroupVertices[Vertex],0)),1,1,"")</f>
        <v>3</v>
      </c>
      <c r="BD1084" s="48"/>
      <c r="BE1084" s="49"/>
      <c r="BF1084" s="48"/>
      <c r="BG1084" s="49"/>
      <c r="BH1084" s="48"/>
      <c r="BI1084" s="49"/>
      <c r="BJ1084" s="48"/>
      <c r="BK1084" s="49"/>
      <c r="BL1084" s="48"/>
    </row>
    <row r="1085" spans="1:64" x14ac:dyDescent="0.25">
      <c r="A1085" s="64" t="s">
        <v>616</v>
      </c>
      <c r="B1085" s="64" t="s">
        <v>666</v>
      </c>
      <c r="C1085" s="65" t="s">
        <v>15839</v>
      </c>
      <c r="D1085" s="66">
        <v>3</v>
      </c>
      <c r="E1085" s="67" t="s">
        <v>132</v>
      </c>
      <c r="F1085" s="68">
        <v>35</v>
      </c>
      <c r="G1085" s="65"/>
      <c r="H1085" s="69"/>
      <c r="I1085" s="70"/>
      <c r="J1085" s="70"/>
      <c r="K1085" s="34" t="s">
        <v>66</v>
      </c>
      <c r="L1085" s="77">
        <v>1085</v>
      </c>
      <c r="M1085" s="77"/>
      <c r="N1085" s="72"/>
      <c r="O1085" s="79" t="s">
        <v>999</v>
      </c>
      <c r="P1085" s="81">
        <v>43167.876284722224</v>
      </c>
      <c r="Q1085" s="79" t="s">
        <v>1470</v>
      </c>
      <c r="R1085" s="83" t="s">
        <v>2260</v>
      </c>
      <c r="S1085" s="79" t="s">
        <v>2507</v>
      </c>
      <c r="T1085" s="79" t="s">
        <v>2900</v>
      </c>
      <c r="U1085" s="83" t="s">
        <v>3308</v>
      </c>
      <c r="V1085" s="83" t="s">
        <v>3308</v>
      </c>
      <c r="W1085" s="81">
        <v>43167.876284722224</v>
      </c>
      <c r="X1085" s="83" t="s">
        <v>4438</v>
      </c>
      <c r="Y1085" s="79"/>
      <c r="Z1085" s="79"/>
      <c r="AA1085" s="85" t="s">
        <v>5646</v>
      </c>
      <c r="AB1085" s="79"/>
      <c r="AC1085" s="79" t="b">
        <v>0</v>
      </c>
      <c r="AD1085" s="79">
        <v>0</v>
      </c>
      <c r="AE1085" s="85" t="s">
        <v>6296</v>
      </c>
      <c r="AF1085" s="79" t="b">
        <v>0</v>
      </c>
      <c r="AG1085" s="79" t="s">
        <v>6304</v>
      </c>
      <c r="AH1085" s="79"/>
      <c r="AI1085" s="85" t="s">
        <v>6296</v>
      </c>
      <c r="AJ1085" s="79" t="b">
        <v>0</v>
      </c>
      <c r="AK1085" s="79">
        <v>4</v>
      </c>
      <c r="AL1085" s="85" t="s">
        <v>6296</v>
      </c>
      <c r="AM1085" s="79" t="s">
        <v>6329</v>
      </c>
      <c r="AN1085" s="79" t="b">
        <v>0</v>
      </c>
      <c r="AO1085" s="85" t="s">
        <v>5646</v>
      </c>
      <c r="AP1085" s="79" t="s">
        <v>6415</v>
      </c>
      <c r="AQ1085" s="79">
        <v>0</v>
      </c>
      <c r="AR1085" s="79">
        <v>0</v>
      </c>
      <c r="AS1085" s="79"/>
      <c r="AT1085" s="79"/>
      <c r="AU1085" s="79"/>
      <c r="AV1085" s="79"/>
      <c r="AW1085" s="79"/>
      <c r="AX1085" s="79"/>
      <c r="AY1085" s="79"/>
      <c r="AZ1085" s="79"/>
      <c r="BA1085">
        <v>1</v>
      </c>
      <c r="BB1085" s="78" t="str">
        <f>REPLACE(INDEX(GroupVertices[Group], MATCH(Edges[[#This Row],[Vertex 1]],GroupVertices[Vertex],0)),1,1,"")</f>
        <v>3</v>
      </c>
      <c r="BC1085" s="78" t="str">
        <f>REPLACE(INDEX(GroupVertices[Group], MATCH(Edges[[#This Row],[Vertex 2]],GroupVertices[Vertex],0)),1,1,"")</f>
        <v>3</v>
      </c>
      <c r="BD1085" s="48">
        <v>2</v>
      </c>
      <c r="BE1085" s="49">
        <v>7.6923076923076925</v>
      </c>
      <c r="BF1085" s="48">
        <v>2</v>
      </c>
      <c r="BG1085" s="49">
        <v>7.6923076923076925</v>
      </c>
      <c r="BH1085" s="48">
        <v>0</v>
      </c>
      <c r="BI1085" s="49">
        <v>0</v>
      </c>
      <c r="BJ1085" s="48">
        <v>22</v>
      </c>
      <c r="BK1085" s="49">
        <v>84.615384615384613</v>
      </c>
      <c r="BL1085" s="48">
        <v>26</v>
      </c>
    </row>
    <row r="1086" spans="1:64" x14ac:dyDescent="0.25">
      <c r="A1086" s="64" t="s">
        <v>537</v>
      </c>
      <c r="B1086" s="64" t="s">
        <v>616</v>
      </c>
      <c r="C1086" s="65" t="s">
        <v>15839</v>
      </c>
      <c r="D1086" s="66">
        <v>3</v>
      </c>
      <c r="E1086" s="67" t="s">
        <v>132</v>
      </c>
      <c r="F1086" s="68">
        <v>35</v>
      </c>
      <c r="G1086" s="65"/>
      <c r="H1086" s="69"/>
      <c r="I1086" s="70"/>
      <c r="J1086" s="70"/>
      <c r="K1086" s="34" t="s">
        <v>65</v>
      </c>
      <c r="L1086" s="77">
        <v>1086</v>
      </c>
      <c r="M1086" s="77"/>
      <c r="N1086" s="72"/>
      <c r="O1086" s="79" t="s">
        <v>999</v>
      </c>
      <c r="P1086" s="81">
        <v>43168.678668981483</v>
      </c>
      <c r="Q1086" s="79" t="s">
        <v>1565</v>
      </c>
      <c r="R1086" s="79" t="s">
        <v>2305</v>
      </c>
      <c r="S1086" s="79" t="s">
        <v>2502</v>
      </c>
      <c r="T1086" s="79" t="s">
        <v>2945</v>
      </c>
      <c r="U1086" s="83" t="s">
        <v>3322</v>
      </c>
      <c r="V1086" s="83" t="s">
        <v>3322</v>
      </c>
      <c r="W1086" s="81">
        <v>43168.678668981483</v>
      </c>
      <c r="X1086" s="83" t="s">
        <v>4557</v>
      </c>
      <c r="Y1086" s="79"/>
      <c r="Z1086" s="79"/>
      <c r="AA1086" s="85" t="s">
        <v>5765</v>
      </c>
      <c r="AB1086" s="79"/>
      <c r="AC1086" s="79" t="b">
        <v>0</v>
      </c>
      <c r="AD1086" s="79">
        <v>0</v>
      </c>
      <c r="AE1086" s="85" t="s">
        <v>6296</v>
      </c>
      <c r="AF1086" s="79" t="b">
        <v>0</v>
      </c>
      <c r="AG1086" s="79" t="s">
        <v>6304</v>
      </c>
      <c r="AH1086" s="79"/>
      <c r="AI1086" s="85" t="s">
        <v>6296</v>
      </c>
      <c r="AJ1086" s="79" t="b">
        <v>0</v>
      </c>
      <c r="AK1086" s="79">
        <v>0</v>
      </c>
      <c r="AL1086" s="85" t="s">
        <v>6296</v>
      </c>
      <c r="AM1086" s="79" t="s">
        <v>6329</v>
      </c>
      <c r="AN1086" s="79" t="b">
        <v>0</v>
      </c>
      <c r="AO1086" s="85" t="s">
        <v>5765</v>
      </c>
      <c r="AP1086" s="79" t="s">
        <v>176</v>
      </c>
      <c r="AQ1086" s="79">
        <v>0</v>
      </c>
      <c r="AR1086" s="79">
        <v>0</v>
      </c>
      <c r="AS1086" s="79"/>
      <c r="AT1086" s="79"/>
      <c r="AU1086" s="79"/>
      <c r="AV1086" s="79"/>
      <c r="AW1086" s="79"/>
      <c r="AX1086" s="79"/>
      <c r="AY1086" s="79"/>
      <c r="AZ1086" s="79"/>
      <c r="BA1086">
        <v>1</v>
      </c>
      <c r="BB1086" s="78" t="str">
        <f>REPLACE(INDEX(GroupVertices[Group], MATCH(Edges[[#This Row],[Vertex 1]],GroupVertices[Vertex],0)),1,1,"")</f>
        <v>3</v>
      </c>
      <c r="BC1086" s="78" t="str">
        <f>REPLACE(INDEX(GroupVertices[Group], MATCH(Edges[[#This Row],[Vertex 2]],GroupVertices[Vertex],0)),1,1,"")</f>
        <v>3</v>
      </c>
      <c r="BD1086" s="48">
        <v>0</v>
      </c>
      <c r="BE1086" s="49">
        <v>0</v>
      </c>
      <c r="BF1086" s="48">
        <v>1</v>
      </c>
      <c r="BG1086" s="49">
        <v>4.166666666666667</v>
      </c>
      <c r="BH1086" s="48">
        <v>0</v>
      </c>
      <c r="BI1086" s="49">
        <v>0</v>
      </c>
      <c r="BJ1086" s="48">
        <v>23</v>
      </c>
      <c r="BK1086" s="49">
        <v>95.833333333333329</v>
      </c>
      <c r="BL1086" s="48">
        <v>24</v>
      </c>
    </row>
    <row r="1087" spans="1:64" x14ac:dyDescent="0.25">
      <c r="A1087" s="64" t="s">
        <v>666</v>
      </c>
      <c r="B1087" s="64" t="s">
        <v>616</v>
      </c>
      <c r="C1087" s="65" t="s">
        <v>15839</v>
      </c>
      <c r="D1087" s="66">
        <v>3</v>
      </c>
      <c r="E1087" s="67" t="s">
        <v>132</v>
      </c>
      <c r="F1087" s="68">
        <v>35</v>
      </c>
      <c r="G1087" s="65"/>
      <c r="H1087" s="69"/>
      <c r="I1087" s="70"/>
      <c r="J1087" s="70"/>
      <c r="K1087" s="34" t="s">
        <v>66</v>
      </c>
      <c r="L1087" s="77">
        <v>1087</v>
      </c>
      <c r="M1087" s="77"/>
      <c r="N1087" s="72"/>
      <c r="O1087" s="79" t="s">
        <v>999</v>
      </c>
      <c r="P1087" s="81">
        <v>43168.689293981479</v>
      </c>
      <c r="Q1087" s="79" t="s">
        <v>1191</v>
      </c>
      <c r="R1087" s="79"/>
      <c r="S1087" s="79"/>
      <c r="T1087" s="79" t="s">
        <v>2756</v>
      </c>
      <c r="U1087" s="79"/>
      <c r="V1087" s="83" t="s">
        <v>3803</v>
      </c>
      <c r="W1087" s="81">
        <v>43168.689293981479</v>
      </c>
      <c r="X1087" s="83" t="s">
        <v>4556</v>
      </c>
      <c r="Y1087" s="79"/>
      <c r="Z1087" s="79"/>
      <c r="AA1087" s="85" t="s">
        <v>5764</v>
      </c>
      <c r="AB1087" s="79"/>
      <c r="AC1087" s="79" t="b">
        <v>0</v>
      </c>
      <c r="AD1087" s="79">
        <v>0</v>
      </c>
      <c r="AE1087" s="85" t="s">
        <v>6296</v>
      </c>
      <c r="AF1087" s="79" t="b">
        <v>0</v>
      </c>
      <c r="AG1087" s="79" t="s">
        <v>6304</v>
      </c>
      <c r="AH1087" s="79"/>
      <c r="AI1087" s="85" t="s">
        <v>6296</v>
      </c>
      <c r="AJ1087" s="79" t="b">
        <v>0</v>
      </c>
      <c r="AK1087" s="79">
        <v>4</v>
      </c>
      <c r="AL1087" s="85" t="s">
        <v>5646</v>
      </c>
      <c r="AM1087" s="79" t="s">
        <v>6333</v>
      </c>
      <c r="AN1087" s="79" t="b">
        <v>0</v>
      </c>
      <c r="AO1087" s="85" t="s">
        <v>5646</v>
      </c>
      <c r="AP1087" s="79" t="s">
        <v>176</v>
      </c>
      <c r="AQ1087" s="79">
        <v>0</v>
      </c>
      <c r="AR1087" s="79">
        <v>0</v>
      </c>
      <c r="AS1087" s="79"/>
      <c r="AT1087" s="79"/>
      <c r="AU1087" s="79"/>
      <c r="AV1087" s="79"/>
      <c r="AW1087" s="79"/>
      <c r="AX1087" s="79"/>
      <c r="AY1087" s="79"/>
      <c r="AZ1087" s="79"/>
      <c r="BA1087">
        <v>1</v>
      </c>
      <c r="BB1087" s="78" t="str">
        <f>REPLACE(INDEX(GroupVertices[Group], MATCH(Edges[[#This Row],[Vertex 1]],GroupVertices[Vertex],0)),1,1,"")</f>
        <v>3</v>
      </c>
      <c r="BC1087" s="78" t="str">
        <f>REPLACE(INDEX(GroupVertices[Group], MATCH(Edges[[#This Row],[Vertex 2]],GroupVertices[Vertex],0)),1,1,"")</f>
        <v>3</v>
      </c>
      <c r="BD1087" s="48">
        <v>2</v>
      </c>
      <c r="BE1087" s="49">
        <v>9.0909090909090917</v>
      </c>
      <c r="BF1087" s="48">
        <v>2</v>
      </c>
      <c r="BG1087" s="49">
        <v>9.0909090909090917</v>
      </c>
      <c r="BH1087" s="48">
        <v>0</v>
      </c>
      <c r="BI1087" s="49">
        <v>0</v>
      </c>
      <c r="BJ1087" s="48">
        <v>18</v>
      </c>
      <c r="BK1087" s="49">
        <v>81.818181818181813</v>
      </c>
      <c r="BL1087" s="48">
        <v>22</v>
      </c>
    </row>
    <row r="1088" spans="1:64" x14ac:dyDescent="0.25">
      <c r="A1088" s="64" t="s">
        <v>666</v>
      </c>
      <c r="B1088" s="64" t="s">
        <v>960</v>
      </c>
      <c r="C1088" s="65" t="s">
        <v>15839</v>
      </c>
      <c r="D1088" s="66">
        <v>3</v>
      </c>
      <c r="E1088" s="67" t="s">
        <v>132</v>
      </c>
      <c r="F1088" s="68">
        <v>35</v>
      </c>
      <c r="G1088" s="65"/>
      <c r="H1088" s="69"/>
      <c r="I1088" s="70"/>
      <c r="J1088" s="70"/>
      <c r="K1088" s="34" t="s">
        <v>65</v>
      </c>
      <c r="L1088" s="77">
        <v>1088</v>
      </c>
      <c r="M1088" s="77"/>
      <c r="N1088" s="72"/>
      <c r="O1088" s="79" t="s">
        <v>999</v>
      </c>
      <c r="P1088" s="81">
        <v>43169.640972222223</v>
      </c>
      <c r="Q1088" s="79" t="s">
        <v>1566</v>
      </c>
      <c r="R1088" s="83" t="s">
        <v>2306</v>
      </c>
      <c r="S1088" s="79" t="s">
        <v>2510</v>
      </c>
      <c r="T1088" s="79" t="s">
        <v>2665</v>
      </c>
      <c r="U1088" s="79"/>
      <c r="V1088" s="83" t="s">
        <v>3803</v>
      </c>
      <c r="W1088" s="81">
        <v>43169.640972222223</v>
      </c>
      <c r="X1088" s="83" t="s">
        <v>4558</v>
      </c>
      <c r="Y1088" s="79"/>
      <c r="Z1088" s="79"/>
      <c r="AA1088" s="85" t="s">
        <v>5766</v>
      </c>
      <c r="AB1088" s="79"/>
      <c r="AC1088" s="79" t="b">
        <v>0</v>
      </c>
      <c r="AD1088" s="79">
        <v>0</v>
      </c>
      <c r="AE1088" s="85" t="s">
        <v>6296</v>
      </c>
      <c r="AF1088" s="79" t="b">
        <v>0</v>
      </c>
      <c r="AG1088" s="79" t="s">
        <v>6304</v>
      </c>
      <c r="AH1088" s="79"/>
      <c r="AI1088" s="85" t="s">
        <v>6296</v>
      </c>
      <c r="AJ1088" s="79" t="b">
        <v>0</v>
      </c>
      <c r="AK1088" s="79">
        <v>0</v>
      </c>
      <c r="AL1088" s="85" t="s">
        <v>6296</v>
      </c>
      <c r="AM1088" s="79" t="s">
        <v>6359</v>
      </c>
      <c r="AN1088" s="79" t="b">
        <v>0</v>
      </c>
      <c r="AO1088" s="85" t="s">
        <v>5766</v>
      </c>
      <c r="AP1088" s="79" t="s">
        <v>176</v>
      </c>
      <c r="AQ1088" s="79">
        <v>0</v>
      </c>
      <c r="AR1088" s="79">
        <v>0</v>
      </c>
      <c r="AS1088" s="79"/>
      <c r="AT1088" s="79"/>
      <c r="AU1088" s="79"/>
      <c r="AV1088" s="79"/>
      <c r="AW1088" s="79"/>
      <c r="AX1088" s="79"/>
      <c r="AY1088" s="79"/>
      <c r="AZ1088" s="79"/>
      <c r="BA1088">
        <v>1</v>
      </c>
      <c r="BB1088" s="78" t="str">
        <f>REPLACE(INDEX(GroupVertices[Group], MATCH(Edges[[#This Row],[Vertex 1]],GroupVertices[Vertex],0)),1,1,"")</f>
        <v>3</v>
      </c>
      <c r="BC1088" s="78" t="str">
        <f>REPLACE(INDEX(GroupVertices[Group], MATCH(Edges[[#This Row],[Vertex 2]],GroupVertices[Vertex],0)),1,1,"")</f>
        <v>3</v>
      </c>
      <c r="BD1088" s="48">
        <v>1</v>
      </c>
      <c r="BE1088" s="49">
        <v>11.111111111111111</v>
      </c>
      <c r="BF1088" s="48">
        <v>0</v>
      </c>
      <c r="BG1088" s="49">
        <v>0</v>
      </c>
      <c r="BH1088" s="48">
        <v>0</v>
      </c>
      <c r="BI1088" s="49">
        <v>0</v>
      </c>
      <c r="BJ1088" s="48">
        <v>8</v>
      </c>
      <c r="BK1088" s="49">
        <v>88.888888888888886</v>
      </c>
      <c r="BL1088" s="48">
        <v>9</v>
      </c>
    </row>
    <row r="1089" spans="1:64" x14ac:dyDescent="0.25">
      <c r="A1089" s="64" t="s">
        <v>666</v>
      </c>
      <c r="B1089" s="64" t="s">
        <v>961</v>
      </c>
      <c r="C1089" s="65" t="s">
        <v>15839</v>
      </c>
      <c r="D1089" s="66">
        <v>3</v>
      </c>
      <c r="E1089" s="67" t="s">
        <v>132</v>
      </c>
      <c r="F1089" s="68">
        <v>35</v>
      </c>
      <c r="G1089" s="65"/>
      <c r="H1089" s="69"/>
      <c r="I1089" s="70"/>
      <c r="J1089" s="70"/>
      <c r="K1089" s="34" t="s">
        <v>65</v>
      </c>
      <c r="L1089" s="77">
        <v>1089</v>
      </c>
      <c r="M1089" s="77"/>
      <c r="N1089" s="72"/>
      <c r="O1089" s="79" t="s">
        <v>999</v>
      </c>
      <c r="P1089" s="81">
        <v>43170.668749999997</v>
      </c>
      <c r="Q1089" s="79" t="s">
        <v>1567</v>
      </c>
      <c r="R1089" s="83" t="s">
        <v>2307</v>
      </c>
      <c r="S1089" s="79" t="s">
        <v>2510</v>
      </c>
      <c r="T1089" s="79" t="s">
        <v>2946</v>
      </c>
      <c r="U1089" s="79"/>
      <c r="V1089" s="83" t="s">
        <v>3803</v>
      </c>
      <c r="W1089" s="81">
        <v>43170.668749999997</v>
      </c>
      <c r="X1089" s="83" t="s">
        <v>4559</v>
      </c>
      <c r="Y1089" s="79"/>
      <c r="Z1089" s="79"/>
      <c r="AA1089" s="85" t="s">
        <v>5767</v>
      </c>
      <c r="AB1089" s="79"/>
      <c r="AC1089" s="79" t="b">
        <v>0</v>
      </c>
      <c r="AD1089" s="79">
        <v>0</v>
      </c>
      <c r="AE1089" s="85" t="s">
        <v>6296</v>
      </c>
      <c r="AF1089" s="79" t="b">
        <v>0</v>
      </c>
      <c r="AG1089" s="79" t="s">
        <v>6304</v>
      </c>
      <c r="AH1089" s="79"/>
      <c r="AI1089" s="85" t="s">
        <v>6296</v>
      </c>
      <c r="AJ1089" s="79" t="b">
        <v>0</v>
      </c>
      <c r="AK1089" s="79">
        <v>0</v>
      </c>
      <c r="AL1089" s="85" t="s">
        <v>6296</v>
      </c>
      <c r="AM1089" s="79" t="s">
        <v>6359</v>
      </c>
      <c r="AN1089" s="79" t="b">
        <v>0</v>
      </c>
      <c r="AO1089" s="85" t="s">
        <v>5767</v>
      </c>
      <c r="AP1089" s="79" t="s">
        <v>176</v>
      </c>
      <c r="AQ1089" s="79">
        <v>0</v>
      </c>
      <c r="AR1089" s="79">
        <v>0</v>
      </c>
      <c r="AS1089" s="79"/>
      <c r="AT1089" s="79"/>
      <c r="AU1089" s="79"/>
      <c r="AV1089" s="79"/>
      <c r="AW1089" s="79"/>
      <c r="AX1089" s="79"/>
      <c r="AY1089" s="79"/>
      <c r="AZ1089" s="79"/>
      <c r="BA1089">
        <v>1</v>
      </c>
      <c r="BB1089" s="78" t="str">
        <f>REPLACE(INDEX(GroupVertices[Group], MATCH(Edges[[#This Row],[Vertex 1]],GroupVertices[Vertex],0)),1,1,"")</f>
        <v>3</v>
      </c>
      <c r="BC1089" s="78" t="str">
        <f>REPLACE(INDEX(GroupVertices[Group], MATCH(Edges[[#This Row],[Vertex 2]],GroupVertices[Vertex],0)),1,1,"")</f>
        <v>3</v>
      </c>
      <c r="BD1089" s="48"/>
      <c r="BE1089" s="49"/>
      <c r="BF1089" s="48"/>
      <c r="BG1089" s="49"/>
      <c r="BH1089" s="48"/>
      <c r="BI1089" s="49"/>
      <c r="BJ1089" s="48"/>
      <c r="BK1089" s="49"/>
      <c r="BL1089" s="48"/>
    </row>
    <row r="1090" spans="1:64" x14ac:dyDescent="0.25">
      <c r="A1090" s="64" t="s">
        <v>666</v>
      </c>
      <c r="B1090" s="64" t="s">
        <v>962</v>
      </c>
      <c r="C1090" s="65" t="s">
        <v>15839</v>
      </c>
      <c r="D1090" s="66">
        <v>3</v>
      </c>
      <c r="E1090" s="67" t="s">
        <v>132</v>
      </c>
      <c r="F1090" s="68">
        <v>35</v>
      </c>
      <c r="G1090" s="65"/>
      <c r="H1090" s="69"/>
      <c r="I1090" s="70"/>
      <c r="J1090" s="70"/>
      <c r="K1090" s="34" t="s">
        <v>65</v>
      </c>
      <c r="L1090" s="77">
        <v>1090</v>
      </c>
      <c r="M1090" s="77"/>
      <c r="N1090" s="72"/>
      <c r="O1090" s="79" t="s">
        <v>999</v>
      </c>
      <c r="P1090" s="81">
        <v>43170.668749999997</v>
      </c>
      <c r="Q1090" s="79" t="s">
        <v>1567</v>
      </c>
      <c r="R1090" s="83" t="s">
        <v>2307</v>
      </c>
      <c r="S1090" s="79" t="s">
        <v>2510</v>
      </c>
      <c r="T1090" s="79" t="s">
        <v>2946</v>
      </c>
      <c r="U1090" s="79"/>
      <c r="V1090" s="83" t="s">
        <v>3803</v>
      </c>
      <c r="W1090" s="81">
        <v>43170.668749999997</v>
      </c>
      <c r="X1090" s="83" t="s">
        <v>4559</v>
      </c>
      <c r="Y1090" s="79"/>
      <c r="Z1090" s="79"/>
      <c r="AA1090" s="85" t="s">
        <v>5767</v>
      </c>
      <c r="AB1090" s="79"/>
      <c r="AC1090" s="79" t="b">
        <v>0</v>
      </c>
      <c r="AD1090" s="79">
        <v>0</v>
      </c>
      <c r="AE1090" s="85" t="s">
        <v>6296</v>
      </c>
      <c r="AF1090" s="79" t="b">
        <v>0</v>
      </c>
      <c r="AG1090" s="79" t="s">
        <v>6304</v>
      </c>
      <c r="AH1090" s="79"/>
      <c r="AI1090" s="85" t="s">
        <v>6296</v>
      </c>
      <c r="AJ1090" s="79" t="b">
        <v>0</v>
      </c>
      <c r="AK1090" s="79">
        <v>0</v>
      </c>
      <c r="AL1090" s="85" t="s">
        <v>6296</v>
      </c>
      <c r="AM1090" s="79" t="s">
        <v>6359</v>
      </c>
      <c r="AN1090" s="79" t="b">
        <v>0</v>
      </c>
      <c r="AO1090" s="85" t="s">
        <v>5767</v>
      </c>
      <c r="AP1090" s="79" t="s">
        <v>176</v>
      </c>
      <c r="AQ1090" s="79">
        <v>0</v>
      </c>
      <c r="AR1090" s="79">
        <v>0</v>
      </c>
      <c r="AS1090" s="79"/>
      <c r="AT1090" s="79"/>
      <c r="AU1090" s="79"/>
      <c r="AV1090" s="79"/>
      <c r="AW1090" s="79"/>
      <c r="AX1090" s="79"/>
      <c r="AY1090" s="79"/>
      <c r="AZ1090" s="79"/>
      <c r="BA1090">
        <v>1</v>
      </c>
      <c r="BB1090" s="78" t="str">
        <f>REPLACE(INDEX(GroupVertices[Group], MATCH(Edges[[#This Row],[Vertex 1]],GroupVertices[Vertex],0)),1,1,"")</f>
        <v>3</v>
      </c>
      <c r="BC1090" s="78" t="str">
        <f>REPLACE(INDEX(GroupVertices[Group], MATCH(Edges[[#This Row],[Vertex 2]],GroupVertices[Vertex],0)),1,1,"")</f>
        <v>3</v>
      </c>
      <c r="BD1090" s="48"/>
      <c r="BE1090" s="49"/>
      <c r="BF1090" s="48"/>
      <c r="BG1090" s="49"/>
      <c r="BH1090" s="48"/>
      <c r="BI1090" s="49"/>
      <c r="BJ1090" s="48"/>
      <c r="BK1090" s="49"/>
      <c r="BL1090" s="48"/>
    </row>
    <row r="1091" spans="1:64" x14ac:dyDescent="0.25">
      <c r="A1091" s="64" t="s">
        <v>666</v>
      </c>
      <c r="B1091" s="64" t="s">
        <v>963</v>
      </c>
      <c r="C1091" s="65" t="s">
        <v>15839</v>
      </c>
      <c r="D1091" s="66">
        <v>3</v>
      </c>
      <c r="E1091" s="67" t="s">
        <v>132</v>
      </c>
      <c r="F1091" s="68">
        <v>35</v>
      </c>
      <c r="G1091" s="65"/>
      <c r="H1091" s="69"/>
      <c r="I1091" s="70"/>
      <c r="J1091" s="70"/>
      <c r="K1091" s="34" t="s">
        <v>65</v>
      </c>
      <c r="L1091" s="77">
        <v>1091</v>
      </c>
      <c r="M1091" s="77"/>
      <c r="N1091" s="72"/>
      <c r="O1091" s="79" t="s">
        <v>999</v>
      </c>
      <c r="P1091" s="81">
        <v>43170.668749999997</v>
      </c>
      <c r="Q1091" s="79" t="s">
        <v>1567</v>
      </c>
      <c r="R1091" s="83" t="s">
        <v>2307</v>
      </c>
      <c r="S1091" s="79" t="s">
        <v>2510</v>
      </c>
      <c r="T1091" s="79" t="s">
        <v>2946</v>
      </c>
      <c r="U1091" s="79"/>
      <c r="V1091" s="83" t="s">
        <v>3803</v>
      </c>
      <c r="W1091" s="81">
        <v>43170.668749999997</v>
      </c>
      <c r="X1091" s="83" t="s">
        <v>4559</v>
      </c>
      <c r="Y1091" s="79"/>
      <c r="Z1091" s="79"/>
      <c r="AA1091" s="85" t="s">
        <v>5767</v>
      </c>
      <c r="AB1091" s="79"/>
      <c r="AC1091" s="79" t="b">
        <v>0</v>
      </c>
      <c r="AD1091" s="79">
        <v>0</v>
      </c>
      <c r="AE1091" s="85" t="s">
        <v>6296</v>
      </c>
      <c r="AF1091" s="79" t="b">
        <v>0</v>
      </c>
      <c r="AG1091" s="79" t="s">
        <v>6304</v>
      </c>
      <c r="AH1091" s="79"/>
      <c r="AI1091" s="85" t="s">
        <v>6296</v>
      </c>
      <c r="AJ1091" s="79" t="b">
        <v>0</v>
      </c>
      <c r="AK1091" s="79">
        <v>0</v>
      </c>
      <c r="AL1091" s="85" t="s">
        <v>6296</v>
      </c>
      <c r="AM1091" s="79" t="s">
        <v>6359</v>
      </c>
      <c r="AN1091" s="79" t="b">
        <v>0</v>
      </c>
      <c r="AO1091" s="85" t="s">
        <v>5767</v>
      </c>
      <c r="AP1091" s="79" t="s">
        <v>176</v>
      </c>
      <c r="AQ1091" s="79">
        <v>0</v>
      </c>
      <c r="AR1091" s="79">
        <v>0</v>
      </c>
      <c r="AS1091" s="79"/>
      <c r="AT1091" s="79"/>
      <c r="AU1091" s="79"/>
      <c r="AV1091" s="79"/>
      <c r="AW1091" s="79"/>
      <c r="AX1091" s="79"/>
      <c r="AY1091" s="79"/>
      <c r="AZ1091" s="79"/>
      <c r="BA1091">
        <v>1</v>
      </c>
      <c r="BB1091" s="78" t="str">
        <f>REPLACE(INDEX(GroupVertices[Group], MATCH(Edges[[#This Row],[Vertex 1]],GroupVertices[Vertex],0)),1,1,"")</f>
        <v>3</v>
      </c>
      <c r="BC1091" s="78" t="str">
        <f>REPLACE(INDEX(GroupVertices[Group], MATCH(Edges[[#This Row],[Vertex 2]],GroupVertices[Vertex],0)),1,1,"")</f>
        <v>3</v>
      </c>
      <c r="BD1091" s="48">
        <v>1</v>
      </c>
      <c r="BE1091" s="49">
        <v>7.1428571428571432</v>
      </c>
      <c r="BF1091" s="48">
        <v>0</v>
      </c>
      <c r="BG1091" s="49">
        <v>0</v>
      </c>
      <c r="BH1091" s="48">
        <v>0</v>
      </c>
      <c r="BI1091" s="49">
        <v>0</v>
      </c>
      <c r="BJ1091" s="48">
        <v>13</v>
      </c>
      <c r="BK1091" s="49">
        <v>92.857142857142861</v>
      </c>
      <c r="BL1091" s="48">
        <v>14</v>
      </c>
    </row>
    <row r="1092" spans="1:64" x14ac:dyDescent="0.25">
      <c r="A1092" s="64" t="s">
        <v>628</v>
      </c>
      <c r="B1092" s="64" t="s">
        <v>921</v>
      </c>
      <c r="C1092" s="65" t="s">
        <v>15839</v>
      </c>
      <c r="D1092" s="66">
        <v>3</v>
      </c>
      <c r="E1092" s="67" t="s">
        <v>132</v>
      </c>
      <c r="F1092" s="68">
        <v>35</v>
      </c>
      <c r="G1092" s="65"/>
      <c r="H1092" s="69"/>
      <c r="I1092" s="70"/>
      <c r="J1092" s="70"/>
      <c r="K1092" s="34" t="s">
        <v>65</v>
      </c>
      <c r="L1092" s="77">
        <v>1092</v>
      </c>
      <c r="M1092" s="77"/>
      <c r="N1092" s="72"/>
      <c r="O1092" s="79" t="s">
        <v>999</v>
      </c>
      <c r="P1092" s="81">
        <v>43167.45648148148</v>
      </c>
      <c r="Q1092" s="79" t="s">
        <v>1490</v>
      </c>
      <c r="R1092" s="79"/>
      <c r="S1092" s="79"/>
      <c r="T1092" s="79" t="s">
        <v>2909</v>
      </c>
      <c r="U1092" s="83" t="s">
        <v>3312</v>
      </c>
      <c r="V1092" s="83" t="s">
        <v>3312</v>
      </c>
      <c r="W1092" s="81">
        <v>43167.45648148148</v>
      </c>
      <c r="X1092" s="83" t="s">
        <v>4464</v>
      </c>
      <c r="Y1092" s="79"/>
      <c r="Z1092" s="79"/>
      <c r="AA1092" s="85" t="s">
        <v>5672</v>
      </c>
      <c r="AB1092" s="79"/>
      <c r="AC1092" s="79" t="b">
        <v>0</v>
      </c>
      <c r="AD1092" s="79">
        <v>4</v>
      </c>
      <c r="AE1092" s="85" t="s">
        <v>6296</v>
      </c>
      <c r="AF1092" s="79" t="b">
        <v>0</v>
      </c>
      <c r="AG1092" s="79" t="s">
        <v>6304</v>
      </c>
      <c r="AH1092" s="79"/>
      <c r="AI1092" s="85" t="s">
        <v>6296</v>
      </c>
      <c r="AJ1092" s="79" t="b">
        <v>0</v>
      </c>
      <c r="AK1092" s="79">
        <v>3</v>
      </c>
      <c r="AL1092" s="85" t="s">
        <v>6296</v>
      </c>
      <c r="AM1092" s="79" t="s">
        <v>6328</v>
      </c>
      <c r="AN1092" s="79" t="b">
        <v>0</v>
      </c>
      <c r="AO1092" s="85" t="s">
        <v>5672</v>
      </c>
      <c r="AP1092" s="79" t="s">
        <v>6415</v>
      </c>
      <c r="AQ1092" s="79">
        <v>0</v>
      </c>
      <c r="AR1092" s="79">
        <v>0</v>
      </c>
      <c r="AS1092" s="79"/>
      <c r="AT1092" s="79"/>
      <c r="AU1092" s="79"/>
      <c r="AV1092" s="79"/>
      <c r="AW1092" s="79"/>
      <c r="AX1092" s="79"/>
      <c r="AY1092" s="79"/>
      <c r="AZ1092" s="79"/>
      <c r="BA1092">
        <v>1</v>
      </c>
      <c r="BB1092" s="78" t="str">
        <f>REPLACE(INDEX(GroupVertices[Group], MATCH(Edges[[#This Row],[Vertex 1]],GroupVertices[Vertex],0)),1,1,"")</f>
        <v>2</v>
      </c>
      <c r="BC1092" s="78" t="str">
        <f>REPLACE(INDEX(GroupVertices[Group], MATCH(Edges[[#This Row],[Vertex 2]],GroupVertices[Vertex],0)),1,1,"")</f>
        <v>2</v>
      </c>
      <c r="BD1092" s="48"/>
      <c r="BE1092" s="49"/>
      <c r="BF1092" s="48"/>
      <c r="BG1092" s="49"/>
      <c r="BH1092" s="48"/>
      <c r="BI1092" s="49"/>
      <c r="BJ1092" s="48"/>
      <c r="BK1092" s="49"/>
      <c r="BL1092" s="48"/>
    </row>
    <row r="1093" spans="1:64" x14ac:dyDescent="0.25">
      <c r="A1093" s="64" t="s">
        <v>666</v>
      </c>
      <c r="B1093" s="64" t="s">
        <v>921</v>
      </c>
      <c r="C1093" s="65" t="s">
        <v>15839</v>
      </c>
      <c r="D1093" s="66">
        <v>3</v>
      </c>
      <c r="E1093" s="67" t="s">
        <v>132</v>
      </c>
      <c r="F1093" s="68">
        <v>35</v>
      </c>
      <c r="G1093" s="65"/>
      <c r="H1093" s="69"/>
      <c r="I1093" s="70"/>
      <c r="J1093" s="70"/>
      <c r="K1093" s="34" t="s">
        <v>65</v>
      </c>
      <c r="L1093" s="77">
        <v>1093</v>
      </c>
      <c r="M1093" s="77"/>
      <c r="N1093" s="72"/>
      <c r="O1093" s="79" t="s">
        <v>999</v>
      </c>
      <c r="P1093" s="81">
        <v>43170.668749999997</v>
      </c>
      <c r="Q1093" s="79" t="s">
        <v>1567</v>
      </c>
      <c r="R1093" s="83" t="s">
        <v>2307</v>
      </c>
      <c r="S1093" s="79" t="s">
        <v>2510</v>
      </c>
      <c r="T1093" s="79" t="s">
        <v>2946</v>
      </c>
      <c r="U1093" s="79"/>
      <c r="V1093" s="83" t="s">
        <v>3803</v>
      </c>
      <c r="W1093" s="81">
        <v>43170.668749999997</v>
      </c>
      <c r="X1093" s="83" t="s">
        <v>4559</v>
      </c>
      <c r="Y1093" s="79"/>
      <c r="Z1093" s="79"/>
      <c r="AA1093" s="85" t="s">
        <v>5767</v>
      </c>
      <c r="AB1093" s="79"/>
      <c r="AC1093" s="79" t="b">
        <v>0</v>
      </c>
      <c r="AD1093" s="79">
        <v>0</v>
      </c>
      <c r="AE1093" s="85" t="s">
        <v>6296</v>
      </c>
      <c r="AF1093" s="79" t="b">
        <v>0</v>
      </c>
      <c r="AG1093" s="79" t="s">
        <v>6304</v>
      </c>
      <c r="AH1093" s="79"/>
      <c r="AI1093" s="85" t="s">
        <v>6296</v>
      </c>
      <c r="AJ1093" s="79" t="b">
        <v>0</v>
      </c>
      <c r="AK1093" s="79">
        <v>0</v>
      </c>
      <c r="AL1093" s="85" t="s">
        <v>6296</v>
      </c>
      <c r="AM1093" s="79" t="s">
        <v>6359</v>
      </c>
      <c r="AN1093" s="79" t="b">
        <v>0</v>
      </c>
      <c r="AO1093" s="85" t="s">
        <v>5767</v>
      </c>
      <c r="AP1093" s="79" t="s">
        <v>176</v>
      </c>
      <c r="AQ1093" s="79">
        <v>0</v>
      </c>
      <c r="AR1093" s="79">
        <v>0</v>
      </c>
      <c r="AS1093" s="79"/>
      <c r="AT1093" s="79"/>
      <c r="AU1093" s="79"/>
      <c r="AV1093" s="79"/>
      <c r="AW1093" s="79"/>
      <c r="AX1093" s="79"/>
      <c r="AY1093" s="79"/>
      <c r="AZ1093" s="79"/>
      <c r="BA1093">
        <v>1</v>
      </c>
      <c r="BB1093" s="78" t="str">
        <f>REPLACE(INDEX(GroupVertices[Group], MATCH(Edges[[#This Row],[Vertex 1]],GroupVertices[Vertex],0)),1,1,"")</f>
        <v>3</v>
      </c>
      <c r="BC1093" s="78" t="str">
        <f>REPLACE(INDEX(GroupVertices[Group], MATCH(Edges[[#This Row],[Vertex 2]],GroupVertices[Vertex],0)),1,1,"")</f>
        <v>2</v>
      </c>
      <c r="BD1093" s="48"/>
      <c r="BE1093" s="49"/>
      <c r="BF1093" s="48"/>
      <c r="BG1093" s="49"/>
      <c r="BH1093" s="48"/>
      <c r="BI1093" s="49"/>
      <c r="BJ1093" s="48"/>
      <c r="BK1093" s="49"/>
      <c r="BL1093" s="48"/>
    </row>
    <row r="1094" spans="1:64" x14ac:dyDescent="0.25">
      <c r="A1094" s="64" t="s">
        <v>668</v>
      </c>
      <c r="B1094" s="64" t="s">
        <v>964</v>
      </c>
      <c r="C1094" s="65" t="s">
        <v>15839</v>
      </c>
      <c r="D1094" s="66">
        <v>3</v>
      </c>
      <c r="E1094" s="67" t="s">
        <v>132</v>
      </c>
      <c r="F1094" s="68">
        <v>35</v>
      </c>
      <c r="G1094" s="65"/>
      <c r="H1094" s="69"/>
      <c r="I1094" s="70"/>
      <c r="J1094" s="70"/>
      <c r="K1094" s="34" t="s">
        <v>65</v>
      </c>
      <c r="L1094" s="77">
        <v>1094</v>
      </c>
      <c r="M1094" s="77"/>
      <c r="N1094" s="72"/>
      <c r="O1094" s="79" t="s">
        <v>999</v>
      </c>
      <c r="P1094" s="81">
        <v>43175.64775462963</v>
      </c>
      <c r="Q1094" s="79" t="s">
        <v>1568</v>
      </c>
      <c r="R1094" s="83" t="s">
        <v>2308</v>
      </c>
      <c r="S1094" s="79" t="s">
        <v>2518</v>
      </c>
      <c r="T1094" s="79" t="s">
        <v>2947</v>
      </c>
      <c r="U1094" s="79"/>
      <c r="V1094" s="83" t="s">
        <v>3804</v>
      </c>
      <c r="W1094" s="81">
        <v>43175.64775462963</v>
      </c>
      <c r="X1094" s="83" t="s">
        <v>4560</v>
      </c>
      <c r="Y1094" s="79"/>
      <c r="Z1094" s="79"/>
      <c r="AA1094" s="85" t="s">
        <v>5768</v>
      </c>
      <c r="AB1094" s="79"/>
      <c r="AC1094" s="79" t="b">
        <v>0</v>
      </c>
      <c r="AD1094" s="79">
        <v>0</v>
      </c>
      <c r="AE1094" s="85" t="s">
        <v>6296</v>
      </c>
      <c r="AF1094" s="79" t="b">
        <v>0</v>
      </c>
      <c r="AG1094" s="79" t="s">
        <v>6304</v>
      </c>
      <c r="AH1094" s="79"/>
      <c r="AI1094" s="85" t="s">
        <v>6296</v>
      </c>
      <c r="AJ1094" s="79" t="b">
        <v>0</v>
      </c>
      <c r="AK1094" s="79">
        <v>10</v>
      </c>
      <c r="AL1094" s="85" t="s">
        <v>6170</v>
      </c>
      <c r="AM1094" s="79" t="s">
        <v>6333</v>
      </c>
      <c r="AN1094" s="79" t="b">
        <v>0</v>
      </c>
      <c r="AO1094" s="85" t="s">
        <v>6170</v>
      </c>
      <c r="AP1094" s="79" t="s">
        <v>176</v>
      </c>
      <c r="AQ1094" s="79">
        <v>0</v>
      </c>
      <c r="AR1094" s="79">
        <v>0</v>
      </c>
      <c r="AS1094" s="79"/>
      <c r="AT1094" s="79"/>
      <c r="AU1094" s="79"/>
      <c r="AV1094" s="79"/>
      <c r="AW1094" s="79"/>
      <c r="AX1094" s="79"/>
      <c r="AY1094" s="79"/>
      <c r="AZ1094" s="79"/>
      <c r="BA1094">
        <v>1</v>
      </c>
      <c r="BB1094" s="78" t="str">
        <f>REPLACE(INDEX(GroupVertices[Group], MATCH(Edges[[#This Row],[Vertex 1]],GroupVertices[Vertex],0)),1,1,"")</f>
        <v>2</v>
      </c>
      <c r="BC1094" s="78" t="str">
        <f>REPLACE(INDEX(GroupVertices[Group], MATCH(Edges[[#This Row],[Vertex 2]],GroupVertices[Vertex],0)),1,1,"")</f>
        <v>2</v>
      </c>
      <c r="BD1094" s="48">
        <v>3</v>
      </c>
      <c r="BE1094" s="49">
        <v>17.647058823529413</v>
      </c>
      <c r="BF1094" s="48">
        <v>0</v>
      </c>
      <c r="BG1094" s="49">
        <v>0</v>
      </c>
      <c r="BH1094" s="48">
        <v>0</v>
      </c>
      <c r="BI1094" s="49">
        <v>0</v>
      </c>
      <c r="BJ1094" s="48">
        <v>14</v>
      </c>
      <c r="BK1094" s="49">
        <v>82.352941176470594</v>
      </c>
      <c r="BL1094" s="48">
        <v>17</v>
      </c>
    </row>
    <row r="1095" spans="1:64" x14ac:dyDescent="0.25">
      <c r="A1095" s="64" t="s">
        <v>668</v>
      </c>
      <c r="B1095" s="64" t="s">
        <v>683</v>
      </c>
      <c r="C1095" s="65" t="s">
        <v>15843</v>
      </c>
      <c r="D1095" s="66">
        <v>6.5</v>
      </c>
      <c r="E1095" s="67" t="s">
        <v>136</v>
      </c>
      <c r="F1095" s="68">
        <v>23.5</v>
      </c>
      <c r="G1095" s="65"/>
      <c r="H1095" s="69"/>
      <c r="I1095" s="70"/>
      <c r="J1095" s="70"/>
      <c r="K1095" s="34" t="s">
        <v>65</v>
      </c>
      <c r="L1095" s="77">
        <v>1095</v>
      </c>
      <c r="M1095" s="77"/>
      <c r="N1095" s="72"/>
      <c r="O1095" s="79" t="s">
        <v>999</v>
      </c>
      <c r="P1095" s="81">
        <v>43175.647326388891</v>
      </c>
      <c r="Q1095" s="79" t="s">
        <v>1569</v>
      </c>
      <c r="R1095" s="83" t="s">
        <v>2309</v>
      </c>
      <c r="S1095" s="79" t="s">
        <v>2518</v>
      </c>
      <c r="T1095" s="79"/>
      <c r="U1095" s="79"/>
      <c r="V1095" s="83" t="s">
        <v>3804</v>
      </c>
      <c r="W1095" s="81">
        <v>43175.647326388891</v>
      </c>
      <c r="X1095" s="83" t="s">
        <v>4561</v>
      </c>
      <c r="Y1095" s="79"/>
      <c r="Z1095" s="79"/>
      <c r="AA1095" s="85" t="s">
        <v>5769</v>
      </c>
      <c r="AB1095" s="79"/>
      <c r="AC1095" s="79" t="b">
        <v>0</v>
      </c>
      <c r="AD1095" s="79">
        <v>0</v>
      </c>
      <c r="AE1095" s="85" t="s">
        <v>6296</v>
      </c>
      <c r="AF1095" s="79" t="b">
        <v>0</v>
      </c>
      <c r="AG1095" s="79" t="s">
        <v>6304</v>
      </c>
      <c r="AH1095" s="79"/>
      <c r="AI1095" s="85" t="s">
        <v>6296</v>
      </c>
      <c r="AJ1095" s="79" t="b">
        <v>0</v>
      </c>
      <c r="AK1095" s="79">
        <v>14</v>
      </c>
      <c r="AL1095" s="85" t="s">
        <v>6169</v>
      </c>
      <c r="AM1095" s="79" t="s">
        <v>6333</v>
      </c>
      <c r="AN1095" s="79" t="b">
        <v>0</v>
      </c>
      <c r="AO1095" s="85" t="s">
        <v>6169</v>
      </c>
      <c r="AP1095" s="79" t="s">
        <v>176</v>
      </c>
      <c r="AQ1095" s="79">
        <v>0</v>
      </c>
      <c r="AR1095" s="79">
        <v>0</v>
      </c>
      <c r="AS1095" s="79"/>
      <c r="AT1095" s="79"/>
      <c r="AU1095" s="79"/>
      <c r="AV1095" s="79"/>
      <c r="AW1095" s="79"/>
      <c r="AX1095" s="79"/>
      <c r="AY1095" s="79"/>
      <c r="AZ1095" s="79"/>
      <c r="BA1095">
        <v>8</v>
      </c>
      <c r="BB1095" s="78" t="str">
        <f>REPLACE(INDEX(GroupVertices[Group], MATCH(Edges[[#This Row],[Vertex 1]],GroupVertices[Vertex],0)),1,1,"")</f>
        <v>2</v>
      </c>
      <c r="BC1095" s="78" t="str">
        <f>REPLACE(INDEX(GroupVertices[Group], MATCH(Edges[[#This Row],[Vertex 2]],GroupVertices[Vertex],0)),1,1,"")</f>
        <v>2</v>
      </c>
      <c r="BD1095" s="48">
        <v>0</v>
      </c>
      <c r="BE1095" s="49">
        <v>0</v>
      </c>
      <c r="BF1095" s="48">
        <v>0</v>
      </c>
      <c r="BG1095" s="49">
        <v>0</v>
      </c>
      <c r="BH1095" s="48">
        <v>0</v>
      </c>
      <c r="BI1095" s="49">
        <v>0</v>
      </c>
      <c r="BJ1095" s="48">
        <v>15</v>
      </c>
      <c r="BK1095" s="49">
        <v>100</v>
      </c>
      <c r="BL1095" s="48">
        <v>15</v>
      </c>
    </row>
    <row r="1096" spans="1:64" x14ac:dyDescent="0.25">
      <c r="A1096" s="64" t="s">
        <v>668</v>
      </c>
      <c r="B1096" s="64" t="s">
        <v>683</v>
      </c>
      <c r="C1096" s="65" t="s">
        <v>15843</v>
      </c>
      <c r="D1096" s="66">
        <v>6.5</v>
      </c>
      <c r="E1096" s="67" t="s">
        <v>136</v>
      </c>
      <c r="F1096" s="68">
        <v>23.5</v>
      </c>
      <c r="G1096" s="65"/>
      <c r="H1096" s="69"/>
      <c r="I1096" s="70"/>
      <c r="J1096" s="70"/>
      <c r="K1096" s="34" t="s">
        <v>65</v>
      </c>
      <c r="L1096" s="77">
        <v>1096</v>
      </c>
      <c r="M1096" s="77"/>
      <c r="N1096" s="72"/>
      <c r="O1096" s="79" t="s">
        <v>999</v>
      </c>
      <c r="P1096" s="81">
        <v>43175.64775462963</v>
      </c>
      <c r="Q1096" s="79" t="s">
        <v>1568</v>
      </c>
      <c r="R1096" s="83" t="s">
        <v>2308</v>
      </c>
      <c r="S1096" s="79" t="s">
        <v>2518</v>
      </c>
      <c r="T1096" s="79" t="s">
        <v>2947</v>
      </c>
      <c r="U1096" s="79"/>
      <c r="V1096" s="83" t="s">
        <v>3804</v>
      </c>
      <c r="W1096" s="81">
        <v>43175.64775462963</v>
      </c>
      <c r="X1096" s="83" t="s">
        <v>4560</v>
      </c>
      <c r="Y1096" s="79"/>
      <c r="Z1096" s="79"/>
      <c r="AA1096" s="85" t="s">
        <v>5768</v>
      </c>
      <c r="AB1096" s="79"/>
      <c r="AC1096" s="79" t="b">
        <v>0</v>
      </c>
      <c r="AD1096" s="79">
        <v>0</v>
      </c>
      <c r="AE1096" s="85" t="s">
        <v>6296</v>
      </c>
      <c r="AF1096" s="79" t="b">
        <v>0</v>
      </c>
      <c r="AG1096" s="79" t="s">
        <v>6304</v>
      </c>
      <c r="AH1096" s="79"/>
      <c r="AI1096" s="85" t="s">
        <v>6296</v>
      </c>
      <c r="AJ1096" s="79" t="b">
        <v>0</v>
      </c>
      <c r="AK1096" s="79">
        <v>10</v>
      </c>
      <c r="AL1096" s="85" t="s">
        <v>6170</v>
      </c>
      <c r="AM1096" s="79" t="s">
        <v>6333</v>
      </c>
      <c r="AN1096" s="79" t="b">
        <v>0</v>
      </c>
      <c r="AO1096" s="85" t="s">
        <v>6170</v>
      </c>
      <c r="AP1096" s="79" t="s">
        <v>176</v>
      </c>
      <c r="AQ1096" s="79">
        <v>0</v>
      </c>
      <c r="AR1096" s="79">
        <v>0</v>
      </c>
      <c r="AS1096" s="79"/>
      <c r="AT1096" s="79"/>
      <c r="AU1096" s="79"/>
      <c r="AV1096" s="79"/>
      <c r="AW1096" s="79"/>
      <c r="AX1096" s="79"/>
      <c r="AY1096" s="79"/>
      <c r="AZ1096" s="79"/>
      <c r="BA1096">
        <v>8</v>
      </c>
      <c r="BB1096" s="78" t="str">
        <f>REPLACE(INDEX(GroupVertices[Group], MATCH(Edges[[#This Row],[Vertex 1]],GroupVertices[Vertex],0)),1,1,"")</f>
        <v>2</v>
      </c>
      <c r="BC1096" s="78" t="str">
        <f>REPLACE(INDEX(GroupVertices[Group], MATCH(Edges[[#This Row],[Vertex 2]],GroupVertices[Vertex],0)),1,1,"")</f>
        <v>2</v>
      </c>
      <c r="BD1096" s="48"/>
      <c r="BE1096" s="49"/>
      <c r="BF1096" s="48"/>
      <c r="BG1096" s="49"/>
      <c r="BH1096" s="48"/>
      <c r="BI1096" s="49"/>
      <c r="BJ1096" s="48"/>
      <c r="BK1096" s="49"/>
      <c r="BL1096" s="48"/>
    </row>
    <row r="1097" spans="1:64" x14ac:dyDescent="0.25">
      <c r="A1097" s="64" t="s">
        <v>668</v>
      </c>
      <c r="B1097" s="64" t="s">
        <v>683</v>
      </c>
      <c r="C1097" s="65" t="s">
        <v>15843</v>
      </c>
      <c r="D1097" s="66">
        <v>6.5</v>
      </c>
      <c r="E1097" s="67" t="s">
        <v>136</v>
      </c>
      <c r="F1097" s="68">
        <v>23.5</v>
      </c>
      <c r="G1097" s="65"/>
      <c r="H1097" s="69"/>
      <c r="I1097" s="70"/>
      <c r="J1097" s="70"/>
      <c r="K1097" s="34" t="s">
        <v>65</v>
      </c>
      <c r="L1097" s="77">
        <v>1097</v>
      </c>
      <c r="M1097" s="77"/>
      <c r="N1097" s="72"/>
      <c r="O1097" s="79" t="s">
        <v>999</v>
      </c>
      <c r="P1097" s="81">
        <v>43175.648125</v>
      </c>
      <c r="Q1097" s="79" t="s">
        <v>1570</v>
      </c>
      <c r="R1097" s="79"/>
      <c r="S1097" s="79"/>
      <c r="T1097" s="79"/>
      <c r="U1097" s="79"/>
      <c r="V1097" s="83" t="s">
        <v>3804</v>
      </c>
      <c r="W1097" s="81">
        <v>43175.648125</v>
      </c>
      <c r="X1097" s="83" t="s">
        <v>4562</v>
      </c>
      <c r="Y1097" s="79"/>
      <c r="Z1097" s="79"/>
      <c r="AA1097" s="85" t="s">
        <v>5770</v>
      </c>
      <c r="AB1097" s="79"/>
      <c r="AC1097" s="79" t="b">
        <v>0</v>
      </c>
      <c r="AD1097" s="79">
        <v>0</v>
      </c>
      <c r="AE1097" s="85" t="s">
        <v>6296</v>
      </c>
      <c r="AF1097" s="79" t="b">
        <v>0</v>
      </c>
      <c r="AG1097" s="79" t="s">
        <v>6304</v>
      </c>
      <c r="AH1097" s="79"/>
      <c r="AI1097" s="85" t="s">
        <v>6296</v>
      </c>
      <c r="AJ1097" s="79" t="b">
        <v>0</v>
      </c>
      <c r="AK1097" s="79">
        <v>8</v>
      </c>
      <c r="AL1097" s="85" t="s">
        <v>6192</v>
      </c>
      <c r="AM1097" s="79" t="s">
        <v>6333</v>
      </c>
      <c r="AN1097" s="79" t="b">
        <v>0</v>
      </c>
      <c r="AO1097" s="85" t="s">
        <v>6192</v>
      </c>
      <c r="AP1097" s="79" t="s">
        <v>176</v>
      </c>
      <c r="AQ1097" s="79">
        <v>0</v>
      </c>
      <c r="AR1097" s="79">
        <v>0</v>
      </c>
      <c r="AS1097" s="79"/>
      <c r="AT1097" s="79"/>
      <c r="AU1097" s="79"/>
      <c r="AV1097" s="79"/>
      <c r="AW1097" s="79"/>
      <c r="AX1097" s="79"/>
      <c r="AY1097" s="79"/>
      <c r="AZ1097" s="79"/>
      <c r="BA1097">
        <v>8</v>
      </c>
      <c r="BB1097" s="78" t="str">
        <f>REPLACE(INDEX(GroupVertices[Group], MATCH(Edges[[#This Row],[Vertex 1]],GroupVertices[Vertex],0)),1,1,"")</f>
        <v>2</v>
      </c>
      <c r="BC1097" s="78" t="str">
        <f>REPLACE(INDEX(GroupVertices[Group], MATCH(Edges[[#This Row],[Vertex 2]],GroupVertices[Vertex],0)),1,1,"")</f>
        <v>2</v>
      </c>
      <c r="BD1097" s="48"/>
      <c r="BE1097" s="49"/>
      <c r="BF1097" s="48"/>
      <c r="BG1097" s="49"/>
      <c r="BH1097" s="48"/>
      <c r="BI1097" s="49"/>
      <c r="BJ1097" s="48"/>
      <c r="BK1097" s="49"/>
      <c r="BL1097" s="48"/>
    </row>
    <row r="1098" spans="1:64" x14ac:dyDescent="0.25">
      <c r="A1098" s="64" t="s">
        <v>668</v>
      </c>
      <c r="B1098" s="64" t="s">
        <v>754</v>
      </c>
      <c r="C1098" s="65" t="s">
        <v>15845</v>
      </c>
      <c r="D1098" s="66">
        <v>4</v>
      </c>
      <c r="E1098" s="67" t="s">
        <v>136</v>
      </c>
      <c r="F1098" s="68">
        <v>31.714285714285715</v>
      </c>
      <c r="G1098" s="65"/>
      <c r="H1098" s="69"/>
      <c r="I1098" s="70"/>
      <c r="J1098" s="70"/>
      <c r="K1098" s="34" t="s">
        <v>65</v>
      </c>
      <c r="L1098" s="77">
        <v>1098</v>
      </c>
      <c r="M1098" s="77"/>
      <c r="N1098" s="72"/>
      <c r="O1098" s="79" t="s">
        <v>999</v>
      </c>
      <c r="P1098" s="81">
        <v>43175.648125</v>
      </c>
      <c r="Q1098" s="79" t="s">
        <v>1570</v>
      </c>
      <c r="R1098" s="79"/>
      <c r="S1098" s="79"/>
      <c r="T1098" s="79"/>
      <c r="U1098" s="79"/>
      <c r="V1098" s="83" t="s">
        <v>3804</v>
      </c>
      <c r="W1098" s="81">
        <v>43175.648125</v>
      </c>
      <c r="X1098" s="83" t="s">
        <v>4562</v>
      </c>
      <c r="Y1098" s="79"/>
      <c r="Z1098" s="79"/>
      <c r="AA1098" s="85" t="s">
        <v>5770</v>
      </c>
      <c r="AB1098" s="79"/>
      <c r="AC1098" s="79" t="b">
        <v>0</v>
      </c>
      <c r="AD1098" s="79">
        <v>0</v>
      </c>
      <c r="AE1098" s="85" t="s">
        <v>6296</v>
      </c>
      <c r="AF1098" s="79" t="b">
        <v>0</v>
      </c>
      <c r="AG1098" s="79" t="s">
        <v>6304</v>
      </c>
      <c r="AH1098" s="79"/>
      <c r="AI1098" s="85" t="s">
        <v>6296</v>
      </c>
      <c r="AJ1098" s="79" t="b">
        <v>0</v>
      </c>
      <c r="AK1098" s="79">
        <v>8</v>
      </c>
      <c r="AL1098" s="85" t="s">
        <v>6192</v>
      </c>
      <c r="AM1098" s="79" t="s">
        <v>6333</v>
      </c>
      <c r="AN1098" s="79" t="b">
        <v>0</v>
      </c>
      <c r="AO1098" s="85" t="s">
        <v>6192</v>
      </c>
      <c r="AP1098" s="79" t="s">
        <v>176</v>
      </c>
      <c r="AQ1098" s="79">
        <v>0</v>
      </c>
      <c r="AR1098" s="79">
        <v>0</v>
      </c>
      <c r="AS1098" s="79"/>
      <c r="AT1098" s="79"/>
      <c r="AU1098" s="79"/>
      <c r="AV1098" s="79"/>
      <c r="AW1098" s="79"/>
      <c r="AX1098" s="79"/>
      <c r="AY1098" s="79"/>
      <c r="AZ1098" s="79"/>
      <c r="BA1098">
        <v>3</v>
      </c>
      <c r="BB1098" s="78" t="str">
        <f>REPLACE(INDEX(GroupVertices[Group], MATCH(Edges[[#This Row],[Vertex 1]],GroupVertices[Vertex],0)),1,1,"")</f>
        <v>2</v>
      </c>
      <c r="BC1098" s="78" t="str">
        <f>REPLACE(INDEX(GroupVertices[Group], MATCH(Edges[[#This Row],[Vertex 2]],GroupVertices[Vertex],0)),1,1,"")</f>
        <v>2</v>
      </c>
      <c r="BD1098" s="48">
        <v>0</v>
      </c>
      <c r="BE1098" s="49">
        <v>0</v>
      </c>
      <c r="BF1098" s="48">
        <v>1</v>
      </c>
      <c r="BG1098" s="49">
        <v>4.3478260869565215</v>
      </c>
      <c r="BH1098" s="48">
        <v>0</v>
      </c>
      <c r="BI1098" s="49">
        <v>0</v>
      </c>
      <c r="BJ1098" s="48">
        <v>22</v>
      </c>
      <c r="BK1098" s="49">
        <v>95.652173913043484</v>
      </c>
      <c r="BL1098" s="48">
        <v>23</v>
      </c>
    </row>
    <row r="1099" spans="1:64" x14ac:dyDescent="0.25">
      <c r="A1099" s="64" t="s">
        <v>668</v>
      </c>
      <c r="B1099" s="64" t="s">
        <v>683</v>
      </c>
      <c r="C1099" s="65" t="s">
        <v>15843</v>
      </c>
      <c r="D1099" s="66">
        <v>6.5</v>
      </c>
      <c r="E1099" s="67" t="s">
        <v>136</v>
      </c>
      <c r="F1099" s="68">
        <v>23.5</v>
      </c>
      <c r="G1099" s="65"/>
      <c r="H1099" s="69"/>
      <c r="I1099" s="70"/>
      <c r="J1099" s="70"/>
      <c r="K1099" s="34" t="s">
        <v>65</v>
      </c>
      <c r="L1099" s="77">
        <v>1099</v>
      </c>
      <c r="M1099" s="77"/>
      <c r="N1099" s="72"/>
      <c r="O1099" s="79" t="s">
        <v>999</v>
      </c>
      <c r="P1099" s="81">
        <v>43175.648865740739</v>
      </c>
      <c r="Q1099" s="79" t="s">
        <v>1510</v>
      </c>
      <c r="R1099" s="79"/>
      <c r="S1099" s="79"/>
      <c r="T1099" s="79"/>
      <c r="U1099" s="79"/>
      <c r="V1099" s="83" t="s">
        <v>3804</v>
      </c>
      <c r="W1099" s="81">
        <v>43175.648865740739</v>
      </c>
      <c r="X1099" s="83" t="s">
        <v>4563</v>
      </c>
      <c r="Y1099" s="79"/>
      <c r="Z1099" s="79"/>
      <c r="AA1099" s="85" t="s">
        <v>5771</v>
      </c>
      <c r="AB1099" s="79"/>
      <c r="AC1099" s="79" t="b">
        <v>0</v>
      </c>
      <c r="AD1099" s="79">
        <v>0</v>
      </c>
      <c r="AE1099" s="85" t="s">
        <v>6296</v>
      </c>
      <c r="AF1099" s="79" t="b">
        <v>0</v>
      </c>
      <c r="AG1099" s="79" t="s">
        <v>6304</v>
      </c>
      <c r="AH1099" s="79"/>
      <c r="AI1099" s="85" t="s">
        <v>6296</v>
      </c>
      <c r="AJ1099" s="79" t="b">
        <v>0</v>
      </c>
      <c r="AK1099" s="79">
        <v>4</v>
      </c>
      <c r="AL1099" s="85" t="s">
        <v>6188</v>
      </c>
      <c r="AM1099" s="79" t="s">
        <v>6333</v>
      </c>
      <c r="AN1099" s="79" t="b">
        <v>0</v>
      </c>
      <c r="AO1099" s="85" t="s">
        <v>6188</v>
      </c>
      <c r="AP1099" s="79" t="s">
        <v>176</v>
      </c>
      <c r="AQ1099" s="79">
        <v>0</v>
      </c>
      <c r="AR1099" s="79">
        <v>0</v>
      </c>
      <c r="AS1099" s="79"/>
      <c r="AT1099" s="79"/>
      <c r="AU1099" s="79"/>
      <c r="AV1099" s="79"/>
      <c r="AW1099" s="79"/>
      <c r="AX1099" s="79"/>
      <c r="AY1099" s="79"/>
      <c r="AZ1099" s="79"/>
      <c r="BA1099">
        <v>8</v>
      </c>
      <c r="BB1099" s="78" t="str">
        <f>REPLACE(INDEX(GroupVertices[Group], MATCH(Edges[[#This Row],[Vertex 1]],GroupVertices[Vertex],0)),1,1,"")</f>
        <v>2</v>
      </c>
      <c r="BC1099" s="78" t="str">
        <f>REPLACE(INDEX(GroupVertices[Group], MATCH(Edges[[#This Row],[Vertex 2]],GroupVertices[Vertex],0)),1,1,"")</f>
        <v>2</v>
      </c>
      <c r="BD1099" s="48">
        <v>1</v>
      </c>
      <c r="BE1099" s="49">
        <v>5.882352941176471</v>
      </c>
      <c r="BF1099" s="48">
        <v>0</v>
      </c>
      <c r="BG1099" s="49">
        <v>0</v>
      </c>
      <c r="BH1099" s="48">
        <v>0</v>
      </c>
      <c r="BI1099" s="49">
        <v>0</v>
      </c>
      <c r="BJ1099" s="48">
        <v>16</v>
      </c>
      <c r="BK1099" s="49">
        <v>94.117647058823536</v>
      </c>
      <c r="BL1099" s="48">
        <v>17</v>
      </c>
    </row>
    <row r="1100" spans="1:64" x14ac:dyDescent="0.25">
      <c r="A1100" s="64" t="s">
        <v>668</v>
      </c>
      <c r="B1100" s="64" t="s">
        <v>767</v>
      </c>
      <c r="C1100" s="65" t="s">
        <v>15839</v>
      </c>
      <c r="D1100" s="66">
        <v>3</v>
      </c>
      <c r="E1100" s="67" t="s">
        <v>132</v>
      </c>
      <c r="F1100" s="68">
        <v>35</v>
      </c>
      <c r="G1100" s="65"/>
      <c r="H1100" s="69"/>
      <c r="I1100" s="70"/>
      <c r="J1100" s="70"/>
      <c r="K1100" s="34" t="s">
        <v>65</v>
      </c>
      <c r="L1100" s="77">
        <v>1100</v>
      </c>
      <c r="M1100" s="77"/>
      <c r="N1100" s="72"/>
      <c r="O1100" s="79" t="s">
        <v>999</v>
      </c>
      <c r="P1100" s="81">
        <v>43175.648946759262</v>
      </c>
      <c r="Q1100" s="79" t="s">
        <v>1571</v>
      </c>
      <c r="R1100" s="83" t="s">
        <v>2309</v>
      </c>
      <c r="S1100" s="79" t="s">
        <v>2518</v>
      </c>
      <c r="T1100" s="79"/>
      <c r="U1100" s="79"/>
      <c r="V1100" s="83" t="s">
        <v>3804</v>
      </c>
      <c r="W1100" s="81">
        <v>43175.648946759262</v>
      </c>
      <c r="X1100" s="83" t="s">
        <v>4564</v>
      </c>
      <c r="Y1100" s="79"/>
      <c r="Z1100" s="79"/>
      <c r="AA1100" s="85" t="s">
        <v>5772</v>
      </c>
      <c r="AB1100" s="79"/>
      <c r="AC1100" s="79" t="b">
        <v>0</v>
      </c>
      <c r="AD1100" s="79">
        <v>0</v>
      </c>
      <c r="AE1100" s="85" t="s">
        <v>6296</v>
      </c>
      <c r="AF1100" s="79" t="b">
        <v>0</v>
      </c>
      <c r="AG1100" s="79" t="s">
        <v>6304</v>
      </c>
      <c r="AH1100" s="79"/>
      <c r="AI1100" s="85" t="s">
        <v>6296</v>
      </c>
      <c r="AJ1100" s="79" t="b">
        <v>0</v>
      </c>
      <c r="AK1100" s="79">
        <v>6</v>
      </c>
      <c r="AL1100" s="85" t="s">
        <v>6209</v>
      </c>
      <c r="AM1100" s="79" t="s">
        <v>6333</v>
      </c>
      <c r="AN1100" s="79" t="b">
        <v>0</v>
      </c>
      <c r="AO1100" s="85" t="s">
        <v>6209</v>
      </c>
      <c r="AP1100" s="79" t="s">
        <v>176</v>
      </c>
      <c r="AQ1100" s="79">
        <v>0</v>
      </c>
      <c r="AR1100" s="79">
        <v>0</v>
      </c>
      <c r="AS1100" s="79"/>
      <c r="AT1100" s="79"/>
      <c r="AU1100" s="79"/>
      <c r="AV1100" s="79"/>
      <c r="AW1100" s="79"/>
      <c r="AX1100" s="79"/>
      <c r="AY1100" s="79"/>
      <c r="AZ1100" s="79"/>
      <c r="BA1100">
        <v>1</v>
      </c>
      <c r="BB1100" s="78" t="str">
        <f>REPLACE(INDEX(GroupVertices[Group], MATCH(Edges[[#This Row],[Vertex 1]],GroupVertices[Vertex],0)),1,1,"")</f>
        <v>2</v>
      </c>
      <c r="BC1100" s="78" t="str">
        <f>REPLACE(INDEX(GroupVertices[Group], MATCH(Edges[[#This Row],[Vertex 2]],GroupVertices[Vertex],0)),1,1,"")</f>
        <v>2</v>
      </c>
      <c r="BD1100" s="48">
        <v>0</v>
      </c>
      <c r="BE1100" s="49">
        <v>0</v>
      </c>
      <c r="BF1100" s="48">
        <v>0</v>
      </c>
      <c r="BG1100" s="49">
        <v>0</v>
      </c>
      <c r="BH1100" s="48">
        <v>0</v>
      </c>
      <c r="BI1100" s="49">
        <v>0</v>
      </c>
      <c r="BJ1100" s="48">
        <v>16</v>
      </c>
      <c r="BK1100" s="49">
        <v>100</v>
      </c>
      <c r="BL1100" s="48">
        <v>16</v>
      </c>
    </row>
    <row r="1101" spans="1:64" x14ac:dyDescent="0.25">
      <c r="A1101" s="64" t="s">
        <v>668</v>
      </c>
      <c r="B1101" s="64" t="s">
        <v>965</v>
      </c>
      <c r="C1101" s="65" t="s">
        <v>15839</v>
      </c>
      <c r="D1101" s="66">
        <v>3</v>
      </c>
      <c r="E1101" s="67" t="s">
        <v>132</v>
      </c>
      <c r="F1101" s="68">
        <v>35</v>
      </c>
      <c r="G1101" s="65"/>
      <c r="H1101" s="69"/>
      <c r="I1101" s="70"/>
      <c r="J1101" s="70"/>
      <c r="K1101" s="34" t="s">
        <v>65</v>
      </c>
      <c r="L1101" s="77">
        <v>1101</v>
      </c>
      <c r="M1101" s="77"/>
      <c r="N1101" s="72"/>
      <c r="O1101" s="79" t="s">
        <v>999</v>
      </c>
      <c r="P1101" s="81">
        <v>43175.649363425924</v>
      </c>
      <c r="Q1101" s="79" t="s">
        <v>1572</v>
      </c>
      <c r="R1101" s="83" t="s">
        <v>2290</v>
      </c>
      <c r="S1101" s="79" t="s">
        <v>2519</v>
      </c>
      <c r="T1101" s="79"/>
      <c r="U1101" s="79"/>
      <c r="V1101" s="83" t="s">
        <v>3804</v>
      </c>
      <c r="W1101" s="81">
        <v>43175.649363425924</v>
      </c>
      <c r="X1101" s="83" t="s">
        <v>4565</v>
      </c>
      <c r="Y1101" s="79"/>
      <c r="Z1101" s="79"/>
      <c r="AA1101" s="85" t="s">
        <v>5773</v>
      </c>
      <c r="AB1101" s="79"/>
      <c r="AC1101" s="79" t="b">
        <v>0</v>
      </c>
      <c r="AD1101" s="79">
        <v>0</v>
      </c>
      <c r="AE1101" s="85" t="s">
        <v>6296</v>
      </c>
      <c r="AF1101" s="79" t="b">
        <v>0</v>
      </c>
      <c r="AG1101" s="79" t="s">
        <v>6304</v>
      </c>
      <c r="AH1101" s="79"/>
      <c r="AI1101" s="85" t="s">
        <v>6296</v>
      </c>
      <c r="AJ1101" s="79" t="b">
        <v>0</v>
      </c>
      <c r="AK1101" s="79">
        <v>12</v>
      </c>
      <c r="AL1101" s="85" t="s">
        <v>6194</v>
      </c>
      <c r="AM1101" s="79" t="s">
        <v>6333</v>
      </c>
      <c r="AN1101" s="79" t="b">
        <v>0</v>
      </c>
      <c r="AO1101" s="85" t="s">
        <v>6194</v>
      </c>
      <c r="AP1101" s="79" t="s">
        <v>176</v>
      </c>
      <c r="AQ1101" s="79">
        <v>0</v>
      </c>
      <c r="AR1101" s="79">
        <v>0</v>
      </c>
      <c r="AS1101" s="79"/>
      <c r="AT1101" s="79"/>
      <c r="AU1101" s="79"/>
      <c r="AV1101" s="79"/>
      <c r="AW1101" s="79"/>
      <c r="AX1101" s="79"/>
      <c r="AY1101" s="79"/>
      <c r="AZ1101" s="79"/>
      <c r="BA1101">
        <v>1</v>
      </c>
      <c r="BB1101" s="78" t="str">
        <f>REPLACE(INDEX(GroupVertices[Group], MATCH(Edges[[#This Row],[Vertex 1]],GroupVertices[Vertex],0)),1,1,"")</f>
        <v>2</v>
      </c>
      <c r="BC1101" s="78" t="str">
        <f>REPLACE(INDEX(GroupVertices[Group], MATCH(Edges[[#This Row],[Vertex 2]],GroupVertices[Vertex],0)),1,1,"")</f>
        <v>2</v>
      </c>
      <c r="BD1101" s="48">
        <v>0</v>
      </c>
      <c r="BE1101" s="49">
        <v>0</v>
      </c>
      <c r="BF1101" s="48">
        <v>0</v>
      </c>
      <c r="BG1101" s="49">
        <v>0</v>
      </c>
      <c r="BH1101" s="48">
        <v>0</v>
      </c>
      <c r="BI1101" s="49">
        <v>0</v>
      </c>
      <c r="BJ1101" s="48">
        <v>19</v>
      </c>
      <c r="BK1101" s="49">
        <v>100</v>
      </c>
      <c r="BL1101" s="48">
        <v>19</v>
      </c>
    </row>
    <row r="1102" spans="1:64" x14ac:dyDescent="0.25">
      <c r="A1102" s="64" t="s">
        <v>668</v>
      </c>
      <c r="B1102" s="64" t="s">
        <v>754</v>
      </c>
      <c r="C1102" s="65" t="s">
        <v>15845</v>
      </c>
      <c r="D1102" s="66">
        <v>4</v>
      </c>
      <c r="E1102" s="67" t="s">
        <v>136</v>
      </c>
      <c r="F1102" s="68">
        <v>31.714285714285715</v>
      </c>
      <c r="G1102" s="65"/>
      <c r="H1102" s="69"/>
      <c r="I1102" s="70"/>
      <c r="J1102" s="70"/>
      <c r="K1102" s="34" t="s">
        <v>65</v>
      </c>
      <c r="L1102" s="77">
        <v>1102</v>
      </c>
      <c r="M1102" s="77"/>
      <c r="N1102" s="72"/>
      <c r="O1102" s="79" t="s">
        <v>999</v>
      </c>
      <c r="P1102" s="81">
        <v>43175.649363425924</v>
      </c>
      <c r="Q1102" s="79" t="s">
        <v>1572</v>
      </c>
      <c r="R1102" s="83" t="s">
        <v>2290</v>
      </c>
      <c r="S1102" s="79" t="s">
        <v>2519</v>
      </c>
      <c r="T1102" s="79"/>
      <c r="U1102" s="79"/>
      <c r="V1102" s="83" t="s">
        <v>3804</v>
      </c>
      <c r="W1102" s="81">
        <v>43175.649363425924</v>
      </c>
      <c r="X1102" s="83" t="s">
        <v>4565</v>
      </c>
      <c r="Y1102" s="79"/>
      <c r="Z1102" s="79"/>
      <c r="AA1102" s="85" t="s">
        <v>5773</v>
      </c>
      <c r="AB1102" s="79"/>
      <c r="AC1102" s="79" t="b">
        <v>0</v>
      </c>
      <c r="AD1102" s="79">
        <v>0</v>
      </c>
      <c r="AE1102" s="85" t="s">
        <v>6296</v>
      </c>
      <c r="AF1102" s="79" t="b">
        <v>0</v>
      </c>
      <c r="AG1102" s="79" t="s">
        <v>6304</v>
      </c>
      <c r="AH1102" s="79"/>
      <c r="AI1102" s="85" t="s">
        <v>6296</v>
      </c>
      <c r="AJ1102" s="79" t="b">
        <v>0</v>
      </c>
      <c r="AK1102" s="79">
        <v>12</v>
      </c>
      <c r="AL1102" s="85" t="s">
        <v>6194</v>
      </c>
      <c r="AM1102" s="79" t="s">
        <v>6333</v>
      </c>
      <c r="AN1102" s="79" t="b">
        <v>0</v>
      </c>
      <c r="AO1102" s="85" t="s">
        <v>6194</v>
      </c>
      <c r="AP1102" s="79" t="s">
        <v>176</v>
      </c>
      <c r="AQ1102" s="79">
        <v>0</v>
      </c>
      <c r="AR1102" s="79">
        <v>0</v>
      </c>
      <c r="AS1102" s="79"/>
      <c r="AT1102" s="79"/>
      <c r="AU1102" s="79"/>
      <c r="AV1102" s="79"/>
      <c r="AW1102" s="79"/>
      <c r="AX1102" s="79"/>
      <c r="AY1102" s="79"/>
      <c r="AZ1102" s="79"/>
      <c r="BA1102">
        <v>3</v>
      </c>
      <c r="BB1102" s="78" t="str">
        <f>REPLACE(INDEX(GroupVertices[Group], MATCH(Edges[[#This Row],[Vertex 1]],GroupVertices[Vertex],0)),1,1,"")</f>
        <v>2</v>
      </c>
      <c r="BC1102" s="78" t="str">
        <f>REPLACE(INDEX(GroupVertices[Group], MATCH(Edges[[#This Row],[Vertex 2]],GroupVertices[Vertex],0)),1,1,"")</f>
        <v>2</v>
      </c>
      <c r="BD1102" s="48"/>
      <c r="BE1102" s="49"/>
      <c r="BF1102" s="48"/>
      <c r="BG1102" s="49"/>
      <c r="BH1102" s="48"/>
      <c r="BI1102" s="49"/>
      <c r="BJ1102" s="48"/>
      <c r="BK1102" s="49"/>
      <c r="BL1102" s="48"/>
    </row>
    <row r="1103" spans="1:64" x14ac:dyDescent="0.25">
      <c r="A1103" s="64" t="s">
        <v>668</v>
      </c>
      <c r="B1103" s="64" t="s">
        <v>683</v>
      </c>
      <c r="C1103" s="65" t="s">
        <v>15843</v>
      </c>
      <c r="D1103" s="66">
        <v>6.5</v>
      </c>
      <c r="E1103" s="67" t="s">
        <v>136</v>
      </c>
      <c r="F1103" s="68">
        <v>23.5</v>
      </c>
      <c r="G1103" s="65"/>
      <c r="H1103" s="69"/>
      <c r="I1103" s="70"/>
      <c r="J1103" s="70"/>
      <c r="K1103" s="34" t="s">
        <v>65</v>
      </c>
      <c r="L1103" s="77">
        <v>1103</v>
      </c>
      <c r="M1103" s="77"/>
      <c r="N1103" s="72"/>
      <c r="O1103" s="79" t="s">
        <v>999</v>
      </c>
      <c r="P1103" s="81">
        <v>43175.649421296293</v>
      </c>
      <c r="Q1103" s="79" t="s">
        <v>1573</v>
      </c>
      <c r="R1103" s="83" t="s">
        <v>2149</v>
      </c>
      <c r="S1103" s="79" t="s">
        <v>2519</v>
      </c>
      <c r="T1103" s="79"/>
      <c r="U1103" s="79"/>
      <c r="V1103" s="83" t="s">
        <v>3804</v>
      </c>
      <c r="W1103" s="81">
        <v>43175.649421296293</v>
      </c>
      <c r="X1103" s="83" t="s">
        <v>4566</v>
      </c>
      <c r="Y1103" s="79"/>
      <c r="Z1103" s="79"/>
      <c r="AA1103" s="85" t="s">
        <v>5774</v>
      </c>
      <c r="AB1103" s="79"/>
      <c r="AC1103" s="79" t="b">
        <v>0</v>
      </c>
      <c r="AD1103" s="79">
        <v>0</v>
      </c>
      <c r="AE1103" s="85" t="s">
        <v>6296</v>
      </c>
      <c r="AF1103" s="79" t="b">
        <v>0</v>
      </c>
      <c r="AG1103" s="79" t="s">
        <v>6304</v>
      </c>
      <c r="AH1103" s="79"/>
      <c r="AI1103" s="85" t="s">
        <v>6296</v>
      </c>
      <c r="AJ1103" s="79" t="b">
        <v>0</v>
      </c>
      <c r="AK1103" s="79">
        <v>3</v>
      </c>
      <c r="AL1103" s="85" t="s">
        <v>6202</v>
      </c>
      <c r="AM1103" s="79" t="s">
        <v>6333</v>
      </c>
      <c r="AN1103" s="79" t="b">
        <v>0</v>
      </c>
      <c r="AO1103" s="85" t="s">
        <v>6202</v>
      </c>
      <c r="AP1103" s="79" t="s">
        <v>176</v>
      </c>
      <c r="AQ1103" s="79">
        <v>0</v>
      </c>
      <c r="AR1103" s="79">
        <v>0</v>
      </c>
      <c r="AS1103" s="79"/>
      <c r="AT1103" s="79"/>
      <c r="AU1103" s="79"/>
      <c r="AV1103" s="79"/>
      <c r="AW1103" s="79"/>
      <c r="AX1103" s="79"/>
      <c r="AY1103" s="79"/>
      <c r="AZ1103" s="79"/>
      <c r="BA1103">
        <v>8</v>
      </c>
      <c r="BB1103" s="78" t="str">
        <f>REPLACE(INDEX(GroupVertices[Group], MATCH(Edges[[#This Row],[Vertex 1]],GroupVertices[Vertex],0)),1,1,"")</f>
        <v>2</v>
      </c>
      <c r="BC1103" s="78" t="str">
        <f>REPLACE(INDEX(GroupVertices[Group], MATCH(Edges[[#This Row],[Vertex 2]],GroupVertices[Vertex],0)),1,1,"")</f>
        <v>2</v>
      </c>
      <c r="BD1103" s="48"/>
      <c r="BE1103" s="49"/>
      <c r="BF1103" s="48"/>
      <c r="BG1103" s="49"/>
      <c r="BH1103" s="48"/>
      <c r="BI1103" s="49"/>
      <c r="BJ1103" s="48"/>
      <c r="BK1103" s="49"/>
      <c r="BL1103" s="48"/>
    </row>
    <row r="1104" spans="1:64" x14ac:dyDescent="0.25">
      <c r="A1104" s="64" t="s">
        <v>668</v>
      </c>
      <c r="B1104" s="64" t="s">
        <v>765</v>
      </c>
      <c r="C1104" s="65" t="s">
        <v>15839</v>
      </c>
      <c r="D1104" s="66">
        <v>3</v>
      </c>
      <c r="E1104" s="67" t="s">
        <v>132</v>
      </c>
      <c r="F1104" s="68">
        <v>35</v>
      </c>
      <c r="G1104" s="65"/>
      <c r="H1104" s="69"/>
      <c r="I1104" s="70"/>
      <c r="J1104" s="70"/>
      <c r="K1104" s="34" t="s">
        <v>65</v>
      </c>
      <c r="L1104" s="77">
        <v>1104</v>
      </c>
      <c r="M1104" s="77"/>
      <c r="N1104" s="72"/>
      <c r="O1104" s="79" t="s">
        <v>999</v>
      </c>
      <c r="P1104" s="81">
        <v>43175.649421296293</v>
      </c>
      <c r="Q1104" s="79" t="s">
        <v>1573</v>
      </c>
      <c r="R1104" s="83" t="s">
        <v>2149</v>
      </c>
      <c r="S1104" s="79" t="s">
        <v>2519</v>
      </c>
      <c r="T1104" s="79"/>
      <c r="U1104" s="79"/>
      <c r="V1104" s="83" t="s">
        <v>3804</v>
      </c>
      <c r="W1104" s="81">
        <v>43175.649421296293</v>
      </c>
      <c r="X1104" s="83" t="s">
        <v>4566</v>
      </c>
      <c r="Y1104" s="79"/>
      <c r="Z1104" s="79"/>
      <c r="AA1104" s="85" t="s">
        <v>5774</v>
      </c>
      <c r="AB1104" s="79"/>
      <c r="AC1104" s="79" t="b">
        <v>0</v>
      </c>
      <c r="AD1104" s="79">
        <v>0</v>
      </c>
      <c r="AE1104" s="85" t="s">
        <v>6296</v>
      </c>
      <c r="AF1104" s="79" t="b">
        <v>0</v>
      </c>
      <c r="AG1104" s="79" t="s">
        <v>6304</v>
      </c>
      <c r="AH1104" s="79"/>
      <c r="AI1104" s="85" t="s">
        <v>6296</v>
      </c>
      <c r="AJ1104" s="79" t="b">
        <v>0</v>
      </c>
      <c r="AK1104" s="79">
        <v>3</v>
      </c>
      <c r="AL1104" s="85" t="s">
        <v>6202</v>
      </c>
      <c r="AM1104" s="79" t="s">
        <v>6333</v>
      </c>
      <c r="AN1104" s="79" t="b">
        <v>0</v>
      </c>
      <c r="AO1104" s="85" t="s">
        <v>6202</v>
      </c>
      <c r="AP1104" s="79" t="s">
        <v>176</v>
      </c>
      <c r="AQ1104" s="79">
        <v>0</v>
      </c>
      <c r="AR1104" s="79">
        <v>0</v>
      </c>
      <c r="AS1104" s="79"/>
      <c r="AT1104" s="79"/>
      <c r="AU1104" s="79"/>
      <c r="AV1104" s="79"/>
      <c r="AW1104" s="79"/>
      <c r="AX1104" s="79"/>
      <c r="AY1104" s="79"/>
      <c r="AZ1104" s="79"/>
      <c r="BA1104">
        <v>1</v>
      </c>
      <c r="BB1104" s="78" t="str">
        <f>REPLACE(INDEX(GroupVertices[Group], MATCH(Edges[[#This Row],[Vertex 1]],GroupVertices[Vertex],0)),1,1,"")</f>
        <v>2</v>
      </c>
      <c r="BC1104" s="78" t="str">
        <f>REPLACE(INDEX(GroupVertices[Group], MATCH(Edges[[#This Row],[Vertex 2]],GroupVertices[Vertex],0)),1,1,"")</f>
        <v>2</v>
      </c>
      <c r="BD1104" s="48">
        <v>2</v>
      </c>
      <c r="BE1104" s="49">
        <v>10.526315789473685</v>
      </c>
      <c r="BF1104" s="48">
        <v>1</v>
      </c>
      <c r="BG1104" s="49">
        <v>5.2631578947368425</v>
      </c>
      <c r="BH1104" s="48">
        <v>0</v>
      </c>
      <c r="BI1104" s="49">
        <v>0</v>
      </c>
      <c r="BJ1104" s="48">
        <v>16</v>
      </c>
      <c r="BK1104" s="49">
        <v>84.21052631578948</v>
      </c>
      <c r="BL1104" s="48">
        <v>19</v>
      </c>
    </row>
    <row r="1105" spans="1:64" x14ac:dyDescent="0.25">
      <c r="A1105" s="64" t="s">
        <v>668</v>
      </c>
      <c r="B1105" s="64" t="s">
        <v>966</v>
      </c>
      <c r="C1105" s="65" t="s">
        <v>15839</v>
      </c>
      <c r="D1105" s="66">
        <v>3</v>
      </c>
      <c r="E1105" s="67" t="s">
        <v>132</v>
      </c>
      <c r="F1105" s="68">
        <v>35</v>
      </c>
      <c r="G1105" s="65"/>
      <c r="H1105" s="69"/>
      <c r="I1105" s="70"/>
      <c r="J1105" s="70"/>
      <c r="K1105" s="34" t="s">
        <v>65</v>
      </c>
      <c r="L1105" s="77">
        <v>1105</v>
      </c>
      <c r="M1105" s="77"/>
      <c r="N1105" s="72"/>
      <c r="O1105" s="79" t="s">
        <v>999</v>
      </c>
      <c r="P1105" s="81">
        <v>43175.649502314816</v>
      </c>
      <c r="Q1105" s="79" t="s">
        <v>1574</v>
      </c>
      <c r="R1105" s="83" t="s">
        <v>2240</v>
      </c>
      <c r="S1105" s="79" t="s">
        <v>2519</v>
      </c>
      <c r="T1105" s="79"/>
      <c r="U1105" s="79"/>
      <c r="V1105" s="83" t="s">
        <v>3804</v>
      </c>
      <c r="W1105" s="81">
        <v>43175.649502314816</v>
      </c>
      <c r="X1105" s="83" t="s">
        <v>4567</v>
      </c>
      <c r="Y1105" s="79"/>
      <c r="Z1105" s="79"/>
      <c r="AA1105" s="85" t="s">
        <v>5775</v>
      </c>
      <c r="AB1105" s="79"/>
      <c r="AC1105" s="79" t="b">
        <v>0</v>
      </c>
      <c r="AD1105" s="79">
        <v>0</v>
      </c>
      <c r="AE1105" s="85" t="s">
        <v>6296</v>
      </c>
      <c r="AF1105" s="79" t="b">
        <v>0</v>
      </c>
      <c r="AG1105" s="79" t="s">
        <v>6304</v>
      </c>
      <c r="AH1105" s="79"/>
      <c r="AI1105" s="85" t="s">
        <v>6296</v>
      </c>
      <c r="AJ1105" s="79" t="b">
        <v>0</v>
      </c>
      <c r="AK1105" s="79">
        <v>8</v>
      </c>
      <c r="AL1105" s="85" t="s">
        <v>5791</v>
      </c>
      <c r="AM1105" s="79" t="s">
        <v>6333</v>
      </c>
      <c r="AN1105" s="79" t="b">
        <v>0</v>
      </c>
      <c r="AO1105" s="85" t="s">
        <v>5791</v>
      </c>
      <c r="AP1105" s="79" t="s">
        <v>176</v>
      </c>
      <c r="AQ1105" s="79">
        <v>0</v>
      </c>
      <c r="AR1105" s="79">
        <v>0</v>
      </c>
      <c r="AS1105" s="79"/>
      <c r="AT1105" s="79"/>
      <c r="AU1105" s="79"/>
      <c r="AV1105" s="79"/>
      <c r="AW1105" s="79"/>
      <c r="AX1105" s="79"/>
      <c r="AY1105" s="79"/>
      <c r="AZ1105" s="79"/>
      <c r="BA1105">
        <v>1</v>
      </c>
      <c r="BB1105" s="78" t="str">
        <f>REPLACE(INDEX(GroupVertices[Group], MATCH(Edges[[#This Row],[Vertex 1]],GroupVertices[Vertex],0)),1,1,"")</f>
        <v>2</v>
      </c>
      <c r="BC1105" s="78" t="str">
        <f>REPLACE(INDEX(GroupVertices[Group], MATCH(Edges[[#This Row],[Vertex 2]],GroupVertices[Vertex],0)),1,1,"")</f>
        <v>2</v>
      </c>
      <c r="BD1105" s="48">
        <v>0</v>
      </c>
      <c r="BE1105" s="49">
        <v>0</v>
      </c>
      <c r="BF1105" s="48">
        <v>0</v>
      </c>
      <c r="BG1105" s="49">
        <v>0</v>
      </c>
      <c r="BH1105" s="48">
        <v>0</v>
      </c>
      <c r="BI1105" s="49">
        <v>0</v>
      </c>
      <c r="BJ1105" s="48">
        <v>20</v>
      </c>
      <c r="BK1105" s="49">
        <v>100</v>
      </c>
      <c r="BL1105" s="48">
        <v>20</v>
      </c>
    </row>
    <row r="1106" spans="1:64" x14ac:dyDescent="0.25">
      <c r="A1106" s="64" t="s">
        <v>668</v>
      </c>
      <c r="B1106" s="64" t="s">
        <v>683</v>
      </c>
      <c r="C1106" s="65" t="s">
        <v>15843</v>
      </c>
      <c r="D1106" s="66">
        <v>6.5</v>
      </c>
      <c r="E1106" s="67" t="s">
        <v>136</v>
      </c>
      <c r="F1106" s="68">
        <v>23.5</v>
      </c>
      <c r="G1106" s="65"/>
      <c r="H1106" s="69"/>
      <c r="I1106" s="70"/>
      <c r="J1106" s="70"/>
      <c r="K1106" s="34" t="s">
        <v>65</v>
      </c>
      <c r="L1106" s="77">
        <v>1106</v>
      </c>
      <c r="M1106" s="77"/>
      <c r="N1106" s="72"/>
      <c r="O1106" s="79" t="s">
        <v>999</v>
      </c>
      <c r="P1106" s="81">
        <v>43175.649502314816</v>
      </c>
      <c r="Q1106" s="79" t="s">
        <v>1574</v>
      </c>
      <c r="R1106" s="83" t="s">
        <v>2240</v>
      </c>
      <c r="S1106" s="79" t="s">
        <v>2519</v>
      </c>
      <c r="T1106" s="79"/>
      <c r="U1106" s="79"/>
      <c r="V1106" s="83" t="s">
        <v>3804</v>
      </c>
      <c r="W1106" s="81">
        <v>43175.649502314816</v>
      </c>
      <c r="X1106" s="83" t="s">
        <v>4567</v>
      </c>
      <c r="Y1106" s="79"/>
      <c r="Z1106" s="79"/>
      <c r="AA1106" s="85" t="s">
        <v>5775</v>
      </c>
      <c r="AB1106" s="79"/>
      <c r="AC1106" s="79" t="b">
        <v>0</v>
      </c>
      <c r="AD1106" s="79">
        <v>0</v>
      </c>
      <c r="AE1106" s="85" t="s">
        <v>6296</v>
      </c>
      <c r="AF1106" s="79" t="b">
        <v>0</v>
      </c>
      <c r="AG1106" s="79" t="s">
        <v>6304</v>
      </c>
      <c r="AH1106" s="79"/>
      <c r="AI1106" s="85" t="s">
        <v>6296</v>
      </c>
      <c r="AJ1106" s="79" t="b">
        <v>0</v>
      </c>
      <c r="AK1106" s="79">
        <v>8</v>
      </c>
      <c r="AL1106" s="85" t="s">
        <v>5791</v>
      </c>
      <c r="AM1106" s="79" t="s">
        <v>6333</v>
      </c>
      <c r="AN1106" s="79" t="b">
        <v>0</v>
      </c>
      <c r="AO1106" s="85" t="s">
        <v>5791</v>
      </c>
      <c r="AP1106" s="79" t="s">
        <v>176</v>
      </c>
      <c r="AQ1106" s="79">
        <v>0</v>
      </c>
      <c r="AR1106" s="79">
        <v>0</v>
      </c>
      <c r="AS1106" s="79"/>
      <c r="AT1106" s="79"/>
      <c r="AU1106" s="79"/>
      <c r="AV1106" s="79"/>
      <c r="AW1106" s="79"/>
      <c r="AX1106" s="79"/>
      <c r="AY1106" s="79"/>
      <c r="AZ1106" s="79"/>
      <c r="BA1106">
        <v>8</v>
      </c>
      <c r="BB1106" s="78" t="str">
        <f>REPLACE(INDEX(GroupVertices[Group], MATCH(Edges[[#This Row],[Vertex 1]],GroupVertices[Vertex],0)),1,1,"")</f>
        <v>2</v>
      </c>
      <c r="BC1106" s="78" t="str">
        <f>REPLACE(INDEX(GroupVertices[Group], MATCH(Edges[[#This Row],[Vertex 2]],GroupVertices[Vertex],0)),1,1,"")</f>
        <v>2</v>
      </c>
      <c r="BD1106" s="48"/>
      <c r="BE1106" s="49"/>
      <c r="BF1106" s="48"/>
      <c r="BG1106" s="49"/>
      <c r="BH1106" s="48"/>
      <c r="BI1106" s="49"/>
      <c r="BJ1106" s="48"/>
      <c r="BK1106" s="49"/>
      <c r="BL1106" s="48"/>
    </row>
    <row r="1107" spans="1:64" x14ac:dyDescent="0.25">
      <c r="A1107" s="64" t="s">
        <v>668</v>
      </c>
      <c r="B1107" s="64" t="s">
        <v>336</v>
      </c>
      <c r="C1107" s="65" t="s">
        <v>15839</v>
      </c>
      <c r="D1107" s="66">
        <v>3</v>
      </c>
      <c r="E1107" s="67" t="s">
        <v>132</v>
      </c>
      <c r="F1107" s="68">
        <v>35</v>
      </c>
      <c r="G1107" s="65"/>
      <c r="H1107" s="69"/>
      <c r="I1107" s="70"/>
      <c r="J1107" s="70"/>
      <c r="K1107" s="34" t="s">
        <v>65</v>
      </c>
      <c r="L1107" s="77">
        <v>1107</v>
      </c>
      <c r="M1107" s="77"/>
      <c r="N1107" s="72"/>
      <c r="O1107" s="79" t="s">
        <v>999</v>
      </c>
      <c r="P1107" s="81">
        <v>43175.649502314816</v>
      </c>
      <c r="Q1107" s="79" t="s">
        <v>1574</v>
      </c>
      <c r="R1107" s="83" t="s">
        <v>2240</v>
      </c>
      <c r="S1107" s="79" t="s">
        <v>2519</v>
      </c>
      <c r="T1107" s="79"/>
      <c r="U1107" s="79"/>
      <c r="V1107" s="83" t="s">
        <v>3804</v>
      </c>
      <c r="W1107" s="81">
        <v>43175.649502314816</v>
      </c>
      <c r="X1107" s="83" t="s">
        <v>4567</v>
      </c>
      <c r="Y1107" s="79"/>
      <c r="Z1107" s="79"/>
      <c r="AA1107" s="85" t="s">
        <v>5775</v>
      </c>
      <c r="AB1107" s="79"/>
      <c r="AC1107" s="79" t="b">
        <v>0</v>
      </c>
      <c r="AD1107" s="79">
        <v>0</v>
      </c>
      <c r="AE1107" s="85" t="s">
        <v>6296</v>
      </c>
      <c r="AF1107" s="79" t="b">
        <v>0</v>
      </c>
      <c r="AG1107" s="79" t="s">
        <v>6304</v>
      </c>
      <c r="AH1107" s="79"/>
      <c r="AI1107" s="85" t="s">
        <v>6296</v>
      </c>
      <c r="AJ1107" s="79" t="b">
        <v>0</v>
      </c>
      <c r="AK1107" s="79">
        <v>8</v>
      </c>
      <c r="AL1107" s="85" t="s">
        <v>5791</v>
      </c>
      <c r="AM1107" s="79" t="s">
        <v>6333</v>
      </c>
      <c r="AN1107" s="79" t="b">
        <v>0</v>
      </c>
      <c r="AO1107" s="85" t="s">
        <v>5791</v>
      </c>
      <c r="AP1107" s="79" t="s">
        <v>176</v>
      </c>
      <c r="AQ1107" s="79">
        <v>0</v>
      </c>
      <c r="AR1107" s="79">
        <v>0</v>
      </c>
      <c r="AS1107" s="79"/>
      <c r="AT1107" s="79"/>
      <c r="AU1107" s="79"/>
      <c r="AV1107" s="79"/>
      <c r="AW1107" s="79"/>
      <c r="AX1107" s="79"/>
      <c r="AY1107" s="79"/>
      <c r="AZ1107" s="79"/>
      <c r="BA1107">
        <v>1</v>
      </c>
      <c r="BB1107" s="78" t="str">
        <f>REPLACE(INDEX(GroupVertices[Group], MATCH(Edges[[#This Row],[Vertex 1]],GroupVertices[Vertex],0)),1,1,"")</f>
        <v>2</v>
      </c>
      <c r="BC1107" s="78" t="str">
        <f>REPLACE(INDEX(GroupVertices[Group], MATCH(Edges[[#This Row],[Vertex 2]],GroupVertices[Vertex],0)),1,1,"")</f>
        <v>2</v>
      </c>
      <c r="BD1107" s="48"/>
      <c r="BE1107" s="49"/>
      <c r="BF1107" s="48"/>
      <c r="BG1107" s="49"/>
      <c r="BH1107" s="48"/>
      <c r="BI1107" s="49"/>
      <c r="BJ1107" s="48"/>
      <c r="BK1107" s="49"/>
      <c r="BL1107" s="48"/>
    </row>
    <row r="1108" spans="1:64" x14ac:dyDescent="0.25">
      <c r="A1108" s="64" t="s">
        <v>668</v>
      </c>
      <c r="B1108" s="64" t="s">
        <v>683</v>
      </c>
      <c r="C1108" s="65" t="s">
        <v>15843</v>
      </c>
      <c r="D1108" s="66">
        <v>6.5</v>
      </c>
      <c r="E1108" s="67" t="s">
        <v>136</v>
      </c>
      <c r="F1108" s="68">
        <v>23.5</v>
      </c>
      <c r="G1108" s="65"/>
      <c r="H1108" s="69"/>
      <c r="I1108" s="70"/>
      <c r="J1108" s="70"/>
      <c r="K1108" s="34" t="s">
        <v>65</v>
      </c>
      <c r="L1108" s="77">
        <v>1108</v>
      </c>
      <c r="M1108" s="77"/>
      <c r="N1108" s="72"/>
      <c r="O1108" s="79" t="s">
        <v>999</v>
      </c>
      <c r="P1108" s="81">
        <v>43175.649907407409</v>
      </c>
      <c r="Q1108" s="79" t="s">
        <v>1575</v>
      </c>
      <c r="R1108" s="83" t="s">
        <v>2310</v>
      </c>
      <c r="S1108" s="79" t="s">
        <v>2519</v>
      </c>
      <c r="T1108" s="79" t="s">
        <v>2713</v>
      </c>
      <c r="U1108" s="79"/>
      <c r="V1108" s="83" t="s">
        <v>3804</v>
      </c>
      <c r="W1108" s="81">
        <v>43175.649907407409</v>
      </c>
      <c r="X1108" s="83" t="s">
        <v>4568</v>
      </c>
      <c r="Y1108" s="79"/>
      <c r="Z1108" s="79"/>
      <c r="AA1108" s="85" t="s">
        <v>5776</v>
      </c>
      <c r="AB1108" s="79"/>
      <c r="AC1108" s="79" t="b">
        <v>0</v>
      </c>
      <c r="AD1108" s="79">
        <v>0</v>
      </c>
      <c r="AE1108" s="85" t="s">
        <v>6296</v>
      </c>
      <c r="AF1108" s="79" t="b">
        <v>0</v>
      </c>
      <c r="AG1108" s="79" t="s">
        <v>6304</v>
      </c>
      <c r="AH1108" s="79"/>
      <c r="AI1108" s="85" t="s">
        <v>6296</v>
      </c>
      <c r="AJ1108" s="79" t="b">
        <v>0</v>
      </c>
      <c r="AK1108" s="79">
        <v>6</v>
      </c>
      <c r="AL1108" s="85" t="s">
        <v>6171</v>
      </c>
      <c r="AM1108" s="79" t="s">
        <v>6333</v>
      </c>
      <c r="AN1108" s="79" t="b">
        <v>0</v>
      </c>
      <c r="AO1108" s="85" t="s">
        <v>6171</v>
      </c>
      <c r="AP1108" s="79" t="s">
        <v>176</v>
      </c>
      <c r="AQ1108" s="79">
        <v>0</v>
      </c>
      <c r="AR1108" s="79">
        <v>0</v>
      </c>
      <c r="AS1108" s="79"/>
      <c r="AT1108" s="79"/>
      <c r="AU1108" s="79"/>
      <c r="AV1108" s="79"/>
      <c r="AW1108" s="79"/>
      <c r="AX1108" s="79"/>
      <c r="AY1108" s="79"/>
      <c r="AZ1108" s="79"/>
      <c r="BA1108">
        <v>8</v>
      </c>
      <c r="BB1108" s="78" t="str">
        <f>REPLACE(INDEX(GroupVertices[Group], MATCH(Edges[[#This Row],[Vertex 1]],GroupVertices[Vertex],0)),1,1,"")</f>
        <v>2</v>
      </c>
      <c r="BC1108" s="78" t="str">
        <f>REPLACE(INDEX(GroupVertices[Group], MATCH(Edges[[#This Row],[Vertex 2]],GroupVertices[Vertex],0)),1,1,"")</f>
        <v>2</v>
      </c>
      <c r="BD1108" s="48">
        <v>0</v>
      </c>
      <c r="BE1108" s="49">
        <v>0</v>
      </c>
      <c r="BF1108" s="48">
        <v>0</v>
      </c>
      <c r="BG1108" s="49">
        <v>0</v>
      </c>
      <c r="BH1108" s="48">
        <v>0</v>
      </c>
      <c r="BI1108" s="49">
        <v>0</v>
      </c>
      <c r="BJ1108" s="48">
        <v>17</v>
      </c>
      <c r="BK1108" s="49">
        <v>100</v>
      </c>
      <c r="BL1108" s="48">
        <v>17</v>
      </c>
    </row>
    <row r="1109" spans="1:64" x14ac:dyDescent="0.25">
      <c r="A1109" s="64" t="s">
        <v>668</v>
      </c>
      <c r="B1109" s="64" t="s">
        <v>754</v>
      </c>
      <c r="C1109" s="65" t="s">
        <v>15845</v>
      </c>
      <c r="D1109" s="66">
        <v>4</v>
      </c>
      <c r="E1109" s="67" t="s">
        <v>136</v>
      </c>
      <c r="F1109" s="68">
        <v>31.714285714285715</v>
      </c>
      <c r="G1109" s="65"/>
      <c r="H1109" s="69"/>
      <c r="I1109" s="70"/>
      <c r="J1109" s="70"/>
      <c r="K1109" s="34" t="s">
        <v>65</v>
      </c>
      <c r="L1109" s="77">
        <v>1109</v>
      </c>
      <c r="M1109" s="77"/>
      <c r="N1109" s="72"/>
      <c r="O1109" s="79" t="s">
        <v>999</v>
      </c>
      <c r="P1109" s="81">
        <v>43177.601770833331</v>
      </c>
      <c r="Q1109" s="79" t="s">
        <v>1576</v>
      </c>
      <c r="R1109" s="83" t="s">
        <v>2311</v>
      </c>
      <c r="S1109" s="79" t="s">
        <v>2518</v>
      </c>
      <c r="T1109" s="79" t="s">
        <v>2891</v>
      </c>
      <c r="U1109" s="79"/>
      <c r="V1109" s="83" t="s">
        <v>3804</v>
      </c>
      <c r="W1109" s="81">
        <v>43177.601770833331</v>
      </c>
      <c r="X1109" s="83" t="s">
        <v>4569</v>
      </c>
      <c r="Y1109" s="79"/>
      <c r="Z1109" s="79"/>
      <c r="AA1109" s="85" t="s">
        <v>5777</v>
      </c>
      <c r="AB1109" s="79"/>
      <c r="AC1109" s="79" t="b">
        <v>0</v>
      </c>
      <c r="AD1109" s="79">
        <v>0</v>
      </c>
      <c r="AE1109" s="85" t="s">
        <v>6296</v>
      </c>
      <c r="AF1109" s="79" t="b">
        <v>0</v>
      </c>
      <c r="AG1109" s="79" t="s">
        <v>6304</v>
      </c>
      <c r="AH1109" s="79"/>
      <c r="AI1109" s="85" t="s">
        <v>6296</v>
      </c>
      <c r="AJ1109" s="79" t="b">
        <v>0</v>
      </c>
      <c r="AK1109" s="79">
        <v>3</v>
      </c>
      <c r="AL1109" s="85" t="s">
        <v>6189</v>
      </c>
      <c r="AM1109" s="79" t="s">
        <v>6333</v>
      </c>
      <c r="AN1109" s="79" t="b">
        <v>0</v>
      </c>
      <c r="AO1109" s="85" t="s">
        <v>6189</v>
      </c>
      <c r="AP1109" s="79" t="s">
        <v>176</v>
      </c>
      <c r="AQ1109" s="79">
        <v>0</v>
      </c>
      <c r="AR1109" s="79">
        <v>0</v>
      </c>
      <c r="AS1109" s="79"/>
      <c r="AT1109" s="79"/>
      <c r="AU1109" s="79"/>
      <c r="AV1109" s="79"/>
      <c r="AW1109" s="79"/>
      <c r="AX1109" s="79"/>
      <c r="AY1109" s="79"/>
      <c r="AZ1109" s="79"/>
      <c r="BA1109">
        <v>3</v>
      </c>
      <c r="BB1109" s="78" t="str">
        <f>REPLACE(INDEX(GroupVertices[Group], MATCH(Edges[[#This Row],[Vertex 1]],GroupVertices[Vertex],0)),1,1,"")</f>
        <v>2</v>
      </c>
      <c r="BC1109" s="78" t="str">
        <f>REPLACE(INDEX(GroupVertices[Group], MATCH(Edges[[#This Row],[Vertex 2]],GroupVertices[Vertex],0)),1,1,"")</f>
        <v>2</v>
      </c>
      <c r="BD1109" s="48"/>
      <c r="BE1109" s="49"/>
      <c r="BF1109" s="48"/>
      <c r="BG1109" s="49"/>
      <c r="BH1109" s="48"/>
      <c r="BI1109" s="49"/>
      <c r="BJ1109" s="48"/>
      <c r="BK1109" s="49"/>
      <c r="BL1109" s="48"/>
    </row>
    <row r="1110" spans="1:64" x14ac:dyDescent="0.25">
      <c r="A1110" s="64" t="s">
        <v>668</v>
      </c>
      <c r="B1110" s="64" t="s">
        <v>683</v>
      </c>
      <c r="C1110" s="65" t="s">
        <v>15843</v>
      </c>
      <c r="D1110" s="66">
        <v>6.5</v>
      </c>
      <c r="E1110" s="67" t="s">
        <v>136</v>
      </c>
      <c r="F1110" s="68">
        <v>23.5</v>
      </c>
      <c r="G1110" s="65"/>
      <c r="H1110" s="69"/>
      <c r="I1110" s="70"/>
      <c r="J1110" s="70"/>
      <c r="K1110" s="34" t="s">
        <v>65</v>
      </c>
      <c r="L1110" s="77">
        <v>1110</v>
      </c>
      <c r="M1110" s="77"/>
      <c r="N1110" s="72"/>
      <c r="O1110" s="79" t="s">
        <v>999</v>
      </c>
      <c r="P1110" s="81">
        <v>43177.601770833331</v>
      </c>
      <c r="Q1110" s="79" t="s">
        <v>1576</v>
      </c>
      <c r="R1110" s="83" t="s">
        <v>2311</v>
      </c>
      <c r="S1110" s="79" t="s">
        <v>2518</v>
      </c>
      <c r="T1110" s="79" t="s">
        <v>2891</v>
      </c>
      <c r="U1110" s="79"/>
      <c r="V1110" s="83" t="s">
        <v>3804</v>
      </c>
      <c r="W1110" s="81">
        <v>43177.601770833331</v>
      </c>
      <c r="X1110" s="83" t="s">
        <v>4569</v>
      </c>
      <c r="Y1110" s="79"/>
      <c r="Z1110" s="79"/>
      <c r="AA1110" s="85" t="s">
        <v>5777</v>
      </c>
      <c r="AB1110" s="79"/>
      <c r="AC1110" s="79" t="b">
        <v>0</v>
      </c>
      <c r="AD1110" s="79">
        <v>0</v>
      </c>
      <c r="AE1110" s="85" t="s">
        <v>6296</v>
      </c>
      <c r="AF1110" s="79" t="b">
        <v>0</v>
      </c>
      <c r="AG1110" s="79" t="s">
        <v>6304</v>
      </c>
      <c r="AH1110" s="79"/>
      <c r="AI1110" s="85" t="s">
        <v>6296</v>
      </c>
      <c r="AJ1110" s="79" t="b">
        <v>0</v>
      </c>
      <c r="AK1110" s="79">
        <v>3</v>
      </c>
      <c r="AL1110" s="85" t="s">
        <v>6189</v>
      </c>
      <c r="AM1110" s="79" t="s">
        <v>6333</v>
      </c>
      <c r="AN1110" s="79" t="b">
        <v>0</v>
      </c>
      <c r="AO1110" s="85" t="s">
        <v>6189</v>
      </c>
      <c r="AP1110" s="79" t="s">
        <v>176</v>
      </c>
      <c r="AQ1110" s="79">
        <v>0</v>
      </c>
      <c r="AR1110" s="79">
        <v>0</v>
      </c>
      <c r="AS1110" s="79"/>
      <c r="AT1110" s="79"/>
      <c r="AU1110" s="79"/>
      <c r="AV1110" s="79"/>
      <c r="AW1110" s="79"/>
      <c r="AX1110" s="79"/>
      <c r="AY1110" s="79"/>
      <c r="AZ1110" s="79"/>
      <c r="BA1110">
        <v>8</v>
      </c>
      <c r="BB1110" s="78" t="str">
        <f>REPLACE(INDEX(GroupVertices[Group], MATCH(Edges[[#This Row],[Vertex 1]],GroupVertices[Vertex],0)),1,1,"")</f>
        <v>2</v>
      </c>
      <c r="BC1110" s="78" t="str">
        <f>REPLACE(INDEX(GroupVertices[Group], MATCH(Edges[[#This Row],[Vertex 2]],GroupVertices[Vertex],0)),1,1,"")</f>
        <v>2</v>
      </c>
      <c r="BD1110" s="48">
        <v>0</v>
      </c>
      <c r="BE1110" s="49">
        <v>0</v>
      </c>
      <c r="BF1110" s="48">
        <v>0</v>
      </c>
      <c r="BG1110" s="49">
        <v>0</v>
      </c>
      <c r="BH1110" s="48">
        <v>0</v>
      </c>
      <c r="BI1110" s="49">
        <v>0</v>
      </c>
      <c r="BJ1110" s="48">
        <v>11</v>
      </c>
      <c r="BK1110" s="49">
        <v>100</v>
      </c>
      <c r="BL1110" s="48">
        <v>11</v>
      </c>
    </row>
    <row r="1111" spans="1:64" x14ac:dyDescent="0.25">
      <c r="A1111" s="64" t="s">
        <v>669</v>
      </c>
      <c r="B1111" s="64" t="s">
        <v>967</v>
      </c>
      <c r="C1111" s="65" t="s">
        <v>15839</v>
      </c>
      <c r="D1111" s="66">
        <v>3</v>
      </c>
      <c r="E1111" s="67" t="s">
        <v>132</v>
      </c>
      <c r="F1111" s="68">
        <v>35</v>
      </c>
      <c r="G1111" s="65"/>
      <c r="H1111" s="69"/>
      <c r="I1111" s="70"/>
      <c r="J1111" s="70"/>
      <c r="K1111" s="34" t="s">
        <v>65</v>
      </c>
      <c r="L1111" s="77">
        <v>1111</v>
      </c>
      <c r="M1111" s="77"/>
      <c r="N1111" s="72"/>
      <c r="O1111" s="79" t="s">
        <v>999</v>
      </c>
      <c r="P1111" s="81">
        <v>43175.937511574077</v>
      </c>
      <c r="Q1111" s="79" t="s">
        <v>1577</v>
      </c>
      <c r="R1111" s="83" t="s">
        <v>2312</v>
      </c>
      <c r="S1111" s="79" t="s">
        <v>2507</v>
      </c>
      <c r="T1111" s="79" t="s">
        <v>2948</v>
      </c>
      <c r="U1111" s="79"/>
      <c r="V1111" s="83" t="s">
        <v>3805</v>
      </c>
      <c r="W1111" s="81">
        <v>43175.937511574077</v>
      </c>
      <c r="X1111" s="83" t="s">
        <v>4570</v>
      </c>
      <c r="Y1111" s="79"/>
      <c r="Z1111" s="79"/>
      <c r="AA1111" s="85" t="s">
        <v>5778</v>
      </c>
      <c r="AB1111" s="79"/>
      <c r="AC1111" s="79" t="b">
        <v>0</v>
      </c>
      <c r="AD1111" s="79">
        <v>11</v>
      </c>
      <c r="AE1111" s="85" t="s">
        <v>6296</v>
      </c>
      <c r="AF1111" s="79" t="b">
        <v>0</v>
      </c>
      <c r="AG1111" s="79" t="s">
        <v>6304</v>
      </c>
      <c r="AH1111" s="79"/>
      <c r="AI1111" s="85" t="s">
        <v>6296</v>
      </c>
      <c r="AJ1111" s="79" t="b">
        <v>0</v>
      </c>
      <c r="AK1111" s="79">
        <v>10</v>
      </c>
      <c r="AL1111" s="85" t="s">
        <v>6296</v>
      </c>
      <c r="AM1111" s="79" t="s">
        <v>6404</v>
      </c>
      <c r="AN1111" s="79" t="b">
        <v>0</v>
      </c>
      <c r="AO1111" s="85" t="s">
        <v>5778</v>
      </c>
      <c r="AP1111" s="79" t="s">
        <v>6415</v>
      </c>
      <c r="AQ1111" s="79">
        <v>0</v>
      </c>
      <c r="AR1111" s="79">
        <v>0</v>
      </c>
      <c r="AS1111" s="79"/>
      <c r="AT1111" s="79"/>
      <c r="AU1111" s="79"/>
      <c r="AV1111" s="79"/>
      <c r="AW1111" s="79"/>
      <c r="AX1111" s="79"/>
      <c r="AY1111" s="79"/>
      <c r="AZ1111" s="79"/>
      <c r="BA1111">
        <v>1</v>
      </c>
      <c r="BB1111" s="78" t="str">
        <f>REPLACE(INDEX(GroupVertices[Group], MATCH(Edges[[#This Row],[Vertex 1]],GroupVertices[Vertex],0)),1,1,"")</f>
        <v>5</v>
      </c>
      <c r="BC1111" s="78" t="str">
        <f>REPLACE(INDEX(GroupVertices[Group], MATCH(Edges[[#This Row],[Vertex 2]],GroupVertices[Vertex],0)),1,1,"")</f>
        <v>5</v>
      </c>
      <c r="BD1111" s="48">
        <v>1</v>
      </c>
      <c r="BE1111" s="49">
        <v>6.666666666666667</v>
      </c>
      <c r="BF1111" s="48">
        <v>2</v>
      </c>
      <c r="BG1111" s="49">
        <v>13.333333333333334</v>
      </c>
      <c r="BH1111" s="48">
        <v>0</v>
      </c>
      <c r="BI1111" s="49">
        <v>0</v>
      </c>
      <c r="BJ1111" s="48">
        <v>12</v>
      </c>
      <c r="BK1111" s="49">
        <v>80</v>
      </c>
      <c r="BL1111" s="48">
        <v>15</v>
      </c>
    </row>
    <row r="1112" spans="1:64" x14ac:dyDescent="0.25">
      <c r="A1112" s="64" t="s">
        <v>670</v>
      </c>
      <c r="B1112" s="64" t="s">
        <v>967</v>
      </c>
      <c r="C1112" s="65" t="s">
        <v>15839</v>
      </c>
      <c r="D1112" s="66">
        <v>3</v>
      </c>
      <c r="E1112" s="67" t="s">
        <v>132</v>
      </c>
      <c r="F1112" s="68">
        <v>35</v>
      </c>
      <c r="G1112" s="65"/>
      <c r="H1112" s="69"/>
      <c r="I1112" s="70"/>
      <c r="J1112" s="70"/>
      <c r="K1112" s="34" t="s">
        <v>65</v>
      </c>
      <c r="L1112" s="77">
        <v>1112</v>
      </c>
      <c r="M1112" s="77"/>
      <c r="N1112" s="72"/>
      <c r="O1112" s="79" t="s">
        <v>999</v>
      </c>
      <c r="P1112" s="81">
        <v>43177.607592592591</v>
      </c>
      <c r="Q1112" s="79" t="s">
        <v>1578</v>
      </c>
      <c r="R1112" s="79"/>
      <c r="S1112" s="79"/>
      <c r="T1112" s="79" t="s">
        <v>2680</v>
      </c>
      <c r="U1112" s="79"/>
      <c r="V1112" s="83" t="s">
        <v>3806</v>
      </c>
      <c r="W1112" s="81">
        <v>43177.607592592591</v>
      </c>
      <c r="X1112" s="83" t="s">
        <v>4571</v>
      </c>
      <c r="Y1112" s="79"/>
      <c r="Z1112" s="79"/>
      <c r="AA1112" s="85" t="s">
        <v>5779</v>
      </c>
      <c r="AB1112" s="79"/>
      <c r="AC1112" s="79" t="b">
        <v>0</v>
      </c>
      <c r="AD1112" s="79">
        <v>0</v>
      </c>
      <c r="AE1112" s="85" t="s">
        <v>6296</v>
      </c>
      <c r="AF1112" s="79" t="b">
        <v>0</v>
      </c>
      <c r="AG1112" s="79" t="s">
        <v>6304</v>
      </c>
      <c r="AH1112" s="79"/>
      <c r="AI1112" s="85" t="s">
        <v>6296</v>
      </c>
      <c r="AJ1112" s="79" t="b">
        <v>0</v>
      </c>
      <c r="AK1112" s="79">
        <v>10</v>
      </c>
      <c r="AL1112" s="85" t="s">
        <v>5778</v>
      </c>
      <c r="AM1112" s="79" t="s">
        <v>6333</v>
      </c>
      <c r="AN1112" s="79" t="b">
        <v>0</v>
      </c>
      <c r="AO1112" s="85" t="s">
        <v>5778</v>
      </c>
      <c r="AP1112" s="79" t="s">
        <v>176</v>
      </c>
      <c r="AQ1112" s="79">
        <v>0</v>
      </c>
      <c r="AR1112" s="79">
        <v>0</v>
      </c>
      <c r="AS1112" s="79"/>
      <c r="AT1112" s="79"/>
      <c r="AU1112" s="79"/>
      <c r="AV1112" s="79"/>
      <c r="AW1112" s="79"/>
      <c r="AX1112" s="79"/>
      <c r="AY1112" s="79"/>
      <c r="AZ1112" s="79"/>
      <c r="BA1112">
        <v>1</v>
      </c>
      <c r="BB1112" s="78" t="str">
        <f>REPLACE(INDEX(GroupVertices[Group], MATCH(Edges[[#This Row],[Vertex 1]],GroupVertices[Vertex],0)),1,1,"")</f>
        <v>5</v>
      </c>
      <c r="BC1112" s="78" t="str">
        <f>REPLACE(INDEX(GroupVertices[Group], MATCH(Edges[[#This Row],[Vertex 2]],GroupVertices[Vertex],0)),1,1,"")</f>
        <v>5</v>
      </c>
      <c r="BD1112" s="48"/>
      <c r="BE1112" s="49"/>
      <c r="BF1112" s="48"/>
      <c r="BG1112" s="49"/>
      <c r="BH1112" s="48"/>
      <c r="BI1112" s="49"/>
      <c r="BJ1112" s="48"/>
      <c r="BK1112" s="49"/>
      <c r="BL1112" s="48"/>
    </row>
    <row r="1113" spans="1:64" x14ac:dyDescent="0.25">
      <c r="A1113" s="64" t="s">
        <v>219</v>
      </c>
      <c r="B1113" s="64" t="s">
        <v>669</v>
      </c>
      <c r="C1113" s="65" t="s">
        <v>15839</v>
      </c>
      <c r="D1113" s="66">
        <v>3</v>
      </c>
      <c r="E1113" s="67" t="s">
        <v>132</v>
      </c>
      <c r="F1113" s="68">
        <v>35</v>
      </c>
      <c r="G1113" s="65"/>
      <c r="H1113" s="69"/>
      <c r="I1113" s="70"/>
      <c r="J1113" s="70"/>
      <c r="K1113" s="34" t="s">
        <v>65</v>
      </c>
      <c r="L1113" s="77">
        <v>1113</v>
      </c>
      <c r="M1113" s="77"/>
      <c r="N1113" s="72"/>
      <c r="O1113" s="79" t="s">
        <v>999</v>
      </c>
      <c r="P1113" s="81">
        <v>43177.497789351852</v>
      </c>
      <c r="Q1113" s="79" t="s">
        <v>1008</v>
      </c>
      <c r="R1113" s="79"/>
      <c r="S1113" s="79"/>
      <c r="T1113" s="79" t="s">
        <v>2654</v>
      </c>
      <c r="U1113" s="83" t="s">
        <v>3152</v>
      </c>
      <c r="V1113" s="83" t="s">
        <v>3152</v>
      </c>
      <c r="W1113" s="81">
        <v>43177.497789351852</v>
      </c>
      <c r="X1113" s="83" t="s">
        <v>3885</v>
      </c>
      <c r="Y1113" s="79"/>
      <c r="Z1113" s="79"/>
      <c r="AA1113" s="85" t="s">
        <v>5093</v>
      </c>
      <c r="AB1113" s="79"/>
      <c r="AC1113" s="79" t="b">
        <v>0</v>
      </c>
      <c r="AD1113" s="79">
        <v>4</v>
      </c>
      <c r="AE1113" s="85" t="s">
        <v>6296</v>
      </c>
      <c r="AF1113" s="79" t="b">
        <v>0</v>
      </c>
      <c r="AG1113" s="79" t="s">
        <v>6304</v>
      </c>
      <c r="AH1113" s="79"/>
      <c r="AI1113" s="85" t="s">
        <v>6296</v>
      </c>
      <c r="AJ1113" s="79" t="b">
        <v>0</v>
      </c>
      <c r="AK1113" s="79">
        <v>1</v>
      </c>
      <c r="AL1113" s="85" t="s">
        <v>6296</v>
      </c>
      <c r="AM1113" s="79" t="s">
        <v>6328</v>
      </c>
      <c r="AN1113" s="79" t="b">
        <v>0</v>
      </c>
      <c r="AO1113" s="85" t="s">
        <v>5093</v>
      </c>
      <c r="AP1113" s="79" t="s">
        <v>6415</v>
      </c>
      <c r="AQ1113" s="79">
        <v>0</v>
      </c>
      <c r="AR1113" s="79">
        <v>0</v>
      </c>
      <c r="AS1113" s="79" t="s">
        <v>6417</v>
      </c>
      <c r="AT1113" s="79" t="s">
        <v>6430</v>
      </c>
      <c r="AU1113" s="79" t="s">
        <v>6435</v>
      </c>
      <c r="AV1113" s="79" t="s">
        <v>6440</v>
      </c>
      <c r="AW1113" s="79" t="s">
        <v>6453</v>
      </c>
      <c r="AX1113" s="79" t="s">
        <v>6466</v>
      </c>
      <c r="AY1113" s="79" t="s">
        <v>6478</v>
      </c>
      <c r="AZ1113" s="83" t="s">
        <v>6480</v>
      </c>
      <c r="BA1113">
        <v>1</v>
      </c>
      <c r="BB1113" s="78" t="str">
        <f>REPLACE(INDEX(GroupVertices[Group], MATCH(Edges[[#This Row],[Vertex 1]],GroupVertices[Vertex],0)),1,1,"")</f>
        <v>4</v>
      </c>
      <c r="BC1113" s="78" t="str">
        <f>REPLACE(INDEX(GroupVertices[Group], MATCH(Edges[[#This Row],[Vertex 2]],GroupVertices[Vertex],0)),1,1,"")</f>
        <v>5</v>
      </c>
      <c r="BD1113" s="48"/>
      <c r="BE1113" s="49"/>
      <c r="BF1113" s="48"/>
      <c r="BG1113" s="49"/>
      <c r="BH1113" s="48"/>
      <c r="BI1113" s="49"/>
      <c r="BJ1113" s="48"/>
      <c r="BK1113" s="49"/>
      <c r="BL1113" s="48"/>
    </row>
    <row r="1114" spans="1:64" x14ac:dyDescent="0.25">
      <c r="A1114" s="64" t="s">
        <v>669</v>
      </c>
      <c r="B1114" s="64" t="s">
        <v>669</v>
      </c>
      <c r="C1114" s="65" t="s">
        <v>15841</v>
      </c>
      <c r="D1114" s="66">
        <v>5</v>
      </c>
      <c r="E1114" s="67" t="s">
        <v>136</v>
      </c>
      <c r="F1114" s="68">
        <v>28.428571428571431</v>
      </c>
      <c r="G1114" s="65"/>
      <c r="H1114" s="69"/>
      <c r="I1114" s="70"/>
      <c r="J1114" s="70"/>
      <c r="K1114" s="34" t="s">
        <v>65</v>
      </c>
      <c r="L1114" s="77">
        <v>1114</v>
      </c>
      <c r="M1114" s="77"/>
      <c r="N1114" s="72"/>
      <c r="O1114" s="79" t="s">
        <v>176</v>
      </c>
      <c r="P1114" s="81">
        <v>43166.625104166669</v>
      </c>
      <c r="Q1114" s="79" t="s">
        <v>1579</v>
      </c>
      <c r="R1114" s="83" t="s">
        <v>2047</v>
      </c>
      <c r="S1114" s="79" t="s">
        <v>2507</v>
      </c>
      <c r="T1114" s="79" t="s">
        <v>2949</v>
      </c>
      <c r="U1114" s="83" t="s">
        <v>3323</v>
      </c>
      <c r="V1114" s="83" t="s">
        <v>3323</v>
      </c>
      <c r="W1114" s="81">
        <v>43166.625104166669</v>
      </c>
      <c r="X1114" s="83" t="s">
        <v>4572</v>
      </c>
      <c r="Y1114" s="79"/>
      <c r="Z1114" s="79"/>
      <c r="AA1114" s="85" t="s">
        <v>5780</v>
      </c>
      <c r="AB1114" s="79"/>
      <c r="AC1114" s="79" t="b">
        <v>0</v>
      </c>
      <c r="AD1114" s="79">
        <v>1</v>
      </c>
      <c r="AE1114" s="85" t="s">
        <v>6296</v>
      </c>
      <c r="AF1114" s="79" t="b">
        <v>0</v>
      </c>
      <c r="AG1114" s="79" t="s">
        <v>6304</v>
      </c>
      <c r="AH1114" s="79"/>
      <c r="AI1114" s="85" t="s">
        <v>6296</v>
      </c>
      <c r="AJ1114" s="79" t="b">
        <v>0</v>
      </c>
      <c r="AK1114" s="79">
        <v>1</v>
      </c>
      <c r="AL1114" s="85" t="s">
        <v>6296</v>
      </c>
      <c r="AM1114" s="79" t="s">
        <v>6404</v>
      </c>
      <c r="AN1114" s="79" t="b">
        <v>0</v>
      </c>
      <c r="AO1114" s="85" t="s">
        <v>5780</v>
      </c>
      <c r="AP1114" s="79" t="s">
        <v>6415</v>
      </c>
      <c r="AQ1114" s="79">
        <v>0</v>
      </c>
      <c r="AR1114" s="79">
        <v>0</v>
      </c>
      <c r="AS1114" s="79"/>
      <c r="AT1114" s="79"/>
      <c r="AU1114" s="79"/>
      <c r="AV1114" s="79"/>
      <c r="AW1114" s="79"/>
      <c r="AX1114" s="79"/>
      <c r="AY1114" s="79"/>
      <c r="AZ1114" s="79"/>
      <c r="BA1114">
        <v>5</v>
      </c>
      <c r="BB1114" s="78" t="str">
        <f>REPLACE(INDEX(GroupVertices[Group], MATCH(Edges[[#This Row],[Vertex 1]],GroupVertices[Vertex],0)),1,1,"")</f>
        <v>5</v>
      </c>
      <c r="BC1114" s="78" t="str">
        <f>REPLACE(INDEX(GroupVertices[Group], MATCH(Edges[[#This Row],[Vertex 2]],GroupVertices[Vertex],0)),1,1,"")</f>
        <v>5</v>
      </c>
      <c r="BD1114" s="48">
        <v>0</v>
      </c>
      <c r="BE1114" s="49">
        <v>0</v>
      </c>
      <c r="BF1114" s="48">
        <v>0</v>
      </c>
      <c r="BG1114" s="49">
        <v>0</v>
      </c>
      <c r="BH1114" s="48">
        <v>0</v>
      </c>
      <c r="BI1114" s="49">
        <v>0</v>
      </c>
      <c r="BJ1114" s="48">
        <v>24</v>
      </c>
      <c r="BK1114" s="49">
        <v>100</v>
      </c>
      <c r="BL1114" s="48">
        <v>24</v>
      </c>
    </row>
    <row r="1115" spans="1:64" x14ac:dyDescent="0.25">
      <c r="A1115" s="64" t="s">
        <v>669</v>
      </c>
      <c r="B1115" s="64" t="s">
        <v>669</v>
      </c>
      <c r="C1115" s="65" t="s">
        <v>15841</v>
      </c>
      <c r="D1115" s="66">
        <v>5</v>
      </c>
      <c r="E1115" s="67" t="s">
        <v>136</v>
      </c>
      <c r="F1115" s="68">
        <v>28.428571428571431</v>
      </c>
      <c r="G1115" s="65"/>
      <c r="H1115" s="69"/>
      <c r="I1115" s="70"/>
      <c r="J1115" s="70"/>
      <c r="K1115" s="34" t="s">
        <v>65</v>
      </c>
      <c r="L1115" s="77">
        <v>1115</v>
      </c>
      <c r="M1115" s="77"/>
      <c r="N1115" s="72"/>
      <c r="O1115" s="79" t="s">
        <v>176</v>
      </c>
      <c r="P1115" s="81">
        <v>43174.458391203705</v>
      </c>
      <c r="Q1115" s="79" t="s">
        <v>1580</v>
      </c>
      <c r="R1115" s="83" t="s">
        <v>2313</v>
      </c>
      <c r="S1115" s="79" t="s">
        <v>2507</v>
      </c>
      <c r="T1115" s="79" t="s">
        <v>2907</v>
      </c>
      <c r="U1115" s="79"/>
      <c r="V1115" s="83" t="s">
        <v>3805</v>
      </c>
      <c r="W1115" s="81">
        <v>43174.458391203705</v>
      </c>
      <c r="X1115" s="83" t="s">
        <v>4573</v>
      </c>
      <c r="Y1115" s="79"/>
      <c r="Z1115" s="79"/>
      <c r="AA1115" s="85" t="s">
        <v>5781</v>
      </c>
      <c r="AB1115" s="79"/>
      <c r="AC1115" s="79" t="b">
        <v>0</v>
      </c>
      <c r="AD1115" s="79">
        <v>0</v>
      </c>
      <c r="AE1115" s="85" t="s">
        <v>6296</v>
      </c>
      <c r="AF1115" s="79" t="b">
        <v>0</v>
      </c>
      <c r="AG1115" s="79" t="s">
        <v>6304</v>
      </c>
      <c r="AH1115" s="79"/>
      <c r="AI1115" s="85" t="s">
        <v>6296</v>
      </c>
      <c r="AJ1115" s="79" t="b">
        <v>0</v>
      </c>
      <c r="AK1115" s="79">
        <v>2</v>
      </c>
      <c r="AL1115" s="85" t="s">
        <v>6296</v>
      </c>
      <c r="AM1115" s="79" t="s">
        <v>6404</v>
      </c>
      <c r="AN1115" s="79" t="b">
        <v>0</v>
      </c>
      <c r="AO1115" s="85" t="s">
        <v>5781</v>
      </c>
      <c r="AP1115" s="79" t="s">
        <v>6415</v>
      </c>
      <c r="AQ1115" s="79">
        <v>0</v>
      </c>
      <c r="AR1115" s="79">
        <v>0</v>
      </c>
      <c r="AS1115" s="79"/>
      <c r="AT1115" s="79"/>
      <c r="AU1115" s="79"/>
      <c r="AV1115" s="79"/>
      <c r="AW1115" s="79"/>
      <c r="AX1115" s="79"/>
      <c r="AY1115" s="79"/>
      <c r="AZ1115" s="79"/>
      <c r="BA1115">
        <v>5</v>
      </c>
      <c r="BB1115" s="78" t="str">
        <f>REPLACE(INDEX(GroupVertices[Group], MATCH(Edges[[#This Row],[Vertex 1]],GroupVertices[Vertex],0)),1,1,"")</f>
        <v>5</v>
      </c>
      <c r="BC1115" s="78" t="str">
        <f>REPLACE(INDEX(GroupVertices[Group], MATCH(Edges[[#This Row],[Vertex 2]],GroupVertices[Vertex],0)),1,1,"")</f>
        <v>5</v>
      </c>
      <c r="BD1115" s="48">
        <v>1</v>
      </c>
      <c r="BE1115" s="49">
        <v>6.666666666666667</v>
      </c>
      <c r="BF1115" s="48">
        <v>0</v>
      </c>
      <c r="BG1115" s="49">
        <v>0</v>
      </c>
      <c r="BH1115" s="48">
        <v>0</v>
      </c>
      <c r="BI1115" s="49">
        <v>0</v>
      </c>
      <c r="BJ1115" s="48">
        <v>14</v>
      </c>
      <c r="BK1115" s="49">
        <v>93.333333333333329</v>
      </c>
      <c r="BL1115" s="48">
        <v>15</v>
      </c>
    </row>
    <row r="1116" spans="1:64" x14ac:dyDescent="0.25">
      <c r="A1116" s="64" t="s">
        <v>669</v>
      </c>
      <c r="B1116" s="64" t="s">
        <v>669</v>
      </c>
      <c r="C1116" s="65" t="s">
        <v>15841</v>
      </c>
      <c r="D1116" s="66">
        <v>5</v>
      </c>
      <c r="E1116" s="67" t="s">
        <v>136</v>
      </c>
      <c r="F1116" s="68">
        <v>28.428571428571431</v>
      </c>
      <c r="G1116" s="65"/>
      <c r="H1116" s="69"/>
      <c r="I1116" s="70"/>
      <c r="J1116" s="70"/>
      <c r="K1116" s="34" t="s">
        <v>65</v>
      </c>
      <c r="L1116" s="77">
        <v>1116</v>
      </c>
      <c r="M1116" s="77"/>
      <c r="N1116" s="72"/>
      <c r="O1116" s="79" t="s">
        <v>176</v>
      </c>
      <c r="P1116" s="81">
        <v>43174.937511574077</v>
      </c>
      <c r="Q1116" s="79" t="s">
        <v>1581</v>
      </c>
      <c r="R1116" s="83" t="s">
        <v>2276</v>
      </c>
      <c r="S1116" s="79" t="s">
        <v>2568</v>
      </c>
      <c r="T1116" s="79" t="s">
        <v>2916</v>
      </c>
      <c r="U1116" s="79"/>
      <c r="V1116" s="83" t="s">
        <v>3805</v>
      </c>
      <c r="W1116" s="81">
        <v>43174.937511574077</v>
      </c>
      <c r="X1116" s="83" t="s">
        <v>4574</v>
      </c>
      <c r="Y1116" s="79"/>
      <c r="Z1116" s="79"/>
      <c r="AA1116" s="85" t="s">
        <v>5782</v>
      </c>
      <c r="AB1116" s="79"/>
      <c r="AC1116" s="79" t="b">
        <v>0</v>
      </c>
      <c r="AD1116" s="79">
        <v>1</v>
      </c>
      <c r="AE1116" s="85" t="s">
        <v>6296</v>
      </c>
      <c r="AF1116" s="79" t="b">
        <v>0</v>
      </c>
      <c r="AG1116" s="79" t="s">
        <v>6304</v>
      </c>
      <c r="AH1116" s="79"/>
      <c r="AI1116" s="85" t="s">
        <v>6296</v>
      </c>
      <c r="AJ1116" s="79" t="b">
        <v>0</v>
      </c>
      <c r="AK1116" s="79">
        <v>5</v>
      </c>
      <c r="AL1116" s="85" t="s">
        <v>6296</v>
      </c>
      <c r="AM1116" s="79" t="s">
        <v>6404</v>
      </c>
      <c r="AN1116" s="79" t="b">
        <v>0</v>
      </c>
      <c r="AO1116" s="85" t="s">
        <v>5782</v>
      </c>
      <c r="AP1116" s="79" t="s">
        <v>6415</v>
      </c>
      <c r="AQ1116" s="79">
        <v>0</v>
      </c>
      <c r="AR1116" s="79">
        <v>0</v>
      </c>
      <c r="AS1116" s="79"/>
      <c r="AT1116" s="79"/>
      <c r="AU1116" s="79"/>
      <c r="AV1116" s="79"/>
      <c r="AW1116" s="79"/>
      <c r="AX1116" s="79"/>
      <c r="AY1116" s="79"/>
      <c r="AZ1116" s="79"/>
      <c r="BA1116">
        <v>5</v>
      </c>
      <c r="BB1116" s="78" t="str">
        <f>REPLACE(INDEX(GroupVertices[Group], MATCH(Edges[[#This Row],[Vertex 1]],GroupVertices[Vertex],0)),1,1,"")</f>
        <v>5</v>
      </c>
      <c r="BC1116" s="78" t="str">
        <f>REPLACE(INDEX(GroupVertices[Group], MATCH(Edges[[#This Row],[Vertex 2]],GroupVertices[Vertex],0)),1,1,"")</f>
        <v>5</v>
      </c>
      <c r="BD1116" s="48">
        <v>3</v>
      </c>
      <c r="BE1116" s="49">
        <v>23.076923076923077</v>
      </c>
      <c r="BF1116" s="48">
        <v>0</v>
      </c>
      <c r="BG1116" s="49">
        <v>0</v>
      </c>
      <c r="BH1116" s="48">
        <v>0</v>
      </c>
      <c r="BI1116" s="49">
        <v>0</v>
      </c>
      <c r="BJ1116" s="48">
        <v>10</v>
      </c>
      <c r="BK1116" s="49">
        <v>76.92307692307692</v>
      </c>
      <c r="BL1116" s="48">
        <v>13</v>
      </c>
    </row>
    <row r="1117" spans="1:64" x14ac:dyDescent="0.25">
      <c r="A1117" s="64" t="s">
        <v>669</v>
      </c>
      <c r="B1117" s="64" t="s">
        <v>669</v>
      </c>
      <c r="C1117" s="65" t="s">
        <v>15841</v>
      </c>
      <c r="D1117" s="66">
        <v>5</v>
      </c>
      <c r="E1117" s="67" t="s">
        <v>136</v>
      </c>
      <c r="F1117" s="68">
        <v>28.428571428571431</v>
      </c>
      <c r="G1117" s="65"/>
      <c r="H1117" s="69"/>
      <c r="I1117" s="70"/>
      <c r="J1117" s="70"/>
      <c r="K1117" s="34" t="s">
        <v>65</v>
      </c>
      <c r="L1117" s="77">
        <v>1117</v>
      </c>
      <c r="M1117" s="77"/>
      <c r="N1117" s="72"/>
      <c r="O1117" s="79" t="s">
        <v>176</v>
      </c>
      <c r="P1117" s="81">
        <v>43171.666828703703</v>
      </c>
      <c r="Q1117" s="79" t="s">
        <v>1582</v>
      </c>
      <c r="R1117" s="83" t="s">
        <v>2314</v>
      </c>
      <c r="S1117" s="79" t="s">
        <v>2507</v>
      </c>
      <c r="T1117" s="79" t="s">
        <v>2916</v>
      </c>
      <c r="U1117" s="79"/>
      <c r="V1117" s="83" t="s">
        <v>3805</v>
      </c>
      <c r="W1117" s="81">
        <v>43171.666828703703</v>
      </c>
      <c r="X1117" s="83" t="s">
        <v>4575</v>
      </c>
      <c r="Y1117" s="79"/>
      <c r="Z1117" s="79"/>
      <c r="AA1117" s="85" t="s">
        <v>5783</v>
      </c>
      <c r="AB1117" s="79"/>
      <c r="AC1117" s="79" t="b">
        <v>0</v>
      </c>
      <c r="AD1117" s="79">
        <v>0</v>
      </c>
      <c r="AE1117" s="85" t="s">
        <v>6296</v>
      </c>
      <c r="AF1117" s="79" t="b">
        <v>0</v>
      </c>
      <c r="AG1117" s="79" t="s">
        <v>6304</v>
      </c>
      <c r="AH1117" s="79"/>
      <c r="AI1117" s="85" t="s">
        <v>6296</v>
      </c>
      <c r="AJ1117" s="79" t="b">
        <v>0</v>
      </c>
      <c r="AK1117" s="79">
        <v>0</v>
      </c>
      <c r="AL1117" s="85" t="s">
        <v>6296</v>
      </c>
      <c r="AM1117" s="79" t="s">
        <v>6404</v>
      </c>
      <c r="AN1117" s="79" t="b">
        <v>0</v>
      </c>
      <c r="AO1117" s="85" t="s">
        <v>5783</v>
      </c>
      <c r="AP1117" s="79" t="s">
        <v>176</v>
      </c>
      <c r="AQ1117" s="79">
        <v>0</v>
      </c>
      <c r="AR1117" s="79">
        <v>0</v>
      </c>
      <c r="AS1117" s="79"/>
      <c r="AT1117" s="79"/>
      <c r="AU1117" s="79"/>
      <c r="AV1117" s="79"/>
      <c r="AW1117" s="79"/>
      <c r="AX1117" s="79"/>
      <c r="AY1117" s="79"/>
      <c r="AZ1117" s="79"/>
      <c r="BA1117">
        <v>5</v>
      </c>
      <c r="BB1117" s="78" t="str">
        <f>REPLACE(INDEX(GroupVertices[Group], MATCH(Edges[[#This Row],[Vertex 1]],GroupVertices[Vertex],0)),1,1,"")</f>
        <v>5</v>
      </c>
      <c r="BC1117" s="78" t="str">
        <f>REPLACE(INDEX(GroupVertices[Group], MATCH(Edges[[#This Row],[Vertex 2]],GroupVertices[Vertex],0)),1,1,"")</f>
        <v>5</v>
      </c>
      <c r="BD1117" s="48">
        <v>1</v>
      </c>
      <c r="BE1117" s="49">
        <v>9.0909090909090917</v>
      </c>
      <c r="BF1117" s="48">
        <v>0</v>
      </c>
      <c r="BG1117" s="49">
        <v>0</v>
      </c>
      <c r="BH1117" s="48">
        <v>0</v>
      </c>
      <c r="BI1117" s="49">
        <v>0</v>
      </c>
      <c r="BJ1117" s="48">
        <v>10</v>
      </c>
      <c r="BK1117" s="49">
        <v>90.909090909090907</v>
      </c>
      <c r="BL1117" s="48">
        <v>11</v>
      </c>
    </row>
    <row r="1118" spans="1:64" x14ac:dyDescent="0.25">
      <c r="A1118" s="64" t="s">
        <v>669</v>
      </c>
      <c r="B1118" s="64" t="s">
        <v>669</v>
      </c>
      <c r="C1118" s="65" t="s">
        <v>15841</v>
      </c>
      <c r="D1118" s="66">
        <v>5</v>
      </c>
      <c r="E1118" s="67" t="s">
        <v>136</v>
      </c>
      <c r="F1118" s="68">
        <v>28.428571428571431</v>
      </c>
      <c r="G1118" s="65"/>
      <c r="H1118" s="69"/>
      <c r="I1118" s="70"/>
      <c r="J1118" s="70"/>
      <c r="K1118" s="34" t="s">
        <v>65</v>
      </c>
      <c r="L1118" s="77">
        <v>1118</v>
      </c>
      <c r="M1118" s="77"/>
      <c r="N1118" s="72"/>
      <c r="O1118" s="79" t="s">
        <v>176</v>
      </c>
      <c r="P1118" s="81">
        <v>43174.625115740739</v>
      </c>
      <c r="Q1118" s="79" t="s">
        <v>1583</v>
      </c>
      <c r="R1118" s="83" t="s">
        <v>2315</v>
      </c>
      <c r="S1118" s="79" t="s">
        <v>2615</v>
      </c>
      <c r="T1118" s="79" t="s">
        <v>2950</v>
      </c>
      <c r="U1118" s="79"/>
      <c r="V1118" s="83" t="s">
        <v>3805</v>
      </c>
      <c r="W1118" s="81">
        <v>43174.625115740739</v>
      </c>
      <c r="X1118" s="83" t="s">
        <v>4576</v>
      </c>
      <c r="Y1118" s="79"/>
      <c r="Z1118" s="79"/>
      <c r="AA1118" s="85" t="s">
        <v>5784</v>
      </c>
      <c r="AB1118" s="79"/>
      <c r="AC1118" s="79" t="b">
        <v>0</v>
      </c>
      <c r="AD1118" s="79">
        <v>0</v>
      </c>
      <c r="AE1118" s="85" t="s">
        <v>6296</v>
      </c>
      <c r="AF1118" s="79" t="b">
        <v>0</v>
      </c>
      <c r="AG1118" s="79" t="s">
        <v>6304</v>
      </c>
      <c r="AH1118" s="79"/>
      <c r="AI1118" s="85" t="s">
        <v>6296</v>
      </c>
      <c r="AJ1118" s="79" t="b">
        <v>0</v>
      </c>
      <c r="AK1118" s="79">
        <v>0</v>
      </c>
      <c r="AL1118" s="85" t="s">
        <v>6296</v>
      </c>
      <c r="AM1118" s="79" t="s">
        <v>6404</v>
      </c>
      <c r="AN1118" s="79" t="b">
        <v>0</v>
      </c>
      <c r="AO1118" s="85" t="s">
        <v>5784</v>
      </c>
      <c r="AP1118" s="79" t="s">
        <v>176</v>
      </c>
      <c r="AQ1118" s="79">
        <v>0</v>
      </c>
      <c r="AR1118" s="79">
        <v>0</v>
      </c>
      <c r="AS1118" s="79"/>
      <c r="AT1118" s="79"/>
      <c r="AU1118" s="79"/>
      <c r="AV1118" s="79"/>
      <c r="AW1118" s="79"/>
      <c r="AX1118" s="79"/>
      <c r="AY1118" s="79"/>
      <c r="AZ1118" s="79"/>
      <c r="BA1118">
        <v>5</v>
      </c>
      <c r="BB1118" s="78" t="str">
        <f>REPLACE(INDEX(GroupVertices[Group], MATCH(Edges[[#This Row],[Vertex 1]],GroupVertices[Vertex],0)),1,1,"")</f>
        <v>5</v>
      </c>
      <c r="BC1118" s="78" t="str">
        <f>REPLACE(INDEX(GroupVertices[Group], MATCH(Edges[[#This Row],[Vertex 2]],GroupVertices[Vertex],0)),1,1,"")</f>
        <v>5</v>
      </c>
      <c r="BD1118" s="48">
        <v>0</v>
      </c>
      <c r="BE1118" s="49">
        <v>0</v>
      </c>
      <c r="BF1118" s="48">
        <v>0</v>
      </c>
      <c r="BG1118" s="49">
        <v>0</v>
      </c>
      <c r="BH1118" s="48">
        <v>0</v>
      </c>
      <c r="BI1118" s="49">
        <v>0</v>
      </c>
      <c r="BJ1118" s="48">
        <v>13</v>
      </c>
      <c r="BK1118" s="49">
        <v>100</v>
      </c>
      <c r="BL1118" s="48">
        <v>13</v>
      </c>
    </row>
    <row r="1119" spans="1:64" x14ac:dyDescent="0.25">
      <c r="A1119" s="64" t="s">
        <v>670</v>
      </c>
      <c r="B1119" s="64" t="s">
        <v>669</v>
      </c>
      <c r="C1119" s="65" t="s">
        <v>15839</v>
      </c>
      <c r="D1119" s="66">
        <v>3</v>
      </c>
      <c r="E1119" s="67" t="s">
        <v>132</v>
      </c>
      <c r="F1119" s="68">
        <v>35</v>
      </c>
      <c r="G1119" s="65"/>
      <c r="H1119" s="69"/>
      <c r="I1119" s="70"/>
      <c r="J1119" s="70"/>
      <c r="K1119" s="34" t="s">
        <v>65</v>
      </c>
      <c r="L1119" s="77">
        <v>1119</v>
      </c>
      <c r="M1119" s="77"/>
      <c r="N1119" s="72"/>
      <c r="O1119" s="79" t="s">
        <v>999</v>
      </c>
      <c r="P1119" s="81">
        <v>43177.607592592591</v>
      </c>
      <c r="Q1119" s="79" t="s">
        <v>1578</v>
      </c>
      <c r="R1119" s="79"/>
      <c r="S1119" s="79"/>
      <c r="T1119" s="79" t="s">
        <v>2680</v>
      </c>
      <c r="U1119" s="79"/>
      <c r="V1119" s="83" t="s">
        <v>3806</v>
      </c>
      <c r="W1119" s="81">
        <v>43177.607592592591</v>
      </c>
      <c r="X1119" s="83" t="s">
        <v>4571</v>
      </c>
      <c r="Y1119" s="79"/>
      <c r="Z1119" s="79"/>
      <c r="AA1119" s="85" t="s">
        <v>5779</v>
      </c>
      <c r="AB1119" s="79"/>
      <c r="AC1119" s="79" t="b">
        <v>0</v>
      </c>
      <c r="AD1119" s="79">
        <v>0</v>
      </c>
      <c r="AE1119" s="85" t="s">
        <v>6296</v>
      </c>
      <c r="AF1119" s="79" t="b">
        <v>0</v>
      </c>
      <c r="AG1119" s="79" t="s">
        <v>6304</v>
      </c>
      <c r="AH1119" s="79"/>
      <c r="AI1119" s="85" t="s">
        <v>6296</v>
      </c>
      <c r="AJ1119" s="79" t="b">
        <v>0</v>
      </c>
      <c r="AK1119" s="79">
        <v>10</v>
      </c>
      <c r="AL1119" s="85" t="s">
        <v>5778</v>
      </c>
      <c r="AM1119" s="79" t="s">
        <v>6333</v>
      </c>
      <c r="AN1119" s="79" t="b">
        <v>0</v>
      </c>
      <c r="AO1119" s="85" t="s">
        <v>5778</v>
      </c>
      <c r="AP1119" s="79" t="s">
        <v>176</v>
      </c>
      <c r="AQ1119" s="79">
        <v>0</v>
      </c>
      <c r="AR1119" s="79">
        <v>0</v>
      </c>
      <c r="AS1119" s="79"/>
      <c r="AT1119" s="79"/>
      <c r="AU1119" s="79"/>
      <c r="AV1119" s="79"/>
      <c r="AW1119" s="79"/>
      <c r="AX1119" s="79"/>
      <c r="AY1119" s="79"/>
      <c r="AZ1119" s="79"/>
      <c r="BA1119">
        <v>1</v>
      </c>
      <c r="BB1119" s="78" t="str">
        <f>REPLACE(INDEX(GroupVertices[Group], MATCH(Edges[[#This Row],[Vertex 1]],GroupVertices[Vertex],0)),1,1,"")</f>
        <v>5</v>
      </c>
      <c r="BC1119" s="78" t="str">
        <f>REPLACE(INDEX(GroupVertices[Group], MATCH(Edges[[#This Row],[Vertex 2]],GroupVertices[Vertex],0)),1,1,"")</f>
        <v>5</v>
      </c>
      <c r="BD1119" s="48">
        <v>1</v>
      </c>
      <c r="BE1119" s="49">
        <v>6.25</v>
      </c>
      <c r="BF1119" s="48">
        <v>2</v>
      </c>
      <c r="BG1119" s="49">
        <v>12.5</v>
      </c>
      <c r="BH1119" s="48">
        <v>0</v>
      </c>
      <c r="BI1119" s="49">
        <v>0</v>
      </c>
      <c r="BJ1119" s="48">
        <v>13</v>
      </c>
      <c r="BK1119" s="49">
        <v>81.25</v>
      </c>
      <c r="BL1119" s="48">
        <v>16</v>
      </c>
    </row>
    <row r="1120" spans="1:64" x14ac:dyDescent="0.25">
      <c r="A1120" s="64" t="s">
        <v>671</v>
      </c>
      <c r="B1120" s="64" t="s">
        <v>671</v>
      </c>
      <c r="C1120" s="65" t="s">
        <v>15839</v>
      </c>
      <c r="D1120" s="66">
        <v>3</v>
      </c>
      <c r="E1120" s="67" t="s">
        <v>132</v>
      </c>
      <c r="F1120" s="68">
        <v>35</v>
      </c>
      <c r="G1120" s="65"/>
      <c r="H1120" s="69"/>
      <c r="I1120" s="70"/>
      <c r="J1120" s="70"/>
      <c r="K1120" s="34" t="s">
        <v>65</v>
      </c>
      <c r="L1120" s="77">
        <v>1120</v>
      </c>
      <c r="M1120" s="77"/>
      <c r="N1120" s="72"/>
      <c r="O1120" s="79" t="s">
        <v>176</v>
      </c>
      <c r="P1120" s="81">
        <v>43177.613194444442</v>
      </c>
      <c r="Q1120" s="79" t="s">
        <v>1584</v>
      </c>
      <c r="R1120" s="83" t="s">
        <v>2316</v>
      </c>
      <c r="S1120" s="79" t="s">
        <v>2546</v>
      </c>
      <c r="T1120" s="79" t="s">
        <v>2850</v>
      </c>
      <c r="U1120" s="79"/>
      <c r="V1120" s="83" t="s">
        <v>3807</v>
      </c>
      <c r="W1120" s="81">
        <v>43177.613194444442</v>
      </c>
      <c r="X1120" s="83" t="s">
        <v>4577</v>
      </c>
      <c r="Y1120" s="79"/>
      <c r="Z1120" s="79"/>
      <c r="AA1120" s="85" t="s">
        <v>5785</v>
      </c>
      <c r="AB1120" s="79"/>
      <c r="AC1120" s="79" t="b">
        <v>0</v>
      </c>
      <c r="AD1120" s="79">
        <v>1</v>
      </c>
      <c r="AE1120" s="85" t="s">
        <v>6296</v>
      </c>
      <c r="AF1120" s="79" t="b">
        <v>0</v>
      </c>
      <c r="AG1120" s="79" t="s">
        <v>6304</v>
      </c>
      <c r="AH1120" s="79"/>
      <c r="AI1120" s="85" t="s">
        <v>6296</v>
      </c>
      <c r="AJ1120" s="79" t="b">
        <v>0</v>
      </c>
      <c r="AK1120" s="79">
        <v>0</v>
      </c>
      <c r="AL1120" s="85" t="s">
        <v>6296</v>
      </c>
      <c r="AM1120" s="79" t="s">
        <v>6330</v>
      </c>
      <c r="AN1120" s="79" t="b">
        <v>0</v>
      </c>
      <c r="AO1120" s="85" t="s">
        <v>5785</v>
      </c>
      <c r="AP1120" s="79" t="s">
        <v>176</v>
      </c>
      <c r="AQ1120" s="79">
        <v>0</v>
      </c>
      <c r="AR1120" s="79">
        <v>0</v>
      </c>
      <c r="AS1120" s="79"/>
      <c r="AT1120" s="79"/>
      <c r="AU1120" s="79"/>
      <c r="AV1120" s="79"/>
      <c r="AW1120" s="79"/>
      <c r="AX1120" s="79"/>
      <c r="AY1120" s="79"/>
      <c r="AZ1120" s="79"/>
      <c r="BA1120">
        <v>1</v>
      </c>
      <c r="BB1120" s="78" t="str">
        <f>REPLACE(INDEX(GroupVertices[Group], MATCH(Edges[[#This Row],[Vertex 1]],GroupVertices[Vertex],0)),1,1,"")</f>
        <v>1</v>
      </c>
      <c r="BC1120" s="78" t="str">
        <f>REPLACE(INDEX(GroupVertices[Group], MATCH(Edges[[#This Row],[Vertex 2]],GroupVertices[Vertex],0)),1,1,"")</f>
        <v>1</v>
      </c>
      <c r="BD1120" s="48">
        <v>0</v>
      </c>
      <c r="BE1120" s="49">
        <v>0</v>
      </c>
      <c r="BF1120" s="48">
        <v>0</v>
      </c>
      <c r="BG1120" s="49">
        <v>0</v>
      </c>
      <c r="BH1120" s="48">
        <v>0</v>
      </c>
      <c r="BI1120" s="49">
        <v>0</v>
      </c>
      <c r="BJ1120" s="48">
        <v>11</v>
      </c>
      <c r="BK1120" s="49">
        <v>100</v>
      </c>
      <c r="BL1120" s="48">
        <v>11</v>
      </c>
    </row>
    <row r="1121" spans="1:64" x14ac:dyDescent="0.25">
      <c r="A1121" s="64" t="s">
        <v>672</v>
      </c>
      <c r="B1121" s="64" t="s">
        <v>866</v>
      </c>
      <c r="C1121" s="65" t="s">
        <v>15839</v>
      </c>
      <c r="D1121" s="66">
        <v>3</v>
      </c>
      <c r="E1121" s="67" t="s">
        <v>132</v>
      </c>
      <c r="F1121" s="68">
        <v>35</v>
      </c>
      <c r="G1121" s="65"/>
      <c r="H1121" s="69"/>
      <c r="I1121" s="70"/>
      <c r="J1121" s="70"/>
      <c r="K1121" s="34" t="s">
        <v>65</v>
      </c>
      <c r="L1121" s="77">
        <v>1121</v>
      </c>
      <c r="M1121" s="77"/>
      <c r="N1121" s="72"/>
      <c r="O1121" s="79" t="s">
        <v>999</v>
      </c>
      <c r="P1121" s="81">
        <v>43177.61509259259</v>
      </c>
      <c r="Q1121" s="79" t="s">
        <v>1585</v>
      </c>
      <c r="R1121" s="83" t="s">
        <v>2317</v>
      </c>
      <c r="S1121" s="79" t="s">
        <v>2560</v>
      </c>
      <c r="T1121" s="79" t="s">
        <v>2951</v>
      </c>
      <c r="U1121" s="79"/>
      <c r="V1121" s="83" t="s">
        <v>3808</v>
      </c>
      <c r="W1121" s="81">
        <v>43177.61509259259</v>
      </c>
      <c r="X1121" s="83" t="s">
        <v>4578</v>
      </c>
      <c r="Y1121" s="79"/>
      <c r="Z1121" s="79"/>
      <c r="AA1121" s="85" t="s">
        <v>5786</v>
      </c>
      <c r="AB1121" s="79"/>
      <c r="AC1121" s="79" t="b">
        <v>0</v>
      </c>
      <c r="AD1121" s="79">
        <v>0</v>
      </c>
      <c r="AE1121" s="85" t="s">
        <v>6296</v>
      </c>
      <c r="AF1121" s="79" t="b">
        <v>0</v>
      </c>
      <c r="AG1121" s="79" t="s">
        <v>6304</v>
      </c>
      <c r="AH1121" s="79"/>
      <c r="AI1121" s="85" t="s">
        <v>6296</v>
      </c>
      <c r="AJ1121" s="79" t="b">
        <v>0</v>
      </c>
      <c r="AK1121" s="79">
        <v>2</v>
      </c>
      <c r="AL1121" s="85" t="s">
        <v>6099</v>
      </c>
      <c r="AM1121" s="79" t="s">
        <v>6405</v>
      </c>
      <c r="AN1121" s="79" t="b">
        <v>0</v>
      </c>
      <c r="AO1121" s="85" t="s">
        <v>6099</v>
      </c>
      <c r="AP1121" s="79" t="s">
        <v>176</v>
      </c>
      <c r="AQ1121" s="79">
        <v>0</v>
      </c>
      <c r="AR1121" s="79">
        <v>0</v>
      </c>
      <c r="AS1121" s="79"/>
      <c r="AT1121" s="79"/>
      <c r="AU1121" s="79"/>
      <c r="AV1121" s="79"/>
      <c r="AW1121" s="79"/>
      <c r="AX1121" s="79"/>
      <c r="AY1121" s="79"/>
      <c r="AZ1121" s="79"/>
      <c r="BA1121">
        <v>1</v>
      </c>
      <c r="BB1121" s="78" t="str">
        <f>REPLACE(INDEX(GroupVertices[Group], MATCH(Edges[[#This Row],[Vertex 1]],GroupVertices[Vertex],0)),1,1,"")</f>
        <v>14</v>
      </c>
      <c r="BC1121" s="78" t="str">
        <f>REPLACE(INDEX(GroupVertices[Group], MATCH(Edges[[#This Row],[Vertex 2]],GroupVertices[Vertex],0)),1,1,"")</f>
        <v>14</v>
      </c>
      <c r="BD1121" s="48"/>
      <c r="BE1121" s="49"/>
      <c r="BF1121" s="48"/>
      <c r="BG1121" s="49"/>
      <c r="BH1121" s="48"/>
      <c r="BI1121" s="49"/>
      <c r="BJ1121" s="48"/>
      <c r="BK1121" s="49"/>
      <c r="BL1121" s="48"/>
    </row>
    <row r="1122" spans="1:64" x14ac:dyDescent="0.25">
      <c r="A1122" s="64" t="s">
        <v>672</v>
      </c>
      <c r="B1122" s="64" t="s">
        <v>761</v>
      </c>
      <c r="C1122" s="65" t="s">
        <v>15839</v>
      </c>
      <c r="D1122" s="66">
        <v>3</v>
      </c>
      <c r="E1122" s="67" t="s">
        <v>132</v>
      </c>
      <c r="F1122" s="68">
        <v>35</v>
      </c>
      <c r="G1122" s="65"/>
      <c r="H1122" s="69"/>
      <c r="I1122" s="70"/>
      <c r="J1122" s="70"/>
      <c r="K1122" s="34" t="s">
        <v>65</v>
      </c>
      <c r="L1122" s="77">
        <v>1122</v>
      </c>
      <c r="M1122" s="77"/>
      <c r="N1122" s="72"/>
      <c r="O1122" s="79" t="s">
        <v>999</v>
      </c>
      <c r="P1122" s="81">
        <v>43177.61509259259</v>
      </c>
      <c r="Q1122" s="79" t="s">
        <v>1585</v>
      </c>
      <c r="R1122" s="83" t="s">
        <v>2317</v>
      </c>
      <c r="S1122" s="79" t="s">
        <v>2560</v>
      </c>
      <c r="T1122" s="79" t="s">
        <v>2951</v>
      </c>
      <c r="U1122" s="79"/>
      <c r="V1122" s="83" t="s">
        <v>3808</v>
      </c>
      <c r="W1122" s="81">
        <v>43177.61509259259</v>
      </c>
      <c r="X1122" s="83" t="s">
        <v>4578</v>
      </c>
      <c r="Y1122" s="79"/>
      <c r="Z1122" s="79"/>
      <c r="AA1122" s="85" t="s">
        <v>5786</v>
      </c>
      <c r="AB1122" s="79"/>
      <c r="AC1122" s="79" t="b">
        <v>0</v>
      </c>
      <c r="AD1122" s="79">
        <v>0</v>
      </c>
      <c r="AE1122" s="85" t="s">
        <v>6296</v>
      </c>
      <c r="AF1122" s="79" t="b">
        <v>0</v>
      </c>
      <c r="AG1122" s="79" t="s">
        <v>6304</v>
      </c>
      <c r="AH1122" s="79"/>
      <c r="AI1122" s="85" t="s">
        <v>6296</v>
      </c>
      <c r="AJ1122" s="79" t="b">
        <v>0</v>
      </c>
      <c r="AK1122" s="79">
        <v>2</v>
      </c>
      <c r="AL1122" s="85" t="s">
        <v>6099</v>
      </c>
      <c r="AM1122" s="79" t="s">
        <v>6405</v>
      </c>
      <c r="AN1122" s="79" t="b">
        <v>0</v>
      </c>
      <c r="AO1122" s="85" t="s">
        <v>6099</v>
      </c>
      <c r="AP1122" s="79" t="s">
        <v>176</v>
      </c>
      <c r="AQ1122" s="79">
        <v>0</v>
      </c>
      <c r="AR1122" s="79">
        <v>0</v>
      </c>
      <c r="AS1122" s="79"/>
      <c r="AT1122" s="79"/>
      <c r="AU1122" s="79"/>
      <c r="AV1122" s="79"/>
      <c r="AW1122" s="79"/>
      <c r="AX1122" s="79"/>
      <c r="AY1122" s="79"/>
      <c r="AZ1122" s="79"/>
      <c r="BA1122">
        <v>1</v>
      </c>
      <c r="BB1122" s="78" t="str">
        <f>REPLACE(INDEX(GroupVertices[Group], MATCH(Edges[[#This Row],[Vertex 1]],GroupVertices[Vertex],0)),1,1,"")</f>
        <v>14</v>
      </c>
      <c r="BC1122" s="78" t="str">
        <f>REPLACE(INDEX(GroupVertices[Group], MATCH(Edges[[#This Row],[Vertex 2]],GroupVertices[Vertex],0)),1,1,"")</f>
        <v>14</v>
      </c>
      <c r="BD1122" s="48">
        <v>0</v>
      </c>
      <c r="BE1122" s="49">
        <v>0</v>
      </c>
      <c r="BF1122" s="48">
        <v>0</v>
      </c>
      <c r="BG1122" s="49">
        <v>0</v>
      </c>
      <c r="BH1122" s="48">
        <v>0</v>
      </c>
      <c r="BI1122" s="49">
        <v>0</v>
      </c>
      <c r="BJ1122" s="48">
        <v>15</v>
      </c>
      <c r="BK1122" s="49">
        <v>100</v>
      </c>
      <c r="BL1122" s="48">
        <v>15</v>
      </c>
    </row>
    <row r="1123" spans="1:64" x14ac:dyDescent="0.25">
      <c r="A1123" s="64" t="s">
        <v>673</v>
      </c>
      <c r="B1123" s="64" t="s">
        <v>757</v>
      </c>
      <c r="C1123" s="65" t="s">
        <v>15839</v>
      </c>
      <c r="D1123" s="66">
        <v>3</v>
      </c>
      <c r="E1123" s="67" t="s">
        <v>132</v>
      </c>
      <c r="F1123" s="68">
        <v>35</v>
      </c>
      <c r="G1123" s="65"/>
      <c r="H1123" s="69"/>
      <c r="I1123" s="70"/>
      <c r="J1123" s="70"/>
      <c r="K1123" s="34" t="s">
        <v>65</v>
      </c>
      <c r="L1123" s="77">
        <v>1123</v>
      </c>
      <c r="M1123" s="77"/>
      <c r="N1123" s="72"/>
      <c r="O1123" s="79" t="s">
        <v>999</v>
      </c>
      <c r="P1123" s="81">
        <v>43177.615532407406</v>
      </c>
      <c r="Q1123" s="79" t="s">
        <v>1437</v>
      </c>
      <c r="R1123" s="83" t="s">
        <v>2243</v>
      </c>
      <c r="S1123" s="79" t="s">
        <v>2518</v>
      </c>
      <c r="T1123" s="79" t="s">
        <v>2882</v>
      </c>
      <c r="U1123" s="79"/>
      <c r="V1123" s="83" t="s">
        <v>3809</v>
      </c>
      <c r="W1123" s="81">
        <v>43177.615532407406</v>
      </c>
      <c r="X1123" s="83" t="s">
        <v>4579</v>
      </c>
      <c r="Y1123" s="79"/>
      <c r="Z1123" s="79"/>
      <c r="AA1123" s="85" t="s">
        <v>5787</v>
      </c>
      <c r="AB1123" s="79"/>
      <c r="AC1123" s="79" t="b">
        <v>0</v>
      </c>
      <c r="AD1123" s="79">
        <v>0</v>
      </c>
      <c r="AE1123" s="85" t="s">
        <v>6296</v>
      </c>
      <c r="AF1123" s="79" t="b">
        <v>0</v>
      </c>
      <c r="AG1123" s="79" t="s">
        <v>6304</v>
      </c>
      <c r="AH1123" s="79"/>
      <c r="AI1123" s="85" t="s">
        <v>6296</v>
      </c>
      <c r="AJ1123" s="79" t="b">
        <v>0</v>
      </c>
      <c r="AK1123" s="79">
        <v>411</v>
      </c>
      <c r="AL1123" s="85" t="s">
        <v>6011</v>
      </c>
      <c r="AM1123" s="79" t="s">
        <v>6328</v>
      </c>
      <c r="AN1123" s="79" t="b">
        <v>0</v>
      </c>
      <c r="AO1123" s="85" t="s">
        <v>6011</v>
      </c>
      <c r="AP1123" s="79" t="s">
        <v>176</v>
      </c>
      <c r="AQ1123" s="79">
        <v>0</v>
      </c>
      <c r="AR1123" s="79">
        <v>0</v>
      </c>
      <c r="AS1123" s="79"/>
      <c r="AT1123" s="79"/>
      <c r="AU1123" s="79"/>
      <c r="AV1123" s="79"/>
      <c r="AW1123" s="79"/>
      <c r="AX1123" s="79"/>
      <c r="AY1123" s="79"/>
      <c r="AZ1123" s="79"/>
      <c r="BA1123">
        <v>1</v>
      </c>
      <c r="BB1123" s="78" t="str">
        <f>REPLACE(INDEX(GroupVertices[Group], MATCH(Edges[[#This Row],[Vertex 1]],GroupVertices[Vertex],0)),1,1,"")</f>
        <v>7</v>
      </c>
      <c r="BC1123" s="78" t="str">
        <f>REPLACE(INDEX(GroupVertices[Group], MATCH(Edges[[#This Row],[Vertex 2]],GroupVertices[Vertex],0)),1,1,"")</f>
        <v>7</v>
      </c>
      <c r="BD1123" s="48">
        <v>0</v>
      </c>
      <c r="BE1123" s="49">
        <v>0</v>
      </c>
      <c r="BF1123" s="48">
        <v>0</v>
      </c>
      <c r="BG1123" s="49">
        <v>0</v>
      </c>
      <c r="BH1123" s="48">
        <v>0</v>
      </c>
      <c r="BI1123" s="49">
        <v>0</v>
      </c>
      <c r="BJ1123" s="48">
        <v>13</v>
      </c>
      <c r="BK1123" s="49">
        <v>100</v>
      </c>
      <c r="BL1123" s="48">
        <v>13</v>
      </c>
    </row>
    <row r="1124" spans="1:64" x14ac:dyDescent="0.25">
      <c r="A1124" s="64" t="s">
        <v>674</v>
      </c>
      <c r="B1124" s="64" t="s">
        <v>866</v>
      </c>
      <c r="C1124" s="65" t="s">
        <v>15840</v>
      </c>
      <c r="D1124" s="66">
        <v>3.5</v>
      </c>
      <c r="E1124" s="67" t="s">
        <v>136</v>
      </c>
      <c r="F1124" s="68">
        <v>33.357142857142854</v>
      </c>
      <c r="G1124" s="65"/>
      <c r="H1124" s="69"/>
      <c r="I1124" s="70"/>
      <c r="J1124" s="70"/>
      <c r="K1124" s="34" t="s">
        <v>65</v>
      </c>
      <c r="L1124" s="77">
        <v>1124</v>
      </c>
      <c r="M1124" s="77"/>
      <c r="N1124" s="72"/>
      <c r="O1124" s="79" t="s">
        <v>999</v>
      </c>
      <c r="P1124" s="81">
        <v>43177.615543981483</v>
      </c>
      <c r="Q1124" s="79" t="s">
        <v>1585</v>
      </c>
      <c r="R1124" s="83" t="s">
        <v>2317</v>
      </c>
      <c r="S1124" s="79" t="s">
        <v>2560</v>
      </c>
      <c r="T1124" s="79" t="s">
        <v>2951</v>
      </c>
      <c r="U1124" s="79"/>
      <c r="V1124" s="83" t="s">
        <v>3810</v>
      </c>
      <c r="W1124" s="81">
        <v>43177.615543981483</v>
      </c>
      <c r="X1124" s="83" t="s">
        <v>4580</v>
      </c>
      <c r="Y1124" s="79"/>
      <c r="Z1124" s="79"/>
      <c r="AA1124" s="85" t="s">
        <v>5788</v>
      </c>
      <c r="AB1124" s="79"/>
      <c r="AC1124" s="79" t="b">
        <v>0</v>
      </c>
      <c r="AD1124" s="79">
        <v>0</v>
      </c>
      <c r="AE1124" s="85" t="s">
        <v>6296</v>
      </c>
      <c r="AF1124" s="79" t="b">
        <v>0</v>
      </c>
      <c r="AG1124" s="79" t="s">
        <v>6304</v>
      </c>
      <c r="AH1124" s="79"/>
      <c r="AI1124" s="85" t="s">
        <v>6296</v>
      </c>
      <c r="AJ1124" s="79" t="b">
        <v>0</v>
      </c>
      <c r="AK1124" s="79">
        <v>2</v>
      </c>
      <c r="AL1124" s="85" t="s">
        <v>6099</v>
      </c>
      <c r="AM1124" s="79" t="s">
        <v>6406</v>
      </c>
      <c r="AN1124" s="79" t="b">
        <v>0</v>
      </c>
      <c r="AO1124" s="85" t="s">
        <v>6099</v>
      </c>
      <c r="AP1124" s="79" t="s">
        <v>176</v>
      </c>
      <c r="AQ1124" s="79">
        <v>0</v>
      </c>
      <c r="AR1124" s="79">
        <v>0</v>
      </c>
      <c r="AS1124" s="79"/>
      <c r="AT1124" s="79"/>
      <c r="AU1124" s="79"/>
      <c r="AV1124" s="79"/>
      <c r="AW1124" s="79"/>
      <c r="AX1124" s="79"/>
      <c r="AY1124" s="79"/>
      <c r="AZ1124" s="79"/>
      <c r="BA1124">
        <v>2</v>
      </c>
      <c r="BB1124" s="78" t="str">
        <f>REPLACE(INDEX(GroupVertices[Group], MATCH(Edges[[#This Row],[Vertex 1]],GroupVertices[Vertex],0)),1,1,"")</f>
        <v>14</v>
      </c>
      <c r="BC1124" s="78" t="str">
        <f>REPLACE(INDEX(GroupVertices[Group], MATCH(Edges[[#This Row],[Vertex 2]],GroupVertices[Vertex],0)),1,1,"")</f>
        <v>14</v>
      </c>
      <c r="BD1124" s="48"/>
      <c r="BE1124" s="49"/>
      <c r="BF1124" s="48"/>
      <c r="BG1124" s="49"/>
      <c r="BH1124" s="48"/>
      <c r="BI1124" s="49"/>
      <c r="BJ1124" s="48"/>
      <c r="BK1124" s="49"/>
      <c r="BL1124" s="48"/>
    </row>
    <row r="1125" spans="1:64" x14ac:dyDescent="0.25">
      <c r="A1125" s="64" t="s">
        <v>674</v>
      </c>
      <c r="B1125" s="64" t="s">
        <v>761</v>
      </c>
      <c r="C1125" s="65" t="s">
        <v>15839</v>
      </c>
      <c r="D1125" s="66">
        <v>3</v>
      </c>
      <c r="E1125" s="67" t="s">
        <v>132</v>
      </c>
      <c r="F1125" s="68">
        <v>35</v>
      </c>
      <c r="G1125" s="65"/>
      <c r="H1125" s="69"/>
      <c r="I1125" s="70"/>
      <c r="J1125" s="70"/>
      <c r="K1125" s="34" t="s">
        <v>65</v>
      </c>
      <c r="L1125" s="77">
        <v>1125</v>
      </c>
      <c r="M1125" s="77"/>
      <c r="N1125" s="72"/>
      <c r="O1125" s="79" t="s">
        <v>999</v>
      </c>
      <c r="P1125" s="81">
        <v>43177.615543981483</v>
      </c>
      <c r="Q1125" s="79" t="s">
        <v>1585</v>
      </c>
      <c r="R1125" s="83" t="s">
        <v>2317</v>
      </c>
      <c r="S1125" s="79" t="s">
        <v>2560</v>
      </c>
      <c r="T1125" s="79" t="s">
        <v>2951</v>
      </c>
      <c r="U1125" s="79"/>
      <c r="V1125" s="83" t="s">
        <v>3810</v>
      </c>
      <c r="W1125" s="81">
        <v>43177.615543981483</v>
      </c>
      <c r="X1125" s="83" t="s">
        <v>4580</v>
      </c>
      <c r="Y1125" s="79"/>
      <c r="Z1125" s="79"/>
      <c r="AA1125" s="85" t="s">
        <v>5788</v>
      </c>
      <c r="AB1125" s="79"/>
      <c r="AC1125" s="79" t="b">
        <v>0</v>
      </c>
      <c r="AD1125" s="79">
        <v>0</v>
      </c>
      <c r="AE1125" s="85" t="s">
        <v>6296</v>
      </c>
      <c r="AF1125" s="79" t="b">
        <v>0</v>
      </c>
      <c r="AG1125" s="79" t="s">
        <v>6304</v>
      </c>
      <c r="AH1125" s="79"/>
      <c r="AI1125" s="85" t="s">
        <v>6296</v>
      </c>
      <c r="AJ1125" s="79" t="b">
        <v>0</v>
      </c>
      <c r="AK1125" s="79">
        <v>2</v>
      </c>
      <c r="AL1125" s="85" t="s">
        <v>6099</v>
      </c>
      <c r="AM1125" s="79" t="s">
        <v>6406</v>
      </c>
      <c r="AN1125" s="79" t="b">
        <v>0</v>
      </c>
      <c r="AO1125" s="85" t="s">
        <v>6099</v>
      </c>
      <c r="AP1125" s="79" t="s">
        <v>176</v>
      </c>
      <c r="AQ1125" s="79">
        <v>0</v>
      </c>
      <c r="AR1125" s="79">
        <v>0</v>
      </c>
      <c r="AS1125" s="79"/>
      <c r="AT1125" s="79"/>
      <c r="AU1125" s="79"/>
      <c r="AV1125" s="79"/>
      <c r="AW1125" s="79"/>
      <c r="AX1125" s="79"/>
      <c r="AY1125" s="79"/>
      <c r="AZ1125" s="79"/>
      <c r="BA1125">
        <v>1</v>
      </c>
      <c r="BB1125" s="78" t="str">
        <f>REPLACE(INDEX(GroupVertices[Group], MATCH(Edges[[#This Row],[Vertex 1]],GroupVertices[Vertex],0)),1,1,"")</f>
        <v>14</v>
      </c>
      <c r="BC1125" s="78" t="str">
        <f>REPLACE(INDEX(GroupVertices[Group], MATCH(Edges[[#This Row],[Vertex 2]],GroupVertices[Vertex],0)),1,1,"")</f>
        <v>14</v>
      </c>
      <c r="BD1125" s="48">
        <v>0</v>
      </c>
      <c r="BE1125" s="49">
        <v>0</v>
      </c>
      <c r="BF1125" s="48">
        <v>0</v>
      </c>
      <c r="BG1125" s="49">
        <v>0</v>
      </c>
      <c r="BH1125" s="48">
        <v>0</v>
      </c>
      <c r="BI1125" s="49">
        <v>0</v>
      </c>
      <c r="BJ1125" s="48">
        <v>15</v>
      </c>
      <c r="BK1125" s="49">
        <v>100</v>
      </c>
      <c r="BL1125" s="48">
        <v>15</v>
      </c>
    </row>
    <row r="1126" spans="1:64" x14ac:dyDescent="0.25">
      <c r="A1126" s="64" t="s">
        <v>674</v>
      </c>
      <c r="B1126" s="64" t="s">
        <v>866</v>
      </c>
      <c r="C1126" s="65" t="s">
        <v>15840</v>
      </c>
      <c r="D1126" s="66">
        <v>3.5</v>
      </c>
      <c r="E1126" s="67" t="s">
        <v>136</v>
      </c>
      <c r="F1126" s="68">
        <v>33.357142857142854</v>
      </c>
      <c r="G1126" s="65"/>
      <c r="H1126" s="69"/>
      <c r="I1126" s="70"/>
      <c r="J1126" s="70"/>
      <c r="K1126" s="34" t="s">
        <v>65</v>
      </c>
      <c r="L1126" s="77">
        <v>1126</v>
      </c>
      <c r="M1126" s="77"/>
      <c r="N1126" s="72"/>
      <c r="O1126" s="79" t="s">
        <v>999</v>
      </c>
      <c r="P1126" s="81">
        <v>43177.615601851852</v>
      </c>
      <c r="Q1126" s="79" t="s">
        <v>1586</v>
      </c>
      <c r="R1126" s="83" t="s">
        <v>2317</v>
      </c>
      <c r="S1126" s="79" t="s">
        <v>2560</v>
      </c>
      <c r="T1126" s="79" t="s">
        <v>2951</v>
      </c>
      <c r="U1126" s="79"/>
      <c r="V1126" s="83" t="s">
        <v>3810</v>
      </c>
      <c r="W1126" s="81">
        <v>43177.615601851852</v>
      </c>
      <c r="X1126" s="83" t="s">
        <v>4581</v>
      </c>
      <c r="Y1126" s="79"/>
      <c r="Z1126" s="79"/>
      <c r="AA1126" s="85" t="s">
        <v>5789</v>
      </c>
      <c r="AB1126" s="79"/>
      <c r="AC1126" s="79" t="b">
        <v>0</v>
      </c>
      <c r="AD1126" s="79">
        <v>0</v>
      </c>
      <c r="AE1126" s="85" t="s">
        <v>6296</v>
      </c>
      <c r="AF1126" s="79" t="b">
        <v>0</v>
      </c>
      <c r="AG1126" s="79" t="s">
        <v>6304</v>
      </c>
      <c r="AH1126" s="79"/>
      <c r="AI1126" s="85" t="s">
        <v>6296</v>
      </c>
      <c r="AJ1126" s="79" t="b">
        <v>0</v>
      </c>
      <c r="AK1126" s="79">
        <v>1</v>
      </c>
      <c r="AL1126" s="85" t="s">
        <v>6053</v>
      </c>
      <c r="AM1126" s="79" t="s">
        <v>6406</v>
      </c>
      <c r="AN1126" s="79" t="b">
        <v>0</v>
      </c>
      <c r="AO1126" s="85" t="s">
        <v>6053</v>
      </c>
      <c r="AP1126" s="79" t="s">
        <v>176</v>
      </c>
      <c r="AQ1126" s="79">
        <v>0</v>
      </c>
      <c r="AR1126" s="79">
        <v>0</v>
      </c>
      <c r="AS1126" s="79"/>
      <c r="AT1126" s="79"/>
      <c r="AU1126" s="79"/>
      <c r="AV1126" s="79"/>
      <c r="AW1126" s="79"/>
      <c r="AX1126" s="79"/>
      <c r="AY1126" s="79"/>
      <c r="AZ1126" s="79"/>
      <c r="BA1126">
        <v>2</v>
      </c>
      <c r="BB1126" s="78" t="str">
        <f>REPLACE(INDEX(GroupVertices[Group], MATCH(Edges[[#This Row],[Vertex 1]],GroupVertices[Vertex],0)),1,1,"")</f>
        <v>14</v>
      </c>
      <c r="BC1126" s="78" t="str">
        <f>REPLACE(INDEX(GroupVertices[Group], MATCH(Edges[[#This Row],[Vertex 2]],GroupVertices[Vertex],0)),1,1,"")</f>
        <v>14</v>
      </c>
      <c r="BD1126" s="48"/>
      <c r="BE1126" s="49"/>
      <c r="BF1126" s="48"/>
      <c r="BG1126" s="49"/>
      <c r="BH1126" s="48"/>
      <c r="BI1126" s="49"/>
      <c r="BJ1126" s="48"/>
      <c r="BK1126" s="49"/>
      <c r="BL1126" s="48"/>
    </row>
    <row r="1127" spans="1:64" x14ac:dyDescent="0.25">
      <c r="A1127" s="64" t="s">
        <v>674</v>
      </c>
      <c r="B1127" s="64" t="s">
        <v>760</v>
      </c>
      <c r="C1127" s="65" t="s">
        <v>15839</v>
      </c>
      <c r="D1127" s="66">
        <v>3</v>
      </c>
      <c r="E1127" s="67" t="s">
        <v>132</v>
      </c>
      <c r="F1127" s="68">
        <v>35</v>
      </c>
      <c r="G1127" s="65"/>
      <c r="H1127" s="69"/>
      <c r="I1127" s="70"/>
      <c r="J1127" s="70"/>
      <c r="K1127" s="34" t="s">
        <v>65</v>
      </c>
      <c r="L1127" s="77">
        <v>1127</v>
      </c>
      <c r="M1127" s="77"/>
      <c r="N1127" s="72"/>
      <c r="O1127" s="79" t="s">
        <v>999</v>
      </c>
      <c r="P1127" s="81">
        <v>43177.615601851852</v>
      </c>
      <c r="Q1127" s="79" t="s">
        <v>1586</v>
      </c>
      <c r="R1127" s="83" t="s">
        <v>2317</v>
      </c>
      <c r="S1127" s="79" t="s">
        <v>2560</v>
      </c>
      <c r="T1127" s="79" t="s">
        <v>2951</v>
      </c>
      <c r="U1127" s="79"/>
      <c r="V1127" s="83" t="s">
        <v>3810</v>
      </c>
      <c r="W1127" s="81">
        <v>43177.615601851852</v>
      </c>
      <c r="X1127" s="83" t="s">
        <v>4581</v>
      </c>
      <c r="Y1127" s="79"/>
      <c r="Z1127" s="79"/>
      <c r="AA1127" s="85" t="s">
        <v>5789</v>
      </c>
      <c r="AB1127" s="79"/>
      <c r="AC1127" s="79" t="b">
        <v>0</v>
      </c>
      <c r="AD1127" s="79">
        <v>0</v>
      </c>
      <c r="AE1127" s="85" t="s">
        <v>6296</v>
      </c>
      <c r="AF1127" s="79" t="b">
        <v>0</v>
      </c>
      <c r="AG1127" s="79" t="s">
        <v>6304</v>
      </c>
      <c r="AH1127" s="79"/>
      <c r="AI1127" s="85" t="s">
        <v>6296</v>
      </c>
      <c r="AJ1127" s="79" t="b">
        <v>0</v>
      </c>
      <c r="AK1127" s="79">
        <v>1</v>
      </c>
      <c r="AL1127" s="85" t="s">
        <v>6053</v>
      </c>
      <c r="AM1127" s="79" t="s">
        <v>6406</v>
      </c>
      <c r="AN1127" s="79" t="b">
        <v>0</v>
      </c>
      <c r="AO1127" s="85" t="s">
        <v>6053</v>
      </c>
      <c r="AP1127" s="79" t="s">
        <v>176</v>
      </c>
      <c r="AQ1127" s="79">
        <v>0</v>
      </c>
      <c r="AR1127" s="79">
        <v>0</v>
      </c>
      <c r="AS1127" s="79"/>
      <c r="AT1127" s="79"/>
      <c r="AU1127" s="79"/>
      <c r="AV1127" s="79"/>
      <c r="AW1127" s="79"/>
      <c r="AX1127" s="79"/>
      <c r="AY1127" s="79"/>
      <c r="AZ1127" s="79"/>
      <c r="BA1127">
        <v>1</v>
      </c>
      <c r="BB1127" s="78" t="str">
        <f>REPLACE(INDEX(GroupVertices[Group], MATCH(Edges[[#This Row],[Vertex 1]],GroupVertices[Vertex],0)),1,1,"")</f>
        <v>14</v>
      </c>
      <c r="BC1127" s="78" t="str">
        <f>REPLACE(INDEX(GroupVertices[Group], MATCH(Edges[[#This Row],[Vertex 2]],GroupVertices[Vertex],0)),1,1,"")</f>
        <v>14</v>
      </c>
      <c r="BD1127" s="48">
        <v>0</v>
      </c>
      <c r="BE1127" s="49">
        <v>0</v>
      </c>
      <c r="BF1127" s="48">
        <v>0</v>
      </c>
      <c r="BG1127" s="49">
        <v>0</v>
      </c>
      <c r="BH1127" s="48">
        <v>0</v>
      </c>
      <c r="BI1127" s="49">
        <v>0</v>
      </c>
      <c r="BJ1127" s="48">
        <v>15</v>
      </c>
      <c r="BK1127" s="49">
        <v>100</v>
      </c>
      <c r="BL1127" s="48">
        <v>15</v>
      </c>
    </row>
    <row r="1128" spans="1:64" x14ac:dyDescent="0.25">
      <c r="A1128" s="64" t="s">
        <v>675</v>
      </c>
      <c r="B1128" s="64" t="s">
        <v>875</v>
      </c>
      <c r="C1128" s="65" t="s">
        <v>15839</v>
      </c>
      <c r="D1128" s="66">
        <v>3</v>
      </c>
      <c r="E1128" s="67" t="s">
        <v>132</v>
      </c>
      <c r="F1128" s="68">
        <v>35</v>
      </c>
      <c r="G1128" s="65"/>
      <c r="H1128" s="69"/>
      <c r="I1128" s="70"/>
      <c r="J1128" s="70"/>
      <c r="K1128" s="34" t="s">
        <v>65</v>
      </c>
      <c r="L1128" s="77">
        <v>1128</v>
      </c>
      <c r="M1128" s="77"/>
      <c r="N1128" s="72"/>
      <c r="O1128" s="79" t="s">
        <v>999</v>
      </c>
      <c r="P1128" s="81">
        <v>43177.616446759261</v>
      </c>
      <c r="Q1128" s="79" t="s">
        <v>1587</v>
      </c>
      <c r="R1128" s="83" t="s">
        <v>2318</v>
      </c>
      <c r="S1128" s="79" t="s">
        <v>2519</v>
      </c>
      <c r="T1128" s="79"/>
      <c r="U1128" s="79"/>
      <c r="V1128" s="83" t="s">
        <v>3811</v>
      </c>
      <c r="W1128" s="81">
        <v>43177.616446759261</v>
      </c>
      <c r="X1128" s="83" t="s">
        <v>4582</v>
      </c>
      <c r="Y1128" s="79"/>
      <c r="Z1128" s="79"/>
      <c r="AA1128" s="85" t="s">
        <v>5790</v>
      </c>
      <c r="AB1128" s="79"/>
      <c r="AC1128" s="79" t="b">
        <v>0</v>
      </c>
      <c r="AD1128" s="79">
        <v>0</v>
      </c>
      <c r="AE1128" s="85" t="s">
        <v>6296</v>
      </c>
      <c r="AF1128" s="79" t="b">
        <v>0</v>
      </c>
      <c r="AG1128" s="79" t="s">
        <v>6304</v>
      </c>
      <c r="AH1128" s="79"/>
      <c r="AI1128" s="85" t="s">
        <v>6296</v>
      </c>
      <c r="AJ1128" s="79" t="b">
        <v>0</v>
      </c>
      <c r="AK1128" s="79">
        <v>2</v>
      </c>
      <c r="AL1128" s="85" t="s">
        <v>6003</v>
      </c>
      <c r="AM1128" s="79" t="s">
        <v>6331</v>
      </c>
      <c r="AN1128" s="79" t="b">
        <v>0</v>
      </c>
      <c r="AO1128" s="85" t="s">
        <v>6003</v>
      </c>
      <c r="AP1128" s="79" t="s">
        <v>176</v>
      </c>
      <c r="AQ1128" s="79">
        <v>0</v>
      </c>
      <c r="AR1128" s="79">
        <v>0</v>
      </c>
      <c r="AS1128" s="79"/>
      <c r="AT1128" s="79"/>
      <c r="AU1128" s="79"/>
      <c r="AV1128" s="79"/>
      <c r="AW1128" s="79"/>
      <c r="AX1128" s="79"/>
      <c r="AY1128" s="79"/>
      <c r="AZ1128" s="79"/>
      <c r="BA1128">
        <v>1</v>
      </c>
      <c r="BB1128" s="78" t="str">
        <f>REPLACE(INDEX(GroupVertices[Group], MATCH(Edges[[#This Row],[Vertex 1]],GroupVertices[Vertex],0)),1,1,"")</f>
        <v>2</v>
      </c>
      <c r="BC1128" s="78" t="str">
        <f>REPLACE(INDEX(GroupVertices[Group], MATCH(Edges[[#This Row],[Vertex 2]],GroupVertices[Vertex],0)),1,1,"")</f>
        <v>2</v>
      </c>
      <c r="BD1128" s="48"/>
      <c r="BE1128" s="49"/>
      <c r="BF1128" s="48"/>
      <c r="BG1128" s="49"/>
      <c r="BH1128" s="48"/>
      <c r="BI1128" s="49"/>
      <c r="BJ1128" s="48"/>
      <c r="BK1128" s="49"/>
      <c r="BL1128" s="48"/>
    </row>
    <row r="1129" spans="1:64" x14ac:dyDescent="0.25">
      <c r="A1129" s="64" t="s">
        <v>336</v>
      </c>
      <c r="B1129" s="64" t="s">
        <v>968</v>
      </c>
      <c r="C1129" s="65" t="s">
        <v>15839</v>
      </c>
      <c r="D1129" s="66">
        <v>3</v>
      </c>
      <c r="E1129" s="67" t="s">
        <v>132</v>
      </c>
      <c r="F1129" s="68">
        <v>35</v>
      </c>
      <c r="G1129" s="65"/>
      <c r="H1129" s="69"/>
      <c r="I1129" s="70"/>
      <c r="J1129" s="70"/>
      <c r="K1129" s="34" t="s">
        <v>65</v>
      </c>
      <c r="L1129" s="77">
        <v>1129</v>
      </c>
      <c r="M1129" s="77"/>
      <c r="N1129" s="72"/>
      <c r="O1129" s="79" t="s">
        <v>999</v>
      </c>
      <c r="P1129" s="81">
        <v>43174.54378472222</v>
      </c>
      <c r="Q1129" s="79" t="s">
        <v>1588</v>
      </c>
      <c r="R1129" s="83" t="s">
        <v>2240</v>
      </c>
      <c r="S1129" s="79" t="s">
        <v>2519</v>
      </c>
      <c r="T1129" s="79" t="s">
        <v>2952</v>
      </c>
      <c r="U1129" s="83" t="s">
        <v>3324</v>
      </c>
      <c r="V1129" s="83" t="s">
        <v>3324</v>
      </c>
      <c r="W1129" s="81">
        <v>43174.54378472222</v>
      </c>
      <c r="X1129" s="83" t="s">
        <v>4583</v>
      </c>
      <c r="Y1129" s="79"/>
      <c r="Z1129" s="79"/>
      <c r="AA1129" s="85" t="s">
        <v>5791</v>
      </c>
      <c r="AB1129" s="79"/>
      <c r="AC1129" s="79" t="b">
        <v>0</v>
      </c>
      <c r="AD1129" s="79">
        <v>4</v>
      </c>
      <c r="AE1129" s="85" t="s">
        <v>6296</v>
      </c>
      <c r="AF1129" s="79" t="b">
        <v>0</v>
      </c>
      <c r="AG1129" s="79" t="s">
        <v>6304</v>
      </c>
      <c r="AH1129" s="79"/>
      <c r="AI1129" s="85" t="s">
        <v>6296</v>
      </c>
      <c r="AJ1129" s="79" t="b">
        <v>0</v>
      </c>
      <c r="AK1129" s="79">
        <v>8</v>
      </c>
      <c r="AL1129" s="85" t="s">
        <v>6296</v>
      </c>
      <c r="AM1129" s="79" t="s">
        <v>6330</v>
      </c>
      <c r="AN1129" s="79" t="b">
        <v>0</v>
      </c>
      <c r="AO1129" s="85" t="s">
        <v>5791</v>
      </c>
      <c r="AP1129" s="79" t="s">
        <v>6415</v>
      </c>
      <c r="AQ1129" s="79">
        <v>0</v>
      </c>
      <c r="AR1129" s="79">
        <v>0</v>
      </c>
      <c r="AS1129" s="79"/>
      <c r="AT1129" s="79"/>
      <c r="AU1129" s="79"/>
      <c r="AV1129" s="79"/>
      <c r="AW1129" s="79"/>
      <c r="AX1129" s="79"/>
      <c r="AY1129" s="79"/>
      <c r="AZ1129" s="79"/>
      <c r="BA1129">
        <v>1</v>
      </c>
      <c r="BB1129" s="78" t="str">
        <f>REPLACE(INDEX(GroupVertices[Group], MATCH(Edges[[#This Row],[Vertex 1]],GroupVertices[Vertex],0)),1,1,"")</f>
        <v>2</v>
      </c>
      <c r="BC1129" s="78" t="str">
        <f>REPLACE(INDEX(GroupVertices[Group], MATCH(Edges[[#This Row],[Vertex 2]],GroupVertices[Vertex],0)),1,1,"")</f>
        <v>2</v>
      </c>
      <c r="BD1129" s="48"/>
      <c r="BE1129" s="49"/>
      <c r="BF1129" s="48"/>
      <c r="BG1129" s="49"/>
      <c r="BH1129" s="48"/>
      <c r="BI1129" s="49"/>
      <c r="BJ1129" s="48"/>
      <c r="BK1129" s="49"/>
      <c r="BL1129" s="48"/>
    </row>
    <row r="1130" spans="1:64" x14ac:dyDescent="0.25">
      <c r="A1130" s="64" t="s">
        <v>336</v>
      </c>
      <c r="B1130" s="64" t="s">
        <v>969</v>
      </c>
      <c r="C1130" s="65" t="s">
        <v>15839</v>
      </c>
      <c r="D1130" s="66">
        <v>3</v>
      </c>
      <c r="E1130" s="67" t="s">
        <v>132</v>
      </c>
      <c r="F1130" s="68">
        <v>35</v>
      </c>
      <c r="G1130" s="65"/>
      <c r="H1130" s="69"/>
      <c r="I1130" s="70"/>
      <c r="J1130" s="70"/>
      <c r="K1130" s="34" t="s">
        <v>65</v>
      </c>
      <c r="L1130" s="77">
        <v>1130</v>
      </c>
      <c r="M1130" s="77"/>
      <c r="N1130" s="72"/>
      <c r="O1130" s="79" t="s">
        <v>999</v>
      </c>
      <c r="P1130" s="81">
        <v>43174.54378472222</v>
      </c>
      <c r="Q1130" s="79" t="s">
        <v>1588</v>
      </c>
      <c r="R1130" s="83" t="s">
        <v>2240</v>
      </c>
      <c r="S1130" s="79" t="s">
        <v>2519</v>
      </c>
      <c r="T1130" s="79" t="s">
        <v>2952</v>
      </c>
      <c r="U1130" s="83" t="s">
        <v>3324</v>
      </c>
      <c r="V1130" s="83" t="s">
        <v>3324</v>
      </c>
      <c r="W1130" s="81">
        <v>43174.54378472222</v>
      </c>
      <c r="X1130" s="83" t="s">
        <v>4583</v>
      </c>
      <c r="Y1130" s="79"/>
      <c r="Z1130" s="79"/>
      <c r="AA1130" s="85" t="s">
        <v>5791</v>
      </c>
      <c r="AB1130" s="79"/>
      <c r="AC1130" s="79" t="b">
        <v>0</v>
      </c>
      <c r="AD1130" s="79">
        <v>4</v>
      </c>
      <c r="AE1130" s="85" t="s">
        <v>6296</v>
      </c>
      <c r="AF1130" s="79" t="b">
        <v>0</v>
      </c>
      <c r="AG1130" s="79" t="s">
        <v>6304</v>
      </c>
      <c r="AH1130" s="79"/>
      <c r="AI1130" s="85" t="s">
        <v>6296</v>
      </c>
      <c r="AJ1130" s="79" t="b">
        <v>0</v>
      </c>
      <c r="AK1130" s="79">
        <v>8</v>
      </c>
      <c r="AL1130" s="85" t="s">
        <v>6296</v>
      </c>
      <c r="AM1130" s="79" t="s">
        <v>6330</v>
      </c>
      <c r="AN1130" s="79" t="b">
        <v>0</v>
      </c>
      <c r="AO1130" s="85" t="s">
        <v>5791</v>
      </c>
      <c r="AP1130" s="79" t="s">
        <v>6415</v>
      </c>
      <c r="AQ1130" s="79">
        <v>0</v>
      </c>
      <c r="AR1130" s="79">
        <v>0</v>
      </c>
      <c r="AS1130" s="79"/>
      <c r="AT1130" s="79"/>
      <c r="AU1130" s="79"/>
      <c r="AV1130" s="79"/>
      <c r="AW1130" s="79"/>
      <c r="AX1130" s="79"/>
      <c r="AY1130" s="79"/>
      <c r="AZ1130" s="79"/>
      <c r="BA1130">
        <v>1</v>
      </c>
      <c r="BB1130" s="78" t="str">
        <f>REPLACE(INDEX(GroupVertices[Group], MATCH(Edges[[#This Row],[Vertex 1]],GroupVertices[Vertex],0)),1,1,"")</f>
        <v>2</v>
      </c>
      <c r="BC1130" s="78" t="str">
        <f>REPLACE(INDEX(GroupVertices[Group], MATCH(Edges[[#This Row],[Vertex 2]],GroupVertices[Vertex],0)),1,1,"")</f>
        <v>2</v>
      </c>
      <c r="BD1130" s="48"/>
      <c r="BE1130" s="49"/>
      <c r="BF1130" s="48"/>
      <c r="BG1130" s="49"/>
      <c r="BH1130" s="48"/>
      <c r="BI1130" s="49"/>
      <c r="BJ1130" s="48"/>
      <c r="BK1130" s="49"/>
      <c r="BL1130" s="48"/>
    </row>
    <row r="1131" spans="1:64" x14ac:dyDescent="0.25">
      <c r="A1131" s="64" t="s">
        <v>336</v>
      </c>
      <c r="B1131" s="64" t="s">
        <v>970</v>
      </c>
      <c r="C1131" s="65" t="s">
        <v>15839</v>
      </c>
      <c r="D1131" s="66">
        <v>3</v>
      </c>
      <c r="E1131" s="67" t="s">
        <v>132</v>
      </c>
      <c r="F1131" s="68">
        <v>35</v>
      </c>
      <c r="G1131" s="65"/>
      <c r="H1131" s="69"/>
      <c r="I1131" s="70"/>
      <c r="J1131" s="70"/>
      <c r="K1131" s="34" t="s">
        <v>65</v>
      </c>
      <c r="L1131" s="77">
        <v>1131</v>
      </c>
      <c r="M1131" s="77"/>
      <c r="N1131" s="72"/>
      <c r="O1131" s="79" t="s">
        <v>999</v>
      </c>
      <c r="P1131" s="81">
        <v>43174.54378472222</v>
      </c>
      <c r="Q1131" s="79" t="s">
        <v>1588</v>
      </c>
      <c r="R1131" s="83" t="s">
        <v>2240</v>
      </c>
      <c r="S1131" s="79" t="s">
        <v>2519</v>
      </c>
      <c r="T1131" s="79" t="s">
        <v>2952</v>
      </c>
      <c r="U1131" s="83" t="s">
        <v>3324</v>
      </c>
      <c r="V1131" s="83" t="s">
        <v>3324</v>
      </c>
      <c r="W1131" s="81">
        <v>43174.54378472222</v>
      </c>
      <c r="X1131" s="83" t="s">
        <v>4583</v>
      </c>
      <c r="Y1131" s="79"/>
      <c r="Z1131" s="79"/>
      <c r="AA1131" s="85" t="s">
        <v>5791</v>
      </c>
      <c r="AB1131" s="79"/>
      <c r="AC1131" s="79" t="b">
        <v>0</v>
      </c>
      <c r="AD1131" s="79">
        <v>4</v>
      </c>
      <c r="AE1131" s="85" t="s">
        <v>6296</v>
      </c>
      <c r="AF1131" s="79" t="b">
        <v>0</v>
      </c>
      <c r="AG1131" s="79" t="s">
        <v>6304</v>
      </c>
      <c r="AH1131" s="79"/>
      <c r="AI1131" s="85" t="s">
        <v>6296</v>
      </c>
      <c r="AJ1131" s="79" t="b">
        <v>0</v>
      </c>
      <c r="AK1131" s="79">
        <v>8</v>
      </c>
      <c r="AL1131" s="85" t="s">
        <v>6296</v>
      </c>
      <c r="AM1131" s="79" t="s">
        <v>6330</v>
      </c>
      <c r="AN1131" s="79" t="b">
        <v>0</v>
      </c>
      <c r="AO1131" s="85" t="s">
        <v>5791</v>
      </c>
      <c r="AP1131" s="79" t="s">
        <v>6415</v>
      </c>
      <c r="AQ1131" s="79">
        <v>0</v>
      </c>
      <c r="AR1131" s="79">
        <v>0</v>
      </c>
      <c r="AS1131" s="79"/>
      <c r="AT1131" s="79"/>
      <c r="AU1131" s="79"/>
      <c r="AV1131" s="79"/>
      <c r="AW1131" s="79"/>
      <c r="AX1131" s="79"/>
      <c r="AY1131" s="79"/>
      <c r="AZ1131" s="79"/>
      <c r="BA1131">
        <v>1</v>
      </c>
      <c r="BB1131" s="78" t="str">
        <f>REPLACE(INDEX(GroupVertices[Group], MATCH(Edges[[#This Row],[Vertex 1]],GroupVertices[Vertex],0)),1,1,"")</f>
        <v>2</v>
      </c>
      <c r="BC1131" s="78" t="str">
        <f>REPLACE(INDEX(GroupVertices[Group], MATCH(Edges[[#This Row],[Vertex 2]],GroupVertices[Vertex],0)),1,1,"")</f>
        <v>2</v>
      </c>
      <c r="BD1131" s="48">
        <v>0</v>
      </c>
      <c r="BE1131" s="49">
        <v>0</v>
      </c>
      <c r="BF1131" s="48">
        <v>0</v>
      </c>
      <c r="BG1131" s="49">
        <v>0</v>
      </c>
      <c r="BH1131" s="48">
        <v>0</v>
      </c>
      <c r="BI1131" s="49">
        <v>0</v>
      </c>
      <c r="BJ1131" s="48">
        <v>28</v>
      </c>
      <c r="BK1131" s="49">
        <v>100</v>
      </c>
      <c r="BL1131" s="48">
        <v>28</v>
      </c>
    </row>
    <row r="1132" spans="1:64" x14ac:dyDescent="0.25">
      <c r="A1132" s="64" t="s">
        <v>336</v>
      </c>
      <c r="B1132" s="64" t="s">
        <v>754</v>
      </c>
      <c r="C1132" s="65" t="s">
        <v>15839</v>
      </c>
      <c r="D1132" s="66">
        <v>3</v>
      </c>
      <c r="E1132" s="67" t="s">
        <v>132</v>
      </c>
      <c r="F1132" s="68">
        <v>35</v>
      </c>
      <c r="G1132" s="65"/>
      <c r="H1132" s="69"/>
      <c r="I1132" s="70"/>
      <c r="J1132" s="70"/>
      <c r="K1132" s="34" t="s">
        <v>65</v>
      </c>
      <c r="L1132" s="77">
        <v>1132</v>
      </c>
      <c r="M1132" s="77"/>
      <c r="N1132" s="72"/>
      <c r="O1132" s="79" t="s">
        <v>999</v>
      </c>
      <c r="P1132" s="81">
        <v>43174.54378472222</v>
      </c>
      <c r="Q1132" s="79" t="s">
        <v>1588</v>
      </c>
      <c r="R1132" s="83" t="s">
        <v>2240</v>
      </c>
      <c r="S1132" s="79" t="s">
        <v>2519</v>
      </c>
      <c r="T1132" s="79" t="s">
        <v>2952</v>
      </c>
      <c r="U1132" s="83" t="s">
        <v>3324</v>
      </c>
      <c r="V1132" s="83" t="s">
        <v>3324</v>
      </c>
      <c r="W1132" s="81">
        <v>43174.54378472222</v>
      </c>
      <c r="X1132" s="83" t="s">
        <v>4583</v>
      </c>
      <c r="Y1132" s="79"/>
      <c r="Z1132" s="79"/>
      <c r="AA1132" s="85" t="s">
        <v>5791</v>
      </c>
      <c r="AB1132" s="79"/>
      <c r="AC1132" s="79" t="b">
        <v>0</v>
      </c>
      <c r="AD1132" s="79">
        <v>4</v>
      </c>
      <c r="AE1132" s="85" t="s">
        <v>6296</v>
      </c>
      <c r="AF1132" s="79" t="b">
        <v>0</v>
      </c>
      <c r="AG1132" s="79" t="s">
        <v>6304</v>
      </c>
      <c r="AH1132" s="79"/>
      <c r="AI1132" s="85" t="s">
        <v>6296</v>
      </c>
      <c r="AJ1132" s="79" t="b">
        <v>0</v>
      </c>
      <c r="AK1132" s="79">
        <v>8</v>
      </c>
      <c r="AL1132" s="85" t="s">
        <v>6296</v>
      </c>
      <c r="AM1132" s="79" t="s">
        <v>6330</v>
      </c>
      <c r="AN1132" s="79" t="b">
        <v>0</v>
      </c>
      <c r="AO1132" s="85" t="s">
        <v>5791</v>
      </c>
      <c r="AP1132" s="79" t="s">
        <v>6415</v>
      </c>
      <c r="AQ1132" s="79">
        <v>0</v>
      </c>
      <c r="AR1132" s="79">
        <v>0</v>
      </c>
      <c r="AS1132" s="79"/>
      <c r="AT1132" s="79"/>
      <c r="AU1132" s="79"/>
      <c r="AV1132" s="79"/>
      <c r="AW1132" s="79"/>
      <c r="AX1132" s="79"/>
      <c r="AY1132" s="79"/>
      <c r="AZ1132" s="79"/>
      <c r="BA1132">
        <v>1</v>
      </c>
      <c r="BB1132" s="78" t="str">
        <f>REPLACE(INDEX(GroupVertices[Group], MATCH(Edges[[#This Row],[Vertex 1]],GroupVertices[Vertex],0)),1,1,"")</f>
        <v>2</v>
      </c>
      <c r="BC1132" s="78" t="str">
        <f>REPLACE(INDEX(GroupVertices[Group], MATCH(Edges[[#This Row],[Vertex 2]],GroupVertices[Vertex],0)),1,1,"")</f>
        <v>2</v>
      </c>
      <c r="BD1132" s="48"/>
      <c r="BE1132" s="49"/>
      <c r="BF1132" s="48"/>
      <c r="BG1132" s="49"/>
      <c r="BH1132" s="48"/>
      <c r="BI1132" s="49"/>
      <c r="BJ1132" s="48"/>
      <c r="BK1132" s="49"/>
      <c r="BL1132" s="48"/>
    </row>
    <row r="1133" spans="1:64" x14ac:dyDescent="0.25">
      <c r="A1133" s="64" t="s">
        <v>336</v>
      </c>
      <c r="B1133" s="64" t="s">
        <v>683</v>
      </c>
      <c r="C1133" s="65" t="s">
        <v>15839</v>
      </c>
      <c r="D1133" s="66">
        <v>3</v>
      </c>
      <c r="E1133" s="67" t="s">
        <v>132</v>
      </c>
      <c r="F1133" s="68">
        <v>35</v>
      </c>
      <c r="G1133" s="65"/>
      <c r="H1133" s="69"/>
      <c r="I1133" s="70"/>
      <c r="J1133" s="70"/>
      <c r="K1133" s="34" t="s">
        <v>65</v>
      </c>
      <c r="L1133" s="77">
        <v>1133</v>
      </c>
      <c r="M1133" s="77"/>
      <c r="N1133" s="72"/>
      <c r="O1133" s="79" t="s">
        <v>999</v>
      </c>
      <c r="P1133" s="81">
        <v>43174.54378472222</v>
      </c>
      <c r="Q1133" s="79" t="s">
        <v>1588</v>
      </c>
      <c r="R1133" s="83" t="s">
        <v>2240</v>
      </c>
      <c r="S1133" s="79" t="s">
        <v>2519</v>
      </c>
      <c r="T1133" s="79" t="s">
        <v>2952</v>
      </c>
      <c r="U1133" s="83" t="s">
        <v>3324</v>
      </c>
      <c r="V1133" s="83" t="s">
        <v>3324</v>
      </c>
      <c r="W1133" s="81">
        <v>43174.54378472222</v>
      </c>
      <c r="X1133" s="83" t="s">
        <v>4583</v>
      </c>
      <c r="Y1133" s="79"/>
      <c r="Z1133" s="79"/>
      <c r="AA1133" s="85" t="s">
        <v>5791</v>
      </c>
      <c r="AB1133" s="79"/>
      <c r="AC1133" s="79" t="b">
        <v>0</v>
      </c>
      <c r="AD1133" s="79">
        <v>4</v>
      </c>
      <c r="AE1133" s="85" t="s">
        <v>6296</v>
      </c>
      <c r="AF1133" s="79" t="b">
        <v>0</v>
      </c>
      <c r="AG1133" s="79" t="s">
        <v>6304</v>
      </c>
      <c r="AH1133" s="79"/>
      <c r="AI1133" s="85" t="s">
        <v>6296</v>
      </c>
      <c r="AJ1133" s="79" t="b">
        <v>0</v>
      </c>
      <c r="AK1133" s="79">
        <v>8</v>
      </c>
      <c r="AL1133" s="85" t="s">
        <v>6296</v>
      </c>
      <c r="AM1133" s="79" t="s">
        <v>6330</v>
      </c>
      <c r="AN1133" s="79" t="b">
        <v>0</v>
      </c>
      <c r="AO1133" s="85" t="s">
        <v>5791</v>
      </c>
      <c r="AP1133" s="79" t="s">
        <v>6415</v>
      </c>
      <c r="AQ1133" s="79">
        <v>0</v>
      </c>
      <c r="AR1133" s="79">
        <v>0</v>
      </c>
      <c r="AS1133" s="79"/>
      <c r="AT1133" s="79"/>
      <c r="AU1133" s="79"/>
      <c r="AV1133" s="79"/>
      <c r="AW1133" s="79"/>
      <c r="AX1133" s="79"/>
      <c r="AY1133" s="79"/>
      <c r="AZ1133" s="79"/>
      <c r="BA1133">
        <v>1</v>
      </c>
      <c r="BB1133" s="78" t="str">
        <f>REPLACE(INDEX(GroupVertices[Group], MATCH(Edges[[#This Row],[Vertex 1]],GroupVertices[Vertex],0)),1,1,"")</f>
        <v>2</v>
      </c>
      <c r="BC1133" s="78" t="str">
        <f>REPLACE(INDEX(GroupVertices[Group], MATCH(Edges[[#This Row],[Vertex 2]],GroupVertices[Vertex],0)),1,1,"")</f>
        <v>2</v>
      </c>
      <c r="BD1133" s="48"/>
      <c r="BE1133" s="49"/>
      <c r="BF1133" s="48"/>
      <c r="BG1133" s="49"/>
      <c r="BH1133" s="48"/>
      <c r="BI1133" s="49"/>
      <c r="BJ1133" s="48"/>
      <c r="BK1133" s="49"/>
      <c r="BL1133" s="48"/>
    </row>
    <row r="1134" spans="1:64" x14ac:dyDescent="0.25">
      <c r="A1134" s="64" t="s">
        <v>336</v>
      </c>
      <c r="B1134" s="64" t="s">
        <v>676</v>
      </c>
      <c r="C1134" s="65" t="s">
        <v>15839</v>
      </c>
      <c r="D1134" s="66">
        <v>3</v>
      </c>
      <c r="E1134" s="67" t="s">
        <v>132</v>
      </c>
      <c r="F1134" s="68">
        <v>35</v>
      </c>
      <c r="G1134" s="65"/>
      <c r="H1134" s="69"/>
      <c r="I1134" s="70"/>
      <c r="J1134" s="70"/>
      <c r="K1134" s="34" t="s">
        <v>66</v>
      </c>
      <c r="L1134" s="77">
        <v>1134</v>
      </c>
      <c r="M1134" s="77"/>
      <c r="N1134" s="72"/>
      <c r="O1134" s="79" t="s">
        <v>999</v>
      </c>
      <c r="P1134" s="81">
        <v>43177.54383101852</v>
      </c>
      <c r="Q1134" s="79" t="s">
        <v>1589</v>
      </c>
      <c r="R1134" s="83" t="s">
        <v>2319</v>
      </c>
      <c r="S1134" s="79" t="s">
        <v>2616</v>
      </c>
      <c r="T1134" s="79" t="s">
        <v>2953</v>
      </c>
      <c r="U1134" s="83" t="s">
        <v>3325</v>
      </c>
      <c r="V1134" s="83" t="s">
        <v>3325</v>
      </c>
      <c r="W1134" s="81">
        <v>43177.54383101852</v>
      </c>
      <c r="X1134" s="83" t="s">
        <v>4584</v>
      </c>
      <c r="Y1134" s="79"/>
      <c r="Z1134" s="79"/>
      <c r="AA1134" s="85" t="s">
        <v>5792</v>
      </c>
      <c r="AB1134" s="79"/>
      <c r="AC1134" s="79" t="b">
        <v>0</v>
      </c>
      <c r="AD1134" s="79">
        <v>1</v>
      </c>
      <c r="AE1134" s="85" t="s">
        <v>6296</v>
      </c>
      <c r="AF1134" s="79" t="b">
        <v>0</v>
      </c>
      <c r="AG1134" s="79" t="s">
        <v>6304</v>
      </c>
      <c r="AH1134" s="79"/>
      <c r="AI1134" s="85" t="s">
        <v>6296</v>
      </c>
      <c r="AJ1134" s="79" t="b">
        <v>0</v>
      </c>
      <c r="AK1134" s="79">
        <v>1</v>
      </c>
      <c r="AL1134" s="85" t="s">
        <v>6296</v>
      </c>
      <c r="AM1134" s="79" t="s">
        <v>6330</v>
      </c>
      <c r="AN1134" s="79" t="b">
        <v>0</v>
      </c>
      <c r="AO1134" s="85" t="s">
        <v>5792</v>
      </c>
      <c r="AP1134" s="79" t="s">
        <v>6415</v>
      </c>
      <c r="AQ1134" s="79">
        <v>0</v>
      </c>
      <c r="AR1134" s="79">
        <v>0</v>
      </c>
      <c r="AS1134" s="79"/>
      <c r="AT1134" s="79"/>
      <c r="AU1134" s="79"/>
      <c r="AV1134" s="79"/>
      <c r="AW1134" s="79"/>
      <c r="AX1134" s="79"/>
      <c r="AY1134" s="79"/>
      <c r="AZ1134" s="79"/>
      <c r="BA1134">
        <v>1</v>
      </c>
      <c r="BB1134" s="78" t="str">
        <f>REPLACE(INDEX(GroupVertices[Group], MATCH(Edges[[#This Row],[Vertex 1]],GroupVertices[Vertex],0)),1,1,"")</f>
        <v>2</v>
      </c>
      <c r="BC1134" s="78" t="str">
        <f>REPLACE(INDEX(GroupVertices[Group], MATCH(Edges[[#This Row],[Vertex 2]],GroupVertices[Vertex],0)),1,1,"")</f>
        <v>2</v>
      </c>
      <c r="BD1134" s="48"/>
      <c r="BE1134" s="49"/>
      <c r="BF1134" s="48"/>
      <c r="BG1134" s="49"/>
      <c r="BH1134" s="48"/>
      <c r="BI1134" s="49"/>
      <c r="BJ1134" s="48"/>
      <c r="BK1134" s="49"/>
      <c r="BL1134" s="48"/>
    </row>
    <row r="1135" spans="1:64" x14ac:dyDescent="0.25">
      <c r="A1135" s="64" t="s">
        <v>336</v>
      </c>
      <c r="B1135" s="64" t="s">
        <v>971</v>
      </c>
      <c r="C1135" s="65" t="s">
        <v>15839</v>
      </c>
      <c r="D1135" s="66">
        <v>3</v>
      </c>
      <c r="E1135" s="67" t="s">
        <v>132</v>
      </c>
      <c r="F1135" s="68">
        <v>35</v>
      </c>
      <c r="G1135" s="65"/>
      <c r="H1135" s="69"/>
      <c r="I1135" s="70"/>
      <c r="J1135" s="70"/>
      <c r="K1135" s="34" t="s">
        <v>65</v>
      </c>
      <c r="L1135" s="77">
        <v>1135</v>
      </c>
      <c r="M1135" s="77"/>
      <c r="N1135" s="72"/>
      <c r="O1135" s="79" t="s">
        <v>999</v>
      </c>
      <c r="P1135" s="81">
        <v>43177.54383101852</v>
      </c>
      <c r="Q1135" s="79" t="s">
        <v>1589</v>
      </c>
      <c r="R1135" s="83" t="s">
        <v>2319</v>
      </c>
      <c r="S1135" s="79" t="s">
        <v>2616</v>
      </c>
      <c r="T1135" s="79" t="s">
        <v>2953</v>
      </c>
      <c r="U1135" s="83" t="s">
        <v>3325</v>
      </c>
      <c r="V1135" s="83" t="s">
        <v>3325</v>
      </c>
      <c r="W1135" s="81">
        <v>43177.54383101852</v>
      </c>
      <c r="X1135" s="83" t="s">
        <v>4584</v>
      </c>
      <c r="Y1135" s="79"/>
      <c r="Z1135" s="79"/>
      <c r="AA1135" s="85" t="s">
        <v>5792</v>
      </c>
      <c r="AB1135" s="79"/>
      <c r="AC1135" s="79" t="b">
        <v>0</v>
      </c>
      <c r="AD1135" s="79">
        <v>1</v>
      </c>
      <c r="AE1135" s="85" t="s">
        <v>6296</v>
      </c>
      <c r="AF1135" s="79" t="b">
        <v>0</v>
      </c>
      <c r="AG1135" s="79" t="s">
        <v>6304</v>
      </c>
      <c r="AH1135" s="79"/>
      <c r="AI1135" s="85" t="s">
        <v>6296</v>
      </c>
      <c r="AJ1135" s="79" t="b">
        <v>0</v>
      </c>
      <c r="AK1135" s="79">
        <v>1</v>
      </c>
      <c r="AL1135" s="85" t="s">
        <v>6296</v>
      </c>
      <c r="AM1135" s="79" t="s">
        <v>6330</v>
      </c>
      <c r="AN1135" s="79" t="b">
        <v>0</v>
      </c>
      <c r="AO1135" s="85" t="s">
        <v>5792</v>
      </c>
      <c r="AP1135" s="79" t="s">
        <v>6415</v>
      </c>
      <c r="AQ1135" s="79">
        <v>0</v>
      </c>
      <c r="AR1135" s="79">
        <v>0</v>
      </c>
      <c r="AS1135" s="79"/>
      <c r="AT1135" s="79"/>
      <c r="AU1135" s="79"/>
      <c r="AV1135" s="79"/>
      <c r="AW1135" s="79"/>
      <c r="AX1135" s="79"/>
      <c r="AY1135" s="79"/>
      <c r="AZ1135" s="79"/>
      <c r="BA1135">
        <v>1</v>
      </c>
      <c r="BB1135" s="78" t="str">
        <f>REPLACE(INDEX(GroupVertices[Group], MATCH(Edges[[#This Row],[Vertex 1]],GroupVertices[Vertex],0)),1,1,"")</f>
        <v>2</v>
      </c>
      <c r="BC1135" s="78" t="str">
        <f>REPLACE(INDEX(GroupVertices[Group], MATCH(Edges[[#This Row],[Vertex 2]],GroupVertices[Vertex],0)),1,1,"")</f>
        <v>2</v>
      </c>
      <c r="BD1135" s="48">
        <v>1</v>
      </c>
      <c r="BE1135" s="49">
        <v>3.4482758620689653</v>
      </c>
      <c r="BF1135" s="48">
        <v>0</v>
      </c>
      <c r="BG1135" s="49">
        <v>0</v>
      </c>
      <c r="BH1135" s="48">
        <v>0</v>
      </c>
      <c r="BI1135" s="49">
        <v>0</v>
      </c>
      <c r="BJ1135" s="48">
        <v>28</v>
      </c>
      <c r="BK1135" s="49">
        <v>96.551724137931032</v>
      </c>
      <c r="BL1135" s="48">
        <v>29</v>
      </c>
    </row>
    <row r="1136" spans="1:64" x14ac:dyDescent="0.25">
      <c r="A1136" s="64" t="s">
        <v>676</v>
      </c>
      <c r="B1136" s="64" t="s">
        <v>336</v>
      </c>
      <c r="C1136" s="65" t="s">
        <v>15839</v>
      </c>
      <c r="D1136" s="66">
        <v>3</v>
      </c>
      <c r="E1136" s="67" t="s">
        <v>132</v>
      </c>
      <c r="F1136" s="68">
        <v>35</v>
      </c>
      <c r="G1136" s="65"/>
      <c r="H1136" s="69"/>
      <c r="I1136" s="70"/>
      <c r="J1136" s="70"/>
      <c r="K1136" s="34" t="s">
        <v>66</v>
      </c>
      <c r="L1136" s="77">
        <v>1136</v>
      </c>
      <c r="M1136" s="77"/>
      <c r="N1136" s="72"/>
      <c r="O1136" s="79" t="s">
        <v>999</v>
      </c>
      <c r="P1136" s="81">
        <v>43177.618541666663</v>
      </c>
      <c r="Q1136" s="79" t="s">
        <v>1590</v>
      </c>
      <c r="R1136" s="83" t="s">
        <v>2319</v>
      </c>
      <c r="S1136" s="79" t="s">
        <v>2616</v>
      </c>
      <c r="T1136" s="79" t="s">
        <v>2954</v>
      </c>
      <c r="U1136" s="79"/>
      <c r="V1136" s="83" t="s">
        <v>3812</v>
      </c>
      <c r="W1136" s="81">
        <v>43177.618541666663</v>
      </c>
      <c r="X1136" s="83" t="s">
        <v>4585</v>
      </c>
      <c r="Y1136" s="79"/>
      <c r="Z1136" s="79"/>
      <c r="AA1136" s="85" t="s">
        <v>5793</v>
      </c>
      <c r="AB1136" s="79"/>
      <c r="AC1136" s="79" t="b">
        <v>0</v>
      </c>
      <c r="AD1136" s="79">
        <v>0</v>
      </c>
      <c r="AE1136" s="85" t="s">
        <v>6296</v>
      </c>
      <c r="AF1136" s="79" t="b">
        <v>0</v>
      </c>
      <c r="AG1136" s="79" t="s">
        <v>6304</v>
      </c>
      <c r="AH1136" s="79"/>
      <c r="AI1136" s="85" t="s">
        <v>6296</v>
      </c>
      <c r="AJ1136" s="79" t="b">
        <v>0</v>
      </c>
      <c r="AK1136" s="79">
        <v>1</v>
      </c>
      <c r="AL1136" s="85" t="s">
        <v>5792</v>
      </c>
      <c r="AM1136" s="79" t="s">
        <v>6333</v>
      </c>
      <c r="AN1136" s="79" t="b">
        <v>0</v>
      </c>
      <c r="AO1136" s="85" t="s">
        <v>5792</v>
      </c>
      <c r="AP1136" s="79" t="s">
        <v>176</v>
      </c>
      <c r="AQ1136" s="79">
        <v>0</v>
      </c>
      <c r="AR1136" s="79">
        <v>0</v>
      </c>
      <c r="AS1136" s="79"/>
      <c r="AT1136" s="79"/>
      <c r="AU1136" s="79"/>
      <c r="AV1136" s="79"/>
      <c r="AW1136" s="79"/>
      <c r="AX1136" s="79"/>
      <c r="AY1136" s="79"/>
      <c r="AZ1136" s="79"/>
      <c r="BA1136">
        <v>1</v>
      </c>
      <c r="BB1136" s="78" t="str">
        <f>REPLACE(INDEX(GroupVertices[Group], MATCH(Edges[[#This Row],[Vertex 1]],GroupVertices[Vertex],0)),1,1,"")</f>
        <v>2</v>
      </c>
      <c r="BC1136" s="78" t="str">
        <f>REPLACE(INDEX(GroupVertices[Group], MATCH(Edges[[#This Row],[Vertex 2]],GroupVertices[Vertex],0)),1,1,"")</f>
        <v>2</v>
      </c>
      <c r="BD1136" s="48"/>
      <c r="BE1136" s="49"/>
      <c r="BF1136" s="48"/>
      <c r="BG1136" s="49"/>
      <c r="BH1136" s="48"/>
      <c r="BI1136" s="49"/>
      <c r="BJ1136" s="48"/>
      <c r="BK1136" s="49"/>
      <c r="BL1136" s="48"/>
    </row>
    <row r="1137" spans="1:64" x14ac:dyDescent="0.25">
      <c r="A1137" s="64" t="s">
        <v>677</v>
      </c>
      <c r="B1137" s="64" t="s">
        <v>855</v>
      </c>
      <c r="C1137" s="65" t="s">
        <v>15839</v>
      </c>
      <c r="D1137" s="66">
        <v>3</v>
      </c>
      <c r="E1137" s="67" t="s">
        <v>132</v>
      </c>
      <c r="F1137" s="68">
        <v>35</v>
      </c>
      <c r="G1137" s="65"/>
      <c r="H1137" s="69"/>
      <c r="I1137" s="70"/>
      <c r="J1137" s="70"/>
      <c r="K1137" s="34" t="s">
        <v>65</v>
      </c>
      <c r="L1137" s="77">
        <v>1137</v>
      </c>
      <c r="M1137" s="77"/>
      <c r="N1137" s="72"/>
      <c r="O1137" s="79" t="s">
        <v>999</v>
      </c>
      <c r="P1137" s="81">
        <v>43177.627500000002</v>
      </c>
      <c r="Q1137" s="79" t="s">
        <v>1591</v>
      </c>
      <c r="R1137" s="83" t="s">
        <v>2320</v>
      </c>
      <c r="S1137" s="79" t="s">
        <v>2518</v>
      </c>
      <c r="T1137" s="79" t="s">
        <v>2788</v>
      </c>
      <c r="U1137" s="79"/>
      <c r="V1137" s="83" t="s">
        <v>3813</v>
      </c>
      <c r="W1137" s="81">
        <v>43177.627500000002</v>
      </c>
      <c r="X1137" s="83" t="s">
        <v>4586</v>
      </c>
      <c r="Y1137" s="79"/>
      <c r="Z1137" s="79"/>
      <c r="AA1137" s="85" t="s">
        <v>5794</v>
      </c>
      <c r="AB1137" s="79"/>
      <c r="AC1137" s="79" t="b">
        <v>0</v>
      </c>
      <c r="AD1137" s="79">
        <v>0</v>
      </c>
      <c r="AE1137" s="85" t="s">
        <v>6296</v>
      </c>
      <c r="AF1137" s="79" t="b">
        <v>0</v>
      </c>
      <c r="AG1137" s="79" t="s">
        <v>6304</v>
      </c>
      <c r="AH1137" s="79"/>
      <c r="AI1137" s="85" t="s">
        <v>6296</v>
      </c>
      <c r="AJ1137" s="79" t="b">
        <v>0</v>
      </c>
      <c r="AK1137" s="79">
        <v>164</v>
      </c>
      <c r="AL1137" s="85" t="s">
        <v>5796</v>
      </c>
      <c r="AM1137" s="79" t="s">
        <v>6333</v>
      </c>
      <c r="AN1137" s="79" t="b">
        <v>0</v>
      </c>
      <c r="AO1137" s="85" t="s">
        <v>5796</v>
      </c>
      <c r="AP1137" s="79" t="s">
        <v>176</v>
      </c>
      <c r="AQ1137" s="79">
        <v>0</v>
      </c>
      <c r="AR1137" s="79">
        <v>0</v>
      </c>
      <c r="AS1137" s="79"/>
      <c r="AT1137" s="79"/>
      <c r="AU1137" s="79"/>
      <c r="AV1137" s="79"/>
      <c r="AW1137" s="79"/>
      <c r="AX1137" s="79"/>
      <c r="AY1137" s="79"/>
      <c r="AZ1137" s="79"/>
      <c r="BA1137">
        <v>1</v>
      </c>
      <c r="BB1137" s="78" t="str">
        <f>REPLACE(INDEX(GroupVertices[Group], MATCH(Edges[[#This Row],[Vertex 1]],GroupVertices[Vertex],0)),1,1,"")</f>
        <v>5</v>
      </c>
      <c r="BC1137" s="78" t="str">
        <f>REPLACE(INDEX(GroupVertices[Group], MATCH(Edges[[#This Row],[Vertex 2]],GroupVertices[Vertex],0)),1,1,"")</f>
        <v>5</v>
      </c>
      <c r="BD1137" s="48"/>
      <c r="BE1137" s="49"/>
      <c r="BF1137" s="48"/>
      <c r="BG1137" s="49"/>
      <c r="BH1137" s="48"/>
      <c r="BI1137" s="49"/>
      <c r="BJ1137" s="48"/>
      <c r="BK1137" s="49"/>
      <c r="BL1137" s="48"/>
    </row>
    <row r="1138" spans="1:64" x14ac:dyDescent="0.25">
      <c r="A1138" s="64" t="s">
        <v>677</v>
      </c>
      <c r="B1138" s="64" t="s">
        <v>972</v>
      </c>
      <c r="C1138" s="65" t="s">
        <v>15839</v>
      </c>
      <c r="D1138" s="66">
        <v>3</v>
      </c>
      <c r="E1138" s="67" t="s">
        <v>132</v>
      </c>
      <c r="F1138" s="68">
        <v>35</v>
      </c>
      <c r="G1138" s="65"/>
      <c r="H1138" s="69"/>
      <c r="I1138" s="70"/>
      <c r="J1138" s="70"/>
      <c r="K1138" s="34" t="s">
        <v>65</v>
      </c>
      <c r="L1138" s="77">
        <v>1138</v>
      </c>
      <c r="M1138" s="77"/>
      <c r="N1138" s="72"/>
      <c r="O1138" s="79" t="s">
        <v>999</v>
      </c>
      <c r="P1138" s="81">
        <v>43177.627500000002</v>
      </c>
      <c r="Q1138" s="79" t="s">
        <v>1591</v>
      </c>
      <c r="R1138" s="83" t="s">
        <v>2320</v>
      </c>
      <c r="S1138" s="79" t="s">
        <v>2518</v>
      </c>
      <c r="T1138" s="79" t="s">
        <v>2788</v>
      </c>
      <c r="U1138" s="79"/>
      <c r="V1138" s="83" t="s">
        <v>3813</v>
      </c>
      <c r="W1138" s="81">
        <v>43177.627500000002</v>
      </c>
      <c r="X1138" s="83" t="s">
        <v>4586</v>
      </c>
      <c r="Y1138" s="79"/>
      <c r="Z1138" s="79"/>
      <c r="AA1138" s="85" t="s">
        <v>5794</v>
      </c>
      <c r="AB1138" s="79"/>
      <c r="AC1138" s="79" t="b">
        <v>0</v>
      </c>
      <c r="AD1138" s="79">
        <v>0</v>
      </c>
      <c r="AE1138" s="85" t="s">
        <v>6296</v>
      </c>
      <c r="AF1138" s="79" t="b">
        <v>0</v>
      </c>
      <c r="AG1138" s="79" t="s">
        <v>6304</v>
      </c>
      <c r="AH1138" s="79"/>
      <c r="AI1138" s="85" t="s">
        <v>6296</v>
      </c>
      <c r="AJ1138" s="79" t="b">
        <v>0</v>
      </c>
      <c r="AK1138" s="79">
        <v>164</v>
      </c>
      <c r="AL1138" s="85" t="s">
        <v>5796</v>
      </c>
      <c r="AM1138" s="79" t="s">
        <v>6333</v>
      </c>
      <c r="AN1138" s="79" t="b">
        <v>0</v>
      </c>
      <c r="AO1138" s="85" t="s">
        <v>5796</v>
      </c>
      <c r="AP1138" s="79" t="s">
        <v>176</v>
      </c>
      <c r="AQ1138" s="79">
        <v>0</v>
      </c>
      <c r="AR1138" s="79">
        <v>0</v>
      </c>
      <c r="AS1138" s="79"/>
      <c r="AT1138" s="79"/>
      <c r="AU1138" s="79"/>
      <c r="AV1138" s="79"/>
      <c r="AW1138" s="79"/>
      <c r="AX1138" s="79"/>
      <c r="AY1138" s="79"/>
      <c r="AZ1138" s="79"/>
      <c r="BA1138">
        <v>1</v>
      </c>
      <c r="BB1138" s="78" t="str">
        <f>REPLACE(INDEX(GroupVertices[Group], MATCH(Edges[[#This Row],[Vertex 1]],GroupVertices[Vertex],0)),1,1,"")</f>
        <v>5</v>
      </c>
      <c r="BC1138" s="78" t="str">
        <f>REPLACE(INDEX(GroupVertices[Group], MATCH(Edges[[#This Row],[Vertex 2]],GroupVertices[Vertex],0)),1,1,"")</f>
        <v>5</v>
      </c>
      <c r="BD1138" s="48"/>
      <c r="BE1138" s="49"/>
      <c r="BF1138" s="48"/>
      <c r="BG1138" s="49"/>
      <c r="BH1138" s="48"/>
      <c r="BI1138" s="49"/>
      <c r="BJ1138" s="48"/>
      <c r="BK1138" s="49"/>
      <c r="BL1138" s="48"/>
    </row>
    <row r="1139" spans="1:64" x14ac:dyDescent="0.25">
      <c r="A1139" s="64" t="s">
        <v>677</v>
      </c>
      <c r="B1139" s="64" t="s">
        <v>679</v>
      </c>
      <c r="C1139" s="65" t="s">
        <v>15839</v>
      </c>
      <c r="D1139" s="66">
        <v>3</v>
      </c>
      <c r="E1139" s="67" t="s">
        <v>132</v>
      </c>
      <c r="F1139" s="68">
        <v>35</v>
      </c>
      <c r="G1139" s="65"/>
      <c r="H1139" s="69"/>
      <c r="I1139" s="70"/>
      <c r="J1139" s="70"/>
      <c r="K1139" s="34" t="s">
        <v>65</v>
      </c>
      <c r="L1139" s="77">
        <v>1139</v>
      </c>
      <c r="M1139" s="77"/>
      <c r="N1139" s="72"/>
      <c r="O1139" s="79" t="s">
        <v>999</v>
      </c>
      <c r="P1139" s="81">
        <v>43177.627500000002</v>
      </c>
      <c r="Q1139" s="79" t="s">
        <v>1591</v>
      </c>
      <c r="R1139" s="83" t="s">
        <v>2320</v>
      </c>
      <c r="S1139" s="79" t="s">
        <v>2518</v>
      </c>
      <c r="T1139" s="79" t="s">
        <v>2788</v>
      </c>
      <c r="U1139" s="79"/>
      <c r="V1139" s="83" t="s">
        <v>3813</v>
      </c>
      <c r="W1139" s="81">
        <v>43177.627500000002</v>
      </c>
      <c r="X1139" s="83" t="s">
        <v>4586</v>
      </c>
      <c r="Y1139" s="79"/>
      <c r="Z1139" s="79"/>
      <c r="AA1139" s="85" t="s">
        <v>5794</v>
      </c>
      <c r="AB1139" s="79"/>
      <c r="AC1139" s="79" t="b">
        <v>0</v>
      </c>
      <c r="AD1139" s="79">
        <v>0</v>
      </c>
      <c r="AE1139" s="85" t="s">
        <v>6296</v>
      </c>
      <c r="AF1139" s="79" t="b">
        <v>0</v>
      </c>
      <c r="AG1139" s="79" t="s">
        <v>6304</v>
      </c>
      <c r="AH1139" s="79"/>
      <c r="AI1139" s="85" t="s">
        <v>6296</v>
      </c>
      <c r="AJ1139" s="79" t="b">
        <v>0</v>
      </c>
      <c r="AK1139" s="79">
        <v>164</v>
      </c>
      <c r="AL1139" s="85" t="s">
        <v>5796</v>
      </c>
      <c r="AM1139" s="79" t="s">
        <v>6333</v>
      </c>
      <c r="AN1139" s="79" t="b">
        <v>0</v>
      </c>
      <c r="AO1139" s="85" t="s">
        <v>5796</v>
      </c>
      <c r="AP1139" s="79" t="s">
        <v>176</v>
      </c>
      <c r="AQ1139" s="79">
        <v>0</v>
      </c>
      <c r="AR1139" s="79">
        <v>0</v>
      </c>
      <c r="AS1139" s="79"/>
      <c r="AT1139" s="79"/>
      <c r="AU1139" s="79"/>
      <c r="AV1139" s="79"/>
      <c r="AW1139" s="79"/>
      <c r="AX1139" s="79"/>
      <c r="AY1139" s="79"/>
      <c r="AZ1139" s="79"/>
      <c r="BA1139">
        <v>1</v>
      </c>
      <c r="BB1139" s="78" t="str">
        <f>REPLACE(INDEX(GroupVertices[Group], MATCH(Edges[[#This Row],[Vertex 1]],GroupVertices[Vertex],0)),1,1,"")</f>
        <v>5</v>
      </c>
      <c r="BC1139" s="78" t="str">
        <f>REPLACE(INDEX(GroupVertices[Group], MATCH(Edges[[#This Row],[Vertex 2]],GroupVertices[Vertex],0)),1,1,"")</f>
        <v>5</v>
      </c>
      <c r="BD1139" s="48">
        <v>0</v>
      </c>
      <c r="BE1139" s="49">
        <v>0</v>
      </c>
      <c r="BF1139" s="48">
        <v>0</v>
      </c>
      <c r="BG1139" s="49">
        <v>0</v>
      </c>
      <c r="BH1139" s="48">
        <v>0</v>
      </c>
      <c r="BI1139" s="49">
        <v>0</v>
      </c>
      <c r="BJ1139" s="48">
        <v>15</v>
      </c>
      <c r="BK1139" s="49">
        <v>100</v>
      </c>
      <c r="BL1139" s="48">
        <v>15</v>
      </c>
    </row>
    <row r="1140" spans="1:64" x14ac:dyDescent="0.25">
      <c r="A1140" s="64" t="s">
        <v>678</v>
      </c>
      <c r="B1140" s="64" t="s">
        <v>678</v>
      </c>
      <c r="C1140" s="65" t="s">
        <v>15839</v>
      </c>
      <c r="D1140" s="66">
        <v>3</v>
      </c>
      <c r="E1140" s="67" t="s">
        <v>132</v>
      </c>
      <c r="F1140" s="68">
        <v>35</v>
      </c>
      <c r="G1140" s="65"/>
      <c r="H1140" s="69"/>
      <c r="I1140" s="70"/>
      <c r="J1140" s="70"/>
      <c r="K1140" s="34" t="s">
        <v>65</v>
      </c>
      <c r="L1140" s="77">
        <v>1140</v>
      </c>
      <c r="M1140" s="77"/>
      <c r="N1140" s="72"/>
      <c r="O1140" s="79" t="s">
        <v>176</v>
      </c>
      <c r="P1140" s="81">
        <v>43177.62777777778</v>
      </c>
      <c r="Q1140" s="79" t="s">
        <v>1592</v>
      </c>
      <c r="R1140" s="83" t="s">
        <v>2321</v>
      </c>
      <c r="S1140" s="79" t="s">
        <v>2518</v>
      </c>
      <c r="T1140" s="79" t="s">
        <v>2955</v>
      </c>
      <c r="U1140" s="83" t="s">
        <v>3326</v>
      </c>
      <c r="V1140" s="83" t="s">
        <v>3326</v>
      </c>
      <c r="W1140" s="81">
        <v>43177.62777777778</v>
      </c>
      <c r="X1140" s="83" t="s">
        <v>4587</v>
      </c>
      <c r="Y1140" s="79"/>
      <c r="Z1140" s="79"/>
      <c r="AA1140" s="85" t="s">
        <v>5795</v>
      </c>
      <c r="AB1140" s="79"/>
      <c r="AC1140" s="79" t="b">
        <v>0</v>
      </c>
      <c r="AD1140" s="79">
        <v>0</v>
      </c>
      <c r="AE1140" s="85" t="s">
        <v>6296</v>
      </c>
      <c r="AF1140" s="79" t="b">
        <v>0</v>
      </c>
      <c r="AG1140" s="79" t="s">
        <v>6304</v>
      </c>
      <c r="AH1140" s="79"/>
      <c r="AI1140" s="85" t="s">
        <v>6296</v>
      </c>
      <c r="AJ1140" s="79" t="b">
        <v>0</v>
      </c>
      <c r="AK1140" s="79">
        <v>0</v>
      </c>
      <c r="AL1140" s="85" t="s">
        <v>6296</v>
      </c>
      <c r="AM1140" s="79" t="s">
        <v>6374</v>
      </c>
      <c r="AN1140" s="79" t="b">
        <v>0</v>
      </c>
      <c r="AO1140" s="85" t="s">
        <v>5795</v>
      </c>
      <c r="AP1140" s="79" t="s">
        <v>176</v>
      </c>
      <c r="AQ1140" s="79">
        <v>0</v>
      </c>
      <c r="AR1140" s="79">
        <v>0</v>
      </c>
      <c r="AS1140" s="79"/>
      <c r="AT1140" s="79"/>
      <c r="AU1140" s="79"/>
      <c r="AV1140" s="79"/>
      <c r="AW1140" s="79"/>
      <c r="AX1140" s="79"/>
      <c r="AY1140" s="79"/>
      <c r="AZ1140" s="79"/>
      <c r="BA1140">
        <v>1</v>
      </c>
      <c r="BB1140" s="78" t="str">
        <f>REPLACE(INDEX(GroupVertices[Group], MATCH(Edges[[#This Row],[Vertex 1]],GroupVertices[Vertex],0)),1,1,"")</f>
        <v>1</v>
      </c>
      <c r="BC1140" s="78" t="str">
        <f>REPLACE(INDEX(GroupVertices[Group], MATCH(Edges[[#This Row],[Vertex 2]],GroupVertices[Vertex],0)),1,1,"")</f>
        <v>1</v>
      </c>
      <c r="BD1140" s="48">
        <v>1</v>
      </c>
      <c r="BE1140" s="49">
        <v>6.666666666666667</v>
      </c>
      <c r="BF1140" s="48">
        <v>1</v>
      </c>
      <c r="BG1140" s="49">
        <v>6.666666666666667</v>
      </c>
      <c r="BH1140" s="48">
        <v>0</v>
      </c>
      <c r="BI1140" s="49">
        <v>0</v>
      </c>
      <c r="BJ1140" s="48">
        <v>13</v>
      </c>
      <c r="BK1140" s="49">
        <v>86.666666666666671</v>
      </c>
      <c r="BL1140" s="48">
        <v>15</v>
      </c>
    </row>
    <row r="1141" spans="1:64" x14ac:dyDescent="0.25">
      <c r="A1141" s="64" t="s">
        <v>679</v>
      </c>
      <c r="B1141" s="64" t="s">
        <v>972</v>
      </c>
      <c r="C1141" s="65" t="s">
        <v>15839</v>
      </c>
      <c r="D1141" s="66">
        <v>3</v>
      </c>
      <c r="E1141" s="67" t="s">
        <v>132</v>
      </c>
      <c r="F1141" s="68">
        <v>35</v>
      </c>
      <c r="G1141" s="65"/>
      <c r="H1141" s="69"/>
      <c r="I1141" s="70"/>
      <c r="J1141" s="70"/>
      <c r="K1141" s="34" t="s">
        <v>65</v>
      </c>
      <c r="L1141" s="77">
        <v>1141</v>
      </c>
      <c r="M1141" s="77"/>
      <c r="N1141" s="72"/>
      <c r="O1141" s="79" t="s">
        <v>999</v>
      </c>
      <c r="P1141" s="81">
        <v>43176.729467592595</v>
      </c>
      <c r="Q1141" s="79" t="s">
        <v>1593</v>
      </c>
      <c r="R1141" s="83" t="s">
        <v>2320</v>
      </c>
      <c r="S1141" s="79" t="s">
        <v>2518</v>
      </c>
      <c r="T1141" s="79" t="s">
        <v>2956</v>
      </c>
      <c r="U1141" s="83" t="s">
        <v>3327</v>
      </c>
      <c r="V1141" s="83" t="s">
        <v>3327</v>
      </c>
      <c r="W1141" s="81">
        <v>43176.729467592595</v>
      </c>
      <c r="X1141" s="83" t="s">
        <v>4588</v>
      </c>
      <c r="Y1141" s="79"/>
      <c r="Z1141" s="79"/>
      <c r="AA1141" s="85" t="s">
        <v>5796</v>
      </c>
      <c r="AB1141" s="79"/>
      <c r="AC1141" s="79" t="b">
        <v>0</v>
      </c>
      <c r="AD1141" s="79">
        <v>56</v>
      </c>
      <c r="AE1141" s="85" t="s">
        <v>6296</v>
      </c>
      <c r="AF1141" s="79" t="b">
        <v>0</v>
      </c>
      <c r="AG1141" s="79" t="s">
        <v>6304</v>
      </c>
      <c r="AH1141" s="79"/>
      <c r="AI1141" s="85" t="s">
        <v>6296</v>
      </c>
      <c r="AJ1141" s="79" t="b">
        <v>0</v>
      </c>
      <c r="AK1141" s="79">
        <v>164</v>
      </c>
      <c r="AL1141" s="85" t="s">
        <v>6296</v>
      </c>
      <c r="AM1141" s="79" t="s">
        <v>6330</v>
      </c>
      <c r="AN1141" s="79" t="b">
        <v>0</v>
      </c>
      <c r="AO1141" s="85" t="s">
        <v>5796</v>
      </c>
      <c r="AP1141" s="79" t="s">
        <v>6415</v>
      </c>
      <c r="AQ1141" s="79">
        <v>0</v>
      </c>
      <c r="AR1141" s="79">
        <v>0</v>
      </c>
      <c r="AS1141" s="79"/>
      <c r="AT1141" s="79"/>
      <c r="AU1141" s="79"/>
      <c r="AV1141" s="79"/>
      <c r="AW1141" s="79"/>
      <c r="AX1141" s="79"/>
      <c r="AY1141" s="79"/>
      <c r="AZ1141" s="79"/>
      <c r="BA1141">
        <v>1</v>
      </c>
      <c r="BB1141" s="78" t="str">
        <f>REPLACE(INDEX(GroupVertices[Group], MATCH(Edges[[#This Row],[Vertex 1]],GroupVertices[Vertex],0)),1,1,"")</f>
        <v>5</v>
      </c>
      <c r="BC1141" s="78" t="str">
        <f>REPLACE(INDEX(GroupVertices[Group], MATCH(Edges[[#This Row],[Vertex 2]],GroupVertices[Vertex],0)),1,1,"")</f>
        <v>5</v>
      </c>
      <c r="BD1141" s="48"/>
      <c r="BE1141" s="49"/>
      <c r="BF1141" s="48"/>
      <c r="BG1141" s="49"/>
      <c r="BH1141" s="48"/>
      <c r="BI1141" s="49"/>
      <c r="BJ1141" s="48"/>
      <c r="BK1141" s="49"/>
      <c r="BL1141" s="48"/>
    </row>
    <row r="1142" spans="1:64" x14ac:dyDescent="0.25">
      <c r="A1142" s="64" t="s">
        <v>680</v>
      </c>
      <c r="B1142" s="64" t="s">
        <v>972</v>
      </c>
      <c r="C1142" s="65" t="s">
        <v>15839</v>
      </c>
      <c r="D1142" s="66">
        <v>3</v>
      </c>
      <c r="E1142" s="67" t="s">
        <v>132</v>
      </c>
      <c r="F1142" s="68">
        <v>35</v>
      </c>
      <c r="G1142" s="65"/>
      <c r="H1142" s="69"/>
      <c r="I1142" s="70"/>
      <c r="J1142" s="70"/>
      <c r="K1142" s="34" t="s">
        <v>65</v>
      </c>
      <c r="L1142" s="77">
        <v>1142</v>
      </c>
      <c r="M1142" s="77"/>
      <c r="N1142" s="72"/>
      <c r="O1142" s="79" t="s">
        <v>999</v>
      </c>
      <c r="P1142" s="81">
        <v>43177.628333333334</v>
      </c>
      <c r="Q1142" s="79" t="s">
        <v>1591</v>
      </c>
      <c r="R1142" s="83" t="s">
        <v>2320</v>
      </c>
      <c r="S1142" s="79" t="s">
        <v>2518</v>
      </c>
      <c r="T1142" s="79" t="s">
        <v>2788</v>
      </c>
      <c r="U1142" s="79"/>
      <c r="V1142" s="83" t="s">
        <v>3814</v>
      </c>
      <c r="W1142" s="81">
        <v>43177.628333333334</v>
      </c>
      <c r="X1142" s="83" t="s">
        <v>4589</v>
      </c>
      <c r="Y1142" s="79"/>
      <c r="Z1142" s="79"/>
      <c r="AA1142" s="85" t="s">
        <v>5797</v>
      </c>
      <c r="AB1142" s="79"/>
      <c r="AC1142" s="79" t="b">
        <v>0</v>
      </c>
      <c r="AD1142" s="79">
        <v>0</v>
      </c>
      <c r="AE1142" s="85" t="s">
        <v>6296</v>
      </c>
      <c r="AF1142" s="79" t="b">
        <v>0</v>
      </c>
      <c r="AG1142" s="79" t="s">
        <v>6304</v>
      </c>
      <c r="AH1142" s="79"/>
      <c r="AI1142" s="85" t="s">
        <v>6296</v>
      </c>
      <c r="AJ1142" s="79" t="b">
        <v>0</v>
      </c>
      <c r="AK1142" s="79">
        <v>164</v>
      </c>
      <c r="AL1142" s="85" t="s">
        <v>5796</v>
      </c>
      <c r="AM1142" s="79" t="s">
        <v>6331</v>
      </c>
      <c r="AN1142" s="79" t="b">
        <v>0</v>
      </c>
      <c r="AO1142" s="85" t="s">
        <v>5796</v>
      </c>
      <c r="AP1142" s="79" t="s">
        <v>176</v>
      </c>
      <c r="AQ1142" s="79">
        <v>0</v>
      </c>
      <c r="AR1142" s="79">
        <v>0</v>
      </c>
      <c r="AS1142" s="79"/>
      <c r="AT1142" s="79"/>
      <c r="AU1142" s="79"/>
      <c r="AV1142" s="79"/>
      <c r="AW1142" s="79"/>
      <c r="AX1142" s="79"/>
      <c r="AY1142" s="79"/>
      <c r="AZ1142" s="79"/>
      <c r="BA1142">
        <v>1</v>
      </c>
      <c r="BB1142" s="78" t="str">
        <f>REPLACE(INDEX(GroupVertices[Group], MATCH(Edges[[#This Row],[Vertex 1]],GroupVertices[Vertex],0)),1,1,"")</f>
        <v>5</v>
      </c>
      <c r="BC1142" s="78" t="str">
        <f>REPLACE(INDEX(GroupVertices[Group], MATCH(Edges[[#This Row],[Vertex 2]],GroupVertices[Vertex],0)),1,1,"")</f>
        <v>5</v>
      </c>
      <c r="BD1142" s="48"/>
      <c r="BE1142" s="49"/>
      <c r="BF1142" s="48"/>
      <c r="BG1142" s="49"/>
      <c r="BH1142" s="48"/>
      <c r="BI1142" s="49"/>
      <c r="BJ1142" s="48"/>
      <c r="BK1142" s="49"/>
      <c r="BL1142" s="48"/>
    </row>
    <row r="1143" spans="1:64" x14ac:dyDescent="0.25">
      <c r="A1143" s="64" t="s">
        <v>679</v>
      </c>
      <c r="B1143" s="64" t="s">
        <v>855</v>
      </c>
      <c r="C1143" s="65" t="s">
        <v>15839</v>
      </c>
      <c r="D1143" s="66">
        <v>3</v>
      </c>
      <c r="E1143" s="67" t="s">
        <v>132</v>
      </c>
      <c r="F1143" s="68">
        <v>35</v>
      </c>
      <c r="G1143" s="65"/>
      <c r="H1143" s="69"/>
      <c r="I1143" s="70"/>
      <c r="J1143" s="70"/>
      <c r="K1143" s="34" t="s">
        <v>65</v>
      </c>
      <c r="L1143" s="77">
        <v>1143</v>
      </c>
      <c r="M1143" s="77"/>
      <c r="N1143" s="72"/>
      <c r="O1143" s="79" t="s">
        <v>999</v>
      </c>
      <c r="P1143" s="81">
        <v>43176.729467592595</v>
      </c>
      <c r="Q1143" s="79" t="s">
        <v>1593</v>
      </c>
      <c r="R1143" s="83" t="s">
        <v>2320</v>
      </c>
      <c r="S1143" s="79" t="s">
        <v>2518</v>
      </c>
      <c r="T1143" s="79" t="s">
        <v>2956</v>
      </c>
      <c r="U1143" s="83" t="s">
        <v>3327</v>
      </c>
      <c r="V1143" s="83" t="s">
        <v>3327</v>
      </c>
      <c r="W1143" s="81">
        <v>43176.729467592595</v>
      </c>
      <c r="X1143" s="83" t="s">
        <v>4588</v>
      </c>
      <c r="Y1143" s="79"/>
      <c r="Z1143" s="79"/>
      <c r="AA1143" s="85" t="s">
        <v>5796</v>
      </c>
      <c r="AB1143" s="79"/>
      <c r="AC1143" s="79" t="b">
        <v>0</v>
      </c>
      <c r="AD1143" s="79">
        <v>56</v>
      </c>
      <c r="AE1143" s="85" t="s">
        <v>6296</v>
      </c>
      <c r="AF1143" s="79" t="b">
        <v>0</v>
      </c>
      <c r="AG1143" s="79" t="s">
        <v>6304</v>
      </c>
      <c r="AH1143" s="79"/>
      <c r="AI1143" s="85" t="s">
        <v>6296</v>
      </c>
      <c r="AJ1143" s="79" t="b">
        <v>0</v>
      </c>
      <c r="AK1143" s="79">
        <v>164</v>
      </c>
      <c r="AL1143" s="85" t="s">
        <v>6296</v>
      </c>
      <c r="AM1143" s="79" t="s">
        <v>6330</v>
      </c>
      <c r="AN1143" s="79" t="b">
        <v>0</v>
      </c>
      <c r="AO1143" s="85" t="s">
        <v>5796</v>
      </c>
      <c r="AP1143" s="79" t="s">
        <v>6415</v>
      </c>
      <c r="AQ1143" s="79">
        <v>0</v>
      </c>
      <c r="AR1143" s="79">
        <v>0</v>
      </c>
      <c r="AS1143" s="79"/>
      <c r="AT1143" s="79"/>
      <c r="AU1143" s="79"/>
      <c r="AV1143" s="79"/>
      <c r="AW1143" s="79"/>
      <c r="AX1143" s="79"/>
      <c r="AY1143" s="79"/>
      <c r="AZ1143" s="79"/>
      <c r="BA1143">
        <v>1</v>
      </c>
      <c r="BB1143" s="78" t="str">
        <f>REPLACE(INDEX(GroupVertices[Group], MATCH(Edges[[#This Row],[Vertex 1]],GroupVertices[Vertex],0)),1,1,"")</f>
        <v>5</v>
      </c>
      <c r="BC1143" s="78" t="str">
        <f>REPLACE(INDEX(GroupVertices[Group], MATCH(Edges[[#This Row],[Vertex 2]],GroupVertices[Vertex],0)),1,1,"")</f>
        <v>5</v>
      </c>
      <c r="BD1143" s="48">
        <v>0</v>
      </c>
      <c r="BE1143" s="49">
        <v>0</v>
      </c>
      <c r="BF1143" s="48">
        <v>0</v>
      </c>
      <c r="BG1143" s="49">
        <v>0</v>
      </c>
      <c r="BH1143" s="48">
        <v>0</v>
      </c>
      <c r="BI1143" s="49">
        <v>0</v>
      </c>
      <c r="BJ1143" s="48">
        <v>17</v>
      </c>
      <c r="BK1143" s="49">
        <v>100</v>
      </c>
      <c r="BL1143" s="48">
        <v>17</v>
      </c>
    </row>
    <row r="1144" spans="1:64" x14ac:dyDescent="0.25">
      <c r="A1144" s="64" t="s">
        <v>680</v>
      </c>
      <c r="B1144" s="64" t="s">
        <v>679</v>
      </c>
      <c r="C1144" s="65" t="s">
        <v>15839</v>
      </c>
      <c r="D1144" s="66">
        <v>3</v>
      </c>
      <c r="E1144" s="67" t="s">
        <v>132</v>
      </c>
      <c r="F1144" s="68">
        <v>35</v>
      </c>
      <c r="G1144" s="65"/>
      <c r="H1144" s="69"/>
      <c r="I1144" s="70"/>
      <c r="J1144" s="70"/>
      <c r="K1144" s="34" t="s">
        <v>65</v>
      </c>
      <c r="L1144" s="77">
        <v>1144</v>
      </c>
      <c r="M1144" s="77"/>
      <c r="N1144" s="72"/>
      <c r="O1144" s="79" t="s">
        <v>999</v>
      </c>
      <c r="P1144" s="81">
        <v>43177.628333333334</v>
      </c>
      <c r="Q1144" s="79" t="s">
        <v>1591</v>
      </c>
      <c r="R1144" s="83" t="s">
        <v>2320</v>
      </c>
      <c r="S1144" s="79" t="s">
        <v>2518</v>
      </c>
      <c r="T1144" s="79" t="s">
        <v>2788</v>
      </c>
      <c r="U1144" s="79"/>
      <c r="V1144" s="83" t="s">
        <v>3814</v>
      </c>
      <c r="W1144" s="81">
        <v>43177.628333333334</v>
      </c>
      <c r="X1144" s="83" t="s">
        <v>4589</v>
      </c>
      <c r="Y1144" s="79"/>
      <c r="Z1144" s="79"/>
      <c r="AA1144" s="85" t="s">
        <v>5797</v>
      </c>
      <c r="AB1144" s="79"/>
      <c r="AC1144" s="79" t="b">
        <v>0</v>
      </c>
      <c r="AD1144" s="79">
        <v>0</v>
      </c>
      <c r="AE1144" s="85" t="s">
        <v>6296</v>
      </c>
      <c r="AF1144" s="79" t="b">
        <v>0</v>
      </c>
      <c r="AG1144" s="79" t="s">
        <v>6304</v>
      </c>
      <c r="AH1144" s="79"/>
      <c r="AI1144" s="85" t="s">
        <v>6296</v>
      </c>
      <c r="AJ1144" s="79" t="b">
        <v>0</v>
      </c>
      <c r="AK1144" s="79">
        <v>164</v>
      </c>
      <c r="AL1144" s="85" t="s">
        <v>5796</v>
      </c>
      <c r="AM1144" s="79" t="s">
        <v>6331</v>
      </c>
      <c r="AN1144" s="79" t="b">
        <v>0</v>
      </c>
      <c r="AO1144" s="85" t="s">
        <v>5796</v>
      </c>
      <c r="AP1144" s="79" t="s">
        <v>176</v>
      </c>
      <c r="AQ1144" s="79">
        <v>0</v>
      </c>
      <c r="AR1144" s="79">
        <v>0</v>
      </c>
      <c r="AS1144" s="79"/>
      <c r="AT1144" s="79"/>
      <c r="AU1144" s="79"/>
      <c r="AV1144" s="79"/>
      <c r="AW1144" s="79"/>
      <c r="AX1144" s="79"/>
      <c r="AY1144" s="79"/>
      <c r="AZ1144" s="79"/>
      <c r="BA1144">
        <v>1</v>
      </c>
      <c r="BB1144" s="78" t="str">
        <f>REPLACE(INDEX(GroupVertices[Group], MATCH(Edges[[#This Row],[Vertex 1]],GroupVertices[Vertex],0)),1,1,"")</f>
        <v>5</v>
      </c>
      <c r="BC1144" s="78" t="str">
        <f>REPLACE(INDEX(GroupVertices[Group], MATCH(Edges[[#This Row],[Vertex 2]],GroupVertices[Vertex],0)),1,1,"")</f>
        <v>5</v>
      </c>
      <c r="BD1144" s="48"/>
      <c r="BE1144" s="49"/>
      <c r="BF1144" s="48"/>
      <c r="BG1144" s="49"/>
      <c r="BH1144" s="48"/>
      <c r="BI1144" s="49"/>
      <c r="BJ1144" s="48"/>
      <c r="BK1144" s="49"/>
      <c r="BL1144" s="48"/>
    </row>
    <row r="1145" spans="1:64" x14ac:dyDescent="0.25">
      <c r="A1145" s="64" t="s">
        <v>680</v>
      </c>
      <c r="B1145" s="64" t="s">
        <v>855</v>
      </c>
      <c r="C1145" s="65" t="s">
        <v>15839</v>
      </c>
      <c r="D1145" s="66">
        <v>3</v>
      </c>
      <c r="E1145" s="67" t="s">
        <v>132</v>
      </c>
      <c r="F1145" s="68">
        <v>35</v>
      </c>
      <c r="G1145" s="65"/>
      <c r="H1145" s="69"/>
      <c r="I1145" s="70"/>
      <c r="J1145" s="70"/>
      <c r="K1145" s="34" t="s">
        <v>65</v>
      </c>
      <c r="L1145" s="77">
        <v>1145</v>
      </c>
      <c r="M1145" s="77"/>
      <c r="N1145" s="72"/>
      <c r="O1145" s="79" t="s">
        <v>999</v>
      </c>
      <c r="P1145" s="81">
        <v>43177.628333333334</v>
      </c>
      <c r="Q1145" s="79" t="s">
        <v>1591</v>
      </c>
      <c r="R1145" s="83" t="s">
        <v>2320</v>
      </c>
      <c r="S1145" s="79" t="s">
        <v>2518</v>
      </c>
      <c r="T1145" s="79" t="s">
        <v>2788</v>
      </c>
      <c r="U1145" s="79"/>
      <c r="V1145" s="83" t="s">
        <v>3814</v>
      </c>
      <c r="W1145" s="81">
        <v>43177.628333333334</v>
      </c>
      <c r="X1145" s="83" t="s">
        <v>4589</v>
      </c>
      <c r="Y1145" s="79"/>
      <c r="Z1145" s="79"/>
      <c r="AA1145" s="85" t="s">
        <v>5797</v>
      </c>
      <c r="AB1145" s="79"/>
      <c r="AC1145" s="79" t="b">
        <v>0</v>
      </c>
      <c r="AD1145" s="79">
        <v>0</v>
      </c>
      <c r="AE1145" s="85" t="s">
        <v>6296</v>
      </c>
      <c r="AF1145" s="79" t="b">
        <v>0</v>
      </c>
      <c r="AG1145" s="79" t="s">
        <v>6304</v>
      </c>
      <c r="AH1145" s="79"/>
      <c r="AI1145" s="85" t="s">
        <v>6296</v>
      </c>
      <c r="AJ1145" s="79" t="b">
        <v>0</v>
      </c>
      <c r="AK1145" s="79">
        <v>164</v>
      </c>
      <c r="AL1145" s="85" t="s">
        <v>5796</v>
      </c>
      <c r="AM1145" s="79" t="s">
        <v>6331</v>
      </c>
      <c r="AN1145" s="79" t="b">
        <v>0</v>
      </c>
      <c r="AO1145" s="85" t="s">
        <v>5796</v>
      </c>
      <c r="AP1145" s="79" t="s">
        <v>176</v>
      </c>
      <c r="AQ1145" s="79">
        <v>0</v>
      </c>
      <c r="AR1145" s="79">
        <v>0</v>
      </c>
      <c r="AS1145" s="79"/>
      <c r="AT1145" s="79"/>
      <c r="AU1145" s="79"/>
      <c r="AV1145" s="79"/>
      <c r="AW1145" s="79"/>
      <c r="AX1145" s="79"/>
      <c r="AY1145" s="79"/>
      <c r="AZ1145" s="79"/>
      <c r="BA1145">
        <v>1</v>
      </c>
      <c r="BB1145" s="78" t="str">
        <f>REPLACE(INDEX(GroupVertices[Group], MATCH(Edges[[#This Row],[Vertex 1]],GroupVertices[Vertex],0)),1,1,"")</f>
        <v>5</v>
      </c>
      <c r="BC1145" s="78" t="str">
        <f>REPLACE(INDEX(GroupVertices[Group], MATCH(Edges[[#This Row],[Vertex 2]],GroupVertices[Vertex],0)),1,1,"")</f>
        <v>5</v>
      </c>
      <c r="BD1145" s="48">
        <v>0</v>
      </c>
      <c r="BE1145" s="49">
        <v>0</v>
      </c>
      <c r="BF1145" s="48">
        <v>0</v>
      </c>
      <c r="BG1145" s="49">
        <v>0</v>
      </c>
      <c r="BH1145" s="48">
        <v>0</v>
      </c>
      <c r="BI1145" s="49">
        <v>0</v>
      </c>
      <c r="BJ1145" s="48">
        <v>15</v>
      </c>
      <c r="BK1145" s="49">
        <v>100</v>
      </c>
      <c r="BL1145" s="48">
        <v>15</v>
      </c>
    </row>
    <row r="1146" spans="1:64" x14ac:dyDescent="0.25">
      <c r="A1146" s="64" t="s">
        <v>681</v>
      </c>
      <c r="B1146" s="64" t="s">
        <v>694</v>
      </c>
      <c r="C1146" s="65" t="s">
        <v>15839</v>
      </c>
      <c r="D1146" s="66">
        <v>3</v>
      </c>
      <c r="E1146" s="67" t="s">
        <v>132</v>
      </c>
      <c r="F1146" s="68">
        <v>35</v>
      </c>
      <c r="G1146" s="65"/>
      <c r="H1146" s="69"/>
      <c r="I1146" s="70"/>
      <c r="J1146" s="70"/>
      <c r="K1146" s="34" t="s">
        <v>65</v>
      </c>
      <c r="L1146" s="77">
        <v>1146</v>
      </c>
      <c r="M1146" s="77"/>
      <c r="N1146" s="72"/>
      <c r="O1146" s="79" t="s">
        <v>999</v>
      </c>
      <c r="P1146" s="81">
        <v>43177.636701388888</v>
      </c>
      <c r="Q1146" s="79" t="s">
        <v>1515</v>
      </c>
      <c r="R1146" s="83" t="s">
        <v>2281</v>
      </c>
      <c r="S1146" s="79" t="s">
        <v>2610</v>
      </c>
      <c r="T1146" s="79" t="s">
        <v>2921</v>
      </c>
      <c r="U1146" s="79"/>
      <c r="V1146" s="83" t="s">
        <v>3815</v>
      </c>
      <c r="W1146" s="81">
        <v>43177.636701388888</v>
      </c>
      <c r="X1146" s="83" t="s">
        <v>4590</v>
      </c>
      <c r="Y1146" s="79"/>
      <c r="Z1146" s="79"/>
      <c r="AA1146" s="85" t="s">
        <v>5798</v>
      </c>
      <c r="AB1146" s="79"/>
      <c r="AC1146" s="79" t="b">
        <v>0</v>
      </c>
      <c r="AD1146" s="79">
        <v>0</v>
      </c>
      <c r="AE1146" s="85" t="s">
        <v>6296</v>
      </c>
      <c r="AF1146" s="79" t="b">
        <v>0</v>
      </c>
      <c r="AG1146" s="79" t="s">
        <v>6304</v>
      </c>
      <c r="AH1146" s="79"/>
      <c r="AI1146" s="85" t="s">
        <v>6296</v>
      </c>
      <c r="AJ1146" s="79" t="b">
        <v>0</v>
      </c>
      <c r="AK1146" s="79">
        <v>2</v>
      </c>
      <c r="AL1146" s="85" t="s">
        <v>5822</v>
      </c>
      <c r="AM1146" s="79" t="s">
        <v>6407</v>
      </c>
      <c r="AN1146" s="79" t="b">
        <v>0</v>
      </c>
      <c r="AO1146" s="85" t="s">
        <v>5822</v>
      </c>
      <c r="AP1146" s="79" t="s">
        <v>176</v>
      </c>
      <c r="AQ1146" s="79">
        <v>0</v>
      </c>
      <c r="AR1146" s="79">
        <v>0</v>
      </c>
      <c r="AS1146" s="79"/>
      <c r="AT1146" s="79"/>
      <c r="AU1146" s="79"/>
      <c r="AV1146" s="79"/>
      <c r="AW1146" s="79"/>
      <c r="AX1146" s="79"/>
      <c r="AY1146" s="79"/>
      <c r="AZ1146" s="79"/>
      <c r="BA1146">
        <v>1</v>
      </c>
      <c r="BB1146" s="78" t="str">
        <f>REPLACE(INDEX(GroupVertices[Group], MATCH(Edges[[#This Row],[Vertex 1]],GroupVertices[Vertex],0)),1,1,"")</f>
        <v>31</v>
      </c>
      <c r="BC1146" s="78" t="str">
        <f>REPLACE(INDEX(GroupVertices[Group], MATCH(Edges[[#This Row],[Vertex 2]],GroupVertices[Vertex],0)),1,1,"")</f>
        <v>31</v>
      </c>
      <c r="BD1146" s="48">
        <v>0</v>
      </c>
      <c r="BE1146" s="49">
        <v>0</v>
      </c>
      <c r="BF1146" s="48">
        <v>0</v>
      </c>
      <c r="BG1146" s="49">
        <v>0</v>
      </c>
      <c r="BH1146" s="48">
        <v>0</v>
      </c>
      <c r="BI1146" s="49">
        <v>0</v>
      </c>
      <c r="BJ1146" s="48">
        <v>11</v>
      </c>
      <c r="BK1146" s="49">
        <v>100</v>
      </c>
      <c r="BL1146" s="48">
        <v>11</v>
      </c>
    </row>
    <row r="1147" spans="1:64" x14ac:dyDescent="0.25">
      <c r="A1147" s="64" t="s">
        <v>682</v>
      </c>
      <c r="B1147" s="64" t="s">
        <v>973</v>
      </c>
      <c r="C1147" s="65" t="s">
        <v>15839</v>
      </c>
      <c r="D1147" s="66">
        <v>3</v>
      </c>
      <c r="E1147" s="67" t="s">
        <v>132</v>
      </c>
      <c r="F1147" s="68">
        <v>35</v>
      </c>
      <c r="G1147" s="65"/>
      <c r="H1147" s="69"/>
      <c r="I1147" s="70"/>
      <c r="J1147" s="70"/>
      <c r="K1147" s="34" t="s">
        <v>65</v>
      </c>
      <c r="L1147" s="77">
        <v>1147</v>
      </c>
      <c r="M1147" s="77"/>
      <c r="N1147" s="72"/>
      <c r="O1147" s="79" t="s">
        <v>999</v>
      </c>
      <c r="P1147" s="81">
        <v>43167.681215277778</v>
      </c>
      <c r="Q1147" s="79" t="s">
        <v>1594</v>
      </c>
      <c r="R1147" s="79"/>
      <c r="S1147" s="79"/>
      <c r="T1147" s="79" t="s">
        <v>731</v>
      </c>
      <c r="U1147" s="79"/>
      <c r="V1147" s="83" t="s">
        <v>3816</v>
      </c>
      <c r="W1147" s="81">
        <v>43167.681215277778</v>
      </c>
      <c r="X1147" s="83" t="s">
        <v>4591</v>
      </c>
      <c r="Y1147" s="79"/>
      <c r="Z1147" s="79"/>
      <c r="AA1147" s="85" t="s">
        <v>5799</v>
      </c>
      <c r="AB1147" s="79"/>
      <c r="AC1147" s="79" t="b">
        <v>0</v>
      </c>
      <c r="AD1147" s="79">
        <v>0</v>
      </c>
      <c r="AE1147" s="85" t="s">
        <v>6296</v>
      </c>
      <c r="AF1147" s="79" t="b">
        <v>0</v>
      </c>
      <c r="AG1147" s="79" t="s">
        <v>6304</v>
      </c>
      <c r="AH1147" s="79"/>
      <c r="AI1147" s="85" t="s">
        <v>6296</v>
      </c>
      <c r="AJ1147" s="79" t="b">
        <v>0</v>
      </c>
      <c r="AK1147" s="79">
        <v>1</v>
      </c>
      <c r="AL1147" s="85" t="s">
        <v>5800</v>
      </c>
      <c r="AM1147" s="79" t="s">
        <v>6331</v>
      </c>
      <c r="AN1147" s="79" t="b">
        <v>0</v>
      </c>
      <c r="AO1147" s="85" t="s">
        <v>5800</v>
      </c>
      <c r="AP1147" s="79" t="s">
        <v>176</v>
      </c>
      <c r="AQ1147" s="79">
        <v>0</v>
      </c>
      <c r="AR1147" s="79">
        <v>0</v>
      </c>
      <c r="AS1147" s="79"/>
      <c r="AT1147" s="79"/>
      <c r="AU1147" s="79"/>
      <c r="AV1147" s="79"/>
      <c r="AW1147" s="79"/>
      <c r="AX1147" s="79"/>
      <c r="AY1147" s="79"/>
      <c r="AZ1147" s="79"/>
      <c r="BA1147">
        <v>1</v>
      </c>
      <c r="BB1147" s="78" t="str">
        <f>REPLACE(INDEX(GroupVertices[Group], MATCH(Edges[[#This Row],[Vertex 1]],GroupVertices[Vertex],0)),1,1,"")</f>
        <v>2</v>
      </c>
      <c r="BC1147" s="78" t="str">
        <f>REPLACE(INDEX(GroupVertices[Group], MATCH(Edges[[#This Row],[Vertex 2]],GroupVertices[Vertex],0)),1,1,"")</f>
        <v>2</v>
      </c>
      <c r="BD1147" s="48">
        <v>1</v>
      </c>
      <c r="BE1147" s="49">
        <v>6.25</v>
      </c>
      <c r="BF1147" s="48">
        <v>0</v>
      </c>
      <c r="BG1147" s="49">
        <v>0</v>
      </c>
      <c r="BH1147" s="48">
        <v>0</v>
      </c>
      <c r="BI1147" s="49">
        <v>0</v>
      </c>
      <c r="BJ1147" s="48">
        <v>15</v>
      </c>
      <c r="BK1147" s="49">
        <v>93.75</v>
      </c>
      <c r="BL1147" s="48">
        <v>16</v>
      </c>
    </row>
    <row r="1148" spans="1:64" x14ac:dyDescent="0.25">
      <c r="A1148" s="64" t="s">
        <v>683</v>
      </c>
      <c r="B1148" s="64" t="s">
        <v>973</v>
      </c>
      <c r="C1148" s="65" t="s">
        <v>15839</v>
      </c>
      <c r="D1148" s="66">
        <v>3</v>
      </c>
      <c r="E1148" s="67" t="s">
        <v>132</v>
      </c>
      <c r="F1148" s="68">
        <v>35</v>
      </c>
      <c r="G1148" s="65"/>
      <c r="H1148" s="69"/>
      <c r="I1148" s="70"/>
      <c r="J1148" s="70"/>
      <c r="K1148" s="34" t="s">
        <v>65</v>
      </c>
      <c r="L1148" s="77">
        <v>1148</v>
      </c>
      <c r="M1148" s="77"/>
      <c r="N1148" s="72"/>
      <c r="O1148" s="79" t="s">
        <v>999</v>
      </c>
      <c r="P1148" s="81">
        <v>43167.599918981483</v>
      </c>
      <c r="Q1148" s="79" t="s">
        <v>1595</v>
      </c>
      <c r="R1148" s="83" t="s">
        <v>2322</v>
      </c>
      <c r="S1148" s="79" t="s">
        <v>2528</v>
      </c>
      <c r="T1148" s="79" t="s">
        <v>2957</v>
      </c>
      <c r="U1148" s="83" t="s">
        <v>3328</v>
      </c>
      <c r="V1148" s="83" t="s">
        <v>3328</v>
      </c>
      <c r="W1148" s="81">
        <v>43167.599918981483</v>
      </c>
      <c r="X1148" s="83" t="s">
        <v>4592</v>
      </c>
      <c r="Y1148" s="79"/>
      <c r="Z1148" s="79"/>
      <c r="AA1148" s="85" t="s">
        <v>5800</v>
      </c>
      <c r="AB1148" s="79"/>
      <c r="AC1148" s="79" t="b">
        <v>0</v>
      </c>
      <c r="AD1148" s="79">
        <v>3</v>
      </c>
      <c r="AE1148" s="85" t="s">
        <v>6296</v>
      </c>
      <c r="AF1148" s="79" t="b">
        <v>0</v>
      </c>
      <c r="AG1148" s="79" t="s">
        <v>6304</v>
      </c>
      <c r="AH1148" s="79"/>
      <c r="AI1148" s="85" t="s">
        <v>6296</v>
      </c>
      <c r="AJ1148" s="79" t="b">
        <v>0</v>
      </c>
      <c r="AK1148" s="79">
        <v>1</v>
      </c>
      <c r="AL1148" s="85" t="s">
        <v>6296</v>
      </c>
      <c r="AM1148" s="79" t="s">
        <v>6363</v>
      </c>
      <c r="AN1148" s="79" t="b">
        <v>0</v>
      </c>
      <c r="AO1148" s="85" t="s">
        <v>5800</v>
      </c>
      <c r="AP1148" s="79" t="s">
        <v>6415</v>
      </c>
      <c r="AQ1148" s="79">
        <v>0</v>
      </c>
      <c r="AR1148" s="79">
        <v>0</v>
      </c>
      <c r="AS1148" s="79"/>
      <c r="AT1148" s="79"/>
      <c r="AU1148" s="79"/>
      <c r="AV1148" s="79"/>
      <c r="AW1148" s="79"/>
      <c r="AX1148" s="79"/>
      <c r="AY1148" s="79"/>
      <c r="AZ1148" s="79"/>
      <c r="BA1148">
        <v>1</v>
      </c>
      <c r="BB1148" s="78" t="str">
        <f>REPLACE(INDEX(GroupVertices[Group], MATCH(Edges[[#This Row],[Vertex 1]],GroupVertices[Vertex],0)),1,1,"")</f>
        <v>2</v>
      </c>
      <c r="BC1148" s="78" t="str">
        <f>REPLACE(INDEX(GroupVertices[Group], MATCH(Edges[[#This Row],[Vertex 2]],GroupVertices[Vertex],0)),1,1,"")</f>
        <v>2</v>
      </c>
      <c r="BD1148" s="48">
        <v>1</v>
      </c>
      <c r="BE1148" s="49">
        <v>4.166666666666667</v>
      </c>
      <c r="BF1148" s="48">
        <v>0</v>
      </c>
      <c r="BG1148" s="49">
        <v>0</v>
      </c>
      <c r="BH1148" s="48">
        <v>0</v>
      </c>
      <c r="BI1148" s="49">
        <v>0</v>
      </c>
      <c r="BJ1148" s="48">
        <v>23</v>
      </c>
      <c r="BK1148" s="49">
        <v>95.833333333333329</v>
      </c>
      <c r="BL1148" s="48">
        <v>24</v>
      </c>
    </row>
    <row r="1149" spans="1:64" x14ac:dyDescent="0.25">
      <c r="A1149" s="64" t="s">
        <v>682</v>
      </c>
      <c r="B1149" s="64" t="s">
        <v>754</v>
      </c>
      <c r="C1149" s="65" t="s">
        <v>15839</v>
      </c>
      <c r="D1149" s="66">
        <v>3</v>
      </c>
      <c r="E1149" s="67" t="s">
        <v>132</v>
      </c>
      <c r="F1149" s="68">
        <v>35</v>
      </c>
      <c r="G1149" s="65"/>
      <c r="H1149" s="69"/>
      <c r="I1149" s="70"/>
      <c r="J1149" s="70"/>
      <c r="K1149" s="34" t="s">
        <v>65</v>
      </c>
      <c r="L1149" s="77">
        <v>1149</v>
      </c>
      <c r="M1149" s="77"/>
      <c r="N1149" s="72"/>
      <c r="O1149" s="79" t="s">
        <v>999</v>
      </c>
      <c r="P1149" s="81">
        <v>43167.681215277778</v>
      </c>
      <c r="Q1149" s="79" t="s">
        <v>1594</v>
      </c>
      <c r="R1149" s="79"/>
      <c r="S1149" s="79"/>
      <c r="T1149" s="79" t="s">
        <v>731</v>
      </c>
      <c r="U1149" s="79"/>
      <c r="V1149" s="83" t="s">
        <v>3816</v>
      </c>
      <c r="W1149" s="81">
        <v>43167.681215277778</v>
      </c>
      <c r="X1149" s="83" t="s">
        <v>4591</v>
      </c>
      <c r="Y1149" s="79"/>
      <c r="Z1149" s="79"/>
      <c r="AA1149" s="85" t="s">
        <v>5799</v>
      </c>
      <c r="AB1149" s="79"/>
      <c r="AC1149" s="79" t="b">
        <v>0</v>
      </c>
      <c r="AD1149" s="79">
        <v>0</v>
      </c>
      <c r="AE1149" s="85" t="s">
        <v>6296</v>
      </c>
      <c r="AF1149" s="79" t="b">
        <v>0</v>
      </c>
      <c r="AG1149" s="79" t="s">
        <v>6304</v>
      </c>
      <c r="AH1149" s="79"/>
      <c r="AI1149" s="85" t="s">
        <v>6296</v>
      </c>
      <c r="AJ1149" s="79" t="b">
        <v>0</v>
      </c>
      <c r="AK1149" s="79">
        <v>1</v>
      </c>
      <c r="AL1149" s="85" t="s">
        <v>5800</v>
      </c>
      <c r="AM1149" s="79" t="s">
        <v>6331</v>
      </c>
      <c r="AN1149" s="79" t="b">
        <v>0</v>
      </c>
      <c r="AO1149" s="85" t="s">
        <v>5800</v>
      </c>
      <c r="AP1149" s="79" t="s">
        <v>176</v>
      </c>
      <c r="AQ1149" s="79">
        <v>0</v>
      </c>
      <c r="AR1149" s="79">
        <v>0</v>
      </c>
      <c r="AS1149" s="79"/>
      <c r="AT1149" s="79"/>
      <c r="AU1149" s="79"/>
      <c r="AV1149" s="79"/>
      <c r="AW1149" s="79"/>
      <c r="AX1149" s="79"/>
      <c r="AY1149" s="79"/>
      <c r="AZ1149" s="79"/>
      <c r="BA1149">
        <v>1</v>
      </c>
      <c r="BB1149" s="78" t="str">
        <f>REPLACE(INDEX(GroupVertices[Group], MATCH(Edges[[#This Row],[Vertex 1]],GroupVertices[Vertex],0)),1,1,"")</f>
        <v>2</v>
      </c>
      <c r="BC1149" s="78" t="str">
        <f>REPLACE(INDEX(GroupVertices[Group], MATCH(Edges[[#This Row],[Vertex 2]],GroupVertices[Vertex],0)),1,1,"")</f>
        <v>2</v>
      </c>
      <c r="BD1149" s="48"/>
      <c r="BE1149" s="49"/>
      <c r="BF1149" s="48"/>
      <c r="BG1149" s="49"/>
      <c r="BH1149" s="48"/>
      <c r="BI1149" s="49"/>
      <c r="BJ1149" s="48"/>
      <c r="BK1149" s="49"/>
      <c r="BL1149" s="48"/>
    </row>
    <row r="1150" spans="1:64" x14ac:dyDescent="0.25">
      <c r="A1150" s="64" t="s">
        <v>682</v>
      </c>
      <c r="B1150" s="64" t="s">
        <v>767</v>
      </c>
      <c r="C1150" s="65" t="s">
        <v>15839</v>
      </c>
      <c r="D1150" s="66">
        <v>3</v>
      </c>
      <c r="E1150" s="67" t="s">
        <v>132</v>
      </c>
      <c r="F1150" s="68">
        <v>35</v>
      </c>
      <c r="G1150" s="65"/>
      <c r="H1150" s="69"/>
      <c r="I1150" s="70"/>
      <c r="J1150" s="70"/>
      <c r="K1150" s="34" t="s">
        <v>65</v>
      </c>
      <c r="L1150" s="77">
        <v>1150</v>
      </c>
      <c r="M1150" s="77"/>
      <c r="N1150" s="72"/>
      <c r="O1150" s="79" t="s">
        <v>999</v>
      </c>
      <c r="P1150" s="81">
        <v>43167.681215277778</v>
      </c>
      <c r="Q1150" s="79" t="s">
        <v>1594</v>
      </c>
      <c r="R1150" s="79"/>
      <c r="S1150" s="79"/>
      <c r="T1150" s="79" t="s">
        <v>731</v>
      </c>
      <c r="U1150" s="79"/>
      <c r="V1150" s="83" t="s">
        <v>3816</v>
      </c>
      <c r="W1150" s="81">
        <v>43167.681215277778</v>
      </c>
      <c r="X1150" s="83" t="s">
        <v>4591</v>
      </c>
      <c r="Y1150" s="79"/>
      <c r="Z1150" s="79"/>
      <c r="AA1150" s="85" t="s">
        <v>5799</v>
      </c>
      <c r="AB1150" s="79"/>
      <c r="AC1150" s="79" t="b">
        <v>0</v>
      </c>
      <c r="AD1150" s="79">
        <v>0</v>
      </c>
      <c r="AE1150" s="85" t="s">
        <v>6296</v>
      </c>
      <c r="AF1150" s="79" t="b">
        <v>0</v>
      </c>
      <c r="AG1150" s="79" t="s">
        <v>6304</v>
      </c>
      <c r="AH1150" s="79"/>
      <c r="AI1150" s="85" t="s">
        <v>6296</v>
      </c>
      <c r="AJ1150" s="79" t="b">
        <v>0</v>
      </c>
      <c r="AK1150" s="79">
        <v>1</v>
      </c>
      <c r="AL1150" s="85" t="s">
        <v>5800</v>
      </c>
      <c r="AM1150" s="79" t="s">
        <v>6331</v>
      </c>
      <c r="AN1150" s="79" t="b">
        <v>0</v>
      </c>
      <c r="AO1150" s="85" t="s">
        <v>5800</v>
      </c>
      <c r="AP1150" s="79" t="s">
        <v>176</v>
      </c>
      <c r="AQ1150" s="79">
        <v>0</v>
      </c>
      <c r="AR1150" s="79">
        <v>0</v>
      </c>
      <c r="AS1150" s="79"/>
      <c r="AT1150" s="79"/>
      <c r="AU1150" s="79"/>
      <c r="AV1150" s="79"/>
      <c r="AW1150" s="79"/>
      <c r="AX1150" s="79"/>
      <c r="AY1150" s="79"/>
      <c r="AZ1150" s="79"/>
      <c r="BA1150">
        <v>1</v>
      </c>
      <c r="BB1150" s="78" t="str">
        <f>REPLACE(INDEX(GroupVertices[Group], MATCH(Edges[[#This Row],[Vertex 1]],GroupVertices[Vertex],0)),1,1,"")</f>
        <v>2</v>
      </c>
      <c r="BC1150" s="78" t="str">
        <f>REPLACE(INDEX(GroupVertices[Group], MATCH(Edges[[#This Row],[Vertex 2]],GroupVertices[Vertex],0)),1,1,"")</f>
        <v>2</v>
      </c>
      <c r="BD1150" s="48"/>
      <c r="BE1150" s="49"/>
      <c r="BF1150" s="48"/>
      <c r="BG1150" s="49"/>
      <c r="BH1150" s="48"/>
      <c r="BI1150" s="49"/>
      <c r="BJ1150" s="48"/>
      <c r="BK1150" s="49"/>
      <c r="BL1150" s="48"/>
    </row>
    <row r="1151" spans="1:64" x14ac:dyDescent="0.25">
      <c r="A1151" s="64" t="s">
        <v>682</v>
      </c>
      <c r="B1151" s="64" t="s">
        <v>683</v>
      </c>
      <c r="C1151" s="65" t="s">
        <v>15839</v>
      </c>
      <c r="D1151" s="66">
        <v>3</v>
      </c>
      <c r="E1151" s="67" t="s">
        <v>132</v>
      </c>
      <c r="F1151" s="68">
        <v>35</v>
      </c>
      <c r="G1151" s="65"/>
      <c r="H1151" s="69"/>
      <c r="I1151" s="70"/>
      <c r="J1151" s="70"/>
      <c r="K1151" s="34" t="s">
        <v>66</v>
      </c>
      <c r="L1151" s="77">
        <v>1151</v>
      </c>
      <c r="M1151" s="77"/>
      <c r="N1151" s="72"/>
      <c r="O1151" s="79" t="s">
        <v>999</v>
      </c>
      <c r="P1151" s="81">
        <v>43167.681215277778</v>
      </c>
      <c r="Q1151" s="79" t="s">
        <v>1594</v>
      </c>
      <c r="R1151" s="79"/>
      <c r="S1151" s="79"/>
      <c r="T1151" s="79" t="s">
        <v>731</v>
      </c>
      <c r="U1151" s="79"/>
      <c r="V1151" s="83" t="s">
        <v>3816</v>
      </c>
      <c r="W1151" s="81">
        <v>43167.681215277778</v>
      </c>
      <c r="X1151" s="83" t="s">
        <v>4591</v>
      </c>
      <c r="Y1151" s="79"/>
      <c r="Z1151" s="79"/>
      <c r="AA1151" s="85" t="s">
        <v>5799</v>
      </c>
      <c r="AB1151" s="79"/>
      <c r="AC1151" s="79" t="b">
        <v>0</v>
      </c>
      <c r="AD1151" s="79">
        <v>0</v>
      </c>
      <c r="AE1151" s="85" t="s">
        <v>6296</v>
      </c>
      <c r="AF1151" s="79" t="b">
        <v>0</v>
      </c>
      <c r="AG1151" s="79" t="s">
        <v>6304</v>
      </c>
      <c r="AH1151" s="79"/>
      <c r="AI1151" s="85" t="s">
        <v>6296</v>
      </c>
      <c r="AJ1151" s="79" t="b">
        <v>0</v>
      </c>
      <c r="AK1151" s="79">
        <v>1</v>
      </c>
      <c r="AL1151" s="85" t="s">
        <v>5800</v>
      </c>
      <c r="AM1151" s="79" t="s">
        <v>6331</v>
      </c>
      <c r="AN1151" s="79" t="b">
        <v>0</v>
      </c>
      <c r="AO1151" s="85" t="s">
        <v>5800</v>
      </c>
      <c r="AP1151" s="79" t="s">
        <v>176</v>
      </c>
      <c r="AQ1151" s="79">
        <v>0</v>
      </c>
      <c r="AR1151" s="79">
        <v>0</v>
      </c>
      <c r="AS1151" s="79"/>
      <c r="AT1151" s="79"/>
      <c r="AU1151" s="79"/>
      <c r="AV1151" s="79"/>
      <c r="AW1151" s="79"/>
      <c r="AX1151" s="79"/>
      <c r="AY1151" s="79"/>
      <c r="AZ1151" s="79"/>
      <c r="BA1151">
        <v>1</v>
      </c>
      <c r="BB1151" s="78" t="str">
        <f>REPLACE(INDEX(GroupVertices[Group], MATCH(Edges[[#This Row],[Vertex 1]],GroupVertices[Vertex],0)),1,1,"")</f>
        <v>2</v>
      </c>
      <c r="BC1151" s="78" t="str">
        <f>REPLACE(INDEX(GroupVertices[Group], MATCH(Edges[[#This Row],[Vertex 2]],GroupVertices[Vertex],0)),1,1,"")</f>
        <v>2</v>
      </c>
      <c r="BD1151" s="48"/>
      <c r="BE1151" s="49"/>
      <c r="BF1151" s="48"/>
      <c r="BG1151" s="49"/>
      <c r="BH1151" s="48"/>
      <c r="BI1151" s="49"/>
      <c r="BJ1151" s="48"/>
      <c r="BK1151" s="49"/>
      <c r="BL1151" s="48"/>
    </row>
    <row r="1152" spans="1:64" x14ac:dyDescent="0.25">
      <c r="A1152" s="64" t="s">
        <v>683</v>
      </c>
      <c r="B1152" s="64" t="s">
        <v>682</v>
      </c>
      <c r="C1152" s="65" t="s">
        <v>15839</v>
      </c>
      <c r="D1152" s="66">
        <v>3</v>
      </c>
      <c r="E1152" s="67" t="s">
        <v>132</v>
      </c>
      <c r="F1152" s="68">
        <v>35</v>
      </c>
      <c r="G1152" s="65"/>
      <c r="H1152" s="69"/>
      <c r="I1152" s="70"/>
      <c r="J1152" s="70"/>
      <c r="K1152" s="34" t="s">
        <v>66</v>
      </c>
      <c r="L1152" s="77">
        <v>1152</v>
      </c>
      <c r="M1152" s="77"/>
      <c r="N1152" s="72"/>
      <c r="O1152" s="79" t="s">
        <v>999</v>
      </c>
      <c r="P1152" s="81">
        <v>43167.599918981483</v>
      </c>
      <c r="Q1152" s="79" t="s">
        <v>1595</v>
      </c>
      <c r="R1152" s="83" t="s">
        <v>2322</v>
      </c>
      <c r="S1152" s="79" t="s">
        <v>2528</v>
      </c>
      <c r="T1152" s="79" t="s">
        <v>2957</v>
      </c>
      <c r="U1152" s="83" t="s">
        <v>3328</v>
      </c>
      <c r="V1152" s="83" t="s">
        <v>3328</v>
      </c>
      <c r="W1152" s="81">
        <v>43167.599918981483</v>
      </c>
      <c r="X1152" s="83" t="s">
        <v>4592</v>
      </c>
      <c r="Y1152" s="79"/>
      <c r="Z1152" s="79"/>
      <c r="AA1152" s="85" t="s">
        <v>5800</v>
      </c>
      <c r="AB1152" s="79"/>
      <c r="AC1152" s="79" t="b">
        <v>0</v>
      </c>
      <c r="AD1152" s="79">
        <v>3</v>
      </c>
      <c r="AE1152" s="85" t="s">
        <v>6296</v>
      </c>
      <c r="AF1152" s="79" t="b">
        <v>0</v>
      </c>
      <c r="AG1152" s="79" t="s">
        <v>6304</v>
      </c>
      <c r="AH1152" s="79"/>
      <c r="AI1152" s="85" t="s">
        <v>6296</v>
      </c>
      <c r="AJ1152" s="79" t="b">
        <v>0</v>
      </c>
      <c r="AK1152" s="79">
        <v>1</v>
      </c>
      <c r="AL1152" s="85" t="s">
        <v>6296</v>
      </c>
      <c r="AM1152" s="79" t="s">
        <v>6363</v>
      </c>
      <c r="AN1152" s="79" t="b">
        <v>0</v>
      </c>
      <c r="AO1152" s="85" t="s">
        <v>5800</v>
      </c>
      <c r="AP1152" s="79" t="s">
        <v>6415</v>
      </c>
      <c r="AQ1152" s="79">
        <v>0</v>
      </c>
      <c r="AR1152" s="79">
        <v>0</v>
      </c>
      <c r="AS1152" s="79"/>
      <c r="AT1152" s="79"/>
      <c r="AU1152" s="79"/>
      <c r="AV1152" s="79"/>
      <c r="AW1152" s="79"/>
      <c r="AX1152" s="79"/>
      <c r="AY1152" s="79"/>
      <c r="AZ1152" s="79"/>
      <c r="BA1152">
        <v>1</v>
      </c>
      <c r="BB1152" s="78" t="str">
        <f>REPLACE(INDEX(GroupVertices[Group], MATCH(Edges[[#This Row],[Vertex 1]],GroupVertices[Vertex],0)),1,1,"")</f>
        <v>2</v>
      </c>
      <c r="BC1152" s="78" t="str">
        <f>REPLACE(INDEX(GroupVertices[Group], MATCH(Edges[[#This Row],[Vertex 2]],GroupVertices[Vertex],0)),1,1,"")</f>
        <v>2</v>
      </c>
      <c r="BD1152" s="48"/>
      <c r="BE1152" s="49"/>
      <c r="BF1152" s="48"/>
      <c r="BG1152" s="49"/>
      <c r="BH1152" s="48"/>
      <c r="BI1152" s="49"/>
      <c r="BJ1152" s="48"/>
      <c r="BK1152" s="49"/>
      <c r="BL1152" s="48"/>
    </row>
    <row r="1153" spans="1:64" x14ac:dyDescent="0.25">
      <c r="A1153" s="64" t="s">
        <v>683</v>
      </c>
      <c r="B1153" s="64" t="s">
        <v>974</v>
      </c>
      <c r="C1153" s="65" t="s">
        <v>15839</v>
      </c>
      <c r="D1153" s="66">
        <v>3</v>
      </c>
      <c r="E1153" s="67" t="s">
        <v>132</v>
      </c>
      <c r="F1153" s="68">
        <v>35</v>
      </c>
      <c r="G1153" s="65"/>
      <c r="H1153" s="69"/>
      <c r="I1153" s="70"/>
      <c r="J1153" s="70"/>
      <c r="K1153" s="34" t="s">
        <v>65</v>
      </c>
      <c r="L1153" s="77">
        <v>1153</v>
      </c>
      <c r="M1153" s="77"/>
      <c r="N1153" s="72"/>
      <c r="O1153" s="79" t="s">
        <v>999</v>
      </c>
      <c r="P1153" s="81">
        <v>43170.49291666667</v>
      </c>
      <c r="Q1153" s="79" t="s">
        <v>1596</v>
      </c>
      <c r="R1153" s="83" t="s">
        <v>2145</v>
      </c>
      <c r="S1153" s="79" t="s">
        <v>2515</v>
      </c>
      <c r="T1153" s="79" t="s">
        <v>2958</v>
      </c>
      <c r="U1153" s="83" t="s">
        <v>3329</v>
      </c>
      <c r="V1153" s="83" t="s">
        <v>3329</v>
      </c>
      <c r="W1153" s="81">
        <v>43170.49291666667</v>
      </c>
      <c r="X1153" s="83" t="s">
        <v>4593</v>
      </c>
      <c r="Y1153" s="79"/>
      <c r="Z1153" s="79"/>
      <c r="AA1153" s="85" t="s">
        <v>5801</v>
      </c>
      <c r="AB1153" s="79"/>
      <c r="AC1153" s="79" t="b">
        <v>0</v>
      </c>
      <c r="AD1153" s="79">
        <v>2</v>
      </c>
      <c r="AE1153" s="85" t="s">
        <v>6296</v>
      </c>
      <c r="AF1153" s="79" t="b">
        <v>0</v>
      </c>
      <c r="AG1153" s="79" t="s">
        <v>6304</v>
      </c>
      <c r="AH1153" s="79"/>
      <c r="AI1153" s="85" t="s">
        <v>6296</v>
      </c>
      <c r="AJ1153" s="79" t="b">
        <v>0</v>
      </c>
      <c r="AK1153" s="79">
        <v>2</v>
      </c>
      <c r="AL1153" s="85" t="s">
        <v>6296</v>
      </c>
      <c r="AM1153" s="79" t="s">
        <v>6328</v>
      </c>
      <c r="AN1153" s="79" t="b">
        <v>0</v>
      </c>
      <c r="AO1153" s="85" t="s">
        <v>5801</v>
      </c>
      <c r="AP1153" s="79" t="s">
        <v>6415</v>
      </c>
      <c r="AQ1153" s="79">
        <v>0</v>
      </c>
      <c r="AR1153" s="79">
        <v>0</v>
      </c>
      <c r="AS1153" s="79"/>
      <c r="AT1153" s="79"/>
      <c r="AU1153" s="79"/>
      <c r="AV1153" s="79"/>
      <c r="AW1153" s="79"/>
      <c r="AX1153" s="79"/>
      <c r="AY1153" s="79"/>
      <c r="AZ1153" s="79"/>
      <c r="BA1153">
        <v>1</v>
      </c>
      <c r="BB1153" s="78" t="str">
        <f>REPLACE(INDEX(GroupVertices[Group], MATCH(Edges[[#This Row],[Vertex 1]],GroupVertices[Vertex],0)),1,1,"")</f>
        <v>2</v>
      </c>
      <c r="BC1153" s="78" t="str">
        <f>REPLACE(INDEX(GroupVertices[Group], MATCH(Edges[[#This Row],[Vertex 2]],GroupVertices[Vertex],0)),1,1,"")</f>
        <v>2</v>
      </c>
      <c r="BD1153" s="48">
        <v>3</v>
      </c>
      <c r="BE1153" s="49">
        <v>10.344827586206897</v>
      </c>
      <c r="BF1153" s="48">
        <v>0</v>
      </c>
      <c r="BG1153" s="49">
        <v>0</v>
      </c>
      <c r="BH1153" s="48">
        <v>0</v>
      </c>
      <c r="BI1153" s="49">
        <v>0</v>
      </c>
      <c r="BJ1153" s="48">
        <v>26</v>
      </c>
      <c r="BK1153" s="49">
        <v>89.65517241379311</v>
      </c>
      <c r="BL1153" s="48">
        <v>29</v>
      </c>
    </row>
    <row r="1154" spans="1:64" x14ac:dyDescent="0.25">
      <c r="A1154" s="64" t="s">
        <v>676</v>
      </c>
      <c r="B1154" s="64" t="s">
        <v>876</v>
      </c>
      <c r="C1154" s="65" t="s">
        <v>15839</v>
      </c>
      <c r="D1154" s="66">
        <v>3</v>
      </c>
      <c r="E1154" s="67" t="s">
        <v>132</v>
      </c>
      <c r="F1154" s="68">
        <v>35</v>
      </c>
      <c r="G1154" s="65"/>
      <c r="H1154" s="69"/>
      <c r="I1154" s="70"/>
      <c r="J1154" s="70"/>
      <c r="K1154" s="34" t="s">
        <v>65</v>
      </c>
      <c r="L1154" s="77">
        <v>1154</v>
      </c>
      <c r="M1154" s="77"/>
      <c r="N1154" s="72"/>
      <c r="O1154" s="79" t="s">
        <v>999</v>
      </c>
      <c r="P1154" s="81">
        <v>43170.63753472222</v>
      </c>
      <c r="Q1154" s="79" t="s">
        <v>1265</v>
      </c>
      <c r="R1154" s="83" t="s">
        <v>2145</v>
      </c>
      <c r="S1154" s="79" t="s">
        <v>2515</v>
      </c>
      <c r="T1154" s="79"/>
      <c r="U1154" s="79"/>
      <c r="V1154" s="83" t="s">
        <v>3812</v>
      </c>
      <c r="W1154" s="81">
        <v>43170.63753472222</v>
      </c>
      <c r="X1154" s="83" t="s">
        <v>4594</v>
      </c>
      <c r="Y1154" s="79"/>
      <c r="Z1154" s="79"/>
      <c r="AA1154" s="85" t="s">
        <v>5802</v>
      </c>
      <c r="AB1154" s="79"/>
      <c r="AC1154" s="79" t="b">
        <v>0</v>
      </c>
      <c r="AD1154" s="79">
        <v>0</v>
      </c>
      <c r="AE1154" s="85" t="s">
        <v>6296</v>
      </c>
      <c r="AF1154" s="79" t="b">
        <v>0</v>
      </c>
      <c r="AG1154" s="79" t="s">
        <v>6304</v>
      </c>
      <c r="AH1154" s="79"/>
      <c r="AI1154" s="85" t="s">
        <v>6296</v>
      </c>
      <c r="AJ1154" s="79" t="b">
        <v>0</v>
      </c>
      <c r="AK1154" s="79">
        <v>2</v>
      </c>
      <c r="AL1154" s="85" t="s">
        <v>5801</v>
      </c>
      <c r="AM1154" s="79" t="s">
        <v>6333</v>
      </c>
      <c r="AN1154" s="79" t="b">
        <v>0</v>
      </c>
      <c r="AO1154" s="85" t="s">
        <v>5801</v>
      </c>
      <c r="AP1154" s="79" t="s">
        <v>176</v>
      </c>
      <c r="AQ1154" s="79">
        <v>0</v>
      </c>
      <c r="AR1154" s="79">
        <v>0</v>
      </c>
      <c r="AS1154" s="79"/>
      <c r="AT1154" s="79"/>
      <c r="AU1154" s="79"/>
      <c r="AV1154" s="79"/>
      <c r="AW1154" s="79"/>
      <c r="AX1154" s="79"/>
      <c r="AY1154" s="79"/>
      <c r="AZ1154" s="79"/>
      <c r="BA1154">
        <v>1</v>
      </c>
      <c r="BB1154" s="78" t="str">
        <f>REPLACE(INDEX(GroupVertices[Group], MATCH(Edges[[#This Row],[Vertex 1]],GroupVertices[Vertex],0)),1,1,"")</f>
        <v>2</v>
      </c>
      <c r="BC1154" s="78" t="str">
        <f>REPLACE(INDEX(GroupVertices[Group], MATCH(Edges[[#This Row],[Vertex 2]],GroupVertices[Vertex],0)),1,1,"")</f>
        <v>2</v>
      </c>
      <c r="BD1154" s="48"/>
      <c r="BE1154" s="49"/>
      <c r="BF1154" s="48"/>
      <c r="BG1154" s="49"/>
      <c r="BH1154" s="48"/>
      <c r="BI1154" s="49"/>
      <c r="BJ1154" s="48"/>
      <c r="BK1154" s="49"/>
      <c r="BL1154" s="48"/>
    </row>
    <row r="1155" spans="1:64" x14ac:dyDescent="0.25">
      <c r="A1155" s="64" t="s">
        <v>683</v>
      </c>
      <c r="B1155" s="64" t="s">
        <v>876</v>
      </c>
      <c r="C1155" s="65" t="s">
        <v>15839</v>
      </c>
      <c r="D1155" s="66">
        <v>3</v>
      </c>
      <c r="E1155" s="67" t="s">
        <v>132</v>
      </c>
      <c r="F1155" s="68">
        <v>35</v>
      </c>
      <c r="G1155" s="65"/>
      <c r="H1155" s="69"/>
      <c r="I1155" s="70"/>
      <c r="J1155" s="70"/>
      <c r="K1155" s="34" t="s">
        <v>65</v>
      </c>
      <c r="L1155" s="77">
        <v>1155</v>
      </c>
      <c r="M1155" s="77"/>
      <c r="N1155" s="72"/>
      <c r="O1155" s="79" t="s">
        <v>999</v>
      </c>
      <c r="P1155" s="81">
        <v>43170.49291666667</v>
      </c>
      <c r="Q1155" s="79" t="s">
        <v>1596</v>
      </c>
      <c r="R1155" s="83" t="s">
        <v>2145</v>
      </c>
      <c r="S1155" s="79" t="s">
        <v>2515</v>
      </c>
      <c r="T1155" s="79" t="s">
        <v>2958</v>
      </c>
      <c r="U1155" s="83" t="s">
        <v>3329</v>
      </c>
      <c r="V1155" s="83" t="s">
        <v>3329</v>
      </c>
      <c r="W1155" s="81">
        <v>43170.49291666667</v>
      </c>
      <c r="X1155" s="83" t="s">
        <v>4593</v>
      </c>
      <c r="Y1155" s="79"/>
      <c r="Z1155" s="79"/>
      <c r="AA1155" s="85" t="s">
        <v>5801</v>
      </c>
      <c r="AB1155" s="79"/>
      <c r="AC1155" s="79" t="b">
        <v>0</v>
      </c>
      <c r="AD1155" s="79">
        <v>2</v>
      </c>
      <c r="AE1155" s="85" t="s">
        <v>6296</v>
      </c>
      <c r="AF1155" s="79" t="b">
        <v>0</v>
      </c>
      <c r="AG1155" s="79" t="s">
        <v>6304</v>
      </c>
      <c r="AH1155" s="79"/>
      <c r="AI1155" s="85" t="s">
        <v>6296</v>
      </c>
      <c r="AJ1155" s="79" t="b">
        <v>0</v>
      </c>
      <c r="AK1155" s="79">
        <v>2</v>
      </c>
      <c r="AL1155" s="85" t="s">
        <v>6296</v>
      </c>
      <c r="AM1155" s="79" t="s">
        <v>6328</v>
      </c>
      <c r="AN1155" s="79" t="b">
        <v>0</v>
      </c>
      <c r="AO1155" s="85" t="s">
        <v>5801</v>
      </c>
      <c r="AP1155" s="79" t="s">
        <v>6415</v>
      </c>
      <c r="AQ1155" s="79">
        <v>0</v>
      </c>
      <c r="AR1155" s="79">
        <v>0</v>
      </c>
      <c r="AS1155" s="79"/>
      <c r="AT1155" s="79"/>
      <c r="AU1155" s="79"/>
      <c r="AV1155" s="79"/>
      <c r="AW1155" s="79"/>
      <c r="AX1155" s="79"/>
      <c r="AY1155" s="79"/>
      <c r="AZ1155" s="79"/>
      <c r="BA1155">
        <v>1</v>
      </c>
      <c r="BB1155" s="78" t="str">
        <f>REPLACE(INDEX(GroupVertices[Group], MATCH(Edges[[#This Row],[Vertex 1]],GroupVertices[Vertex],0)),1,1,"")</f>
        <v>2</v>
      </c>
      <c r="BC1155" s="78" t="str">
        <f>REPLACE(INDEX(GroupVertices[Group], MATCH(Edges[[#This Row],[Vertex 2]],GroupVertices[Vertex],0)),1,1,"")</f>
        <v>2</v>
      </c>
      <c r="BD1155" s="48"/>
      <c r="BE1155" s="49"/>
      <c r="BF1155" s="48"/>
      <c r="BG1155" s="49"/>
      <c r="BH1155" s="48"/>
      <c r="BI1155" s="49"/>
      <c r="BJ1155" s="48"/>
      <c r="BK1155" s="49"/>
      <c r="BL1155" s="48"/>
    </row>
    <row r="1156" spans="1:64" x14ac:dyDescent="0.25">
      <c r="A1156" s="64" t="s">
        <v>683</v>
      </c>
      <c r="B1156" s="64" t="s">
        <v>890</v>
      </c>
      <c r="C1156" s="65" t="s">
        <v>15839</v>
      </c>
      <c r="D1156" s="66">
        <v>3</v>
      </c>
      <c r="E1156" s="67" t="s">
        <v>132</v>
      </c>
      <c r="F1156" s="68">
        <v>35</v>
      </c>
      <c r="G1156" s="65"/>
      <c r="H1156" s="69"/>
      <c r="I1156" s="70"/>
      <c r="J1156" s="70"/>
      <c r="K1156" s="34" t="s">
        <v>65</v>
      </c>
      <c r="L1156" s="77">
        <v>1156</v>
      </c>
      <c r="M1156" s="77"/>
      <c r="N1156" s="72"/>
      <c r="O1156" s="79" t="s">
        <v>999</v>
      </c>
      <c r="P1156" s="81">
        <v>43171.588240740741</v>
      </c>
      <c r="Q1156" s="79" t="s">
        <v>1597</v>
      </c>
      <c r="R1156" s="83" t="s">
        <v>2191</v>
      </c>
      <c r="S1156" s="79" t="s">
        <v>2519</v>
      </c>
      <c r="T1156" s="79" t="s">
        <v>2959</v>
      </c>
      <c r="U1156" s="83" t="s">
        <v>3330</v>
      </c>
      <c r="V1156" s="83" t="s">
        <v>3330</v>
      </c>
      <c r="W1156" s="81">
        <v>43171.588240740741</v>
      </c>
      <c r="X1156" s="83" t="s">
        <v>4595</v>
      </c>
      <c r="Y1156" s="79"/>
      <c r="Z1156" s="79"/>
      <c r="AA1156" s="85" t="s">
        <v>5803</v>
      </c>
      <c r="AB1156" s="79"/>
      <c r="AC1156" s="79" t="b">
        <v>0</v>
      </c>
      <c r="AD1156" s="79">
        <v>4</v>
      </c>
      <c r="AE1156" s="85" t="s">
        <v>6296</v>
      </c>
      <c r="AF1156" s="79" t="b">
        <v>0</v>
      </c>
      <c r="AG1156" s="79" t="s">
        <v>6304</v>
      </c>
      <c r="AH1156" s="79"/>
      <c r="AI1156" s="85" t="s">
        <v>6296</v>
      </c>
      <c r="AJ1156" s="79" t="b">
        <v>0</v>
      </c>
      <c r="AK1156" s="79">
        <v>2</v>
      </c>
      <c r="AL1156" s="85" t="s">
        <v>6296</v>
      </c>
      <c r="AM1156" s="79" t="s">
        <v>6330</v>
      </c>
      <c r="AN1156" s="79" t="b">
        <v>0</v>
      </c>
      <c r="AO1156" s="85" t="s">
        <v>5803</v>
      </c>
      <c r="AP1156" s="79" t="s">
        <v>6415</v>
      </c>
      <c r="AQ1156" s="79">
        <v>0</v>
      </c>
      <c r="AR1156" s="79">
        <v>0</v>
      </c>
      <c r="AS1156" s="79"/>
      <c r="AT1156" s="79"/>
      <c r="AU1156" s="79"/>
      <c r="AV1156" s="79"/>
      <c r="AW1156" s="79"/>
      <c r="AX1156" s="79"/>
      <c r="AY1156" s="79"/>
      <c r="AZ1156" s="79"/>
      <c r="BA1156">
        <v>1</v>
      </c>
      <c r="BB1156" s="78" t="str">
        <f>REPLACE(INDEX(GroupVertices[Group], MATCH(Edges[[#This Row],[Vertex 1]],GroupVertices[Vertex],0)),1,1,"")</f>
        <v>2</v>
      </c>
      <c r="BC1156" s="78" t="str">
        <f>REPLACE(INDEX(GroupVertices[Group], MATCH(Edges[[#This Row],[Vertex 2]],GroupVertices[Vertex],0)),1,1,"")</f>
        <v>2</v>
      </c>
      <c r="BD1156" s="48">
        <v>0</v>
      </c>
      <c r="BE1156" s="49">
        <v>0</v>
      </c>
      <c r="BF1156" s="48">
        <v>0</v>
      </c>
      <c r="BG1156" s="49">
        <v>0</v>
      </c>
      <c r="BH1156" s="48">
        <v>0</v>
      </c>
      <c r="BI1156" s="49">
        <v>0</v>
      </c>
      <c r="BJ1156" s="48">
        <v>24</v>
      </c>
      <c r="BK1156" s="49">
        <v>100</v>
      </c>
      <c r="BL1156" s="48">
        <v>24</v>
      </c>
    </row>
    <row r="1157" spans="1:64" x14ac:dyDescent="0.25">
      <c r="A1157" s="64" t="s">
        <v>628</v>
      </c>
      <c r="B1157" s="64" t="s">
        <v>975</v>
      </c>
      <c r="C1157" s="65" t="s">
        <v>15839</v>
      </c>
      <c r="D1157" s="66">
        <v>3</v>
      </c>
      <c r="E1157" s="67" t="s">
        <v>132</v>
      </c>
      <c r="F1157" s="68">
        <v>35</v>
      </c>
      <c r="G1157" s="65"/>
      <c r="H1157" s="69"/>
      <c r="I1157" s="70"/>
      <c r="J1157" s="70"/>
      <c r="K1157" s="34" t="s">
        <v>65</v>
      </c>
      <c r="L1157" s="77">
        <v>1157</v>
      </c>
      <c r="M1157" s="77"/>
      <c r="N1157" s="72"/>
      <c r="O1157" s="79" t="s">
        <v>999</v>
      </c>
      <c r="P1157" s="81">
        <v>43168.693599537037</v>
      </c>
      <c r="Q1157" s="79" t="s">
        <v>1493</v>
      </c>
      <c r="R1157" s="83" t="s">
        <v>2108</v>
      </c>
      <c r="S1157" s="79" t="s">
        <v>2559</v>
      </c>
      <c r="T1157" s="79" t="s">
        <v>2757</v>
      </c>
      <c r="U1157" s="83" t="s">
        <v>3314</v>
      </c>
      <c r="V1157" s="83" t="s">
        <v>3314</v>
      </c>
      <c r="W1157" s="81">
        <v>43168.693599537037</v>
      </c>
      <c r="X1157" s="83" t="s">
        <v>4467</v>
      </c>
      <c r="Y1157" s="79"/>
      <c r="Z1157" s="79"/>
      <c r="AA1157" s="85" t="s">
        <v>5675</v>
      </c>
      <c r="AB1157" s="79"/>
      <c r="AC1157" s="79" t="b">
        <v>0</v>
      </c>
      <c r="AD1157" s="79">
        <v>0</v>
      </c>
      <c r="AE1157" s="85" t="s">
        <v>6296</v>
      </c>
      <c r="AF1157" s="79" t="b">
        <v>0</v>
      </c>
      <c r="AG1157" s="79" t="s">
        <v>6304</v>
      </c>
      <c r="AH1157" s="79"/>
      <c r="AI1157" s="85" t="s">
        <v>6296</v>
      </c>
      <c r="AJ1157" s="79" t="b">
        <v>0</v>
      </c>
      <c r="AK1157" s="79">
        <v>1</v>
      </c>
      <c r="AL1157" s="85" t="s">
        <v>6296</v>
      </c>
      <c r="AM1157" s="79" t="s">
        <v>6328</v>
      </c>
      <c r="AN1157" s="79" t="b">
        <v>0</v>
      </c>
      <c r="AO1157" s="85" t="s">
        <v>5675</v>
      </c>
      <c r="AP1157" s="79" t="s">
        <v>176</v>
      </c>
      <c r="AQ1157" s="79">
        <v>0</v>
      </c>
      <c r="AR1157" s="79">
        <v>0</v>
      </c>
      <c r="AS1157" s="79"/>
      <c r="AT1157" s="79"/>
      <c r="AU1157" s="79"/>
      <c r="AV1157" s="79"/>
      <c r="AW1157" s="79"/>
      <c r="AX1157" s="79"/>
      <c r="AY1157" s="79"/>
      <c r="AZ1157" s="79"/>
      <c r="BA1157">
        <v>1</v>
      </c>
      <c r="BB1157" s="78" t="str">
        <f>REPLACE(INDEX(GroupVertices[Group], MATCH(Edges[[#This Row],[Vertex 1]],GroupVertices[Vertex],0)),1,1,"")</f>
        <v>2</v>
      </c>
      <c r="BC1157" s="78" t="str">
        <f>REPLACE(INDEX(GroupVertices[Group], MATCH(Edges[[#This Row],[Vertex 2]],GroupVertices[Vertex],0)),1,1,"")</f>
        <v>2</v>
      </c>
      <c r="BD1157" s="48">
        <v>0</v>
      </c>
      <c r="BE1157" s="49">
        <v>0</v>
      </c>
      <c r="BF1157" s="48">
        <v>0</v>
      </c>
      <c r="BG1157" s="49">
        <v>0</v>
      </c>
      <c r="BH1157" s="48">
        <v>0</v>
      </c>
      <c r="BI1157" s="49">
        <v>0</v>
      </c>
      <c r="BJ1157" s="48">
        <v>17</v>
      </c>
      <c r="BK1157" s="49">
        <v>100</v>
      </c>
      <c r="BL1157" s="48">
        <v>17</v>
      </c>
    </row>
    <row r="1158" spans="1:64" x14ac:dyDescent="0.25">
      <c r="A1158" s="64" t="s">
        <v>683</v>
      </c>
      <c r="B1158" s="64" t="s">
        <v>975</v>
      </c>
      <c r="C1158" s="65" t="s">
        <v>15839</v>
      </c>
      <c r="D1158" s="66">
        <v>3</v>
      </c>
      <c r="E1158" s="67" t="s">
        <v>132</v>
      </c>
      <c r="F1158" s="68">
        <v>35</v>
      </c>
      <c r="G1158" s="65"/>
      <c r="H1158" s="69"/>
      <c r="I1158" s="70"/>
      <c r="J1158" s="70"/>
      <c r="K1158" s="34" t="s">
        <v>65</v>
      </c>
      <c r="L1158" s="77">
        <v>1158</v>
      </c>
      <c r="M1158" s="77"/>
      <c r="N1158" s="72"/>
      <c r="O1158" s="79" t="s">
        <v>999</v>
      </c>
      <c r="P1158" s="81">
        <v>43169.636828703704</v>
      </c>
      <c r="Q1158" s="79" t="s">
        <v>1598</v>
      </c>
      <c r="R1158" s="83" t="s">
        <v>2323</v>
      </c>
      <c r="S1158" s="79" t="s">
        <v>2617</v>
      </c>
      <c r="T1158" s="79" t="s">
        <v>2960</v>
      </c>
      <c r="U1158" s="83" t="s">
        <v>3331</v>
      </c>
      <c r="V1158" s="83" t="s">
        <v>3331</v>
      </c>
      <c r="W1158" s="81">
        <v>43169.636828703704</v>
      </c>
      <c r="X1158" s="83" t="s">
        <v>4596</v>
      </c>
      <c r="Y1158" s="79"/>
      <c r="Z1158" s="79"/>
      <c r="AA1158" s="85" t="s">
        <v>5804</v>
      </c>
      <c r="AB1158" s="79"/>
      <c r="AC1158" s="79" t="b">
        <v>0</v>
      </c>
      <c r="AD1158" s="79">
        <v>3</v>
      </c>
      <c r="AE1158" s="85" t="s">
        <v>6296</v>
      </c>
      <c r="AF1158" s="79" t="b">
        <v>0</v>
      </c>
      <c r="AG1158" s="79" t="s">
        <v>6304</v>
      </c>
      <c r="AH1158" s="79"/>
      <c r="AI1158" s="85" t="s">
        <v>6296</v>
      </c>
      <c r="AJ1158" s="79" t="b">
        <v>0</v>
      </c>
      <c r="AK1158" s="79">
        <v>3</v>
      </c>
      <c r="AL1158" s="85" t="s">
        <v>6296</v>
      </c>
      <c r="AM1158" s="79" t="s">
        <v>6330</v>
      </c>
      <c r="AN1158" s="79" t="b">
        <v>0</v>
      </c>
      <c r="AO1158" s="85" t="s">
        <v>5804</v>
      </c>
      <c r="AP1158" s="79" t="s">
        <v>176</v>
      </c>
      <c r="AQ1158" s="79">
        <v>0</v>
      </c>
      <c r="AR1158" s="79">
        <v>0</v>
      </c>
      <c r="AS1158" s="79"/>
      <c r="AT1158" s="79"/>
      <c r="AU1158" s="79"/>
      <c r="AV1158" s="79"/>
      <c r="AW1158" s="79"/>
      <c r="AX1158" s="79"/>
      <c r="AY1158" s="79"/>
      <c r="AZ1158" s="79"/>
      <c r="BA1158">
        <v>1</v>
      </c>
      <c r="BB1158" s="78" t="str">
        <f>REPLACE(INDEX(GroupVertices[Group], MATCH(Edges[[#This Row],[Vertex 1]],GroupVertices[Vertex],0)),1,1,"")</f>
        <v>2</v>
      </c>
      <c r="BC1158" s="78" t="str">
        <f>REPLACE(INDEX(GroupVertices[Group], MATCH(Edges[[#This Row],[Vertex 2]],GroupVertices[Vertex],0)),1,1,"")</f>
        <v>2</v>
      </c>
      <c r="BD1158" s="48">
        <v>1</v>
      </c>
      <c r="BE1158" s="49">
        <v>4</v>
      </c>
      <c r="BF1158" s="48">
        <v>0</v>
      </c>
      <c r="BG1158" s="49">
        <v>0</v>
      </c>
      <c r="BH1158" s="48">
        <v>0</v>
      </c>
      <c r="BI1158" s="49">
        <v>0</v>
      </c>
      <c r="BJ1158" s="48">
        <v>24</v>
      </c>
      <c r="BK1158" s="49">
        <v>96</v>
      </c>
      <c r="BL1158" s="48">
        <v>25</v>
      </c>
    </row>
    <row r="1159" spans="1:64" x14ac:dyDescent="0.25">
      <c r="A1159" s="64" t="s">
        <v>684</v>
      </c>
      <c r="B1159" s="64" t="s">
        <v>757</v>
      </c>
      <c r="C1159" s="65" t="s">
        <v>15839</v>
      </c>
      <c r="D1159" s="66">
        <v>3</v>
      </c>
      <c r="E1159" s="67" t="s">
        <v>132</v>
      </c>
      <c r="F1159" s="68">
        <v>35</v>
      </c>
      <c r="G1159" s="65"/>
      <c r="H1159" s="69"/>
      <c r="I1159" s="70"/>
      <c r="J1159" s="70"/>
      <c r="K1159" s="34" t="s">
        <v>65</v>
      </c>
      <c r="L1159" s="77">
        <v>1159</v>
      </c>
      <c r="M1159" s="77"/>
      <c r="N1159" s="72"/>
      <c r="O1159" s="79" t="s">
        <v>999</v>
      </c>
      <c r="P1159" s="81">
        <v>43177.638113425928</v>
      </c>
      <c r="Q1159" s="79" t="s">
        <v>1437</v>
      </c>
      <c r="R1159" s="83" t="s">
        <v>2243</v>
      </c>
      <c r="S1159" s="79" t="s">
        <v>2518</v>
      </c>
      <c r="T1159" s="79" t="s">
        <v>2882</v>
      </c>
      <c r="U1159" s="79"/>
      <c r="V1159" s="83" t="s">
        <v>3522</v>
      </c>
      <c r="W1159" s="81">
        <v>43177.638113425928</v>
      </c>
      <c r="X1159" s="83" t="s">
        <v>4597</v>
      </c>
      <c r="Y1159" s="79"/>
      <c r="Z1159" s="79"/>
      <c r="AA1159" s="85" t="s">
        <v>5805</v>
      </c>
      <c r="AB1159" s="79"/>
      <c r="AC1159" s="79" t="b">
        <v>0</v>
      </c>
      <c r="AD1159" s="79">
        <v>0</v>
      </c>
      <c r="AE1159" s="85" t="s">
        <v>6296</v>
      </c>
      <c r="AF1159" s="79" t="b">
        <v>0</v>
      </c>
      <c r="AG1159" s="79" t="s">
        <v>6304</v>
      </c>
      <c r="AH1159" s="79"/>
      <c r="AI1159" s="85" t="s">
        <v>6296</v>
      </c>
      <c r="AJ1159" s="79" t="b">
        <v>0</v>
      </c>
      <c r="AK1159" s="79">
        <v>411</v>
      </c>
      <c r="AL1159" s="85" t="s">
        <v>6011</v>
      </c>
      <c r="AM1159" s="79" t="s">
        <v>6328</v>
      </c>
      <c r="AN1159" s="79" t="b">
        <v>0</v>
      </c>
      <c r="AO1159" s="85" t="s">
        <v>6011</v>
      </c>
      <c r="AP1159" s="79" t="s">
        <v>176</v>
      </c>
      <c r="AQ1159" s="79">
        <v>0</v>
      </c>
      <c r="AR1159" s="79">
        <v>0</v>
      </c>
      <c r="AS1159" s="79"/>
      <c r="AT1159" s="79"/>
      <c r="AU1159" s="79"/>
      <c r="AV1159" s="79"/>
      <c r="AW1159" s="79"/>
      <c r="AX1159" s="79"/>
      <c r="AY1159" s="79"/>
      <c r="AZ1159" s="79"/>
      <c r="BA1159">
        <v>1</v>
      </c>
      <c r="BB1159" s="78" t="str">
        <f>REPLACE(INDEX(GroupVertices[Group], MATCH(Edges[[#This Row],[Vertex 1]],GroupVertices[Vertex],0)),1,1,"")</f>
        <v>7</v>
      </c>
      <c r="BC1159" s="78" t="str">
        <f>REPLACE(INDEX(GroupVertices[Group], MATCH(Edges[[#This Row],[Vertex 2]],GroupVertices[Vertex],0)),1,1,"")</f>
        <v>7</v>
      </c>
      <c r="BD1159" s="48">
        <v>0</v>
      </c>
      <c r="BE1159" s="49">
        <v>0</v>
      </c>
      <c r="BF1159" s="48">
        <v>0</v>
      </c>
      <c r="BG1159" s="49">
        <v>0</v>
      </c>
      <c r="BH1159" s="48">
        <v>0</v>
      </c>
      <c r="BI1159" s="49">
        <v>0</v>
      </c>
      <c r="BJ1159" s="48">
        <v>13</v>
      </c>
      <c r="BK1159" s="49">
        <v>100</v>
      </c>
      <c r="BL1159" s="48">
        <v>13</v>
      </c>
    </row>
    <row r="1160" spans="1:64" x14ac:dyDescent="0.25">
      <c r="A1160" s="64" t="s">
        <v>685</v>
      </c>
      <c r="B1160" s="64" t="s">
        <v>845</v>
      </c>
      <c r="C1160" s="65" t="s">
        <v>15839</v>
      </c>
      <c r="D1160" s="66">
        <v>3</v>
      </c>
      <c r="E1160" s="67" t="s">
        <v>132</v>
      </c>
      <c r="F1160" s="68">
        <v>35</v>
      </c>
      <c r="G1160" s="65"/>
      <c r="H1160" s="69"/>
      <c r="I1160" s="70"/>
      <c r="J1160" s="70"/>
      <c r="K1160" s="34" t="s">
        <v>65</v>
      </c>
      <c r="L1160" s="77">
        <v>1160</v>
      </c>
      <c r="M1160" s="77"/>
      <c r="N1160" s="72"/>
      <c r="O1160" s="79" t="s">
        <v>999</v>
      </c>
      <c r="P1160" s="81">
        <v>43177.640613425923</v>
      </c>
      <c r="Q1160" s="79" t="s">
        <v>1118</v>
      </c>
      <c r="R1160" s="83" t="s">
        <v>2062</v>
      </c>
      <c r="S1160" s="79" t="s">
        <v>2515</v>
      </c>
      <c r="T1160" s="79"/>
      <c r="U1160" s="79"/>
      <c r="V1160" s="83" t="s">
        <v>3817</v>
      </c>
      <c r="W1160" s="81">
        <v>43177.640613425923</v>
      </c>
      <c r="X1160" s="83" t="s">
        <v>4598</v>
      </c>
      <c r="Y1160" s="79"/>
      <c r="Z1160" s="79"/>
      <c r="AA1160" s="85" t="s">
        <v>5806</v>
      </c>
      <c r="AB1160" s="79"/>
      <c r="AC1160" s="79" t="b">
        <v>0</v>
      </c>
      <c r="AD1160" s="79">
        <v>0</v>
      </c>
      <c r="AE1160" s="85" t="s">
        <v>6296</v>
      </c>
      <c r="AF1160" s="79" t="b">
        <v>0</v>
      </c>
      <c r="AG1160" s="79" t="s">
        <v>6304</v>
      </c>
      <c r="AH1160" s="79"/>
      <c r="AI1160" s="85" t="s">
        <v>6296</v>
      </c>
      <c r="AJ1160" s="79" t="b">
        <v>0</v>
      </c>
      <c r="AK1160" s="79">
        <v>8</v>
      </c>
      <c r="AL1160" s="85" t="s">
        <v>5670</v>
      </c>
      <c r="AM1160" s="79" t="s">
        <v>6331</v>
      </c>
      <c r="AN1160" s="79" t="b">
        <v>0</v>
      </c>
      <c r="AO1160" s="85" t="s">
        <v>5670</v>
      </c>
      <c r="AP1160" s="79" t="s">
        <v>176</v>
      </c>
      <c r="AQ1160" s="79">
        <v>0</v>
      </c>
      <c r="AR1160" s="79">
        <v>0</v>
      </c>
      <c r="AS1160" s="79"/>
      <c r="AT1160" s="79"/>
      <c r="AU1160" s="79"/>
      <c r="AV1160" s="79"/>
      <c r="AW1160" s="79"/>
      <c r="AX1160" s="79"/>
      <c r="AY1160" s="79"/>
      <c r="AZ1160" s="79"/>
      <c r="BA1160">
        <v>1</v>
      </c>
      <c r="BB1160" s="78" t="str">
        <f>REPLACE(INDEX(GroupVertices[Group], MATCH(Edges[[#This Row],[Vertex 1]],GroupVertices[Vertex],0)),1,1,"")</f>
        <v>10</v>
      </c>
      <c r="BC1160" s="78" t="str">
        <f>REPLACE(INDEX(GroupVertices[Group], MATCH(Edges[[#This Row],[Vertex 2]],GroupVertices[Vertex],0)),1,1,"")</f>
        <v>10</v>
      </c>
      <c r="BD1160" s="48"/>
      <c r="BE1160" s="49"/>
      <c r="BF1160" s="48"/>
      <c r="BG1160" s="49"/>
      <c r="BH1160" s="48"/>
      <c r="BI1160" s="49"/>
      <c r="BJ1160" s="48"/>
      <c r="BK1160" s="49"/>
      <c r="BL1160" s="48"/>
    </row>
    <row r="1161" spans="1:64" x14ac:dyDescent="0.25">
      <c r="A1161" s="64" t="s">
        <v>627</v>
      </c>
      <c r="B1161" s="64" t="s">
        <v>627</v>
      </c>
      <c r="C1161" s="65" t="s">
        <v>15840</v>
      </c>
      <c r="D1161" s="66">
        <v>3.5</v>
      </c>
      <c r="E1161" s="67" t="s">
        <v>136</v>
      </c>
      <c r="F1161" s="68">
        <v>33.357142857142854</v>
      </c>
      <c r="G1161" s="65"/>
      <c r="H1161" s="69"/>
      <c r="I1161" s="70"/>
      <c r="J1161" s="70"/>
      <c r="K1161" s="34" t="s">
        <v>65</v>
      </c>
      <c r="L1161" s="77">
        <v>1161</v>
      </c>
      <c r="M1161" s="77"/>
      <c r="N1161" s="72"/>
      <c r="O1161" s="79" t="s">
        <v>176</v>
      </c>
      <c r="P1161" s="81">
        <v>43168.700069444443</v>
      </c>
      <c r="Q1161" s="79" t="s">
        <v>1599</v>
      </c>
      <c r="R1161" s="83" t="s">
        <v>2128</v>
      </c>
      <c r="S1161" s="79" t="s">
        <v>2564</v>
      </c>
      <c r="T1161" s="79" t="s">
        <v>2775</v>
      </c>
      <c r="U1161" s="83" t="s">
        <v>3332</v>
      </c>
      <c r="V1161" s="83" t="s">
        <v>3332</v>
      </c>
      <c r="W1161" s="81">
        <v>43168.700069444443</v>
      </c>
      <c r="X1161" s="83" t="s">
        <v>4599</v>
      </c>
      <c r="Y1161" s="79"/>
      <c r="Z1161" s="79"/>
      <c r="AA1161" s="85" t="s">
        <v>5807</v>
      </c>
      <c r="AB1161" s="79"/>
      <c r="AC1161" s="79" t="b">
        <v>0</v>
      </c>
      <c r="AD1161" s="79">
        <v>7</v>
      </c>
      <c r="AE1161" s="85" t="s">
        <v>6296</v>
      </c>
      <c r="AF1161" s="79" t="b">
        <v>0</v>
      </c>
      <c r="AG1161" s="79" t="s">
        <v>6304</v>
      </c>
      <c r="AH1161" s="79"/>
      <c r="AI1161" s="85" t="s">
        <v>6296</v>
      </c>
      <c r="AJ1161" s="79" t="b">
        <v>0</v>
      </c>
      <c r="AK1161" s="79">
        <v>6</v>
      </c>
      <c r="AL1161" s="85" t="s">
        <v>6296</v>
      </c>
      <c r="AM1161" s="79" t="s">
        <v>6408</v>
      </c>
      <c r="AN1161" s="79" t="b">
        <v>0</v>
      </c>
      <c r="AO1161" s="85" t="s">
        <v>5807</v>
      </c>
      <c r="AP1161" s="79" t="s">
        <v>6415</v>
      </c>
      <c r="AQ1161" s="79">
        <v>0</v>
      </c>
      <c r="AR1161" s="79">
        <v>0</v>
      </c>
      <c r="AS1161" s="79"/>
      <c r="AT1161" s="79"/>
      <c r="AU1161" s="79"/>
      <c r="AV1161" s="79"/>
      <c r="AW1161" s="79"/>
      <c r="AX1161" s="79"/>
      <c r="AY1161" s="79"/>
      <c r="AZ1161" s="79"/>
      <c r="BA1161">
        <v>2</v>
      </c>
      <c r="BB1161" s="78" t="str">
        <f>REPLACE(INDEX(GroupVertices[Group], MATCH(Edges[[#This Row],[Vertex 1]],GroupVertices[Vertex],0)),1,1,"")</f>
        <v>10</v>
      </c>
      <c r="BC1161" s="78" t="str">
        <f>REPLACE(INDEX(GroupVertices[Group], MATCH(Edges[[#This Row],[Vertex 2]],GroupVertices[Vertex],0)),1,1,"")</f>
        <v>10</v>
      </c>
      <c r="BD1161" s="48">
        <v>1</v>
      </c>
      <c r="BE1161" s="49">
        <v>7.1428571428571432</v>
      </c>
      <c r="BF1161" s="48">
        <v>0</v>
      </c>
      <c r="BG1161" s="49">
        <v>0</v>
      </c>
      <c r="BH1161" s="48">
        <v>0</v>
      </c>
      <c r="BI1161" s="49">
        <v>0</v>
      </c>
      <c r="BJ1161" s="48">
        <v>13</v>
      </c>
      <c r="BK1161" s="49">
        <v>92.857142857142861</v>
      </c>
      <c r="BL1161" s="48">
        <v>14</v>
      </c>
    </row>
    <row r="1162" spans="1:64" x14ac:dyDescent="0.25">
      <c r="A1162" s="64" t="s">
        <v>627</v>
      </c>
      <c r="B1162" s="64" t="s">
        <v>627</v>
      </c>
      <c r="C1162" s="65" t="s">
        <v>15840</v>
      </c>
      <c r="D1162" s="66">
        <v>3.5</v>
      </c>
      <c r="E1162" s="67" t="s">
        <v>136</v>
      </c>
      <c r="F1162" s="68">
        <v>33.357142857142854</v>
      </c>
      <c r="G1162" s="65"/>
      <c r="H1162" s="69"/>
      <c r="I1162" s="70"/>
      <c r="J1162" s="70"/>
      <c r="K1162" s="34" t="s">
        <v>65</v>
      </c>
      <c r="L1162" s="77">
        <v>1162</v>
      </c>
      <c r="M1162" s="77"/>
      <c r="N1162" s="72"/>
      <c r="O1162" s="79" t="s">
        <v>176</v>
      </c>
      <c r="P1162" s="81">
        <v>43170.675057870372</v>
      </c>
      <c r="Q1162" s="79" t="s">
        <v>1600</v>
      </c>
      <c r="R1162" s="83" t="s">
        <v>2143</v>
      </c>
      <c r="S1162" s="79" t="s">
        <v>2567</v>
      </c>
      <c r="T1162" s="79" t="s">
        <v>2961</v>
      </c>
      <c r="U1162" s="79"/>
      <c r="V1162" s="83" t="s">
        <v>3771</v>
      </c>
      <c r="W1162" s="81">
        <v>43170.675057870372</v>
      </c>
      <c r="X1162" s="83" t="s">
        <v>4600</v>
      </c>
      <c r="Y1162" s="79"/>
      <c r="Z1162" s="79"/>
      <c r="AA1162" s="85" t="s">
        <v>5808</v>
      </c>
      <c r="AB1162" s="79"/>
      <c r="AC1162" s="79" t="b">
        <v>0</v>
      </c>
      <c r="AD1162" s="79">
        <v>5</v>
      </c>
      <c r="AE1162" s="85" t="s">
        <v>6296</v>
      </c>
      <c r="AF1162" s="79" t="b">
        <v>0</v>
      </c>
      <c r="AG1162" s="79" t="s">
        <v>6304</v>
      </c>
      <c r="AH1162" s="79"/>
      <c r="AI1162" s="85" t="s">
        <v>6296</v>
      </c>
      <c r="AJ1162" s="79" t="b">
        <v>0</v>
      </c>
      <c r="AK1162" s="79">
        <v>7</v>
      </c>
      <c r="AL1162" s="85" t="s">
        <v>6296</v>
      </c>
      <c r="AM1162" s="79" t="s">
        <v>6401</v>
      </c>
      <c r="AN1162" s="79" t="b">
        <v>0</v>
      </c>
      <c r="AO1162" s="85" t="s">
        <v>5808</v>
      </c>
      <c r="AP1162" s="79" t="s">
        <v>176</v>
      </c>
      <c r="AQ1162" s="79">
        <v>0</v>
      </c>
      <c r="AR1162" s="79">
        <v>0</v>
      </c>
      <c r="AS1162" s="79"/>
      <c r="AT1162" s="79"/>
      <c r="AU1162" s="79"/>
      <c r="AV1162" s="79"/>
      <c r="AW1162" s="79"/>
      <c r="AX1162" s="79"/>
      <c r="AY1162" s="79"/>
      <c r="AZ1162" s="79"/>
      <c r="BA1162">
        <v>2</v>
      </c>
      <c r="BB1162" s="78" t="str">
        <f>REPLACE(INDEX(GroupVertices[Group], MATCH(Edges[[#This Row],[Vertex 1]],GroupVertices[Vertex],0)),1,1,"")</f>
        <v>10</v>
      </c>
      <c r="BC1162" s="78" t="str">
        <f>REPLACE(INDEX(GroupVertices[Group], MATCH(Edges[[#This Row],[Vertex 2]],GroupVertices[Vertex],0)),1,1,"")</f>
        <v>10</v>
      </c>
      <c r="BD1162" s="48">
        <v>0</v>
      </c>
      <c r="BE1162" s="49">
        <v>0</v>
      </c>
      <c r="BF1162" s="48">
        <v>0</v>
      </c>
      <c r="BG1162" s="49">
        <v>0</v>
      </c>
      <c r="BH1162" s="48">
        <v>0</v>
      </c>
      <c r="BI1162" s="49">
        <v>0</v>
      </c>
      <c r="BJ1162" s="48">
        <v>13</v>
      </c>
      <c r="BK1162" s="49">
        <v>100</v>
      </c>
      <c r="BL1162" s="48">
        <v>13</v>
      </c>
    </row>
    <row r="1163" spans="1:64" x14ac:dyDescent="0.25">
      <c r="A1163" s="64" t="s">
        <v>628</v>
      </c>
      <c r="B1163" s="64" t="s">
        <v>627</v>
      </c>
      <c r="C1163" s="65" t="s">
        <v>15839</v>
      </c>
      <c r="D1163" s="66">
        <v>3</v>
      </c>
      <c r="E1163" s="67" t="s">
        <v>132</v>
      </c>
      <c r="F1163" s="68">
        <v>35</v>
      </c>
      <c r="G1163" s="65"/>
      <c r="H1163" s="69"/>
      <c r="I1163" s="70"/>
      <c r="J1163" s="70"/>
      <c r="K1163" s="34" t="s">
        <v>65</v>
      </c>
      <c r="L1163" s="77">
        <v>1163</v>
      </c>
      <c r="M1163" s="77"/>
      <c r="N1163" s="72"/>
      <c r="O1163" s="79" t="s">
        <v>999</v>
      </c>
      <c r="P1163" s="81">
        <v>43168.693599537037</v>
      </c>
      <c r="Q1163" s="79" t="s">
        <v>1493</v>
      </c>
      <c r="R1163" s="83" t="s">
        <v>2108</v>
      </c>
      <c r="S1163" s="79" t="s">
        <v>2559</v>
      </c>
      <c r="T1163" s="79" t="s">
        <v>2757</v>
      </c>
      <c r="U1163" s="83" t="s">
        <v>3314</v>
      </c>
      <c r="V1163" s="83" t="s">
        <v>3314</v>
      </c>
      <c r="W1163" s="81">
        <v>43168.693599537037</v>
      </c>
      <c r="X1163" s="83" t="s">
        <v>4467</v>
      </c>
      <c r="Y1163" s="79"/>
      <c r="Z1163" s="79"/>
      <c r="AA1163" s="85" t="s">
        <v>5675</v>
      </c>
      <c r="AB1163" s="79"/>
      <c r="AC1163" s="79" t="b">
        <v>0</v>
      </c>
      <c r="AD1163" s="79">
        <v>0</v>
      </c>
      <c r="AE1163" s="85" t="s">
        <v>6296</v>
      </c>
      <c r="AF1163" s="79" t="b">
        <v>0</v>
      </c>
      <c r="AG1163" s="79" t="s">
        <v>6304</v>
      </c>
      <c r="AH1163" s="79"/>
      <c r="AI1163" s="85" t="s">
        <v>6296</v>
      </c>
      <c r="AJ1163" s="79" t="b">
        <v>0</v>
      </c>
      <c r="AK1163" s="79">
        <v>1</v>
      </c>
      <c r="AL1163" s="85" t="s">
        <v>6296</v>
      </c>
      <c r="AM1163" s="79" t="s">
        <v>6328</v>
      </c>
      <c r="AN1163" s="79" t="b">
        <v>0</v>
      </c>
      <c r="AO1163" s="85" t="s">
        <v>5675</v>
      </c>
      <c r="AP1163" s="79" t="s">
        <v>176</v>
      </c>
      <c r="AQ1163" s="79">
        <v>0</v>
      </c>
      <c r="AR1163" s="79">
        <v>0</v>
      </c>
      <c r="AS1163" s="79"/>
      <c r="AT1163" s="79"/>
      <c r="AU1163" s="79"/>
      <c r="AV1163" s="79"/>
      <c r="AW1163" s="79"/>
      <c r="AX1163" s="79"/>
      <c r="AY1163" s="79"/>
      <c r="AZ1163" s="79"/>
      <c r="BA1163">
        <v>1</v>
      </c>
      <c r="BB1163" s="78" t="str">
        <f>REPLACE(INDEX(GroupVertices[Group], MATCH(Edges[[#This Row],[Vertex 1]],GroupVertices[Vertex],0)),1,1,"")</f>
        <v>2</v>
      </c>
      <c r="BC1163" s="78" t="str">
        <f>REPLACE(INDEX(GroupVertices[Group], MATCH(Edges[[#This Row],[Vertex 2]],GroupVertices[Vertex],0)),1,1,"")</f>
        <v>10</v>
      </c>
      <c r="BD1163" s="48"/>
      <c r="BE1163" s="49"/>
      <c r="BF1163" s="48"/>
      <c r="BG1163" s="49"/>
      <c r="BH1163" s="48"/>
      <c r="BI1163" s="49"/>
      <c r="BJ1163" s="48"/>
      <c r="BK1163" s="49"/>
      <c r="BL1163" s="48"/>
    </row>
    <row r="1164" spans="1:64" x14ac:dyDescent="0.25">
      <c r="A1164" s="64" t="s">
        <v>685</v>
      </c>
      <c r="B1164" s="64" t="s">
        <v>627</v>
      </c>
      <c r="C1164" s="65" t="s">
        <v>15839</v>
      </c>
      <c r="D1164" s="66">
        <v>3</v>
      </c>
      <c r="E1164" s="67" t="s">
        <v>132</v>
      </c>
      <c r="F1164" s="68">
        <v>35</v>
      </c>
      <c r="G1164" s="65"/>
      <c r="H1164" s="69"/>
      <c r="I1164" s="70"/>
      <c r="J1164" s="70"/>
      <c r="K1164" s="34" t="s">
        <v>65</v>
      </c>
      <c r="L1164" s="77">
        <v>1164</v>
      </c>
      <c r="M1164" s="77"/>
      <c r="N1164" s="72"/>
      <c r="O1164" s="79" t="s">
        <v>999</v>
      </c>
      <c r="P1164" s="81">
        <v>43177.640613425923</v>
      </c>
      <c r="Q1164" s="79" t="s">
        <v>1118</v>
      </c>
      <c r="R1164" s="83" t="s">
        <v>2062</v>
      </c>
      <c r="S1164" s="79" t="s">
        <v>2515</v>
      </c>
      <c r="T1164" s="79"/>
      <c r="U1164" s="79"/>
      <c r="V1164" s="83" t="s">
        <v>3817</v>
      </c>
      <c r="W1164" s="81">
        <v>43177.640613425923</v>
      </c>
      <c r="X1164" s="83" t="s">
        <v>4598</v>
      </c>
      <c r="Y1164" s="79"/>
      <c r="Z1164" s="79"/>
      <c r="AA1164" s="85" t="s">
        <v>5806</v>
      </c>
      <c r="AB1164" s="79"/>
      <c r="AC1164" s="79" t="b">
        <v>0</v>
      </c>
      <c r="AD1164" s="79">
        <v>0</v>
      </c>
      <c r="AE1164" s="85" t="s">
        <v>6296</v>
      </c>
      <c r="AF1164" s="79" t="b">
        <v>0</v>
      </c>
      <c r="AG1164" s="79" t="s">
        <v>6304</v>
      </c>
      <c r="AH1164" s="79"/>
      <c r="AI1164" s="85" t="s">
        <v>6296</v>
      </c>
      <c r="AJ1164" s="79" t="b">
        <v>0</v>
      </c>
      <c r="AK1164" s="79">
        <v>8</v>
      </c>
      <c r="AL1164" s="85" t="s">
        <v>5670</v>
      </c>
      <c r="AM1164" s="79" t="s">
        <v>6331</v>
      </c>
      <c r="AN1164" s="79" t="b">
        <v>0</v>
      </c>
      <c r="AO1164" s="85" t="s">
        <v>5670</v>
      </c>
      <c r="AP1164" s="79" t="s">
        <v>176</v>
      </c>
      <c r="AQ1164" s="79">
        <v>0</v>
      </c>
      <c r="AR1164" s="79">
        <v>0</v>
      </c>
      <c r="AS1164" s="79"/>
      <c r="AT1164" s="79"/>
      <c r="AU1164" s="79"/>
      <c r="AV1164" s="79"/>
      <c r="AW1164" s="79"/>
      <c r="AX1164" s="79"/>
      <c r="AY1164" s="79"/>
      <c r="AZ1164" s="79"/>
      <c r="BA1164">
        <v>1</v>
      </c>
      <c r="BB1164" s="78" t="str">
        <f>REPLACE(INDEX(GroupVertices[Group], MATCH(Edges[[#This Row],[Vertex 1]],GroupVertices[Vertex],0)),1,1,"")</f>
        <v>10</v>
      </c>
      <c r="BC1164" s="78" t="str">
        <f>REPLACE(INDEX(GroupVertices[Group], MATCH(Edges[[#This Row],[Vertex 2]],GroupVertices[Vertex],0)),1,1,"")</f>
        <v>10</v>
      </c>
      <c r="BD1164" s="48">
        <v>3</v>
      </c>
      <c r="BE1164" s="49">
        <v>15.789473684210526</v>
      </c>
      <c r="BF1164" s="48">
        <v>0</v>
      </c>
      <c r="BG1164" s="49">
        <v>0</v>
      </c>
      <c r="BH1164" s="48">
        <v>0</v>
      </c>
      <c r="BI1164" s="49">
        <v>0</v>
      </c>
      <c r="BJ1164" s="48">
        <v>16</v>
      </c>
      <c r="BK1164" s="49">
        <v>84.21052631578948</v>
      </c>
      <c r="BL1164" s="48">
        <v>19</v>
      </c>
    </row>
    <row r="1165" spans="1:64" x14ac:dyDescent="0.25">
      <c r="A1165" s="64" t="s">
        <v>686</v>
      </c>
      <c r="B1165" s="64" t="s">
        <v>686</v>
      </c>
      <c r="C1165" s="65" t="s">
        <v>15844</v>
      </c>
      <c r="D1165" s="66">
        <v>4.5</v>
      </c>
      <c r="E1165" s="67" t="s">
        <v>136</v>
      </c>
      <c r="F1165" s="68">
        <v>30.071428571428569</v>
      </c>
      <c r="G1165" s="65"/>
      <c r="H1165" s="69"/>
      <c r="I1165" s="70"/>
      <c r="J1165" s="70"/>
      <c r="K1165" s="34" t="s">
        <v>65</v>
      </c>
      <c r="L1165" s="77">
        <v>1165</v>
      </c>
      <c r="M1165" s="77"/>
      <c r="N1165" s="72"/>
      <c r="O1165" s="79" t="s">
        <v>176</v>
      </c>
      <c r="P1165" s="81">
        <v>43142.124872685185</v>
      </c>
      <c r="Q1165" s="79" t="s">
        <v>1601</v>
      </c>
      <c r="R1165" s="83" t="s">
        <v>2078</v>
      </c>
      <c r="S1165" s="79" t="s">
        <v>2548</v>
      </c>
      <c r="T1165" s="79" t="s">
        <v>731</v>
      </c>
      <c r="U1165" s="83" t="s">
        <v>3333</v>
      </c>
      <c r="V1165" s="83" t="s">
        <v>3333</v>
      </c>
      <c r="W1165" s="81">
        <v>43142.124872685185</v>
      </c>
      <c r="X1165" s="83" t="s">
        <v>4601</v>
      </c>
      <c r="Y1165" s="79"/>
      <c r="Z1165" s="79"/>
      <c r="AA1165" s="85" t="s">
        <v>5809</v>
      </c>
      <c r="AB1165" s="79"/>
      <c r="AC1165" s="79" t="b">
        <v>0</v>
      </c>
      <c r="AD1165" s="79">
        <v>5</v>
      </c>
      <c r="AE1165" s="85" t="s">
        <v>6296</v>
      </c>
      <c r="AF1165" s="79" t="b">
        <v>0</v>
      </c>
      <c r="AG1165" s="79" t="s">
        <v>6304</v>
      </c>
      <c r="AH1165" s="79"/>
      <c r="AI1165" s="85" t="s">
        <v>6296</v>
      </c>
      <c r="AJ1165" s="79" t="b">
        <v>0</v>
      </c>
      <c r="AK1165" s="79">
        <v>7</v>
      </c>
      <c r="AL1165" s="85" t="s">
        <v>6296</v>
      </c>
      <c r="AM1165" s="79" t="s">
        <v>6369</v>
      </c>
      <c r="AN1165" s="79" t="b">
        <v>0</v>
      </c>
      <c r="AO1165" s="85" t="s">
        <v>5809</v>
      </c>
      <c r="AP1165" s="79" t="s">
        <v>6415</v>
      </c>
      <c r="AQ1165" s="79">
        <v>0</v>
      </c>
      <c r="AR1165" s="79">
        <v>0</v>
      </c>
      <c r="AS1165" s="79"/>
      <c r="AT1165" s="79"/>
      <c r="AU1165" s="79"/>
      <c r="AV1165" s="79"/>
      <c r="AW1165" s="79"/>
      <c r="AX1165" s="79"/>
      <c r="AY1165" s="79"/>
      <c r="AZ1165" s="79"/>
      <c r="BA1165">
        <v>4</v>
      </c>
      <c r="BB1165" s="78" t="str">
        <f>REPLACE(INDEX(GroupVertices[Group], MATCH(Edges[[#This Row],[Vertex 1]],GroupVertices[Vertex],0)),1,1,"")</f>
        <v>15</v>
      </c>
      <c r="BC1165" s="78" t="str">
        <f>REPLACE(INDEX(GroupVertices[Group], MATCH(Edges[[#This Row],[Vertex 2]],GroupVertices[Vertex],0)),1,1,"")</f>
        <v>15</v>
      </c>
      <c r="BD1165" s="48">
        <v>1</v>
      </c>
      <c r="BE1165" s="49">
        <v>6.25</v>
      </c>
      <c r="BF1165" s="48">
        <v>0</v>
      </c>
      <c r="BG1165" s="49">
        <v>0</v>
      </c>
      <c r="BH1165" s="48">
        <v>0</v>
      </c>
      <c r="BI1165" s="49">
        <v>0</v>
      </c>
      <c r="BJ1165" s="48">
        <v>15</v>
      </c>
      <c r="BK1165" s="49">
        <v>93.75</v>
      </c>
      <c r="BL1165" s="48">
        <v>16</v>
      </c>
    </row>
    <row r="1166" spans="1:64" x14ac:dyDescent="0.25">
      <c r="A1166" s="64" t="s">
        <v>686</v>
      </c>
      <c r="B1166" s="64" t="s">
        <v>686</v>
      </c>
      <c r="C1166" s="65" t="s">
        <v>15844</v>
      </c>
      <c r="D1166" s="66">
        <v>4.5</v>
      </c>
      <c r="E1166" s="67" t="s">
        <v>136</v>
      </c>
      <c r="F1166" s="68">
        <v>30.071428571428569</v>
      </c>
      <c r="G1166" s="65"/>
      <c r="H1166" s="69"/>
      <c r="I1166" s="70"/>
      <c r="J1166" s="70"/>
      <c r="K1166" s="34" t="s">
        <v>65</v>
      </c>
      <c r="L1166" s="77">
        <v>1166</v>
      </c>
      <c r="M1166" s="77"/>
      <c r="N1166" s="72"/>
      <c r="O1166" s="79" t="s">
        <v>176</v>
      </c>
      <c r="P1166" s="81">
        <v>43168.957314814812</v>
      </c>
      <c r="Q1166" s="79" t="s">
        <v>1602</v>
      </c>
      <c r="R1166" s="83" t="s">
        <v>2078</v>
      </c>
      <c r="S1166" s="79" t="s">
        <v>2548</v>
      </c>
      <c r="T1166" s="79" t="s">
        <v>731</v>
      </c>
      <c r="U1166" s="83" t="s">
        <v>3334</v>
      </c>
      <c r="V1166" s="83" t="s">
        <v>3334</v>
      </c>
      <c r="W1166" s="81">
        <v>43168.957314814812</v>
      </c>
      <c r="X1166" s="83" t="s">
        <v>4602</v>
      </c>
      <c r="Y1166" s="79"/>
      <c r="Z1166" s="79"/>
      <c r="AA1166" s="85" t="s">
        <v>5810</v>
      </c>
      <c r="AB1166" s="79"/>
      <c r="AC1166" s="79" t="b">
        <v>0</v>
      </c>
      <c r="AD1166" s="79">
        <v>9</v>
      </c>
      <c r="AE1166" s="85" t="s">
        <v>6296</v>
      </c>
      <c r="AF1166" s="79" t="b">
        <v>0</v>
      </c>
      <c r="AG1166" s="79" t="s">
        <v>6304</v>
      </c>
      <c r="AH1166" s="79"/>
      <c r="AI1166" s="85" t="s">
        <v>6296</v>
      </c>
      <c r="AJ1166" s="79" t="b">
        <v>0</v>
      </c>
      <c r="AK1166" s="79">
        <v>6</v>
      </c>
      <c r="AL1166" s="85" t="s">
        <v>6296</v>
      </c>
      <c r="AM1166" s="79" t="s">
        <v>6369</v>
      </c>
      <c r="AN1166" s="79" t="b">
        <v>0</v>
      </c>
      <c r="AO1166" s="85" t="s">
        <v>5810</v>
      </c>
      <c r="AP1166" s="79" t="s">
        <v>6415</v>
      </c>
      <c r="AQ1166" s="79">
        <v>0</v>
      </c>
      <c r="AR1166" s="79">
        <v>0</v>
      </c>
      <c r="AS1166" s="79"/>
      <c r="AT1166" s="79"/>
      <c r="AU1166" s="79"/>
      <c r="AV1166" s="79"/>
      <c r="AW1166" s="79"/>
      <c r="AX1166" s="79"/>
      <c r="AY1166" s="79"/>
      <c r="AZ1166" s="79"/>
      <c r="BA1166">
        <v>4</v>
      </c>
      <c r="BB1166" s="78" t="str">
        <f>REPLACE(INDEX(GroupVertices[Group], MATCH(Edges[[#This Row],[Vertex 1]],GroupVertices[Vertex],0)),1,1,"")</f>
        <v>15</v>
      </c>
      <c r="BC1166" s="78" t="str">
        <f>REPLACE(INDEX(GroupVertices[Group], MATCH(Edges[[#This Row],[Vertex 2]],GroupVertices[Vertex],0)),1,1,"")</f>
        <v>15</v>
      </c>
      <c r="BD1166" s="48">
        <v>1</v>
      </c>
      <c r="BE1166" s="49">
        <v>6.25</v>
      </c>
      <c r="BF1166" s="48">
        <v>0</v>
      </c>
      <c r="BG1166" s="49">
        <v>0</v>
      </c>
      <c r="BH1166" s="48">
        <v>0</v>
      </c>
      <c r="BI1166" s="49">
        <v>0</v>
      </c>
      <c r="BJ1166" s="48">
        <v>15</v>
      </c>
      <c r="BK1166" s="49">
        <v>93.75</v>
      </c>
      <c r="BL1166" s="48">
        <v>16</v>
      </c>
    </row>
    <row r="1167" spans="1:64" x14ac:dyDescent="0.25">
      <c r="A1167" s="64" t="s">
        <v>686</v>
      </c>
      <c r="B1167" s="64" t="s">
        <v>686</v>
      </c>
      <c r="C1167" s="65" t="s">
        <v>15844</v>
      </c>
      <c r="D1167" s="66">
        <v>4.5</v>
      </c>
      <c r="E1167" s="67" t="s">
        <v>136</v>
      </c>
      <c r="F1167" s="68">
        <v>30.071428571428569</v>
      </c>
      <c r="G1167" s="65"/>
      <c r="H1167" s="69"/>
      <c r="I1167" s="70"/>
      <c r="J1167" s="70"/>
      <c r="K1167" s="34" t="s">
        <v>65</v>
      </c>
      <c r="L1167" s="77">
        <v>1167</v>
      </c>
      <c r="M1167" s="77"/>
      <c r="N1167" s="72"/>
      <c r="O1167" s="79" t="s">
        <v>176</v>
      </c>
      <c r="P1167" s="81">
        <v>43170.626388888886</v>
      </c>
      <c r="Q1167" s="79" t="s">
        <v>1603</v>
      </c>
      <c r="R1167" s="83" t="s">
        <v>2078</v>
      </c>
      <c r="S1167" s="79" t="s">
        <v>2548</v>
      </c>
      <c r="T1167" s="79" t="s">
        <v>731</v>
      </c>
      <c r="U1167" s="83" t="s">
        <v>3335</v>
      </c>
      <c r="V1167" s="83" t="s">
        <v>3335</v>
      </c>
      <c r="W1167" s="81">
        <v>43170.626388888886</v>
      </c>
      <c r="X1167" s="83" t="s">
        <v>4603</v>
      </c>
      <c r="Y1167" s="79"/>
      <c r="Z1167" s="79"/>
      <c r="AA1167" s="85" t="s">
        <v>5811</v>
      </c>
      <c r="AB1167" s="79"/>
      <c r="AC1167" s="79" t="b">
        <v>0</v>
      </c>
      <c r="AD1167" s="79">
        <v>3</v>
      </c>
      <c r="AE1167" s="85" t="s">
        <v>6296</v>
      </c>
      <c r="AF1167" s="79" t="b">
        <v>0</v>
      </c>
      <c r="AG1167" s="79" t="s">
        <v>6304</v>
      </c>
      <c r="AH1167" s="79"/>
      <c r="AI1167" s="85" t="s">
        <v>6296</v>
      </c>
      <c r="AJ1167" s="79" t="b">
        <v>0</v>
      </c>
      <c r="AK1167" s="79">
        <v>2</v>
      </c>
      <c r="AL1167" s="85" t="s">
        <v>6296</v>
      </c>
      <c r="AM1167" s="79" t="s">
        <v>6369</v>
      </c>
      <c r="AN1167" s="79" t="b">
        <v>0</v>
      </c>
      <c r="AO1167" s="85" t="s">
        <v>5811</v>
      </c>
      <c r="AP1167" s="79" t="s">
        <v>6415</v>
      </c>
      <c r="AQ1167" s="79">
        <v>0</v>
      </c>
      <c r="AR1167" s="79">
        <v>0</v>
      </c>
      <c r="AS1167" s="79"/>
      <c r="AT1167" s="79"/>
      <c r="AU1167" s="79"/>
      <c r="AV1167" s="79"/>
      <c r="AW1167" s="79"/>
      <c r="AX1167" s="79"/>
      <c r="AY1167" s="79"/>
      <c r="AZ1167" s="79"/>
      <c r="BA1167">
        <v>4</v>
      </c>
      <c r="BB1167" s="78" t="str">
        <f>REPLACE(INDEX(GroupVertices[Group], MATCH(Edges[[#This Row],[Vertex 1]],GroupVertices[Vertex],0)),1,1,"")</f>
        <v>15</v>
      </c>
      <c r="BC1167" s="78" t="str">
        <f>REPLACE(INDEX(GroupVertices[Group], MATCH(Edges[[#This Row],[Vertex 2]],GroupVertices[Vertex],0)),1,1,"")</f>
        <v>15</v>
      </c>
      <c r="BD1167" s="48">
        <v>1</v>
      </c>
      <c r="BE1167" s="49">
        <v>6.25</v>
      </c>
      <c r="BF1167" s="48">
        <v>0</v>
      </c>
      <c r="BG1167" s="49">
        <v>0</v>
      </c>
      <c r="BH1167" s="48">
        <v>0</v>
      </c>
      <c r="BI1167" s="49">
        <v>0</v>
      </c>
      <c r="BJ1167" s="48">
        <v>15</v>
      </c>
      <c r="BK1167" s="49">
        <v>93.75</v>
      </c>
      <c r="BL1167" s="48">
        <v>16</v>
      </c>
    </row>
    <row r="1168" spans="1:64" x14ac:dyDescent="0.25">
      <c r="A1168" s="64" t="s">
        <v>686</v>
      </c>
      <c r="B1168" s="64" t="s">
        <v>686</v>
      </c>
      <c r="C1168" s="65" t="s">
        <v>15844</v>
      </c>
      <c r="D1168" s="66">
        <v>4.5</v>
      </c>
      <c r="E1168" s="67" t="s">
        <v>136</v>
      </c>
      <c r="F1168" s="68">
        <v>30.071428571428569</v>
      </c>
      <c r="G1168" s="65"/>
      <c r="H1168" s="69"/>
      <c r="I1168" s="70"/>
      <c r="J1168" s="70"/>
      <c r="K1168" s="34" t="s">
        <v>65</v>
      </c>
      <c r="L1168" s="77">
        <v>1168</v>
      </c>
      <c r="M1168" s="77"/>
      <c r="N1168" s="72"/>
      <c r="O1168" s="79" t="s">
        <v>176</v>
      </c>
      <c r="P1168" s="81">
        <v>43177.172083333331</v>
      </c>
      <c r="Q1168" s="79" t="s">
        <v>1604</v>
      </c>
      <c r="R1168" s="83" t="s">
        <v>2078</v>
      </c>
      <c r="S1168" s="79" t="s">
        <v>2548</v>
      </c>
      <c r="T1168" s="79" t="s">
        <v>731</v>
      </c>
      <c r="U1168" s="83" t="s">
        <v>3336</v>
      </c>
      <c r="V1168" s="83" t="s">
        <v>3336</v>
      </c>
      <c r="W1168" s="81">
        <v>43177.172083333331</v>
      </c>
      <c r="X1168" s="83" t="s">
        <v>4604</v>
      </c>
      <c r="Y1168" s="79"/>
      <c r="Z1168" s="79"/>
      <c r="AA1168" s="85" t="s">
        <v>5812</v>
      </c>
      <c r="AB1168" s="79"/>
      <c r="AC1168" s="79" t="b">
        <v>0</v>
      </c>
      <c r="AD1168" s="79">
        <v>14</v>
      </c>
      <c r="AE1168" s="85" t="s">
        <v>6296</v>
      </c>
      <c r="AF1168" s="79" t="b">
        <v>0</v>
      </c>
      <c r="AG1168" s="79" t="s">
        <v>6304</v>
      </c>
      <c r="AH1168" s="79"/>
      <c r="AI1168" s="85" t="s">
        <v>6296</v>
      </c>
      <c r="AJ1168" s="79" t="b">
        <v>0</v>
      </c>
      <c r="AK1168" s="79">
        <v>4</v>
      </c>
      <c r="AL1168" s="85" t="s">
        <v>6296</v>
      </c>
      <c r="AM1168" s="79" t="s">
        <v>6369</v>
      </c>
      <c r="AN1168" s="79" t="b">
        <v>0</v>
      </c>
      <c r="AO1168" s="85" t="s">
        <v>5812</v>
      </c>
      <c r="AP1168" s="79" t="s">
        <v>6415</v>
      </c>
      <c r="AQ1168" s="79">
        <v>0</v>
      </c>
      <c r="AR1168" s="79">
        <v>0</v>
      </c>
      <c r="AS1168" s="79"/>
      <c r="AT1168" s="79"/>
      <c r="AU1168" s="79"/>
      <c r="AV1168" s="79"/>
      <c r="AW1168" s="79"/>
      <c r="AX1168" s="79"/>
      <c r="AY1168" s="79"/>
      <c r="AZ1168" s="79"/>
      <c r="BA1168">
        <v>4</v>
      </c>
      <c r="BB1168" s="78" t="str">
        <f>REPLACE(INDEX(GroupVertices[Group], MATCH(Edges[[#This Row],[Vertex 1]],GroupVertices[Vertex],0)),1,1,"")</f>
        <v>15</v>
      </c>
      <c r="BC1168" s="78" t="str">
        <f>REPLACE(INDEX(GroupVertices[Group], MATCH(Edges[[#This Row],[Vertex 2]],GroupVertices[Vertex],0)),1,1,"")</f>
        <v>15</v>
      </c>
      <c r="BD1168" s="48">
        <v>1</v>
      </c>
      <c r="BE1168" s="49">
        <v>6.25</v>
      </c>
      <c r="BF1168" s="48">
        <v>0</v>
      </c>
      <c r="BG1168" s="49">
        <v>0</v>
      </c>
      <c r="BH1168" s="48">
        <v>0</v>
      </c>
      <c r="BI1168" s="49">
        <v>0</v>
      </c>
      <c r="BJ1168" s="48">
        <v>15</v>
      </c>
      <c r="BK1168" s="49">
        <v>93.75</v>
      </c>
      <c r="BL1168" s="48">
        <v>16</v>
      </c>
    </row>
    <row r="1169" spans="1:64" x14ac:dyDescent="0.25">
      <c r="A1169" s="64" t="s">
        <v>687</v>
      </c>
      <c r="B1169" s="64" t="s">
        <v>686</v>
      </c>
      <c r="C1169" s="65" t="s">
        <v>15839</v>
      </c>
      <c r="D1169" s="66">
        <v>3</v>
      </c>
      <c r="E1169" s="67" t="s">
        <v>132</v>
      </c>
      <c r="F1169" s="68">
        <v>35</v>
      </c>
      <c r="G1169" s="65"/>
      <c r="H1169" s="69"/>
      <c r="I1169" s="70"/>
      <c r="J1169" s="70"/>
      <c r="K1169" s="34" t="s">
        <v>65</v>
      </c>
      <c r="L1169" s="77">
        <v>1169</v>
      </c>
      <c r="M1169" s="77"/>
      <c r="N1169" s="72"/>
      <c r="O1169" s="79" t="s">
        <v>999</v>
      </c>
      <c r="P1169" s="81">
        <v>43177.641076388885</v>
      </c>
      <c r="Q1169" s="79" t="s">
        <v>1147</v>
      </c>
      <c r="R1169" s="83" t="s">
        <v>2078</v>
      </c>
      <c r="S1169" s="79" t="s">
        <v>2548</v>
      </c>
      <c r="T1169" s="79" t="s">
        <v>731</v>
      </c>
      <c r="U1169" s="79"/>
      <c r="V1169" s="83" t="s">
        <v>3818</v>
      </c>
      <c r="W1169" s="81">
        <v>43177.641076388885</v>
      </c>
      <c r="X1169" s="83" t="s">
        <v>4605</v>
      </c>
      <c r="Y1169" s="79"/>
      <c r="Z1169" s="79"/>
      <c r="AA1169" s="85" t="s">
        <v>5813</v>
      </c>
      <c r="AB1169" s="79"/>
      <c r="AC1169" s="79" t="b">
        <v>0</v>
      </c>
      <c r="AD1169" s="79">
        <v>0</v>
      </c>
      <c r="AE1169" s="85" t="s">
        <v>6296</v>
      </c>
      <c r="AF1169" s="79" t="b">
        <v>0</v>
      </c>
      <c r="AG1169" s="79" t="s">
        <v>6304</v>
      </c>
      <c r="AH1169" s="79"/>
      <c r="AI1169" s="85" t="s">
        <v>6296</v>
      </c>
      <c r="AJ1169" s="79" t="b">
        <v>0</v>
      </c>
      <c r="AK1169" s="79">
        <v>4</v>
      </c>
      <c r="AL1169" s="85" t="s">
        <v>5812</v>
      </c>
      <c r="AM1169" s="79" t="s">
        <v>6333</v>
      </c>
      <c r="AN1169" s="79" t="b">
        <v>0</v>
      </c>
      <c r="AO1169" s="85" t="s">
        <v>5812</v>
      </c>
      <c r="AP1169" s="79" t="s">
        <v>176</v>
      </c>
      <c r="AQ1169" s="79">
        <v>0</v>
      </c>
      <c r="AR1169" s="79">
        <v>0</v>
      </c>
      <c r="AS1169" s="79"/>
      <c r="AT1169" s="79"/>
      <c r="AU1169" s="79"/>
      <c r="AV1169" s="79"/>
      <c r="AW1169" s="79"/>
      <c r="AX1169" s="79"/>
      <c r="AY1169" s="79"/>
      <c r="AZ1169" s="79"/>
      <c r="BA1169">
        <v>1</v>
      </c>
      <c r="BB1169" s="78" t="str">
        <f>REPLACE(INDEX(GroupVertices[Group], MATCH(Edges[[#This Row],[Vertex 1]],GroupVertices[Vertex],0)),1,1,"")</f>
        <v>15</v>
      </c>
      <c r="BC1169" s="78" t="str">
        <f>REPLACE(INDEX(GroupVertices[Group], MATCH(Edges[[#This Row],[Vertex 2]],GroupVertices[Vertex],0)),1,1,"")</f>
        <v>15</v>
      </c>
      <c r="BD1169" s="48">
        <v>1</v>
      </c>
      <c r="BE1169" s="49">
        <v>5.2631578947368425</v>
      </c>
      <c r="BF1169" s="48">
        <v>0</v>
      </c>
      <c r="BG1169" s="49">
        <v>0</v>
      </c>
      <c r="BH1169" s="48">
        <v>0</v>
      </c>
      <c r="BI1169" s="49">
        <v>0</v>
      </c>
      <c r="BJ1169" s="48">
        <v>18</v>
      </c>
      <c r="BK1169" s="49">
        <v>94.736842105263165</v>
      </c>
      <c r="BL1169" s="48">
        <v>19</v>
      </c>
    </row>
    <row r="1170" spans="1:64" x14ac:dyDescent="0.25">
      <c r="A1170" s="64" t="s">
        <v>688</v>
      </c>
      <c r="B1170" s="64" t="s">
        <v>688</v>
      </c>
      <c r="C1170" s="65" t="s">
        <v>15840</v>
      </c>
      <c r="D1170" s="66">
        <v>3.5</v>
      </c>
      <c r="E1170" s="67" t="s">
        <v>136</v>
      </c>
      <c r="F1170" s="68">
        <v>33.357142857142854</v>
      </c>
      <c r="G1170" s="65"/>
      <c r="H1170" s="69"/>
      <c r="I1170" s="70"/>
      <c r="J1170" s="70"/>
      <c r="K1170" s="34" t="s">
        <v>65</v>
      </c>
      <c r="L1170" s="77">
        <v>1170</v>
      </c>
      <c r="M1170" s="77"/>
      <c r="N1170" s="72"/>
      <c r="O1170" s="79" t="s">
        <v>176</v>
      </c>
      <c r="P1170" s="81">
        <v>43168.666851851849</v>
      </c>
      <c r="Q1170" s="79" t="s">
        <v>1605</v>
      </c>
      <c r="R1170" s="83" t="s">
        <v>2096</v>
      </c>
      <c r="S1170" s="79" t="s">
        <v>2554</v>
      </c>
      <c r="T1170" s="79" t="s">
        <v>2962</v>
      </c>
      <c r="U1170" s="79"/>
      <c r="V1170" s="83" t="s">
        <v>3819</v>
      </c>
      <c r="W1170" s="81">
        <v>43168.666851851849</v>
      </c>
      <c r="X1170" s="83" t="s">
        <v>4606</v>
      </c>
      <c r="Y1170" s="79"/>
      <c r="Z1170" s="79"/>
      <c r="AA1170" s="85" t="s">
        <v>5814</v>
      </c>
      <c r="AB1170" s="79"/>
      <c r="AC1170" s="79" t="b">
        <v>0</v>
      </c>
      <c r="AD1170" s="79">
        <v>2</v>
      </c>
      <c r="AE1170" s="85" t="s">
        <v>6296</v>
      </c>
      <c r="AF1170" s="79" t="b">
        <v>0</v>
      </c>
      <c r="AG1170" s="79" t="s">
        <v>6303</v>
      </c>
      <c r="AH1170" s="79"/>
      <c r="AI1170" s="85" t="s">
        <v>6296</v>
      </c>
      <c r="AJ1170" s="79" t="b">
        <v>0</v>
      </c>
      <c r="AK1170" s="79">
        <v>2</v>
      </c>
      <c r="AL1170" s="85" t="s">
        <v>6296</v>
      </c>
      <c r="AM1170" s="79" t="s">
        <v>6333</v>
      </c>
      <c r="AN1170" s="79" t="b">
        <v>0</v>
      </c>
      <c r="AO1170" s="85" t="s">
        <v>5814</v>
      </c>
      <c r="AP1170" s="79" t="s">
        <v>176</v>
      </c>
      <c r="AQ1170" s="79">
        <v>0</v>
      </c>
      <c r="AR1170" s="79">
        <v>0</v>
      </c>
      <c r="AS1170" s="79"/>
      <c r="AT1170" s="79"/>
      <c r="AU1170" s="79"/>
      <c r="AV1170" s="79"/>
      <c r="AW1170" s="79"/>
      <c r="AX1170" s="79"/>
      <c r="AY1170" s="79"/>
      <c r="AZ1170" s="79"/>
      <c r="BA1170">
        <v>2</v>
      </c>
      <c r="BB1170" s="78" t="str">
        <f>REPLACE(INDEX(GroupVertices[Group], MATCH(Edges[[#This Row],[Vertex 1]],GroupVertices[Vertex],0)),1,1,"")</f>
        <v>60</v>
      </c>
      <c r="BC1170" s="78" t="str">
        <f>REPLACE(INDEX(GroupVertices[Group], MATCH(Edges[[#This Row],[Vertex 2]],GroupVertices[Vertex],0)),1,1,"")</f>
        <v>60</v>
      </c>
      <c r="BD1170" s="48">
        <v>0</v>
      </c>
      <c r="BE1170" s="49">
        <v>0</v>
      </c>
      <c r="BF1170" s="48">
        <v>0</v>
      </c>
      <c r="BG1170" s="49">
        <v>0</v>
      </c>
      <c r="BH1170" s="48">
        <v>0</v>
      </c>
      <c r="BI1170" s="49">
        <v>0</v>
      </c>
      <c r="BJ1170" s="48">
        <v>15</v>
      </c>
      <c r="BK1170" s="49">
        <v>100</v>
      </c>
      <c r="BL1170" s="48">
        <v>15</v>
      </c>
    </row>
    <row r="1171" spans="1:64" x14ac:dyDescent="0.25">
      <c r="A1171" s="64" t="s">
        <v>688</v>
      </c>
      <c r="B1171" s="64" t="s">
        <v>688</v>
      </c>
      <c r="C1171" s="65" t="s">
        <v>15840</v>
      </c>
      <c r="D1171" s="66">
        <v>3.5</v>
      </c>
      <c r="E1171" s="67" t="s">
        <v>136</v>
      </c>
      <c r="F1171" s="68">
        <v>33.357142857142854</v>
      </c>
      <c r="G1171" s="65"/>
      <c r="H1171" s="69"/>
      <c r="I1171" s="70"/>
      <c r="J1171" s="70"/>
      <c r="K1171" s="34" t="s">
        <v>65</v>
      </c>
      <c r="L1171" s="77">
        <v>1171</v>
      </c>
      <c r="M1171" s="77"/>
      <c r="N1171" s="72"/>
      <c r="O1171" s="79" t="s">
        <v>176</v>
      </c>
      <c r="P1171" s="81">
        <v>43177.643148148149</v>
      </c>
      <c r="Q1171" s="79" t="s">
        <v>1606</v>
      </c>
      <c r="R1171" s="83" t="s">
        <v>2324</v>
      </c>
      <c r="S1171" s="79" t="s">
        <v>2533</v>
      </c>
      <c r="T1171" s="79" t="s">
        <v>2672</v>
      </c>
      <c r="U1171" s="79"/>
      <c r="V1171" s="83" t="s">
        <v>3819</v>
      </c>
      <c r="W1171" s="81">
        <v>43177.643148148149</v>
      </c>
      <c r="X1171" s="83" t="s">
        <v>4607</v>
      </c>
      <c r="Y1171" s="79"/>
      <c r="Z1171" s="79"/>
      <c r="AA1171" s="85" t="s">
        <v>5815</v>
      </c>
      <c r="AB1171" s="79"/>
      <c r="AC1171" s="79" t="b">
        <v>0</v>
      </c>
      <c r="AD1171" s="79">
        <v>0</v>
      </c>
      <c r="AE1171" s="85" t="s">
        <v>6296</v>
      </c>
      <c r="AF1171" s="79" t="b">
        <v>0</v>
      </c>
      <c r="AG1171" s="79" t="s">
        <v>6303</v>
      </c>
      <c r="AH1171" s="79"/>
      <c r="AI1171" s="85" t="s">
        <v>6296</v>
      </c>
      <c r="AJ1171" s="79" t="b">
        <v>0</v>
      </c>
      <c r="AK1171" s="79">
        <v>0</v>
      </c>
      <c r="AL1171" s="85" t="s">
        <v>6296</v>
      </c>
      <c r="AM1171" s="79" t="s">
        <v>6397</v>
      </c>
      <c r="AN1171" s="79" t="b">
        <v>0</v>
      </c>
      <c r="AO1171" s="85" t="s">
        <v>5815</v>
      </c>
      <c r="AP1171" s="79" t="s">
        <v>176</v>
      </c>
      <c r="AQ1171" s="79">
        <v>0</v>
      </c>
      <c r="AR1171" s="79">
        <v>0</v>
      </c>
      <c r="AS1171" s="79"/>
      <c r="AT1171" s="79"/>
      <c r="AU1171" s="79"/>
      <c r="AV1171" s="79"/>
      <c r="AW1171" s="79"/>
      <c r="AX1171" s="79"/>
      <c r="AY1171" s="79"/>
      <c r="AZ1171" s="79"/>
      <c r="BA1171">
        <v>2</v>
      </c>
      <c r="BB1171" s="78" t="str">
        <f>REPLACE(INDEX(GroupVertices[Group], MATCH(Edges[[#This Row],[Vertex 1]],GroupVertices[Vertex],0)),1,1,"")</f>
        <v>60</v>
      </c>
      <c r="BC1171" s="78" t="str">
        <f>REPLACE(INDEX(GroupVertices[Group], MATCH(Edges[[#This Row],[Vertex 2]],GroupVertices[Vertex],0)),1,1,"")</f>
        <v>60</v>
      </c>
      <c r="BD1171" s="48">
        <v>0</v>
      </c>
      <c r="BE1171" s="49">
        <v>0</v>
      </c>
      <c r="BF1171" s="48">
        <v>0</v>
      </c>
      <c r="BG1171" s="49">
        <v>0</v>
      </c>
      <c r="BH1171" s="48">
        <v>0</v>
      </c>
      <c r="BI1171" s="49">
        <v>0</v>
      </c>
      <c r="BJ1171" s="48">
        <v>15</v>
      </c>
      <c r="BK1171" s="49">
        <v>100</v>
      </c>
      <c r="BL1171" s="48">
        <v>15</v>
      </c>
    </row>
    <row r="1172" spans="1:64" x14ac:dyDescent="0.25">
      <c r="A1172" s="64" t="s">
        <v>689</v>
      </c>
      <c r="B1172" s="64" t="s">
        <v>757</v>
      </c>
      <c r="C1172" s="65" t="s">
        <v>15839</v>
      </c>
      <c r="D1172" s="66">
        <v>3</v>
      </c>
      <c r="E1172" s="67" t="s">
        <v>132</v>
      </c>
      <c r="F1172" s="68">
        <v>35</v>
      </c>
      <c r="G1172" s="65"/>
      <c r="H1172" s="69"/>
      <c r="I1172" s="70"/>
      <c r="J1172" s="70"/>
      <c r="K1172" s="34" t="s">
        <v>65</v>
      </c>
      <c r="L1172" s="77">
        <v>1172</v>
      </c>
      <c r="M1172" s="77"/>
      <c r="N1172" s="72"/>
      <c r="O1172" s="79" t="s">
        <v>999</v>
      </c>
      <c r="P1172" s="81">
        <v>43177.644108796296</v>
      </c>
      <c r="Q1172" s="79" t="s">
        <v>1437</v>
      </c>
      <c r="R1172" s="83" t="s">
        <v>2243</v>
      </c>
      <c r="S1172" s="79" t="s">
        <v>2518</v>
      </c>
      <c r="T1172" s="79" t="s">
        <v>2882</v>
      </c>
      <c r="U1172" s="79"/>
      <c r="V1172" s="83" t="s">
        <v>3522</v>
      </c>
      <c r="W1172" s="81">
        <v>43177.644108796296</v>
      </c>
      <c r="X1172" s="83" t="s">
        <v>4608</v>
      </c>
      <c r="Y1172" s="79"/>
      <c r="Z1172" s="79"/>
      <c r="AA1172" s="85" t="s">
        <v>5816</v>
      </c>
      <c r="AB1172" s="79"/>
      <c r="AC1172" s="79" t="b">
        <v>0</v>
      </c>
      <c r="AD1172" s="79">
        <v>0</v>
      </c>
      <c r="AE1172" s="85" t="s">
        <v>6296</v>
      </c>
      <c r="AF1172" s="79" t="b">
        <v>0</v>
      </c>
      <c r="AG1172" s="79" t="s">
        <v>6304</v>
      </c>
      <c r="AH1172" s="79"/>
      <c r="AI1172" s="85" t="s">
        <v>6296</v>
      </c>
      <c r="AJ1172" s="79" t="b">
        <v>0</v>
      </c>
      <c r="AK1172" s="79">
        <v>411</v>
      </c>
      <c r="AL1172" s="85" t="s">
        <v>6011</v>
      </c>
      <c r="AM1172" s="79" t="s">
        <v>6328</v>
      </c>
      <c r="AN1172" s="79" t="b">
        <v>0</v>
      </c>
      <c r="AO1172" s="85" t="s">
        <v>6011</v>
      </c>
      <c r="AP1172" s="79" t="s">
        <v>176</v>
      </c>
      <c r="AQ1172" s="79">
        <v>0</v>
      </c>
      <c r="AR1172" s="79">
        <v>0</v>
      </c>
      <c r="AS1172" s="79"/>
      <c r="AT1172" s="79"/>
      <c r="AU1172" s="79"/>
      <c r="AV1172" s="79"/>
      <c r="AW1172" s="79"/>
      <c r="AX1172" s="79"/>
      <c r="AY1172" s="79"/>
      <c r="AZ1172" s="79"/>
      <c r="BA1172">
        <v>1</v>
      </c>
      <c r="BB1172" s="78" t="str">
        <f>REPLACE(INDEX(GroupVertices[Group], MATCH(Edges[[#This Row],[Vertex 1]],GroupVertices[Vertex],0)),1,1,"")</f>
        <v>7</v>
      </c>
      <c r="BC1172" s="78" t="str">
        <f>REPLACE(INDEX(GroupVertices[Group], MATCH(Edges[[#This Row],[Vertex 2]],GroupVertices[Vertex],0)),1,1,"")</f>
        <v>7</v>
      </c>
      <c r="BD1172" s="48">
        <v>0</v>
      </c>
      <c r="BE1172" s="49">
        <v>0</v>
      </c>
      <c r="BF1172" s="48">
        <v>0</v>
      </c>
      <c r="BG1172" s="49">
        <v>0</v>
      </c>
      <c r="BH1172" s="48">
        <v>0</v>
      </c>
      <c r="BI1172" s="49">
        <v>0</v>
      </c>
      <c r="BJ1172" s="48">
        <v>13</v>
      </c>
      <c r="BK1172" s="49">
        <v>100</v>
      </c>
      <c r="BL1172" s="48">
        <v>13</v>
      </c>
    </row>
    <row r="1173" spans="1:64" x14ac:dyDescent="0.25">
      <c r="A1173" s="64" t="s">
        <v>690</v>
      </c>
      <c r="B1173" s="64" t="s">
        <v>690</v>
      </c>
      <c r="C1173" s="65" t="s">
        <v>15839</v>
      </c>
      <c r="D1173" s="66">
        <v>3</v>
      </c>
      <c r="E1173" s="67" t="s">
        <v>132</v>
      </c>
      <c r="F1173" s="68">
        <v>35</v>
      </c>
      <c r="G1173" s="65"/>
      <c r="H1173" s="69"/>
      <c r="I1173" s="70"/>
      <c r="J1173" s="70"/>
      <c r="K1173" s="34" t="s">
        <v>65</v>
      </c>
      <c r="L1173" s="77">
        <v>1173</v>
      </c>
      <c r="M1173" s="77"/>
      <c r="N1173" s="72"/>
      <c r="O1173" s="79" t="s">
        <v>176</v>
      </c>
      <c r="P1173" s="81">
        <v>43177.644456018519</v>
      </c>
      <c r="Q1173" s="79" t="s">
        <v>1607</v>
      </c>
      <c r="R1173" s="83" t="s">
        <v>2325</v>
      </c>
      <c r="S1173" s="79" t="s">
        <v>2618</v>
      </c>
      <c r="T1173" s="79" t="s">
        <v>2963</v>
      </c>
      <c r="U1173" s="83" t="s">
        <v>3337</v>
      </c>
      <c r="V1173" s="83" t="s">
        <v>3337</v>
      </c>
      <c r="W1173" s="81">
        <v>43177.644456018519</v>
      </c>
      <c r="X1173" s="83" t="s">
        <v>4609</v>
      </c>
      <c r="Y1173" s="79"/>
      <c r="Z1173" s="79"/>
      <c r="AA1173" s="85" t="s">
        <v>5817</v>
      </c>
      <c r="AB1173" s="79"/>
      <c r="AC1173" s="79" t="b">
        <v>0</v>
      </c>
      <c r="AD1173" s="79">
        <v>0</v>
      </c>
      <c r="AE1173" s="85" t="s">
        <v>6296</v>
      </c>
      <c r="AF1173" s="79" t="b">
        <v>0</v>
      </c>
      <c r="AG1173" s="79" t="s">
        <v>6304</v>
      </c>
      <c r="AH1173" s="79"/>
      <c r="AI1173" s="85" t="s">
        <v>6296</v>
      </c>
      <c r="AJ1173" s="79" t="b">
        <v>0</v>
      </c>
      <c r="AK1173" s="79">
        <v>0</v>
      </c>
      <c r="AL1173" s="85" t="s">
        <v>6296</v>
      </c>
      <c r="AM1173" s="79" t="s">
        <v>6330</v>
      </c>
      <c r="AN1173" s="79" t="b">
        <v>0</v>
      </c>
      <c r="AO1173" s="85" t="s">
        <v>5817</v>
      </c>
      <c r="AP1173" s="79" t="s">
        <v>176</v>
      </c>
      <c r="AQ1173" s="79">
        <v>0</v>
      </c>
      <c r="AR1173" s="79">
        <v>0</v>
      </c>
      <c r="AS1173" s="79"/>
      <c r="AT1173" s="79"/>
      <c r="AU1173" s="79"/>
      <c r="AV1173" s="79"/>
      <c r="AW1173" s="79"/>
      <c r="AX1173" s="79"/>
      <c r="AY1173" s="79"/>
      <c r="AZ1173" s="79"/>
      <c r="BA1173">
        <v>1</v>
      </c>
      <c r="BB1173" s="78" t="str">
        <f>REPLACE(INDEX(GroupVertices[Group], MATCH(Edges[[#This Row],[Vertex 1]],GroupVertices[Vertex],0)),1,1,"")</f>
        <v>1</v>
      </c>
      <c r="BC1173" s="78" t="str">
        <f>REPLACE(INDEX(GroupVertices[Group], MATCH(Edges[[#This Row],[Vertex 2]],GroupVertices[Vertex],0)),1,1,"")</f>
        <v>1</v>
      </c>
      <c r="BD1173" s="48">
        <v>0</v>
      </c>
      <c r="BE1173" s="49">
        <v>0</v>
      </c>
      <c r="BF1173" s="48">
        <v>0</v>
      </c>
      <c r="BG1173" s="49">
        <v>0</v>
      </c>
      <c r="BH1173" s="48">
        <v>0</v>
      </c>
      <c r="BI1173" s="49">
        <v>0</v>
      </c>
      <c r="BJ1173" s="48">
        <v>10</v>
      </c>
      <c r="BK1173" s="49">
        <v>100</v>
      </c>
      <c r="BL1173" s="48">
        <v>10</v>
      </c>
    </row>
    <row r="1174" spans="1:64" x14ac:dyDescent="0.25">
      <c r="A1174" s="64" t="s">
        <v>691</v>
      </c>
      <c r="B1174" s="64" t="s">
        <v>691</v>
      </c>
      <c r="C1174" s="65" t="s">
        <v>15839</v>
      </c>
      <c r="D1174" s="66">
        <v>3</v>
      </c>
      <c r="E1174" s="67" t="s">
        <v>132</v>
      </c>
      <c r="F1174" s="68">
        <v>35</v>
      </c>
      <c r="G1174" s="65"/>
      <c r="H1174" s="69"/>
      <c r="I1174" s="70"/>
      <c r="J1174" s="70"/>
      <c r="K1174" s="34" t="s">
        <v>65</v>
      </c>
      <c r="L1174" s="77">
        <v>1174</v>
      </c>
      <c r="M1174" s="77"/>
      <c r="N1174" s="72"/>
      <c r="O1174" s="79" t="s">
        <v>176</v>
      </c>
      <c r="P1174" s="81">
        <v>43177.646111111113</v>
      </c>
      <c r="Q1174" s="79" t="s">
        <v>1608</v>
      </c>
      <c r="R1174" s="83" t="s">
        <v>2229</v>
      </c>
      <c r="S1174" s="79" t="s">
        <v>2546</v>
      </c>
      <c r="T1174" s="79" t="s">
        <v>2875</v>
      </c>
      <c r="U1174" s="79"/>
      <c r="V1174" s="83" t="s">
        <v>3820</v>
      </c>
      <c r="W1174" s="81">
        <v>43177.646111111113</v>
      </c>
      <c r="X1174" s="83" t="s">
        <v>4610</v>
      </c>
      <c r="Y1174" s="79"/>
      <c r="Z1174" s="79"/>
      <c r="AA1174" s="85" t="s">
        <v>5818</v>
      </c>
      <c r="AB1174" s="79"/>
      <c r="AC1174" s="79" t="b">
        <v>0</v>
      </c>
      <c r="AD1174" s="79">
        <v>0</v>
      </c>
      <c r="AE1174" s="85" t="s">
        <v>6296</v>
      </c>
      <c r="AF1174" s="79" t="b">
        <v>0</v>
      </c>
      <c r="AG1174" s="79" t="s">
        <v>6304</v>
      </c>
      <c r="AH1174" s="79"/>
      <c r="AI1174" s="85" t="s">
        <v>6296</v>
      </c>
      <c r="AJ1174" s="79" t="b">
        <v>0</v>
      </c>
      <c r="AK1174" s="79">
        <v>0</v>
      </c>
      <c r="AL1174" s="85" t="s">
        <v>6296</v>
      </c>
      <c r="AM1174" s="79" t="s">
        <v>6330</v>
      </c>
      <c r="AN1174" s="79" t="b">
        <v>0</v>
      </c>
      <c r="AO1174" s="85" t="s">
        <v>5818</v>
      </c>
      <c r="AP1174" s="79" t="s">
        <v>176</v>
      </c>
      <c r="AQ1174" s="79">
        <v>0</v>
      </c>
      <c r="AR1174" s="79">
        <v>0</v>
      </c>
      <c r="AS1174" s="79"/>
      <c r="AT1174" s="79"/>
      <c r="AU1174" s="79"/>
      <c r="AV1174" s="79"/>
      <c r="AW1174" s="79"/>
      <c r="AX1174" s="79"/>
      <c r="AY1174" s="79"/>
      <c r="AZ1174" s="79"/>
      <c r="BA1174">
        <v>1</v>
      </c>
      <c r="BB1174" s="78" t="str">
        <f>REPLACE(INDEX(GroupVertices[Group], MATCH(Edges[[#This Row],[Vertex 1]],GroupVertices[Vertex],0)),1,1,"")</f>
        <v>1</v>
      </c>
      <c r="BC1174" s="78" t="str">
        <f>REPLACE(INDEX(GroupVertices[Group], MATCH(Edges[[#This Row],[Vertex 2]],GroupVertices[Vertex],0)),1,1,"")</f>
        <v>1</v>
      </c>
      <c r="BD1174" s="48">
        <v>0</v>
      </c>
      <c r="BE1174" s="49">
        <v>0</v>
      </c>
      <c r="BF1174" s="48">
        <v>1</v>
      </c>
      <c r="BG1174" s="49">
        <v>7.6923076923076925</v>
      </c>
      <c r="BH1174" s="48">
        <v>0</v>
      </c>
      <c r="BI1174" s="49">
        <v>0</v>
      </c>
      <c r="BJ1174" s="48">
        <v>12</v>
      </c>
      <c r="BK1174" s="49">
        <v>92.307692307692307</v>
      </c>
      <c r="BL1174" s="48">
        <v>13</v>
      </c>
    </row>
    <row r="1175" spans="1:64" x14ac:dyDescent="0.25">
      <c r="A1175" s="64" t="s">
        <v>692</v>
      </c>
      <c r="B1175" s="64" t="s">
        <v>757</v>
      </c>
      <c r="C1175" s="65" t="s">
        <v>15839</v>
      </c>
      <c r="D1175" s="66">
        <v>3</v>
      </c>
      <c r="E1175" s="67" t="s">
        <v>132</v>
      </c>
      <c r="F1175" s="68">
        <v>35</v>
      </c>
      <c r="G1175" s="65"/>
      <c r="H1175" s="69"/>
      <c r="I1175" s="70"/>
      <c r="J1175" s="70"/>
      <c r="K1175" s="34" t="s">
        <v>65</v>
      </c>
      <c r="L1175" s="77">
        <v>1175</v>
      </c>
      <c r="M1175" s="77"/>
      <c r="N1175" s="72"/>
      <c r="O1175" s="79" t="s">
        <v>999</v>
      </c>
      <c r="P1175" s="81">
        <v>43177.648946759262</v>
      </c>
      <c r="Q1175" s="79" t="s">
        <v>1437</v>
      </c>
      <c r="R1175" s="83" t="s">
        <v>2243</v>
      </c>
      <c r="S1175" s="79" t="s">
        <v>2518</v>
      </c>
      <c r="T1175" s="79" t="s">
        <v>2882</v>
      </c>
      <c r="U1175" s="79"/>
      <c r="V1175" s="83" t="s">
        <v>3821</v>
      </c>
      <c r="W1175" s="81">
        <v>43177.648946759262</v>
      </c>
      <c r="X1175" s="83" t="s">
        <v>4611</v>
      </c>
      <c r="Y1175" s="79"/>
      <c r="Z1175" s="79"/>
      <c r="AA1175" s="85" t="s">
        <v>5819</v>
      </c>
      <c r="AB1175" s="79"/>
      <c r="AC1175" s="79" t="b">
        <v>0</v>
      </c>
      <c r="AD1175" s="79">
        <v>0</v>
      </c>
      <c r="AE1175" s="85" t="s">
        <v>6296</v>
      </c>
      <c r="AF1175" s="79" t="b">
        <v>0</v>
      </c>
      <c r="AG1175" s="79" t="s">
        <v>6304</v>
      </c>
      <c r="AH1175" s="79"/>
      <c r="AI1175" s="85" t="s">
        <v>6296</v>
      </c>
      <c r="AJ1175" s="79" t="b">
        <v>0</v>
      </c>
      <c r="AK1175" s="79">
        <v>411</v>
      </c>
      <c r="AL1175" s="85" t="s">
        <v>6011</v>
      </c>
      <c r="AM1175" s="79" t="s">
        <v>6328</v>
      </c>
      <c r="AN1175" s="79" t="b">
        <v>0</v>
      </c>
      <c r="AO1175" s="85" t="s">
        <v>6011</v>
      </c>
      <c r="AP1175" s="79" t="s">
        <v>176</v>
      </c>
      <c r="AQ1175" s="79">
        <v>0</v>
      </c>
      <c r="AR1175" s="79">
        <v>0</v>
      </c>
      <c r="AS1175" s="79"/>
      <c r="AT1175" s="79"/>
      <c r="AU1175" s="79"/>
      <c r="AV1175" s="79"/>
      <c r="AW1175" s="79"/>
      <c r="AX1175" s="79"/>
      <c r="AY1175" s="79"/>
      <c r="AZ1175" s="79"/>
      <c r="BA1175">
        <v>1</v>
      </c>
      <c r="BB1175" s="78" t="str">
        <f>REPLACE(INDEX(GroupVertices[Group], MATCH(Edges[[#This Row],[Vertex 1]],GroupVertices[Vertex],0)),1,1,"")</f>
        <v>7</v>
      </c>
      <c r="BC1175" s="78" t="str">
        <f>REPLACE(INDEX(GroupVertices[Group], MATCH(Edges[[#This Row],[Vertex 2]],GroupVertices[Vertex],0)),1,1,"")</f>
        <v>7</v>
      </c>
      <c r="BD1175" s="48">
        <v>0</v>
      </c>
      <c r="BE1175" s="49">
        <v>0</v>
      </c>
      <c r="BF1175" s="48">
        <v>0</v>
      </c>
      <c r="BG1175" s="49">
        <v>0</v>
      </c>
      <c r="BH1175" s="48">
        <v>0</v>
      </c>
      <c r="BI1175" s="49">
        <v>0</v>
      </c>
      <c r="BJ1175" s="48">
        <v>13</v>
      </c>
      <c r="BK1175" s="49">
        <v>100</v>
      </c>
      <c r="BL1175" s="48">
        <v>13</v>
      </c>
    </row>
    <row r="1176" spans="1:64" x14ac:dyDescent="0.25">
      <c r="A1176" s="64" t="s">
        <v>693</v>
      </c>
      <c r="B1176" s="64" t="s">
        <v>693</v>
      </c>
      <c r="C1176" s="65" t="s">
        <v>15839</v>
      </c>
      <c r="D1176" s="66">
        <v>3</v>
      </c>
      <c r="E1176" s="67" t="s">
        <v>132</v>
      </c>
      <c r="F1176" s="68">
        <v>35</v>
      </c>
      <c r="G1176" s="65"/>
      <c r="H1176" s="69"/>
      <c r="I1176" s="70"/>
      <c r="J1176" s="70"/>
      <c r="K1176" s="34" t="s">
        <v>65</v>
      </c>
      <c r="L1176" s="77">
        <v>1176</v>
      </c>
      <c r="M1176" s="77"/>
      <c r="N1176" s="72"/>
      <c r="O1176" s="79" t="s">
        <v>176</v>
      </c>
      <c r="P1176" s="81">
        <v>43177.650150462963</v>
      </c>
      <c r="Q1176" s="79" t="s">
        <v>1609</v>
      </c>
      <c r="R1176" s="83" t="s">
        <v>2326</v>
      </c>
      <c r="S1176" s="79" t="s">
        <v>2619</v>
      </c>
      <c r="T1176" s="79" t="s">
        <v>2964</v>
      </c>
      <c r="U1176" s="83" t="s">
        <v>3338</v>
      </c>
      <c r="V1176" s="83" t="s">
        <v>3338</v>
      </c>
      <c r="W1176" s="81">
        <v>43177.650150462963</v>
      </c>
      <c r="X1176" s="83" t="s">
        <v>4612</v>
      </c>
      <c r="Y1176" s="79"/>
      <c r="Z1176" s="79"/>
      <c r="AA1176" s="85" t="s">
        <v>5820</v>
      </c>
      <c r="AB1176" s="79"/>
      <c r="AC1176" s="79" t="b">
        <v>0</v>
      </c>
      <c r="AD1176" s="79">
        <v>0</v>
      </c>
      <c r="AE1176" s="85" t="s">
        <v>6296</v>
      </c>
      <c r="AF1176" s="79" t="b">
        <v>0</v>
      </c>
      <c r="AG1176" s="79" t="s">
        <v>6304</v>
      </c>
      <c r="AH1176" s="79"/>
      <c r="AI1176" s="85" t="s">
        <v>6296</v>
      </c>
      <c r="AJ1176" s="79" t="b">
        <v>0</v>
      </c>
      <c r="AK1176" s="79">
        <v>0</v>
      </c>
      <c r="AL1176" s="85" t="s">
        <v>6296</v>
      </c>
      <c r="AM1176" s="79" t="s">
        <v>6374</v>
      </c>
      <c r="AN1176" s="79" t="b">
        <v>0</v>
      </c>
      <c r="AO1176" s="85" t="s">
        <v>5820</v>
      </c>
      <c r="AP1176" s="79" t="s">
        <v>176</v>
      </c>
      <c r="AQ1176" s="79">
        <v>0</v>
      </c>
      <c r="AR1176" s="79">
        <v>0</v>
      </c>
      <c r="AS1176" s="79"/>
      <c r="AT1176" s="79"/>
      <c r="AU1176" s="79"/>
      <c r="AV1176" s="79"/>
      <c r="AW1176" s="79"/>
      <c r="AX1176" s="79"/>
      <c r="AY1176" s="79"/>
      <c r="AZ1176" s="79"/>
      <c r="BA1176">
        <v>1</v>
      </c>
      <c r="BB1176" s="78" t="str">
        <f>REPLACE(INDEX(GroupVertices[Group], MATCH(Edges[[#This Row],[Vertex 1]],GroupVertices[Vertex],0)),1,1,"")</f>
        <v>1</v>
      </c>
      <c r="BC1176" s="78" t="str">
        <f>REPLACE(INDEX(GroupVertices[Group], MATCH(Edges[[#This Row],[Vertex 2]],GroupVertices[Vertex],0)),1,1,"")</f>
        <v>1</v>
      </c>
      <c r="BD1176" s="48">
        <v>0</v>
      </c>
      <c r="BE1176" s="49">
        <v>0</v>
      </c>
      <c r="BF1176" s="48">
        <v>0</v>
      </c>
      <c r="BG1176" s="49">
        <v>0</v>
      </c>
      <c r="BH1176" s="48">
        <v>0</v>
      </c>
      <c r="BI1176" s="49">
        <v>0</v>
      </c>
      <c r="BJ1176" s="48">
        <v>13</v>
      </c>
      <c r="BK1176" s="49">
        <v>100</v>
      </c>
      <c r="BL1176" s="48">
        <v>13</v>
      </c>
    </row>
    <row r="1177" spans="1:64" x14ac:dyDescent="0.25">
      <c r="A1177" s="64" t="s">
        <v>694</v>
      </c>
      <c r="B1177" s="64" t="s">
        <v>694</v>
      </c>
      <c r="C1177" s="65" t="s">
        <v>15840</v>
      </c>
      <c r="D1177" s="66">
        <v>3.5</v>
      </c>
      <c r="E1177" s="67" t="s">
        <v>136</v>
      </c>
      <c r="F1177" s="68">
        <v>33.357142857142854</v>
      </c>
      <c r="G1177" s="65"/>
      <c r="H1177" s="69"/>
      <c r="I1177" s="70"/>
      <c r="J1177" s="70"/>
      <c r="K1177" s="34" t="s">
        <v>65</v>
      </c>
      <c r="L1177" s="77">
        <v>1177</v>
      </c>
      <c r="M1177" s="77"/>
      <c r="N1177" s="72"/>
      <c r="O1177" s="79" t="s">
        <v>176</v>
      </c>
      <c r="P1177" s="81">
        <v>43174.791921296295</v>
      </c>
      <c r="Q1177" s="79" t="s">
        <v>1610</v>
      </c>
      <c r="R1177" s="83" t="s">
        <v>2281</v>
      </c>
      <c r="S1177" s="79" t="s">
        <v>2610</v>
      </c>
      <c r="T1177" s="79" t="s">
        <v>2921</v>
      </c>
      <c r="U1177" s="79"/>
      <c r="V1177" s="83" t="s">
        <v>3822</v>
      </c>
      <c r="W1177" s="81">
        <v>43174.791921296295</v>
      </c>
      <c r="X1177" s="83" t="s">
        <v>4613</v>
      </c>
      <c r="Y1177" s="79"/>
      <c r="Z1177" s="79"/>
      <c r="AA1177" s="85" t="s">
        <v>5821</v>
      </c>
      <c r="AB1177" s="79"/>
      <c r="AC1177" s="79" t="b">
        <v>0</v>
      </c>
      <c r="AD1177" s="79">
        <v>2</v>
      </c>
      <c r="AE1177" s="85" t="s">
        <v>6296</v>
      </c>
      <c r="AF1177" s="79" t="b">
        <v>0</v>
      </c>
      <c r="AG1177" s="79" t="s">
        <v>6304</v>
      </c>
      <c r="AH1177" s="79"/>
      <c r="AI1177" s="85" t="s">
        <v>6296</v>
      </c>
      <c r="AJ1177" s="79" t="b">
        <v>0</v>
      </c>
      <c r="AK1177" s="79">
        <v>3</v>
      </c>
      <c r="AL1177" s="85" t="s">
        <v>6296</v>
      </c>
      <c r="AM1177" s="79" t="s">
        <v>6344</v>
      </c>
      <c r="AN1177" s="79" t="b">
        <v>0</v>
      </c>
      <c r="AO1177" s="85" t="s">
        <v>5821</v>
      </c>
      <c r="AP1177" s="79" t="s">
        <v>6415</v>
      </c>
      <c r="AQ1177" s="79">
        <v>0</v>
      </c>
      <c r="AR1177" s="79">
        <v>0</v>
      </c>
      <c r="AS1177" s="79"/>
      <c r="AT1177" s="79"/>
      <c r="AU1177" s="79"/>
      <c r="AV1177" s="79"/>
      <c r="AW1177" s="79"/>
      <c r="AX1177" s="79"/>
      <c r="AY1177" s="79"/>
      <c r="AZ1177" s="79"/>
      <c r="BA1177">
        <v>2</v>
      </c>
      <c r="BB1177" s="78" t="str">
        <f>REPLACE(INDEX(GroupVertices[Group], MATCH(Edges[[#This Row],[Vertex 1]],GroupVertices[Vertex],0)),1,1,"")</f>
        <v>31</v>
      </c>
      <c r="BC1177" s="78" t="str">
        <f>REPLACE(INDEX(GroupVertices[Group], MATCH(Edges[[#This Row],[Vertex 2]],GroupVertices[Vertex],0)),1,1,"")</f>
        <v>31</v>
      </c>
      <c r="BD1177" s="48">
        <v>0</v>
      </c>
      <c r="BE1177" s="49">
        <v>0</v>
      </c>
      <c r="BF1177" s="48">
        <v>0</v>
      </c>
      <c r="BG1177" s="49">
        <v>0</v>
      </c>
      <c r="BH1177" s="48">
        <v>0</v>
      </c>
      <c r="BI1177" s="49">
        <v>0</v>
      </c>
      <c r="BJ1177" s="48">
        <v>9</v>
      </c>
      <c r="BK1177" s="49">
        <v>100</v>
      </c>
      <c r="BL1177" s="48">
        <v>9</v>
      </c>
    </row>
    <row r="1178" spans="1:64" x14ac:dyDescent="0.25">
      <c r="A1178" s="64" t="s">
        <v>694</v>
      </c>
      <c r="B1178" s="64" t="s">
        <v>694</v>
      </c>
      <c r="C1178" s="65" t="s">
        <v>15840</v>
      </c>
      <c r="D1178" s="66">
        <v>3.5</v>
      </c>
      <c r="E1178" s="67" t="s">
        <v>136</v>
      </c>
      <c r="F1178" s="68">
        <v>33.357142857142854</v>
      </c>
      <c r="G1178" s="65"/>
      <c r="H1178" s="69"/>
      <c r="I1178" s="70"/>
      <c r="J1178" s="70"/>
      <c r="K1178" s="34" t="s">
        <v>65</v>
      </c>
      <c r="L1178" s="77">
        <v>1178</v>
      </c>
      <c r="M1178" s="77"/>
      <c r="N1178" s="72"/>
      <c r="O1178" s="79" t="s">
        <v>176</v>
      </c>
      <c r="P1178" s="81">
        <v>43177.625520833331</v>
      </c>
      <c r="Q1178" s="79" t="s">
        <v>1610</v>
      </c>
      <c r="R1178" s="83" t="s">
        <v>2281</v>
      </c>
      <c r="S1178" s="79" t="s">
        <v>2610</v>
      </c>
      <c r="T1178" s="79" t="s">
        <v>2921</v>
      </c>
      <c r="U1178" s="79"/>
      <c r="V1178" s="83" t="s">
        <v>3822</v>
      </c>
      <c r="W1178" s="81">
        <v>43177.625520833331</v>
      </c>
      <c r="X1178" s="83" t="s">
        <v>4614</v>
      </c>
      <c r="Y1178" s="79"/>
      <c r="Z1178" s="79"/>
      <c r="AA1178" s="85" t="s">
        <v>5822</v>
      </c>
      <c r="AB1178" s="79"/>
      <c r="AC1178" s="79" t="b">
        <v>0</v>
      </c>
      <c r="AD1178" s="79">
        <v>0</v>
      </c>
      <c r="AE1178" s="85" t="s">
        <v>6296</v>
      </c>
      <c r="AF1178" s="79" t="b">
        <v>0</v>
      </c>
      <c r="AG1178" s="79" t="s">
        <v>6304</v>
      </c>
      <c r="AH1178" s="79"/>
      <c r="AI1178" s="85" t="s">
        <v>6296</v>
      </c>
      <c r="AJ1178" s="79" t="b">
        <v>0</v>
      </c>
      <c r="AK1178" s="79">
        <v>2</v>
      </c>
      <c r="AL1178" s="85" t="s">
        <v>6296</v>
      </c>
      <c r="AM1178" s="79" t="s">
        <v>6344</v>
      </c>
      <c r="AN1178" s="79" t="b">
        <v>0</v>
      </c>
      <c r="AO1178" s="85" t="s">
        <v>5822</v>
      </c>
      <c r="AP1178" s="79" t="s">
        <v>176</v>
      </c>
      <c r="AQ1178" s="79">
        <v>0</v>
      </c>
      <c r="AR1178" s="79">
        <v>0</v>
      </c>
      <c r="AS1178" s="79"/>
      <c r="AT1178" s="79"/>
      <c r="AU1178" s="79"/>
      <c r="AV1178" s="79"/>
      <c r="AW1178" s="79"/>
      <c r="AX1178" s="79"/>
      <c r="AY1178" s="79"/>
      <c r="AZ1178" s="79"/>
      <c r="BA1178">
        <v>2</v>
      </c>
      <c r="BB1178" s="78" t="str">
        <f>REPLACE(INDEX(GroupVertices[Group], MATCH(Edges[[#This Row],[Vertex 1]],GroupVertices[Vertex],0)),1,1,"")</f>
        <v>31</v>
      </c>
      <c r="BC1178" s="78" t="str">
        <f>REPLACE(INDEX(GroupVertices[Group], MATCH(Edges[[#This Row],[Vertex 2]],GroupVertices[Vertex],0)),1,1,"")</f>
        <v>31</v>
      </c>
      <c r="BD1178" s="48">
        <v>0</v>
      </c>
      <c r="BE1178" s="49">
        <v>0</v>
      </c>
      <c r="BF1178" s="48">
        <v>0</v>
      </c>
      <c r="BG1178" s="49">
        <v>0</v>
      </c>
      <c r="BH1178" s="48">
        <v>0</v>
      </c>
      <c r="BI1178" s="49">
        <v>0</v>
      </c>
      <c r="BJ1178" s="48">
        <v>9</v>
      </c>
      <c r="BK1178" s="49">
        <v>100</v>
      </c>
      <c r="BL1178" s="48">
        <v>9</v>
      </c>
    </row>
    <row r="1179" spans="1:64" x14ac:dyDescent="0.25">
      <c r="A1179" s="64" t="s">
        <v>695</v>
      </c>
      <c r="B1179" s="64" t="s">
        <v>694</v>
      </c>
      <c r="C1179" s="65" t="s">
        <v>15839</v>
      </c>
      <c r="D1179" s="66">
        <v>3</v>
      </c>
      <c r="E1179" s="67" t="s">
        <v>132</v>
      </c>
      <c r="F1179" s="68">
        <v>35</v>
      </c>
      <c r="G1179" s="65"/>
      <c r="H1179" s="69"/>
      <c r="I1179" s="70"/>
      <c r="J1179" s="70"/>
      <c r="K1179" s="34" t="s">
        <v>65</v>
      </c>
      <c r="L1179" s="77">
        <v>1179</v>
      </c>
      <c r="M1179" s="77"/>
      <c r="N1179" s="72"/>
      <c r="O1179" s="79" t="s">
        <v>999</v>
      </c>
      <c r="P1179" s="81">
        <v>43177.653009259258</v>
      </c>
      <c r="Q1179" s="79" t="s">
        <v>1515</v>
      </c>
      <c r="R1179" s="83" t="s">
        <v>2281</v>
      </c>
      <c r="S1179" s="79" t="s">
        <v>2610</v>
      </c>
      <c r="T1179" s="79" t="s">
        <v>2921</v>
      </c>
      <c r="U1179" s="79"/>
      <c r="V1179" s="83" t="s">
        <v>3823</v>
      </c>
      <c r="W1179" s="81">
        <v>43177.653009259258</v>
      </c>
      <c r="X1179" s="83" t="s">
        <v>4615</v>
      </c>
      <c r="Y1179" s="79"/>
      <c r="Z1179" s="79"/>
      <c r="AA1179" s="85" t="s">
        <v>5823</v>
      </c>
      <c r="AB1179" s="79"/>
      <c r="AC1179" s="79" t="b">
        <v>0</v>
      </c>
      <c r="AD1179" s="79">
        <v>0</v>
      </c>
      <c r="AE1179" s="85" t="s">
        <v>6296</v>
      </c>
      <c r="AF1179" s="79" t="b">
        <v>0</v>
      </c>
      <c r="AG1179" s="79" t="s">
        <v>6304</v>
      </c>
      <c r="AH1179" s="79"/>
      <c r="AI1179" s="85" t="s">
        <v>6296</v>
      </c>
      <c r="AJ1179" s="79" t="b">
        <v>0</v>
      </c>
      <c r="AK1179" s="79">
        <v>2</v>
      </c>
      <c r="AL1179" s="85" t="s">
        <v>5822</v>
      </c>
      <c r="AM1179" s="79" t="s">
        <v>6331</v>
      </c>
      <c r="AN1179" s="79" t="b">
        <v>0</v>
      </c>
      <c r="AO1179" s="85" t="s">
        <v>5822</v>
      </c>
      <c r="AP1179" s="79" t="s">
        <v>176</v>
      </c>
      <c r="AQ1179" s="79">
        <v>0</v>
      </c>
      <c r="AR1179" s="79">
        <v>0</v>
      </c>
      <c r="AS1179" s="79"/>
      <c r="AT1179" s="79"/>
      <c r="AU1179" s="79"/>
      <c r="AV1179" s="79"/>
      <c r="AW1179" s="79"/>
      <c r="AX1179" s="79"/>
      <c r="AY1179" s="79"/>
      <c r="AZ1179" s="79"/>
      <c r="BA1179">
        <v>1</v>
      </c>
      <c r="BB1179" s="78" t="str">
        <f>REPLACE(INDEX(GroupVertices[Group], MATCH(Edges[[#This Row],[Vertex 1]],GroupVertices[Vertex],0)),1,1,"")</f>
        <v>31</v>
      </c>
      <c r="BC1179" s="78" t="str">
        <f>REPLACE(INDEX(GroupVertices[Group], MATCH(Edges[[#This Row],[Vertex 2]],GroupVertices[Vertex],0)),1,1,"")</f>
        <v>31</v>
      </c>
      <c r="BD1179" s="48">
        <v>0</v>
      </c>
      <c r="BE1179" s="49">
        <v>0</v>
      </c>
      <c r="BF1179" s="48">
        <v>0</v>
      </c>
      <c r="BG1179" s="49">
        <v>0</v>
      </c>
      <c r="BH1179" s="48">
        <v>0</v>
      </c>
      <c r="BI1179" s="49">
        <v>0</v>
      </c>
      <c r="BJ1179" s="48">
        <v>11</v>
      </c>
      <c r="BK1179" s="49">
        <v>100</v>
      </c>
      <c r="BL1179" s="48">
        <v>11</v>
      </c>
    </row>
    <row r="1180" spans="1:64" x14ac:dyDescent="0.25">
      <c r="A1180" s="64" t="s">
        <v>696</v>
      </c>
      <c r="B1180" s="64" t="s">
        <v>976</v>
      </c>
      <c r="C1180" s="65" t="s">
        <v>15839</v>
      </c>
      <c r="D1180" s="66">
        <v>3</v>
      </c>
      <c r="E1180" s="67" t="s">
        <v>132</v>
      </c>
      <c r="F1180" s="68">
        <v>35</v>
      </c>
      <c r="G1180" s="65"/>
      <c r="H1180" s="69"/>
      <c r="I1180" s="70"/>
      <c r="J1180" s="70"/>
      <c r="K1180" s="34" t="s">
        <v>65</v>
      </c>
      <c r="L1180" s="77">
        <v>1180</v>
      </c>
      <c r="M1180" s="77"/>
      <c r="N1180" s="72"/>
      <c r="O1180" s="79" t="s">
        <v>999</v>
      </c>
      <c r="P1180" s="81">
        <v>43177.630185185182</v>
      </c>
      <c r="Q1180" s="79" t="s">
        <v>1611</v>
      </c>
      <c r="R1180" s="79"/>
      <c r="S1180" s="79"/>
      <c r="T1180" s="79" t="s">
        <v>2965</v>
      </c>
      <c r="U1180" s="79"/>
      <c r="V1180" s="83" t="s">
        <v>3824</v>
      </c>
      <c r="W1180" s="81">
        <v>43177.630185185182</v>
      </c>
      <c r="X1180" s="83" t="s">
        <v>4616</v>
      </c>
      <c r="Y1180" s="79"/>
      <c r="Z1180" s="79"/>
      <c r="AA1180" s="85" t="s">
        <v>5824</v>
      </c>
      <c r="AB1180" s="79"/>
      <c r="AC1180" s="79" t="b">
        <v>0</v>
      </c>
      <c r="AD1180" s="79">
        <v>0</v>
      </c>
      <c r="AE1180" s="85" t="s">
        <v>6296</v>
      </c>
      <c r="AF1180" s="79" t="b">
        <v>0</v>
      </c>
      <c r="AG1180" s="79" t="s">
        <v>6304</v>
      </c>
      <c r="AH1180" s="79"/>
      <c r="AI1180" s="85" t="s">
        <v>6296</v>
      </c>
      <c r="AJ1180" s="79" t="b">
        <v>0</v>
      </c>
      <c r="AK1180" s="79">
        <v>3</v>
      </c>
      <c r="AL1180" s="85" t="s">
        <v>5094</v>
      </c>
      <c r="AM1180" s="79" t="s">
        <v>6328</v>
      </c>
      <c r="AN1180" s="79" t="b">
        <v>0</v>
      </c>
      <c r="AO1180" s="85" t="s">
        <v>5094</v>
      </c>
      <c r="AP1180" s="79" t="s">
        <v>176</v>
      </c>
      <c r="AQ1180" s="79">
        <v>0</v>
      </c>
      <c r="AR1180" s="79">
        <v>0</v>
      </c>
      <c r="AS1180" s="79"/>
      <c r="AT1180" s="79"/>
      <c r="AU1180" s="79"/>
      <c r="AV1180" s="79"/>
      <c r="AW1180" s="79"/>
      <c r="AX1180" s="79"/>
      <c r="AY1180" s="79"/>
      <c r="AZ1180" s="79"/>
      <c r="BA1180">
        <v>1</v>
      </c>
      <c r="BB1180" s="78" t="str">
        <f>REPLACE(INDEX(GroupVertices[Group], MATCH(Edges[[#This Row],[Vertex 1]],GroupVertices[Vertex],0)),1,1,"")</f>
        <v>4</v>
      </c>
      <c r="BC1180" s="78" t="str">
        <f>REPLACE(INDEX(GroupVertices[Group], MATCH(Edges[[#This Row],[Vertex 2]],GroupVertices[Vertex],0)),1,1,"")</f>
        <v>4</v>
      </c>
      <c r="BD1180" s="48"/>
      <c r="BE1180" s="49"/>
      <c r="BF1180" s="48"/>
      <c r="BG1180" s="49"/>
      <c r="BH1180" s="48"/>
      <c r="BI1180" s="49"/>
      <c r="BJ1180" s="48"/>
      <c r="BK1180" s="49"/>
      <c r="BL1180" s="48"/>
    </row>
    <row r="1181" spans="1:64" x14ac:dyDescent="0.25">
      <c r="A1181" s="64" t="s">
        <v>697</v>
      </c>
      <c r="B1181" s="64" t="s">
        <v>976</v>
      </c>
      <c r="C1181" s="65" t="s">
        <v>15839</v>
      </c>
      <c r="D1181" s="66">
        <v>3</v>
      </c>
      <c r="E1181" s="67" t="s">
        <v>132</v>
      </c>
      <c r="F1181" s="68">
        <v>35</v>
      </c>
      <c r="G1181" s="65"/>
      <c r="H1181" s="69"/>
      <c r="I1181" s="70"/>
      <c r="J1181" s="70"/>
      <c r="K1181" s="34" t="s">
        <v>65</v>
      </c>
      <c r="L1181" s="77">
        <v>1181</v>
      </c>
      <c r="M1181" s="77"/>
      <c r="N1181" s="72"/>
      <c r="O1181" s="79" t="s">
        <v>999</v>
      </c>
      <c r="P1181" s="81">
        <v>43177.654166666667</v>
      </c>
      <c r="Q1181" s="79" t="s">
        <v>1611</v>
      </c>
      <c r="R1181" s="79"/>
      <c r="S1181" s="79"/>
      <c r="T1181" s="79" t="s">
        <v>2965</v>
      </c>
      <c r="U1181" s="79"/>
      <c r="V1181" s="83" t="s">
        <v>3825</v>
      </c>
      <c r="W1181" s="81">
        <v>43177.654166666667</v>
      </c>
      <c r="X1181" s="83" t="s">
        <v>4617</v>
      </c>
      <c r="Y1181" s="79"/>
      <c r="Z1181" s="79"/>
      <c r="AA1181" s="85" t="s">
        <v>5825</v>
      </c>
      <c r="AB1181" s="79"/>
      <c r="AC1181" s="79" t="b">
        <v>0</v>
      </c>
      <c r="AD1181" s="79">
        <v>0</v>
      </c>
      <c r="AE1181" s="85" t="s">
        <v>6296</v>
      </c>
      <c r="AF1181" s="79" t="b">
        <v>0</v>
      </c>
      <c r="AG1181" s="79" t="s">
        <v>6304</v>
      </c>
      <c r="AH1181" s="79"/>
      <c r="AI1181" s="85" t="s">
        <v>6296</v>
      </c>
      <c r="AJ1181" s="79" t="b">
        <v>0</v>
      </c>
      <c r="AK1181" s="79">
        <v>3</v>
      </c>
      <c r="AL1181" s="85" t="s">
        <v>5094</v>
      </c>
      <c r="AM1181" s="79" t="s">
        <v>6331</v>
      </c>
      <c r="AN1181" s="79" t="b">
        <v>0</v>
      </c>
      <c r="AO1181" s="85" t="s">
        <v>5094</v>
      </c>
      <c r="AP1181" s="79" t="s">
        <v>176</v>
      </c>
      <c r="AQ1181" s="79">
        <v>0</v>
      </c>
      <c r="AR1181" s="79">
        <v>0</v>
      </c>
      <c r="AS1181" s="79"/>
      <c r="AT1181" s="79"/>
      <c r="AU1181" s="79"/>
      <c r="AV1181" s="79"/>
      <c r="AW1181" s="79"/>
      <c r="AX1181" s="79"/>
      <c r="AY1181" s="79"/>
      <c r="AZ1181" s="79"/>
      <c r="BA1181">
        <v>1</v>
      </c>
      <c r="BB1181" s="78" t="str">
        <f>REPLACE(INDEX(GroupVertices[Group], MATCH(Edges[[#This Row],[Vertex 1]],GroupVertices[Vertex],0)),1,1,"")</f>
        <v>4</v>
      </c>
      <c r="BC1181" s="78" t="str">
        <f>REPLACE(INDEX(GroupVertices[Group], MATCH(Edges[[#This Row],[Vertex 2]],GroupVertices[Vertex],0)),1,1,"")</f>
        <v>4</v>
      </c>
      <c r="BD1181" s="48"/>
      <c r="BE1181" s="49"/>
      <c r="BF1181" s="48"/>
      <c r="BG1181" s="49"/>
      <c r="BH1181" s="48"/>
      <c r="BI1181" s="49"/>
      <c r="BJ1181" s="48"/>
      <c r="BK1181" s="49"/>
      <c r="BL1181" s="48"/>
    </row>
    <row r="1182" spans="1:64" x14ac:dyDescent="0.25">
      <c r="A1182" s="64" t="s">
        <v>219</v>
      </c>
      <c r="B1182" s="64" t="s">
        <v>354</v>
      </c>
      <c r="C1182" s="65" t="s">
        <v>15840</v>
      </c>
      <c r="D1182" s="66">
        <v>3.5</v>
      </c>
      <c r="E1182" s="67" t="s">
        <v>136</v>
      </c>
      <c r="F1182" s="68">
        <v>33.357142857142854</v>
      </c>
      <c r="G1182" s="65"/>
      <c r="H1182" s="69"/>
      <c r="I1182" s="70"/>
      <c r="J1182" s="70"/>
      <c r="K1182" s="34" t="s">
        <v>65</v>
      </c>
      <c r="L1182" s="77">
        <v>1182</v>
      </c>
      <c r="M1182" s="77"/>
      <c r="N1182" s="72"/>
      <c r="O1182" s="79" t="s">
        <v>999</v>
      </c>
      <c r="P1182" s="81">
        <v>43177.497789351852</v>
      </c>
      <c r="Q1182" s="79" t="s">
        <v>1008</v>
      </c>
      <c r="R1182" s="79"/>
      <c r="S1182" s="79"/>
      <c r="T1182" s="79" t="s">
        <v>2654</v>
      </c>
      <c r="U1182" s="83" t="s">
        <v>3152</v>
      </c>
      <c r="V1182" s="83" t="s">
        <v>3152</v>
      </c>
      <c r="W1182" s="81">
        <v>43177.497789351852</v>
      </c>
      <c r="X1182" s="83" t="s">
        <v>3885</v>
      </c>
      <c r="Y1182" s="79"/>
      <c r="Z1182" s="79"/>
      <c r="AA1182" s="85" t="s">
        <v>5093</v>
      </c>
      <c r="AB1182" s="79"/>
      <c r="AC1182" s="79" t="b">
        <v>0</v>
      </c>
      <c r="AD1182" s="79">
        <v>4</v>
      </c>
      <c r="AE1182" s="85" t="s">
        <v>6296</v>
      </c>
      <c r="AF1182" s="79" t="b">
        <v>0</v>
      </c>
      <c r="AG1182" s="79" t="s">
        <v>6304</v>
      </c>
      <c r="AH1182" s="79"/>
      <c r="AI1182" s="85" t="s">
        <v>6296</v>
      </c>
      <c r="AJ1182" s="79" t="b">
        <v>0</v>
      </c>
      <c r="AK1182" s="79">
        <v>1</v>
      </c>
      <c r="AL1182" s="85" t="s">
        <v>6296</v>
      </c>
      <c r="AM1182" s="79" t="s">
        <v>6328</v>
      </c>
      <c r="AN1182" s="79" t="b">
        <v>0</v>
      </c>
      <c r="AO1182" s="85" t="s">
        <v>5093</v>
      </c>
      <c r="AP1182" s="79" t="s">
        <v>6415</v>
      </c>
      <c r="AQ1182" s="79">
        <v>0</v>
      </c>
      <c r="AR1182" s="79">
        <v>0</v>
      </c>
      <c r="AS1182" s="79" t="s">
        <v>6417</v>
      </c>
      <c r="AT1182" s="79" t="s">
        <v>6430</v>
      </c>
      <c r="AU1182" s="79" t="s">
        <v>6435</v>
      </c>
      <c r="AV1182" s="79" t="s">
        <v>6440</v>
      </c>
      <c r="AW1182" s="79" t="s">
        <v>6453</v>
      </c>
      <c r="AX1182" s="79" t="s">
        <v>6466</v>
      </c>
      <c r="AY1182" s="79" t="s">
        <v>6478</v>
      </c>
      <c r="AZ1182" s="83" t="s">
        <v>6480</v>
      </c>
      <c r="BA1182">
        <v>2</v>
      </c>
      <c r="BB1182" s="78" t="str">
        <f>REPLACE(INDEX(GroupVertices[Group], MATCH(Edges[[#This Row],[Vertex 1]],GroupVertices[Vertex],0)),1,1,"")</f>
        <v>4</v>
      </c>
      <c r="BC1182" s="78" t="str">
        <f>REPLACE(INDEX(GroupVertices[Group], MATCH(Edges[[#This Row],[Vertex 2]],GroupVertices[Vertex],0)),1,1,"")</f>
        <v>4</v>
      </c>
      <c r="BD1182" s="48"/>
      <c r="BE1182" s="49"/>
      <c r="BF1182" s="48"/>
      <c r="BG1182" s="49"/>
      <c r="BH1182" s="48"/>
      <c r="BI1182" s="49"/>
      <c r="BJ1182" s="48"/>
      <c r="BK1182" s="49"/>
      <c r="BL1182" s="48"/>
    </row>
    <row r="1183" spans="1:64" x14ac:dyDescent="0.25">
      <c r="A1183" s="64" t="s">
        <v>219</v>
      </c>
      <c r="B1183" s="64" t="s">
        <v>354</v>
      </c>
      <c r="C1183" s="65" t="s">
        <v>15840</v>
      </c>
      <c r="D1183" s="66">
        <v>3.5</v>
      </c>
      <c r="E1183" s="67" t="s">
        <v>136</v>
      </c>
      <c r="F1183" s="68">
        <v>33.357142857142854</v>
      </c>
      <c r="G1183" s="65"/>
      <c r="H1183" s="69"/>
      <c r="I1183" s="70"/>
      <c r="J1183" s="70"/>
      <c r="K1183" s="34" t="s">
        <v>65</v>
      </c>
      <c r="L1183" s="77">
        <v>1183</v>
      </c>
      <c r="M1183" s="77"/>
      <c r="N1183" s="72"/>
      <c r="O1183" s="79" t="s">
        <v>999</v>
      </c>
      <c r="P1183" s="81">
        <v>43177.453356481485</v>
      </c>
      <c r="Q1183" s="79" t="s">
        <v>1009</v>
      </c>
      <c r="R1183" s="79"/>
      <c r="S1183" s="79"/>
      <c r="T1183" s="79" t="s">
        <v>2655</v>
      </c>
      <c r="U1183" s="83" t="s">
        <v>3153</v>
      </c>
      <c r="V1183" s="83" t="s">
        <v>3153</v>
      </c>
      <c r="W1183" s="81">
        <v>43177.453356481485</v>
      </c>
      <c r="X1183" s="83" t="s">
        <v>3886</v>
      </c>
      <c r="Y1183" s="79"/>
      <c r="Z1183" s="79"/>
      <c r="AA1183" s="85" t="s">
        <v>5094</v>
      </c>
      <c r="AB1183" s="79"/>
      <c r="AC1183" s="79" t="b">
        <v>0</v>
      </c>
      <c r="AD1183" s="79">
        <v>11</v>
      </c>
      <c r="AE1183" s="85" t="s">
        <v>6296</v>
      </c>
      <c r="AF1183" s="79" t="b">
        <v>0</v>
      </c>
      <c r="AG1183" s="79" t="s">
        <v>6304</v>
      </c>
      <c r="AH1183" s="79"/>
      <c r="AI1183" s="85" t="s">
        <v>6296</v>
      </c>
      <c r="AJ1183" s="79" t="b">
        <v>0</v>
      </c>
      <c r="AK1183" s="79">
        <v>3</v>
      </c>
      <c r="AL1183" s="85" t="s">
        <v>6296</v>
      </c>
      <c r="AM1183" s="79" t="s">
        <v>6328</v>
      </c>
      <c r="AN1183" s="79" t="b">
        <v>0</v>
      </c>
      <c r="AO1183" s="85" t="s">
        <v>5094</v>
      </c>
      <c r="AP1183" s="79" t="s">
        <v>6415</v>
      </c>
      <c r="AQ1183" s="79">
        <v>0</v>
      </c>
      <c r="AR1183" s="79">
        <v>0</v>
      </c>
      <c r="AS1183" s="79" t="s">
        <v>6417</v>
      </c>
      <c r="AT1183" s="79" t="s">
        <v>6430</v>
      </c>
      <c r="AU1183" s="79" t="s">
        <v>6435</v>
      </c>
      <c r="AV1183" s="79" t="s">
        <v>6440</v>
      </c>
      <c r="AW1183" s="79" t="s">
        <v>6453</v>
      </c>
      <c r="AX1183" s="79" t="s">
        <v>6466</v>
      </c>
      <c r="AY1183" s="79" t="s">
        <v>6478</v>
      </c>
      <c r="AZ1183" s="83" t="s">
        <v>6480</v>
      </c>
      <c r="BA1183">
        <v>2</v>
      </c>
      <c r="BB1183" s="78" t="str">
        <f>REPLACE(INDEX(GroupVertices[Group], MATCH(Edges[[#This Row],[Vertex 1]],GroupVertices[Vertex],0)),1,1,"")</f>
        <v>4</v>
      </c>
      <c r="BC1183" s="78" t="str">
        <f>REPLACE(INDEX(GroupVertices[Group], MATCH(Edges[[#This Row],[Vertex 2]],GroupVertices[Vertex],0)),1,1,"")</f>
        <v>4</v>
      </c>
      <c r="BD1183" s="48"/>
      <c r="BE1183" s="49"/>
      <c r="BF1183" s="48"/>
      <c r="BG1183" s="49"/>
      <c r="BH1183" s="48"/>
      <c r="BI1183" s="49"/>
      <c r="BJ1183" s="48"/>
      <c r="BK1183" s="49"/>
      <c r="BL1183" s="48"/>
    </row>
    <row r="1184" spans="1:64" x14ac:dyDescent="0.25">
      <c r="A1184" s="64" t="s">
        <v>354</v>
      </c>
      <c r="B1184" s="64" t="s">
        <v>683</v>
      </c>
      <c r="C1184" s="65" t="s">
        <v>15839</v>
      </c>
      <c r="D1184" s="66">
        <v>3</v>
      </c>
      <c r="E1184" s="67" t="s">
        <v>132</v>
      </c>
      <c r="F1184" s="68">
        <v>35</v>
      </c>
      <c r="G1184" s="65"/>
      <c r="H1184" s="69"/>
      <c r="I1184" s="70"/>
      <c r="J1184" s="70"/>
      <c r="K1184" s="34" t="s">
        <v>65</v>
      </c>
      <c r="L1184" s="77">
        <v>1184</v>
      </c>
      <c r="M1184" s="77"/>
      <c r="N1184" s="72"/>
      <c r="O1184" s="79" t="s">
        <v>999</v>
      </c>
      <c r="P1184" s="81">
        <v>43166.66679398148</v>
      </c>
      <c r="Q1184" s="79" t="s">
        <v>1612</v>
      </c>
      <c r="R1184" s="83" t="s">
        <v>2327</v>
      </c>
      <c r="S1184" s="79" t="s">
        <v>2519</v>
      </c>
      <c r="T1184" s="79" t="s">
        <v>2966</v>
      </c>
      <c r="U1184" s="79"/>
      <c r="V1184" s="83" t="s">
        <v>3576</v>
      </c>
      <c r="W1184" s="81">
        <v>43166.66679398148</v>
      </c>
      <c r="X1184" s="83" t="s">
        <v>4618</v>
      </c>
      <c r="Y1184" s="79"/>
      <c r="Z1184" s="79"/>
      <c r="AA1184" s="85" t="s">
        <v>5826</v>
      </c>
      <c r="AB1184" s="79"/>
      <c r="AC1184" s="79" t="b">
        <v>0</v>
      </c>
      <c r="AD1184" s="79">
        <v>0</v>
      </c>
      <c r="AE1184" s="85" t="s">
        <v>6296</v>
      </c>
      <c r="AF1184" s="79" t="b">
        <v>0</v>
      </c>
      <c r="AG1184" s="79" t="s">
        <v>6304</v>
      </c>
      <c r="AH1184" s="79"/>
      <c r="AI1184" s="85" t="s">
        <v>6296</v>
      </c>
      <c r="AJ1184" s="79" t="b">
        <v>0</v>
      </c>
      <c r="AK1184" s="79">
        <v>3</v>
      </c>
      <c r="AL1184" s="85" t="s">
        <v>6159</v>
      </c>
      <c r="AM1184" s="79" t="s">
        <v>6330</v>
      </c>
      <c r="AN1184" s="79" t="b">
        <v>0</v>
      </c>
      <c r="AO1184" s="85" t="s">
        <v>6159</v>
      </c>
      <c r="AP1184" s="79" t="s">
        <v>176</v>
      </c>
      <c r="AQ1184" s="79">
        <v>0</v>
      </c>
      <c r="AR1184" s="79">
        <v>0</v>
      </c>
      <c r="AS1184" s="79"/>
      <c r="AT1184" s="79"/>
      <c r="AU1184" s="79"/>
      <c r="AV1184" s="79"/>
      <c r="AW1184" s="79"/>
      <c r="AX1184" s="79"/>
      <c r="AY1184" s="79"/>
      <c r="AZ1184" s="79"/>
      <c r="BA1184">
        <v>1</v>
      </c>
      <c r="BB1184" s="78" t="str">
        <f>REPLACE(INDEX(GroupVertices[Group], MATCH(Edges[[#This Row],[Vertex 1]],GroupVertices[Vertex],0)),1,1,"")</f>
        <v>4</v>
      </c>
      <c r="BC1184" s="78" t="str">
        <f>REPLACE(INDEX(GroupVertices[Group], MATCH(Edges[[#This Row],[Vertex 2]],GroupVertices[Vertex],0)),1,1,"")</f>
        <v>2</v>
      </c>
      <c r="BD1184" s="48">
        <v>0</v>
      </c>
      <c r="BE1184" s="49">
        <v>0</v>
      </c>
      <c r="BF1184" s="48">
        <v>0</v>
      </c>
      <c r="BG1184" s="49">
        <v>0</v>
      </c>
      <c r="BH1184" s="48">
        <v>0</v>
      </c>
      <c r="BI1184" s="49">
        <v>0</v>
      </c>
      <c r="BJ1184" s="48">
        <v>17</v>
      </c>
      <c r="BK1184" s="49">
        <v>100</v>
      </c>
      <c r="BL1184" s="48">
        <v>17</v>
      </c>
    </row>
    <row r="1185" spans="1:64" x14ac:dyDescent="0.25">
      <c r="A1185" s="64" t="s">
        <v>696</v>
      </c>
      <c r="B1185" s="64" t="s">
        <v>354</v>
      </c>
      <c r="C1185" s="65" t="s">
        <v>15839</v>
      </c>
      <c r="D1185" s="66">
        <v>3</v>
      </c>
      <c r="E1185" s="67" t="s">
        <v>132</v>
      </c>
      <c r="F1185" s="68">
        <v>35</v>
      </c>
      <c r="G1185" s="65"/>
      <c r="H1185" s="69"/>
      <c r="I1185" s="70"/>
      <c r="J1185" s="70"/>
      <c r="K1185" s="34" t="s">
        <v>65</v>
      </c>
      <c r="L1185" s="77">
        <v>1185</v>
      </c>
      <c r="M1185" s="77"/>
      <c r="N1185" s="72"/>
      <c r="O1185" s="79" t="s">
        <v>999</v>
      </c>
      <c r="P1185" s="81">
        <v>43177.630185185182</v>
      </c>
      <c r="Q1185" s="79" t="s">
        <v>1611</v>
      </c>
      <c r="R1185" s="79"/>
      <c r="S1185" s="79"/>
      <c r="T1185" s="79" t="s">
        <v>2965</v>
      </c>
      <c r="U1185" s="79"/>
      <c r="V1185" s="83" t="s">
        <v>3824</v>
      </c>
      <c r="W1185" s="81">
        <v>43177.630185185182</v>
      </c>
      <c r="X1185" s="83" t="s">
        <v>4616</v>
      </c>
      <c r="Y1185" s="79"/>
      <c r="Z1185" s="79"/>
      <c r="AA1185" s="85" t="s">
        <v>5824</v>
      </c>
      <c r="AB1185" s="79"/>
      <c r="AC1185" s="79" t="b">
        <v>0</v>
      </c>
      <c r="AD1185" s="79">
        <v>0</v>
      </c>
      <c r="AE1185" s="85" t="s">
        <v>6296</v>
      </c>
      <c r="AF1185" s="79" t="b">
        <v>0</v>
      </c>
      <c r="AG1185" s="79" t="s">
        <v>6304</v>
      </c>
      <c r="AH1185" s="79"/>
      <c r="AI1185" s="85" t="s">
        <v>6296</v>
      </c>
      <c r="AJ1185" s="79" t="b">
        <v>0</v>
      </c>
      <c r="AK1185" s="79">
        <v>3</v>
      </c>
      <c r="AL1185" s="85" t="s">
        <v>5094</v>
      </c>
      <c r="AM1185" s="79" t="s">
        <v>6328</v>
      </c>
      <c r="AN1185" s="79" t="b">
        <v>0</v>
      </c>
      <c r="AO1185" s="85" t="s">
        <v>5094</v>
      </c>
      <c r="AP1185" s="79" t="s">
        <v>176</v>
      </c>
      <c r="AQ1185" s="79">
        <v>0</v>
      </c>
      <c r="AR1185" s="79">
        <v>0</v>
      </c>
      <c r="AS1185" s="79"/>
      <c r="AT1185" s="79"/>
      <c r="AU1185" s="79"/>
      <c r="AV1185" s="79"/>
      <c r="AW1185" s="79"/>
      <c r="AX1185" s="79"/>
      <c r="AY1185" s="79"/>
      <c r="AZ1185" s="79"/>
      <c r="BA1185">
        <v>1</v>
      </c>
      <c r="BB1185" s="78" t="str">
        <f>REPLACE(INDEX(GroupVertices[Group], MATCH(Edges[[#This Row],[Vertex 1]],GroupVertices[Vertex],0)),1,1,"")</f>
        <v>4</v>
      </c>
      <c r="BC1185" s="78" t="str">
        <f>REPLACE(INDEX(GroupVertices[Group], MATCH(Edges[[#This Row],[Vertex 2]],GroupVertices[Vertex],0)),1,1,"")</f>
        <v>4</v>
      </c>
      <c r="BD1185" s="48"/>
      <c r="BE1185" s="49"/>
      <c r="BF1185" s="48"/>
      <c r="BG1185" s="49"/>
      <c r="BH1185" s="48"/>
      <c r="BI1185" s="49"/>
      <c r="BJ1185" s="48"/>
      <c r="BK1185" s="49"/>
      <c r="BL1185" s="48"/>
    </row>
    <row r="1186" spans="1:64" x14ac:dyDescent="0.25">
      <c r="A1186" s="64" t="s">
        <v>697</v>
      </c>
      <c r="B1186" s="64" t="s">
        <v>354</v>
      </c>
      <c r="C1186" s="65" t="s">
        <v>15839</v>
      </c>
      <c r="D1186" s="66">
        <v>3</v>
      </c>
      <c r="E1186" s="67" t="s">
        <v>132</v>
      </c>
      <c r="F1186" s="68">
        <v>35</v>
      </c>
      <c r="G1186" s="65"/>
      <c r="H1186" s="69"/>
      <c r="I1186" s="70"/>
      <c r="J1186" s="70"/>
      <c r="K1186" s="34" t="s">
        <v>65</v>
      </c>
      <c r="L1186" s="77">
        <v>1186</v>
      </c>
      <c r="M1186" s="77"/>
      <c r="N1186" s="72"/>
      <c r="O1186" s="79" t="s">
        <v>999</v>
      </c>
      <c r="P1186" s="81">
        <v>43177.654166666667</v>
      </c>
      <c r="Q1186" s="79" t="s">
        <v>1611</v>
      </c>
      <c r="R1186" s="79"/>
      <c r="S1186" s="79"/>
      <c r="T1186" s="79" t="s">
        <v>2965</v>
      </c>
      <c r="U1186" s="79"/>
      <c r="V1186" s="83" t="s">
        <v>3825</v>
      </c>
      <c r="W1186" s="81">
        <v>43177.654166666667</v>
      </c>
      <c r="X1186" s="83" t="s">
        <v>4617</v>
      </c>
      <c r="Y1186" s="79"/>
      <c r="Z1186" s="79"/>
      <c r="AA1186" s="85" t="s">
        <v>5825</v>
      </c>
      <c r="AB1186" s="79"/>
      <c r="AC1186" s="79" t="b">
        <v>0</v>
      </c>
      <c r="AD1186" s="79">
        <v>0</v>
      </c>
      <c r="AE1186" s="85" t="s">
        <v>6296</v>
      </c>
      <c r="AF1186" s="79" t="b">
        <v>0</v>
      </c>
      <c r="AG1186" s="79" t="s">
        <v>6304</v>
      </c>
      <c r="AH1186" s="79"/>
      <c r="AI1186" s="85" t="s">
        <v>6296</v>
      </c>
      <c r="AJ1186" s="79" t="b">
        <v>0</v>
      </c>
      <c r="AK1186" s="79">
        <v>3</v>
      </c>
      <c r="AL1186" s="85" t="s">
        <v>5094</v>
      </c>
      <c r="AM1186" s="79" t="s">
        <v>6331</v>
      </c>
      <c r="AN1186" s="79" t="b">
        <v>0</v>
      </c>
      <c r="AO1186" s="85" t="s">
        <v>5094</v>
      </c>
      <c r="AP1186" s="79" t="s">
        <v>176</v>
      </c>
      <c r="AQ1186" s="79">
        <v>0</v>
      </c>
      <c r="AR1186" s="79">
        <v>0</v>
      </c>
      <c r="AS1186" s="79"/>
      <c r="AT1186" s="79"/>
      <c r="AU1186" s="79"/>
      <c r="AV1186" s="79"/>
      <c r="AW1186" s="79"/>
      <c r="AX1186" s="79"/>
      <c r="AY1186" s="79"/>
      <c r="AZ1186" s="79"/>
      <c r="BA1186">
        <v>1</v>
      </c>
      <c r="BB1186" s="78" t="str">
        <f>REPLACE(INDEX(GroupVertices[Group], MATCH(Edges[[#This Row],[Vertex 1]],GroupVertices[Vertex],0)),1,1,"")</f>
        <v>4</v>
      </c>
      <c r="BC1186" s="78" t="str">
        <f>REPLACE(INDEX(GroupVertices[Group], MATCH(Edges[[#This Row],[Vertex 2]],GroupVertices[Vertex],0)),1,1,"")</f>
        <v>4</v>
      </c>
      <c r="BD1186" s="48"/>
      <c r="BE1186" s="49"/>
      <c r="BF1186" s="48"/>
      <c r="BG1186" s="49"/>
      <c r="BH1186" s="48"/>
      <c r="BI1186" s="49"/>
      <c r="BJ1186" s="48"/>
      <c r="BK1186" s="49"/>
      <c r="BL1186" s="48"/>
    </row>
    <row r="1187" spans="1:64" x14ac:dyDescent="0.25">
      <c r="A1187" s="64" t="s">
        <v>219</v>
      </c>
      <c r="B1187" s="64" t="s">
        <v>696</v>
      </c>
      <c r="C1187" s="65" t="s">
        <v>15839</v>
      </c>
      <c r="D1187" s="66">
        <v>3</v>
      </c>
      <c r="E1187" s="67" t="s">
        <v>132</v>
      </c>
      <c r="F1187" s="68">
        <v>35</v>
      </c>
      <c r="G1187" s="65"/>
      <c r="H1187" s="69"/>
      <c r="I1187" s="70"/>
      <c r="J1187" s="70"/>
      <c r="K1187" s="34" t="s">
        <v>66</v>
      </c>
      <c r="L1187" s="77">
        <v>1187</v>
      </c>
      <c r="M1187" s="77"/>
      <c r="N1187" s="72"/>
      <c r="O1187" s="79" t="s">
        <v>999</v>
      </c>
      <c r="P1187" s="81">
        <v>43177.453356481485</v>
      </c>
      <c r="Q1187" s="79" t="s">
        <v>1009</v>
      </c>
      <c r="R1187" s="79"/>
      <c r="S1187" s="79"/>
      <c r="T1187" s="79" t="s">
        <v>2655</v>
      </c>
      <c r="U1187" s="83" t="s">
        <v>3153</v>
      </c>
      <c r="V1187" s="83" t="s">
        <v>3153</v>
      </c>
      <c r="W1187" s="81">
        <v>43177.453356481485</v>
      </c>
      <c r="X1187" s="83" t="s">
        <v>3886</v>
      </c>
      <c r="Y1187" s="79"/>
      <c r="Z1187" s="79"/>
      <c r="AA1187" s="85" t="s">
        <v>5094</v>
      </c>
      <c r="AB1187" s="79"/>
      <c r="AC1187" s="79" t="b">
        <v>0</v>
      </c>
      <c r="AD1187" s="79">
        <v>11</v>
      </c>
      <c r="AE1187" s="85" t="s">
        <v>6296</v>
      </c>
      <c r="AF1187" s="79" t="b">
        <v>0</v>
      </c>
      <c r="AG1187" s="79" t="s">
        <v>6304</v>
      </c>
      <c r="AH1187" s="79"/>
      <c r="AI1187" s="85" t="s">
        <v>6296</v>
      </c>
      <c r="AJ1187" s="79" t="b">
        <v>0</v>
      </c>
      <c r="AK1187" s="79">
        <v>3</v>
      </c>
      <c r="AL1187" s="85" t="s">
        <v>6296</v>
      </c>
      <c r="AM1187" s="79" t="s">
        <v>6328</v>
      </c>
      <c r="AN1187" s="79" t="b">
        <v>0</v>
      </c>
      <c r="AO1187" s="85" t="s">
        <v>5094</v>
      </c>
      <c r="AP1187" s="79" t="s">
        <v>6415</v>
      </c>
      <c r="AQ1187" s="79">
        <v>0</v>
      </c>
      <c r="AR1187" s="79">
        <v>0</v>
      </c>
      <c r="AS1187" s="79" t="s">
        <v>6417</v>
      </c>
      <c r="AT1187" s="79" t="s">
        <v>6430</v>
      </c>
      <c r="AU1187" s="79" t="s">
        <v>6435</v>
      </c>
      <c r="AV1187" s="79" t="s">
        <v>6440</v>
      </c>
      <c r="AW1187" s="79" t="s">
        <v>6453</v>
      </c>
      <c r="AX1187" s="79" t="s">
        <v>6466</v>
      </c>
      <c r="AY1187" s="79" t="s">
        <v>6478</v>
      </c>
      <c r="AZ1187" s="83" t="s">
        <v>6480</v>
      </c>
      <c r="BA1187">
        <v>1</v>
      </c>
      <c r="BB1187" s="78" t="str">
        <f>REPLACE(INDEX(GroupVertices[Group], MATCH(Edges[[#This Row],[Vertex 1]],GroupVertices[Vertex],0)),1,1,"")</f>
        <v>4</v>
      </c>
      <c r="BC1187" s="78" t="str">
        <f>REPLACE(INDEX(GroupVertices[Group], MATCH(Edges[[#This Row],[Vertex 2]],GroupVertices[Vertex],0)),1,1,"")</f>
        <v>4</v>
      </c>
      <c r="BD1187" s="48"/>
      <c r="BE1187" s="49"/>
      <c r="BF1187" s="48"/>
      <c r="BG1187" s="49"/>
      <c r="BH1187" s="48"/>
      <c r="BI1187" s="49"/>
      <c r="BJ1187" s="48"/>
      <c r="BK1187" s="49"/>
      <c r="BL1187" s="48"/>
    </row>
    <row r="1188" spans="1:64" x14ac:dyDescent="0.25">
      <c r="A1188" s="64" t="s">
        <v>696</v>
      </c>
      <c r="B1188" s="64" t="s">
        <v>977</v>
      </c>
      <c r="C1188" s="65" t="s">
        <v>15839</v>
      </c>
      <c r="D1188" s="66">
        <v>3</v>
      </c>
      <c r="E1188" s="67" t="s">
        <v>132</v>
      </c>
      <c r="F1188" s="68">
        <v>35</v>
      </c>
      <c r="G1188" s="65"/>
      <c r="H1188" s="69"/>
      <c r="I1188" s="70"/>
      <c r="J1188" s="70"/>
      <c r="K1188" s="34" t="s">
        <v>65</v>
      </c>
      <c r="L1188" s="77">
        <v>1188</v>
      </c>
      <c r="M1188" s="77"/>
      <c r="N1188" s="72"/>
      <c r="O1188" s="79" t="s">
        <v>999</v>
      </c>
      <c r="P1188" s="81">
        <v>43177.630185185182</v>
      </c>
      <c r="Q1188" s="79" t="s">
        <v>1611</v>
      </c>
      <c r="R1188" s="79"/>
      <c r="S1188" s="79"/>
      <c r="T1188" s="79" t="s">
        <v>2965</v>
      </c>
      <c r="U1188" s="79"/>
      <c r="V1188" s="83" t="s">
        <v>3824</v>
      </c>
      <c r="W1188" s="81">
        <v>43177.630185185182</v>
      </c>
      <c r="X1188" s="83" t="s">
        <v>4616</v>
      </c>
      <c r="Y1188" s="79"/>
      <c r="Z1188" s="79"/>
      <c r="AA1188" s="85" t="s">
        <v>5824</v>
      </c>
      <c r="AB1188" s="79"/>
      <c r="AC1188" s="79" t="b">
        <v>0</v>
      </c>
      <c r="AD1188" s="79">
        <v>0</v>
      </c>
      <c r="AE1188" s="85" t="s">
        <v>6296</v>
      </c>
      <c r="AF1188" s="79" t="b">
        <v>0</v>
      </c>
      <c r="AG1188" s="79" t="s">
        <v>6304</v>
      </c>
      <c r="AH1188" s="79"/>
      <c r="AI1188" s="85" t="s">
        <v>6296</v>
      </c>
      <c r="AJ1188" s="79" t="b">
        <v>0</v>
      </c>
      <c r="AK1188" s="79">
        <v>3</v>
      </c>
      <c r="AL1188" s="85" t="s">
        <v>5094</v>
      </c>
      <c r="AM1188" s="79" t="s">
        <v>6328</v>
      </c>
      <c r="AN1188" s="79" t="b">
        <v>0</v>
      </c>
      <c r="AO1188" s="85" t="s">
        <v>5094</v>
      </c>
      <c r="AP1188" s="79" t="s">
        <v>176</v>
      </c>
      <c r="AQ1188" s="79">
        <v>0</v>
      </c>
      <c r="AR1188" s="79">
        <v>0</v>
      </c>
      <c r="AS1188" s="79"/>
      <c r="AT1188" s="79"/>
      <c r="AU1188" s="79"/>
      <c r="AV1188" s="79"/>
      <c r="AW1188" s="79"/>
      <c r="AX1188" s="79"/>
      <c r="AY1188" s="79"/>
      <c r="AZ1188" s="79"/>
      <c r="BA1188">
        <v>1</v>
      </c>
      <c r="BB1188" s="78" t="str">
        <f>REPLACE(INDEX(GroupVertices[Group], MATCH(Edges[[#This Row],[Vertex 1]],GroupVertices[Vertex],0)),1,1,"")</f>
        <v>4</v>
      </c>
      <c r="BC1188" s="78" t="str">
        <f>REPLACE(INDEX(GroupVertices[Group], MATCH(Edges[[#This Row],[Vertex 2]],GroupVertices[Vertex],0)),1,1,"")</f>
        <v>4</v>
      </c>
      <c r="BD1188" s="48"/>
      <c r="BE1188" s="49"/>
      <c r="BF1188" s="48"/>
      <c r="BG1188" s="49"/>
      <c r="BH1188" s="48"/>
      <c r="BI1188" s="49"/>
      <c r="BJ1188" s="48"/>
      <c r="BK1188" s="49"/>
      <c r="BL1188" s="48"/>
    </row>
    <row r="1189" spans="1:64" x14ac:dyDescent="0.25">
      <c r="A1189" s="64" t="s">
        <v>696</v>
      </c>
      <c r="B1189" s="64" t="s">
        <v>978</v>
      </c>
      <c r="C1189" s="65" t="s">
        <v>15839</v>
      </c>
      <c r="D1189" s="66">
        <v>3</v>
      </c>
      <c r="E1189" s="67" t="s">
        <v>132</v>
      </c>
      <c r="F1189" s="68">
        <v>35</v>
      </c>
      <c r="G1189" s="65"/>
      <c r="H1189" s="69"/>
      <c r="I1189" s="70"/>
      <c r="J1189" s="70"/>
      <c r="K1189" s="34" t="s">
        <v>65</v>
      </c>
      <c r="L1189" s="77">
        <v>1189</v>
      </c>
      <c r="M1189" s="77"/>
      <c r="N1189" s="72"/>
      <c r="O1189" s="79" t="s">
        <v>999</v>
      </c>
      <c r="P1189" s="81">
        <v>43177.630185185182</v>
      </c>
      <c r="Q1189" s="79" t="s">
        <v>1611</v>
      </c>
      <c r="R1189" s="79"/>
      <c r="S1189" s="79"/>
      <c r="T1189" s="79" t="s">
        <v>2965</v>
      </c>
      <c r="U1189" s="79"/>
      <c r="V1189" s="83" t="s">
        <v>3824</v>
      </c>
      <c r="W1189" s="81">
        <v>43177.630185185182</v>
      </c>
      <c r="X1189" s="83" t="s">
        <v>4616</v>
      </c>
      <c r="Y1189" s="79"/>
      <c r="Z1189" s="79"/>
      <c r="AA1189" s="85" t="s">
        <v>5824</v>
      </c>
      <c r="AB1189" s="79"/>
      <c r="AC1189" s="79" t="b">
        <v>0</v>
      </c>
      <c r="AD1189" s="79">
        <v>0</v>
      </c>
      <c r="AE1189" s="85" t="s">
        <v>6296</v>
      </c>
      <c r="AF1189" s="79" t="b">
        <v>0</v>
      </c>
      <c r="AG1189" s="79" t="s">
        <v>6304</v>
      </c>
      <c r="AH1189" s="79"/>
      <c r="AI1189" s="85" t="s">
        <v>6296</v>
      </c>
      <c r="AJ1189" s="79" t="b">
        <v>0</v>
      </c>
      <c r="AK1189" s="79">
        <v>3</v>
      </c>
      <c r="AL1189" s="85" t="s">
        <v>5094</v>
      </c>
      <c r="AM1189" s="79" t="s">
        <v>6328</v>
      </c>
      <c r="AN1189" s="79" t="b">
        <v>0</v>
      </c>
      <c r="AO1189" s="85" t="s">
        <v>5094</v>
      </c>
      <c r="AP1189" s="79" t="s">
        <v>176</v>
      </c>
      <c r="AQ1189" s="79">
        <v>0</v>
      </c>
      <c r="AR1189" s="79">
        <v>0</v>
      </c>
      <c r="AS1189" s="79"/>
      <c r="AT1189" s="79"/>
      <c r="AU1189" s="79"/>
      <c r="AV1189" s="79"/>
      <c r="AW1189" s="79"/>
      <c r="AX1189" s="79"/>
      <c r="AY1189" s="79"/>
      <c r="AZ1189" s="79"/>
      <c r="BA1189">
        <v>1</v>
      </c>
      <c r="BB1189" s="78" t="str">
        <f>REPLACE(INDEX(GroupVertices[Group], MATCH(Edges[[#This Row],[Vertex 1]],GroupVertices[Vertex],0)),1,1,"")</f>
        <v>4</v>
      </c>
      <c r="BC1189" s="78" t="str">
        <f>REPLACE(INDEX(GroupVertices[Group], MATCH(Edges[[#This Row],[Vertex 2]],GroupVertices[Vertex],0)),1,1,"")</f>
        <v>4</v>
      </c>
      <c r="BD1189" s="48"/>
      <c r="BE1189" s="49"/>
      <c r="BF1189" s="48"/>
      <c r="BG1189" s="49"/>
      <c r="BH1189" s="48"/>
      <c r="BI1189" s="49"/>
      <c r="BJ1189" s="48"/>
      <c r="BK1189" s="49"/>
      <c r="BL1189" s="48"/>
    </row>
    <row r="1190" spans="1:64" x14ac:dyDescent="0.25">
      <c r="A1190" s="64" t="s">
        <v>696</v>
      </c>
      <c r="B1190" s="64" t="s">
        <v>979</v>
      </c>
      <c r="C1190" s="65" t="s">
        <v>15839</v>
      </c>
      <c r="D1190" s="66">
        <v>3</v>
      </c>
      <c r="E1190" s="67" t="s">
        <v>132</v>
      </c>
      <c r="F1190" s="68">
        <v>35</v>
      </c>
      <c r="G1190" s="65"/>
      <c r="H1190" s="69"/>
      <c r="I1190" s="70"/>
      <c r="J1190" s="70"/>
      <c r="K1190" s="34" t="s">
        <v>65</v>
      </c>
      <c r="L1190" s="77">
        <v>1190</v>
      </c>
      <c r="M1190" s="77"/>
      <c r="N1190" s="72"/>
      <c r="O1190" s="79" t="s">
        <v>999</v>
      </c>
      <c r="P1190" s="81">
        <v>43177.630185185182</v>
      </c>
      <c r="Q1190" s="79" t="s">
        <v>1611</v>
      </c>
      <c r="R1190" s="79"/>
      <c r="S1190" s="79"/>
      <c r="T1190" s="79" t="s">
        <v>2965</v>
      </c>
      <c r="U1190" s="79"/>
      <c r="V1190" s="83" t="s">
        <v>3824</v>
      </c>
      <c r="W1190" s="81">
        <v>43177.630185185182</v>
      </c>
      <c r="X1190" s="83" t="s">
        <v>4616</v>
      </c>
      <c r="Y1190" s="79"/>
      <c r="Z1190" s="79"/>
      <c r="AA1190" s="85" t="s">
        <v>5824</v>
      </c>
      <c r="AB1190" s="79"/>
      <c r="AC1190" s="79" t="b">
        <v>0</v>
      </c>
      <c r="AD1190" s="79">
        <v>0</v>
      </c>
      <c r="AE1190" s="85" t="s">
        <v>6296</v>
      </c>
      <c r="AF1190" s="79" t="b">
        <v>0</v>
      </c>
      <c r="AG1190" s="79" t="s">
        <v>6304</v>
      </c>
      <c r="AH1190" s="79"/>
      <c r="AI1190" s="85" t="s">
        <v>6296</v>
      </c>
      <c r="AJ1190" s="79" t="b">
        <v>0</v>
      </c>
      <c r="AK1190" s="79">
        <v>3</v>
      </c>
      <c r="AL1190" s="85" t="s">
        <v>5094</v>
      </c>
      <c r="AM1190" s="79" t="s">
        <v>6328</v>
      </c>
      <c r="AN1190" s="79" t="b">
        <v>0</v>
      </c>
      <c r="AO1190" s="85" t="s">
        <v>5094</v>
      </c>
      <c r="AP1190" s="79" t="s">
        <v>176</v>
      </c>
      <c r="AQ1190" s="79">
        <v>0</v>
      </c>
      <c r="AR1190" s="79">
        <v>0</v>
      </c>
      <c r="AS1190" s="79"/>
      <c r="AT1190" s="79"/>
      <c r="AU1190" s="79"/>
      <c r="AV1190" s="79"/>
      <c r="AW1190" s="79"/>
      <c r="AX1190" s="79"/>
      <c r="AY1190" s="79"/>
      <c r="AZ1190" s="79"/>
      <c r="BA1190">
        <v>1</v>
      </c>
      <c r="BB1190" s="78" t="str">
        <f>REPLACE(INDEX(GroupVertices[Group], MATCH(Edges[[#This Row],[Vertex 1]],GroupVertices[Vertex],0)),1,1,"")</f>
        <v>4</v>
      </c>
      <c r="BC1190" s="78" t="str">
        <f>REPLACE(INDEX(GroupVertices[Group], MATCH(Edges[[#This Row],[Vertex 2]],GroupVertices[Vertex],0)),1,1,"")</f>
        <v>4</v>
      </c>
      <c r="BD1190" s="48">
        <v>0</v>
      </c>
      <c r="BE1190" s="49">
        <v>0</v>
      </c>
      <c r="BF1190" s="48">
        <v>0</v>
      </c>
      <c r="BG1190" s="49">
        <v>0</v>
      </c>
      <c r="BH1190" s="48">
        <v>0</v>
      </c>
      <c r="BI1190" s="49">
        <v>0</v>
      </c>
      <c r="BJ1190" s="48">
        <v>13</v>
      </c>
      <c r="BK1190" s="49">
        <v>100</v>
      </c>
      <c r="BL1190" s="48">
        <v>13</v>
      </c>
    </row>
    <row r="1191" spans="1:64" x14ac:dyDescent="0.25">
      <c r="A1191" s="64" t="s">
        <v>696</v>
      </c>
      <c r="B1191" s="64" t="s">
        <v>219</v>
      </c>
      <c r="C1191" s="65" t="s">
        <v>15839</v>
      </c>
      <c r="D1191" s="66">
        <v>3</v>
      </c>
      <c r="E1191" s="67" t="s">
        <v>132</v>
      </c>
      <c r="F1191" s="68">
        <v>35</v>
      </c>
      <c r="G1191" s="65"/>
      <c r="H1191" s="69"/>
      <c r="I1191" s="70"/>
      <c r="J1191" s="70"/>
      <c r="K1191" s="34" t="s">
        <v>66</v>
      </c>
      <c r="L1191" s="77">
        <v>1191</v>
      </c>
      <c r="M1191" s="77"/>
      <c r="N1191" s="72"/>
      <c r="O1191" s="79" t="s">
        <v>999</v>
      </c>
      <c r="P1191" s="81">
        <v>43177.630185185182</v>
      </c>
      <c r="Q1191" s="79" t="s">
        <v>1611</v>
      </c>
      <c r="R1191" s="79"/>
      <c r="S1191" s="79"/>
      <c r="T1191" s="79" t="s">
        <v>2965</v>
      </c>
      <c r="U1191" s="79"/>
      <c r="V1191" s="83" t="s">
        <v>3824</v>
      </c>
      <c r="W1191" s="81">
        <v>43177.630185185182</v>
      </c>
      <c r="X1191" s="83" t="s">
        <v>4616</v>
      </c>
      <c r="Y1191" s="79"/>
      <c r="Z1191" s="79"/>
      <c r="AA1191" s="85" t="s">
        <v>5824</v>
      </c>
      <c r="AB1191" s="79"/>
      <c r="AC1191" s="79" t="b">
        <v>0</v>
      </c>
      <c r="AD1191" s="79">
        <v>0</v>
      </c>
      <c r="AE1191" s="85" t="s">
        <v>6296</v>
      </c>
      <c r="AF1191" s="79" t="b">
        <v>0</v>
      </c>
      <c r="AG1191" s="79" t="s">
        <v>6304</v>
      </c>
      <c r="AH1191" s="79"/>
      <c r="AI1191" s="85" t="s">
        <v>6296</v>
      </c>
      <c r="AJ1191" s="79" t="b">
        <v>0</v>
      </c>
      <c r="AK1191" s="79">
        <v>3</v>
      </c>
      <c r="AL1191" s="85" t="s">
        <v>5094</v>
      </c>
      <c r="AM1191" s="79" t="s">
        <v>6328</v>
      </c>
      <c r="AN1191" s="79" t="b">
        <v>0</v>
      </c>
      <c r="AO1191" s="85" t="s">
        <v>5094</v>
      </c>
      <c r="AP1191" s="79" t="s">
        <v>176</v>
      </c>
      <c r="AQ1191" s="79">
        <v>0</v>
      </c>
      <c r="AR1191" s="79">
        <v>0</v>
      </c>
      <c r="AS1191" s="79"/>
      <c r="AT1191" s="79"/>
      <c r="AU1191" s="79"/>
      <c r="AV1191" s="79"/>
      <c r="AW1191" s="79"/>
      <c r="AX1191" s="79"/>
      <c r="AY1191" s="79"/>
      <c r="AZ1191" s="79"/>
      <c r="BA1191">
        <v>1</v>
      </c>
      <c r="BB1191" s="78" t="str">
        <f>REPLACE(INDEX(GroupVertices[Group], MATCH(Edges[[#This Row],[Vertex 1]],GroupVertices[Vertex],0)),1,1,"")</f>
        <v>4</v>
      </c>
      <c r="BC1191" s="78" t="str">
        <f>REPLACE(INDEX(GroupVertices[Group], MATCH(Edges[[#This Row],[Vertex 2]],GroupVertices[Vertex],0)),1,1,"")</f>
        <v>4</v>
      </c>
      <c r="BD1191" s="48"/>
      <c r="BE1191" s="49"/>
      <c r="BF1191" s="48"/>
      <c r="BG1191" s="49"/>
      <c r="BH1191" s="48"/>
      <c r="BI1191" s="49"/>
      <c r="BJ1191" s="48"/>
      <c r="BK1191" s="49"/>
      <c r="BL1191" s="48"/>
    </row>
    <row r="1192" spans="1:64" x14ac:dyDescent="0.25">
      <c r="A1192" s="64" t="s">
        <v>697</v>
      </c>
      <c r="B1192" s="64" t="s">
        <v>696</v>
      </c>
      <c r="C1192" s="65" t="s">
        <v>15839</v>
      </c>
      <c r="D1192" s="66">
        <v>3</v>
      </c>
      <c r="E1192" s="67" t="s">
        <v>132</v>
      </c>
      <c r="F1192" s="68">
        <v>35</v>
      </c>
      <c r="G1192" s="65"/>
      <c r="H1192" s="69"/>
      <c r="I1192" s="70"/>
      <c r="J1192" s="70"/>
      <c r="K1192" s="34" t="s">
        <v>65</v>
      </c>
      <c r="L1192" s="77">
        <v>1192</v>
      </c>
      <c r="M1192" s="77"/>
      <c r="N1192" s="72"/>
      <c r="O1192" s="79" t="s">
        <v>999</v>
      </c>
      <c r="P1192" s="81">
        <v>43177.654166666667</v>
      </c>
      <c r="Q1192" s="79" t="s">
        <v>1611</v>
      </c>
      <c r="R1192" s="79"/>
      <c r="S1192" s="79"/>
      <c r="T1192" s="79" t="s">
        <v>2965</v>
      </c>
      <c r="U1192" s="79"/>
      <c r="V1192" s="83" t="s">
        <v>3825</v>
      </c>
      <c r="W1192" s="81">
        <v>43177.654166666667</v>
      </c>
      <c r="X1192" s="83" t="s">
        <v>4617</v>
      </c>
      <c r="Y1192" s="79"/>
      <c r="Z1192" s="79"/>
      <c r="AA1192" s="85" t="s">
        <v>5825</v>
      </c>
      <c r="AB1192" s="79"/>
      <c r="AC1192" s="79" t="b">
        <v>0</v>
      </c>
      <c r="AD1192" s="79">
        <v>0</v>
      </c>
      <c r="AE1192" s="85" t="s">
        <v>6296</v>
      </c>
      <c r="AF1192" s="79" t="b">
        <v>0</v>
      </c>
      <c r="AG1192" s="79" t="s">
        <v>6304</v>
      </c>
      <c r="AH1192" s="79"/>
      <c r="AI1192" s="85" t="s">
        <v>6296</v>
      </c>
      <c r="AJ1192" s="79" t="b">
        <v>0</v>
      </c>
      <c r="AK1192" s="79">
        <v>3</v>
      </c>
      <c r="AL1192" s="85" t="s">
        <v>5094</v>
      </c>
      <c r="AM1192" s="79" t="s">
        <v>6331</v>
      </c>
      <c r="AN1192" s="79" t="b">
        <v>0</v>
      </c>
      <c r="AO1192" s="85" t="s">
        <v>5094</v>
      </c>
      <c r="AP1192" s="79" t="s">
        <v>176</v>
      </c>
      <c r="AQ1192" s="79">
        <v>0</v>
      </c>
      <c r="AR1192" s="79">
        <v>0</v>
      </c>
      <c r="AS1192" s="79"/>
      <c r="AT1192" s="79"/>
      <c r="AU1192" s="79"/>
      <c r="AV1192" s="79"/>
      <c r="AW1192" s="79"/>
      <c r="AX1192" s="79"/>
      <c r="AY1192" s="79"/>
      <c r="AZ1192" s="79"/>
      <c r="BA1192">
        <v>1</v>
      </c>
      <c r="BB1192" s="78" t="str">
        <f>REPLACE(INDEX(GroupVertices[Group], MATCH(Edges[[#This Row],[Vertex 1]],GroupVertices[Vertex],0)),1,1,"")</f>
        <v>4</v>
      </c>
      <c r="BC1192" s="78" t="str">
        <f>REPLACE(INDEX(GroupVertices[Group], MATCH(Edges[[#This Row],[Vertex 2]],GroupVertices[Vertex],0)),1,1,"")</f>
        <v>4</v>
      </c>
      <c r="BD1192" s="48"/>
      <c r="BE1192" s="49"/>
      <c r="BF1192" s="48"/>
      <c r="BG1192" s="49"/>
      <c r="BH1192" s="48"/>
      <c r="BI1192" s="49"/>
      <c r="BJ1192" s="48"/>
      <c r="BK1192" s="49"/>
      <c r="BL1192" s="48"/>
    </row>
    <row r="1193" spans="1:64" x14ac:dyDescent="0.25">
      <c r="A1193" s="64" t="s">
        <v>219</v>
      </c>
      <c r="B1193" s="64" t="s">
        <v>977</v>
      </c>
      <c r="C1193" s="65" t="s">
        <v>15839</v>
      </c>
      <c r="D1193" s="66">
        <v>3</v>
      </c>
      <c r="E1193" s="67" t="s">
        <v>132</v>
      </c>
      <c r="F1193" s="68">
        <v>35</v>
      </c>
      <c r="G1193" s="65"/>
      <c r="H1193" s="69"/>
      <c r="I1193" s="70"/>
      <c r="J1193" s="70"/>
      <c r="K1193" s="34" t="s">
        <v>65</v>
      </c>
      <c r="L1193" s="77">
        <v>1193</v>
      </c>
      <c r="M1193" s="77"/>
      <c r="N1193" s="72"/>
      <c r="O1193" s="79" t="s">
        <v>999</v>
      </c>
      <c r="P1193" s="81">
        <v>43177.453356481485</v>
      </c>
      <c r="Q1193" s="79" t="s">
        <v>1009</v>
      </c>
      <c r="R1193" s="79"/>
      <c r="S1193" s="79"/>
      <c r="T1193" s="79" t="s">
        <v>2655</v>
      </c>
      <c r="U1193" s="83" t="s">
        <v>3153</v>
      </c>
      <c r="V1193" s="83" t="s">
        <v>3153</v>
      </c>
      <c r="W1193" s="81">
        <v>43177.453356481485</v>
      </c>
      <c r="X1193" s="83" t="s">
        <v>3886</v>
      </c>
      <c r="Y1193" s="79"/>
      <c r="Z1193" s="79"/>
      <c r="AA1193" s="85" t="s">
        <v>5094</v>
      </c>
      <c r="AB1193" s="79"/>
      <c r="AC1193" s="79" t="b">
        <v>0</v>
      </c>
      <c r="AD1193" s="79">
        <v>11</v>
      </c>
      <c r="AE1193" s="85" t="s">
        <v>6296</v>
      </c>
      <c r="AF1193" s="79" t="b">
        <v>0</v>
      </c>
      <c r="AG1193" s="79" t="s">
        <v>6304</v>
      </c>
      <c r="AH1193" s="79"/>
      <c r="AI1193" s="85" t="s">
        <v>6296</v>
      </c>
      <c r="AJ1193" s="79" t="b">
        <v>0</v>
      </c>
      <c r="AK1193" s="79">
        <v>3</v>
      </c>
      <c r="AL1193" s="85" t="s">
        <v>6296</v>
      </c>
      <c r="AM1193" s="79" t="s">
        <v>6328</v>
      </c>
      <c r="AN1193" s="79" t="b">
        <v>0</v>
      </c>
      <c r="AO1193" s="85" t="s">
        <v>5094</v>
      </c>
      <c r="AP1193" s="79" t="s">
        <v>6415</v>
      </c>
      <c r="AQ1193" s="79">
        <v>0</v>
      </c>
      <c r="AR1193" s="79">
        <v>0</v>
      </c>
      <c r="AS1193" s="79" t="s">
        <v>6417</v>
      </c>
      <c r="AT1193" s="79" t="s">
        <v>6430</v>
      </c>
      <c r="AU1193" s="79" t="s">
        <v>6435</v>
      </c>
      <c r="AV1193" s="79" t="s">
        <v>6440</v>
      </c>
      <c r="AW1193" s="79" t="s">
        <v>6453</v>
      </c>
      <c r="AX1193" s="79" t="s">
        <v>6466</v>
      </c>
      <c r="AY1193" s="79" t="s">
        <v>6478</v>
      </c>
      <c r="AZ1193" s="83" t="s">
        <v>6480</v>
      </c>
      <c r="BA1193">
        <v>1</v>
      </c>
      <c r="BB1193" s="78" t="str">
        <f>REPLACE(INDEX(GroupVertices[Group], MATCH(Edges[[#This Row],[Vertex 1]],GroupVertices[Vertex],0)),1,1,"")</f>
        <v>4</v>
      </c>
      <c r="BC1193" s="78" t="str">
        <f>REPLACE(INDEX(GroupVertices[Group], MATCH(Edges[[#This Row],[Vertex 2]],GroupVertices[Vertex],0)),1,1,"")</f>
        <v>4</v>
      </c>
      <c r="BD1193" s="48"/>
      <c r="BE1193" s="49"/>
      <c r="BF1193" s="48"/>
      <c r="BG1193" s="49"/>
      <c r="BH1193" s="48"/>
      <c r="BI1193" s="49"/>
      <c r="BJ1193" s="48"/>
      <c r="BK1193" s="49"/>
      <c r="BL1193" s="48"/>
    </row>
    <row r="1194" spans="1:64" x14ac:dyDescent="0.25">
      <c r="A1194" s="64" t="s">
        <v>697</v>
      </c>
      <c r="B1194" s="64" t="s">
        <v>977</v>
      </c>
      <c r="C1194" s="65" t="s">
        <v>15839</v>
      </c>
      <c r="D1194" s="66">
        <v>3</v>
      </c>
      <c r="E1194" s="67" t="s">
        <v>132</v>
      </c>
      <c r="F1194" s="68">
        <v>35</v>
      </c>
      <c r="G1194" s="65"/>
      <c r="H1194" s="69"/>
      <c r="I1194" s="70"/>
      <c r="J1194" s="70"/>
      <c r="K1194" s="34" t="s">
        <v>65</v>
      </c>
      <c r="L1194" s="77">
        <v>1194</v>
      </c>
      <c r="M1194" s="77"/>
      <c r="N1194" s="72"/>
      <c r="O1194" s="79" t="s">
        <v>999</v>
      </c>
      <c r="P1194" s="81">
        <v>43177.654166666667</v>
      </c>
      <c r="Q1194" s="79" t="s">
        <v>1611</v>
      </c>
      <c r="R1194" s="79"/>
      <c r="S1194" s="79"/>
      <c r="T1194" s="79" t="s">
        <v>2965</v>
      </c>
      <c r="U1194" s="79"/>
      <c r="V1194" s="83" t="s">
        <v>3825</v>
      </c>
      <c r="W1194" s="81">
        <v>43177.654166666667</v>
      </c>
      <c r="X1194" s="83" t="s">
        <v>4617</v>
      </c>
      <c r="Y1194" s="79"/>
      <c r="Z1194" s="79"/>
      <c r="AA1194" s="85" t="s">
        <v>5825</v>
      </c>
      <c r="AB1194" s="79"/>
      <c r="AC1194" s="79" t="b">
        <v>0</v>
      </c>
      <c r="AD1194" s="79">
        <v>0</v>
      </c>
      <c r="AE1194" s="85" t="s">
        <v>6296</v>
      </c>
      <c r="AF1194" s="79" t="b">
        <v>0</v>
      </c>
      <c r="AG1194" s="79" t="s">
        <v>6304</v>
      </c>
      <c r="AH1194" s="79"/>
      <c r="AI1194" s="85" t="s">
        <v>6296</v>
      </c>
      <c r="AJ1194" s="79" t="b">
        <v>0</v>
      </c>
      <c r="AK1194" s="79">
        <v>3</v>
      </c>
      <c r="AL1194" s="85" t="s">
        <v>5094</v>
      </c>
      <c r="AM1194" s="79" t="s">
        <v>6331</v>
      </c>
      <c r="AN1194" s="79" t="b">
        <v>0</v>
      </c>
      <c r="AO1194" s="85" t="s">
        <v>5094</v>
      </c>
      <c r="AP1194" s="79" t="s">
        <v>176</v>
      </c>
      <c r="AQ1194" s="79">
        <v>0</v>
      </c>
      <c r="AR1194" s="79">
        <v>0</v>
      </c>
      <c r="AS1194" s="79"/>
      <c r="AT1194" s="79"/>
      <c r="AU1194" s="79"/>
      <c r="AV1194" s="79"/>
      <c r="AW1194" s="79"/>
      <c r="AX1194" s="79"/>
      <c r="AY1194" s="79"/>
      <c r="AZ1194" s="79"/>
      <c r="BA1194">
        <v>1</v>
      </c>
      <c r="BB1194" s="78" t="str">
        <f>REPLACE(INDEX(GroupVertices[Group], MATCH(Edges[[#This Row],[Vertex 1]],GroupVertices[Vertex],0)),1,1,"")</f>
        <v>4</v>
      </c>
      <c r="BC1194" s="78" t="str">
        <f>REPLACE(INDEX(GroupVertices[Group], MATCH(Edges[[#This Row],[Vertex 2]],GroupVertices[Vertex],0)),1,1,"")</f>
        <v>4</v>
      </c>
      <c r="BD1194" s="48"/>
      <c r="BE1194" s="49"/>
      <c r="BF1194" s="48"/>
      <c r="BG1194" s="49"/>
      <c r="BH1194" s="48"/>
      <c r="BI1194" s="49"/>
      <c r="BJ1194" s="48"/>
      <c r="BK1194" s="49"/>
      <c r="BL1194" s="48"/>
    </row>
    <row r="1195" spans="1:64" x14ac:dyDescent="0.25">
      <c r="A1195" s="64" t="s">
        <v>219</v>
      </c>
      <c r="B1195" s="64" t="s">
        <v>978</v>
      </c>
      <c r="C1195" s="65" t="s">
        <v>15839</v>
      </c>
      <c r="D1195" s="66">
        <v>3</v>
      </c>
      <c r="E1195" s="67" t="s">
        <v>132</v>
      </c>
      <c r="F1195" s="68">
        <v>35</v>
      </c>
      <c r="G1195" s="65"/>
      <c r="H1195" s="69"/>
      <c r="I1195" s="70"/>
      <c r="J1195" s="70"/>
      <c r="K1195" s="34" t="s">
        <v>65</v>
      </c>
      <c r="L1195" s="77">
        <v>1195</v>
      </c>
      <c r="M1195" s="77"/>
      <c r="N1195" s="72"/>
      <c r="O1195" s="79" t="s">
        <v>999</v>
      </c>
      <c r="P1195" s="81">
        <v>43177.453356481485</v>
      </c>
      <c r="Q1195" s="79" t="s">
        <v>1009</v>
      </c>
      <c r="R1195" s="79"/>
      <c r="S1195" s="79"/>
      <c r="T1195" s="79" t="s">
        <v>2655</v>
      </c>
      <c r="U1195" s="83" t="s">
        <v>3153</v>
      </c>
      <c r="V1195" s="83" t="s">
        <v>3153</v>
      </c>
      <c r="W1195" s="81">
        <v>43177.453356481485</v>
      </c>
      <c r="X1195" s="83" t="s">
        <v>3886</v>
      </c>
      <c r="Y1195" s="79"/>
      <c r="Z1195" s="79"/>
      <c r="AA1195" s="85" t="s">
        <v>5094</v>
      </c>
      <c r="AB1195" s="79"/>
      <c r="AC1195" s="79" t="b">
        <v>0</v>
      </c>
      <c r="AD1195" s="79">
        <v>11</v>
      </c>
      <c r="AE1195" s="85" t="s">
        <v>6296</v>
      </c>
      <c r="AF1195" s="79" t="b">
        <v>0</v>
      </c>
      <c r="AG1195" s="79" t="s">
        <v>6304</v>
      </c>
      <c r="AH1195" s="79"/>
      <c r="AI1195" s="85" t="s">
        <v>6296</v>
      </c>
      <c r="AJ1195" s="79" t="b">
        <v>0</v>
      </c>
      <c r="AK1195" s="79">
        <v>3</v>
      </c>
      <c r="AL1195" s="85" t="s">
        <v>6296</v>
      </c>
      <c r="AM1195" s="79" t="s">
        <v>6328</v>
      </c>
      <c r="AN1195" s="79" t="b">
        <v>0</v>
      </c>
      <c r="AO1195" s="85" t="s">
        <v>5094</v>
      </c>
      <c r="AP1195" s="79" t="s">
        <v>6415</v>
      </c>
      <c r="AQ1195" s="79">
        <v>0</v>
      </c>
      <c r="AR1195" s="79">
        <v>0</v>
      </c>
      <c r="AS1195" s="79" t="s">
        <v>6417</v>
      </c>
      <c r="AT1195" s="79" t="s">
        <v>6430</v>
      </c>
      <c r="AU1195" s="79" t="s">
        <v>6435</v>
      </c>
      <c r="AV1195" s="79" t="s">
        <v>6440</v>
      </c>
      <c r="AW1195" s="79" t="s">
        <v>6453</v>
      </c>
      <c r="AX1195" s="79" t="s">
        <v>6466</v>
      </c>
      <c r="AY1195" s="79" t="s">
        <v>6478</v>
      </c>
      <c r="AZ1195" s="83" t="s">
        <v>6480</v>
      </c>
      <c r="BA1195">
        <v>1</v>
      </c>
      <c r="BB1195" s="78" t="str">
        <f>REPLACE(INDEX(GroupVertices[Group], MATCH(Edges[[#This Row],[Vertex 1]],GroupVertices[Vertex],0)),1,1,"")</f>
        <v>4</v>
      </c>
      <c r="BC1195" s="78" t="str">
        <f>REPLACE(INDEX(GroupVertices[Group], MATCH(Edges[[#This Row],[Vertex 2]],GroupVertices[Vertex],0)),1,1,"")</f>
        <v>4</v>
      </c>
      <c r="BD1195" s="48"/>
      <c r="BE1195" s="49"/>
      <c r="BF1195" s="48"/>
      <c r="BG1195" s="49"/>
      <c r="BH1195" s="48"/>
      <c r="BI1195" s="49"/>
      <c r="BJ1195" s="48"/>
      <c r="BK1195" s="49"/>
      <c r="BL1195" s="48"/>
    </row>
    <row r="1196" spans="1:64" x14ac:dyDescent="0.25">
      <c r="A1196" s="64" t="s">
        <v>697</v>
      </c>
      <c r="B1196" s="64" t="s">
        <v>978</v>
      </c>
      <c r="C1196" s="65" t="s">
        <v>15839</v>
      </c>
      <c r="D1196" s="66">
        <v>3</v>
      </c>
      <c r="E1196" s="67" t="s">
        <v>132</v>
      </c>
      <c r="F1196" s="68">
        <v>35</v>
      </c>
      <c r="G1196" s="65"/>
      <c r="H1196" s="69"/>
      <c r="I1196" s="70"/>
      <c r="J1196" s="70"/>
      <c r="K1196" s="34" t="s">
        <v>65</v>
      </c>
      <c r="L1196" s="77">
        <v>1196</v>
      </c>
      <c r="M1196" s="77"/>
      <c r="N1196" s="72"/>
      <c r="O1196" s="79" t="s">
        <v>999</v>
      </c>
      <c r="P1196" s="81">
        <v>43177.654166666667</v>
      </c>
      <c r="Q1196" s="79" t="s">
        <v>1611</v>
      </c>
      <c r="R1196" s="79"/>
      <c r="S1196" s="79"/>
      <c r="T1196" s="79" t="s">
        <v>2965</v>
      </c>
      <c r="U1196" s="79"/>
      <c r="V1196" s="83" t="s">
        <v>3825</v>
      </c>
      <c r="W1196" s="81">
        <v>43177.654166666667</v>
      </c>
      <c r="X1196" s="83" t="s">
        <v>4617</v>
      </c>
      <c r="Y1196" s="79"/>
      <c r="Z1196" s="79"/>
      <c r="AA1196" s="85" t="s">
        <v>5825</v>
      </c>
      <c r="AB1196" s="79"/>
      <c r="AC1196" s="79" t="b">
        <v>0</v>
      </c>
      <c r="AD1196" s="79">
        <v>0</v>
      </c>
      <c r="AE1196" s="85" t="s">
        <v>6296</v>
      </c>
      <c r="AF1196" s="79" t="b">
        <v>0</v>
      </c>
      <c r="AG1196" s="79" t="s">
        <v>6304</v>
      </c>
      <c r="AH1196" s="79"/>
      <c r="AI1196" s="85" t="s">
        <v>6296</v>
      </c>
      <c r="AJ1196" s="79" t="b">
        <v>0</v>
      </c>
      <c r="AK1196" s="79">
        <v>3</v>
      </c>
      <c r="AL1196" s="85" t="s">
        <v>5094</v>
      </c>
      <c r="AM1196" s="79" t="s">
        <v>6331</v>
      </c>
      <c r="AN1196" s="79" t="b">
        <v>0</v>
      </c>
      <c r="AO1196" s="85" t="s">
        <v>5094</v>
      </c>
      <c r="AP1196" s="79" t="s">
        <v>176</v>
      </c>
      <c r="AQ1196" s="79">
        <v>0</v>
      </c>
      <c r="AR1196" s="79">
        <v>0</v>
      </c>
      <c r="AS1196" s="79"/>
      <c r="AT1196" s="79"/>
      <c r="AU1196" s="79"/>
      <c r="AV1196" s="79"/>
      <c r="AW1196" s="79"/>
      <c r="AX1196" s="79"/>
      <c r="AY1196" s="79"/>
      <c r="AZ1196" s="79"/>
      <c r="BA1196">
        <v>1</v>
      </c>
      <c r="BB1196" s="78" t="str">
        <f>REPLACE(INDEX(GroupVertices[Group], MATCH(Edges[[#This Row],[Vertex 1]],GroupVertices[Vertex],0)),1,1,"")</f>
        <v>4</v>
      </c>
      <c r="BC1196" s="78" t="str">
        <f>REPLACE(INDEX(GroupVertices[Group], MATCH(Edges[[#This Row],[Vertex 2]],GroupVertices[Vertex],0)),1,1,"")</f>
        <v>4</v>
      </c>
      <c r="BD1196" s="48"/>
      <c r="BE1196" s="49"/>
      <c r="BF1196" s="48"/>
      <c r="BG1196" s="49"/>
      <c r="BH1196" s="48"/>
      <c r="BI1196" s="49"/>
      <c r="BJ1196" s="48"/>
      <c r="BK1196" s="49"/>
      <c r="BL1196" s="48"/>
    </row>
    <row r="1197" spans="1:64" x14ac:dyDescent="0.25">
      <c r="A1197" s="64" t="s">
        <v>219</v>
      </c>
      <c r="B1197" s="64" t="s">
        <v>979</v>
      </c>
      <c r="C1197" s="65" t="s">
        <v>15839</v>
      </c>
      <c r="D1197" s="66">
        <v>3</v>
      </c>
      <c r="E1197" s="67" t="s">
        <v>132</v>
      </c>
      <c r="F1197" s="68">
        <v>35</v>
      </c>
      <c r="G1197" s="65"/>
      <c r="H1197" s="69"/>
      <c r="I1197" s="70"/>
      <c r="J1197" s="70"/>
      <c r="K1197" s="34" t="s">
        <v>65</v>
      </c>
      <c r="L1197" s="77">
        <v>1197</v>
      </c>
      <c r="M1197" s="77"/>
      <c r="N1197" s="72"/>
      <c r="O1197" s="79" t="s">
        <v>999</v>
      </c>
      <c r="P1197" s="81">
        <v>43177.453356481485</v>
      </c>
      <c r="Q1197" s="79" t="s">
        <v>1009</v>
      </c>
      <c r="R1197" s="79"/>
      <c r="S1197" s="79"/>
      <c r="T1197" s="79" t="s">
        <v>2655</v>
      </c>
      <c r="U1197" s="83" t="s">
        <v>3153</v>
      </c>
      <c r="V1197" s="83" t="s">
        <v>3153</v>
      </c>
      <c r="W1197" s="81">
        <v>43177.453356481485</v>
      </c>
      <c r="X1197" s="83" t="s">
        <v>3886</v>
      </c>
      <c r="Y1197" s="79"/>
      <c r="Z1197" s="79"/>
      <c r="AA1197" s="85" t="s">
        <v>5094</v>
      </c>
      <c r="AB1197" s="79"/>
      <c r="AC1197" s="79" t="b">
        <v>0</v>
      </c>
      <c r="AD1197" s="79">
        <v>11</v>
      </c>
      <c r="AE1197" s="85" t="s">
        <v>6296</v>
      </c>
      <c r="AF1197" s="79" t="b">
        <v>0</v>
      </c>
      <c r="AG1197" s="79" t="s">
        <v>6304</v>
      </c>
      <c r="AH1197" s="79"/>
      <c r="AI1197" s="85" t="s">
        <v>6296</v>
      </c>
      <c r="AJ1197" s="79" t="b">
        <v>0</v>
      </c>
      <c r="AK1197" s="79">
        <v>3</v>
      </c>
      <c r="AL1197" s="85" t="s">
        <v>6296</v>
      </c>
      <c r="AM1197" s="79" t="s">
        <v>6328</v>
      </c>
      <c r="AN1197" s="79" t="b">
        <v>0</v>
      </c>
      <c r="AO1197" s="85" t="s">
        <v>5094</v>
      </c>
      <c r="AP1197" s="79" t="s">
        <v>6415</v>
      </c>
      <c r="AQ1197" s="79">
        <v>0</v>
      </c>
      <c r="AR1197" s="79">
        <v>0</v>
      </c>
      <c r="AS1197" s="79" t="s">
        <v>6417</v>
      </c>
      <c r="AT1197" s="79" t="s">
        <v>6430</v>
      </c>
      <c r="AU1197" s="79" t="s">
        <v>6435</v>
      </c>
      <c r="AV1197" s="79" t="s">
        <v>6440</v>
      </c>
      <c r="AW1197" s="79" t="s">
        <v>6453</v>
      </c>
      <c r="AX1197" s="79" t="s">
        <v>6466</v>
      </c>
      <c r="AY1197" s="79" t="s">
        <v>6478</v>
      </c>
      <c r="AZ1197" s="83" t="s">
        <v>6480</v>
      </c>
      <c r="BA1197">
        <v>1</v>
      </c>
      <c r="BB1197" s="78" t="str">
        <f>REPLACE(INDEX(GroupVertices[Group], MATCH(Edges[[#This Row],[Vertex 1]],GroupVertices[Vertex],0)),1,1,"")</f>
        <v>4</v>
      </c>
      <c r="BC1197" s="78" t="str">
        <f>REPLACE(INDEX(GroupVertices[Group], MATCH(Edges[[#This Row],[Vertex 2]],GroupVertices[Vertex],0)),1,1,"")</f>
        <v>4</v>
      </c>
      <c r="BD1197" s="48">
        <v>0</v>
      </c>
      <c r="BE1197" s="49">
        <v>0</v>
      </c>
      <c r="BF1197" s="48">
        <v>0</v>
      </c>
      <c r="BG1197" s="49">
        <v>0</v>
      </c>
      <c r="BH1197" s="48">
        <v>0</v>
      </c>
      <c r="BI1197" s="49">
        <v>0</v>
      </c>
      <c r="BJ1197" s="48">
        <v>22</v>
      </c>
      <c r="BK1197" s="49">
        <v>100</v>
      </c>
      <c r="BL1197" s="48">
        <v>22</v>
      </c>
    </row>
    <row r="1198" spans="1:64" x14ac:dyDescent="0.25">
      <c r="A1198" s="64" t="s">
        <v>697</v>
      </c>
      <c r="B1198" s="64" t="s">
        <v>979</v>
      </c>
      <c r="C1198" s="65" t="s">
        <v>15839</v>
      </c>
      <c r="D1198" s="66">
        <v>3</v>
      </c>
      <c r="E1198" s="67" t="s">
        <v>132</v>
      </c>
      <c r="F1198" s="68">
        <v>35</v>
      </c>
      <c r="G1198" s="65"/>
      <c r="H1198" s="69"/>
      <c r="I1198" s="70"/>
      <c r="J1198" s="70"/>
      <c r="K1198" s="34" t="s">
        <v>65</v>
      </c>
      <c r="L1198" s="77">
        <v>1198</v>
      </c>
      <c r="M1198" s="77"/>
      <c r="N1198" s="72"/>
      <c r="O1198" s="79" t="s">
        <v>999</v>
      </c>
      <c r="P1198" s="81">
        <v>43177.654166666667</v>
      </c>
      <c r="Q1198" s="79" t="s">
        <v>1611</v>
      </c>
      <c r="R1198" s="79"/>
      <c r="S1198" s="79"/>
      <c r="T1198" s="79" t="s">
        <v>2965</v>
      </c>
      <c r="U1198" s="79"/>
      <c r="V1198" s="83" t="s">
        <v>3825</v>
      </c>
      <c r="W1198" s="81">
        <v>43177.654166666667</v>
      </c>
      <c r="X1198" s="83" t="s">
        <v>4617</v>
      </c>
      <c r="Y1198" s="79"/>
      <c r="Z1198" s="79"/>
      <c r="AA1198" s="85" t="s">
        <v>5825</v>
      </c>
      <c r="AB1198" s="79"/>
      <c r="AC1198" s="79" t="b">
        <v>0</v>
      </c>
      <c r="AD1198" s="79">
        <v>0</v>
      </c>
      <c r="AE1198" s="85" t="s">
        <v>6296</v>
      </c>
      <c r="AF1198" s="79" t="b">
        <v>0</v>
      </c>
      <c r="AG1198" s="79" t="s">
        <v>6304</v>
      </c>
      <c r="AH1198" s="79"/>
      <c r="AI1198" s="85" t="s">
        <v>6296</v>
      </c>
      <c r="AJ1198" s="79" t="b">
        <v>0</v>
      </c>
      <c r="AK1198" s="79">
        <v>3</v>
      </c>
      <c r="AL1198" s="85" t="s">
        <v>5094</v>
      </c>
      <c r="AM1198" s="79" t="s">
        <v>6331</v>
      </c>
      <c r="AN1198" s="79" t="b">
        <v>0</v>
      </c>
      <c r="AO1198" s="85" t="s">
        <v>5094</v>
      </c>
      <c r="AP1198" s="79" t="s">
        <v>176</v>
      </c>
      <c r="AQ1198" s="79">
        <v>0</v>
      </c>
      <c r="AR1198" s="79">
        <v>0</v>
      </c>
      <c r="AS1198" s="79"/>
      <c r="AT1198" s="79"/>
      <c r="AU1198" s="79"/>
      <c r="AV1198" s="79"/>
      <c r="AW1198" s="79"/>
      <c r="AX1198" s="79"/>
      <c r="AY1198" s="79"/>
      <c r="AZ1198" s="79"/>
      <c r="BA1198">
        <v>1</v>
      </c>
      <c r="BB1198" s="78" t="str">
        <f>REPLACE(INDEX(GroupVertices[Group], MATCH(Edges[[#This Row],[Vertex 1]],GroupVertices[Vertex],0)),1,1,"")</f>
        <v>4</v>
      </c>
      <c r="BC1198" s="78" t="str">
        <f>REPLACE(INDEX(GroupVertices[Group], MATCH(Edges[[#This Row],[Vertex 2]],GroupVertices[Vertex],0)),1,1,"")</f>
        <v>4</v>
      </c>
      <c r="BD1198" s="48">
        <v>0</v>
      </c>
      <c r="BE1198" s="49">
        <v>0</v>
      </c>
      <c r="BF1198" s="48">
        <v>0</v>
      </c>
      <c r="BG1198" s="49">
        <v>0</v>
      </c>
      <c r="BH1198" s="48">
        <v>0</v>
      </c>
      <c r="BI1198" s="49">
        <v>0</v>
      </c>
      <c r="BJ1198" s="48">
        <v>13</v>
      </c>
      <c r="BK1198" s="49">
        <v>100</v>
      </c>
      <c r="BL1198" s="48">
        <v>13</v>
      </c>
    </row>
    <row r="1199" spans="1:64" x14ac:dyDescent="0.25">
      <c r="A1199" s="64" t="s">
        <v>219</v>
      </c>
      <c r="B1199" s="64" t="s">
        <v>697</v>
      </c>
      <c r="C1199" s="65" t="s">
        <v>15839</v>
      </c>
      <c r="D1199" s="66">
        <v>3</v>
      </c>
      <c r="E1199" s="67" t="s">
        <v>132</v>
      </c>
      <c r="F1199" s="68">
        <v>35</v>
      </c>
      <c r="G1199" s="65"/>
      <c r="H1199" s="69"/>
      <c r="I1199" s="70"/>
      <c r="J1199" s="70"/>
      <c r="K1199" s="34" t="s">
        <v>66</v>
      </c>
      <c r="L1199" s="77">
        <v>1199</v>
      </c>
      <c r="M1199" s="77"/>
      <c r="N1199" s="72"/>
      <c r="O1199" s="79" t="s">
        <v>999</v>
      </c>
      <c r="P1199" s="81">
        <v>43177.453356481485</v>
      </c>
      <c r="Q1199" s="79" t="s">
        <v>1009</v>
      </c>
      <c r="R1199" s="79"/>
      <c r="S1199" s="79"/>
      <c r="T1199" s="79" t="s">
        <v>2655</v>
      </c>
      <c r="U1199" s="83" t="s">
        <v>3153</v>
      </c>
      <c r="V1199" s="83" t="s">
        <v>3153</v>
      </c>
      <c r="W1199" s="81">
        <v>43177.453356481485</v>
      </c>
      <c r="X1199" s="83" t="s">
        <v>3886</v>
      </c>
      <c r="Y1199" s="79"/>
      <c r="Z1199" s="79"/>
      <c r="AA1199" s="85" t="s">
        <v>5094</v>
      </c>
      <c r="AB1199" s="79"/>
      <c r="AC1199" s="79" t="b">
        <v>0</v>
      </c>
      <c r="AD1199" s="79">
        <v>11</v>
      </c>
      <c r="AE1199" s="85" t="s">
        <v>6296</v>
      </c>
      <c r="AF1199" s="79" t="b">
        <v>0</v>
      </c>
      <c r="AG1199" s="79" t="s">
        <v>6304</v>
      </c>
      <c r="AH1199" s="79"/>
      <c r="AI1199" s="85" t="s">
        <v>6296</v>
      </c>
      <c r="AJ1199" s="79" t="b">
        <v>0</v>
      </c>
      <c r="AK1199" s="79">
        <v>3</v>
      </c>
      <c r="AL1199" s="85" t="s">
        <v>6296</v>
      </c>
      <c r="AM1199" s="79" t="s">
        <v>6328</v>
      </c>
      <c r="AN1199" s="79" t="b">
        <v>0</v>
      </c>
      <c r="AO1199" s="85" t="s">
        <v>5094</v>
      </c>
      <c r="AP1199" s="79" t="s">
        <v>6415</v>
      </c>
      <c r="AQ1199" s="79">
        <v>0</v>
      </c>
      <c r="AR1199" s="79">
        <v>0</v>
      </c>
      <c r="AS1199" s="79" t="s">
        <v>6417</v>
      </c>
      <c r="AT1199" s="79" t="s">
        <v>6430</v>
      </c>
      <c r="AU1199" s="79" t="s">
        <v>6435</v>
      </c>
      <c r="AV1199" s="79" t="s">
        <v>6440</v>
      </c>
      <c r="AW1199" s="79" t="s">
        <v>6453</v>
      </c>
      <c r="AX1199" s="79" t="s">
        <v>6466</v>
      </c>
      <c r="AY1199" s="79" t="s">
        <v>6478</v>
      </c>
      <c r="AZ1199" s="83" t="s">
        <v>6480</v>
      </c>
      <c r="BA1199">
        <v>1</v>
      </c>
      <c r="BB1199" s="78" t="str">
        <f>REPLACE(INDEX(GroupVertices[Group], MATCH(Edges[[#This Row],[Vertex 1]],GroupVertices[Vertex],0)),1,1,"")</f>
        <v>4</v>
      </c>
      <c r="BC1199" s="78" t="str">
        <f>REPLACE(INDEX(GroupVertices[Group], MATCH(Edges[[#This Row],[Vertex 2]],GroupVertices[Vertex],0)),1,1,"")</f>
        <v>4</v>
      </c>
      <c r="BD1199" s="48"/>
      <c r="BE1199" s="49"/>
      <c r="BF1199" s="48"/>
      <c r="BG1199" s="49"/>
      <c r="BH1199" s="48"/>
      <c r="BI1199" s="49"/>
      <c r="BJ1199" s="48"/>
      <c r="BK1199" s="49"/>
      <c r="BL1199" s="48"/>
    </row>
    <row r="1200" spans="1:64" x14ac:dyDescent="0.25">
      <c r="A1200" s="64" t="s">
        <v>697</v>
      </c>
      <c r="B1200" s="64" t="s">
        <v>219</v>
      </c>
      <c r="C1200" s="65" t="s">
        <v>15839</v>
      </c>
      <c r="D1200" s="66">
        <v>3</v>
      </c>
      <c r="E1200" s="67" t="s">
        <v>132</v>
      </c>
      <c r="F1200" s="68">
        <v>35</v>
      </c>
      <c r="G1200" s="65"/>
      <c r="H1200" s="69"/>
      <c r="I1200" s="70"/>
      <c r="J1200" s="70"/>
      <c r="K1200" s="34" t="s">
        <v>66</v>
      </c>
      <c r="L1200" s="77">
        <v>1200</v>
      </c>
      <c r="M1200" s="77"/>
      <c r="N1200" s="72"/>
      <c r="O1200" s="79" t="s">
        <v>999</v>
      </c>
      <c r="P1200" s="81">
        <v>43177.654166666667</v>
      </c>
      <c r="Q1200" s="79" t="s">
        <v>1611</v>
      </c>
      <c r="R1200" s="79"/>
      <c r="S1200" s="79"/>
      <c r="T1200" s="79" t="s">
        <v>2965</v>
      </c>
      <c r="U1200" s="79"/>
      <c r="V1200" s="83" t="s">
        <v>3825</v>
      </c>
      <c r="W1200" s="81">
        <v>43177.654166666667</v>
      </c>
      <c r="X1200" s="83" t="s">
        <v>4617</v>
      </c>
      <c r="Y1200" s="79"/>
      <c r="Z1200" s="79"/>
      <c r="AA1200" s="85" t="s">
        <v>5825</v>
      </c>
      <c r="AB1200" s="79"/>
      <c r="AC1200" s="79" t="b">
        <v>0</v>
      </c>
      <c r="AD1200" s="79">
        <v>0</v>
      </c>
      <c r="AE1200" s="85" t="s">
        <v>6296</v>
      </c>
      <c r="AF1200" s="79" t="b">
        <v>0</v>
      </c>
      <c r="AG1200" s="79" t="s">
        <v>6304</v>
      </c>
      <c r="AH1200" s="79"/>
      <c r="AI1200" s="85" t="s">
        <v>6296</v>
      </c>
      <c r="AJ1200" s="79" t="b">
        <v>0</v>
      </c>
      <c r="AK1200" s="79">
        <v>3</v>
      </c>
      <c r="AL1200" s="85" t="s">
        <v>5094</v>
      </c>
      <c r="AM1200" s="79" t="s">
        <v>6331</v>
      </c>
      <c r="AN1200" s="79" t="b">
        <v>0</v>
      </c>
      <c r="AO1200" s="85" t="s">
        <v>5094</v>
      </c>
      <c r="AP1200" s="79" t="s">
        <v>176</v>
      </c>
      <c r="AQ1200" s="79">
        <v>0</v>
      </c>
      <c r="AR1200" s="79">
        <v>0</v>
      </c>
      <c r="AS1200" s="79"/>
      <c r="AT1200" s="79"/>
      <c r="AU1200" s="79"/>
      <c r="AV1200" s="79"/>
      <c r="AW1200" s="79"/>
      <c r="AX1200" s="79"/>
      <c r="AY1200" s="79"/>
      <c r="AZ1200" s="79"/>
      <c r="BA1200">
        <v>1</v>
      </c>
      <c r="BB1200" s="78" t="str">
        <f>REPLACE(INDEX(GroupVertices[Group], MATCH(Edges[[#This Row],[Vertex 1]],GroupVertices[Vertex],0)),1,1,"")</f>
        <v>4</v>
      </c>
      <c r="BC1200" s="78" t="str">
        <f>REPLACE(INDEX(GroupVertices[Group], MATCH(Edges[[#This Row],[Vertex 2]],GroupVertices[Vertex],0)),1,1,"")</f>
        <v>4</v>
      </c>
      <c r="BD1200" s="48"/>
      <c r="BE1200" s="49"/>
      <c r="BF1200" s="48"/>
      <c r="BG1200" s="49"/>
      <c r="BH1200" s="48"/>
      <c r="BI1200" s="49"/>
      <c r="BJ1200" s="48"/>
      <c r="BK1200" s="49"/>
      <c r="BL1200" s="48"/>
    </row>
    <row r="1201" spans="1:64" x14ac:dyDescent="0.25">
      <c r="A1201" s="64" t="s">
        <v>698</v>
      </c>
      <c r="B1201" s="64" t="s">
        <v>698</v>
      </c>
      <c r="C1201" s="65" t="s">
        <v>15840</v>
      </c>
      <c r="D1201" s="66">
        <v>3.5</v>
      </c>
      <c r="E1201" s="67" t="s">
        <v>136</v>
      </c>
      <c r="F1201" s="68">
        <v>33.357142857142854</v>
      </c>
      <c r="G1201" s="65"/>
      <c r="H1201" s="69"/>
      <c r="I1201" s="70"/>
      <c r="J1201" s="70"/>
      <c r="K1201" s="34" t="s">
        <v>65</v>
      </c>
      <c r="L1201" s="77">
        <v>1201</v>
      </c>
      <c r="M1201" s="77"/>
      <c r="N1201" s="72"/>
      <c r="O1201" s="79" t="s">
        <v>176</v>
      </c>
      <c r="P1201" s="81">
        <v>43177.650706018518</v>
      </c>
      <c r="Q1201" s="79" t="s">
        <v>1613</v>
      </c>
      <c r="R1201" s="83" t="s">
        <v>2328</v>
      </c>
      <c r="S1201" s="79" t="s">
        <v>2539</v>
      </c>
      <c r="T1201" s="79" t="s">
        <v>2967</v>
      </c>
      <c r="U1201" s="79"/>
      <c r="V1201" s="83" t="s">
        <v>3826</v>
      </c>
      <c r="W1201" s="81">
        <v>43177.650706018518</v>
      </c>
      <c r="X1201" s="83" t="s">
        <v>4619</v>
      </c>
      <c r="Y1201" s="79"/>
      <c r="Z1201" s="79"/>
      <c r="AA1201" s="85" t="s">
        <v>5827</v>
      </c>
      <c r="AB1201" s="79"/>
      <c r="AC1201" s="79" t="b">
        <v>0</v>
      </c>
      <c r="AD1201" s="79">
        <v>0</v>
      </c>
      <c r="AE1201" s="85" t="s">
        <v>6296</v>
      </c>
      <c r="AF1201" s="79" t="b">
        <v>1</v>
      </c>
      <c r="AG1201" s="79" t="s">
        <v>6304</v>
      </c>
      <c r="AH1201" s="79"/>
      <c r="AI1201" s="85" t="s">
        <v>6324</v>
      </c>
      <c r="AJ1201" s="79" t="b">
        <v>0</v>
      </c>
      <c r="AK1201" s="79">
        <v>0</v>
      </c>
      <c r="AL1201" s="85" t="s">
        <v>6296</v>
      </c>
      <c r="AM1201" s="79" t="s">
        <v>6333</v>
      </c>
      <c r="AN1201" s="79" t="b">
        <v>0</v>
      </c>
      <c r="AO1201" s="85" t="s">
        <v>5827</v>
      </c>
      <c r="AP1201" s="79" t="s">
        <v>176</v>
      </c>
      <c r="AQ1201" s="79">
        <v>0</v>
      </c>
      <c r="AR1201" s="79">
        <v>0</v>
      </c>
      <c r="AS1201" s="79" t="s">
        <v>6427</v>
      </c>
      <c r="AT1201" s="79" t="s">
        <v>6429</v>
      </c>
      <c r="AU1201" s="79" t="s">
        <v>6434</v>
      </c>
      <c r="AV1201" s="79" t="s">
        <v>6450</v>
      </c>
      <c r="AW1201" s="79" t="s">
        <v>6463</v>
      </c>
      <c r="AX1201" s="79" t="s">
        <v>6476</v>
      </c>
      <c r="AY1201" s="79" t="s">
        <v>6478</v>
      </c>
      <c r="AZ1201" s="83" t="s">
        <v>6490</v>
      </c>
      <c r="BA1201">
        <v>2</v>
      </c>
      <c r="BB1201" s="78" t="str">
        <f>REPLACE(INDEX(GroupVertices[Group], MATCH(Edges[[#This Row],[Vertex 1]],GroupVertices[Vertex],0)),1,1,"")</f>
        <v>1</v>
      </c>
      <c r="BC1201" s="78" t="str">
        <f>REPLACE(INDEX(GroupVertices[Group], MATCH(Edges[[#This Row],[Vertex 2]],GroupVertices[Vertex],0)),1,1,"")</f>
        <v>1</v>
      </c>
      <c r="BD1201" s="48">
        <v>1</v>
      </c>
      <c r="BE1201" s="49">
        <v>4.7619047619047619</v>
      </c>
      <c r="BF1201" s="48">
        <v>0</v>
      </c>
      <c r="BG1201" s="49">
        <v>0</v>
      </c>
      <c r="BH1201" s="48">
        <v>0</v>
      </c>
      <c r="BI1201" s="49">
        <v>0</v>
      </c>
      <c r="BJ1201" s="48">
        <v>20</v>
      </c>
      <c r="BK1201" s="49">
        <v>95.238095238095241</v>
      </c>
      <c r="BL1201" s="48">
        <v>21</v>
      </c>
    </row>
    <row r="1202" spans="1:64" x14ac:dyDescent="0.25">
      <c r="A1202" s="64" t="s">
        <v>698</v>
      </c>
      <c r="B1202" s="64" t="s">
        <v>698</v>
      </c>
      <c r="C1202" s="65" t="s">
        <v>15840</v>
      </c>
      <c r="D1202" s="66">
        <v>3.5</v>
      </c>
      <c r="E1202" s="67" t="s">
        <v>136</v>
      </c>
      <c r="F1202" s="68">
        <v>33.357142857142854</v>
      </c>
      <c r="G1202" s="65"/>
      <c r="H1202" s="69"/>
      <c r="I1202" s="70"/>
      <c r="J1202" s="70"/>
      <c r="K1202" s="34" t="s">
        <v>65</v>
      </c>
      <c r="L1202" s="77">
        <v>1202</v>
      </c>
      <c r="M1202" s="77"/>
      <c r="N1202" s="72"/>
      <c r="O1202" s="79" t="s">
        <v>176</v>
      </c>
      <c r="P1202" s="81">
        <v>43177.654537037037</v>
      </c>
      <c r="Q1202" s="79" t="s">
        <v>1614</v>
      </c>
      <c r="R1202" s="83" t="s">
        <v>2329</v>
      </c>
      <c r="S1202" s="79" t="s">
        <v>2539</v>
      </c>
      <c r="T1202" s="79" t="s">
        <v>2968</v>
      </c>
      <c r="U1202" s="79"/>
      <c r="V1202" s="83" t="s">
        <v>3826</v>
      </c>
      <c r="W1202" s="81">
        <v>43177.654537037037</v>
      </c>
      <c r="X1202" s="83" t="s">
        <v>4620</v>
      </c>
      <c r="Y1202" s="79"/>
      <c r="Z1202" s="79"/>
      <c r="AA1202" s="85" t="s">
        <v>5828</v>
      </c>
      <c r="AB1202" s="79"/>
      <c r="AC1202" s="79" t="b">
        <v>0</v>
      </c>
      <c r="AD1202" s="79">
        <v>0</v>
      </c>
      <c r="AE1202" s="85" t="s">
        <v>6296</v>
      </c>
      <c r="AF1202" s="79" t="b">
        <v>1</v>
      </c>
      <c r="AG1202" s="79" t="s">
        <v>6304</v>
      </c>
      <c r="AH1202" s="79"/>
      <c r="AI1202" s="85" t="s">
        <v>6325</v>
      </c>
      <c r="AJ1202" s="79" t="b">
        <v>0</v>
      </c>
      <c r="AK1202" s="79">
        <v>0</v>
      </c>
      <c r="AL1202" s="85" t="s">
        <v>6296</v>
      </c>
      <c r="AM1202" s="79" t="s">
        <v>6333</v>
      </c>
      <c r="AN1202" s="79" t="b">
        <v>0</v>
      </c>
      <c r="AO1202" s="85" t="s">
        <v>5828</v>
      </c>
      <c r="AP1202" s="79" t="s">
        <v>176</v>
      </c>
      <c r="AQ1202" s="79">
        <v>0</v>
      </c>
      <c r="AR1202" s="79">
        <v>0</v>
      </c>
      <c r="AS1202" s="79" t="s">
        <v>6427</v>
      </c>
      <c r="AT1202" s="79" t="s">
        <v>6429</v>
      </c>
      <c r="AU1202" s="79" t="s">
        <v>6434</v>
      </c>
      <c r="AV1202" s="79" t="s">
        <v>6450</v>
      </c>
      <c r="AW1202" s="79" t="s">
        <v>6463</v>
      </c>
      <c r="AX1202" s="79" t="s">
        <v>6476</v>
      </c>
      <c r="AY1202" s="79" t="s">
        <v>6478</v>
      </c>
      <c r="AZ1202" s="83" t="s">
        <v>6490</v>
      </c>
      <c r="BA1202">
        <v>2</v>
      </c>
      <c r="BB1202" s="78" t="str">
        <f>REPLACE(INDEX(GroupVertices[Group], MATCH(Edges[[#This Row],[Vertex 1]],GroupVertices[Vertex],0)),1,1,"")</f>
        <v>1</v>
      </c>
      <c r="BC1202" s="78" t="str">
        <f>REPLACE(INDEX(GroupVertices[Group], MATCH(Edges[[#This Row],[Vertex 2]],GroupVertices[Vertex],0)),1,1,"")</f>
        <v>1</v>
      </c>
      <c r="BD1202" s="48">
        <v>0</v>
      </c>
      <c r="BE1202" s="49">
        <v>0</v>
      </c>
      <c r="BF1202" s="48">
        <v>0</v>
      </c>
      <c r="BG1202" s="49">
        <v>0</v>
      </c>
      <c r="BH1202" s="48">
        <v>0</v>
      </c>
      <c r="BI1202" s="49">
        <v>0</v>
      </c>
      <c r="BJ1202" s="48">
        <v>40</v>
      </c>
      <c r="BK1202" s="49">
        <v>100</v>
      </c>
      <c r="BL1202" s="48">
        <v>40</v>
      </c>
    </row>
    <row r="1203" spans="1:64" x14ac:dyDescent="0.25">
      <c r="A1203" s="64" t="s">
        <v>699</v>
      </c>
      <c r="B1203" s="64" t="s">
        <v>980</v>
      </c>
      <c r="C1203" s="65" t="s">
        <v>15839</v>
      </c>
      <c r="D1203" s="66">
        <v>3</v>
      </c>
      <c r="E1203" s="67" t="s">
        <v>132</v>
      </c>
      <c r="F1203" s="68">
        <v>35</v>
      </c>
      <c r="G1203" s="65"/>
      <c r="H1203" s="69"/>
      <c r="I1203" s="70"/>
      <c r="J1203" s="70"/>
      <c r="K1203" s="34" t="s">
        <v>65</v>
      </c>
      <c r="L1203" s="77">
        <v>1203</v>
      </c>
      <c r="M1203" s="77"/>
      <c r="N1203" s="72"/>
      <c r="O1203" s="79" t="s">
        <v>999</v>
      </c>
      <c r="P1203" s="81">
        <v>43178.586886574078</v>
      </c>
      <c r="Q1203" s="79" t="s">
        <v>1615</v>
      </c>
      <c r="R1203" s="79"/>
      <c r="S1203" s="79"/>
      <c r="T1203" s="79" t="s">
        <v>2969</v>
      </c>
      <c r="U1203" s="83" t="s">
        <v>3339</v>
      </c>
      <c r="V1203" s="83" t="s">
        <v>3339</v>
      </c>
      <c r="W1203" s="81">
        <v>43178.586886574078</v>
      </c>
      <c r="X1203" s="83" t="s">
        <v>4621</v>
      </c>
      <c r="Y1203" s="79"/>
      <c r="Z1203" s="79"/>
      <c r="AA1203" s="85" t="s">
        <v>5829</v>
      </c>
      <c r="AB1203" s="79"/>
      <c r="AC1203" s="79" t="b">
        <v>0</v>
      </c>
      <c r="AD1203" s="79">
        <v>0</v>
      </c>
      <c r="AE1203" s="85" t="s">
        <v>6296</v>
      </c>
      <c r="AF1203" s="79" t="b">
        <v>0</v>
      </c>
      <c r="AG1203" s="79" t="s">
        <v>6304</v>
      </c>
      <c r="AH1203" s="79"/>
      <c r="AI1203" s="85" t="s">
        <v>6296</v>
      </c>
      <c r="AJ1203" s="79" t="b">
        <v>0</v>
      </c>
      <c r="AK1203" s="79">
        <v>1</v>
      </c>
      <c r="AL1203" s="85" t="s">
        <v>6296</v>
      </c>
      <c r="AM1203" s="79" t="s">
        <v>6409</v>
      </c>
      <c r="AN1203" s="79" t="b">
        <v>0</v>
      </c>
      <c r="AO1203" s="85" t="s">
        <v>5829</v>
      </c>
      <c r="AP1203" s="79" t="s">
        <v>176</v>
      </c>
      <c r="AQ1203" s="79">
        <v>0</v>
      </c>
      <c r="AR1203" s="79">
        <v>0</v>
      </c>
      <c r="AS1203" s="79"/>
      <c r="AT1203" s="79"/>
      <c r="AU1203" s="79"/>
      <c r="AV1203" s="79"/>
      <c r="AW1203" s="79"/>
      <c r="AX1203" s="79"/>
      <c r="AY1203" s="79"/>
      <c r="AZ1203" s="79"/>
      <c r="BA1203">
        <v>1</v>
      </c>
      <c r="BB1203" s="78" t="str">
        <f>REPLACE(INDEX(GroupVertices[Group], MATCH(Edges[[#This Row],[Vertex 1]],GroupVertices[Vertex],0)),1,1,"")</f>
        <v>72</v>
      </c>
      <c r="BC1203" s="78" t="str">
        <f>REPLACE(INDEX(GroupVertices[Group], MATCH(Edges[[#This Row],[Vertex 2]],GroupVertices[Vertex],0)),1,1,"")</f>
        <v>72</v>
      </c>
      <c r="BD1203" s="48">
        <v>0</v>
      </c>
      <c r="BE1203" s="49">
        <v>0</v>
      </c>
      <c r="BF1203" s="48">
        <v>0</v>
      </c>
      <c r="BG1203" s="49">
        <v>0</v>
      </c>
      <c r="BH1203" s="48">
        <v>0</v>
      </c>
      <c r="BI1203" s="49">
        <v>0</v>
      </c>
      <c r="BJ1203" s="48">
        <v>11</v>
      </c>
      <c r="BK1203" s="49">
        <v>100</v>
      </c>
      <c r="BL1203" s="48">
        <v>11</v>
      </c>
    </row>
    <row r="1204" spans="1:64" x14ac:dyDescent="0.25">
      <c r="A1204" s="64" t="s">
        <v>217</v>
      </c>
      <c r="B1204" s="64" t="s">
        <v>700</v>
      </c>
      <c r="C1204" s="65" t="s">
        <v>15839</v>
      </c>
      <c r="D1204" s="66">
        <v>3</v>
      </c>
      <c r="E1204" s="67" t="s">
        <v>132</v>
      </c>
      <c r="F1204" s="68">
        <v>35</v>
      </c>
      <c r="G1204" s="65"/>
      <c r="H1204" s="69"/>
      <c r="I1204" s="70"/>
      <c r="J1204" s="70"/>
      <c r="K1204" s="34" t="s">
        <v>65</v>
      </c>
      <c r="L1204" s="77">
        <v>1204</v>
      </c>
      <c r="M1204" s="77"/>
      <c r="N1204" s="72"/>
      <c r="O1204" s="79" t="s">
        <v>999</v>
      </c>
      <c r="P1204" s="81">
        <v>43173.981979166667</v>
      </c>
      <c r="Q1204" s="79" t="s">
        <v>1616</v>
      </c>
      <c r="R1204" s="83" t="s">
        <v>2330</v>
      </c>
      <c r="S1204" s="79" t="s">
        <v>2620</v>
      </c>
      <c r="T1204" s="79" t="s">
        <v>2970</v>
      </c>
      <c r="U1204" s="83" t="s">
        <v>3340</v>
      </c>
      <c r="V1204" s="83" t="s">
        <v>3340</v>
      </c>
      <c r="W1204" s="81">
        <v>43173.981979166667</v>
      </c>
      <c r="X1204" s="83" t="s">
        <v>4622</v>
      </c>
      <c r="Y1204" s="79"/>
      <c r="Z1204" s="79"/>
      <c r="AA1204" s="85" t="s">
        <v>5830</v>
      </c>
      <c r="AB1204" s="79"/>
      <c r="AC1204" s="79" t="b">
        <v>0</v>
      </c>
      <c r="AD1204" s="79">
        <v>8</v>
      </c>
      <c r="AE1204" s="85" t="s">
        <v>6296</v>
      </c>
      <c r="AF1204" s="79" t="b">
        <v>0</v>
      </c>
      <c r="AG1204" s="79" t="s">
        <v>6304</v>
      </c>
      <c r="AH1204" s="79"/>
      <c r="AI1204" s="85" t="s">
        <v>6296</v>
      </c>
      <c r="AJ1204" s="79" t="b">
        <v>0</v>
      </c>
      <c r="AK1204" s="79">
        <v>3</v>
      </c>
      <c r="AL1204" s="85" t="s">
        <v>6296</v>
      </c>
      <c r="AM1204" s="79" t="s">
        <v>6374</v>
      </c>
      <c r="AN1204" s="79" t="b">
        <v>0</v>
      </c>
      <c r="AO1204" s="85" t="s">
        <v>5830</v>
      </c>
      <c r="AP1204" s="79" t="s">
        <v>6415</v>
      </c>
      <c r="AQ1204" s="79">
        <v>0</v>
      </c>
      <c r="AR1204" s="79">
        <v>0</v>
      </c>
      <c r="AS1204" s="79"/>
      <c r="AT1204" s="79"/>
      <c r="AU1204" s="79"/>
      <c r="AV1204" s="79"/>
      <c r="AW1204" s="79"/>
      <c r="AX1204" s="79"/>
      <c r="AY1204" s="79"/>
      <c r="AZ1204" s="79"/>
      <c r="BA1204">
        <v>1</v>
      </c>
      <c r="BB1204" s="78" t="str">
        <f>REPLACE(INDEX(GroupVertices[Group], MATCH(Edges[[#This Row],[Vertex 1]],GroupVertices[Vertex],0)),1,1,"")</f>
        <v>9</v>
      </c>
      <c r="BC1204" s="78" t="str">
        <f>REPLACE(INDEX(GroupVertices[Group], MATCH(Edges[[#This Row],[Vertex 2]],GroupVertices[Vertex],0)),1,1,"")</f>
        <v>9</v>
      </c>
      <c r="BD1204" s="48">
        <v>2</v>
      </c>
      <c r="BE1204" s="49">
        <v>6.666666666666667</v>
      </c>
      <c r="BF1204" s="48">
        <v>1</v>
      </c>
      <c r="BG1204" s="49">
        <v>3.3333333333333335</v>
      </c>
      <c r="BH1204" s="48">
        <v>0</v>
      </c>
      <c r="BI1204" s="49">
        <v>0</v>
      </c>
      <c r="BJ1204" s="48">
        <v>27</v>
      </c>
      <c r="BK1204" s="49">
        <v>90</v>
      </c>
      <c r="BL1204" s="48">
        <v>30</v>
      </c>
    </row>
    <row r="1205" spans="1:64" x14ac:dyDescent="0.25">
      <c r="A1205" s="64" t="s">
        <v>700</v>
      </c>
      <c r="B1205" s="64" t="s">
        <v>748</v>
      </c>
      <c r="C1205" s="65" t="s">
        <v>15839</v>
      </c>
      <c r="D1205" s="66">
        <v>3</v>
      </c>
      <c r="E1205" s="67" t="s">
        <v>132</v>
      </c>
      <c r="F1205" s="68">
        <v>35</v>
      </c>
      <c r="G1205" s="65"/>
      <c r="H1205" s="69"/>
      <c r="I1205" s="70"/>
      <c r="J1205" s="70"/>
      <c r="K1205" s="34" t="s">
        <v>65</v>
      </c>
      <c r="L1205" s="77">
        <v>1205</v>
      </c>
      <c r="M1205" s="77"/>
      <c r="N1205" s="72"/>
      <c r="O1205" s="79" t="s">
        <v>999</v>
      </c>
      <c r="P1205" s="81">
        <v>43177.638564814813</v>
      </c>
      <c r="Q1205" s="79" t="s">
        <v>1617</v>
      </c>
      <c r="R1205" s="83" t="s">
        <v>2331</v>
      </c>
      <c r="S1205" s="79" t="s">
        <v>2518</v>
      </c>
      <c r="T1205" s="79" t="s">
        <v>2971</v>
      </c>
      <c r="U1205" s="79"/>
      <c r="V1205" s="83" t="s">
        <v>3827</v>
      </c>
      <c r="W1205" s="81">
        <v>43177.638564814813</v>
      </c>
      <c r="X1205" s="83" t="s">
        <v>4623</v>
      </c>
      <c r="Y1205" s="79"/>
      <c r="Z1205" s="79"/>
      <c r="AA1205" s="85" t="s">
        <v>5831</v>
      </c>
      <c r="AB1205" s="79"/>
      <c r="AC1205" s="79" t="b">
        <v>0</v>
      </c>
      <c r="AD1205" s="79">
        <v>0</v>
      </c>
      <c r="AE1205" s="85" t="s">
        <v>6296</v>
      </c>
      <c r="AF1205" s="79" t="b">
        <v>0</v>
      </c>
      <c r="AG1205" s="79" t="s">
        <v>6304</v>
      </c>
      <c r="AH1205" s="79"/>
      <c r="AI1205" s="85" t="s">
        <v>6296</v>
      </c>
      <c r="AJ1205" s="79" t="b">
        <v>0</v>
      </c>
      <c r="AK1205" s="79">
        <v>2</v>
      </c>
      <c r="AL1205" s="85" t="s">
        <v>5956</v>
      </c>
      <c r="AM1205" s="79" t="s">
        <v>6331</v>
      </c>
      <c r="AN1205" s="79" t="b">
        <v>0</v>
      </c>
      <c r="AO1205" s="85" t="s">
        <v>5956</v>
      </c>
      <c r="AP1205" s="79" t="s">
        <v>176</v>
      </c>
      <c r="AQ1205" s="79">
        <v>0</v>
      </c>
      <c r="AR1205" s="79">
        <v>0</v>
      </c>
      <c r="AS1205" s="79"/>
      <c r="AT1205" s="79"/>
      <c r="AU1205" s="79"/>
      <c r="AV1205" s="79"/>
      <c r="AW1205" s="79"/>
      <c r="AX1205" s="79"/>
      <c r="AY1205" s="79"/>
      <c r="AZ1205" s="79"/>
      <c r="BA1205">
        <v>1</v>
      </c>
      <c r="BB1205" s="78" t="str">
        <f>REPLACE(INDEX(GroupVertices[Group], MATCH(Edges[[#This Row],[Vertex 1]],GroupVertices[Vertex],0)),1,1,"")</f>
        <v>9</v>
      </c>
      <c r="BC1205" s="78" t="str">
        <f>REPLACE(INDEX(GroupVertices[Group], MATCH(Edges[[#This Row],[Vertex 2]],GroupVertices[Vertex],0)),1,1,"")</f>
        <v>2</v>
      </c>
      <c r="BD1205" s="48"/>
      <c r="BE1205" s="49"/>
      <c r="BF1205" s="48"/>
      <c r="BG1205" s="49"/>
      <c r="BH1205" s="48"/>
      <c r="BI1205" s="49"/>
      <c r="BJ1205" s="48"/>
      <c r="BK1205" s="49"/>
      <c r="BL1205" s="48"/>
    </row>
    <row r="1206" spans="1:64" x14ac:dyDescent="0.25">
      <c r="A1206" s="64" t="s">
        <v>700</v>
      </c>
      <c r="B1206" s="64" t="s">
        <v>683</v>
      </c>
      <c r="C1206" s="65" t="s">
        <v>15839</v>
      </c>
      <c r="D1206" s="66">
        <v>3</v>
      </c>
      <c r="E1206" s="67" t="s">
        <v>132</v>
      </c>
      <c r="F1206" s="68">
        <v>35</v>
      </c>
      <c r="G1206" s="65"/>
      <c r="H1206" s="69"/>
      <c r="I1206" s="70"/>
      <c r="J1206" s="70"/>
      <c r="K1206" s="34" t="s">
        <v>65</v>
      </c>
      <c r="L1206" s="77">
        <v>1206</v>
      </c>
      <c r="M1206" s="77"/>
      <c r="N1206" s="72"/>
      <c r="O1206" s="79" t="s">
        <v>999</v>
      </c>
      <c r="P1206" s="81">
        <v>43177.638564814813</v>
      </c>
      <c r="Q1206" s="79" t="s">
        <v>1617</v>
      </c>
      <c r="R1206" s="83" t="s">
        <v>2331</v>
      </c>
      <c r="S1206" s="79" t="s">
        <v>2518</v>
      </c>
      <c r="T1206" s="79" t="s">
        <v>2971</v>
      </c>
      <c r="U1206" s="79"/>
      <c r="V1206" s="83" t="s">
        <v>3827</v>
      </c>
      <c r="W1206" s="81">
        <v>43177.638564814813</v>
      </c>
      <c r="X1206" s="83" t="s">
        <v>4623</v>
      </c>
      <c r="Y1206" s="79"/>
      <c r="Z1206" s="79"/>
      <c r="AA1206" s="85" t="s">
        <v>5831</v>
      </c>
      <c r="AB1206" s="79"/>
      <c r="AC1206" s="79" t="b">
        <v>0</v>
      </c>
      <c r="AD1206" s="79">
        <v>0</v>
      </c>
      <c r="AE1206" s="85" t="s">
        <v>6296</v>
      </c>
      <c r="AF1206" s="79" t="b">
        <v>0</v>
      </c>
      <c r="AG1206" s="79" t="s">
        <v>6304</v>
      </c>
      <c r="AH1206" s="79"/>
      <c r="AI1206" s="85" t="s">
        <v>6296</v>
      </c>
      <c r="AJ1206" s="79" t="b">
        <v>0</v>
      </c>
      <c r="AK1206" s="79">
        <v>2</v>
      </c>
      <c r="AL1206" s="85" t="s">
        <v>5956</v>
      </c>
      <c r="AM1206" s="79" t="s">
        <v>6331</v>
      </c>
      <c r="AN1206" s="79" t="b">
        <v>0</v>
      </c>
      <c r="AO1206" s="85" t="s">
        <v>5956</v>
      </c>
      <c r="AP1206" s="79" t="s">
        <v>176</v>
      </c>
      <c r="AQ1206" s="79">
        <v>0</v>
      </c>
      <c r="AR1206" s="79">
        <v>0</v>
      </c>
      <c r="AS1206" s="79"/>
      <c r="AT1206" s="79"/>
      <c r="AU1206" s="79"/>
      <c r="AV1206" s="79"/>
      <c r="AW1206" s="79"/>
      <c r="AX1206" s="79"/>
      <c r="AY1206" s="79"/>
      <c r="AZ1206" s="79"/>
      <c r="BA1206">
        <v>1</v>
      </c>
      <c r="BB1206" s="78" t="str">
        <f>REPLACE(INDEX(GroupVertices[Group], MATCH(Edges[[#This Row],[Vertex 1]],GroupVertices[Vertex],0)),1,1,"")</f>
        <v>9</v>
      </c>
      <c r="BC1206" s="78" t="str">
        <f>REPLACE(INDEX(GroupVertices[Group], MATCH(Edges[[#This Row],[Vertex 2]],GroupVertices[Vertex],0)),1,1,"")</f>
        <v>2</v>
      </c>
      <c r="BD1206" s="48">
        <v>0</v>
      </c>
      <c r="BE1206" s="49">
        <v>0</v>
      </c>
      <c r="BF1206" s="48">
        <v>0</v>
      </c>
      <c r="BG1206" s="49">
        <v>0</v>
      </c>
      <c r="BH1206" s="48">
        <v>0</v>
      </c>
      <c r="BI1206" s="49">
        <v>0</v>
      </c>
      <c r="BJ1206" s="48">
        <v>16</v>
      </c>
      <c r="BK1206" s="49">
        <v>100</v>
      </c>
      <c r="BL1206" s="48">
        <v>16</v>
      </c>
    </row>
    <row r="1207" spans="1:64" x14ac:dyDescent="0.25">
      <c r="A1207" s="64" t="s">
        <v>701</v>
      </c>
      <c r="B1207" s="64" t="s">
        <v>700</v>
      </c>
      <c r="C1207" s="65" t="s">
        <v>15839</v>
      </c>
      <c r="D1207" s="66">
        <v>3</v>
      </c>
      <c r="E1207" s="67" t="s">
        <v>132</v>
      </c>
      <c r="F1207" s="68">
        <v>35</v>
      </c>
      <c r="G1207" s="65"/>
      <c r="H1207" s="69"/>
      <c r="I1207" s="70"/>
      <c r="J1207" s="70"/>
      <c r="K1207" s="34" t="s">
        <v>65</v>
      </c>
      <c r="L1207" s="77">
        <v>1207</v>
      </c>
      <c r="M1207" s="77"/>
      <c r="N1207" s="72"/>
      <c r="O1207" s="79" t="s">
        <v>999</v>
      </c>
      <c r="P1207" s="81">
        <v>43174.6096412037</v>
      </c>
      <c r="Q1207" s="79" t="s">
        <v>1618</v>
      </c>
      <c r="R1207" s="79"/>
      <c r="S1207" s="79"/>
      <c r="T1207" s="79"/>
      <c r="U1207" s="79"/>
      <c r="V1207" s="83" t="s">
        <v>3828</v>
      </c>
      <c r="W1207" s="81">
        <v>43174.6096412037</v>
      </c>
      <c r="X1207" s="83" t="s">
        <v>4624</v>
      </c>
      <c r="Y1207" s="79"/>
      <c r="Z1207" s="79"/>
      <c r="AA1207" s="85" t="s">
        <v>5832</v>
      </c>
      <c r="AB1207" s="79"/>
      <c r="AC1207" s="79" t="b">
        <v>0</v>
      </c>
      <c r="AD1207" s="79">
        <v>0</v>
      </c>
      <c r="AE1207" s="85" t="s">
        <v>6296</v>
      </c>
      <c r="AF1207" s="79" t="b">
        <v>0</v>
      </c>
      <c r="AG1207" s="79" t="s">
        <v>6304</v>
      </c>
      <c r="AH1207" s="79"/>
      <c r="AI1207" s="85" t="s">
        <v>6296</v>
      </c>
      <c r="AJ1207" s="79" t="b">
        <v>0</v>
      </c>
      <c r="AK1207" s="79">
        <v>3</v>
      </c>
      <c r="AL1207" s="85" t="s">
        <v>5830</v>
      </c>
      <c r="AM1207" s="79" t="s">
        <v>6333</v>
      </c>
      <c r="AN1207" s="79" t="b">
        <v>0</v>
      </c>
      <c r="AO1207" s="85" t="s">
        <v>5830</v>
      </c>
      <c r="AP1207" s="79" t="s">
        <v>176</v>
      </c>
      <c r="AQ1207" s="79">
        <v>0</v>
      </c>
      <c r="AR1207" s="79">
        <v>0</v>
      </c>
      <c r="AS1207" s="79"/>
      <c r="AT1207" s="79"/>
      <c r="AU1207" s="79"/>
      <c r="AV1207" s="79"/>
      <c r="AW1207" s="79"/>
      <c r="AX1207" s="79"/>
      <c r="AY1207" s="79"/>
      <c r="AZ1207" s="79"/>
      <c r="BA1207">
        <v>1</v>
      </c>
      <c r="BB1207" s="78" t="str">
        <f>REPLACE(INDEX(GroupVertices[Group], MATCH(Edges[[#This Row],[Vertex 1]],GroupVertices[Vertex],0)),1,1,"")</f>
        <v>9</v>
      </c>
      <c r="BC1207" s="78" t="str">
        <f>REPLACE(INDEX(GroupVertices[Group], MATCH(Edges[[#This Row],[Vertex 2]],GroupVertices[Vertex],0)),1,1,"")</f>
        <v>9</v>
      </c>
      <c r="BD1207" s="48"/>
      <c r="BE1207" s="49"/>
      <c r="BF1207" s="48"/>
      <c r="BG1207" s="49"/>
      <c r="BH1207" s="48"/>
      <c r="BI1207" s="49"/>
      <c r="BJ1207" s="48"/>
      <c r="BK1207" s="49"/>
      <c r="BL1207" s="48"/>
    </row>
    <row r="1208" spans="1:64" x14ac:dyDescent="0.25">
      <c r="A1208" s="64" t="s">
        <v>701</v>
      </c>
      <c r="B1208" s="64" t="s">
        <v>871</v>
      </c>
      <c r="C1208" s="65" t="s">
        <v>15839</v>
      </c>
      <c r="D1208" s="66">
        <v>3</v>
      </c>
      <c r="E1208" s="67" t="s">
        <v>132</v>
      </c>
      <c r="F1208" s="68">
        <v>35</v>
      </c>
      <c r="G1208" s="65"/>
      <c r="H1208" s="69"/>
      <c r="I1208" s="70"/>
      <c r="J1208" s="70"/>
      <c r="K1208" s="34" t="s">
        <v>65</v>
      </c>
      <c r="L1208" s="77">
        <v>1208</v>
      </c>
      <c r="M1208" s="77"/>
      <c r="N1208" s="72"/>
      <c r="O1208" s="79" t="s">
        <v>999</v>
      </c>
      <c r="P1208" s="81">
        <v>43174.609930555554</v>
      </c>
      <c r="Q1208" s="79" t="s">
        <v>1229</v>
      </c>
      <c r="R1208" s="79"/>
      <c r="S1208" s="79"/>
      <c r="T1208" s="79"/>
      <c r="U1208" s="79"/>
      <c r="V1208" s="83" t="s">
        <v>3828</v>
      </c>
      <c r="W1208" s="81">
        <v>43174.609930555554</v>
      </c>
      <c r="X1208" s="83" t="s">
        <v>4625</v>
      </c>
      <c r="Y1208" s="79"/>
      <c r="Z1208" s="79"/>
      <c r="AA1208" s="85" t="s">
        <v>5833</v>
      </c>
      <c r="AB1208" s="79"/>
      <c r="AC1208" s="79" t="b">
        <v>0</v>
      </c>
      <c r="AD1208" s="79">
        <v>0</v>
      </c>
      <c r="AE1208" s="85" t="s">
        <v>6296</v>
      </c>
      <c r="AF1208" s="79" t="b">
        <v>0</v>
      </c>
      <c r="AG1208" s="79" t="s">
        <v>6304</v>
      </c>
      <c r="AH1208" s="79"/>
      <c r="AI1208" s="85" t="s">
        <v>6296</v>
      </c>
      <c r="AJ1208" s="79" t="b">
        <v>0</v>
      </c>
      <c r="AK1208" s="79">
        <v>11</v>
      </c>
      <c r="AL1208" s="85" t="s">
        <v>5091</v>
      </c>
      <c r="AM1208" s="79" t="s">
        <v>6333</v>
      </c>
      <c r="AN1208" s="79" t="b">
        <v>0</v>
      </c>
      <c r="AO1208" s="85" t="s">
        <v>5091</v>
      </c>
      <c r="AP1208" s="79" t="s">
        <v>176</v>
      </c>
      <c r="AQ1208" s="79">
        <v>0</v>
      </c>
      <c r="AR1208" s="79">
        <v>0</v>
      </c>
      <c r="AS1208" s="79"/>
      <c r="AT1208" s="79"/>
      <c r="AU1208" s="79"/>
      <c r="AV1208" s="79"/>
      <c r="AW1208" s="79"/>
      <c r="AX1208" s="79"/>
      <c r="AY1208" s="79"/>
      <c r="AZ1208" s="79"/>
      <c r="BA1208">
        <v>1</v>
      </c>
      <c r="BB1208" s="78" t="str">
        <f>REPLACE(INDEX(GroupVertices[Group], MATCH(Edges[[#This Row],[Vertex 1]],GroupVertices[Vertex],0)),1,1,"")</f>
        <v>9</v>
      </c>
      <c r="BC1208" s="78" t="str">
        <f>REPLACE(INDEX(GroupVertices[Group], MATCH(Edges[[#This Row],[Vertex 2]],GroupVertices[Vertex],0)),1,1,"")</f>
        <v>9</v>
      </c>
      <c r="BD1208" s="48"/>
      <c r="BE1208" s="49"/>
      <c r="BF1208" s="48"/>
      <c r="BG1208" s="49"/>
      <c r="BH1208" s="48"/>
      <c r="BI1208" s="49"/>
      <c r="BJ1208" s="48"/>
      <c r="BK1208" s="49"/>
      <c r="BL1208" s="48"/>
    </row>
    <row r="1209" spans="1:64" x14ac:dyDescent="0.25">
      <c r="A1209" s="64" t="s">
        <v>217</v>
      </c>
      <c r="B1209" s="64" t="s">
        <v>872</v>
      </c>
      <c r="C1209" s="65" t="s">
        <v>15839</v>
      </c>
      <c r="D1209" s="66">
        <v>3</v>
      </c>
      <c r="E1209" s="67" t="s">
        <v>132</v>
      </c>
      <c r="F1209" s="68">
        <v>35</v>
      </c>
      <c r="G1209" s="65"/>
      <c r="H1209" s="69"/>
      <c r="I1209" s="70"/>
      <c r="J1209" s="70"/>
      <c r="K1209" s="34" t="s">
        <v>65</v>
      </c>
      <c r="L1209" s="77">
        <v>1209</v>
      </c>
      <c r="M1209" s="77"/>
      <c r="N1209" s="72"/>
      <c r="O1209" s="79" t="s">
        <v>999</v>
      </c>
      <c r="P1209" s="81">
        <v>43047.690069444441</v>
      </c>
      <c r="Q1209" s="79" t="s">
        <v>1006</v>
      </c>
      <c r="R1209" s="83" t="s">
        <v>1993</v>
      </c>
      <c r="S1209" s="79" t="s">
        <v>2505</v>
      </c>
      <c r="T1209" s="79" t="s">
        <v>2652</v>
      </c>
      <c r="U1209" s="83" t="s">
        <v>3151</v>
      </c>
      <c r="V1209" s="83" t="s">
        <v>3151</v>
      </c>
      <c r="W1209" s="81">
        <v>43047.690069444441</v>
      </c>
      <c r="X1209" s="83" t="s">
        <v>3883</v>
      </c>
      <c r="Y1209" s="79"/>
      <c r="Z1209" s="79"/>
      <c r="AA1209" s="85" t="s">
        <v>5091</v>
      </c>
      <c r="AB1209" s="79"/>
      <c r="AC1209" s="79" t="b">
        <v>0</v>
      </c>
      <c r="AD1209" s="79">
        <v>24</v>
      </c>
      <c r="AE1209" s="85" t="s">
        <v>6296</v>
      </c>
      <c r="AF1209" s="79" t="b">
        <v>0</v>
      </c>
      <c r="AG1209" s="79" t="s">
        <v>6304</v>
      </c>
      <c r="AH1209" s="79"/>
      <c r="AI1209" s="85" t="s">
        <v>6296</v>
      </c>
      <c r="AJ1209" s="79" t="b">
        <v>0</v>
      </c>
      <c r="AK1209" s="79">
        <v>11</v>
      </c>
      <c r="AL1209" s="85" t="s">
        <v>6296</v>
      </c>
      <c r="AM1209" s="79" t="s">
        <v>6328</v>
      </c>
      <c r="AN1209" s="79" t="b">
        <v>0</v>
      </c>
      <c r="AO1209" s="85" t="s">
        <v>5091</v>
      </c>
      <c r="AP1209" s="79" t="s">
        <v>6415</v>
      </c>
      <c r="AQ1209" s="79">
        <v>0</v>
      </c>
      <c r="AR1209" s="79">
        <v>0</v>
      </c>
      <c r="AS1209" s="79" t="s">
        <v>6416</v>
      </c>
      <c r="AT1209" s="79" t="s">
        <v>6429</v>
      </c>
      <c r="AU1209" s="79" t="s">
        <v>6434</v>
      </c>
      <c r="AV1209" s="79" t="s">
        <v>6439</v>
      </c>
      <c r="AW1209" s="79" t="s">
        <v>6452</v>
      </c>
      <c r="AX1209" s="79" t="s">
        <v>6465</v>
      </c>
      <c r="AY1209" s="79" t="s">
        <v>6478</v>
      </c>
      <c r="AZ1209" s="83" t="s">
        <v>6479</v>
      </c>
      <c r="BA1209">
        <v>1</v>
      </c>
      <c r="BB1209" s="78" t="str">
        <f>REPLACE(INDEX(GroupVertices[Group], MATCH(Edges[[#This Row],[Vertex 1]],GroupVertices[Vertex],0)),1,1,"")</f>
        <v>9</v>
      </c>
      <c r="BC1209" s="78" t="str">
        <f>REPLACE(INDEX(GroupVertices[Group], MATCH(Edges[[#This Row],[Vertex 2]],GroupVertices[Vertex],0)),1,1,"")</f>
        <v>9</v>
      </c>
      <c r="BD1209" s="48"/>
      <c r="BE1209" s="49"/>
      <c r="BF1209" s="48"/>
      <c r="BG1209" s="49"/>
      <c r="BH1209" s="48"/>
      <c r="BI1209" s="49"/>
      <c r="BJ1209" s="48"/>
      <c r="BK1209" s="49"/>
      <c r="BL1209" s="48"/>
    </row>
    <row r="1210" spans="1:64" x14ac:dyDescent="0.25">
      <c r="A1210" s="64" t="s">
        <v>701</v>
      </c>
      <c r="B1210" s="64" t="s">
        <v>872</v>
      </c>
      <c r="C1210" s="65" t="s">
        <v>15839</v>
      </c>
      <c r="D1210" s="66">
        <v>3</v>
      </c>
      <c r="E1210" s="67" t="s">
        <v>132</v>
      </c>
      <c r="F1210" s="68">
        <v>35</v>
      </c>
      <c r="G1210" s="65"/>
      <c r="H1210" s="69"/>
      <c r="I1210" s="70"/>
      <c r="J1210" s="70"/>
      <c r="K1210" s="34" t="s">
        <v>65</v>
      </c>
      <c r="L1210" s="77">
        <v>1210</v>
      </c>
      <c r="M1210" s="77"/>
      <c r="N1210" s="72"/>
      <c r="O1210" s="79" t="s">
        <v>999</v>
      </c>
      <c r="P1210" s="81">
        <v>43174.609930555554</v>
      </c>
      <c r="Q1210" s="79" t="s">
        <v>1229</v>
      </c>
      <c r="R1210" s="79"/>
      <c r="S1210" s="79"/>
      <c r="T1210" s="79"/>
      <c r="U1210" s="79"/>
      <c r="V1210" s="83" t="s">
        <v>3828</v>
      </c>
      <c r="W1210" s="81">
        <v>43174.609930555554</v>
      </c>
      <c r="X1210" s="83" t="s">
        <v>4625</v>
      </c>
      <c r="Y1210" s="79"/>
      <c r="Z1210" s="79"/>
      <c r="AA1210" s="85" t="s">
        <v>5833</v>
      </c>
      <c r="AB1210" s="79"/>
      <c r="AC1210" s="79" t="b">
        <v>0</v>
      </c>
      <c r="AD1210" s="79">
        <v>0</v>
      </c>
      <c r="AE1210" s="85" t="s">
        <v>6296</v>
      </c>
      <c r="AF1210" s="79" t="b">
        <v>0</v>
      </c>
      <c r="AG1210" s="79" t="s">
        <v>6304</v>
      </c>
      <c r="AH1210" s="79"/>
      <c r="AI1210" s="85" t="s">
        <v>6296</v>
      </c>
      <c r="AJ1210" s="79" t="b">
        <v>0</v>
      </c>
      <c r="AK1210" s="79">
        <v>11</v>
      </c>
      <c r="AL1210" s="85" t="s">
        <v>5091</v>
      </c>
      <c r="AM1210" s="79" t="s">
        <v>6333</v>
      </c>
      <c r="AN1210" s="79" t="b">
        <v>0</v>
      </c>
      <c r="AO1210" s="85" t="s">
        <v>5091</v>
      </c>
      <c r="AP1210" s="79" t="s">
        <v>176</v>
      </c>
      <c r="AQ1210" s="79">
        <v>0</v>
      </c>
      <c r="AR1210" s="79">
        <v>0</v>
      </c>
      <c r="AS1210" s="79"/>
      <c r="AT1210" s="79"/>
      <c r="AU1210" s="79"/>
      <c r="AV1210" s="79"/>
      <c r="AW1210" s="79"/>
      <c r="AX1210" s="79"/>
      <c r="AY1210" s="79"/>
      <c r="AZ1210" s="79"/>
      <c r="BA1210">
        <v>1</v>
      </c>
      <c r="BB1210" s="78" t="str">
        <f>REPLACE(INDEX(GroupVertices[Group], MATCH(Edges[[#This Row],[Vertex 1]],GroupVertices[Vertex],0)),1,1,"")</f>
        <v>9</v>
      </c>
      <c r="BC1210" s="78" t="str">
        <f>REPLACE(INDEX(GroupVertices[Group], MATCH(Edges[[#This Row],[Vertex 2]],GroupVertices[Vertex],0)),1,1,"")</f>
        <v>9</v>
      </c>
      <c r="BD1210" s="48"/>
      <c r="BE1210" s="49"/>
      <c r="BF1210" s="48"/>
      <c r="BG1210" s="49"/>
      <c r="BH1210" s="48"/>
      <c r="BI1210" s="49"/>
      <c r="BJ1210" s="48"/>
      <c r="BK1210" s="49"/>
      <c r="BL1210" s="48"/>
    </row>
    <row r="1211" spans="1:64" x14ac:dyDescent="0.25">
      <c r="A1211" s="64" t="s">
        <v>217</v>
      </c>
      <c r="B1211" s="64" t="s">
        <v>873</v>
      </c>
      <c r="C1211" s="65" t="s">
        <v>15839</v>
      </c>
      <c r="D1211" s="66">
        <v>3</v>
      </c>
      <c r="E1211" s="67" t="s">
        <v>132</v>
      </c>
      <c r="F1211" s="68">
        <v>35</v>
      </c>
      <c r="G1211" s="65"/>
      <c r="H1211" s="69"/>
      <c r="I1211" s="70"/>
      <c r="J1211" s="70"/>
      <c r="K1211" s="34" t="s">
        <v>65</v>
      </c>
      <c r="L1211" s="77">
        <v>1211</v>
      </c>
      <c r="M1211" s="77"/>
      <c r="N1211" s="72"/>
      <c r="O1211" s="79" t="s">
        <v>999</v>
      </c>
      <c r="P1211" s="81">
        <v>43047.690069444441</v>
      </c>
      <c r="Q1211" s="79" t="s">
        <v>1006</v>
      </c>
      <c r="R1211" s="83" t="s">
        <v>1993</v>
      </c>
      <c r="S1211" s="79" t="s">
        <v>2505</v>
      </c>
      <c r="T1211" s="79" t="s">
        <v>2652</v>
      </c>
      <c r="U1211" s="83" t="s">
        <v>3151</v>
      </c>
      <c r="V1211" s="83" t="s">
        <v>3151</v>
      </c>
      <c r="W1211" s="81">
        <v>43047.690069444441</v>
      </c>
      <c r="X1211" s="83" t="s">
        <v>3883</v>
      </c>
      <c r="Y1211" s="79"/>
      <c r="Z1211" s="79"/>
      <c r="AA1211" s="85" t="s">
        <v>5091</v>
      </c>
      <c r="AB1211" s="79"/>
      <c r="AC1211" s="79" t="b">
        <v>0</v>
      </c>
      <c r="AD1211" s="79">
        <v>24</v>
      </c>
      <c r="AE1211" s="85" t="s">
        <v>6296</v>
      </c>
      <c r="AF1211" s="79" t="b">
        <v>0</v>
      </c>
      <c r="AG1211" s="79" t="s">
        <v>6304</v>
      </c>
      <c r="AH1211" s="79"/>
      <c r="AI1211" s="85" t="s">
        <v>6296</v>
      </c>
      <c r="AJ1211" s="79" t="b">
        <v>0</v>
      </c>
      <c r="AK1211" s="79">
        <v>11</v>
      </c>
      <c r="AL1211" s="85" t="s">
        <v>6296</v>
      </c>
      <c r="AM1211" s="79" t="s">
        <v>6328</v>
      </c>
      <c r="AN1211" s="79" t="b">
        <v>0</v>
      </c>
      <c r="AO1211" s="85" t="s">
        <v>5091</v>
      </c>
      <c r="AP1211" s="79" t="s">
        <v>6415</v>
      </c>
      <c r="AQ1211" s="79">
        <v>0</v>
      </c>
      <c r="AR1211" s="79">
        <v>0</v>
      </c>
      <c r="AS1211" s="79" t="s">
        <v>6416</v>
      </c>
      <c r="AT1211" s="79" t="s">
        <v>6429</v>
      </c>
      <c r="AU1211" s="79" t="s">
        <v>6434</v>
      </c>
      <c r="AV1211" s="79" t="s">
        <v>6439</v>
      </c>
      <c r="AW1211" s="79" t="s">
        <v>6452</v>
      </c>
      <c r="AX1211" s="79" t="s">
        <v>6465</v>
      </c>
      <c r="AY1211" s="79" t="s">
        <v>6478</v>
      </c>
      <c r="AZ1211" s="83" t="s">
        <v>6479</v>
      </c>
      <c r="BA1211">
        <v>1</v>
      </c>
      <c r="BB1211" s="78" t="str">
        <f>REPLACE(INDEX(GroupVertices[Group], MATCH(Edges[[#This Row],[Vertex 1]],GroupVertices[Vertex],0)),1,1,"")</f>
        <v>9</v>
      </c>
      <c r="BC1211" s="78" t="str">
        <f>REPLACE(INDEX(GroupVertices[Group], MATCH(Edges[[#This Row],[Vertex 2]],GroupVertices[Vertex],0)),1,1,"")</f>
        <v>9</v>
      </c>
      <c r="BD1211" s="48"/>
      <c r="BE1211" s="49"/>
      <c r="BF1211" s="48"/>
      <c r="BG1211" s="49"/>
      <c r="BH1211" s="48"/>
      <c r="BI1211" s="49"/>
      <c r="BJ1211" s="48"/>
      <c r="BK1211" s="49"/>
      <c r="BL1211" s="48"/>
    </row>
    <row r="1212" spans="1:64" x14ac:dyDescent="0.25">
      <c r="A1212" s="64" t="s">
        <v>701</v>
      </c>
      <c r="B1212" s="64" t="s">
        <v>873</v>
      </c>
      <c r="C1212" s="65" t="s">
        <v>15839</v>
      </c>
      <c r="D1212" s="66">
        <v>3</v>
      </c>
      <c r="E1212" s="67" t="s">
        <v>132</v>
      </c>
      <c r="F1212" s="68">
        <v>35</v>
      </c>
      <c r="G1212" s="65"/>
      <c r="H1212" s="69"/>
      <c r="I1212" s="70"/>
      <c r="J1212" s="70"/>
      <c r="K1212" s="34" t="s">
        <v>65</v>
      </c>
      <c r="L1212" s="77">
        <v>1212</v>
      </c>
      <c r="M1212" s="77"/>
      <c r="N1212" s="72"/>
      <c r="O1212" s="79" t="s">
        <v>999</v>
      </c>
      <c r="P1212" s="81">
        <v>43174.609930555554</v>
      </c>
      <c r="Q1212" s="79" t="s">
        <v>1229</v>
      </c>
      <c r="R1212" s="79"/>
      <c r="S1212" s="79"/>
      <c r="T1212" s="79"/>
      <c r="U1212" s="79"/>
      <c r="V1212" s="83" t="s">
        <v>3828</v>
      </c>
      <c r="W1212" s="81">
        <v>43174.609930555554</v>
      </c>
      <c r="X1212" s="83" t="s">
        <v>4625</v>
      </c>
      <c r="Y1212" s="79"/>
      <c r="Z1212" s="79"/>
      <c r="AA1212" s="85" t="s">
        <v>5833</v>
      </c>
      <c r="AB1212" s="79"/>
      <c r="AC1212" s="79" t="b">
        <v>0</v>
      </c>
      <c r="AD1212" s="79">
        <v>0</v>
      </c>
      <c r="AE1212" s="85" t="s">
        <v>6296</v>
      </c>
      <c r="AF1212" s="79" t="b">
        <v>0</v>
      </c>
      <c r="AG1212" s="79" t="s">
        <v>6304</v>
      </c>
      <c r="AH1212" s="79"/>
      <c r="AI1212" s="85" t="s">
        <v>6296</v>
      </c>
      <c r="AJ1212" s="79" t="b">
        <v>0</v>
      </c>
      <c r="AK1212" s="79">
        <v>11</v>
      </c>
      <c r="AL1212" s="85" t="s">
        <v>5091</v>
      </c>
      <c r="AM1212" s="79" t="s">
        <v>6333</v>
      </c>
      <c r="AN1212" s="79" t="b">
        <v>0</v>
      </c>
      <c r="AO1212" s="85" t="s">
        <v>5091</v>
      </c>
      <c r="AP1212" s="79" t="s">
        <v>176</v>
      </c>
      <c r="AQ1212" s="79">
        <v>0</v>
      </c>
      <c r="AR1212" s="79">
        <v>0</v>
      </c>
      <c r="AS1212" s="79"/>
      <c r="AT1212" s="79"/>
      <c r="AU1212" s="79"/>
      <c r="AV1212" s="79"/>
      <c r="AW1212" s="79"/>
      <c r="AX1212" s="79"/>
      <c r="AY1212" s="79"/>
      <c r="AZ1212" s="79"/>
      <c r="BA1212">
        <v>1</v>
      </c>
      <c r="BB1212" s="78" t="str">
        <f>REPLACE(INDEX(GroupVertices[Group], MATCH(Edges[[#This Row],[Vertex 1]],GroupVertices[Vertex],0)),1,1,"")</f>
        <v>9</v>
      </c>
      <c r="BC1212" s="78" t="str">
        <f>REPLACE(INDEX(GroupVertices[Group], MATCH(Edges[[#This Row],[Vertex 2]],GroupVertices[Vertex],0)),1,1,"")</f>
        <v>9</v>
      </c>
      <c r="BD1212" s="48"/>
      <c r="BE1212" s="49"/>
      <c r="BF1212" s="48"/>
      <c r="BG1212" s="49"/>
      <c r="BH1212" s="48"/>
      <c r="BI1212" s="49"/>
      <c r="BJ1212" s="48"/>
      <c r="BK1212" s="49"/>
      <c r="BL1212" s="48"/>
    </row>
    <row r="1213" spans="1:64" x14ac:dyDescent="0.25">
      <c r="A1213" s="64" t="s">
        <v>217</v>
      </c>
      <c r="B1213" s="64" t="s">
        <v>874</v>
      </c>
      <c r="C1213" s="65" t="s">
        <v>15840</v>
      </c>
      <c r="D1213" s="66">
        <v>3.5</v>
      </c>
      <c r="E1213" s="67" t="s">
        <v>136</v>
      </c>
      <c r="F1213" s="68">
        <v>33.357142857142854</v>
      </c>
      <c r="G1213" s="65"/>
      <c r="H1213" s="69"/>
      <c r="I1213" s="70"/>
      <c r="J1213" s="70"/>
      <c r="K1213" s="34" t="s">
        <v>65</v>
      </c>
      <c r="L1213" s="77">
        <v>1213</v>
      </c>
      <c r="M1213" s="77"/>
      <c r="N1213" s="72"/>
      <c r="O1213" s="79" t="s">
        <v>999</v>
      </c>
      <c r="P1213" s="81">
        <v>43173.981979166667</v>
      </c>
      <c r="Q1213" s="79" t="s">
        <v>1616</v>
      </c>
      <c r="R1213" s="83" t="s">
        <v>2330</v>
      </c>
      <c r="S1213" s="79" t="s">
        <v>2620</v>
      </c>
      <c r="T1213" s="79" t="s">
        <v>2970</v>
      </c>
      <c r="U1213" s="83" t="s">
        <v>3340</v>
      </c>
      <c r="V1213" s="83" t="s">
        <v>3340</v>
      </c>
      <c r="W1213" s="81">
        <v>43173.981979166667</v>
      </c>
      <c r="X1213" s="83" t="s">
        <v>4622</v>
      </c>
      <c r="Y1213" s="79"/>
      <c r="Z1213" s="79"/>
      <c r="AA1213" s="85" t="s">
        <v>5830</v>
      </c>
      <c r="AB1213" s="79"/>
      <c r="AC1213" s="79" t="b">
        <v>0</v>
      </c>
      <c r="AD1213" s="79">
        <v>8</v>
      </c>
      <c r="AE1213" s="85" t="s">
        <v>6296</v>
      </c>
      <c r="AF1213" s="79" t="b">
        <v>0</v>
      </c>
      <c r="AG1213" s="79" t="s">
        <v>6304</v>
      </c>
      <c r="AH1213" s="79"/>
      <c r="AI1213" s="85" t="s">
        <v>6296</v>
      </c>
      <c r="AJ1213" s="79" t="b">
        <v>0</v>
      </c>
      <c r="AK1213" s="79">
        <v>3</v>
      </c>
      <c r="AL1213" s="85" t="s">
        <v>6296</v>
      </c>
      <c r="AM1213" s="79" t="s">
        <v>6374</v>
      </c>
      <c r="AN1213" s="79" t="b">
        <v>0</v>
      </c>
      <c r="AO1213" s="85" t="s">
        <v>5830</v>
      </c>
      <c r="AP1213" s="79" t="s">
        <v>6415</v>
      </c>
      <c r="AQ1213" s="79">
        <v>0</v>
      </c>
      <c r="AR1213" s="79">
        <v>0</v>
      </c>
      <c r="AS1213" s="79"/>
      <c r="AT1213" s="79"/>
      <c r="AU1213" s="79"/>
      <c r="AV1213" s="79"/>
      <c r="AW1213" s="79"/>
      <c r="AX1213" s="79"/>
      <c r="AY1213" s="79"/>
      <c r="AZ1213" s="79"/>
      <c r="BA1213">
        <v>2</v>
      </c>
      <c r="BB1213" s="78" t="str">
        <f>REPLACE(INDEX(GroupVertices[Group], MATCH(Edges[[#This Row],[Vertex 1]],GroupVertices[Vertex],0)),1,1,"")</f>
        <v>9</v>
      </c>
      <c r="BC1213" s="78" t="str">
        <f>REPLACE(INDEX(GroupVertices[Group], MATCH(Edges[[#This Row],[Vertex 2]],GroupVertices[Vertex],0)),1,1,"")</f>
        <v>9</v>
      </c>
      <c r="BD1213" s="48"/>
      <c r="BE1213" s="49"/>
      <c r="BF1213" s="48"/>
      <c r="BG1213" s="49"/>
      <c r="BH1213" s="48"/>
      <c r="BI1213" s="49"/>
      <c r="BJ1213" s="48"/>
      <c r="BK1213" s="49"/>
      <c r="BL1213" s="48"/>
    </row>
    <row r="1214" spans="1:64" x14ac:dyDescent="0.25">
      <c r="A1214" s="64" t="s">
        <v>217</v>
      </c>
      <c r="B1214" s="64" t="s">
        <v>874</v>
      </c>
      <c r="C1214" s="65" t="s">
        <v>15840</v>
      </c>
      <c r="D1214" s="66">
        <v>3.5</v>
      </c>
      <c r="E1214" s="67" t="s">
        <v>136</v>
      </c>
      <c r="F1214" s="68">
        <v>33.357142857142854</v>
      </c>
      <c r="G1214" s="65"/>
      <c r="H1214" s="69"/>
      <c r="I1214" s="70"/>
      <c r="J1214" s="70"/>
      <c r="K1214" s="34" t="s">
        <v>65</v>
      </c>
      <c r="L1214" s="77">
        <v>1214</v>
      </c>
      <c r="M1214" s="77"/>
      <c r="N1214" s="72"/>
      <c r="O1214" s="79" t="s">
        <v>999</v>
      </c>
      <c r="P1214" s="81">
        <v>43047.690069444441</v>
      </c>
      <c r="Q1214" s="79" t="s">
        <v>1006</v>
      </c>
      <c r="R1214" s="83" t="s">
        <v>1993</v>
      </c>
      <c r="S1214" s="79" t="s">
        <v>2505</v>
      </c>
      <c r="T1214" s="79" t="s">
        <v>2652</v>
      </c>
      <c r="U1214" s="83" t="s">
        <v>3151</v>
      </c>
      <c r="V1214" s="83" t="s">
        <v>3151</v>
      </c>
      <c r="W1214" s="81">
        <v>43047.690069444441</v>
      </c>
      <c r="X1214" s="83" t="s">
        <v>3883</v>
      </c>
      <c r="Y1214" s="79"/>
      <c r="Z1214" s="79"/>
      <c r="AA1214" s="85" t="s">
        <v>5091</v>
      </c>
      <c r="AB1214" s="79"/>
      <c r="AC1214" s="79" t="b">
        <v>0</v>
      </c>
      <c r="AD1214" s="79">
        <v>24</v>
      </c>
      <c r="AE1214" s="85" t="s">
        <v>6296</v>
      </c>
      <c r="AF1214" s="79" t="b">
        <v>0</v>
      </c>
      <c r="AG1214" s="79" t="s">
        <v>6304</v>
      </c>
      <c r="AH1214" s="79"/>
      <c r="AI1214" s="85" t="s">
        <v>6296</v>
      </c>
      <c r="AJ1214" s="79" t="b">
        <v>0</v>
      </c>
      <c r="AK1214" s="79">
        <v>11</v>
      </c>
      <c r="AL1214" s="85" t="s">
        <v>6296</v>
      </c>
      <c r="AM1214" s="79" t="s">
        <v>6328</v>
      </c>
      <c r="AN1214" s="79" t="b">
        <v>0</v>
      </c>
      <c r="AO1214" s="85" t="s">
        <v>5091</v>
      </c>
      <c r="AP1214" s="79" t="s">
        <v>6415</v>
      </c>
      <c r="AQ1214" s="79">
        <v>0</v>
      </c>
      <c r="AR1214" s="79">
        <v>0</v>
      </c>
      <c r="AS1214" s="79" t="s">
        <v>6416</v>
      </c>
      <c r="AT1214" s="79" t="s">
        <v>6429</v>
      </c>
      <c r="AU1214" s="79" t="s">
        <v>6434</v>
      </c>
      <c r="AV1214" s="79" t="s">
        <v>6439</v>
      </c>
      <c r="AW1214" s="79" t="s">
        <v>6452</v>
      </c>
      <c r="AX1214" s="79" t="s">
        <v>6465</v>
      </c>
      <c r="AY1214" s="79" t="s">
        <v>6478</v>
      </c>
      <c r="AZ1214" s="83" t="s">
        <v>6479</v>
      </c>
      <c r="BA1214">
        <v>2</v>
      </c>
      <c r="BB1214" s="78" t="str">
        <f>REPLACE(INDEX(GroupVertices[Group], MATCH(Edges[[#This Row],[Vertex 1]],GroupVertices[Vertex],0)),1,1,"")</f>
        <v>9</v>
      </c>
      <c r="BC1214" s="78" t="str">
        <f>REPLACE(INDEX(GroupVertices[Group], MATCH(Edges[[#This Row],[Vertex 2]],GroupVertices[Vertex],0)),1,1,"")</f>
        <v>9</v>
      </c>
      <c r="BD1214" s="48">
        <v>2</v>
      </c>
      <c r="BE1214" s="49">
        <v>7.4074074074074074</v>
      </c>
      <c r="BF1214" s="48">
        <v>1</v>
      </c>
      <c r="BG1214" s="49">
        <v>3.7037037037037037</v>
      </c>
      <c r="BH1214" s="48">
        <v>0</v>
      </c>
      <c r="BI1214" s="49">
        <v>0</v>
      </c>
      <c r="BJ1214" s="48">
        <v>24</v>
      </c>
      <c r="BK1214" s="49">
        <v>88.888888888888886</v>
      </c>
      <c r="BL1214" s="48">
        <v>27</v>
      </c>
    </row>
    <row r="1215" spans="1:64" x14ac:dyDescent="0.25">
      <c r="A1215" s="64" t="s">
        <v>217</v>
      </c>
      <c r="B1215" s="64" t="s">
        <v>874</v>
      </c>
      <c r="C1215" s="65" t="s">
        <v>15839</v>
      </c>
      <c r="D1215" s="66">
        <v>3</v>
      </c>
      <c r="E1215" s="67" t="s">
        <v>132</v>
      </c>
      <c r="F1215" s="68">
        <v>35</v>
      </c>
      <c r="G1215" s="65"/>
      <c r="H1215" s="69"/>
      <c r="I1215" s="70"/>
      <c r="J1215" s="70"/>
      <c r="K1215" s="34" t="s">
        <v>65</v>
      </c>
      <c r="L1215" s="77">
        <v>1215</v>
      </c>
      <c r="M1215" s="77"/>
      <c r="N1215" s="72"/>
      <c r="O1215" s="79" t="s">
        <v>1000</v>
      </c>
      <c r="P1215" s="81">
        <v>43177.569722222222</v>
      </c>
      <c r="Q1215" s="79" t="s">
        <v>1525</v>
      </c>
      <c r="R1215" s="83" t="s">
        <v>2285</v>
      </c>
      <c r="S1215" s="79" t="s">
        <v>2611</v>
      </c>
      <c r="T1215" s="79" t="s">
        <v>2926</v>
      </c>
      <c r="U1215" s="83" t="s">
        <v>3318</v>
      </c>
      <c r="V1215" s="83" t="s">
        <v>3318</v>
      </c>
      <c r="W1215" s="81">
        <v>43177.569722222222</v>
      </c>
      <c r="X1215" s="83" t="s">
        <v>4509</v>
      </c>
      <c r="Y1215" s="79"/>
      <c r="Z1215" s="79"/>
      <c r="AA1215" s="85" t="s">
        <v>5717</v>
      </c>
      <c r="AB1215" s="79"/>
      <c r="AC1215" s="79" t="b">
        <v>0</v>
      </c>
      <c r="AD1215" s="79">
        <v>2</v>
      </c>
      <c r="AE1215" s="85" t="s">
        <v>6300</v>
      </c>
      <c r="AF1215" s="79" t="b">
        <v>0</v>
      </c>
      <c r="AG1215" s="79" t="s">
        <v>6303</v>
      </c>
      <c r="AH1215" s="79"/>
      <c r="AI1215" s="85" t="s">
        <v>6296</v>
      </c>
      <c r="AJ1215" s="79" t="b">
        <v>0</v>
      </c>
      <c r="AK1215" s="79">
        <v>1</v>
      </c>
      <c r="AL1215" s="85" t="s">
        <v>6296</v>
      </c>
      <c r="AM1215" s="79" t="s">
        <v>6374</v>
      </c>
      <c r="AN1215" s="79" t="b">
        <v>0</v>
      </c>
      <c r="AO1215" s="85" t="s">
        <v>5717</v>
      </c>
      <c r="AP1215" s="79" t="s">
        <v>6415</v>
      </c>
      <c r="AQ1215" s="79">
        <v>0</v>
      </c>
      <c r="AR1215" s="79">
        <v>0</v>
      </c>
      <c r="AS1215" s="79"/>
      <c r="AT1215" s="79"/>
      <c r="AU1215" s="79"/>
      <c r="AV1215" s="79"/>
      <c r="AW1215" s="79"/>
      <c r="AX1215" s="79"/>
      <c r="AY1215" s="79"/>
      <c r="AZ1215" s="79"/>
      <c r="BA1215">
        <v>1</v>
      </c>
      <c r="BB1215" s="78" t="str">
        <f>REPLACE(INDEX(GroupVertices[Group], MATCH(Edges[[#This Row],[Vertex 1]],GroupVertices[Vertex],0)),1,1,"")</f>
        <v>9</v>
      </c>
      <c r="BC1215" s="78" t="str">
        <f>REPLACE(INDEX(GroupVertices[Group], MATCH(Edges[[#This Row],[Vertex 2]],GroupVertices[Vertex],0)),1,1,"")</f>
        <v>9</v>
      </c>
      <c r="BD1215" s="48"/>
      <c r="BE1215" s="49"/>
      <c r="BF1215" s="48"/>
      <c r="BG1215" s="49"/>
      <c r="BH1215" s="48"/>
      <c r="BI1215" s="49"/>
      <c r="BJ1215" s="48"/>
      <c r="BK1215" s="49"/>
      <c r="BL1215" s="48"/>
    </row>
    <row r="1216" spans="1:64" x14ac:dyDescent="0.25">
      <c r="A1216" s="64" t="s">
        <v>701</v>
      </c>
      <c r="B1216" s="64" t="s">
        <v>874</v>
      </c>
      <c r="C1216" s="65" t="s">
        <v>15840</v>
      </c>
      <c r="D1216" s="66">
        <v>3.5</v>
      </c>
      <c r="E1216" s="67" t="s">
        <v>136</v>
      </c>
      <c r="F1216" s="68">
        <v>33.357142857142854</v>
      </c>
      <c r="G1216" s="65"/>
      <c r="H1216" s="69"/>
      <c r="I1216" s="70"/>
      <c r="J1216" s="70"/>
      <c r="K1216" s="34" t="s">
        <v>65</v>
      </c>
      <c r="L1216" s="77">
        <v>1216</v>
      </c>
      <c r="M1216" s="77"/>
      <c r="N1216" s="72"/>
      <c r="O1216" s="79" t="s">
        <v>999</v>
      </c>
      <c r="P1216" s="81">
        <v>43174.6096412037</v>
      </c>
      <c r="Q1216" s="79" t="s">
        <v>1618</v>
      </c>
      <c r="R1216" s="79"/>
      <c r="S1216" s="79"/>
      <c r="T1216" s="79"/>
      <c r="U1216" s="79"/>
      <c r="V1216" s="83" t="s">
        <v>3828</v>
      </c>
      <c r="W1216" s="81">
        <v>43174.6096412037</v>
      </c>
      <c r="X1216" s="83" t="s">
        <v>4624</v>
      </c>
      <c r="Y1216" s="79"/>
      <c r="Z1216" s="79"/>
      <c r="AA1216" s="85" t="s">
        <v>5832</v>
      </c>
      <c r="AB1216" s="79"/>
      <c r="AC1216" s="79" t="b">
        <v>0</v>
      </c>
      <c r="AD1216" s="79">
        <v>0</v>
      </c>
      <c r="AE1216" s="85" t="s">
        <v>6296</v>
      </c>
      <c r="AF1216" s="79" t="b">
        <v>0</v>
      </c>
      <c r="AG1216" s="79" t="s">
        <v>6304</v>
      </c>
      <c r="AH1216" s="79"/>
      <c r="AI1216" s="85" t="s">
        <v>6296</v>
      </c>
      <c r="AJ1216" s="79" t="b">
        <v>0</v>
      </c>
      <c r="AK1216" s="79">
        <v>3</v>
      </c>
      <c r="AL1216" s="85" t="s">
        <v>5830</v>
      </c>
      <c r="AM1216" s="79" t="s">
        <v>6333</v>
      </c>
      <c r="AN1216" s="79" t="b">
        <v>0</v>
      </c>
      <c r="AO1216" s="85" t="s">
        <v>5830</v>
      </c>
      <c r="AP1216" s="79" t="s">
        <v>176</v>
      </c>
      <c r="AQ1216" s="79">
        <v>0</v>
      </c>
      <c r="AR1216" s="79">
        <v>0</v>
      </c>
      <c r="AS1216" s="79"/>
      <c r="AT1216" s="79"/>
      <c r="AU1216" s="79"/>
      <c r="AV1216" s="79"/>
      <c r="AW1216" s="79"/>
      <c r="AX1216" s="79"/>
      <c r="AY1216" s="79"/>
      <c r="AZ1216" s="79"/>
      <c r="BA1216">
        <v>2</v>
      </c>
      <c r="BB1216" s="78" t="str">
        <f>REPLACE(INDEX(GroupVertices[Group], MATCH(Edges[[#This Row],[Vertex 1]],GroupVertices[Vertex],0)),1,1,"")</f>
        <v>9</v>
      </c>
      <c r="BC1216" s="78" t="str">
        <f>REPLACE(INDEX(GroupVertices[Group], MATCH(Edges[[#This Row],[Vertex 2]],GroupVertices[Vertex],0)),1,1,"")</f>
        <v>9</v>
      </c>
      <c r="BD1216" s="48"/>
      <c r="BE1216" s="49"/>
      <c r="BF1216" s="48"/>
      <c r="BG1216" s="49"/>
      <c r="BH1216" s="48"/>
      <c r="BI1216" s="49"/>
      <c r="BJ1216" s="48"/>
      <c r="BK1216" s="49"/>
      <c r="BL1216" s="48"/>
    </row>
    <row r="1217" spans="1:64" x14ac:dyDescent="0.25">
      <c r="A1217" s="64" t="s">
        <v>701</v>
      </c>
      <c r="B1217" s="64" t="s">
        <v>874</v>
      </c>
      <c r="C1217" s="65" t="s">
        <v>15840</v>
      </c>
      <c r="D1217" s="66">
        <v>3.5</v>
      </c>
      <c r="E1217" s="67" t="s">
        <v>136</v>
      </c>
      <c r="F1217" s="68">
        <v>33.357142857142854</v>
      </c>
      <c r="G1217" s="65"/>
      <c r="H1217" s="69"/>
      <c r="I1217" s="70"/>
      <c r="J1217" s="70"/>
      <c r="K1217" s="34" t="s">
        <v>65</v>
      </c>
      <c r="L1217" s="77">
        <v>1217</v>
      </c>
      <c r="M1217" s="77"/>
      <c r="N1217" s="72"/>
      <c r="O1217" s="79" t="s">
        <v>999</v>
      </c>
      <c r="P1217" s="81">
        <v>43174.609930555554</v>
      </c>
      <c r="Q1217" s="79" t="s">
        <v>1229</v>
      </c>
      <c r="R1217" s="79"/>
      <c r="S1217" s="79"/>
      <c r="T1217" s="79"/>
      <c r="U1217" s="79"/>
      <c r="V1217" s="83" t="s">
        <v>3828</v>
      </c>
      <c r="W1217" s="81">
        <v>43174.609930555554</v>
      </c>
      <c r="X1217" s="83" t="s">
        <v>4625</v>
      </c>
      <c r="Y1217" s="79"/>
      <c r="Z1217" s="79"/>
      <c r="AA1217" s="85" t="s">
        <v>5833</v>
      </c>
      <c r="AB1217" s="79"/>
      <c r="AC1217" s="79" t="b">
        <v>0</v>
      </c>
      <c r="AD1217" s="79">
        <v>0</v>
      </c>
      <c r="AE1217" s="85" t="s">
        <v>6296</v>
      </c>
      <c r="AF1217" s="79" t="b">
        <v>0</v>
      </c>
      <c r="AG1217" s="79" t="s">
        <v>6304</v>
      </c>
      <c r="AH1217" s="79"/>
      <c r="AI1217" s="85" t="s">
        <v>6296</v>
      </c>
      <c r="AJ1217" s="79" t="b">
        <v>0</v>
      </c>
      <c r="AK1217" s="79">
        <v>11</v>
      </c>
      <c r="AL1217" s="85" t="s">
        <v>5091</v>
      </c>
      <c r="AM1217" s="79" t="s">
        <v>6333</v>
      </c>
      <c r="AN1217" s="79" t="b">
        <v>0</v>
      </c>
      <c r="AO1217" s="85" t="s">
        <v>5091</v>
      </c>
      <c r="AP1217" s="79" t="s">
        <v>176</v>
      </c>
      <c r="AQ1217" s="79">
        <v>0</v>
      </c>
      <c r="AR1217" s="79">
        <v>0</v>
      </c>
      <c r="AS1217" s="79"/>
      <c r="AT1217" s="79"/>
      <c r="AU1217" s="79"/>
      <c r="AV1217" s="79"/>
      <c r="AW1217" s="79"/>
      <c r="AX1217" s="79"/>
      <c r="AY1217" s="79"/>
      <c r="AZ1217" s="79"/>
      <c r="BA1217">
        <v>2</v>
      </c>
      <c r="BB1217" s="78" t="str">
        <f>REPLACE(INDEX(GroupVertices[Group], MATCH(Edges[[#This Row],[Vertex 1]],GroupVertices[Vertex],0)),1,1,"")</f>
        <v>9</v>
      </c>
      <c r="BC1217" s="78" t="str">
        <f>REPLACE(INDEX(GroupVertices[Group], MATCH(Edges[[#This Row],[Vertex 2]],GroupVertices[Vertex],0)),1,1,"")</f>
        <v>9</v>
      </c>
      <c r="BD1217" s="48"/>
      <c r="BE1217" s="49"/>
      <c r="BF1217" s="48"/>
      <c r="BG1217" s="49"/>
      <c r="BH1217" s="48"/>
      <c r="BI1217" s="49"/>
      <c r="BJ1217" s="48"/>
      <c r="BK1217" s="49"/>
      <c r="BL1217" s="48"/>
    </row>
    <row r="1218" spans="1:64" x14ac:dyDescent="0.25">
      <c r="A1218" s="64" t="s">
        <v>701</v>
      </c>
      <c r="B1218" s="64" t="s">
        <v>217</v>
      </c>
      <c r="C1218" s="65" t="s">
        <v>15840</v>
      </c>
      <c r="D1218" s="66">
        <v>3.5</v>
      </c>
      <c r="E1218" s="67" t="s">
        <v>136</v>
      </c>
      <c r="F1218" s="68">
        <v>33.357142857142854</v>
      </c>
      <c r="G1218" s="65"/>
      <c r="H1218" s="69"/>
      <c r="I1218" s="70"/>
      <c r="J1218" s="70"/>
      <c r="K1218" s="34" t="s">
        <v>65</v>
      </c>
      <c r="L1218" s="77">
        <v>1218</v>
      </c>
      <c r="M1218" s="77"/>
      <c r="N1218" s="72"/>
      <c r="O1218" s="79" t="s">
        <v>999</v>
      </c>
      <c r="P1218" s="81">
        <v>43174.6096412037</v>
      </c>
      <c r="Q1218" s="79" t="s">
        <v>1618</v>
      </c>
      <c r="R1218" s="79"/>
      <c r="S1218" s="79"/>
      <c r="T1218" s="79"/>
      <c r="U1218" s="79"/>
      <c r="V1218" s="83" t="s">
        <v>3828</v>
      </c>
      <c r="W1218" s="81">
        <v>43174.6096412037</v>
      </c>
      <c r="X1218" s="83" t="s">
        <v>4624</v>
      </c>
      <c r="Y1218" s="79"/>
      <c r="Z1218" s="79"/>
      <c r="AA1218" s="85" t="s">
        <v>5832</v>
      </c>
      <c r="AB1218" s="79"/>
      <c r="AC1218" s="79" t="b">
        <v>0</v>
      </c>
      <c r="AD1218" s="79">
        <v>0</v>
      </c>
      <c r="AE1218" s="85" t="s">
        <v>6296</v>
      </c>
      <c r="AF1218" s="79" t="b">
        <v>0</v>
      </c>
      <c r="AG1218" s="79" t="s">
        <v>6304</v>
      </c>
      <c r="AH1218" s="79"/>
      <c r="AI1218" s="85" t="s">
        <v>6296</v>
      </c>
      <c r="AJ1218" s="79" t="b">
        <v>0</v>
      </c>
      <c r="AK1218" s="79">
        <v>3</v>
      </c>
      <c r="AL1218" s="85" t="s">
        <v>5830</v>
      </c>
      <c r="AM1218" s="79" t="s">
        <v>6333</v>
      </c>
      <c r="AN1218" s="79" t="b">
        <v>0</v>
      </c>
      <c r="AO1218" s="85" t="s">
        <v>5830</v>
      </c>
      <c r="AP1218" s="79" t="s">
        <v>176</v>
      </c>
      <c r="AQ1218" s="79">
        <v>0</v>
      </c>
      <c r="AR1218" s="79">
        <v>0</v>
      </c>
      <c r="AS1218" s="79"/>
      <c r="AT1218" s="79"/>
      <c r="AU1218" s="79"/>
      <c r="AV1218" s="79"/>
      <c r="AW1218" s="79"/>
      <c r="AX1218" s="79"/>
      <c r="AY1218" s="79"/>
      <c r="AZ1218" s="79"/>
      <c r="BA1218">
        <v>2</v>
      </c>
      <c r="BB1218" s="78" t="str">
        <f>REPLACE(INDEX(GroupVertices[Group], MATCH(Edges[[#This Row],[Vertex 1]],GroupVertices[Vertex],0)),1,1,"")</f>
        <v>9</v>
      </c>
      <c r="BC1218" s="78" t="str">
        <f>REPLACE(INDEX(GroupVertices[Group], MATCH(Edges[[#This Row],[Vertex 2]],GroupVertices[Vertex],0)),1,1,"")</f>
        <v>9</v>
      </c>
      <c r="BD1218" s="48">
        <v>2</v>
      </c>
      <c r="BE1218" s="49">
        <v>9.5238095238095237</v>
      </c>
      <c r="BF1218" s="48">
        <v>0</v>
      </c>
      <c r="BG1218" s="49">
        <v>0</v>
      </c>
      <c r="BH1218" s="48">
        <v>0</v>
      </c>
      <c r="BI1218" s="49">
        <v>0</v>
      </c>
      <c r="BJ1218" s="48">
        <v>19</v>
      </c>
      <c r="BK1218" s="49">
        <v>90.476190476190482</v>
      </c>
      <c r="BL1218" s="48">
        <v>21</v>
      </c>
    </row>
    <row r="1219" spans="1:64" x14ac:dyDescent="0.25">
      <c r="A1219" s="64" t="s">
        <v>701</v>
      </c>
      <c r="B1219" s="64" t="s">
        <v>217</v>
      </c>
      <c r="C1219" s="65" t="s">
        <v>15840</v>
      </c>
      <c r="D1219" s="66">
        <v>3.5</v>
      </c>
      <c r="E1219" s="67" t="s">
        <v>136</v>
      </c>
      <c r="F1219" s="68">
        <v>33.357142857142854</v>
      </c>
      <c r="G1219" s="65"/>
      <c r="H1219" s="69"/>
      <c r="I1219" s="70"/>
      <c r="J1219" s="70"/>
      <c r="K1219" s="34" t="s">
        <v>65</v>
      </c>
      <c r="L1219" s="77">
        <v>1219</v>
      </c>
      <c r="M1219" s="77"/>
      <c r="N1219" s="72"/>
      <c r="O1219" s="79" t="s">
        <v>999</v>
      </c>
      <c r="P1219" s="81">
        <v>43174.609930555554</v>
      </c>
      <c r="Q1219" s="79" t="s">
        <v>1229</v>
      </c>
      <c r="R1219" s="79"/>
      <c r="S1219" s="79"/>
      <c r="T1219" s="79"/>
      <c r="U1219" s="79"/>
      <c r="V1219" s="83" t="s">
        <v>3828</v>
      </c>
      <c r="W1219" s="81">
        <v>43174.609930555554</v>
      </c>
      <c r="X1219" s="83" t="s">
        <v>4625</v>
      </c>
      <c r="Y1219" s="79"/>
      <c r="Z1219" s="79"/>
      <c r="AA1219" s="85" t="s">
        <v>5833</v>
      </c>
      <c r="AB1219" s="79"/>
      <c r="AC1219" s="79" t="b">
        <v>0</v>
      </c>
      <c r="AD1219" s="79">
        <v>0</v>
      </c>
      <c r="AE1219" s="85" t="s">
        <v>6296</v>
      </c>
      <c r="AF1219" s="79" t="b">
        <v>0</v>
      </c>
      <c r="AG1219" s="79" t="s">
        <v>6304</v>
      </c>
      <c r="AH1219" s="79"/>
      <c r="AI1219" s="85" t="s">
        <v>6296</v>
      </c>
      <c r="AJ1219" s="79" t="b">
        <v>0</v>
      </c>
      <c r="AK1219" s="79">
        <v>11</v>
      </c>
      <c r="AL1219" s="85" t="s">
        <v>5091</v>
      </c>
      <c r="AM1219" s="79" t="s">
        <v>6333</v>
      </c>
      <c r="AN1219" s="79" t="b">
        <v>0</v>
      </c>
      <c r="AO1219" s="85" t="s">
        <v>5091</v>
      </c>
      <c r="AP1219" s="79" t="s">
        <v>176</v>
      </c>
      <c r="AQ1219" s="79">
        <v>0</v>
      </c>
      <c r="AR1219" s="79">
        <v>0</v>
      </c>
      <c r="AS1219" s="79"/>
      <c r="AT1219" s="79"/>
      <c r="AU1219" s="79"/>
      <c r="AV1219" s="79"/>
      <c r="AW1219" s="79"/>
      <c r="AX1219" s="79"/>
      <c r="AY1219" s="79"/>
      <c r="AZ1219" s="79"/>
      <c r="BA1219">
        <v>2</v>
      </c>
      <c r="BB1219" s="78" t="str">
        <f>REPLACE(INDEX(GroupVertices[Group], MATCH(Edges[[#This Row],[Vertex 1]],GroupVertices[Vertex],0)),1,1,"")</f>
        <v>9</v>
      </c>
      <c r="BC1219" s="78" t="str">
        <f>REPLACE(INDEX(GroupVertices[Group], MATCH(Edges[[#This Row],[Vertex 2]],GroupVertices[Vertex],0)),1,1,"")</f>
        <v>9</v>
      </c>
      <c r="BD1219" s="48">
        <v>2</v>
      </c>
      <c r="BE1219" s="49">
        <v>12.5</v>
      </c>
      <c r="BF1219" s="48">
        <v>0</v>
      </c>
      <c r="BG1219" s="49">
        <v>0</v>
      </c>
      <c r="BH1219" s="48">
        <v>0</v>
      </c>
      <c r="BI1219" s="49">
        <v>0</v>
      </c>
      <c r="BJ1219" s="48">
        <v>14</v>
      </c>
      <c r="BK1219" s="49">
        <v>87.5</v>
      </c>
      <c r="BL1219" s="48">
        <v>16</v>
      </c>
    </row>
    <row r="1220" spans="1:64" x14ac:dyDescent="0.25">
      <c r="A1220" s="64" t="s">
        <v>484</v>
      </c>
      <c r="B1220" s="64" t="s">
        <v>484</v>
      </c>
      <c r="C1220" s="65" t="s">
        <v>15841</v>
      </c>
      <c r="D1220" s="66">
        <v>5</v>
      </c>
      <c r="E1220" s="67" t="s">
        <v>136</v>
      </c>
      <c r="F1220" s="68">
        <v>28.428571428571431</v>
      </c>
      <c r="G1220" s="65"/>
      <c r="H1220" s="69"/>
      <c r="I1220" s="70"/>
      <c r="J1220" s="70"/>
      <c r="K1220" s="34" t="s">
        <v>65</v>
      </c>
      <c r="L1220" s="77">
        <v>1220</v>
      </c>
      <c r="M1220" s="77"/>
      <c r="N1220" s="72"/>
      <c r="O1220" s="79" t="s">
        <v>176</v>
      </c>
      <c r="P1220" s="81">
        <v>43168.590509259258</v>
      </c>
      <c r="Q1220" s="79" t="s">
        <v>1619</v>
      </c>
      <c r="R1220" s="83" t="s">
        <v>2114</v>
      </c>
      <c r="S1220" s="79" t="s">
        <v>2562</v>
      </c>
      <c r="T1220" s="79" t="s">
        <v>2756</v>
      </c>
      <c r="U1220" s="83" t="s">
        <v>3341</v>
      </c>
      <c r="V1220" s="83" t="s">
        <v>3341</v>
      </c>
      <c r="W1220" s="81">
        <v>43168.590509259258</v>
      </c>
      <c r="X1220" s="83" t="s">
        <v>4626</v>
      </c>
      <c r="Y1220" s="79"/>
      <c r="Z1220" s="79"/>
      <c r="AA1220" s="85" t="s">
        <v>5834</v>
      </c>
      <c r="AB1220" s="79"/>
      <c r="AC1220" s="79" t="b">
        <v>0</v>
      </c>
      <c r="AD1220" s="79">
        <v>5</v>
      </c>
      <c r="AE1220" s="85" t="s">
        <v>6296</v>
      </c>
      <c r="AF1220" s="79" t="b">
        <v>0</v>
      </c>
      <c r="AG1220" s="79" t="s">
        <v>6304</v>
      </c>
      <c r="AH1220" s="79"/>
      <c r="AI1220" s="85" t="s">
        <v>6296</v>
      </c>
      <c r="AJ1220" s="79" t="b">
        <v>0</v>
      </c>
      <c r="AK1220" s="79">
        <v>1</v>
      </c>
      <c r="AL1220" s="85" t="s">
        <v>6296</v>
      </c>
      <c r="AM1220" s="79" t="s">
        <v>6363</v>
      </c>
      <c r="AN1220" s="79" t="b">
        <v>0</v>
      </c>
      <c r="AO1220" s="85" t="s">
        <v>5834</v>
      </c>
      <c r="AP1220" s="79" t="s">
        <v>6415</v>
      </c>
      <c r="AQ1220" s="79">
        <v>0</v>
      </c>
      <c r="AR1220" s="79">
        <v>0</v>
      </c>
      <c r="AS1220" s="79"/>
      <c r="AT1220" s="79"/>
      <c r="AU1220" s="79"/>
      <c r="AV1220" s="79"/>
      <c r="AW1220" s="79"/>
      <c r="AX1220" s="79"/>
      <c r="AY1220" s="79"/>
      <c r="AZ1220" s="79"/>
      <c r="BA1220">
        <v>5</v>
      </c>
      <c r="BB1220" s="78" t="str">
        <f>REPLACE(INDEX(GroupVertices[Group], MATCH(Edges[[#This Row],[Vertex 1]],GroupVertices[Vertex],0)),1,1,"")</f>
        <v>9</v>
      </c>
      <c r="BC1220" s="78" t="str">
        <f>REPLACE(INDEX(GroupVertices[Group], MATCH(Edges[[#This Row],[Vertex 2]],GroupVertices[Vertex],0)),1,1,"")</f>
        <v>9</v>
      </c>
      <c r="BD1220" s="48">
        <v>0</v>
      </c>
      <c r="BE1220" s="49">
        <v>0</v>
      </c>
      <c r="BF1220" s="48">
        <v>0</v>
      </c>
      <c r="BG1220" s="49">
        <v>0</v>
      </c>
      <c r="BH1220" s="48">
        <v>0</v>
      </c>
      <c r="BI1220" s="49">
        <v>0</v>
      </c>
      <c r="BJ1220" s="48">
        <v>15</v>
      </c>
      <c r="BK1220" s="49">
        <v>100</v>
      </c>
      <c r="BL1220" s="48">
        <v>15</v>
      </c>
    </row>
    <row r="1221" spans="1:64" x14ac:dyDescent="0.25">
      <c r="A1221" s="64" t="s">
        <v>484</v>
      </c>
      <c r="B1221" s="64" t="s">
        <v>484</v>
      </c>
      <c r="C1221" s="65" t="s">
        <v>15841</v>
      </c>
      <c r="D1221" s="66">
        <v>5</v>
      </c>
      <c r="E1221" s="67" t="s">
        <v>136</v>
      </c>
      <c r="F1221" s="68">
        <v>28.428571428571431</v>
      </c>
      <c r="G1221" s="65"/>
      <c r="H1221" s="69"/>
      <c r="I1221" s="70"/>
      <c r="J1221" s="70"/>
      <c r="K1221" s="34" t="s">
        <v>65</v>
      </c>
      <c r="L1221" s="77">
        <v>1221</v>
      </c>
      <c r="M1221" s="77"/>
      <c r="N1221" s="72"/>
      <c r="O1221" s="79" t="s">
        <v>176</v>
      </c>
      <c r="P1221" s="81">
        <v>43167.548750000002</v>
      </c>
      <c r="Q1221" s="79" t="s">
        <v>1620</v>
      </c>
      <c r="R1221" s="83" t="s">
        <v>2115</v>
      </c>
      <c r="S1221" s="79" t="s">
        <v>2562</v>
      </c>
      <c r="T1221" s="79" t="s">
        <v>2756</v>
      </c>
      <c r="U1221" s="83" t="s">
        <v>3342</v>
      </c>
      <c r="V1221" s="83" t="s">
        <v>3342</v>
      </c>
      <c r="W1221" s="81">
        <v>43167.548750000002</v>
      </c>
      <c r="X1221" s="83" t="s">
        <v>4627</v>
      </c>
      <c r="Y1221" s="79"/>
      <c r="Z1221" s="79"/>
      <c r="AA1221" s="85" t="s">
        <v>5835</v>
      </c>
      <c r="AB1221" s="79"/>
      <c r="AC1221" s="79" t="b">
        <v>0</v>
      </c>
      <c r="AD1221" s="79">
        <v>5</v>
      </c>
      <c r="AE1221" s="85" t="s">
        <v>6296</v>
      </c>
      <c r="AF1221" s="79" t="b">
        <v>0</v>
      </c>
      <c r="AG1221" s="79" t="s">
        <v>6304</v>
      </c>
      <c r="AH1221" s="79"/>
      <c r="AI1221" s="85" t="s">
        <v>6296</v>
      </c>
      <c r="AJ1221" s="79" t="b">
        <v>0</v>
      </c>
      <c r="AK1221" s="79">
        <v>3</v>
      </c>
      <c r="AL1221" s="85" t="s">
        <v>6296</v>
      </c>
      <c r="AM1221" s="79" t="s">
        <v>6363</v>
      </c>
      <c r="AN1221" s="79" t="b">
        <v>0</v>
      </c>
      <c r="AO1221" s="85" t="s">
        <v>5835</v>
      </c>
      <c r="AP1221" s="79" t="s">
        <v>6415</v>
      </c>
      <c r="AQ1221" s="79">
        <v>0</v>
      </c>
      <c r="AR1221" s="79">
        <v>0</v>
      </c>
      <c r="AS1221" s="79"/>
      <c r="AT1221" s="79"/>
      <c r="AU1221" s="79"/>
      <c r="AV1221" s="79"/>
      <c r="AW1221" s="79"/>
      <c r="AX1221" s="79"/>
      <c r="AY1221" s="79"/>
      <c r="AZ1221" s="79"/>
      <c r="BA1221">
        <v>5</v>
      </c>
      <c r="BB1221" s="78" t="str">
        <f>REPLACE(INDEX(GroupVertices[Group], MATCH(Edges[[#This Row],[Vertex 1]],GroupVertices[Vertex],0)),1,1,"")</f>
        <v>9</v>
      </c>
      <c r="BC1221" s="78" t="str">
        <f>REPLACE(INDEX(GroupVertices[Group], MATCH(Edges[[#This Row],[Vertex 2]],GroupVertices[Vertex],0)),1,1,"")</f>
        <v>9</v>
      </c>
      <c r="BD1221" s="48">
        <v>1</v>
      </c>
      <c r="BE1221" s="49">
        <v>5.5555555555555554</v>
      </c>
      <c r="BF1221" s="48">
        <v>1</v>
      </c>
      <c r="BG1221" s="49">
        <v>5.5555555555555554</v>
      </c>
      <c r="BH1221" s="48">
        <v>0</v>
      </c>
      <c r="BI1221" s="49">
        <v>0</v>
      </c>
      <c r="BJ1221" s="48">
        <v>16</v>
      </c>
      <c r="BK1221" s="49">
        <v>88.888888888888886</v>
      </c>
      <c r="BL1221" s="48">
        <v>18</v>
      </c>
    </row>
    <row r="1222" spans="1:64" x14ac:dyDescent="0.25">
      <c r="A1222" s="64" t="s">
        <v>484</v>
      </c>
      <c r="B1222" s="64" t="s">
        <v>484</v>
      </c>
      <c r="C1222" s="65" t="s">
        <v>15841</v>
      </c>
      <c r="D1222" s="66">
        <v>5</v>
      </c>
      <c r="E1222" s="67" t="s">
        <v>136</v>
      </c>
      <c r="F1222" s="68">
        <v>28.428571428571431</v>
      </c>
      <c r="G1222" s="65"/>
      <c r="H1222" s="69"/>
      <c r="I1222" s="70"/>
      <c r="J1222" s="70"/>
      <c r="K1222" s="34" t="s">
        <v>65</v>
      </c>
      <c r="L1222" s="77">
        <v>1222</v>
      </c>
      <c r="M1222" s="77"/>
      <c r="N1222" s="72"/>
      <c r="O1222" s="79" t="s">
        <v>176</v>
      </c>
      <c r="P1222" s="81">
        <v>43174.505752314813</v>
      </c>
      <c r="Q1222" s="79" t="s">
        <v>1621</v>
      </c>
      <c r="R1222" s="83" t="s">
        <v>2219</v>
      </c>
      <c r="S1222" s="79" t="s">
        <v>2518</v>
      </c>
      <c r="T1222" s="79" t="s">
        <v>2756</v>
      </c>
      <c r="U1222" s="83" t="s">
        <v>3343</v>
      </c>
      <c r="V1222" s="83" t="s">
        <v>3343</v>
      </c>
      <c r="W1222" s="81">
        <v>43174.505752314813</v>
      </c>
      <c r="X1222" s="83" t="s">
        <v>4628</v>
      </c>
      <c r="Y1222" s="79"/>
      <c r="Z1222" s="79"/>
      <c r="AA1222" s="85" t="s">
        <v>5836</v>
      </c>
      <c r="AB1222" s="79"/>
      <c r="AC1222" s="79" t="b">
        <v>0</v>
      </c>
      <c r="AD1222" s="79">
        <v>3</v>
      </c>
      <c r="AE1222" s="85" t="s">
        <v>6296</v>
      </c>
      <c r="AF1222" s="79" t="b">
        <v>0</v>
      </c>
      <c r="AG1222" s="79" t="s">
        <v>6304</v>
      </c>
      <c r="AH1222" s="79"/>
      <c r="AI1222" s="85" t="s">
        <v>6296</v>
      </c>
      <c r="AJ1222" s="79" t="b">
        <v>0</v>
      </c>
      <c r="AK1222" s="79">
        <v>1</v>
      </c>
      <c r="AL1222" s="85" t="s">
        <v>6296</v>
      </c>
      <c r="AM1222" s="79" t="s">
        <v>6363</v>
      </c>
      <c r="AN1222" s="79" t="b">
        <v>0</v>
      </c>
      <c r="AO1222" s="85" t="s">
        <v>5836</v>
      </c>
      <c r="AP1222" s="79" t="s">
        <v>6415</v>
      </c>
      <c r="AQ1222" s="79">
        <v>0</v>
      </c>
      <c r="AR1222" s="79">
        <v>0</v>
      </c>
      <c r="AS1222" s="79"/>
      <c r="AT1222" s="79"/>
      <c r="AU1222" s="79"/>
      <c r="AV1222" s="79"/>
      <c r="AW1222" s="79"/>
      <c r="AX1222" s="79"/>
      <c r="AY1222" s="79"/>
      <c r="AZ1222" s="79"/>
      <c r="BA1222">
        <v>5</v>
      </c>
      <c r="BB1222" s="78" t="str">
        <f>REPLACE(INDEX(GroupVertices[Group], MATCH(Edges[[#This Row],[Vertex 1]],GroupVertices[Vertex],0)),1,1,"")</f>
        <v>9</v>
      </c>
      <c r="BC1222" s="78" t="str">
        <f>REPLACE(INDEX(GroupVertices[Group], MATCH(Edges[[#This Row],[Vertex 2]],GroupVertices[Vertex],0)),1,1,"")</f>
        <v>9</v>
      </c>
      <c r="BD1222" s="48">
        <v>0</v>
      </c>
      <c r="BE1222" s="49">
        <v>0</v>
      </c>
      <c r="BF1222" s="48">
        <v>0</v>
      </c>
      <c r="BG1222" s="49">
        <v>0</v>
      </c>
      <c r="BH1222" s="48">
        <v>0</v>
      </c>
      <c r="BI1222" s="49">
        <v>0</v>
      </c>
      <c r="BJ1222" s="48">
        <v>13</v>
      </c>
      <c r="BK1222" s="49">
        <v>100</v>
      </c>
      <c r="BL1222" s="48">
        <v>13</v>
      </c>
    </row>
    <row r="1223" spans="1:64" x14ac:dyDescent="0.25">
      <c r="A1223" s="64" t="s">
        <v>484</v>
      </c>
      <c r="B1223" s="64" t="s">
        <v>484</v>
      </c>
      <c r="C1223" s="65" t="s">
        <v>15841</v>
      </c>
      <c r="D1223" s="66">
        <v>5</v>
      </c>
      <c r="E1223" s="67" t="s">
        <v>136</v>
      </c>
      <c r="F1223" s="68">
        <v>28.428571428571431</v>
      </c>
      <c r="G1223" s="65"/>
      <c r="H1223" s="69"/>
      <c r="I1223" s="70"/>
      <c r="J1223" s="70"/>
      <c r="K1223" s="34" t="s">
        <v>65</v>
      </c>
      <c r="L1223" s="77">
        <v>1223</v>
      </c>
      <c r="M1223" s="77"/>
      <c r="N1223" s="72"/>
      <c r="O1223" s="79" t="s">
        <v>176</v>
      </c>
      <c r="P1223" s="81">
        <v>43178.529594907406</v>
      </c>
      <c r="Q1223" s="79" t="s">
        <v>1622</v>
      </c>
      <c r="R1223" s="83" t="s">
        <v>2332</v>
      </c>
      <c r="S1223" s="79" t="s">
        <v>2518</v>
      </c>
      <c r="T1223" s="79" t="s">
        <v>2756</v>
      </c>
      <c r="U1223" s="83" t="s">
        <v>3344</v>
      </c>
      <c r="V1223" s="83" t="s">
        <v>3344</v>
      </c>
      <c r="W1223" s="81">
        <v>43178.529594907406</v>
      </c>
      <c r="X1223" s="83" t="s">
        <v>4629</v>
      </c>
      <c r="Y1223" s="79"/>
      <c r="Z1223" s="79"/>
      <c r="AA1223" s="85" t="s">
        <v>5837</v>
      </c>
      <c r="AB1223" s="79"/>
      <c r="AC1223" s="79" t="b">
        <v>0</v>
      </c>
      <c r="AD1223" s="79">
        <v>1</v>
      </c>
      <c r="AE1223" s="85" t="s">
        <v>6296</v>
      </c>
      <c r="AF1223" s="79" t="b">
        <v>0</v>
      </c>
      <c r="AG1223" s="79" t="s">
        <v>6304</v>
      </c>
      <c r="AH1223" s="79"/>
      <c r="AI1223" s="85" t="s">
        <v>6296</v>
      </c>
      <c r="AJ1223" s="79" t="b">
        <v>0</v>
      </c>
      <c r="AK1223" s="79">
        <v>1</v>
      </c>
      <c r="AL1223" s="85" t="s">
        <v>6296</v>
      </c>
      <c r="AM1223" s="79" t="s">
        <v>6363</v>
      </c>
      <c r="AN1223" s="79" t="b">
        <v>0</v>
      </c>
      <c r="AO1223" s="85" t="s">
        <v>5837</v>
      </c>
      <c r="AP1223" s="79" t="s">
        <v>6415</v>
      </c>
      <c r="AQ1223" s="79">
        <v>0</v>
      </c>
      <c r="AR1223" s="79">
        <v>0</v>
      </c>
      <c r="AS1223" s="79"/>
      <c r="AT1223" s="79"/>
      <c r="AU1223" s="79"/>
      <c r="AV1223" s="79"/>
      <c r="AW1223" s="79"/>
      <c r="AX1223" s="79"/>
      <c r="AY1223" s="79"/>
      <c r="AZ1223" s="79"/>
      <c r="BA1223">
        <v>5</v>
      </c>
      <c r="BB1223" s="78" t="str">
        <f>REPLACE(INDEX(GroupVertices[Group], MATCH(Edges[[#This Row],[Vertex 1]],GroupVertices[Vertex],0)),1,1,"")</f>
        <v>9</v>
      </c>
      <c r="BC1223" s="78" t="str">
        <f>REPLACE(INDEX(GroupVertices[Group], MATCH(Edges[[#This Row],[Vertex 2]],GroupVertices[Vertex],0)),1,1,"")</f>
        <v>9</v>
      </c>
      <c r="BD1223" s="48">
        <v>1</v>
      </c>
      <c r="BE1223" s="49">
        <v>9.0909090909090917</v>
      </c>
      <c r="BF1223" s="48">
        <v>0</v>
      </c>
      <c r="BG1223" s="49">
        <v>0</v>
      </c>
      <c r="BH1223" s="48">
        <v>0</v>
      </c>
      <c r="BI1223" s="49">
        <v>0</v>
      </c>
      <c r="BJ1223" s="48">
        <v>10</v>
      </c>
      <c r="BK1223" s="49">
        <v>90.909090909090907</v>
      </c>
      <c r="BL1223" s="48">
        <v>11</v>
      </c>
    </row>
    <row r="1224" spans="1:64" x14ac:dyDescent="0.25">
      <c r="A1224" s="64" t="s">
        <v>484</v>
      </c>
      <c r="B1224" s="64" t="s">
        <v>484</v>
      </c>
      <c r="C1224" s="65" t="s">
        <v>15841</v>
      </c>
      <c r="D1224" s="66">
        <v>5</v>
      </c>
      <c r="E1224" s="67" t="s">
        <v>136</v>
      </c>
      <c r="F1224" s="68">
        <v>28.428571428571431</v>
      </c>
      <c r="G1224" s="65"/>
      <c r="H1224" s="69"/>
      <c r="I1224" s="70"/>
      <c r="J1224" s="70"/>
      <c r="K1224" s="34" t="s">
        <v>65</v>
      </c>
      <c r="L1224" s="77">
        <v>1224</v>
      </c>
      <c r="M1224" s="77"/>
      <c r="N1224" s="72"/>
      <c r="O1224" s="79" t="s">
        <v>176</v>
      </c>
      <c r="P1224" s="81">
        <v>43171.663506944446</v>
      </c>
      <c r="Q1224" s="79" t="s">
        <v>1623</v>
      </c>
      <c r="R1224" s="83" t="s">
        <v>2333</v>
      </c>
      <c r="S1224" s="79" t="s">
        <v>2562</v>
      </c>
      <c r="T1224" s="79" t="s">
        <v>2756</v>
      </c>
      <c r="U1224" s="83" t="s">
        <v>3345</v>
      </c>
      <c r="V1224" s="83" t="s">
        <v>3345</v>
      </c>
      <c r="W1224" s="81">
        <v>43171.663506944446</v>
      </c>
      <c r="X1224" s="83" t="s">
        <v>4630</v>
      </c>
      <c r="Y1224" s="79"/>
      <c r="Z1224" s="79"/>
      <c r="AA1224" s="85" t="s">
        <v>5838</v>
      </c>
      <c r="AB1224" s="79"/>
      <c r="AC1224" s="79" t="b">
        <v>0</v>
      </c>
      <c r="AD1224" s="79">
        <v>0</v>
      </c>
      <c r="AE1224" s="85" t="s">
        <v>6296</v>
      </c>
      <c r="AF1224" s="79" t="b">
        <v>0</v>
      </c>
      <c r="AG1224" s="79" t="s">
        <v>6304</v>
      </c>
      <c r="AH1224" s="79"/>
      <c r="AI1224" s="85" t="s">
        <v>6296</v>
      </c>
      <c r="AJ1224" s="79" t="b">
        <v>0</v>
      </c>
      <c r="AK1224" s="79">
        <v>0</v>
      </c>
      <c r="AL1224" s="85" t="s">
        <v>6296</v>
      </c>
      <c r="AM1224" s="79" t="s">
        <v>6363</v>
      </c>
      <c r="AN1224" s="79" t="b">
        <v>0</v>
      </c>
      <c r="AO1224" s="85" t="s">
        <v>5838</v>
      </c>
      <c r="AP1224" s="79" t="s">
        <v>176</v>
      </c>
      <c r="AQ1224" s="79">
        <v>0</v>
      </c>
      <c r="AR1224" s="79">
        <v>0</v>
      </c>
      <c r="AS1224" s="79"/>
      <c r="AT1224" s="79"/>
      <c r="AU1224" s="79"/>
      <c r="AV1224" s="79"/>
      <c r="AW1224" s="79"/>
      <c r="AX1224" s="79"/>
      <c r="AY1224" s="79"/>
      <c r="AZ1224" s="79"/>
      <c r="BA1224">
        <v>5</v>
      </c>
      <c r="BB1224" s="78" t="str">
        <f>REPLACE(INDEX(GroupVertices[Group], MATCH(Edges[[#This Row],[Vertex 1]],GroupVertices[Vertex],0)),1,1,"")</f>
        <v>9</v>
      </c>
      <c r="BC1224" s="78" t="str">
        <f>REPLACE(INDEX(GroupVertices[Group], MATCH(Edges[[#This Row],[Vertex 2]],GroupVertices[Vertex],0)),1,1,"")</f>
        <v>9</v>
      </c>
      <c r="BD1224" s="48">
        <v>1</v>
      </c>
      <c r="BE1224" s="49">
        <v>11.111111111111111</v>
      </c>
      <c r="BF1224" s="48">
        <v>0</v>
      </c>
      <c r="BG1224" s="49">
        <v>0</v>
      </c>
      <c r="BH1224" s="48">
        <v>0</v>
      </c>
      <c r="BI1224" s="49">
        <v>0</v>
      </c>
      <c r="BJ1224" s="48">
        <v>8</v>
      </c>
      <c r="BK1224" s="49">
        <v>88.888888888888886</v>
      </c>
      <c r="BL1224" s="48">
        <v>9</v>
      </c>
    </row>
    <row r="1225" spans="1:64" x14ac:dyDescent="0.25">
      <c r="A1225" s="64" t="s">
        <v>701</v>
      </c>
      <c r="B1225" s="64" t="s">
        <v>484</v>
      </c>
      <c r="C1225" s="65" t="s">
        <v>15839</v>
      </c>
      <c r="D1225" s="66">
        <v>3</v>
      </c>
      <c r="E1225" s="67" t="s">
        <v>132</v>
      </c>
      <c r="F1225" s="68">
        <v>35</v>
      </c>
      <c r="G1225" s="65"/>
      <c r="H1225" s="69"/>
      <c r="I1225" s="70"/>
      <c r="J1225" s="70"/>
      <c r="K1225" s="34" t="s">
        <v>65</v>
      </c>
      <c r="L1225" s="77">
        <v>1225</v>
      </c>
      <c r="M1225" s="77"/>
      <c r="N1225" s="72"/>
      <c r="O1225" s="79" t="s">
        <v>999</v>
      </c>
      <c r="P1225" s="81">
        <v>43178.588680555556</v>
      </c>
      <c r="Q1225" s="79" t="s">
        <v>1624</v>
      </c>
      <c r="R1225" s="83" t="s">
        <v>2332</v>
      </c>
      <c r="S1225" s="79" t="s">
        <v>2518</v>
      </c>
      <c r="T1225" s="79" t="s">
        <v>2756</v>
      </c>
      <c r="U1225" s="79"/>
      <c r="V1225" s="83" t="s">
        <v>3828</v>
      </c>
      <c r="W1225" s="81">
        <v>43178.588680555556</v>
      </c>
      <c r="X1225" s="83" t="s">
        <v>4631</v>
      </c>
      <c r="Y1225" s="79"/>
      <c r="Z1225" s="79"/>
      <c r="AA1225" s="85" t="s">
        <v>5839</v>
      </c>
      <c r="AB1225" s="79"/>
      <c r="AC1225" s="79" t="b">
        <v>0</v>
      </c>
      <c r="AD1225" s="79">
        <v>0</v>
      </c>
      <c r="AE1225" s="85" t="s">
        <v>6296</v>
      </c>
      <c r="AF1225" s="79" t="b">
        <v>0</v>
      </c>
      <c r="AG1225" s="79" t="s">
        <v>6304</v>
      </c>
      <c r="AH1225" s="79"/>
      <c r="AI1225" s="85" t="s">
        <v>6296</v>
      </c>
      <c r="AJ1225" s="79" t="b">
        <v>0</v>
      </c>
      <c r="AK1225" s="79">
        <v>1</v>
      </c>
      <c r="AL1225" s="85" t="s">
        <v>5837</v>
      </c>
      <c r="AM1225" s="79" t="s">
        <v>6333</v>
      </c>
      <c r="AN1225" s="79" t="b">
        <v>0</v>
      </c>
      <c r="AO1225" s="85" t="s">
        <v>5837</v>
      </c>
      <c r="AP1225" s="79" t="s">
        <v>176</v>
      </c>
      <c r="AQ1225" s="79">
        <v>0</v>
      </c>
      <c r="AR1225" s="79">
        <v>0</v>
      </c>
      <c r="AS1225" s="79"/>
      <c r="AT1225" s="79"/>
      <c r="AU1225" s="79"/>
      <c r="AV1225" s="79"/>
      <c r="AW1225" s="79"/>
      <c r="AX1225" s="79"/>
      <c r="AY1225" s="79"/>
      <c r="AZ1225" s="79"/>
      <c r="BA1225">
        <v>1</v>
      </c>
      <c r="BB1225" s="78" t="str">
        <f>REPLACE(INDEX(GroupVertices[Group], MATCH(Edges[[#This Row],[Vertex 1]],GroupVertices[Vertex],0)),1,1,"")</f>
        <v>9</v>
      </c>
      <c r="BC1225" s="78" t="str">
        <f>REPLACE(INDEX(GroupVertices[Group], MATCH(Edges[[#This Row],[Vertex 2]],GroupVertices[Vertex],0)),1,1,"")</f>
        <v>9</v>
      </c>
      <c r="BD1225" s="48">
        <v>1</v>
      </c>
      <c r="BE1225" s="49">
        <v>7.1428571428571432</v>
      </c>
      <c r="BF1225" s="48">
        <v>0</v>
      </c>
      <c r="BG1225" s="49">
        <v>0</v>
      </c>
      <c r="BH1225" s="48">
        <v>0</v>
      </c>
      <c r="BI1225" s="49">
        <v>0</v>
      </c>
      <c r="BJ1225" s="48">
        <v>13</v>
      </c>
      <c r="BK1225" s="49">
        <v>92.857142857142861</v>
      </c>
      <c r="BL1225" s="48">
        <v>14</v>
      </c>
    </row>
    <row r="1226" spans="1:64" x14ac:dyDescent="0.25">
      <c r="A1226" s="64" t="s">
        <v>702</v>
      </c>
      <c r="B1226" s="64" t="s">
        <v>702</v>
      </c>
      <c r="C1226" s="65" t="s">
        <v>15839</v>
      </c>
      <c r="D1226" s="66">
        <v>3</v>
      </c>
      <c r="E1226" s="67" t="s">
        <v>132</v>
      </c>
      <c r="F1226" s="68">
        <v>35</v>
      </c>
      <c r="G1226" s="65"/>
      <c r="H1226" s="69"/>
      <c r="I1226" s="70"/>
      <c r="J1226" s="70"/>
      <c r="K1226" s="34" t="s">
        <v>65</v>
      </c>
      <c r="L1226" s="77">
        <v>1226</v>
      </c>
      <c r="M1226" s="77"/>
      <c r="N1226" s="72"/>
      <c r="O1226" s="79" t="s">
        <v>176</v>
      </c>
      <c r="P1226" s="81">
        <v>43178.593784722223</v>
      </c>
      <c r="Q1226" s="79" t="s">
        <v>1625</v>
      </c>
      <c r="R1226" s="79"/>
      <c r="S1226" s="79"/>
      <c r="T1226" s="79" t="s">
        <v>2972</v>
      </c>
      <c r="U1226" s="83" t="s">
        <v>3346</v>
      </c>
      <c r="V1226" s="83" t="s">
        <v>3346</v>
      </c>
      <c r="W1226" s="81">
        <v>43178.593784722223</v>
      </c>
      <c r="X1226" s="83" t="s">
        <v>4632</v>
      </c>
      <c r="Y1226" s="79"/>
      <c r="Z1226" s="79"/>
      <c r="AA1226" s="85" t="s">
        <v>5840</v>
      </c>
      <c r="AB1226" s="79"/>
      <c r="AC1226" s="79" t="b">
        <v>0</v>
      </c>
      <c r="AD1226" s="79">
        <v>1</v>
      </c>
      <c r="AE1226" s="85" t="s">
        <v>6296</v>
      </c>
      <c r="AF1226" s="79" t="b">
        <v>0</v>
      </c>
      <c r="AG1226" s="79" t="s">
        <v>6304</v>
      </c>
      <c r="AH1226" s="79"/>
      <c r="AI1226" s="85" t="s">
        <v>6296</v>
      </c>
      <c r="AJ1226" s="79" t="b">
        <v>0</v>
      </c>
      <c r="AK1226" s="79">
        <v>0</v>
      </c>
      <c r="AL1226" s="85" t="s">
        <v>6296</v>
      </c>
      <c r="AM1226" s="79" t="s">
        <v>6345</v>
      </c>
      <c r="AN1226" s="79" t="b">
        <v>0</v>
      </c>
      <c r="AO1226" s="85" t="s">
        <v>5840</v>
      </c>
      <c r="AP1226" s="79" t="s">
        <v>176</v>
      </c>
      <c r="AQ1226" s="79">
        <v>0</v>
      </c>
      <c r="AR1226" s="79">
        <v>0</v>
      </c>
      <c r="AS1226" s="79"/>
      <c r="AT1226" s="79"/>
      <c r="AU1226" s="79"/>
      <c r="AV1226" s="79"/>
      <c r="AW1226" s="79"/>
      <c r="AX1226" s="79"/>
      <c r="AY1226" s="79"/>
      <c r="AZ1226" s="79"/>
      <c r="BA1226">
        <v>1</v>
      </c>
      <c r="BB1226" s="78" t="str">
        <f>REPLACE(INDEX(GroupVertices[Group], MATCH(Edges[[#This Row],[Vertex 1]],GroupVertices[Vertex],0)),1,1,"")</f>
        <v>1</v>
      </c>
      <c r="BC1226" s="78" t="str">
        <f>REPLACE(INDEX(GroupVertices[Group], MATCH(Edges[[#This Row],[Vertex 2]],GroupVertices[Vertex],0)),1,1,"")</f>
        <v>1</v>
      </c>
      <c r="BD1226" s="48">
        <v>1</v>
      </c>
      <c r="BE1226" s="49">
        <v>2.1739130434782608</v>
      </c>
      <c r="BF1226" s="48">
        <v>0</v>
      </c>
      <c r="BG1226" s="49">
        <v>0</v>
      </c>
      <c r="BH1226" s="48">
        <v>0</v>
      </c>
      <c r="BI1226" s="49">
        <v>0</v>
      </c>
      <c r="BJ1226" s="48">
        <v>45</v>
      </c>
      <c r="BK1226" s="49">
        <v>97.826086956521735</v>
      </c>
      <c r="BL1226" s="48">
        <v>46</v>
      </c>
    </row>
    <row r="1227" spans="1:64" x14ac:dyDescent="0.25">
      <c r="A1227" s="64" t="s">
        <v>703</v>
      </c>
      <c r="B1227" s="64" t="s">
        <v>703</v>
      </c>
      <c r="C1227" s="65" t="s">
        <v>15845</v>
      </c>
      <c r="D1227" s="66">
        <v>4</v>
      </c>
      <c r="E1227" s="67" t="s">
        <v>136</v>
      </c>
      <c r="F1227" s="68">
        <v>31.714285714285715</v>
      </c>
      <c r="G1227" s="65"/>
      <c r="H1227" s="69"/>
      <c r="I1227" s="70"/>
      <c r="J1227" s="70"/>
      <c r="K1227" s="34" t="s">
        <v>65</v>
      </c>
      <c r="L1227" s="77">
        <v>1227</v>
      </c>
      <c r="M1227" s="77"/>
      <c r="N1227" s="72"/>
      <c r="O1227" s="79" t="s">
        <v>176</v>
      </c>
      <c r="P1227" s="81">
        <v>43170.635474537034</v>
      </c>
      <c r="Q1227" s="79" t="s">
        <v>1626</v>
      </c>
      <c r="R1227" s="83" t="s">
        <v>2334</v>
      </c>
      <c r="S1227" s="79" t="s">
        <v>2508</v>
      </c>
      <c r="T1227" s="79" t="s">
        <v>2973</v>
      </c>
      <c r="U1227" s="83" t="s">
        <v>3347</v>
      </c>
      <c r="V1227" s="83" t="s">
        <v>3347</v>
      </c>
      <c r="W1227" s="81">
        <v>43170.635474537034</v>
      </c>
      <c r="X1227" s="83" t="s">
        <v>4633</v>
      </c>
      <c r="Y1227" s="79"/>
      <c r="Z1227" s="79"/>
      <c r="AA1227" s="85" t="s">
        <v>5841</v>
      </c>
      <c r="AB1227" s="79"/>
      <c r="AC1227" s="79" t="b">
        <v>0</v>
      </c>
      <c r="AD1227" s="79">
        <v>2</v>
      </c>
      <c r="AE1227" s="85" t="s">
        <v>6296</v>
      </c>
      <c r="AF1227" s="79" t="b">
        <v>0</v>
      </c>
      <c r="AG1227" s="79" t="s">
        <v>6304</v>
      </c>
      <c r="AH1227" s="79"/>
      <c r="AI1227" s="85" t="s">
        <v>6296</v>
      </c>
      <c r="AJ1227" s="79" t="b">
        <v>0</v>
      </c>
      <c r="AK1227" s="79">
        <v>1</v>
      </c>
      <c r="AL1227" s="85" t="s">
        <v>6296</v>
      </c>
      <c r="AM1227" s="79" t="s">
        <v>6362</v>
      </c>
      <c r="AN1227" s="79" t="b">
        <v>0</v>
      </c>
      <c r="AO1227" s="85" t="s">
        <v>5841</v>
      </c>
      <c r="AP1227" s="79" t="s">
        <v>6415</v>
      </c>
      <c r="AQ1227" s="79">
        <v>0</v>
      </c>
      <c r="AR1227" s="79">
        <v>0</v>
      </c>
      <c r="AS1227" s="79"/>
      <c r="AT1227" s="79"/>
      <c r="AU1227" s="79"/>
      <c r="AV1227" s="79"/>
      <c r="AW1227" s="79"/>
      <c r="AX1227" s="79"/>
      <c r="AY1227" s="79"/>
      <c r="AZ1227" s="79"/>
      <c r="BA1227">
        <v>3</v>
      </c>
      <c r="BB1227" s="78" t="str">
        <f>REPLACE(INDEX(GroupVertices[Group], MATCH(Edges[[#This Row],[Vertex 1]],GroupVertices[Vertex],0)),1,1,"")</f>
        <v>6</v>
      </c>
      <c r="BC1227" s="78" t="str">
        <f>REPLACE(INDEX(GroupVertices[Group], MATCH(Edges[[#This Row],[Vertex 2]],GroupVertices[Vertex],0)),1,1,"")</f>
        <v>6</v>
      </c>
      <c r="BD1227" s="48">
        <v>1</v>
      </c>
      <c r="BE1227" s="49">
        <v>10</v>
      </c>
      <c r="BF1227" s="48">
        <v>0</v>
      </c>
      <c r="BG1227" s="49">
        <v>0</v>
      </c>
      <c r="BH1227" s="48">
        <v>0</v>
      </c>
      <c r="BI1227" s="49">
        <v>0</v>
      </c>
      <c r="BJ1227" s="48">
        <v>9</v>
      </c>
      <c r="BK1227" s="49">
        <v>90</v>
      </c>
      <c r="BL1227" s="48">
        <v>10</v>
      </c>
    </row>
    <row r="1228" spans="1:64" x14ac:dyDescent="0.25">
      <c r="A1228" s="64" t="s">
        <v>703</v>
      </c>
      <c r="B1228" s="64" t="s">
        <v>740</v>
      </c>
      <c r="C1228" s="65" t="s">
        <v>15843</v>
      </c>
      <c r="D1228" s="66">
        <v>6.5</v>
      </c>
      <c r="E1228" s="67" t="s">
        <v>136</v>
      </c>
      <c r="F1228" s="68">
        <v>23.5</v>
      </c>
      <c r="G1228" s="65"/>
      <c r="H1228" s="69"/>
      <c r="I1228" s="70"/>
      <c r="J1228" s="70"/>
      <c r="K1228" s="34" t="s">
        <v>65</v>
      </c>
      <c r="L1228" s="77">
        <v>1228</v>
      </c>
      <c r="M1228" s="77"/>
      <c r="N1228" s="72"/>
      <c r="O1228" s="79" t="s">
        <v>999</v>
      </c>
      <c r="P1228" s="81">
        <v>43170.645856481482</v>
      </c>
      <c r="Q1228" s="79" t="s">
        <v>1240</v>
      </c>
      <c r="R1228" s="83" t="s">
        <v>2130</v>
      </c>
      <c r="S1228" s="79" t="s">
        <v>2508</v>
      </c>
      <c r="T1228" s="79" t="s">
        <v>2779</v>
      </c>
      <c r="U1228" s="79"/>
      <c r="V1228" s="83" t="s">
        <v>3829</v>
      </c>
      <c r="W1228" s="81">
        <v>43170.645856481482</v>
      </c>
      <c r="X1228" s="83" t="s">
        <v>4634</v>
      </c>
      <c r="Y1228" s="79"/>
      <c r="Z1228" s="79"/>
      <c r="AA1228" s="85" t="s">
        <v>5842</v>
      </c>
      <c r="AB1228" s="79"/>
      <c r="AC1228" s="79" t="b">
        <v>0</v>
      </c>
      <c r="AD1228" s="79">
        <v>0</v>
      </c>
      <c r="AE1228" s="85" t="s">
        <v>6296</v>
      </c>
      <c r="AF1228" s="79" t="b">
        <v>0</v>
      </c>
      <c r="AG1228" s="79" t="s">
        <v>6304</v>
      </c>
      <c r="AH1228" s="79"/>
      <c r="AI1228" s="85" t="s">
        <v>6296</v>
      </c>
      <c r="AJ1228" s="79" t="b">
        <v>0</v>
      </c>
      <c r="AK1228" s="79">
        <v>4</v>
      </c>
      <c r="AL1228" s="85" t="s">
        <v>6274</v>
      </c>
      <c r="AM1228" s="79" t="s">
        <v>6331</v>
      </c>
      <c r="AN1228" s="79" t="b">
        <v>0</v>
      </c>
      <c r="AO1228" s="85" t="s">
        <v>6274</v>
      </c>
      <c r="AP1228" s="79" t="s">
        <v>176</v>
      </c>
      <c r="AQ1228" s="79">
        <v>0</v>
      </c>
      <c r="AR1228" s="79">
        <v>0</v>
      </c>
      <c r="AS1228" s="79"/>
      <c r="AT1228" s="79"/>
      <c r="AU1228" s="79"/>
      <c r="AV1228" s="79"/>
      <c r="AW1228" s="79"/>
      <c r="AX1228" s="79"/>
      <c r="AY1228" s="79"/>
      <c r="AZ1228" s="79"/>
      <c r="BA1228">
        <v>8</v>
      </c>
      <c r="BB1228" s="78" t="str">
        <f>REPLACE(INDEX(GroupVertices[Group], MATCH(Edges[[#This Row],[Vertex 1]],GroupVertices[Vertex],0)),1,1,"")</f>
        <v>6</v>
      </c>
      <c r="BC1228" s="78" t="str">
        <f>REPLACE(INDEX(GroupVertices[Group], MATCH(Edges[[#This Row],[Vertex 2]],GroupVertices[Vertex],0)),1,1,"")</f>
        <v>6</v>
      </c>
      <c r="BD1228" s="48">
        <v>0</v>
      </c>
      <c r="BE1228" s="49">
        <v>0</v>
      </c>
      <c r="BF1228" s="48">
        <v>0</v>
      </c>
      <c r="BG1228" s="49">
        <v>0</v>
      </c>
      <c r="BH1228" s="48">
        <v>0</v>
      </c>
      <c r="BI1228" s="49">
        <v>0</v>
      </c>
      <c r="BJ1228" s="48">
        <v>15</v>
      </c>
      <c r="BK1228" s="49">
        <v>100</v>
      </c>
      <c r="BL1228" s="48">
        <v>15</v>
      </c>
    </row>
    <row r="1229" spans="1:64" x14ac:dyDescent="0.25">
      <c r="A1229" s="64" t="s">
        <v>703</v>
      </c>
      <c r="B1229" s="64" t="s">
        <v>740</v>
      </c>
      <c r="C1229" s="65" t="s">
        <v>15843</v>
      </c>
      <c r="D1229" s="66">
        <v>6.5</v>
      </c>
      <c r="E1229" s="67" t="s">
        <v>136</v>
      </c>
      <c r="F1229" s="68">
        <v>23.5</v>
      </c>
      <c r="G1229" s="65"/>
      <c r="H1229" s="69"/>
      <c r="I1229" s="70"/>
      <c r="J1229" s="70"/>
      <c r="K1229" s="34" t="s">
        <v>65</v>
      </c>
      <c r="L1229" s="77">
        <v>1229</v>
      </c>
      <c r="M1229" s="77"/>
      <c r="N1229" s="72"/>
      <c r="O1229" s="79" t="s">
        <v>999</v>
      </c>
      <c r="P1229" s="81">
        <v>43170.645868055559</v>
      </c>
      <c r="Q1229" s="79" t="s">
        <v>1241</v>
      </c>
      <c r="R1229" s="83" t="s">
        <v>2131</v>
      </c>
      <c r="S1229" s="79" t="s">
        <v>2508</v>
      </c>
      <c r="T1229" s="79" t="s">
        <v>2780</v>
      </c>
      <c r="U1229" s="79"/>
      <c r="V1229" s="83" t="s">
        <v>3829</v>
      </c>
      <c r="W1229" s="81">
        <v>43170.645868055559</v>
      </c>
      <c r="X1229" s="83" t="s">
        <v>4635</v>
      </c>
      <c r="Y1229" s="79"/>
      <c r="Z1229" s="79"/>
      <c r="AA1229" s="85" t="s">
        <v>5843</v>
      </c>
      <c r="AB1229" s="79"/>
      <c r="AC1229" s="79" t="b">
        <v>0</v>
      </c>
      <c r="AD1229" s="79">
        <v>0</v>
      </c>
      <c r="AE1229" s="85" t="s">
        <v>6296</v>
      </c>
      <c r="AF1229" s="79" t="b">
        <v>0</v>
      </c>
      <c r="AG1229" s="79" t="s">
        <v>6304</v>
      </c>
      <c r="AH1229" s="79"/>
      <c r="AI1229" s="85" t="s">
        <v>6296</v>
      </c>
      <c r="AJ1229" s="79" t="b">
        <v>0</v>
      </c>
      <c r="AK1229" s="79">
        <v>5</v>
      </c>
      <c r="AL1229" s="85" t="s">
        <v>6275</v>
      </c>
      <c r="AM1229" s="79" t="s">
        <v>6331</v>
      </c>
      <c r="AN1229" s="79" t="b">
        <v>0</v>
      </c>
      <c r="AO1229" s="85" t="s">
        <v>6275</v>
      </c>
      <c r="AP1229" s="79" t="s">
        <v>176</v>
      </c>
      <c r="AQ1229" s="79">
        <v>0</v>
      </c>
      <c r="AR1229" s="79">
        <v>0</v>
      </c>
      <c r="AS1229" s="79"/>
      <c r="AT1229" s="79"/>
      <c r="AU1229" s="79"/>
      <c r="AV1229" s="79"/>
      <c r="AW1229" s="79"/>
      <c r="AX1229" s="79"/>
      <c r="AY1229" s="79"/>
      <c r="AZ1229" s="79"/>
      <c r="BA1229">
        <v>8</v>
      </c>
      <c r="BB1229" s="78" t="str">
        <f>REPLACE(INDEX(GroupVertices[Group], MATCH(Edges[[#This Row],[Vertex 1]],GroupVertices[Vertex],0)),1,1,"")</f>
        <v>6</v>
      </c>
      <c r="BC1229" s="78" t="str">
        <f>REPLACE(INDEX(GroupVertices[Group], MATCH(Edges[[#This Row],[Vertex 2]],GroupVertices[Vertex],0)),1,1,"")</f>
        <v>6</v>
      </c>
      <c r="BD1229" s="48">
        <v>0</v>
      </c>
      <c r="BE1229" s="49">
        <v>0</v>
      </c>
      <c r="BF1229" s="48">
        <v>0</v>
      </c>
      <c r="BG1229" s="49">
        <v>0</v>
      </c>
      <c r="BH1229" s="48">
        <v>0</v>
      </c>
      <c r="BI1229" s="49">
        <v>0</v>
      </c>
      <c r="BJ1229" s="48">
        <v>13</v>
      </c>
      <c r="BK1229" s="49">
        <v>100</v>
      </c>
      <c r="BL1229" s="48">
        <v>13</v>
      </c>
    </row>
    <row r="1230" spans="1:64" x14ac:dyDescent="0.25">
      <c r="A1230" s="64" t="s">
        <v>703</v>
      </c>
      <c r="B1230" s="64" t="s">
        <v>740</v>
      </c>
      <c r="C1230" s="65" t="s">
        <v>15843</v>
      </c>
      <c r="D1230" s="66">
        <v>6.5</v>
      </c>
      <c r="E1230" s="67" t="s">
        <v>136</v>
      </c>
      <c r="F1230" s="68">
        <v>23.5</v>
      </c>
      <c r="G1230" s="65"/>
      <c r="H1230" s="69"/>
      <c r="I1230" s="70"/>
      <c r="J1230" s="70"/>
      <c r="K1230" s="34" t="s">
        <v>65</v>
      </c>
      <c r="L1230" s="77">
        <v>1230</v>
      </c>
      <c r="M1230" s="77"/>
      <c r="N1230" s="72"/>
      <c r="O1230" s="79" t="s">
        <v>999</v>
      </c>
      <c r="P1230" s="81">
        <v>43170.645902777775</v>
      </c>
      <c r="Q1230" s="79" t="s">
        <v>1132</v>
      </c>
      <c r="R1230" s="83" t="s">
        <v>2071</v>
      </c>
      <c r="S1230" s="79" t="s">
        <v>2508</v>
      </c>
      <c r="T1230" s="79" t="s">
        <v>2731</v>
      </c>
      <c r="U1230" s="83" t="s">
        <v>3199</v>
      </c>
      <c r="V1230" s="83" t="s">
        <v>3199</v>
      </c>
      <c r="W1230" s="81">
        <v>43170.645902777775</v>
      </c>
      <c r="X1230" s="83" t="s">
        <v>4636</v>
      </c>
      <c r="Y1230" s="79"/>
      <c r="Z1230" s="79"/>
      <c r="AA1230" s="85" t="s">
        <v>5844</v>
      </c>
      <c r="AB1230" s="79"/>
      <c r="AC1230" s="79" t="b">
        <v>0</v>
      </c>
      <c r="AD1230" s="79">
        <v>0</v>
      </c>
      <c r="AE1230" s="85" t="s">
        <v>6296</v>
      </c>
      <c r="AF1230" s="79" t="b">
        <v>0</v>
      </c>
      <c r="AG1230" s="79" t="s">
        <v>6304</v>
      </c>
      <c r="AH1230" s="79"/>
      <c r="AI1230" s="85" t="s">
        <v>6296</v>
      </c>
      <c r="AJ1230" s="79" t="b">
        <v>0</v>
      </c>
      <c r="AK1230" s="79">
        <v>3</v>
      </c>
      <c r="AL1230" s="85" t="s">
        <v>6276</v>
      </c>
      <c r="AM1230" s="79" t="s">
        <v>6331</v>
      </c>
      <c r="AN1230" s="79" t="b">
        <v>0</v>
      </c>
      <c r="AO1230" s="85" t="s">
        <v>6276</v>
      </c>
      <c r="AP1230" s="79" t="s">
        <v>176</v>
      </c>
      <c r="AQ1230" s="79">
        <v>0</v>
      </c>
      <c r="AR1230" s="79">
        <v>0</v>
      </c>
      <c r="AS1230" s="79"/>
      <c r="AT1230" s="79"/>
      <c r="AU1230" s="79"/>
      <c r="AV1230" s="79"/>
      <c r="AW1230" s="79"/>
      <c r="AX1230" s="79"/>
      <c r="AY1230" s="79"/>
      <c r="AZ1230" s="79"/>
      <c r="BA1230">
        <v>8</v>
      </c>
      <c r="BB1230" s="78" t="str">
        <f>REPLACE(INDEX(GroupVertices[Group], MATCH(Edges[[#This Row],[Vertex 1]],GroupVertices[Vertex],0)),1,1,"")</f>
        <v>6</v>
      </c>
      <c r="BC1230" s="78" t="str">
        <f>REPLACE(INDEX(GroupVertices[Group], MATCH(Edges[[#This Row],[Vertex 2]],GroupVertices[Vertex],0)),1,1,"")</f>
        <v>6</v>
      </c>
      <c r="BD1230" s="48">
        <v>1</v>
      </c>
      <c r="BE1230" s="49">
        <v>8.3333333333333339</v>
      </c>
      <c r="BF1230" s="48">
        <v>0</v>
      </c>
      <c r="BG1230" s="49">
        <v>0</v>
      </c>
      <c r="BH1230" s="48">
        <v>0</v>
      </c>
      <c r="BI1230" s="49">
        <v>0</v>
      </c>
      <c r="BJ1230" s="48">
        <v>11</v>
      </c>
      <c r="BK1230" s="49">
        <v>91.666666666666671</v>
      </c>
      <c r="BL1230" s="48">
        <v>12</v>
      </c>
    </row>
    <row r="1231" spans="1:64" x14ac:dyDescent="0.25">
      <c r="A1231" s="64" t="s">
        <v>703</v>
      </c>
      <c r="B1231" s="64" t="s">
        <v>740</v>
      </c>
      <c r="C1231" s="65" t="s">
        <v>15843</v>
      </c>
      <c r="D1231" s="66">
        <v>6.5</v>
      </c>
      <c r="E1231" s="67" t="s">
        <v>136</v>
      </c>
      <c r="F1231" s="68">
        <v>23.5</v>
      </c>
      <c r="G1231" s="65"/>
      <c r="H1231" s="69"/>
      <c r="I1231" s="70"/>
      <c r="J1231" s="70"/>
      <c r="K1231" s="34" t="s">
        <v>65</v>
      </c>
      <c r="L1231" s="77">
        <v>1231</v>
      </c>
      <c r="M1231" s="77"/>
      <c r="N1231" s="72"/>
      <c r="O1231" s="79" t="s">
        <v>999</v>
      </c>
      <c r="P1231" s="81">
        <v>43170.64603009259</v>
      </c>
      <c r="Q1231" s="79" t="s">
        <v>1242</v>
      </c>
      <c r="R1231" s="83" t="s">
        <v>2070</v>
      </c>
      <c r="S1231" s="79" t="s">
        <v>2508</v>
      </c>
      <c r="T1231" s="79" t="s">
        <v>2781</v>
      </c>
      <c r="U1231" s="79"/>
      <c r="V1231" s="83" t="s">
        <v>3829</v>
      </c>
      <c r="W1231" s="81">
        <v>43170.64603009259</v>
      </c>
      <c r="X1231" s="83" t="s">
        <v>4637</v>
      </c>
      <c r="Y1231" s="79"/>
      <c r="Z1231" s="79"/>
      <c r="AA1231" s="85" t="s">
        <v>5845</v>
      </c>
      <c r="AB1231" s="79"/>
      <c r="AC1231" s="79" t="b">
        <v>0</v>
      </c>
      <c r="AD1231" s="79">
        <v>0</v>
      </c>
      <c r="AE1231" s="85" t="s">
        <v>6296</v>
      </c>
      <c r="AF1231" s="79" t="b">
        <v>0</v>
      </c>
      <c r="AG1231" s="79" t="s">
        <v>6304</v>
      </c>
      <c r="AH1231" s="79"/>
      <c r="AI1231" s="85" t="s">
        <v>6296</v>
      </c>
      <c r="AJ1231" s="79" t="b">
        <v>0</v>
      </c>
      <c r="AK1231" s="79">
        <v>3</v>
      </c>
      <c r="AL1231" s="85" t="s">
        <v>6277</v>
      </c>
      <c r="AM1231" s="79" t="s">
        <v>6331</v>
      </c>
      <c r="AN1231" s="79" t="b">
        <v>0</v>
      </c>
      <c r="AO1231" s="85" t="s">
        <v>6277</v>
      </c>
      <c r="AP1231" s="79" t="s">
        <v>176</v>
      </c>
      <c r="AQ1231" s="79">
        <v>0</v>
      </c>
      <c r="AR1231" s="79">
        <v>0</v>
      </c>
      <c r="AS1231" s="79"/>
      <c r="AT1231" s="79"/>
      <c r="AU1231" s="79"/>
      <c r="AV1231" s="79"/>
      <c r="AW1231" s="79"/>
      <c r="AX1231" s="79"/>
      <c r="AY1231" s="79"/>
      <c r="AZ1231" s="79"/>
      <c r="BA1231">
        <v>8</v>
      </c>
      <c r="BB1231" s="78" t="str">
        <f>REPLACE(INDEX(GroupVertices[Group], MATCH(Edges[[#This Row],[Vertex 1]],GroupVertices[Vertex],0)),1,1,"")</f>
        <v>6</v>
      </c>
      <c r="BC1231" s="78" t="str">
        <f>REPLACE(INDEX(GroupVertices[Group], MATCH(Edges[[#This Row],[Vertex 2]],GroupVertices[Vertex],0)),1,1,"")</f>
        <v>6</v>
      </c>
      <c r="BD1231" s="48">
        <v>0</v>
      </c>
      <c r="BE1231" s="49">
        <v>0</v>
      </c>
      <c r="BF1231" s="48">
        <v>1</v>
      </c>
      <c r="BG1231" s="49">
        <v>8.3333333333333339</v>
      </c>
      <c r="BH1231" s="48">
        <v>0</v>
      </c>
      <c r="BI1231" s="49">
        <v>0</v>
      </c>
      <c r="BJ1231" s="48">
        <v>11</v>
      </c>
      <c r="BK1231" s="49">
        <v>91.666666666666671</v>
      </c>
      <c r="BL1231" s="48">
        <v>12</v>
      </c>
    </row>
    <row r="1232" spans="1:64" x14ac:dyDescent="0.25">
      <c r="A1232" s="64" t="s">
        <v>703</v>
      </c>
      <c r="B1232" s="64" t="s">
        <v>740</v>
      </c>
      <c r="C1232" s="65" t="s">
        <v>15843</v>
      </c>
      <c r="D1232" s="66">
        <v>6.5</v>
      </c>
      <c r="E1232" s="67" t="s">
        <v>136</v>
      </c>
      <c r="F1232" s="68">
        <v>23.5</v>
      </c>
      <c r="G1232" s="65"/>
      <c r="H1232" s="69"/>
      <c r="I1232" s="70"/>
      <c r="J1232" s="70"/>
      <c r="K1232" s="34" t="s">
        <v>65</v>
      </c>
      <c r="L1232" s="77">
        <v>1232</v>
      </c>
      <c r="M1232" s="77"/>
      <c r="N1232" s="72"/>
      <c r="O1232" s="79" t="s">
        <v>999</v>
      </c>
      <c r="P1232" s="81">
        <v>43170.646168981482</v>
      </c>
      <c r="Q1232" s="79" t="s">
        <v>1243</v>
      </c>
      <c r="R1232" s="83" t="s">
        <v>2132</v>
      </c>
      <c r="S1232" s="79" t="s">
        <v>2508</v>
      </c>
      <c r="T1232" s="79" t="s">
        <v>2782</v>
      </c>
      <c r="U1232" s="79"/>
      <c r="V1232" s="83" t="s">
        <v>3829</v>
      </c>
      <c r="W1232" s="81">
        <v>43170.646168981482</v>
      </c>
      <c r="X1232" s="83" t="s">
        <v>4638</v>
      </c>
      <c r="Y1232" s="79"/>
      <c r="Z1232" s="79"/>
      <c r="AA1232" s="85" t="s">
        <v>5846</v>
      </c>
      <c r="AB1232" s="79"/>
      <c r="AC1232" s="79" t="b">
        <v>0</v>
      </c>
      <c r="AD1232" s="79">
        <v>0</v>
      </c>
      <c r="AE1232" s="85" t="s">
        <v>6296</v>
      </c>
      <c r="AF1232" s="79" t="b">
        <v>0</v>
      </c>
      <c r="AG1232" s="79" t="s">
        <v>6304</v>
      </c>
      <c r="AH1232" s="79"/>
      <c r="AI1232" s="85" t="s">
        <v>6296</v>
      </c>
      <c r="AJ1232" s="79" t="b">
        <v>0</v>
      </c>
      <c r="AK1232" s="79">
        <v>5</v>
      </c>
      <c r="AL1232" s="85" t="s">
        <v>6278</v>
      </c>
      <c r="AM1232" s="79" t="s">
        <v>6331</v>
      </c>
      <c r="AN1232" s="79" t="b">
        <v>0</v>
      </c>
      <c r="AO1232" s="85" t="s">
        <v>6278</v>
      </c>
      <c r="AP1232" s="79" t="s">
        <v>176</v>
      </c>
      <c r="AQ1232" s="79">
        <v>0</v>
      </c>
      <c r="AR1232" s="79">
        <v>0</v>
      </c>
      <c r="AS1232" s="79"/>
      <c r="AT1232" s="79"/>
      <c r="AU1232" s="79"/>
      <c r="AV1232" s="79"/>
      <c r="AW1232" s="79"/>
      <c r="AX1232" s="79"/>
      <c r="AY1232" s="79"/>
      <c r="AZ1232" s="79"/>
      <c r="BA1232">
        <v>8</v>
      </c>
      <c r="BB1232" s="78" t="str">
        <f>REPLACE(INDEX(GroupVertices[Group], MATCH(Edges[[#This Row],[Vertex 1]],GroupVertices[Vertex],0)),1,1,"")</f>
        <v>6</v>
      </c>
      <c r="BC1232" s="78" t="str">
        <f>REPLACE(INDEX(GroupVertices[Group], MATCH(Edges[[#This Row],[Vertex 2]],GroupVertices[Vertex],0)),1,1,"")</f>
        <v>6</v>
      </c>
      <c r="BD1232" s="48">
        <v>1</v>
      </c>
      <c r="BE1232" s="49">
        <v>8.3333333333333339</v>
      </c>
      <c r="BF1232" s="48">
        <v>0</v>
      </c>
      <c r="BG1232" s="49">
        <v>0</v>
      </c>
      <c r="BH1232" s="48">
        <v>0</v>
      </c>
      <c r="BI1232" s="49">
        <v>0</v>
      </c>
      <c r="BJ1232" s="48">
        <v>11</v>
      </c>
      <c r="BK1232" s="49">
        <v>91.666666666666671</v>
      </c>
      <c r="BL1232" s="48">
        <v>12</v>
      </c>
    </row>
    <row r="1233" spans="1:64" x14ac:dyDescent="0.25">
      <c r="A1233" s="64" t="s">
        <v>703</v>
      </c>
      <c r="B1233" s="64" t="s">
        <v>740</v>
      </c>
      <c r="C1233" s="65" t="s">
        <v>15843</v>
      </c>
      <c r="D1233" s="66">
        <v>6.5</v>
      </c>
      <c r="E1233" s="67" t="s">
        <v>136</v>
      </c>
      <c r="F1233" s="68">
        <v>23.5</v>
      </c>
      <c r="G1233" s="65"/>
      <c r="H1233" s="69"/>
      <c r="I1233" s="70"/>
      <c r="J1233" s="70"/>
      <c r="K1233" s="34" t="s">
        <v>65</v>
      </c>
      <c r="L1233" s="77">
        <v>1233</v>
      </c>
      <c r="M1233" s="77"/>
      <c r="N1233" s="72"/>
      <c r="O1233" s="79" t="s">
        <v>999</v>
      </c>
      <c r="P1233" s="81">
        <v>43170.646238425928</v>
      </c>
      <c r="Q1233" s="79" t="s">
        <v>1244</v>
      </c>
      <c r="R1233" s="83" t="s">
        <v>2133</v>
      </c>
      <c r="S1233" s="79" t="s">
        <v>2508</v>
      </c>
      <c r="T1233" s="79" t="s">
        <v>2783</v>
      </c>
      <c r="U1233" s="79"/>
      <c r="V1233" s="83" t="s">
        <v>3829</v>
      </c>
      <c r="W1233" s="81">
        <v>43170.646238425928</v>
      </c>
      <c r="X1233" s="83" t="s">
        <v>4639</v>
      </c>
      <c r="Y1233" s="79"/>
      <c r="Z1233" s="79"/>
      <c r="AA1233" s="85" t="s">
        <v>5847</v>
      </c>
      <c r="AB1233" s="79"/>
      <c r="AC1233" s="79" t="b">
        <v>0</v>
      </c>
      <c r="AD1233" s="79">
        <v>0</v>
      </c>
      <c r="AE1233" s="85" t="s">
        <v>6296</v>
      </c>
      <c r="AF1233" s="79" t="b">
        <v>0</v>
      </c>
      <c r="AG1233" s="79" t="s">
        <v>6311</v>
      </c>
      <c r="AH1233" s="79"/>
      <c r="AI1233" s="85" t="s">
        <v>6296</v>
      </c>
      <c r="AJ1233" s="79" t="b">
        <v>0</v>
      </c>
      <c r="AK1233" s="79">
        <v>5</v>
      </c>
      <c r="AL1233" s="85" t="s">
        <v>6279</v>
      </c>
      <c r="AM1233" s="79" t="s">
        <v>6331</v>
      </c>
      <c r="AN1233" s="79" t="b">
        <v>0</v>
      </c>
      <c r="AO1233" s="85" t="s">
        <v>6279</v>
      </c>
      <c r="AP1233" s="79" t="s">
        <v>176</v>
      </c>
      <c r="AQ1233" s="79">
        <v>0</v>
      </c>
      <c r="AR1233" s="79">
        <v>0</v>
      </c>
      <c r="AS1233" s="79"/>
      <c r="AT1233" s="79"/>
      <c r="AU1233" s="79"/>
      <c r="AV1233" s="79"/>
      <c r="AW1233" s="79"/>
      <c r="AX1233" s="79"/>
      <c r="AY1233" s="79"/>
      <c r="AZ1233" s="79"/>
      <c r="BA1233">
        <v>8</v>
      </c>
      <c r="BB1233" s="78" t="str">
        <f>REPLACE(INDEX(GroupVertices[Group], MATCH(Edges[[#This Row],[Vertex 1]],GroupVertices[Vertex],0)),1,1,"")</f>
        <v>6</v>
      </c>
      <c r="BC1233" s="78" t="str">
        <f>REPLACE(INDEX(GroupVertices[Group], MATCH(Edges[[#This Row],[Vertex 2]],GroupVertices[Vertex],0)),1,1,"")</f>
        <v>6</v>
      </c>
      <c r="BD1233" s="48">
        <v>1</v>
      </c>
      <c r="BE1233" s="49">
        <v>9.0909090909090917</v>
      </c>
      <c r="BF1233" s="48">
        <v>0</v>
      </c>
      <c r="BG1233" s="49">
        <v>0</v>
      </c>
      <c r="BH1233" s="48">
        <v>0</v>
      </c>
      <c r="BI1233" s="49">
        <v>0</v>
      </c>
      <c r="BJ1233" s="48">
        <v>10</v>
      </c>
      <c r="BK1233" s="49">
        <v>90.909090909090907</v>
      </c>
      <c r="BL1233" s="48">
        <v>11</v>
      </c>
    </row>
    <row r="1234" spans="1:64" x14ac:dyDescent="0.25">
      <c r="A1234" s="64" t="s">
        <v>703</v>
      </c>
      <c r="B1234" s="64" t="s">
        <v>740</v>
      </c>
      <c r="C1234" s="65" t="s">
        <v>15843</v>
      </c>
      <c r="D1234" s="66">
        <v>6.5</v>
      </c>
      <c r="E1234" s="67" t="s">
        <v>136</v>
      </c>
      <c r="F1234" s="68">
        <v>23.5</v>
      </c>
      <c r="G1234" s="65"/>
      <c r="H1234" s="69"/>
      <c r="I1234" s="70"/>
      <c r="J1234" s="70"/>
      <c r="K1234" s="34" t="s">
        <v>65</v>
      </c>
      <c r="L1234" s="77">
        <v>1234</v>
      </c>
      <c r="M1234" s="77"/>
      <c r="N1234" s="72"/>
      <c r="O1234" s="79" t="s">
        <v>999</v>
      </c>
      <c r="P1234" s="81">
        <v>43170.646273148152</v>
      </c>
      <c r="Q1234" s="79" t="s">
        <v>1245</v>
      </c>
      <c r="R1234" s="83" t="s">
        <v>2134</v>
      </c>
      <c r="S1234" s="79" t="s">
        <v>2508</v>
      </c>
      <c r="T1234" s="79" t="s">
        <v>2784</v>
      </c>
      <c r="U1234" s="79"/>
      <c r="V1234" s="83" t="s">
        <v>3829</v>
      </c>
      <c r="W1234" s="81">
        <v>43170.646273148152</v>
      </c>
      <c r="X1234" s="83" t="s">
        <v>4640</v>
      </c>
      <c r="Y1234" s="79"/>
      <c r="Z1234" s="79"/>
      <c r="AA1234" s="85" t="s">
        <v>5848</v>
      </c>
      <c r="AB1234" s="79"/>
      <c r="AC1234" s="79" t="b">
        <v>0</v>
      </c>
      <c r="AD1234" s="79">
        <v>0</v>
      </c>
      <c r="AE1234" s="85" t="s">
        <v>6296</v>
      </c>
      <c r="AF1234" s="79" t="b">
        <v>0</v>
      </c>
      <c r="AG1234" s="79" t="s">
        <v>6304</v>
      </c>
      <c r="AH1234" s="79"/>
      <c r="AI1234" s="85" t="s">
        <v>6296</v>
      </c>
      <c r="AJ1234" s="79" t="b">
        <v>0</v>
      </c>
      <c r="AK1234" s="79">
        <v>5</v>
      </c>
      <c r="AL1234" s="85" t="s">
        <v>6280</v>
      </c>
      <c r="AM1234" s="79" t="s">
        <v>6331</v>
      </c>
      <c r="AN1234" s="79" t="b">
        <v>0</v>
      </c>
      <c r="AO1234" s="85" t="s">
        <v>6280</v>
      </c>
      <c r="AP1234" s="79" t="s">
        <v>176</v>
      </c>
      <c r="AQ1234" s="79">
        <v>0</v>
      </c>
      <c r="AR1234" s="79">
        <v>0</v>
      </c>
      <c r="AS1234" s="79"/>
      <c r="AT1234" s="79"/>
      <c r="AU1234" s="79"/>
      <c r="AV1234" s="79"/>
      <c r="AW1234" s="79"/>
      <c r="AX1234" s="79"/>
      <c r="AY1234" s="79"/>
      <c r="AZ1234" s="79"/>
      <c r="BA1234">
        <v>8</v>
      </c>
      <c r="BB1234" s="78" t="str">
        <f>REPLACE(INDEX(GroupVertices[Group], MATCH(Edges[[#This Row],[Vertex 1]],GroupVertices[Vertex],0)),1,1,"")</f>
        <v>6</v>
      </c>
      <c r="BC1234" s="78" t="str">
        <f>REPLACE(INDEX(GroupVertices[Group], MATCH(Edges[[#This Row],[Vertex 2]],GroupVertices[Vertex],0)),1,1,"")</f>
        <v>6</v>
      </c>
      <c r="BD1234" s="48">
        <v>0</v>
      </c>
      <c r="BE1234" s="49">
        <v>0</v>
      </c>
      <c r="BF1234" s="48">
        <v>0</v>
      </c>
      <c r="BG1234" s="49">
        <v>0</v>
      </c>
      <c r="BH1234" s="48">
        <v>0</v>
      </c>
      <c r="BI1234" s="49">
        <v>0</v>
      </c>
      <c r="BJ1234" s="48">
        <v>14</v>
      </c>
      <c r="BK1234" s="49">
        <v>100</v>
      </c>
      <c r="BL1234" s="48">
        <v>14</v>
      </c>
    </row>
    <row r="1235" spans="1:64" x14ac:dyDescent="0.25">
      <c r="A1235" s="64" t="s">
        <v>703</v>
      </c>
      <c r="B1235" s="64" t="s">
        <v>740</v>
      </c>
      <c r="C1235" s="65" t="s">
        <v>15843</v>
      </c>
      <c r="D1235" s="66">
        <v>6.5</v>
      </c>
      <c r="E1235" s="67" t="s">
        <v>136</v>
      </c>
      <c r="F1235" s="68">
        <v>23.5</v>
      </c>
      <c r="G1235" s="65"/>
      <c r="H1235" s="69"/>
      <c r="I1235" s="70"/>
      <c r="J1235" s="70"/>
      <c r="K1235" s="34" t="s">
        <v>65</v>
      </c>
      <c r="L1235" s="77">
        <v>1235</v>
      </c>
      <c r="M1235" s="77"/>
      <c r="N1235" s="72"/>
      <c r="O1235" s="79" t="s">
        <v>999</v>
      </c>
      <c r="P1235" s="81">
        <v>43170.646435185183</v>
      </c>
      <c r="Q1235" s="79" t="s">
        <v>1246</v>
      </c>
      <c r="R1235" s="83" t="s">
        <v>2135</v>
      </c>
      <c r="S1235" s="79" t="s">
        <v>2508</v>
      </c>
      <c r="T1235" s="79" t="s">
        <v>2785</v>
      </c>
      <c r="U1235" s="79"/>
      <c r="V1235" s="83" t="s">
        <v>3829</v>
      </c>
      <c r="W1235" s="81">
        <v>43170.646435185183</v>
      </c>
      <c r="X1235" s="83" t="s">
        <v>4641</v>
      </c>
      <c r="Y1235" s="79"/>
      <c r="Z1235" s="79"/>
      <c r="AA1235" s="85" t="s">
        <v>5849</v>
      </c>
      <c r="AB1235" s="79"/>
      <c r="AC1235" s="79" t="b">
        <v>0</v>
      </c>
      <c r="AD1235" s="79">
        <v>0</v>
      </c>
      <c r="AE1235" s="85" t="s">
        <v>6296</v>
      </c>
      <c r="AF1235" s="79" t="b">
        <v>0</v>
      </c>
      <c r="AG1235" s="79" t="s">
        <v>6304</v>
      </c>
      <c r="AH1235" s="79"/>
      <c r="AI1235" s="85" t="s">
        <v>6296</v>
      </c>
      <c r="AJ1235" s="79" t="b">
        <v>0</v>
      </c>
      <c r="AK1235" s="79">
        <v>16</v>
      </c>
      <c r="AL1235" s="85" t="s">
        <v>6288</v>
      </c>
      <c r="AM1235" s="79" t="s">
        <v>6331</v>
      </c>
      <c r="AN1235" s="79" t="b">
        <v>0</v>
      </c>
      <c r="AO1235" s="85" t="s">
        <v>6288</v>
      </c>
      <c r="AP1235" s="79" t="s">
        <v>176</v>
      </c>
      <c r="AQ1235" s="79">
        <v>0</v>
      </c>
      <c r="AR1235" s="79">
        <v>0</v>
      </c>
      <c r="AS1235" s="79"/>
      <c r="AT1235" s="79"/>
      <c r="AU1235" s="79"/>
      <c r="AV1235" s="79"/>
      <c r="AW1235" s="79"/>
      <c r="AX1235" s="79"/>
      <c r="AY1235" s="79"/>
      <c r="AZ1235" s="79"/>
      <c r="BA1235">
        <v>8</v>
      </c>
      <c r="BB1235" s="78" t="str">
        <f>REPLACE(INDEX(GroupVertices[Group], MATCH(Edges[[#This Row],[Vertex 1]],GroupVertices[Vertex],0)),1,1,"")</f>
        <v>6</v>
      </c>
      <c r="BC1235" s="78" t="str">
        <f>REPLACE(INDEX(GroupVertices[Group], MATCH(Edges[[#This Row],[Vertex 2]],GroupVertices[Vertex],0)),1,1,"")</f>
        <v>6</v>
      </c>
      <c r="BD1235" s="48">
        <v>1</v>
      </c>
      <c r="BE1235" s="49">
        <v>8.3333333333333339</v>
      </c>
      <c r="BF1235" s="48">
        <v>0</v>
      </c>
      <c r="BG1235" s="49">
        <v>0</v>
      </c>
      <c r="BH1235" s="48">
        <v>0</v>
      </c>
      <c r="BI1235" s="49">
        <v>0</v>
      </c>
      <c r="BJ1235" s="48">
        <v>11</v>
      </c>
      <c r="BK1235" s="49">
        <v>91.666666666666671</v>
      </c>
      <c r="BL1235" s="48">
        <v>12</v>
      </c>
    </row>
    <row r="1236" spans="1:64" x14ac:dyDescent="0.25">
      <c r="A1236" s="64" t="s">
        <v>703</v>
      </c>
      <c r="B1236" s="64" t="s">
        <v>703</v>
      </c>
      <c r="C1236" s="65" t="s">
        <v>15845</v>
      </c>
      <c r="D1236" s="66">
        <v>4</v>
      </c>
      <c r="E1236" s="67" t="s">
        <v>136</v>
      </c>
      <c r="F1236" s="68">
        <v>31.714285714285715</v>
      </c>
      <c r="G1236" s="65"/>
      <c r="H1236" s="69"/>
      <c r="I1236" s="70"/>
      <c r="J1236" s="70"/>
      <c r="K1236" s="34" t="s">
        <v>65</v>
      </c>
      <c r="L1236" s="77">
        <v>1236</v>
      </c>
      <c r="M1236" s="77"/>
      <c r="N1236" s="72"/>
      <c r="O1236" s="79" t="s">
        <v>176</v>
      </c>
      <c r="P1236" s="81">
        <v>43170.647222222222</v>
      </c>
      <c r="Q1236" s="79" t="s">
        <v>1627</v>
      </c>
      <c r="R1236" s="83" t="s">
        <v>2334</v>
      </c>
      <c r="S1236" s="79" t="s">
        <v>2508</v>
      </c>
      <c r="T1236" s="79" t="s">
        <v>2973</v>
      </c>
      <c r="U1236" s="79"/>
      <c r="V1236" s="83" t="s">
        <v>3829</v>
      </c>
      <c r="W1236" s="81">
        <v>43170.647222222222</v>
      </c>
      <c r="X1236" s="83" t="s">
        <v>4642</v>
      </c>
      <c r="Y1236" s="79"/>
      <c r="Z1236" s="79"/>
      <c r="AA1236" s="85" t="s">
        <v>5850</v>
      </c>
      <c r="AB1236" s="79"/>
      <c r="AC1236" s="79" t="b">
        <v>0</v>
      </c>
      <c r="AD1236" s="79">
        <v>0</v>
      </c>
      <c r="AE1236" s="85" t="s">
        <v>6296</v>
      </c>
      <c r="AF1236" s="79" t="b">
        <v>0</v>
      </c>
      <c r="AG1236" s="79" t="s">
        <v>6304</v>
      </c>
      <c r="AH1236" s="79"/>
      <c r="AI1236" s="85" t="s">
        <v>6296</v>
      </c>
      <c r="AJ1236" s="79" t="b">
        <v>0</v>
      </c>
      <c r="AK1236" s="79">
        <v>1</v>
      </c>
      <c r="AL1236" s="85" t="s">
        <v>5841</v>
      </c>
      <c r="AM1236" s="79" t="s">
        <v>6331</v>
      </c>
      <c r="AN1236" s="79" t="b">
        <v>0</v>
      </c>
      <c r="AO1236" s="85" t="s">
        <v>5841</v>
      </c>
      <c r="AP1236" s="79" t="s">
        <v>176</v>
      </c>
      <c r="AQ1236" s="79">
        <v>0</v>
      </c>
      <c r="AR1236" s="79">
        <v>0</v>
      </c>
      <c r="AS1236" s="79"/>
      <c r="AT1236" s="79"/>
      <c r="AU1236" s="79"/>
      <c r="AV1236" s="79"/>
      <c r="AW1236" s="79"/>
      <c r="AX1236" s="79"/>
      <c r="AY1236" s="79"/>
      <c r="AZ1236" s="79"/>
      <c r="BA1236">
        <v>3</v>
      </c>
      <c r="BB1236" s="78" t="str">
        <f>REPLACE(INDEX(GroupVertices[Group], MATCH(Edges[[#This Row],[Vertex 1]],GroupVertices[Vertex],0)),1,1,"")</f>
        <v>6</v>
      </c>
      <c r="BC1236" s="78" t="str">
        <f>REPLACE(INDEX(GroupVertices[Group], MATCH(Edges[[#This Row],[Vertex 2]],GroupVertices[Vertex],0)),1,1,"")</f>
        <v>6</v>
      </c>
      <c r="BD1236" s="48">
        <v>1</v>
      </c>
      <c r="BE1236" s="49">
        <v>8.3333333333333339</v>
      </c>
      <c r="BF1236" s="48">
        <v>0</v>
      </c>
      <c r="BG1236" s="49">
        <v>0</v>
      </c>
      <c r="BH1236" s="48">
        <v>0</v>
      </c>
      <c r="BI1236" s="49">
        <v>0</v>
      </c>
      <c r="BJ1236" s="48">
        <v>11</v>
      </c>
      <c r="BK1236" s="49">
        <v>91.666666666666671</v>
      </c>
      <c r="BL1236" s="48">
        <v>12</v>
      </c>
    </row>
    <row r="1237" spans="1:64" x14ac:dyDescent="0.25">
      <c r="A1237" s="64" t="s">
        <v>703</v>
      </c>
      <c r="B1237" s="64" t="s">
        <v>703</v>
      </c>
      <c r="C1237" s="65" t="s">
        <v>15845</v>
      </c>
      <c r="D1237" s="66">
        <v>4</v>
      </c>
      <c r="E1237" s="67" t="s">
        <v>136</v>
      </c>
      <c r="F1237" s="68">
        <v>31.714285714285715</v>
      </c>
      <c r="G1237" s="65"/>
      <c r="H1237" s="69"/>
      <c r="I1237" s="70"/>
      <c r="J1237" s="70"/>
      <c r="K1237" s="34" t="s">
        <v>65</v>
      </c>
      <c r="L1237" s="77">
        <v>1237</v>
      </c>
      <c r="M1237" s="77"/>
      <c r="N1237" s="72"/>
      <c r="O1237" s="79" t="s">
        <v>176</v>
      </c>
      <c r="P1237" s="81">
        <v>43178.593807870369</v>
      </c>
      <c r="Q1237" s="79" t="s">
        <v>1628</v>
      </c>
      <c r="R1237" s="83" t="s">
        <v>2335</v>
      </c>
      <c r="S1237" s="79" t="s">
        <v>2508</v>
      </c>
      <c r="T1237" s="79" t="s">
        <v>2974</v>
      </c>
      <c r="U1237" s="83" t="s">
        <v>3348</v>
      </c>
      <c r="V1237" s="83" t="s">
        <v>3348</v>
      </c>
      <c r="W1237" s="81">
        <v>43178.593807870369</v>
      </c>
      <c r="X1237" s="83" t="s">
        <v>4643</v>
      </c>
      <c r="Y1237" s="79"/>
      <c r="Z1237" s="79"/>
      <c r="AA1237" s="85" t="s">
        <v>5851</v>
      </c>
      <c r="AB1237" s="79"/>
      <c r="AC1237" s="79" t="b">
        <v>0</v>
      </c>
      <c r="AD1237" s="79">
        <v>0</v>
      </c>
      <c r="AE1237" s="85" t="s">
        <v>6296</v>
      </c>
      <c r="AF1237" s="79" t="b">
        <v>0</v>
      </c>
      <c r="AG1237" s="79" t="s">
        <v>6304</v>
      </c>
      <c r="AH1237" s="79"/>
      <c r="AI1237" s="85" t="s">
        <v>6296</v>
      </c>
      <c r="AJ1237" s="79" t="b">
        <v>0</v>
      </c>
      <c r="AK1237" s="79">
        <v>0</v>
      </c>
      <c r="AL1237" s="85" t="s">
        <v>6296</v>
      </c>
      <c r="AM1237" s="79" t="s">
        <v>6362</v>
      </c>
      <c r="AN1237" s="79" t="b">
        <v>0</v>
      </c>
      <c r="AO1237" s="85" t="s">
        <v>5851</v>
      </c>
      <c r="AP1237" s="79" t="s">
        <v>176</v>
      </c>
      <c r="AQ1237" s="79">
        <v>0</v>
      </c>
      <c r="AR1237" s="79">
        <v>0</v>
      </c>
      <c r="AS1237" s="79"/>
      <c r="AT1237" s="79"/>
      <c r="AU1237" s="79"/>
      <c r="AV1237" s="79"/>
      <c r="AW1237" s="79"/>
      <c r="AX1237" s="79"/>
      <c r="AY1237" s="79"/>
      <c r="AZ1237" s="79"/>
      <c r="BA1237">
        <v>3</v>
      </c>
      <c r="BB1237" s="78" t="str">
        <f>REPLACE(INDEX(GroupVertices[Group], MATCH(Edges[[#This Row],[Vertex 1]],GroupVertices[Vertex],0)),1,1,"")</f>
        <v>6</v>
      </c>
      <c r="BC1237" s="78" t="str">
        <f>REPLACE(INDEX(GroupVertices[Group], MATCH(Edges[[#This Row],[Vertex 2]],GroupVertices[Vertex],0)),1,1,"")</f>
        <v>6</v>
      </c>
      <c r="BD1237" s="48">
        <v>1</v>
      </c>
      <c r="BE1237" s="49">
        <v>8.3333333333333339</v>
      </c>
      <c r="BF1237" s="48">
        <v>0</v>
      </c>
      <c r="BG1237" s="49">
        <v>0</v>
      </c>
      <c r="BH1237" s="48">
        <v>0</v>
      </c>
      <c r="BI1237" s="49">
        <v>0</v>
      </c>
      <c r="BJ1237" s="48">
        <v>11</v>
      </c>
      <c r="BK1237" s="49">
        <v>91.666666666666671</v>
      </c>
      <c r="BL1237" s="48">
        <v>12</v>
      </c>
    </row>
    <row r="1238" spans="1:64" x14ac:dyDescent="0.25">
      <c r="A1238" s="64" t="s">
        <v>704</v>
      </c>
      <c r="B1238" s="64" t="s">
        <v>981</v>
      </c>
      <c r="C1238" s="65" t="s">
        <v>15840</v>
      </c>
      <c r="D1238" s="66">
        <v>3.5</v>
      </c>
      <c r="E1238" s="67" t="s">
        <v>136</v>
      </c>
      <c r="F1238" s="68">
        <v>33.357142857142854</v>
      </c>
      <c r="G1238" s="65"/>
      <c r="H1238" s="69"/>
      <c r="I1238" s="70"/>
      <c r="J1238" s="70"/>
      <c r="K1238" s="34" t="s">
        <v>65</v>
      </c>
      <c r="L1238" s="77">
        <v>1238</v>
      </c>
      <c r="M1238" s="77"/>
      <c r="N1238" s="72"/>
      <c r="O1238" s="79" t="s">
        <v>999</v>
      </c>
      <c r="P1238" s="81">
        <v>43165.678483796299</v>
      </c>
      <c r="Q1238" s="79" t="s">
        <v>1629</v>
      </c>
      <c r="R1238" s="83" t="s">
        <v>2336</v>
      </c>
      <c r="S1238" s="79" t="s">
        <v>2507</v>
      </c>
      <c r="T1238" s="79" t="s">
        <v>2975</v>
      </c>
      <c r="U1238" s="83" t="s">
        <v>3349</v>
      </c>
      <c r="V1238" s="83" t="s">
        <v>3349</v>
      </c>
      <c r="W1238" s="81">
        <v>43165.678483796299</v>
      </c>
      <c r="X1238" s="83" t="s">
        <v>4644</v>
      </c>
      <c r="Y1238" s="79"/>
      <c r="Z1238" s="79"/>
      <c r="AA1238" s="85" t="s">
        <v>5852</v>
      </c>
      <c r="AB1238" s="79"/>
      <c r="AC1238" s="79" t="b">
        <v>0</v>
      </c>
      <c r="AD1238" s="79">
        <v>0</v>
      </c>
      <c r="AE1238" s="85" t="s">
        <v>6296</v>
      </c>
      <c r="AF1238" s="79" t="b">
        <v>0</v>
      </c>
      <c r="AG1238" s="79" t="s">
        <v>6304</v>
      </c>
      <c r="AH1238" s="79"/>
      <c r="AI1238" s="85" t="s">
        <v>6296</v>
      </c>
      <c r="AJ1238" s="79" t="b">
        <v>0</v>
      </c>
      <c r="AK1238" s="79">
        <v>0</v>
      </c>
      <c r="AL1238" s="85" t="s">
        <v>6296</v>
      </c>
      <c r="AM1238" s="79" t="s">
        <v>6330</v>
      </c>
      <c r="AN1238" s="79" t="b">
        <v>0</v>
      </c>
      <c r="AO1238" s="85" t="s">
        <v>5852</v>
      </c>
      <c r="AP1238" s="79" t="s">
        <v>176</v>
      </c>
      <c r="AQ1238" s="79">
        <v>0</v>
      </c>
      <c r="AR1238" s="79">
        <v>0</v>
      </c>
      <c r="AS1238" s="79"/>
      <c r="AT1238" s="79"/>
      <c r="AU1238" s="79"/>
      <c r="AV1238" s="79"/>
      <c r="AW1238" s="79"/>
      <c r="AX1238" s="79"/>
      <c r="AY1238" s="79"/>
      <c r="AZ1238" s="79"/>
      <c r="BA1238">
        <v>2</v>
      </c>
      <c r="BB1238" s="78" t="str">
        <f>REPLACE(INDEX(GroupVertices[Group], MATCH(Edges[[#This Row],[Vertex 1]],GroupVertices[Vertex],0)),1,1,"")</f>
        <v>5</v>
      </c>
      <c r="BC1238" s="78" t="str">
        <f>REPLACE(INDEX(GroupVertices[Group], MATCH(Edges[[#This Row],[Vertex 2]],GroupVertices[Vertex],0)),1,1,"")</f>
        <v>5</v>
      </c>
      <c r="BD1238" s="48">
        <v>1</v>
      </c>
      <c r="BE1238" s="49">
        <v>5</v>
      </c>
      <c r="BF1238" s="48">
        <v>0</v>
      </c>
      <c r="BG1238" s="49">
        <v>0</v>
      </c>
      <c r="BH1238" s="48">
        <v>0</v>
      </c>
      <c r="BI1238" s="49">
        <v>0</v>
      </c>
      <c r="BJ1238" s="48">
        <v>19</v>
      </c>
      <c r="BK1238" s="49">
        <v>95</v>
      </c>
      <c r="BL1238" s="48">
        <v>20</v>
      </c>
    </row>
    <row r="1239" spans="1:64" x14ac:dyDescent="0.25">
      <c r="A1239" s="64" t="s">
        <v>704</v>
      </c>
      <c r="B1239" s="64" t="s">
        <v>981</v>
      </c>
      <c r="C1239" s="65" t="s">
        <v>15840</v>
      </c>
      <c r="D1239" s="66">
        <v>3.5</v>
      </c>
      <c r="E1239" s="67" t="s">
        <v>136</v>
      </c>
      <c r="F1239" s="68">
        <v>33.357142857142854</v>
      </c>
      <c r="G1239" s="65"/>
      <c r="H1239" s="69"/>
      <c r="I1239" s="70"/>
      <c r="J1239" s="70"/>
      <c r="K1239" s="34" t="s">
        <v>65</v>
      </c>
      <c r="L1239" s="77">
        <v>1239</v>
      </c>
      <c r="M1239" s="77"/>
      <c r="N1239" s="72"/>
      <c r="O1239" s="79" t="s">
        <v>999</v>
      </c>
      <c r="P1239" s="81">
        <v>43167.678541666668</v>
      </c>
      <c r="Q1239" s="79" t="s">
        <v>1630</v>
      </c>
      <c r="R1239" s="83" t="s">
        <v>2337</v>
      </c>
      <c r="S1239" s="79" t="s">
        <v>2507</v>
      </c>
      <c r="T1239" s="79" t="s">
        <v>2975</v>
      </c>
      <c r="U1239" s="83" t="s">
        <v>3350</v>
      </c>
      <c r="V1239" s="83" t="s">
        <v>3350</v>
      </c>
      <c r="W1239" s="81">
        <v>43167.678541666668</v>
      </c>
      <c r="X1239" s="83" t="s">
        <v>4645</v>
      </c>
      <c r="Y1239" s="79"/>
      <c r="Z1239" s="79"/>
      <c r="AA1239" s="85" t="s">
        <v>5853</v>
      </c>
      <c r="AB1239" s="79"/>
      <c r="AC1239" s="79" t="b">
        <v>0</v>
      </c>
      <c r="AD1239" s="79">
        <v>1</v>
      </c>
      <c r="AE1239" s="85" t="s">
        <v>6296</v>
      </c>
      <c r="AF1239" s="79" t="b">
        <v>0</v>
      </c>
      <c r="AG1239" s="79" t="s">
        <v>6304</v>
      </c>
      <c r="AH1239" s="79"/>
      <c r="AI1239" s="85" t="s">
        <v>6296</v>
      </c>
      <c r="AJ1239" s="79" t="b">
        <v>0</v>
      </c>
      <c r="AK1239" s="79">
        <v>0</v>
      </c>
      <c r="AL1239" s="85" t="s">
        <v>6296</v>
      </c>
      <c r="AM1239" s="79" t="s">
        <v>6330</v>
      </c>
      <c r="AN1239" s="79" t="b">
        <v>0</v>
      </c>
      <c r="AO1239" s="85" t="s">
        <v>5853</v>
      </c>
      <c r="AP1239" s="79" t="s">
        <v>176</v>
      </c>
      <c r="AQ1239" s="79">
        <v>0</v>
      </c>
      <c r="AR1239" s="79">
        <v>0</v>
      </c>
      <c r="AS1239" s="79"/>
      <c r="AT1239" s="79"/>
      <c r="AU1239" s="79"/>
      <c r="AV1239" s="79"/>
      <c r="AW1239" s="79"/>
      <c r="AX1239" s="79"/>
      <c r="AY1239" s="79"/>
      <c r="AZ1239" s="79"/>
      <c r="BA1239">
        <v>2</v>
      </c>
      <c r="BB1239" s="78" t="str">
        <f>REPLACE(INDEX(GroupVertices[Group], MATCH(Edges[[#This Row],[Vertex 1]],GroupVertices[Vertex],0)),1,1,"")</f>
        <v>5</v>
      </c>
      <c r="BC1239" s="78" t="str">
        <f>REPLACE(INDEX(GroupVertices[Group], MATCH(Edges[[#This Row],[Vertex 2]],GroupVertices[Vertex],0)),1,1,"")</f>
        <v>5</v>
      </c>
      <c r="BD1239" s="48">
        <v>1</v>
      </c>
      <c r="BE1239" s="49">
        <v>5</v>
      </c>
      <c r="BF1239" s="48">
        <v>0</v>
      </c>
      <c r="BG1239" s="49">
        <v>0</v>
      </c>
      <c r="BH1239" s="48">
        <v>0</v>
      </c>
      <c r="BI1239" s="49">
        <v>0</v>
      </c>
      <c r="BJ1239" s="48">
        <v>19</v>
      </c>
      <c r="BK1239" s="49">
        <v>95</v>
      </c>
      <c r="BL1239" s="48">
        <v>20</v>
      </c>
    </row>
    <row r="1240" spans="1:64" x14ac:dyDescent="0.25">
      <c r="A1240" s="64" t="s">
        <v>705</v>
      </c>
      <c r="B1240" s="64" t="s">
        <v>704</v>
      </c>
      <c r="C1240" s="65" t="s">
        <v>15839</v>
      </c>
      <c r="D1240" s="66">
        <v>3</v>
      </c>
      <c r="E1240" s="67" t="s">
        <v>132</v>
      </c>
      <c r="F1240" s="68">
        <v>35</v>
      </c>
      <c r="G1240" s="65"/>
      <c r="H1240" s="69"/>
      <c r="I1240" s="70"/>
      <c r="J1240" s="70"/>
      <c r="K1240" s="34" t="s">
        <v>65</v>
      </c>
      <c r="L1240" s="77">
        <v>1240</v>
      </c>
      <c r="M1240" s="77"/>
      <c r="N1240" s="72"/>
      <c r="O1240" s="79" t="s">
        <v>999</v>
      </c>
      <c r="P1240" s="81">
        <v>43167.682719907411</v>
      </c>
      <c r="Q1240" s="79" t="s">
        <v>1631</v>
      </c>
      <c r="R1240" s="83" t="s">
        <v>2337</v>
      </c>
      <c r="S1240" s="79" t="s">
        <v>2507</v>
      </c>
      <c r="T1240" s="79" t="s">
        <v>2975</v>
      </c>
      <c r="U1240" s="83" t="s">
        <v>3350</v>
      </c>
      <c r="V1240" s="83" t="s">
        <v>3350</v>
      </c>
      <c r="W1240" s="81">
        <v>43167.682719907411</v>
      </c>
      <c r="X1240" s="83" t="s">
        <v>4646</v>
      </c>
      <c r="Y1240" s="79"/>
      <c r="Z1240" s="79"/>
      <c r="AA1240" s="85" t="s">
        <v>5854</v>
      </c>
      <c r="AB1240" s="79"/>
      <c r="AC1240" s="79" t="b">
        <v>0</v>
      </c>
      <c r="AD1240" s="79">
        <v>0</v>
      </c>
      <c r="AE1240" s="85" t="s">
        <v>6296</v>
      </c>
      <c r="AF1240" s="79" t="b">
        <v>0</v>
      </c>
      <c r="AG1240" s="79" t="s">
        <v>6304</v>
      </c>
      <c r="AH1240" s="79"/>
      <c r="AI1240" s="85" t="s">
        <v>6296</v>
      </c>
      <c r="AJ1240" s="79" t="b">
        <v>0</v>
      </c>
      <c r="AK1240" s="79">
        <v>0</v>
      </c>
      <c r="AL1240" s="85" t="s">
        <v>6296</v>
      </c>
      <c r="AM1240" s="79" t="s">
        <v>6363</v>
      </c>
      <c r="AN1240" s="79" t="b">
        <v>0</v>
      </c>
      <c r="AO1240" s="85" t="s">
        <v>5854</v>
      </c>
      <c r="AP1240" s="79" t="s">
        <v>176</v>
      </c>
      <c r="AQ1240" s="79">
        <v>0</v>
      </c>
      <c r="AR1240" s="79">
        <v>0</v>
      </c>
      <c r="AS1240" s="79"/>
      <c r="AT1240" s="79"/>
      <c r="AU1240" s="79"/>
      <c r="AV1240" s="79"/>
      <c r="AW1240" s="79"/>
      <c r="AX1240" s="79"/>
      <c r="AY1240" s="79"/>
      <c r="AZ1240" s="79"/>
      <c r="BA1240">
        <v>1</v>
      </c>
      <c r="BB1240" s="78" t="str">
        <f>REPLACE(INDEX(GroupVertices[Group], MATCH(Edges[[#This Row],[Vertex 1]],GroupVertices[Vertex],0)),1,1,"")</f>
        <v>5</v>
      </c>
      <c r="BC1240" s="78" t="str">
        <f>REPLACE(INDEX(GroupVertices[Group], MATCH(Edges[[#This Row],[Vertex 2]],GroupVertices[Vertex],0)),1,1,"")</f>
        <v>5</v>
      </c>
      <c r="BD1240" s="48"/>
      <c r="BE1240" s="49"/>
      <c r="BF1240" s="48"/>
      <c r="BG1240" s="49"/>
      <c r="BH1240" s="48"/>
      <c r="BI1240" s="49"/>
      <c r="BJ1240" s="48"/>
      <c r="BK1240" s="49"/>
      <c r="BL1240" s="48"/>
    </row>
    <row r="1241" spans="1:64" x14ac:dyDescent="0.25">
      <c r="A1241" s="64" t="s">
        <v>705</v>
      </c>
      <c r="B1241" s="64" t="s">
        <v>981</v>
      </c>
      <c r="C1241" s="65" t="s">
        <v>15839</v>
      </c>
      <c r="D1241" s="66">
        <v>3</v>
      </c>
      <c r="E1241" s="67" t="s">
        <v>132</v>
      </c>
      <c r="F1241" s="68">
        <v>35</v>
      </c>
      <c r="G1241" s="65"/>
      <c r="H1241" s="69"/>
      <c r="I1241" s="70"/>
      <c r="J1241" s="70"/>
      <c r="K1241" s="34" t="s">
        <v>65</v>
      </c>
      <c r="L1241" s="77">
        <v>1241</v>
      </c>
      <c r="M1241" s="77"/>
      <c r="N1241" s="72"/>
      <c r="O1241" s="79" t="s">
        <v>999</v>
      </c>
      <c r="P1241" s="81">
        <v>43167.682719907411</v>
      </c>
      <c r="Q1241" s="79" t="s">
        <v>1631</v>
      </c>
      <c r="R1241" s="83" t="s">
        <v>2337</v>
      </c>
      <c r="S1241" s="79" t="s">
        <v>2507</v>
      </c>
      <c r="T1241" s="79" t="s">
        <v>2975</v>
      </c>
      <c r="U1241" s="83" t="s">
        <v>3350</v>
      </c>
      <c r="V1241" s="83" t="s">
        <v>3350</v>
      </c>
      <c r="W1241" s="81">
        <v>43167.682719907411</v>
      </c>
      <c r="X1241" s="83" t="s">
        <v>4646</v>
      </c>
      <c r="Y1241" s="79"/>
      <c r="Z1241" s="79"/>
      <c r="AA1241" s="85" t="s">
        <v>5854</v>
      </c>
      <c r="AB1241" s="79"/>
      <c r="AC1241" s="79" t="b">
        <v>0</v>
      </c>
      <c r="AD1241" s="79">
        <v>0</v>
      </c>
      <c r="AE1241" s="85" t="s">
        <v>6296</v>
      </c>
      <c r="AF1241" s="79" t="b">
        <v>0</v>
      </c>
      <c r="AG1241" s="79" t="s">
        <v>6304</v>
      </c>
      <c r="AH1241" s="79"/>
      <c r="AI1241" s="85" t="s">
        <v>6296</v>
      </c>
      <c r="AJ1241" s="79" t="b">
        <v>0</v>
      </c>
      <c r="AK1241" s="79">
        <v>0</v>
      </c>
      <c r="AL1241" s="85" t="s">
        <v>6296</v>
      </c>
      <c r="AM1241" s="79" t="s">
        <v>6363</v>
      </c>
      <c r="AN1241" s="79" t="b">
        <v>0</v>
      </c>
      <c r="AO1241" s="85" t="s">
        <v>5854</v>
      </c>
      <c r="AP1241" s="79" t="s">
        <v>176</v>
      </c>
      <c r="AQ1241" s="79">
        <v>0</v>
      </c>
      <c r="AR1241" s="79">
        <v>0</v>
      </c>
      <c r="AS1241" s="79"/>
      <c r="AT1241" s="79"/>
      <c r="AU1241" s="79"/>
      <c r="AV1241" s="79"/>
      <c r="AW1241" s="79"/>
      <c r="AX1241" s="79"/>
      <c r="AY1241" s="79"/>
      <c r="AZ1241" s="79"/>
      <c r="BA1241">
        <v>1</v>
      </c>
      <c r="BB1241" s="78" t="str">
        <f>REPLACE(INDEX(GroupVertices[Group], MATCH(Edges[[#This Row],[Vertex 1]],GroupVertices[Vertex],0)),1,1,"")</f>
        <v>5</v>
      </c>
      <c r="BC1241" s="78" t="str">
        <f>REPLACE(INDEX(GroupVertices[Group], MATCH(Edges[[#This Row],[Vertex 2]],GroupVertices[Vertex],0)),1,1,"")</f>
        <v>5</v>
      </c>
      <c r="BD1241" s="48">
        <v>1</v>
      </c>
      <c r="BE1241" s="49">
        <v>4.5454545454545459</v>
      </c>
      <c r="BF1241" s="48">
        <v>0</v>
      </c>
      <c r="BG1241" s="49">
        <v>0</v>
      </c>
      <c r="BH1241" s="48">
        <v>0</v>
      </c>
      <c r="BI1241" s="49">
        <v>0</v>
      </c>
      <c r="BJ1241" s="48">
        <v>21</v>
      </c>
      <c r="BK1241" s="49">
        <v>95.454545454545453</v>
      </c>
      <c r="BL1241" s="48">
        <v>22</v>
      </c>
    </row>
    <row r="1242" spans="1:64" x14ac:dyDescent="0.25">
      <c r="A1242" s="64" t="s">
        <v>705</v>
      </c>
      <c r="B1242" s="64" t="s">
        <v>751</v>
      </c>
      <c r="C1242" s="65" t="s">
        <v>15839</v>
      </c>
      <c r="D1242" s="66">
        <v>3</v>
      </c>
      <c r="E1242" s="67" t="s">
        <v>132</v>
      </c>
      <c r="F1242" s="68">
        <v>35</v>
      </c>
      <c r="G1242" s="65"/>
      <c r="H1242" s="69"/>
      <c r="I1242" s="70"/>
      <c r="J1242" s="70"/>
      <c r="K1242" s="34" t="s">
        <v>65</v>
      </c>
      <c r="L1242" s="77">
        <v>1242</v>
      </c>
      <c r="M1242" s="77"/>
      <c r="N1242" s="72"/>
      <c r="O1242" s="79" t="s">
        <v>999</v>
      </c>
      <c r="P1242" s="81">
        <v>43178.594236111108</v>
      </c>
      <c r="Q1242" s="79" t="s">
        <v>1632</v>
      </c>
      <c r="R1242" s="83" t="s">
        <v>2338</v>
      </c>
      <c r="S1242" s="79" t="s">
        <v>2621</v>
      </c>
      <c r="T1242" s="79" t="s">
        <v>2976</v>
      </c>
      <c r="U1242" s="79"/>
      <c r="V1242" s="83" t="s">
        <v>3830</v>
      </c>
      <c r="W1242" s="81">
        <v>43178.594236111108</v>
      </c>
      <c r="X1242" s="83" t="s">
        <v>4647</v>
      </c>
      <c r="Y1242" s="79"/>
      <c r="Z1242" s="79"/>
      <c r="AA1242" s="85" t="s">
        <v>5855</v>
      </c>
      <c r="AB1242" s="79"/>
      <c r="AC1242" s="79" t="b">
        <v>0</v>
      </c>
      <c r="AD1242" s="79">
        <v>0</v>
      </c>
      <c r="AE1242" s="85" t="s">
        <v>6296</v>
      </c>
      <c r="AF1242" s="79" t="b">
        <v>0</v>
      </c>
      <c r="AG1242" s="79" t="s">
        <v>6305</v>
      </c>
      <c r="AH1242" s="79"/>
      <c r="AI1242" s="85" t="s">
        <v>6296</v>
      </c>
      <c r="AJ1242" s="79" t="b">
        <v>0</v>
      </c>
      <c r="AK1242" s="79">
        <v>0</v>
      </c>
      <c r="AL1242" s="85" t="s">
        <v>6296</v>
      </c>
      <c r="AM1242" s="79" t="s">
        <v>6363</v>
      </c>
      <c r="AN1242" s="79" t="b">
        <v>0</v>
      </c>
      <c r="AO1242" s="85" t="s">
        <v>5855</v>
      </c>
      <c r="AP1242" s="79" t="s">
        <v>176</v>
      </c>
      <c r="AQ1242" s="79">
        <v>0</v>
      </c>
      <c r="AR1242" s="79">
        <v>0</v>
      </c>
      <c r="AS1242" s="79"/>
      <c r="AT1242" s="79"/>
      <c r="AU1242" s="79"/>
      <c r="AV1242" s="79"/>
      <c r="AW1242" s="79"/>
      <c r="AX1242" s="79"/>
      <c r="AY1242" s="79"/>
      <c r="AZ1242" s="79"/>
      <c r="BA1242">
        <v>1</v>
      </c>
      <c r="BB1242" s="78" t="str">
        <f>REPLACE(INDEX(GroupVertices[Group], MATCH(Edges[[#This Row],[Vertex 1]],GroupVertices[Vertex],0)),1,1,"")</f>
        <v>5</v>
      </c>
      <c r="BC1242" s="78" t="str">
        <f>REPLACE(INDEX(GroupVertices[Group], MATCH(Edges[[#This Row],[Vertex 2]],GroupVertices[Vertex],0)),1,1,"")</f>
        <v>5</v>
      </c>
      <c r="BD1242" s="48">
        <v>0</v>
      </c>
      <c r="BE1242" s="49">
        <v>0</v>
      </c>
      <c r="BF1242" s="48">
        <v>0</v>
      </c>
      <c r="BG1242" s="49">
        <v>0</v>
      </c>
      <c r="BH1242" s="48">
        <v>0</v>
      </c>
      <c r="BI1242" s="49">
        <v>0</v>
      </c>
      <c r="BJ1242" s="48">
        <v>22</v>
      </c>
      <c r="BK1242" s="49">
        <v>100</v>
      </c>
      <c r="BL1242" s="48">
        <v>22</v>
      </c>
    </row>
    <row r="1243" spans="1:64" x14ac:dyDescent="0.25">
      <c r="A1243" s="64" t="s">
        <v>706</v>
      </c>
      <c r="B1243" s="64" t="s">
        <v>706</v>
      </c>
      <c r="C1243" s="65" t="s">
        <v>15840</v>
      </c>
      <c r="D1243" s="66">
        <v>3.5</v>
      </c>
      <c r="E1243" s="67" t="s">
        <v>136</v>
      </c>
      <c r="F1243" s="68">
        <v>33.357142857142854</v>
      </c>
      <c r="G1243" s="65"/>
      <c r="H1243" s="69"/>
      <c r="I1243" s="70"/>
      <c r="J1243" s="70"/>
      <c r="K1243" s="34" t="s">
        <v>65</v>
      </c>
      <c r="L1243" s="77">
        <v>1243</v>
      </c>
      <c r="M1243" s="77"/>
      <c r="N1243" s="72"/>
      <c r="O1243" s="79" t="s">
        <v>176</v>
      </c>
      <c r="P1243" s="81">
        <v>43170.271527777775</v>
      </c>
      <c r="Q1243" s="79" t="s">
        <v>1633</v>
      </c>
      <c r="R1243" s="83" t="s">
        <v>2147</v>
      </c>
      <c r="S1243" s="79" t="s">
        <v>2569</v>
      </c>
      <c r="T1243" s="79" t="s">
        <v>2977</v>
      </c>
      <c r="U1243" s="83" t="s">
        <v>3351</v>
      </c>
      <c r="V1243" s="83" t="s">
        <v>3351</v>
      </c>
      <c r="W1243" s="81">
        <v>43170.271527777775</v>
      </c>
      <c r="X1243" s="83" t="s">
        <v>4648</v>
      </c>
      <c r="Y1243" s="79"/>
      <c r="Z1243" s="79"/>
      <c r="AA1243" s="85" t="s">
        <v>5856</v>
      </c>
      <c r="AB1243" s="79"/>
      <c r="AC1243" s="79" t="b">
        <v>0</v>
      </c>
      <c r="AD1243" s="79">
        <v>22</v>
      </c>
      <c r="AE1243" s="85" t="s">
        <v>6296</v>
      </c>
      <c r="AF1243" s="79" t="b">
        <v>0</v>
      </c>
      <c r="AG1243" s="79" t="s">
        <v>6304</v>
      </c>
      <c r="AH1243" s="79"/>
      <c r="AI1243" s="85" t="s">
        <v>6296</v>
      </c>
      <c r="AJ1243" s="79" t="b">
        <v>0</v>
      </c>
      <c r="AK1243" s="79">
        <v>8</v>
      </c>
      <c r="AL1243" s="85" t="s">
        <v>6296</v>
      </c>
      <c r="AM1243" s="79" t="s">
        <v>6338</v>
      </c>
      <c r="AN1243" s="79" t="b">
        <v>0</v>
      </c>
      <c r="AO1243" s="85" t="s">
        <v>5856</v>
      </c>
      <c r="AP1243" s="79" t="s">
        <v>6415</v>
      </c>
      <c r="AQ1243" s="79">
        <v>0</v>
      </c>
      <c r="AR1243" s="79">
        <v>0</v>
      </c>
      <c r="AS1243" s="79"/>
      <c r="AT1243" s="79"/>
      <c r="AU1243" s="79"/>
      <c r="AV1243" s="79"/>
      <c r="AW1243" s="79"/>
      <c r="AX1243" s="79"/>
      <c r="AY1243" s="79"/>
      <c r="AZ1243" s="79"/>
      <c r="BA1243">
        <v>2</v>
      </c>
      <c r="BB1243" s="78" t="str">
        <f>REPLACE(INDEX(GroupVertices[Group], MATCH(Edges[[#This Row],[Vertex 1]],GroupVertices[Vertex],0)),1,1,"")</f>
        <v>43</v>
      </c>
      <c r="BC1243" s="78" t="str">
        <f>REPLACE(INDEX(GroupVertices[Group], MATCH(Edges[[#This Row],[Vertex 2]],GroupVertices[Vertex],0)),1,1,"")</f>
        <v>43</v>
      </c>
      <c r="BD1243" s="48">
        <v>2</v>
      </c>
      <c r="BE1243" s="49">
        <v>8</v>
      </c>
      <c r="BF1243" s="48">
        <v>0</v>
      </c>
      <c r="BG1243" s="49">
        <v>0</v>
      </c>
      <c r="BH1243" s="48">
        <v>0</v>
      </c>
      <c r="BI1243" s="49">
        <v>0</v>
      </c>
      <c r="BJ1243" s="48">
        <v>23</v>
      </c>
      <c r="BK1243" s="49">
        <v>92</v>
      </c>
      <c r="BL1243" s="48">
        <v>25</v>
      </c>
    </row>
    <row r="1244" spans="1:64" x14ac:dyDescent="0.25">
      <c r="A1244" s="64" t="s">
        <v>706</v>
      </c>
      <c r="B1244" s="64" t="s">
        <v>706</v>
      </c>
      <c r="C1244" s="65" t="s">
        <v>15840</v>
      </c>
      <c r="D1244" s="66">
        <v>3.5</v>
      </c>
      <c r="E1244" s="67" t="s">
        <v>136</v>
      </c>
      <c r="F1244" s="68">
        <v>33.357142857142854</v>
      </c>
      <c r="G1244" s="65"/>
      <c r="H1244" s="69"/>
      <c r="I1244" s="70"/>
      <c r="J1244" s="70"/>
      <c r="K1244" s="34" t="s">
        <v>65</v>
      </c>
      <c r="L1244" s="77">
        <v>1244</v>
      </c>
      <c r="M1244" s="77"/>
      <c r="N1244" s="72"/>
      <c r="O1244" s="79" t="s">
        <v>176</v>
      </c>
      <c r="P1244" s="81">
        <v>43177.250694444447</v>
      </c>
      <c r="Q1244" s="79" t="s">
        <v>1634</v>
      </c>
      <c r="R1244" s="83" t="s">
        <v>2147</v>
      </c>
      <c r="S1244" s="79" t="s">
        <v>2569</v>
      </c>
      <c r="T1244" s="79" t="s">
        <v>2977</v>
      </c>
      <c r="U1244" s="83" t="s">
        <v>3352</v>
      </c>
      <c r="V1244" s="83" t="s">
        <v>3352</v>
      </c>
      <c r="W1244" s="81">
        <v>43177.250694444447</v>
      </c>
      <c r="X1244" s="83" t="s">
        <v>4649</v>
      </c>
      <c r="Y1244" s="79"/>
      <c r="Z1244" s="79"/>
      <c r="AA1244" s="85" t="s">
        <v>5857</v>
      </c>
      <c r="AB1244" s="79"/>
      <c r="AC1244" s="79" t="b">
        <v>0</v>
      </c>
      <c r="AD1244" s="79">
        <v>35</v>
      </c>
      <c r="AE1244" s="85" t="s">
        <v>6296</v>
      </c>
      <c r="AF1244" s="79" t="b">
        <v>0</v>
      </c>
      <c r="AG1244" s="79" t="s">
        <v>6304</v>
      </c>
      <c r="AH1244" s="79"/>
      <c r="AI1244" s="85" t="s">
        <v>6296</v>
      </c>
      <c r="AJ1244" s="79" t="b">
        <v>0</v>
      </c>
      <c r="AK1244" s="79">
        <v>14</v>
      </c>
      <c r="AL1244" s="85" t="s">
        <v>6296</v>
      </c>
      <c r="AM1244" s="79" t="s">
        <v>6338</v>
      </c>
      <c r="AN1244" s="79" t="b">
        <v>0</v>
      </c>
      <c r="AO1244" s="85" t="s">
        <v>5857</v>
      </c>
      <c r="AP1244" s="79" t="s">
        <v>6415</v>
      </c>
      <c r="AQ1244" s="79">
        <v>0</v>
      </c>
      <c r="AR1244" s="79">
        <v>0</v>
      </c>
      <c r="AS1244" s="79"/>
      <c r="AT1244" s="79"/>
      <c r="AU1244" s="79"/>
      <c r="AV1244" s="79"/>
      <c r="AW1244" s="79"/>
      <c r="AX1244" s="79"/>
      <c r="AY1244" s="79"/>
      <c r="AZ1244" s="79"/>
      <c r="BA1244">
        <v>2</v>
      </c>
      <c r="BB1244" s="78" t="str">
        <f>REPLACE(INDEX(GroupVertices[Group], MATCH(Edges[[#This Row],[Vertex 1]],GroupVertices[Vertex],0)),1,1,"")</f>
        <v>43</v>
      </c>
      <c r="BC1244" s="78" t="str">
        <f>REPLACE(INDEX(GroupVertices[Group], MATCH(Edges[[#This Row],[Vertex 2]],GroupVertices[Vertex],0)),1,1,"")</f>
        <v>43</v>
      </c>
      <c r="BD1244" s="48">
        <v>2</v>
      </c>
      <c r="BE1244" s="49">
        <v>8</v>
      </c>
      <c r="BF1244" s="48">
        <v>0</v>
      </c>
      <c r="BG1244" s="49">
        <v>0</v>
      </c>
      <c r="BH1244" s="48">
        <v>0</v>
      </c>
      <c r="BI1244" s="49">
        <v>0</v>
      </c>
      <c r="BJ1244" s="48">
        <v>23</v>
      </c>
      <c r="BK1244" s="49">
        <v>92</v>
      </c>
      <c r="BL1244" s="48">
        <v>25</v>
      </c>
    </row>
    <row r="1245" spans="1:64" x14ac:dyDescent="0.25">
      <c r="A1245" s="64" t="s">
        <v>707</v>
      </c>
      <c r="B1245" s="64" t="s">
        <v>706</v>
      </c>
      <c r="C1245" s="65" t="s">
        <v>15839</v>
      </c>
      <c r="D1245" s="66">
        <v>3</v>
      </c>
      <c r="E1245" s="67" t="s">
        <v>132</v>
      </c>
      <c r="F1245" s="68">
        <v>35</v>
      </c>
      <c r="G1245" s="65"/>
      <c r="H1245" s="69"/>
      <c r="I1245" s="70"/>
      <c r="J1245" s="70"/>
      <c r="K1245" s="34" t="s">
        <v>65</v>
      </c>
      <c r="L1245" s="77">
        <v>1245</v>
      </c>
      <c r="M1245" s="77"/>
      <c r="N1245" s="72"/>
      <c r="O1245" s="79" t="s">
        <v>999</v>
      </c>
      <c r="P1245" s="81">
        <v>43178.594942129632</v>
      </c>
      <c r="Q1245" s="79" t="s">
        <v>1269</v>
      </c>
      <c r="R1245" s="83" t="s">
        <v>2147</v>
      </c>
      <c r="S1245" s="79" t="s">
        <v>2569</v>
      </c>
      <c r="T1245" s="79" t="s">
        <v>2801</v>
      </c>
      <c r="U1245" s="79"/>
      <c r="V1245" s="83" t="s">
        <v>3831</v>
      </c>
      <c r="W1245" s="81">
        <v>43178.594942129632</v>
      </c>
      <c r="X1245" s="83" t="s">
        <v>4650</v>
      </c>
      <c r="Y1245" s="79"/>
      <c r="Z1245" s="79"/>
      <c r="AA1245" s="85" t="s">
        <v>5858</v>
      </c>
      <c r="AB1245" s="79"/>
      <c r="AC1245" s="79" t="b">
        <v>0</v>
      </c>
      <c r="AD1245" s="79">
        <v>0</v>
      </c>
      <c r="AE1245" s="85" t="s">
        <v>6296</v>
      </c>
      <c r="AF1245" s="79" t="b">
        <v>0</v>
      </c>
      <c r="AG1245" s="79" t="s">
        <v>6304</v>
      </c>
      <c r="AH1245" s="79"/>
      <c r="AI1245" s="85" t="s">
        <v>6296</v>
      </c>
      <c r="AJ1245" s="79" t="b">
        <v>0</v>
      </c>
      <c r="AK1245" s="79">
        <v>14</v>
      </c>
      <c r="AL1245" s="85" t="s">
        <v>5857</v>
      </c>
      <c r="AM1245" s="79" t="s">
        <v>6328</v>
      </c>
      <c r="AN1245" s="79" t="b">
        <v>0</v>
      </c>
      <c r="AO1245" s="85" t="s">
        <v>5857</v>
      </c>
      <c r="AP1245" s="79" t="s">
        <v>176</v>
      </c>
      <c r="AQ1245" s="79">
        <v>0</v>
      </c>
      <c r="AR1245" s="79">
        <v>0</v>
      </c>
      <c r="AS1245" s="79"/>
      <c r="AT1245" s="79"/>
      <c r="AU1245" s="79"/>
      <c r="AV1245" s="79"/>
      <c r="AW1245" s="79"/>
      <c r="AX1245" s="79"/>
      <c r="AY1245" s="79"/>
      <c r="AZ1245" s="79"/>
      <c r="BA1245">
        <v>1</v>
      </c>
      <c r="BB1245" s="78" t="str">
        <f>REPLACE(INDEX(GroupVertices[Group], MATCH(Edges[[#This Row],[Vertex 1]],GroupVertices[Vertex],0)),1,1,"")</f>
        <v>43</v>
      </c>
      <c r="BC1245" s="78" t="str">
        <f>REPLACE(INDEX(GroupVertices[Group], MATCH(Edges[[#This Row],[Vertex 2]],GroupVertices[Vertex],0)),1,1,"")</f>
        <v>43</v>
      </c>
      <c r="BD1245" s="48">
        <v>2</v>
      </c>
      <c r="BE1245" s="49">
        <v>14.285714285714286</v>
      </c>
      <c r="BF1245" s="48">
        <v>0</v>
      </c>
      <c r="BG1245" s="49">
        <v>0</v>
      </c>
      <c r="BH1245" s="48">
        <v>0</v>
      </c>
      <c r="BI1245" s="49">
        <v>0</v>
      </c>
      <c r="BJ1245" s="48">
        <v>12</v>
      </c>
      <c r="BK1245" s="49">
        <v>85.714285714285708</v>
      </c>
      <c r="BL1245" s="48">
        <v>14</v>
      </c>
    </row>
    <row r="1246" spans="1:64" x14ac:dyDescent="0.25">
      <c r="A1246" s="64" t="s">
        <v>708</v>
      </c>
      <c r="B1246" s="64" t="s">
        <v>220</v>
      </c>
      <c r="C1246" s="65" t="s">
        <v>15839</v>
      </c>
      <c r="D1246" s="66">
        <v>3</v>
      </c>
      <c r="E1246" s="67" t="s">
        <v>132</v>
      </c>
      <c r="F1246" s="68">
        <v>35</v>
      </c>
      <c r="G1246" s="65"/>
      <c r="H1246" s="69"/>
      <c r="I1246" s="70"/>
      <c r="J1246" s="70"/>
      <c r="K1246" s="34" t="s">
        <v>65</v>
      </c>
      <c r="L1246" s="77">
        <v>1246</v>
      </c>
      <c r="M1246" s="77"/>
      <c r="N1246" s="72"/>
      <c r="O1246" s="79" t="s">
        <v>999</v>
      </c>
      <c r="P1246" s="81">
        <v>43178.59957175926</v>
      </c>
      <c r="Q1246" s="79" t="s">
        <v>1635</v>
      </c>
      <c r="R1246" s="79"/>
      <c r="S1246" s="79"/>
      <c r="T1246" s="79"/>
      <c r="U1246" s="79"/>
      <c r="V1246" s="83" t="s">
        <v>3832</v>
      </c>
      <c r="W1246" s="81">
        <v>43178.59957175926</v>
      </c>
      <c r="X1246" s="83" t="s">
        <v>4651</v>
      </c>
      <c r="Y1246" s="79"/>
      <c r="Z1246" s="79"/>
      <c r="AA1246" s="85" t="s">
        <v>5859</v>
      </c>
      <c r="AB1246" s="79"/>
      <c r="AC1246" s="79" t="b">
        <v>0</v>
      </c>
      <c r="AD1246" s="79">
        <v>0</v>
      </c>
      <c r="AE1246" s="85" t="s">
        <v>6296</v>
      </c>
      <c r="AF1246" s="79" t="b">
        <v>0</v>
      </c>
      <c r="AG1246" s="79" t="s">
        <v>6304</v>
      </c>
      <c r="AH1246" s="79"/>
      <c r="AI1246" s="85" t="s">
        <v>6296</v>
      </c>
      <c r="AJ1246" s="79" t="b">
        <v>0</v>
      </c>
      <c r="AK1246" s="79">
        <v>2</v>
      </c>
      <c r="AL1246" s="85" t="s">
        <v>5095</v>
      </c>
      <c r="AM1246" s="79" t="s">
        <v>6331</v>
      </c>
      <c r="AN1246" s="79" t="b">
        <v>0</v>
      </c>
      <c r="AO1246" s="85" t="s">
        <v>5095</v>
      </c>
      <c r="AP1246" s="79" t="s">
        <v>176</v>
      </c>
      <c r="AQ1246" s="79">
        <v>0</v>
      </c>
      <c r="AR1246" s="79">
        <v>0</v>
      </c>
      <c r="AS1246" s="79"/>
      <c r="AT1246" s="79"/>
      <c r="AU1246" s="79"/>
      <c r="AV1246" s="79"/>
      <c r="AW1246" s="79"/>
      <c r="AX1246" s="79"/>
      <c r="AY1246" s="79"/>
      <c r="AZ1246" s="79"/>
      <c r="BA1246">
        <v>1</v>
      </c>
      <c r="BB1246" s="78" t="str">
        <f>REPLACE(INDEX(GroupVertices[Group], MATCH(Edges[[#This Row],[Vertex 1]],GroupVertices[Vertex],0)),1,1,"")</f>
        <v>42</v>
      </c>
      <c r="BC1246" s="78" t="str">
        <f>REPLACE(INDEX(GroupVertices[Group], MATCH(Edges[[#This Row],[Vertex 2]],GroupVertices[Vertex],0)),1,1,"")</f>
        <v>42</v>
      </c>
      <c r="BD1246" s="48">
        <v>3</v>
      </c>
      <c r="BE1246" s="49">
        <v>13.636363636363637</v>
      </c>
      <c r="BF1246" s="48">
        <v>1</v>
      </c>
      <c r="BG1246" s="49">
        <v>4.5454545454545459</v>
      </c>
      <c r="BH1246" s="48">
        <v>0</v>
      </c>
      <c r="BI1246" s="49">
        <v>0</v>
      </c>
      <c r="BJ1246" s="48">
        <v>18</v>
      </c>
      <c r="BK1246" s="49">
        <v>81.818181818181813</v>
      </c>
      <c r="BL1246" s="48">
        <v>22</v>
      </c>
    </row>
    <row r="1247" spans="1:64" x14ac:dyDescent="0.25">
      <c r="A1247" s="64" t="s">
        <v>709</v>
      </c>
      <c r="B1247" s="64" t="s">
        <v>683</v>
      </c>
      <c r="C1247" s="65" t="s">
        <v>15839</v>
      </c>
      <c r="D1247" s="66">
        <v>3</v>
      </c>
      <c r="E1247" s="67" t="s">
        <v>132</v>
      </c>
      <c r="F1247" s="68">
        <v>35</v>
      </c>
      <c r="G1247" s="65"/>
      <c r="H1247" s="69"/>
      <c r="I1247" s="70"/>
      <c r="J1247" s="70"/>
      <c r="K1247" s="34" t="s">
        <v>65</v>
      </c>
      <c r="L1247" s="77">
        <v>1247</v>
      </c>
      <c r="M1247" s="77"/>
      <c r="N1247" s="72"/>
      <c r="O1247" s="79" t="s">
        <v>999</v>
      </c>
      <c r="P1247" s="81">
        <v>43178.60052083333</v>
      </c>
      <c r="Q1247" s="79" t="s">
        <v>1636</v>
      </c>
      <c r="R1247" s="79"/>
      <c r="S1247" s="79"/>
      <c r="T1247" s="79"/>
      <c r="U1247" s="79"/>
      <c r="V1247" s="83" t="s">
        <v>3833</v>
      </c>
      <c r="W1247" s="81">
        <v>43178.60052083333</v>
      </c>
      <c r="X1247" s="83" t="s">
        <v>4652</v>
      </c>
      <c r="Y1247" s="79"/>
      <c r="Z1247" s="79"/>
      <c r="AA1247" s="85" t="s">
        <v>5860</v>
      </c>
      <c r="AB1247" s="79"/>
      <c r="AC1247" s="79" t="b">
        <v>0</v>
      </c>
      <c r="AD1247" s="79">
        <v>0</v>
      </c>
      <c r="AE1247" s="85" t="s">
        <v>6296</v>
      </c>
      <c r="AF1247" s="79" t="b">
        <v>0</v>
      </c>
      <c r="AG1247" s="79" t="s">
        <v>6304</v>
      </c>
      <c r="AH1247" s="79"/>
      <c r="AI1247" s="85" t="s">
        <v>6296</v>
      </c>
      <c r="AJ1247" s="79" t="b">
        <v>0</v>
      </c>
      <c r="AK1247" s="79">
        <v>11</v>
      </c>
      <c r="AL1247" s="85" t="s">
        <v>6175</v>
      </c>
      <c r="AM1247" s="79" t="s">
        <v>6333</v>
      </c>
      <c r="AN1247" s="79" t="b">
        <v>0</v>
      </c>
      <c r="AO1247" s="85" t="s">
        <v>6175</v>
      </c>
      <c r="AP1247" s="79" t="s">
        <v>176</v>
      </c>
      <c r="AQ1247" s="79">
        <v>0</v>
      </c>
      <c r="AR1247" s="79">
        <v>0</v>
      </c>
      <c r="AS1247" s="79"/>
      <c r="AT1247" s="79"/>
      <c r="AU1247" s="79"/>
      <c r="AV1247" s="79"/>
      <c r="AW1247" s="79"/>
      <c r="AX1247" s="79"/>
      <c r="AY1247" s="79"/>
      <c r="AZ1247" s="79"/>
      <c r="BA1247">
        <v>1</v>
      </c>
      <c r="BB1247" s="78" t="str">
        <f>REPLACE(INDEX(GroupVertices[Group], MATCH(Edges[[#This Row],[Vertex 1]],GroupVertices[Vertex],0)),1,1,"")</f>
        <v>2</v>
      </c>
      <c r="BC1247" s="78" t="str">
        <f>REPLACE(INDEX(GroupVertices[Group], MATCH(Edges[[#This Row],[Vertex 2]],GroupVertices[Vertex],0)),1,1,"")</f>
        <v>2</v>
      </c>
      <c r="BD1247" s="48">
        <v>2</v>
      </c>
      <c r="BE1247" s="49">
        <v>11.111111111111111</v>
      </c>
      <c r="BF1247" s="48">
        <v>0</v>
      </c>
      <c r="BG1247" s="49">
        <v>0</v>
      </c>
      <c r="BH1247" s="48">
        <v>0</v>
      </c>
      <c r="BI1247" s="49">
        <v>0</v>
      </c>
      <c r="BJ1247" s="48">
        <v>16</v>
      </c>
      <c r="BK1247" s="49">
        <v>88.888888888888886</v>
      </c>
      <c r="BL1247" s="48">
        <v>18</v>
      </c>
    </row>
    <row r="1248" spans="1:64" x14ac:dyDescent="0.25">
      <c r="A1248" s="64" t="s">
        <v>710</v>
      </c>
      <c r="B1248" s="64" t="s">
        <v>965</v>
      </c>
      <c r="C1248" s="65" t="s">
        <v>15839</v>
      </c>
      <c r="D1248" s="66">
        <v>3</v>
      </c>
      <c r="E1248" s="67" t="s">
        <v>132</v>
      </c>
      <c r="F1248" s="68">
        <v>35</v>
      </c>
      <c r="G1248" s="65"/>
      <c r="H1248" s="69"/>
      <c r="I1248" s="70"/>
      <c r="J1248" s="70"/>
      <c r="K1248" s="34" t="s">
        <v>65</v>
      </c>
      <c r="L1248" s="77">
        <v>1248</v>
      </c>
      <c r="M1248" s="77"/>
      <c r="N1248" s="72"/>
      <c r="O1248" s="79" t="s">
        <v>999</v>
      </c>
      <c r="P1248" s="81">
        <v>43174.590787037036</v>
      </c>
      <c r="Q1248" s="79" t="s">
        <v>1572</v>
      </c>
      <c r="R1248" s="83" t="s">
        <v>2290</v>
      </c>
      <c r="S1248" s="79" t="s">
        <v>2519</v>
      </c>
      <c r="T1248" s="79"/>
      <c r="U1248" s="79"/>
      <c r="V1248" s="83" t="s">
        <v>3834</v>
      </c>
      <c r="W1248" s="81">
        <v>43174.590787037036</v>
      </c>
      <c r="X1248" s="83" t="s">
        <v>4653</v>
      </c>
      <c r="Y1248" s="79"/>
      <c r="Z1248" s="79"/>
      <c r="AA1248" s="85" t="s">
        <v>5861</v>
      </c>
      <c r="AB1248" s="79"/>
      <c r="AC1248" s="79" t="b">
        <v>0</v>
      </c>
      <c r="AD1248" s="79">
        <v>0</v>
      </c>
      <c r="AE1248" s="85" t="s">
        <v>6296</v>
      </c>
      <c r="AF1248" s="79" t="b">
        <v>0</v>
      </c>
      <c r="AG1248" s="79" t="s">
        <v>6304</v>
      </c>
      <c r="AH1248" s="79"/>
      <c r="AI1248" s="85" t="s">
        <v>6296</v>
      </c>
      <c r="AJ1248" s="79" t="b">
        <v>0</v>
      </c>
      <c r="AK1248" s="79">
        <v>9</v>
      </c>
      <c r="AL1248" s="85" t="s">
        <v>6194</v>
      </c>
      <c r="AM1248" s="79" t="s">
        <v>6333</v>
      </c>
      <c r="AN1248" s="79" t="b">
        <v>0</v>
      </c>
      <c r="AO1248" s="85" t="s">
        <v>6194</v>
      </c>
      <c r="AP1248" s="79" t="s">
        <v>176</v>
      </c>
      <c r="AQ1248" s="79">
        <v>0</v>
      </c>
      <c r="AR1248" s="79">
        <v>0</v>
      </c>
      <c r="AS1248" s="79"/>
      <c r="AT1248" s="79"/>
      <c r="AU1248" s="79"/>
      <c r="AV1248" s="79"/>
      <c r="AW1248" s="79"/>
      <c r="AX1248" s="79"/>
      <c r="AY1248" s="79"/>
      <c r="AZ1248" s="79"/>
      <c r="BA1248">
        <v>1</v>
      </c>
      <c r="BB1248" s="78" t="str">
        <f>REPLACE(INDEX(GroupVertices[Group], MATCH(Edges[[#This Row],[Vertex 1]],GroupVertices[Vertex],0)),1,1,"")</f>
        <v>2</v>
      </c>
      <c r="BC1248" s="78" t="str">
        <f>REPLACE(INDEX(GroupVertices[Group], MATCH(Edges[[#This Row],[Vertex 2]],GroupVertices[Vertex],0)),1,1,"")</f>
        <v>2</v>
      </c>
      <c r="BD1248" s="48"/>
      <c r="BE1248" s="49"/>
      <c r="BF1248" s="48"/>
      <c r="BG1248" s="49"/>
      <c r="BH1248" s="48"/>
      <c r="BI1248" s="49"/>
      <c r="BJ1248" s="48"/>
      <c r="BK1248" s="49"/>
      <c r="BL1248" s="48"/>
    </row>
    <row r="1249" spans="1:64" x14ac:dyDescent="0.25">
      <c r="A1249" s="64" t="s">
        <v>710</v>
      </c>
      <c r="B1249" s="64" t="s">
        <v>683</v>
      </c>
      <c r="C1249" s="65" t="s">
        <v>15840</v>
      </c>
      <c r="D1249" s="66">
        <v>3.5</v>
      </c>
      <c r="E1249" s="67" t="s">
        <v>136</v>
      </c>
      <c r="F1249" s="68">
        <v>33.357142857142854</v>
      </c>
      <c r="G1249" s="65"/>
      <c r="H1249" s="69"/>
      <c r="I1249" s="70"/>
      <c r="J1249" s="70"/>
      <c r="K1249" s="34" t="s">
        <v>65</v>
      </c>
      <c r="L1249" s="77">
        <v>1249</v>
      </c>
      <c r="M1249" s="77"/>
      <c r="N1249" s="72"/>
      <c r="O1249" s="79" t="s">
        <v>999</v>
      </c>
      <c r="P1249" s="81">
        <v>43167.692037037035</v>
      </c>
      <c r="Q1249" s="79" t="s">
        <v>1275</v>
      </c>
      <c r="R1249" s="83" t="s">
        <v>2152</v>
      </c>
      <c r="S1249" s="79" t="s">
        <v>2519</v>
      </c>
      <c r="T1249" s="79" t="s">
        <v>2804</v>
      </c>
      <c r="U1249" s="79"/>
      <c r="V1249" s="83" t="s">
        <v>3834</v>
      </c>
      <c r="W1249" s="81">
        <v>43167.692037037035</v>
      </c>
      <c r="X1249" s="83" t="s">
        <v>4654</v>
      </c>
      <c r="Y1249" s="79"/>
      <c r="Z1249" s="79"/>
      <c r="AA1249" s="85" t="s">
        <v>5862</v>
      </c>
      <c r="AB1249" s="79"/>
      <c r="AC1249" s="79" t="b">
        <v>0</v>
      </c>
      <c r="AD1249" s="79">
        <v>0</v>
      </c>
      <c r="AE1249" s="85" t="s">
        <v>6296</v>
      </c>
      <c r="AF1249" s="79" t="b">
        <v>0</v>
      </c>
      <c r="AG1249" s="79" t="s">
        <v>6304</v>
      </c>
      <c r="AH1249" s="79"/>
      <c r="AI1249" s="85" t="s">
        <v>6296</v>
      </c>
      <c r="AJ1249" s="79" t="b">
        <v>0</v>
      </c>
      <c r="AK1249" s="79">
        <v>2</v>
      </c>
      <c r="AL1249" s="85" t="s">
        <v>6178</v>
      </c>
      <c r="AM1249" s="79" t="s">
        <v>6333</v>
      </c>
      <c r="AN1249" s="79" t="b">
        <v>0</v>
      </c>
      <c r="AO1249" s="85" t="s">
        <v>6178</v>
      </c>
      <c r="AP1249" s="79" t="s">
        <v>176</v>
      </c>
      <c r="AQ1249" s="79">
        <v>0</v>
      </c>
      <c r="AR1249" s="79">
        <v>0</v>
      </c>
      <c r="AS1249" s="79"/>
      <c r="AT1249" s="79"/>
      <c r="AU1249" s="79"/>
      <c r="AV1249" s="79"/>
      <c r="AW1249" s="79"/>
      <c r="AX1249" s="79"/>
      <c r="AY1249" s="79"/>
      <c r="AZ1249" s="79"/>
      <c r="BA1249">
        <v>2</v>
      </c>
      <c r="BB1249" s="78" t="str">
        <f>REPLACE(INDEX(GroupVertices[Group], MATCH(Edges[[#This Row],[Vertex 1]],GroupVertices[Vertex],0)),1,1,"")</f>
        <v>2</v>
      </c>
      <c r="BC1249" s="78" t="str">
        <f>REPLACE(INDEX(GroupVertices[Group], MATCH(Edges[[#This Row],[Vertex 2]],GroupVertices[Vertex],0)),1,1,"")</f>
        <v>2</v>
      </c>
      <c r="BD1249" s="48">
        <v>1</v>
      </c>
      <c r="BE1249" s="49">
        <v>6.25</v>
      </c>
      <c r="BF1249" s="48">
        <v>1</v>
      </c>
      <c r="BG1249" s="49">
        <v>6.25</v>
      </c>
      <c r="BH1249" s="48">
        <v>0</v>
      </c>
      <c r="BI1249" s="49">
        <v>0</v>
      </c>
      <c r="BJ1249" s="48">
        <v>14</v>
      </c>
      <c r="BK1249" s="49">
        <v>87.5</v>
      </c>
      <c r="BL1249" s="48">
        <v>16</v>
      </c>
    </row>
    <row r="1250" spans="1:64" x14ac:dyDescent="0.25">
      <c r="A1250" s="64" t="s">
        <v>710</v>
      </c>
      <c r="B1250" s="64" t="s">
        <v>754</v>
      </c>
      <c r="C1250" s="65" t="s">
        <v>15840</v>
      </c>
      <c r="D1250" s="66">
        <v>3.5</v>
      </c>
      <c r="E1250" s="67" t="s">
        <v>136</v>
      </c>
      <c r="F1250" s="68">
        <v>33.357142857142854</v>
      </c>
      <c r="G1250" s="65"/>
      <c r="H1250" s="69"/>
      <c r="I1250" s="70"/>
      <c r="J1250" s="70"/>
      <c r="K1250" s="34" t="s">
        <v>65</v>
      </c>
      <c r="L1250" s="77">
        <v>1250</v>
      </c>
      <c r="M1250" s="77"/>
      <c r="N1250" s="72"/>
      <c r="O1250" s="79" t="s">
        <v>999</v>
      </c>
      <c r="P1250" s="81">
        <v>43174.590787037036</v>
      </c>
      <c r="Q1250" s="79" t="s">
        <v>1572</v>
      </c>
      <c r="R1250" s="83" t="s">
        <v>2290</v>
      </c>
      <c r="S1250" s="79" t="s">
        <v>2519</v>
      </c>
      <c r="T1250" s="79"/>
      <c r="U1250" s="79"/>
      <c r="V1250" s="83" t="s">
        <v>3834</v>
      </c>
      <c r="W1250" s="81">
        <v>43174.590787037036</v>
      </c>
      <c r="X1250" s="83" t="s">
        <v>4653</v>
      </c>
      <c r="Y1250" s="79"/>
      <c r="Z1250" s="79"/>
      <c r="AA1250" s="85" t="s">
        <v>5861</v>
      </c>
      <c r="AB1250" s="79"/>
      <c r="AC1250" s="79" t="b">
        <v>0</v>
      </c>
      <c r="AD1250" s="79">
        <v>0</v>
      </c>
      <c r="AE1250" s="85" t="s">
        <v>6296</v>
      </c>
      <c r="AF1250" s="79" t="b">
        <v>0</v>
      </c>
      <c r="AG1250" s="79" t="s">
        <v>6304</v>
      </c>
      <c r="AH1250" s="79"/>
      <c r="AI1250" s="85" t="s">
        <v>6296</v>
      </c>
      <c r="AJ1250" s="79" t="b">
        <v>0</v>
      </c>
      <c r="AK1250" s="79">
        <v>9</v>
      </c>
      <c r="AL1250" s="85" t="s">
        <v>6194</v>
      </c>
      <c r="AM1250" s="79" t="s">
        <v>6333</v>
      </c>
      <c r="AN1250" s="79" t="b">
        <v>0</v>
      </c>
      <c r="AO1250" s="85" t="s">
        <v>6194</v>
      </c>
      <c r="AP1250" s="79" t="s">
        <v>176</v>
      </c>
      <c r="AQ1250" s="79">
        <v>0</v>
      </c>
      <c r="AR1250" s="79">
        <v>0</v>
      </c>
      <c r="AS1250" s="79"/>
      <c r="AT1250" s="79"/>
      <c r="AU1250" s="79"/>
      <c r="AV1250" s="79"/>
      <c r="AW1250" s="79"/>
      <c r="AX1250" s="79"/>
      <c r="AY1250" s="79"/>
      <c r="AZ1250" s="79"/>
      <c r="BA1250">
        <v>2</v>
      </c>
      <c r="BB1250" s="78" t="str">
        <f>REPLACE(INDEX(GroupVertices[Group], MATCH(Edges[[#This Row],[Vertex 1]],GroupVertices[Vertex],0)),1,1,"")</f>
        <v>2</v>
      </c>
      <c r="BC1250" s="78" t="str">
        <f>REPLACE(INDEX(GroupVertices[Group], MATCH(Edges[[#This Row],[Vertex 2]],GroupVertices[Vertex],0)),1,1,"")</f>
        <v>2</v>
      </c>
      <c r="BD1250" s="48">
        <v>0</v>
      </c>
      <c r="BE1250" s="49">
        <v>0</v>
      </c>
      <c r="BF1250" s="48">
        <v>0</v>
      </c>
      <c r="BG1250" s="49">
        <v>0</v>
      </c>
      <c r="BH1250" s="48">
        <v>0</v>
      </c>
      <c r="BI1250" s="49">
        <v>0</v>
      </c>
      <c r="BJ1250" s="48">
        <v>19</v>
      </c>
      <c r="BK1250" s="49">
        <v>100</v>
      </c>
      <c r="BL1250" s="48">
        <v>19</v>
      </c>
    </row>
    <row r="1251" spans="1:64" x14ac:dyDescent="0.25">
      <c r="A1251" s="64" t="s">
        <v>710</v>
      </c>
      <c r="B1251" s="64" t="s">
        <v>683</v>
      </c>
      <c r="C1251" s="65" t="s">
        <v>15840</v>
      </c>
      <c r="D1251" s="66">
        <v>3.5</v>
      </c>
      <c r="E1251" s="67" t="s">
        <v>136</v>
      </c>
      <c r="F1251" s="68">
        <v>33.357142857142854</v>
      </c>
      <c r="G1251" s="65"/>
      <c r="H1251" s="69"/>
      <c r="I1251" s="70"/>
      <c r="J1251" s="70"/>
      <c r="K1251" s="34" t="s">
        <v>65</v>
      </c>
      <c r="L1251" s="77">
        <v>1251</v>
      </c>
      <c r="M1251" s="77"/>
      <c r="N1251" s="72"/>
      <c r="O1251" s="79" t="s">
        <v>999</v>
      </c>
      <c r="P1251" s="81">
        <v>43175.638414351852</v>
      </c>
      <c r="Q1251" s="79" t="s">
        <v>1510</v>
      </c>
      <c r="R1251" s="79"/>
      <c r="S1251" s="79"/>
      <c r="T1251" s="79"/>
      <c r="U1251" s="79"/>
      <c r="V1251" s="83" t="s">
        <v>3834</v>
      </c>
      <c r="W1251" s="81">
        <v>43175.638414351852</v>
      </c>
      <c r="X1251" s="83" t="s">
        <v>4655</v>
      </c>
      <c r="Y1251" s="79"/>
      <c r="Z1251" s="79"/>
      <c r="AA1251" s="85" t="s">
        <v>5863</v>
      </c>
      <c r="AB1251" s="79"/>
      <c r="AC1251" s="79" t="b">
        <v>0</v>
      </c>
      <c r="AD1251" s="79">
        <v>0</v>
      </c>
      <c r="AE1251" s="85" t="s">
        <v>6296</v>
      </c>
      <c r="AF1251" s="79" t="b">
        <v>0</v>
      </c>
      <c r="AG1251" s="79" t="s">
        <v>6304</v>
      </c>
      <c r="AH1251" s="79"/>
      <c r="AI1251" s="85" t="s">
        <v>6296</v>
      </c>
      <c r="AJ1251" s="79" t="b">
        <v>0</v>
      </c>
      <c r="AK1251" s="79">
        <v>4</v>
      </c>
      <c r="AL1251" s="85" t="s">
        <v>6188</v>
      </c>
      <c r="AM1251" s="79" t="s">
        <v>6333</v>
      </c>
      <c r="AN1251" s="79" t="b">
        <v>0</v>
      </c>
      <c r="AO1251" s="85" t="s">
        <v>6188</v>
      </c>
      <c r="AP1251" s="79" t="s">
        <v>176</v>
      </c>
      <c r="AQ1251" s="79">
        <v>0</v>
      </c>
      <c r="AR1251" s="79">
        <v>0</v>
      </c>
      <c r="AS1251" s="79"/>
      <c r="AT1251" s="79"/>
      <c r="AU1251" s="79"/>
      <c r="AV1251" s="79"/>
      <c r="AW1251" s="79"/>
      <c r="AX1251" s="79"/>
      <c r="AY1251" s="79"/>
      <c r="AZ1251" s="79"/>
      <c r="BA1251">
        <v>2</v>
      </c>
      <c r="BB1251" s="78" t="str">
        <f>REPLACE(INDEX(GroupVertices[Group], MATCH(Edges[[#This Row],[Vertex 1]],GroupVertices[Vertex],0)),1,1,"")</f>
        <v>2</v>
      </c>
      <c r="BC1251" s="78" t="str">
        <f>REPLACE(INDEX(GroupVertices[Group], MATCH(Edges[[#This Row],[Vertex 2]],GroupVertices[Vertex],0)),1,1,"")</f>
        <v>2</v>
      </c>
      <c r="BD1251" s="48">
        <v>1</v>
      </c>
      <c r="BE1251" s="49">
        <v>5.882352941176471</v>
      </c>
      <c r="BF1251" s="48">
        <v>0</v>
      </c>
      <c r="BG1251" s="49">
        <v>0</v>
      </c>
      <c r="BH1251" s="48">
        <v>0</v>
      </c>
      <c r="BI1251" s="49">
        <v>0</v>
      </c>
      <c r="BJ1251" s="48">
        <v>16</v>
      </c>
      <c r="BK1251" s="49">
        <v>94.117647058823536</v>
      </c>
      <c r="BL1251" s="48">
        <v>17</v>
      </c>
    </row>
    <row r="1252" spans="1:64" x14ac:dyDescent="0.25">
      <c r="A1252" s="64" t="s">
        <v>710</v>
      </c>
      <c r="B1252" s="64" t="s">
        <v>754</v>
      </c>
      <c r="C1252" s="65" t="s">
        <v>15840</v>
      </c>
      <c r="D1252" s="66">
        <v>3.5</v>
      </c>
      <c r="E1252" s="67" t="s">
        <v>136</v>
      </c>
      <c r="F1252" s="68">
        <v>33.357142857142854</v>
      </c>
      <c r="G1252" s="65"/>
      <c r="H1252" s="69"/>
      <c r="I1252" s="70"/>
      <c r="J1252" s="70"/>
      <c r="K1252" s="34" t="s">
        <v>65</v>
      </c>
      <c r="L1252" s="77">
        <v>1252</v>
      </c>
      <c r="M1252" s="77"/>
      <c r="N1252" s="72"/>
      <c r="O1252" s="79" t="s">
        <v>999</v>
      </c>
      <c r="P1252" s="81">
        <v>43178.600856481484</v>
      </c>
      <c r="Q1252" s="79" t="s">
        <v>1637</v>
      </c>
      <c r="R1252" s="79"/>
      <c r="S1252" s="79"/>
      <c r="T1252" s="79"/>
      <c r="U1252" s="79"/>
      <c r="V1252" s="83" t="s">
        <v>3834</v>
      </c>
      <c r="W1252" s="81">
        <v>43178.600856481484</v>
      </c>
      <c r="X1252" s="83" t="s">
        <v>4656</v>
      </c>
      <c r="Y1252" s="79"/>
      <c r="Z1252" s="79"/>
      <c r="AA1252" s="85" t="s">
        <v>5864</v>
      </c>
      <c r="AB1252" s="79"/>
      <c r="AC1252" s="79" t="b">
        <v>0</v>
      </c>
      <c r="AD1252" s="79">
        <v>0</v>
      </c>
      <c r="AE1252" s="85" t="s">
        <v>6296</v>
      </c>
      <c r="AF1252" s="79" t="b">
        <v>0</v>
      </c>
      <c r="AG1252" s="79" t="s">
        <v>6304</v>
      </c>
      <c r="AH1252" s="79"/>
      <c r="AI1252" s="85" t="s">
        <v>6296</v>
      </c>
      <c r="AJ1252" s="79" t="b">
        <v>0</v>
      </c>
      <c r="AK1252" s="79">
        <v>10</v>
      </c>
      <c r="AL1252" s="85" t="s">
        <v>6195</v>
      </c>
      <c r="AM1252" s="79" t="s">
        <v>6328</v>
      </c>
      <c r="AN1252" s="79" t="b">
        <v>0</v>
      </c>
      <c r="AO1252" s="85" t="s">
        <v>6195</v>
      </c>
      <c r="AP1252" s="79" t="s">
        <v>176</v>
      </c>
      <c r="AQ1252" s="79">
        <v>0</v>
      </c>
      <c r="AR1252" s="79">
        <v>0</v>
      </c>
      <c r="AS1252" s="79"/>
      <c r="AT1252" s="79"/>
      <c r="AU1252" s="79"/>
      <c r="AV1252" s="79"/>
      <c r="AW1252" s="79"/>
      <c r="AX1252" s="79"/>
      <c r="AY1252" s="79"/>
      <c r="AZ1252" s="79"/>
      <c r="BA1252">
        <v>2</v>
      </c>
      <c r="BB1252" s="78" t="str">
        <f>REPLACE(INDEX(GroupVertices[Group], MATCH(Edges[[#This Row],[Vertex 1]],GroupVertices[Vertex],0)),1,1,"")</f>
        <v>2</v>
      </c>
      <c r="BC1252" s="78" t="str">
        <f>REPLACE(INDEX(GroupVertices[Group], MATCH(Edges[[#This Row],[Vertex 2]],GroupVertices[Vertex],0)),1,1,"")</f>
        <v>2</v>
      </c>
      <c r="BD1252" s="48">
        <v>1</v>
      </c>
      <c r="BE1252" s="49">
        <v>5</v>
      </c>
      <c r="BF1252" s="48">
        <v>2</v>
      </c>
      <c r="BG1252" s="49">
        <v>10</v>
      </c>
      <c r="BH1252" s="48">
        <v>0</v>
      </c>
      <c r="BI1252" s="49">
        <v>0</v>
      </c>
      <c r="BJ1252" s="48">
        <v>17</v>
      </c>
      <c r="BK1252" s="49">
        <v>85</v>
      </c>
      <c r="BL1252" s="48">
        <v>20</v>
      </c>
    </row>
    <row r="1253" spans="1:64" x14ac:dyDescent="0.25">
      <c r="A1253" s="64" t="s">
        <v>711</v>
      </c>
      <c r="B1253" s="64" t="s">
        <v>711</v>
      </c>
      <c r="C1253" s="65" t="s">
        <v>15839</v>
      </c>
      <c r="D1253" s="66">
        <v>3</v>
      </c>
      <c r="E1253" s="67" t="s">
        <v>132</v>
      </c>
      <c r="F1253" s="68">
        <v>35</v>
      </c>
      <c r="G1253" s="65"/>
      <c r="H1253" s="69"/>
      <c r="I1253" s="70"/>
      <c r="J1253" s="70"/>
      <c r="K1253" s="34" t="s">
        <v>65</v>
      </c>
      <c r="L1253" s="77">
        <v>1253</v>
      </c>
      <c r="M1253" s="77"/>
      <c r="N1253" s="72"/>
      <c r="O1253" s="79" t="s">
        <v>176</v>
      </c>
      <c r="P1253" s="81">
        <v>43178.565069444441</v>
      </c>
      <c r="Q1253" s="79" t="s">
        <v>1638</v>
      </c>
      <c r="R1253" s="79"/>
      <c r="S1253" s="79"/>
      <c r="T1253" s="79" t="s">
        <v>2978</v>
      </c>
      <c r="U1253" s="83" t="s">
        <v>3353</v>
      </c>
      <c r="V1253" s="83" t="s">
        <v>3353</v>
      </c>
      <c r="W1253" s="81">
        <v>43178.565069444441</v>
      </c>
      <c r="X1253" s="83" t="s">
        <v>4657</v>
      </c>
      <c r="Y1253" s="79"/>
      <c r="Z1253" s="79"/>
      <c r="AA1253" s="85" t="s">
        <v>5865</v>
      </c>
      <c r="AB1253" s="79"/>
      <c r="AC1253" s="79" t="b">
        <v>0</v>
      </c>
      <c r="AD1253" s="79">
        <v>5</v>
      </c>
      <c r="AE1253" s="85" t="s">
        <v>6296</v>
      </c>
      <c r="AF1253" s="79" t="b">
        <v>0</v>
      </c>
      <c r="AG1253" s="79" t="s">
        <v>6304</v>
      </c>
      <c r="AH1253" s="79"/>
      <c r="AI1253" s="85" t="s">
        <v>6296</v>
      </c>
      <c r="AJ1253" s="79" t="b">
        <v>0</v>
      </c>
      <c r="AK1253" s="79">
        <v>1</v>
      </c>
      <c r="AL1253" s="85" t="s">
        <v>6296</v>
      </c>
      <c r="AM1253" s="79" t="s">
        <v>6331</v>
      </c>
      <c r="AN1253" s="79" t="b">
        <v>0</v>
      </c>
      <c r="AO1253" s="85" t="s">
        <v>5865</v>
      </c>
      <c r="AP1253" s="79" t="s">
        <v>6415</v>
      </c>
      <c r="AQ1253" s="79">
        <v>0</v>
      </c>
      <c r="AR1253" s="79">
        <v>0</v>
      </c>
      <c r="AS1253" s="79"/>
      <c r="AT1253" s="79"/>
      <c r="AU1253" s="79"/>
      <c r="AV1253" s="79"/>
      <c r="AW1253" s="79"/>
      <c r="AX1253" s="79"/>
      <c r="AY1253" s="79"/>
      <c r="AZ1253" s="79"/>
      <c r="BA1253">
        <v>1</v>
      </c>
      <c r="BB1253" s="78" t="str">
        <f>REPLACE(INDEX(GroupVertices[Group], MATCH(Edges[[#This Row],[Vertex 1]],GroupVertices[Vertex],0)),1,1,"")</f>
        <v>71</v>
      </c>
      <c r="BC1253" s="78" t="str">
        <f>REPLACE(INDEX(GroupVertices[Group], MATCH(Edges[[#This Row],[Vertex 2]],GroupVertices[Vertex],0)),1,1,"")</f>
        <v>71</v>
      </c>
      <c r="BD1253" s="48">
        <v>0</v>
      </c>
      <c r="BE1253" s="49">
        <v>0</v>
      </c>
      <c r="BF1253" s="48">
        <v>0</v>
      </c>
      <c r="BG1253" s="49">
        <v>0</v>
      </c>
      <c r="BH1253" s="48">
        <v>0</v>
      </c>
      <c r="BI1253" s="49">
        <v>0</v>
      </c>
      <c r="BJ1253" s="48">
        <v>18</v>
      </c>
      <c r="BK1253" s="49">
        <v>100</v>
      </c>
      <c r="BL1253" s="48">
        <v>18</v>
      </c>
    </row>
    <row r="1254" spans="1:64" x14ac:dyDescent="0.25">
      <c r="A1254" s="64" t="s">
        <v>712</v>
      </c>
      <c r="B1254" s="64" t="s">
        <v>711</v>
      </c>
      <c r="C1254" s="65" t="s">
        <v>15839</v>
      </c>
      <c r="D1254" s="66">
        <v>3</v>
      </c>
      <c r="E1254" s="67" t="s">
        <v>132</v>
      </c>
      <c r="F1254" s="68">
        <v>35</v>
      </c>
      <c r="G1254" s="65"/>
      <c r="H1254" s="69"/>
      <c r="I1254" s="70"/>
      <c r="J1254" s="70"/>
      <c r="K1254" s="34" t="s">
        <v>65</v>
      </c>
      <c r="L1254" s="77">
        <v>1254</v>
      </c>
      <c r="M1254" s="77"/>
      <c r="N1254" s="72"/>
      <c r="O1254" s="79" t="s">
        <v>999</v>
      </c>
      <c r="P1254" s="81">
        <v>43178.600983796299</v>
      </c>
      <c r="Q1254" s="79" t="s">
        <v>1639</v>
      </c>
      <c r="R1254" s="79"/>
      <c r="S1254" s="79"/>
      <c r="T1254" s="79" t="s">
        <v>2979</v>
      </c>
      <c r="U1254" s="79"/>
      <c r="V1254" s="83" t="s">
        <v>3835</v>
      </c>
      <c r="W1254" s="81">
        <v>43178.600983796299</v>
      </c>
      <c r="X1254" s="83" t="s">
        <v>4658</v>
      </c>
      <c r="Y1254" s="79"/>
      <c r="Z1254" s="79"/>
      <c r="AA1254" s="85" t="s">
        <v>5866</v>
      </c>
      <c r="AB1254" s="79"/>
      <c r="AC1254" s="79" t="b">
        <v>0</v>
      </c>
      <c r="AD1254" s="79">
        <v>0</v>
      </c>
      <c r="AE1254" s="85" t="s">
        <v>6296</v>
      </c>
      <c r="AF1254" s="79" t="b">
        <v>0</v>
      </c>
      <c r="AG1254" s="79" t="s">
        <v>6304</v>
      </c>
      <c r="AH1254" s="79"/>
      <c r="AI1254" s="85" t="s">
        <v>6296</v>
      </c>
      <c r="AJ1254" s="79" t="b">
        <v>0</v>
      </c>
      <c r="AK1254" s="79">
        <v>1</v>
      </c>
      <c r="AL1254" s="85" t="s">
        <v>5865</v>
      </c>
      <c r="AM1254" s="79" t="s">
        <v>6331</v>
      </c>
      <c r="AN1254" s="79" t="b">
        <v>0</v>
      </c>
      <c r="AO1254" s="85" t="s">
        <v>5865</v>
      </c>
      <c r="AP1254" s="79" t="s">
        <v>176</v>
      </c>
      <c r="AQ1254" s="79">
        <v>0</v>
      </c>
      <c r="AR1254" s="79">
        <v>0</v>
      </c>
      <c r="AS1254" s="79"/>
      <c r="AT1254" s="79"/>
      <c r="AU1254" s="79"/>
      <c r="AV1254" s="79"/>
      <c r="AW1254" s="79"/>
      <c r="AX1254" s="79"/>
      <c r="AY1254" s="79"/>
      <c r="AZ1254" s="79"/>
      <c r="BA1254">
        <v>1</v>
      </c>
      <c r="BB1254" s="78" t="str">
        <f>REPLACE(INDEX(GroupVertices[Group], MATCH(Edges[[#This Row],[Vertex 1]],GroupVertices[Vertex],0)),1,1,"")</f>
        <v>71</v>
      </c>
      <c r="BC1254" s="78" t="str">
        <f>REPLACE(INDEX(GroupVertices[Group], MATCH(Edges[[#This Row],[Vertex 2]],GroupVertices[Vertex],0)),1,1,"")</f>
        <v>71</v>
      </c>
      <c r="BD1254" s="48">
        <v>0</v>
      </c>
      <c r="BE1254" s="49">
        <v>0</v>
      </c>
      <c r="BF1254" s="48">
        <v>0</v>
      </c>
      <c r="BG1254" s="49">
        <v>0</v>
      </c>
      <c r="BH1254" s="48">
        <v>0</v>
      </c>
      <c r="BI1254" s="49">
        <v>0</v>
      </c>
      <c r="BJ1254" s="48">
        <v>17</v>
      </c>
      <c r="BK1254" s="49">
        <v>100</v>
      </c>
      <c r="BL1254" s="48">
        <v>17</v>
      </c>
    </row>
    <row r="1255" spans="1:64" x14ac:dyDescent="0.25">
      <c r="A1255" s="64" t="s">
        <v>675</v>
      </c>
      <c r="B1255" s="64" t="s">
        <v>683</v>
      </c>
      <c r="C1255" s="65" t="s">
        <v>15845</v>
      </c>
      <c r="D1255" s="66">
        <v>4</v>
      </c>
      <c r="E1255" s="67" t="s">
        <v>136</v>
      </c>
      <c r="F1255" s="68">
        <v>31.714285714285715</v>
      </c>
      <c r="G1255" s="65"/>
      <c r="H1255" s="69"/>
      <c r="I1255" s="70"/>
      <c r="J1255" s="70"/>
      <c r="K1255" s="34" t="s">
        <v>65</v>
      </c>
      <c r="L1255" s="77">
        <v>1255</v>
      </c>
      <c r="M1255" s="77"/>
      <c r="N1255" s="72"/>
      <c r="O1255" s="79" t="s">
        <v>999</v>
      </c>
      <c r="P1255" s="81">
        <v>43177.616446759261</v>
      </c>
      <c r="Q1255" s="79" t="s">
        <v>1587</v>
      </c>
      <c r="R1255" s="83" t="s">
        <v>2318</v>
      </c>
      <c r="S1255" s="79" t="s">
        <v>2519</v>
      </c>
      <c r="T1255" s="79"/>
      <c r="U1255" s="79"/>
      <c r="V1255" s="83" t="s">
        <v>3811</v>
      </c>
      <c r="W1255" s="81">
        <v>43177.616446759261</v>
      </c>
      <c r="X1255" s="83" t="s">
        <v>4582</v>
      </c>
      <c r="Y1255" s="79"/>
      <c r="Z1255" s="79"/>
      <c r="AA1255" s="85" t="s">
        <v>5790</v>
      </c>
      <c r="AB1255" s="79"/>
      <c r="AC1255" s="79" t="b">
        <v>0</v>
      </c>
      <c r="AD1255" s="79">
        <v>0</v>
      </c>
      <c r="AE1255" s="85" t="s">
        <v>6296</v>
      </c>
      <c r="AF1255" s="79" t="b">
        <v>0</v>
      </c>
      <c r="AG1255" s="79" t="s">
        <v>6304</v>
      </c>
      <c r="AH1255" s="79"/>
      <c r="AI1255" s="85" t="s">
        <v>6296</v>
      </c>
      <c r="AJ1255" s="79" t="b">
        <v>0</v>
      </c>
      <c r="AK1255" s="79">
        <v>2</v>
      </c>
      <c r="AL1255" s="85" t="s">
        <v>6003</v>
      </c>
      <c r="AM1255" s="79" t="s">
        <v>6331</v>
      </c>
      <c r="AN1255" s="79" t="b">
        <v>0</v>
      </c>
      <c r="AO1255" s="85" t="s">
        <v>6003</v>
      </c>
      <c r="AP1255" s="79" t="s">
        <v>176</v>
      </c>
      <c r="AQ1255" s="79">
        <v>0</v>
      </c>
      <c r="AR1255" s="79">
        <v>0</v>
      </c>
      <c r="AS1255" s="79"/>
      <c r="AT1255" s="79"/>
      <c r="AU1255" s="79"/>
      <c r="AV1255" s="79"/>
      <c r="AW1255" s="79"/>
      <c r="AX1255" s="79"/>
      <c r="AY1255" s="79"/>
      <c r="AZ1255" s="79"/>
      <c r="BA1255">
        <v>3</v>
      </c>
      <c r="BB1255" s="78" t="str">
        <f>REPLACE(INDEX(GroupVertices[Group], MATCH(Edges[[#This Row],[Vertex 1]],GroupVertices[Vertex],0)),1,1,"")</f>
        <v>2</v>
      </c>
      <c r="BC1255" s="78" t="str">
        <f>REPLACE(INDEX(GroupVertices[Group], MATCH(Edges[[#This Row],[Vertex 2]],GroupVertices[Vertex],0)),1,1,"")</f>
        <v>2</v>
      </c>
      <c r="BD1255" s="48"/>
      <c r="BE1255" s="49"/>
      <c r="BF1255" s="48"/>
      <c r="BG1255" s="49"/>
      <c r="BH1255" s="48"/>
      <c r="BI1255" s="49"/>
      <c r="BJ1255" s="48"/>
      <c r="BK1255" s="49"/>
      <c r="BL1255" s="48"/>
    </row>
    <row r="1256" spans="1:64" x14ac:dyDescent="0.25">
      <c r="A1256" s="64" t="s">
        <v>675</v>
      </c>
      <c r="B1256" s="64" t="s">
        <v>754</v>
      </c>
      <c r="C1256" s="65" t="s">
        <v>15840</v>
      </c>
      <c r="D1256" s="66">
        <v>3.5</v>
      </c>
      <c r="E1256" s="67" t="s">
        <v>136</v>
      </c>
      <c r="F1256" s="68">
        <v>33.357142857142854</v>
      </c>
      <c r="G1256" s="65"/>
      <c r="H1256" s="69"/>
      <c r="I1256" s="70"/>
      <c r="J1256" s="70"/>
      <c r="K1256" s="34" t="s">
        <v>65</v>
      </c>
      <c r="L1256" s="77">
        <v>1256</v>
      </c>
      <c r="M1256" s="77"/>
      <c r="N1256" s="72"/>
      <c r="O1256" s="79" t="s">
        <v>999</v>
      </c>
      <c r="P1256" s="81">
        <v>43177.616446759261</v>
      </c>
      <c r="Q1256" s="79" t="s">
        <v>1587</v>
      </c>
      <c r="R1256" s="83" t="s">
        <v>2318</v>
      </c>
      <c r="S1256" s="79" t="s">
        <v>2519</v>
      </c>
      <c r="T1256" s="79"/>
      <c r="U1256" s="79"/>
      <c r="V1256" s="83" t="s">
        <v>3811</v>
      </c>
      <c r="W1256" s="81">
        <v>43177.616446759261</v>
      </c>
      <c r="X1256" s="83" t="s">
        <v>4582</v>
      </c>
      <c r="Y1256" s="79"/>
      <c r="Z1256" s="79"/>
      <c r="AA1256" s="85" t="s">
        <v>5790</v>
      </c>
      <c r="AB1256" s="79"/>
      <c r="AC1256" s="79" t="b">
        <v>0</v>
      </c>
      <c r="AD1256" s="79">
        <v>0</v>
      </c>
      <c r="AE1256" s="85" t="s">
        <v>6296</v>
      </c>
      <c r="AF1256" s="79" t="b">
        <v>0</v>
      </c>
      <c r="AG1256" s="79" t="s">
        <v>6304</v>
      </c>
      <c r="AH1256" s="79"/>
      <c r="AI1256" s="85" t="s">
        <v>6296</v>
      </c>
      <c r="AJ1256" s="79" t="b">
        <v>0</v>
      </c>
      <c r="AK1256" s="79">
        <v>2</v>
      </c>
      <c r="AL1256" s="85" t="s">
        <v>6003</v>
      </c>
      <c r="AM1256" s="79" t="s">
        <v>6331</v>
      </c>
      <c r="AN1256" s="79" t="b">
        <v>0</v>
      </c>
      <c r="AO1256" s="85" t="s">
        <v>6003</v>
      </c>
      <c r="AP1256" s="79" t="s">
        <v>176</v>
      </c>
      <c r="AQ1256" s="79">
        <v>0</v>
      </c>
      <c r="AR1256" s="79">
        <v>0</v>
      </c>
      <c r="AS1256" s="79"/>
      <c r="AT1256" s="79"/>
      <c r="AU1256" s="79"/>
      <c r="AV1256" s="79"/>
      <c r="AW1256" s="79"/>
      <c r="AX1256" s="79"/>
      <c r="AY1256" s="79"/>
      <c r="AZ1256" s="79"/>
      <c r="BA1256">
        <v>2</v>
      </c>
      <c r="BB1256" s="78" t="str">
        <f>REPLACE(INDEX(GroupVertices[Group], MATCH(Edges[[#This Row],[Vertex 1]],GroupVertices[Vertex],0)),1,1,"")</f>
        <v>2</v>
      </c>
      <c r="BC1256" s="78" t="str">
        <f>REPLACE(INDEX(GroupVertices[Group], MATCH(Edges[[#This Row],[Vertex 2]],GroupVertices[Vertex],0)),1,1,"")</f>
        <v>2</v>
      </c>
      <c r="BD1256" s="48">
        <v>0</v>
      </c>
      <c r="BE1256" s="49">
        <v>0</v>
      </c>
      <c r="BF1256" s="48">
        <v>0</v>
      </c>
      <c r="BG1256" s="49">
        <v>0</v>
      </c>
      <c r="BH1256" s="48">
        <v>0</v>
      </c>
      <c r="BI1256" s="49">
        <v>0</v>
      </c>
      <c r="BJ1256" s="48">
        <v>17</v>
      </c>
      <c r="BK1256" s="49">
        <v>100</v>
      </c>
      <c r="BL1256" s="48">
        <v>17</v>
      </c>
    </row>
    <row r="1257" spans="1:64" x14ac:dyDescent="0.25">
      <c r="A1257" s="64" t="s">
        <v>675</v>
      </c>
      <c r="B1257" s="64" t="s">
        <v>754</v>
      </c>
      <c r="C1257" s="65" t="s">
        <v>15840</v>
      </c>
      <c r="D1257" s="66">
        <v>3.5</v>
      </c>
      <c r="E1257" s="67" t="s">
        <v>136</v>
      </c>
      <c r="F1257" s="68">
        <v>33.357142857142854</v>
      </c>
      <c r="G1257" s="65"/>
      <c r="H1257" s="69"/>
      <c r="I1257" s="70"/>
      <c r="J1257" s="70"/>
      <c r="K1257" s="34" t="s">
        <v>65</v>
      </c>
      <c r="L1257" s="77">
        <v>1257</v>
      </c>
      <c r="M1257" s="77"/>
      <c r="N1257" s="72"/>
      <c r="O1257" s="79" t="s">
        <v>999</v>
      </c>
      <c r="P1257" s="81">
        <v>43177.616539351853</v>
      </c>
      <c r="Q1257" s="79" t="s">
        <v>1576</v>
      </c>
      <c r="R1257" s="83" t="s">
        <v>2311</v>
      </c>
      <c r="S1257" s="79" t="s">
        <v>2518</v>
      </c>
      <c r="T1257" s="79" t="s">
        <v>2891</v>
      </c>
      <c r="U1257" s="79"/>
      <c r="V1257" s="83" t="s">
        <v>3811</v>
      </c>
      <c r="W1257" s="81">
        <v>43177.616539351853</v>
      </c>
      <c r="X1257" s="83" t="s">
        <v>4659</v>
      </c>
      <c r="Y1257" s="79"/>
      <c r="Z1257" s="79"/>
      <c r="AA1257" s="85" t="s">
        <v>5867</v>
      </c>
      <c r="AB1257" s="79"/>
      <c r="AC1257" s="79" t="b">
        <v>0</v>
      </c>
      <c r="AD1257" s="79">
        <v>0</v>
      </c>
      <c r="AE1257" s="85" t="s">
        <v>6296</v>
      </c>
      <c r="AF1257" s="79" t="b">
        <v>0</v>
      </c>
      <c r="AG1257" s="79" t="s">
        <v>6304</v>
      </c>
      <c r="AH1257" s="79"/>
      <c r="AI1257" s="85" t="s">
        <v>6296</v>
      </c>
      <c r="AJ1257" s="79" t="b">
        <v>0</v>
      </c>
      <c r="AK1257" s="79">
        <v>3</v>
      </c>
      <c r="AL1257" s="85" t="s">
        <v>6189</v>
      </c>
      <c r="AM1257" s="79" t="s">
        <v>6331</v>
      </c>
      <c r="AN1257" s="79" t="b">
        <v>0</v>
      </c>
      <c r="AO1257" s="85" t="s">
        <v>6189</v>
      </c>
      <c r="AP1257" s="79" t="s">
        <v>176</v>
      </c>
      <c r="AQ1257" s="79">
        <v>0</v>
      </c>
      <c r="AR1257" s="79">
        <v>0</v>
      </c>
      <c r="AS1257" s="79"/>
      <c r="AT1257" s="79"/>
      <c r="AU1257" s="79"/>
      <c r="AV1257" s="79"/>
      <c r="AW1257" s="79"/>
      <c r="AX1257" s="79"/>
      <c r="AY1257" s="79"/>
      <c r="AZ1257" s="79"/>
      <c r="BA1257">
        <v>2</v>
      </c>
      <c r="BB1257" s="78" t="str">
        <f>REPLACE(INDEX(GroupVertices[Group], MATCH(Edges[[#This Row],[Vertex 1]],GroupVertices[Vertex],0)),1,1,"")</f>
        <v>2</v>
      </c>
      <c r="BC1257" s="78" t="str">
        <f>REPLACE(INDEX(GroupVertices[Group], MATCH(Edges[[#This Row],[Vertex 2]],GroupVertices[Vertex],0)),1,1,"")</f>
        <v>2</v>
      </c>
      <c r="BD1257" s="48"/>
      <c r="BE1257" s="49"/>
      <c r="BF1257" s="48"/>
      <c r="BG1257" s="49"/>
      <c r="BH1257" s="48"/>
      <c r="BI1257" s="49"/>
      <c r="BJ1257" s="48"/>
      <c r="BK1257" s="49"/>
      <c r="BL1257" s="48"/>
    </row>
    <row r="1258" spans="1:64" x14ac:dyDescent="0.25">
      <c r="A1258" s="64" t="s">
        <v>675</v>
      </c>
      <c r="B1258" s="64" t="s">
        <v>683</v>
      </c>
      <c r="C1258" s="65" t="s">
        <v>15845</v>
      </c>
      <c r="D1258" s="66">
        <v>4</v>
      </c>
      <c r="E1258" s="67" t="s">
        <v>136</v>
      </c>
      <c r="F1258" s="68">
        <v>31.714285714285715</v>
      </c>
      <c r="G1258" s="65"/>
      <c r="H1258" s="69"/>
      <c r="I1258" s="70"/>
      <c r="J1258" s="70"/>
      <c r="K1258" s="34" t="s">
        <v>65</v>
      </c>
      <c r="L1258" s="77">
        <v>1258</v>
      </c>
      <c r="M1258" s="77"/>
      <c r="N1258" s="72"/>
      <c r="O1258" s="79" t="s">
        <v>999</v>
      </c>
      <c r="P1258" s="81">
        <v>43177.616539351853</v>
      </c>
      <c r="Q1258" s="79" t="s">
        <v>1576</v>
      </c>
      <c r="R1258" s="83" t="s">
        <v>2311</v>
      </c>
      <c r="S1258" s="79" t="s">
        <v>2518</v>
      </c>
      <c r="T1258" s="79" t="s">
        <v>2891</v>
      </c>
      <c r="U1258" s="79"/>
      <c r="V1258" s="83" t="s">
        <v>3811</v>
      </c>
      <c r="W1258" s="81">
        <v>43177.616539351853</v>
      </c>
      <c r="X1258" s="83" t="s">
        <v>4659</v>
      </c>
      <c r="Y1258" s="79"/>
      <c r="Z1258" s="79"/>
      <c r="AA1258" s="85" t="s">
        <v>5867</v>
      </c>
      <c r="AB1258" s="79"/>
      <c r="AC1258" s="79" t="b">
        <v>0</v>
      </c>
      <c r="AD1258" s="79">
        <v>0</v>
      </c>
      <c r="AE1258" s="85" t="s">
        <v>6296</v>
      </c>
      <c r="AF1258" s="79" t="b">
        <v>0</v>
      </c>
      <c r="AG1258" s="79" t="s">
        <v>6304</v>
      </c>
      <c r="AH1258" s="79"/>
      <c r="AI1258" s="85" t="s">
        <v>6296</v>
      </c>
      <c r="AJ1258" s="79" t="b">
        <v>0</v>
      </c>
      <c r="AK1258" s="79">
        <v>3</v>
      </c>
      <c r="AL1258" s="85" t="s">
        <v>6189</v>
      </c>
      <c r="AM1258" s="79" t="s">
        <v>6331</v>
      </c>
      <c r="AN1258" s="79" t="b">
        <v>0</v>
      </c>
      <c r="AO1258" s="85" t="s">
        <v>6189</v>
      </c>
      <c r="AP1258" s="79" t="s">
        <v>176</v>
      </c>
      <c r="AQ1258" s="79">
        <v>0</v>
      </c>
      <c r="AR1258" s="79">
        <v>0</v>
      </c>
      <c r="AS1258" s="79"/>
      <c r="AT1258" s="79"/>
      <c r="AU1258" s="79"/>
      <c r="AV1258" s="79"/>
      <c r="AW1258" s="79"/>
      <c r="AX1258" s="79"/>
      <c r="AY1258" s="79"/>
      <c r="AZ1258" s="79"/>
      <c r="BA1258">
        <v>3</v>
      </c>
      <c r="BB1258" s="78" t="str">
        <f>REPLACE(INDEX(GroupVertices[Group], MATCH(Edges[[#This Row],[Vertex 1]],GroupVertices[Vertex],0)),1,1,"")</f>
        <v>2</v>
      </c>
      <c r="BC1258" s="78" t="str">
        <f>REPLACE(INDEX(GroupVertices[Group], MATCH(Edges[[#This Row],[Vertex 2]],GroupVertices[Vertex],0)),1,1,"")</f>
        <v>2</v>
      </c>
      <c r="BD1258" s="48">
        <v>0</v>
      </c>
      <c r="BE1258" s="49">
        <v>0</v>
      </c>
      <c r="BF1258" s="48">
        <v>0</v>
      </c>
      <c r="BG1258" s="49">
        <v>0</v>
      </c>
      <c r="BH1258" s="48">
        <v>0</v>
      </c>
      <c r="BI1258" s="49">
        <v>0</v>
      </c>
      <c r="BJ1258" s="48">
        <v>11</v>
      </c>
      <c r="BK1258" s="49">
        <v>100</v>
      </c>
      <c r="BL1258" s="48">
        <v>11</v>
      </c>
    </row>
    <row r="1259" spans="1:64" x14ac:dyDescent="0.25">
      <c r="A1259" s="64" t="s">
        <v>675</v>
      </c>
      <c r="B1259" s="64" t="s">
        <v>683</v>
      </c>
      <c r="C1259" s="65" t="s">
        <v>15845</v>
      </c>
      <c r="D1259" s="66">
        <v>4</v>
      </c>
      <c r="E1259" s="67" t="s">
        <v>136</v>
      </c>
      <c r="F1259" s="68">
        <v>31.714285714285715</v>
      </c>
      <c r="G1259" s="65"/>
      <c r="H1259" s="69"/>
      <c r="I1259" s="70"/>
      <c r="J1259" s="70"/>
      <c r="K1259" s="34" t="s">
        <v>65</v>
      </c>
      <c r="L1259" s="77">
        <v>1259</v>
      </c>
      <c r="M1259" s="77"/>
      <c r="N1259" s="72"/>
      <c r="O1259" s="79" t="s">
        <v>999</v>
      </c>
      <c r="P1259" s="81">
        <v>43177.6171875</v>
      </c>
      <c r="Q1259" s="79" t="s">
        <v>1640</v>
      </c>
      <c r="R1259" s="83" t="s">
        <v>2339</v>
      </c>
      <c r="S1259" s="79" t="s">
        <v>2519</v>
      </c>
      <c r="T1259" s="79" t="s">
        <v>2980</v>
      </c>
      <c r="U1259" s="79"/>
      <c r="V1259" s="83" t="s">
        <v>3811</v>
      </c>
      <c r="W1259" s="81">
        <v>43177.6171875</v>
      </c>
      <c r="X1259" s="83" t="s">
        <v>4660</v>
      </c>
      <c r="Y1259" s="79"/>
      <c r="Z1259" s="79"/>
      <c r="AA1259" s="85" t="s">
        <v>5868</v>
      </c>
      <c r="AB1259" s="79"/>
      <c r="AC1259" s="79" t="b">
        <v>0</v>
      </c>
      <c r="AD1259" s="79">
        <v>0</v>
      </c>
      <c r="AE1259" s="85" t="s">
        <v>6296</v>
      </c>
      <c r="AF1259" s="79" t="b">
        <v>0</v>
      </c>
      <c r="AG1259" s="79" t="s">
        <v>6304</v>
      </c>
      <c r="AH1259" s="79"/>
      <c r="AI1259" s="85" t="s">
        <v>6296</v>
      </c>
      <c r="AJ1259" s="79" t="b">
        <v>0</v>
      </c>
      <c r="AK1259" s="79">
        <v>2</v>
      </c>
      <c r="AL1259" s="85" t="s">
        <v>6173</v>
      </c>
      <c r="AM1259" s="79" t="s">
        <v>6331</v>
      </c>
      <c r="AN1259" s="79" t="b">
        <v>0</v>
      </c>
      <c r="AO1259" s="85" t="s">
        <v>6173</v>
      </c>
      <c r="AP1259" s="79" t="s">
        <v>176</v>
      </c>
      <c r="AQ1259" s="79">
        <v>0</v>
      </c>
      <c r="AR1259" s="79">
        <v>0</v>
      </c>
      <c r="AS1259" s="79"/>
      <c r="AT1259" s="79"/>
      <c r="AU1259" s="79"/>
      <c r="AV1259" s="79"/>
      <c r="AW1259" s="79"/>
      <c r="AX1259" s="79"/>
      <c r="AY1259" s="79"/>
      <c r="AZ1259" s="79"/>
      <c r="BA1259">
        <v>3</v>
      </c>
      <c r="BB1259" s="78" t="str">
        <f>REPLACE(INDEX(GroupVertices[Group], MATCH(Edges[[#This Row],[Vertex 1]],GroupVertices[Vertex],0)),1,1,"")</f>
        <v>2</v>
      </c>
      <c r="BC1259" s="78" t="str">
        <f>REPLACE(INDEX(GroupVertices[Group], MATCH(Edges[[#This Row],[Vertex 2]],GroupVertices[Vertex],0)),1,1,"")</f>
        <v>2</v>
      </c>
      <c r="BD1259" s="48">
        <v>0</v>
      </c>
      <c r="BE1259" s="49">
        <v>0</v>
      </c>
      <c r="BF1259" s="48">
        <v>0</v>
      </c>
      <c r="BG1259" s="49">
        <v>0</v>
      </c>
      <c r="BH1259" s="48">
        <v>0</v>
      </c>
      <c r="BI1259" s="49">
        <v>0</v>
      </c>
      <c r="BJ1259" s="48">
        <v>13</v>
      </c>
      <c r="BK1259" s="49">
        <v>100</v>
      </c>
      <c r="BL1259" s="48">
        <v>13</v>
      </c>
    </row>
    <row r="1260" spans="1:64" x14ac:dyDescent="0.25">
      <c r="A1260" s="64" t="s">
        <v>713</v>
      </c>
      <c r="B1260" s="64" t="s">
        <v>675</v>
      </c>
      <c r="C1260" s="65" t="s">
        <v>15839</v>
      </c>
      <c r="D1260" s="66">
        <v>3</v>
      </c>
      <c r="E1260" s="67" t="s">
        <v>132</v>
      </c>
      <c r="F1260" s="68">
        <v>35</v>
      </c>
      <c r="G1260" s="65"/>
      <c r="H1260" s="69"/>
      <c r="I1260" s="70"/>
      <c r="J1260" s="70"/>
      <c r="K1260" s="34" t="s">
        <v>65</v>
      </c>
      <c r="L1260" s="77">
        <v>1260</v>
      </c>
      <c r="M1260" s="77"/>
      <c r="N1260" s="72"/>
      <c r="O1260" s="79" t="s">
        <v>999</v>
      </c>
      <c r="P1260" s="81">
        <v>43178.603020833332</v>
      </c>
      <c r="Q1260" s="79" t="s">
        <v>1641</v>
      </c>
      <c r="R1260" s="83" t="s">
        <v>2340</v>
      </c>
      <c r="S1260" s="79" t="s">
        <v>2539</v>
      </c>
      <c r="T1260" s="79" t="s">
        <v>2981</v>
      </c>
      <c r="U1260" s="79"/>
      <c r="V1260" s="83" t="s">
        <v>3836</v>
      </c>
      <c r="W1260" s="81">
        <v>43178.603020833332</v>
      </c>
      <c r="X1260" s="83" t="s">
        <v>4661</v>
      </c>
      <c r="Y1260" s="79"/>
      <c r="Z1260" s="79"/>
      <c r="AA1260" s="85" t="s">
        <v>5869</v>
      </c>
      <c r="AB1260" s="79"/>
      <c r="AC1260" s="79" t="b">
        <v>0</v>
      </c>
      <c r="AD1260" s="79">
        <v>0</v>
      </c>
      <c r="AE1260" s="85" t="s">
        <v>6296</v>
      </c>
      <c r="AF1260" s="79" t="b">
        <v>1</v>
      </c>
      <c r="AG1260" s="79" t="s">
        <v>6312</v>
      </c>
      <c r="AH1260" s="79"/>
      <c r="AI1260" s="85" t="s">
        <v>6213</v>
      </c>
      <c r="AJ1260" s="79" t="b">
        <v>0</v>
      </c>
      <c r="AK1260" s="79">
        <v>0</v>
      </c>
      <c r="AL1260" s="85" t="s">
        <v>6296</v>
      </c>
      <c r="AM1260" s="79" t="s">
        <v>6328</v>
      </c>
      <c r="AN1260" s="79" t="b">
        <v>0</v>
      </c>
      <c r="AO1260" s="85" t="s">
        <v>5869</v>
      </c>
      <c r="AP1260" s="79" t="s">
        <v>176</v>
      </c>
      <c r="AQ1260" s="79">
        <v>0</v>
      </c>
      <c r="AR1260" s="79">
        <v>0</v>
      </c>
      <c r="AS1260" s="79"/>
      <c r="AT1260" s="79"/>
      <c r="AU1260" s="79"/>
      <c r="AV1260" s="79"/>
      <c r="AW1260" s="79"/>
      <c r="AX1260" s="79"/>
      <c r="AY1260" s="79"/>
      <c r="AZ1260" s="79"/>
      <c r="BA1260">
        <v>1</v>
      </c>
      <c r="BB1260" s="78" t="str">
        <f>REPLACE(INDEX(GroupVertices[Group], MATCH(Edges[[#This Row],[Vertex 1]],GroupVertices[Vertex],0)),1,1,"")</f>
        <v>2</v>
      </c>
      <c r="BC1260" s="78" t="str">
        <f>REPLACE(INDEX(GroupVertices[Group], MATCH(Edges[[#This Row],[Vertex 2]],GroupVertices[Vertex],0)),1,1,"")</f>
        <v>2</v>
      </c>
      <c r="BD1260" s="48"/>
      <c r="BE1260" s="49"/>
      <c r="BF1260" s="48"/>
      <c r="BG1260" s="49"/>
      <c r="BH1260" s="48"/>
      <c r="BI1260" s="49"/>
      <c r="BJ1260" s="48"/>
      <c r="BK1260" s="49"/>
      <c r="BL1260" s="48"/>
    </row>
    <row r="1261" spans="1:64" x14ac:dyDescent="0.25">
      <c r="A1261" s="64" t="s">
        <v>713</v>
      </c>
      <c r="B1261" s="64" t="s">
        <v>767</v>
      </c>
      <c r="C1261" s="65" t="s">
        <v>15839</v>
      </c>
      <c r="D1261" s="66">
        <v>3</v>
      </c>
      <c r="E1261" s="67" t="s">
        <v>132</v>
      </c>
      <c r="F1261" s="68">
        <v>35</v>
      </c>
      <c r="G1261" s="65"/>
      <c r="H1261" s="69"/>
      <c r="I1261" s="70"/>
      <c r="J1261" s="70"/>
      <c r="K1261" s="34" t="s">
        <v>65</v>
      </c>
      <c r="L1261" s="77">
        <v>1261</v>
      </c>
      <c r="M1261" s="77"/>
      <c r="N1261" s="72"/>
      <c r="O1261" s="79" t="s">
        <v>999</v>
      </c>
      <c r="P1261" s="81">
        <v>43178.603020833332</v>
      </c>
      <c r="Q1261" s="79" t="s">
        <v>1641</v>
      </c>
      <c r="R1261" s="83" t="s">
        <v>2340</v>
      </c>
      <c r="S1261" s="79" t="s">
        <v>2539</v>
      </c>
      <c r="T1261" s="79" t="s">
        <v>2981</v>
      </c>
      <c r="U1261" s="79"/>
      <c r="V1261" s="83" t="s">
        <v>3836</v>
      </c>
      <c r="W1261" s="81">
        <v>43178.603020833332</v>
      </c>
      <c r="X1261" s="83" t="s">
        <v>4661</v>
      </c>
      <c r="Y1261" s="79"/>
      <c r="Z1261" s="79"/>
      <c r="AA1261" s="85" t="s">
        <v>5869</v>
      </c>
      <c r="AB1261" s="79"/>
      <c r="AC1261" s="79" t="b">
        <v>0</v>
      </c>
      <c r="AD1261" s="79">
        <v>0</v>
      </c>
      <c r="AE1261" s="85" t="s">
        <v>6296</v>
      </c>
      <c r="AF1261" s="79" t="b">
        <v>1</v>
      </c>
      <c r="AG1261" s="79" t="s">
        <v>6312</v>
      </c>
      <c r="AH1261" s="79"/>
      <c r="AI1261" s="85" t="s">
        <v>6213</v>
      </c>
      <c r="AJ1261" s="79" t="b">
        <v>0</v>
      </c>
      <c r="AK1261" s="79">
        <v>0</v>
      </c>
      <c r="AL1261" s="85" t="s">
        <v>6296</v>
      </c>
      <c r="AM1261" s="79" t="s">
        <v>6328</v>
      </c>
      <c r="AN1261" s="79" t="b">
        <v>0</v>
      </c>
      <c r="AO1261" s="85" t="s">
        <v>5869</v>
      </c>
      <c r="AP1261" s="79" t="s">
        <v>176</v>
      </c>
      <c r="AQ1261" s="79">
        <v>0</v>
      </c>
      <c r="AR1261" s="79">
        <v>0</v>
      </c>
      <c r="AS1261" s="79"/>
      <c r="AT1261" s="79"/>
      <c r="AU1261" s="79"/>
      <c r="AV1261" s="79"/>
      <c r="AW1261" s="79"/>
      <c r="AX1261" s="79"/>
      <c r="AY1261" s="79"/>
      <c r="AZ1261" s="79"/>
      <c r="BA1261">
        <v>1</v>
      </c>
      <c r="BB1261" s="78" t="str">
        <f>REPLACE(INDEX(GroupVertices[Group], MATCH(Edges[[#This Row],[Vertex 1]],GroupVertices[Vertex],0)),1,1,"")</f>
        <v>2</v>
      </c>
      <c r="BC1261" s="78" t="str">
        <f>REPLACE(INDEX(GroupVertices[Group], MATCH(Edges[[#This Row],[Vertex 2]],GroupVertices[Vertex],0)),1,1,"")</f>
        <v>2</v>
      </c>
      <c r="BD1261" s="48"/>
      <c r="BE1261" s="49"/>
      <c r="BF1261" s="48"/>
      <c r="BG1261" s="49"/>
      <c r="BH1261" s="48"/>
      <c r="BI1261" s="49"/>
      <c r="BJ1261" s="48"/>
      <c r="BK1261" s="49"/>
      <c r="BL1261" s="48"/>
    </row>
    <row r="1262" spans="1:64" x14ac:dyDescent="0.25">
      <c r="A1262" s="64" t="s">
        <v>713</v>
      </c>
      <c r="B1262" s="64" t="s">
        <v>683</v>
      </c>
      <c r="C1262" s="65" t="s">
        <v>15839</v>
      </c>
      <c r="D1262" s="66">
        <v>3</v>
      </c>
      <c r="E1262" s="67" t="s">
        <v>132</v>
      </c>
      <c r="F1262" s="68">
        <v>35</v>
      </c>
      <c r="G1262" s="65"/>
      <c r="H1262" s="69"/>
      <c r="I1262" s="70"/>
      <c r="J1262" s="70"/>
      <c r="K1262" s="34" t="s">
        <v>65</v>
      </c>
      <c r="L1262" s="77">
        <v>1262</v>
      </c>
      <c r="M1262" s="77"/>
      <c r="N1262" s="72"/>
      <c r="O1262" s="79" t="s">
        <v>999</v>
      </c>
      <c r="P1262" s="81">
        <v>43178.603020833332</v>
      </c>
      <c r="Q1262" s="79" t="s">
        <v>1641</v>
      </c>
      <c r="R1262" s="83" t="s">
        <v>2340</v>
      </c>
      <c r="S1262" s="79" t="s">
        <v>2539</v>
      </c>
      <c r="T1262" s="79" t="s">
        <v>2981</v>
      </c>
      <c r="U1262" s="79"/>
      <c r="V1262" s="83" t="s">
        <v>3836</v>
      </c>
      <c r="W1262" s="81">
        <v>43178.603020833332</v>
      </c>
      <c r="X1262" s="83" t="s">
        <v>4661</v>
      </c>
      <c r="Y1262" s="79"/>
      <c r="Z1262" s="79"/>
      <c r="AA1262" s="85" t="s">
        <v>5869</v>
      </c>
      <c r="AB1262" s="79"/>
      <c r="AC1262" s="79" t="b">
        <v>0</v>
      </c>
      <c r="AD1262" s="79">
        <v>0</v>
      </c>
      <c r="AE1262" s="85" t="s">
        <v>6296</v>
      </c>
      <c r="AF1262" s="79" t="b">
        <v>1</v>
      </c>
      <c r="AG1262" s="79" t="s">
        <v>6312</v>
      </c>
      <c r="AH1262" s="79"/>
      <c r="AI1262" s="85" t="s">
        <v>6213</v>
      </c>
      <c r="AJ1262" s="79" t="b">
        <v>0</v>
      </c>
      <c r="AK1262" s="79">
        <v>0</v>
      </c>
      <c r="AL1262" s="85" t="s">
        <v>6296</v>
      </c>
      <c r="AM1262" s="79" t="s">
        <v>6328</v>
      </c>
      <c r="AN1262" s="79" t="b">
        <v>0</v>
      </c>
      <c r="AO1262" s="85" t="s">
        <v>5869</v>
      </c>
      <c r="AP1262" s="79" t="s">
        <v>176</v>
      </c>
      <c r="AQ1262" s="79">
        <v>0</v>
      </c>
      <c r="AR1262" s="79">
        <v>0</v>
      </c>
      <c r="AS1262" s="79"/>
      <c r="AT1262" s="79"/>
      <c r="AU1262" s="79"/>
      <c r="AV1262" s="79"/>
      <c r="AW1262" s="79"/>
      <c r="AX1262" s="79"/>
      <c r="AY1262" s="79"/>
      <c r="AZ1262" s="79"/>
      <c r="BA1262">
        <v>1</v>
      </c>
      <c r="BB1262" s="78" t="str">
        <f>REPLACE(INDEX(GroupVertices[Group], MATCH(Edges[[#This Row],[Vertex 1]],GroupVertices[Vertex],0)),1,1,"")</f>
        <v>2</v>
      </c>
      <c r="BC1262" s="78" t="str">
        <f>REPLACE(INDEX(GroupVertices[Group], MATCH(Edges[[#This Row],[Vertex 2]],GroupVertices[Vertex],0)),1,1,"")</f>
        <v>2</v>
      </c>
      <c r="BD1262" s="48">
        <v>0</v>
      </c>
      <c r="BE1262" s="49">
        <v>0</v>
      </c>
      <c r="BF1262" s="48">
        <v>0</v>
      </c>
      <c r="BG1262" s="49">
        <v>0</v>
      </c>
      <c r="BH1262" s="48">
        <v>0</v>
      </c>
      <c r="BI1262" s="49">
        <v>0</v>
      </c>
      <c r="BJ1262" s="48">
        <v>9</v>
      </c>
      <c r="BK1262" s="49">
        <v>100</v>
      </c>
      <c r="BL1262" s="48">
        <v>9</v>
      </c>
    </row>
    <row r="1263" spans="1:64" x14ac:dyDescent="0.25">
      <c r="A1263" s="64" t="s">
        <v>537</v>
      </c>
      <c r="B1263" s="64" t="s">
        <v>666</v>
      </c>
      <c r="C1263" s="65" t="s">
        <v>15839</v>
      </c>
      <c r="D1263" s="66">
        <v>3</v>
      </c>
      <c r="E1263" s="67" t="s">
        <v>132</v>
      </c>
      <c r="F1263" s="68">
        <v>35</v>
      </c>
      <c r="G1263" s="65"/>
      <c r="H1263" s="69"/>
      <c r="I1263" s="70"/>
      <c r="J1263" s="70"/>
      <c r="K1263" s="34" t="s">
        <v>66</v>
      </c>
      <c r="L1263" s="77">
        <v>1263</v>
      </c>
      <c r="M1263" s="77"/>
      <c r="N1263" s="72"/>
      <c r="O1263" s="79" t="s">
        <v>999</v>
      </c>
      <c r="P1263" s="81">
        <v>43167.678240740737</v>
      </c>
      <c r="Q1263" s="79" t="s">
        <v>1471</v>
      </c>
      <c r="R1263" s="79" t="s">
        <v>2261</v>
      </c>
      <c r="S1263" s="79" t="s">
        <v>2502</v>
      </c>
      <c r="T1263" s="79" t="s">
        <v>2901</v>
      </c>
      <c r="U1263" s="83" t="s">
        <v>3309</v>
      </c>
      <c r="V1263" s="83" t="s">
        <v>3309</v>
      </c>
      <c r="W1263" s="81">
        <v>43167.678240740737</v>
      </c>
      <c r="X1263" s="83" t="s">
        <v>4439</v>
      </c>
      <c r="Y1263" s="79"/>
      <c r="Z1263" s="79"/>
      <c r="AA1263" s="85" t="s">
        <v>5647</v>
      </c>
      <c r="AB1263" s="79"/>
      <c r="AC1263" s="79" t="b">
        <v>0</v>
      </c>
      <c r="AD1263" s="79">
        <v>1</v>
      </c>
      <c r="AE1263" s="85" t="s">
        <v>6296</v>
      </c>
      <c r="AF1263" s="79" t="b">
        <v>0</v>
      </c>
      <c r="AG1263" s="79" t="s">
        <v>6304</v>
      </c>
      <c r="AH1263" s="79"/>
      <c r="AI1263" s="85" t="s">
        <v>6296</v>
      </c>
      <c r="AJ1263" s="79" t="b">
        <v>0</v>
      </c>
      <c r="AK1263" s="79">
        <v>1</v>
      </c>
      <c r="AL1263" s="85" t="s">
        <v>6296</v>
      </c>
      <c r="AM1263" s="79" t="s">
        <v>6329</v>
      </c>
      <c r="AN1263" s="79" t="b">
        <v>0</v>
      </c>
      <c r="AO1263" s="85" t="s">
        <v>5647</v>
      </c>
      <c r="AP1263" s="79" t="s">
        <v>176</v>
      </c>
      <c r="AQ1263" s="79">
        <v>0</v>
      </c>
      <c r="AR1263" s="79">
        <v>0</v>
      </c>
      <c r="AS1263" s="79"/>
      <c r="AT1263" s="79"/>
      <c r="AU1263" s="79"/>
      <c r="AV1263" s="79"/>
      <c r="AW1263" s="79"/>
      <c r="AX1263" s="79"/>
      <c r="AY1263" s="79"/>
      <c r="AZ1263" s="79"/>
      <c r="BA1263">
        <v>1</v>
      </c>
      <c r="BB1263" s="78" t="str">
        <f>REPLACE(INDEX(GroupVertices[Group], MATCH(Edges[[#This Row],[Vertex 1]],GroupVertices[Vertex],0)),1,1,"")</f>
        <v>3</v>
      </c>
      <c r="BC1263" s="78" t="str">
        <f>REPLACE(INDEX(GroupVertices[Group], MATCH(Edges[[#This Row],[Vertex 2]],GroupVertices[Vertex],0)),1,1,"")</f>
        <v>3</v>
      </c>
      <c r="BD1263" s="48">
        <v>3</v>
      </c>
      <c r="BE1263" s="49">
        <v>12</v>
      </c>
      <c r="BF1263" s="48">
        <v>1</v>
      </c>
      <c r="BG1263" s="49">
        <v>4</v>
      </c>
      <c r="BH1263" s="48">
        <v>0</v>
      </c>
      <c r="BI1263" s="49">
        <v>0</v>
      </c>
      <c r="BJ1263" s="48">
        <v>21</v>
      </c>
      <c r="BK1263" s="49">
        <v>84</v>
      </c>
      <c r="BL1263" s="48">
        <v>25</v>
      </c>
    </row>
    <row r="1264" spans="1:64" x14ac:dyDescent="0.25">
      <c r="A1264" s="64" t="s">
        <v>666</v>
      </c>
      <c r="B1264" s="64" t="s">
        <v>537</v>
      </c>
      <c r="C1264" s="65" t="s">
        <v>15845</v>
      </c>
      <c r="D1264" s="66">
        <v>4</v>
      </c>
      <c r="E1264" s="67" t="s">
        <v>136</v>
      </c>
      <c r="F1264" s="68">
        <v>31.714285714285715</v>
      </c>
      <c r="G1264" s="65"/>
      <c r="H1264" s="69"/>
      <c r="I1264" s="70"/>
      <c r="J1264" s="70"/>
      <c r="K1264" s="34" t="s">
        <v>66</v>
      </c>
      <c r="L1264" s="77">
        <v>1264</v>
      </c>
      <c r="M1264" s="77"/>
      <c r="N1264" s="72"/>
      <c r="O1264" s="79" t="s">
        <v>999</v>
      </c>
      <c r="P1264" s="81">
        <v>43171.079872685186</v>
      </c>
      <c r="Q1264" s="79" t="s">
        <v>1537</v>
      </c>
      <c r="R1264" s="83" t="s">
        <v>2291</v>
      </c>
      <c r="S1264" s="79" t="s">
        <v>2507</v>
      </c>
      <c r="T1264" s="79" t="s">
        <v>2930</v>
      </c>
      <c r="U1264" s="83" t="s">
        <v>3320</v>
      </c>
      <c r="V1264" s="83" t="s">
        <v>3320</v>
      </c>
      <c r="W1264" s="81">
        <v>43171.079872685186</v>
      </c>
      <c r="X1264" s="83" t="s">
        <v>4527</v>
      </c>
      <c r="Y1264" s="79"/>
      <c r="Z1264" s="79"/>
      <c r="AA1264" s="85" t="s">
        <v>5735</v>
      </c>
      <c r="AB1264" s="79"/>
      <c r="AC1264" s="79" t="b">
        <v>0</v>
      </c>
      <c r="AD1264" s="79">
        <v>3</v>
      </c>
      <c r="AE1264" s="85" t="s">
        <v>6296</v>
      </c>
      <c r="AF1264" s="79" t="b">
        <v>0</v>
      </c>
      <c r="AG1264" s="79" t="s">
        <v>6304</v>
      </c>
      <c r="AH1264" s="79"/>
      <c r="AI1264" s="85" t="s">
        <v>6296</v>
      </c>
      <c r="AJ1264" s="79" t="b">
        <v>0</v>
      </c>
      <c r="AK1264" s="79">
        <v>3</v>
      </c>
      <c r="AL1264" s="85" t="s">
        <v>6296</v>
      </c>
      <c r="AM1264" s="79" t="s">
        <v>6359</v>
      </c>
      <c r="AN1264" s="79" t="b">
        <v>0</v>
      </c>
      <c r="AO1264" s="85" t="s">
        <v>5735</v>
      </c>
      <c r="AP1264" s="79" t="s">
        <v>6415</v>
      </c>
      <c r="AQ1264" s="79">
        <v>0</v>
      </c>
      <c r="AR1264" s="79">
        <v>0</v>
      </c>
      <c r="AS1264" s="79"/>
      <c r="AT1264" s="79"/>
      <c r="AU1264" s="79"/>
      <c r="AV1264" s="79"/>
      <c r="AW1264" s="79"/>
      <c r="AX1264" s="79"/>
      <c r="AY1264" s="79"/>
      <c r="AZ1264" s="79"/>
      <c r="BA1264">
        <v>3</v>
      </c>
      <c r="BB1264" s="78" t="str">
        <f>REPLACE(INDEX(GroupVertices[Group], MATCH(Edges[[#This Row],[Vertex 1]],GroupVertices[Vertex],0)),1,1,"")</f>
        <v>3</v>
      </c>
      <c r="BC1264" s="78" t="str">
        <f>REPLACE(INDEX(GroupVertices[Group], MATCH(Edges[[#This Row],[Vertex 2]],GroupVertices[Vertex],0)),1,1,"")</f>
        <v>3</v>
      </c>
      <c r="BD1264" s="48"/>
      <c r="BE1264" s="49"/>
      <c r="BF1264" s="48"/>
      <c r="BG1264" s="49"/>
      <c r="BH1264" s="48"/>
      <c r="BI1264" s="49"/>
      <c r="BJ1264" s="48"/>
      <c r="BK1264" s="49"/>
      <c r="BL1264" s="48"/>
    </row>
    <row r="1265" spans="1:64" x14ac:dyDescent="0.25">
      <c r="A1265" s="64" t="s">
        <v>666</v>
      </c>
      <c r="B1265" s="64" t="s">
        <v>628</v>
      </c>
      <c r="C1265" s="65" t="s">
        <v>15840</v>
      </c>
      <c r="D1265" s="66">
        <v>3.5</v>
      </c>
      <c r="E1265" s="67" t="s">
        <v>136</v>
      </c>
      <c r="F1265" s="68">
        <v>33.357142857142854</v>
      </c>
      <c r="G1265" s="65"/>
      <c r="H1265" s="69"/>
      <c r="I1265" s="70"/>
      <c r="J1265" s="70"/>
      <c r="K1265" s="34" t="s">
        <v>65</v>
      </c>
      <c r="L1265" s="77">
        <v>1265</v>
      </c>
      <c r="M1265" s="77"/>
      <c r="N1265" s="72"/>
      <c r="O1265" s="79" t="s">
        <v>999</v>
      </c>
      <c r="P1265" s="81">
        <v>43165.66133101852</v>
      </c>
      <c r="Q1265" s="79" t="s">
        <v>1557</v>
      </c>
      <c r="R1265" s="79"/>
      <c r="S1265" s="79"/>
      <c r="T1265" s="79" t="s">
        <v>2937</v>
      </c>
      <c r="U1265" s="79"/>
      <c r="V1265" s="83" t="s">
        <v>3803</v>
      </c>
      <c r="W1265" s="81">
        <v>43165.66133101852</v>
      </c>
      <c r="X1265" s="83" t="s">
        <v>4547</v>
      </c>
      <c r="Y1265" s="79"/>
      <c r="Z1265" s="79"/>
      <c r="AA1265" s="85" t="s">
        <v>5755</v>
      </c>
      <c r="AB1265" s="79"/>
      <c r="AC1265" s="79" t="b">
        <v>0</v>
      </c>
      <c r="AD1265" s="79">
        <v>0</v>
      </c>
      <c r="AE1265" s="85" t="s">
        <v>6296</v>
      </c>
      <c r="AF1265" s="79" t="b">
        <v>0</v>
      </c>
      <c r="AG1265" s="79" t="s">
        <v>6304</v>
      </c>
      <c r="AH1265" s="79"/>
      <c r="AI1265" s="85" t="s">
        <v>6296</v>
      </c>
      <c r="AJ1265" s="79" t="b">
        <v>0</v>
      </c>
      <c r="AK1265" s="79">
        <v>6</v>
      </c>
      <c r="AL1265" s="85" t="s">
        <v>5749</v>
      </c>
      <c r="AM1265" s="79" t="s">
        <v>6333</v>
      </c>
      <c r="AN1265" s="79" t="b">
        <v>0</v>
      </c>
      <c r="AO1265" s="85" t="s">
        <v>5749</v>
      </c>
      <c r="AP1265" s="79" t="s">
        <v>176</v>
      </c>
      <c r="AQ1265" s="79">
        <v>0</v>
      </c>
      <c r="AR1265" s="79">
        <v>0</v>
      </c>
      <c r="AS1265" s="79"/>
      <c r="AT1265" s="79"/>
      <c r="AU1265" s="79"/>
      <c r="AV1265" s="79"/>
      <c r="AW1265" s="79"/>
      <c r="AX1265" s="79"/>
      <c r="AY1265" s="79"/>
      <c r="AZ1265" s="79"/>
      <c r="BA1265">
        <v>2</v>
      </c>
      <c r="BB1265" s="78" t="str">
        <f>REPLACE(INDEX(GroupVertices[Group], MATCH(Edges[[#This Row],[Vertex 1]],GroupVertices[Vertex],0)),1,1,"")</f>
        <v>3</v>
      </c>
      <c r="BC1265" s="78" t="str">
        <f>REPLACE(INDEX(GroupVertices[Group], MATCH(Edges[[#This Row],[Vertex 2]],GroupVertices[Vertex],0)),1,1,"")</f>
        <v>2</v>
      </c>
      <c r="BD1265" s="48">
        <v>1</v>
      </c>
      <c r="BE1265" s="49">
        <v>6.25</v>
      </c>
      <c r="BF1265" s="48">
        <v>0</v>
      </c>
      <c r="BG1265" s="49">
        <v>0</v>
      </c>
      <c r="BH1265" s="48">
        <v>0</v>
      </c>
      <c r="BI1265" s="49">
        <v>0</v>
      </c>
      <c r="BJ1265" s="48">
        <v>15</v>
      </c>
      <c r="BK1265" s="49">
        <v>93.75</v>
      </c>
      <c r="BL1265" s="48">
        <v>16</v>
      </c>
    </row>
    <row r="1266" spans="1:64" x14ac:dyDescent="0.25">
      <c r="A1266" s="64" t="s">
        <v>666</v>
      </c>
      <c r="B1266" s="64" t="s">
        <v>537</v>
      </c>
      <c r="C1266" s="65" t="s">
        <v>15845</v>
      </c>
      <c r="D1266" s="66">
        <v>4</v>
      </c>
      <c r="E1266" s="67" t="s">
        <v>136</v>
      </c>
      <c r="F1266" s="68">
        <v>31.714285714285715</v>
      </c>
      <c r="G1266" s="65"/>
      <c r="H1266" s="69"/>
      <c r="I1266" s="70"/>
      <c r="J1266" s="70"/>
      <c r="K1266" s="34" t="s">
        <v>66</v>
      </c>
      <c r="L1266" s="77">
        <v>1266</v>
      </c>
      <c r="M1266" s="77"/>
      <c r="N1266" s="72"/>
      <c r="O1266" s="79" t="s">
        <v>999</v>
      </c>
      <c r="P1266" s="81">
        <v>43165.662685185183</v>
      </c>
      <c r="Q1266" s="79" t="s">
        <v>1559</v>
      </c>
      <c r="R1266" s="83" t="s">
        <v>2300</v>
      </c>
      <c r="S1266" s="79" t="s">
        <v>2518</v>
      </c>
      <c r="T1266" s="79" t="s">
        <v>2943</v>
      </c>
      <c r="U1266" s="79"/>
      <c r="V1266" s="83" t="s">
        <v>3803</v>
      </c>
      <c r="W1266" s="81">
        <v>43165.662685185183</v>
      </c>
      <c r="X1266" s="83" t="s">
        <v>4549</v>
      </c>
      <c r="Y1266" s="79"/>
      <c r="Z1266" s="79"/>
      <c r="AA1266" s="85" t="s">
        <v>5757</v>
      </c>
      <c r="AB1266" s="79"/>
      <c r="AC1266" s="79" t="b">
        <v>0</v>
      </c>
      <c r="AD1266" s="79">
        <v>0</v>
      </c>
      <c r="AE1266" s="85" t="s">
        <v>6296</v>
      </c>
      <c r="AF1266" s="79" t="b">
        <v>0</v>
      </c>
      <c r="AG1266" s="79" t="s">
        <v>6304</v>
      </c>
      <c r="AH1266" s="79"/>
      <c r="AI1266" s="85" t="s">
        <v>6296</v>
      </c>
      <c r="AJ1266" s="79" t="b">
        <v>0</v>
      </c>
      <c r="AK1266" s="79">
        <v>2</v>
      </c>
      <c r="AL1266" s="85" t="s">
        <v>5750</v>
      </c>
      <c r="AM1266" s="79" t="s">
        <v>6333</v>
      </c>
      <c r="AN1266" s="79" t="b">
        <v>0</v>
      </c>
      <c r="AO1266" s="85" t="s">
        <v>5750</v>
      </c>
      <c r="AP1266" s="79" t="s">
        <v>176</v>
      </c>
      <c r="AQ1266" s="79">
        <v>0</v>
      </c>
      <c r="AR1266" s="79">
        <v>0</v>
      </c>
      <c r="AS1266" s="79"/>
      <c r="AT1266" s="79"/>
      <c r="AU1266" s="79"/>
      <c r="AV1266" s="79"/>
      <c r="AW1266" s="79"/>
      <c r="AX1266" s="79"/>
      <c r="AY1266" s="79"/>
      <c r="AZ1266" s="79"/>
      <c r="BA1266">
        <v>3</v>
      </c>
      <c r="BB1266" s="78" t="str">
        <f>REPLACE(INDEX(GroupVertices[Group], MATCH(Edges[[#This Row],[Vertex 1]],GroupVertices[Vertex],0)),1,1,"")</f>
        <v>3</v>
      </c>
      <c r="BC1266" s="78" t="str">
        <f>REPLACE(INDEX(GroupVertices[Group], MATCH(Edges[[#This Row],[Vertex 2]],GroupVertices[Vertex],0)),1,1,"")</f>
        <v>3</v>
      </c>
      <c r="BD1266" s="48">
        <v>1</v>
      </c>
      <c r="BE1266" s="49">
        <v>7.1428571428571432</v>
      </c>
      <c r="BF1266" s="48">
        <v>0</v>
      </c>
      <c r="BG1266" s="49">
        <v>0</v>
      </c>
      <c r="BH1266" s="48">
        <v>0</v>
      </c>
      <c r="BI1266" s="49">
        <v>0</v>
      </c>
      <c r="BJ1266" s="48">
        <v>13</v>
      </c>
      <c r="BK1266" s="49">
        <v>92.857142857142861</v>
      </c>
      <c r="BL1266" s="48">
        <v>14</v>
      </c>
    </row>
    <row r="1267" spans="1:64" x14ac:dyDescent="0.25">
      <c r="A1267" s="64" t="s">
        <v>666</v>
      </c>
      <c r="B1267" s="64" t="s">
        <v>628</v>
      </c>
      <c r="C1267" s="65" t="s">
        <v>15840</v>
      </c>
      <c r="D1267" s="66">
        <v>3.5</v>
      </c>
      <c r="E1267" s="67" t="s">
        <v>136</v>
      </c>
      <c r="F1267" s="68">
        <v>33.357142857142854</v>
      </c>
      <c r="G1267" s="65"/>
      <c r="H1267" s="69"/>
      <c r="I1267" s="70"/>
      <c r="J1267" s="70"/>
      <c r="K1267" s="34" t="s">
        <v>65</v>
      </c>
      <c r="L1267" s="77">
        <v>1267</v>
      </c>
      <c r="M1267" s="77"/>
      <c r="N1267" s="72"/>
      <c r="O1267" s="79" t="s">
        <v>999</v>
      </c>
      <c r="P1267" s="81">
        <v>43165.662800925929</v>
      </c>
      <c r="Q1267" s="79" t="s">
        <v>1560</v>
      </c>
      <c r="R1267" s="79"/>
      <c r="S1267" s="79"/>
      <c r="T1267" s="79" t="s">
        <v>2939</v>
      </c>
      <c r="U1267" s="79"/>
      <c r="V1267" s="83" t="s">
        <v>3803</v>
      </c>
      <c r="W1267" s="81">
        <v>43165.662800925929</v>
      </c>
      <c r="X1267" s="83" t="s">
        <v>4550</v>
      </c>
      <c r="Y1267" s="79"/>
      <c r="Z1267" s="79"/>
      <c r="AA1267" s="85" t="s">
        <v>5758</v>
      </c>
      <c r="AB1267" s="79"/>
      <c r="AC1267" s="79" t="b">
        <v>0</v>
      </c>
      <c r="AD1267" s="79">
        <v>0</v>
      </c>
      <c r="AE1267" s="85" t="s">
        <v>6296</v>
      </c>
      <c r="AF1267" s="79" t="b">
        <v>0</v>
      </c>
      <c r="AG1267" s="79" t="s">
        <v>6304</v>
      </c>
      <c r="AH1267" s="79"/>
      <c r="AI1267" s="85" t="s">
        <v>6296</v>
      </c>
      <c r="AJ1267" s="79" t="b">
        <v>0</v>
      </c>
      <c r="AK1267" s="79">
        <v>6</v>
      </c>
      <c r="AL1267" s="85" t="s">
        <v>5751</v>
      </c>
      <c r="AM1267" s="79" t="s">
        <v>6333</v>
      </c>
      <c r="AN1267" s="79" t="b">
        <v>0</v>
      </c>
      <c r="AO1267" s="85" t="s">
        <v>5751</v>
      </c>
      <c r="AP1267" s="79" t="s">
        <v>176</v>
      </c>
      <c r="AQ1267" s="79">
        <v>0</v>
      </c>
      <c r="AR1267" s="79">
        <v>0</v>
      </c>
      <c r="AS1267" s="79"/>
      <c r="AT1267" s="79"/>
      <c r="AU1267" s="79"/>
      <c r="AV1267" s="79"/>
      <c r="AW1267" s="79"/>
      <c r="AX1267" s="79"/>
      <c r="AY1267" s="79"/>
      <c r="AZ1267" s="79"/>
      <c r="BA1267">
        <v>2</v>
      </c>
      <c r="BB1267" s="78" t="str">
        <f>REPLACE(INDEX(GroupVertices[Group], MATCH(Edges[[#This Row],[Vertex 1]],GroupVertices[Vertex],0)),1,1,"")</f>
        <v>3</v>
      </c>
      <c r="BC1267" s="78" t="str">
        <f>REPLACE(INDEX(GroupVertices[Group], MATCH(Edges[[#This Row],[Vertex 2]],GroupVertices[Vertex],0)),1,1,"")</f>
        <v>2</v>
      </c>
      <c r="BD1267" s="48">
        <v>1</v>
      </c>
      <c r="BE1267" s="49">
        <v>6.666666666666667</v>
      </c>
      <c r="BF1267" s="48">
        <v>0</v>
      </c>
      <c r="BG1267" s="49">
        <v>0</v>
      </c>
      <c r="BH1267" s="48">
        <v>0</v>
      </c>
      <c r="BI1267" s="49">
        <v>0</v>
      </c>
      <c r="BJ1267" s="48">
        <v>14</v>
      </c>
      <c r="BK1267" s="49">
        <v>93.333333333333329</v>
      </c>
      <c r="BL1267" s="48">
        <v>15</v>
      </c>
    </row>
    <row r="1268" spans="1:64" x14ac:dyDescent="0.25">
      <c r="A1268" s="64" t="s">
        <v>666</v>
      </c>
      <c r="B1268" s="64" t="s">
        <v>537</v>
      </c>
      <c r="C1268" s="65" t="s">
        <v>15845</v>
      </c>
      <c r="D1268" s="66">
        <v>4</v>
      </c>
      <c r="E1268" s="67" t="s">
        <v>136</v>
      </c>
      <c r="F1268" s="68">
        <v>31.714285714285715</v>
      </c>
      <c r="G1268" s="65"/>
      <c r="H1268" s="69"/>
      <c r="I1268" s="70"/>
      <c r="J1268" s="70"/>
      <c r="K1268" s="34" t="s">
        <v>66</v>
      </c>
      <c r="L1268" s="77">
        <v>1268</v>
      </c>
      <c r="M1268" s="77"/>
      <c r="N1268" s="72"/>
      <c r="O1268" s="79" t="s">
        <v>999</v>
      </c>
      <c r="P1268" s="81">
        <v>43167.691076388888</v>
      </c>
      <c r="Q1268" s="79" t="s">
        <v>1642</v>
      </c>
      <c r="R1268" s="79"/>
      <c r="S1268" s="79"/>
      <c r="T1268" s="79" t="s">
        <v>2835</v>
      </c>
      <c r="U1268" s="79"/>
      <c r="V1268" s="83" t="s">
        <v>3803</v>
      </c>
      <c r="W1268" s="81">
        <v>43167.691076388888</v>
      </c>
      <c r="X1268" s="83" t="s">
        <v>4662</v>
      </c>
      <c r="Y1268" s="79"/>
      <c r="Z1268" s="79"/>
      <c r="AA1268" s="85" t="s">
        <v>5870</v>
      </c>
      <c r="AB1268" s="79"/>
      <c r="AC1268" s="79" t="b">
        <v>0</v>
      </c>
      <c r="AD1268" s="79">
        <v>0</v>
      </c>
      <c r="AE1268" s="85" t="s">
        <v>6296</v>
      </c>
      <c r="AF1268" s="79" t="b">
        <v>0</v>
      </c>
      <c r="AG1268" s="79" t="s">
        <v>6304</v>
      </c>
      <c r="AH1268" s="79"/>
      <c r="AI1268" s="85" t="s">
        <v>6296</v>
      </c>
      <c r="AJ1268" s="79" t="b">
        <v>0</v>
      </c>
      <c r="AK1268" s="79">
        <v>1</v>
      </c>
      <c r="AL1268" s="85" t="s">
        <v>5647</v>
      </c>
      <c r="AM1268" s="79" t="s">
        <v>6333</v>
      </c>
      <c r="AN1268" s="79" t="b">
        <v>0</v>
      </c>
      <c r="AO1268" s="85" t="s">
        <v>5647</v>
      </c>
      <c r="AP1268" s="79" t="s">
        <v>176</v>
      </c>
      <c r="AQ1268" s="79">
        <v>0</v>
      </c>
      <c r="AR1268" s="79">
        <v>0</v>
      </c>
      <c r="AS1268" s="79"/>
      <c r="AT1268" s="79"/>
      <c r="AU1268" s="79"/>
      <c r="AV1268" s="79"/>
      <c r="AW1268" s="79"/>
      <c r="AX1268" s="79"/>
      <c r="AY1268" s="79"/>
      <c r="AZ1268" s="79"/>
      <c r="BA1268">
        <v>3</v>
      </c>
      <c r="BB1268" s="78" t="str">
        <f>REPLACE(INDEX(GroupVertices[Group], MATCH(Edges[[#This Row],[Vertex 1]],GroupVertices[Vertex],0)),1,1,"")</f>
        <v>3</v>
      </c>
      <c r="BC1268" s="78" t="str">
        <f>REPLACE(INDEX(GroupVertices[Group], MATCH(Edges[[#This Row],[Vertex 2]],GroupVertices[Vertex],0)),1,1,"")</f>
        <v>3</v>
      </c>
      <c r="BD1268" s="48">
        <v>3</v>
      </c>
      <c r="BE1268" s="49">
        <v>17.647058823529413</v>
      </c>
      <c r="BF1268" s="48">
        <v>0</v>
      </c>
      <c r="BG1268" s="49">
        <v>0</v>
      </c>
      <c r="BH1268" s="48">
        <v>0</v>
      </c>
      <c r="BI1268" s="49">
        <v>0</v>
      </c>
      <c r="BJ1268" s="48">
        <v>14</v>
      </c>
      <c r="BK1268" s="49">
        <v>82.352941176470594</v>
      </c>
      <c r="BL1268" s="48">
        <v>17</v>
      </c>
    </row>
    <row r="1269" spans="1:64" x14ac:dyDescent="0.25">
      <c r="A1269" s="64" t="s">
        <v>666</v>
      </c>
      <c r="B1269" s="64" t="s">
        <v>714</v>
      </c>
      <c r="C1269" s="65" t="s">
        <v>15839</v>
      </c>
      <c r="D1269" s="66">
        <v>3</v>
      </c>
      <c r="E1269" s="67" t="s">
        <v>132</v>
      </c>
      <c r="F1269" s="68">
        <v>35</v>
      </c>
      <c r="G1269" s="65"/>
      <c r="H1269" s="69"/>
      <c r="I1269" s="70"/>
      <c r="J1269" s="70"/>
      <c r="K1269" s="34" t="s">
        <v>66</v>
      </c>
      <c r="L1269" s="77">
        <v>1269</v>
      </c>
      <c r="M1269" s="77"/>
      <c r="N1269" s="72"/>
      <c r="O1269" s="79" t="s">
        <v>999</v>
      </c>
      <c r="P1269" s="81">
        <v>43177.599317129629</v>
      </c>
      <c r="Q1269" s="79" t="s">
        <v>1643</v>
      </c>
      <c r="R1269" s="83" t="s">
        <v>2341</v>
      </c>
      <c r="S1269" s="79" t="s">
        <v>2507</v>
      </c>
      <c r="T1269" s="79" t="s">
        <v>2982</v>
      </c>
      <c r="U1269" s="83" t="s">
        <v>3354</v>
      </c>
      <c r="V1269" s="83" t="s">
        <v>3354</v>
      </c>
      <c r="W1269" s="81">
        <v>43177.599317129629</v>
      </c>
      <c r="X1269" s="83" t="s">
        <v>4663</v>
      </c>
      <c r="Y1269" s="79"/>
      <c r="Z1269" s="79"/>
      <c r="AA1269" s="85" t="s">
        <v>5871</v>
      </c>
      <c r="AB1269" s="79"/>
      <c r="AC1269" s="79" t="b">
        <v>0</v>
      </c>
      <c r="AD1269" s="79">
        <v>0</v>
      </c>
      <c r="AE1269" s="85" t="s">
        <v>6296</v>
      </c>
      <c r="AF1269" s="79" t="b">
        <v>0</v>
      </c>
      <c r="AG1269" s="79" t="s">
        <v>6304</v>
      </c>
      <c r="AH1269" s="79"/>
      <c r="AI1269" s="85" t="s">
        <v>6296</v>
      </c>
      <c r="AJ1269" s="79" t="b">
        <v>0</v>
      </c>
      <c r="AK1269" s="79">
        <v>0</v>
      </c>
      <c r="AL1269" s="85" t="s">
        <v>6296</v>
      </c>
      <c r="AM1269" s="79" t="s">
        <v>6359</v>
      </c>
      <c r="AN1269" s="79" t="b">
        <v>0</v>
      </c>
      <c r="AO1269" s="85" t="s">
        <v>5871</v>
      </c>
      <c r="AP1269" s="79" t="s">
        <v>176</v>
      </c>
      <c r="AQ1269" s="79">
        <v>0</v>
      </c>
      <c r="AR1269" s="79">
        <v>0</v>
      </c>
      <c r="AS1269" s="79"/>
      <c r="AT1269" s="79"/>
      <c r="AU1269" s="79"/>
      <c r="AV1269" s="79"/>
      <c r="AW1269" s="79"/>
      <c r="AX1269" s="79"/>
      <c r="AY1269" s="79"/>
      <c r="AZ1269" s="79"/>
      <c r="BA1269">
        <v>1</v>
      </c>
      <c r="BB1269" s="78" t="str">
        <f>REPLACE(INDEX(GroupVertices[Group], MATCH(Edges[[#This Row],[Vertex 1]],GroupVertices[Vertex],0)),1,1,"")</f>
        <v>3</v>
      </c>
      <c r="BC1269" s="78" t="str">
        <f>REPLACE(INDEX(GroupVertices[Group], MATCH(Edges[[#This Row],[Vertex 2]],GroupVertices[Vertex],0)),1,1,"")</f>
        <v>3</v>
      </c>
      <c r="BD1269" s="48">
        <v>0</v>
      </c>
      <c r="BE1269" s="49">
        <v>0</v>
      </c>
      <c r="BF1269" s="48">
        <v>0</v>
      </c>
      <c r="BG1269" s="49">
        <v>0</v>
      </c>
      <c r="BH1269" s="48">
        <v>0</v>
      </c>
      <c r="BI1269" s="49">
        <v>0</v>
      </c>
      <c r="BJ1269" s="48">
        <v>10</v>
      </c>
      <c r="BK1269" s="49">
        <v>100</v>
      </c>
      <c r="BL1269" s="48">
        <v>10</v>
      </c>
    </row>
    <row r="1270" spans="1:64" x14ac:dyDescent="0.25">
      <c r="A1270" s="64" t="s">
        <v>714</v>
      </c>
      <c r="B1270" s="64" t="s">
        <v>666</v>
      </c>
      <c r="C1270" s="65" t="s">
        <v>15839</v>
      </c>
      <c r="D1270" s="66">
        <v>3</v>
      </c>
      <c r="E1270" s="67" t="s">
        <v>132</v>
      </c>
      <c r="F1270" s="68">
        <v>35</v>
      </c>
      <c r="G1270" s="65"/>
      <c r="H1270" s="69"/>
      <c r="I1270" s="70"/>
      <c r="J1270" s="70"/>
      <c r="K1270" s="34" t="s">
        <v>66</v>
      </c>
      <c r="L1270" s="77">
        <v>1270</v>
      </c>
      <c r="M1270" s="77"/>
      <c r="N1270" s="72"/>
      <c r="O1270" s="79" t="s">
        <v>999</v>
      </c>
      <c r="P1270" s="81">
        <v>43178.604444444441</v>
      </c>
      <c r="Q1270" s="79" t="s">
        <v>1644</v>
      </c>
      <c r="R1270" s="83" t="s">
        <v>2341</v>
      </c>
      <c r="S1270" s="79" t="s">
        <v>2507</v>
      </c>
      <c r="T1270" s="79" t="s">
        <v>2982</v>
      </c>
      <c r="U1270" s="83" t="s">
        <v>3354</v>
      </c>
      <c r="V1270" s="83" t="s">
        <v>3354</v>
      </c>
      <c r="W1270" s="81">
        <v>43178.604444444441</v>
      </c>
      <c r="X1270" s="83" t="s">
        <v>4664</v>
      </c>
      <c r="Y1270" s="79"/>
      <c r="Z1270" s="79"/>
      <c r="AA1270" s="85" t="s">
        <v>5872</v>
      </c>
      <c r="AB1270" s="79"/>
      <c r="AC1270" s="79" t="b">
        <v>0</v>
      </c>
      <c r="AD1270" s="79">
        <v>0</v>
      </c>
      <c r="AE1270" s="85" t="s">
        <v>6296</v>
      </c>
      <c r="AF1270" s="79" t="b">
        <v>0</v>
      </c>
      <c r="AG1270" s="79" t="s">
        <v>6304</v>
      </c>
      <c r="AH1270" s="79"/>
      <c r="AI1270" s="85" t="s">
        <v>6296</v>
      </c>
      <c r="AJ1270" s="79" t="b">
        <v>0</v>
      </c>
      <c r="AK1270" s="79">
        <v>1</v>
      </c>
      <c r="AL1270" s="85" t="s">
        <v>5871</v>
      </c>
      <c r="AM1270" s="79" t="s">
        <v>6338</v>
      </c>
      <c r="AN1270" s="79" t="b">
        <v>0</v>
      </c>
      <c r="AO1270" s="85" t="s">
        <v>5871</v>
      </c>
      <c r="AP1270" s="79" t="s">
        <v>176</v>
      </c>
      <c r="AQ1270" s="79">
        <v>0</v>
      </c>
      <c r="AR1270" s="79">
        <v>0</v>
      </c>
      <c r="AS1270" s="79"/>
      <c r="AT1270" s="79"/>
      <c r="AU1270" s="79"/>
      <c r="AV1270" s="79"/>
      <c r="AW1270" s="79"/>
      <c r="AX1270" s="79"/>
      <c r="AY1270" s="79"/>
      <c r="AZ1270" s="79"/>
      <c r="BA1270">
        <v>1</v>
      </c>
      <c r="BB1270" s="78" t="str">
        <f>REPLACE(INDEX(GroupVertices[Group], MATCH(Edges[[#This Row],[Vertex 1]],GroupVertices[Vertex],0)),1,1,"")</f>
        <v>3</v>
      </c>
      <c r="BC1270" s="78" t="str">
        <f>REPLACE(INDEX(GroupVertices[Group], MATCH(Edges[[#This Row],[Vertex 2]],GroupVertices[Vertex],0)),1,1,"")</f>
        <v>3</v>
      </c>
      <c r="BD1270" s="48">
        <v>0</v>
      </c>
      <c r="BE1270" s="49">
        <v>0</v>
      </c>
      <c r="BF1270" s="48">
        <v>0</v>
      </c>
      <c r="BG1270" s="49">
        <v>0</v>
      </c>
      <c r="BH1270" s="48">
        <v>0</v>
      </c>
      <c r="BI1270" s="49">
        <v>0</v>
      </c>
      <c r="BJ1270" s="48">
        <v>12</v>
      </c>
      <c r="BK1270" s="49">
        <v>100</v>
      </c>
      <c r="BL1270" s="48">
        <v>12</v>
      </c>
    </row>
    <row r="1271" spans="1:64" x14ac:dyDescent="0.25">
      <c r="A1271" s="64" t="s">
        <v>715</v>
      </c>
      <c r="B1271" s="64" t="s">
        <v>715</v>
      </c>
      <c r="C1271" s="65" t="s">
        <v>15839</v>
      </c>
      <c r="D1271" s="66">
        <v>3</v>
      </c>
      <c r="E1271" s="67" t="s">
        <v>132</v>
      </c>
      <c r="F1271" s="68">
        <v>35</v>
      </c>
      <c r="G1271" s="65"/>
      <c r="H1271" s="69"/>
      <c r="I1271" s="70"/>
      <c r="J1271" s="70"/>
      <c r="K1271" s="34" t="s">
        <v>65</v>
      </c>
      <c r="L1271" s="77">
        <v>1271</v>
      </c>
      <c r="M1271" s="77"/>
      <c r="N1271" s="72"/>
      <c r="O1271" s="79" t="s">
        <v>176</v>
      </c>
      <c r="P1271" s="81">
        <v>43178.610439814816</v>
      </c>
      <c r="Q1271" s="79" t="s">
        <v>1645</v>
      </c>
      <c r="R1271" s="83" t="s">
        <v>2342</v>
      </c>
      <c r="S1271" s="79" t="s">
        <v>2622</v>
      </c>
      <c r="T1271" s="79" t="s">
        <v>2983</v>
      </c>
      <c r="U1271" s="83" t="s">
        <v>3355</v>
      </c>
      <c r="V1271" s="83" t="s">
        <v>3355</v>
      </c>
      <c r="W1271" s="81">
        <v>43178.610439814816</v>
      </c>
      <c r="X1271" s="83" t="s">
        <v>4665</v>
      </c>
      <c r="Y1271" s="79"/>
      <c r="Z1271" s="79"/>
      <c r="AA1271" s="85" t="s">
        <v>5873</v>
      </c>
      <c r="AB1271" s="79"/>
      <c r="AC1271" s="79" t="b">
        <v>0</v>
      </c>
      <c r="AD1271" s="79">
        <v>1</v>
      </c>
      <c r="AE1271" s="85" t="s">
        <v>6296</v>
      </c>
      <c r="AF1271" s="79" t="b">
        <v>0</v>
      </c>
      <c r="AG1271" s="79" t="s">
        <v>6304</v>
      </c>
      <c r="AH1271" s="79"/>
      <c r="AI1271" s="85" t="s">
        <v>6296</v>
      </c>
      <c r="AJ1271" s="79" t="b">
        <v>0</v>
      </c>
      <c r="AK1271" s="79">
        <v>0</v>
      </c>
      <c r="AL1271" s="85" t="s">
        <v>6296</v>
      </c>
      <c r="AM1271" s="79" t="s">
        <v>6330</v>
      </c>
      <c r="AN1271" s="79" t="b">
        <v>0</v>
      </c>
      <c r="AO1271" s="85" t="s">
        <v>5873</v>
      </c>
      <c r="AP1271" s="79" t="s">
        <v>176</v>
      </c>
      <c r="AQ1271" s="79">
        <v>0</v>
      </c>
      <c r="AR1271" s="79">
        <v>0</v>
      </c>
      <c r="AS1271" s="79"/>
      <c r="AT1271" s="79"/>
      <c r="AU1271" s="79"/>
      <c r="AV1271" s="79"/>
      <c r="AW1271" s="79"/>
      <c r="AX1271" s="79"/>
      <c r="AY1271" s="79"/>
      <c r="AZ1271" s="79"/>
      <c r="BA1271">
        <v>1</v>
      </c>
      <c r="BB1271" s="78" t="str">
        <f>REPLACE(INDEX(GroupVertices[Group], MATCH(Edges[[#This Row],[Vertex 1]],GroupVertices[Vertex],0)),1,1,"")</f>
        <v>1</v>
      </c>
      <c r="BC1271" s="78" t="str">
        <f>REPLACE(INDEX(GroupVertices[Group], MATCH(Edges[[#This Row],[Vertex 2]],GroupVertices[Vertex],0)),1,1,"")</f>
        <v>1</v>
      </c>
      <c r="BD1271" s="48">
        <v>1</v>
      </c>
      <c r="BE1271" s="49">
        <v>4.3478260869565215</v>
      </c>
      <c r="BF1271" s="48">
        <v>0</v>
      </c>
      <c r="BG1271" s="49">
        <v>0</v>
      </c>
      <c r="BH1271" s="48">
        <v>0</v>
      </c>
      <c r="BI1271" s="49">
        <v>0</v>
      </c>
      <c r="BJ1271" s="48">
        <v>22</v>
      </c>
      <c r="BK1271" s="49">
        <v>95.652173913043484</v>
      </c>
      <c r="BL1271" s="48">
        <v>23</v>
      </c>
    </row>
    <row r="1272" spans="1:64" x14ac:dyDescent="0.25">
      <c r="A1272" s="64" t="s">
        <v>716</v>
      </c>
      <c r="B1272" s="64" t="s">
        <v>717</v>
      </c>
      <c r="C1272" s="65" t="s">
        <v>15840</v>
      </c>
      <c r="D1272" s="66">
        <v>3.5</v>
      </c>
      <c r="E1272" s="67" t="s">
        <v>136</v>
      </c>
      <c r="F1272" s="68">
        <v>33.357142857142854</v>
      </c>
      <c r="G1272" s="65"/>
      <c r="H1272" s="69"/>
      <c r="I1272" s="70"/>
      <c r="J1272" s="70"/>
      <c r="K1272" s="34" t="s">
        <v>66</v>
      </c>
      <c r="L1272" s="77">
        <v>1272</v>
      </c>
      <c r="M1272" s="77"/>
      <c r="N1272" s="72"/>
      <c r="O1272" s="79" t="s">
        <v>999</v>
      </c>
      <c r="P1272" s="81">
        <v>43165.634259259263</v>
      </c>
      <c r="Q1272" s="79" t="s">
        <v>1646</v>
      </c>
      <c r="R1272" s="83" t="s">
        <v>2343</v>
      </c>
      <c r="S1272" s="79" t="s">
        <v>2512</v>
      </c>
      <c r="T1272" s="79" t="s">
        <v>2984</v>
      </c>
      <c r="U1272" s="79"/>
      <c r="V1272" s="83" t="s">
        <v>3837</v>
      </c>
      <c r="W1272" s="81">
        <v>43165.634259259263</v>
      </c>
      <c r="X1272" s="83" t="s">
        <v>4666</v>
      </c>
      <c r="Y1272" s="79"/>
      <c r="Z1272" s="79"/>
      <c r="AA1272" s="85" t="s">
        <v>5874</v>
      </c>
      <c r="AB1272" s="79"/>
      <c r="AC1272" s="79" t="b">
        <v>0</v>
      </c>
      <c r="AD1272" s="79">
        <v>1</v>
      </c>
      <c r="AE1272" s="85" t="s">
        <v>6296</v>
      </c>
      <c r="AF1272" s="79" t="b">
        <v>0</v>
      </c>
      <c r="AG1272" s="79" t="s">
        <v>6304</v>
      </c>
      <c r="AH1272" s="79"/>
      <c r="AI1272" s="85" t="s">
        <v>6296</v>
      </c>
      <c r="AJ1272" s="79" t="b">
        <v>0</v>
      </c>
      <c r="AK1272" s="79">
        <v>1</v>
      </c>
      <c r="AL1272" s="85" t="s">
        <v>6296</v>
      </c>
      <c r="AM1272" s="79" t="s">
        <v>6336</v>
      </c>
      <c r="AN1272" s="79" t="b">
        <v>0</v>
      </c>
      <c r="AO1272" s="85" t="s">
        <v>5874</v>
      </c>
      <c r="AP1272" s="79" t="s">
        <v>6415</v>
      </c>
      <c r="AQ1272" s="79">
        <v>0</v>
      </c>
      <c r="AR1272" s="79">
        <v>0</v>
      </c>
      <c r="AS1272" s="79"/>
      <c r="AT1272" s="79"/>
      <c r="AU1272" s="79"/>
      <c r="AV1272" s="79"/>
      <c r="AW1272" s="79"/>
      <c r="AX1272" s="79"/>
      <c r="AY1272" s="79"/>
      <c r="AZ1272" s="79"/>
      <c r="BA1272">
        <v>2</v>
      </c>
      <c r="BB1272" s="78" t="str">
        <f>REPLACE(INDEX(GroupVertices[Group], MATCH(Edges[[#This Row],[Vertex 1]],GroupVertices[Vertex],0)),1,1,"")</f>
        <v>41</v>
      </c>
      <c r="BC1272" s="78" t="str">
        <f>REPLACE(INDEX(GroupVertices[Group], MATCH(Edges[[#This Row],[Vertex 2]],GroupVertices[Vertex],0)),1,1,"")</f>
        <v>41</v>
      </c>
      <c r="BD1272" s="48">
        <v>0</v>
      </c>
      <c r="BE1272" s="49">
        <v>0</v>
      </c>
      <c r="BF1272" s="48">
        <v>2</v>
      </c>
      <c r="BG1272" s="49">
        <v>5.1282051282051286</v>
      </c>
      <c r="BH1272" s="48">
        <v>0</v>
      </c>
      <c r="BI1272" s="49">
        <v>0</v>
      </c>
      <c r="BJ1272" s="48">
        <v>37</v>
      </c>
      <c r="BK1272" s="49">
        <v>94.871794871794876</v>
      </c>
      <c r="BL1272" s="48">
        <v>39</v>
      </c>
    </row>
    <row r="1273" spans="1:64" x14ac:dyDescent="0.25">
      <c r="A1273" s="64" t="s">
        <v>716</v>
      </c>
      <c r="B1273" s="64" t="s">
        <v>717</v>
      </c>
      <c r="C1273" s="65" t="s">
        <v>15840</v>
      </c>
      <c r="D1273" s="66">
        <v>3.5</v>
      </c>
      <c r="E1273" s="67" t="s">
        <v>136</v>
      </c>
      <c r="F1273" s="68">
        <v>33.357142857142854</v>
      </c>
      <c r="G1273" s="65"/>
      <c r="H1273" s="69"/>
      <c r="I1273" s="70"/>
      <c r="J1273" s="70"/>
      <c r="K1273" s="34" t="s">
        <v>66</v>
      </c>
      <c r="L1273" s="77">
        <v>1273</v>
      </c>
      <c r="M1273" s="77"/>
      <c r="N1273" s="72"/>
      <c r="O1273" s="79" t="s">
        <v>999</v>
      </c>
      <c r="P1273" s="81">
        <v>43177.563773148147</v>
      </c>
      <c r="Q1273" s="79" t="s">
        <v>1647</v>
      </c>
      <c r="R1273" s="83" t="s">
        <v>2344</v>
      </c>
      <c r="S1273" s="79" t="s">
        <v>2512</v>
      </c>
      <c r="T1273" s="79" t="s">
        <v>2985</v>
      </c>
      <c r="U1273" s="79"/>
      <c r="V1273" s="83" t="s">
        <v>3837</v>
      </c>
      <c r="W1273" s="81">
        <v>43177.563773148147</v>
      </c>
      <c r="X1273" s="83" t="s">
        <v>4667</v>
      </c>
      <c r="Y1273" s="79"/>
      <c r="Z1273" s="79"/>
      <c r="AA1273" s="85" t="s">
        <v>5875</v>
      </c>
      <c r="AB1273" s="79"/>
      <c r="AC1273" s="79" t="b">
        <v>0</v>
      </c>
      <c r="AD1273" s="79">
        <v>1</v>
      </c>
      <c r="AE1273" s="85" t="s">
        <v>6296</v>
      </c>
      <c r="AF1273" s="79" t="b">
        <v>0</v>
      </c>
      <c r="AG1273" s="79" t="s">
        <v>6304</v>
      </c>
      <c r="AH1273" s="79"/>
      <c r="AI1273" s="85" t="s">
        <v>6296</v>
      </c>
      <c r="AJ1273" s="79" t="b">
        <v>0</v>
      </c>
      <c r="AK1273" s="79">
        <v>1</v>
      </c>
      <c r="AL1273" s="85" t="s">
        <v>6296</v>
      </c>
      <c r="AM1273" s="79" t="s">
        <v>6336</v>
      </c>
      <c r="AN1273" s="79" t="b">
        <v>0</v>
      </c>
      <c r="AO1273" s="85" t="s">
        <v>5875</v>
      </c>
      <c r="AP1273" s="79" t="s">
        <v>6415</v>
      </c>
      <c r="AQ1273" s="79">
        <v>0</v>
      </c>
      <c r="AR1273" s="79">
        <v>0</v>
      </c>
      <c r="AS1273" s="79"/>
      <c r="AT1273" s="79"/>
      <c r="AU1273" s="79"/>
      <c r="AV1273" s="79"/>
      <c r="AW1273" s="79"/>
      <c r="AX1273" s="79"/>
      <c r="AY1273" s="79"/>
      <c r="AZ1273" s="79"/>
      <c r="BA1273">
        <v>2</v>
      </c>
      <c r="BB1273" s="78" t="str">
        <f>REPLACE(INDEX(GroupVertices[Group], MATCH(Edges[[#This Row],[Vertex 1]],GroupVertices[Vertex],0)),1,1,"")</f>
        <v>41</v>
      </c>
      <c r="BC1273" s="78" t="str">
        <f>REPLACE(INDEX(GroupVertices[Group], MATCH(Edges[[#This Row],[Vertex 2]],GroupVertices[Vertex],0)),1,1,"")</f>
        <v>41</v>
      </c>
      <c r="BD1273" s="48">
        <v>0</v>
      </c>
      <c r="BE1273" s="49">
        <v>0</v>
      </c>
      <c r="BF1273" s="48">
        <v>0</v>
      </c>
      <c r="BG1273" s="49">
        <v>0</v>
      </c>
      <c r="BH1273" s="48">
        <v>0</v>
      </c>
      <c r="BI1273" s="49">
        <v>0</v>
      </c>
      <c r="BJ1273" s="48">
        <v>31</v>
      </c>
      <c r="BK1273" s="49">
        <v>100</v>
      </c>
      <c r="BL1273" s="48">
        <v>31</v>
      </c>
    </row>
    <row r="1274" spans="1:64" x14ac:dyDescent="0.25">
      <c r="A1274" s="64" t="s">
        <v>716</v>
      </c>
      <c r="B1274" s="64" t="s">
        <v>716</v>
      </c>
      <c r="C1274" s="65" t="s">
        <v>15839</v>
      </c>
      <c r="D1274" s="66">
        <v>3</v>
      </c>
      <c r="E1274" s="67" t="s">
        <v>132</v>
      </c>
      <c r="F1274" s="68">
        <v>35</v>
      </c>
      <c r="G1274" s="65"/>
      <c r="H1274" s="69"/>
      <c r="I1274" s="70"/>
      <c r="J1274" s="70"/>
      <c r="K1274" s="34" t="s">
        <v>65</v>
      </c>
      <c r="L1274" s="77">
        <v>1274</v>
      </c>
      <c r="M1274" s="77"/>
      <c r="N1274" s="72"/>
      <c r="O1274" s="79" t="s">
        <v>176</v>
      </c>
      <c r="P1274" s="81">
        <v>43167.687557870369</v>
      </c>
      <c r="Q1274" s="79" t="s">
        <v>1648</v>
      </c>
      <c r="R1274" s="83" t="s">
        <v>2345</v>
      </c>
      <c r="S1274" s="79" t="s">
        <v>2535</v>
      </c>
      <c r="T1274" s="79" t="s">
        <v>731</v>
      </c>
      <c r="U1274" s="83" t="s">
        <v>3356</v>
      </c>
      <c r="V1274" s="83" t="s">
        <v>3356</v>
      </c>
      <c r="W1274" s="81">
        <v>43167.687557870369</v>
      </c>
      <c r="X1274" s="83" t="s">
        <v>4668</v>
      </c>
      <c r="Y1274" s="79"/>
      <c r="Z1274" s="79"/>
      <c r="AA1274" s="85" t="s">
        <v>5876</v>
      </c>
      <c r="AB1274" s="79"/>
      <c r="AC1274" s="79" t="b">
        <v>0</v>
      </c>
      <c r="AD1274" s="79">
        <v>0</v>
      </c>
      <c r="AE1274" s="85" t="s">
        <v>6296</v>
      </c>
      <c r="AF1274" s="79" t="b">
        <v>0</v>
      </c>
      <c r="AG1274" s="79" t="s">
        <v>6304</v>
      </c>
      <c r="AH1274" s="79"/>
      <c r="AI1274" s="85" t="s">
        <v>6296</v>
      </c>
      <c r="AJ1274" s="79" t="b">
        <v>0</v>
      </c>
      <c r="AK1274" s="79">
        <v>0</v>
      </c>
      <c r="AL1274" s="85" t="s">
        <v>6296</v>
      </c>
      <c r="AM1274" s="79" t="s">
        <v>6357</v>
      </c>
      <c r="AN1274" s="79" t="b">
        <v>0</v>
      </c>
      <c r="AO1274" s="85" t="s">
        <v>5876</v>
      </c>
      <c r="AP1274" s="79" t="s">
        <v>176</v>
      </c>
      <c r="AQ1274" s="79">
        <v>0</v>
      </c>
      <c r="AR1274" s="79">
        <v>0</v>
      </c>
      <c r="AS1274" s="79"/>
      <c r="AT1274" s="79"/>
      <c r="AU1274" s="79"/>
      <c r="AV1274" s="79"/>
      <c r="AW1274" s="79"/>
      <c r="AX1274" s="79"/>
      <c r="AY1274" s="79"/>
      <c r="AZ1274" s="79"/>
      <c r="BA1274">
        <v>1</v>
      </c>
      <c r="BB1274" s="78" t="str">
        <f>REPLACE(INDEX(GroupVertices[Group], MATCH(Edges[[#This Row],[Vertex 1]],GroupVertices[Vertex],0)),1,1,"")</f>
        <v>41</v>
      </c>
      <c r="BC1274" s="78" t="str">
        <f>REPLACE(INDEX(GroupVertices[Group], MATCH(Edges[[#This Row],[Vertex 2]],GroupVertices[Vertex],0)),1,1,"")</f>
        <v>41</v>
      </c>
      <c r="BD1274" s="48">
        <v>0</v>
      </c>
      <c r="BE1274" s="49">
        <v>0</v>
      </c>
      <c r="BF1274" s="48">
        <v>0</v>
      </c>
      <c r="BG1274" s="49">
        <v>0</v>
      </c>
      <c r="BH1274" s="48">
        <v>0</v>
      </c>
      <c r="BI1274" s="49">
        <v>0</v>
      </c>
      <c r="BJ1274" s="48">
        <v>9</v>
      </c>
      <c r="BK1274" s="49">
        <v>100</v>
      </c>
      <c r="BL1274" s="48">
        <v>9</v>
      </c>
    </row>
    <row r="1275" spans="1:64" x14ac:dyDescent="0.25">
      <c r="A1275" s="64" t="s">
        <v>717</v>
      </c>
      <c r="B1275" s="64" t="s">
        <v>716</v>
      </c>
      <c r="C1275" s="65" t="s">
        <v>15840</v>
      </c>
      <c r="D1275" s="66">
        <v>3.5</v>
      </c>
      <c r="E1275" s="67" t="s">
        <v>136</v>
      </c>
      <c r="F1275" s="68">
        <v>33.357142857142854</v>
      </c>
      <c r="G1275" s="65"/>
      <c r="H1275" s="69"/>
      <c r="I1275" s="70"/>
      <c r="J1275" s="70"/>
      <c r="K1275" s="34" t="s">
        <v>66</v>
      </c>
      <c r="L1275" s="77">
        <v>1275</v>
      </c>
      <c r="M1275" s="77"/>
      <c r="N1275" s="72"/>
      <c r="O1275" s="79" t="s">
        <v>999</v>
      </c>
      <c r="P1275" s="81">
        <v>43166.654270833336</v>
      </c>
      <c r="Q1275" s="79" t="s">
        <v>1649</v>
      </c>
      <c r="R1275" s="79"/>
      <c r="S1275" s="79"/>
      <c r="T1275" s="79" t="s">
        <v>2984</v>
      </c>
      <c r="U1275" s="79"/>
      <c r="V1275" s="83" t="s">
        <v>3838</v>
      </c>
      <c r="W1275" s="81">
        <v>43166.654270833336</v>
      </c>
      <c r="X1275" s="83" t="s">
        <v>4669</v>
      </c>
      <c r="Y1275" s="79"/>
      <c r="Z1275" s="79"/>
      <c r="AA1275" s="85" t="s">
        <v>5877</v>
      </c>
      <c r="AB1275" s="79"/>
      <c r="AC1275" s="79" t="b">
        <v>0</v>
      </c>
      <c r="AD1275" s="79">
        <v>0</v>
      </c>
      <c r="AE1275" s="85" t="s">
        <v>6296</v>
      </c>
      <c r="AF1275" s="79" t="b">
        <v>0</v>
      </c>
      <c r="AG1275" s="79" t="s">
        <v>6304</v>
      </c>
      <c r="AH1275" s="79"/>
      <c r="AI1275" s="85" t="s">
        <v>6296</v>
      </c>
      <c r="AJ1275" s="79" t="b">
        <v>0</v>
      </c>
      <c r="AK1275" s="79">
        <v>1</v>
      </c>
      <c r="AL1275" s="85" t="s">
        <v>5874</v>
      </c>
      <c r="AM1275" s="79" t="s">
        <v>6328</v>
      </c>
      <c r="AN1275" s="79" t="b">
        <v>0</v>
      </c>
      <c r="AO1275" s="85" t="s">
        <v>5874</v>
      </c>
      <c r="AP1275" s="79" t="s">
        <v>176</v>
      </c>
      <c r="AQ1275" s="79">
        <v>0</v>
      </c>
      <c r="AR1275" s="79">
        <v>0</v>
      </c>
      <c r="AS1275" s="79"/>
      <c r="AT1275" s="79"/>
      <c r="AU1275" s="79"/>
      <c r="AV1275" s="79"/>
      <c r="AW1275" s="79"/>
      <c r="AX1275" s="79"/>
      <c r="AY1275" s="79"/>
      <c r="AZ1275" s="79"/>
      <c r="BA1275">
        <v>2</v>
      </c>
      <c r="BB1275" s="78" t="str">
        <f>REPLACE(INDEX(GroupVertices[Group], MATCH(Edges[[#This Row],[Vertex 1]],GroupVertices[Vertex],0)),1,1,"")</f>
        <v>41</v>
      </c>
      <c r="BC1275" s="78" t="str">
        <f>REPLACE(INDEX(GroupVertices[Group], MATCH(Edges[[#This Row],[Vertex 2]],GroupVertices[Vertex],0)),1,1,"")</f>
        <v>41</v>
      </c>
      <c r="BD1275" s="48">
        <v>0</v>
      </c>
      <c r="BE1275" s="49">
        <v>0</v>
      </c>
      <c r="BF1275" s="48">
        <v>0</v>
      </c>
      <c r="BG1275" s="49">
        <v>0</v>
      </c>
      <c r="BH1275" s="48">
        <v>0</v>
      </c>
      <c r="BI1275" s="49">
        <v>0</v>
      </c>
      <c r="BJ1275" s="48">
        <v>20</v>
      </c>
      <c r="BK1275" s="49">
        <v>100</v>
      </c>
      <c r="BL1275" s="48">
        <v>20</v>
      </c>
    </row>
    <row r="1276" spans="1:64" x14ac:dyDescent="0.25">
      <c r="A1276" s="64" t="s">
        <v>717</v>
      </c>
      <c r="B1276" s="64" t="s">
        <v>716</v>
      </c>
      <c r="C1276" s="65" t="s">
        <v>15840</v>
      </c>
      <c r="D1276" s="66">
        <v>3.5</v>
      </c>
      <c r="E1276" s="67" t="s">
        <v>136</v>
      </c>
      <c r="F1276" s="68">
        <v>33.357142857142854</v>
      </c>
      <c r="G1276" s="65"/>
      <c r="H1276" s="69"/>
      <c r="I1276" s="70"/>
      <c r="J1276" s="70"/>
      <c r="K1276" s="34" t="s">
        <v>66</v>
      </c>
      <c r="L1276" s="77">
        <v>1276</v>
      </c>
      <c r="M1276" s="77"/>
      <c r="N1276" s="72"/>
      <c r="O1276" s="79" t="s">
        <v>999</v>
      </c>
      <c r="P1276" s="81">
        <v>43178.612071759257</v>
      </c>
      <c r="Q1276" s="79" t="s">
        <v>1650</v>
      </c>
      <c r="R1276" s="79"/>
      <c r="S1276" s="79"/>
      <c r="T1276" s="79" t="s">
        <v>2985</v>
      </c>
      <c r="U1276" s="79"/>
      <c r="V1276" s="83" t="s">
        <v>3838</v>
      </c>
      <c r="W1276" s="81">
        <v>43178.612071759257</v>
      </c>
      <c r="X1276" s="83" t="s">
        <v>4670</v>
      </c>
      <c r="Y1276" s="79"/>
      <c r="Z1276" s="79"/>
      <c r="AA1276" s="85" t="s">
        <v>5878</v>
      </c>
      <c r="AB1276" s="79"/>
      <c r="AC1276" s="79" t="b">
        <v>0</v>
      </c>
      <c r="AD1276" s="79">
        <v>0</v>
      </c>
      <c r="AE1276" s="85" t="s">
        <v>6296</v>
      </c>
      <c r="AF1276" s="79" t="b">
        <v>0</v>
      </c>
      <c r="AG1276" s="79" t="s">
        <v>6304</v>
      </c>
      <c r="AH1276" s="79"/>
      <c r="AI1276" s="85" t="s">
        <v>6296</v>
      </c>
      <c r="AJ1276" s="79" t="b">
        <v>0</v>
      </c>
      <c r="AK1276" s="79">
        <v>1</v>
      </c>
      <c r="AL1276" s="85" t="s">
        <v>5875</v>
      </c>
      <c r="AM1276" s="79" t="s">
        <v>6328</v>
      </c>
      <c r="AN1276" s="79" t="b">
        <v>0</v>
      </c>
      <c r="AO1276" s="85" t="s">
        <v>5875</v>
      </c>
      <c r="AP1276" s="79" t="s">
        <v>176</v>
      </c>
      <c r="AQ1276" s="79">
        <v>0</v>
      </c>
      <c r="AR1276" s="79">
        <v>0</v>
      </c>
      <c r="AS1276" s="79"/>
      <c r="AT1276" s="79"/>
      <c r="AU1276" s="79"/>
      <c r="AV1276" s="79"/>
      <c r="AW1276" s="79"/>
      <c r="AX1276" s="79"/>
      <c r="AY1276" s="79"/>
      <c r="AZ1276" s="79"/>
      <c r="BA1276">
        <v>2</v>
      </c>
      <c r="BB1276" s="78" t="str">
        <f>REPLACE(INDEX(GroupVertices[Group], MATCH(Edges[[#This Row],[Vertex 1]],GroupVertices[Vertex],0)),1,1,"")</f>
        <v>41</v>
      </c>
      <c r="BC1276" s="78" t="str">
        <f>REPLACE(INDEX(GroupVertices[Group], MATCH(Edges[[#This Row],[Vertex 2]],GroupVertices[Vertex],0)),1,1,"")</f>
        <v>41</v>
      </c>
      <c r="BD1276" s="48">
        <v>0</v>
      </c>
      <c r="BE1276" s="49">
        <v>0</v>
      </c>
      <c r="BF1276" s="48">
        <v>0</v>
      </c>
      <c r="BG1276" s="49">
        <v>0</v>
      </c>
      <c r="BH1276" s="48">
        <v>0</v>
      </c>
      <c r="BI1276" s="49">
        <v>0</v>
      </c>
      <c r="BJ1276" s="48">
        <v>19</v>
      </c>
      <c r="BK1276" s="49">
        <v>100</v>
      </c>
      <c r="BL1276" s="48">
        <v>19</v>
      </c>
    </row>
    <row r="1277" spans="1:64" x14ac:dyDescent="0.25">
      <c r="A1277" s="64" t="s">
        <v>718</v>
      </c>
      <c r="B1277" s="64" t="s">
        <v>718</v>
      </c>
      <c r="C1277" s="65" t="s">
        <v>15839</v>
      </c>
      <c r="D1277" s="66">
        <v>3</v>
      </c>
      <c r="E1277" s="67" t="s">
        <v>132</v>
      </c>
      <c r="F1277" s="68">
        <v>35</v>
      </c>
      <c r="G1277" s="65"/>
      <c r="H1277" s="69"/>
      <c r="I1277" s="70"/>
      <c r="J1277" s="70"/>
      <c r="K1277" s="34" t="s">
        <v>65</v>
      </c>
      <c r="L1277" s="77">
        <v>1277</v>
      </c>
      <c r="M1277" s="77"/>
      <c r="N1277" s="72"/>
      <c r="O1277" s="79" t="s">
        <v>176</v>
      </c>
      <c r="P1277" s="81">
        <v>43177.115289351852</v>
      </c>
      <c r="Q1277" s="79" t="s">
        <v>1651</v>
      </c>
      <c r="R1277" s="83" t="s">
        <v>2346</v>
      </c>
      <c r="S1277" s="79" t="s">
        <v>2623</v>
      </c>
      <c r="T1277" s="79" t="s">
        <v>2680</v>
      </c>
      <c r="U1277" s="83" t="s">
        <v>3357</v>
      </c>
      <c r="V1277" s="83" t="s">
        <v>3357</v>
      </c>
      <c r="W1277" s="81">
        <v>43177.115289351852</v>
      </c>
      <c r="X1277" s="83" t="s">
        <v>4671</v>
      </c>
      <c r="Y1277" s="79"/>
      <c r="Z1277" s="79"/>
      <c r="AA1277" s="85" t="s">
        <v>5879</v>
      </c>
      <c r="AB1277" s="79"/>
      <c r="AC1277" s="79" t="b">
        <v>0</v>
      </c>
      <c r="AD1277" s="79">
        <v>1</v>
      </c>
      <c r="AE1277" s="85" t="s">
        <v>6296</v>
      </c>
      <c r="AF1277" s="79" t="b">
        <v>0</v>
      </c>
      <c r="AG1277" s="79" t="s">
        <v>6304</v>
      </c>
      <c r="AH1277" s="79"/>
      <c r="AI1277" s="85" t="s">
        <v>6296</v>
      </c>
      <c r="AJ1277" s="79" t="b">
        <v>0</v>
      </c>
      <c r="AK1277" s="79">
        <v>1</v>
      </c>
      <c r="AL1277" s="85" t="s">
        <v>6296</v>
      </c>
      <c r="AM1277" s="79" t="s">
        <v>6330</v>
      </c>
      <c r="AN1277" s="79" t="b">
        <v>0</v>
      </c>
      <c r="AO1277" s="85" t="s">
        <v>5879</v>
      </c>
      <c r="AP1277" s="79" t="s">
        <v>6415</v>
      </c>
      <c r="AQ1277" s="79">
        <v>0</v>
      </c>
      <c r="AR1277" s="79">
        <v>0</v>
      </c>
      <c r="AS1277" s="79"/>
      <c r="AT1277" s="79"/>
      <c r="AU1277" s="79"/>
      <c r="AV1277" s="79"/>
      <c r="AW1277" s="79"/>
      <c r="AX1277" s="79"/>
      <c r="AY1277" s="79"/>
      <c r="AZ1277" s="79"/>
      <c r="BA1277">
        <v>1</v>
      </c>
      <c r="BB1277" s="78" t="str">
        <f>REPLACE(INDEX(GroupVertices[Group], MATCH(Edges[[#This Row],[Vertex 1]],GroupVertices[Vertex],0)),1,1,"")</f>
        <v>41</v>
      </c>
      <c r="BC1277" s="78" t="str">
        <f>REPLACE(INDEX(GroupVertices[Group], MATCH(Edges[[#This Row],[Vertex 2]],GroupVertices[Vertex],0)),1,1,"")</f>
        <v>41</v>
      </c>
      <c r="BD1277" s="48">
        <v>0</v>
      </c>
      <c r="BE1277" s="49">
        <v>0</v>
      </c>
      <c r="BF1277" s="48">
        <v>0</v>
      </c>
      <c r="BG1277" s="49">
        <v>0</v>
      </c>
      <c r="BH1277" s="48">
        <v>0</v>
      </c>
      <c r="BI1277" s="49">
        <v>0</v>
      </c>
      <c r="BJ1277" s="48">
        <v>12</v>
      </c>
      <c r="BK1277" s="49">
        <v>100</v>
      </c>
      <c r="BL1277" s="48">
        <v>12</v>
      </c>
    </row>
    <row r="1278" spans="1:64" x14ac:dyDescent="0.25">
      <c r="A1278" s="64" t="s">
        <v>717</v>
      </c>
      <c r="B1278" s="64" t="s">
        <v>718</v>
      </c>
      <c r="C1278" s="65" t="s">
        <v>15839</v>
      </c>
      <c r="D1278" s="66">
        <v>3</v>
      </c>
      <c r="E1278" s="67" t="s">
        <v>132</v>
      </c>
      <c r="F1278" s="68">
        <v>35</v>
      </c>
      <c r="G1278" s="65"/>
      <c r="H1278" s="69"/>
      <c r="I1278" s="70"/>
      <c r="J1278" s="70"/>
      <c r="K1278" s="34" t="s">
        <v>65</v>
      </c>
      <c r="L1278" s="77">
        <v>1278</v>
      </c>
      <c r="M1278" s="77"/>
      <c r="N1278" s="72"/>
      <c r="O1278" s="79" t="s">
        <v>999</v>
      </c>
      <c r="P1278" s="81">
        <v>43178.612453703703</v>
      </c>
      <c r="Q1278" s="79" t="s">
        <v>1652</v>
      </c>
      <c r="R1278" s="83" t="s">
        <v>2346</v>
      </c>
      <c r="S1278" s="79" t="s">
        <v>2623</v>
      </c>
      <c r="T1278" s="79" t="s">
        <v>2680</v>
      </c>
      <c r="U1278" s="79"/>
      <c r="V1278" s="83" t="s">
        <v>3838</v>
      </c>
      <c r="W1278" s="81">
        <v>43178.612453703703</v>
      </c>
      <c r="X1278" s="83" t="s">
        <v>4672</v>
      </c>
      <c r="Y1278" s="79"/>
      <c r="Z1278" s="79"/>
      <c r="AA1278" s="85" t="s">
        <v>5880</v>
      </c>
      <c r="AB1278" s="79"/>
      <c r="AC1278" s="79" t="b">
        <v>0</v>
      </c>
      <c r="AD1278" s="79">
        <v>0</v>
      </c>
      <c r="AE1278" s="85" t="s">
        <v>6296</v>
      </c>
      <c r="AF1278" s="79" t="b">
        <v>0</v>
      </c>
      <c r="AG1278" s="79" t="s">
        <v>6304</v>
      </c>
      <c r="AH1278" s="79"/>
      <c r="AI1278" s="85" t="s">
        <v>6296</v>
      </c>
      <c r="AJ1278" s="79" t="b">
        <v>0</v>
      </c>
      <c r="AK1278" s="79">
        <v>1</v>
      </c>
      <c r="AL1278" s="85" t="s">
        <v>5879</v>
      </c>
      <c r="AM1278" s="79" t="s">
        <v>6328</v>
      </c>
      <c r="AN1278" s="79" t="b">
        <v>0</v>
      </c>
      <c r="AO1278" s="85" t="s">
        <v>5879</v>
      </c>
      <c r="AP1278" s="79" t="s">
        <v>176</v>
      </c>
      <c r="AQ1278" s="79">
        <v>0</v>
      </c>
      <c r="AR1278" s="79">
        <v>0</v>
      </c>
      <c r="AS1278" s="79"/>
      <c r="AT1278" s="79"/>
      <c r="AU1278" s="79"/>
      <c r="AV1278" s="79"/>
      <c r="AW1278" s="79"/>
      <c r="AX1278" s="79"/>
      <c r="AY1278" s="79"/>
      <c r="AZ1278" s="79"/>
      <c r="BA1278">
        <v>1</v>
      </c>
      <c r="BB1278" s="78" t="str">
        <f>REPLACE(INDEX(GroupVertices[Group], MATCH(Edges[[#This Row],[Vertex 1]],GroupVertices[Vertex],0)),1,1,"")</f>
        <v>41</v>
      </c>
      <c r="BC1278" s="78" t="str">
        <f>REPLACE(INDEX(GroupVertices[Group], MATCH(Edges[[#This Row],[Vertex 2]],GroupVertices[Vertex],0)),1,1,"")</f>
        <v>41</v>
      </c>
      <c r="BD1278" s="48">
        <v>0</v>
      </c>
      <c r="BE1278" s="49">
        <v>0</v>
      </c>
      <c r="BF1278" s="48">
        <v>0</v>
      </c>
      <c r="BG1278" s="49">
        <v>0</v>
      </c>
      <c r="BH1278" s="48">
        <v>0</v>
      </c>
      <c r="BI1278" s="49">
        <v>0</v>
      </c>
      <c r="BJ1278" s="48">
        <v>14</v>
      </c>
      <c r="BK1278" s="49">
        <v>100</v>
      </c>
      <c r="BL1278" s="48">
        <v>14</v>
      </c>
    </row>
    <row r="1279" spans="1:64" x14ac:dyDescent="0.25">
      <c r="A1279" s="64" t="s">
        <v>717</v>
      </c>
      <c r="B1279" s="64" t="s">
        <v>717</v>
      </c>
      <c r="C1279" s="65" t="s">
        <v>15841</v>
      </c>
      <c r="D1279" s="66">
        <v>5</v>
      </c>
      <c r="E1279" s="67" t="s">
        <v>136</v>
      </c>
      <c r="F1279" s="68">
        <v>28.428571428571431</v>
      </c>
      <c r="G1279" s="65"/>
      <c r="H1279" s="69"/>
      <c r="I1279" s="70"/>
      <c r="J1279" s="70"/>
      <c r="K1279" s="34" t="s">
        <v>65</v>
      </c>
      <c r="L1279" s="77">
        <v>1279</v>
      </c>
      <c r="M1279" s="77"/>
      <c r="N1279" s="72"/>
      <c r="O1279" s="79" t="s">
        <v>176</v>
      </c>
      <c r="P1279" s="81">
        <v>43165.656388888892</v>
      </c>
      <c r="Q1279" s="79" t="s">
        <v>1653</v>
      </c>
      <c r="R1279" s="83" t="s">
        <v>2347</v>
      </c>
      <c r="S1279" s="79" t="s">
        <v>2512</v>
      </c>
      <c r="T1279" s="79" t="s">
        <v>731</v>
      </c>
      <c r="U1279" s="79"/>
      <c r="V1279" s="83" t="s">
        <v>3838</v>
      </c>
      <c r="W1279" s="81">
        <v>43165.656388888892</v>
      </c>
      <c r="X1279" s="83" t="s">
        <v>4673</v>
      </c>
      <c r="Y1279" s="79"/>
      <c r="Z1279" s="79"/>
      <c r="AA1279" s="85" t="s">
        <v>5881</v>
      </c>
      <c r="AB1279" s="79"/>
      <c r="AC1279" s="79" t="b">
        <v>0</v>
      </c>
      <c r="AD1279" s="79">
        <v>0</v>
      </c>
      <c r="AE1279" s="85" t="s">
        <v>6296</v>
      </c>
      <c r="AF1279" s="79" t="b">
        <v>0</v>
      </c>
      <c r="AG1279" s="79" t="s">
        <v>6304</v>
      </c>
      <c r="AH1279" s="79"/>
      <c r="AI1279" s="85" t="s">
        <v>6296</v>
      </c>
      <c r="AJ1279" s="79" t="b">
        <v>0</v>
      </c>
      <c r="AK1279" s="79">
        <v>0</v>
      </c>
      <c r="AL1279" s="85" t="s">
        <v>6296</v>
      </c>
      <c r="AM1279" s="79" t="s">
        <v>6336</v>
      </c>
      <c r="AN1279" s="79" t="b">
        <v>0</v>
      </c>
      <c r="AO1279" s="85" t="s">
        <v>5881</v>
      </c>
      <c r="AP1279" s="79" t="s">
        <v>176</v>
      </c>
      <c r="AQ1279" s="79">
        <v>0</v>
      </c>
      <c r="AR1279" s="79">
        <v>0</v>
      </c>
      <c r="AS1279" s="79"/>
      <c r="AT1279" s="79"/>
      <c r="AU1279" s="79"/>
      <c r="AV1279" s="79"/>
      <c r="AW1279" s="79"/>
      <c r="AX1279" s="79"/>
      <c r="AY1279" s="79"/>
      <c r="AZ1279" s="79"/>
      <c r="BA1279">
        <v>5</v>
      </c>
      <c r="BB1279" s="78" t="str">
        <f>REPLACE(INDEX(GroupVertices[Group], MATCH(Edges[[#This Row],[Vertex 1]],GroupVertices[Vertex],0)),1,1,"")</f>
        <v>41</v>
      </c>
      <c r="BC1279" s="78" t="str">
        <f>REPLACE(INDEX(GroupVertices[Group], MATCH(Edges[[#This Row],[Vertex 2]],GroupVertices[Vertex],0)),1,1,"")</f>
        <v>41</v>
      </c>
      <c r="BD1279" s="48">
        <v>1</v>
      </c>
      <c r="BE1279" s="49">
        <v>7.1428571428571432</v>
      </c>
      <c r="BF1279" s="48">
        <v>0</v>
      </c>
      <c r="BG1279" s="49">
        <v>0</v>
      </c>
      <c r="BH1279" s="48">
        <v>0</v>
      </c>
      <c r="BI1279" s="49">
        <v>0</v>
      </c>
      <c r="BJ1279" s="48">
        <v>13</v>
      </c>
      <c r="BK1279" s="49">
        <v>92.857142857142861</v>
      </c>
      <c r="BL1279" s="48">
        <v>14</v>
      </c>
    </row>
    <row r="1280" spans="1:64" x14ac:dyDescent="0.25">
      <c r="A1280" s="64" t="s">
        <v>717</v>
      </c>
      <c r="B1280" s="64" t="s">
        <v>717</v>
      </c>
      <c r="C1280" s="65" t="s">
        <v>15841</v>
      </c>
      <c r="D1280" s="66">
        <v>5</v>
      </c>
      <c r="E1280" s="67" t="s">
        <v>136</v>
      </c>
      <c r="F1280" s="68">
        <v>28.428571428571431</v>
      </c>
      <c r="G1280" s="65"/>
      <c r="H1280" s="69"/>
      <c r="I1280" s="70"/>
      <c r="J1280" s="70"/>
      <c r="K1280" s="34" t="s">
        <v>65</v>
      </c>
      <c r="L1280" s="77">
        <v>1280</v>
      </c>
      <c r="M1280" s="77"/>
      <c r="N1280" s="72"/>
      <c r="O1280" s="79" t="s">
        <v>176</v>
      </c>
      <c r="P1280" s="81">
        <v>43169.680648148147</v>
      </c>
      <c r="Q1280" s="79" t="s">
        <v>1654</v>
      </c>
      <c r="R1280" s="83" t="s">
        <v>2348</v>
      </c>
      <c r="S1280" s="79" t="s">
        <v>2512</v>
      </c>
      <c r="T1280" s="79" t="s">
        <v>2986</v>
      </c>
      <c r="U1280" s="79"/>
      <c r="V1280" s="83" t="s">
        <v>3838</v>
      </c>
      <c r="W1280" s="81">
        <v>43169.680648148147</v>
      </c>
      <c r="X1280" s="83" t="s">
        <v>4674</v>
      </c>
      <c r="Y1280" s="79"/>
      <c r="Z1280" s="79"/>
      <c r="AA1280" s="85" t="s">
        <v>5882</v>
      </c>
      <c r="AB1280" s="79"/>
      <c r="AC1280" s="79" t="b">
        <v>0</v>
      </c>
      <c r="AD1280" s="79">
        <v>0</v>
      </c>
      <c r="AE1280" s="85" t="s">
        <v>6296</v>
      </c>
      <c r="AF1280" s="79" t="b">
        <v>0</v>
      </c>
      <c r="AG1280" s="79" t="s">
        <v>6304</v>
      </c>
      <c r="AH1280" s="79"/>
      <c r="AI1280" s="85" t="s">
        <v>6296</v>
      </c>
      <c r="AJ1280" s="79" t="b">
        <v>0</v>
      </c>
      <c r="AK1280" s="79">
        <v>0</v>
      </c>
      <c r="AL1280" s="85" t="s">
        <v>6296</v>
      </c>
      <c r="AM1280" s="79" t="s">
        <v>6336</v>
      </c>
      <c r="AN1280" s="79" t="b">
        <v>0</v>
      </c>
      <c r="AO1280" s="85" t="s">
        <v>5882</v>
      </c>
      <c r="AP1280" s="79" t="s">
        <v>176</v>
      </c>
      <c r="AQ1280" s="79">
        <v>0</v>
      </c>
      <c r="AR1280" s="79">
        <v>0</v>
      </c>
      <c r="AS1280" s="79"/>
      <c r="AT1280" s="79"/>
      <c r="AU1280" s="79"/>
      <c r="AV1280" s="79"/>
      <c r="AW1280" s="79"/>
      <c r="AX1280" s="79"/>
      <c r="AY1280" s="79"/>
      <c r="AZ1280" s="79"/>
      <c r="BA1280">
        <v>5</v>
      </c>
      <c r="BB1280" s="78" t="str">
        <f>REPLACE(INDEX(GroupVertices[Group], MATCH(Edges[[#This Row],[Vertex 1]],GroupVertices[Vertex],0)),1,1,"")</f>
        <v>41</v>
      </c>
      <c r="BC1280" s="78" t="str">
        <f>REPLACE(INDEX(GroupVertices[Group], MATCH(Edges[[#This Row],[Vertex 2]],GroupVertices[Vertex],0)),1,1,"")</f>
        <v>41</v>
      </c>
      <c r="BD1280" s="48">
        <v>1</v>
      </c>
      <c r="BE1280" s="49">
        <v>9.0909090909090917</v>
      </c>
      <c r="BF1280" s="48">
        <v>0</v>
      </c>
      <c r="BG1280" s="49">
        <v>0</v>
      </c>
      <c r="BH1280" s="48">
        <v>0</v>
      </c>
      <c r="BI1280" s="49">
        <v>0</v>
      </c>
      <c r="BJ1280" s="48">
        <v>10</v>
      </c>
      <c r="BK1280" s="49">
        <v>90.909090909090907</v>
      </c>
      <c r="BL1280" s="48">
        <v>11</v>
      </c>
    </row>
    <row r="1281" spans="1:64" x14ac:dyDescent="0.25">
      <c r="A1281" s="64" t="s">
        <v>717</v>
      </c>
      <c r="B1281" s="64" t="s">
        <v>717</v>
      </c>
      <c r="C1281" s="65" t="s">
        <v>15841</v>
      </c>
      <c r="D1281" s="66">
        <v>5</v>
      </c>
      <c r="E1281" s="67" t="s">
        <v>136</v>
      </c>
      <c r="F1281" s="68">
        <v>28.428571428571431</v>
      </c>
      <c r="G1281" s="65"/>
      <c r="H1281" s="69"/>
      <c r="I1281" s="70"/>
      <c r="J1281" s="70"/>
      <c r="K1281" s="34" t="s">
        <v>65</v>
      </c>
      <c r="L1281" s="77">
        <v>1281</v>
      </c>
      <c r="M1281" s="77"/>
      <c r="N1281" s="72"/>
      <c r="O1281" s="79" t="s">
        <v>176</v>
      </c>
      <c r="P1281" s="81">
        <v>43170.667326388888</v>
      </c>
      <c r="Q1281" s="79" t="s">
        <v>1655</v>
      </c>
      <c r="R1281" s="83" t="s">
        <v>2349</v>
      </c>
      <c r="S1281" s="79" t="s">
        <v>2512</v>
      </c>
      <c r="T1281" s="79" t="s">
        <v>2987</v>
      </c>
      <c r="U1281" s="79"/>
      <c r="V1281" s="83" t="s">
        <v>3838</v>
      </c>
      <c r="W1281" s="81">
        <v>43170.667326388888</v>
      </c>
      <c r="X1281" s="83" t="s">
        <v>4675</v>
      </c>
      <c r="Y1281" s="79"/>
      <c r="Z1281" s="79"/>
      <c r="AA1281" s="85" t="s">
        <v>5883</v>
      </c>
      <c r="AB1281" s="79"/>
      <c r="AC1281" s="79" t="b">
        <v>0</v>
      </c>
      <c r="AD1281" s="79">
        <v>0</v>
      </c>
      <c r="AE1281" s="85" t="s">
        <v>6296</v>
      </c>
      <c r="AF1281" s="79" t="b">
        <v>0</v>
      </c>
      <c r="AG1281" s="79" t="s">
        <v>6304</v>
      </c>
      <c r="AH1281" s="79"/>
      <c r="AI1281" s="85" t="s">
        <v>6296</v>
      </c>
      <c r="AJ1281" s="79" t="b">
        <v>0</v>
      </c>
      <c r="AK1281" s="79">
        <v>0</v>
      </c>
      <c r="AL1281" s="85" t="s">
        <v>6296</v>
      </c>
      <c r="AM1281" s="79" t="s">
        <v>6336</v>
      </c>
      <c r="AN1281" s="79" t="b">
        <v>0</v>
      </c>
      <c r="AO1281" s="85" t="s">
        <v>5883</v>
      </c>
      <c r="AP1281" s="79" t="s">
        <v>176</v>
      </c>
      <c r="AQ1281" s="79">
        <v>0</v>
      </c>
      <c r="AR1281" s="79">
        <v>0</v>
      </c>
      <c r="AS1281" s="79"/>
      <c r="AT1281" s="79"/>
      <c r="AU1281" s="79"/>
      <c r="AV1281" s="79"/>
      <c r="AW1281" s="79"/>
      <c r="AX1281" s="79"/>
      <c r="AY1281" s="79"/>
      <c r="AZ1281" s="79"/>
      <c r="BA1281">
        <v>5</v>
      </c>
      <c r="BB1281" s="78" t="str">
        <f>REPLACE(INDEX(GroupVertices[Group], MATCH(Edges[[#This Row],[Vertex 1]],GroupVertices[Vertex],0)),1,1,"")</f>
        <v>41</v>
      </c>
      <c r="BC1281" s="78" t="str">
        <f>REPLACE(INDEX(GroupVertices[Group], MATCH(Edges[[#This Row],[Vertex 2]],GroupVertices[Vertex],0)),1,1,"")</f>
        <v>41</v>
      </c>
      <c r="BD1281" s="48">
        <v>2</v>
      </c>
      <c r="BE1281" s="49">
        <v>13.333333333333334</v>
      </c>
      <c r="BF1281" s="48">
        <v>0</v>
      </c>
      <c r="BG1281" s="49">
        <v>0</v>
      </c>
      <c r="BH1281" s="48">
        <v>0</v>
      </c>
      <c r="BI1281" s="49">
        <v>0</v>
      </c>
      <c r="BJ1281" s="48">
        <v>13</v>
      </c>
      <c r="BK1281" s="49">
        <v>86.666666666666671</v>
      </c>
      <c r="BL1281" s="48">
        <v>15</v>
      </c>
    </row>
    <row r="1282" spans="1:64" x14ac:dyDescent="0.25">
      <c r="A1282" s="64" t="s">
        <v>717</v>
      </c>
      <c r="B1282" s="64" t="s">
        <v>717</v>
      </c>
      <c r="C1282" s="65" t="s">
        <v>15841</v>
      </c>
      <c r="D1282" s="66">
        <v>5</v>
      </c>
      <c r="E1282" s="67" t="s">
        <v>136</v>
      </c>
      <c r="F1282" s="68">
        <v>28.428571428571431</v>
      </c>
      <c r="G1282" s="65"/>
      <c r="H1282" s="69"/>
      <c r="I1282" s="70"/>
      <c r="J1282" s="70"/>
      <c r="K1282" s="34" t="s">
        <v>65</v>
      </c>
      <c r="L1282" s="77">
        <v>1282</v>
      </c>
      <c r="M1282" s="77"/>
      <c r="N1282" s="72"/>
      <c r="O1282" s="79" t="s">
        <v>176</v>
      </c>
      <c r="P1282" s="81">
        <v>43170.680625000001</v>
      </c>
      <c r="Q1282" s="79" t="s">
        <v>1656</v>
      </c>
      <c r="R1282" s="83" t="s">
        <v>2350</v>
      </c>
      <c r="S1282" s="79" t="s">
        <v>2512</v>
      </c>
      <c r="T1282" s="79" t="s">
        <v>2701</v>
      </c>
      <c r="U1282" s="79"/>
      <c r="V1282" s="83" t="s">
        <v>3838</v>
      </c>
      <c r="W1282" s="81">
        <v>43170.680625000001</v>
      </c>
      <c r="X1282" s="83" t="s">
        <v>4676</v>
      </c>
      <c r="Y1282" s="79"/>
      <c r="Z1282" s="79"/>
      <c r="AA1282" s="85" t="s">
        <v>5884</v>
      </c>
      <c r="AB1282" s="79"/>
      <c r="AC1282" s="79" t="b">
        <v>0</v>
      </c>
      <c r="AD1282" s="79">
        <v>0</v>
      </c>
      <c r="AE1282" s="85" t="s">
        <v>6296</v>
      </c>
      <c r="AF1282" s="79" t="b">
        <v>0</v>
      </c>
      <c r="AG1282" s="79" t="s">
        <v>6304</v>
      </c>
      <c r="AH1282" s="79"/>
      <c r="AI1282" s="85" t="s">
        <v>6296</v>
      </c>
      <c r="AJ1282" s="79" t="b">
        <v>0</v>
      </c>
      <c r="AK1282" s="79">
        <v>0</v>
      </c>
      <c r="AL1282" s="85" t="s">
        <v>6296</v>
      </c>
      <c r="AM1282" s="79" t="s">
        <v>6336</v>
      </c>
      <c r="AN1282" s="79" t="b">
        <v>0</v>
      </c>
      <c r="AO1282" s="85" t="s">
        <v>5884</v>
      </c>
      <c r="AP1282" s="79" t="s">
        <v>176</v>
      </c>
      <c r="AQ1282" s="79">
        <v>0</v>
      </c>
      <c r="AR1282" s="79">
        <v>0</v>
      </c>
      <c r="AS1282" s="79"/>
      <c r="AT1282" s="79"/>
      <c r="AU1282" s="79"/>
      <c r="AV1282" s="79"/>
      <c r="AW1282" s="79"/>
      <c r="AX1282" s="79"/>
      <c r="AY1282" s="79"/>
      <c r="AZ1282" s="79"/>
      <c r="BA1282">
        <v>5</v>
      </c>
      <c r="BB1282" s="78" t="str">
        <f>REPLACE(INDEX(GroupVertices[Group], MATCH(Edges[[#This Row],[Vertex 1]],GroupVertices[Vertex],0)),1,1,"")</f>
        <v>41</v>
      </c>
      <c r="BC1282" s="78" t="str">
        <f>REPLACE(INDEX(GroupVertices[Group], MATCH(Edges[[#This Row],[Vertex 2]],GroupVertices[Vertex],0)),1,1,"")</f>
        <v>41</v>
      </c>
      <c r="BD1282" s="48">
        <v>1</v>
      </c>
      <c r="BE1282" s="49">
        <v>6.25</v>
      </c>
      <c r="BF1282" s="48">
        <v>0</v>
      </c>
      <c r="BG1282" s="49">
        <v>0</v>
      </c>
      <c r="BH1282" s="48">
        <v>0</v>
      </c>
      <c r="BI1282" s="49">
        <v>0</v>
      </c>
      <c r="BJ1282" s="48">
        <v>15</v>
      </c>
      <c r="BK1282" s="49">
        <v>93.75</v>
      </c>
      <c r="BL1282" s="48">
        <v>16</v>
      </c>
    </row>
    <row r="1283" spans="1:64" x14ac:dyDescent="0.25">
      <c r="A1283" s="64" t="s">
        <v>717</v>
      </c>
      <c r="B1283" s="64" t="s">
        <v>717</v>
      </c>
      <c r="C1283" s="65" t="s">
        <v>15841</v>
      </c>
      <c r="D1283" s="66">
        <v>5</v>
      </c>
      <c r="E1283" s="67" t="s">
        <v>136</v>
      </c>
      <c r="F1283" s="68">
        <v>28.428571428571431</v>
      </c>
      <c r="G1283" s="65"/>
      <c r="H1283" s="69"/>
      <c r="I1283" s="70"/>
      <c r="J1283" s="70"/>
      <c r="K1283" s="34" t="s">
        <v>65</v>
      </c>
      <c r="L1283" s="77">
        <v>1283</v>
      </c>
      <c r="M1283" s="77"/>
      <c r="N1283" s="72"/>
      <c r="O1283" s="79" t="s">
        <v>176</v>
      </c>
      <c r="P1283" s="81">
        <v>43177.614664351851</v>
      </c>
      <c r="Q1283" s="79" t="s">
        <v>1657</v>
      </c>
      <c r="R1283" s="83" t="s">
        <v>2351</v>
      </c>
      <c r="S1283" s="79" t="s">
        <v>2624</v>
      </c>
      <c r="T1283" s="79" t="s">
        <v>2988</v>
      </c>
      <c r="U1283" s="79"/>
      <c r="V1283" s="83" t="s">
        <v>3838</v>
      </c>
      <c r="W1283" s="81">
        <v>43177.614664351851</v>
      </c>
      <c r="X1283" s="83" t="s">
        <v>4677</v>
      </c>
      <c r="Y1283" s="79"/>
      <c r="Z1283" s="79"/>
      <c r="AA1283" s="85" t="s">
        <v>5885</v>
      </c>
      <c r="AB1283" s="79"/>
      <c r="AC1283" s="79" t="b">
        <v>0</v>
      </c>
      <c r="AD1283" s="79">
        <v>0</v>
      </c>
      <c r="AE1283" s="85" t="s">
        <v>6296</v>
      </c>
      <c r="AF1283" s="79" t="b">
        <v>0</v>
      </c>
      <c r="AG1283" s="79" t="s">
        <v>6304</v>
      </c>
      <c r="AH1283" s="79"/>
      <c r="AI1283" s="85" t="s">
        <v>6296</v>
      </c>
      <c r="AJ1283" s="79" t="b">
        <v>0</v>
      </c>
      <c r="AK1283" s="79">
        <v>0</v>
      </c>
      <c r="AL1283" s="85" t="s">
        <v>6296</v>
      </c>
      <c r="AM1283" s="79" t="s">
        <v>6336</v>
      </c>
      <c r="AN1283" s="79" t="b">
        <v>0</v>
      </c>
      <c r="AO1283" s="85" t="s">
        <v>5885</v>
      </c>
      <c r="AP1283" s="79" t="s">
        <v>176</v>
      </c>
      <c r="AQ1283" s="79">
        <v>0</v>
      </c>
      <c r="AR1283" s="79">
        <v>0</v>
      </c>
      <c r="AS1283" s="79"/>
      <c r="AT1283" s="79"/>
      <c r="AU1283" s="79"/>
      <c r="AV1283" s="79"/>
      <c r="AW1283" s="79"/>
      <c r="AX1283" s="79"/>
      <c r="AY1283" s="79"/>
      <c r="AZ1283" s="79"/>
      <c r="BA1283">
        <v>5</v>
      </c>
      <c r="BB1283" s="78" t="str">
        <f>REPLACE(INDEX(GroupVertices[Group], MATCH(Edges[[#This Row],[Vertex 1]],GroupVertices[Vertex],0)),1,1,"")</f>
        <v>41</v>
      </c>
      <c r="BC1283" s="78" t="str">
        <f>REPLACE(INDEX(GroupVertices[Group], MATCH(Edges[[#This Row],[Vertex 2]],GroupVertices[Vertex],0)),1,1,"")</f>
        <v>41</v>
      </c>
      <c r="BD1283" s="48">
        <v>2</v>
      </c>
      <c r="BE1283" s="49">
        <v>33.333333333333336</v>
      </c>
      <c r="BF1283" s="48">
        <v>0</v>
      </c>
      <c r="BG1283" s="49">
        <v>0</v>
      </c>
      <c r="BH1283" s="48">
        <v>0</v>
      </c>
      <c r="BI1283" s="49">
        <v>0</v>
      </c>
      <c r="BJ1283" s="48">
        <v>4</v>
      </c>
      <c r="BK1283" s="49">
        <v>66.666666666666671</v>
      </c>
      <c r="BL1283" s="48">
        <v>6</v>
      </c>
    </row>
    <row r="1284" spans="1:64" x14ac:dyDescent="0.25">
      <c r="A1284" s="64" t="s">
        <v>719</v>
      </c>
      <c r="B1284" s="64" t="s">
        <v>982</v>
      </c>
      <c r="C1284" s="65" t="s">
        <v>15839</v>
      </c>
      <c r="D1284" s="66">
        <v>3</v>
      </c>
      <c r="E1284" s="67" t="s">
        <v>132</v>
      </c>
      <c r="F1284" s="68">
        <v>35</v>
      </c>
      <c r="G1284" s="65"/>
      <c r="H1284" s="69"/>
      <c r="I1284" s="70"/>
      <c r="J1284" s="70"/>
      <c r="K1284" s="34" t="s">
        <v>65</v>
      </c>
      <c r="L1284" s="77">
        <v>1284</v>
      </c>
      <c r="M1284" s="77"/>
      <c r="N1284" s="72"/>
      <c r="O1284" s="79" t="s">
        <v>999</v>
      </c>
      <c r="P1284" s="81">
        <v>43178.612800925926</v>
      </c>
      <c r="Q1284" s="79" t="s">
        <v>1658</v>
      </c>
      <c r="R1284" s="83" t="s">
        <v>2352</v>
      </c>
      <c r="S1284" s="79" t="s">
        <v>2625</v>
      </c>
      <c r="T1284" s="79" t="s">
        <v>2989</v>
      </c>
      <c r="U1284" s="83" t="s">
        <v>3358</v>
      </c>
      <c r="V1284" s="83" t="s">
        <v>3358</v>
      </c>
      <c r="W1284" s="81">
        <v>43178.612800925926</v>
      </c>
      <c r="X1284" s="83" t="s">
        <v>4678</v>
      </c>
      <c r="Y1284" s="79"/>
      <c r="Z1284" s="79"/>
      <c r="AA1284" s="85" t="s">
        <v>5886</v>
      </c>
      <c r="AB1284" s="79"/>
      <c r="AC1284" s="79" t="b">
        <v>0</v>
      </c>
      <c r="AD1284" s="79">
        <v>0</v>
      </c>
      <c r="AE1284" s="85" t="s">
        <v>6296</v>
      </c>
      <c r="AF1284" s="79" t="b">
        <v>0</v>
      </c>
      <c r="AG1284" s="79" t="s">
        <v>6305</v>
      </c>
      <c r="AH1284" s="79"/>
      <c r="AI1284" s="85" t="s">
        <v>6296</v>
      </c>
      <c r="AJ1284" s="79" t="b">
        <v>0</v>
      </c>
      <c r="AK1284" s="79">
        <v>0</v>
      </c>
      <c r="AL1284" s="85" t="s">
        <v>6296</v>
      </c>
      <c r="AM1284" s="79" t="s">
        <v>6367</v>
      </c>
      <c r="AN1284" s="79" t="b">
        <v>0</v>
      </c>
      <c r="AO1284" s="85" t="s">
        <v>5886</v>
      </c>
      <c r="AP1284" s="79" t="s">
        <v>176</v>
      </c>
      <c r="AQ1284" s="79">
        <v>0</v>
      </c>
      <c r="AR1284" s="79">
        <v>0</v>
      </c>
      <c r="AS1284" s="79"/>
      <c r="AT1284" s="79"/>
      <c r="AU1284" s="79"/>
      <c r="AV1284" s="79"/>
      <c r="AW1284" s="79"/>
      <c r="AX1284" s="79"/>
      <c r="AY1284" s="79"/>
      <c r="AZ1284" s="79"/>
      <c r="BA1284">
        <v>1</v>
      </c>
      <c r="BB1284" s="78" t="str">
        <f>REPLACE(INDEX(GroupVertices[Group], MATCH(Edges[[#This Row],[Vertex 1]],GroupVertices[Vertex],0)),1,1,"")</f>
        <v>18</v>
      </c>
      <c r="BC1284" s="78" t="str">
        <f>REPLACE(INDEX(GroupVertices[Group], MATCH(Edges[[#This Row],[Vertex 2]],GroupVertices[Vertex],0)),1,1,"")</f>
        <v>18</v>
      </c>
      <c r="BD1284" s="48"/>
      <c r="BE1284" s="49"/>
      <c r="BF1284" s="48"/>
      <c r="BG1284" s="49"/>
      <c r="BH1284" s="48"/>
      <c r="BI1284" s="49"/>
      <c r="BJ1284" s="48"/>
      <c r="BK1284" s="49"/>
      <c r="BL1284" s="48"/>
    </row>
    <row r="1285" spans="1:64" x14ac:dyDescent="0.25">
      <c r="A1285" s="64" t="s">
        <v>719</v>
      </c>
      <c r="B1285" s="64" t="s">
        <v>983</v>
      </c>
      <c r="C1285" s="65" t="s">
        <v>15839</v>
      </c>
      <c r="D1285" s="66">
        <v>3</v>
      </c>
      <c r="E1285" s="67" t="s">
        <v>132</v>
      </c>
      <c r="F1285" s="68">
        <v>35</v>
      </c>
      <c r="G1285" s="65"/>
      <c r="H1285" s="69"/>
      <c r="I1285" s="70"/>
      <c r="J1285" s="70"/>
      <c r="K1285" s="34" t="s">
        <v>65</v>
      </c>
      <c r="L1285" s="77">
        <v>1285</v>
      </c>
      <c r="M1285" s="77"/>
      <c r="N1285" s="72"/>
      <c r="O1285" s="79" t="s">
        <v>999</v>
      </c>
      <c r="P1285" s="81">
        <v>43178.612800925926</v>
      </c>
      <c r="Q1285" s="79" t="s">
        <v>1658</v>
      </c>
      <c r="R1285" s="83" t="s">
        <v>2352</v>
      </c>
      <c r="S1285" s="79" t="s">
        <v>2625</v>
      </c>
      <c r="T1285" s="79" t="s">
        <v>2989</v>
      </c>
      <c r="U1285" s="83" t="s">
        <v>3358</v>
      </c>
      <c r="V1285" s="83" t="s">
        <v>3358</v>
      </c>
      <c r="W1285" s="81">
        <v>43178.612800925926</v>
      </c>
      <c r="X1285" s="83" t="s">
        <v>4678</v>
      </c>
      <c r="Y1285" s="79"/>
      <c r="Z1285" s="79"/>
      <c r="AA1285" s="85" t="s">
        <v>5886</v>
      </c>
      <c r="AB1285" s="79"/>
      <c r="AC1285" s="79" t="b">
        <v>0</v>
      </c>
      <c r="AD1285" s="79">
        <v>0</v>
      </c>
      <c r="AE1285" s="85" t="s">
        <v>6296</v>
      </c>
      <c r="AF1285" s="79" t="b">
        <v>0</v>
      </c>
      <c r="AG1285" s="79" t="s">
        <v>6305</v>
      </c>
      <c r="AH1285" s="79"/>
      <c r="AI1285" s="85" t="s">
        <v>6296</v>
      </c>
      <c r="AJ1285" s="79" t="b">
        <v>0</v>
      </c>
      <c r="AK1285" s="79">
        <v>0</v>
      </c>
      <c r="AL1285" s="85" t="s">
        <v>6296</v>
      </c>
      <c r="AM1285" s="79" t="s">
        <v>6367</v>
      </c>
      <c r="AN1285" s="79" t="b">
        <v>0</v>
      </c>
      <c r="AO1285" s="85" t="s">
        <v>5886</v>
      </c>
      <c r="AP1285" s="79" t="s">
        <v>176</v>
      </c>
      <c r="AQ1285" s="79">
        <v>0</v>
      </c>
      <c r="AR1285" s="79">
        <v>0</v>
      </c>
      <c r="AS1285" s="79"/>
      <c r="AT1285" s="79"/>
      <c r="AU1285" s="79"/>
      <c r="AV1285" s="79"/>
      <c r="AW1285" s="79"/>
      <c r="AX1285" s="79"/>
      <c r="AY1285" s="79"/>
      <c r="AZ1285" s="79"/>
      <c r="BA1285">
        <v>1</v>
      </c>
      <c r="BB1285" s="78" t="str">
        <f>REPLACE(INDEX(GroupVertices[Group], MATCH(Edges[[#This Row],[Vertex 1]],GroupVertices[Vertex],0)),1,1,"")</f>
        <v>18</v>
      </c>
      <c r="BC1285" s="78" t="str">
        <f>REPLACE(INDEX(GroupVertices[Group], MATCH(Edges[[#This Row],[Vertex 2]],GroupVertices[Vertex],0)),1,1,"")</f>
        <v>18</v>
      </c>
      <c r="BD1285" s="48">
        <v>0</v>
      </c>
      <c r="BE1285" s="49">
        <v>0</v>
      </c>
      <c r="BF1285" s="48">
        <v>0</v>
      </c>
      <c r="BG1285" s="49">
        <v>0</v>
      </c>
      <c r="BH1285" s="48">
        <v>0</v>
      </c>
      <c r="BI1285" s="49">
        <v>0</v>
      </c>
      <c r="BJ1285" s="48">
        <v>11</v>
      </c>
      <c r="BK1285" s="49">
        <v>100</v>
      </c>
      <c r="BL1285" s="48">
        <v>11</v>
      </c>
    </row>
    <row r="1286" spans="1:64" x14ac:dyDescent="0.25">
      <c r="A1286" s="64" t="s">
        <v>720</v>
      </c>
      <c r="B1286" s="64" t="s">
        <v>720</v>
      </c>
      <c r="C1286" s="65" t="s">
        <v>15839</v>
      </c>
      <c r="D1286" s="66">
        <v>3</v>
      </c>
      <c r="E1286" s="67" t="s">
        <v>132</v>
      </c>
      <c r="F1286" s="68">
        <v>35</v>
      </c>
      <c r="G1286" s="65"/>
      <c r="H1286" s="69"/>
      <c r="I1286" s="70"/>
      <c r="J1286" s="70"/>
      <c r="K1286" s="34" t="s">
        <v>65</v>
      </c>
      <c r="L1286" s="77">
        <v>1286</v>
      </c>
      <c r="M1286" s="77"/>
      <c r="N1286" s="72"/>
      <c r="O1286" s="79" t="s">
        <v>176</v>
      </c>
      <c r="P1286" s="81">
        <v>43176.062592592592</v>
      </c>
      <c r="Q1286" s="79" t="s">
        <v>1659</v>
      </c>
      <c r="R1286" s="83" t="s">
        <v>2353</v>
      </c>
      <c r="S1286" s="79" t="s">
        <v>2508</v>
      </c>
      <c r="T1286" s="79" t="s">
        <v>2990</v>
      </c>
      <c r="U1286" s="83" t="s">
        <v>3359</v>
      </c>
      <c r="V1286" s="83" t="s">
        <v>3359</v>
      </c>
      <c r="W1286" s="81">
        <v>43176.062592592592</v>
      </c>
      <c r="X1286" s="83" t="s">
        <v>4679</v>
      </c>
      <c r="Y1286" s="79"/>
      <c r="Z1286" s="79"/>
      <c r="AA1286" s="85" t="s">
        <v>5887</v>
      </c>
      <c r="AB1286" s="79"/>
      <c r="AC1286" s="79" t="b">
        <v>0</v>
      </c>
      <c r="AD1286" s="79">
        <v>18</v>
      </c>
      <c r="AE1286" s="85" t="s">
        <v>6296</v>
      </c>
      <c r="AF1286" s="79" t="b">
        <v>0</v>
      </c>
      <c r="AG1286" s="79" t="s">
        <v>6304</v>
      </c>
      <c r="AH1286" s="79"/>
      <c r="AI1286" s="85" t="s">
        <v>6296</v>
      </c>
      <c r="AJ1286" s="79" t="b">
        <v>0</v>
      </c>
      <c r="AK1286" s="79">
        <v>15</v>
      </c>
      <c r="AL1286" s="85" t="s">
        <v>6296</v>
      </c>
      <c r="AM1286" s="79" t="s">
        <v>6362</v>
      </c>
      <c r="AN1286" s="79" t="b">
        <v>0</v>
      </c>
      <c r="AO1286" s="85" t="s">
        <v>5887</v>
      </c>
      <c r="AP1286" s="79" t="s">
        <v>6415</v>
      </c>
      <c r="AQ1286" s="79">
        <v>0</v>
      </c>
      <c r="AR1286" s="79">
        <v>0</v>
      </c>
      <c r="AS1286" s="79"/>
      <c r="AT1286" s="79"/>
      <c r="AU1286" s="79"/>
      <c r="AV1286" s="79"/>
      <c r="AW1286" s="79"/>
      <c r="AX1286" s="79"/>
      <c r="AY1286" s="79"/>
      <c r="AZ1286" s="79"/>
      <c r="BA1286">
        <v>1</v>
      </c>
      <c r="BB1286" s="78" t="str">
        <f>REPLACE(INDEX(GroupVertices[Group], MATCH(Edges[[#This Row],[Vertex 1]],GroupVertices[Vertex],0)),1,1,"")</f>
        <v>6</v>
      </c>
      <c r="BC1286" s="78" t="str">
        <f>REPLACE(INDEX(GroupVertices[Group], MATCH(Edges[[#This Row],[Vertex 2]],GroupVertices[Vertex],0)),1,1,"")</f>
        <v>6</v>
      </c>
      <c r="BD1286" s="48">
        <v>1</v>
      </c>
      <c r="BE1286" s="49">
        <v>11.111111111111111</v>
      </c>
      <c r="BF1286" s="48">
        <v>0</v>
      </c>
      <c r="BG1286" s="49">
        <v>0</v>
      </c>
      <c r="BH1286" s="48">
        <v>0</v>
      </c>
      <c r="BI1286" s="49">
        <v>0</v>
      </c>
      <c r="BJ1286" s="48">
        <v>8</v>
      </c>
      <c r="BK1286" s="49">
        <v>88.888888888888886</v>
      </c>
      <c r="BL1286" s="48">
        <v>9</v>
      </c>
    </row>
    <row r="1287" spans="1:64" x14ac:dyDescent="0.25">
      <c r="A1287" s="64" t="s">
        <v>721</v>
      </c>
      <c r="B1287" s="64" t="s">
        <v>720</v>
      </c>
      <c r="C1287" s="65" t="s">
        <v>15839</v>
      </c>
      <c r="D1287" s="66">
        <v>3</v>
      </c>
      <c r="E1287" s="67" t="s">
        <v>132</v>
      </c>
      <c r="F1287" s="68">
        <v>35</v>
      </c>
      <c r="G1287" s="65"/>
      <c r="H1287" s="69"/>
      <c r="I1287" s="70"/>
      <c r="J1287" s="70"/>
      <c r="K1287" s="34" t="s">
        <v>65</v>
      </c>
      <c r="L1287" s="77">
        <v>1287</v>
      </c>
      <c r="M1287" s="77"/>
      <c r="N1287" s="72"/>
      <c r="O1287" s="79" t="s">
        <v>999</v>
      </c>
      <c r="P1287" s="81">
        <v>43178.614386574074</v>
      </c>
      <c r="Q1287" s="79" t="s">
        <v>1660</v>
      </c>
      <c r="R1287" s="83" t="s">
        <v>2353</v>
      </c>
      <c r="S1287" s="79" t="s">
        <v>2508</v>
      </c>
      <c r="T1287" s="79" t="s">
        <v>2990</v>
      </c>
      <c r="U1287" s="79"/>
      <c r="V1287" s="83" t="s">
        <v>3839</v>
      </c>
      <c r="W1287" s="81">
        <v>43178.614386574074</v>
      </c>
      <c r="X1287" s="83" t="s">
        <v>4680</v>
      </c>
      <c r="Y1287" s="79"/>
      <c r="Z1287" s="79"/>
      <c r="AA1287" s="85" t="s">
        <v>5888</v>
      </c>
      <c r="AB1287" s="79"/>
      <c r="AC1287" s="79" t="b">
        <v>0</v>
      </c>
      <c r="AD1287" s="79">
        <v>0</v>
      </c>
      <c r="AE1287" s="85" t="s">
        <v>6296</v>
      </c>
      <c r="AF1287" s="79" t="b">
        <v>0</v>
      </c>
      <c r="AG1287" s="79" t="s">
        <v>6304</v>
      </c>
      <c r="AH1287" s="79"/>
      <c r="AI1287" s="85" t="s">
        <v>6296</v>
      </c>
      <c r="AJ1287" s="79" t="b">
        <v>0</v>
      </c>
      <c r="AK1287" s="79">
        <v>15</v>
      </c>
      <c r="AL1287" s="85" t="s">
        <v>5887</v>
      </c>
      <c r="AM1287" s="79" t="s">
        <v>6331</v>
      </c>
      <c r="AN1287" s="79" t="b">
        <v>0</v>
      </c>
      <c r="AO1287" s="85" t="s">
        <v>5887</v>
      </c>
      <c r="AP1287" s="79" t="s">
        <v>176</v>
      </c>
      <c r="AQ1287" s="79">
        <v>0</v>
      </c>
      <c r="AR1287" s="79">
        <v>0</v>
      </c>
      <c r="AS1287" s="79"/>
      <c r="AT1287" s="79"/>
      <c r="AU1287" s="79"/>
      <c r="AV1287" s="79"/>
      <c r="AW1287" s="79"/>
      <c r="AX1287" s="79"/>
      <c r="AY1287" s="79"/>
      <c r="AZ1287" s="79"/>
      <c r="BA1287">
        <v>1</v>
      </c>
      <c r="BB1287" s="78" t="str">
        <f>REPLACE(INDEX(GroupVertices[Group], MATCH(Edges[[#This Row],[Vertex 1]],GroupVertices[Vertex],0)),1,1,"")</f>
        <v>6</v>
      </c>
      <c r="BC1287" s="78" t="str">
        <f>REPLACE(INDEX(GroupVertices[Group], MATCH(Edges[[#This Row],[Vertex 2]],GroupVertices[Vertex],0)),1,1,"")</f>
        <v>6</v>
      </c>
      <c r="BD1287" s="48">
        <v>1</v>
      </c>
      <c r="BE1287" s="49">
        <v>8.3333333333333339</v>
      </c>
      <c r="BF1287" s="48">
        <v>0</v>
      </c>
      <c r="BG1287" s="49">
        <v>0</v>
      </c>
      <c r="BH1287" s="48">
        <v>0</v>
      </c>
      <c r="BI1287" s="49">
        <v>0</v>
      </c>
      <c r="BJ1287" s="48">
        <v>11</v>
      </c>
      <c r="BK1287" s="49">
        <v>91.666666666666671</v>
      </c>
      <c r="BL1287" s="48">
        <v>12</v>
      </c>
    </row>
    <row r="1288" spans="1:64" x14ac:dyDescent="0.25">
      <c r="A1288" s="64" t="s">
        <v>722</v>
      </c>
      <c r="B1288" s="64" t="s">
        <v>984</v>
      </c>
      <c r="C1288" s="65" t="s">
        <v>15839</v>
      </c>
      <c r="D1288" s="66">
        <v>3</v>
      </c>
      <c r="E1288" s="67" t="s">
        <v>132</v>
      </c>
      <c r="F1288" s="68">
        <v>35</v>
      </c>
      <c r="G1288" s="65"/>
      <c r="H1288" s="69"/>
      <c r="I1288" s="70"/>
      <c r="J1288" s="70"/>
      <c r="K1288" s="34" t="s">
        <v>65</v>
      </c>
      <c r="L1288" s="77">
        <v>1288</v>
      </c>
      <c r="M1288" s="77"/>
      <c r="N1288" s="72"/>
      <c r="O1288" s="79" t="s">
        <v>999</v>
      </c>
      <c r="P1288" s="81">
        <v>43176.574513888889</v>
      </c>
      <c r="Q1288" s="79" t="s">
        <v>1661</v>
      </c>
      <c r="R1288" s="79" t="s">
        <v>2354</v>
      </c>
      <c r="S1288" s="79" t="s">
        <v>2626</v>
      </c>
      <c r="T1288" s="79" t="s">
        <v>2991</v>
      </c>
      <c r="U1288" s="79"/>
      <c r="V1288" s="83" t="s">
        <v>3840</v>
      </c>
      <c r="W1288" s="81">
        <v>43176.574513888889</v>
      </c>
      <c r="X1288" s="83" t="s">
        <v>4681</v>
      </c>
      <c r="Y1288" s="79"/>
      <c r="Z1288" s="79"/>
      <c r="AA1288" s="85" t="s">
        <v>5889</v>
      </c>
      <c r="AB1288" s="79"/>
      <c r="AC1288" s="79" t="b">
        <v>0</v>
      </c>
      <c r="AD1288" s="79">
        <v>1</v>
      </c>
      <c r="AE1288" s="85" t="s">
        <v>6296</v>
      </c>
      <c r="AF1288" s="79" t="b">
        <v>1</v>
      </c>
      <c r="AG1288" s="79" t="s">
        <v>6303</v>
      </c>
      <c r="AH1288" s="79"/>
      <c r="AI1288" s="85" t="s">
        <v>6326</v>
      </c>
      <c r="AJ1288" s="79" t="b">
        <v>0</v>
      </c>
      <c r="AK1288" s="79">
        <v>1</v>
      </c>
      <c r="AL1288" s="85" t="s">
        <v>6296</v>
      </c>
      <c r="AM1288" s="79" t="s">
        <v>6328</v>
      </c>
      <c r="AN1288" s="79" t="b">
        <v>0</v>
      </c>
      <c r="AO1288" s="85" t="s">
        <v>5889</v>
      </c>
      <c r="AP1288" s="79" t="s">
        <v>6415</v>
      </c>
      <c r="AQ1288" s="79">
        <v>0</v>
      </c>
      <c r="AR1288" s="79">
        <v>0</v>
      </c>
      <c r="AS1288" s="79"/>
      <c r="AT1288" s="79"/>
      <c r="AU1288" s="79"/>
      <c r="AV1288" s="79"/>
      <c r="AW1288" s="79"/>
      <c r="AX1288" s="79"/>
      <c r="AY1288" s="79"/>
      <c r="AZ1288" s="79"/>
      <c r="BA1288">
        <v>1</v>
      </c>
      <c r="BB1288" s="78" t="str">
        <f>REPLACE(INDEX(GroupVertices[Group], MATCH(Edges[[#This Row],[Vertex 1]],GroupVertices[Vertex],0)),1,1,"")</f>
        <v>40</v>
      </c>
      <c r="BC1288" s="78" t="str">
        <f>REPLACE(INDEX(GroupVertices[Group], MATCH(Edges[[#This Row],[Vertex 2]],GroupVertices[Vertex],0)),1,1,"")</f>
        <v>40</v>
      </c>
      <c r="BD1288" s="48">
        <v>1</v>
      </c>
      <c r="BE1288" s="49">
        <v>4</v>
      </c>
      <c r="BF1288" s="48">
        <v>0</v>
      </c>
      <c r="BG1288" s="49">
        <v>0</v>
      </c>
      <c r="BH1288" s="48">
        <v>0</v>
      </c>
      <c r="BI1288" s="49">
        <v>0</v>
      </c>
      <c r="BJ1288" s="48">
        <v>24</v>
      </c>
      <c r="BK1288" s="49">
        <v>96</v>
      </c>
      <c r="BL1288" s="48">
        <v>25</v>
      </c>
    </row>
    <row r="1289" spans="1:64" x14ac:dyDescent="0.25">
      <c r="A1289" s="64" t="s">
        <v>723</v>
      </c>
      <c r="B1289" s="64" t="s">
        <v>984</v>
      </c>
      <c r="C1289" s="65" t="s">
        <v>15839</v>
      </c>
      <c r="D1289" s="66">
        <v>3</v>
      </c>
      <c r="E1289" s="67" t="s">
        <v>132</v>
      </c>
      <c r="F1289" s="68">
        <v>35</v>
      </c>
      <c r="G1289" s="65"/>
      <c r="H1289" s="69"/>
      <c r="I1289" s="70"/>
      <c r="J1289" s="70"/>
      <c r="K1289" s="34" t="s">
        <v>65</v>
      </c>
      <c r="L1289" s="77">
        <v>1289</v>
      </c>
      <c r="M1289" s="77"/>
      <c r="N1289" s="72"/>
      <c r="O1289" s="79" t="s">
        <v>999</v>
      </c>
      <c r="P1289" s="81">
        <v>43178.61509259259</v>
      </c>
      <c r="Q1289" s="79" t="s">
        <v>1662</v>
      </c>
      <c r="R1289" s="79"/>
      <c r="S1289" s="79"/>
      <c r="T1289" s="79" t="s">
        <v>722</v>
      </c>
      <c r="U1289" s="79"/>
      <c r="V1289" s="83" t="s">
        <v>3841</v>
      </c>
      <c r="W1289" s="81">
        <v>43178.61509259259</v>
      </c>
      <c r="X1289" s="83" t="s">
        <v>4682</v>
      </c>
      <c r="Y1289" s="79"/>
      <c r="Z1289" s="79"/>
      <c r="AA1289" s="85" t="s">
        <v>5890</v>
      </c>
      <c r="AB1289" s="79"/>
      <c r="AC1289" s="79" t="b">
        <v>0</v>
      </c>
      <c r="AD1289" s="79">
        <v>0</v>
      </c>
      <c r="AE1289" s="85" t="s">
        <v>6296</v>
      </c>
      <c r="AF1289" s="79" t="b">
        <v>1</v>
      </c>
      <c r="AG1289" s="79" t="s">
        <v>6303</v>
      </c>
      <c r="AH1289" s="79"/>
      <c r="AI1289" s="85" t="s">
        <v>6326</v>
      </c>
      <c r="AJ1289" s="79" t="b">
        <v>0</v>
      </c>
      <c r="AK1289" s="79">
        <v>1</v>
      </c>
      <c r="AL1289" s="85" t="s">
        <v>5889</v>
      </c>
      <c r="AM1289" s="79" t="s">
        <v>6333</v>
      </c>
      <c r="AN1289" s="79" t="b">
        <v>0</v>
      </c>
      <c r="AO1289" s="85" t="s">
        <v>5889</v>
      </c>
      <c r="AP1289" s="79" t="s">
        <v>176</v>
      </c>
      <c r="AQ1289" s="79">
        <v>0</v>
      </c>
      <c r="AR1289" s="79">
        <v>0</v>
      </c>
      <c r="AS1289" s="79"/>
      <c r="AT1289" s="79"/>
      <c r="AU1289" s="79"/>
      <c r="AV1289" s="79"/>
      <c r="AW1289" s="79"/>
      <c r="AX1289" s="79"/>
      <c r="AY1289" s="79"/>
      <c r="AZ1289" s="79"/>
      <c r="BA1289">
        <v>1</v>
      </c>
      <c r="BB1289" s="78" t="str">
        <f>REPLACE(INDEX(GroupVertices[Group], MATCH(Edges[[#This Row],[Vertex 1]],GroupVertices[Vertex],0)),1,1,"")</f>
        <v>40</v>
      </c>
      <c r="BC1289" s="78" t="str">
        <f>REPLACE(INDEX(GroupVertices[Group], MATCH(Edges[[#This Row],[Vertex 2]],GroupVertices[Vertex],0)),1,1,"")</f>
        <v>40</v>
      </c>
      <c r="BD1289" s="48"/>
      <c r="BE1289" s="49"/>
      <c r="BF1289" s="48"/>
      <c r="BG1289" s="49"/>
      <c r="BH1289" s="48"/>
      <c r="BI1289" s="49"/>
      <c r="BJ1289" s="48"/>
      <c r="BK1289" s="49"/>
      <c r="BL1289" s="48"/>
    </row>
    <row r="1290" spans="1:64" x14ac:dyDescent="0.25">
      <c r="A1290" s="64" t="s">
        <v>723</v>
      </c>
      <c r="B1290" s="64" t="s">
        <v>722</v>
      </c>
      <c r="C1290" s="65" t="s">
        <v>15839</v>
      </c>
      <c r="D1290" s="66">
        <v>3</v>
      </c>
      <c r="E1290" s="67" t="s">
        <v>132</v>
      </c>
      <c r="F1290" s="68">
        <v>35</v>
      </c>
      <c r="G1290" s="65"/>
      <c r="H1290" s="69"/>
      <c r="I1290" s="70"/>
      <c r="J1290" s="70"/>
      <c r="K1290" s="34" t="s">
        <v>65</v>
      </c>
      <c r="L1290" s="77">
        <v>1290</v>
      </c>
      <c r="M1290" s="77"/>
      <c r="N1290" s="72"/>
      <c r="O1290" s="79" t="s">
        <v>999</v>
      </c>
      <c r="P1290" s="81">
        <v>43178.61509259259</v>
      </c>
      <c r="Q1290" s="79" t="s">
        <v>1662</v>
      </c>
      <c r="R1290" s="79"/>
      <c r="S1290" s="79"/>
      <c r="T1290" s="79" t="s">
        <v>722</v>
      </c>
      <c r="U1290" s="79"/>
      <c r="V1290" s="83" t="s">
        <v>3841</v>
      </c>
      <c r="W1290" s="81">
        <v>43178.61509259259</v>
      </c>
      <c r="X1290" s="83" t="s">
        <v>4682</v>
      </c>
      <c r="Y1290" s="79"/>
      <c r="Z1290" s="79"/>
      <c r="AA1290" s="85" t="s">
        <v>5890</v>
      </c>
      <c r="AB1290" s="79"/>
      <c r="AC1290" s="79" t="b">
        <v>0</v>
      </c>
      <c r="AD1290" s="79">
        <v>0</v>
      </c>
      <c r="AE1290" s="85" t="s">
        <v>6296</v>
      </c>
      <c r="AF1290" s="79" t="b">
        <v>1</v>
      </c>
      <c r="AG1290" s="79" t="s">
        <v>6303</v>
      </c>
      <c r="AH1290" s="79"/>
      <c r="AI1290" s="85" t="s">
        <v>6326</v>
      </c>
      <c r="AJ1290" s="79" t="b">
        <v>0</v>
      </c>
      <c r="AK1290" s="79">
        <v>1</v>
      </c>
      <c r="AL1290" s="85" t="s">
        <v>5889</v>
      </c>
      <c r="AM1290" s="79" t="s">
        <v>6333</v>
      </c>
      <c r="AN1290" s="79" t="b">
        <v>0</v>
      </c>
      <c r="AO1290" s="85" t="s">
        <v>5889</v>
      </c>
      <c r="AP1290" s="79" t="s">
        <v>176</v>
      </c>
      <c r="AQ1290" s="79">
        <v>0</v>
      </c>
      <c r="AR1290" s="79">
        <v>0</v>
      </c>
      <c r="AS1290" s="79"/>
      <c r="AT1290" s="79"/>
      <c r="AU1290" s="79"/>
      <c r="AV1290" s="79"/>
      <c r="AW1290" s="79"/>
      <c r="AX1290" s="79"/>
      <c r="AY1290" s="79"/>
      <c r="AZ1290" s="79"/>
      <c r="BA1290">
        <v>1</v>
      </c>
      <c r="BB1290" s="78" t="str">
        <f>REPLACE(INDEX(GroupVertices[Group], MATCH(Edges[[#This Row],[Vertex 1]],GroupVertices[Vertex],0)),1,1,"")</f>
        <v>40</v>
      </c>
      <c r="BC1290" s="78" t="str">
        <f>REPLACE(INDEX(GroupVertices[Group], MATCH(Edges[[#This Row],[Vertex 2]],GroupVertices[Vertex],0)),1,1,"")</f>
        <v>40</v>
      </c>
      <c r="BD1290" s="48">
        <v>1</v>
      </c>
      <c r="BE1290" s="49">
        <v>5.5555555555555554</v>
      </c>
      <c r="BF1290" s="48">
        <v>0</v>
      </c>
      <c r="BG1290" s="49">
        <v>0</v>
      </c>
      <c r="BH1290" s="48">
        <v>0</v>
      </c>
      <c r="BI1290" s="49">
        <v>0</v>
      </c>
      <c r="BJ1290" s="48">
        <v>17</v>
      </c>
      <c r="BK1290" s="49">
        <v>94.444444444444443</v>
      </c>
      <c r="BL1290" s="48">
        <v>18</v>
      </c>
    </row>
    <row r="1291" spans="1:64" x14ac:dyDescent="0.25">
      <c r="A1291" s="64" t="s">
        <v>724</v>
      </c>
      <c r="B1291" s="64" t="s">
        <v>724</v>
      </c>
      <c r="C1291" s="65" t="s">
        <v>15839</v>
      </c>
      <c r="D1291" s="66">
        <v>3</v>
      </c>
      <c r="E1291" s="67" t="s">
        <v>132</v>
      </c>
      <c r="F1291" s="68">
        <v>35</v>
      </c>
      <c r="G1291" s="65"/>
      <c r="H1291" s="69"/>
      <c r="I1291" s="70"/>
      <c r="J1291" s="70"/>
      <c r="K1291" s="34" t="s">
        <v>65</v>
      </c>
      <c r="L1291" s="77">
        <v>1291</v>
      </c>
      <c r="M1291" s="77"/>
      <c r="N1291" s="72"/>
      <c r="O1291" s="79" t="s">
        <v>176</v>
      </c>
      <c r="P1291" s="81">
        <v>43178.615555555552</v>
      </c>
      <c r="Q1291" s="79" t="s">
        <v>1663</v>
      </c>
      <c r="R1291" s="83" t="s">
        <v>2355</v>
      </c>
      <c r="S1291" s="79" t="s">
        <v>2627</v>
      </c>
      <c r="T1291" s="79" t="s">
        <v>2992</v>
      </c>
      <c r="U1291" s="83" t="s">
        <v>3360</v>
      </c>
      <c r="V1291" s="83" t="s">
        <v>3360</v>
      </c>
      <c r="W1291" s="81">
        <v>43178.615555555552</v>
      </c>
      <c r="X1291" s="83" t="s">
        <v>4683</v>
      </c>
      <c r="Y1291" s="79"/>
      <c r="Z1291" s="79"/>
      <c r="AA1291" s="85" t="s">
        <v>5891</v>
      </c>
      <c r="AB1291" s="79"/>
      <c r="AC1291" s="79" t="b">
        <v>0</v>
      </c>
      <c r="AD1291" s="79">
        <v>0</v>
      </c>
      <c r="AE1291" s="85" t="s">
        <v>6296</v>
      </c>
      <c r="AF1291" s="79" t="b">
        <v>0</v>
      </c>
      <c r="AG1291" s="79" t="s">
        <v>6304</v>
      </c>
      <c r="AH1291" s="79"/>
      <c r="AI1291" s="85" t="s">
        <v>6296</v>
      </c>
      <c r="AJ1291" s="79" t="b">
        <v>0</v>
      </c>
      <c r="AK1291" s="79">
        <v>0</v>
      </c>
      <c r="AL1291" s="85" t="s">
        <v>6296</v>
      </c>
      <c r="AM1291" s="79" t="s">
        <v>6362</v>
      </c>
      <c r="AN1291" s="79" t="b">
        <v>0</v>
      </c>
      <c r="AO1291" s="85" t="s">
        <v>5891</v>
      </c>
      <c r="AP1291" s="79" t="s">
        <v>176</v>
      </c>
      <c r="AQ1291" s="79">
        <v>0</v>
      </c>
      <c r="AR1291" s="79">
        <v>0</v>
      </c>
      <c r="AS1291" s="79"/>
      <c r="AT1291" s="79"/>
      <c r="AU1291" s="79"/>
      <c r="AV1291" s="79"/>
      <c r="AW1291" s="79"/>
      <c r="AX1291" s="79"/>
      <c r="AY1291" s="79"/>
      <c r="AZ1291" s="79"/>
      <c r="BA1291">
        <v>1</v>
      </c>
      <c r="BB1291" s="78" t="str">
        <f>REPLACE(INDEX(GroupVertices[Group], MATCH(Edges[[#This Row],[Vertex 1]],GroupVertices[Vertex],0)),1,1,"")</f>
        <v>1</v>
      </c>
      <c r="BC1291" s="78" t="str">
        <f>REPLACE(INDEX(GroupVertices[Group], MATCH(Edges[[#This Row],[Vertex 2]],GroupVertices[Vertex],0)),1,1,"")</f>
        <v>1</v>
      </c>
      <c r="BD1291" s="48">
        <v>1</v>
      </c>
      <c r="BE1291" s="49">
        <v>9.0909090909090917</v>
      </c>
      <c r="BF1291" s="48">
        <v>0</v>
      </c>
      <c r="BG1291" s="49">
        <v>0</v>
      </c>
      <c r="BH1291" s="48">
        <v>0</v>
      </c>
      <c r="BI1291" s="49">
        <v>0</v>
      </c>
      <c r="BJ1291" s="48">
        <v>10</v>
      </c>
      <c r="BK1291" s="49">
        <v>90.909090909090907</v>
      </c>
      <c r="BL1291" s="48">
        <v>11</v>
      </c>
    </row>
    <row r="1292" spans="1:64" x14ac:dyDescent="0.25">
      <c r="A1292" s="64" t="s">
        <v>725</v>
      </c>
      <c r="B1292" s="64" t="s">
        <v>725</v>
      </c>
      <c r="C1292" s="65" t="s">
        <v>15839</v>
      </c>
      <c r="D1292" s="66">
        <v>3</v>
      </c>
      <c r="E1292" s="67" t="s">
        <v>132</v>
      </c>
      <c r="F1292" s="68">
        <v>35</v>
      </c>
      <c r="G1292" s="65"/>
      <c r="H1292" s="69"/>
      <c r="I1292" s="70"/>
      <c r="J1292" s="70"/>
      <c r="K1292" s="34" t="s">
        <v>65</v>
      </c>
      <c r="L1292" s="77">
        <v>1292</v>
      </c>
      <c r="M1292" s="77"/>
      <c r="N1292" s="72"/>
      <c r="O1292" s="79" t="s">
        <v>176</v>
      </c>
      <c r="P1292" s="81">
        <v>43178.617349537039</v>
      </c>
      <c r="Q1292" s="79" t="s">
        <v>1664</v>
      </c>
      <c r="R1292" s="83" t="s">
        <v>2356</v>
      </c>
      <c r="S1292" s="79" t="s">
        <v>2628</v>
      </c>
      <c r="T1292" s="79" t="s">
        <v>2993</v>
      </c>
      <c r="U1292" s="79"/>
      <c r="V1292" s="83" t="s">
        <v>3842</v>
      </c>
      <c r="W1292" s="81">
        <v>43178.617349537039</v>
      </c>
      <c r="X1292" s="83" t="s">
        <v>4684</v>
      </c>
      <c r="Y1292" s="79"/>
      <c r="Z1292" s="79"/>
      <c r="AA1292" s="85" t="s">
        <v>5892</v>
      </c>
      <c r="AB1292" s="79"/>
      <c r="AC1292" s="79" t="b">
        <v>0</v>
      </c>
      <c r="AD1292" s="79">
        <v>0</v>
      </c>
      <c r="AE1292" s="85" t="s">
        <v>6296</v>
      </c>
      <c r="AF1292" s="79" t="b">
        <v>0</v>
      </c>
      <c r="AG1292" s="79" t="s">
        <v>6304</v>
      </c>
      <c r="AH1292" s="79"/>
      <c r="AI1292" s="85" t="s">
        <v>6296</v>
      </c>
      <c r="AJ1292" s="79" t="b">
        <v>0</v>
      </c>
      <c r="AK1292" s="79">
        <v>0</v>
      </c>
      <c r="AL1292" s="85" t="s">
        <v>6296</v>
      </c>
      <c r="AM1292" s="79" t="s">
        <v>6344</v>
      </c>
      <c r="AN1292" s="79" t="b">
        <v>0</v>
      </c>
      <c r="AO1292" s="85" t="s">
        <v>5892</v>
      </c>
      <c r="AP1292" s="79" t="s">
        <v>176</v>
      </c>
      <c r="AQ1292" s="79">
        <v>0</v>
      </c>
      <c r="AR1292" s="79">
        <v>0</v>
      </c>
      <c r="AS1292" s="79"/>
      <c r="AT1292" s="79"/>
      <c r="AU1292" s="79"/>
      <c r="AV1292" s="79"/>
      <c r="AW1292" s="79"/>
      <c r="AX1292" s="79"/>
      <c r="AY1292" s="79"/>
      <c r="AZ1292" s="79"/>
      <c r="BA1292">
        <v>1</v>
      </c>
      <c r="BB1292" s="78" t="str">
        <f>REPLACE(INDEX(GroupVertices[Group], MATCH(Edges[[#This Row],[Vertex 1]],GroupVertices[Vertex],0)),1,1,"")</f>
        <v>1</v>
      </c>
      <c r="BC1292" s="78" t="str">
        <f>REPLACE(INDEX(GroupVertices[Group], MATCH(Edges[[#This Row],[Vertex 2]],GroupVertices[Vertex],0)),1,1,"")</f>
        <v>1</v>
      </c>
      <c r="BD1292" s="48">
        <v>2</v>
      </c>
      <c r="BE1292" s="49">
        <v>5.1282051282051286</v>
      </c>
      <c r="BF1292" s="48">
        <v>0</v>
      </c>
      <c r="BG1292" s="49">
        <v>0</v>
      </c>
      <c r="BH1292" s="48">
        <v>0</v>
      </c>
      <c r="BI1292" s="49">
        <v>0</v>
      </c>
      <c r="BJ1292" s="48">
        <v>37</v>
      </c>
      <c r="BK1292" s="49">
        <v>94.871794871794876</v>
      </c>
      <c r="BL1292" s="48">
        <v>39</v>
      </c>
    </row>
    <row r="1293" spans="1:64" x14ac:dyDescent="0.25">
      <c r="A1293" s="64" t="s">
        <v>726</v>
      </c>
      <c r="B1293" s="64" t="s">
        <v>985</v>
      </c>
      <c r="C1293" s="65" t="s">
        <v>15839</v>
      </c>
      <c r="D1293" s="66">
        <v>3</v>
      </c>
      <c r="E1293" s="67" t="s">
        <v>132</v>
      </c>
      <c r="F1293" s="68">
        <v>35</v>
      </c>
      <c r="G1293" s="65"/>
      <c r="H1293" s="69"/>
      <c r="I1293" s="70"/>
      <c r="J1293" s="70"/>
      <c r="K1293" s="34" t="s">
        <v>65</v>
      </c>
      <c r="L1293" s="77">
        <v>1293</v>
      </c>
      <c r="M1293" s="77"/>
      <c r="N1293" s="72"/>
      <c r="O1293" s="79" t="s">
        <v>999</v>
      </c>
      <c r="P1293" s="81">
        <v>43178.620335648149</v>
      </c>
      <c r="Q1293" s="79" t="s">
        <v>1665</v>
      </c>
      <c r="R1293" s="83" t="s">
        <v>2357</v>
      </c>
      <c r="S1293" s="79" t="s">
        <v>2519</v>
      </c>
      <c r="T1293" s="79"/>
      <c r="U1293" s="79"/>
      <c r="V1293" s="83" t="s">
        <v>3843</v>
      </c>
      <c r="W1293" s="81">
        <v>43178.620335648149</v>
      </c>
      <c r="X1293" s="83" t="s">
        <v>4685</v>
      </c>
      <c r="Y1293" s="79"/>
      <c r="Z1293" s="79"/>
      <c r="AA1293" s="85" t="s">
        <v>5893</v>
      </c>
      <c r="AB1293" s="79"/>
      <c r="AC1293" s="79" t="b">
        <v>0</v>
      </c>
      <c r="AD1293" s="79">
        <v>0</v>
      </c>
      <c r="AE1293" s="85" t="s">
        <v>6296</v>
      </c>
      <c r="AF1293" s="79" t="b">
        <v>0</v>
      </c>
      <c r="AG1293" s="79" t="s">
        <v>6304</v>
      </c>
      <c r="AH1293" s="79"/>
      <c r="AI1293" s="85" t="s">
        <v>6296</v>
      </c>
      <c r="AJ1293" s="79" t="b">
        <v>0</v>
      </c>
      <c r="AK1293" s="79">
        <v>1</v>
      </c>
      <c r="AL1293" s="85" t="s">
        <v>6200</v>
      </c>
      <c r="AM1293" s="79" t="s">
        <v>6340</v>
      </c>
      <c r="AN1293" s="79" t="b">
        <v>0</v>
      </c>
      <c r="AO1293" s="85" t="s">
        <v>6200</v>
      </c>
      <c r="AP1293" s="79" t="s">
        <v>176</v>
      </c>
      <c r="AQ1293" s="79">
        <v>0</v>
      </c>
      <c r="AR1293" s="79">
        <v>0</v>
      </c>
      <c r="AS1293" s="79"/>
      <c r="AT1293" s="79"/>
      <c r="AU1293" s="79"/>
      <c r="AV1293" s="79"/>
      <c r="AW1293" s="79"/>
      <c r="AX1293" s="79"/>
      <c r="AY1293" s="79"/>
      <c r="AZ1293" s="79"/>
      <c r="BA1293">
        <v>1</v>
      </c>
      <c r="BB1293" s="78" t="str">
        <f>REPLACE(INDEX(GroupVertices[Group], MATCH(Edges[[#This Row],[Vertex 1]],GroupVertices[Vertex],0)),1,1,"")</f>
        <v>2</v>
      </c>
      <c r="BC1293" s="78" t="str">
        <f>REPLACE(INDEX(GroupVertices[Group], MATCH(Edges[[#This Row],[Vertex 2]],GroupVertices[Vertex],0)),1,1,"")</f>
        <v>2</v>
      </c>
      <c r="BD1293" s="48">
        <v>2</v>
      </c>
      <c r="BE1293" s="49">
        <v>11.111111111111111</v>
      </c>
      <c r="BF1293" s="48">
        <v>0</v>
      </c>
      <c r="BG1293" s="49">
        <v>0</v>
      </c>
      <c r="BH1293" s="48">
        <v>0</v>
      </c>
      <c r="BI1293" s="49">
        <v>0</v>
      </c>
      <c r="BJ1293" s="48">
        <v>16</v>
      </c>
      <c r="BK1293" s="49">
        <v>88.888888888888886</v>
      </c>
      <c r="BL1293" s="48">
        <v>18</v>
      </c>
    </row>
    <row r="1294" spans="1:64" x14ac:dyDescent="0.25">
      <c r="A1294" s="64" t="s">
        <v>726</v>
      </c>
      <c r="B1294" s="64" t="s">
        <v>754</v>
      </c>
      <c r="C1294" s="65" t="s">
        <v>15839</v>
      </c>
      <c r="D1294" s="66">
        <v>3</v>
      </c>
      <c r="E1294" s="67" t="s">
        <v>132</v>
      </c>
      <c r="F1294" s="68">
        <v>35</v>
      </c>
      <c r="G1294" s="65"/>
      <c r="H1294" s="69"/>
      <c r="I1294" s="70"/>
      <c r="J1294" s="70"/>
      <c r="K1294" s="34" t="s">
        <v>65</v>
      </c>
      <c r="L1294" s="77">
        <v>1294</v>
      </c>
      <c r="M1294" s="77"/>
      <c r="N1294" s="72"/>
      <c r="O1294" s="79" t="s">
        <v>999</v>
      </c>
      <c r="P1294" s="81">
        <v>43178.620335648149</v>
      </c>
      <c r="Q1294" s="79" t="s">
        <v>1665</v>
      </c>
      <c r="R1294" s="83" t="s">
        <v>2357</v>
      </c>
      <c r="S1294" s="79" t="s">
        <v>2519</v>
      </c>
      <c r="T1294" s="79"/>
      <c r="U1294" s="79"/>
      <c r="V1294" s="83" t="s">
        <v>3843</v>
      </c>
      <c r="W1294" s="81">
        <v>43178.620335648149</v>
      </c>
      <c r="X1294" s="83" t="s">
        <v>4685</v>
      </c>
      <c r="Y1294" s="79"/>
      <c r="Z1294" s="79"/>
      <c r="AA1294" s="85" t="s">
        <v>5893</v>
      </c>
      <c r="AB1294" s="79"/>
      <c r="AC1294" s="79" t="b">
        <v>0</v>
      </c>
      <c r="AD1294" s="79">
        <v>0</v>
      </c>
      <c r="AE1294" s="85" t="s">
        <v>6296</v>
      </c>
      <c r="AF1294" s="79" t="b">
        <v>0</v>
      </c>
      <c r="AG1294" s="79" t="s">
        <v>6304</v>
      </c>
      <c r="AH1294" s="79"/>
      <c r="AI1294" s="85" t="s">
        <v>6296</v>
      </c>
      <c r="AJ1294" s="79" t="b">
        <v>0</v>
      </c>
      <c r="AK1294" s="79">
        <v>1</v>
      </c>
      <c r="AL1294" s="85" t="s">
        <v>6200</v>
      </c>
      <c r="AM1294" s="79" t="s">
        <v>6340</v>
      </c>
      <c r="AN1294" s="79" t="b">
        <v>0</v>
      </c>
      <c r="AO1294" s="85" t="s">
        <v>6200</v>
      </c>
      <c r="AP1294" s="79" t="s">
        <v>176</v>
      </c>
      <c r="AQ1294" s="79">
        <v>0</v>
      </c>
      <c r="AR1294" s="79">
        <v>0</v>
      </c>
      <c r="AS1294" s="79"/>
      <c r="AT1294" s="79"/>
      <c r="AU1294" s="79"/>
      <c r="AV1294" s="79"/>
      <c r="AW1294" s="79"/>
      <c r="AX1294" s="79"/>
      <c r="AY1294" s="79"/>
      <c r="AZ1294" s="79"/>
      <c r="BA1294">
        <v>1</v>
      </c>
      <c r="BB1294" s="78" t="str">
        <f>REPLACE(INDEX(GroupVertices[Group], MATCH(Edges[[#This Row],[Vertex 1]],GroupVertices[Vertex],0)),1,1,"")</f>
        <v>2</v>
      </c>
      <c r="BC1294" s="78" t="str">
        <f>REPLACE(INDEX(GroupVertices[Group], MATCH(Edges[[#This Row],[Vertex 2]],GroupVertices[Vertex],0)),1,1,"")</f>
        <v>2</v>
      </c>
      <c r="BD1294" s="48"/>
      <c r="BE1294" s="49"/>
      <c r="BF1294" s="48"/>
      <c r="BG1294" s="49"/>
      <c r="BH1294" s="48"/>
      <c r="BI1294" s="49"/>
      <c r="BJ1294" s="48"/>
      <c r="BK1294" s="49"/>
      <c r="BL1294" s="48"/>
    </row>
    <row r="1295" spans="1:64" x14ac:dyDescent="0.25">
      <c r="A1295" s="64" t="s">
        <v>727</v>
      </c>
      <c r="B1295" s="64" t="s">
        <v>832</v>
      </c>
      <c r="C1295" s="65" t="s">
        <v>15839</v>
      </c>
      <c r="D1295" s="66">
        <v>3</v>
      </c>
      <c r="E1295" s="67" t="s">
        <v>132</v>
      </c>
      <c r="F1295" s="68">
        <v>35</v>
      </c>
      <c r="G1295" s="65"/>
      <c r="H1295" s="69"/>
      <c r="I1295" s="70"/>
      <c r="J1295" s="70"/>
      <c r="K1295" s="34" t="s">
        <v>65</v>
      </c>
      <c r="L1295" s="77">
        <v>1295</v>
      </c>
      <c r="M1295" s="77"/>
      <c r="N1295" s="72"/>
      <c r="O1295" s="79" t="s">
        <v>999</v>
      </c>
      <c r="P1295" s="81">
        <v>43178.62091435185</v>
      </c>
      <c r="Q1295" s="79" t="s">
        <v>1666</v>
      </c>
      <c r="R1295" s="83" t="s">
        <v>2144</v>
      </c>
      <c r="S1295" s="79" t="s">
        <v>2568</v>
      </c>
      <c r="T1295" s="79" t="s">
        <v>731</v>
      </c>
      <c r="U1295" s="79"/>
      <c r="V1295" s="83" t="s">
        <v>3844</v>
      </c>
      <c r="W1295" s="81">
        <v>43178.62091435185</v>
      </c>
      <c r="X1295" s="83" t="s">
        <v>4686</v>
      </c>
      <c r="Y1295" s="79"/>
      <c r="Z1295" s="79"/>
      <c r="AA1295" s="85" t="s">
        <v>5894</v>
      </c>
      <c r="AB1295" s="79"/>
      <c r="AC1295" s="79" t="b">
        <v>0</v>
      </c>
      <c r="AD1295" s="79">
        <v>0</v>
      </c>
      <c r="AE1295" s="85" t="s">
        <v>6296</v>
      </c>
      <c r="AF1295" s="79" t="b">
        <v>0</v>
      </c>
      <c r="AG1295" s="79" t="s">
        <v>6304</v>
      </c>
      <c r="AH1295" s="79"/>
      <c r="AI1295" s="85" t="s">
        <v>6296</v>
      </c>
      <c r="AJ1295" s="79" t="b">
        <v>0</v>
      </c>
      <c r="AK1295" s="79">
        <v>0</v>
      </c>
      <c r="AL1295" s="85" t="s">
        <v>6296</v>
      </c>
      <c r="AM1295" s="79" t="s">
        <v>6330</v>
      </c>
      <c r="AN1295" s="79" t="b">
        <v>0</v>
      </c>
      <c r="AO1295" s="85" t="s">
        <v>5894</v>
      </c>
      <c r="AP1295" s="79" t="s">
        <v>176</v>
      </c>
      <c r="AQ1295" s="79">
        <v>0</v>
      </c>
      <c r="AR1295" s="79">
        <v>0</v>
      </c>
      <c r="AS1295" s="79"/>
      <c r="AT1295" s="79"/>
      <c r="AU1295" s="79"/>
      <c r="AV1295" s="79"/>
      <c r="AW1295" s="79"/>
      <c r="AX1295" s="79"/>
      <c r="AY1295" s="79"/>
      <c r="AZ1295" s="79"/>
      <c r="BA1295">
        <v>1</v>
      </c>
      <c r="BB1295" s="78" t="str">
        <f>REPLACE(INDEX(GroupVertices[Group], MATCH(Edges[[#This Row],[Vertex 1]],GroupVertices[Vertex],0)),1,1,"")</f>
        <v>30</v>
      </c>
      <c r="BC1295" s="78" t="str">
        <f>REPLACE(INDEX(GroupVertices[Group], MATCH(Edges[[#This Row],[Vertex 2]],GroupVertices[Vertex],0)),1,1,"")</f>
        <v>30</v>
      </c>
      <c r="BD1295" s="48">
        <v>0</v>
      </c>
      <c r="BE1295" s="49">
        <v>0</v>
      </c>
      <c r="BF1295" s="48">
        <v>0</v>
      </c>
      <c r="BG1295" s="49">
        <v>0</v>
      </c>
      <c r="BH1295" s="48">
        <v>0</v>
      </c>
      <c r="BI1295" s="49">
        <v>0</v>
      </c>
      <c r="BJ1295" s="48">
        <v>9</v>
      </c>
      <c r="BK1295" s="49">
        <v>100</v>
      </c>
      <c r="BL1295" s="48">
        <v>9</v>
      </c>
    </row>
    <row r="1296" spans="1:64" x14ac:dyDescent="0.25">
      <c r="A1296" s="64" t="s">
        <v>728</v>
      </c>
      <c r="B1296" s="64" t="s">
        <v>986</v>
      </c>
      <c r="C1296" s="65" t="s">
        <v>15839</v>
      </c>
      <c r="D1296" s="66">
        <v>3</v>
      </c>
      <c r="E1296" s="67" t="s">
        <v>132</v>
      </c>
      <c r="F1296" s="68">
        <v>35</v>
      </c>
      <c r="G1296" s="65"/>
      <c r="H1296" s="69"/>
      <c r="I1296" s="70"/>
      <c r="J1296" s="70"/>
      <c r="K1296" s="34" t="s">
        <v>65</v>
      </c>
      <c r="L1296" s="77">
        <v>1296</v>
      </c>
      <c r="M1296" s="77"/>
      <c r="N1296" s="72"/>
      <c r="O1296" s="79" t="s">
        <v>999</v>
      </c>
      <c r="P1296" s="81">
        <v>43178.618750000001</v>
      </c>
      <c r="Q1296" s="79" t="s">
        <v>1667</v>
      </c>
      <c r="R1296" s="83" t="s">
        <v>2358</v>
      </c>
      <c r="S1296" s="79" t="s">
        <v>2629</v>
      </c>
      <c r="T1296" s="79" t="s">
        <v>2994</v>
      </c>
      <c r="U1296" s="83" t="s">
        <v>3361</v>
      </c>
      <c r="V1296" s="83" t="s">
        <v>3361</v>
      </c>
      <c r="W1296" s="81">
        <v>43178.618750000001</v>
      </c>
      <c r="X1296" s="83" t="s">
        <v>4687</v>
      </c>
      <c r="Y1296" s="79"/>
      <c r="Z1296" s="79"/>
      <c r="AA1296" s="85" t="s">
        <v>5895</v>
      </c>
      <c r="AB1296" s="79"/>
      <c r="AC1296" s="79" t="b">
        <v>0</v>
      </c>
      <c r="AD1296" s="79">
        <v>0</v>
      </c>
      <c r="AE1296" s="85" t="s">
        <v>6296</v>
      </c>
      <c r="AF1296" s="79" t="b">
        <v>0</v>
      </c>
      <c r="AG1296" s="79" t="s">
        <v>6305</v>
      </c>
      <c r="AH1296" s="79"/>
      <c r="AI1296" s="85" t="s">
        <v>6296</v>
      </c>
      <c r="AJ1296" s="79" t="b">
        <v>0</v>
      </c>
      <c r="AK1296" s="79">
        <v>1</v>
      </c>
      <c r="AL1296" s="85" t="s">
        <v>6296</v>
      </c>
      <c r="AM1296" s="79" t="s">
        <v>6336</v>
      </c>
      <c r="AN1296" s="79" t="b">
        <v>0</v>
      </c>
      <c r="AO1296" s="85" t="s">
        <v>5895</v>
      </c>
      <c r="AP1296" s="79" t="s">
        <v>176</v>
      </c>
      <c r="AQ1296" s="79">
        <v>0</v>
      </c>
      <c r="AR1296" s="79">
        <v>0</v>
      </c>
      <c r="AS1296" s="79"/>
      <c r="AT1296" s="79"/>
      <c r="AU1296" s="79"/>
      <c r="AV1296" s="79"/>
      <c r="AW1296" s="79"/>
      <c r="AX1296" s="79"/>
      <c r="AY1296" s="79"/>
      <c r="AZ1296" s="79"/>
      <c r="BA1296">
        <v>1</v>
      </c>
      <c r="BB1296" s="78" t="str">
        <f>REPLACE(INDEX(GroupVertices[Group], MATCH(Edges[[#This Row],[Vertex 1]],GroupVertices[Vertex],0)),1,1,"")</f>
        <v>18</v>
      </c>
      <c r="BC1296" s="78" t="str">
        <f>REPLACE(INDEX(GroupVertices[Group], MATCH(Edges[[#This Row],[Vertex 2]],GroupVertices[Vertex],0)),1,1,"")</f>
        <v>18</v>
      </c>
      <c r="BD1296" s="48"/>
      <c r="BE1296" s="49"/>
      <c r="BF1296" s="48"/>
      <c r="BG1296" s="49"/>
      <c r="BH1296" s="48"/>
      <c r="BI1296" s="49"/>
      <c r="BJ1296" s="48"/>
      <c r="BK1296" s="49"/>
      <c r="BL1296" s="48"/>
    </row>
    <row r="1297" spans="1:64" x14ac:dyDescent="0.25">
      <c r="A1297" s="64" t="s">
        <v>729</v>
      </c>
      <c r="B1297" s="64" t="s">
        <v>986</v>
      </c>
      <c r="C1297" s="65" t="s">
        <v>15839</v>
      </c>
      <c r="D1297" s="66">
        <v>3</v>
      </c>
      <c r="E1297" s="67" t="s">
        <v>132</v>
      </c>
      <c r="F1297" s="68">
        <v>35</v>
      </c>
      <c r="G1297" s="65"/>
      <c r="H1297" s="69"/>
      <c r="I1297" s="70"/>
      <c r="J1297" s="70"/>
      <c r="K1297" s="34" t="s">
        <v>65</v>
      </c>
      <c r="L1297" s="77">
        <v>1297</v>
      </c>
      <c r="M1297" s="77"/>
      <c r="N1297" s="72"/>
      <c r="O1297" s="79" t="s">
        <v>999</v>
      </c>
      <c r="P1297" s="81">
        <v>43178.621400462966</v>
      </c>
      <c r="Q1297" s="79" t="s">
        <v>1668</v>
      </c>
      <c r="R1297" s="79"/>
      <c r="S1297" s="79"/>
      <c r="T1297" s="79" t="s">
        <v>2786</v>
      </c>
      <c r="U1297" s="79"/>
      <c r="V1297" s="83" t="s">
        <v>3845</v>
      </c>
      <c r="W1297" s="81">
        <v>43178.621400462966</v>
      </c>
      <c r="X1297" s="83" t="s">
        <v>4688</v>
      </c>
      <c r="Y1297" s="79"/>
      <c r="Z1297" s="79"/>
      <c r="AA1297" s="85" t="s">
        <v>5896</v>
      </c>
      <c r="AB1297" s="79"/>
      <c r="AC1297" s="79" t="b">
        <v>0</v>
      </c>
      <c r="AD1297" s="79">
        <v>0</v>
      </c>
      <c r="AE1297" s="85" t="s">
        <v>6296</v>
      </c>
      <c r="AF1297" s="79" t="b">
        <v>0</v>
      </c>
      <c r="AG1297" s="79" t="s">
        <v>6305</v>
      </c>
      <c r="AH1297" s="79"/>
      <c r="AI1297" s="85" t="s">
        <v>6296</v>
      </c>
      <c r="AJ1297" s="79" t="b">
        <v>0</v>
      </c>
      <c r="AK1297" s="79">
        <v>1</v>
      </c>
      <c r="AL1297" s="85" t="s">
        <v>5895</v>
      </c>
      <c r="AM1297" s="79" t="s">
        <v>6348</v>
      </c>
      <c r="AN1297" s="79" t="b">
        <v>0</v>
      </c>
      <c r="AO1297" s="85" t="s">
        <v>5895</v>
      </c>
      <c r="AP1297" s="79" t="s">
        <v>176</v>
      </c>
      <c r="AQ1297" s="79">
        <v>0</v>
      </c>
      <c r="AR1297" s="79">
        <v>0</v>
      </c>
      <c r="AS1297" s="79"/>
      <c r="AT1297" s="79"/>
      <c r="AU1297" s="79"/>
      <c r="AV1297" s="79"/>
      <c r="AW1297" s="79"/>
      <c r="AX1297" s="79"/>
      <c r="AY1297" s="79"/>
      <c r="AZ1297" s="79"/>
      <c r="BA1297">
        <v>1</v>
      </c>
      <c r="BB1297" s="78" t="str">
        <f>REPLACE(INDEX(GroupVertices[Group], MATCH(Edges[[#This Row],[Vertex 1]],GroupVertices[Vertex],0)),1,1,"")</f>
        <v>18</v>
      </c>
      <c r="BC1297" s="78" t="str">
        <f>REPLACE(INDEX(GroupVertices[Group], MATCH(Edges[[#This Row],[Vertex 2]],GroupVertices[Vertex],0)),1,1,"")</f>
        <v>18</v>
      </c>
      <c r="BD1297" s="48"/>
      <c r="BE1297" s="49"/>
      <c r="BF1297" s="48"/>
      <c r="BG1297" s="49"/>
      <c r="BH1297" s="48"/>
      <c r="BI1297" s="49"/>
      <c r="BJ1297" s="48"/>
      <c r="BK1297" s="49"/>
      <c r="BL1297" s="48"/>
    </row>
    <row r="1298" spans="1:64" x14ac:dyDescent="0.25">
      <c r="A1298" s="64" t="s">
        <v>728</v>
      </c>
      <c r="B1298" s="64" t="s">
        <v>987</v>
      </c>
      <c r="C1298" s="65" t="s">
        <v>15839</v>
      </c>
      <c r="D1298" s="66">
        <v>3</v>
      </c>
      <c r="E1298" s="67" t="s">
        <v>132</v>
      </c>
      <c r="F1298" s="68">
        <v>35</v>
      </c>
      <c r="G1298" s="65"/>
      <c r="H1298" s="69"/>
      <c r="I1298" s="70"/>
      <c r="J1298" s="70"/>
      <c r="K1298" s="34" t="s">
        <v>65</v>
      </c>
      <c r="L1298" s="77">
        <v>1298</v>
      </c>
      <c r="M1298" s="77"/>
      <c r="N1298" s="72"/>
      <c r="O1298" s="79" t="s">
        <v>999</v>
      </c>
      <c r="P1298" s="81">
        <v>43178.618750000001</v>
      </c>
      <c r="Q1298" s="79" t="s">
        <v>1667</v>
      </c>
      <c r="R1298" s="83" t="s">
        <v>2358</v>
      </c>
      <c r="S1298" s="79" t="s">
        <v>2629</v>
      </c>
      <c r="T1298" s="79" t="s">
        <v>2994</v>
      </c>
      <c r="U1298" s="83" t="s">
        <v>3361</v>
      </c>
      <c r="V1298" s="83" t="s">
        <v>3361</v>
      </c>
      <c r="W1298" s="81">
        <v>43178.618750000001</v>
      </c>
      <c r="X1298" s="83" t="s">
        <v>4687</v>
      </c>
      <c r="Y1298" s="79"/>
      <c r="Z1298" s="79"/>
      <c r="AA1298" s="85" t="s">
        <v>5895</v>
      </c>
      <c r="AB1298" s="79"/>
      <c r="AC1298" s="79" t="b">
        <v>0</v>
      </c>
      <c r="AD1298" s="79">
        <v>0</v>
      </c>
      <c r="AE1298" s="85" t="s">
        <v>6296</v>
      </c>
      <c r="AF1298" s="79" t="b">
        <v>0</v>
      </c>
      <c r="AG1298" s="79" t="s">
        <v>6305</v>
      </c>
      <c r="AH1298" s="79"/>
      <c r="AI1298" s="85" t="s">
        <v>6296</v>
      </c>
      <c r="AJ1298" s="79" t="b">
        <v>0</v>
      </c>
      <c r="AK1298" s="79">
        <v>1</v>
      </c>
      <c r="AL1298" s="85" t="s">
        <v>6296</v>
      </c>
      <c r="AM1298" s="79" t="s">
        <v>6336</v>
      </c>
      <c r="AN1298" s="79" t="b">
        <v>0</v>
      </c>
      <c r="AO1298" s="85" t="s">
        <v>5895</v>
      </c>
      <c r="AP1298" s="79" t="s">
        <v>176</v>
      </c>
      <c r="AQ1298" s="79">
        <v>0</v>
      </c>
      <c r="AR1298" s="79">
        <v>0</v>
      </c>
      <c r="AS1298" s="79"/>
      <c r="AT1298" s="79"/>
      <c r="AU1298" s="79"/>
      <c r="AV1298" s="79"/>
      <c r="AW1298" s="79"/>
      <c r="AX1298" s="79"/>
      <c r="AY1298" s="79"/>
      <c r="AZ1298" s="79"/>
      <c r="BA1298">
        <v>1</v>
      </c>
      <c r="BB1298" s="78" t="str">
        <f>REPLACE(INDEX(GroupVertices[Group], MATCH(Edges[[#This Row],[Vertex 1]],GroupVertices[Vertex],0)),1,1,"")</f>
        <v>18</v>
      </c>
      <c r="BC1298" s="78" t="str">
        <f>REPLACE(INDEX(GroupVertices[Group], MATCH(Edges[[#This Row],[Vertex 2]],GroupVertices[Vertex],0)),1,1,"")</f>
        <v>18</v>
      </c>
      <c r="BD1298" s="48">
        <v>0</v>
      </c>
      <c r="BE1298" s="49">
        <v>0</v>
      </c>
      <c r="BF1298" s="48">
        <v>0</v>
      </c>
      <c r="BG1298" s="49">
        <v>0</v>
      </c>
      <c r="BH1298" s="48">
        <v>0</v>
      </c>
      <c r="BI1298" s="49">
        <v>0</v>
      </c>
      <c r="BJ1298" s="48">
        <v>17</v>
      </c>
      <c r="BK1298" s="49">
        <v>100</v>
      </c>
      <c r="BL1298" s="48">
        <v>17</v>
      </c>
    </row>
    <row r="1299" spans="1:64" x14ac:dyDescent="0.25">
      <c r="A1299" s="64" t="s">
        <v>729</v>
      </c>
      <c r="B1299" s="64" t="s">
        <v>987</v>
      </c>
      <c r="C1299" s="65" t="s">
        <v>15839</v>
      </c>
      <c r="D1299" s="66">
        <v>3</v>
      </c>
      <c r="E1299" s="67" t="s">
        <v>132</v>
      </c>
      <c r="F1299" s="68">
        <v>35</v>
      </c>
      <c r="G1299" s="65"/>
      <c r="H1299" s="69"/>
      <c r="I1299" s="70"/>
      <c r="J1299" s="70"/>
      <c r="K1299" s="34" t="s">
        <v>65</v>
      </c>
      <c r="L1299" s="77">
        <v>1299</v>
      </c>
      <c r="M1299" s="77"/>
      <c r="N1299" s="72"/>
      <c r="O1299" s="79" t="s">
        <v>999</v>
      </c>
      <c r="P1299" s="81">
        <v>43178.621400462966</v>
      </c>
      <c r="Q1299" s="79" t="s">
        <v>1668</v>
      </c>
      <c r="R1299" s="79"/>
      <c r="S1299" s="79"/>
      <c r="T1299" s="79" t="s">
        <v>2786</v>
      </c>
      <c r="U1299" s="79"/>
      <c r="V1299" s="83" t="s">
        <v>3845</v>
      </c>
      <c r="W1299" s="81">
        <v>43178.621400462966</v>
      </c>
      <c r="X1299" s="83" t="s">
        <v>4688</v>
      </c>
      <c r="Y1299" s="79"/>
      <c r="Z1299" s="79"/>
      <c r="AA1299" s="85" t="s">
        <v>5896</v>
      </c>
      <c r="AB1299" s="79"/>
      <c r="AC1299" s="79" t="b">
        <v>0</v>
      </c>
      <c r="AD1299" s="79">
        <v>0</v>
      </c>
      <c r="AE1299" s="85" t="s">
        <v>6296</v>
      </c>
      <c r="AF1299" s="79" t="b">
        <v>0</v>
      </c>
      <c r="AG1299" s="79" t="s">
        <v>6305</v>
      </c>
      <c r="AH1299" s="79"/>
      <c r="AI1299" s="85" t="s">
        <v>6296</v>
      </c>
      <c r="AJ1299" s="79" t="b">
        <v>0</v>
      </c>
      <c r="AK1299" s="79">
        <v>1</v>
      </c>
      <c r="AL1299" s="85" t="s">
        <v>5895</v>
      </c>
      <c r="AM1299" s="79" t="s">
        <v>6348</v>
      </c>
      <c r="AN1299" s="79" t="b">
        <v>0</v>
      </c>
      <c r="AO1299" s="85" t="s">
        <v>5895</v>
      </c>
      <c r="AP1299" s="79" t="s">
        <v>176</v>
      </c>
      <c r="AQ1299" s="79">
        <v>0</v>
      </c>
      <c r="AR1299" s="79">
        <v>0</v>
      </c>
      <c r="AS1299" s="79"/>
      <c r="AT1299" s="79"/>
      <c r="AU1299" s="79"/>
      <c r="AV1299" s="79"/>
      <c r="AW1299" s="79"/>
      <c r="AX1299" s="79"/>
      <c r="AY1299" s="79"/>
      <c r="AZ1299" s="79"/>
      <c r="BA1299">
        <v>1</v>
      </c>
      <c r="BB1299" s="78" t="str">
        <f>REPLACE(INDEX(GroupVertices[Group], MATCH(Edges[[#This Row],[Vertex 1]],GroupVertices[Vertex],0)),1,1,"")</f>
        <v>18</v>
      </c>
      <c r="BC1299" s="78" t="str">
        <f>REPLACE(INDEX(GroupVertices[Group], MATCH(Edges[[#This Row],[Vertex 2]],GroupVertices[Vertex],0)),1,1,"")</f>
        <v>18</v>
      </c>
      <c r="BD1299" s="48">
        <v>0</v>
      </c>
      <c r="BE1299" s="49">
        <v>0</v>
      </c>
      <c r="BF1299" s="48">
        <v>0</v>
      </c>
      <c r="BG1299" s="49">
        <v>0</v>
      </c>
      <c r="BH1299" s="48">
        <v>0</v>
      </c>
      <c r="BI1299" s="49">
        <v>0</v>
      </c>
      <c r="BJ1299" s="48">
        <v>15</v>
      </c>
      <c r="BK1299" s="49">
        <v>100</v>
      </c>
      <c r="BL1299" s="48">
        <v>15</v>
      </c>
    </row>
    <row r="1300" spans="1:64" x14ac:dyDescent="0.25">
      <c r="A1300" s="64" t="s">
        <v>728</v>
      </c>
      <c r="B1300" s="64" t="s">
        <v>983</v>
      </c>
      <c r="C1300" s="65" t="s">
        <v>15839</v>
      </c>
      <c r="D1300" s="66">
        <v>3</v>
      </c>
      <c r="E1300" s="67" t="s">
        <v>132</v>
      </c>
      <c r="F1300" s="68">
        <v>35</v>
      </c>
      <c r="G1300" s="65"/>
      <c r="H1300" s="69"/>
      <c r="I1300" s="70"/>
      <c r="J1300" s="70"/>
      <c r="K1300" s="34" t="s">
        <v>65</v>
      </c>
      <c r="L1300" s="77">
        <v>1300</v>
      </c>
      <c r="M1300" s="77"/>
      <c r="N1300" s="72"/>
      <c r="O1300" s="79" t="s">
        <v>999</v>
      </c>
      <c r="P1300" s="81">
        <v>43178.618750000001</v>
      </c>
      <c r="Q1300" s="79" t="s">
        <v>1667</v>
      </c>
      <c r="R1300" s="83" t="s">
        <v>2358</v>
      </c>
      <c r="S1300" s="79" t="s">
        <v>2629</v>
      </c>
      <c r="T1300" s="79" t="s">
        <v>2994</v>
      </c>
      <c r="U1300" s="83" t="s">
        <v>3361</v>
      </c>
      <c r="V1300" s="83" t="s">
        <v>3361</v>
      </c>
      <c r="W1300" s="81">
        <v>43178.618750000001</v>
      </c>
      <c r="X1300" s="83" t="s">
        <v>4687</v>
      </c>
      <c r="Y1300" s="79"/>
      <c r="Z1300" s="79"/>
      <c r="AA1300" s="85" t="s">
        <v>5895</v>
      </c>
      <c r="AB1300" s="79"/>
      <c r="AC1300" s="79" t="b">
        <v>0</v>
      </c>
      <c r="AD1300" s="79">
        <v>0</v>
      </c>
      <c r="AE1300" s="85" t="s">
        <v>6296</v>
      </c>
      <c r="AF1300" s="79" t="b">
        <v>0</v>
      </c>
      <c r="AG1300" s="79" t="s">
        <v>6305</v>
      </c>
      <c r="AH1300" s="79"/>
      <c r="AI1300" s="85" t="s">
        <v>6296</v>
      </c>
      <c r="AJ1300" s="79" t="b">
        <v>0</v>
      </c>
      <c r="AK1300" s="79">
        <v>1</v>
      </c>
      <c r="AL1300" s="85" t="s">
        <v>6296</v>
      </c>
      <c r="AM1300" s="79" t="s">
        <v>6336</v>
      </c>
      <c r="AN1300" s="79" t="b">
        <v>0</v>
      </c>
      <c r="AO1300" s="85" t="s">
        <v>5895</v>
      </c>
      <c r="AP1300" s="79" t="s">
        <v>176</v>
      </c>
      <c r="AQ1300" s="79">
        <v>0</v>
      </c>
      <c r="AR1300" s="79">
        <v>0</v>
      </c>
      <c r="AS1300" s="79"/>
      <c r="AT1300" s="79"/>
      <c r="AU1300" s="79"/>
      <c r="AV1300" s="79"/>
      <c r="AW1300" s="79"/>
      <c r="AX1300" s="79"/>
      <c r="AY1300" s="79"/>
      <c r="AZ1300" s="79"/>
      <c r="BA1300">
        <v>1</v>
      </c>
      <c r="BB1300" s="78" t="str">
        <f>REPLACE(INDEX(GroupVertices[Group], MATCH(Edges[[#This Row],[Vertex 1]],GroupVertices[Vertex],0)),1,1,"")</f>
        <v>18</v>
      </c>
      <c r="BC1300" s="78" t="str">
        <f>REPLACE(INDEX(GroupVertices[Group], MATCH(Edges[[#This Row],[Vertex 2]],GroupVertices[Vertex],0)),1,1,"")</f>
        <v>18</v>
      </c>
      <c r="BD1300" s="48"/>
      <c r="BE1300" s="49"/>
      <c r="BF1300" s="48"/>
      <c r="BG1300" s="49"/>
      <c r="BH1300" s="48"/>
      <c r="BI1300" s="49"/>
      <c r="BJ1300" s="48"/>
      <c r="BK1300" s="49"/>
      <c r="BL1300" s="48"/>
    </row>
    <row r="1301" spans="1:64" x14ac:dyDescent="0.25">
      <c r="A1301" s="64" t="s">
        <v>729</v>
      </c>
      <c r="B1301" s="64" t="s">
        <v>983</v>
      </c>
      <c r="C1301" s="65" t="s">
        <v>15839</v>
      </c>
      <c r="D1301" s="66">
        <v>3</v>
      </c>
      <c r="E1301" s="67" t="s">
        <v>132</v>
      </c>
      <c r="F1301" s="68">
        <v>35</v>
      </c>
      <c r="G1301" s="65"/>
      <c r="H1301" s="69"/>
      <c r="I1301" s="70"/>
      <c r="J1301" s="70"/>
      <c r="K1301" s="34" t="s">
        <v>65</v>
      </c>
      <c r="L1301" s="77">
        <v>1301</v>
      </c>
      <c r="M1301" s="77"/>
      <c r="N1301" s="72"/>
      <c r="O1301" s="79" t="s">
        <v>999</v>
      </c>
      <c r="P1301" s="81">
        <v>43178.621400462966</v>
      </c>
      <c r="Q1301" s="79" t="s">
        <v>1668</v>
      </c>
      <c r="R1301" s="79"/>
      <c r="S1301" s="79"/>
      <c r="T1301" s="79" t="s">
        <v>2786</v>
      </c>
      <c r="U1301" s="79"/>
      <c r="V1301" s="83" t="s">
        <v>3845</v>
      </c>
      <c r="W1301" s="81">
        <v>43178.621400462966</v>
      </c>
      <c r="X1301" s="83" t="s">
        <v>4688</v>
      </c>
      <c r="Y1301" s="79"/>
      <c r="Z1301" s="79"/>
      <c r="AA1301" s="85" t="s">
        <v>5896</v>
      </c>
      <c r="AB1301" s="79"/>
      <c r="AC1301" s="79" t="b">
        <v>0</v>
      </c>
      <c r="AD1301" s="79">
        <v>0</v>
      </c>
      <c r="AE1301" s="85" t="s">
        <v>6296</v>
      </c>
      <c r="AF1301" s="79" t="b">
        <v>0</v>
      </c>
      <c r="AG1301" s="79" t="s">
        <v>6305</v>
      </c>
      <c r="AH1301" s="79"/>
      <c r="AI1301" s="85" t="s">
        <v>6296</v>
      </c>
      <c r="AJ1301" s="79" t="b">
        <v>0</v>
      </c>
      <c r="AK1301" s="79">
        <v>1</v>
      </c>
      <c r="AL1301" s="85" t="s">
        <v>5895</v>
      </c>
      <c r="AM1301" s="79" t="s">
        <v>6348</v>
      </c>
      <c r="AN1301" s="79" t="b">
        <v>0</v>
      </c>
      <c r="AO1301" s="85" t="s">
        <v>5895</v>
      </c>
      <c r="AP1301" s="79" t="s">
        <v>176</v>
      </c>
      <c r="AQ1301" s="79">
        <v>0</v>
      </c>
      <c r="AR1301" s="79">
        <v>0</v>
      </c>
      <c r="AS1301" s="79"/>
      <c r="AT1301" s="79"/>
      <c r="AU1301" s="79"/>
      <c r="AV1301" s="79"/>
      <c r="AW1301" s="79"/>
      <c r="AX1301" s="79"/>
      <c r="AY1301" s="79"/>
      <c r="AZ1301" s="79"/>
      <c r="BA1301">
        <v>1</v>
      </c>
      <c r="BB1301" s="78" t="str">
        <f>REPLACE(INDEX(GroupVertices[Group], MATCH(Edges[[#This Row],[Vertex 1]],GroupVertices[Vertex],0)),1,1,"")</f>
        <v>18</v>
      </c>
      <c r="BC1301" s="78" t="str">
        <f>REPLACE(INDEX(GroupVertices[Group], MATCH(Edges[[#This Row],[Vertex 2]],GroupVertices[Vertex],0)),1,1,"")</f>
        <v>18</v>
      </c>
      <c r="BD1301" s="48"/>
      <c r="BE1301" s="49"/>
      <c r="BF1301" s="48"/>
      <c r="BG1301" s="49"/>
      <c r="BH1301" s="48"/>
      <c r="BI1301" s="49"/>
      <c r="BJ1301" s="48"/>
      <c r="BK1301" s="49"/>
      <c r="BL1301" s="48"/>
    </row>
    <row r="1302" spans="1:64" x14ac:dyDescent="0.25">
      <c r="A1302" s="64" t="s">
        <v>729</v>
      </c>
      <c r="B1302" s="64" t="s">
        <v>728</v>
      </c>
      <c r="C1302" s="65" t="s">
        <v>15839</v>
      </c>
      <c r="D1302" s="66">
        <v>3</v>
      </c>
      <c r="E1302" s="67" t="s">
        <v>132</v>
      </c>
      <c r="F1302" s="68">
        <v>35</v>
      </c>
      <c r="G1302" s="65"/>
      <c r="H1302" s="69"/>
      <c r="I1302" s="70"/>
      <c r="J1302" s="70"/>
      <c r="K1302" s="34" t="s">
        <v>65</v>
      </c>
      <c r="L1302" s="77">
        <v>1302</v>
      </c>
      <c r="M1302" s="77"/>
      <c r="N1302" s="72"/>
      <c r="O1302" s="79" t="s">
        <v>999</v>
      </c>
      <c r="P1302" s="81">
        <v>43178.621400462966</v>
      </c>
      <c r="Q1302" s="79" t="s">
        <v>1668</v>
      </c>
      <c r="R1302" s="79"/>
      <c r="S1302" s="79"/>
      <c r="T1302" s="79" t="s">
        <v>2786</v>
      </c>
      <c r="U1302" s="79"/>
      <c r="V1302" s="83" t="s">
        <v>3845</v>
      </c>
      <c r="W1302" s="81">
        <v>43178.621400462966</v>
      </c>
      <c r="X1302" s="83" t="s">
        <v>4688</v>
      </c>
      <c r="Y1302" s="79"/>
      <c r="Z1302" s="79"/>
      <c r="AA1302" s="85" t="s">
        <v>5896</v>
      </c>
      <c r="AB1302" s="79"/>
      <c r="AC1302" s="79" t="b">
        <v>0</v>
      </c>
      <c r="AD1302" s="79">
        <v>0</v>
      </c>
      <c r="AE1302" s="85" t="s">
        <v>6296</v>
      </c>
      <c r="AF1302" s="79" t="b">
        <v>0</v>
      </c>
      <c r="AG1302" s="79" t="s">
        <v>6305</v>
      </c>
      <c r="AH1302" s="79"/>
      <c r="AI1302" s="85" t="s">
        <v>6296</v>
      </c>
      <c r="AJ1302" s="79" t="b">
        <v>0</v>
      </c>
      <c r="AK1302" s="79">
        <v>1</v>
      </c>
      <c r="AL1302" s="85" t="s">
        <v>5895</v>
      </c>
      <c r="AM1302" s="79" t="s">
        <v>6348</v>
      </c>
      <c r="AN1302" s="79" t="b">
        <v>0</v>
      </c>
      <c r="AO1302" s="85" t="s">
        <v>5895</v>
      </c>
      <c r="AP1302" s="79" t="s">
        <v>176</v>
      </c>
      <c r="AQ1302" s="79">
        <v>0</v>
      </c>
      <c r="AR1302" s="79">
        <v>0</v>
      </c>
      <c r="AS1302" s="79"/>
      <c r="AT1302" s="79"/>
      <c r="AU1302" s="79"/>
      <c r="AV1302" s="79"/>
      <c r="AW1302" s="79"/>
      <c r="AX1302" s="79"/>
      <c r="AY1302" s="79"/>
      <c r="AZ1302" s="79"/>
      <c r="BA1302">
        <v>1</v>
      </c>
      <c r="BB1302" s="78" t="str">
        <f>REPLACE(INDEX(GroupVertices[Group], MATCH(Edges[[#This Row],[Vertex 1]],GroupVertices[Vertex],0)),1,1,"")</f>
        <v>18</v>
      </c>
      <c r="BC1302" s="78" t="str">
        <f>REPLACE(INDEX(GroupVertices[Group], MATCH(Edges[[#This Row],[Vertex 2]],GroupVertices[Vertex],0)),1,1,"")</f>
        <v>18</v>
      </c>
      <c r="BD1302" s="48"/>
      <c r="BE1302" s="49"/>
      <c r="BF1302" s="48"/>
      <c r="BG1302" s="49"/>
      <c r="BH1302" s="48"/>
      <c r="BI1302" s="49"/>
      <c r="BJ1302" s="48"/>
      <c r="BK1302" s="49"/>
      <c r="BL1302" s="48"/>
    </row>
    <row r="1303" spans="1:64" x14ac:dyDescent="0.25">
      <c r="A1303" s="64" t="s">
        <v>730</v>
      </c>
      <c r="B1303" s="64" t="s">
        <v>755</v>
      </c>
      <c r="C1303" s="65" t="s">
        <v>15839</v>
      </c>
      <c r="D1303" s="66">
        <v>3</v>
      </c>
      <c r="E1303" s="67" t="s">
        <v>132</v>
      </c>
      <c r="F1303" s="68">
        <v>35</v>
      </c>
      <c r="G1303" s="65"/>
      <c r="H1303" s="69"/>
      <c r="I1303" s="70"/>
      <c r="J1303" s="70"/>
      <c r="K1303" s="34" t="s">
        <v>65</v>
      </c>
      <c r="L1303" s="77">
        <v>1303</v>
      </c>
      <c r="M1303" s="77"/>
      <c r="N1303" s="72"/>
      <c r="O1303" s="79" t="s">
        <v>999</v>
      </c>
      <c r="P1303" s="81">
        <v>43178.625104166669</v>
      </c>
      <c r="Q1303" s="79" t="s">
        <v>1669</v>
      </c>
      <c r="R1303" s="79"/>
      <c r="S1303" s="79"/>
      <c r="T1303" s="79"/>
      <c r="U1303" s="79"/>
      <c r="V1303" s="83" t="s">
        <v>3846</v>
      </c>
      <c r="W1303" s="81">
        <v>43178.625104166669</v>
      </c>
      <c r="X1303" s="83" t="s">
        <v>4689</v>
      </c>
      <c r="Y1303" s="79"/>
      <c r="Z1303" s="79"/>
      <c r="AA1303" s="85" t="s">
        <v>5897</v>
      </c>
      <c r="AB1303" s="79"/>
      <c r="AC1303" s="79" t="b">
        <v>0</v>
      </c>
      <c r="AD1303" s="79">
        <v>0</v>
      </c>
      <c r="AE1303" s="85" t="s">
        <v>6296</v>
      </c>
      <c r="AF1303" s="79" t="b">
        <v>0</v>
      </c>
      <c r="AG1303" s="79" t="s">
        <v>6304</v>
      </c>
      <c r="AH1303" s="79"/>
      <c r="AI1303" s="85" t="s">
        <v>6296</v>
      </c>
      <c r="AJ1303" s="79" t="b">
        <v>0</v>
      </c>
      <c r="AK1303" s="79">
        <v>1</v>
      </c>
      <c r="AL1303" s="85" t="s">
        <v>6006</v>
      </c>
      <c r="AM1303" s="79" t="s">
        <v>6410</v>
      </c>
      <c r="AN1303" s="79" t="b">
        <v>0</v>
      </c>
      <c r="AO1303" s="85" t="s">
        <v>6006</v>
      </c>
      <c r="AP1303" s="79" t="s">
        <v>176</v>
      </c>
      <c r="AQ1303" s="79">
        <v>0</v>
      </c>
      <c r="AR1303" s="79">
        <v>0</v>
      </c>
      <c r="AS1303" s="79"/>
      <c r="AT1303" s="79"/>
      <c r="AU1303" s="79"/>
      <c r="AV1303" s="79"/>
      <c r="AW1303" s="79"/>
      <c r="AX1303" s="79"/>
      <c r="AY1303" s="79"/>
      <c r="AZ1303" s="79"/>
      <c r="BA1303">
        <v>1</v>
      </c>
      <c r="BB1303" s="78" t="str">
        <f>REPLACE(INDEX(GroupVertices[Group], MATCH(Edges[[#This Row],[Vertex 1]],GroupVertices[Vertex],0)),1,1,"")</f>
        <v>70</v>
      </c>
      <c r="BC1303" s="78" t="str">
        <f>REPLACE(INDEX(GroupVertices[Group], MATCH(Edges[[#This Row],[Vertex 2]],GroupVertices[Vertex],0)),1,1,"")</f>
        <v>70</v>
      </c>
      <c r="BD1303" s="48">
        <v>2</v>
      </c>
      <c r="BE1303" s="49">
        <v>11.111111111111111</v>
      </c>
      <c r="BF1303" s="48">
        <v>0</v>
      </c>
      <c r="BG1303" s="49">
        <v>0</v>
      </c>
      <c r="BH1303" s="48">
        <v>0</v>
      </c>
      <c r="BI1303" s="49">
        <v>0</v>
      </c>
      <c r="BJ1303" s="48">
        <v>16</v>
      </c>
      <c r="BK1303" s="49">
        <v>88.888888888888886</v>
      </c>
      <c r="BL1303" s="48">
        <v>18</v>
      </c>
    </row>
    <row r="1304" spans="1:64" x14ac:dyDescent="0.25">
      <c r="A1304" s="64" t="s">
        <v>731</v>
      </c>
      <c r="B1304" s="64" t="s">
        <v>731</v>
      </c>
      <c r="C1304" s="65" t="s">
        <v>15844</v>
      </c>
      <c r="D1304" s="66">
        <v>4.5</v>
      </c>
      <c r="E1304" s="67" t="s">
        <v>136</v>
      </c>
      <c r="F1304" s="68">
        <v>30.071428571428569</v>
      </c>
      <c r="G1304" s="65"/>
      <c r="H1304" s="69"/>
      <c r="I1304" s="70"/>
      <c r="J1304" s="70"/>
      <c r="K1304" s="34" t="s">
        <v>65</v>
      </c>
      <c r="L1304" s="77">
        <v>1304</v>
      </c>
      <c r="M1304" s="77"/>
      <c r="N1304" s="72"/>
      <c r="O1304" s="79" t="s">
        <v>176</v>
      </c>
      <c r="P1304" s="81">
        <v>43174.62228009259</v>
      </c>
      <c r="Q1304" s="79" t="s">
        <v>1670</v>
      </c>
      <c r="R1304" s="83" t="s">
        <v>2359</v>
      </c>
      <c r="S1304" s="79" t="s">
        <v>2630</v>
      </c>
      <c r="T1304" s="79"/>
      <c r="U1304" s="79"/>
      <c r="V1304" s="83" t="s">
        <v>3847</v>
      </c>
      <c r="W1304" s="81">
        <v>43174.62228009259</v>
      </c>
      <c r="X1304" s="83" t="s">
        <v>4690</v>
      </c>
      <c r="Y1304" s="79"/>
      <c r="Z1304" s="79"/>
      <c r="AA1304" s="85" t="s">
        <v>5898</v>
      </c>
      <c r="AB1304" s="79"/>
      <c r="AC1304" s="79" t="b">
        <v>0</v>
      </c>
      <c r="AD1304" s="79">
        <v>0</v>
      </c>
      <c r="AE1304" s="85" t="s">
        <v>6296</v>
      </c>
      <c r="AF1304" s="79" t="b">
        <v>0</v>
      </c>
      <c r="AG1304" s="79" t="s">
        <v>6304</v>
      </c>
      <c r="AH1304" s="79"/>
      <c r="AI1304" s="85" t="s">
        <v>6296</v>
      </c>
      <c r="AJ1304" s="79" t="b">
        <v>0</v>
      </c>
      <c r="AK1304" s="79">
        <v>1</v>
      </c>
      <c r="AL1304" s="85" t="s">
        <v>6296</v>
      </c>
      <c r="AM1304" s="79" t="s">
        <v>6370</v>
      </c>
      <c r="AN1304" s="79" t="b">
        <v>0</v>
      </c>
      <c r="AO1304" s="85" t="s">
        <v>5898</v>
      </c>
      <c r="AP1304" s="79" t="s">
        <v>176</v>
      </c>
      <c r="AQ1304" s="79">
        <v>0</v>
      </c>
      <c r="AR1304" s="79">
        <v>0</v>
      </c>
      <c r="AS1304" s="79"/>
      <c r="AT1304" s="79"/>
      <c r="AU1304" s="79"/>
      <c r="AV1304" s="79"/>
      <c r="AW1304" s="79"/>
      <c r="AX1304" s="79"/>
      <c r="AY1304" s="79"/>
      <c r="AZ1304" s="79"/>
      <c r="BA1304">
        <v>4</v>
      </c>
      <c r="BB1304" s="78" t="str">
        <f>REPLACE(INDEX(GroupVertices[Group], MATCH(Edges[[#This Row],[Vertex 1]],GroupVertices[Vertex],0)),1,1,"")</f>
        <v>1</v>
      </c>
      <c r="BC1304" s="78" t="str">
        <f>REPLACE(INDEX(GroupVertices[Group], MATCH(Edges[[#This Row],[Vertex 2]],GroupVertices[Vertex],0)),1,1,"")</f>
        <v>1</v>
      </c>
      <c r="BD1304" s="48">
        <v>1</v>
      </c>
      <c r="BE1304" s="49">
        <v>14.285714285714286</v>
      </c>
      <c r="BF1304" s="48">
        <v>0</v>
      </c>
      <c r="BG1304" s="49">
        <v>0</v>
      </c>
      <c r="BH1304" s="48">
        <v>0</v>
      </c>
      <c r="BI1304" s="49">
        <v>0</v>
      </c>
      <c r="BJ1304" s="48">
        <v>6</v>
      </c>
      <c r="BK1304" s="49">
        <v>85.714285714285708</v>
      </c>
      <c r="BL1304" s="48">
        <v>7</v>
      </c>
    </row>
    <row r="1305" spans="1:64" x14ac:dyDescent="0.25">
      <c r="A1305" s="64" t="s">
        <v>731</v>
      </c>
      <c r="B1305" s="64" t="s">
        <v>731</v>
      </c>
      <c r="C1305" s="65" t="s">
        <v>15844</v>
      </c>
      <c r="D1305" s="66">
        <v>4.5</v>
      </c>
      <c r="E1305" s="67" t="s">
        <v>136</v>
      </c>
      <c r="F1305" s="68">
        <v>30.071428571428569</v>
      </c>
      <c r="G1305" s="65"/>
      <c r="H1305" s="69"/>
      <c r="I1305" s="70"/>
      <c r="J1305" s="70"/>
      <c r="K1305" s="34" t="s">
        <v>65</v>
      </c>
      <c r="L1305" s="77">
        <v>1305</v>
      </c>
      <c r="M1305" s="77"/>
      <c r="N1305" s="72"/>
      <c r="O1305" s="79" t="s">
        <v>176</v>
      </c>
      <c r="P1305" s="81">
        <v>43175.622384259259</v>
      </c>
      <c r="Q1305" s="79" t="s">
        <v>1671</v>
      </c>
      <c r="R1305" s="83" t="s">
        <v>2360</v>
      </c>
      <c r="S1305" s="79" t="s">
        <v>2630</v>
      </c>
      <c r="T1305" s="79"/>
      <c r="U1305" s="79"/>
      <c r="V1305" s="83" t="s">
        <v>3847</v>
      </c>
      <c r="W1305" s="81">
        <v>43175.622384259259</v>
      </c>
      <c r="X1305" s="83" t="s">
        <v>4691</v>
      </c>
      <c r="Y1305" s="79"/>
      <c r="Z1305" s="79"/>
      <c r="AA1305" s="85" t="s">
        <v>5899</v>
      </c>
      <c r="AB1305" s="79"/>
      <c r="AC1305" s="79" t="b">
        <v>0</v>
      </c>
      <c r="AD1305" s="79">
        <v>0</v>
      </c>
      <c r="AE1305" s="85" t="s">
        <v>6296</v>
      </c>
      <c r="AF1305" s="79" t="b">
        <v>0</v>
      </c>
      <c r="AG1305" s="79" t="s">
        <v>6304</v>
      </c>
      <c r="AH1305" s="79"/>
      <c r="AI1305" s="85" t="s">
        <v>6296</v>
      </c>
      <c r="AJ1305" s="79" t="b">
        <v>0</v>
      </c>
      <c r="AK1305" s="79">
        <v>0</v>
      </c>
      <c r="AL1305" s="85" t="s">
        <v>6296</v>
      </c>
      <c r="AM1305" s="79" t="s">
        <v>6370</v>
      </c>
      <c r="AN1305" s="79" t="b">
        <v>0</v>
      </c>
      <c r="AO1305" s="85" t="s">
        <v>5899</v>
      </c>
      <c r="AP1305" s="79" t="s">
        <v>176</v>
      </c>
      <c r="AQ1305" s="79">
        <v>0</v>
      </c>
      <c r="AR1305" s="79">
        <v>0</v>
      </c>
      <c r="AS1305" s="79"/>
      <c r="AT1305" s="79"/>
      <c r="AU1305" s="79"/>
      <c r="AV1305" s="79"/>
      <c r="AW1305" s="79"/>
      <c r="AX1305" s="79"/>
      <c r="AY1305" s="79"/>
      <c r="AZ1305" s="79"/>
      <c r="BA1305">
        <v>4</v>
      </c>
      <c r="BB1305" s="78" t="str">
        <f>REPLACE(INDEX(GroupVertices[Group], MATCH(Edges[[#This Row],[Vertex 1]],GroupVertices[Vertex],0)),1,1,"")</f>
        <v>1</v>
      </c>
      <c r="BC1305" s="78" t="str">
        <f>REPLACE(INDEX(GroupVertices[Group], MATCH(Edges[[#This Row],[Vertex 2]],GroupVertices[Vertex],0)),1,1,"")</f>
        <v>1</v>
      </c>
      <c r="BD1305" s="48">
        <v>0</v>
      </c>
      <c r="BE1305" s="49">
        <v>0</v>
      </c>
      <c r="BF1305" s="48">
        <v>0</v>
      </c>
      <c r="BG1305" s="49">
        <v>0</v>
      </c>
      <c r="BH1305" s="48">
        <v>0</v>
      </c>
      <c r="BI1305" s="49">
        <v>0</v>
      </c>
      <c r="BJ1305" s="48">
        <v>5</v>
      </c>
      <c r="BK1305" s="49">
        <v>100</v>
      </c>
      <c r="BL1305" s="48">
        <v>5</v>
      </c>
    </row>
    <row r="1306" spans="1:64" x14ac:dyDescent="0.25">
      <c r="A1306" s="64" t="s">
        <v>731</v>
      </c>
      <c r="B1306" s="64" t="s">
        <v>731</v>
      </c>
      <c r="C1306" s="65" t="s">
        <v>15844</v>
      </c>
      <c r="D1306" s="66">
        <v>4.5</v>
      </c>
      <c r="E1306" s="67" t="s">
        <v>136</v>
      </c>
      <c r="F1306" s="68">
        <v>30.071428571428569</v>
      </c>
      <c r="G1306" s="65"/>
      <c r="H1306" s="69"/>
      <c r="I1306" s="70"/>
      <c r="J1306" s="70"/>
      <c r="K1306" s="34" t="s">
        <v>65</v>
      </c>
      <c r="L1306" s="77">
        <v>1306</v>
      </c>
      <c r="M1306" s="77"/>
      <c r="N1306" s="72"/>
      <c r="O1306" s="79" t="s">
        <v>176</v>
      </c>
      <c r="P1306" s="81">
        <v>43177.624131944445</v>
      </c>
      <c r="Q1306" s="79" t="s">
        <v>1672</v>
      </c>
      <c r="R1306" s="83" t="s">
        <v>2361</v>
      </c>
      <c r="S1306" s="79" t="s">
        <v>2630</v>
      </c>
      <c r="T1306" s="79"/>
      <c r="U1306" s="79"/>
      <c r="V1306" s="83" t="s">
        <v>3847</v>
      </c>
      <c r="W1306" s="81">
        <v>43177.624131944445</v>
      </c>
      <c r="X1306" s="83" t="s">
        <v>4692</v>
      </c>
      <c r="Y1306" s="79"/>
      <c r="Z1306" s="79"/>
      <c r="AA1306" s="85" t="s">
        <v>5900</v>
      </c>
      <c r="AB1306" s="79"/>
      <c r="AC1306" s="79" t="b">
        <v>0</v>
      </c>
      <c r="AD1306" s="79">
        <v>0</v>
      </c>
      <c r="AE1306" s="85" t="s">
        <v>6296</v>
      </c>
      <c r="AF1306" s="79" t="b">
        <v>0</v>
      </c>
      <c r="AG1306" s="79" t="s">
        <v>6304</v>
      </c>
      <c r="AH1306" s="79"/>
      <c r="AI1306" s="85" t="s">
        <v>6296</v>
      </c>
      <c r="AJ1306" s="79" t="b">
        <v>0</v>
      </c>
      <c r="AK1306" s="79">
        <v>0</v>
      </c>
      <c r="AL1306" s="85" t="s">
        <v>6296</v>
      </c>
      <c r="AM1306" s="79" t="s">
        <v>6370</v>
      </c>
      <c r="AN1306" s="79" t="b">
        <v>0</v>
      </c>
      <c r="AO1306" s="85" t="s">
        <v>5900</v>
      </c>
      <c r="AP1306" s="79" t="s">
        <v>176</v>
      </c>
      <c r="AQ1306" s="79">
        <v>0</v>
      </c>
      <c r="AR1306" s="79">
        <v>0</v>
      </c>
      <c r="AS1306" s="79"/>
      <c r="AT1306" s="79"/>
      <c r="AU1306" s="79"/>
      <c r="AV1306" s="79"/>
      <c r="AW1306" s="79"/>
      <c r="AX1306" s="79"/>
      <c r="AY1306" s="79"/>
      <c r="AZ1306" s="79"/>
      <c r="BA1306">
        <v>4</v>
      </c>
      <c r="BB1306" s="78" t="str">
        <f>REPLACE(INDEX(GroupVertices[Group], MATCH(Edges[[#This Row],[Vertex 1]],GroupVertices[Vertex],0)),1,1,"")</f>
        <v>1</v>
      </c>
      <c r="BC1306" s="78" t="str">
        <f>REPLACE(INDEX(GroupVertices[Group], MATCH(Edges[[#This Row],[Vertex 2]],GroupVertices[Vertex],0)),1,1,"")</f>
        <v>1</v>
      </c>
      <c r="BD1306" s="48">
        <v>0</v>
      </c>
      <c r="BE1306" s="49">
        <v>0</v>
      </c>
      <c r="BF1306" s="48">
        <v>0</v>
      </c>
      <c r="BG1306" s="49">
        <v>0</v>
      </c>
      <c r="BH1306" s="48">
        <v>0</v>
      </c>
      <c r="BI1306" s="49">
        <v>0</v>
      </c>
      <c r="BJ1306" s="48">
        <v>6</v>
      </c>
      <c r="BK1306" s="49">
        <v>100</v>
      </c>
      <c r="BL1306" s="48">
        <v>6</v>
      </c>
    </row>
    <row r="1307" spans="1:64" x14ac:dyDescent="0.25">
      <c r="A1307" s="64" t="s">
        <v>731</v>
      </c>
      <c r="B1307" s="64" t="s">
        <v>731</v>
      </c>
      <c r="C1307" s="65" t="s">
        <v>15844</v>
      </c>
      <c r="D1307" s="66">
        <v>4.5</v>
      </c>
      <c r="E1307" s="67" t="s">
        <v>136</v>
      </c>
      <c r="F1307" s="68">
        <v>30.071428571428569</v>
      </c>
      <c r="G1307" s="65"/>
      <c r="H1307" s="69"/>
      <c r="I1307" s="70"/>
      <c r="J1307" s="70"/>
      <c r="K1307" s="34" t="s">
        <v>65</v>
      </c>
      <c r="L1307" s="77">
        <v>1307</v>
      </c>
      <c r="M1307" s="77"/>
      <c r="N1307" s="72"/>
      <c r="O1307" s="79" t="s">
        <v>176</v>
      </c>
      <c r="P1307" s="81">
        <v>43178.625231481485</v>
      </c>
      <c r="Q1307" s="79" t="s">
        <v>1673</v>
      </c>
      <c r="R1307" s="83" t="s">
        <v>2362</v>
      </c>
      <c r="S1307" s="79" t="s">
        <v>2630</v>
      </c>
      <c r="T1307" s="79"/>
      <c r="U1307" s="79"/>
      <c r="V1307" s="83" t="s">
        <v>3847</v>
      </c>
      <c r="W1307" s="81">
        <v>43178.625231481485</v>
      </c>
      <c r="X1307" s="83" t="s">
        <v>4693</v>
      </c>
      <c r="Y1307" s="79"/>
      <c r="Z1307" s="79"/>
      <c r="AA1307" s="85" t="s">
        <v>5901</v>
      </c>
      <c r="AB1307" s="79"/>
      <c r="AC1307" s="79" t="b">
        <v>0</v>
      </c>
      <c r="AD1307" s="79">
        <v>0</v>
      </c>
      <c r="AE1307" s="85" t="s">
        <v>6296</v>
      </c>
      <c r="AF1307" s="79" t="b">
        <v>0</v>
      </c>
      <c r="AG1307" s="79" t="s">
        <v>6304</v>
      </c>
      <c r="AH1307" s="79"/>
      <c r="AI1307" s="85" t="s">
        <v>6296</v>
      </c>
      <c r="AJ1307" s="79" t="b">
        <v>0</v>
      </c>
      <c r="AK1307" s="79">
        <v>0</v>
      </c>
      <c r="AL1307" s="85" t="s">
        <v>6296</v>
      </c>
      <c r="AM1307" s="79" t="s">
        <v>6370</v>
      </c>
      <c r="AN1307" s="79" t="b">
        <v>0</v>
      </c>
      <c r="AO1307" s="85" t="s">
        <v>5901</v>
      </c>
      <c r="AP1307" s="79" t="s">
        <v>176</v>
      </c>
      <c r="AQ1307" s="79">
        <v>0</v>
      </c>
      <c r="AR1307" s="79">
        <v>0</v>
      </c>
      <c r="AS1307" s="79"/>
      <c r="AT1307" s="79"/>
      <c r="AU1307" s="79"/>
      <c r="AV1307" s="79"/>
      <c r="AW1307" s="79"/>
      <c r="AX1307" s="79"/>
      <c r="AY1307" s="79"/>
      <c r="AZ1307" s="79"/>
      <c r="BA1307">
        <v>4</v>
      </c>
      <c r="BB1307" s="78" t="str">
        <f>REPLACE(INDEX(GroupVertices[Group], MATCH(Edges[[#This Row],[Vertex 1]],GroupVertices[Vertex],0)),1,1,"")</f>
        <v>1</v>
      </c>
      <c r="BC1307" s="78" t="str">
        <f>REPLACE(INDEX(GroupVertices[Group], MATCH(Edges[[#This Row],[Vertex 2]],GroupVertices[Vertex],0)),1,1,"")</f>
        <v>1</v>
      </c>
      <c r="BD1307" s="48">
        <v>2</v>
      </c>
      <c r="BE1307" s="49">
        <v>25</v>
      </c>
      <c r="BF1307" s="48">
        <v>0</v>
      </c>
      <c r="BG1307" s="49">
        <v>0</v>
      </c>
      <c r="BH1307" s="48">
        <v>0</v>
      </c>
      <c r="BI1307" s="49">
        <v>0</v>
      </c>
      <c r="BJ1307" s="48">
        <v>6</v>
      </c>
      <c r="BK1307" s="49">
        <v>75</v>
      </c>
      <c r="BL1307" s="48">
        <v>8</v>
      </c>
    </row>
    <row r="1308" spans="1:64" x14ac:dyDescent="0.25">
      <c r="A1308" s="64" t="s">
        <v>732</v>
      </c>
      <c r="B1308" s="64" t="s">
        <v>733</v>
      </c>
      <c r="C1308" s="65" t="s">
        <v>15839</v>
      </c>
      <c r="D1308" s="66">
        <v>3</v>
      </c>
      <c r="E1308" s="67" t="s">
        <v>132</v>
      </c>
      <c r="F1308" s="68">
        <v>35</v>
      </c>
      <c r="G1308" s="65"/>
      <c r="H1308" s="69"/>
      <c r="I1308" s="70"/>
      <c r="J1308" s="70"/>
      <c r="K1308" s="34" t="s">
        <v>65</v>
      </c>
      <c r="L1308" s="77">
        <v>1308</v>
      </c>
      <c r="M1308" s="77"/>
      <c r="N1308" s="72"/>
      <c r="O1308" s="79" t="s">
        <v>999</v>
      </c>
      <c r="P1308" s="81">
        <v>43178.626099537039</v>
      </c>
      <c r="Q1308" s="79" t="s">
        <v>1674</v>
      </c>
      <c r="R1308" s="83" t="s">
        <v>2363</v>
      </c>
      <c r="S1308" s="79" t="s">
        <v>2631</v>
      </c>
      <c r="T1308" s="79" t="s">
        <v>2995</v>
      </c>
      <c r="U1308" s="79"/>
      <c r="V1308" s="83" t="s">
        <v>3848</v>
      </c>
      <c r="W1308" s="81">
        <v>43178.626099537039</v>
      </c>
      <c r="X1308" s="83" t="s">
        <v>4694</v>
      </c>
      <c r="Y1308" s="79"/>
      <c r="Z1308" s="79"/>
      <c r="AA1308" s="85" t="s">
        <v>5902</v>
      </c>
      <c r="AB1308" s="79"/>
      <c r="AC1308" s="79" t="b">
        <v>0</v>
      </c>
      <c r="AD1308" s="79">
        <v>0</v>
      </c>
      <c r="AE1308" s="85" t="s">
        <v>6296</v>
      </c>
      <c r="AF1308" s="79" t="b">
        <v>0</v>
      </c>
      <c r="AG1308" s="79" t="s">
        <v>6305</v>
      </c>
      <c r="AH1308" s="79"/>
      <c r="AI1308" s="85" t="s">
        <v>6296</v>
      </c>
      <c r="AJ1308" s="79" t="b">
        <v>0</v>
      </c>
      <c r="AK1308" s="79">
        <v>1</v>
      </c>
      <c r="AL1308" s="85" t="s">
        <v>5903</v>
      </c>
      <c r="AM1308" s="79" t="s">
        <v>6331</v>
      </c>
      <c r="AN1308" s="79" t="b">
        <v>0</v>
      </c>
      <c r="AO1308" s="85" t="s">
        <v>5903</v>
      </c>
      <c r="AP1308" s="79" t="s">
        <v>176</v>
      </c>
      <c r="AQ1308" s="79">
        <v>0</v>
      </c>
      <c r="AR1308" s="79">
        <v>0</v>
      </c>
      <c r="AS1308" s="79"/>
      <c r="AT1308" s="79"/>
      <c r="AU1308" s="79"/>
      <c r="AV1308" s="79"/>
      <c r="AW1308" s="79"/>
      <c r="AX1308" s="79"/>
      <c r="AY1308" s="79"/>
      <c r="AZ1308" s="79"/>
      <c r="BA1308">
        <v>1</v>
      </c>
      <c r="BB1308" s="78" t="str">
        <f>REPLACE(INDEX(GroupVertices[Group], MATCH(Edges[[#This Row],[Vertex 1]],GroupVertices[Vertex],0)),1,1,"")</f>
        <v>69</v>
      </c>
      <c r="BC1308" s="78" t="str">
        <f>REPLACE(INDEX(GroupVertices[Group], MATCH(Edges[[#This Row],[Vertex 2]],GroupVertices[Vertex],0)),1,1,"")</f>
        <v>69</v>
      </c>
      <c r="BD1308" s="48">
        <v>0</v>
      </c>
      <c r="BE1308" s="49">
        <v>0</v>
      </c>
      <c r="BF1308" s="48">
        <v>0</v>
      </c>
      <c r="BG1308" s="49">
        <v>0</v>
      </c>
      <c r="BH1308" s="48">
        <v>0</v>
      </c>
      <c r="BI1308" s="49">
        <v>0</v>
      </c>
      <c r="BJ1308" s="48">
        <v>9</v>
      </c>
      <c r="BK1308" s="49">
        <v>100</v>
      </c>
      <c r="BL1308" s="48">
        <v>9</v>
      </c>
    </row>
    <row r="1309" spans="1:64" x14ac:dyDescent="0.25">
      <c r="A1309" s="64" t="s">
        <v>733</v>
      </c>
      <c r="B1309" s="64" t="s">
        <v>733</v>
      </c>
      <c r="C1309" s="65" t="s">
        <v>15840</v>
      </c>
      <c r="D1309" s="66">
        <v>3.5</v>
      </c>
      <c r="E1309" s="67" t="s">
        <v>136</v>
      </c>
      <c r="F1309" s="68">
        <v>33.357142857142854</v>
      </c>
      <c r="G1309" s="65"/>
      <c r="H1309" s="69"/>
      <c r="I1309" s="70"/>
      <c r="J1309" s="70"/>
      <c r="K1309" s="34" t="s">
        <v>65</v>
      </c>
      <c r="L1309" s="77">
        <v>1309</v>
      </c>
      <c r="M1309" s="77"/>
      <c r="N1309" s="72"/>
      <c r="O1309" s="79" t="s">
        <v>176</v>
      </c>
      <c r="P1309" s="81">
        <v>43178.622696759259</v>
      </c>
      <c r="Q1309" s="79" t="s">
        <v>1675</v>
      </c>
      <c r="R1309" s="83" t="s">
        <v>2363</v>
      </c>
      <c r="S1309" s="79" t="s">
        <v>2631</v>
      </c>
      <c r="T1309" s="79" t="s">
        <v>2995</v>
      </c>
      <c r="U1309" s="79"/>
      <c r="V1309" s="83" t="s">
        <v>3849</v>
      </c>
      <c r="W1309" s="81">
        <v>43178.622696759259</v>
      </c>
      <c r="X1309" s="83" t="s">
        <v>4695</v>
      </c>
      <c r="Y1309" s="79"/>
      <c r="Z1309" s="79"/>
      <c r="AA1309" s="85" t="s">
        <v>5903</v>
      </c>
      <c r="AB1309" s="79"/>
      <c r="AC1309" s="79" t="b">
        <v>0</v>
      </c>
      <c r="AD1309" s="79">
        <v>3</v>
      </c>
      <c r="AE1309" s="85" t="s">
        <v>6296</v>
      </c>
      <c r="AF1309" s="79" t="b">
        <v>0</v>
      </c>
      <c r="AG1309" s="79" t="s">
        <v>6305</v>
      </c>
      <c r="AH1309" s="79"/>
      <c r="AI1309" s="85" t="s">
        <v>6296</v>
      </c>
      <c r="AJ1309" s="79" t="b">
        <v>0</v>
      </c>
      <c r="AK1309" s="79">
        <v>1</v>
      </c>
      <c r="AL1309" s="85" t="s">
        <v>6296</v>
      </c>
      <c r="AM1309" s="79" t="s">
        <v>6328</v>
      </c>
      <c r="AN1309" s="79" t="b">
        <v>0</v>
      </c>
      <c r="AO1309" s="85" t="s">
        <v>5903</v>
      </c>
      <c r="AP1309" s="79" t="s">
        <v>176</v>
      </c>
      <c r="AQ1309" s="79">
        <v>0</v>
      </c>
      <c r="AR1309" s="79">
        <v>0</v>
      </c>
      <c r="AS1309" s="79"/>
      <c r="AT1309" s="79"/>
      <c r="AU1309" s="79"/>
      <c r="AV1309" s="79"/>
      <c r="AW1309" s="79"/>
      <c r="AX1309" s="79"/>
      <c r="AY1309" s="79"/>
      <c r="AZ1309" s="79"/>
      <c r="BA1309">
        <v>2</v>
      </c>
      <c r="BB1309" s="78" t="str">
        <f>REPLACE(INDEX(GroupVertices[Group], MATCH(Edges[[#This Row],[Vertex 1]],GroupVertices[Vertex],0)),1,1,"")</f>
        <v>69</v>
      </c>
      <c r="BC1309" s="78" t="str">
        <f>REPLACE(INDEX(GroupVertices[Group], MATCH(Edges[[#This Row],[Vertex 2]],GroupVertices[Vertex],0)),1,1,"")</f>
        <v>69</v>
      </c>
      <c r="BD1309" s="48">
        <v>0</v>
      </c>
      <c r="BE1309" s="49">
        <v>0</v>
      </c>
      <c r="BF1309" s="48">
        <v>0</v>
      </c>
      <c r="BG1309" s="49">
        <v>0</v>
      </c>
      <c r="BH1309" s="48">
        <v>0</v>
      </c>
      <c r="BI1309" s="49">
        <v>0</v>
      </c>
      <c r="BJ1309" s="48">
        <v>7</v>
      </c>
      <c r="BK1309" s="49">
        <v>100</v>
      </c>
      <c r="BL1309" s="48">
        <v>7</v>
      </c>
    </row>
    <row r="1310" spans="1:64" x14ac:dyDescent="0.25">
      <c r="A1310" s="64" t="s">
        <v>733</v>
      </c>
      <c r="B1310" s="64" t="s">
        <v>733</v>
      </c>
      <c r="C1310" s="65" t="s">
        <v>15840</v>
      </c>
      <c r="D1310" s="66">
        <v>3.5</v>
      </c>
      <c r="E1310" s="67" t="s">
        <v>136</v>
      </c>
      <c r="F1310" s="68">
        <v>33.357142857142854</v>
      </c>
      <c r="G1310" s="65"/>
      <c r="H1310" s="69"/>
      <c r="I1310" s="70"/>
      <c r="J1310" s="70"/>
      <c r="K1310" s="34" t="s">
        <v>65</v>
      </c>
      <c r="L1310" s="77">
        <v>1310</v>
      </c>
      <c r="M1310" s="77"/>
      <c r="N1310" s="72"/>
      <c r="O1310" s="79" t="s">
        <v>176</v>
      </c>
      <c r="P1310" s="81">
        <v>43178.628680555557</v>
      </c>
      <c r="Q1310" s="79" t="s">
        <v>1676</v>
      </c>
      <c r="R1310" s="83" t="s">
        <v>2364</v>
      </c>
      <c r="S1310" s="79" t="s">
        <v>2528</v>
      </c>
      <c r="T1310" s="79" t="s">
        <v>2996</v>
      </c>
      <c r="U1310" s="83" t="s">
        <v>3362</v>
      </c>
      <c r="V1310" s="83" t="s">
        <v>3362</v>
      </c>
      <c r="W1310" s="81">
        <v>43178.628680555557</v>
      </c>
      <c r="X1310" s="83" t="s">
        <v>4696</v>
      </c>
      <c r="Y1310" s="79"/>
      <c r="Z1310" s="79"/>
      <c r="AA1310" s="85" t="s">
        <v>5904</v>
      </c>
      <c r="AB1310" s="79"/>
      <c r="AC1310" s="79" t="b">
        <v>0</v>
      </c>
      <c r="AD1310" s="79">
        <v>1</v>
      </c>
      <c r="AE1310" s="85" t="s">
        <v>6302</v>
      </c>
      <c r="AF1310" s="79" t="b">
        <v>0</v>
      </c>
      <c r="AG1310" s="79" t="s">
        <v>6305</v>
      </c>
      <c r="AH1310" s="79"/>
      <c r="AI1310" s="85" t="s">
        <v>6296</v>
      </c>
      <c r="AJ1310" s="79" t="b">
        <v>0</v>
      </c>
      <c r="AK1310" s="79">
        <v>0</v>
      </c>
      <c r="AL1310" s="85" t="s">
        <v>6296</v>
      </c>
      <c r="AM1310" s="79" t="s">
        <v>6328</v>
      </c>
      <c r="AN1310" s="79" t="b">
        <v>0</v>
      </c>
      <c r="AO1310" s="85" t="s">
        <v>5904</v>
      </c>
      <c r="AP1310" s="79" t="s">
        <v>176</v>
      </c>
      <c r="AQ1310" s="79">
        <v>0</v>
      </c>
      <c r="AR1310" s="79">
        <v>0</v>
      </c>
      <c r="AS1310" s="79"/>
      <c r="AT1310" s="79"/>
      <c r="AU1310" s="79"/>
      <c r="AV1310" s="79"/>
      <c r="AW1310" s="79"/>
      <c r="AX1310" s="79"/>
      <c r="AY1310" s="79"/>
      <c r="AZ1310" s="79"/>
      <c r="BA1310">
        <v>2</v>
      </c>
      <c r="BB1310" s="78" t="str">
        <f>REPLACE(INDEX(GroupVertices[Group], MATCH(Edges[[#This Row],[Vertex 1]],GroupVertices[Vertex],0)),1,1,"")</f>
        <v>69</v>
      </c>
      <c r="BC1310" s="78" t="str">
        <f>REPLACE(INDEX(GroupVertices[Group], MATCH(Edges[[#This Row],[Vertex 2]],GroupVertices[Vertex],0)),1,1,"")</f>
        <v>69</v>
      </c>
      <c r="BD1310" s="48">
        <v>0</v>
      </c>
      <c r="BE1310" s="49">
        <v>0</v>
      </c>
      <c r="BF1310" s="48">
        <v>0</v>
      </c>
      <c r="BG1310" s="49">
        <v>0</v>
      </c>
      <c r="BH1310" s="48">
        <v>0</v>
      </c>
      <c r="BI1310" s="49">
        <v>0</v>
      </c>
      <c r="BJ1310" s="48">
        <v>7</v>
      </c>
      <c r="BK1310" s="49">
        <v>100</v>
      </c>
      <c r="BL1310" s="48">
        <v>7</v>
      </c>
    </row>
    <row r="1311" spans="1:64" x14ac:dyDescent="0.25">
      <c r="A1311" s="64" t="s">
        <v>537</v>
      </c>
      <c r="B1311" s="64" t="s">
        <v>734</v>
      </c>
      <c r="C1311" s="65" t="s">
        <v>15839</v>
      </c>
      <c r="D1311" s="66">
        <v>3</v>
      </c>
      <c r="E1311" s="67" t="s">
        <v>132</v>
      </c>
      <c r="F1311" s="68">
        <v>35</v>
      </c>
      <c r="G1311" s="65"/>
      <c r="H1311" s="69"/>
      <c r="I1311" s="70"/>
      <c r="J1311" s="70"/>
      <c r="K1311" s="34" t="s">
        <v>66</v>
      </c>
      <c r="L1311" s="77">
        <v>1311</v>
      </c>
      <c r="M1311" s="77"/>
      <c r="N1311" s="72"/>
      <c r="O1311" s="79" t="s">
        <v>999</v>
      </c>
      <c r="P1311" s="81">
        <v>43165.645578703705</v>
      </c>
      <c r="Q1311" s="79" t="s">
        <v>1677</v>
      </c>
      <c r="R1311" s="83" t="s">
        <v>2365</v>
      </c>
      <c r="S1311" s="79" t="s">
        <v>2507</v>
      </c>
      <c r="T1311" s="79" t="s">
        <v>2665</v>
      </c>
      <c r="U1311" s="79"/>
      <c r="V1311" s="83" t="s">
        <v>3708</v>
      </c>
      <c r="W1311" s="81">
        <v>43165.645578703705</v>
      </c>
      <c r="X1311" s="83" t="s">
        <v>4697</v>
      </c>
      <c r="Y1311" s="79"/>
      <c r="Z1311" s="79"/>
      <c r="AA1311" s="85" t="s">
        <v>5905</v>
      </c>
      <c r="AB1311" s="79"/>
      <c r="AC1311" s="79" t="b">
        <v>0</v>
      </c>
      <c r="AD1311" s="79">
        <v>0</v>
      </c>
      <c r="AE1311" s="85" t="s">
        <v>6296</v>
      </c>
      <c r="AF1311" s="79" t="b">
        <v>0</v>
      </c>
      <c r="AG1311" s="79" t="s">
        <v>6304</v>
      </c>
      <c r="AH1311" s="79"/>
      <c r="AI1311" s="85" t="s">
        <v>6296</v>
      </c>
      <c r="AJ1311" s="79" t="b">
        <v>0</v>
      </c>
      <c r="AK1311" s="79">
        <v>1</v>
      </c>
      <c r="AL1311" s="85" t="s">
        <v>5906</v>
      </c>
      <c r="AM1311" s="79" t="s">
        <v>6328</v>
      </c>
      <c r="AN1311" s="79" t="b">
        <v>0</v>
      </c>
      <c r="AO1311" s="85" t="s">
        <v>5906</v>
      </c>
      <c r="AP1311" s="79" t="s">
        <v>176</v>
      </c>
      <c r="AQ1311" s="79">
        <v>0</v>
      </c>
      <c r="AR1311" s="79">
        <v>0</v>
      </c>
      <c r="AS1311" s="79"/>
      <c r="AT1311" s="79"/>
      <c r="AU1311" s="79"/>
      <c r="AV1311" s="79"/>
      <c r="AW1311" s="79"/>
      <c r="AX1311" s="79"/>
      <c r="AY1311" s="79"/>
      <c r="AZ1311" s="79"/>
      <c r="BA1311">
        <v>1</v>
      </c>
      <c r="BB1311" s="78" t="str">
        <f>REPLACE(INDEX(GroupVertices[Group], MATCH(Edges[[#This Row],[Vertex 1]],GroupVertices[Vertex],0)),1,1,"")</f>
        <v>3</v>
      </c>
      <c r="BC1311" s="78" t="str">
        <f>REPLACE(INDEX(GroupVertices[Group], MATCH(Edges[[#This Row],[Vertex 2]],GroupVertices[Vertex],0)),1,1,"")</f>
        <v>5</v>
      </c>
      <c r="BD1311" s="48">
        <v>0</v>
      </c>
      <c r="BE1311" s="49">
        <v>0</v>
      </c>
      <c r="BF1311" s="48">
        <v>0</v>
      </c>
      <c r="BG1311" s="49">
        <v>0</v>
      </c>
      <c r="BH1311" s="48">
        <v>0</v>
      </c>
      <c r="BI1311" s="49">
        <v>0</v>
      </c>
      <c r="BJ1311" s="48">
        <v>16</v>
      </c>
      <c r="BK1311" s="49">
        <v>100</v>
      </c>
      <c r="BL1311" s="48">
        <v>16</v>
      </c>
    </row>
    <row r="1312" spans="1:64" x14ac:dyDescent="0.25">
      <c r="A1312" s="64" t="s">
        <v>734</v>
      </c>
      <c r="B1312" s="64" t="s">
        <v>537</v>
      </c>
      <c r="C1312" s="65" t="s">
        <v>15839</v>
      </c>
      <c r="D1312" s="66">
        <v>3</v>
      </c>
      <c r="E1312" s="67" t="s">
        <v>132</v>
      </c>
      <c r="F1312" s="68">
        <v>35</v>
      </c>
      <c r="G1312" s="65"/>
      <c r="H1312" s="69"/>
      <c r="I1312" s="70"/>
      <c r="J1312" s="70"/>
      <c r="K1312" s="34" t="s">
        <v>66</v>
      </c>
      <c r="L1312" s="77">
        <v>1312</v>
      </c>
      <c r="M1312" s="77"/>
      <c r="N1312" s="72"/>
      <c r="O1312" s="79" t="s">
        <v>999</v>
      </c>
      <c r="P1312" s="81">
        <v>43164.70417824074</v>
      </c>
      <c r="Q1312" s="79" t="s">
        <v>1678</v>
      </c>
      <c r="R1312" s="83" t="s">
        <v>2365</v>
      </c>
      <c r="S1312" s="79" t="s">
        <v>2507</v>
      </c>
      <c r="T1312" s="79" t="s">
        <v>2665</v>
      </c>
      <c r="U1312" s="79"/>
      <c r="V1312" s="83" t="s">
        <v>3850</v>
      </c>
      <c r="W1312" s="81">
        <v>43164.70417824074</v>
      </c>
      <c r="X1312" s="83" t="s">
        <v>4698</v>
      </c>
      <c r="Y1312" s="79"/>
      <c r="Z1312" s="79"/>
      <c r="AA1312" s="85" t="s">
        <v>5906</v>
      </c>
      <c r="AB1312" s="79"/>
      <c r="AC1312" s="79" t="b">
        <v>0</v>
      </c>
      <c r="AD1312" s="79">
        <v>2</v>
      </c>
      <c r="AE1312" s="85" t="s">
        <v>6296</v>
      </c>
      <c r="AF1312" s="79" t="b">
        <v>0</v>
      </c>
      <c r="AG1312" s="79" t="s">
        <v>6304</v>
      </c>
      <c r="AH1312" s="79"/>
      <c r="AI1312" s="85" t="s">
        <v>6296</v>
      </c>
      <c r="AJ1312" s="79" t="b">
        <v>0</v>
      </c>
      <c r="AK1312" s="79">
        <v>1</v>
      </c>
      <c r="AL1312" s="85" t="s">
        <v>6296</v>
      </c>
      <c r="AM1312" s="79" t="s">
        <v>6330</v>
      </c>
      <c r="AN1312" s="79" t="b">
        <v>0</v>
      </c>
      <c r="AO1312" s="85" t="s">
        <v>5906</v>
      </c>
      <c r="AP1312" s="79" t="s">
        <v>6415</v>
      </c>
      <c r="AQ1312" s="79">
        <v>0</v>
      </c>
      <c r="AR1312" s="79">
        <v>0</v>
      </c>
      <c r="AS1312" s="79"/>
      <c r="AT1312" s="79"/>
      <c r="AU1312" s="79"/>
      <c r="AV1312" s="79"/>
      <c r="AW1312" s="79"/>
      <c r="AX1312" s="79"/>
      <c r="AY1312" s="79"/>
      <c r="AZ1312" s="79"/>
      <c r="BA1312">
        <v>1</v>
      </c>
      <c r="BB1312" s="78" t="str">
        <f>REPLACE(INDEX(GroupVertices[Group], MATCH(Edges[[#This Row],[Vertex 1]],GroupVertices[Vertex],0)),1,1,"")</f>
        <v>5</v>
      </c>
      <c r="BC1312" s="78" t="str">
        <f>REPLACE(INDEX(GroupVertices[Group], MATCH(Edges[[#This Row],[Vertex 2]],GroupVertices[Vertex],0)),1,1,"")</f>
        <v>3</v>
      </c>
      <c r="BD1312" s="48">
        <v>0</v>
      </c>
      <c r="BE1312" s="49">
        <v>0</v>
      </c>
      <c r="BF1312" s="48">
        <v>0</v>
      </c>
      <c r="BG1312" s="49">
        <v>0</v>
      </c>
      <c r="BH1312" s="48">
        <v>0</v>
      </c>
      <c r="BI1312" s="49">
        <v>0</v>
      </c>
      <c r="BJ1312" s="48">
        <v>14</v>
      </c>
      <c r="BK1312" s="49">
        <v>100</v>
      </c>
      <c r="BL1312" s="48">
        <v>14</v>
      </c>
    </row>
    <row r="1313" spans="1:64" x14ac:dyDescent="0.25">
      <c r="A1313" s="64" t="s">
        <v>734</v>
      </c>
      <c r="B1313" s="64" t="s">
        <v>981</v>
      </c>
      <c r="C1313" s="65" t="s">
        <v>15839</v>
      </c>
      <c r="D1313" s="66">
        <v>3</v>
      </c>
      <c r="E1313" s="67" t="s">
        <v>132</v>
      </c>
      <c r="F1313" s="68">
        <v>35</v>
      </c>
      <c r="G1313" s="65"/>
      <c r="H1313" s="69"/>
      <c r="I1313" s="70"/>
      <c r="J1313" s="70"/>
      <c r="K1313" s="34" t="s">
        <v>65</v>
      </c>
      <c r="L1313" s="77">
        <v>1313</v>
      </c>
      <c r="M1313" s="77"/>
      <c r="N1313" s="72"/>
      <c r="O1313" s="79" t="s">
        <v>999</v>
      </c>
      <c r="P1313" s="81">
        <v>43177.629895833335</v>
      </c>
      <c r="Q1313" s="79" t="s">
        <v>1679</v>
      </c>
      <c r="R1313" s="79" t="s">
        <v>2366</v>
      </c>
      <c r="S1313" s="79" t="s">
        <v>2632</v>
      </c>
      <c r="T1313" s="79" t="s">
        <v>731</v>
      </c>
      <c r="U1313" s="79"/>
      <c r="V1313" s="83" t="s">
        <v>3850</v>
      </c>
      <c r="W1313" s="81">
        <v>43177.629895833335</v>
      </c>
      <c r="X1313" s="83" t="s">
        <v>4699</v>
      </c>
      <c r="Y1313" s="79"/>
      <c r="Z1313" s="79"/>
      <c r="AA1313" s="85" t="s">
        <v>5907</v>
      </c>
      <c r="AB1313" s="79"/>
      <c r="AC1313" s="79" t="b">
        <v>0</v>
      </c>
      <c r="AD1313" s="79">
        <v>0</v>
      </c>
      <c r="AE1313" s="85" t="s">
        <v>6296</v>
      </c>
      <c r="AF1313" s="79" t="b">
        <v>0</v>
      </c>
      <c r="AG1313" s="79" t="s">
        <v>6304</v>
      </c>
      <c r="AH1313" s="79"/>
      <c r="AI1313" s="85" t="s">
        <v>6296</v>
      </c>
      <c r="AJ1313" s="79" t="b">
        <v>0</v>
      </c>
      <c r="AK1313" s="79">
        <v>0</v>
      </c>
      <c r="AL1313" s="85" t="s">
        <v>6296</v>
      </c>
      <c r="AM1313" s="79" t="s">
        <v>6330</v>
      </c>
      <c r="AN1313" s="79" t="b">
        <v>0</v>
      </c>
      <c r="AO1313" s="85" t="s">
        <v>5907</v>
      </c>
      <c r="AP1313" s="79" t="s">
        <v>176</v>
      </c>
      <c r="AQ1313" s="79">
        <v>0</v>
      </c>
      <c r="AR1313" s="79">
        <v>0</v>
      </c>
      <c r="AS1313" s="79"/>
      <c r="AT1313" s="79"/>
      <c r="AU1313" s="79"/>
      <c r="AV1313" s="79"/>
      <c r="AW1313" s="79"/>
      <c r="AX1313" s="79"/>
      <c r="AY1313" s="79"/>
      <c r="AZ1313" s="79"/>
      <c r="BA1313">
        <v>1</v>
      </c>
      <c r="BB1313" s="78" t="str">
        <f>REPLACE(INDEX(GroupVertices[Group], MATCH(Edges[[#This Row],[Vertex 1]],GroupVertices[Vertex],0)),1,1,"")</f>
        <v>5</v>
      </c>
      <c r="BC1313" s="78" t="str">
        <f>REPLACE(INDEX(GroupVertices[Group], MATCH(Edges[[#This Row],[Vertex 2]],GroupVertices[Vertex],0)),1,1,"")</f>
        <v>5</v>
      </c>
      <c r="BD1313" s="48"/>
      <c r="BE1313" s="49"/>
      <c r="BF1313" s="48"/>
      <c r="BG1313" s="49"/>
      <c r="BH1313" s="48"/>
      <c r="BI1313" s="49"/>
      <c r="BJ1313" s="48"/>
      <c r="BK1313" s="49"/>
      <c r="BL1313" s="48"/>
    </row>
    <row r="1314" spans="1:64" x14ac:dyDescent="0.25">
      <c r="A1314" s="64" t="s">
        <v>734</v>
      </c>
      <c r="B1314" s="64" t="s">
        <v>988</v>
      </c>
      <c r="C1314" s="65" t="s">
        <v>15839</v>
      </c>
      <c r="D1314" s="66">
        <v>3</v>
      </c>
      <c r="E1314" s="67" t="s">
        <v>132</v>
      </c>
      <c r="F1314" s="68">
        <v>35</v>
      </c>
      <c r="G1314" s="65"/>
      <c r="H1314" s="69"/>
      <c r="I1314" s="70"/>
      <c r="J1314" s="70"/>
      <c r="K1314" s="34" t="s">
        <v>65</v>
      </c>
      <c r="L1314" s="77">
        <v>1314</v>
      </c>
      <c r="M1314" s="77"/>
      <c r="N1314" s="72"/>
      <c r="O1314" s="79" t="s">
        <v>999</v>
      </c>
      <c r="P1314" s="81">
        <v>43177.629895833335</v>
      </c>
      <c r="Q1314" s="79" t="s">
        <v>1679</v>
      </c>
      <c r="R1314" s="79" t="s">
        <v>2366</v>
      </c>
      <c r="S1314" s="79" t="s">
        <v>2632</v>
      </c>
      <c r="T1314" s="79" t="s">
        <v>731</v>
      </c>
      <c r="U1314" s="79"/>
      <c r="V1314" s="83" t="s">
        <v>3850</v>
      </c>
      <c r="W1314" s="81">
        <v>43177.629895833335</v>
      </c>
      <c r="X1314" s="83" t="s">
        <v>4699</v>
      </c>
      <c r="Y1314" s="79"/>
      <c r="Z1314" s="79"/>
      <c r="AA1314" s="85" t="s">
        <v>5907</v>
      </c>
      <c r="AB1314" s="79"/>
      <c r="AC1314" s="79" t="b">
        <v>0</v>
      </c>
      <c r="AD1314" s="79">
        <v>0</v>
      </c>
      <c r="AE1314" s="85" t="s">
        <v>6296</v>
      </c>
      <c r="AF1314" s="79" t="b">
        <v>0</v>
      </c>
      <c r="AG1314" s="79" t="s">
        <v>6304</v>
      </c>
      <c r="AH1314" s="79"/>
      <c r="AI1314" s="85" t="s">
        <v>6296</v>
      </c>
      <c r="AJ1314" s="79" t="b">
        <v>0</v>
      </c>
      <c r="AK1314" s="79">
        <v>0</v>
      </c>
      <c r="AL1314" s="85" t="s">
        <v>6296</v>
      </c>
      <c r="AM1314" s="79" t="s">
        <v>6330</v>
      </c>
      <c r="AN1314" s="79" t="b">
        <v>0</v>
      </c>
      <c r="AO1314" s="85" t="s">
        <v>5907</v>
      </c>
      <c r="AP1314" s="79" t="s">
        <v>176</v>
      </c>
      <c r="AQ1314" s="79">
        <v>0</v>
      </c>
      <c r="AR1314" s="79">
        <v>0</v>
      </c>
      <c r="AS1314" s="79"/>
      <c r="AT1314" s="79"/>
      <c r="AU1314" s="79"/>
      <c r="AV1314" s="79"/>
      <c r="AW1314" s="79"/>
      <c r="AX1314" s="79"/>
      <c r="AY1314" s="79"/>
      <c r="AZ1314" s="79"/>
      <c r="BA1314">
        <v>1</v>
      </c>
      <c r="BB1314" s="78" t="str">
        <f>REPLACE(INDEX(GroupVertices[Group], MATCH(Edges[[#This Row],[Vertex 1]],GroupVertices[Vertex],0)),1,1,"")</f>
        <v>5</v>
      </c>
      <c r="BC1314" s="78" t="str">
        <f>REPLACE(INDEX(GroupVertices[Group], MATCH(Edges[[#This Row],[Vertex 2]],GroupVertices[Vertex],0)),1,1,"")</f>
        <v>5</v>
      </c>
      <c r="BD1314" s="48">
        <v>1</v>
      </c>
      <c r="BE1314" s="49">
        <v>8.3333333333333339</v>
      </c>
      <c r="BF1314" s="48">
        <v>0</v>
      </c>
      <c r="BG1314" s="49">
        <v>0</v>
      </c>
      <c r="BH1314" s="48">
        <v>0</v>
      </c>
      <c r="BI1314" s="49">
        <v>0</v>
      </c>
      <c r="BJ1314" s="48">
        <v>11</v>
      </c>
      <c r="BK1314" s="49">
        <v>91.666666666666671</v>
      </c>
      <c r="BL1314" s="48">
        <v>12</v>
      </c>
    </row>
    <row r="1315" spans="1:64" x14ac:dyDescent="0.25">
      <c r="A1315" s="64" t="s">
        <v>734</v>
      </c>
      <c r="B1315" s="64" t="s">
        <v>989</v>
      </c>
      <c r="C1315" s="65" t="s">
        <v>15839</v>
      </c>
      <c r="D1315" s="66">
        <v>3</v>
      </c>
      <c r="E1315" s="67" t="s">
        <v>132</v>
      </c>
      <c r="F1315" s="68">
        <v>35</v>
      </c>
      <c r="G1315" s="65"/>
      <c r="H1315" s="69"/>
      <c r="I1315" s="70"/>
      <c r="J1315" s="70"/>
      <c r="K1315" s="34" t="s">
        <v>65</v>
      </c>
      <c r="L1315" s="77">
        <v>1315</v>
      </c>
      <c r="M1315" s="77"/>
      <c r="N1315" s="72"/>
      <c r="O1315" s="79" t="s">
        <v>999</v>
      </c>
      <c r="P1315" s="81">
        <v>43178.629930555559</v>
      </c>
      <c r="Q1315" s="79" t="s">
        <v>1680</v>
      </c>
      <c r="R1315" s="83" t="s">
        <v>2367</v>
      </c>
      <c r="S1315" s="79" t="s">
        <v>2519</v>
      </c>
      <c r="T1315" s="79" t="s">
        <v>2997</v>
      </c>
      <c r="U1315" s="79"/>
      <c r="V1315" s="83" t="s">
        <v>3850</v>
      </c>
      <c r="W1315" s="81">
        <v>43178.629930555559</v>
      </c>
      <c r="X1315" s="83" t="s">
        <v>4700</v>
      </c>
      <c r="Y1315" s="79"/>
      <c r="Z1315" s="79"/>
      <c r="AA1315" s="85" t="s">
        <v>5908</v>
      </c>
      <c r="AB1315" s="79"/>
      <c r="AC1315" s="79" t="b">
        <v>0</v>
      </c>
      <c r="AD1315" s="79">
        <v>0</v>
      </c>
      <c r="AE1315" s="85" t="s">
        <v>6296</v>
      </c>
      <c r="AF1315" s="79" t="b">
        <v>0</v>
      </c>
      <c r="AG1315" s="79" t="s">
        <v>6304</v>
      </c>
      <c r="AH1315" s="79"/>
      <c r="AI1315" s="85" t="s">
        <v>6296</v>
      </c>
      <c r="AJ1315" s="79" t="b">
        <v>0</v>
      </c>
      <c r="AK1315" s="79">
        <v>0</v>
      </c>
      <c r="AL1315" s="85" t="s">
        <v>6296</v>
      </c>
      <c r="AM1315" s="79" t="s">
        <v>6330</v>
      </c>
      <c r="AN1315" s="79" t="b">
        <v>0</v>
      </c>
      <c r="AO1315" s="85" t="s">
        <v>5908</v>
      </c>
      <c r="AP1315" s="79" t="s">
        <v>176</v>
      </c>
      <c r="AQ1315" s="79">
        <v>0</v>
      </c>
      <c r="AR1315" s="79">
        <v>0</v>
      </c>
      <c r="AS1315" s="79"/>
      <c r="AT1315" s="79"/>
      <c r="AU1315" s="79"/>
      <c r="AV1315" s="79"/>
      <c r="AW1315" s="79"/>
      <c r="AX1315" s="79"/>
      <c r="AY1315" s="79"/>
      <c r="AZ1315" s="79"/>
      <c r="BA1315">
        <v>1</v>
      </c>
      <c r="BB1315" s="78" t="str">
        <f>REPLACE(INDEX(GroupVertices[Group], MATCH(Edges[[#This Row],[Vertex 1]],GroupVertices[Vertex],0)),1,1,"")</f>
        <v>5</v>
      </c>
      <c r="BC1315" s="78" t="str">
        <f>REPLACE(INDEX(GroupVertices[Group], MATCH(Edges[[#This Row],[Vertex 2]],GroupVertices[Vertex],0)),1,1,"")</f>
        <v>5</v>
      </c>
      <c r="BD1315" s="48">
        <v>1</v>
      </c>
      <c r="BE1315" s="49">
        <v>7.1428571428571432</v>
      </c>
      <c r="BF1315" s="48">
        <v>1</v>
      </c>
      <c r="BG1315" s="49">
        <v>7.1428571428571432</v>
      </c>
      <c r="BH1315" s="48">
        <v>0</v>
      </c>
      <c r="BI1315" s="49">
        <v>0</v>
      </c>
      <c r="BJ1315" s="48">
        <v>12</v>
      </c>
      <c r="BK1315" s="49">
        <v>85.714285714285708</v>
      </c>
      <c r="BL1315" s="48">
        <v>14</v>
      </c>
    </row>
    <row r="1316" spans="1:64" x14ac:dyDescent="0.25">
      <c r="A1316" s="64" t="s">
        <v>735</v>
      </c>
      <c r="B1316" s="64" t="s">
        <v>735</v>
      </c>
      <c r="C1316" s="65" t="s">
        <v>15839</v>
      </c>
      <c r="D1316" s="66">
        <v>3</v>
      </c>
      <c r="E1316" s="67" t="s">
        <v>132</v>
      </c>
      <c r="F1316" s="68">
        <v>35</v>
      </c>
      <c r="G1316" s="65"/>
      <c r="H1316" s="69"/>
      <c r="I1316" s="70"/>
      <c r="J1316" s="70"/>
      <c r="K1316" s="34" t="s">
        <v>65</v>
      </c>
      <c r="L1316" s="77">
        <v>1316</v>
      </c>
      <c r="M1316" s="77"/>
      <c r="N1316" s="72"/>
      <c r="O1316" s="79" t="s">
        <v>176</v>
      </c>
      <c r="P1316" s="81">
        <v>43167.607824074075</v>
      </c>
      <c r="Q1316" s="79" t="s">
        <v>1681</v>
      </c>
      <c r="R1316" s="83" t="s">
        <v>2368</v>
      </c>
      <c r="S1316" s="79" t="s">
        <v>2505</v>
      </c>
      <c r="T1316" s="79" t="s">
        <v>2667</v>
      </c>
      <c r="U1316" s="83" t="s">
        <v>3363</v>
      </c>
      <c r="V1316" s="83" t="s">
        <v>3363</v>
      </c>
      <c r="W1316" s="81">
        <v>43167.607824074075</v>
      </c>
      <c r="X1316" s="83" t="s">
        <v>4701</v>
      </c>
      <c r="Y1316" s="79"/>
      <c r="Z1316" s="79"/>
      <c r="AA1316" s="85" t="s">
        <v>5909</v>
      </c>
      <c r="AB1316" s="79"/>
      <c r="AC1316" s="79" t="b">
        <v>0</v>
      </c>
      <c r="AD1316" s="79">
        <v>2</v>
      </c>
      <c r="AE1316" s="85" t="s">
        <v>6296</v>
      </c>
      <c r="AF1316" s="79" t="b">
        <v>0</v>
      </c>
      <c r="AG1316" s="79" t="s">
        <v>6304</v>
      </c>
      <c r="AH1316" s="79"/>
      <c r="AI1316" s="85" t="s">
        <v>6296</v>
      </c>
      <c r="AJ1316" s="79" t="b">
        <v>0</v>
      </c>
      <c r="AK1316" s="79">
        <v>2</v>
      </c>
      <c r="AL1316" s="85" t="s">
        <v>6296</v>
      </c>
      <c r="AM1316" s="79" t="s">
        <v>6330</v>
      </c>
      <c r="AN1316" s="79" t="b">
        <v>0</v>
      </c>
      <c r="AO1316" s="85" t="s">
        <v>5909</v>
      </c>
      <c r="AP1316" s="79" t="s">
        <v>6415</v>
      </c>
      <c r="AQ1316" s="79">
        <v>0</v>
      </c>
      <c r="AR1316" s="79">
        <v>0</v>
      </c>
      <c r="AS1316" s="79"/>
      <c r="AT1316" s="79"/>
      <c r="AU1316" s="79"/>
      <c r="AV1316" s="79"/>
      <c r="AW1316" s="79"/>
      <c r="AX1316" s="79"/>
      <c r="AY1316" s="79"/>
      <c r="AZ1316" s="79"/>
      <c r="BA1316">
        <v>1</v>
      </c>
      <c r="BB1316" s="78" t="str">
        <f>REPLACE(INDEX(GroupVertices[Group], MATCH(Edges[[#This Row],[Vertex 1]],GroupVertices[Vertex],0)),1,1,"")</f>
        <v>22</v>
      </c>
      <c r="BC1316" s="78" t="str">
        <f>REPLACE(INDEX(GroupVertices[Group], MATCH(Edges[[#This Row],[Vertex 2]],GroupVertices[Vertex],0)),1,1,"")</f>
        <v>22</v>
      </c>
      <c r="BD1316" s="48">
        <v>1</v>
      </c>
      <c r="BE1316" s="49">
        <v>5.5555555555555554</v>
      </c>
      <c r="BF1316" s="48">
        <v>0</v>
      </c>
      <c r="BG1316" s="49">
        <v>0</v>
      </c>
      <c r="BH1316" s="48">
        <v>0</v>
      </c>
      <c r="BI1316" s="49">
        <v>0</v>
      </c>
      <c r="BJ1316" s="48">
        <v>17</v>
      </c>
      <c r="BK1316" s="49">
        <v>94.444444444444443</v>
      </c>
      <c r="BL1316" s="48">
        <v>18</v>
      </c>
    </row>
    <row r="1317" spans="1:64" x14ac:dyDescent="0.25">
      <c r="A1317" s="64" t="s">
        <v>736</v>
      </c>
      <c r="B1317" s="64" t="s">
        <v>735</v>
      </c>
      <c r="C1317" s="65" t="s">
        <v>15839</v>
      </c>
      <c r="D1317" s="66">
        <v>3</v>
      </c>
      <c r="E1317" s="67" t="s">
        <v>132</v>
      </c>
      <c r="F1317" s="68">
        <v>35</v>
      </c>
      <c r="G1317" s="65"/>
      <c r="H1317" s="69"/>
      <c r="I1317" s="70"/>
      <c r="J1317" s="70"/>
      <c r="K1317" s="34" t="s">
        <v>65</v>
      </c>
      <c r="L1317" s="77">
        <v>1317</v>
      </c>
      <c r="M1317" s="77"/>
      <c r="N1317" s="72"/>
      <c r="O1317" s="79" t="s">
        <v>999</v>
      </c>
      <c r="P1317" s="81">
        <v>43167.695196759261</v>
      </c>
      <c r="Q1317" s="79" t="s">
        <v>1682</v>
      </c>
      <c r="R1317" s="83" t="s">
        <v>2368</v>
      </c>
      <c r="S1317" s="79" t="s">
        <v>2505</v>
      </c>
      <c r="T1317" s="79" t="s">
        <v>855</v>
      </c>
      <c r="U1317" s="79"/>
      <c r="V1317" s="83" t="s">
        <v>3851</v>
      </c>
      <c r="W1317" s="81">
        <v>43167.695196759261</v>
      </c>
      <c r="X1317" s="83" t="s">
        <v>4702</v>
      </c>
      <c r="Y1317" s="79"/>
      <c r="Z1317" s="79"/>
      <c r="AA1317" s="85" t="s">
        <v>5910</v>
      </c>
      <c r="AB1317" s="79"/>
      <c r="AC1317" s="79" t="b">
        <v>0</v>
      </c>
      <c r="AD1317" s="79">
        <v>0</v>
      </c>
      <c r="AE1317" s="85" t="s">
        <v>6296</v>
      </c>
      <c r="AF1317" s="79" t="b">
        <v>0</v>
      </c>
      <c r="AG1317" s="79" t="s">
        <v>6304</v>
      </c>
      <c r="AH1317" s="79"/>
      <c r="AI1317" s="85" t="s">
        <v>6296</v>
      </c>
      <c r="AJ1317" s="79" t="b">
        <v>0</v>
      </c>
      <c r="AK1317" s="79">
        <v>2</v>
      </c>
      <c r="AL1317" s="85" t="s">
        <v>5909</v>
      </c>
      <c r="AM1317" s="79" t="s">
        <v>6400</v>
      </c>
      <c r="AN1317" s="79" t="b">
        <v>0</v>
      </c>
      <c r="AO1317" s="85" t="s">
        <v>5909</v>
      </c>
      <c r="AP1317" s="79" t="s">
        <v>176</v>
      </c>
      <c r="AQ1317" s="79">
        <v>0</v>
      </c>
      <c r="AR1317" s="79">
        <v>0</v>
      </c>
      <c r="AS1317" s="79"/>
      <c r="AT1317" s="79"/>
      <c r="AU1317" s="79"/>
      <c r="AV1317" s="79"/>
      <c r="AW1317" s="79"/>
      <c r="AX1317" s="79"/>
      <c r="AY1317" s="79"/>
      <c r="AZ1317" s="79"/>
      <c r="BA1317">
        <v>1</v>
      </c>
      <c r="BB1317" s="78" t="str">
        <f>REPLACE(INDEX(GroupVertices[Group], MATCH(Edges[[#This Row],[Vertex 1]],GroupVertices[Vertex],0)),1,1,"")</f>
        <v>22</v>
      </c>
      <c r="BC1317" s="78" t="str">
        <f>REPLACE(INDEX(GroupVertices[Group], MATCH(Edges[[#This Row],[Vertex 2]],GroupVertices[Vertex],0)),1,1,"")</f>
        <v>22</v>
      </c>
      <c r="BD1317" s="48">
        <v>1</v>
      </c>
      <c r="BE1317" s="49">
        <v>5.2631578947368425</v>
      </c>
      <c r="BF1317" s="48">
        <v>0</v>
      </c>
      <c r="BG1317" s="49">
        <v>0</v>
      </c>
      <c r="BH1317" s="48">
        <v>0</v>
      </c>
      <c r="BI1317" s="49">
        <v>0</v>
      </c>
      <c r="BJ1317" s="48">
        <v>18</v>
      </c>
      <c r="BK1317" s="49">
        <v>94.736842105263165</v>
      </c>
      <c r="BL1317" s="48">
        <v>19</v>
      </c>
    </row>
    <row r="1318" spans="1:64" x14ac:dyDescent="0.25">
      <c r="A1318" s="64" t="s">
        <v>737</v>
      </c>
      <c r="B1318" s="64" t="s">
        <v>737</v>
      </c>
      <c r="C1318" s="65" t="s">
        <v>15840</v>
      </c>
      <c r="D1318" s="66">
        <v>3.5</v>
      </c>
      <c r="E1318" s="67" t="s">
        <v>136</v>
      </c>
      <c r="F1318" s="68">
        <v>33.357142857142854</v>
      </c>
      <c r="G1318" s="65"/>
      <c r="H1318" s="69"/>
      <c r="I1318" s="70"/>
      <c r="J1318" s="70"/>
      <c r="K1318" s="34" t="s">
        <v>65</v>
      </c>
      <c r="L1318" s="77">
        <v>1318</v>
      </c>
      <c r="M1318" s="77"/>
      <c r="N1318" s="72"/>
      <c r="O1318" s="79" t="s">
        <v>176</v>
      </c>
      <c r="P1318" s="81">
        <v>43174.618101851855</v>
      </c>
      <c r="Q1318" s="79" t="s">
        <v>1683</v>
      </c>
      <c r="R1318" s="83" t="s">
        <v>2369</v>
      </c>
      <c r="S1318" s="79" t="s">
        <v>2633</v>
      </c>
      <c r="T1318" s="79" t="s">
        <v>731</v>
      </c>
      <c r="U1318" s="79"/>
      <c r="V1318" s="83" t="s">
        <v>3852</v>
      </c>
      <c r="W1318" s="81">
        <v>43174.618101851855</v>
      </c>
      <c r="X1318" s="83" t="s">
        <v>4703</v>
      </c>
      <c r="Y1318" s="79"/>
      <c r="Z1318" s="79"/>
      <c r="AA1318" s="85" t="s">
        <v>5911</v>
      </c>
      <c r="AB1318" s="79"/>
      <c r="AC1318" s="79" t="b">
        <v>0</v>
      </c>
      <c r="AD1318" s="79">
        <v>1</v>
      </c>
      <c r="AE1318" s="85" t="s">
        <v>6296</v>
      </c>
      <c r="AF1318" s="79" t="b">
        <v>0</v>
      </c>
      <c r="AG1318" s="79" t="s">
        <v>6304</v>
      </c>
      <c r="AH1318" s="79"/>
      <c r="AI1318" s="85" t="s">
        <v>6296</v>
      </c>
      <c r="AJ1318" s="79" t="b">
        <v>0</v>
      </c>
      <c r="AK1318" s="79">
        <v>0</v>
      </c>
      <c r="AL1318" s="85" t="s">
        <v>6296</v>
      </c>
      <c r="AM1318" s="79" t="s">
        <v>6336</v>
      </c>
      <c r="AN1318" s="79" t="b">
        <v>0</v>
      </c>
      <c r="AO1318" s="85" t="s">
        <v>5911</v>
      </c>
      <c r="AP1318" s="79" t="s">
        <v>176</v>
      </c>
      <c r="AQ1318" s="79">
        <v>0</v>
      </c>
      <c r="AR1318" s="79">
        <v>0</v>
      </c>
      <c r="AS1318" s="79"/>
      <c r="AT1318" s="79"/>
      <c r="AU1318" s="79"/>
      <c r="AV1318" s="79"/>
      <c r="AW1318" s="79"/>
      <c r="AX1318" s="79"/>
      <c r="AY1318" s="79"/>
      <c r="AZ1318" s="79"/>
      <c r="BA1318">
        <v>2</v>
      </c>
      <c r="BB1318" s="78" t="str">
        <f>REPLACE(INDEX(GroupVertices[Group], MATCH(Edges[[#This Row],[Vertex 1]],GroupVertices[Vertex],0)),1,1,"")</f>
        <v>22</v>
      </c>
      <c r="BC1318" s="78" t="str">
        <f>REPLACE(INDEX(GroupVertices[Group], MATCH(Edges[[#This Row],[Vertex 2]],GroupVertices[Vertex],0)),1,1,"")</f>
        <v>22</v>
      </c>
      <c r="BD1318" s="48">
        <v>0</v>
      </c>
      <c r="BE1318" s="49">
        <v>0</v>
      </c>
      <c r="BF1318" s="48">
        <v>0</v>
      </c>
      <c r="BG1318" s="49">
        <v>0</v>
      </c>
      <c r="BH1318" s="48">
        <v>0</v>
      </c>
      <c r="BI1318" s="49">
        <v>0</v>
      </c>
      <c r="BJ1318" s="48">
        <v>18</v>
      </c>
      <c r="BK1318" s="49">
        <v>100</v>
      </c>
      <c r="BL1318" s="48">
        <v>18</v>
      </c>
    </row>
    <row r="1319" spans="1:64" x14ac:dyDescent="0.25">
      <c r="A1319" s="64" t="s">
        <v>737</v>
      </c>
      <c r="B1319" s="64" t="s">
        <v>737</v>
      </c>
      <c r="C1319" s="65" t="s">
        <v>15840</v>
      </c>
      <c r="D1319" s="66">
        <v>3.5</v>
      </c>
      <c r="E1319" s="67" t="s">
        <v>136</v>
      </c>
      <c r="F1319" s="68">
        <v>33.357142857142854</v>
      </c>
      <c r="G1319" s="65"/>
      <c r="H1319" s="69"/>
      <c r="I1319" s="70"/>
      <c r="J1319" s="70"/>
      <c r="K1319" s="34" t="s">
        <v>65</v>
      </c>
      <c r="L1319" s="77">
        <v>1319</v>
      </c>
      <c r="M1319" s="77"/>
      <c r="N1319" s="72"/>
      <c r="O1319" s="79" t="s">
        <v>176</v>
      </c>
      <c r="P1319" s="81">
        <v>43177.590312499997</v>
      </c>
      <c r="Q1319" s="79" t="s">
        <v>1684</v>
      </c>
      <c r="R1319" s="83" t="s">
        <v>2370</v>
      </c>
      <c r="S1319" s="79" t="s">
        <v>2634</v>
      </c>
      <c r="T1319" s="79" t="s">
        <v>2998</v>
      </c>
      <c r="U1319" s="79"/>
      <c r="V1319" s="83" t="s">
        <v>3852</v>
      </c>
      <c r="W1319" s="81">
        <v>43177.590312499997</v>
      </c>
      <c r="X1319" s="83" t="s">
        <v>4704</v>
      </c>
      <c r="Y1319" s="79"/>
      <c r="Z1319" s="79"/>
      <c r="AA1319" s="85" t="s">
        <v>5912</v>
      </c>
      <c r="AB1319" s="79"/>
      <c r="AC1319" s="79" t="b">
        <v>0</v>
      </c>
      <c r="AD1319" s="79">
        <v>1</v>
      </c>
      <c r="AE1319" s="85" t="s">
        <v>6296</v>
      </c>
      <c r="AF1319" s="79" t="b">
        <v>0</v>
      </c>
      <c r="AG1319" s="79" t="s">
        <v>6304</v>
      </c>
      <c r="AH1319" s="79"/>
      <c r="AI1319" s="85" t="s">
        <v>6296</v>
      </c>
      <c r="AJ1319" s="79" t="b">
        <v>0</v>
      </c>
      <c r="AK1319" s="79">
        <v>1</v>
      </c>
      <c r="AL1319" s="85" t="s">
        <v>6296</v>
      </c>
      <c r="AM1319" s="79" t="s">
        <v>6336</v>
      </c>
      <c r="AN1319" s="79" t="b">
        <v>0</v>
      </c>
      <c r="AO1319" s="85" t="s">
        <v>5912</v>
      </c>
      <c r="AP1319" s="79" t="s">
        <v>176</v>
      </c>
      <c r="AQ1319" s="79">
        <v>0</v>
      </c>
      <c r="AR1319" s="79">
        <v>0</v>
      </c>
      <c r="AS1319" s="79"/>
      <c r="AT1319" s="79"/>
      <c r="AU1319" s="79"/>
      <c r="AV1319" s="79"/>
      <c r="AW1319" s="79"/>
      <c r="AX1319" s="79"/>
      <c r="AY1319" s="79"/>
      <c r="AZ1319" s="79"/>
      <c r="BA1319">
        <v>2</v>
      </c>
      <c r="BB1319" s="78" t="str">
        <f>REPLACE(INDEX(GroupVertices[Group], MATCH(Edges[[#This Row],[Vertex 1]],GroupVertices[Vertex],0)),1,1,"")</f>
        <v>22</v>
      </c>
      <c r="BC1319" s="78" t="str">
        <f>REPLACE(INDEX(GroupVertices[Group], MATCH(Edges[[#This Row],[Vertex 2]],GroupVertices[Vertex],0)),1,1,"")</f>
        <v>22</v>
      </c>
      <c r="BD1319" s="48">
        <v>1</v>
      </c>
      <c r="BE1319" s="49">
        <v>5.2631578947368425</v>
      </c>
      <c r="BF1319" s="48">
        <v>0</v>
      </c>
      <c r="BG1319" s="49">
        <v>0</v>
      </c>
      <c r="BH1319" s="48">
        <v>0</v>
      </c>
      <c r="BI1319" s="49">
        <v>0</v>
      </c>
      <c r="BJ1319" s="48">
        <v>18</v>
      </c>
      <c r="BK1319" s="49">
        <v>94.736842105263165</v>
      </c>
      <c r="BL1319" s="48">
        <v>19</v>
      </c>
    </row>
    <row r="1320" spans="1:64" x14ac:dyDescent="0.25">
      <c r="A1320" s="64" t="s">
        <v>736</v>
      </c>
      <c r="B1320" s="64" t="s">
        <v>737</v>
      </c>
      <c r="C1320" s="65" t="s">
        <v>15839</v>
      </c>
      <c r="D1320" s="66">
        <v>3</v>
      </c>
      <c r="E1320" s="67" t="s">
        <v>132</v>
      </c>
      <c r="F1320" s="68">
        <v>35</v>
      </c>
      <c r="G1320" s="65"/>
      <c r="H1320" s="69"/>
      <c r="I1320" s="70"/>
      <c r="J1320" s="70"/>
      <c r="K1320" s="34" t="s">
        <v>65</v>
      </c>
      <c r="L1320" s="77">
        <v>1320</v>
      </c>
      <c r="M1320" s="77"/>
      <c r="N1320" s="72"/>
      <c r="O1320" s="79" t="s">
        <v>999</v>
      </c>
      <c r="P1320" s="81">
        <v>43177.597592592596</v>
      </c>
      <c r="Q1320" s="79" t="s">
        <v>1685</v>
      </c>
      <c r="R1320" s="79"/>
      <c r="S1320" s="79"/>
      <c r="T1320" s="79" t="s">
        <v>2999</v>
      </c>
      <c r="U1320" s="79"/>
      <c r="V1320" s="83" t="s">
        <v>3851</v>
      </c>
      <c r="W1320" s="81">
        <v>43177.597592592596</v>
      </c>
      <c r="X1320" s="83" t="s">
        <v>4705</v>
      </c>
      <c r="Y1320" s="79"/>
      <c r="Z1320" s="79"/>
      <c r="AA1320" s="85" t="s">
        <v>5913</v>
      </c>
      <c r="AB1320" s="79"/>
      <c r="AC1320" s="79" t="b">
        <v>0</v>
      </c>
      <c r="AD1320" s="79">
        <v>0</v>
      </c>
      <c r="AE1320" s="85" t="s">
        <v>6296</v>
      </c>
      <c r="AF1320" s="79" t="b">
        <v>0</v>
      </c>
      <c r="AG1320" s="79" t="s">
        <v>6304</v>
      </c>
      <c r="AH1320" s="79"/>
      <c r="AI1320" s="85" t="s">
        <v>6296</v>
      </c>
      <c r="AJ1320" s="79" t="b">
        <v>0</v>
      </c>
      <c r="AK1320" s="79">
        <v>1</v>
      </c>
      <c r="AL1320" s="85" t="s">
        <v>5912</v>
      </c>
      <c r="AM1320" s="79" t="s">
        <v>6400</v>
      </c>
      <c r="AN1320" s="79" t="b">
        <v>0</v>
      </c>
      <c r="AO1320" s="85" t="s">
        <v>5912</v>
      </c>
      <c r="AP1320" s="79" t="s">
        <v>176</v>
      </c>
      <c r="AQ1320" s="79">
        <v>0</v>
      </c>
      <c r="AR1320" s="79">
        <v>0</v>
      </c>
      <c r="AS1320" s="79"/>
      <c r="AT1320" s="79"/>
      <c r="AU1320" s="79"/>
      <c r="AV1320" s="79"/>
      <c r="AW1320" s="79"/>
      <c r="AX1320" s="79"/>
      <c r="AY1320" s="79"/>
      <c r="AZ1320" s="79"/>
      <c r="BA1320">
        <v>1</v>
      </c>
      <c r="BB1320" s="78" t="str">
        <f>REPLACE(INDEX(GroupVertices[Group], MATCH(Edges[[#This Row],[Vertex 1]],GroupVertices[Vertex],0)),1,1,"")</f>
        <v>22</v>
      </c>
      <c r="BC1320" s="78" t="str">
        <f>REPLACE(INDEX(GroupVertices[Group], MATCH(Edges[[#This Row],[Vertex 2]],GroupVertices[Vertex],0)),1,1,"")</f>
        <v>22</v>
      </c>
      <c r="BD1320" s="48">
        <v>1</v>
      </c>
      <c r="BE1320" s="49">
        <v>4.7619047619047619</v>
      </c>
      <c r="BF1320" s="48">
        <v>0</v>
      </c>
      <c r="BG1320" s="49">
        <v>0</v>
      </c>
      <c r="BH1320" s="48">
        <v>0</v>
      </c>
      <c r="BI1320" s="49">
        <v>0</v>
      </c>
      <c r="BJ1320" s="48">
        <v>20</v>
      </c>
      <c r="BK1320" s="49">
        <v>95.238095238095241</v>
      </c>
      <c r="BL1320" s="48">
        <v>21</v>
      </c>
    </row>
    <row r="1321" spans="1:64" x14ac:dyDescent="0.25">
      <c r="A1321" s="64" t="s">
        <v>738</v>
      </c>
      <c r="B1321" s="64" t="s">
        <v>738</v>
      </c>
      <c r="C1321" s="65" t="s">
        <v>15839</v>
      </c>
      <c r="D1321" s="66">
        <v>3</v>
      </c>
      <c r="E1321" s="67" t="s">
        <v>132</v>
      </c>
      <c r="F1321" s="68">
        <v>35</v>
      </c>
      <c r="G1321" s="65"/>
      <c r="H1321" s="69"/>
      <c r="I1321" s="70"/>
      <c r="J1321" s="70"/>
      <c r="K1321" s="34" t="s">
        <v>65</v>
      </c>
      <c r="L1321" s="77">
        <v>1321</v>
      </c>
      <c r="M1321" s="77"/>
      <c r="N1321" s="72"/>
      <c r="O1321" s="79" t="s">
        <v>176</v>
      </c>
      <c r="P1321" s="81">
        <v>43177.595000000001</v>
      </c>
      <c r="Q1321" s="79" t="s">
        <v>1686</v>
      </c>
      <c r="R1321" s="83" t="s">
        <v>2371</v>
      </c>
      <c r="S1321" s="79" t="s">
        <v>2588</v>
      </c>
      <c r="T1321" s="79" t="s">
        <v>731</v>
      </c>
      <c r="U1321" s="83" t="s">
        <v>3364</v>
      </c>
      <c r="V1321" s="83" t="s">
        <v>3364</v>
      </c>
      <c r="W1321" s="81">
        <v>43177.595000000001</v>
      </c>
      <c r="X1321" s="83" t="s">
        <v>4706</v>
      </c>
      <c r="Y1321" s="79"/>
      <c r="Z1321" s="79"/>
      <c r="AA1321" s="85" t="s">
        <v>5914</v>
      </c>
      <c r="AB1321" s="79"/>
      <c r="AC1321" s="79" t="b">
        <v>0</v>
      </c>
      <c r="AD1321" s="79">
        <v>0</v>
      </c>
      <c r="AE1321" s="85" t="s">
        <v>6296</v>
      </c>
      <c r="AF1321" s="79" t="b">
        <v>0</v>
      </c>
      <c r="AG1321" s="79" t="s">
        <v>6304</v>
      </c>
      <c r="AH1321" s="79"/>
      <c r="AI1321" s="85" t="s">
        <v>6296</v>
      </c>
      <c r="AJ1321" s="79" t="b">
        <v>0</v>
      </c>
      <c r="AK1321" s="79">
        <v>1</v>
      </c>
      <c r="AL1321" s="85" t="s">
        <v>6296</v>
      </c>
      <c r="AM1321" s="79" t="s">
        <v>6388</v>
      </c>
      <c r="AN1321" s="79" t="b">
        <v>0</v>
      </c>
      <c r="AO1321" s="85" t="s">
        <v>5914</v>
      </c>
      <c r="AP1321" s="79" t="s">
        <v>176</v>
      </c>
      <c r="AQ1321" s="79">
        <v>0</v>
      </c>
      <c r="AR1321" s="79">
        <v>0</v>
      </c>
      <c r="AS1321" s="79"/>
      <c r="AT1321" s="79"/>
      <c r="AU1321" s="79"/>
      <c r="AV1321" s="79"/>
      <c r="AW1321" s="79"/>
      <c r="AX1321" s="79"/>
      <c r="AY1321" s="79"/>
      <c r="AZ1321" s="79"/>
      <c r="BA1321">
        <v>1</v>
      </c>
      <c r="BB1321" s="78" t="str">
        <f>REPLACE(INDEX(GroupVertices[Group], MATCH(Edges[[#This Row],[Vertex 1]],GroupVertices[Vertex],0)),1,1,"")</f>
        <v>22</v>
      </c>
      <c r="BC1321" s="78" t="str">
        <f>REPLACE(INDEX(GroupVertices[Group], MATCH(Edges[[#This Row],[Vertex 2]],GroupVertices[Vertex],0)),1,1,"")</f>
        <v>22</v>
      </c>
      <c r="BD1321" s="48">
        <v>1</v>
      </c>
      <c r="BE1321" s="49">
        <v>7.1428571428571432</v>
      </c>
      <c r="BF1321" s="48">
        <v>0</v>
      </c>
      <c r="BG1321" s="49">
        <v>0</v>
      </c>
      <c r="BH1321" s="48">
        <v>0</v>
      </c>
      <c r="BI1321" s="49">
        <v>0</v>
      </c>
      <c r="BJ1321" s="48">
        <v>13</v>
      </c>
      <c r="BK1321" s="49">
        <v>92.857142857142861</v>
      </c>
      <c r="BL1321" s="48">
        <v>14</v>
      </c>
    </row>
    <row r="1322" spans="1:64" x14ac:dyDescent="0.25">
      <c r="A1322" s="64" t="s">
        <v>736</v>
      </c>
      <c r="B1322" s="64" t="s">
        <v>738</v>
      </c>
      <c r="C1322" s="65" t="s">
        <v>15839</v>
      </c>
      <c r="D1322" s="66">
        <v>3</v>
      </c>
      <c r="E1322" s="67" t="s">
        <v>132</v>
      </c>
      <c r="F1322" s="68">
        <v>35</v>
      </c>
      <c r="G1322" s="65"/>
      <c r="H1322" s="69"/>
      <c r="I1322" s="70"/>
      <c r="J1322" s="70"/>
      <c r="K1322" s="34" t="s">
        <v>65</v>
      </c>
      <c r="L1322" s="77">
        <v>1322</v>
      </c>
      <c r="M1322" s="77"/>
      <c r="N1322" s="72"/>
      <c r="O1322" s="79" t="s">
        <v>999</v>
      </c>
      <c r="P1322" s="81">
        <v>43177.628958333335</v>
      </c>
      <c r="Q1322" s="79" t="s">
        <v>1687</v>
      </c>
      <c r="R1322" s="83" t="s">
        <v>2371</v>
      </c>
      <c r="S1322" s="79" t="s">
        <v>2588</v>
      </c>
      <c r="T1322" s="79" t="s">
        <v>731</v>
      </c>
      <c r="U1322" s="79"/>
      <c r="V1322" s="83" t="s">
        <v>3851</v>
      </c>
      <c r="W1322" s="81">
        <v>43177.628958333335</v>
      </c>
      <c r="X1322" s="83" t="s">
        <v>4707</v>
      </c>
      <c r="Y1322" s="79"/>
      <c r="Z1322" s="79"/>
      <c r="AA1322" s="85" t="s">
        <v>5915</v>
      </c>
      <c r="AB1322" s="79"/>
      <c r="AC1322" s="79" t="b">
        <v>0</v>
      </c>
      <c r="AD1322" s="79">
        <v>0</v>
      </c>
      <c r="AE1322" s="85" t="s">
        <v>6296</v>
      </c>
      <c r="AF1322" s="79" t="b">
        <v>0</v>
      </c>
      <c r="AG1322" s="79" t="s">
        <v>6304</v>
      </c>
      <c r="AH1322" s="79"/>
      <c r="AI1322" s="85" t="s">
        <v>6296</v>
      </c>
      <c r="AJ1322" s="79" t="b">
        <v>0</v>
      </c>
      <c r="AK1322" s="79">
        <v>1</v>
      </c>
      <c r="AL1322" s="85" t="s">
        <v>5914</v>
      </c>
      <c r="AM1322" s="79" t="s">
        <v>6400</v>
      </c>
      <c r="AN1322" s="79" t="b">
        <v>0</v>
      </c>
      <c r="AO1322" s="85" t="s">
        <v>5914</v>
      </c>
      <c r="AP1322" s="79" t="s">
        <v>176</v>
      </c>
      <c r="AQ1322" s="79">
        <v>0</v>
      </c>
      <c r="AR1322" s="79">
        <v>0</v>
      </c>
      <c r="AS1322" s="79"/>
      <c r="AT1322" s="79"/>
      <c r="AU1322" s="79"/>
      <c r="AV1322" s="79"/>
      <c r="AW1322" s="79"/>
      <c r="AX1322" s="79"/>
      <c r="AY1322" s="79"/>
      <c r="AZ1322" s="79"/>
      <c r="BA1322">
        <v>1</v>
      </c>
      <c r="BB1322" s="78" t="str">
        <f>REPLACE(INDEX(GroupVertices[Group], MATCH(Edges[[#This Row],[Vertex 1]],GroupVertices[Vertex],0)),1,1,"")</f>
        <v>22</v>
      </c>
      <c r="BC1322" s="78" t="str">
        <f>REPLACE(INDEX(GroupVertices[Group], MATCH(Edges[[#This Row],[Vertex 2]],GroupVertices[Vertex],0)),1,1,"")</f>
        <v>22</v>
      </c>
      <c r="BD1322" s="48">
        <v>1</v>
      </c>
      <c r="BE1322" s="49">
        <v>6.25</v>
      </c>
      <c r="BF1322" s="48">
        <v>0</v>
      </c>
      <c r="BG1322" s="49">
        <v>0</v>
      </c>
      <c r="BH1322" s="48">
        <v>0</v>
      </c>
      <c r="BI1322" s="49">
        <v>0</v>
      </c>
      <c r="BJ1322" s="48">
        <v>15</v>
      </c>
      <c r="BK1322" s="49">
        <v>93.75</v>
      </c>
      <c r="BL1322" s="48">
        <v>16</v>
      </c>
    </row>
    <row r="1323" spans="1:64" x14ac:dyDescent="0.25">
      <c r="A1323" s="64" t="s">
        <v>739</v>
      </c>
      <c r="B1323" s="64" t="s">
        <v>878</v>
      </c>
      <c r="C1323" s="65" t="s">
        <v>15841</v>
      </c>
      <c r="D1323" s="66">
        <v>5</v>
      </c>
      <c r="E1323" s="67" t="s">
        <v>136</v>
      </c>
      <c r="F1323" s="68">
        <v>28.428571428571431</v>
      </c>
      <c r="G1323" s="65"/>
      <c r="H1323" s="69"/>
      <c r="I1323" s="70"/>
      <c r="J1323" s="70"/>
      <c r="K1323" s="34" t="s">
        <v>65</v>
      </c>
      <c r="L1323" s="77">
        <v>1323</v>
      </c>
      <c r="M1323" s="77"/>
      <c r="N1323" s="72"/>
      <c r="O1323" s="79" t="s">
        <v>999</v>
      </c>
      <c r="P1323" s="81">
        <v>43166.651458333334</v>
      </c>
      <c r="Q1323" s="79" t="s">
        <v>1688</v>
      </c>
      <c r="R1323" s="83" t="s">
        <v>2150</v>
      </c>
      <c r="S1323" s="79" t="s">
        <v>2570</v>
      </c>
      <c r="T1323" s="79" t="s">
        <v>731</v>
      </c>
      <c r="U1323" s="79"/>
      <c r="V1323" s="83" t="s">
        <v>3853</v>
      </c>
      <c r="W1323" s="81">
        <v>43166.651458333334</v>
      </c>
      <c r="X1323" s="83" t="s">
        <v>4708</v>
      </c>
      <c r="Y1323" s="79"/>
      <c r="Z1323" s="79"/>
      <c r="AA1323" s="85" t="s">
        <v>5916</v>
      </c>
      <c r="AB1323" s="79"/>
      <c r="AC1323" s="79" t="b">
        <v>0</v>
      </c>
      <c r="AD1323" s="79">
        <v>1</v>
      </c>
      <c r="AE1323" s="85" t="s">
        <v>6296</v>
      </c>
      <c r="AF1323" s="79" t="b">
        <v>0</v>
      </c>
      <c r="AG1323" s="79" t="s">
        <v>6304</v>
      </c>
      <c r="AH1323" s="79"/>
      <c r="AI1323" s="85" t="s">
        <v>6296</v>
      </c>
      <c r="AJ1323" s="79" t="b">
        <v>0</v>
      </c>
      <c r="AK1323" s="79">
        <v>1</v>
      </c>
      <c r="AL1323" s="85" t="s">
        <v>6296</v>
      </c>
      <c r="AM1323" s="79" t="s">
        <v>6364</v>
      </c>
      <c r="AN1323" s="79" t="b">
        <v>0</v>
      </c>
      <c r="AO1323" s="85" t="s">
        <v>5916</v>
      </c>
      <c r="AP1323" s="79" t="s">
        <v>6415</v>
      </c>
      <c r="AQ1323" s="79">
        <v>0</v>
      </c>
      <c r="AR1323" s="79">
        <v>0</v>
      </c>
      <c r="AS1323" s="79"/>
      <c r="AT1323" s="79"/>
      <c r="AU1323" s="79"/>
      <c r="AV1323" s="79"/>
      <c r="AW1323" s="79"/>
      <c r="AX1323" s="79"/>
      <c r="AY1323" s="79"/>
      <c r="AZ1323" s="79"/>
      <c r="BA1323">
        <v>5</v>
      </c>
      <c r="BB1323" s="78" t="str">
        <f>REPLACE(INDEX(GroupVertices[Group], MATCH(Edges[[#This Row],[Vertex 1]],GroupVertices[Vertex],0)),1,1,"")</f>
        <v>22</v>
      </c>
      <c r="BC1323" s="78" t="str">
        <f>REPLACE(INDEX(GroupVertices[Group], MATCH(Edges[[#This Row],[Vertex 2]],GroupVertices[Vertex],0)),1,1,"")</f>
        <v>22</v>
      </c>
      <c r="BD1323" s="48">
        <v>1</v>
      </c>
      <c r="BE1323" s="49">
        <v>6.25</v>
      </c>
      <c r="BF1323" s="48">
        <v>0</v>
      </c>
      <c r="BG1323" s="49">
        <v>0</v>
      </c>
      <c r="BH1323" s="48">
        <v>0</v>
      </c>
      <c r="BI1323" s="49">
        <v>0</v>
      </c>
      <c r="BJ1323" s="48">
        <v>15</v>
      </c>
      <c r="BK1323" s="49">
        <v>93.75</v>
      </c>
      <c r="BL1323" s="48">
        <v>16</v>
      </c>
    </row>
    <row r="1324" spans="1:64" x14ac:dyDescent="0.25">
      <c r="A1324" s="64" t="s">
        <v>739</v>
      </c>
      <c r="B1324" s="64" t="s">
        <v>878</v>
      </c>
      <c r="C1324" s="65" t="s">
        <v>15841</v>
      </c>
      <c r="D1324" s="66">
        <v>5</v>
      </c>
      <c r="E1324" s="67" t="s">
        <v>136</v>
      </c>
      <c r="F1324" s="68">
        <v>28.428571428571431</v>
      </c>
      <c r="G1324" s="65"/>
      <c r="H1324" s="69"/>
      <c r="I1324" s="70"/>
      <c r="J1324" s="70"/>
      <c r="K1324" s="34" t="s">
        <v>65</v>
      </c>
      <c r="L1324" s="77">
        <v>1324</v>
      </c>
      <c r="M1324" s="77"/>
      <c r="N1324" s="72"/>
      <c r="O1324" s="79" t="s">
        <v>999</v>
      </c>
      <c r="P1324" s="81">
        <v>43167.655613425923</v>
      </c>
      <c r="Q1324" s="79" t="s">
        <v>1688</v>
      </c>
      <c r="R1324" s="83" t="s">
        <v>2150</v>
      </c>
      <c r="S1324" s="79" t="s">
        <v>2570</v>
      </c>
      <c r="T1324" s="79" t="s">
        <v>731</v>
      </c>
      <c r="U1324" s="79"/>
      <c r="V1324" s="83" t="s">
        <v>3853</v>
      </c>
      <c r="W1324" s="81">
        <v>43167.655613425923</v>
      </c>
      <c r="X1324" s="83" t="s">
        <v>4709</v>
      </c>
      <c r="Y1324" s="79"/>
      <c r="Z1324" s="79"/>
      <c r="AA1324" s="85" t="s">
        <v>5917</v>
      </c>
      <c r="AB1324" s="79"/>
      <c r="AC1324" s="79" t="b">
        <v>0</v>
      </c>
      <c r="AD1324" s="79">
        <v>0</v>
      </c>
      <c r="AE1324" s="85" t="s">
        <v>6296</v>
      </c>
      <c r="AF1324" s="79" t="b">
        <v>0</v>
      </c>
      <c r="AG1324" s="79" t="s">
        <v>6304</v>
      </c>
      <c r="AH1324" s="79"/>
      <c r="AI1324" s="85" t="s">
        <v>6296</v>
      </c>
      <c r="AJ1324" s="79" t="b">
        <v>0</v>
      </c>
      <c r="AK1324" s="79">
        <v>1</v>
      </c>
      <c r="AL1324" s="85" t="s">
        <v>6296</v>
      </c>
      <c r="AM1324" s="79" t="s">
        <v>6364</v>
      </c>
      <c r="AN1324" s="79" t="b">
        <v>0</v>
      </c>
      <c r="AO1324" s="85" t="s">
        <v>5917</v>
      </c>
      <c r="AP1324" s="79" t="s">
        <v>176</v>
      </c>
      <c r="AQ1324" s="79">
        <v>0</v>
      </c>
      <c r="AR1324" s="79">
        <v>0</v>
      </c>
      <c r="AS1324" s="79"/>
      <c r="AT1324" s="79"/>
      <c r="AU1324" s="79"/>
      <c r="AV1324" s="79"/>
      <c r="AW1324" s="79"/>
      <c r="AX1324" s="79"/>
      <c r="AY1324" s="79"/>
      <c r="AZ1324" s="79"/>
      <c r="BA1324">
        <v>5</v>
      </c>
      <c r="BB1324" s="78" t="str">
        <f>REPLACE(INDEX(GroupVertices[Group], MATCH(Edges[[#This Row],[Vertex 1]],GroupVertices[Vertex],0)),1,1,"")</f>
        <v>22</v>
      </c>
      <c r="BC1324" s="78" t="str">
        <f>REPLACE(INDEX(GroupVertices[Group], MATCH(Edges[[#This Row],[Vertex 2]],GroupVertices[Vertex],0)),1,1,"")</f>
        <v>22</v>
      </c>
      <c r="BD1324" s="48">
        <v>1</v>
      </c>
      <c r="BE1324" s="49">
        <v>6.25</v>
      </c>
      <c r="BF1324" s="48">
        <v>0</v>
      </c>
      <c r="BG1324" s="49">
        <v>0</v>
      </c>
      <c r="BH1324" s="48">
        <v>0</v>
      </c>
      <c r="BI1324" s="49">
        <v>0</v>
      </c>
      <c r="BJ1324" s="48">
        <v>15</v>
      </c>
      <c r="BK1324" s="49">
        <v>93.75</v>
      </c>
      <c r="BL1324" s="48">
        <v>16</v>
      </c>
    </row>
    <row r="1325" spans="1:64" x14ac:dyDescent="0.25">
      <c r="A1325" s="64" t="s">
        <v>739</v>
      </c>
      <c r="B1325" s="64" t="s">
        <v>878</v>
      </c>
      <c r="C1325" s="65" t="s">
        <v>15841</v>
      </c>
      <c r="D1325" s="66">
        <v>5</v>
      </c>
      <c r="E1325" s="67" t="s">
        <v>136</v>
      </c>
      <c r="F1325" s="68">
        <v>28.428571428571431</v>
      </c>
      <c r="G1325" s="65"/>
      <c r="H1325" s="69"/>
      <c r="I1325" s="70"/>
      <c r="J1325" s="70"/>
      <c r="K1325" s="34" t="s">
        <v>65</v>
      </c>
      <c r="L1325" s="77">
        <v>1325</v>
      </c>
      <c r="M1325" s="77"/>
      <c r="N1325" s="72"/>
      <c r="O1325" s="79" t="s">
        <v>999</v>
      </c>
      <c r="P1325" s="81">
        <v>43168.652812499997</v>
      </c>
      <c r="Q1325" s="79" t="s">
        <v>1688</v>
      </c>
      <c r="R1325" s="83" t="s">
        <v>2150</v>
      </c>
      <c r="S1325" s="79" t="s">
        <v>2570</v>
      </c>
      <c r="T1325" s="79" t="s">
        <v>731</v>
      </c>
      <c r="U1325" s="79"/>
      <c r="V1325" s="83" t="s">
        <v>3853</v>
      </c>
      <c r="W1325" s="81">
        <v>43168.652812499997</v>
      </c>
      <c r="X1325" s="83" t="s">
        <v>4710</v>
      </c>
      <c r="Y1325" s="79"/>
      <c r="Z1325" s="79"/>
      <c r="AA1325" s="85" t="s">
        <v>5918</v>
      </c>
      <c r="AB1325" s="79"/>
      <c r="AC1325" s="79" t="b">
        <v>0</v>
      </c>
      <c r="AD1325" s="79">
        <v>1</v>
      </c>
      <c r="AE1325" s="85" t="s">
        <v>6296</v>
      </c>
      <c r="AF1325" s="79" t="b">
        <v>0</v>
      </c>
      <c r="AG1325" s="79" t="s">
        <v>6304</v>
      </c>
      <c r="AH1325" s="79"/>
      <c r="AI1325" s="85" t="s">
        <v>6296</v>
      </c>
      <c r="AJ1325" s="79" t="b">
        <v>0</v>
      </c>
      <c r="AK1325" s="79">
        <v>0</v>
      </c>
      <c r="AL1325" s="85" t="s">
        <v>6296</v>
      </c>
      <c r="AM1325" s="79" t="s">
        <v>6364</v>
      </c>
      <c r="AN1325" s="79" t="b">
        <v>0</v>
      </c>
      <c r="AO1325" s="85" t="s">
        <v>5918</v>
      </c>
      <c r="AP1325" s="79" t="s">
        <v>176</v>
      </c>
      <c r="AQ1325" s="79">
        <v>0</v>
      </c>
      <c r="AR1325" s="79">
        <v>0</v>
      </c>
      <c r="AS1325" s="79"/>
      <c r="AT1325" s="79"/>
      <c r="AU1325" s="79"/>
      <c r="AV1325" s="79"/>
      <c r="AW1325" s="79"/>
      <c r="AX1325" s="79"/>
      <c r="AY1325" s="79"/>
      <c r="AZ1325" s="79"/>
      <c r="BA1325">
        <v>5</v>
      </c>
      <c r="BB1325" s="78" t="str">
        <f>REPLACE(INDEX(GroupVertices[Group], MATCH(Edges[[#This Row],[Vertex 1]],GroupVertices[Vertex],0)),1,1,"")</f>
        <v>22</v>
      </c>
      <c r="BC1325" s="78" t="str">
        <f>REPLACE(INDEX(GroupVertices[Group], MATCH(Edges[[#This Row],[Vertex 2]],GroupVertices[Vertex],0)),1,1,"")</f>
        <v>22</v>
      </c>
      <c r="BD1325" s="48">
        <v>1</v>
      </c>
      <c r="BE1325" s="49">
        <v>6.25</v>
      </c>
      <c r="BF1325" s="48">
        <v>0</v>
      </c>
      <c r="BG1325" s="49">
        <v>0</v>
      </c>
      <c r="BH1325" s="48">
        <v>0</v>
      </c>
      <c r="BI1325" s="49">
        <v>0</v>
      </c>
      <c r="BJ1325" s="48">
        <v>15</v>
      </c>
      <c r="BK1325" s="49">
        <v>93.75</v>
      </c>
      <c r="BL1325" s="48">
        <v>16</v>
      </c>
    </row>
    <row r="1326" spans="1:64" x14ac:dyDescent="0.25">
      <c r="A1326" s="64" t="s">
        <v>739</v>
      </c>
      <c r="B1326" s="64" t="s">
        <v>878</v>
      </c>
      <c r="C1326" s="65" t="s">
        <v>15841</v>
      </c>
      <c r="D1326" s="66">
        <v>5</v>
      </c>
      <c r="E1326" s="67" t="s">
        <v>136</v>
      </c>
      <c r="F1326" s="68">
        <v>28.428571428571431</v>
      </c>
      <c r="G1326" s="65"/>
      <c r="H1326" s="69"/>
      <c r="I1326" s="70"/>
      <c r="J1326" s="70"/>
      <c r="K1326" s="34" t="s">
        <v>65</v>
      </c>
      <c r="L1326" s="77">
        <v>1326</v>
      </c>
      <c r="M1326" s="77"/>
      <c r="N1326" s="72"/>
      <c r="O1326" s="79" t="s">
        <v>999</v>
      </c>
      <c r="P1326" s="81">
        <v>43169.673680555556</v>
      </c>
      <c r="Q1326" s="79" t="s">
        <v>1688</v>
      </c>
      <c r="R1326" s="83" t="s">
        <v>2150</v>
      </c>
      <c r="S1326" s="79" t="s">
        <v>2570</v>
      </c>
      <c r="T1326" s="79" t="s">
        <v>731</v>
      </c>
      <c r="U1326" s="79"/>
      <c r="V1326" s="83" t="s">
        <v>3853</v>
      </c>
      <c r="W1326" s="81">
        <v>43169.673680555556</v>
      </c>
      <c r="X1326" s="83" t="s">
        <v>4711</v>
      </c>
      <c r="Y1326" s="79"/>
      <c r="Z1326" s="79"/>
      <c r="AA1326" s="85" t="s">
        <v>5919</v>
      </c>
      <c r="AB1326" s="79"/>
      <c r="AC1326" s="79" t="b">
        <v>0</v>
      </c>
      <c r="AD1326" s="79">
        <v>2</v>
      </c>
      <c r="AE1326" s="85" t="s">
        <v>6296</v>
      </c>
      <c r="AF1326" s="79" t="b">
        <v>0</v>
      </c>
      <c r="AG1326" s="79" t="s">
        <v>6304</v>
      </c>
      <c r="AH1326" s="79"/>
      <c r="AI1326" s="85" t="s">
        <v>6296</v>
      </c>
      <c r="AJ1326" s="79" t="b">
        <v>0</v>
      </c>
      <c r="AK1326" s="79">
        <v>0</v>
      </c>
      <c r="AL1326" s="85" t="s">
        <v>6296</v>
      </c>
      <c r="AM1326" s="79" t="s">
        <v>6364</v>
      </c>
      <c r="AN1326" s="79" t="b">
        <v>0</v>
      </c>
      <c r="AO1326" s="85" t="s">
        <v>5919</v>
      </c>
      <c r="AP1326" s="79" t="s">
        <v>176</v>
      </c>
      <c r="AQ1326" s="79">
        <v>0</v>
      </c>
      <c r="AR1326" s="79">
        <v>0</v>
      </c>
      <c r="AS1326" s="79"/>
      <c r="AT1326" s="79"/>
      <c r="AU1326" s="79"/>
      <c r="AV1326" s="79"/>
      <c r="AW1326" s="79"/>
      <c r="AX1326" s="79"/>
      <c r="AY1326" s="79"/>
      <c r="AZ1326" s="79"/>
      <c r="BA1326">
        <v>5</v>
      </c>
      <c r="BB1326" s="78" t="str">
        <f>REPLACE(INDEX(GroupVertices[Group], MATCH(Edges[[#This Row],[Vertex 1]],GroupVertices[Vertex],0)),1,1,"")</f>
        <v>22</v>
      </c>
      <c r="BC1326" s="78" t="str">
        <f>REPLACE(INDEX(GroupVertices[Group], MATCH(Edges[[#This Row],[Vertex 2]],GroupVertices[Vertex],0)),1,1,"")</f>
        <v>22</v>
      </c>
      <c r="BD1326" s="48">
        <v>1</v>
      </c>
      <c r="BE1326" s="49">
        <v>6.25</v>
      </c>
      <c r="BF1326" s="48">
        <v>0</v>
      </c>
      <c r="BG1326" s="49">
        <v>0</v>
      </c>
      <c r="BH1326" s="48">
        <v>0</v>
      </c>
      <c r="BI1326" s="49">
        <v>0</v>
      </c>
      <c r="BJ1326" s="48">
        <v>15</v>
      </c>
      <c r="BK1326" s="49">
        <v>93.75</v>
      </c>
      <c r="BL1326" s="48">
        <v>16</v>
      </c>
    </row>
    <row r="1327" spans="1:64" x14ac:dyDescent="0.25">
      <c r="A1327" s="64" t="s">
        <v>739</v>
      </c>
      <c r="B1327" s="64" t="s">
        <v>878</v>
      </c>
      <c r="C1327" s="65" t="s">
        <v>15841</v>
      </c>
      <c r="D1327" s="66">
        <v>5</v>
      </c>
      <c r="E1327" s="67" t="s">
        <v>136</v>
      </c>
      <c r="F1327" s="68">
        <v>28.428571428571431</v>
      </c>
      <c r="G1327" s="65"/>
      <c r="H1327" s="69"/>
      <c r="I1327" s="70"/>
      <c r="J1327" s="70"/>
      <c r="K1327" s="34" t="s">
        <v>65</v>
      </c>
      <c r="L1327" s="77">
        <v>1327</v>
      </c>
      <c r="M1327" s="77"/>
      <c r="N1327" s="72"/>
      <c r="O1327" s="79" t="s">
        <v>999</v>
      </c>
      <c r="P1327" s="81">
        <v>43178.629201388889</v>
      </c>
      <c r="Q1327" s="79" t="s">
        <v>1688</v>
      </c>
      <c r="R1327" s="83" t="s">
        <v>2150</v>
      </c>
      <c r="S1327" s="79" t="s">
        <v>2570</v>
      </c>
      <c r="T1327" s="79" t="s">
        <v>731</v>
      </c>
      <c r="U1327" s="79"/>
      <c r="V1327" s="83" t="s">
        <v>3853</v>
      </c>
      <c r="W1327" s="81">
        <v>43178.629201388889</v>
      </c>
      <c r="X1327" s="83" t="s">
        <v>4712</v>
      </c>
      <c r="Y1327" s="79"/>
      <c r="Z1327" s="79"/>
      <c r="AA1327" s="85" t="s">
        <v>5920</v>
      </c>
      <c r="AB1327" s="79"/>
      <c r="AC1327" s="79" t="b">
        <v>0</v>
      </c>
      <c r="AD1327" s="79">
        <v>1</v>
      </c>
      <c r="AE1327" s="85" t="s">
        <v>6296</v>
      </c>
      <c r="AF1327" s="79" t="b">
        <v>0</v>
      </c>
      <c r="AG1327" s="79" t="s">
        <v>6304</v>
      </c>
      <c r="AH1327" s="79"/>
      <c r="AI1327" s="85" t="s">
        <v>6296</v>
      </c>
      <c r="AJ1327" s="79" t="b">
        <v>0</v>
      </c>
      <c r="AK1327" s="79">
        <v>2</v>
      </c>
      <c r="AL1327" s="85" t="s">
        <v>6296</v>
      </c>
      <c r="AM1327" s="79" t="s">
        <v>6364</v>
      </c>
      <c r="AN1327" s="79" t="b">
        <v>0</v>
      </c>
      <c r="AO1327" s="85" t="s">
        <v>5920</v>
      </c>
      <c r="AP1327" s="79" t="s">
        <v>176</v>
      </c>
      <c r="AQ1327" s="79">
        <v>0</v>
      </c>
      <c r="AR1327" s="79">
        <v>0</v>
      </c>
      <c r="AS1327" s="79"/>
      <c r="AT1327" s="79"/>
      <c r="AU1327" s="79"/>
      <c r="AV1327" s="79"/>
      <c r="AW1327" s="79"/>
      <c r="AX1327" s="79"/>
      <c r="AY1327" s="79"/>
      <c r="AZ1327" s="79"/>
      <c r="BA1327">
        <v>5</v>
      </c>
      <c r="BB1327" s="78" t="str">
        <f>REPLACE(INDEX(GroupVertices[Group], MATCH(Edges[[#This Row],[Vertex 1]],GroupVertices[Vertex],0)),1,1,"")</f>
        <v>22</v>
      </c>
      <c r="BC1327" s="78" t="str">
        <f>REPLACE(INDEX(GroupVertices[Group], MATCH(Edges[[#This Row],[Vertex 2]],GroupVertices[Vertex],0)),1,1,"")</f>
        <v>22</v>
      </c>
      <c r="BD1327" s="48">
        <v>1</v>
      </c>
      <c r="BE1327" s="49">
        <v>6.25</v>
      </c>
      <c r="BF1327" s="48">
        <v>0</v>
      </c>
      <c r="BG1327" s="49">
        <v>0</v>
      </c>
      <c r="BH1327" s="48">
        <v>0</v>
      </c>
      <c r="BI1327" s="49">
        <v>0</v>
      </c>
      <c r="BJ1327" s="48">
        <v>15</v>
      </c>
      <c r="BK1327" s="49">
        <v>93.75</v>
      </c>
      <c r="BL1327" s="48">
        <v>16</v>
      </c>
    </row>
    <row r="1328" spans="1:64" x14ac:dyDescent="0.25">
      <c r="A1328" s="64" t="s">
        <v>736</v>
      </c>
      <c r="B1328" s="64" t="s">
        <v>878</v>
      </c>
      <c r="C1328" s="65" t="s">
        <v>15840</v>
      </c>
      <c r="D1328" s="66">
        <v>3.5</v>
      </c>
      <c r="E1328" s="67" t="s">
        <v>136</v>
      </c>
      <c r="F1328" s="68">
        <v>33.357142857142854</v>
      </c>
      <c r="G1328" s="65"/>
      <c r="H1328" s="69"/>
      <c r="I1328" s="70"/>
      <c r="J1328" s="70"/>
      <c r="K1328" s="34" t="s">
        <v>65</v>
      </c>
      <c r="L1328" s="77">
        <v>1328</v>
      </c>
      <c r="M1328" s="77"/>
      <c r="N1328" s="72"/>
      <c r="O1328" s="79" t="s">
        <v>999</v>
      </c>
      <c r="P1328" s="81">
        <v>43167.695219907408</v>
      </c>
      <c r="Q1328" s="79" t="s">
        <v>1273</v>
      </c>
      <c r="R1328" s="83" t="s">
        <v>2150</v>
      </c>
      <c r="S1328" s="79" t="s">
        <v>2570</v>
      </c>
      <c r="T1328" s="79"/>
      <c r="U1328" s="79"/>
      <c r="V1328" s="83" t="s">
        <v>3851</v>
      </c>
      <c r="W1328" s="81">
        <v>43167.695219907408</v>
      </c>
      <c r="X1328" s="83" t="s">
        <v>4713</v>
      </c>
      <c r="Y1328" s="79"/>
      <c r="Z1328" s="79"/>
      <c r="AA1328" s="85" t="s">
        <v>5921</v>
      </c>
      <c r="AB1328" s="79"/>
      <c r="AC1328" s="79" t="b">
        <v>0</v>
      </c>
      <c r="AD1328" s="79">
        <v>0</v>
      </c>
      <c r="AE1328" s="85" t="s">
        <v>6296</v>
      </c>
      <c r="AF1328" s="79" t="b">
        <v>0</v>
      </c>
      <c r="AG1328" s="79" t="s">
        <v>6304</v>
      </c>
      <c r="AH1328" s="79"/>
      <c r="AI1328" s="85" t="s">
        <v>6296</v>
      </c>
      <c r="AJ1328" s="79" t="b">
        <v>0</v>
      </c>
      <c r="AK1328" s="79">
        <v>1</v>
      </c>
      <c r="AL1328" s="85" t="s">
        <v>5917</v>
      </c>
      <c r="AM1328" s="79" t="s">
        <v>6400</v>
      </c>
      <c r="AN1328" s="79" t="b">
        <v>0</v>
      </c>
      <c r="AO1328" s="85" t="s">
        <v>5917</v>
      </c>
      <c r="AP1328" s="79" t="s">
        <v>176</v>
      </c>
      <c r="AQ1328" s="79">
        <v>0</v>
      </c>
      <c r="AR1328" s="79">
        <v>0</v>
      </c>
      <c r="AS1328" s="79"/>
      <c r="AT1328" s="79"/>
      <c r="AU1328" s="79"/>
      <c r="AV1328" s="79"/>
      <c r="AW1328" s="79"/>
      <c r="AX1328" s="79"/>
      <c r="AY1328" s="79"/>
      <c r="AZ1328" s="79"/>
      <c r="BA1328">
        <v>2</v>
      </c>
      <c r="BB1328" s="78" t="str">
        <f>REPLACE(INDEX(GroupVertices[Group], MATCH(Edges[[#This Row],[Vertex 1]],GroupVertices[Vertex],0)),1,1,"")</f>
        <v>22</v>
      </c>
      <c r="BC1328" s="78" t="str">
        <f>REPLACE(INDEX(GroupVertices[Group], MATCH(Edges[[#This Row],[Vertex 2]],GroupVertices[Vertex],0)),1,1,"")</f>
        <v>22</v>
      </c>
      <c r="BD1328" s="48"/>
      <c r="BE1328" s="49"/>
      <c r="BF1328" s="48"/>
      <c r="BG1328" s="49"/>
      <c r="BH1328" s="48"/>
      <c r="BI1328" s="49"/>
      <c r="BJ1328" s="48"/>
      <c r="BK1328" s="49"/>
      <c r="BL1328" s="48"/>
    </row>
    <row r="1329" spans="1:64" x14ac:dyDescent="0.25">
      <c r="A1329" s="64" t="s">
        <v>736</v>
      </c>
      <c r="B1329" s="64" t="s">
        <v>878</v>
      </c>
      <c r="C1329" s="65" t="s">
        <v>15840</v>
      </c>
      <c r="D1329" s="66">
        <v>3.5</v>
      </c>
      <c r="E1329" s="67" t="s">
        <v>136</v>
      </c>
      <c r="F1329" s="68">
        <v>33.357142857142854</v>
      </c>
      <c r="G1329" s="65"/>
      <c r="H1329" s="69"/>
      <c r="I1329" s="70"/>
      <c r="J1329" s="70"/>
      <c r="K1329" s="34" t="s">
        <v>65</v>
      </c>
      <c r="L1329" s="77">
        <v>1329</v>
      </c>
      <c r="M1329" s="77"/>
      <c r="N1329" s="72"/>
      <c r="O1329" s="79" t="s">
        <v>999</v>
      </c>
      <c r="P1329" s="81">
        <v>43178.632638888892</v>
      </c>
      <c r="Q1329" s="79" t="s">
        <v>1273</v>
      </c>
      <c r="R1329" s="83" t="s">
        <v>2150</v>
      </c>
      <c r="S1329" s="79" t="s">
        <v>2570</v>
      </c>
      <c r="T1329" s="79"/>
      <c r="U1329" s="79"/>
      <c r="V1329" s="83" t="s">
        <v>3851</v>
      </c>
      <c r="W1329" s="81">
        <v>43178.632638888892</v>
      </c>
      <c r="X1329" s="83" t="s">
        <v>4714</v>
      </c>
      <c r="Y1329" s="79"/>
      <c r="Z1329" s="79"/>
      <c r="AA1329" s="85" t="s">
        <v>5922</v>
      </c>
      <c r="AB1329" s="79"/>
      <c r="AC1329" s="79" t="b">
        <v>0</v>
      </c>
      <c r="AD1329" s="79">
        <v>0</v>
      </c>
      <c r="AE1329" s="85" t="s">
        <v>6296</v>
      </c>
      <c r="AF1329" s="79" t="b">
        <v>0</v>
      </c>
      <c r="AG1329" s="79" t="s">
        <v>6304</v>
      </c>
      <c r="AH1329" s="79"/>
      <c r="AI1329" s="85" t="s">
        <v>6296</v>
      </c>
      <c r="AJ1329" s="79" t="b">
        <v>0</v>
      </c>
      <c r="AK1329" s="79">
        <v>2</v>
      </c>
      <c r="AL1329" s="85" t="s">
        <v>5920</v>
      </c>
      <c r="AM1329" s="79" t="s">
        <v>6400</v>
      </c>
      <c r="AN1329" s="79" t="b">
        <v>0</v>
      </c>
      <c r="AO1329" s="85" t="s">
        <v>5920</v>
      </c>
      <c r="AP1329" s="79" t="s">
        <v>176</v>
      </c>
      <c r="AQ1329" s="79">
        <v>0</v>
      </c>
      <c r="AR1329" s="79">
        <v>0</v>
      </c>
      <c r="AS1329" s="79"/>
      <c r="AT1329" s="79"/>
      <c r="AU1329" s="79"/>
      <c r="AV1329" s="79"/>
      <c r="AW1329" s="79"/>
      <c r="AX1329" s="79"/>
      <c r="AY1329" s="79"/>
      <c r="AZ1329" s="79"/>
      <c r="BA1329">
        <v>2</v>
      </c>
      <c r="BB1329" s="78" t="str">
        <f>REPLACE(INDEX(GroupVertices[Group], MATCH(Edges[[#This Row],[Vertex 1]],GroupVertices[Vertex],0)),1,1,"")</f>
        <v>22</v>
      </c>
      <c r="BC1329" s="78" t="str">
        <f>REPLACE(INDEX(GroupVertices[Group], MATCH(Edges[[#This Row],[Vertex 2]],GroupVertices[Vertex],0)),1,1,"")</f>
        <v>22</v>
      </c>
      <c r="BD1329" s="48"/>
      <c r="BE1329" s="49"/>
      <c r="BF1329" s="48"/>
      <c r="BG1329" s="49"/>
      <c r="BH1329" s="48"/>
      <c r="BI1329" s="49"/>
      <c r="BJ1329" s="48"/>
      <c r="BK1329" s="49"/>
      <c r="BL1329" s="48"/>
    </row>
    <row r="1330" spans="1:64" x14ac:dyDescent="0.25">
      <c r="A1330" s="64" t="s">
        <v>739</v>
      </c>
      <c r="B1330" s="64" t="s">
        <v>739</v>
      </c>
      <c r="C1330" s="65" t="s">
        <v>15839</v>
      </c>
      <c r="D1330" s="66">
        <v>3</v>
      </c>
      <c r="E1330" s="67" t="s">
        <v>132</v>
      </c>
      <c r="F1330" s="68">
        <v>35</v>
      </c>
      <c r="G1330" s="65"/>
      <c r="H1330" s="69"/>
      <c r="I1330" s="70"/>
      <c r="J1330" s="70"/>
      <c r="K1330" s="34" t="s">
        <v>65</v>
      </c>
      <c r="L1330" s="77">
        <v>1330</v>
      </c>
      <c r="M1330" s="77"/>
      <c r="N1330" s="72"/>
      <c r="O1330" s="79" t="s">
        <v>176</v>
      </c>
      <c r="P1330" s="81">
        <v>43165.650081018517</v>
      </c>
      <c r="Q1330" s="79" t="s">
        <v>1689</v>
      </c>
      <c r="R1330" s="83" t="s">
        <v>2372</v>
      </c>
      <c r="S1330" s="79" t="s">
        <v>2635</v>
      </c>
      <c r="T1330" s="79" t="s">
        <v>731</v>
      </c>
      <c r="U1330" s="79"/>
      <c r="V1330" s="83" t="s">
        <v>3853</v>
      </c>
      <c r="W1330" s="81">
        <v>43165.650081018517</v>
      </c>
      <c r="X1330" s="83" t="s">
        <v>4715</v>
      </c>
      <c r="Y1330" s="79"/>
      <c r="Z1330" s="79"/>
      <c r="AA1330" s="85" t="s">
        <v>5923</v>
      </c>
      <c r="AB1330" s="79"/>
      <c r="AC1330" s="79" t="b">
        <v>0</v>
      </c>
      <c r="AD1330" s="79">
        <v>0</v>
      </c>
      <c r="AE1330" s="85" t="s">
        <v>6296</v>
      </c>
      <c r="AF1330" s="79" t="b">
        <v>0</v>
      </c>
      <c r="AG1330" s="79" t="s">
        <v>6304</v>
      </c>
      <c r="AH1330" s="79"/>
      <c r="AI1330" s="85" t="s">
        <v>6296</v>
      </c>
      <c r="AJ1330" s="79" t="b">
        <v>0</v>
      </c>
      <c r="AK1330" s="79">
        <v>0</v>
      </c>
      <c r="AL1330" s="85" t="s">
        <v>6296</v>
      </c>
      <c r="AM1330" s="79" t="s">
        <v>6364</v>
      </c>
      <c r="AN1330" s="79" t="b">
        <v>0</v>
      </c>
      <c r="AO1330" s="85" t="s">
        <v>5923</v>
      </c>
      <c r="AP1330" s="79" t="s">
        <v>176</v>
      </c>
      <c r="AQ1330" s="79">
        <v>0</v>
      </c>
      <c r="AR1330" s="79">
        <v>0</v>
      </c>
      <c r="AS1330" s="79"/>
      <c r="AT1330" s="79"/>
      <c r="AU1330" s="79"/>
      <c r="AV1330" s="79"/>
      <c r="AW1330" s="79"/>
      <c r="AX1330" s="79"/>
      <c r="AY1330" s="79"/>
      <c r="AZ1330" s="79"/>
      <c r="BA1330">
        <v>1</v>
      </c>
      <c r="BB1330" s="78" t="str">
        <f>REPLACE(INDEX(GroupVertices[Group], MATCH(Edges[[#This Row],[Vertex 1]],GroupVertices[Vertex],0)),1,1,"")</f>
        <v>22</v>
      </c>
      <c r="BC1330" s="78" t="str">
        <f>REPLACE(INDEX(GroupVertices[Group], MATCH(Edges[[#This Row],[Vertex 2]],GroupVertices[Vertex],0)),1,1,"")</f>
        <v>22</v>
      </c>
      <c r="BD1330" s="48">
        <v>0</v>
      </c>
      <c r="BE1330" s="49">
        <v>0</v>
      </c>
      <c r="BF1330" s="48">
        <v>0</v>
      </c>
      <c r="BG1330" s="49">
        <v>0</v>
      </c>
      <c r="BH1330" s="48">
        <v>0</v>
      </c>
      <c r="BI1330" s="49">
        <v>0</v>
      </c>
      <c r="BJ1330" s="48">
        <v>9</v>
      </c>
      <c r="BK1330" s="49">
        <v>100</v>
      </c>
      <c r="BL1330" s="48">
        <v>9</v>
      </c>
    </row>
    <row r="1331" spans="1:64" x14ac:dyDescent="0.25">
      <c r="A1331" s="64" t="s">
        <v>736</v>
      </c>
      <c r="B1331" s="64" t="s">
        <v>739</v>
      </c>
      <c r="C1331" s="65" t="s">
        <v>15840</v>
      </c>
      <c r="D1331" s="66">
        <v>3.5</v>
      </c>
      <c r="E1331" s="67" t="s">
        <v>136</v>
      </c>
      <c r="F1331" s="68">
        <v>33.357142857142854</v>
      </c>
      <c r="G1331" s="65"/>
      <c r="H1331" s="69"/>
      <c r="I1331" s="70"/>
      <c r="J1331" s="70"/>
      <c r="K1331" s="34" t="s">
        <v>65</v>
      </c>
      <c r="L1331" s="77">
        <v>1331</v>
      </c>
      <c r="M1331" s="77"/>
      <c r="N1331" s="72"/>
      <c r="O1331" s="79" t="s">
        <v>999</v>
      </c>
      <c r="P1331" s="81">
        <v>43167.695219907408</v>
      </c>
      <c r="Q1331" s="79" t="s">
        <v>1273</v>
      </c>
      <c r="R1331" s="83" t="s">
        <v>2150</v>
      </c>
      <c r="S1331" s="79" t="s">
        <v>2570</v>
      </c>
      <c r="T1331" s="79"/>
      <c r="U1331" s="79"/>
      <c r="V1331" s="83" t="s">
        <v>3851</v>
      </c>
      <c r="W1331" s="81">
        <v>43167.695219907408</v>
      </c>
      <c r="X1331" s="83" t="s">
        <v>4713</v>
      </c>
      <c r="Y1331" s="79"/>
      <c r="Z1331" s="79"/>
      <c r="AA1331" s="85" t="s">
        <v>5921</v>
      </c>
      <c r="AB1331" s="79"/>
      <c r="AC1331" s="79" t="b">
        <v>0</v>
      </c>
      <c r="AD1331" s="79">
        <v>0</v>
      </c>
      <c r="AE1331" s="85" t="s">
        <v>6296</v>
      </c>
      <c r="AF1331" s="79" t="b">
        <v>0</v>
      </c>
      <c r="AG1331" s="79" t="s">
        <v>6304</v>
      </c>
      <c r="AH1331" s="79"/>
      <c r="AI1331" s="85" t="s">
        <v>6296</v>
      </c>
      <c r="AJ1331" s="79" t="b">
        <v>0</v>
      </c>
      <c r="AK1331" s="79">
        <v>1</v>
      </c>
      <c r="AL1331" s="85" t="s">
        <v>5917</v>
      </c>
      <c r="AM1331" s="79" t="s">
        <v>6400</v>
      </c>
      <c r="AN1331" s="79" t="b">
        <v>0</v>
      </c>
      <c r="AO1331" s="85" t="s">
        <v>5917</v>
      </c>
      <c r="AP1331" s="79" t="s">
        <v>176</v>
      </c>
      <c r="AQ1331" s="79">
        <v>0</v>
      </c>
      <c r="AR1331" s="79">
        <v>0</v>
      </c>
      <c r="AS1331" s="79"/>
      <c r="AT1331" s="79"/>
      <c r="AU1331" s="79"/>
      <c r="AV1331" s="79"/>
      <c r="AW1331" s="79"/>
      <c r="AX1331" s="79"/>
      <c r="AY1331" s="79"/>
      <c r="AZ1331" s="79"/>
      <c r="BA1331">
        <v>2</v>
      </c>
      <c r="BB1331" s="78" t="str">
        <f>REPLACE(INDEX(GroupVertices[Group], MATCH(Edges[[#This Row],[Vertex 1]],GroupVertices[Vertex],0)),1,1,"")</f>
        <v>22</v>
      </c>
      <c r="BC1331" s="78" t="str">
        <f>REPLACE(INDEX(GroupVertices[Group], MATCH(Edges[[#This Row],[Vertex 2]],GroupVertices[Vertex],0)),1,1,"")</f>
        <v>22</v>
      </c>
      <c r="BD1331" s="48">
        <v>1</v>
      </c>
      <c r="BE1331" s="49">
        <v>5.5555555555555554</v>
      </c>
      <c r="BF1331" s="48">
        <v>0</v>
      </c>
      <c r="BG1331" s="49">
        <v>0</v>
      </c>
      <c r="BH1331" s="48">
        <v>0</v>
      </c>
      <c r="BI1331" s="49">
        <v>0</v>
      </c>
      <c r="BJ1331" s="48">
        <v>17</v>
      </c>
      <c r="BK1331" s="49">
        <v>94.444444444444443</v>
      </c>
      <c r="BL1331" s="48">
        <v>18</v>
      </c>
    </row>
    <row r="1332" spans="1:64" x14ac:dyDescent="0.25">
      <c r="A1332" s="64" t="s">
        <v>736</v>
      </c>
      <c r="B1332" s="64" t="s">
        <v>739</v>
      </c>
      <c r="C1332" s="65" t="s">
        <v>15840</v>
      </c>
      <c r="D1332" s="66">
        <v>3.5</v>
      </c>
      <c r="E1332" s="67" t="s">
        <v>136</v>
      </c>
      <c r="F1332" s="68">
        <v>33.357142857142854</v>
      </c>
      <c r="G1332" s="65"/>
      <c r="H1332" s="69"/>
      <c r="I1332" s="70"/>
      <c r="J1332" s="70"/>
      <c r="K1332" s="34" t="s">
        <v>65</v>
      </c>
      <c r="L1332" s="77">
        <v>1332</v>
      </c>
      <c r="M1332" s="77"/>
      <c r="N1332" s="72"/>
      <c r="O1332" s="79" t="s">
        <v>999</v>
      </c>
      <c r="P1332" s="81">
        <v>43178.632638888892</v>
      </c>
      <c r="Q1332" s="79" t="s">
        <v>1273</v>
      </c>
      <c r="R1332" s="83" t="s">
        <v>2150</v>
      </c>
      <c r="S1332" s="79" t="s">
        <v>2570</v>
      </c>
      <c r="T1332" s="79"/>
      <c r="U1332" s="79"/>
      <c r="V1332" s="83" t="s">
        <v>3851</v>
      </c>
      <c r="W1332" s="81">
        <v>43178.632638888892</v>
      </c>
      <c r="X1332" s="83" t="s">
        <v>4714</v>
      </c>
      <c r="Y1332" s="79"/>
      <c r="Z1332" s="79"/>
      <c r="AA1332" s="85" t="s">
        <v>5922</v>
      </c>
      <c r="AB1332" s="79"/>
      <c r="AC1332" s="79" t="b">
        <v>0</v>
      </c>
      <c r="AD1332" s="79">
        <v>0</v>
      </c>
      <c r="AE1332" s="85" t="s">
        <v>6296</v>
      </c>
      <c r="AF1332" s="79" t="b">
        <v>0</v>
      </c>
      <c r="AG1332" s="79" t="s">
        <v>6304</v>
      </c>
      <c r="AH1332" s="79"/>
      <c r="AI1332" s="85" t="s">
        <v>6296</v>
      </c>
      <c r="AJ1332" s="79" t="b">
        <v>0</v>
      </c>
      <c r="AK1332" s="79">
        <v>2</v>
      </c>
      <c r="AL1332" s="85" t="s">
        <v>5920</v>
      </c>
      <c r="AM1332" s="79" t="s">
        <v>6400</v>
      </c>
      <c r="AN1332" s="79" t="b">
        <v>0</v>
      </c>
      <c r="AO1332" s="85" t="s">
        <v>5920</v>
      </c>
      <c r="AP1332" s="79" t="s">
        <v>176</v>
      </c>
      <c r="AQ1332" s="79">
        <v>0</v>
      </c>
      <c r="AR1332" s="79">
        <v>0</v>
      </c>
      <c r="AS1332" s="79"/>
      <c r="AT1332" s="79"/>
      <c r="AU1332" s="79"/>
      <c r="AV1332" s="79"/>
      <c r="AW1332" s="79"/>
      <c r="AX1332" s="79"/>
      <c r="AY1332" s="79"/>
      <c r="AZ1332" s="79"/>
      <c r="BA1332">
        <v>2</v>
      </c>
      <c r="BB1332" s="78" t="str">
        <f>REPLACE(INDEX(GroupVertices[Group], MATCH(Edges[[#This Row],[Vertex 1]],GroupVertices[Vertex],0)),1,1,"")</f>
        <v>22</v>
      </c>
      <c r="BC1332" s="78" t="str">
        <f>REPLACE(INDEX(GroupVertices[Group], MATCH(Edges[[#This Row],[Vertex 2]],GroupVertices[Vertex],0)),1,1,"")</f>
        <v>22</v>
      </c>
      <c r="BD1332" s="48">
        <v>1</v>
      </c>
      <c r="BE1332" s="49">
        <v>5.5555555555555554</v>
      </c>
      <c r="BF1332" s="48">
        <v>0</v>
      </c>
      <c r="BG1332" s="49">
        <v>0</v>
      </c>
      <c r="BH1332" s="48">
        <v>0</v>
      </c>
      <c r="BI1332" s="49">
        <v>0</v>
      </c>
      <c r="BJ1332" s="48">
        <v>17</v>
      </c>
      <c r="BK1332" s="49">
        <v>94.444444444444443</v>
      </c>
      <c r="BL1332" s="48">
        <v>18</v>
      </c>
    </row>
    <row r="1333" spans="1:64" x14ac:dyDescent="0.25">
      <c r="A1333" s="64" t="s">
        <v>721</v>
      </c>
      <c r="B1333" s="64" t="s">
        <v>721</v>
      </c>
      <c r="C1333" s="65" t="s">
        <v>15840</v>
      </c>
      <c r="D1333" s="66">
        <v>3.5</v>
      </c>
      <c r="E1333" s="67" t="s">
        <v>136</v>
      </c>
      <c r="F1333" s="68">
        <v>33.357142857142854</v>
      </c>
      <c r="G1333" s="65"/>
      <c r="H1333" s="69"/>
      <c r="I1333" s="70"/>
      <c r="J1333" s="70"/>
      <c r="K1333" s="34" t="s">
        <v>65</v>
      </c>
      <c r="L1333" s="77">
        <v>1333</v>
      </c>
      <c r="M1333" s="77"/>
      <c r="N1333" s="72"/>
      <c r="O1333" s="79" t="s">
        <v>176</v>
      </c>
      <c r="P1333" s="81">
        <v>43166.000439814816</v>
      </c>
      <c r="Q1333" s="79" t="s">
        <v>1690</v>
      </c>
      <c r="R1333" s="83" t="s">
        <v>2373</v>
      </c>
      <c r="S1333" s="79" t="s">
        <v>2538</v>
      </c>
      <c r="T1333" s="79" t="s">
        <v>3000</v>
      </c>
      <c r="U1333" s="79"/>
      <c r="V1333" s="83" t="s">
        <v>3839</v>
      </c>
      <c r="W1333" s="81">
        <v>43166.000439814816</v>
      </c>
      <c r="X1333" s="83" t="s">
        <v>4716</v>
      </c>
      <c r="Y1333" s="79"/>
      <c r="Z1333" s="79"/>
      <c r="AA1333" s="85" t="s">
        <v>5924</v>
      </c>
      <c r="AB1333" s="79"/>
      <c r="AC1333" s="79" t="b">
        <v>0</v>
      </c>
      <c r="AD1333" s="79">
        <v>4</v>
      </c>
      <c r="AE1333" s="85" t="s">
        <v>6296</v>
      </c>
      <c r="AF1333" s="79" t="b">
        <v>0</v>
      </c>
      <c r="AG1333" s="79" t="s">
        <v>6304</v>
      </c>
      <c r="AH1333" s="79"/>
      <c r="AI1333" s="85" t="s">
        <v>6296</v>
      </c>
      <c r="AJ1333" s="79" t="b">
        <v>0</v>
      </c>
      <c r="AK1333" s="79">
        <v>2</v>
      </c>
      <c r="AL1333" s="85" t="s">
        <v>6296</v>
      </c>
      <c r="AM1333" s="79" t="s">
        <v>6362</v>
      </c>
      <c r="AN1333" s="79" t="b">
        <v>0</v>
      </c>
      <c r="AO1333" s="85" t="s">
        <v>5924</v>
      </c>
      <c r="AP1333" s="79" t="s">
        <v>6415</v>
      </c>
      <c r="AQ1333" s="79">
        <v>0</v>
      </c>
      <c r="AR1333" s="79">
        <v>0</v>
      </c>
      <c r="AS1333" s="79"/>
      <c r="AT1333" s="79"/>
      <c r="AU1333" s="79"/>
      <c r="AV1333" s="79"/>
      <c r="AW1333" s="79"/>
      <c r="AX1333" s="79"/>
      <c r="AY1333" s="79"/>
      <c r="AZ1333" s="79"/>
      <c r="BA1333">
        <v>2</v>
      </c>
      <c r="BB1333" s="78" t="str">
        <f>REPLACE(INDEX(GroupVertices[Group], MATCH(Edges[[#This Row],[Vertex 1]],GroupVertices[Vertex],0)),1,1,"")</f>
        <v>6</v>
      </c>
      <c r="BC1333" s="78" t="str">
        <f>REPLACE(INDEX(GroupVertices[Group], MATCH(Edges[[#This Row],[Vertex 2]],GroupVertices[Vertex],0)),1,1,"")</f>
        <v>6</v>
      </c>
      <c r="BD1333" s="48">
        <v>1</v>
      </c>
      <c r="BE1333" s="49">
        <v>11.111111111111111</v>
      </c>
      <c r="BF1333" s="48">
        <v>0</v>
      </c>
      <c r="BG1333" s="49">
        <v>0</v>
      </c>
      <c r="BH1333" s="48">
        <v>0</v>
      </c>
      <c r="BI1333" s="49">
        <v>0</v>
      </c>
      <c r="BJ1333" s="48">
        <v>8</v>
      </c>
      <c r="BK1333" s="49">
        <v>88.888888888888886</v>
      </c>
      <c r="BL1333" s="48">
        <v>9</v>
      </c>
    </row>
    <row r="1334" spans="1:64" x14ac:dyDescent="0.25">
      <c r="A1334" s="64" t="s">
        <v>721</v>
      </c>
      <c r="B1334" s="64" t="s">
        <v>721</v>
      </c>
      <c r="C1334" s="65" t="s">
        <v>15840</v>
      </c>
      <c r="D1334" s="66">
        <v>3.5</v>
      </c>
      <c r="E1334" s="67" t="s">
        <v>136</v>
      </c>
      <c r="F1334" s="68">
        <v>33.357142857142854</v>
      </c>
      <c r="G1334" s="65"/>
      <c r="H1334" s="69"/>
      <c r="I1334" s="70"/>
      <c r="J1334" s="70"/>
      <c r="K1334" s="34" t="s">
        <v>65</v>
      </c>
      <c r="L1334" s="77">
        <v>1334</v>
      </c>
      <c r="M1334" s="77"/>
      <c r="N1334" s="72"/>
      <c r="O1334" s="79" t="s">
        <v>176</v>
      </c>
      <c r="P1334" s="81">
        <v>43166.500578703701</v>
      </c>
      <c r="Q1334" s="79" t="s">
        <v>1691</v>
      </c>
      <c r="R1334" s="83" t="s">
        <v>2058</v>
      </c>
      <c r="S1334" s="79" t="s">
        <v>2538</v>
      </c>
      <c r="T1334" s="79" t="s">
        <v>3001</v>
      </c>
      <c r="U1334" s="79"/>
      <c r="V1334" s="83" t="s">
        <v>3839</v>
      </c>
      <c r="W1334" s="81">
        <v>43166.500578703701</v>
      </c>
      <c r="X1334" s="83" t="s">
        <v>4717</v>
      </c>
      <c r="Y1334" s="79"/>
      <c r="Z1334" s="79"/>
      <c r="AA1334" s="85" t="s">
        <v>5925</v>
      </c>
      <c r="AB1334" s="79"/>
      <c r="AC1334" s="79" t="b">
        <v>0</v>
      </c>
      <c r="AD1334" s="79">
        <v>13</v>
      </c>
      <c r="AE1334" s="85" t="s">
        <v>6296</v>
      </c>
      <c r="AF1334" s="79" t="b">
        <v>0</v>
      </c>
      <c r="AG1334" s="79" t="s">
        <v>6304</v>
      </c>
      <c r="AH1334" s="79"/>
      <c r="AI1334" s="85" t="s">
        <v>6296</v>
      </c>
      <c r="AJ1334" s="79" t="b">
        <v>0</v>
      </c>
      <c r="AK1334" s="79">
        <v>8</v>
      </c>
      <c r="AL1334" s="85" t="s">
        <v>6296</v>
      </c>
      <c r="AM1334" s="79" t="s">
        <v>6362</v>
      </c>
      <c r="AN1334" s="79" t="b">
        <v>0</v>
      </c>
      <c r="AO1334" s="85" t="s">
        <v>5925</v>
      </c>
      <c r="AP1334" s="79" t="s">
        <v>6415</v>
      </c>
      <c r="AQ1334" s="79">
        <v>0</v>
      </c>
      <c r="AR1334" s="79">
        <v>0</v>
      </c>
      <c r="AS1334" s="79"/>
      <c r="AT1334" s="79"/>
      <c r="AU1334" s="79"/>
      <c r="AV1334" s="79"/>
      <c r="AW1334" s="79"/>
      <c r="AX1334" s="79"/>
      <c r="AY1334" s="79"/>
      <c r="AZ1334" s="79"/>
      <c r="BA1334">
        <v>2</v>
      </c>
      <c r="BB1334" s="78" t="str">
        <f>REPLACE(INDEX(GroupVertices[Group], MATCH(Edges[[#This Row],[Vertex 1]],GroupVertices[Vertex],0)),1,1,"")</f>
        <v>6</v>
      </c>
      <c r="BC1334" s="78" t="str">
        <f>REPLACE(INDEX(GroupVertices[Group], MATCH(Edges[[#This Row],[Vertex 2]],GroupVertices[Vertex],0)),1,1,"")</f>
        <v>6</v>
      </c>
      <c r="BD1334" s="48">
        <v>0</v>
      </c>
      <c r="BE1334" s="49">
        <v>0</v>
      </c>
      <c r="BF1334" s="48">
        <v>0</v>
      </c>
      <c r="BG1334" s="49">
        <v>0</v>
      </c>
      <c r="BH1334" s="48">
        <v>0</v>
      </c>
      <c r="BI1334" s="49">
        <v>0</v>
      </c>
      <c r="BJ1334" s="48">
        <v>16</v>
      </c>
      <c r="BK1334" s="49">
        <v>100</v>
      </c>
      <c r="BL1334" s="48">
        <v>16</v>
      </c>
    </row>
    <row r="1335" spans="1:64" x14ac:dyDescent="0.25">
      <c r="A1335" s="64" t="s">
        <v>721</v>
      </c>
      <c r="B1335" s="64" t="s">
        <v>740</v>
      </c>
      <c r="C1335" s="65" t="s">
        <v>15839</v>
      </c>
      <c r="D1335" s="66">
        <v>3</v>
      </c>
      <c r="E1335" s="67" t="s">
        <v>132</v>
      </c>
      <c r="F1335" s="68">
        <v>35</v>
      </c>
      <c r="G1335" s="65"/>
      <c r="H1335" s="69"/>
      <c r="I1335" s="70"/>
      <c r="J1335" s="70"/>
      <c r="K1335" s="34" t="s">
        <v>66</v>
      </c>
      <c r="L1335" s="77">
        <v>1335</v>
      </c>
      <c r="M1335" s="77"/>
      <c r="N1335" s="72"/>
      <c r="O1335" s="79" t="s">
        <v>999</v>
      </c>
      <c r="P1335" s="81">
        <v>43170.641250000001</v>
      </c>
      <c r="Q1335" s="79" t="s">
        <v>1240</v>
      </c>
      <c r="R1335" s="83" t="s">
        <v>2130</v>
      </c>
      <c r="S1335" s="79" t="s">
        <v>2508</v>
      </c>
      <c r="T1335" s="79" t="s">
        <v>2779</v>
      </c>
      <c r="U1335" s="79"/>
      <c r="V1335" s="83" t="s">
        <v>3839</v>
      </c>
      <c r="W1335" s="81">
        <v>43170.641250000001</v>
      </c>
      <c r="X1335" s="83" t="s">
        <v>4718</v>
      </c>
      <c r="Y1335" s="79"/>
      <c r="Z1335" s="79"/>
      <c r="AA1335" s="85" t="s">
        <v>5926</v>
      </c>
      <c r="AB1335" s="79"/>
      <c r="AC1335" s="79" t="b">
        <v>0</v>
      </c>
      <c r="AD1335" s="79">
        <v>0</v>
      </c>
      <c r="AE1335" s="85" t="s">
        <v>6296</v>
      </c>
      <c r="AF1335" s="79" t="b">
        <v>0</v>
      </c>
      <c r="AG1335" s="79" t="s">
        <v>6304</v>
      </c>
      <c r="AH1335" s="79"/>
      <c r="AI1335" s="85" t="s">
        <v>6296</v>
      </c>
      <c r="AJ1335" s="79" t="b">
        <v>0</v>
      </c>
      <c r="AK1335" s="79">
        <v>4</v>
      </c>
      <c r="AL1335" s="85" t="s">
        <v>6274</v>
      </c>
      <c r="AM1335" s="79" t="s">
        <v>6331</v>
      </c>
      <c r="AN1335" s="79" t="b">
        <v>0</v>
      </c>
      <c r="AO1335" s="85" t="s">
        <v>6274</v>
      </c>
      <c r="AP1335" s="79" t="s">
        <v>176</v>
      </c>
      <c r="AQ1335" s="79">
        <v>0</v>
      </c>
      <c r="AR1335" s="79">
        <v>0</v>
      </c>
      <c r="AS1335" s="79"/>
      <c r="AT1335" s="79"/>
      <c r="AU1335" s="79"/>
      <c r="AV1335" s="79"/>
      <c r="AW1335" s="79"/>
      <c r="AX1335" s="79"/>
      <c r="AY1335" s="79"/>
      <c r="AZ1335" s="79"/>
      <c r="BA1335">
        <v>1</v>
      </c>
      <c r="BB1335" s="78" t="str">
        <f>REPLACE(INDEX(GroupVertices[Group], MATCH(Edges[[#This Row],[Vertex 1]],GroupVertices[Vertex],0)),1,1,"")</f>
        <v>6</v>
      </c>
      <c r="BC1335" s="78" t="str">
        <f>REPLACE(INDEX(GroupVertices[Group], MATCH(Edges[[#This Row],[Vertex 2]],GroupVertices[Vertex],0)),1,1,"")</f>
        <v>6</v>
      </c>
      <c r="BD1335" s="48">
        <v>0</v>
      </c>
      <c r="BE1335" s="49">
        <v>0</v>
      </c>
      <c r="BF1335" s="48">
        <v>0</v>
      </c>
      <c r="BG1335" s="49">
        <v>0</v>
      </c>
      <c r="BH1335" s="48">
        <v>0</v>
      </c>
      <c r="BI1335" s="49">
        <v>0</v>
      </c>
      <c r="BJ1335" s="48">
        <v>15</v>
      </c>
      <c r="BK1335" s="49">
        <v>100</v>
      </c>
      <c r="BL1335" s="48">
        <v>15</v>
      </c>
    </row>
    <row r="1336" spans="1:64" x14ac:dyDescent="0.25">
      <c r="A1336" s="64" t="s">
        <v>740</v>
      </c>
      <c r="B1336" s="64" t="s">
        <v>721</v>
      </c>
      <c r="C1336" s="65" t="s">
        <v>15840</v>
      </c>
      <c r="D1336" s="66">
        <v>3.5</v>
      </c>
      <c r="E1336" s="67" t="s">
        <v>136</v>
      </c>
      <c r="F1336" s="68">
        <v>33.357142857142854</v>
      </c>
      <c r="G1336" s="65"/>
      <c r="H1336" s="69"/>
      <c r="I1336" s="70"/>
      <c r="J1336" s="70"/>
      <c r="K1336" s="34" t="s">
        <v>66</v>
      </c>
      <c r="L1336" s="77">
        <v>1336</v>
      </c>
      <c r="M1336" s="77"/>
      <c r="N1336" s="72"/>
      <c r="O1336" s="79" t="s">
        <v>999</v>
      </c>
      <c r="P1336" s="81">
        <v>43166.666539351849</v>
      </c>
      <c r="Q1336" s="79" t="s">
        <v>1114</v>
      </c>
      <c r="R1336" s="83" t="s">
        <v>2058</v>
      </c>
      <c r="S1336" s="79" t="s">
        <v>2538</v>
      </c>
      <c r="T1336" s="79" t="s">
        <v>2720</v>
      </c>
      <c r="U1336" s="79"/>
      <c r="V1336" s="83" t="s">
        <v>3854</v>
      </c>
      <c r="W1336" s="81">
        <v>43166.666539351849</v>
      </c>
      <c r="X1336" s="83" t="s">
        <v>4719</v>
      </c>
      <c r="Y1336" s="79"/>
      <c r="Z1336" s="79"/>
      <c r="AA1336" s="85" t="s">
        <v>5927</v>
      </c>
      <c r="AB1336" s="79"/>
      <c r="AC1336" s="79" t="b">
        <v>0</v>
      </c>
      <c r="AD1336" s="79">
        <v>0</v>
      </c>
      <c r="AE1336" s="85" t="s">
        <v>6296</v>
      </c>
      <c r="AF1336" s="79" t="b">
        <v>0</v>
      </c>
      <c r="AG1336" s="79" t="s">
        <v>6304</v>
      </c>
      <c r="AH1336" s="79"/>
      <c r="AI1336" s="85" t="s">
        <v>6296</v>
      </c>
      <c r="AJ1336" s="79" t="b">
        <v>0</v>
      </c>
      <c r="AK1336" s="79">
        <v>2</v>
      </c>
      <c r="AL1336" s="85" t="s">
        <v>5925</v>
      </c>
      <c r="AM1336" s="79" t="s">
        <v>6331</v>
      </c>
      <c r="AN1336" s="79" t="b">
        <v>0</v>
      </c>
      <c r="AO1336" s="85" t="s">
        <v>5925</v>
      </c>
      <c r="AP1336" s="79" t="s">
        <v>176</v>
      </c>
      <c r="AQ1336" s="79">
        <v>0</v>
      </c>
      <c r="AR1336" s="79">
        <v>0</v>
      </c>
      <c r="AS1336" s="79"/>
      <c r="AT1336" s="79"/>
      <c r="AU1336" s="79"/>
      <c r="AV1336" s="79"/>
      <c r="AW1336" s="79"/>
      <c r="AX1336" s="79"/>
      <c r="AY1336" s="79"/>
      <c r="AZ1336" s="79"/>
      <c r="BA1336">
        <v>2</v>
      </c>
      <c r="BB1336" s="78" t="str">
        <f>REPLACE(INDEX(GroupVertices[Group], MATCH(Edges[[#This Row],[Vertex 1]],GroupVertices[Vertex],0)),1,1,"")</f>
        <v>6</v>
      </c>
      <c r="BC1336" s="78" t="str">
        <f>REPLACE(INDEX(GroupVertices[Group], MATCH(Edges[[#This Row],[Vertex 2]],GroupVertices[Vertex],0)),1,1,"")</f>
        <v>6</v>
      </c>
      <c r="BD1336" s="48">
        <v>0</v>
      </c>
      <c r="BE1336" s="49">
        <v>0</v>
      </c>
      <c r="BF1336" s="48">
        <v>0</v>
      </c>
      <c r="BG1336" s="49">
        <v>0</v>
      </c>
      <c r="BH1336" s="48">
        <v>0</v>
      </c>
      <c r="BI1336" s="49">
        <v>0</v>
      </c>
      <c r="BJ1336" s="48">
        <v>17</v>
      </c>
      <c r="BK1336" s="49">
        <v>100</v>
      </c>
      <c r="BL1336" s="48">
        <v>17</v>
      </c>
    </row>
    <row r="1337" spans="1:64" x14ac:dyDescent="0.25">
      <c r="A1337" s="64" t="s">
        <v>740</v>
      </c>
      <c r="B1337" s="64" t="s">
        <v>721</v>
      </c>
      <c r="C1337" s="65" t="s">
        <v>15840</v>
      </c>
      <c r="D1337" s="66">
        <v>3.5</v>
      </c>
      <c r="E1337" s="67" t="s">
        <v>136</v>
      </c>
      <c r="F1337" s="68">
        <v>33.357142857142854</v>
      </c>
      <c r="G1337" s="65"/>
      <c r="H1337" s="69"/>
      <c r="I1337" s="70"/>
      <c r="J1337" s="70"/>
      <c r="K1337" s="34" t="s">
        <v>66</v>
      </c>
      <c r="L1337" s="77">
        <v>1337</v>
      </c>
      <c r="M1337" s="77"/>
      <c r="N1337" s="72"/>
      <c r="O1337" s="79" t="s">
        <v>999</v>
      </c>
      <c r="P1337" s="81">
        <v>43166.666562500002</v>
      </c>
      <c r="Q1337" s="79" t="s">
        <v>1692</v>
      </c>
      <c r="R1337" s="83" t="s">
        <v>2373</v>
      </c>
      <c r="S1337" s="79" t="s">
        <v>2538</v>
      </c>
      <c r="T1337" s="79" t="s">
        <v>3000</v>
      </c>
      <c r="U1337" s="79"/>
      <c r="V1337" s="83" t="s">
        <v>3854</v>
      </c>
      <c r="W1337" s="81">
        <v>43166.666562500002</v>
      </c>
      <c r="X1337" s="83" t="s">
        <v>4720</v>
      </c>
      <c r="Y1337" s="79"/>
      <c r="Z1337" s="79"/>
      <c r="AA1337" s="85" t="s">
        <v>5928</v>
      </c>
      <c r="AB1337" s="79"/>
      <c r="AC1337" s="79" t="b">
        <v>0</v>
      </c>
      <c r="AD1337" s="79">
        <v>0</v>
      </c>
      <c r="AE1337" s="85" t="s">
        <v>6296</v>
      </c>
      <c r="AF1337" s="79" t="b">
        <v>0</v>
      </c>
      <c r="AG1337" s="79" t="s">
        <v>6304</v>
      </c>
      <c r="AH1337" s="79"/>
      <c r="AI1337" s="85" t="s">
        <v>6296</v>
      </c>
      <c r="AJ1337" s="79" t="b">
        <v>0</v>
      </c>
      <c r="AK1337" s="79">
        <v>2</v>
      </c>
      <c r="AL1337" s="85" t="s">
        <v>5924</v>
      </c>
      <c r="AM1337" s="79" t="s">
        <v>6331</v>
      </c>
      <c r="AN1337" s="79" t="b">
        <v>0</v>
      </c>
      <c r="AO1337" s="85" t="s">
        <v>5924</v>
      </c>
      <c r="AP1337" s="79" t="s">
        <v>176</v>
      </c>
      <c r="AQ1337" s="79">
        <v>0</v>
      </c>
      <c r="AR1337" s="79">
        <v>0</v>
      </c>
      <c r="AS1337" s="79"/>
      <c r="AT1337" s="79"/>
      <c r="AU1337" s="79"/>
      <c r="AV1337" s="79"/>
      <c r="AW1337" s="79"/>
      <c r="AX1337" s="79"/>
      <c r="AY1337" s="79"/>
      <c r="AZ1337" s="79"/>
      <c r="BA1337">
        <v>2</v>
      </c>
      <c r="BB1337" s="78" t="str">
        <f>REPLACE(INDEX(GroupVertices[Group], MATCH(Edges[[#This Row],[Vertex 1]],GroupVertices[Vertex],0)),1,1,"")</f>
        <v>6</v>
      </c>
      <c r="BC1337" s="78" t="str">
        <f>REPLACE(INDEX(GroupVertices[Group], MATCH(Edges[[#This Row],[Vertex 2]],GroupVertices[Vertex],0)),1,1,"")</f>
        <v>6</v>
      </c>
      <c r="BD1337" s="48">
        <v>1</v>
      </c>
      <c r="BE1337" s="49">
        <v>9.0909090909090917</v>
      </c>
      <c r="BF1337" s="48">
        <v>0</v>
      </c>
      <c r="BG1337" s="49">
        <v>0</v>
      </c>
      <c r="BH1337" s="48">
        <v>0</v>
      </c>
      <c r="BI1337" s="49">
        <v>0</v>
      </c>
      <c r="BJ1337" s="48">
        <v>10</v>
      </c>
      <c r="BK1337" s="49">
        <v>90.909090909090907</v>
      </c>
      <c r="BL1337" s="48">
        <v>11</v>
      </c>
    </row>
    <row r="1338" spans="1:64" x14ac:dyDescent="0.25">
      <c r="A1338" s="64" t="s">
        <v>741</v>
      </c>
      <c r="B1338" s="64" t="s">
        <v>990</v>
      </c>
      <c r="C1338" s="65" t="s">
        <v>15839</v>
      </c>
      <c r="D1338" s="66">
        <v>3</v>
      </c>
      <c r="E1338" s="67" t="s">
        <v>132</v>
      </c>
      <c r="F1338" s="68">
        <v>35</v>
      </c>
      <c r="G1338" s="65"/>
      <c r="H1338" s="69"/>
      <c r="I1338" s="70"/>
      <c r="J1338" s="70"/>
      <c r="K1338" s="34" t="s">
        <v>65</v>
      </c>
      <c r="L1338" s="77">
        <v>1338</v>
      </c>
      <c r="M1338" s="77"/>
      <c r="N1338" s="72"/>
      <c r="O1338" s="79" t="s">
        <v>999</v>
      </c>
      <c r="P1338" s="81">
        <v>43178.634050925924</v>
      </c>
      <c r="Q1338" s="79" t="s">
        <v>1693</v>
      </c>
      <c r="R1338" s="83" t="s">
        <v>2374</v>
      </c>
      <c r="S1338" s="79" t="s">
        <v>2636</v>
      </c>
      <c r="T1338" s="79" t="s">
        <v>3002</v>
      </c>
      <c r="U1338" s="83" t="s">
        <v>3365</v>
      </c>
      <c r="V1338" s="83" t="s">
        <v>3365</v>
      </c>
      <c r="W1338" s="81">
        <v>43178.634050925924</v>
      </c>
      <c r="X1338" s="83" t="s">
        <v>4721</v>
      </c>
      <c r="Y1338" s="79"/>
      <c r="Z1338" s="79"/>
      <c r="AA1338" s="85" t="s">
        <v>5929</v>
      </c>
      <c r="AB1338" s="79"/>
      <c r="AC1338" s="79" t="b">
        <v>0</v>
      </c>
      <c r="AD1338" s="79">
        <v>0</v>
      </c>
      <c r="AE1338" s="85" t="s">
        <v>6296</v>
      </c>
      <c r="AF1338" s="79" t="b">
        <v>0</v>
      </c>
      <c r="AG1338" s="79" t="s">
        <v>6304</v>
      </c>
      <c r="AH1338" s="79"/>
      <c r="AI1338" s="85" t="s">
        <v>6296</v>
      </c>
      <c r="AJ1338" s="79" t="b">
        <v>0</v>
      </c>
      <c r="AK1338" s="79">
        <v>0</v>
      </c>
      <c r="AL1338" s="85" t="s">
        <v>6296</v>
      </c>
      <c r="AM1338" s="79" t="s">
        <v>6330</v>
      </c>
      <c r="AN1338" s="79" t="b">
        <v>0</v>
      </c>
      <c r="AO1338" s="85" t="s">
        <v>5929</v>
      </c>
      <c r="AP1338" s="79" t="s">
        <v>176</v>
      </c>
      <c r="AQ1338" s="79">
        <v>0</v>
      </c>
      <c r="AR1338" s="79">
        <v>0</v>
      </c>
      <c r="AS1338" s="79"/>
      <c r="AT1338" s="79"/>
      <c r="AU1338" s="79"/>
      <c r="AV1338" s="79"/>
      <c r="AW1338" s="79"/>
      <c r="AX1338" s="79"/>
      <c r="AY1338" s="79"/>
      <c r="AZ1338" s="79"/>
      <c r="BA1338">
        <v>1</v>
      </c>
      <c r="BB1338" s="78" t="str">
        <f>REPLACE(INDEX(GroupVertices[Group], MATCH(Edges[[#This Row],[Vertex 1]],GroupVertices[Vertex],0)),1,1,"")</f>
        <v>39</v>
      </c>
      <c r="BC1338" s="78" t="str">
        <f>REPLACE(INDEX(GroupVertices[Group], MATCH(Edges[[#This Row],[Vertex 2]],GroupVertices[Vertex],0)),1,1,"")</f>
        <v>39</v>
      </c>
      <c r="BD1338" s="48"/>
      <c r="BE1338" s="49"/>
      <c r="BF1338" s="48"/>
      <c r="BG1338" s="49"/>
      <c r="BH1338" s="48"/>
      <c r="BI1338" s="49"/>
      <c r="BJ1338" s="48"/>
      <c r="BK1338" s="49"/>
      <c r="BL1338" s="48"/>
    </row>
    <row r="1339" spans="1:64" x14ac:dyDescent="0.25">
      <c r="A1339" s="64" t="s">
        <v>741</v>
      </c>
      <c r="B1339" s="64" t="s">
        <v>991</v>
      </c>
      <c r="C1339" s="65" t="s">
        <v>15839</v>
      </c>
      <c r="D1339" s="66">
        <v>3</v>
      </c>
      <c r="E1339" s="67" t="s">
        <v>132</v>
      </c>
      <c r="F1339" s="68">
        <v>35</v>
      </c>
      <c r="G1339" s="65"/>
      <c r="H1339" s="69"/>
      <c r="I1339" s="70"/>
      <c r="J1339" s="70"/>
      <c r="K1339" s="34" t="s">
        <v>65</v>
      </c>
      <c r="L1339" s="77">
        <v>1339</v>
      </c>
      <c r="M1339" s="77"/>
      <c r="N1339" s="72"/>
      <c r="O1339" s="79" t="s">
        <v>999</v>
      </c>
      <c r="P1339" s="81">
        <v>43178.634050925924</v>
      </c>
      <c r="Q1339" s="79" t="s">
        <v>1693</v>
      </c>
      <c r="R1339" s="83" t="s">
        <v>2374</v>
      </c>
      <c r="S1339" s="79" t="s">
        <v>2636</v>
      </c>
      <c r="T1339" s="79" t="s">
        <v>3002</v>
      </c>
      <c r="U1339" s="83" t="s">
        <v>3365</v>
      </c>
      <c r="V1339" s="83" t="s">
        <v>3365</v>
      </c>
      <c r="W1339" s="81">
        <v>43178.634050925924</v>
      </c>
      <c r="X1339" s="83" t="s">
        <v>4721</v>
      </c>
      <c r="Y1339" s="79"/>
      <c r="Z1339" s="79"/>
      <c r="AA1339" s="85" t="s">
        <v>5929</v>
      </c>
      <c r="AB1339" s="79"/>
      <c r="AC1339" s="79" t="b">
        <v>0</v>
      </c>
      <c r="AD1339" s="79">
        <v>0</v>
      </c>
      <c r="AE1339" s="85" t="s">
        <v>6296</v>
      </c>
      <c r="AF1339" s="79" t="b">
        <v>0</v>
      </c>
      <c r="AG1339" s="79" t="s">
        <v>6304</v>
      </c>
      <c r="AH1339" s="79"/>
      <c r="AI1339" s="85" t="s">
        <v>6296</v>
      </c>
      <c r="AJ1339" s="79" t="b">
        <v>0</v>
      </c>
      <c r="AK1339" s="79">
        <v>0</v>
      </c>
      <c r="AL1339" s="85" t="s">
        <v>6296</v>
      </c>
      <c r="AM1339" s="79" t="s">
        <v>6330</v>
      </c>
      <c r="AN1339" s="79" t="b">
        <v>0</v>
      </c>
      <c r="AO1339" s="85" t="s">
        <v>5929</v>
      </c>
      <c r="AP1339" s="79" t="s">
        <v>176</v>
      </c>
      <c r="AQ1339" s="79">
        <v>0</v>
      </c>
      <c r="AR1339" s="79">
        <v>0</v>
      </c>
      <c r="AS1339" s="79"/>
      <c r="AT1339" s="79"/>
      <c r="AU1339" s="79"/>
      <c r="AV1339" s="79"/>
      <c r="AW1339" s="79"/>
      <c r="AX1339" s="79"/>
      <c r="AY1339" s="79"/>
      <c r="AZ1339" s="79"/>
      <c r="BA1339">
        <v>1</v>
      </c>
      <c r="BB1339" s="78" t="str">
        <f>REPLACE(INDEX(GroupVertices[Group], MATCH(Edges[[#This Row],[Vertex 1]],GroupVertices[Vertex],0)),1,1,"")</f>
        <v>39</v>
      </c>
      <c r="BC1339" s="78" t="str">
        <f>REPLACE(INDEX(GroupVertices[Group], MATCH(Edges[[#This Row],[Vertex 2]],GroupVertices[Vertex],0)),1,1,"")</f>
        <v>39</v>
      </c>
      <c r="BD1339" s="48">
        <v>0</v>
      </c>
      <c r="BE1339" s="49">
        <v>0</v>
      </c>
      <c r="BF1339" s="48">
        <v>0</v>
      </c>
      <c r="BG1339" s="49">
        <v>0</v>
      </c>
      <c r="BH1339" s="48">
        <v>0</v>
      </c>
      <c r="BI1339" s="49">
        <v>0</v>
      </c>
      <c r="BJ1339" s="48">
        <v>19</v>
      </c>
      <c r="BK1339" s="49">
        <v>100</v>
      </c>
      <c r="BL1339" s="48">
        <v>19</v>
      </c>
    </row>
    <row r="1340" spans="1:64" x14ac:dyDescent="0.25">
      <c r="A1340" s="64" t="s">
        <v>742</v>
      </c>
      <c r="B1340" s="64" t="s">
        <v>742</v>
      </c>
      <c r="C1340" s="65" t="s">
        <v>15839</v>
      </c>
      <c r="D1340" s="66">
        <v>3</v>
      </c>
      <c r="E1340" s="67" t="s">
        <v>132</v>
      </c>
      <c r="F1340" s="68">
        <v>35</v>
      </c>
      <c r="G1340" s="65"/>
      <c r="H1340" s="69"/>
      <c r="I1340" s="70"/>
      <c r="J1340" s="70"/>
      <c r="K1340" s="34" t="s">
        <v>65</v>
      </c>
      <c r="L1340" s="77">
        <v>1340</v>
      </c>
      <c r="M1340" s="77"/>
      <c r="N1340" s="72"/>
      <c r="O1340" s="79" t="s">
        <v>176</v>
      </c>
      <c r="P1340" s="81">
        <v>43178.634050925924</v>
      </c>
      <c r="Q1340" s="79" t="s">
        <v>1694</v>
      </c>
      <c r="R1340" s="79"/>
      <c r="S1340" s="79"/>
      <c r="T1340" s="79" t="s">
        <v>2672</v>
      </c>
      <c r="U1340" s="83" t="s">
        <v>3366</v>
      </c>
      <c r="V1340" s="83" t="s">
        <v>3366</v>
      </c>
      <c r="W1340" s="81">
        <v>43178.634050925924</v>
      </c>
      <c r="X1340" s="83" t="s">
        <v>4722</v>
      </c>
      <c r="Y1340" s="79"/>
      <c r="Z1340" s="79"/>
      <c r="AA1340" s="85" t="s">
        <v>5930</v>
      </c>
      <c r="AB1340" s="79"/>
      <c r="AC1340" s="79" t="b">
        <v>0</v>
      </c>
      <c r="AD1340" s="79">
        <v>0</v>
      </c>
      <c r="AE1340" s="85" t="s">
        <v>6296</v>
      </c>
      <c r="AF1340" s="79" t="b">
        <v>0</v>
      </c>
      <c r="AG1340" s="79" t="s">
        <v>6304</v>
      </c>
      <c r="AH1340" s="79"/>
      <c r="AI1340" s="85" t="s">
        <v>6296</v>
      </c>
      <c r="AJ1340" s="79" t="b">
        <v>0</v>
      </c>
      <c r="AK1340" s="79">
        <v>0</v>
      </c>
      <c r="AL1340" s="85" t="s">
        <v>6296</v>
      </c>
      <c r="AM1340" s="79" t="s">
        <v>6374</v>
      </c>
      <c r="AN1340" s="79" t="b">
        <v>0</v>
      </c>
      <c r="AO1340" s="85" t="s">
        <v>5930</v>
      </c>
      <c r="AP1340" s="79" t="s">
        <v>176</v>
      </c>
      <c r="AQ1340" s="79">
        <v>0</v>
      </c>
      <c r="AR1340" s="79">
        <v>0</v>
      </c>
      <c r="AS1340" s="79"/>
      <c r="AT1340" s="79"/>
      <c r="AU1340" s="79"/>
      <c r="AV1340" s="79"/>
      <c r="AW1340" s="79"/>
      <c r="AX1340" s="79"/>
      <c r="AY1340" s="79"/>
      <c r="AZ1340" s="79"/>
      <c r="BA1340">
        <v>1</v>
      </c>
      <c r="BB1340" s="78" t="str">
        <f>REPLACE(INDEX(GroupVertices[Group], MATCH(Edges[[#This Row],[Vertex 1]],GroupVertices[Vertex],0)),1,1,"")</f>
        <v>1</v>
      </c>
      <c r="BC1340" s="78" t="str">
        <f>REPLACE(INDEX(GroupVertices[Group], MATCH(Edges[[#This Row],[Vertex 2]],GroupVertices[Vertex],0)),1,1,"")</f>
        <v>1</v>
      </c>
      <c r="BD1340" s="48">
        <v>0</v>
      </c>
      <c r="BE1340" s="49">
        <v>0</v>
      </c>
      <c r="BF1340" s="48">
        <v>0</v>
      </c>
      <c r="BG1340" s="49">
        <v>0</v>
      </c>
      <c r="BH1340" s="48">
        <v>0</v>
      </c>
      <c r="BI1340" s="49">
        <v>0</v>
      </c>
      <c r="BJ1340" s="48">
        <v>14</v>
      </c>
      <c r="BK1340" s="49">
        <v>100</v>
      </c>
      <c r="BL1340" s="48">
        <v>14</v>
      </c>
    </row>
    <row r="1341" spans="1:64" x14ac:dyDescent="0.25">
      <c r="A1341" s="64" t="s">
        <v>743</v>
      </c>
      <c r="B1341" s="64" t="s">
        <v>740</v>
      </c>
      <c r="C1341" s="65" t="s">
        <v>15848</v>
      </c>
      <c r="D1341" s="66">
        <v>8.5</v>
      </c>
      <c r="E1341" s="67" t="s">
        <v>136</v>
      </c>
      <c r="F1341" s="68">
        <v>16.928571428571427</v>
      </c>
      <c r="G1341" s="65"/>
      <c r="H1341" s="69"/>
      <c r="I1341" s="70"/>
      <c r="J1341" s="70"/>
      <c r="K1341" s="34" t="s">
        <v>65</v>
      </c>
      <c r="L1341" s="77">
        <v>1341</v>
      </c>
      <c r="M1341" s="77"/>
      <c r="N1341" s="72"/>
      <c r="O1341" s="79" t="s">
        <v>999</v>
      </c>
      <c r="P1341" s="81">
        <v>43165.678171296298</v>
      </c>
      <c r="Q1341" s="79" t="s">
        <v>1012</v>
      </c>
      <c r="R1341" s="83" t="s">
        <v>1996</v>
      </c>
      <c r="S1341" s="79" t="s">
        <v>2508</v>
      </c>
      <c r="T1341" s="79" t="s">
        <v>2658</v>
      </c>
      <c r="U1341" s="79"/>
      <c r="V1341" s="83" t="s">
        <v>3855</v>
      </c>
      <c r="W1341" s="81">
        <v>43165.678171296298</v>
      </c>
      <c r="X1341" s="83" t="s">
        <v>4723</v>
      </c>
      <c r="Y1341" s="79"/>
      <c r="Z1341" s="79"/>
      <c r="AA1341" s="85" t="s">
        <v>5931</v>
      </c>
      <c r="AB1341" s="79"/>
      <c r="AC1341" s="79" t="b">
        <v>0</v>
      </c>
      <c r="AD1341" s="79">
        <v>0</v>
      </c>
      <c r="AE1341" s="85" t="s">
        <v>6296</v>
      </c>
      <c r="AF1341" s="79" t="b">
        <v>0</v>
      </c>
      <c r="AG1341" s="79" t="s">
        <v>6304</v>
      </c>
      <c r="AH1341" s="79"/>
      <c r="AI1341" s="85" t="s">
        <v>6296</v>
      </c>
      <c r="AJ1341" s="79" t="b">
        <v>0</v>
      </c>
      <c r="AK1341" s="79">
        <v>7</v>
      </c>
      <c r="AL1341" s="85" t="s">
        <v>6260</v>
      </c>
      <c r="AM1341" s="79" t="s">
        <v>6331</v>
      </c>
      <c r="AN1341" s="79" t="b">
        <v>0</v>
      </c>
      <c r="AO1341" s="85" t="s">
        <v>6260</v>
      </c>
      <c r="AP1341" s="79" t="s">
        <v>176</v>
      </c>
      <c r="AQ1341" s="79">
        <v>0</v>
      </c>
      <c r="AR1341" s="79">
        <v>0</v>
      </c>
      <c r="AS1341" s="79"/>
      <c r="AT1341" s="79"/>
      <c r="AU1341" s="79"/>
      <c r="AV1341" s="79"/>
      <c r="AW1341" s="79"/>
      <c r="AX1341" s="79"/>
      <c r="AY1341" s="79"/>
      <c r="AZ1341" s="79"/>
      <c r="BA1341">
        <v>12</v>
      </c>
      <c r="BB1341" s="78" t="str">
        <f>REPLACE(INDEX(GroupVertices[Group], MATCH(Edges[[#This Row],[Vertex 1]],GroupVertices[Vertex],0)),1,1,"")</f>
        <v>6</v>
      </c>
      <c r="BC1341" s="78" t="str">
        <f>REPLACE(INDEX(GroupVertices[Group], MATCH(Edges[[#This Row],[Vertex 2]],GroupVertices[Vertex],0)),1,1,"")</f>
        <v>6</v>
      </c>
      <c r="BD1341" s="48">
        <v>0</v>
      </c>
      <c r="BE1341" s="49">
        <v>0</v>
      </c>
      <c r="BF1341" s="48">
        <v>0</v>
      </c>
      <c r="BG1341" s="49">
        <v>0</v>
      </c>
      <c r="BH1341" s="48">
        <v>0</v>
      </c>
      <c r="BI1341" s="49">
        <v>0</v>
      </c>
      <c r="BJ1341" s="48">
        <v>13</v>
      </c>
      <c r="BK1341" s="49">
        <v>100</v>
      </c>
      <c r="BL1341" s="48">
        <v>13</v>
      </c>
    </row>
    <row r="1342" spans="1:64" x14ac:dyDescent="0.25">
      <c r="A1342" s="64" t="s">
        <v>743</v>
      </c>
      <c r="B1342" s="64" t="s">
        <v>740</v>
      </c>
      <c r="C1342" s="65" t="s">
        <v>15848</v>
      </c>
      <c r="D1342" s="66">
        <v>8.5</v>
      </c>
      <c r="E1342" s="67" t="s">
        <v>136</v>
      </c>
      <c r="F1342" s="68">
        <v>16.928571428571427</v>
      </c>
      <c r="G1342" s="65"/>
      <c r="H1342" s="69"/>
      <c r="I1342" s="70"/>
      <c r="J1342" s="70"/>
      <c r="K1342" s="34" t="s">
        <v>65</v>
      </c>
      <c r="L1342" s="77">
        <v>1342</v>
      </c>
      <c r="M1342" s="77"/>
      <c r="N1342" s="72"/>
      <c r="O1342" s="79" t="s">
        <v>999</v>
      </c>
      <c r="P1342" s="81">
        <v>43165.678229166668</v>
      </c>
      <c r="Q1342" s="79" t="s">
        <v>1016</v>
      </c>
      <c r="R1342" s="83" t="s">
        <v>1997</v>
      </c>
      <c r="S1342" s="79" t="s">
        <v>2508</v>
      </c>
      <c r="T1342" s="79" t="s">
        <v>2662</v>
      </c>
      <c r="U1342" s="79"/>
      <c r="V1342" s="83" t="s">
        <v>3855</v>
      </c>
      <c r="W1342" s="81">
        <v>43165.678229166668</v>
      </c>
      <c r="X1342" s="83" t="s">
        <v>4724</v>
      </c>
      <c r="Y1342" s="79"/>
      <c r="Z1342" s="79"/>
      <c r="AA1342" s="85" t="s">
        <v>5932</v>
      </c>
      <c r="AB1342" s="79"/>
      <c r="AC1342" s="79" t="b">
        <v>0</v>
      </c>
      <c r="AD1342" s="79">
        <v>0</v>
      </c>
      <c r="AE1342" s="85" t="s">
        <v>6296</v>
      </c>
      <c r="AF1342" s="79" t="b">
        <v>0</v>
      </c>
      <c r="AG1342" s="79" t="s">
        <v>6304</v>
      </c>
      <c r="AH1342" s="79"/>
      <c r="AI1342" s="85" t="s">
        <v>6296</v>
      </c>
      <c r="AJ1342" s="79" t="b">
        <v>0</v>
      </c>
      <c r="AK1342" s="79">
        <v>6</v>
      </c>
      <c r="AL1342" s="85" t="s">
        <v>6261</v>
      </c>
      <c r="AM1342" s="79" t="s">
        <v>6331</v>
      </c>
      <c r="AN1342" s="79" t="b">
        <v>0</v>
      </c>
      <c r="AO1342" s="85" t="s">
        <v>6261</v>
      </c>
      <c r="AP1342" s="79" t="s">
        <v>176</v>
      </c>
      <c r="AQ1342" s="79">
        <v>0</v>
      </c>
      <c r="AR1342" s="79">
        <v>0</v>
      </c>
      <c r="AS1342" s="79"/>
      <c r="AT1342" s="79"/>
      <c r="AU1342" s="79"/>
      <c r="AV1342" s="79"/>
      <c r="AW1342" s="79"/>
      <c r="AX1342" s="79"/>
      <c r="AY1342" s="79"/>
      <c r="AZ1342" s="79"/>
      <c r="BA1342">
        <v>12</v>
      </c>
      <c r="BB1342" s="78" t="str">
        <f>REPLACE(INDEX(GroupVertices[Group], MATCH(Edges[[#This Row],[Vertex 1]],GroupVertices[Vertex],0)),1,1,"")</f>
        <v>6</v>
      </c>
      <c r="BC1342" s="78" t="str">
        <f>REPLACE(INDEX(GroupVertices[Group], MATCH(Edges[[#This Row],[Vertex 2]],GroupVertices[Vertex],0)),1,1,"")</f>
        <v>6</v>
      </c>
      <c r="BD1342" s="48">
        <v>0</v>
      </c>
      <c r="BE1342" s="49">
        <v>0</v>
      </c>
      <c r="BF1342" s="48">
        <v>0</v>
      </c>
      <c r="BG1342" s="49">
        <v>0</v>
      </c>
      <c r="BH1342" s="48">
        <v>0</v>
      </c>
      <c r="BI1342" s="49">
        <v>0</v>
      </c>
      <c r="BJ1342" s="48">
        <v>14</v>
      </c>
      <c r="BK1342" s="49">
        <v>100</v>
      </c>
      <c r="BL1342" s="48">
        <v>14</v>
      </c>
    </row>
    <row r="1343" spans="1:64" x14ac:dyDescent="0.25">
      <c r="A1343" s="64" t="s">
        <v>743</v>
      </c>
      <c r="B1343" s="64" t="s">
        <v>740</v>
      </c>
      <c r="C1343" s="65" t="s">
        <v>15848</v>
      </c>
      <c r="D1343" s="66">
        <v>8.5</v>
      </c>
      <c r="E1343" s="67" t="s">
        <v>136</v>
      </c>
      <c r="F1343" s="68">
        <v>16.928571428571427</v>
      </c>
      <c r="G1343" s="65"/>
      <c r="H1343" s="69"/>
      <c r="I1343" s="70"/>
      <c r="J1343" s="70"/>
      <c r="K1343" s="34" t="s">
        <v>65</v>
      </c>
      <c r="L1343" s="77">
        <v>1343</v>
      </c>
      <c r="M1343" s="77"/>
      <c r="N1343" s="72"/>
      <c r="O1343" s="79" t="s">
        <v>999</v>
      </c>
      <c r="P1343" s="81">
        <v>43165.678263888891</v>
      </c>
      <c r="Q1343" s="79" t="s">
        <v>1041</v>
      </c>
      <c r="R1343" s="83" t="s">
        <v>2016</v>
      </c>
      <c r="S1343" s="79" t="s">
        <v>2508</v>
      </c>
      <c r="T1343" s="79" t="s">
        <v>2680</v>
      </c>
      <c r="U1343" s="79"/>
      <c r="V1343" s="83" t="s">
        <v>3855</v>
      </c>
      <c r="W1343" s="81">
        <v>43165.678263888891</v>
      </c>
      <c r="X1343" s="83" t="s">
        <v>4725</v>
      </c>
      <c r="Y1343" s="79"/>
      <c r="Z1343" s="79"/>
      <c r="AA1343" s="85" t="s">
        <v>5933</v>
      </c>
      <c r="AB1343" s="79"/>
      <c r="AC1343" s="79" t="b">
        <v>0</v>
      </c>
      <c r="AD1343" s="79">
        <v>0</v>
      </c>
      <c r="AE1343" s="85" t="s">
        <v>6296</v>
      </c>
      <c r="AF1343" s="79" t="b">
        <v>0</v>
      </c>
      <c r="AG1343" s="79" t="s">
        <v>6304</v>
      </c>
      <c r="AH1343" s="79"/>
      <c r="AI1343" s="85" t="s">
        <v>6296</v>
      </c>
      <c r="AJ1343" s="79" t="b">
        <v>0</v>
      </c>
      <c r="AK1343" s="79">
        <v>5</v>
      </c>
      <c r="AL1343" s="85" t="s">
        <v>6262</v>
      </c>
      <c r="AM1343" s="79" t="s">
        <v>6331</v>
      </c>
      <c r="AN1343" s="79" t="b">
        <v>0</v>
      </c>
      <c r="AO1343" s="85" t="s">
        <v>6262</v>
      </c>
      <c r="AP1343" s="79" t="s">
        <v>176</v>
      </c>
      <c r="AQ1343" s="79">
        <v>0</v>
      </c>
      <c r="AR1343" s="79">
        <v>0</v>
      </c>
      <c r="AS1343" s="79"/>
      <c r="AT1343" s="79"/>
      <c r="AU1343" s="79"/>
      <c r="AV1343" s="79"/>
      <c r="AW1343" s="79"/>
      <c r="AX1343" s="79"/>
      <c r="AY1343" s="79"/>
      <c r="AZ1343" s="79"/>
      <c r="BA1343">
        <v>12</v>
      </c>
      <c r="BB1343" s="78" t="str">
        <f>REPLACE(INDEX(GroupVertices[Group], MATCH(Edges[[#This Row],[Vertex 1]],GroupVertices[Vertex],0)),1,1,"")</f>
        <v>6</v>
      </c>
      <c r="BC1343" s="78" t="str">
        <f>REPLACE(INDEX(GroupVertices[Group], MATCH(Edges[[#This Row],[Vertex 2]],GroupVertices[Vertex],0)),1,1,"")</f>
        <v>6</v>
      </c>
      <c r="BD1343" s="48">
        <v>0</v>
      </c>
      <c r="BE1343" s="49">
        <v>0</v>
      </c>
      <c r="BF1343" s="48">
        <v>1</v>
      </c>
      <c r="BG1343" s="49">
        <v>7.6923076923076925</v>
      </c>
      <c r="BH1343" s="48">
        <v>0</v>
      </c>
      <c r="BI1343" s="49">
        <v>0</v>
      </c>
      <c r="BJ1343" s="48">
        <v>12</v>
      </c>
      <c r="BK1343" s="49">
        <v>92.307692307692307</v>
      </c>
      <c r="BL1343" s="48">
        <v>13</v>
      </c>
    </row>
    <row r="1344" spans="1:64" x14ac:dyDescent="0.25">
      <c r="A1344" s="64" t="s">
        <v>743</v>
      </c>
      <c r="B1344" s="64" t="s">
        <v>740</v>
      </c>
      <c r="C1344" s="65" t="s">
        <v>15848</v>
      </c>
      <c r="D1344" s="66">
        <v>8.5</v>
      </c>
      <c r="E1344" s="67" t="s">
        <v>136</v>
      </c>
      <c r="F1344" s="68">
        <v>16.928571428571427</v>
      </c>
      <c r="G1344" s="65"/>
      <c r="H1344" s="69"/>
      <c r="I1344" s="70"/>
      <c r="J1344" s="70"/>
      <c r="K1344" s="34" t="s">
        <v>65</v>
      </c>
      <c r="L1344" s="77">
        <v>1344</v>
      </c>
      <c r="M1344" s="77"/>
      <c r="N1344" s="72"/>
      <c r="O1344" s="79" t="s">
        <v>999</v>
      </c>
      <c r="P1344" s="81">
        <v>43165.67832175926</v>
      </c>
      <c r="Q1344" s="79" t="s">
        <v>1695</v>
      </c>
      <c r="R1344" s="83" t="s">
        <v>2375</v>
      </c>
      <c r="S1344" s="79" t="s">
        <v>2508</v>
      </c>
      <c r="T1344" s="79" t="s">
        <v>3003</v>
      </c>
      <c r="U1344" s="79"/>
      <c r="V1344" s="83" t="s">
        <v>3855</v>
      </c>
      <c r="W1344" s="81">
        <v>43165.67832175926</v>
      </c>
      <c r="X1344" s="83" t="s">
        <v>4726</v>
      </c>
      <c r="Y1344" s="79"/>
      <c r="Z1344" s="79"/>
      <c r="AA1344" s="85" t="s">
        <v>5934</v>
      </c>
      <c r="AB1344" s="79"/>
      <c r="AC1344" s="79" t="b">
        <v>0</v>
      </c>
      <c r="AD1344" s="79">
        <v>0</v>
      </c>
      <c r="AE1344" s="85" t="s">
        <v>6296</v>
      </c>
      <c r="AF1344" s="79" t="b">
        <v>0</v>
      </c>
      <c r="AG1344" s="79" t="s">
        <v>6304</v>
      </c>
      <c r="AH1344" s="79"/>
      <c r="AI1344" s="85" t="s">
        <v>6296</v>
      </c>
      <c r="AJ1344" s="79" t="b">
        <v>0</v>
      </c>
      <c r="AK1344" s="79">
        <v>4</v>
      </c>
      <c r="AL1344" s="85" t="s">
        <v>6263</v>
      </c>
      <c r="AM1344" s="79" t="s">
        <v>6331</v>
      </c>
      <c r="AN1344" s="79" t="b">
        <v>0</v>
      </c>
      <c r="AO1344" s="85" t="s">
        <v>6263</v>
      </c>
      <c r="AP1344" s="79" t="s">
        <v>176</v>
      </c>
      <c r="AQ1344" s="79">
        <v>0</v>
      </c>
      <c r="AR1344" s="79">
        <v>0</v>
      </c>
      <c r="AS1344" s="79"/>
      <c r="AT1344" s="79"/>
      <c r="AU1344" s="79"/>
      <c r="AV1344" s="79"/>
      <c r="AW1344" s="79"/>
      <c r="AX1344" s="79"/>
      <c r="AY1344" s="79"/>
      <c r="AZ1344" s="79"/>
      <c r="BA1344">
        <v>12</v>
      </c>
      <c r="BB1344" s="78" t="str">
        <f>REPLACE(INDEX(GroupVertices[Group], MATCH(Edges[[#This Row],[Vertex 1]],GroupVertices[Vertex],0)),1,1,"")</f>
        <v>6</v>
      </c>
      <c r="BC1344" s="78" t="str">
        <f>REPLACE(INDEX(GroupVertices[Group], MATCH(Edges[[#This Row],[Vertex 2]],GroupVertices[Vertex],0)),1,1,"")</f>
        <v>6</v>
      </c>
      <c r="BD1344" s="48">
        <v>0</v>
      </c>
      <c r="BE1344" s="49">
        <v>0</v>
      </c>
      <c r="BF1344" s="48">
        <v>0</v>
      </c>
      <c r="BG1344" s="49">
        <v>0</v>
      </c>
      <c r="BH1344" s="48">
        <v>0</v>
      </c>
      <c r="BI1344" s="49">
        <v>0</v>
      </c>
      <c r="BJ1344" s="48">
        <v>14</v>
      </c>
      <c r="BK1344" s="49">
        <v>100</v>
      </c>
      <c r="BL1344" s="48">
        <v>14</v>
      </c>
    </row>
    <row r="1345" spans="1:64" x14ac:dyDescent="0.25">
      <c r="A1345" s="64" t="s">
        <v>743</v>
      </c>
      <c r="B1345" s="64" t="s">
        <v>740</v>
      </c>
      <c r="C1345" s="65" t="s">
        <v>15848</v>
      </c>
      <c r="D1345" s="66">
        <v>8.5</v>
      </c>
      <c r="E1345" s="67" t="s">
        <v>136</v>
      </c>
      <c r="F1345" s="68">
        <v>16.928571428571427</v>
      </c>
      <c r="G1345" s="65"/>
      <c r="H1345" s="69"/>
      <c r="I1345" s="70"/>
      <c r="J1345" s="70"/>
      <c r="K1345" s="34" t="s">
        <v>65</v>
      </c>
      <c r="L1345" s="77">
        <v>1345</v>
      </c>
      <c r="M1345" s="77"/>
      <c r="N1345" s="72"/>
      <c r="O1345" s="79" t="s">
        <v>999</v>
      </c>
      <c r="P1345" s="81">
        <v>43171.654328703706</v>
      </c>
      <c r="Q1345" s="79" t="s">
        <v>1316</v>
      </c>
      <c r="R1345" s="83" t="s">
        <v>2180</v>
      </c>
      <c r="S1345" s="79" t="s">
        <v>2508</v>
      </c>
      <c r="T1345" s="79" t="s">
        <v>2821</v>
      </c>
      <c r="U1345" s="79"/>
      <c r="V1345" s="83" t="s">
        <v>3855</v>
      </c>
      <c r="W1345" s="81">
        <v>43171.654328703706</v>
      </c>
      <c r="X1345" s="83" t="s">
        <v>4727</v>
      </c>
      <c r="Y1345" s="79"/>
      <c r="Z1345" s="79"/>
      <c r="AA1345" s="85" t="s">
        <v>5935</v>
      </c>
      <c r="AB1345" s="79"/>
      <c r="AC1345" s="79" t="b">
        <v>0</v>
      </c>
      <c r="AD1345" s="79">
        <v>0</v>
      </c>
      <c r="AE1345" s="85" t="s">
        <v>6296</v>
      </c>
      <c r="AF1345" s="79" t="b">
        <v>0</v>
      </c>
      <c r="AG1345" s="79" t="s">
        <v>6304</v>
      </c>
      <c r="AH1345" s="79"/>
      <c r="AI1345" s="85" t="s">
        <v>6296</v>
      </c>
      <c r="AJ1345" s="79" t="b">
        <v>0</v>
      </c>
      <c r="AK1345" s="79">
        <v>6</v>
      </c>
      <c r="AL1345" s="85" t="s">
        <v>6282</v>
      </c>
      <c r="AM1345" s="79" t="s">
        <v>6331</v>
      </c>
      <c r="AN1345" s="79" t="b">
        <v>0</v>
      </c>
      <c r="AO1345" s="85" t="s">
        <v>6282</v>
      </c>
      <c r="AP1345" s="79" t="s">
        <v>176</v>
      </c>
      <c r="AQ1345" s="79">
        <v>0</v>
      </c>
      <c r="AR1345" s="79">
        <v>0</v>
      </c>
      <c r="AS1345" s="79"/>
      <c r="AT1345" s="79"/>
      <c r="AU1345" s="79"/>
      <c r="AV1345" s="79"/>
      <c r="AW1345" s="79"/>
      <c r="AX1345" s="79"/>
      <c r="AY1345" s="79"/>
      <c r="AZ1345" s="79"/>
      <c r="BA1345">
        <v>12</v>
      </c>
      <c r="BB1345" s="78" t="str">
        <f>REPLACE(INDEX(GroupVertices[Group], MATCH(Edges[[#This Row],[Vertex 1]],GroupVertices[Vertex],0)),1,1,"")</f>
        <v>6</v>
      </c>
      <c r="BC1345" s="78" t="str">
        <f>REPLACE(INDEX(GroupVertices[Group], MATCH(Edges[[#This Row],[Vertex 2]],GroupVertices[Vertex],0)),1,1,"")</f>
        <v>6</v>
      </c>
      <c r="BD1345" s="48">
        <v>2</v>
      </c>
      <c r="BE1345" s="49">
        <v>14.285714285714286</v>
      </c>
      <c r="BF1345" s="48">
        <v>1</v>
      </c>
      <c r="BG1345" s="49">
        <v>7.1428571428571432</v>
      </c>
      <c r="BH1345" s="48">
        <v>0</v>
      </c>
      <c r="BI1345" s="49">
        <v>0</v>
      </c>
      <c r="BJ1345" s="48">
        <v>11</v>
      </c>
      <c r="BK1345" s="49">
        <v>78.571428571428569</v>
      </c>
      <c r="BL1345" s="48">
        <v>14</v>
      </c>
    </row>
    <row r="1346" spans="1:64" x14ac:dyDescent="0.25">
      <c r="A1346" s="64" t="s">
        <v>743</v>
      </c>
      <c r="B1346" s="64" t="s">
        <v>740</v>
      </c>
      <c r="C1346" s="65" t="s">
        <v>15848</v>
      </c>
      <c r="D1346" s="66">
        <v>8.5</v>
      </c>
      <c r="E1346" s="67" t="s">
        <v>136</v>
      </c>
      <c r="F1346" s="68">
        <v>16.928571428571427</v>
      </c>
      <c r="G1346" s="65"/>
      <c r="H1346" s="69"/>
      <c r="I1346" s="70"/>
      <c r="J1346" s="70"/>
      <c r="K1346" s="34" t="s">
        <v>65</v>
      </c>
      <c r="L1346" s="77">
        <v>1346</v>
      </c>
      <c r="M1346" s="77"/>
      <c r="N1346" s="72"/>
      <c r="O1346" s="79" t="s">
        <v>999</v>
      </c>
      <c r="P1346" s="81">
        <v>43171.654432870368</v>
      </c>
      <c r="Q1346" s="79" t="s">
        <v>1696</v>
      </c>
      <c r="R1346" s="79"/>
      <c r="S1346" s="79"/>
      <c r="T1346" s="79" t="s">
        <v>3004</v>
      </c>
      <c r="U1346" s="79"/>
      <c r="V1346" s="83" t="s">
        <v>3855</v>
      </c>
      <c r="W1346" s="81">
        <v>43171.654432870368</v>
      </c>
      <c r="X1346" s="83" t="s">
        <v>4728</v>
      </c>
      <c r="Y1346" s="79"/>
      <c r="Z1346" s="79"/>
      <c r="AA1346" s="85" t="s">
        <v>5936</v>
      </c>
      <c r="AB1346" s="79"/>
      <c r="AC1346" s="79" t="b">
        <v>0</v>
      </c>
      <c r="AD1346" s="79">
        <v>0</v>
      </c>
      <c r="AE1346" s="85" t="s">
        <v>6296</v>
      </c>
      <c r="AF1346" s="79" t="b">
        <v>0</v>
      </c>
      <c r="AG1346" s="79" t="s">
        <v>6304</v>
      </c>
      <c r="AH1346" s="79"/>
      <c r="AI1346" s="85" t="s">
        <v>6296</v>
      </c>
      <c r="AJ1346" s="79" t="b">
        <v>0</v>
      </c>
      <c r="AK1346" s="79">
        <v>6</v>
      </c>
      <c r="AL1346" s="85" t="s">
        <v>6121</v>
      </c>
      <c r="AM1346" s="79" t="s">
        <v>6331</v>
      </c>
      <c r="AN1346" s="79" t="b">
        <v>0</v>
      </c>
      <c r="AO1346" s="85" t="s">
        <v>6121</v>
      </c>
      <c r="AP1346" s="79" t="s">
        <v>176</v>
      </c>
      <c r="AQ1346" s="79">
        <v>0</v>
      </c>
      <c r="AR1346" s="79">
        <v>0</v>
      </c>
      <c r="AS1346" s="79"/>
      <c r="AT1346" s="79"/>
      <c r="AU1346" s="79"/>
      <c r="AV1346" s="79"/>
      <c r="AW1346" s="79"/>
      <c r="AX1346" s="79"/>
      <c r="AY1346" s="79"/>
      <c r="AZ1346" s="79"/>
      <c r="BA1346">
        <v>12</v>
      </c>
      <c r="BB1346" s="78" t="str">
        <f>REPLACE(INDEX(GroupVertices[Group], MATCH(Edges[[#This Row],[Vertex 1]],GroupVertices[Vertex],0)),1,1,"")</f>
        <v>6</v>
      </c>
      <c r="BC1346" s="78" t="str">
        <f>REPLACE(INDEX(GroupVertices[Group], MATCH(Edges[[#This Row],[Vertex 2]],GroupVertices[Vertex],0)),1,1,"")</f>
        <v>6</v>
      </c>
      <c r="BD1346" s="48"/>
      <c r="BE1346" s="49"/>
      <c r="BF1346" s="48"/>
      <c r="BG1346" s="49"/>
      <c r="BH1346" s="48"/>
      <c r="BI1346" s="49"/>
      <c r="BJ1346" s="48"/>
      <c r="BK1346" s="49"/>
      <c r="BL1346" s="48"/>
    </row>
    <row r="1347" spans="1:64" x14ac:dyDescent="0.25">
      <c r="A1347" s="64" t="s">
        <v>743</v>
      </c>
      <c r="B1347" s="64" t="s">
        <v>363</v>
      </c>
      <c r="C1347" s="65" t="s">
        <v>15839</v>
      </c>
      <c r="D1347" s="66">
        <v>3</v>
      </c>
      <c r="E1347" s="67" t="s">
        <v>132</v>
      </c>
      <c r="F1347" s="68">
        <v>35</v>
      </c>
      <c r="G1347" s="65"/>
      <c r="H1347" s="69"/>
      <c r="I1347" s="70"/>
      <c r="J1347" s="70"/>
      <c r="K1347" s="34" t="s">
        <v>65</v>
      </c>
      <c r="L1347" s="77">
        <v>1347</v>
      </c>
      <c r="M1347" s="77"/>
      <c r="N1347" s="72"/>
      <c r="O1347" s="79" t="s">
        <v>999</v>
      </c>
      <c r="P1347" s="81">
        <v>43171.654432870368</v>
      </c>
      <c r="Q1347" s="79" t="s">
        <v>1696</v>
      </c>
      <c r="R1347" s="79"/>
      <c r="S1347" s="79"/>
      <c r="T1347" s="79" t="s">
        <v>3004</v>
      </c>
      <c r="U1347" s="79"/>
      <c r="V1347" s="83" t="s">
        <v>3855</v>
      </c>
      <c r="W1347" s="81">
        <v>43171.654432870368</v>
      </c>
      <c r="X1347" s="83" t="s">
        <v>4728</v>
      </c>
      <c r="Y1347" s="79"/>
      <c r="Z1347" s="79"/>
      <c r="AA1347" s="85" t="s">
        <v>5936</v>
      </c>
      <c r="AB1347" s="79"/>
      <c r="AC1347" s="79" t="b">
        <v>0</v>
      </c>
      <c r="AD1347" s="79">
        <v>0</v>
      </c>
      <c r="AE1347" s="85" t="s">
        <v>6296</v>
      </c>
      <c r="AF1347" s="79" t="b">
        <v>0</v>
      </c>
      <c r="AG1347" s="79" t="s">
        <v>6304</v>
      </c>
      <c r="AH1347" s="79"/>
      <c r="AI1347" s="85" t="s">
        <v>6296</v>
      </c>
      <c r="AJ1347" s="79" t="b">
        <v>0</v>
      </c>
      <c r="AK1347" s="79">
        <v>6</v>
      </c>
      <c r="AL1347" s="85" t="s">
        <v>6121</v>
      </c>
      <c r="AM1347" s="79" t="s">
        <v>6331</v>
      </c>
      <c r="AN1347" s="79" t="b">
        <v>0</v>
      </c>
      <c r="AO1347" s="85" t="s">
        <v>6121</v>
      </c>
      <c r="AP1347" s="79" t="s">
        <v>176</v>
      </c>
      <c r="AQ1347" s="79">
        <v>0</v>
      </c>
      <c r="AR1347" s="79">
        <v>0</v>
      </c>
      <c r="AS1347" s="79"/>
      <c r="AT1347" s="79"/>
      <c r="AU1347" s="79"/>
      <c r="AV1347" s="79"/>
      <c r="AW1347" s="79"/>
      <c r="AX1347" s="79"/>
      <c r="AY1347" s="79"/>
      <c r="AZ1347" s="79"/>
      <c r="BA1347">
        <v>1</v>
      </c>
      <c r="BB1347" s="78" t="str">
        <f>REPLACE(INDEX(GroupVertices[Group], MATCH(Edges[[#This Row],[Vertex 1]],GroupVertices[Vertex],0)),1,1,"")</f>
        <v>6</v>
      </c>
      <c r="BC1347" s="78" t="str">
        <f>REPLACE(INDEX(GroupVertices[Group], MATCH(Edges[[#This Row],[Vertex 2]],GroupVertices[Vertex],0)),1,1,"")</f>
        <v>6</v>
      </c>
      <c r="BD1347" s="48">
        <v>0</v>
      </c>
      <c r="BE1347" s="49">
        <v>0</v>
      </c>
      <c r="BF1347" s="48">
        <v>1</v>
      </c>
      <c r="BG1347" s="49">
        <v>5.882352941176471</v>
      </c>
      <c r="BH1347" s="48">
        <v>0</v>
      </c>
      <c r="BI1347" s="49">
        <v>0</v>
      </c>
      <c r="BJ1347" s="48">
        <v>16</v>
      </c>
      <c r="BK1347" s="49">
        <v>94.117647058823536</v>
      </c>
      <c r="BL1347" s="48">
        <v>17</v>
      </c>
    </row>
    <row r="1348" spans="1:64" x14ac:dyDescent="0.25">
      <c r="A1348" s="64" t="s">
        <v>743</v>
      </c>
      <c r="B1348" s="64" t="s">
        <v>740</v>
      </c>
      <c r="C1348" s="65" t="s">
        <v>15848</v>
      </c>
      <c r="D1348" s="66">
        <v>8.5</v>
      </c>
      <c r="E1348" s="67" t="s">
        <v>136</v>
      </c>
      <c r="F1348" s="68">
        <v>16.928571428571427</v>
      </c>
      <c r="G1348" s="65"/>
      <c r="H1348" s="69"/>
      <c r="I1348" s="70"/>
      <c r="J1348" s="70"/>
      <c r="K1348" s="34" t="s">
        <v>65</v>
      </c>
      <c r="L1348" s="77">
        <v>1348</v>
      </c>
      <c r="M1348" s="77"/>
      <c r="N1348" s="72"/>
      <c r="O1348" s="79" t="s">
        <v>999</v>
      </c>
      <c r="P1348" s="81">
        <v>43171.657013888886</v>
      </c>
      <c r="Q1348" s="79" t="s">
        <v>1244</v>
      </c>
      <c r="R1348" s="83" t="s">
        <v>2133</v>
      </c>
      <c r="S1348" s="79" t="s">
        <v>2508</v>
      </c>
      <c r="T1348" s="79" t="s">
        <v>2783</v>
      </c>
      <c r="U1348" s="79"/>
      <c r="V1348" s="83" t="s">
        <v>3855</v>
      </c>
      <c r="W1348" s="81">
        <v>43171.657013888886</v>
      </c>
      <c r="X1348" s="83" t="s">
        <v>4729</v>
      </c>
      <c r="Y1348" s="79"/>
      <c r="Z1348" s="79"/>
      <c r="AA1348" s="85" t="s">
        <v>5937</v>
      </c>
      <c r="AB1348" s="79"/>
      <c r="AC1348" s="79" t="b">
        <v>0</v>
      </c>
      <c r="AD1348" s="79">
        <v>0</v>
      </c>
      <c r="AE1348" s="85" t="s">
        <v>6296</v>
      </c>
      <c r="AF1348" s="79" t="b">
        <v>0</v>
      </c>
      <c r="AG1348" s="79" t="s">
        <v>6311</v>
      </c>
      <c r="AH1348" s="79"/>
      <c r="AI1348" s="85" t="s">
        <v>6296</v>
      </c>
      <c r="AJ1348" s="79" t="b">
        <v>0</v>
      </c>
      <c r="AK1348" s="79">
        <v>12</v>
      </c>
      <c r="AL1348" s="85" t="s">
        <v>6281</v>
      </c>
      <c r="AM1348" s="79" t="s">
        <v>6331</v>
      </c>
      <c r="AN1348" s="79" t="b">
        <v>0</v>
      </c>
      <c r="AO1348" s="85" t="s">
        <v>6281</v>
      </c>
      <c r="AP1348" s="79" t="s">
        <v>176</v>
      </c>
      <c r="AQ1348" s="79">
        <v>0</v>
      </c>
      <c r="AR1348" s="79">
        <v>0</v>
      </c>
      <c r="AS1348" s="79"/>
      <c r="AT1348" s="79"/>
      <c r="AU1348" s="79"/>
      <c r="AV1348" s="79"/>
      <c r="AW1348" s="79"/>
      <c r="AX1348" s="79"/>
      <c r="AY1348" s="79"/>
      <c r="AZ1348" s="79"/>
      <c r="BA1348">
        <v>12</v>
      </c>
      <c r="BB1348" s="78" t="str">
        <f>REPLACE(INDEX(GroupVertices[Group], MATCH(Edges[[#This Row],[Vertex 1]],GroupVertices[Vertex],0)),1,1,"")</f>
        <v>6</v>
      </c>
      <c r="BC1348" s="78" t="str">
        <f>REPLACE(INDEX(GroupVertices[Group], MATCH(Edges[[#This Row],[Vertex 2]],GroupVertices[Vertex],0)),1,1,"")</f>
        <v>6</v>
      </c>
      <c r="BD1348" s="48">
        <v>1</v>
      </c>
      <c r="BE1348" s="49">
        <v>9.0909090909090917</v>
      </c>
      <c r="BF1348" s="48">
        <v>0</v>
      </c>
      <c r="BG1348" s="49">
        <v>0</v>
      </c>
      <c r="BH1348" s="48">
        <v>0</v>
      </c>
      <c r="BI1348" s="49">
        <v>0</v>
      </c>
      <c r="BJ1348" s="48">
        <v>10</v>
      </c>
      <c r="BK1348" s="49">
        <v>90.909090909090907</v>
      </c>
      <c r="BL1348" s="48">
        <v>11</v>
      </c>
    </row>
    <row r="1349" spans="1:64" x14ac:dyDescent="0.25">
      <c r="A1349" s="64" t="s">
        <v>743</v>
      </c>
      <c r="B1349" s="64" t="s">
        <v>740</v>
      </c>
      <c r="C1349" s="65" t="s">
        <v>15848</v>
      </c>
      <c r="D1349" s="66">
        <v>8.5</v>
      </c>
      <c r="E1349" s="67" t="s">
        <v>136</v>
      </c>
      <c r="F1349" s="68">
        <v>16.928571428571427</v>
      </c>
      <c r="G1349" s="65"/>
      <c r="H1349" s="69"/>
      <c r="I1349" s="70"/>
      <c r="J1349" s="70"/>
      <c r="K1349" s="34" t="s">
        <v>65</v>
      </c>
      <c r="L1349" s="77">
        <v>1349</v>
      </c>
      <c r="M1349" s="77"/>
      <c r="N1349" s="72"/>
      <c r="O1349" s="79" t="s">
        <v>999</v>
      </c>
      <c r="P1349" s="81">
        <v>43171.657592592594</v>
      </c>
      <c r="Q1349" s="79" t="s">
        <v>1697</v>
      </c>
      <c r="R1349" s="83" t="s">
        <v>2376</v>
      </c>
      <c r="S1349" s="79" t="s">
        <v>2508</v>
      </c>
      <c r="T1349" s="79" t="s">
        <v>3005</v>
      </c>
      <c r="U1349" s="79"/>
      <c r="V1349" s="83" t="s">
        <v>3855</v>
      </c>
      <c r="W1349" s="81">
        <v>43171.657592592594</v>
      </c>
      <c r="X1349" s="83" t="s">
        <v>4730</v>
      </c>
      <c r="Y1349" s="79"/>
      <c r="Z1349" s="79"/>
      <c r="AA1349" s="85" t="s">
        <v>5938</v>
      </c>
      <c r="AB1349" s="79"/>
      <c r="AC1349" s="79" t="b">
        <v>0</v>
      </c>
      <c r="AD1349" s="79">
        <v>0</v>
      </c>
      <c r="AE1349" s="85" t="s">
        <v>6296</v>
      </c>
      <c r="AF1349" s="79" t="b">
        <v>0</v>
      </c>
      <c r="AG1349" s="79" t="s">
        <v>6304</v>
      </c>
      <c r="AH1349" s="79"/>
      <c r="AI1349" s="85" t="s">
        <v>6296</v>
      </c>
      <c r="AJ1349" s="79" t="b">
        <v>0</v>
      </c>
      <c r="AK1349" s="79">
        <v>20</v>
      </c>
      <c r="AL1349" s="85" t="s">
        <v>6283</v>
      </c>
      <c r="AM1349" s="79" t="s">
        <v>6331</v>
      </c>
      <c r="AN1349" s="79" t="b">
        <v>0</v>
      </c>
      <c r="AO1349" s="85" t="s">
        <v>6283</v>
      </c>
      <c r="AP1349" s="79" t="s">
        <v>176</v>
      </c>
      <c r="AQ1349" s="79">
        <v>0</v>
      </c>
      <c r="AR1349" s="79">
        <v>0</v>
      </c>
      <c r="AS1349" s="79"/>
      <c r="AT1349" s="79"/>
      <c r="AU1349" s="79"/>
      <c r="AV1349" s="79"/>
      <c r="AW1349" s="79"/>
      <c r="AX1349" s="79"/>
      <c r="AY1349" s="79"/>
      <c r="AZ1349" s="79"/>
      <c r="BA1349">
        <v>12</v>
      </c>
      <c r="BB1349" s="78" t="str">
        <f>REPLACE(INDEX(GroupVertices[Group], MATCH(Edges[[#This Row],[Vertex 1]],GroupVertices[Vertex],0)),1,1,"")</f>
        <v>6</v>
      </c>
      <c r="BC1349" s="78" t="str">
        <f>REPLACE(INDEX(GroupVertices[Group], MATCH(Edges[[#This Row],[Vertex 2]],GroupVertices[Vertex],0)),1,1,"")</f>
        <v>6</v>
      </c>
      <c r="BD1349" s="48">
        <v>1</v>
      </c>
      <c r="BE1349" s="49">
        <v>6.25</v>
      </c>
      <c r="BF1349" s="48">
        <v>0</v>
      </c>
      <c r="BG1349" s="49">
        <v>0</v>
      </c>
      <c r="BH1349" s="48">
        <v>0</v>
      </c>
      <c r="BI1349" s="49">
        <v>0</v>
      </c>
      <c r="BJ1349" s="48">
        <v>15</v>
      </c>
      <c r="BK1349" s="49">
        <v>93.75</v>
      </c>
      <c r="BL1349" s="48">
        <v>16</v>
      </c>
    </row>
    <row r="1350" spans="1:64" x14ac:dyDescent="0.25">
      <c r="A1350" s="64" t="s">
        <v>743</v>
      </c>
      <c r="B1350" s="64" t="s">
        <v>743</v>
      </c>
      <c r="C1350" s="65" t="s">
        <v>15840</v>
      </c>
      <c r="D1350" s="66">
        <v>3.5</v>
      </c>
      <c r="E1350" s="67" t="s">
        <v>136</v>
      </c>
      <c r="F1350" s="68">
        <v>33.357142857142854</v>
      </c>
      <c r="G1350" s="65"/>
      <c r="H1350" s="69"/>
      <c r="I1350" s="70"/>
      <c r="J1350" s="70"/>
      <c r="K1350" s="34" t="s">
        <v>65</v>
      </c>
      <c r="L1350" s="77">
        <v>1350</v>
      </c>
      <c r="M1350" s="77"/>
      <c r="N1350" s="72"/>
      <c r="O1350" s="79" t="s">
        <v>176</v>
      </c>
      <c r="P1350" s="81">
        <v>43171.687615740739</v>
      </c>
      <c r="Q1350" s="79" t="s">
        <v>1698</v>
      </c>
      <c r="R1350" s="83" t="s">
        <v>2377</v>
      </c>
      <c r="S1350" s="79" t="s">
        <v>2538</v>
      </c>
      <c r="T1350" s="79" t="s">
        <v>3006</v>
      </c>
      <c r="U1350" s="79"/>
      <c r="V1350" s="83" t="s">
        <v>3855</v>
      </c>
      <c r="W1350" s="81">
        <v>43171.687615740739</v>
      </c>
      <c r="X1350" s="83" t="s">
        <v>4731</v>
      </c>
      <c r="Y1350" s="79"/>
      <c r="Z1350" s="79"/>
      <c r="AA1350" s="85" t="s">
        <v>5939</v>
      </c>
      <c r="AB1350" s="79"/>
      <c r="AC1350" s="79" t="b">
        <v>0</v>
      </c>
      <c r="AD1350" s="79">
        <v>0</v>
      </c>
      <c r="AE1350" s="85" t="s">
        <v>6296</v>
      </c>
      <c r="AF1350" s="79" t="b">
        <v>0</v>
      </c>
      <c r="AG1350" s="79" t="s">
        <v>6304</v>
      </c>
      <c r="AH1350" s="79"/>
      <c r="AI1350" s="85" t="s">
        <v>6296</v>
      </c>
      <c r="AJ1350" s="79" t="b">
        <v>0</v>
      </c>
      <c r="AK1350" s="79">
        <v>0</v>
      </c>
      <c r="AL1350" s="85" t="s">
        <v>6296</v>
      </c>
      <c r="AM1350" s="79" t="s">
        <v>6362</v>
      </c>
      <c r="AN1350" s="79" t="b">
        <v>0</v>
      </c>
      <c r="AO1350" s="85" t="s">
        <v>5939</v>
      </c>
      <c r="AP1350" s="79" t="s">
        <v>176</v>
      </c>
      <c r="AQ1350" s="79">
        <v>0</v>
      </c>
      <c r="AR1350" s="79">
        <v>0</v>
      </c>
      <c r="AS1350" s="79"/>
      <c r="AT1350" s="79"/>
      <c r="AU1350" s="79"/>
      <c r="AV1350" s="79"/>
      <c r="AW1350" s="79"/>
      <c r="AX1350" s="79"/>
      <c r="AY1350" s="79"/>
      <c r="AZ1350" s="79"/>
      <c r="BA1350">
        <v>2</v>
      </c>
      <c r="BB1350" s="78" t="str">
        <f>REPLACE(INDEX(GroupVertices[Group], MATCH(Edges[[#This Row],[Vertex 1]],GroupVertices[Vertex],0)),1,1,"")</f>
        <v>6</v>
      </c>
      <c r="BC1350" s="78" t="str">
        <f>REPLACE(INDEX(GroupVertices[Group], MATCH(Edges[[#This Row],[Vertex 2]],GroupVertices[Vertex],0)),1,1,"")</f>
        <v>6</v>
      </c>
      <c r="BD1350" s="48">
        <v>0</v>
      </c>
      <c r="BE1350" s="49">
        <v>0</v>
      </c>
      <c r="BF1350" s="48">
        <v>0</v>
      </c>
      <c r="BG1350" s="49">
        <v>0</v>
      </c>
      <c r="BH1350" s="48">
        <v>0</v>
      </c>
      <c r="BI1350" s="49">
        <v>0</v>
      </c>
      <c r="BJ1350" s="48">
        <v>13</v>
      </c>
      <c r="BK1350" s="49">
        <v>100</v>
      </c>
      <c r="BL1350" s="48">
        <v>13</v>
      </c>
    </row>
    <row r="1351" spans="1:64" x14ac:dyDescent="0.25">
      <c r="A1351" s="64" t="s">
        <v>743</v>
      </c>
      <c r="B1351" s="64" t="s">
        <v>743</v>
      </c>
      <c r="C1351" s="65" t="s">
        <v>15840</v>
      </c>
      <c r="D1351" s="66">
        <v>3.5</v>
      </c>
      <c r="E1351" s="67" t="s">
        <v>136</v>
      </c>
      <c r="F1351" s="68">
        <v>33.357142857142854</v>
      </c>
      <c r="G1351" s="65"/>
      <c r="H1351" s="69"/>
      <c r="I1351" s="70"/>
      <c r="J1351" s="70"/>
      <c r="K1351" s="34" t="s">
        <v>65</v>
      </c>
      <c r="L1351" s="77">
        <v>1351</v>
      </c>
      <c r="M1351" s="77"/>
      <c r="N1351" s="72"/>
      <c r="O1351" s="79" t="s">
        <v>176</v>
      </c>
      <c r="P1351" s="81">
        <v>43175.645868055559</v>
      </c>
      <c r="Q1351" s="79" t="s">
        <v>1699</v>
      </c>
      <c r="R1351" s="79" t="s">
        <v>2378</v>
      </c>
      <c r="S1351" s="79" t="s">
        <v>2637</v>
      </c>
      <c r="T1351" s="79" t="s">
        <v>2731</v>
      </c>
      <c r="U1351" s="79"/>
      <c r="V1351" s="83" t="s">
        <v>3855</v>
      </c>
      <c r="W1351" s="81">
        <v>43175.645868055559</v>
      </c>
      <c r="X1351" s="83" t="s">
        <v>4732</v>
      </c>
      <c r="Y1351" s="79"/>
      <c r="Z1351" s="79"/>
      <c r="AA1351" s="85" t="s">
        <v>5940</v>
      </c>
      <c r="AB1351" s="79"/>
      <c r="AC1351" s="79" t="b">
        <v>0</v>
      </c>
      <c r="AD1351" s="79">
        <v>1</v>
      </c>
      <c r="AE1351" s="85" t="s">
        <v>6296</v>
      </c>
      <c r="AF1351" s="79" t="b">
        <v>0</v>
      </c>
      <c r="AG1351" s="79" t="s">
        <v>6304</v>
      </c>
      <c r="AH1351" s="79"/>
      <c r="AI1351" s="85" t="s">
        <v>6296</v>
      </c>
      <c r="AJ1351" s="79" t="b">
        <v>0</v>
      </c>
      <c r="AK1351" s="79">
        <v>1</v>
      </c>
      <c r="AL1351" s="85" t="s">
        <v>6296</v>
      </c>
      <c r="AM1351" s="79" t="s">
        <v>6362</v>
      </c>
      <c r="AN1351" s="79" t="b">
        <v>0</v>
      </c>
      <c r="AO1351" s="85" t="s">
        <v>5940</v>
      </c>
      <c r="AP1351" s="79" t="s">
        <v>176</v>
      </c>
      <c r="AQ1351" s="79">
        <v>0</v>
      </c>
      <c r="AR1351" s="79">
        <v>0</v>
      </c>
      <c r="AS1351" s="79"/>
      <c r="AT1351" s="79"/>
      <c r="AU1351" s="79"/>
      <c r="AV1351" s="79"/>
      <c r="AW1351" s="79"/>
      <c r="AX1351" s="79"/>
      <c r="AY1351" s="79"/>
      <c r="AZ1351" s="79"/>
      <c r="BA1351">
        <v>2</v>
      </c>
      <c r="BB1351" s="78" t="str">
        <f>REPLACE(INDEX(GroupVertices[Group], MATCH(Edges[[#This Row],[Vertex 1]],GroupVertices[Vertex],0)),1,1,"")</f>
        <v>6</v>
      </c>
      <c r="BC1351" s="78" t="str">
        <f>REPLACE(INDEX(GroupVertices[Group], MATCH(Edges[[#This Row],[Vertex 2]],GroupVertices[Vertex],0)),1,1,"")</f>
        <v>6</v>
      </c>
      <c r="BD1351" s="48">
        <v>1</v>
      </c>
      <c r="BE1351" s="49">
        <v>9.0909090909090917</v>
      </c>
      <c r="BF1351" s="48">
        <v>0</v>
      </c>
      <c r="BG1351" s="49">
        <v>0</v>
      </c>
      <c r="BH1351" s="48">
        <v>0</v>
      </c>
      <c r="BI1351" s="49">
        <v>0</v>
      </c>
      <c r="BJ1351" s="48">
        <v>10</v>
      </c>
      <c r="BK1351" s="49">
        <v>90.909090909090907</v>
      </c>
      <c r="BL1351" s="48">
        <v>11</v>
      </c>
    </row>
    <row r="1352" spans="1:64" x14ac:dyDescent="0.25">
      <c r="A1352" s="64" t="s">
        <v>743</v>
      </c>
      <c r="B1352" s="64" t="s">
        <v>740</v>
      </c>
      <c r="C1352" s="65" t="s">
        <v>15848</v>
      </c>
      <c r="D1352" s="66">
        <v>8.5</v>
      </c>
      <c r="E1352" s="67" t="s">
        <v>136</v>
      </c>
      <c r="F1352" s="68">
        <v>16.928571428571427</v>
      </c>
      <c r="G1352" s="65"/>
      <c r="H1352" s="69"/>
      <c r="I1352" s="70"/>
      <c r="J1352" s="70"/>
      <c r="K1352" s="34" t="s">
        <v>65</v>
      </c>
      <c r="L1352" s="77">
        <v>1352</v>
      </c>
      <c r="M1352" s="77"/>
      <c r="N1352" s="72"/>
      <c r="O1352" s="79" t="s">
        <v>999</v>
      </c>
      <c r="P1352" s="81">
        <v>43178.633784722224</v>
      </c>
      <c r="Q1352" s="79" t="s">
        <v>1700</v>
      </c>
      <c r="R1352" s="79"/>
      <c r="S1352" s="79"/>
      <c r="T1352" s="79"/>
      <c r="U1352" s="79"/>
      <c r="V1352" s="83" t="s">
        <v>3855</v>
      </c>
      <c r="W1352" s="81">
        <v>43178.633784722224</v>
      </c>
      <c r="X1352" s="83" t="s">
        <v>4733</v>
      </c>
      <c r="Y1352" s="79"/>
      <c r="Z1352" s="79"/>
      <c r="AA1352" s="85" t="s">
        <v>5941</v>
      </c>
      <c r="AB1352" s="79"/>
      <c r="AC1352" s="79" t="b">
        <v>0</v>
      </c>
      <c r="AD1352" s="79">
        <v>0</v>
      </c>
      <c r="AE1352" s="85" t="s">
        <v>6296</v>
      </c>
      <c r="AF1352" s="79" t="b">
        <v>1</v>
      </c>
      <c r="AG1352" s="79" t="s">
        <v>6304</v>
      </c>
      <c r="AH1352" s="79"/>
      <c r="AI1352" s="85" t="s">
        <v>6327</v>
      </c>
      <c r="AJ1352" s="79" t="b">
        <v>0</v>
      </c>
      <c r="AK1352" s="79">
        <v>6</v>
      </c>
      <c r="AL1352" s="85" t="s">
        <v>6247</v>
      </c>
      <c r="AM1352" s="79" t="s">
        <v>6331</v>
      </c>
      <c r="AN1352" s="79" t="b">
        <v>0</v>
      </c>
      <c r="AO1352" s="85" t="s">
        <v>6247</v>
      </c>
      <c r="AP1352" s="79" t="s">
        <v>176</v>
      </c>
      <c r="AQ1352" s="79">
        <v>0</v>
      </c>
      <c r="AR1352" s="79">
        <v>0</v>
      </c>
      <c r="AS1352" s="79"/>
      <c r="AT1352" s="79"/>
      <c r="AU1352" s="79"/>
      <c r="AV1352" s="79"/>
      <c r="AW1352" s="79"/>
      <c r="AX1352" s="79"/>
      <c r="AY1352" s="79"/>
      <c r="AZ1352" s="79"/>
      <c r="BA1352">
        <v>12</v>
      </c>
      <c r="BB1352" s="78" t="str">
        <f>REPLACE(INDEX(GroupVertices[Group], MATCH(Edges[[#This Row],[Vertex 1]],GroupVertices[Vertex],0)),1,1,"")</f>
        <v>6</v>
      </c>
      <c r="BC1352" s="78" t="str">
        <f>REPLACE(INDEX(GroupVertices[Group], MATCH(Edges[[#This Row],[Vertex 2]],GroupVertices[Vertex],0)),1,1,"")</f>
        <v>6</v>
      </c>
      <c r="BD1352" s="48"/>
      <c r="BE1352" s="49"/>
      <c r="BF1352" s="48"/>
      <c r="BG1352" s="49"/>
      <c r="BH1352" s="48"/>
      <c r="BI1352" s="49"/>
      <c r="BJ1352" s="48"/>
      <c r="BK1352" s="49"/>
      <c r="BL1352" s="48"/>
    </row>
    <row r="1353" spans="1:64" x14ac:dyDescent="0.25">
      <c r="A1353" s="64" t="s">
        <v>743</v>
      </c>
      <c r="B1353" s="64" t="s">
        <v>763</v>
      </c>
      <c r="C1353" s="65" t="s">
        <v>15839</v>
      </c>
      <c r="D1353" s="66">
        <v>3</v>
      </c>
      <c r="E1353" s="67" t="s">
        <v>132</v>
      </c>
      <c r="F1353" s="68">
        <v>35</v>
      </c>
      <c r="G1353" s="65"/>
      <c r="H1353" s="69"/>
      <c r="I1353" s="70"/>
      <c r="J1353" s="70"/>
      <c r="K1353" s="34" t="s">
        <v>65</v>
      </c>
      <c r="L1353" s="77">
        <v>1353</v>
      </c>
      <c r="M1353" s="77"/>
      <c r="N1353" s="72"/>
      <c r="O1353" s="79" t="s">
        <v>999</v>
      </c>
      <c r="P1353" s="81">
        <v>43178.633784722224</v>
      </c>
      <c r="Q1353" s="79" t="s">
        <v>1700</v>
      </c>
      <c r="R1353" s="79"/>
      <c r="S1353" s="79"/>
      <c r="T1353" s="79"/>
      <c r="U1353" s="79"/>
      <c r="V1353" s="83" t="s">
        <v>3855</v>
      </c>
      <c r="W1353" s="81">
        <v>43178.633784722224</v>
      </c>
      <c r="X1353" s="83" t="s">
        <v>4733</v>
      </c>
      <c r="Y1353" s="79"/>
      <c r="Z1353" s="79"/>
      <c r="AA1353" s="85" t="s">
        <v>5941</v>
      </c>
      <c r="AB1353" s="79"/>
      <c r="AC1353" s="79" t="b">
        <v>0</v>
      </c>
      <c r="AD1353" s="79">
        <v>0</v>
      </c>
      <c r="AE1353" s="85" t="s">
        <v>6296</v>
      </c>
      <c r="AF1353" s="79" t="b">
        <v>1</v>
      </c>
      <c r="AG1353" s="79" t="s">
        <v>6304</v>
      </c>
      <c r="AH1353" s="79"/>
      <c r="AI1353" s="85" t="s">
        <v>6327</v>
      </c>
      <c r="AJ1353" s="79" t="b">
        <v>0</v>
      </c>
      <c r="AK1353" s="79">
        <v>6</v>
      </c>
      <c r="AL1353" s="85" t="s">
        <v>6247</v>
      </c>
      <c r="AM1353" s="79" t="s">
        <v>6331</v>
      </c>
      <c r="AN1353" s="79" t="b">
        <v>0</v>
      </c>
      <c r="AO1353" s="85" t="s">
        <v>6247</v>
      </c>
      <c r="AP1353" s="79" t="s">
        <v>176</v>
      </c>
      <c r="AQ1353" s="79">
        <v>0</v>
      </c>
      <c r="AR1353" s="79">
        <v>0</v>
      </c>
      <c r="AS1353" s="79"/>
      <c r="AT1353" s="79"/>
      <c r="AU1353" s="79"/>
      <c r="AV1353" s="79"/>
      <c r="AW1353" s="79"/>
      <c r="AX1353" s="79"/>
      <c r="AY1353" s="79"/>
      <c r="AZ1353" s="79"/>
      <c r="BA1353">
        <v>1</v>
      </c>
      <c r="BB1353" s="78" t="str">
        <f>REPLACE(INDEX(GroupVertices[Group], MATCH(Edges[[#This Row],[Vertex 1]],GroupVertices[Vertex],0)),1,1,"")</f>
        <v>6</v>
      </c>
      <c r="BC1353" s="78" t="str">
        <f>REPLACE(INDEX(GroupVertices[Group], MATCH(Edges[[#This Row],[Vertex 2]],GroupVertices[Vertex],0)),1,1,"")</f>
        <v>6</v>
      </c>
      <c r="BD1353" s="48"/>
      <c r="BE1353" s="49"/>
      <c r="BF1353" s="48"/>
      <c r="BG1353" s="49"/>
      <c r="BH1353" s="48"/>
      <c r="BI1353" s="49"/>
      <c r="BJ1353" s="48"/>
      <c r="BK1353" s="49"/>
      <c r="BL1353" s="48"/>
    </row>
    <row r="1354" spans="1:64" x14ac:dyDescent="0.25">
      <c r="A1354" s="64" t="s">
        <v>743</v>
      </c>
      <c r="B1354" s="64" t="s">
        <v>774</v>
      </c>
      <c r="C1354" s="65" t="s">
        <v>15839</v>
      </c>
      <c r="D1354" s="66">
        <v>3</v>
      </c>
      <c r="E1354" s="67" t="s">
        <v>132</v>
      </c>
      <c r="F1354" s="68">
        <v>35</v>
      </c>
      <c r="G1354" s="65"/>
      <c r="H1354" s="69"/>
      <c r="I1354" s="70"/>
      <c r="J1354" s="70"/>
      <c r="K1354" s="34" t="s">
        <v>65</v>
      </c>
      <c r="L1354" s="77">
        <v>1354</v>
      </c>
      <c r="M1354" s="77"/>
      <c r="N1354" s="72"/>
      <c r="O1354" s="79" t="s">
        <v>999</v>
      </c>
      <c r="P1354" s="81">
        <v>43178.633784722224</v>
      </c>
      <c r="Q1354" s="79" t="s">
        <v>1700</v>
      </c>
      <c r="R1354" s="79"/>
      <c r="S1354" s="79"/>
      <c r="T1354" s="79"/>
      <c r="U1354" s="79"/>
      <c r="V1354" s="83" t="s">
        <v>3855</v>
      </c>
      <c r="W1354" s="81">
        <v>43178.633784722224</v>
      </c>
      <c r="X1354" s="83" t="s">
        <v>4733</v>
      </c>
      <c r="Y1354" s="79"/>
      <c r="Z1354" s="79"/>
      <c r="AA1354" s="85" t="s">
        <v>5941</v>
      </c>
      <c r="AB1354" s="79"/>
      <c r="AC1354" s="79" t="b">
        <v>0</v>
      </c>
      <c r="AD1354" s="79">
        <v>0</v>
      </c>
      <c r="AE1354" s="85" t="s">
        <v>6296</v>
      </c>
      <c r="AF1354" s="79" t="b">
        <v>1</v>
      </c>
      <c r="AG1354" s="79" t="s">
        <v>6304</v>
      </c>
      <c r="AH1354" s="79"/>
      <c r="AI1354" s="85" t="s">
        <v>6327</v>
      </c>
      <c r="AJ1354" s="79" t="b">
        <v>0</v>
      </c>
      <c r="AK1354" s="79">
        <v>6</v>
      </c>
      <c r="AL1354" s="85" t="s">
        <v>6247</v>
      </c>
      <c r="AM1354" s="79" t="s">
        <v>6331</v>
      </c>
      <c r="AN1354" s="79" t="b">
        <v>0</v>
      </c>
      <c r="AO1354" s="85" t="s">
        <v>6247</v>
      </c>
      <c r="AP1354" s="79" t="s">
        <v>176</v>
      </c>
      <c r="AQ1354" s="79">
        <v>0</v>
      </c>
      <c r="AR1354" s="79">
        <v>0</v>
      </c>
      <c r="AS1354" s="79"/>
      <c r="AT1354" s="79"/>
      <c r="AU1354" s="79"/>
      <c r="AV1354" s="79"/>
      <c r="AW1354" s="79"/>
      <c r="AX1354" s="79"/>
      <c r="AY1354" s="79"/>
      <c r="AZ1354" s="79"/>
      <c r="BA1354">
        <v>1</v>
      </c>
      <c r="BB1354" s="78" t="str">
        <f>REPLACE(INDEX(GroupVertices[Group], MATCH(Edges[[#This Row],[Vertex 1]],GroupVertices[Vertex],0)),1,1,"")</f>
        <v>6</v>
      </c>
      <c r="BC1354" s="78" t="str">
        <f>REPLACE(INDEX(GroupVertices[Group], MATCH(Edges[[#This Row],[Vertex 2]],GroupVertices[Vertex],0)),1,1,"")</f>
        <v>6</v>
      </c>
      <c r="BD1354" s="48">
        <v>0</v>
      </c>
      <c r="BE1354" s="49">
        <v>0</v>
      </c>
      <c r="BF1354" s="48">
        <v>0</v>
      </c>
      <c r="BG1354" s="49">
        <v>0</v>
      </c>
      <c r="BH1354" s="48">
        <v>0</v>
      </c>
      <c r="BI1354" s="49">
        <v>0</v>
      </c>
      <c r="BJ1354" s="48">
        <v>17</v>
      </c>
      <c r="BK1354" s="49">
        <v>100</v>
      </c>
      <c r="BL1354" s="48">
        <v>17</v>
      </c>
    </row>
    <row r="1355" spans="1:64" x14ac:dyDescent="0.25">
      <c r="A1355" s="64" t="s">
        <v>743</v>
      </c>
      <c r="B1355" s="64" t="s">
        <v>740</v>
      </c>
      <c r="C1355" s="65" t="s">
        <v>15848</v>
      </c>
      <c r="D1355" s="66">
        <v>8.5</v>
      </c>
      <c r="E1355" s="67" t="s">
        <v>136</v>
      </c>
      <c r="F1355" s="68">
        <v>16.928571428571427</v>
      </c>
      <c r="G1355" s="65"/>
      <c r="H1355" s="69"/>
      <c r="I1355" s="70"/>
      <c r="J1355" s="70"/>
      <c r="K1355" s="34" t="s">
        <v>65</v>
      </c>
      <c r="L1355" s="77">
        <v>1355</v>
      </c>
      <c r="M1355" s="77"/>
      <c r="N1355" s="72"/>
      <c r="O1355" s="79" t="s">
        <v>999</v>
      </c>
      <c r="P1355" s="81">
        <v>43178.634270833332</v>
      </c>
      <c r="Q1355" s="79" t="s">
        <v>1316</v>
      </c>
      <c r="R1355" s="83" t="s">
        <v>2180</v>
      </c>
      <c r="S1355" s="79" t="s">
        <v>2508</v>
      </c>
      <c r="T1355" s="79" t="s">
        <v>2821</v>
      </c>
      <c r="U1355" s="79"/>
      <c r="V1355" s="83" t="s">
        <v>3855</v>
      </c>
      <c r="W1355" s="81">
        <v>43178.634270833332</v>
      </c>
      <c r="X1355" s="83" t="s">
        <v>4734</v>
      </c>
      <c r="Y1355" s="79"/>
      <c r="Z1355" s="79"/>
      <c r="AA1355" s="85" t="s">
        <v>5942</v>
      </c>
      <c r="AB1355" s="79"/>
      <c r="AC1355" s="79" t="b">
        <v>0</v>
      </c>
      <c r="AD1355" s="79">
        <v>0</v>
      </c>
      <c r="AE1355" s="85" t="s">
        <v>6296</v>
      </c>
      <c r="AF1355" s="79" t="b">
        <v>0</v>
      </c>
      <c r="AG1355" s="79" t="s">
        <v>6304</v>
      </c>
      <c r="AH1355" s="79"/>
      <c r="AI1355" s="85" t="s">
        <v>6296</v>
      </c>
      <c r="AJ1355" s="79" t="b">
        <v>0</v>
      </c>
      <c r="AK1355" s="79">
        <v>9</v>
      </c>
      <c r="AL1355" s="85" t="s">
        <v>6284</v>
      </c>
      <c r="AM1355" s="79" t="s">
        <v>6331</v>
      </c>
      <c r="AN1355" s="79" t="b">
        <v>0</v>
      </c>
      <c r="AO1355" s="85" t="s">
        <v>6284</v>
      </c>
      <c r="AP1355" s="79" t="s">
        <v>176</v>
      </c>
      <c r="AQ1355" s="79">
        <v>0</v>
      </c>
      <c r="AR1355" s="79">
        <v>0</v>
      </c>
      <c r="AS1355" s="79"/>
      <c r="AT1355" s="79"/>
      <c r="AU1355" s="79"/>
      <c r="AV1355" s="79"/>
      <c r="AW1355" s="79"/>
      <c r="AX1355" s="79"/>
      <c r="AY1355" s="79"/>
      <c r="AZ1355" s="79"/>
      <c r="BA1355">
        <v>12</v>
      </c>
      <c r="BB1355" s="78" t="str">
        <f>REPLACE(INDEX(GroupVertices[Group], MATCH(Edges[[#This Row],[Vertex 1]],GroupVertices[Vertex],0)),1,1,"")</f>
        <v>6</v>
      </c>
      <c r="BC1355" s="78" t="str">
        <f>REPLACE(INDEX(GroupVertices[Group], MATCH(Edges[[#This Row],[Vertex 2]],GroupVertices[Vertex],0)),1,1,"")</f>
        <v>6</v>
      </c>
      <c r="BD1355" s="48">
        <v>2</v>
      </c>
      <c r="BE1355" s="49">
        <v>14.285714285714286</v>
      </c>
      <c r="BF1355" s="48">
        <v>1</v>
      </c>
      <c r="BG1355" s="49">
        <v>7.1428571428571432</v>
      </c>
      <c r="BH1355" s="48">
        <v>0</v>
      </c>
      <c r="BI1355" s="49">
        <v>0</v>
      </c>
      <c r="BJ1355" s="48">
        <v>11</v>
      </c>
      <c r="BK1355" s="49">
        <v>78.571428571428569</v>
      </c>
      <c r="BL1355" s="48">
        <v>14</v>
      </c>
    </row>
    <row r="1356" spans="1:64" x14ac:dyDescent="0.25">
      <c r="A1356" s="64" t="s">
        <v>743</v>
      </c>
      <c r="B1356" s="64" t="s">
        <v>740</v>
      </c>
      <c r="C1356" s="65" t="s">
        <v>15848</v>
      </c>
      <c r="D1356" s="66">
        <v>8.5</v>
      </c>
      <c r="E1356" s="67" t="s">
        <v>136</v>
      </c>
      <c r="F1356" s="68">
        <v>16.928571428571427</v>
      </c>
      <c r="G1356" s="65"/>
      <c r="H1356" s="69"/>
      <c r="I1356" s="70"/>
      <c r="J1356" s="70"/>
      <c r="K1356" s="34" t="s">
        <v>65</v>
      </c>
      <c r="L1356" s="77">
        <v>1356</v>
      </c>
      <c r="M1356" s="77"/>
      <c r="N1356" s="72"/>
      <c r="O1356" s="79" t="s">
        <v>999</v>
      </c>
      <c r="P1356" s="81">
        <v>43178.634375000001</v>
      </c>
      <c r="Q1356" s="79" t="s">
        <v>1119</v>
      </c>
      <c r="R1356" s="83" t="s">
        <v>2063</v>
      </c>
      <c r="S1356" s="79" t="s">
        <v>2508</v>
      </c>
      <c r="T1356" s="79" t="s">
        <v>2724</v>
      </c>
      <c r="U1356" s="79"/>
      <c r="V1356" s="83" t="s">
        <v>3855</v>
      </c>
      <c r="W1356" s="81">
        <v>43178.634375000001</v>
      </c>
      <c r="X1356" s="83" t="s">
        <v>4735</v>
      </c>
      <c r="Y1356" s="79"/>
      <c r="Z1356" s="79"/>
      <c r="AA1356" s="85" t="s">
        <v>5943</v>
      </c>
      <c r="AB1356" s="79"/>
      <c r="AC1356" s="79" t="b">
        <v>0</v>
      </c>
      <c r="AD1356" s="79">
        <v>0</v>
      </c>
      <c r="AE1356" s="85" t="s">
        <v>6296</v>
      </c>
      <c r="AF1356" s="79" t="b">
        <v>0</v>
      </c>
      <c r="AG1356" s="79" t="s">
        <v>6304</v>
      </c>
      <c r="AH1356" s="79"/>
      <c r="AI1356" s="85" t="s">
        <v>6296</v>
      </c>
      <c r="AJ1356" s="79" t="b">
        <v>0</v>
      </c>
      <c r="AK1356" s="79">
        <v>27</v>
      </c>
      <c r="AL1356" s="85" t="s">
        <v>6285</v>
      </c>
      <c r="AM1356" s="79" t="s">
        <v>6331</v>
      </c>
      <c r="AN1356" s="79" t="b">
        <v>0</v>
      </c>
      <c r="AO1356" s="85" t="s">
        <v>6285</v>
      </c>
      <c r="AP1356" s="79" t="s">
        <v>176</v>
      </c>
      <c r="AQ1356" s="79">
        <v>0</v>
      </c>
      <c r="AR1356" s="79">
        <v>0</v>
      </c>
      <c r="AS1356" s="79"/>
      <c r="AT1356" s="79"/>
      <c r="AU1356" s="79"/>
      <c r="AV1356" s="79"/>
      <c r="AW1356" s="79"/>
      <c r="AX1356" s="79"/>
      <c r="AY1356" s="79"/>
      <c r="AZ1356" s="79"/>
      <c r="BA1356">
        <v>12</v>
      </c>
      <c r="BB1356" s="78" t="str">
        <f>REPLACE(INDEX(GroupVertices[Group], MATCH(Edges[[#This Row],[Vertex 1]],GroupVertices[Vertex],0)),1,1,"")</f>
        <v>6</v>
      </c>
      <c r="BC1356" s="78" t="str">
        <f>REPLACE(INDEX(GroupVertices[Group], MATCH(Edges[[#This Row],[Vertex 2]],GroupVertices[Vertex],0)),1,1,"")</f>
        <v>6</v>
      </c>
      <c r="BD1356" s="48">
        <v>0</v>
      </c>
      <c r="BE1356" s="49">
        <v>0</v>
      </c>
      <c r="BF1356" s="48">
        <v>0</v>
      </c>
      <c r="BG1356" s="49">
        <v>0</v>
      </c>
      <c r="BH1356" s="48">
        <v>0</v>
      </c>
      <c r="BI1356" s="49">
        <v>0</v>
      </c>
      <c r="BJ1356" s="48">
        <v>16</v>
      </c>
      <c r="BK1356" s="49">
        <v>100</v>
      </c>
      <c r="BL1356" s="48">
        <v>16</v>
      </c>
    </row>
    <row r="1357" spans="1:64" x14ac:dyDescent="0.25">
      <c r="A1357" s="64" t="s">
        <v>743</v>
      </c>
      <c r="B1357" s="64" t="s">
        <v>740</v>
      </c>
      <c r="C1357" s="65" t="s">
        <v>15848</v>
      </c>
      <c r="D1357" s="66">
        <v>8.5</v>
      </c>
      <c r="E1357" s="67" t="s">
        <v>136</v>
      </c>
      <c r="F1357" s="68">
        <v>16.928571428571427</v>
      </c>
      <c r="G1357" s="65"/>
      <c r="H1357" s="69"/>
      <c r="I1357" s="70"/>
      <c r="J1357" s="70"/>
      <c r="K1357" s="34" t="s">
        <v>65</v>
      </c>
      <c r="L1357" s="77">
        <v>1357</v>
      </c>
      <c r="M1357" s="77"/>
      <c r="N1357" s="72"/>
      <c r="O1357" s="79" t="s">
        <v>999</v>
      </c>
      <c r="P1357" s="81">
        <v>43178.634479166663</v>
      </c>
      <c r="Q1357" s="79" t="s">
        <v>1701</v>
      </c>
      <c r="R1357" s="83" t="s">
        <v>2379</v>
      </c>
      <c r="S1357" s="79" t="s">
        <v>2508</v>
      </c>
      <c r="T1357" s="79" t="s">
        <v>3007</v>
      </c>
      <c r="U1357" s="83" t="s">
        <v>3367</v>
      </c>
      <c r="V1357" s="83" t="s">
        <v>3367</v>
      </c>
      <c r="W1357" s="81">
        <v>43178.634479166663</v>
      </c>
      <c r="X1357" s="83" t="s">
        <v>4736</v>
      </c>
      <c r="Y1357" s="79"/>
      <c r="Z1357" s="79"/>
      <c r="AA1357" s="85" t="s">
        <v>5944</v>
      </c>
      <c r="AB1357" s="79"/>
      <c r="AC1357" s="79" t="b">
        <v>0</v>
      </c>
      <c r="AD1357" s="79">
        <v>0</v>
      </c>
      <c r="AE1357" s="85" t="s">
        <v>6296</v>
      </c>
      <c r="AF1357" s="79" t="b">
        <v>0</v>
      </c>
      <c r="AG1357" s="79" t="s">
        <v>6304</v>
      </c>
      <c r="AH1357" s="79"/>
      <c r="AI1357" s="85" t="s">
        <v>6296</v>
      </c>
      <c r="AJ1357" s="79" t="b">
        <v>0</v>
      </c>
      <c r="AK1357" s="79">
        <v>23</v>
      </c>
      <c r="AL1357" s="85" t="s">
        <v>6286</v>
      </c>
      <c r="AM1357" s="79" t="s">
        <v>6331</v>
      </c>
      <c r="AN1357" s="79" t="b">
        <v>0</v>
      </c>
      <c r="AO1357" s="85" t="s">
        <v>6286</v>
      </c>
      <c r="AP1357" s="79" t="s">
        <v>176</v>
      </c>
      <c r="AQ1357" s="79">
        <v>0</v>
      </c>
      <c r="AR1357" s="79">
        <v>0</v>
      </c>
      <c r="AS1357" s="79"/>
      <c r="AT1357" s="79"/>
      <c r="AU1357" s="79"/>
      <c r="AV1357" s="79"/>
      <c r="AW1357" s="79"/>
      <c r="AX1357" s="79"/>
      <c r="AY1357" s="79"/>
      <c r="AZ1357" s="79"/>
      <c r="BA1357">
        <v>12</v>
      </c>
      <c r="BB1357" s="78" t="str">
        <f>REPLACE(INDEX(GroupVertices[Group], MATCH(Edges[[#This Row],[Vertex 1]],GroupVertices[Vertex],0)),1,1,"")</f>
        <v>6</v>
      </c>
      <c r="BC1357" s="78" t="str">
        <f>REPLACE(INDEX(GroupVertices[Group], MATCH(Edges[[#This Row],[Vertex 2]],GroupVertices[Vertex],0)),1,1,"")</f>
        <v>6</v>
      </c>
      <c r="BD1357" s="48">
        <v>0</v>
      </c>
      <c r="BE1357" s="49">
        <v>0</v>
      </c>
      <c r="BF1357" s="48">
        <v>0</v>
      </c>
      <c r="BG1357" s="49">
        <v>0</v>
      </c>
      <c r="BH1357" s="48">
        <v>0</v>
      </c>
      <c r="BI1357" s="49">
        <v>0</v>
      </c>
      <c r="BJ1357" s="48">
        <v>12</v>
      </c>
      <c r="BK1357" s="49">
        <v>100</v>
      </c>
      <c r="BL1357" s="48">
        <v>12</v>
      </c>
    </row>
    <row r="1358" spans="1:64" x14ac:dyDescent="0.25">
      <c r="A1358" s="64" t="s">
        <v>744</v>
      </c>
      <c r="B1358" s="64" t="s">
        <v>992</v>
      </c>
      <c r="C1358" s="65" t="s">
        <v>15839</v>
      </c>
      <c r="D1358" s="66">
        <v>3</v>
      </c>
      <c r="E1358" s="67" t="s">
        <v>132</v>
      </c>
      <c r="F1358" s="68">
        <v>35</v>
      </c>
      <c r="G1358" s="65"/>
      <c r="H1358" s="69"/>
      <c r="I1358" s="70"/>
      <c r="J1358" s="70"/>
      <c r="K1358" s="34" t="s">
        <v>65</v>
      </c>
      <c r="L1358" s="77">
        <v>1358</v>
      </c>
      <c r="M1358" s="77"/>
      <c r="N1358" s="72"/>
      <c r="O1358" s="79" t="s">
        <v>999</v>
      </c>
      <c r="P1358" s="81">
        <v>43178.635081018518</v>
      </c>
      <c r="Q1358" s="79" t="s">
        <v>1702</v>
      </c>
      <c r="R1358" s="83" t="s">
        <v>2155</v>
      </c>
      <c r="S1358" s="79" t="s">
        <v>2571</v>
      </c>
      <c r="T1358" s="79" t="s">
        <v>2756</v>
      </c>
      <c r="U1358" s="79"/>
      <c r="V1358" s="83" t="s">
        <v>3856</v>
      </c>
      <c r="W1358" s="81">
        <v>43178.635081018518</v>
      </c>
      <c r="X1358" s="83" t="s">
        <v>4737</v>
      </c>
      <c r="Y1358" s="79"/>
      <c r="Z1358" s="79"/>
      <c r="AA1358" s="85" t="s">
        <v>5945</v>
      </c>
      <c r="AB1358" s="79"/>
      <c r="AC1358" s="79" t="b">
        <v>0</v>
      </c>
      <c r="AD1358" s="79">
        <v>0</v>
      </c>
      <c r="AE1358" s="85" t="s">
        <v>6296</v>
      </c>
      <c r="AF1358" s="79" t="b">
        <v>0</v>
      </c>
      <c r="AG1358" s="79" t="s">
        <v>6304</v>
      </c>
      <c r="AH1358" s="79"/>
      <c r="AI1358" s="85" t="s">
        <v>6296</v>
      </c>
      <c r="AJ1358" s="79" t="b">
        <v>0</v>
      </c>
      <c r="AK1358" s="79">
        <v>3</v>
      </c>
      <c r="AL1358" s="85" t="s">
        <v>5432</v>
      </c>
      <c r="AM1358" s="79" t="s">
        <v>6333</v>
      </c>
      <c r="AN1358" s="79" t="b">
        <v>0</v>
      </c>
      <c r="AO1358" s="85" t="s">
        <v>5432</v>
      </c>
      <c r="AP1358" s="79" t="s">
        <v>176</v>
      </c>
      <c r="AQ1358" s="79">
        <v>0</v>
      </c>
      <c r="AR1358" s="79">
        <v>0</v>
      </c>
      <c r="AS1358" s="79"/>
      <c r="AT1358" s="79"/>
      <c r="AU1358" s="79"/>
      <c r="AV1358" s="79"/>
      <c r="AW1358" s="79"/>
      <c r="AX1358" s="79"/>
      <c r="AY1358" s="79"/>
      <c r="AZ1358" s="79"/>
      <c r="BA1358">
        <v>1</v>
      </c>
      <c r="BB1358" s="78" t="str">
        <f>REPLACE(INDEX(GroupVertices[Group], MATCH(Edges[[#This Row],[Vertex 1]],GroupVertices[Vertex],0)),1,1,"")</f>
        <v>13</v>
      </c>
      <c r="BC1358" s="78" t="str">
        <f>REPLACE(INDEX(GroupVertices[Group], MATCH(Edges[[#This Row],[Vertex 2]],GroupVertices[Vertex],0)),1,1,"")</f>
        <v>13</v>
      </c>
      <c r="BD1358" s="48">
        <v>1</v>
      </c>
      <c r="BE1358" s="49">
        <v>7.1428571428571432</v>
      </c>
      <c r="BF1358" s="48">
        <v>1</v>
      </c>
      <c r="BG1358" s="49">
        <v>7.1428571428571432</v>
      </c>
      <c r="BH1358" s="48">
        <v>0</v>
      </c>
      <c r="BI1358" s="49">
        <v>0</v>
      </c>
      <c r="BJ1358" s="48">
        <v>12</v>
      </c>
      <c r="BK1358" s="49">
        <v>85.714285714285708</v>
      </c>
      <c r="BL1358" s="48">
        <v>14</v>
      </c>
    </row>
    <row r="1359" spans="1:64" x14ac:dyDescent="0.25">
      <c r="A1359" s="64" t="s">
        <v>744</v>
      </c>
      <c r="B1359" s="64" t="s">
        <v>478</v>
      </c>
      <c r="C1359" s="65" t="s">
        <v>15839</v>
      </c>
      <c r="D1359" s="66">
        <v>3</v>
      </c>
      <c r="E1359" s="67" t="s">
        <v>132</v>
      </c>
      <c r="F1359" s="68">
        <v>35</v>
      </c>
      <c r="G1359" s="65"/>
      <c r="H1359" s="69"/>
      <c r="I1359" s="70"/>
      <c r="J1359" s="70"/>
      <c r="K1359" s="34" t="s">
        <v>65</v>
      </c>
      <c r="L1359" s="77">
        <v>1359</v>
      </c>
      <c r="M1359" s="77"/>
      <c r="N1359" s="72"/>
      <c r="O1359" s="79" t="s">
        <v>999</v>
      </c>
      <c r="P1359" s="81">
        <v>43178.635081018518</v>
      </c>
      <c r="Q1359" s="79" t="s">
        <v>1702</v>
      </c>
      <c r="R1359" s="83" t="s">
        <v>2155</v>
      </c>
      <c r="S1359" s="79" t="s">
        <v>2571</v>
      </c>
      <c r="T1359" s="79" t="s">
        <v>2756</v>
      </c>
      <c r="U1359" s="79"/>
      <c r="V1359" s="83" t="s">
        <v>3856</v>
      </c>
      <c r="W1359" s="81">
        <v>43178.635081018518</v>
      </c>
      <c r="X1359" s="83" t="s">
        <v>4737</v>
      </c>
      <c r="Y1359" s="79"/>
      <c r="Z1359" s="79"/>
      <c r="AA1359" s="85" t="s">
        <v>5945</v>
      </c>
      <c r="AB1359" s="79"/>
      <c r="AC1359" s="79" t="b">
        <v>0</v>
      </c>
      <c r="AD1359" s="79">
        <v>0</v>
      </c>
      <c r="AE1359" s="85" t="s">
        <v>6296</v>
      </c>
      <c r="AF1359" s="79" t="b">
        <v>0</v>
      </c>
      <c r="AG1359" s="79" t="s">
        <v>6304</v>
      </c>
      <c r="AH1359" s="79"/>
      <c r="AI1359" s="85" t="s">
        <v>6296</v>
      </c>
      <c r="AJ1359" s="79" t="b">
        <v>0</v>
      </c>
      <c r="AK1359" s="79">
        <v>3</v>
      </c>
      <c r="AL1359" s="85" t="s">
        <v>5432</v>
      </c>
      <c r="AM1359" s="79" t="s">
        <v>6333</v>
      </c>
      <c r="AN1359" s="79" t="b">
        <v>0</v>
      </c>
      <c r="AO1359" s="85" t="s">
        <v>5432</v>
      </c>
      <c r="AP1359" s="79" t="s">
        <v>176</v>
      </c>
      <c r="AQ1359" s="79">
        <v>0</v>
      </c>
      <c r="AR1359" s="79">
        <v>0</v>
      </c>
      <c r="AS1359" s="79"/>
      <c r="AT1359" s="79"/>
      <c r="AU1359" s="79"/>
      <c r="AV1359" s="79"/>
      <c r="AW1359" s="79"/>
      <c r="AX1359" s="79"/>
      <c r="AY1359" s="79"/>
      <c r="AZ1359" s="79"/>
      <c r="BA1359">
        <v>1</v>
      </c>
      <c r="BB1359" s="78" t="str">
        <f>REPLACE(INDEX(GroupVertices[Group], MATCH(Edges[[#This Row],[Vertex 1]],GroupVertices[Vertex],0)),1,1,"")</f>
        <v>13</v>
      </c>
      <c r="BC1359" s="78" t="str">
        <f>REPLACE(INDEX(GroupVertices[Group], MATCH(Edges[[#This Row],[Vertex 2]],GroupVertices[Vertex],0)),1,1,"")</f>
        <v>13</v>
      </c>
      <c r="BD1359" s="48"/>
      <c r="BE1359" s="49"/>
      <c r="BF1359" s="48"/>
      <c r="BG1359" s="49"/>
      <c r="BH1359" s="48"/>
      <c r="BI1359" s="49"/>
      <c r="BJ1359" s="48"/>
      <c r="BK1359" s="49"/>
      <c r="BL1359" s="48"/>
    </row>
    <row r="1360" spans="1:64" x14ac:dyDescent="0.25">
      <c r="A1360" s="64" t="s">
        <v>745</v>
      </c>
      <c r="B1360" s="64" t="s">
        <v>993</v>
      </c>
      <c r="C1360" s="65" t="s">
        <v>15839</v>
      </c>
      <c r="D1360" s="66">
        <v>3</v>
      </c>
      <c r="E1360" s="67" t="s">
        <v>132</v>
      </c>
      <c r="F1360" s="68">
        <v>35</v>
      </c>
      <c r="G1360" s="65"/>
      <c r="H1360" s="69"/>
      <c r="I1360" s="70"/>
      <c r="J1360" s="70"/>
      <c r="K1360" s="34" t="s">
        <v>65</v>
      </c>
      <c r="L1360" s="77">
        <v>1360</v>
      </c>
      <c r="M1360" s="77"/>
      <c r="N1360" s="72"/>
      <c r="O1360" s="79" t="s">
        <v>999</v>
      </c>
      <c r="P1360" s="81">
        <v>43178.635509259257</v>
      </c>
      <c r="Q1360" s="79" t="s">
        <v>1703</v>
      </c>
      <c r="R1360" s="83" t="s">
        <v>2380</v>
      </c>
      <c r="S1360" s="79" t="s">
        <v>2638</v>
      </c>
      <c r="T1360" s="79" t="s">
        <v>3008</v>
      </c>
      <c r="U1360" s="83" t="s">
        <v>3368</v>
      </c>
      <c r="V1360" s="83" t="s">
        <v>3368</v>
      </c>
      <c r="W1360" s="81">
        <v>43178.635509259257</v>
      </c>
      <c r="X1360" s="83" t="s">
        <v>4738</v>
      </c>
      <c r="Y1360" s="79"/>
      <c r="Z1360" s="79"/>
      <c r="AA1360" s="85" t="s">
        <v>5946</v>
      </c>
      <c r="AB1360" s="79"/>
      <c r="AC1360" s="79" t="b">
        <v>0</v>
      </c>
      <c r="AD1360" s="79">
        <v>0</v>
      </c>
      <c r="AE1360" s="85" t="s">
        <v>6296</v>
      </c>
      <c r="AF1360" s="79" t="b">
        <v>0</v>
      </c>
      <c r="AG1360" s="79" t="s">
        <v>6304</v>
      </c>
      <c r="AH1360" s="79"/>
      <c r="AI1360" s="85" t="s">
        <v>6296</v>
      </c>
      <c r="AJ1360" s="79" t="b">
        <v>0</v>
      </c>
      <c r="AK1360" s="79">
        <v>0</v>
      </c>
      <c r="AL1360" s="85" t="s">
        <v>6296</v>
      </c>
      <c r="AM1360" s="79" t="s">
        <v>6357</v>
      </c>
      <c r="AN1360" s="79" t="b">
        <v>0</v>
      </c>
      <c r="AO1360" s="85" t="s">
        <v>5946</v>
      </c>
      <c r="AP1360" s="79" t="s">
        <v>176</v>
      </c>
      <c r="AQ1360" s="79">
        <v>0</v>
      </c>
      <c r="AR1360" s="79">
        <v>0</v>
      </c>
      <c r="AS1360" s="79"/>
      <c r="AT1360" s="79"/>
      <c r="AU1360" s="79"/>
      <c r="AV1360" s="79"/>
      <c r="AW1360" s="79"/>
      <c r="AX1360" s="79"/>
      <c r="AY1360" s="79"/>
      <c r="AZ1360" s="79"/>
      <c r="BA1360">
        <v>1</v>
      </c>
      <c r="BB1360" s="78" t="str">
        <f>REPLACE(INDEX(GroupVertices[Group], MATCH(Edges[[#This Row],[Vertex 1]],GroupVertices[Vertex],0)),1,1,"")</f>
        <v>68</v>
      </c>
      <c r="BC1360" s="78" t="str">
        <f>REPLACE(INDEX(GroupVertices[Group], MATCH(Edges[[#This Row],[Vertex 2]],GroupVertices[Vertex],0)),1,1,"")</f>
        <v>68</v>
      </c>
      <c r="BD1360" s="48">
        <v>1</v>
      </c>
      <c r="BE1360" s="49">
        <v>3.225806451612903</v>
      </c>
      <c r="BF1360" s="48">
        <v>0</v>
      </c>
      <c r="BG1360" s="49">
        <v>0</v>
      </c>
      <c r="BH1360" s="48">
        <v>0</v>
      </c>
      <c r="BI1360" s="49">
        <v>0</v>
      </c>
      <c r="BJ1360" s="48">
        <v>30</v>
      </c>
      <c r="BK1360" s="49">
        <v>96.774193548387103</v>
      </c>
      <c r="BL1360" s="48">
        <v>31</v>
      </c>
    </row>
    <row r="1361" spans="1:64" x14ac:dyDescent="0.25">
      <c r="A1361" s="64" t="s">
        <v>745</v>
      </c>
      <c r="B1361" s="64" t="s">
        <v>745</v>
      </c>
      <c r="C1361" s="65" t="s">
        <v>15844</v>
      </c>
      <c r="D1361" s="66">
        <v>4.5</v>
      </c>
      <c r="E1361" s="67" t="s">
        <v>136</v>
      </c>
      <c r="F1361" s="68">
        <v>30.071428571428569</v>
      </c>
      <c r="G1361" s="65"/>
      <c r="H1361" s="69"/>
      <c r="I1361" s="70"/>
      <c r="J1361" s="70"/>
      <c r="K1361" s="34" t="s">
        <v>65</v>
      </c>
      <c r="L1361" s="77">
        <v>1361</v>
      </c>
      <c r="M1361" s="77"/>
      <c r="N1361" s="72"/>
      <c r="O1361" s="79" t="s">
        <v>176</v>
      </c>
      <c r="P1361" s="81">
        <v>43174.63548611111</v>
      </c>
      <c r="Q1361" s="79" t="s">
        <v>1704</v>
      </c>
      <c r="R1361" s="83" t="s">
        <v>2381</v>
      </c>
      <c r="S1361" s="79" t="s">
        <v>2638</v>
      </c>
      <c r="T1361" s="79" t="s">
        <v>731</v>
      </c>
      <c r="U1361" s="83" t="s">
        <v>3369</v>
      </c>
      <c r="V1361" s="83" t="s">
        <v>3369</v>
      </c>
      <c r="W1361" s="81">
        <v>43174.63548611111</v>
      </c>
      <c r="X1361" s="83" t="s">
        <v>4739</v>
      </c>
      <c r="Y1361" s="79"/>
      <c r="Z1361" s="79"/>
      <c r="AA1361" s="85" t="s">
        <v>5947</v>
      </c>
      <c r="AB1361" s="79"/>
      <c r="AC1361" s="79" t="b">
        <v>0</v>
      </c>
      <c r="AD1361" s="79">
        <v>0</v>
      </c>
      <c r="AE1361" s="85" t="s">
        <v>6296</v>
      </c>
      <c r="AF1361" s="79" t="b">
        <v>0</v>
      </c>
      <c r="AG1361" s="79" t="s">
        <v>6304</v>
      </c>
      <c r="AH1361" s="79"/>
      <c r="AI1361" s="85" t="s">
        <v>6296</v>
      </c>
      <c r="AJ1361" s="79" t="b">
        <v>0</v>
      </c>
      <c r="AK1361" s="79">
        <v>0</v>
      </c>
      <c r="AL1361" s="85" t="s">
        <v>6296</v>
      </c>
      <c r="AM1361" s="79" t="s">
        <v>6357</v>
      </c>
      <c r="AN1361" s="79" t="b">
        <v>0</v>
      </c>
      <c r="AO1361" s="85" t="s">
        <v>5947</v>
      </c>
      <c r="AP1361" s="79" t="s">
        <v>176</v>
      </c>
      <c r="AQ1361" s="79">
        <v>0</v>
      </c>
      <c r="AR1361" s="79">
        <v>0</v>
      </c>
      <c r="AS1361" s="79"/>
      <c r="AT1361" s="79"/>
      <c r="AU1361" s="79"/>
      <c r="AV1361" s="79"/>
      <c r="AW1361" s="79"/>
      <c r="AX1361" s="79"/>
      <c r="AY1361" s="79"/>
      <c r="AZ1361" s="79"/>
      <c r="BA1361">
        <v>4</v>
      </c>
      <c r="BB1361" s="78" t="str">
        <f>REPLACE(INDEX(GroupVertices[Group], MATCH(Edges[[#This Row],[Vertex 1]],GroupVertices[Vertex],0)),1,1,"")</f>
        <v>68</v>
      </c>
      <c r="BC1361" s="78" t="str">
        <f>REPLACE(INDEX(GroupVertices[Group], MATCH(Edges[[#This Row],[Vertex 2]],GroupVertices[Vertex],0)),1,1,"")</f>
        <v>68</v>
      </c>
      <c r="BD1361" s="48">
        <v>0</v>
      </c>
      <c r="BE1361" s="49">
        <v>0</v>
      </c>
      <c r="BF1361" s="48">
        <v>0</v>
      </c>
      <c r="BG1361" s="49">
        <v>0</v>
      </c>
      <c r="BH1361" s="48">
        <v>0</v>
      </c>
      <c r="BI1361" s="49">
        <v>0</v>
      </c>
      <c r="BJ1361" s="48">
        <v>15</v>
      </c>
      <c r="BK1361" s="49">
        <v>100</v>
      </c>
      <c r="BL1361" s="48">
        <v>15</v>
      </c>
    </row>
    <row r="1362" spans="1:64" x14ac:dyDescent="0.25">
      <c r="A1362" s="64" t="s">
        <v>745</v>
      </c>
      <c r="B1362" s="64" t="s">
        <v>745</v>
      </c>
      <c r="C1362" s="65" t="s">
        <v>15844</v>
      </c>
      <c r="D1362" s="66">
        <v>4.5</v>
      </c>
      <c r="E1362" s="67" t="s">
        <v>136</v>
      </c>
      <c r="F1362" s="68">
        <v>30.071428571428569</v>
      </c>
      <c r="G1362" s="65"/>
      <c r="H1362" s="69"/>
      <c r="I1362" s="70"/>
      <c r="J1362" s="70"/>
      <c r="K1362" s="34" t="s">
        <v>65</v>
      </c>
      <c r="L1362" s="77">
        <v>1362</v>
      </c>
      <c r="M1362" s="77"/>
      <c r="N1362" s="72"/>
      <c r="O1362" s="79" t="s">
        <v>176</v>
      </c>
      <c r="P1362" s="81">
        <v>43175.625081018516</v>
      </c>
      <c r="Q1362" s="79" t="s">
        <v>1705</v>
      </c>
      <c r="R1362" s="83" t="s">
        <v>2382</v>
      </c>
      <c r="S1362" s="79" t="s">
        <v>2638</v>
      </c>
      <c r="T1362" s="79" t="s">
        <v>731</v>
      </c>
      <c r="U1362" s="83" t="s">
        <v>3370</v>
      </c>
      <c r="V1362" s="83" t="s">
        <v>3370</v>
      </c>
      <c r="W1362" s="81">
        <v>43175.625081018516</v>
      </c>
      <c r="X1362" s="83" t="s">
        <v>4740</v>
      </c>
      <c r="Y1362" s="79"/>
      <c r="Z1362" s="79"/>
      <c r="AA1362" s="85" t="s">
        <v>5948</v>
      </c>
      <c r="AB1362" s="79"/>
      <c r="AC1362" s="79" t="b">
        <v>0</v>
      </c>
      <c r="AD1362" s="79">
        <v>0</v>
      </c>
      <c r="AE1362" s="85" t="s">
        <v>6296</v>
      </c>
      <c r="AF1362" s="79" t="b">
        <v>0</v>
      </c>
      <c r="AG1362" s="79" t="s">
        <v>6304</v>
      </c>
      <c r="AH1362" s="79"/>
      <c r="AI1362" s="85" t="s">
        <v>6296</v>
      </c>
      <c r="AJ1362" s="79" t="b">
        <v>0</v>
      </c>
      <c r="AK1362" s="79">
        <v>0</v>
      </c>
      <c r="AL1362" s="85" t="s">
        <v>6296</v>
      </c>
      <c r="AM1362" s="79" t="s">
        <v>6357</v>
      </c>
      <c r="AN1362" s="79" t="b">
        <v>0</v>
      </c>
      <c r="AO1362" s="85" t="s">
        <v>5948</v>
      </c>
      <c r="AP1362" s="79" t="s">
        <v>176</v>
      </c>
      <c r="AQ1362" s="79">
        <v>0</v>
      </c>
      <c r="AR1362" s="79">
        <v>0</v>
      </c>
      <c r="AS1362" s="79"/>
      <c r="AT1362" s="79"/>
      <c r="AU1362" s="79"/>
      <c r="AV1362" s="79"/>
      <c r="AW1362" s="79"/>
      <c r="AX1362" s="79"/>
      <c r="AY1362" s="79"/>
      <c r="AZ1362" s="79"/>
      <c r="BA1362">
        <v>4</v>
      </c>
      <c r="BB1362" s="78" t="str">
        <f>REPLACE(INDEX(GroupVertices[Group], MATCH(Edges[[#This Row],[Vertex 1]],GroupVertices[Vertex],0)),1,1,"")</f>
        <v>68</v>
      </c>
      <c r="BC1362" s="78" t="str">
        <f>REPLACE(INDEX(GroupVertices[Group], MATCH(Edges[[#This Row],[Vertex 2]],GroupVertices[Vertex],0)),1,1,"")</f>
        <v>68</v>
      </c>
      <c r="BD1362" s="48">
        <v>0</v>
      </c>
      <c r="BE1362" s="49">
        <v>0</v>
      </c>
      <c r="BF1362" s="48">
        <v>0</v>
      </c>
      <c r="BG1362" s="49">
        <v>0</v>
      </c>
      <c r="BH1362" s="48">
        <v>0</v>
      </c>
      <c r="BI1362" s="49">
        <v>0</v>
      </c>
      <c r="BJ1362" s="48">
        <v>27</v>
      </c>
      <c r="BK1362" s="49">
        <v>100</v>
      </c>
      <c r="BL1362" s="48">
        <v>27</v>
      </c>
    </row>
    <row r="1363" spans="1:64" x14ac:dyDescent="0.25">
      <c r="A1363" s="64" t="s">
        <v>745</v>
      </c>
      <c r="B1363" s="64" t="s">
        <v>745</v>
      </c>
      <c r="C1363" s="65" t="s">
        <v>15844</v>
      </c>
      <c r="D1363" s="66">
        <v>4.5</v>
      </c>
      <c r="E1363" s="67" t="s">
        <v>136</v>
      </c>
      <c r="F1363" s="68">
        <v>30.071428571428569</v>
      </c>
      <c r="G1363" s="65"/>
      <c r="H1363" s="69"/>
      <c r="I1363" s="70"/>
      <c r="J1363" s="70"/>
      <c r="K1363" s="34" t="s">
        <v>65</v>
      </c>
      <c r="L1363" s="77">
        <v>1363</v>
      </c>
      <c r="M1363" s="77"/>
      <c r="N1363" s="72"/>
      <c r="O1363" s="79" t="s">
        <v>176</v>
      </c>
      <c r="P1363" s="81">
        <v>43175.635509259257</v>
      </c>
      <c r="Q1363" s="79" t="s">
        <v>1706</v>
      </c>
      <c r="R1363" s="83" t="s">
        <v>2383</v>
      </c>
      <c r="S1363" s="79" t="s">
        <v>2638</v>
      </c>
      <c r="T1363" s="79" t="s">
        <v>731</v>
      </c>
      <c r="U1363" s="83" t="s">
        <v>3371</v>
      </c>
      <c r="V1363" s="83" t="s">
        <v>3371</v>
      </c>
      <c r="W1363" s="81">
        <v>43175.635509259257</v>
      </c>
      <c r="X1363" s="83" t="s">
        <v>4741</v>
      </c>
      <c r="Y1363" s="79"/>
      <c r="Z1363" s="79"/>
      <c r="AA1363" s="85" t="s">
        <v>5949</v>
      </c>
      <c r="AB1363" s="79"/>
      <c r="AC1363" s="79" t="b">
        <v>0</v>
      </c>
      <c r="AD1363" s="79">
        <v>0</v>
      </c>
      <c r="AE1363" s="85" t="s">
        <v>6296</v>
      </c>
      <c r="AF1363" s="79" t="b">
        <v>0</v>
      </c>
      <c r="AG1363" s="79" t="s">
        <v>6304</v>
      </c>
      <c r="AH1363" s="79"/>
      <c r="AI1363" s="85" t="s">
        <v>6296</v>
      </c>
      <c r="AJ1363" s="79" t="b">
        <v>0</v>
      </c>
      <c r="AK1363" s="79">
        <v>0</v>
      </c>
      <c r="AL1363" s="85" t="s">
        <v>6296</v>
      </c>
      <c r="AM1363" s="79" t="s">
        <v>6357</v>
      </c>
      <c r="AN1363" s="79" t="b">
        <v>0</v>
      </c>
      <c r="AO1363" s="85" t="s">
        <v>5949</v>
      </c>
      <c r="AP1363" s="79" t="s">
        <v>176</v>
      </c>
      <c r="AQ1363" s="79">
        <v>0</v>
      </c>
      <c r="AR1363" s="79">
        <v>0</v>
      </c>
      <c r="AS1363" s="79"/>
      <c r="AT1363" s="79"/>
      <c r="AU1363" s="79"/>
      <c r="AV1363" s="79"/>
      <c r="AW1363" s="79"/>
      <c r="AX1363" s="79"/>
      <c r="AY1363" s="79"/>
      <c r="AZ1363" s="79"/>
      <c r="BA1363">
        <v>4</v>
      </c>
      <c r="BB1363" s="78" t="str">
        <f>REPLACE(INDEX(GroupVertices[Group], MATCH(Edges[[#This Row],[Vertex 1]],GroupVertices[Vertex],0)),1,1,"")</f>
        <v>68</v>
      </c>
      <c r="BC1363" s="78" t="str">
        <f>REPLACE(INDEX(GroupVertices[Group], MATCH(Edges[[#This Row],[Vertex 2]],GroupVertices[Vertex],0)),1,1,"")</f>
        <v>68</v>
      </c>
      <c r="BD1363" s="48">
        <v>1</v>
      </c>
      <c r="BE1363" s="49">
        <v>7.6923076923076925</v>
      </c>
      <c r="BF1363" s="48">
        <v>2</v>
      </c>
      <c r="BG1363" s="49">
        <v>15.384615384615385</v>
      </c>
      <c r="BH1363" s="48">
        <v>0</v>
      </c>
      <c r="BI1363" s="49">
        <v>0</v>
      </c>
      <c r="BJ1363" s="48">
        <v>10</v>
      </c>
      <c r="BK1363" s="49">
        <v>76.92307692307692</v>
      </c>
      <c r="BL1363" s="48">
        <v>13</v>
      </c>
    </row>
    <row r="1364" spans="1:64" x14ac:dyDescent="0.25">
      <c r="A1364" s="64" t="s">
        <v>745</v>
      </c>
      <c r="B1364" s="64" t="s">
        <v>745</v>
      </c>
      <c r="C1364" s="65" t="s">
        <v>15844</v>
      </c>
      <c r="D1364" s="66">
        <v>4.5</v>
      </c>
      <c r="E1364" s="67" t="s">
        <v>136</v>
      </c>
      <c r="F1364" s="68">
        <v>30.071428571428569</v>
      </c>
      <c r="G1364" s="65"/>
      <c r="H1364" s="69"/>
      <c r="I1364" s="70"/>
      <c r="J1364" s="70"/>
      <c r="K1364" s="34" t="s">
        <v>65</v>
      </c>
      <c r="L1364" s="77">
        <v>1364</v>
      </c>
      <c r="M1364" s="77"/>
      <c r="N1364" s="72"/>
      <c r="O1364" s="79" t="s">
        <v>176</v>
      </c>
      <c r="P1364" s="81">
        <v>43178.625115740739</v>
      </c>
      <c r="Q1364" s="79" t="s">
        <v>1707</v>
      </c>
      <c r="R1364" s="83" t="s">
        <v>2384</v>
      </c>
      <c r="S1364" s="79" t="s">
        <v>2638</v>
      </c>
      <c r="T1364" s="79" t="s">
        <v>731</v>
      </c>
      <c r="U1364" s="83" t="s">
        <v>3372</v>
      </c>
      <c r="V1364" s="83" t="s">
        <v>3372</v>
      </c>
      <c r="W1364" s="81">
        <v>43178.625115740739</v>
      </c>
      <c r="X1364" s="83" t="s">
        <v>4742</v>
      </c>
      <c r="Y1364" s="79"/>
      <c r="Z1364" s="79"/>
      <c r="AA1364" s="85" t="s">
        <v>5950</v>
      </c>
      <c r="AB1364" s="79"/>
      <c r="AC1364" s="79" t="b">
        <v>0</v>
      </c>
      <c r="AD1364" s="79">
        <v>0</v>
      </c>
      <c r="AE1364" s="85" t="s">
        <v>6296</v>
      </c>
      <c r="AF1364" s="79" t="b">
        <v>0</v>
      </c>
      <c r="AG1364" s="79" t="s">
        <v>6304</v>
      </c>
      <c r="AH1364" s="79"/>
      <c r="AI1364" s="85" t="s">
        <v>6296</v>
      </c>
      <c r="AJ1364" s="79" t="b">
        <v>0</v>
      </c>
      <c r="AK1364" s="79">
        <v>0</v>
      </c>
      <c r="AL1364" s="85" t="s">
        <v>6296</v>
      </c>
      <c r="AM1364" s="79" t="s">
        <v>6357</v>
      </c>
      <c r="AN1364" s="79" t="b">
        <v>0</v>
      </c>
      <c r="AO1364" s="85" t="s">
        <v>5950</v>
      </c>
      <c r="AP1364" s="79" t="s">
        <v>176</v>
      </c>
      <c r="AQ1364" s="79">
        <v>0</v>
      </c>
      <c r="AR1364" s="79">
        <v>0</v>
      </c>
      <c r="AS1364" s="79"/>
      <c r="AT1364" s="79"/>
      <c r="AU1364" s="79"/>
      <c r="AV1364" s="79"/>
      <c r="AW1364" s="79"/>
      <c r="AX1364" s="79"/>
      <c r="AY1364" s="79"/>
      <c r="AZ1364" s="79"/>
      <c r="BA1364">
        <v>4</v>
      </c>
      <c r="BB1364" s="78" t="str">
        <f>REPLACE(INDEX(GroupVertices[Group], MATCH(Edges[[#This Row],[Vertex 1]],GroupVertices[Vertex],0)),1,1,"")</f>
        <v>68</v>
      </c>
      <c r="BC1364" s="78" t="str">
        <f>REPLACE(INDEX(GroupVertices[Group], MATCH(Edges[[#This Row],[Vertex 2]],GroupVertices[Vertex],0)),1,1,"")</f>
        <v>68</v>
      </c>
      <c r="BD1364" s="48">
        <v>0</v>
      </c>
      <c r="BE1364" s="49">
        <v>0</v>
      </c>
      <c r="BF1364" s="48">
        <v>0</v>
      </c>
      <c r="BG1364" s="49">
        <v>0</v>
      </c>
      <c r="BH1364" s="48">
        <v>0</v>
      </c>
      <c r="BI1364" s="49">
        <v>0</v>
      </c>
      <c r="BJ1364" s="48">
        <v>14</v>
      </c>
      <c r="BK1364" s="49">
        <v>100</v>
      </c>
      <c r="BL1364" s="48">
        <v>14</v>
      </c>
    </row>
    <row r="1365" spans="1:64" x14ac:dyDescent="0.25">
      <c r="A1365" s="64" t="s">
        <v>746</v>
      </c>
      <c r="B1365" s="64" t="s">
        <v>746</v>
      </c>
      <c r="C1365" s="65" t="s">
        <v>15839</v>
      </c>
      <c r="D1365" s="66">
        <v>3</v>
      </c>
      <c r="E1365" s="67" t="s">
        <v>132</v>
      </c>
      <c r="F1365" s="68">
        <v>35</v>
      </c>
      <c r="G1365" s="65"/>
      <c r="H1365" s="69"/>
      <c r="I1365" s="70"/>
      <c r="J1365" s="70"/>
      <c r="K1365" s="34" t="s">
        <v>65</v>
      </c>
      <c r="L1365" s="77">
        <v>1365</v>
      </c>
      <c r="M1365" s="77"/>
      <c r="N1365" s="72"/>
      <c r="O1365" s="79" t="s">
        <v>176</v>
      </c>
      <c r="P1365" s="81">
        <v>43166.573310185187</v>
      </c>
      <c r="Q1365" s="79" t="s">
        <v>1708</v>
      </c>
      <c r="R1365" s="83" t="s">
        <v>2385</v>
      </c>
      <c r="S1365" s="79" t="s">
        <v>2507</v>
      </c>
      <c r="T1365" s="79" t="s">
        <v>3009</v>
      </c>
      <c r="U1365" s="83" t="s">
        <v>3373</v>
      </c>
      <c r="V1365" s="83" t="s">
        <v>3373</v>
      </c>
      <c r="W1365" s="81">
        <v>43166.573310185187</v>
      </c>
      <c r="X1365" s="83" t="s">
        <v>4743</v>
      </c>
      <c r="Y1365" s="79"/>
      <c r="Z1365" s="79"/>
      <c r="AA1365" s="85" t="s">
        <v>5951</v>
      </c>
      <c r="AB1365" s="79"/>
      <c r="AC1365" s="79" t="b">
        <v>0</v>
      </c>
      <c r="AD1365" s="79">
        <v>3</v>
      </c>
      <c r="AE1365" s="85" t="s">
        <v>6296</v>
      </c>
      <c r="AF1365" s="79" t="b">
        <v>0</v>
      </c>
      <c r="AG1365" s="79" t="s">
        <v>6304</v>
      </c>
      <c r="AH1365" s="79"/>
      <c r="AI1365" s="85" t="s">
        <v>6296</v>
      </c>
      <c r="AJ1365" s="79" t="b">
        <v>0</v>
      </c>
      <c r="AK1365" s="79">
        <v>1</v>
      </c>
      <c r="AL1365" s="85" t="s">
        <v>6296</v>
      </c>
      <c r="AM1365" s="79" t="s">
        <v>6336</v>
      </c>
      <c r="AN1365" s="79" t="b">
        <v>0</v>
      </c>
      <c r="AO1365" s="85" t="s">
        <v>5951</v>
      </c>
      <c r="AP1365" s="79" t="s">
        <v>6415</v>
      </c>
      <c r="AQ1365" s="79">
        <v>0</v>
      </c>
      <c r="AR1365" s="79">
        <v>0</v>
      </c>
      <c r="AS1365" s="79"/>
      <c r="AT1365" s="79"/>
      <c r="AU1365" s="79"/>
      <c r="AV1365" s="79"/>
      <c r="AW1365" s="79"/>
      <c r="AX1365" s="79"/>
      <c r="AY1365" s="79"/>
      <c r="AZ1365" s="79"/>
      <c r="BA1365">
        <v>1</v>
      </c>
      <c r="BB1365" s="78" t="str">
        <f>REPLACE(INDEX(GroupVertices[Group], MATCH(Edges[[#This Row],[Vertex 1]],GroupVertices[Vertex],0)),1,1,"")</f>
        <v>2</v>
      </c>
      <c r="BC1365" s="78" t="str">
        <f>REPLACE(INDEX(GroupVertices[Group], MATCH(Edges[[#This Row],[Vertex 2]],GroupVertices[Vertex],0)),1,1,"")</f>
        <v>2</v>
      </c>
      <c r="BD1365" s="48">
        <v>0</v>
      </c>
      <c r="BE1365" s="49">
        <v>0</v>
      </c>
      <c r="BF1365" s="48">
        <v>1</v>
      </c>
      <c r="BG1365" s="49">
        <v>6.666666666666667</v>
      </c>
      <c r="BH1365" s="48">
        <v>0</v>
      </c>
      <c r="BI1365" s="49">
        <v>0</v>
      </c>
      <c r="BJ1365" s="48">
        <v>14</v>
      </c>
      <c r="BK1365" s="49">
        <v>93.333333333333329</v>
      </c>
      <c r="BL1365" s="48">
        <v>15</v>
      </c>
    </row>
    <row r="1366" spans="1:64" x14ac:dyDescent="0.25">
      <c r="A1366" s="64" t="s">
        <v>747</v>
      </c>
      <c r="B1366" s="64" t="s">
        <v>746</v>
      </c>
      <c r="C1366" s="65" t="s">
        <v>15839</v>
      </c>
      <c r="D1366" s="66">
        <v>3</v>
      </c>
      <c r="E1366" s="67" t="s">
        <v>132</v>
      </c>
      <c r="F1366" s="68">
        <v>35</v>
      </c>
      <c r="G1366" s="65"/>
      <c r="H1366" s="69"/>
      <c r="I1366" s="70"/>
      <c r="J1366" s="70"/>
      <c r="K1366" s="34" t="s">
        <v>65</v>
      </c>
      <c r="L1366" s="77">
        <v>1366</v>
      </c>
      <c r="M1366" s="77"/>
      <c r="N1366" s="72"/>
      <c r="O1366" s="79" t="s">
        <v>999</v>
      </c>
      <c r="P1366" s="81">
        <v>43167.675937499997</v>
      </c>
      <c r="Q1366" s="79" t="s">
        <v>1709</v>
      </c>
      <c r="R1366" s="83" t="s">
        <v>2385</v>
      </c>
      <c r="S1366" s="79" t="s">
        <v>2507</v>
      </c>
      <c r="T1366" s="79" t="s">
        <v>3010</v>
      </c>
      <c r="U1366" s="79"/>
      <c r="V1366" s="83" t="s">
        <v>3857</v>
      </c>
      <c r="W1366" s="81">
        <v>43167.675937499997</v>
      </c>
      <c r="X1366" s="83" t="s">
        <v>4744</v>
      </c>
      <c r="Y1366" s="79"/>
      <c r="Z1366" s="79"/>
      <c r="AA1366" s="85" t="s">
        <v>5952</v>
      </c>
      <c r="AB1366" s="79"/>
      <c r="AC1366" s="79" t="b">
        <v>0</v>
      </c>
      <c r="AD1366" s="79">
        <v>0</v>
      </c>
      <c r="AE1366" s="85" t="s">
        <v>6296</v>
      </c>
      <c r="AF1366" s="79" t="b">
        <v>0</v>
      </c>
      <c r="AG1366" s="79" t="s">
        <v>6304</v>
      </c>
      <c r="AH1366" s="79"/>
      <c r="AI1366" s="85" t="s">
        <v>6296</v>
      </c>
      <c r="AJ1366" s="79" t="b">
        <v>0</v>
      </c>
      <c r="AK1366" s="79">
        <v>1</v>
      </c>
      <c r="AL1366" s="85" t="s">
        <v>5951</v>
      </c>
      <c r="AM1366" s="79" t="s">
        <v>6333</v>
      </c>
      <c r="AN1366" s="79" t="b">
        <v>0</v>
      </c>
      <c r="AO1366" s="85" t="s">
        <v>5951</v>
      </c>
      <c r="AP1366" s="79" t="s">
        <v>176</v>
      </c>
      <c r="AQ1366" s="79">
        <v>0</v>
      </c>
      <c r="AR1366" s="79">
        <v>0</v>
      </c>
      <c r="AS1366" s="79"/>
      <c r="AT1366" s="79"/>
      <c r="AU1366" s="79"/>
      <c r="AV1366" s="79"/>
      <c r="AW1366" s="79"/>
      <c r="AX1366" s="79"/>
      <c r="AY1366" s="79"/>
      <c r="AZ1366" s="79"/>
      <c r="BA1366">
        <v>1</v>
      </c>
      <c r="BB1366" s="78" t="str">
        <f>REPLACE(INDEX(GroupVertices[Group], MATCH(Edges[[#This Row],[Vertex 1]],GroupVertices[Vertex],0)),1,1,"")</f>
        <v>2</v>
      </c>
      <c r="BC1366" s="78" t="str">
        <f>REPLACE(INDEX(GroupVertices[Group], MATCH(Edges[[#This Row],[Vertex 2]],GroupVertices[Vertex],0)),1,1,"")</f>
        <v>2</v>
      </c>
      <c r="BD1366" s="48">
        <v>0</v>
      </c>
      <c r="BE1366" s="49">
        <v>0</v>
      </c>
      <c r="BF1366" s="48">
        <v>1</v>
      </c>
      <c r="BG1366" s="49">
        <v>6.666666666666667</v>
      </c>
      <c r="BH1366" s="48">
        <v>0</v>
      </c>
      <c r="BI1366" s="49">
        <v>0</v>
      </c>
      <c r="BJ1366" s="48">
        <v>14</v>
      </c>
      <c r="BK1366" s="49">
        <v>93.333333333333329</v>
      </c>
      <c r="BL1366" s="48">
        <v>15</v>
      </c>
    </row>
    <row r="1367" spans="1:64" x14ac:dyDescent="0.25">
      <c r="A1367" s="64" t="s">
        <v>747</v>
      </c>
      <c r="B1367" s="64" t="s">
        <v>966</v>
      </c>
      <c r="C1367" s="65" t="s">
        <v>15839</v>
      </c>
      <c r="D1367" s="66">
        <v>3</v>
      </c>
      <c r="E1367" s="67" t="s">
        <v>132</v>
      </c>
      <c r="F1367" s="68">
        <v>35</v>
      </c>
      <c r="G1367" s="65"/>
      <c r="H1367" s="69"/>
      <c r="I1367" s="70"/>
      <c r="J1367" s="70"/>
      <c r="K1367" s="34" t="s">
        <v>65</v>
      </c>
      <c r="L1367" s="77">
        <v>1367</v>
      </c>
      <c r="M1367" s="77"/>
      <c r="N1367" s="72"/>
      <c r="O1367" s="79" t="s">
        <v>999</v>
      </c>
      <c r="P1367" s="81">
        <v>43169.654768518521</v>
      </c>
      <c r="Q1367" s="79" t="s">
        <v>1710</v>
      </c>
      <c r="R1367" s="83" t="s">
        <v>2386</v>
      </c>
      <c r="S1367" s="79" t="s">
        <v>2505</v>
      </c>
      <c r="T1367" s="79"/>
      <c r="U1367" s="79"/>
      <c r="V1367" s="83" t="s">
        <v>3857</v>
      </c>
      <c r="W1367" s="81">
        <v>43169.654768518521</v>
      </c>
      <c r="X1367" s="83" t="s">
        <v>4745</v>
      </c>
      <c r="Y1367" s="79"/>
      <c r="Z1367" s="79"/>
      <c r="AA1367" s="85" t="s">
        <v>5953</v>
      </c>
      <c r="AB1367" s="79"/>
      <c r="AC1367" s="79" t="b">
        <v>0</v>
      </c>
      <c r="AD1367" s="79">
        <v>0</v>
      </c>
      <c r="AE1367" s="85" t="s">
        <v>6296</v>
      </c>
      <c r="AF1367" s="79" t="b">
        <v>0</v>
      </c>
      <c r="AG1367" s="79" t="s">
        <v>6304</v>
      </c>
      <c r="AH1367" s="79"/>
      <c r="AI1367" s="85" t="s">
        <v>6296</v>
      </c>
      <c r="AJ1367" s="79" t="b">
        <v>0</v>
      </c>
      <c r="AK1367" s="79">
        <v>2</v>
      </c>
      <c r="AL1367" s="85" t="s">
        <v>5958</v>
      </c>
      <c r="AM1367" s="79" t="s">
        <v>6333</v>
      </c>
      <c r="AN1367" s="79" t="b">
        <v>0</v>
      </c>
      <c r="AO1367" s="85" t="s">
        <v>5958</v>
      </c>
      <c r="AP1367" s="79" t="s">
        <v>176</v>
      </c>
      <c r="AQ1367" s="79">
        <v>0</v>
      </c>
      <c r="AR1367" s="79">
        <v>0</v>
      </c>
      <c r="AS1367" s="79"/>
      <c r="AT1367" s="79"/>
      <c r="AU1367" s="79"/>
      <c r="AV1367" s="79"/>
      <c r="AW1367" s="79"/>
      <c r="AX1367" s="79"/>
      <c r="AY1367" s="79"/>
      <c r="AZ1367" s="79"/>
      <c r="BA1367">
        <v>1</v>
      </c>
      <c r="BB1367" s="78" t="str">
        <f>REPLACE(INDEX(GroupVertices[Group], MATCH(Edges[[#This Row],[Vertex 1]],GroupVertices[Vertex],0)),1,1,"")</f>
        <v>2</v>
      </c>
      <c r="BC1367" s="78" t="str">
        <f>REPLACE(INDEX(GroupVertices[Group], MATCH(Edges[[#This Row],[Vertex 2]],GroupVertices[Vertex],0)),1,1,"")</f>
        <v>2</v>
      </c>
      <c r="BD1367" s="48"/>
      <c r="BE1367" s="49"/>
      <c r="BF1367" s="48"/>
      <c r="BG1367" s="49"/>
      <c r="BH1367" s="48"/>
      <c r="BI1367" s="49"/>
      <c r="BJ1367" s="48"/>
      <c r="BK1367" s="49"/>
      <c r="BL1367" s="48"/>
    </row>
    <row r="1368" spans="1:64" x14ac:dyDescent="0.25">
      <c r="A1368" s="64" t="s">
        <v>748</v>
      </c>
      <c r="B1368" s="64" t="s">
        <v>748</v>
      </c>
      <c r="C1368" s="65" t="s">
        <v>15839</v>
      </c>
      <c r="D1368" s="66">
        <v>3</v>
      </c>
      <c r="E1368" s="67" t="s">
        <v>132</v>
      </c>
      <c r="F1368" s="68">
        <v>35</v>
      </c>
      <c r="G1368" s="65"/>
      <c r="H1368" s="69"/>
      <c r="I1368" s="70"/>
      <c r="J1368" s="70"/>
      <c r="K1368" s="34" t="s">
        <v>65</v>
      </c>
      <c r="L1368" s="77">
        <v>1368</v>
      </c>
      <c r="M1368" s="77"/>
      <c r="N1368" s="72"/>
      <c r="O1368" s="79" t="s">
        <v>176</v>
      </c>
      <c r="P1368" s="81">
        <v>43171.66673611111</v>
      </c>
      <c r="Q1368" s="79" t="s">
        <v>1711</v>
      </c>
      <c r="R1368" s="83" t="s">
        <v>2171</v>
      </c>
      <c r="S1368" s="79" t="s">
        <v>2520</v>
      </c>
      <c r="T1368" s="79" t="s">
        <v>731</v>
      </c>
      <c r="U1368" s="83" t="s">
        <v>3238</v>
      </c>
      <c r="V1368" s="83" t="s">
        <v>3238</v>
      </c>
      <c r="W1368" s="81">
        <v>43171.66673611111</v>
      </c>
      <c r="X1368" s="83" t="s">
        <v>4746</v>
      </c>
      <c r="Y1368" s="79"/>
      <c r="Z1368" s="79"/>
      <c r="AA1368" s="85" t="s">
        <v>5954</v>
      </c>
      <c r="AB1368" s="79"/>
      <c r="AC1368" s="79" t="b">
        <v>0</v>
      </c>
      <c r="AD1368" s="79">
        <v>2</v>
      </c>
      <c r="AE1368" s="85" t="s">
        <v>6296</v>
      </c>
      <c r="AF1368" s="79" t="b">
        <v>0</v>
      </c>
      <c r="AG1368" s="79" t="s">
        <v>6304</v>
      </c>
      <c r="AH1368" s="79"/>
      <c r="AI1368" s="85" t="s">
        <v>6296</v>
      </c>
      <c r="AJ1368" s="79" t="b">
        <v>0</v>
      </c>
      <c r="AK1368" s="79">
        <v>2</v>
      </c>
      <c r="AL1368" s="85" t="s">
        <v>6296</v>
      </c>
      <c r="AM1368" s="79" t="s">
        <v>6411</v>
      </c>
      <c r="AN1368" s="79" t="b">
        <v>0</v>
      </c>
      <c r="AO1368" s="85" t="s">
        <v>5954</v>
      </c>
      <c r="AP1368" s="79" t="s">
        <v>176</v>
      </c>
      <c r="AQ1368" s="79">
        <v>0</v>
      </c>
      <c r="AR1368" s="79">
        <v>0</v>
      </c>
      <c r="AS1368" s="79"/>
      <c r="AT1368" s="79"/>
      <c r="AU1368" s="79"/>
      <c r="AV1368" s="79"/>
      <c r="AW1368" s="79"/>
      <c r="AX1368" s="79"/>
      <c r="AY1368" s="79"/>
      <c r="AZ1368" s="79"/>
      <c r="BA1368">
        <v>1</v>
      </c>
      <c r="BB1368" s="78" t="str">
        <f>REPLACE(INDEX(GroupVertices[Group], MATCH(Edges[[#This Row],[Vertex 1]],GroupVertices[Vertex],0)),1,1,"")</f>
        <v>2</v>
      </c>
      <c r="BC1368" s="78" t="str">
        <f>REPLACE(INDEX(GroupVertices[Group], MATCH(Edges[[#This Row],[Vertex 2]],GroupVertices[Vertex],0)),1,1,"")</f>
        <v>2</v>
      </c>
      <c r="BD1368" s="48">
        <v>1</v>
      </c>
      <c r="BE1368" s="49">
        <v>6.25</v>
      </c>
      <c r="BF1368" s="48">
        <v>0</v>
      </c>
      <c r="BG1368" s="49">
        <v>0</v>
      </c>
      <c r="BH1368" s="48">
        <v>0</v>
      </c>
      <c r="BI1368" s="49">
        <v>0</v>
      </c>
      <c r="BJ1368" s="48">
        <v>15</v>
      </c>
      <c r="BK1368" s="49">
        <v>93.75</v>
      </c>
      <c r="BL1368" s="48">
        <v>16</v>
      </c>
    </row>
    <row r="1369" spans="1:64" x14ac:dyDescent="0.25">
      <c r="A1369" s="64" t="s">
        <v>683</v>
      </c>
      <c r="B1369" s="64" t="s">
        <v>748</v>
      </c>
      <c r="C1369" s="65" t="s">
        <v>15840</v>
      </c>
      <c r="D1369" s="66">
        <v>3.5</v>
      </c>
      <c r="E1369" s="67" t="s">
        <v>136</v>
      </c>
      <c r="F1369" s="68">
        <v>33.357142857142854</v>
      </c>
      <c r="G1369" s="65"/>
      <c r="H1369" s="69"/>
      <c r="I1369" s="70"/>
      <c r="J1369" s="70"/>
      <c r="K1369" s="34" t="s">
        <v>65</v>
      </c>
      <c r="L1369" s="77">
        <v>1369</v>
      </c>
      <c r="M1369" s="77"/>
      <c r="N1369" s="72"/>
      <c r="O1369" s="79" t="s">
        <v>999</v>
      </c>
      <c r="P1369" s="81">
        <v>43175.557118055556</v>
      </c>
      <c r="Q1369" s="79" t="s">
        <v>1712</v>
      </c>
      <c r="R1369" s="83" t="s">
        <v>2248</v>
      </c>
      <c r="S1369" s="79" t="s">
        <v>2518</v>
      </c>
      <c r="T1369" s="79" t="s">
        <v>3011</v>
      </c>
      <c r="U1369" s="83" t="s">
        <v>3374</v>
      </c>
      <c r="V1369" s="83" t="s">
        <v>3374</v>
      </c>
      <c r="W1369" s="81">
        <v>43175.557118055556</v>
      </c>
      <c r="X1369" s="83" t="s">
        <v>4747</v>
      </c>
      <c r="Y1369" s="79"/>
      <c r="Z1369" s="79"/>
      <c r="AA1369" s="85" t="s">
        <v>5955</v>
      </c>
      <c r="AB1369" s="79"/>
      <c r="AC1369" s="79" t="b">
        <v>0</v>
      </c>
      <c r="AD1369" s="79">
        <v>3</v>
      </c>
      <c r="AE1369" s="85" t="s">
        <v>6296</v>
      </c>
      <c r="AF1369" s="79" t="b">
        <v>0</v>
      </c>
      <c r="AG1369" s="79" t="s">
        <v>6304</v>
      </c>
      <c r="AH1369" s="79"/>
      <c r="AI1369" s="85" t="s">
        <v>6296</v>
      </c>
      <c r="AJ1369" s="79" t="b">
        <v>0</v>
      </c>
      <c r="AK1369" s="79">
        <v>4</v>
      </c>
      <c r="AL1369" s="85" t="s">
        <v>6296</v>
      </c>
      <c r="AM1369" s="79" t="s">
        <v>6330</v>
      </c>
      <c r="AN1369" s="79" t="b">
        <v>0</v>
      </c>
      <c r="AO1369" s="85" t="s">
        <v>5955</v>
      </c>
      <c r="AP1369" s="79" t="s">
        <v>6415</v>
      </c>
      <c r="AQ1369" s="79">
        <v>0</v>
      </c>
      <c r="AR1369" s="79">
        <v>0</v>
      </c>
      <c r="AS1369" s="79"/>
      <c r="AT1369" s="79"/>
      <c r="AU1369" s="79"/>
      <c r="AV1369" s="79"/>
      <c r="AW1369" s="79"/>
      <c r="AX1369" s="79"/>
      <c r="AY1369" s="79"/>
      <c r="AZ1369" s="79"/>
      <c r="BA1369">
        <v>2</v>
      </c>
      <c r="BB1369" s="78" t="str">
        <f>REPLACE(INDEX(GroupVertices[Group], MATCH(Edges[[#This Row],[Vertex 1]],GroupVertices[Vertex],0)),1,1,"")</f>
        <v>2</v>
      </c>
      <c r="BC1369" s="78" t="str">
        <f>REPLACE(INDEX(GroupVertices[Group], MATCH(Edges[[#This Row],[Vertex 2]],GroupVertices[Vertex],0)),1,1,"")</f>
        <v>2</v>
      </c>
      <c r="BD1369" s="48">
        <v>0</v>
      </c>
      <c r="BE1369" s="49">
        <v>0</v>
      </c>
      <c r="BF1369" s="48">
        <v>1</v>
      </c>
      <c r="BG1369" s="49">
        <v>4.166666666666667</v>
      </c>
      <c r="BH1369" s="48">
        <v>0</v>
      </c>
      <c r="BI1369" s="49">
        <v>0</v>
      </c>
      <c r="BJ1369" s="48">
        <v>23</v>
      </c>
      <c r="BK1369" s="49">
        <v>95.833333333333329</v>
      </c>
      <c r="BL1369" s="48">
        <v>24</v>
      </c>
    </row>
    <row r="1370" spans="1:64" x14ac:dyDescent="0.25">
      <c r="A1370" s="64" t="s">
        <v>683</v>
      </c>
      <c r="B1370" s="64" t="s">
        <v>748</v>
      </c>
      <c r="C1370" s="65" t="s">
        <v>15840</v>
      </c>
      <c r="D1370" s="66">
        <v>3.5</v>
      </c>
      <c r="E1370" s="67" t="s">
        <v>136</v>
      </c>
      <c r="F1370" s="68">
        <v>33.357142857142854</v>
      </c>
      <c r="G1370" s="65"/>
      <c r="H1370" s="69"/>
      <c r="I1370" s="70"/>
      <c r="J1370" s="70"/>
      <c r="K1370" s="34" t="s">
        <v>65</v>
      </c>
      <c r="L1370" s="77">
        <v>1370</v>
      </c>
      <c r="M1370" s="77"/>
      <c r="N1370" s="72"/>
      <c r="O1370" s="79" t="s">
        <v>999</v>
      </c>
      <c r="P1370" s="81">
        <v>43177.636817129627</v>
      </c>
      <c r="Q1370" s="79" t="s">
        <v>1713</v>
      </c>
      <c r="R1370" s="83" t="s">
        <v>2331</v>
      </c>
      <c r="S1370" s="79" t="s">
        <v>2518</v>
      </c>
      <c r="T1370" s="79" t="s">
        <v>3012</v>
      </c>
      <c r="U1370" s="83" t="s">
        <v>3375</v>
      </c>
      <c r="V1370" s="83" t="s">
        <v>3375</v>
      </c>
      <c r="W1370" s="81">
        <v>43177.636817129627</v>
      </c>
      <c r="X1370" s="83" t="s">
        <v>4748</v>
      </c>
      <c r="Y1370" s="79"/>
      <c r="Z1370" s="79"/>
      <c r="AA1370" s="85" t="s">
        <v>5956</v>
      </c>
      <c r="AB1370" s="79"/>
      <c r="AC1370" s="79" t="b">
        <v>0</v>
      </c>
      <c r="AD1370" s="79">
        <v>2</v>
      </c>
      <c r="AE1370" s="85" t="s">
        <v>6296</v>
      </c>
      <c r="AF1370" s="79" t="b">
        <v>0</v>
      </c>
      <c r="AG1370" s="79" t="s">
        <v>6304</v>
      </c>
      <c r="AH1370" s="79"/>
      <c r="AI1370" s="85" t="s">
        <v>6296</v>
      </c>
      <c r="AJ1370" s="79" t="b">
        <v>0</v>
      </c>
      <c r="AK1370" s="79">
        <v>2</v>
      </c>
      <c r="AL1370" s="85" t="s">
        <v>6296</v>
      </c>
      <c r="AM1370" s="79" t="s">
        <v>6330</v>
      </c>
      <c r="AN1370" s="79" t="b">
        <v>0</v>
      </c>
      <c r="AO1370" s="85" t="s">
        <v>5956</v>
      </c>
      <c r="AP1370" s="79" t="s">
        <v>176</v>
      </c>
      <c r="AQ1370" s="79">
        <v>0</v>
      </c>
      <c r="AR1370" s="79">
        <v>0</v>
      </c>
      <c r="AS1370" s="79"/>
      <c r="AT1370" s="79"/>
      <c r="AU1370" s="79"/>
      <c r="AV1370" s="79"/>
      <c r="AW1370" s="79"/>
      <c r="AX1370" s="79"/>
      <c r="AY1370" s="79"/>
      <c r="AZ1370" s="79"/>
      <c r="BA1370">
        <v>2</v>
      </c>
      <c r="BB1370" s="78" t="str">
        <f>REPLACE(INDEX(GroupVertices[Group], MATCH(Edges[[#This Row],[Vertex 1]],GroupVertices[Vertex],0)),1,1,"")</f>
        <v>2</v>
      </c>
      <c r="BC1370" s="78" t="str">
        <f>REPLACE(INDEX(GroupVertices[Group], MATCH(Edges[[#This Row],[Vertex 2]],GroupVertices[Vertex],0)),1,1,"")</f>
        <v>2</v>
      </c>
      <c r="BD1370" s="48">
        <v>0</v>
      </c>
      <c r="BE1370" s="49">
        <v>0</v>
      </c>
      <c r="BF1370" s="48">
        <v>0</v>
      </c>
      <c r="BG1370" s="49">
        <v>0</v>
      </c>
      <c r="BH1370" s="48">
        <v>0</v>
      </c>
      <c r="BI1370" s="49">
        <v>0</v>
      </c>
      <c r="BJ1370" s="48">
        <v>26</v>
      </c>
      <c r="BK1370" s="49">
        <v>100</v>
      </c>
      <c r="BL1370" s="48">
        <v>26</v>
      </c>
    </row>
    <row r="1371" spans="1:64" x14ac:dyDescent="0.25">
      <c r="A1371" s="64" t="s">
        <v>747</v>
      </c>
      <c r="B1371" s="64" t="s">
        <v>748</v>
      </c>
      <c r="C1371" s="65" t="s">
        <v>15839</v>
      </c>
      <c r="D1371" s="66">
        <v>3</v>
      </c>
      <c r="E1371" s="67" t="s">
        <v>132</v>
      </c>
      <c r="F1371" s="68">
        <v>35</v>
      </c>
      <c r="G1371" s="65"/>
      <c r="H1371" s="69"/>
      <c r="I1371" s="70"/>
      <c r="J1371" s="70"/>
      <c r="K1371" s="34" t="s">
        <v>65</v>
      </c>
      <c r="L1371" s="77">
        <v>1371</v>
      </c>
      <c r="M1371" s="77"/>
      <c r="N1371" s="72"/>
      <c r="O1371" s="79" t="s">
        <v>999</v>
      </c>
      <c r="P1371" s="81">
        <v>43177.637465277781</v>
      </c>
      <c r="Q1371" s="79" t="s">
        <v>1617</v>
      </c>
      <c r="R1371" s="83" t="s">
        <v>2331</v>
      </c>
      <c r="S1371" s="79" t="s">
        <v>2518</v>
      </c>
      <c r="T1371" s="79" t="s">
        <v>2971</v>
      </c>
      <c r="U1371" s="79"/>
      <c r="V1371" s="83" t="s">
        <v>3857</v>
      </c>
      <c r="W1371" s="81">
        <v>43177.637465277781</v>
      </c>
      <c r="X1371" s="83" t="s">
        <v>4749</v>
      </c>
      <c r="Y1371" s="79"/>
      <c r="Z1371" s="79"/>
      <c r="AA1371" s="85" t="s">
        <v>5957</v>
      </c>
      <c r="AB1371" s="79"/>
      <c r="AC1371" s="79" t="b">
        <v>0</v>
      </c>
      <c r="AD1371" s="79">
        <v>0</v>
      </c>
      <c r="AE1371" s="85" t="s">
        <v>6296</v>
      </c>
      <c r="AF1371" s="79" t="b">
        <v>0</v>
      </c>
      <c r="AG1371" s="79" t="s">
        <v>6304</v>
      </c>
      <c r="AH1371" s="79"/>
      <c r="AI1371" s="85" t="s">
        <v>6296</v>
      </c>
      <c r="AJ1371" s="79" t="b">
        <v>0</v>
      </c>
      <c r="AK1371" s="79">
        <v>2</v>
      </c>
      <c r="AL1371" s="85" t="s">
        <v>5956</v>
      </c>
      <c r="AM1371" s="79" t="s">
        <v>6333</v>
      </c>
      <c r="AN1371" s="79" t="b">
        <v>0</v>
      </c>
      <c r="AO1371" s="85" t="s">
        <v>5956</v>
      </c>
      <c r="AP1371" s="79" t="s">
        <v>176</v>
      </c>
      <c r="AQ1371" s="79">
        <v>0</v>
      </c>
      <c r="AR1371" s="79">
        <v>0</v>
      </c>
      <c r="AS1371" s="79"/>
      <c r="AT1371" s="79"/>
      <c r="AU1371" s="79"/>
      <c r="AV1371" s="79"/>
      <c r="AW1371" s="79"/>
      <c r="AX1371" s="79"/>
      <c r="AY1371" s="79"/>
      <c r="AZ1371" s="79"/>
      <c r="BA1371">
        <v>1</v>
      </c>
      <c r="BB1371" s="78" t="str">
        <f>REPLACE(INDEX(GroupVertices[Group], MATCH(Edges[[#This Row],[Vertex 1]],GroupVertices[Vertex],0)),1,1,"")</f>
        <v>2</v>
      </c>
      <c r="BC1371" s="78" t="str">
        <f>REPLACE(INDEX(GroupVertices[Group], MATCH(Edges[[#This Row],[Vertex 2]],GroupVertices[Vertex],0)),1,1,"")</f>
        <v>2</v>
      </c>
      <c r="BD1371" s="48"/>
      <c r="BE1371" s="49"/>
      <c r="BF1371" s="48"/>
      <c r="BG1371" s="49"/>
      <c r="BH1371" s="48"/>
      <c r="BI1371" s="49"/>
      <c r="BJ1371" s="48"/>
      <c r="BK1371" s="49"/>
      <c r="BL1371" s="48"/>
    </row>
    <row r="1372" spans="1:64" x14ac:dyDescent="0.25">
      <c r="A1372" s="64" t="s">
        <v>676</v>
      </c>
      <c r="B1372" s="64" t="s">
        <v>754</v>
      </c>
      <c r="C1372" s="65" t="s">
        <v>15850</v>
      </c>
      <c r="D1372" s="66">
        <v>6</v>
      </c>
      <c r="E1372" s="67" t="s">
        <v>136</v>
      </c>
      <c r="F1372" s="68">
        <v>25.142857142857142</v>
      </c>
      <c r="G1372" s="65"/>
      <c r="H1372" s="69"/>
      <c r="I1372" s="70"/>
      <c r="J1372" s="70"/>
      <c r="K1372" s="34" t="s">
        <v>65</v>
      </c>
      <c r="L1372" s="77">
        <v>1372</v>
      </c>
      <c r="M1372" s="77"/>
      <c r="N1372" s="72"/>
      <c r="O1372" s="79" t="s">
        <v>999</v>
      </c>
      <c r="P1372" s="81">
        <v>43169.543090277781</v>
      </c>
      <c r="Q1372" s="79" t="s">
        <v>1714</v>
      </c>
      <c r="R1372" s="83" t="s">
        <v>2386</v>
      </c>
      <c r="S1372" s="79" t="s">
        <v>2505</v>
      </c>
      <c r="T1372" s="79" t="s">
        <v>3013</v>
      </c>
      <c r="U1372" s="79"/>
      <c r="V1372" s="83" t="s">
        <v>3812</v>
      </c>
      <c r="W1372" s="81">
        <v>43169.543090277781</v>
      </c>
      <c r="X1372" s="83" t="s">
        <v>4750</v>
      </c>
      <c r="Y1372" s="79"/>
      <c r="Z1372" s="79"/>
      <c r="AA1372" s="85" t="s">
        <v>5958</v>
      </c>
      <c r="AB1372" s="79"/>
      <c r="AC1372" s="79" t="b">
        <v>0</v>
      </c>
      <c r="AD1372" s="79">
        <v>4</v>
      </c>
      <c r="AE1372" s="85" t="s">
        <v>6296</v>
      </c>
      <c r="AF1372" s="79" t="b">
        <v>0</v>
      </c>
      <c r="AG1372" s="79" t="s">
        <v>6304</v>
      </c>
      <c r="AH1372" s="79"/>
      <c r="AI1372" s="85" t="s">
        <v>6296</v>
      </c>
      <c r="AJ1372" s="79" t="b">
        <v>0</v>
      </c>
      <c r="AK1372" s="79">
        <v>2</v>
      </c>
      <c r="AL1372" s="85" t="s">
        <v>6296</v>
      </c>
      <c r="AM1372" s="79" t="s">
        <v>6330</v>
      </c>
      <c r="AN1372" s="79" t="b">
        <v>0</v>
      </c>
      <c r="AO1372" s="85" t="s">
        <v>5958</v>
      </c>
      <c r="AP1372" s="79" t="s">
        <v>6415</v>
      </c>
      <c r="AQ1372" s="79">
        <v>0</v>
      </c>
      <c r="AR1372" s="79">
        <v>0</v>
      </c>
      <c r="AS1372" s="79"/>
      <c r="AT1372" s="79"/>
      <c r="AU1372" s="79"/>
      <c r="AV1372" s="79"/>
      <c r="AW1372" s="79"/>
      <c r="AX1372" s="79"/>
      <c r="AY1372" s="79"/>
      <c r="AZ1372" s="79"/>
      <c r="BA1372">
        <v>7</v>
      </c>
      <c r="BB1372" s="78" t="str">
        <f>REPLACE(INDEX(GroupVertices[Group], MATCH(Edges[[#This Row],[Vertex 1]],GroupVertices[Vertex],0)),1,1,"")</f>
        <v>2</v>
      </c>
      <c r="BC1372" s="78" t="str">
        <f>REPLACE(INDEX(GroupVertices[Group], MATCH(Edges[[#This Row],[Vertex 2]],GroupVertices[Vertex],0)),1,1,"")</f>
        <v>2</v>
      </c>
      <c r="BD1372" s="48"/>
      <c r="BE1372" s="49"/>
      <c r="BF1372" s="48"/>
      <c r="BG1372" s="49"/>
      <c r="BH1372" s="48"/>
      <c r="BI1372" s="49"/>
      <c r="BJ1372" s="48"/>
      <c r="BK1372" s="49"/>
      <c r="BL1372" s="48"/>
    </row>
    <row r="1373" spans="1:64" x14ac:dyDescent="0.25">
      <c r="A1373" s="64" t="s">
        <v>676</v>
      </c>
      <c r="B1373" s="64" t="s">
        <v>683</v>
      </c>
      <c r="C1373" s="65" t="s">
        <v>15841</v>
      </c>
      <c r="D1373" s="66">
        <v>5</v>
      </c>
      <c r="E1373" s="67" t="s">
        <v>136</v>
      </c>
      <c r="F1373" s="68">
        <v>28.428571428571431</v>
      </c>
      <c r="G1373" s="65"/>
      <c r="H1373" s="69"/>
      <c r="I1373" s="70"/>
      <c r="J1373" s="70"/>
      <c r="K1373" s="34" t="s">
        <v>65</v>
      </c>
      <c r="L1373" s="77">
        <v>1373</v>
      </c>
      <c r="M1373" s="77"/>
      <c r="N1373" s="72"/>
      <c r="O1373" s="79" t="s">
        <v>999</v>
      </c>
      <c r="P1373" s="81">
        <v>43169.543090277781</v>
      </c>
      <c r="Q1373" s="79" t="s">
        <v>1714</v>
      </c>
      <c r="R1373" s="83" t="s">
        <v>2386</v>
      </c>
      <c r="S1373" s="79" t="s">
        <v>2505</v>
      </c>
      <c r="T1373" s="79" t="s">
        <v>3013</v>
      </c>
      <c r="U1373" s="79"/>
      <c r="V1373" s="83" t="s">
        <v>3812</v>
      </c>
      <c r="W1373" s="81">
        <v>43169.543090277781</v>
      </c>
      <c r="X1373" s="83" t="s">
        <v>4750</v>
      </c>
      <c r="Y1373" s="79"/>
      <c r="Z1373" s="79"/>
      <c r="AA1373" s="85" t="s">
        <v>5958</v>
      </c>
      <c r="AB1373" s="79"/>
      <c r="AC1373" s="79" t="b">
        <v>0</v>
      </c>
      <c r="AD1373" s="79">
        <v>4</v>
      </c>
      <c r="AE1373" s="85" t="s">
        <v>6296</v>
      </c>
      <c r="AF1373" s="79" t="b">
        <v>0</v>
      </c>
      <c r="AG1373" s="79" t="s">
        <v>6304</v>
      </c>
      <c r="AH1373" s="79"/>
      <c r="AI1373" s="85" t="s">
        <v>6296</v>
      </c>
      <c r="AJ1373" s="79" t="b">
        <v>0</v>
      </c>
      <c r="AK1373" s="79">
        <v>2</v>
      </c>
      <c r="AL1373" s="85" t="s">
        <v>6296</v>
      </c>
      <c r="AM1373" s="79" t="s">
        <v>6330</v>
      </c>
      <c r="AN1373" s="79" t="b">
        <v>0</v>
      </c>
      <c r="AO1373" s="85" t="s">
        <v>5958</v>
      </c>
      <c r="AP1373" s="79" t="s">
        <v>6415</v>
      </c>
      <c r="AQ1373" s="79">
        <v>0</v>
      </c>
      <c r="AR1373" s="79">
        <v>0</v>
      </c>
      <c r="AS1373" s="79"/>
      <c r="AT1373" s="79"/>
      <c r="AU1373" s="79"/>
      <c r="AV1373" s="79"/>
      <c r="AW1373" s="79"/>
      <c r="AX1373" s="79"/>
      <c r="AY1373" s="79"/>
      <c r="AZ1373" s="79"/>
      <c r="BA1373">
        <v>5</v>
      </c>
      <c r="BB1373" s="78" t="str">
        <f>REPLACE(INDEX(GroupVertices[Group], MATCH(Edges[[#This Row],[Vertex 1]],GroupVertices[Vertex],0)),1,1,"")</f>
        <v>2</v>
      </c>
      <c r="BC1373" s="78" t="str">
        <f>REPLACE(INDEX(GroupVertices[Group], MATCH(Edges[[#This Row],[Vertex 2]],GroupVertices[Vertex],0)),1,1,"")</f>
        <v>2</v>
      </c>
      <c r="BD1373" s="48">
        <v>1</v>
      </c>
      <c r="BE1373" s="49">
        <v>4</v>
      </c>
      <c r="BF1373" s="48">
        <v>0</v>
      </c>
      <c r="BG1373" s="49">
        <v>0</v>
      </c>
      <c r="BH1373" s="48">
        <v>0</v>
      </c>
      <c r="BI1373" s="49">
        <v>0</v>
      </c>
      <c r="BJ1373" s="48">
        <v>24</v>
      </c>
      <c r="BK1373" s="49">
        <v>96</v>
      </c>
      <c r="BL1373" s="48">
        <v>25</v>
      </c>
    </row>
    <row r="1374" spans="1:64" x14ac:dyDescent="0.25">
      <c r="A1374" s="64" t="s">
        <v>676</v>
      </c>
      <c r="B1374" s="64" t="s">
        <v>754</v>
      </c>
      <c r="C1374" s="65" t="s">
        <v>15850</v>
      </c>
      <c r="D1374" s="66">
        <v>6</v>
      </c>
      <c r="E1374" s="67" t="s">
        <v>136</v>
      </c>
      <c r="F1374" s="68">
        <v>25.142857142857142</v>
      </c>
      <c r="G1374" s="65"/>
      <c r="H1374" s="69"/>
      <c r="I1374" s="70"/>
      <c r="J1374" s="70"/>
      <c r="K1374" s="34" t="s">
        <v>65</v>
      </c>
      <c r="L1374" s="77">
        <v>1374</v>
      </c>
      <c r="M1374" s="77"/>
      <c r="N1374" s="72"/>
      <c r="O1374" s="79" t="s">
        <v>999</v>
      </c>
      <c r="P1374" s="81">
        <v>43177.870844907404</v>
      </c>
      <c r="Q1374" s="79" t="s">
        <v>1715</v>
      </c>
      <c r="R1374" s="83" t="s">
        <v>2387</v>
      </c>
      <c r="S1374" s="79" t="s">
        <v>2608</v>
      </c>
      <c r="T1374" s="79" t="s">
        <v>3014</v>
      </c>
      <c r="U1374" s="79"/>
      <c r="V1374" s="83" t="s">
        <v>3812</v>
      </c>
      <c r="W1374" s="81">
        <v>43177.870844907404</v>
      </c>
      <c r="X1374" s="83" t="s">
        <v>4751</v>
      </c>
      <c r="Y1374" s="79"/>
      <c r="Z1374" s="79"/>
      <c r="AA1374" s="85" t="s">
        <v>5959</v>
      </c>
      <c r="AB1374" s="79"/>
      <c r="AC1374" s="79" t="b">
        <v>0</v>
      </c>
      <c r="AD1374" s="79">
        <v>4</v>
      </c>
      <c r="AE1374" s="85" t="s">
        <v>6296</v>
      </c>
      <c r="AF1374" s="79" t="b">
        <v>0</v>
      </c>
      <c r="AG1374" s="79" t="s">
        <v>6304</v>
      </c>
      <c r="AH1374" s="79"/>
      <c r="AI1374" s="85" t="s">
        <v>6296</v>
      </c>
      <c r="AJ1374" s="79" t="b">
        <v>0</v>
      </c>
      <c r="AK1374" s="79">
        <v>3</v>
      </c>
      <c r="AL1374" s="85" t="s">
        <v>6296</v>
      </c>
      <c r="AM1374" s="79" t="s">
        <v>6330</v>
      </c>
      <c r="AN1374" s="79" t="b">
        <v>0</v>
      </c>
      <c r="AO1374" s="85" t="s">
        <v>5959</v>
      </c>
      <c r="AP1374" s="79" t="s">
        <v>6415</v>
      </c>
      <c r="AQ1374" s="79">
        <v>0</v>
      </c>
      <c r="AR1374" s="79">
        <v>0</v>
      </c>
      <c r="AS1374" s="79"/>
      <c r="AT1374" s="79"/>
      <c r="AU1374" s="79"/>
      <c r="AV1374" s="79"/>
      <c r="AW1374" s="79"/>
      <c r="AX1374" s="79"/>
      <c r="AY1374" s="79"/>
      <c r="AZ1374" s="79"/>
      <c r="BA1374">
        <v>7</v>
      </c>
      <c r="BB1374" s="78" t="str">
        <f>REPLACE(INDEX(GroupVertices[Group], MATCH(Edges[[#This Row],[Vertex 1]],GroupVertices[Vertex],0)),1,1,"")</f>
        <v>2</v>
      </c>
      <c r="BC1374" s="78" t="str">
        <f>REPLACE(INDEX(GroupVertices[Group], MATCH(Edges[[#This Row],[Vertex 2]],GroupVertices[Vertex],0)),1,1,"")</f>
        <v>2</v>
      </c>
      <c r="BD1374" s="48">
        <v>0</v>
      </c>
      <c r="BE1374" s="49">
        <v>0</v>
      </c>
      <c r="BF1374" s="48">
        <v>1</v>
      </c>
      <c r="BG1374" s="49">
        <v>3.125</v>
      </c>
      <c r="BH1374" s="48">
        <v>0</v>
      </c>
      <c r="BI1374" s="49">
        <v>0</v>
      </c>
      <c r="BJ1374" s="48">
        <v>31</v>
      </c>
      <c r="BK1374" s="49">
        <v>96.875</v>
      </c>
      <c r="BL1374" s="48">
        <v>32</v>
      </c>
    </row>
    <row r="1375" spans="1:64" x14ac:dyDescent="0.25">
      <c r="A1375" s="64" t="s">
        <v>676</v>
      </c>
      <c r="B1375" s="64" t="s">
        <v>754</v>
      </c>
      <c r="C1375" s="65" t="s">
        <v>15850</v>
      </c>
      <c r="D1375" s="66">
        <v>6</v>
      </c>
      <c r="E1375" s="67" t="s">
        <v>136</v>
      </c>
      <c r="F1375" s="68">
        <v>25.142857142857142</v>
      </c>
      <c r="G1375" s="65"/>
      <c r="H1375" s="69"/>
      <c r="I1375" s="70"/>
      <c r="J1375" s="70"/>
      <c r="K1375" s="34" t="s">
        <v>65</v>
      </c>
      <c r="L1375" s="77">
        <v>1375</v>
      </c>
      <c r="M1375" s="77"/>
      <c r="N1375" s="72"/>
      <c r="O1375" s="79" t="s">
        <v>999</v>
      </c>
      <c r="P1375" s="81">
        <v>43169.65</v>
      </c>
      <c r="Q1375" s="79" t="s">
        <v>1716</v>
      </c>
      <c r="R1375" s="83" t="s">
        <v>2388</v>
      </c>
      <c r="S1375" s="79" t="s">
        <v>2518</v>
      </c>
      <c r="T1375" s="79" t="s">
        <v>3015</v>
      </c>
      <c r="U1375" s="79"/>
      <c r="V1375" s="83" t="s">
        <v>3812</v>
      </c>
      <c r="W1375" s="81">
        <v>43169.65</v>
      </c>
      <c r="X1375" s="83" t="s">
        <v>4752</v>
      </c>
      <c r="Y1375" s="79"/>
      <c r="Z1375" s="79"/>
      <c r="AA1375" s="85" t="s">
        <v>5960</v>
      </c>
      <c r="AB1375" s="79"/>
      <c r="AC1375" s="79" t="b">
        <v>0</v>
      </c>
      <c r="AD1375" s="79">
        <v>0</v>
      </c>
      <c r="AE1375" s="85" t="s">
        <v>6296</v>
      </c>
      <c r="AF1375" s="79" t="b">
        <v>0</v>
      </c>
      <c r="AG1375" s="79" t="s">
        <v>6304</v>
      </c>
      <c r="AH1375" s="79"/>
      <c r="AI1375" s="85" t="s">
        <v>6296</v>
      </c>
      <c r="AJ1375" s="79" t="b">
        <v>0</v>
      </c>
      <c r="AK1375" s="79">
        <v>0</v>
      </c>
      <c r="AL1375" s="85" t="s">
        <v>6296</v>
      </c>
      <c r="AM1375" s="79" t="s">
        <v>6330</v>
      </c>
      <c r="AN1375" s="79" t="b">
        <v>0</v>
      </c>
      <c r="AO1375" s="85" t="s">
        <v>5960</v>
      </c>
      <c r="AP1375" s="79" t="s">
        <v>176</v>
      </c>
      <c r="AQ1375" s="79">
        <v>0</v>
      </c>
      <c r="AR1375" s="79">
        <v>0</v>
      </c>
      <c r="AS1375" s="79"/>
      <c r="AT1375" s="79"/>
      <c r="AU1375" s="79"/>
      <c r="AV1375" s="79"/>
      <c r="AW1375" s="79"/>
      <c r="AX1375" s="79"/>
      <c r="AY1375" s="79"/>
      <c r="AZ1375" s="79"/>
      <c r="BA1375">
        <v>7</v>
      </c>
      <c r="BB1375" s="78" t="str">
        <f>REPLACE(INDEX(GroupVertices[Group], MATCH(Edges[[#This Row],[Vertex 1]],GroupVertices[Vertex],0)),1,1,"")</f>
        <v>2</v>
      </c>
      <c r="BC1375" s="78" t="str">
        <f>REPLACE(INDEX(GroupVertices[Group], MATCH(Edges[[#This Row],[Vertex 2]],GroupVertices[Vertex],0)),1,1,"")</f>
        <v>2</v>
      </c>
      <c r="BD1375" s="48">
        <v>0</v>
      </c>
      <c r="BE1375" s="49">
        <v>0</v>
      </c>
      <c r="BF1375" s="48">
        <v>0</v>
      </c>
      <c r="BG1375" s="49">
        <v>0</v>
      </c>
      <c r="BH1375" s="48">
        <v>0</v>
      </c>
      <c r="BI1375" s="49">
        <v>0</v>
      </c>
      <c r="BJ1375" s="48">
        <v>23</v>
      </c>
      <c r="BK1375" s="49">
        <v>100</v>
      </c>
      <c r="BL1375" s="48">
        <v>23</v>
      </c>
    </row>
    <row r="1376" spans="1:64" x14ac:dyDescent="0.25">
      <c r="A1376" s="64" t="s">
        <v>676</v>
      </c>
      <c r="B1376" s="64" t="s">
        <v>683</v>
      </c>
      <c r="C1376" s="65" t="s">
        <v>15841</v>
      </c>
      <c r="D1376" s="66">
        <v>5</v>
      </c>
      <c r="E1376" s="67" t="s">
        <v>136</v>
      </c>
      <c r="F1376" s="68">
        <v>28.428571428571431</v>
      </c>
      <c r="G1376" s="65"/>
      <c r="H1376" s="69"/>
      <c r="I1376" s="70"/>
      <c r="J1376" s="70"/>
      <c r="K1376" s="34" t="s">
        <v>65</v>
      </c>
      <c r="L1376" s="77">
        <v>1376</v>
      </c>
      <c r="M1376" s="77"/>
      <c r="N1376" s="72"/>
      <c r="O1376" s="79" t="s">
        <v>999</v>
      </c>
      <c r="P1376" s="81">
        <v>43170.636921296296</v>
      </c>
      <c r="Q1376" s="79" t="s">
        <v>1717</v>
      </c>
      <c r="R1376" s="83" t="s">
        <v>2389</v>
      </c>
      <c r="S1376" s="79" t="s">
        <v>2505</v>
      </c>
      <c r="T1376" s="79"/>
      <c r="U1376" s="79"/>
      <c r="V1376" s="83" t="s">
        <v>3812</v>
      </c>
      <c r="W1376" s="81">
        <v>43170.636921296296</v>
      </c>
      <c r="X1376" s="83" t="s">
        <v>4753</v>
      </c>
      <c r="Y1376" s="79"/>
      <c r="Z1376" s="79"/>
      <c r="AA1376" s="85" t="s">
        <v>5961</v>
      </c>
      <c r="AB1376" s="79"/>
      <c r="AC1376" s="79" t="b">
        <v>0</v>
      </c>
      <c r="AD1376" s="79">
        <v>0</v>
      </c>
      <c r="AE1376" s="85" t="s">
        <v>6296</v>
      </c>
      <c r="AF1376" s="79" t="b">
        <v>0</v>
      </c>
      <c r="AG1376" s="79" t="s">
        <v>6304</v>
      </c>
      <c r="AH1376" s="79"/>
      <c r="AI1376" s="85" t="s">
        <v>6296</v>
      </c>
      <c r="AJ1376" s="79" t="b">
        <v>0</v>
      </c>
      <c r="AK1376" s="79">
        <v>11</v>
      </c>
      <c r="AL1376" s="85" t="s">
        <v>6191</v>
      </c>
      <c r="AM1376" s="79" t="s">
        <v>6333</v>
      </c>
      <c r="AN1376" s="79" t="b">
        <v>0</v>
      </c>
      <c r="AO1376" s="85" t="s">
        <v>6191</v>
      </c>
      <c r="AP1376" s="79" t="s">
        <v>176</v>
      </c>
      <c r="AQ1376" s="79">
        <v>0</v>
      </c>
      <c r="AR1376" s="79">
        <v>0</v>
      </c>
      <c r="AS1376" s="79"/>
      <c r="AT1376" s="79"/>
      <c r="AU1376" s="79"/>
      <c r="AV1376" s="79"/>
      <c r="AW1376" s="79"/>
      <c r="AX1376" s="79"/>
      <c r="AY1376" s="79"/>
      <c r="AZ1376" s="79"/>
      <c r="BA1376">
        <v>5</v>
      </c>
      <c r="BB1376" s="78" t="str">
        <f>REPLACE(INDEX(GroupVertices[Group], MATCH(Edges[[#This Row],[Vertex 1]],GroupVertices[Vertex],0)),1,1,"")</f>
        <v>2</v>
      </c>
      <c r="BC1376" s="78" t="str">
        <f>REPLACE(INDEX(GroupVertices[Group], MATCH(Edges[[#This Row],[Vertex 2]],GroupVertices[Vertex],0)),1,1,"")</f>
        <v>2</v>
      </c>
      <c r="BD1376" s="48"/>
      <c r="BE1376" s="49"/>
      <c r="BF1376" s="48"/>
      <c r="BG1376" s="49"/>
      <c r="BH1376" s="48"/>
      <c r="BI1376" s="49"/>
      <c r="BJ1376" s="48"/>
      <c r="BK1376" s="49"/>
      <c r="BL1376" s="48"/>
    </row>
    <row r="1377" spans="1:64" x14ac:dyDescent="0.25">
      <c r="A1377" s="64" t="s">
        <v>676</v>
      </c>
      <c r="B1377" s="64" t="s">
        <v>754</v>
      </c>
      <c r="C1377" s="65" t="s">
        <v>15850</v>
      </c>
      <c r="D1377" s="66">
        <v>6</v>
      </c>
      <c r="E1377" s="67" t="s">
        <v>136</v>
      </c>
      <c r="F1377" s="68">
        <v>25.142857142857142</v>
      </c>
      <c r="G1377" s="65"/>
      <c r="H1377" s="69"/>
      <c r="I1377" s="70"/>
      <c r="J1377" s="70"/>
      <c r="K1377" s="34" t="s">
        <v>65</v>
      </c>
      <c r="L1377" s="77">
        <v>1377</v>
      </c>
      <c r="M1377" s="77"/>
      <c r="N1377" s="72"/>
      <c r="O1377" s="79" t="s">
        <v>999</v>
      </c>
      <c r="P1377" s="81">
        <v>43170.636921296296</v>
      </c>
      <c r="Q1377" s="79" t="s">
        <v>1717</v>
      </c>
      <c r="R1377" s="83" t="s">
        <v>2389</v>
      </c>
      <c r="S1377" s="79" t="s">
        <v>2505</v>
      </c>
      <c r="T1377" s="79"/>
      <c r="U1377" s="79"/>
      <c r="V1377" s="83" t="s">
        <v>3812</v>
      </c>
      <c r="W1377" s="81">
        <v>43170.636921296296</v>
      </c>
      <c r="X1377" s="83" t="s">
        <v>4753</v>
      </c>
      <c r="Y1377" s="79"/>
      <c r="Z1377" s="79"/>
      <c r="AA1377" s="85" t="s">
        <v>5961</v>
      </c>
      <c r="AB1377" s="79"/>
      <c r="AC1377" s="79" t="b">
        <v>0</v>
      </c>
      <c r="AD1377" s="79">
        <v>0</v>
      </c>
      <c r="AE1377" s="85" t="s">
        <v>6296</v>
      </c>
      <c r="AF1377" s="79" t="b">
        <v>0</v>
      </c>
      <c r="AG1377" s="79" t="s">
        <v>6304</v>
      </c>
      <c r="AH1377" s="79"/>
      <c r="AI1377" s="85" t="s">
        <v>6296</v>
      </c>
      <c r="AJ1377" s="79" t="b">
        <v>0</v>
      </c>
      <c r="AK1377" s="79">
        <v>11</v>
      </c>
      <c r="AL1377" s="85" t="s">
        <v>6191</v>
      </c>
      <c r="AM1377" s="79" t="s">
        <v>6333</v>
      </c>
      <c r="AN1377" s="79" t="b">
        <v>0</v>
      </c>
      <c r="AO1377" s="85" t="s">
        <v>6191</v>
      </c>
      <c r="AP1377" s="79" t="s">
        <v>176</v>
      </c>
      <c r="AQ1377" s="79">
        <v>0</v>
      </c>
      <c r="AR1377" s="79">
        <v>0</v>
      </c>
      <c r="AS1377" s="79"/>
      <c r="AT1377" s="79"/>
      <c r="AU1377" s="79"/>
      <c r="AV1377" s="79"/>
      <c r="AW1377" s="79"/>
      <c r="AX1377" s="79"/>
      <c r="AY1377" s="79"/>
      <c r="AZ1377" s="79"/>
      <c r="BA1377">
        <v>7</v>
      </c>
      <c r="BB1377" s="78" t="str">
        <f>REPLACE(INDEX(GroupVertices[Group], MATCH(Edges[[#This Row],[Vertex 1]],GroupVertices[Vertex],0)),1,1,"")</f>
        <v>2</v>
      </c>
      <c r="BC1377" s="78" t="str">
        <f>REPLACE(INDEX(GroupVertices[Group], MATCH(Edges[[#This Row],[Vertex 2]],GroupVertices[Vertex],0)),1,1,"")</f>
        <v>2</v>
      </c>
      <c r="BD1377" s="48">
        <v>0</v>
      </c>
      <c r="BE1377" s="49">
        <v>0</v>
      </c>
      <c r="BF1377" s="48">
        <v>0</v>
      </c>
      <c r="BG1377" s="49">
        <v>0</v>
      </c>
      <c r="BH1377" s="48">
        <v>0</v>
      </c>
      <c r="BI1377" s="49">
        <v>0</v>
      </c>
      <c r="BJ1377" s="48">
        <v>15</v>
      </c>
      <c r="BK1377" s="49">
        <v>100</v>
      </c>
      <c r="BL1377" s="48">
        <v>15</v>
      </c>
    </row>
    <row r="1378" spans="1:64" x14ac:dyDescent="0.25">
      <c r="A1378" s="64" t="s">
        <v>676</v>
      </c>
      <c r="B1378" s="64" t="s">
        <v>683</v>
      </c>
      <c r="C1378" s="65" t="s">
        <v>15841</v>
      </c>
      <c r="D1378" s="66">
        <v>5</v>
      </c>
      <c r="E1378" s="67" t="s">
        <v>136</v>
      </c>
      <c r="F1378" s="68">
        <v>28.428571428571431</v>
      </c>
      <c r="G1378" s="65"/>
      <c r="H1378" s="69"/>
      <c r="I1378" s="70"/>
      <c r="J1378" s="70"/>
      <c r="K1378" s="34" t="s">
        <v>65</v>
      </c>
      <c r="L1378" s="77">
        <v>1378</v>
      </c>
      <c r="M1378" s="77"/>
      <c r="N1378" s="72"/>
      <c r="O1378" s="79" t="s">
        <v>999</v>
      </c>
      <c r="P1378" s="81">
        <v>43170.63753472222</v>
      </c>
      <c r="Q1378" s="79" t="s">
        <v>1265</v>
      </c>
      <c r="R1378" s="83" t="s">
        <v>2145</v>
      </c>
      <c r="S1378" s="79" t="s">
        <v>2515</v>
      </c>
      <c r="T1378" s="79"/>
      <c r="U1378" s="79"/>
      <c r="V1378" s="83" t="s">
        <v>3812</v>
      </c>
      <c r="W1378" s="81">
        <v>43170.63753472222</v>
      </c>
      <c r="X1378" s="83" t="s">
        <v>4594</v>
      </c>
      <c r="Y1378" s="79"/>
      <c r="Z1378" s="79"/>
      <c r="AA1378" s="85" t="s">
        <v>5802</v>
      </c>
      <c r="AB1378" s="79"/>
      <c r="AC1378" s="79" t="b">
        <v>0</v>
      </c>
      <c r="AD1378" s="79">
        <v>0</v>
      </c>
      <c r="AE1378" s="85" t="s">
        <v>6296</v>
      </c>
      <c r="AF1378" s="79" t="b">
        <v>0</v>
      </c>
      <c r="AG1378" s="79" t="s">
        <v>6304</v>
      </c>
      <c r="AH1378" s="79"/>
      <c r="AI1378" s="85" t="s">
        <v>6296</v>
      </c>
      <c r="AJ1378" s="79" t="b">
        <v>0</v>
      </c>
      <c r="AK1378" s="79">
        <v>2</v>
      </c>
      <c r="AL1378" s="85" t="s">
        <v>5801</v>
      </c>
      <c r="AM1378" s="79" t="s">
        <v>6333</v>
      </c>
      <c r="AN1378" s="79" t="b">
        <v>0</v>
      </c>
      <c r="AO1378" s="85" t="s">
        <v>5801</v>
      </c>
      <c r="AP1378" s="79" t="s">
        <v>176</v>
      </c>
      <c r="AQ1378" s="79">
        <v>0</v>
      </c>
      <c r="AR1378" s="79">
        <v>0</v>
      </c>
      <c r="AS1378" s="79"/>
      <c r="AT1378" s="79"/>
      <c r="AU1378" s="79"/>
      <c r="AV1378" s="79"/>
      <c r="AW1378" s="79"/>
      <c r="AX1378" s="79"/>
      <c r="AY1378" s="79"/>
      <c r="AZ1378" s="79"/>
      <c r="BA1378">
        <v>5</v>
      </c>
      <c r="BB1378" s="78" t="str">
        <f>REPLACE(INDEX(GroupVertices[Group], MATCH(Edges[[#This Row],[Vertex 1]],GroupVertices[Vertex],0)),1,1,"")</f>
        <v>2</v>
      </c>
      <c r="BC1378" s="78" t="str">
        <f>REPLACE(INDEX(GroupVertices[Group], MATCH(Edges[[#This Row],[Vertex 2]],GroupVertices[Vertex],0)),1,1,"")</f>
        <v>2</v>
      </c>
      <c r="BD1378" s="48">
        <v>2</v>
      </c>
      <c r="BE1378" s="49">
        <v>11.764705882352942</v>
      </c>
      <c r="BF1378" s="48">
        <v>0</v>
      </c>
      <c r="BG1378" s="49">
        <v>0</v>
      </c>
      <c r="BH1378" s="48">
        <v>0</v>
      </c>
      <c r="BI1378" s="49">
        <v>0</v>
      </c>
      <c r="BJ1378" s="48">
        <v>15</v>
      </c>
      <c r="BK1378" s="49">
        <v>88.235294117647058</v>
      </c>
      <c r="BL1378" s="48">
        <v>17</v>
      </c>
    </row>
    <row r="1379" spans="1:64" x14ac:dyDescent="0.25">
      <c r="A1379" s="64" t="s">
        <v>676</v>
      </c>
      <c r="B1379" s="64" t="s">
        <v>754</v>
      </c>
      <c r="C1379" s="65" t="s">
        <v>15850</v>
      </c>
      <c r="D1379" s="66">
        <v>6</v>
      </c>
      <c r="E1379" s="67" t="s">
        <v>136</v>
      </c>
      <c r="F1379" s="68">
        <v>25.142857142857142</v>
      </c>
      <c r="G1379" s="65"/>
      <c r="H1379" s="69"/>
      <c r="I1379" s="70"/>
      <c r="J1379" s="70"/>
      <c r="K1379" s="34" t="s">
        <v>65</v>
      </c>
      <c r="L1379" s="77">
        <v>1379</v>
      </c>
      <c r="M1379" s="77"/>
      <c r="N1379" s="72"/>
      <c r="O1379" s="79" t="s">
        <v>999</v>
      </c>
      <c r="P1379" s="81">
        <v>43171.650011574071</v>
      </c>
      <c r="Q1379" s="79" t="s">
        <v>1718</v>
      </c>
      <c r="R1379" s="83" t="s">
        <v>2390</v>
      </c>
      <c r="S1379" s="79" t="s">
        <v>2639</v>
      </c>
      <c r="T1379" s="79" t="s">
        <v>3016</v>
      </c>
      <c r="U1379" s="79"/>
      <c r="V1379" s="83" t="s">
        <v>3812</v>
      </c>
      <c r="W1379" s="81">
        <v>43171.650011574071</v>
      </c>
      <c r="X1379" s="83" t="s">
        <v>4754</v>
      </c>
      <c r="Y1379" s="79"/>
      <c r="Z1379" s="79"/>
      <c r="AA1379" s="85" t="s">
        <v>5962</v>
      </c>
      <c r="AB1379" s="79"/>
      <c r="AC1379" s="79" t="b">
        <v>0</v>
      </c>
      <c r="AD1379" s="79">
        <v>1</v>
      </c>
      <c r="AE1379" s="85" t="s">
        <v>6296</v>
      </c>
      <c r="AF1379" s="79" t="b">
        <v>0</v>
      </c>
      <c r="AG1379" s="79" t="s">
        <v>6304</v>
      </c>
      <c r="AH1379" s="79"/>
      <c r="AI1379" s="85" t="s">
        <v>6296</v>
      </c>
      <c r="AJ1379" s="79" t="b">
        <v>0</v>
      </c>
      <c r="AK1379" s="79">
        <v>0</v>
      </c>
      <c r="AL1379" s="85" t="s">
        <v>6296</v>
      </c>
      <c r="AM1379" s="79" t="s">
        <v>6330</v>
      </c>
      <c r="AN1379" s="79" t="b">
        <v>0</v>
      </c>
      <c r="AO1379" s="85" t="s">
        <v>5962</v>
      </c>
      <c r="AP1379" s="79" t="s">
        <v>176</v>
      </c>
      <c r="AQ1379" s="79">
        <v>0</v>
      </c>
      <c r="AR1379" s="79">
        <v>0</v>
      </c>
      <c r="AS1379" s="79"/>
      <c r="AT1379" s="79"/>
      <c r="AU1379" s="79"/>
      <c r="AV1379" s="79"/>
      <c r="AW1379" s="79"/>
      <c r="AX1379" s="79"/>
      <c r="AY1379" s="79"/>
      <c r="AZ1379" s="79"/>
      <c r="BA1379">
        <v>7</v>
      </c>
      <c r="BB1379" s="78" t="str">
        <f>REPLACE(INDEX(GroupVertices[Group], MATCH(Edges[[#This Row],[Vertex 1]],GroupVertices[Vertex],0)),1,1,"")</f>
        <v>2</v>
      </c>
      <c r="BC1379" s="78" t="str">
        <f>REPLACE(INDEX(GroupVertices[Group], MATCH(Edges[[#This Row],[Vertex 2]],GroupVertices[Vertex],0)),1,1,"")</f>
        <v>2</v>
      </c>
      <c r="BD1379" s="48">
        <v>1</v>
      </c>
      <c r="BE1379" s="49">
        <v>4.166666666666667</v>
      </c>
      <c r="BF1379" s="48">
        <v>0</v>
      </c>
      <c r="BG1379" s="49">
        <v>0</v>
      </c>
      <c r="BH1379" s="48">
        <v>0</v>
      </c>
      <c r="BI1379" s="49">
        <v>0</v>
      </c>
      <c r="BJ1379" s="48">
        <v>23</v>
      </c>
      <c r="BK1379" s="49">
        <v>95.833333333333329</v>
      </c>
      <c r="BL1379" s="48">
        <v>24</v>
      </c>
    </row>
    <row r="1380" spans="1:64" x14ac:dyDescent="0.25">
      <c r="A1380" s="64" t="s">
        <v>676</v>
      </c>
      <c r="B1380" s="64" t="s">
        <v>754</v>
      </c>
      <c r="C1380" s="65" t="s">
        <v>15850</v>
      </c>
      <c r="D1380" s="66">
        <v>6</v>
      </c>
      <c r="E1380" s="67" t="s">
        <v>136</v>
      </c>
      <c r="F1380" s="68">
        <v>25.142857142857142</v>
      </c>
      <c r="G1380" s="65"/>
      <c r="H1380" s="69"/>
      <c r="I1380" s="70"/>
      <c r="J1380" s="70"/>
      <c r="K1380" s="34" t="s">
        <v>65</v>
      </c>
      <c r="L1380" s="77">
        <v>1380</v>
      </c>
      <c r="M1380" s="77"/>
      <c r="N1380" s="72"/>
      <c r="O1380" s="79" t="s">
        <v>999</v>
      </c>
      <c r="P1380" s="81">
        <v>43174.65</v>
      </c>
      <c r="Q1380" s="79" t="s">
        <v>1719</v>
      </c>
      <c r="R1380" s="83" t="s">
        <v>2391</v>
      </c>
      <c r="S1380" s="79" t="s">
        <v>2519</v>
      </c>
      <c r="T1380" s="79" t="s">
        <v>3017</v>
      </c>
      <c r="U1380" s="79"/>
      <c r="V1380" s="83" t="s">
        <v>3812</v>
      </c>
      <c r="W1380" s="81">
        <v>43174.65</v>
      </c>
      <c r="X1380" s="83" t="s">
        <v>4755</v>
      </c>
      <c r="Y1380" s="79"/>
      <c r="Z1380" s="79"/>
      <c r="AA1380" s="85" t="s">
        <v>5963</v>
      </c>
      <c r="AB1380" s="79"/>
      <c r="AC1380" s="79" t="b">
        <v>0</v>
      </c>
      <c r="AD1380" s="79">
        <v>0</v>
      </c>
      <c r="AE1380" s="85" t="s">
        <v>6296</v>
      </c>
      <c r="AF1380" s="79" t="b">
        <v>0</v>
      </c>
      <c r="AG1380" s="79" t="s">
        <v>6304</v>
      </c>
      <c r="AH1380" s="79"/>
      <c r="AI1380" s="85" t="s">
        <v>6296</v>
      </c>
      <c r="AJ1380" s="79" t="b">
        <v>0</v>
      </c>
      <c r="AK1380" s="79">
        <v>0</v>
      </c>
      <c r="AL1380" s="85" t="s">
        <v>6296</v>
      </c>
      <c r="AM1380" s="79" t="s">
        <v>6330</v>
      </c>
      <c r="AN1380" s="79" t="b">
        <v>0</v>
      </c>
      <c r="AO1380" s="85" t="s">
        <v>5963</v>
      </c>
      <c r="AP1380" s="79" t="s">
        <v>176</v>
      </c>
      <c r="AQ1380" s="79">
        <v>0</v>
      </c>
      <c r="AR1380" s="79">
        <v>0</v>
      </c>
      <c r="AS1380" s="79"/>
      <c r="AT1380" s="79"/>
      <c r="AU1380" s="79"/>
      <c r="AV1380" s="79"/>
      <c r="AW1380" s="79"/>
      <c r="AX1380" s="79"/>
      <c r="AY1380" s="79"/>
      <c r="AZ1380" s="79"/>
      <c r="BA1380">
        <v>7</v>
      </c>
      <c r="BB1380" s="78" t="str">
        <f>REPLACE(INDEX(GroupVertices[Group], MATCH(Edges[[#This Row],[Vertex 1]],GroupVertices[Vertex],0)),1,1,"")</f>
        <v>2</v>
      </c>
      <c r="BC1380" s="78" t="str">
        <f>REPLACE(INDEX(GroupVertices[Group], MATCH(Edges[[#This Row],[Vertex 2]],GroupVertices[Vertex],0)),1,1,"")</f>
        <v>2</v>
      </c>
      <c r="BD1380" s="48"/>
      <c r="BE1380" s="49"/>
      <c r="BF1380" s="48"/>
      <c r="BG1380" s="49"/>
      <c r="BH1380" s="48"/>
      <c r="BI1380" s="49"/>
      <c r="BJ1380" s="48"/>
      <c r="BK1380" s="49"/>
      <c r="BL1380" s="48"/>
    </row>
    <row r="1381" spans="1:64" x14ac:dyDescent="0.25">
      <c r="A1381" s="64" t="s">
        <v>676</v>
      </c>
      <c r="B1381" s="64" t="s">
        <v>683</v>
      </c>
      <c r="C1381" s="65" t="s">
        <v>15841</v>
      </c>
      <c r="D1381" s="66">
        <v>5</v>
      </c>
      <c r="E1381" s="67" t="s">
        <v>136</v>
      </c>
      <c r="F1381" s="68">
        <v>28.428571428571431</v>
      </c>
      <c r="G1381" s="65"/>
      <c r="H1381" s="69"/>
      <c r="I1381" s="70"/>
      <c r="J1381" s="70"/>
      <c r="K1381" s="34" t="s">
        <v>65</v>
      </c>
      <c r="L1381" s="77">
        <v>1381</v>
      </c>
      <c r="M1381" s="77"/>
      <c r="N1381" s="72"/>
      <c r="O1381" s="79" t="s">
        <v>999</v>
      </c>
      <c r="P1381" s="81">
        <v>43174.65</v>
      </c>
      <c r="Q1381" s="79" t="s">
        <v>1719</v>
      </c>
      <c r="R1381" s="83" t="s">
        <v>2391</v>
      </c>
      <c r="S1381" s="79" t="s">
        <v>2519</v>
      </c>
      <c r="T1381" s="79" t="s">
        <v>3017</v>
      </c>
      <c r="U1381" s="79"/>
      <c r="V1381" s="83" t="s">
        <v>3812</v>
      </c>
      <c r="W1381" s="81">
        <v>43174.65</v>
      </c>
      <c r="X1381" s="83" t="s">
        <v>4755</v>
      </c>
      <c r="Y1381" s="79"/>
      <c r="Z1381" s="79"/>
      <c r="AA1381" s="85" t="s">
        <v>5963</v>
      </c>
      <c r="AB1381" s="79"/>
      <c r="AC1381" s="79" t="b">
        <v>0</v>
      </c>
      <c r="AD1381" s="79">
        <v>0</v>
      </c>
      <c r="AE1381" s="85" t="s">
        <v>6296</v>
      </c>
      <c r="AF1381" s="79" t="b">
        <v>0</v>
      </c>
      <c r="AG1381" s="79" t="s">
        <v>6304</v>
      </c>
      <c r="AH1381" s="79"/>
      <c r="AI1381" s="85" t="s">
        <v>6296</v>
      </c>
      <c r="AJ1381" s="79" t="b">
        <v>0</v>
      </c>
      <c r="AK1381" s="79">
        <v>0</v>
      </c>
      <c r="AL1381" s="85" t="s">
        <v>6296</v>
      </c>
      <c r="AM1381" s="79" t="s">
        <v>6330</v>
      </c>
      <c r="AN1381" s="79" t="b">
        <v>0</v>
      </c>
      <c r="AO1381" s="85" t="s">
        <v>5963</v>
      </c>
      <c r="AP1381" s="79" t="s">
        <v>176</v>
      </c>
      <c r="AQ1381" s="79">
        <v>0</v>
      </c>
      <c r="AR1381" s="79">
        <v>0</v>
      </c>
      <c r="AS1381" s="79"/>
      <c r="AT1381" s="79"/>
      <c r="AU1381" s="79"/>
      <c r="AV1381" s="79"/>
      <c r="AW1381" s="79"/>
      <c r="AX1381" s="79"/>
      <c r="AY1381" s="79"/>
      <c r="AZ1381" s="79"/>
      <c r="BA1381">
        <v>5</v>
      </c>
      <c r="BB1381" s="78" t="str">
        <f>REPLACE(INDEX(GroupVertices[Group], MATCH(Edges[[#This Row],[Vertex 1]],GroupVertices[Vertex],0)),1,1,"")</f>
        <v>2</v>
      </c>
      <c r="BC1381" s="78" t="str">
        <f>REPLACE(INDEX(GroupVertices[Group], MATCH(Edges[[#This Row],[Vertex 2]],GroupVertices[Vertex],0)),1,1,"")</f>
        <v>2</v>
      </c>
      <c r="BD1381" s="48">
        <v>0</v>
      </c>
      <c r="BE1381" s="49">
        <v>0</v>
      </c>
      <c r="BF1381" s="48">
        <v>0</v>
      </c>
      <c r="BG1381" s="49">
        <v>0</v>
      </c>
      <c r="BH1381" s="48">
        <v>0</v>
      </c>
      <c r="BI1381" s="49">
        <v>0</v>
      </c>
      <c r="BJ1381" s="48">
        <v>22</v>
      </c>
      <c r="BK1381" s="49">
        <v>100</v>
      </c>
      <c r="BL1381" s="48">
        <v>22</v>
      </c>
    </row>
    <row r="1382" spans="1:64" x14ac:dyDescent="0.25">
      <c r="A1382" s="64" t="s">
        <v>676</v>
      </c>
      <c r="B1382" s="64" t="s">
        <v>754</v>
      </c>
      <c r="C1382" s="65" t="s">
        <v>15850</v>
      </c>
      <c r="D1382" s="66">
        <v>6</v>
      </c>
      <c r="E1382" s="67" t="s">
        <v>136</v>
      </c>
      <c r="F1382" s="68">
        <v>25.142857142857142</v>
      </c>
      <c r="G1382" s="65"/>
      <c r="H1382" s="69"/>
      <c r="I1382" s="70"/>
      <c r="J1382" s="70"/>
      <c r="K1382" s="34" t="s">
        <v>65</v>
      </c>
      <c r="L1382" s="77">
        <v>1382</v>
      </c>
      <c r="M1382" s="77"/>
      <c r="N1382" s="72"/>
      <c r="O1382" s="79" t="s">
        <v>999</v>
      </c>
      <c r="P1382" s="81">
        <v>43177.588194444441</v>
      </c>
      <c r="Q1382" s="79" t="s">
        <v>1720</v>
      </c>
      <c r="R1382" s="83" t="s">
        <v>2290</v>
      </c>
      <c r="S1382" s="79" t="s">
        <v>2519</v>
      </c>
      <c r="T1382" s="79" t="s">
        <v>3018</v>
      </c>
      <c r="U1382" s="79"/>
      <c r="V1382" s="83" t="s">
        <v>3812</v>
      </c>
      <c r="W1382" s="81">
        <v>43177.588194444441</v>
      </c>
      <c r="X1382" s="83" t="s">
        <v>4756</v>
      </c>
      <c r="Y1382" s="79"/>
      <c r="Z1382" s="79"/>
      <c r="AA1382" s="85" t="s">
        <v>5964</v>
      </c>
      <c r="AB1382" s="79"/>
      <c r="AC1382" s="79" t="b">
        <v>0</v>
      </c>
      <c r="AD1382" s="79">
        <v>0</v>
      </c>
      <c r="AE1382" s="85" t="s">
        <v>6296</v>
      </c>
      <c r="AF1382" s="79" t="b">
        <v>0</v>
      </c>
      <c r="AG1382" s="79" t="s">
        <v>6304</v>
      </c>
      <c r="AH1382" s="79"/>
      <c r="AI1382" s="85" t="s">
        <v>6296</v>
      </c>
      <c r="AJ1382" s="79" t="b">
        <v>0</v>
      </c>
      <c r="AK1382" s="79">
        <v>1</v>
      </c>
      <c r="AL1382" s="85" t="s">
        <v>6296</v>
      </c>
      <c r="AM1382" s="79" t="s">
        <v>6330</v>
      </c>
      <c r="AN1382" s="79" t="b">
        <v>0</v>
      </c>
      <c r="AO1382" s="85" t="s">
        <v>5964</v>
      </c>
      <c r="AP1382" s="79" t="s">
        <v>176</v>
      </c>
      <c r="AQ1382" s="79">
        <v>0</v>
      </c>
      <c r="AR1382" s="79">
        <v>0</v>
      </c>
      <c r="AS1382" s="79"/>
      <c r="AT1382" s="79"/>
      <c r="AU1382" s="79"/>
      <c r="AV1382" s="79"/>
      <c r="AW1382" s="79"/>
      <c r="AX1382" s="79"/>
      <c r="AY1382" s="79"/>
      <c r="AZ1382" s="79"/>
      <c r="BA1382">
        <v>7</v>
      </c>
      <c r="BB1382" s="78" t="str">
        <f>REPLACE(INDEX(GroupVertices[Group], MATCH(Edges[[#This Row],[Vertex 1]],GroupVertices[Vertex],0)),1,1,"")</f>
        <v>2</v>
      </c>
      <c r="BC1382" s="78" t="str">
        <f>REPLACE(INDEX(GroupVertices[Group], MATCH(Edges[[#This Row],[Vertex 2]],GroupVertices[Vertex],0)),1,1,"")</f>
        <v>2</v>
      </c>
      <c r="BD1382" s="48"/>
      <c r="BE1382" s="49"/>
      <c r="BF1382" s="48"/>
      <c r="BG1382" s="49"/>
      <c r="BH1382" s="48"/>
      <c r="BI1382" s="49"/>
      <c r="BJ1382" s="48"/>
      <c r="BK1382" s="49"/>
      <c r="BL1382" s="48"/>
    </row>
    <row r="1383" spans="1:64" x14ac:dyDescent="0.25">
      <c r="A1383" s="64" t="s">
        <v>676</v>
      </c>
      <c r="B1383" s="64" t="s">
        <v>683</v>
      </c>
      <c r="C1383" s="65" t="s">
        <v>15841</v>
      </c>
      <c r="D1383" s="66">
        <v>5</v>
      </c>
      <c r="E1383" s="67" t="s">
        <v>136</v>
      </c>
      <c r="F1383" s="68">
        <v>28.428571428571431</v>
      </c>
      <c r="G1383" s="65"/>
      <c r="H1383" s="69"/>
      <c r="I1383" s="70"/>
      <c r="J1383" s="70"/>
      <c r="K1383" s="34" t="s">
        <v>65</v>
      </c>
      <c r="L1383" s="77">
        <v>1383</v>
      </c>
      <c r="M1383" s="77"/>
      <c r="N1383" s="72"/>
      <c r="O1383" s="79" t="s">
        <v>999</v>
      </c>
      <c r="P1383" s="81">
        <v>43177.588194444441</v>
      </c>
      <c r="Q1383" s="79" t="s">
        <v>1720</v>
      </c>
      <c r="R1383" s="83" t="s">
        <v>2290</v>
      </c>
      <c r="S1383" s="79" t="s">
        <v>2519</v>
      </c>
      <c r="T1383" s="79" t="s">
        <v>3018</v>
      </c>
      <c r="U1383" s="79"/>
      <c r="V1383" s="83" t="s">
        <v>3812</v>
      </c>
      <c r="W1383" s="81">
        <v>43177.588194444441</v>
      </c>
      <c r="X1383" s="83" t="s">
        <v>4756</v>
      </c>
      <c r="Y1383" s="79"/>
      <c r="Z1383" s="79"/>
      <c r="AA1383" s="85" t="s">
        <v>5964</v>
      </c>
      <c r="AB1383" s="79"/>
      <c r="AC1383" s="79" t="b">
        <v>0</v>
      </c>
      <c r="AD1383" s="79">
        <v>0</v>
      </c>
      <c r="AE1383" s="85" t="s">
        <v>6296</v>
      </c>
      <c r="AF1383" s="79" t="b">
        <v>0</v>
      </c>
      <c r="AG1383" s="79" t="s">
        <v>6304</v>
      </c>
      <c r="AH1383" s="79"/>
      <c r="AI1383" s="85" t="s">
        <v>6296</v>
      </c>
      <c r="AJ1383" s="79" t="b">
        <v>0</v>
      </c>
      <c r="AK1383" s="79">
        <v>1</v>
      </c>
      <c r="AL1383" s="85" t="s">
        <v>6296</v>
      </c>
      <c r="AM1383" s="79" t="s">
        <v>6330</v>
      </c>
      <c r="AN1383" s="79" t="b">
        <v>0</v>
      </c>
      <c r="AO1383" s="85" t="s">
        <v>5964</v>
      </c>
      <c r="AP1383" s="79" t="s">
        <v>176</v>
      </c>
      <c r="AQ1383" s="79">
        <v>0</v>
      </c>
      <c r="AR1383" s="79">
        <v>0</v>
      </c>
      <c r="AS1383" s="79"/>
      <c r="AT1383" s="79"/>
      <c r="AU1383" s="79"/>
      <c r="AV1383" s="79"/>
      <c r="AW1383" s="79"/>
      <c r="AX1383" s="79"/>
      <c r="AY1383" s="79"/>
      <c r="AZ1383" s="79"/>
      <c r="BA1383">
        <v>5</v>
      </c>
      <c r="BB1383" s="78" t="str">
        <f>REPLACE(INDEX(GroupVertices[Group], MATCH(Edges[[#This Row],[Vertex 1]],GroupVertices[Vertex],0)),1,1,"")</f>
        <v>2</v>
      </c>
      <c r="BC1383" s="78" t="str">
        <f>REPLACE(INDEX(GroupVertices[Group], MATCH(Edges[[#This Row],[Vertex 2]],GroupVertices[Vertex],0)),1,1,"")</f>
        <v>2</v>
      </c>
      <c r="BD1383" s="48">
        <v>0</v>
      </c>
      <c r="BE1383" s="49">
        <v>0</v>
      </c>
      <c r="BF1383" s="48">
        <v>0</v>
      </c>
      <c r="BG1383" s="49">
        <v>0</v>
      </c>
      <c r="BH1383" s="48">
        <v>0</v>
      </c>
      <c r="BI1383" s="49">
        <v>0</v>
      </c>
      <c r="BJ1383" s="48">
        <v>20</v>
      </c>
      <c r="BK1383" s="49">
        <v>100</v>
      </c>
      <c r="BL1383" s="48">
        <v>20</v>
      </c>
    </row>
    <row r="1384" spans="1:64" x14ac:dyDescent="0.25">
      <c r="A1384" s="64" t="s">
        <v>676</v>
      </c>
      <c r="B1384" s="64" t="s">
        <v>971</v>
      </c>
      <c r="C1384" s="65" t="s">
        <v>15839</v>
      </c>
      <c r="D1384" s="66">
        <v>3</v>
      </c>
      <c r="E1384" s="67" t="s">
        <v>132</v>
      </c>
      <c r="F1384" s="68">
        <v>35</v>
      </c>
      <c r="G1384" s="65"/>
      <c r="H1384" s="69"/>
      <c r="I1384" s="70"/>
      <c r="J1384" s="70"/>
      <c r="K1384" s="34" t="s">
        <v>65</v>
      </c>
      <c r="L1384" s="77">
        <v>1384</v>
      </c>
      <c r="M1384" s="77"/>
      <c r="N1384" s="72"/>
      <c r="O1384" s="79" t="s">
        <v>999</v>
      </c>
      <c r="P1384" s="81">
        <v>43177.618541666663</v>
      </c>
      <c r="Q1384" s="79" t="s">
        <v>1590</v>
      </c>
      <c r="R1384" s="83" t="s">
        <v>2319</v>
      </c>
      <c r="S1384" s="79" t="s">
        <v>2616</v>
      </c>
      <c r="T1384" s="79" t="s">
        <v>2954</v>
      </c>
      <c r="U1384" s="79"/>
      <c r="V1384" s="83" t="s">
        <v>3812</v>
      </c>
      <c r="W1384" s="81">
        <v>43177.618541666663</v>
      </c>
      <c r="X1384" s="83" t="s">
        <v>4585</v>
      </c>
      <c r="Y1384" s="79"/>
      <c r="Z1384" s="79"/>
      <c r="AA1384" s="85" t="s">
        <v>5793</v>
      </c>
      <c r="AB1384" s="79"/>
      <c r="AC1384" s="79" t="b">
        <v>0</v>
      </c>
      <c r="AD1384" s="79">
        <v>0</v>
      </c>
      <c r="AE1384" s="85" t="s">
        <v>6296</v>
      </c>
      <c r="AF1384" s="79" t="b">
        <v>0</v>
      </c>
      <c r="AG1384" s="79" t="s">
        <v>6304</v>
      </c>
      <c r="AH1384" s="79"/>
      <c r="AI1384" s="85" t="s">
        <v>6296</v>
      </c>
      <c r="AJ1384" s="79" t="b">
        <v>0</v>
      </c>
      <c r="AK1384" s="79">
        <v>1</v>
      </c>
      <c r="AL1384" s="85" t="s">
        <v>5792</v>
      </c>
      <c r="AM1384" s="79" t="s">
        <v>6333</v>
      </c>
      <c r="AN1384" s="79" t="b">
        <v>0</v>
      </c>
      <c r="AO1384" s="85" t="s">
        <v>5792</v>
      </c>
      <c r="AP1384" s="79" t="s">
        <v>176</v>
      </c>
      <c r="AQ1384" s="79">
        <v>0</v>
      </c>
      <c r="AR1384" s="79">
        <v>0</v>
      </c>
      <c r="AS1384" s="79"/>
      <c r="AT1384" s="79"/>
      <c r="AU1384" s="79"/>
      <c r="AV1384" s="79"/>
      <c r="AW1384" s="79"/>
      <c r="AX1384" s="79"/>
      <c r="AY1384" s="79"/>
      <c r="AZ1384" s="79"/>
      <c r="BA1384">
        <v>1</v>
      </c>
      <c r="BB1384" s="78" t="str">
        <f>REPLACE(INDEX(GroupVertices[Group], MATCH(Edges[[#This Row],[Vertex 1]],GroupVertices[Vertex],0)),1,1,"")</f>
        <v>2</v>
      </c>
      <c r="BC1384" s="78" t="str">
        <f>REPLACE(INDEX(GroupVertices[Group], MATCH(Edges[[#This Row],[Vertex 2]],GroupVertices[Vertex],0)),1,1,"")</f>
        <v>2</v>
      </c>
      <c r="BD1384" s="48">
        <v>1</v>
      </c>
      <c r="BE1384" s="49">
        <v>5.2631578947368425</v>
      </c>
      <c r="BF1384" s="48">
        <v>0</v>
      </c>
      <c r="BG1384" s="49">
        <v>0</v>
      </c>
      <c r="BH1384" s="48">
        <v>0</v>
      </c>
      <c r="BI1384" s="49">
        <v>0</v>
      </c>
      <c r="BJ1384" s="48">
        <v>18</v>
      </c>
      <c r="BK1384" s="49">
        <v>94.736842105263165</v>
      </c>
      <c r="BL1384" s="48">
        <v>19</v>
      </c>
    </row>
    <row r="1385" spans="1:64" x14ac:dyDescent="0.25">
      <c r="A1385" s="64" t="s">
        <v>747</v>
      </c>
      <c r="B1385" s="64" t="s">
        <v>676</v>
      </c>
      <c r="C1385" s="65" t="s">
        <v>15840</v>
      </c>
      <c r="D1385" s="66">
        <v>3.5</v>
      </c>
      <c r="E1385" s="67" t="s">
        <v>136</v>
      </c>
      <c r="F1385" s="68">
        <v>33.357142857142854</v>
      </c>
      <c r="G1385" s="65"/>
      <c r="H1385" s="69"/>
      <c r="I1385" s="70"/>
      <c r="J1385" s="70"/>
      <c r="K1385" s="34" t="s">
        <v>65</v>
      </c>
      <c r="L1385" s="77">
        <v>1385</v>
      </c>
      <c r="M1385" s="77"/>
      <c r="N1385" s="72"/>
      <c r="O1385" s="79" t="s">
        <v>999</v>
      </c>
      <c r="P1385" s="81">
        <v>43169.654768518521</v>
      </c>
      <c r="Q1385" s="79" t="s">
        <v>1710</v>
      </c>
      <c r="R1385" s="83" t="s">
        <v>2386</v>
      </c>
      <c r="S1385" s="79" t="s">
        <v>2505</v>
      </c>
      <c r="T1385" s="79"/>
      <c r="U1385" s="79"/>
      <c r="V1385" s="83" t="s">
        <v>3857</v>
      </c>
      <c r="W1385" s="81">
        <v>43169.654768518521</v>
      </c>
      <c r="X1385" s="83" t="s">
        <v>4745</v>
      </c>
      <c r="Y1385" s="79"/>
      <c r="Z1385" s="79"/>
      <c r="AA1385" s="85" t="s">
        <v>5953</v>
      </c>
      <c r="AB1385" s="79"/>
      <c r="AC1385" s="79" t="b">
        <v>0</v>
      </c>
      <c r="AD1385" s="79">
        <v>0</v>
      </c>
      <c r="AE1385" s="85" t="s">
        <v>6296</v>
      </c>
      <c r="AF1385" s="79" t="b">
        <v>0</v>
      </c>
      <c r="AG1385" s="79" t="s">
        <v>6304</v>
      </c>
      <c r="AH1385" s="79"/>
      <c r="AI1385" s="85" t="s">
        <v>6296</v>
      </c>
      <c r="AJ1385" s="79" t="b">
        <v>0</v>
      </c>
      <c r="AK1385" s="79">
        <v>2</v>
      </c>
      <c r="AL1385" s="85" t="s">
        <v>5958</v>
      </c>
      <c r="AM1385" s="79" t="s">
        <v>6333</v>
      </c>
      <c r="AN1385" s="79" t="b">
        <v>0</v>
      </c>
      <c r="AO1385" s="85" t="s">
        <v>5958</v>
      </c>
      <c r="AP1385" s="79" t="s">
        <v>176</v>
      </c>
      <c r="AQ1385" s="79">
        <v>0</v>
      </c>
      <c r="AR1385" s="79">
        <v>0</v>
      </c>
      <c r="AS1385" s="79"/>
      <c r="AT1385" s="79"/>
      <c r="AU1385" s="79"/>
      <c r="AV1385" s="79"/>
      <c r="AW1385" s="79"/>
      <c r="AX1385" s="79"/>
      <c r="AY1385" s="79"/>
      <c r="AZ1385" s="79"/>
      <c r="BA1385">
        <v>2</v>
      </c>
      <c r="BB1385" s="78" t="str">
        <f>REPLACE(INDEX(GroupVertices[Group], MATCH(Edges[[#This Row],[Vertex 1]],GroupVertices[Vertex],0)),1,1,"")</f>
        <v>2</v>
      </c>
      <c r="BC1385" s="78" t="str">
        <f>REPLACE(INDEX(GroupVertices[Group], MATCH(Edges[[#This Row],[Vertex 2]],GroupVertices[Vertex],0)),1,1,"")</f>
        <v>2</v>
      </c>
      <c r="BD1385" s="48"/>
      <c r="BE1385" s="49"/>
      <c r="BF1385" s="48"/>
      <c r="BG1385" s="49"/>
      <c r="BH1385" s="48"/>
      <c r="BI1385" s="49"/>
      <c r="BJ1385" s="48"/>
      <c r="BK1385" s="49"/>
      <c r="BL1385" s="48"/>
    </row>
    <row r="1386" spans="1:64" x14ac:dyDescent="0.25">
      <c r="A1386" s="64" t="s">
        <v>747</v>
      </c>
      <c r="B1386" s="64" t="s">
        <v>676</v>
      </c>
      <c r="C1386" s="65" t="s">
        <v>15840</v>
      </c>
      <c r="D1386" s="66">
        <v>3.5</v>
      </c>
      <c r="E1386" s="67" t="s">
        <v>136</v>
      </c>
      <c r="F1386" s="68">
        <v>33.357142857142854</v>
      </c>
      <c r="G1386" s="65"/>
      <c r="H1386" s="69"/>
      <c r="I1386" s="70"/>
      <c r="J1386" s="70"/>
      <c r="K1386" s="34" t="s">
        <v>65</v>
      </c>
      <c r="L1386" s="77">
        <v>1386</v>
      </c>
      <c r="M1386" s="77"/>
      <c r="N1386" s="72"/>
      <c r="O1386" s="79" t="s">
        <v>999</v>
      </c>
      <c r="P1386" s="81">
        <v>43178.636180555557</v>
      </c>
      <c r="Q1386" s="79" t="s">
        <v>1721</v>
      </c>
      <c r="R1386" s="79"/>
      <c r="S1386" s="79"/>
      <c r="T1386" s="79"/>
      <c r="U1386" s="79"/>
      <c r="V1386" s="83" t="s">
        <v>3857</v>
      </c>
      <c r="W1386" s="81">
        <v>43178.636180555557</v>
      </c>
      <c r="X1386" s="83" t="s">
        <v>4757</v>
      </c>
      <c r="Y1386" s="79"/>
      <c r="Z1386" s="79"/>
      <c r="AA1386" s="85" t="s">
        <v>5965</v>
      </c>
      <c r="AB1386" s="79"/>
      <c r="AC1386" s="79" t="b">
        <v>0</v>
      </c>
      <c r="AD1386" s="79">
        <v>0</v>
      </c>
      <c r="AE1386" s="85" t="s">
        <v>6296</v>
      </c>
      <c r="AF1386" s="79" t="b">
        <v>0</v>
      </c>
      <c r="AG1386" s="79" t="s">
        <v>6304</v>
      </c>
      <c r="AH1386" s="79"/>
      <c r="AI1386" s="85" t="s">
        <v>6296</v>
      </c>
      <c r="AJ1386" s="79" t="b">
        <v>0</v>
      </c>
      <c r="AK1386" s="79">
        <v>3</v>
      </c>
      <c r="AL1386" s="85" t="s">
        <v>5959</v>
      </c>
      <c r="AM1386" s="79" t="s">
        <v>6333</v>
      </c>
      <c r="AN1386" s="79" t="b">
        <v>0</v>
      </c>
      <c r="AO1386" s="85" t="s">
        <v>5959</v>
      </c>
      <c r="AP1386" s="79" t="s">
        <v>176</v>
      </c>
      <c r="AQ1386" s="79">
        <v>0</v>
      </c>
      <c r="AR1386" s="79">
        <v>0</v>
      </c>
      <c r="AS1386" s="79"/>
      <c r="AT1386" s="79"/>
      <c r="AU1386" s="79"/>
      <c r="AV1386" s="79"/>
      <c r="AW1386" s="79"/>
      <c r="AX1386" s="79"/>
      <c r="AY1386" s="79"/>
      <c r="AZ1386" s="79"/>
      <c r="BA1386">
        <v>2</v>
      </c>
      <c r="BB1386" s="78" t="str">
        <f>REPLACE(INDEX(GroupVertices[Group], MATCH(Edges[[#This Row],[Vertex 1]],GroupVertices[Vertex],0)),1,1,"")</f>
        <v>2</v>
      </c>
      <c r="BC1386" s="78" t="str">
        <f>REPLACE(INDEX(GroupVertices[Group], MATCH(Edges[[#This Row],[Vertex 2]],GroupVertices[Vertex],0)),1,1,"")</f>
        <v>2</v>
      </c>
      <c r="BD1386" s="48">
        <v>0</v>
      </c>
      <c r="BE1386" s="49">
        <v>0</v>
      </c>
      <c r="BF1386" s="48">
        <v>1</v>
      </c>
      <c r="BG1386" s="49">
        <v>4.166666666666667</v>
      </c>
      <c r="BH1386" s="48">
        <v>0</v>
      </c>
      <c r="BI1386" s="49">
        <v>0</v>
      </c>
      <c r="BJ1386" s="48">
        <v>23</v>
      </c>
      <c r="BK1386" s="49">
        <v>95.833333333333329</v>
      </c>
      <c r="BL1386" s="48">
        <v>24</v>
      </c>
    </row>
    <row r="1387" spans="1:64" x14ac:dyDescent="0.25">
      <c r="A1387" s="64" t="s">
        <v>747</v>
      </c>
      <c r="B1387" s="64" t="s">
        <v>754</v>
      </c>
      <c r="C1387" s="65" t="s">
        <v>15845</v>
      </c>
      <c r="D1387" s="66">
        <v>4</v>
      </c>
      <c r="E1387" s="67" t="s">
        <v>136</v>
      </c>
      <c r="F1387" s="68">
        <v>31.714285714285715</v>
      </c>
      <c r="G1387" s="65"/>
      <c r="H1387" s="69"/>
      <c r="I1387" s="70"/>
      <c r="J1387" s="70"/>
      <c r="K1387" s="34" t="s">
        <v>65</v>
      </c>
      <c r="L1387" s="77">
        <v>1387</v>
      </c>
      <c r="M1387" s="77"/>
      <c r="N1387" s="72"/>
      <c r="O1387" s="79" t="s">
        <v>999</v>
      </c>
      <c r="P1387" s="81">
        <v>43166.659583333334</v>
      </c>
      <c r="Q1387" s="79" t="s">
        <v>1722</v>
      </c>
      <c r="R1387" s="83" t="s">
        <v>2392</v>
      </c>
      <c r="S1387" s="79" t="s">
        <v>2519</v>
      </c>
      <c r="T1387" s="79" t="s">
        <v>2679</v>
      </c>
      <c r="U1387" s="79"/>
      <c r="V1387" s="83" t="s">
        <v>3857</v>
      </c>
      <c r="W1387" s="81">
        <v>43166.659583333334</v>
      </c>
      <c r="X1387" s="83" t="s">
        <v>4758</v>
      </c>
      <c r="Y1387" s="79"/>
      <c r="Z1387" s="79"/>
      <c r="AA1387" s="85" t="s">
        <v>5966</v>
      </c>
      <c r="AB1387" s="79"/>
      <c r="AC1387" s="79" t="b">
        <v>0</v>
      </c>
      <c r="AD1387" s="79">
        <v>0</v>
      </c>
      <c r="AE1387" s="85" t="s">
        <v>6296</v>
      </c>
      <c r="AF1387" s="79" t="b">
        <v>0</v>
      </c>
      <c r="AG1387" s="79" t="s">
        <v>6304</v>
      </c>
      <c r="AH1387" s="79"/>
      <c r="AI1387" s="85" t="s">
        <v>6296</v>
      </c>
      <c r="AJ1387" s="79" t="b">
        <v>0</v>
      </c>
      <c r="AK1387" s="79">
        <v>2</v>
      </c>
      <c r="AL1387" s="85" t="s">
        <v>6158</v>
      </c>
      <c r="AM1387" s="79" t="s">
        <v>6333</v>
      </c>
      <c r="AN1387" s="79" t="b">
        <v>0</v>
      </c>
      <c r="AO1387" s="85" t="s">
        <v>6158</v>
      </c>
      <c r="AP1387" s="79" t="s">
        <v>176</v>
      </c>
      <c r="AQ1387" s="79">
        <v>0</v>
      </c>
      <c r="AR1387" s="79">
        <v>0</v>
      </c>
      <c r="AS1387" s="79"/>
      <c r="AT1387" s="79"/>
      <c r="AU1387" s="79"/>
      <c r="AV1387" s="79"/>
      <c r="AW1387" s="79"/>
      <c r="AX1387" s="79"/>
      <c r="AY1387" s="79"/>
      <c r="AZ1387" s="79"/>
      <c r="BA1387">
        <v>3</v>
      </c>
      <c r="BB1387" s="78" t="str">
        <f>REPLACE(INDEX(GroupVertices[Group], MATCH(Edges[[#This Row],[Vertex 1]],GroupVertices[Vertex],0)),1,1,"")</f>
        <v>2</v>
      </c>
      <c r="BC1387" s="78" t="str">
        <f>REPLACE(INDEX(GroupVertices[Group], MATCH(Edges[[#This Row],[Vertex 2]],GroupVertices[Vertex],0)),1,1,"")</f>
        <v>2</v>
      </c>
      <c r="BD1387" s="48"/>
      <c r="BE1387" s="49"/>
      <c r="BF1387" s="48"/>
      <c r="BG1387" s="49"/>
      <c r="BH1387" s="48"/>
      <c r="BI1387" s="49"/>
      <c r="BJ1387" s="48"/>
      <c r="BK1387" s="49"/>
      <c r="BL1387" s="48"/>
    </row>
    <row r="1388" spans="1:64" x14ac:dyDescent="0.25">
      <c r="A1388" s="64" t="s">
        <v>747</v>
      </c>
      <c r="B1388" s="64" t="s">
        <v>683</v>
      </c>
      <c r="C1388" s="65" t="s">
        <v>15847</v>
      </c>
      <c r="D1388" s="66">
        <v>7</v>
      </c>
      <c r="E1388" s="67" t="s">
        <v>136</v>
      </c>
      <c r="F1388" s="68">
        <v>21.857142857142858</v>
      </c>
      <c r="G1388" s="65"/>
      <c r="H1388" s="69"/>
      <c r="I1388" s="70"/>
      <c r="J1388" s="70"/>
      <c r="K1388" s="34" t="s">
        <v>65</v>
      </c>
      <c r="L1388" s="77">
        <v>1388</v>
      </c>
      <c r="M1388" s="77"/>
      <c r="N1388" s="72"/>
      <c r="O1388" s="79" t="s">
        <v>999</v>
      </c>
      <c r="P1388" s="81">
        <v>43166.659583333334</v>
      </c>
      <c r="Q1388" s="79" t="s">
        <v>1722</v>
      </c>
      <c r="R1388" s="83" t="s">
        <v>2392</v>
      </c>
      <c r="S1388" s="79" t="s">
        <v>2519</v>
      </c>
      <c r="T1388" s="79" t="s">
        <v>2679</v>
      </c>
      <c r="U1388" s="79"/>
      <c r="V1388" s="83" t="s">
        <v>3857</v>
      </c>
      <c r="W1388" s="81">
        <v>43166.659583333334</v>
      </c>
      <c r="X1388" s="83" t="s">
        <v>4758</v>
      </c>
      <c r="Y1388" s="79"/>
      <c r="Z1388" s="79"/>
      <c r="AA1388" s="85" t="s">
        <v>5966</v>
      </c>
      <c r="AB1388" s="79"/>
      <c r="AC1388" s="79" t="b">
        <v>0</v>
      </c>
      <c r="AD1388" s="79">
        <v>0</v>
      </c>
      <c r="AE1388" s="85" t="s">
        <v>6296</v>
      </c>
      <c r="AF1388" s="79" t="b">
        <v>0</v>
      </c>
      <c r="AG1388" s="79" t="s">
        <v>6304</v>
      </c>
      <c r="AH1388" s="79"/>
      <c r="AI1388" s="85" t="s">
        <v>6296</v>
      </c>
      <c r="AJ1388" s="79" t="b">
        <v>0</v>
      </c>
      <c r="AK1388" s="79">
        <v>2</v>
      </c>
      <c r="AL1388" s="85" t="s">
        <v>6158</v>
      </c>
      <c r="AM1388" s="79" t="s">
        <v>6333</v>
      </c>
      <c r="AN1388" s="79" t="b">
        <v>0</v>
      </c>
      <c r="AO1388" s="85" t="s">
        <v>6158</v>
      </c>
      <c r="AP1388" s="79" t="s">
        <v>176</v>
      </c>
      <c r="AQ1388" s="79">
        <v>0</v>
      </c>
      <c r="AR1388" s="79">
        <v>0</v>
      </c>
      <c r="AS1388" s="79"/>
      <c r="AT1388" s="79"/>
      <c r="AU1388" s="79"/>
      <c r="AV1388" s="79"/>
      <c r="AW1388" s="79"/>
      <c r="AX1388" s="79"/>
      <c r="AY1388" s="79"/>
      <c r="AZ1388" s="79"/>
      <c r="BA1388">
        <v>9</v>
      </c>
      <c r="BB1388" s="78" t="str">
        <f>REPLACE(INDEX(GroupVertices[Group], MATCH(Edges[[#This Row],[Vertex 1]],GroupVertices[Vertex],0)),1,1,"")</f>
        <v>2</v>
      </c>
      <c r="BC1388" s="78" t="str">
        <f>REPLACE(INDEX(GroupVertices[Group], MATCH(Edges[[#This Row],[Vertex 2]],GroupVertices[Vertex],0)),1,1,"")</f>
        <v>2</v>
      </c>
      <c r="BD1388" s="48">
        <v>0</v>
      </c>
      <c r="BE1388" s="49">
        <v>0</v>
      </c>
      <c r="BF1388" s="48">
        <v>0</v>
      </c>
      <c r="BG1388" s="49">
        <v>0</v>
      </c>
      <c r="BH1388" s="48">
        <v>0</v>
      </c>
      <c r="BI1388" s="49">
        <v>0</v>
      </c>
      <c r="BJ1388" s="48">
        <v>18</v>
      </c>
      <c r="BK1388" s="49">
        <v>100</v>
      </c>
      <c r="BL1388" s="48">
        <v>18</v>
      </c>
    </row>
    <row r="1389" spans="1:64" x14ac:dyDescent="0.25">
      <c r="A1389" s="64" t="s">
        <v>747</v>
      </c>
      <c r="B1389" s="64" t="s">
        <v>765</v>
      </c>
      <c r="C1389" s="65" t="s">
        <v>15839</v>
      </c>
      <c r="D1389" s="66">
        <v>3</v>
      </c>
      <c r="E1389" s="67" t="s">
        <v>132</v>
      </c>
      <c r="F1389" s="68">
        <v>35</v>
      </c>
      <c r="G1389" s="65"/>
      <c r="H1389" s="69"/>
      <c r="I1389" s="70"/>
      <c r="J1389" s="70"/>
      <c r="K1389" s="34" t="s">
        <v>65</v>
      </c>
      <c r="L1389" s="77">
        <v>1389</v>
      </c>
      <c r="M1389" s="77"/>
      <c r="N1389" s="72"/>
      <c r="O1389" s="79" t="s">
        <v>999</v>
      </c>
      <c r="P1389" s="81">
        <v>43167.673333333332</v>
      </c>
      <c r="Q1389" s="79" t="s">
        <v>1723</v>
      </c>
      <c r="R1389" s="83" t="s">
        <v>2393</v>
      </c>
      <c r="S1389" s="79" t="s">
        <v>2519</v>
      </c>
      <c r="T1389" s="79" t="s">
        <v>3019</v>
      </c>
      <c r="U1389" s="79"/>
      <c r="V1389" s="83" t="s">
        <v>3857</v>
      </c>
      <c r="W1389" s="81">
        <v>43167.673333333332</v>
      </c>
      <c r="X1389" s="83" t="s">
        <v>4759</v>
      </c>
      <c r="Y1389" s="79"/>
      <c r="Z1389" s="79"/>
      <c r="AA1389" s="85" t="s">
        <v>5967</v>
      </c>
      <c r="AB1389" s="79"/>
      <c r="AC1389" s="79" t="b">
        <v>0</v>
      </c>
      <c r="AD1389" s="79">
        <v>0</v>
      </c>
      <c r="AE1389" s="85" t="s">
        <v>6296</v>
      </c>
      <c r="AF1389" s="79" t="b">
        <v>0</v>
      </c>
      <c r="AG1389" s="79" t="s">
        <v>6304</v>
      </c>
      <c r="AH1389" s="79"/>
      <c r="AI1389" s="85" t="s">
        <v>6296</v>
      </c>
      <c r="AJ1389" s="79" t="b">
        <v>0</v>
      </c>
      <c r="AK1389" s="79">
        <v>4</v>
      </c>
      <c r="AL1389" s="85" t="s">
        <v>6160</v>
      </c>
      <c r="AM1389" s="79" t="s">
        <v>6333</v>
      </c>
      <c r="AN1389" s="79" t="b">
        <v>0</v>
      </c>
      <c r="AO1389" s="85" t="s">
        <v>6160</v>
      </c>
      <c r="AP1389" s="79" t="s">
        <v>176</v>
      </c>
      <c r="AQ1389" s="79">
        <v>0</v>
      </c>
      <c r="AR1389" s="79">
        <v>0</v>
      </c>
      <c r="AS1389" s="79"/>
      <c r="AT1389" s="79"/>
      <c r="AU1389" s="79"/>
      <c r="AV1389" s="79"/>
      <c r="AW1389" s="79"/>
      <c r="AX1389" s="79"/>
      <c r="AY1389" s="79"/>
      <c r="AZ1389" s="79"/>
      <c r="BA1389">
        <v>1</v>
      </c>
      <c r="BB1389" s="78" t="str">
        <f>REPLACE(INDEX(GroupVertices[Group], MATCH(Edges[[#This Row],[Vertex 1]],GroupVertices[Vertex],0)),1,1,"")</f>
        <v>2</v>
      </c>
      <c r="BC1389" s="78" t="str">
        <f>REPLACE(INDEX(GroupVertices[Group], MATCH(Edges[[#This Row],[Vertex 2]],GroupVertices[Vertex],0)),1,1,"")</f>
        <v>2</v>
      </c>
      <c r="BD1389" s="48"/>
      <c r="BE1389" s="49"/>
      <c r="BF1389" s="48"/>
      <c r="BG1389" s="49"/>
      <c r="BH1389" s="48"/>
      <c r="BI1389" s="49"/>
      <c r="BJ1389" s="48"/>
      <c r="BK1389" s="49"/>
      <c r="BL1389" s="48"/>
    </row>
    <row r="1390" spans="1:64" x14ac:dyDescent="0.25">
      <c r="A1390" s="64" t="s">
        <v>747</v>
      </c>
      <c r="B1390" s="64" t="s">
        <v>683</v>
      </c>
      <c r="C1390" s="65" t="s">
        <v>15847</v>
      </c>
      <c r="D1390" s="66">
        <v>7</v>
      </c>
      <c r="E1390" s="67" t="s">
        <v>136</v>
      </c>
      <c r="F1390" s="68">
        <v>21.857142857142858</v>
      </c>
      <c r="G1390" s="65"/>
      <c r="H1390" s="69"/>
      <c r="I1390" s="70"/>
      <c r="J1390" s="70"/>
      <c r="K1390" s="34" t="s">
        <v>65</v>
      </c>
      <c r="L1390" s="77">
        <v>1390</v>
      </c>
      <c r="M1390" s="77"/>
      <c r="N1390" s="72"/>
      <c r="O1390" s="79" t="s">
        <v>999</v>
      </c>
      <c r="P1390" s="81">
        <v>43167.673333333332</v>
      </c>
      <c r="Q1390" s="79" t="s">
        <v>1723</v>
      </c>
      <c r="R1390" s="83" t="s">
        <v>2393</v>
      </c>
      <c r="S1390" s="79" t="s">
        <v>2519</v>
      </c>
      <c r="T1390" s="79" t="s">
        <v>3019</v>
      </c>
      <c r="U1390" s="79"/>
      <c r="V1390" s="83" t="s">
        <v>3857</v>
      </c>
      <c r="W1390" s="81">
        <v>43167.673333333332</v>
      </c>
      <c r="X1390" s="83" t="s">
        <v>4759</v>
      </c>
      <c r="Y1390" s="79"/>
      <c r="Z1390" s="79"/>
      <c r="AA1390" s="85" t="s">
        <v>5967</v>
      </c>
      <c r="AB1390" s="79"/>
      <c r="AC1390" s="79" t="b">
        <v>0</v>
      </c>
      <c r="AD1390" s="79">
        <v>0</v>
      </c>
      <c r="AE1390" s="85" t="s">
        <v>6296</v>
      </c>
      <c r="AF1390" s="79" t="b">
        <v>0</v>
      </c>
      <c r="AG1390" s="79" t="s">
        <v>6304</v>
      </c>
      <c r="AH1390" s="79"/>
      <c r="AI1390" s="85" t="s">
        <v>6296</v>
      </c>
      <c r="AJ1390" s="79" t="b">
        <v>0</v>
      </c>
      <c r="AK1390" s="79">
        <v>4</v>
      </c>
      <c r="AL1390" s="85" t="s">
        <v>6160</v>
      </c>
      <c r="AM1390" s="79" t="s">
        <v>6333</v>
      </c>
      <c r="AN1390" s="79" t="b">
        <v>0</v>
      </c>
      <c r="AO1390" s="85" t="s">
        <v>6160</v>
      </c>
      <c r="AP1390" s="79" t="s">
        <v>176</v>
      </c>
      <c r="AQ1390" s="79">
        <v>0</v>
      </c>
      <c r="AR1390" s="79">
        <v>0</v>
      </c>
      <c r="AS1390" s="79"/>
      <c r="AT1390" s="79"/>
      <c r="AU1390" s="79"/>
      <c r="AV1390" s="79"/>
      <c r="AW1390" s="79"/>
      <c r="AX1390" s="79"/>
      <c r="AY1390" s="79"/>
      <c r="AZ1390" s="79"/>
      <c r="BA1390">
        <v>9</v>
      </c>
      <c r="BB1390" s="78" t="str">
        <f>REPLACE(INDEX(GroupVertices[Group], MATCH(Edges[[#This Row],[Vertex 1]],GroupVertices[Vertex],0)),1,1,"")</f>
        <v>2</v>
      </c>
      <c r="BC1390" s="78" t="str">
        <f>REPLACE(INDEX(GroupVertices[Group], MATCH(Edges[[#This Row],[Vertex 2]],GroupVertices[Vertex],0)),1,1,"")</f>
        <v>2</v>
      </c>
      <c r="BD1390" s="48">
        <v>0</v>
      </c>
      <c r="BE1390" s="49">
        <v>0</v>
      </c>
      <c r="BF1390" s="48">
        <v>0</v>
      </c>
      <c r="BG1390" s="49">
        <v>0</v>
      </c>
      <c r="BH1390" s="48">
        <v>0</v>
      </c>
      <c r="BI1390" s="49">
        <v>0</v>
      </c>
      <c r="BJ1390" s="48">
        <v>13</v>
      </c>
      <c r="BK1390" s="49">
        <v>100</v>
      </c>
      <c r="BL1390" s="48">
        <v>13</v>
      </c>
    </row>
    <row r="1391" spans="1:64" x14ac:dyDescent="0.25">
      <c r="A1391" s="64" t="s">
        <v>747</v>
      </c>
      <c r="B1391" s="64" t="s">
        <v>683</v>
      </c>
      <c r="C1391" s="65" t="s">
        <v>15847</v>
      </c>
      <c r="D1391" s="66">
        <v>7</v>
      </c>
      <c r="E1391" s="67" t="s">
        <v>136</v>
      </c>
      <c r="F1391" s="68">
        <v>21.857142857142858</v>
      </c>
      <c r="G1391" s="65"/>
      <c r="H1391" s="69"/>
      <c r="I1391" s="70"/>
      <c r="J1391" s="70"/>
      <c r="K1391" s="34" t="s">
        <v>65</v>
      </c>
      <c r="L1391" s="77">
        <v>1391</v>
      </c>
      <c r="M1391" s="77"/>
      <c r="N1391" s="72"/>
      <c r="O1391" s="79" t="s">
        <v>999</v>
      </c>
      <c r="P1391" s="81">
        <v>43169.654768518521</v>
      </c>
      <c r="Q1391" s="79" t="s">
        <v>1710</v>
      </c>
      <c r="R1391" s="83" t="s">
        <v>2386</v>
      </c>
      <c r="S1391" s="79" t="s">
        <v>2505</v>
      </c>
      <c r="T1391" s="79"/>
      <c r="U1391" s="79"/>
      <c r="V1391" s="83" t="s">
        <v>3857</v>
      </c>
      <c r="W1391" s="81">
        <v>43169.654768518521</v>
      </c>
      <c r="X1391" s="83" t="s">
        <v>4745</v>
      </c>
      <c r="Y1391" s="79"/>
      <c r="Z1391" s="79"/>
      <c r="AA1391" s="85" t="s">
        <v>5953</v>
      </c>
      <c r="AB1391" s="79"/>
      <c r="AC1391" s="79" t="b">
        <v>0</v>
      </c>
      <c r="AD1391" s="79">
        <v>0</v>
      </c>
      <c r="AE1391" s="85" t="s">
        <v>6296</v>
      </c>
      <c r="AF1391" s="79" t="b">
        <v>0</v>
      </c>
      <c r="AG1391" s="79" t="s">
        <v>6304</v>
      </c>
      <c r="AH1391" s="79"/>
      <c r="AI1391" s="85" t="s">
        <v>6296</v>
      </c>
      <c r="AJ1391" s="79" t="b">
        <v>0</v>
      </c>
      <c r="AK1391" s="79">
        <v>2</v>
      </c>
      <c r="AL1391" s="85" t="s">
        <v>5958</v>
      </c>
      <c r="AM1391" s="79" t="s">
        <v>6333</v>
      </c>
      <c r="AN1391" s="79" t="b">
        <v>0</v>
      </c>
      <c r="AO1391" s="85" t="s">
        <v>5958</v>
      </c>
      <c r="AP1391" s="79" t="s">
        <v>176</v>
      </c>
      <c r="AQ1391" s="79">
        <v>0</v>
      </c>
      <c r="AR1391" s="79">
        <v>0</v>
      </c>
      <c r="AS1391" s="79"/>
      <c r="AT1391" s="79"/>
      <c r="AU1391" s="79"/>
      <c r="AV1391" s="79"/>
      <c r="AW1391" s="79"/>
      <c r="AX1391" s="79"/>
      <c r="AY1391" s="79"/>
      <c r="AZ1391" s="79"/>
      <c r="BA1391">
        <v>9</v>
      </c>
      <c r="BB1391" s="78" t="str">
        <f>REPLACE(INDEX(GroupVertices[Group], MATCH(Edges[[#This Row],[Vertex 1]],GroupVertices[Vertex],0)),1,1,"")</f>
        <v>2</v>
      </c>
      <c r="BC1391" s="78" t="str">
        <f>REPLACE(INDEX(GroupVertices[Group], MATCH(Edges[[#This Row],[Vertex 2]],GroupVertices[Vertex],0)),1,1,"")</f>
        <v>2</v>
      </c>
      <c r="BD1391" s="48">
        <v>1</v>
      </c>
      <c r="BE1391" s="49">
        <v>4.7619047619047619</v>
      </c>
      <c r="BF1391" s="48">
        <v>0</v>
      </c>
      <c r="BG1391" s="49">
        <v>0</v>
      </c>
      <c r="BH1391" s="48">
        <v>0</v>
      </c>
      <c r="BI1391" s="49">
        <v>0</v>
      </c>
      <c r="BJ1391" s="48">
        <v>20</v>
      </c>
      <c r="BK1391" s="49">
        <v>95.238095238095241</v>
      </c>
      <c r="BL1391" s="48">
        <v>21</v>
      </c>
    </row>
    <row r="1392" spans="1:64" x14ac:dyDescent="0.25">
      <c r="A1392" s="64" t="s">
        <v>747</v>
      </c>
      <c r="B1392" s="64" t="s">
        <v>683</v>
      </c>
      <c r="C1392" s="65" t="s">
        <v>15847</v>
      </c>
      <c r="D1392" s="66">
        <v>7</v>
      </c>
      <c r="E1392" s="67" t="s">
        <v>136</v>
      </c>
      <c r="F1392" s="68">
        <v>21.857142857142858</v>
      </c>
      <c r="G1392" s="65"/>
      <c r="H1392" s="69"/>
      <c r="I1392" s="70"/>
      <c r="J1392" s="70"/>
      <c r="K1392" s="34" t="s">
        <v>65</v>
      </c>
      <c r="L1392" s="77">
        <v>1392</v>
      </c>
      <c r="M1392" s="77"/>
      <c r="N1392" s="72"/>
      <c r="O1392" s="79" t="s">
        <v>999</v>
      </c>
      <c r="P1392" s="81">
        <v>43169.658148148148</v>
      </c>
      <c r="Q1392" s="79" t="s">
        <v>1233</v>
      </c>
      <c r="R1392" s="79"/>
      <c r="S1392" s="79"/>
      <c r="T1392" s="79"/>
      <c r="U1392" s="79"/>
      <c r="V1392" s="83" t="s">
        <v>3857</v>
      </c>
      <c r="W1392" s="81">
        <v>43169.658148148148</v>
      </c>
      <c r="X1392" s="83" t="s">
        <v>4760</v>
      </c>
      <c r="Y1392" s="79"/>
      <c r="Z1392" s="79"/>
      <c r="AA1392" s="85" t="s">
        <v>5968</v>
      </c>
      <c r="AB1392" s="79"/>
      <c r="AC1392" s="79" t="b">
        <v>0</v>
      </c>
      <c r="AD1392" s="79">
        <v>0</v>
      </c>
      <c r="AE1392" s="85" t="s">
        <v>6296</v>
      </c>
      <c r="AF1392" s="79" t="b">
        <v>0</v>
      </c>
      <c r="AG1392" s="79" t="s">
        <v>6304</v>
      </c>
      <c r="AH1392" s="79"/>
      <c r="AI1392" s="85" t="s">
        <v>6296</v>
      </c>
      <c r="AJ1392" s="79" t="b">
        <v>0</v>
      </c>
      <c r="AK1392" s="79">
        <v>8</v>
      </c>
      <c r="AL1392" s="85" t="s">
        <v>6165</v>
      </c>
      <c r="AM1392" s="79" t="s">
        <v>6333</v>
      </c>
      <c r="AN1392" s="79" t="b">
        <v>0</v>
      </c>
      <c r="AO1392" s="85" t="s">
        <v>6165</v>
      </c>
      <c r="AP1392" s="79" t="s">
        <v>176</v>
      </c>
      <c r="AQ1392" s="79">
        <v>0</v>
      </c>
      <c r="AR1392" s="79">
        <v>0</v>
      </c>
      <c r="AS1392" s="79"/>
      <c r="AT1392" s="79"/>
      <c r="AU1392" s="79"/>
      <c r="AV1392" s="79"/>
      <c r="AW1392" s="79"/>
      <c r="AX1392" s="79"/>
      <c r="AY1392" s="79"/>
      <c r="AZ1392" s="79"/>
      <c r="BA1392">
        <v>9</v>
      </c>
      <c r="BB1392" s="78" t="str">
        <f>REPLACE(INDEX(GroupVertices[Group], MATCH(Edges[[#This Row],[Vertex 1]],GroupVertices[Vertex],0)),1,1,"")</f>
        <v>2</v>
      </c>
      <c r="BC1392" s="78" t="str">
        <f>REPLACE(INDEX(GroupVertices[Group], MATCH(Edges[[#This Row],[Vertex 2]],GroupVertices[Vertex],0)),1,1,"")</f>
        <v>2</v>
      </c>
      <c r="BD1392" s="48">
        <v>0</v>
      </c>
      <c r="BE1392" s="49">
        <v>0</v>
      </c>
      <c r="BF1392" s="48">
        <v>0</v>
      </c>
      <c r="BG1392" s="49">
        <v>0</v>
      </c>
      <c r="BH1392" s="48">
        <v>0</v>
      </c>
      <c r="BI1392" s="49">
        <v>0</v>
      </c>
      <c r="BJ1392" s="48">
        <v>14</v>
      </c>
      <c r="BK1392" s="49">
        <v>100</v>
      </c>
      <c r="BL1392" s="48">
        <v>14</v>
      </c>
    </row>
    <row r="1393" spans="1:64" x14ac:dyDescent="0.25">
      <c r="A1393" s="64" t="s">
        <v>747</v>
      </c>
      <c r="B1393" s="64" t="s">
        <v>683</v>
      </c>
      <c r="C1393" s="65" t="s">
        <v>15847</v>
      </c>
      <c r="D1393" s="66">
        <v>7</v>
      </c>
      <c r="E1393" s="67" t="s">
        <v>136</v>
      </c>
      <c r="F1393" s="68">
        <v>21.857142857142858</v>
      </c>
      <c r="G1393" s="65"/>
      <c r="H1393" s="69"/>
      <c r="I1393" s="70"/>
      <c r="J1393" s="70"/>
      <c r="K1393" s="34" t="s">
        <v>65</v>
      </c>
      <c r="L1393" s="77">
        <v>1393</v>
      </c>
      <c r="M1393" s="77"/>
      <c r="N1393" s="72"/>
      <c r="O1393" s="79" t="s">
        <v>999</v>
      </c>
      <c r="P1393" s="81">
        <v>43169.663784722223</v>
      </c>
      <c r="Q1393" s="79" t="s">
        <v>1207</v>
      </c>
      <c r="R1393" s="79"/>
      <c r="S1393" s="79"/>
      <c r="T1393" s="79"/>
      <c r="U1393" s="79"/>
      <c r="V1393" s="83" t="s">
        <v>3857</v>
      </c>
      <c r="W1393" s="81">
        <v>43169.663784722223</v>
      </c>
      <c r="X1393" s="83" t="s">
        <v>4761</v>
      </c>
      <c r="Y1393" s="79"/>
      <c r="Z1393" s="79"/>
      <c r="AA1393" s="85" t="s">
        <v>5969</v>
      </c>
      <c r="AB1393" s="79"/>
      <c r="AC1393" s="79" t="b">
        <v>0</v>
      </c>
      <c r="AD1393" s="79">
        <v>0</v>
      </c>
      <c r="AE1393" s="85" t="s">
        <v>6296</v>
      </c>
      <c r="AF1393" s="79" t="b">
        <v>0</v>
      </c>
      <c r="AG1393" s="79" t="s">
        <v>6304</v>
      </c>
      <c r="AH1393" s="79"/>
      <c r="AI1393" s="85" t="s">
        <v>6296</v>
      </c>
      <c r="AJ1393" s="79" t="b">
        <v>0</v>
      </c>
      <c r="AK1393" s="79">
        <v>3</v>
      </c>
      <c r="AL1393" s="85" t="s">
        <v>5804</v>
      </c>
      <c r="AM1393" s="79" t="s">
        <v>6333</v>
      </c>
      <c r="AN1393" s="79" t="b">
        <v>0</v>
      </c>
      <c r="AO1393" s="85" t="s">
        <v>5804</v>
      </c>
      <c r="AP1393" s="79" t="s">
        <v>176</v>
      </c>
      <c r="AQ1393" s="79">
        <v>0</v>
      </c>
      <c r="AR1393" s="79">
        <v>0</v>
      </c>
      <c r="AS1393" s="79"/>
      <c r="AT1393" s="79"/>
      <c r="AU1393" s="79"/>
      <c r="AV1393" s="79"/>
      <c r="AW1393" s="79"/>
      <c r="AX1393" s="79"/>
      <c r="AY1393" s="79"/>
      <c r="AZ1393" s="79"/>
      <c r="BA1393">
        <v>9</v>
      </c>
      <c r="BB1393" s="78" t="str">
        <f>REPLACE(INDEX(GroupVertices[Group], MATCH(Edges[[#This Row],[Vertex 1]],GroupVertices[Vertex],0)),1,1,"")</f>
        <v>2</v>
      </c>
      <c r="BC1393" s="78" t="str">
        <f>REPLACE(INDEX(GroupVertices[Group], MATCH(Edges[[#This Row],[Vertex 2]],GroupVertices[Vertex],0)),1,1,"")</f>
        <v>2</v>
      </c>
      <c r="BD1393" s="48">
        <v>1</v>
      </c>
      <c r="BE1393" s="49">
        <v>5.2631578947368425</v>
      </c>
      <c r="BF1393" s="48">
        <v>0</v>
      </c>
      <c r="BG1393" s="49">
        <v>0</v>
      </c>
      <c r="BH1393" s="48">
        <v>0</v>
      </c>
      <c r="BI1393" s="49">
        <v>0</v>
      </c>
      <c r="BJ1393" s="48">
        <v>18</v>
      </c>
      <c r="BK1393" s="49">
        <v>94.736842105263165</v>
      </c>
      <c r="BL1393" s="48">
        <v>19</v>
      </c>
    </row>
    <row r="1394" spans="1:64" x14ac:dyDescent="0.25">
      <c r="A1394" s="64" t="s">
        <v>747</v>
      </c>
      <c r="B1394" s="64" t="s">
        <v>683</v>
      </c>
      <c r="C1394" s="65" t="s">
        <v>15847</v>
      </c>
      <c r="D1394" s="66">
        <v>7</v>
      </c>
      <c r="E1394" s="67" t="s">
        <v>136</v>
      </c>
      <c r="F1394" s="68">
        <v>21.857142857142858</v>
      </c>
      <c r="G1394" s="65"/>
      <c r="H1394" s="69"/>
      <c r="I1394" s="70"/>
      <c r="J1394" s="70"/>
      <c r="K1394" s="34" t="s">
        <v>65</v>
      </c>
      <c r="L1394" s="77">
        <v>1394</v>
      </c>
      <c r="M1394" s="77"/>
      <c r="N1394" s="72"/>
      <c r="O1394" s="79" t="s">
        <v>999</v>
      </c>
      <c r="P1394" s="81">
        <v>43170.6875</v>
      </c>
      <c r="Q1394" s="79" t="s">
        <v>1724</v>
      </c>
      <c r="R1394" s="83" t="s">
        <v>2394</v>
      </c>
      <c r="S1394" s="79" t="s">
        <v>2519</v>
      </c>
      <c r="T1394" s="79" t="s">
        <v>2756</v>
      </c>
      <c r="U1394" s="79"/>
      <c r="V1394" s="83" t="s">
        <v>3857</v>
      </c>
      <c r="W1394" s="81">
        <v>43170.6875</v>
      </c>
      <c r="X1394" s="83" t="s">
        <v>4762</v>
      </c>
      <c r="Y1394" s="79"/>
      <c r="Z1394" s="79"/>
      <c r="AA1394" s="85" t="s">
        <v>5970</v>
      </c>
      <c r="AB1394" s="79"/>
      <c r="AC1394" s="79" t="b">
        <v>0</v>
      </c>
      <c r="AD1394" s="79">
        <v>0</v>
      </c>
      <c r="AE1394" s="85" t="s">
        <v>6296</v>
      </c>
      <c r="AF1394" s="79" t="b">
        <v>0</v>
      </c>
      <c r="AG1394" s="79" t="s">
        <v>6304</v>
      </c>
      <c r="AH1394" s="79"/>
      <c r="AI1394" s="85" t="s">
        <v>6296</v>
      </c>
      <c r="AJ1394" s="79" t="b">
        <v>0</v>
      </c>
      <c r="AK1394" s="79">
        <v>2</v>
      </c>
      <c r="AL1394" s="85" t="s">
        <v>6183</v>
      </c>
      <c r="AM1394" s="79" t="s">
        <v>6333</v>
      </c>
      <c r="AN1394" s="79" t="b">
        <v>0</v>
      </c>
      <c r="AO1394" s="85" t="s">
        <v>6183</v>
      </c>
      <c r="AP1394" s="79" t="s">
        <v>176</v>
      </c>
      <c r="AQ1394" s="79">
        <v>0</v>
      </c>
      <c r="AR1394" s="79">
        <v>0</v>
      </c>
      <c r="AS1394" s="79"/>
      <c r="AT1394" s="79"/>
      <c r="AU1394" s="79"/>
      <c r="AV1394" s="79"/>
      <c r="AW1394" s="79"/>
      <c r="AX1394" s="79"/>
      <c r="AY1394" s="79"/>
      <c r="AZ1394" s="79"/>
      <c r="BA1394">
        <v>9</v>
      </c>
      <c r="BB1394" s="78" t="str">
        <f>REPLACE(INDEX(GroupVertices[Group], MATCH(Edges[[#This Row],[Vertex 1]],GroupVertices[Vertex],0)),1,1,"")</f>
        <v>2</v>
      </c>
      <c r="BC1394" s="78" t="str">
        <f>REPLACE(INDEX(GroupVertices[Group], MATCH(Edges[[#This Row],[Vertex 2]],GroupVertices[Vertex],0)),1,1,"")</f>
        <v>2</v>
      </c>
      <c r="BD1394" s="48">
        <v>0</v>
      </c>
      <c r="BE1394" s="49">
        <v>0</v>
      </c>
      <c r="BF1394" s="48">
        <v>0</v>
      </c>
      <c r="BG1394" s="49">
        <v>0</v>
      </c>
      <c r="BH1394" s="48">
        <v>0</v>
      </c>
      <c r="BI1394" s="49">
        <v>0</v>
      </c>
      <c r="BJ1394" s="48">
        <v>14</v>
      </c>
      <c r="BK1394" s="49">
        <v>100</v>
      </c>
      <c r="BL1394" s="48">
        <v>14</v>
      </c>
    </row>
    <row r="1395" spans="1:64" x14ac:dyDescent="0.25">
      <c r="A1395" s="64" t="s">
        <v>747</v>
      </c>
      <c r="B1395" s="64" t="s">
        <v>754</v>
      </c>
      <c r="C1395" s="65" t="s">
        <v>15845</v>
      </c>
      <c r="D1395" s="66">
        <v>4</v>
      </c>
      <c r="E1395" s="67" t="s">
        <v>136</v>
      </c>
      <c r="F1395" s="68">
        <v>31.714285714285715</v>
      </c>
      <c r="G1395" s="65"/>
      <c r="H1395" s="69"/>
      <c r="I1395" s="70"/>
      <c r="J1395" s="70"/>
      <c r="K1395" s="34" t="s">
        <v>65</v>
      </c>
      <c r="L1395" s="77">
        <v>1395</v>
      </c>
      <c r="M1395" s="77"/>
      <c r="N1395" s="72"/>
      <c r="O1395" s="79" t="s">
        <v>999</v>
      </c>
      <c r="P1395" s="81">
        <v>43177.631238425929</v>
      </c>
      <c r="Q1395" s="79" t="s">
        <v>1725</v>
      </c>
      <c r="R1395" s="83" t="s">
        <v>2395</v>
      </c>
      <c r="S1395" s="79" t="s">
        <v>2519</v>
      </c>
      <c r="T1395" s="79" t="s">
        <v>3020</v>
      </c>
      <c r="U1395" s="79"/>
      <c r="V1395" s="83" t="s">
        <v>3857</v>
      </c>
      <c r="W1395" s="81">
        <v>43177.631238425929</v>
      </c>
      <c r="X1395" s="83" t="s">
        <v>4763</v>
      </c>
      <c r="Y1395" s="79"/>
      <c r="Z1395" s="79"/>
      <c r="AA1395" s="85" t="s">
        <v>5971</v>
      </c>
      <c r="AB1395" s="79"/>
      <c r="AC1395" s="79" t="b">
        <v>0</v>
      </c>
      <c r="AD1395" s="79">
        <v>0</v>
      </c>
      <c r="AE1395" s="85" t="s">
        <v>6296</v>
      </c>
      <c r="AF1395" s="79" t="b">
        <v>0</v>
      </c>
      <c r="AG1395" s="79" t="s">
        <v>6304</v>
      </c>
      <c r="AH1395" s="79"/>
      <c r="AI1395" s="85" t="s">
        <v>6296</v>
      </c>
      <c r="AJ1395" s="79" t="b">
        <v>0</v>
      </c>
      <c r="AK1395" s="79">
        <v>4</v>
      </c>
      <c r="AL1395" s="85" t="s">
        <v>6174</v>
      </c>
      <c r="AM1395" s="79" t="s">
        <v>6333</v>
      </c>
      <c r="AN1395" s="79" t="b">
        <v>0</v>
      </c>
      <c r="AO1395" s="85" t="s">
        <v>6174</v>
      </c>
      <c r="AP1395" s="79" t="s">
        <v>176</v>
      </c>
      <c r="AQ1395" s="79">
        <v>0</v>
      </c>
      <c r="AR1395" s="79">
        <v>0</v>
      </c>
      <c r="AS1395" s="79"/>
      <c r="AT1395" s="79"/>
      <c r="AU1395" s="79"/>
      <c r="AV1395" s="79"/>
      <c r="AW1395" s="79"/>
      <c r="AX1395" s="79"/>
      <c r="AY1395" s="79"/>
      <c r="AZ1395" s="79"/>
      <c r="BA1395">
        <v>3</v>
      </c>
      <c r="BB1395" s="78" t="str">
        <f>REPLACE(INDEX(GroupVertices[Group], MATCH(Edges[[#This Row],[Vertex 1]],GroupVertices[Vertex],0)),1,1,"")</f>
        <v>2</v>
      </c>
      <c r="BC1395" s="78" t="str">
        <f>REPLACE(INDEX(GroupVertices[Group], MATCH(Edges[[#This Row],[Vertex 2]],GroupVertices[Vertex],0)),1,1,"")</f>
        <v>2</v>
      </c>
      <c r="BD1395" s="48"/>
      <c r="BE1395" s="49"/>
      <c r="BF1395" s="48"/>
      <c r="BG1395" s="49"/>
      <c r="BH1395" s="48"/>
      <c r="BI1395" s="49"/>
      <c r="BJ1395" s="48"/>
      <c r="BK1395" s="49"/>
      <c r="BL1395" s="48"/>
    </row>
    <row r="1396" spans="1:64" x14ac:dyDescent="0.25">
      <c r="A1396" s="64" t="s">
        <v>747</v>
      </c>
      <c r="B1396" s="64" t="s">
        <v>683</v>
      </c>
      <c r="C1396" s="65" t="s">
        <v>15847</v>
      </c>
      <c r="D1396" s="66">
        <v>7</v>
      </c>
      <c r="E1396" s="67" t="s">
        <v>136</v>
      </c>
      <c r="F1396" s="68">
        <v>21.857142857142858</v>
      </c>
      <c r="G1396" s="65"/>
      <c r="H1396" s="69"/>
      <c r="I1396" s="70"/>
      <c r="J1396" s="70"/>
      <c r="K1396" s="34" t="s">
        <v>65</v>
      </c>
      <c r="L1396" s="77">
        <v>1396</v>
      </c>
      <c r="M1396" s="77"/>
      <c r="N1396" s="72"/>
      <c r="O1396" s="79" t="s">
        <v>999</v>
      </c>
      <c r="P1396" s="81">
        <v>43177.631238425929</v>
      </c>
      <c r="Q1396" s="79" t="s">
        <v>1725</v>
      </c>
      <c r="R1396" s="83" t="s">
        <v>2395</v>
      </c>
      <c r="S1396" s="79" t="s">
        <v>2519</v>
      </c>
      <c r="T1396" s="79" t="s">
        <v>3020</v>
      </c>
      <c r="U1396" s="79"/>
      <c r="V1396" s="83" t="s">
        <v>3857</v>
      </c>
      <c r="W1396" s="81">
        <v>43177.631238425929</v>
      </c>
      <c r="X1396" s="83" t="s">
        <v>4763</v>
      </c>
      <c r="Y1396" s="79"/>
      <c r="Z1396" s="79"/>
      <c r="AA1396" s="85" t="s">
        <v>5971</v>
      </c>
      <c r="AB1396" s="79"/>
      <c r="AC1396" s="79" t="b">
        <v>0</v>
      </c>
      <c r="AD1396" s="79">
        <v>0</v>
      </c>
      <c r="AE1396" s="85" t="s">
        <v>6296</v>
      </c>
      <c r="AF1396" s="79" t="b">
        <v>0</v>
      </c>
      <c r="AG1396" s="79" t="s">
        <v>6304</v>
      </c>
      <c r="AH1396" s="79"/>
      <c r="AI1396" s="85" t="s">
        <v>6296</v>
      </c>
      <c r="AJ1396" s="79" t="b">
        <v>0</v>
      </c>
      <c r="AK1396" s="79">
        <v>4</v>
      </c>
      <c r="AL1396" s="85" t="s">
        <v>6174</v>
      </c>
      <c r="AM1396" s="79" t="s">
        <v>6333</v>
      </c>
      <c r="AN1396" s="79" t="b">
        <v>0</v>
      </c>
      <c r="AO1396" s="85" t="s">
        <v>6174</v>
      </c>
      <c r="AP1396" s="79" t="s">
        <v>176</v>
      </c>
      <c r="AQ1396" s="79">
        <v>0</v>
      </c>
      <c r="AR1396" s="79">
        <v>0</v>
      </c>
      <c r="AS1396" s="79"/>
      <c r="AT1396" s="79"/>
      <c r="AU1396" s="79"/>
      <c r="AV1396" s="79"/>
      <c r="AW1396" s="79"/>
      <c r="AX1396" s="79"/>
      <c r="AY1396" s="79"/>
      <c r="AZ1396" s="79"/>
      <c r="BA1396">
        <v>9</v>
      </c>
      <c r="BB1396" s="78" t="str">
        <f>REPLACE(INDEX(GroupVertices[Group], MATCH(Edges[[#This Row],[Vertex 1]],GroupVertices[Vertex],0)),1,1,"")</f>
        <v>2</v>
      </c>
      <c r="BC1396" s="78" t="str">
        <f>REPLACE(INDEX(GroupVertices[Group], MATCH(Edges[[#This Row],[Vertex 2]],GroupVertices[Vertex],0)),1,1,"")</f>
        <v>2</v>
      </c>
      <c r="BD1396" s="48">
        <v>0</v>
      </c>
      <c r="BE1396" s="49">
        <v>0</v>
      </c>
      <c r="BF1396" s="48">
        <v>0</v>
      </c>
      <c r="BG1396" s="49">
        <v>0</v>
      </c>
      <c r="BH1396" s="48">
        <v>0</v>
      </c>
      <c r="BI1396" s="49">
        <v>0</v>
      </c>
      <c r="BJ1396" s="48">
        <v>12</v>
      </c>
      <c r="BK1396" s="49">
        <v>100</v>
      </c>
      <c r="BL1396" s="48">
        <v>12</v>
      </c>
    </row>
    <row r="1397" spans="1:64" x14ac:dyDescent="0.25">
      <c r="A1397" s="64" t="s">
        <v>747</v>
      </c>
      <c r="B1397" s="64" t="s">
        <v>754</v>
      </c>
      <c r="C1397" s="65" t="s">
        <v>15845</v>
      </c>
      <c r="D1397" s="66">
        <v>4</v>
      </c>
      <c r="E1397" s="67" t="s">
        <v>136</v>
      </c>
      <c r="F1397" s="68">
        <v>31.714285714285715</v>
      </c>
      <c r="G1397" s="65"/>
      <c r="H1397" s="69"/>
      <c r="I1397" s="70"/>
      <c r="J1397" s="70"/>
      <c r="K1397" s="34" t="s">
        <v>65</v>
      </c>
      <c r="L1397" s="77">
        <v>1397</v>
      </c>
      <c r="M1397" s="77"/>
      <c r="N1397" s="72"/>
      <c r="O1397" s="79" t="s">
        <v>999</v>
      </c>
      <c r="P1397" s="81">
        <v>43177.633483796293</v>
      </c>
      <c r="Q1397" s="79" t="s">
        <v>1576</v>
      </c>
      <c r="R1397" s="83" t="s">
        <v>2311</v>
      </c>
      <c r="S1397" s="79" t="s">
        <v>2518</v>
      </c>
      <c r="T1397" s="79" t="s">
        <v>2891</v>
      </c>
      <c r="U1397" s="79"/>
      <c r="V1397" s="83" t="s">
        <v>3857</v>
      </c>
      <c r="W1397" s="81">
        <v>43177.633483796293</v>
      </c>
      <c r="X1397" s="83" t="s">
        <v>4764</v>
      </c>
      <c r="Y1397" s="79"/>
      <c r="Z1397" s="79"/>
      <c r="AA1397" s="85" t="s">
        <v>5972</v>
      </c>
      <c r="AB1397" s="79"/>
      <c r="AC1397" s="79" t="b">
        <v>0</v>
      </c>
      <c r="AD1397" s="79">
        <v>0</v>
      </c>
      <c r="AE1397" s="85" t="s">
        <v>6296</v>
      </c>
      <c r="AF1397" s="79" t="b">
        <v>0</v>
      </c>
      <c r="AG1397" s="79" t="s">
        <v>6304</v>
      </c>
      <c r="AH1397" s="79"/>
      <c r="AI1397" s="85" t="s">
        <v>6296</v>
      </c>
      <c r="AJ1397" s="79" t="b">
        <v>0</v>
      </c>
      <c r="AK1397" s="79">
        <v>3</v>
      </c>
      <c r="AL1397" s="85" t="s">
        <v>6189</v>
      </c>
      <c r="AM1397" s="79" t="s">
        <v>6333</v>
      </c>
      <c r="AN1397" s="79" t="b">
        <v>0</v>
      </c>
      <c r="AO1397" s="85" t="s">
        <v>6189</v>
      </c>
      <c r="AP1397" s="79" t="s">
        <v>176</v>
      </c>
      <c r="AQ1397" s="79">
        <v>0</v>
      </c>
      <c r="AR1397" s="79">
        <v>0</v>
      </c>
      <c r="AS1397" s="79"/>
      <c r="AT1397" s="79"/>
      <c r="AU1397" s="79"/>
      <c r="AV1397" s="79"/>
      <c r="AW1397" s="79"/>
      <c r="AX1397" s="79"/>
      <c r="AY1397" s="79"/>
      <c r="AZ1397" s="79"/>
      <c r="BA1397">
        <v>3</v>
      </c>
      <c r="BB1397" s="78" t="str">
        <f>REPLACE(INDEX(GroupVertices[Group], MATCH(Edges[[#This Row],[Vertex 1]],GroupVertices[Vertex],0)),1,1,"")</f>
        <v>2</v>
      </c>
      <c r="BC1397" s="78" t="str">
        <f>REPLACE(INDEX(GroupVertices[Group], MATCH(Edges[[#This Row],[Vertex 2]],GroupVertices[Vertex],0)),1,1,"")</f>
        <v>2</v>
      </c>
      <c r="BD1397" s="48"/>
      <c r="BE1397" s="49"/>
      <c r="BF1397" s="48"/>
      <c r="BG1397" s="49"/>
      <c r="BH1397" s="48"/>
      <c r="BI1397" s="49"/>
      <c r="BJ1397" s="48"/>
      <c r="BK1397" s="49"/>
      <c r="BL1397" s="48"/>
    </row>
    <row r="1398" spans="1:64" x14ac:dyDescent="0.25">
      <c r="A1398" s="64" t="s">
        <v>747</v>
      </c>
      <c r="B1398" s="64" t="s">
        <v>683</v>
      </c>
      <c r="C1398" s="65" t="s">
        <v>15847</v>
      </c>
      <c r="D1398" s="66">
        <v>7</v>
      </c>
      <c r="E1398" s="67" t="s">
        <v>136</v>
      </c>
      <c r="F1398" s="68">
        <v>21.857142857142858</v>
      </c>
      <c r="G1398" s="65"/>
      <c r="H1398" s="69"/>
      <c r="I1398" s="70"/>
      <c r="J1398" s="70"/>
      <c r="K1398" s="34" t="s">
        <v>65</v>
      </c>
      <c r="L1398" s="77">
        <v>1398</v>
      </c>
      <c r="M1398" s="77"/>
      <c r="N1398" s="72"/>
      <c r="O1398" s="79" t="s">
        <v>999</v>
      </c>
      <c r="P1398" s="81">
        <v>43177.633483796293</v>
      </c>
      <c r="Q1398" s="79" t="s">
        <v>1576</v>
      </c>
      <c r="R1398" s="83" t="s">
        <v>2311</v>
      </c>
      <c r="S1398" s="79" t="s">
        <v>2518</v>
      </c>
      <c r="T1398" s="79" t="s">
        <v>2891</v>
      </c>
      <c r="U1398" s="79"/>
      <c r="V1398" s="83" t="s">
        <v>3857</v>
      </c>
      <c r="W1398" s="81">
        <v>43177.633483796293</v>
      </c>
      <c r="X1398" s="83" t="s">
        <v>4764</v>
      </c>
      <c r="Y1398" s="79"/>
      <c r="Z1398" s="79"/>
      <c r="AA1398" s="85" t="s">
        <v>5972</v>
      </c>
      <c r="AB1398" s="79"/>
      <c r="AC1398" s="79" t="b">
        <v>0</v>
      </c>
      <c r="AD1398" s="79">
        <v>0</v>
      </c>
      <c r="AE1398" s="85" t="s">
        <v>6296</v>
      </c>
      <c r="AF1398" s="79" t="b">
        <v>0</v>
      </c>
      <c r="AG1398" s="79" t="s">
        <v>6304</v>
      </c>
      <c r="AH1398" s="79"/>
      <c r="AI1398" s="85" t="s">
        <v>6296</v>
      </c>
      <c r="AJ1398" s="79" t="b">
        <v>0</v>
      </c>
      <c r="AK1398" s="79">
        <v>3</v>
      </c>
      <c r="AL1398" s="85" t="s">
        <v>6189</v>
      </c>
      <c r="AM1398" s="79" t="s">
        <v>6333</v>
      </c>
      <c r="AN1398" s="79" t="b">
        <v>0</v>
      </c>
      <c r="AO1398" s="85" t="s">
        <v>6189</v>
      </c>
      <c r="AP1398" s="79" t="s">
        <v>176</v>
      </c>
      <c r="AQ1398" s="79">
        <v>0</v>
      </c>
      <c r="AR1398" s="79">
        <v>0</v>
      </c>
      <c r="AS1398" s="79"/>
      <c r="AT1398" s="79"/>
      <c r="AU1398" s="79"/>
      <c r="AV1398" s="79"/>
      <c r="AW1398" s="79"/>
      <c r="AX1398" s="79"/>
      <c r="AY1398" s="79"/>
      <c r="AZ1398" s="79"/>
      <c r="BA1398">
        <v>9</v>
      </c>
      <c r="BB1398" s="78" t="str">
        <f>REPLACE(INDEX(GroupVertices[Group], MATCH(Edges[[#This Row],[Vertex 1]],GroupVertices[Vertex],0)),1,1,"")</f>
        <v>2</v>
      </c>
      <c r="BC1398" s="78" t="str">
        <f>REPLACE(INDEX(GroupVertices[Group], MATCH(Edges[[#This Row],[Vertex 2]],GroupVertices[Vertex],0)),1,1,"")</f>
        <v>2</v>
      </c>
      <c r="BD1398" s="48">
        <v>0</v>
      </c>
      <c r="BE1398" s="49">
        <v>0</v>
      </c>
      <c r="BF1398" s="48">
        <v>0</v>
      </c>
      <c r="BG1398" s="49">
        <v>0</v>
      </c>
      <c r="BH1398" s="48">
        <v>0</v>
      </c>
      <c r="BI1398" s="49">
        <v>0</v>
      </c>
      <c r="BJ1398" s="48">
        <v>11</v>
      </c>
      <c r="BK1398" s="49">
        <v>100</v>
      </c>
      <c r="BL1398" s="48">
        <v>11</v>
      </c>
    </row>
    <row r="1399" spans="1:64" x14ac:dyDescent="0.25">
      <c r="A1399" s="64" t="s">
        <v>747</v>
      </c>
      <c r="B1399" s="64" t="s">
        <v>683</v>
      </c>
      <c r="C1399" s="65" t="s">
        <v>15847</v>
      </c>
      <c r="D1399" s="66">
        <v>7</v>
      </c>
      <c r="E1399" s="67" t="s">
        <v>136</v>
      </c>
      <c r="F1399" s="68">
        <v>21.857142857142858</v>
      </c>
      <c r="G1399" s="65"/>
      <c r="H1399" s="69"/>
      <c r="I1399" s="70"/>
      <c r="J1399" s="70"/>
      <c r="K1399" s="34" t="s">
        <v>65</v>
      </c>
      <c r="L1399" s="77">
        <v>1399</v>
      </c>
      <c r="M1399" s="77"/>
      <c r="N1399" s="72"/>
      <c r="O1399" s="79" t="s">
        <v>999</v>
      </c>
      <c r="P1399" s="81">
        <v>43177.637465277781</v>
      </c>
      <c r="Q1399" s="79" t="s">
        <v>1617</v>
      </c>
      <c r="R1399" s="83" t="s">
        <v>2331</v>
      </c>
      <c r="S1399" s="79" t="s">
        <v>2518</v>
      </c>
      <c r="T1399" s="79" t="s">
        <v>2971</v>
      </c>
      <c r="U1399" s="79"/>
      <c r="V1399" s="83" t="s">
        <v>3857</v>
      </c>
      <c r="W1399" s="81">
        <v>43177.637465277781</v>
      </c>
      <c r="X1399" s="83" t="s">
        <v>4749</v>
      </c>
      <c r="Y1399" s="79"/>
      <c r="Z1399" s="79"/>
      <c r="AA1399" s="85" t="s">
        <v>5957</v>
      </c>
      <c r="AB1399" s="79"/>
      <c r="AC1399" s="79" t="b">
        <v>0</v>
      </c>
      <c r="AD1399" s="79">
        <v>0</v>
      </c>
      <c r="AE1399" s="85" t="s">
        <v>6296</v>
      </c>
      <c r="AF1399" s="79" t="b">
        <v>0</v>
      </c>
      <c r="AG1399" s="79" t="s">
        <v>6304</v>
      </c>
      <c r="AH1399" s="79"/>
      <c r="AI1399" s="85" t="s">
        <v>6296</v>
      </c>
      <c r="AJ1399" s="79" t="b">
        <v>0</v>
      </c>
      <c r="AK1399" s="79">
        <v>2</v>
      </c>
      <c r="AL1399" s="85" t="s">
        <v>5956</v>
      </c>
      <c r="AM1399" s="79" t="s">
        <v>6333</v>
      </c>
      <c r="AN1399" s="79" t="b">
        <v>0</v>
      </c>
      <c r="AO1399" s="85" t="s">
        <v>5956</v>
      </c>
      <c r="AP1399" s="79" t="s">
        <v>176</v>
      </c>
      <c r="AQ1399" s="79">
        <v>0</v>
      </c>
      <c r="AR1399" s="79">
        <v>0</v>
      </c>
      <c r="AS1399" s="79"/>
      <c r="AT1399" s="79"/>
      <c r="AU1399" s="79"/>
      <c r="AV1399" s="79"/>
      <c r="AW1399" s="79"/>
      <c r="AX1399" s="79"/>
      <c r="AY1399" s="79"/>
      <c r="AZ1399" s="79"/>
      <c r="BA1399">
        <v>9</v>
      </c>
      <c r="BB1399" s="78" t="str">
        <f>REPLACE(INDEX(GroupVertices[Group], MATCH(Edges[[#This Row],[Vertex 1]],GroupVertices[Vertex],0)),1,1,"")</f>
        <v>2</v>
      </c>
      <c r="BC1399" s="78" t="str">
        <f>REPLACE(INDEX(GroupVertices[Group], MATCH(Edges[[#This Row],[Vertex 2]],GroupVertices[Vertex],0)),1,1,"")</f>
        <v>2</v>
      </c>
      <c r="BD1399" s="48">
        <v>0</v>
      </c>
      <c r="BE1399" s="49">
        <v>0</v>
      </c>
      <c r="BF1399" s="48">
        <v>0</v>
      </c>
      <c r="BG1399" s="49">
        <v>0</v>
      </c>
      <c r="BH1399" s="48">
        <v>0</v>
      </c>
      <c r="BI1399" s="49">
        <v>0</v>
      </c>
      <c r="BJ1399" s="48">
        <v>16</v>
      </c>
      <c r="BK1399" s="49">
        <v>100</v>
      </c>
      <c r="BL1399" s="48">
        <v>16</v>
      </c>
    </row>
    <row r="1400" spans="1:64" x14ac:dyDescent="0.25">
      <c r="A1400" s="64" t="s">
        <v>749</v>
      </c>
      <c r="B1400" s="64" t="s">
        <v>754</v>
      </c>
      <c r="C1400" s="65" t="s">
        <v>15839</v>
      </c>
      <c r="D1400" s="66">
        <v>3</v>
      </c>
      <c r="E1400" s="67" t="s">
        <v>132</v>
      </c>
      <c r="F1400" s="68">
        <v>35</v>
      </c>
      <c r="G1400" s="65"/>
      <c r="H1400" s="69"/>
      <c r="I1400" s="70"/>
      <c r="J1400" s="70"/>
      <c r="K1400" s="34" t="s">
        <v>65</v>
      </c>
      <c r="L1400" s="77">
        <v>1400</v>
      </c>
      <c r="M1400" s="77"/>
      <c r="N1400" s="72"/>
      <c r="O1400" s="79" t="s">
        <v>999</v>
      </c>
      <c r="P1400" s="81">
        <v>43165.679872685185</v>
      </c>
      <c r="Q1400" s="79" t="s">
        <v>1726</v>
      </c>
      <c r="R1400" s="83" t="s">
        <v>2396</v>
      </c>
      <c r="S1400" s="79" t="s">
        <v>2505</v>
      </c>
      <c r="T1400" s="79" t="s">
        <v>3021</v>
      </c>
      <c r="U1400" s="83" t="s">
        <v>3376</v>
      </c>
      <c r="V1400" s="83" t="s">
        <v>3376</v>
      </c>
      <c r="W1400" s="81">
        <v>43165.679872685185</v>
      </c>
      <c r="X1400" s="83" t="s">
        <v>4765</v>
      </c>
      <c r="Y1400" s="79"/>
      <c r="Z1400" s="79"/>
      <c r="AA1400" s="85" t="s">
        <v>5973</v>
      </c>
      <c r="AB1400" s="79"/>
      <c r="AC1400" s="79" t="b">
        <v>0</v>
      </c>
      <c r="AD1400" s="79">
        <v>0</v>
      </c>
      <c r="AE1400" s="85" t="s">
        <v>6296</v>
      </c>
      <c r="AF1400" s="79" t="b">
        <v>0</v>
      </c>
      <c r="AG1400" s="79" t="s">
        <v>6304</v>
      </c>
      <c r="AH1400" s="79"/>
      <c r="AI1400" s="85" t="s">
        <v>6296</v>
      </c>
      <c r="AJ1400" s="79" t="b">
        <v>0</v>
      </c>
      <c r="AK1400" s="79">
        <v>0</v>
      </c>
      <c r="AL1400" s="85" t="s">
        <v>6296</v>
      </c>
      <c r="AM1400" s="79" t="s">
        <v>6330</v>
      </c>
      <c r="AN1400" s="79" t="b">
        <v>0</v>
      </c>
      <c r="AO1400" s="85" t="s">
        <v>5973</v>
      </c>
      <c r="AP1400" s="79" t="s">
        <v>176</v>
      </c>
      <c r="AQ1400" s="79">
        <v>0</v>
      </c>
      <c r="AR1400" s="79">
        <v>0</v>
      </c>
      <c r="AS1400" s="79"/>
      <c r="AT1400" s="79"/>
      <c r="AU1400" s="79"/>
      <c r="AV1400" s="79"/>
      <c r="AW1400" s="79"/>
      <c r="AX1400" s="79"/>
      <c r="AY1400" s="79"/>
      <c r="AZ1400" s="79"/>
      <c r="BA1400">
        <v>1</v>
      </c>
      <c r="BB1400" s="78" t="str">
        <f>REPLACE(INDEX(GroupVertices[Group], MATCH(Edges[[#This Row],[Vertex 1]],GroupVertices[Vertex],0)),1,1,"")</f>
        <v>2</v>
      </c>
      <c r="BC1400" s="78" t="str">
        <f>REPLACE(INDEX(GroupVertices[Group], MATCH(Edges[[#This Row],[Vertex 2]],GroupVertices[Vertex],0)),1,1,"")</f>
        <v>2</v>
      </c>
      <c r="BD1400" s="48"/>
      <c r="BE1400" s="49"/>
      <c r="BF1400" s="48"/>
      <c r="BG1400" s="49"/>
      <c r="BH1400" s="48"/>
      <c r="BI1400" s="49"/>
      <c r="BJ1400" s="48"/>
      <c r="BK1400" s="49"/>
      <c r="BL1400" s="48"/>
    </row>
    <row r="1401" spans="1:64" x14ac:dyDescent="0.25">
      <c r="A1401" s="64" t="s">
        <v>749</v>
      </c>
      <c r="B1401" s="64" t="s">
        <v>767</v>
      </c>
      <c r="C1401" s="65" t="s">
        <v>15839</v>
      </c>
      <c r="D1401" s="66">
        <v>3</v>
      </c>
      <c r="E1401" s="67" t="s">
        <v>132</v>
      </c>
      <c r="F1401" s="68">
        <v>35</v>
      </c>
      <c r="G1401" s="65"/>
      <c r="H1401" s="69"/>
      <c r="I1401" s="70"/>
      <c r="J1401" s="70"/>
      <c r="K1401" s="34" t="s">
        <v>65</v>
      </c>
      <c r="L1401" s="77">
        <v>1401</v>
      </c>
      <c r="M1401" s="77"/>
      <c r="N1401" s="72"/>
      <c r="O1401" s="79" t="s">
        <v>999</v>
      </c>
      <c r="P1401" s="81">
        <v>43165.679872685185</v>
      </c>
      <c r="Q1401" s="79" t="s">
        <v>1726</v>
      </c>
      <c r="R1401" s="83" t="s">
        <v>2396</v>
      </c>
      <c r="S1401" s="79" t="s">
        <v>2505</v>
      </c>
      <c r="T1401" s="79" t="s">
        <v>3021</v>
      </c>
      <c r="U1401" s="83" t="s">
        <v>3376</v>
      </c>
      <c r="V1401" s="83" t="s">
        <v>3376</v>
      </c>
      <c r="W1401" s="81">
        <v>43165.679872685185</v>
      </c>
      <c r="X1401" s="83" t="s">
        <v>4765</v>
      </c>
      <c r="Y1401" s="79"/>
      <c r="Z1401" s="79"/>
      <c r="AA1401" s="85" t="s">
        <v>5973</v>
      </c>
      <c r="AB1401" s="79"/>
      <c r="AC1401" s="79" t="b">
        <v>0</v>
      </c>
      <c r="AD1401" s="79">
        <v>0</v>
      </c>
      <c r="AE1401" s="85" t="s">
        <v>6296</v>
      </c>
      <c r="AF1401" s="79" t="b">
        <v>0</v>
      </c>
      <c r="AG1401" s="79" t="s">
        <v>6304</v>
      </c>
      <c r="AH1401" s="79"/>
      <c r="AI1401" s="85" t="s">
        <v>6296</v>
      </c>
      <c r="AJ1401" s="79" t="b">
        <v>0</v>
      </c>
      <c r="AK1401" s="79">
        <v>0</v>
      </c>
      <c r="AL1401" s="85" t="s">
        <v>6296</v>
      </c>
      <c r="AM1401" s="79" t="s">
        <v>6330</v>
      </c>
      <c r="AN1401" s="79" t="b">
        <v>0</v>
      </c>
      <c r="AO1401" s="85" t="s">
        <v>5973</v>
      </c>
      <c r="AP1401" s="79" t="s">
        <v>176</v>
      </c>
      <c r="AQ1401" s="79">
        <v>0</v>
      </c>
      <c r="AR1401" s="79">
        <v>0</v>
      </c>
      <c r="AS1401" s="79"/>
      <c r="AT1401" s="79"/>
      <c r="AU1401" s="79"/>
      <c r="AV1401" s="79"/>
      <c r="AW1401" s="79"/>
      <c r="AX1401" s="79"/>
      <c r="AY1401" s="79"/>
      <c r="AZ1401" s="79"/>
      <c r="BA1401">
        <v>1</v>
      </c>
      <c r="BB1401" s="78" t="str">
        <f>REPLACE(INDEX(GroupVertices[Group], MATCH(Edges[[#This Row],[Vertex 1]],GroupVertices[Vertex],0)),1,1,"")</f>
        <v>2</v>
      </c>
      <c r="BC1401" s="78" t="str">
        <f>REPLACE(INDEX(GroupVertices[Group], MATCH(Edges[[#This Row],[Vertex 2]],GroupVertices[Vertex],0)),1,1,"")</f>
        <v>2</v>
      </c>
      <c r="BD1401" s="48">
        <v>1</v>
      </c>
      <c r="BE1401" s="49">
        <v>4</v>
      </c>
      <c r="BF1401" s="48">
        <v>0</v>
      </c>
      <c r="BG1401" s="49">
        <v>0</v>
      </c>
      <c r="BH1401" s="48">
        <v>0</v>
      </c>
      <c r="BI1401" s="49">
        <v>0</v>
      </c>
      <c r="BJ1401" s="48">
        <v>24</v>
      </c>
      <c r="BK1401" s="49">
        <v>96</v>
      </c>
      <c r="BL1401" s="48">
        <v>25</v>
      </c>
    </row>
    <row r="1402" spans="1:64" x14ac:dyDescent="0.25">
      <c r="A1402" s="64" t="s">
        <v>749</v>
      </c>
      <c r="B1402" s="64" t="s">
        <v>749</v>
      </c>
      <c r="C1402" s="65" t="s">
        <v>15839</v>
      </c>
      <c r="D1402" s="66">
        <v>3</v>
      </c>
      <c r="E1402" s="67" t="s">
        <v>132</v>
      </c>
      <c r="F1402" s="68">
        <v>35</v>
      </c>
      <c r="G1402" s="65"/>
      <c r="H1402" s="69"/>
      <c r="I1402" s="70"/>
      <c r="J1402" s="70"/>
      <c r="K1402" s="34" t="s">
        <v>65</v>
      </c>
      <c r="L1402" s="77">
        <v>1402</v>
      </c>
      <c r="M1402" s="77"/>
      <c r="N1402" s="72"/>
      <c r="O1402" s="79" t="s">
        <v>176</v>
      </c>
      <c r="P1402" s="81">
        <v>43178.638206018521</v>
      </c>
      <c r="Q1402" s="79" t="s">
        <v>1727</v>
      </c>
      <c r="R1402" s="83" t="s">
        <v>2394</v>
      </c>
      <c r="S1402" s="79" t="s">
        <v>2519</v>
      </c>
      <c r="T1402" s="79" t="s">
        <v>2756</v>
      </c>
      <c r="U1402" s="83" t="s">
        <v>3377</v>
      </c>
      <c r="V1402" s="83" t="s">
        <v>3377</v>
      </c>
      <c r="W1402" s="81">
        <v>43178.638206018521</v>
      </c>
      <c r="X1402" s="83" t="s">
        <v>4766</v>
      </c>
      <c r="Y1402" s="79"/>
      <c r="Z1402" s="79"/>
      <c r="AA1402" s="85" t="s">
        <v>5974</v>
      </c>
      <c r="AB1402" s="79"/>
      <c r="AC1402" s="79" t="b">
        <v>0</v>
      </c>
      <c r="AD1402" s="79">
        <v>0</v>
      </c>
      <c r="AE1402" s="85" t="s">
        <v>6296</v>
      </c>
      <c r="AF1402" s="79" t="b">
        <v>0</v>
      </c>
      <c r="AG1402" s="79" t="s">
        <v>6304</v>
      </c>
      <c r="AH1402" s="79"/>
      <c r="AI1402" s="85" t="s">
        <v>6296</v>
      </c>
      <c r="AJ1402" s="79" t="b">
        <v>0</v>
      </c>
      <c r="AK1402" s="79">
        <v>0</v>
      </c>
      <c r="AL1402" s="85" t="s">
        <v>6296</v>
      </c>
      <c r="AM1402" s="79" t="s">
        <v>6330</v>
      </c>
      <c r="AN1402" s="79" t="b">
        <v>0</v>
      </c>
      <c r="AO1402" s="85" t="s">
        <v>5974</v>
      </c>
      <c r="AP1402" s="79" t="s">
        <v>176</v>
      </c>
      <c r="AQ1402" s="79">
        <v>0</v>
      </c>
      <c r="AR1402" s="79">
        <v>0</v>
      </c>
      <c r="AS1402" s="79"/>
      <c r="AT1402" s="79"/>
      <c r="AU1402" s="79"/>
      <c r="AV1402" s="79"/>
      <c r="AW1402" s="79"/>
      <c r="AX1402" s="79"/>
      <c r="AY1402" s="79"/>
      <c r="AZ1402" s="79"/>
      <c r="BA1402">
        <v>1</v>
      </c>
      <c r="BB1402" s="78" t="str">
        <f>REPLACE(INDEX(GroupVertices[Group], MATCH(Edges[[#This Row],[Vertex 1]],GroupVertices[Vertex],0)),1,1,"")</f>
        <v>2</v>
      </c>
      <c r="BC1402" s="78" t="str">
        <f>REPLACE(INDEX(GroupVertices[Group], MATCH(Edges[[#This Row],[Vertex 2]],GroupVertices[Vertex],0)),1,1,"")</f>
        <v>2</v>
      </c>
      <c r="BD1402" s="48">
        <v>0</v>
      </c>
      <c r="BE1402" s="49">
        <v>0</v>
      </c>
      <c r="BF1402" s="48">
        <v>1</v>
      </c>
      <c r="BG1402" s="49">
        <v>5.882352941176471</v>
      </c>
      <c r="BH1402" s="48">
        <v>0</v>
      </c>
      <c r="BI1402" s="49">
        <v>0</v>
      </c>
      <c r="BJ1402" s="48">
        <v>16</v>
      </c>
      <c r="BK1402" s="49">
        <v>94.117647058823536</v>
      </c>
      <c r="BL1402" s="48">
        <v>17</v>
      </c>
    </row>
    <row r="1403" spans="1:64" x14ac:dyDescent="0.25">
      <c r="A1403" s="64" t="s">
        <v>734</v>
      </c>
      <c r="B1403" s="64" t="s">
        <v>855</v>
      </c>
      <c r="C1403" s="65" t="s">
        <v>15839</v>
      </c>
      <c r="D1403" s="66">
        <v>3</v>
      </c>
      <c r="E1403" s="67" t="s">
        <v>132</v>
      </c>
      <c r="F1403" s="68">
        <v>35</v>
      </c>
      <c r="G1403" s="65"/>
      <c r="H1403" s="69"/>
      <c r="I1403" s="70"/>
      <c r="J1403" s="70"/>
      <c r="K1403" s="34" t="s">
        <v>65</v>
      </c>
      <c r="L1403" s="77">
        <v>1403</v>
      </c>
      <c r="M1403" s="77"/>
      <c r="N1403" s="72"/>
      <c r="O1403" s="79" t="s">
        <v>999</v>
      </c>
      <c r="P1403" s="81">
        <v>43178.556250000001</v>
      </c>
      <c r="Q1403" s="79" t="s">
        <v>1728</v>
      </c>
      <c r="R1403" s="83" t="s">
        <v>2397</v>
      </c>
      <c r="S1403" s="79" t="s">
        <v>2640</v>
      </c>
      <c r="T1403" s="79" t="s">
        <v>2701</v>
      </c>
      <c r="U1403" s="79"/>
      <c r="V1403" s="83" t="s">
        <v>3850</v>
      </c>
      <c r="W1403" s="81">
        <v>43178.556250000001</v>
      </c>
      <c r="X1403" s="83" t="s">
        <v>4767</v>
      </c>
      <c r="Y1403" s="79"/>
      <c r="Z1403" s="79"/>
      <c r="AA1403" s="85" t="s">
        <v>5975</v>
      </c>
      <c r="AB1403" s="79"/>
      <c r="AC1403" s="79" t="b">
        <v>0</v>
      </c>
      <c r="AD1403" s="79">
        <v>1</v>
      </c>
      <c r="AE1403" s="85" t="s">
        <v>6296</v>
      </c>
      <c r="AF1403" s="79" t="b">
        <v>0</v>
      </c>
      <c r="AG1403" s="79" t="s">
        <v>6304</v>
      </c>
      <c r="AH1403" s="79"/>
      <c r="AI1403" s="85" t="s">
        <v>6296</v>
      </c>
      <c r="AJ1403" s="79" t="b">
        <v>0</v>
      </c>
      <c r="AK1403" s="79">
        <v>1</v>
      </c>
      <c r="AL1403" s="85" t="s">
        <v>6296</v>
      </c>
      <c r="AM1403" s="79" t="s">
        <v>6330</v>
      </c>
      <c r="AN1403" s="79" t="b">
        <v>0</v>
      </c>
      <c r="AO1403" s="85" t="s">
        <v>5975</v>
      </c>
      <c r="AP1403" s="79" t="s">
        <v>6415</v>
      </c>
      <c r="AQ1403" s="79">
        <v>0</v>
      </c>
      <c r="AR1403" s="79">
        <v>0</v>
      </c>
      <c r="AS1403" s="79"/>
      <c r="AT1403" s="79"/>
      <c r="AU1403" s="79"/>
      <c r="AV1403" s="79"/>
      <c r="AW1403" s="79"/>
      <c r="AX1403" s="79"/>
      <c r="AY1403" s="79"/>
      <c r="AZ1403" s="79"/>
      <c r="BA1403">
        <v>1</v>
      </c>
      <c r="BB1403" s="78" t="str">
        <f>REPLACE(INDEX(GroupVertices[Group], MATCH(Edges[[#This Row],[Vertex 1]],GroupVertices[Vertex],0)),1,1,"")</f>
        <v>5</v>
      </c>
      <c r="BC1403" s="78" t="str">
        <f>REPLACE(INDEX(GroupVertices[Group], MATCH(Edges[[#This Row],[Vertex 2]],GroupVertices[Vertex],0)),1,1,"")</f>
        <v>5</v>
      </c>
      <c r="BD1403" s="48">
        <v>0</v>
      </c>
      <c r="BE1403" s="49">
        <v>0</v>
      </c>
      <c r="BF1403" s="48">
        <v>0</v>
      </c>
      <c r="BG1403" s="49">
        <v>0</v>
      </c>
      <c r="BH1403" s="48">
        <v>0</v>
      </c>
      <c r="BI1403" s="49">
        <v>0</v>
      </c>
      <c r="BJ1403" s="48">
        <v>10</v>
      </c>
      <c r="BK1403" s="49">
        <v>100</v>
      </c>
      <c r="BL1403" s="48">
        <v>10</v>
      </c>
    </row>
    <row r="1404" spans="1:64" x14ac:dyDescent="0.25">
      <c r="A1404" s="64" t="s">
        <v>750</v>
      </c>
      <c r="B1404" s="64" t="s">
        <v>855</v>
      </c>
      <c r="C1404" s="65" t="s">
        <v>15839</v>
      </c>
      <c r="D1404" s="66">
        <v>3</v>
      </c>
      <c r="E1404" s="67" t="s">
        <v>132</v>
      </c>
      <c r="F1404" s="68">
        <v>35</v>
      </c>
      <c r="G1404" s="65"/>
      <c r="H1404" s="69"/>
      <c r="I1404" s="70"/>
      <c r="J1404" s="70"/>
      <c r="K1404" s="34" t="s">
        <v>65</v>
      </c>
      <c r="L1404" s="77">
        <v>1404</v>
      </c>
      <c r="M1404" s="77"/>
      <c r="N1404" s="72"/>
      <c r="O1404" s="79" t="s">
        <v>999</v>
      </c>
      <c r="P1404" s="81">
        <v>43178.640185185184</v>
      </c>
      <c r="Q1404" s="79" t="s">
        <v>1729</v>
      </c>
      <c r="R1404" s="83" t="s">
        <v>2397</v>
      </c>
      <c r="S1404" s="79" t="s">
        <v>2640</v>
      </c>
      <c r="T1404" s="79" t="s">
        <v>2701</v>
      </c>
      <c r="U1404" s="79"/>
      <c r="V1404" s="83" t="s">
        <v>3858</v>
      </c>
      <c r="W1404" s="81">
        <v>43178.640185185184</v>
      </c>
      <c r="X1404" s="83" t="s">
        <v>4768</v>
      </c>
      <c r="Y1404" s="79"/>
      <c r="Z1404" s="79"/>
      <c r="AA1404" s="85" t="s">
        <v>5976</v>
      </c>
      <c r="AB1404" s="79"/>
      <c r="AC1404" s="79" t="b">
        <v>0</v>
      </c>
      <c r="AD1404" s="79">
        <v>0</v>
      </c>
      <c r="AE1404" s="85" t="s">
        <v>6296</v>
      </c>
      <c r="AF1404" s="79" t="b">
        <v>0</v>
      </c>
      <c r="AG1404" s="79" t="s">
        <v>6304</v>
      </c>
      <c r="AH1404" s="79"/>
      <c r="AI1404" s="85" t="s">
        <v>6296</v>
      </c>
      <c r="AJ1404" s="79" t="b">
        <v>0</v>
      </c>
      <c r="AK1404" s="79">
        <v>1</v>
      </c>
      <c r="AL1404" s="85" t="s">
        <v>5975</v>
      </c>
      <c r="AM1404" s="79" t="s">
        <v>6333</v>
      </c>
      <c r="AN1404" s="79" t="b">
        <v>0</v>
      </c>
      <c r="AO1404" s="85" t="s">
        <v>5975</v>
      </c>
      <c r="AP1404" s="79" t="s">
        <v>176</v>
      </c>
      <c r="AQ1404" s="79">
        <v>0</v>
      </c>
      <c r="AR1404" s="79">
        <v>0</v>
      </c>
      <c r="AS1404" s="79"/>
      <c r="AT1404" s="79"/>
      <c r="AU1404" s="79"/>
      <c r="AV1404" s="79"/>
      <c r="AW1404" s="79"/>
      <c r="AX1404" s="79"/>
      <c r="AY1404" s="79"/>
      <c r="AZ1404" s="79"/>
      <c r="BA1404">
        <v>1</v>
      </c>
      <c r="BB1404" s="78" t="str">
        <f>REPLACE(INDEX(GroupVertices[Group], MATCH(Edges[[#This Row],[Vertex 1]],GroupVertices[Vertex],0)),1,1,"")</f>
        <v>2</v>
      </c>
      <c r="BC1404" s="78" t="str">
        <f>REPLACE(INDEX(GroupVertices[Group], MATCH(Edges[[#This Row],[Vertex 2]],GroupVertices[Vertex],0)),1,1,"")</f>
        <v>5</v>
      </c>
      <c r="BD1404" s="48"/>
      <c r="BE1404" s="49"/>
      <c r="BF1404" s="48"/>
      <c r="BG1404" s="49"/>
      <c r="BH1404" s="48"/>
      <c r="BI1404" s="49"/>
      <c r="BJ1404" s="48"/>
      <c r="BK1404" s="49"/>
      <c r="BL1404" s="48"/>
    </row>
    <row r="1405" spans="1:64" x14ac:dyDescent="0.25">
      <c r="A1405" s="64" t="s">
        <v>734</v>
      </c>
      <c r="B1405" s="64" t="s">
        <v>734</v>
      </c>
      <c r="C1405" s="65" t="s">
        <v>15842</v>
      </c>
      <c r="D1405" s="66">
        <v>5.5</v>
      </c>
      <c r="E1405" s="67" t="s">
        <v>136</v>
      </c>
      <c r="F1405" s="68">
        <v>26.785714285714285</v>
      </c>
      <c r="G1405" s="65"/>
      <c r="H1405" s="69"/>
      <c r="I1405" s="70"/>
      <c r="J1405" s="70"/>
      <c r="K1405" s="34" t="s">
        <v>65</v>
      </c>
      <c r="L1405" s="77">
        <v>1405</v>
      </c>
      <c r="M1405" s="77"/>
      <c r="N1405" s="72"/>
      <c r="O1405" s="79" t="s">
        <v>176</v>
      </c>
      <c r="P1405" s="81">
        <v>42142.501111111109</v>
      </c>
      <c r="Q1405" s="79" t="s">
        <v>1730</v>
      </c>
      <c r="R1405" s="83" t="s">
        <v>2011</v>
      </c>
      <c r="S1405" s="79" t="s">
        <v>2518</v>
      </c>
      <c r="T1405" s="79" t="s">
        <v>2675</v>
      </c>
      <c r="U1405" s="83" t="s">
        <v>3378</v>
      </c>
      <c r="V1405" s="83" t="s">
        <v>3378</v>
      </c>
      <c r="W1405" s="81">
        <v>42142.501111111109</v>
      </c>
      <c r="X1405" s="83" t="s">
        <v>4769</v>
      </c>
      <c r="Y1405" s="79"/>
      <c r="Z1405" s="79"/>
      <c r="AA1405" s="85" t="s">
        <v>5977</v>
      </c>
      <c r="AB1405" s="79"/>
      <c r="AC1405" s="79" t="b">
        <v>0</v>
      </c>
      <c r="AD1405" s="79">
        <v>526</v>
      </c>
      <c r="AE1405" s="85" t="s">
        <v>6296</v>
      </c>
      <c r="AF1405" s="79" t="b">
        <v>0</v>
      </c>
      <c r="AG1405" s="79" t="s">
        <v>6304</v>
      </c>
      <c r="AH1405" s="79"/>
      <c r="AI1405" s="85" t="s">
        <v>6296</v>
      </c>
      <c r="AJ1405" s="79" t="b">
        <v>0</v>
      </c>
      <c r="AK1405" s="79">
        <v>528</v>
      </c>
      <c r="AL1405" s="85" t="s">
        <v>6296</v>
      </c>
      <c r="AM1405" s="79" t="s">
        <v>6330</v>
      </c>
      <c r="AN1405" s="79" t="b">
        <v>0</v>
      </c>
      <c r="AO1405" s="85" t="s">
        <v>5977</v>
      </c>
      <c r="AP1405" s="79" t="s">
        <v>6415</v>
      </c>
      <c r="AQ1405" s="79">
        <v>0</v>
      </c>
      <c r="AR1405" s="79">
        <v>0</v>
      </c>
      <c r="AS1405" s="79"/>
      <c r="AT1405" s="79"/>
      <c r="AU1405" s="79"/>
      <c r="AV1405" s="79"/>
      <c r="AW1405" s="79"/>
      <c r="AX1405" s="79"/>
      <c r="AY1405" s="79"/>
      <c r="AZ1405" s="79"/>
      <c r="BA1405">
        <v>6</v>
      </c>
      <c r="BB1405" s="78" t="str">
        <f>REPLACE(INDEX(GroupVertices[Group], MATCH(Edges[[#This Row],[Vertex 1]],GroupVertices[Vertex],0)),1,1,"")</f>
        <v>5</v>
      </c>
      <c r="BC1405" s="78" t="str">
        <f>REPLACE(INDEX(GroupVertices[Group], MATCH(Edges[[#This Row],[Vertex 2]],GroupVertices[Vertex],0)),1,1,"")</f>
        <v>5</v>
      </c>
      <c r="BD1405" s="48">
        <v>1</v>
      </c>
      <c r="BE1405" s="49">
        <v>8.3333333333333339</v>
      </c>
      <c r="BF1405" s="48">
        <v>0</v>
      </c>
      <c r="BG1405" s="49">
        <v>0</v>
      </c>
      <c r="BH1405" s="48">
        <v>0</v>
      </c>
      <c r="BI1405" s="49">
        <v>0</v>
      </c>
      <c r="BJ1405" s="48">
        <v>11</v>
      </c>
      <c r="BK1405" s="49">
        <v>91.666666666666671</v>
      </c>
      <c r="BL1405" s="48">
        <v>12</v>
      </c>
    </row>
    <row r="1406" spans="1:64" x14ac:dyDescent="0.25">
      <c r="A1406" s="64" t="s">
        <v>734</v>
      </c>
      <c r="B1406" s="64" t="s">
        <v>734</v>
      </c>
      <c r="C1406" s="65" t="s">
        <v>15842</v>
      </c>
      <c r="D1406" s="66">
        <v>5.5</v>
      </c>
      <c r="E1406" s="67" t="s">
        <v>136</v>
      </c>
      <c r="F1406" s="68">
        <v>26.785714285714285</v>
      </c>
      <c r="G1406" s="65"/>
      <c r="H1406" s="69"/>
      <c r="I1406" s="70"/>
      <c r="J1406" s="70"/>
      <c r="K1406" s="34" t="s">
        <v>65</v>
      </c>
      <c r="L1406" s="77">
        <v>1406</v>
      </c>
      <c r="M1406" s="77"/>
      <c r="N1406" s="72"/>
      <c r="O1406" s="79" t="s">
        <v>176</v>
      </c>
      <c r="P1406" s="81">
        <v>43168.556250000001</v>
      </c>
      <c r="Q1406" s="79" t="s">
        <v>1731</v>
      </c>
      <c r="R1406" s="83" t="s">
        <v>2087</v>
      </c>
      <c r="S1406" s="79" t="s">
        <v>2507</v>
      </c>
      <c r="T1406" s="79" t="s">
        <v>2740</v>
      </c>
      <c r="U1406" s="79"/>
      <c r="V1406" s="83" t="s">
        <v>3850</v>
      </c>
      <c r="W1406" s="81">
        <v>43168.556250000001</v>
      </c>
      <c r="X1406" s="83" t="s">
        <v>4770</v>
      </c>
      <c r="Y1406" s="79"/>
      <c r="Z1406" s="79"/>
      <c r="AA1406" s="85" t="s">
        <v>5978</v>
      </c>
      <c r="AB1406" s="79"/>
      <c r="AC1406" s="79" t="b">
        <v>0</v>
      </c>
      <c r="AD1406" s="79">
        <v>3</v>
      </c>
      <c r="AE1406" s="85" t="s">
        <v>6296</v>
      </c>
      <c r="AF1406" s="79" t="b">
        <v>0</v>
      </c>
      <c r="AG1406" s="79" t="s">
        <v>6304</v>
      </c>
      <c r="AH1406" s="79"/>
      <c r="AI1406" s="85" t="s">
        <v>6296</v>
      </c>
      <c r="AJ1406" s="79" t="b">
        <v>0</v>
      </c>
      <c r="AK1406" s="79">
        <v>2</v>
      </c>
      <c r="AL1406" s="85" t="s">
        <v>6296</v>
      </c>
      <c r="AM1406" s="79" t="s">
        <v>6330</v>
      </c>
      <c r="AN1406" s="79" t="b">
        <v>0</v>
      </c>
      <c r="AO1406" s="85" t="s">
        <v>5978</v>
      </c>
      <c r="AP1406" s="79" t="s">
        <v>6415</v>
      </c>
      <c r="AQ1406" s="79">
        <v>0</v>
      </c>
      <c r="AR1406" s="79">
        <v>0</v>
      </c>
      <c r="AS1406" s="79"/>
      <c r="AT1406" s="79"/>
      <c r="AU1406" s="79"/>
      <c r="AV1406" s="79"/>
      <c r="AW1406" s="79"/>
      <c r="AX1406" s="79"/>
      <c r="AY1406" s="79"/>
      <c r="AZ1406" s="79"/>
      <c r="BA1406">
        <v>6</v>
      </c>
      <c r="BB1406" s="78" t="str">
        <f>REPLACE(INDEX(GroupVertices[Group], MATCH(Edges[[#This Row],[Vertex 1]],GroupVertices[Vertex],0)),1,1,"")</f>
        <v>5</v>
      </c>
      <c r="BC1406" s="78" t="str">
        <f>REPLACE(INDEX(GroupVertices[Group], MATCH(Edges[[#This Row],[Vertex 2]],GroupVertices[Vertex],0)),1,1,"")</f>
        <v>5</v>
      </c>
      <c r="BD1406" s="48">
        <v>0</v>
      </c>
      <c r="BE1406" s="49">
        <v>0</v>
      </c>
      <c r="BF1406" s="48">
        <v>0</v>
      </c>
      <c r="BG1406" s="49">
        <v>0</v>
      </c>
      <c r="BH1406" s="48">
        <v>0</v>
      </c>
      <c r="BI1406" s="49">
        <v>0</v>
      </c>
      <c r="BJ1406" s="48">
        <v>11</v>
      </c>
      <c r="BK1406" s="49">
        <v>100</v>
      </c>
      <c r="BL1406" s="48">
        <v>11</v>
      </c>
    </row>
    <row r="1407" spans="1:64" x14ac:dyDescent="0.25">
      <c r="A1407" s="64" t="s">
        <v>734</v>
      </c>
      <c r="B1407" s="64" t="s">
        <v>734</v>
      </c>
      <c r="C1407" s="65" t="s">
        <v>15842</v>
      </c>
      <c r="D1407" s="66">
        <v>5.5</v>
      </c>
      <c r="E1407" s="67" t="s">
        <v>136</v>
      </c>
      <c r="F1407" s="68">
        <v>26.785714285714285</v>
      </c>
      <c r="G1407" s="65"/>
      <c r="H1407" s="69"/>
      <c r="I1407" s="70"/>
      <c r="J1407" s="70"/>
      <c r="K1407" s="34" t="s">
        <v>65</v>
      </c>
      <c r="L1407" s="77">
        <v>1407</v>
      </c>
      <c r="M1407" s="77"/>
      <c r="N1407" s="72"/>
      <c r="O1407" s="79" t="s">
        <v>176</v>
      </c>
      <c r="P1407" s="81">
        <v>43174.380011574074</v>
      </c>
      <c r="Q1407" s="79" t="s">
        <v>1732</v>
      </c>
      <c r="R1407" s="83" t="s">
        <v>2267</v>
      </c>
      <c r="S1407" s="79" t="s">
        <v>2555</v>
      </c>
      <c r="T1407" s="79" t="s">
        <v>2756</v>
      </c>
      <c r="U1407" s="79"/>
      <c r="V1407" s="83" t="s">
        <v>3850</v>
      </c>
      <c r="W1407" s="81">
        <v>43174.380011574074</v>
      </c>
      <c r="X1407" s="83" t="s">
        <v>4771</v>
      </c>
      <c r="Y1407" s="79"/>
      <c r="Z1407" s="79"/>
      <c r="AA1407" s="85" t="s">
        <v>5979</v>
      </c>
      <c r="AB1407" s="79"/>
      <c r="AC1407" s="79" t="b">
        <v>0</v>
      </c>
      <c r="AD1407" s="79">
        <v>0</v>
      </c>
      <c r="AE1407" s="85" t="s">
        <v>6296</v>
      </c>
      <c r="AF1407" s="79" t="b">
        <v>0</v>
      </c>
      <c r="AG1407" s="79" t="s">
        <v>6304</v>
      </c>
      <c r="AH1407" s="79"/>
      <c r="AI1407" s="85" t="s">
        <v>6296</v>
      </c>
      <c r="AJ1407" s="79" t="b">
        <v>0</v>
      </c>
      <c r="AK1407" s="79">
        <v>3</v>
      </c>
      <c r="AL1407" s="85" t="s">
        <v>6296</v>
      </c>
      <c r="AM1407" s="79" t="s">
        <v>6367</v>
      </c>
      <c r="AN1407" s="79" t="b">
        <v>0</v>
      </c>
      <c r="AO1407" s="85" t="s">
        <v>5979</v>
      </c>
      <c r="AP1407" s="79" t="s">
        <v>6415</v>
      </c>
      <c r="AQ1407" s="79">
        <v>0</v>
      </c>
      <c r="AR1407" s="79">
        <v>0</v>
      </c>
      <c r="AS1407" s="79"/>
      <c r="AT1407" s="79"/>
      <c r="AU1407" s="79"/>
      <c r="AV1407" s="79"/>
      <c r="AW1407" s="79"/>
      <c r="AX1407" s="79"/>
      <c r="AY1407" s="79"/>
      <c r="AZ1407" s="79"/>
      <c r="BA1407">
        <v>6</v>
      </c>
      <c r="BB1407" s="78" t="str">
        <f>REPLACE(INDEX(GroupVertices[Group], MATCH(Edges[[#This Row],[Vertex 1]],GroupVertices[Vertex],0)),1,1,"")</f>
        <v>5</v>
      </c>
      <c r="BC1407" s="78" t="str">
        <f>REPLACE(INDEX(GroupVertices[Group], MATCH(Edges[[#This Row],[Vertex 2]],GroupVertices[Vertex],0)),1,1,"")</f>
        <v>5</v>
      </c>
      <c r="BD1407" s="48">
        <v>1</v>
      </c>
      <c r="BE1407" s="49">
        <v>6.666666666666667</v>
      </c>
      <c r="BF1407" s="48">
        <v>0</v>
      </c>
      <c r="BG1407" s="49">
        <v>0</v>
      </c>
      <c r="BH1407" s="48">
        <v>0</v>
      </c>
      <c r="BI1407" s="49">
        <v>0</v>
      </c>
      <c r="BJ1407" s="48">
        <v>14</v>
      </c>
      <c r="BK1407" s="49">
        <v>93.333333333333329</v>
      </c>
      <c r="BL1407" s="48">
        <v>15</v>
      </c>
    </row>
    <row r="1408" spans="1:64" x14ac:dyDescent="0.25">
      <c r="A1408" s="64" t="s">
        <v>734</v>
      </c>
      <c r="B1408" s="64" t="s">
        <v>734</v>
      </c>
      <c r="C1408" s="65" t="s">
        <v>15842</v>
      </c>
      <c r="D1408" s="66">
        <v>5.5</v>
      </c>
      <c r="E1408" s="67" t="s">
        <v>136</v>
      </c>
      <c r="F1408" s="68">
        <v>26.785714285714285</v>
      </c>
      <c r="G1408" s="65"/>
      <c r="H1408" s="69"/>
      <c r="I1408" s="70"/>
      <c r="J1408" s="70"/>
      <c r="K1408" s="34" t="s">
        <v>65</v>
      </c>
      <c r="L1408" s="77">
        <v>1408</v>
      </c>
      <c r="M1408" s="77"/>
      <c r="N1408" s="72"/>
      <c r="O1408" s="79" t="s">
        <v>176</v>
      </c>
      <c r="P1408" s="81">
        <v>43178.577106481483</v>
      </c>
      <c r="Q1408" s="79" t="s">
        <v>1733</v>
      </c>
      <c r="R1408" s="83" t="s">
        <v>2398</v>
      </c>
      <c r="S1408" s="79" t="s">
        <v>2641</v>
      </c>
      <c r="T1408" s="79" t="s">
        <v>2665</v>
      </c>
      <c r="U1408" s="83" t="s">
        <v>3379</v>
      </c>
      <c r="V1408" s="83" t="s">
        <v>3379</v>
      </c>
      <c r="W1408" s="81">
        <v>43178.577106481483</v>
      </c>
      <c r="X1408" s="83" t="s">
        <v>4772</v>
      </c>
      <c r="Y1408" s="79"/>
      <c r="Z1408" s="79"/>
      <c r="AA1408" s="85" t="s">
        <v>5980</v>
      </c>
      <c r="AB1408" s="79"/>
      <c r="AC1408" s="79" t="b">
        <v>0</v>
      </c>
      <c r="AD1408" s="79">
        <v>1</v>
      </c>
      <c r="AE1408" s="85" t="s">
        <v>6296</v>
      </c>
      <c r="AF1408" s="79" t="b">
        <v>0</v>
      </c>
      <c r="AG1408" s="79" t="s">
        <v>6304</v>
      </c>
      <c r="AH1408" s="79"/>
      <c r="AI1408" s="85" t="s">
        <v>6296</v>
      </c>
      <c r="AJ1408" s="79" t="b">
        <v>0</v>
      </c>
      <c r="AK1408" s="79">
        <v>2</v>
      </c>
      <c r="AL1408" s="85" t="s">
        <v>6296</v>
      </c>
      <c r="AM1408" s="79" t="s">
        <v>6330</v>
      </c>
      <c r="AN1408" s="79" t="b">
        <v>0</v>
      </c>
      <c r="AO1408" s="85" t="s">
        <v>5980</v>
      </c>
      <c r="AP1408" s="79" t="s">
        <v>6415</v>
      </c>
      <c r="AQ1408" s="79">
        <v>0</v>
      </c>
      <c r="AR1408" s="79">
        <v>0</v>
      </c>
      <c r="AS1408" s="79"/>
      <c r="AT1408" s="79"/>
      <c r="AU1408" s="79"/>
      <c r="AV1408" s="79"/>
      <c r="AW1408" s="79"/>
      <c r="AX1408" s="79"/>
      <c r="AY1408" s="79"/>
      <c r="AZ1408" s="79"/>
      <c r="BA1408">
        <v>6</v>
      </c>
      <c r="BB1408" s="78" t="str">
        <f>REPLACE(INDEX(GroupVertices[Group], MATCH(Edges[[#This Row],[Vertex 1]],GroupVertices[Vertex],0)),1,1,"")</f>
        <v>5</v>
      </c>
      <c r="BC1408" s="78" t="str">
        <f>REPLACE(INDEX(GroupVertices[Group], MATCH(Edges[[#This Row],[Vertex 2]],GroupVertices[Vertex],0)),1,1,"")</f>
        <v>5</v>
      </c>
      <c r="BD1408" s="48">
        <v>1</v>
      </c>
      <c r="BE1408" s="49">
        <v>9.0909090909090917</v>
      </c>
      <c r="BF1408" s="48">
        <v>0</v>
      </c>
      <c r="BG1408" s="49">
        <v>0</v>
      </c>
      <c r="BH1408" s="48">
        <v>0</v>
      </c>
      <c r="BI1408" s="49">
        <v>0</v>
      </c>
      <c r="BJ1408" s="48">
        <v>10</v>
      </c>
      <c r="BK1408" s="49">
        <v>90.909090909090907</v>
      </c>
      <c r="BL1408" s="48">
        <v>11</v>
      </c>
    </row>
    <row r="1409" spans="1:64" x14ac:dyDescent="0.25">
      <c r="A1409" s="64" t="s">
        <v>734</v>
      </c>
      <c r="B1409" s="64" t="s">
        <v>734</v>
      </c>
      <c r="C1409" s="65" t="s">
        <v>15842</v>
      </c>
      <c r="D1409" s="66">
        <v>5.5</v>
      </c>
      <c r="E1409" s="67" t="s">
        <v>136</v>
      </c>
      <c r="F1409" s="68">
        <v>26.785714285714285</v>
      </c>
      <c r="G1409" s="65"/>
      <c r="H1409" s="69"/>
      <c r="I1409" s="70"/>
      <c r="J1409" s="70"/>
      <c r="K1409" s="34" t="s">
        <v>65</v>
      </c>
      <c r="L1409" s="77">
        <v>1409</v>
      </c>
      <c r="M1409" s="77"/>
      <c r="N1409" s="72"/>
      <c r="O1409" s="79" t="s">
        <v>176</v>
      </c>
      <c r="P1409" s="81">
        <v>43165.679722222223</v>
      </c>
      <c r="Q1409" s="79" t="s">
        <v>1734</v>
      </c>
      <c r="R1409" s="83" t="s">
        <v>2012</v>
      </c>
      <c r="S1409" s="79" t="s">
        <v>2518</v>
      </c>
      <c r="T1409" s="79" t="s">
        <v>2676</v>
      </c>
      <c r="U1409" s="79"/>
      <c r="V1409" s="83" t="s">
        <v>3850</v>
      </c>
      <c r="W1409" s="81">
        <v>43165.679722222223</v>
      </c>
      <c r="X1409" s="83" t="s">
        <v>4773</v>
      </c>
      <c r="Y1409" s="79"/>
      <c r="Z1409" s="79"/>
      <c r="AA1409" s="85" t="s">
        <v>5981</v>
      </c>
      <c r="AB1409" s="79"/>
      <c r="AC1409" s="79" t="b">
        <v>0</v>
      </c>
      <c r="AD1409" s="79">
        <v>1</v>
      </c>
      <c r="AE1409" s="85" t="s">
        <v>6296</v>
      </c>
      <c r="AF1409" s="79" t="b">
        <v>0</v>
      </c>
      <c r="AG1409" s="79" t="s">
        <v>6304</v>
      </c>
      <c r="AH1409" s="79"/>
      <c r="AI1409" s="85" t="s">
        <v>6296</v>
      </c>
      <c r="AJ1409" s="79" t="b">
        <v>0</v>
      </c>
      <c r="AK1409" s="79">
        <v>2</v>
      </c>
      <c r="AL1409" s="85" t="s">
        <v>6296</v>
      </c>
      <c r="AM1409" s="79" t="s">
        <v>6367</v>
      </c>
      <c r="AN1409" s="79" t="b">
        <v>0</v>
      </c>
      <c r="AO1409" s="85" t="s">
        <v>5981</v>
      </c>
      <c r="AP1409" s="79" t="s">
        <v>176</v>
      </c>
      <c r="AQ1409" s="79">
        <v>0</v>
      </c>
      <c r="AR1409" s="79">
        <v>0</v>
      </c>
      <c r="AS1409" s="79"/>
      <c r="AT1409" s="79"/>
      <c r="AU1409" s="79"/>
      <c r="AV1409" s="79"/>
      <c r="AW1409" s="79"/>
      <c r="AX1409" s="79"/>
      <c r="AY1409" s="79"/>
      <c r="AZ1409" s="79"/>
      <c r="BA1409">
        <v>6</v>
      </c>
      <c r="BB1409" s="78" t="str">
        <f>REPLACE(INDEX(GroupVertices[Group], MATCH(Edges[[#This Row],[Vertex 1]],GroupVertices[Vertex],0)),1,1,"")</f>
        <v>5</v>
      </c>
      <c r="BC1409" s="78" t="str">
        <f>REPLACE(INDEX(GroupVertices[Group], MATCH(Edges[[#This Row],[Vertex 2]],GroupVertices[Vertex],0)),1,1,"")</f>
        <v>5</v>
      </c>
      <c r="BD1409" s="48">
        <v>1</v>
      </c>
      <c r="BE1409" s="49">
        <v>7.6923076923076925</v>
      </c>
      <c r="BF1409" s="48">
        <v>0</v>
      </c>
      <c r="BG1409" s="49">
        <v>0</v>
      </c>
      <c r="BH1409" s="48">
        <v>0</v>
      </c>
      <c r="BI1409" s="49">
        <v>0</v>
      </c>
      <c r="BJ1409" s="48">
        <v>12</v>
      </c>
      <c r="BK1409" s="49">
        <v>92.307692307692307</v>
      </c>
      <c r="BL1409" s="48">
        <v>13</v>
      </c>
    </row>
    <row r="1410" spans="1:64" x14ac:dyDescent="0.25">
      <c r="A1410" s="64" t="s">
        <v>734</v>
      </c>
      <c r="B1410" s="64" t="s">
        <v>734</v>
      </c>
      <c r="C1410" s="65" t="s">
        <v>15842</v>
      </c>
      <c r="D1410" s="66">
        <v>5.5</v>
      </c>
      <c r="E1410" s="67" t="s">
        <v>136</v>
      </c>
      <c r="F1410" s="68">
        <v>26.785714285714285</v>
      </c>
      <c r="G1410" s="65"/>
      <c r="H1410" s="69"/>
      <c r="I1410" s="70"/>
      <c r="J1410" s="70"/>
      <c r="K1410" s="34" t="s">
        <v>65</v>
      </c>
      <c r="L1410" s="77">
        <v>1410</v>
      </c>
      <c r="M1410" s="77"/>
      <c r="N1410" s="72"/>
      <c r="O1410" s="79" t="s">
        <v>176</v>
      </c>
      <c r="P1410" s="81">
        <v>43174.629907407405</v>
      </c>
      <c r="Q1410" s="79" t="s">
        <v>1735</v>
      </c>
      <c r="R1410" s="83" t="s">
        <v>2399</v>
      </c>
      <c r="S1410" s="79" t="s">
        <v>2642</v>
      </c>
      <c r="T1410" s="79" t="s">
        <v>2756</v>
      </c>
      <c r="U1410" s="79"/>
      <c r="V1410" s="83" t="s">
        <v>3850</v>
      </c>
      <c r="W1410" s="81">
        <v>43174.629907407405</v>
      </c>
      <c r="X1410" s="83" t="s">
        <v>4774</v>
      </c>
      <c r="Y1410" s="79"/>
      <c r="Z1410" s="79"/>
      <c r="AA1410" s="85" t="s">
        <v>5982</v>
      </c>
      <c r="AB1410" s="79"/>
      <c r="AC1410" s="79" t="b">
        <v>0</v>
      </c>
      <c r="AD1410" s="79">
        <v>0</v>
      </c>
      <c r="AE1410" s="85" t="s">
        <v>6296</v>
      </c>
      <c r="AF1410" s="79" t="b">
        <v>0</v>
      </c>
      <c r="AG1410" s="79" t="s">
        <v>6304</v>
      </c>
      <c r="AH1410" s="79"/>
      <c r="AI1410" s="85" t="s">
        <v>6296</v>
      </c>
      <c r="AJ1410" s="79" t="b">
        <v>0</v>
      </c>
      <c r="AK1410" s="79">
        <v>0</v>
      </c>
      <c r="AL1410" s="85" t="s">
        <v>6296</v>
      </c>
      <c r="AM1410" s="79" t="s">
        <v>6330</v>
      </c>
      <c r="AN1410" s="79" t="b">
        <v>0</v>
      </c>
      <c r="AO1410" s="85" t="s">
        <v>5982</v>
      </c>
      <c r="AP1410" s="79" t="s">
        <v>176</v>
      </c>
      <c r="AQ1410" s="79">
        <v>0</v>
      </c>
      <c r="AR1410" s="79">
        <v>0</v>
      </c>
      <c r="AS1410" s="79"/>
      <c r="AT1410" s="79"/>
      <c r="AU1410" s="79"/>
      <c r="AV1410" s="79"/>
      <c r="AW1410" s="79"/>
      <c r="AX1410" s="79"/>
      <c r="AY1410" s="79"/>
      <c r="AZ1410" s="79"/>
      <c r="BA1410">
        <v>6</v>
      </c>
      <c r="BB1410" s="78" t="str">
        <f>REPLACE(INDEX(GroupVertices[Group], MATCH(Edges[[#This Row],[Vertex 1]],GroupVertices[Vertex],0)),1,1,"")</f>
        <v>5</v>
      </c>
      <c r="BC1410" s="78" t="str">
        <f>REPLACE(INDEX(GroupVertices[Group], MATCH(Edges[[#This Row],[Vertex 2]],GroupVertices[Vertex],0)),1,1,"")</f>
        <v>5</v>
      </c>
      <c r="BD1410" s="48">
        <v>0</v>
      </c>
      <c r="BE1410" s="49">
        <v>0</v>
      </c>
      <c r="BF1410" s="48">
        <v>0</v>
      </c>
      <c r="BG1410" s="49">
        <v>0</v>
      </c>
      <c r="BH1410" s="48">
        <v>0</v>
      </c>
      <c r="BI1410" s="49">
        <v>0</v>
      </c>
      <c r="BJ1410" s="48">
        <v>8</v>
      </c>
      <c r="BK1410" s="49">
        <v>100</v>
      </c>
      <c r="BL1410" s="48">
        <v>8</v>
      </c>
    </row>
    <row r="1411" spans="1:64" x14ac:dyDescent="0.25">
      <c r="A1411" s="64" t="s">
        <v>750</v>
      </c>
      <c r="B1411" s="64" t="s">
        <v>734</v>
      </c>
      <c r="C1411" s="65" t="s">
        <v>15840</v>
      </c>
      <c r="D1411" s="66">
        <v>3.5</v>
      </c>
      <c r="E1411" s="67" t="s">
        <v>136</v>
      </c>
      <c r="F1411" s="68">
        <v>33.357142857142854</v>
      </c>
      <c r="G1411" s="65"/>
      <c r="H1411" s="69"/>
      <c r="I1411" s="70"/>
      <c r="J1411" s="70"/>
      <c r="K1411" s="34" t="s">
        <v>65</v>
      </c>
      <c r="L1411" s="77">
        <v>1411</v>
      </c>
      <c r="M1411" s="77"/>
      <c r="N1411" s="72"/>
      <c r="O1411" s="79" t="s">
        <v>999</v>
      </c>
      <c r="P1411" s="81">
        <v>43178.639363425929</v>
      </c>
      <c r="Q1411" s="79" t="s">
        <v>1736</v>
      </c>
      <c r="R1411" s="83" t="s">
        <v>2398</v>
      </c>
      <c r="S1411" s="79" t="s">
        <v>2641</v>
      </c>
      <c r="T1411" s="79" t="s">
        <v>2665</v>
      </c>
      <c r="U1411" s="83" t="s">
        <v>3379</v>
      </c>
      <c r="V1411" s="83" t="s">
        <v>3379</v>
      </c>
      <c r="W1411" s="81">
        <v>43178.639363425929</v>
      </c>
      <c r="X1411" s="83" t="s">
        <v>4775</v>
      </c>
      <c r="Y1411" s="79"/>
      <c r="Z1411" s="79"/>
      <c r="AA1411" s="85" t="s">
        <v>5983</v>
      </c>
      <c r="AB1411" s="79"/>
      <c r="AC1411" s="79" t="b">
        <v>0</v>
      </c>
      <c r="AD1411" s="79">
        <v>0</v>
      </c>
      <c r="AE1411" s="85" t="s">
        <v>6296</v>
      </c>
      <c r="AF1411" s="79" t="b">
        <v>0</v>
      </c>
      <c r="AG1411" s="79" t="s">
        <v>6304</v>
      </c>
      <c r="AH1411" s="79"/>
      <c r="AI1411" s="85" t="s">
        <v>6296</v>
      </c>
      <c r="AJ1411" s="79" t="b">
        <v>0</v>
      </c>
      <c r="AK1411" s="79">
        <v>2</v>
      </c>
      <c r="AL1411" s="85" t="s">
        <v>5980</v>
      </c>
      <c r="AM1411" s="79" t="s">
        <v>6333</v>
      </c>
      <c r="AN1411" s="79" t="b">
        <v>0</v>
      </c>
      <c r="AO1411" s="85" t="s">
        <v>5980</v>
      </c>
      <c r="AP1411" s="79" t="s">
        <v>176</v>
      </c>
      <c r="AQ1411" s="79">
        <v>0</v>
      </c>
      <c r="AR1411" s="79">
        <v>0</v>
      </c>
      <c r="AS1411" s="79"/>
      <c r="AT1411" s="79"/>
      <c r="AU1411" s="79"/>
      <c r="AV1411" s="79"/>
      <c r="AW1411" s="79"/>
      <c r="AX1411" s="79"/>
      <c r="AY1411" s="79"/>
      <c r="AZ1411" s="79"/>
      <c r="BA1411">
        <v>2</v>
      </c>
      <c r="BB1411" s="78" t="str">
        <f>REPLACE(INDEX(GroupVertices[Group], MATCH(Edges[[#This Row],[Vertex 1]],GroupVertices[Vertex],0)),1,1,"")</f>
        <v>2</v>
      </c>
      <c r="BC1411" s="78" t="str">
        <f>REPLACE(INDEX(GroupVertices[Group], MATCH(Edges[[#This Row],[Vertex 2]],GroupVertices[Vertex],0)),1,1,"")</f>
        <v>5</v>
      </c>
      <c r="BD1411" s="48">
        <v>1</v>
      </c>
      <c r="BE1411" s="49">
        <v>7.6923076923076925</v>
      </c>
      <c r="BF1411" s="48">
        <v>0</v>
      </c>
      <c r="BG1411" s="49">
        <v>0</v>
      </c>
      <c r="BH1411" s="48">
        <v>0</v>
      </c>
      <c r="BI1411" s="49">
        <v>0</v>
      </c>
      <c r="BJ1411" s="48">
        <v>12</v>
      </c>
      <c r="BK1411" s="49">
        <v>92.307692307692307</v>
      </c>
      <c r="BL1411" s="48">
        <v>13</v>
      </c>
    </row>
    <row r="1412" spans="1:64" x14ac:dyDescent="0.25">
      <c r="A1412" s="64" t="s">
        <v>750</v>
      </c>
      <c r="B1412" s="64" t="s">
        <v>734</v>
      </c>
      <c r="C1412" s="65" t="s">
        <v>15840</v>
      </c>
      <c r="D1412" s="66">
        <v>3.5</v>
      </c>
      <c r="E1412" s="67" t="s">
        <v>136</v>
      </c>
      <c r="F1412" s="68">
        <v>33.357142857142854</v>
      </c>
      <c r="G1412" s="65"/>
      <c r="H1412" s="69"/>
      <c r="I1412" s="70"/>
      <c r="J1412" s="70"/>
      <c r="K1412" s="34" t="s">
        <v>65</v>
      </c>
      <c r="L1412" s="77">
        <v>1412</v>
      </c>
      <c r="M1412" s="77"/>
      <c r="N1412" s="72"/>
      <c r="O1412" s="79" t="s">
        <v>999</v>
      </c>
      <c r="P1412" s="81">
        <v>43178.640185185184</v>
      </c>
      <c r="Q1412" s="79" t="s">
        <v>1729</v>
      </c>
      <c r="R1412" s="83" t="s">
        <v>2397</v>
      </c>
      <c r="S1412" s="79" t="s">
        <v>2640</v>
      </c>
      <c r="T1412" s="79" t="s">
        <v>2701</v>
      </c>
      <c r="U1412" s="79"/>
      <c r="V1412" s="83" t="s">
        <v>3858</v>
      </c>
      <c r="W1412" s="81">
        <v>43178.640185185184</v>
      </c>
      <c r="X1412" s="83" t="s">
        <v>4768</v>
      </c>
      <c r="Y1412" s="79"/>
      <c r="Z1412" s="79"/>
      <c r="AA1412" s="85" t="s">
        <v>5976</v>
      </c>
      <c r="AB1412" s="79"/>
      <c r="AC1412" s="79" t="b">
        <v>0</v>
      </c>
      <c r="AD1412" s="79">
        <v>0</v>
      </c>
      <c r="AE1412" s="85" t="s">
        <v>6296</v>
      </c>
      <c r="AF1412" s="79" t="b">
        <v>0</v>
      </c>
      <c r="AG1412" s="79" t="s">
        <v>6304</v>
      </c>
      <c r="AH1412" s="79"/>
      <c r="AI1412" s="85" t="s">
        <v>6296</v>
      </c>
      <c r="AJ1412" s="79" t="b">
        <v>0</v>
      </c>
      <c r="AK1412" s="79">
        <v>1</v>
      </c>
      <c r="AL1412" s="85" t="s">
        <v>5975</v>
      </c>
      <c r="AM1412" s="79" t="s">
        <v>6333</v>
      </c>
      <c r="AN1412" s="79" t="b">
        <v>0</v>
      </c>
      <c r="AO1412" s="85" t="s">
        <v>5975</v>
      </c>
      <c r="AP1412" s="79" t="s">
        <v>176</v>
      </c>
      <c r="AQ1412" s="79">
        <v>0</v>
      </c>
      <c r="AR1412" s="79">
        <v>0</v>
      </c>
      <c r="AS1412" s="79"/>
      <c r="AT1412" s="79"/>
      <c r="AU1412" s="79"/>
      <c r="AV1412" s="79"/>
      <c r="AW1412" s="79"/>
      <c r="AX1412" s="79"/>
      <c r="AY1412" s="79"/>
      <c r="AZ1412" s="79"/>
      <c r="BA1412">
        <v>2</v>
      </c>
      <c r="BB1412" s="78" t="str">
        <f>REPLACE(INDEX(GroupVertices[Group], MATCH(Edges[[#This Row],[Vertex 1]],GroupVertices[Vertex],0)),1,1,"")</f>
        <v>2</v>
      </c>
      <c r="BC1412" s="78" t="str">
        <f>REPLACE(INDEX(GroupVertices[Group], MATCH(Edges[[#This Row],[Vertex 2]],GroupVertices[Vertex],0)),1,1,"")</f>
        <v>5</v>
      </c>
      <c r="BD1412" s="48">
        <v>0</v>
      </c>
      <c r="BE1412" s="49">
        <v>0</v>
      </c>
      <c r="BF1412" s="48">
        <v>0</v>
      </c>
      <c r="BG1412" s="49">
        <v>0</v>
      </c>
      <c r="BH1412" s="48">
        <v>0</v>
      </c>
      <c r="BI1412" s="49">
        <v>0</v>
      </c>
      <c r="BJ1412" s="48">
        <v>12</v>
      </c>
      <c r="BK1412" s="49">
        <v>100</v>
      </c>
      <c r="BL1412" s="48">
        <v>12</v>
      </c>
    </row>
    <row r="1413" spans="1:64" x14ac:dyDescent="0.25">
      <c r="A1413" s="64" t="s">
        <v>750</v>
      </c>
      <c r="B1413" s="64" t="s">
        <v>765</v>
      </c>
      <c r="C1413" s="65" t="s">
        <v>15839</v>
      </c>
      <c r="D1413" s="66">
        <v>3</v>
      </c>
      <c r="E1413" s="67" t="s">
        <v>132</v>
      </c>
      <c r="F1413" s="68">
        <v>35</v>
      </c>
      <c r="G1413" s="65"/>
      <c r="H1413" s="69"/>
      <c r="I1413" s="70"/>
      <c r="J1413" s="70"/>
      <c r="K1413" s="34" t="s">
        <v>65</v>
      </c>
      <c r="L1413" s="77">
        <v>1413</v>
      </c>
      <c r="M1413" s="77"/>
      <c r="N1413" s="72"/>
      <c r="O1413" s="79" t="s">
        <v>999</v>
      </c>
      <c r="P1413" s="81">
        <v>43167.695138888892</v>
      </c>
      <c r="Q1413" s="79" t="s">
        <v>1110</v>
      </c>
      <c r="R1413" s="83" t="s">
        <v>2054</v>
      </c>
      <c r="S1413" s="79" t="s">
        <v>2519</v>
      </c>
      <c r="T1413" s="79"/>
      <c r="U1413" s="79"/>
      <c r="V1413" s="83" t="s">
        <v>3858</v>
      </c>
      <c r="W1413" s="81">
        <v>43167.695138888892</v>
      </c>
      <c r="X1413" s="83" t="s">
        <v>4776</v>
      </c>
      <c r="Y1413" s="79"/>
      <c r="Z1413" s="79"/>
      <c r="AA1413" s="85" t="s">
        <v>5984</v>
      </c>
      <c r="AB1413" s="79"/>
      <c r="AC1413" s="79" t="b">
        <v>0</v>
      </c>
      <c r="AD1413" s="79">
        <v>0</v>
      </c>
      <c r="AE1413" s="85" t="s">
        <v>6296</v>
      </c>
      <c r="AF1413" s="79" t="b">
        <v>0</v>
      </c>
      <c r="AG1413" s="79" t="s">
        <v>6304</v>
      </c>
      <c r="AH1413" s="79"/>
      <c r="AI1413" s="85" t="s">
        <v>6296</v>
      </c>
      <c r="AJ1413" s="79" t="b">
        <v>0</v>
      </c>
      <c r="AK1413" s="79">
        <v>11</v>
      </c>
      <c r="AL1413" s="85" t="s">
        <v>6161</v>
      </c>
      <c r="AM1413" s="79" t="s">
        <v>6333</v>
      </c>
      <c r="AN1413" s="79" t="b">
        <v>0</v>
      </c>
      <c r="AO1413" s="85" t="s">
        <v>6161</v>
      </c>
      <c r="AP1413" s="79" t="s">
        <v>176</v>
      </c>
      <c r="AQ1413" s="79">
        <v>0</v>
      </c>
      <c r="AR1413" s="79">
        <v>0</v>
      </c>
      <c r="AS1413" s="79"/>
      <c r="AT1413" s="79"/>
      <c r="AU1413" s="79"/>
      <c r="AV1413" s="79"/>
      <c r="AW1413" s="79"/>
      <c r="AX1413" s="79"/>
      <c r="AY1413" s="79"/>
      <c r="AZ1413" s="79"/>
      <c r="BA1413">
        <v>1</v>
      </c>
      <c r="BB1413" s="78" t="str">
        <f>REPLACE(INDEX(GroupVertices[Group], MATCH(Edges[[#This Row],[Vertex 1]],GroupVertices[Vertex],0)),1,1,"")</f>
        <v>2</v>
      </c>
      <c r="BC1413" s="78" t="str">
        <f>REPLACE(INDEX(GroupVertices[Group], MATCH(Edges[[#This Row],[Vertex 2]],GroupVertices[Vertex],0)),1,1,"")</f>
        <v>2</v>
      </c>
      <c r="BD1413" s="48"/>
      <c r="BE1413" s="49"/>
      <c r="BF1413" s="48"/>
      <c r="BG1413" s="49"/>
      <c r="BH1413" s="48"/>
      <c r="BI1413" s="49"/>
      <c r="BJ1413" s="48"/>
      <c r="BK1413" s="49"/>
      <c r="BL1413" s="48"/>
    </row>
    <row r="1414" spans="1:64" x14ac:dyDescent="0.25">
      <c r="A1414" s="64" t="s">
        <v>750</v>
      </c>
      <c r="B1414" s="64" t="s">
        <v>683</v>
      </c>
      <c r="C1414" s="65" t="s">
        <v>15839</v>
      </c>
      <c r="D1414" s="66">
        <v>3</v>
      </c>
      <c r="E1414" s="67" t="s">
        <v>132</v>
      </c>
      <c r="F1414" s="68">
        <v>35</v>
      </c>
      <c r="G1414" s="65"/>
      <c r="H1414" s="69"/>
      <c r="I1414" s="70"/>
      <c r="J1414" s="70"/>
      <c r="K1414" s="34" t="s">
        <v>65</v>
      </c>
      <c r="L1414" s="77">
        <v>1414</v>
      </c>
      <c r="M1414" s="77"/>
      <c r="N1414" s="72"/>
      <c r="O1414" s="79" t="s">
        <v>999</v>
      </c>
      <c r="P1414" s="81">
        <v>43167.695138888892</v>
      </c>
      <c r="Q1414" s="79" t="s">
        <v>1110</v>
      </c>
      <c r="R1414" s="83" t="s">
        <v>2054</v>
      </c>
      <c r="S1414" s="79" t="s">
        <v>2519</v>
      </c>
      <c r="T1414" s="79"/>
      <c r="U1414" s="79"/>
      <c r="V1414" s="83" t="s">
        <v>3858</v>
      </c>
      <c r="W1414" s="81">
        <v>43167.695138888892</v>
      </c>
      <c r="X1414" s="83" t="s">
        <v>4776</v>
      </c>
      <c r="Y1414" s="79"/>
      <c r="Z1414" s="79"/>
      <c r="AA1414" s="85" t="s">
        <v>5984</v>
      </c>
      <c r="AB1414" s="79"/>
      <c r="AC1414" s="79" t="b">
        <v>0</v>
      </c>
      <c r="AD1414" s="79">
        <v>0</v>
      </c>
      <c r="AE1414" s="85" t="s">
        <v>6296</v>
      </c>
      <c r="AF1414" s="79" t="b">
        <v>0</v>
      </c>
      <c r="AG1414" s="79" t="s">
        <v>6304</v>
      </c>
      <c r="AH1414" s="79"/>
      <c r="AI1414" s="85" t="s">
        <v>6296</v>
      </c>
      <c r="AJ1414" s="79" t="b">
        <v>0</v>
      </c>
      <c r="AK1414" s="79">
        <v>11</v>
      </c>
      <c r="AL1414" s="85" t="s">
        <v>6161</v>
      </c>
      <c r="AM1414" s="79" t="s">
        <v>6333</v>
      </c>
      <c r="AN1414" s="79" t="b">
        <v>0</v>
      </c>
      <c r="AO1414" s="85" t="s">
        <v>6161</v>
      </c>
      <c r="AP1414" s="79" t="s">
        <v>176</v>
      </c>
      <c r="AQ1414" s="79">
        <v>0</v>
      </c>
      <c r="AR1414" s="79">
        <v>0</v>
      </c>
      <c r="AS1414" s="79"/>
      <c r="AT1414" s="79"/>
      <c r="AU1414" s="79"/>
      <c r="AV1414" s="79"/>
      <c r="AW1414" s="79"/>
      <c r="AX1414" s="79"/>
      <c r="AY1414" s="79"/>
      <c r="AZ1414" s="79"/>
      <c r="BA1414">
        <v>1</v>
      </c>
      <c r="BB1414" s="78" t="str">
        <f>REPLACE(INDEX(GroupVertices[Group], MATCH(Edges[[#This Row],[Vertex 1]],GroupVertices[Vertex],0)),1,1,"")</f>
        <v>2</v>
      </c>
      <c r="BC1414" s="78" t="str">
        <f>REPLACE(INDEX(GroupVertices[Group], MATCH(Edges[[#This Row],[Vertex 2]],GroupVertices[Vertex],0)),1,1,"")</f>
        <v>2</v>
      </c>
      <c r="BD1414" s="48">
        <v>0</v>
      </c>
      <c r="BE1414" s="49">
        <v>0</v>
      </c>
      <c r="BF1414" s="48">
        <v>0</v>
      </c>
      <c r="BG1414" s="49">
        <v>0</v>
      </c>
      <c r="BH1414" s="48">
        <v>0</v>
      </c>
      <c r="BI1414" s="49">
        <v>0</v>
      </c>
      <c r="BJ1414" s="48">
        <v>16</v>
      </c>
      <c r="BK1414" s="49">
        <v>100</v>
      </c>
      <c r="BL1414" s="48">
        <v>16</v>
      </c>
    </row>
    <row r="1415" spans="1:64" x14ac:dyDescent="0.25">
      <c r="A1415" s="64" t="s">
        <v>751</v>
      </c>
      <c r="B1415" s="64" t="s">
        <v>751</v>
      </c>
      <c r="C1415" s="65" t="s">
        <v>15846</v>
      </c>
      <c r="D1415" s="66">
        <v>10</v>
      </c>
      <c r="E1415" s="67" t="s">
        <v>136</v>
      </c>
      <c r="F1415" s="68">
        <v>12</v>
      </c>
      <c r="G1415" s="65"/>
      <c r="H1415" s="69"/>
      <c r="I1415" s="70"/>
      <c r="J1415" s="70"/>
      <c r="K1415" s="34" t="s">
        <v>65</v>
      </c>
      <c r="L1415" s="77">
        <v>1415</v>
      </c>
      <c r="M1415" s="77"/>
      <c r="N1415" s="72"/>
      <c r="O1415" s="79" t="s">
        <v>176</v>
      </c>
      <c r="P1415" s="81">
        <v>43175.603506944448</v>
      </c>
      <c r="Q1415" s="79" t="s">
        <v>1737</v>
      </c>
      <c r="R1415" s="83" t="s">
        <v>2400</v>
      </c>
      <c r="S1415" s="79" t="s">
        <v>2523</v>
      </c>
      <c r="T1415" s="79" t="s">
        <v>2976</v>
      </c>
      <c r="U1415" s="79"/>
      <c r="V1415" s="83" t="s">
        <v>3859</v>
      </c>
      <c r="W1415" s="81">
        <v>43175.603506944448</v>
      </c>
      <c r="X1415" s="83" t="s">
        <v>4777</v>
      </c>
      <c r="Y1415" s="79"/>
      <c r="Z1415" s="79"/>
      <c r="AA1415" s="85" t="s">
        <v>5985</v>
      </c>
      <c r="AB1415" s="79"/>
      <c r="AC1415" s="79" t="b">
        <v>0</v>
      </c>
      <c r="AD1415" s="79">
        <v>2</v>
      </c>
      <c r="AE1415" s="85" t="s">
        <v>6296</v>
      </c>
      <c r="AF1415" s="79" t="b">
        <v>0</v>
      </c>
      <c r="AG1415" s="79" t="s">
        <v>6305</v>
      </c>
      <c r="AH1415" s="79"/>
      <c r="AI1415" s="85" t="s">
        <v>6296</v>
      </c>
      <c r="AJ1415" s="79" t="b">
        <v>0</v>
      </c>
      <c r="AK1415" s="79">
        <v>3</v>
      </c>
      <c r="AL1415" s="85" t="s">
        <v>6296</v>
      </c>
      <c r="AM1415" s="79" t="s">
        <v>6345</v>
      </c>
      <c r="AN1415" s="79" t="b">
        <v>0</v>
      </c>
      <c r="AO1415" s="85" t="s">
        <v>5985</v>
      </c>
      <c r="AP1415" s="79" t="s">
        <v>6415</v>
      </c>
      <c r="AQ1415" s="79">
        <v>0</v>
      </c>
      <c r="AR1415" s="79">
        <v>0</v>
      </c>
      <c r="AS1415" s="79"/>
      <c r="AT1415" s="79"/>
      <c r="AU1415" s="79"/>
      <c r="AV1415" s="79"/>
      <c r="AW1415" s="79"/>
      <c r="AX1415" s="79"/>
      <c r="AY1415" s="79"/>
      <c r="AZ1415" s="79"/>
      <c r="BA1415">
        <v>15</v>
      </c>
      <c r="BB1415" s="78" t="str">
        <f>REPLACE(INDEX(GroupVertices[Group], MATCH(Edges[[#This Row],[Vertex 1]],GroupVertices[Vertex],0)),1,1,"")</f>
        <v>5</v>
      </c>
      <c r="BC1415" s="78" t="str">
        <f>REPLACE(INDEX(GroupVertices[Group], MATCH(Edges[[#This Row],[Vertex 2]],GroupVertices[Vertex],0)),1,1,"")</f>
        <v>5</v>
      </c>
      <c r="BD1415" s="48">
        <v>0</v>
      </c>
      <c r="BE1415" s="49">
        <v>0</v>
      </c>
      <c r="BF1415" s="48">
        <v>0</v>
      </c>
      <c r="BG1415" s="49">
        <v>0</v>
      </c>
      <c r="BH1415" s="48">
        <v>0</v>
      </c>
      <c r="BI1415" s="49">
        <v>0</v>
      </c>
      <c r="BJ1415" s="48">
        <v>22</v>
      </c>
      <c r="BK1415" s="49">
        <v>100</v>
      </c>
      <c r="BL1415" s="48">
        <v>22</v>
      </c>
    </row>
    <row r="1416" spans="1:64" x14ac:dyDescent="0.25">
      <c r="A1416" s="64" t="s">
        <v>751</v>
      </c>
      <c r="B1416" s="64" t="s">
        <v>751</v>
      </c>
      <c r="C1416" s="65" t="s">
        <v>15846</v>
      </c>
      <c r="D1416" s="66">
        <v>10</v>
      </c>
      <c r="E1416" s="67" t="s">
        <v>136</v>
      </c>
      <c r="F1416" s="68">
        <v>12</v>
      </c>
      <c r="G1416" s="65"/>
      <c r="H1416" s="69"/>
      <c r="I1416" s="70"/>
      <c r="J1416" s="70"/>
      <c r="K1416" s="34" t="s">
        <v>65</v>
      </c>
      <c r="L1416" s="77">
        <v>1416</v>
      </c>
      <c r="M1416" s="77"/>
      <c r="N1416" s="72"/>
      <c r="O1416" s="79" t="s">
        <v>176</v>
      </c>
      <c r="P1416" s="81">
        <v>43171.666030092594</v>
      </c>
      <c r="Q1416" s="79" t="s">
        <v>1738</v>
      </c>
      <c r="R1416" s="83" t="s">
        <v>2401</v>
      </c>
      <c r="S1416" s="79" t="s">
        <v>2523</v>
      </c>
      <c r="T1416" s="79" t="s">
        <v>2976</v>
      </c>
      <c r="U1416" s="79"/>
      <c r="V1416" s="83" t="s">
        <v>3859</v>
      </c>
      <c r="W1416" s="81">
        <v>43171.666030092594</v>
      </c>
      <c r="X1416" s="83" t="s">
        <v>4778</v>
      </c>
      <c r="Y1416" s="79"/>
      <c r="Z1416" s="79"/>
      <c r="AA1416" s="85" t="s">
        <v>5986</v>
      </c>
      <c r="AB1416" s="79"/>
      <c r="AC1416" s="79" t="b">
        <v>0</v>
      </c>
      <c r="AD1416" s="79">
        <v>0</v>
      </c>
      <c r="AE1416" s="85" t="s">
        <v>6296</v>
      </c>
      <c r="AF1416" s="79" t="b">
        <v>0</v>
      </c>
      <c r="AG1416" s="79" t="s">
        <v>6305</v>
      </c>
      <c r="AH1416" s="79"/>
      <c r="AI1416" s="85" t="s">
        <v>6296</v>
      </c>
      <c r="AJ1416" s="79" t="b">
        <v>0</v>
      </c>
      <c r="AK1416" s="79">
        <v>1</v>
      </c>
      <c r="AL1416" s="85" t="s">
        <v>6296</v>
      </c>
      <c r="AM1416" s="79" t="s">
        <v>6345</v>
      </c>
      <c r="AN1416" s="79" t="b">
        <v>0</v>
      </c>
      <c r="AO1416" s="85" t="s">
        <v>5986</v>
      </c>
      <c r="AP1416" s="79" t="s">
        <v>176</v>
      </c>
      <c r="AQ1416" s="79">
        <v>0</v>
      </c>
      <c r="AR1416" s="79">
        <v>0</v>
      </c>
      <c r="AS1416" s="79"/>
      <c r="AT1416" s="79"/>
      <c r="AU1416" s="79"/>
      <c r="AV1416" s="79"/>
      <c r="AW1416" s="79"/>
      <c r="AX1416" s="79"/>
      <c r="AY1416" s="79"/>
      <c r="AZ1416" s="79"/>
      <c r="BA1416">
        <v>15</v>
      </c>
      <c r="BB1416" s="78" t="str">
        <f>REPLACE(INDEX(GroupVertices[Group], MATCH(Edges[[#This Row],[Vertex 1]],GroupVertices[Vertex],0)),1,1,"")</f>
        <v>5</v>
      </c>
      <c r="BC1416" s="78" t="str">
        <f>REPLACE(INDEX(GroupVertices[Group], MATCH(Edges[[#This Row],[Vertex 2]],GroupVertices[Vertex],0)),1,1,"")</f>
        <v>5</v>
      </c>
      <c r="BD1416" s="48">
        <v>0</v>
      </c>
      <c r="BE1416" s="49">
        <v>0</v>
      </c>
      <c r="BF1416" s="48">
        <v>0</v>
      </c>
      <c r="BG1416" s="49">
        <v>0</v>
      </c>
      <c r="BH1416" s="48">
        <v>0</v>
      </c>
      <c r="BI1416" s="49">
        <v>0</v>
      </c>
      <c r="BJ1416" s="48">
        <v>21</v>
      </c>
      <c r="BK1416" s="49">
        <v>100</v>
      </c>
      <c r="BL1416" s="48">
        <v>21</v>
      </c>
    </row>
    <row r="1417" spans="1:64" x14ac:dyDescent="0.25">
      <c r="A1417" s="64" t="s">
        <v>751</v>
      </c>
      <c r="B1417" s="64" t="s">
        <v>751</v>
      </c>
      <c r="C1417" s="65" t="s">
        <v>15846</v>
      </c>
      <c r="D1417" s="66">
        <v>10</v>
      </c>
      <c r="E1417" s="67" t="s">
        <v>136</v>
      </c>
      <c r="F1417" s="68">
        <v>12</v>
      </c>
      <c r="G1417" s="65"/>
      <c r="H1417" s="69"/>
      <c r="I1417" s="70"/>
      <c r="J1417" s="70"/>
      <c r="K1417" s="34" t="s">
        <v>65</v>
      </c>
      <c r="L1417" s="77">
        <v>1417</v>
      </c>
      <c r="M1417" s="77"/>
      <c r="N1417" s="72"/>
      <c r="O1417" s="79" t="s">
        <v>176</v>
      </c>
      <c r="P1417" s="81">
        <v>43171.69027777778</v>
      </c>
      <c r="Q1417" s="79" t="s">
        <v>1739</v>
      </c>
      <c r="R1417" s="83" t="s">
        <v>2402</v>
      </c>
      <c r="S1417" s="79" t="s">
        <v>2523</v>
      </c>
      <c r="T1417" s="79" t="s">
        <v>2976</v>
      </c>
      <c r="U1417" s="79"/>
      <c r="V1417" s="83" t="s">
        <v>3859</v>
      </c>
      <c r="W1417" s="81">
        <v>43171.69027777778</v>
      </c>
      <c r="X1417" s="83" t="s">
        <v>4779</v>
      </c>
      <c r="Y1417" s="79"/>
      <c r="Z1417" s="79"/>
      <c r="AA1417" s="85" t="s">
        <v>5987</v>
      </c>
      <c r="AB1417" s="79"/>
      <c r="AC1417" s="79" t="b">
        <v>0</v>
      </c>
      <c r="AD1417" s="79">
        <v>0</v>
      </c>
      <c r="AE1417" s="85" t="s">
        <v>6296</v>
      </c>
      <c r="AF1417" s="79" t="b">
        <v>0</v>
      </c>
      <c r="AG1417" s="79" t="s">
        <v>6305</v>
      </c>
      <c r="AH1417" s="79"/>
      <c r="AI1417" s="85" t="s">
        <v>6296</v>
      </c>
      <c r="AJ1417" s="79" t="b">
        <v>0</v>
      </c>
      <c r="AK1417" s="79">
        <v>0</v>
      </c>
      <c r="AL1417" s="85" t="s">
        <v>6296</v>
      </c>
      <c r="AM1417" s="79" t="s">
        <v>6345</v>
      </c>
      <c r="AN1417" s="79" t="b">
        <v>0</v>
      </c>
      <c r="AO1417" s="85" t="s">
        <v>5987</v>
      </c>
      <c r="AP1417" s="79" t="s">
        <v>176</v>
      </c>
      <c r="AQ1417" s="79">
        <v>0</v>
      </c>
      <c r="AR1417" s="79">
        <v>0</v>
      </c>
      <c r="AS1417" s="79"/>
      <c r="AT1417" s="79"/>
      <c r="AU1417" s="79"/>
      <c r="AV1417" s="79"/>
      <c r="AW1417" s="79"/>
      <c r="AX1417" s="79"/>
      <c r="AY1417" s="79"/>
      <c r="AZ1417" s="79"/>
      <c r="BA1417">
        <v>15</v>
      </c>
      <c r="BB1417" s="78" t="str">
        <f>REPLACE(INDEX(GroupVertices[Group], MATCH(Edges[[#This Row],[Vertex 1]],GroupVertices[Vertex],0)),1,1,"")</f>
        <v>5</v>
      </c>
      <c r="BC1417" s="78" t="str">
        <f>REPLACE(INDEX(GroupVertices[Group], MATCH(Edges[[#This Row],[Vertex 2]],GroupVertices[Vertex],0)),1,1,"")</f>
        <v>5</v>
      </c>
      <c r="BD1417" s="48">
        <v>1</v>
      </c>
      <c r="BE1417" s="49">
        <v>4.7619047619047619</v>
      </c>
      <c r="BF1417" s="48">
        <v>0</v>
      </c>
      <c r="BG1417" s="49">
        <v>0</v>
      </c>
      <c r="BH1417" s="48">
        <v>0</v>
      </c>
      <c r="BI1417" s="49">
        <v>0</v>
      </c>
      <c r="BJ1417" s="48">
        <v>20</v>
      </c>
      <c r="BK1417" s="49">
        <v>95.238095238095241</v>
      </c>
      <c r="BL1417" s="48">
        <v>21</v>
      </c>
    </row>
    <row r="1418" spans="1:64" x14ac:dyDescent="0.25">
      <c r="A1418" s="64" t="s">
        <v>751</v>
      </c>
      <c r="B1418" s="64" t="s">
        <v>751</v>
      </c>
      <c r="C1418" s="65" t="s">
        <v>15846</v>
      </c>
      <c r="D1418" s="66">
        <v>10</v>
      </c>
      <c r="E1418" s="67" t="s">
        <v>136</v>
      </c>
      <c r="F1418" s="68">
        <v>12</v>
      </c>
      <c r="G1418" s="65"/>
      <c r="H1418" s="69"/>
      <c r="I1418" s="70"/>
      <c r="J1418" s="70"/>
      <c r="K1418" s="34" t="s">
        <v>65</v>
      </c>
      <c r="L1418" s="77">
        <v>1418</v>
      </c>
      <c r="M1418" s="77"/>
      <c r="N1418" s="72"/>
      <c r="O1418" s="79" t="s">
        <v>176</v>
      </c>
      <c r="P1418" s="81">
        <v>43174.606944444444</v>
      </c>
      <c r="Q1418" s="79" t="s">
        <v>1740</v>
      </c>
      <c r="R1418" s="83" t="s">
        <v>2403</v>
      </c>
      <c r="S1418" s="79" t="s">
        <v>2621</v>
      </c>
      <c r="T1418" s="79" t="s">
        <v>3022</v>
      </c>
      <c r="U1418" s="79"/>
      <c r="V1418" s="83" t="s">
        <v>3859</v>
      </c>
      <c r="W1418" s="81">
        <v>43174.606944444444</v>
      </c>
      <c r="X1418" s="83" t="s">
        <v>4780</v>
      </c>
      <c r="Y1418" s="79"/>
      <c r="Z1418" s="79"/>
      <c r="AA1418" s="85" t="s">
        <v>5988</v>
      </c>
      <c r="AB1418" s="79"/>
      <c r="AC1418" s="79" t="b">
        <v>0</v>
      </c>
      <c r="AD1418" s="79">
        <v>0</v>
      </c>
      <c r="AE1418" s="85" t="s">
        <v>6296</v>
      </c>
      <c r="AF1418" s="79" t="b">
        <v>0</v>
      </c>
      <c r="AG1418" s="79" t="s">
        <v>6305</v>
      </c>
      <c r="AH1418" s="79"/>
      <c r="AI1418" s="85" t="s">
        <v>6296</v>
      </c>
      <c r="AJ1418" s="79" t="b">
        <v>0</v>
      </c>
      <c r="AK1418" s="79">
        <v>0</v>
      </c>
      <c r="AL1418" s="85" t="s">
        <v>6296</v>
      </c>
      <c r="AM1418" s="79" t="s">
        <v>6345</v>
      </c>
      <c r="AN1418" s="79" t="b">
        <v>0</v>
      </c>
      <c r="AO1418" s="85" t="s">
        <v>5988</v>
      </c>
      <c r="AP1418" s="79" t="s">
        <v>176</v>
      </c>
      <c r="AQ1418" s="79">
        <v>0</v>
      </c>
      <c r="AR1418" s="79">
        <v>0</v>
      </c>
      <c r="AS1418" s="79"/>
      <c r="AT1418" s="79"/>
      <c r="AU1418" s="79"/>
      <c r="AV1418" s="79"/>
      <c r="AW1418" s="79"/>
      <c r="AX1418" s="79"/>
      <c r="AY1418" s="79"/>
      <c r="AZ1418" s="79"/>
      <c r="BA1418">
        <v>15</v>
      </c>
      <c r="BB1418" s="78" t="str">
        <f>REPLACE(INDEX(GroupVertices[Group], MATCH(Edges[[#This Row],[Vertex 1]],GroupVertices[Vertex],0)),1,1,"")</f>
        <v>5</v>
      </c>
      <c r="BC1418" s="78" t="str">
        <f>REPLACE(INDEX(GroupVertices[Group], MATCH(Edges[[#This Row],[Vertex 2]],GroupVertices[Vertex],0)),1,1,"")</f>
        <v>5</v>
      </c>
      <c r="BD1418" s="48">
        <v>0</v>
      </c>
      <c r="BE1418" s="49">
        <v>0</v>
      </c>
      <c r="BF1418" s="48">
        <v>0</v>
      </c>
      <c r="BG1418" s="49">
        <v>0</v>
      </c>
      <c r="BH1418" s="48">
        <v>0</v>
      </c>
      <c r="BI1418" s="49">
        <v>0</v>
      </c>
      <c r="BJ1418" s="48">
        <v>27</v>
      </c>
      <c r="BK1418" s="49">
        <v>100</v>
      </c>
      <c r="BL1418" s="48">
        <v>27</v>
      </c>
    </row>
    <row r="1419" spans="1:64" x14ac:dyDescent="0.25">
      <c r="A1419" s="64" t="s">
        <v>751</v>
      </c>
      <c r="B1419" s="64" t="s">
        <v>751</v>
      </c>
      <c r="C1419" s="65" t="s">
        <v>15846</v>
      </c>
      <c r="D1419" s="66">
        <v>10</v>
      </c>
      <c r="E1419" s="67" t="s">
        <v>136</v>
      </c>
      <c r="F1419" s="68">
        <v>12</v>
      </c>
      <c r="G1419" s="65"/>
      <c r="H1419" s="69"/>
      <c r="I1419" s="70"/>
      <c r="J1419" s="70"/>
      <c r="K1419" s="34" t="s">
        <v>65</v>
      </c>
      <c r="L1419" s="77">
        <v>1419</v>
      </c>
      <c r="M1419" s="77"/>
      <c r="N1419" s="72"/>
      <c r="O1419" s="79" t="s">
        <v>176</v>
      </c>
      <c r="P1419" s="81">
        <v>43174.606944444444</v>
      </c>
      <c r="Q1419" s="79" t="s">
        <v>1741</v>
      </c>
      <c r="R1419" s="83" t="s">
        <v>2404</v>
      </c>
      <c r="S1419" s="79" t="s">
        <v>2621</v>
      </c>
      <c r="T1419" s="79" t="s">
        <v>2976</v>
      </c>
      <c r="U1419" s="79"/>
      <c r="V1419" s="83" t="s">
        <v>3859</v>
      </c>
      <c r="W1419" s="81">
        <v>43174.606944444444</v>
      </c>
      <c r="X1419" s="83" t="s">
        <v>4781</v>
      </c>
      <c r="Y1419" s="79"/>
      <c r="Z1419" s="79"/>
      <c r="AA1419" s="85" t="s">
        <v>5989</v>
      </c>
      <c r="AB1419" s="79"/>
      <c r="AC1419" s="79" t="b">
        <v>0</v>
      </c>
      <c r="AD1419" s="79">
        <v>0</v>
      </c>
      <c r="AE1419" s="85" t="s">
        <v>6296</v>
      </c>
      <c r="AF1419" s="79" t="b">
        <v>0</v>
      </c>
      <c r="AG1419" s="79" t="s">
        <v>6305</v>
      </c>
      <c r="AH1419" s="79"/>
      <c r="AI1419" s="85" t="s">
        <v>6296</v>
      </c>
      <c r="AJ1419" s="79" t="b">
        <v>0</v>
      </c>
      <c r="AK1419" s="79">
        <v>1</v>
      </c>
      <c r="AL1419" s="85" t="s">
        <v>6296</v>
      </c>
      <c r="AM1419" s="79" t="s">
        <v>6345</v>
      </c>
      <c r="AN1419" s="79" t="b">
        <v>0</v>
      </c>
      <c r="AO1419" s="85" t="s">
        <v>5989</v>
      </c>
      <c r="AP1419" s="79" t="s">
        <v>176</v>
      </c>
      <c r="AQ1419" s="79">
        <v>0</v>
      </c>
      <c r="AR1419" s="79">
        <v>0</v>
      </c>
      <c r="AS1419" s="79"/>
      <c r="AT1419" s="79"/>
      <c r="AU1419" s="79"/>
      <c r="AV1419" s="79"/>
      <c r="AW1419" s="79"/>
      <c r="AX1419" s="79"/>
      <c r="AY1419" s="79"/>
      <c r="AZ1419" s="79"/>
      <c r="BA1419">
        <v>15</v>
      </c>
      <c r="BB1419" s="78" t="str">
        <f>REPLACE(INDEX(GroupVertices[Group], MATCH(Edges[[#This Row],[Vertex 1]],GroupVertices[Vertex],0)),1,1,"")</f>
        <v>5</v>
      </c>
      <c r="BC1419" s="78" t="str">
        <f>REPLACE(INDEX(GroupVertices[Group], MATCH(Edges[[#This Row],[Vertex 2]],GroupVertices[Vertex],0)),1,1,"")</f>
        <v>5</v>
      </c>
      <c r="BD1419" s="48">
        <v>0</v>
      </c>
      <c r="BE1419" s="49">
        <v>0</v>
      </c>
      <c r="BF1419" s="48">
        <v>0</v>
      </c>
      <c r="BG1419" s="49">
        <v>0</v>
      </c>
      <c r="BH1419" s="48">
        <v>0</v>
      </c>
      <c r="BI1419" s="49">
        <v>0</v>
      </c>
      <c r="BJ1419" s="48">
        <v>23</v>
      </c>
      <c r="BK1419" s="49">
        <v>100</v>
      </c>
      <c r="BL1419" s="48">
        <v>23</v>
      </c>
    </row>
    <row r="1420" spans="1:64" x14ac:dyDescent="0.25">
      <c r="A1420" s="64" t="s">
        <v>751</v>
      </c>
      <c r="B1420" s="64" t="s">
        <v>751</v>
      </c>
      <c r="C1420" s="65" t="s">
        <v>15846</v>
      </c>
      <c r="D1420" s="66">
        <v>10</v>
      </c>
      <c r="E1420" s="67" t="s">
        <v>136</v>
      </c>
      <c r="F1420" s="68">
        <v>12</v>
      </c>
      <c r="G1420" s="65"/>
      <c r="H1420" s="69"/>
      <c r="I1420" s="70"/>
      <c r="J1420" s="70"/>
      <c r="K1420" s="34" t="s">
        <v>65</v>
      </c>
      <c r="L1420" s="77">
        <v>1420</v>
      </c>
      <c r="M1420" s="77"/>
      <c r="N1420" s="72"/>
      <c r="O1420" s="79" t="s">
        <v>176</v>
      </c>
      <c r="P1420" s="81">
        <v>43174.631261574075</v>
      </c>
      <c r="Q1420" s="79" t="s">
        <v>1742</v>
      </c>
      <c r="R1420" s="83" t="s">
        <v>2405</v>
      </c>
      <c r="S1420" s="79" t="s">
        <v>2621</v>
      </c>
      <c r="T1420" s="79" t="s">
        <v>2976</v>
      </c>
      <c r="U1420" s="79"/>
      <c r="V1420" s="83" t="s">
        <v>3859</v>
      </c>
      <c r="W1420" s="81">
        <v>43174.631261574075</v>
      </c>
      <c r="X1420" s="83" t="s">
        <v>4782</v>
      </c>
      <c r="Y1420" s="79"/>
      <c r="Z1420" s="79"/>
      <c r="AA1420" s="85" t="s">
        <v>5990</v>
      </c>
      <c r="AB1420" s="79"/>
      <c r="AC1420" s="79" t="b">
        <v>0</v>
      </c>
      <c r="AD1420" s="79">
        <v>1</v>
      </c>
      <c r="AE1420" s="85" t="s">
        <v>6296</v>
      </c>
      <c r="AF1420" s="79" t="b">
        <v>0</v>
      </c>
      <c r="AG1420" s="79" t="s">
        <v>6305</v>
      </c>
      <c r="AH1420" s="79"/>
      <c r="AI1420" s="85" t="s">
        <v>6296</v>
      </c>
      <c r="AJ1420" s="79" t="b">
        <v>0</v>
      </c>
      <c r="AK1420" s="79">
        <v>0</v>
      </c>
      <c r="AL1420" s="85" t="s">
        <v>6296</v>
      </c>
      <c r="AM1420" s="79" t="s">
        <v>6345</v>
      </c>
      <c r="AN1420" s="79" t="b">
        <v>0</v>
      </c>
      <c r="AO1420" s="85" t="s">
        <v>5990</v>
      </c>
      <c r="AP1420" s="79" t="s">
        <v>176</v>
      </c>
      <c r="AQ1420" s="79">
        <v>0</v>
      </c>
      <c r="AR1420" s="79">
        <v>0</v>
      </c>
      <c r="AS1420" s="79"/>
      <c r="AT1420" s="79"/>
      <c r="AU1420" s="79"/>
      <c r="AV1420" s="79"/>
      <c r="AW1420" s="79"/>
      <c r="AX1420" s="79"/>
      <c r="AY1420" s="79"/>
      <c r="AZ1420" s="79"/>
      <c r="BA1420">
        <v>15</v>
      </c>
      <c r="BB1420" s="78" t="str">
        <f>REPLACE(INDEX(GroupVertices[Group], MATCH(Edges[[#This Row],[Vertex 1]],GroupVertices[Vertex],0)),1,1,"")</f>
        <v>5</v>
      </c>
      <c r="BC1420" s="78" t="str">
        <f>REPLACE(INDEX(GroupVertices[Group], MATCH(Edges[[#This Row],[Vertex 2]],GroupVertices[Vertex],0)),1,1,"")</f>
        <v>5</v>
      </c>
      <c r="BD1420" s="48">
        <v>0</v>
      </c>
      <c r="BE1420" s="49">
        <v>0</v>
      </c>
      <c r="BF1420" s="48">
        <v>0</v>
      </c>
      <c r="BG1420" s="49">
        <v>0</v>
      </c>
      <c r="BH1420" s="48">
        <v>0</v>
      </c>
      <c r="BI1420" s="49">
        <v>0</v>
      </c>
      <c r="BJ1420" s="48">
        <v>23</v>
      </c>
      <c r="BK1420" s="49">
        <v>100</v>
      </c>
      <c r="BL1420" s="48">
        <v>23</v>
      </c>
    </row>
    <row r="1421" spans="1:64" x14ac:dyDescent="0.25">
      <c r="A1421" s="64" t="s">
        <v>751</v>
      </c>
      <c r="B1421" s="64" t="s">
        <v>751</v>
      </c>
      <c r="C1421" s="65" t="s">
        <v>15846</v>
      </c>
      <c r="D1421" s="66">
        <v>10</v>
      </c>
      <c r="E1421" s="67" t="s">
        <v>136</v>
      </c>
      <c r="F1421" s="68">
        <v>12</v>
      </c>
      <c r="G1421" s="65"/>
      <c r="H1421" s="69"/>
      <c r="I1421" s="70"/>
      <c r="J1421" s="70"/>
      <c r="K1421" s="34" t="s">
        <v>65</v>
      </c>
      <c r="L1421" s="77">
        <v>1421</v>
      </c>
      <c r="M1421" s="77"/>
      <c r="N1421" s="72"/>
      <c r="O1421" s="79" t="s">
        <v>176</v>
      </c>
      <c r="P1421" s="81">
        <v>43175.630173611113</v>
      </c>
      <c r="Q1421" s="79" t="s">
        <v>1743</v>
      </c>
      <c r="R1421" s="83" t="s">
        <v>2406</v>
      </c>
      <c r="S1421" s="79" t="s">
        <v>2621</v>
      </c>
      <c r="T1421" s="79" t="s">
        <v>2976</v>
      </c>
      <c r="U1421" s="79"/>
      <c r="V1421" s="83" t="s">
        <v>3859</v>
      </c>
      <c r="W1421" s="81">
        <v>43175.630173611113</v>
      </c>
      <c r="X1421" s="83" t="s">
        <v>4783</v>
      </c>
      <c r="Y1421" s="79"/>
      <c r="Z1421" s="79"/>
      <c r="AA1421" s="85" t="s">
        <v>5991</v>
      </c>
      <c r="AB1421" s="79"/>
      <c r="AC1421" s="79" t="b">
        <v>0</v>
      </c>
      <c r="AD1421" s="79">
        <v>2</v>
      </c>
      <c r="AE1421" s="85" t="s">
        <v>6296</v>
      </c>
      <c r="AF1421" s="79" t="b">
        <v>0</v>
      </c>
      <c r="AG1421" s="79" t="s">
        <v>6305</v>
      </c>
      <c r="AH1421" s="79"/>
      <c r="AI1421" s="85" t="s">
        <v>6296</v>
      </c>
      <c r="AJ1421" s="79" t="b">
        <v>0</v>
      </c>
      <c r="AK1421" s="79">
        <v>3</v>
      </c>
      <c r="AL1421" s="85" t="s">
        <v>6296</v>
      </c>
      <c r="AM1421" s="79" t="s">
        <v>6345</v>
      </c>
      <c r="AN1421" s="79" t="b">
        <v>0</v>
      </c>
      <c r="AO1421" s="85" t="s">
        <v>5991</v>
      </c>
      <c r="AP1421" s="79" t="s">
        <v>176</v>
      </c>
      <c r="AQ1421" s="79">
        <v>0</v>
      </c>
      <c r="AR1421" s="79">
        <v>0</v>
      </c>
      <c r="AS1421" s="79"/>
      <c r="AT1421" s="79"/>
      <c r="AU1421" s="79"/>
      <c r="AV1421" s="79"/>
      <c r="AW1421" s="79"/>
      <c r="AX1421" s="79"/>
      <c r="AY1421" s="79"/>
      <c r="AZ1421" s="79"/>
      <c r="BA1421">
        <v>15</v>
      </c>
      <c r="BB1421" s="78" t="str">
        <f>REPLACE(INDEX(GroupVertices[Group], MATCH(Edges[[#This Row],[Vertex 1]],GroupVertices[Vertex],0)),1,1,"")</f>
        <v>5</v>
      </c>
      <c r="BC1421" s="78" t="str">
        <f>REPLACE(INDEX(GroupVertices[Group], MATCH(Edges[[#This Row],[Vertex 2]],GroupVertices[Vertex],0)),1,1,"")</f>
        <v>5</v>
      </c>
      <c r="BD1421" s="48">
        <v>0</v>
      </c>
      <c r="BE1421" s="49">
        <v>0</v>
      </c>
      <c r="BF1421" s="48">
        <v>0</v>
      </c>
      <c r="BG1421" s="49">
        <v>0</v>
      </c>
      <c r="BH1421" s="48">
        <v>0</v>
      </c>
      <c r="BI1421" s="49">
        <v>0</v>
      </c>
      <c r="BJ1421" s="48">
        <v>21</v>
      </c>
      <c r="BK1421" s="49">
        <v>100</v>
      </c>
      <c r="BL1421" s="48">
        <v>21</v>
      </c>
    </row>
    <row r="1422" spans="1:64" x14ac:dyDescent="0.25">
      <c r="A1422" s="64" t="s">
        <v>751</v>
      </c>
      <c r="B1422" s="64" t="s">
        <v>751</v>
      </c>
      <c r="C1422" s="65" t="s">
        <v>15846</v>
      </c>
      <c r="D1422" s="66">
        <v>10</v>
      </c>
      <c r="E1422" s="67" t="s">
        <v>136</v>
      </c>
      <c r="F1422" s="68">
        <v>12</v>
      </c>
      <c r="G1422" s="65"/>
      <c r="H1422" s="69"/>
      <c r="I1422" s="70"/>
      <c r="J1422" s="70"/>
      <c r="K1422" s="34" t="s">
        <v>65</v>
      </c>
      <c r="L1422" s="77">
        <v>1422</v>
      </c>
      <c r="M1422" s="77"/>
      <c r="N1422" s="72"/>
      <c r="O1422" s="79" t="s">
        <v>176</v>
      </c>
      <c r="P1422" s="81">
        <v>43175.652337962965</v>
      </c>
      <c r="Q1422" s="79" t="s">
        <v>1744</v>
      </c>
      <c r="R1422" s="83" t="s">
        <v>2407</v>
      </c>
      <c r="S1422" s="79" t="s">
        <v>2621</v>
      </c>
      <c r="T1422" s="79" t="s">
        <v>2976</v>
      </c>
      <c r="U1422" s="79"/>
      <c r="V1422" s="83" t="s">
        <v>3859</v>
      </c>
      <c r="W1422" s="81">
        <v>43175.652337962965</v>
      </c>
      <c r="X1422" s="83" t="s">
        <v>4784</v>
      </c>
      <c r="Y1422" s="79"/>
      <c r="Z1422" s="79"/>
      <c r="AA1422" s="85" t="s">
        <v>5992</v>
      </c>
      <c r="AB1422" s="79"/>
      <c r="AC1422" s="79" t="b">
        <v>0</v>
      </c>
      <c r="AD1422" s="79">
        <v>0</v>
      </c>
      <c r="AE1422" s="85" t="s">
        <v>6296</v>
      </c>
      <c r="AF1422" s="79" t="b">
        <v>0</v>
      </c>
      <c r="AG1422" s="79" t="s">
        <v>6305</v>
      </c>
      <c r="AH1422" s="79"/>
      <c r="AI1422" s="85" t="s">
        <v>6296</v>
      </c>
      <c r="AJ1422" s="79" t="b">
        <v>0</v>
      </c>
      <c r="AK1422" s="79">
        <v>0</v>
      </c>
      <c r="AL1422" s="85" t="s">
        <v>6296</v>
      </c>
      <c r="AM1422" s="79" t="s">
        <v>6345</v>
      </c>
      <c r="AN1422" s="79" t="b">
        <v>0</v>
      </c>
      <c r="AO1422" s="85" t="s">
        <v>5992</v>
      </c>
      <c r="AP1422" s="79" t="s">
        <v>176</v>
      </c>
      <c r="AQ1422" s="79">
        <v>0</v>
      </c>
      <c r="AR1422" s="79">
        <v>0</v>
      </c>
      <c r="AS1422" s="79"/>
      <c r="AT1422" s="79"/>
      <c r="AU1422" s="79"/>
      <c r="AV1422" s="79"/>
      <c r="AW1422" s="79"/>
      <c r="AX1422" s="79"/>
      <c r="AY1422" s="79"/>
      <c r="AZ1422" s="79"/>
      <c r="BA1422">
        <v>15</v>
      </c>
      <c r="BB1422" s="78" t="str">
        <f>REPLACE(INDEX(GroupVertices[Group], MATCH(Edges[[#This Row],[Vertex 1]],GroupVertices[Vertex],0)),1,1,"")</f>
        <v>5</v>
      </c>
      <c r="BC1422" s="78" t="str">
        <f>REPLACE(INDEX(GroupVertices[Group], MATCH(Edges[[#This Row],[Vertex 2]],GroupVertices[Vertex],0)),1,1,"")</f>
        <v>5</v>
      </c>
      <c r="BD1422" s="48">
        <v>0</v>
      </c>
      <c r="BE1422" s="49">
        <v>0</v>
      </c>
      <c r="BF1422" s="48">
        <v>0</v>
      </c>
      <c r="BG1422" s="49">
        <v>0</v>
      </c>
      <c r="BH1422" s="48">
        <v>0</v>
      </c>
      <c r="BI1422" s="49">
        <v>0</v>
      </c>
      <c r="BJ1422" s="48">
        <v>23</v>
      </c>
      <c r="BK1422" s="49">
        <v>100</v>
      </c>
      <c r="BL1422" s="48">
        <v>23</v>
      </c>
    </row>
    <row r="1423" spans="1:64" x14ac:dyDescent="0.25">
      <c r="A1423" s="64" t="s">
        <v>751</v>
      </c>
      <c r="B1423" s="64" t="s">
        <v>751</v>
      </c>
      <c r="C1423" s="65" t="s">
        <v>15846</v>
      </c>
      <c r="D1423" s="66">
        <v>10</v>
      </c>
      <c r="E1423" s="67" t="s">
        <v>136</v>
      </c>
      <c r="F1423" s="68">
        <v>12</v>
      </c>
      <c r="G1423" s="65"/>
      <c r="H1423" s="69"/>
      <c r="I1423" s="70"/>
      <c r="J1423" s="70"/>
      <c r="K1423" s="34" t="s">
        <v>65</v>
      </c>
      <c r="L1423" s="77">
        <v>1423</v>
      </c>
      <c r="M1423" s="77"/>
      <c r="N1423" s="72"/>
      <c r="O1423" s="79" t="s">
        <v>176</v>
      </c>
      <c r="P1423" s="81">
        <v>43177.572222222225</v>
      </c>
      <c r="Q1423" s="79" t="s">
        <v>1745</v>
      </c>
      <c r="R1423" s="83" t="s">
        <v>2408</v>
      </c>
      <c r="S1423" s="79" t="s">
        <v>2621</v>
      </c>
      <c r="T1423" s="79" t="s">
        <v>2976</v>
      </c>
      <c r="U1423" s="79"/>
      <c r="V1423" s="83" t="s">
        <v>3859</v>
      </c>
      <c r="W1423" s="81">
        <v>43177.572222222225</v>
      </c>
      <c r="X1423" s="83" t="s">
        <v>4785</v>
      </c>
      <c r="Y1423" s="79"/>
      <c r="Z1423" s="79"/>
      <c r="AA1423" s="85" t="s">
        <v>5993</v>
      </c>
      <c r="AB1423" s="79"/>
      <c r="AC1423" s="79" t="b">
        <v>0</v>
      </c>
      <c r="AD1423" s="79">
        <v>1</v>
      </c>
      <c r="AE1423" s="85" t="s">
        <v>6296</v>
      </c>
      <c r="AF1423" s="79" t="b">
        <v>0</v>
      </c>
      <c r="AG1423" s="79" t="s">
        <v>6305</v>
      </c>
      <c r="AH1423" s="79"/>
      <c r="AI1423" s="85" t="s">
        <v>6296</v>
      </c>
      <c r="AJ1423" s="79" t="b">
        <v>0</v>
      </c>
      <c r="AK1423" s="79">
        <v>2</v>
      </c>
      <c r="AL1423" s="85" t="s">
        <v>6296</v>
      </c>
      <c r="AM1423" s="79" t="s">
        <v>6345</v>
      </c>
      <c r="AN1423" s="79" t="b">
        <v>0</v>
      </c>
      <c r="AO1423" s="85" t="s">
        <v>5993</v>
      </c>
      <c r="AP1423" s="79" t="s">
        <v>176</v>
      </c>
      <c r="AQ1423" s="79">
        <v>0</v>
      </c>
      <c r="AR1423" s="79">
        <v>0</v>
      </c>
      <c r="AS1423" s="79"/>
      <c r="AT1423" s="79"/>
      <c r="AU1423" s="79"/>
      <c r="AV1423" s="79"/>
      <c r="AW1423" s="79"/>
      <c r="AX1423" s="79"/>
      <c r="AY1423" s="79"/>
      <c r="AZ1423" s="79"/>
      <c r="BA1423">
        <v>15</v>
      </c>
      <c r="BB1423" s="78" t="str">
        <f>REPLACE(INDEX(GroupVertices[Group], MATCH(Edges[[#This Row],[Vertex 1]],GroupVertices[Vertex],0)),1,1,"")</f>
        <v>5</v>
      </c>
      <c r="BC1423" s="78" t="str">
        <f>REPLACE(INDEX(GroupVertices[Group], MATCH(Edges[[#This Row],[Vertex 2]],GroupVertices[Vertex],0)),1,1,"")</f>
        <v>5</v>
      </c>
      <c r="BD1423" s="48">
        <v>0</v>
      </c>
      <c r="BE1423" s="49">
        <v>0</v>
      </c>
      <c r="BF1423" s="48">
        <v>0</v>
      </c>
      <c r="BG1423" s="49">
        <v>0</v>
      </c>
      <c r="BH1423" s="48">
        <v>0</v>
      </c>
      <c r="BI1423" s="49">
        <v>0</v>
      </c>
      <c r="BJ1423" s="48">
        <v>21</v>
      </c>
      <c r="BK1423" s="49">
        <v>100</v>
      </c>
      <c r="BL1423" s="48">
        <v>21</v>
      </c>
    </row>
    <row r="1424" spans="1:64" x14ac:dyDescent="0.25">
      <c r="A1424" s="64" t="s">
        <v>751</v>
      </c>
      <c r="B1424" s="64" t="s">
        <v>751</v>
      </c>
      <c r="C1424" s="65" t="s">
        <v>15846</v>
      </c>
      <c r="D1424" s="66">
        <v>10</v>
      </c>
      <c r="E1424" s="67" t="s">
        <v>136</v>
      </c>
      <c r="F1424" s="68">
        <v>12</v>
      </c>
      <c r="G1424" s="65"/>
      <c r="H1424" s="69"/>
      <c r="I1424" s="70"/>
      <c r="J1424" s="70"/>
      <c r="K1424" s="34" t="s">
        <v>65</v>
      </c>
      <c r="L1424" s="77">
        <v>1424</v>
      </c>
      <c r="M1424" s="77"/>
      <c r="N1424" s="72"/>
      <c r="O1424" s="79" t="s">
        <v>176</v>
      </c>
      <c r="P1424" s="81">
        <v>43177.59684027778</v>
      </c>
      <c r="Q1424" s="79" t="s">
        <v>1746</v>
      </c>
      <c r="R1424" s="83" t="s">
        <v>2409</v>
      </c>
      <c r="S1424" s="79" t="s">
        <v>2621</v>
      </c>
      <c r="T1424" s="79" t="s">
        <v>2976</v>
      </c>
      <c r="U1424" s="79"/>
      <c r="V1424" s="83" t="s">
        <v>3859</v>
      </c>
      <c r="W1424" s="81">
        <v>43177.59684027778</v>
      </c>
      <c r="X1424" s="83" t="s">
        <v>4786</v>
      </c>
      <c r="Y1424" s="79"/>
      <c r="Z1424" s="79"/>
      <c r="AA1424" s="85" t="s">
        <v>5994</v>
      </c>
      <c r="AB1424" s="79"/>
      <c r="AC1424" s="79" t="b">
        <v>0</v>
      </c>
      <c r="AD1424" s="79">
        <v>0</v>
      </c>
      <c r="AE1424" s="85" t="s">
        <v>6296</v>
      </c>
      <c r="AF1424" s="79" t="b">
        <v>0</v>
      </c>
      <c r="AG1424" s="79" t="s">
        <v>6305</v>
      </c>
      <c r="AH1424" s="79"/>
      <c r="AI1424" s="85" t="s">
        <v>6296</v>
      </c>
      <c r="AJ1424" s="79" t="b">
        <v>0</v>
      </c>
      <c r="AK1424" s="79">
        <v>0</v>
      </c>
      <c r="AL1424" s="85" t="s">
        <v>6296</v>
      </c>
      <c r="AM1424" s="79" t="s">
        <v>6345</v>
      </c>
      <c r="AN1424" s="79" t="b">
        <v>0</v>
      </c>
      <c r="AO1424" s="85" t="s">
        <v>5994</v>
      </c>
      <c r="AP1424" s="79" t="s">
        <v>176</v>
      </c>
      <c r="AQ1424" s="79">
        <v>0</v>
      </c>
      <c r="AR1424" s="79">
        <v>0</v>
      </c>
      <c r="AS1424" s="79"/>
      <c r="AT1424" s="79"/>
      <c r="AU1424" s="79"/>
      <c r="AV1424" s="79"/>
      <c r="AW1424" s="79"/>
      <c r="AX1424" s="79"/>
      <c r="AY1424" s="79"/>
      <c r="AZ1424" s="79"/>
      <c r="BA1424">
        <v>15</v>
      </c>
      <c r="BB1424" s="78" t="str">
        <f>REPLACE(INDEX(GroupVertices[Group], MATCH(Edges[[#This Row],[Vertex 1]],GroupVertices[Vertex],0)),1,1,"")</f>
        <v>5</v>
      </c>
      <c r="BC1424" s="78" t="str">
        <f>REPLACE(INDEX(GroupVertices[Group], MATCH(Edges[[#This Row],[Vertex 2]],GroupVertices[Vertex],0)),1,1,"")</f>
        <v>5</v>
      </c>
      <c r="BD1424" s="48">
        <v>0</v>
      </c>
      <c r="BE1424" s="49">
        <v>0</v>
      </c>
      <c r="BF1424" s="48">
        <v>0</v>
      </c>
      <c r="BG1424" s="49">
        <v>0</v>
      </c>
      <c r="BH1424" s="48">
        <v>0</v>
      </c>
      <c r="BI1424" s="49">
        <v>0</v>
      </c>
      <c r="BJ1424" s="48">
        <v>22</v>
      </c>
      <c r="BK1424" s="49">
        <v>100</v>
      </c>
      <c r="BL1424" s="48">
        <v>22</v>
      </c>
    </row>
    <row r="1425" spans="1:64" x14ac:dyDescent="0.25">
      <c r="A1425" s="64" t="s">
        <v>751</v>
      </c>
      <c r="B1425" s="64" t="s">
        <v>751</v>
      </c>
      <c r="C1425" s="65" t="s">
        <v>15846</v>
      </c>
      <c r="D1425" s="66">
        <v>10</v>
      </c>
      <c r="E1425" s="67" t="s">
        <v>136</v>
      </c>
      <c r="F1425" s="68">
        <v>12</v>
      </c>
      <c r="G1425" s="65"/>
      <c r="H1425" s="69"/>
      <c r="I1425" s="70"/>
      <c r="J1425" s="70"/>
      <c r="K1425" s="34" t="s">
        <v>65</v>
      </c>
      <c r="L1425" s="77">
        <v>1425</v>
      </c>
      <c r="M1425" s="77"/>
      <c r="N1425" s="72"/>
      <c r="O1425" s="79" t="s">
        <v>176</v>
      </c>
      <c r="P1425" s="81">
        <v>43177.620833333334</v>
      </c>
      <c r="Q1425" s="79" t="s">
        <v>1747</v>
      </c>
      <c r="R1425" s="83" t="s">
        <v>2410</v>
      </c>
      <c r="S1425" s="79" t="s">
        <v>2621</v>
      </c>
      <c r="T1425" s="79" t="s">
        <v>2976</v>
      </c>
      <c r="U1425" s="79"/>
      <c r="V1425" s="83" t="s">
        <v>3859</v>
      </c>
      <c r="W1425" s="81">
        <v>43177.620833333334</v>
      </c>
      <c r="X1425" s="83" t="s">
        <v>4787</v>
      </c>
      <c r="Y1425" s="79"/>
      <c r="Z1425" s="79"/>
      <c r="AA1425" s="85" t="s">
        <v>5995</v>
      </c>
      <c r="AB1425" s="79"/>
      <c r="AC1425" s="79" t="b">
        <v>0</v>
      </c>
      <c r="AD1425" s="79">
        <v>0</v>
      </c>
      <c r="AE1425" s="85" t="s">
        <v>6296</v>
      </c>
      <c r="AF1425" s="79" t="b">
        <v>0</v>
      </c>
      <c r="AG1425" s="79" t="s">
        <v>6305</v>
      </c>
      <c r="AH1425" s="79"/>
      <c r="AI1425" s="85" t="s">
        <v>6296</v>
      </c>
      <c r="AJ1425" s="79" t="b">
        <v>0</v>
      </c>
      <c r="AK1425" s="79">
        <v>0</v>
      </c>
      <c r="AL1425" s="85" t="s">
        <v>6296</v>
      </c>
      <c r="AM1425" s="79" t="s">
        <v>6345</v>
      </c>
      <c r="AN1425" s="79" t="b">
        <v>0</v>
      </c>
      <c r="AO1425" s="85" t="s">
        <v>5995</v>
      </c>
      <c r="AP1425" s="79" t="s">
        <v>176</v>
      </c>
      <c r="AQ1425" s="79">
        <v>0</v>
      </c>
      <c r="AR1425" s="79">
        <v>0</v>
      </c>
      <c r="AS1425" s="79"/>
      <c r="AT1425" s="79"/>
      <c r="AU1425" s="79"/>
      <c r="AV1425" s="79"/>
      <c r="AW1425" s="79"/>
      <c r="AX1425" s="79"/>
      <c r="AY1425" s="79"/>
      <c r="AZ1425" s="79"/>
      <c r="BA1425">
        <v>15</v>
      </c>
      <c r="BB1425" s="78" t="str">
        <f>REPLACE(INDEX(GroupVertices[Group], MATCH(Edges[[#This Row],[Vertex 1]],GroupVertices[Vertex],0)),1,1,"")</f>
        <v>5</v>
      </c>
      <c r="BC1425" s="78" t="str">
        <f>REPLACE(INDEX(GroupVertices[Group], MATCH(Edges[[#This Row],[Vertex 2]],GroupVertices[Vertex],0)),1,1,"")</f>
        <v>5</v>
      </c>
      <c r="BD1425" s="48">
        <v>0</v>
      </c>
      <c r="BE1425" s="49">
        <v>0</v>
      </c>
      <c r="BF1425" s="48">
        <v>0</v>
      </c>
      <c r="BG1425" s="49">
        <v>0</v>
      </c>
      <c r="BH1425" s="48">
        <v>0</v>
      </c>
      <c r="BI1425" s="49">
        <v>0</v>
      </c>
      <c r="BJ1425" s="48">
        <v>27</v>
      </c>
      <c r="BK1425" s="49">
        <v>100</v>
      </c>
      <c r="BL1425" s="48">
        <v>27</v>
      </c>
    </row>
    <row r="1426" spans="1:64" x14ac:dyDescent="0.25">
      <c r="A1426" s="64" t="s">
        <v>751</v>
      </c>
      <c r="B1426" s="64" t="s">
        <v>751</v>
      </c>
      <c r="C1426" s="65" t="s">
        <v>15846</v>
      </c>
      <c r="D1426" s="66">
        <v>10</v>
      </c>
      <c r="E1426" s="67" t="s">
        <v>136</v>
      </c>
      <c r="F1426" s="68">
        <v>12</v>
      </c>
      <c r="G1426" s="65"/>
      <c r="H1426" s="69"/>
      <c r="I1426" s="70"/>
      <c r="J1426" s="70"/>
      <c r="K1426" s="34" t="s">
        <v>65</v>
      </c>
      <c r="L1426" s="77">
        <v>1426</v>
      </c>
      <c r="M1426" s="77"/>
      <c r="N1426" s="72"/>
      <c r="O1426" s="79" t="s">
        <v>176</v>
      </c>
      <c r="P1426" s="81">
        <v>43177.645138888889</v>
      </c>
      <c r="Q1426" s="79" t="s">
        <v>1748</v>
      </c>
      <c r="R1426" s="83" t="s">
        <v>2411</v>
      </c>
      <c r="S1426" s="79" t="s">
        <v>2621</v>
      </c>
      <c r="T1426" s="79" t="s">
        <v>2976</v>
      </c>
      <c r="U1426" s="79"/>
      <c r="V1426" s="83" t="s">
        <v>3859</v>
      </c>
      <c r="W1426" s="81">
        <v>43177.645138888889</v>
      </c>
      <c r="X1426" s="83" t="s">
        <v>4788</v>
      </c>
      <c r="Y1426" s="79"/>
      <c r="Z1426" s="79"/>
      <c r="AA1426" s="85" t="s">
        <v>5996</v>
      </c>
      <c r="AB1426" s="79"/>
      <c r="AC1426" s="79" t="b">
        <v>0</v>
      </c>
      <c r="AD1426" s="79">
        <v>0</v>
      </c>
      <c r="AE1426" s="85" t="s">
        <v>6296</v>
      </c>
      <c r="AF1426" s="79" t="b">
        <v>0</v>
      </c>
      <c r="AG1426" s="79" t="s">
        <v>6305</v>
      </c>
      <c r="AH1426" s="79"/>
      <c r="AI1426" s="85" t="s">
        <v>6296</v>
      </c>
      <c r="AJ1426" s="79" t="b">
        <v>0</v>
      </c>
      <c r="AK1426" s="79">
        <v>0</v>
      </c>
      <c r="AL1426" s="85" t="s">
        <v>6296</v>
      </c>
      <c r="AM1426" s="79" t="s">
        <v>6345</v>
      </c>
      <c r="AN1426" s="79" t="b">
        <v>0</v>
      </c>
      <c r="AO1426" s="85" t="s">
        <v>5996</v>
      </c>
      <c r="AP1426" s="79" t="s">
        <v>176</v>
      </c>
      <c r="AQ1426" s="79">
        <v>0</v>
      </c>
      <c r="AR1426" s="79">
        <v>0</v>
      </c>
      <c r="AS1426" s="79"/>
      <c r="AT1426" s="79"/>
      <c r="AU1426" s="79"/>
      <c r="AV1426" s="79"/>
      <c r="AW1426" s="79"/>
      <c r="AX1426" s="79"/>
      <c r="AY1426" s="79"/>
      <c r="AZ1426" s="79"/>
      <c r="BA1426">
        <v>15</v>
      </c>
      <c r="BB1426" s="78" t="str">
        <f>REPLACE(INDEX(GroupVertices[Group], MATCH(Edges[[#This Row],[Vertex 1]],GroupVertices[Vertex],0)),1,1,"")</f>
        <v>5</v>
      </c>
      <c r="BC1426" s="78" t="str">
        <f>REPLACE(INDEX(GroupVertices[Group], MATCH(Edges[[#This Row],[Vertex 2]],GroupVertices[Vertex],0)),1,1,"")</f>
        <v>5</v>
      </c>
      <c r="BD1426" s="48">
        <v>0</v>
      </c>
      <c r="BE1426" s="49">
        <v>0</v>
      </c>
      <c r="BF1426" s="48">
        <v>0</v>
      </c>
      <c r="BG1426" s="49">
        <v>0</v>
      </c>
      <c r="BH1426" s="48">
        <v>0</v>
      </c>
      <c r="BI1426" s="49">
        <v>0</v>
      </c>
      <c r="BJ1426" s="48">
        <v>21</v>
      </c>
      <c r="BK1426" s="49">
        <v>100</v>
      </c>
      <c r="BL1426" s="48">
        <v>21</v>
      </c>
    </row>
    <row r="1427" spans="1:64" x14ac:dyDescent="0.25">
      <c r="A1427" s="64" t="s">
        <v>751</v>
      </c>
      <c r="B1427" s="64" t="s">
        <v>751</v>
      </c>
      <c r="C1427" s="65" t="s">
        <v>15846</v>
      </c>
      <c r="D1427" s="66">
        <v>10</v>
      </c>
      <c r="E1427" s="67" t="s">
        <v>136</v>
      </c>
      <c r="F1427" s="68">
        <v>12</v>
      </c>
      <c r="G1427" s="65"/>
      <c r="H1427" s="69"/>
      <c r="I1427" s="70"/>
      <c r="J1427" s="70"/>
      <c r="K1427" s="34" t="s">
        <v>65</v>
      </c>
      <c r="L1427" s="77">
        <v>1427</v>
      </c>
      <c r="M1427" s="77"/>
      <c r="N1427" s="72"/>
      <c r="O1427" s="79" t="s">
        <v>176</v>
      </c>
      <c r="P1427" s="81">
        <v>43178.593055555553</v>
      </c>
      <c r="Q1427" s="79" t="s">
        <v>1749</v>
      </c>
      <c r="R1427" s="83" t="s">
        <v>2338</v>
      </c>
      <c r="S1427" s="79" t="s">
        <v>2621</v>
      </c>
      <c r="T1427" s="79" t="s">
        <v>2976</v>
      </c>
      <c r="U1427" s="79"/>
      <c r="V1427" s="83" t="s">
        <v>3859</v>
      </c>
      <c r="W1427" s="81">
        <v>43178.593055555553</v>
      </c>
      <c r="X1427" s="83" t="s">
        <v>4789</v>
      </c>
      <c r="Y1427" s="79"/>
      <c r="Z1427" s="79"/>
      <c r="AA1427" s="85" t="s">
        <v>5997</v>
      </c>
      <c r="AB1427" s="79"/>
      <c r="AC1427" s="79" t="b">
        <v>0</v>
      </c>
      <c r="AD1427" s="79">
        <v>2</v>
      </c>
      <c r="AE1427" s="85" t="s">
        <v>6296</v>
      </c>
      <c r="AF1427" s="79" t="b">
        <v>0</v>
      </c>
      <c r="AG1427" s="79" t="s">
        <v>6305</v>
      </c>
      <c r="AH1427" s="79"/>
      <c r="AI1427" s="85" t="s">
        <v>6296</v>
      </c>
      <c r="AJ1427" s="79" t="b">
        <v>0</v>
      </c>
      <c r="AK1427" s="79">
        <v>0</v>
      </c>
      <c r="AL1427" s="85" t="s">
        <v>6296</v>
      </c>
      <c r="AM1427" s="79" t="s">
        <v>6345</v>
      </c>
      <c r="AN1427" s="79" t="b">
        <v>0</v>
      </c>
      <c r="AO1427" s="85" t="s">
        <v>5997</v>
      </c>
      <c r="AP1427" s="79" t="s">
        <v>176</v>
      </c>
      <c r="AQ1427" s="79">
        <v>0</v>
      </c>
      <c r="AR1427" s="79">
        <v>0</v>
      </c>
      <c r="AS1427" s="79"/>
      <c r="AT1427" s="79"/>
      <c r="AU1427" s="79"/>
      <c r="AV1427" s="79"/>
      <c r="AW1427" s="79"/>
      <c r="AX1427" s="79"/>
      <c r="AY1427" s="79"/>
      <c r="AZ1427" s="79"/>
      <c r="BA1427">
        <v>15</v>
      </c>
      <c r="BB1427" s="78" t="str">
        <f>REPLACE(INDEX(GroupVertices[Group], MATCH(Edges[[#This Row],[Vertex 1]],GroupVertices[Vertex],0)),1,1,"")</f>
        <v>5</v>
      </c>
      <c r="BC1427" s="78" t="str">
        <f>REPLACE(INDEX(GroupVertices[Group], MATCH(Edges[[#This Row],[Vertex 2]],GroupVertices[Vertex],0)),1,1,"")</f>
        <v>5</v>
      </c>
      <c r="BD1427" s="48">
        <v>0</v>
      </c>
      <c r="BE1427" s="49">
        <v>0</v>
      </c>
      <c r="BF1427" s="48">
        <v>0</v>
      </c>
      <c r="BG1427" s="49">
        <v>0</v>
      </c>
      <c r="BH1427" s="48">
        <v>0</v>
      </c>
      <c r="BI1427" s="49">
        <v>0</v>
      </c>
      <c r="BJ1427" s="48">
        <v>20</v>
      </c>
      <c r="BK1427" s="49">
        <v>100</v>
      </c>
      <c r="BL1427" s="48">
        <v>20</v>
      </c>
    </row>
    <row r="1428" spans="1:64" x14ac:dyDescent="0.25">
      <c r="A1428" s="64" t="s">
        <v>751</v>
      </c>
      <c r="B1428" s="64" t="s">
        <v>751</v>
      </c>
      <c r="C1428" s="65" t="s">
        <v>15846</v>
      </c>
      <c r="D1428" s="66">
        <v>10</v>
      </c>
      <c r="E1428" s="67" t="s">
        <v>136</v>
      </c>
      <c r="F1428" s="68">
        <v>12</v>
      </c>
      <c r="G1428" s="65"/>
      <c r="H1428" s="69"/>
      <c r="I1428" s="70"/>
      <c r="J1428" s="70"/>
      <c r="K1428" s="34" t="s">
        <v>65</v>
      </c>
      <c r="L1428" s="77">
        <v>1428</v>
      </c>
      <c r="M1428" s="77"/>
      <c r="N1428" s="72"/>
      <c r="O1428" s="79" t="s">
        <v>176</v>
      </c>
      <c r="P1428" s="81">
        <v>43178.617361111108</v>
      </c>
      <c r="Q1428" s="79" t="s">
        <v>1750</v>
      </c>
      <c r="R1428" s="83" t="s">
        <v>2412</v>
      </c>
      <c r="S1428" s="79" t="s">
        <v>2621</v>
      </c>
      <c r="T1428" s="79" t="s">
        <v>2976</v>
      </c>
      <c r="U1428" s="79"/>
      <c r="V1428" s="83" t="s">
        <v>3859</v>
      </c>
      <c r="W1428" s="81">
        <v>43178.617361111108</v>
      </c>
      <c r="X1428" s="83" t="s">
        <v>4790</v>
      </c>
      <c r="Y1428" s="79"/>
      <c r="Z1428" s="79"/>
      <c r="AA1428" s="85" t="s">
        <v>5998</v>
      </c>
      <c r="AB1428" s="79"/>
      <c r="AC1428" s="79" t="b">
        <v>0</v>
      </c>
      <c r="AD1428" s="79">
        <v>0</v>
      </c>
      <c r="AE1428" s="85" t="s">
        <v>6296</v>
      </c>
      <c r="AF1428" s="79" t="b">
        <v>0</v>
      </c>
      <c r="AG1428" s="79" t="s">
        <v>6305</v>
      </c>
      <c r="AH1428" s="79"/>
      <c r="AI1428" s="85" t="s">
        <v>6296</v>
      </c>
      <c r="AJ1428" s="79" t="b">
        <v>0</v>
      </c>
      <c r="AK1428" s="79">
        <v>0</v>
      </c>
      <c r="AL1428" s="85" t="s">
        <v>6296</v>
      </c>
      <c r="AM1428" s="79" t="s">
        <v>6345</v>
      </c>
      <c r="AN1428" s="79" t="b">
        <v>0</v>
      </c>
      <c r="AO1428" s="85" t="s">
        <v>5998</v>
      </c>
      <c r="AP1428" s="79" t="s">
        <v>176</v>
      </c>
      <c r="AQ1428" s="79">
        <v>0</v>
      </c>
      <c r="AR1428" s="79">
        <v>0</v>
      </c>
      <c r="AS1428" s="79"/>
      <c r="AT1428" s="79"/>
      <c r="AU1428" s="79"/>
      <c r="AV1428" s="79"/>
      <c r="AW1428" s="79"/>
      <c r="AX1428" s="79"/>
      <c r="AY1428" s="79"/>
      <c r="AZ1428" s="79"/>
      <c r="BA1428">
        <v>15</v>
      </c>
      <c r="BB1428" s="78" t="str">
        <f>REPLACE(INDEX(GroupVertices[Group], MATCH(Edges[[#This Row],[Vertex 1]],GroupVertices[Vertex],0)),1,1,"")</f>
        <v>5</v>
      </c>
      <c r="BC1428" s="78" t="str">
        <f>REPLACE(INDEX(GroupVertices[Group], MATCH(Edges[[#This Row],[Vertex 2]],GroupVertices[Vertex],0)),1,1,"")</f>
        <v>5</v>
      </c>
      <c r="BD1428" s="48">
        <v>0</v>
      </c>
      <c r="BE1428" s="49">
        <v>0</v>
      </c>
      <c r="BF1428" s="48">
        <v>0</v>
      </c>
      <c r="BG1428" s="49">
        <v>0</v>
      </c>
      <c r="BH1428" s="48">
        <v>0</v>
      </c>
      <c r="BI1428" s="49">
        <v>0</v>
      </c>
      <c r="BJ1428" s="48">
        <v>17</v>
      </c>
      <c r="BK1428" s="49">
        <v>100</v>
      </c>
      <c r="BL1428" s="48">
        <v>17</v>
      </c>
    </row>
    <row r="1429" spans="1:64" x14ac:dyDescent="0.25">
      <c r="A1429" s="64" t="s">
        <v>751</v>
      </c>
      <c r="B1429" s="64" t="s">
        <v>751</v>
      </c>
      <c r="C1429" s="65" t="s">
        <v>15846</v>
      </c>
      <c r="D1429" s="66">
        <v>10</v>
      </c>
      <c r="E1429" s="67" t="s">
        <v>136</v>
      </c>
      <c r="F1429" s="68">
        <v>12</v>
      </c>
      <c r="G1429" s="65"/>
      <c r="H1429" s="69"/>
      <c r="I1429" s="70"/>
      <c r="J1429" s="70"/>
      <c r="K1429" s="34" t="s">
        <v>65</v>
      </c>
      <c r="L1429" s="77">
        <v>1429</v>
      </c>
      <c r="M1429" s="77"/>
      <c r="N1429" s="72"/>
      <c r="O1429" s="79" t="s">
        <v>176</v>
      </c>
      <c r="P1429" s="81">
        <v>43178.641701388886</v>
      </c>
      <c r="Q1429" s="79" t="s">
        <v>1751</v>
      </c>
      <c r="R1429" s="83" t="s">
        <v>2413</v>
      </c>
      <c r="S1429" s="79" t="s">
        <v>2621</v>
      </c>
      <c r="T1429" s="79" t="s">
        <v>2976</v>
      </c>
      <c r="U1429" s="79"/>
      <c r="V1429" s="83" t="s">
        <v>3859</v>
      </c>
      <c r="W1429" s="81">
        <v>43178.641701388886</v>
      </c>
      <c r="X1429" s="83" t="s">
        <v>4791</v>
      </c>
      <c r="Y1429" s="79"/>
      <c r="Z1429" s="79"/>
      <c r="AA1429" s="85" t="s">
        <v>5999</v>
      </c>
      <c r="AB1429" s="79"/>
      <c r="AC1429" s="79" t="b">
        <v>0</v>
      </c>
      <c r="AD1429" s="79">
        <v>0</v>
      </c>
      <c r="AE1429" s="85" t="s">
        <v>6296</v>
      </c>
      <c r="AF1429" s="79" t="b">
        <v>0</v>
      </c>
      <c r="AG1429" s="79" t="s">
        <v>6305</v>
      </c>
      <c r="AH1429" s="79"/>
      <c r="AI1429" s="85" t="s">
        <v>6296</v>
      </c>
      <c r="AJ1429" s="79" t="b">
        <v>0</v>
      </c>
      <c r="AK1429" s="79">
        <v>0</v>
      </c>
      <c r="AL1429" s="85" t="s">
        <v>6296</v>
      </c>
      <c r="AM1429" s="79" t="s">
        <v>6345</v>
      </c>
      <c r="AN1429" s="79" t="b">
        <v>0</v>
      </c>
      <c r="AO1429" s="85" t="s">
        <v>5999</v>
      </c>
      <c r="AP1429" s="79" t="s">
        <v>176</v>
      </c>
      <c r="AQ1429" s="79">
        <v>0</v>
      </c>
      <c r="AR1429" s="79">
        <v>0</v>
      </c>
      <c r="AS1429" s="79"/>
      <c r="AT1429" s="79"/>
      <c r="AU1429" s="79"/>
      <c r="AV1429" s="79"/>
      <c r="AW1429" s="79"/>
      <c r="AX1429" s="79"/>
      <c r="AY1429" s="79"/>
      <c r="AZ1429" s="79"/>
      <c r="BA1429">
        <v>15</v>
      </c>
      <c r="BB1429" s="78" t="str">
        <f>REPLACE(INDEX(GroupVertices[Group], MATCH(Edges[[#This Row],[Vertex 1]],GroupVertices[Vertex],0)),1,1,"")</f>
        <v>5</v>
      </c>
      <c r="BC1429" s="78" t="str">
        <f>REPLACE(INDEX(GroupVertices[Group], MATCH(Edges[[#This Row],[Vertex 2]],GroupVertices[Vertex],0)),1,1,"")</f>
        <v>5</v>
      </c>
      <c r="BD1429" s="48">
        <v>0</v>
      </c>
      <c r="BE1429" s="49">
        <v>0</v>
      </c>
      <c r="BF1429" s="48">
        <v>0</v>
      </c>
      <c r="BG1429" s="49">
        <v>0</v>
      </c>
      <c r="BH1429" s="48">
        <v>0</v>
      </c>
      <c r="BI1429" s="49">
        <v>0</v>
      </c>
      <c r="BJ1429" s="48">
        <v>19</v>
      </c>
      <c r="BK1429" s="49">
        <v>100</v>
      </c>
      <c r="BL1429" s="48">
        <v>19</v>
      </c>
    </row>
    <row r="1430" spans="1:64" x14ac:dyDescent="0.25">
      <c r="A1430" s="64" t="s">
        <v>752</v>
      </c>
      <c r="B1430" s="64" t="s">
        <v>752</v>
      </c>
      <c r="C1430" s="65" t="s">
        <v>15840</v>
      </c>
      <c r="D1430" s="66">
        <v>3.5</v>
      </c>
      <c r="E1430" s="67" t="s">
        <v>136</v>
      </c>
      <c r="F1430" s="68">
        <v>33.357142857142854</v>
      </c>
      <c r="G1430" s="65"/>
      <c r="H1430" s="69"/>
      <c r="I1430" s="70"/>
      <c r="J1430" s="70"/>
      <c r="K1430" s="34" t="s">
        <v>65</v>
      </c>
      <c r="L1430" s="77">
        <v>1430</v>
      </c>
      <c r="M1430" s="77"/>
      <c r="N1430" s="72"/>
      <c r="O1430" s="79" t="s">
        <v>176</v>
      </c>
      <c r="P1430" s="81">
        <v>43171.647557870368</v>
      </c>
      <c r="Q1430" s="79" t="s">
        <v>1752</v>
      </c>
      <c r="R1430" s="79"/>
      <c r="S1430" s="79"/>
      <c r="T1430" s="79" t="s">
        <v>3023</v>
      </c>
      <c r="U1430" s="83" t="s">
        <v>3380</v>
      </c>
      <c r="V1430" s="83" t="s">
        <v>3380</v>
      </c>
      <c r="W1430" s="81">
        <v>43171.647557870368</v>
      </c>
      <c r="X1430" s="83" t="s">
        <v>4792</v>
      </c>
      <c r="Y1430" s="79"/>
      <c r="Z1430" s="79"/>
      <c r="AA1430" s="85" t="s">
        <v>6000</v>
      </c>
      <c r="AB1430" s="79"/>
      <c r="AC1430" s="79" t="b">
        <v>0</v>
      </c>
      <c r="AD1430" s="79">
        <v>0</v>
      </c>
      <c r="AE1430" s="85" t="s">
        <v>6296</v>
      </c>
      <c r="AF1430" s="79" t="b">
        <v>0</v>
      </c>
      <c r="AG1430" s="79" t="s">
        <v>6304</v>
      </c>
      <c r="AH1430" s="79"/>
      <c r="AI1430" s="85" t="s">
        <v>6296</v>
      </c>
      <c r="AJ1430" s="79" t="b">
        <v>0</v>
      </c>
      <c r="AK1430" s="79">
        <v>0</v>
      </c>
      <c r="AL1430" s="85" t="s">
        <v>6296</v>
      </c>
      <c r="AM1430" s="79" t="s">
        <v>6328</v>
      </c>
      <c r="AN1430" s="79" t="b">
        <v>0</v>
      </c>
      <c r="AO1430" s="85" t="s">
        <v>6000</v>
      </c>
      <c r="AP1430" s="79" t="s">
        <v>176</v>
      </c>
      <c r="AQ1430" s="79">
        <v>0</v>
      </c>
      <c r="AR1430" s="79">
        <v>0</v>
      </c>
      <c r="AS1430" s="79" t="s">
        <v>6428</v>
      </c>
      <c r="AT1430" s="79" t="s">
        <v>6429</v>
      </c>
      <c r="AU1430" s="79" t="s">
        <v>6434</v>
      </c>
      <c r="AV1430" s="79" t="s">
        <v>6451</v>
      </c>
      <c r="AW1430" s="79" t="s">
        <v>6464</v>
      </c>
      <c r="AX1430" s="79" t="s">
        <v>6477</v>
      </c>
      <c r="AY1430" s="79" t="s">
        <v>6478</v>
      </c>
      <c r="AZ1430" s="83" t="s">
        <v>6491</v>
      </c>
      <c r="BA1430">
        <v>2</v>
      </c>
      <c r="BB1430" s="78" t="str">
        <f>REPLACE(INDEX(GroupVertices[Group], MATCH(Edges[[#This Row],[Vertex 1]],GroupVertices[Vertex],0)),1,1,"")</f>
        <v>1</v>
      </c>
      <c r="BC1430" s="78" t="str">
        <f>REPLACE(INDEX(GroupVertices[Group], MATCH(Edges[[#This Row],[Vertex 2]],GroupVertices[Vertex],0)),1,1,"")</f>
        <v>1</v>
      </c>
      <c r="BD1430" s="48">
        <v>4</v>
      </c>
      <c r="BE1430" s="49">
        <v>10.526315789473685</v>
      </c>
      <c r="BF1430" s="48">
        <v>0</v>
      </c>
      <c r="BG1430" s="49">
        <v>0</v>
      </c>
      <c r="BH1430" s="48">
        <v>0</v>
      </c>
      <c r="BI1430" s="49">
        <v>0</v>
      </c>
      <c r="BJ1430" s="48">
        <v>34</v>
      </c>
      <c r="BK1430" s="49">
        <v>89.473684210526315</v>
      </c>
      <c r="BL1430" s="48">
        <v>38</v>
      </c>
    </row>
    <row r="1431" spans="1:64" x14ac:dyDescent="0.25">
      <c r="A1431" s="64" t="s">
        <v>752</v>
      </c>
      <c r="B1431" s="64" t="s">
        <v>752</v>
      </c>
      <c r="C1431" s="65" t="s">
        <v>15840</v>
      </c>
      <c r="D1431" s="66">
        <v>3.5</v>
      </c>
      <c r="E1431" s="67" t="s">
        <v>136</v>
      </c>
      <c r="F1431" s="68">
        <v>33.357142857142854</v>
      </c>
      <c r="G1431" s="65"/>
      <c r="H1431" s="69"/>
      <c r="I1431" s="70"/>
      <c r="J1431" s="70"/>
      <c r="K1431" s="34" t="s">
        <v>65</v>
      </c>
      <c r="L1431" s="77">
        <v>1431</v>
      </c>
      <c r="M1431" s="77"/>
      <c r="N1431" s="72"/>
      <c r="O1431" s="79" t="s">
        <v>176</v>
      </c>
      <c r="P1431" s="81">
        <v>43178.642118055555</v>
      </c>
      <c r="Q1431" s="79" t="s">
        <v>1753</v>
      </c>
      <c r="R1431" s="79"/>
      <c r="S1431" s="79"/>
      <c r="T1431" s="79" t="s">
        <v>3024</v>
      </c>
      <c r="U1431" s="83" t="s">
        <v>3381</v>
      </c>
      <c r="V1431" s="83" t="s">
        <v>3381</v>
      </c>
      <c r="W1431" s="81">
        <v>43178.642118055555</v>
      </c>
      <c r="X1431" s="83" t="s">
        <v>4793</v>
      </c>
      <c r="Y1431" s="79"/>
      <c r="Z1431" s="79"/>
      <c r="AA1431" s="85" t="s">
        <v>6001</v>
      </c>
      <c r="AB1431" s="79"/>
      <c r="AC1431" s="79" t="b">
        <v>0</v>
      </c>
      <c r="AD1431" s="79">
        <v>0</v>
      </c>
      <c r="AE1431" s="85" t="s">
        <v>6296</v>
      </c>
      <c r="AF1431" s="79" t="b">
        <v>0</v>
      </c>
      <c r="AG1431" s="79" t="s">
        <v>6304</v>
      </c>
      <c r="AH1431" s="79"/>
      <c r="AI1431" s="85" t="s">
        <v>6296</v>
      </c>
      <c r="AJ1431" s="79" t="b">
        <v>0</v>
      </c>
      <c r="AK1431" s="79">
        <v>0</v>
      </c>
      <c r="AL1431" s="85" t="s">
        <v>6296</v>
      </c>
      <c r="AM1431" s="79" t="s">
        <v>6328</v>
      </c>
      <c r="AN1431" s="79" t="b">
        <v>0</v>
      </c>
      <c r="AO1431" s="85" t="s">
        <v>6001</v>
      </c>
      <c r="AP1431" s="79" t="s">
        <v>176</v>
      </c>
      <c r="AQ1431" s="79">
        <v>0</v>
      </c>
      <c r="AR1431" s="79">
        <v>0</v>
      </c>
      <c r="AS1431" s="79" t="s">
        <v>6428</v>
      </c>
      <c r="AT1431" s="79" t="s">
        <v>6429</v>
      </c>
      <c r="AU1431" s="79" t="s">
        <v>6434</v>
      </c>
      <c r="AV1431" s="79" t="s">
        <v>6451</v>
      </c>
      <c r="AW1431" s="79" t="s">
        <v>6464</v>
      </c>
      <c r="AX1431" s="79" t="s">
        <v>6477</v>
      </c>
      <c r="AY1431" s="79" t="s">
        <v>6478</v>
      </c>
      <c r="AZ1431" s="83" t="s">
        <v>6491</v>
      </c>
      <c r="BA1431">
        <v>2</v>
      </c>
      <c r="BB1431" s="78" t="str">
        <f>REPLACE(INDEX(GroupVertices[Group], MATCH(Edges[[#This Row],[Vertex 1]],GroupVertices[Vertex],0)),1,1,"")</f>
        <v>1</v>
      </c>
      <c r="BC1431" s="78" t="str">
        <f>REPLACE(INDEX(GroupVertices[Group], MATCH(Edges[[#This Row],[Vertex 2]],GroupVertices[Vertex],0)),1,1,"")</f>
        <v>1</v>
      </c>
      <c r="BD1431" s="48">
        <v>3</v>
      </c>
      <c r="BE1431" s="49">
        <v>10.714285714285714</v>
      </c>
      <c r="BF1431" s="48">
        <v>0</v>
      </c>
      <c r="BG1431" s="49">
        <v>0</v>
      </c>
      <c r="BH1431" s="48">
        <v>0</v>
      </c>
      <c r="BI1431" s="49">
        <v>0</v>
      </c>
      <c r="BJ1431" s="48">
        <v>25</v>
      </c>
      <c r="BK1431" s="49">
        <v>89.285714285714292</v>
      </c>
      <c r="BL1431" s="48">
        <v>28</v>
      </c>
    </row>
    <row r="1432" spans="1:64" x14ac:dyDescent="0.25">
      <c r="A1432" s="64" t="s">
        <v>753</v>
      </c>
      <c r="B1432" s="64" t="s">
        <v>753</v>
      </c>
      <c r="C1432" s="65" t="s">
        <v>15839</v>
      </c>
      <c r="D1432" s="66">
        <v>3</v>
      </c>
      <c r="E1432" s="67" t="s">
        <v>132</v>
      </c>
      <c r="F1432" s="68">
        <v>35</v>
      </c>
      <c r="G1432" s="65"/>
      <c r="H1432" s="69"/>
      <c r="I1432" s="70"/>
      <c r="J1432" s="70"/>
      <c r="K1432" s="34" t="s">
        <v>65</v>
      </c>
      <c r="L1432" s="77">
        <v>1432</v>
      </c>
      <c r="M1432" s="77"/>
      <c r="N1432" s="72"/>
      <c r="O1432" s="79" t="s">
        <v>176</v>
      </c>
      <c r="P1432" s="81">
        <v>43178.642523148148</v>
      </c>
      <c r="Q1432" s="79" t="s">
        <v>1754</v>
      </c>
      <c r="R1432" s="79" t="s">
        <v>2414</v>
      </c>
      <c r="S1432" s="79" t="s">
        <v>2643</v>
      </c>
      <c r="T1432" s="79" t="s">
        <v>731</v>
      </c>
      <c r="U1432" s="79"/>
      <c r="V1432" s="83" t="s">
        <v>3860</v>
      </c>
      <c r="W1432" s="81">
        <v>43178.642523148148</v>
      </c>
      <c r="X1432" s="83" t="s">
        <v>4794</v>
      </c>
      <c r="Y1432" s="79"/>
      <c r="Z1432" s="79"/>
      <c r="AA1432" s="85" t="s">
        <v>6002</v>
      </c>
      <c r="AB1432" s="79"/>
      <c r="AC1432" s="79" t="b">
        <v>0</v>
      </c>
      <c r="AD1432" s="79">
        <v>1</v>
      </c>
      <c r="AE1432" s="85" t="s">
        <v>6296</v>
      </c>
      <c r="AF1432" s="79" t="b">
        <v>0</v>
      </c>
      <c r="AG1432" s="79" t="s">
        <v>6304</v>
      </c>
      <c r="AH1432" s="79"/>
      <c r="AI1432" s="85" t="s">
        <v>6296</v>
      </c>
      <c r="AJ1432" s="79" t="b">
        <v>0</v>
      </c>
      <c r="AK1432" s="79">
        <v>0</v>
      </c>
      <c r="AL1432" s="85" t="s">
        <v>6296</v>
      </c>
      <c r="AM1432" s="79" t="s">
        <v>6341</v>
      </c>
      <c r="AN1432" s="79" t="b">
        <v>0</v>
      </c>
      <c r="AO1432" s="85" t="s">
        <v>6002</v>
      </c>
      <c r="AP1432" s="79" t="s">
        <v>176</v>
      </c>
      <c r="AQ1432" s="79">
        <v>0</v>
      </c>
      <c r="AR1432" s="79">
        <v>0</v>
      </c>
      <c r="AS1432" s="79"/>
      <c r="AT1432" s="79"/>
      <c r="AU1432" s="79"/>
      <c r="AV1432" s="79"/>
      <c r="AW1432" s="79"/>
      <c r="AX1432" s="79"/>
      <c r="AY1432" s="79"/>
      <c r="AZ1432" s="79"/>
      <c r="BA1432">
        <v>1</v>
      </c>
      <c r="BB1432" s="78" t="str">
        <f>REPLACE(INDEX(GroupVertices[Group], MATCH(Edges[[#This Row],[Vertex 1]],GroupVertices[Vertex],0)),1,1,"")</f>
        <v>1</v>
      </c>
      <c r="BC1432" s="78" t="str">
        <f>REPLACE(INDEX(GroupVertices[Group], MATCH(Edges[[#This Row],[Vertex 2]],GroupVertices[Vertex],0)),1,1,"")</f>
        <v>1</v>
      </c>
      <c r="BD1432" s="48">
        <v>1</v>
      </c>
      <c r="BE1432" s="49">
        <v>4.166666666666667</v>
      </c>
      <c r="BF1432" s="48">
        <v>0</v>
      </c>
      <c r="BG1432" s="49">
        <v>0</v>
      </c>
      <c r="BH1432" s="48">
        <v>0</v>
      </c>
      <c r="BI1432" s="49">
        <v>0</v>
      </c>
      <c r="BJ1432" s="48">
        <v>23</v>
      </c>
      <c r="BK1432" s="49">
        <v>95.833333333333329</v>
      </c>
      <c r="BL1432" s="48">
        <v>24</v>
      </c>
    </row>
    <row r="1433" spans="1:64" x14ac:dyDescent="0.25">
      <c r="A1433" s="64" t="s">
        <v>754</v>
      </c>
      <c r="B1433" s="64" t="s">
        <v>994</v>
      </c>
      <c r="C1433" s="65" t="s">
        <v>15839</v>
      </c>
      <c r="D1433" s="66">
        <v>3</v>
      </c>
      <c r="E1433" s="67" t="s">
        <v>132</v>
      </c>
      <c r="F1433" s="68">
        <v>35</v>
      </c>
      <c r="G1433" s="65"/>
      <c r="H1433" s="69"/>
      <c r="I1433" s="70"/>
      <c r="J1433" s="70"/>
      <c r="K1433" s="34" t="s">
        <v>65</v>
      </c>
      <c r="L1433" s="77">
        <v>1433</v>
      </c>
      <c r="M1433" s="77"/>
      <c r="N1433" s="72"/>
      <c r="O1433" s="79" t="s">
        <v>999</v>
      </c>
      <c r="P1433" s="81">
        <v>43177.531273148146</v>
      </c>
      <c r="Q1433" s="79" t="s">
        <v>1755</v>
      </c>
      <c r="R1433" s="83" t="s">
        <v>2318</v>
      </c>
      <c r="S1433" s="79" t="s">
        <v>2519</v>
      </c>
      <c r="T1433" s="79" t="s">
        <v>3025</v>
      </c>
      <c r="U1433" s="83" t="s">
        <v>3382</v>
      </c>
      <c r="V1433" s="83" t="s">
        <v>3382</v>
      </c>
      <c r="W1433" s="81">
        <v>43177.531273148146</v>
      </c>
      <c r="X1433" s="83" t="s">
        <v>4795</v>
      </c>
      <c r="Y1433" s="79"/>
      <c r="Z1433" s="79"/>
      <c r="AA1433" s="85" t="s">
        <v>6003</v>
      </c>
      <c r="AB1433" s="79"/>
      <c r="AC1433" s="79" t="b">
        <v>0</v>
      </c>
      <c r="AD1433" s="79">
        <v>3</v>
      </c>
      <c r="AE1433" s="85" t="s">
        <v>6296</v>
      </c>
      <c r="AF1433" s="79" t="b">
        <v>0</v>
      </c>
      <c r="AG1433" s="79" t="s">
        <v>6304</v>
      </c>
      <c r="AH1433" s="79"/>
      <c r="AI1433" s="85" t="s">
        <v>6296</v>
      </c>
      <c r="AJ1433" s="79" t="b">
        <v>0</v>
      </c>
      <c r="AK1433" s="79">
        <v>2</v>
      </c>
      <c r="AL1433" s="85" t="s">
        <v>6296</v>
      </c>
      <c r="AM1433" s="79" t="s">
        <v>6330</v>
      </c>
      <c r="AN1433" s="79" t="b">
        <v>0</v>
      </c>
      <c r="AO1433" s="85" t="s">
        <v>6003</v>
      </c>
      <c r="AP1433" s="79" t="s">
        <v>6415</v>
      </c>
      <c r="AQ1433" s="79">
        <v>0</v>
      </c>
      <c r="AR1433" s="79">
        <v>0</v>
      </c>
      <c r="AS1433" s="79"/>
      <c r="AT1433" s="79"/>
      <c r="AU1433" s="79"/>
      <c r="AV1433" s="79"/>
      <c r="AW1433" s="79"/>
      <c r="AX1433" s="79"/>
      <c r="AY1433" s="79"/>
      <c r="AZ1433" s="79"/>
      <c r="BA1433">
        <v>1</v>
      </c>
      <c r="BB1433" s="78" t="str">
        <f>REPLACE(INDEX(GroupVertices[Group], MATCH(Edges[[#This Row],[Vertex 1]],GroupVertices[Vertex],0)),1,1,"")</f>
        <v>2</v>
      </c>
      <c r="BC1433" s="78" t="str">
        <f>REPLACE(INDEX(GroupVertices[Group], MATCH(Edges[[#This Row],[Vertex 2]],GroupVertices[Vertex],0)),1,1,"")</f>
        <v>2</v>
      </c>
      <c r="BD1433" s="48">
        <v>0</v>
      </c>
      <c r="BE1433" s="49">
        <v>0</v>
      </c>
      <c r="BF1433" s="48">
        <v>0</v>
      </c>
      <c r="BG1433" s="49">
        <v>0</v>
      </c>
      <c r="BH1433" s="48">
        <v>0</v>
      </c>
      <c r="BI1433" s="49">
        <v>0</v>
      </c>
      <c r="BJ1433" s="48">
        <v>23</v>
      </c>
      <c r="BK1433" s="49">
        <v>100</v>
      </c>
      <c r="BL1433" s="48">
        <v>23</v>
      </c>
    </row>
    <row r="1434" spans="1:64" x14ac:dyDescent="0.25">
      <c r="A1434" s="64" t="s">
        <v>755</v>
      </c>
      <c r="B1434" s="64" t="s">
        <v>755</v>
      </c>
      <c r="C1434" s="65" t="s">
        <v>15844</v>
      </c>
      <c r="D1434" s="66">
        <v>4.5</v>
      </c>
      <c r="E1434" s="67" t="s">
        <v>136</v>
      </c>
      <c r="F1434" s="68">
        <v>30.071428571428569</v>
      </c>
      <c r="G1434" s="65"/>
      <c r="H1434" s="69"/>
      <c r="I1434" s="70"/>
      <c r="J1434" s="70"/>
      <c r="K1434" s="34" t="s">
        <v>65</v>
      </c>
      <c r="L1434" s="77">
        <v>1434</v>
      </c>
      <c r="M1434" s="77"/>
      <c r="N1434" s="72"/>
      <c r="O1434" s="79" t="s">
        <v>176</v>
      </c>
      <c r="P1434" s="81">
        <v>43175.621666666666</v>
      </c>
      <c r="Q1434" s="79" t="s">
        <v>1756</v>
      </c>
      <c r="R1434" s="83" t="s">
        <v>2149</v>
      </c>
      <c r="S1434" s="79" t="s">
        <v>2519</v>
      </c>
      <c r="T1434" s="79" t="s">
        <v>3026</v>
      </c>
      <c r="U1434" s="83" t="s">
        <v>3383</v>
      </c>
      <c r="V1434" s="83" t="s">
        <v>3383</v>
      </c>
      <c r="W1434" s="81">
        <v>43175.621666666666</v>
      </c>
      <c r="X1434" s="83" t="s">
        <v>4796</v>
      </c>
      <c r="Y1434" s="79"/>
      <c r="Z1434" s="79"/>
      <c r="AA1434" s="85" t="s">
        <v>6004</v>
      </c>
      <c r="AB1434" s="79"/>
      <c r="AC1434" s="79" t="b">
        <v>0</v>
      </c>
      <c r="AD1434" s="79">
        <v>0</v>
      </c>
      <c r="AE1434" s="85" t="s">
        <v>6296</v>
      </c>
      <c r="AF1434" s="79" t="b">
        <v>0</v>
      </c>
      <c r="AG1434" s="79" t="s">
        <v>6304</v>
      </c>
      <c r="AH1434" s="79"/>
      <c r="AI1434" s="85" t="s">
        <v>6296</v>
      </c>
      <c r="AJ1434" s="79" t="b">
        <v>0</v>
      </c>
      <c r="AK1434" s="79">
        <v>0</v>
      </c>
      <c r="AL1434" s="85" t="s">
        <v>6296</v>
      </c>
      <c r="AM1434" s="79" t="s">
        <v>6363</v>
      </c>
      <c r="AN1434" s="79" t="b">
        <v>0</v>
      </c>
      <c r="AO1434" s="85" t="s">
        <v>6004</v>
      </c>
      <c r="AP1434" s="79" t="s">
        <v>176</v>
      </c>
      <c r="AQ1434" s="79">
        <v>0</v>
      </c>
      <c r="AR1434" s="79">
        <v>0</v>
      </c>
      <c r="AS1434" s="79"/>
      <c r="AT1434" s="79"/>
      <c r="AU1434" s="79"/>
      <c r="AV1434" s="79"/>
      <c r="AW1434" s="79"/>
      <c r="AX1434" s="79"/>
      <c r="AY1434" s="79"/>
      <c r="AZ1434" s="79"/>
      <c r="BA1434">
        <v>4</v>
      </c>
      <c r="BB1434" s="78" t="str">
        <f>REPLACE(INDEX(GroupVertices[Group], MATCH(Edges[[#This Row],[Vertex 1]],GroupVertices[Vertex],0)),1,1,"")</f>
        <v>70</v>
      </c>
      <c r="BC1434" s="78" t="str">
        <f>REPLACE(INDEX(GroupVertices[Group], MATCH(Edges[[#This Row],[Vertex 2]],GroupVertices[Vertex],0)),1,1,"")</f>
        <v>70</v>
      </c>
      <c r="BD1434" s="48">
        <v>0</v>
      </c>
      <c r="BE1434" s="49">
        <v>0</v>
      </c>
      <c r="BF1434" s="48">
        <v>0</v>
      </c>
      <c r="BG1434" s="49">
        <v>0</v>
      </c>
      <c r="BH1434" s="48">
        <v>0</v>
      </c>
      <c r="BI1434" s="49">
        <v>0</v>
      </c>
      <c r="BJ1434" s="48">
        <v>20</v>
      </c>
      <c r="BK1434" s="49">
        <v>100</v>
      </c>
      <c r="BL1434" s="48">
        <v>20</v>
      </c>
    </row>
    <row r="1435" spans="1:64" x14ac:dyDescent="0.25">
      <c r="A1435" s="64" t="s">
        <v>755</v>
      </c>
      <c r="B1435" s="64" t="s">
        <v>755</v>
      </c>
      <c r="C1435" s="65" t="s">
        <v>15844</v>
      </c>
      <c r="D1435" s="66">
        <v>4.5</v>
      </c>
      <c r="E1435" s="67" t="s">
        <v>136</v>
      </c>
      <c r="F1435" s="68">
        <v>30.071428571428569</v>
      </c>
      <c r="G1435" s="65"/>
      <c r="H1435" s="69"/>
      <c r="I1435" s="70"/>
      <c r="J1435" s="70"/>
      <c r="K1435" s="34" t="s">
        <v>65</v>
      </c>
      <c r="L1435" s="77">
        <v>1435</v>
      </c>
      <c r="M1435" s="77"/>
      <c r="N1435" s="72"/>
      <c r="O1435" s="79" t="s">
        <v>176</v>
      </c>
      <c r="P1435" s="81">
        <v>43175.646331018521</v>
      </c>
      <c r="Q1435" s="79" t="s">
        <v>1757</v>
      </c>
      <c r="R1435" s="83" t="s">
        <v>2125</v>
      </c>
      <c r="S1435" s="79" t="s">
        <v>2519</v>
      </c>
      <c r="T1435" s="79" t="s">
        <v>3027</v>
      </c>
      <c r="U1435" s="83" t="s">
        <v>3384</v>
      </c>
      <c r="V1435" s="83" t="s">
        <v>3384</v>
      </c>
      <c r="W1435" s="81">
        <v>43175.646331018521</v>
      </c>
      <c r="X1435" s="83" t="s">
        <v>4797</v>
      </c>
      <c r="Y1435" s="79"/>
      <c r="Z1435" s="79"/>
      <c r="AA1435" s="85" t="s">
        <v>6005</v>
      </c>
      <c r="AB1435" s="79"/>
      <c r="AC1435" s="79" t="b">
        <v>0</v>
      </c>
      <c r="AD1435" s="79">
        <v>0</v>
      </c>
      <c r="AE1435" s="85" t="s">
        <v>6296</v>
      </c>
      <c r="AF1435" s="79" t="b">
        <v>0</v>
      </c>
      <c r="AG1435" s="79" t="s">
        <v>6304</v>
      </c>
      <c r="AH1435" s="79"/>
      <c r="AI1435" s="85" t="s">
        <v>6296</v>
      </c>
      <c r="AJ1435" s="79" t="b">
        <v>0</v>
      </c>
      <c r="AK1435" s="79">
        <v>0</v>
      </c>
      <c r="AL1435" s="85" t="s">
        <v>6296</v>
      </c>
      <c r="AM1435" s="79" t="s">
        <v>6363</v>
      </c>
      <c r="AN1435" s="79" t="b">
        <v>0</v>
      </c>
      <c r="AO1435" s="85" t="s">
        <v>6005</v>
      </c>
      <c r="AP1435" s="79" t="s">
        <v>176</v>
      </c>
      <c r="AQ1435" s="79">
        <v>0</v>
      </c>
      <c r="AR1435" s="79">
        <v>0</v>
      </c>
      <c r="AS1435" s="79"/>
      <c r="AT1435" s="79"/>
      <c r="AU1435" s="79"/>
      <c r="AV1435" s="79"/>
      <c r="AW1435" s="79"/>
      <c r="AX1435" s="79"/>
      <c r="AY1435" s="79"/>
      <c r="AZ1435" s="79"/>
      <c r="BA1435">
        <v>4</v>
      </c>
      <c r="BB1435" s="78" t="str">
        <f>REPLACE(INDEX(GroupVertices[Group], MATCH(Edges[[#This Row],[Vertex 1]],GroupVertices[Vertex],0)),1,1,"")</f>
        <v>70</v>
      </c>
      <c r="BC1435" s="78" t="str">
        <f>REPLACE(INDEX(GroupVertices[Group], MATCH(Edges[[#This Row],[Vertex 2]],GroupVertices[Vertex],0)),1,1,"")</f>
        <v>70</v>
      </c>
      <c r="BD1435" s="48">
        <v>0</v>
      </c>
      <c r="BE1435" s="49">
        <v>0</v>
      </c>
      <c r="BF1435" s="48">
        <v>1</v>
      </c>
      <c r="BG1435" s="49">
        <v>4.3478260869565215</v>
      </c>
      <c r="BH1435" s="48">
        <v>0</v>
      </c>
      <c r="BI1435" s="49">
        <v>0</v>
      </c>
      <c r="BJ1435" s="48">
        <v>22</v>
      </c>
      <c r="BK1435" s="49">
        <v>95.652173913043484</v>
      </c>
      <c r="BL1435" s="48">
        <v>23</v>
      </c>
    </row>
    <row r="1436" spans="1:64" x14ac:dyDescent="0.25">
      <c r="A1436" s="64" t="s">
        <v>755</v>
      </c>
      <c r="B1436" s="64" t="s">
        <v>755</v>
      </c>
      <c r="C1436" s="65" t="s">
        <v>15844</v>
      </c>
      <c r="D1436" s="66">
        <v>4.5</v>
      </c>
      <c r="E1436" s="67" t="s">
        <v>136</v>
      </c>
      <c r="F1436" s="68">
        <v>30.071428571428569</v>
      </c>
      <c r="G1436" s="65"/>
      <c r="H1436" s="69"/>
      <c r="I1436" s="70"/>
      <c r="J1436" s="70"/>
      <c r="K1436" s="34" t="s">
        <v>65</v>
      </c>
      <c r="L1436" s="77">
        <v>1436</v>
      </c>
      <c r="M1436" s="77"/>
      <c r="N1436" s="72"/>
      <c r="O1436" s="79" t="s">
        <v>176</v>
      </c>
      <c r="P1436" s="81">
        <v>43178.621053240742</v>
      </c>
      <c r="Q1436" s="79" t="s">
        <v>1758</v>
      </c>
      <c r="R1436" s="83" t="s">
        <v>2357</v>
      </c>
      <c r="S1436" s="79" t="s">
        <v>2519</v>
      </c>
      <c r="T1436" s="79" t="s">
        <v>3028</v>
      </c>
      <c r="U1436" s="83" t="s">
        <v>3385</v>
      </c>
      <c r="V1436" s="83" t="s">
        <v>3385</v>
      </c>
      <c r="W1436" s="81">
        <v>43178.621053240742</v>
      </c>
      <c r="X1436" s="83" t="s">
        <v>4798</v>
      </c>
      <c r="Y1436" s="79"/>
      <c r="Z1436" s="79"/>
      <c r="AA1436" s="85" t="s">
        <v>6006</v>
      </c>
      <c r="AB1436" s="79"/>
      <c r="AC1436" s="79" t="b">
        <v>0</v>
      </c>
      <c r="AD1436" s="79">
        <v>1</v>
      </c>
      <c r="AE1436" s="85" t="s">
        <v>6296</v>
      </c>
      <c r="AF1436" s="79" t="b">
        <v>0</v>
      </c>
      <c r="AG1436" s="79" t="s">
        <v>6304</v>
      </c>
      <c r="AH1436" s="79"/>
      <c r="AI1436" s="85" t="s">
        <v>6296</v>
      </c>
      <c r="AJ1436" s="79" t="b">
        <v>0</v>
      </c>
      <c r="AK1436" s="79">
        <v>1</v>
      </c>
      <c r="AL1436" s="85" t="s">
        <v>6296</v>
      </c>
      <c r="AM1436" s="79" t="s">
        <v>6363</v>
      </c>
      <c r="AN1436" s="79" t="b">
        <v>0</v>
      </c>
      <c r="AO1436" s="85" t="s">
        <v>6006</v>
      </c>
      <c r="AP1436" s="79" t="s">
        <v>176</v>
      </c>
      <c r="AQ1436" s="79">
        <v>0</v>
      </c>
      <c r="AR1436" s="79">
        <v>0</v>
      </c>
      <c r="AS1436" s="79"/>
      <c r="AT1436" s="79"/>
      <c r="AU1436" s="79"/>
      <c r="AV1436" s="79"/>
      <c r="AW1436" s="79"/>
      <c r="AX1436" s="79"/>
      <c r="AY1436" s="79"/>
      <c r="AZ1436" s="79"/>
      <c r="BA1436">
        <v>4</v>
      </c>
      <c r="BB1436" s="78" t="str">
        <f>REPLACE(INDEX(GroupVertices[Group], MATCH(Edges[[#This Row],[Vertex 1]],GroupVertices[Vertex],0)),1,1,"")</f>
        <v>70</v>
      </c>
      <c r="BC1436" s="78" t="str">
        <f>REPLACE(INDEX(GroupVertices[Group], MATCH(Edges[[#This Row],[Vertex 2]],GroupVertices[Vertex],0)),1,1,"")</f>
        <v>70</v>
      </c>
      <c r="BD1436" s="48">
        <v>2</v>
      </c>
      <c r="BE1436" s="49">
        <v>8.695652173913043</v>
      </c>
      <c r="BF1436" s="48">
        <v>0</v>
      </c>
      <c r="BG1436" s="49">
        <v>0</v>
      </c>
      <c r="BH1436" s="48">
        <v>0</v>
      </c>
      <c r="BI1436" s="49">
        <v>0</v>
      </c>
      <c r="BJ1436" s="48">
        <v>21</v>
      </c>
      <c r="BK1436" s="49">
        <v>91.304347826086953</v>
      </c>
      <c r="BL1436" s="48">
        <v>23</v>
      </c>
    </row>
    <row r="1437" spans="1:64" x14ac:dyDescent="0.25">
      <c r="A1437" s="64" t="s">
        <v>755</v>
      </c>
      <c r="B1437" s="64" t="s">
        <v>755</v>
      </c>
      <c r="C1437" s="65" t="s">
        <v>15844</v>
      </c>
      <c r="D1437" s="66">
        <v>4.5</v>
      </c>
      <c r="E1437" s="67" t="s">
        <v>136</v>
      </c>
      <c r="F1437" s="68">
        <v>30.071428571428569</v>
      </c>
      <c r="G1437" s="65"/>
      <c r="H1437" s="69"/>
      <c r="I1437" s="70"/>
      <c r="J1437" s="70"/>
      <c r="K1437" s="34" t="s">
        <v>65</v>
      </c>
      <c r="L1437" s="77">
        <v>1437</v>
      </c>
      <c r="M1437" s="77"/>
      <c r="N1437" s="72"/>
      <c r="O1437" s="79" t="s">
        <v>176</v>
      </c>
      <c r="P1437" s="81">
        <v>43178.64539351852</v>
      </c>
      <c r="Q1437" s="79" t="s">
        <v>1759</v>
      </c>
      <c r="R1437" s="83" t="s">
        <v>2415</v>
      </c>
      <c r="S1437" s="79" t="s">
        <v>2519</v>
      </c>
      <c r="T1437" s="79" t="s">
        <v>3029</v>
      </c>
      <c r="U1437" s="83" t="s">
        <v>3386</v>
      </c>
      <c r="V1437" s="83" t="s">
        <v>3386</v>
      </c>
      <c r="W1437" s="81">
        <v>43178.64539351852</v>
      </c>
      <c r="X1437" s="83" t="s">
        <v>4799</v>
      </c>
      <c r="Y1437" s="79"/>
      <c r="Z1437" s="79"/>
      <c r="AA1437" s="85" t="s">
        <v>6007</v>
      </c>
      <c r="AB1437" s="79"/>
      <c r="AC1437" s="79" t="b">
        <v>0</v>
      </c>
      <c r="AD1437" s="79">
        <v>0</v>
      </c>
      <c r="AE1437" s="85" t="s">
        <v>6296</v>
      </c>
      <c r="AF1437" s="79" t="b">
        <v>0</v>
      </c>
      <c r="AG1437" s="79" t="s">
        <v>6304</v>
      </c>
      <c r="AH1437" s="79"/>
      <c r="AI1437" s="85" t="s">
        <v>6296</v>
      </c>
      <c r="AJ1437" s="79" t="b">
        <v>0</v>
      </c>
      <c r="AK1437" s="79">
        <v>0</v>
      </c>
      <c r="AL1437" s="85" t="s">
        <v>6296</v>
      </c>
      <c r="AM1437" s="79" t="s">
        <v>6363</v>
      </c>
      <c r="AN1437" s="79" t="b">
        <v>0</v>
      </c>
      <c r="AO1437" s="85" t="s">
        <v>6007</v>
      </c>
      <c r="AP1437" s="79" t="s">
        <v>176</v>
      </c>
      <c r="AQ1437" s="79">
        <v>0</v>
      </c>
      <c r="AR1437" s="79">
        <v>0</v>
      </c>
      <c r="AS1437" s="79"/>
      <c r="AT1437" s="79"/>
      <c r="AU1437" s="79"/>
      <c r="AV1437" s="79"/>
      <c r="AW1437" s="79"/>
      <c r="AX1437" s="79"/>
      <c r="AY1437" s="79"/>
      <c r="AZ1437" s="79"/>
      <c r="BA1437">
        <v>4</v>
      </c>
      <c r="BB1437" s="78" t="str">
        <f>REPLACE(INDEX(GroupVertices[Group], MATCH(Edges[[#This Row],[Vertex 1]],GroupVertices[Vertex],0)),1,1,"")</f>
        <v>70</v>
      </c>
      <c r="BC1437" s="78" t="str">
        <f>REPLACE(INDEX(GroupVertices[Group], MATCH(Edges[[#This Row],[Vertex 2]],GroupVertices[Vertex],0)),1,1,"")</f>
        <v>70</v>
      </c>
      <c r="BD1437" s="48">
        <v>1</v>
      </c>
      <c r="BE1437" s="49">
        <v>4.5454545454545459</v>
      </c>
      <c r="BF1437" s="48">
        <v>0</v>
      </c>
      <c r="BG1437" s="49">
        <v>0</v>
      </c>
      <c r="BH1437" s="48">
        <v>0</v>
      </c>
      <c r="BI1437" s="49">
        <v>0</v>
      </c>
      <c r="BJ1437" s="48">
        <v>21</v>
      </c>
      <c r="BK1437" s="49">
        <v>95.454545454545453</v>
      </c>
      <c r="BL1437" s="48">
        <v>22</v>
      </c>
    </row>
    <row r="1438" spans="1:64" x14ac:dyDescent="0.25">
      <c r="A1438" s="64" t="s">
        <v>756</v>
      </c>
      <c r="B1438" s="64" t="s">
        <v>756</v>
      </c>
      <c r="C1438" s="65" t="s">
        <v>15845</v>
      </c>
      <c r="D1438" s="66">
        <v>4</v>
      </c>
      <c r="E1438" s="67" t="s">
        <v>136</v>
      </c>
      <c r="F1438" s="68">
        <v>31.714285714285715</v>
      </c>
      <c r="G1438" s="65"/>
      <c r="H1438" s="69"/>
      <c r="I1438" s="70"/>
      <c r="J1438" s="70"/>
      <c r="K1438" s="34" t="s">
        <v>65</v>
      </c>
      <c r="L1438" s="77">
        <v>1438</v>
      </c>
      <c r="M1438" s="77"/>
      <c r="N1438" s="72"/>
      <c r="O1438" s="79" t="s">
        <v>176</v>
      </c>
      <c r="P1438" s="81">
        <v>43166.656284722223</v>
      </c>
      <c r="Q1438" s="79" t="s">
        <v>1760</v>
      </c>
      <c r="R1438" s="83" t="s">
        <v>2416</v>
      </c>
      <c r="S1438" s="79" t="s">
        <v>2535</v>
      </c>
      <c r="T1438" s="79" t="s">
        <v>2719</v>
      </c>
      <c r="U1438" s="83" t="s">
        <v>3387</v>
      </c>
      <c r="V1438" s="83" t="s">
        <v>3387</v>
      </c>
      <c r="W1438" s="81">
        <v>43166.656284722223</v>
      </c>
      <c r="X1438" s="83" t="s">
        <v>4800</v>
      </c>
      <c r="Y1438" s="79"/>
      <c r="Z1438" s="79"/>
      <c r="AA1438" s="85" t="s">
        <v>6008</v>
      </c>
      <c r="AB1438" s="79"/>
      <c r="AC1438" s="79" t="b">
        <v>0</v>
      </c>
      <c r="AD1438" s="79">
        <v>0</v>
      </c>
      <c r="AE1438" s="85" t="s">
        <v>6296</v>
      </c>
      <c r="AF1438" s="79" t="b">
        <v>0</v>
      </c>
      <c r="AG1438" s="79" t="s">
        <v>6304</v>
      </c>
      <c r="AH1438" s="79"/>
      <c r="AI1438" s="85" t="s">
        <v>6296</v>
      </c>
      <c r="AJ1438" s="79" t="b">
        <v>0</v>
      </c>
      <c r="AK1438" s="79">
        <v>0</v>
      </c>
      <c r="AL1438" s="85" t="s">
        <v>6296</v>
      </c>
      <c r="AM1438" s="79" t="s">
        <v>6357</v>
      </c>
      <c r="AN1438" s="79" t="b">
        <v>0</v>
      </c>
      <c r="AO1438" s="85" t="s">
        <v>6008</v>
      </c>
      <c r="AP1438" s="79" t="s">
        <v>176</v>
      </c>
      <c r="AQ1438" s="79">
        <v>0</v>
      </c>
      <c r="AR1438" s="79">
        <v>0</v>
      </c>
      <c r="AS1438" s="79"/>
      <c r="AT1438" s="79"/>
      <c r="AU1438" s="79"/>
      <c r="AV1438" s="79"/>
      <c r="AW1438" s="79"/>
      <c r="AX1438" s="79"/>
      <c r="AY1438" s="79"/>
      <c r="AZ1438" s="79"/>
      <c r="BA1438">
        <v>3</v>
      </c>
      <c r="BB1438" s="78" t="str">
        <f>REPLACE(INDEX(GroupVertices[Group], MATCH(Edges[[#This Row],[Vertex 1]],GroupVertices[Vertex],0)),1,1,"")</f>
        <v>1</v>
      </c>
      <c r="BC1438" s="78" t="str">
        <f>REPLACE(INDEX(GroupVertices[Group], MATCH(Edges[[#This Row],[Vertex 2]],GroupVertices[Vertex],0)),1,1,"")</f>
        <v>1</v>
      </c>
      <c r="BD1438" s="48">
        <v>0</v>
      </c>
      <c r="BE1438" s="49">
        <v>0</v>
      </c>
      <c r="BF1438" s="48">
        <v>0</v>
      </c>
      <c r="BG1438" s="49">
        <v>0</v>
      </c>
      <c r="BH1438" s="48">
        <v>0</v>
      </c>
      <c r="BI1438" s="49">
        <v>0</v>
      </c>
      <c r="BJ1438" s="48">
        <v>11</v>
      </c>
      <c r="BK1438" s="49">
        <v>100</v>
      </c>
      <c r="BL1438" s="48">
        <v>11</v>
      </c>
    </row>
    <row r="1439" spans="1:64" x14ac:dyDescent="0.25">
      <c r="A1439" s="64" t="s">
        <v>756</v>
      </c>
      <c r="B1439" s="64" t="s">
        <v>756</v>
      </c>
      <c r="C1439" s="65" t="s">
        <v>15845</v>
      </c>
      <c r="D1439" s="66">
        <v>4</v>
      </c>
      <c r="E1439" s="67" t="s">
        <v>136</v>
      </c>
      <c r="F1439" s="68">
        <v>31.714285714285715</v>
      </c>
      <c r="G1439" s="65"/>
      <c r="H1439" s="69"/>
      <c r="I1439" s="70"/>
      <c r="J1439" s="70"/>
      <c r="K1439" s="34" t="s">
        <v>65</v>
      </c>
      <c r="L1439" s="77">
        <v>1439</v>
      </c>
      <c r="M1439" s="77"/>
      <c r="N1439" s="72"/>
      <c r="O1439" s="79" t="s">
        <v>176</v>
      </c>
      <c r="P1439" s="81">
        <v>43175.645902777775</v>
      </c>
      <c r="Q1439" s="79" t="s">
        <v>1761</v>
      </c>
      <c r="R1439" s="83" t="s">
        <v>2417</v>
      </c>
      <c r="S1439" s="79" t="s">
        <v>2638</v>
      </c>
      <c r="T1439" s="79" t="s">
        <v>731</v>
      </c>
      <c r="U1439" s="83" t="s">
        <v>3388</v>
      </c>
      <c r="V1439" s="83" t="s">
        <v>3388</v>
      </c>
      <c r="W1439" s="81">
        <v>43175.645902777775</v>
      </c>
      <c r="X1439" s="83" t="s">
        <v>4801</v>
      </c>
      <c r="Y1439" s="79"/>
      <c r="Z1439" s="79"/>
      <c r="AA1439" s="85" t="s">
        <v>6009</v>
      </c>
      <c r="AB1439" s="79"/>
      <c r="AC1439" s="79" t="b">
        <v>0</v>
      </c>
      <c r="AD1439" s="79">
        <v>0</v>
      </c>
      <c r="AE1439" s="85" t="s">
        <v>6296</v>
      </c>
      <c r="AF1439" s="79" t="b">
        <v>0</v>
      </c>
      <c r="AG1439" s="79" t="s">
        <v>6304</v>
      </c>
      <c r="AH1439" s="79"/>
      <c r="AI1439" s="85" t="s">
        <v>6296</v>
      </c>
      <c r="AJ1439" s="79" t="b">
        <v>0</v>
      </c>
      <c r="AK1439" s="79">
        <v>0</v>
      </c>
      <c r="AL1439" s="85" t="s">
        <v>6296</v>
      </c>
      <c r="AM1439" s="79" t="s">
        <v>6357</v>
      </c>
      <c r="AN1439" s="79" t="b">
        <v>0</v>
      </c>
      <c r="AO1439" s="85" t="s">
        <v>6009</v>
      </c>
      <c r="AP1439" s="79" t="s">
        <v>176</v>
      </c>
      <c r="AQ1439" s="79">
        <v>0</v>
      </c>
      <c r="AR1439" s="79">
        <v>0</v>
      </c>
      <c r="AS1439" s="79"/>
      <c r="AT1439" s="79"/>
      <c r="AU1439" s="79"/>
      <c r="AV1439" s="79"/>
      <c r="AW1439" s="79"/>
      <c r="AX1439" s="79"/>
      <c r="AY1439" s="79"/>
      <c r="AZ1439" s="79"/>
      <c r="BA1439">
        <v>3</v>
      </c>
      <c r="BB1439" s="78" t="str">
        <f>REPLACE(INDEX(GroupVertices[Group], MATCH(Edges[[#This Row],[Vertex 1]],GroupVertices[Vertex],0)),1,1,"")</f>
        <v>1</v>
      </c>
      <c r="BC1439" s="78" t="str">
        <f>REPLACE(INDEX(GroupVertices[Group], MATCH(Edges[[#This Row],[Vertex 2]],GroupVertices[Vertex],0)),1,1,"")</f>
        <v>1</v>
      </c>
      <c r="BD1439" s="48">
        <v>0</v>
      </c>
      <c r="BE1439" s="49">
        <v>0</v>
      </c>
      <c r="BF1439" s="48">
        <v>0</v>
      </c>
      <c r="BG1439" s="49">
        <v>0</v>
      </c>
      <c r="BH1439" s="48">
        <v>0</v>
      </c>
      <c r="BI1439" s="49">
        <v>0</v>
      </c>
      <c r="BJ1439" s="48">
        <v>19</v>
      </c>
      <c r="BK1439" s="49">
        <v>100</v>
      </c>
      <c r="BL1439" s="48">
        <v>19</v>
      </c>
    </row>
    <row r="1440" spans="1:64" x14ac:dyDescent="0.25">
      <c r="A1440" s="64" t="s">
        <v>756</v>
      </c>
      <c r="B1440" s="64" t="s">
        <v>756</v>
      </c>
      <c r="C1440" s="65" t="s">
        <v>15845</v>
      </c>
      <c r="D1440" s="66">
        <v>4</v>
      </c>
      <c r="E1440" s="67" t="s">
        <v>136</v>
      </c>
      <c r="F1440" s="68">
        <v>31.714285714285715</v>
      </c>
      <c r="G1440" s="65"/>
      <c r="H1440" s="69"/>
      <c r="I1440" s="70"/>
      <c r="J1440" s="70"/>
      <c r="K1440" s="34" t="s">
        <v>65</v>
      </c>
      <c r="L1440" s="77">
        <v>1440</v>
      </c>
      <c r="M1440" s="77"/>
      <c r="N1440" s="72"/>
      <c r="O1440" s="79" t="s">
        <v>176</v>
      </c>
      <c r="P1440" s="81">
        <v>43178.645925925928</v>
      </c>
      <c r="Q1440" s="79" t="s">
        <v>1762</v>
      </c>
      <c r="R1440" s="83" t="s">
        <v>2418</v>
      </c>
      <c r="S1440" s="79" t="s">
        <v>2638</v>
      </c>
      <c r="T1440" s="79" t="s">
        <v>731</v>
      </c>
      <c r="U1440" s="83" t="s">
        <v>3389</v>
      </c>
      <c r="V1440" s="83" t="s">
        <v>3389</v>
      </c>
      <c r="W1440" s="81">
        <v>43178.645925925928</v>
      </c>
      <c r="X1440" s="83" t="s">
        <v>4802</v>
      </c>
      <c r="Y1440" s="79"/>
      <c r="Z1440" s="79"/>
      <c r="AA1440" s="85" t="s">
        <v>6010</v>
      </c>
      <c r="AB1440" s="79"/>
      <c r="AC1440" s="79" t="b">
        <v>0</v>
      </c>
      <c r="AD1440" s="79">
        <v>0</v>
      </c>
      <c r="AE1440" s="85" t="s">
        <v>6296</v>
      </c>
      <c r="AF1440" s="79" t="b">
        <v>0</v>
      </c>
      <c r="AG1440" s="79" t="s">
        <v>6304</v>
      </c>
      <c r="AH1440" s="79"/>
      <c r="AI1440" s="85" t="s">
        <v>6296</v>
      </c>
      <c r="AJ1440" s="79" t="b">
        <v>0</v>
      </c>
      <c r="AK1440" s="79">
        <v>0</v>
      </c>
      <c r="AL1440" s="85" t="s">
        <v>6296</v>
      </c>
      <c r="AM1440" s="79" t="s">
        <v>6357</v>
      </c>
      <c r="AN1440" s="79" t="b">
        <v>0</v>
      </c>
      <c r="AO1440" s="85" t="s">
        <v>6010</v>
      </c>
      <c r="AP1440" s="79" t="s">
        <v>176</v>
      </c>
      <c r="AQ1440" s="79">
        <v>0</v>
      </c>
      <c r="AR1440" s="79">
        <v>0</v>
      </c>
      <c r="AS1440" s="79"/>
      <c r="AT1440" s="79"/>
      <c r="AU1440" s="79"/>
      <c r="AV1440" s="79"/>
      <c r="AW1440" s="79"/>
      <c r="AX1440" s="79"/>
      <c r="AY1440" s="79"/>
      <c r="AZ1440" s="79"/>
      <c r="BA1440">
        <v>3</v>
      </c>
      <c r="BB1440" s="78" t="str">
        <f>REPLACE(INDEX(GroupVertices[Group], MATCH(Edges[[#This Row],[Vertex 1]],GroupVertices[Vertex],0)),1,1,"")</f>
        <v>1</v>
      </c>
      <c r="BC1440" s="78" t="str">
        <f>REPLACE(INDEX(GroupVertices[Group], MATCH(Edges[[#This Row],[Vertex 2]],GroupVertices[Vertex],0)),1,1,"")</f>
        <v>1</v>
      </c>
      <c r="BD1440" s="48">
        <v>0</v>
      </c>
      <c r="BE1440" s="49">
        <v>0</v>
      </c>
      <c r="BF1440" s="48">
        <v>0</v>
      </c>
      <c r="BG1440" s="49">
        <v>0</v>
      </c>
      <c r="BH1440" s="48">
        <v>0</v>
      </c>
      <c r="BI1440" s="49">
        <v>0</v>
      </c>
      <c r="BJ1440" s="48">
        <v>18</v>
      </c>
      <c r="BK1440" s="49">
        <v>100</v>
      </c>
      <c r="BL1440" s="48">
        <v>18</v>
      </c>
    </row>
    <row r="1441" spans="1:64" x14ac:dyDescent="0.25">
      <c r="A1441" s="64" t="s">
        <v>757</v>
      </c>
      <c r="B1441" s="64" t="s">
        <v>757</v>
      </c>
      <c r="C1441" s="65" t="s">
        <v>15839</v>
      </c>
      <c r="D1441" s="66">
        <v>3</v>
      </c>
      <c r="E1441" s="67" t="s">
        <v>132</v>
      </c>
      <c r="F1441" s="68">
        <v>35</v>
      </c>
      <c r="G1441" s="65"/>
      <c r="H1441" s="69"/>
      <c r="I1441" s="70"/>
      <c r="J1441" s="70"/>
      <c r="K1441" s="34" t="s">
        <v>65</v>
      </c>
      <c r="L1441" s="77">
        <v>1441</v>
      </c>
      <c r="M1441" s="77"/>
      <c r="N1441" s="72"/>
      <c r="O1441" s="79" t="s">
        <v>176</v>
      </c>
      <c r="P1441" s="81">
        <v>43175.303564814814</v>
      </c>
      <c r="Q1441" s="79" t="s">
        <v>1763</v>
      </c>
      <c r="R1441" s="83" t="s">
        <v>2243</v>
      </c>
      <c r="S1441" s="79" t="s">
        <v>2518</v>
      </c>
      <c r="T1441" s="79" t="s">
        <v>3030</v>
      </c>
      <c r="U1441" s="83" t="s">
        <v>3390</v>
      </c>
      <c r="V1441" s="83" t="s">
        <v>3390</v>
      </c>
      <c r="W1441" s="81">
        <v>43175.303564814814</v>
      </c>
      <c r="X1441" s="83" t="s">
        <v>4803</v>
      </c>
      <c r="Y1441" s="79"/>
      <c r="Z1441" s="79"/>
      <c r="AA1441" s="85" t="s">
        <v>6011</v>
      </c>
      <c r="AB1441" s="79"/>
      <c r="AC1441" s="79" t="b">
        <v>0</v>
      </c>
      <c r="AD1441" s="79">
        <v>504</v>
      </c>
      <c r="AE1441" s="85" t="s">
        <v>6296</v>
      </c>
      <c r="AF1441" s="79" t="b">
        <v>0</v>
      </c>
      <c r="AG1441" s="79" t="s">
        <v>6304</v>
      </c>
      <c r="AH1441" s="79"/>
      <c r="AI1441" s="85" t="s">
        <v>6296</v>
      </c>
      <c r="AJ1441" s="79" t="b">
        <v>0</v>
      </c>
      <c r="AK1441" s="79">
        <v>423</v>
      </c>
      <c r="AL1441" s="85" t="s">
        <v>6296</v>
      </c>
      <c r="AM1441" s="79" t="s">
        <v>6328</v>
      </c>
      <c r="AN1441" s="79" t="b">
        <v>0</v>
      </c>
      <c r="AO1441" s="85" t="s">
        <v>6011</v>
      </c>
      <c r="AP1441" s="79" t="s">
        <v>6415</v>
      </c>
      <c r="AQ1441" s="79">
        <v>0</v>
      </c>
      <c r="AR1441" s="79">
        <v>0</v>
      </c>
      <c r="AS1441" s="79"/>
      <c r="AT1441" s="79"/>
      <c r="AU1441" s="79"/>
      <c r="AV1441" s="79"/>
      <c r="AW1441" s="79"/>
      <c r="AX1441" s="79"/>
      <c r="AY1441" s="79"/>
      <c r="AZ1441" s="79"/>
      <c r="BA1441">
        <v>1</v>
      </c>
      <c r="BB1441" s="78" t="str">
        <f>REPLACE(INDEX(GroupVertices[Group], MATCH(Edges[[#This Row],[Vertex 1]],GroupVertices[Vertex],0)),1,1,"")</f>
        <v>7</v>
      </c>
      <c r="BC1441" s="78" t="str">
        <f>REPLACE(INDEX(GroupVertices[Group], MATCH(Edges[[#This Row],[Vertex 2]],GroupVertices[Vertex],0)),1,1,"")</f>
        <v>7</v>
      </c>
      <c r="BD1441" s="48">
        <v>0</v>
      </c>
      <c r="BE1441" s="49">
        <v>0</v>
      </c>
      <c r="BF1441" s="48">
        <v>0</v>
      </c>
      <c r="BG1441" s="49">
        <v>0</v>
      </c>
      <c r="BH1441" s="48">
        <v>0</v>
      </c>
      <c r="BI1441" s="49">
        <v>0</v>
      </c>
      <c r="BJ1441" s="48">
        <v>22</v>
      </c>
      <c r="BK1441" s="49">
        <v>100</v>
      </c>
      <c r="BL1441" s="48">
        <v>22</v>
      </c>
    </row>
    <row r="1442" spans="1:64" x14ac:dyDescent="0.25">
      <c r="A1442" s="64" t="s">
        <v>758</v>
      </c>
      <c r="B1442" s="64" t="s">
        <v>757</v>
      </c>
      <c r="C1442" s="65" t="s">
        <v>15839</v>
      </c>
      <c r="D1442" s="66">
        <v>3</v>
      </c>
      <c r="E1442" s="67" t="s">
        <v>132</v>
      </c>
      <c r="F1442" s="68">
        <v>35</v>
      </c>
      <c r="G1442" s="65"/>
      <c r="H1442" s="69"/>
      <c r="I1442" s="70"/>
      <c r="J1442" s="70"/>
      <c r="K1442" s="34" t="s">
        <v>65</v>
      </c>
      <c r="L1442" s="77">
        <v>1442</v>
      </c>
      <c r="M1442" s="77"/>
      <c r="N1442" s="72"/>
      <c r="O1442" s="79" t="s">
        <v>999</v>
      </c>
      <c r="P1442" s="81">
        <v>43178.646018518521</v>
      </c>
      <c r="Q1442" s="79" t="s">
        <v>1437</v>
      </c>
      <c r="R1442" s="83" t="s">
        <v>2243</v>
      </c>
      <c r="S1442" s="79" t="s">
        <v>2518</v>
      </c>
      <c r="T1442" s="79" t="s">
        <v>2882</v>
      </c>
      <c r="U1442" s="79"/>
      <c r="V1442" s="83" t="s">
        <v>3861</v>
      </c>
      <c r="W1442" s="81">
        <v>43178.646018518521</v>
      </c>
      <c r="X1442" s="83" t="s">
        <v>4804</v>
      </c>
      <c r="Y1442" s="79"/>
      <c r="Z1442" s="79"/>
      <c r="AA1442" s="85" t="s">
        <v>6012</v>
      </c>
      <c r="AB1442" s="79"/>
      <c r="AC1442" s="79" t="b">
        <v>0</v>
      </c>
      <c r="AD1442" s="79">
        <v>0</v>
      </c>
      <c r="AE1442" s="85" t="s">
        <v>6296</v>
      </c>
      <c r="AF1442" s="79" t="b">
        <v>0</v>
      </c>
      <c r="AG1442" s="79" t="s">
        <v>6304</v>
      </c>
      <c r="AH1442" s="79"/>
      <c r="AI1442" s="85" t="s">
        <v>6296</v>
      </c>
      <c r="AJ1442" s="79" t="b">
        <v>0</v>
      </c>
      <c r="AK1442" s="79">
        <v>423</v>
      </c>
      <c r="AL1442" s="85" t="s">
        <v>6011</v>
      </c>
      <c r="AM1442" s="79" t="s">
        <v>6412</v>
      </c>
      <c r="AN1442" s="79" t="b">
        <v>0</v>
      </c>
      <c r="AO1442" s="85" t="s">
        <v>6011</v>
      </c>
      <c r="AP1442" s="79" t="s">
        <v>176</v>
      </c>
      <c r="AQ1442" s="79">
        <v>0</v>
      </c>
      <c r="AR1442" s="79">
        <v>0</v>
      </c>
      <c r="AS1442" s="79"/>
      <c r="AT1442" s="79"/>
      <c r="AU1442" s="79"/>
      <c r="AV1442" s="79"/>
      <c r="AW1442" s="79"/>
      <c r="AX1442" s="79"/>
      <c r="AY1442" s="79"/>
      <c r="AZ1442" s="79"/>
      <c r="BA1442">
        <v>1</v>
      </c>
      <c r="BB1442" s="78" t="str">
        <f>REPLACE(INDEX(GroupVertices[Group], MATCH(Edges[[#This Row],[Vertex 1]],GroupVertices[Vertex],0)),1,1,"")</f>
        <v>7</v>
      </c>
      <c r="BC1442" s="78" t="str">
        <f>REPLACE(INDEX(GroupVertices[Group], MATCH(Edges[[#This Row],[Vertex 2]],GroupVertices[Vertex],0)),1,1,"")</f>
        <v>7</v>
      </c>
      <c r="BD1442" s="48">
        <v>0</v>
      </c>
      <c r="BE1442" s="49">
        <v>0</v>
      </c>
      <c r="BF1442" s="48">
        <v>0</v>
      </c>
      <c r="BG1442" s="49">
        <v>0</v>
      </c>
      <c r="BH1442" s="48">
        <v>0</v>
      </c>
      <c r="BI1442" s="49">
        <v>0</v>
      </c>
      <c r="BJ1442" s="48">
        <v>13</v>
      </c>
      <c r="BK1442" s="49">
        <v>100</v>
      </c>
      <c r="BL1442" s="48">
        <v>13</v>
      </c>
    </row>
    <row r="1443" spans="1:64" x14ac:dyDescent="0.25">
      <c r="A1443" s="64" t="s">
        <v>759</v>
      </c>
      <c r="B1443" s="64" t="s">
        <v>909</v>
      </c>
      <c r="C1443" s="65" t="s">
        <v>15839</v>
      </c>
      <c r="D1443" s="66">
        <v>3</v>
      </c>
      <c r="E1443" s="67" t="s">
        <v>132</v>
      </c>
      <c r="F1443" s="68">
        <v>35</v>
      </c>
      <c r="G1443" s="65"/>
      <c r="H1443" s="69"/>
      <c r="I1443" s="70"/>
      <c r="J1443" s="70"/>
      <c r="K1443" s="34" t="s">
        <v>65</v>
      </c>
      <c r="L1443" s="77">
        <v>1443</v>
      </c>
      <c r="M1443" s="77"/>
      <c r="N1443" s="72"/>
      <c r="O1443" s="79" t="s">
        <v>999</v>
      </c>
      <c r="P1443" s="81">
        <v>43178.646134259259</v>
      </c>
      <c r="Q1443" s="79" t="s">
        <v>1764</v>
      </c>
      <c r="R1443" s="83" t="s">
        <v>2218</v>
      </c>
      <c r="S1443" s="79" t="s">
        <v>2591</v>
      </c>
      <c r="T1443" s="79" t="s">
        <v>731</v>
      </c>
      <c r="U1443" s="79"/>
      <c r="V1443" s="83" t="s">
        <v>3862</v>
      </c>
      <c r="W1443" s="81">
        <v>43178.646134259259</v>
      </c>
      <c r="X1443" s="83" t="s">
        <v>4805</v>
      </c>
      <c r="Y1443" s="79"/>
      <c r="Z1443" s="79"/>
      <c r="AA1443" s="85" t="s">
        <v>6013</v>
      </c>
      <c r="AB1443" s="79"/>
      <c r="AC1443" s="79" t="b">
        <v>0</v>
      </c>
      <c r="AD1443" s="79">
        <v>0</v>
      </c>
      <c r="AE1443" s="85" t="s">
        <v>6296</v>
      </c>
      <c r="AF1443" s="79" t="b">
        <v>0</v>
      </c>
      <c r="AG1443" s="79" t="s">
        <v>6304</v>
      </c>
      <c r="AH1443" s="79"/>
      <c r="AI1443" s="85" t="s">
        <v>6296</v>
      </c>
      <c r="AJ1443" s="79" t="b">
        <v>0</v>
      </c>
      <c r="AK1443" s="79">
        <v>0</v>
      </c>
      <c r="AL1443" s="85" t="s">
        <v>6296</v>
      </c>
      <c r="AM1443" s="79" t="s">
        <v>6336</v>
      </c>
      <c r="AN1443" s="79" t="b">
        <v>0</v>
      </c>
      <c r="AO1443" s="85" t="s">
        <v>6013</v>
      </c>
      <c r="AP1443" s="79" t="s">
        <v>176</v>
      </c>
      <c r="AQ1443" s="79">
        <v>0</v>
      </c>
      <c r="AR1443" s="79">
        <v>0</v>
      </c>
      <c r="AS1443" s="79"/>
      <c r="AT1443" s="79"/>
      <c r="AU1443" s="79"/>
      <c r="AV1443" s="79"/>
      <c r="AW1443" s="79"/>
      <c r="AX1443" s="79"/>
      <c r="AY1443" s="79"/>
      <c r="AZ1443" s="79"/>
      <c r="BA1443">
        <v>1</v>
      </c>
      <c r="BB1443" s="78" t="str">
        <f>REPLACE(INDEX(GroupVertices[Group], MATCH(Edges[[#This Row],[Vertex 1]],GroupVertices[Vertex],0)),1,1,"")</f>
        <v>38</v>
      </c>
      <c r="BC1443" s="78" t="str">
        <f>REPLACE(INDEX(GroupVertices[Group], MATCH(Edges[[#This Row],[Vertex 2]],GroupVertices[Vertex],0)),1,1,"")</f>
        <v>38</v>
      </c>
      <c r="BD1443" s="48">
        <v>0</v>
      </c>
      <c r="BE1443" s="49">
        <v>0</v>
      </c>
      <c r="BF1443" s="48">
        <v>0</v>
      </c>
      <c r="BG1443" s="49">
        <v>0</v>
      </c>
      <c r="BH1443" s="48">
        <v>0</v>
      </c>
      <c r="BI1443" s="49">
        <v>0</v>
      </c>
      <c r="BJ1443" s="48">
        <v>8</v>
      </c>
      <c r="BK1443" s="49">
        <v>100</v>
      </c>
      <c r="BL1443" s="48">
        <v>8</v>
      </c>
    </row>
    <row r="1444" spans="1:64" x14ac:dyDescent="0.25">
      <c r="A1444" s="64" t="s">
        <v>760</v>
      </c>
      <c r="B1444" s="64" t="s">
        <v>866</v>
      </c>
      <c r="C1444" s="65" t="s">
        <v>15846</v>
      </c>
      <c r="D1444" s="66">
        <v>10</v>
      </c>
      <c r="E1444" s="67" t="s">
        <v>136</v>
      </c>
      <c r="F1444" s="68">
        <v>12</v>
      </c>
      <c r="G1444" s="65"/>
      <c r="H1444" s="69"/>
      <c r="I1444" s="70"/>
      <c r="J1444" s="70"/>
      <c r="K1444" s="34" t="s">
        <v>65</v>
      </c>
      <c r="L1444" s="77">
        <v>1444</v>
      </c>
      <c r="M1444" s="77"/>
      <c r="N1444" s="72"/>
      <c r="O1444" s="79" t="s">
        <v>999</v>
      </c>
      <c r="P1444" s="81">
        <v>43165.646273148152</v>
      </c>
      <c r="Q1444" s="79" t="s">
        <v>1765</v>
      </c>
      <c r="R1444" s="83" t="s">
        <v>2419</v>
      </c>
      <c r="S1444" s="79" t="s">
        <v>2560</v>
      </c>
      <c r="T1444" s="79" t="s">
        <v>3031</v>
      </c>
      <c r="U1444" s="79"/>
      <c r="V1444" s="83" t="s">
        <v>3863</v>
      </c>
      <c r="W1444" s="81">
        <v>43165.646273148152</v>
      </c>
      <c r="X1444" s="83" t="s">
        <v>4806</v>
      </c>
      <c r="Y1444" s="79"/>
      <c r="Z1444" s="79"/>
      <c r="AA1444" s="85" t="s">
        <v>6014</v>
      </c>
      <c r="AB1444" s="79"/>
      <c r="AC1444" s="79" t="b">
        <v>0</v>
      </c>
      <c r="AD1444" s="79">
        <v>0</v>
      </c>
      <c r="AE1444" s="85" t="s">
        <v>6296</v>
      </c>
      <c r="AF1444" s="79" t="b">
        <v>0</v>
      </c>
      <c r="AG1444" s="79" t="s">
        <v>6304</v>
      </c>
      <c r="AH1444" s="79"/>
      <c r="AI1444" s="85" t="s">
        <v>6296</v>
      </c>
      <c r="AJ1444" s="79" t="b">
        <v>0</v>
      </c>
      <c r="AK1444" s="79">
        <v>0</v>
      </c>
      <c r="AL1444" s="85" t="s">
        <v>6296</v>
      </c>
      <c r="AM1444" s="79" t="s">
        <v>6336</v>
      </c>
      <c r="AN1444" s="79" t="b">
        <v>0</v>
      </c>
      <c r="AO1444" s="85" t="s">
        <v>6014</v>
      </c>
      <c r="AP1444" s="79" t="s">
        <v>176</v>
      </c>
      <c r="AQ1444" s="79">
        <v>0</v>
      </c>
      <c r="AR1444" s="79">
        <v>0</v>
      </c>
      <c r="AS1444" s="79"/>
      <c r="AT1444" s="79"/>
      <c r="AU1444" s="79"/>
      <c r="AV1444" s="79"/>
      <c r="AW1444" s="79"/>
      <c r="AX1444" s="79"/>
      <c r="AY1444" s="79"/>
      <c r="AZ1444" s="79"/>
      <c r="BA1444">
        <v>46</v>
      </c>
      <c r="BB1444" s="78" t="str">
        <f>REPLACE(INDEX(GroupVertices[Group], MATCH(Edges[[#This Row],[Vertex 1]],GroupVertices[Vertex],0)),1,1,"")</f>
        <v>14</v>
      </c>
      <c r="BC1444" s="78" t="str">
        <f>REPLACE(INDEX(GroupVertices[Group], MATCH(Edges[[#This Row],[Vertex 2]],GroupVertices[Vertex],0)),1,1,"")</f>
        <v>14</v>
      </c>
      <c r="BD1444" s="48">
        <v>0</v>
      </c>
      <c r="BE1444" s="49">
        <v>0</v>
      </c>
      <c r="BF1444" s="48">
        <v>0</v>
      </c>
      <c r="BG1444" s="49">
        <v>0</v>
      </c>
      <c r="BH1444" s="48">
        <v>0</v>
      </c>
      <c r="BI1444" s="49">
        <v>0</v>
      </c>
      <c r="BJ1444" s="48">
        <v>28</v>
      </c>
      <c r="BK1444" s="49">
        <v>100</v>
      </c>
      <c r="BL1444" s="48">
        <v>28</v>
      </c>
    </row>
    <row r="1445" spans="1:64" x14ac:dyDescent="0.25">
      <c r="A1445" s="64" t="s">
        <v>760</v>
      </c>
      <c r="B1445" s="64" t="s">
        <v>866</v>
      </c>
      <c r="C1445" s="65" t="s">
        <v>15846</v>
      </c>
      <c r="D1445" s="66">
        <v>10</v>
      </c>
      <c r="E1445" s="67" t="s">
        <v>136</v>
      </c>
      <c r="F1445" s="68">
        <v>12</v>
      </c>
      <c r="G1445" s="65"/>
      <c r="H1445" s="69"/>
      <c r="I1445" s="70"/>
      <c r="J1445" s="70"/>
      <c r="K1445" s="34" t="s">
        <v>65</v>
      </c>
      <c r="L1445" s="77">
        <v>1445</v>
      </c>
      <c r="M1445" s="77"/>
      <c r="N1445" s="72"/>
      <c r="O1445" s="79" t="s">
        <v>999</v>
      </c>
      <c r="P1445" s="81">
        <v>43165.667291666665</v>
      </c>
      <c r="Q1445" s="79" t="s">
        <v>1766</v>
      </c>
      <c r="R1445" s="83" t="s">
        <v>2420</v>
      </c>
      <c r="S1445" s="79" t="s">
        <v>2560</v>
      </c>
      <c r="T1445" s="79" t="s">
        <v>3032</v>
      </c>
      <c r="U1445" s="79"/>
      <c r="V1445" s="83" t="s">
        <v>3863</v>
      </c>
      <c r="W1445" s="81">
        <v>43165.667291666665</v>
      </c>
      <c r="X1445" s="83" t="s">
        <v>4807</v>
      </c>
      <c r="Y1445" s="79"/>
      <c r="Z1445" s="79"/>
      <c r="AA1445" s="85" t="s">
        <v>6015</v>
      </c>
      <c r="AB1445" s="79"/>
      <c r="AC1445" s="79" t="b">
        <v>0</v>
      </c>
      <c r="AD1445" s="79">
        <v>0</v>
      </c>
      <c r="AE1445" s="85" t="s">
        <v>6296</v>
      </c>
      <c r="AF1445" s="79" t="b">
        <v>0</v>
      </c>
      <c r="AG1445" s="79" t="s">
        <v>6304</v>
      </c>
      <c r="AH1445" s="79"/>
      <c r="AI1445" s="85" t="s">
        <v>6296</v>
      </c>
      <c r="AJ1445" s="79" t="b">
        <v>0</v>
      </c>
      <c r="AK1445" s="79">
        <v>0</v>
      </c>
      <c r="AL1445" s="85" t="s">
        <v>6296</v>
      </c>
      <c r="AM1445" s="79" t="s">
        <v>6336</v>
      </c>
      <c r="AN1445" s="79" t="b">
        <v>0</v>
      </c>
      <c r="AO1445" s="85" t="s">
        <v>6015</v>
      </c>
      <c r="AP1445" s="79" t="s">
        <v>176</v>
      </c>
      <c r="AQ1445" s="79">
        <v>0</v>
      </c>
      <c r="AR1445" s="79">
        <v>0</v>
      </c>
      <c r="AS1445" s="79"/>
      <c r="AT1445" s="79"/>
      <c r="AU1445" s="79"/>
      <c r="AV1445" s="79"/>
      <c r="AW1445" s="79"/>
      <c r="AX1445" s="79"/>
      <c r="AY1445" s="79"/>
      <c r="AZ1445" s="79"/>
      <c r="BA1445">
        <v>46</v>
      </c>
      <c r="BB1445" s="78" t="str">
        <f>REPLACE(INDEX(GroupVertices[Group], MATCH(Edges[[#This Row],[Vertex 1]],GroupVertices[Vertex],0)),1,1,"")</f>
        <v>14</v>
      </c>
      <c r="BC1445" s="78" t="str">
        <f>REPLACE(INDEX(GroupVertices[Group], MATCH(Edges[[#This Row],[Vertex 2]],GroupVertices[Vertex],0)),1,1,"")</f>
        <v>14</v>
      </c>
      <c r="BD1445" s="48">
        <v>0</v>
      </c>
      <c r="BE1445" s="49">
        <v>0</v>
      </c>
      <c r="BF1445" s="48">
        <v>0</v>
      </c>
      <c r="BG1445" s="49">
        <v>0</v>
      </c>
      <c r="BH1445" s="48">
        <v>0</v>
      </c>
      <c r="BI1445" s="49">
        <v>0</v>
      </c>
      <c r="BJ1445" s="48">
        <v>28</v>
      </c>
      <c r="BK1445" s="49">
        <v>100</v>
      </c>
      <c r="BL1445" s="48">
        <v>28</v>
      </c>
    </row>
    <row r="1446" spans="1:64" x14ac:dyDescent="0.25">
      <c r="A1446" s="64" t="s">
        <v>760</v>
      </c>
      <c r="B1446" s="64" t="s">
        <v>866</v>
      </c>
      <c r="C1446" s="65" t="s">
        <v>15846</v>
      </c>
      <c r="D1446" s="66">
        <v>10</v>
      </c>
      <c r="E1446" s="67" t="s">
        <v>136</v>
      </c>
      <c r="F1446" s="68">
        <v>12</v>
      </c>
      <c r="G1446" s="65"/>
      <c r="H1446" s="69"/>
      <c r="I1446" s="70"/>
      <c r="J1446" s="70"/>
      <c r="K1446" s="34" t="s">
        <v>65</v>
      </c>
      <c r="L1446" s="77">
        <v>1446</v>
      </c>
      <c r="M1446" s="77"/>
      <c r="N1446" s="72"/>
      <c r="O1446" s="79" t="s">
        <v>999</v>
      </c>
      <c r="P1446" s="81">
        <v>43165.687986111108</v>
      </c>
      <c r="Q1446" s="79" t="s">
        <v>1767</v>
      </c>
      <c r="R1446" s="83" t="s">
        <v>2421</v>
      </c>
      <c r="S1446" s="79" t="s">
        <v>2560</v>
      </c>
      <c r="T1446" s="79" t="s">
        <v>3033</v>
      </c>
      <c r="U1446" s="79"/>
      <c r="V1446" s="83" t="s">
        <v>3863</v>
      </c>
      <c r="W1446" s="81">
        <v>43165.687986111108</v>
      </c>
      <c r="X1446" s="83" t="s">
        <v>4808</v>
      </c>
      <c r="Y1446" s="79"/>
      <c r="Z1446" s="79"/>
      <c r="AA1446" s="85" t="s">
        <v>6016</v>
      </c>
      <c r="AB1446" s="79"/>
      <c r="AC1446" s="79" t="b">
        <v>0</v>
      </c>
      <c r="AD1446" s="79">
        <v>0</v>
      </c>
      <c r="AE1446" s="85" t="s">
        <v>6296</v>
      </c>
      <c r="AF1446" s="79" t="b">
        <v>0</v>
      </c>
      <c r="AG1446" s="79" t="s">
        <v>6304</v>
      </c>
      <c r="AH1446" s="79"/>
      <c r="AI1446" s="85" t="s">
        <v>6296</v>
      </c>
      <c r="AJ1446" s="79" t="b">
        <v>0</v>
      </c>
      <c r="AK1446" s="79">
        <v>0</v>
      </c>
      <c r="AL1446" s="85" t="s">
        <v>6296</v>
      </c>
      <c r="AM1446" s="79" t="s">
        <v>6336</v>
      </c>
      <c r="AN1446" s="79" t="b">
        <v>0</v>
      </c>
      <c r="AO1446" s="85" t="s">
        <v>6016</v>
      </c>
      <c r="AP1446" s="79" t="s">
        <v>176</v>
      </c>
      <c r="AQ1446" s="79">
        <v>0</v>
      </c>
      <c r="AR1446" s="79">
        <v>0</v>
      </c>
      <c r="AS1446" s="79"/>
      <c r="AT1446" s="79"/>
      <c r="AU1446" s="79"/>
      <c r="AV1446" s="79"/>
      <c r="AW1446" s="79"/>
      <c r="AX1446" s="79"/>
      <c r="AY1446" s="79"/>
      <c r="AZ1446" s="79"/>
      <c r="BA1446">
        <v>46</v>
      </c>
      <c r="BB1446" s="78" t="str">
        <f>REPLACE(INDEX(GroupVertices[Group], MATCH(Edges[[#This Row],[Vertex 1]],GroupVertices[Vertex],0)),1,1,"")</f>
        <v>14</v>
      </c>
      <c r="BC1446" s="78" t="str">
        <f>REPLACE(INDEX(GroupVertices[Group], MATCH(Edges[[#This Row],[Vertex 2]],GroupVertices[Vertex],0)),1,1,"")</f>
        <v>14</v>
      </c>
      <c r="BD1446" s="48">
        <v>0</v>
      </c>
      <c r="BE1446" s="49">
        <v>0</v>
      </c>
      <c r="BF1446" s="48">
        <v>0</v>
      </c>
      <c r="BG1446" s="49">
        <v>0</v>
      </c>
      <c r="BH1446" s="48">
        <v>0</v>
      </c>
      <c r="BI1446" s="49">
        <v>0</v>
      </c>
      <c r="BJ1446" s="48">
        <v>28</v>
      </c>
      <c r="BK1446" s="49">
        <v>100</v>
      </c>
      <c r="BL1446" s="48">
        <v>28</v>
      </c>
    </row>
    <row r="1447" spans="1:64" x14ac:dyDescent="0.25">
      <c r="A1447" s="64" t="s">
        <v>760</v>
      </c>
      <c r="B1447" s="64" t="s">
        <v>866</v>
      </c>
      <c r="C1447" s="65" t="s">
        <v>15846</v>
      </c>
      <c r="D1447" s="66">
        <v>10</v>
      </c>
      <c r="E1447" s="67" t="s">
        <v>136</v>
      </c>
      <c r="F1447" s="68">
        <v>12</v>
      </c>
      <c r="G1447" s="65"/>
      <c r="H1447" s="69"/>
      <c r="I1447" s="70"/>
      <c r="J1447" s="70"/>
      <c r="K1447" s="34" t="s">
        <v>65</v>
      </c>
      <c r="L1447" s="77">
        <v>1447</v>
      </c>
      <c r="M1447" s="77"/>
      <c r="N1447" s="72"/>
      <c r="O1447" s="79" t="s">
        <v>999</v>
      </c>
      <c r="P1447" s="81">
        <v>43166.66746527778</v>
      </c>
      <c r="Q1447" s="79" t="s">
        <v>1768</v>
      </c>
      <c r="R1447" s="83" t="s">
        <v>2422</v>
      </c>
      <c r="S1447" s="79" t="s">
        <v>2560</v>
      </c>
      <c r="T1447" s="79" t="s">
        <v>3034</v>
      </c>
      <c r="U1447" s="79"/>
      <c r="V1447" s="83" t="s">
        <v>3863</v>
      </c>
      <c r="W1447" s="81">
        <v>43166.66746527778</v>
      </c>
      <c r="X1447" s="83" t="s">
        <v>4809</v>
      </c>
      <c r="Y1447" s="79"/>
      <c r="Z1447" s="79"/>
      <c r="AA1447" s="85" t="s">
        <v>6017</v>
      </c>
      <c r="AB1447" s="79"/>
      <c r="AC1447" s="79" t="b">
        <v>0</v>
      </c>
      <c r="AD1447" s="79">
        <v>0</v>
      </c>
      <c r="AE1447" s="85" t="s">
        <v>6296</v>
      </c>
      <c r="AF1447" s="79" t="b">
        <v>0</v>
      </c>
      <c r="AG1447" s="79" t="s">
        <v>6304</v>
      </c>
      <c r="AH1447" s="79"/>
      <c r="AI1447" s="85" t="s">
        <v>6296</v>
      </c>
      <c r="AJ1447" s="79" t="b">
        <v>0</v>
      </c>
      <c r="AK1447" s="79">
        <v>0</v>
      </c>
      <c r="AL1447" s="85" t="s">
        <v>6296</v>
      </c>
      <c r="AM1447" s="79" t="s">
        <v>6336</v>
      </c>
      <c r="AN1447" s="79" t="b">
        <v>0</v>
      </c>
      <c r="AO1447" s="85" t="s">
        <v>6017</v>
      </c>
      <c r="AP1447" s="79" t="s">
        <v>176</v>
      </c>
      <c r="AQ1447" s="79">
        <v>0</v>
      </c>
      <c r="AR1447" s="79">
        <v>0</v>
      </c>
      <c r="AS1447" s="79"/>
      <c r="AT1447" s="79"/>
      <c r="AU1447" s="79"/>
      <c r="AV1447" s="79"/>
      <c r="AW1447" s="79"/>
      <c r="AX1447" s="79"/>
      <c r="AY1447" s="79"/>
      <c r="AZ1447" s="79"/>
      <c r="BA1447">
        <v>46</v>
      </c>
      <c r="BB1447" s="78" t="str">
        <f>REPLACE(INDEX(GroupVertices[Group], MATCH(Edges[[#This Row],[Vertex 1]],GroupVertices[Vertex],0)),1,1,"")</f>
        <v>14</v>
      </c>
      <c r="BC1447" s="78" t="str">
        <f>REPLACE(INDEX(GroupVertices[Group], MATCH(Edges[[#This Row],[Vertex 2]],GroupVertices[Vertex],0)),1,1,"")</f>
        <v>14</v>
      </c>
      <c r="BD1447" s="48">
        <v>0</v>
      </c>
      <c r="BE1447" s="49">
        <v>0</v>
      </c>
      <c r="BF1447" s="48">
        <v>0</v>
      </c>
      <c r="BG1447" s="49">
        <v>0</v>
      </c>
      <c r="BH1447" s="48">
        <v>0</v>
      </c>
      <c r="BI1447" s="49">
        <v>0</v>
      </c>
      <c r="BJ1447" s="48">
        <v>25</v>
      </c>
      <c r="BK1447" s="49">
        <v>100</v>
      </c>
      <c r="BL1447" s="48">
        <v>25</v>
      </c>
    </row>
    <row r="1448" spans="1:64" x14ac:dyDescent="0.25">
      <c r="A1448" s="64" t="s">
        <v>760</v>
      </c>
      <c r="B1448" s="64" t="s">
        <v>866</v>
      </c>
      <c r="C1448" s="65" t="s">
        <v>15846</v>
      </c>
      <c r="D1448" s="66">
        <v>10</v>
      </c>
      <c r="E1448" s="67" t="s">
        <v>136</v>
      </c>
      <c r="F1448" s="68">
        <v>12</v>
      </c>
      <c r="G1448" s="65"/>
      <c r="H1448" s="69"/>
      <c r="I1448" s="70"/>
      <c r="J1448" s="70"/>
      <c r="K1448" s="34" t="s">
        <v>65</v>
      </c>
      <c r="L1448" s="77">
        <v>1448</v>
      </c>
      <c r="M1448" s="77"/>
      <c r="N1448" s="72"/>
      <c r="O1448" s="79" t="s">
        <v>999</v>
      </c>
      <c r="P1448" s="81">
        <v>43166.687962962962</v>
      </c>
      <c r="Q1448" s="79" t="s">
        <v>1769</v>
      </c>
      <c r="R1448" s="83" t="s">
        <v>2423</v>
      </c>
      <c r="S1448" s="79" t="s">
        <v>2560</v>
      </c>
      <c r="T1448" s="79" t="s">
        <v>3035</v>
      </c>
      <c r="U1448" s="79"/>
      <c r="V1448" s="83" t="s">
        <v>3863</v>
      </c>
      <c r="W1448" s="81">
        <v>43166.687962962962</v>
      </c>
      <c r="X1448" s="83" t="s">
        <v>4810</v>
      </c>
      <c r="Y1448" s="79"/>
      <c r="Z1448" s="79"/>
      <c r="AA1448" s="85" t="s">
        <v>6018</v>
      </c>
      <c r="AB1448" s="79"/>
      <c r="AC1448" s="79" t="b">
        <v>0</v>
      </c>
      <c r="AD1448" s="79">
        <v>0</v>
      </c>
      <c r="AE1448" s="85" t="s">
        <v>6296</v>
      </c>
      <c r="AF1448" s="79" t="b">
        <v>0</v>
      </c>
      <c r="AG1448" s="79" t="s">
        <v>6304</v>
      </c>
      <c r="AH1448" s="79"/>
      <c r="AI1448" s="85" t="s">
        <v>6296</v>
      </c>
      <c r="AJ1448" s="79" t="b">
        <v>0</v>
      </c>
      <c r="AK1448" s="79">
        <v>0</v>
      </c>
      <c r="AL1448" s="85" t="s">
        <v>6296</v>
      </c>
      <c r="AM1448" s="79" t="s">
        <v>6336</v>
      </c>
      <c r="AN1448" s="79" t="b">
        <v>0</v>
      </c>
      <c r="AO1448" s="85" t="s">
        <v>6018</v>
      </c>
      <c r="AP1448" s="79" t="s">
        <v>176</v>
      </c>
      <c r="AQ1448" s="79">
        <v>0</v>
      </c>
      <c r="AR1448" s="79">
        <v>0</v>
      </c>
      <c r="AS1448" s="79"/>
      <c r="AT1448" s="79"/>
      <c r="AU1448" s="79"/>
      <c r="AV1448" s="79"/>
      <c r="AW1448" s="79"/>
      <c r="AX1448" s="79"/>
      <c r="AY1448" s="79"/>
      <c r="AZ1448" s="79"/>
      <c r="BA1448">
        <v>46</v>
      </c>
      <c r="BB1448" s="78" t="str">
        <f>REPLACE(INDEX(GroupVertices[Group], MATCH(Edges[[#This Row],[Vertex 1]],GroupVertices[Vertex],0)),1,1,"")</f>
        <v>14</v>
      </c>
      <c r="BC1448" s="78" t="str">
        <f>REPLACE(INDEX(GroupVertices[Group], MATCH(Edges[[#This Row],[Vertex 2]],GroupVertices[Vertex],0)),1,1,"")</f>
        <v>14</v>
      </c>
      <c r="BD1448" s="48">
        <v>0</v>
      </c>
      <c r="BE1448" s="49">
        <v>0</v>
      </c>
      <c r="BF1448" s="48">
        <v>0</v>
      </c>
      <c r="BG1448" s="49">
        <v>0</v>
      </c>
      <c r="BH1448" s="48">
        <v>0</v>
      </c>
      <c r="BI1448" s="49">
        <v>0</v>
      </c>
      <c r="BJ1448" s="48">
        <v>25</v>
      </c>
      <c r="BK1448" s="49">
        <v>100</v>
      </c>
      <c r="BL1448" s="48">
        <v>25</v>
      </c>
    </row>
    <row r="1449" spans="1:64" x14ac:dyDescent="0.25">
      <c r="A1449" s="64" t="s">
        <v>760</v>
      </c>
      <c r="B1449" s="64" t="s">
        <v>866</v>
      </c>
      <c r="C1449" s="65" t="s">
        <v>15846</v>
      </c>
      <c r="D1449" s="66">
        <v>10</v>
      </c>
      <c r="E1449" s="67" t="s">
        <v>136</v>
      </c>
      <c r="F1449" s="68">
        <v>12</v>
      </c>
      <c r="G1449" s="65"/>
      <c r="H1449" s="69"/>
      <c r="I1449" s="70"/>
      <c r="J1449" s="70"/>
      <c r="K1449" s="34" t="s">
        <v>65</v>
      </c>
      <c r="L1449" s="77">
        <v>1449</v>
      </c>
      <c r="M1449" s="77"/>
      <c r="N1449" s="72"/>
      <c r="O1449" s="79" t="s">
        <v>999</v>
      </c>
      <c r="P1449" s="81">
        <v>43167.667280092595</v>
      </c>
      <c r="Q1449" s="79" t="s">
        <v>1770</v>
      </c>
      <c r="R1449" s="83" t="s">
        <v>2424</v>
      </c>
      <c r="S1449" s="79" t="s">
        <v>2560</v>
      </c>
      <c r="T1449" s="79" t="s">
        <v>3036</v>
      </c>
      <c r="U1449" s="79"/>
      <c r="V1449" s="83" t="s">
        <v>3863</v>
      </c>
      <c r="W1449" s="81">
        <v>43167.667280092595</v>
      </c>
      <c r="X1449" s="83" t="s">
        <v>4811</v>
      </c>
      <c r="Y1449" s="79"/>
      <c r="Z1449" s="79"/>
      <c r="AA1449" s="85" t="s">
        <v>6019</v>
      </c>
      <c r="AB1449" s="79"/>
      <c r="AC1449" s="79" t="b">
        <v>0</v>
      </c>
      <c r="AD1449" s="79">
        <v>1</v>
      </c>
      <c r="AE1449" s="85" t="s">
        <v>6296</v>
      </c>
      <c r="AF1449" s="79" t="b">
        <v>0</v>
      </c>
      <c r="AG1449" s="79" t="s">
        <v>6304</v>
      </c>
      <c r="AH1449" s="79"/>
      <c r="AI1449" s="85" t="s">
        <v>6296</v>
      </c>
      <c r="AJ1449" s="79" t="b">
        <v>0</v>
      </c>
      <c r="AK1449" s="79">
        <v>0</v>
      </c>
      <c r="AL1449" s="85" t="s">
        <v>6296</v>
      </c>
      <c r="AM1449" s="79" t="s">
        <v>6336</v>
      </c>
      <c r="AN1449" s="79" t="b">
        <v>0</v>
      </c>
      <c r="AO1449" s="85" t="s">
        <v>6019</v>
      </c>
      <c r="AP1449" s="79" t="s">
        <v>176</v>
      </c>
      <c r="AQ1449" s="79">
        <v>0</v>
      </c>
      <c r="AR1449" s="79">
        <v>0</v>
      </c>
      <c r="AS1449" s="79"/>
      <c r="AT1449" s="79"/>
      <c r="AU1449" s="79"/>
      <c r="AV1449" s="79"/>
      <c r="AW1449" s="79"/>
      <c r="AX1449" s="79"/>
      <c r="AY1449" s="79"/>
      <c r="AZ1449" s="79"/>
      <c r="BA1449">
        <v>46</v>
      </c>
      <c r="BB1449" s="78" t="str">
        <f>REPLACE(INDEX(GroupVertices[Group], MATCH(Edges[[#This Row],[Vertex 1]],GroupVertices[Vertex],0)),1,1,"")</f>
        <v>14</v>
      </c>
      <c r="BC1449" s="78" t="str">
        <f>REPLACE(INDEX(GroupVertices[Group], MATCH(Edges[[#This Row],[Vertex 2]],GroupVertices[Vertex],0)),1,1,"")</f>
        <v>14</v>
      </c>
      <c r="BD1449" s="48">
        <v>0</v>
      </c>
      <c r="BE1449" s="49">
        <v>0</v>
      </c>
      <c r="BF1449" s="48">
        <v>2</v>
      </c>
      <c r="BG1449" s="49">
        <v>7.6923076923076925</v>
      </c>
      <c r="BH1449" s="48">
        <v>0</v>
      </c>
      <c r="BI1449" s="49">
        <v>0</v>
      </c>
      <c r="BJ1449" s="48">
        <v>24</v>
      </c>
      <c r="BK1449" s="49">
        <v>92.307692307692307</v>
      </c>
      <c r="BL1449" s="48">
        <v>26</v>
      </c>
    </row>
    <row r="1450" spans="1:64" x14ac:dyDescent="0.25">
      <c r="A1450" s="64" t="s">
        <v>760</v>
      </c>
      <c r="B1450" s="64" t="s">
        <v>866</v>
      </c>
      <c r="C1450" s="65" t="s">
        <v>15846</v>
      </c>
      <c r="D1450" s="66">
        <v>10</v>
      </c>
      <c r="E1450" s="67" t="s">
        <v>136</v>
      </c>
      <c r="F1450" s="68">
        <v>12</v>
      </c>
      <c r="G1450" s="65"/>
      <c r="H1450" s="69"/>
      <c r="I1450" s="70"/>
      <c r="J1450" s="70"/>
      <c r="K1450" s="34" t="s">
        <v>65</v>
      </c>
      <c r="L1450" s="77">
        <v>1450</v>
      </c>
      <c r="M1450" s="77"/>
      <c r="N1450" s="72"/>
      <c r="O1450" s="79" t="s">
        <v>999</v>
      </c>
      <c r="P1450" s="81">
        <v>43167.688009259262</v>
      </c>
      <c r="Q1450" s="79" t="s">
        <v>1771</v>
      </c>
      <c r="R1450" s="83" t="s">
        <v>2425</v>
      </c>
      <c r="S1450" s="79" t="s">
        <v>2560</v>
      </c>
      <c r="T1450" s="79" t="s">
        <v>3037</v>
      </c>
      <c r="U1450" s="79"/>
      <c r="V1450" s="83" t="s">
        <v>3863</v>
      </c>
      <c r="W1450" s="81">
        <v>43167.688009259262</v>
      </c>
      <c r="X1450" s="83" t="s">
        <v>4812</v>
      </c>
      <c r="Y1450" s="79"/>
      <c r="Z1450" s="79"/>
      <c r="AA1450" s="85" t="s">
        <v>6020</v>
      </c>
      <c r="AB1450" s="79"/>
      <c r="AC1450" s="79" t="b">
        <v>0</v>
      </c>
      <c r="AD1450" s="79">
        <v>0</v>
      </c>
      <c r="AE1450" s="85" t="s">
        <v>6296</v>
      </c>
      <c r="AF1450" s="79" t="b">
        <v>0</v>
      </c>
      <c r="AG1450" s="79" t="s">
        <v>6304</v>
      </c>
      <c r="AH1450" s="79"/>
      <c r="AI1450" s="85" t="s">
        <v>6296</v>
      </c>
      <c r="AJ1450" s="79" t="b">
        <v>0</v>
      </c>
      <c r="AK1450" s="79">
        <v>0</v>
      </c>
      <c r="AL1450" s="85" t="s">
        <v>6296</v>
      </c>
      <c r="AM1450" s="79" t="s">
        <v>6336</v>
      </c>
      <c r="AN1450" s="79" t="b">
        <v>0</v>
      </c>
      <c r="AO1450" s="85" t="s">
        <v>6020</v>
      </c>
      <c r="AP1450" s="79" t="s">
        <v>176</v>
      </c>
      <c r="AQ1450" s="79">
        <v>0</v>
      </c>
      <c r="AR1450" s="79">
        <v>0</v>
      </c>
      <c r="AS1450" s="79"/>
      <c r="AT1450" s="79"/>
      <c r="AU1450" s="79"/>
      <c r="AV1450" s="79"/>
      <c r="AW1450" s="79"/>
      <c r="AX1450" s="79"/>
      <c r="AY1450" s="79"/>
      <c r="AZ1450" s="79"/>
      <c r="BA1450">
        <v>46</v>
      </c>
      <c r="BB1450" s="78" t="str">
        <f>REPLACE(INDEX(GroupVertices[Group], MATCH(Edges[[#This Row],[Vertex 1]],GroupVertices[Vertex],0)),1,1,"")</f>
        <v>14</v>
      </c>
      <c r="BC1450" s="78" t="str">
        <f>REPLACE(INDEX(GroupVertices[Group], MATCH(Edges[[#This Row],[Vertex 2]],GroupVertices[Vertex],0)),1,1,"")</f>
        <v>14</v>
      </c>
      <c r="BD1450" s="48">
        <v>1</v>
      </c>
      <c r="BE1450" s="49">
        <v>3.8461538461538463</v>
      </c>
      <c r="BF1450" s="48">
        <v>0</v>
      </c>
      <c r="BG1450" s="49">
        <v>0</v>
      </c>
      <c r="BH1450" s="48">
        <v>0</v>
      </c>
      <c r="BI1450" s="49">
        <v>0</v>
      </c>
      <c r="BJ1450" s="48">
        <v>25</v>
      </c>
      <c r="BK1450" s="49">
        <v>96.15384615384616</v>
      </c>
      <c r="BL1450" s="48">
        <v>26</v>
      </c>
    </row>
    <row r="1451" spans="1:64" x14ac:dyDescent="0.25">
      <c r="A1451" s="64" t="s">
        <v>760</v>
      </c>
      <c r="B1451" s="64" t="s">
        <v>866</v>
      </c>
      <c r="C1451" s="65" t="s">
        <v>15846</v>
      </c>
      <c r="D1451" s="66">
        <v>10</v>
      </c>
      <c r="E1451" s="67" t="s">
        <v>136</v>
      </c>
      <c r="F1451" s="68">
        <v>12</v>
      </c>
      <c r="G1451" s="65"/>
      <c r="H1451" s="69"/>
      <c r="I1451" s="70"/>
      <c r="J1451" s="70"/>
      <c r="K1451" s="34" t="s">
        <v>65</v>
      </c>
      <c r="L1451" s="77">
        <v>1451</v>
      </c>
      <c r="M1451" s="77"/>
      <c r="N1451" s="72"/>
      <c r="O1451" s="79" t="s">
        <v>999</v>
      </c>
      <c r="P1451" s="81">
        <v>43168.646273148152</v>
      </c>
      <c r="Q1451" s="79" t="s">
        <v>1772</v>
      </c>
      <c r="R1451" s="83" t="s">
        <v>2426</v>
      </c>
      <c r="S1451" s="79" t="s">
        <v>2560</v>
      </c>
      <c r="T1451" s="79" t="s">
        <v>3038</v>
      </c>
      <c r="U1451" s="79"/>
      <c r="V1451" s="83" t="s">
        <v>3863</v>
      </c>
      <c r="W1451" s="81">
        <v>43168.646273148152</v>
      </c>
      <c r="X1451" s="83" t="s">
        <v>4813</v>
      </c>
      <c r="Y1451" s="79"/>
      <c r="Z1451" s="79"/>
      <c r="AA1451" s="85" t="s">
        <v>6021</v>
      </c>
      <c r="AB1451" s="79"/>
      <c r="AC1451" s="79" t="b">
        <v>0</v>
      </c>
      <c r="AD1451" s="79">
        <v>0</v>
      </c>
      <c r="AE1451" s="85" t="s">
        <v>6296</v>
      </c>
      <c r="AF1451" s="79" t="b">
        <v>0</v>
      </c>
      <c r="AG1451" s="79" t="s">
        <v>6312</v>
      </c>
      <c r="AH1451" s="79"/>
      <c r="AI1451" s="85" t="s">
        <v>6296</v>
      </c>
      <c r="AJ1451" s="79" t="b">
        <v>0</v>
      </c>
      <c r="AK1451" s="79">
        <v>0</v>
      </c>
      <c r="AL1451" s="85" t="s">
        <v>6296</v>
      </c>
      <c r="AM1451" s="79" t="s">
        <v>6336</v>
      </c>
      <c r="AN1451" s="79" t="b">
        <v>0</v>
      </c>
      <c r="AO1451" s="85" t="s">
        <v>6021</v>
      </c>
      <c r="AP1451" s="79" t="s">
        <v>176</v>
      </c>
      <c r="AQ1451" s="79">
        <v>0</v>
      </c>
      <c r="AR1451" s="79">
        <v>0</v>
      </c>
      <c r="AS1451" s="79"/>
      <c r="AT1451" s="79"/>
      <c r="AU1451" s="79"/>
      <c r="AV1451" s="79"/>
      <c r="AW1451" s="79"/>
      <c r="AX1451" s="79"/>
      <c r="AY1451" s="79"/>
      <c r="AZ1451" s="79"/>
      <c r="BA1451">
        <v>46</v>
      </c>
      <c r="BB1451" s="78" t="str">
        <f>REPLACE(INDEX(GroupVertices[Group], MATCH(Edges[[#This Row],[Vertex 1]],GroupVertices[Vertex],0)),1,1,"")</f>
        <v>14</v>
      </c>
      <c r="BC1451" s="78" t="str">
        <f>REPLACE(INDEX(GroupVertices[Group], MATCH(Edges[[#This Row],[Vertex 2]],GroupVertices[Vertex],0)),1,1,"")</f>
        <v>14</v>
      </c>
      <c r="BD1451" s="48">
        <v>0</v>
      </c>
      <c r="BE1451" s="49">
        <v>0</v>
      </c>
      <c r="BF1451" s="48">
        <v>0</v>
      </c>
      <c r="BG1451" s="49">
        <v>0</v>
      </c>
      <c r="BH1451" s="48">
        <v>0</v>
      </c>
      <c r="BI1451" s="49">
        <v>0</v>
      </c>
      <c r="BJ1451" s="48">
        <v>24</v>
      </c>
      <c r="BK1451" s="49">
        <v>100</v>
      </c>
      <c r="BL1451" s="48">
        <v>24</v>
      </c>
    </row>
    <row r="1452" spans="1:64" x14ac:dyDescent="0.25">
      <c r="A1452" s="64" t="s">
        <v>760</v>
      </c>
      <c r="B1452" s="64" t="s">
        <v>866</v>
      </c>
      <c r="C1452" s="65" t="s">
        <v>15846</v>
      </c>
      <c r="D1452" s="66">
        <v>10</v>
      </c>
      <c r="E1452" s="67" t="s">
        <v>136</v>
      </c>
      <c r="F1452" s="68">
        <v>12</v>
      </c>
      <c r="G1452" s="65"/>
      <c r="H1452" s="69"/>
      <c r="I1452" s="70"/>
      <c r="J1452" s="70"/>
      <c r="K1452" s="34" t="s">
        <v>65</v>
      </c>
      <c r="L1452" s="77">
        <v>1452</v>
      </c>
      <c r="M1452" s="77"/>
      <c r="N1452" s="72"/>
      <c r="O1452" s="79" t="s">
        <v>999</v>
      </c>
      <c r="P1452" s="81">
        <v>43168.656493055554</v>
      </c>
      <c r="Q1452" s="79" t="s">
        <v>1773</v>
      </c>
      <c r="R1452" s="83" t="s">
        <v>2427</v>
      </c>
      <c r="S1452" s="79" t="s">
        <v>2560</v>
      </c>
      <c r="T1452" s="79" t="s">
        <v>3039</v>
      </c>
      <c r="U1452" s="79"/>
      <c r="V1452" s="83" t="s">
        <v>3863</v>
      </c>
      <c r="W1452" s="81">
        <v>43168.656493055554</v>
      </c>
      <c r="X1452" s="83" t="s">
        <v>4814</v>
      </c>
      <c r="Y1452" s="79"/>
      <c r="Z1452" s="79"/>
      <c r="AA1452" s="85" t="s">
        <v>6022</v>
      </c>
      <c r="AB1452" s="79"/>
      <c r="AC1452" s="79" t="b">
        <v>0</v>
      </c>
      <c r="AD1452" s="79">
        <v>0</v>
      </c>
      <c r="AE1452" s="85" t="s">
        <v>6296</v>
      </c>
      <c r="AF1452" s="79" t="b">
        <v>0</v>
      </c>
      <c r="AG1452" s="79" t="s">
        <v>6304</v>
      </c>
      <c r="AH1452" s="79"/>
      <c r="AI1452" s="85" t="s">
        <v>6296</v>
      </c>
      <c r="AJ1452" s="79" t="b">
        <v>0</v>
      </c>
      <c r="AK1452" s="79">
        <v>0</v>
      </c>
      <c r="AL1452" s="85" t="s">
        <v>6296</v>
      </c>
      <c r="AM1452" s="79" t="s">
        <v>6336</v>
      </c>
      <c r="AN1452" s="79" t="b">
        <v>0</v>
      </c>
      <c r="AO1452" s="85" t="s">
        <v>6022</v>
      </c>
      <c r="AP1452" s="79" t="s">
        <v>176</v>
      </c>
      <c r="AQ1452" s="79">
        <v>0</v>
      </c>
      <c r="AR1452" s="79">
        <v>0</v>
      </c>
      <c r="AS1452" s="79"/>
      <c r="AT1452" s="79"/>
      <c r="AU1452" s="79"/>
      <c r="AV1452" s="79"/>
      <c r="AW1452" s="79"/>
      <c r="AX1452" s="79"/>
      <c r="AY1452" s="79"/>
      <c r="AZ1452" s="79"/>
      <c r="BA1452">
        <v>46</v>
      </c>
      <c r="BB1452" s="78" t="str">
        <f>REPLACE(INDEX(GroupVertices[Group], MATCH(Edges[[#This Row],[Vertex 1]],GroupVertices[Vertex],0)),1,1,"")</f>
        <v>14</v>
      </c>
      <c r="BC1452" s="78" t="str">
        <f>REPLACE(INDEX(GroupVertices[Group], MATCH(Edges[[#This Row],[Vertex 2]],GroupVertices[Vertex],0)),1,1,"")</f>
        <v>14</v>
      </c>
      <c r="BD1452" s="48">
        <v>0</v>
      </c>
      <c r="BE1452" s="49">
        <v>0</v>
      </c>
      <c r="BF1452" s="48">
        <v>0</v>
      </c>
      <c r="BG1452" s="49">
        <v>0</v>
      </c>
      <c r="BH1452" s="48">
        <v>0</v>
      </c>
      <c r="BI1452" s="49">
        <v>0</v>
      </c>
      <c r="BJ1452" s="48">
        <v>23</v>
      </c>
      <c r="BK1452" s="49">
        <v>100</v>
      </c>
      <c r="BL1452" s="48">
        <v>23</v>
      </c>
    </row>
    <row r="1453" spans="1:64" x14ac:dyDescent="0.25">
      <c r="A1453" s="64" t="s">
        <v>760</v>
      </c>
      <c r="B1453" s="64" t="s">
        <v>866</v>
      </c>
      <c r="C1453" s="65" t="s">
        <v>15846</v>
      </c>
      <c r="D1453" s="66">
        <v>10</v>
      </c>
      <c r="E1453" s="67" t="s">
        <v>136</v>
      </c>
      <c r="F1453" s="68">
        <v>12</v>
      </c>
      <c r="G1453" s="65"/>
      <c r="H1453" s="69"/>
      <c r="I1453" s="70"/>
      <c r="J1453" s="70"/>
      <c r="K1453" s="34" t="s">
        <v>65</v>
      </c>
      <c r="L1453" s="77">
        <v>1453</v>
      </c>
      <c r="M1453" s="77"/>
      <c r="N1453" s="72"/>
      <c r="O1453" s="79" t="s">
        <v>999</v>
      </c>
      <c r="P1453" s="81">
        <v>43168.667303240742</v>
      </c>
      <c r="Q1453" s="79" t="s">
        <v>1774</v>
      </c>
      <c r="R1453" s="83" t="s">
        <v>2428</v>
      </c>
      <c r="S1453" s="79" t="s">
        <v>2560</v>
      </c>
      <c r="T1453" s="79" t="s">
        <v>3040</v>
      </c>
      <c r="U1453" s="79"/>
      <c r="V1453" s="83" t="s">
        <v>3863</v>
      </c>
      <c r="W1453" s="81">
        <v>43168.667303240742</v>
      </c>
      <c r="X1453" s="83" t="s">
        <v>4815</v>
      </c>
      <c r="Y1453" s="79"/>
      <c r="Z1453" s="79"/>
      <c r="AA1453" s="85" t="s">
        <v>6023</v>
      </c>
      <c r="AB1453" s="79"/>
      <c r="AC1453" s="79" t="b">
        <v>0</v>
      </c>
      <c r="AD1453" s="79">
        <v>0</v>
      </c>
      <c r="AE1453" s="85" t="s">
        <v>6296</v>
      </c>
      <c r="AF1453" s="79" t="b">
        <v>0</v>
      </c>
      <c r="AG1453" s="79" t="s">
        <v>6304</v>
      </c>
      <c r="AH1453" s="79"/>
      <c r="AI1453" s="85" t="s">
        <v>6296</v>
      </c>
      <c r="AJ1453" s="79" t="b">
        <v>0</v>
      </c>
      <c r="AK1453" s="79">
        <v>0</v>
      </c>
      <c r="AL1453" s="85" t="s">
        <v>6296</v>
      </c>
      <c r="AM1453" s="79" t="s">
        <v>6336</v>
      </c>
      <c r="AN1453" s="79" t="b">
        <v>0</v>
      </c>
      <c r="AO1453" s="85" t="s">
        <v>6023</v>
      </c>
      <c r="AP1453" s="79" t="s">
        <v>176</v>
      </c>
      <c r="AQ1453" s="79">
        <v>0</v>
      </c>
      <c r="AR1453" s="79">
        <v>0</v>
      </c>
      <c r="AS1453" s="79"/>
      <c r="AT1453" s="79"/>
      <c r="AU1453" s="79"/>
      <c r="AV1453" s="79"/>
      <c r="AW1453" s="79"/>
      <c r="AX1453" s="79"/>
      <c r="AY1453" s="79"/>
      <c r="AZ1453" s="79"/>
      <c r="BA1453">
        <v>46</v>
      </c>
      <c r="BB1453" s="78" t="str">
        <f>REPLACE(INDEX(GroupVertices[Group], MATCH(Edges[[#This Row],[Vertex 1]],GroupVertices[Vertex],0)),1,1,"")</f>
        <v>14</v>
      </c>
      <c r="BC1453" s="78" t="str">
        <f>REPLACE(INDEX(GroupVertices[Group], MATCH(Edges[[#This Row],[Vertex 2]],GroupVertices[Vertex],0)),1,1,"")</f>
        <v>14</v>
      </c>
      <c r="BD1453" s="48">
        <v>0</v>
      </c>
      <c r="BE1453" s="49">
        <v>0</v>
      </c>
      <c r="BF1453" s="48">
        <v>0</v>
      </c>
      <c r="BG1453" s="49">
        <v>0</v>
      </c>
      <c r="BH1453" s="48">
        <v>0</v>
      </c>
      <c r="BI1453" s="49">
        <v>0</v>
      </c>
      <c r="BJ1453" s="48">
        <v>28</v>
      </c>
      <c r="BK1453" s="49">
        <v>100</v>
      </c>
      <c r="BL1453" s="48">
        <v>28</v>
      </c>
    </row>
    <row r="1454" spans="1:64" x14ac:dyDescent="0.25">
      <c r="A1454" s="64" t="s">
        <v>760</v>
      </c>
      <c r="B1454" s="64" t="s">
        <v>866</v>
      </c>
      <c r="C1454" s="65" t="s">
        <v>15846</v>
      </c>
      <c r="D1454" s="66">
        <v>10</v>
      </c>
      <c r="E1454" s="67" t="s">
        <v>136</v>
      </c>
      <c r="F1454" s="68">
        <v>12</v>
      </c>
      <c r="G1454" s="65"/>
      <c r="H1454" s="69"/>
      <c r="I1454" s="70"/>
      <c r="J1454" s="70"/>
      <c r="K1454" s="34" t="s">
        <v>65</v>
      </c>
      <c r="L1454" s="77">
        <v>1454</v>
      </c>
      <c r="M1454" s="77"/>
      <c r="N1454" s="72"/>
      <c r="O1454" s="79" t="s">
        <v>999</v>
      </c>
      <c r="P1454" s="81">
        <v>43168.67728009259</v>
      </c>
      <c r="Q1454" s="79" t="s">
        <v>1775</v>
      </c>
      <c r="R1454" s="83" t="s">
        <v>2429</v>
      </c>
      <c r="S1454" s="79" t="s">
        <v>2560</v>
      </c>
      <c r="T1454" s="79" t="s">
        <v>3041</v>
      </c>
      <c r="U1454" s="79"/>
      <c r="V1454" s="83" t="s">
        <v>3863</v>
      </c>
      <c r="W1454" s="81">
        <v>43168.67728009259</v>
      </c>
      <c r="X1454" s="83" t="s">
        <v>4816</v>
      </c>
      <c r="Y1454" s="79"/>
      <c r="Z1454" s="79"/>
      <c r="AA1454" s="85" t="s">
        <v>6024</v>
      </c>
      <c r="AB1454" s="79"/>
      <c r="AC1454" s="79" t="b">
        <v>0</v>
      </c>
      <c r="AD1454" s="79">
        <v>0</v>
      </c>
      <c r="AE1454" s="85" t="s">
        <v>6296</v>
      </c>
      <c r="AF1454" s="79" t="b">
        <v>0</v>
      </c>
      <c r="AG1454" s="79" t="s">
        <v>6304</v>
      </c>
      <c r="AH1454" s="79"/>
      <c r="AI1454" s="85" t="s">
        <v>6296</v>
      </c>
      <c r="AJ1454" s="79" t="b">
        <v>0</v>
      </c>
      <c r="AK1454" s="79">
        <v>0</v>
      </c>
      <c r="AL1454" s="85" t="s">
        <v>6296</v>
      </c>
      <c r="AM1454" s="79" t="s">
        <v>6336</v>
      </c>
      <c r="AN1454" s="79" t="b">
        <v>0</v>
      </c>
      <c r="AO1454" s="85" t="s">
        <v>6024</v>
      </c>
      <c r="AP1454" s="79" t="s">
        <v>176</v>
      </c>
      <c r="AQ1454" s="79">
        <v>0</v>
      </c>
      <c r="AR1454" s="79">
        <v>0</v>
      </c>
      <c r="AS1454" s="79"/>
      <c r="AT1454" s="79"/>
      <c r="AU1454" s="79"/>
      <c r="AV1454" s="79"/>
      <c r="AW1454" s="79"/>
      <c r="AX1454" s="79"/>
      <c r="AY1454" s="79"/>
      <c r="AZ1454" s="79"/>
      <c r="BA1454">
        <v>46</v>
      </c>
      <c r="BB1454" s="78" t="str">
        <f>REPLACE(INDEX(GroupVertices[Group], MATCH(Edges[[#This Row],[Vertex 1]],GroupVertices[Vertex],0)),1,1,"")</f>
        <v>14</v>
      </c>
      <c r="BC1454" s="78" t="str">
        <f>REPLACE(INDEX(GroupVertices[Group], MATCH(Edges[[#This Row],[Vertex 2]],GroupVertices[Vertex],0)),1,1,"")</f>
        <v>14</v>
      </c>
      <c r="BD1454" s="48">
        <v>0</v>
      </c>
      <c r="BE1454" s="49">
        <v>0</v>
      </c>
      <c r="BF1454" s="48">
        <v>0</v>
      </c>
      <c r="BG1454" s="49">
        <v>0</v>
      </c>
      <c r="BH1454" s="48">
        <v>0</v>
      </c>
      <c r="BI1454" s="49">
        <v>0</v>
      </c>
      <c r="BJ1454" s="48">
        <v>25</v>
      </c>
      <c r="BK1454" s="49">
        <v>100</v>
      </c>
      <c r="BL1454" s="48">
        <v>25</v>
      </c>
    </row>
    <row r="1455" spans="1:64" x14ac:dyDescent="0.25">
      <c r="A1455" s="64" t="s">
        <v>760</v>
      </c>
      <c r="B1455" s="64" t="s">
        <v>866</v>
      </c>
      <c r="C1455" s="65" t="s">
        <v>15846</v>
      </c>
      <c r="D1455" s="66">
        <v>10</v>
      </c>
      <c r="E1455" s="67" t="s">
        <v>136</v>
      </c>
      <c r="F1455" s="68">
        <v>12</v>
      </c>
      <c r="G1455" s="65"/>
      <c r="H1455" s="69"/>
      <c r="I1455" s="70"/>
      <c r="J1455" s="70"/>
      <c r="K1455" s="34" t="s">
        <v>65</v>
      </c>
      <c r="L1455" s="77">
        <v>1455</v>
      </c>
      <c r="M1455" s="77"/>
      <c r="N1455" s="72"/>
      <c r="O1455" s="79" t="s">
        <v>999</v>
      </c>
      <c r="P1455" s="81">
        <v>43168.687939814816</v>
      </c>
      <c r="Q1455" s="79" t="s">
        <v>1776</v>
      </c>
      <c r="R1455" s="83" t="s">
        <v>2430</v>
      </c>
      <c r="S1455" s="79" t="s">
        <v>2560</v>
      </c>
      <c r="T1455" s="79" t="s">
        <v>3042</v>
      </c>
      <c r="U1455" s="79"/>
      <c r="V1455" s="83" t="s">
        <v>3863</v>
      </c>
      <c r="W1455" s="81">
        <v>43168.687939814816</v>
      </c>
      <c r="X1455" s="83" t="s">
        <v>4817</v>
      </c>
      <c r="Y1455" s="79"/>
      <c r="Z1455" s="79"/>
      <c r="AA1455" s="85" t="s">
        <v>6025</v>
      </c>
      <c r="AB1455" s="79"/>
      <c r="AC1455" s="79" t="b">
        <v>0</v>
      </c>
      <c r="AD1455" s="79">
        <v>0</v>
      </c>
      <c r="AE1455" s="85" t="s">
        <v>6296</v>
      </c>
      <c r="AF1455" s="79" t="b">
        <v>0</v>
      </c>
      <c r="AG1455" s="79" t="s">
        <v>6304</v>
      </c>
      <c r="AH1455" s="79"/>
      <c r="AI1455" s="85" t="s">
        <v>6296</v>
      </c>
      <c r="AJ1455" s="79" t="b">
        <v>0</v>
      </c>
      <c r="AK1455" s="79">
        <v>0</v>
      </c>
      <c r="AL1455" s="85" t="s">
        <v>6296</v>
      </c>
      <c r="AM1455" s="79" t="s">
        <v>6336</v>
      </c>
      <c r="AN1455" s="79" t="b">
        <v>0</v>
      </c>
      <c r="AO1455" s="85" t="s">
        <v>6025</v>
      </c>
      <c r="AP1455" s="79" t="s">
        <v>176</v>
      </c>
      <c r="AQ1455" s="79">
        <v>0</v>
      </c>
      <c r="AR1455" s="79">
        <v>0</v>
      </c>
      <c r="AS1455" s="79"/>
      <c r="AT1455" s="79"/>
      <c r="AU1455" s="79"/>
      <c r="AV1455" s="79"/>
      <c r="AW1455" s="79"/>
      <c r="AX1455" s="79"/>
      <c r="AY1455" s="79"/>
      <c r="AZ1455" s="79"/>
      <c r="BA1455">
        <v>46</v>
      </c>
      <c r="BB1455" s="78" t="str">
        <f>REPLACE(INDEX(GroupVertices[Group], MATCH(Edges[[#This Row],[Vertex 1]],GroupVertices[Vertex],0)),1,1,"")</f>
        <v>14</v>
      </c>
      <c r="BC1455" s="78" t="str">
        <f>REPLACE(INDEX(GroupVertices[Group], MATCH(Edges[[#This Row],[Vertex 2]],GroupVertices[Vertex],0)),1,1,"")</f>
        <v>14</v>
      </c>
      <c r="BD1455" s="48">
        <v>0</v>
      </c>
      <c r="BE1455" s="49">
        <v>0</v>
      </c>
      <c r="BF1455" s="48">
        <v>0</v>
      </c>
      <c r="BG1455" s="49">
        <v>0</v>
      </c>
      <c r="BH1455" s="48">
        <v>0</v>
      </c>
      <c r="BI1455" s="49">
        <v>0</v>
      </c>
      <c r="BJ1455" s="48">
        <v>26</v>
      </c>
      <c r="BK1455" s="49">
        <v>100</v>
      </c>
      <c r="BL1455" s="48">
        <v>26</v>
      </c>
    </row>
    <row r="1456" spans="1:64" x14ac:dyDescent="0.25">
      <c r="A1456" s="64" t="s">
        <v>760</v>
      </c>
      <c r="B1456" s="64" t="s">
        <v>866</v>
      </c>
      <c r="C1456" s="65" t="s">
        <v>15846</v>
      </c>
      <c r="D1456" s="66">
        <v>10</v>
      </c>
      <c r="E1456" s="67" t="s">
        <v>136</v>
      </c>
      <c r="F1456" s="68">
        <v>12</v>
      </c>
      <c r="G1456" s="65"/>
      <c r="H1456" s="69"/>
      <c r="I1456" s="70"/>
      <c r="J1456" s="70"/>
      <c r="K1456" s="34" t="s">
        <v>65</v>
      </c>
      <c r="L1456" s="77">
        <v>1456</v>
      </c>
      <c r="M1456" s="77"/>
      <c r="N1456" s="72"/>
      <c r="O1456" s="79" t="s">
        <v>999</v>
      </c>
      <c r="P1456" s="81">
        <v>43169.625335648147</v>
      </c>
      <c r="Q1456" s="79" t="s">
        <v>1777</v>
      </c>
      <c r="R1456" s="83" t="s">
        <v>2431</v>
      </c>
      <c r="S1456" s="79" t="s">
        <v>2560</v>
      </c>
      <c r="T1456" s="79" t="s">
        <v>3043</v>
      </c>
      <c r="U1456" s="79"/>
      <c r="V1456" s="83" t="s">
        <v>3863</v>
      </c>
      <c r="W1456" s="81">
        <v>43169.625335648147</v>
      </c>
      <c r="X1456" s="83" t="s">
        <v>4818</v>
      </c>
      <c r="Y1456" s="79"/>
      <c r="Z1456" s="79"/>
      <c r="AA1456" s="85" t="s">
        <v>6026</v>
      </c>
      <c r="AB1456" s="79"/>
      <c r="AC1456" s="79" t="b">
        <v>0</v>
      </c>
      <c r="AD1456" s="79">
        <v>1</v>
      </c>
      <c r="AE1456" s="85" t="s">
        <v>6296</v>
      </c>
      <c r="AF1456" s="79" t="b">
        <v>0</v>
      </c>
      <c r="AG1456" s="79" t="s">
        <v>6304</v>
      </c>
      <c r="AH1456" s="79"/>
      <c r="AI1456" s="85" t="s">
        <v>6296</v>
      </c>
      <c r="AJ1456" s="79" t="b">
        <v>0</v>
      </c>
      <c r="AK1456" s="79">
        <v>0</v>
      </c>
      <c r="AL1456" s="85" t="s">
        <v>6296</v>
      </c>
      <c r="AM1456" s="79" t="s">
        <v>6336</v>
      </c>
      <c r="AN1456" s="79" t="b">
        <v>0</v>
      </c>
      <c r="AO1456" s="85" t="s">
        <v>6026</v>
      </c>
      <c r="AP1456" s="79" t="s">
        <v>176</v>
      </c>
      <c r="AQ1456" s="79">
        <v>0</v>
      </c>
      <c r="AR1456" s="79">
        <v>0</v>
      </c>
      <c r="AS1456" s="79"/>
      <c r="AT1456" s="79"/>
      <c r="AU1456" s="79"/>
      <c r="AV1456" s="79"/>
      <c r="AW1456" s="79"/>
      <c r="AX1456" s="79"/>
      <c r="AY1456" s="79"/>
      <c r="AZ1456" s="79"/>
      <c r="BA1456">
        <v>46</v>
      </c>
      <c r="BB1456" s="78" t="str">
        <f>REPLACE(INDEX(GroupVertices[Group], MATCH(Edges[[#This Row],[Vertex 1]],GroupVertices[Vertex],0)),1,1,"")</f>
        <v>14</v>
      </c>
      <c r="BC1456" s="78" t="str">
        <f>REPLACE(INDEX(GroupVertices[Group], MATCH(Edges[[#This Row],[Vertex 2]],GroupVertices[Vertex],0)),1,1,"")</f>
        <v>14</v>
      </c>
      <c r="BD1456" s="48">
        <v>0</v>
      </c>
      <c r="BE1456" s="49">
        <v>0</v>
      </c>
      <c r="BF1456" s="48">
        <v>0</v>
      </c>
      <c r="BG1456" s="49">
        <v>0</v>
      </c>
      <c r="BH1456" s="48">
        <v>0</v>
      </c>
      <c r="BI1456" s="49">
        <v>0</v>
      </c>
      <c r="BJ1456" s="48">
        <v>29</v>
      </c>
      <c r="BK1456" s="49">
        <v>100</v>
      </c>
      <c r="BL1456" s="48">
        <v>29</v>
      </c>
    </row>
    <row r="1457" spans="1:64" x14ac:dyDescent="0.25">
      <c r="A1457" s="64" t="s">
        <v>760</v>
      </c>
      <c r="B1457" s="64" t="s">
        <v>866</v>
      </c>
      <c r="C1457" s="65" t="s">
        <v>15846</v>
      </c>
      <c r="D1457" s="66">
        <v>10</v>
      </c>
      <c r="E1457" s="67" t="s">
        <v>136</v>
      </c>
      <c r="F1457" s="68">
        <v>12</v>
      </c>
      <c r="G1457" s="65"/>
      <c r="H1457" s="69"/>
      <c r="I1457" s="70"/>
      <c r="J1457" s="70"/>
      <c r="K1457" s="34" t="s">
        <v>65</v>
      </c>
      <c r="L1457" s="77">
        <v>1457</v>
      </c>
      <c r="M1457" s="77"/>
      <c r="N1457" s="72"/>
      <c r="O1457" s="79" t="s">
        <v>999</v>
      </c>
      <c r="P1457" s="81">
        <v>43169.635555555556</v>
      </c>
      <c r="Q1457" s="79" t="s">
        <v>1778</v>
      </c>
      <c r="R1457" s="83" t="s">
        <v>2112</v>
      </c>
      <c r="S1457" s="79" t="s">
        <v>2560</v>
      </c>
      <c r="T1457" s="79" t="s">
        <v>3044</v>
      </c>
      <c r="U1457" s="79"/>
      <c r="V1457" s="83" t="s">
        <v>3863</v>
      </c>
      <c r="W1457" s="81">
        <v>43169.635555555556</v>
      </c>
      <c r="X1457" s="83" t="s">
        <v>4819</v>
      </c>
      <c r="Y1457" s="79"/>
      <c r="Z1457" s="79"/>
      <c r="AA1457" s="85" t="s">
        <v>6027</v>
      </c>
      <c r="AB1457" s="79"/>
      <c r="AC1457" s="79" t="b">
        <v>0</v>
      </c>
      <c r="AD1457" s="79">
        <v>0</v>
      </c>
      <c r="AE1457" s="85" t="s">
        <v>6296</v>
      </c>
      <c r="AF1457" s="79" t="b">
        <v>0</v>
      </c>
      <c r="AG1457" s="79" t="s">
        <v>6304</v>
      </c>
      <c r="AH1457" s="79"/>
      <c r="AI1457" s="85" t="s">
        <v>6296</v>
      </c>
      <c r="AJ1457" s="79" t="b">
        <v>0</v>
      </c>
      <c r="AK1457" s="79">
        <v>1</v>
      </c>
      <c r="AL1457" s="85" t="s">
        <v>6296</v>
      </c>
      <c r="AM1457" s="79" t="s">
        <v>6336</v>
      </c>
      <c r="AN1457" s="79" t="b">
        <v>0</v>
      </c>
      <c r="AO1457" s="85" t="s">
        <v>6027</v>
      </c>
      <c r="AP1457" s="79" t="s">
        <v>176</v>
      </c>
      <c r="AQ1457" s="79">
        <v>0</v>
      </c>
      <c r="AR1457" s="79">
        <v>0</v>
      </c>
      <c r="AS1457" s="79"/>
      <c r="AT1457" s="79"/>
      <c r="AU1457" s="79"/>
      <c r="AV1457" s="79"/>
      <c r="AW1457" s="79"/>
      <c r="AX1457" s="79"/>
      <c r="AY1457" s="79"/>
      <c r="AZ1457" s="79"/>
      <c r="BA1457">
        <v>46</v>
      </c>
      <c r="BB1457" s="78" t="str">
        <f>REPLACE(INDEX(GroupVertices[Group], MATCH(Edges[[#This Row],[Vertex 1]],GroupVertices[Vertex],0)),1,1,"")</f>
        <v>14</v>
      </c>
      <c r="BC1457" s="78" t="str">
        <f>REPLACE(INDEX(GroupVertices[Group], MATCH(Edges[[#This Row],[Vertex 2]],GroupVertices[Vertex],0)),1,1,"")</f>
        <v>14</v>
      </c>
      <c r="BD1457" s="48">
        <v>0</v>
      </c>
      <c r="BE1457" s="49">
        <v>0</v>
      </c>
      <c r="BF1457" s="48">
        <v>0</v>
      </c>
      <c r="BG1457" s="49">
        <v>0</v>
      </c>
      <c r="BH1457" s="48">
        <v>0</v>
      </c>
      <c r="BI1457" s="49">
        <v>0</v>
      </c>
      <c r="BJ1457" s="48">
        <v>31</v>
      </c>
      <c r="BK1457" s="49">
        <v>100</v>
      </c>
      <c r="BL1457" s="48">
        <v>31</v>
      </c>
    </row>
    <row r="1458" spans="1:64" x14ac:dyDescent="0.25">
      <c r="A1458" s="64" t="s">
        <v>760</v>
      </c>
      <c r="B1458" s="64" t="s">
        <v>866</v>
      </c>
      <c r="C1458" s="65" t="s">
        <v>15846</v>
      </c>
      <c r="D1458" s="66">
        <v>10</v>
      </c>
      <c r="E1458" s="67" t="s">
        <v>136</v>
      </c>
      <c r="F1458" s="68">
        <v>12</v>
      </c>
      <c r="G1458" s="65"/>
      <c r="H1458" s="69"/>
      <c r="I1458" s="70"/>
      <c r="J1458" s="70"/>
      <c r="K1458" s="34" t="s">
        <v>65</v>
      </c>
      <c r="L1458" s="77">
        <v>1458</v>
      </c>
      <c r="M1458" s="77"/>
      <c r="N1458" s="72"/>
      <c r="O1458" s="79" t="s">
        <v>999</v>
      </c>
      <c r="P1458" s="81">
        <v>43169.646099537036</v>
      </c>
      <c r="Q1458" s="79" t="s">
        <v>1779</v>
      </c>
      <c r="R1458" s="83" t="s">
        <v>2287</v>
      </c>
      <c r="S1458" s="79" t="s">
        <v>2560</v>
      </c>
      <c r="T1458" s="79" t="s">
        <v>3045</v>
      </c>
      <c r="U1458" s="79"/>
      <c r="V1458" s="83" t="s">
        <v>3863</v>
      </c>
      <c r="W1458" s="81">
        <v>43169.646099537036</v>
      </c>
      <c r="X1458" s="83" t="s">
        <v>4820</v>
      </c>
      <c r="Y1458" s="79"/>
      <c r="Z1458" s="79"/>
      <c r="AA1458" s="85" t="s">
        <v>6028</v>
      </c>
      <c r="AB1458" s="79"/>
      <c r="AC1458" s="79" t="b">
        <v>0</v>
      </c>
      <c r="AD1458" s="79">
        <v>1</v>
      </c>
      <c r="AE1458" s="85" t="s">
        <v>6296</v>
      </c>
      <c r="AF1458" s="79" t="b">
        <v>0</v>
      </c>
      <c r="AG1458" s="79" t="s">
        <v>6304</v>
      </c>
      <c r="AH1458" s="79"/>
      <c r="AI1458" s="85" t="s">
        <v>6296</v>
      </c>
      <c r="AJ1458" s="79" t="b">
        <v>0</v>
      </c>
      <c r="AK1458" s="79">
        <v>0</v>
      </c>
      <c r="AL1458" s="85" t="s">
        <v>6296</v>
      </c>
      <c r="AM1458" s="79" t="s">
        <v>6336</v>
      </c>
      <c r="AN1458" s="79" t="b">
        <v>0</v>
      </c>
      <c r="AO1458" s="85" t="s">
        <v>6028</v>
      </c>
      <c r="AP1458" s="79" t="s">
        <v>176</v>
      </c>
      <c r="AQ1458" s="79">
        <v>0</v>
      </c>
      <c r="AR1458" s="79">
        <v>0</v>
      </c>
      <c r="AS1458" s="79"/>
      <c r="AT1458" s="79"/>
      <c r="AU1458" s="79"/>
      <c r="AV1458" s="79"/>
      <c r="AW1458" s="79"/>
      <c r="AX1458" s="79"/>
      <c r="AY1458" s="79"/>
      <c r="AZ1458" s="79"/>
      <c r="BA1458">
        <v>46</v>
      </c>
      <c r="BB1458" s="78" t="str">
        <f>REPLACE(INDEX(GroupVertices[Group], MATCH(Edges[[#This Row],[Vertex 1]],GroupVertices[Vertex],0)),1,1,"")</f>
        <v>14</v>
      </c>
      <c r="BC1458" s="78" t="str">
        <f>REPLACE(INDEX(GroupVertices[Group], MATCH(Edges[[#This Row],[Vertex 2]],GroupVertices[Vertex],0)),1,1,"")</f>
        <v>14</v>
      </c>
      <c r="BD1458" s="48">
        <v>0</v>
      </c>
      <c r="BE1458" s="49">
        <v>0</v>
      </c>
      <c r="BF1458" s="48">
        <v>0</v>
      </c>
      <c r="BG1458" s="49">
        <v>0</v>
      </c>
      <c r="BH1458" s="48">
        <v>0</v>
      </c>
      <c r="BI1458" s="49">
        <v>0</v>
      </c>
      <c r="BJ1458" s="48">
        <v>28</v>
      </c>
      <c r="BK1458" s="49">
        <v>100</v>
      </c>
      <c r="BL1458" s="48">
        <v>28</v>
      </c>
    </row>
    <row r="1459" spans="1:64" x14ac:dyDescent="0.25">
      <c r="A1459" s="64" t="s">
        <v>760</v>
      </c>
      <c r="B1459" s="64" t="s">
        <v>866</v>
      </c>
      <c r="C1459" s="65" t="s">
        <v>15846</v>
      </c>
      <c r="D1459" s="66">
        <v>10</v>
      </c>
      <c r="E1459" s="67" t="s">
        <v>136</v>
      </c>
      <c r="F1459" s="68">
        <v>12</v>
      </c>
      <c r="G1459" s="65"/>
      <c r="H1459" s="69"/>
      <c r="I1459" s="70"/>
      <c r="J1459" s="70"/>
      <c r="K1459" s="34" t="s">
        <v>65</v>
      </c>
      <c r="L1459" s="77">
        <v>1459</v>
      </c>
      <c r="M1459" s="77"/>
      <c r="N1459" s="72"/>
      <c r="O1459" s="79" t="s">
        <v>999</v>
      </c>
      <c r="P1459" s="81">
        <v>43169.656388888892</v>
      </c>
      <c r="Q1459" s="79" t="s">
        <v>1780</v>
      </c>
      <c r="R1459" s="83" t="s">
        <v>2432</v>
      </c>
      <c r="S1459" s="79" t="s">
        <v>2560</v>
      </c>
      <c r="T1459" s="79" t="s">
        <v>3033</v>
      </c>
      <c r="U1459" s="79"/>
      <c r="V1459" s="83" t="s">
        <v>3863</v>
      </c>
      <c r="W1459" s="81">
        <v>43169.656388888892</v>
      </c>
      <c r="X1459" s="83" t="s">
        <v>4821</v>
      </c>
      <c r="Y1459" s="79"/>
      <c r="Z1459" s="79"/>
      <c r="AA1459" s="85" t="s">
        <v>6029</v>
      </c>
      <c r="AB1459" s="79"/>
      <c r="AC1459" s="79" t="b">
        <v>0</v>
      </c>
      <c r="AD1459" s="79">
        <v>0</v>
      </c>
      <c r="AE1459" s="85" t="s">
        <v>6296</v>
      </c>
      <c r="AF1459" s="79" t="b">
        <v>0</v>
      </c>
      <c r="AG1459" s="79" t="s">
        <v>6304</v>
      </c>
      <c r="AH1459" s="79"/>
      <c r="AI1459" s="85" t="s">
        <v>6296</v>
      </c>
      <c r="AJ1459" s="79" t="b">
        <v>0</v>
      </c>
      <c r="AK1459" s="79">
        <v>0</v>
      </c>
      <c r="AL1459" s="85" t="s">
        <v>6296</v>
      </c>
      <c r="AM1459" s="79" t="s">
        <v>6336</v>
      </c>
      <c r="AN1459" s="79" t="b">
        <v>0</v>
      </c>
      <c r="AO1459" s="85" t="s">
        <v>6029</v>
      </c>
      <c r="AP1459" s="79" t="s">
        <v>176</v>
      </c>
      <c r="AQ1459" s="79">
        <v>0</v>
      </c>
      <c r="AR1459" s="79">
        <v>0</v>
      </c>
      <c r="AS1459" s="79"/>
      <c r="AT1459" s="79"/>
      <c r="AU1459" s="79"/>
      <c r="AV1459" s="79"/>
      <c r="AW1459" s="79"/>
      <c r="AX1459" s="79"/>
      <c r="AY1459" s="79"/>
      <c r="AZ1459" s="79"/>
      <c r="BA1459">
        <v>46</v>
      </c>
      <c r="BB1459" s="78" t="str">
        <f>REPLACE(INDEX(GroupVertices[Group], MATCH(Edges[[#This Row],[Vertex 1]],GroupVertices[Vertex],0)),1,1,"")</f>
        <v>14</v>
      </c>
      <c r="BC1459" s="78" t="str">
        <f>REPLACE(INDEX(GroupVertices[Group], MATCH(Edges[[#This Row],[Vertex 2]],GroupVertices[Vertex],0)),1,1,"")</f>
        <v>14</v>
      </c>
      <c r="BD1459" s="48">
        <v>0</v>
      </c>
      <c r="BE1459" s="49">
        <v>0</v>
      </c>
      <c r="BF1459" s="48">
        <v>0</v>
      </c>
      <c r="BG1459" s="49">
        <v>0</v>
      </c>
      <c r="BH1459" s="48">
        <v>0</v>
      </c>
      <c r="BI1459" s="49">
        <v>0</v>
      </c>
      <c r="BJ1459" s="48">
        <v>26</v>
      </c>
      <c r="BK1459" s="49">
        <v>100</v>
      </c>
      <c r="BL1459" s="48">
        <v>26</v>
      </c>
    </row>
    <row r="1460" spans="1:64" x14ac:dyDescent="0.25">
      <c r="A1460" s="64" t="s">
        <v>760</v>
      </c>
      <c r="B1460" s="64" t="s">
        <v>866</v>
      </c>
      <c r="C1460" s="65" t="s">
        <v>15846</v>
      </c>
      <c r="D1460" s="66">
        <v>10</v>
      </c>
      <c r="E1460" s="67" t="s">
        <v>136</v>
      </c>
      <c r="F1460" s="68">
        <v>12</v>
      </c>
      <c r="G1460" s="65"/>
      <c r="H1460" s="69"/>
      <c r="I1460" s="70"/>
      <c r="J1460" s="70"/>
      <c r="K1460" s="34" t="s">
        <v>65</v>
      </c>
      <c r="L1460" s="77">
        <v>1460</v>
      </c>
      <c r="M1460" s="77"/>
      <c r="N1460" s="72"/>
      <c r="O1460" s="79" t="s">
        <v>999</v>
      </c>
      <c r="P1460" s="81">
        <v>43169.667083333334</v>
      </c>
      <c r="Q1460" s="79" t="s">
        <v>1781</v>
      </c>
      <c r="R1460" s="83" t="s">
        <v>2433</v>
      </c>
      <c r="S1460" s="79" t="s">
        <v>2560</v>
      </c>
      <c r="T1460" s="79" t="s">
        <v>3033</v>
      </c>
      <c r="U1460" s="79"/>
      <c r="V1460" s="83" t="s">
        <v>3863</v>
      </c>
      <c r="W1460" s="81">
        <v>43169.667083333334</v>
      </c>
      <c r="X1460" s="83" t="s">
        <v>4822</v>
      </c>
      <c r="Y1460" s="79"/>
      <c r="Z1460" s="79"/>
      <c r="AA1460" s="85" t="s">
        <v>6030</v>
      </c>
      <c r="AB1460" s="79"/>
      <c r="AC1460" s="79" t="b">
        <v>0</v>
      </c>
      <c r="AD1460" s="79">
        <v>0</v>
      </c>
      <c r="AE1460" s="85" t="s">
        <v>6296</v>
      </c>
      <c r="AF1460" s="79" t="b">
        <v>0</v>
      </c>
      <c r="AG1460" s="79" t="s">
        <v>6304</v>
      </c>
      <c r="AH1460" s="79"/>
      <c r="AI1460" s="85" t="s">
        <v>6296</v>
      </c>
      <c r="AJ1460" s="79" t="b">
        <v>0</v>
      </c>
      <c r="AK1460" s="79">
        <v>0</v>
      </c>
      <c r="AL1460" s="85" t="s">
        <v>6296</v>
      </c>
      <c r="AM1460" s="79" t="s">
        <v>6336</v>
      </c>
      <c r="AN1460" s="79" t="b">
        <v>0</v>
      </c>
      <c r="AO1460" s="85" t="s">
        <v>6030</v>
      </c>
      <c r="AP1460" s="79" t="s">
        <v>176</v>
      </c>
      <c r="AQ1460" s="79">
        <v>0</v>
      </c>
      <c r="AR1460" s="79">
        <v>0</v>
      </c>
      <c r="AS1460" s="79"/>
      <c r="AT1460" s="79"/>
      <c r="AU1460" s="79"/>
      <c r="AV1460" s="79"/>
      <c r="AW1460" s="79"/>
      <c r="AX1460" s="79"/>
      <c r="AY1460" s="79"/>
      <c r="AZ1460" s="79"/>
      <c r="BA1460">
        <v>46</v>
      </c>
      <c r="BB1460" s="78" t="str">
        <f>REPLACE(INDEX(GroupVertices[Group], MATCH(Edges[[#This Row],[Vertex 1]],GroupVertices[Vertex],0)),1,1,"")</f>
        <v>14</v>
      </c>
      <c r="BC1460" s="78" t="str">
        <f>REPLACE(INDEX(GroupVertices[Group], MATCH(Edges[[#This Row],[Vertex 2]],GroupVertices[Vertex],0)),1,1,"")</f>
        <v>14</v>
      </c>
      <c r="BD1460" s="48">
        <v>1</v>
      </c>
      <c r="BE1460" s="49">
        <v>3.8461538461538463</v>
      </c>
      <c r="BF1460" s="48">
        <v>0</v>
      </c>
      <c r="BG1460" s="49">
        <v>0</v>
      </c>
      <c r="BH1460" s="48">
        <v>0</v>
      </c>
      <c r="BI1460" s="49">
        <v>0</v>
      </c>
      <c r="BJ1460" s="48">
        <v>25</v>
      </c>
      <c r="BK1460" s="49">
        <v>96.15384615384616</v>
      </c>
      <c r="BL1460" s="48">
        <v>26</v>
      </c>
    </row>
    <row r="1461" spans="1:64" x14ac:dyDescent="0.25">
      <c r="A1461" s="64" t="s">
        <v>760</v>
      </c>
      <c r="B1461" s="64" t="s">
        <v>866</v>
      </c>
      <c r="C1461" s="65" t="s">
        <v>15846</v>
      </c>
      <c r="D1461" s="66">
        <v>10</v>
      </c>
      <c r="E1461" s="67" t="s">
        <v>136</v>
      </c>
      <c r="F1461" s="68">
        <v>12</v>
      </c>
      <c r="G1461" s="65"/>
      <c r="H1461" s="69"/>
      <c r="I1461" s="70"/>
      <c r="J1461" s="70"/>
      <c r="K1461" s="34" t="s">
        <v>65</v>
      </c>
      <c r="L1461" s="77">
        <v>1461</v>
      </c>
      <c r="M1461" s="77"/>
      <c r="N1461" s="72"/>
      <c r="O1461" s="79" t="s">
        <v>999</v>
      </c>
      <c r="P1461" s="81">
        <v>43169.677233796298</v>
      </c>
      <c r="Q1461" s="79" t="s">
        <v>1782</v>
      </c>
      <c r="R1461" s="83" t="s">
        <v>2434</v>
      </c>
      <c r="S1461" s="79" t="s">
        <v>2560</v>
      </c>
      <c r="T1461" s="79" t="s">
        <v>3046</v>
      </c>
      <c r="U1461" s="79"/>
      <c r="V1461" s="83" t="s">
        <v>3863</v>
      </c>
      <c r="W1461" s="81">
        <v>43169.677233796298</v>
      </c>
      <c r="X1461" s="83" t="s">
        <v>4823</v>
      </c>
      <c r="Y1461" s="79"/>
      <c r="Z1461" s="79"/>
      <c r="AA1461" s="85" t="s">
        <v>6031</v>
      </c>
      <c r="AB1461" s="79"/>
      <c r="AC1461" s="79" t="b">
        <v>0</v>
      </c>
      <c r="AD1461" s="79">
        <v>2</v>
      </c>
      <c r="AE1461" s="85" t="s">
        <v>6296</v>
      </c>
      <c r="AF1461" s="79" t="b">
        <v>0</v>
      </c>
      <c r="AG1461" s="79" t="s">
        <v>6304</v>
      </c>
      <c r="AH1461" s="79"/>
      <c r="AI1461" s="85" t="s">
        <v>6296</v>
      </c>
      <c r="AJ1461" s="79" t="b">
        <v>0</v>
      </c>
      <c r="AK1461" s="79">
        <v>0</v>
      </c>
      <c r="AL1461" s="85" t="s">
        <v>6296</v>
      </c>
      <c r="AM1461" s="79" t="s">
        <v>6336</v>
      </c>
      <c r="AN1461" s="79" t="b">
        <v>0</v>
      </c>
      <c r="AO1461" s="85" t="s">
        <v>6031</v>
      </c>
      <c r="AP1461" s="79" t="s">
        <v>176</v>
      </c>
      <c r="AQ1461" s="79">
        <v>0</v>
      </c>
      <c r="AR1461" s="79">
        <v>0</v>
      </c>
      <c r="AS1461" s="79"/>
      <c r="AT1461" s="79"/>
      <c r="AU1461" s="79"/>
      <c r="AV1461" s="79"/>
      <c r="AW1461" s="79"/>
      <c r="AX1461" s="79"/>
      <c r="AY1461" s="79"/>
      <c r="AZ1461" s="79"/>
      <c r="BA1461">
        <v>46</v>
      </c>
      <c r="BB1461" s="78" t="str">
        <f>REPLACE(INDEX(GroupVertices[Group], MATCH(Edges[[#This Row],[Vertex 1]],GroupVertices[Vertex],0)),1,1,"")</f>
        <v>14</v>
      </c>
      <c r="BC1461" s="78" t="str">
        <f>REPLACE(INDEX(GroupVertices[Group], MATCH(Edges[[#This Row],[Vertex 2]],GroupVertices[Vertex],0)),1,1,"")</f>
        <v>14</v>
      </c>
      <c r="BD1461" s="48">
        <v>0</v>
      </c>
      <c r="BE1461" s="49">
        <v>0</v>
      </c>
      <c r="BF1461" s="48">
        <v>0</v>
      </c>
      <c r="BG1461" s="49">
        <v>0</v>
      </c>
      <c r="BH1461" s="48">
        <v>0</v>
      </c>
      <c r="BI1461" s="49">
        <v>0</v>
      </c>
      <c r="BJ1461" s="48">
        <v>25</v>
      </c>
      <c r="BK1461" s="49">
        <v>100</v>
      </c>
      <c r="BL1461" s="48">
        <v>25</v>
      </c>
    </row>
    <row r="1462" spans="1:64" x14ac:dyDescent="0.25">
      <c r="A1462" s="64" t="s">
        <v>760</v>
      </c>
      <c r="B1462" s="64" t="s">
        <v>866</v>
      </c>
      <c r="C1462" s="65" t="s">
        <v>15846</v>
      </c>
      <c r="D1462" s="66">
        <v>10</v>
      </c>
      <c r="E1462" s="67" t="s">
        <v>136</v>
      </c>
      <c r="F1462" s="68">
        <v>12</v>
      </c>
      <c r="G1462" s="65"/>
      <c r="H1462" s="69"/>
      <c r="I1462" s="70"/>
      <c r="J1462" s="70"/>
      <c r="K1462" s="34" t="s">
        <v>65</v>
      </c>
      <c r="L1462" s="77">
        <v>1462</v>
      </c>
      <c r="M1462" s="77"/>
      <c r="N1462" s="72"/>
      <c r="O1462" s="79" t="s">
        <v>999</v>
      </c>
      <c r="P1462" s="81">
        <v>43169.687789351854</v>
      </c>
      <c r="Q1462" s="79" t="s">
        <v>1783</v>
      </c>
      <c r="R1462" s="83" t="s">
        <v>2435</v>
      </c>
      <c r="S1462" s="79" t="s">
        <v>2560</v>
      </c>
      <c r="T1462" s="79" t="s">
        <v>3043</v>
      </c>
      <c r="U1462" s="79"/>
      <c r="V1462" s="83" t="s">
        <v>3863</v>
      </c>
      <c r="W1462" s="81">
        <v>43169.687789351854</v>
      </c>
      <c r="X1462" s="83" t="s">
        <v>4824</v>
      </c>
      <c r="Y1462" s="79"/>
      <c r="Z1462" s="79"/>
      <c r="AA1462" s="85" t="s">
        <v>6032</v>
      </c>
      <c r="AB1462" s="79"/>
      <c r="AC1462" s="79" t="b">
        <v>0</v>
      </c>
      <c r="AD1462" s="79">
        <v>0</v>
      </c>
      <c r="AE1462" s="85" t="s">
        <v>6296</v>
      </c>
      <c r="AF1462" s="79" t="b">
        <v>0</v>
      </c>
      <c r="AG1462" s="79" t="s">
        <v>6304</v>
      </c>
      <c r="AH1462" s="79"/>
      <c r="AI1462" s="85" t="s">
        <v>6296</v>
      </c>
      <c r="AJ1462" s="79" t="b">
        <v>0</v>
      </c>
      <c r="AK1462" s="79">
        <v>0</v>
      </c>
      <c r="AL1462" s="85" t="s">
        <v>6296</v>
      </c>
      <c r="AM1462" s="79" t="s">
        <v>6336</v>
      </c>
      <c r="AN1462" s="79" t="b">
        <v>0</v>
      </c>
      <c r="AO1462" s="85" t="s">
        <v>6032</v>
      </c>
      <c r="AP1462" s="79" t="s">
        <v>176</v>
      </c>
      <c r="AQ1462" s="79">
        <v>0</v>
      </c>
      <c r="AR1462" s="79">
        <v>0</v>
      </c>
      <c r="AS1462" s="79"/>
      <c r="AT1462" s="79"/>
      <c r="AU1462" s="79"/>
      <c r="AV1462" s="79"/>
      <c r="AW1462" s="79"/>
      <c r="AX1462" s="79"/>
      <c r="AY1462" s="79"/>
      <c r="AZ1462" s="79"/>
      <c r="BA1462">
        <v>46</v>
      </c>
      <c r="BB1462" s="78" t="str">
        <f>REPLACE(INDEX(GroupVertices[Group], MATCH(Edges[[#This Row],[Vertex 1]],GroupVertices[Vertex],0)),1,1,"")</f>
        <v>14</v>
      </c>
      <c r="BC1462" s="78" t="str">
        <f>REPLACE(INDEX(GroupVertices[Group], MATCH(Edges[[#This Row],[Vertex 2]],GroupVertices[Vertex],0)),1,1,"")</f>
        <v>14</v>
      </c>
      <c r="BD1462" s="48">
        <v>1</v>
      </c>
      <c r="BE1462" s="49">
        <v>3.7037037037037037</v>
      </c>
      <c r="BF1462" s="48">
        <v>0</v>
      </c>
      <c r="BG1462" s="49">
        <v>0</v>
      </c>
      <c r="BH1462" s="48">
        <v>0</v>
      </c>
      <c r="BI1462" s="49">
        <v>0</v>
      </c>
      <c r="BJ1462" s="48">
        <v>26</v>
      </c>
      <c r="BK1462" s="49">
        <v>96.296296296296291</v>
      </c>
      <c r="BL1462" s="48">
        <v>27</v>
      </c>
    </row>
    <row r="1463" spans="1:64" x14ac:dyDescent="0.25">
      <c r="A1463" s="64" t="s">
        <v>760</v>
      </c>
      <c r="B1463" s="64" t="s">
        <v>866</v>
      </c>
      <c r="C1463" s="65" t="s">
        <v>15846</v>
      </c>
      <c r="D1463" s="66">
        <v>10</v>
      </c>
      <c r="E1463" s="67" t="s">
        <v>136</v>
      </c>
      <c r="F1463" s="68">
        <v>12</v>
      </c>
      <c r="G1463" s="65"/>
      <c r="H1463" s="69"/>
      <c r="I1463" s="70"/>
      <c r="J1463" s="70"/>
      <c r="K1463" s="34" t="s">
        <v>65</v>
      </c>
      <c r="L1463" s="77">
        <v>1463</v>
      </c>
      <c r="M1463" s="77"/>
      <c r="N1463" s="72"/>
      <c r="O1463" s="79" t="s">
        <v>999</v>
      </c>
      <c r="P1463" s="81">
        <v>43170.63553240741</v>
      </c>
      <c r="Q1463" s="79" t="s">
        <v>1784</v>
      </c>
      <c r="R1463" s="83" t="s">
        <v>2436</v>
      </c>
      <c r="S1463" s="79" t="s">
        <v>2560</v>
      </c>
      <c r="T1463" s="79" t="s">
        <v>3047</v>
      </c>
      <c r="U1463" s="79"/>
      <c r="V1463" s="83" t="s">
        <v>3863</v>
      </c>
      <c r="W1463" s="81">
        <v>43170.63553240741</v>
      </c>
      <c r="X1463" s="83" t="s">
        <v>4825</v>
      </c>
      <c r="Y1463" s="79"/>
      <c r="Z1463" s="79"/>
      <c r="AA1463" s="85" t="s">
        <v>6033</v>
      </c>
      <c r="AB1463" s="79"/>
      <c r="AC1463" s="79" t="b">
        <v>0</v>
      </c>
      <c r="AD1463" s="79">
        <v>1</v>
      </c>
      <c r="AE1463" s="85" t="s">
        <v>6296</v>
      </c>
      <c r="AF1463" s="79" t="b">
        <v>0</v>
      </c>
      <c r="AG1463" s="79" t="s">
        <v>6304</v>
      </c>
      <c r="AH1463" s="79"/>
      <c r="AI1463" s="85" t="s">
        <v>6296</v>
      </c>
      <c r="AJ1463" s="79" t="b">
        <v>0</v>
      </c>
      <c r="AK1463" s="79">
        <v>0</v>
      </c>
      <c r="AL1463" s="85" t="s">
        <v>6296</v>
      </c>
      <c r="AM1463" s="79" t="s">
        <v>6336</v>
      </c>
      <c r="AN1463" s="79" t="b">
        <v>0</v>
      </c>
      <c r="AO1463" s="85" t="s">
        <v>6033</v>
      </c>
      <c r="AP1463" s="79" t="s">
        <v>176</v>
      </c>
      <c r="AQ1463" s="79">
        <v>0</v>
      </c>
      <c r="AR1463" s="79">
        <v>0</v>
      </c>
      <c r="AS1463" s="79"/>
      <c r="AT1463" s="79"/>
      <c r="AU1463" s="79"/>
      <c r="AV1463" s="79"/>
      <c r="AW1463" s="79"/>
      <c r="AX1463" s="79"/>
      <c r="AY1463" s="79"/>
      <c r="AZ1463" s="79"/>
      <c r="BA1463">
        <v>46</v>
      </c>
      <c r="BB1463" s="78" t="str">
        <f>REPLACE(INDEX(GroupVertices[Group], MATCH(Edges[[#This Row],[Vertex 1]],GroupVertices[Vertex],0)),1,1,"")</f>
        <v>14</v>
      </c>
      <c r="BC1463" s="78" t="str">
        <f>REPLACE(INDEX(GroupVertices[Group], MATCH(Edges[[#This Row],[Vertex 2]],GroupVertices[Vertex],0)),1,1,"")</f>
        <v>14</v>
      </c>
      <c r="BD1463" s="48">
        <v>0</v>
      </c>
      <c r="BE1463" s="49">
        <v>0</v>
      </c>
      <c r="BF1463" s="48">
        <v>0</v>
      </c>
      <c r="BG1463" s="49">
        <v>0</v>
      </c>
      <c r="BH1463" s="48">
        <v>0</v>
      </c>
      <c r="BI1463" s="49">
        <v>0</v>
      </c>
      <c r="BJ1463" s="48">
        <v>23</v>
      </c>
      <c r="BK1463" s="49">
        <v>100</v>
      </c>
      <c r="BL1463" s="48">
        <v>23</v>
      </c>
    </row>
    <row r="1464" spans="1:64" x14ac:dyDescent="0.25">
      <c r="A1464" s="64" t="s">
        <v>760</v>
      </c>
      <c r="B1464" s="64" t="s">
        <v>866</v>
      </c>
      <c r="C1464" s="65" t="s">
        <v>15846</v>
      </c>
      <c r="D1464" s="66">
        <v>10</v>
      </c>
      <c r="E1464" s="67" t="s">
        <v>136</v>
      </c>
      <c r="F1464" s="68">
        <v>12</v>
      </c>
      <c r="G1464" s="65"/>
      <c r="H1464" s="69"/>
      <c r="I1464" s="70"/>
      <c r="J1464" s="70"/>
      <c r="K1464" s="34" t="s">
        <v>65</v>
      </c>
      <c r="L1464" s="77">
        <v>1464</v>
      </c>
      <c r="M1464" s="77"/>
      <c r="N1464" s="72"/>
      <c r="O1464" s="79" t="s">
        <v>999</v>
      </c>
      <c r="P1464" s="81">
        <v>43170.656354166669</v>
      </c>
      <c r="Q1464" s="79" t="s">
        <v>1785</v>
      </c>
      <c r="R1464" s="83" t="s">
        <v>2437</v>
      </c>
      <c r="S1464" s="79" t="s">
        <v>2560</v>
      </c>
      <c r="T1464" s="79" t="s">
        <v>3048</v>
      </c>
      <c r="U1464" s="79"/>
      <c r="V1464" s="83" t="s">
        <v>3863</v>
      </c>
      <c r="W1464" s="81">
        <v>43170.656354166669</v>
      </c>
      <c r="X1464" s="83" t="s">
        <v>4826</v>
      </c>
      <c r="Y1464" s="79"/>
      <c r="Z1464" s="79"/>
      <c r="AA1464" s="85" t="s">
        <v>6034</v>
      </c>
      <c r="AB1464" s="79"/>
      <c r="AC1464" s="79" t="b">
        <v>0</v>
      </c>
      <c r="AD1464" s="79">
        <v>2</v>
      </c>
      <c r="AE1464" s="85" t="s">
        <v>6296</v>
      </c>
      <c r="AF1464" s="79" t="b">
        <v>0</v>
      </c>
      <c r="AG1464" s="79" t="s">
        <v>6304</v>
      </c>
      <c r="AH1464" s="79"/>
      <c r="AI1464" s="85" t="s">
        <v>6296</v>
      </c>
      <c r="AJ1464" s="79" t="b">
        <v>0</v>
      </c>
      <c r="AK1464" s="79">
        <v>0</v>
      </c>
      <c r="AL1464" s="85" t="s">
        <v>6296</v>
      </c>
      <c r="AM1464" s="79" t="s">
        <v>6336</v>
      </c>
      <c r="AN1464" s="79" t="b">
        <v>0</v>
      </c>
      <c r="AO1464" s="85" t="s">
        <v>6034</v>
      </c>
      <c r="AP1464" s="79" t="s">
        <v>176</v>
      </c>
      <c r="AQ1464" s="79">
        <v>0</v>
      </c>
      <c r="AR1464" s="79">
        <v>0</v>
      </c>
      <c r="AS1464" s="79"/>
      <c r="AT1464" s="79"/>
      <c r="AU1464" s="79"/>
      <c r="AV1464" s="79"/>
      <c r="AW1464" s="79"/>
      <c r="AX1464" s="79"/>
      <c r="AY1464" s="79"/>
      <c r="AZ1464" s="79"/>
      <c r="BA1464">
        <v>46</v>
      </c>
      <c r="BB1464" s="78" t="str">
        <f>REPLACE(INDEX(GroupVertices[Group], MATCH(Edges[[#This Row],[Vertex 1]],GroupVertices[Vertex],0)),1,1,"")</f>
        <v>14</v>
      </c>
      <c r="BC1464" s="78" t="str">
        <f>REPLACE(INDEX(GroupVertices[Group], MATCH(Edges[[#This Row],[Vertex 2]],GroupVertices[Vertex],0)),1,1,"")</f>
        <v>14</v>
      </c>
      <c r="BD1464" s="48">
        <v>2</v>
      </c>
      <c r="BE1464" s="49">
        <v>8</v>
      </c>
      <c r="BF1464" s="48">
        <v>0</v>
      </c>
      <c r="BG1464" s="49">
        <v>0</v>
      </c>
      <c r="BH1464" s="48">
        <v>0</v>
      </c>
      <c r="BI1464" s="49">
        <v>0</v>
      </c>
      <c r="BJ1464" s="48">
        <v>23</v>
      </c>
      <c r="BK1464" s="49">
        <v>92</v>
      </c>
      <c r="BL1464" s="48">
        <v>25</v>
      </c>
    </row>
    <row r="1465" spans="1:64" x14ac:dyDescent="0.25">
      <c r="A1465" s="64" t="s">
        <v>760</v>
      </c>
      <c r="B1465" s="64" t="s">
        <v>866</v>
      </c>
      <c r="C1465" s="65" t="s">
        <v>15846</v>
      </c>
      <c r="D1465" s="66">
        <v>10</v>
      </c>
      <c r="E1465" s="67" t="s">
        <v>136</v>
      </c>
      <c r="F1465" s="68">
        <v>12</v>
      </c>
      <c r="G1465" s="65"/>
      <c r="H1465" s="69"/>
      <c r="I1465" s="70"/>
      <c r="J1465" s="70"/>
      <c r="K1465" s="34" t="s">
        <v>65</v>
      </c>
      <c r="L1465" s="77">
        <v>1465</v>
      </c>
      <c r="M1465" s="77"/>
      <c r="N1465" s="72"/>
      <c r="O1465" s="79" t="s">
        <v>999</v>
      </c>
      <c r="P1465" s="81">
        <v>43170.677199074074</v>
      </c>
      <c r="Q1465" s="79" t="s">
        <v>1786</v>
      </c>
      <c r="R1465" s="83" t="s">
        <v>2438</v>
      </c>
      <c r="S1465" s="79" t="s">
        <v>2560</v>
      </c>
      <c r="T1465" s="79" t="s">
        <v>3049</v>
      </c>
      <c r="U1465" s="79"/>
      <c r="V1465" s="83" t="s">
        <v>3863</v>
      </c>
      <c r="W1465" s="81">
        <v>43170.677199074074</v>
      </c>
      <c r="X1465" s="83" t="s">
        <v>4827</v>
      </c>
      <c r="Y1465" s="79"/>
      <c r="Z1465" s="79"/>
      <c r="AA1465" s="85" t="s">
        <v>6035</v>
      </c>
      <c r="AB1465" s="79"/>
      <c r="AC1465" s="79" t="b">
        <v>0</v>
      </c>
      <c r="AD1465" s="79">
        <v>1</v>
      </c>
      <c r="AE1465" s="85" t="s">
        <v>6296</v>
      </c>
      <c r="AF1465" s="79" t="b">
        <v>0</v>
      </c>
      <c r="AG1465" s="79" t="s">
        <v>6304</v>
      </c>
      <c r="AH1465" s="79"/>
      <c r="AI1465" s="85" t="s">
        <v>6296</v>
      </c>
      <c r="AJ1465" s="79" t="b">
        <v>0</v>
      </c>
      <c r="AK1465" s="79">
        <v>0</v>
      </c>
      <c r="AL1465" s="85" t="s">
        <v>6296</v>
      </c>
      <c r="AM1465" s="79" t="s">
        <v>6336</v>
      </c>
      <c r="AN1465" s="79" t="b">
        <v>0</v>
      </c>
      <c r="AO1465" s="85" t="s">
        <v>6035</v>
      </c>
      <c r="AP1465" s="79" t="s">
        <v>176</v>
      </c>
      <c r="AQ1465" s="79">
        <v>0</v>
      </c>
      <c r="AR1465" s="79">
        <v>0</v>
      </c>
      <c r="AS1465" s="79"/>
      <c r="AT1465" s="79"/>
      <c r="AU1465" s="79"/>
      <c r="AV1465" s="79"/>
      <c r="AW1465" s="79"/>
      <c r="AX1465" s="79"/>
      <c r="AY1465" s="79"/>
      <c r="AZ1465" s="79"/>
      <c r="BA1465">
        <v>46</v>
      </c>
      <c r="BB1465" s="78" t="str">
        <f>REPLACE(INDEX(GroupVertices[Group], MATCH(Edges[[#This Row],[Vertex 1]],GroupVertices[Vertex],0)),1,1,"")</f>
        <v>14</v>
      </c>
      <c r="BC1465" s="78" t="str">
        <f>REPLACE(INDEX(GroupVertices[Group], MATCH(Edges[[#This Row],[Vertex 2]],GroupVertices[Vertex],0)),1,1,"")</f>
        <v>14</v>
      </c>
      <c r="BD1465" s="48">
        <v>0</v>
      </c>
      <c r="BE1465" s="49">
        <v>0</v>
      </c>
      <c r="BF1465" s="48">
        <v>0</v>
      </c>
      <c r="BG1465" s="49">
        <v>0</v>
      </c>
      <c r="BH1465" s="48">
        <v>0</v>
      </c>
      <c r="BI1465" s="49">
        <v>0</v>
      </c>
      <c r="BJ1465" s="48">
        <v>23</v>
      </c>
      <c r="BK1465" s="49">
        <v>100</v>
      </c>
      <c r="BL1465" s="48">
        <v>23</v>
      </c>
    </row>
    <row r="1466" spans="1:64" x14ac:dyDescent="0.25">
      <c r="A1466" s="64" t="s">
        <v>760</v>
      </c>
      <c r="B1466" s="64" t="s">
        <v>866</v>
      </c>
      <c r="C1466" s="65" t="s">
        <v>15846</v>
      </c>
      <c r="D1466" s="66">
        <v>10</v>
      </c>
      <c r="E1466" s="67" t="s">
        <v>136</v>
      </c>
      <c r="F1466" s="68">
        <v>12</v>
      </c>
      <c r="G1466" s="65"/>
      <c r="H1466" s="69"/>
      <c r="I1466" s="70"/>
      <c r="J1466" s="70"/>
      <c r="K1466" s="34" t="s">
        <v>65</v>
      </c>
      <c r="L1466" s="77">
        <v>1466</v>
      </c>
      <c r="M1466" s="77"/>
      <c r="N1466" s="72"/>
      <c r="O1466" s="79" t="s">
        <v>999</v>
      </c>
      <c r="P1466" s="81">
        <v>43170.687743055554</v>
      </c>
      <c r="Q1466" s="79" t="s">
        <v>1787</v>
      </c>
      <c r="R1466" s="83" t="s">
        <v>2277</v>
      </c>
      <c r="S1466" s="79" t="s">
        <v>2560</v>
      </c>
      <c r="T1466" s="79" t="s">
        <v>3050</v>
      </c>
      <c r="U1466" s="79"/>
      <c r="V1466" s="83" t="s">
        <v>3863</v>
      </c>
      <c r="W1466" s="81">
        <v>43170.687743055554</v>
      </c>
      <c r="X1466" s="83" t="s">
        <v>4828</v>
      </c>
      <c r="Y1466" s="79"/>
      <c r="Z1466" s="79"/>
      <c r="AA1466" s="85" t="s">
        <v>6036</v>
      </c>
      <c r="AB1466" s="79"/>
      <c r="AC1466" s="79" t="b">
        <v>0</v>
      </c>
      <c r="AD1466" s="79">
        <v>0</v>
      </c>
      <c r="AE1466" s="85" t="s">
        <v>6296</v>
      </c>
      <c r="AF1466" s="79" t="b">
        <v>0</v>
      </c>
      <c r="AG1466" s="79" t="s">
        <v>6304</v>
      </c>
      <c r="AH1466" s="79"/>
      <c r="AI1466" s="85" t="s">
        <v>6296</v>
      </c>
      <c r="AJ1466" s="79" t="b">
        <v>0</v>
      </c>
      <c r="AK1466" s="79">
        <v>0</v>
      </c>
      <c r="AL1466" s="85" t="s">
        <v>6296</v>
      </c>
      <c r="AM1466" s="79" t="s">
        <v>6336</v>
      </c>
      <c r="AN1466" s="79" t="b">
        <v>0</v>
      </c>
      <c r="AO1466" s="85" t="s">
        <v>6036</v>
      </c>
      <c r="AP1466" s="79" t="s">
        <v>176</v>
      </c>
      <c r="AQ1466" s="79">
        <v>0</v>
      </c>
      <c r="AR1466" s="79">
        <v>0</v>
      </c>
      <c r="AS1466" s="79"/>
      <c r="AT1466" s="79"/>
      <c r="AU1466" s="79"/>
      <c r="AV1466" s="79"/>
      <c r="AW1466" s="79"/>
      <c r="AX1466" s="79"/>
      <c r="AY1466" s="79"/>
      <c r="AZ1466" s="79"/>
      <c r="BA1466">
        <v>46</v>
      </c>
      <c r="BB1466" s="78" t="str">
        <f>REPLACE(INDEX(GroupVertices[Group], MATCH(Edges[[#This Row],[Vertex 1]],GroupVertices[Vertex],0)),1,1,"")</f>
        <v>14</v>
      </c>
      <c r="BC1466" s="78" t="str">
        <f>REPLACE(INDEX(GroupVertices[Group], MATCH(Edges[[#This Row],[Vertex 2]],GroupVertices[Vertex],0)),1,1,"")</f>
        <v>14</v>
      </c>
      <c r="BD1466" s="48">
        <v>1</v>
      </c>
      <c r="BE1466" s="49">
        <v>3.4482758620689653</v>
      </c>
      <c r="BF1466" s="48">
        <v>1</v>
      </c>
      <c r="BG1466" s="49">
        <v>3.4482758620689653</v>
      </c>
      <c r="BH1466" s="48">
        <v>0</v>
      </c>
      <c r="BI1466" s="49">
        <v>0</v>
      </c>
      <c r="BJ1466" s="48">
        <v>27</v>
      </c>
      <c r="BK1466" s="49">
        <v>93.103448275862064</v>
      </c>
      <c r="BL1466" s="48">
        <v>29</v>
      </c>
    </row>
    <row r="1467" spans="1:64" x14ac:dyDescent="0.25">
      <c r="A1467" s="64" t="s">
        <v>760</v>
      </c>
      <c r="B1467" s="64" t="s">
        <v>866</v>
      </c>
      <c r="C1467" s="65" t="s">
        <v>15846</v>
      </c>
      <c r="D1467" s="66">
        <v>10</v>
      </c>
      <c r="E1467" s="67" t="s">
        <v>136</v>
      </c>
      <c r="F1467" s="68">
        <v>12</v>
      </c>
      <c r="G1467" s="65"/>
      <c r="H1467" s="69"/>
      <c r="I1467" s="70"/>
      <c r="J1467" s="70"/>
      <c r="K1467" s="34" t="s">
        <v>65</v>
      </c>
      <c r="L1467" s="77">
        <v>1467</v>
      </c>
      <c r="M1467" s="77"/>
      <c r="N1467" s="72"/>
      <c r="O1467" s="79" t="s">
        <v>999</v>
      </c>
      <c r="P1467" s="81">
        <v>43171.646215277775</v>
      </c>
      <c r="Q1467" s="79" t="s">
        <v>1788</v>
      </c>
      <c r="R1467" s="83" t="s">
        <v>2439</v>
      </c>
      <c r="S1467" s="79" t="s">
        <v>2560</v>
      </c>
      <c r="T1467" s="79" t="s">
        <v>3051</v>
      </c>
      <c r="U1467" s="79"/>
      <c r="V1467" s="83" t="s">
        <v>3863</v>
      </c>
      <c r="W1467" s="81">
        <v>43171.646215277775</v>
      </c>
      <c r="X1467" s="83" t="s">
        <v>4829</v>
      </c>
      <c r="Y1467" s="79"/>
      <c r="Z1467" s="79"/>
      <c r="AA1467" s="85" t="s">
        <v>6037</v>
      </c>
      <c r="AB1467" s="79"/>
      <c r="AC1467" s="79" t="b">
        <v>0</v>
      </c>
      <c r="AD1467" s="79">
        <v>1</v>
      </c>
      <c r="AE1467" s="85" t="s">
        <v>6296</v>
      </c>
      <c r="AF1467" s="79" t="b">
        <v>0</v>
      </c>
      <c r="AG1467" s="79" t="s">
        <v>6304</v>
      </c>
      <c r="AH1467" s="79"/>
      <c r="AI1467" s="85" t="s">
        <v>6296</v>
      </c>
      <c r="AJ1467" s="79" t="b">
        <v>0</v>
      </c>
      <c r="AK1467" s="79">
        <v>0</v>
      </c>
      <c r="AL1467" s="85" t="s">
        <v>6296</v>
      </c>
      <c r="AM1467" s="79" t="s">
        <v>6336</v>
      </c>
      <c r="AN1467" s="79" t="b">
        <v>0</v>
      </c>
      <c r="AO1467" s="85" t="s">
        <v>6037</v>
      </c>
      <c r="AP1467" s="79" t="s">
        <v>176</v>
      </c>
      <c r="AQ1467" s="79">
        <v>0</v>
      </c>
      <c r="AR1467" s="79">
        <v>0</v>
      </c>
      <c r="AS1467" s="79"/>
      <c r="AT1467" s="79"/>
      <c r="AU1467" s="79"/>
      <c r="AV1467" s="79"/>
      <c r="AW1467" s="79"/>
      <c r="AX1467" s="79"/>
      <c r="AY1467" s="79"/>
      <c r="AZ1467" s="79"/>
      <c r="BA1467">
        <v>46</v>
      </c>
      <c r="BB1467" s="78" t="str">
        <f>REPLACE(INDEX(GroupVertices[Group], MATCH(Edges[[#This Row],[Vertex 1]],GroupVertices[Vertex],0)),1,1,"")</f>
        <v>14</v>
      </c>
      <c r="BC1467" s="78" t="str">
        <f>REPLACE(INDEX(GroupVertices[Group], MATCH(Edges[[#This Row],[Vertex 2]],GroupVertices[Vertex],0)),1,1,"")</f>
        <v>14</v>
      </c>
      <c r="BD1467" s="48">
        <v>0</v>
      </c>
      <c r="BE1467" s="49">
        <v>0</v>
      </c>
      <c r="BF1467" s="48">
        <v>0</v>
      </c>
      <c r="BG1467" s="49">
        <v>0</v>
      </c>
      <c r="BH1467" s="48">
        <v>0</v>
      </c>
      <c r="BI1467" s="49">
        <v>0</v>
      </c>
      <c r="BJ1467" s="48">
        <v>23</v>
      </c>
      <c r="BK1467" s="49">
        <v>100</v>
      </c>
      <c r="BL1467" s="48">
        <v>23</v>
      </c>
    </row>
    <row r="1468" spans="1:64" x14ac:dyDescent="0.25">
      <c r="A1468" s="64" t="s">
        <v>760</v>
      </c>
      <c r="B1468" s="64" t="s">
        <v>866</v>
      </c>
      <c r="C1468" s="65" t="s">
        <v>15846</v>
      </c>
      <c r="D1468" s="66">
        <v>10</v>
      </c>
      <c r="E1468" s="67" t="s">
        <v>136</v>
      </c>
      <c r="F1468" s="68">
        <v>12</v>
      </c>
      <c r="G1468" s="65"/>
      <c r="H1468" s="69"/>
      <c r="I1468" s="70"/>
      <c r="J1468" s="70"/>
      <c r="K1468" s="34" t="s">
        <v>65</v>
      </c>
      <c r="L1468" s="77">
        <v>1468</v>
      </c>
      <c r="M1468" s="77"/>
      <c r="N1468" s="72"/>
      <c r="O1468" s="79" t="s">
        <v>999</v>
      </c>
      <c r="P1468" s="81">
        <v>43171.667187500003</v>
      </c>
      <c r="Q1468" s="79" t="s">
        <v>1789</v>
      </c>
      <c r="R1468" s="83" t="s">
        <v>2440</v>
      </c>
      <c r="S1468" s="79" t="s">
        <v>2560</v>
      </c>
      <c r="T1468" s="79" t="s">
        <v>3033</v>
      </c>
      <c r="U1468" s="79"/>
      <c r="V1468" s="83" t="s">
        <v>3863</v>
      </c>
      <c r="W1468" s="81">
        <v>43171.667187500003</v>
      </c>
      <c r="X1468" s="83" t="s">
        <v>4830</v>
      </c>
      <c r="Y1468" s="79"/>
      <c r="Z1468" s="79"/>
      <c r="AA1468" s="85" t="s">
        <v>6038</v>
      </c>
      <c r="AB1468" s="79"/>
      <c r="AC1468" s="79" t="b">
        <v>0</v>
      </c>
      <c r="AD1468" s="79">
        <v>0</v>
      </c>
      <c r="AE1468" s="85" t="s">
        <v>6296</v>
      </c>
      <c r="AF1468" s="79" t="b">
        <v>0</v>
      </c>
      <c r="AG1468" s="79" t="s">
        <v>6304</v>
      </c>
      <c r="AH1468" s="79"/>
      <c r="AI1468" s="85" t="s">
        <v>6296</v>
      </c>
      <c r="AJ1468" s="79" t="b">
        <v>0</v>
      </c>
      <c r="AK1468" s="79">
        <v>0</v>
      </c>
      <c r="AL1468" s="85" t="s">
        <v>6296</v>
      </c>
      <c r="AM1468" s="79" t="s">
        <v>6336</v>
      </c>
      <c r="AN1468" s="79" t="b">
        <v>0</v>
      </c>
      <c r="AO1468" s="85" t="s">
        <v>6038</v>
      </c>
      <c r="AP1468" s="79" t="s">
        <v>176</v>
      </c>
      <c r="AQ1468" s="79">
        <v>0</v>
      </c>
      <c r="AR1468" s="79">
        <v>0</v>
      </c>
      <c r="AS1468" s="79"/>
      <c r="AT1468" s="79"/>
      <c r="AU1468" s="79"/>
      <c r="AV1468" s="79"/>
      <c r="AW1468" s="79"/>
      <c r="AX1468" s="79"/>
      <c r="AY1468" s="79"/>
      <c r="AZ1468" s="79"/>
      <c r="BA1468">
        <v>46</v>
      </c>
      <c r="BB1468" s="78" t="str">
        <f>REPLACE(INDEX(GroupVertices[Group], MATCH(Edges[[#This Row],[Vertex 1]],GroupVertices[Vertex],0)),1,1,"")</f>
        <v>14</v>
      </c>
      <c r="BC1468" s="78" t="str">
        <f>REPLACE(INDEX(GroupVertices[Group], MATCH(Edges[[#This Row],[Vertex 2]],GroupVertices[Vertex],0)),1,1,"")</f>
        <v>14</v>
      </c>
      <c r="BD1468" s="48">
        <v>0</v>
      </c>
      <c r="BE1468" s="49">
        <v>0</v>
      </c>
      <c r="BF1468" s="48">
        <v>0</v>
      </c>
      <c r="BG1468" s="49">
        <v>0</v>
      </c>
      <c r="BH1468" s="48">
        <v>0</v>
      </c>
      <c r="BI1468" s="49">
        <v>0</v>
      </c>
      <c r="BJ1468" s="48">
        <v>28</v>
      </c>
      <c r="BK1468" s="49">
        <v>100</v>
      </c>
      <c r="BL1468" s="48">
        <v>28</v>
      </c>
    </row>
    <row r="1469" spans="1:64" x14ac:dyDescent="0.25">
      <c r="A1469" s="64" t="s">
        <v>760</v>
      </c>
      <c r="B1469" s="64" t="s">
        <v>866</v>
      </c>
      <c r="C1469" s="65" t="s">
        <v>15846</v>
      </c>
      <c r="D1469" s="66">
        <v>10</v>
      </c>
      <c r="E1469" s="67" t="s">
        <v>136</v>
      </c>
      <c r="F1469" s="68">
        <v>12</v>
      </c>
      <c r="G1469" s="65"/>
      <c r="H1469" s="69"/>
      <c r="I1469" s="70"/>
      <c r="J1469" s="70"/>
      <c r="K1469" s="34" t="s">
        <v>65</v>
      </c>
      <c r="L1469" s="77">
        <v>1469</v>
      </c>
      <c r="M1469" s="77"/>
      <c r="N1469" s="72"/>
      <c r="O1469" s="79" t="s">
        <v>999</v>
      </c>
      <c r="P1469" s="81">
        <v>43171.687893518516</v>
      </c>
      <c r="Q1469" s="79" t="s">
        <v>1790</v>
      </c>
      <c r="R1469" s="83" t="s">
        <v>2441</v>
      </c>
      <c r="S1469" s="79" t="s">
        <v>2560</v>
      </c>
      <c r="T1469" s="79" t="s">
        <v>2928</v>
      </c>
      <c r="U1469" s="79"/>
      <c r="V1469" s="83" t="s">
        <v>3863</v>
      </c>
      <c r="W1469" s="81">
        <v>43171.687893518516</v>
      </c>
      <c r="X1469" s="83" t="s">
        <v>4831</v>
      </c>
      <c r="Y1469" s="79"/>
      <c r="Z1469" s="79"/>
      <c r="AA1469" s="85" t="s">
        <v>6039</v>
      </c>
      <c r="AB1469" s="79"/>
      <c r="AC1469" s="79" t="b">
        <v>0</v>
      </c>
      <c r="AD1469" s="79">
        <v>0</v>
      </c>
      <c r="AE1469" s="85" t="s">
        <v>6296</v>
      </c>
      <c r="AF1469" s="79" t="b">
        <v>0</v>
      </c>
      <c r="AG1469" s="79" t="s">
        <v>6304</v>
      </c>
      <c r="AH1469" s="79"/>
      <c r="AI1469" s="85" t="s">
        <v>6296</v>
      </c>
      <c r="AJ1469" s="79" t="b">
        <v>0</v>
      </c>
      <c r="AK1469" s="79">
        <v>0</v>
      </c>
      <c r="AL1469" s="85" t="s">
        <v>6296</v>
      </c>
      <c r="AM1469" s="79" t="s">
        <v>6336</v>
      </c>
      <c r="AN1469" s="79" t="b">
        <v>0</v>
      </c>
      <c r="AO1469" s="85" t="s">
        <v>6039</v>
      </c>
      <c r="AP1469" s="79" t="s">
        <v>176</v>
      </c>
      <c r="AQ1469" s="79">
        <v>0</v>
      </c>
      <c r="AR1469" s="79">
        <v>0</v>
      </c>
      <c r="AS1469" s="79"/>
      <c r="AT1469" s="79"/>
      <c r="AU1469" s="79"/>
      <c r="AV1469" s="79"/>
      <c r="AW1469" s="79"/>
      <c r="AX1469" s="79"/>
      <c r="AY1469" s="79"/>
      <c r="AZ1469" s="79"/>
      <c r="BA1469">
        <v>46</v>
      </c>
      <c r="BB1469" s="78" t="str">
        <f>REPLACE(INDEX(GroupVertices[Group], MATCH(Edges[[#This Row],[Vertex 1]],GroupVertices[Vertex],0)),1,1,"")</f>
        <v>14</v>
      </c>
      <c r="BC1469" s="78" t="str">
        <f>REPLACE(INDEX(GroupVertices[Group], MATCH(Edges[[#This Row],[Vertex 2]],GroupVertices[Vertex],0)),1,1,"")</f>
        <v>14</v>
      </c>
      <c r="BD1469" s="48">
        <v>0</v>
      </c>
      <c r="BE1469" s="49">
        <v>0</v>
      </c>
      <c r="BF1469" s="48">
        <v>0</v>
      </c>
      <c r="BG1469" s="49">
        <v>0</v>
      </c>
      <c r="BH1469" s="48">
        <v>0</v>
      </c>
      <c r="BI1469" s="49">
        <v>0</v>
      </c>
      <c r="BJ1469" s="48">
        <v>28</v>
      </c>
      <c r="BK1469" s="49">
        <v>100</v>
      </c>
      <c r="BL1469" s="48">
        <v>28</v>
      </c>
    </row>
    <row r="1470" spans="1:64" x14ac:dyDescent="0.25">
      <c r="A1470" s="64" t="s">
        <v>760</v>
      </c>
      <c r="B1470" s="64" t="s">
        <v>866</v>
      </c>
      <c r="C1470" s="65" t="s">
        <v>15846</v>
      </c>
      <c r="D1470" s="66">
        <v>10</v>
      </c>
      <c r="E1470" s="67" t="s">
        <v>136</v>
      </c>
      <c r="F1470" s="68">
        <v>12</v>
      </c>
      <c r="G1470" s="65"/>
      <c r="H1470" s="69"/>
      <c r="I1470" s="70"/>
      <c r="J1470" s="70"/>
      <c r="K1470" s="34" t="s">
        <v>65</v>
      </c>
      <c r="L1470" s="77">
        <v>1470</v>
      </c>
      <c r="M1470" s="77"/>
      <c r="N1470" s="72"/>
      <c r="O1470" s="79" t="s">
        <v>999</v>
      </c>
      <c r="P1470" s="81">
        <v>43174.604583333334</v>
      </c>
      <c r="Q1470" s="79" t="s">
        <v>1791</v>
      </c>
      <c r="R1470" s="83" t="s">
        <v>2442</v>
      </c>
      <c r="S1470" s="79" t="s">
        <v>2560</v>
      </c>
      <c r="T1470" s="79" t="s">
        <v>2928</v>
      </c>
      <c r="U1470" s="79"/>
      <c r="V1470" s="83" t="s">
        <v>3863</v>
      </c>
      <c r="W1470" s="81">
        <v>43174.604583333334</v>
      </c>
      <c r="X1470" s="83" t="s">
        <v>4832</v>
      </c>
      <c r="Y1470" s="79"/>
      <c r="Z1470" s="79"/>
      <c r="AA1470" s="85" t="s">
        <v>6040</v>
      </c>
      <c r="AB1470" s="79"/>
      <c r="AC1470" s="79" t="b">
        <v>0</v>
      </c>
      <c r="AD1470" s="79">
        <v>0</v>
      </c>
      <c r="AE1470" s="85" t="s">
        <v>6296</v>
      </c>
      <c r="AF1470" s="79" t="b">
        <v>0</v>
      </c>
      <c r="AG1470" s="79" t="s">
        <v>6304</v>
      </c>
      <c r="AH1470" s="79"/>
      <c r="AI1470" s="85" t="s">
        <v>6296</v>
      </c>
      <c r="AJ1470" s="79" t="b">
        <v>0</v>
      </c>
      <c r="AK1470" s="79">
        <v>0</v>
      </c>
      <c r="AL1470" s="85" t="s">
        <v>6296</v>
      </c>
      <c r="AM1470" s="79" t="s">
        <v>6336</v>
      </c>
      <c r="AN1470" s="79" t="b">
        <v>0</v>
      </c>
      <c r="AO1470" s="85" t="s">
        <v>6040</v>
      </c>
      <c r="AP1470" s="79" t="s">
        <v>176</v>
      </c>
      <c r="AQ1470" s="79">
        <v>0</v>
      </c>
      <c r="AR1470" s="79">
        <v>0</v>
      </c>
      <c r="AS1470" s="79"/>
      <c r="AT1470" s="79"/>
      <c r="AU1470" s="79"/>
      <c r="AV1470" s="79"/>
      <c r="AW1470" s="79"/>
      <c r="AX1470" s="79"/>
      <c r="AY1470" s="79"/>
      <c r="AZ1470" s="79"/>
      <c r="BA1470">
        <v>46</v>
      </c>
      <c r="BB1470" s="78" t="str">
        <f>REPLACE(INDEX(GroupVertices[Group], MATCH(Edges[[#This Row],[Vertex 1]],GroupVertices[Vertex],0)),1,1,"")</f>
        <v>14</v>
      </c>
      <c r="BC1470" s="78" t="str">
        <f>REPLACE(INDEX(GroupVertices[Group], MATCH(Edges[[#This Row],[Vertex 2]],GroupVertices[Vertex],0)),1,1,"")</f>
        <v>14</v>
      </c>
      <c r="BD1470" s="48">
        <v>0</v>
      </c>
      <c r="BE1470" s="49">
        <v>0</v>
      </c>
      <c r="BF1470" s="48">
        <v>0</v>
      </c>
      <c r="BG1470" s="49">
        <v>0</v>
      </c>
      <c r="BH1470" s="48">
        <v>0</v>
      </c>
      <c r="BI1470" s="49">
        <v>0</v>
      </c>
      <c r="BJ1470" s="48">
        <v>25</v>
      </c>
      <c r="BK1470" s="49">
        <v>100</v>
      </c>
      <c r="BL1470" s="48">
        <v>25</v>
      </c>
    </row>
    <row r="1471" spans="1:64" x14ac:dyDescent="0.25">
      <c r="A1471" s="64" t="s">
        <v>760</v>
      </c>
      <c r="B1471" s="64" t="s">
        <v>866</v>
      </c>
      <c r="C1471" s="65" t="s">
        <v>15846</v>
      </c>
      <c r="D1471" s="66">
        <v>10</v>
      </c>
      <c r="E1471" s="67" t="s">
        <v>136</v>
      </c>
      <c r="F1471" s="68">
        <v>12</v>
      </c>
      <c r="G1471" s="65"/>
      <c r="H1471" s="69"/>
      <c r="I1471" s="70"/>
      <c r="J1471" s="70"/>
      <c r="K1471" s="34" t="s">
        <v>65</v>
      </c>
      <c r="L1471" s="77">
        <v>1471</v>
      </c>
      <c r="M1471" s="77"/>
      <c r="N1471" s="72"/>
      <c r="O1471" s="79" t="s">
        <v>999</v>
      </c>
      <c r="P1471" s="81">
        <v>43174.625428240739</v>
      </c>
      <c r="Q1471" s="79" t="s">
        <v>1792</v>
      </c>
      <c r="R1471" s="83" t="s">
        <v>2443</v>
      </c>
      <c r="S1471" s="79" t="s">
        <v>2560</v>
      </c>
      <c r="T1471" s="79" t="s">
        <v>2928</v>
      </c>
      <c r="U1471" s="79"/>
      <c r="V1471" s="83" t="s">
        <v>3863</v>
      </c>
      <c r="W1471" s="81">
        <v>43174.625428240739</v>
      </c>
      <c r="X1471" s="83" t="s">
        <v>4833</v>
      </c>
      <c r="Y1471" s="79"/>
      <c r="Z1471" s="79"/>
      <c r="AA1471" s="85" t="s">
        <v>6041</v>
      </c>
      <c r="AB1471" s="79"/>
      <c r="AC1471" s="79" t="b">
        <v>0</v>
      </c>
      <c r="AD1471" s="79">
        <v>0</v>
      </c>
      <c r="AE1471" s="85" t="s">
        <v>6296</v>
      </c>
      <c r="AF1471" s="79" t="b">
        <v>0</v>
      </c>
      <c r="AG1471" s="79" t="s">
        <v>6304</v>
      </c>
      <c r="AH1471" s="79"/>
      <c r="AI1471" s="85" t="s">
        <v>6296</v>
      </c>
      <c r="AJ1471" s="79" t="b">
        <v>0</v>
      </c>
      <c r="AK1471" s="79">
        <v>0</v>
      </c>
      <c r="AL1471" s="85" t="s">
        <v>6296</v>
      </c>
      <c r="AM1471" s="79" t="s">
        <v>6336</v>
      </c>
      <c r="AN1471" s="79" t="b">
        <v>0</v>
      </c>
      <c r="AO1471" s="85" t="s">
        <v>6041</v>
      </c>
      <c r="AP1471" s="79" t="s">
        <v>176</v>
      </c>
      <c r="AQ1471" s="79">
        <v>0</v>
      </c>
      <c r="AR1471" s="79">
        <v>0</v>
      </c>
      <c r="AS1471" s="79"/>
      <c r="AT1471" s="79"/>
      <c r="AU1471" s="79"/>
      <c r="AV1471" s="79"/>
      <c r="AW1471" s="79"/>
      <c r="AX1471" s="79"/>
      <c r="AY1471" s="79"/>
      <c r="AZ1471" s="79"/>
      <c r="BA1471">
        <v>46</v>
      </c>
      <c r="BB1471" s="78" t="str">
        <f>REPLACE(INDEX(GroupVertices[Group], MATCH(Edges[[#This Row],[Vertex 1]],GroupVertices[Vertex],0)),1,1,"")</f>
        <v>14</v>
      </c>
      <c r="BC1471" s="78" t="str">
        <f>REPLACE(INDEX(GroupVertices[Group], MATCH(Edges[[#This Row],[Vertex 2]],GroupVertices[Vertex],0)),1,1,"")</f>
        <v>14</v>
      </c>
      <c r="BD1471" s="48">
        <v>1</v>
      </c>
      <c r="BE1471" s="49">
        <v>3.8461538461538463</v>
      </c>
      <c r="BF1471" s="48">
        <v>0</v>
      </c>
      <c r="BG1471" s="49">
        <v>0</v>
      </c>
      <c r="BH1471" s="48">
        <v>0</v>
      </c>
      <c r="BI1471" s="49">
        <v>0</v>
      </c>
      <c r="BJ1471" s="48">
        <v>25</v>
      </c>
      <c r="BK1471" s="49">
        <v>96.15384615384616</v>
      </c>
      <c r="BL1471" s="48">
        <v>26</v>
      </c>
    </row>
    <row r="1472" spans="1:64" x14ac:dyDescent="0.25">
      <c r="A1472" s="64" t="s">
        <v>760</v>
      </c>
      <c r="B1472" s="64" t="s">
        <v>866</v>
      </c>
      <c r="C1472" s="65" t="s">
        <v>15846</v>
      </c>
      <c r="D1472" s="66">
        <v>10</v>
      </c>
      <c r="E1472" s="67" t="s">
        <v>136</v>
      </c>
      <c r="F1472" s="68">
        <v>12</v>
      </c>
      <c r="G1472" s="65"/>
      <c r="H1472" s="69"/>
      <c r="I1472" s="70"/>
      <c r="J1472" s="70"/>
      <c r="K1472" s="34" t="s">
        <v>65</v>
      </c>
      <c r="L1472" s="77">
        <v>1472</v>
      </c>
      <c r="M1472" s="77"/>
      <c r="N1472" s="72"/>
      <c r="O1472" s="79" t="s">
        <v>999</v>
      </c>
      <c r="P1472" s="81">
        <v>43174.646226851852</v>
      </c>
      <c r="Q1472" s="79" t="s">
        <v>1793</v>
      </c>
      <c r="R1472" s="83" t="s">
        <v>2444</v>
      </c>
      <c r="S1472" s="79" t="s">
        <v>2560</v>
      </c>
      <c r="T1472" s="79" t="s">
        <v>3052</v>
      </c>
      <c r="U1472" s="79"/>
      <c r="V1472" s="83" t="s">
        <v>3863</v>
      </c>
      <c r="W1472" s="81">
        <v>43174.646226851852</v>
      </c>
      <c r="X1472" s="83" t="s">
        <v>4834</v>
      </c>
      <c r="Y1472" s="79"/>
      <c r="Z1472" s="79"/>
      <c r="AA1472" s="85" t="s">
        <v>6042</v>
      </c>
      <c r="AB1472" s="79"/>
      <c r="AC1472" s="79" t="b">
        <v>0</v>
      </c>
      <c r="AD1472" s="79">
        <v>0</v>
      </c>
      <c r="AE1472" s="85" t="s">
        <v>6296</v>
      </c>
      <c r="AF1472" s="79" t="b">
        <v>0</v>
      </c>
      <c r="AG1472" s="79" t="s">
        <v>6304</v>
      </c>
      <c r="AH1472" s="79"/>
      <c r="AI1472" s="85" t="s">
        <v>6296</v>
      </c>
      <c r="AJ1472" s="79" t="b">
        <v>0</v>
      </c>
      <c r="AK1472" s="79">
        <v>0</v>
      </c>
      <c r="AL1472" s="85" t="s">
        <v>6296</v>
      </c>
      <c r="AM1472" s="79" t="s">
        <v>6336</v>
      </c>
      <c r="AN1472" s="79" t="b">
        <v>0</v>
      </c>
      <c r="AO1472" s="85" t="s">
        <v>6042</v>
      </c>
      <c r="AP1472" s="79" t="s">
        <v>176</v>
      </c>
      <c r="AQ1472" s="79">
        <v>0</v>
      </c>
      <c r="AR1472" s="79">
        <v>0</v>
      </c>
      <c r="AS1472" s="79"/>
      <c r="AT1472" s="79"/>
      <c r="AU1472" s="79"/>
      <c r="AV1472" s="79"/>
      <c r="AW1472" s="79"/>
      <c r="AX1472" s="79"/>
      <c r="AY1472" s="79"/>
      <c r="AZ1472" s="79"/>
      <c r="BA1472">
        <v>46</v>
      </c>
      <c r="BB1472" s="78" t="str">
        <f>REPLACE(INDEX(GroupVertices[Group], MATCH(Edges[[#This Row],[Vertex 1]],GroupVertices[Vertex],0)),1,1,"")</f>
        <v>14</v>
      </c>
      <c r="BC1472" s="78" t="str">
        <f>REPLACE(INDEX(GroupVertices[Group], MATCH(Edges[[#This Row],[Vertex 2]],GroupVertices[Vertex],0)),1,1,"")</f>
        <v>14</v>
      </c>
      <c r="BD1472" s="48">
        <v>0</v>
      </c>
      <c r="BE1472" s="49">
        <v>0</v>
      </c>
      <c r="BF1472" s="48">
        <v>1</v>
      </c>
      <c r="BG1472" s="49">
        <v>3.7037037037037037</v>
      </c>
      <c r="BH1472" s="48">
        <v>0</v>
      </c>
      <c r="BI1472" s="49">
        <v>0</v>
      </c>
      <c r="BJ1472" s="48">
        <v>26</v>
      </c>
      <c r="BK1472" s="49">
        <v>96.296296296296291</v>
      </c>
      <c r="BL1472" s="48">
        <v>27</v>
      </c>
    </row>
    <row r="1473" spans="1:64" x14ac:dyDescent="0.25">
      <c r="A1473" s="64" t="s">
        <v>760</v>
      </c>
      <c r="B1473" s="64" t="s">
        <v>866</v>
      </c>
      <c r="C1473" s="65" t="s">
        <v>15846</v>
      </c>
      <c r="D1473" s="66">
        <v>10</v>
      </c>
      <c r="E1473" s="67" t="s">
        <v>136</v>
      </c>
      <c r="F1473" s="68">
        <v>12</v>
      </c>
      <c r="G1473" s="65"/>
      <c r="H1473" s="69"/>
      <c r="I1473" s="70"/>
      <c r="J1473" s="70"/>
      <c r="K1473" s="34" t="s">
        <v>65</v>
      </c>
      <c r="L1473" s="77">
        <v>1473</v>
      </c>
      <c r="M1473" s="77"/>
      <c r="N1473" s="72"/>
      <c r="O1473" s="79" t="s">
        <v>999</v>
      </c>
      <c r="P1473" s="81">
        <v>43175.614768518521</v>
      </c>
      <c r="Q1473" s="79" t="s">
        <v>1794</v>
      </c>
      <c r="R1473" s="83" t="s">
        <v>2245</v>
      </c>
      <c r="S1473" s="79" t="s">
        <v>2560</v>
      </c>
      <c r="T1473" s="79" t="s">
        <v>3053</v>
      </c>
      <c r="U1473" s="79"/>
      <c r="V1473" s="83" t="s">
        <v>3863</v>
      </c>
      <c r="W1473" s="81">
        <v>43175.614768518521</v>
      </c>
      <c r="X1473" s="83" t="s">
        <v>4835</v>
      </c>
      <c r="Y1473" s="79"/>
      <c r="Z1473" s="79"/>
      <c r="AA1473" s="85" t="s">
        <v>6043</v>
      </c>
      <c r="AB1473" s="79"/>
      <c r="AC1473" s="79" t="b">
        <v>0</v>
      </c>
      <c r="AD1473" s="79">
        <v>0</v>
      </c>
      <c r="AE1473" s="85" t="s">
        <v>6296</v>
      </c>
      <c r="AF1473" s="79" t="b">
        <v>0</v>
      </c>
      <c r="AG1473" s="79" t="s">
        <v>6304</v>
      </c>
      <c r="AH1473" s="79"/>
      <c r="AI1473" s="85" t="s">
        <v>6296</v>
      </c>
      <c r="AJ1473" s="79" t="b">
        <v>0</v>
      </c>
      <c r="AK1473" s="79">
        <v>1</v>
      </c>
      <c r="AL1473" s="85" t="s">
        <v>6296</v>
      </c>
      <c r="AM1473" s="79" t="s">
        <v>6336</v>
      </c>
      <c r="AN1473" s="79" t="b">
        <v>0</v>
      </c>
      <c r="AO1473" s="85" t="s">
        <v>6043</v>
      </c>
      <c r="AP1473" s="79" t="s">
        <v>176</v>
      </c>
      <c r="AQ1473" s="79">
        <v>0</v>
      </c>
      <c r="AR1473" s="79">
        <v>0</v>
      </c>
      <c r="AS1473" s="79"/>
      <c r="AT1473" s="79"/>
      <c r="AU1473" s="79"/>
      <c r="AV1473" s="79"/>
      <c r="AW1473" s="79"/>
      <c r="AX1473" s="79"/>
      <c r="AY1473" s="79"/>
      <c r="AZ1473" s="79"/>
      <c r="BA1473">
        <v>46</v>
      </c>
      <c r="BB1473" s="78" t="str">
        <f>REPLACE(INDEX(GroupVertices[Group], MATCH(Edges[[#This Row],[Vertex 1]],GroupVertices[Vertex],0)),1,1,"")</f>
        <v>14</v>
      </c>
      <c r="BC1473" s="78" t="str">
        <f>REPLACE(INDEX(GroupVertices[Group], MATCH(Edges[[#This Row],[Vertex 2]],GroupVertices[Vertex],0)),1,1,"")</f>
        <v>14</v>
      </c>
      <c r="BD1473" s="48">
        <v>1</v>
      </c>
      <c r="BE1473" s="49">
        <v>3.7037037037037037</v>
      </c>
      <c r="BF1473" s="48">
        <v>0</v>
      </c>
      <c r="BG1473" s="49">
        <v>0</v>
      </c>
      <c r="BH1473" s="48">
        <v>0</v>
      </c>
      <c r="BI1473" s="49">
        <v>0</v>
      </c>
      <c r="BJ1473" s="48">
        <v>26</v>
      </c>
      <c r="BK1473" s="49">
        <v>96.296296296296291</v>
      </c>
      <c r="BL1473" s="48">
        <v>27</v>
      </c>
    </row>
    <row r="1474" spans="1:64" x14ac:dyDescent="0.25">
      <c r="A1474" s="64" t="s">
        <v>760</v>
      </c>
      <c r="B1474" s="64" t="s">
        <v>866</v>
      </c>
      <c r="C1474" s="65" t="s">
        <v>15846</v>
      </c>
      <c r="D1474" s="66">
        <v>10</v>
      </c>
      <c r="E1474" s="67" t="s">
        <v>136</v>
      </c>
      <c r="F1474" s="68">
        <v>12</v>
      </c>
      <c r="G1474" s="65"/>
      <c r="H1474" s="69"/>
      <c r="I1474" s="70"/>
      <c r="J1474" s="70"/>
      <c r="K1474" s="34" t="s">
        <v>65</v>
      </c>
      <c r="L1474" s="77">
        <v>1474</v>
      </c>
      <c r="M1474" s="77"/>
      <c r="N1474" s="72"/>
      <c r="O1474" s="79" t="s">
        <v>999</v>
      </c>
      <c r="P1474" s="81">
        <v>43175.625335648147</v>
      </c>
      <c r="Q1474" s="79" t="s">
        <v>1795</v>
      </c>
      <c r="R1474" s="83" t="s">
        <v>2445</v>
      </c>
      <c r="S1474" s="79" t="s">
        <v>2560</v>
      </c>
      <c r="T1474" s="79" t="s">
        <v>3054</v>
      </c>
      <c r="U1474" s="79"/>
      <c r="V1474" s="83" t="s">
        <v>3863</v>
      </c>
      <c r="W1474" s="81">
        <v>43175.625335648147</v>
      </c>
      <c r="X1474" s="83" t="s">
        <v>4836</v>
      </c>
      <c r="Y1474" s="79"/>
      <c r="Z1474" s="79"/>
      <c r="AA1474" s="85" t="s">
        <v>6044</v>
      </c>
      <c r="AB1474" s="79"/>
      <c r="AC1474" s="79" t="b">
        <v>0</v>
      </c>
      <c r="AD1474" s="79">
        <v>0</v>
      </c>
      <c r="AE1474" s="85" t="s">
        <v>6296</v>
      </c>
      <c r="AF1474" s="79" t="b">
        <v>0</v>
      </c>
      <c r="AG1474" s="79" t="s">
        <v>6304</v>
      </c>
      <c r="AH1474" s="79"/>
      <c r="AI1474" s="85" t="s">
        <v>6296</v>
      </c>
      <c r="AJ1474" s="79" t="b">
        <v>0</v>
      </c>
      <c r="AK1474" s="79">
        <v>0</v>
      </c>
      <c r="AL1474" s="85" t="s">
        <v>6296</v>
      </c>
      <c r="AM1474" s="79" t="s">
        <v>6336</v>
      </c>
      <c r="AN1474" s="79" t="b">
        <v>0</v>
      </c>
      <c r="AO1474" s="85" t="s">
        <v>6044</v>
      </c>
      <c r="AP1474" s="79" t="s">
        <v>176</v>
      </c>
      <c r="AQ1474" s="79">
        <v>0</v>
      </c>
      <c r="AR1474" s="79">
        <v>0</v>
      </c>
      <c r="AS1474" s="79"/>
      <c r="AT1474" s="79"/>
      <c r="AU1474" s="79"/>
      <c r="AV1474" s="79"/>
      <c r="AW1474" s="79"/>
      <c r="AX1474" s="79"/>
      <c r="AY1474" s="79"/>
      <c r="AZ1474" s="79"/>
      <c r="BA1474">
        <v>46</v>
      </c>
      <c r="BB1474" s="78" t="str">
        <f>REPLACE(INDEX(GroupVertices[Group], MATCH(Edges[[#This Row],[Vertex 1]],GroupVertices[Vertex],0)),1,1,"")</f>
        <v>14</v>
      </c>
      <c r="BC1474" s="78" t="str">
        <f>REPLACE(INDEX(GroupVertices[Group], MATCH(Edges[[#This Row],[Vertex 2]],GroupVertices[Vertex],0)),1,1,"")</f>
        <v>14</v>
      </c>
      <c r="BD1474" s="48">
        <v>0</v>
      </c>
      <c r="BE1474" s="49">
        <v>0</v>
      </c>
      <c r="BF1474" s="48">
        <v>0</v>
      </c>
      <c r="BG1474" s="49">
        <v>0</v>
      </c>
      <c r="BH1474" s="48">
        <v>0</v>
      </c>
      <c r="BI1474" s="49">
        <v>0</v>
      </c>
      <c r="BJ1474" s="48">
        <v>24</v>
      </c>
      <c r="BK1474" s="49">
        <v>100</v>
      </c>
      <c r="BL1474" s="48">
        <v>24</v>
      </c>
    </row>
    <row r="1475" spans="1:64" x14ac:dyDescent="0.25">
      <c r="A1475" s="64" t="s">
        <v>760</v>
      </c>
      <c r="B1475" s="64" t="s">
        <v>866</v>
      </c>
      <c r="C1475" s="65" t="s">
        <v>15846</v>
      </c>
      <c r="D1475" s="66">
        <v>10</v>
      </c>
      <c r="E1475" s="67" t="s">
        <v>136</v>
      </c>
      <c r="F1475" s="68">
        <v>12</v>
      </c>
      <c r="G1475" s="65"/>
      <c r="H1475" s="69"/>
      <c r="I1475" s="70"/>
      <c r="J1475" s="70"/>
      <c r="K1475" s="34" t="s">
        <v>65</v>
      </c>
      <c r="L1475" s="77">
        <v>1475</v>
      </c>
      <c r="M1475" s="77"/>
      <c r="N1475" s="72"/>
      <c r="O1475" s="79" t="s">
        <v>999</v>
      </c>
      <c r="P1475" s="81">
        <v>43175.635613425926</v>
      </c>
      <c r="Q1475" s="79" t="s">
        <v>1796</v>
      </c>
      <c r="R1475" s="83" t="s">
        <v>2446</v>
      </c>
      <c r="S1475" s="79" t="s">
        <v>2560</v>
      </c>
      <c r="T1475" s="79" t="s">
        <v>3055</v>
      </c>
      <c r="U1475" s="79"/>
      <c r="V1475" s="83" t="s">
        <v>3863</v>
      </c>
      <c r="W1475" s="81">
        <v>43175.635613425926</v>
      </c>
      <c r="X1475" s="83" t="s">
        <v>4837</v>
      </c>
      <c r="Y1475" s="79"/>
      <c r="Z1475" s="79"/>
      <c r="AA1475" s="85" t="s">
        <v>6045</v>
      </c>
      <c r="AB1475" s="79"/>
      <c r="AC1475" s="79" t="b">
        <v>0</v>
      </c>
      <c r="AD1475" s="79">
        <v>0</v>
      </c>
      <c r="AE1475" s="85" t="s">
        <v>6296</v>
      </c>
      <c r="AF1475" s="79" t="b">
        <v>0</v>
      </c>
      <c r="AG1475" s="79" t="s">
        <v>6304</v>
      </c>
      <c r="AH1475" s="79"/>
      <c r="AI1475" s="85" t="s">
        <v>6296</v>
      </c>
      <c r="AJ1475" s="79" t="b">
        <v>0</v>
      </c>
      <c r="AK1475" s="79">
        <v>0</v>
      </c>
      <c r="AL1475" s="85" t="s">
        <v>6296</v>
      </c>
      <c r="AM1475" s="79" t="s">
        <v>6336</v>
      </c>
      <c r="AN1475" s="79" t="b">
        <v>0</v>
      </c>
      <c r="AO1475" s="85" t="s">
        <v>6045</v>
      </c>
      <c r="AP1475" s="79" t="s">
        <v>176</v>
      </c>
      <c r="AQ1475" s="79">
        <v>0</v>
      </c>
      <c r="AR1475" s="79">
        <v>0</v>
      </c>
      <c r="AS1475" s="79"/>
      <c r="AT1475" s="79"/>
      <c r="AU1475" s="79"/>
      <c r="AV1475" s="79"/>
      <c r="AW1475" s="79"/>
      <c r="AX1475" s="79"/>
      <c r="AY1475" s="79"/>
      <c r="AZ1475" s="79"/>
      <c r="BA1475">
        <v>46</v>
      </c>
      <c r="BB1475" s="78" t="str">
        <f>REPLACE(INDEX(GroupVertices[Group], MATCH(Edges[[#This Row],[Vertex 1]],GroupVertices[Vertex],0)),1,1,"")</f>
        <v>14</v>
      </c>
      <c r="BC1475" s="78" t="str">
        <f>REPLACE(INDEX(GroupVertices[Group], MATCH(Edges[[#This Row],[Vertex 2]],GroupVertices[Vertex],0)),1,1,"")</f>
        <v>14</v>
      </c>
      <c r="BD1475" s="48">
        <v>0</v>
      </c>
      <c r="BE1475" s="49">
        <v>0</v>
      </c>
      <c r="BF1475" s="48">
        <v>1</v>
      </c>
      <c r="BG1475" s="49">
        <v>4</v>
      </c>
      <c r="BH1475" s="48">
        <v>0</v>
      </c>
      <c r="BI1475" s="49">
        <v>0</v>
      </c>
      <c r="BJ1475" s="48">
        <v>24</v>
      </c>
      <c r="BK1475" s="49">
        <v>96</v>
      </c>
      <c r="BL1475" s="48">
        <v>25</v>
      </c>
    </row>
    <row r="1476" spans="1:64" x14ac:dyDescent="0.25">
      <c r="A1476" s="64" t="s">
        <v>760</v>
      </c>
      <c r="B1476" s="64" t="s">
        <v>866</v>
      </c>
      <c r="C1476" s="65" t="s">
        <v>15846</v>
      </c>
      <c r="D1476" s="66">
        <v>10</v>
      </c>
      <c r="E1476" s="67" t="s">
        <v>136</v>
      </c>
      <c r="F1476" s="68">
        <v>12</v>
      </c>
      <c r="G1476" s="65"/>
      <c r="H1476" s="69"/>
      <c r="I1476" s="70"/>
      <c r="J1476" s="70"/>
      <c r="K1476" s="34" t="s">
        <v>65</v>
      </c>
      <c r="L1476" s="77">
        <v>1476</v>
      </c>
      <c r="M1476" s="77"/>
      <c r="N1476" s="72"/>
      <c r="O1476" s="79" t="s">
        <v>999</v>
      </c>
      <c r="P1476" s="81">
        <v>43175.635625000003</v>
      </c>
      <c r="Q1476" s="79" t="s">
        <v>1797</v>
      </c>
      <c r="R1476" s="83" t="s">
        <v>2447</v>
      </c>
      <c r="S1476" s="79" t="s">
        <v>2560</v>
      </c>
      <c r="T1476" s="79" t="s">
        <v>3056</v>
      </c>
      <c r="U1476" s="79"/>
      <c r="V1476" s="83" t="s">
        <v>3863</v>
      </c>
      <c r="W1476" s="81">
        <v>43175.635625000003</v>
      </c>
      <c r="X1476" s="83" t="s">
        <v>4838</v>
      </c>
      <c r="Y1476" s="79"/>
      <c r="Z1476" s="79"/>
      <c r="AA1476" s="85" t="s">
        <v>6046</v>
      </c>
      <c r="AB1476" s="79"/>
      <c r="AC1476" s="79" t="b">
        <v>0</v>
      </c>
      <c r="AD1476" s="79">
        <v>0</v>
      </c>
      <c r="AE1476" s="85" t="s">
        <v>6296</v>
      </c>
      <c r="AF1476" s="79" t="b">
        <v>0</v>
      </c>
      <c r="AG1476" s="79" t="s">
        <v>6304</v>
      </c>
      <c r="AH1476" s="79"/>
      <c r="AI1476" s="85" t="s">
        <v>6296</v>
      </c>
      <c r="AJ1476" s="79" t="b">
        <v>0</v>
      </c>
      <c r="AK1476" s="79">
        <v>0</v>
      </c>
      <c r="AL1476" s="85" t="s">
        <v>6296</v>
      </c>
      <c r="AM1476" s="79" t="s">
        <v>6336</v>
      </c>
      <c r="AN1476" s="79" t="b">
        <v>0</v>
      </c>
      <c r="AO1476" s="85" t="s">
        <v>6046</v>
      </c>
      <c r="AP1476" s="79" t="s">
        <v>176</v>
      </c>
      <c r="AQ1476" s="79">
        <v>0</v>
      </c>
      <c r="AR1476" s="79">
        <v>0</v>
      </c>
      <c r="AS1476" s="79"/>
      <c r="AT1476" s="79"/>
      <c r="AU1476" s="79"/>
      <c r="AV1476" s="79"/>
      <c r="AW1476" s="79"/>
      <c r="AX1476" s="79"/>
      <c r="AY1476" s="79"/>
      <c r="AZ1476" s="79"/>
      <c r="BA1476">
        <v>46</v>
      </c>
      <c r="BB1476" s="78" t="str">
        <f>REPLACE(INDEX(GroupVertices[Group], MATCH(Edges[[#This Row],[Vertex 1]],GroupVertices[Vertex],0)),1,1,"")</f>
        <v>14</v>
      </c>
      <c r="BC1476" s="78" t="str">
        <f>REPLACE(INDEX(GroupVertices[Group], MATCH(Edges[[#This Row],[Vertex 2]],GroupVertices[Vertex],0)),1,1,"")</f>
        <v>14</v>
      </c>
      <c r="BD1476" s="48">
        <v>0</v>
      </c>
      <c r="BE1476" s="49">
        <v>0</v>
      </c>
      <c r="BF1476" s="48">
        <v>0</v>
      </c>
      <c r="BG1476" s="49">
        <v>0</v>
      </c>
      <c r="BH1476" s="48">
        <v>0</v>
      </c>
      <c r="BI1476" s="49">
        <v>0</v>
      </c>
      <c r="BJ1476" s="48">
        <v>30</v>
      </c>
      <c r="BK1476" s="49">
        <v>100</v>
      </c>
      <c r="BL1476" s="48">
        <v>30</v>
      </c>
    </row>
    <row r="1477" spans="1:64" x14ac:dyDescent="0.25">
      <c r="A1477" s="64" t="s">
        <v>760</v>
      </c>
      <c r="B1477" s="64" t="s">
        <v>866</v>
      </c>
      <c r="C1477" s="65" t="s">
        <v>15846</v>
      </c>
      <c r="D1477" s="66">
        <v>10</v>
      </c>
      <c r="E1477" s="67" t="s">
        <v>136</v>
      </c>
      <c r="F1477" s="68">
        <v>12</v>
      </c>
      <c r="G1477" s="65"/>
      <c r="H1477" s="69"/>
      <c r="I1477" s="70"/>
      <c r="J1477" s="70"/>
      <c r="K1477" s="34" t="s">
        <v>65</v>
      </c>
      <c r="L1477" s="77">
        <v>1477</v>
      </c>
      <c r="M1477" s="77"/>
      <c r="N1477" s="72"/>
      <c r="O1477" s="79" t="s">
        <v>999</v>
      </c>
      <c r="P1477" s="81">
        <v>43175.646249999998</v>
      </c>
      <c r="Q1477" s="79" t="s">
        <v>1798</v>
      </c>
      <c r="R1477" s="83" t="s">
        <v>2283</v>
      </c>
      <c r="S1477" s="79" t="s">
        <v>2560</v>
      </c>
      <c r="T1477" s="79" t="s">
        <v>3057</v>
      </c>
      <c r="U1477" s="79"/>
      <c r="V1477" s="83" t="s">
        <v>3863</v>
      </c>
      <c r="W1477" s="81">
        <v>43175.646249999998</v>
      </c>
      <c r="X1477" s="83" t="s">
        <v>4839</v>
      </c>
      <c r="Y1477" s="79"/>
      <c r="Z1477" s="79"/>
      <c r="AA1477" s="85" t="s">
        <v>6047</v>
      </c>
      <c r="AB1477" s="79"/>
      <c r="AC1477" s="79" t="b">
        <v>0</v>
      </c>
      <c r="AD1477" s="79">
        <v>0</v>
      </c>
      <c r="AE1477" s="85" t="s">
        <v>6296</v>
      </c>
      <c r="AF1477" s="79" t="b">
        <v>0</v>
      </c>
      <c r="AG1477" s="79" t="s">
        <v>6304</v>
      </c>
      <c r="AH1477" s="79"/>
      <c r="AI1477" s="85" t="s">
        <v>6296</v>
      </c>
      <c r="AJ1477" s="79" t="b">
        <v>0</v>
      </c>
      <c r="AK1477" s="79">
        <v>0</v>
      </c>
      <c r="AL1477" s="85" t="s">
        <v>6296</v>
      </c>
      <c r="AM1477" s="79" t="s">
        <v>6336</v>
      </c>
      <c r="AN1477" s="79" t="b">
        <v>0</v>
      </c>
      <c r="AO1477" s="85" t="s">
        <v>6047</v>
      </c>
      <c r="AP1477" s="79" t="s">
        <v>176</v>
      </c>
      <c r="AQ1477" s="79">
        <v>0</v>
      </c>
      <c r="AR1477" s="79">
        <v>0</v>
      </c>
      <c r="AS1477" s="79"/>
      <c r="AT1477" s="79"/>
      <c r="AU1477" s="79"/>
      <c r="AV1477" s="79"/>
      <c r="AW1477" s="79"/>
      <c r="AX1477" s="79"/>
      <c r="AY1477" s="79"/>
      <c r="AZ1477" s="79"/>
      <c r="BA1477">
        <v>46</v>
      </c>
      <c r="BB1477" s="78" t="str">
        <f>REPLACE(INDEX(GroupVertices[Group], MATCH(Edges[[#This Row],[Vertex 1]],GroupVertices[Vertex],0)),1,1,"")</f>
        <v>14</v>
      </c>
      <c r="BC1477" s="78" t="str">
        <f>REPLACE(INDEX(GroupVertices[Group], MATCH(Edges[[#This Row],[Vertex 2]],GroupVertices[Vertex],0)),1,1,"")</f>
        <v>14</v>
      </c>
      <c r="BD1477" s="48">
        <v>1</v>
      </c>
      <c r="BE1477" s="49">
        <v>4</v>
      </c>
      <c r="BF1477" s="48">
        <v>0</v>
      </c>
      <c r="BG1477" s="49">
        <v>0</v>
      </c>
      <c r="BH1477" s="48">
        <v>0</v>
      </c>
      <c r="BI1477" s="49">
        <v>0</v>
      </c>
      <c r="BJ1477" s="48">
        <v>24</v>
      </c>
      <c r="BK1477" s="49">
        <v>96</v>
      </c>
      <c r="BL1477" s="48">
        <v>25</v>
      </c>
    </row>
    <row r="1478" spans="1:64" x14ac:dyDescent="0.25">
      <c r="A1478" s="64" t="s">
        <v>760</v>
      </c>
      <c r="B1478" s="64" t="s">
        <v>866</v>
      </c>
      <c r="C1478" s="65" t="s">
        <v>15846</v>
      </c>
      <c r="D1478" s="66">
        <v>10</v>
      </c>
      <c r="E1478" s="67" t="s">
        <v>136</v>
      </c>
      <c r="F1478" s="68">
        <v>12</v>
      </c>
      <c r="G1478" s="65"/>
      <c r="H1478" s="69"/>
      <c r="I1478" s="70"/>
      <c r="J1478" s="70"/>
      <c r="K1478" s="34" t="s">
        <v>65</v>
      </c>
      <c r="L1478" s="77">
        <v>1478</v>
      </c>
      <c r="M1478" s="77"/>
      <c r="N1478" s="72"/>
      <c r="O1478" s="79" t="s">
        <v>999</v>
      </c>
      <c r="P1478" s="81">
        <v>43177.572997685187</v>
      </c>
      <c r="Q1478" s="79" t="s">
        <v>1799</v>
      </c>
      <c r="R1478" s="83" t="s">
        <v>2448</v>
      </c>
      <c r="S1478" s="79" t="s">
        <v>2560</v>
      </c>
      <c r="T1478" s="79" t="s">
        <v>3058</v>
      </c>
      <c r="U1478" s="79"/>
      <c r="V1478" s="83" t="s">
        <v>3863</v>
      </c>
      <c r="W1478" s="81">
        <v>43177.572997685187</v>
      </c>
      <c r="X1478" s="83" t="s">
        <v>4840</v>
      </c>
      <c r="Y1478" s="79"/>
      <c r="Z1478" s="79"/>
      <c r="AA1478" s="85" t="s">
        <v>6048</v>
      </c>
      <c r="AB1478" s="79"/>
      <c r="AC1478" s="79" t="b">
        <v>0</v>
      </c>
      <c r="AD1478" s="79">
        <v>0</v>
      </c>
      <c r="AE1478" s="85" t="s">
        <v>6296</v>
      </c>
      <c r="AF1478" s="79" t="b">
        <v>0</v>
      </c>
      <c r="AG1478" s="79" t="s">
        <v>6304</v>
      </c>
      <c r="AH1478" s="79"/>
      <c r="AI1478" s="85" t="s">
        <v>6296</v>
      </c>
      <c r="AJ1478" s="79" t="b">
        <v>0</v>
      </c>
      <c r="AK1478" s="79">
        <v>0</v>
      </c>
      <c r="AL1478" s="85" t="s">
        <v>6296</v>
      </c>
      <c r="AM1478" s="79" t="s">
        <v>6336</v>
      </c>
      <c r="AN1478" s="79" t="b">
        <v>0</v>
      </c>
      <c r="AO1478" s="85" t="s">
        <v>6048</v>
      </c>
      <c r="AP1478" s="79" t="s">
        <v>176</v>
      </c>
      <c r="AQ1478" s="79">
        <v>0</v>
      </c>
      <c r="AR1478" s="79">
        <v>0</v>
      </c>
      <c r="AS1478" s="79"/>
      <c r="AT1478" s="79"/>
      <c r="AU1478" s="79"/>
      <c r="AV1478" s="79"/>
      <c r="AW1478" s="79"/>
      <c r="AX1478" s="79"/>
      <c r="AY1478" s="79"/>
      <c r="AZ1478" s="79"/>
      <c r="BA1478">
        <v>46</v>
      </c>
      <c r="BB1478" s="78" t="str">
        <f>REPLACE(INDEX(GroupVertices[Group], MATCH(Edges[[#This Row],[Vertex 1]],GroupVertices[Vertex],0)),1,1,"")</f>
        <v>14</v>
      </c>
      <c r="BC1478" s="78" t="str">
        <f>REPLACE(INDEX(GroupVertices[Group], MATCH(Edges[[#This Row],[Vertex 2]],GroupVertices[Vertex],0)),1,1,"")</f>
        <v>14</v>
      </c>
      <c r="BD1478" s="48">
        <v>0</v>
      </c>
      <c r="BE1478" s="49">
        <v>0</v>
      </c>
      <c r="BF1478" s="48">
        <v>2</v>
      </c>
      <c r="BG1478" s="49">
        <v>8</v>
      </c>
      <c r="BH1478" s="48">
        <v>0</v>
      </c>
      <c r="BI1478" s="49">
        <v>0</v>
      </c>
      <c r="BJ1478" s="48">
        <v>23</v>
      </c>
      <c r="BK1478" s="49">
        <v>92</v>
      </c>
      <c r="BL1478" s="48">
        <v>25</v>
      </c>
    </row>
    <row r="1479" spans="1:64" x14ac:dyDescent="0.25">
      <c r="A1479" s="64" t="s">
        <v>760</v>
      </c>
      <c r="B1479" s="64" t="s">
        <v>866</v>
      </c>
      <c r="C1479" s="65" t="s">
        <v>15846</v>
      </c>
      <c r="D1479" s="66">
        <v>10</v>
      </c>
      <c r="E1479" s="67" t="s">
        <v>136</v>
      </c>
      <c r="F1479" s="68">
        <v>12</v>
      </c>
      <c r="G1479" s="65"/>
      <c r="H1479" s="69"/>
      <c r="I1479" s="70"/>
      <c r="J1479" s="70"/>
      <c r="K1479" s="34" t="s">
        <v>65</v>
      </c>
      <c r="L1479" s="77">
        <v>1479</v>
      </c>
      <c r="M1479" s="77"/>
      <c r="N1479" s="72"/>
      <c r="O1479" s="79" t="s">
        <v>999</v>
      </c>
      <c r="P1479" s="81">
        <v>43177.573009259257</v>
      </c>
      <c r="Q1479" s="79" t="s">
        <v>1800</v>
      </c>
      <c r="R1479" s="83" t="s">
        <v>2449</v>
      </c>
      <c r="S1479" s="79" t="s">
        <v>2560</v>
      </c>
      <c r="T1479" s="79" t="s">
        <v>3046</v>
      </c>
      <c r="U1479" s="79"/>
      <c r="V1479" s="83" t="s">
        <v>3863</v>
      </c>
      <c r="W1479" s="81">
        <v>43177.573009259257</v>
      </c>
      <c r="X1479" s="83" t="s">
        <v>4841</v>
      </c>
      <c r="Y1479" s="79"/>
      <c r="Z1479" s="79"/>
      <c r="AA1479" s="85" t="s">
        <v>6049</v>
      </c>
      <c r="AB1479" s="79"/>
      <c r="AC1479" s="79" t="b">
        <v>0</v>
      </c>
      <c r="AD1479" s="79">
        <v>0</v>
      </c>
      <c r="AE1479" s="85" t="s">
        <v>6296</v>
      </c>
      <c r="AF1479" s="79" t="b">
        <v>0</v>
      </c>
      <c r="AG1479" s="79" t="s">
        <v>6304</v>
      </c>
      <c r="AH1479" s="79"/>
      <c r="AI1479" s="85" t="s">
        <v>6296</v>
      </c>
      <c r="AJ1479" s="79" t="b">
        <v>0</v>
      </c>
      <c r="AK1479" s="79">
        <v>0</v>
      </c>
      <c r="AL1479" s="85" t="s">
        <v>6296</v>
      </c>
      <c r="AM1479" s="79" t="s">
        <v>6336</v>
      </c>
      <c r="AN1479" s="79" t="b">
        <v>0</v>
      </c>
      <c r="AO1479" s="85" t="s">
        <v>6049</v>
      </c>
      <c r="AP1479" s="79" t="s">
        <v>176</v>
      </c>
      <c r="AQ1479" s="79">
        <v>0</v>
      </c>
      <c r="AR1479" s="79">
        <v>0</v>
      </c>
      <c r="AS1479" s="79"/>
      <c r="AT1479" s="79"/>
      <c r="AU1479" s="79"/>
      <c r="AV1479" s="79"/>
      <c r="AW1479" s="79"/>
      <c r="AX1479" s="79"/>
      <c r="AY1479" s="79"/>
      <c r="AZ1479" s="79"/>
      <c r="BA1479">
        <v>46</v>
      </c>
      <c r="BB1479" s="78" t="str">
        <f>REPLACE(INDEX(GroupVertices[Group], MATCH(Edges[[#This Row],[Vertex 1]],GroupVertices[Vertex],0)),1,1,"")</f>
        <v>14</v>
      </c>
      <c r="BC1479" s="78" t="str">
        <f>REPLACE(INDEX(GroupVertices[Group], MATCH(Edges[[#This Row],[Vertex 2]],GroupVertices[Vertex],0)),1,1,"")</f>
        <v>14</v>
      </c>
      <c r="BD1479" s="48">
        <v>0</v>
      </c>
      <c r="BE1479" s="49">
        <v>0</v>
      </c>
      <c r="BF1479" s="48">
        <v>0</v>
      </c>
      <c r="BG1479" s="49">
        <v>0</v>
      </c>
      <c r="BH1479" s="48">
        <v>0</v>
      </c>
      <c r="BI1479" s="49">
        <v>0</v>
      </c>
      <c r="BJ1479" s="48">
        <v>27</v>
      </c>
      <c r="BK1479" s="49">
        <v>100</v>
      </c>
      <c r="BL1479" s="48">
        <v>27</v>
      </c>
    </row>
    <row r="1480" spans="1:64" x14ac:dyDescent="0.25">
      <c r="A1480" s="64" t="s">
        <v>760</v>
      </c>
      <c r="B1480" s="64" t="s">
        <v>866</v>
      </c>
      <c r="C1480" s="65" t="s">
        <v>15846</v>
      </c>
      <c r="D1480" s="66">
        <v>10</v>
      </c>
      <c r="E1480" s="67" t="s">
        <v>136</v>
      </c>
      <c r="F1480" s="68">
        <v>12</v>
      </c>
      <c r="G1480" s="65"/>
      <c r="H1480" s="69"/>
      <c r="I1480" s="70"/>
      <c r="J1480" s="70"/>
      <c r="K1480" s="34" t="s">
        <v>65</v>
      </c>
      <c r="L1480" s="77">
        <v>1480</v>
      </c>
      <c r="M1480" s="77"/>
      <c r="N1480" s="72"/>
      <c r="O1480" s="79" t="s">
        <v>999</v>
      </c>
      <c r="P1480" s="81">
        <v>43177.58357638889</v>
      </c>
      <c r="Q1480" s="79" t="s">
        <v>1801</v>
      </c>
      <c r="R1480" s="83" t="s">
        <v>2288</v>
      </c>
      <c r="S1480" s="79" t="s">
        <v>2560</v>
      </c>
      <c r="T1480" s="79" t="s">
        <v>2928</v>
      </c>
      <c r="U1480" s="79"/>
      <c r="V1480" s="83" t="s">
        <v>3863</v>
      </c>
      <c r="W1480" s="81">
        <v>43177.58357638889</v>
      </c>
      <c r="X1480" s="83" t="s">
        <v>4842</v>
      </c>
      <c r="Y1480" s="79"/>
      <c r="Z1480" s="79"/>
      <c r="AA1480" s="85" t="s">
        <v>6050</v>
      </c>
      <c r="AB1480" s="79"/>
      <c r="AC1480" s="79" t="b">
        <v>0</v>
      </c>
      <c r="AD1480" s="79">
        <v>2</v>
      </c>
      <c r="AE1480" s="85" t="s">
        <v>6296</v>
      </c>
      <c r="AF1480" s="79" t="b">
        <v>0</v>
      </c>
      <c r="AG1480" s="79" t="s">
        <v>6304</v>
      </c>
      <c r="AH1480" s="79"/>
      <c r="AI1480" s="85" t="s">
        <v>6296</v>
      </c>
      <c r="AJ1480" s="79" t="b">
        <v>0</v>
      </c>
      <c r="AK1480" s="79">
        <v>0</v>
      </c>
      <c r="AL1480" s="85" t="s">
        <v>6296</v>
      </c>
      <c r="AM1480" s="79" t="s">
        <v>6336</v>
      </c>
      <c r="AN1480" s="79" t="b">
        <v>0</v>
      </c>
      <c r="AO1480" s="85" t="s">
        <v>6050</v>
      </c>
      <c r="AP1480" s="79" t="s">
        <v>176</v>
      </c>
      <c r="AQ1480" s="79">
        <v>0</v>
      </c>
      <c r="AR1480" s="79">
        <v>0</v>
      </c>
      <c r="AS1480" s="79"/>
      <c r="AT1480" s="79"/>
      <c r="AU1480" s="79"/>
      <c r="AV1480" s="79"/>
      <c r="AW1480" s="79"/>
      <c r="AX1480" s="79"/>
      <c r="AY1480" s="79"/>
      <c r="AZ1480" s="79"/>
      <c r="BA1480">
        <v>46</v>
      </c>
      <c r="BB1480" s="78" t="str">
        <f>REPLACE(INDEX(GroupVertices[Group], MATCH(Edges[[#This Row],[Vertex 1]],GroupVertices[Vertex],0)),1,1,"")</f>
        <v>14</v>
      </c>
      <c r="BC1480" s="78" t="str">
        <f>REPLACE(INDEX(GroupVertices[Group], MATCH(Edges[[#This Row],[Vertex 2]],GroupVertices[Vertex],0)),1,1,"")</f>
        <v>14</v>
      </c>
      <c r="BD1480" s="48">
        <v>0</v>
      </c>
      <c r="BE1480" s="49">
        <v>0</v>
      </c>
      <c r="BF1480" s="48">
        <v>0</v>
      </c>
      <c r="BG1480" s="49">
        <v>0</v>
      </c>
      <c r="BH1480" s="48">
        <v>0</v>
      </c>
      <c r="BI1480" s="49">
        <v>0</v>
      </c>
      <c r="BJ1480" s="48">
        <v>23</v>
      </c>
      <c r="BK1480" s="49">
        <v>100</v>
      </c>
      <c r="BL1480" s="48">
        <v>23</v>
      </c>
    </row>
    <row r="1481" spans="1:64" x14ac:dyDescent="0.25">
      <c r="A1481" s="64" t="s">
        <v>760</v>
      </c>
      <c r="B1481" s="64" t="s">
        <v>866</v>
      </c>
      <c r="C1481" s="65" t="s">
        <v>15846</v>
      </c>
      <c r="D1481" s="66">
        <v>10</v>
      </c>
      <c r="E1481" s="67" t="s">
        <v>136</v>
      </c>
      <c r="F1481" s="68">
        <v>12</v>
      </c>
      <c r="G1481" s="65"/>
      <c r="H1481" s="69"/>
      <c r="I1481" s="70"/>
      <c r="J1481" s="70"/>
      <c r="K1481" s="34" t="s">
        <v>65</v>
      </c>
      <c r="L1481" s="77">
        <v>1481</v>
      </c>
      <c r="M1481" s="77"/>
      <c r="N1481" s="72"/>
      <c r="O1481" s="79" t="s">
        <v>999</v>
      </c>
      <c r="P1481" s="81">
        <v>43177.593865740739</v>
      </c>
      <c r="Q1481" s="79" t="s">
        <v>1802</v>
      </c>
      <c r="R1481" s="83" t="s">
        <v>2450</v>
      </c>
      <c r="S1481" s="79" t="s">
        <v>2560</v>
      </c>
      <c r="T1481" s="79" t="s">
        <v>3055</v>
      </c>
      <c r="U1481" s="79"/>
      <c r="V1481" s="83" t="s">
        <v>3863</v>
      </c>
      <c r="W1481" s="81">
        <v>43177.593865740739</v>
      </c>
      <c r="X1481" s="83" t="s">
        <v>4843</v>
      </c>
      <c r="Y1481" s="79"/>
      <c r="Z1481" s="79"/>
      <c r="AA1481" s="85" t="s">
        <v>6051</v>
      </c>
      <c r="AB1481" s="79"/>
      <c r="AC1481" s="79" t="b">
        <v>0</v>
      </c>
      <c r="AD1481" s="79">
        <v>0</v>
      </c>
      <c r="AE1481" s="85" t="s">
        <v>6296</v>
      </c>
      <c r="AF1481" s="79" t="b">
        <v>0</v>
      </c>
      <c r="AG1481" s="79" t="s">
        <v>6304</v>
      </c>
      <c r="AH1481" s="79"/>
      <c r="AI1481" s="85" t="s">
        <v>6296</v>
      </c>
      <c r="AJ1481" s="79" t="b">
        <v>0</v>
      </c>
      <c r="AK1481" s="79">
        <v>0</v>
      </c>
      <c r="AL1481" s="85" t="s">
        <v>6296</v>
      </c>
      <c r="AM1481" s="79" t="s">
        <v>6336</v>
      </c>
      <c r="AN1481" s="79" t="b">
        <v>0</v>
      </c>
      <c r="AO1481" s="85" t="s">
        <v>6051</v>
      </c>
      <c r="AP1481" s="79" t="s">
        <v>176</v>
      </c>
      <c r="AQ1481" s="79">
        <v>0</v>
      </c>
      <c r="AR1481" s="79">
        <v>0</v>
      </c>
      <c r="AS1481" s="79"/>
      <c r="AT1481" s="79"/>
      <c r="AU1481" s="79"/>
      <c r="AV1481" s="79"/>
      <c r="AW1481" s="79"/>
      <c r="AX1481" s="79"/>
      <c r="AY1481" s="79"/>
      <c r="AZ1481" s="79"/>
      <c r="BA1481">
        <v>46</v>
      </c>
      <c r="BB1481" s="78" t="str">
        <f>REPLACE(INDEX(GroupVertices[Group], MATCH(Edges[[#This Row],[Vertex 1]],GroupVertices[Vertex],0)),1,1,"")</f>
        <v>14</v>
      </c>
      <c r="BC1481" s="78" t="str">
        <f>REPLACE(INDEX(GroupVertices[Group], MATCH(Edges[[#This Row],[Vertex 2]],GroupVertices[Vertex],0)),1,1,"")</f>
        <v>14</v>
      </c>
      <c r="BD1481" s="48">
        <v>0</v>
      </c>
      <c r="BE1481" s="49">
        <v>0</v>
      </c>
      <c r="BF1481" s="48">
        <v>0</v>
      </c>
      <c r="BG1481" s="49">
        <v>0</v>
      </c>
      <c r="BH1481" s="48">
        <v>0</v>
      </c>
      <c r="BI1481" s="49">
        <v>0</v>
      </c>
      <c r="BJ1481" s="48">
        <v>31</v>
      </c>
      <c r="BK1481" s="49">
        <v>100</v>
      </c>
      <c r="BL1481" s="48">
        <v>31</v>
      </c>
    </row>
    <row r="1482" spans="1:64" x14ac:dyDescent="0.25">
      <c r="A1482" s="64" t="s">
        <v>760</v>
      </c>
      <c r="B1482" s="64" t="s">
        <v>866</v>
      </c>
      <c r="C1482" s="65" t="s">
        <v>15846</v>
      </c>
      <c r="D1482" s="66">
        <v>10</v>
      </c>
      <c r="E1482" s="67" t="s">
        <v>136</v>
      </c>
      <c r="F1482" s="68">
        <v>12</v>
      </c>
      <c r="G1482" s="65"/>
      <c r="H1482" s="69"/>
      <c r="I1482" s="70"/>
      <c r="J1482" s="70"/>
      <c r="K1482" s="34" t="s">
        <v>65</v>
      </c>
      <c r="L1482" s="77">
        <v>1482</v>
      </c>
      <c r="M1482" s="77"/>
      <c r="N1482" s="72"/>
      <c r="O1482" s="79" t="s">
        <v>999</v>
      </c>
      <c r="P1482" s="81">
        <v>43177.604409722226</v>
      </c>
      <c r="Q1482" s="79" t="s">
        <v>1803</v>
      </c>
      <c r="R1482" s="83" t="s">
        <v>2451</v>
      </c>
      <c r="S1482" s="79" t="s">
        <v>2560</v>
      </c>
      <c r="T1482" s="79" t="s">
        <v>3059</v>
      </c>
      <c r="U1482" s="79"/>
      <c r="V1482" s="83" t="s">
        <v>3863</v>
      </c>
      <c r="W1482" s="81">
        <v>43177.604409722226</v>
      </c>
      <c r="X1482" s="83" t="s">
        <v>4844</v>
      </c>
      <c r="Y1482" s="79"/>
      <c r="Z1482" s="79"/>
      <c r="AA1482" s="85" t="s">
        <v>6052</v>
      </c>
      <c r="AB1482" s="79"/>
      <c r="AC1482" s="79" t="b">
        <v>0</v>
      </c>
      <c r="AD1482" s="79">
        <v>0</v>
      </c>
      <c r="AE1482" s="85" t="s">
        <v>6296</v>
      </c>
      <c r="AF1482" s="79" t="b">
        <v>0</v>
      </c>
      <c r="AG1482" s="79" t="s">
        <v>6304</v>
      </c>
      <c r="AH1482" s="79"/>
      <c r="AI1482" s="85" t="s">
        <v>6296</v>
      </c>
      <c r="AJ1482" s="79" t="b">
        <v>0</v>
      </c>
      <c r="AK1482" s="79">
        <v>0</v>
      </c>
      <c r="AL1482" s="85" t="s">
        <v>6296</v>
      </c>
      <c r="AM1482" s="79" t="s">
        <v>6336</v>
      </c>
      <c r="AN1482" s="79" t="b">
        <v>0</v>
      </c>
      <c r="AO1482" s="85" t="s">
        <v>6052</v>
      </c>
      <c r="AP1482" s="79" t="s">
        <v>176</v>
      </c>
      <c r="AQ1482" s="79">
        <v>0</v>
      </c>
      <c r="AR1482" s="79">
        <v>0</v>
      </c>
      <c r="AS1482" s="79"/>
      <c r="AT1482" s="79"/>
      <c r="AU1482" s="79"/>
      <c r="AV1482" s="79"/>
      <c r="AW1482" s="79"/>
      <c r="AX1482" s="79"/>
      <c r="AY1482" s="79"/>
      <c r="AZ1482" s="79"/>
      <c r="BA1482">
        <v>46</v>
      </c>
      <c r="BB1482" s="78" t="str">
        <f>REPLACE(INDEX(GroupVertices[Group], MATCH(Edges[[#This Row],[Vertex 1]],GroupVertices[Vertex],0)),1,1,"")</f>
        <v>14</v>
      </c>
      <c r="BC1482" s="78" t="str">
        <f>REPLACE(INDEX(GroupVertices[Group], MATCH(Edges[[#This Row],[Vertex 2]],GroupVertices[Vertex],0)),1,1,"")</f>
        <v>14</v>
      </c>
      <c r="BD1482" s="48">
        <v>1</v>
      </c>
      <c r="BE1482" s="49">
        <v>3.4482758620689653</v>
      </c>
      <c r="BF1482" s="48">
        <v>0</v>
      </c>
      <c r="BG1482" s="49">
        <v>0</v>
      </c>
      <c r="BH1482" s="48">
        <v>0</v>
      </c>
      <c r="BI1482" s="49">
        <v>0</v>
      </c>
      <c r="BJ1482" s="48">
        <v>28</v>
      </c>
      <c r="BK1482" s="49">
        <v>96.551724137931032</v>
      </c>
      <c r="BL1482" s="48">
        <v>29</v>
      </c>
    </row>
    <row r="1483" spans="1:64" x14ac:dyDescent="0.25">
      <c r="A1483" s="64" t="s">
        <v>760</v>
      </c>
      <c r="B1483" s="64" t="s">
        <v>866</v>
      </c>
      <c r="C1483" s="65" t="s">
        <v>15846</v>
      </c>
      <c r="D1483" s="66">
        <v>10</v>
      </c>
      <c r="E1483" s="67" t="s">
        <v>136</v>
      </c>
      <c r="F1483" s="68">
        <v>12</v>
      </c>
      <c r="G1483" s="65"/>
      <c r="H1483" s="69"/>
      <c r="I1483" s="70"/>
      <c r="J1483" s="70"/>
      <c r="K1483" s="34" t="s">
        <v>65</v>
      </c>
      <c r="L1483" s="77">
        <v>1483</v>
      </c>
      <c r="M1483" s="77"/>
      <c r="N1483" s="72"/>
      <c r="O1483" s="79" t="s">
        <v>999</v>
      </c>
      <c r="P1483" s="81">
        <v>43177.614675925928</v>
      </c>
      <c r="Q1483" s="79" t="s">
        <v>1804</v>
      </c>
      <c r="R1483" s="83" t="s">
        <v>2317</v>
      </c>
      <c r="S1483" s="79" t="s">
        <v>2560</v>
      </c>
      <c r="T1483" s="79" t="s">
        <v>3053</v>
      </c>
      <c r="U1483" s="79"/>
      <c r="V1483" s="83" t="s">
        <v>3863</v>
      </c>
      <c r="W1483" s="81">
        <v>43177.614675925928</v>
      </c>
      <c r="X1483" s="83" t="s">
        <v>4845</v>
      </c>
      <c r="Y1483" s="79"/>
      <c r="Z1483" s="79"/>
      <c r="AA1483" s="85" t="s">
        <v>6053</v>
      </c>
      <c r="AB1483" s="79"/>
      <c r="AC1483" s="79" t="b">
        <v>0</v>
      </c>
      <c r="AD1483" s="79">
        <v>0</v>
      </c>
      <c r="AE1483" s="85" t="s">
        <v>6296</v>
      </c>
      <c r="AF1483" s="79" t="b">
        <v>0</v>
      </c>
      <c r="AG1483" s="79" t="s">
        <v>6304</v>
      </c>
      <c r="AH1483" s="79"/>
      <c r="AI1483" s="85" t="s">
        <v>6296</v>
      </c>
      <c r="AJ1483" s="79" t="b">
        <v>0</v>
      </c>
      <c r="AK1483" s="79">
        <v>1</v>
      </c>
      <c r="AL1483" s="85" t="s">
        <v>6296</v>
      </c>
      <c r="AM1483" s="79" t="s">
        <v>6336</v>
      </c>
      <c r="AN1483" s="79" t="b">
        <v>0</v>
      </c>
      <c r="AO1483" s="85" t="s">
        <v>6053</v>
      </c>
      <c r="AP1483" s="79" t="s">
        <v>176</v>
      </c>
      <c r="AQ1483" s="79">
        <v>0</v>
      </c>
      <c r="AR1483" s="79">
        <v>0</v>
      </c>
      <c r="AS1483" s="79"/>
      <c r="AT1483" s="79"/>
      <c r="AU1483" s="79"/>
      <c r="AV1483" s="79"/>
      <c r="AW1483" s="79"/>
      <c r="AX1483" s="79"/>
      <c r="AY1483" s="79"/>
      <c r="AZ1483" s="79"/>
      <c r="BA1483">
        <v>46</v>
      </c>
      <c r="BB1483" s="78" t="str">
        <f>REPLACE(INDEX(GroupVertices[Group], MATCH(Edges[[#This Row],[Vertex 1]],GroupVertices[Vertex],0)),1,1,"")</f>
        <v>14</v>
      </c>
      <c r="BC1483" s="78" t="str">
        <f>REPLACE(INDEX(GroupVertices[Group], MATCH(Edges[[#This Row],[Vertex 2]],GroupVertices[Vertex],0)),1,1,"")</f>
        <v>14</v>
      </c>
      <c r="BD1483" s="48">
        <v>0</v>
      </c>
      <c r="BE1483" s="49">
        <v>0</v>
      </c>
      <c r="BF1483" s="48">
        <v>0</v>
      </c>
      <c r="BG1483" s="49">
        <v>0</v>
      </c>
      <c r="BH1483" s="48">
        <v>0</v>
      </c>
      <c r="BI1483" s="49">
        <v>0</v>
      </c>
      <c r="BJ1483" s="48">
        <v>24</v>
      </c>
      <c r="BK1483" s="49">
        <v>100</v>
      </c>
      <c r="BL1483" s="48">
        <v>24</v>
      </c>
    </row>
    <row r="1484" spans="1:64" x14ac:dyDescent="0.25">
      <c r="A1484" s="64" t="s">
        <v>760</v>
      </c>
      <c r="B1484" s="64" t="s">
        <v>866</v>
      </c>
      <c r="C1484" s="65" t="s">
        <v>15846</v>
      </c>
      <c r="D1484" s="66">
        <v>10</v>
      </c>
      <c r="E1484" s="67" t="s">
        <v>136</v>
      </c>
      <c r="F1484" s="68">
        <v>12</v>
      </c>
      <c r="G1484" s="65"/>
      <c r="H1484" s="69"/>
      <c r="I1484" s="70"/>
      <c r="J1484" s="70"/>
      <c r="K1484" s="34" t="s">
        <v>65</v>
      </c>
      <c r="L1484" s="77">
        <v>1484</v>
      </c>
      <c r="M1484" s="77"/>
      <c r="N1484" s="72"/>
      <c r="O1484" s="79" t="s">
        <v>999</v>
      </c>
      <c r="P1484" s="81">
        <v>43177.625405092593</v>
      </c>
      <c r="Q1484" s="79" t="s">
        <v>1805</v>
      </c>
      <c r="R1484" s="83" t="s">
        <v>2452</v>
      </c>
      <c r="S1484" s="79" t="s">
        <v>2560</v>
      </c>
      <c r="T1484" s="79" t="s">
        <v>3060</v>
      </c>
      <c r="U1484" s="79"/>
      <c r="V1484" s="83" t="s">
        <v>3863</v>
      </c>
      <c r="W1484" s="81">
        <v>43177.625405092593</v>
      </c>
      <c r="X1484" s="83" t="s">
        <v>4846</v>
      </c>
      <c r="Y1484" s="79"/>
      <c r="Z1484" s="79"/>
      <c r="AA1484" s="85" t="s">
        <v>6054</v>
      </c>
      <c r="AB1484" s="79"/>
      <c r="AC1484" s="79" t="b">
        <v>0</v>
      </c>
      <c r="AD1484" s="79">
        <v>1</v>
      </c>
      <c r="AE1484" s="85" t="s">
        <v>6296</v>
      </c>
      <c r="AF1484" s="79" t="b">
        <v>0</v>
      </c>
      <c r="AG1484" s="79" t="s">
        <v>6304</v>
      </c>
      <c r="AH1484" s="79"/>
      <c r="AI1484" s="85" t="s">
        <v>6296</v>
      </c>
      <c r="AJ1484" s="79" t="b">
        <v>0</v>
      </c>
      <c r="AK1484" s="79">
        <v>0</v>
      </c>
      <c r="AL1484" s="85" t="s">
        <v>6296</v>
      </c>
      <c r="AM1484" s="79" t="s">
        <v>6336</v>
      </c>
      <c r="AN1484" s="79" t="b">
        <v>0</v>
      </c>
      <c r="AO1484" s="85" t="s">
        <v>6054</v>
      </c>
      <c r="AP1484" s="79" t="s">
        <v>176</v>
      </c>
      <c r="AQ1484" s="79">
        <v>0</v>
      </c>
      <c r="AR1484" s="79">
        <v>0</v>
      </c>
      <c r="AS1484" s="79"/>
      <c r="AT1484" s="79"/>
      <c r="AU1484" s="79"/>
      <c r="AV1484" s="79"/>
      <c r="AW1484" s="79"/>
      <c r="AX1484" s="79"/>
      <c r="AY1484" s="79"/>
      <c r="AZ1484" s="79"/>
      <c r="BA1484">
        <v>46</v>
      </c>
      <c r="BB1484" s="78" t="str">
        <f>REPLACE(INDEX(GroupVertices[Group], MATCH(Edges[[#This Row],[Vertex 1]],GroupVertices[Vertex],0)),1,1,"")</f>
        <v>14</v>
      </c>
      <c r="BC1484" s="78" t="str">
        <f>REPLACE(INDEX(GroupVertices[Group], MATCH(Edges[[#This Row],[Vertex 2]],GroupVertices[Vertex],0)),1,1,"")</f>
        <v>14</v>
      </c>
      <c r="BD1484" s="48">
        <v>0</v>
      </c>
      <c r="BE1484" s="49">
        <v>0</v>
      </c>
      <c r="BF1484" s="48">
        <v>0</v>
      </c>
      <c r="BG1484" s="49">
        <v>0</v>
      </c>
      <c r="BH1484" s="48">
        <v>0</v>
      </c>
      <c r="BI1484" s="49">
        <v>0</v>
      </c>
      <c r="BJ1484" s="48">
        <v>24</v>
      </c>
      <c r="BK1484" s="49">
        <v>100</v>
      </c>
      <c r="BL1484" s="48">
        <v>24</v>
      </c>
    </row>
    <row r="1485" spans="1:64" x14ac:dyDescent="0.25">
      <c r="A1485" s="64" t="s">
        <v>760</v>
      </c>
      <c r="B1485" s="64" t="s">
        <v>866</v>
      </c>
      <c r="C1485" s="65" t="s">
        <v>15846</v>
      </c>
      <c r="D1485" s="66">
        <v>10</v>
      </c>
      <c r="E1485" s="67" t="s">
        <v>136</v>
      </c>
      <c r="F1485" s="68">
        <v>12</v>
      </c>
      <c r="G1485" s="65"/>
      <c r="H1485" s="69"/>
      <c r="I1485" s="70"/>
      <c r="J1485" s="70"/>
      <c r="K1485" s="34" t="s">
        <v>65</v>
      </c>
      <c r="L1485" s="77">
        <v>1485</v>
      </c>
      <c r="M1485" s="77"/>
      <c r="N1485" s="72"/>
      <c r="O1485" s="79" t="s">
        <v>999</v>
      </c>
      <c r="P1485" s="81">
        <v>43177.63553240741</v>
      </c>
      <c r="Q1485" s="79" t="s">
        <v>1806</v>
      </c>
      <c r="R1485" s="83" t="s">
        <v>2453</v>
      </c>
      <c r="S1485" s="79" t="s">
        <v>2560</v>
      </c>
      <c r="T1485" s="79" t="s">
        <v>3054</v>
      </c>
      <c r="U1485" s="79"/>
      <c r="V1485" s="83" t="s">
        <v>3863</v>
      </c>
      <c r="W1485" s="81">
        <v>43177.63553240741</v>
      </c>
      <c r="X1485" s="83" t="s">
        <v>4847</v>
      </c>
      <c r="Y1485" s="79"/>
      <c r="Z1485" s="79"/>
      <c r="AA1485" s="85" t="s">
        <v>6055</v>
      </c>
      <c r="AB1485" s="79"/>
      <c r="AC1485" s="79" t="b">
        <v>0</v>
      </c>
      <c r="AD1485" s="79">
        <v>0</v>
      </c>
      <c r="AE1485" s="85" t="s">
        <v>6296</v>
      </c>
      <c r="AF1485" s="79" t="b">
        <v>0</v>
      </c>
      <c r="AG1485" s="79" t="s">
        <v>6304</v>
      </c>
      <c r="AH1485" s="79"/>
      <c r="AI1485" s="85" t="s">
        <v>6296</v>
      </c>
      <c r="AJ1485" s="79" t="b">
        <v>0</v>
      </c>
      <c r="AK1485" s="79">
        <v>0</v>
      </c>
      <c r="AL1485" s="85" t="s">
        <v>6296</v>
      </c>
      <c r="AM1485" s="79" t="s">
        <v>6336</v>
      </c>
      <c r="AN1485" s="79" t="b">
        <v>0</v>
      </c>
      <c r="AO1485" s="85" t="s">
        <v>6055</v>
      </c>
      <c r="AP1485" s="79" t="s">
        <v>176</v>
      </c>
      <c r="AQ1485" s="79">
        <v>0</v>
      </c>
      <c r="AR1485" s="79">
        <v>0</v>
      </c>
      <c r="AS1485" s="79"/>
      <c r="AT1485" s="79"/>
      <c r="AU1485" s="79"/>
      <c r="AV1485" s="79"/>
      <c r="AW1485" s="79"/>
      <c r="AX1485" s="79"/>
      <c r="AY1485" s="79"/>
      <c r="AZ1485" s="79"/>
      <c r="BA1485">
        <v>46</v>
      </c>
      <c r="BB1485" s="78" t="str">
        <f>REPLACE(INDEX(GroupVertices[Group], MATCH(Edges[[#This Row],[Vertex 1]],GroupVertices[Vertex],0)),1,1,"")</f>
        <v>14</v>
      </c>
      <c r="BC1485" s="78" t="str">
        <f>REPLACE(INDEX(GroupVertices[Group], MATCH(Edges[[#This Row],[Vertex 2]],GroupVertices[Vertex],0)),1,1,"")</f>
        <v>14</v>
      </c>
      <c r="BD1485" s="48">
        <v>0</v>
      </c>
      <c r="BE1485" s="49">
        <v>0</v>
      </c>
      <c r="BF1485" s="48">
        <v>0</v>
      </c>
      <c r="BG1485" s="49">
        <v>0</v>
      </c>
      <c r="BH1485" s="48">
        <v>0</v>
      </c>
      <c r="BI1485" s="49">
        <v>0</v>
      </c>
      <c r="BJ1485" s="48">
        <v>22</v>
      </c>
      <c r="BK1485" s="49">
        <v>100</v>
      </c>
      <c r="BL1485" s="48">
        <v>22</v>
      </c>
    </row>
    <row r="1486" spans="1:64" x14ac:dyDescent="0.25">
      <c r="A1486" s="64" t="s">
        <v>760</v>
      </c>
      <c r="B1486" s="64" t="s">
        <v>866</v>
      </c>
      <c r="C1486" s="65" t="s">
        <v>15846</v>
      </c>
      <c r="D1486" s="66">
        <v>10</v>
      </c>
      <c r="E1486" s="67" t="s">
        <v>136</v>
      </c>
      <c r="F1486" s="68">
        <v>12</v>
      </c>
      <c r="G1486" s="65"/>
      <c r="H1486" s="69"/>
      <c r="I1486" s="70"/>
      <c r="J1486" s="70"/>
      <c r="K1486" s="34" t="s">
        <v>65</v>
      </c>
      <c r="L1486" s="77">
        <v>1486</v>
      </c>
      <c r="M1486" s="77"/>
      <c r="N1486" s="72"/>
      <c r="O1486" s="79" t="s">
        <v>999</v>
      </c>
      <c r="P1486" s="81">
        <v>43177.646064814813</v>
      </c>
      <c r="Q1486" s="79" t="s">
        <v>1807</v>
      </c>
      <c r="R1486" s="83" t="s">
        <v>2454</v>
      </c>
      <c r="S1486" s="79" t="s">
        <v>2560</v>
      </c>
      <c r="T1486" s="79" t="s">
        <v>3055</v>
      </c>
      <c r="U1486" s="79"/>
      <c r="V1486" s="83" t="s">
        <v>3863</v>
      </c>
      <c r="W1486" s="81">
        <v>43177.646064814813</v>
      </c>
      <c r="X1486" s="83" t="s">
        <v>4848</v>
      </c>
      <c r="Y1486" s="79"/>
      <c r="Z1486" s="79"/>
      <c r="AA1486" s="85" t="s">
        <v>6056</v>
      </c>
      <c r="AB1486" s="79"/>
      <c r="AC1486" s="79" t="b">
        <v>0</v>
      </c>
      <c r="AD1486" s="79">
        <v>0</v>
      </c>
      <c r="AE1486" s="85" t="s">
        <v>6296</v>
      </c>
      <c r="AF1486" s="79" t="b">
        <v>0</v>
      </c>
      <c r="AG1486" s="79" t="s">
        <v>6304</v>
      </c>
      <c r="AH1486" s="79"/>
      <c r="AI1486" s="85" t="s">
        <v>6296</v>
      </c>
      <c r="AJ1486" s="79" t="b">
        <v>0</v>
      </c>
      <c r="AK1486" s="79">
        <v>0</v>
      </c>
      <c r="AL1486" s="85" t="s">
        <v>6296</v>
      </c>
      <c r="AM1486" s="79" t="s">
        <v>6336</v>
      </c>
      <c r="AN1486" s="79" t="b">
        <v>0</v>
      </c>
      <c r="AO1486" s="85" t="s">
        <v>6056</v>
      </c>
      <c r="AP1486" s="79" t="s">
        <v>176</v>
      </c>
      <c r="AQ1486" s="79">
        <v>0</v>
      </c>
      <c r="AR1486" s="79">
        <v>0</v>
      </c>
      <c r="AS1486" s="79"/>
      <c r="AT1486" s="79"/>
      <c r="AU1486" s="79"/>
      <c r="AV1486" s="79"/>
      <c r="AW1486" s="79"/>
      <c r="AX1486" s="79"/>
      <c r="AY1486" s="79"/>
      <c r="AZ1486" s="79"/>
      <c r="BA1486">
        <v>46</v>
      </c>
      <c r="BB1486" s="78" t="str">
        <f>REPLACE(INDEX(GroupVertices[Group], MATCH(Edges[[#This Row],[Vertex 1]],GroupVertices[Vertex],0)),1,1,"")</f>
        <v>14</v>
      </c>
      <c r="BC1486" s="78" t="str">
        <f>REPLACE(INDEX(GroupVertices[Group], MATCH(Edges[[#This Row],[Vertex 2]],GroupVertices[Vertex],0)),1,1,"")</f>
        <v>14</v>
      </c>
      <c r="BD1486" s="48">
        <v>0</v>
      </c>
      <c r="BE1486" s="49">
        <v>0</v>
      </c>
      <c r="BF1486" s="48">
        <v>0</v>
      </c>
      <c r="BG1486" s="49">
        <v>0</v>
      </c>
      <c r="BH1486" s="48">
        <v>0</v>
      </c>
      <c r="BI1486" s="49">
        <v>0</v>
      </c>
      <c r="BJ1486" s="48">
        <v>26</v>
      </c>
      <c r="BK1486" s="49">
        <v>100</v>
      </c>
      <c r="BL1486" s="48">
        <v>26</v>
      </c>
    </row>
    <row r="1487" spans="1:64" x14ac:dyDescent="0.25">
      <c r="A1487" s="64" t="s">
        <v>760</v>
      </c>
      <c r="B1487" s="64" t="s">
        <v>866</v>
      </c>
      <c r="C1487" s="65" t="s">
        <v>15846</v>
      </c>
      <c r="D1487" s="66">
        <v>10</v>
      </c>
      <c r="E1487" s="67" t="s">
        <v>136</v>
      </c>
      <c r="F1487" s="68">
        <v>12</v>
      </c>
      <c r="G1487" s="65"/>
      <c r="H1487" s="69"/>
      <c r="I1487" s="70"/>
      <c r="J1487" s="70"/>
      <c r="K1487" s="34" t="s">
        <v>65</v>
      </c>
      <c r="L1487" s="77">
        <v>1487</v>
      </c>
      <c r="M1487" s="77"/>
      <c r="N1487" s="72"/>
      <c r="O1487" s="79" t="s">
        <v>999</v>
      </c>
      <c r="P1487" s="81">
        <v>43178.604548611111</v>
      </c>
      <c r="Q1487" s="79" t="s">
        <v>1808</v>
      </c>
      <c r="R1487" s="83" t="s">
        <v>2455</v>
      </c>
      <c r="S1487" s="79" t="s">
        <v>2560</v>
      </c>
      <c r="T1487" s="79" t="s">
        <v>3061</v>
      </c>
      <c r="U1487" s="79"/>
      <c r="V1487" s="83" t="s">
        <v>3863</v>
      </c>
      <c r="W1487" s="81">
        <v>43178.604548611111</v>
      </c>
      <c r="X1487" s="83" t="s">
        <v>4849</v>
      </c>
      <c r="Y1487" s="79"/>
      <c r="Z1487" s="79"/>
      <c r="AA1487" s="85" t="s">
        <v>6057</v>
      </c>
      <c r="AB1487" s="79"/>
      <c r="AC1487" s="79" t="b">
        <v>0</v>
      </c>
      <c r="AD1487" s="79">
        <v>0</v>
      </c>
      <c r="AE1487" s="85" t="s">
        <v>6296</v>
      </c>
      <c r="AF1487" s="79" t="b">
        <v>0</v>
      </c>
      <c r="AG1487" s="79" t="s">
        <v>6304</v>
      </c>
      <c r="AH1487" s="79"/>
      <c r="AI1487" s="85" t="s">
        <v>6296</v>
      </c>
      <c r="AJ1487" s="79" t="b">
        <v>0</v>
      </c>
      <c r="AK1487" s="79">
        <v>0</v>
      </c>
      <c r="AL1487" s="85" t="s">
        <v>6296</v>
      </c>
      <c r="AM1487" s="79" t="s">
        <v>6336</v>
      </c>
      <c r="AN1487" s="79" t="b">
        <v>0</v>
      </c>
      <c r="AO1487" s="85" t="s">
        <v>6057</v>
      </c>
      <c r="AP1487" s="79" t="s">
        <v>176</v>
      </c>
      <c r="AQ1487" s="79">
        <v>0</v>
      </c>
      <c r="AR1487" s="79">
        <v>0</v>
      </c>
      <c r="AS1487" s="79"/>
      <c r="AT1487" s="79"/>
      <c r="AU1487" s="79"/>
      <c r="AV1487" s="79"/>
      <c r="AW1487" s="79"/>
      <c r="AX1487" s="79"/>
      <c r="AY1487" s="79"/>
      <c r="AZ1487" s="79"/>
      <c r="BA1487">
        <v>46</v>
      </c>
      <c r="BB1487" s="78" t="str">
        <f>REPLACE(INDEX(GroupVertices[Group], MATCH(Edges[[#This Row],[Vertex 1]],GroupVertices[Vertex],0)),1,1,"")</f>
        <v>14</v>
      </c>
      <c r="BC1487" s="78" t="str">
        <f>REPLACE(INDEX(GroupVertices[Group], MATCH(Edges[[#This Row],[Vertex 2]],GroupVertices[Vertex],0)),1,1,"")</f>
        <v>14</v>
      </c>
      <c r="BD1487" s="48">
        <v>1</v>
      </c>
      <c r="BE1487" s="49">
        <v>3.7037037037037037</v>
      </c>
      <c r="BF1487" s="48">
        <v>0</v>
      </c>
      <c r="BG1487" s="49">
        <v>0</v>
      </c>
      <c r="BH1487" s="48">
        <v>0</v>
      </c>
      <c r="BI1487" s="49">
        <v>0</v>
      </c>
      <c r="BJ1487" s="48">
        <v>26</v>
      </c>
      <c r="BK1487" s="49">
        <v>96.296296296296291</v>
      </c>
      <c r="BL1487" s="48">
        <v>27</v>
      </c>
    </row>
    <row r="1488" spans="1:64" x14ac:dyDescent="0.25">
      <c r="A1488" s="64" t="s">
        <v>760</v>
      </c>
      <c r="B1488" s="64" t="s">
        <v>866</v>
      </c>
      <c r="C1488" s="65" t="s">
        <v>15846</v>
      </c>
      <c r="D1488" s="66">
        <v>10</v>
      </c>
      <c r="E1488" s="67" t="s">
        <v>136</v>
      </c>
      <c r="F1488" s="68">
        <v>12</v>
      </c>
      <c r="G1488" s="65"/>
      <c r="H1488" s="69"/>
      <c r="I1488" s="70"/>
      <c r="J1488" s="70"/>
      <c r="K1488" s="34" t="s">
        <v>65</v>
      </c>
      <c r="L1488" s="77">
        <v>1488</v>
      </c>
      <c r="M1488" s="77"/>
      <c r="N1488" s="72"/>
      <c r="O1488" s="79" t="s">
        <v>999</v>
      </c>
      <c r="P1488" s="81">
        <v>43178.625451388885</v>
      </c>
      <c r="Q1488" s="79" t="s">
        <v>1809</v>
      </c>
      <c r="R1488" s="83" t="s">
        <v>2456</v>
      </c>
      <c r="S1488" s="79" t="s">
        <v>2560</v>
      </c>
      <c r="T1488" s="79" t="s">
        <v>3062</v>
      </c>
      <c r="U1488" s="79"/>
      <c r="V1488" s="83" t="s">
        <v>3863</v>
      </c>
      <c r="W1488" s="81">
        <v>43178.625451388885</v>
      </c>
      <c r="X1488" s="83" t="s">
        <v>4850</v>
      </c>
      <c r="Y1488" s="79"/>
      <c r="Z1488" s="79"/>
      <c r="AA1488" s="85" t="s">
        <v>6058</v>
      </c>
      <c r="AB1488" s="79"/>
      <c r="AC1488" s="79" t="b">
        <v>0</v>
      </c>
      <c r="AD1488" s="79">
        <v>0</v>
      </c>
      <c r="AE1488" s="85" t="s">
        <v>6296</v>
      </c>
      <c r="AF1488" s="79" t="b">
        <v>0</v>
      </c>
      <c r="AG1488" s="79" t="s">
        <v>6304</v>
      </c>
      <c r="AH1488" s="79"/>
      <c r="AI1488" s="85" t="s">
        <v>6296</v>
      </c>
      <c r="AJ1488" s="79" t="b">
        <v>0</v>
      </c>
      <c r="AK1488" s="79">
        <v>0</v>
      </c>
      <c r="AL1488" s="85" t="s">
        <v>6296</v>
      </c>
      <c r="AM1488" s="79" t="s">
        <v>6336</v>
      </c>
      <c r="AN1488" s="79" t="b">
        <v>0</v>
      </c>
      <c r="AO1488" s="85" t="s">
        <v>6058</v>
      </c>
      <c r="AP1488" s="79" t="s">
        <v>176</v>
      </c>
      <c r="AQ1488" s="79">
        <v>0</v>
      </c>
      <c r="AR1488" s="79">
        <v>0</v>
      </c>
      <c r="AS1488" s="79"/>
      <c r="AT1488" s="79"/>
      <c r="AU1488" s="79"/>
      <c r="AV1488" s="79"/>
      <c r="AW1488" s="79"/>
      <c r="AX1488" s="79"/>
      <c r="AY1488" s="79"/>
      <c r="AZ1488" s="79"/>
      <c r="BA1488">
        <v>46</v>
      </c>
      <c r="BB1488" s="78" t="str">
        <f>REPLACE(INDEX(GroupVertices[Group], MATCH(Edges[[#This Row],[Vertex 1]],GroupVertices[Vertex],0)),1,1,"")</f>
        <v>14</v>
      </c>
      <c r="BC1488" s="78" t="str">
        <f>REPLACE(INDEX(GroupVertices[Group], MATCH(Edges[[#This Row],[Vertex 2]],GroupVertices[Vertex],0)),1,1,"")</f>
        <v>14</v>
      </c>
      <c r="BD1488" s="48">
        <v>0</v>
      </c>
      <c r="BE1488" s="49">
        <v>0</v>
      </c>
      <c r="BF1488" s="48">
        <v>0</v>
      </c>
      <c r="BG1488" s="49">
        <v>0</v>
      </c>
      <c r="BH1488" s="48">
        <v>0</v>
      </c>
      <c r="BI1488" s="49">
        <v>0</v>
      </c>
      <c r="BJ1488" s="48">
        <v>28</v>
      </c>
      <c r="BK1488" s="49">
        <v>100</v>
      </c>
      <c r="BL1488" s="48">
        <v>28</v>
      </c>
    </row>
    <row r="1489" spans="1:64" x14ac:dyDescent="0.25">
      <c r="A1489" s="64" t="s">
        <v>760</v>
      </c>
      <c r="B1489" s="64" t="s">
        <v>866</v>
      </c>
      <c r="C1489" s="65" t="s">
        <v>15846</v>
      </c>
      <c r="D1489" s="66">
        <v>10</v>
      </c>
      <c r="E1489" s="67" t="s">
        <v>136</v>
      </c>
      <c r="F1489" s="68">
        <v>12</v>
      </c>
      <c r="G1489" s="65"/>
      <c r="H1489" s="69"/>
      <c r="I1489" s="70"/>
      <c r="J1489" s="70"/>
      <c r="K1489" s="34" t="s">
        <v>65</v>
      </c>
      <c r="L1489" s="77">
        <v>1489</v>
      </c>
      <c r="M1489" s="77"/>
      <c r="N1489" s="72"/>
      <c r="O1489" s="79" t="s">
        <v>999</v>
      </c>
      <c r="P1489" s="81">
        <v>43178.646226851852</v>
      </c>
      <c r="Q1489" s="79" t="s">
        <v>1810</v>
      </c>
      <c r="R1489" s="83" t="s">
        <v>2457</v>
      </c>
      <c r="S1489" s="79" t="s">
        <v>2560</v>
      </c>
      <c r="T1489" s="79" t="s">
        <v>3063</v>
      </c>
      <c r="U1489" s="79"/>
      <c r="V1489" s="83" t="s">
        <v>3863</v>
      </c>
      <c r="W1489" s="81">
        <v>43178.646226851852</v>
      </c>
      <c r="X1489" s="83" t="s">
        <v>4851</v>
      </c>
      <c r="Y1489" s="79"/>
      <c r="Z1489" s="79"/>
      <c r="AA1489" s="85" t="s">
        <v>6059</v>
      </c>
      <c r="AB1489" s="79"/>
      <c r="AC1489" s="79" t="b">
        <v>0</v>
      </c>
      <c r="AD1489" s="79">
        <v>0</v>
      </c>
      <c r="AE1489" s="85" t="s">
        <v>6296</v>
      </c>
      <c r="AF1489" s="79" t="b">
        <v>0</v>
      </c>
      <c r="AG1489" s="79" t="s">
        <v>6304</v>
      </c>
      <c r="AH1489" s="79"/>
      <c r="AI1489" s="85" t="s">
        <v>6296</v>
      </c>
      <c r="AJ1489" s="79" t="b">
        <v>0</v>
      </c>
      <c r="AK1489" s="79">
        <v>0</v>
      </c>
      <c r="AL1489" s="85" t="s">
        <v>6296</v>
      </c>
      <c r="AM1489" s="79" t="s">
        <v>6336</v>
      </c>
      <c r="AN1489" s="79" t="b">
        <v>0</v>
      </c>
      <c r="AO1489" s="85" t="s">
        <v>6059</v>
      </c>
      <c r="AP1489" s="79" t="s">
        <v>176</v>
      </c>
      <c r="AQ1489" s="79">
        <v>0</v>
      </c>
      <c r="AR1489" s="79">
        <v>0</v>
      </c>
      <c r="AS1489" s="79"/>
      <c r="AT1489" s="79"/>
      <c r="AU1489" s="79"/>
      <c r="AV1489" s="79"/>
      <c r="AW1489" s="79"/>
      <c r="AX1489" s="79"/>
      <c r="AY1489" s="79"/>
      <c r="AZ1489" s="79"/>
      <c r="BA1489">
        <v>46</v>
      </c>
      <c r="BB1489" s="78" t="str">
        <f>REPLACE(INDEX(GroupVertices[Group], MATCH(Edges[[#This Row],[Vertex 1]],GroupVertices[Vertex],0)),1,1,"")</f>
        <v>14</v>
      </c>
      <c r="BC1489" s="78" t="str">
        <f>REPLACE(INDEX(GroupVertices[Group], MATCH(Edges[[#This Row],[Vertex 2]],GroupVertices[Vertex],0)),1,1,"")</f>
        <v>14</v>
      </c>
      <c r="BD1489" s="48">
        <v>1</v>
      </c>
      <c r="BE1489" s="49">
        <v>3.7037037037037037</v>
      </c>
      <c r="BF1489" s="48">
        <v>0</v>
      </c>
      <c r="BG1489" s="49">
        <v>0</v>
      </c>
      <c r="BH1489" s="48">
        <v>0</v>
      </c>
      <c r="BI1489" s="49">
        <v>0</v>
      </c>
      <c r="BJ1489" s="48">
        <v>26</v>
      </c>
      <c r="BK1489" s="49">
        <v>96.296296296296291</v>
      </c>
      <c r="BL1489" s="48">
        <v>27</v>
      </c>
    </row>
    <row r="1490" spans="1:64" x14ac:dyDescent="0.25">
      <c r="A1490" s="64" t="s">
        <v>761</v>
      </c>
      <c r="B1490" s="64" t="s">
        <v>866</v>
      </c>
      <c r="C1490" s="65" t="s">
        <v>15846</v>
      </c>
      <c r="D1490" s="66">
        <v>10</v>
      </c>
      <c r="E1490" s="67" t="s">
        <v>136</v>
      </c>
      <c r="F1490" s="68">
        <v>12</v>
      </c>
      <c r="G1490" s="65"/>
      <c r="H1490" s="69"/>
      <c r="I1490" s="70"/>
      <c r="J1490" s="70"/>
      <c r="K1490" s="34" t="s">
        <v>65</v>
      </c>
      <c r="L1490" s="77">
        <v>1490</v>
      </c>
      <c r="M1490" s="77"/>
      <c r="N1490" s="72"/>
      <c r="O1490" s="79" t="s">
        <v>999</v>
      </c>
      <c r="P1490" s="81">
        <v>43165.646273148152</v>
      </c>
      <c r="Q1490" s="79" t="s">
        <v>1811</v>
      </c>
      <c r="R1490" s="83" t="s">
        <v>2419</v>
      </c>
      <c r="S1490" s="79" t="s">
        <v>2560</v>
      </c>
      <c r="T1490" s="79" t="s">
        <v>3031</v>
      </c>
      <c r="U1490" s="79"/>
      <c r="V1490" s="83" t="s">
        <v>3864</v>
      </c>
      <c r="W1490" s="81">
        <v>43165.646273148152</v>
      </c>
      <c r="X1490" s="83" t="s">
        <v>4852</v>
      </c>
      <c r="Y1490" s="79"/>
      <c r="Z1490" s="79"/>
      <c r="AA1490" s="85" t="s">
        <v>6060</v>
      </c>
      <c r="AB1490" s="79"/>
      <c r="AC1490" s="79" t="b">
        <v>0</v>
      </c>
      <c r="AD1490" s="79">
        <v>0</v>
      </c>
      <c r="AE1490" s="85" t="s">
        <v>6296</v>
      </c>
      <c r="AF1490" s="79" t="b">
        <v>0</v>
      </c>
      <c r="AG1490" s="79" t="s">
        <v>6304</v>
      </c>
      <c r="AH1490" s="79"/>
      <c r="AI1490" s="85" t="s">
        <v>6296</v>
      </c>
      <c r="AJ1490" s="79" t="b">
        <v>0</v>
      </c>
      <c r="AK1490" s="79">
        <v>0</v>
      </c>
      <c r="AL1490" s="85" t="s">
        <v>6296</v>
      </c>
      <c r="AM1490" s="79" t="s">
        <v>6336</v>
      </c>
      <c r="AN1490" s="79" t="b">
        <v>0</v>
      </c>
      <c r="AO1490" s="85" t="s">
        <v>6060</v>
      </c>
      <c r="AP1490" s="79" t="s">
        <v>176</v>
      </c>
      <c r="AQ1490" s="79">
        <v>0</v>
      </c>
      <c r="AR1490" s="79">
        <v>0</v>
      </c>
      <c r="AS1490" s="79"/>
      <c r="AT1490" s="79"/>
      <c r="AU1490" s="79"/>
      <c r="AV1490" s="79"/>
      <c r="AW1490" s="79"/>
      <c r="AX1490" s="79"/>
      <c r="AY1490" s="79"/>
      <c r="AZ1490" s="79"/>
      <c r="BA1490">
        <v>47</v>
      </c>
      <c r="BB1490" s="78" t="str">
        <f>REPLACE(INDEX(GroupVertices[Group], MATCH(Edges[[#This Row],[Vertex 1]],GroupVertices[Vertex],0)),1,1,"")</f>
        <v>14</v>
      </c>
      <c r="BC1490" s="78" t="str">
        <f>REPLACE(INDEX(GroupVertices[Group], MATCH(Edges[[#This Row],[Vertex 2]],GroupVertices[Vertex],0)),1,1,"")</f>
        <v>14</v>
      </c>
      <c r="BD1490" s="48">
        <v>0</v>
      </c>
      <c r="BE1490" s="49">
        <v>0</v>
      </c>
      <c r="BF1490" s="48">
        <v>0</v>
      </c>
      <c r="BG1490" s="49">
        <v>0</v>
      </c>
      <c r="BH1490" s="48">
        <v>0</v>
      </c>
      <c r="BI1490" s="49">
        <v>0</v>
      </c>
      <c r="BJ1490" s="48">
        <v>28</v>
      </c>
      <c r="BK1490" s="49">
        <v>100</v>
      </c>
      <c r="BL1490" s="48">
        <v>28</v>
      </c>
    </row>
    <row r="1491" spans="1:64" x14ac:dyDescent="0.25">
      <c r="A1491" s="64" t="s">
        <v>761</v>
      </c>
      <c r="B1491" s="64" t="s">
        <v>866</v>
      </c>
      <c r="C1491" s="65" t="s">
        <v>15846</v>
      </c>
      <c r="D1491" s="66">
        <v>10</v>
      </c>
      <c r="E1491" s="67" t="s">
        <v>136</v>
      </c>
      <c r="F1491" s="68">
        <v>12</v>
      </c>
      <c r="G1491" s="65"/>
      <c r="H1491" s="69"/>
      <c r="I1491" s="70"/>
      <c r="J1491" s="70"/>
      <c r="K1491" s="34" t="s">
        <v>65</v>
      </c>
      <c r="L1491" s="77">
        <v>1491</v>
      </c>
      <c r="M1491" s="77"/>
      <c r="N1491" s="72"/>
      <c r="O1491" s="79" t="s">
        <v>999</v>
      </c>
      <c r="P1491" s="81">
        <v>43165.667291666665</v>
      </c>
      <c r="Q1491" s="79" t="s">
        <v>1812</v>
      </c>
      <c r="R1491" s="83" t="s">
        <v>2420</v>
      </c>
      <c r="S1491" s="79" t="s">
        <v>2560</v>
      </c>
      <c r="T1491" s="79" t="s">
        <v>3032</v>
      </c>
      <c r="U1491" s="79"/>
      <c r="V1491" s="83" t="s">
        <v>3864</v>
      </c>
      <c r="W1491" s="81">
        <v>43165.667291666665</v>
      </c>
      <c r="X1491" s="83" t="s">
        <v>4853</v>
      </c>
      <c r="Y1491" s="79"/>
      <c r="Z1491" s="79"/>
      <c r="AA1491" s="85" t="s">
        <v>6061</v>
      </c>
      <c r="AB1491" s="79"/>
      <c r="AC1491" s="79" t="b">
        <v>0</v>
      </c>
      <c r="AD1491" s="79">
        <v>0</v>
      </c>
      <c r="AE1491" s="85" t="s">
        <v>6296</v>
      </c>
      <c r="AF1491" s="79" t="b">
        <v>0</v>
      </c>
      <c r="AG1491" s="79" t="s">
        <v>6304</v>
      </c>
      <c r="AH1491" s="79"/>
      <c r="AI1491" s="85" t="s">
        <v>6296</v>
      </c>
      <c r="AJ1491" s="79" t="b">
        <v>0</v>
      </c>
      <c r="AK1491" s="79">
        <v>0</v>
      </c>
      <c r="AL1491" s="85" t="s">
        <v>6296</v>
      </c>
      <c r="AM1491" s="79" t="s">
        <v>6336</v>
      </c>
      <c r="AN1491" s="79" t="b">
        <v>0</v>
      </c>
      <c r="AO1491" s="85" t="s">
        <v>6061</v>
      </c>
      <c r="AP1491" s="79" t="s">
        <v>176</v>
      </c>
      <c r="AQ1491" s="79">
        <v>0</v>
      </c>
      <c r="AR1491" s="79">
        <v>0</v>
      </c>
      <c r="AS1491" s="79"/>
      <c r="AT1491" s="79"/>
      <c r="AU1491" s="79"/>
      <c r="AV1491" s="79"/>
      <c r="AW1491" s="79"/>
      <c r="AX1491" s="79"/>
      <c r="AY1491" s="79"/>
      <c r="AZ1491" s="79"/>
      <c r="BA1491">
        <v>47</v>
      </c>
      <c r="BB1491" s="78" t="str">
        <f>REPLACE(INDEX(GroupVertices[Group], MATCH(Edges[[#This Row],[Vertex 1]],GroupVertices[Vertex],0)),1,1,"")</f>
        <v>14</v>
      </c>
      <c r="BC1491" s="78" t="str">
        <f>REPLACE(INDEX(GroupVertices[Group], MATCH(Edges[[#This Row],[Vertex 2]],GroupVertices[Vertex],0)),1,1,"")</f>
        <v>14</v>
      </c>
      <c r="BD1491" s="48">
        <v>0</v>
      </c>
      <c r="BE1491" s="49">
        <v>0</v>
      </c>
      <c r="BF1491" s="48">
        <v>0</v>
      </c>
      <c r="BG1491" s="49">
        <v>0</v>
      </c>
      <c r="BH1491" s="48">
        <v>0</v>
      </c>
      <c r="BI1491" s="49">
        <v>0</v>
      </c>
      <c r="BJ1491" s="48">
        <v>28</v>
      </c>
      <c r="BK1491" s="49">
        <v>100</v>
      </c>
      <c r="BL1491" s="48">
        <v>28</v>
      </c>
    </row>
    <row r="1492" spans="1:64" x14ac:dyDescent="0.25">
      <c r="A1492" s="64" t="s">
        <v>761</v>
      </c>
      <c r="B1492" s="64" t="s">
        <v>866</v>
      </c>
      <c r="C1492" s="65" t="s">
        <v>15846</v>
      </c>
      <c r="D1492" s="66">
        <v>10</v>
      </c>
      <c r="E1492" s="67" t="s">
        <v>136</v>
      </c>
      <c r="F1492" s="68">
        <v>12</v>
      </c>
      <c r="G1492" s="65"/>
      <c r="H1492" s="69"/>
      <c r="I1492" s="70"/>
      <c r="J1492" s="70"/>
      <c r="K1492" s="34" t="s">
        <v>65</v>
      </c>
      <c r="L1492" s="77">
        <v>1492</v>
      </c>
      <c r="M1492" s="77"/>
      <c r="N1492" s="72"/>
      <c r="O1492" s="79" t="s">
        <v>999</v>
      </c>
      <c r="P1492" s="81">
        <v>43165.687986111108</v>
      </c>
      <c r="Q1492" s="79" t="s">
        <v>1813</v>
      </c>
      <c r="R1492" s="83" t="s">
        <v>2421</v>
      </c>
      <c r="S1492" s="79" t="s">
        <v>2560</v>
      </c>
      <c r="T1492" s="79" t="s">
        <v>3033</v>
      </c>
      <c r="U1492" s="79"/>
      <c r="V1492" s="83" t="s">
        <v>3864</v>
      </c>
      <c r="W1492" s="81">
        <v>43165.687986111108</v>
      </c>
      <c r="X1492" s="83" t="s">
        <v>4854</v>
      </c>
      <c r="Y1492" s="79"/>
      <c r="Z1492" s="79"/>
      <c r="AA1492" s="85" t="s">
        <v>6062</v>
      </c>
      <c r="AB1492" s="79"/>
      <c r="AC1492" s="79" t="b">
        <v>0</v>
      </c>
      <c r="AD1492" s="79">
        <v>0</v>
      </c>
      <c r="AE1492" s="85" t="s">
        <v>6296</v>
      </c>
      <c r="AF1492" s="79" t="b">
        <v>0</v>
      </c>
      <c r="AG1492" s="79" t="s">
        <v>6304</v>
      </c>
      <c r="AH1492" s="79"/>
      <c r="AI1492" s="85" t="s">
        <v>6296</v>
      </c>
      <c r="AJ1492" s="79" t="b">
        <v>0</v>
      </c>
      <c r="AK1492" s="79">
        <v>0</v>
      </c>
      <c r="AL1492" s="85" t="s">
        <v>6296</v>
      </c>
      <c r="AM1492" s="79" t="s">
        <v>6336</v>
      </c>
      <c r="AN1492" s="79" t="b">
        <v>0</v>
      </c>
      <c r="AO1492" s="85" t="s">
        <v>6062</v>
      </c>
      <c r="AP1492" s="79" t="s">
        <v>176</v>
      </c>
      <c r="AQ1492" s="79">
        <v>0</v>
      </c>
      <c r="AR1492" s="79">
        <v>0</v>
      </c>
      <c r="AS1492" s="79"/>
      <c r="AT1492" s="79"/>
      <c r="AU1492" s="79"/>
      <c r="AV1492" s="79"/>
      <c r="AW1492" s="79"/>
      <c r="AX1492" s="79"/>
      <c r="AY1492" s="79"/>
      <c r="AZ1492" s="79"/>
      <c r="BA1492">
        <v>47</v>
      </c>
      <c r="BB1492" s="78" t="str">
        <f>REPLACE(INDEX(GroupVertices[Group], MATCH(Edges[[#This Row],[Vertex 1]],GroupVertices[Vertex],0)),1,1,"")</f>
        <v>14</v>
      </c>
      <c r="BC1492" s="78" t="str">
        <f>REPLACE(INDEX(GroupVertices[Group], MATCH(Edges[[#This Row],[Vertex 2]],GroupVertices[Vertex],0)),1,1,"")</f>
        <v>14</v>
      </c>
      <c r="BD1492" s="48">
        <v>0</v>
      </c>
      <c r="BE1492" s="49">
        <v>0</v>
      </c>
      <c r="BF1492" s="48">
        <v>0</v>
      </c>
      <c r="BG1492" s="49">
        <v>0</v>
      </c>
      <c r="BH1492" s="48">
        <v>0</v>
      </c>
      <c r="BI1492" s="49">
        <v>0</v>
      </c>
      <c r="BJ1492" s="48">
        <v>28</v>
      </c>
      <c r="BK1492" s="49">
        <v>100</v>
      </c>
      <c r="BL1492" s="48">
        <v>28</v>
      </c>
    </row>
    <row r="1493" spans="1:64" x14ac:dyDescent="0.25">
      <c r="A1493" s="64" t="s">
        <v>761</v>
      </c>
      <c r="B1493" s="64" t="s">
        <v>866</v>
      </c>
      <c r="C1493" s="65" t="s">
        <v>15846</v>
      </c>
      <c r="D1493" s="66">
        <v>10</v>
      </c>
      <c r="E1493" s="67" t="s">
        <v>136</v>
      </c>
      <c r="F1493" s="68">
        <v>12</v>
      </c>
      <c r="G1493" s="65"/>
      <c r="H1493" s="69"/>
      <c r="I1493" s="70"/>
      <c r="J1493" s="70"/>
      <c r="K1493" s="34" t="s">
        <v>65</v>
      </c>
      <c r="L1493" s="77">
        <v>1493</v>
      </c>
      <c r="M1493" s="77"/>
      <c r="N1493" s="72"/>
      <c r="O1493" s="79" t="s">
        <v>999</v>
      </c>
      <c r="P1493" s="81">
        <v>43166.66746527778</v>
      </c>
      <c r="Q1493" s="79" t="s">
        <v>1814</v>
      </c>
      <c r="R1493" s="83" t="s">
        <v>2422</v>
      </c>
      <c r="S1493" s="79" t="s">
        <v>2560</v>
      </c>
      <c r="T1493" s="79" t="s">
        <v>3034</v>
      </c>
      <c r="U1493" s="79"/>
      <c r="V1493" s="83" t="s">
        <v>3864</v>
      </c>
      <c r="W1493" s="81">
        <v>43166.66746527778</v>
      </c>
      <c r="X1493" s="83" t="s">
        <v>4855</v>
      </c>
      <c r="Y1493" s="79"/>
      <c r="Z1493" s="79"/>
      <c r="AA1493" s="85" t="s">
        <v>6063</v>
      </c>
      <c r="AB1493" s="79"/>
      <c r="AC1493" s="79" t="b">
        <v>0</v>
      </c>
      <c r="AD1493" s="79">
        <v>0</v>
      </c>
      <c r="AE1493" s="85" t="s">
        <v>6296</v>
      </c>
      <c r="AF1493" s="79" t="b">
        <v>0</v>
      </c>
      <c r="AG1493" s="79" t="s">
        <v>6304</v>
      </c>
      <c r="AH1493" s="79"/>
      <c r="AI1493" s="85" t="s">
        <v>6296</v>
      </c>
      <c r="AJ1493" s="79" t="b">
        <v>0</v>
      </c>
      <c r="AK1493" s="79">
        <v>0</v>
      </c>
      <c r="AL1493" s="85" t="s">
        <v>6296</v>
      </c>
      <c r="AM1493" s="79" t="s">
        <v>6336</v>
      </c>
      <c r="AN1493" s="79" t="b">
        <v>0</v>
      </c>
      <c r="AO1493" s="85" t="s">
        <v>6063</v>
      </c>
      <c r="AP1493" s="79" t="s">
        <v>176</v>
      </c>
      <c r="AQ1493" s="79">
        <v>0</v>
      </c>
      <c r="AR1493" s="79">
        <v>0</v>
      </c>
      <c r="AS1493" s="79"/>
      <c r="AT1493" s="79"/>
      <c r="AU1493" s="79"/>
      <c r="AV1493" s="79"/>
      <c r="AW1493" s="79"/>
      <c r="AX1493" s="79"/>
      <c r="AY1493" s="79"/>
      <c r="AZ1493" s="79"/>
      <c r="BA1493">
        <v>47</v>
      </c>
      <c r="BB1493" s="78" t="str">
        <f>REPLACE(INDEX(GroupVertices[Group], MATCH(Edges[[#This Row],[Vertex 1]],GroupVertices[Vertex],0)),1,1,"")</f>
        <v>14</v>
      </c>
      <c r="BC1493" s="78" t="str">
        <f>REPLACE(INDEX(GroupVertices[Group], MATCH(Edges[[#This Row],[Vertex 2]],GroupVertices[Vertex],0)),1,1,"")</f>
        <v>14</v>
      </c>
      <c r="BD1493" s="48">
        <v>0</v>
      </c>
      <c r="BE1493" s="49">
        <v>0</v>
      </c>
      <c r="BF1493" s="48">
        <v>0</v>
      </c>
      <c r="BG1493" s="49">
        <v>0</v>
      </c>
      <c r="BH1493" s="48">
        <v>0</v>
      </c>
      <c r="BI1493" s="49">
        <v>0</v>
      </c>
      <c r="BJ1493" s="48">
        <v>25</v>
      </c>
      <c r="BK1493" s="49">
        <v>100</v>
      </c>
      <c r="BL1493" s="48">
        <v>25</v>
      </c>
    </row>
    <row r="1494" spans="1:64" x14ac:dyDescent="0.25">
      <c r="A1494" s="64" t="s">
        <v>761</v>
      </c>
      <c r="B1494" s="64" t="s">
        <v>866</v>
      </c>
      <c r="C1494" s="65" t="s">
        <v>15846</v>
      </c>
      <c r="D1494" s="66">
        <v>10</v>
      </c>
      <c r="E1494" s="67" t="s">
        <v>136</v>
      </c>
      <c r="F1494" s="68">
        <v>12</v>
      </c>
      <c r="G1494" s="65"/>
      <c r="H1494" s="69"/>
      <c r="I1494" s="70"/>
      <c r="J1494" s="70"/>
      <c r="K1494" s="34" t="s">
        <v>65</v>
      </c>
      <c r="L1494" s="77">
        <v>1494</v>
      </c>
      <c r="M1494" s="77"/>
      <c r="N1494" s="72"/>
      <c r="O1494" s="79" t="s">
        <v>999</v>
      </c>
      <c r="P1494" s="81">
        <v>43166.687962962962</v>
      </c>
      <c r="Q1494" s="79" t="s">
        <v>1815</v>
      </c>
      <c r="R1494" s="83" t="s">
        <v>2423</v>
      </c>
      <c r="S1494" s="79" t="s">
        <v>2560</v>
      </c>
      <c r="T1494" s="79" t="s">
        <v>3035</v>
      </c>
      <c r="U1494" s="79"/>
      <c r="V1494" s="83" t="s">
        <v>3864</v>
      </c>
      <c r="W1494" s="81">
        <v>43166.687962962962</v>
      </c>
      <c r="X1494" s="83" t="s">
        <v>4856</v>
      </c>
      <c r="Y1494" s="79"/>
      <c r="Z1494" s="79"/>
      <c r="AA1494" s="85" t="s">
        <v>6064</v>
      </c>
      <c r="AB1494" s="79"/>
      <c r="AC1494" s="79" t="b">
        <v>0</v>
      </c>
      <c r="AD1494" s="79">
        <v>0</v>
      </c>
      <c r="AE1494" s="85" t="s">
        <v>6296</v>
      </c>
      <c r="AF1494" s="79" t="b">
        <v>0</v>
      </c>
      <c r="AG1494" s="79" t="s">
        <v>6304</v>
      </c>
      <c r="AH1494" s="79"/>
      <c r="AI1494" s="85" t="s">
        <v>6296</v>
      </c>
      <c r="AJ1494" s="79" t="b">
        <v>0</v>
      </c>
      <c r="AK1494" s="79">
        <v>0</v>
      </c>
      <c r="AL1494" s="85" t="s">
        <v>6296</v>
      </c>
      <c r="AM1494" s="79" t="s">
        <v>6336</v>
      </c>
      <c r="AN1494" s="79" t="b">
        <v>0</v>
      </c>
      <c r="AO1494" s="85" t="s">
        <v>6064</v>
      </c>
      <c r="AP1494" s="79" t="s">
        <v>176</v>
      </c>
      <c r="AQ1494" s="79">
        <v>0</v>
      </c>
      <c r="AR1494" s="79">
        <v>0</v>
      </c>
      <c r="AS1494" s="79"/>
      <c r="AT1494" s="79"/>
      <c r="AU1494" s="79"/>
      <c r="AV1494" s="79"/>
      <c r="AW1494" s="79"/>
      <c r="AX1494" s="79"/>
      <c r="AY1494" s="79"/>
      <c r="AZ1494" s="79"/>
      <c r="BA1494">
        <v>47</v>
      </c>
      <c r="BB1494" s="78" t="str">
        <f>REPLACE(INDEX(GroupVertices[Group], MATCH(Edges[[#This Row],[Vertex 1]],GroupVertices[Vertex],0)),1,1,"")</f>
        <v>14</v>
      </c>
      <c r="BC1494" s="78" t="str">
        <f>REPLACE(INDEX(GroupVertices[Group], MATCH(Edges[[#This Row],[Vertex 2]],GroupVertices[Vertex],0)),1,1,"")</f>
        <v>14</v>
      </c>
      <c r="BD1494" s="48">
        <v>0</v>
      </c>
      <c r="BE1494" s="49">
        <v>0</v>
      </c>
      <c r="BF1494" s="48">
        <v>0</v>
      </c>
      <c r="BG1494" s="49">
        <v>0</v>
      </c>
      <c r="BH1494" s="48">
        <v>0</v>
      </c>
      <c r="BI1494" s="49">
        <v>0</v>
      </c>
      <c r="BJ1494" s="48">
        <v>25</v>
      </c>
      <c r="BK1494" s="49">
        <v>100</v>
      </c>
      <c r="BL1494" s="48">
        <v>25</v>
      </c>
    </row>
    <row r="1495" spans="1:64" x14ac:dyDescent="0.25">
      <c r="A1495" s="64" t="s">
        <v>761</v>
      </c>
      <c r="B1495" s="64" t="s">
        <v>866</v>
      </c>
      <c r="C1495" s="65" t="s">
        <v>15846</v>
      </c>
      <c r="D1495" s="66">
        <v>10</v>
      </c>
      <c r="E1495" s="67" t="s">
        <v>136</v>
      </c>
      <c r="F1495" s="68">
        <v>12</v>
      </c>
      <c r="G1495" s="65"/>
      <c r="H1495" s="69"/>
      <c r="I1495" s="70"/>
      <c r="J1495" s="70"/>
      <c r="K1495" s="34" t="s">
        <v>65</v>
      </c>
      <c r="L1495" s="77">
        <v>1495</v>
      </c>
      <c r="M1495" s="77"/>
      <c r="N1495" s="72"/>
      <c r="O1495" s="79" t="s">
        <v>999</v>
      </c>
      <c r="P1495" s="81">
        <v>43167.667280092595</v>
      </c>
      <c r="Q1495" s="79" t="s">
        <v>1816</v>
      </c>
      <c r="R1495" s="83" t="s">
        <v>2424</v>
      </c>
      <c r="S1495" s="79" t="s">
        <v>2560</v>
      </c>
      <c r="T1495" s="79" t="s">
        <v>3036</v>
      </c>
      <c r="U1495" s="79"/>
      <c r="V1495" s="83" t="s">
        <v>3864</v>
      </c>
      <c r="W1495" s="81">
        <v>43167.667280092595</v>
      </c>
      <c r="X1495" s="83" t="s">
        <v>4857</v>
      </c>
      <c r="Y1495" s="79"/>
      <c r="Z1495" s="79"/>
      <c r="AA1495" s="85" t="s">
        <v>6065</v>
      </c>
      <c r="AB1495" s="79"/>
      <c r="AC1495" s="79" t="b">
        <v>0</v>
      </c>
      <c r="AD1495" s="79">
        <v>1</v>
      </c>
      <c r="AE1495" s="85" t="s">
        <v>6296</v>
      </c>
      <c r="AF1495" s="79" t="b">
        <v>0</v>
      </c>
      <c r="AG1495" s="79" t="s">
        <v>6304</v>
      </c>
      <c r="AH1495" s="79"/>
      <c r="AI1495" s="85" t="s">
        <v>6296</v>
      </c>
      <c r="AJ1495" s="79" t="b">
        <v>0</v>
      </c>
      <c r="AK1495" s="79">
        <v>0</v>
      </c>
      <c r="AL1495" s="85" t="s">
        <v>6296</v>
      </c>
      <c r="AM1495" s="79" t="s">
        <v>6336</v>
      </c>
      <c r="AN1495" s="79" t="b">
        <v>0</v>
      </c>
      <c r="AO1495" s="85" t="s">
        <v>6065</v>
      </c>
      <c r="AP1495" s="79" t="s">
        <v>176</v>
      </c>
      <c r="AQ1495" s="79">
        <v>0</v>
      </c>
      <c r="AR1495" s="79">
        <v>0</v>
      </c>
      <c r="AS1495" s="79"/>
      <c r="AT1495" s="79"/>
      <c r="AU1495" s="79"/>
      <c r="AV1495" s="79"/>
      <c r="AW1495" s="79"/>
      <c r="AX1495" s="79"/>
      <c r="AY1495" s="79"/>
      <c r="AZ1495" s="79"/>
      <c r="BA1495">
        <v>47</v>
      </c>
      <c r="BB1495" s="78" t="str">
        <f>REPLACE(INDEX(GroupVertices[Group], MATCH(Edges[[#This Row],[Vertex 1]],GroupVertices[Vertex],0)),1,1,"")</f>
        <v>14</v>
      </c>
      <c r="BC1495" s="78" t="str">
        <f>REPLACE(INDEX(GroupVertices[Group], MATCH(Edges[[#This Row],[Vertex 2]],GroupVertices[Vertex],0)),1,1,"")</f>
        <v>14</v>
      </c>
      <c r="BD1495" s="48">
        <v>0</v>
      </c>
      <c r="BE1495" s="49">
        <v>0</v>
      </c>
      <c r="BF1495" s="48">
        <v>2</v>
      </c>
      <c r="BG1495" s="49">
        <v>7.6923076923076925</v>
      </c>
      <c r="BH1495" s="48">
        <v>0</v>
      </c>
      <c r="BI1495" s="49">
        <v>0</v>
      </c>
      <c r="BJ1495" s="48">
        <v>24</v>
      </c>
      <c r="BK1495" s="49">
        <v>92.307692307692307</v>
      </c>
      <c r="BL1495" s="48">
        <v>26</v>
      </c>
    </row>
    <row r="1496" spans="1:64" x14ac:dyDescent="0.25">
      <c r="A1496" s="64" t="s">
        <v>761</v>
      </c>
      <c r="B1496" s="64" t="s">
        <v>866</v>
      </c>
      <c r="C1496" s="65" t="s">
        <v>15846</v>
      </c>
      <c r="D1496" s="66">
        <v>10</v>
      </c>
      <c r="E1496" s="67" t="s">
        <v>136</v>
      </c>
      <c r="F1496" s="68">
        <v>12</v>
      </c>
      <c r="G1496" s="65"/>
      <c r="H1496" s="69"/>
      <c r="I1496" s="70"/>
      <c r="J1496" s="70"/>
      <c r="K1496" s="34" t="s">
        <v>65</v>
      </c>
      <c r="L1496" s="77">
        <v>1496</v>
      </c>
      <c r="M1496" s="77"/>
      <c r="N1496" s="72"/>
      <c r="O1496" s="79" t="s">
        <v>999</v>
      </c>
      <c r="P1496" s="81">
        <v>43167.688009259262</v>
      </c>
      <c r="Q1496" s="79" t="s">
        <v>1817</v>
      </c>
      <c r="R1496" s="83" t="s">
        <v>2425</v>
      </c>
      <c r="S1496" s="79" t="s">
        <v>2560</v>
      </c>
      <c r="T1496" s="79" t="s">
        <v>3037</v>
      </c>
      <c r="U1496" s="79"/>
      <c r="V1496" s="83" t="s">
        <v>3864</v>
      </c>
      <c r="W1496" s="81">
        <v>43167.688009259262</v>
      </c>
      <c r="X1496" s="83" t="s">
        <v>4858</v>
      </c>
      <c r="Y1496" s="79"/>
      <c r="Z1496" s="79"/>
      <c r="AA1496" s="85" t="s">
        <v>6066</v>
      </c>
      <c r="AB1496" s="79"/>
      <c r="AC1496" s="79" t="b">
        <v>0</v>
      </c>
      <c r="AD1496" s="79">
        <v>0</v>
      </c>
      <c r="AE1496" s="85" t="s">
        <v>6296</v>
      </c>
      <c r="AF1496" s="79" t="b">
        <v>0</v>
      </c>
      <c r="AG1496" s="79" t="s">
        <v>6304</v>
      </c>
      <c r="AH1496" s="79"/>
      <c r="AI1496" s="85" t="s">
        <v>6296</v>
      </c>
      <c r="AJ1496" s="79" t="b">
        <v>0</v>
      </c>
      <c r="AK1496" s="79">
        <v>0</v>
      </c>
      <c r="AL1496" s="85" t="s">
        <v>6296</v>
      </c>
      <c r="AM1496" s="79" t="s">
        <v>6336</v>
      </c>
      <c r="AN1496" s="79" t="b">
        <v>0</v>
      </c>
      <c r="AO1496" s="85" t="s">
        <v>6066</v>
      </c>
      <c r="AP1496" s="79" t="s">
        <v>176</v>
      </c>
      <c r="AQ1496" s="79">
        <v>0</v>
      </c>
      <c r="AR1496" s="79">
        <v>0</v>
      </c>
      <c r="AS1496" s="79"/>
      <c r="AT1496" s="79"/>
      <c r="AU1496" s="79"/>
      <c r="AV1496" s="79"/>
      <c r="AW1496" s="79"/>
      <c r="AX1496" s="79"/>
      <c r="AY1496" s="79"/>
      <c r="AZ1496" s="79"/>
      <c r="BA1496">
        <v>47</v>
      </c>
      <c r="BB1496" s="78" t="str">
        <f>REPLACE(INDEX(GroupVertices[Group], MATCH(Edges[[#This Row],[Vertex 1]],GroupVertices[Vertex],0)),1,1,"")</f>
        <v>14</v>
      </c>
      <c r="BC1496" s="78" t="str">
        <f>REPLACE(INDEX(GroupVertices[Group], MATCH(Edges[[#This Row],[Vertex 2]],GroupVertices[Vertex],0)),1,1,"")</f>
        <v>14</v>
      </c>
      <c r="BD1496" s="48">
        <v>1</v>
      </c>
      <c r="BE1496" s="49">
        <v>3.8461538461538463</v>
      </c>
      <c r="BF1496" s="48">
        <v>0</v>
      </c>
      <c r="BG1496" s="49">
        <v>0</v>
      </c>
      <c r="BH1496" s="48">
        <v>0</v>
      </c>
      <c r="BI1496" s="49">
        <v>0</v>
      </c>
      <c r="BJ1496" s="48">
        <v>25</v>
      </c>
      <c r="BK1496" s="49">
        <v>96.15384615384616</v>
      </c>
      <c r="BL1496" s="48">
        <v>26</v>
      </c>
    </row>
    <row r="1497" spans="1:64" x14ac:dyDescent="0.25">
      <c r="A1497" s="64" t="s">
        <v>761</v>
      </c>
      <c r="B1497" s="64" t="s">
        <v>866</v>
      </c>
      <c r="C1497" s="65" t="s">
        <v>15846</v>
      </c>
      <c r="D1497" s="66">
        <v>10</v>
      </c>
      <c r="E1497" s="67" t="s">
        <v>136</v>
      </c>
      <c r="F1497" s="68">
        <v>12</v>
      </c>
      <c r="G1497" s="65"/>
      <c r="H1497" s="69"/>
      <c r="I1497" s="70"/>
      <c r="J1497" s="70"/>
      <c r="K1497" s="34" t="s">
        <v>65</v>
      </c>
      <c r="L1497" s="77">
        <v>1497</v>
      </c>
      <c r="M1497" s="77"/>
      <c r="N1497" s="72"/>
      <c r="O1497" s="79" t="s">
        <v>999</v>
      </c>
      <c r="P1497" s="81">
        <v>43168.646273148152</v>
      </c>
      <c r="Q1497" s="79" t="s">
        <v>1818</v>
      </c>
      <c r="R1497" s="83" t="s">
        <v>2426</v>
      </c>
      <c r="S1497" s="79" t="s">
        <v>2560</v>
      </c>
      <c r="T1497" s="79" t="s">
        <v>3038</v>
      </c>
      <c r="U1497" s="79"/>
      <c r="V1497" s="83" t="s">
        <v>3864</v>
      </c>
      <c r="W1497" s="81">
        <v>43168.646273148152</v>
      </c>
      <c r="X1497" s="83" t="s">
        <v>4859</v>
      </c>
      <c r="Y1497" s="79"/>
      <c r="Z1497" s="79"/>
      <c r="AA1497" s="85" t="s">
        <v>6067</v>
      </c>
      <c r="AB1497" s="79"/>
      <c r="AC1497" s="79" t="b">
        <v>0</v>
      </c>
      <c r="AD1497" s="79">
        <v>0</v>
      </c>
      <c r="AE1497" s="85" t="s">
        <v>6296</v>
      </c>
      <c r="AF1497" s="79" t="b">
        <v>0</v>
      </c>
      <c r="AG1497" s="79" t="s">
        <v>6312</v>
      </c>
      <c r="AH1497" s="79"/>
      <c r="AI1497" s="85" t="s">
        <v>6296</v>
      </c>
      <c r="AJ1497" s="79" t="b">
        <v>0</v>
      </c>
      <c r="AK1497" s="79">
        <v>0</v>
      </c>
      <c r="AL1497" s="85" t="s">
        <v>6296</v>
      </c>
      <c r="AM1497" s="79" t="s">
        <v>6336</v>
      </c>
      <c r="AN1497" s="79" t="b">
        <v>0</v>
      </c>
      <c r="AO1497" s="85" t="s">
        <v>6067</v>
      </c>
      <c r="AP1497" s="79" t="s">
        <v>176</v>
      </c>
      <c r="AQ1497" s="79">
        <v>0</v>
      </c>
      <c r="AR1497" s="79">
        <v>0</v>
      </c>
      <c r="AS1497" s="79"/>
      <c r="AT1497" s="79"/>
      <c r="AU1497" s="79"/>
      <c r="AV1497" s="79"/>
      <c r="AW1497" s="79"/>
      <c r="AX1497" s="79"/>
      <c r="AY1497" s="79"/>
      <c r="AZ1497" s="79"/>
      <c r="BA1497">
        <v>47</v>
      </c>
      <c r="BB1497" s="78" t="str">
        <f>REPLACE(INDEX(GroupVertices[Group], MATCH(Edges[[#This Row],[Vertex 1]],GroupVertices[Vertex],0)),1,1,"")</f>
        <v>14</v>
      </c>
      <c r="BC1497" s="78" t="str">
        <f>REPLACE(INDEX(GroupVertices[Group], MATCH(Edges[[#This Row],[Vertex 2]],GroupVertices[Vertex],0)),1,1,"")</f>
        <v>14</v>
      </c>
      <c r="BD1497" s="48">
        <v>0</v>
      </c>
      <c r="BE1497" s="49">
        <v>0</v>
      </c>
      <c r="BF1497" s="48">
        <v>0</v>
      </c>
      <c r="BG1497" s="49">
        <v>0</v>
      </c>
      <c r="BH1497" s="48">
        <v>0</v>
      </c>
      <c r="BI1497" s="49">
        <v>0</v>
      </c>
      <c r="BJ1497" s="48">
        <v>24</v>
      </c>
      <c r="BK1497" s="49">
        <v>100</v>
      </c>
      <c r="BL1497" s="48">
        <v>24</v>
      </c>
    </row>
    <row r="1498" spans="1:64" x14ac:dyDescent="0.25">
      <c r="A1498" s="64" t="s">
        <v>761</v>
      </c>
      <c r="B1498" s="64" t="s">
        <v>866</v>
      </c>
      <c r="C1498" s="65" t="s">
        <v>15846</v>
      </c>
      <c r="D1498" s="66">
        <v>10</v>
      </c>
      <c r="E1498" s="67" t="s">
        <v>136</v>
      </c>
      <c r="F1498" s="68">
        <v>12</v>
      </c>
      <c r="G1498" s="65"/>
      <c r="H1498" s="69"/>
      <c r="I1498" s="70"/>
      <c r="J1498" s="70"/>
      <c r="K1498" s="34" t="s">
        <v>65</v>
      </c>
      <c r="L1498" s="77">
        <v>1498</v>
      </c>
      <c r="M1498" s="77"/>
      <c r="N1498" s="72"/>
      <c r="O1498" s="79" t="s">
        <v>999</v>
      </c>
      <c r="P1498" s="81">
        <v>43168.656493055554</v>
      </c>
      <c r="Q1498" s="79" t="s">
        <v>1819</v>
      </c>
      <c r="R1498" s="83" t="s">
        <v>2427</v>
      </c>
      <c r="S1498" s="79" t="s">
        <v>2560</v>
      </c>
      <c r="T1498" s="79" t="s">
        <v>3039</v>
      </c>
      <c r="U1498" s="79"/>
      <c r="V1498" s="83" t="s">
        <v>3864</v>
      </c>
      <c r="W1498" s="81">
        <v>43168.656493055554</v>
      </c>
      <c r="X1498" s="83" t="s">
        <v>4860</v>
      </c>
      <c r="Y1498" s="79"/>
      <c r="Z1498" s="79"/>
      <c r="AA1498" s="85" t="s">
        <v>6068</v>
      </c>
      <c r="AB1498" s="79"/>
      <c r="AC1498" s="79" t="b">
        <v>0</v>
      </c>
      <c r="AD1498" s="79">
        <v>0</v>
      </c>
      <c r="AE1498" s="85" t="s">
        <v>6296</v>
      </c>
      <c r="AF1498" s="79" t="b">
        <v>0</v>
      </c>
      <c r="AG1498" s="79" t="s">
        <v>6304</v>
      </c>
      <c r="AH1498" s="79"/>
      <c r="AI1498" s="85" t="s">
        <v>6296</v>
      </c>
      <c r="AJ1498" s="79" t="b">
        <v>0</v>
      </c>
      <c r="AK1498" s="79">
        <v>0</v>
      </c>
      <c r="AL1498" s="85" t="s">
        <v>6296</v>
      </c>
      <c r="AM1498" s="79" t="s">
        <v>6336</v>
      </c>
      <c r="AN1498" s="79" t="b">
        <v>0</v>
      </c>
      <c r="AO1498" s="85" t="s">
        <v>6068</v>
      </c>
      <c r="AP1498" s="79" t="s">
        <v>176</v>
      </c>
      <c r="AQ1498" s="79">
        <v>0</v>
      </c>
      <c r="AR1498" s="79">
        <v>0</v>
      </c>
      <c r="AS1498" s="79"/>
      <c r="AT1498" s="79"/>
      <c r="AU1498" s="79"/>
      <c r="AV1498" s="79"/>
      <c r="AW1498" s="79"/>
      <c r="AX1498" s="79"/>
      <c r="AY1498" s="79"/>
      <c r="AZ1498" s="79"/>
      <c r="BA1498">
        <v>47</v>
      </c>
      <c r="BB1498" s="78" t="str">
        <f>REPLACE(INDEX(GroupVertices[Group], MATCH(Edges[[#This Row],[Vertex 1]],GroupVertices[Vertex],0)),1,1,"")</f>
        <v>14</v>
      </c>
      <c r="BC1498" s="78" t="str">
        <f>REPLACE(INDEX(GroupVertices[Group], MATCH(Edges[[#This Row],[Vertex 2]],GroupVertices[Vertex],0)),1,1,"")</f>
        <v>14</v>
      </c>
      <c r="BD1498" s="48">
        <v>0</v>
      </c>
      <c r="BE1498" s="49">
        <v>0</v>
      </c>
      <c r="BF1498" s="48">
        <v>0</v>
      </c>
      <c r="BG1498" s="49">
        <v>0</v>
      </c>
      <c r="BH1498" s="48">
        <v>0</v>
      </c>
      <c r="BI1498" s="49">
        <v>0</v>
      </c>
      <c r="BJ1498" s="48">
        <v>23</v>
      </c>
      <c r="BK1498" s="49">
        <v>100</v>
      </c>
      <c r="BL1498" s="48">
        <v>23</v>
      </c>
    </row>
    <row r="1499" spans="1:64" x14ac:dyDescent="0.25">
      <c r="A1499" s="64" t="s">
        <v>761</v>
      </c>
      <c r="B1499" s="64" t="s">
        <v>866</v>
      </c>
      <c r="C1499" s="65" t="s">
        <v>15846</v>
      </c>
      <c r="D1499" s="66">
        <v>10</v>
      </c>
      <c r="E1499" s="67" t="s">
        <v>136</v>
      </c>
      <c r="F1499" s="68">
        <v>12</v>
      </c>
      <c r="G1499" s="65"/>
      <c r="H1499" s="69"/>
      <c r="I1499" s="70"/>
      <c r="J1499" s="70"/>
      <c r="K1499" s="34" t="s">
        <v>65</v>
      </c>
      <c r="L1499" s="77">
        <v>1499</v>
      </c>
      <c r="M1499" s="77"/>
      <c r="N1499" s="72"/>
      <c r="O1499" s="79" t="s">
        <v>999</v>
      </c>
      <c r="P1499" s="81">
        <v>43168.667291666665</v>
      </c>
      <c r="Q1499" s="79" t="s">
        <v>1820</v>
      </c>
      <c r="R1499" s="83" t="s">
        <v>2428</v>
      </c>
      <c r="S1499" s="79" t="s">
        <v>2560</v>
      </c>
      <c r="T1499" s="79" t="s">
        <v>3040</v>
      </c>
      <c r="U1499" s="79"/>
      <c r="V1499" s="83" t="s">
        <v>3864</v>
      </c>
      <c r="W1499" s="81">
        <v>43168.667291666665</v>
      </c>
      <c r="X1499" s="83" t="s">
        <v>4861</v>
      </c>
      <c r="Y1499" s="79"/>
      <c r="Z1499" s="79"/>
      <c r="AA1499" s="85" t="s">
        <v>6069</v>
      </c>
      <c r="AB1499" s="79"/>
      <c r="AC1499" s="79" t="b">
        <v>0</v>
      </c>
      <c r="AD1499" s="79">
        <v>0</v>
      </c>
      <c r="AE1499" s="85" t="s">
        <v>6296</v>
      </c>
      <c r="AF1499" s="79" t="b">
        <v>0</v>
      </c>
      <c r="AG1499" s="79" t="s">
        <v>6304</v>
      </c>
      <c r="AH1499" s="79"/>
      <c r="AI1499" s="85" t="s">
        <v>6296</v>
      </c>
      <c r="AJ1499" s="79" t="b">
        <v>0</v>
      </c>
      <c r="AK1499" s="79">
        <v>0</v>
      </c>
      <c r="AL1499" s="85" t="s">
        <v>6296</v>
      </c>
      <c r="AM1499" s="79" t="s">
        <v>6336</v>
      </c>
      <c r="AN1499" s="79" t="b">
        <v>0</v>
      </c>
      <c r="AO1499" s="85" t="s">
        <v>6069</v>
      </c>
      <c r="AP1499" s="79" t="s">
        <v>176</v>
      </c>
      <c r="AQ1499" s="79">
        <v>0</v>
      </c>
      <c r="AR1499" s="79">
        <v>0</v>
      </c>
      <c r="AS1499" s="79"/>
      <c r="AT1499" s="79"/>
      <c r="AU1499" s="79"/>
      <c r="AV1499" s="79"/>
      <c r="AW1499" s="79"/>
      <c r="AX1499" s="79"/>
      <c r="AY1499" s="79"/>
      <c r="AZ1499" s="79"/>
      <c r="BA1499">
        <v>47</v>
      </c>
      <c r="BB1499" s="78" t="str">
        <f>REPLACE(INDEX(GroupVertices[Group], MATCH(Edges[[#This Row],[Vertex 1]],GroupVertices[Vertex],0)),1,1,"")</f>
        <v>14</v>
      </c>
      <c r="BC1499" s="78" t="str">
        <f>REPLACE(INDEX(GroupVertices[Group], MATCH(Edges[[#This Row],[Vertex 2]],GroupVertices[Vertex],0)),1,1,"")</f>
        <v>14</v>
      </c>
      <c r="BD1499" s="48">
        <v>0</v>
      </c>
      <c r="BE1499" s="49">
        <v>0</v>
      </c>
      <c r="BF1499" s="48">
        <v>0</v>
      </c>
      <c r="BG1499" s="49">
        <v>0</v>
      </c>
      <c r="BH1499" s="48">
        <v>0</v>
      </c>
      <c r="BI1499" s="49">
        <v>0</v>
      </c>
      <c r="BJ1499" s="48">
        <v>28</v>
      </c>
      <c r="BK1499" s="49">
        <v>100</v>
      </c>
      <c r="BL1499" s="48">
        <v>28</v>
      </c>
    </row>
    <row r="1500" spans="1:64" x14ac:dyDescent="0.25">
      <c r="A1500" s="64" t="s">
        <v>761</v>
      </c>
      <c r="B1500" s="64" t="s">
        <v>866</v>
      </c>
      <c r="C1500" s="65" t="s">
        <v>15846</v>
      </c>
      <c r="D1500" s="66">
        <v>10</v>
      </c>
      <c r="E1500" s="67" t="s">
        <v>136</v>
      </c>
      <c r="F1500" s="68">
        <v>12</v>
      </c>
      <c r="G1500" s="65"/>
      <c r="H1500" s="69"/>
      <c r="I1500" s="70"/>
      <c r="J1500" s="70"/>
      <c r="K1500" s="34" t="s">
        <v>65</v>
      </c>
      <c r="L1500" s="77">
        <v>1500</v>
      </c>
      <c r="M1500" s="77"/>
      <c r="N1500" s="72"/>
      <c r="O1500" s="79" t="s">
        <v>999</v>
      </c>
      <c r="P1500" s="81">
        <v>43168.67728009259</v>
      </c>
      <c r="Q1500" s="79" t="s">
        <v>1821</v>
      </c>
      <c r="R1500" s="83" t="s">
        <v>2429</v>
      </c>
      <c r="S1500" s="79" t="s">
        <v>2560</v>
      </c>
      <c r="T1500" s="79" t="s">
        <v>3041</v>
      </c>
      <c r="U1500" s="79"/>
      <c r="V1500" s="83" t="s">
        <v>3864</v>
      </c>
      <c r="W1500" s="81">
        <v>43168.67728009259</v>
      </c>
      <c r="X1500" s="83" t="s">
        <v>4862</v>
      </c>
      <c r="Y1500" s="79"/>
      <c r="Z1500" s="79"/>
      <c r="AA1500" s="85" t="s">
        <v>6070</v>
      </c>
      <c r="AB1500" s="79"/>
      <c r="AC1500" s="79" t="b">
        <v>0</v>
      </c>
      <c r="AD1500" s="79">
        <v>0</v>
      </c>
      <c r="AE1500" s="85" t="s">
        <v>6296</v>
      </c>
      <c r="AF1500" s="79" t="b">
        <v>0</v>
      </c>
      <c r="AG1500" s="79" t="s">
        <v>6304</v>
      </c>
      <c r="AH1500" s="79"/>
      <c r="AI1500" s="85" t="s">
        <v>6296</v>
      </c>
      <c r="AJ1500" s="79" t="b">
        <v>0</v>
      </c>
      <c r="AK1500" s="79">
        <v>0</v>
      </c>
      <c r="AL1500" s="85" t="s">
        <v>6296</v>
      </c>
      <c r="AM1500" s="79" t="s">
        <v>6336</v>
      </c>
      <c r="AN1500" s="79" t="b">
        <v>0</v>
      </c>
      <c r="AO1500" s="85" t="s">
        <v>6070</v>
      </c>
      <c r="AP1500" s="79" t="s">
        <v>176</v>
      </c>
      <c r="AQ1500" s="79">
        <v>0</v>
      </c>
      <c r="AR1500" s="79">
        <v>0</v>
      </c>
      <c r="AS1500" s="79"/>
      <c r="AT1500" s="79"/>
      <c r="AU1500" s="79"/>
      <c r="AV1500" s="79"/>
      <c r="AW1500" s="79"/>
      <c r="AX1500" s="79"/>
      <c r="AY1500" s="79"/>
      <c r="AZ1500" s="79"/>
      <c r="BA1500">
        <v>47</v>
      </c>
      <c r="BB1500" s="78" t="str">
        <f>REPLACE(INDEX(GroupVertices[Group], MATCH(Edges[[#This Row],[Vertex 1]],GroupVertices[Vertex],0)),1,1,"")</f>
        <v>14</v>
      </c>
      <c r="BC1500" s="78" t="str">
        <f>REPLACE(INDEX(GroupVertices[Group], MATCH(Edges[[#This Row],[Vertex 2]],GroupVertices[Vertex],0)),1,1,"")</f>
        <v>14</v>
      </c>
      <c r="BD1500" s="48">
        <v>0</v>
      </c>
      <c r="BE1500" s="49">
        <v>0</v>
      </c>
      <c r="BF1500" s="48">
        <v>0</v>
      </c>
      <c r="BG1500" s="49">
        <v>0</v>
      </c>
      <c r="BH1500" s="48">
        <v>0</v>
      </c>
      <c r="BI1500" s="49">
        <v>0</v>
      </c>
      <c r="BJ1500" s="48">
        <v>25</v>
      </c>
      <c r="BK1500" s="49">
        <v>100</v>
      </c>
      <c r="BL1500" s="48">
        <v>25</v>
      </c>
    </row>
    <row r="1501" spans="1:64" x14ac:dyDescent="0.25">
      <c r="A1501" s="64" t="s">
        <v>761</v>
      </c>
      <c r="B1501" s="64" t="s">
        <v>866</v>
      </c>
      <c r="C1501" s="65" t="s">
        <v>15846</v>
      </c>
      <c r="D1501" s="66">
        <v>10</v>
      </c>
      <c r="E1501" s="67" t="s">
        <v>136</v>
      </c>
      <c r="F1501" s="68">
        <v>12</v>
      </c>
      <c r="G1501" s="65"/>
      <c r="H1501" s="69"/>
      <c r="I1501" s="70"/>
      <c r="J1501" s="70"/>
      <c r="K1501" s="34" t="s">
        <v>65</v>
      </c>
      <c r="L1501" s="77">
        <v>1501</v>
      </c>
      <c r="M1501" s="77"/>
      <c r="N1501" s="72"/>
      <c r="O1501" s="79" t="s">
        <v>999</v>
      </c>
      <c r="P1501" s="81">
        <v>43168.687939814816</v>
      </c>
      <c r="Q1501" s="79" t="s">
        <v>1822</v>
      </c>
      <c r="R1501" s="83" t="s">
        <v>2430</v>
      </c>
      <c r="S1501" s="79" t="s">
        <v>2560</v>
      </c>
      <c r="T1501" s="79" t="s">
        <v>3042</v>
      </c>
      <c r="U1501" s="79"/>
      <c r="V1501" s="83" t="s">
        <v>3864</v>
      </c>
      <c r="W1501" s="81">
        <v>43168.687939814816</v>
      </c>
      <c r="X1501" s="83" t="s">
        <v>4863</v>
      </c>
      <c r="Y1501" s="79"/>
      <c r="Z1501" s="79"/>
      <c r="AA1501" s="85" t="s">
        <v>6071</v>
      </c>
      <c r="AB1501" s="79"/>
      <c r="AC1501" s="79" t="b">
        <v>0</v>
      </c>
      <c r="AD1501" s="79">
        <v>0</v>
      </c>
      <c r="AE1501" s="85" t="s">
        <v>6296</v>
      </c>
      <c r="AF1501" s="79" t="b">
        <v>0</v>
      </c>
      <c r="AG1501" s="79" t="s">
        <v>6304</v>
      </c>
      <c r="AH1501" s="79"/>
      <c r="AI1501" s="85" t="s">
        <v>6296</v>
      </c>
      <c r="AJ1501" s="79" t="b">
        <v>0</v>
      </c>
      <c r="AK1501" s="79">
        <v>0</v>
      </c>
      <c r="AL1501" s="85" t="s">
        <v>6296</v>
      </c>
      <c r="AM1501" s="79" t="s">
        <v>6336</v>
      </c>
      <c r="AN1501" s="79" t="b">
        <v>0</v>
      </c>
      <c r="AO1501" s="85" t="s">
        <v>6071</v>
      </c>
      <c r="AP1501" s="79" t="s">
        <v>176</v>
      </c>
      <c r="AQ1501" s="79">
        <v>0</v>
      </c>
      <c r="AR1501" s="79">
        <v>0</v>
      </c>
      <c r="AS1501" s="79"/>
      <c r="AT1501" s="79"/>
      <c r="AU1501" s="79"/>
      <c r="AV1501" s="79"/>
      <c r="AW1501" s="79"/>
      <c r="AX1501" s="79"/>
      <c r="AY1501" s="79"/>
      <c r="AZ1501" s="79"/>
      <c r="BA1501">
        <v>47</v>
      </c>
      <c r="BB1501" s="78" t="str">
        <f>REPLACE(INDEX(GroupVertices[Group], MATCH(Edges[[#This Row],[Vertex 1]],GroupVertices[Vertex],0)),1,1,"")</f>
        <v>14</v>
      </c>
      <c r="BC1501" s="78" t="str">
        <f>REPLACE(INDEX(GroupVertices[Group], MATCH(Edges[[#This Row],[Vertex 2]],GroupVertices[Vertex],0)),1,1,"")</f>
        <v>14</v>
      </c>
      <c r="BD1501" s="48">
        <v>0</v>
      </c>
      <c r="BE1501" s="49">
        <v>0</v>
      </c>
      <c r="BF1501" s="48">
        <v>0</v>
      </c>
      <c r="BG1501" s="49">
        <v>0</v>
      </c>
      <c r="BH1501" s="48">
        <v>0</v>
      </c>
      <c r="BI1501" s="49">
        <v>0</v>
      </c>
      <c r="BJ1501" s="48">
        <v>26</v>
      </c>
      <c r="BK1501" s="49">
        <v>100</v>
      </c>
      <c r="BL1501" s="48">
        <v>26</v>
      </c>
    </row>
    <row r="1502" spans="1:64" x14ac:dyDescent="0.25">
      <c r="A1502" s="64" t="s">
        <v>761</v>
      </c>
      <c r="B1502" s="64" t="s">
        <v>866</v>
      </c>
      <c r="C1502" s="65" t="s">
        <v>15846</v>
      </c>
      <c r="D1502" s="66">
        <v>10</v>
      </c>
      <c r="E1502" s="67" t="s">
        <v>136</v>
      </c>
      <c r="F1502" s="68">
        <v>12</v>
      </c>
      <c r="G1502" s="65"/>
      <c r="H1502" s="69"/>
      <c r="I1502" s="70"/>
      <c r="J1502" s="70"/>
      <c r="K1502" s="34" t="s">
        <v>65</v>
      </c>
      <c r="L1502" s="77">
        <v>1502</v>
      </c>
      <c r="M1502" s="77"/>
      <c r="N1502" s="72"/>
      <c r="O1502" s="79" t="s">
        <v>999</v>
      </c>
      <c r="P1502" s="81">
        <v>43169.625335648147</v>
      </c>
      <c r="Q1502" s="79" t="s">
        <v>1823</v>
      </c>
      <c r="R1502" s="83" t="s">
        <v>2431</v>
      </c>
      <c r="S1502" s="79" t="s">
        <v>2560</v>
      </c>
      <c r="T1502" s="79" t="s">
        <v>3043</v>
      </c>
      <c r="U1502" s="79"/>
      <c r="V1502" s="83" t="s">
        <v>3864</v>
      </c>
      <c r="W1502" s="81">
        <v>43169.625335648147</v>
      </c>
      <c r="X1502" s="83" t="s">
        <v>4864</v>
      </c>
      <c r="Y1502" s="79"/>
      <c r="Z1502" s="79"/>
      <c r="AA1502" s="85" t="s">
        <v>6072</v>
      </c>
      <c r="AB1502" s="79"/>
      <c r="AC1502" s="79" t="b">
        <v>0</v>
      </c>
      <c r="AD1502" s="79">
        <v>1</v>
      </c>
      <c r="AE1502" s="85" t="s">
        <v>6296</v>
      </c>
      <c r="AF1502" s="79" t="b">
        <v>0</v>
      </c>
      <c r="AG1502" s="79" t="s">
        <v>6304</v>
      </c>
      <c r="AH1502" s="79"/>
      <c r="AI1502" s="85" t="s">
        <v>6296</v>
      </c>
      <c r="AJ1502" s="79" t="b">
        <v>0</v>
      </c>
      <c r="AK1502" s="79">
        <v>0</v>
      </c>
      <c r="AL1502" s="85" t="s">
        <v>6296</v>
      </c>
      <c r="AM1502" s="79" t="s">
        <v>6336</v>
      </c>
      <c r="AN1502" s="79" t="b">
        <v>0</v>
      </c>
      <c r="AO1502" s="85" t="s">
        <v>6072</v>
      </c>
      <c r="AP1502" s="79" t="s">
        <v>176</v>
      </c>
      <c r="AQ1502" s="79">
        <v>0</v>
      </c>
      <c r="AR1502" s="79">
        <v>0</v>
      </c>
      <c r="AS1502" s="79"/>
      <c r="AT1502" s="79"/>
      <c r="AU1502" s="79"/>
      <c r="AV1502" s="79"/>
      <c r="AW1502" s="79"/>
      <c r="AX1502" s="79"/>
      <c r="AY1502" s="79"/>
      <c r="AZ1502" s="79"/>
      <c r="BA1502">
        <v>47</v>
      </c>
      <c r="BB1502" s="78" t="str">
        <f>REPLACE(INDEX(GroupVertices[Group], MATCH(Edges[[#This Row],[Vertex 1]],GroupVertices[Vertex],0)),1,1,"")</f>
        <v>14</v>
      </c>
      <c r="BC1502" s="78" t="str">
        <f>REPLACE(INDEX(GroupVertices[Group], MATCH(Edges[[#This Row],[Vertex 2]],GroupVertices[Vertex],0)),1,1,"")</f>
        <v>14</v>
      </c>
      <c r="BD1502" s="48">
        <v>0</v>
      </c>
      <c r="BE1502" s="49">
        <v>0</v>
      </c>
      <c r="BF1502" s="48">
        <v>0</v>
      </c>
      <c r="BG1502" s="49">
        <v>0</v>
      </c>
      <c r="BH1502" s="48">
        <v>0</v>
      </c>
      <c r="BI1502" s="49">
        <v>0</v>
      </c>
      <c r="BJ1502" s="48">
        <v>29</v>
      </c>
      <c r="BK1502" s="49">
        <v>100</v>
      </c>
      <c r="BL1502" s="48">
        <v>29</v>
      </c>
    </row>
    <row r="1503" spans="1:64" x14ac:dyDescent="0.25">
      <c r="A1503" s="64" t="s">
        <v>761</v>
      </c>
      <c r="B1503" s="64" t="s">
        <v>866</v>
      </c>
      <c r="C1503" s="65" t="s">
        <v>15846</v>
      </c>
      <c r="D1503" s="66">
        <v>10</v>
      </c>
      <c r="E1503" s="67" t="s">
        <v>136</v>
      </c>
      <c r="F1503" s="68">
        <v>12</v>
      </c>
      <c r="G1503" s="65"/>
      <c r="H1503" s="69"/>
      <c r="I1503" s="70"/>
      <c r="J1503" s="70"/>
      <c r="K1503" s="34" t="s">
        <v>65</v>
      </c>
      <c r="L1503" s="77">
        <v>1503</v>
      </c>
      <c r="M1503" s="77"/>
      <c r="N1503" s="72"/>
      <c r="O1503" s="79" t="s">
        <v>999</v>
      </c>
      <c r="P1503" s="81">
        <v>43169.635567129626</v>
      </c>
      <c r="Q1503" s="79" t="s">
        <v>1824</v>
      </c>
      <c r="R1503" s="83" t="s">
        <v>2112</v>
      </c>
      <c r="S1503" s="79" t="s">
        <v>2560</v>
      </c>
      <c r="T1503" s="79" t="s">
        <v>3044</v>
      </c>
      <c r="U1503" s="79"/>
      <c r="V1503" s="83" t="s">
        <v>3864</v>
      </c>
      <c r="W1503" s="81">
        <v>43169.635567129626</v>
      </c>
      <c r="X1503" s="83" t="s">
        <v>4865</v>
      </c>
      <c r="Y1503" s="79"/>
      <c r="Z1503" s="79"/>
      <c r="AA1503" s="85" t="s">
        <v>6073</v>
      </c>
      <c r="AB1503" s="79"/>
      <c r="AC1503" s="79" t="b">
        <v>0</v>
      </c>
      <c r="AD1503" s="79">
        <v>0</v>
      </c>
      <c r="AE1503" s="85" t="s">
        <v>6296</v>
      </c>
      <c r="AF1503" s="79" t="b">
        <v>0</v>
      </c>
      <c r="AG1503" s="79" t="s">
        <v>6304</v>
      </c>
      <c r="AH1503" s="79"/>
      <c r="AI1503" s="85" t="s">
        <v>6296</v>
      </c>
      <c r="AJ1503" s="79" t="b">
        <v>0</v>
      </c>
      <c r="AK1503" s="79">
        <v>1</v>
      </c>
      <c r="AL1503" s="85" t="s">
        <v>6296</v>
      </c>
      <c r="AM1503" s="79" t="s">
        <v>6336</v>
      </c>
      <c r="AN1503" s="79" t="b">
        <v>0</v>
      </c>
      <c r="AO1503" s="85" t="s">
        <v>6073</v>
      </c>
      <c r="AP1503" s="79" t="s">
        <v>176</v>
      </c>
      <c r="AQ1503" s="79">
        <v>0</v>
      </c>
      <c r="AR1503" s="79">
        <v>0</v>
      </c>
      <c r="AS1503" s="79"/>
      <c r="AT1503" s="79"/>
      <c r="AU1503" s="79"/>
      <c r="AV1503" s="79"/>
      <c r="AW1503" s="79"/>
      <c r="AX1503" s="79"/>
      <c r="AY1503" s="79"/>
      <c r="AZ1503" s="79"/>
      <c r="BA1503">
        <v>47</v>
      </c>
      <c r="BB1503" s="78" t="str">
        <f>REPLACE(INDEX(GroupVertices[Group], MATCH(Edges[[#This Row],[Vertex 1]],GroupVertices[Vertex],0)),1,1,"")</f>
        <v>14</v>
      </c>
      <c r="BC1503" s="78" t="str">
        <f>REPLACE(INDEX(GroupVertices[Group], MATCH(Edges[[#This Row],[Vertex 2]],GroupVertices[Vertex],0)),1,1,"")</f>
        <v>14</v>
      </c>
      <c r="BD1503" s="48">
        <v>0</v>
      </c>
      <c r="BE1503" s="49">
        <v>0</v>
      </c>
      <c r="BF1503" s="48">
        <v>0</v>
      </c>
      <c r="BG1503" s="49">
        <v>0</v>
      </c>
      <c r="BH1503" s="48">
        <v>0</v>
      </c>
      <c r="BI1503" s="49">
        <v>0</v>
      </c>
      <c r="BJ1503" s="48">
        <v>31</v>
      </c>
      <c r="BK1503" s="49">
        <v>100</v>
      </c>
      <c r="BL1503" s="48">
        <v>31</v>
      </c>
    </row>
    <row r="1504" spans="1:64" x14ac:dyDescent="0.25">
      <c r="A1504" s="64" t="s">
        <v>761</v>
      </c>
      <c r="B1504" s="64" t="s">
        <v>866</v>
      </c>
      <c r="C1504" s="65" t="s">
        <v>15846</v>
      </c>
      <c r="D1504" s="66">
        <v>10</v>
      </c>
      <c r="E1504" s="67" t="s">
        <v>136</v>
      </c>
      <c r="F1504" s="68">
        <v>12</v>
      </c>
      <c r="G1504" s="65"/>
      <c r="H1504" s="69"/>
      <c r="I1504" s="70"/>
      <c r="J1504" s="70"/>
      <c r="K1504" s="34" t="s">
        <v>65</v>
      </c>
      <c r="L1504" s="77">
        <v>1504</v>
      </c>
      <c r="M1504" s="77"/>
      <c r="N1504" s="72"/>
      <c r="O1504" s="79" t="s">
        <v>999</v>
      </c>
      <c r="P1504" s="81">
        <v>43169.646099537036</v>
      </c>
      <c r="Q1504" s="79" t="s">
        <v>1825</v>
      </c>
      <c r="R1504" s="83" t="s">
        <v>2287</v>
      </c>
      <c r="S1504" s="79" t="s">
        <v>2560</v>
      </c>
      <c r="T1504" s="79" t="s">
        <v>3045</v>
      </c>
      <c r="U1504" s="79"/>
      <c r="V1504" s="83" t="s">
        <v>3864</v>
      </c>
      <c r="W1504" s="81">
        <v>43169.646099537036</v>
      </c>
      <c r="X1504" s="83" t="s">
        <v>4866</v>
      </c>
      <c r="Y1504" s="79"/>
      <c r="Z1504" s="79"/>
      <c r="AA1504" s="85" t="s">
        <v>6074</v>
      </c>
      <c r="AB1504" s="79"/>
      <c r="AC1504" s="79" t="b">
        <v>0</v>
      </c>
      <c r="AD1504" s="79">
        <v>0</v>
      </c>
      <c r="AE1504" s="85" t="s">
        <v>6296</v>
      </c>
      <c r="AF1504" s="79" t="b">
        <v>0</v>
      </c>
      <c r="AG1504" s="79" t="s">
        <v>6304</v>
      </c>
      <c r="AH1504" s="79"/>
      <c r="AI1504" s="85" t="s">
        <v>6296</v>
      </c>
      <c r="AJ1504" s="79" t="b">
        <v>0</v>
      </c>
      <c r="AK1504" s="79">
        <v>0</v>
      </c>
      <c r="AL1504" s="85" t="s">
        <v>6296</v>
      </c>
      <c r="AM1504" s="79" t="s">
        <v>6336</v>
      </c>
      <c r="AN1504" s="79" t="b">
        <v>0</v>
      </c>
      <c r="AO1504" s="85" t="s">
        <v>6074</v>
      </c>
      <c r="AP1504" s="79" t="s">
        <v>176</v>
      </c>
      <c r="AQ1504" s="79">
        <v>0</v>
      </c>
      <c r="AR1504" s="79">
        <v>0</v>
      </c>
      <c r="AS1504" s="79"/>
      <c r="AT1504" s="79"/>
      <c r="AU1504" s="79"/>
      <c r="AV1504" s="79"/>
      <c r="AW1504" s="79"/>
      <c r="AX1504" s="79"/>
      <c r="AY1504" s="79"/>
      <c r="AZ1504" s="79"/>
      <c r="BA1504">
        <v>47</v>
      </c>
      <c r="BB1504" s="78" t="str">
        <f>REPLACE(INDEX(GroupVertices[Group], MATCH(Edges[[#This Row],[Vertex 1]],GroupVertices[Vertex],0)),1,1,"")</f>
        <v>14</v>
      </c>
      <c r="BC1504" s="78" t="str">
        <f>REPLACE(INDEX(GroupVertices[Group], MATCH(Edges[[#This Row],[Vertex 2]],GroupVertices[Vertex],0)),1,1,"")</f>
        <v>14</v>
      </c>
      <c r="BD1504" s="48">
        <v>0</v>
      </c>
      <c r="BE1504" s="49">
        <v>0</v>
      </c>
      <c r="BF1504" s="48">
        <v>0</v>
      </c>
      <c r="BG1504" s="49">
        <v>0</v>
      </c>
      <c r="BH1504" s="48">
        <v>0</v>
      </c>
      <c r="BI1504" s="49">
        <v>0</v>
      </c>
      <c r="BJ1504" s="48">
        <v>28</v>
      </c>
      <c r="BK1504" s="49">
        <v>100</v>
      </c>
      <c r="BL1504" s="48">
        <v>28</v>
      </c>
    </row>
    <row r="1505" spans="1:64" x14ac:dyDescent="0.25">
      <c r="A1505" s="64" t="s">
        <v>761</v>
      </c>
      <c r="B1505" s="64" t="s">
        <v>866</v>
      </c>
      <c r="C1505" s="65" t="s">
        <v>15846</v>
      </c>
      <c r="D1505" s="66">
        <v>10</v>
      </c>
      <c r="E1505" s="67" t="s">
        <v>136</v>
      </c>
      <c r="F1505" s="68">
        <v>12</v>
      </c>
      <c r="G1505" s="65"/>
      <c r="H1505" s="69"/>
      <c r="I1505" s="70"/>
      <c r="J1505" s="70"/>
      <c r="K1505" s="34" t="s">
        <v>65</v>
      </c>
      <c r="L1505" s="77">
        <v>1505</v>
      </c>
      <c r="M1505" s="77"/>
      <c r="N1505" s="72"/>
      <c r="O1505" s="79" t="s">
        <v>999</v>
      </c>
      <c r="P1505" s="81">
        <v>43169.656388888892</v>
      </c>
      <c r="Q1505" s="79" t="s">
        <v>1826</v>
      </c>
      <c r="R1505" s="83" t="s">
        <v>2432</v>
      </c>
      <c r="S1505" s="79" t="s">
        <v>2560</v>
      </c>
      <c r="T1505" s="79" t="s">
        <v>3033</v>
      </c>
      <c r="U1505" s="79"/>
      <c r="V1505" s="83" t="s">
        <v>3864</v>
      </c>
      <c r="W1505" s="81">
        <v>43169.656388888892</v>
      </c>
      <c r="X1505" s="83" t="s">
        <v>4867</v>
      </c>
      <c r="Y1505" s="79"/>
      <c r="Z1505" s="79"/>
      <c r="AA1505" s="85" t="s">
        <v>6075</v>
      </c>
      <c r="AB1505" s="79"/>
      <c r="AC1505" s="79" t="b">
        <v>0</v>
      </c>
      <c r="AD1505" s="79">
        <v>0</v>
      </c>
      <c r="AE1505" s="85" t="s">
        <v>6296</v>
      </c>
      <c r="AF1505" s="79" t="b">
        <v>0</v>
      </c>
      <c r="AG1505" s="79" t="s">
        <v>6304</v>
      </c>
      <c r="AH1505" s="79"/>
      <c r="AI1505" s="85" t="s">
        <v>6296</v>
      </c>
      <c r="AJ1505" s="79" t="b">
        <v>0</v>
      </c>
      <c r="AK1505" s="79">
        <v>0</v>
      </c>
      <c r="AL1505" s="85" t="s">
        <v>6296</v>
      </c>
      <c r="AM1505" s="79" t="s">
        <v>6336</v>
      </c>
      <c r="AN1505" s="79" t="b">
        <v>0</v>
      </c>
      <c r="AO1505" s="85" t="s">
        <v>6075</v>
      </c>
      <c r="AP1505" s="79" t="s">
        <v>176</v>
      </c>
      <c r="AQ1505" s="79">
        <v>0</v>
      </c>
      <c r="AR1505" s="79">
        <v>0</v>
      </c>
      <c r="AS1505" s="79"/>
      <c r="AT1505" s="79"/>
      <c r="AU1505" s="79"/>
      <c r="AV1505" s="79"/>
      <c r="AW1505" s="79"/>
      <c r="AX1505" s="79"/>
      <c r="AY1505" s="79"/>
      <c r="AZ1505" s="79"/>
      <c r="BA1505">
        <v>47</v>
      </c>
      <c r="BB1505" s="78" t="str">
        <f>REPLACE(INDEX(GroupVertices[Group], MATCH(Edges[[#This Row],[Vertex 1]],GroupVertices[Vertex],0)),1,1,"")</f>
        <v>14</v>
      </c>
      <c r="BC1505" s="78" t="str">
        <f>REPLACE(INDEX(GroupVertices[Group], MATCH(Edges[[#This Row],[Vertex 2]],GroupVertices[Vertex],0)),1,1,"")</f>
        <v>14</v>
      </c>
      <c r="BD1505" s="48">
        <v>0</v>
      </c>
      <c r="BE1505" s="49">
        <v>0</v>
      </c>
      <c r="BF1505" s="48">
        <v>0</v>
      </c>
      <c r="BG1505" s="49">
        <v>0</v>
      </c>
      <c r="BH1505" s="48">
        <v>0</v>
      </c>
      <c r="BI1505" s="49">
        <v>0</v>
      </c>
      <c r="BJ1505" s="48">
        <v>26</v>
      </c>
      <c r="BK1505" s="49">
        <v>100</v>
      </c>
      <c r="BL1505" s="48">
        <v>26</v>
      </c>
    </row>
    <row r="1506" spans="1:64" x14ac:dyDescent="0.25">
      <c r="A1506" s="64" t="s">
        <v>761</v>
      </c>
      <c r="B1506" s="64" t="s">
        <v>866</v>
      </c>
      <c r="C1506" s="65" t="s">
        <v>15846</v>
      </c>
      <c r="D1506" s="66">
        <v>10</v>
      </c>
      <c r="E1506" s="67" t="s">
        <v>136</v>
      </c>
      <c r="F1506" s="68">
        <v>12</v>
      </c>
      <c r="G1506" s="65"/>
      <c r="H1506" s="69"/>
      <c r="I1506" s="70"/>
      <c r="J1506" s="70"/>
      <c r="K1506" s="34" t="s">
        <v>65</v>
      </c>
      <c r="L1506" s="77">
        <v>1506</v>
      </c>
      <c r="M1506" s="77"/>
      <c r="N1506" s="72"/>
      <c r="O1506" s="79" t="s">
        <v>999</v>
      </c>
      <c r="P1506" s="81">
        <v>43169.667083333334</v>
      </c>
      <c r="Q1506" s="79" t="s">
        <v>1827</v>
      </c>
      <c r="R1506" s="83" t="s">
        <v>2433</v>
      </c>
      <c r="S1506" s="79" t="s">
        <v>2560</v>
      </c>
      <c r="T1506" s="79" t="s">
        <v>3033</v>
      </c>
      <c r="U1506" s="79"/>
      <c r="V1506" s="83" t="s">
        <v>3864</v>
      </c>
      <c r="W1506" s="81">
        <v>43169.667083333334</v>
      </c>
      <c r="X1506" s="83" t="s">
        <v>4868</v>
      </c>
      <c r="Y1506" s="79"/>
      <c r="Z1506" s="79"/>
      <c r="AA1506" s="85" t="s">
        <v>6076</v>
      </c>
      <c r="AB1506" s="79"/>
      <c r="AC1506" s="79" t="b">
        <v>0</v>
      </c>
      <c r="AD1506" s="79">
        <v>0</v>
      </c>
      <c r="AE1506" s="85" t="s">
        <v>6296</v>
      </c>
      <c r="AF1506" s="79" t="b">
        <v>0</v>
      </c>
      <c r="AG1506" s="79" t="s">
        <v>6304</v>
      </c>
      <c r="AH1506" s="79"/>
      <c r="AI1506" s="85" t="s">
        <v>6296</v>
      </c>
      <c r="AJ1506" s="79" t="b">
        <v>0</v>
      </c>
      <c r="AK1506" s="79">
        <v>0</v>
      </c>
      <c r="AL1506" s="85" t="s">
        <v>6296</v>
      </c>
      <c r="AM1506" s="79" t="s">
        <v>6336</v>
      </c>
      <c r="AN1506" s="79" t="b">
        <v>0</v>
      </c>
      <c r="AO1506" s="85" t="s">
        <v>6076</v>
      </c>
      <c r="AP1506" s="79" t="s">
        <v>176</v>
      </c>
      <c r="AQ1506" s="79">
        <v>0</v>
      </c>
      <c r="AR1506" s="79">
        <v>0</v>
      </c>
      <c r="AS1506" s="79"/>
      <c r="AT1506" s="79"/>
      <c r="AU1506" s="79"/>
      <c r="AV1506" s="79"/>
      <c r="AW1506" s="79"/>
      <c r="AX1506" s="79"/>
      <c r="AY1506" s="79"/>
      <c r="AZ1506" s="79"/>
      <c r="BA1506">
        <v>47</v>
      </c>
      <c r="BB1506" s="78" t="str">
        <f>REPLACE(INDEX(GroupVertices[Group], MATCH(Edges[[#This Row],[Vertex 1]],GroupVertices[Vertex],0)),1,1,"")</f>
        <v>14</v>
      </c>
      <c r="BC1506" s="78" t="str">
        <f>REPLACE(INDEX(GroupVertices[Group], MATCH(Edges[[#This Row],[Vertex 2]],GroupVertices[Vertex],0)),1,1,"")</f>
        <v>14</v>
      </c>
      <c r="BD1506" s="48">
        <v>1</v>
      </c>
      <c r="BE1506" s="49">
        <v>3.8461538461538463</v>
      </c>
      <c r="BF1506" s="48">
        <v>0</v>
      </c>
      <c r="BG1506" s="49">
        <v>0</v>
      </c>
      <c r="BH1506" s="48">
        <v>0</v>
      </c>
      <c r="BI1506" s="49">
        <v>0</v>
      </c>
      <c r="BJ1506" s="48">
        <v>25</v>
      </c>
      <c r="BK1506" s="49">
        <v>96.15384615384616</v>
      </c>
      <c r="BL1506" s="48">
        <v>26</v>
      </c>
    </row>
    <row r="1507" spans="1:64" x14ac:dyDescent="0.25">
      <c r="A1507" s="64" t="s">
        <v>761</v>
      </c>
      <c r="B1507" s="64" t="s">
        <v>866</v>
      </c>
      <c r="C1507" s="65" t="s">
        <v>15846</v>
      </c>
      <c r="D1507" s="66">
        <v>10</v>
      </c>
      <c r="E1507" s="67" t="s">
        <v>136</v>
      </c>
      <c r="F1507" s="68">
        <v>12</v>
      </c>
      <c r="G1507" s="65"/>
      <c r="H1507" s="69"/>
      <c r="I1507" s="70"/>
      <c r="J1507" s="70"/>
      <c r="K1507" s="34" t="s">
        <v>65</v>
      </c>
      <c r="L1507" s="77">
        <v>1507</v>
      </c>
      <c r="M1507" s="77"/>
      <c r="N1507" s="72"/>
      <c r="O1507" s="79" t="s">
        <v>999</v>
      </c>
      <c r="P1507" s="81">
        <v>43169.677233796298</v>
      </c>
      <c r="Q1507" s="79" t="s">
        <v>1828</v>
      </c>
      <c r="R1507" s="83" t="s">
        <v>2434</v>
      </c>
      <c r="S1507" s="79" t="s">
        <v>2560</v>
      </c>
      <c r="T1507" s="79" t="s">
        <v>3046</v>
      </c>
      <c r="U1507" s="79"/>
      <c r="V1507" s="83" t="s">
        <v>3864</v>
      </c>
      <c r="W1507" s="81">
        <v>43169.677233796298</v>
      </c>
      <c r="X1507" s="83" t="s">
        <v>4869</v>
      </c>
      <c r="Y1507" s="79"/>
      <c r="Z1507" s="79"/>
      <c r="AA1507" s="85" t="s">
        <v>6077</v>
      </c>
      <c r="AB1507" s="79"/>
      <c r="AC1507" s="79" t="b">
        <v>0</v>
      </c>
      <c r="AD1507" s="79">
        <v>1</v>
      </c>
      <c r="AE1507" s="85" t="s">
        <v>6296</v>
      </c>
      <c r="AF1507" s="79" t="b">
        <v>0</v>
      </c>
      <c r="AG1507" s="79" t="s">
        <v>6304</v>
      </c>
      <c r="AH1507" s="79"/>
      <c r="AI1507" s="85" t="s">
        <v>6296</v>
      </c>
      <c r="AJ1507" s="79" t="b">
        <v>0</v>
      </c>
      <c r="AK1507" s="79">
        <v>1</v>
      </c>
      <c r="AL1507" s="85" t="s">
        <v>6296</v>
      </c>
      <c r="AM1507" s="79" t="s">
        <v>6336</v>
      </c>
      <c r="AN1507" s="79" t="b">
        <v>0</v>
      </c>
      <c r="AO1507" s="85" t="s">
        <v>6077</v>
      </c>
      <c r="AP1507" s="79" t="s">
        <v>176</v>
      </c>
      <c r="AQ1507" s="79">
        <v>0</v>
      </c>
      <c r="AR1507" s="79">
        <v>0</v>
      </c>
      <c r="AS1507" s="79"/>
      <c r="AT1507" s="79"/>
      <c r="AU1507" s="79"/>
      <c r="AV1507" s="79"/>
      <c r="AW1507" s="79"/>
      <c r="AX1507" s="79"/>
      <c r="AY1507" s="79"/>
      <c r="AZ1507" s="79"/>
      <c r="BA1507">
        <v>47</v>
      </c>
      <c r="BB1507" s="78" t="str">
        <f>REPLACE(INDEX(GroupVertices[Group], MATCH(Edges[[#This Row],[Vertex 1]],GroupVertices[Vertex],0)),1,1,"")</f>
        <v>14</v>
      </c>
      <c r="BC1507" s="78" t="str">
        <f>REPLACE(INDEX(GroupVertices[Group], MATCH(Edges[[#This Row],[Vertex 2]],GroupVertices[Vertex],0)),1,1,"")</f>
        <v>14</v>
      </c>
      <c r="BD1507" s="48">
        <v>0</v>
      </c>
      <c r="BE1507" s="49">
        <v>0</v>
      </c>
      <c r="BF1507" s="48">
        <v>0</v>
      </c>
      <c r="BG1507" s="49">
        <v>0</v>
      </c>
      <c r="BH1507" s="48">
        <v>0</v>
      </c>
      <c r="BI1507" s="49">
        <v>0</v>
      </c>
      <c r="BJ1507" s="48">
        <v>25</v>
      </c>
      <c r="BK1507" s="49">
        <v>100</v>
      </c>
      <c r="BL1507" s="48">
        <v>25</v>
      </c>
    </row>
    <row r="1508" spans="1:64" x14ac:dyDescent="0.25">
      <c r="A1508" s="64" t="s">
        <v>761</v>
      </c>
      <c r="B1508" s="64" t="s">
        <v>866</v>
      </c>
      <c r="C1508" s="65" t="s">
        <v>15846</v>
      </c>
      <c r="D1508" s="66">
        <v>10</v>
      </c>
      <c r="E1508" s="67" t="s">
        <v>136</v>
      </c>
      <c r="F1508" s="68">
        <v>12</v>
      </c>
      <c r="G1508" s="65"/>
      <c r="H1508" s="69"/>
      <c r="I1508" s="70"/>
      <c r="J1508" s="70"/>
      <c r="K1508" s="34" t="s">
        <v>65</v>
      </c>
      <c r="L1508" s="77">
        <v>1508</v>
      </c>
      <c r="M1508" s="77"/>
      <c r="N1508" s="72"/>
      <c r="O1508" s="79" t="s">
        <v>999</v>
      </c>
      <c r="P1508" s="81">
        <v>43169.687777777777</v>
      </c>
      <c r="Q1508" s="79" t="s">
        <v>1829</v>
      </c>
      <c r="R1508" s="83" t="s">
        <v>2435</v>
      </c>
      <c r="S1508" s="79" t="s">
        <v>2560</v>
      </c>
      <c r="T1508" s="79" t="s">
        <v>3043</v>
      </c>
      <c r="U1508" s="79"/>
      <c r="V1508" s="83" t="s">
        <v>3864</v>
      </c>
      <c r="W1508" s="81">
        <v>43169.687777777777</v>
      </c>
      <c r="X1508" s="83" t="s">
        <v>4870</v>
      </c>
      <c r="Y1508" s="79"/>
      <c r="Z1508" s="79"/>
      <c r="AA1508" s="85" t="s">
        <v>6078</v>
      </c>
      <c r="AB1508" s="79"/>
      <c r="AC1508" s="79" t="b">
        <v>0</v>
      </c>
      <c r="AD1508" s="79">
        <v>0</v>
      </c>
      <c r="AE1508" s="85" t="s">
        <v>6296</v>
      </c>
      <c r="AF1508" s="79" t="b">
        <v>0</v>
      </c>
      <c r="AG1508" s="79" t="s">
        <v>6304</v>
      </c>
      <c r="AH1508" s="79"/>
      <c r="AI1508" s="85" t="s">
        <v>6296</v>
      </c>
      <c r="AJ1508" s="79" t="b">
        <v>0</v>
      </c>
      <c r="AK1508" s="79">
        <v>0</v>
      </c>
      <c r="AL1508" s="85" t="s">
        <v>6296</v>
      </c>
      <c r="AM1508" s="79" t="s">
        <v>6336</v>
      </c>
      <c r="AN1508" s="79" t="b">
        <v>0</v>
      </c>
      <c r="AO1508" s="85" t="s">
        <v>6078</v>
      </c>
      <c r="AP1508" s="79" t="s">
        <v>176</v>
      </c>
      <c r="AQ1508" s="79">
        <v>0</v>
      </c>
      <c r="AR1508" s="79">
        <v>0</v>
      </c>
      <c r="AS1508" s="79"/>
      <c r="AT1508" s="79"/>
      <c r="AU1508" s="79"/>
      <c r="AV1508" s="79"/>
      <c r="AW1508" s="79"/>
      <c r="AX1508" s="79"/>
      <c r="AY1508" s="79"/>
      <c r="AZ1508" s="79"/>
      <c r="BA1508">
        <v>47</v>
      </c>
      <c r="BB1508" s="78" t="str">
        <f>REPLACE(INDEX(GroupVertices[Group], MATCH(Edges[[#This Row],[Vertex 1]],GroupVertices[Vertex],0)),1,1,"")</f>
        <v>14</v>
      </c>
      <c r="BC1508" s="78" t="str">
        <f>REPLACE(INDEX(GroupVertices[Group], MATCH(Edges[[#This Row],[Vertex 2]],GroupVertices[Vertex],0)),1,1,"")</f>
        <v>14</v>
      </c>
      <c r="BD1508" s="48">
        <v>1</v>
      </c>
      <c r="BE1508" s="49">
        <v>3.7037037037037037</v>
      </c>
      <c r="BF1508" s="48">
        <v>0</v>
      </c>
      <c r="BG1508" s="49">
        <v>0</v>
      </c>
      <c r="BH1508" s="48">
        <v>0</v>
      </c>
      <c r="BI1508" s="49">
        <v>0</v>
      </c>
      <c r="BJ1508" s="48">
        <v>26</v>
      </c>
      <c r="BK1508" s="49">
        <v>96.296296296296291</v>
      </c>
      <c r="BL1508" s="48">
        <v>27</v>
      </c>
    </row>
    <row r="1509" spans="1:64" x14ac:dyDescent="0.25">
      <c r="A1509" s="64" t="s">
        <v>761</v>
      </c>
      <c r="B1509" s="64" t="s">
        <v>866</v>
      </c>
      <c r="C1509" s="65" t="s">
        <v>15846</v>
      </c>
      <c r="D1509" s="66">
        <v>10</v>
      </c>
      <c r="E1509" s="67" t="s">
        <v>136</v>
      </c>
      <c r="F1509" s="68">
        <v>12</v>
      </c>
      <c r="G1509" s="65"/>
      <c r="H1509" s="69"/>
      <c r="I1509" s="70"/>
      <c r="J1509" s="70"/>
      <c r="K1509" s="34" t="s">
        <v>65</v>
      </c>
      <c r="L1509" s="77">
        <v>1509</v>
      </c>
      <c r="M1509" s="77"/>
      <c r="N1509" s="72"/>
      <c r="O1509" s="79" t="s">
        <v>999</v>
      </c>
      <c r="P1509" s="81">
        <v>43170.63553240741</v>
      </c>
      <c r="Q1509" s="79" t="s">
        <v>1830</v>
      </c>
      <c r="R1509" s="83" t="s">
        <v>2436</v>
      </c>
      <c r="S1509" s="79" t="s">
        <v>2560</v>
      </c>
      <c r="T1509" s="79" t="s">
        <v>3047</v>
      </c>
      <c r="U1509" s="79"/>
      <c r="V1509" s="83" t="s">
        <v>3864</v>
      </c>
      <c r="W1509" s="81">
        <v>43170.63553240741</v>
      </c>
      <c r="X1509" s="83" t="s">
        <v>4871</v>
      </c>
      <c r="Y1509" s="79"/>
      <c r="Z1509" s="79"/>
      <c r="AA1509" s="85" t="s">
        <v>6079</v>
      </c>
      <c r="AB1509" s="79"/>
      <c r="AC1509" s="79" t="b">
        <v>0</v>
      </c>
      <c r="AD1509" s="79">
        <v>1</v>
      </c>
      <c r="AE1509" s="85" t="s">
        <v>6296</v>
      </c>
      <c r="AF1509" s="79" t="b">
        <v>0</v>
      </c>
      <c r="AG1509" s="79" t="s">
        <v>6304</v>
      </c>
      <c r="AH1509" s="79"/>
      <c r="AI1509" s="85" t="s">
        <v>6296</v>
      </c>
      <c r="AJ1509" s="79" t="b">
        <v>0</v>
      </c>
      <c r="AK1509" s="79">
        <v>0</v>
      </c>
      <c r="AL1509" s="85" t="s">
        <v>6296</v>
      </c>
      <c r="AM1509" s="79" t="s">
        <v>6336</v>
      </c>
      <c r="AN1509" s="79" t="b">
        <v>0</v>
      </c>
      <c r="AO1509" s="85" t="s">
        <v>6079</v>
      </c>
      <c r="AP1509" s="79" t="s">
        <v>176</v>
      </c>
      <c r="AQ1509" s="79">
        <v>0</v>
      </c>
      <c r="AR1509" s="79">
        <v>0</v>
      </c>
      <c r="AS1509" s="79"/>
      <c r="AT1509" s="79"/>
      <c r="AU1509" s="79"/>
      <c r="AV1509" s="79"/>
      <c r="AW1509" s="79"/>
      <c r="AX1509" s="79"/>
      <c r="AY1509" s="79"/>
      <c r="AZ1509" s="79"/>
      <c r="BA1509">
        <v>47</v>
      </c>
      <c r="BB1509" s="78" t="str">
        <f>REPLACE(INDEX(GroupVertices[Group], MATCH(Edges[[#This Row],[Vertex 1]],GroupVertices[Vertex],0)),1,1,"")</f>
        <v>14</v>
      </c>
      <c r="BC1509" s="78" t="str">
        <f>REPLACE(INDEX(GroupVertices[Group], MATCH(Edges[[#This Row],[Vertex 2]],GroupVertices[Vertex],0)),1,1,"")</f>
        <v>14</v>
      </c>
      <c r="BD1509" s="48">
        <v>0</v>
      </c>
      <c r="BE1509" s="49">
        <v>0</v>
      </c>
      <c r="BF1509" s="48">
        <v>0</v>
      </c>
      <c r="BG1509" s="49">
        <v>0</v>
      </c>
      <c r="BH1509" s="48">
        <v>0</v>
      </c>
      <c r="BI1509" s="49">
        <v>0</v>
      </c>
      <c r="BJ1509" s="48">
        <v>23</v>
      </c>
      <c r="BK1509" s="49">
        <v>100</v>
      </c>
      <c r="BL1509" s="48">
        <v>23</v>
      </c>
    </row>
    <row r="1510" spans="1:64" x14ac:dyDescent="0.25">
      <c r="A1510" s="64" t="s">
        <v>761</v>
      </c>
      <c r="B1510" s="64" t="s">
        <v>866</v>
      </c>
      <c r="C1510" s="65" t="s">
        <v>15846</v>
      </c>
      <c r="D1510" s="66">
        <v>10</v>
      </c>
      <c r="E1510" s="67" t="s">
        <v>136</v>
      </c>
      <c r="F1510" s="68">
        <v>12</v>
      </c>
      <c r="G1510" s="65"/>
      <c r="H1510" s="69"/>
      <c r="I1510" s="70"/>
      <c r="J1510" s="70"/>
      <c r="K1510" s="34" t="s">
        <v>65</v>
      </c>
      <c r="L1510" s="77">
        <v>1510</v>
      </c>
      <c r="M1510" s="77"/>
      <c r="N1510" s="72"/>
      <c r="O1510" s="79" t="s">
        <v>999</v>
      </c>
      <c r="P1510" s="81">
        <v>43170.656354166669</v>
      </c>
      <c r="Q1510" s="79" t="s">
        <v>1831</v>
      </c>
      <c r="R1510" s="83" t="s">
        <v>2437</v>
      </c>
      <c r="S1510" s="79" t="s">
        <v>2560</v>
      </c>
      <c r="T1510" s="79" t="s">
        <v>3048</v>
      </c>
      <c r="U1510" s="79"/>
      <c r="V1510" s="83" t="s">
        <v>3864</v>
      </c>
      <c r="W1510" s="81">
        <v>43170.656354166669</v>
      </c>
      <c r="X1510" s="83" t="s">
        <v>4872</v>
      </c>
      <c r="Y1510" s="79"/>
      <c r="Z1510" s="79"/>
      <c r="AA1510" s="85" t="s">
        <v>6080</v>
      </c>
      <c r="AB1510" s="79"/>
      <c r="AC1510" s="79" t="b">
        <v>0</v>
      </c>
      <c r="AD1510" s="79">
        <v>1</v>
      </c>
      <c r="AE1510" s="85" t="s">
        <v>6296</v>
      </c>
      <c r="AF1510" s="79" t="b">
        <v>0</v>
      </c>
      <c r="AG1510" s="79" t="s">
        <v>6304</v>
      </c>
      <c r="AH1510" s="79"/>
      <c r="AI1510" s="85" t="s">
        <v>6296</v>
      </c>
      <c r="AJ1510" s="79" t="b">
        <v>0</v>
      </c>
      <c r="AK1510" s="79">
        <v>0</v>
      </c>
      <c r="AL1510" s="85" t="s">
        <v>6296</v>
      </c>
      <c r="AM1510" s="79" t="s">
        <v>6336</v>
      </c>
      <c r="AN1510" s="79" t="b">
        <v>0</v>
      </c>
      <c r="AO1510" s="85" t="s">
        <v>6080</v>
      </c>
      <c r="AP1510" s="79" t="s">
        <v>176</v>
      </c>
      <c r="AQ1510" s="79">
        <v>0</v>
      </c>
      <c r="AR1510" s="79">
        <v>0</v>
      </c>
      <c r="AS1510" s="79"/>
      <c r="AT1510" s="79"/>
      <c r="AU1510" s="79"/>
      <c r="AV1510" s="79"/>
      <c r="AW1510" s="79"/>
      <c r="AX1510" s="79"/>
      <c r="AY1510" s="79"/>
      <c r="AZ1510" s="79"/>
      <c r="BA1510">
        <v>47</v>
      </c>
      <c r="BB1510" s="78" t="str">
        <f>REPLACE(INDEX(GroupVertices[Group], MATCH(Edges[[#This Row],[Vertex 1]],GroupVertices[Vertex],0)),1,1,"")</f>
        <v>14</v>
      </c>
      <c r="BC1510" s="78" t="str">
        <f>REPLACE(INDEX(GroupVertices[Group], MATCH(Edges[[#This Row],[Vertex 2]],GroupVertices[Vertex],0)),1,1,"")</f>
        <v>14</v>
      </c>
      <c r="BD1510" s="48">
        <v>2</v>
      </c>
      <c r="BE1510" s="49">
        <v>8</v>
      </c>
      <c r="BF1510" s="48">
        <v>0</v>
      </c>
      <c r="BG1510" s="49">
        <v>0</v>
      </c>
      <c r="BH1510" s="48">
        <v>0</v>
      </c>
      <c r="BI1510" s="49">
        <v>0</v>
      </c>
      <c r="BJ1510" s="48">
        <v>23</v>
      </c>
      <c r="BK1510" s="49">
        <v>92</v>
      </c>
      <c r="BL1510" s="48">
        <v>25</v>
      </c>
    </row>
    <row r="1511" spans="1:64" x14ac:dyDescent="0.25">
      <c r="A1511" s="64" t="s">
        <v>761</v>
      </c>
      <c r="B1511" s="64" t="s">
        <v>866</v>
      </c>
      <c r="C1511" s="65" t="s">
        <v>15846</v>
      </c>
      <c r="D1511" s="66">
        <v>10</v>
      </c>
      <c r="E1511" s="67" t="s">
        <v>136</v>
      </c>
      <c r="F1511" s="68">
        <v>12</v>
      </c>
      <c r="G1511" s="65"/>
      <c r="H1511" s="69"/>
      <c r="I1511" s="70"/>
      <c r="J1511" s="70"/>
      <c r="K1511" s="34" t="s">
        <v>65</v>
      </c>
      <c r="L1511" s="77">
        <v>1511</v>
      </c>
      <c r="M1511" s="77"/>
      <c r="N1511" s="72"/>
      <c r="O1511" s="79" t="s">
        <v>999</v>
      </c>
      <c r="P1511" s="81">
        <v>43170.677199074074</v>
      </c>
      <c r="Q1511" s="79" t="s">
        <v>1832</v>
      </c>
      <c r="R1511" s="83" t="s">
        <v>2438</v>
      </c>
      <c r="S1511" s="79" t="s">
        <v>2560</v>
      </c>
      <c r="T1511" s="79" t="s">
        <v>3049</v>
      </c>
      <c r="U1511" s="79"/>
      <c r="V1511" s="83" t="s">
        <v>3864</v>
      </c>
      <c r="W1511" s="81">
        <v>43170.677199074074</v>
      </c>
      <c r="X1511" s="83" t="s">
        <v>4873</v>
      </c>
      <c r="Y1511" s="79"/>
      <c r="Z1511" s="79"/>
      <c r="AA1511" s="85" t="s">
        <v>6081</v>
      </c>
      <c r="AB1511" s="79"/>
      <c r="AC1511" s="79" t="b">
        <v>0</v>
      </c>
      <c r="AD1511" s="79">
        <v>1</v>
      </c>
      <c r="AE1511" s="85" t="s">
        <v>6296</v>
      </c>
      <c r="AF1511" s="79" t="b">
        <v>0</v>
      </c>
      <c r="AG1511" s="79" t="s">
        <v>6304</v>
      </c>
      <c r="AH1511" s="79"/>
      <c r="AI1511" s="85" t="s">
        <v>6296</v>
      </c>
      <c r="AJ1511" s="79" t="b">
        <v>0</v>
      </c>
      <c r="AK1511" s="79">
        <v>0</v>
      </c>
      <c r="AL1511" s="85" t="s">
        <v>6296</v>
      </c>
      <c r="AM1511" s="79" t="s">
        <v>6336</v>
      </c>
      <c r="AN1511" s="79" t="b">
        <v>0</v>
      </c>
      <c r="AO1511" s="85" t="s">
        <v>6081</v>
      </c>
      <c r="AP1511" s="79" t="s">
        <v>176</v>
      </c>
      <c r="AQ1511" s="79">
        <v>0</v>
      </c>
      <c r="AR1511" s="79">
        <v>0</v>
      </c>
      <c r="AS1511" s="79"/>
      <c r="AT1511" s="79"/>
      <c r="AU1511" s="79"/>
      <c r="AV1511" s="79"/>
      <c r="AW1511" s="79"/>
      <c r="AX1511" s="79"/>
      <c r="AY1511" s="79"/>
      <c r="AZ1511" s="79"/>
      <c r="BA1511">
        <v>47</v>
      </c>
      <c r="BB1511" s="78" t="str">
        <f>REPLACE(INDEX(GroupVertices[Group], MATCH(Edges[[#This Row],[Vertex 1]],GroupVertices[Vertex],0)),1,1,"")</f>
        <v>14</v>
      </c>
      <c r="BC1511" s="78" t="str">
        <f>REPLACE(INDEX(GroupVertices[Group], MATCH(Edges[[#This Row],[Vertex 2]],GroupVertices[Vertex],0)),1,1,"")</f>
        <v>14</v>
      </c>
      <c r="BD1511" s="48">
        <v>0</v>
      </c>
      <c r="BE1511" s="49">
        <v>0</v>
      </c>
      <c r="BF1511" s="48">
        <v>0</v>
      </c>
      <c r="BG1511" s="49">
        <v>0</v>
      </c>
      <c r="BH1511" s="48">
        <v>0</v>
      </c>
      <c r="BI1511" s="49">
        <v>0</v>
      </c>
      <c r="BJ1511" s="48">
        <v>23</v>
      </c>
      <c r="BK1511" s="49">
        <v>100</v>
      </c>
      <c r="BL1511" s="48">
        <v>23</v>
      </c>
    </row>
    <row r="1512" spans="1:64" x14ac:dyDescent="0.25">
      <c r="A1512" s="64" t="s">
        <v>761</v>
      </c>
      <c r="B1512" s="64" t="s">
        <v>866</v>
      </c>
      <c r="C1512" s="65" t="s">
        <v>15846</v>
      </c>
      <c r="D1512" s="66">
        <v>10</v>
      </c>
      <c r="E1512" s="67" t="s">
        <v>136</v>
      </c>
      <c r="F1512" s="68">
        <v>12</v>
      </c>
      <c r="G1512" s="65"/>
      <c r="H1512" s="69"/>
      <c r="I1512" s="70"/>
      <c r="J1512" s="70"/>
      <c r="K1512" s="34" t="s">
        <v>65</v>
      </c>
      <c r="L1512" s="77">
        <v>1512</v>
      </c>
      <c r="M1512" s="77"/>
      <c r="N1512" s="72"/>
      <c r="O1512" s="79" t="s">
        <v>999</v>
      </c>
      <c r="P1512" s="81">
        <v>43170.687731481485</v>
      </c>
      <c r="Q1512" s="79" t="s">
        <v>1833</v>
      </c>
      <c r="R1512" s="83" t="s">
        <v>2277</v>
      </c>
      <c r="S1512" s="79" t="s">
        <v>2560</v>
      </c>
      <c r="T1512" s="79" t="s">
        <v>3050</v>
      </c>
      <c r="U1512" s="79"/>
      <c r="V1512" s="83" t="s">
        <v>3864</v>
      </c>
      <c r="W1512" s="81">
        <v>43170.687731481485</v>
      </c>
      <c r="X1512" s="83" t="s">
        <v>4874</v>
      </c>
      <c r="Y1512" s="79"/>
      <c r="Z1512" s="79"/>
      <c r="AA1512" s="85" t="s">
        <v>6082</v>
      </c>
      <c r="AB1512" s="79"/>
      <c r="AC1512" s="79" t="b">
        <v>0</v>
      </c>
      <c r="AD1512" s="79">
        <v>0</v>
      </c>
      <c r="AE1512" s="85" t="s">
        <v>6296</v>
      </c>
      <c r="AF1512" s="79" t="b">
        <v>0</v>
      </c>
      <c r="AG1512" s="79" t="s">
        <v>6304</v>
      </c>
      <c r="AH1512" s="79"/>
      <c r="AI1512" s="85" t="s">
        <v>6296</v>
      </c>
      <c r="AJ1512" s="79" t="b">
        <v>0</v>
      </c>
      <c r="AK1512" s="79">
        <v>1</v>
      </c>
      <c r="AL1512" s="85" t="s">
        <v>6296</v>
      </c>
      <c r="AM1512" s="79" t="s">
        <v>6336</v>
      </c>
      <c r="AN1512" s="79" t="b">
        <v>0</v>
      </c>
      <c r="AO1512" s="85" t="s">
        <v>6082</v>
      </c>
      <c r="AP1512" s="79" t="s">
        <v>176</v>
      </c>
      <c r="AQ1512" s="79">
        <v>0</v>
      </c>
      <c r="AR1512" s="79">
        <v>0</v>
      </c>
      <c r="AS1512" s="79"/>
      <c r="AT1512" s="79"/>
      <c r="AU1512" s="79"/>
      <c r="AV1512" s="79"/>
      <c r="AW1512" s="79"/>
      <c r="AX1512" s="79"/>
      <c r="AY1512" s="79"/>
      <c r="AZ1512" s="79"/>
      <c r="BA1512">
        <v>47</v>
      </c>
      <c r="BB1512" s="78" t="str">
        <f>REPLACE(INDEX(GroupVertices[Group], MATCH(Edges[[#This Row],[Vertex 1]],GroupVertices[Vertex],0)),1,1,"")</f>
        <v>14</v>
      </c>
      <c r="BC1512" s="78" t="str">
        <f>REPLACE(INDEX(GroupVertices[Group], MATCH(Edges[[#This Row],[Vertex 2]],GroupVertices[Vertex],0)),1,1,"")</f>
        <v>14</v>
      </c>
      <c r="BD1512" s="48">
        <v>1</v>
      </c>
      <c r="BE1512" s="49">
        <v>3.4482758620689653</v>
      </c>
      <c r="BF1512" s="48">
        <v>1</v>
      </c>
      <c r="BG1512" s="49">
        <v>3.4482758620689653</v>
      </c>
      <c r="BH1512" s="48">
        <v>0</v>
      </c>
      <c r="BI1512" s="49">
        <v>0</v>
      </c>
      <c r="BJ1512" s="48">
        <v>27</v>
      </c>
      <c r="BK1512" s="49">
        <v>93.103448275862064</v>
      </c>
      <c r="BL1512" s="48">
        <v>29</v>
      </c>
    </row>
    <row r="1513" spans="1:64" x14ac:dyDescent="0.25">
      <c r="A1513" s="64" t="s">
        <v>761</v>
      </c>
      <c r="B1513" s="64" t="s">
        <v>866</v>
      </c>
      <c r="C1513" s="65" t="s">
        <v>15846</v>
      </c>
      <c r="D1513" s="66">
        <v>10</v>
      </c>
      <c r="E1513" s="67" t="s">
        <v>136</v>
      </c>
      <c r="F1513" s="68">
        <v>12</v>
      </c>
      <c r="G1513" s="65"/>
      <c r="H1513" s="69"/>
      <c r="I1513" s="70"/>
      <c r="J1513" s="70"/>
      <c r="K1513" s="34" t="s">
        <v>65</v>
      </c>
      <c r="L1513" s="77">
        <v>1513</v>
      </c>
      <c r="M1513" s="77"/>
      <c r="N1513" s="72"/>
      <c r="O1513" s="79" t="s">
        <v>999</v>
      </c>
      <c r="P1513" s="81">
        <v>43171.646203703705</v>
      </c>
      <c r="Q1513" s="79" t="s">
        <v>1834</v>
      </c>
      <c r="R1513" s="83" t="s">
        <v>2439</v>
      </c>
      <c r="S1513" s="79" t="s">
        <v>2560</v>
      </c>
      <c r="T1513" s="79" t="s">
        <v>3051</v>
      </c>
      <c r="U1513" s="79"/>
      <c r="V1513" s="83" t="s">
        <v>3864</v>
      </c>
      <c r="W1513" s="81">
        <v>43171.646203703705</v>
      </c>
      <c r="X1513" s="83" t="s">
        <v>4875</v>
      </c>
      <c r="Y1513" s="79"/>
      <c r="Z1513" s="79"/>
      <c r="AA1513" s="85" t="s">
        <v>6083</v>
      </c>
      <c r="AB1513" s="79"/>
      <c r="AC1513" s="79" t="b">
        <v>0</v>
      </c>
      <c r="AD1513" s="79">
        <v>1</v>
      </c>
      <c r="AE1513" s="85" t="s">
        <v>6296</v>
      </c>
      <c r="AF1513" s="79" t="b">
        <v>0</v>
      </c>
      <c r="AG1513" s="79" t="s">
        <v>6304</v>
      </c>
      <c r="AH1513" s="79"/>
      <c r="AI1513" s="85" t="s">
        <v>6296</v>
      </c>
      <c r="AJ1513" s="79" t="b">
        <v>0</v>
      </c>
      <c r="AK1513" s="79">
        <v>0</v>
      </c>
      <c r="AL1513" s="85" t="s">
        <v>6296</v>
      </c>
      <c r="AM1513" s="79" t="s">
        <v>6336</v>
      </c>
      <c r="AN1513" s="79" t="b">
        <v>0</v>
      </c>
      <c r="AO1513" s="85" t="s">
        <v>6083</v>
      </c>
      <c r="AP1513" s="79" t="s">
        <v>176</v>
      </c>
      <c r="AQ1513" s="79">
        <v>0</v>
      </c>
      <c r="AR1513" s="79">
        <v>0</v>
      </c>
      <c r="AS1513" s="79"/>
      <c r="AT1513" s="79"/>
      <c r="AU1513" s="79"/>
      <c r="AV1513" s="79"/>
      <c r="AW1513" s="79"/>
      <c r="AX1513" s="79"/>
      <c r="AY1513" s="79"/>
      <c r="AZ1513" s="79"/>
      <c r="BA1513">
        <v>47</v>
      </c>
      <c r="BB1513" s="78" t="str">
        <f>REPLACE(INDEX(GroupVertices[Group], MATCH(Edges[[#This Row],[Vertex 1]],GroupVertices[Vertex],0)),1,1,"")</f>
        <v>14</v>
      </c>
      <c r="BC1513" s="78" t="str">
        <f>REPLACE(INDEX(GroupVertices[Group], MATCH(Edges[[#This Row],[Vertex 2]],GroupVertices[Vertex],0)),1,1,"")</f>
        <v>14</v>
      </c>
      <c r="BD1513" s="48">
        <v>0</v>
      </c>
      <c r="BE1513" s="49">
        <v>0</v>
      </c>
      <c r="BF1513" s="48">
        <v>0</v>
      </c>
      <c r="BG1513" s="49">
        <v>0</v>
      </c>
      <c r="BH1513" s="48">
        <v>0</v>
      </c>
      <c r="BI1513" s="49">
        <v>0</v>
      </c>
      <c r="BJ1513" s="48">
        <v>23</v>
      </c>
      <c r="BK1513" s="49">
        <v>100</v>
      </c>
      <c r="BL1513" s="48">
        <v>23</v>
      </c>
    </row>
    <row r="1514" spans="1:64" x14ac:dyDescent="0.25">
      <c r="A1514" s="64" t="s">
        <v>761</v>
      </c>
      <c r="B1514" s="64" t="s">
        <v>866</v>
      </c>
      <c r="C1514" s="65" t="s">
        <v>15846</v>
      </c>
      <c r="D1514" s="66">
        <v>10</v>
      </c>
      <c r="E1514" s="67" t="s">
        <v>136</v>
      </c>
      <c r="F1514" s="68">
        <v>12</v>
      </c>
      <c r="G1514" s="65"/>
      <c r="H1514" s="69"/>
      <c r="I1514" s="70"/>
      <c r="J1514" s="70"/>
      <c r="K1514" s="34" t="s">
        <v>65</v>
      </c>
      <c r="L1514" s="77">
        <v>1514</v>
      </c>
      <c r="M1514" s="77"/>
      <c r="N1514" s="72"/>
      <c r="O1514" s="79" t="s">
        <v>999</v>
      </c>
      <c r="P1514" s="81">
        <v>43171.667187500003</v>
      </c>
      <c r="Q1514" s="79" t="s">
        <v>1835</v>
      </c>
      <c r="R1514" s="83" t="s">
        <v>2440</v>
      </c>
      <c r="S1514" s="79" t="s">
        <v>2560</v>
      </c>
      <c r="T1514" s="79" t="s">
        <v>3033</v>
      </c>
      <c r="U1514" s="79"/>
      <c r="V1514" s="83" t="s">
        <v>3864</v>
      </c>
      <c r="W1514" s="81">
        <v>43171.667187500003</v>
      </c>
      <c r="X1514" s="83" t="s">
        <v>4876</v>
      </c>
      <c r="Y1514" s="79"/>
      <c r="Z1514" s="79"/>
      <c r="AA1514" s="85" t="s">
        <v>6084</v>
      </c>
      <c r="AB1514" s="79"/>
      <c r="AC1514" s="79" t="b">
        <v>0</v>
      </c>
      <c r="AD1514" s="79">
        <v>0</v>
      </c>
      <c r="AE1514" s="85" t="s">
        <v>6296</v>
      </c>
      <c r="AF1514" s="79" t="b">
        <v>0</v>
      </c>
      <c r="AG1514" s="79" t="s">
        <v>6304</v>
      </c>
      <c r="AH1514" s="79"/>
      <c r="AI1514" s="85" t="s">
        <v>6296</v>
      </c>
      <c r="AJ1514" s="79" t="b">
        <v>0</v>
      </c>
      <c r="AK1514" s="79">
        <v>0</v>
      </c>
      <c r="AL1514" s="85" t="s">
        <v>6296</v>
      </c>
      <c r="AM1514" s="79" t="s">
        <v>6336</v>
      </c>
      <c r="AN1514" s="79" t="b">
        <v>0</v>
      </c>
      <c r="AO1514" s="85" t="s">
        <v>6084</v>
      </c>
      <c r="AP1514" s="79" t="s">
        <v>176</v>
      </c>
      <c r="AQ1514" s="79">
        <v>0</v>
      </c>
      <c r="AR1514" s="79">
        <v>0</v>
      </c>
      <c r="AS1514" s="79"/>
      <c r="AT1514" s="79"/>
      <c r="AU1514" s="79"/>
      <c r="AV1514" s="79"/>
      <c r="AW1514" s="79"/>
      <c r="AX1514" s="79"/>
      <c r="AY1514" s="79"/>
      <c r="AZ1514" s="79"/>
      <c r="BA1514">
        <v>47</v>
      </c>
      <c r="BB1514" s="78" t="str">
        <f>REPLACE(INDEX(GroupVertices[Group], MATCH(Edges[[#This Row],[Vertex 1]],GroupVertices[Vertex],0)),1,1,"")</f>
        <v>14</v>
      </c>
      <c r="BC1514" s="78" t="str">
        <f>REPLACE(INDEX(GroupVertices[Group], MATCH(Edges[[#This Row],[Vertex 2]],GroupVertices[Vertex],0)),1,1,"")</f>
        <v>14</v>
      </c>
      <c r="BD1514" s="48">
        <v>0</v>
      </c>
      <c r="BE1514" s="49">
        <v>0</v>
      </c>
      <c r="BF1514" s="48">
        <v>0</v>
      </c>
      <c r="BG1514" s="49">
        <v>0</v>
      </c>
      <c r="BH1514" s="48">
        <v>0</v>
      </c>
      <c r="BI1514" s="49">
        <v>0</v>
      </c>
      <c r="BJ1514" s="48">
        <v>28</v>
      </c>
      <c r="BK1514" s="49">
        <v>100</v>
      </c>
      <c r="BL1514" s="48">
        <v>28</v>
      </c>
    </row>
    <row r="1515" spans="1:64" x14ac:dyDescent="0.25">
      <c r="A1515" s="64" t="s">
        <v>761</v>
      </c>
      <c r="B1515" s="64" t="s">
        <v>866</v>
      </c>
      <c r="C1515" s="65" t="s">
        <v>15846</v>
      </c>
      <c r="D1515" s="66">
        <v>10</v>
      </c>
      <c r="E1515" s="67" t="s">
        <v>136</v>
      </c>
      <c r="F1515" s="68">
        <v>12</v>
      </c>
      <c r="G1515" s="65"/>
      <c r="H1515" s="69"/>
      <c r="I1515" s="70"/>
      <c r="J1515" s="70"/>
      <c r="K1515" s="34" t="s">
        <v>65</v>
      </c>
      <c r="L1515" s="77">
        <v>1515</v>
      </c>
      <c r="M1515" s="77"/>
      <c r="N1515" s="72"/>
      <c r="O1515" s="79" t="s">
        <v>999</v>
      </c>
      <c r="P1515" s="81">
        <v>43171.687893518516</v>
      </c>
      <c r="Q1515" s="79" t="s">
        <v>1836</v>
      </c>
      <c r="R1515" s="83" t="s">
        <v>2441</v>
      </c>
      <c r="S1515" s="79" t="s">
        <v>2560</v>
      </c>
      <c r="T1515" s="79" t="s">
        <v>2928</v>
      </c>
      <c r="U1515" s="79"/>
      <c r="V1515" s="83" t="s">
        <v>3864</v>
      </c>
      <c r="W1515" s="81">
        <v>43171.687893518516</v>
      </c>
      <c r="X1515" s="83" t="s">
        <v>4877</v>
      </c>
      <c r="Y1515" s="79"/>
      <c r="Z1515" s="79"/>
      <c r="AA1515" s="85" t="s">
        <v>6085</v>
      </c>
      <c r="AB1515" s="79"/>
      <c r="AC1515" s="79" t="b">
        <v>0</v>
      </c>
      <c r="AD1515" s="79">
        <v>0</v>
      </c>
      <c r="AE1515" s="85" t="s">
        <v>6296</v>
      </c>
      <c r="AF1515" s="79" t="b">
        <v>0</v>
      </c>
      <c r="AG1515" s="79" t="s">
        <v>6304</v>
      </c>
      <c r="AH1515" s="79"/>
      <c r="AI1515" s="85" t="s">
        <v>6296</v>
      </c>
      <c r="AJ1515" s="79" t="b">
        <v>0</v>
      </c>
      <c r="AK1515" s="79">
        <v>0</v>
      </c>
      <c r="AL1515" s="85" t="s">
        <v>6296</v>
      </c>
      <c r="AM1515" s="79" t="s">
        <v>6336</v>
      </c>
      <c r="AN1515" s="79" t="b">
        <v>0</v>
      </c>
      <c r="AO1515" s="85" t="s">
        <v>6085</v>
      </c>
      <c r="AP1515" s="79" t="s">
        <v>176</v>
      </c>
      <c r="AQ1515" s="79">
        <v>0</v>
      </c>
      <c r="AR1515" s="79">
        <v>0</v>
      </c>
      <c r="AS1515" s="79"/>
      <c r="AT1515" s="79"/>
      <c r="AU1515" s="79"/>
      <c r="AV1515" s="79"/>
      <c r="AW1515" s="79"/>
      <c r="AX1515" s="79"/>
      <c r="AY1515" s="79"/>
      <c r="AZ1515" s="79"/>
      <c r="BA1515">
        <v>47</v>
      </c>
      <c r="BB1515" s="78" t="str">
        <f>REPLACE(INDEX(GroupVertices[Group], MATCH(Edges[[#This Row],[Vertex 1]],GroupVertices[Vertex],0)),1,1,"")</f>
        <v>14</v>
      </c>
      <c r="BC1515" s="78" t="str">
        <f>REPLACE(INDEX(GroupVertices[Group], MATCH(Edges[[#This Row],[Vertex 2]],GroupVertices[Vertex],0)),1,1,"")</f>
        <v>14</v>
      </c>
      <c r="BD1515" s="48">
        <v>0</v>
      </c>
      <c r="BE1515" s="49">
        <v>0</v>
      </c>
      <c r="BF1515" s="48">
        <v>0</v>
      </c>
      <c r="BG1515" s="49">
        <v>0</v>
      </c>
      <c r="BH1515" s="48">
        <v>0</v>
      </c>
      <c r="BI1515" s="49">
        <v>0</v>
      </c>
      <c r="BJ1515" s="48">
        <v>28</v>
      </c>
      <c r="BK1515" s="49">
        <v>100</v>
      </c>
      <c r="BL1515" s="48">
        <v>28</v>
      </c>
    </row>
    <row r="1516" spans="1:64" x14ac:dyDescent="0.25">
      <c r="A1516" s="64" t="s">
        <v>761</v>
      </c>
      <c r="B1516" s="64" t="s">
        <v>866</v>
      </c>
      <c r="C1516" s="65" t="s">
        <v>15846</v>
      </c>
      <c r="D1516" s="66">
        <v>10</v>
      </c>
      <c r="E1516" s="67" t="s">
        <v>136</v>
      </c>
      <c r="F1516" s="68">
        <v>12</v>
      </c>
      <c r="G1516" s="65"/>
      <c r="H1516" s="69"/>
      <c r="I1516" s="70"/>
      <c r="J1516" s="70"/>
      <c r="K1516" s="34" t="s">
        <v>65</v>
      </c>
      <c r="L1516" s="77">
        <v>1516</v>
      </c>
      <c r="M1516" s="77"/>
      <c r="N1516" s="72"/>
      <c r="O1516" s="79" t="s">
        <v>999</v>
      </c>
      <c r="P1516" s="81">
        <v>43174.604583333334</v>
      </c>
      <c r="Q1516" s="79" t="s">
        <v>1837</v>
      </c>
      <c r="R1516" s="83" t="s">
        <v>2442</v>
      </c>
      <c r="S1516" s="79" t="s">
        <v>2560</v>
      </c>
      <c r="T1516" s="79" t="s">
        <v>2928</v>
      </c>
      <c r="U1516" s="79"/>
      <c r="V1516" s="83" t="s">
        <v>3864</v>
      </c>
      <c r="W1516" s="81">
        <v>43174.604583333334</v>
      </c>
      <c r="X1516" s="83" t="s">
        <v>4878</v>
      </c>
      <c r="Y1516" s="79"/>
      <c r="Z1516" s="79"/>
      <c r="AA1516" s="85" t="s">
        <v>6086</v>
      </c>
      <c r="AB1516" s="79"/>
      <c r="AC1516" s="79" t="b">
        <v>0</v>
      </c>
      <c r="AD1516" s="79">
        <v>0</v>
      </c>
      <c r="AE1516" s="85" t="s">
        <v>6296</v>
      </c>
      <c r="AF1516" s="79" t="b">
        <v>0</v>
      </c>
      <c r="AG1516" s="79" t="s">
        <v>6304</v>
      </c>
      <c r="AH1516" s="79"/>
      <c r="AI1516" s="85" t="s">
        <v>6296</v>
      </c>
      <c r="AJ1516" s="79" t="b">
        <v>0</v>
      </c>
      <c r="AK1516" s="79">
        <v>0</v>
      </c>
      <c r="AL1516" s="85" t="s">
        <v>6296</v>
      </c>
      <c r="AM1516" s="79" t="s">
        <v>6336</v>
      </c>
      <c r="AN1516" s="79" t="b">
        <v>0</v>
      </c>
      <c r="AO1516" s="85" t="s">
        <v>6086</v>
      </c>
      <c r="AP1516" s="79" t="s">
        <v>176</v>
      </c>
      <c r="AQ1516" s="79">
        <v>0</v>
      </c>
      <c r="AR1516" s="79">
        <v>0</v>
      </c>
      <c r="AS1516" s="79"/>
      <c r="AT1516" s="79"/>
      <c r="AU1516" s="79"/>
      <c r="AV1516" s="79"/>
      <c r="AW1516" s="79"/>
      <c r="AX1516" s="79"/>
      <c r="AY1516" s="79"/>
      <c r="AZ1516" s="79"/>
      <c r="BA1516">
        <v>47</v>
      </c>
      <c r="BB1516" s="78" t="str">
        <f>REPLACE(INDEX(GroupVertices[Group], MATCH(Edges[[#This Row],[Vertex 1]],GroupVertices[Vertex],0)),1,1,"")</f>
        <v>14</v>
      </c>
      <c r="BC1516" s="78" t="str">
        <f>REPLACE(INDEX(GroupVertices[Group], MATCH(Edges[[#This Row],[Vertex 2]],GroupVertices[Vertex],0)),1,1,"")</f>
        <v>14</v>
      </c>
      <c r="BD1516" s="48">
        <v>0</v>
      </c>
      <c r="BE1516" s="49">
        <v>0</v>
      </c>
      <c r="BF1516" s="48">
        <v>0</v>
      </c>
      <c r="BG1516" s="49">
        <v>0</v>
      </c>
      <c r="BH1516" s="48">
        <v>0</v>
      </c>
      <c r="BI1516" s="49">
        <v>0</v>
      </c>
      <c r="BJ1516" s="48">
        <v>25</v>
      </c>
      <c r="BK1516" s="49">
        <v>100</v>
      </c>
      <c r="BL1516" s="48">
        <v>25</v>
      </c>
    </row>
    <row r="1517" spans="1:64" x14ac:dyDescent="0.25">
      <c r="A1517" s="64" t="s">
        <v>761</v>
      </c>
      <c r="B1517" s="64" t="s">
        <v>866</v>
      </c>
      <c r="C1517" s="65" t="s">
        <v>15846</v>
      </c>
      <c r="D1517" s="66">
        <v>10</v>
      </c>
      <c r="E1517" s="67" t="s">
        <v>136</v>
      </c>
      <c r="F1517" s="68">
        <v>12</v>
      </c>
      <c r="G1517" s="65"/>
      <c r="H1517" s="69"/>
      <c r="I1517" s="70"/>
      <c r="J1517" s="70"/>
      <c r="K1517" s="34" t="s">
        <v>65</v>
      </c>
      <c r="L1517" s="77">
        <v>1517</v>
      </c>
      <c r="M1517" s="77"/>
      <c r="N1517" s="72"/>
      <c r="O1517" s="79" t="s">
        <v>999</v>
      </c>
      <c r="P1517" s="81">
        <v>43174.625428240739</v>
      </c>
      <c r="Q1517" s="79" t="s">
        <v>1838</v>
      </c>
      <c r="R1517" s="83" t="s">
        <v>2443</v>
      </c>
      <c r="S1517" s="79" t="s">
        <v>2560</v>
      </c>
      <c r="T1517" s="79" t="s">
        <v>2928</v>
      </c>
      <c r="U1517" s="79"/>
      <c r="V1517" s="83" t="s">
        <v>3864</v>
      </c>
      <c r="W1517" s="81">
        <v>43174.625428240739</v>
      </c>
      <c r="X1517" s="83" t="s">
        <v>4879</v>
      </c>
      <c r="Y1517" s="79"/>
      <c r="Z1517" s="79"/>
      <c r="AA1517" s="85" t="s">
        <v>6087</v>
      </c>
      <c r="AB1517" s="79"/>
      <c r="AC1517" s="79" t="b">
        <v>0</v>
      </c>
      <c r="AD1517" s="79">
        <v>2</v>
      </c>
      <c r="AE1517" s="85" t="s">
        <v>6296</v>
      </c>
      <c r="AF1517" s="79" t="b">
        <v>0</v>
      </c>
      <c r="AG1517" s="79" t="s">
        <v>6304</v>
      </c>
      <c r="AH1517" s="79"/>
      <c r="AI1517" s="85" t="s">
        <v>6296</v>
      </c>
      <c r="AJ1517" s="79" t="b">
        <v>0</v>
      </c>
      <c r="AK1517" s="79">
        <v>0</v>
      </c>
      <c r="AL1517" s="85" t="s">
        <v>6296</v>
      </c>
      <c r="AM1517" s="79" t="s">
        <v>6336</v>
      </c>
      <c r="AN1517" s="79" t="b">
        <v>0</v>
      </c>
      <c r="AO1517" s="85" t="s">
        <v>6087</v>
      </c>
      <c r="AP1517" s="79" t="s">
        <v>176</v>
      </c>
      <c r="AQ1517" s="79">
        <v>0</v>
      </c>
      <c r="AR1517" s="79">
        <v>0</v>
      </c>
      <c r="AS1517" s="79"/>
      <c r="AT1517" s="79"/>
      <c r="AU1517" s="79"/>
      <c r="AV1517" s="79"/>
      <c r="AW1517" s="79"/>
      <c r="AX1517" s="79"/>
      <c r="AY1517" s="79"/>
      <c r="AZ1517" s="79"/>
      <c r="BA1517">
        <v>47</v>
      </c>
      <c r="BB1517" s="78" t="str">
        <f>REPLACE(INDEX(GroupVertices[Group], MATCH(Edges[[#This Row],[Vertex 1]],GroupVertices[Vertex],0)),1,1,"")</f>
        <v>14</v>
      </c>
      <c r="BC1517" s="78" t="str">
        <f>REPLACE(INDEX(GroupVertices[Group], MATCH(Edges[[#This Row],[Vertex 2]],GroupVertices[Vertex],0)),1,1,"")</f>
        <v>14</v>
      </c>
      <c r="BD1517" s="48">
        <v>1</v>
      </c>
      <c r="BE1517" s="49">
        <v>3.8461538461538463</v>
      </c>
      <c r="BF1517" s="48">
        <v>0</v>
      </c>
      <c r="BG1517" s="49">
        <v>0</v>
      </c>
      <c r="BH1517" s="48">
        <v>0</v>
      </c>
      <c r="BI1517" s="49">
        <v>0</v>
      </c>
      <c r="BJ1517" s="48">
        <v>25</v>
      </c>
      <c r="BK1517" s="49">
        <v>96.15384615384616</v>
      </c>
      <c r="BL1517" s="48">
        <v>26</v>
      </c>
    </row>
    <row r="1518" spans="1:64" x14ac:dyDescent="0.25">
      <c r="A1518" s="64" t="s">
        <v>761</v>
      </c>
      <c r="B1518" s="64" t="s">
        <v>866</v>
      </c>
      <c r="C1518" s="65" t="s">
        <v>15846</v>
      </c>
      <c r="D1518" s="66">
        <v>10</v>
      </c>
      <c r="E1518" s="67" t="s">
        <v>136</v>
      </c>
      <c r="F1518" s="68">
        <v>12</v>
      </c>
      <c r="G1518" s="65"/>
      <c r="H1518" s="69"/>
      <c r="I1518" s="70"/>
      <c r="J1518" s="70"/>
      <c r="K1518" s="34" t="s">
        <v>65</v>
      </c>
      <c r="L1518" s="77">
        <v>1518</v>
      </c>
      <c r="M1518" s="77"/>
      <c r="N1518" s="72"/>
      <c r="O1518" s="79" t="s">
        <v>999</v>
      </c>
      <c r="P1518" s="81">
        <v>43174.646226851852</v>
      </c>
      <c r="Q1518" s="79" t="s">
        <v>1839</v>
      </c>
      <c r="R1518" s="83" t="s">
        <v>2444</v>
      </c>
      <c r="S1518" s="79" t="s">
        <v>2560</v>
      </c>
      <c r="T1518" s="79" t="s">
        <v>3052</v>
      </c>
      <c r="U1518" s="79"/>
      <c r="V1518" s="83" t="s">
        <v>3864</v>
      </c>
      <c r="W1518" s="81">
        <v>43174.646226851852</v>
      </c>
      <c r="X1518" s="83" t="s">
        <v>4880</v>
      </c>
      <c r="Y1518" s="79"/>
      <c r="Z1518" s="79"/>
      <c r="AA1518" s="85" t="s">
        <v>6088</v>
      </c>
      <c r="AB1518" s="79"/>
      <c r="AC1518" s="79" t="b">
        <v>0</v>
      </c>
      <c r="AD1518" s="79">
        <v>0</v>
      </c>
      <c r="AE1518" s="85" t="s">
        <v>6296</v>
      </c>
      <c r="AF1518" s="79" t="b">
        <v>0</v>
      </c>
      <c r="AG1518" s="79" t="s">
        <v>6304</v>
      </c>
      <c r="AH1518" s="79"/>
      <c r="AI1518" s="85" t="s">
        <v>6296</v>
      </c>
      <c r="AJ1518" s="79" t="b">
        <v>0</v>
      </c>
      <c r="AK1518" s="79">
        <v>0</v>
      </c>
      <c r="AL1518" s="85" t="s">
        <v>6296</v>
      </c>
      <c r="AM1518" s="79" t="s">
        <v>6336</v>
      </c>
      <c r="AN1518" s="79" t="b">
        <v>0</v>
      </c>
      <c r="AO1518" s="85" t="s">
        <v>6088</v>
      </c>
      <c r="AP1518" s="79" t="s">
        <v>176</v>
      </c>
      <c r="AQ1518" s="79">
        <v>0</v>
      </c>
      <c r="AR1518" s="79">
        <v>0</v>
      </c>
      <c r="AS1518" s="79"/>
      <c r="AT1518" s="79"/>
      <c r="AU1518" s="79"/>
      <c r="AV1518" s="79"/>
      <c r="AW1518" s="79"/>
      <c r="AX1518" s="79"/>
      <c r="AY1518" s="79"/>
      <c r="AZ1518" s="79"/>
      <c r="BA1518">
        <v>47</v>
      </c>
      <c r="BB1518" s="78" t="str">
        <f>REPLACE(INDEX(GroupVertices[Group], MATCH(Edges[[#This Row],[Vertex 1]],GroupVertices[Vertex],0)),1,1,"")</f>
        <v>14</v>
      </c>
      <c r="BC1518" s="78" t="str">
        <f>REPLACE(INDEX(GroupVertices[Group], MATCH(Edges[[#This Row],[Vertex 2]],GroupVertices[Vertex],0)),1,1,"")</f>
        <v>14</v>
      </c>
      <c r="BD1518" s="48">
        <v>0</v>
      </c>
      <c r="BE1518" s="49">
        <v>0</v>
      </c>
      <c r="BF1518" s="48">
        <v>1</v>
      </c>
      <c r="BG1518" s="49">
        <v>3.7037037037037037</v>
      </c>
      <c r="BH1518" s="48">
        <v>0</v>
      </c>
      <c r="BI1518" s="49">
        <v>0</v>
      </c>
      <c r="BJ1518" s="48">
        <v>26</v>
      </c>
      <c r="BK1518" s="49">
        <v>96.296296296296291</v>
      </c>
      <c r="BL1518" s="48">
        <v>27</v>
      </c>
    </row>
    <row r="1519" spans="1:64" x14ac:dyDescent="0.25">
      <c r="A1519" s="64" t="s">
        <v>761</v>
      </c>
      <c r="B1519" s="64" t="s">
        <v>866</v>
      </c>
      <c r="C1519" s="65" t="s">
        <v>15846</v>
      </c>
      <c r="D1519" s="66">
        <v>10</v>
      </c>
      <c r="E1519" s="67" t="s">
        <v>136</v>
      </c>
      <c r="F1519" s="68">
        <v>12</v>
      </c>
      <c r="G1519" s="65"/>
      <c r="H1519" s="69"/>
      <c r="I1519" s="70"/>
      <c r="J1519" s="70"/>
      <c r="K1519" s="34" t="s">
        <v>65</v>
      </c>
      <c r="L1519" s="77">
        <v>1519</v>
      </c>
      <c r="M1519" s="77"/>
      <c r="N1519" s="72"/>
      <c r="O1519" s="79" t="s">
        <v>999</v>
      </c>
      <c r="P1519" s="81">
        <v>43175.614756944444</v>
      </c>
      <c r="Q1519" s="79" t="s">
        <v>1840</v>
      </c>
      <c r="R1519" s="83" t="s">
        <v>2245</v>
      </c>
      <c r="S1519" s="79" t="s">
        <v>2560</v>
      </c>
      <c r="T1519" s="79" t="s">
        <v>3053</v>
      </c>
      <c r="U1519" s="79"/>
      <c r="V1519" s="83" t="s">
        <v>3864</v>
      </c>
      <c r="W1519" s="81">
        <v>43175.614756944444</v>
      </c>
      <c r="X1519" s="83" t="s">
        <v>4881</v>
      </c>
      <c r="Y1519" s="79"/>
      <c r="Z1519" s="79"/>
      <c r="AA1519" s="85" t="s">
        <v>6089</v>
      </c>
      <c r="AB1519" s="79"/>
      <c r="AC1519" s="79" t="b">
        <v>0</v>
      </c>
      <c r="AD1519" s="79">
        <v>0</v>
      </c>
      <c r="AE1519" s="85" t="s">
        <v>6296</v>
      </c>
      <c r="AF1519" s="79" t="b">
        <v>0</v>
      </c>
      <c r="AG1519" s="79" t="s">
        <v>6304</v>
      </c>
      <c r="AH1519" s="79"/>
      <c r="AI1519" s="85" t="s">
        <v>6296</v>
      </c>
      <c r="AJ1519" s="79" t="b">
        <v>0</v>
      </c>
      <c r="AK1519" s="79">
        <v>2</v>
      </c>
      <c r="AL1519" s="85" t="s">
        <v>6296</v>
      </c>
      <c r="AM1519" s="79" t="s">
        <v>6336</v>
      </c>
      <c r="AN1519" s="79" t="b">
        <v>0</v>
      </c>
      <c r="AO1519" s="85" t="s">
        <v>6089</v>
      </c>
      <c r="AP1519" s="79" t="s">
        <v>176</v>
      </c>
      <c r="AQ1519" s="79">
        <v>0</v>
      </c>
      <c r="AR1519" s="79">
        <v>0</v>
      </c>
      <c r="AS1519" s="79"/>
      <c r="AT1519" s="79"/>
      <c r="AU1519" s="79"/>
      <c r="AV1519" s="79"/>
      <c r="AW1519" s="79"/>
      <c r="AX1519" s="79"/>
      <c r="AY1519" s="79"/>
      <c r="AZ1519" s="79"/>
      <c r="BA1519">
        <v>47</v>
      </c>
      <c r="BB1519" s="78" t="str">
        <f>REPLACE(INDEX(GroupVertices[Group], MATCH(Edges[[#This Row],[Vertex 1]],GroupVertices[Vertex],0)),1,1,"")</f>
        <v>14</v>
      </c>
      <c r="BC1519" s="78" t="str">
        <f>REPLACE(INDEX(GroupVertices[Group], MATCH(Edges[[#This Row],[Vertex 2]],GroupVertices[Vertex],0)),1,1,"")</f>
        <v>14</v>
      </c>
      <c r="BD1519" s="48">
        <v>1</v>
      </c>
      <c r="BE1519" s="49">
        <v>3.7037037037037037</v>
      </c>
      <c r="BF1519" s="48">
        <v>0</v>
      </c>
      <c r="BG1519" s="49">
        <v>0</v>
      </c>
      <c r="BH1519" s="48">
        <v>0</v>
      </c>
      <c r="BI1519" s="49">
        <v>0</v>
      </c>
      <c r="BJ1519" s="48">
        <v>26</v>
      </c>
      <c r="BK1519" s="49">
        <v>96.296296296296291</v>
      </c>
      <c r="BL1519" s="48">
        <v>27</v>
      </c>
    </row>
    <row r="1520" spans="1:64" x14ac:dyDescent="0.25">
      <c r="A1520" s="64" t="s">
        <v>761</v>
      </c>
      <c r="B1520" s="64" t="s">
        <v>866</v>
      </c>
      <c r="C1520" s="65" t="s">
        <v>15846</v>
      </c>
      <c r="D1520" s="66">
        <v>10</v>
      </c>
      <c r="E1520" s="67" t="s">
        <v>136</v>
      </c>
      <c r="F1520" s="68">
        <v>12</v>
      </c>
      <c r="G1520" s="65"/>
      <c r="H1520" s="69"/>
      <c r="I1520" s="70"/>
      <c r="J1520" s="70"/>
      <c r="K1520" s="34" t="s">
        <v>65</v>
      </c>
      <c r="L1520" s="77">
        <v>1520</v>
      </c>
      <c r="M1520" s="77"/>
      <c r="N1520" s="72"/>
      <c r="O1520" s="79" t="s">
        <v>999</v>
      </c>
      <c r="P1520" s="81">
        <v>43175.625324074077</v>
      </c>
      <c r="Q1520" s="79" t="s">
        <v>1841</v>
      </c>
      <c r="R1520" s="83" t="s">
        <v>2445</v>
      </c>
      <c r="S1520" s="79" t="s">
        <v>2560</v>
      </c>
      <c r="T1520" s="79" t="s">
        <v>3054</v>
      </c>
      <c r="U1520" s="79"/>
      <c r="V1520" s="83" t="s">
        <v>3864</v>
      </c>
      <c r="W1520" s="81">
        <v>43175.625324074077</v>
      </c>
      <c r="X1520" s="83" t="s">
        <v>4882</v>
      </c>
      <c r="Y1520" s="79"/>
      <c r="Z1520" s="79"/>
      <c r="AA1520" s="85" t="s">
        <v>6090</v>
      </c>
      <c r="AB1520" s="79"/>
      <c r="AC1520" s="79" t="b">
        <v>0</v>
      </c>
      <c r="AD1520" s="79">
        <v>0</v>
      </c>
      <c r="AE1520" s="85" t="s">
        <v>6296</v>
      </c>
      <c r="AF1520" s="79" t="b">
        <v>0</v>
      </c>
      <c r="AG1520" s="79" t="s">
        <v>6304</v>
      </c>
      <c r="AH1520" s="79"/>
      <c r="AI1520" s="85" t="s">
        <v>6296</v>
      </c>
      <c r="AJ1520" s="79" t="b">
        <v>0</v>
      </c>
      <c r="AK1520" s="79">
        <v>0</v>
      </c>
      <c r="AL1520" s="85" t="s">
        <v>6296</v>
      </c>
      <c r="AM1520" s="79" t="s">
        <v>6336</v>
      </c>
      <c r="AN1520" s="79" t="b">
        <v>0</v>
      </c>
      <c r="AO1520" s="85" t="s">
        <v>6090</v>
      </c>
      <c r="AP1520" s="79" t="s">
        <v>176</v>
      </c>
      <c r="AQ1520" s="79">
        <v>0</v>
      </c>
      <c r="AR1520" s="79">
        <v>0</v>
      </c>
      <c r="AS1520" s="79"/>
      <c r="AT1520" s="79"/>
      <c r="AU1520" s="79"/>
      <c r="AV1520" s="79"/>
      <c r="AW1520" s="79"/>
      <c r="AX1520" s="79"/>
      <c r="AY1520" s="79"/>
      <c r="AZ1520" s="79"/>
      <c r="BA1520">
        <v>47</v>
      </c>
      <c r="BB1520" s="78" t="str">
        <f>REPLACE(INDEX(GroupVertices[Group], MATCH(Edges[[#This Row],[Vertex 1]],GroupVertices[Vertex],0)),1,1,"")</f>
        <v>14</v>
      </c>
      <c r="BC1520" s="78" t="str">
        <f>REPLACE(INDEX(GroupVertices[Group], MATCH(Edges[[#This Row],[Vertex 2]],GroupVertices[Vertex],0)),1,1,"")</f>
        <v>14</v>
      </c>
      <c r="BD1520" s="48">
        <v>0</v>
      </c>
      <c r="BE1520" s="49">
        <v>0</v>
      </c>
      <c r="BF1520" s="48">
        <v>0</v>
      </c>
      <c r="BG1520" s="49">
        <v>0</v>
      </c>
      <c r="BH1520" s="48">
        <v>0</v>
      </c>
      <c r="BI1520" s="49">
        <v>0</v>
      </c>
      <c r="BJ1520" s="48">
        <v>24</v>
      </c>
      <c r="BK1520" s="49">
        <v>100</v>
      </c>
      <c r="BL1520" s="48">
        <v>24</v>
      </c>
    </row>
    <row r="1521" spans="1:64" x14ac:dyDescent="0.25">
      <c r="A1521" s="64" t="s">
        <v>761</v>
      </c>
      <c r="B1521" s="64" t="s">
        <v>866</v>
      </c>
      <c r="C1521" s="65" t="s">
        <v>15846</v>
      </c>
      <c r="D1521" s="66">
        <v>10</v>
      </c>
      <c r="E1521" s="67" t="s">
        <v>136</v>
      </c>
      <c r="F1521" s="68">
        <v>12</v>
      </c>
      <c r="G1521" s="65"/>
      <c r="H1521" s="69"/>
      <c r="I1521" s="70"/>
      <c r="J1521" s="70"/>
      <c r="K1521" s="34" t="s">
        <v>65</v>
      </c>
      <c r="L1521" s="77">
        <v>1521</v>
      </c>
      <c r="M1521" s="77"/>
      <c r="N1521" s="72"/>
      <c r="O1521" s="79" t="s">
        <v>999</v>
      </c>
      <c r="P1521" s="81">
        <v>43175.635613425926</v>
      </c>
      <c r="Q1521" s="79" t="s">
        <v>1842</v>
      </c>
      <c r="R1521" s="83" t="s">
        <v>2446</v>
      </c>
      <c r="S1521" s="79" t="s">
        <v>2560</v>
      </c>
      <c r="T1521" s="79" t="s">
        <v>3055</v>
      </c>
      <c r="U1521" s="79"/>
      <c r="V1521" s="83" t="s">
        <v>3864</v>
      </c>
      <c r="W1521" s="81">
        <v>43175.635613425926</v>
      </c>
      <c r="X1521" s="83" t="s">
        <v>4883</v>
      </c>
      <c r="Y1521" s="79"/>
      <c r="Z1521" s="79"/>
      <c r="AA1521" s="85" t="s">
        <v>6091</v>
      </c>
      <c r="AB1521" s="79"/>
      <c r="AC1521" s="79" t="b">
        <v>0</v>
      </c>
      <c r="AD1521" s="79">
        <v>0</v>
      </c>
      <c r="AE1521" s="85" t="s">
        <v>6296</v>
      </c>
      <c r="AF1521" s="79" t="b">
        <v>0</v>
      </c>
      <c r="AG1521" s="79" t="s">
        <v>6304</v>
      </c>
      <c r="AH1521" s="79"/>
      <c r="AI1521" s="85" t="s">
        <v>6296</v>
      </c>
      <c r="AJ1521" s="79" t="b">
        <v>0</v>
      </c>
      <c r="AK1521" s="79">
        <v>0</v>
      </c>
      <c r="AL1521" s="85" t="s">
        <v>6296</v>
      </c>
      <c r="AM1521" s="79" t="s">
        <v>6336</v>
      </c>
      <c r="AN1521" s="79" t="b">
        <v>0</v>
      </c>
      <c r="AO1521" s="85" t="s">
        <v>6091</v>
      </c>
      <c r="AP1521" s="79" t="s">
        <v>176</v>
      </c>
      <c r="AQ1521" s="79">
        <v>0</v>
      </c>
      <c r="AR1521" s="79">
        <v>0</v>
      </c>
      <c r="AS1521" s="79"/>
      <c r="AT1521" s="79"/>
      <c r="AU1521" s="79"/>
      <c r="AV1521" s="79"/>
      <c r="AW1521" s="79"/>
      <c r="AX1521" s="79"/>
      <c r="AY1521" s="79"/>
      <c r="AZ1521" s="79"/>
      <c r="BA1521">
        <v>47</v>
      </c>
      <c r="BB1521" s="78" t="str">
        <f>REPLACE(INDEX(GroupVertices[Group], MATCH(Edges[[#This Row],[Vertex 1]],GroupVertices[Vertex],0)),1,1,"")</f>
        <v>14</v>
      </c>
      <c r="BC1521" s="78" t="str">
        <f>REPLACE(INDEX(GroupVertices[Group], MATCH(Edges[[#This Row],[Vertex 2]],GroupVertices[Vertex],0)),1,1,"")</f>
        <v>14</v>
      </c>
      <c r="BD1521" s="48">
        <v>0</v>
      </c>
      <c r="BE1521" s="49">
        <v>0</v>
      </c>
      <c r="BF1521" s="48">
        <v>1</v>
      </c>
      <c r="BG1521" s="49">
        <v>4</v>
      </c>
      <c r="BH1521" s="48">
        <v>0</v>
      </c>
      <c r="BI1521" s="49">
        <v>0</v>
      </c>
      <c r="BJ1521" s="48">
        <v>24</v>
      </c>
      <c r="BK1521" s="49">
        <v>96</v>
      </c>
      <c r="BL1521" s="48">
        <v>25</v>
      </c>
    </row>
    <row r="1522" spans="1:64" x14ac:dyDescent="0.25">
      <c r="A1522" s="64" t="s">
        <v>761</v>
      </c>
      <c r="B1522" s="64" t="s">
        <v>866</v>
      </c>
      <c r="C1522" s="65" t="s">
        <v>15846</v>
      </c>
      <c r="D1522" s="66">
        <v>10</v>
      </c>
      <c r="E1522" s="67" t="s">
        <v>136</v>
      </c>
      <c r="F1522" s="68">
        <v>12</v>
      </c>
      <c r="G1522" s="65"/>
      <c r="H1522" s="69"/>
      <c r="I1522" s="70"/>
      <c r="J1522" s="70"/>
      <c r="K1522" s="34" t="s">
        <v>65</v>
      </c>
      <c r="L1522" s="77">
        <v>1522</v>
      </c>
      <c r="M1522" s="77"/>
      <c r="N1522" s="72"/>
      <c r="O1522" s="79" t="s">
        <v>999</v>
      </c>
      <c r="P1522" s="81">
        <v>43175.635613425926</v>
      </c>
      <c r="Q1522" s="79" t="s">
        <v>1843</v>
      </c>
      <c r="R1522" s="83" t="s">
        <v>2447</v>
      </c>
      <c r="S1522" s="79" t="s">
        <v>2560</v>
      </c>
      <c r="T1522" s="79" t="s">
        <v>3056</v>
      </c>
      <c r="U1522" s="79"/>
      <c r="V1522" s="83" t="s">
        <v>3864</v>
      </c>
      <c r="W1522" s="81">
        <v>43175.635613425926</v>
      </c>
      <c r="X1522" s="83" t="s">
        <v>4884</v>
      </c>
      <c r="Y1522" s="79"/>
      <c r="Z1522" s="79"/>
      <c r="AA1522" s="85" t="s">
        <v>6092</v>
      </c>
      <c r="AB1522" s="79"/>
      <c r="AC1522" s="79" t="b">
        <v>0</v>
      </c>
      <c r="AD1522" s="79">
        <v>1</v>
      </c>
      <c r="AE1522" s="85" t="s">
        <v>6296</v>
      </c>
      <c r="AF1522" s="79" t="b">
        <v>0</v>
      </c>
      <c r="AG1522" s="79" t="s">
        <v>6304</v>
      </c>
      <c r="AH1522" s="79"/>
      <c r="AI1522" s="85" t="s">
        <v>6296</v>
      </c>
      <c r="AJ1522" s="79" t="b">
        <v>0</v>
      </c>
      <c r="AK1522" s="79">
        <v>0</v>
      </c>
      <c r="AL1522" s="85" t="s">
        <v>6296</v>
      </c>
      <c r="AM1522" s="79" t="s">
        <v>6336</v>
      </c>
      <c r="AN1522" s="79" t="b">
        <v>0</v>
      </c>
      <c r="AO1522" s="85" t="s">
        <v>6092</v>
      </c>
      <c r="AP1522" s="79" t="s">
        <v>176</v>
      </c>
      <c r="AQ1522" s="79">
        <v>0</v>
      </c>
      <c r="AR1522" s="79">
        <v>0</v>
      </c>
      <c r="AS1522" s="79"/>
      <c r="AT1522" s="79"/>
      <c r="AU1522" s="79"/>
      <c r="AV1522" s="79"/>
      <c r="AW1522" s="79"/>
      <c r="AX1522" s="79"/>
      <c r="AY1522" s="79"/>
      <c r="AZ1522" s="79"/>
      <c r="BA1522">
        <v>47</v>
      </c>
      <c r="BB1522" s="78" t="str">
        <f>REPLACE(INDEX(GroupVertices[Group], MATCH(Edges[[#This Row],[Vertex 1]],GroupVertices[Vertex],0)),1,1,"")</f>
        <v>14</v>
      </c>
      <c r="BC1522" s="78" t="str">
        <f>REPLACE(INDEX(GroupVertices[Group], MATCH(Edges[[#This Row],[Vertex 2]],GroupVertices[Vertex],0)),1,1,"")</f>
        <v>14</v>
      </c>
      <c r="BD1522" s="48">
        <v>0</v>
      </c>
      <c r="BE1522" s="49">
        <v>0</v>
      </c>
      <c r="BF1522" s="48">
        <v>0</v>
      </c>
      <c r="BG1522" s="49">
        <v>0</v>
      </c>
      <c r="BH1522" s="48">
        <v>0</v>
      </c>
      <c r="BI1522" s="49">
        <v>0</v>
      </c>
      <c r="BJ1522" s="48">
        <v>30</v>
      </c>
      <c r="BK1522" s="49">
        <v>100</v>
      </c>
      <c r="BL1522" s="48">
        <v>30</v>
      </c>
    </row>
    <row r="1523" spans="1:64" x14ac:dyDescent="0.25">
      <c r="A1523" s="64" t="s">
        <v>761</v>
      </c>
      <c r="B1523" s="64" t="s">
        <v>866</v>
      </c>
      <c r="C1523" s="65" t="s">
        <v>15846</v>
      </c>
      <c r="D1523" s="66">
        <v>10</v>
      </c>
      <c r="E1523" s="67" t="s">
        <v>136</v>
      </c>
      <c r="F1523" s="68">
        <v>12</v>
      </c>
      <c r="G1523" s="65"/>
      <c r="H1523" s="69"/>
      <c r="I1523" s="70"/>
      <c r="J1523" s="70"/>
      <c r="K1523" s="34" t="s">
        <v>65</v>
      </c>
      <c r="L1523" s="77">
        <v>1523</v>
      </c>
      <c r="M1523" s="77"/>
      <c r="N1523" s="72"/>
      <c r="O1523" s="79" t="s">
        <v>999</v>
      </c>
      <c r="P1523" s="81">
        <v>43175.646249999998</v>
      </c>
      <c r="Q1523" s="79" t="s">
        <v>1844</v>
      </c>
      <c r="R1523" s="83" t="s">
        <v>2283</v>
      </c>
      <c r="S1523" s="79" t="s">
        <v>2560</v>
      </c>
      <c r="T1523" s="79" t="s">
        <v>3057</v>
      </c>
      <c r="U1523" s="79"/>
      <c r="V1523" s="83" t="s">
        <v>3864</v>
      </c>
      <c r="W1523" s="81">
        <v>43175.646249999998</v>
      </c>
      <c r="X1523" s="83" t="s">
        <v>4885</v>
      </c>
      <c r="Y1523" s="79"/>
      <c r="Z1523" s="79"/>
      <c r="AA1523" s="85" t="s">
        <v>6093</v>
      </c>
      <c r="AB1523" s="79"/>
      <c r="AC1523" s="79" t="b">
        <v>0</v>
      </c>
      <c r="AD1523" s="79">
        <v>0</v>
      </c>
      <c r="AE1523" s="85" t="s">
        <v>6296</v>
      </c>
      <c r="AF1523" s="79" t="b">
        <v>0</v>
      </c>
      <c r="AG1523" s="79" t="s">
        <v>6304</v>
      </c>
      <c r="AH1523" s="79"/>
      <c r="AI1523" s="85" t="s">
        <v>6296</v>
      </c>
      <c r="AJ1523" s="79" t="b">
        <v>0</v>
      </c>
      <c r="AK1523" s="79">
        <v>1</v>
      </c>
      <c r="AL1523" s="85" t="s">
        <v>6296</v>
      </c>
      <c r="AM1523" s="79" t="s">
        <v>6336</v>
      </c>
      <c r="AN1523" s="79" t="b">
        <v>0</v>
      </c>
      <c r="AO1523" s="85" t="s">
        <v>6093</v>
      </c>
      <c r="AP1523" s="79" t="s">
        <v>176</v>
      </c>
      <c r="AQ1523" s="79">
        <v>0</v>
      </c>
      <c r="AR1523" s="79">
        <v>0</v>
      </c>
      <c r="AS1523" s="79"/>
      <c r="AT1523" s="79"/>
      <c r="AU1523" s="79"/>
      <c r="AV1523" s="79"/>
      <c r="AW1523" s="79"/>
      <c r="AX1523" s="79"/>
      <c r="AY1523" s="79"/>
      <c r="AZ1523" s="79"/>
      <c r="BA1523">
        <v>47</v>
      </c>
      <c r="BB1523" s="78" t="str">
        <f>REPLACE(INDEX(GroupVertices[Group], MATCH(Edges[[#This Row],[Vertex 1]],GroupVertices[Vertex],0)),1,1,"")</f>
        <v>14</v>
      </c>
      <c r="BC1523" s="78" t="str">
        <f>REPLACE(INDEX(GroupVertices[Group], MATCH(Edges[[#This Row],[Vertex 2]],GroupVertices[Vertex],0)),1,1,"")</f>
        <v>14</v>
      </c>
      <c r="BD1523" s="48">
        <v>1</v>
      </c>
      <c r="BE1523" s="49">
        <v>4</v>
      </c>
      <c r="BF1523" s="48">
        <v>0</v>
      </c>
      <c r="BG1523" s="49">
        <v>0</v>
      </c>
      <c r="BH1523" s="48">
        <v>0</v>
      </c>
      <c r="BI1523" s="49">
        <v>0</v>
      </c>
      <c r="BJ1523" s="48">
        <v>24</v>
      </c>
      <c r="BK1523" s="49">
        <v>96</v>
      </c>
      <c r="BL1523" s="48">
        <v>25</v>
      </c>
    </row>
    <row r="1524" spans="1:64" x14ac:dyDescent="0.25">
      <c r="A1524" s="64" t="s">
        <v>761</v>
      </c>
      <c r="B1524" s="64" t="s">
        <v>866</v>
      </c>
      <c r="C1524" s="65" t="s">
        <v>15846</v>
      </c>
      <c r="D1524" s="66">
        <v>10</v>
      </c>
      <c r="E1524" s="67" t="s">
        <v>136</v>
      </c>
      <c r="F1524" s="68">
        <v>12</v>
      </c>
      <c r="G1524" s="65"/>
      <c r="H1524" s="69"/>
      <c r="I1524" s="70"/>
      <c r="J1524" s="70"/>
      <c r="K1524" s="34" t="s">
        <v>65</v>
      </c>
      <c r="L1524" s="77">
        <v>1524</v>
      </c>
      <c r="M1524" s="77"/>
      <c r="N1524" s="72"/>
      <c r="O1524" s="79" t="s">
        <v>999</v>
      </c>
      <c r="P1524" s="81">
        <v>43177.572997685187</v>
      </c>
      <c r="Q1524" s="79" t="s">
        <v>1845</v>
      </c>
      <c r="R1524" s="83" t="s">
        <v>2448</v>
      </c>
      <c r="S1524" s="79" t="s">
        <v>2560</v>
      </c>
      <c r="T1524" s="79" t="s">
        <v>3058</v>
      </c>
      <c r="U1524" s="79"/>
      <c r="V1524" s="83" t="s">
        <v>3864</v>
      </c>
      <c r="W1524" s="81">
        <v>43177.572997685187</v>
      </c>
      <c r="X1524" s="83" t="s">
        <v>4886</v>
      </c>
      <c r="Y1524" s="79"/>
      <c r="Z1524" s="79"/>
      <c r="AA1524" s="85" t="s">
        <v>6094</v>
      </c>
      <c r="AB1524" s="79"/>
      <c r="AC1524" s="79" t="b">
        <v>0</v>
      </c>
      <c r="AD1524" s="79">
        <v>0</v>
      </c>
      <c r="AE1524" s="85" t="s">
        <v>6296</v>
      </c>
      <c r="AF1524" s="79" t="b">
        <v>0</v>
      </c>
      <c r="AG1524" s="79" t="s">
        <v>6304</v>
      </c>
      <c r="AH1524" s="79"/>
      <c r="AI1524" s="85" t="s">
        <v>6296</v>
      </c>
      <c r="AJ1524" s="79" t="b">
        <v>0</v>
      </c>
      <c r="AK1524" s="79">
        <v>0</v>
      </c>
      <c r="AL1524" s="85" t="s">
        <v>6296</v>
      </c>
      <c r="AM1524" s="79" t="s">
        <v>6336</v>
      </c>
      <c r="AN1524" s="79" t="b">
        <v>0</v>
      </c>
      <c r="AO1524" s="85" t="s">
        <v>6094</v>
      </c>
      <c r="AP1524" s="79" t="s">
        <v>176</v>
      </c>
      <c r="AQ1524" s="79">
        <v>0</v>
      </c>
      <c r="AR1524" s="79">
        <v>0</v>
      </c>
      <c r="AS1524" s="79"/>
      <c r="AT1524" s="79"/>
      <c r="AU1524" s="79"/>
      <c r="AV1524" s="79"/>
      <c r="AW1524" s="79"/>
      <c r="AX1524" s="79"/>
      <c r="AY1524" s="79"/>
      <c r="AZ1524" s="79"/>
      <c r="BA1524">
        <v>47</v>
      </c>
      <c r="BB1524" s="78" t="str">
        <f>REPLACE(INDEX(GroupVertices[Group], MATCH(Edges[[#This Row],[Vertex 1]],GroupVertices[Vertex],0)),1,1,"")</f>
        <v>14</v>
      </c>
      <c r="BC1524" s="78" t="str">
        <f>REPLACE(INDEX(GroupVertices[Group], MATCH(Edges[[#This Row],[Vertex 2]],GroupVertices[Vertex],0)),1,1,"")</f>
        <v>14</v>
      </c>
      <c r="BD1524" s="48">
        <v>0</v>
      </c>
      <c r="BE1524" s="49">
        <v>0</v>
      </c>
      <c r="BF1524" s="48">
        <v>2</v>
      </c>
      <c r="BG1524" s="49">
        <v>8</v>
      </c>
      <c r="BH1524" s="48">
        <v>0</v>
      </c>
      <c r="BI1524" s="49">
        <v>0</v>
      </c>
      <c r="BJ1524" s="48">
        <v>23</v>
      </c>
      <c r="BK1524" s="49">
        <v>92</v>
      </c>
      <c r="BL1524" s="48">
        <v>25</v>
      </c>
    </row>
    <row r="1525" spans="1:64" x14ac:dyDescent="0.25">
      <c r="A1525" s="64" t="s">
        <v>761</v>
      </c>
      <c r="B1525" s="64" t="s">
        <v>866</v>
      </c>
      <c r="C1525" s="65" t="s">
        <v>15846</v>
      </c>
      <c r="D1525" s="66">
        <v>10</v>
      </c>
      <c r="E1525" s="67" t="s">
        <v>136</v>
      </c>
      <c r="F1525" s="68">
        <v>12</v>
      </c>
      <c r="G1525" s="65"/>
      <c r="H1525" s="69"/>
      <c r="I1525" s="70"/>
      <c r="J1525" s="70"/>
      <c r="K1525" s="34" t="s">
        <v>65</v>
      </c>
      <c r="L1525" s="77">
        <v>1525</v>
      </c>
      <c r="M1525" s="77"/>
      <c r="N1525" s="72"/>
      <c r="O1525" s="79" t="s">
        <v>999</v>
      </c>
      <c r="P1525" s="81">
        <v>43177.583564814813</v>
      </c>
      <c r="Q1525" s="79" t="s">
        <v>1846</v>
      </c>
      <c r="R1525" s="83" t="s">
        <v>2288</v>
      </c>
      <c r="S1525" s="79" t="s">
        <v>2560</v>
      </c>
      <c r="T1525" s="79" t="s">
        <v>2928</v>
      </c>
      <c r="U1525" s="79"/>
      <c r="V1525" s="83" t="s">
        <v>3864</v>
      </c>
      <c r="W1525" s="81">
        <v>43177.583564814813</v>
      </c>
      <c r="X1525" s="83" t="s">
        <v>4887</v>
      </c>
      <c r="Y1525" s="79"/>
      <c r="Z1525" s="79"/>
      <c r="AA1525" s="85" t="s">
        <v>6095</v>
      </c>
      <c r="AB1525" s="79"/>
      <c r="AC1525" s="79" t="b">
        <v>0</v>
      </c>
      <c r="AD1525" s="79">
        <v>0</v>
      </c>
      <c r="AE1525" s="85" t="s">
        <v>6296</v>
      </c>
      <c r="AF1525" s="79" t="b">
        <v>0</v>
      </c>
      <c r="AG1525" s="79" t="s">
        <v>6304</v>
      </c>
      <c r="AH1525" s="79"/>
      <c r="AI1525" s="85" t="s">
        <v>6296</v>
      </c>
      <c r="AJ1525" s="79" t="b">
        <v>0</v>
      </c>
      <c r="AK1525" s="79">
        <v>0</v>
      </c>
      <c r="AL1525" s="85" t="s">
        <v>6296</v>
      </c>
      <c r="AM1525" s="79" t="s">
        <v>6336</v>
      </c>
      <c r="AN1525" s="79" t="b">
        <v>0</v>
      </c>
      <c r="AO1525" s="85" t="s">
        <v>6095</v>
      </c>
      <c r="AP1525" s="79" t="s">
        <v>176</v>
      </c>
      <c r="AQ1525" s="79">
        <v>0</v>
      </c>
      <c r="AR1525" s="79">
        <v>0</v>
      </c>
      <c r="AS1525" s="79"/>
      <c r="AT1525" s="79"/>
      <c r="AU1525" s="79"/>
      <c r="AV1525" s="79"/>
      <c r="AW1525" s="79"/>
      <c r="AX1525" s="79"/>
      <c r="AY1525" s="79"/>
      <c r="AZ1525" s="79"/>
      <c r="BA1525">
        <v>47</v>
      </c>
      <c r="BB1525" s="78" t="str">
        <f>REPLACE(INDEX(GroupVertices[Group], MATCH(Edges[[#This Row],[Vertex 1]],GroupVertices[Vertex],0)),1,1,"")</f>
        <v>14</v>
      </c>
      <c r="BC1525" s="78" t="str">
        <f>REPLACE(INDEX(GroupVertices[Group], MATCH(Edges[[#This Row],[Vertex 2]],GroupVertices[Vertex],0)),1,1,"")</f>
        <v>14</v>
      </c>
      <c r="BD1525" s="48">
        <v>0</v>
      </c>
      <c r="BE1525" s="49">
        <v>0</v>
      </c>
      <c r="BF1525" s="48">
        <v>0</v>
      </c>
      <c r="BG1525" s="49">
        <v>0</v>
      </c>
      <c r="BH1525" s="48">
        <v>0</v>
      </c>
      <c r="BI1525" s="49">
        <v>0</v>
      </c>
      <c r="BJ1525" s="48">
        <v>23</v>
      </c>
      <c r="BK1525" s="49">
        <v>100</v>
      </c>
      <c r="BL1525" s="48">
        <v>23</v>
      </c>
    </row>
    <row r="1526" spans="1:64" x14ac:dyDescent="0.25">
      <c r="A1526" s="64" t="s">
        <v>761</v>
      </c>
      <c r="B1526" s="64" t="s">
        <v>866</v>
      </c>
      <c r="C1526" s="65" t="s">
        <v>15846</v>
      </c>
      <c r="D1526" s="66">
        <v>10</v>
      </c>
      <c r="E1526" s="67" t="s">
        <v>136</v>
      </c>
      <c r="F1526" s="68">
        <v>12</v>
      </c>
      <c r="G1526" s="65"/>
      <c r="H1526" s="69"/>
      <c r="I1526" s="70"/>
      <c r="J1526" s="70"/>
      <c r="K1526" s="34" t="s">
        <v>65</v>
      </c>
      <c r="L1526" s="77">
        <v>1526</v>
      </c>
      <c r="M1526" s="77"/>
      <c r="N1526" s="72"/>
      <c r="O1526" s="79" t="s">
        <v>999</v>
      </c>
      <c r="P1526" s="81">
        <v>43177.593865740739</v>
      </c>
      <c r="Q1526" s="79" t="s">
        <v>1847</v>
      </c>
      <c r="R1526" s="83" t="s">
        <v>2450</v>
      </c>
      <c r="S1526" s="79" t="s">
        <v>2560</v>
      </c>
      <c r="T1526" s="79" t="s">
        <v>3055</v>
      </c>
      <c r="U1526" s="79"/>
      <c r="V1526" s="83" t="s">
        <v>3864</v>
      </c>
      <c r="W1526" s="81">
        <v>43177.593865740739</v>
      </c>
      <c r="X1526" s="83" t="s">
        <v>4888</v>
      </c>
      <c r="Y1526" s="79"/>
      <c r="Z1526" s="79"/>
      <c r="AA1526" s="85" t="s">
        <v>6096</v>
      </c>
      <c r="AB1526" s="79"/>
      <c r="AC1526" s="79" t="b">
        <v>0</v>
      </c>
      <c r="AD1526" s="79">
        <v>0</v>
      </c>
      <c r="AE1526" s="85" t="s">
        <v>6296</v>
      </c>
      <c r="AF1526" s="79" t="b">
        <v>0</v>
      </c>
      <c r="AG1526" s="79" t="s">
        <v>6304</v>
      </c>
      <c r="AH1526" s="79"/>
      <c r="AI1526" s="85" t="s">
        <v>6296</v>
      </c>
      <c r="AJ1526" s="79" t="b">
        <v>0</v>
      </c>
      <c r="AK1526" s="79">
        <v>0</v>
      </c>
      <c r="AL1526" s="85" t="s">
        <v>6296</v>
      </c>
      <c r="AM1526" s="79" t="s">
        <v>6336</v>
      </c>
      <c r="AN1526" s="79" t="b">
        <v>0</v>
      </c>
      <c r="AO1526" s="85" t="s">
        <v>6096</v>
      </c>
      <c r="AP1526" s="79" t="s">
        <v>176</v>
      </c>
      <c r="AQ1526" s="79">
        <v>0</v>
      </c>
      <c r="AR1526" s="79">
        <v>0</v>
      </c>
      <c r="AS1526" s="79"/>
      <c r="AT1526" s="79"/>
      <c r="AU1526" s="79"/>
      <c r="AV1526" s="79"/>
      <c r="AW1526" s="79"/>
      <c r="AX1526" s="79"/>
      <c r="AY1526" s="79"/>
      <c r="AZ1526" s="79"/>
      <c r="BA1526">
        <v>47</v>
      </c>
      <c r="BB1526" s="78" t="str">
        <f>REPLACE(INDEX(GroupVertices[Group], MATCH(Edges[[#This Row],[Vertex 1]],GroupVertices[Vertex],0)),1,1,"")</f>
        <v>14</v>
      </c>
      <c r="BC1526" s="78" t="str">
        <f>REPLACE(INDEX(GroupVertices[Group], MATCH(Edges[[#This Row],[Vertex 2]],GroupVertices[Vertex],0)),1,1,"")</f>
        <v>14</v>
      </c>
      <c r="BD1526" s="48">
        <v>0</v>
      </c>
      <c r="BE1526" s="49">
        <v>0</v>
      </c>
      <c r="BF1526" s="48">
        <v>0</v>
      </c>
      <c r="BG1526" s="49">
        <v>0</v>
      </c>
      <c r="BH1526" s="48">
        <v>0</v>
      </c>
      <c r="BI1526" s="49">
        <v>0</v>
      </c>
      <c r="BJ1526" s="48">
        <v>31</v>
      </c>
      <c r="BK1526" s="49">
        <v>100</v>
      </c>
      <c r="BL1526" s="48">
        <v>31</v>
      </c>
    </row>
    <row r="1527" spans="1:64" x14ac:dyDescent="0.25">
      <c r="A1527" s="64" t="s">
        <v>761</v>
      </c>
      <c r="B1527" s="64" t="s">
        <v>866</v>
      </c>
      <c r="C1527" s="65" t="s">
        <v>15846</v>
      </c>
      <c r="D1527" s="66">
        <v>10</v>
      </c>
      <c r="E1527" s="67" t="s">
        <v>136</v>
      </c>
      <c r="F1527" s="68">
        <v>12</v>
      </c>
      <c r="G1527" s="65"/>
      <c r="H1527" s="69"/>
      <c r="I1527" s="70"/>
      <c r="J1527" s="70"/>
      <c r="K1527" s="34" t="s">
        <v>65</v>
      </c>
      <c r="L1527" s="77">
        <v>1527</v>
      </c>
      <c r="M1527" s="77"/>
      <c r="N1527" s="72"/>
      <c r="O1527" s="79" t="s">
        <v>999</v>
      </c>
      <c r="P1527" s="81">
        <v>43177.593900462962</v>
      </c>
      <c r="Q1527" s="79" t="s">
        <v>1848</v>
      </c>
      <c r="R1527" s="83" t="s">
        <v>2458</v>
      </c>
      <c r="S1527" s="79" t="s">
        <v>2560</v>
      </c>
      <c r="T1527" s="79" t="s">
        <v>3064</v>
      </c>
      <c r="U1527" s="79"/>
      <c r="V1527" s="83" t="s">
        <v>3864</v>
      </c>
      <c r="W1527" s="81">
        <v>43177.593900462962</v>
      </c>
      <c r="X1527" s="83" t="s">
        <v>4889</v>
      </c>
      <c r="Y1527" s="79"/>
      <c r="Z1527" s="79"/>
      <c r="AA1527" s="85" t="s">
        <v>6097</v>
      </c>
      <c r="AB1527" s="79"/>
      <c r="AC1527" s="79" t="b">
        <v>0</v>
      </c>
      <c r="AD1527" s="79">
        <v>0</v>
      </c>
      <c r="AE1527" s="85" t="s">
        <v>6296</v>
      </c>
      <c r="AF1527" s="79" t="b">
        <v>0</v>
      </c>
      <c r="AG1527" s="79" t="s">
        <v>6304</v>
      </c>
      <c r="AH1527" s="79"/>
      <c r="AI1527" s="85" t="s">
        <v>6296</v>
      </c>
      <c r="AJ1527" s="79" t="b">
        <v>0</v>
      </c>
      <c r="AK1527" s="79">
        <v>0</v>
      </c>
      <c r="AL1527" s="85" t="s">
        <v>6296</v>
      </c>
      <c r="AM1527" s="79" t="s">
        <v>6336</v>
      </c>
      <c r="AN1527" s="79" t="b">
        <v>0</v>
      </c>
      <c r="AO1527" s="85" t="s">
        <v>6097</v>
      </c>
      <c r="AP1527" s="79" t="s">
        <v>176</v>
      </c>
      <c r="AQ1527" s="79">
        <v>0</v>
      </c>
      <c r="AR1527" s="79">
        <v>0</v>
      </c>
      <c r="AS1527" s="79"/>
      <c r="AT1527" s="79"/>
      <c r="AU1527" s="79"/>
      <c r="AV1527" s="79"/>
      <c r="AW1527" s="79"/>
      <c r="AX1527" s="79"/>
      <c r="AY1527" s="79"/>
      <c r="AZ1527" s="79"/>
      <c r="BA1527">
        <v>47</v>
      </c>
      <c r="BB1527" s="78" t="str">
        <f>REPLACE(INDEX(GroupVertices[Group], MATCH(Edges[[#This Row],[Vertex 1]],GroupVertices[Vertex],0)),1,1,"")</f>
        <v>14</v>
      </c>
      <c r="BC1527" s="78" t="str">
        <f>REPLACE(INDEX(GroupVertices[Group], MATCH(Edges[[#This Row],[Vertex 2]],GroupVertices[Vertex],0)),1,1,"")</f>
        <v>14</v>
      </c>
      <c r="BD1527" s="48">
        <v>0</v>
      </c>
      <c r="BE1527" s="49">
        <v>0</v>
      </c>
      <c r="BF1527" s="48">
        <v>0</v>
      </c>
      <c r="BG1527" s="49">
        <v>0</v>
      </c>
      <c r="BH1527" s="48">
        <v>0</v>
      </c>
      <c r="BI1527" s="49">
        <v>0</v>
      </c>
      <c r="BJ1527" s="48">
        <v>28</v>
      </c>
      <c r="BK1527" s="49">
        <v>100</v>
      </c>
      <c r="BL1527" s="48">
        <v>28</v>
      </c>
    </row>
    <row r="1528" spans="1:64" x14ac:dyDescent="0.25">
      <c r="A1528" s="64" t="s">
        <v>761</v>
      </c>
      <c r="B1528" s="64" t="s">
        <v>866</v>
      </c>
      <c r="C1528" s="65" t="s">
        <v>15846</v>
      </c>
      <c r="D1528" s="66">
        <v>10</v>
      </c>
      <c r="E1528" s="67" t="s">
        <v>136</v>
      </c>
      <c r="F1528" s="68">
        <v>12</v>
      </c>
      <c r="G1528" s="65"/>
      <c r="H1528" s="69"/>
      <c r="I1528" s="70"/>
      <c r="J1528" s="70"/>
      <c r="K1528" s="34" t="s">
        <v>65</v>
      </c>
      <c r="L1528" s="77">
        <v>1528</v>
      </c>
      <c r="M1528" s="77"/>
      <c r="N1528" s="72"/>
      <c r="O1528" s="79" t="s">
        <v>999</v>
      </c>
      <c r="P1528" s="81">
        <v>43177.604409722226</v>
      </c>
      <c r="Q1528" s="79" t="s">
        <v>1849</v>
      </c>
      <c r="R1528" s="83" t="s">
        <v>2451</v>
      </c>
      <c r="S1528" s="79" t="s">
        <v>2560</v>
      </c>
      <c r="T1528" s="79" t="s">
        <v>3059</v>
      </c>
      <c r="U1528" s="79"/>
      <c r="V1528" s="83" t="s">
        <v>3864</v>
      </c>
      <c r="W1528" s="81">
        <v>43177.604409722226</v>
      </c>
      <c r="X1528" s="83" t="s">
        <v>4890</v>
      </c>
      <c r="Y1528" s="79"/>
      <c r="Z1528" s="79"/>
      <c r="AA1528" s="85" t="s">
        <v>6098</v>
      </c>
      <c r="AB1528" s="79"/>
      <c r="AC1528" s="79" t="b">
        <v>0</v>
      </c>
      <c r="AD1528" s="79">
        <v>0</v>
      </c>
      <c r="AE1528" s="85" t="s">
        <v>6296</v>
      </c>
      <c r="AF1528" s="79" t="b">
        <v>0</v>
      </c>
      <c r="AG1528" s="79" t="s">
        <v>6304</v>
      </c>
      <c r="AH1528" s="79"/>
      <c r="AI1528" s="85" t="s">
        <v>6296</v>
      </c>
      <c r="AJ1528" s="79" t="b">
        <v>0</v>
      </c>
      <c r="AK1528" s="79">
        <v>0</v>
      </c>
      <c r="AL1528" s="85" t="s">
        <v>6296</v>
      </c>
      <c r="AM1528" s="79" t="s">
        <v>6336</v>
      </c>
      <c r="AN1528" s="79" t="b">
        <v>0</v>
      </c>
      <c r="AO1528" s="85" t="s">
        <v>6098</v>
      </c>
      <c r="AP1528" s="79" t="s">
        <v>176</v>
      </c>
      <c r="AQ1528" s="79">
        <v>0</v>
      </c>
      <c r="AR1528" s="79">
        <v>0</v>
      </c>
      <c r="AS1528" s="79"/>
      <c r="AT1528" s="79"/>
      <c r="AU1528" s="79"/>
      <c r="AV1528" s="79"/>
      <c r="AW1528" s="79"/>
      <c r="AX1528" s="79"/>
      <c r="AY1528" s="79"/>
      <c r="AZ1528" s="79"/>
      <c r="BA1528">
        <v>47</v>
      </c>
      <c r="BB1528" s="78" t="str">
        <f>REPLACE(INDEX(GroupVertices[Group], MATCH(Edges[[#This Row],[Vertex 1]],GroupVertices[Vertex],0)),1,1,"")</f>
        <v>14</v>
      </c>
      <c r="BC1528" s="78" t="str">
        <f>REPLACE(INDEX(GroupVertices[Group], MATCH(Edges[[#This Row],[Vertex 2]],GroupVertices[Vertex],0)),1,1,"")</f>
        <v>14</v>
      </c>
      <c r="BD1528" s="48">
        <v>1</v>
      </c>
      <c r="BE1528" s="49">
        <v>3.4482758620689653</v>
      </c>
      <c r="BF1528" s="48">
        <v>0</v>
      </c>
      <c r="BG1528" s="49">
        <v>0</v>
      </c>
      <c r="BH1528" s="48">
        <v>0</v>
      </c>
      <c r="BI1528" s="49">
        <v>0</v>
      </c>
      <c r="BJ1528" s="48">
        <v>28</v>
      </c>
      <c r="BK1528" s="49">
        <v>96.551724137931032</v>
      </c>
      <c r="BL1528" s="48">
        <v>29</v>
      </c>
    </row>
    <row r="1529" spans="1:64" x14ac:dyDescent="0.25">
      <c r="A1529" s="64" t="s">
        <v>761</v>
      </c>
      <c r="B1529" s="64" t="s">
        <v>866</v>
      </c>
      <c r="C1529" s="65" t="s">
        <v>15846</v>
      </c>
      <c r="D1529" s="66">
        <v>10</v>
      </c>
      <c r="E1529" s="67" t="s">
        <v>136</v>
      </c>
      <c r="F1529" s="68">
        <v>12</v>
      </c>
      <c r="G1529" s="65"/>
      <c r="H1529" s="69"/>
      <c r="I1529" s="70"/>
      <c r="J1529" s="70"/>
      <c r="K1529" s="34" t="s">
        <v>65</v>
      </c>
      <c r="L1529" s="77">
        <v>1529</v>
      </c>
      <c r="M1529" s="77"/>
      <c r="N1529" s="72"/>
      <c r="O1529" s="79" t="s">
        <v>999</v>
      </c>
      <c r="P1529" s="81">
        <v>43177.614675925928</v>
      </c>
      <c r="Q1529" s="79" t="s">
        <v>1850</v>
      </c>
      <c r="R1529" s="83" t="s">
        <v>2317</v>
      </c>
      <c r="S1529" s="79" t="s">
        <v>2560</v>
      </c>
      <c r="T1529" s="79" t="s">
        <v>3053</v>
      </c>
      <c r="U1529" s="79"/>
      <c r="V1529" s="83" t="s">
        <v>3864</v>
      </c>
      <c r="W1529" s="81">
        <v>43177.614675925928</v>
      </c>
      <c r="X1529" s="83" t="s">
        <v>4891</v>
      </c>
      <c r="Y1529" s="79"/>
      <c r="Z1529" s="79"/>
      <c r="AA1529" s="85" t="s">
        <v>6099</v>
      </c>
      <c r="AB1529" s="79"/>
      <c r="AC1529" s="79" t="b">
        <v>0</v>
      </c>
      <c r="AD1529" s="79">
        <v>0</v>
      </c>
      <c r="AE1529" s="85" t="s">
        <v>6296</v>
      </c>
      <c r="AF1529" s="79" t="b">
        <v>0</v>
      </c>
      <c r="AG1529" s="79" t="s">
        <v>6304</v>
      </c>
      <c r="AH1529" s="79"/>
      <c r="AI1529" s="85" t="s">
        <v>6296</v>
      </c>
      <c r="AJ1529" s="79" t="b">
        <v>0</v>
      </c>
      <c r="AK1529" s="79">
        <v>2</v>
      </c>
      <c r="AL1529" s="85" t="s">
        <v>6296</v>
      </c>
      <c r="AM1529" s="79" t="s">
        <v>6336</v>
      </c>
      <c r="AN1529" s="79" t="b">
        <v>0</v>
      </c>
      <c r="AO1529" s="85" t="s">
        <v>6099</v>
      </c>
      <c r="AP1529" s="79" t="s">
        <v>176</v>
      </c>
      <c r="AQ1529" s="79">
        <v>0</v>
      </c>
      <c r="AR1529" s="79">
        <v>0</v>
      </c>
      <c r="AS1529" s="79"/>
      <c r="AT1529" s="79"/>
      <c r="AU1529" s="79"/>
      <c r="AV1529" s="79"/>
      <c r="AW1529" s="79"/>
      <c r="AX1529" s="79"/>
      <c r="AY1529" s="79"/>
      <c r="AZ1529" s="79"/>
      <c r="BA1529">
        <v>47</v>
      </c>
      <c r="BB1529" s="78" t="str">
        <f>REPLACE(INDEX(GroupVertices[Group], MATCH(Edges[[#This Row],[Vertex 1]],GroupVertices[Vertex],0)),1,1,"")</f>
        <v>14</v>
      </c>
      <c r="BC1529" s="78" t="str">
        <f>REPLACE(INDEX(GroupVertices[Group], MATCH(Edges[[#This Row],[Vertex 2]],GroupVertices[Vertex],0)),1,1,"")</f>
        <v>14</v>
      </c>
      <c r="BD1529" s="48">
        <v>0</v>
      </c>
      <c r="BE1529" s="49">
        <v>0</v>
      </c>
      <c r="BF1529" s="48">
        <v>0</v>
      </c>
      <c r="BG1529" s="49">
        <v>0</v>
      </c>
      <c r="BH1529" s="48">
        <v>0</v>
      </c>
      <c r="BI1529" s="49">
        <v>0</v>
      </c>
      <c r="BJ1529" s="48">
        <v>24</v>
      </c>
      <c r="BK1529" s="49">
        <v>100</v>
      </c>
      <c r="BL1529" s="48">
        <v>24</v>
      </c>
    </row>
    <row r="1530" spans="1:64" x14ac:dyDescent="0.25">
      <c r="A1530" s="64" t="s">
        <v>761</v>
      </c>
      <c r="B1530" s="64" t="s">
        <v>866</v>
      </c>
      <c r="C1530" s="65" t="s">
        <v>15846</v>
      </c>
      <c r="D1530" s="66">
        <v>10</v>
      </c>
      <c r="E1530" s="67" t="s">
        <v>136</v>
      </c>
      <c r="F1530" s="68">
        <v>12</v>
      </c>
      <c r="G1530" s="65"/>
      <c r="H1530" s="69"/>
      <c r="I1530" s="70"/>
      <c r="J1530" s="70"/>
      <c r="K1530" s="34" t="s">
        <v>65</v>
      </c>
      <c r="L1530" s="77">
        <v>1530</v>
      </c>
      <c r="M1530" s="77"/>
      <c r="N1530" s="72"/>
      <c r="O1530" s="79" t="s">
        <v>999</v>
      </c>
      <c r="P1530" s="81">
        <v>43177.625405092593</v>
      </c>
      <c r="Q1530" s="79" t="s">
        <v>1851</v>
      </c>
      <c r="R1530" s="83" t="s">
        <v>2452</v>
      </c>
      <c r="S1530" s="79" t="s">
        <v>2560</v>
      </c>
      <c r="T1530" s="79" t="s">
        <v>3060</v>
      </c>
      <c r="U1530" s="79"/>
      <c r="V1530" s="83" t="s">
        <v>3864</v>
      </c>
      <c r="W1530" s="81">
        <v>43177.625405092593</v>
      </c>
      <c r="X1530" s="83" t="s">
        <v>4892</v>
      </c>
      <c r="Y1530" s="79"/>
      <c r="Z1530" s="79"/>
      <c r="AA1530" s="85" t="s">
        <v>6100</v>
      </c>
      <c r="AB1530" s="79"/>
      <c r="AC1530" s="79" t="b">
        <v>0</v>
      </c>
      <c r="AD1530" s="79">
        <v>1</v>
      </c>
      <c r="AE1530" s="85" t="s">
        <v>6296</v>
      </c>
      <c r="AF1530" s="79" t="b">
        <v>0</v>
      </c>
      <c r="AG1530" s="79" t="s">
        <v>6304</v>
      </c>
      <c r="AH1530" s="79"/>
      <c r="AI1530" s="85" t="s">
        <v>6296</v>
      </c>
      <c r="AJ1530" s="79" t="b">
        <v>0</v>
      </c>
      <c r="AK1530" s="79">
        <v>0</v>
      </c>
      <c r="AL1530" s="85" t="s">
        <v>6296</v>
      </c>
      <c r="AM1530" s="79" t="s">
        <v>6336</v>
      </c>
      <c r="AN1530" s="79" t="b">
        <v>0</v>
      </c>
      <c r="AO1530" s="85" t="s">
        <v>6100</v>
      </c>
      <c r="AP1530" s="79" t="s">
        <v>176</v>
      </c>
      <c r="AQ1530" s="79">
        <v>0</v>
      </c>
      <c r="AR1530" s="79">
        <v>0</v>
      </c>
      <c r="AS1530" s="79"/>
      <c r="AT1530" s="79"/>
      <c r="AU1530" s="79"/>
      <c r="AV1530" s="79"/>
      <c r="AW1530" s="79"/>
      <c r="AX1530" s="79"/>
      <c r="AY1530" s="79"/>
      <c r="AZ1530" s="79"/>
      <c r="BA1530">
        <v>47</v>
      </c>
      <c r="BB1530" s="78" t="str">
        <f>REPLACE(INDEX(GroupVertices[Group], MATCH(Edges[[#This Row],[Vertex 1]],GroupVertices[Vertex],0)),1,1,"")</f>
        <v>14</v>
      </c>
      <c r="BC1530" s="78" t="str">
        <f>REPLACE(INDEX(GroupVertices[Group], MATCH(Edges[[#This Row],[Vertex 2]],GroupVertices[Vertex],0)),1,1,"")</f>
        <v>14</v>
      </c>
      <c r="BD1530" s="48">
        <v>0</v>
      </c>
      <c r="BE1530" s="49">
        <v>0</v>
      </c>
      <c r="BF1530" s="48">
        <v>0</v>
      </c>
      <c r="BG1530" s="49">
        <v>0</v>
      </c>
      <c r="BH1530" s="48">
        <v>0</v>
      </c>
      <c r="BI1530" s="49">
        <v>0</v>
      </c>
      <c r="BJ1530" s="48">
        <v>24</v>
      </c>
      <c r="BK1530" s="49">
        <v>100</v>
      </c>
      <c r="BL1530" s="48">
        <v>24</v>
      </c>
    </row>
    <row r="1531" spans="1:64" x14ac:dyDescent="0.25">
      <c r="A1531" s="64" t="s">
        <v>761</v>
      </c>
      <c r="B1531" s="64" t="s">
        <v>866</v>
      </c>
      <c r="C1531" s="65" t="s">
        <v>15846</v>
      </c>
      <c r="D1531" s="66">
        <v>10</v>
      </c>
      <c r="E1531" s="67" t="s">
        <v>136</v>
      </c>
      <c r="F1531" s="68">
        <v>12</v>
      </c>
      <c r="G1531" s="65"/>
      <c r="H1531" s="69"/>
      <c r="I1531" s="70"/>
      <c r="J1531" s="70"/>
      <c r="K1531" s="34" t="s">
        <v>65</v>
      </c>
      <c r="L1531" s="77">
        <v>1531</v>
      </c>
      <c r="M1531" s="77"/>
      <c r="N1531" s="72"/>
      <c r="O1531" s="79" t="s">
        <v>999</v>
      </c>
      <c r="P1531" s="81">
        <v>43177.635520833333</v>
      </c>
      <c r="Q1531" s="79" t="s">
        <v>1852</v>
      </c>
      <c r="R1531" s="83" t="s">
        <v>2453</v>
      </c>
      <c r="S1531" s="79" t="s">
        <v>2560</v>
      </c>
      <c r="T1531" s="79" t="s">
        <v>3054</v>
      </c>
      <c r="U1531" s="79"/>
      <c r="V1531" s="83" t="s">
        <v>3864</v>
      </c>
      <c r="W1531" s="81">
        <v>43177.635520833333</v>
      </c>
      <c r="X1531" s="83" t="s">
        <v>4893</v>
      </c>
      <c r="Y1531" s="79"/>
      <c r="Z1531" s="79"/>
      <c r="AA1531" s="85" t="s">
        <v>6101</v>
      </c>
      <c r="AB1531" s="79"/>
      <c r="AC1531" s="79" t="b">
        <v>0</v>
      </c>
      <c r="AD1531" s="79">
        <v>0</v>
      </c>
      <c r="AE1531" s="85" t="s">
        <v>6296</v>
      </c>
      <c r="AF1531" s="79" t="b">
        <v>0</v>
      </c>
      <c r="AG1531" s="79" t="s">
        <v>6304</v>
      </c>
      <c r="AH1531" s="79"/>
      <c r="AI1531" s="85" t="s">
        <v>6296</v>
      </c>
      <c r="AJ1531" s="79" t="b">
        <v>0</v>
      </c>
      <c r="AK1531" s="79">
        <v>0</v>
      </c>
      <c r="AL1531" s="85" t="s">
        <v>6296</v>
      </c>
      <c r="AM1531" s="79" t="s">
        <v>6336</v>
      </c>
      <c r="AN1531" s="79" t="b">
        <v>0</v>
      </c>
      <c r="AO1531" s="85" t="s">
        <v>6101</v>
      </c>
      <c r="AP1531" s="79" t="s">
        <v>176</v>
      </c>
      <c r="AQ1531" s="79">
        <v>0</v>
      </c>
      <c r="AR1531" s="79">
        <v>0</v>
      </c>
      <c r="AS1531" s="79"/>
      <c r="AT1531" s="79"/>
      <c r="AU1531" s="79"/>
      <c r="AV1531" s="79"/>
      <c r="AW1531" s="79"/>
      <c r="AX1531" s="79"/>
      <c r="AY1531" s="79"/>
      <c r="AZ1531" s="79"/>
      <c r="BA1531">
        <v>47</v>
      </c>
      <c r="BB1531" s="78" t="str">
        <f>REPLACE(INDEX(GroupVertices[Group], MATCH(Edges[[#This Row],[Vertex 1]],GroupVertices[Vertex],0)),1,1,"")</f>
        <v>14</v>
      </c>
      <c r="BC1531" s="78" t="str">
        <f>REPLACE(INDEX(GroupVertices[Group], MATCH(Edges[[#This Row],[Vertex 2]],GroupVertices[Vertex],0)),1,1,"")</f>
        <v>14</v>
      </c>
      <c r="BD1531" s="48">
        <v>0</v>
      </c>
      <c r="BE1531" s="49">
        <v>0</v>
      </c>
      <c r="BF1531" s="48">
        <v>0</v>
      </c>
      <c r="BG1531" s="49">
        <v>0</v>
      </c>
      <c r="BH1531" s="48">
        <v>0</v>
      </c>
      <c r="BI1531" s="49">
        <v>0</v>
      </c>
      <c r="BJ1531" s="48">
        <v>22</v>
      </c>
      <c r="BK1531" s="49">
        <v>100</v>
      </c>
      <c r="BL1531" s="48">
        <v>22</v>
      </c>
    </row>
    <row r="1532" spans="1:64" x14ac:dyDescent="0.25">
      <c r="A1532" s="64" t="s">
        <v>761</v>
      </c>
      <c r="B1532" s="64" t="s">
        <v>866</v>
      </c>
      <c r="C1532" s="65" t="s">
        <v>15846</v>
      </c>
      <c r="D1532" s="66">
        <v>10</v>
      </c>
      <c r="E1532" s="67" t="s">
        <v>136</v>
      </c>
      <c r="F1532" s="68">
        <v>12</v>
      </c>
      <c r="G1532" s="65"/>
      <c r="H1532" s="69"/>
      <c r="I1532" s="70"/>
      <c r="J1532" s="70"/>
      <c r="K1532" s="34" t="s">
        <v>65</v>
      </c>
      <c r="L1532" s="77">
        <v>1532</v>
      </c>
      <c r="M1532" s="77"/>
      <c r="N1532" s="72"/>
      <c r="O1532" s="79" t="s">
        <v>999</v>
      </c>
      <c r="P1532" s="81">
        <v>43177.646064814813</v>
      </c>
      <c r="Q1532" s="79" t="s">
        <v>1853</v>
      </c>
      <c r="R1532" s="83" t="s">
        <v>2454</v>
      </c>
      <c r="S1532" s="79" t="s">
        <v>2560</v>
      </c>
      <c r="T1532" s="79" t="s">
        <v>3055</v>
      </c>
      <c r="U1532" s="79"/>
      <c r="V1532" s="83" t="s">
        <v>3864</v>
      </c>
      <c r="W1532" s="81">
        <v>43177.646064814813</v>
      </c>
      <c r="X1532" s="83" t="s">
        <v>4894</v>
      </c>
      <c r="Y1532" s="79"/>
      <c r="Z1532" s="79"/>
      <c r="AA1532" s="85" t="s">
        <v>6102</v>
      </c>
      <c r="AB1532" s="79"/>
      <c r="AC1532" s="79" t="b">
        <v>0</v>
      </c>
      <c r="AD1532" s="79">
        <v>0</v>
      </c>
      <c r="AE1532" s="85" t="s">
        <v>6296</v>
      </c>
      <c r="AF1532" s="79" t="b">
        <v>0</v>
      </c>
      <c r="AG1532" s="79" t="s">
        <v>6304</v>
      </c>
      <c r="AH1532" s="79"/>
      <c r="AI1532" s="85" t="s">
        <v>6296</v>
      </c>
      <c r="AJ1532" s="79" t="b">
        <v>0</v>
      </c>
      <c r="AK1532" s="79">
        <v>0</v>
      </c>
      <c r="AL1532" s="85" t="s">
        <v>6296</v>
      </c>
      <c r="AM1532" s="79" t="s">
        <v>6336</v>
      </c>
      <c r="AN1532" s="79" t="b">
        <v>0</v>
      </c>
      <c r="AO1532" s="85" t="s">
        <v>6102</v>
      </c>
      <c r="AP1532" s="79" t="s">
        <v>176</v>
      </c>
      <c r="AQ1532" s="79">
        <v>0</v>
      </c>
      <c r="AR1532" s="79">
        <v>0</v>
      </c>
      <c r="AS1532" s="79"/>
      <c r="AT1532" s="79"/>
      <c r="AU1532" s="79"/>
      <c r="AV1532" s="79"/>
      <c r="AW1532" s="79"/>
      <c r="AX1532" s="79"/>
      <c r="AY1532" s="79"/>
      <c r="AZ1532" s="79"/>
      <c r="BA1532">
        <v>47</v>
      </c>
      <c r="BB1532" s="78" t="str">
        <f>REPLACE(INDEX(GroupVertices[Group], MATCH(Edges[[#This Row],[Vertex 1]],GroupVertices[Vertex],0)),1,1,"")</f>
        <v>14</v>
      </c>
      <c r="BC1532" s="78" t="str">
        <f>REPLACE(INDEX(GroupVertices[Group], MATCH(Edges[[#This Row],[Vertex 2]],GroupVertices[Vertex],0)),1,1,"")</f>
        <v>14</v>
      </c>
      <c r="BD1532" s="48">
        <v>0</v>
      </c>
      <c r="BE1532" s="49">
        <v>0</v>
      </c>
      <c r="BF1532" s="48">
        <v>0</v>
      </c>
      <c r="BG1532" s="49">
        <v>0</v>
      </c>
      <c r="BH1532" s="48">
        <v>0</v>
      </c>
      <c r="BI1532" s="49">
        <v>0</v>
      </c>
      <c r="BJ1532" s="48">
        <v>26</v>
      </c>
      <c r="BK1532" s="49">
        <v>100</v>
      </c>
      <c r="BL1532" s="48">
        <v>26</v>
      </c>
    </row>
    <row r="1533" spans="1:64" x14ac:dyDescent="0.25">
      <c r="A1533" s="64" t="s">
        <v>761</v>
      </c>
      <c r="B1533" s="64" t="s">
        <v>866</v>
      </c>
      <c r="C1533" s="65" t="s">
        <v>15846</v>
      </c>
      <c r="D1533" s="66">
        <v>10</v>
      </c>
      <c r="E1533" s="67" t="s">
        <v>136</v>
      </c>
      <c r="F1533" s="68">
        <v>12</v>
      </c>
      <c r="G1533" s="65"/>
      <c r="H1533" s="69"/>
      <c r="I1533" s="70"/>
      <c r="J1533" s="70"/>
      <c r="K1533" s="34" t="s">
        <v>65</v>
      </c>
      <c r="L1533" s="77">
        <v>1533</v>
      </c>
      <c r="M1533" s="77"/>
      <c r="N1533" s="72"/>
      <c r="O1533" s="79" t="s">
        <v>999</v>
      </c>
      <c r="P1533" s="81">
        <v>43178.5940162037</v>
      </c>
      <c r="Q1533" s="79" t="s">
        <v>1854</v>
      </c>
      <c r="R1533" s="83" t="s">
        <v>2459</v>
      </c>
      <c r="S1533" s="79" t="s">
        <v>2560</v>
      </c>
      <c r="T1533" s="79" t="s">
        <v>3065</v>
      </c>
      <c r="U1533" s="79"/>
      <c r="V1533" s="83" t="s">
        <v>3864</v>
      </c>
      <c r="W1533" s="81">
        <v>43178.5940162037</v>
      </c>
      <c r="X1533" s="83" t="s">
        <v>4895</v>
      </c>
      <c r="Y1533" s="79"/>
      <c r="Z1533" s="79"/>
      <c r="AA1533" s="85" t="s">
        <v>6103</v>
      </c>
      <c r="AB1533" s="79"/>
      <c r="AC1533" s="79" t="b">
        <v>0</v>
      </c>
      <c r="AD1533" s="79">
        <v>1</v>
      </c>
      <c r="AE1533" s="85" t="s">
        <v>6296</v>
      </c>
      <c r="AF1533" s="79" t="b">
        <v>0</v>
      </c>
      <c r="AG1533" s="79" t="s">
        <v>6304</v>
      </c>
      <c r="AH1533" s="79"/>
      <c r="AI1533" s="85" t="s">
        <v>6296</v>
      </c>
      <c r="AJ1533" s="79" t="b">
        <v>0</v>
      </c>
      <c r="AK1533" s="79">
        <v>0</v>
      </c>
      <c r="AL1533" s="85" t="s">
        <v>6296</v>
      </c>
      <c r="AM1533" s="79" t="s">
        <v>6336</v>
      </c>
      <c r="AN1533" s="79" t="b">
        <v>0</v>
      </c>
      <c r="AO1533" s="85" t="s">
        <v>6103</v>
      </c>
      <c r="AP1533" s="79" t="s">
        <v>176</v>
      </c>
      <c r="AQ1533" s="79">
        <v>0</v>
      </c>
      <c r="AR1533" s="79">
        <v>0</v>
      </c>
      <c r="AS1533" s="79"/>
      <c r="AT1533" s="79"/>
      <c r="AU1533" s="79"/>
      <c r="AV1533" s="79"/>
      <c r="AW1533" s="79"/>
      <c r="AX1533" s="79"/>
      <c r="AY1533" s="79"/>
      <c r="AZ1533" s="79"/>
      <c r="BA1533">
        <v>47</v>
      </c>
      <c r="BB1533" s="78" t="str">
        <f>REPLACE(INDEX(GroupVertices[Group], MATCH(Edges[[#This Row],[Vertex 1]],GroupVertices[Vertex],0)),1,1,"")</f>
        <v>14</v>
      </c>
      <c r="BC1533" s="78" t="str">
        <f>REPLACE(INDEX(GroupVertices[Group], MATCH(Edges[[#This Row],[Vertex 2]],GroupVertices[Vertex],0)),1,1,"")</f>
        <v>14</v>
      </c>
      <c r="BD1533" s="48">
        <v>0</v>
      </c>
      <c r="BE1533" s="49">
        <v>0</v>
      </c>
      <c r="BF1533" s="48">
        <v>0</v>
      </c>
      <c r="BG1533" s="49">
        <v>0</v>
      </c>
      <c r="BH1533" s="48">
        <v>0</v>
      </c>
      <c r="BI1533" s="49">
        <v>0</v>
      </c>
      <c r="BJ1533" s="48">
        <v>30</v>
      </c>
      <c r="BK1533" s="49">
        <v>100</v>
      </c>
      <c r="BL1533" s="48">
        <v>30</v>
      </c>
    </row>
    <row r="1534" spans="1:64" x14ac:dyDescent="0.25">
      <c r="A1534" s="64" t="s">
        <v>761</v>
      </c>
      <c r="B1534" s="64" t="s">
        <v>866</v>
      </c>
      <c r="C1534" s="65" t="s">
        <v>15846</v>
      </c>
      <c r="D1534" s="66">
        <v>10</v>
      </c>
      <c r="E1534" s="67" t="s">
        <v>136</v>
      </c>
      <c r="F1534" s="68">
        <v>12</v>
      </c>
      <c r="G1534" s="65"/>
      <c r="H1534" s="69"/>
      <c r="I1534" s="70"/>
      <c r="J1534" s="70"/>
      <c r="K1534" s="34" t="s">
        <v>65</v>
      </c>
      <c r="L1534" s="77">
        <v>1534</v>
      </c>
      <c r="M1534" s="77"/>
      <c r="N1534" s="72"/>
      <c r="O1534" s="79" t="s">
        <v>999</v>
      </c>
      <c r="P1534" s="81">
        <v>43178.604548611111</v>
      </c>
      <c r="Q1534" s="79" t="s">
        <v>1855</v>
      </c>
      <c r="R1534" s="83" t="s">
        <v>2455</v>
      </c>
      <c r="S1534" s="79" t="s">
        <v>2560</v>
      </c>
      <c r="T1534" s="79" t="s">
        <v>3061</v>
      </c>
      <c r="U1534" s="79"/>
      <c r="V1534" s="83" t="s">
        <v>3864</v>
      </c>
      <c r="W1534" s="81">
        <v>43178.604548611111</v>
      </c>
      <c r="X1534" s="83" t="s">
        <v>4896</v>
      </c>
      <c r="Y1534" s="79"/>
      <c r="Z1534" s="79"/>
      <c r="AA1534" s="85" t="s">
        <v>6104</v>
      </c>
      <c r="AB1534" s="79"/>
      <c r="AC1534" s="79" t="b">
        <v>0</v>
      </c>
      <c r="AD1534" s="79">
        <v>0</v>
      </c>
      <c r="AE1534" s="85" t="s">
        <v>6296</v>
      </c>
      <c r="AF1534" s="79" t="b">
        <v>0</v>
      </c>
      <c r="AG1534" s="79" t="s">
        <v>6304</v>
      </c>
      <c r="AH1534" s="79"/>
      <c r="AI1534" s="85" t="s">
        <v>6296</v>
      </c>
      <c r="AJ1534" s="79" t="b">
        <v>0</v>
      </c>
      <c r="AK1534" s="79">
        <v>0</v>
      </c>
      <c r="AL1534" s="85" t="s">
        <v>6296</v>
      </c>
      <c r="AM1534" s="79" t="s">
        <v>6336</v>
      </c>
      <c r="AN1534" s="79" t="b">
        <v>0</v>
      </c>
      <c r="AO1534" s="85" t="s">
        <v>6104</v>
      </c>
      <c r="AP1534" s="79" t="s">
        <v>176</v>
      </c>
      <c r="AQ1534" s="79">
        <v>0</v>
      </c>
      <c r="AR1534" s="79">
        <v>0</v>
      </c>
      <c r="AS1534" s="79"/>
      <c r="AT1534" s="79"/>
      <c r="AU1534" s="79"/>
      <c r="AV1534" s="79"/>
      <c r="AW1534" s="79"/>
      <c r="AX1534" s="79"/>
      <c r="AY1534" s="79"/>
      <c r="AZ1534" s="79"/>
      <c r="BA1534">
        <v>47</v>
      </c>
      <c r="BB1534" s="78" t="str">
        <f>REPLACE(INDEX(GroupVertices[Group], MATCH(Edges[[#This Row],[Vertex 1]],GroupVertices[Vertex],0)),1,1,"")</f>
        <v>14</v>
      </c>
      <c r="BC1534" s="78" t="str">
        <f>REPLACE(INDEX(GroupVertices[Group], MATCH(Edges[[#This Row],[Vertex 2]],GroupVertices[Vertex],0)),1,1,"")</f>
        <v>14</v>
      </c>
      <c r="BD1534" s="48">
        <v>1</v>
      </c>
      <c r="BE1534" s="49">
        <v>3.7037037037037037</v>
      </c>
      <c r="BF1534" s="48">
        <v>0</v>
      </c>
      <c r="BG1534" s="49">
        <v>0</v>
      </c>
      <c r="BH1534" s="48">
        <v>0</v>
      </c>
      <c r="BI1534" s="49">
        <v>0</v>
      </c>
      <c r="BJ1534" s="48">
        <v>26</v>
      </c>
      <c r="BK1534" s="49">
        <v>96.296296296296291</v>
      </c>
      <c r="BL1534" s="48">
        <v>27</v>
      </c>
    </row>
    <row r="1535" spans="1:64" x14ac:dyDescent="0.25">
      <c r="A1535" s="64" t="s">
        <v>761</v>
      </c>
      <c r="B1535" s="64" t="s">
        <v>866</v>
      </c>
      <c r="C1535" s="65" t="s">
        <v>15846</v>
      </c>
      <c r="D1535" s="66">
        <v>10</v>
      </c>
      <c r="E1535" s="67" t="s">
        <v>136</v>
      </c>
      <c r="F1535" s="68">
        <v>12</v>
      </c>
      <c r="G1535" s="65"/>
      <c r="H1535" s="69"/>
      <c r="I1535" s="70"/>
      <c r="J1535" s="70"/>
      <c r="K1535" s="34" t="s">
        <v>65</v>
      </c>
      <c r="L1535" s="77">
        <v>1535</v>
      </c>
      <c r="M1535" s="77"/>
      <c r="N1535" s="72"/>
      <c r="O1535" s="79" t="s">
        <v>999</v>
      </c>
      <c r="P1535" s="81">
        <v>43178.625451388885</v>
      </c>
      <c r="Q1535" s="79" t="s">
        <v>1856</v>
      </c>
      <c r="R1535" s="83" t="s">
        <v>2456</v>
      </c>
      <c r="S1535" s="79" t="s">
        <v>2560</v>
      </c>
      <c r="T1535" s="79" t="s">
        <v>3062</v>
      </c>
      <c r="U1535" s="79"/>
      <c r="V1535" s="83" t="s">
        <v>3864</v>
      </c>
      <c r="W1535" s="81">
        <v>43178.625451388885</v>
      </c>
      <c r="X1535" s="83" t="s">
        <v>4897</v>
      </c>
      <c r="Y1535" s="79"/>
      <c r="Z1535" s="79"/>
      <c r="AA1535" s="85" t="s">
        <v>6105</v>
      </c>
      <c r="AB1535" s="79"/>
      <c r="AC1535" s="79" t="b">
        <v>0</v>
      </c>
      <c r="AD1535" s="79">
        <v>0</v>
      </c>
      <c r="AE1535" s="85" t="s">
        <v>6296</v>
      </c>
      <c r="AF1535" s="79" t="b">
        <v>0</v>
      </c>
      <c r="AG1535" s="79" t="s">
        <v>6304</v>
      </c>
      <c r="AH1535" s="79"/>
      <c r="AI1535" s="85" t="s">
        <v>6296</v>
      </c>
      <c r="AJ1535" s="79" t="b">
        <v>0</v>
      </c>
      <c r="AK1535" s="79">
        <v>0</v>
      </c>
      <c r="AL1535" s="85" t="s">
        <v>6296</v>
      </c>
      <c r="AM1535" s="79" t="s">
        <v>6336</v>
      </c>
      <c r="AN1535" s="79" t="b">
        <v>0</v>
      </c>
      <c r="AO1535" s="85" t="s">
        <v>6105</v>
      </c>
      <c r="AP1535" s="79" t="s">
        <v>176</v>
      </c>
      <c r="AQ1535" s="79">
        <v>0</v>
      </c>
      <c r="AR1535" s="79">
        <v>0</v>
      </c>
      <c r="AS1535" s="79"/>
      <c r="AT1535" s="79"/>
      <c r="AU1535" s="79"/>
      <c r="AV1535" s="79"/>
      <c r="AW1535" s="79"/>
      <c r="AX1535" s="79"/>
      <c r="AY1535" s="79"/>
      <c r="AZ1535" s="79"/>
      <c r="BA1535">
        <v>47</v>
      </c>
      <c r="BB1535" s="78" t="str">
        <f>REPLACE(INDEX(GroupVertices[Group], MATCH(Edges[[#This Row],[Vertex 1]],GroupVertices[Vertex],0)),1,1,"")</f>
        <v>14</v>
      </c>
      <c r="BC1535" s="78" t="str">
        <f>REPLACE(INDEX(GroupVertices[Group], MATCH(Edges[[#This Row],[Vertex 2]],GroupVertices[Vertex],0)),1,1,"")</f>
        <v>14</v>
      </c>
      <c r="BD1535" s="48">
        <v>0</v>
      </c>
      <c r="BE1535" s="49">
        <v>0</v>
      </c>
      <c r="BF1535" s="48">
        <v>0</v>
      </c>
      <c r="BG1535" s="49">
        <v>0</v>
      </c>
      <c r="BH1535" s="48">
        <v>0</v>
      </c>
      <c r="BI1535" s="49">
        <v>0</v>
      </c>
      <c r="BJ1535" s="48">
        <v>28</v>
      </c>
      <c r="BK1535" s="49">
        <v>100</v>
      </c>
      <c r="BL1535" s="48">
        <v>28</v>
      </c>
    </row>
    <row r="1536" spans="1:64" x14ac:dyDescent="0.25">
      <c r="A1536" s="64" t="s">
        <v>761</v>
      </c>
      <c r="B1536" s="64" t="s">
        <v>866</v>
      </c>
      <c r="C1536" s="65" t="s">
        <v>15846</v>
      </c>
      <c r="D1536" s="66">
        <v>10</v>
      </c>
      <c r="E1536" s="67" t="s">
        <v>136</v>
      </c>
      <c r="F1536" s="68">
        <v>12</v>
      </c>
      <c r="G1536" s="65"/>
      <c r="H1536" s="69"/>
      <c r="I1536" s="70"/>
      <c r="J1536" s="70"/>
      <c r="K1536" s="34" t="s">
        <v>65</v>
      </c>
      <c r="L1536" s="77">
        <v>1536</v>
      </c>
      <c r="M1536" s="77"/>
      <c r="N1536" s="72"/>
      <c r="O1536" s="79" t="s">
        <v>999</v>
      </c>
      <c r="P1536" s="81">
        <v>43178.646238425928</v>
      </c>
      <c r="Q1536" s="79" t="s">
        <v>1857</v>
      </c>
      <c r="R1536" s="83" t="s">
        <v>2457</v>
      </c>
      <c r="S1536" s="79" t="s">
        <v>2560</v>
      </c>
      <c r="T1536" s="79" t="s">
        <v>3063</v>
      </c>
      <c r="U1536" s="79"/>
      <c r="V1536" s="83" t="s">
        <v>3864</v>
      </c>
      <c r="W1536" s="81">
        <v>43178.646238425928</v>
      </c>
      <c r="X1536" s="83" t="s">
        <v>4898</v>
      </c>
      <c r="Y1536" s="79"/>
      <c r="Z1536" s="79"/>
      <c r="AA1536" s="85" t="s">
        <v>6106</v>
      </c>
      <c r="AB1536" s="79"/>
      <c r="AC1536" s="79" t="b">
        <v>0</v>
      </c>
      <c r="AD1536" s="79">
        <v>0</v>
      </c>
      <c r="AE1536" s="85" t="s">
        <v>6296</v>
      </c>
      <c r="AF1536" s="79" t="b">
        <v>0</v>
      </c>
      <c r="AG1536" s="79" t="s">
        <v>6304</v>
      </c>
      <c r="AH1536" s="79"/>
      <c r="AI1536" s="85" t="s">
        <v>6296</v>
      </c>
      <c r="AJ1536" s="79" t="b">
        <v>0</v>
      </c>
      <c r="AK1536" s="79">
        <v>0</v>
      </c>
      <c r="AL1536" s="85" t="s">
        <v>6296</v>
      </c>
      <c r="AM1536" s="79" t="s">
        <v>6336</v>
      </c>
      <c r="AN1536" s="79" t="b">
        <v>0</v>
      </c>
      <c r="AO1536" s="85" t="s">
        <v>6106</v>
      </c>
      <c r="AP1536" s="79" t="s">
        <v>176</v>
      </c>
      <c r="AQ1536" s="79">
        <v>0</v>
      </c>
      <c r="AR1536" s="79">
        <v>0</v>
      </c>
      <c r="AS1536" s="79"/>
      <c r="AT1536" s="79"/>
      <c r="AU1536" s="79"/>
      <c r="AV1536" s="79"/>
      <c r="AW1536" s="79"/>
      <c r="AX1536" s="79"/>
      <c r="AY1536" s="79"/>
      <c r="AZ1536" s="79"/>
      <c r="BA1536">
        <v>47</v>
      </c>
      <c r="BB1536" s="78" t="str">
        <f>REPLACE(INDEX(GroupVertices[Group], MATCH(Edges[[#This Row],[Vertex 1]],GroupVertices[Vertex],0)),1,1,"")</f>
        <v>14</v>
      </c>
      <c r="BC1536" s="78" t="str">
        <f>REPLACE(INDEX(GroupVertices[Group], MATCH(Edges[[#This Row],[Vertex 2]],GroupVertices[Vertex],0)),1,1,"")</f>
        <v>14</v>
      </c>
      <c r="BD1536" s="48">
        <v>1</v>
      </c>
      <c r="BE1536" s="49">
        <v>3.7037037037037037</v>
      </c>
      <c r="BF1536" s="48">
        <v>0</v>
      </c>
      <c r="BG1536" s="49">
        <v>0</v>
      </c>
      <c r="BH1536" s="48">
        <v>0</v>
      </c>
      <c r="BI1536" s="49">
        <v>0</v>
      </c>
      <c r="BJ1536" s="48">
        <v>26</v>
      </c>
      <c r="BK1536" s="49">
        <v>96.296296296296291</v>
      </c>
      <c r="BL1536" s="48">
        <v>27</v>
      </c>
    </row>
    <row r="1537" spans="1:64" x14ac:dyDescent="0.25">
      <c r="A1537" s="64" t="s">
        <v>762</v>
      </c>
      <c r="B1537" s="64" t="s">
        <v>740</v>
      </c>
      <c r="C1537" s="65" t="s">
        <v>15852</v>
      </c>
      <c r="D1537" s="66">
        <v>9.5</v>
      </c>
      <c r="E1537" s="67" t="s">
        <v>136</v>
      </c>
      <c r="F1537" s="68">
        <v>13.642857142857142</v>
      </c>
      <c r="G1537" s="65"/>
      <c r="H1537" s="69"/>
      <c r="I1537" s="70"/>
      <c r="J1537" s="70"/>
      <c r="K1537" s="34" t="s">
        <v>65</v>
      </c>
      <c r="L1537" s="77">
        <v>1537</v>
      </c>
      <c r="M1537" s="77"/>
      <c r="N1537" s="72"/>
      <c r="O1537" s="79" t="s">
        <v>999</v>
      </c>
      <c r="P1537" s="81">
        <v>43167.67355324074</v>
      </c>
      <c r="Q1537" s="79" t="s">
        <v>1119</v>
      </c>
      <c r="R1537" s="83" t="s">
        <v>2063</v>
      </c>
      <c r="S1537" s="79" t="s">
        <v>2508</v>
      </c>
      <c r="T1537" s="79" t="s">
        <v>2724</v>
      </c>
      <c r="U1537" s="79"/>
      <c r="V1537" s="83" t="s">
        <v>3865</v>
      </c>
      <c r="W1537" s="81">
        <v>43167.67355324074</v>
      </c>
      <c r="X1537" s="83" t="s">
        <v>4899</v>
      </c>
      <c r="Y1537" s="79"/>
      <c r="Z1537" s="79"/>
      <c r="AA1537" s="85" t="s">
        <v>6107</v>
      </c>
      <c r="AB1537" s="79"/>
      <c r="AC1537" s="79" t="b">
        <v>0</v>
      </c>
      <c r="AD1537" s="79">
        <v>0</v>
      </c>
      <c r="AE1537" s="85" t="s">
        <v>6296</v>
      </c>
      <c r="AF1537" s="79" t="b">
        <v>0</v>
      </c>
      <c r="AG1537" s="79" t="s">
        <v>6304</v>
      </c>
      <c r="AH1537" s="79"/>
      <c r="AI1537" s="85" t="s">
        <v>6296</v>
      </c>
      <c r="AJ1537" s="79" t="b">
        <v>0</v>
      </c>
      <c r="AK1537" s="79">
        <v>12</v>
      </c>
      <c r="AL1537" s="85" t="s">
        <v>6270</v>
      </c>
      <c r="AM1537" s="79" t="s">
        <v>6331</v>
      </c>
      <c r="AN1537" s="79" t="b">
        <v>0</v>
      </c>
      <c r="AO1537" s="85" t="s">
        <v>6270</v>
      </c>
      <c r="AP1537" s="79" t="s">
        <v>176</v>
      </c>
      <c r="AQ1537" s="79">
        <v>0</v>
      </c>
      <c r="AR1537" s="79">
        <v>0</v>
      </c>
      <c r="AS1537" s="79"/>
      <c r="AT1537" s="79"/>
      <c r="AU1537" s="79"/>
      <c r="AV1537" s="79"/>
      <c r="AW1537" s="79"/>
      <c r="AX1537" s="79"/>
      <c r="AY1537" s="79"/>
      <c r="AZ1537" s="79"/>
      <c r="BA1537">
        <v>14</v>
      </c>
      <c r="BB1537" s="78" t="str">
        <f>REPLACE(INDEX(GroupVertices[Group], MATCH(Edges[[#This Row],[Vertex 1]],GroupVertices[Vertex],0)),1,1,"")</f>
        <v>6</v>
      </c>
      <c r="BC1537" s="78" t="str">
        <f>REPLACE(INDEX(GroupVertices[Group], MATCH(Edges[[#This Row],[Vertex 2]],GroupVertices[Vertex],0)),1,1,"")</f>
        <v>6</v>
      </c>
      <c r="BD1537" s="48">
        <v>0</v>
      </c>
      <c r="BE1537" s="49">
        <v>0</v>
      </c>
      <c r="BF1537" s="48">
        <v>0</v>
      </c>
      <c r="BG1537" s="49">
        <v>0</v>
      </c>
      <c r="BH1537" s="48">
        <v>0</v>
      </c>
      <c r="BI1537" s="49">
        <v>0</v>
      </c>
      <c r="BJ1537" s="48">
        <v>16</v>
      </c>
      <c r="BK1537" s="49">
        <v>100</v>
      </c>
      <c r="BL1537" s="48">
        <v>16</v>
      </c>
    </row>
    <row r="1538" spans="1:64" x14ac:dyDescent="0.25">
      <c r="A1538" s="64" t="s">
        <v>762</v>
      </c>
      <c r="B1538" s="64" t="s">
        <v>740</v>
      </c>
      <c r="C1538" s="65" t="s">
        <v>15852</v>
      </c>
      <c r="D1538" s="66">
        <v>9.5</v>
      </c>
      <c r="E1538" s="67" t="s">
        <v>136</v>
      </c>
      <c r="F1538" s="68">
        <v>13.642857142857142</v>
      </c>
      <c r="G1538" s="65"/>
      <c r="H1538" s="69"/>
      <c r="I1538" s="70"/>
      <c r="J1538" s="70"/>
      <c r="K1538" s="34" t="s">
        <v>65</v>
      </c>
      <c r="L1538" s="77">
        <v>1538</v>
      </c>
      <c r="M1538" s="77"/>
      <c r="N1538" s="72"/>
      <c r="O1538" s="79" t="s">
        <v>999</v>
      </c>
      <c r="P1538" s="81">
        <v>43167.674120370371</v>
      </c>
      <c r="Q1538" s="79" t="s">
        <v>1858</v>
      </c>
      <c r="R1538" s="83" t="s">
        <v>2460</v>
      </c>
      <c r="S1538" s="79" t="s">
        <v>2508</v>
      </c>
      <c r="T1538" s="79" t="s">
        <v>3066</v>
      </c>
      <c r="U1538" s="83" t="s">
        <v>3391</v>
      </c>
      <c r="V1538" s="83" t="s">
        <v>3391</v>
      </c>
      <c r="W1538" s="81">
        <v>43167.674120370371</v>
      </c>
      <c r="X1538" s="83" t="s">
        <v>4900</v>
      </c>
      <c r="Y1538" s="79"/>
      <c r="Z1538" s="79"/>
      <c r="AA1538" s="85" t="s">
        <v>6108</v>
      </c>
      <c r="AB1538" s="79"/>
      <c r="AC1538" s="79" t="b">
        <v>0</v>
      </c>
      <c r="AD1538" s="79">
        <v>0</v>
      </c>
      <c r="AE1538" s="85" t="s">
        <v>6296</v>
      </c>
      <c r="AF1538" s="79" t="b">
        <v>0</v>
      </c>
      <c r="AG1538" s="79" t="s">
        <v>6304</v>
      </c>
      <c r="AH1538" s="79"/>
      <c r="AI1538" s="85" t="s">
        <v>6296</v>
      </c>
      <c r="AJ1538" s="79" t="b">
        <v>0</v>
      </c>
      <c r="AK1538" s="79">
        <v>7</v>
      </c>
      <c r="AL1538" s="85" t="s">
        <v>6265</v>
      </c>
      <c r="AM1538" s="79" t="s">
        <v>6331</v>
      </c>
      <c r="AN1538" s="79" t="b">
        <v>0</v>
      </c>
      <c r="AO1538" s="85" t="s">
        <v>6265</v>
      </c>
      <c r="AP1538" s="79" t="s">
        <v>176</v>
      </c>
      <c r="AQ1538" s="79">
        <v>0</v>
      </c>
      <c r="AR1538" s="79">
        <v>0</v>
      </c>
      <c r="AS1538" s="79"/>
      <c r="AT1538" s="79"/>
      <c r="AU1538" s="79"/>
      <c r="AV1538" s="79"/>
      <c r="AW1538" s="79"/>
      <c r="AX1538" s="79"/>
      <c r="AY1538" s="79"/>
      <c r="AZ1538" s="79"/>
      <c r="BA1538">
        <v>14</v>
      </c>
      <c r="BB1538" s="78" t="str">
        <f>REPLACE(INDEX(GroupVertices[Group], MATCH(Edges[[#This Row],[Vertex 1]],GroupVertices[Vertex],0)),1,1,"")</f>
        <v>6</v>
      </c>
      <c r="BC1538" s="78" t="str">
        <f>REPLACE(INDEX(GroupVertices[Group], MATCH(Edges[[#This Row],[Vertex 2]],GroupVertices[Vertex],0)),1,1,"")</f>
        <v>6</v>
      </c>
      <c r="BD1538" s="48">
        <v>0</v>
      </c>
      <c r="BE1538" s="49">
        <v>0</v>
      </c>
      <c r="BF1538" s="48">
        <v>1</v>
      </c>
      <c r="BG1538" s="49">
        <v>9.0909090909090917</v>
      </c>
      <c r="BH1538" s="48">
        <v>0</v>
      </c>
      <c r="BI1538" s="49">
        <v>0</v>
      </c>
      <c r="BJ1538" s="48">
        <v>10</v>
      </c>
      <c r="BK1538" s="49">
        <v>90.909090909090907</v>
      </c>
      <c r="BL1538" s="48">
        <v>11</v>
      </c>
    </row>
    <row r="1539" spans="1:64" x14ac:dyDescent="0.25">
      <c r="A1539" s="64" t="s">
        <v>762</v>
      </c>
      <c r="B1539" s="64" t="s">
        <v>740</v>
      </c>
      <c r="C1539" s="65" t="s">
        <v>15852</v>
      </c>
      <c r="D1539" s="66">
        <v>9.5</v>
      </c>
      <c r="E1539" s="67" t="s">
        <v>136</v>
      </c>
      <c r="F1539" s="68">
        <v>13.642857142857142</v>
      </c>
      <c r="G1539" s="65"/>
      <c r="H1539" s="69"/>
      <c r="I1539" s="70"/>
      <c r="J1539" s="70"/>
      <c r="K1539" s="34" t="s">
        <v>65</v>
      </c>
      <c r="L1539" s="77">
        <v>1539</v>
      </c>
      <c r="M1539" s="77"/>
      <c r="N1539" s="72"/>
      <c r="O1539" s="79" t="s">
        <v>999</v>
      </c>
      <c r="P1539" s="81">
        <v>43167.674166666664</v>
      </c>
      <c r="Q1539" s="79" t="s">
        <v>1697</v>
      </c>
      <c r="R1539" s="83" t="s">
        <v>2376</v>
      </c>
      <c r="S1539" s="79" t="s">
        <v>2508</v>
      </c>
      <c r="T1539" s="79" t="s">
        <v>3005</v>
      </c>
      <c r="U1539" s="79"/>
      <c r="V1539" s="83" t="s">
        <v>3865</v>
      </c>
      <c r="W1539" s="81">
        <v>43167.674166666664</v>
      </c>
      <c r="X1539" s="83" t="s">
        <v>4901</v>
      </c>
      <c r="Y1539" s="79"/>
      <c r="Z1539" s="79"/>
      <c r="AA1539" s="85" t="s">
        <v>6109</v>
      </c>
      <c r="AB1539" s="79"/>
      <c r="AC1539" s="79" t="b">
        <v>0</v>
      </c>
      <c r="AD1539" s="79">
        <v>0</v>
      </c>
      <c r="AE1539" s="85" t="s">
        <v>6296</v>
      </c>
      <c r="AF1539" s="79" t="b">
        <v>0</v>
      </c>
      <c r="AG1539" s="79" t="s">
        <v>6304</v>
      </c>
      <c r="AH1539" s="79"/>
      <c r="AI1539" s="85" t="s">
        <v>6296</v>
      </c>
      <c r="AJ1539" s="79" t="b">
        <v>0</v>
      </c>
      <c r="AK1539" s="79">
        <v>9</v>
      </c>
      <c r="AL1539" s="85" t="s">
        <v>6266</v>
      </c>
      <c r="AM1539" s="79" t="s">
        <v>6331</v>
      </c>
      <c r="AN1539" s="79" t="b">
        <v>0</v>
      </c>
      <c r="AO1539" s="85" t="s">
        <v>6266</v>
      </c>
      <c r="AP1539" s="79" t="s">
        <v>176</v>
      </c>
      <c r="AQ1539" s="79">
        <v>0</v>
      </c>
      <c r="AR1539" s="79">
        <v>0</v>
      </c>
      <c r="AS1539" s="79"/>
      <c r="AT1539" s="79"/>
      <c r="AU1539" s="79"/>
      <c r="AV1539" s="79"/>
      <c r="AW1539" s="79"/>
      <c r="AX1539" s="79"/>
      <c r="AY1539" s="79"/>
      <c r="AZ1539" s="79"/>
      <c r="BA1539">
        <v>14</v>
      </c>
      <c r="BB1539" s="78" t="str">
        <f>REPLACE(INDEX(GroupVertices[Group], MATCH(Edges[[#This Row],[Vertex 1]],GroupVertices[Vertex],0)),1,1,"")</f>
        <v>6</v>
      </c>
      <c r="BC1539" s="78" t="str">
        <f>REPLACE(INDEX(GroupVertices[Group], MATCH(Edges[[#This Row],[Vertex 2]],GroupVertices[Vertex],0)),1,1,"")</f>
        <v>6</v>
      </c>
      <c r="BD1539" s="48">
        <v>1</v>
      </c>
      <c r="BE1539" s="49">
        <v>6.25</v>
      </c>
      <c r="BF1539" s="48">
        <v>0</v>
      </c>
      <c r="BG1539" s="49">
        <v>0</v>
      </c>
      <c r="BH1539" s="48">
        <v>0</v>
      </c>
      <c r="BI1539" s="49">
        <v>0</v>
      </c>
      <c r="BJ1539" s="48">
        <v>15</v>
      </c>
      <c r="BK1539" s="49">
        <v>93.75</v>
      </c>
      <c r="BL1539" s="48">
        <v>16</v>
      </c>
    </row>
    <row r="1540" spans="1:64" x14ac:dyDescent="0.25">
      <c r="A1540" s="64" t="s">
        <v>762</v>
      </c>
      <c r="B1540" s="64" t="s">
        <v>740</v>
      </c>
      <c r="C1540" s="65" t="s">
        <v>15852</v>
      </c>
      <c r="D1540" s="66">
        <v>9.5</v>
      </c>
      <c r="E1540" s="67" t="s">
        <v>136</v>
      </c>
      <c r="F1540" s="68">
        <v>13.642857142857142</v>
      </c>
      <c r="G1540" s="65"/>
      <c r="H1540" s="69"/>
      <c r="I1540" s="70"/>
      <c r="J1540" s="70"/>
      <c r="K1540" s="34" t="s">
        <v>65</v>
      </c>
      <c r="L1540" s="77">
        <v>1540</v>
      </c>
      <c r="M1540" s="77"/>
      <c r="N1540" s="72"/>
      <c r="O1540" s="79" t="s">
        <v>999</v>
      </c>
      <c r="P1540" s="81">
        <v>43167.67428240741</v>
      </c>
      <c r="Q1540" s="79" t="s">
        <v>1695</v>
      </c>
      <c r="R1540" s="83" t="s">
        <v>2375</v>
      </c>
      <c r="S1540" s="79" t="s">
        <v>2508</v>
      </c>
      <c r="T1540" s="79" t="s">
        <v>3003</v>
      </c>
      <c r="U1540" s="79"/>
      <c r="V1540" s="83" t="s">
        <v>3865</v>
      </c>
      <c r="W1540" s="81">
        <v>43167.67428240741</v>
      </c>
      <c r="X1540" s="83" t="s">
        <v>4902</v>
      </c>
      <c r="Y1540" s="79"/>
      <c r="Z1540" s="79"/>
      <c r="AA1540" s="85" t="s">
        <v>6110</v>
      </c>
      <c r="AB1540" s="79"/>
      <c r="AC1540" s="79" t="b">
        <v>0</v>
      </c>
      <c r="AD1540" s="79">
        <v>0</v>
      </c>
      <c r="AE1540" s="85" t="s">
        <v>6296</v>
      </c>
      <c r="AF1540" s="79" t="b">
        <v>0</v>
      </c>
      <c r="AG1540" s="79" t="s">
        <v>6304</v>
      </c>
      <c r="AH1540" s="79"/>
      <c r="AI1540" s="85" t="s">
        <v>6296</v>
      </c>
      <c r="AJ1540" s="79" t="b">
        <v>0</v>
      </c>
      <c r="AK1540" s="79">
        <v>7</v>
      </c>
      <c r="AL1540" s="85" t="s">
        <v>6267</v>
      </c>
      <c r="AM1540" s="79" t="s">
        <v>6331</v>
      </c>
      <c r="AN1540" s="79" t="b">
        <v>0</v>
      </c>
      <c r="AO1540" s="85" t="s">
        <v>6267</v>
      </c>
      <c r="AP1540" s="79" t="s">
        <v>176</v>
      </c>
      <c r="AQ1540" s="79">
        <v>0</v>
      </c>
      <c r="AR1540" s="79">
        <v>0</v>
      </c>
      <c r="AS1540" s="79"/>
      <c r="AT1540" s="79"/>
      <c r="AU1540" s="79"/>
      <c r="AV1540" s="79"/>
      <c r="AW1540" s="79"/>
      <c r="AX1540" s="79"/>
      <c r="AY1540" s="79"/>
      <c r="AZ1540" s="79"/>
      <c r="BA1540">
        <v>14</v>
      </c>
      <c r="BB1540" s="78" t="str">
        <f>REPLACE(INDEX(GroupVertices[Group], MATCH(Edges[[#This Row],[Vertex 1]],GroupVertices[Vertex],0)),1,1,"")</f>
        <v>6</v>
      </c>
      <c r="BC1540" s="78" t="str">
        <f>REPLACE(INDEX(GroupVertices[Group], MATCH(Edges[[#This Row],[Vertex 2]],GroupVertices[Vertex],0)),1,1,"")</f>
        <v>6</v>
      </c>
      <c r="BD1540" s="48">
        <v>0</v>
      </c>
      <c r="BE1540" s="49">
        <v>0</v>
      </c>
      <c r="BF1540" s="48">
        <v>0</v>
      </c>
      <c r="BG1540" s="49">
        <v>0</v>
      </c>
      <c r="BH1540" s="48">
        <v>0</v>
      </c>
      <c r="BI1540" s="49">
        <v>0</v>
      </c>
      <c r="BJ1540" s="48">
        <v>14</v>
      </c>
      <c r="BK1540" s="49">
        <v>100</v>
      </c>
      <c r="BL1540" s="48">
        <v>14</v>
      </c>
    </row>
    <row r="1541" spans="1:64" x14ac:dyDescent="0.25">
      <c r="A1541" s="64" t="s">
        <v>762</v>
      </c>
      <c r="B1541" s="64" t="s">
        <v>740</v>
      </c>
      <c r="C1541" s="65" t="s">
        <v>15852</v>
      </c>
      <c r="D1541" s="66">
        <v>9.5</v>
      </c>
      <c r="E1541" s="67" t="s">
        <v>136</v>
      </c>
      <c r="F1541" s="68">
        <v>13.642857142857142</v>
      </c>
      <c r="G1541" s="65"/>
      <c r="H1541" s="69"/>
      <c r="I1541" s="70"/>
      <c r="J1541" s="70"/>
      <c r="K1541" s="34" t="s">
        <v>65</v>
      </c>
      <c r="L1541" s="77">
        <v>1541</v>
      </c>
      <c r="M1541" s="77"/>
      <c r="N1541" s="72"/>
      <c r="O1541" s="79" t="s">
        <v>999</v>
      </c>
      <c r="P1541" s="81">
        <v>43167.674490740741</v>
      </c>
      <c r="Q1541" s="79" t="s">
        <v>1246</v>
      </c>
      <c r="R1541" s="83" t="s">
        <v>2135</v>
      </c>
      <c r="S1541" s="79" t="s">
        <v>2508</v>
      </c>
      <c r="T1541" s="79" t="s">
        <v>2785</v>
      </c>
      <c r="U1541" s="79"/>
      <c r="V1541" s="83" t="s">
        <v>3865</v>
      </c>
      <c r="W1541" s="81">
        <v>43167.674490740741</v>
      </c>
      <c r="X1541" s="83" t="s">
        <v>4903</v>
      </c>
      <c r="Y1541" s="79"/>
      <c r="Z1541" s="79"/>
      <c r="AA1541" s="85" t="s">
        <v>6111</v>
      </c>
      <c r="AB1541" s="79"/>
      <c r="AC1541" s="79" t="b">
        <v>0</v>
      </c>
      <c r="AD1541" s="79">
        <v>0</v>
      </c>
      <c r="AE1541" s="85" t="s">
        <v>6296</v>
      </c>
      <c r="AF1541" s="79" t="b">
        <v>0</v>
      </c>
      <c r="AG1541" s="79" t="s">
        <v>6304</v>
      </c>
      <c r="AH1541" s="79"/>
      <c r="AI1541" s="85" t="s">
        <v>6296</v>
      </c>
      <c r="AJ1541" s="79" t="b">
        <v>0</v>
      </c>
      <c r="AK1541" s="79">
        <v>22</v>
      </c>
      <c r="AL1541" s="85" t="s">
        <v>6268</v>
      </c>
      <c r="AM1541" s="79" t="s">
        <v>6331</v>
      </c>
      <c r="AN1541" s="79" t="b">
        <v>0</v>
      </c>
      <c r="AO1541" s="85" t="s">
        <v>6268</v>
      </c>
      <c r="AP1541" s="79" t="s">
        <v>176</v>
      </c>
      <c r="AQ1541" s="79">
        <v>0</v>
      </c>
      <c r="AR1541" s="79">
        <v>0</v>
      </c>
      <c r="AS1541" s="79"/>
      <c r="AT1541" s="79"/>
      <c r="AU1541" s="79"/>
      <c r="AV1541" s="79"/>
      <c r="AW1541" s="79"/>
      <c r="AX1541" s="79"/>
      <c r="AY1541" s="79"/>
      <c r="AZ1541" s="79"/>
      <c r="BA1541">
        <v>14</v>
      </c>
      <c r="BB1541" s="78" t="str">
        <f>REPLACE(INDEX(GroupVertices[Group], MATCH(Edges[[#This Row],[Vertex 1]],GroupVertices[Vertex],0)),1,1,"")</f>
        <v>6</v>
      </c>
      <c r="BC1541" s="78" t="str">
        <f>REPLACE(INDEX(GroupVertices[Group], MATCH(Edges[[#This Row],[Vertex 2]],GroupVertices[Vertex],0)),1,1,"")</f>
        <v>6</v>
      </c>
      <c r="BD1541" s="48">
        <v>1</v>
      </c>
      <c r="BE1541" s="49">
        <v>8.3333333333333339</v>
      </c>
      <c r="BF1541" s="48">
        <v>0</v>
      </c>
      <c r="BG1541" s="49">
        <v>0</v>
      </c>
      <c r="BH1541" s="48">
        <v>0</v>
      </c>
      <c r="BI1541" s="49">
        <v>0</v>
      </c>
      <c r="BJ1541" s="48">
        <v>11</v>
      </c>
      <c r="BK1541" s="49">
        <v>91.666666666666671</v>
      </c>
      <c r="BL1541" s="48">
        <v>12</v>
      </c>
    </row>
    <row r="1542" spans="1:64" x14ac:dyDescent="0.25">
      <c r="A1542" s="64" t="s">
        <v>762</v>
      </c>
      <c r="B1542" s="64" t="s">
        <v>740</v>
      </c>
      <c r="C1542" s="65" t="s">
        <v>15852</v>
      </c>
      <c r="D1542" s="66">
        <v>9.5</v>
      </c>
      <c r="E1542" s="67" t="s">
        <v>136</v>
      </c>
      <c r="F1542" s="68">
        <v>13.642857142857142</v>
      </c>
      <c r="G1542" s="65"/>
      <c r="H1542" s="69"/>
      <c r="I1542" s="70"/>
      <c r="J1542" s="70"/>
      <c r="K1542" s="34" t="s">
        <v>65</v>
      </c>
      <c r="L1542" s="77">
        <v>1542</v>
      </c>
      <c r="M1542" s="77"/>
      <c r="N1542" s="72"/>
      <c r="O1542" s="79" t="s">
        <v>999</v>
      </c>
      <c r="P1542" s="81">
        <v>43167.674687500003</v>
      </c>
      <c r="Q1542" s="79" t="s">
        <v>1859</v>
      </c>
      <c r="R1542" s="83" t="s">
        <v>2106</v>
      </c>
      <c r="S1542" s="79" t="s">
        <v>2508</v>
      </c>
      <c r="T1542" s="79" t="s">
        <v>3067</v>
      </c>
      <c r="U1542" s="79"/>
      <c r="V1542" s="83" t="s">
        <v>3865</v>
      </c>
      <c r="W1542" s="81">
        <v>43167.674687500003</v>
      </c>
      <c r="X1542" s="83" t="s">
        <v>4904</v>
      </c>
      <c r="Y1542" s="79"/>
      <c r="Z1542" s="79"/>
      <c r="AA1542" s="85" t="s">
        <v>6112</v>
      </c>
      <c r="AB1542" s="79"/>
      <c r="AC1542" s="79" t="b">
        <v>0</v>
      </c>
      <c r="AD1542" s="79">
        <v>0</v>
      </c>
      <c r="AE1542" s="85" t="s">
        <v>6296</v>
      </c>
      <c r="AF1542" s="79" t="b">
        <v>0</v>
      </c>
      <c r="AG1542" s="79" t="s">
        <v>6304</v>
      </c>
      <c r="AH1542" s="79"/>
      <c r="AI1542" s="85" t="s">
        <v>6296</v>
      </c>
      <c r="AJ1542" s="79" t="b">
        <v>0</v>
      </c>
      <c r="AK1542" s="79">
        <v>26</v>
      </c>
      <c r="AL1542" s="85" t="s">
        <v>6269</v>
      </c>
      <c r="AM1542" s="79" t="s">
        <v>6331</v>
      </c>
      <c r="AN1542" s="79" t="b">
        <v>0</v>
      </c>
      <c r="AO1542" s="85" t="s">
        <v>6269</v>
      </c>
      <c r="AP1542" s="79" t="s">
        <v>176</v>
      </c>
      <c r="AQ1542" s="79">
        <v>0</v>
      </c>
      <c r="AR1542" s="79">
        <v>0</v>
      </c>
      <c r="AS1542" s="79"/>
      <c r="AT1542" s="79"/>
      <c r="AU1542" s="79"/>
      <c r="AV1542" s="79"/>
      <c r="AW1542" s="79"/>
      <c r="AX1542" s="79"/>
      <c r="AY1542" s="79"/>
      <c r="AZ1542" s="79"/>
      <c r="BA1542">
        <v>14</v>
      </c>
      <c r="BB1542" s="78" t="str">
        <f>REPLACE(INDEX(GroupVertices[Group], MATCH(Edges[[#This Row],[Vertex 1]],GroupVertices[Vertex],0)),1,1,"")</f>
        <v>6</v>
      </c>
      <c r="BC1542" s="78" t="str">
        <f>REPLACE(INDEX(GroupVertices[Group], MATCH(Edges[[#This Row],[Vertex 2]],GroupVertices[Vertex],0)),1,1,"")</f>
        <v>6</v>
      </c>
      <c r="BD1542" s="48">
        <v>0</v>
      </c>
      <c r="BE1542" s="49">
        <v>0</v>
      </c>
      <c r="BF1542" s="48">
        <v>0</v>
      </c>
      <c r="BG1542" s="49">
        <v>0</v>
      </c>
      <c r="BH1542" s="48">
        <v>0</v>
      </c>
      <c r="BI1542" s="49">
        <v>0</v>
      </c>
      <c r="BJ1542" s="48">
        <v>15</v>
      </c>
      <c r="BK1542" s="49">
        <v>100</v>
      </c>
      <c r="BL1542" s="48">
        <v>15</v>
      </c>
    </row>
    <row r="1543" spans="1:64" x14ac:dyDescent="0.25">
      <c r="A1543" s="64" t="s">
        <v>762</v>
      </c>
      <c r="B1543" s="64" t="s">
        <v>740</v>
      </c>
      <c r="C1543" s="65" t="s">
        <v>15852</v>
      </c>
      <c r="D1543" s="66">
        <v>9.5</v>
      </c>
      <c r="E1543" s="67" t="s">
        <v>136</v>
      </c>
      <c r="F1543" s="68">
        <v>13.642857142857142</v>
      </c>
      <c r="G1543" s="65"/>
      <c r="H1543" s="69"/>
      <c r="I1543" s="70"/>
      <c r="J1543" s="70"/>
      <c r="K1543" s="34" t="s">
        <v>65</v>
      </c>
      <c r="L1543" s="77">
        <v>1543</v>
      </c>
      <c r="M1543" s="77"/>
      <c r="N1543" s="72"/>
      <c r="O1543" s="79" t="s">
        <v>999</v>
      </c>
      <c r="P1543" s="81">
        <v>43171.686215277776</v>
      </c>
      <c r="Q1543" s="79" t="s">
        <v>1244</v>
      </c>
      <c r="R1543" s="83" t="s">
        <v>2133</v>
      </c>
      <c r="S1543" s="79" t="s">
        <v>2508</v>
      </c>
      <c r="T1543" s="79" t="s">
        <v>2783</v>
      </c>
      <c r="U1543" s="79"/>
      <c r="V1543" s="83" t="s">
        <v>3865</v>
      </c>
      <c r="W1543" s="81">
        <v>43171.686215277776</v>
      </c>
      <c r="X1543" s="83" t="s">
        <v>4905</v>
      </c>
      <c r="Y1543" s="79"/>
      <c r="Z1543" s="79"/>
      <c r="AA1543" s="85" t="s">
        <v>6113</v>
      </c>
      <c r="AB1543" s="79"/>
      <c r="AC1543" s="79" t="b">
        <v>0</v>
      </c>
      <c r="AD1543" s="79">
        <v>0</v>
      </c>
      <c r="AE1543" s="85" t="s">
        <v>6296</v>
      </c>
      <c r="AF1543" s="79" t="b">
        <v>0</v>
      </c>
      <c r="AG1543" s="79" t="s">
        <v>6311</v>
      </c>
      <c r="AH1543" s="79"/>
      <c r="AI1543" s="85" t="s">
        <v>6296</v>
      </c>
      <c r="AJ1543" s="79" t="b">
        <v>0</v>
      </c>
      <c r="AK1543" s="79">
        <v>12</v>
      </c>
      <c r="AL1543" s="85" t="s">
        <v>6281</v>
      </c>
      <c r="AM1543" s="79" t="s">
        <v>6331</v>
      </c>
      <c r="AN1543" s="79" t="b">
        <v>0</v>
      </c>
      <c r="AO1543" s="85" t="s">
        <v>6281</v>
      </c>
      <c r="AP1543" s="79" t="s">
        <v>176</v>
      </c>
      <c r="AQ1543" s="79">
        <v>0</v>
      </c>
      <c r="AR1543" s="79">
        <v>0</v>
      </c>
      <c r="AS1543" s="79"/>
      <c r="AT1543" s="79"/>
      <c r="AU1543" s="79"/>
      <c r="AV1543" s="79"/>
      <c r="AW1543" s="79"/>
      <c r="AX1543" s="79"/>
      <c r="AY1543" s="79"/>
      <c r="AZ1543" s="79"/>
      <c r="BA1543">
        <v>14</v>
      </c>
      <c r="BB1543" s="78" t="str">
        <f>REPLACE(INDEX(GroupVertices[Group], MATCH(Edges[[#This Row],[Vertex 1]],GroupVertices[Vertex],0)),1,1,"")</f>
        <v>6</v>
      </c>
      <c r="BC1543" s="78" t="str">
        <f>REPLACE(INDEX(GroupVertices[Group], MATCH(Edges[[#This Row],[Vertex 2]],GroupVertices[Vertex],0)),1,1,"")</f>
        <v>6</v>
      </c>
      <c r="BD1543" s="48">
        <v>1</v>
      </c>
      <c r="BE1543" s="49">
        <v>9.0909090909090917</v>
      </c>
      <c r="BF1543" s="48">
        <v>0</v>
      </c>
      <c r="BG1543" s="49">
        <v>0</v>
      </c>
      <c r="BH1543" s="48">
        <v>0</v>
      </c>
      <c r="BI1543" s="49">
        <v>0</v>
      </c>
      <c r="BJ1543" s="48">
        <v>10</v>
      </c>
      <c r="BK1543" s="49">
        <v>90.909090909090907</v>
      </c>
      <c r="BL1543" s="48">
        <v>11</v>
      </c>
    </row>
    <row r="1544" spans="1:64" x14ac:dyDescent="0.25">
      <c r="A1544" s="64" t="s">
        <v>762</v>
      </c>
      <c r="B1544" s="64" t="s">
        <v>740</v>
      </c>
      <c r="C1544" s="65" t="s">
        <v>15852</v>
      </c>
      <c r="D1544" s="66">
        <v>9.5</v>
      </c>
      <c r="E1544" s="67" t="s">
        <v>136</v>
      </c>
      <c r="F1544" s="68">
        <v>13.642857142857142</v>
      </c>
      <c r="G1544" s="65"/>
      <c r="H1544" s="69"/>
      <c r="I1544" s="70"/>
      <c r="J1544" s="70"/>
      <c r="K1544" s="34" t="s">
        <v>65</v>
      </c>
      <c r="L1544" s="77">
        <v>1544</v>
      </c>
      <c r="M1544" s="77"/>
      <c r="N1544" s="72"/>
      <c r="O1544" s="79" t="s">
        <v>999</v>
      </c>
      <c r="P1544" s="81">
        <v>43171.686354166668</v>
      </c>
      <c r="Q1544" s="79" t="s">
        <v>1316</v>
      </c>
      <c r="R1544" s="83" t="s">
        <v>2180</v>
      </c>
      <c r="S1544" s="79" t="s">
        <v>2508</v>
      </c>
      <c r="T1544" s="79" t="s">
        <v>2821</v>
      </c>
      <c r="U1544" s="79"/>
      <c r="V1544" s="83" t="s">
        <v>3865</v>
      </c>
      <c r="W1544" s="81">
        <v>43171.686354166668</v>
      </c>
      <c r="X1544" s="83" t="s">
        <v>4906</v>
      </c>
      <c r="Y1544" s="79"/>
      <c r="Z1544" s="79"/>
      <c r="AA1544" s="85" t="s">
        <v>6114</v>
      </c>
      <c r="AB1544" s="79"/>
      <c r="AC1544" s="79" t="b">
        <v>0</v>
      </c>
      <c r="AD1544" s="79">
        <v>0</v>
      </c>
      <c r="AE1544" s="85" t="s">
        <v>6296</v>
      </c>
      <c r="AF1544" s="79" t="b">
        <v>0</v>
      </c>
      <c r="AG1544" s="79" t="s">
        <v>6304</v>
      </c>
      <c r="AH1544" s="79"/>
      <c r="AI1544" s="85" t="s">
        <v>6296</v>
      </c>
      <c r="AJ1544" s="79" t="b">
        <v>0</v>
      </c>
      <c r="AK1544" s="79">
        <v>6</v>
      </c>
      <c r="AL1544" s="85" t="s">
        <v>6282</v>
      </c>
      <c r="AM1544" s="79" t="s">
        <v>6331</v>
      </c>
      <c r="AN1544" s="79" t="b">
        <v>0</v>
      </c>
      <c r="AO1544" s="85" t="s">
        <v>6282</v>
      </c>
      <c r="AP1544" s="79" t="s">
        <v>176</v>
      </c>
      <c r="AQ1544" s="79">
        <v>0</v>
      </c>
      <c r="AR1544" s="79">
        <v>0</v>
      </c>
      <c r="AS1544" s="79"/>
      <c r="AT1544" s="79"/>
      <c r="AU1544" s="79"/>
      <c r="AV1544" s="79"/>
      <c r="AW1544" s="79"/>
      <c r="AX1544" s="79"/>
      <c r="AY1544" s="79"/>
      <c r="AZ1544" s="79"/>
      <c r="BA1544">
        <v>14</v>
      </c>
      <c r="BB1544" s="78" t="str">
        <f>REPLACE(INDEX(GroupVertices[Group], MATCH(Edges[[#This Row],[Vertex 1]],GroupVertices[Vertex],0)),1,1,"")</f>
        <v>6</v>
      </c>
      <c r="BC1544" s="78" t="str">
        <f>REPLACE(INDEX(GroupVertices[Group], MATCH(Edges[[#This Row],[Vertex 2]],GroupVertices[Vertex],0)),1,1,"")</f>
        <v>6</v>
      </c>
      <c r="BD1544" s="48">
        <v>2</v>
      </c>
      <c r="BE1544" s="49">
        <v>14.285714285714286</v>
      </c>
      <c r="BF1544" s="48">
        <v>1</v>
      </c>
      <c r="BG1544" s="49">
        <v>7.1428571428571432</v>
      </c>
      <c r="BH1544" s="48">
        <v>0</v>
      </c>
      <c r="BI1544" s="49">
        <v>0</v>
      </c>
      <c r="BJ1544" s="48">
        <v>11</v>
      </c>
      <c r="BK1544" s="49">
        <v>78.571428571428569</v>
      </c>
      <c r="BL1544" s="48">
        <v>14</v>
      </c>
    </row>
    <row r="1545" spans="1:64" x14ac:dyDescent="0.25">
      <c r="A1545" s="64" t="s">
        <v>762</v>
      </c>
      <c r="B1545" s="64" t="s">
        <v>740</v>
      </c>
      <c r="C1545" s="65" t="s">
        <v>15852</v>
      </c>
      <c r="D1545" s="66">
        <v>9.5</v>
      </c>
      <c r="E1545" s="67" t="s">
        <v>136</v>
      </c>
      <c r="F1545" s="68">
        <v>13.642857142857142</v>
      </c>
      <c r="G1545" s="65"/>
      <c r="H1545" s="69"/>
      <c r="I1545" s="70"/>
      <c r="J1545" s="70"/>
      <c r="K1545" s="34" t="s">
        <v>65</v>
      </c>
      <c r="L1545" s="77">
        <v>1545</v>
      </c>
      <c r="M1545" s="77"/>
      <c r="N1545" s="72"/>
      <c r="O1545" s="79" t="s">
        <v>999</v>
      </c>
      <c r="P1545" s="81">
        <v>43171.686550925922</v>
      </c>
      <c r="Q1545" s="79" t="s">
        <v>1696</v>
      </c>
      <c r="R1545" s="79"/>
      <c r="S1545" s="79"/>
      <c r="T1545" s="79" t="s">
        <v>3004</v>
      </c>
      <c r="U1545" s="79"/>
      <c r="V1545" s="83" t="s">
        <v>3865</v>
      </c>
      <c r="W1545" s="81">
        <v>43171.686550925922</v>
      </c>
      <c r="X1545" s="83" t="s">
        <v>4907</v>
      </c>
      <c r="Y1545" s="79"/>
      <c r="Z1545" s="79"/>
      <c r="AA1545" s="85" t="s">
        <v>6115</v>
      </c>
      <c r="AB1545" s="79"/>
      <c r="AC1545" s="79" t="b">
        <v>0</v>
      </c>
      <c r="AD1545" s="79">
        <v>0</v>
      </c>
      <c r="AE1545" s="85" t="s">
        <v>6296</v>
      </c>
      <c r="AF1545" s="79" t="b">
        <v>0</v>
      </c>
      <c r="AG1545" s="79" t="s">
        <v>6304</v>
      </c>
      <c r="AH1545" s="79"/>
      <c r="AI1545" s="85" t="s">
        <v>6296</v>
      </c>
      <c r="AJ1545" s="79" t="b">
        <v>0</v>
      </c>
      <c r="AK1545" s="79">
        <v>6</v>
      </c>
      <c r="AL1545" s="85" t="s">
        <v>6121</v>
      </c>
      <c r="AM1545" s="79" t="s">
        <v>6331</v>
      </c>
      <c r="AN1545" s="79" t="b">
        <v>0</v>
      </c>
      <c r="AO1545" s="85" t="s">
        <v>6121</v>
      </c>
      <c r="AP1545" s="79" t="s">
        <v>176</v>
      </c>
      <c r="AQ1545" s="79">
        <v>0</v>
      </c>
      <c r="AR1545" s="79">
        <v>0</v>
      </c>
      <c r="AS1545" s="79"/>
      <c r="AT1545" s="79"/>
      <c r="AU1545" s="79"/>
      <c r="AV1545" s="79"/>
      <c r="AW1545" s="79"/>
      <c r="AX1545" s="79"/>
      <c r="AY1545" s="79"/>
      <c r="AZ1545" s="79"/>
      <c r="BA1545">
        <v>14</v>
      </c>
      <c r="BB1545" s="78" t="str">
        <f>REPLACE(INDEX(GroupVertices[Group], MATCH(Edges[[#This Row],[Vertex 1]],GroupVertices[Vertex],0)),1,1,"")</f>
        <v>6</v>
      </c>
      <c r="BC1545" s="78" t="str">
        <f>REPLACE(INDEX(GroupVertices[Group], MATCH(Edges[[#This Row],[Vertex 2]],GroupVertices[Vertex],0)),1,1,"")</f>
        <v>6</v>
      </c>
      <c r="BD1545" s="48"/>
      <c r="BE1545" s="49"/>
      <c r="BF1545" s="48"/>
      <c r="BG1545" s="49"/>
      <c r="BH1545" s="48"/>
      <c r="BI1545" s="49"/>
      <c r="BJ1545" s="48"/>
      <c r="BK1545" s="49"/>
      <c r="BL1545" s="48"/>
    </row>
    <row r="1546" spans="1:64" x14ac:dyDescent="0.25">
      <c r="A1546" s="64" t="s">
        <v>762</v>
      </c>
      <c r="B1546" s="64" t="s">
        <v>363</v>
      </c>
      <c r="C1546" s="65" t="s">
        <v>15839</v>
      </c>
      <c r="D1546" s="66">
        <v>3</v>
      </c>
      <c r="E1546" s="67" t="s">
        <v>132</v>
      </c>
      <c r="F1546" s="68">
        <v>35</v>
      </c>
      <c r="G1546" s="65"/>
      <c r="H1546" s="69"/>
      <c r="I1546" s="70"/>
      <c r="J1546" s="70"/>
      <c r="K1546" s="34" t="s">
        <v>65</v>
      </c>
      <c r="L1546" s="77">
        <v>1546</v>
      </c>
      <c r="M1546" s="77"/>
      <c r="N1546" s="72"/>
      <c r="O1546" s="79" t="s">
        <v>999</v>
      </c>
      <c r="P1546" s="81">
        <v>43171.686550925922</v>
      </c>
      <c r="Q1546" s="79" t="s">
        <v>1696</v>
      </c>
      <c r="R1546" s="79"/>
      <c r="S1546" s="79"/>
      <c r="T1546" s="79" t="s">
        <v>3004</v>
      </c>
      <c r="U1546" s="79"/>
      <c r="V1546" s="83" t="s">
        <v>3865</v>
      </c>
      <c r="W1546" s="81">
        <v>43171.686550925922</v>
      </c>
      <c r="X1546" s="83" t="s">
        <v>4907</v>
      </c>
      <c r="Y1546" s="79"/>
      <c r="Z1546" s="79"/>
      <c r="AA1546" s="85" t="s">
        <v>6115</v>
      </c>
      <c r="AB1546" s="79"/>
      <c r="AC1546" s="79" t="b">
        <v>0</v>
      </c>
      <c r="AD1546" s="79">
        <v>0</v>
      </c>
      <c r="AE1546" s="85" t="s">
        <v>6296</v>
      </c>
      <c r="AF1546" s="79" t="b">
        <v>0</v>
      </c>
      <c r="AG1546" s="79" t="s">
        <v>6304</v>
      </c>
      <c r="AH1546" s="79"/>
      <c r="AI1546" s="85" t="s">
        <v>6296</v>
      </c>
      <c r="AJ1546" s="79" t="b">
        <v>0</v>
      </c>
      <c r="AK1546" s="79">
        <v>6</v>
      </c>
      <c r="AL1546" s="85" t="s">
        <v>6121</v>
      </c>
      <c r="AM1546" s="79" t="s">
        <v>6331</v>
      </c>
      <c r="AN1546" s="79" t="b">
        <v>0</v>
      </c>
      <c r="AO1546" s="85" t="s">
        <v>6121</v>
      </c>
      <c r="AP1546" s="79" t="s">
        <v>176</v>
      </c>
      <c r="AQ1546" s="79">
        <v>0</v>
      </c>
      <c r="AR1546" s="79">
        <v>0</v>
      </c>
      <c r="AS1546" s="79"/>
      <c r="AT1546" s="79"/>
      <c r="AU1546" s="79"/>
      <c r="AV1546" s="79"/>
      <c r="AW1546" s="79"/>
      <c r="AX1546" s="79"/>
      <c r="AY1546" s="79"/>
      <c r="AZ1546" s="79"/>
      <c r="BA1546">
        <v>1</v>
      </c>
      <c r="BB1546" s="78" t="str">
        <f>REPLACE(INDEX(GroupVertices[Group], MATCH(Edges[[#This Row],[Vertex 1]],GroupVertices[Vertex],0)),1,1,"")</f>
        <v>6</v>
      </c>
      <c r="BC1546" s="78" t="str">
        <f>REPLACE(INDEX(GroupVertices[Group], MATCH(Edges[[#This Row],[Vertex 2]],GroupVertices[Vertex],0)),1,1,"")</f>
        <v>6</v>
      </c>
      <c r="BD1546" s="48">
        <v>0</v>
      </c>
      <c r="BE1546" s="49">
        <v>0</v>
      </c>
      <c r="BF1546" s="48">
        <v>1</v>
      </c>
      <c r="BG1546" s="49">
        <v>5.882352941176471</v>
      </c>
      <c r="BH1546" s="48">
        <v>0</v>
      </c>
      <c r="BI1546" s="49">
        <v>0</v>
      </c>
      <c r="BJ1546" s="48">
        <v>16</v>
      </c>
      <c r="BK1546" s="49">
        <v>94.117647058823536</v>
      </c>
      <c r="BL1546" s="48">
        <v>17</v>
      </c>
    </row>
    <row r="1547" spans="1:64" x14ac:dyDescent="0.25">
      <c r="A1547" s="64" t="s">
        <v>762</v>
      </c>
      <c r="B1547" s="64" t="s">
        <v>740</v>
      </c>
      <c r="C1547" s="65" t="s">
        <v>15852</v>
      </c>
      <c r="D1547" s="66">
        <v>9.5</v>
      </c>
      <c r="E1547" s="67" t="s">
        <v>136</v>
      </c>
      <c r="F1547" s="68">
        <v>13.642857142857142</v>
      </c>
      <c r="G1547" s="65"/>
      <c r="H1547" s="69"/>
      <c r="I1547" s="70"/>
      <c r="J1547" s="70"/>
      <c r="K1547" s="34" t="s">
        <v>65</v>
      </c>
      <c r="L1547" s="77">
        <v>1547</v>
      </c>
      <c r="M1547" s="77"/>
      <c r="N1547" s="72"/>
      <c r="O1547" s="79" t="s">
        <v>999</v>
      </c>
      <c r="P1547" s="81">
        <v>43171.687569444446</v>
      </c>
      <c r="Q1547" s="79" t="s">
        <v>1697</v>
      </c>
      <c r="R1547" s="83" t="s">
        <v>2376</v>
      </c>
      <c r="S1547" s="79" t="s">
        <v>2508</v>
      </c>
      <c r="T1547" s="79" t="s">
        <v>3005</v>
      </c>
      <c r="U1547" s="79"/>
      <c r="V1547" s="83" t="s">
        <v>3865</v>
      </c>
      <c r="W1547" s="81">
        <v>43171.687569444446</v>
      </c>
      <c r="X1547" s="83" t="s">
        <v>4908</v>
      </c>
      <c r="Y1547" s="79"/>
      <c r="Z1547" s="79"/>
      <c r="AA1547" s="85" t="s">
        <v>6116</v>
      </c>
      <c r="AB1547" s="79"/>
      <c r="AC1547" s="79" t="b">
        <v>0</v>
      </c>
      <c r="AD1547" s="79">
        <v>0</v>
      </c>
      <c r="AE1547" s="85" t="s">
        <v>6296</v>
      </c>
      <c r="AF1547" s="79" t="b">
        <v>0</v>
      </c>
      <c r="AG1547" s="79" t="s">
        <v>6304</v>
      </c>
      <c r="AH1547" s="79"/>
      <c r="AI1547" s="85" t="s">
        <v>6296</v>
      </c>
      <c r="AJ1547" s="79" t="b">
        <v>0</v>
      </c>
      <c r="AK1547" s="79">
        <v>20</v>
      </c>
      <c r="AL1547" s="85" t="s">
        <v>6283</v>
      </c>
      <c r="AM1547" s="79" t="s">
        <v>6331</v>
      </c>
      <c r="AN1547" s="79" t="b">
        <v>0</v>
      </c>
      <c r="AO1547" s="85" t="s">
        <v>6283</v>
      </c>
      <c r="AP1547" s="79" t="s">
        <v>176</v>
      </c>
      <c r="AQ1547" s="79">
        <v>0</v>
      </c>
      <c r="AR1547" s="79">
        <v>0</v>
      </c>
      <c r="AS1547" s="79"/>
      <c r="AT1547" s="79"/>
      <c r="AU1547" s="79"/>
      <c r="AV1547" s="79"/>
      <c r="AW1547" s="79"/>
      <c r="AX1547" s="79"/>
      <c r="AY1547" s="79"/>
      <c r="AZ1547" s="79"/>
      <c r="BA1547">
        <v>14</v>
      </c>
      <c r="BB1547" s="78" t="str">
        <f>REPLACE(INDEX(GroupVertices[Group], MATCH(Edges[[#This Row],[Vertex 1]],GroupVertices[Vertex],0)),1,1,"")</f>
        <v>6</v>
      </c>
      <c r="BC1547" s="78" t="str">
        <f>REPLACE(INDEX(GroupVertices[Group], MATCH(Edges[[#This Row],[Vertex 2]],GroupVertices[Vertex],0)),1,1,"")</f>
        <v>6</v>
      </c>
      <c r="BD1547" s="48">
        <v>1</v>
      </c>
      <c r="BE1547" s="49">
        <v>6.25</v>
      </c>
      <c r="BF1547" s="48">
        <v>0</v>
      </c>
      <c r="BG1547" s="49">
        <v>0</v>
      </c>
      <c r="BH1547" s="48">
        <v>0</v>
      </c>
      <c r="BI1547" s="49">
        <v>0</v>
      </c>
      <c r="BJ1547" s="48">
        <v>15</v>
      </c>
      <c r="BK1547" s="49">
        <v>93.75</v>
      </c>
      <c r="BL1547" s="48">
        <v>16</v>
      </c>
    </row>
    <row r="1548" spans="1:64" x14ac:dyDescent="0.25">
      <c r="A1548" s="64" t="s">
        <v>762</v>
      </c>
      <c r="B1548" s="64" t="s">
        <v>740</v>
      </c>
      <c r="C1548" s="65" t="s">
        <v>15852</v>
      </c>
      <c r="D1548" s="66">
        <v>9.5</v>
      </c>
      <c r="E1548" s="67" t="s">
        <v>136</v>
      </c>
      <c r="F1548" s="68">
        <v>13.642857142857142</v>
      </c>
      <c r="G1548" s="65"/>
      <c r="H1548" s="69"/>
      <c r="I1548" s="70"/>
      <c r="J1548" s="70"/>
      <c r="K1548" s="34" t="s">
        <v>65</v>
      </c>
      <c r="L1548" s="77">
        <v>1548</v>
      </c>
      <c r="M1548" s="77"/>
      <c r="N1548" s="72"/>
      <c r="O1548" s="79" t="s">
        <v>999</v>
      </c>
      <c r="P1548" s="81">
        <v>43178.644386574073</v>
      </c>
      <c r="Q1548" s="79" t="s">
        <v>1700</v>
      </c>
      <c r="R1548" s="79"/>
      <c r="S1548" s="79"/>
      <c r="T1548" s="79"/>
      <c r="U1548" s="79"/>
      <c r="V1548" s="83" t="s">
        <v>3865</v>
      </c>
      <c r="W1548" s="81">
        <v>43178.644386574073</v>
      </c>
      <c r="X1548" s="83" t="s">
        <v>4909</v>
      </c>
      <c r="Y1548" s="79"/>
      <c r="Z1548" s="79"/>
      <c r="AA1548" s="85" t="s">
        <v>6117</v>
      </c>
      <c r="AB1548" s="79"/>
      <c r="AC1548" s="79" t="b">
        <v>0</v>
      </c>
      <c r="AD1548" s="79">
        <v>0</v>
      </c>
      <c r="AE1548" s="85" t="s">
        <v>6296</v>
      </c>
      <c r="AF1548" s="79" t="b">
        <v>1</v>
      </c>
      <c r="AG1548" s="79" t="s">
        <v>6304</v>
      </c>
      <c r="AH1548" s="79"/>
      <c r="AI1548" s="85" t="s">
        <v>6327</v>
      </c>
      <c r="AJ1548" s="79" t="b">
        <v>0</v>
      </c>
      <c r="AK1548" s="79">
        <v>6</v>
      </c>
      <c r="AL1548" s="85" t="s">
        <v>6247</v>
      </c>
      <c r="AM1548" s="79" t="s">
        <v>6331</v>
      </c>
      <c r="AN1548" s="79" t="b">
        <v>0</v>
      </c>
      <c r="AO1548" s="85" t="s">
        <v>6247</v>
      </c>
      <c r="AP1548" s="79" t="s">
        <v>176</v>
      </c>
      <c r="AQ1548" s="79">
        <v>0</v>
      </c>
      <c r="AR1548" s="79">
        <v>0</v>
      </c>
      <c r="AS1548" s="79"/>
      <c r="AT1548" s="79"/>
      <c r="AU1548" s="79"/>
      <c r="AV1548" s="79"/>
      <c r="AW1548" s="79"/>
      <c r="AX1548" s="79"/>
      <c r="AY1548" s="79"/>
      <c r="AZ1548" s="79"/>
      <c r="BA1548">
        <v>14</v>
      </c>
      <c r="BB1548" s="78" t="str">
        <f>REPLACE(INDEX(GroupVertices[Group], MATCH(Edges[[#This Row],[Vertex 1]],GroupVertices[Vertex],0)),1,1,"")</f>
        <v>6</v>
      </c>
      <c r="BC1548" s="78" t="str">
        <f>REPLACE(INDEX(GroupVertices[Group], MATCH(Edges[[#This Row],[Vertex 2]],GroupVertices[Vertex],0)),1,1,"")</f>
        <v>6</v>
      </c>
      <c r="BD1548" s="48"/>
      <c r="BE1548" s="49"/>
      <c r="BF1548" s="48"/>
      <c r="BG1548" s="49"/>
      <c r="BH1548" s="48"/>
      <c r="BI1548" s="49"/>
      <c r="BJ1548" s="48"/>
      <c r="BK1548" s="49"/>
      <c r="BL1548" s="48"/>
    </row>
    <row r="1549" spans="1:64" x14ac:dyDescent="0.25">
      <c r="A1549" s="64" t="s">
        <v>762</v>
      </c>
      <c r="B1549" s="64" t="s">
        <v>763</v>
      </c>
      <c r="C1549" s="65" t="s">
        <v>15839</v>
      </c>
      <c r="D1549" s="66">
        <v>3</v>
      </c>
      <c r="E1549" s="67" t="s">
        <v>132</v>
      </c>
      <c r="F1549" s="68">
        <v>35</v>
      </c>
      <c r="G1549" s="65"/>
      <c r="H1549" s="69"/>
      <c r="I1549" s="70"/>
      <c r="J1549" s="70"/>
      <c r="K1549" s="34" t="s">
        <v>65</v>
      </c>
      <c r="L1549" s="77">
        <v>1549</v>
      </c>
      <c r="M1549" s="77"/>
      <c r="N1549" s="72"/>
      <c r="O1549" s="79" t="s">
        <v>999</v>
      </c>
      <c r="P1549" s="81">
        <v>43178.644386574073</v>
      </c>
      <c r="Q1549" s="79" t="s">
        <v>1700</v>
      </c>
      <c r="R1549" s="79"/>
      <c r="S1549" s="79"/>
      <c r="T1549" s="79"/>
      <c r="U1549" s="79"/>
      <c r="V1549" s="83" t="s">
        <v>3865</v>
      </c>
      <c r="W1549" s="81">
        <v>43178.644386574073</v>
      </c>
      <c r="X1549" s="83" t="s">
        <v>4909</v>
      </c>
      <c r="Y1549" s="79"/>
      <c r="Z1549" s="79"/>
      <c r="AA1549" s="85" t="s">
        <v>6117</v>
      </c>
      <c r="AB1549" s="79"/>
      <c r="AC1549" s="79" t="b">
        <v>0</v>
      </c>
      <c r="AD1549" s="79">
        <v>0</v>
      </c>
      <c r="AE1549" s="85" t="s">
        <v>6296</v>
      </c>
      <c r="AF1549" s="79" t="b">
        <v>1</v>
      </c>
      <c r="AG1549" s="79" t="s">
        <v>6304</v>
      </c>
      <c r="AH1549" s="79"/>
      <c r="AI1549" s="85" t="s">
        <v>6327</v>
      </c>
      <c r="AJ1549" s="79" t="b">
        <v>0</v>
      </c>
      <c r="AK1549" s="79">
        <v>6</v>
      </c>
      <c r="AL1549" s="85" t="s">
        <v>6247</v>
      </c>
      <c r="AM1549" s="79" t="s">
        <v>6331</v>
      </c>
      <c r="AN1549" s="79" t="b">
        <v>0</v>
      </c>
      <c r="AO1549" s="85" t="s">
        <v>6247</v>
      </c>
      <c r="AP1549" s="79" t="s">
        <v>176</v>
      </c>
      <c r="AQ1549" s="79">
        <v>0</v>
      </c>
      <c r="AR1549" s="79">
        <v>0</v>
      </c>
      <c r="AS1549" s="79"/>
      <c r="AT1549" s="79"/>
      <c r="AU1549" s="79"/>
      <c r="AV1549" s="79"/>
      <c r="AW1549" s="79"/>
      <c r="AX1549" s="79"/>
      <c r="AY1549" s="79"/>
      <c r="AZ1549" s="79"/>
      <c r="BA1549">
        <v>1</v>
      </c>
      <c r="BB1549" s="78" t="str">
        <f>REPLACE(INDEX(GroupVertices[Group], MATCH(Edges[[#This Row],[Vertex 1]],GroupVertices[Vertex],0)),1,1,"")</f>
        <v>6</v>
      </c>
      <c r="BC1549" s="78" t="str">
        <f>REPLACE(INDEX(GroupVertices[Group], MATCH(Edges[[#This Row],[Vertex 2]],GroupVertices[Vertex],0)),1,1,"")</f>
        <v>6</v>
      </c>
      <c r="BD1549" s="48"/>
      <c r="BE1549" s="49"/>
      <c r="BF1549" s="48"/>
      <c r="BG1549" s="49"/>
      <c r="BH1549" s="48"/>
      <c r="BI1549" s="49"/>
      <c r="BJ1549" s="48"/>
      <c r="BK1549" s="49"/>
      <c r="BL1549" s="48"/>
    </row>
    <row r="1550" spans="1:64" x14ac:dyDescent="0.25">
      <c r="A1550" s="64" t="s">
        <v>762</v>
      </c>
      <c r="B1550" s="64" t="s">
        <v>774</v>
      </c>
      <c r="C1550" s="65" t="s">
        <v>15839</v>
      </c>
      <c r="D1550" s="66">
        <v>3</v>
      </c>
      <c r="E1550" s="67" t="s">
        <v>132</v>
      </c>
      <c r="F1550" s="68">
        <v>35</v>
      </c>
      <c r="G1550" s="65"/>
      <c r="H1550" s="69"/>
      <c r="I1550" s="70"/>
      <c r="J1550" s="70"/>
      <c r="K1550" s="34" t="s">
        <v>65</v>
      </c>
      <c r="L1550" s="77">
        <v>1550</v>
      </c>
      <c r="M1550" s="77"/>
      <c r="N1550" s="72"/>
      <c r="O1550" s="79" t="s">
        <v>999</v>
      </c>
      <c r="P1550" s="81">
        <v>43178.644386574073</v>
      </c>
      <c r="Q1550" s="79" t="s">
        <v>1700</v>
      </c>
      <c r="R1550" s="79"/>
      <c r="S1550" s="79"/>
      <c r="T1550" s="79"/>
      <c r="U1550" s="79"/>
      <c r="V1550" s="83" t="s">
        <v>3865</v>
      </c>
      <c r="W1550" s="81">
        <v>43178.644386574073</v>
      </c>
      <c r="X1550" s="83" t="s">
        <v>4909</v>
      </c>
      <c r="Y1550" s="79"/>
      <c r="Z1550" s="79"/>
      <c r="AA1550" s="85" t="s">
        <v>6117</v>
      </c>
      <c r="AB1550" s="79"/>
      <c r="AC1550" s="79" t="b">
        <v>0</v>
      </c>
      <c r="AD1550" s="79">
        <v>0</v>
      </c>
      <c r="AE1550" s="85" t="s">
        <v>6296</v>
      </c>
      <c r="AF1550" s="79" t="b">
        <v>1</v>
      </c>
      <c r="AG1550" s="79" t="s">
        <v>6304</v>
      </c>
      <c r="AH1550" s="79"/>
      <c r="AI1550" s="85" t="s">
        <v>6327</v>
      </c>
      <c r="AJ1550" s="79" t="b">
        <v>0</v>
      </c>
      <c r="AK1550" s="79">
        <v>6</v>
      </c>
      <c r="AL1550" s="85" t="s">
        <v>6247</v>
      </c>
      <c r="AM1550" s="79" t="s">
        <v>6331</v>
      </c>
      <c r="AN1550" s="79" t="b">
        <v>0</v>
      </c>
      <c r="AO1550" s="85" t="s">
        <v>6247</v>
      </c>
      <c r="AP1550" s="79" t="s">
        <v>176</v>
      </c>
      <c r="AQ1550" s="79">
        <v>0</v>
      </c>
      <c r="AR1550" s="79">
        <v>0</v>
      </c>
      <c r="AS1550" s="79"/>
      <c r="AT1550" s="79"/>
      <c r="AU1550" s="79"/>
      <c r="AV1550" s="79"/>
      <c r="AW1550" s="79"/>
      <c r="AX1550" s="79"/>
      <c r="AY1550" s="79"/>
      <c r="AZ1550" s="79"/>
      <c r="BA1550">
        <v>1</v>
      </c>
      <c r="BB1550" s="78" t="str">
        <f>REPLACE(INDEX(GroupVertices[Group], MATCH(Edges[[#This Row],[Vertex 1]],GroupVertices[Vertex],0)),1,1,"")</f>
        <v>6</v>
      </c>
      <c r="BC1550" s="78" t="str">
        <f>REPLACE(INDEX(GroupVertices[Group], MATCH(Edges[[#This Row],[Vertex 2]],GroupVertices[Vertex],0)),1,1,"")</f>
        <v>6</v>
      </c>
      <c r="BD1550" s="48">
        <v>0</v>
      </c>
      <c r="BE1550" s="49">
        <v>0</v>
      </c>
      <c r="BF1550" s="48">
        <v>0</v>
      </c>
      <c r="BG1550" s="49">
        <v>0</v>
      </c>
      <c r="BH1550" s="48">
        <v>0</v>
      </c>
      <c r="BI1550" s="49">
        <v>0</v>
      </c>
      <c r="BJ1550" s="48">
        <v>17</v>
      </c>
      <c r="BK1550" s="49">
        <v>100</v>
      </c>
      <c r="BL1550" s="48">
        <v>17</v>
      </c>
    </row>
    <row r="1551" spans="1:64" x14ac:dyDescent="0.25">
      <c r="A1551" s="64" t="s">
        <v>762</v>
      </c>
      <c r="B1551" s="64" t="s">
        <v>740</v>
      </c>
      <c r="C1551" s="65" t="s">
        <v>15852</v>
      </c>
      <c r="D1551" s="66">
        <v>9.5</v>
      </c>
      <c r="E1551" s="67" t="s">
        <v>136</v>
      </c>
      <c r="F1551" s="68">
        <v>13.642857142857142</v>
      </c>
      <c r="G1551" s="65"/>
      <c r="H1551" s="69"/>
      <c r="I1551" s="70"/>
      <c r="J1551" s="70"/>
      <c r="K1551" s="34" t="s">
        <v>65</v>
      </c>
      <c r="L1551" s="77">
        <v>1551</v>
      </c>
      <c r="M1551" s="77"/>
      <c r="N1551" s="72"/>
      <c r="O1551" s="79" t="s">
        <v>999</v>
      </c>
      <c r="P1551" s="81">
        <v>43178.646539351852</v>
      </c>
      <c r="Q1551" s="79" t="s">
        <v>1316</v>
      </c>
      <c r="R1551" s="83" t="s">
        <v>2180</v>
      </c>
      <c r="S1551" s="79" t="s">
        <v>2508</v>
      </c>
      <c r="T1551" s="79" t="s">
        <v>2821</v>
      </c>
      <c r="U1551" s="79"/>
      <c r="V1551" s="83" t="s">
        <v>3865</v>
      </c>
      <c r="W1551" s="81">
        <v>43178.646539351852</v>
      </c>
      <c r="X1551" s="83" t="s">
        <v>4910</v>
      </c>
      <c r="Y1551" s="79"/>
      <c r="Z1551" s="79"/>
      <c r="AA1551" s="85" t="s">
        <v>6118</v>
      </c>
      <c r="AB1551" s="79"/>
      <c r="AC1551" s="79" t="b">
        <v>0</v>
      </c>
      <c r="AD1551" s="79">
        <v>0</v>
      </c>
      <c r="AE1551" s="85" t="s">
        <v>6296</v>
      </c>
      <c r="AF1551" s="79" t="b">
        <v>0</v>
      </c>
      <c r="AG1551" s="79" t="s">
        <v>6304</v>
      </c>
      <c r="AH1551" s="79"/>
      <c r="AI1551" s="85" t="s">
        <v>6296</v>
      </c>
      <c r="AJ1551" s="79" t="b">
        <v>0</v>
      </c>
      <c r="AK1551" s="79">
        <v>9</v>
      </c>
      <c r="AL1551" s="85" t="s">
        <v>6284</v>
      </c>
      <c r="AM1551" s="79" t="s">
        <v>6331</v>
      </c>
      <c r="AN1551" s="79" t="b">
        <v>0</v>
      </c>
      <c r="AO1551" s="85" t="s">
        <v>6284</v>
      </c>
      <c r="AP1551" s="79" t="s">
        <v>176</v>
      </c>
      <c r="AQ1551" s="79">
        <v>0</v>
      </c>
      <c r="AR1551" s="79">
        <v>0</v>
      </c>
      <c r="AS1551" s="79"/>
      <c r="AT1551" s="79"/>
      <c r="AU1551" s="79"/>
      <c r="AV1551" s="79"/>
      <c r="AW1551" s="79"/>
      <c r="AX1551" s="79"/>
      <c r="AY1551" s="79"/>
      <c r="AZ1551" s="79"/>
      <c r="BA1551">
        <v>14</v>
      </c>
      <c r="BB1551" s="78" t="str">
        <f>REPLACE(INDEX(GroupVertices[Group], MATCH(Edges[[#This Row],[Vertex 1]],GroupVertices[Vertex],0)),1,1,"")</f>
        <v>6</v>
      </c>
      <c r="BC1551" s="78" t="str">
        <f>REPLACE(INDEX(GroupVertices[Group], MATCH(Edges[[#This Row],[Vertex 2]],GroupVertices[Vertex],0)),1,1,"")</f>
        <v>6</v>
      </c>
      <c r="BD1551" s="48">
        <v>2</v>
      </c>
      <c r="BE1551" s="49">
        <v>14.285714285714286</v>
      </c>
      <c r="BF1551" s="48">
        <v>1</v>
      </c>
      <c r="BG1551" s="49">
        <v>7.1428571428571432</v>
      </c>
      <c r="BH1551" s="48">
        <v>0</v>
      </c>
      <c r="BI1551" s="49">
        <v>0</v>
      </c>
      <c r="BJ1551" s="48">
        <v>11</v>
      </c>
      <c r="BK1551" s="49">
        <v>78.571428571428569</v>
      </c>
      <c r="BL1551" s="48">
        <v>14</v>
      </c>
    </row>
    <row r="1552" spans="1:64" x14ac:dyDescent="0.25">
      <c r="A1552" s="64" t="s">
        <v>762</v>
      </c>
      <c r="B1552" s="64" t="s">
        <v>740</v>
      </c>
      <c r="C1552" s="65" t="s">
        <v>15852</v>
      </c>
      <c r="D1552" s="66">
        <v>9.5</v>
      </c>
      <c r="E1552" s="67" t="s">
        <v>136</v>
      </c>
      <c r="F1552" s="68">
        <v>13.642857142857142</v>
      </c>
      <c r="G1552" s="65"/>
      <c r="H1552" s="69"/>
      <c r="I1552" s="70"/>
      <c r="J1552" s="70"/>
      <c r="K1552" s="34" t="s">
        <v>65</v>
      </c>
      <c r="L1552" s="77">
        <v>1552</v>
      </c>
      <c r="M1552" s="77"/>
      <c r="N1552" s="72"/>
      <c r="O1552" s="79" t="s">
        <v>999</v>
      </c>
      <c r="P1552" s="81">
        <v>43178.646608796298</v>
      </c>
      <c r="Q1552" s="79" t="s">
        <v>1119</v>
      </c>
      <c r="R1552" s="83" t="s">
        <v>2063</v>
      </c>
      <c r="S1552" s="79" t="s">
        <v>2508</v>
      </c>
      <c r="T1552" s="79" t="s">
        <v>2724</v>
      </c>
      <c r="U1552" s="79"/>
      <c r="V1552" s="83" t="s">
        <v>3865</v>
      </c>
      <c r="W1552" s="81">
        <v>43178.646608796298</v>
      </c>
      <c r="X1552" s="83" t="s">
        <v>4911</v>
      </c>
      <c r="Y1552" s="79"/>
      <c r="Z1552" s="79"/>
      <c r="AA1552" s="85" t="s">
        <v>6119</v>
      </c>
      <c r="AB1552" s="79"/>
      <c r="AC1552" s="79" t="b">
        <v>0</v>
      </c>
      <c r="AD1552" s="79">
        <v>0</v>
      </c>
      <c r="AE1552" s="85" t="s">
        <v>6296</v>
      </c>
      <c r="AF1552" s="79" t="b">
        <v>0</v>
      </c>
      <c r="AG1552" s="79" t="s">
        <v>6304</v>
      </c>
      <c r="AH1552" s="79"/>
      <c r="AI1552" s="85" t="s">
        <v>6296</v>
      </c>
      <c r="AJ1552" s="79" t="b">
        <v>0</v>
      </c>
      <c r="AK1552" s="79">
        <v>27</v>
      </c>
      <c r="AL1552" s="85" t="s">
        <v>6285</v>
      </c>
      <c r="AM1552" s="79" t="s">
        <v>6331</v>
      </c>
      <c r="AN1552" s="79" t="b">
        <v>0</v>
      </c>
      <c r="AO1552" s="85" t="s">
        <v>6285</v>
      </c>
      <c r="AP1552" s="79" t="s">
        <v>176</v>
      </c>
      <c r="AQ1552" s="79">
        <v>0</v>
      </c>
      <c r="AR1552" s="79">
        <v>0</v>
      </c>
      <c r="AS1552" s="79"/>
      <c r="AT1552" s="79"/>
      <c r="AU1552" s="79"/>
      <c r="AV1552" s="79"/>
      <c r="AW1552" s="79"/>
      <c r="AX1552" s="79"/>
      <c r="AY1552" s="79"/>
      <c r="AZ1552" s="79"/>
      <c r="BA1552">
        <v>14</v>
      </c>
      <c r="BB1552" s="78" t="str">
        <f>REPLACE(INDEX(GroupVertices[Group], MATCH(Edges[[#This Row],[Vertex 1]],GroupVertices[Vertex],0)),1,1,"")</f>
        <v>6</v>
      </c>
      <c r="BC1552" s="78" t="str">
        <f>REPLACE(INDEX(GroupVertices[Group], MATCH(Edges[[#This Row],[Vertex 2]],GroupVertices[Vertex],0)),1,1,"")</f>
        <v>6</v>
      </c>
      <c r="BD1552" s="48">
        <v>0</v>
      </c>
      <c r="BE1552" s="49">
        <v>0</v>
      </c>
      <c r="BF1552" s="48">
        <v>0</v>
      </c>
      <c r="BG1552" s="49">
        <v>0</v>
      </c>
      <c r="BH1552" s="48">
        <v>0</v>
      </c>
      <c r="BI1552" s="49">
        <v>0</v>
      </c>
      <c r="BJ1552" s="48">
        <v>16</v>
      </c>
      <c r="BK1552" s="49">
        <v>100</v>
      </c>
      <c r="BL1552" s="48">
        <v>16</v>
      </c>
    </row>
    <row r="1553" spans="1:64" x14ac:dyDescent="0.25">
      <c r="A1553" s="64" t="s">
        <v>762</v>
      </c>
      <c r="B1553" s="64" t="s">
        <v>740</v>
      </c>
      <c r="C1553" s="65" t="s">
        <v>15852</v>
      </c>
      <c r="D1553" s="66">
        <v>9.5</v>
      </c>
      <c r="E1553" s="67" t="s">
        <v>136</v>
      </c>
      <c r="F1553" s="68">
        <v>13.642857142857142</v>
      </c>
      <c r="G1553" s="65"/>
      <c r="H1553" s="69"/>
      <c r="I1553" s="70"/>
      <c r="J1553" s="70"/>
      <c r="K1553" s="34" t="s">
        <v>65</v>
      </c>
      <c r="L1553" s="77">
        <v>1553</v>
      </c>
      <c r="M1553" s="77"/>
      <c r="N1553" s="72"/>
      <c r="O1553" s="79" t="s">
        <v>999</v>
      </c>
      <c r="P1553" s="81">
        <v>43178.646840277775</v>
      </c>
      <c r="Q1553" s="79" t="s">
        <v>1701</v>
      </c>
      <c r="R1553" s="83" t="s">
        <v>2379</v>
      </c>
      <c r="S1553" s="79" t="s">
        <v>2508</v>
      </c>
      <c r="T1553" s="79" t="s">
        <v>3007</v>
      </c>
      <c r="U1553" s="83" t="s">
        <v>3367</v>
      </c>
      <c r="V1553" s="83" t="s">
        <v>3367</v>
      </c>
      <c r="W1553" s="81">
        <v>43178.646840277775</v>
      </c>
      <c r="X1553" s="83" t="s">
        <v>4912</v>
      </c>
      <c r="Y1553" s="79"/>
      <c r="Z1553" s="79"/>
      <c r="AA1553" s="85" t="s">
        <v>6120</v>
      </c>
      <c r="AB1553" s="79"/>
      <c r="AC1553" s="79" t="b">
        <v>0</v>
      </c>
      <c r="AD1553" s="79">
        <v>0</v>
      </c>
      <c r="AE1553" s="85" t="s">
        <v>6296</v>
      </c>
      <c r="AF1553" s="79" t="b">
        <v>0</v>
      </c>
      <c r="AG1553" s="79" t="s">
        <v>6304</v>
      </c>
      <c r="AH1553" s="79"/>
      <c r="AI1553" s="85" t="s">
        <v>6296</v>
      </c>
      <c r="AJ1553" s="79" t="b">
        <v>0</v>
      </c>
      <c r="AK1553" s="79">
        <v>23</v>
      </c>
      <c r="AL1553" s="85" t="s">
        <v>6286</v>
      </c>
      <c r="AM1553" s="79" t="s">
        <v>6331</v>
      </c>
      <c r="AN1553" s="79" t="b">
        <v>0</v>
      </c>
      <c r="AO1553" s="85" t="s">
        <v>6286</v>
      </c>
      <c r="AP1553" s="79" t="s">
        <v>176</v>
      </c>
      <c r="AQ1553" s="79">
        <v>0</v>
      </c>
      <c r="AR1553" s="79">
        <v>0</v>
      </c>
      <c r="AS1553" s="79"/>
      <c r="AT1553" s="79"/>
      <c r="AU1553" s="79"/>
      <c r="AV1553" s="79"/>
      <c r="AW1553" s="79"/>
      <c r="AX1553" s="79"/>
      <c r="AY1553" s="79"/>
      <c r="AZ1553" s="79"/>
      <c r="BA1553">
        <v>14</v>
      </c>
      <c r="BB1553" s="78" t="str">
        <f>REPLACE(INDEX(GroupVertices[Group], MATCH(Edges[[#This Row],[Vertex 1]],GroupVertices[Vertex],0)),1,1,"")</f>
        <v>6</v>
      </c>
      <c r="BC1553" s="78" t="str">
        <f>REPLACE(INDEX(GroupVertices[Group], MATCH(Edges[[#This Row],[Vertex 2]],GroupVertices[Vertex],0)),1,1,"")</f>
        <v>6</v>
      </c>
      <c r="BD1553" s="48">
        <v>0</v>
      </c>
      <c r="BE1553" s="49">
        <v>0</v>
      </c>
      <c r="BF1553" s="48">
        <v>0</v>
      </c>
      <c r="BG1553" s="49">
        <v>0</v>
      </c>
      <c r="BH1553" s="48">
        <v>0</v>
      </c>
      <c r="BI1553" s="49">
        <v>0</v>
      </c>
      <c r="BJ1553" s="48">
        <v>12</v>
      </c>
      <c r="BK1553" s="49">
        <v>100</v>
      </c>
      <c r="BL1553" s="48">
        <v>12</v>
      </c>
    </row>
    <row r="1554" spans="1:64" x14ac:dyDescent="0.25">
      <c r="A1554" s="64" t="s">
        <v>363</v>
      </c>
      <c r="B1554" s="64" t="s">
        <v>740</v>
      </c>
      <c r="C1554" s="65" t="s">
        <v>15845</v>
      </c>
      <c r="D1554" s="66">
        <v>4</v>
      </c>
      <c r="E1554" s="67" t="s">
        <v>136</v>
      </c>
      <c r="F1554" s="68">
        <v>31.714285714285715</v>
      </c>
      <c r="G1554" s="65"/>
      <c r="H1554" s="69"/>
      <c r="I1554" s="70"/>
      <c r="J1554" s="70"/>
      <c r="K1554" s="34" t="s">
        <v>66</v>
      </c>
      <c r="L1554" s="77">
        <v>1554</v>
      </c>
      <c r="M1554" s="77"/>
      <c r="N1554" s="72"/>
      <c r="O1554" s="79" t="s">
        <v>999</v>
      </c>
      <c r="P1554" s="81">
        <v>43169.718854166669</v>
      </c>
      <c r="Q1554" s="79" t="s">
        <v>1133</v>
      </c>
      <c r="R1554" s="83" t="s">
        <v>2072</v>
      </c>
      <c r="S1554" s="79" t="s">
        <v>2544</v>
      </c>
      <c r="T1554" s="79" t="s">
        <v>2732</v>
      </c>
      <c r="U1554" s="83" t="s">
        <v>3200</v>
      </c>
      <c r="V1554" s="83" t="s">
        <v>3200</v>
      </c>
      <c r="W1554" s="81">
        <v>43169.718854166669</v>
      </c>
      <c r="X1554" s="83" t="s">
        <v>4048</v>
      </c>
      <c r="Y1554" s="79"/>
      <c r="Z1554" s="79"/>
      <c r="AA1554" s="85" t="s">
        <v>5256</v>
      </c>
      <c r="AB1554" s="79"/>
      <c r="AC1554" s="79" t="b">
        <v>0</v>
      </c>
      <c r="AD1554" s="79">
        <v>11</v>
      </c>
      <c r="AE1554" s="85" t="s">
        <v>6296</v>
      </c>
      <c r="AF1554" s="79" t="b">
        <v>0</v>
      </c>
      <c r="AG1554" s="79" t="s">
        <v>6304</v>
      </c>
      <c r="AH1554" s="79"/>
      <c r="AI1554" s="85" t="s">
        <v>6296</v>
      </c>
      <c r="AJ1554" s="79" t="b">
        <v>0</v>
      </c>
      <c r="AK1554" s="79">
        <v>11</v>
      </c>
      <c r="AL1554" s="85" t="s">
        <v>6296</v>
      </c>
      <c r="AM1554" s="79" t="s">
        <v>6330</v>
      </c>
      <c r="AN1554" s="79" t="b">
        <v>0</v>
      </c>
      <c r="AO1554" s="85" t="s">
        <v>5256</v>
      </c>
      <c r="AP1554" s="79" t="s">
        <v>6415</v>
      </c>
      <c r="AQ1554" s="79">
        <v>0</v>
      </c>
      <c r="AR1554" s="79">
        <v>0</v>
      </c>
      <c r="AS1554" s="79"/>
      <c r="AT1554" s="79"/>
      <c r="AU1554" s="79"/>
      <c r="AV1554" s="79"/>
      <c r="AW1554" s="79"/>
      <c r="AX1554" s="79"/>
      <c r="AY1554" s="79"/>
      <c r="AZ1554" s="79"/>
      <c r="BA1554">
        <v>3</v>
      </c>
      <c r="BB1554" s="78" t="str">
        <f>REPLACE(INDEX(GroupVertices[Group], MATCH(Edges[[#This Row],[Vertex 1]],GroupVertices[Vertex],0)),1,1,"")</f>
        <v>6</v>
      </c>
      <c r="BC1554" s="78" t="str">
        <f>REPLACE(INDEX(GroupVertices[Group], MATCH(Edges[[#This Row],[Vertex 2]],GroupVertices[Vertex],0)),1,1,"")</f>
        <v>6</v>
      </c>
      <c r="BD1554" s="48"/>
      <c r="BE1554" s="49"/>
      <c r="BF1554" s="48"/>
      <c r="BG1554" s="49"/>
      <c r="BH1554" s="48"/>
      <c r="BI1554" s="49"/>
      <c r="BJ1554" s="48"/>
      <c r="BK1554" s="49"/>
      <c r="BL1554" s="48"/>
    </row>
    <row r="1555" spans="1:64" x14ac:dyDescent="0.25">
      <c r="A1555" s="64" t="s">
        <v>363</v>
      </c>
      <c r="B1555" s="64" t="s">
        <v>740</v>
      </c>
      <c r="C1555" s="65" t="s">
        <v>15845</v>
      </c>
      <c r="D1555" s="66">
        <v>4</v>
      </c>
      <c r="E1555" s="67" t="s">
        <v>136</v>
      </c>
      <c r="F1555" s="68">
        <v>31.714285714285715</v>
      </c>
      <c r="G1555" s="65"/>
      <c r="H1555" s="69"/>
      <c r="I1555" s="70"/>
      <c r="J1555" s="70"/>
      <c r="K1555" s="34" t="s">
        <v>66</v>
      </c>
      <c r="L1555" s="77">
        <v>1555</v>
      </c>
      <c r="M1555" s="77"/>
      <c r="N1555" s="72"/>
      <c r="O1555" s="79" t="s">
        <v>999</v>
      </c>
      <c r="P1555" s="81">
        <v>43170.843078703707</v>
      </c>
      <c r="Q1555" s="79" t="s">
        <v>1860</v>
      </c>
      <c r="R1555" s="83" t="s">
        <v>2461</v>
      </c>
      <c r="S1555" s="79" t="s">
        <v>2544</v>
      </c>
      <c r="T1555" s="79" t="s">
        <v>3004</v>
      </c>
      <c r="U1555" s="83" t="s">
        <v>3392</v>
      </c>
      <c r="V1555" s="83" t="s">
        <v>3392</v>
      </c>
      <c r="W1555" s="81">
        <v>43170.843078703707</v>
      </c>
      <c r="X1555" s="83" t="s">
        <v>4913</v>
      </c>
      <c r="Y1555" s="79"/>
      <c r="Z1555" s="79"/>
      <c r="AA1555" s="85" t="s">
        <v>6121</v>
      </c>
      <c r="AB1555" s="79"/>
      <c r="AC1555" s="79" t="b">
        <v>0</v>
      </c>
      <c r="AD1555" s="79">
        <v>7</v>
      </c>
      <c r="AE1555" s="85" t="s">
        <v>6296</v>
      </c>
      <c r="AF1555" s="79" t="b">
        <v>0</v>
      </c>
      <c r="AG1555" s="79" t="s">
        <v>6304</v>
      </c>
      <c r="AH1555" s="79"/>
      <c r="AI1555" s="85" t="s">
        <v>6296</v>
      </c>
      <c r="AJ1555" s="79" t="b">
        <v>0</v>
      </c>
      <c r="AK1555" s="79">
        <v>6</v>
      </c>
      <c r="AL1555" s="85" t="s">
        <v>6296</v>
      </c>
      <c r="AM1555" s="79" t="s">
        <v>6330</v>
      </c>
      <c r="AN1555" s="79" t="b">
        <v>0</v>
      </c>
      <c r="AO1555" s="85" t="s">
        <v>6121</v>
      </c>
      <c r="AP1555" s="79" t="s">
        <v>6415</v>
      </c>
      <c r="AQ1555" s="79">
        <v>0</v>
      </c>
      <c r="AR1555" s="79">
        <v>0</v>
      </c>
      <c r="AS1555" s="79"/>
      <c r="AT1555" s="79"/>
      <c r="AU1555" s="79"/>
      <c r="AV1555" s="79"/>
      <c r="AW1555" s="79"/>
      <c r="AX1555" s="79"/>
      <c r="AY1555" s="79"/>
      <c r="AZ1555" s="79"/>
      <c r="BA1555">
        <v>3</v>
      </c>
      <c r="BB1555" s="78" t="str">
        <f>REPLACE(INDEX(GroupVertices[Group], MATCH(Edges[[#This Row],[Vertex 1]],GroupVertices[Vertex],0)),1,1,"")</f>
        <v>6</v>
      </c>
      <c r="BC1555" s="78" t="str">
        <f>REPLACE(INDEX(GroupVertices[Group], MATCH(Edges[[#This Row],[Vertex 2]],GroupVertices[Vertex],0)),1,1,"")</f>
        <v>6</v>
      </c>
      <c r="BD1555" s="48">
        <v>0</v>
      </c>
      <c r="BE1555" s="49">
        <v>0</v>
      </c>
      <c r="BF1555" s="48">
        <v>1</v>
      </c>
      <c r="BG1555" s="49">
        <v>7.1428571428571432</v>
      </c>
      <c r="BH1555" s="48">
        <v>0</v>
      </c>
      <c r="BI1555" s="49">
        <v>0</v>
      </c>
      <c r="BJ1555" s="48">
        <v>13</v>
      </c>
      <c r="BK1555" s="49">
        <v>92.857142857142861</v>
      </c>
      <c r="BL1555" s="48">
        <v>14</v>
      </c>
    </row>
    <row r="1556" spans="1:64" x14ac:dyDescent="0.25">
      <c r="A1556" s="64" t="s">
        <v>363</v>
      </c>
      <c r="B1556" s="64" t="s">
        <v>740</v>
      </c>
      <c r="C1556" s="65" t="s">
        <v>15845</v>
      </c>
      <c r="D1556" s="66">
        <v>4</v>
      </c>
      <c r="E1556" s="67" t="s">
        <v>136</v>
      </c>
      <c r="F1556" s="68">
        <v>31.714285714285715</v>
      </c>
      <c r="G1556" s="65"/>
      <c r="H1556" s="69"/>
      <c r="I1556" s="70"/>
      <c r="J1556" s="70"/>
      <c r="K1556" s="34" t="s">
        <v>66</v>
      </c>
      <c r="L1556" s="77">
        <v>1556</v>
      </c>
      <c r="M1556" s="77"/>
      <c r="N1556" s="72"/>
      <c r="O1556" s="79" t="s">
        <v>999</v>
      </c>
      <c r="P1556" s="81">
        <v>43168.638240740744</v>
      </c>
      <c r="Q1556" s="79" t="s">
        <v>1861</v>
      </c>
      <c r="R1556" s="83" t="s">
        <v>2462</v>
      </c>
      <c r="S1556" s="79" t="s">
        <v>2544</v>
      </c>
      <c r="T1556" s="79" t="s">
        <v>3004</v>
      </c>
      <c r="U1556" s="83" t="s">
        <v>3393</v>
      </c>
      <c r="V1556" s="83" t="s">
        <v>3393</v>
      </c>
      <c r="W1556" s="81">
        <v>43168.638240740744</v>
      </c>
      <c r="X1556" s="83" t="s">
        <v>4914</v>
      </c>
      <c r="Y1556" s="79"/>
      <c r="Z1556" s="79"/>
      <c r="AA1556" s="85" t="s">
        <v>6122</v>
      </c>
      <c r="AB1556" s="79"/>
      <c r="AC1556" s="79" t="b">
        <v>0</v>
      </c>
      <c r="AD1556" s="79">
        <v>1</v>
      </c>
      <c r="AE1556" s="85" t="s">
        <v>6296</v>
      </c>
      <c r="AF1556" s="79" t="b">
        <v>0</v>
      </c>
      <c r="AG1556" s="79" t="s">
        <v>6304</v>
      </c>
      <c r="AH1556" s="79"/>
      <c r="AI1556" s="85" t="s">
        <v>6296</v>
      </c>
      <c r="AJ1556" s="79" t="b">
        <v>0</v>
      </c>
      <c r="AK1556" s="79">
        <v>0</v>
      </c>
      <c r="AL1556" s="85" t="s">
        <v>6296</v>
      </c>
      <c r="AM1556" s="79" t="s">
        <v>6330</v>
      </c>
      <c r="AN1556" s="79" t="b">
        <v>0</v>
      </c>
      <c r="AO1556" s="85" t="s">
        <v>6122</v>
      </c>
      <c r="AP1556" s="79" t="s">
        <v>176</v>
      </c>
      <c r="AQ1556" s="79">
        <v>0</v>
      </c>
      <c r="AR1556" s="79">
        <v>0</v>
      </c>
      <c r="AS1556" s="79"/>
      <c r="AT1556" s="79"/>
      <c r="AU1556" s="79"/>
      <c r="AV1556" s="79"/>
      <c r="AW1556" s="79"/>
      <c r="AX1556" s="79"/>
      <c r="AY1556" s="79"/>
      <c r="AZ1556" s="79"/>
      <c r="BA1556">
        <v>3</v>
      </c>
      <c r="BB1556" s="78" t="str">
        <f>REPLACE(INDEX(GroupVertices[Group], MATCH(Edges[[#This Row],[Vertex 1]],GroupVertices[Vertex],0)),1,1,"")</f>
        <v>6</v>
      </c>
      <c r="BC1556" s="78" t="str">
        <f>REPLACE(INDEX(GroupVertices[Group], MATCH(Edges[[#This Row],[Vertex 2]],GroupVertices[Vertex],0)),1,1,"")</f>
        <v>6</v>
      </c>
      <c r="BD1556" s="48">
        <v>0</v>
      </c>
      <c r="BE1556" s="49">
        <v>0</v>
      </c>
      <c r="BF1556" s="48">
        <v>1</v>
      </c>
      <c r="BG1556" s="49">
        <v>7.1428571428571432</v>
      </c>
      <c r="BH1556" s="48">
        <v>0</v>
      </c>
      <c r="BI1556" s="49">
        <v>0</v>
      </c>
      <c r="BJ1556" s="48">
        <v>13</v>
      </c>
      <c r="BK1556" s="49">
        <v>92.857142857142861</v>
      </c>
      <c r="BL1556" s="48">
        <v>14</v>
      </c>
    </row>
    <row r="1557" spans="1:64" x14ac:dyDescent="0.25">
      <c r="A1557" s="64" t="s">
        <v>740</v>
      </c>
      <c r="B1557" s="64" t="s">
        <v>363</v>
      </c>
      <c r="C1557" s="65" t="s">
        <v>15839</v>
      </c>
      <c r="D1557" s="66">
        <v>3</v>
      </c>
      <c r="E1557" s="67" t="s">
        <v>132</v>
      </c>
      <c r="F1557" s="68">
        <v>35</v>
      </c>
      <c r="G1557" s="65"/>
      <c r="H1557" s="69"/>
      <c r="I1557" s="70"/>
      <c r="J1557" s="70"/>
      <c r="K1557" s="34" t="s">
        <v>66</v>
      </c>
      <c r="L1557" s="77">
        <v>1557</v>
      </c>
      <c r="M1557" s="77"/>
      <c r="N1557" s="72"/>
      <c r="O1557" s="79" t="s">
        <v>999</v>
      </c>
      <c r="P1557" s="81">
        <v>43171.652824074074</v>
      </c>
      <c r="Q1557" s="79" t="s">
        <v>1696</v>
      </c>
      <c r="R1557" s="79"/>
      <c r="S1557" s="79"/>
      <c r="T1557" s="79" t="s">
        <v>3004</v>
      </c>
      <c r="U1557" s="79"/>
      <c r="V1557" s="83" t="s">
        <v>3854</v>
      </c>
      <c r="W1557" s="81">
        <v>43171.652824074074</v>
      </c>
      <c r="X1557" s="83" t="s">
        <v>4915</v>
      </c>
      <c r="Y1557" s="79"/>
      <c r="Z1557" s="79"/>
      <c r="AA1557" s="85" t="s">
        <v>6123</v>
      </c>
      <c r="AB1557" s="79"/>
      <c r="AC1557" s="79" t="b">
        <v>0</v>
      </c>
      <c r="AD1557" s="79">
        <v>0</v>
      </c>
      <c r="AE1557" s="85" t="s">
        <v>6296</v>
      </c>
      <c r="AF1557" s="79" t="b">
        <v>0</v>
      </c>
      <c r="AG1557" s="79" t="s">
        <v>6304</v>
      </c>
      <c r="AH1557" s="79"/>
      <c r="AI1557" s="85" t="s">
        <v>6296</v>
      </c>
      <c r="AJ1557" s="79" t="b">
        <v>0</v>
      </c>
      <c r="AK1557" s="79">
        <v>6</v>
      </c>
      <c r="AL1557" s="85" t="s">
        <v>6121</v>
      </c>
      <c r="AM1557" s="79" t="s">
        <v>6331</v>
      </c>
      <c r="AN1557" s="79" t="b">
        <v>0</v>
      </c>
      <c r="AO1557" s="85" t="s">
        <v>6121</v>
      </c>
      <c r="AP1557" s="79" t="s">
        <v>176</v>
      </c>
      <c r="AQ1557" s="79">
        <v>0</v>
      </c>
      <c r="AR1557" s="79">
        <v>0</v>
      </c>
      <c r="AS1557" s="79"/>
      <c r="AT1557" s="79"/>
      <c r="AU1557" s="79"/>
      <c r="AV1557" s="79"/>
      <c r="AW1557" s="79"/>
      <c r="AX1557" s="79"/>
      <c r="AY1557" s="79"/>
      <c r="AZ1557" s="79"/>
      <c r="BA1557">
        <v>1</v>
      </c>
      <c r="BB1557" s="78" t="str">
        <f>REPLACE(INDEX(GroupVertices[Group], MATCH(Edges[[#This Row],[Vertex 1]],GroupVertices[Vertex],0)),1,1,"")</f>
        <v>6</v>
      </c>
      <c r="BC1557" s="78" t="str">
        <f>REPLACE(INDEX(GroupVertices[Group], MATCH(Edges[[#This Row],[Vertex 2]],GroupVertices[Vertex],0)),1,1,"")</f>
        <v>6</v>
      </c>
      <c r="BD1557" s="48">
        <v>0</v>
      </c>
      <c r="BE1557" s="49">
        <v>0</v>
      </c>
      <c r="BF1557" s="48">
        <v>1</v>
      </c>
      <c r="BG1557" s="49">
        <v>5.882352941176471</v>
      </c>
      <c r="BH1557" s="48">
        <v>0</v>
      </c>
      <c r="BI1557" s="49">
        <v>0</v>
      </c>
      <c r="BJ1557" s="48">
        <v>16</v>
      </c>
      <c r="BK1557" s="49">
        <v>94.117647058823536</v>
      </c>
      <c r="BL1557" s="48">
        <v>17</v>
      </c>
    </row>
    <row r="1558" spans="1:64" x14ac:dyDescent="0.25">
      <c r="A1558" s="64" t="s">
        <v>763</v>
      </c>
      <c r="B1558" s="64" t="s">
        <v>363</v>
      </c>
      <c r="C1558" s="65" t="s">
        <v>15839</v>
      </c>
      <c r="D1558" s="66">
        <v>3</v>
      </c>
      <c r="E1558" s="67" t="s">
        <v>132</v>
      </c>
      <c r="F1558" s="68">
        <v>35</v>
      </c>
      <c r="G1558" s="65"/>
      <c r="H1558" s="69"/>
      <c r="I1558" s="70"/>
      <c r="J1558" s="70"/>
      <c r="K1558" s="34" t="s">
        <v>65</v>
      </c>
      <c r="L1558" s="77">
        <v>1558</v>
      </c>
      <c r="M1558" s="77"/>
      <c r="N1558" s="72"/>
      <c r="O1558" s="79" t="s">
        <v>999</v>
      </c>
      <c r="P1558" s="81">
        <v>43171.684259259258</v>
      </c>
      <c r="Q1558" s="79" t="s">
        <v>1696</v>
      </c>
      <c r="R1558" s="79"/>
      <c r="S1558" s="79"/>
      <c r="T1558" s="79" t="s">
        <v>3004</v>
      </c>
      <c r="U1558" s="79"/>
      <c r="V1558" s="83" t="s">
        <v>3866</v>
      </c>
      <c r="W1558" s="81">
        <v>43171.684259259258</v>
      </c>
      <c r="X1558" s="83" t="s">
        <v>4916</v>
      </c>
      <c r="Y1558" s="79"/>
      <c r="Z1558" s="79"/>
      <c r="AA1558" s="85" t="s">
        <v>6124</v>
      </c>
      <c r="AB1558" s="79"/>
      <c r="AC1558" s="79" t="b">
        <v>0</v>
      </c>
      <c r="AD1558" s="79">
        <v>0</v>
      </c>
      <c r="AE1558" s="85" t="s">
        <v>6296</v>
      </c>
      <c r="AF1558" s="79" t="b">
        <v>0</v>
      </c>
      <c r="AG1558" s="79" t="s">
        <v>6304</v>
      </c>
      <c r="AH1558" s="79"/>
      <c r="AI1558" s="85" t="s">
        <v>6296</v>
      </c>
      <c r="AJ1558" s="79" t="b">
        <v>0</v>
      </c>
      <c r="AK1558" s="79">
        <v>6</v>
      </c>
      <c r="AL1558" s="85" t="s">
        <v>6121</v>
      </c>
      <c r="AM1558" s="79" t="s">
        <v>6331</v>
      </c>
      <c r="AN1558" s="79" t="b">
        <v>0</v>
      </c>
      <c r="AO1558" s="85" t="s">
        <v>6121</v>
      </c>
      <c r="AP1558" s="79" t="s">
        <v>176</v>
      </c>
      <c r="AQ1558" s="79">
        <v>0</v>
      </c>
      <c r="AR1558" s="79">
        <v>0</v>
      </c>
      <c r="AS1558" s="79"/>
      <c r="AT1558" s="79"/>
      <c r="AU1558" s="79"/>
      <c r="AV1558" s="79"/>
      <c r="AW1558" s="79"/>
      <c r="AX1558" s="79"/>
      <c r="AY1558" s="79"/>
      <c r="AZ1558" s="79"/>
      <c r="BA1558">
        <v>1</v>
      </c>
      <c r="BB1558" s="78" t="str">
        <f>REPLACE(INDEX(GroupVertices[Group], MATCH(Edges[[#This Row],[Vertex 1]],GroupVertices[Vertex],0)),1,1,"")</f>
        <v>6</v>
      </c>
      <c r="BC1558" s="78" t="str">
        <f>REPLACE(INDEX(GroupVertices[Group], MATCH(Edges[[#This Row],[Vertex 2]],GroupVertices[Vertex],0)),1,1,"")</f>
        <v>6</v>
      </c>
      <c r="BD1558" s="48"/>
      <c r="BE1558" s="49"/>
      <c r="BF1558" s="48"/>
      <c r="BG1558" s="49"/>
      <c r="BH1558" s="48"/>
      <c r="BI1558" s="49"/>
      <c r="BJ1558" s="48"/>
      <c r="BK1558" s="49"/>
      <c r="BL1558" s="48"/>
    </row>
    <row r="1559" spans="1:64" x14ac:dyDescent="0.25">
      <c r="A1559" s="64" t="s">
        <v>764</v>
      </c>
      <c r="B1559" s="64" t="s">
        <v>363</v>
      </c>
      <c r="C1559" s="65" t="s">
        <v>15839</v>
      </c>
      <c r="D1559" s="66">
        <v>3</v>
      </c>
      <c r="E1559" s="67" t="s">
        <v>132</v>
      </c>
      <c r="F1559" s="68">
        <v>35</v>
      </c>
      <c r="G1559" s="65"/>
      <c r="H1559" s="69"/>
      <c r="I1559" s="70"/>
      <c r="J1559" s="70"/>
      <c r="K1559" s="34" t="s">
        <v>65</v>
      </c>
      <c r="L1559" s="77">
        <v>1559</v>
      </c>
      <c r="M1559" s="77"/>
      <c r="N1559" s="72"/>
      <c r="O1559" s="79" t="s">
        <v>999</v>
      </c>
      <c r="P1559" s="81">
        <v>43171.688796296294</v>
      </c>
      <c r="Q1559" s="79" t="s">
        <v>1696</v>
      </c>
      <c r="R1559" s="79"/>
      <c r="S1559" s="79"/>
      <c r="T1559" s="79" t="s">
        <v>3004</v>
      </c>
      <c r="U1559" s="79"/>
      <c r="V1559" s="83" t="s">
        <v>3867</v>
      </c>
      <c r="W1559" s="81">
        <v>43171.688796296294</v>
      </c>
      <c r="X1559" s="83" t="s">
        <v>4917</v>
      </c>
      <c r="Y1559" s="79"/>
      <c r="Z1559" s="79"/>
      <c r="AA1559" s="85" t="s">
        <v>6125</v>
      </c>
      <c r="AB1559" s="79"/>
      <c r="AC1559" s="79" t="b">
        <v>0</v>
      </c>
      <c r="AD1559" s="79">
        <v>0</v>
      </c>
      <c r="AE1559" s="85" t="s">
        <v>6296</v>
      </c>
      <c r="AF1559" s="79" t="b">
        <v>0</v>
      </c>
      <c r="AG1559" s="79" t="s">
        <v>6304</v>
      </c>
      <c r="AH1559" s="79"/>
      <c r="AI1559" s="85" t="s">
        <v>6296</v>
      </c>
      <c r="AJ1559" s="79" t="b">
        <v>0</v>
      </c>
      <c r="AK1559" s="79">
        <v>6</v>
      </c>
      <c r="AL1559" s="85" t="s">
        <v>6121</v>
      </c>
      <c r="AM1559" s="79" t="s">
        <v>6331</v>
      </c>
      <c r="AN1559" s="79" t="b">
        <v>0</v>
      </c>
      <c r="AO1559" s="85" t="s">
        <v>6121</v>
      </c>
      <c r="AP1559" s="79" t="s">
        <v>176</v>
      </c>
      <c r="AQ1559" s="79">
        <v>0</v>
      </c>
      <c r="AR1559" s="79">
        <v>0</v>
      </c>
      <c r="AS1559" s="79"/>
      <c r="AT1559" s="79"/>
      <c r="AU1559" s="79"/>
      <c r="AV1559" s="79"/>
      <c r="AW1559" s="79"/>
      <c r="AX1559" s="79"/>
      <c r="AY1559" s="79"/>
      <c r="AZ1559" s="79"/>
      <c r="BA1559">
        <v>1</v>
      </c>
      <c r="BB1559" s="78" t="str">
        <f>REPLACE(INDEX(GroupVertices[Group], MATCH(Edges[[#This Row],[Vertex 1]],GroupVertices[Vertex],0)),1,1,"")</f>
        <v>6</v>
      </c>
      <c r="BC1559" s="78" t="str">
        <f>REPLACE(INDEX(GroupVertices[Group], MATCH(Edges[[#This Row],[Vertex 2]],GroupVertices[Vertex],0)),1,1,"")</f>
        <v>6</v>
      </c>
      <c r="BD1559" s="48">
        <v>0</v>
      </c>
      <c r="BE1559" s="49">
        <v>0</v>
      </c>
      <c r="BF1559" s="48">
        <v>1</v>
      </c>
      <c r="BG1559" s="49">
        <v>5.882352941176471</v>
      </c>
      <c r="BH1559" s="48">
        <v>0</v>
      </c>
      <c r="BI1559" s="49">
        <v>0</v>
      </c>
      <c r="BJ1559" s="48">
        <v>16</v>
      </c>
      <c r="BK1559" s="49">
        <v>94.117647058823536</v>
      </c>
      <c r="BL1559" s="48">
        <v>17</v>
      </c>
    </row>
    <row r="1560" spans="1:64" x14ac:dyDescent="0.25">
      <c r="A1560" s="64" t="s">
        <v>764</v>
      </c>
      <c r="B1560" s="64" t="s">
        <v>764</v>
      </c>
      <c r="C1560" s="65" t="s">
        <v>15839</v>
      </c>
      <c r="D1560" s="66">
        <v>3</v>
      </c>
      <c r="E1560" s="67" t="s">
        <v>132</v>
      </c>
      <c r="F1560" s="68">
        <v>35</v>
      </c>
      <c r="G1560" s="65"/>
      <c r="H1560" s="69"/>
      <c r="I1560" s="70"/>
      <c r="J1560" s="70"/>
      <c r="K1560" s="34" t="s">
        <v>65</v>
      </c>
      <c r="L1560" s="77">
        <v>1560</v>
      </c>
      <c r="M1560" s="77"/>
      <c r="N1560" s="72"/>
      <c r="O1560" s="79" t="s">
        <v>176</v>
      </c>
      <c r="P1560" s="81">
        <v>43165.630439814813</v>
      </c>
      <c r="Q1560" s="79" t="s">
        <v>1862</v>
      </c>
      <c r="R1560" s="83" t="s">
        <v>2018</v>
      </c>
      <c r="S1560" s="79" t="s">
        <v>2508</v>
      </c>
      <c r="T1560" s="79" t="s">
        <v>2681</v>
      </c>
      <c r="U1560" s="83" t="s">
        <v>3394</v>
      </c>
      <c r="V1560" s="83" t="s">
        <v>3394</v>
      </c>
      <c r="W1560" s="81">
        <v>43165.630439814813</v>
      </c>
      <c r="X1560" s="83" t="s">
        <v>4918</v>
      </c>
      <c r="Y1560" s="79"/>
      <c r="Z1560" s="79"/>
      <c r="AA1560" s="85" t="s">
        <v>6126</v>
      </c>
      <c r="AB1560" s="79"/>
      <c r="AC1560" s="79" t="b">
        <v>0</v>
      </c>
      <c r="AD1560" s="79">
        <v>0</v>
      </c>
      <c r="AE1560" s="85" t="s">
        <v>6296</v>
      </c>
      <c r="AF1560" s="79" t="b">
        <v>0</v>
      </c>
      <c r="AG1560" s="79" t="s">
        <v>6304</v>
      </c>
      <c r="AH1560" s="79"/>
      <c r="AI1560" s="85" t="s">
        <v>6296</v>
      </c>
      <c r="AJ1560" s="79" t="b">
        <v>0</v>
      </c>
      <c r="AK1560" s="79">
        <v>2</v>
      </c>
      <c r="AL1560" s="85" t="s">
        <v>6296</v>
      </c>
      <c r="AM1560" s="79" t="s">
        <v>6362</v>
      </c>
      <c r="AN1560" s="79" t="b">
        <v>0</v>
      </c>
      <c r="AO1560" s="85" t="s">
        <v>6126</v>
      </c>
      <c r="AP1560" s="79" t="s">
        <v>6415</v>
      </c>
      <c r="AQ1560" s="79">
        <v>0</v>
      </c>
      <c r="AR1560" s="79">
        <v>0</v>
      </c>
      <c r="AS1560" s="79"/>
      <c r="AT1560" s="79"/>
      <c r="AU1560" s="79"/>
      <c r="AV1560" s="79"/>
      <c r="AW1560" s="79"/>
      <c r="AX1560" s="79"/>
      <c r="AY1560" s="79"/>
      <c r="AZ1560" s="79"/>
      <c r="BA1560">
        <v>1</v>
      </c>
      <c r="BB1560" s="78" t="str">
        <f>REPLACE(INDEX(GroupVertices[Group], MATCH(Edges[[#This Row],[Vertex 1]],GroupVertices[Vertex],0)),1,1,"")</f>
        <v>6</v>
      </c>
      <c r="BC1560" s="78" t="str">
        <f>REPLACE(INDEX(GroupVertices[Group], MATCH(Edges[[#This Row],[Vertex 2]],GroupVertices[Vertex],0)),1,1,"")</f>
        <v>6</v>
      </c>
      <c r="BD1560" s="48">
        <v>1</v>
      </c>
      <c r="BE1560" s="49">
        <v>11.111111111111111</v>
      </c>
      <c r="BF1560" s="48">
        <v>0</v>
      </c>
      <c r="BG1560" s="49">
        <v>0</v>
      </c>
      <c r="BH1560" s="48">
        <v>0</v>
      </c>
      <c r="BI1560" s="49">
        <v>0</v>
      </c>
      <c r="BJ1560" s="48">
        <v>8</v>
      </c>
      <c r="BK1560" s="49">
        <v>88.888888888888886</v>
      </c>
      <c r="BL1560" s="48">
        <v>9</v>
      </c>
    </row>
    <row r="1561" spans="1:64" x14ac:dyDescent="0.25">
      <c r="A1561" s="64" t="s">
        <v>764</v>
      </c>
      <c r="B1561" s="64" t="s">
        <v>740</v>
      </c>
      <c r="C1561" s="65" t="s">
        <v>15853</v>
      </c>
      <c r="D1561" s="66">
        <v>9</v>
      </c>
      <c r="E1561" s="67" t="s">
        <v>136</v>
      </c>
      <c r="F1561" s="68">
        <v>15.285714285714285</v>
      </c>
      <c r="G1561" s="65"/>
      <c r="H1561" s="69"/>
      <c r="I1561" s="70"/>
      <c r="J1561" s="70"/>
      <c r="K1561" s="34" t="s">
        <v>65</v>
      </c>
      <c r="L1561" s="77">
        <v>1561</v>
      </c>
      <c r="M1561" s="77"/>
      <c r="N1561" s="72"/>
      <c r="O1561" s="79" t="s">
        <v>999</v>
      </c>
      <c r="P1561" s="81">
        <v>43167.676122685189</v>
      </c>
      <c r="Q1561" s="79" t="s">
        <v>1119</v>
      </c>
      <c r="R1561" s="83" t="s">
        <v>2063</v>
      </c>
      <c r="S1561" s="79" t="s">
        <v>2508</v>
      </c>
      <c r="T1561" s="79" t="s">
        <v>2724</v>
      </c>
      <c r="U1561" s="79"/>
      <c r="V1561" s="83" t="s">
        <v>3867</v>
      </c>
      <c r="W1561" s="81">
        <v>43167.676122685189</v>
      </c>
      <c r="X1561" s="83" t="s">
        <v>4919</v>
      </c>
      <c r="Y1561" s="79"/>
      <c r="Z1561" s="79"/>
      <c r="AA1561" s="85" t="s">
        <v>6127</v>
      </c>
      <c r="AB1561" s="79"/>
      <c r="AC1561" s="79" t="b">
        <v>0</v>
      </c>
      <c r="AD1561" s="79">
        <v>0</v>
      </c>
      <c r="AE1561" s="85" t="s">
        <v>6296</v>
      </c>
      <c r="AF1561" s="79" t="b">
        <v>0</v>
      </c>
      <c r="AG1561" s="79" t="s">
        <v>6304</v>
      </c>
      <c r="AH1561" s="79"/>
      <c r="AI1561" s="85" t="s">
        <v>6296</v>
      </c>
      <c r="AJ1561" s="79" t="b">
        <v>0</v>
      </c>
      <c r="AK1561" s="79">
        <v>12</v>
      </c>
      <c r="AL1561" s="85" t="s">
        <v>6270</v>
      </c>
      <c r="AM1561" s="79" t="s">
        <v>6331</v>
      </c>
      <c r="AN1561" s="79" t="b">
        <v>0</v>
      </c>
      <c r="AO1561" s="85" t="s">
        <v>6270</v>
      </c>
      <c r="AP1561" s="79" t="s">
        <v>176</v>
      </c>
      <c r="AQ1561" s="79">
        <v>0</v>
      </c>
      <c r="AR1561" s="79">
        <v>0</v>
      </c>
      <c r="AS1561" s="79"/>
      <c r="AT1561" s="79"/>
      <c r="AU1561" s="79"/>
      <c r="AV1561" s="79"/>
      <c r="AW1561" s="79"/>
      <c r="AX1561" s="79"/>
      <c r="AY1561" s="79"/>
      <c r="AZ1561" s="79"/>
      <c r="BA1561">
        <v>13</v>
      </c>
      <c r="BB1561" s="78" t="str">
        <f>REPLACE(INDEX(GroupVertices[Group], MATCH(Edges[[#This Row],[Vertex 1]],GroupVertices[Vertex],0)),1,1,"")</f>
        <v>6</v>
      </c>
      <c r="BC1561" s="78" t="str">
        <f>REPLACE(INDEX(GroupVertices[Group], MATCH(Edges[[#This Row],[Vertex 2]],GroupVertices[Vertex],0)),1,1,"")</f>
        <v>6</v>
      </c>
      <c r="BD1561" s="48">
        <v>0</v>
      </c>
      <c r="BE1561" s="49">
        <v>0</v>
      </c>
      <c r="BF1561" s="48">
        <v>0</v>
      </c>
      <c r="BG1561" s="49">
        <v>0</v>
      </c>
      <c r="BH1561" s="48">
        <v>0</v>
      </c>
      <c r="BI1561" s="49">
        <v>0</v>
      </c>
      <c r="BJ1561" s="48">
        <v>16</v>
      </c>
      <c r="BK1561" s="49">
        <v>100</v>
      </c>
      <c r="BL1561" s="48">
        <v>16</v>
      </c>
    </row>
    <row r="1562" spans="1:64" x14ac:dyDescent="0.25">
      <c r="A1562" s="64" t="s">
        <v>764</v>
      </c>
      <c r="B1562" s="64" t="s">
        <v>740</v>
      </c>
      <c r="C1562" s="65" t="s">
        <v>15853</v>
      </c>
      <c r="D1562" s="66">
        <v>9</v>
      </c>
      <c r="E1562" s="67" t="s">
        <v>136</v>
      </c>
      <c r="F1562" s="68">
        <v>15.285714285714285</v>
      </c>
      <c r="G1562" s="65"/>
      <c r="H1562" s="69"/>
      <c r="I1562" s="70"/>
      <c r="J1562" s="70"/>
      <c r="K1562" s="34" t="s">
        <v>65</v>
      </c>
      <c r="L1562" s="77">
        <v>1562</v>
      </c>
      <c r="M1562" s="77"/>
      <c r="N1562" s="72"/>
      <c r="O1562" s="79" t="s">
        <v>999</v>
      </c>
      <c r="P1562" s="81">
        <v>43167.676446759258</v>
      </c>
      <c r="Q1562" s="79" t="s">
        <v>1858</v>
      </c>
      <c r="R1562" s="83" t="s">
        <v>2460</v>
      </c>
      <c r="S1562" s="79" t="s">
        <v>2508</v>
      </c>
      <c r="T1562" s="79" t="s">
        <v>3066</v>
      </c>
      <c r="U1562" s="83" t="s">
        <v>3391</v>
      </c>
      <c r="V1562" s="83" t="s">
        <v>3391</v>
      </c>
      <c r="W1562" s="81">
        <v>43167.676446759258</v>
      </c>
      <c r="X1562" s="83" t="s">
        <v>4920</v>
      </c>
      <c r="Y1562" s="79"/>
      <c r="Z1562" s="79"/>
      <c r="AA1562" s="85" t="s">
        <v>6128</v>
      </c>
      <c r="AB1562" s="79"/>
      <c r="AC1562" s="79" t="b">
        <v>0</v>
      </c>
      <c r="AD1562" s="79">
        <v>0</v>
      </c>
      <c r="AE1562" s="85" t="s">
        <v>6296</v>
      </c>
      <c r="AF1562" s="79" t="b">
        <v>0</v>
      </c>
      <c r="AG1562" s="79" t="s">
        <v>6304</v>
      </c>
      <c r="AH1562" s="79"/>
      <c r="AI1562" s="85" t="s">
        <v>6296</v>
      </c>
      <c r="AJ1562" s="79" t="b">
        <v>0</v>
      </c>
      <c r="AK1562" s="79">
        <v>7</v>
      </c>
      <c r="AL1562" s="85" t="s">
        <v>6265</v>
      </c>
      <c r="AM1562" s="79" t="s">
        <v>6331</v>
      </c>
      <c r="AN1562" s="79" t="b">
        <v>0</v>
      </c>
      <c r="AO1562" s="85" t="s">
        <v>6265</v>
      </c>
      <c r="AP1562" s="79" t="s">
        <v>176</v>
      </c>
      <c r="AQ1562" s="79">
        <v>0</v>
      </c>
      <c r="AR1562" s="79">
        <v>0</v>
      </c>
      <c r="AS1562" s="79"/>
      <c r="AT1562" s="79"/>
      <c r="AU1562" s="79"/>
      <c r="AV1562" s="79"/>
      <c r="AW1562" s="79"/>
      <c r="AX1562" s="79"/>
      <c r="AY1562" s="79"/>
      <c r="AZ1562" s="79"/>
      <c r="BA1562">
        <v>13</v>
      </c>
      <c r="BB1562" s="78" t="str">
        <f>REPLACE(INDEX(GroupVertices[Group], MATCH(Edges[[#This Row],[Vertex 1]],GroupVertices[Vertex],0)),1,1,"")</f>
        <v>6</v>
      </c>
      <c r="BC1562" s="78" t="str">
        <f>REPLACE(INDEX(GroupVertices[Group], MATCH(Edges[[#This Row],[Vertex 2]],GroupVertices[Vertex],0)),1,1,"")</f>
        <v>6</v>
      </c>
      <c r="BD1562" s="48">
        <v>0</v>
      </c>
      <c r="BE1562" s="49">
        <v>0</v>
      </c>
      <c r="BF1562" s="48">
        <v>1</v>
      </c>
      <c r="BG1562" s="49">
        <v>9.0909090909090917</v>
      </c>
      <c r="BH1562" s="48">
        <v>0</v>
      </c>
      <c r="BI1562" s="49">
        <v>0</v>
      </c>
      <c r="BJ1562" s="48">
        <v>10</v>
      </c>
      <c r="BK1562" s="49">
        <v>90.909090909090907</v>
      </c>
      <c r="BL1562" s="48">
        <v>11</v>
      </c>
    </row>
    <row r="1563" spans="1:64" x14ac:dyDescent="0.25">
      <c r="A1563" s="64" t="s">
        <v>764</v>
      </c>
      <c r="B1563" s="64" t="s">
        <v>740</v>
      </c>
      <c r="C1563" s="65" t="s">
        <v>15853</v>
      </c>
      <c r="D1563" s="66">
        <v>9</v>
      </c>
      <c r="E1563" s="67" t="s">
        <v>136</v>
      </c>
      <c r="F1563" s="68">
        <v>15.285714285714285</v>
      </c>
      <c r="G1563" s="65"/>
      <c r="H1563" s="69"/>
      <c r="I1563" s="70"/>
      <c r="J1563" s="70"/>
      <c r="K1563" s="34" t="s">
        <v>65</v>
      </c>
      <c r="L1563" s="77">
        <v>1563</v>
      </c>
      <c r="M1563" s="77"/>
      <c r="N1563" s="72"/>
      <c r="O1563" s="79" t="s">
        <v>999</v>
      </c>
      <c r="P1563" s="81">
        <v>43167.676493055558</v>
      </c>
      <c r="Q1563" s="79" t="s">
        <v>1697</v>
      </c>
      <c r="R1563" s="83" t="s">
        <v>2376</v>
      </c>
      <c r="S1563" s="79" t="s">
        <v>2508</v>
      </c>
      <c r="T1563" s="79" t="s">
        <v>3005</v>
      </c>
      <c r="U1563" s="79"/>
      <c r="V1563" s="83" t="s">
        <v>3867</v>
      </c>
      <c r="W1563" s="81">
        <v>43167.676493055558</v>
      </c>
      <c r="X1563" s="83" t="s">
        <v>4921</v>
      </c>
      <c r="Y1563" s="79"/>
      <c r="Z1563" s="79"/>
      <c r="AA1563" s="85" t="s">
        <v>6129</v>
      </c>
      <c r="AB1563" s="79"/>
      <c r="AC1563" s="79" t="b">
        <v>0</v>
      </c>
      <c r="AD1563" s="79">
        <v>0</v>
      </c>
      <c r="AE1563" s="85" t="s">
        <v>6296</v>
      </c>
      <c r="AF1563" s="79" t="b">
        <v>0</v>
      </c>
      <c r="AG1563" s="79" t="s">
        <v>6304</v>
      </c>
      <c r="AH1563" s="79"/>
      <c r="AI1563" s="85" t="s">
        <v>6296</v>
      </c>
      <c r="AJ1563" s="79" t="b">
        <v>0</v>
      </c>
      <c r="AK1563" s="79">
        <v>9</v>
      </c>
      <c r="AL1563" s="85" t="s">
        <v>6266</v>
      </c>
      <c r="AM1563" s="79" t="s">
        <v>6331</v>
      </c>
      <c r="AN1563" s="79" t="b">
        <v>0</v>
      </c>
      <c r="AO1563" s="85" t="s">
        <v>6266</v>
      </c>
      <c r="AP1563" s="79" t="s">
        <v>176</v>
      </c>
      <c r="AQ1563" s="79">
        <v>0</v>
      </c>
      <c r="AR1563" s="79">
        <v>0</v>
      </c>
      <c r="AS1563" s="79"/>
      <c r="AT1563" s="79"/>
      <c r="AU1563" s="79"/>
      <c r="AV1563" s="79"/>
      <c r="AW1563" s="79"/>
      <c r="AX1563" s="79"/>
      <c r="AY1563" s="79"/>
      <c r="AZ1563" s="79"/>
      <c r="BA1563">
        <v>13</v>
      </c>
      <c r="BB1563" s="78" t="str">
        <f>REPLACE(INDEX(GroupVertices[Group], MATCH(Edges[[#This Row],[Vertex 1]],GroupVertices[Vertex],0)),1,1,"")</f>
        <v>6</v>
      </c>
      <c r="BC1563" s="78" t="str">
        <f>REPLACE(INDEX(GroupVertices[Group], MATCH(Edges[[#This Row],[Vertex 2]],GroupVertices[Vertex],0)),1,1,"")</f>
        <v>6</v>
      </c>
      <c r="BD1563" s="48">
        <v>1</v>
      </c>
      <c r="BE1563" s="49">
        <v>6.25</v>
      </c>
      <c r="BF1563" s="48">
        <v>0</v>
      </c>
      <c r="BG1563" s="49">
        <v>0</v>
      </c>
      <c r="BH1563" s="48">
        <v>0</v>
      </c>
      <c r="BI1563" s="49">
        <v>0</v>
      </c>
      <c r="BJ1563" s="48">
        <v>15</v>
      </c>
      <c r="BK1563" s="49">
        <v>93.75</v>
      </c>
      <c r="BL1563" s="48">
        <v>16</v>
      </c>
    </row>
    <row r="1564" spans="1:64" x14ac:dyDescent="0.25">
      <c r="A1564" s="64" t="s">
        <v>764</v>
      </c>
      <c r="B1564" s="64" t="s">
        <v>740</v>
      </c>
      <c r="C1564" s="65" t="s">
        <v>15853</v>
      </c>
      <c r="D1564" s="66">
        <v>9</v>
      </c>
      <c r="E1564" s="67" t="s">
        <v>136</v>
      </c>
      <c r="F1564" s="68">
        <v>15.285714285714285</v>
      </c>
      <c r="G1564" s="65"/>
      <c r="H1564" s="69"/>
      <c r="I1564" s="70"/>
      <c r="J1564" s="70"/>
      <c r="K1564" s="34" t="s">
        <v>65</v>
      </c>
      <c r="L1564" s="77">
        <v>1564</v>
      </c>
      <c r="M1564" s="77"/>
      <c r="N1564" s="72"/>
      <c r="O1564" s="79" t="s">
        <v>999</v>
      </c>
      <c r="P1564" s="81">
        <v>43167.676689814813</v>
      </c>
      <c r="Q1564" s="79" t="s">
        <v>1695</v>
      </c>
      <c r="R1564" s="83" t="s">
        <v>2375</v>
      </c>
      <c r="S1564" s="79" t="s">
        <v>2508</v>
      </c>
      <c r="T1564" s="79" t="s">
        <v>3003</v>
      </c>
      <c r="U1564" s="79"/>
      <c r="V1564" s="83" t="s">
        <v>3867</v>
      </c>
      <c r="W1564" s="81">
        <v>43167.676689814813</v>
      </c>
      <c r="X1564" s="83" t="s">
        <v>4922</v>
      </c>
      <c r="Y1564" s="79"/>
      <c r="Z1564" s="79"/>
      <c r="AA1564" s="85" t="s">
        <v>6130</v>
      </c>
      <c r="AB1564" s="79"/>
      <c r="AC1564" s="79" t="b">
        <v>0</v>
      </c>
      <c r="AD1564" s="79">
        <v>0</v>
      </c>
      <c r="AE1564" s="85" t="s">
        <v>6296</v>
      </c>
      <c r="AF1564" s="79" t="b">
        <v>0</v>
      </c>
      <c r="AG1564" s="79" t="s">
        <v>6304</v>
      </c>
      <c r="AH1564" s="79"/>
      <c r="AI1564" s="85" t="s">
        <v>6296</v>
      </c>
      <c r="AJ1564" s="79" t="b">
        <v>0</v>
      </c>
      <c r="AK1564" s="79">
        <v>7</v>
      </c>
      <c r="AL1564" s="85" t="s">
        <v>6267</v>
      </c>
      <c r="AM1564" s="79" t="s">
        <v>6331</v>
      </c>
      <c r="AN1564" s="79" t="b">
        <v>0</v>
      </c>
      <c r="AO1564" s="85" t="s">
        <v>6267</v>
      </c>
      <c r="AP1564" s="79" t="s">
        <v>176</v>
      </c>
      <c r="AQ1564" s="79">
        <v>0</v>
      </c>
      <c r="AR1564" s="79">
        <v>0</v>
      </c>
      <c r="AS1564" s="79"/>
      <c r="AT1564" s="79"/>
      <c r="AU1564" s="79"/>
      <c r="AV1564" s="79"/>
      <c r="AW1564" s="79"/>
      <c r="AX1564" s="79"/>
      <c r="AY1564" s="79"/>
      <c r="AZ1564" s="79"/>
      <c r="BA1564">
        <v>13</v>
      </c>
      <c r="BB1564" s="78" t="str">
        <f>REPLACE(INDEX(GroupVertices[Group], MATCH(Edges[[#This Row],[Vertex 1]],GroupVertices[Vertex],0)),1,1,"")</f>
        <v>6</v>
      </c>
      <c r="BC1564" s="78" t="str">
        <f>REPLACE(INDEX(GroupVertices[Group], MATCH(Edges[[#This Row],[Vertex 2]],GroupVertices[Vertex],0)),1,1,"")</f>
        <v>6</v>
      </c>
      <c r="BD1564" s="48">
        <v>0</v>
      </c>
      <c r="BE1564" s="49">
        <v>0</v>
      </c>
      <c r="BF1564" s="48">
        <v>0</v>
      </c>
      <c r="BG1564" s="49">
        <v>0</v>
      </c>
      <c r="BH1564" s="48">
        <v>0</v>
      </c>
      <c r="BI1564" s="49">
        <v>0</v>
      </c>
      <c r="BJ1564" s="48">
        <v>14</v>
      </c>
      <c r="BK1564" s="49">
        <v>100</v>
      </c>
      <c r="BL1564" s="48">
        <v>14</v>
      </c>
    </row>
    <row r="1565" spans="1:64" x14ac:dyDescent="0.25">
      <c r="A1565" s="64" t="s">
        <v>764</v>
      </c>
      <c r="B1565" s="64" t="s">
        <v>740</v>
      </c>
      <c r="C1565" s="65" t="s">
        <v>15853</v>
      </c>
      <c r="D1565" s="66">
        <v>9</v>
      </c>
      <c r="E1565" s="67" t="s">
        <v>136</v>
      </c>
      <c r="F1565" s="68">
        <v>15.285714285714285</v>
      </c>
      <c r="G1565" s="65"/>
      <c r="H1565" s="69"/>
      <c r="I1565" s="70"/>
      <c r="J1565" s="70"/>
      <c r="K1565" s="34" t="s">
        <v>65</v>
      </c>
      <c r="L1565" s="77">
        <v>1565</v>
      </c>
      <c r="M1565" s="77"/>
      <c r="N1565" s="72"/>
      <c r="O1565" s="79" t="s">
        <v>999</v>
      </c>
      <c r="P1565" s="81">
        <v>43167.676736111112</v>
      </c>
      <c r="Q1565" s="79" t="s">
        <v>1246</v>
      </c>
      <c r="R1565" s="83" t="s">
        <v>2135</v>
      </c>
      <c r="S1565" s="79" t="s">
        <v>2508</v>
      </c>
      <c r="T1565" s="79" t="s">
        <v>2785</v>
      </c>
      <c r="U1565" s="79"/>
      <c r="V1565" s="83" t="s">
        <v>3867</v>
      </c>
      <c r="W1565" s="81">
        <v>43167.676736111112</v>
      </c>
      <c r="X1565" s="83" t="s">
        <v>4923</v>
      </c>
      <c r="Y1565" s="79"/>
      <c r="Z1565" s="79"/>
      <c r="AA1565" s="85" t="s">
        <v>6131</v>
      </c>
      <c r="AB1565" s="79"/>
      <c r="AC1565" s="79" t="b">
        <v>0</v>
      </c>
      <c r="AD1565" s="79">
        <v>0</v>
      </c>
      <c r="AE1565" s="85" t="s">
        <v>6296</v>
      </c>
      <c r="AF1565" s="79" t="b">
        <v>0</v>
      </c>
      <c r="AG1565" s="79" t="s">
        <v>6304</v>
      </c>
      <c r="AH1565" s="79"/>
      <c r="AI1565" s="85" t="s">
        <v>6296</v>
      </c>
      <c r="AJ1565" s="79" t="b">
        <v>0</v>
      </c>
      <c r="AK1565" s="79">
        <v>22</v>
      </c>
      <c r="AL1565" s="85" t="s">
        <v>6268</v>
      </c>
      <c r="AM1565" s="79" t="s">
        <v>6331</v>
      </c>
      <c r="AN1565" s="79" t="b">
        <v>0</v>
      </c>
      <c r="AO1565" s="85" t="s">
        <v>6268</v>
      </c>
      <c r="AP1565" s="79" t="s">
        <v>176</v>
      </c>
      <c r="AQ1565" s="79">
        <v>0</v>
      </c>
      <c r="AR1565" s="79">
        <v>0</v>
      </c>
      <c r="AS1565" s="79"/>
      <c r="AT1565" s="79"/>
      <c r="AU1565" s="79"/>
      <c r="AV1565" s="79"/>
      <c r="AW1565" s="79"/>
      <c r="AX1565" s="79"/>
      <c r="AY1565" s="79"/>
      <c r="AZ1565" s="79"/>
      <c r="BA1565">
        <v>13</v>
      </c>
      <c r="BB1565" s="78" t="str">
        <f>REPLACE(INDEX(GroupVertices[Group], MATCH(Edges[[#This Row],[Vertex 1]],GroupVertices[Vertex],0)),1,1,"")</f>
        <v>6</v>
      </c>
      <c r="BC1565" s="78" t="str">
        <f>REPLACE(INDEX(GroupVertices[Group], MATCH(Edges[[#This Row],[Vertex 2]],GroupVertices[Vertex],0)),1,1,"")</f>
        <v>6</v>
      </c>
      <c r="BD1565" s="48">
        <v>1</v>
      </c>
      <c r="BE1565" s="49">
        <v>8.3333333333333339</v>
      </c>
      <c r="BF1565" s="48">
        <v>0</v>
      </c>
      <c r="BG1565" s="49">
        <v>0</v>
      </c>
      <c r="BH1565" s="48">
        <v>0</v>
      </c>
      <c r="BI1565" s="49">
        <v>0</v>
      </c>
      <c r="BJ1565" s="48">
        <v>11</v>
      </c>
      <c r="BK1565" s="49">
        <v>91.666666666666671</v>
      </c>
      <c r="BL1565" s="48">
        <v>12</v>
      </c>
    </row>
    <row r="1566" spans="1:64" x14ac:dyDescent="0.25">
      <c r="A1566" s="64" t="s">
        <v>764</v>
      </c>
      <c r="B1566" s="64" t="s">
        <v>740</v>
      </c>
      <c r="C1566" s="65" t="s">
        <v>15853</v>
      </c>
      <c r="D1566" s="66">
        <v>9</v>
      </c>
      <c r="E1566" s="67" t="s">
        <v>136</v>
      </c>
      <c r="F1566" s="68">
        <v>15.285714285714285</v>
      </c>
      <c r="G1566" s="65"/>
      <c r="H1566" s="69"/>
      <c r="I1566" s="70"/>
      <c r="J1566" s="70"/>
      <c r="K1566" s="34" t="s">
        <v>65</v>
      </c>
      <c r="L1566" s="77">
        <v>1566</v>
      </c>
      <c r="M1566" s="77"/>
      <c r="N1566" s="72"/>
      <c r="O1566" s="79" t="s">
        <v>999</v>
      </c>
      <c r="P1566" s="81">
        <v>43167.676805555559</v>
      </c>
      <c r="Q1566" s="79" t="s">
        <v>1859</v>
      </c>
      <c r="R1566" s="83" t="s">
        <v>2106</v>
      </c>
      <c r="S1566" s="79" t="s">
        <v>2508</v>
      </c>
      <c r="T1566" s="79" t="s">
        <v>3067</v>
      </c>
      <c r="U1566" s="79"/>
      <c r="V1566" s="83" t="s">
        <v>3867</v>
      </c>
      <c r="W1566" s="81">
        <v>43167.676805555559</v>
      </c>
      <c r="X1566" s="83" t="s">
        <v>4924</v>
      </c>
      <c r="Y1566" s="79"/>
      <c r="Z1566" s="79"/>
      <c r="AA1566" s="85" t="s">
        <v>6132</v>
      </c>
      <c r="AB1566" s="79"/>
      <c r="AC1566" s="79" t="b">
        <v>0</v>
      </c>
      <c r="AD1566" s="79">
        <v>0</v>
      </c>
      <c r="AE1566" s="85" t="s">
        <v>6296</v>
      </c>
      <c r="AF1566" s="79" t="b">
        <v>0</v>
      </c>
      <c r="AG1566" s="79" t="s">
        <v>6304</v>
      </c>
      <c r="AH1566" s="79"/>
      <c r="AI1566" s="85" t="s">
        <v>6296</v>
      </c>
      <c r="AJ1566" s="79" t="b">
        <v>0</v>
      </c>
      <c r="AK1566" s="79">
        <v>26</v>
      </c>
      <c r="AL1566" s="85" t="s">
        <v>6269</v>
      </c>
      <c r="AM1566" s="79" t="s">
        <v>6331</v>
      </c>
      <c r="AN1566" s="79" t="b">
        <v>0</v>
      </c>
      <c r="AO1566" s="85" t="s">
        <v>6269</v>
      </c>
      <c r="AP1566" s="79" t="s">
        <v>176</v>
      </c>
      <c r="AQ1566" s="79">
        <v>0</v>
      </c>
      <c r="AR1566" s="79">
        <v>0</v>
      </c>
      <c r="AS1566" s="79"/>
      <c r="AT1566" s="79"/>
      <c r="AU1566" s="79"/>
      <c r="AV1566" s="79"/>
      <c r="AW1566" s="79"/>
      <c r="AX1566" s="79"/>
      <c r="AY1566" s="79"/>
      <c r="AZ1566" s="79"/>
      <c r="BA1566">
        <v>13</v>
      </c>
      <c r="BB1566" s="78" t="str">
        <f>REPLACE(INDEX(GroupVertices[Group], MATCH(Edges[[#This Row],[Vertex 1]],GroupVertices[Vertex],0)),1,1,"")</f>
        <v>6</v>
      </c>
      <c r="BC1566" s="78" t="str">
        <f>REPLACE(INDEX(GroupVertices[Group], MATCH(Edges[[#This Row],[Vertex 2]],GroupVertices[Vertex],0)),1,1,"")</f>
        <v>6</v>
      </c>
      <c r="BD1566" s="48">
        <v>0</v>
      </c>
      <c r="BE1566" s="49">
        <v>0</v>
      </c>
      <c r="BF1566" s="48">
        <v>0</v>
      </c>
      <c r="BG1566" s="49">
        <v>0</v>
      </c>
      <c r="BH1566" s="48">
        <v>0</v>
      </c>
      <c r="BI1566" s="49">
        <v>0</v>
      </c>
      <c r="BJ1566" s="48">
        <v>15</v>
      </c>
      <c r="BK1566" s="49">
        <v>100</v>
      </c>
      <c r="BL1566" s="48">
        <v>15</v>
      </c>
    </row>
    <row r="1567" spans="1:64" x14ac:dyDescent="0.25">
      <c r="A1567" s="64" t="s">
        <v>764</v>
      </c>
      <c r="B1567" s="64" t="s">
        <v>740</v>
      </c>
      <c r="C1567" s="65" t="s">
        <v>15853</v>
      </c>
      <c r="D1567" s="66">
        <v>9</v>
      </c>
      <c r="E1567" s="67" t="s">
        <v>136</v>
      </c>
      <c r="F1567" s="68">
        <v>15.285714285714285</v>
      </c>
      <c r="G1567" s="65"/>
      <c r="H1567" s="69"/>
      <c r="I1567" s="70"/>
      <c r="J1567" s="70"/>
      <c r="K1567" s="34" t="s">
        <v>65</v>
      </c>
      <c r="L1567" s="77">
        <v>1567</v>
      </c>
      <c r="M1567" s="77"/>
      <c r="N1567" s="72"/>
      <c r="O1567" s="79" t="s">
        <v>999</v>
      </c>
      <c r="P1567" s="81">
        <v>43171.688564814816</v>
      </c>
      <c r="Q1567" s="79" t="s">
        <v>1244</v>
      </c>
      <c r="R1567" s="83" t="s">
        <v>2133</v>
      </c>
      <c r="S1567" s="79" t="s">
        <v>2508</v>
      </c>
      <c r="T1567" s="79" t="s">
        <v>2783</v>
      </c>
      <c r="U1567" s="79"/>
      <c r="V1567" s="83" t="s">
        <v>3867</v>
      </c>
      <c r="W1567" s="81">
        <v>43171.688564814816</v>
      </c>
      <c r="X1567" s="83" t="s">
        <v>4925</v>
      </c>
      <c r="Y1567" s="79"/>
      <c r="Z1567" s="79"/>
      <c r="AA1567" s="85" t="s">
        <v>6133</v>
      </c>
      <c r="AB1567" s="79"/>
      <c r="AC1567" s="79" t="b">
        <v>0</v>
      </c>
      <c r="AD1567" s="79">
        <v>0</v>
      </c>
      <c r="AE1567" s="85" t="s">
        <v>6296</v>
      </c>
      <c r="AF1567" s="79" t="b">
        <v>0</v>
      </c>
      <c r="AG1567" s="79" t="s">
        <v>6311</v>
      </c>
      <c r="AH1567" s="79"/>
      <c r="AI1567" s="85" t="s">
        <v>6296</v>
      </c>
      <c r="AJ1567" s="79" t="b">
        <v>0</v>
      </c>
      <c r="AK1567" s="79">
        <v>12</v>
      </c>
      <c r="AL1567" s="85" t="s">
        <v>6281</v>
      </c>
      <c r="AM1567" s="79" t="s">
        <v>6331</v>
      </c>
      <c r="AN1567" s="79" t="b">
        <v>0</v>
      </c>
      <c r="AO1567" s="85" t="s">
        <v>6281</v>
      </c>
      <c r="AP1567" s="79" t="s">
        <v>176</v>
      </c>
      <c r="AQ1567" s="79">
        <v>0</v>
      </c>
      <c r="AR1567" s="79">
        <v>0</v>
      </c>
      <c r="AS1567" s="79"/>
      <c r="AT1567" s="79"/>
      <c r="AU1567" s="79"/>
      <c r="AV1567" s="79"/>
      <c r="AW1567" s="79"/>
      <c r="AX1567" s="79"/>
      <c r="AY1567" s="79"/>
      <c r="AZ1567" s="79"/>
      <c r="BA1567">
        <v>13</v>
      </c>
      <c r="BB1567" s="78" t="str">
        <f>REPLACE(INDEX(GroupVertices[Group], MATCH(Edges[[#This Row],[Vertex 1]],GroupVertices[Vertex],0)),1,1,"")</f>
        <v>6</v>
      </c>
      <c r="BC1567" s="78" t="str">
        <f>REPLACE(INDEX(GroupVertices[Group], MATCH(Edges[[#This Row],[Vertex 2]],GroupVertices[Vertex],0)),1,1,"")</f>
        <v>6</v>
      </c>
      <c r="BD1567" s="48">
        <v>1</v>
      </c>
      <c r="BE1567" s="49">
        <v>9.0909090909090917</v>
      </c>
      <c r="BF1567" s="48">
        <v>0</v>
      </c>
      <c r="BG1567" s="49">
        <v>0</v>
      </c>
      <c r="BH1567" s="48">
        <v>0</v>
      </c>
      <c r="BI1567" s="49">
        <v>0</v>
      </c>
      <c r="BJ1567" s="48">
        <v>10</v>
      </c>
      <c r="BK1567" s="49">
        <v>90.909090909090907</v>
      </c>
      <c r="BL1567" s="48">
        <v>11</v>
      </c>
    </row>
    <row r="1568" spans="1:64" x14ac:dyDescent="0.25">
      <c r="A1568" s="64" t="s">
        <v>764</v>
      </c>
      <c r="B1568" s="64" t="s">
        <v>740</v>
      </c>
      <c r="C1568" s="65" t="s">
        <v>15853</v>
      </c>
      <c r="D1568" s="66">
        <v>9</v>
      </c>
      <c r="E1568" s="67" t="s">
        <v>136</v>
      </c>
      <c r="F1568" s="68">
        <v>15.285714285714285</v>
      </c>
      <c r="G1568" s="65"/>
      <c r="H1568" s="69"/>
      <c r="I1568" s="70"/>
      <c r="J1568" s="70"/>
      <c r="K1568" s="34" t="s">
        <v>65</v>
      </c>
      <c r="L1568" s="77">
        <v>1568</v>
      </c>
      <c r="M1568" s="77"/>
      <c r="N1568" s="72"/>
      <c r="O1568" s="79" t="s">
        <v>999</v>
      </c>
      <c r="P1568" s="81">
        <v>43171.688657407409</v>
      </c>
      <c r="Q1568" s="79" t="s">
        <v>1316</v>
      </c>
      <c r="R1568" s="83" t="s">
        <v>2180</v>
      </c>
      <c r="S1568" s="79" t="s">
        <v>2508</v>
      </c>
      <c r="T1568" s="79" t="s">
        <v>2821</v>
      </c>
      <c r="U1568" s="79"/>
      <c r="V1568" s="83" t="s">
        <v>3867</v>
      </c>
      <c r="W1568" s="81">
        <v>43171.688657407409</v>
      </c>
      <c r="X1568" s="83" t="s">
        <v>4926</v>
      </c>
      <c r="Y1568" s="79"/>
      <c r="Z1568" s="79"/>
      <c r="AA1568" s="85" t="s">
        <v>6134</v>
      </c>
      <c r="AB1568" s="79"/>
      <c r="AC1568" s="79" t="b">
        <v>0</v>
      </c>
      <c r="AD1568" s="79">
        <v>0</v>
      </c>
      <c r="AE1568" s="85" t="s">
        <v>6296</v>
      </c>
      <c r="AF1568" s="79" t="b">
        <v>0</v>
      </c>
      <c r="AG1568" s="79" t="s">
        <v>6304</v>
      </c>
      <c r="AH1568" s="79"/>
      <c r="AI1568" s="85" t="s">
        <v>6296</v>
      </c>
      <c r="AJ1568" s="79" t="b">
        <v>0</v>
      </c>
      <c r="AK1568" s="79">
        <v>6</v>
      </c>
      <c r="AL1568" s="85" t="s">
        <v>6282</v>
      </c>
      <c r="AM1568" s="79" t="s">
        <v>6331</v>
      </c>
      <c r="AN1568" s="79" t="b">
        <v>0</v>
      </c>
      <c r="AO1568" s="85" t="s">
        <v>6282</v>
      </c>
      <c r="AP1568" s="79" t="s">
        <v>176</v>
      </c>
      <c r="AQ1568" s="79">
        <v>0</v>
      </c>
      <c r="AR1568" s="79">
        <v>0</v>
      </c>
      <c r="AS1568" s="79"/>
      <c r="AT1568" s="79"/>
      <c r="AU1568" s="79"/>
      <c r="AV1568" s="79"/>
      <c r="AW1568" s="79"/>
      <c r="AX1568" s="79"/>
      <c r="AY1568" s="79"/>
      <c r="AZ1568" s="79"/>
      <c r="BA1568">
        <v>13</v>
      </c>
      <c r="BB1568" s="78" t="str">
        <f>REPLACE(INDEX(GroupVertices[Group], MATCH(Edges[[#This Row],[Vertex 1]],GroupVertices[Vertex],0)),1,1,"")</f>
        <v>6</v>
      </c>
      <c r="BC1568" s="78" t="str">
        <f>REPLACE(INDEX(GroupVertices[Group], MATCH(Edges[[#This Row],[Vertex 2]],GroupVertices[Vertex],0)),1,1,"")</f>
        <v>6</v>
      </c>
      <c r="BD1568" s="48">
        <v>2</v>
      </c>
      <c r="BE1568" s="49">
        <v>14.285714285714286</v>
      </c>
      <c r="BF1568" s="48">
        <v>1</v>
      </c>
      <c r="BG1568" s="49">
        <v>7.1428571428571432</v>
      </c>
      <c r="BH1568" s="48">
        <v>0</v>
      </c>
      <c r="BI1568" s="49">
        <v>0</v>
      </c>
      <c r="BJ1568" s="48">
        <v>11</v>
      </c>
      <c r="BK1568" s="49">
        <v>78.571428571428569</v>
      </c>
      <c r="BL1568" s="48">
        <v>14</v>
      </c>
    </row>
    <row r="1569" spans="1:64" x14ac:dyDescent="0.25">
      <c r="A1569" s="64" t="s">
        <v>764</v>
      </c>
      <c r="B1569" s="64" t="s">
        <v>740</v>
      </c>
      <c r="C1569" s="65" t="s">
        <v>15853</v>
      </c>
      <c r="D1569" s="66">
        <v>9</v>
      </c>
      <c r="E1569" s="67" t="s">
        <v>136</v>
      </c>
      <c r="F1569" s="68">
        <v>15.285714285714285</v>
      </c>
      <c r="G1569" s="65"/>
      <c r="H1569" s="69"/>
      <c r="I1569" s="70"/>
      <c r="J1569" s="70"/>
      <c r="K1569" s="34" t="s">
        <v>65</v>
      </c>
      <c r="L1569" s="77">
        <v>1569</v>
      </c>
      <c r="M1569" s="77"/>
      <c r="N1569" s="72"/>
      <c r="O1569" s="79" t="s">
        <v>999</v>
      </c>
      <c r="P1569" s="81">
        <v>43171.688796296294</v>
      </c>
      <c r="Q1569" s="79" t="s">
        <v>1696</v>
      </c>
      <c r="R1569" s="79"/>
      <c r="S1569" s="79"/>
      <c r="T1569" s="79" t="s">
        <v>3004</v>
      </c>
      <c r="U1569" s="79"/>
      <c r="V1569" s="83" t="s">
        <v>3867</v>
      </c>
      <c r="W1569" s="81">
        <v>43171.688796296294</v>
      </c>
      <c r="X1569" s="83" t="s">
        <v>4917</v>
      </c>
      <c r="Y1569" s="79"/>
      <c r="Z1569" s="79"/>
      <c r="AA1569" s="85" t="s">
        <v>6125</v>
      </c>
      <c r="AB1569" s="79"/>
      <c r="AC1569" s="79" t="b">
        <v>0</v>
      </c>
      <c r="AD1569" s="79">
        <v>0</v>
      </c>
      <c r="AE1569" s="85" t="s">
        <v>6296</v>
      </c>
      <c r="AF1569" s="79" t="b">
        <v>0</v>
      </c>
      <c r="AG1569" s="79" t="s">
        <v>6304</v>
      </c>
      <c r="AH1569" s="79"/>
      <c r="AI1569" s="85" t="s">
        <v>6296</v>
      </c>
      <c r="AJ1569" s="79" t="b">
        <v>0</v>
      </c>
      <c r="AK1569" s="79">
        <v>6</v>
      </c>
      <c r="AL1569" s="85" t="s">
        <v>6121</v>
      </c>
      <c r="AM1569" s="79" t="s">
        <v>6331</v>
      </c>
      <c r="AN1569" s="79" t="b">
        <v>0</v>
      </c>
      <c r="AO1569" s="85" t="s">
        <v>6121</v>
      </c>
      <c r="AP1569" s="79" t="s">
        <v>176</v>
      </c>
      <c r="AQ1569" s="79">
        <v>0</v>
      </c>
      <c r="AR1569" s="79">
        <v>0</v>
      </c>
      <c r="AS1569" s="79"/>
      <c r="AT1569" s="79"/>
      <c r="AU1569" s="79"/>
      <c r="AV1569" s="79"/>
      <c r="AW1569" s="79"/>
      <c r="AX1569" s="79"/>
      <c r="AY1569" s="79"/>
      <c r="AZ1569" s="79"/>
      <c r="BA1569">
        <v>13</v>
      </c>
      <c r="BB1569" s="78" t="str">
        <f>REPLACE(INDEX(GroupVertices[Group], MATCH(Edges[[#This Row],[Vertex 1]],GroupVertices[Vertex],0)),1,1,"")</f>
        <v>6</v>
      </c>
      <c r="BC1569" s="78" t="str">
        <f>REPLACE(INDEX(GroupVertices[Group], MATCH(Edges[[#This Row],[Vertex 2]],GroupVertices[Vertex],0)),1,1,"")</f>
        <v>6</v>
      </c>
      <c r="BD1569" s="48"/>
      <c r="BE1569" s="49"/>
      <c r="BF1569" s="48"/>
      <c r="BG1569" s="49"/>
      <c r="BH1569" s="48"/>
      <c r="BI1569" s="49"/>
      <c r="BJ1569" s="48"/>
      <c r="BK1569" s="49"/>
      <c r="BL1569" s="48"/>
    </row>
    <row r="1570" spans="1:64" x14ac:dyDescent="0.25">
      <c r="A1570" s="64" t="s">
        <v>764</v>
      </c>
      <c r="B1570" s="64" t="s">
        <v>740</v>
      </c>
      <c r="C1570" s="65" t="s">
        <v>15853</v>
      </c>
      <c r="D1570" s="66">
        <v>9</v>
      </c>
      <c r="E1570" s="67" t="s">
        <v>136</v>
      </c>
      <c r="F1570" s="68">
        <v>15.285714285714285</v>
      </c>
      <c r="G1570" s="65"/>
      <c r="H1570" s="69"/>
      <c r="I1570" s="70"/>
      <c r="J1570" s="70"/>
      <c r="K1570" s="34" t="s">
        <v>65</v>
      </c>
      <c r="L1570" s="77">
        <v>1570</v>
      </c>
      <c r="M1570" s="77"/>
      <c r="N1570" s="72"/>
      <c r="O1570" s="79" t="s">
        <v>999</v>
      </c>
      <c r="P1570" s="81">
        <v>43171.689351851855</v>
      </c>
      <c r="Q1570" s="79" t="s">
        <v>1697</v>
      </c>
      <c r="R1570" s="83" t="s">
        <v>2376</v>
      </c>
      <c r="S1570" s="79" t="s">
        <v>2508</v>
      </c>
      <c r="T1570" s="79" t="s">
        <v>3005</v>
      </c>
      <c r="U1570" s="79"/>
      <c r="V1570" s="83" t="s">
        <v>3867</v>
      </c>
      <c r="W1570" s="81">
        <v>43171.689351851855</v>
      </c>
      <c r="X1570" s="83" t="s">
        <v>4927</v>
      </c>
      <c r="Y1570" s="79"/>
      <c r="Z1570" s="79"/>
      <c r="AA1570" s="85" t="s">
        <v>6135</v>
      </c>
      <c r="AB1570" s="79"/>
      <c r="AC1570" s="79" t="b">
        <v>0</v>
      </c>
      <c r="AD1570" s="79">
        <v>0</v>
      </c>
      <c r="AE1570" s="85" t="s">
        <v>6296</v>
      </c>
      <c r="AF1570" s="79" t="b">
        <v>0</v>
      </c>
      <c r="AG1570" s="79" t="s">
        <v>6304</v>
      </c>
      <c r="AH1570" s="79"/>
      <c r="AI1570" s="85" t="s">
        <v>6296</v>
      </c>
      <c r="AJ1570" s="79" t="b">
        <v>0</v>
      </c>
      <c r="AK1570" s="79">
        <v>20</v>
      </c>
      <c r="AL1570" s="85" t="s">
        <v>6283</v>
      </c>
      <c r="AM1570" s="79" t="s">
        <v>6331</v>
      </c>
      <c r="AN1570" s="79" t="b">
        <v>0</v>
      </c>
      <c r="AO1570" s="85" t="s">
        <v>6283</v>
      </c>
      <c r="AP1570" s="79" t="s">
        <v>176</v>
      </c>
      <c r="AQ1570" s="79">
        <v>0</v>
      </c>
      <c r="AR1570" s="79">
        <v>0</v>
      </c>
      <c r="AS1570" s="79"/>
      <c r="AT1570" s="79"/>
      <c r="AU1570" s="79"/>
      <c r="AV1570" s="79"/>
      <c r="AW1570" s="79"/>
      <c r="AX1570" s="79"/>
      <c r="AY1570" s="79"/>
      <c r="AZ1570" s="79"/>
      <c r="BA1570">
        <v>13</v>
      </c>
      <c r="BB1570" s="78" t="str">
        <f>REPLACE(INDEX(GroupVertices[Group], MATCH(Edges[[#This Row],[Vertex 1]],GroupVertices[Vertex],0)),1,1,"")</f>
        <v>6</v>
      </c>
      <c r="BC1570" s="78" t="str">
        <f>REPLACE(INDEX(GroupVertices[Group], MATCH(Edges[[#This Row],[Vertex 2]],GroupVertices[Vertex],0)),1,1,"")</f>
        <v>6</v>
      </c>
      <c r="BD1570" s="48">
        <v>1</v>
      </c>
      <c r="BE1570" s="49">
        <v>6.25</v>
      </c>
      <c r="BF1570" s="48">
        <v>0</v>
      </c>
      <c r="BG1570" s="49">
        <v>0</v>
      </c>
      <c r="BH1570" s="48">
        <v>0</v>
      </c>
      <c r="BI1570" s="49">
        <v>0</v>
      </c>
      <c r="BJ1570" s="48">
        <v>15</v>
      </c>
      <c r="BK1570" s="49">
        <v>93.75</v>
      </c>
      <c r="BL1570" s="48">
        <v>16</v>
      </c>
    </row>
    <row r="1571" spans="1:64" x14ac:dyDescent="0.25">
      <c r="A1571" s="64" t="s">
        <v>764</v>
      </c>
      <c r="B1571" s="64" t="s">
        <v>740</v>
      </c>
      <c r="C1571" s="65" t="s">
        <v>15853</v>
      </c>
      <c r="D1571" s="66">
        <v>9</v>
      </c>
      <c r="E1571" s="67" t="s">
        <v>136</v>
      </c>
      <c r="F1571" s="68">
        <v>15.285714285714285</v>
      </c>
      <c r="G1571" s="65"/>
      <c r="H1571" s="69"/>
      <c r="I1571" s="70"/>
      <c r="J1571" s="70"/>
      <c r="K1571" s="34" t="s">
        <v>65</v>
      </c>
      <c r="L1571" s="77">
        <v>1571</v>
      </c>
      <c r="M1571" s="77"/>
      <c r="N1571" s="72"/>
      <c r="O1571" s="79" t="s">
        <v>999</v>
      </c>
      <c r="P1571" s="81">
        <v>43178.648298611108</v>
      </c>
      <c r="Q1571" s="79" t="s">
        <v>1316</v>
      </c>
      <c r="R1571" s="83" t="s">
        <v>2180</v>
      </c>
      <c r="S1571" s="79" t="s">
        <v>2508</v>
      </c>
      <c r="T1571" s="79" t="s">
        <v>2821</v>
      </c>
      <c r="U1571" s="79"/>
      <c r="V1571" s="83" t="s">
        <v>3867</v>
      </c>
      <c r="W1571" s="81">
        <v>43178.648298611108</v>
      </c>
      <c r="X1571" s="83" t="s">
        <v>4928</v>
      </c>
      <c r="Y1571" s="79"/>
      <c r="Z1571" s="79"/>
      <c r="AA1571" s="85" t="s">
        <v>6136</v>
      </c>
      <c r="AB1571" s="79"/>
      <c r="AC1571" s="79" t="b">
        <v>0</v>
      </c>
      <c r="AD1571" s="79">
        <v>0</v>
      </c>
      <c r="AE1571" s="85" t="s">
        <v>6296</v>
      </c>
      <c r="AF1571" s="79" t="b">
        <v>0</v>
      </c>
      <c r="AG1571" s="79" t="s">
        <v>6304</v>
      </c>
      <c r="AH1571" s="79"/>
      <c r="AI1571" s="85" t="s">
        <v>6296</v>
      </c>
      <c r="AJ1571" s="79" t="b">
        <v>0</v>
      </c>
      <c r="AK1571" s="79">
        <v>9</v>
      </c>
      <c r="AL1571" s="85" t="s">
        <v>6284</v>
      </c>
      <c r="AM1571" s="79" t="s">
        <v>6331</v>
      </c>
      <c r="AN1571" s="79" t="b">
        <v>0</v>
      </c>
      <c r="AO1571" s="85" t="s">
        <v>6284</v>
      </c>
      <c r="AP1571" s="79" t="s">
        <v>176</v>
      </c>
      <c r="AQ1571" s="79">
        <v>0</v>
      </c>
      <c r="AR1571" s="79">
        <v>0</v>
      </c>
      <c r="AS1571" s="79"/>
      <c r="AT1571" s="79"/>
      <c r="AU1571" s="79"/>
      <c r="AV1571" s="79"/>
      <c r="AW1571" s="79"/>
      <c r="AX1571" s="79"/>
      <c r="AY1571" s="79"/>
      <c r="AZ1571" s="79"/>
      <c r="BA1571">
        <v>13</v>
      </c>
      <c r="BB1571" s="78" t="str">
        <f>REPLACE(INDEX(GroupVertices[Group], MATCH(Edges[[#This Row],[Vertex 1]],GroupVertices[Vertex],0)),1,1,"")</f>
        <v>6</v>
      </c>
      <c r="BC1571" s="78" t="str">
        <f>REPLACE(INDEX(GroupVertices[Group], MATCH(Edges[[#This Row],[Vertex 2]],GroupVertices[Vertex],0)),1,1,"")</f>
        <v>6</v>
      </c>
      <c r="BD1571" s="48">
        <v>2</v>
      </c>
      <c r="BE1571" s="49">
        <v>14.285714285714286</v>
      </c>
      <c r="BF1571" s="48">
        <v>1</v>
      </c>
      <c r="BG1571" s="49">
        <v>7.1428571428571432</v>
      </c>
      <c r="BH1571" s="48">
        <v>0</v>
      </c>
      <c r="BI1571" s="49">
        <v>0</v>
      </c>
      <c r="BJ1571" s="48">
        <v>11</v>
      </c>
      <c r="BK1571" s="49">
        <v>78.571428571428569</v>
      </c>
      <c r="BL1571" s="48">
        <v>14</v>
      </c>
    </row>
    <row r="1572" spans="1:64" x14ac:dyDescent="0.25">
      <c r="A1572" s="64" t="s">
        <v>764</v>
      </c>
      <c r="B1572" s="64" t="s">
        <v>740</v>
      </c>
      <c r="C1572" s="65" t="s">
        <v>15853</v>
      </c>
      <c r="D1572" s="66">
        <v>9</v>
      </c>
      <c r="E1572" s="67" t="s">
        <v>136</v>
      </c>
      <c r="F1572" s="68">
        <v>15.285714285714285</v>
      </c>
      <c r="G1572" s="65"/>
      <c r="H1572" s="69"/>
      <c r="I1572" s="70"/>
      <c r="J1572" s="70"/>
      <c r="K1572" s="34" t="s">
        <v>65</v>
      </c>
      <c r="L1572" s="77">
        <v>1572</v>
      </c>
      <c r="M1572" s="77"/>
      <c r="N1572" s="72"/>
      <c r="O1572" s="79" t="s">
        <v>999</v>
      </c>
      <c r="P1572" s="81">
        <v>43178.648368055554</v>
      </c>
      <c r="Q1572" s="79" t="s">
        <v>1119</v>
      </c>
      <c r="R1572" s="83" t="s">
        <v>2063</v>
      </c>
      <c r="S1572" s="79" t="s">
        <v>2508</v>
      </c>
      <c r="T1572" s="79" t="s">
        <v>2724</v>
      </c>
      <c r="U1572" s="79"/>
      <c r="V1572" s="83" t="s">
        <v>3867</v>
      </c>
      <c r="W1572" s="81">
        <v>43178.648368055554</v>
      </c>
      <c r="X1572" s="83" t="s">
        <v>4929</v>
      </c>
      <c r="Y1572" s="79"/>
      <c r="Z1572" s="79"/>
      <c r="AA1572" s="85" t="s">
        <v>6137</v>
      </c>
      <c r="AB1572" s="79"/>
      <c r="AC1572" s="79" t="b">
        <v>0</v>
      </c>
      <c r="AD1572" s="79">
        <v>0</v>
      </c>
      <c r="AE1572" s="85" t="s">
        <v>6296</v>
      </c>
      <c r="AF1572" s="79" t="b">
        <v>0</v>
      </c>
      <c r="AG1572" s="79" t="s">
        <v>6304</v>
      </c>
      <c r="AH1572" s="79"/>
      <c r="AI1572" s="85" t="s">
        <v>6296</v>
      </c>
      <c r="AJ1572" s="79" t="b">
        <v>0</v>
      </c>
      <c r="AK1572" s="79">
        <v>27</v>
      </c>
      <c r="AL1572" s="85" t="s">
        <v>6285</v>
      </c>
      <c r="AM1572" s="79" t="s">
        <v>6331</v>
      </c>
      <c r="AN1572" s="79" t="b">
        <v>0</v>
      </c>
      <c r="AO1572" s="85" t="s">
        <v>6285</v>
      </c>
      <c r="AP1572" s="79" t="s">
        <v>176</v>
      </c>
      <c r="AQ1572" s="79">
        <v>0</v>
      </c>
      <c r="AR1572" s="79">
        <v>0</v>
      </c>
      <c r="AS1572" s="79"/>
      <c r="AT1572" s="79"/>
      <c r="AU1572" s="79"/>
      <c r="AV1572" s="79"/>
      <c r="AW1572" s="79"/>
      <c r="AX1572" s="79"/>
      <c r="AY1572" s="79"/>
      <c r="AZ1572" s="79"/>
      <c r="BA1572">
        <v>13</v>
      </c>
      <c r="BB1572" s="78" t="str">
        <f>REPLACE(INDEX(GroupVertices[Group], MATCH(Edges[[#This Row],[Vertex 1]],GroupVertices[Vertex],0)),1,1,"")</f>
        <v>6</v>
      </c>
      <c r="BC1572" s="78" t="str">
        <f>REPLACE(INDEX(GroupVertices[Group], MATCH(Edges[[#This Row],[Vertex 2]],GroupVertices[Vertex],0)),1,1,"")</f>
        <v>6</v>
      </c>
      <c r="BD1572" s="48">
        <v>0</v>
      </c>
      <c r="BE1572" s="49">
        <v>0</v>
      </c>
      <c r="BF1572" s="48">
        <v>0</v>
      </c>
      <c r="BG1572" s="49">
        <v>0</v>
      </c>
      <c r="BH1572" s="48">
        <v>0</v>
      </c>
      <c r="BI1572" s="49">
        <v>0</v>
      </c>
      <c r="BJ1572" s="48">
        <v>16</v>
      </c>
      <c r="BK1572" s="49">
        <v>100</v>
      </c>
      <c r="BL1572" s="48">
        <v>16</v>
      </c>
    </row>
    <row r="1573" spans="1:64" x14ac:dyDescent="0.25">
      <c r="A1573" s="64" t="s">
        <v>764</v>
      </c>
      <c r="B1573" s="64" t="s">
        <v>740</v>
      </c>
      <c r="C1573" s="65" t="s">
        <v>15853</v>
      </c>
      <c r="D1573" s="66">
        <v>9</v>
      </c>
      <c r="E1573" s="67" t="s">
        <v>136</v>
      </c>
      <c r="F1573" s="68">
        <v>15.285714285714285</v>
      </c>
      <c r="G1573" s="65"/>
      <c r="H1573" s="69"/>
      <c r="I1573" s="70"/>
      <c r="J1573" s="70"/>
      <c r="K1573" s="34" t="s">
        <v>65</v>
      </c>
      <c r="L1573" s="77">
        <v>1573</v>
      </c>
      <c r="M1573" s="77"/>
      <c r="N1573" s="72"/>
      <c r="O1573" s="79" t="s">
        <v>999</v>
      </c>
      <c r="P1573" s="81">
        <v>43178.648622685185</v>
      </c>
      <c r="Q1573" s="79" t="s">
        <v>1701</v>
      </c>
      <c r="R1573" s="83" t="s">
        <v>2379</v>
      </c>
      <c r="S1573" s="79" t="s">
        <v>2508</v>
      </c>
      <c r="T1573" s="79" t="s">
        <v>3007</v>
      </c>
      <c r="U1573" s="83" t="s">
        <v>3367</v>
      </c>
      <c r="V1573" s="83" t="s">
        <v>3367</v>
      </c>
      <c r="W1573" s="81">
        <v>43178.648622685185</v>
      </c>
      <c r="X1573" s="83" t="s">
        <v>4930</v>
      </c>
      <c r="Y1573" s="79"/>
      <c r="Z1573" s="79"/>
      <c r="AA1573" s="85" t="s">
        <v>6138</v>
      </c>
      <c r="AB1573" s="79"/>
      <c r="AC1573" s="79" t="b">
        <v>0</v>
      </c>
      <c r="AD1573" s="79">
        <v>0</v>
      </c>
      <c r="AE1573" s="85" t="s">
        <v>6296</v>
      </c>
      <c r="AF1573" s="79" t="b">
        <v>0</v>
      </c>
      <c r="AG1573" s="79" t="s">
        <v>6304</v>
      </c>
      <c r="AH1573" s="79"/>
      <c r="AI1573" s="85" t="s">
        <v>6296</v>
      </c>
      <c r="AJ1573" s="79" t="b">
        <v>0</v>
      </c>
      <c r="AK1573" s="79">
        <v>23</v>
      </c>
      <c r="AL1573" s="85" t="s">
        <v>6286</v>
      </c>
      <c r="AM1573" s="79" t="s">
        <v>6331</v>
      </c>
      <c r="AN1573" s="79" t="b">
        <v>0</v>
      </c>
      <c r="AO1573" s="85" t="s">
        <v>6286</v>
      </c>
      <c r="AP1573" s="79" t="s">
        <v>176</v>
      </c>
      <c r="AQ1573" s="79">
        <v>0</v>
      </c>
      <c r="AR1573" s="79">
        <v>0</v>
      </c>
      <c r="AS1573" s="79"/>
      <c r="AT1573" s="79"/>
      <c r="AU1573" s="79"/>
      <c r="AV1573" s="79"/>
      <c r="AW1573" s="79"/>
      <c r="AX1573" s="79"/>
      <c r="AY1573" s="79"/>
      <c r="AZ1573" s="79"/>
      <c r="BA1573">
        <v>13</v>
      </c>
      <c r="BB1573" s="78" t="str">
        <f>REPLACE(INDEX(GroupVertices[Group], MATCH(Edges[[#This Row],[Vertex 1]],GroupVertices[Vertex],0)),1,1,"")</f>
        <v>6</v>
      </c>
      <c r="BC1573" s="78" t="str">
        <f>REPLACE(INDEX(GroupVertices[Group], MATCH(Edges[[#This Row],[Vertex 2]],GroupVertices[Vertex],0)),1,1,"")</f>
        <v>6</v>
      </c>
      <c r="BD1573" s="48">
        <v>0</v>
      </c>
      <c r="BE1573" s="49">
        <v>0</v>
      </c>
      <c r="BF1573" s="48">
        <v>0</v>
      </c>
      <c r="BG1573" s="49">
        <v>0</v>
      </c>
      <c r="BH1573" s="48">
        <v>0</v>
      </c>
      <c r="BI1573" s="49">
        <v>0</v>
      </c>
      <c r="BJ1573" s="48">
        <v>12</v>
      </c>
      <c r="BK1573" s="49">
        <v>100</v>
      </c>
      <c r="BL1573" s="48">
        <v>12</v>
      </c>
    </row>
    <row r="1574" spans="1:64" x14ac:dyDescent="0.25">
      <c r="A1574" s="64" t="s">
        <v>765</v>
      </c>
      <c r="B1574" s="64" t="s">
        <v>995</v>
      </c>
      <c r="C1574" s="65" t="s">
        <v>15839</v>
      </c>
      <c r="D1574" s="66">
        <v>3</v>
      </c>
      <c r="E1574" s="67" t="s">
        <v>132</v>
      </c>
      <c r="F1574" s="68">
        <v>35</v>
      </c>
      <c r="G1574" s="65"/>
      <c r="H1574" s="69"/>
      <c r="I1574" s="70"/>
      <c r="J1574" s="70"/>
      <c r="K1574" s="34" t="s">
        <v>65</v>
      </c>
      <c r="L1574" s="77">
        <v>1574</v>
      </c>
      <c r="M1574" s="77"/>
      <c r="N1574" s="72"/>
      <c r="O1574" s="79" t="s">
        <v>999</v>
      </c>
      <c r="P1574" s="81">
        <v>43171.668020833335</v>
      </c>
      <c r="Q1574" s="79" t="s">
        <v>1863</v>
      </c>
      <c r="R1574" s="79" t="s">
        <v>2463</v>
      </c>
      <c r="S1574" s="79" t="s">
        <v>2644</v>
      </c>
      <c r="T1574" s="79" t="s">
        <v>3068</v>
      </c>
      <c r="U1574" s="79"/>
      <c r="V1574" s="83" t="s">
        <v>3868</v>
      </c>
      <c r="W1574" s="81">
        <v>43171.668020833335</v>
      </c>
      <c r="X1574" s="83" t="s">
        <v>4931</v>
      </c>
      <c r="Y1574" s="79"/>
      <c r="Z1574" s="79"/>
      <c r="AA1574" s="85" t="s">
        <v>6139</v>
      </c>
      <c r="AB1574" s="79"/>
      <c r="AC1574" s="79" t="b">
        <v>0</v>
      </c>
      <c r="AD1574" s="79">
        <v>0</v>
      </c>
      <c r="AE1574" s="85" t="s">
        <v>6296</v>
      </c>
      <c r="AF1574" s="79" t="b">
        <v>0</v>
      </c>
      <c r="AG1574" s="79" t="s">
        <v>6304</v>
      </c>
      <c r="AH1574" s="79"/>
      <c r="AI1574" s="85" t="s">
        <v>6296</v>
      </c>
      <c r="AJ1574" s="79" t="b">
        <v>0</v>
      </c>
      <c r="AK1574" s="79">
        <v>0</v>
      </c>
      <c r="AL1574" s="85" t="s">
        <v>6296</v>
      </c>
      <c r="AM1574" s="79" t="s">
        <v>6341</v>
      </c>
      <c r="AN1574" s="79" t="b">
        <v>0</v>
      </c>
      <c r="AO1574" s="85" t="s">
        <v>6139</v>
      </c>
      <c r="AP1574" s="79" t="s">
        <v>176</v>
      </c>
      <c r="AQ1574" s="79">
        <v>0</v>
      </c>
      <c r="AR1574" s="79">
        <v>0</v>
      </c>
      <c r="AS1574" s="79"/>
      <c r="AT1574" s="79"/>
      <c r="AU1574" s="79"/>
      <c r="AV1574" s="79"/>
      <c r="AW1574" s="79"/>
      <c r="AX1574" s="79"/>
      <c r="AY1574" s="79"/>
      <c r="AZ1574" s="79"/>
      <c r="BA1574">
        <v>1</v>
      </c>
      <c r="BB1574" s="78" t="str">
        <f>REPLACE(INDEX(GroupVertices[Group], MATCH(Edges[[#This Row],[Vertex 1]],GroupVertices[Vertex],0)),1,1,"")</f>
        <v>2</v>
      </c>
      <c r="BC1574" s="78" t="str">
        <f>REPLACE(INDEX(GroupVertices[Group], MATCH(Edges[[#This Row],[Vertex 2]],GroupVertices[Vertex],0)),1,1,"")</f>
        <v>2</v>
      </c>
      <c r="BD1574" s="48"/>
      <c r="BE1574" s="49"/>
      <c r="BF1574" s="48"/>
      <c r="BG1574" s="49"/>
      <c r="BH1574" s="48"/>
      <c r="BI1574" s="49"/>
      <c r="BJ1574" s="48"/>
      <c r="BK1574" s="49"/>
      <c r="BL1574" s="48"/>
    </row>
    <row r="1575" spans="1:64" x14ac:dyDescent="0.25">
      <c r="A1575" s="64" t="s">
        <v>765</v>
      </c>
      <c r="B1575" s="64" t="s">
        <v>996</v>
      </c>
      <c r="C1575" s="65" t="s">
        <v>15840</v>
      </c>
      <c r="D1575" s="66">
        <v>3.5</v>
      </c>
      <c r="E1575" s="67" t="s">
        <v>136</v>
      </c>
      <c r="F1575" s="68">
        <v>33.357142857142854</v>
      </c>
      <c r="G1575" s="65"/>
      <c r="H1575" s="69"/>
      <c r="I1575" s="70"/>
      <c r="J1575" s="70"/>
      <c r="K1575" s="34" t="s">
        <v>65</v>
      </c>
      <c r="L1575" s="77">
        <v>1575</v>
      </c>
      <c r="M1575" s="77"/>
      <c r="N1575" s="72"/>
      <c r="O1575" s="79" t="s">
        <v>999</v>
      </c>
      <c r="P1575" s="81">
        <v>43171.668020833335</v>
      </c>
      <c r="Q1575" s="79" t="s">
        <v>1863</v>
      </c>
      <c r="R1575" s="79" t="s">
        <v>2463</v>
      </c>
      <c r="S1575" s="79" t="s">
        <v>2644</v>
      </c>
      <c r="T1575" s="79" t="s">
        <v>3068</v>
      </c>
      <c r="U1575" s="79"/>
      <c r="V1575" s="83" t="s">
        <v>3868</v>
      </c>
      <c r="W1575" s="81">
        <v>43171.668020833335</v>
      </c>
      <c r="X1575" s="83" t="s">
        <v>4931</v>
      </c>
      <c r="Y1575" s="79"/>
      <c r="Z1575" s="79"/>
      <c r="AA1575" s="85" t="s">
        <v>6139</v>
      </c>
      <c r="AB1575" s="79"/>
      <c r="AC1575" s="79" t="b">
        <v>0</v>
      </c>
      <c r="AD1575" s="79">
        <v>0</v>
      </c>
      <c r="AE1575" s="85" t="s">
        <v>6296</v>
      </c>
      <c r="AF1575" s="79" t="b">
        <v>0</v>
      </c>
      <c r="AG1575" s="79" t="s">
        <v>6304</v>
      </c>
      <c r="AH1575" s="79"/>
      <c r="AI1575" s="85" t="s">
        <v>6296</v>
      </c>
      <c r="AJ1575" s="79" t="b">
        <v>0</v>
      </c>
      <c r="AK1575" s="79">
        <v>0</v>
      </c>
      <c r="AL1575" s="85" t="s">
        <v>6296</v>
      </c>
      <c r="AM1575" s="79" t="s">
        <v>6341</v>
      </c>
      <c r="AN1575" s="79" t="b">
        <v>0</v>
      </c>
      <c r="AO1575" s="85" t="s">
        <v>6139</v>
      </c>
      <c r="AP1575" s="79" t="s">
        <v>176</v>
      </c>
      <c r="AQ1575" s="79">
        <v>0</v>
      </c>
      <c r="AR1575" s="79">
        <v>0</v>
      </c>
      <c r="AS1575" s="79"/>
      <c r="AT1575" s="79"/>
      <c r="AU1575" s="79"/>
      <c r="AV1575" s="79"/>
      <c r="AW1575" s="79"/>
      <c r="AX1575" s="79"/>
      <c r="AY1575" s="79"/>
      <c r="AZ1575" s="79"/>
      <c r="BA1575">
        <v>2</v>
      </c>
      <c r="BB1575" s="78" t="str">
        <f>REPLACE(INDEX(GroupVertices[Group], MATCH(Edges[[#This Row],[Vertex 1]],GroupVertices[Vertex],0)),1,1,"")</f>
        <v>2</v>
      </c>
      <c r="BC1575" s="78" t="str">
        <f>REPLACE(INDEX(GroupVertices[Group], MATCH(Edges[[#This Row],[Vertex 2]],GroupVertices[Vertex],0)),1,1,"")</f>
        <v>2</v>
      </c>
      <c r="BD1575" s="48"/>
      <c r="BE1575" s="49"/>
      <c r="BF1575" s="48"/>
      <c r="BG1575" s="49"/>
      <c r="BH1575" s="48"/>
      <c r="BI1575" s="49"/>
      <c r="BJ1575" s="48"/>
      <c r="BK1575" s="49"/>
      <c r="BL1575" s="48"/>
    </row>
    <row r="1576" spans="1:64" x14ac:dyDescent="0.25">
      <c r="A1576" s="64" t="s">
        <v>765</v>
      </c>
      <c r="B1576" s="64" t="s">
        <v>996</v>
      </c>
      <c r="C1576" s="65" t="s">
        <v>15840</v>
      </c>
      <c r="D1576" s="66">
        <v>3.5</v>
      </c>
      <c r="E1576" s="67" t="s">
        <v>136</v>
      </c>
      <c r="F1576" s="68">
        <v>33.357142857142854</v>
      </c>
      <c r="G1576" s="65"/>
      <c r="H1576" s="69"/>
      <c r="I1576" s="70"/>
      <c r="J1576" s="70"/>
      <c r="K1576" s="34" t="s">
        <v>65</v>
      </c>
      <c r="L1576" s="77">
        <v>1576</v>
      </c>
      <c r="M1576" s="77"/>
      <c r="N1576" s="72"/>
      <c r="O1576" s="79" t="s">
        <v>999</v>
      </c>
      <c r="P1576" s="81">
        <v>43171.693148148152</v>
      </c>
      <c r="Q1576" s="79" t="s">
        <v>1864</v>
      </c>
      <c r="R1576" s="83" t="s">
        <v>2464</v>
      </c>
      <c r="S1576" s="79" t="s">
        <v>2520</v>
      </c>
      <c r="T1576" s="79" t="s">
        <v>3068</v>
      </c>
      <c r="U1576" s="79"/>
      <c r="V1576" s="83" t="s">
        <v>3868</v>
      </c>
      <c r="W1576" s="81">
        <v>43171.693148148152</v>
      </c>
      <c r="X1576" s="83" t="s">
        <v>4932</v>
      </c>
      <c r="Y1576" s="79"/>
      <c r="Z1576" s="79"/>
      <c r="AA1576" s="85" t="s">
        <v>6140</v>
      </c>
      <c r="AB1576" s="79"/>
      <c r="AC1576" s="79" t="b">
        <v>0</v>
      </c>
      <c r="AD1576" s="79">
        <v>1</v>
      </c>
      <c r="AE1576" s="85" t="s">
        <v>6296</v>
      </c>
      <c r="AF1576" s="79" t="b">
        <v>0</v>
      </c>
      <c r="AG1576" s="79" t="s">
        <v>6304</v>
      </c>
      <c r="AH1576" s="79"/>
      <c r="AI1576" s="85" t="s">
        <v>6296</v>
      </c>
      <c r="AJ1576" s="79" t="b">
        <v>0</v>
      </c>
      <c r="AK1576" s="79">
        <v>1</v>
      </c>
      <c r="AL1576" s="85" t="s">
        <v>6296</v>
      </c>
      <c r="AM1576" s="79" t="s">
        <v>6328</v>
      </c>
      <c r="AN1576" s="79" t="b">
        <v>0</v>
      </c>
      <c r="AO1576" s="85" t="s">
        <v>6140</v>
      </c>
      <c r="AP1576" s="79" t="s">
        <v>176</v>
      </c>
      <c r="AQ1576" s="79">
        <v>0</v>
      </c>
      <c r="AR1576" s="79">
        <v>0</v>
      </c>
      <c r="AS1576" s="79"/>
      <c r="AT1576" s="79"/>
      <c r="AU1576" s="79"/>
      <c r="AV1576" s="79"/>
      <c r="AW1576" s="79"/>
      <c r="AX1576" s="79"/>
      <c r="AY1576" s="79"/>
      <c r="AZ1576" s="79"/>
      <c r="BA1576">
        <v>2</v>
      </c>
      <c r="BB1576" s="78" t="str">
        <f>REPLACE(INDEX(GroupVertices[Group], MATCH(Edges[[#This Row],[Vertex 1]],GroupVertices[Vertex],0)),1,1,"")</f>
        <v>2</v>
      </c>
      <c r="BC1576" s="78" t="str">
        <f>REPLACE(INDEX(GroupVertices[Group], MATCH(Edges[[#This Row],[Vertex 2]],GroupVertices[Vertex],0)),1,1,"")</f>
        <v>2</v>
      </c>
      <c r="BD1576" s="48"/>
      <c r="BE1576" s="49"/>
      <c r="BF1576" s="48"/>
      <c r="BG1576" s="49"/>
      <c r="BH1576" s="48"/>
      <c r="BI1576" s="49"/>
      <c r="BJ1576" s="48"/>
      <c r="BK1576" s="49"/>
      <c r="BL1576" s="48"/>
    </row>
    <row r="1577" spans="1:64" x14ac:dyDescent="0.25">
      <c r="A1577" s="64" t="s">
        <v>766</v>
      </c>
      <c r="B1577" s="64" t="s">
        <v>997</v>
      </c>
      <c r="C1577" s="65" t="s">
        <v>15839</v>
      </c>
      <c r="D1577" s="66">
        <v>3</v>
      </c>
      <c r="E1577" s="67" t="s">
        <v>132</v>
      </c>
      <c r="F1577" s="68">
        <v>35</v>
      </c>
      <c r="G1577" s="65"/>
      <c r="H1577" s="69"/>
      <c r="I1577" s="70"/>
      <c r="J1577" s="70"/>
      <c r="K1577" s="34" t="s">
        <v>65</v>
      </c>
      <c r="L1577" s="77">
        <v>1577</v>
      </c>
      <c r="M1577" s="77"/>
      <c r="N1577" s="72"/>
      <c r="O1577" s="79" t="s">
        <v>999</v>
      </c>
      <c r="P1577" s="81">
        <v>43171.693518518521</v>
      </c>
      <c r="Q1577" s="79" t="s">
        <v>1865</v>
      </c>
      <c r="R1577" s="79"/>
      <c r="S1577" s="79"/>
      <c r="T1577" s="79"/>
      <c r="U1577" s="79"/>
      <c r="V1577" s="83" t="s">
        <v>3869</v>
      </c>
      <c r="W1577" s="81">
        <v>43171.693518518521</v>
      </c>
      <c r="X1577" s="83" t="s">
        <v>4933</v>
      </c>
      <c r="Y1577" s="79"/>
      <c r="Z1577" s="79"/>
      <c r="AA1577" s="85" t="s">
        <v>6141</v>
      </c>
      <c r="AB1577" s="79"/>
      <c r="AC1577" s="79" t="b">
        <v>0</v>
      </c>
      <c r="AD1577" s="79">
        <v>0</v>
      </c>
      <c r="AE1577" s="85" t="s">
        <v>6296</v>
      </c>
      <c r="AF1577" s="79" t="b">
        <v>0</v>
      </c>
      <c r="AG1577" s="79" t="s">
        <v>6304</v>
      </c>
      <c r="AH1577" s="79"/>
      <c r="AI1577" s="85" t="s">
        <v>6296</v>
      </c>
      <c r="AJ1577" s="79" t="b">
        <v>0</v>
      </c>
      <c r="AK1577" s="79">
        <v>1</v>
      </c>
      <c r="AL1577" s="85" t="s">
        <v>6140</v>
      </c>
      <c r="AM1577" s="79" t="s">
        <v>6331</v>
      </c>
      <c r="AN1577" s="79" t="b">
        <v>0</v>
      </c>
      <c r="AO1577" s="85" t="s">
        <v>6140</v>
      </c>
      <c r="AP1577" s="79" t="s">
        <v>176</v>
      </c>
      <c r="AQ1577" s="79">
        <v>0</v>
      </c>
      <c r="AR1577" s="79">
        <v>0</v>
      </c>
      <c r="AS1577" s="79"/>
      <c r="AT1577" s="79"/>
      <c r="AU1577" s="79"/>
      <c r="AV1577" s="79"/>
      <c r="AW1577" s="79"/>
      <c r="AX1577" s="79"/>
      <c r="AY1577" s="79"/>
      <c r="AZ1577" s="79"/>
      <c r="BA1577">
        <v>1</v>
      </c>
      <c r="BB1577" s="78" t="str">
        <f>REPLACE(INDEX(GroupVertices[Group], MATCH(Edges[[#This Row],[Vertex 1]],GroupVertices[Vertex],0)),1,1,"")</f>
        <v>2</v>
      </c>
      <c r="BC1577" s="78" t="str">
        <f>REPLACE(INDEX(GroupVertices[Group], MATCH(Edges[[#This Row],[Vertex 2]],GroupVertices[Vertex],0)),1,1,"")</f>
        <v>2</v>
      </c>
      <c r="BD1577" s="48">
        <v>1</v>
      </c>
      <c r="BE1577" s="49">
        <v>4.166666666666667</v>
      </c>
      <c r="BF1577" s="48">
        <v>1</v>
      </c>
      <c r="BG1577" s="49">
        <v>4.166666666666667</v>
      </c>
      <c r="BH1577" s="48">
        <v>0</v>
      </c>
      <c r="BI1577" s="49">
        <v>0</v>
      </c>
      <c r="BJ1577" s="48">
        <v>22</v>
      </c>
      <c r="BK1577" s="49">
        <v>91.666666666666671</v>
      </c>
      <c r="BL1577" s="48">
        <v>24</v>
      </c>
    </row>
    <row r="1578" spans="1:64" x14ac:dyDescent="0.25">
      <c r="A1578" s="64" t="s">
        <v>766</v>
      </c>
      <c r="B1578" s="64" t="s">
        <v>765</v>
      </c>
      <c r="C1578" s="65" t="s">
        <v>15839</v>
      </c>
      <c r="D1578" s="66">
        <v>3</v>
      </c>
      <c r="E1578" s="67" t="s">
        <v>132</v>
      </c>
      <c r="F1578" s="68">
        <v>35</v>
      </c>
      <c r="G1578" s="65"/>
      <c r="H1578" s="69"/>
      <c r="I1578" s="70"/>
      <c r="J1578" s="70"/>
      <c r="K1578" s="34" t="s">
        <v>66</v>
      </c>
      <c r="L1578" s="77">
        <v>1578</v>
      </c>
      <c r="M1578" s="77"/>
      <c r="N1578" s="72"/>
      <c r="O1578" s="79" t="s">
        <v>999</v>
      </c>
      <c r="P1578" s="81">
        <v>43171.693518518521</v>
      </c>
      <c r="Q1578" s="79" t="s">
        <v>1865</v>
      </c>
      <c r="R1578" s="79"/>
      <c r="S1578" s="79"/>
      <c r="T1578" s="79"/>
      <c r="U1578" s="79"/>
      <c r="V1578" s="83" t="s">
        <v>3869</v>
      </c>
      <c r="W1578" s="81">
        <v>43171.693518518521</v>
      </c>
      <c r="X1578" s="83" t="s">
        <v>4933</v>
      </c>
      <c r="Y1578" s="79"/>
      <c r="Z1578" s="79"/>
      <c r="AA1578" s="85" t="s">
        <v>6141</v>
      </c>
      <c r="AB1578" s="79"/>
      <c r="AC1578" s="79" t="b">
        <v>0</v>
      </c>
      <c r="AD1578" s="79">
        <v>0</v>
      </c>
      <c r="AE1578" s="85" t="s">
        <v>6296</v>
      </c>
      <c r="AF1578" s="79" t="b">
        <v>0</v>
      </c>
      <c r="AG1578" s="79" t="s">
        <v>6304</v>
      </c>
      <c r="AH1578" s="79"/>
      <c r="AI1578" s="85" t="s">
        <v>6296</v>
      </c>
      <c r="AJ1578" s="79" t="b">
        <v>0</v>
      </c>
      <c r="AK1578" s="79">
        <v>1</v>
      </c>
      <c r="AL1578" s="85" t="s">
        <v>6140</v>
      </c>
      <c r="AM1578" s="79" t="s">
        <v>6331</v>
      </c>
      <c r="AN1578" s="79" t="b">
        <v>0</v>
      </c>
      <c r="AO1578" s="85" t="s">
        <v>6140</v>
      </c>
      <c r="AP1578" s="79" t="s">
        <v>176</v>
      </c>
      <c r="AQ1578" s="79">
        <v>0</v>
      </c>
      <c r="AR1578" s="79">
        <v>0</v>
      </c>
      <c r="AS1578" s="79"/>
      <c r="AT1578" s="79"/>
      <c r="AU1578" s="79"/>
      <c r="AV1578" s="79"/>
      <c r="AW1578" s="79"/>
      <c r="AX1578" s="79"/>
      <c r="AY1578" s="79"/>
      <c r="AZ1578" s="79"/>
      <c r="BA1578">
        <v>1</v>
      </c>
      <c r="BB1578" s="78" t="str">
        <f>REPLACE(INDEX(GroupVertices[Group], MATCH(Edges[[#This Row],[Vertex 1]],GroupVertices[Vertex],0)),1,1,"")</f>
        <v>2</v>
      </c>
      <c r="BC1578" s="78" t="str">
        <f>REPLACE(INDEX(GroupVertices[Group], MATCH(Edges[[#This Row],[Vertex 2]],GroupVertices[Vertex],0)),1,1,"")</f>
        <v>2</v>
      </c>
      <c r="BD1578" s="48"/>
      <c r="BE1578" s="49"/>
      <c r="BF1578" s="48"/>
      <c r="BG1578" s="49"/>
      <c r="BH1578" s="48"/>
      <c r="BI1578" s="49"/>
      <c r="BJ1578" s="48"/>
      <c r="BK1578" s="49"/>
      <c r="BL1578" s="48"/>
    </row>
    <row r="1579" spans="1:64" x14ac:dyDescent="0.25">
      <c r="A1579" s="64" t="s">
        <v>765</v>
      </c>
      <c r="B1579" s="64" t="s">
        <v>766</v>
      </c>
      <c r="C1579" s="65" t="s">
        <v>15839</v>
      </c>
      <c r="D1579" s="66">
        <v>3</v>
      </c>
      <c r="E1579" s="67" t="s">
        <v>132</v>
      </c>
      <c r="F1579" s="68">
        <v>35</v>
      </c>
      <c r="G1579" s="65"/>
      <c r="H1579" s="69"/>
      <c r="I1579" s="70"/>
      <c r="J1579" s="70"/>
      <c r="K1579" s="34" t="s">
        <v>66</v>
      </c>
      <c r="L1579" s="77">
        <v>1579</v>
      </c>
      <c r="M1579" s="77"/>
      <c r="N1579" s="72"/>
      <c r="O1579" s="79" t="s">
        <v>999</v>
      </c>
      <c r="P1579" s="81">
        <v>43171.693148148152</v>
      </c>
      <c r="Q1579" s="79" t="s">
        <v>1864</v>
      </c>
      <c r="R1579" s="83" t="s">
        <v>2464</v>
      </c>
      <c r="S1579" s="79" t="s">
        <v>2520</v>
      </c>
      <c r="T1579" s="79" t="s">
        <v>3068</v>
      </c>
      <c r="U1579" s="79"/>
      <c r="V1579" s="83" t="s">
        <v>3868</v>
      </c>
      <c r="W1579" s="81">
        <v>43171.693148148152</v>
      </c>
      <c r="X1579" s="83" t="s">
        <v>4932</v>
      </c>
      <c r="Y1579" s="79"/>
      <c r="Z1579" s="79"/>
      <c r="AA1579" s="85" t="s">
        <v>6140</v>
      </c>
      <c r="AB1579" s="79"/>
      <c r="AC1579" s="79" t="b">
        <v>0</v>
      </c>
      <c r="AD1579" s="79">
        <v>1</v>
      </c>
      <c r="AE1579" s="85" t="s">
        <v>6296</v>
      </c>
      <c r="AF1579" s="79" t="b">
        <v>0</v>
      </c>
      <c r="AG1579" s="79" t="s">
        <v>6304</v>
      </c>
      <c r="AH1579" s="79"/>
      <c r="AI1579" s="85" t="s">
        <v>6296</v>
      </c>
      <c r="AJ1579" s="79" t="b">
        <v>0</v>
      </c>
      <c r="AK1579" s="79">
        <v>1</v>
      </c>
      <c r="AL1579" s="85" t="s">
        <v>6296</v>
      </c>
      <c r="AM1579" s="79" t="s">
        <v>6328</v>
      </c>
      <c r="AN1579" s="79" t="b">
        <v>0</v>
      </c>
      <c r="AO1579" s="85" t="s">
        <v>6140</v>
      </c>
      <c r="AP1579" s="79" t="s">
        <v>176</v>
      </c>
      <c r="AQ1579" s="79">
        <v>0</v>
      </c>
      <c r="AR1579" s="79">
        <v>0</v>
      </c>
      <c r="AS1579" s="79"/>
      <c r="AT1579" s="79"/>
      <c r="AU1579" s="79"/>
      <c r="AV1579" s="79"/>
      <c r="AW1579" s="79"/>
      <c r="AX1579" s="79"/>
      <c r="AY1579" s="79"/>
      <c r="AZ1579" s="79"/>
      <c r="BA1579">
        <v>1</v>
      </c>
      <c r="BB1579" s="78" t="str">
        <f>REPLACE(INDEX(GroupVertices[Group], MATCH(Edges[[#This Row],[Vertex 1]],GroupVertices[Vertex],0)),1,1,"")</f>
        <v>2</v>
      </c>
      <c r="BC1579" s="78" t="str">
        <f>REPLACE(INDEX(GroupVertices[Group], MATCH(Edges[[#This Row],[Vertex 2]],GroupVertices[Vertex],0)),1,1,"")</f>
        <v>2</v>
      </c>
      <c r="BD1579" s="48"/>
      <c r="BE1579" s="49"/>
      <c r="BF1579" s="48"/>
      <c r="BG1579" s="49"/>
      <c r="BH1579" s="48"/>
      <c r="BI1579" s="49"/>
      <c r="BJ1579" s="48"/>
      <c r="BK1579" s="49"/>
      <c r="BL1579" s="48"/>
    </row>
    <row r="1580" spans="1:64" x14ac:dyDescent="0.25">
      <c r="A1580" s="64" t="s">
        <v>765</v>
      </c>
      <c r="B1580" s="64" t="s">
        <v>997</v>
      </c>
      <c r="C1580" s="65" t="s">
        <v>15840</v>
      </c>
      <c r="D1580" s="66">
        <v>3.5</v>
      </c>
      <c r="E1580" s="67" t="s">
        <v>136</v>
      </c>
      <c r="F1580" s="68">
        <v>33.357142857142854</v>
      </c>
      <c r="G1580" s="65"/>
      <c r="H1580" s="69"/>
      <c r="I1580" s="70"/>
      <c r="J1580" s="70"/>
      <c r="K1580" s="34" t="s">
        <v>65</v>
      </c>
      <c r="L1580" s="77">
        <v>1580</v>
      </c>
      <c r="M1580" s="77"/>
      <c r="N1580" s="72"/>
      <c r="O1580" s="79" t="s">
        <v>999</v>
      </c>
      <c r="P1580" s="81">
        <v>43171.668020833335</v>
      </c>
      <c r="Q1580" s="79" t="s">
        <v>1863</v>
      </c>
      <c r="R1580" s="79" t="s">
        <v>2463</v>
      </c>
      <c r="S1580" s="79" t="s">
        <v>2644</v>
      </c>
      <c r="T1580" s="79" t="s">
        <v>3068</v>
      </c>
      <c r="U1580" s="79"/>
      <c r="V1580" s="83" t="s">
        <v>3868</v>
      </c>
      <c r="W1580" s="81">
        <v>43171.668020833335</v>
      </c>
      <c r="X1580" s="83" t="s">
        <v>4931</v>
      </c>
      <c r="Y1580" s="79"/>
      <c r="Z1580" s="79"/>
      <c r="AA1580" s="85" t="s">
        <v>6139</v>
      </c>
      <c r="AB1580" s="79"/>
      <c r="AC1580" s="79" t="b">
        <v>0</v>
      </c>
      <c r="AD1580" s="79">
        <v>0</v>
      </c>
      <c r="AE1580" s="85" t="s">
        <v>6296</v>
      </c>
      <c r="AF1580" s="79" t="b">
        <v>0</v>
      </c>
      <c r="AG1580" s="79" t="s">
        <v>6304</v>
      </c>
      <c r="AH1580" s="79"/>
      <c r="AI1580" s="85" t="s">
        <v>6296</v>
      </c>
      <c r="AJ1580" s="79" t="b">
        <v>0</v>
      </c>
      <c r="AK1580" s="79">
        <v>0</v>
      </c>
      <c r="AL1580" s="85" t="s">
        <v>6296</v>
      </c>
      <c r="AM1580" s="79" t="s">
        <v>6341</v>
      </c>
      <c r="AN1580" s="79" t="b">
        <v>0</v>
      </c>
      <c r="AO1580" s="85" t="s">
        <v>6139</v>
      </c>
      <c r="AP1580" s="79" t="s">
        <v>176</v>
      </c>
      <c r="AQ1580" s="79">
        <v>0</v>
      </c>
      <c r="AR1580" s="79">
        <v>0</v>
      </c>
      <c r="AS1580" s="79"/>
      <c r="AT1580" s="79"/>
      <c r="AU1580" s="79"/>
      <c r="AV1580" s="79"/>
      <c r="AW1580" s="79"/>
      <c r="AX1580" s="79"/>
      <c r="AY1580" s="79"/>
      <c r="AZ1580" s="79"/>
      <c r="BA1580">
        <v>2</v>
      </c>
      <c r="BB1580" s="78" t="str">
        <f>REPLACE(INDEX(GroupVertices[Group], MATCH(Edges[[#This Row],[Vertex 1]],GroupVertices[Vertex],0)),1,1,"")</f>
        <v>2</v>
      </c>
      <c r="BC1580" s="78" t="str">
        <f>REPLACE(INDEX(GroupVertices[Group], MATCH(Edges[[#This Row],[Vertex 2]],GroupVertices[Vertex],0)),1,1,"")</f>
        <v>2</v>
      </c>
      <c r="BD1580" s="48">
        <v>1</v>
      </c>
      <c r="BE1580" s="49">
        <v>3.225806451612903</v>
      </c>
      <c r="BF1580" s="48">
        <v>1</v>
      </c>
      <c r="BG1580" s="49">
        <v>3.225806451612903</v>
      </c>
      <c r="BH1580" s="48">
        <v>0</v>
      </c>
      <c r="BI1580" s="49">
        <v>0</v>
      </c>
      <c r="BJ1580" s="48">
        <v>29</v>
      </c>
      <c r="BK1580" s="49">
        <v>93.548387096774192</v>
      </c>
      <c r="BL1580" s="48">
        <v>31</v>
      </c>
    </row>
    <row r="1581" spans="1:64" x14ac:dyDescent="0.25">
      <c r="A1581" s="64" t="s">
        <v>765</v>
      </c>
      <c r="B1581" s="64" t="s">
        <v>997</v>
      </c>
      <c r="C1581" s="65" t="s">
        <v>15840</v>
      </c>
      <c r="D1581" s="66">
        <v>3.5</v>
      </c>
      <c r="E1581" s="67" t="s">
        <v>136</v>
      </c>
      <c r="F1581" s="68">
        <v>33.357142857142854</v>
      </c>
      <c r="G1581" s="65"/>
      <c r="H1581" s="69"/>
      <c r="I1581" s="70"/>
      <c r="J1581" s="70"/>
      <c r="K1581" s="34" t="s">
        <v>65</v>
      </c>
      <c r="L1581" s="77">
        <v>1581</v>
      </c>
      <c r="M1581" s="77"/>
      <c r="N1581" s="72"/>
      <c r="O1581" s="79" t="s">
        <v>999</v>
      </c>
      <c r="P1581" s="81">
        <v>43171.693148148152</v>
      </c>
      <c r="Q1581" s="79" t="s">
        <v>1864</v>
      </c>
      <c r="R1581" s="83" t="s">
        <v>2464</v>
      </c>
      <c r="S1581" s="79" t="s">
        <v>2520</v>
      </c>
      <c r="T1581" s="79" t="s">
        <v>3068</v>
      </c>
      <c r="U1581" s="79"/>
      <c r="V1581" s="83" t="s">
        <v>3868</v>
      </c>
      <c r="W1581" s="81">
        <v>43171.693148148152</v>
      </c>
      <c r="X1581" s="83" t="s">
        <v>4932</v>
      </c>
      <c r="Y1581" s="79"/>
      <c r="Z1581" s="79"/>
      <c r="AA1581" s="85" t="s">
        <v>6140</v>
      </c>
      <c r="AB1581" s="79"/>
      <c r="AC1581" s="79" t="b">
        <v>0</v>
      </c>
      <c r="AD1581" s="79">
        <v>1</v>
      </c>
      <c r="AE1581" s="85" t="s">
        <v>6296</v>
      </c>
      <c r="AF1581" s="79" t="b">
        <v>0</v>
      </c>
      <c r="AG1581" s="79" t="s">
        <v>6304</v>
      </c>
      <c r="AH1581" s="79"/>
      <c r="AI1581" s="85" t="s">
        <v>6296</v>
      </c>
      <c r="AJ1581" s="79" t="b">
        <v>0</v>
      </c>
      <c r="AK1581" s="79">
        <v>1</v>
      </c>
      <c r="AL1581" s="85" t="s">
        <v>6296</v>
      </c>
      <c r="AM1581" s="79" t="s">
        <v>6328</v>
      </c>
      <c r="AN1581" s="79" t="b">
        <v>0</v>
      </c>
      <c r="AO1581" s="85" t="s">
        <v>6140</v>
      </c>
      <c r="AP1581" s="79" t="s">
        <v>176</v>
      </c>
      <c r="AQ1581" s="79">
        <v>0</v>
      </c>
      <c r="AR1581" s="79">
        <v>0</v>
      </c>
      <c r="AS1581" s="79"/>
      <c r="AT1581" s="79"/>
      <c r="AU1581" s="79"/>
      <c r="AV1581" s="79"/>
      <c r="AW1581" s="79"/>
      <c r="AX1581" s="79"/>
      <c r="AY1581" s="79"/>
      <c r="AZ1581" s="79"/>
      <c r="BA1581">
        <v>2</v>
      </c>
      <c r="BB1581" s="78" t="str">
        <f>REPLACE(INDEX(GroupVertices[Group], MATCH(Edges[[#This Row],[Vertex 1]],GroupVertices[Vertex],0)),1,1,"")</f>
        <v>2</v>
      </c>
      <c r="BC1581" s="78" t="str">
        <f>REPLACE(INDEX(GroupVertices[Group], MATCH(Edges[[#This Row],[Vertex 2]],GroupVertices[Vertex],0)),1,1,"")</f>
        <v>2</v>
      </c>
      <c r="BD1581" s="48">
        <v>1</v>
      </c>
      <c r="BE1581" s="49">
        <v>3.225806451612903</v>
      </c>
      <c r="BF1581" s="48">
        <v>1</v>
      </c>
      <c r="BG1581" s="49">
        <v>3.225806451612903</v>
      </c>
      <c r="BH1581" s="48">
        <v>0</v>
      </c>
      <c r="BI1581" s="49">
        <v>0</v>
      </c>
      <c r="BJ1581" s="48">
        <v>29</v>
      </c>
      <c r="BK1581" s="49">
        <v>93.548387096774192</v>
      </c>
      <c r="BL1581" s="48">
        <v>31</v>
      </c>
    </row>
    <row r="1582" spans="1:64" x14ac:dyDescent="0.25">
      <c r="A1582" s="64" t="s">
        <v>628</v>
      </c>
      <c r="B1582" s="64" t="s">
        <v>754</v>
      </c>
      <c r="C1582" s="65" t="s">
        <v>15841</v>
      </c>
      <c r="D1582" s="66">
        <v>5</v>
      </c>
      <c r="E1582" s="67" t="s">
        <v>136</v>
      </c>
      <c r="F1582" s="68">
        <v>28.428571428571431</v>
      </c>
      <c r="G1582" s="65"/>
      <c r="H1582" s="69"/>
      <c r="I1582" s="70"/>
      <c r="J1582" s="70"/>
      <c r="K1582" s="34" t="s">
        <v>66</v>
      </c>
      <c r="L1582" s="77">
        <v>1582</v>
      </c>
      <c r="M1582" s="77"/>
      <c r="N1582" s="72"/>
      <c r="O1582" s="79" t="s">
        <v>999</v>
      </c>
      <c r="P1582" s="81">
        <v>43170.448020833333</v>
      </c>
      <c r="Q1582" s="79" t="s">
        <v>1866</v>
      </c>
      <c r="R1582" s="83" t="s">
        <v>2129</v>
      </c>
      <c r="S1582" s="79" t="s">
        <v>2565</v>
      </c>
      <c r="T1582" s="79" t="s">
        <v>731</v>
      </c>
      <c r="U1582" s="79"/>
      <c r="V1582" s="83" t="s">
        <v>3870</v>
      </c>
      <c r="W1582" s="81">
        <v>43170.448020833333</v>
      </c>
      <c r="X1582" s="83" t="s">
        <v>4934</v>
      </c>
      <c r="Y1582" s="79"/>
      <c r="Z1582" s="79"/>
      <c r="AA1582" s="85" t="s">
        <v>6142</v>
      </c>
      <c r="AB1582" s="79"/>
      <c r="AC1582" s="79" t="b">
        <v>0</v>
      </c>
      <c r="AD1582" s="79">
        <v>0</v>
      </c>
      <c r="AE1582" s="85" t="s">
        <v>6296</v>
      </c>
      <c r="AF1582" s="79" t="b">
        <v>0</v>
      </c>
      <c r="AG1582" s="79" t="s">
        <v>6304</v>
      </c>
      <c r="AH1582" s="79"/>
      <c r="AI1582" s="85" t="s">
        <v>6296</v>
      </c>
      <c r="AJ1582" s="79" t="b">
        <v>0</v>
      </c>
      <c r="AK1582" s="79">
        <v>0</v>
      </c>
      <c r="AL1582" s="85" t="s">
        <v>6296</v>
      </c>
      <c r="AM1582" s="79" t="s">
        <v>6413</v>
      </c>
      <c r="AN1582" s="79" t="b">
        <v>0</v>
      </c>
      <c r="AO1582" s="85" t="s">
        <v>6142</v>
      </c>
      <c r="AP1582" s="79" t="s">
        <v>6415</v>
      </c>
      <c r="AQ1582" s="79">
        <v>0</v>
      </c>
      <c r="AR1582" s="79">
        <v>0</v>
      </c>
      <c r="AS1582" s="79"/>
      <c r="AT1582" s="79"/>
      <c r="AU1582" s="79"/>
      <c r="AV1582" s="79"/>
      <c r="AW1582" s="79"/>
      <c r="AX1582" s="79"/>
      <c r="AY1582" s="79"/>
      <c r="AZ1582" s="79"/>
      <c r="BA1582">
        <v>5</v>
      </c>
      <c r="BB1582" s="78" t="str">
        <f>REPLACE(INDEX(GroupVertices[Group], MATCH(Edges[[#This Row],[Vertex 1]],GroupVertices[Vertex],0)),1,1,"")</f>
        <v>2</v>
      </c>
      <c r="BC1582" s="78" t="str">
        <f>REPLACE(INDEX(GroupVertices[Group], MATCH(Edges[[#This Row],[Vertex 2]],GroupVertices[Vertex],0)),1,1,"")</f>
        <v>2</v>
      </c>
      <c r="BD1582" s="48">
        <v>0</v>
      </c>
      <c r="BE1582" s="49">
        <v>0</v>
      </c>
      <c r="BF1582" s="48">
        <v>1</v>
      </c>
      <c r="BG1582" s="49">
        <v>8.3333333333333339</v>
      </c>
      <c r="BH1582" s="48">
        <v>0</v>
      </c>
      <c r="BI1582" s="49">
        <v>0</v>
      </c>
      <c r="BJ1582" s="48">
        <v>11</v>
      </c>
      <c r="BK1582" s="49">
        <v>91.666666666666671</v>
      </c>
      <c r="BL1582" s="48">
        <v>12</v>
      </c>
    </row>
    <row r="1583" spans="1:64" x14ac:dyDescent="0.25">
      <c r="A1583" s="64" t="s">
        <v>628</v>
      </c>
      <c r="B1583" s="64" t="s">
        <v>628</v>
      </c>
      <c r="C1583" s="65" t="s">
        <v>15845</v>
      </c>
      <c r="D1583" s="66">
        <v>4</v>
      </c>
      <c r="E1583" s="67" t="s">
        <v>136</v>
      </c>
      <c r="F1583" s="68">
        <v>31.714285714285715</v>
      </c>
      <c r="G1583" s="65"/>
      <c r="H1583" s="69"/>
      <c r="I1583" s="70"/>
      <c r="J1583" s="70"/>
      <c r="K1583" s="34" t="s">
        <v>65</v>
      </c>
      <c r="L1583" s="77">
        <v>1583</v>
      </c>
      <c r="M1583" s="77"/>
      <c r="N1583" s="72"/>
      <c r="O1583" s="79" t="s">
        <v>176</v>
      </c>
      <c r="P1583" s="81">
        <v>43165.68136574074</v>
      </c>
      <c r="Q1583" s="79" t="s">
        <v>1867</v>
      </c>
      <c r="R1583" s="83" t="s">
        <v>2465</v>
      </c>
      <c r="S1583" s="79" t="s">
        <v>2518</v>
      </c>
      <c r="T1583" s="79" t="s">
        <v>2757</v>
      </c>
      <c r="U1583" s="83" t="s">
        <v>3395</v>
      </c>
      <c r="V1583" s="83" t="s">
        <v>3395</v>
      </c>
      <c r="W1583" s="81">
        <v>43165.68136574074</v>
      </c>
      <c r="X1583" s="83" t="s">
        <v>4935</v>
      </c>
      <c r="Y1583" s="79"/>
      <c r="Z1583" s="79"/>
      <c r="AA1583" s="85" t="s">
        <v>6143</v>
      </c>
      <c r="AB1583" s="79"/>
      <c r="AC1583" s="79" t="b">
        <v>0</v>
      </c>
      <c r="AD1583" s="79">
        <v>0</v>
      </c>
      <c r="AE1583" s="85" t="s">
        <v>6296</v>
      </c>
      <c r="AF1583" s="79" t="b">
        <v>0</v>
      </c>
      <c r="AG1583" s="79" t="s">
        <v>6304</v>
      </c>
      <c r="AH1583" s="79"/>
      <c r="AI1583" s="85" t="s">
        <v>6296</v>
      </c>
      <c r="AJ1583" s="79" t="b">
        <v>0</v>
      </c>
      <c r="AK1583" s="79">
        <v>0</v>
      </c>
      <c r="AL1583" s="85" t="s">
        <v>6296</v>
      </c>
      <c r="AM1583" s="79" t="s">
        <v>6414</v>
      </c>
      <c r="AN1583" s="79" t="b">
        <v>0</v>
      </c>
      <c r="AO1583" s="85" t="s">
        <v>6143</v>
      </c>
      <c r="AP1583" s="79" t="s">
        <v>176</v>
      </c>
      <c r="AQ1583" s="79">
        <v>0</v>
      </c>
      <c r="AR1583" s="79">
        <v>0</v>
      </c>
      <c r="AS1583" s="79"/>
      <c r="AT1583" s="79"/>
      <c r="AU1583" s="79"/>
      <c r="AV1583" s="79"/>
      <c r="AW1583" s="79"/>
      <c r="AX1583" s="79"/>
      <c r="AY1583" s="79"/>
      <c r="AZ1583" s="79"/>
      <c r="BA1583">
        <v>3</v>
      </c>
      <c r="BB1583" s="78" t="str">
        <f>REPLACE(INDEX(GroupVertices[Group], MATCH(Edges[[#This Row],[Vertex 1]],GroupVertices[Vertex],0)),1,1,"")</f>
        <v>2</v>
      </c>
      <c r="BC1583" s="78" t="str">
        <f>REPLACE(INDEX(GroupVertices[Group], MATCH(Edges[[#This Row],[Vertex 2]],GroupVertices[Vertex],0)),1,1,"")</f>
        <v>2</v>
      </c>
      <c r="BD1583" s="48">
        <v>0</v>
      </c>
      <c r="BE1583" s="49">
        <v>0</v>
      </c>
      <c r="BF1583" s="48">
        <v>0</v>
      </c>
      <c r="BG1583" s="49">
        <v>0</v>
      </c>
      <c r="BH1583" s="48">
        <v>0</v>
      </c>
      <c r="BI1583" s="49">
        <v>0</v>
      </c>
      <c r="BJ1583" s="48">
        <v>9</v>
      </c>
      <c r="BK1583" s="49">
        <v>100</v>
      </c>
      <c r="BL1583" s="48">
        <v>9</v>
      </c>
    </row>
    <row r="1584" spans="1:64" x14ac:dyDescent="0.25">
      <c r="A1584" s="64" t="s">
        <v>628</v>
      </c>
      <c r="B1584" s="64" t="s">
        <v>754</v>
      </c>
      <c r="C1584" s="65" t="s">
        <v>15841</v>
      </c>
      <c r="D1584" s="66">
        <v>5</v>
      </c>
      <c r="E1584" s="67" t="s">
        <v>136</v>
      </c>
      <c r="F1584" s="68">
        <v>28.428571428571431</v>
      </c>
      <c r="G1584" s="65"/>
      <c r="H1584" s="69"/>
      <c r="I1584" s="70"/>
      <c r="J1584" s="70"/>
      <c r="K1584" s="34" t="s">
        <v>66</v>
      </c>
      <c r="L1584" s="77">
        <v>1584</v>
      </c>
      <c r="M1584" s="77"/>
      <c r="N1584" s="72"/>
      <c r="O1584" s="79" t="s">
        <v>999</v>
      </c>
      <c r="P1584" s="81">
        <v>43166.655729166669</v>
      </c>
      <c r="Q1584" s="79" t="s">
        <v>1868</v>
      </c>
      <c r="R1584" s="83" t="s">
        <v>2466</v>
      </c>
      <c r="S1584" s="79" t="s">
        <v>2507</v>
      </c>
      <c r="T1584" s="79" t="s">
        <v>2679</v>
      </c>
      <c r="U1584" s="79"/>
      <c r="V1584" s="83" t="s">
        <v>3870</v>
      </c>
      <c r="W1584" s="81">
        <v>43166.655729166669</v>
      </c>
      <c r="X1584" s="83" t="s">
        <v>4936</v>
      </c>
      <c r="Y1584" s="79"/>
      <c r="Z1584" s="79"/>
      <c r="AA1584" s="85" t="s">
        <v>6144</v>
      </c>
      <c r="AB1584" s="79"/>
      <c r="AC1584" s="79" t="b">
        <v>0</v>
      </c>
      <c r="AD1584" s="79">
        <v>0</v>
      </c>
      <c r="AE1584" s="85" t="s">
        <v>6296</v>
      </c>
      <c r="AF1584" s="79" t="b">
        <v>0</v>
      </c>
      <c r="AG1584" s="79" t="s">
        <v>6304</v>
      </c>
      <c r="AH1584" s="79"/>
      <c r="AI1584" s="85" t="s">
        <v>6296</v>
      </c>
      <c r="AJ1584" s="79" t="b">
        <v>0</v>
      </c>
      <c r="AK1584" s="79">
        <v>1</v>
      </c>
      <c r="AL1584" s="85" t="s">
        <v>6149</v>
      </c>
      <c r="AM1584" s="79" t="s">
        <v>6331</v>
      </c>
      <c r="AN1584" s="79" t="b">
        <v>0</v>
      </c>
      <c r="AO1584" s="85" t="s">
        <v>6149</v>
      </c>
      <c r="AP1584" s="79" t="s">
        <v>176</v>
      </c>
      <c r="AQ1584" s="79">
        <v>0</v>
      </c>
      <c r="AR1584" s="79">
        <v>0</v>
      </c>
      <c r="AS1584" s="79"/>
      <c r="AT1584" s="79"/>
      <c r="AU1584" s="79"/>
      <c r="AV1584" s="79"/>
      <c r="AW1584" s="79"/>
      <c r="AX1584" s="79"/>
      <c r="AY1584" s="79"/>
      <c r="AZ1584" s="79"/>
      <c r="BA1584">
        <v>5</v>
      </c>
      <c r="BB1584" s="78" t="str">
        <f>REPLACE(INDEX(GroupVertices[Group], MATCH(Edges[[#This Row],[Vertex 1]],GroupVertices[Vertex],0)),1,1,"")</f>
        <v>2</v>
      </c>
      <c r="BC1584" s="78" t="str">
        <f>REPLACE(INDEX(GroupVertices[Group], MATCH(Edges[[#This Row],[Vertex 2]],GroupVertices[Vertex],0)),1,1,"")</f>
        <v>2</v>
      </c>
      <c r="BD1584" s="48"/>
      <c r="BE1584" s="49"/>
      <c r="BF1584" s="48"/>
      <c r="BG1584" s="49"/>
      <c r="BH1584" s="48"/>
      <c r="BI1584" s="49"/>
      <c r="BJ1584" s="48"/>
      <c r="BK1584" s="49"/>
      <c r="BL1584" s="48"/>
    </row>
    <row r="1585" spans="1:64" x14ac:dyDescent="0.25">
      <c r="A1585" s="64" t="s">
        <v>628</v>
      </c>
      <c r="B1585" s="64" t="s">
        <v>767</v>
      </c>
      <c r="C1585" s="65" t="s">
        <v>15840</v>
      </c>
      <c r="D1585" s="66">
        <v>3.5</v>
      </c>
      <c r="E1585" s="67" t="s">
        <v>136</v>
      </c>
      <c r="F1585" s="68">
        <v>33.357142857142854</v>
      </c>
      <c r="G1585" s="65"/>
      <c r="H1585" s="69"/>
      <c r="I1585" s="70"/>
      <c r="J1585" s="70"/>
      <c r="K1585" s="34" t="s">
        <v>66</v>
      </c>
      <c r="L1585" s="77">
        <v>1585</v>
      </c>
      <c r="M1585" s="77"/>
      <c r="N1585" s="72"/>
      <c r="O1585" s="79" t="s">
        <v>999</v>
      </c>
      <c r="P1585" s="81">
        <v>43166.655729166669</v>
      </c>
      <c r="Q1585" s="79" t="s">
        <v>1868</v>
      </c>
      <c r="R1585" s="83" t="s">
        <v>2466</v>
      </c>
      <c r="S1585" s="79" t="s">
        <v>2507</v>
      </c>
      <c r="T1585" s="79" t="s">
        <v>2679</v>
      </c>
      <c r="U1585" s="79"/>
      <c r="V1585" s="83" t="s">
        <v>3870</v>
      </c>
      <c r="W1585" s="81">
        <v>43166.655729166669</v>
      </c>
      <c r="X1585" s="83" t="s">
        <v>4936</v>
      </c>
      <c r="Y1585" s="79"/>
      <c r="Z1585" s="79"/>
      <c r="AA1585" s="85" t="s">
        <v>6144</v>
      </c>
      <c r="AB1585" s="79"/>
      <c r="AC1585" s="79" t="b">
        <v>0</v>
      </c>
      <c r="AD1585" s="79">
        <v>0</v>
      </c>
      <c r="AE1585" s="85" t="s">
        <v>6296</v>
      </c>
      <c r="AF1585" s="79" t="b">
        <v>0</v>
      </c>
      <c r="AG1585" s="79" t="s">
        <v>6304</v>
      </c>
      <c r="AH1585" s="79"/>
      <c r="AI1585" s="85" t="s">
        <v>6296</v>
      </c>
      <c r="AJ1585" s="79" t="b">
        <v>0</v>
      </c>
      <c r="AK1585" s="79">
        <v>1</v>
      </c>
      <c r="AL1585" s="85" t="s">
        <v>6149</v>
      </c>
      <c r="AM1585" s="79" t="s">
        <v>6331</v>
      </c>
      <c r="AN1585" s="79" t="b">
        <v>0</v>
      </c>
      <c r="AO1585" s="85" t="s">
        <v>6149</v>
      </c>
      <c r="AP1585" s="79" t="s">
        <v>176</v>
      </c>
      <c r="AQ1585" s="79">
        <v>0</v>
      </c>
      <c r="AR1585" s="79">
        <v>0</v>
      </c>
      <c r="AS1585" s="79"/>
      <c r="AT1585" s="79"/>
      <c r="AU1585" s="79"/>
      <c r="AV1585" s="79"/>
      <c r="AW1585" s="79"/>
      <c r="AX1585" s="79"/>
      <c r="AY1585" s="79"/>
      <c r="AZ1585" s="79"/>
      <c r="BA1585">
        <v>2</v>
      </c>
      <c r="BB1585" s="78" t="str">
        <f>REPLACE(INDEX(GroupVertices[Group], MATCH(Edges[[#This Row],[Vertex 1]],GroupVertices[Vertex],0)),1,1,"")</f>
        <v>2</v>
      </c>
      <c r="BC1585" s="78" t="str">
        <f>REPLACE(INDEX(GroupVertices[Group], MATCH(Edges[[#This Row],[Vertex 2]],GroupVertices[Vertex],0)),1,1,"")</f>
        <v>2</v>
      </c>
      <c r="BD1585" s="48">
        <v>1</v>
      </c>
      <c r="BE1585" s="49">
        <v>6.25</v>
      </c>
      <c r="BF1585" s="48">
        <v>1</v>
      </c>
      <c r="BG1585" s="49">
        <v>6.25</v>
      </c>
      <c r="BH1585" s="48">
        <v>0</v>
      </c>
      <c r="BI1585" s="49">
        <v>0</v>
      </c>
      <c r="BJ1585" s="48">
        <v>14</v>
      </c>
      <c r="BK1585" s="49">
        <v>87.5</v>
      </c>
      <c r="BL1585" s="48">
        <v>16</v>
      </c>
    </row>
    <row r="1586" spans="1:64" x14ac:dyDescent="0.25">
      <c r="A1586" s="64" t="s">
        <v>628</v>
      </c>
      <c r="B1586" s="64" t="s">
        <v>628</v>
      </c>
      <c r="C1586" s="65" t="s">
        <v>15845</v>
      </c>
      <c r="D1586" s="66">
        <v>4</v>
      </c>
      <c r="E1586" s="67" t="s">
        <v>136</v>
      </c>
      <c r="F1586" s="68">
        <v>31.714285714285715</v>
      </c>
      <c r="G1586" s="65"/>
      <c r="H1586" s="69"/>
      <c r="I1586" s="70"/>
      <c r="J1586" s="70"/>
      <c r="K1586" s="34" t="s">
        <v>65</v>
      </c>
      <c r="L1586" s="77">
        <v>1586</v>
      </c>
      <c r="M1586" s="77"/>
      <c r="N1586" s="72"/>
      <c r="O1586" s="79" t="s">
        <v>176</v>
      </c>
      <c r="P1586" s="81">
        <v>43167.666122685187</v>
      </c>
      <c r="Q1586" s="79" t="s">
        <v>1869</v>
      </c>
      <c r="R1586" s="83" t="s">
        <v>2465</v>
      </c>
      <c r="S1586" s="79" t="s">
        <v>2518</v>
      </c>
      <c r="T1586" s="79" t="s">
        <v>2757</v>
      </c>
      <c r="U1586" s="83" t="s">
        <v>3396</v>
      </c>
      <c r="V1586" s="83" t="s">
        <v>3396</v>
      </c>
      <c r="W1586" s="81">
        <v>43167.666122685187</v>
      </c>
      <c r="X1586" s="83" t="s">
        <v>4937</v>
      </c>
      <c r="Y1586" s="79"/>
      <c r="Z1586" s="79"/>
      <c r="AA1586" s="85" t="s">
        <v>6145</v>
      </c>
      <c r="AB1586" s="79"/>
      <c r="AC1586" s="79" t="b">
        <v>0</v>
      </c>
      <c r="AD1586" s="79">
        <v>1</v>
      </c>
      <c r="AE1586" s="85" t="s">
        <v>6296</v>
      </c>
      <c r="AF1586" s="79" t="b">
        <v>0</v>
      </c>
      <c r="AG1586" s="79" t="s">
        <v>6304</v>
      </c>
      <c r="AH1586" s="79"/>
      <c r="AI1586" s="85" t="s">
        <v>6296</v>
      </c>
      <c r="AJ1586" s="79" t="b">
        <v>0</v>
      </c>
      <c r="AK1586" s="79">
        <v>0</v>
      </c>
      <c r="AL1586" s="85" t="s">
        <v>6296</v>
      </c>
      <c r="AM1586" s="79" t="s">
        <v>6414</v>
      </c>
      <c r="AN1586" s="79" t="b">
        <v>0</v>
      </c>
      <c r="AO1586" s="85" t="s">
        <v>6145</v>
      </c>
      <c r="AP1586" s="79" t="s">
        <v>176</v>
      </c>
      <c r="AQ1586" s="79">
        <v>0</v>
      </c>
      <c r="AR1586" s="79">
        <v>0</v>
      </c>
      <c r="AS1586" s="79"/>
      <c r="AT1586" s="79"/>
      <c r="AU1586" s="79"/>
      <c r="AV1586" s="79"/>
      <c r="AW1586" s="79"/>
      <c r="AX1586" s="79"/>
      <c r="AY1586" s="79"/>
      <c r="AZ1586" s="79"/>
      <c r="BA1586">
        <v>3</v>
      </c>
      <c r="BB1586" s="78" t="str">
        <f>REPLACE(INDEX(GroupVertices[Group], MATCH(Edges[[#This Row],[Vertex 1]],GroupVertices[Vertex],0)),1,1,"")</f>
        <v>2</v>
      </c>
      <c r="BC1586" s="78" t="str">
        <f>REPLACE(INDEX(GroupVertices[Group], MATCH(Edges[[#This Row],[Vertex 2]],GroupVertices[Vertex],0)),1,1,"")</f>
        <v>2</v>
      </c>
      <c r="BD1586" s="48">
        <v>0</v>
      </c>
      <c r="BE1586" s="49">
        <v>0</v>
      </c>
      <c r="BF1586" s="48">
        <v>0</v>
      </c>
      <c r="BG1586" s="49">
        <v>0</v>
      </c>
      <c r="BH1586" s="48">
        <v>0</v>
      </c>
      <c r="BI1586" s="49">
        <v>0</v>
      </c>
      <c r="BJ1586" s="48">
        <v>9</v>
      </c>
      <c r="BK1586" s="49">
        <v>100</v>
      </c>
      <c r="BL1586" s="48">
        <v>9</v>
      </c>
    </row>
    <row r="1587" spans="1:64" x14ac:dyDescent="0.25">
      <c r="A1587" s="64" t="s">
        <v>628</v>
      </c>
      <c r="B1587" s="64" t="s">
        <v>754</v>
      </c>
      <c r="C1587" s="65" t="s">
        <v>15841</v>
      </c>
      <c r="D1587" s="66">
        <v>5</v>
      </c>
      <c r="E1587" s="67" t="s">
        <v>136</v>
      </c>
      <c r="F1587" s="68">
        <v>28.428571428571431</v>
      </c>
      <c r="G1587" s="65"/>
      <c r="H1587" s="69"/>
      <c r="I1587" s="70"/>
      <c r="J1587" s="70"/>
      <c r="K1587" s="34" t="s">
        <v>66</v>
      </c>
      <c r="L1587" s="77">
        <v>1587</v>
      </c>
      <c r="M1587" s="77"/>
      <c r="N1587" s="72"/>
      <c r="O1587" s="79" t="s">
        <v>999</v>
      </c>
      <c r="P1587" s="81">
        <v>43168.676435185182</v>
      </c>
      <c r="Q1587" s="79" t="s">
        <v>1492</v>
      </c>
      <c r="R1587" s="83" t="s">
        <v>2268</v>
      </c>
      <c r="S1587" s="79" t="s">
        <v>2505</v>
      </c>
      <c r="T1587" s="79" t="s">
        <v>2910</v>
      </c>
      <c r="U1587" s="83" t="s">
        <v>3313</v>
      </c>
      <c r="V1587" s="83" t="s">
        <v>3313</v>
      </c>
      <c r="W1587" s="81">
        <v>43168.676435185182</v>
      </c>
      <c r="X1587" s="83" t="s">
        <v>4466</v>
      </c>
      <c r="Y1587" s="79"/>
      <c r="Z1587" s="79"/>
      <c r="AA1587" s="85" t="s">
        <v>5674</v>
      </c>
      <c r="AB1587" s="79"/>
      <c r="AC1587" s="79" t="b">
        <v>0</v>
      </c>
      <c r="AD1587" s="79">
        <v>0</v>
      </c>
      <c r="AE1587" s="85" t="s">
        <v>6296</v>
      </c>
      <c r="AF1587" s="79" t="b">
        <v>0</v>
      </c>
      <c r="AG1587" s="79" t="s">
        <v>6304</v>
      </c>
      <c r="AH1587" s="79"/>
      <c r="AI1587" s="85" t="s">
        <v>6296</v>
      </c>
      <c r="AJ1587" s="79" t="b">
        <v>0</v>
      </c>
      <c r="AK1587" s="79">
        <v>0</v>
      </c>
      <c r="AL1587" s="85" t="s">
        <v>6296</v>
      </c>
      <c r="AM1587" s="79" t="s">
        <v>6330</v>
      </c>
      <c r="AN1587" s="79" t="b">
        <v>0</v>
      </c>
      <c r="AO1587" s="85" t="s">
        <v>5674</v>
      </c>
      <c r="AP1587" s="79" t="s">
        <v>176</v>
      </c>
      <c r="AQ1587" s="79">
        <v>0</v>
      </c>
      <c r="AR1587" s="79">
        <v>0</v>
      </c>
      <c r="AS1587" s="79"/>
      <c r="AT1587" s="79"/>
      <c r="AU1587" s="79"/>
      <c r="AV1587" s="79"/>
      <c r="AW1587" s="79"/>
      <c r="AX1587" s="79"/>
      <c r="AY1587" s="79"/>
      <c r="AZ1587" s="79"/>
      <c r="BA1587">
        <v>5</v>
      </c>
      <c r="BB1587" s="78" t="str">
        <f>REPLACE(INDEX(GroupVertices[Group], MATCH(Edges[[#This Row],[Vertex 1]],GroupVertices[Vertex],0)),1,1,"")</f>
        <v>2</v>
      </c>
      <c r="BC1587" s="78" t="str">
        <f>REPLACE(INDEX(GroupVertices[Group], MATCH(Edges[[#This Row],[Vertex 2]],GroupVertices[Vertex],0)),1,1,"")</f>
        <v>2</v>
      </c>
      <c r="BD1587" s="48"/>
      <c r="BE1587" s="49"/>
      <c r="BF1587" s="48"/>
      <c r="BG1587" s="49"/>
      <c r="BH1587" s="48"/>
      <c r="BI1587" s="49"/>
      <c r="BJ1587" s="48"/>
      <c r="BK1587" s="49"/>
      <c r="BL1587" s="48"/>
    </row>
    <row r="1588" spans="1:64" x14ac:dyDescent="0.25">
      <c r="A1588" s="64" t="s">
        <v>628</v>
      </c>
      <c r="B1588" s="64" t="s">
        <v>765</v>
      </c>
      <c r="C1588" s="65" t="s">
        <v>15839</v>
      </c>
      <c r="D1588" s="66">
        <v>3</v>
      </c>
      <c r="E1588" s="67" t="s">
        <v>132</v>
      </c>
      <c r="F1588" s="68">
        <v>35</v>
      </c>
      <c r="G1588" s="65"/>
      <c r="H1588" s="69"/>
      <c r="I1588" s="70"/>
      <c r="J1588" s="70"/>
      <c r="K1588" s="34" t="s">
        <v>65</v>
      </c>
      <c r="L1588" s="77">
        <v>1588</v>
      </c>
      <c r="M1588" s="77"/>
      <c r="N1588" s="72"/>
      <c r="O1588" s="79" t="s">
        <v>999</v>
      </c>
      <c r="P1588" s="81">
        <v>43168.693599537037</v>
      </c>
      <c r="Q1588" s="79" t="s">
        <v>1493</v>
      </c>
      <c r="R1588" s="83" t="s">
        <v>2108</v>
      </c>
      <c r="S1588" s="79" t="s">
        <v>2559</v>
      </c>
      <c r="T1588" s="79" t="s">
        <v>2757</v>
      </c>
      <c r="U1588" s="83" t="s">
        <v>3314</v>
      </c>
      <c r="V1588" s="83" t="s">
        <v>3314</v>
      </c>
      <c r="W1588" s="81">
        <v>43168.693599537037</v>
      </c>
      <c r="X1588" s="83" t="s">
        <v>4467</v>
      </c>
      <c r="Y1588" s="79"/>
      <c r="Z1588" s="79"/>
      <c r="AA1588" s="85" t="s">
        <v>5675</v>
      </c>
      <c r="AB1588" s="79"/>
      <c r="AC1588" s="79" t="b">
        <v>0</v>
      </c>
      <c r="AD1588" s="79">
        <v>0</v>
      </c>
      <c r="AE1588" s="85" t="s">
        <v>6296</v>
      </c>
      <c r="AF1588" s="79" t="b">
        <v>0</v>
      </c>
      <c r="AG1588" s="79" t="s">
        <v>6304</v>
      </c>
      <c r="AH1588" s="79"/>
      <c r="AI1588" s="85" t="s">
        <v>6296</v>
      </c>
      <c r="AJ1588" s="79" t="b">
        <v>0</v>
      </c>
      <c r="AK1588" s="79">
        <v>1</v>
      </c>
      <c r="AL1588" s="85" t="s">
        <v>6296</v>
      </c>
      <c r="AM1588" s="79" t="s">
        <v>6328</v>
      </c>
      <c r="AN1588" s="79" t="b">
        <v>0</v>
      </c>
      <c r="AO1588" s="85" t="s">
        <v>5675</v>
      </c>
      <c r="AP1588" s="79" t="s">
        <v>176</v>
      </c>
      <c r="AQ1588" s="79">
        <v>0</v>
      </c>
      <c r="AR1588" s="79">
        <v>0</v>
      </c>
      <c r="AS1588" s="79"/>
      <c r="AT1588" s="79"/>
      <c r="AU1588" s="79"/>
      <c r="AV1588" s="79"/>
      <c r="AW1588" s="79"/>
      <c r="AX1588" s="79"/>
      <c r="AY1588" s="79"/>
      <c r="AZ1588" s="79"/>
      <c r="BA1588">
        <v>1</v>
      </c>
      <c r="BB1588" s="78" t="str">
        <f>REPLACE(INDEX(GroupVertices[Group], MATCH(Edges[[#This Row],[Vertex 1]],GroupVertices[Vertex],0)),1,1,"")</f>
        <v>2</v>
      </c>
      <c r="BC1588" s="78" t="str">
        <f>REPLACE(INDEX(GroupVertices[Group], MATCH(Edges[[#This Row],[Vertex 2]],GroupVertices[Vertex],0)),1,1,"")</f>
        <v>2</v>
      </c>
      <c r="BD1588" s="48"/>
      <c r="BE1588" s="49"/>
      <c r="BF1588" s="48"/>
      <c r="BG1588" s="49"/>
      <c r="BH1588" s="48"/>
      <c r="BI1588" s="49"/>
      <c r="BJ1588" s="48"/>
      <c r="BK1588" s="49"/>
      <c r="BL1588" s="48"/>
    </row>
    <row r="1589" spans="1:64" x14ac:dyDescent="0.25">
      <c r="A1589" s="64" t="s">
        <v>628</v>
      </c>
      <c r="B1589" s="64" t="s">
        <v>754</v>
      </c>
      <c r="C1589" s="65" t="s">
        <v>15841</v>
      </c>
      <c r="D1589" s="66">
        <v>5</v>
      </c>
      <c r="E1589" s="67" t="s">
        <v>136</v>
      </c>
      <c r="F1589" s="68">
        <v>28.428571428571431</v>
      </c>
      <c r="G1589" s="65"/>
      <c r="H1589" s="69"/>
      <c r="I1589" s="70"/>
      <c r="J1589" s="70"/>
      <c r="K1589" s="34" t="s">
        <v>66</v>
      </c>
      <c r="L1589" s="77">
        <v>1589</v>
      </c>
      <c r="M1589" s="77"/>
      <c r="N1589" s="72"/>
      <c r="O1589" s="79" t="s">
        <v>999</v>
      </c>
      <c r="P1589" s="81">
        <v>43168.693599537037</v>
      </c>
      <c r="Q1589" s="79" t="s">
        <v>1493</v>
      </c>
      <c r="R1589" s="83" t="s">
        <v>2108</v>
      </c>
      <c r="S1589" s="79" t="s">
        <v>2559</v>
      </c>
      <c r="T1589" s="79" t="s">
        <v>2757</v>
      </c>
      <c r="U1589" s="83" t="s">
        <v>3314</v>
      </c>
      <c r="V1589" s="83" t="s">
        <v>3314</v>
      </c>
      <c r="W1589" s="81">
        <v>43168.693599537037</v>
      </c>
      <c r="X1589" s="83" t="s">
        <v>4467</v>
      </c>
      <c r="Y1589" s="79"/>
      <c r="Z1589" s="79"/>
      <c r="AA1589" s="85" t="s">
        <v>5675</v>
      </c>
      <c r="AB1589" s="79"/>
      <c r="AC1589" s="79" t="b">
        <v>0</v>
      </c>
      <c r="AD1589" s="79">
        <v>0</v>
      </c>
      <c r="AE1589" s="85" t="s">
        <v>6296</v>
      </c>
      <c r="AF1589" s="79" t="b">
        <v>0</v>
      </c>
      <c r="AG1589" s="79" t="s">
        <v>6304</v>
      </c>
      <c r="AH1589" s="79"/>
      <c r="AI1589" s="85" t="s">
        <v>6296</v>
      </c>
      <c r="AJ1589" s="79" t="b">
        <v>0</v>
      </c>
      <c r="AK1589" s="79">
        <v>1</v>
      </c>
      <c r="AL1589" s="85" t="s">
        <v>6296</v>
      </c>
      <c r="AM1589" s="79" t="s">
        <v>6328</v>
      </c>
      <c r="AN1589" s="79" t="b">
        <v>0</v>
      </c>
      <c r="AO1589" s="85" t="s">
        <v>5675</v>
      </c>
      <c r="AP1589" s="79" t="s">
        <v>176</v>
      </c>
      <c r="AQ1589" s="79">
        <v>0</v>
      </c>
      <c r="AR1589" s="79">
        <v>0</v>
      </c>
      <c r="AS1589" s="79"/>
      <c r="AT1589" s="79"/>
      <c r="AU1589" s="79"/>
      <c r="AV1589" s="79"/>
      <c r="AW1589" s="79"/>
      <c r="AX1589" s="79"/>
      <c r="AY1589" s="79"/>
      <c r="AZ1589" s="79"/>
      <c r="BA1589">
        <v>5</v>
      </c>
      <c r="BB1589" s="78" t="str">
        <f>REPLACE(INDEX(GroupVertices[Group], MATCH(Edges[[#This Row],[Vertex 1]],GroupVertices[Vertex],0)),1,1,"")</f>
        <v>2</v>
      </c>
      <c r="BC1589" s="78" t="str">
        <f>REPLACE(INDEX(GroupVertices[Group], MATCH(Edges[[#This Row],[Vertex 2]],GroupVertices[Vertex],0)),1,1,"")</f>
        <v>2</v>
      </c>
      <c r="BD1589" s="48"/>
      <c r="BE1589" s="49"/>
      <c r="BF1589" s="48"/>
      <c r="BG1589" s="49"/>
      <c r="BH1589" s="48"/>
      <c r="BI1589" s="49"/>
      <c r="BJ1589" s="48"/>
      <c r="BK1589" s="49"/>
      <c r="BL1589" s="48"/>
    </row>
    <row r="1590" spans="1:64" x14ac:dyDescent="0.25">
      <c r="A1590" s="64" t="s">
        <v>628</v>
      </c>
      <c r="B1590" s="64" t="s">
        <v>767</v>
      </c>
      <c r="C1590" s="65" t="s">
        <v>15840</v>
      </c>
      <c r="D1590" s="66">
        <v>3.5</v>
      </c>
      <c r="E1590" s="67" t="s">
        <v>136</v>
      </c>
      <c r="F1590" s="68">
        <v>33.357142857142854</v>
      </c>
      <c r="G1590" s="65"/>
      <c r="H1590" s="69"/>
      <c r="I1590" s="70"/>
      <c r="J1590" s="70"/>
      <c r="K1590" s="34" t="s">
        <v>66</v>
      </c>
      <c r="L1590" s="77">
        <v>1590</v>
      </c>
      <c r="M1590" s="77"/>
      <c r="N1590" s="72"/>
      <c r="O1590" s="79" t="s">
        <v>999</v>
      </c>
      <c r="P1590" s="81">
        <v>43168.693599537037</v>
      </c>
      <c r="Q1590" s="79" t="s">
        <v>1493</v>
      </c>
      <c r="R1590" s="83" t="s">
        <v>2108</v>
      </c>
      <c r="S1590" s="79" t="s">
        <v>2559</v>
      </c>
      <c r="T1590" s="79" t="s">
        <v>2757</v>
      </c>
      <c r="U1590" s="83" t="s">
        <v>3314</v>
      </c>
      <c r="V1590" s="83" t="s">
        <v>3314</v>
      </c>
      <c r="W1590" s="81">
        <v>43168.693599537037</v>
      </c>
      <c r="X1590" s="83" t="s">
        <v>4467</v>
      </c>
      <c r="Y1590" s="79"/>
      <c r="Z1590" s="79"/>
      <c r="AA1590" s="85" t="s">
        <v>5675</v>
      </c>
      <c r="AB1590" s="79"/>
      <c r="AC1590" s="79" t="b">
        <v>0</v>
      </c>
      <c r="AD1590" s="79">
        <v>0</v>
      </c>
      <c r="AE1590" s="85" t="s">
        <v>6296</v>
      </c>
      <c r="AF1590" s="79" t="b">
        <v>0</v>
      </c>
      <c r="AG1590" s="79" t="s">
        <v>6304</v>
      </c>
      <c r="AH1590" s="79"/>
      <c r="AI1590" s="85" t="s">
        <v>6296</v>
      </c>
      <c r="AJ1590" s="79" t="b">
        <v>0</v>
      </c>
      <c r="AK1590" s="79">
        <v>1</v>
      </c>
      <c r="AL1590" s="85" t="s">
        <v>6296</v>
      </c>
      <c r="AM1590" s="79" t="s">
        <v>6328</v>
      </c>
      <c r="AN1590" s="79" t="b">
        <v>0</v>
      </c>
      <c r="AO1590" s="85" t="s">
        <v>5675</v>
      </c>
      <c r="AP1590" s="79" t="s">
        <v>176</v>
      </c>
      <c r="AQ1590" s="79">
        <v>0</v>
      </c>
      <c r="AR1590" s="79">
        <v>0</v>
      </c>
      <c r="AS1590" s="79"/>
      <c r="AT1590" s="79"/>
      <c r="AU1590" s="79"/>
      <c r="AV1590" s="79"/>
      <c r="AW1590" s="79"/>
      <c r="AX1590" s="79"/>
      <c r="AY1590" s="79"/>
      <c r="AZ1590" s="79"/>
      <c r="BA1590">
        <v>2</v>
      </c>
      <c r="BB1590" s="78" t="str">
        <f>REPLACE(INDEX(GroupVertices[Group], MATCH(Edges[[#This Row],[Vertex 1]],GroupVertices[Vertex],0)),1,1,"")</f>
        <v>2</v>
      </c>
      <c r="BC1590" s="78" t="str">
        <f>REPLACE(INDEX(GroupVertices[Group], MATCH(Edges[[#This Row],[Vertex 2]],GroupVertices[Vertex],0)),1,1,"")</f>
        <v>2</v>
      </c>
      <c r="BD1590" s="48"/>
      <c r="BE1590" s="49"/>
      <c r="BF1590" s="48"/>
      <c r="BG1590" s="49"/>
      <c r="BH1590" s="48"/>
      <c r="BI1590" s="49"/>
      <c r="BJ1590" s="48"/>
      <c r="BK1590" s="49"/>
      <c r="BL1590" s="48"/>
    </row>
    <row r="1591" spans="1:64" x14ac:dyDescent="0.25">
      <c r="A1591" s="64" t="s">
        <v>628</v>
      </c>
      <c r="B1591" s="64" t="s">
        <v>683</v>
      </c>
      <c r="C1591" s="65" t="s">
        <v>15839</v>
      </c>
      <c r="D1591" s="66">
        <v>3</v>
      </c>
      <c r="E1591" s="67" t="s">
        <v>132</v>
      </c>
      <c r="F1591" s="68">
        <v>35</v>
      </c>
      <c r="G1591" s="65"/>
      <c r="H1591" s="69"/>
      <c r="I1591" s="70"/>
      <c r="J1591" s="70"/>
      <c r="K1591" s="34" t="s">
        <v>65</v>
      </c>
      <c r="L1591" s="77">
        <v>1591</v>
      </c>
      <c r="M1591" s="77"/>
      <c r="N1591" s="72"/>
      <c r="O1591" s="79" t="s">
        <v>999</v>
      </c>
      <c r="P1591" s="81">
        <v>43168.693599537037</v>
      </c>
      <c r="Q1591" s="79" t="s">
        <v>1493</v>
      </c>
      <c r="R1591" s="83" t="s">
        <v>2108</v>
      </c>
      <c r="S1591" s="79" t="s">
        <v>2559</v>
      </c>
      <c r="T1591" s="79" t="s">
        <v>2757</v>
      </c>
      <c r="U1591" s="83" t="s">
        <v>3314</v>
      </c>
      <c r="V1591" s="83" t="s">
        <v>3314</v>
      </c>
      <c r="W1591" s="81">
        <v>43168.693599537037</v>
      </c>
      <c r="X1591" s="83" t="s">
        <v>4467</v>
      </c>
      <c r="Y1591" s="79"/>
      <c r="Z1591" s="79"/>
      <c r="AA1591" s="85" t="s">
        <v>5675</v>
      </c>
      <c r="AB1591" s="79"/>
      <c r="AC1591" s="79" t="b">
        <v>0</v>
      </c>
      <c r="AD1591" s="79">
        <v>0</v>
      </c>
      <c r="AE1591" s="85" t="s">
        <v>6296</v>
      </c>
      <c r="AF1591" s="79" t="b">
        <v>0</v>
      </c>
      <c r="AG1591" s="79" t="s">
        <v>6304</v>
      </c>
      <c r="AH1591" s="79"/>
      <c r="AI1591" s="85" t="s">
        <v>6296</v>
      </c>
      <c r="AJ1591" s="79" t="b">
        <v>0</v>
      </c>
      <c r="AK1591" s="79">
        <v>1</v>
      </c>
      <c r="AL1591" s="85" t="s">
        <v>6296</v>
      </c>
      <c r="AM1591" s="79" t="s">
        <v>6328</v>
      </c>
      <c r="AN1591" s="79" t="b">
        <v>0</v>
      </c>
      <c r="AO1591" s="85" t="s">
        <v>5675</v>
      </c>
      <c r="AP1591" s="79" t="s">
        <v>176</v>
      </c>
      <c r="AQ1591" s="79">
        <v>0</v>
      </c>
      <c r="AR1591" s="79">
        <v>0</v>
      </c>
      <c r="AS1591" s="79"/>
      <c r="AT1591" s="79"/>
      <c r="AU1591" s="79"/>
      <c r="AV1591" s="79"/>
      <c r="AW1591" s="79"/>
      <c r="AX1591" s="79"/>
      <c r="AY1591" s="79"/>
      <c r="AZ1591" s="79"/>
      <c r="BA1591">
        <v>1</v>
      </c>
      <c r="BB1591" s="78" t="str">
        <f>REPLACE(INDEX(GroupVertices[Group], MATCH(Edges[[#This Row],[Vertex 1]],GroupVertices[Vertex],0)),1,1,"")</f>
        <v>2</v>
      </c>
      <c r="BC1591" s="78" t="str">
        <f>REPLACE(INDEX(GroupVertices[Group], MATCH(Edges[[#This Row],[Vertex 2]],GroupVertices[Vertex],0)),1,1,"")</f>
        <v>2</v>
      </c>
      <c r="BD1591" s="48"/>
      <c r="BE1591" s="49"/>
      <c r="BF1591" s="48"/>
      <c r="BG1591" s="49"/>
      <c r="BH1591" s="48"/>
      <c r="BI1591" s="49"/>
      <c r="BJ1591" s="48"/>
      <c r="BK1591" s="49"/>
      <c r="BL1591" s="48"/>
    </row>
    <row r="1592" spans="1:64" x14ac:dyDescent="0.25">
      <c r="A1592" s="64" t="s">
        <v>628</v>
      </c>
      <c r="B1592" s="64" t="s">
        <v>628</v>
      </c>
      <c r="C1592" s="65" t="s">
        <v>15845</v>
      </c>
      <c r="D1592" s="66">
        <v>4</v>
      </c>
      <c r="E1592" s="67" t="s">
        <v>136</v>
      </c>
      <c r="F1592" s="68">
        <v>31.714285714285715</v>
      </c>
      <c r="G1592" s="65"/>
      <c r="H1592" s="69"/>
      <c r="I1592" s="70"/>
      <c r="J1592" s="70"/>
      <c r="K1592" s="34" t="s">
        <v>65</v>
      </c>
      <c r="L1592" s="77">
        <v>1592</v>
      </c>
      <c r="M1592" s="77"/>
      <c r="N1592" s="72"/>
      <c r="O1592" s="79" t="s">
        <v>176</v>
      </c>
      <c r="P1592" s="81">
        <v>43169.672986111109</v>
      </c>
      <c r="Q1592" s="79" t="s">
        <v>1870</v>
      </c>
      <c r="R1592" s="83" t="s">
        <v>2465</v>
      </c>
      <c r="S1592" s="79" t="s">
        <v>2518</v>
      </c>
      <c r="T1592" s="79" t="s">
        <v>2757</v>
      </c>
      <c r="U1592" s="83" t="s">
        <v>3397</v>
      </c>
      <c r="V1592" s="83" t="s">
        <v>3397</v>
      </c>
      <c r="W1592" s="81">
        <v>43169.672986111109</v>
      </c>
      <c r="X1592" s="83" t="s">
        <v>4938</v>
      </c>
      <c r="Y1592" s="79"/>
      <c r="Z1592" s="79"/>
      <c r="AA1592" s="85" t="s">
        <v>6146</v>
      </c>
      <c r="AB1592" s="79"/>
      <c r="AC1592" s="79" t="b">
        <v>0</v>
      </c>
      <c r="AD1592" s="79">
        <v>0</v>
      </c>
      <c r="AE1592" s="85" t="s">
        <v>6296</v>
      </c>
      <c r="AF1592" s="79" t="b">
        <v>0</v>
      </c>
      <c r="AG1592" s="79" t="s">
        <v>6304</v>
      </c>
      <c r="AH1592" s="79"/>
      <c r="AI1592" s="85" t="s">
        <v>6296</v>
      </c>
      <c r="AJ1592" s="79" t="b">
        <v>0</v>
      </c>
      <c r="AK1592" s="79">
        <v>0</v>
      </c>
      <c r="AL1592" s="85" t="s">
        <v>6296</v>
      </c>
      <c r="AM1592" s="79" t="s">
        <v>6414</v>
      </c>
      <c r="AN1592" s="79" t="b">
        <v>0</v>
      </c>
      <c r="AO1592" s="85" t="s">
        <v>6146</v>
      </c>
      <c r="AP1592" s="79" t="s">
        <v>176</v>
      </c>
      <c r="AQ1592" s="79">
        <v>0</v>
      </c>
      <c r="AR1592" s="79">
        <v>0</v>
      </c>
      <c r="AS1592" s="79"/>
      <c r="AT1592" s="79"/>
      <c r="AU1592" s="79"/>
      <c r="AV1592" s="79"/>
      <c r="AW1592" s="79"/>
      <c r="AX1592" s="79"/>
      <c r="AY1592" s="79"/>
      <c r="AZ1592" s="79"/>
      <c r="BA1592">
        <v>3</v>
      </c>
      <c r="BB1592" s="78" t="str">
        <f>REPLACE(INDEX(GroupVertices[Group], MATCH(Edges[[#This Row],[Vertex 1]],GroupVertices[Vertex],0)),1,1,"")</f>
        <v>2</v>
      </c>
      <c r="BC1592" s="78" t="str">
        <f>REPLACE(INDEX(GroupVertices[Group], MATCH(Edges[[#This Row],[Vertex 2]],GroupVertices[Vertex],0)),1,1,"")</f>
        <v>2</v>
      </c>
      <c r="BD1592" s="48">
        <v>0</v>
      </c>
      <c r="BE1592" s="49">
        <v>0</v>
      </c>
      <c r="BF1592" s="48">
        <v>0</v>
      </c>
      <c r="BG1592" s="49">
        <v>0</v>
      </c>
      <c r="BH1592" s="48">
        <v>0</v>
      </c>
      <c r="BI1592" s="49">
        <v>0</v>
      </c>
      <c r="BJ1592" s="48">
        <v>9</v>
      </c>
      <c r="BK1592" s="49">
        <v>100</v>
      </c>
      <c r="BL1592" s="48">
        <v>9</v>
      </c>
    </row>
    <row r="1593" spans="1:64" x14ac:dyDescent="0.25">
      <c r="A1593" s="64" t="s">
        <v>628</v>
      </c>
      <c r="B1593" s="64" t="s">
        <v>754</v>
      </c>
      <c r="C1593" s="65" t="s">
        <v>15841</v>
      </c>
      <c r="D1593" s="66">
        <v>5</v>
      </c>
      <c r="E1593" s="67" t="s">
        <v>136</v>
      </c>
      <c r="F1593" s="68">
        <v>28.428571428571431</v>
      </c>
      <c r="G1593" s="65"/>
      <c r="H1593" s="69"/>
      <c r="I1593" s="70"/>
      <c r="J1593" s="70"/>
      <c r="K1593" s="34" t="s">
        <v>66</v>
      </c>
      <c r="L1593" s="77">
        <v>1593</v>
      </c>
      <c r="M1593" s="77"/>
      <c r="N1593" s="72"/>
      <c r="O1593" s="79" t="s">
        <v>999</v>
      </c>
      <c r="P1593" s="81">
        <v>43175.635057870371</v>
      </c>
      <c r="Q1593" s="79" t="s">
        <v>1871</v>
      </c>
      <c r="R1593" s="83" t="s">
        <v>2467</v>
      </c>
      <c r="S1593" s="79" t="s">
        <v>2518</v>
      </c>
      <c r="T1593" s="79" t="s">
        <v>3069</v>
      </c>
      <c r="U1593" s="79"/>
      <c r="V1593" s="83" t="s">
        <v>3870</v>
      </c>
      <c r="W1593" s="81">
        <v>43175.635057870371</v>
      </c>
      <c r="X1593" s="83" t="s">
        <v>4939</v>
      </c>
      <c r="Y1593" s="79"/>
      <c r="Z1593" s="79"/>
      <c r="AA1593" s="85" t="s">
        <v>6147</v>
      </c>
      <c r="AB1593" s="79"/>
      <c r="AC1593" s="79" t="b">
        <v>0</v>
      </c>
      <c r="AD1593" s="79">
        <v>1</v>
      </c>
      <c r="AE1593" s="85" t="s">
        <v>6296</v>
      </c>
      <c r="AF1593" s="79" t="b">
        <v>0</v>
      </c>
      <c r="AG1593" s="79" t="s">
        <v>6304</v>
      </c>
      <c r="AH1593" s="79"/>
      <c r="AI1593" s="85" t="s">
        <v>6296</v>
      </c>
      <c r="AJ1593" s="79" t="b">
        <v>0</v>
      </c>
      <c r="AK1593" s="79">
        <v>0</v>
      </c>
      <c r="AL1593" s="85" t="s">
        <v>6296</v>
      </c>
      <c r="AM1593" s="79" t="s">
        <v>6328</v>
      </c>
      <c r="AN1593" s="79" t="b">
        <v>0</v>
      </c>
      <c r="AO1593" s="85" t="s">
        <v>6147</v>
      </c>
      <c r="AP1593" s="79" t="s">
        <v>176</v>
      </c>
      <c r="AQ1593" s="79">
        <v>0</v>
      </c>
      <c r="AR1593" s="79">
        <v>0</v>
      </c>
      <c r="AS1593" s="79"/>
      <c r="AT1593" s="79"/>
      <c r="AU1593" s="79"/>
      <c r="AV1593" s="79"/>
      <c r="AW1593" s="79"/>
      <c r="AX1593" s="79"/>
      <c r="AY1593" s="79"/>
      <c r="AZ1593" s="79"/>
      <c r="BA1593">
        <v>5</v>
      </c>
      <c r="BB1593" s="78" t="str">
        <f>REPLACE(INDEX(GroupVertices[Group], MATCH(Edges[[#This Row],[Vertex 1]],GroupVertices[Vertex],0)),1,1,"")</f>
        <v>2</v>
      </c>
      <c r="BC1593" s="78" t="str">
        <f>REPLACE(INDEX(GroupVertices[Group], MATCH(Edges[[#This Row],[Vertex 2]],GroupVertices[Vertex],0)),1,1,"")</f>
        <v>2</v>
      </c>
      <c r="BD1593" s="48">
        <v>0</v>
      </c>
      <c r="BE1593" s="49">
        <v>0</v>
      </c>
      <c r="BF1593" s="48">
        <v>0</v>
      </c>
      <c r="BG1593" s="49">
        <v>0</v>
      </c>
      <c r="BH1593" s="48">
        <v>0</v>
      </c>
      <c r="BI1593" s="49">
        <v>0</v>
      </c>
      <c r="BJ1593" s="48">
        <v>23</v>
      </c>
      <c r="BK1593" s="49">
        <v>100</v>
      </c>
      <c r="BL1593" s="48">
        <v>23</v>
      </c>
    </row>
    <row r="1594" spans="1:64" x14ac:dyDescent="0.25">
      <c r="A1594" s="64" t="s">
        <v>754</v>
      </c>
      <c r="B1594" s="64" t="s">
        <v>628</v>
      </c>
      <c r="C1594" s="65" t="s">
        <v>15839</v>
      </c>
      <c r="D1594" s="66">
        <v>3</v>
      </c>
      <c r="E1594" s="67" t="s">
        <v>132</v>
      </c>
      <c r="F1594" s="68">
        <v>35</v>
      </c>
      <c r="G1594" s="65"/>
      <c r="H1594" s="69"/>
      <c r="I1594" s="70"/>
      <c r="J1594" s="70"/>
      <c r="K1594" s="34" t="s">
        <v>66</v>
      </c>
      <c r="L1594" s="77">
        <v>1594</v>
      </c>
      <c r="M1594" s="77"/>
      <c r="N1594" s="72"/>
      <c r="O1594" s="79" t="s">
        <v>999</v>
      </c>
      <c r="P1594" s="81">
        <v>43168.619467592594</v>
      </c>
      <c r="Q1594" s="79" t="s">
        <v>1872</v>
      </c>
      <c r="R1594" s="83" t="s">
        <v>2092</v>
      </c>
      <c r="S1594" s="79" t="s">
        <v>2505</v>
      </c>
      <c r="T1594" s="79" t="s">
        <v>3070</v>
      </c>
      <c r="U1594" s="83" t="s">
        <v>3398</v>
      </c>
      <c r="V1594" s="83" t="s">
        <v>3398</v>
      </c>
      <c r="W1594" s="81">
        <v>43168.619467592594</v>
      </c>
      <c r="X1594" s="83" t="s">
        <v>4940</v>
      </c>
      <c r="Y1594" s="79"/>
      <c r="Z1594" s="79"/>
      <c r="AA1594" s="85" t="s">
        <v>6148</v>
      </c>
      <c r="AB1594" s="79"/>
      <c r="AC1594" s="79" t="b">
        <v>0</v>
      </c>
      <c r="AD1594" s="79">
        <v>3</v>
      </c>
      <c r="AE1594" s="85" t="s">
        <v>6296</v>
      </c>
      <c r="AF1594" s="79" t="b">
        <v>0</v>
      </c>
      <c r="AG1594" s="79" t="s">
        <v>6304</v>
      </c>
      <c r="AH1594" s="79"/>
      <c r="AI1594" s="85" t="s">
        <v>6296</v>
      </c>
      <c r="AJ1594" s="79" t="b">
        <v>0</v>
      </c>
      <c r="AK1594" s="79">
        <v>2</v>
      </c>
      <c r="AL1594" s="85" t="s">
        <v>6296</v>
      </c>
      <c r="AM1594" s="79" t="s">
        <v>6330</v>
      </c>
      <c r="AN1594" s="79" t="b">
        <v>0</v>
      </c>
      <c r="AO1594" s="85" t="s">
        <v>6148</v>
      </c>
      <c r="AP1594" s="79" t="s">
        <v>6415</v>
      </c>
      <c r="AQ1594" s="79">
        <v>0</v>
      </c>
      <c r="AR1594" s="79">
        <v>0</v>
      </c>
      <c r="AS1594" s="79"/>
      <c r="AT1594" s="79"/>
      <c r="AU1594" s="79"/>
      <c r="AV1594" s="79"/>
      <c r="AW1594" s="79"/>
      <c r="AX1594" s="79"/>
      <c r="AY1594" s="79"/>
      <c r="AZ1594" s="79"/>
      <c r="BA1594">
        <v>1</v>
      </c>
      <c r="BB1594" s="78" t="str">
        <f>REPLACE(INDEX(GroupVertices[Group], MATCH(Edges[[#This Row],[Vertex 1]],GroupVertices[Vertex],0)),1,1,"")</f>
        <v>2</v>
      </c>
      <c r="BC1594" s="78" t="str">
        <f>REPLACE(INDEX(GroupVertices[Group], MATCH(Edges[[#This Row],[Vertex 2]],GroupVertices[Vertex],0)),1,1,"")</f>
        <v>2</v>
      </c>
      <c r="BD1594" s="48">
        <v>0</v>
      </c>
      <c r="BE1594" s="49">
        <v>0</v>
      </c>
      <c r="BF1594" s="48">
        <v>1</v>
      </c>
      <c r="BG1594" s="49">
        <v>6.25</v>
      </c>
      <c r="BH1594" s="48">
        <v>0</v>
      </c>
      <c r="BI1594" s="49">
        <v>0</v>
      </c>
      <c r="BJ1594" s="48">
        <v>15</v>
      </c>
      <c r="BK1594" s="49">
        <v>93.75</v>
      </c>
      <c r="BL1594" s="48">
        <v>16</v>
      </c>
    </row>
    <row r="1595" spans="1:64" x14ac:dyDescent="0.25">
      <c r="A1595" s="64" t="s">
        <v>767</v>
      </c>
      <c r="B1595" s="64" t="s">
        <v>628</v>
      </c>
      <c r="C1595" s="65" t="s">
        <v>15839</v>
      </c>
      <c r="D1595" s="66">
        <v>3</v>
      </c>
      <c r="E1595" s="67" t="s">
        <v>132</v>
      </c>
      <c r="F1595" s="68">
        <v>35</v>
      </c>
      <c r="G1595" s="65"/>
      <c r="H1595" s="69"/>
      <c r="I1595" s="70"/>
      <c r="J1595" s="70"/>
      <c r="K1595" s="34" t="s">
        <v>66</v>
      </c>
      <c r="L1595" s="77">
        <v>1595</v>
      </c>
      <c r="M1595" s="77"/>
      <c r="N1595" s="72"/>
      <c r="O1595" s="79" t="s">
        <v>999</v>
      </c>
      <c r="P1595" s="81">
        <v>43166.649375000001</v>
      </c>
      <c r="Q1595" s="79" t="s">
        <v>1873</v>
      </c>
      <c r="R1595" s="83" t="s">
        <v>2466</v>
      </c>
      <c r="S1595" s="79" t="s">
        <v>2507</v>
      </c>
      <c r="T1595" s="79" t="s">
        <v>2910</v>
      </c>
      <c r="U1595" s="83" t="s">
        <v>3399</v>
      </c>
      <c r="V1595" s="83" t="s">
        <v>3399</v>
      </c>
      <c r="W1595" s="81">
        <v>43166.649375000001</v>
      </c>
      <c r="X1595" s="83" t="s">
        <v>4941</v>
      </c>
      <c r="Y1595" s="79"/>
      <c r="Z1595" s="79"/>
      <c r="AA1595" s="85" t="s">
        <v>6149</v>
      </c>
      <c r="AB1595" s="79"/>
      <c r="AC1595" s="79" t="b">
        <v>0</v>
      </c>
      <c r="AD1595" s="79">
        <v>2</v>
      </c>
      <c r="AE1595" s="85" t="s">
        <v>6296</v>
      </c>
      <c r="AF1595" s="79" t="b">
        <v>0</v>
      </c>
      <c r="AG1595" s="79" t="s">
        <v>6304</v>
      </c>
      <c r="AH1595" s="79"/>
      <c r="AI1595" s="85" t="s">
        <v>6296</v>
      </c>
      <c r="AJ1595" s="79" t="b">
        <v>0</v>
      </c>
      <c r="AK1595" s="79">
        <v>1</v>
      </c>
      <c r="AL1595" s="85" t="s">
        <v>6296</v>
      </c>
      <c r="AM1595" s="79" t="s">
        <v>6330</v>
      </c>
      <c r="AN1595" s="79" t="b">
        <v>0</v>
      </c>
      <c r="AO1595" s="85" t="s">
        <v>6149</v>
      </c>
      <c r="AP1595" s="79" t="s">
        <v>6415</v>
      </c>
      <c r="AQ1595" s="79">
        <v>0</v>
      </c>
      <c r="AR1595" s="79">
        <v>0</v>
      </c>
      <c r="AS1595" s="79"/>
      <c r="AT1595" s="79"/>
      <c r="AU1595" s="79"/>
      <c r="AV1595" s="79"/>
      <c r="AW1595" s="79"/>
      <c r="AX1595" s="79"/>
      <c r="AY1595" s="79"/>
      <c r="AZ1595" s="79"/>
      <c r="BA1595">
        <v>1</v>
      </c>
      <c r="BB1595" s="78" t="str">
        <f>REPLACE(INDEX(GroupVertices[Group], MATCH(Edges[[#This Row],[Vertex 1]],GroupVertices[Vertex],0)),1,1,"")</f>
        <v>2</v>
      </c>
      <c r="BC1595" s="78" t="str">
        <f>REPLACE(INDEX(GroupVertices[Group], MATCH(Edges[[#This Row],[Vertex 2]],GroupVertices[Vertex],0)),1,1,"")</f>
        <v>2</v>
      </c>
      <c r="BD1595" s="48"/>
      <c r="BE1595" s="49"/>
      <c r="BF1595" s="48"/>
      <c r="BG1595" s="49"/>
      <c r="BH1595" s="48"/>
      <c r="BI1595" s="49"/>
      <c r="BJ1595" s="48"/>
      <c r="BK1595" s="49"/>
      <c r="BL1595" s="48"/>
    </row>
    <row r="1596" spans="1:64" x14ac:dyDescent="0.25">
      <c r="A1596" s="64" t="s">
        <v>767</v>
      </c>
      <c r="B1596" s="64" t="s">
        <v>971</v>
      </c>
      <c r="C1596" s="65" t="s">
        <v>15839</v>
      </c>
      <c r="D1596" s="66">
        <v>3</v>
      </c>
      <c r="E1596" s="67" t="s">
        <v>132</v>
      </c>
      <c r="F1596" s="68">
        <v>35</v>
      </c>
      <c r="G1596" s="65"/>
      <c r="H1596" s="69"/>
      <c r="I1596" s="70"/>
      <c r="J1596" s="70"/>
      <c r="K1596" s="34" t="s">
        <v>65</v>
      </c>
      <c r="L1596" s="77">
        <v>1596</v>
      </c>
      <c r="M1596" s="77"/>
      <c r="N1596" s="72"/>
      <c r="O1596" s="79" t="s">
        <v>999</v>
      </c>
      <c r="P1596" s="81">
        <v>43170.659756944442</v>
      </c>
      <c r="Q1596" s="79" t="s">
        <v>1874</v>
      </c>
      <c r="R1596" s="83" t="s">
        <v>2468</v>
      </c>
      <c r="S1596" s="79" t="s">
        <v>2507</v>
      </c>
      <c r="T1596" s="79" t="s">
        <v>3071</v>
      </c>
      <c r="U1596" s="83" t="s">
        <v>3400</v>
      </c>
      <c r="V1596" s="83" t="s">
        <v>3400</v>
      </c>
      <c r="W1596" s="81">
        <v>43170.659756944442</v>
      </c>
      <c r="X1596" s="83" t="s">
        <v>4942</v>
      </c>
      <c r="Y1596" s="79"/>
      <c r="Z1596" s="79"/>
      <c r="AA1596" s="85" t="s">
        <v>6150</v>
      </c>
      <c r="AB1596" s="79"/>
      <c r="AC1596" s="79" t="b">
        <v>0</v>
      </c>
      <c r="AD1596" s="79">
        <v>0</v>
      </c>
      <c r="AE1596" s="85" t="s">
        <v>6296</v>
      </c>
      <c r="AF1596" s="79" t="b">
        <v>0</v>
      </c>
      <c r="AG1596" s="79" t="s">
        <v>6304</v>
      </c>
      <c r="AH1596" s="79"/>
      <c r="AI1596" s="85" t="s">
        <v>6296</v>
      </c>
      <c r="AJ1596" s="79" t="b">
        <v>0</v>
      </c>
      <c r="AK1596" s="79">
        <v>0</v>
      </c>
      <c r="AL1596" s="85" t="s">
        <v>6296</v>
      </c>
      <c r="AM1596" s="79" t="s">
        <v>6330</v>
      </c>
      <c r="AN1596" s="79" t="b">
        <v>0</v>
      </c>
      <c r="AO1596" s="85" t="s">
        <v>6150</v>
      </c>
      <c r="AP1596" s="79" t="s">
        <v>176</v>
      </c>
      <c r="AQ1596" s="79">
        <v>0</v>
      </c>
      <c r="AR1596" s="79">
        <v>0</v>
      </c>
      <c r="AS1596" s="79"/>
      <c r="AT1596" s="79"/>
      <c r="AU1596" s="79"/>
      <c r="AV1596" s="79"/>
      <c r="AW1596" s="79"/>
      <c r="AX1596" s="79"/>
      <c r="AY1596" s="79"/>
      <c r="AZ1596" s="79"/>
      <c r="BA1596">
        <v>1</v>
      </c>
      <c r="BB1596" s="78" t="str">
        <f>REPLACE(INDEX(GroupVertices[Group], MATCH(Edges[[#This Row],[Vertex 1]],GroupVertices[Vertex],0)),1,1,"")</f>
        <v>2</v>
      </c>
      <c r="BC1596" s="78" t="str">
        <f>REPLACE(INDEX(GroupVertices[Group], MATCH(Edges[[#This Row],[Vertex 2]],GroupVertices[Vertex],0)),1,1,"")</f>
        <v>2</v>
      </c>
      <c r="BD1596" s="48">
        <v>0</v>
      </c>
      <c r="BE1596" s="49">
        <v>0</v>
      </c>
      <c r="BF1596" s="48">
        <v>0</v>
      </c>
      <c r="BG1596" s="49">
        <v>0</v>
      </c>
      <c r="BH1596" s="48">
        <v>0</v>
      </c>
      <c r="BI1596" s="49">
        <v>0</v>
      </c>
      <c r="BJ1596" s="48">
        <v>20</v>
      </c>
      <c r="BK1596" s="49">
        <v>100</v>
      </c>
      <c r="BL1596" s="48">
        <v>20</v>
      </c>
    </row>
    <row r="1597" spans="1:64" x14ac:dyDescent="0.25">
      <c r="A1597" s="64" t="s">
        <v>768</v>
      </c>
      <c r="B1597" s="64" t="s">
        <v>754</v>
      </c>
      <c r="C1597" s="65" t="s">
        <v>15839</v>
      </c>
      <c r="D1597" s="66">
        <v>3</v>
      </c>
      <c r="E1597" s="67" t="s">
        <v>132</v>
      </c>
      <c r="F1597" s="68">
        <v>35</v>
      </c>
      <c r="G1597" s="65"/>
      <c r="H1597" s="69"/>
      <c r="I1597" s="70"/>
      <c r="J1597" s="70"/>
      <c r="K1597" s="34" t="s">
        <v>65</v>
      </c>
      <c r="L1597" s="77">
        <v>1597</v>
      </c>
      <c r="M1597" s="77"/>
      <c r="N1597" s="72"/>
      <c r="O1597" s="79" t="s">
        <v>999</v>
      </c>
      <c r="P1597" s="81">
        <v>43165.668055555558</v>
      </c>
      <c r="Q1597" s="79" t="s">
        <v>1875</v>
      </c>
      <c r="R1597" s="83" t="s">
        <v>2469</v>
      </c>
      <c r="S1597" s="79" t="s">
        <v>2608</v>
      </c>
      <c r="T1597" s="79" t="s">
        <v>3072</v>
      </c>
      <c r="U1597" s="79"/>
      <c r="V1597" s="83" t="s">
        <v>3871</v>
      </c>
      <c r="W1597" s="81">
        <v>43165.668055555558</v>
      </c>
      <c r="X1597" s="83" t="s">
        <v>4943</v>
      </c>
      <c r="Y1597" s="79"/>
      <c r="Z1597" s="79"/>
      <c r="AA1597" s="85" t="s">
        <v>6151</v>
      </c>
      <c r="AB1597" s="79"/>
      <c r="AC1597" s="79" t="b">
        <v>0</v>
      </c>
      <c r="AD1597" s="79">
        <v>0</v>
      </c>
      <c r="AE1597" s="85" t="s">
        <v>6296</v>
      </c>
      <c r="AF1597" s="79" t="b">
        <v>0</v>
      </c>
      <c r="AG1597" s="79" t="s">
        <v>6304</v>
      </c>
      <c r="AH1597" s="79"/>
      <c r="AI1597" s="85" t="s">
        <v>6296</v>
      </c>
      <c r="AJ1597" s="79" t="b">
        <v>0</v>
      </c>
      <c r="AK1597" s="79">
        <v>1</v>
      </c>
      <c r="AL1597" s="85" t="s">
        <v>6296</v>
      </c>
      <c r="AM1597" s="79" t="s">
        <v>6330</v>
      </c>
      <c r="AN1597" s="79" t="b">
        <v>0</v>
      </c>
      <c r="AO1597" s="85" t="s">
        <v>6151</v>
      </c>
      <c r="AP1597" s="79" t="s">
        <v>176</v>
      </c>
      <c r="AQ1597" s="79">
        <v>0</v>
      </c>
      <c r="AR1597" s="79">
        <v>0</v>
      </c>
      <c r="AS1597" s="79"/>
      <c r="AT1597" s="79"/>
      <c r="AU1597" s="79"/>
      <c r="AV1597" s="79"/>
      <c r="AW1597" s="79"/>
      <c r="AX1597" s="79"/>
      <c r="AY1597" s="79"/>
      <c r="AZ1597" s="79"/>
      <c r="BA1597">
        <v>1</v>
      </c>
      <c r="BB1597" s="78" t="str">
        <f>REPLACE(INDEX(GroupVertices[Group], MATCH(Edges[[#This Row],[Vertex 1]],GroupVertices[Vertex],0)),1,1,"")</f>
        <v>2</v>
      </c>
      <c r="BC1597" s="78" t="str">
        <f>REPLACE(INDEX(GroupVertices[Group], MATCH(Edges[[#This Row],[Vertex 2]],GroupVertices[Vertex],0)),1,1,"")</f>
        <v>2</v>
      </c>
      <c r="BD1597" s="48"/>
      <c r="BE1597" s="49"/>
      <c r="BF1597" s="48"/>
      <c r="BG1597" s="49"/>
      <c r="BH1597" s="48"/>
      <c r="BI1597" s="49"/>
      <c r="BJ1597" s="48"/>
      <c r="BK1597" s="49"/>
      <c r="BL1597" s="48"/>
    </row>
    <row r="1598" spans="1:64" x14ac:dyDescent="0.25">
      <c r="A1598" s="64" t="s">
        <v>768</v>
      </c>
      <c r="B1598" s="64" t="s">
        <v>683</v>
      </c>
      <c r="C1598" s="65" t="s">
        <v>15839</v>
      </c>
      <c r="D1598" s="66">
        <v>3</v>
      </c>
      <c r="E1598" s="67" t="s">
        <v>132</v>
      </c>
      <c r="F1598" s="68">
        <v>35</v>
      </c>
      <c r="G1598" s="65"/>
      <c r="H1598" s="69"/>
      <c r="I1598" s="70"/>
      <c r="J1598" s="70"/>
      <c r="K1598" s="34" t="s">
        <v>65</v>
      </c>
      <c r="L1598" s="77">
        <v>1598</v>
      </c>
      <c r="M1598" s="77"/>
      <c r="N1598" s="72"/>
      <c r="O1598" s="79" t="s">
        <v>999</v>
      </c>
      <c r="P1598" s="81">
        <v>43165.668055555558</v>
      </c>
      <c r="Q1598" s="79" t="s">
        <v>1875</v>
      </c>
      <c r="R1598" s="83" t="s">
        <v>2469</v>
      </c>
      <c r="S1598" s="79" t="s">
        <v>2608</v>
      </c>
      <c r="T1598" s="79" t="s">
        <v>3072</v>
      </c>
      <c r="U1598" s="79"/>
      <c r="V1598" s="83" t="s">
        <v>3871</v>
      </c>
      <c r="W1598" s="81">
        <v>43165.668055555558</v>
      </c>
      <c r="X1598" s="83" t="s">
        <v>4943</v>
      </c>
      <c r="Y1598" s="79"/>
      <c r="Z1598" s="79"/>
      <c r="AA1598" s="85" t="s">
        <v>6151</v>
      </c>
      <c r="AB1598" s="79"/>
      <c r="AC1598" s="79" t="b">
        <v>0</v>
      </c>
      <c r="AD1598" s="79">
        <v>0</v>
      </c>
      <c r="AE1598" s="85" t="s">
        <v>6296</v>
      </c>
      <c r="AF1598" s="79" t="b">
        <v>0</v>
      </c>
      <c r="AG1598" s="79" t="s">
        <v>6304</v>
      </c>
      <c r="AH1598" s="79"/>
      <c r="AI1598" s="85" t="s">
        <v>6296</v>
      </c>
      <c r="AJ1598" s="79" t="b">
        <v>0</v>
      </c>
      <c r="AK1598" s="79">
        <v>1</v>
      </c>
      <c r="AL1598" s="85" t="s">
        <v>6296</v>
      </c>
      <c r="AM1598" s="79" t="s">
        <v>6330</v>
      </c>
      <c r="AN1598" s="79" t="b">
        <v>0</v>
      </c>
      <c r="AO1598" s="85" t="s">
        <v>6151</v>
      </c>
      <c r="AP1598" s="79" t="s">
        <v>176</v>
      </c>
      <c r="AQ1598" s="79">
        <v>0</v>
      </c>
      <c r="AR1598" s="79">
        <v>0</v>
      </c>
      <c r="AS1598" s="79"/>
      <c r="AT1598" s="79"/>
      <c r="AU1598" s="79"/>
      <c r="AV1598" s="79"/>
      <c r="AW1598" s="79"/>
      <c r="AX1598" s="79"/>
      <c r="AY1598" s="79"/>
      <c r="AZ1598" s="79"/>
      <c r="BA1598">
        <v>1</v>
      </c>
      <c r="BB1598" s="78" t="str">
        <f>REPLACE(INDEX(GroupVertices[Group], MATCH(Edges[[#This Row],[Vertex 1]],GroupVertices[Vertex],0)),1,1,"")</f>
        <v>2</v>
      </c>
      <c r="BC1598" s="78" t="str">
        <f>REPLACE(INDEX(GroupVertices[Group], MATCH(Edges[[#This Row],[Vertex 2]],GroupVertices[Vertex],0)),1,1,"")</f>
        <v>2</v>
      </c>
      <c r="BD1598" s="48">
        <v>0</v>
      </c>
      <c r="BE1598" s="49">
        <v>0</v>
      </c>
      <c r="BF1598" s="48">
        <v>1</v>
      </c>
      <c r="BG1598" s="49">
        <v>3.7037037037037037</v>
      </c>
      <c r="BH1598" s="48">
        <v>0</v>
      </c>
      <c r="BI1598" s="49">
        <v>0</v>
      </c>
      <c r="BJ1598" s="48">
        <v>26</v>
      </c>
      <c r="BK1598" s="49">
        <v>96.296296296296291</v>
      </c>
      <c r="BL1598" s="48">
        <v>27</v>
      </c>
    </row>
    <row r="1599" spans="1:64" x14ac:dyDescent="0.25">
      <c r="A1599" s="64" t="s">
        <v>765</v>
      </c>
      <c r="B1599" s="64" t="s">
        <v>768</v>
      </c>
      <c r="C1599" s="65" t="s">
        <v>15839</v>
      </c>
      <c r="D1599" s="66">
        <v>3</v>
      </c>
      <c r="E1599" s="67" t="s">
        <v>132</v>
      </c>
      <c r="F1599" s="68">
        <v>35</v>
      </c>
      <c r="G1599" s="65"/>
      <c r="H1599" s="69"/>
      <c r="I1599" s="70"/>
      <c r="J1599" s="70"/>
      <c r="K1599" s="34" t="s">
        <v>65</v>
      </c>
      <c r="L1599" s="77">
        <v>1599</v>
      </c>
      <c r="M1599" s="77"/>
      <c r="N1599" s="72"/>
      <c r="O1599" s="79" t="s">
        <v>999</v>
      </c>
      <c r="P1599" s="81">
        <v>43171.648622685185</v>
      </c>
      <c r="Q1599" s="79" t="s">
        <v>1876</v>
      </c>
      <c r="R1599" s="83" t="s">
        <v>2196</v>
      </c>
      <c r="S1599" s="79" t="s">
        <v>2505</v>
      </c>
      <c r="T1599" s="79" t="s">
        <v>3073</v>
      </c>
      <c r="U1599" s="79"/>
      <c r="V1599" s="83" t="s">
        <v>3868</v>
      </c>
      <c r="W1599" s="81">
        <v>43171.648622685185</v>
      </c>
      <c r="X1599" s="83" t="s">
        <v>4944</v>
      </c>
      <c r="Y1599" s="79"/>
      <c r="Z1599" s="79"/>
      <c r="AA1599" s="85" t="s">
        <v>6152</v>
      </c>
      <c r="AB1599" s="79"/>
      <c r="AC1599" s="79" t="b">
        <v>0</v>
      </c>
      <c r="AD1599" s="79">
        <v>1</v>
      </c>
      <c r="AE1599" s="85" t="s">
        <v>6296</v>
      </c>
      <c r="AF1599" s="79" t="b">
        <v>0</v>
      </c>
      <c r="AG1599" s="79" t="s">
        <v>6304</v>
      </c>
      <c r="AH1599" s="79"/>
      <c r="AI1599" s="85" t="s">
        <v>6296</v>
      </c>
      <c r="AJ1599" s="79" t="b">
        <v>0</v>
      </c>
      <c r="AK1599" s="79">
        <v>1</v>
      </c>
      <c r="AL1599" s="85" t="s">
        <v>6296</v>
      </c>
      <c r="AM1599" s="79" t="s">
        <v>6330</v>
      </c>
      <c r="AN1599" s="79" t="b">
        <v>0</v>
      </c>
      <c r="AO1599" s="85" t="s">
        <v>6152</v>
      </c>
      <c r="AP1599" s="79" t="s">
        <v>176</v>
      </c>
      <c r="AQ1599" s="79">
        <v>0</v>
      </c>
      <c r="AR1599" s="79">
        <v>0</v>
      </c>
      <c r="AS1599" s="79"/>
      <c r="AT1599" s="79"/>
      <c r="AU1599" s="79"/>
      <c r="AV1599" s="79"/>
      <c r="AW1599" s="79"/>
      <c r="AX1599" s="79"/>
      <c r="AY1599" s="79"/>
      <c r="AZ1599" s="79"/>
      <c r="BA1599">
        <v>1</v>
      </c>
      <c r="BB1599" s="78" t="str">
        <f>REPLACE(INDEX(GroupVertices[Group], MATCH(Edges[[#This Row],[Vertex 1]],GroupVertices[Vertex],0)),1,1,"")</f>
        <v>2</v>
      </c>
      <c r="BC1599" s="78" t="str">
        <f>REPLACE(INDEX(GroupVertices[Group], MATCH(Edges[[#This Row],[Vertex 2]],GroupVertices[Vertex],0)),1,1,"")</f>
        <v>2</v>
      </c>
      <c r="BD1599" s="48">
        <v>0</v>
      </c>
      <c r="BE1599" s="49">
        <v>0</v>
      </c>
      <c r="BF1599" s="48">
        <v>1</v>
      </c>
      <c r="BG1599" s="49">
        <v>3.7037037037037037</v>
      </c>
      <c r="BH1599" s="48">
        <v>0</v>
      </c>
      <c r="BI1599" s="49">
        <v>0</v>
      </c>
      <c r="BJ1599" s="48">
        <v>26</v>
      </c>
      <c r="BK1599" s="49">
        <v>96.296296296296291</v>
      </c>
      <c r="BL1599" s="48">
        <v>27</v>
      </c>
    </row>
    <row r="1600" spans="1:64" x14ac:dyDescent="0.25">
      <c r="A1600" s="64" t="s">
        <v>767</v>
      </c>
      <c r="B1600" s="64" t="s">
        <v>768</v>
      </c>
      <c r="C1600" s="65" t="s">
        <v>15839</v>
      </c>
      <c r="D1600" s="66">
        <v>3</v>
      </c>
      <c r="E1600" s="67" t="s">
        <v>132</v>
      </c>
      <c r="F1600" s="68">
        <v>35</v>
      </c>
      <c r="G1600" s="65"/>
      <c r="H1600" s="69"/>
      <c r="I1600" s="70"/>
      <c r="J1600" s="70"/>
      <c r="K1600" s="34" t="s">
        <v>65</v>
      </c>
      <c r="L1600" s="77">
        <v>1600</v>
      </c>
      <c r="M1600" s="77"/>
      <c r="N1600" s="72"/>
      <c r="O1600" s="79" t="s">
        <v>999</v>
      </c>
      <c r="P1600" s="81">
        <v>43174.588958333334</v>
      </c>
      <c r="Q1600" s="79" t="s">
        <v>1877</v>
      </c>
      <c r="R1600" s="83" t="s">
        <v>2470</v>
      </c>
      <c r="S1600" s="79" t="s">
        <v>2519</v>
      </c>
      <c r="T1600" s="79" t="s">
        <v>3074</v>
      </c>
      <c r="U1600" s="83" t="s">
        <v>3401</v>
      </c>
      <c r="V1600" s="83" t="s">
        <v>3401</v>
      </c>
      <c r="W1600" s="81">
        <v>43174.588958333334</v>
      </c>
      <c r="X1600" s="83" t="s">
        <v>4945</v>
      </c>
      <c r="Y1600" s="79"/>
      <c r="Z1600" s="79"/>
      <c r="AA1600" s="85" t="s">
        <v>6153</v>
      </c>
      <c r="AB1600" s="79"/>
      <c r="AC1600" s="79" t="b">
        <v>0</v>
      </c>
      <c r="AD1600" s="79">
        <v>1</v>
      </c>
      <c r="AE1600" s="85" t="s">
        <v>6296</v>
      </c>
      <c r="AF1600" s="79" t="b">
        <v>0</v>
      </c>
      <c r="AG1600" s="79" t="s">
        <v>6304</v>
      </c>
      <c r="AH1600" s="79"/>
      <c r="AI1600" s="85" t="s">
        <v>6296</v>
      </c>
      <c r="AJ1600" s="79" t="b">
        <v>0</v>
      </c>
      <c r="AK1600" s="79">
        <v>0</v>
      </c>
      <c r="AL1600" s="85" t="s">
        <v>6296</v>
      </c>
      <c r="AM1600" s="79" t="s">
        <v>6330</v>
      </c>
      <c r="AN1600" s="79" t="b">
        <v>0</v>
      </c>
      <c r="AO1600" s="85" t="s">
        <v>6153</v>
      </c>
      <c r="AP1600" s="79" t="s">
        <v>176</v>
      </c>
      <c r="AQ1600" s="79">
        <v>0</v>
      </c>
      <c r="AR1600" s="79">
        <v>0</v>
      </c>
      <c r="AS1600" s="79"/>
      <c r="AT1600" s="79"/>
      <c r="AU1600" s="79"/>
      <c r="AV1600" s="79"/>
      <c r="AW1600" s="79"/>
      <c r="AX1600" s="79"/>
      <c r="AY1600" s="79"/>
      <c r="AZ1600" s="79"/>
      <c r="BA1600">
        <v>1</v>
      </c>
      <c r="BB1600" s="78" t="str">
        <f>REPLACE(INDEX(GroupVertices[Group], MATCH(Edges[[#This Row],[Vertex 1]],GroupVertices[Vertex],0)),1,1,"")</f>
        <v>2</v>
      </c>
      <c r="BC1600" s="78" t="str">
        <f>REPLACE(INDEX(GroupVertices[Group], MATCH(Edges[[#This Row],[Vertex 2]],GroupVertices[Vertex],0)),1,1,"")</f>
        <v>2</v>
      </c>
      <c r="BD1600" s="48">
        <v>0</v>
      </c>
      <c r="BE1600" s="49">
        <v>0</v>
      </c>
      <c r="BF1600" s="48">
        <v>0</v>
      </c>
      <c r="BG1600" s="49">
        <v>0</v>
      </c>
      <c r="BH1600" s="48">
        <v>0</v>
      </c>
      <c r="BI1600" s="49">
        <v>0</v>
      </c>
      <c r="BJ1600" s="48">
        <v>13</v>
      </c>
      <c r="BK1600" s="49">
        <v>100</v>
      </c>
      <c r="BL1600" s="48">
        <v>13</v>
      </c>
    </row>
    <row r="1601" spans="1:64" x14ac:dyDescent="0.25">
      <c r="A1601" s="64" t="s">
        <v>754</v>
      </c>
      <c r="B1601" s="64" t="s">
        <v>968</v>
      </c>
      <c r="C1601" s="65" t="s">
        <v>15839</v>
      </c>
      <c r="D1601" s="66">
        <v>3</v>
      </c>
      <c r="E1601" s="67" t="s">
        <v>132</v>
      </c>
      <c r="F1601" s="68">
        <v>35</v>
      </c>
      <c r="G1601" s="65"/>
      <c r="H1601" s="69"/>
      <c r="I1601" s="70"/>
      <c r="J1601" s="70"/>
      <c r="K1601" s="34" t="s">
        <v>65</v>
      </c>
      <c r="L1601" s="77">
        <v>1601</v>
      </c>
      <c r="M1601" s="77"/>
      <c r="N1601" s="72"/>
      <c r="O1601" s="79" t="s">
        <v>999</v>
      </c>
      <c r="P1601" s="81">
        <v>43174.619513888887</v>
      </c>
      <c r="Q1601" s="79" t="s">
        <v>1878</v>
      </c>
      <c r="R1601" s="83" t="s">
        <v>2240</v>
      </c>
      <c r="S1601" s="79" t="s">
        <v>2519</v>
      </c>
      <c r="T1601" s="79" t="s">
        <v>3075</v>
      </c>
      <c r="U1601" s="83" t="s">
        <v>3402</v>
      </c>
      <c r="V1601" s="83" t="s">
        <v>3402</v>
      </c>
      <c r="W1601" s="81">
        <v>43174.619513888887</v>
      </c>
      <c r="X1601" s="83" t="s">
        <v>4946</v>
      </c>
      <c r="Y1601" s="79"/>
      <c r="Z1601" s="79"/>
      <c r="AA1601" s="85" t="s">
        <v>6154</v>
      </c>
      <c r="AB1601" s="79"/>
      <c r="AC1601" s="79" t="b">
        <v>0</v>
      </c>
      <c r="AD1601" s="79">
        <v>1</v>
      </c>
      <c r="AE1601" s="85" t="s">
        <v>6296</v>
      </c>
      <c r="AF1601" s="79" t="b">
        <v>0</v>
      </c>
      <c r="AG1601" s="79" t="s">
        <v>6304</v>
      </c>
      <c r="AH1601" s="79"/>
      <c r="AI1601" s="85" t="s">
        <v>6296</v>
      </c>
      <c r="AJ1601" s="79" t="b">
        <v>0</v>
      </c>
      <c r="AK1601" s="79">
        <v>0</v>
      </c>
      <c r="AL1601" s="85" t="s">
        <v>6296</v>
      </c>
      <c r="AM1601" s="79" t="s">
        <v>6330</v>
      </c>
      <c r="AN1601" s="79" t="b">
        <v>0</v>
      </c>
      <c r="AO1601" s="85" t="s">
        <v>6154</v>
      </c>
      <c r="AP1601" s="79" t="s">
        <v>176</v>
      </c>
      <c r="AQ1601" s="79">
        <v>0</v>
      </c>
      <c r="AR1601" s="79">
        <v>0</v>
      </c>
      <c r="AS1601" s="79"/>
      <c r="AT1601" s="79"/>
      <c r="AU1601" s="79"/>
      <c r="AV1601" s="79"/>
      <c r="AW1601" s="79"/>
      <c r="AX1601" s="79"/>
      <c r="AY1601" s="79"/>
      <c r="AZ1601" s="79"/>
      <c r="BA1601">
        <v>1</v>
      </c>
      <c r="BB1601" s="78" t="str">
        <f>REPLACE(INDEX(GroupVertices[Group], MATCH(Edges[[#This Row],[Vertex 1]],GroupVertices[Vertex],0)),1,1,"")</f>
        <v>2</v>
      </c>
      <c r="BC1601" s="78" t="str">
        <f>REPLACE(INDEX(GroupVertices[Group], MATCH(Edges[[#This Row],[Vertex 2]],GroupVertices[Vertex],0)),1,1,"")</f>
        <v>2</v>
      </c>
      <c r="BD1601" s="48"/>
      <c r="BE1601" s="49"/>
      <c r="BF1601" s="48"/>
      <c r="BG1601" s="49"/>
      <c r="BH1601" s="48"/>
      <c r="BI1601" s="49"/>
      <c r="BJ1601" s="48"/>
      <c r="BK1601" s="49"/>
      <c r="BL1601" s="48"/>
    </row>
    <row r="1602" spans="1:64" x14ac:dyDescent="0.25">
      <c r="A1602" s="64" t="s">
        <v>767</v>
      </c>
      <c r="B1602" s="64" t="s">
        <v>968</v>
      </c>
      <c r="C1602" s="65" t="s">
        <v>15839</v>
      </c>
      <c r="D1602" s="66">
        <v>3</v>
      </c>
      <c r="E1602" s="67" t="s">
        <v>132</v>
      </c>
      <c r="F1602" s="68">
        <v>35</v>
      </c>
      <c r="G1602" s="65"/>
      <c r="H1602" s="69"/>
      <c r="I1602" s="70"/>
      <c r="J1602" s="70"/>
      <c r="K1602" s="34" t="s">
        <v>65</v>
      </c>
      <c r="L1602" s="77">
        <v>1602</v>
      </c>
      <c r="M1602" s="77"/>
      <c r="N1602" s="72"/>
      <c r="O1602" s="79" t="s">
        <v>999</v>
      </c>
      <c r="P1602" s="81">
        <v>43174.600717592592</v>
      </c>
      <c r="Q1602" s="79" t="s">
        <v>1879</v>
      </c>
      <c r="R1602" s="83" t="s">
        <v>2240</v>
      </c>
      <c r="S1602" s="79" t="s">
        <v>2519</v>
      </c>
      <c r="T1602" s="79" t="s">
        <v>3075</v>
      </c>
      <c r="U1602" s="83" t="s">
        <v>3403</v>
      </c>
      <c r="V1602" s="83" t="s">
        <v>3403</v>
      </c>
      <c r="W1602" s="81">
        <v>43174.600717592592</v>
      </c>
      <c r="X1602" s="83" t="s">
        <v>4947</v>
      </c>
      <c r="Y1602" s="79"/>
      <c r="Z1602" s="79"/>
      <c r="AA1602" s="85" t="s">
        <v>6155</v>
      </c>
      <c r="AB1602" s="79"/>
      <c r="AC1602" s="79" t="b">
        <v>0</v>
      </c>
      <c r="AD1602" s="79">
        <v>0</v>
      </c>
      <c r="AE1602" s="85" t="s">
        <v>6296</v>
      </c>
      <c r="AF1602" s="79" t="b">
        <v>0</v>
      </c>
      <c r="AG1602" s="79" t="s">
        <v>6304</v>
      </c>
      <c r="AH1602" s="79"/>
      <c r="AI1602" s="85" t="s">
        <v>6296</v>
      </c>
      <c r="AJ1602" s="79" t="b">
        <v>0</v>
      </c>
      <c r="AK1602" s="79">
        <v>2</v>
      </c>
      <c r="AL1602" s="85" t="s">
        <v>6296</v>
      </c>
      <c r="AM1602" s="79" t="s">
        <v>6330</v>
      </c>
      <c r="AN1602" s="79" t="b">
        <v>0</v>
      </c>
      <c r="AO1602" s="85" t="s">
        <v>6155</v>
      </c>
      <c r="AP1602" s="79" t="s">
        <v>176</v>
      </c>
      <c r="AQ1602" s="79">
        <v>0</v>
      </c>
      <c r="AR1602" s="79">
        <v>0</v>
      </c>
      <c r="AS1602" s="79"/>
      <c r="AT1602" s="79"/>
      <c r="AU1602" s="79"/>
      <c r="AV1602" s="79"/>
      <c r="AW1602" s="79"/>
      <c r="AX1602" s="79"/>
      <c r="AY1602" s="79"/>
      <c r="AZ1602" s="79"/>
      <c r="BA1602">
        <v>1</v>
      </c>
      <c r="BB1602" s="78" t="str">
        <f>REPLACE(INDEX(GroupVertices[Group], MATCH(Edges[[#This Row],[Vertex 1]],GroupVertices[Vertex],0)),1,1,"")</f>
        <v>2</v>
      </c>
      <c r="BC1602" s="78" t="str">
        <f>REPLACE(INDEX(GroupVertices[Group], MATCH(Edges[[#This Row],[Vertex 2]],GroupVertices[Vertex],0)),1,1,"")</f>
        <v>2</v>
      </c>
      <c r="BD1602" s="48"/>
      <c r="BE1602" s="49"/>
      <c r="BF1602" s="48"/>
      <c r="BG1602" s="49"/>
      <c r="BH1602" s="48"/>
      <c r="BI1602" s="49"/>
      <c r="BJ1602" s="48"/>
      <c r="BK1602" s="49"/>
      <c r="BL1602" s="48"/>
    </row>
    <row r="1603" spans="1:64" x14ac:dyDescent="0.25">
      <c r="A1603" s="64" t="s">
        <v>754</v>
      </c>
      <c r="B1603" s="64" t="s">
        <v>969</v>
      </c>
      <c r="C1603" s="65" t="s">
        <v>15839</v>
      </c>
      <c r="D1603" s="66">
        <v>3</v>
      </c>
      <c r="E1603" s="67" t="s">
        <v>132</v>
      </c>
      <c r="F1603" s="68">
        <v>35</v>
      </c>
      <c r="G1603" s="65"/>
      <c r="H1603" s="69"/>
      <c r="I1603" s="70"/>
      <c r="J1603" s="70"/>
      <c r="K1603" s="34" t="s">
        <v>65</v>
      </c>
      <c r="L1603" s="77">
        <v>1603</v>
      </c>
      <c r="M1603" s="77"/>
      <c r="N1603" s="72"/>
      <c r="O1603" s="79" t="s">
        <v>999</v>
      </c>
      <c r="P1603" s="81">
        <v>43174.619513888887</v>
      </c>
      <c r="Q1603" s="79" t="s">
        <v>1878</v>
      </c>
      <c r="R1603" s="83" t="s">
        <v>2240</v>
      </c>
      <c r="S1603" s="79" t="s">
        <v>2519</v>
      </c>
      <c r="T1603" s="79" t="s">
        <v>3075</v>
      </c>
      <c r="U1603" s="83" t="s">
        <v>3402</v>
      </c>
      <c r="V1603" s="83" t="s">
        <v>3402</v>
      </c>
      <c r="W1603" s="81">
        <v>43174.619513888887</v>
      </c>
      <c r="X1603" s="83" t="s">
        <v>4946</v>
      </c>
      <c r="Y1603" s="79"/>
      <c r="Z1603" s="79"/>
      <c r="AA1603" s="85" t="s">
        <v>6154</v>
      </c>
      <c r="AB1603" s="79"/>
      <c r="AC1603" s="79" t="b">
        <v>0</v>
      </c>
      <c r="AD1603" s="79">
        <v>1</v>
      </c>
      <c r="AE1603" s="85" t="s">
        <v>6296</v>
      </c>
      <c r="AF1603" s="79" t="b">
        <v>0</v>
      </c>
      <c r="AG1603" s="79" t="s">
        <v>6304</v>
      </c>
      <c r="AH1603" s="79"/>
      <c r="AI1603" s="85" t="s">
        <v>6296</v>
      </c>
      <c r="AJ1603" s="79" t="b">
        <v>0</v>
      </c>
      <c r="AK1603" s="79">
        <v>0</v>
      </c>
      <c r="AL1603" s="85" t="s">
        <v>6296</v>
      </c>
      <c r="AM1603" s="79" t="s">
        <v>6330</v>
      </c>
      <c r="AN1603" s="79" t="b">
        <v>0</v>
      </c>
      <c r="AO1603" s="85" t="s">
        <v>6154</v>
      </c>
      <c r="AP1603" s="79" t="s">
        <v>176</v>
      </c>
      <c r="AQ1603" s="79">
        <v>0</v>
      </c>
      <c r="AR1603" s="79">
        <v>0</v>
      </c>
      <c r="AS1603" s="79"/>
      <c r="AT1603" s="79"/>
      <c r="AU1603" s="79"/>
      <c r="AV1603" s="79"/>
      <c r="AW1603" s="79"/>
      <c r="AX1603" s="79"/>
      <c r="AY1603" s="79"/>
      <c r="AZ1603" s="79"/>
      <c r="BA1603">
        <v>1</v>
      </c>
      <c r="BB1603" s="78" t="str">
        <f>REPLACE(INDEX(GroupVertices[Group], MATCH(Edges[[#This Row],[Vertex 1]],GroupVertices[Vertex],0)),1,1,"")</f>
        <v>2</v>
      </c>
      <c r="BC1603" s="78" t="str">
        <f>REPLACE(INDEX(GroupVertices[Group], MATCH(Edges[[#This Row],[Vertex 2]],GroupVertices[Vertex],0)),1,1,"")</f>
        <v>2</v>
      </c>
      <c r="BD1603" s="48"/>
      <c r="BE1603" s="49"/>
      <c r="BF1603" s="48"/>
      <c r="BG1603" s="49"/>
      <c r="BH1603" s="48"/>
      <c r="BI1603" s="49"/>
      <c r="BJ1603" s="48"/>
      <c r="BK1603" s="49"/>
      <c r="BL1603" s="48"/>
    </row>
    <row r="1604" spans="1:64" x14ac:dyDescent="0.25">
      <c r="A1604" s="64" t="s">
        <v>767</v>
      </c>
      <c r="B1604" s="64" t="s">
        <v>969</v>
      </c>
      <c r="C1604" s="65" t="s">
        <v>15839</v>
      </c>
      <c r="D1604" s="66">
        <v>3</v>
      </c>
      <c r="E1604" s="67" t="s">
        <v>132</v>
      </c>
      <c r="F1604" s="68">
        <v>35</v>
      </c>
      <c r="G1604" s="65"/>
      <c r="H1604" s="69"/>
      <c r="I1604" s="70"/>
      <c r="J1604" s="70"/>
      <c r="K1604" s="34" t="s">
        <v>65</v>
      </c>
      <c r="L1604" s="77">
        <v>1604</v>
      </c>
      <c r="M1604" s="77"/>
      <c r="N1604" s="72"/>
      <c r="O1604" s="79" t="s">
        <v>999</v>
      </c>
      <c r="P1604" s="81">
        <v>43174.600717592592</v>
      </c>
      <c r="Q1604" s="79" t="s">
        <v>1879</v>
      </c>
      <c r="R1604" s="83" t="s">
        <v>2240</v>
      </c>
      <c r="S1604" s="79" t="s">
        <v>2519</v>
      </c>
      <c r="T1604" s="79" t="s">
        <v>3075</v>
      </c>
      <c r="U1604" s="83" t="s">
        <v>3403</v>
      </c>
      <c r="V1604" s="83" t="s">
        <v>3403</v>
      </c>
      <c r="W1604" s="81">
        <v>43174.600717592592</v>
      </c>
      <c r="X1604" s="83" t="s">
        <v>4947</v>
      </c>
      <c r="Y1604" s="79"/>
      <c r="Z1604" s="79"/>
      <c r="AA1604" s="85" t="s">
        <v>6155</v>
      </c>
      <c r="AB1604" s="79"/>
      <c r="AC1604" s="79" t="b">
        <v>0</v>
      </c>
      <c r="AD1604" s="79">
        <v>0</v>
      </c>
      <c r="AE1604" s="85" t="s">
        <v>6296</v>
      </c>
      <c r="AF1604" s="79" t="b">
        <v>0</v>
      </c>
      <c r="AG1604" s="79" t="s">
        <v>6304</v>
      </c>
      <c r="AH1604" s="79"/>
      <c r="AI1604" s="85" t="s">
        <v>6296</v>
      </c>
      <c r="AJ1604" s="79" t="b">
        <v>0</v>
      </c>
      <c r="AK1604" s="79">
        <v>2</v>
      </c>
      <c r="AL1604" s="85" t="s">
        <v>6296</v>
      </c>
      <c r="AM1604" s="79" t="s">
        <v>6330</v>
      </c>
      <c r="AN1604" s="79" t="b">
        <v>0</v>
      </c>
      <c r="AO1604" s="85" t="s">
        <v>6155</v>
      </c>
      <c r="AP1604" s="79" t="s">
        <v>176</v>
      </c>
      <c r="AQ1604" s="79">
        <v>0</v>
      </c>
      <c r="AR1604" s="79">
        <v>0</v>
      </c>
      <c r="AS1604" s="79"/>
      <c r="AT1604" s="79"/>
      <c r="AU1604" s="79"/>
      <c r="AV1604" s="79"/>
      <c r="AW1604" s="79"/>
      <c r="AX1604" s="79"/>
      <c r="AY1604" s="79"/>
      <c r="AZ1604" s="79"/>
      <c r="BA1604">
        <v>1</v>
      </c>
      <c r="BB1604" s="78" t="str">
        <f>REPLACE(INDEX(GroupVertices[Group], MATCH(Edges[[#This Row],[Vertex 1]],GroupVertices[Vertex],0)),1,1,"")</f>
        <v>2</v>
      </c>
      <c r="BC1604" s="78" t="str">
        <f>REPLACE(INDEX(GroupVertices[Group], MATCH(Edges[[#This Row],[Vertex 2]],GroupVertices[Vertex],0)),1,1,"")</f>
        <v>2</v>
      </c>
      <c r="BD1604" s="48"/>
      <c r="BE1604" s="49"/>
      <c r="BF1604" s="48"/>
      <c r="BG1604" s="49"/>
      <c r="BH1604" s="48"/>
      <c r="BI1604" s="49"/>
      <c r="BJ1604" s="48"/>
      <c r="BK1604" s="49"/>
      <c r="BL1604" s="48"/>
    </row>
    <row r="1605" spans="1:64" x14ac:dyDescent="0.25">
      <c r="A1605" s="64" t="s">
        <v>754</v>
      </c>
      <c r="B1605" s="64" t="s">
        <v>970</v>
      </c>
      <c r="C1605" s="65" t="s">
        <v>15839</v>
      </c>
      <c r="D1605" s="66">
        <v>3</v>
      </c>
      <c r="E1605" s="67" t="s">
        <v>132</v>
      </c>
      <c r="F1605" s="68">
        <v>35</v>
      </c>
      <c r="G1605" s="65"/>
      <c r="H1605" s="69"/>
      <c r="I1605" s="70"/>
      <c r="J1605" s="70"/>
      <c r="K1605" s="34" t="s">
        <v>65</v>
      </c>
      <c r="L1605" s="77">
        <v>1605</v>
      </c>
      <c r="M1605" s="77"/>
      <c r="N1605" s="72"/>
      <c r="O1605" s="79" t="s">
        <v>999</v>
      </c>
      <c r="P1605" s="81">
        <v>43174.619513888887</v>
      </c>
      <c r="Q1605" s="79" t="s">
        <v>1878</v>
      </c>
      <c r="R1605" s="83" t="s">
        <v>2240</v>
      </c>
      <c r="S1605" s="79" t="s">
        <v>2519</v>
      </c>
      <c r="T1605" s="79" t="s">
        <v>3075</v>
      </c>
      <c r="U1605" s="83" t="s">
        <v>3402</v>
      </c>
      <c r="V1605" s="83" t="s">
        <v>3402</v>
      </c>
      <c r="W1605" s="81">
        <v>43174.619513888887</v>
      </c>
      <c r="X1605" s="83" t="s">
        <v>4946</v>
      </c>
      <c r="Y1605" s="79"/>
      <c r="Z1605" s="79"/>
      <c r="AA1605" s="85" t="s">
        <v>6154</v>
      </c>
      <c r="AB1605" s="79"/>
      <c r="AC1605" s="79" t="b">
        <v>0</v>
      </c>
      <c r="AD1605" s="79">
        <v>1</v>
      </c>
      <c r="AE1605" s="85" t="s">
        <v>6296</v>
      </c>
      <c r="AF1605" s="79" t="b">
        <v>0</v>
      </c>
      <c r="AG1605" s="79" t="s">
        <v>6304</v>
      </c>
      <c r="AH1605" s="79"/>
      <c r="AI1605" s="85" t="s">
        <v>6296</v>
      </c>
      <c r="AJ1605" s="79" t="b">
        <v>0</v>
      </c>
      <c r="AK1605" s="79">
        <v>0</v>
      </c>
      <c r="AL1605" s="85" t="s">
        <v>6296</v>
      </c>
      <c r="AM1605" s="79" t="s">
        <v>6330</v>
      </c>
      <c r="AN1605" s="79" t="b">
        <v>0</v>
      </c>
      <c r="AO1605" s="85" t="s">
        <v>6154</v>
      </c>
      <c r="AP1605" s="79" t="s">
        <v>176</v>
      </c>
      <c r="AQ1605" s="79">
        <v>0</v>
      </c>
      <c r="AR1605" s="79">
        <v>0</v>
      </c>
      <c r="AS1605" s="79"/>
      <c r="AT1605" s="79"/>
      <c r="AU1605" s="79"/>
      <c r="AV1605" s="79"/>
      <c r="AW1605" s="79"/>
      <c r="AX1605" s="79"/>
      <c r="AY1605" s="79"/>
      <c r="AZ1605" s="79"/>
      <c r="BA1605">
        <v>1</v>
      </c>
      <c r="BB1605" s="78" t="str">
        <f>REPLACE(INDEX(GroupVertices[Group], MATCH(Edges[[#This Row],[Vertex 1]],GroupVertices[Vertex],0)),1,1,"")</f>
        <v>2</v>
      </c>
      <c r="BC1605" s="78" t="str">
        <f>REPLACE(INDEX(GroupVertices[Group], MATCH(Edges[[#This Row],[Vertex 2]],GroupVertices[Vertex],0)),1,1,"")</f>
        <v>2</v>
      </c>
      <c r="BD1605" s="48">
        <v>0</v>
      </c>
      <c r="BE1605" s="49">
        <v>0</v>
      </c>
      <c r="BF1605" s="48">
        <v>0</v>
      </c>
      <c r="BG1605" s="49">
        <v>0</v>
      </c>
      <c r="BH1605" s="48">
        <v>0</v>
      </c>
      <c r="BI1605" s="49">
        <v>0</v>
      </c>
      <c r="BJ1605" s="48">
        <v>28</v>
      </c>
      <c r="BK1605" s="49">
        <v>100</v>
      </c>
      <c r="BL1605" s="48">
        <v>28</v>
      </c>
    </row>
    <row r="1606" spans="1:64" x14ac:dyDescent="0.25">
      <c r="A1606" s="64" t="s">
        <v>767</v>
      </c>
      <c r="B1606" s="64" t="s">
        <v>970</v>
      </c>
      <c r="C1606" s="65" t="s">
        <v>15839</v>
      </c>
      <c r="D1606" s="66">
        <v>3</v>
      </c>
      <c r="E1606" s="67" t="s">
        <v>132</v>
      </c>
      <c r="F1606" s="68">
        <v>35</v>
      </c>
      <c r="G1606" s="65"/>
      <c r="H1606" s="69"/>
      <c r="I1606" s="70"/>
      <c r="J1606" s="70"/>
      <c r="K1606" s="34" t="s">
        <v>65</v>
      </c>
      <c r="L1606" s="77">
        <v>1606</v>
      </c>
      <c r="M1606" s="77"/>
      <c r="N1606" s="72"/>
      <c r="O1606" s="79" t="s">
        <v>999</v>
      </c>
      <c r="P1606" s="81">
        <v>43174.600717592592</v>
      </c>
      <c r="Q1606" s="79" t="s">
        <v>1879</v>
      </c>
      <c r="R1606" s="83" t="s">
        <v>2240</v>
      </c>
      <c r="S1606" s="79" t="s">
        <v>2519</v>
      </c>
      <c r="T1606" s="79" t="s">
        <v>3075</v>
      </c>
      <c r="U1606" s="83" t="s">
        <v>3403</v>
      </c>
      <c r="V1606" s="83" t="s">
        <v>3403</v>
      </c>
      <c r="W1606" s="81">
        <v>43174.600717592592</v>
      </c>
      <c r="X1606" s="83" t="s">
        <v>4947</v>
      </c>
      <c r="Y1606" s="79"/>
      <c r="Z1606" s="79"/>
      <c r="AA1606" s="85" t="s">
        <v>6155</v>
      </c>
      <c r="AB1606" s="79"/>
      <c r="AC1606" s="79" t="b">
        <v>0</v>
      </c>
      <c r="AD1606" s="79">
        <v>0</v>
      </c>
      <c r="AE1606" s="85" t="s">
        <v>6296</v>
      </c>
      <c r="AF1606" s="79" t="b">
        <v>0</v>
      </c>
      <c r="AG1606" s="79" t="s">
        <v>6304</v>
      </c>
      <c r="AH1606" s="79"/>
      <c r="AI1606" s="85" t="s">
        <v>6296</v>
      </c>
      <c r="AJ1606" s="79" t="b">
        <v>0</v>
      </c>
      <c r="AK1606" s="79">
        <v>2</v>
      </c>
      <c r="AL1606" s="85" t="s">
        <v>6296</v>
      </c>
      <c r="AM1606" s="79" t="s">
        <v>6330</v>
      </c>
      <c r="AN1606" s="79" t="b">
        <v>0</v>
      </c>
      <c r="AO1606" s="85" t="s">
        <v>6155</v>
      </c>
      <c r="AP1606" s="79" t="s">
        <v>176</v>
      </c>
      <c r="AQ1606" s="79">
        <v>0</v>
      </c>
      <c r="AR1606" s="79">
        <v>0</v>
      </c>
      <c r="AS1606" s="79"/>
      <c r="AT1606" s="79"/>
      <c r="AU1606" s="79"/>
      <c r="AV1606" s="79"/>
      <c r="AW1606" s="79"/>
      <c r="AX1606" s="79"/>
      <c r="AY1606" s="79"/>
      <c r="AZ1606" s="79"/>
      <c r="BA1606">
        <v>1</v>
      </c>
      <c r="BB1606" s="78" t="str">
        <f>REPLACE(INDEX(GroupVertices[Group], MATCH(Edges[[#This Row],[Vertex 1]],GroupVertices[Vertex],0)),1,1,"")</f>
        <v>2</v>
      </c>
      <c r="BC1606" s="78" t="str">
        <f>REPLACE(INDEX(GroupVertices[Group], MATCH(Edges[[#This Row],[Vertex 2]],GroupVertices[Vertex],0)),1,1,"")</f>
        <v>2</v>
      </c>
      <c r="BD1606" s="48">
        <v>0</v>
      </c>
      <c r="BE1606" s="49">
        <v>0</v>
      </c>
      <c r="BF1606" s="48">
        <v>0</v>
      </c>
      <c r="BG1606" s="49">
        <v>0</v>
      </c>
      <c r="BH1606" s="48">
        <v>0</v>
      </c>
      <c r="BI1606" s="49">
        <v>0</v>
      </c>
      <c r="BJ1606" s="48">
        <v>29</v>
      </c>
      <c r="BK1606" s="49">
        <v>100</v>
      </c>
      <c r="BL1606" s="48">
        <v>29</v>
      </c>
    </row>
    <row r="1607" spans="1:64" x14ac:dyDescent="0.25">
      <c r="A1607" s="64" t="s">
        <v>683</v>
      </c>
      <c r="B1607" s="64" t="s">
        <v>754</v>
      </c>
      <c r="C1607" s="65" t="s">
        <v>15846</v>
      </c>
      <c r="D1607" s="66">
        <v>10</v>
      </c>
      <c r="E1607" s="67" t="s">
        <v>136</v>
      </c>
      <c r="F1607" s="68">
        <v>12</v>
      </c>
      <c r="G1607" s="65"/>
      <c r="H1607" s="69"/>
      <c r="I1607" s="70"/>
      <c r="J1607" s="70"/>
      <c r="K1607" s="34" t="s">
        <v>66</v>
      </c>
      <c r="L1607" s="77">
        <v>1607</v>
      </c>
      <c r="M1607" s="77"/>
      <c r="N1607" s="72"/>
      <c r="O1607" s="79" t="s">
        <v>999</v>
      </c>
      <c r="P1607" s="81">
        <v>43165.091678240744</v>
      </c>
      <c r="Q1607" s="79" t="s">
        <v>1880</v>
      </c>
      <c r="R1607" s="83" t="s">
        <v>2017</v>
      </c>
      <c r="S1607" s="79" t="s">
        <v>2519</v>
      </c>
      <c r="T1607" s="79" t="s">
        <v>3076</v>
      </c>
      <c r="U1607" s="83" t="s">
        <v>3404</v>
      </c>
      <c r="V1607" s="83" t="s">
        <v>3404</v>
      </c>
      <c r="W1607" s="81">
        <v>43165.091678240744</v>
      </c>
      <c r="X1607" s="83" t="s">
        <v>4948</v>
      </c>
      <c r="Y1607" s="79"/>
      <c r="Z1607" s="79"/>
      <c r="AA1607" s="85" t="s">
        <v>6156</v>
      </c>
      <c r="AB1607" s="79"/>
      <c r="AC1607" s="79" t="b">
        <v>0</v>
      </c>
      <c r="AD1607" s="79">
        <v>22</v>
      </c>
      <c r="AE1607" s="85" t="s">
        <v>6296</v>
      </c>
      <c r="AF1607" s="79" t="b">
        <v>0</v>
      </c>
      <c r="AG1607" s="79" t="s">
        <v>6304</v>
      </c>
      <c r="AH1607" s="79"/>
      <c r="AI1607" s="85" t="s">
        <v>6296</v>
      </c>
      <c r="AJ1607" s="79" t="b">
        <v>0</v>
      </c>
      <c r="AK1607" s="79">
        <v>27</v>
      </c>
      <c r="AL1607" s="85" t="s">
        <v>6296</v>
      </c>
      <c r="AM1607" s="79" t="s">
        <v>6330</v>
      </c>
      <c r="AN1607" s="79" t="b">
        <v>0</v>
      </c>
      <c r="AO1607" s="85" t="s">
        <v>6156</v>
      </c>
      <c r="AP1607" s="79" t="s">
        <v>6415</v>
      </c>
      <c r="AQ1607" s="79">
        <v>0</v>
      </c>
      <c r="AR1607" s="79">
        <v>0</v>
      </c>
      <c r="AS1607" s="79"/>
      <c r="AT1607" s="79"/>
      <c r="AU1607" s="79"/>
      <c r="AV1607" s="79"/>
      <c r="AW1607" s="79"/>
      <c r="AX1607" s="79"/>
      <c r="AY1607" s="79"/>
      <c r="AZ1607" s="79"/>
      <c r="BA1607">
        <v>38</v>
      </c>
      <c r="BB1607" s="78" t="str">
        <f>REPLACE(INDEX(GroupVertices[Group], MATCH(Edges[[#This Row],[Vertex 1]],GroupVertices[Vertex],0)),1,1,"")</f>
        <v>2</v>
      </c>
      <c r="BC1607" s="78" t="str">
        <f>REPLACE(INDEX(GroupVertices[Group], MATCH(Edges[[#This Row],[Vertex 2]],GroupVertices[Vertex],0)),1,1,"")</f>
        <v>2</v>
      </c>
      <c r="BD1607" s="48"/>
      <c r="BE1607" s="49"/>
      <c r="BF1607" s="48"/>
      <c r="BG1607" s="49"/>
      <c r="BH1607" s="48"/>
      <c r="BI1607" s="49"/>
      <c r="BJ1607" s="48"/>
      <c r="BK1607" s="49"/>
      <c r="BL1607" s="48"/>
    </row>
    <row r="1608" spans="1:64" x14ac:dyDescent="0.25">
      <c r="A1608" s="64" t="s">
        <v>683</v>
      </c>
      <c r="B1608" s="64" t="s">
        <v>765</v>
      </c>
      <c r="C1608" s="65" t="s">
        <v>15845</v>
      </c>
      <c r="D1608" s="66">
        <v>4</v>
      </c>
      <c r="E1608" s="67" t="s">
        <v>136</v>
      </c>
      <c r="F1608" s="68">
        <v>31.714285714285715</v>
      </c>
      <c r="G1608" s="65"/>
      <c r="H1608" s="69"/>
      <c r="I1608" s="70"/>
      <c r="J1608" s="70"/>
      <c r="K1608" s="34" t="s">
        <v>66</v>
      </c>
      <c r="L1608" s="77">
        <v>1608</v>
      </c>
      <c r="M1608" s="77"/>
      <c r="N1608" s="72"/>
      <c r="O1608" s="79" t="s">
        <v>999</v>
      </c>
      <c r="P1608" s="81">
        <v>43165.091678240744</v>
      </c>
      <c r="Q1608" s="79" t="s">
        <v>1880</v>
      </c>
      <c r="R1608" s="83" t="s">
        <v>2017</v>
      </c>
      <c r="S1608" s="79" t="s">
        <v>2519</v>
      </c>
      <c r="T1608" s="79" t="s">
        <v>3076</v>
      </c>
      <c r="U1608" s="83" t="s">
        <v>3404</v>
      </c>
      <c r="V1608" s="83" t="s">
        <v>3404</v>
      </c>
      <c r="W1608" s="81">
        <v>43165.091678240744</v>
      </c>
      <c r="X1608" s="83" t="s">
        <v>4948</v>
      </c>
      <c r="Y1608" s="79"/>
      <c r="Z1608" s="79"/>
      <c r="AA1608" s="85" t="s">
        <v>6156</v>
      </c>
      <c r="AB1608" s="79"/>
      <c r="AC1608" s="79" t="b">
        <v>0</v>
      </c>
      <c r="AD1608" s="79">
        <v>22</v>
      </c>
      <c r="AE1608" s="85" t="s">
        <v>6296</v>
      </c>
      <c r="AF1608" s="79" t="b">
        <v>0</v>
      </c>
      <c r="AG1608" s="79" t="s">
        <v>6304</v>
      </c>
      <c r="AH1608" s="79"/>
      <c r="AI1608" s="85" t="s">
        <v>6296</v>
      </c>
      <c r="AJ1608" s="79" t="b">
        <v>0</v>
      </c>
      <c r="AK1608" s="79">
        <v>27</v>
      </c>
      <c r="AL1608" s="85" t="s">
        <v>6296</v>
      </c>
      <c r="AM1608" s="79" t="s">
        <v>6330</v>
      </c>
      <c r="AN1608" s="79" t="b">
        <v>0</v>
      </c>
      <c r="AO1608" s="85" t="s">
        <v>6156</v>
      </c>
      <c r="AP1608" s="79" t="s">
        <v>6415</v>
      </c>
      <c r="AQ1608" s="79">
        <v>0</v>
      </c>
      <c r="AR1608" s="79">
        <v>0</v>
      </c>
      <c r="AS1608" s="79"/>
      <c r="AT1608" s="79"/>
      <c r="AU1608" s="79"/>
      <c r="AV1608" s="79"/>
      <c r="AW1608" s="79"/>
      <c r="AX1608" s="79"/>
      <c r="AY1608" s="79"/>
      <c r="AZ1608" s="79"/>
      <c r="BA1608">
        <v>3</v>
      </c>
      <c r="BB1608" s="78" t="str">
        <f>REPLACE(INDEX(GroupVertices[Group], MATCH(Edges[[#This Row],[Vertex 1]],GroupVertices[Vertex],0)),1,1,"")</f>
        <v>2</v>
      </c>
      <c r="BC1608" s="78" t="str">
        <f>REPLACE(INDEX(GroupVertices[Group], MATCH(Edges[[#This Row],[Vertex 2]],GroupVertices[Vertex],0)),1,1,"")</f>
        <v>2</v>
      </c>
      <c r="BD1608" s="48">
        <v>0</v>
      </c>
      <c r="BE1608" s="49">
        <v>0</v>
      </c>
      <c r="BF1608" s="48">
        <v>0</v>
      </c>
      <c r="BG1608" s="49">
        <v>0</v>
      </c>
      <c r="BH1608" s="48">
        <v>0</v>
      </c>
      <c r="BI1608" s="49">
        <v>0</v>
      </c>
      <c r="BJ1608" s="48">
        <v>27</v>
      </c>
      <c r="BK1608" s="49">
        <v>100</v>
      </c>
      <c r="BL1608" s="48">
        <v>27</v>
      </c>
    </row>
    <row r="1609" spans="1:64" x14ac:dyDescent="0.25">
      <c r="A1609" s="64" t="s">
        <v>683</v>
      </c>
      <c r="B1609" s="64" t="s">
        <v>754</v>
      </c>
      <c r="C1609" s="65" t="s">
        <v>15846</v>
      </c>
      <c r="D1609" s="66">
        <v>10</v>
      </c>
      <c r="E1609" s="67" t="s">
        <v>136</v>
      </c>
      <c r="F1609" s="68">
        <v>12</v>
      </c>
      <c r="G1609" s="65"/>
      <c r="H1609" s="69"/>
      <c r="I1609" s="70"/>
      <c r="J1609" s="70"/>
      <c r="K1609" s="34" t="s">
        <v>66</v>
      </c>
      <c r="L1609" s="77">
        <v>1609</v>
      </c>
      <c r="M1609" s="77"/>
      <c r="N1609" s="72"/>
      <c r="O1609" s="79" t="s">
        <v>999</v>
      </c>
      <c r="P1609" s="81">
        <v>43166.636921296296</v>
      </c>
      <c r="Q1609" s="79" t="s">
        <v>1881</v>
      </c>
      <c r="R1609" s="83" t="s">
        <v>2272</v>
      </c>
      <c r="S1609" s="79" t="s">
        <v>2519</v>
      </c>
      <c r="T1609" s="79" t="s">
        <v>3077</v>
      </c>
      <c r="U1609" s="83" t="s">
        <v>3405</v>
      </c>
      <c r="V1609" s="83" t="s">
        <v>3405</v>
      </c>
      <c r="W1609" s="81">
        <v>43166.636921296296</v>
      </c>
      <c r="X1609" s="83" t="s">
        <v>4949</v>
      </c>
      <c r="Y1609" s="79"/>
      <c r="Z1609" s="79"/>
      <c r="AA1609" s="85" t="s">
        <v>6157</v>
      </c>
      <c r="AB1609" s="79"/>
      <c r="AC1609" s="79" t="b">
        <v>0</v>
      </c>
      <c r="AD1609" s="79">
        <v>5</v>
      </c>
      <c r="AE1609" s="85" t="s">
        <v>6296</v>
      </c>
      <c r="AF1609" s="79" t="b">
        <v>0</v>
      </c>
      <c r="AG1609" s="79" t="s">
        <v>6304</v>
      </c>
      <c r="AH1609" s="79"/>
      <c r="AI1609" s="85" t="s">
        <v>6296</v>
      </c>
      <c r="AJ1609" s="79" t="b">
        <v>0</v>
      </c>
      <c r="AK1609" s="79">
        <v>2</v>
      </c>
      <c r="AL1609" s="85" t="s">
        <v>6296</v>
      </c>
      <c r="AM1609" s="79" t="s">
        <v>6330</v>
      </c>
      <c r="AN1609" s="79" t="b">
        <v>0</v>
      </c>
      <c r="AO1609" s="85" t="s">
        <v>6157</v>
      </c>
      <c r="AP1609" s="79" t="s">
        <v>6415</v>
      </c>
      <c r="AQ1609" s="79">
        <v>0</v>
      </c>
      <c r="AR1609" s="79">
        <v>0</v>
      </c>
      <c r="AS1609" s="79"/>
      <c r="AT1609" s="79"/>
      <c r="AU1609" s="79"/>
      <c r="AV1609" s="79"/>
      <c r="AW1609" s="79"/>
      <c r="AX1609" s="79"/>
      <c r="AY1609" s="79"/>
      <c r="AZ1609" s="79"/>
      <c r="BA1609">
        <v>38</v>
      </c>
      <c r="BB1609" s="78" t="str">
        <f>REPLACE(INDEX(GroupVertices[Group], MATCH(Edges[[#This Row],[Vertex 1]],GroupVertices[Vertex],0)),1,1,"")</f>
        <v>2</v>
      </c>
      <c r="BC1609" s="78" t="str">
        <f>REPLACE(INDEX(GroupVertices[Group], MATCH(Edges[[#This Row],[Vertex 2]],GroupVertices[Vertex],0)),1,1,"")</f>
        <v>2</v>
      </c>
      <c r="BD1609" s="48">
        <v>1</v>
      </c>
      <c r="BE1609" s="49">
        <v>3.3333333333333335</v>
      </c>
      <c r="BF1609" s="48">
        <v>1</v>
      </c>
      <c r="BG1609" s="49">
        <v>3.3333333333333335</v>
      </c>
      <c r="BH1609" s="48">
        <v>0</v>
      </c>
      <c r="BI1609" s="49">
        <v>0</v>
      </c>
      <c r="BJ1609" s="48">
        <v>28</v>
      </c>
      <c r="BK1609" s="49">
        <v>93.333333333333329</v>
      </c>
      <c r="BL1609" s="48">
        <v>30</v>
      </c>
    </row>
    <row r="1610" spans="1:64" x14ac:dyDescent="0.25">
      <c r="A1610" s="64" t="s">
        <v>683</v>
      </c>
      <c r="B1610" s="64" t="s">
        <v>754</v>
      </c>
      <c r="C1610" s="65" t="s">
        <v>15846</v>
      </c>
      <c r="D1610" s="66">
        <v>10</v>
      </c>
      <c r="E1610" s="67" t="s">
        <v>136</v>
      </c>
      <c r="F1610" s="68">
        <v>12</v>
      </c>
      <c r="G1610" s="65"/>
      <c r="H1610" s="69"/>
      <c r="I1610" s="70"/>
      <c r="J1610" s="70"/>
      <c r="K1610" s="34" t="s">
        <v>66</v>
      </c>
      <c r="L1610" s="77">
        <v>1610</v>
      </c>
      <c r="M1610" s="77"/>
      <c r="N1610" s="72"/>
      <c r="O1610" s="79" t="s">
        <v>999</v>
      </c>
      <c r="P1610" s="81">
        <v>43166.618946759256</v>
      </c>
      <c r="Q1610" s="79" t="s">
        <v>1882</v>
      </c>
      <c r="R1610" s="83" t="s">
        <v>2392</v>
      </c>
      <c r="S1610" s="79" t="s">
        <v>2519</v>
      </c>
      <c r="T1610" s="79" t="s">
        <v>3078</v>
      </c>
      <c r="U1610" s="83" t="s">
        <v>3406</v>
      </c>
      <c r="V1610" s="83" t="s">
        <v>3406</v>
      </c>
      <c r="W1610" s="81">
        <v>43166.618946759256</v>
      </c>
      <c r="X1610" s="83" t="s">
        <v>4950</v>
      </c>
      <c r="Y1610" s="79"/>
      <c r="Z1610" s="79"/>
      <c r="AA1610" s="85" t="s">
        <v>6158</v>
      </c>
      <c r="AB1610" s="79"/>
      <c r="AC1610" s="79" t="b">
        <v>0</v>
      </c>
      <c r="AD1610" s="79">
        <v>2</v>
      </c>
      <c r="AE1610" s="85" t="s">
        <v>6296</v>
      </c>
      <c r="AF1610" s="79" t="b">
        <v>0</v>
      </c>
      <c r="AG1610" s="79" t="s">
        <v>6304</v>
      </c>
      <c r="AH1610" s="79"/>
      <c r="AI1610" s="85" t="s">
        <v>6296</v>
      </c>
      <c r="AJ1610" s="79" t="b">
        <v>0</v>
      </c>
      <c r="AK1610" s="79">
        <v>2</v>
      </c>
      <c r="AL1610" s="85" t="s">
        <v>6296</v>
      </c>
      <c r="AM1610" s="79" t="s">
        <v>6328</v>
      </c>
      <c r="AN1610" s="79" t="b">
        <v>0</v>
      </c>
      <c r="AO1610" s="85" t="s">
        <v>6158</v>
      </c>
      <c r="AP1610" s="79" t="s">
        <v>6415</v>
      </c>
      <c r="AQ1610" s="79">
        <v>0</v>
      </c>
      <c r="AR1610" s="79">
        <v>0</v>
      </c>
      <c r="AS1610" s="79"/>
      <c r="AT1610" s="79"/>
      <c r="AU1610" s="79"/>
      <c r="AV1610" s="79"/>
      <c r="AW1610" s="79"/>
      <c r="AX1610" s="79"/>
      <c r="AY1610" s="79"/>
      <c r="AZ1610" s="79"/>
      <c r="BA1610">
        <v>38</v>
      </c>
      <c r="BB1610" s="78" t="str">
        <f>REPLACE(INDEX(GroupVertices[Group], MATCH(Edges[[#This Row],[Vertex 1]],GroupVertices[Vertex],0)),1,1,"")</f>
        <v>2</v>
      </c>
      <c r="BC1610" s="78" t="str">
        <f>REPLACE(INDEX(GroupVertices[Group], MATCH(Edges[[#This Row],[Vertex 2]],GroupVertices[Vertex],0)),1,1,"")</f>
        <v>2</v>
      </c>
      <c r="BD1610" s="48">
        <v>0</v>
      </c>
      <c r="BE1610" s="49">
        <v>0</v>
      </c>
      <c r="BF1610" s="48">
        <v>0</v>
      </c>
      <c r="BG1610" s="49">
        <v>0</v>
      </c>
      <c r="BH1610" s="48">
        <v>0</v>
      </c>
      <c r="BI1610" s="49">
        <v>0</v>
      </c>
      <c r="BJ1610" s="48">
        <v>28</v>
      </c>
      <c r="BK1610" s="49">
        <v>100</v>
      </c>
      <c r="BL1610" s="48">
        <v>28</v>
      </c>
    </row>
    <row r="1611" spans="1:64" x14ac:dyDescent="0.25">
      <c r="A1611" s="64" t="s">
        <v>683</v>
      </c>
      <c r="B1611" s="64" t="s">
        <v>754</v>
      </c>
      <c r="C1611" s="65" t="s">
        <v>15846</v>
      </c>
      <c r="D1611" s="66">
        <v>10</v>
      </c>
      <c r="E1611" s="67" t="s">
        <v>136</v>
      </c>
      <c r="F1611" s="68">
        <v>12</v>
      </c>
      <c r="G1611" s="65"/>
      <c r="H1611" s="69"/>
      <c r="I1611" s="70"/>
      <c r="J1611" s="70"/>
      <c r="K1611" s="34" t="s">
        <v>66</v>
      </c>
      <c r="L1611" s="77">
        <v>1611</v>
      </c>
      <c r="M1611" s="77"/>
      <c r="N1611" s="72"/>
      <c r="O1611" s="79" t="s">
        <v>999</v>
      </c>
      <c r="P1611" s="81">
        <v>43166.134108796294</v>
      </c>
      <c r="Q1611" s="79" t="s">
        <v>1883</v>
      </c>
      <c r="R1611" s="83" t="s">
        <v>2327</v>
      </c>
      <c r="S1611" s="79" t="s">
        <v>2519</v>
      </c>
      <c r="T1611" s="79" t="s">
        <v>3079</v>
      </c>
      <c r="U1611" s="83" t="s">
        <v>3407</v>
      </c>
      <c r="V1611" s="83" t="s">
        <v>3407</v>
      </c>
      <c r="W1611" s="81">
        <v>43166.134108796294</v>
      </c>
      <c r="X1611" s="83" t="s">
        <v>4951</v>
      </c>
      <c r="Y1611" s="79"/>
      <c r="Z1611" s="79"/>
      <c r="AA1611" s="85" t="s">
        <v>6159</v>
      </c>
      <c r="AB1611" s="79"/>
      <c r="AC1611" s="79" t="b">
        <v>0</v>
      </c>
      <c r="AD1611" s="79">
        <v>2</v>
      </c>
      <c r="AE1611" s="85" t="s">
        <v>6296</v>
      </c>
      <c r="AF1611" s="79" t="b">
        <v>0</v>
      </c>
      <c r="AG1611" s="79" t="s">
        <v>6304</v>
      </c>
      <c r="AH1611" s="79"/>
      <c r="AI1611" s="85" t="s">
        <v>6296</v>
      </c>
      <c r="AJ1611" s="79" t="b">
        <v>0</v>
      </c>
      <c r="AK1611" s="79">
        <v>3</v>
      </c>
      <c r="AL1611" s="85" t="s">
        <v>6296</v>
      </c>
      <c r="AM1611" s="79" t="s">
        <v>6330</v>
      </c>
      <c r="AN1611" s="79" t="b">
        <v>0</v>
      </c>
      <c r="AO1611" s="85" t="s">
        <v>6159</v>
      </c>
      <c r="AP1611" s="79" t="s">
        <v>6415</v>
      </c>
      <c r="AQ1611" s="79">
        <v>0</v>
      </c>
      <c r="AR1611" s="79">
        <v>0</v>
      </c>
      <c r="AS1611" s="79"/>
      <c r="AT1611" s="79"/>
      <c r="AU1611" s="79"/>
      <c r="AV1611" s="79"/>
      <c r="AW1611" s="79"/>
      <c r="AX1611" s="79"/>
      <c r="AY1611" s="79"/>
      <c r="AZ1611" s="79"/>
      <c r="BA1611">
        <v>38</v>
      </c>
      <c r="BB1611" s="78" t="str">
        <f>REPLACE(INDEX(GroupVertices[Group], MATCH(Edges[[#This Row],[Vertex 1]],GroupVertices[Vertex],0)),1,1,"")</f>
        <v>2</v>
      </c>
      <c r="BC1611" s="78" t="str">
        <f>REPLACE(INDEX(GroupVertices[Group], MATCH(Edges[[#This Row],[Vertex 2]],GroupVertices[Vertex],0)),1,1,"")</f>
        <v>2</v>
      </c>
      <c r="BD1611" s="48">
        <v>0</v>
      </c>
      <c r="BE1611" s="49">
        <v>0</v>
      </c>
      <c r="BF1611" s="48">
        <v>0</v>
      </c>
      <c r="BG1611" s="49">
        <v>0</v>
      </c>
      <c r="BH1611" s="48">
        <v>0</v>
      </c>
      <c r="BI1611" s="49">
        <v>0</v>
      </c>
      <c r="BJ1611" s="48">
        <v>28</v>
      </c>
      <c r="BK1611" s="49">
        <v>100</v>
      </c>
      <c r="BL1611" s="48">
        <v>28</v>
      </c>
    </row>
    <row r="1612" spans="1:64" x14ac:dyDescent="0.25">
      <c r="A1612" s="64" t="s">
        <v>683</v>
      </c>
      <c r="B1612" s="64" t="s">
        <v>754</v>
      </c>
      <c r="C1612" s="65" t="s">
        <v>15846</v>
      </c>
      <c r="D1612" s="66">
        <v>10</v>
      </c>
      <c r="E1612" s="67" t="s">
        <v>136</v>
      </c>
      <c r="F1612" s="68">
        <v>12</v>
      </c>
      <c r="G1612" s="65"/>
      <c r="H1612" s="69"/>
      <c r="I1612" s="70"/>
      <c r="J1612" s="70"/>
      <c r="K1612" s="34" t="s">
        <v>66</v>
      </c>
      <c r="L1612" s="77">
        <v>1612</v>
      </c>
      <c r="M1612" s="77"/>
      <c r="N1612" s="72"/>
      <c r="O1612" s="79" t="s">
        <v>999</v>
      </c>
      <c r="P1612" s="81">
        <v>43167.588206018518</v>
      </c>
      <c r="Q1612" s="79" t="s">
        <v>1884</v>
      </c>
      <c r="R1612" s="83" t="s">
        <v>2393</v>
      </c>
      <c r="S1612" s="79" t="s">
        <v>2519</v>
      </c>
      <c r="T1612" s="79" t="s">
        <v>3080</v>
      </c>
      <c r="U1612" s="83" t="s">
        <v>3408</v>
      </c>
      <c r="V1612" s="83" t="s">
        <v>3408</v>
      </c>
      <c r="W1612" s="81">
        <v>43167.588206018518</v>
      </c>
      <c r="X1612" s="83" t="s">
        <v>4952</v>
      </c>
      <c r="Y1612" s="79"/>
      <c r="Z1612" s="79"/>
      <c r="AA1612" s="85" t="s">
        <v>6160</v>
      </c>
      <c r="AB1612" s="79"/>
      <c r="AC1612" s="79" t="b">
        <v>0</v>
      </c>
      <c r="AD1612" s="79">
        <v>6</v>
      </c>
      <c r="AE1612" s="85" t="s">
        <v>6296</v>
      </c>
      <c r="AF1612" s="79" t="b">
        <v>0</v>
      </c>
      <c r="AG1612" s="79" t="s">
        <v>6304</v>
      </c>
      <c r="AH1612" s="79"/>
      <c r="AI1612" s="85" t="s">
        <v>6296</v>
      </c>
      <c r="AJ1612" s="79" t="b">
        <v>0</v>
      </c>
      <c r="AK1612" s="79">
        <v>4</v>
      </c>
      <c r="AL1612" s="85" t="s">
        <v>6296</v>
      </c>
      <c r="AM1612" s="79" t="s">
        <v>6330</v>
      </c>
      <c r="AN1612" s="79" t="b">
        <v>0</v>
      </c>
      <c r="AO1612" s="85" t="s">
        <v>6160</v>
      </c>
      <c r="AP1612" s="79" t="s">
        <v>6415</v>
      </c>
      <c r="AQ1612" s="79">
        <v>0</v>
      </c>
      <c r="AR1612" s="79">
        <v>0</v>
      </c>
      <c r="AS1612" s="79"/>
      <c r="AT1612" s="79"/>
      <c r="AU1612" s="79"/>
      <c r="AV1612" s="79"/>
      <c r="AW1612" s="79"/>
      <c r="AX1612" s="79"/>
      <c r="AY1612" s="79"/>
      <c r="AZ1612" s="79"/>
      <c r="BA1612">
        <v>38</v>
      </c>
      <c r="BB1612" s="78" t="str">
        <f>REPLACE(INDEX(GroupVertices[Group], MATCH(Edges[[#This Row],[Vertex 1]],GroupVertices[Vertex],0)),1,1,"")</f>
        <v>2</v>
      </c>
      <c r="BC1612" s="78" t="str">
        <f>REPLACE(INDEX(GroupVertices[Group], MATCH(Edges[[#This Row],[Vertex 2]],GroupVertices[Vertex],0)),1,1,"")</f>
        <v>2</v>
      </c>
      <c r="BD1612" s="48"/>
      <c r="BE1612" s="49"/>
      <c r="BF1612" s="48"/>
      <c r="BG1612" s="49"/>
      <c r="BH1612" s="48"/>
      <c r="BI1612" s="49"/>
      <c r="BJ1612" s="48"/>
      <c r="BK1612" s="49"/>
      <c r="BL1612" s="48"/>
    </row>
    <row r="1613" spans="1:64" x14ac:dyDescent="0.25">
      <c r="A1613" s="64" t="s">
        <v>683</v>
      </c>
      <c r="B1613" s="64" t="s">
        <v>765</v>
      </c>
      <c r="C1613" s="65" t="s">
        <v>15845</v>
      </c>
      <c r="D1613" s="66">
        <v>4</v>
      </c>
      <c r="E1613" s="67" t="s">
        <v>136</v>
      </c>
      <c r="F1613" s="68">
        <v>31.714285714285715</v>
      </c>
      <c r="G1613" s="65"/>
      <c r="H1613" s="69"/>
      <c r="I1613" s="70"/>
      <c r="J1613" s="70"/>
      <c r="K1613" s="34" t="s">
        <v>66</v>
      </c>
      <c r="L1613" s="77">
        <v>1613</v>
      </c>
      <c r="M1613" s="77"/>
      <c r="N1613" s="72"/>
      <c r="O1613" s="79" t="s">
        <v>999</v>
      </c>
      <c r="P1613" s="81">
        <v>43167.588206018518</v>
      </c>
      <c r="Q1613" s="79" t="s">
        <v>1884</v>
      </c>
      <c r="R1613" s="83" t="s">
        <v>2393</v>
      </c>
      <c r="S1613" s="79" t="s">
        <v>2519</v>
      </c>
      <c r="T1613" s="79" t="s">
        <v>3080</v>
      </c>
      <c r="U1613" s="83" t="s">
        <v>3408</v>
      </c>
      <c r="V1613" s="83" t="s">
        <v>3408</v>
      </c>
      <c r="W1613" s="81">
        <v>43167.588206018518</v>
      </c>
      <c r="X1613" s="83" t="s">
        <v>4952</v>
      </c>
      <c r="Y1613" s="79"/>
      <c r="Z1613" s="79"/>
      <c r="AA1613" s="85" t="s">
        <v>6160</v>
      </c>
      <c r="AB1613" s="79"/>
      <c r="AC1613" s="79" t="b">
        <v>0</v>
      </c>
      <c r="AD1613" s="79">
        <v>6</v>
      </c>
      <c r="AE1613" s="85" t="s">
        <v>6296</v>
      </c>
      <c r="AF1613" s="79" t="b">
        <v>0</v>
      </c>
      <c r="AG1613" s="79" t="s">
        <v>6304</v>
      </c>
      <c r="AH1613" s="79"/>
      <c r="AI1613" s="85" t="s">
        <v>6296</v>
      </c>
      <c r="AJ1613" s="79" t="b">
        <v>0</v>
      </c>
      <c r="AK1613" s="79">
        <v>4</v>
      </c>
      <c r="AL1613" s="85" t="s">
        <v>6296</v>
      </c>
      <c r="AM1613" s="79" t="s">
        <v>6330</v>
      </c>
      <c r="AN1613" s="79" t="b">
        <v>0</v>
      </c>
      <c r="AO1613" s="85" t="s">
        <v>6160</v>
      </c>
      <c r="AP1613" s="79" t="s">
        <v>6415</v>
      </c>
      <c r="AQ1613" s="79">
        <v>0</v>
      </c>
      <c r="AR1613" s="79">
        <v>0</v>
      </c>
      <c r="AS1613" s="79"/>
      <c r="AT1613" s="79"/>
      <c r="AU1613" s="79"/>
      <c r="AV1613" s="79"/>
      <c r="AW1613" s="79"/>
      <c r="AX1613" s="79"/>
      <c r="AY1613" s="79"/>
      <c r="AZ1613" s="79"/>
      <c r="BA1613">
        <v>3</v>
      </c>
      <c r="BB1613" s="78" t="str">
        <f>REPLACE(INDEX(GroupVertices[Group], MATCH(Edges[[#This Row],[Vertex 1]],GroupVertices[Vertex],0)),1,1,"")</f>
        <v>2</v>
      </c>
      <c r="BC1613" s="78" t="str">
        <f>REPLACE(INDEX(GroupVertices[Group], MATCH(Edges[[#This Row],[Vertex 2]],GroupVertices[Vertex],0)),1,1,"")</f>
        <v>2</v>
      </c>
      <c r="BD1613" s="48">
        <v>0</v>
      </c>
      <c r="BE1613" s="49">
        <v>0</v>
      </c>
      <c r="BF1613" s="48">
        <v>1</v>
      </c>
      <c r="BG1613" s="49">
        <v>4.3478260869565215</v>
      </c>
      <c r="BH1613" s="48">
        <v>0</v>
      </c>
      <c r="BI1613" s="49">
        <v>0</v>
      </c>
      <c r="BJ1613" s="48">
        <v>22</v>
      </c>
      <c r="BK1613" s="49">
        <v>95.652173913043484</v>
      </c>
      <c r="BL1613" s="48">
        <v>23</v>
      </c>
    </row>
    <row r="1614" spans="1:64" x14ac:dyDescent="0.25">
      <c r="A1614" s="64" t="s">
        <v>683</v>
      </c>
      <c r="B1614" s="64" t="s">
        <v>754</v>
      </c>
      <c r="C1614" s="65" t="s">
        <v>15846</v>
      </c>
      <c r="D1614" s="66">
        <v>10</v>
      </c>
      <c r="E1614" s="67" t="s">
        <v>136</v>
      </c>
      <c r="F1614" s="68">
        <v>12</v>
      </c>
      <c r="G1614" s="65"/>
      <c r="H1614" s="69"/>
      <c r="I1614" s="70"/>
      <c r="J1614" s="70"/>
      <c r="K1614" s="34" t="s">
        <v>66</v>
      </c>
      <c r="L1614" s="77">
        <v>1614</v>
      </c>
      <c r="M1614" s="77"/>
      <c r="N1614" s="72"/>
      <c r="O1614" s="79" t="s">
        <v>999</v>
      </c>
      <c r="P1614" s="81">
        <v>43167.599918981483</v>
      </c>
      <c r="Q1614" s="79" t="s">
        <v>1595</v>
      </c>
      <c r="R1614" s="83" t="s">
        <v>2322</v>
      </c>
      <c r="S1614" s="79" t="s">
        <v>2528</v>
      </c>
      <c r="T1614" s="79" t="s">
        <v>2957</v>
      </c>
      <c r="U1614" s="83" t="s">
        <v>3328</v>
      </c>
      <c r="V1614" s="83" t="s">
        <v>3328</v>
      </c>
      <c r="W1614" s="81">
        <v>43167.599918981483</v>
      </c>
      <c r="X1614" s="83" t="s">
        <v>4592</v>
      </c>
      <c r="Y1614" s="79"/>
      <c r="Z1614" s="79"/>
      <c r="AA1614" s="85" t="s">
        <v>5800</v>
      </c>
      <c r="AB1614" s="79"/>
      <c r="AC1614" s="79" t="b">
        <v>0</v>
      </c>
      <c r="AD1614" s="79">
        <v>3</v>
      </c>
      <c r="AE1614" s="85" t="s">
        <v>6296</v>
      </c>
      <c r="AF1614" s="79" t="b">
        <v>0</v>
      </c>
      <c r="AG1614" s="79" t="s">
        <v>6304</v>
      </c>
      <c r="AH1614" s="79"/>
      <c r="AI1614" s="85" t="s">
        <v>6296</v>
      </c>
      <c r="AJ1614" s="79" t="b">
        <v>0</v>
      </c>
      <c r="AK1614" s="79">
        <v>1</v>
      </c>
      <c r="AL1614" s="85" t="s">
        <v>6296</v>
      </c>
      <c r="AM1614" s="79" t="s">
        <v>6363</v>
      </c>
      <c r="AN1614" s="79" t="b">
        <v>0</v>
      </c>
      <c r="AO1614" s="85" t="s">
        <v>5800</v>
      </c>
      <c r="AP1614" s="79" t="s">
        <v>6415</v>
      </c>
      <c r="AQ1614" s="79">
        <v>0</v>
      </c>
      <c r="AR1614" s="79">
        <v>0</v>
      </c>
      <c r="AS1614" s="79"/>
      <c r="AT1614" s="79"/>
      <c r="AU1614" s="79"/>
      <c r="AV1614" s="79"/>
      <c r="AW1614" s="79"/>
      <c r="AX1614" s="79"/>
      <c r="AY1614" s="79"/>
      <c r="AZ1614" s="79"/>
      <c r="BA1614">
        <v>38</v>
      </c>
      <c r="BB1614" s="78" t="str">
        <f>REPLACE(INDEX(GroupVertices[Group], MATCH(Edges[[#This Row],[Vertex 1]],GroupVertices[Vertex],0)),1,1,"")</f>
        <v>2</v>
      </c>
      <c r="BC1614" s="78" t="str">
        <f>REPLACE(INDEX(GroupVertices[Group], MATCH(Edges[[#This Row],[Vertex 2]],GroupVertices[Vertex],0)),1,1,"")</f>
        <v>2</v>
      </c>
      <c r="BD1614" s="48"/>
      <c r="BE1614" s="49"/>
      <c r="BF1614" s="48"/>
      <c r="BG1614" s="49"/>
      <c r="BH1614" s="48"/>
      <c r="BI1614" s="49"/>
      <c r="BJ1614" s="48"/>
      <c r="BK1614" s="49"/>
      <c r="BL1614" s="48"/>
    </row>
    <row r="1615" spans="1:64" x14ac:dyDescent="0.25">
      <c r="A1615" s="64" t="s">
        <v>683</v>
      </c>
      <c r="B1615" s="64" t="s">
        <v>767</v>
      </c>
      <c r="C1615" s="65" t="s">
        <v>15839</v>
      </c>
      <c r="D1615" s="66">
        <v>3</v>
      </c>
      <c r="E1615" s="67" t="s">
        <v>132</v>
      </c>
      <c r="F1615" s="68">
        <v>35</v>
      </c>
      <c r="G1615" s="65"/>
      <c r="H1615" s="69"/>
      <c r="I1615" s="70"/>
      <c r="J1615" s="70"/>
      <c r="K1615" s="34" t="s">
        <v>66</v>
      </c>
      <c r="L1615" s="77">
        <v>1615</v>
      </c>
      <c r="M1615" s="77"/>
      <c r="N1615" s="72"/>
      <c r="O1615" s="79" t="s">
        <v>999</v>
      </c>
      <c r="P1615" s="81">
        <v>43167.599918981483</v>
      </c>
      <c r="Q1615" s="79" t="s">
        <v>1595</v>
      </c>
      <c r="R1615" s="83" t="s">
        <v>2322</v>
      </c>
      <c r="S1615" s="79" t="s">
        <v>2528</v>
      </c>
      <c r="T1615" s="79" t="s">
        <v>2957</v>
      </c>
      <c r="U1615" s="83" t="s">
        <v>3328</v>
      </c>
      <c r="V1615" s="83" t="s">
        <v>3328</v>
      </c>
      <c r="W1615" s="81">
        <v>43167.599918981483</v>
      </c>
      <c r="X1615" s="83" t="s">
        <v>4592</v>
      </c>
      <c r="Y1615" s="79"/>
      <c r="Z1615" s="79"/>
      <c r="AA1615" s="85" t="s">
        <v>5800</v>
      </c>
      <c r="AB1615" s="79"/>
      <c r="AC1615" s="79" t="b">
        <v>0</v>
      </c>
      <c r="AD1615" s="79">
        <v>3</v>
      </c>
      <c r="AE1615" s="85" t="s">
        <v>6296</v>
      </c>
      <c r="AF1615" s="79" t="b">
        <v>0</v>
      </c>
      <c r="AG1615" s="79" t="s">
        <v>6304</v>
      </c>
      <c r="AH1615" s="79"/>
      <c r="AI1615" s="85" t="s">
        <v>6296</v>
      </c>
      <c r="AJ1615" s="79" t="b">
        <v>0</v>
      </c>
      <c r="AK1615" s="79">
        <v>1</v>
      </c>
      <c r="AL1615" s="85" t="s">
        <v>6296</v>
      </c>
      <c r="AM1615" s="79" t="s">
        <v>6363</v>
      </c>
      <c r="AN1615" s="79" t="b">
        <v>0</v>
      </c>
      <c r="AO1615" s="85" t="s">
        <v>5800</v>
      </c>
      <c r="AP1615" s="79" t="s">
        <v>6415</v>
      </c>
      <c r="AQ1615" s="79">
        <v>0</v>
      </c>
      <c r="AR1615" s="79">
        <v>0</v>
      </c>
      <c r="AS1615" s="79"/>
      <c r="AT1615" s="79"/>
      <c r="AU1615" s="79"/>
      <c r="AV1615" s="79"/>
      <c r="AW1615" s="79"/>
      <c r="AX1615" s="79"/>
      <c r="AY1615" s="79"/>
      <c r="AZ1615" s="79"/>
      <c r="BA1615">
        <v>1</v>
      </c>
      <c r="BB1615" s="78" t="str">
        <f>REPLACE(INDEX(GroupVertices[Group], MATCH(Edges[[#This Row],[Vertex 1]],GroupVertices[Vertex],0)),1,1,"")</f>
        <v>2</v>
      </c>
      <c r="BC1615" s="78" t="str">
        <f>REPLACE(INDEX(GroupVertices[Group], MATCH(Edges[[#This Row],[Vertex 2]],GroupVertices[Vertex],0)),1,1,"")</f>
        <v>2</v>
      </c>
      <c r="BD1615" s="48"/>
      <c r="BE1615" s="49"/>
      <c r="BF1615" s="48"/>
      <c r="BG1615" s="49"/>
      <c r="BH1615" s="48"/>
      <c r="BI1615" s="49"/>
      <c r="BJ1615" s="48"/>
      <c r="BK1615" s="49"/>
      <c r="BL1615" s="48"/>
    </row>
    <row r="1616" spans="1:64" x14ac:dyDescent="0.25">
      <c r="A1616" s="64" t="s">
        <v>683</v>
      </c>
      <c r="B1616" s="64" t="s">
        <v>754</v>
      </c>
      <c r="C1616" s="65" t="s">
        <v>15846</v>
      </c>
      <c r="D1616" s="66">
        <v>10</v>
      </c>
      <c r="E1616" s="67" t="s">
        <v>136</v>
      </c>
      <c r="F1616" s="68">
        <v>12</v>
      </c>
      <c r="G1616" s="65"/>
      <c r="H1616" s="69"/>
      <c r="I1616" s="70"/>
      <c r="J1616" s="70"/>
      <c r="K1616" s="34" t="s">
        <v>66</v>
      </c>
      <c r="L1616" s="77">
        <v>1616</v>
      </c>
      <c r="M1616" s="77"/>
      <c r="N1616" s="72"/>
      <c r="O1616" s="79" t="s">
        <v>999</v>
      </c>
      <c r="P1616" s="81">
        <v>43166.714016203703</v>
      </c>
      <c r="Q1616" s="79" t="s">
        <v>1885</v>
      </c>
      <c r="R1616" s="83" t="s">
        <v>2054</v>
      </c>
      <c r="S1616" s="79" t="s">
        <v>2519</v>
      </c>
      <c r="T1616" s="79" t="s">
        <v>3081</v>
      </c>
      <c r="U1616" s="83" t="s">
        <v>3409</v>
      </c>
      <c r="V1616" s="83" t="s">
        <v>3409</v>
      </c>
      <c r="W1616" s="81">
        <v>43166.714016203703</v>
      </c>
      <c r="X1616" s="83" t="s">
        <v>4953</v>
      </c>
      <c r="Y1616" s="79"/>
      <c r="Z1616" s="79"/>
      <c r="AA1616" s="85" t="s">
        <v>6161</v>
      </c>
      <c r="AB1616" s="79"/>
      <c r="AC1616" s="79" t="b">
        <v>0</v>
      </c>
      <c r="AD1616" s="79">
        <v>7</v>
      </c>
      <c r="AE1616" s="85" t="s">
        <v>6296</v>
      </c>
      <c r="AF1616" s="79" t="b">
        <v>0</v>
      </c>
      <c r="AG1616" s="79" t="s">
        <v>6304</v>
      </c>
      <c r="AH1616" s="79"/>
      <c r="AI1616" s="85" t="s">
        <v>6296</v>
      </c>
      <c r="AJ1616" s="79" t="b">
        <v>0</v>
      </c>
      <c r="AK1616" s="79">
        <v>11</v>
      </c>
      <c r="AL1616" s="85" t="s">
        <v>6296</v>
      </c>
      <c r="AM1616" s="79" t="s">
        <v>6330</v>
      </c>
      <c r="AN1616" s="79" t="b">
        <v>0</v>
      </c>
      <c r="AO1616" s="85" t="s">
        <v>6161</v>
      </c>
      <c r="AP1616" s="79" t="s">
        <v>6415</v>
      </c>
      <c r="AQ1616" s="79">
        <v>0</v>
      </c>
      <c r="AR1616" s="79">
        <v>0</v>
      </c>
      <c r="AS1616" s="79"/>
      <c r="AT1616" s="79"/>
      <c r="AU1616" s="79"/>
      <c r="AV1616" s="79"/>
      <c r="AW1616" s="79"/>
      <c r="AX1616" s="79"/>
      <c r="AY1616" s="79"/>
      <c r="AZ1616" s="79"/>
      <c r="BA1616">
        <v>38</v>
      </c>
      <c r="BB1616" s="78" t="str">
        <f>REPLACE(INDEX(GroupVertices[Group], MATCH(Edges[[#This Row],[Vertex 1]],GroupVertices[Vertex],0)),1,1,"")</f>
        <v>2</v>
      </c>
      <c r="BC1616" s="78" t="str">
        <f>REPLACE(INDEX(GroupVertices[Group], MATCH(Edges[[#This Row],[Vertex 2]],GroupVertices[Vertex],0)),1,1,"")</f>
        <v>2</v>
      </c>
      <c r="BD1616" s="48"/>
      <c r="BE1616" s="49"/>
      <c r="BF1616" s="48"/>
      <c r="BG1616" s="49"/>
      <c r="BH1616" s="48"/>
      <c r="BI1616" s="49"/>
      <c r="BJ1616" s="48"/>
      <c r="BK1616" s="49"/>
      <c r="BL1616" s="48"/>
    </row>
    <row r="1617" spans="1:64" x14ac:dyDescent="0.25">
      <c r="A1617" s="64" t="s">
        <v>683</v>
      </c>
      <c r="B1617" s="64" t="s">
        <v>765</v>
      </c>
      <c r="C1617" s="65" t="s">
        <v>15845</v>
      </c>
      <c r="D1617" s="66">
        <v>4</v>
      </c>
      <c r="E1617" s="67" t="s">
        <v>136</v>
      </c>
      <c r="F1617" s="68">
        <v>31.714285714285715</v>
      </c>
      <c r="G1617" s="65"/>
      <c r="H1617" s="69"/>
      <c r="I1617" s="70"/>
      <c r="J1617" s="70"/>
      <c r="K1617" s="34" t="s">
        <v>66</v>
      </c>
      <c r="L1617" s="77">
        <v>1617</v>
      </c>
      <c r="M1617" s="77"/>
      <c r="N1617" s="72"/>
      <c r="O1617" s="79" t="s">
        <v>999</v>
      </c>
      <c r="P1617" s="81">
        <v>43166.714016203703</v>
      </c>
      <c r="Q1617" s="79" t="s">
        <v>1885</v>
      </c>
      <c r="R1617" s="83" t="s">
        <v>2054</v>
      </c>
      <c r="S1617" s="79" t="s">
        <v>2519</v>
      </c>
      <c r="T1617" s="79" t="s">
        <v>3081</v>
      </c>
      <c r="U1617" s="83" t="s">
        <v>3409</v>
      </c>
      <c r="V1617" s="83" t="s">
        <v>3409</v>
      </c>
      <c r="W1617" s="81">
        <v>43166.714016203703</v>
      </c>
      <c r="X1617" s="83" t="s">
        <v>4953</v>
      </c>
      <c r="Y1617" s="79"/>
      <c r="Z1617" s="79"/>
      <c r="AA1617" s="85" t="s">
        <v>6161</v>
      </c>
      <c r="AB1617" s="79"/>
      <c r="AC1617" s="79" t="b">
        <v>0</v>
      </c>
      <c r="AD1617" s="79">
        <v>7</v>
      </c>
      <c r="AE1617" s="85" t="s">
        <v>6296</v>
      </c>
      <c r="AF1617" s="79" t="b">
        <v>0</v>
      </c>
      <c r="AG1617" s="79" t="s">
        <v>6304</v>
      </c>
      <c r="AH1617" s="79"/>
      <c r="AI1617" s="85" t="s">
        <v>6296</v>
      </c>
      <c r="AJ1617" s="79" t="b">
        <v>0</v>
      </c>
      <c r="AK1617" s="79">
        <v>11</v>
      </c>
      <c r="AL1617" s="85" t="s">
        <v>6296</v>
      </c>
      <c r="AM1617" s="79" t="s">
        <v>6330</v>
      </c>
      <c r="AN1617" s="79" t="b">
        <v>0</v>
      </c>
      <c r="AO1617" s="85" t="s">
        <v>6161</v>
      </c>
      <c r="AP1617" s="79" t="s">
        <v>6415</v>
      </c>
      <c r="AQ1617" s="79">
        <v>0</v>
      </c>
      <c r="AR1617" s="79">
        <v>0</v>
      </c>
      <c r="AS1617" s="79"/>
      <c r="AT1617" s="79"/>
      <c r="AU1617" s="79"/>
      <c r="AV1617" s="79"/>
      <c r="AW1617" s="79"/>
      <c r="AX1617" s="79"/>
      <c r="AY1617" s="79"/>
      <c r="AZ1617" s="79"/>
      <c r="BA1617">
        <v>3</v>
      </c>
      <c r="BB1617" s="78" t="str">
        <f>REPLACE(INDEX(GroupVertices[Group], MATCH(Edges[[#This Row],[Vertex 1]],GroupVertices[Vertex],0)),1,1,"")</f>
        <v>2</v>
      </c>
      <c r="BC1617" s="78" t="str">
        <f>REPLACE(INDEX(GroupVertices[Group], MATCH(Edges[[#This Row],[Vertex 2]],GroupVertices[Vertex],0)),1,1,"")</f>
        <v>2</v>
      </c>
      <c r="BD1617" s="48">
        <v>0</v>
      </c>
      <c r="BE1617" s="49">
        <v>0</v>
      </c>
      <c r="BF1617" s="48">
        <v>0</v>
      </c>
      <c r="BG1617" s="49">
        <v>0</v>
      </c>
      <c r="BH1617" s="48">
        <v>0</v>
      </c>
      <c r="BI1617" s="49">
        <v>0</v>
      </c>
      <c r="BJ1617" s="48">
        <v>25</v>
      </c>
      <c r="BK1617" s="49">
        <v>100</v>
      </c>
      <c r="BL1617" s="48">
        <v>25</v>
      </c>
    </row>
    <row r="1618" spans="1:64" x14ac:dyDescent="0.25">
      <c r="A1618" s="64" t="s">
        <v>683</v>
      </c>
      <c r="B1618" s="64" t="s">
        <v>754</v>
      </c>
      <c r="C1618" s="65" t="s">
        <v>15846</v>
      </c>
      <c r="D1618" s="66">
        <v>10</v>
      </c>
      <c r="E1618" s="67" t="s">
        <v>136</v>
      </c>
      <c r="F1618" s="68">
        <v>12</v>
      </c>
      <c r="G1618" s="65"/>
      <c r="H1618" s="69"/>
      <c r="I1618" s="70"/>
      <c r="J1618" s="70"/>
      <c r="K1618" s="34" t="s">
        <v>66</v>
      </c>
      <c r="L1618" s="77">
        <v>1618</v>
      </c>
      <c r="M1618" s="77"/>
      <c r="N1618" s="72"/>
      <c r="O1618" s="79" t="s">
        <v>999</v>
      </c>
      <c r="P1618" s="81">
        <v>43168.176412037035</v>
      </c>
      <c r="Q1618" s="79" t="s">
        <v>1886</v>
      </c>
      <c r="R1618" s="83" t="s">
        <v>2274</v>
      </c>
      <c r="S1618" s="79" t="s">
        <v>2519</v>
      </c>
      <c r="T1618" s="79" t="s">
        <v>3082</v>
      </c>
      <c r="U1618" s="83" t="s">
        <v>3410</v>
      </c>
      <c r="V1618" s="83" t="s">
        <v>3410</v>
      </c>
      <c r="W1618" s="81">
        <v>43168.176412037035</v>
      </c>
      <c r="X1618" s="83" t="s">
        <v>4954</v>
      </c>
      <c r="Y1618" s="79"/>
      <c r="Z1618" s="79"/>
      <c r="AA1618" s="85" t="s">
        <v>6162</v>
      </c>
      <c r="AB1618" s="79"/>
      <c r="AC1618" s="79" t="b">
        <v>0</v>
      </c>
      <c r="AD1618" s="79">
        <v>6</v>
      </c>
      <c r="AE1618" s="85" t="s">
        <v>6296</v>
      </c>
      <c r="AF1618" s="79" t="b">
        <v>0</v>
      </c>
      <c r="AG1618" s="79" t="s">
        <v>6304</v>
      </c>
      <c r="AH1618" s="79"/>
      <c r="AI1618" s="85" t="s">
        <v>6296</v>
      </c>
      <c r="AJ1618" s="79" t="b">
        <v>0</v>
      </c>
      <c r="AK1618" s="79">
        <v>4</v>
      </c>
      <c r="AL1618" s="85" t="s">
        <v>6296</v>
      </c>
      <c r="AM1618" s="79" t="s">
        <v>6330</v>
      </c>
      <c r="AN1618" s="79" t="b">
        <v>0</v>
      </c>
      <c r="AO1618" s="85" t="s">
        <v>6162</v>
      </c>
      <c r="AP1618" s="79" t="s">
        <v>6415</v>
      </c>
      <c r="AQ1618" s="79">
        <v>0</v>
      </c>
      <c r="AR1618" s="79">
        <v>0</v>
      </c>
      <c r="AS1618" s="79"/>
      <c r="AT1618" s="79"/>
      <c r="AU1618" s="79"/>
      <c r="AV1618" s="79"/>
      <c r="AW1618" s="79"/>
      <c r="AX1618" s="79"/>
      <c r="AY1618" s="79"/>
      <c r="AZ1618" s="79"/>
      <c r="BA1618">
        <v>38</v>
      </c>
      <c r="BB1618" s="78" t="str">
        <f>REPLACE(INDEX(GroupVertices[Group], MATCH(Edges[[#This Row],[Vertex 1]],GroupVertices[Vertex],0)),1,1,"")</f>
        <v>2</v>
      </c>
      <c r="BC1618" s="78" t="str">
        <f>REPLACE(INDEX(GroupVertices[Group], MATCH(Edges[[#This Row],[Vertex 2]],GroupVertices[Vertex],0)),1,1,"")</f>
        <v>2</v>
      </c>
      <c r="BD1618" s="48">
        <v>0</v>
      </c>
      <c r="BE1618" s="49">
        <v>0</v>
      </c>
      <c r="BF1618" s="48">
        <v>0</v>
      </c>
      <c r="BG1618" s="49">
        <v>0</v>
      </c>
      <c r="BH1618" s="48">
        <v>0</v>
      </c>
      <c r="BI1618" s="49">
        <v>0</v>
      </c>
      <c r="BJ1618" s="48">
        <v>23</v>
      </c>
      <c r="BK1618" s="49">
        <v>100</v>
      </c>
      <c r="BL1618" s="48">
        <v>23</v>
      </c>
    </row>
    <row r="1619" spans="1:64" x14ac:dyDescent="0.25">
      <c r="A1619" s="64" t="s">
        <v>683</v>
      </c>
      <c r="B1619" s="64" t="s">
        <v>754</v>
      </c>
      <c r="C1619" s="65" t="s">
        <v>15846</v>
      </c>
      <c r="D1619" s="66">
        <v>10</v>
      </c>
      <c r="E1619" s="67" t="s">
        <v>136</v>
      </c>
      <c r="F1619" s="68">
        <v>12</v>
      </c>
      <c r="G1619" s="65"/>
      <c r="H1619" s="69"/>
      <c r="I1619" s="70"/>
      <c r="J1619" s="70"/>
      <c r="K1619" s="34" t="s">
        <v>66</v>
      </c>
      <c r="L1619" s="77">
        <v>1619</v>
      </c>
      <c r="M1619" s="77"/>
      <c r="N1619" s="72"/>
      <c r="O1619" s="79" t="s">
        <v>999</v>
      </c>
      <c r="P1619" s="81">
        <v>43167.871122685188</v>
      </c>
      <c r="Q1619" s="79" t="s">
        <v>1887</v>
      </c>
      <c r="R1619" s="83" t="s">
        <v>2095</v>
      </c>
      <c r="S1619" s="79" t="s">
        <v>2519</v>
      </c>
      <c r="T1619" s="79" t="s">
        <v>3083</v>
      </c>
      <c r="U1619" s="83" t="s">
        <v>3411</v>
      </c>
      <c r="V1619" s="83" t="s">
        <v>3411</v>
      </c>
      <c r="W1619" s="81">
        <v>43167.871122685188</v>
      </c>
      <c r="X1619" s="83" t="s">
        <v>4955</v>
      </c>
      <c r="Y1619" s="79"/>
      <c r="Z1619" s="79"/>
      <c r="AA1619" s="85" t="s">
        <v>6163</v>
      </c>
      <c r="AB1619" s="79"/>
      <c r="AC1619" s="79" t="b">
        <v>0</v>
      </c>
      <c r="AD1619" s="79">
        <v>12</v>
      </c>
      <c r="AE1619" s="85" t="s">
        <v>6296</v>
      </c>
      <c r="AF1619" s="79" t="b">
        <v>0</v>
      </c>
      <c r="AG1619" s="79" t="s">
        <v>6304</v>
      </c>
      <c r="AH1619" s="79"/>
      <c r="AI1619" s="85" t="s">
        <v>6296</v>
      </c>
      <c r="AJ1619" s="79" t="b">
        <v>0</v>
      </c>
      <c r="AK1619" s="79">
        <v>7</v>
      </c>
      <c r="AL1619" s="85" t="s">
        <v>6296</v>
      </c>
      <c r="AM1619" s="79" t="s">
        <v>6328</v>
      </c>
      <c r="AN1619" s="79" t="b">
        <v>0</v>
      </c>
      <c r="AO1619" s="85" t="s">
        <v>6163</v>
      </c>
      <c r="AP1619" s="79" t="s">
        <v>6415</v>
      </c>
      <c r="AQ1619" s="79">
        <v>0</v>
      </c>
      <c r="AR1619" s="79">
        <v>0</v>
      </c>
      <c r="AS1619" s="79"/>
      <c r="AT1619" s="79"/>
      <c r="AU1619" s="79"/>
      <c r="AV1619" s="79"/>
      <c r="AW1619" s="79"/>
      <c r="AX1619" s="79"/>
      <c r="AY1619" s="79"/>
      <c r="AZ1619" s="79"/>
      <c r="BA1619">
        <v>38</v>
      </c>
      <c r="BB1619" s="78" t="str">
        <f>REPLACE(INDEX(GroupVertices[Group], MATCH(Edges[[#This Row],[Vertex 1]],GroupVertices[Vertex],0)),1,1,"")</f>
        <v>2</v>
      </c>
      <c r="BC1619" s="78" t="str">
        <f>REPLACE(INDEX(GroupVertices[Group], MATCH(Edges[[#This Row],[Vertex 2]],GroupVertices[Vertex],0)),1,1,"")</f>
        <v>2</v>
      </c>
      <c r="BD1619" s="48">
        <v>0</v>
      </c>
      <c r="BE1619" s="49">
        <v>0</v>
      </c>
      <c r="BF1619" s="48">
        <v>0</v>
      </c>
      <c r="BG1619" s="49">
        <v>0</v>
      </c>
      <c r="BH1619" s="48">
        <v>0</v>
      </c>
      <c r="BI1619" s="49">
        <v>0</v>
      </c>
      <c r="BJ1619" s="48">
        <v>22</v>
      </c>
      <c r="BK1619" s="49">
        <v>100</v>
      </c>
      <c r="BL1619" s="48">
        <v>22</v>
      </c>
    </row>
    <row r="1620" spans="1:64" x14ac:dyDescent="0.25">
      <c r="A1620" s="64" t="s">
        <v>683</v>
      </c>
      <c r="B1620" s="64" t="s">
        <v>754</v>
      </c>
      <c r="C1620" s="65" t="s">
        <v>15846</v>
      </c>
      <c r="D1620" s="66">
        <v>10</v>
      </c>
      <c r="E1620" s="67" t="s">
        <v>136</v>
      </c>
      <c r="F1620" s="68">
        <v>12</v>
      </c>
      <c r="G1620" s="65"/>
      <c r="H1620" s="69"/>
      <c r="I1620" s="70"/>
      <c r="J1620" s="70"/>
      <c r="K1620" s="34" t="s">
        <v>66</v>
      </c>
      <c r="L1620" s="77">
        <v>1620</v>
      </c>
      <c r="M1620" s="77"/>
      <c r="N1620" s="72"/>
      <c r="O1620" s="79" t="s">
        <v>999</v>
      </c>
      <c r="P1620" s="81">
        <v>43168.556967592594</v>
      </c>
      <c r="Q1620" s="79" t="s">
        <v>1888</v>
      </c>
      <c r="R1620" s="83" t="s">
        <v>2102</v>
      </c>
      <c r="S1620" s="79" t="s">
        <v>2519</v>
      </c>
      <c r="T1620" s="79" t="s">
        <v>3084</v>
      </c>
      <c r="U1620" s="83" t="s">
        <v>3412</v>
      </c>
      <c r="V1620" s="83" t="s">
        <v>3412</v>
      </c>
      <c r="W1620" s="81">
        <v>43168.556967592594</v>
      </c>
      <c r="X1620" s="83" t="s">
        <v>4956</v>
      </c>
      <c r="Y1620" s="79"/>
      <c r="Z1620" s="79"/>
      <c r="AA1620" s="85" t="s">
        <v>6164</v>
      </c>
      <c r="AB1620" s="79"/>
      <c r="AC1620" s="79" t="b">
        <v>0</v>
      </c>
      <c r="AD1620" s="79">
        <v>6</v>
      </c>
      <c r="AE1620" s="85" t="s">
        <v>6296</v>
      </c>
      <c r="AF1620" s="79" t="b">
        <v>0</v>
      </c>
      <c r="AG1620" s="79" t="s">
        <v>6304</v>
      </c>
      <c r="AH1620" s="79"/>
      <c r="AI1620" s="85" t="s">
        <v>6296</v>
      </c>
      <c r="AJ1620" s="79" t="b">
        <v>0</v>
      </c>
      <c r="AK1620" s="79">
        <v>5</v>
      </c>
      <c r="AL1620" s="85" t="s">
        <v>6296</v>
      </c>
      <c r="AM1620" s="79" t="s">
        <v>6330</v>
      </c>
      <c r="AN1620" s="79" t="b">
        <v>0</v>
      </c>
      <c r="AO1620" s="85" t="s">
        <v>6164</v>
      </c>
      <c r="AP1620" s="79" t="s">
        <v>6415</v>
      </c>
      <c r="AQ1620" s="79">
        <v>0</v>
      </c>
      <c r="AR1620" s="79">
        <v>0</v>
      </c>
      <c r="AS1620" s="79"/>
      <c r="AT1620" s="79"/>
      <c r="AU1620" s="79"/>
      <c r="AV1620" s="79"/>
      <c r="AW1620" s="79"/>
      <c r="AX1620" s="79"/>
      <c r="AY1620" s="79"/>
      <c r="AZ1620" s="79"/>
      <c r="BA1620">
        <v>38</v>
      </c>
      <c r="BB1620" s="78" t="str">
        <f>REPLACE(INDEX(GroupVertices[Group], MATCH(Edges[[#This Row],[Vertex 1]],GroupVertices[Vertex],0)),1,1,"")</f>
        <v>2</v>
      </c>
      <c r="BC1620" s="78" t="str">
        <f>REPLACE(INDEX(GroupVertices[Group], MATCH(Edges[[#This Row],[Vertex 2]],GroupVertices[Vertex],0)),1,1,"")</f>
        <v>2</v>
      </c>
      <c r="BD1620" s="48">
        <v>1</v>
      </c>
      <c r="BE1620" s="49">
        <v>3.8461538461538463</v>
      </c>
      <c r="BF1620" s="48">
        <v>1</v>
      </c>
      <c r="BG1620" s="49">
        <v>3.8461538461538463</v>
      </c>
      <c r="BH1620" s="48">
        <v>0</v>
      </c>
      <c r="BI1620" s="49">
        <v>0</v>
      </c>
      <c r="BJ1620" s="48">
        <v>24</v>
      </c>
      <c r="BK1620" s="49">
        <v>92.307692307692307</v>
      </c>
      <c r="BL1620" s="48">
        <v>26</v>
      </c>
    </row>
    <row r="1621" spans="1:64" x14ac:dyDescent="0.25">
      <c r="A1621" s="64" t="s">
        <v>683</v>
      </c>
      <c r="B1621" s="64" t="s">
        <v>754</v>
      </c>
      <c r="C1621" s="65" t="s">
        <v>15846</v>
      </c>
      <c r="D1621" s="66">
        <v>10</v>
      </c>
      <c r="E1621" s="67" t="s">
        <v>136</v>
      </c>
      <c r="F1621" s="68">
        <v>12</v>
      </c>
      <c r="G1621" s="65"/>
      <c r="H1621" s="69"/>
      <c r="I1621" s="70"/>
      <c r="J1621" s="70"/>
      <c r="K1621" s="34" t="s">
        <v>66</v>
      </c>
      <c r="L1621" s="77">
        <v>1621</v>
      </c>
      <c r="M1621" s="77"/>
      <c r="N1621" s="72"/>
      <c r="O1621" s="79" t="s">
        <v>999</v>
      </c>
      <c r="P1621" s="81">
        <v>43169.546643518515</v>
      </c>
      <c r="Q1621" s="79" t="s">
        <v>1889</v>
      </c>
      <c r="R1621" s="83" t="s">
        <v>2471</v>
      </c>
      <c r="S1621" s="79" t="s">
        <v>2608</v>
      </c>
      <c r="T1621" s="79" t="s">
        <v>3085</v>
      </c>
      <c r="U1621" s="83" t="s">
        <v>3413</v>
      </c>
      <c r="V1621" s="83" t="s">
        <v>3413</v>
      </c>
      <c r="W1621" s="81">
        <v>43169.546643518515</v>
      </c>
      <c r="X1621" s="83" t="s">
        <v>4957</v>
      </c>
      <c r="Y1621" s="79"/>
      <c r="Z1621" s="79"/>
      <c r="AA1621" s="85" t="s">
        <v>6165</v>
      </c>
      <c r="AB1621" s="79"/>
      <c r="AC1621" s="79" t="b">
        <v>0</v>
      </c>
      <c r="AD1621" s="79">
        <v>3</v>
      </c>
      <c r="AE1621" s="85" t="s">
        <v>6296</v>
      </c>
      <c r="AF1621" s="79" t="b">
        <v>0</v>
      </c>
      <c r="AG1621" s="79" t="s">
        <v>6304</v>
      </c>
      <c r="AH1621" s="79"/>
      <c r="AI1621" s="85" t="s">
        <v>6296</v>
      </c>
      <c r="AJ1621" s="79" t="b">
        <v>0</v>
      </c>
      <c r="AK1621" s="79">
        <v>8</v>
      </c>
      <c r="AL1621" s="85" t="s">
        <v>6296</v>
      </c>
      <c r="AM1621" s="79" t="s">
        <v>6330</v>
      </c>
      <c r="AN1621" s="79" t="b">
        <v>0</v>
      </c>
      <c r="AO1621" s="85" t="s">
        <v>6165</v>
      </c>
      <c r="AP1621" s="79" t="s">
        <v>6415</v>
      </c>
      <c r="AQ1621" s="79">
        <v>0</v>
      </c>
      <c r="AR1621" s="79">
        <v>0</v>
      </c>
      <c r="AS1621" s="79"/>
      <c r="AT1621" s="79"/>
      <c r="AU1621" s="79"/>
      <c r="AV1621" s="79"/>
      <c r="AW1621" s="79"/>
      <c r="AX1621" s="79"/>
      <c r="AY1621" s="79"/>
      <c r="AZ1621" s="79"/>
      <c r="BA1621">
        <v>38</v>
      </c>
      <c r="BB1621" s="78" t="str">
        <f>REPLACE(INDEX(GroupVertices[Group], MATCH(Edges[[#This Row],[Vertex 1]],GroupVertices[Vertex],0)),1,1,"")</f>
        <v>2</v>
      </c>
      <c r="BC1621" s="78" t="str">
        <f>REPLACE(INDEX(GroupVertices[Group], MATCH(Edges[[#This Row],[Vertex 2]],GroupVertices[Vertex],0)),1,1,"")</f>
        <v>2</v>
      </c>
      <c r="BD1621" s="48">
        <v>0</v>
      </c>
      <c r="BE1621" s="49">
        <v>0</v>
      </c>
      <c r="BF1621" s="48">
        <v>0</v>
      </c>
      <c r="BG1621" s="49">
        <v>0</v>
      </c>
      <c r="BH1621" s="48">
        <v>0</v>
      </c>
      <c r="BI1621" s="49">
        <v>0</v>
      </c>
      <c r="BJ1621" s="48">
        <v>23</v>
      </c>
      <c r="BK1621" s="49">
        <v>100</v>
      </c>
      <c r="BL1621" s="48">
        <v>23</v>
      </c>
    </row>
    <row r="1622" spans="1:64" x14ac:dyDescent="0.25">
      <c r="A1622" s="64" t="s">
        <v>683</v>
      </c>
      <c r="B1622" s="64" t="s">
        <v>754</v>
      </c>
      <c r="C1622" s="65" t="s">
        <v>15846</v>
      </c>
      <c r="D1622" s="66">
        <v>10</v>
      </c>
      <c r="E1622" s="67" t="s">
        <v>136</v>
      </c>
      <c r="F1622" s="68">
        <v>12</v>
      </c>
      <c r="G1622" s="65"/>
      <c r="H1622" s="69"/>
      <c r="I1622" s="70"/>
      <c r="J1622" s="70"/>
      <c r="K1622" s="34" t="s">
        <v>66</v>
      </c>
      <c r="L1622" s="77">
        <v>1622</v>
      </c>
      <c r="M1622" s="77"/>
      <c r="N1622" s="72"/>
      <c r="O1622" s="79" t="s">
        <v>999</v>
      </c>
      <c r="P1622" s="81">
        <v>43170.588229166664</v>
      </c>
      <c r="Q1622" s="79" t="s">
        <v>1890</v>
      </c>
      <c r="R1622" s="83" t="s">
        <v>2146</v>
      </c>
      <c r="S1622" s="79" t="s">
        <v>2519</v>
      </c>
      <c r="T1622" s="79" t="s">
        <v>3086</v>
      </c>
      <c r="U1622" s="83" t="s">
        <v>3414</v>
      </c>
      <c r="V1622" s="83" t="s">
        <v>3414</v>
      </c>
      <c r="W1622" s="81">
        <v>43170.588229166664</v>
      </c>
      <c r="X1622" s="83" t="s">
        <v>4958</v>
      </c>
      <c r="Y1622" s="79"/>
      <c r="Z1622" s="79"/>
      <c r="AA1622" s="85" t="s">
        <v>6166</v>
      </c>
      <c r="AB1622" s="79"/>
      <c r="AC1622" s="79" t="b">
        <v>0</v>
      </c>
      <c r="AD1622" s="79">
        <v>3</v>
      </c>
      <c r="AE1622" s="85" t="s">
        <v>6296</v>
      </c>
      <c r="AF1622" s="79" t="b">
        <v>0</v>
      </c>
      <c r="AG1622" s="79" t="s">
        <v>6304</v>
      </c>
      <c r="AH1622" s="79"/>
      <c r="AI1622" s="85" t="s">
        <v>6296</v>
      </c>
      <c r="AJ1622" s="79" t="b">
        <v>0</v>
      </c>
      <c r="AK1622" s="79">
        <v>2</v>
      </c>
      <c r="AL1622" s="85" t="s">
        <v>6296</v>
      </c>
      <c r="AM1622" s="79" t="s">
        <v>6330</v>
      </c>
      <c r="AN1622" s="79" t="b">
        <v>0</v>
      </c>
      <c r="AO1622" s="85" t="s">
        <v>6166</v>
      </c>
      <c r="AP1622" s="79" t="s">
        <v>6415</v>
      </c>
      <c r="AQ1622" s="79">
        <v>0</v>
      </c>
      <c r="AR1622" s="79">
        <v>0</v>
      </c>
      <c r="AS1622" s="79"/>
      <c r="AT1622" s="79"/>
      <c r="AU1622" s="79"/>
      <c r="AV1622" s="79"/>
      <c r="AW1622" s="79"/>
      <c r="AX1622" s="79"/>
      <c r="AY1622" s="79"/>
      <c r="AZ1622" s="79"/>
      <c r="BA1622">
        <v>38</v>
      </c>
      <c r="BB1622" s="78" t="str">
        <f>REPLACE(INDEX(GroupVertices[Group], MATCH(Edges[[#This Row],[Vertex 1]],GroupVertices[Vertex],0)),1,1,"")</f>
        <v>2</v>
      </c>
      <c r="BC1622" s="78" t="str">
        <f>REPLACE(INDEX(GroupVertices[Group], MATCH(Edges[[#This Row],[Vertex 2]],GroupVertices[Vertex],0)),1,1,"")</f>
        <v>2</v>
      </c>
      <c r="BD1622" s="48">
        <v>2</v>
      </c>
      <c r="BE1622" s="49">
        <v>8.695652173913043</v>
      </c>
      <c r="BF1622" s="48">
        <v>0</v>
      </c>
      <c r="BG1622" s="49">
        <v>0</v>
      </c>
      <c r="BH1622" s="48">
        <v>0</v>
      </c>
      <c r="BI1622" s="49">
        <v>0</v>
      </c>
      <c r="BJ1622" s="48">
        <v>21</v>
      </c>
      <c r="BK1622" s="49">
        <v>91.304347826086953</v>
      </c>
      <c r="BL1622" s="48">
        <v>23</v>
      </c>
    </row>
    <row r="1623" spans="1:64" x14ac:dyDescent="0.25">
      <c r="A1623" s="64" t="s">
        <v>683</v>
      </c>
      <c r="B1623" s="64" t="s">
        <v>754</v>
      </c>
      <c r="C1623" s="65" t="s">
        <v>15846</v>
      </c>
      <c r="D1623" s="66">
        <v>10</v>
      </c>
      <c r="E1623" s="67" t="s">
        <v>136</v>
      </c>
      <c r="F1623" s="68">
        <v>12</v>
      </c>
      <c r="G1623" s="65"/>
      <c r="H1623" s="69"/>
      <c r="I1623" s="70"/>
      <c r="J1623" s="70"/>
      <c r="K1623" s="34" t="s">
        <v>66</v>
      </c>
      <c r="L1623" s="77">
        <v>1623</v>
      </c>
      <c r="M1623" s="77"/>
      <c r="N1623" s="72"/>
      <c r="O1623" s="79" t="s">
        <v>999</v>
      </c>
      <c r="P1623" s="81">
        <v>43170.854409722226</v>
      </c>
      <c r="Q1623" s="79" t="s">
        <v>1891</v>
      </c>
      <c r="R1623" s="83" t="s">
        <v>2149</v>
      </c>
      <c r="S1623" s="79" t="s">
        <v>2519</v>
      </c>
      <c r="T1623" s="79" t="s">
        <v>3087</v>
      </c>
      <c r="U1623" s="83" t="s">
        <v>3415</v>
      </c>
      <c r="V1623" s="83" t="s">
        <v>3415</v>
      </c>
      <c r="W1623" s="81">
        <v>43170.854409722226</v>
      </c>
      <c r="X1623" s="83" t="s">
        <v>4959</v>
      </c>
      <c r="Y1623" s="79"/>
      <c r="Z1623" s="79"/>
      <c r="AA1623" s="85" t="s">
        <v>6167</v>
      </c>
      <c r="AB1623" s="79"/>
      <c r="AC1623" s="79" t="b">
        <v>0</v>
      </c>
      <c r="AD1623" s="79">
        <v>11</v>
      </c>
      <c r="AE1623" s="85" t="s">
        <v>6296</v>
      </c>
      <c r="AF1623" s="79" t="b">
        <v>0</v>
      </c>
      <c r="AG1623" s="79" t="s">
        <v>6304</v>
      </c>
      <c r="AH1623" s="79"/>
      <c r="AI1623" s="85" t="s">
        <v>6296</v>
      </c>
      <c r="AJ1623" s="79" t="b">
        <v>0</v>
      </c>
      <c r="AK1623" s="79">
        <v>9</v>
      </c>
      <c r="AL1623" s="85" t="s">
        <v>6296</v>
      </c>
      <c r="AM1623" s="79" t="s">
        <v>6328</v>
      </c>
      <c r="AN1623" s="79" t="b">
        <v>0</v>
      </c>
      <c r="AO1623" s="85" t="s">
        <v>6167</v>
      </c>
      <c r="AP1623" s="79" t="s">
        <v>6415</v>
      </c>
      <c r="AQ1623" s="79">
        <v>0</v>
      </c>
      <c r="AR1623" s="79">
        <v>0</v>
      </c>
      <c r="AS1623" s="79"/>
      <c r="AT1623" s="79"/>
      <c r="AU1623" s="79"/>
      <c r="AV1623" s="79"/>
      <c r="AW1623" s="79"/>
      <c r="AX1623" s="79"/>
      <c r="AY1623" s="79"/>
      <c r="AZ1623" s="79"/>
      <c r="BA1623">
        <v>38</v>
      </c>
      <c r="BB1623" s="78" t="str">
        <f>REPLACE(INDEX(GroupVertices[Group], MATCH(Edges[[#This Row],[Vertex 1]],GroupVertices[Vertex],0)),1,1,"")</f>
        <v>2</v>
      </c>
      <c r="BC1623" s="78" t="str">
        <f>REPLACE(INDEX(GroupVertices[Group], MATCH(Edges[[#This Row],[Vertex 2]],GroupVertices[Vertex],0)),1,1,"")</f>
        <v>2</v>
      </c>
      <c r="BD1623" s="48">
        <v>0</v>
      </c>
      <c r="BE1623" s="49">
        <v>0</v>
      </c>
      <c r="BF1623" s="48">
        <v>1</v>
      </c>
      <c r="BG1623" s="49">
        <v>3.125</v>
      </c>
      <c r="BH1623" s="48">
        <v>0</v>
      </c>
      <c r="BI1623" s="49">
        <v>0</v>
      </c>
      <c r="BJ1623" s="48">
        <v>31</v>
      </c>
      <c r="BK1623" s="49">
        <v>96.875</v>
      </c>
      <c r="BL1623" s="48">
        <v>32</v>
      </c>
    </row>
    <row r="1624" spans="1:64" x14ac:dyDescent="0.25">
      <c r="A1624" s="64" t="s">
        <v>683</v>
      </c>
      <c r="B1624" s="64" t="s">
        <v>754</v>
      </c>
      <c r="C1624" s="65" t="s">
        <v>15846</v>
      </c>
      <c r="D1624" s="66">
        <v>10</v>
      </c>
      <c r="E1624" s="67" t="s">
        <v>136</v>
      </c>
      <c r="F1624" s="68">
        <v>12</v>
      </c>
      <c r="G1624" s="65"/>
      <c r="H1624" s="69"/>
      <c r="I1624" s="70"/>
      <c r="J1624" s="70"/>
      <c r="K1624" s="34" t="s">
        <v>66</v>
      </c>
      <c r="L1624" s="77">
        <v>1624</v>
      </c>
      <c r="M1624" s="77"/>
      <c r="N1624" s="72"/>
      <c r="O1624" s="79" t="s">
        <v>999</v>
      </c>
      <c r="P1624" s="81">
        <v>43171.588240740741</v>
      </c>
      <c r="Q1624" s="79" t="s">
        <v>1597</v>
      </c>
      <c r="R1624" s="83" t="s">
        <v>2191</v>
      </c>
      <c r="S1624" s="79" t="s">
        <v>2519</v>
      </c>
      <c r="T1624" s="79" t="s">
        <v>2959</v>
      </c>
      <c r="U1624" s="83" t="s">
        <v>3330</v>
      </c>
      <c r="V1624" s="83" t="s">
        <v>3330</v>
      </c>
      <c r="W1624" s="81">
        <v>43171.588240740741</v>
      </c>
      <c r="X1624" s="83" t="s">
        <v>4595</v>
      </c>
      <c r="Y1624" s="79"/>
      <c r="Z1624" s="79"/>
      <c r="AA1624" s="85" t="s">
        <v>5803</v>
      </c>
      <c r="AB1624" s="79"/>
      <c r="AC1624" s="79" t="b">
        <v>0</v>
      </c>
      <c r="AD1624" s="79">
        <v>4</v>
      </c>
      <c r="AE1624" s="85" t="s">
        <v>6296</v>
      </c>
      <c r="AF1624" s="79" t="b">
        <v>0</v>
      </c>
      <c r="AG1624" s="79" t="s">
        <v>6304</v>
      </c>
      <c r="AH1624" s="79"/>
      <c r="AI1624" s="85" t="s">
        <v>6296</v>
      </c>
      <c r="AJ1624" s="79" t="b">
        <v>0</v>
      </c>
      <c r="AK1624" s="79">
        <v>2</v>
      </c>
      <c r="AL1624" s="85" t="s">
        <v>6296</v>
      </c>
      <c r="AM1624" s="79" t="s">
        <v>6330</v>
      </c>
      <c r="AN1624" s="79" t="b">
        <v>0</v>
      </c>
      <c r="AO1624" s="85" t="s">
        <v>5803</v>
      </c>
      <c r="AP1624" s="79" t="s">
        <v>6415</v>
      </c>
      <c r="AQ1624" s="79">
        <v>0</v>
      </c>
      <c r="AR1624" s="79">
        <v>0</v>
      </c>
      <c r="AS1624" s="79"/>
      <c r="AT1624" s="79"/>
      <c r="AU1624" s="79"/>
      <c r="AV1624" s="79"/>
      <c r="AW1624" s="79"/>
      <c r="AX1624" s="79"/>
      <c r="AY1624" s="79"/>
      <c r="AZ1624" s="79"/>
      <c r="BA1624">
        <v>38</v>
      </c>
      <c r="BB1624" s="78" t="str">
        <f>REPLACE(INDEX(GroupVertices[Group], MATCH(Edges[[#This Row],[Vertex 1]],GroupVertices[Vertex],0)),1,1,"")</f>
        <v>2</v>
      </c>
      <c r="BC1624" s="78" t="str">
        <f>REPLACE(INDEX(GroupVertices[Group], MATCH(Edges[[#This Row],[Vertex 2]],GroupVertices[Vertex],0)),1,1,"")</f>
        <v>2</v>
      </c>
      <c r="BD1624" s="48"/>
      <c r="BE1624" s="49"/>
      <c r="BF1624" s="48"/>
      <c r="BG1624" s="49"/>
      <c r="BH1624" s="48"/>
      <c r="BI1624" s="49"/>
      <c r="BJ1624" s="48"/>
      <c r="BK1624" s="49"/>
      <c r="BL1624" s="48"/>
    </row>
    <row r="1625" spans="1:64" x14ac:dyDescent="0.25">
      <c r="A1625" s="64" t="s">
        <v>683</v>
      </c>
      <c r="B1625" s="64" t="s">
        <v>754</v>
      </c>
      <c r="C1625" s="65" t="s">
        <v>15846</v>
      </c>
      <c r="D1625" s="66">
        <v>10</v>
      </c>
      <c r="E1625" s="67" t="s">
        <v>136</v>
      </c>
      <c r="F1625" s="68">
        <v>12</v>
      </c>
      <c r="G1625" s="65"/>
      <c r="H1625" s="69"/>
      <c r="I1625" s="70"/>
      <c r="J1625" s="70"/>
      <c r="K1625" s="34" t="s">
        <v>66</v>
      </c>
      <c r="L1625" s="77">
        <v>1625</v>
      </c>
      <c r="M1625" s="77"/>
      <c r="N1625" s="72"/>
      <c r="O1625" s="79" t="s">
        <v>999</v>
      </c>
      <c r="P1625" s="81">
        <v>43174.556967592594</v>
      </c>
      <c r="Q1625" s="79" t="s">
        <v>1892</v>
      </c>
      <c r="R1625" s="83" t="s">
        <v>2146</v>
      </c>
      <c r="S1625" s="79" t="s">
        <v>2519</v>
      </c>
      <c r="T1625" s="79" t="s">
        <v>3088</v>
      </c>
      <c r="U1625" s="83" t="s">
        <v>3416</v>
      </c>
      <c r="V1625" s="83" t="s">
        <v>3416</v>
      </c>
      <c r="W1625" s="81">
        <v>43174.556967592594</v>
      </c>
      <c r="X1625" s="83" t="s">
        <v>4960</v>
      </c>
      <c r="Y1625" s="79"/>
      <c r="Z1625" s="79"/>
      <c r="AA1625" s="85" t="s">
        <v>6168</v>
      </c>
      <c r="AB1625" s="79"/>
      <c r="AC1625" s="79" t="b">
        <v>0</v>
      </c>
      <c r="AD1625" s="79">
        <v>4</v>
      </c>
      <c r="AE1625" s="85" t="s">
        <v>6296</v>
      </c>
      <c r="AF1625" s="79" t="b">
        <v>0</v>
      </c>
      <c r="AG1625" s="79" t="s">
        <v>6304</v>
      </c>
      <c r="AH1625" s="79"/>
      <c r="AI1625" s="85" t="s">
        <v>6296</v>
      </c>
      <c r="AJ1625" s="79" t="b">
        <v>0</v>
      </c>
      <c r="AK1625" s="79">
        <v>7</v>
      </c>
      <c r="AL1625" s="85" t="s">
        <v>6296</v>
      </c>
      <c r="AM1625" s="79" t="s">
        <v>6330</v>
      </c>
      <c r="AN1625" s="79" t="b">
        <v>0</v>
      </c>
      <c r="AO1625" s="85" t="s">
        <v>6168</v>
      </c>
      <c r="AP1625" s="79" t="s">
        <v>6415</v>
      </c>
      <c r="AQ1625" s="79">
        <v>0</v>
      </c>
      <c r="AR1625" s="79">
        <v>0</v>
      </c>
      <c r="AS1625" s="79"/>
      <c r="AT1625" s="79"/>
      <c r="AU1625" s="79"/>
      <c r="AV1625" s="79"/>
      <c r="AW1625" s="79"/>
      <c r="AX1625" s="79"/>
      <c r="AY1625" s="79"/>
      <c r="AZ1625" s="79"/>
      <c r="BA1625">
        <v>38</v>
      </c>
      <c r="BB1625" s="78" t="str">
        <f>REPLACE(INDEX(GroupVertices[Group], MATCH(Edges[[#This Row],[Vertex 1]],GroupVertices[Vertex],0)),1,1,"")</f>
        <v>2</v>
      </c>
      <c r="BC1625" s="78" t="str">
        <f>REPLACE(INDEX(GroupVertices[Group], MATCH(Edges[[#This Row],[Vertex 2]],GroupVertices[Vertex],0)),1,1,"")</f>
        <v>2</v>
      </c>
      <c r="BD1625" s="48">
        <v>0</v>
      </c>
      <c r="BE1625" s="49">
        <v>0</v>
      </c>
      <c r="BF1625" s="48">
        <v>0</v>
      </c>
      <c r="BG1625" s="49">
        <v>0</v>
      </c>
      <c r="BH1625" s="48">
        <v>0</v>
      </c>
      <c r="BI1625" s="49">
        <v>0</v>
      </c>
      <c r="BJ1625" s="48">
        <v>25</v>
      </c>
      <c r="BK1625" s="49">
        <v>100</v>
      </c>
      <c r="BL1625" s="48">
        <v>25</v>
      </c>
    </row>
    <row r="1626" spans="1:64" x14ac:dyDescent="0.25">
      <c r="A1626" s="64" t="s">
        <v>683</v>
      </c>
      <c r="B1626" s="64" t="s">
        <v>754</v>
      </c>
      <c r="C1626" s="65" t="s">
        <v>15846</v>
      </c>
      <c r="D1626" s="66">
        <v>10</v>
      </c>
      <c r="E1626" s="67" t="s">
        <v>136</v>
      </c>
      <c r="F1626" s="68">
        <v>12</v>
      </c>
      <c r="G1626" s="65"/>
      <c r="H1626" s="69"/>
      <c r="I1626" s="70"/>
      <c r="J1626" s="70"/>
      <c r="K1626" s="34" t="s">
        <v>66</v>
      </c>
      <c r="L1626" s="77">
        <v>1626</v>
      </c>
      <c r="M1626" s="77"/>
      <c r="N1626" s="72"/>
      <c r="O1626" s="79" t="s">
        <v>999</v>
      </c>
      <c r="P1626" s="81">
        <v>43175.557118055556</v>
      </c>
      <c r="Q1626" s="79" t="s">
        <v>1712</v>
      </c>
      <c r="R1626" s="83" t="s">
        <v>2248</v>
      </c>
      <c r="S1626" s="79" t="s">
        <v>2518</v>
      </c>
      <c r="T1626" s="79" t="s">
        <v>3011</v>
      </c>
      <c r="U1626" s="83" t="s">
        <v>3374</v>
      </c>
      <c r="V1626" s="83" t="s">
        <v>3374</v>
      </c>
      <c r="W1626" s="81">
        <v>43175.557118055556</v>
      </c>
      <c r="X1626" s="83" t="s">
        <v>4747</v>
      </c>
      <c r="Y1626" s="79"/>
      <c r="Z1626" s="79"/>
      <c r="AA1626" s="85" t="s">
        <v>5955</v>
      </c>
      <c r="AB1626" s="79"/>
      <c r="AC1626" s="79" t="b">
        <v>0</v>
      </c>
      <c r="AD1626" s="79">
        <v>3</v>
      </c>
      <c r="AE1626" s="85" t="s">
        <v>6296</v>
      </c>
      <c r="AF1626" s="79" t="b">
        <v>0</v>
      </c>
      <c r="AG1626" s="79" t="s">
        <v>6304</v>
      </c>
      <c r="AH1626" s="79"/>
      <c r="AI1626" s="85" t="s">
        <v>6296</v>
      </c>
      <c r="AJ1626" s="79" t="b">
        <v>0</v>
      </c>
      <c r="AK1626" s="79">
        <v>4</v>
      </c>
      <c r="AL1626" s="85" t="s">
        <v>6296</v>
      </c>
      <c r="AM1626" s="79" t="s">
        <v>6330</v>
      </c>
      <c r="AN1626" s="79" t="b">
        <v>0</v>
      </c>
      <c r="AO1626" s="85" t="s">
        <v>5955</v>
      </c>
      <c r="AP1626" s="79" t="s">
        <v>6415</v>
      </c>
      <c r="AQ1626" s="79">
        <v>0</v>
      </c>
      <c r="AR1626" s="79">
        <v>0</v>
      </c>
      <c r="AS1626" s="79"/>
      <c r="AT1626" s="79"/>
      <c r="AU1626" s="79"/>
      <c r="AV1626" s="79"/>
      <c r="AW1626" s="79"/>
      <c r="AX1626" s="79"/>
      <c r="AY1626" s="79"/>
      <c r="AZ1626" s="79"/>
      <c r="BA1626">
        <v>38</v>
      </c>
      <c r="BB1626" s="78" t="str">
        <f>REPLACE(INDEX(GroupVertices[Group], MATCH(Edges[[#This Row],[Vertex 1]],GroupVertices[Vertex],0)),1,1,"")</f>
        <v>2</v>
      </c>
      <c r="BC1626" s="78" t="str">
        <f>REPLACE(INDEX(GroupVertices[Group], MATCH(Edges[[#This Row],[Vertex 2]],GroupVertices[Vertex],0)),1,1,"")</f>
        <v>2</v>
      </c>
      <c r="BD1626" s="48"/>
      <c r="BE1626" s="49"/>
      <c r="BF1626" s="48"/>
      <c r="BG1626" s="49"/>
      <c r="BH1626" s="48"/>
      <c r="BI1626" s="49"/>
      <c r="BJ1626" s="48"/>
      <c r="BK1626" s="49"/>
      <c r="BL1626" s="48"/>
    </row>
    <row r="1627" spans="1:64" x14ac:dyDescent="0.25">
      <c r="A1627" s="64" t="s">
        <v>683</v>
      </c>
      <c r="B1627" s="64" t="s">
        <v>754</v>
      </c>
      <c r="C1627" s="65" t="s">
        <v>15846</v>
      </c>
      <c r="D1627" s="66">
        <v>10</v>
      </c>
      <c r="E1627" s="67" t="s">
        <v>136</v>
      </c>
      <c r="F1627" s="68">
        <v>12</v>
      </c>
      <c r="G1627" s="65"/>
      <c r="H1627" s="69"/>
      <c r="I1627" s="70"/>
      <c r="J1627" s="70"/>
      <c r="K1627" s="34" t="s">
        <v>66</v>
      </c>
      <c r="L1627" s="77">
        <v>1627</v>
      </c>
      <c r="M1627" s="77"/>
      <c r="N1627" s="72"/>
      <c r="O1627" s="79" t="s">
        <v>999</v>
      </c>
      <c r="P1627" s="81">
        <v>43174.512384259258</v>
      </c>
      <c r="Q1627" s="79" t="s">
        <v>1893</v>
      </c>
      <c r="R1627" s="83" t="s">
        <v>2309</v>
      </c>
      <c r="S1627" s="79" t="s">
        <v>2518</v>
      </c>
      <c r="T1627" s="79" t="s">
        <v>3089</v>
      </c>
      <c r="U1627" s="79"/>
      <c r="V1627" s="83" t="s">
        <v>3872</v>
      </c>
      <c r="W1627" s="81">
        <v>43174.512384259258</v>
      </c>
      <c r="X1627" s="83" t="s">
        <v>4961</v>
      </c>
      <c r="Y1627" s="79"/>
      <c r="Z1627" s="79"/>
      <c r="AA1627" s="85" t="s">
        <v>6169</v>
      </c>
      <c r="AB1627" s="79"/>
      <c r="AC1627" s="79" t="b">
        <v>0</v>
      </c>
      <c r="AD1627" s="79">
        <v>9</v>
      </c>
      <c r="AE1627" s="85" t="s">
        <v>6296</v>
      </c>
      <c r="AF1627" s="79" t="b">
        <v>0</v>
      </c>
      <c r="AG1627" s="79" t="s">
        <v>6304</v>
      </c>
      <c r="AH1627" s="79"/>
      <c r="AI1627" s="85" t="s">
        <v>6296</v>
      </c>
      <c r="AJ1627" s="79" t="b">
        <v>0</v>
      </c>
      <c r="AK1627" s="79">
        <v>14</v>
      </c>
      <c r="AL1627" s="85" t="s">
        <v>6296</v>
      </c>
      <c r="AM1627" s="79" t="s">
        <v>6330</v>
      </c>
      <c r="AN1627" s="79" t="b">
        <v>0</v>
      </c>
      <c r="AO1627" s="85" t="s">
        <v>6169</v>
      </c>
      <c r="AP1627" s="79" t="s">
        <v>6415</v>
      </c>
      <c r="AQ1627" s="79">
        <v>0</v>
      </c>
      <c r="AR1627" s="79">
        <v>0</v>
      </c>
      <c r="AS1627" s="79"/>
      <c r="AT1627" s="79"/>
      <c r="AU1627" s="79"/>
      <c r="AV1627" s="79"/>
      <c r="AW1627" s="79"/>
      <c r="AX1627" s="79"/>
      <c r="AY1627" s="79"/>
      <c r="AZ1627" s="79"/>
      <c r="BA1627">
        <v>38</v>
      </c>
      <c r="BB1627" s="78" t="str">
        <f>REPLACE(INDEX(GroupVertices[Group], MATCH(Edges[[#This Row],[Vertex 1]],GroupVertices[Vertex],0)),1,1,"")</f>
        <v>2</v>
      </c>
      <c r="BC1627" s="78" t="str">
        <f>REPLACE(INDEX(GroupVertices[Group], MATCH(Edges[[#This Row],[Vertex 2]],GroupVertices[Vertex],0)),1,1,"")</f>
        <v>2</v>
      </c>
      <c r="BD1627" s="48">
        <v>0</v>
      </c>
      <c r="BE1627" s="49">
        <v>0</v>
      </c>
      <c r="BF1627" s="48">
        <v>0</v>
      </c>
      <c r="BG1627" s="49">
        <v>0</v>
      </c>
      <c r="BH1627" s="48">
        <v>0</v>
      </c>
      <c r="BI1627" s="49">
        <v>0</v>
      </c>
      <c r="BJ1627" s="48">
        <v>25</v>
      </c>
      <c r="BK1627" s="49">
        <v>100</v>
      </c>
      <c r="BL1627" s="48">
        <v>25</v>
      </c>
    </row>
    <row r="1628" spans="1:64" x14ac:dyDescent="0.25">
      <c r="A1628" s="64" t="s">
        <v>683</v>
      </c>
      <c r="B1628" s="64" t="s">
        <v>754</v>
      </c>
      <c r="C1628" s="65" t="s">
        <v>15846</v>
      </c>
      <c r="D1628" s="66">
        <v>10</v>
      </c>
      <c r="E1628" s="67" t="s">
        <v>136</v>
      </c>
      <c r="F1628" s="68">
        <v>12</v>
      </c>
      <c r="G1628" s="65"/>
      <c r="H1628" s="69"/>
      <c r="I1628" s="70"/>
      <c r="J1628" s="70"/>
      <c r="K1628" s="34" t="s">
        <v>66</v>
      </c>
      <c r="L1628" s="77">
        <v>1628</v>
      </c>
      <c r="M1628" s="77"/>
      <c r="N1628" s="72"/>
      <c r="O1628" s="79" t="s">
        <v>999</v>
      </c>
      <c r="P1628" s="81">
        <v>43174.502800925926</v>
      </c>
      <c r="Q1628" s="79" t="s">
        <v>1894</v>
      </c>
      <c r="R1628" s="83" t="s">
        <v>2308</v>
      </c>
      <c r="S1628" s="79" t="s">
        <v>2518</v>
      </c>
      <c r="T1628" s="79" t="s">
        <v>3090</v>
      </c>
      <c r="U1628" s="79"/>
      <c r="V1628" s="83" t="s">
        <v>3872</v>
      </c>
      <c r="W1628" s="81">
        <v>43174.502800925926</v>
      </c>
      <c r="X1628" s="83" t="s">
        <v>4962</v>
      </c>
      <c r="Y1628" s="79"/>
      <c r="Z1628" s="79"/>
      <c r="AA1628" s="85" t="s">
        <v>6170</v>
      </c>
      <c r="AB1628" s="79"/>
      <c r="AC1628" s="79" t="b">
        <v>0</v>
      </c>
      <c r="AD1628" s="79">
        <v>13</v>
      </c>
      <c r="AE1628" s="85" t="s">
        <v>6296</v>
      </c>
      <c r="AF1628" s="79" t="b">
        <v>0</v>
      </c>
      <c r="AG1628" s="79" t="s">
        <v>6304</v>
      </c>
      <c r="AH1628" s="79"/>
      <c r="AI1628" s="85" t="s">
        <v>6296</v>
      </c>
      <c r="AJ1628" s="79" t="b">
        <v>0</v>
      </c>
      <c r="AK1628" s="79">
        <v>10</v>
      </c>
      <c r="AL1628" s="85" t="s">
        <v>6296</v>
      </c>
      <c r="AM1628" s="79" t="s">
        <v>6330</v>
      </c>
      <c r="AN1628" s="79" t="b">
        <v>0</v>
      </c>
      <c r="AO1628" s="85" t="s">
        <v>6170</v>
      </c>
      <c r="AP1628" s="79" t="s">
        <v>6415</v>
      </c>
      <c r="AQ1628" s="79">
        <v>0</v>
      </c>
      <c r="AR1628" s="79">
        <v>0</v>
      </c>
      <c r="AS1628" s="79"/>
      <c r="AT1628" s="79"/>
      <c r="AU1628" s="79"/>
      <c r="AV1628" s="79"/>
      <c r="AW1628" s="79"/>
      <c r="AX1628" s="79"/>
      <c r="AY1628" s="79"/>
      <c r="AZ1628" s="79"/>
      <c r="BA1628">
        <v>38</v>
      </c>
      <c r="BB1628" s="78" t="str">
        <f>REPLACE(INDEX(GroupVertices[Group], MATCH(Edges[[#This Row],[Vertex 1]],GroupVertices[Vertex],0)),1,1,"")</f>
        <v>2</v>
      </c>
      <c r="BC1628" s="78" t="str">
        <f>REPLACE(INDEX(GroupVertices[Group], MATCH(Edges[[#This Row],[Vertex 2]],GroupVertices[Vertex],0)),1,1,"")</f>
        <v>2</v>
      </c>
      <c r="BD1628" s="48">
        <v>3</v>
      </c>
      <c r="BE1628" s="49">
        <v>11.538461538461538</v>
      </c>
      <c r="BF1628" s="48">
        <v>0</v>
      </c>
      <c r="BG1628" s="49">
        <v>0</v>
      </c>
      <c r="BH1628" s="48">
        <v>0</v>
      </c>
      <c r="BI1628" s="49">
        <v>0</v>
      </c>
      <c r="BJ1628" s="48">
        <v>23</v>
      </c>
      <c r="BK1628" s="49">
        <v>88.461538461538467</v>
      </c>
      <c r="BL1628" s="48">
        <v>26</v>
      </c>
    </row>
    <row r="1629" spans="1:64" x14ac:dyDescent="0.25">
      <c r="A1629" s="64" t="s">
        <v>683</v>
      </c>
      <c r="B1629" s="64" t="s">
        <v>754</v>
      </c>
      <c r="C1629" s="65" t="s">
        <v>15846</v>
      </c>
      <c r="D1629" s="66">
        <v>10</v>
      </c>
      <c r="E1629" s="67" t="s">
        <v>136</v>
      </c>
      <c r="F1629" s="68">
        <v>12</v>
      </c>
      <c r="G1629" s="65"/>
      <c r="H1629" s="69"/>
      <c r="I1629" s="70"/>
      <c r="J1629" s="70"/>
      <c r="K1629" s="34" t="s">
        <v>66</v>
      </c>
      <c r="L1629" s="77">
        <v>1629</v>
      </c>
      <c r="M1629" s="77"/>
      <c r="N1629" s="72"/>
      <c r="O1629" s="79" t="s">
        <v>999</v>
      </c>
      <c r="P1629" s="81">
        <v>43175.409872685188</v>
      </c>
      <c r="Q1629" s="79" t="s">
        <v>1895</v>
      </c>
      <c r="R1629" s="83" t="s">
        <v>2310</v>
      </c>
      <c r="S1629" s="79" t="s">
        <v>2519</v>
      </c>
      <c r="T1629" s="79" t="s">
        <v>3091</v>
      </c>
      <c r="U1629" s="83" t="s">
        <v>3417</v>
      </c>
      <c r="V1629" s="83" t="s">
        <v>3417</v>
      </c>
      <c r="W1629" s="81">
        <v>43175.409872685188</v>
      </c>
      <c r="X1629" s="83" t="s">
        <v>4963</v>
      </c>
      <c r="Y1629" s="79"/>
      <c r="Z1629" s="79"/>
      <c r="AA1629" s="85" t="s">
        <v>6171</v>
      </c>
      <c r="AB1629" s="79"/>
      <c r="AC1629" s="79" t="b">
        <v>0</v>
      </c>
      <c r="AD1629" s="79">
        <v>4</v>
      </c>
      <c r="AE1629" s="85" t="s">
        <v>6296</v>
      </c>
      <c r="AF1629" s="79" t="b">
        <v>0</v>
      </c>
      <c r="AG1629" s="79" t="s">
        <v>6304</v>
      </c>
      <c r="AH1629" s="79"/>
      <c r="AI1629" s="85" t="s">
        <v>6296</v>
      </c>
      <c r="AJ1629" s="79" t="b">
        <v>0</v>
      </c>
      <c r="AK1629" s="79">
        <v>6</v>
      </c>
      <c r="AL1629" s="85" t="s">
        <v>6296</v>
      </c>
      <c r="AM1629" s="79" t="s">
        <v>6330</v>
      </c>
      <c r="AN1629" s="79" t="b">
        <v>0</v>
      </c>
      <c r="AO1629" s="85" t="s">
        <v>6171</v>
      </c>
      <c r="AP1629" s="79" t="s">
        <v>6415</v>
      </c>
      <c r="AQ1629" s="79">
        <v>0</v>
      </c>
      <c r="AR1629" s="79">
        <v>0</v>
      </c>
      <c r="AS1629" s="79"/>
      <c r="AT1629" s="79"/>
      <c r="AU1629" s="79"/>
      <c r="AV1629" s="79"/>
      <c r="AW1629" s="79"/>
      <c r="AX1629" s="79"/>
      <c r="AY1629" s="79"/>
      <c r="AZ1629" s="79"/>
      <c r="BA1629">
        <v>38</v>
      </c>
      <c r="BB1629" s="78" t="str">
        <f>REPLACE(INDEX(GroupVertices[Group], MATCH(Edges[[#This Row],[Vertex 1]],GroupVertices[Vertex],0)),1,1,"")</f>
        <v>2</v>
      </c>
      <c r="BC1629" s="78" t="str">
        <f>REPLACE(INDEX(GroupVertices[Group], MATCH(Edges[[#This Row],[Vertex 2]],GroupVertices[Vertex],0)),1,1,"")</f>
        <v>2</v>
      </c>
      <c r="BD1629" s="48">
        <v>0</v>
      </c>
      <c r="BE1629" s="49">
        <v>0</v>
      </c>
      <c r="BF1629" s="48">
        <v>0</v>
      </c>
      <c r="BG1629" s="49">
        <v>0</v>
      </c>
      <c r="BH1629" s="48">
        <v>0</v>
      </c>
      <c r="BI1629" s="49">
        <v>0</v>
      </c>
      <c r="BJ1629" s="48">
        <v>27</v>
      </c>
      <c r="BK1629" s="49">
        <v>100</v>
      </c>
      <c r="BL1629" s="48">
        <v>27</v>
      </c>
    </row>
    <row r="1630" spans="1:64" x14ac:dyDescent="0.25">
      <c r="A1630" s="64" t="s">
        <v>683</v>
      </c>
      <c r="B1630" s="64" t="s">
        <v>754</v>
      </c>
      <c r="C1630" s="65" t="s">
        <v>15846</v>
      </c>
      <c r="D1630" s="66">
        <v>10</v>
      </c>
      <c r="E1630" s="67" t="s">
        <v>136</v>
      </c>
      <c r="F1630" s="68">
        <v>12</v>
      </c>
      <c r="G1630" s="65"/>
      <c r="H1630" s="69"/>
      <c r="I1630" s="70"/>
      <c r="J1630" s="70"/>
      <c r="K1630" s="34" t="s">
        <v>66</v>
      </c>
      <c r="L1630" s="77">
        <v>1630</v>
      </c>
      <c r="M1630" s="77"/>
      <c r="N1630" s="72"/>
      <c r="O1630" s="79" t="s">
        <v>999</v>
      </c>
      <c r="P1630" s="81">
        <v>43176.829409722224</v>
      </c>
      <c r="Q1630" s="79" t="s">
        <v>1896</v>
      </c>
      <c r="R1630" s="83" t="s">
        <v>2284</v>
      </c>
      <c r="S1630" s="79" t="s">
        <v>2519</v>
      </c>
      <c r="T1630" s="79" t="s">
        <v>3092</v>
      </c>
      <c r="U1630" s="83" t="s">
        <v>3418</v>
      </c>
      <c r="V1630" s="83" t="s">
        <v>3418</v>
      </c>
      <c r="W1630" s="81">
        <v>43176.829409722224</v>
      </c>
      <c r="X1630" s="83" t="s">
        <v>4964</v>
      </c>
      <c r="Y1630" s="79"/>
      <c r="Z1630" s="79"/>
      <c r="AA1630" s="85" t="s">
        <v>6172</v>
      </c>
      <c r="AB1630" s="79"/>
      <c r="AC1630" s="79" t="b">
        <v>0</v>
      </c>
      <c r="AD1630" s="79">
        <v>13</v>
      </c>
      <c r="AE1630" s="85" t="s">
        <v>6296</v>
      </c>
      <c r="AF1630" s="79" t="b">
        <v>0</v>
      </c>
      <c r="AG1630" s="79" t="s">
        <v>6304</v>
      </c>
      <c r="AH1630" s="79"/>
      <c r="AI1630" s="85" t="s">
        <v>6296</v>
      </c>
      <c r="AJ1630" s="79" t="b">
        <v>0</v>
      </c>
      <c r="AK1630" s="79">
        <v>14</v>
      </c>
      <c r="AL1630" s="85" t="s">
        <v>6296</v>
      </c>
      <c r="AM1630" s="79" t="s">
        <v>6328</v>
      </c>
      <c r="AN1630" s="79" t="b">
        <v>0</v>
      </c>
      <c r="AO1630" s="85" t="s">
        <v>6172</v>
      </c>
      <c r="AP1630" s="79" t="s">
        <v>6415</v>
      </c>
      <c r="AQ1630" s="79">
        <v>0</v>
      </c>
      <c r="AR1630" s="79">
        <v>0</v>
      </c>
      <c r="AS1630" s="79"/>
      <c r="AT1630" s="79"/>
      <c r="AU1630" s="79"/>
      <c r="AV1630" s="79"/>
      <c r="AW1630" s="79"/>
      <c r="AX1630" s="79"/>
      <c r="AY1630" s="79"/>
      <c r="AZ1630" s="79"/>
      <c r="BA1630">
        <v>38</v>
      </c>
      <c r="BB1630" s="78" t="str">
        <f>REPLACE(INDEX(GroupVertices[Group], MATCH(Edges[[#This Row],[Vertex 1]],GroupVertices[Vertex],0)),1,1,"")</f>
        <v>2</v>
      </c>
      <c r="BC1630" s="78" t="str">
        <f>REPLACE(INDEX(GroupVertices[Group], MATCH(Edges[[#This Row],[Vertex 2]],GroupVertices[Vertex],0)),1,1,"")</f>
        <v>2</v>
      </c>
      <c r="BD1630" s="48">
        <v>2</v>
      </c>
      <c r="BE1630" s="49">
        <v>9.5238095238095237</v>
      </c>
      <c r="BF1630" s="48">
        <v>0</v>
      </c>
      <c r="BG1630" s="49">
        <v>0</v>
      </c>
      <c r="BH1630" s="48">
        <v>0</v>
      </c>
      <c r="BI1630" s="49">
        <v>0</v>
      </c>
      <c r="BJ1630" s="48">
        <v>19</v>
      </c>
      <c r="BK1630" s="49">
        <v>90.476190476190482</v>
      </c>
      <c r="BL1630" s="48">
        <v>21</v>
      </c>
    </row>
    <row r="1631" spans="1:64" x14ac:dyDescent="0.25">
      <c r="A1631" s="64" t="s">
        <v>683</v>
      </c>
      <c r="B1631" s="64" t="s">
        <v>754</v>
      </c>
      <c r="C1631" s="65" t="s">
        <v>15846</v>
      </c>
      <c r="D1631" s="66">
        <v>10</v>
      </c>
      <c r="E1631" s="67" t="s">
        <v>136</v>
      </c>
      <c r="F1631" s="68">
        <v>12</v>
      </c>
      <c r="G1631" s="65"/>
      <c r="H1631" s="69"/>
      <c r="I1631" s="70"/>
      <c r="J1631" s="70"/>
      <c r="K1631" s="34" t="s">
        <v>66</v>
      </c>
      <c r="L1631" s="77">
        <v>1631</v>
      </c>
      <c r="M1631" s="77"/>
      <c r="N1631" s="72"/>
      <c r="O1631" s="79" t="s">
        <v>999</v>
      </c>
      <c r="P1631" s="81">
        <v>43177.502800925926</v>
      </c>
      <c r="Q1631" s="79" t="s">
        <v>1897</v>
      </c>
      <c r="R1631" s="83" t="s">
        <v>2339</v>
      </c>
      <c r="S1631" s="79" t="s">
        <v>2519</v>
      </c>
      <c r="T1631" s="79" t="s">
        <v>3093</v>
      </c>
      <c r="U1631" s="83" t="s">
        <v>3419</v>
      </c>
      <c r="V1631" s="83" t="s">
        <v>3419</v>
      </c>
      <c r="W1631" s="81">
        <v>43177.502800925926</v>
      </c>
      <c r="X1631" s="83" t="s">
        <v>4965</v>
      </c>
      <c r="Y1631" s="79"/>
      <c r="Z1631" s="79"/>
      <c r="AA1631" s="85" t="s">
        <v>6173</v>
      </c>
      <c r="AB1631" s="79"/>
      <c r="AC1631" s="79" t="b">
        <v>0</v>
      </c>
      <c r="AD1631" s="79">
        <v>2</v>
      </c>
      <c r="AE1631" s="85" t="s">
        <v>6296</v>
      </c>
      <c r="AF1631" s="79" t="b">
        <v>0</v>
      </c>
      <c r="AG1631" s="79" t="s">
        <v>6304</v>
      </c>
      <c r="AH1631" s="79"/>
      <c r="AI1631" s="85" t="s">
        <v>6296</v>
      </c>
      <c r="AJ1631" s="79" t="b">
        <v>0</v>
      </c>
      <c r="AK1631" s="79">
        <v>2</v>
      </c>
      <c r="AL1631" s="85" t="s">
        <v>6296</v>
      </c>
      <c r="AM1631" s="79" t="s">
        <v>6330</v>
      </c>
      <c r="AN1631" s="79" t="b">
        <v>0</v>
      </c>
      <c r="AO1631" s="85" t="s">
        <v>6173</v>
      </c>
      <c r="AP1631" s="79" t="s">
        <v>6415</v>
      </c>
      <c r="AQ1631" s="79">
        <v>0</v>
      </c>
      <c r="AR1631" s="79">
        <v>0</v>
      </c>
      <c r="AS1631" s="79"/>
      <c r="AT1631" s="79"/>
      <c r="AU1631" s="79"/>
      <c r="AV1631" s="79"/>
      <c r="AW1631" s="79"/>
      <c r="AX1631" s="79"/>
      <c r="AY1631" s="79"/>
      <c r="AZ1631" s="79"/>
      <c r="BA1631">
        <v>38</v>
      </c>
      <c r="BB1631" s="78" t="str">
        <f>REPLACE(INDEX(GroupVertices[Group], MATCH(Edges[[#This Row],[Vertex 1]],GroupVertices[Vertex],0)),1,1,"")</f>
        <v>2</v>
      </c>
      <c r="BC1631" s="78" t="str">
        <f>REPLACE(INDEX(GroupVertices[Group], MATCH(Edges[[#This Row],[Vertex 2]],GroupVertices[Vertex],0)),1,1,"")</f>
        <v>2</v>
      </c>
      <c r="BD1631" s="48">
        <v>0</v>
      </c>
      <c r="BE1631" s="49">
        <v>0</v>
      </c>
      <c r="BF1631" s="48">
        <v>1</v>
      </c>
      <c r="BG1631" s="49">
        <v>4.3478260869565215</v>
      </c>
      <c r="BH1631" s="48">
        <v>0</v>
      </c>
      <c r="BI1631" s="49">
        <v>0</v>
      </c>
      <c r="BJ1631" s="48">
        <v>22</v>
      </c>
      <c r="BK1631" s="49">
        <v>95.652173913043484</v>
      </c>
      <c r="BL1631" s="48">
        <v>23</v>
      </c>
    </row>
    <row r="1632" spans="1:64" x14ac:dyDescent="0.25">
      <c r="A1632" s="64" t="s">
        <v>683</v>
      </c>
      <c r="B1632" s="64" t="s">
        <v>754</v>
      </c>
      <c r="C1632" s="65" t="s">
        <v>15846</v>
      </c>
      <c r="D1632" s="66">
        <v>10</v>
      </c>
      <c r="E1632" s="67" t="s">
        <v>136</v>
      </c>
      <c r="F1632" s="68">
        <v>12</v>
      </c>
      <c r="G1632" s="65"/>
      <c r="H1632" s="69"/>
      <c r="I1632" s="70"/>
      <c r="J1632" s="70"/>
      <c r="K1632" s="34" t="s">
        <v>66</v>
      </c>
      <c r="L1632" s="77">
        <v>1632</v>
      </c>
      <c r="M1632" s="77"/>
      <c r="N1632" s="72"/>
      <c r="O1632" s="79" t="s">
        <v>999</v>
      </c>
      <c r="P1632" s="81">
        <v>43176.849074074074</v>
      </c>
      <c r="Q1632" s="79" t="s">
        <v>1898</v>
      </c>
      <c r="R1632" s="83" t="s">
        <v>2395</v>
      </c>
      <c r="S1632" s="79" t="s">
        <v>2519</v>
      </c>
      <c r="T1632" s="79" t="s">
        <v>3094</v>
      </c>
      <c r="U1632" s="83" t="s">
        <v>3420</v>
      </c>
      <c r="V1632" s="83" t="s">
        <v>3420</v>
      </c>
      <c r="W1632" s="81">
        <v>43176.849074074074</v>
      </c>
      <c r="X1632" s="83" t="s">
        <v>4966</v>
      </c>
      <c r="Y1632" s="79"/>
      <c r="Z1632" s="79"/>
      <c r="AA1632" s="85" t="s">
        <v>6174</v>
      </c>
      <c r="AB1632" s="79"/>
      <c r="AC1632" s="79" t="b">
        <v>0</v>
      </c>
      <c r="AD1632" s="79">
        <v>6</v>
      </c>
      <c r="AE1632" s="85" t="s">
        <v>6296</v>
      </c>
      <c r="AF1632" s="79" t="b">
        <v>0</v>
      </c>
      <c r="AG1632" s="79" t="s">
        <v>6304</v>
      </c>
      <c r="AH1632" s="79"/>
      <c r="AI1632" s="85" t="s">
        <v>6296</v>
      </c>
      <c r="AJ1632" s="79" t="b">
        <v>0</v>
      </c>
      <c r="AK1632" s="79">
        <v>4</v>
      </c>
      <c r="AL1632" s="85" t="s">
        <v>6296</v>
      </c>
      <c r="AM1632" s="79" t="s">
        <v>6330</v>
      </c>
      <c r="AN1632" s="79" t="b">
        <v>0</v>
      </c>
      <c r="AO1632" s="85" t="s">
        <v>6174</v>
      </c>
      <c r="AP1632" s="79" t="s">
        <v>6415</v>
      </c>
      <c r="AQ1632" s="79">
        <v>0</v>
      </c>
      <c r="AR1632" s="79">
        <v>0</v>
      </c>
      <c r="AS1632" s="79"/>
      <c r="AT1632" s="79"/>
      <c r="AU1632" s="79"/>
      <c r="AV1632" s="79"/>
      <c r="AW1632" s="79"/>
      <c r="AX1632" s="79"/>
      <c r="AY1632" s="79"/>
      <c r="AZ1632" s="79"/>
      <c r="BA1632">
        <v>38</v>
      </c>
      <c r="BB1632" s="78" t="str">
        <f>REPLACE(INDEX(GroupVertices[Group], MATCH(Edges[[#This Row],[Vertex 1]],GroupVertices[Vertex],0)),1,1,"")</f>
        <v>2</v>
      </c>
      <c r="BC1632" s="78" t="str">
        <f>REPLACE(INDEX(GroupVertices[Group], MATCH(Edges[[#This Row],[Vertex 2]],GroupVertices[Vertex],0)),1,1,"")</f>
        <v>2</v>
      </c>
      <c r="BD1632" s="48">
        <v>0</v>
      </c>
      <c r="BE1632" s="49">
        <v>0</v>
      </c>
      <c r="BF1632" s="48">
        <v>0</v>
      </c>
      <c r="BG1632" s="49">
        <v>0</v>
      </c>
      <c r="BH1632" s="48">
        <v>0</v>
      </c>
      <c r="BI1632" s="49">
        <v>0</v>
      </c>
      <c r="BJ1632" s="48">
        <v>22</v>
      </c>
      <c r="BK1632" s="49">
        <v>100</v>
      </c>
      <c r="BL1632" s="48">
        <v>22</v>
      </c>
    </row>
    <row r="1633" spans="1:64" x14ac:dyDescent="0.25">
      <c r="A1633" s="64" t="s">
        <v>683</v>
      </c>
      <c r="B1633" s="64" t="s">
        <v>754</v>
      </c>
      <c r="C1633" s="65" t="s">
        <v>15846</v>
      </c>
      <c r="D1633" s="66">
        <v>10</v>
      </c>
      <c r="E1633" s="67" t="s">
        <v>136</v>
      </c>
      <c r="F1633" s="68">
        <v>12</v>
      </c>
      <c r="G1633" s="65"/>
      <c r="H1633" s="69"/>
      <c r="I1633" s="70"/>
      <c r="J1633" s="70"/>
      <c r="K1633" s="34" t="s">
        <v>66</v>
      </c>
      <c r="L1633" s="77">
        <v>1633</v>
      </c>
      <c r="M1633" s="77"/>
      <c r="N1633" s="72"/>
      <c r="O1633" s="79" t="s">
        <v>999</v>
      </c>
      <c r="P1633" s="81">
        <v>43177.409861111111</v>
      </c>
      <c r="Q1633" s="79" t="s">
        <v>1899</v>
      </c>
      <c r="R1633" s="83" t="s">
        <v>2472</v>
      </c>
      <c r="S1633" s="79" t="s">
        <v>2608</v>
      </c>
      <c r="T1633" s="79" t="s">
        <v>3095</v>
      </c>
      <c r="U1633" s="83" t="s">
        <v>3421</v>
      </c>
      <c r="V1633" s="83" t="s">
        <v>3421</v>
      </c>
      <c r="W1633" s="81">
        <v>43177.409861111111</v>
      </c>
      <c r="X1633" s="83" t="s">
        <v>4967</v>
      </c>
      <c r="Y1633" s="79"/>
      <c r="Z1633" s="79"/>
      <c r="AA1633" s="85" t="s">
        <v>6175</v>
      </c>
      <c r="AB1633" s="79"/>
      <c r="AC1633" s="79" t="b">
        <v>0</v>
      </c>
      <c r="AD1633" s="79">
        <v>20</v>
      </c>
      <c r="AE1633" s="85" t="s">
        <v>6296</v>
      </c>
      <c r="AF1633" s="79" t="b">
        <v>0</v>
      </c>
      <c r="AG1633" s="79" t="s">
        <v>6304</v>
      </c>
      <c r="AH1633" s="79"/>
      <c r="AI1633" s="85" t="s">
        <v>6296</v>
      </c>
      <c r="AJ1633" s="79" t="b">
        <v>0</v>
      </c>
      <c r="AK1633" s="79">
        <v>11</v>
      </c>
      <c r="AL1633" s="85" t="s">
        <v>6296</v>
      </c>
      <c r="AM1633" s="79" t="s">
        <v>6330</v>
      </c>
      <c r="AN1633" s="79" t="b">
        <v>0</v>
      </c>
      <c r="AO1633" s="85" t="s">
        <v>6175</v>
      </c>
      <c r="AP1633" s="79" t="s">
        <v>6415</v>
      </c>
      <c r="AQ1633" s="79">
        <v>0</v>
      </c>
      <c r="AR1633" s="79">
        <v>0</v>
      </c>
      <c r="AS1633" s="79"/>
      <c r="AT1633" s="79"/>
      <c r="AU1633" s="79"/>
      <c r="AV1633" s="79"/>
      <c r="AW1633" s="79"/>
      <c r="AX1633" s="79"/>
      <c r="AY1633" s="79"/>
      <c r="AZ1633" s="79"/>
      <c r="BA1633">
        <v>38</v>
      </c>
      <c r="BB1633" s="78" t="str">
        <f>REPLACE(INDEX(GroupVertices[Group], MATCH(Edges[[#This Row],[Vertex 1]],GroupVertices[Vertex],0)),1,1,"")</f>
        <v>2</v>
      </c>
      <c r="BC1633" s="78" t="str">
        <f>REPLACE(INDEX(GroupVertices[Group], MATCH(Edges[[#This Row],[Vertex 2]],GroupVertices[Vertex],0)),1,1,"")</f>
        <v>2</v>
      </c>
      <c r="BD1633" s="48">
        <v>2</v>
      </c>
      <c r="BE1633" s="49">
        <v>7.4074074074074074</v>
      </c>
      <c r="BF1633" s="48">
        <v>0</v>
      </c>
      <c r="BG1633" s="49">
        <v>0</v>
      </c>
      <c r="BH1633" s="48">
        <v>0</v>
      </c>
      <c r="BI1633" s="49">
        <v>0</v>
      </c>
      <c r="BJ1633" s="48">
        <v>25</v>
      </c>
      <c r="BK1633" s="49">
        <v>92.592592592592595</v>
      </c>
      <c r="BL1633" s="48">
        <v>27</v>
      </c>
    </row>
    <row r="1634" spans="1:64" x14ac:dyDescent="0.25">
      <c r="A1634" s="64" t="s">
        <v>683</v>
      </c>
      <c r="B1634" s="64" t="s">
        <v>754</v>
      </c>
      <c r="C1634" s="65" t="s">
        <v>15846</v>
      </c>
      <c r="D1634" s="66">
        <v>10</v>
      </c>
      <c r="E1634" s="67" t="s">
        <v>136</v>
      </c>
      <c r="F1634" s="68">
        <v>12</v>
      </c>
      <c r="G1634" s="65"/>
      <c r="H1634" s="69"/>
      <c r="I1634" s="70"/>
      <c r="J1634" s="70"/>
      <c r="K1634" s="34" t="s">
        <v>66</v>
      </c>
      <c r="L1634" s="77">
        <v>1634</v>
      </c>
      <c r="M1634" s="77"/>
      <c r="N1634" s="72"/>
      <c r="O1634" s="79" t="s">
        <v>999</v>
      </c>
      <c r="P1634" s="81">
        <v>43165.681296296294</v>
      </c>
      <c r="Q1634" s="79" t="s">
        <v>1900</v>
      </c>
      <c r="R1634" s="83" t="s">
        <v>2022</v>
      </c>
      <c r="S1634" s="79" t="s">
        <v>2519</v>
      </c>
      <c r="T1634" s="79" t="s">
        <v>3096</v>
      </c>
      <c r="U1634" s="83" t="s">
        <v>3422</v>
      </c>
      <c r="V1634" s="83" t="s">
        <v>3422</v>
      </c>
      <c r="W1634" s="81">
        <v>43165.681296296294</v>
      </c>
      <c r="X1634" s="83" t="s">
        <v>4968</v>
      </c>
      <c r="Y1634" s="79"/>
      <c r="Z1634" s="79"/>
      <c r="AA1634" s="85" t="s">
        <v>6176</v>
      </c>
      <c r="AB1634" s="79"/>
      <c r="AC1634" s="79" t="b">
        <v>0</v>
      </c>
      <c r="AD1634" s="79">
        <v>5</v>
      </c>
      <c r="AE1634" s="85" t="s">
        <v>6296</v>
      </c>
      <c r="AF1634" s="79" t="b">
        <v>0</v>
      </c>
      <c r="AG1634" s="79" t="s">
        <v>6304</v>
      </c>
      <c r="AH1634" s="79"/>
      <c r="AI1634" s="85" t="s">
        <v>6296</v>
      </c>
      <c r="AJ1634" s="79" t="b">
        <v>0</v>
      </c>
      <c r="AK1634" s="79">
        <v>1</v>
      </c>
      <c r="AL1634" s="85" t="s">
        <v>6296</v>
      </c>
      <c r="AM1634" s="79" t="s">
        <v>6330</v>
      </c>
      <c r="AN1634" s="79" t="b">
        <v>0</v>
      </c>
      <c r="AO1634" s="85" t="s">
        <v>6176</v>
      </c>
      <c r="AP1634" s="79" t="s">
        <v>176</v>
      </c>
      <c r="AQ1634" s="79">
        <v>0</v>
      </c>
      <c r="AR1634" s="79">
        <v>0</v>
      </c>
      <c r="AS1634" s="79"/>
      <c r="AT1634" s="79"/>
      <c r="AU1634" s="79"/>
      <c r="AV1634" s="79"/>
      <c r="AW1634" s="79"/>
      <c r="AX1634" s="79"/>
      <c r="AY1634" s="79"/>
      <c r="AZ1634" s="79"/>
      <c r="BA1634">
        <v>38</v>
      </c>
      <c r="BB1634" s="78" t="str">
        <f>REPLACE(INDEX(GroupVertices[Group], MATCH(Edges[[#This Row],[Vertex 1]],GroupVertices[Vertex],0)),1,1,"")</f>
        <v>2</v>
      </c>
      <c r="BC1634" s="78" t="str">
        <f>REPLACE(INDEX(GroupVertices[Group], MATCH(Edges[[#This Row],[Vertex 2]],GroupVertices[Vertex],0)),1,1,"")</f>
        <v>2</v>
      </c>
      <c r="BD1634" s="48">
        <v>0</v>
      </c>
      <c r="BE1634" s="49">
        <v>0</v>
      </c>
      <c r="BF1634" s="48">
        <v>0</v>
      </c>
      <c r="BG1634" s="49">
        <v>0</v>
      </c>
      <c r="BH1634" s="48">
        <v>0</v>
      </c>
      <c r="BI1634" s="49">
        <v>0</v>
      </c>
      <c r="BJ1634" s="48">
        <v>26</v>
      </c>
      <c r="BK1634" s="49">
        <v>100</v>
      </c>
      <c r="BL1634" s="48">
        <v>26</v>
      </c>
    </row>
    <row r="1635" spans="1:64" x14ac:dyDescent="0.25">
      <c r="A1635" s="64" t="s">
        <v>683</v>
      </c>
      <c r="B1635" s="64" t="s">
        <v>754</v>
      </c>
      <c r="C1635" s="65" t="s">
        <v>15846</v>
      </c>
      <c r="D1635" s="66">
        <v>10</v>
      </c>
      <c r="E1635" s="67" t="s">
        <v>136</v>
      </c>
      <c r="F1635" s="68">
        <v>12</v>
      </c>
      <c r="G1635" s="65"/>
      <c r="H1635" s="69"/>
      <c r="I1635" s="70"/>
      <c r="J1635" s="70"/>
      <c r="K1635" s="34" t="s">
        <v>66</v>
      </c>
      <c r="L1635" s="77">
        <v>1635</v>
      </c>
      <c r="M1635" s="77"/>
      <c r="N1635" s="72"/>
      <c r="O1635" s="79" t="s">
        <v>999</v>
      </c>
      <c r="P1635" s="81">
        <v>43166.681400462963</v>
      </c>
      <c r="Q1635" s="79" t="s">
        <v>1901</v>
      </c>
      <c r="R1635" s="83" t="s">
        <v>2151</v>
      </c>
      <c r="S1635" s="79" t="s">
        <v>2519</v>
      </c>
      <c r="T1635" s="79" t="s">
        <v>3097</v>
      </c>
      <c r="U1635" s="83" t="s">
        <v>3423</v>
      </c>
      <c r="V1635" s="83" t="s">
        <v>3423</v>
      </c>
      <c r="W1635" s="81">
        <v>43166.681400462963</v>
      </c>
      <c r="X1635" s="83" t="s">
        <v>4969</v>
      </c>
      <c r="Y1635" s="79"/>
      <c r="Z1635" s="79"/>
      <c r="AA1635" s="85" t="s">
        <v>6177</v>
      </c>
      <c r="AB1635" s="79"/>
      <c r="AC1635" s="79" t="b">
        <v>0</v>
      </c>
      <c r="AD1635" s="79">
        <v>4</v>
      </c>
      <c r="AE1635" s="85" t="s">
        <v>6296</v>
      </c>
      <c r="AF1635" s="79" t="b">
        <v>0</v>
      </c>
      <c r="AG1635" s="79" t="s">
        <v>6304</v>
      </c>
      <c r="AH1635" s="79"/>
      <c r="AI1635" s="85" t="s">
        <v>6296</v>
      </c>
      <c r="AJ1635" s="79" t="b">
        <v>0</v>
      </c>
      <c r="AK1635" s="79">
        <v>1</v>
      </c>
      <c r="AL1635" s="85" t="s">
        <v>6296</v>
      </c>
      <c r="AM1635" s="79" t="s">
        <v>6330</v>
      </c>
      <c r="AN1635" s="79" t="b">
        <v>0</v>
      </c>
      <c r="AO1635" s="85" t="s">
        <v>6177</v>
      </c>
      <c r="AP1635" s="79" t="s">
        <v>176</v>
      </c>
      <c r="AQ1635" s="79">
        <v>0</v>
      </c>
      <c r="AR1635" s="79">
        <v>0</v>
      </c>
      <c r="AS1635" s="79"/>
      <c r="AT1635" s="79"/>
      <c r="AU1635" s="79"/>
      <c r="AV1635" s="79"/>
      <c r="AW1635" s="79"/>
      <c r="AX1635" s="79"/>
      <c r="AY1635" s="79"/>
      <c r="AZ1635" s="79"/>
      <c r="BA1635">
        <v>38</v>
      </c>
      <c r="BB1635" s="78" t="str">
        <f>REPLACE(INDEX(GroupVertices[Group], MATCH(Edges[[#This Row],[Vertex 1]],GroupVertices[Vertex],0)),1,1,"")</f>
        <v>2</v>
      </c>
      <c r="BC1635" s="78" t="str">
        <f>REPLACE(INDEX(GroupVertices[Group], MATCH(Edges[[#This Row],[Vertex 2]],GroupVertices[Vertex],0)),1,1,"")</f>
        <v>2</v>
      </c>
      <c r="BD1635" s="48">
        <v>0</v>
      </c>
      <c r="BE1635" s="49">
        <v>0</v>
      </c>
      <c r="BF1635" s="48">
        <v>2</v>
      </c>
      <c r="BG1635" s="49">
        <v>6.8965517241379306</v>
      </c>
      <c r="BH1635" s="48">
        <v>0</v>
      </c>
      <c r="BI1635" s="49">
        <v>0</v>
      </c>
      <c r="BJ1635" s="48">
        <v>27</v>
      </c>
      <c r="BK1635" s="49">
        <v>93.103448275862064</v>
      </c>
      <c r="BL1635" s="48">
        <v>29</v>
      </c>
    </row>
    <row r="1636" spans="1:64" x14ac:dyDescent="0.25">
      <c r="A1636" s="64" t="s">
        <v>683</v>
      </c>
      <c r="B1636" s="64" t="s">
        <v>754</v>
      </c>
      <c r="C1636" s="65" t="s">
        <v>15846</v>
      </c>
      <c r="D1636" s="66">
        <v>10</v>
      </c>
      <c r="E1636" s="67" t="s">
        <v>136</v>
      </c>
      <c r="F1636" s="68">
        <v>12</v>
      </c>
      <c r="G1636" s="65"/>
      <c r="H1636" s="69"/>
      <c r="I1636" s="70"/>
      <c r="J1636" s="70"/>
      <c r="K1636" s="34" t="s">
        <v>66</v>
      </c>
      <c r="L1636" s="77">
        <v>1636</v>
      </c>
      <c r="M1636" s="77"/>
      <c r="N1636" s="72"/>
      <c r="O1636" s="79" t="s">
        <v>999</v>
      </c>
      <c r="P1636" s="81">
        <v>43167.681354166663</v>
      </c>
      <c r="Q1636" s="79" t="s">
        <v>1902</v>
      </c>
      <c r="R1636" s="83" t="s">
        <v>2152</v>
      </c>
      <c r="S1636" s="79" t="s">
        <v>2519</v>
      </c>
      <c r="T1636" s="79" t="s">
        <v>3098</v>
      </c>
      <c r="U1636" s="83" t="s">
        <v>3424</v>
      </c>
      <c r="V1636" s="83" t="s">
        <v>3424</v>
      </c>
      <c r="W1636" s="81">
        <v>43167.681354166663</v>
      </c>
      <c r="X1636" s="83" t="s">
        <v>4970</v>
      </c>
      <c r="Y1636" s="79"/>
      <c r="Z1636" s="79"/>
      <c r="AA1636" s="85" t="s">
        <v>6178</v>
      </c>
      <c r="AB1636" s="79"/>
      <c r="AC1636" s="79" t="b">
        <v>0</v>
      </c>
      <c r="AD1636" s="79">
        <v>4</v>
      </c>
      <c r="AE1636" s="85" t="s">
        <v>6296</v>
      </c>
      <c r="AF1636" s="79" t="b">
        <v>0</v>
      </c>
      <c r="AG1636" s="79" t="s">
        <v>6304</v>
      </c>
      <c r="AH1636" s="79"/>
      <c r="AI1636" s="85" t="s">
        <v>6296</v>
      </c>
      <c r="AJ1636" s="79" t="b">
        <v>0</v>
      </c>
      <c r="AK1636" s="79">
        <v>2</v>
      </c>
      <c r="AL1636" s="85" t="s">
        <v>6296</v>
      </c>
      <c r="AM1636" s="79" t="s">
        <v>6330</v>
      </c>
      <c r="AN1636" s="79" t="b">
        <v>0</v>
      </c>
      <c r="AO1636" s="85" t="s">
        <v>6178</v>
      </c>
      <c r="AP1636" s="79" t="s">
        <v>176</v>
      </c>
      <c r="AQ1636" s="79">
        <v>0</v>
      </c>
      <c r="AR1636" s="79">
        <v>0</v>
      </c>
      <c r="AS1636" s="79"/>
      <c r="AT1636" s="79"/>
      <c r="AU1636" s="79"/>
      <c r="AV1636" s="79"/>
      <c r="AW1636" s="79"/>
      <c r="AX1636" s="79"/>
      <c r="AY1636" s="79"/>
      <c r="AZ1636" s="79"/>
      <c r="BA1636">
        <v>38</v>
      </c>
      <c r="BB1636" s="78" t="str">
        <f>REPLACE(INDEX(GroupVertices[Group], MATCH(Edges[[#This Row],[Vertex 1]],GroupVertices[Vertex],0)),1,1,"")</f>
        <v>2</v>
      </c>
      <c r="BC1636" s="78" t="str">
        <f>REPLACE(INDEX(GroupVertices[Group], MATCH(Edges[[#This Row],[Vertex 2]],GroupVertices[Vertex],0)),1,1,"")</f>
        <v>2</v>
      </c>
      <c r="BD1636" s="48">
        <v>1</v>
      </c>
      <c r="BE1636" s="49">
        <v>4</v>
      </c>
      <c r="BF1636" s="48">
        <v>1</v>
      </c>
      <c r="BG1636" s="49">
        <v>4</v>
      </c>
      <c r="BH1636" s="48">
        <v>0</v>
      </c>
      <c r="BI1636" s="49">
        <v>0</v>
      </c>
      <c r="BJ1636" s="48">
        <v>23</v>
      </c>
      <c r="BK1636" s="49">
        <v>92</v>
      </c>
      <c r="BL1636" s="48">
        <v>25</v>
      </c>
    </row>
    <row r="1637" spans="1:64" x14ac:dyDescent="0.25">
      <c r="A1637" s="64" t="s">
        <v>683</v>
      </c>
      <c r="B1637" s="64" t="s">
        <v>754</v>
      </c>
      <c r="C1637" s="65" t="s">
        <v>15846</v>
      </c>
      <c r="D1637" s="66">
        <v>10</v>
      </c>
      <c r="E1637" s="67" t="s">
        <v>136</v>
      </c>
      <c r="F1637" s="68">
        <v>12</v>
      </c>
      <c r="G1637" s="65"/>
      <c r="H1637" s="69"/>
      <c r="I1637" s="70"/>
      <c r="J1637" s="70"/>
      <c r="K1637" s="34" t="s">
        <v>66</v>
      </c>
      <c r="L1637" s="77">
        <v>1637</v>
      </c>
      <c r="M1637" s="77"/>
      <c r="N1637" s="72"/>
      <c r="O1637" s="79" t="s">
        <v>999</v>
      </c>
      <c r="P1637" s="81">
        <v>43168.64298611111</v>
      </c>
      <c r="Q1637" s="79" t="s">
        <v>1903</v>
      </c>
      <c r="R1637" s="83" t="s">
        <v>2473</v>
      </c>
      <c r="S1637" s="79" t="s">
        <v>2519</v>
      </c>
      <c r="T1637" s="79" t="s">
        <v>3099</v>
      </c>
      <c r="U1637" s="83" t="s">
        <v>3425</v>
      </c>
      <c r="V1637" s="83" t="s">
        <v>3425</v>
      </c>
      <c r="W1637" s="81">
        <v>43168.64298611111</v>
      </c>
      <c r="X1637" s="83" t="s">
        <v>4971</v>
      </c>
      <c r="Y1637" s="79"/>
      <c r="Z1637" s="79"/>
      <c r="AA1637" s="85" t="s">
        <v>6179</v>
      </c>
      <c r="AB1637" s="79"/>
      <c r="AC1637" s="79" t="b">
        <v>0</v>
      </c>
      <c r="AD1637" s="79">
        <v>4</v>
      </c>
      <c r="AE1637" s="85" t="s">
        <v>6296</v>
      </c>
      <c r="AF1637" s="79" t="b">
        <v>0</v>
      </c>
      <c r="AG1637" s="79" t="s">
        <v>6304</v>
      </c>
      <c r="AH1637" s="79"/>
      <c r="AI1637" s="85" t="s">
        <v>6296</v>
      </c>
      <c r="AJ1637" s="79" t="b">
        <v>0</v>
      </c>
      <c r="AK1637" s="79">
        <v>0</v>
      </c>
      <c r="AL1637" s="85" t="s">
        <v>6296</v>
      </c>
      <c r="AM1637" s="79" t="s">
        <v>6328</v>
      </c>
      <c r="AN1637" s="79" t="b">
        <v>0</v>
      </c>
      <c r="AO1637" s="85" t="s">
        <v>6179</v>
      </c>
      <c r="AP1637" s="79" t="s">
        <v>176</v>
      </c>
      <c r="AQ1637" s="79">
        <v>0</v>
      </c>
      <c r="AR1637" s="79">
        <v>0</v>
      </c>
      <c r="AS1637" s="79"/>
      <c r="AT1637" s="79"/>
      <c r="AU1637" s="79"/>
      <c r="AV1637" s="79"/>
      <c r="AW1637" s="79"/>
      <c r="AX1637" s="79"/>
      <c r="AY1637" s="79"/>
      <c r="AZ1637" s="79"/>
      <c r="BA1637">
        <v>38</v>
      </c>
      <c r="BB1637" s="78" t="str">
        <f>REPLACE(INDEX(GroupVertices[Group], MATCH(Edges[[#This Row],[Vertex 1]],GroupVertices[Vertex],0)),1,1,"")</f>
        <v>2</v>
      </c>
      <c r="BC1637" s="78" t="str">
        <f>REPLACE(INDEX(GroupVertices[Group], MATCH(Edges[[#This Row],[Vertex 2]],GroupVertices[Vertex],0)),1,1,"")</f>
        <v>2</v>
      </c>
      <c r="BD1637" s="48">
        <v>1</v>
      </c>
      <c r="BE1637" s="49">
        <v>3.5714285714285716</v>
      </c>
      <c r="BF1637" s="48">
        <v>0</v>
      </c>
      <c r="BG1637" s="49">
        <v>0</v>
      </c>
      <c r="BH1637" s="48">
        <v>0</v>
      </c>
      <c r="BI1637" s="49">
        <v>0</v>
      </c>
      <c r="BJ1637" s="48">
        <v>27</v>
      </c>
      <c r="BK1637" s="49">
        <v>96.428571428571431</v>
      </c>
      <c r="BL1637" s="48">
        <v>28</v>
      </c>
    </row>
    <row r="1638" spans="1:64" x14ac:dyDescent="0.25">
      <c r="A1638" s="64" t="s">
        <v>683</v>
      </c>
      <c r="B1638" s="64" t="s">
        <v>754</v>
      </c>
      <c r="C1638" s="65" t="s">
        <v>15846</v>
      </c>
      <c r="D1638" s="66">
        <v>10</v>
      </c>
      <c r="E1638" s="67" t="s">
        <v>136</v>
      </c>
      <c r="F1638" s="68">
        <v>12</v>
      </c>
      <c r="G1638" s="65"/>
      <c r="H1638" s="69"/>
      <c r="I1638" s="70"/>
      <c r="J1638" s="70"/>
      <c r="K1638" s="34" t="s">
        <v>66</v>
      </c>
      <c r="L1638" s="77">
        <v>1638</v>
      </c>
      <c r="M1638" s="77"/>
      <c r="N1638" s="72"/>
      <c r="O1638" s="79" t="s">
        <v>999</v>
      </c>
      <c r="P1638" s="81">
        <v>43168.662175925929</v>
      </c>
      <c r="Q1638" s="79" t="s">
        <v>1904</v>
      </c>
      <c r="R1638" s="83" t="s">
        <v>2474</v>
      </c>
      <c r="S1638" s="79" t="s">
        <v>2519</v>
      </c>
      <c r="T1638" s="79" t="s">
        <v>3100</v>
      </c>
      <c r="U1638" s="83" t="s">
        <v>3426</v>
      </c>
      <c r="V1638" s="83" t="s">
        <v>3426</v>
      </c>
      <c r="W1638" s="81">
        <v>43168.662175925929</v>
      </c>
      <c r="X1638" s="83" t="s">
        <v>4972</v>
      </c>
      <c r="Y1638" s="79"/>
      <c r="Z1638" s="79"/>
      <c r="AA1638" s="85" t="s">
        <v>6180</v>
      </c>
      <c r="AB1638" s="79"/>
      <c r="AC1638" s="79" t="b">
        <v>0</v>
      </c>
      <c r="AD1638" s="79">
        <v>0</v>
      </c>
      <c r="AE1638" s="85" t="s">
        <v>6296</v>
      </c>
      <c r="AF1638" s="79" t="b">
        <v>0</v>
      </c>
      <c r="AG1638" s="79" t="s">
        <v>6304</v>
      </c>
      <c r="AH1638" s="79"/>
      <c r="AI1638" s="85" t="s">
        <v>6296</v>
      </c>
      <c r="AJ1638" s="79" t="b">
        <v>0</v>
      </c>
      <c r="AK1638" s="79">
        <v>0</v>
      </c>
      <c r="AL1638" s="85" t="s">
        <v>6296</v>
      </c>
      <c r="AM1638" s="79" t="s">
        <v>6330</v>
      </c>
      <c r="AN1638" s="79" t="b">
        <v>0</v>
      </c>
      <c r="AO1638" s="85" t="s">
        <v>6180</v>
      </c>
      <c r="AP1638" s="79" t="s">
        <v>176</v>
      </c>
      <c r="AQ1638" s="79">
        <v>0</v>
      </c>
      <c r="AR1638" s="79">
        <v>0</v>
      </c>
      <c r="AS1638" s="79"/>
      <c r="AT1638" s="79"/>
      <c r="AU1638" s="79"/>
      <c r="AV1638" s="79"/>
      <c r="AW1638" s="79"/>
      <c r="AX1638" s="79"/>
      <c r="AY1638" s="79"/>
      <c r="AZ1638" s="79"/>
      <c r="BA1638">
        <v>38</v>
      </c>
      <c r="BB1638" s="78" t="str">
        <f>REPLACE(INDEX(GroupVertices[Group], MATCH(Edges[[#This Row],[Vertex 1]],GroupVertices[Vertex],0)),1,1,"")</f>
        <v>2</v>
      </c>
      <c r="BC1638" s="78" t="str">
        <f>REPLACE(INDEX(GroupVertices[Group], MATCH(Edges[[#This Row],[Vertex 2]],GroupVertices[Vertex],0)),1,1,"")</f>
        <v>2</v>
      </c>
      <c r="BD1638" s="48">
        <v>0</v>
      </c>
      <c r="BE1638" s="49">
        <v>0</v>
      </c>
      <c r="BF1638" s="48">
        <v>0</v>
      </c>
      <c r="BG1638" s="49">
        <v>0</v>
      </c>
      <c r="BH1638" s="48">
        <v>0</v>
      </c>
      <c r="BI1638" s="49">
        <v>0</v>
      </c>
      <c r="BJ1638" s="48">
        <v>29</v>
      </c>
      <c r="BK1638" s="49">
        <v>100</v>
      </c>
      <c r="BL1638" s="48">
        <v>29</v>
      </c>
    </row>
    <row r="1639" spans="1:64" x14ac:dyDescent="0.25">
      <c r="A1639" s="64" t="s">
        <v>683</v>
      </c>
      <c r="B1639" s="64" t="s">
        <v>754</v>
      </c>
      <c r="C1639" s="65" t="s">
        <v>15846</v>
      </c>
      <c r="D1639" s="66">
        <v>10</v>
      </c>
      <c r="E1639" s="67" t="s">
        <v>136</v>
      </c>
      <c r="F1639" s="68">
        <v>12</v>
      </c>
      <c r="G1639" s="65"/>
      <c r="H1639" s="69"/>
      <c r="I1639" s="70"/>
      <c r="J1639" s="70"/>
      <c r="K1639" s="34" t="s">
        <v>66</v>
      </c>
      <c r="L1639" s="77">
        <v>1639</v>
      </c>
      <c r="M1639" s="77"/>
      <c r="N1639" s="72"/>
      <c r="O1639" s="79" t="s">
        <v>999</v>
      </c>
      <c r="P1639" s="81">
        <v>43168.681331018517</v>
      </c>
      <c r="Q1639" s="79" t="s">
        <v>1905</v>
      </c>
      <c r="R1639" s="83" t="s">
        <v>2309</v>
      </c>
      <c r="S1639" s="79" t="s">
        <v>2518</v>
      </c>
      <c r="T1639" s="79" t="s">
        <v>3101</v>
      </c>
      <c r="U1639" s="79"/>
      <c r="V1639" s="83" t="s">
        <v>3872</v>
      </c>
      <c r="W1639" s="81">
        <v>43168.681331018517</v>
      </c>
      <c r="X1639" s="83" t="s">
        <v>4973</v>
      </c>
      <c r="Y1639" s="79"/>
      <c r="Z1639" s="79"/>
      <c r="AA1639" s="85" t="s">
        <v>6181</v>
      </c>
      <c r="AB1639" s="79"/>
      <c r="AC1639" s="79" t="b">
        <v>0</v>
      </c>
      <c r="AD1639" s="79">
        <v>0</v>
      </c>
      <c r="AE1639" s="85" t="s">
        <v>6296</v>
      </c>
      <c r="AF1639" s="79" t="b">
        <v>0</v>
      </c>
      <c r="AG1639" s="79" t="s">
        <v>6304</v>
      </c>
      <c r="AH1639" s="79"/>
      <c r="AI1639" s="85" t="s">
        <v>6296</v>
      </c>
      <c r="AJ1639" s="79" t="b">
        <v>0</v>
      </c>
      <c r="AK1639" s="79">
        <v>0</v>
      </c>
      <c r="AL1639" s="85" t="s">
        <v>6296</v>
      </c>
      <c r="AM1639" s="79" t="s">
        <v>6330</v>
      </c>
      <c r="AN1639" s="79" t="b">
        <v>0</v>
      </c>
      <c r="AO1639" s="85" t="s">
        <v>6181</v>
      </c>
      <c r="AP1639" s="79" t="s">
        <v>176</v>
      </c>
      <c r="AQ1639" s="79">
        <v>0</v>
      </c>
      <c r="AR1639" s="79">
        <v>0</v>
      </c>
      <c r="AS1639" s="79"/>
      <c r="AT1639" s="79"/>
      <c r="AU1639" s="79"/>
      <c r="AV1639" s="79"/>
      <c r="AW1639" s="79"/>
      <c r="AX1639" s="79"/>
      <c r="AY1639" s="79"/>
      <c r="AZ1639" s="79"/>
      <c r="BA1639">
        <v>38</v>
      </c>
      <c r="BB1639" s="78" t="str">
        <f>REPLACE(INDEX(GroupVertices[Group], MATCH(Edges[[#This Row],[Vertex 1]],GroupVertices[Vertex],0)),1,1,"")</f>
        <v>2</v>
      </c>
      <c r="BC1639" s="78" t="str">
        <f>REPLACE(INDEX(GroupVertices[Group], MATCH(Edges[[#This Row],[Vertex 2]],GroupVertices[Vertex],0)),1,1,"")</f>
        <v>2</v>
      </c>
      <c r="BD1639" s="48">
        <v>0</v>
      </c>
      <c r="BE1639" s="49">
        <v>0</v>
      </c>
      <c r="BF1639" s="48">
        <v>1</v>
      </c>
      <c r="BG1639" s="49">
        <v>4.166666666666667</v>
      </c>
      <c r="BH1639" s="48">
        <v>0</v>
      </c>
      <c r="BI1639" s="49">
        <v>0</v>
      </c>
      <c r="BJ1639" s="48">
        <v>23</v>
      </c>
      <c r="BK1639" s="49">
        <v>95.833333333333329</v>
      </c>
      <c r="BL1639" s="48">
        <v>24</v>
      </c>
    </row>
    <row r="1640" spans="1:64" x14ac:dyDescent="0.25">
      <c r="A1640" s="64" t="s">
        <v>683</v>
      </c>
      <c r="B1640" s="64" t="s">
        <v>754</v>
      </c>
      <c r="C1640" s="65" t="s">
        <v>15846</v>
      </c>
      <c r="D1640" s="66">
        <v>10</v>
      </c>
      <c r="E1640" s="67" t="s">
        <v>136</v>
      </c>
      <c r="F1640" s="68">
        <v>12</v>
      </c>
      <c r="G1640" s="65"/>
      <c r="H1640" s="69"/>
      <c r="I1640" s="70"/>
      <c r="J1640" s="70"/>
      <c r="K1640" s="34" t="s">
        <v>66</v>
      </c>
      <c r="L1640" s="77">
        <v>1640</v>
      </c>
      <c r="M1640" s="77"/>
      <c r="N1640" s="72"/>
      <c r="O1640" s="79" t="s">
        <v>999</v>
      </c>
      <c r="P1640" s="81">
        <v>43169.681273148148</v>
      </c>
      <c r="Q1640" s="79" t="s">
        <v>1906</v>
      </c>
      <c r="R1640" s="83" t="s">
        <v>2475</v>
      </c>
      <c r="S1640" s="79" t="s">
        <v>2519</v>
      </c>
      <c r="T1640" s="79" t="s">
        <v>3102</v>
      </c>
      <c r="U1640" s="83" t="s">
        <v>3427</v>
      </c>
      <c r="V1640" s="83" t="s">
        <v>3427</v>
      </c>
      <c r="W1640" s="81">
        <v>43169.681273148148</v>
      </c>
      <c r="X1640" s="83" t="s">
        <v>4974</v>
      </c>
      <c r="Y1640" s="79"/>
      <c r="Z1640" s="79"/>
      <c r="AA1640" s="85" t="s">
        <v>6182</v>
      </c>
      <c r="AB1640" s="79"/>
      <c r="AC1640" s="79" t="b">
        <v>0</v>
      </c>
      <c r="AD1640" s="79">
        <v>0</v>
      </c>
      <c r="AE1640" s="85" t="s">
        <v>6296</v>
      </c>
      <c r="AF1640" s="79" t="b">
        <v>0</v>
      </c>
      <c r="AG1640" s="79" t="s">
        <v>6304</v>
      </c>
      <c r="AH1640" s="79"/>
      <c r="AI1640" s="85" t="s">
        <v>6296</v>
      </c>
      <c r="AJ1640" s="79" t="b">
        <v>0</v>
      </c>
      <c r="AK1640" s="79">
        <v>1</v>
      </c>
      <c r="AL1640" s="85" t="s">
        <v>6296</v>
      </c>
      <c r="AM1640" s="79" t="s">
        <v>6330</v>
      </c>
      <c r="AN1640" s="79" t="b">
        <v>0</v>
      </c>
      <c r="AO1640" s="85" t="s">
        <v>6182</v>
      </c>
      <c r="AP1640" s="79" t="s">
        <v>176</v>
      </c>
      <c r="AQ1640" s="79">
        <v>0</v>
      </c>
      <c r="AR1640" s="79">
        <v>0</v>
      </c>
      <c r="AS1640" s="79"/>
      <c r="AT1640" s="79"/>
      <c r="AU1640" s="79"/>
      <c r="AV1640" s="79"/>
      <c r="AW1640" s="79"/>
      <c r="AX1640" s="79"/>
      <c r="AY1640" s="79"/>
      <c r="AZ1640" s="79"/>
      <c r="BA1640">
        <v>38</v>
      </c>
      <c r="BB1640" s="78" t="str">
        <f>REPLACE(INDEX(GroupVertices[Group], MATCH(Edges[[#This Row],[Vertex 1]],GroupVertices[Vertex],0)),1,1,"")</f>
        <v>2</v>
      </c>
      <c r="BC1640" s="78" t="str">
        <f>REPLACE(INDEX(GroupVertices[Group], MATCH(Edges[[#This Row],[Vertex 2]],GroupVertices[Vertex],0)),1,1,"")</f>
        <v>2</v>
      </c>
      <c r="BD1640" s="48">
        <v>0</v>
      </c>
      <c r="BE1640" s="49">
        <v>0</v>
      </c>
      <c r="BF1640" s="48">
        <v>1</v>
      </c>
      <c r="BG1640" s="49">
        <v>3.8461538461538463</v>
      </c>
      <c r="BH1640" s="48">
        <v>0</v>
      </c>
      <c r="BI1640" s="49">
        <v>0</v>
      </c>
      <c r="BJ1640" s="48">
        <v>25</v>
      </c>
      <c r="BK1640" s="49">
        <v>96.15384615384616</v>
      </c>
      <c r="BL1640" s="48">
        <v>26</v>
      </c>
    </row>
    <row r="1641" spans="1:64" x14ac:dyDescent="0.25">
      <c r="A1641" s="64" t="s">
        <v>683</v>
      </c>
      <c r="B1641" s="64" t="s">
        <v>754</v>
      </c>
      <c r="C1641" s="65" t="s">
        <v>15846</v>
      </c>
      <c r="D1641" s="66">
        <v>10</v>
      </c>
      <c r="E1641" s="67" t="s">
        <v>136</v>
      </c>
      <c r="F1641" s="68">
        <v>12</v>
      </c>
      <c r="G1641" s="65"/>
      <c r="H1641" s="69"/>
      <c r="I1641" s="70"/>
      <c r="J1641" s="70"/>
      <c r="K1641" s="34" t="s">
        <v>66</v>
      </c>
      <c r="L1641" s="77">
        <v>1641</v>
      </c>
      <c r="M1641" s="77"/>
      <c r="N1641" s="72"/>
      <c r="O1641" s="79" t="s">
        <v>999</v>
      </c>
      <c r="P1641" s="81">
        <v>43170.636874999997</v>
      </c>
      <c r="Q1641" s="79" t="s">
        <v>1907</v>
      </c>
      <c r="R1641" s="83" t="s">
        <v>2394</v>
      </c>
      <c r="S1641" s="79" t="s">
        <v>2519</v>
      </c>
      <c r="T1641" s="79" t="s">
        <v>3103</v>
      </c>
      <c r="U1641" s="83" t="s">
        <v>3428</v>
      </c>
      <c r="V1641" s="83" t="s">
        <v>3428</v>
      </c>
      <c r="W1641" s="81">
        <v>43170.636874999997</v>
      </c>
      <c r="X1641" s="83" t="s">
        <v>4975</v>
      </c>
      <c r="Y1641" s="79"/>
      <c r="Z1641" s="79"/>
      <c r="AA1641" s="85" t="s">
        <v>6183</v>
      </c>
      <c r="AB1641" s="79"/>
      <c r="AC1641" s="79" t="b">
        <v>0</v>
      </c>
      <c r="AD1641" s="79">
        <v>4</v>
      </c>
      <c r="AE1641" s="85" t="s">
        <v>6296</v>
      </c>
      <c r="AF1641" s="79" t="b">
        <v>0</v>
      </c>
      <c r="AG1641" s="79" t="s">
        <v>6304</v>
      </c>
      <c r="AH1641" s="79"/>
      <c r="AI1641" s="85" t="s">
        <v>6296</v>
      </c>
      <c r="AJ1641" s="79" t="b">
        <v>0</v>
      </c>
      <c r="AK1641" s="79">
        <v>2</v>
      </c>
      <c r="AL1641" s="85" t="s">
        <v>6296</v>
      </c>
      <c r="AM1641" s="79" t="s">
        <v>6330</v>
      </c>
      <c r="AN1641" s="79" t="b">
        <v>0</v>
      </c>
      <c r="AO1641" s="85" t="s">
        <v>6183</v>
      </c>
      <c r="AP1641" s="79" t="s">
        <v>176</v>
      </c>
      <c r="AQ1641" s="79">
        <v>0</v>
      </c>
      <c r="AR1641" s="79">
        <v>0</v>
      </c>
      <c r="AS1641" s="79"/>
      <c r="AT1641" s="79"/>
      <c r="AU1641" s="79"/>
      <c r="AV1641" s="79"/>
      <c r="AW1641" s="79"/>
      <c r="AX1641" s="79"/>
      <c r="AY1641" s="79"/>
      <c r="AZ1641" s="79"/>
      <c r="BA1641">
        <v>38</v>
      </c>
      <c r="BB1641" s="78" t="str">
        <f>REPLACE(INDEX(GroupVertices[Group], MATCH(Edges[[#This Row],[Vertex 1]],GroupVertices[Vertex],0)),1,1,"")</f>
        <v>2</v>
      </c>
      <c r="BC1641" s="78" t="str">
        <f>REPLACE(INDEX(GroupVertices[Group], MATCH(Edges[[#This Row],[Vertex 2]],GroupVertices[Vertex],0)),1,1,"")</f>
        <v>2</v>
      </c>
      <c r="BD1641" s="48">
        <v>0</v>
      </c>
      <c r="BE1641" s="49">
        <v>0</v>
      </c>
      <c r="BF1641" s="48">
        <v>0</v>
      </c>
      <c r="BG1641" s="49">
        <v>0</v>
      </c>
      <c r="BH1641" s="48">
        <v>0</v>
      </c>
      <c r="BI1641" s="49">
        <v>0</v>
      </c>
      <c r="BJ1641" s="48">
        <v>24</v>
      </c>
      <c r="BK1641" s="49">
        <v>100</v>
      </c>
      <c r="BL1641" s="48">
        <v>24</v>
      </c>
    </row>
    <row r="1642" spans="1:64" x14ac:dyDescent="0.25">
      <c r="A1642" s="64" t="s">
        <v>683</v>
      </c>
      <c r="B1642" s="64" t="s">
        <v>754</v>
      </c>
      <c r="C1642" s="65" t="s">
        <v>15846</v>
      </c>
      <c r="D1642" s="66">
        <v>10</v>
      </c>
      <c r="E1642" s="67" t="s">
        <v>136</v>
      </c>
      <c r="F1642" s="68">
        <v>12</v>
      </c>
      <c r="G1642" s="65"/>
      <c r="H1642" s="69"/>
      <c r="I1642" s="70"/>
      <c r="J1642" s="70"/>
      <c r="K1642" s="34" t="s">
        <v>66</v>
      </c>
      <c r="L1642" s="77">
        <v>1642</v>
      </c>
      <c r="M1642" s="77"/>
      <c r="N1642" s="72"/>
      <c r="O1642" s="79" t="s">
        <v>999</v>
      </c>
      <c r="P1642" s="81">
        <v>43170.681261574071</v>
      </c>
      <c r="Q1642" s="79" t="s">
        <v>1908</v>
      </c>
      <c r="R1642" s="83" t="s">
        <v>2476</v>
      </c>
      <c r="S1642" s="79" t="s">
        <v>2519</v>
      </c>
      <c r="T1642" s="79" t="s">
        <v>3104</v>
      </c>
      <c r="U1642" s="83" t="s">
        <v>3429</v>
      </c>
      <c r="V1642" s="83" t="s">
        <v>3429</v>
      </c>
      <c r="W1642" s="81">
        <v>43170.681261574071</v>
      </c>
      <c r="X1642" s="83" t="s">
        <v>4976</v>
      </c>
      <c r="Y1642" s="79"/>
      <c r="Z1642" s="79"/>
      <c r="AA1642" s="85" t="s">
        <v>6184</v>
      </c>
      <c r="AB1642" s="79"/>
      <c r="AC1642" s="79" t="b">
        <v>0</v>
      </c>
      <c r="AD1642" s="79">
        <v>1</v>
      </c>
      <c r="AE1642" s="85" t="s">
        <v>6296</v>
      </c>
      <c r="AF1642" s="79" t="b">
        <v>0</v>
      </c>
      <c r="AG1642" s="79" t="s">
        <v>6304</v>
      </c>
      <c r="AH1642" s="79"/>
      <c r="AI1642" s="85" t="s">
        <v>6296</v>
      </c>
      <c r="AJ1642" s="79" t="b">
        <v>0</v>
      </c>
      <c r="AK1642" s="79">
        <v>0</v>
      </c>
      <c r="AL1642" s="85" t="s">
        <v>6296</v>
      </c>
      <c r="AM1642" s="79" t="s">
        <v>6330</v>
      </c>
      <c r="AN1642" s="79" t="b">
        <v>0</v>
      </c>
      <c r="AO1642" s="85" t="s">
        <v>6184</v>
      </c>
      <c r="AP1642" s="79" t="s">
        <v>176</v>
      </c>
      <c r="AQ1642" s="79">
        <v>0</v>
      </c>
      <c r="AR1642" s="79">
        <v>0</v>
      </c>
      <c r="AS1642" s="79"/>
      <c r="AT1642" s="79"/>
      <c r="AU1642" s="79"/>
      <c r="AV1642" s="79"/>
      <c r="AW1642" s="79"/>
      <c r="AX1642" s="79"/>
      <c r="AY1642" s="79"/>
      <c r="AZ1642" s="79"/>
      <c r="BA1642">
        <v>38</v>
      </c>
      <c r="BB1642" s="78" t="str">
        <f>REPLACE(INDEX(GroupVertices[Group], MATCH(Edges[[#This Row],[Vertex 1]],GroupVertices[Vertex],0)),1,1,"")</f>
        <v>2</v>
      </c>
      <c r="BC1642" s="78" t="str">
        <f>REPLACE(INDEX(GroupVertices[Group], MATCH(Edges[[#This Row],[Vertex 2]],GroupVertices[Vertex],0)),1,1,"")</f>
        <v>2</v>
      </c>
      <c r="BD1642" s="48">
        <v>1</v>
      </c>
      <c r="BE1642" s="49">
        <v>4.3478260869565215</v>
      </c>
      <c r="BF1642" s="48">
        <v>1</v>
      </c>
      <c r="BG1642" s="49">
        <v>4.3478260869565215</v>
      </c>
      <c r="BH1642" s="48">
        <v>0</v>
      </c>
      <c r="BI1642" s="49">
        <v>0</v>
      </c>
      <c r="BJ1642" s="48">
        <v>21</v>
      </c>
      <c r="BK1642" s="49">
        <v>91.304347826086953</v>
      </c>
      <c r="BL1642" s="48">
        <v>23</v>
      </c>
    </row>
    <row r="1643" spans="1:64" x14ac:dyDescent="0.25">
      <c r="A1643" s="64" t="s">
        <v>683</v>
      </c>
      <c r="B1643" s="64" t="s">
        <v>754</v>
      </c>
      <c r="C1643" s="65" t="s">
        <v>15846</v>
      </c>
      <c r="D1643" s="66">
        <v>10</v>
      </c>
      <c r="E1643" s="67" t="s">
        <v>136</v>
      </c>
      <c r="F1643" s="68">
        <v>12</v>
      </c>
      <c r="G1643" s="65"/>
      <c r="H1643" s="69"/>
      <c r="I1643" s="70"/>
      <c r="J1643" s="70"/>
      <c r="K1643" s="34" t="s">
        <v>66</v>
      </c>
      <c r="L1643" s="77">
        <v>1643</v>
      </c>
      <c r="M1643" s="77"/>
      <c r="N1643" s="72"/>
      <c r="O1643" s="79" t="s">
        <v>999</v>
      </c>
      <c r="P1643" s="81">
        <v>43171.681261574071</v>
      </c>
      <c r="Q1643" s="79" t="s">
        <v>1909</v>
      </c>
      <c r="R1643" s="83" t="s">
        <v>2477</v>
      </c>
      <c r="S1643" s="79" t="s">
        <v>2519</v>
      </c>
      <c r="T1643" s="79" t="s">
        <v>3105</v>
      </c>
      <c r="U1643" s="83" t="s">
        <v>3430</v>
      </c>
      <c r="V1643" s="83" t="s">
        <v>3430</v>
      </c>
      <c r="W1643" s="81">
        <v>43171.681261574071</v>
      </c>
      <c r="X1643" s="83" t="s">
        <v>4977</v>
      </c>
      <c r="Y1643" s="79"/>
      <c r="Z1643" s="79"/>
      <c r="AA1643" s="85" t="s">
        <v>6185</v>
      </c>
      <c r="AB1643" s="79"/>
      <c r="AC1643" s="79" t="b">
        <v>0</v>
      </c>
      <c r="AD1643" s="79">
        <v>2</v>
      </c>
      <c r="AE1643" s="85" t="s">
        <v>6296</v>
      </c>
      <c r="AF1643" s="79" t="b">
        <v>0</v>
      </c>
      <c r="AG1643" s="79" t="s">
        <v>6304</v>
      </c>
      <c r="AH1643" s="79"/>
      <c r="AI1643" s="85" t="s">
        <v>6296</v>
      </c>
      <c r="AJ1643" s="79" t="b">
        <v>0</v>
      </c>
      <c r="AK1643" s="79">
        <v>0</v>
      </c>
      <c r="AL1643" s="85" t="s">
        <v>6296</v>
      </c>
      <c r="AM1643" s="79" t="s">
        <v>6330</v>
      </c>
      <c r="AN1643" s="79" t="b">
        <v>0</v>
      </c>
      <c r="AO1643" s="85" t="s">
        <v>6185</v>
      </c>
      <c r="AP1643" s="79" t="s">
        <v>176</v>
      </c>
      <c r="AQ1643" s="79">
        <v>0</v>
      </c>
      <c r="AR1643" s="79">
        <v>0</v>
      </c>
      <c r="AS1643" s="79"/>
      <c r="AT1643" s="79"/>
      <c r="AU1643" s="79"/>
      <c r="AV1643" s="79"/>
      <c r="AW1643" s="79"/>
      <c r="AX1643" s="79"/>
      <c r="AY1643" s="79"/>
      <c r="AZ1643" s="79"/>
      <c r="BA1643">
        <v>38</v>
      </c>
      <c r="BB1643" s="78" t="str">
        <f>REPLACE(INDEX(GroupVertices[Group], MATCH(Edges[[#This Row],[Vertex 1]],GroupVertices[Vertex],0)),1,1,"")</f>
        <v>2</v>
      </c>
      <c r="BC1643" s="78" t="str">
        <f>REPLACE(INDEX(GroupVertices[Group], MATCH(Edges[[#This Row],[Vertex 2]],GroupVertices[Vertex],0)),1,1,"")</f>
        <v>2</v>
      </c>
      <c r="BD1643" s="48">
        <v>0</v>
      </c>
      <c r="BE1643" s="49">
        <v>0</v>
      </c>
      <c r="BF1643" s="48">
        <v>0</v>
      </c>
      <c r="BG1643" s="49">
        <v>0</v>
      </c>
      <c r="BH1643" s="48">
        <v>0</v>
      </c>
      <c r="BI1643" s="49">
        <v>0</v>
      </c>
      <c r="BJ1643" s="48">
        <v>25</v>
      </c>
      <c r="BK1643" s="49">
        <v>100</v>
      </c>
      <c r="BL1643" s="48">
        <v>25</v>
      </c>
    </row>
    <row r="1644" spans="1:64" x14ac:dyDescent="0.25">
      <c r="A1644" s="64" t="s">
        <v>683</v>
      </c>
      <c r="B1644" s="64" t="s">
        <v>754</v>
      </c>
      <c r="C1644" s="65" t="s">
        <v>15846</v>
      </c>
      <c r="D1644" s="66">
        <v>10</v>
      </c>
      <c r="E1644" s="67" t="s">
        <v>136</v>
      </c>
      <c r="F1644" s="68">
        <v>12</v>
      </c>
      <c r="G1644" s="65"/>
      <c r="H1644" s="69"/>
      <c r="I1644" s="70"/>
      <c r="J1644" s="70"/>
      <c r="K1644" s="34" t="s">
        <v>66</v>
      </c>
      <c r="L1644" s="77">
        <v>1644</v>
      </c>
      <c r="M1644" s="77"/>
      <c r="N1644" s="72"/>
      <c r="O1644" s="79" t="s">
        <v>999</v>
      </c>
      <c r="P1644" s="81">
        <v>43174.588217592594</v>
      </c>
      <c r="Q1644" s="79" t="s">
        <v>1910</v>
      </c>
      <c r="R1644" s="83" t="s">
        <v>2478</v>
      </c>
      <c r="S1644" s="79" t="s">
        <v>2519</v>
      </c>
      <c r="T1644" s="79" t="s">
        <v>3106</v>
      </c>
      <c r="U1644" s="83" t="s">
        <v>3431</v>
      </c>
      <c r="V1644" s="83" t="s">
        <v>3431</v>
      </c>
      <c r="W1644" s="81">
        <v>43174.588217592594</v>
      </c>
      <c r="X1644" s="83" t="s">
        <v>4978</v>
      </c>
      <c r="Y1644" s="79"/>
      <c r="Z1644" s="79"/>
      <c r="AA1644" s="85" t="s">
        <v>6186</v>
      </c>
      <c r="AB1644" s="79"/>
      <c r="AC1644" s="79" t="b">
        <v>0</v>
      </c>
      <c r="AD1644" s="79">
        <v>3</v>
      </c>
      <c r="AE1644" s="85" t="s">
        <v>6296</v>
      </c>
      <c r="AF1644" s="79" t="b">
        <v>0</v>
      </c>
      <c r="AG1644" s="79" t="s">
        <v>6304</v>
      </c>
      <c r="AH1644" s="79"/>
      <c r="AI1644" s="85" t="s">
        <v>6296</v>
      </c>
      <c r="AJ1644" s="79" t="b">
        <v>0</v>
      </c>
      <c r="AK1644" s="79">
        <v>0</v>
      </c>
      <c r="AL1644" s="85" t="s">
        <v>6296</v>
      </c>
      <c r="AM1644" s="79" t="s">
        <v>6330</v>
      </c>
      <c r="AN1644" s="79" t="b">
        <v>0</v>
      </c>
      <c r="AO1644" s="85" t="s">
        <v>6186</v>
      </c>
      <c r="AP1644" s="79" t="s">
        <v>176</v>
      </c>
      <c r="AQ1644" s="79">
        <v>0</v>
      </c>
      <c r="AR1644" s="79">
        <v>0</v>
      </c>
      <c r="AS1644" s="79"/>
      <c r="AT1644" s="79"/>
      <c r="AU1644" s="79"/>
      <c r="AV1644" s="79"/>
      <c r="AW1644" s="79"/>
      <c r="AX1644" s="79"/>
      <c r="AY1644" s="79"/>
      <c r="AZ1644" s="79"/>
      <c r="BA1644">
        <v>38</v>
      </c>
      <c r="BB1644" s="78" t="str">
        <f>REPLACE(INDEX(GroupVertices[Group], MATCH(Edges[[#This Row],[Vertex 1]],GroupVertices[Vertex],0)),1,1,"")</f>
        <v>2</v>
      </c>
      <c r="BC1644" s="78" t="str">
        <f>REPLACE(INDEX(GroupVertices[Group], MATCH(Edges[[#This Row],[Vertex 2]],GroupVertices[Vertex],0)),1,1,"")</f>
        <v>2</v>
      </c>
      <c r="BD1644" s="48">
        <v>2</v>
      </c>
      <c r="BE1644" s="49">
        <v>8</v>
      </c>
      <c r="BF1644" s="48">
        <v>0</v>
      </c>
      <c r="BG1644" s="49">
        <v>0</v>
      </c>
      <c r="BH1644" s="48">
        <v>0</v>
      </c>
      <c r="BI1644" s="49">
        <v>0</v>
      </c>
      <c r="BJ1644" s="48">
        <v>23</v>
      </c>
      <c r="BK1644" s="49">
        <v>92</v>
      </c>
      <c r="BL1644" s="48">
        <v>25</v>
      </c>
    </row>
    <row r="1645" spans="1:64" x14ac:dyDescent="0.25">
      <c r="A1645" s="64" t="s">
        <v>683</v>
      </c>
      <c r="B1645" s="64" t="s">
        <v>754</v>
      </c>
      <c r="C1645" s="65" t="s">
        <v>15846</v>
      </c>
      <c r="D1645" s="66">
        <v>10</v>
      </c>
      <c r="E1645" s="67" t="s">
        <v>136</v>
      </c>
      <c r="F1645" s="68">
        <v>12</v>
      </c>
      <c r="G1645" s="65"/>
      <c r="H1645" s="69"/>
      <c r="I1645" s="70"/>
      <c r="J1645" s="70"/>
      <c r="K1645" s="34" t="s">
        <v>66</v>
      </c>
      <c r="L1645" s="77">
        <v>1645</v>
      </c>
      <c r="M1645" s="77"/>
      <c r="N1645" s="72"/>
      <c r="O1645" s="79" t="s">
        <v>999</v>
      </c>
      <c r="P1645" s="81">
        <v>43174.636874999997</v>
      </c>
      <c r="Q1645" s="79" t="s">
        <v>1911</v>
      </c>
      <c r="R1645" s="83" t="s">
        <v>2230</v>
      </c>
      <c r="S1645" s="79" t="s">
        <v>2519</v>
      </c>
      <c r="T1645" s="79" t="s">
        <v>3107</v>
      </c>
      <c r="U1645" s="83" t="s">
        <v>3432</v>
      </c>
      <c r="V1645" s="83" t="s">
        <v>3432</v>
      </c>
      <c r="W1645" s="81">
        <v>43174.636874999997</v>
      </c>
      <c r="X1645" s="83" t="s">
        <v>4979</v>
      </c>
      <c r="Y1645" s="79"/>
      <c r="Z1645" s="79"/>
      <c r="AA1645" s="85" t="s">
        <v>6187</v>
      </c>
      <c r="AB1645" s="79"/>
      <c r="AC1645" s="79" t="b">
        <v>0</v>
      </c>
      <c r="AD1645" s="79">
        <v>10</v>
      </c>
      <c r="AE1645" s="85" t="s">
        <v>6296</v>
      </c>
      <c r="AF1645" s="79" t="b">
        <v>0</v>
      </c>
      <c r="AG1645" s="79" t="s">
        <v>6304</v>
      </c>
      <c r="AH1645" s="79"/>
      <c r="AI1645" s="85" t="s">
        <v>6296</v>
      </c>
      <c r="AJ1645" s="79" t="b">
        <v>0</v>
      </c>
      <c r="AK1645" s="79">
        <v>2</v>
      </c>
      <c r="AL1645" s="85" t="s">
        <v>6296</v>
      </c>
      <c r="AM1645" s="79" t="s">
        <v>6330</v>
      </c>
      <c r="AN1645" s="79" t="b">
        <v>0</v>
      </c>
      <c r="AO1645" s="85" t="s">
        <v>6187</v>
      </c>
      <c r="AP1645" s="79" t="s">
        <v>176</v>
      </c>
      <c r="AQ1645" s="79">
        <v>0</v>
      </c>
      <c r="AR1645" s="79">
        <v>0</v>
      </c>
      <c r="AS1645" s="79"/>
      <c r="AT1645" s="79"/>
      <c r="AU1645" s="79"/>
      <c r="AV1645" s="79"/>
      <c r="AW1645" s="79"/>
      <c r="AX1645" s="79"/>
      <c r="AY1645" s="79"/>
      <c r="AZ1645" s="79"/>
      <c r="BA1645">
        <v>38</v>
      </c>
      <c r="BB1645" s="78" t="str">
        <f>REPLACE(INDEX(GroupVertices[Group], MATCH(Edges[[#This Row],[Vertex 1]],GroupVertices[Vertex],0)),1,1,"")</f>
        <v>2</v>
      </c>
      <c r="BC1645" s="78" t="str">
        <f>REPLACE(INDEX(GroupVertices[Group], MATCH(Edges[[#This Row],[Vertex 2]],GroupVertices[Vertex],0)),1,1,"")</f>
        <v>2</v>
      </c>
      <c r="BD1645" s="48">
        <v>0</v>
      </c>
      <c r="BE1645" s="49">
        <v>0</v>
      </c>
      <c r="BF1645" s="48">
        <v>0</v>
      </c>
      <c r="BG1645" s="49">
        <v>0</v>
      </c>
      <c r="BH1645" s="48">
        <v>0</v>
      </c>
      <c r="BI1645" s="49">
        <v>0</v>
      </c>
      <c r="BJ1645" s="48">
        <v>26</v>
      </c>
      <c r="BK1645" s="49">
        <v>100</v>
      </c>
      <c r="BL1645" s="48">
        <v>26</v>
      </c>
    </row>
    <row r="1646" spans="1:64" x14ac:dyDescent="0.25">
      <c r="A1646" s="64" t="s">
        <v>683</v>
      </c>
      <c r="B1646" s="64" t="s">
        <v>754</v>
      </c>
      <c r="C1646" s="65" t="s">
        <v>15846</v>
      </c>
      <c r="D1646" s="66">
        <v>10</v>
      </c>
      <c r="E1646" s="67" t="s">
        <v>136</v>
      </c>
      <c r="F1646" s="68">
        <v>12</v>
      </c>
      <c r="G1646" s="65"/>
      <c r="H1646" s="69"/>
      <c r="I1646" s="70"/>
      <c r="J1646" s="70"/>
      <c r="K1646" s="34" t="s">
        <v>66</v>
      </c>
      <c r="L1646" s="77">
        <v>1646</v>
      </c>
      <c r="M1646" s="77"/>
      <c r="N1646" s="72"/>
      <c r="O1646" s="79" t="s">
        <v>999</v>
      </c>
      <c r="P1646" s="81">
        <v>43175.636932870373</v>
      </c>
      <c r="Q1646" s="79" t="s">
        <v>1912</v>
      </c>
      <c r="R1646" s="83" t="s">
        <v>2479</v>
      </c>
      <c r="S1646" s="79" t="s">
        <v>2608</v>
      </c>
      <c r="T1646" s="79" t="s">
        <v>3108</v>
      </c>
      <c r="U1646" s="83" t="s">
        <v>3433</v>
      </c>
      <c r="V1646" s="83" t="s">
        <v>3433</v>
      </c>
      <c r="W1646" s="81">
        <v>43175.636932870373</v>
      </c>
      <c r="X1646" s="83" t="s">
        <v>4980</v>
      </c>
      <c r="Y1646" s="79"/>
      <c r="Z1646" s="79"/>
      <c r="AA1646" s="85" t="s">
        <v>6188</v>
      </c>
      <c r="AB1646" s="79"/>
      <c r="AC1646" s="79" t="b">
        <v>0</v>
      </c>
      <c r="AD1646" s="79">
        <v>2</v>
      </c>
      <c r="AE1646" s="85" t="s">
        <v>6296</v>
      </c>
      <c r="AF1646" s="79" t="b">
        <v>0</v>
      </c>
      <c r="AG1646" s="79" t="s">
        <v>6304</v>
      </c>
      <c r="AH1646" s="79"/>
      <c r="AI1646" s="85" t="s">
        <v>6296</v>
      </c>
      <c r="AJ1646" s="79" t="b">
        <v>0</v>
      </c>
      <c r="AK1646" s="79">
        <v>4</v>
      </c>
      <c r="AL1646" s="85" t="s">
        <v>6296</v>
      </c>
      <c r="AM1646" s="79" t="s">
        <v>6330</v>
      </c>
      <c r="AN1646" s="79" t="b">
        <v>0</v>
      </c>
      <c r="AO1646" s="85" t="s">
        <v>6188</v>
      </c>
      <c r="AP1646" s="79" t="s">
        <v>176</v>
      </c>
      <c r="AQ1646" s="79">
        <v>0</v>
      </c>
      <c r="AR1646" s="79">
        <v>0</v>
      </c>
      <c r="AS1646" s="79"/>
      <c r="AT1646" s="79"/>
      <c r="AU1646" s="79"/>
      <c r="AV1646" s="79"/>
      <c r="AW1646" s="79"/>
      <c r="AX1646" s="79"/>
      <c r="AY1646" s="79"/>
      <c r="AZ1646" s="79"/>
      <c r="BA1646">
        <v>38</v>
      </c>
      <c r="BB1646" s="78" t="str">
        <f>REPLACE(INDEX(GroupVertices[Group], MATCH(Edges[[#This Row],[Vertex 1]],GroupVertices[Vertex],0)),1,1,"")</f>
        <v>2</v>
      </c>
      <c r="BC1646" s="78" t="str">
        <f>REPLACE(INDEX(GroupVertices[Group], MATCH(Edges[[#This Row],[Vertex 2]],GroupVertices[Vertex],0)),1,1,"")</f>
        <v>2</v>
      </c>
      <c r="BD1646" s="48">
        <v>1</v>
      </c>
      <c r="BE1646" s="49">
        <v>3.8461538461538463</v>
      </c>
      <c r="BF1646" s="48">
        <v>0</v>
      </c>
      <c r="BG1646" s="49">
        <v>0</v>
      </c>
      <c r="BH1646" s="48">
        <v>0</v>
      </c>
      <c r="BI1646" s="49">
        <v>0</v>
      </c>
      <c r="BJ1646" s="48">
        <v>25</v>
      </c>
      <c r="BK1646" s="49">
        <v>96.15384615384616</v>
      </c>
      <c r="BL1646" s="48">
        <v>26</v>
      </c>
    </row>
    <row r="1647" spans="1:64" x14ac:dyDescent="0.25">
      <c r="A1647" s="64" t="s">
        <v>683</v>
      </c>
      <c r="B1647" s="64" t="s">
        <v>754</v>
      </c>
      <c r="C1647" s="65" t="s">
        <v>15846</v>
      </c>
      <c r="D1647" s="66">
        <v>10</v>
      </c>
      <c r="E1647" s="67" t="s">
        <v>136</v>
      </c>
      <c r="F1647" s="68">
        <v>12</v>
      </c>
      <c r="G1647" s="65"/>
      <c r="H1647" s="69"/>
      <c r="I1647" s="70"/>
      <c r="J1647" s="70"/>
      <c r="K1647" s="34" t="s">
        <v>66</v>
      </c>
      <c r="L1647" s="77">
        <v>1647</v>
      </c>
      <c r="M1647" s="77"/>
      <c r="N1647" s="72"/>
      <c r="O1647" s="79" t="s">
        <v>999</v>
      </c>
      <c r="P1647" s="81">
        <v>43177.588206018518</v>
      </c>
      <c r="Q1647" s="79" t="s">
        <v>1913</v>
      </c>
      <c r="R1647" s="83" t="s">
        <v>2311</v>
      </c>
      <c r="S1647" s="79" t="s">
        <v>2518</v>
      </c>
      <c r="T1647" s="79" t="s">
        <v>3109</v>
      </c>
      <c r="U1647" s="79"/>
      <c r="V1647" s="83" t="s">
        <v>3872</v>
      </c>
      <c r="W1647" s="81">
        <v>43177.588206018518</v>
      </c>
      <c r="X1647" s="83" t="s">
        <v>4981</v>
      </c>
      <c r="Y1647" s="79"/>
      <c r="Z1647" s="79"/>
      <c r="AA1647" s="85" t="s">
        <v>6189</v>
      </c>
      <c r="AB1647" s="79"/>
      <c r="AC1647" s="79" t="b">
        <v>0</v>
      </c>
      <c r="AD1647" s="79">
        <v>5</v>
      </c>
      <c r="AE1647" s="85" t="s">
        <v>6296</v>
      </c>
      <c r="AF1647" s="79" t="b">
        <v>0</v>
      </c>
      <c r="AG1647" s="79" t="s">
        <v>6304</v>
      </c>
      <c r="AH1647" s="79"/>
      <c r="AI1647" s="85" t="s">
        <v>6296</v>
      </c>
      <c r="AJ1647" s="79" t="b">
        <v>0</v>
      </c>
      <c r="AK1647" s="79">
        <v>3</v>
      </c>
      <c r="AL1647" s="85" t="s">
        <v>6296</v>
      </c>
      <c r="AM1647" s="79" t="s">
        <v>6330</v>
      </c>
      <c r="AN1647" s="79" t="b">
        <v>0</v>
      </c>
      <c r="AO1647" s="85" t="s">
        <v>6189</v>
      </c>
      <c r="AP1647" s="79" t="s">
        <v>176</v>
      </c>
      <c r="AQ1647" s="79">
        <v>0</v>
      </c>
      <c r="AR1647" s="79">
        <v>0</v>
      </c>
      <c r="AS1647" s="79"/>
      <c r="AT1647" s="79"/>
      <c r="AU1647" s="79"/>
      <c r="AV1647" s="79"/>
      <c r="AW1647" s="79"/>
      <c r="AX1647" s="79"/>
      <c r="AY1647" s="79"/>
      <c r="AZ1647" s="79"/>
      <c r="BA1647">
        <v>38</v>
      </c>
      <c r="BB1647" s="78" t="str">
        <f>REPLACE(INDEX(GroupVertices[Group], MATCH(Edges[[#This Row],[Vertex 1]],GroupVertices[Vertex],0)),1,1,"")</f>
        <v>2</v>
      </c>
      <c r="BC1647" s="78" t="str">
        <f>REPLACE(INDEX(GroupVertices[Group], MATCH(Edges[[#This Row],[Vertex 2]],GroupVertices[Vertex],0)),1,1,"")</f>
        <v>2</v>
      </c>
      <c r="BD1647" s="48">
        <v>0</v>
      </c>
      <c r="BE1647" s="49">
        <v>0</v>
      </c>
      <c r="BF1647" s="48">
        <v>0</v>
      </c>
      <c r="BG1647" s="49">
        <v>0</v>
      </c>
      <c r="BH1647" s="48">
        <v>0</v>
      </c>
      <c r="BI1647" s="49">
        <v>0</v>
      </c>
      <c r="BJ1647" s="48">
        <v>21</v>
      </c>
      <c r="BK1647" s="49">
        <v>100</v>
      </c>
      <c r="BL1647" s="48">
        <v>21</v>
      </c>
    </row>
    <row r="1648" spans="1:64" x14ac:dyDescent="0.25">
      <c r="A1648" s="64" t="s">
        <v>683</v>
      </c>
      <c r="B1648" s="64" t="s">
        <v>754</v>
      </c>
      <c r="C1648" s="65" t="s">
        <v>15846</v>
      </c>
      <c r="D1648" s="66">
        <v>10</v>
      </c>
      <c r="E1648" s="67" t="s">
        <v>136</v>
      </c>
      <c r="F1648" s="68">
        <v>12</v>
      </c>
      <c r="G1648" s="65"/>
      <c r="H1648" s="69"/>
      <c r="I1648" s="70"/>
      <c r="J1648" s="70"/>
      <c r="K1648" s="34" t="s">
        <v>66</v>
      </c>
      <c r="L1648" s="77">
        <v>1648</v>
      </c>
      <c r="M1648" s="77"/>
      <c r="N1648" s="72"/>
      <c r="O1648" s="79" t="s">
        <v>999</v>
      </c>
      <c r="P1648" s="81">
        <v>43177.636817129627</v>
      </c>
      <c r="Q1648" s="79" t="s">
        <v>1713</v>
      </c>
      <c r="R1648" s="83" t="s">
        <v>2331</v>
      </c>
      <c r="S1648" s="79" t="s">
        <v>2518</v>
      </c>
      <c r="T1648" s="79" t="s">
        <v>3012</v>
      </c>
      <c r="U1648" s="83" t="s">
        <v>3375</v>
      </c>
      <c r="V1648" s="83" t="s">
        <v>3375</v>
      </c>
      <c r="W1648" s="81">
        <v>43177.636817129627</v>
      </c>
      <c r="X1648" s="83" t="s">
        <v>4748</v>
      </c>
      <c r="Y1648" s="79"/>
      <c r="Z1648" s="79"/>
      <c r="AA1648" s="85" t="s">
        <v>5956</v>
      </c>
      <c r="AB1648" s="79"/>
      <c r="AC1648" s="79" t="b">
        <v>0</v>
      </c>
      <c r="AD1648" s="79">
        <v>2</v>
      </c>
      <c r="AE1648" s="85" t="s">
        <v>6296</v>
      </c>
      <c r="AF1648" s="79" t="b">
        <v>0</v>
      </c>
      <c r="AG1648" s="79" t="s">
        <v>6304</v>
      </c>
      <c r="AH1648" s="79"/>
      <c r="AI1648" s="85" t="s">
        <v>6296</v>
      </c>
      <c r="AJ1648" s="79" t="b">
        <v>0</v>
      </c>
      <c r="AK1648" s="79">
        <v>2</v>
      </c>
      <c r="AL1648" s="85" t="s">
        <v>6296</v>
      </c>
      <c r="AM1648" s="79" t="s">
        <v>6330</v>
      </c>
      <c r="AN1648" s="79" t="b">
        <v>0</v>
      </c>
      <c r="AO1648" s="85" t="s">
        <v>5956</v>
      </c>
      <c r="AP1648" s="79" t="s">
        <v>176</v>
      </c>
      <c r="AQ1648" s="79">
        <v>0</v>
      </c>
      <c r="AR1648" s="79">
        <v>0</v>
      </c>
      <c r="AS1648" s="79"/>
      <c r="AT1648" s="79"/>
      <c r="AU1648" s="79"/>
      <c r="AV1648" s="79"/>
      <c r="AW1648" s="79"/>
      <c r="AX1648" s="79"/>
      <c r="AY1648" s="79"/>
      <c r="AZ1648" s="79"/>
      <c r="BA1648">
        <v>38</v>
      </c>
      <c r="BB1648" s="78" t="str">
        <f>REPLACE(INDEX(GroupVertices[Group], MATCH(Edges[[#This Row],[Vertex 1]],GroupVertices[Vertex],0)),1,1,"")</f>
        <v>2</v>
      </c>
      <c r="BC1648" s="78" t="str">
        <f>REPLACE(INDEX(GroupVertices[Group], MATCH(Edges[[#This Row],[Vertex 2]],GroupVertices[Vertex],0)),1,1,"")</f>
        <v>2</v>
      </c>
      <c r="BD1648" s="48"/>
      <c r="BE1648" s="49"/>
      <c r="BF1648" s="48"/>
      <c r="BG1648" s="49"/>
      <c r="BH1648" s="48"/>
      <c r="BI1648" s="49"/>
      <c r="BJ1648" s="48"/>
      <c r="BK1648" s="49"/>
      <c r="BL1648" s="48"/>
    </row>
    <row r="1649" spans="1:64" x14ac:dyDescent="0.25">
      <c r="A1649" s="64" t="s">
        <v>754</v>
      </c>
      <c r="B1649" s="64" t="s">
        <v>683</v>
      </c>
      <c r="C1649" s="65" t="s">
        <v>15852</v>
      </c>
      <c r="D1649" s="66">
        <v>9.5</v>
      </c>
      <c r="E1649" s="67" t="s">
        <v>136</v>
      </c>
      <c r="F1649" s="68">
        <v>13.642857142857142</v>
      </c>
      <c r="G1649" s="65"/>
      <c r="H1649" s="69"/>
      <c r="I1649" s="70"/>
      <c r="J1649" s="70"/>
      <c r="K1649" s="34" t="s">
        <v>66</v>
      </c>
      <c r="L1649" s="77">
        <v>1649</v>
      </c>
      <c r="M1649" s="77"/>
      <c r="N1649" s="72"/>
      <c r="O1649" s="79" t="s">
        <v>999</v>
      </c>
      <c r="P1649" s="81">
        <v>43166.619456018518</v>
      </c>
      <c r="Q1649" s="79" t="s">
        <v>1914</v>
      </c>
      <c r="R1649" s="83" t="s">
        <v>2273</v>
      </c>
      <c r="S1649" s="79" t="s">
        <v>2608</v>
      </c>
      <c r="T1649" s="79" t="s">
        <v>3110</v>
      </c>
      <c r="U1649" s="83" t="s">
        <v>3434</v>
      </c>
      <c r="V1649" s="83" t="s">
        <v>3434</v>
      </c>
      <c r="W1649" s="81">
        <v>43166.619456018518</v>
      </c>
      <c r="X1649" s="83" t="s">
        <v>4982</v>
      </c>
      <c r="Y1649" s="79"/>
      <c r="Z1649" s="79"/>
      <c r="AA1649" s="85" t="s">
        <v>6190</v>
      </c>
      <c r="AB1649" s="79"/>
      <c r="AC1649" s="79" t="b">
        <v>0</v>
      </c>
      <c r="AD1649" s="79">
        <v>2</v>
      </c>
      <c r="AE1649" s="85" t="s">
        <v>6296</v>
      </c>
      <c r="AF1649" s="79" t="b">
        <v>0</v>
      </c>
      <c r="AG1649" s="79" t="s">
        <v>6304</v>
      </c>
      <c r="AH1649" s="79"/>
      <c r="AI1649" s="85" t="s">
        <v>6296</v>
      </c>
      <c r="AJ1649" s="79" t="b">
        <v>0</v>
      </c>
      <c r="AK1649" s="79">
        <v>1</v>
      </c>
      <c r="AL1649" s="85" t="s">
        <v>6296</v>
      </c>
      <c r="AM1649" s="79" t="s">
        <v>6330</v>
      </c>
      <c r="AN1649" s="79" t="b">
        <v>0</v>
      </c>
      <c r="AO1649" s="85" t="s">
        <v>6190</v>
      </c>
      <c r="AP1649" s="79" t="s">
        <v>6415</v>
      </c>
      <c r="AQ1649" s="79">
        <v>0</v>
      </c>
      <c r="AR1649" s="79">
        <v>0</v>
      </c>
      <c r="AS1649" s="79"/>
      <c r="AT1649" s="79"/>
      <c r="AU1649" s="79"/>
      <c r="AV1649" s="79"/>
      <c r="AW1649" s="79"/>
      <c r="AX1649" s="79"/>
      <c r="AY1649" s="79"/>
      <c r="AZ1649" s="79"/>
      <c r="BA1649">
        <v>14</v>
      </c>
      <c r="BB1649" s="78" t="str">
        <f>REPLACE(INDEX(GroupVertices[Group], MATCH(Edges[[#This Row],[Vertex 1]],GroupVertices[Vertex],0)),1,1,"")</f>
        <v>2</v>
      </c>
      <c r="BC1649" s="78" t="str">
        <f>REPLACE(INDEX(GroupVertices[Group], MATCH(Edges[[#This Row],[Vertex 2]],GroupVertices[Vertex],0)),1,1,"")</f>
        <v>2</v>
      </c>
      <c r="BD1649" s="48">
        <v>0</v>
      </c>
      <c r="BE1649" s="49">
        <v>0</v>
      </c>
      <c r="BF1649" s="48">
        <v>0</v>
      </c>
      <c r="BG1649" s="49">
        <v>0</v>
      </c>
      <c r="BH1649" s="48">
        <v>0</v>
      </c>
      <c r="BI1649" s="49">
        <v>0</v>
      </c>
      <c r="BJ1649" s="48">
        <v>30</v>
      </c>
      <c r="BK1649" s="49">
        <v>100</v>
      </c>
      <c r="BL1649" s="48">
        <v>30</v>
      </c>
    </row>
    <row r="1650" spans="1:64" x14ac:dyDescent="0.25">
      <c r="A1650" s="64" t="s">
        <v>754</v>
      </c>
      <c r="B1650" s="64" t="s">
        <v>683</v>
      </c>
      <c r="C1650" s="65" t="s">
        <v>15852</v>
      </c>
      <c r="D1650" s="66">
        <v>9.5</v>
      </c>
      <c r="E1650" s="67" t="s">
        <v>136</v>
      </c>
      <c r="F1650" s="68">
        <v>13.642857142857142</v>
      </c>
      <c r="G1650" s="65"/>
      <c r="H1650" s="69"/>
      <c r="I1650" s="70"/>
      <c r="J1650" s="70"/>
      <c r="K1650" s="34" t="s">
        <v>66</v>
      </c>
      <c r="L1650" s="77">
        <v>1650</v>
      </c>
      <c r="M1650" s="77"/>
      <c r="N1650" s="72"/>
      <c r="O1650" s="79" t="s">
        <v>999</v>
      </c>
      <c r="P1650" s="81">
        <v>43170.116678240738</v>
      </c>
      <c r="Q1650" s="79" t="s">
        <v>1915</v>
      </c>
      <c r="R1650" s="83" t="s">
        <v>2389</v>
      </c>
      <c r="S1650" s="79" t="s">
        <v>2505</v>
      </c>
      <c r="T1650" s="79" t="s">
        <v>3111</v>
      </c>
      <c r="U1650" s="83" t="s">
        <v>3435</v>
      </c>
      <c r="V1650" s="83" t="s">
        <v>3435</v>
      </c>
      <c r="W1650" s="81">
        <v>43170.116678240738</v>
      </c>
      <c r="X1650" s="83" t="s">
        <v>4983</v>
      </c>
      <c r="Y1650" s="79"/>
      <c r="Z1650" s="79"/>
      <c r="AA1650" s="85" t="s">
        <v>6191</v>
      </c>
      <c r="AB1650" s="79"/>
      <c r="AC1650" s="79" t="b">
        <v>0</v>
      </c>
      <c r="AD1650" s="79">
        <v>17</v>
      </c>
      <c r="AE1650" s="85" t="s">
        <v>6296</v>
      </c>
      <c r="AF1650" s="79" t="b">
        <v>0</v>
      </c>
      <c r="AG1650" s="79" t="s">
        <v>6304</v>
      </c>
      <c r="AH1650" s="79"/>
      <c r="AI1650" s="85" t="s">
        <v>6296</v>
      </c>
      <c r="AJ1650" s="79" t="b">
        <v>0</v>
      </c>
      <c r="AK1650" s="79">
        <v>11</v>
      </c>
      <c r="AL1650" s="85" t="s">
        <v>6296</v>
      </c>
      <c r="AM1650" s="79" t="s">
        <v>6330</v>
      </c>
      <c r="AN1650" s="79" t="b">
        <v>0</v>
      </c>
      <c r="AO1650" s="85" t="s">
        <v>6191</v>
      </c>
      <c r="AP1650" s="79" t="s">
        <v>6415</v>
      </c>
      <c r="AQ1650" s="79">
        <v>0</v>
      </c>
      <c r="AR1650" s="79">
        <v>0</v>
      </c>
      <c r="AS1650" s="79"/>
      <c r="AT1650" s="79"/>
      <c r="AU1650" s="79"/>
      <c r="AV1650" s="79"/>
      <c r="AW1650" s="79"/>
      <c r="AX1650" s="79"/>
      <c r="AY1650" s="79"/>
      <c r="AZ1650" s="79"/>
      <c r="BA1650">
        <v>14</v>
      </c>
      <c r="BB1650" s="78" t="str">
        <f>REPLACE(INDEX(GroupVertices[Group], MATCH(Edges[[#This Row],[Vertex 1]],GroupVertices[Vertex],0)),1,1,"")</f>
        <v>2</v>
      </c>
      <c r="BC1650" s="78" t="str">
        <f>REPLACE(INDEX(GroupVertices[Group], MATCH(Edges[[#This Row],[Vertex 2]],GroupVertices[Vertex],0)),1,1,"")</f>
        <v>2</v>
      </c>
      <c r="BD1650" s="48">
        <v>0</v>
      </c>
      <c r="BE1650" s="49">
        <v>0</v>
      </c>
      <c r="BF1650" s="48">
        <v>0</v>
      </c>
      <c r="BG1650" s="49">
        <v>0</v>
      </c>
      <c r="BH1650" s="48">
        <v>0</v>
      </c>
      <c r="BI1650" s="49">
        <v>0</v>
      </c>
      <c r="BJ1650" s="48">
        <v>19</v>
      </c>
      <c r="BK1650" s="49">
        <v>100</v>
      </c>
      <c r="BL1650" s="48">
        <v>19</v>
      </c>
    </row>
    <row r="1651" spans="1:64" x14ac:dyDescent="0.25">
      <c r="A1651" s="64" t="s">
        <v>754</v>
      </c>
      <c r="B1651" s="64" t="s">
        <v>683</v>
      </c>
      <c r="C1651" s="65" t="s">
        <v>15852</v>
      </c>
      <c r="D1651" s="66">
        <v>9.5</v>
      </c>
      <c r="E1651" s="67" t="s">
        <v>136</v>
      </c>
      <c r="F1651" s="68">
        <v>13.642857142857142</v>
      </c>
      <c r="G1651" s="65"/>
      <c r="H1651" s="69"/>
      <c r="I1651" s="70"/>
      <c r="J1651" s="70"/>
      <c r="K1651" s="34" t="s">
        <v>66</v>
      </c>
      <c r="L1651" s="77">
        <v>1651</v>
      </c>
      <c r="M1651" s="77"/>
      <c r="N1651" s="72"/>
      <c r="O1651" s="79" t="s">
        <v>999</v>
      </c>
      <c r="P1651" s="81">
        <v>43173.938206018516</v>
      </c>
      <c r="Q1651" s="79" t="s">
        <v>1916</v>
      </c>
      <c r="R1651" s="83" t="s">
        <v>2480</v>
      </c>
      <c r="S1651" s="79" t="s">
        <v>2608</v>
      </c>
      <c r="T1651" s="79" t="s">
        <v>3112</v>
      </c>
      <c r="U1651" s="83" t="s">
        <v>3436</v>
      </c>
      <c r="V1651" s="83" t="s">
        <v>3436</v>
      </c>
      <c r="W1651" s="81">
        <v>43173.938206018516</v>
      </c>
      <c r="X1651" s="83" t="s">
        <v>4984</v>
      </c>
      <c r="Y1651" s="79"/>
      <c r="Z1651" s="79"/>
      <c r="AA1651" s="85" t="s">
        <v>6192</v>
      </c>
      <c r="AB1651" s="79"/>
      <c r="AC1651" s="79" t="b">
        <v>0</v>
      </c>
      <c r="AD1651" s="79">
        <v>3</v>
      </c>
      <c r="AE1651" s="85" t="s">
        <v>6296</v>
      </c>
      <c r="AF1651" s="79" t="b">
        <v>0</v>
      </c>
      <c r="AG1651" s="79" t="s">
        <v>6304</v>
      </c>
      <c r="AH1651" s="79"/>
      <c r="AI1651" s="85" t="s">
        <v>6296</v>
      </c>
      <c r="AJ1651" s="79" t="b">
        <v>0</v>
      </c>
      <c r="AK1651" s="79">
        <v>8</v>
      </c>
      <c r="AL1651" s="85" t="s">
        <v>6296</v>
      </c>
      <c r="AM1651" s="79" t="s">
        <v>6330</v>
      </c>
      <c r="AN1651" s="79" t="b">
        <v>0</v>
      </c>
      <c r="AO1651" s="85" t="s">
        <v>6192</v>
      </c>
      <c r="AP1651" s="79" t="s">
        <v>6415</v>
      </c>
      <c r="AQ1651" s="79">
        <v>0</v>
      </c>
      <c r="AR1651" s="79">
        <v>0</v>
      </c>
      <c r="AS1651" s="79"/>
      <c r="AT1651" s="79"/>
      <c r="AU1651" s="79"/>
      <c r="AV1651" s="79"/>
      <c r="AW1651" s="79"/>
      <c r="AX1651" s="79"/>
      <c r="AY1651" s="79"/>
      <c r="AZ1651" s="79"/>
      <c r="BA1651">
        <v>14</v>
      </c>
      <c r="BB1651" s="78" t="str">
        <f>REPLACE(INDEX(GroupVertices[Group], MATCH(Edges[[#This Row],[Vertex 1]],GroupVertices[Vertex],0)),1,1,"")</f>
        <v>2</v>
      </c>
      <c r="BC1651" s="78" t="str">
        <f>REPLACE(INDEX(GroupVertices[Group], MATCH(Edges[[#This Row],[Vertex 2]],GroupVertices[Vertex],0)),1,1,"")</f>
        <v>2</v>
      </c>
      <c r="BD1651" s="48">
        <v>0</v>
      </c>
      <c r="BE1651" s="49">
        <v>0</v>
      </c>
      <c r="BF1651" s="48">
        <v>1</v>
      </c>
      <c r="BG1651" s="49">
        <v>3.125</v>
      </c>
      <c r="BH1651" s="48">
        <v>0</v>
      </c>
      <c r="BI1651" s="49">
        <v>0</v>
      </c>
      <c r="BJ1651" s="48">
        <v>31</v>
      </c>
      <c r="BK1651" s="49">
        <v>96.875</v>
      </c>
      <c r="BL1651" s="48">
        <v>32</v>
      </c>
    </row>
    <row r="1652" spans="1:64" x14ac:dyDescent="0.25">
      <c r="A1652" s="64" t="s">
        <v>754</v>
      </c>
      <c r="B1652" s="64" t="s">
        <v>683</v>
      </c>
      <c r="C1652" s="65" t="s">
        <v>15852</v>
      </c>
      <c r="D1652" s="66">
        <v>9.5</v>
      </c>
      <c r="E1652" s="67" t="s">
        <v>136</v>
      </c>
      <c r="F1652" s="68">
        <v>13.642857142857142</v>
      </c>
      <c r="G1652" s="65"/>
      <c r="H1652" s="69"/>
      <c r="I1652" s="70"/>
      <c r="J1652" s="70"/>
      <c r="K1652" s="34" t="s">
        <v>66</v>
      </c>
      <c r="L1652" s="77">
        <v>1652</v>
      </c>
      <c r="M1652" s="77"/>
      <c r="N1652" s="72"/>
      <c r="O1652" s="79" t="s">
        <v>999</v>
      </c>
      <c r="P1652" s="81">
        <v>43175.354398148149</v>
      </c>
      <c r="Q1652" s="79" t="s">
        <v>1917</v>
      </c>
      <c r="R1652" s="83" t="s">
        <v>2282</v>
      </c>
      <c r="S1652" s="79" t="s">
        <v>2608</v>
      </c>
      <c r="T1652" s="79" t="s">
        <v>3113</v>
      </c>
      <c r="U1652" s="83" t="s">
        <v>3437</v>
      </c>
      <c r="V1652" s="83" t="s">
        <v>3437</v>
      </c>
      <c r="W1652" s="81">
        <v>43175.354398148149</v>
      </c>
      <c r="X1652" s="83" t="s">
        <v>4985</v>
      </c>
      <c r="Y1652" s="79"/>
      <c r="Z1652" s="79"/>
      <c r="AA1652" s="85" t="s">
        <v>6193</v>
      </c>
      <c r="AB1652" s="79"/>
      <c r="AC1652" s="79" t="b">
        <v>0</v>
      </c>
      <c r="AD1652" s="79">
        <v>5</v>
      </c>
      <c r="AE1652" s="85" t="s">
        <v>6296</v>
      </c>
      <c r="AF1652" s="79" t="b">
        <v>0</v>
      </c>
      <c r="AG1652" s="79" t="s">
        <v>6304</v>
      </c>
      <c r="AH1652" s="79"/>
      <c r="AI1652" s="85" t="s">
        <v>6296</v>
      </c>
      <c r="AJ1652" s="79" t="b">
        <v>0</v>
      </c>
      <c r="AK1652" s="79">
        <v>3</v>
      </c>
      <c r="AL1652" s="85" t="s">
        <v>6296</v>
      </c>
      <c r="AM1652" s="79" t="s">
        <v>6330</v>
      </c>
      <c r="AN1652" s="79" t="b">
        <v>0</v>
      </c>
      <c r="AO1652" s="85" t="s">
        <v>6193</v>
      </c>
      <c r="AP1652" s="79" t="s">
        <v>6415</v>
      </c>
      <c r="AQ1652" s="79">
        <v>0</v>
      </c>
      <c r="AR1652" s="79">
        <v>0</v>
      </c>
      <c r="AS1652" s="79"/>
      <c r="AT1652" s="79"/>
      <c r="AU1652" s="79"/>
      <c r="AV1652" s="79"/>
      <c r="AW1652" s="79"/>
      <c r="AX1652" s="79"/>
      <c r="AY1652" s="79"/>
      <c r="AZ1652" s="79"/>
      <c r="BA1652">
        <v>14</v>
      </c>
      <c r="BB1652" s="78" t="str">
        <f>REPLACE(INDEX(GroupVertices[Group], MATCH(Edges[[#This Row],[Vertex 1]],GroupVertices[Vertex],0)),1,1,"")</f>
        <v>2</v>
      </c>
      <c r="BC1652" s="78" t="str">
        <f>REPLACE(INDEX(GroupVertices[Group], MATCH(Edges[[#This Row],[Vertex 2]],GroupVertices[Vertex],0)),1,1,"")</f>
        <v>2</v>
      </c>
      <c r="BD1652" s="48">
        <v>0</v>
      </c>
      <c r="BE1652" s="49">
        <v>0</v>
      </c>
      <c r="BF1652" s="48">
        <v>3</v>
      </c>
      <c r="BG1652" s="49">
        <v>11.538461538461538</v>
      </c>
      <c r="BH1652" s="48">
        <v>0</v>
      </c>
      <c r="BI1652" s="49">
        <v>0</v>
      </c>
      <c r="BJ1652" s="48">
        <v>23</v>
      </c>
      <c r="BK1652" s="49">
        <v>88.461538461538467</v>
      </c>
      <c r="BL1652" s="48">
        <v>26</v>
      </c>
    </row>
    <row r="1653" spans="1:64" x14ac:dyDescent="0.25">
      <c r="A1653" s="64" t="s">
        <v>754</v>
      </c>
      <c r="B1653" s="64" t="s">
        <v>683</v>
      </c>
      <c r="C1653" s="65" t="s">
        <v>15852</v>
      </c>
      <c r="D1653" s="66">
        <v>9.5</v>
      </c>
      <c r="E1653" s="67" t="s">
        <v>136</v>
      </c>
      <c r="F1653" s="68">
        <v>13.642857142857142</v>
      </c>
      <c r="G1653" s="65"/>
      <c r="H1653" s="69"/>
      <c r="I1653" s="70"/>
      <c r="J1653" s="70"/>
      <c r="K1653" s="34" t="s">
        <v>66</v>
      </c>
      <c r="L1653" s="77">
        <v>1653</v>
      </c>
      <c r="M1653" s="77"/>
      <c r="N1653" s="72"/>
      <c r="O1653" s="79" t="s">
        <v>999</v>
      </c>
      <c r="P1653" s="81">
        <v>43174.200011574074</v>
      </c>
      <c r="Q1653" s="79" t="s">
        <v>1918</v>
      </c>
      <c r="R1653" s="83" t="s">
        <v>2290</v>
      </c>
      <c r="S1653" s="79" t="s">
        <v>2519</v>
      </c>
      <c r="T1653" s="79" t="s">
        <v>3114</v>
      </c>
      <c r="U1653" s="83" t="s">
        <v>3438</v>
      </c>
      <c r="V1653" s="83" t="s">
        <v>3438</v>
      </c>
      <c r="W1653" s="81">
        <v>43174.200011574074</v>
      </c>
      <c r="X1653" s="83" t="s">
        <v>4986</v>
      </c>
      <c r="Y1653" s="79"/>
      <c r="Z1653" s="79"/>
      <c r="AA1653" s="85" t="s">
        <v>6194</v>
      </c>
      <c r="AB1653" s="79"/>
      <c r="AC1653" s="79" t="b">
        <v>0</v>
      </c>
      <c r="AD1653" s="79">
        <v>7</v>
      </c>
      <c r="AE1653" s="85" t="s">
        <v>6296</v>
      </c>
      <c r="AF1653" s="79" t="b">
        <v>0</v>
      </c>
      <c r="AG1653" s="79" t="s">
        <v>6304</v>
      </c>
      <c r="AH1653" s="79"/>
      <c r="AI1653" s="85" t="s">
        <v>6296</v>
      </c>
      <c r="AJ1653" s="79" t="b">
        <v>0</v>
      </c>
      <c r="AK1653" s="79">
        <v>12</v>
      </c>
      <c r="AL1653" s="85" t="s">
        <v>6296</v>
      </c>
      <c r="AM1653" s="79" t="s">
        <v>6330</v>
      </c>
      <c r="AN1653" s="79" t="b">
        <v>0</v>
      </c>
      <c r="AO1653" s="85" t="s">
        <v>6194</v>
      </c>
      <c r="AP1653" s="79" t="s">
        <v>6415</v>
      </c>
      <c r="AQ1653" s="79">
        <v>0</v>
      </c>
      <c r="AR1653" s="79">
        <v>0</v>
      </c>
      <c r="AS1653" s="79"/>
      <c r="AT1653" s="79"/>
      <c r="AU1653" s="79"/>
      <c r="AV1653" s="79"/>
      <c r="AW1653" s="79"/>
      <c r="AX1653" s="79"/>
      <c r="AY1653" s="79"/>
      <c r="AZ1653" s="79"/>
      <c r="BA1653">
        <v>14</v>
      </c>
      <c r="BB1653" s="78" t="str">
        <f>REPLACE(INDEX(GroupVertices[Group], MATCH(Edges[[#This Row],[Vertex 1]],GroupVertices[Vertex],0)),1,1,"")</f>
        <v>2</v>
      </c>
      <c r="BC1653" s="78" t="str">
        <f>REPLACE(INDEX(GroupVertices[Group], MATCH(Edges[[#This Row],[Vertex 2]],GroupVertices[Vertex],0)),1,1,"")</f>
        <v>2</v>
      </c>
      <c r="BD1653" s="48">
        <v>0</v>
      </c>
      <c r="BE1653" s="49">
        <v>0</v>
      </c>
      <c r="BF1653" s="48">
        <v>0</v>
      </c>
      <c r="BG1653" s="49">
        <v>0</v>
      </c>
      <c r="BH1653" s="48">
        <v>0</v>
      </c>
      <c r="BI1653" s="49">
        <v>0</v>
      </c>
      <c r="BJ1653" s="48">
        <v>27</v>
      </c>
      <c r="BK1653" s="49">
        <v>100</v>
      </c>
      <c r="BL1653" s="48">
        <v>27</v>
      </c>
    </row>
    <row r="1654" spans="1:64" x14ac:dyDescent="0.25">
      <c r="A1654" s="64" t="s">
        <v>754</v>
      </c>
      <c r="B1654" s="64" t="s">
        <v>683</v>
      </c>
      <c r="C1654" s="65" t="s">
        <v>15852</v>
      </c>
      <c r="D1654" s="66">
        <v>9.5</v>
      </c>
      <c r="E1654" s="67" t="s">
        <v>136</v>
      </c>
      <c r="F1654" s="68">
        <v>13.642857142857142</v>
      </c>
      <c r="G1654" s="65"/>
      <c r="H1654" s="69"/>
      <c r="I1654" s="70"/>
      <c r="J1654" s="70"/>
      <c r="K1654" s="34" t="s">
        <v>66</v>
      </c>
      <c r="L1654" s="77">
        <v>1654</v>
      </c>
      <c r="M1654" s="77"/>
      <c r="N1654" s="72"/>
      <c r="O1654" s="79" t="s">
        <v>999</v>
      </c>
      <c r="P1654" s="81">
        <v>43177.531273148146</v>
      </c>
      <c r="Q1654" s="79" t="s">
        <v>1755</v>
      </c>
      <c r="R1654" s="83" t="s">
        <v>2318</v>
      </c>
      <c r="S1654" s="79" t="s">
        <v>2519</v>
      </c>
      <c r="T1654" s="79" t="s">
        <v>3025</v>
      </c>
      <c r="U1654" s="83" t="s">
        <v>3382</v>
      </c>
      <c r="V1654" s="83" t="s">
        <v>3382</v>
      </c>
      <c r="W1654" s="81">
        <v>43177.531273148146</v>
      </c>
      <c r="X1654" s="83" t="s">
        <v>4795</v>
      </c>
      <c r="Y1654" s="79"/>
      <c r="Z1654" s="79"/>
      <c r="AA1654" s="85" t="s">
        <v>6003</v>
      </c>
      <c r="AB1654" s="79"/>
      <c r="AC1654" s="79" t="b">
        <v>0</v>
      </c>
      <c r="AD1654" s="79">
        <v>3</v>
      </c>
      <c r="AE1654" s="85" t="s">
        <v>6296</v>
      </c>
      <c r="AF1654" s="79" t="b">
        <v>0</v>
      </c>
      <c r="AG1654" s="79" t="s">
        <v>6304</v>
      </c>
      <c r="AH1654" s="79"/>
      <c r="AI1654" s="85" t="s">
        <v>6296</v>
      </c>
      <c r="AJ1654" s="79" t="b">
        <v>0</v>
      </c>
      <c r="AK1654" s="79">
        <v>2</v>
      </c>
      <c r="AL1654" s="85" t="s">
        <v>6296</v>
      </c>
      <c r="AM1654" s="79" t="s">
        <v>6330</v>
      </c>
      <c r="AN1654" s="79" t="b">
        <v>0</v>
      </c>
      <c r="AO1654" s="85" t="s">
        <v>6003</v>
      </c>
      <c r="AP1654" s="79" t="s">
        <v>6415</v>
      </c>
      <c r="AQ1654" s="79">
        <v>0</v>
      </c>
      <c r="AR1654" s="79">
        <v>0</v>
      </c>
      <c r="AS1654" s="79"/>
      <c r="AT1654" s="79"/>
      <c r="AU1654" s="79"/>
      <c r="AV1654" s="79"/>
      <c r="AW1654" s="79"/>
      <c r="AX1654" s="79"/>
      <c r="AY1654" s="79"/>
      <c r="AZ1654" s="79"/>
      <c r="BA1654">
        <v>14</v>
      </c>
      <c r="BB1654" s="78" t="str">
        <f>REPLACE(INDEX(GroupVertices[Group], MATCH(Edges[[#This Row],[Vertex 1]],GroupVertices[Vertex],0)),1,1,"")</f>
        <v>2</v>
      </c>
      <c r="BC1654" s="78" t="str">
        <f>REPLACE(INDEX(GroupVertices[Group], MATCH(Edges[[#This Row],[Vertex 2]],GroupVertices[Vertex],0)),1,1,"")</f>
        <v>2</v>
      </c>
      <c r="BD1654" s="48"/>
      <c r="BE1654" s="49"/>
      <c r="BF1654" s="48"/>
      <c r="BG1654" s="49"/>
      <c r="BH1654" s="48"/>
      <c r="BI1654" s="49"/>
      <c r="BJ1654" s="48"/>
      <c r="BK1654" s="49"/>
      <c r="BL1654" s="48"/>
    </row>
    <row r="1655" spans="1:64" x14ac:dyDescent="0.25">
      <c r="A1655" s="64" t="s">
        <v>754</v>
      </c>
      <c r="B1655" s="64" t="s">
        <v>683</v>
      </c>
      <c r="C1655" s="65" t="s">
        <v>15852</v>
      </c>
      <c r="D1655" s="66">
        <v>9.5</v>
      </c>
      <c r="E1655" s="67" t="s">
        <v>136</v>
      </c>
      <c r="F1655" s="68">
        <v>13.642857142857142</v>
      </c>
      <c r="G1655" s="65"/>
      <c r="H1655" s="69"/>
      <c r="I1655" s="70"/>
      <c r="J1655" s="70"/>
      <c r="K1655" s="34" t="s">
        <v>66</v>
      </c>
      <c r="L1655" s="77">
        <v>1655</v>
      </c>
      <c r="M1655" s="77"/>
      <c r="N1655" s="72"/>
      <c r="O1655" s="79" t="s">
        <v>999</v>
      </c>
      <c r="P1655" s="81">
        <v>43177.699340277781</v>
      </c>
      <c r="Q1655" s="79" t="s">
        <v>1919</v>
      </c>
      <c r="R1655" s="83" t="s">
        <v>2481</v>
      </c>
      <c r="S1655" s="79" t="s">
        <v>2519</v>
      </c>
      <c r="T1655" s="79" t="s">
        <v>3115</v>
      </c>
      <c r="U1655" s="83" t="s">
        <v>3439</v>
      </c>
      <c r="V1655" s="83" t="s">
        <v>3439</v>
      </c>
      <c r="W1655" s="81">
        <v>43177.699340277781</v>
      </c>
      <c r="X1655" s="83" t="s">
        <v>4987</v>
      </c>
      <c r="Y1655" s="79"/>
      <c r="Z1655" s="79"/>
      <c r="AA1655" s="85" t="s">
        <v>6195</v>
      </c>
      <c r="AB1655" s="79"/>
      <c r="AC1655" s="79" t="b">
        <v>0</v>
      </c>
      <c r="AD1655" s="79">
        <v>12</v>
      </c>
      <c r="AE1655" s="85" t="s">
        <v>6296</v>
      </c>
      <c r="AF1655" s="79" t="b">
        <v>0</v>
      </c>
      <c r="AG1655" s="79" t="s">
        <v>6304</v>
      </c>
      <c r="AH1655" s="79"/>
      <c r="AI1655" s="85" t="s">
        <v>6296</v>
      </c>
      <c r="AJ1655" s="79" t="b">
        <v>0</v>
      </c>
      <c r="AK1655" s="79">
        <v>10</v>
      </c>
      <c r="AL1655" s="85" t="s">
        <v>6296</v>
      </c>
      <c r="AM1655" s="79" t="s">
        <v>6330</v>
      </c>
      <c r="AN1655" s="79" t="b">
        <v>0</v>
      </c>
      <c r="AO1655" s="85" t="s">
        <v>6195</v>
      </c>
      <c r="AP1655" s="79" t="s">
        <v>6415</v>
      </c>
      <c r="AQ1655" s="79">
        <v>0</v>
      </c>
      <c r="AR1655" s="79">
        <v>0</v>
      </c>
      <c r="AS1655" s="79"/>
      <c r="AT1655" s="79"/>
      <c r="AU1655" s="79"/>
      <c r="AV1655" s="79"/>
      <c r="AW1655" s="79"/>
      <c r="AX1655" s="79"/>
      <c r="AY1655" s="79"/>
      <c r="AZ1655" s="79"/>
      <c r="BA1655">
        <v>14</v>
      </c>
      <c r="BB1655" s="78" t="str">
        <f>REPLACE(INDEX(GroupVertices[Group], MATCH(Edges[[#This Row],[Vertex 1]],GroupVertices[Vertex],0)),1,1,"")</f>
        <v>2</v>
      </c>
      <c r="BC1655" s="78" t="str">
        <f>REPLACE(INDEX(GroupVertices[Group], MATCH(Edges[[#This Row],[Vertex 2]],GroupVertices[Vertex],0)),1,1,"")</f>
        <v>2</v>
      </c>
      <c r="BD1655" s="48">
        <v>1</v>
      </c>
      <c r="BE1655" s="49">
        <v>3.4482758620689653</v>
      </c>
      <c r="BF1655" s="48">
        <v>2</v>
      </c>
      <c r="BG1655" s="49">
        <v>6.8965517241379306</v>
      </c>
      <c r="BH1655" s="48">
        <v>0</v>
      </c>
      <c r="BI1655" s="49">
        <v>0</v>
      </c>
      <c r="BJ1655" s="48">
        <v>26</v>
      </c>
      <c r="BK1655" s="49">
        <v>89.65517241379311</v>
      </c>
      <c r="BL1655" s="48">
        <v>29</v>
      </c>
    </row>
    <row r="1656" spans="1:64" x14ac:dyDescent="0.25">
      <c r="A1656" s="64" t="s">
        <v>754</v>
      </c>
      <c r="B1656" s="64" t="s">
        <v>683</v>
      </c>
      <c r="C1656" s="65" t="s">
        <v>15852</v>
      </c>
      <c r="D1656" s="66">
        <v>9.5</v>
      </c>
      <c r="E1656" s="67" t="s">
        <v>136</v>
      </c>
      <c r="F1656" s="68">
        <v>13.642857142857142</v>
      </c>
      <c r="G1656" s="65"/>
      <c r="H1656" s="69"/>
      <c r="I1656" s="70"/>
      <c r="J1656" s="70"/>
      <c r="K1656" s="34" t="s">
        <v>66</v>
      </c>
      <c r="L1656" s="77">
        <v>1656</v>
      </c>
      <c r="M1656" s="77"/>
      <c r="N1656" s="72"/>
      <c r="O1656" s="79" t="s">
        <v>999</v>
      </c>
      <c r="P1656" s="81">
        <v>43168.643796296295</v>
      </c>
      <c r="Q1656" s="79" t="s">
        <v>1920</v>
      </c>
      <c r="R1656" s="83" t="s">
        <v>2482</v>
      </c>
      <c r="S1656" s="79" t="s">
        <v>2505</v>
      </c>
      <c r="T1656" s="79" t="s">
        <v>3116</v>
      </c>
      <c r="U1656" s="83" t="s">
        <v>3440</v>
      </c>
      <c r="V1656" s="83" t="s">
        <v>3440</v>
      </c>
      <c r="W1656" s="81">
        <v>43168.643796296295</v>
      </c>
      <c r="X1656" s="83" t="s">
        <v>4988</v>
      </c>
      <c r="Y1656" s="79"/>
      <c r="Z1656" s="79"/>
      <c r="AA1656" s="85" t="s">
        <v>6196</v>
      </c>
      <c r="AB1656" s="79"/>
      <c r="AC1656" s="79" t="b">
        <v>0</v>
      </c>
      <c r="AD1656" s="79">
        <v>2</v>
      </c>
      <c r="AE1656" s="85" t="s">
        <v>6296</v>
      </c>
      <c r="AF1656" s="79" t="b">
        <v>0</v>
      </c>
      <c r="AG1656" s="79" t="s">
        <v>6304</v>
      </c>
      <c r="AH1656" s="79"/>
      <c r="AI1656" s="85" t="s">
        <v>6296</v>
      </c>
      <c r="AJ1656" s="79" t="b">
        <v>0</v>
      </c>
      <c r="AK1656" s="79">
        <v>0</v>
      </c>
      <c r="AL1656" s="85" t="s">
        <v>6296</v>
      </c>
      <c r="AM1656" s="79" t="s">
        <v>6330</v>
      </c>
      <c r="AN1656" s="79" t="b">
        <v>0</v>
      </c>
      <c r="AO1656" s="85" t="s">
        <v>6196</v>
      </c>
      <c r="AP1656" s="79" t="s">
        <v>176</v>
      </c>
      <c r="AQ1656" s="79">
        <v>0</v>
      </c>
      <c r="AR1656" s="79">
        <v>0</v>
      </c>
      <c r="AS1656" s="79"/>
      <c r="AT1656" s="79"/>
      <c r="AU1656" s="79"/>
      <c r="AV1656" s="79"/>
      <c r="AW1656" s="79"/>
      <c r="AX1656" s="79"/>
      <c r="AY1656" s="79"/>
      <c r="AZ1656" s="79"/>
      <c r="BA1656">
        <v>14</v>
      </c>
      <c r="BB1656" s="78" t="str">
        <f>REPLACE(INDEX(GroupVertices[Group], MATCH(Edges[[#This Row],[Vertex 1]],GroupVertices[Vertex],0)),1,1,"")</f>
        <v>2</v>
      </c>
      <c r="BC1656" s="78" t="str">
        <f>REPLACE(INDEX(GroupVertices[Group], MATCH(Edges[[#This Row],[Vertex 2]],GroupVertices[Vertex],0)),1,1,"")</f>
        <v>2</v>
      </c>
      <c r="BD1656" s="48">
        <v>0</v>
      </c>
      <c r="BE1656" s="49">
        <v>0</v>
      </c>
      <c r="BF1656" s="48">
        <v>0</v>
      </c>
      <c r="BG1656" s="49">
        <v>0</v>
      </c>
      <c r="BH1656" s="48">
        <v>0</v>
      </c>
      <c r="BI1656" s="49">
        <v>0</v>
      </c>
      <c r="BJ1656" s="48">
        <v>25</v>
      </c>
      <c r="BK1656" s="49">
        <v>100</v>
      </c>
      <c r="BL1656" s="48">
        <v>25</v>
      </c>
    </row>
    <row r="1657" spans="1:64" x14ac:dyDescent="0.25">
      <c r="A1657" s="64" t="s">
        <v>754</v>
      </c>
      <c r="B1657" s="64" t="s">
        <v>683</v>
      </c>
      <c r="C1657" s="65" t="s">
        <v>15852</v>
      </c>
      <c r="D1657" s="66">
        <v>9.5</v>
      </c>
      <c r="E1657" s="67" t="s">
        <v>136</v>
      </c>
      <c r="F1657" s="68">
        <v>13.642857142857142</v>
      </c>
      <c r="G1657" s="65"/>
      <c r="H1657" s="69"/>
      <c r="I1657" s="70"/>
      <c r="J1657" s="70"/>
      <c r="K1657" s="34" t="s">
        <v>66</v>
      </c>
      <c r="L1657" s="77">
        <v>1657</v>
      </c>
      <c r="M1657" s="77"/>
      <c r="N1657" s="72"/>
      <c r="O1657" s="79" t="s">
        <v>999</v>
      </c>
      <c r="P1657" s="81">
        <v>43174.619513888887</v>
      </c>
      <c r="Q1657" s="79" t="s">
        <v>1878</v>
      </c>
      <c r="R1657" s="83" t="s">
        <v>2240</v>
      </c>
      <c r="S1657" s="79" t="s">
        <v>2519</v>
      </c>
      <c r="T1657" s="79" t="s">
        <v>3075</v>
      </c>
      <c r="U1657" s="83" t="s">
        <v>3402</v>
      </c>
      <c r="V1657" s="83" t="s">
        <v>3402</v>
      </c>
      <c r="W1657" s="81">
        <v>43174.619513888887</v>
      </c>
      <c r="X1657" s="83" t="s">
        <v>4946</v>
      </c>
      <c r="Y1657" s="79"/>
      <c r="Z1657" s="79"/>
      <c r="AA1657" s="85" t="s">
        <v>6154</v>
      </c>
      <c r="AB1657" s="79"/>
      <c r="AC1657" s="79" t="b">
        <v>0</v>
      </c>
      <c r="AD1657" s="79">
        <v>1</v>
      </c>
      <c r="AE1657" s="85" t="s">
        <v>6296</v>
      </c>
      <c r="AF1657" s="79" t="b">
        <v>0</v>
      </c>
      <c r="AG1657" s="79" t="s">
        <v>6304</v>
      </c>
      <c r="AH1657" s="79"/>
      <c r="AI1657" s="85" t="s">
        <v>6296</v>
      </c>
      <c r="AJ1657" s="79" t="b">
        <v>0</v>
      </c>
      <c r="AK1657" s="79">
        <v>0</v>
      </c>
      <c r="AL1657" s="85" t="s">
        <v>6296</v>
      </c>
      <c r="AM1657" s="79" t="s">
        <v>6330</v>
      </c>
      <c r="AN1657" s="79" t="b">
        <v>0</v>
      </c>
      <c r="AO1657" s="85" t="s">
        <v>6154</v>
      </c>
      <c r="AP1657" s="79" t="s">
        <v>176</v>
      </c>
      <c r="AQ1657" s="79">
        <v>0</v>
      </c>
      <c r="AR1657" s="79">
        <v>0</v>
      </c>
      <c r="AS1657" s="79"/>
      <c r="AT1657" s="79"/>
      <c r="AU1657" s="79"/>
      <c r="AV1657" s="79"/>
      <c r="AW1657" s="79"/>
      <c r="AX1657" s="79"/>
      <c r="AY1657" s="79"/>
      <c r="AZ1657" s="79"/>
      <c r="BA1657">
        <v>14</v>
      </c>
      <c r="BB1657" s="78" t="str">
        <f>REPLACE(INDEX(GroupVertices[Group], MATCH(Edges[[#This Row],[Vertex 1]],GroupVertices[Vertex],0)),1,1,"")</f>
        <v>2</v>
      </c>
      <c r="BC1657" s="78" t="str">
        <f>REPLACE(INDEX(GroupVertices[Group], MATCH(Edges[[#This Row],[Vertex 2]],GroupVertices[Vertex],0)),1,1,"")</f>
        <v>2</v>
      </c>
      <c r="BD1657" s="48"/>
      <c r="BE1657" s="49"/>
      <c r="BF1657" s="48"/>
      <c r="BG1657" s="49"/>
      <c r="BH1657" s="48"/>
      <c r="BI1657" s="49"/>
      <c r="BJ1657" s="48"/>
      <c r="BK1657" s="49"/>
      <c r="BL1657" s="48"/>
    </row>
    <row r="1658" spans="1:64" x14ac:dyDescent="0.25">
      <c r="A1658" s="64" t="s">
        <v>754</v>
      </c>
      <c r="B1658" s="64" t="s">
        <v>683</v>
      </c>
      <c r="C1658" s="65" t="s">
        <v>15852</v>
      </c>
      <c r="D1658" s="66">
        <v>9.5</v>
      </c>
      <c r="E1658" s="67" t="s">
        <v>136</v>
      </c>
      <c r="F1658" s="68">
        <v>13.642857142857142</v>
      </c>
      <c r="G1658" s="65"/>
      <c r="H1658" s="69"/>
      <c r="I1658" s="70"/>
      <c r="J1658" s="70"/>
      <c r="K1658" s="34" t="s">
        <v>66</v>
      </c>
      <c r="L1658" s="77">
        <v>1658</v>
      </c>
      <c r="M1658" s="77"/>
      <c r="N1658" s="72"/>
      <c r="O1658" s="79" t="s">
        <v>999</v>
      </c>
      <c r="P1658" s="81">
        <v>43175.619571759256</v>
      </c>
      <c r="Q1658" s="79" t="s">
        <v>1921</v>
      </c>
      <c r="R1658" s="83" t="s">
        <v>2149</v>
      </c>
      <c r="S1658" s="79" t="s">
        <v>2519</v>
      </c>
      <c r="T1658" s="79" t="s">
        <v>3026</v>
      </c>
      <c r="U1658" s="83" t="s">
        <v>3383</v>
      </c>
      <c r="V1658" s="83" t="s">
        <v>3383</v>
      </c>
      <c r="W1658" s="81">
        <v>43175.619571759256</v>
      </c>
      <c r="X1658" s="83" t="s">
        <v>4989</v>
      </c>
      <c r="Y1658" s="79"/>
      <c r="Z1658" s="79"/>
      <c r="AA1658" s="85" t="s">
        <v>6197</v>
      </c>
      <c r="AB1658" s="79"/>
      <c r="AC1658" s="79" t="b">
        <v>0</v>
      </c>
      <c r="AD1658" s="79">
        <v>1</v>
      </c>
      <c r="AE1658" s="85" t="s">
        <v>6296</v>
      </c>
      <c r="AF1658" s="79" t="b">
        <v>0</v>
      </c>
      <c r="AG1658" s="79" t="s">
        <v>6304</v>
      </c>
      <c r="AH1658" s="79"/>
      <c r="AI1658" s="85" t="s">
        <v>6296</v>
      </c>
      <c r="AJ1658" s="79" t="b">
        <v>0</v>
      </c>
      <c r="AK1658" s="79">
        <v>1</v>
      </c>
      <c r="AL1658" s="85" t="s">
        <v>6296</v>
      </c>
      <c r="AM1658" s="79" t="s">
        <v>6330</v>
      </c>
      <c r="AN1658" s="79" t="b">
        <v>0</v>
      </c>
      <c r="AO1658" s="85" t="s">
        <v>6197</v>
      </c>
      <c r="AP1658" s="79" t="s">
        <v>176</v>
      </c>
      <c r="AQ1658" s="79">
        <v>0</v>
      </c>
      <c r="AR1658" s="79">
        <v>0</v>
      </c>
      <c r="AS1658" s="79"/>
      <c r="AT1658" s="79"/>
      <c r="AU1658" s="79"/>
      <c r="AV1658" s="79"/>
      <c r="AW1658" s="79"/>
      <c r="AX1658" s="79"/>
      <c r="AY1658" s="79"/>
      <c r="AZ1658" s="79"/>
      <c r="BA1658">
        <v>14</v>
      </c>
      <c r="BB1658" s="78" t="str">
        <f>REPLACE(INDEX(GroupVertices[Group], MATCH(Edges[[#This Row],[Vertex 1]],GroupVertices[Vertex],0)),1,1,"")</f>
        <v>2</v>
      </c>
      <c r="BC1658" s="78" t="str">
        <f>REPLACE(INDEX(GroupVertices[Group], MATCH(Edges[[#This Row],[Vertex 2]],GroupVertices[Vertex],0)),1,1,"")</f>
        <v>2</v>
      </c>
      <c r="BD1658" s="48">
        <v>0</v>
      </c>
      <c r="BE1658" s="49">
        <v>0</v>
      </c>
      <c r="BF1658" s="48">
        <v>0</v>
      </c>
      <c r="BG1658" s="49">
        <v>0</v>
      </c>
      <c r="BH1658" s="48">
        <v>0</v>
      </c>
      <c r="BI1658" s="49">
        <v>0</v>
      </c>
      <c r="BJ1658" s="48">
        <v>18</v>
      </c>
      <c r="BK1658" s="49">
        <v>100</v>
      </c>
      <c r="BL1658" s="48">
        <v>18</v>
      </c>
    </row>
    <row r="1659" spans="1:64" x14ac:dyDescent="0.25">
      <c r="A1659" s="64" t="s">
        <v>754</v>
      </c>
      <c r="B1659" s="64" t="s">
        <v>683</v>
      </c>
      <c r="C1659" s="65" t="s">
        <v>15852</v>
      </c>
      <c r="D1659" s="66">
        <v>9.5</v>
      </c>
      <c r="E1659" s="67" t="s">
        <v>136</v>
      </c>
      <c r="F1659" s="68">
        <v>13.642857142857142</v>
      </c>
      <c r="G1659" s="65"/>
      <c r="H1659" s="69"/>
      <c r="I1659" s="70"/>
      <c r="J1659" s="70"/>
      <c r="K1659" s="34" t="s">
        <v>66</v>
      </c>
      <c r="L1659" s="77">
        <v>1659</v>
      </c>
      <c r="M1659" s="77"/>
      <c r="N1659" s="72"/>
      <c r="O1659" s="79" t="s">
        <v>999</v>
      </c>
      <c r="P1659" s="81">
        <v>43175.643819444442</v>
      </c>
      <c r="Q1659" s="79" t="s">
        <v>1922</v>
      </c>
      <c r="R1659" s="83" t="s">
        <v>2125</v>
      </c>
      <c r="S1659" s="79" t="s">
        <v>2519</v>
      </c>
      <c r="T1659" s="79" t="s">
        <v>3117</v>
      </c>
      <c r="U1659" s="83" t="s">
        <v>3384</v>
      </c>
      <c r="V1659" s="83" t="s">
        <v>3384</v>
      </c>
      <c r="W1659" s="81">
        <v>43175.643819444442</v>
      </c>
      <c r="X1659" s="83" t="s">
        <v>4990</v>
      </c>
      <c r="Y1659" s="79"/>
      <c r="Z1659" s="79"/>
      <c r="AA1659" s="85" t="s">
        <v>6198</v>
      </c>
      <c r="AB1659" s="79"/>
      <c r="AC1659" s="79" t="b">
        <v>0</v>
      </c>
      <c r="AD1659" s="79">
        <v>0</v>
      </c>
      <c r="AE1659" s="85" t="s">
        <v>6296</v>
      </c>
      <c r="AF1659" s="79" t="b">
        <v>0</v>
      </c>
      <c r="AG1659" s="79" t="s">
        <v>6304</v>
      </c>
      <c r="AH1659" s="79"/>
      <c r="AI1659" s="85" t="s">
        <v>6296</v>
      </c>
      <c r="AJ1659" s="79" t="b">
        <v>0</v>
      </c>
      <c r="AK1659" s="79">
        <v>0</v>
      </c>
      <c r="AL1659" s="85" t="s">
        <v>6296</v>
      </c>
      <c r="AM1659" s="79" t="s">
        <v>6330</v>
      </c>
      <c r="AN1659" s="79" t="b">
        <v>0</v>
      </c>
      <c r="AO1659" s="85" t="s">
        <v>6198</v>
      </c>
      <c r="AP1659" s="79" t="s">
        <v>176</v>
      </c>
      <c r="AQ1659" s="79">
        <v>0</v>
      </c>
      <c r="AR1659" s="79">
        <v>0</v>
      </c>
      <c r="AS1659" s="79"/>
      <c r="AT1659" s="79"/>
      <c r="AU1659" s="79"/>
      <c r="AV1659" s="79"/>
      <c r="AW1659" s="79"/>
      <c r="AX1659" s="79"/>
      <c r="AY1659" s="79"/>
      <c r="AZ1659" s="79"/>
      <c r="BA1659">
        <v>14</v>
      </c>
      <c r="BB1659" s="78" t="str">
        <f>REPLACE(INDEX(GroupVertices[Group], MATCH(Edges[[#This Row],[Vertex 1]],GroupVertices[Vertex],0)),1,1,"")</f>
        <v>2</v>
      </c>
      <c r="BC1659" s="78" t="str">
        <f>REPLACE(INDEX(GroupVertices[Group], MATCH(Edges[[#This Row],[Vertex 2]],GroupVertices[Vertex],0)),1,1,"")</f>
        <v>2</v>
      </c>
      <c r="BD1659" s="48">
        <v>0</v>
      </c>
      <c r="BE1659" s="49">
        <v>0</v>
      </c>
      <c r="BF1659" s="48">
        <v>1</v>
      </c>
      <c r="BG1659" s="49">
        <v>4.5454545454545459</v>
      </c>
      <c r="BH1659" s="48">
        <v>0</v>
      </c>
      <c r="BI1659" s="49">
        <v>0</v>
      </c>
      <c r="BJ1659" s="48">
        <v>21</v>
      </c>
      <c r="BK1659" s="49">
        <v>95.454545454545453</v>
      </c>
      <c r="BL1659" s="48">
        <v>22</v>
      </c>
    </row>
    <row r="1660" spans="1:64" x14ac:dyDescent="0.25">
      <c r="A1660" s="64" t="s">
        <v>754</v>
      </c>
      <c r="B1660" s="64" t="s">
        <v>683</v>
      </c>
      <c r="C1660" s="65" t="s">
        <v>15852</v>
      </c>
      <c r="D1660" s="66">
        <v>9.5</v>
      </c>
      <c r="E1660" s="67" t="s">
        <v>136</v>
      </c>
      <c r="F1660" s="68">
        <v>13.642857142857142</v>
      </c>
      <c r="G1660" s="65"/>
      <c r="H1660" s="69"/>
      <c r="I1660" s="70"/>
      <c r="J1660" s="70"/>
      <c r="K1660" s="34" t="s">
        <v>66</v>
      </c>
      <c r="L1660" s="77">
        <v>1660</v>
      </c>
      <c r="M1660" s="77"/>
      <c r="N1660" s="72"/>
      <c r="O1660" s="79" t="s">
        <v>999</v>
      </c>
      <c r="P1660" s="81">
        <v>43177.619456018518</v>
      </c>
      <c r="Q1660" s="79" t="s">
        <v>1923</v>
      </c>
      <c r="R1660" s="83" t="s">
        <v>2483</v>
      </c>
      <c r="S1660" s="79" t="s">
        <v>2515</v>
      </c>
      <c r="T1660" s="79" t="s">
        <v>3118</v>
      </c>
      <c r="U1660" s="83" t="s">
        <v>3441</v>
      </c>
      <c r="V1660" s="83" t="s">
        <v>3441</v>
      </c>
      <c r="W1660" s="81">
        <v>43177.619456018518</v>
      </c>
      <c r="X1660" s="83" t="s">
        <v>4991</v>
      </c>
      <c r="Y1660" s="79"/>
      <c r="Z1660" s="79"/>
      <c r="AA1660" s="85" t="s">
        <v>6199</v>
      </c>
      <c r="AB1660" s="79"/>
      <c r="AC1660" s="79" t="b">
        <v>0</v>
      </c>
      <c r="AD1660" s="79">
        <v>0</v>
      </c>
      <c r="AE1660" s="85" t="s">
        <v>6296</v>
      </c>
      <c r="AF1660" s="79" t="b">
        <v>0</v>
      </c>
      <c r="AG1660" s="79" t="s">
        <v>6304</v>
      </c>
      <c r="AH1660" s="79"/>
      <c r="AI1660" s="85" t="s">
        <v>6296</v>
      </c>
      <c r="AJ1660" s="79" t="b">
        <v>0</v>
      </c>
      <c r="AK1660" s="79">
        <v>0</v>
      </c>
      <c r="AL1660" s="85" t="s">
        <v>6296</v>
      </c>
      <c r="AM1660" s="79" t="s">
        <v>6330</v>
      </c>
      <c r="AN1660" s="79" t="b">
        <v>0</v>
      </c>
      <c r="AO1660" s="85" t="s">
        <v>6199</v>
      </c>
      <c r="AP1660" s="79" t="s">
        <v>176</v>
      </c>
      <c r="AQ1660" s="79">
        <v>0</v>
      </c>
      <c r="AR1660" s="79">
        <v>0</v>
      </c>
      <c r="AS1660" s="79"/>
      <c r="AT1660" s="79"/>
      <c r="AU1660" s="79"/>
      <c r="AV1660" s="79"/>
      <c r="AW1660" s="79"/>
      <c r="AX1660" s="79"/>
      <c r="AY1660" s="79"/>
      <c r="AZ1660" s="79"/>
      <c r="BA1660">
        <v>14</v>
      </c>
      <c r="BB1660" s="78" t="str">
        <f>REPLACE(INDEX(GroupVertices[Group], MATCH(Edges[[#This Row],[Vertex 1]],GroupVertices[Vertex],0)),1,1,"")</f>
        <v>2</v>
      </c>
      <c r="BC1660" s="78" t="str">
        <f>REPLACE(INDEX(GroupVertices[Group], MATCH(Edges[[#This Row],[Vertex 2]],GroupVertices[Vertex],0)),1,1,"")</f>
        <v>2</v>
      </c>
      <c r="BD1660" s="48">
        <v>2</v>
      </c>
      <c r="BE1660" s="49">
        <v>8</v>
      </c>
      <c r="BF1660" s="48">
        <v>0</v>
      </c>
      <c r="BG1660" s="49">
        <v>0</v>
      </c>
      <c r="BH1660" s="48">
        <v>0</v>
      </c>
      <c r="BI1660" s="49">
        <v>0</v>
      </c>
      <c r="BJ1660" s="48">
        <v>23</v>
      </c>
      <c r="BK1660" s="49">
        <v>92</v>
      </c>
      <c r="BL1660" s="48">
        <v>25</v>
      </c>
    </row>
    <row r="1661" spans="1:64" x14ac:dyDescent="0.25">
      <c r="A1661" s="64" t="s">
        <v>754</v>
      </c>
      <c r="B1661" s="64" t="s">
        <v>683</v>
      </c>
      <c r="C1661" s="65" t="s">
        <v>15852</v>
      </c>
      <c r="D1661" s="66">
        <v>9.5</v>
      </c>
      <c r="E1661" s="67" t="s">
        <v>136</v>
      </c>
      <c r="F1661" s="68">
        <v>13.642857142857142</v>
      </c>
      <c r="G1661" s="65"/>
      <c r="H1661" s="69"/>
      <c r="I1661" s="70"/>
      <c r="J1661" s="70"/>
      <c r="K1661" s="34" t="s">
        <v>66</v>
      </c>
      <c r="L1661" s="77">
        <v>1661</v>
      </c>
      <c r="M1661" s="77"/>
      <c r="N1661" s="72"/>
      <c r="O1661" s="79" t="s">
        <v>999</v>
      </c>
      <c r="P1661" s="81">
        <v>43178.61954861111</v>
      </c>
      <c r="Q1661" s="79" t="s">
        <v>1924</v>
      </c>
      <c r="R1661" s="83" t="s">
        <v>2357</v>
      </c>
      <c r="S1661" s="79" t="s">
        <v>2519</v>
      </c>
      <c r="T1661" s="79" t="s">
        <v>3028</v>
      </c>
      <c r="U1661" s="83" t="s">
        <v>3385</v>
      </c>
      <c r="V1661" s="83" t="s">
        <v>3385</v>
      </c>
      <c r="W1661" s="81">
        <v>43178.61954861111</v>
      </c>
      <c r="X1661" s="83" t="s">
        <v>4992</v>
      </c>
      <c r="Y1661" s="79"/>
      <c r="Z1661" s="79"/>
      <c r="AA1661" s="85" t="s">
        <v>6200</v>
      </c>
      <c r="AB1661" s="79"/>
      <c r="AC1661" s="79" t="b">
        <v>0</v>
      </c>
      <c r="AD1661" s="79">
        <v>4</v>
      </c>
      <c r="AE1661" s="85" t="s">
        <v>6296</v>
      </c>
      <c r="AF1661" s="79" t="b">
        <v>0</v>
      </c>
      <c r="AG1661" s="79" t="s">
        <v>6304</v>
      </c>
      <c r="AH1661" s="79"/>
      <c r="AI1661" s="85" t="s">
        <v>6296</v>
      </c>
      <c r="AJ1661" s="79" t="b">
        <v>0</v>
      </c>
      <c r="AK1661" s="79">
        <v>1</v>
      </c>
      <c r="AL1661" s="85" t="s">
        <v>6296</v>
      </c>
      <c r="AM1661" s="79" t="s">
        <v>6330</v>
      </c>
      <c r="AN1661" s="79" t="b">
        <v>0</v>
      </c>
      <c r="AO1661" s="85" t="s">
        <v>6200</v>
      </c>
      <c r="AP1661" s="79" t="s">
        <v>176</v>
      </c>
      <c r="AQ1661" s="79">
        <v>0</v>
      </c>
      <c r="AR1661" s="79">
        <v>0</v>
      </c>
      <c r="AS1661" s="79"/>
      <c r="AT1661" s="79"/>
      <c r="AU1661" s="79"/>
      <c r="AV1661" s="79"/>
      <c r="AW1661" s="79"/>
      <c r="AX1661" s="79"/>
      <c r="AY1661" s="79"/>
      <c r="AZ1661" s="79"/>
      <c r="BA1661">
        <v>14</v>
      </c>
      <c r="BB1661" s="78" t="str">
        <f>REPLACE(INDEX(GroupVertices[Group], MATCH(Edges[[#This Row],[Vertex 1]],GroupVertices[Vertex],0)),1,1,"")</f>
        <v>2</v>
      </c>
      <c r="BC1661" s="78" t="str">
        <f>REPLACE(INDEX(GroupVertices[Group], MATCH(Edges[[#This Row],[Vertex 2]],GroupVertices[Vertex],0)),1,1,"")</f>
        <v>2</v>
      </c>
      <c r="BD1661" s="48">
        <v>2</v>
      </c>
      <c r="BE1661" s="49">
        <v>9.5238095238095237</v>
      </c>
      <c r="BF1661" s="48">
        <v>0</v>
      </c>
      <c r="BG1661" s="49">
        <v>0</v>
      </c>
      <c r="BH1661" s="48">
        <v>0</v>
      </c>
      <c r="BI1661" s="49">
        <v>0</v>
      </c>
      <c r="BJ1661" s="48">
        <v>19</v>
      </c>
      <c r="BK1661" s="49">
        <v>90.476190476190482</v>
      </c>
      <c r="BL1661" s="48">
        <v>21</v>
      </c>
    </row>
    <row r="1662" spans="1:64" x14ac:dyDescent="0.25">
      <c r="A1662" s="64" t="s">
        <v>754</v>
      </c>
      <c r="B1662" s="64" t="s">
        <v>683</v>
      </c>
      <c r="C1662" s="65" t="s">
        <v>15852</v>
      </c>
      <c r="D1662" s="66">
        <v>9.5</v>
      </c>
      <c r="E1662" s="67" t="s">
        <v>136</v>
      </c>
      <c r="F1662" s="68">
        <v>13.642857142857142</v>
      </c>
      <c r="G1662" s="65"/>
      <c r="H1662" s="69"/>
      <c r="I1662" s="70"/>
      <c r="J1662" s="70"/>
      <c r="K1662" s="34" t="s">
        <v>66</v>
      </c>
      <c r="L1662" s="77">
        <v>1662</v>
      </c>
      <c r="M1662" s="77"/>
      <c r="N1662" s="72"/>
      <c r="O1662" s="79" t="s">
        <v>999</v>
      </c>
      <c r="P1662" s="81">
        <v>43178.643784722219</v>
      </c>
      <c r="Q1662" s="79" t="s">
        <v>1925</v>
      </c>
      <c r="R1662" s="83" t="s">
        <v>2415</v>
      </c>
      <c r="S1662" s="79" t="s">
        <v>2519</v>
      </c>
      <c r="T1662" s="79" t="s">
        <v>3029</v>
      </c>
      <c r="U1662" s="83" t="s">
        <v>3386</v>
      </c>
      <c r="V1662" s="83" t="s">
        <v>3386</v>
      </c>
      <c r="W1662" s="81">
        <v>43178.643784722219</v>
      </c>
      <c r="X1662" s="83" t="s">
        <v>4993</v>
      </c>
      <c r="Y1662" s="79"/>
      <c r="Z1662" s="79"/>
      <c r="AA1662" s="85" t="s">
        <v>6201</v>
      </c>
      <c r="AB1662" s="79"/>
      <c r="AC1662" s="79" t="b">
        <v>0</v>
      </c>
      <c r="AD1662" s="79">
        <v>0</v>
      </c>
      <c r="AE1662" s="85" t="s">
        <v>6296</v>
      </c>
      <c r="AF1662" s="79" t="b">
        <v>0</v>
      </c>
      <c r="AG1662" s="79" t="s">
        <v>6304</v>
      </c>
      <c r="AH1662" s="79"/>
      <c r="AI1662" s="85" t="s">
        <v>6296</v>
      </c>
      <c r="AJ1662" s="79" t="b">
        <v>0</v>
      </c>
      <c r="AK1662" s="79">
        <v>0</v>
      </c>
      <c r="AL1662" s="85" t="s">
        <v>6296</v>
      </c>
      <c r="AM1662" s="79" t="s">
        <v>6330</v>
      </c>
      <c r="AN1662" s="79" t="b">
        <v>0</v>
      </c>
      <c r="AO1662" s="85" t="s">
        <v>6201</v>
      </c>
      <c r="AP1662" s="79" t="s">
        <v>176</v>
      </c>
      <c r="AQ1662" s="79">
        <v>0</v>
      </c>
      <c r="AR1662" s="79">
        <v>0</v>
      </c>
      <c r="AS1662" s="79"/>
      <c r="AT1662" s="79"/>
      <c r="AU1662" s="79"/>
      <c r="AV1662" s="79"/>
      <c r="AW1662" s="79"/>
      <c r="AX1662" s="79"/>
      <c r="AY1662" s="79"/>
      <c r="AZ1662" s="79"/>
      <c r="BA1662">
        <v>14</v>
      </c>
      <c r="BB1662" s="78" t="str">
        <f>REPLACE(INDEX(GroupVertices[Group], MATCH(Edges[[#This Row],[Vertex 1]],GroupVertices[Vertex],0)),1,1,"")</f>
        <v>2</v>
      </c>
      <c r="BC1662" s="78" t="str">
        <f>REPLACE(INDEX(GroupVertices[Group], MATCH(Edges[[#This Row],[Vertex 2]],GroupVertices[Vertex],0)),1,1,"")</f>
        <v>2</v>
      </c>
      <c r="BD1662" s="48">
        <v>1</v>
      </c>
      <c r="BE1662" s="49">
        <v>5</v>
      </c>
      <c r="BF1662" s="48">
        <v>0</v>
      </c>
      <c r="BG1662" s="49">
        <v>0</v>
      </c>
      <c r="BH1662" s="48">
        <v>0</v>
      </c>
      <c r="BI1662" s="49">
        <v>0</v>
      </c>
      <c r="BJ1662" s="48">
        <v>19</v>
      </c>
      <c r="BK1662" s="49">
        <v>95</v>
      </c>
      <c r="BL1662" s="48">
        <v>20</v>
      </c>
    </row>
    <row r="1663" spans="1:64" x14ac:dyDescent="0.25">
      <c r="A1663" s="64" t="s">
        <v>765</v>
      </c>
      <c r="B1663" s="64" t="s">
        <v>683</v>
      </c>
      <c r="C1663" s="65" t="s">
        <v>15841</v>
      </c>
      <c r="D1663" s="66">
        <v>5</v>
      </c>
      <c r="E1663" s="67" t="s">
        <v>136</v>
      </c>
      <c r="F1663" s="68">
        <v>28.428571428571431</v>
      </c>
      <c r="G1663" s="65"/>
      <c r="H1663" s="69"/>
      <c r="I1663" s="70"/>
      <c r="J1663" s="70"/>
      <c r="K1663" s="34" t="s">
        <v>66</v>
      </c>
      <c r="L1663" s="77">
        <v>1663</v>
      </c>
      <c r="M1663" s="77"/>
      <c r="N1663" s="72"/>
      <c r="O1663" s="79" t="s">
        <v>999</v>
      </c>
      <c r="P1663" s="81">
        <v>43175.352800925924</v>
      </c>
      <c r="Q1663" s="79" t="s">
        <v>1926</v>
      </c>
      <c r="R1663" s="83" t="s">
        <v>2149</v>
      </c>
      <c r="S1663" s="79" t="s">
        <v>2519</v>
      </c>
      <c r="T1663" s="79" t="s">
        <v>3026</v>
      </c>
      <c r="U1663" s="83" t="s">
        <v>3442</v>
      </c>
      <c r="V1663" s="83" t="s">
        <v>3442</v>
      </c>
      <c r="W1663" s="81">
        <v>43175.352800925924</v>
      </c>
      <c r="X1663" s="83" t="s">
        <v>4994</v>
      </c>
      <c r="Y1663" s="79"/>
      <c r="Z1663" s="79"/>
      <c r="AA1663" s="85" t="s">
        <v>6202</v>
      </c>
      <c r="AB1663" s="79"/>
      <c r="AC1663" s="79" t="b">
        <v>0</v>
      </c>
      <c r="AD1663" s="79">
        <v>5</v>
      </c>
      <c r="AE1663" s="85" t="s">
        <v>6296</v>
      </c>
      <c r="AF1663" s="79" t="b">
        <v>0</v>
      </c>
      <c r="AG1663" s="79" t="s">
        <v>6304</v>
      </c>
      <c r="AH1663" s="79"/>
      <c r="AI1663" s="85" t="s">
        <v>6296</v>
      </c>
      <c r="AJ1663" s="79" t="b">
        <v>0</v>
      </c>
      <c r="AK1663" s="79">
        <v>3</v>
      </c>
      <c r="AL1663" s="85" t="s">
        <v>6296</v>
      </c>
      <c r="AM1663" s="79" t="s">
        <v>6330</v>
      </c>
      <c r="AN1663" s="79" t="b">
        <v>0</v>
      </c>
      <c r="AO1663" s="85" t="s">
        <v>6202</v>
      </c>
      <c r="AP1663" s="79" t="s">
        <v>6415</v>
      </c>
      <c r="AQ1663" s="79">
        <v>0</v>
      </c>
      <c r="AR1663" s="79">
        <v>0</v>
      </c>
      <c r="AS1663" s="79"/>
      <c r="AT1663" s="79"/>
      <c r="AU1663" s="79"/>
      <c r="AV1663" s="79"/>
      <c r="AW1663" s="79"/>
      <c r="AX1663" s="79"/>
      <c r="AY1663" s="79"/>
      <c r="AZ1663" s="79"/>
      <c r="BA1663">
        <v>5</v>
      </c>
      <c r="BB1663" s="78" t="str">
        <f>REPLACE(INDEX(GroupVertices[Group], MATCH(Edges[[#This Row],[Vertex 1]],GroupVertices[Vertex],0)),1,1,"")</f>
        <v>2</v>
      </c>
      <c r="BC1663" s="78" t="str">
        <f>REPLACE(INDEX(GroupVertices[Group], MATCH(Edges[[#This Row],[Vertex 2]],GroupVertices[Vertex],0)),1,1,"")</f>
        <v>2</v>
      </c>
      <c r="BD1663" s="48">
        <v>2</v>
      </c>
      <c r="BE1663" s="49">
        <v>8</v>
      </c>
      <c r="BF1663" s="48">
        <v>1</v>
      </c>
      <c r="BG1663" s="49">
        <v>4</v>
      </c>
      <c r="BH1663" s="48">
        <v>0</v>
      </c>
      <c r="BI1663" s="49">
        <v>0</v>
      </c>
      <c r="BJ1663" s="48">
        <v>22</v>
      </c>
      <c r="BK1663" s="49">
        <v>88</v>
      </c>
      <c r="BL1663" s="48">
        <v>25</v>
      </c>
    </row>
    <row r="1664" spans="1:64" x14ac:dyDescent="0.25">
      <c r="A1664" s="64" t="s">
        <v>765</v>
      </c>
      <c r="B1664" s="64" t="s">
        <v>683</v>
      </c>
      <c r="C1664" s="65" t="s">
        <v>15841</v>
      </c>
      <c r="D1664" s="66">
        <v>5</v>
      </c>
      <c r="E1664" s="67" t="s">
        <v>136</v>
      </c>
      <c r="F1664" s="68">
        <v>28.428571428571431</v>
      </c>
      <c r="G1664" s="65"/>
      <c r="H1664" s="69"/>
      <c r="I1664" s="70"/>
      <c r="J1664" s="70"/>
      <c r="K1664" s="34" t="s">
        <v>66</v>
      </c>
      <c r="L1664" s="77">
        <v>1664</v>
      </c>
      <c r="M1664" s="77"/>
      <c r="N1664" s="72"/>
      <c r="O1664" s="79" t="s">
        <v>999</v>
      </c>
      <c r="P1664" s="81">
        <v>43174.648634259262</v>
      </c>
      <c r="Q1664" s="79" t="s">
        <v>1927</v>
      </c>
      <c r="R1664" s="83" t="s">
        <v>2282</v>
      </c>
      <c r="S1664" s="79" t="s">
        <v>2608</v>
      </c>
      <c r="T1664" s="79" t="s">
        <v>3119</v>
      </c>
      <c r="U1664" s="79"/>
      <c r="V1664" s="83" t="s">
        <v>3868</v>
      </c>
      <c r="W1664" s="81">
        <v>43174.648634259262</v>
      </c>
      <c r="X1664" s="83" t="s">
        <v>4995</v>
      </c>
      <c r="Y1664" s="79"/>
      <c r="Z1664" s="79"/>
      <c r="AA1664" s="85" t="s">
        <v>6203</v>
      </c>
      <c r="AB1664" s="79"/>
      <c r="AC1664" s="79" t="b">
        <v>0</v>
      </c>
      <c r="AD1664" s="79">
        <v>0</v>
      </c>
      <c r="AE1664" s="85" t="s">
        <v>6296</v>
      </c>
      <c r="AF1664" s="79" t="b">
        <v>0</v>
      </c>
      <c r="AG1664" s="79" t="s">
        <v>6304</v>
      </c>
      <c r="AH1664" s="79"/>
      <c r="AI1664" s="85" t="s">
        <v>6296</v>
      </c>
      <c r="AJ1664" s="79" t="b">
        <v>0</v>
      </c>
      <c r="AK1664" s="79">
        <v>0</v>
      </c>
      <c r="AL1664" s="85" t="s">
        <v>6296</v>
      </c>
      <c r="AM1664" s="79" t="s">
        <v>6330</v>
      </c>
      <c r="AN1664" s="79" t="b">
        <v>0</v>
      </c>
      <c r="AO1664" s="85" t="s">
        <v>6203</v>
      </c>
      <c r="AP1664" s="79" t="s">
        <v>176</v>
      </c>
      <c r="AQ1664" s="79">
        <v>0</v>
      </c>
      <c r="AR1664" s="79">
        <v>0</v>
      </c>
      <c r="AS1664" s="79"/>
      <c r="AT1664" s="79"/>
      <c r="AU1664" s="79"/>
      <c r="AV1664" s="79"/>
      <c r="AW1664" s="79"/>
      <c r="AX1664" s="79"/>
      <c r="AY1664" s="79"/>
      <c r="AZ1664" s="79"/>
      <c r="BA1664">
        <v>5</v>
      </c>
      <c r="BB1664" s="78" t="str">
        <f>REPLACE(INDEX(GroupVertices[Group], MATCH(Edges[[#This Row],[Vertex 1]],GroupVertices[Vertex],0)),1,1,"")</f>
        <v>2</v>
      </c>
      <c r="BC1664" s="78" t="str">
        <f>REPLACE(INDEX(GroupVertices[Group], MATCH(Edges[[#This Row],[Vertex 2]],GroupVertices[Vertex],0)),1,1,"")</f>
        <v>2</v>
      </c>
      <c r="BD1664" s="48">
        <v>0</v>
      </c>
      <c r="BE1664" s="49">
        <v>0</v>
      </c>
      <c r="BF1664" s="48">
        <v>0</v>
      </c>
      <c r="BG1664" s="49">
        <v>0</v>
      </c>
      <c r="BH1664" s="48">
        <v>0</v>
      </c>
      <c r="BI1664" s="49">
        <v>0</v>
      </c>
      <c r="BJ1664" s="48">
        <v>30</v>
      </c>
      <c r="BK1664" s="49">
        <v>100</v>
      </c>
      <c r="BL1664" s="48">
        <v>30</v>
      </c>
    </row>
    <row r="1665" spans="1:64" x14ac:dyDescent="0.25">
      <c r="A1665" s="64" t="s">
        <v>765</v>
      </c>
      <c r="B1665" s="64" t="s">
        <v>683</v>
      </c>
      <c r="C1665" s="65" t="s">
        <v>15841</v>
      </c>
      <c r="D1665" s="66">
        <v>5</v>
      </c>
      <c r="E1665" s="67" t="s">
        <v>136</v>
      </c>
      <c r="F1665" s="68">
        <v>28.428571428571431</v>
      </c>
      <c r="G1665" s="65"/>
      <c r="H1665" s="69"/>
      <c r="I1665" s="70"/>
      <c r="J1665" s="70"/>
      <c r="K1665" s="34" t="s">
        <v>66</v>
      </c>
      <c r="L1665" s="77">
        <v>1665</v>
      </c>
      <c r="M1665" s="77"/>
      <c r="N1665" s="72"/>
      <c r="O1665" s="79" t="s">
        <v>999</v>
      </c>
      <c r="P1665" s="81">
        <v>43175.648634259262</v>
      </c>
      <c r="Q1665" s="79" t="s">
        <v>1928</v>
      </c>
      <c r="R1665" s="83" t="s">
        <v>2290</v>
      </c>
      <c r="S1665" s="79" t="s">
        <v>2519</v>
      </c>
      <c r="T1665" s="79" t="s">
        <v>3120</v>
      </c>
      <c r="U1665" s="83" t="s">
        <v>3443</v>
      </c>
      <c r="V1665" s="83" t="s">
        <v>3443</v>
      </c>
      <c r="W1665" s="81">
        <v>43175.648634259262</v>
      </c>
      <c r="X1665" s="83" t="s">
        <v>4996</v>
      </c>
      <c r="Y1665" s="79"/>
      <c r="Z1665" s="79"/>
      <c r="AA1665" s="85" t="s">
        <v>6204</v>
      </c>
      <c r="AB1665" s="79"/>
      <c r="AC1665" s="79" t="b">
        <v>0</v>
      </c>
      <c r="AD1665" s="79">
        <v>0</v>
      </c>
      <c r="AE1665" s="85" t="s">
        <v>6296</v>
      </c>
      <c r="AF1665" s="79" t="b">
        <v>0</v>
      </c>
      <c r="AG1665" s="79" t="s">
        <v>6304</v>
      </c>
      <c r="AH1665" s="79"/>
      <c r="AI1665" s="85" t="s">
        <v>6296</v>
      </c>
      <c r="AJ1665" s="79" t="b">
        <v>0</v>
      </c>
      <c r="AK1665" s="79">
        <v>0</v>
      </c>
      <c r="AL1665" s="85" t="s">
        <v>6296</v>
      </c>
      <c r="AM1665" s="79" t="s">
        <v>6330</v>
      </c>
      <c r="AN1665" s="79" t="b">
        <v>0</v>
      </c>
      <c r="AO1665" s="85" t="s">
        <v>6204</v>
      </c>
      <c r="AP1665" s="79" t="s">
        <v>176</v>
      </c>
      <c r="AQ1665" s="79">
        <v>0</v>
      </c>
      <c r="AR1665" s="79">
        <v>0</v>
      </c>
      <c r="AS1665" s="79"/>
      <c r="AT1665" s="79"/>
      <c r="AU1665" s="79"/>
      <c r="AV1665" s="79"/>
      <c r="AW1665" s="79"/>
      <c r="AX1665" s="79"/>
      <c r="AY1665" s="79"/>
      <c r="AZ1665" s="79"/>
      <c r="BA1665">
        <v>5</v>
      </c>
      <c r="BB1665" s="78" t="str">
        <f>REPLACE(INDEX(GroupVertices[Group], MATCH(Edges[[#This Row],[Vertex 1]],GroupVertices[Vertex],0)),1,1,"")</f>
        <v>2</v>
      </c>
      <c r="BC1665" s="78" t="str">
        <f>REPLACE(INDEX(GroupVertices[Group], MATCH(Edges[[#This Row],[Vertex 2]],GroupVertices[Vertex],0)),1,1,"")</f>
        <v>2</v>
      </c>
      <c r="BD1665" s="48">
        <v>0</v>
      </c>
      <c r="BE1665" s="49">
        <v>0</v>
      </c>
      <c r="BF1665" s="48">
        <v>0</v>
      </c>
      <c r="BG1665" s="49">
        <v>0</v>
      </c>
      <c r="BH1665" s="48">
        <v>0</v>
      </c>
      <c r="BI1665" s="49">
        <v>0</v>
      </c>
      <c r="BJ1665" s="48">
        <v>29</v>
      </c>
      <c r="BK1665" s="49">
        <v>100</v>
      </c>
      <c r="BL1665" s="48">
        <v>29</v>
      </c>
    </row>
    <row r="1666" spans="1:64" x14ac:dyDescent="0.25">
      <c r="A1666" s="64" t="s">
        <v>765</v>
      </c>
      <c r="B1666" s="64" t="s">
        <v>683</v>
      </c>
      <c r="C1666" s="65" t="s">
        <v>15841</v>
      </c>
      <c r="D1666" s="66">
        <v>5</v>
      </c>
      <c r="E1666" s="67" t="s">
        <v>136</v>
      </c>
      <c r="F1666" s="68">
        <v>28.428571428571431</v>
      </c>
      <c r="G1666" s="65"/>
      <c r="H1666" s="69"/>
      <c r="I1666" s="70"/>
      <c r="J1666" s="70"/>
      <c r="K1666" s="34" t="s">
        <v>66</v>
      </c>
      <c r="L1666" s="77">
        <v>1666</v>
      </c>
      <c r="M1666" s="77"/>
      <c r="N1666" s="72"/>
      <c r="O1666" s="79" t="s">
        <v>999</v>
      </c>
      <c r="P1666" s="81">
        <v>43177.648622685185</v>
      </c>
      <c r="Q1666" s="79" t="s">
        <v>1929</v>
      </c>
      <c r="R1666" s="83" t="s">
        <v>2290</v>
      </c>
      <c r="S1666" s="79" t="s">
        <v>2519</v>
      </c>
      <c r="T1666" s="79" t="s">
        <v>3018</v>
      </c>
      <c r="U1666" s="83" t="s">
        <v>3444</v>
      </c>
      <c r="V1666" s="83" t="s">
        <v>3444</v>
      </c>
      <c r="W1666" s="81">
        <v>43177.648622685185</v>
      </c>
      <c r="X1666" s="83" t="s">
        <v>4997</v>
      </c>
      <c r="Y1666" s="79"/>
      <c r="Z1666" s="79"/>
      <c r="AA1666" s="85" t="s">
        <v>6205</v>
      </c>
      <c r="AB1666" s="79"/>
      <c r="AC1666" s="79" t="b">
        <v>0</v>
      </c>
      <c r="AD1666" s="79">
        <v>0</v>
      </c>
      <c r="AE1666" s="85" t="s">
        <v>6296</v>
      </c>
      <c r="AF1666" s="79" t="b">
        <v>0</v>
      </c>
      <c r="AG1666" s="79" t="s">
        <v>6304</v>
      </c>
      <c r="AH1666" s="79"/>
      <c r="AI1666" s="85" t="s">
        <v>6296</v>
      </c>
      <c r="AJ1666" s="79" t="b">
        <v>0</v>
      </c>
      <c r="AK1666" s="79">
        <v>0</v>
      </c>
      <c r="AL1666" s="85" t="s">
        <v>6296</v>
      </c>
      <c r="AM1666" s="79" t="s">
        <v>6330</v>
      </c>
      <c r="AN1666" s="79" t="b">
        <v>0</v>
      </c>
      <c r="AO1666" s="85" t="s">
        <v>6205</v>
      </c>
      <c r="AP1666" s="79" t="s">
        <v>176</v>
      </c>
      <c r="AQ1666" s="79">
        <v>0</v>
      </c>
      <c r="AR1666" s="79">
        <v>0</v>
      </c>
      <c r="AS1666" s="79"/>
      <c r="AT1666" s="79"/>
      <c r="AU1666" s="79"/>
      <c r="AV1666" s="79"/>
      <c r="AW1666" s="79"/>
      <c r="AX1666" s="79"/>
      <c r="AY1666" s="79"/>
      <c r="AZ1666" s="79"/>
      <c r="BA1666">
        <v>5</v>
      </c>
      <c r="BB1666" s="78" t="str">
        <f>REPLACE(INDEX(GroupVertices[Group], MATCH(Edges[[#This Row],[Vertex 1]],GroupVertices[Vertex],0)),1,1,"")</f>
        <v>2</v>
      </c>
      <c r="BC1666" s="78" t="str">
        <f>REPLACE(INDEX(GroupVertices[Group], MATCH(Edges[[#This Row],[Vertex 2]],GroupVertices[Vertex],0)),1,1,"")</f>
        <v>2</v>
      </c>
      <c r="BD1666" s="48">
        <v>1</v>
      </c>
      <c r="BE1666" s="49">
        <v>4.166666666666667</v>
      </c>
      <c r="BF1666" s="48">
        <v>0</v>
      </c>
      <c r="BG1666" s="49">
        <v>0</v>
      </c>
      <c r="BH1666" s="48">
        <v>0</v>
      </c>
      <c r="BI1666" s="49">
        <v>0</v>
      </c>
      <c r="BJ1666" s="48">
        <v>23</v>
      </c>
      <c r="BK1666" s="49">
        <v>95.833333333333329</v>
      </c>
      <c r="BL1666" s="48">
        <v>24</v>
      </c>
    </row>
    <row r="1667" spans="1:64" x14ac:dyDescent="0.25">
      <c r="A1667" s="64" t="s">
        <v>765</v>
      </c>
      <c r="B1667" s="64" t="s">
        <v>683</v>
      </c>
      <c r="C1667" s="65" t="s">
        <v>15841</v>
      </c>
      <c r="D1667" s="66">
        <v>5</v>
      </c>
      <c r="E1667" s="67" t="s">
        <v>136</v>
      </c>
      <c r="F1667" s="68">
        <v>28.428571428571431</v>
      </c>
      <c r="G1667" s="65"/>
      <c r="H1667" s="69"/>
      <c r="I1667" s="70"/>
      <c r="J1667" s="70"/>
      <c r="K1667" s="34" t="s">
        <v>66</v>
      </c>
      <c r="L1667" s="77">
        <v>1667</v>
      </c>
      <c r="M1667" s="77"/>
      <c r="N1667" s="72"/>
      <c r="O1667" s="79" t="s">
        <v>999</v>
      </c>
      <c r="P1667" s="81">
        <v>43178.648622685185</v>
      </c>
      <c r="Q1667" s="79" t="s">
        <v>1930</v>
      </c>
      <c r="R1667" s="83" t="s">
        <v>2290</v>
      </c>
      <c r="S1667" s="79" t="s">
        <v>2519</v>
      </c>
      <c r="T1667" s="79" t="s">
        <v>3121</v>
      </c>
      <c r="U1667" s="83" t="s">
        <v>3445</v>
      </c>
      <c r="V1667" s="83" t="s">
        <v>3445</v>
      </c>
      <c r="W1667" s="81">
        <v>43178.648622685185</v>
      </c>
      <c r="X1667" s="83" t="s">
        <v>4998</v>
      </c>
      <c r="Y1667" s="79"/>
      <c r="Z1667" s="79"/>
      <c r="AA1667" s="85" t="s">
        <v>6206</v>
      </c>
      <c r="AB1667" s="79"/>
      <c r="AC1667" s="79" t="b">
        <v>0</v>
      </c>
      <c r="AD1667" s="79">
        <v>0</v>
      </c>
      <c r="AE1667" s="85" t="s">
        <v>6296</v>
      </c>
      <c r="AF1667" s="79" t="b">
        <v>0</v>
      </c>
      <c r="AG1667" s="79" t="s">
        <v>6304</v>
      </c>
      <c r="AH1667" s="79"/>
      <c r="AI1667" s="85" t="s">
        <v>6296</v>
      </c>
      <c r="AJ1667" s="79" t="b">
        <v>0</v>
      </c>
      <c r="AK1667" s="79">
        <v>0</v>
      </c>
      <c r="AL1667" s="85" t="s">
        <v>6296</v>
      </c>
      <c r="AM1667" s="79" t="s">
        <v>6330</v>
      </c>
      <c r="AN1667" s="79" t="b">
        <v>0</v>
      </c>
      <c r="AO1667" s="85" t="s">
        <v>6206</v>
      </c>
      <c r="AP1667" s="79" t="s">
        <v>176</v>
      </c>
      <c r="AQ1667" s="79">
        <v>0</v>
      </c>
      <c r="AR1667" s="79">
        <v>0</v>
      </c>
      <c r="AS1667" s="79"/>
      <c r="AT1667" s="79"/>
      <c r="AU1667" s="79"/>
      <c r="AV1667" s="79"/>
      <c r="AW1667" s="79"/>
      <c r="AX1667" s="79"/>
      <c r="AY1667" s="79"/>
      <c r="AZ1667" s="79"/>
      <c r="BA1667">
        <v>5</v>
      </c>
      <c r="BB1667" s="78" t="str">
        <f>REPLACE(INDEX(GroupVertices[Group], MATCH(Edges[[#This Row],[Vertex 1]],GroupVertices[Vertex],0)),1,1,"")</f>
        <v>2</v>
      </c>
      <c r="BC1667" s="78" t="str">
        <f>REPLACE(INDEX(GroupVertices[Group], MATCH(Edges[[#This Row],[Vertex 2]],GroupVertices[Vertex],0)),1,1,"")</f>
        <v>2</v>
      </c>
      <c r="BD1667" s="48">
        <v>0</v>
      </c>
      <c r="BE1667" s="49">
        <v>0</v>
      </c>
      <c r="BF1667" s="48">
        <v>0</v>
      </c>
      <c r="BG1667" s="49">
        <v>0</v>
      </c>
      <c r="BH1667" s="48">
        <v>0</v>
      </c>
      <c r="BI1667" s="49">
        <v>0</v>
      </c>
      <c r="BJ1667" s="48">
        <v>26</v>
      </c>
      <c r="BK1667" s="49">
        <v>100</v>
      </c>
      <c r="BL1667" s="48">
        <v>26</v>
      </c>
    </row>
    <row r="1668" spans="1:64" x14ac:dyDescent="0.25">
      <c r="A1668" s="64" t="s">
        <v>767</v>
      </c>
      <c r="B1668" s="64" t="s">
        <v>683</v>
      </c>
      <c r="C1668" s="65" t="s">
        <v>15843</v>
      </c>
      <c r="D1668" s="66">
        <v>6.5</v>
      </c>
      <c r="E1668" s="67" t="s">
        <v>136</v>
      </c>
      <c r="F1668" s="68">
        <v>23.5</v>
      </c>
      <c r="G1668" s="65"/>
      <c r="H1668" s="69"/>
      <c r="I1668" s="70"/>
      <c r="J1668" s="70"/>
      <c r="K1668" s="34" t="s">
        <v>66</v>
      </c>
      <c r="L1668" s="77">
        <v>1668</v>
      </c>
      <c r="M1668" s="77"/>
      <c r="N1668" s="72"/>
      <c r="O1668" s="79" t="s">
        <v>999</v>
      </c>
      <c r="P1668" s="81">
        <v>43169.383379629631</v>
      </c>
      <c r="Q1668" s="79" t="s">
        <v>1931</v>
      </c>
      <c r="R1668" s="83" t="s">
        <v>2125</v>
      </c>
      <c r="S1668" s="79" t="s">
        <v>2519</v>
      </c>
      <c r="T1668" s="79" t="s">
        <v>3117</v>
      </c>
      <c r="U1668" s="83" t="s">
        <v>3446</v>
      </c>
      <c r="V1668" s="83" t="s">
        <v>3446</v>
      </c>
      <c r="W1668" s="81">
        <v>43169.383379629631</v>
      </c>
      <c r="X1668" s="83" t="s">
        <v>4999</v>
      </c>
      <c r="Y1668" s="79"/>
      <c r="Z1668" s="79"/>
      <c r="AA1668" s="85" t="s">
        <v>6207</v>
      </c>
      <c r="AB1668" s="79"/>
      <c r="AC1668" s="79" t="b">
        <v>0</v>
      </c>
      <c r="AD1668" s="79">
        <v>1</v>
      </c>
      <c r="AE1668" s="85" t="s">
        <v>6296</v>
      </c>
      <c r="AF1668" s="79" t="b">
        <v>0</v>
      </c>
      <c r="AG1668" s="79" t="s">
        <v>6304</v>
      </c>
      <c r="AH1668" s="79"/>
      <c r="AI1668" s="85" t="s">
        <v>6296</v>
      </c>
      <c r="AJ1668" s="79" t="b">
        <v>0</v>
      </c>
      <c r="AK1668" s="79">
        <v>1</v>
      </c>
      <c r="AL1668" s="85" t="s">
        <v>6296</v>
      </c>
      <c r="AM1668" s="79" t="s">
        <v>6330</v>
      </c>
      <c r="AN1668" s="79" t="b">
        <v>0</v>
      </c>
      <c r="AO1668" s="85" t="s">
        <v>6207</v>
      </c>
      <c r="AP1668" s="79" t="s">
        <v>6415</v>
      </c>
      <c r="AQ1668" s="79">
        <v>0</v>
      </c>
      <c r="AR1668" s="79">
        <v>0</v>
      </c>
      <c r="AS1668" s="79"/>
      <c r="AT1668" s="79"/>
      <c r="AU1668" s="79"/>
      <c r="AV1668" s="79"/>
      <c r="AW1668" s="79"/>
      <c r="AX1668" s="79"/>
      <c r="AY1668" s="79"/>
      <c r="AZ1668" s="79"/>
      <c r="BA1668">
        <v>8</v>
      </c>
      <c r="BB1668" s="78" t="str">
        <f>REPLACE(INDEX(GroupVertices[Group], MATCH(Edges[[#This Row],[Vertex 1]],GroupVertices[Vertex],0)),1,1,"")</f>
        <v>2</v>
      </c>
      <c r="BC1668" s="78" t="str">
        <f>REPLACE(INDEX(GroupVertices[Group], MATCH(Edges[[#This Row],[Vertex 2]],GroupVertices[Vertex],0)),1,1,"")</f>
        <v>2</v>
      </c>
      <c r="BD1668" s="48"/>
      <c r="BE1668" s="49"/>
      <c r="BF1668" s="48"/>
      <c r="BG1668" s="49"/>
      <c r="BH1668" s="48"/>
      <c r="BI1668" s="49"/>
      <c r="BJ1668" s="48"/>
      <c r="BK1668" s="49"/>
      <c r="BL1668" s="48"/>
    </row>
    <row r="1669" spans="1:64" x14ac:dyDescent="0.25">
      <c r="A1669" s="64" t="s">
        <v>767</v>
      </c>
      <c r="B1669" s="64" t="s">
        <v>683</v>
      </c>
      <c r="C1669" s="65" t="s">
        <v>15843</v>
      </c>
      <c r="D1669" s="66">
        <v>6.5</v>
      </c>
      <c r="E1669" s="67" t="s">
        <v>136</v>
      </c>
      <c r="F1669" s="68">
        <v>23.5</v>
      </c>
      <c r="G1669" s="65"/>
      <c r="H1669" s="69"/>
      <c r="I1669" s="70"/>
      <c r="J1669" s="70"/>
      <c r="K1669" s="34" t="s">
        <v>66</v>
      </c>
      <c r="L1669" s="77">
        <v>1669</v>
      </c>
      <c r="M1669" s="77"/>
      <c r="N1669" s="72"/>
      <c r="O1669" s="79" t="s">
        <v>999</v>
      </c>
      <c r="P1669" s="81">
        <v>43169.427164351851</v>
      </c>
      <c r="Q1669" s="79" t="s">
        <v>1932</v>
      </c>
      <c r="R1669" s="83" t="s">
        <v>2125</v>
      </c>
      <c r="S1669" s="79" t="s">
        <v>2519</v>
      </c>
      <c r="T1669" s="79" t="s">
        <v>3122</v>
      </c>
      <c r="U1669" s="83" t="s">
        <v>3447</v>
      </c>
      <c r="V1669" s="83" t="s">
        <v>3447</v>
      </c>
      <c r="W1669" s="81">
        <v>43169.427164351851</v>
      </c>
      <c r="X1669" s="83" t="s">
        <v>5000</v>
      </c>
      <c r="Y1669" s="79"/>
      <c r="Z1669" s="79"/>
      <c r="AA1669" s="85" t="s">
        <v>6208</v>
      </c>
      <c r="AB1669" s="79"/>
      <c r="AC1669" s="79" t="b">
        <v>0</v>
      </c>
      <c r="AD1669" s="79">
        <v>0</v>
      </c>
      <c r="AE1669" s="85" t="s">
        <v>6296</v>
      </c>
      <c r="AF1669" s="79" t="b">
        <v>0</v>
      </c>
      <c r="AG1669" s="79" t="s">
        <v>6304</v>
      </c>
      <c r="AH1669" s="79"/>
      <c r="AI1669" s="85" t="s">
        <v>6296</v>
      </c>
      <c r="AJ1669" s="79" t="b">
        <v>0</v>
      </c>
      <c r="AK1669" s="79">
        <v>1</v>
      </c>
      <c r="AL1669" s="85" t="s">
        <v>6296</v>
      </c>
      <c r="AM1669" s="79" t="s">
        <v>6330</v>
      </c>
      <c r="AN1669" s="79" t="b">
        <v>0</v>
      </c>
      <c r="AO1669" s="85" t="s">
        <v>6208</v>
      </c>
      <c r="AP1669" s="79" t="s">
        <v>6415</v>
      </c>
      <c r="AQ1669" s="79">
        <v>0</v>
      </c>
      <c r="AR1669" s="79">
        <v>0</v>
      </c>
      <c r="AS1669" s="79"/>
      <c r="AT1669" s="79"/>
      <c r="AU1669" s="79"/>
      <c r="AV1669" s="79"/>
      <c r="AW1669" s="79"/>
      <c r="AX1669" s="79"/>
      <c r="AY1669" s="79"/>
      <c r="AZ1669" s="79"/>
      <c r="BA1669">
        <v>8</v>
      </c>
      <c r="BB1669" s="78" t="str">
        <f>REPLACE(INDEX(GroupVertices[Group], MATCH(Edges[[#This Row],[Vertex 1]],GroupVertices[Vertex],0)),1,1,"")</f>
        <v>2</v>
      </c>
      <c r="BC1669" s="78" t="str">
        <f>REPLACE(INDEX(GroupVertices[Group], MATCH(Edges[[#This Row],[Vertex 2]],GroupVertices[Vertex],0)),1,1,"")</f>
        <v>2</v>
      </c>
      <c r="BD1669" s="48"/>
      <c r="BE1669" s="49"/>
      <c r="BF1669" s="48"/>
      <c r="BG1669" s="49"/>
      <c r="BH1669" s="48"/>
      <c r="BI1669" s="49"/>
      <c r="BJ1669" s="48"/>
      <c r="BK1669" s="49"/>
      <c r="BL1669" s="48"/>
    </row>
    <row r="1670" spans="1:64" x14ac:dyDescent="0.25">
      <c r="A1670" s="64" t="s">
        <v>767</v>
      </c>
      <c r="B1670" s="64" t="s">
        <v>683</v>
      </c>
      <c r="C1670" s="65" t="s">
        <v>15843</v>
      </c>
      <c r="D1670" s="66">
        <v>6.5</v>
      </c>
      <c r="E1670" s="67" t="s">
        <v>136</v>
      </c>
      <c r="F1670" s="68">
        <v>23.5</v>
      </c>
      <c r="G1670" s="65"/>
      <c r="H1670" s="69"/>
      <c r="I1670" s="70"/>
      <c r="J1670" s="70"/>
      <c r="K1670" s="34" t="s">
        <v>66</v>
      </c>
      <c r="L1670" s="77">
        <v>1670</v>
      </c>
      <c r="M1670" s="77"/>
      <c r="N1670" s="72"/>
      <c r="O1670" s="79" t="s">
        <v>999</v>
      </c>
      <c r="P1670" s="81">
        <v>43174.426400462966</v>
      </c>
      <c r="Q1670" s="79" t="s">
        <v>1933</v>
      </c>
      <c r="R1670" s="83" t="s">
        <v>2309</v>
      </c>
      <c r="S1670" s="79" t="s">
        <v>2518</v>
      </c>
      <c r="T1670" s="79" t="s">
        <v>731</v>
      </c>
      <c r="U1670" s="83" t="s">
        <v>3448</v>
      </c>
      <c r="V1670" s="83" t="s">
        <v>3448</v>
      </c>
      <c r="W1670" s="81">
        <v>43174.426400462966</v>
      </c>
      <c r="X1670" s="83" t="s">
        <v>5001</v>
      </c>
      <c r="Y1670" s="79"/>
      <c r="Z1670" s="79"/>
      <c r="AA1670" s="85" t="s">
        <v>6209</v>
      </c>
      <c r="AB1670" s="79"/>
      <c r="AC1670" s="79" t="b">
        <v>0</v>
      </c>
      <c r="AD1670" s="79">
        <v>3</v>
      </c>
      <c r="AE1670" s="85" t="s">
        <v>6296</v>
      </c>
      <c r="AF1670" s="79" t="b">
        <v>0</v>
      </c>
      <c r="AG1670" s="79" t="s">
        <v>6304</v>
      </c>
      <c r="AH1670" s="79"/>
      <c r="AI1670" s="85" t="s">
        <v>6296</v>
      </c>
      <c r="AJ1670" s="79" t="b">
        <v>0</v>
      </c>
      <c r="AK1670" s="79">
        <v>6</v>
      </c>
      <c r="AL1670" s="85" t="s">
        <v>6296</v>
      </c>
      <c r="AM1670" s="79" t="s">
        <v>6330</v>
      </c>
      <c r="AN1670" s="79" t="b">
        <v>0</v>
      </c>
      <c r="AO1670" s="85" t="s">
        <v>6209</v>
      </c>
      <c r="AP1670" s="79" t="s">
        <v>6415</v>
      </c>
      <c r="AQ1670" s="79">
        <v>0</v>
      </c>
      <c r="AR1670" s="79">
        <v>0</v>
      </c>
      <c r="AS1670" s="79"/>
      <c r="AT1670" s="79"/>
      <c r="AU1670" s="79"/>
      <c r="AV1670" s="79"/>
      <c r="AW1670" s="79"/>
      <c r="AX1670" s="79"/>
      <c r="AY1670" s="79"/>
      <c r="AZ1670" s="79"/>
      <c r="BA1670">
        <v>8</v>
      </c>
      <c r="BB1670" s="78" t="str">
        <f>REPLACE(INDEX(GroupVertices[Group], MATCH(Edges[[#This Row],[Vertex 1]],GroupVertices[Vertex],0)),1,1,"")</f>
        <v>2</v>
      </c>
      <c r="BC1670" s="78" t="str">
        <f>REPLACE(INDEX(GroupVertices[Group], MATCH(Edges[[#This Row],[Vertex 2]],GroupVertices[Vertex],0)),1,1,"")</f>
        <v>2</v>
      </c>
      <c r="BD1670" s="48">
        <v>0</v>
      </c>
      <c r="BE1670" s="49">
        <v>0</v>
      </c>
      <c r="BF1670" s="48">
        <v>0</v>
      </c>
      <c r="BG1670" s="49">
        <v>0</v>
      </c>
      <c r="BH1670" s="48">
        <v>0</v>
      </c>
      <c r="BI1670" s="49">
        <v>0</v>
      </c>
      <c r="BJ1670" s="48">
        <v>15</v>
      </c>
      <c r="BK1670" s="49">
        <v>100</v>
      </c>
      <c r="BL1670" s="48">
        <v>15</v>
      </c>
    </row>
    <row r="1671" spans="1:64" x14ac:dyDescent="0.25">
      <c r="A1671" s="64" t="s">
        <v>767</v>
      </c>
      <c r="B1671" s="64" t="s">
        <v>683</v>
      </c>
      <c r="C1671" s="65" t="s">
        <v>15843</v>
      </c>
      <c r="D1671" s="66">
        <v>6.5</v>
      </c>
      <c r="E1671" s="67" t="s">
        <v>136</v>
      </c>
      <c r="F1671" s="68">
        <v>23.5</v>
      </c>
      <c r="G1671" s="65"/>
      <c r="H1671" s="69"/>
      <c r="I1671" s="70"/>
      <c r="J1671" s="70"/>
      <c r="K1671" s="34" t="s">
        <v>66</v>
      </c>
      <c r="L1671" s="77">
        <v>1671</v>
      </c>
      <c r="M1671" s="77"/>
      <c r="N1671" s="72"/>
      <c r="O1671" s="79" t="s">
        <v>999</v>
      </c>
      <c r="P1671" s="81">
        <v>43168.649386574078</v>
      </c>
      <c r="Q1671" s="79" t="s">
        <v>1934</v>
      </c>
      <c r="R1671" s="83" t="s">
        <v>2484</v>
      </c>
      <c r="S1671" s="79" t="s">
        <v>2507</v>
      </c>
      <c r="T1671" s="79" t="s">
        <v>3123</v>
      </c>
      <c r="U1671" s="83" t="s">
        <v>3449</v>
      </c>
      <c r="V1671" s="83" t="s">
        <v>3449</v>
      </c>
      <c r="W1671" s="81">
        <v>43168.649386574078</v>
      </c>
      <c r="X1671" s="83" t="s">
        <v>5002</v>
      </c>
      <c r="Y1671" s="79"/>
      <c r="Z1671" s="79"/>
      <c r="AA1671" s="85" t="s">
        <v>6210</v>
      </c>
      <c r="AB1671" s="79"/>
      <c r="AC1671" s="79" t="b">
        <v>0</v>
      </c>
      <c r="AD1671" s="79">
        <v>0</v>
      </c>
      <c r="AE1671" s="85" t="s">
        <v>6296</v>
      </c>
      <c r="AF1671" s="79" t="b">
        <v>0</v>
      </c>
      <c r="AG1671" s="79" t="s">
        <v>6304</v>
      </c>
      <c r="AH1671" s="79"/>
      <c r="AI1671" s="85" t="s">
        <v>6296</v>
      </c>
      <c r="AJ1671" s="79" t="b">
        <v>0</v>
      </c>
      <c r="AK1671" s="79">
        <v>0</v>
      </c>
      <c r="AL1671" s="85" t="s">
        <v>6296</v>
      </c>
      <c r="AM1671" s="79" t="s">
        <v>6330</v>
      </c>
      <c r="AN1671" s="79" t="b">
        <v>0</v>
      </c>
      <c r="AO1671" s="85" t="s">
        <v>6210</v>
      </c>
      <c r="AP1671" s="79" t="s">
        <v>176</v>
      </c>
      <c r="AQ1671" s="79">
        <v>0</v>
      </c>
      <c r="AR1671" s="79">
        <v>0</v>
      </c>
      <c r="AS1671" s="79"/>
      <c r="AT1671" s="79"/>
      <c r="AU1671" s="79"/>
      <c r="AV1671" s="79"/>
      <c r="AW1671" s="79"/>
      <c r="AX1671" s="79"/>
      <c r="AY1671" s="79"/>
      <c r="AZ1671" s="79"/>
      <c r="BA1671">
        <v>8</v>
      </c>
      <c r="BB1671" s="78" t="str">
        <f>REPLACE(INDEX(GroupVertices[Group], MATCH(Edges[[#This Row],[Vertex 1]],GroupVertices[Vertex],0)),1,1,"")</f>
        <v>2</v>
      </c>
      <c r="BC1671" s="78" t="str">
        <f>REPLACE(INDEX(GroupVertices[Group], MATCH(Edges[[#This Row],[Vertex 2]],GroupVertices[Vertex],0)),1,1,"")</f>
        <v>2</v>
      </c>
      <c r="BD1671" s="48"/>
      <c r="BE1671" s="49"/>
      <c r="BF1671" s="48"/>
      <c r="BG1671" s="49"/>
      <c r="BH1671" s="48"/>
      <c r="BI1671" s="49"/>
      <c r="BJ1671" s="48"/>
      <c r="BK1671" s="49"/>
      <c r="BL1671" s="48"/>
    </row>
    <row r="1672" spans="1:64" x14ac:dyDescent="0.25">
      <c r="A1672" s="64" t="s">
        <v>767</v>
      </c>
      <c r="B1672" s="64" t="s">
        <v>683</v>
      </c>
      <c r="C1672" s="65" t="s">
        <v>15843</v>
      </c>
      <c r="D1672" s="66">
        <v>6.5</v>
      </c>
      <c r="E1672" s="67" t="s">
        <v>136</v>
      </c>
      <c r="F1672" s="68">
        <v>23.5</v>
      </c>
      <c r="G1672" s="65"/>
      <c r="H1672" s="69"/>
      <c r="I1672" s="70"/>
      <c r="J1672" s="70"/>
      <c r="K1672" s="34" t="s">
        <v>66</v>
      </c>
      <c r="L1672" s="77">
        <v>1672</v>
      </c>
      <c r="M1672" s="77"/>
      <c r="N1672" s="72"/>
      <c r="O1672" s="79" t="s">
        <v>999</v>
      </c>
      <c r="P1672" s="81">
        <v>43168.672233796293</v>
      </c>
      <c r="Q1672" s="79" t="s">
        <v>1935</v>
      </c>
      <c r="R1672" s="83" t="s">
        <v>2484</v>
      </c>
      <c r="S1672" s="79" t="s">
        <v>2507</v>
      </c>
      <c r="T1672" s="79" t="s">
        <v>3123</v>
      </c>
      <c r="U1672" s="83" t="s">
        <v>3450</v>
      </c>
      <c r="V1672" s="83" t="s">
        <v>3450</v>
      </c>
      <c r="W1672" s="81">
        <v>43168.672233796293</v>
      </c>
      <c r="X1672" s="83" t="s">
        <v>5003</v>
      </c>
      <c r="Y1672" s="79"/>
      <c r="Z1672" s="79"/>
      <c r="AA1672" s="85" t="s">
        <v>6211</v>
      </c>
      <c r="AB1672" s="79"/>
      <c r="AC1672" s="79" t="b">
        <v>0</v>
      </c>
      <c r="AD1672" s="79">
        <v>1</v>
      </c>
      <c r="AE1672" s="85" t="s">
        <v>6296</v>
      </c>
      <c r="AF1672" s="79" t="b">
        <v>0</v>
      </c>
      <c r="AG1672" s="79" t="s">
        <v>6304</v>
      </c>
      <c r="AH1672" s="79"/>
      <c r="AI1672" s="85" t="s">
        <v>6296</v>
      </c>
      <c r="AJ1672" s="79" t="b">
        <v>0</v>
      </c>
      <c r="AK1672" s="79">
        <v>0</v>
      </c>
      <c r="AL1672" s="85" t="s">
        <v>6296</v>
      </c>
      <c r="AM1672" s="79" t="s">
        <v>6330</v>
      </c>
      <c r="AN1672" s="79" t="b">
        <v>0</v>
      </c>
      <c r="AO1672" s="85" t="s">
        <v>6211</v>
      </c>
      <c r="AP1672" s="79" t="s">
        <v>176</v>
      </c>
      <c r="AQ1672" s="79">
        <v>0</v>
      </c>
      <c r="AR1672" s="79">
        <v>0</v>
      </c>
      <c r="AS1672" s="79"/>
      <c r="AT1672" s="79"/>
      <c r="AU1672" s="79"/>
      <c r="AV1672" s="79"/>
      <c r="AW1672" s="79"/>
      <c r="AX1672" s="79"/>
      <c r="AY1672" s="79"/>
      <c r="AZ1672" s="79"/>
      <c r="BA1672">
        <v>8</v>
      </c>
      <c r="BB1672" s="78" t="str">
        <f>REPLACE(INDEX(GroupVertices[Group], MATCH(Edges[[#This Row],[Vertex 1]],GroupVertices[Vertex],0)),1,1,"")</f>
        <v>2</v>
      </c>
      <c r="BC1672" s="78" t="str">
        <f>REPLACE(INDEX(GroupVertices[Group], MATCH(Edges[[#This Row],[Vertex 2]],GroupVertices[Vertex],0)),1,1,"")</f>
        <v>2</v>
      </c>
      <c r="BD1672" s="48"/>
      <c r="BE1672" s="49"/>
      <c r="BF1672" s="48"/>
      <c r="BG1672" s="49"/>
      <c r="BH1672" s="48"/>
      <c r="BI1672" s="49"/>
      <c r="BJ1672" s="48"/>
      <c r="BK1672" s="49"/>
      <c r="BL1672" s="48"/>
    </row>
    <row r="1673" spans="1:64" x14ac:dyDescent="0.25">
      <c r="A1673" s="64" t="s">
        <v>767</v>
      </c>
      <c r="B1673" s="64" t="s">
        <v>683</v>
      </c>
      <c r="C1673" s="65" t="s">
        <v>15843</v>
      </c>
      <c r="D1673" s="66">
        <v>6.5</v>
      </c>
      <c r="E1673" s="67" t="s">
        <v>136</v>
      </c>
      <c r="F1673" s="68">
        <v>23.5</v>
      </c>
      <c r="G1673" s="65"/>
      <c r="H1673" s="69"/>
      <c r="I1673" s="70"/>
      <c r="J1673" s="70"/>
      <c r="K1673" s="34" t="s">
        <v>66</v>
      </c>
      <c r="L1673" s="77">
        <v>1673</v>
      </c>
      <c r="M1673" s="77"/>
      <c r="N1673" s="72"/>
      <c r="O1673" s="79" t="s">
        <v>999</v>
      </c>
      <c r="P1673" s="81">
        <v>43174.600717592592</v>
      </c>
      <c r="Q1673" s="79" t="s">
        <v>1879</v>
      </c>
      <c r="R1673" s="83" t="s">
        <v>2240</v>
      </c>
      <c r="S1673" s="79" t="s">
        <v>2519</v>
      </c>
      <c r="T1673" s="79" t="s">
        <v>3075</v>
      </c>
      <c r="U1673" s="83" t="s">
        <v>3403</v>
      </c>
      <c r="V1673" s="83" t="s">
        <v>3403</v>
      </c>
      <c r="W1673" s="81">
        <v>43174.600717592592</v>
      </c>
      <c r="X1673" s="83" t="s">
        <v>4947</v>
      </c>
      <c r="Y1673" s="79"/>
      <c r="Z1673" s="79"/>
      <c r="AA1673" s="85" t="s">
        <v>6155</v>
      </c>
      <c r="AB1673" s="79"/>
      <c r="AC1673" s="79" t="b">
        <v>0</v>
      </c>
      <c r="AD1673" s="79">
        <v>0</v>
      </c>
      <c r="AE1673" s="85" t="s">
        <v>6296</v>
      </c>
      <c r="AF1673" s="79" t="b">
        <v>0</v>
      </c>
      <c r="AG1673" s="79" t="s">
        <v>6304</v>
      </c>
      <c r="AH1673" s="79"/>
      <c r="AI1673" s="85" t="s">
        <v>6296</v>
      </c>
      <c r="AJ1673" s="79" t="b">
        <v>0</v>
      </c>
      <c r="AK1673" s="79">
        <v>2</v>
      </c>
      <c r="AL1673" s="85" t="s">
        <v>6296</v>
      </c>
      <c r="AM1673" s="79" t="s">
        <v>6330</v>
      </c>
      <c r="AN1673" s="79" t="b">
        <v>0</v>
      </c>
      <c r="AO1673" s="85" t="s">
        <v>6155</v>
      </c>
      <c r="AP1673" s="79" t="s">
        <v>176</v>
      </c>
      <c r="AQ1673" s="79">
        <v>0</v>
      </c>
      <c r="AR1673" s="79">
        <v>0</v>
      </c>
      <c r="AS1673" s="79"/>
      <c r="AT1673" s="79"/>
      <c r="AU1673" s="79"/>
      <c r="AV1673" s="79"/>
      <c r="AW1673" s="79"/>
      <c r="AX1673" s="79"/>
      <c r="AY1673" s="79"/>
      <c r="AZ1673" s="79"/>
      <c r="BA1673">
        <v>8</v>
      </c>
      <c r="BB1673" s="78" t="str">
        <f>REPLACE(INDEX(GroupVertices[Group], MATCH(Edges[[#This Row],[Vertex 1]],GroupVertices[Vertex],0)),1,1,"")</f>
        <v>2</v>
      </c>
      <c r="BC1673" s="78" t="str">
        <f>REPLACE(INDEX(GroupVertices[Group], MATCH(Edges[[#This Row],[Vertex 2]],GroupVertices[Vertex],0)),1,1,"")</f>
        <v>2</v>
      </c>
      <c r="BD1673" s="48"/>
      <c r="BE1673" s="49"/>
      <c r="BF1673" s="48"/>
      <c r="BG1673" s="49"/>
      <c r="BH1673" s="48"/>
      <c r="BI1673" s="49"/>
      <c r="BJ1673" s="48"/>
      <c r="BK1673" s="49"/>
      <c r="BL1673" s="48"/>
    </row>
    <row r="1674" spans="1:64" x14ac:dyDescent="0.25">
      <c r="A1674" s="64" t="s">
        <v>767</v>
      </c>
      <c r="B1674" s="64" t="s">
        <v>683</v>
      </c>
      <c r="C1674" s="65" t="s">
        <v>15843</v>
      </c>
      <c r="D1674" s="66">
        <v>6.5</v>
      </c>
      <c r="E1674" s="67" t="s">
        <v>136</v>
      </c>
      <c r="F1674" s="68">
        <v>23.5</v>
      </c>
      <c r="G1674" s="65"/>
      <c r="H1674" s="69"/>
      <c r="I1674" s="70"/>
      <c r="J1674" s="70"/>
      <c r="K1674" s="34" t="s">
        <v>66</v>
      </c>
      <c r="L1674" s="77">
        <v>1674</v>
      </c>
      <c r="M1674" s="77"/>
      <c r="N1674" s="72"/>
      <c r="O1674" s="79" t="s">
        <v>999</v>
      </c>
      <c r="P1674" s="81">
        <v>43174.649340277778</v>
      </c>
      <c r="Q1674" s="79" t="s">
        <v>1936</v>
      </c>
      <c r="R1674" s="83" t="s">
        <v>2149</v>
      </c>
      <c r="S1674" s="79" t="s">
        <v>2519</v>
      </c>
      <c r="T1674" s="79" t="s">
        <v>3026</v>
      </c>
      <c r="U1674" s="83" t="s">
        <v>3451</v>
      </c>
      <c r="V1674" s="83" t="s">
        <v>3451</v>
      </c>
      <c r="W1674" s="81">
        <v>43174.649340277778</v>
      </c>
      <c r="X1674" s="83" t="s">
        <v>5004</v>
      </c>
      <c r="Y1674" s="79"/>
      <c r="Z1674" s="79"/>
      <c r="AA1674" s="85" t="s">
        <v>6212</v>
      </c>
      <c r="AB1674" s="79"/>
      <c r="AC1674" s="79" t="b">
        <v>0</v>
      </c>
      <c r="AD1674" s="79">
        <v>0</v>
      </c>
      <c r="AE1674" s="85" t="s">
        <v>6296</v>
      </c>
      <c r="AF1674" s="79" t="b">
        <v>0</v>
      </c>
      <c r="AG1674" s="79" t="s">
        <v>6304</v>
      </c>
      <c r="AH1674" s="79"/>
      <c r="AI1674" s="85" t="s">
        <v>6296</v>
      </c>
      <c r="AJ1674" s="79" t="b">
        <v>0</v>
      </c>
      <c r="AK1674" s="79">
        <v>0</v>
      </c>
      <c r="AL1674" s="85" t="s">
        <v>6296</v>
      </c>
      <c r="AM1674" s="79" t="s">
        <v>6330</v>
      </c>
      <c r="AN1674" s="79" t="b">
        <v>0</v>
      </c>
      <c r="AO1674" s="85" t="s">
        <v>6212</v>
      </c>
      <c r="AP1674" s="79" t="s">
        <v>176</v>
      </c>
      <c r="AQ1674" s="79">
        <v>0</v>
      </c>
      <c r="AR1674" s="79">
        <v>0</v>
      </c>
      <c r="AS1674" s="79"/>
      <c r="AT1674" s="79"/>
      <c r="AU1674" s="79"/>
      <c r="AV1674" s="79"/>
      <c r="AW1674" s="79"/>
      <c r="AX1674" s="79"/>
      <c r="AY1674" s="79"/>
      <c r="AZ1674" s="79"/>
      <c r="BA1674">
        <v>8</v>
      </c>
      <c r="BB1674" s="78" t="str">
        <f>REPLACE(INDEX(GroupVertices[Group], MATCH(Edges[[#This Row],[Vertex 1]],GroupVertices[Vertex],0)),1,1,"")</f>
        <v>2</v>
      </c>
      <c r="BC1674" s="78" t="str">
        <f>REPLACE(INDEX(GroupVertices[Group], MATCH(Edges[[#This Row],[Vertex 2]],GroupVertices[Vertex],0)),1,1,"")</f>
        <v>2</v>
      </c>
      <c r="BD1674" s="48"/>
      <c r="BE1674" s="49"/>
      <c r="BF1674" s="48"/>
      <c r="BG1674" s="49"/>
      <c r="BH1674" s="48"/>
      <c r="BI1674" s="49"/>
      <c r="BJ1674" s="48"/>
      <c r="BK1674" s="49"/>
      <c r="BL1674" s="48"/>
    </row>
    <row r="1675" spans="1:64" x14ac:dyDescent="0.25">
      <c r="A1675" s="64" t="s">
        <v>767</v>
      </c>
      <c r="B1675" s="64" t="s">
        <v>683</v>
      </c>
      <c r="C1675" s="65" t="s">
        <v>15843</v>
      </c>
      <c r="D1675" s="66">
        <v>6.5</v>
      </c>
      <c r="E1675" s="67" t="s">
        <v>136</v>
      </c>
      <c r="F1675" s="68">
        <v>23.5</v>
      </c>
      <c r="G1675" s="65"/>
      <c r="H1675" s="69"/>
      <c r="I1675" s="70"/>
      <c r="J1675" s="70"/>
      <c r="K1675" s="34" t="s">
        <v>66</v>
      </c>
      <c r="L1675" s="77">
        <v>1675</v>
      </c>
      <c r="M1675" s="77"/>
      <c r="N1675" s="72"/>
      <c r="O1675" s="79" t="s">
        <v>999</v>
      </c>
      <c r="P1675" s="81">
        <v>43178.600717592592</v>
      </c>
      <c r="Q1675" s="79" t="s">
        <v>1937</v>
      </c>
      <c r="R1675" s="83" t="s">
        <v>2391</v>
      </c>
      <c r="S1675" s="79" t="s">
        <v>2519</v>
      </c>
      <c r="T1675" s="79" t="s">
        <v>3124</v>
      </c>
      <c r="U1675" s="83" t="s">
        <v>3452</v>
      </c>
      <c r="V1675" s="83" t="s">
        <v>3452</v>
      </c>
      <c r="W1675" s="81">
        <v>43178.600717592592</v>
      </c>
      <c r="X1675" s="83" t="s">
        <v>5005</v>
      </c>
      <c r="Y1675" s="79"/>
      <c r="Z1675" s="79"/>
      <c r="AA1675" s="85" t="s">
        <v>6213</v>
      </c>
      <c r="AB1675" s="79"/>
      <c r="AC1675" s="79" t="b">
        <v>0</v>
      </c>
      <c r="AD1675" s="79">
        <v>0</v>
      </c>
      <c r="AE1675" s="85" t="s">
        <v>6296</v>
      </c>
      <c r="AF1675" s="79" t="b">
        <v>0</v>
      </c>
      <c r="AG1675" s="79" t="s">
        <v>6304</v>
      </c>
      <c r="AH1675" s="79"/>
      <c r="AI1675" s="85" t="s">
        <v>6296</v>
      </c>
      <c r="AJ1675" s="79" t="b">
        <v>0</v>
      </c>
      <c r="AK1675" s="79">
        <v>0</v>
      </c>
      <c r="AL1675" s="85" t="s">
        <v>6296</v>
      </c>
      <c r="AM1675" s="79" t="s">
        <v>6330</v>
      </c>
      <c r="AN1675" s="79" t="b">
        <v>0</v>
      </c>
      <c r="AO1675" s="85" t="s">
        <v>6213</v>
      </c>
      <c r="AP1675" s="79" t="s">
        <v>176</v>
      </c>
      <c r="AQ1675" s="79">
        <v>0</v>
      </c>
      <c r="AR1675" s="79">
        <v>0</v>
      </c>
      <c r="AS1675" s="79"/>
      <c r="AT1675" s="79"/>
      <c r="AU1675" s="79"/>
      <c r="AV1675" s="79"/>
      <c r="AW1675" s="79"/>
      <c r="AX1675" s="79"/>
      <c r="AY1675" s="79"/>
      <c r="AZ1675" s="79"/>
      <c r="BA1675">
        <v>8</v>
      </c>
      <c r="BB1675" s="78" t="str">
        <f>REPLACE(INDEX(GroupVertices[Group], MATCH(Edges[[#This Row],[Vertex 1]],GroupVertices[Vertex],0)),1,1,"")</f>
        <v>2</v>
      </c>
      <c r="BC1675" s="78" t="str">
        <f>REPLACE(INDEX(GroupVertices[Group], MATCH(Edges[[#This Row],[Vertex 2]],GroupVertices[Vertex],0)),1,1,"")</f>
        <v>2</v>
      </c>
      <c r="BD1675" s="48"/>
      <c r="BE1675" s="49"/>
      <c r="BF1675" s="48"/>
      <c r="BG1675" s="49"/>
      <c r="BH1675" s="48"/>
      <c r="BI1675" s="49"/>
      <c r="BJ1675" s="48"/>
      <c r="BK1675" s="49"/>
      <c r="BL1675" s="48"/>
    </row>
    <row r="1676" spans="1:64" x14ac:dyDescent="0.25">
      <c r="A1676" s="64" t="s">
        <v>754</v>
      </c>
      <c r="B1676" s="64" t="s">
        <v>765</v>
      </c>
      <c r="C1676" s="65" t="s">
        <v>15841</v>
      </c>
      <c r="D1676" s="66">
        <v>5</v>
      </c>
      <c r="E1676" s="67" t="s">
        <v>136</v>
      </c>
      <c r="F1676" s="68">
        <v>28.428571428571431</v>
      </c>
      <c r="G1676" s="65"/>
      <c r="H1676" s="69"/>
      <c r="I1676" s="70"/>
      <c r="J1676" s="70"/>
      <c r="K1676" s="34" t="s">
        <v>66</v>
      </c>
      <c r="L1676" s="77">
        <v>1676</v>
      </c>
      <c r="M1676" s="77"/>
      <c r="N1676" s="72"/>
      <c r="O1676" s="79" t="s">
        <v>999</v>
      </c>
      <c r="P1676" s="81">
        <v>43166.569479166668</v>
      </c>
      <c r="Q1676" s="79" t="s">
        <v>1938</v>
      </c>
      <c r="R1676" s="83" t="s">
        <v>2026</v>
      </c>
      <c r="S1676" s="79" t="s">
        <v>2505</v>
      </c>
      <c r="T1676" s="79" t="s">
        <v>3125</v>
      </c>
      <c r="U1676" s="83" t="s">
        <v>3453</v>
      </c>
      <c r="V1676" s="83" t="s">
        <v>3453</v>
      </c>
      <c r="W1676" s="81">
        <v>43166.569479166668</v>
      </c>
      <c r="X1676" s="83" t="s">
        <v>5006</v>
      </c>
      <c r="Y1676" s="79"/>
      <c r="Z1676" s="79"/>
      <c r="AA1676" s="85" t="s">
        <v>6214</v>
      </c>
      <c r="AB1676" s="79"/>
      <c r="AC1676" s="79" t="b">
        <v>0</v>
      </c>
      <c r="AD1676" s="79">
        <v>7</v>
      </c>
      <c r="AE1676" s="85" t="s">
        <v>6296</v>
      </c>
      <c r="AF1676" s="79" t="b">
        <v>0</v>
      </c>
      <c r="AG1676" s="79" t="s">
        <v>6304</v>
      </c>
      <c r="AH1676" s="79"/>
      <c r="AI1676" s="85" t="s">
        <v>6296</v>
      </c>
      <c r="AJ1676" s="79" t="b">
        <v>0</v>
      </c>
      <c r="AK1676" s="79">
        <v>3</v>
      </c>
      <c r="AL1676" s="85" t="s">
        <v>6296</v>
      </c>
      <c r="AM1676" s="79" t="s">
        <v>6330</v>
      </c>
      <c r="AN1676" s="79" t="b">
        <v>0</v>
      </c>
      <c r="AO1676" s="85" t="s">
        <v>6214</v>
      </c>
      <c r="AP1676" s="79" t="s">
        <v>6415</v>
      </c>
      <c r="AQ1676" s="79">
        <v>0</v>
      </c>
      <c r="AR1676" s="79">
        <v>0</v>
      </c>
      <c r="AS1676" s="79"/>
      <c r="AT1676" s="79"/>
      <c r="AU1676" s="79"/>
      <c r="AV1676" s="79"/>
      <c r="AW1676" s="79"/>
      <c r="AX1676" s="79"/>
      <c r="AY1676" s="79"/>
      <c r="AZ1676" s="79"/>
      <c r="BA1676">
        <v>5</v>
      </c>
      <c r="BB1676" s="78" t="str">
        <f>REPLACE(INDEX(GroupVertices[Group], MATCH(Edges[[#This Row],[Vertex 1]],GroupVertices[Vertex],0)),1,1,"")</f>
        <v>2</v>
      </c>
      <c r="BC1676" s="78" t="str">
        <f>REPLACE(INDEX(GroupVertices[Group], MATCH(Edges[[#This Row],[Vertex 2]],GroupVertices[Vertex],0)),1,1,"")</f>
        <v>2</v>
      </c>
      <c r="BD1676" s="48">
        <v>1</v>
      </c>
      <c r="BE1676" s="49">
        <v>5.882352941176471</v>
      </c>
      <c r="BF1676" s="48">
        <v>0</v>
      </c>
      <c r="BG1676" s="49">
        <v>0</v>
      </c>
      <c r="BH1676" s="48">
        <v>0</v>
      </c>
      <c r="BI1676" s="49">
        <v>0</v>
      </c>
      <c r="BJ1676" s="48">
        <v>16</v>
      </c>
      <c r="BK1676" s="49">
        <v>94.117647058823536</v>
      </c>
      <c r="BL1676" s="48">
        <v>17</v>
      </c>
    </row>
    <row r="1677" spans="1:64" x14ac:dyDescent="0.25">
      <c r="A1677" s="64" t="s">
        <v>754</v>
      </c>
      <c r="B1677" s="64" t="s">
        <v>767</v>
      </c>
      <c r="C1677" s="65" t="s">
        <v>15850</v>
      </c>
      <c r="D1677" s="66">
        <v>6</v>
      </c>
      <c r="E1677" s="67" t="s">
        <v>136</v>
      </c>
      <c r="F1677" s="68">
        <v>25.142857142857142</v>
      </c>
      <c r="G1677" s="65"/>
      <c r="H1677" s="69"/>
      <c r="I1677" s="70"/>
      <c r="J1677" s="70"/>
      <c r="K1677" s="34" t="s">
        <v>66</v>
      </c>
      <c r="L1677" s="77">
        <v>1677</v>
      </c>
      <c r="M1677" s="77"/>
      <c r="N1677" s="72"/>
      <c r="O1677" s="79" t="s">
        <v>999</v>
      </c>
      <c r="P1677" s="81">
        <v>43167.619629629633</v>
      </c>
      <c r="Q1677" s="79" t="s">
        <v>1939</v>
      </c>
      <c r="R1677" s="83" t="s">
        <v>2485</v>
      </c>
      <c r="S1677" s="79" t="s">
        <v>2505</v>
      </c>
      <c r="T1677" s="79" t="s">
        <v>3126</v>
      </c>
      <c r="U1677" s="83" t="s">
        <v>3454</v>
      </c>
      <c r="V1677" s="83" t="s">
        <v>3454</v>
      </c>
      <c r="W1677" s="81">
        <v>43167.619629629633</v>
      </c>
      <c r="X1677" s="83" t="s">
        <v>5007</v>
      </c>
      <c r="Y1677" s="79"/>
      <c r="Z1677" s="79"/>
      <c r="AA1677" s="85" t="s">
        <v>6215</v>
      </c>
      <c r="AB1677" s="79"/>
      <c r="AC1677" s="79" t="b">
        <v>0</v>
      </c>
      <c r="AD1677" s="79">
        <v>1</v>
      </c>
      <c r="AE1677" s="85" t="s">
        <v>6296</v>
      </c>
      <c r="AF1677" s="79" t="b">
        <v>0</v>
      </c>
      <c r="AG1677" s="79" t="s">
        <v>6304</v>
      </c>
      <c r="AH1677" s="79"/>
      <c r="AI1677" s="85" t="s">
        <v>6296</v>
      </c>
      <c r="AJ1677" s="79" t="b">
        <v>0</v>
      </c>
      <c r="AK1677" s="79">
        <v>2</v>
      </c>
      <c r="AL1677" s="85" t="s">
        <v>6296</v>
      </c>
      <c r="AM1677" s="79" t="s">
        <v>6330</v>
      </c>
      <c r="AN1677" s="79" t="b">
        <v>0</v>
      </c>
      <c r="AO1677" s="85" t="s">
        <v>6215</v>
      </c>
      <c r="AP1677" s="79" t="s">
        <v>6415</v>
      </c>
      <c r="AQ1677" s="79">
        <v>0</v>
      </c>
      <c r="AR1677" s="79">
        <v>0</v>
      </c>
      <c r="AS1677" s="79"/>
      <c r="AT1677" s="79"/>
      <c r="AU1677" s="79"/>
      <c r="AV1677" s="79"/>
      <c r="AW1677" s="79"/>
      <c r="AX1677" s="79"/>
      <c r="AY1677" s="79"/>
      <c r="AZ1677" s="79"/>
      <c r="BA1677">
        <v>7</v>
      </c>
      <c r="BB1677" s="78" t="str">
        <f>REPLACE(INDEX(GroupVertices[Group], MATCH(Edges[[#This Row],[Vertex 1]],GroupVertices[Vertex],0)),1,1,"")</f>
        <v>2</v>
      </c>
      <c r="BC1677" s="78" t="str">
        <f>REPLACE(INDEX(GroupVertices[Group], MATCH(Edges[[#This Row],[Vertex 2]],GroupVertices[Vertex],0)),1,1,"")</f>
        <v>2</v>
      </c>
      <c r="BD1677" s="48">
        <v>1</v>
      </c>
      <c r="BE1677" s="49">
        <v>3.225806451612903</v>
      </c>
      <c r="BF1677" s="48">
        <v>0</v>
      </c>
      <c r="BG1677" s="49">
        <v>0</v>
      </c>
      <c r="BH1677" s="48">
        <v>0</v>
      </c>
      <c r="BI1677" s="49">
        <v>0</v>
      </c>
      <c r="BJ1677" s="48">
        <v>30</v>
      </c>
      <c r="BK1677" s="49">
        <v>96.774193548387103</v>
      </c>
      <c r="BL1677" s="48">
        <v>31</v>
      </c>
    </row>
    <row r="1678" spans="1:64" x14ac:dyDescent="0.25">
      <c r="A1678" s="64" t="s">
        <v>754</v>
      </c>
      <c r="B1678" s="64" t="s">
        <v>767</v>
      </c>
      <c r="C1678" s="65" t="s">
        <v>15850</v>
      </c>
      <c r="D1678" s="66">
        <v>6</v>
      </c>
      <c r="E1678" s="67" t="s">
        <v>136</v>
      </c>
      <c r="F1678" s="68">
        <v>25.142857142857142</v>
      </c>
      <c r="G1678" s="65"/>
      <c r="H1678" s="69"/>
      <c r="I1678" s="70"/>
      <c r="J1678" s="70"/>
      <c r="K1678" s="34" t="s">
        <v>66</v>
      </c>
      <c r="L1678" s="77">
        <v>1678</v>
      </c>
      <c r="M1678" s="77"/>
      <c r="N1678" s="72"/>
      <c r="O1678" s="79" t="s">
        <v>999</v>
      </c>
      <c r="P1678" s="81">
        <v>43169.569467592592</v>
      </c>
      <c r="Q1678" s="79" t="s">
        <v>1940</v>
      </c>
      <c r="R1678" s="83" t="s">
        <v>2486</v>
      </c>
      <c r="S1678" s="79" t="s">
        <v>2505</v>
      </c>
      <c r="T1678" s="79" t="s">
        <v>3126</v>
      </c>
      <c r="U1678" s="83" t="s">
        <v>3455</v>
      </c>
      <c r="V1678" s="83" t="s">
        <v>3455</v>
      </c>
      <c r="W1678" s="81">
        <v>43169.569467592592</v>
      </c>
      <c r="X1678" s="83" t="s">
        <v>5008</v>
      </c>
      <c r="Y1678" s="79"/>
      <c r="Z1678" s="79"/>
      <c r="AA1678" s="85" t="s">
        <v>6216</v>
      </c>
      <c r="AB1678" s="79"/>
      <c r="AC1678" s="79" t="b">
        <v>0</v>
      </c>
      <c r="AD1678" s="79">
        <v>4</v>
      </c>
      <c r="AE1678" s="85" t="s">
        <v>6296</v>
      </c>
      <c r="AF1678" s="79" t="b">
        <v>0</v>
      </c>
      <c r="AG1678" s="79" t="s">
        <v>6304</v>
      </c>
      <c r="AH1678" s="79"/>
      <c r="AI1678" s="85" t="s">
        <v>6296</v>
      </c>
      <c r="AJ1678" s="79" t="b">
        <v>0</v>
      </c>
      <c r="AK1678" s="79">
        <v>2</v>
      </c>
      <c r="AL1678" s="85" t="s">
        <v>6296</v>
      </c>
      <c r="AM1678" s="79" t="s">
        <v>6330</v>
      </c>
      <c r="AN1678" s="79" t="b">
        <v>0</v>
      </c>
      <c r="AO1678" s="85" t="s">
        <v>6216</v>
      </c>
      <c r="AP1678" s="79" t="s">
        <v>6415</v>
      </c>
      <c r="AQ1678" s="79">
        <v>0</v>
      </c>
      <c r="AR1678" s="79">
        <v>0</v>
      </c>
      <c r="AS1678" s="79"/>
      <c r="AT1678" s="79"/>
      <c r="AU1678" s="79"/>
      <c r="AV1678" s="79"/>
      <c r="AW1678" s="79"/>
      <c r="AX1678" s="79"/>
      <c r="AY1678" s="79"/>
      <c r="AZ1678" s="79"/>
      <c r="BA1678">
        <v>7</v>
      </c>
      <c r="BB1678" s="78" t="str">
        <f>REPLACE(INDEX(GroupVertices[Group], MATCH(Edges[[#This Row],[Vertex 1]],GroupVertices[Vertex],0)),1,1,"")</f>
        <v>2</v>
      </c>
      <c r="BC1678" s="78" t="str">
        <f>REPLACE(INDEX(GroupVertices[Group], MATCH(Edges[[#This Row],[Vertex 2]],GroupVertices[Vertex],0)),1,1,"")</f>
        <v>2</v>
      </c>
      <c r="BD1678" s="48">
        <v>0</v>
      </c>
      <c r="BE1678" s="49">
        <v>0</v>
      </c>
      <c r="BF1678" s="48">
        <v>0</v>
      </c>
      <c r="BG1678" s="49">
        <v>0</v>
      </c>
      <c r="BH1678" s="48">
        <v>0</v>
      </c>
      <c r="BI1678" s="49">
        <v>0</v>
      </c>
      <c r="BJ1678" s="48">
        <v>26</v>
      </c>
      <c r="BK1678" s="49">
        <v>100</v>
      </c>
      <c r="BL1678" s="48">
        <v>26</v>
      </c>
    </row>
    <row r="1679" spans="1:64" x14ac:dyDescent="0.25">
      <c r="A1679" s="64" t="s">
        <v>754</v>
      </c>
      <c r="B1679" s="64" t="s">
        <v>767</v>
      </c>
      <c r="C1679" s="65" t="s">
        <v>15850</v>
      </c>
      <c r="D1679" s="66">
        <v>6</v>
      </c>
      <c r="E1679" s="67" t="s">
        <v>136</v>
      </c>
      <c r="F1679" s="68">
        <v>25.142857142857142</v>
      </c>
      <c r="G1679" s="65"/>
      <c r="H1679" s="69"/>
      <c r="I1679" s="70"/>
      <c r="J1679" s="70"/>
      <c r="K1679" s="34" t="s">
        <v>66</v>
      </c>
      <c r="L1679" s="77">
        <v>1679</v>
      </c>
      <c r="M1679" s="77"/>
      <c r="N1679" s="72"/>
      <c r="O1679" s="79" t="s">
        <v>999</v>
      </c>
      <c r="P1679" s="81">
        <v>43169.354456018518</v>
      </c>
      <c r="Q1679" s="79" t="s">
        <v>1941</v>
      </c>
      <c r="R1679" s="83" t="s">
        <v>2118</v>
      </c>
      <c r="S1679" s="79" t="s">
        <v>2505</v>
      </c>
      <c r="T1679" s="79" t="s">
        <v>3127</v>
      </c>
      <c r="U1679" s="83" t="s">
        <v>3456</v>
      </c>
      <c r="V1679" s="83" t="s">
        <v>3456</v>
      </c>
      <c r="W1679" s="81">
        <v>43169.354456018518</v>
      </c>
      <c r="X1679" s="83" t="s">
        <v>5009</v>
      </c>
      <c r="Y1679" s="79"/>
      <c r="Z1679" s="79"/>
      <c r="AA1679" s="85" t="s">
        <v>6217</v>
      </c>
      <c r="AB1679" s="79"/>
      <c r="AC1679" s="79" t="b">
        <v>0</v>
      </c>
      <c r="AD1679" s="79">
        <v>1</v>
      </c>
      <c r="AE1679" s="85" t="s">
        <v>6296</v>
      </c>
      <c r="AF1679" s="79" t="b">
        <v>0</v>
      </c>
      <c r="AG1679" s="79" t="s">
        <v>6304</v>
      </c>
      <c r="AH1679" s="79"/>
      <c r="AI1679" s="85" t="s">
        <v>6296</v>
      </c>
      <c r="AJ1679" s="79" t="b">
        <v>0</v>
      </c>
      <c r="AK1679" s="79">
        <v>1</v>
      </c>
      <c r="AL1679" s="85" t="s">
        <v>6296</v>
      </c>
      <c r="AM1679" s="79" t="s">
        <v>6330</v>
      </c>
      <c r="AN1679" s="79" t="b">
        <v>0</v>
      </c>
      <c r="AO1679" s="85" t="s">
        <v>6217</v>
      </c>
      <c r="AP1679" s="79" t="s">
        <v>6415</v>
      </c>
      <c r="AQ1679" s="79">
        <v>0</v>
      </c>
      <c r="AR1679" s="79">
        <v>0</v>
      </c>
      <c r="AS1679" s="79"/>
      <c r="AT1679" s="79"/>
      <c r="AU1679" s="79"/>
      <c r="AV1679" s="79"/>
      <c r="AW1679" s="79"/>
      <c r="AX1679" s="79"/>
      <c r="AY1679" s="79"/>
      <c r="AZ1679" s="79"/>
      <c r="BA1679">
        <v>7</v>
      </c>
      <c r="BB1679" s="78" t="str">
        <f>REPLACE(INDEX(GroupVertices[Group], MATCH(Edges[[#This Row],[Vertex 1]],GroupVertices[Vertex],0)),1,1,"")</f>
        <v>2</v>
      </c>
      <c r="BC1679" s="78" t="str">
        <f>REPLACE(INDEX(GroupVertices[Group], MATCH(Edges[[#This Row],[Vertex 2]],GroupVertices[Vertex],0)),1,1,"")</f>
        <v>2</v>
      </c>
      <c r="BD1679" s="48">
        <v>2</v>
      </c>
      <c r="BE1679" s="49">
        <v>8</v>
      </c>
      <c r="BF1679" s="48">
        <v>0</v>
      </c>
      <c r="BG1679" s="49">
        <v>0</v>
      </c>
      <c r="BH1679" s="48">
        <v>0</v>
      </c>
      <c r="BI1679" s="49">
        <v>0</v>
      </c>
      <c r="BJ1679" s="48">
        <v>23</v>
      </c>
      <c r="BK1679" s="49">
        <v>92</v>
      </c>
      <c r="BL1679" s="48">
        <v>25</v>
      </c>
    </row>
    <row r="1680" spans="1:64" x14ac:dyDescent="0.25">
      <c r="A1680" s="64" t="s">
        <v>754</v>
      </c>
      <c r="B1680" s="64" t="s">
        <v>765</v>
      </c>
      <c r="C1680" s="65" t="s">
        <v>15841</v>
      </c>
      <c r="D1680" s="66">
        <v>5</v>
      </c>
      <c r="E1680" s="67" t="s">
        <v>136</v>
      </c>
      <c r="F1680" s="68">
        <v>28.428571428571431</v>
      </c>
      <c r="G1680" s="65"/>
      <c r="H1680" s="69"/>
      <c r="I1680" s="70"/>
      <c r="J1680" s="70"/>
      <c r="K1680" s="34" t="s">
        <v>66</v>
      </c>
      <c r="L1680" s="77">
        <v>1680</v>
      </c>
      <c r="M1680" s="77"/>
      <c r="N1680" s="72"/>
      <c r="O1680" s="79" t="s">
        <v>999</v>
      </c>
      <c r="P1680" s="81">
        <v>43169.479317129626</v>
      </c>
      <c r="Q1680" s="79" t="s">
        <v>1942</v>
      </c>
      <c r="R1680" s="83" t="s">
        <v>2119</v>
      </c>
      <c r="S1680" s="79" t="s">
        <v>2505</v>
      </c>
      <c r="T1680" s="79" t="s">
        <v>3128</v>
      </c>
      <c r="U1680" s="83" t="s">
        <v>3457</v>
      </c>
      <c r="V1680" s="83" t="s">
        <v>3457</v>
      </c>
      <c r="W1680" s="81">
        <v>43169.479317129626</v>
      </c>
      <c r="X1680" s="83" t="s">
        <v>5010</v>
      </c>
      <c r="Y1680" s="79"/>
      <c r="Z1680" s="79"/>
      <c r="AA1680" s="85" t="s">
        <v>6218</v>
      </c>
      <c r="AB1680" s="79"/>
      <c r="AC1680" s="79" t="b">
        <v>0</v>
      </c>
      <c r="AD1680" s="79">
        <v>1</v>
      </c>
      <c r="AE1680" s="85" t="s">
        <v>6296</v>
      </c>
      <c r="AF1680" s="79" t="b">
        <v>0</v>
      </c>
      <c r="AG1680" s="79" t="s">
        <v>6304</v>
      </c>
      <c r="AH1680" s="79"/>
      <c r="AI1680" s="85" t="s">
        <v>6296</v>
      </c>
      <c r="AJ1680" s="79" t="b">
        <v>0</v>
      </c>
      <c r="AK1680" s="79">
        <v>1</v>
      </c>
      <c r="AL1680" s="85" t="s">
        <v>6296</v>
      </c>
      <c r="AM1680" s="79" t="s">
        <v>6330</v>
      </c>
      <c r="AN1680" s="79" t="b">
        <v>0</v>
      </c>
      <c r="AO1680" s="85" t="s">
        <v>6218</v>
      </c>
      <c r="AP1680" s="79" t="s">
        <v>6415</v>
      </c>
      <c r="AQ1680" s="79">
        <v>0</v>
      </c>
      <c r="AR1680" s="79">
        <v>0</v>
      </c>
      <c r="AS1680" s="79"/>
      <c r="AT1680" s="79"/>
      <c r="AU1680" s="79"/>
      <c r="AV1680" s="79"/>
      <c r="AW1680" s="79"/>
      <c r="AX1680" s="79"/>
      <c r="AY1680" s="79"/>
      <c r="AZ1680" s="79"/>
      <c r="BA1680">
        <v>5</v>
      </c>
      <c r="BB1680" s="78" t="str">
        <f>REPLACE(INDEX(GroupVertices[Group], MATCH(Edges[[#This Row],[Vertex 1]],GroupVertices[Vertex],0)),1,1,"")</f>
        <v>2</v>
      </c>
      <c r="BC1680" s="78" t="str">
        <f>REPLACE(INDEX(GroupVertices[Group], MATCH(Edges[[#This Row],[Vertex 2]],GroupVertices[Vertex],0)),1,1,"")</f>
        <v>2</v>
      </c>
      <c r="BD1680" s="48">
        <v>0</v>
      </c>
      <c r="BE1680" s="49">
        <v>0</v>
      </c>
      <c r="BF1680" s="48">
        <v>0</v>
      </c>
      <c r="BG1680" s="49">
        <v>0</v>
      </c>
      <c r="BH1680" s="48">
        <v>0</v>
      </c>
      <c r="BI1680" s="49">
        <v>0</v>
      </c>
      <c r="BJ1680" s="48">
        <v>17</v>
      </c>
      <c r="BK1680" s="49">
        <v>100</v>
      </c>
      <c r="BL1680" s="48">
        <v>17</v>
      </c>
    </row>
    <row r="1681" spans="1:64" x14ac:dyDescent="0.25">
      <c r="A1681" s="64" t="s">
        <v>754</v>
      </c>
      <c r="B1681" s="64" t="s">
        <v>765</v>
      </c>
      <c r="C1681" s="65" t="s">
        <v>15841</v>
      </c>
      <c r="D1681" s="66">
        <v>5</v>
      </c>
      <c r="E1681" s="67" t="s">
        <v>136</v>
      </c>
      <c r="F1681" s="68">
        <v>28.428571428571431</v>
      </c>
      <c r="G1681" s="65"/>
      <c r="H1681" s="69"/>
      <c r="I1681" s="70"/>
      <c r="J1681" s="70"/>
      <c r="K1681" s="34" t="s">
        <v>66</v>
      </c>
      <c r="L1681" s="77">
        <v>1681</v>
      </c>
      <c r="M1681" s="77"/>
      <c r="N1681" s="72"/>
      <c r="O1681" s="79" t="s">
        <v>999</v>
      </c>
      <c r="P1681" s="81">
        <v>43171.569490740738</v>
      </c>
      <c r="Q1681" s="79" t="s">
        <v>1943</v>
      </c>
      <c r="R1681" s="83" t="s">
        <v>2487</v>
      </c>
      <c r="S1681" s="79" t="s">
        <v>2505</v>
      </c>
      <c r="T1681" s="79" t="s">
        <v>3129</v>
      </c>
      <c r="U1681" s="83" t="s">
        <v>3458</v>
      </c>
      <c r="V1681" s="83" t="s">
        <v>3458</v>
      </c>
      <c r="W1681" s="81">
        <v>43171.569490740738</v>
      </c>
      <c r="X1681" s="83" t="s">
        <v>5011</v>
      </c>
      <c r="Y1681" s="79"/>
      <c r="Z1681" s="79"/>
      <c r="AA1681" s="85" t="s">
        <v>6219</v>
      </c>
      <c r="AB1681" s="79"/>
      <c r="AC1681" s="79" t="b">
        <v>0</v>
      </c>
      <c r="AD1681" s="79">
        <v>3</v>
      </c>
      <c r="AE1681" s="85" t="s">
        <v>6296</v>
      </c>
      <c r="AF1681" s="79" t="b">
        <v>0</v>
      </c>
      <c r="AG1681" s="79" t="s">
        <v>6304</v>
      </c>
      <c r="AH1681" s="79"/>
      <c r="AI1681" s="85" t="s">
        <v>6296</v>
      </c>
      <c r="AJ1681" s="79" t="b">
        <v>0</v>
      </c>
      <c r="AK1681" s="79">
        <v>3</v>
      </c>
      <c r="AL1681" s="85" t="s">
        <v>6296</v>
      </c>
      <c r="AM1681" s="79" t="s">
        <v>6330</v>
      </c>
      <c r="AN1681" s="79" t="b">
        <v>0</v>
      </c>
      <c r="AO1681" s="85" t="s">
        <v>6219</v>
      </c>
      <c r="AP1681" s="79" t="s">
        <v>6415</v>
      </c>
      <c r="AQ1681" s="79">
        <v>0</v>
      </c>
      <c r="AR1681" s="79">
        <v>0</v>
      </c>
      <c r="AS1681" s="79"/>
      <c r="AT1681" s="79"/>
      <c r="AU1681" s="79"/>
      <c r="AV1681" s="79"/>
      <c r="AW1681" s="79"/>
      <c r="AX1681" s="79"/>
      <c r="AY1681" s="79"/>
      <c r="AZ1681" s="79"/>
      <c r="BA1681">
        <v>5</v>
      </c>
      <c r="BB1681" s="78" t="str">
        <f>REPLACE(INDEX(GroupVertices[Group], MATCH(Edges[[#This Row],[Vertex 1]],GroupVertices[Vertex],0)),1,1,"")</f>
        <v>2</v>
      </c>
      <c r="BC1681" s="78" t="str">
        <f>REPLACE(INDEX(GroupVertices[Group], MATCH(Edges[[#This Row],[Vertex 2]],GroupVertices[Vertex],0)),1,1,"")</f>
        <v>2</v>
      </c>
      <c r="BD1681" s="48">
        <v>0</v>
      </c>
      <c r="BE1681" s="49">
        <v>0</v>
      </c>
      <c r="BF1681" s="48">
        <v>0</v>
      </c>
      <c r="BG1681" s="49">
        <v>0</v>
      </c>
      <c r="BH1681" s="48">
        <v>0</v>
      </c>
      <c r="BI1681" s="49">
        <v>0</v>
      </c>
      <c r="BJ1681" s="48">
        <v>17</v>
      </c>
      <c r="BK1681" s="49">
        <v>100</v>
      </c>
      <c r="BL1681" s="48">
        <v>17</v>
      </c>
    </row>
    <row r="1682" spans="1:64" x14ac:dyDescent="0.25">
      <c r="A1682" s="64" t="s">
        <v>754</v>
      </c>
      <c r="B1682" s="64" t="s">
        <v>765</v>
      </c>
      <c r="C1682" s="65" t="s">
        <v>15841</v>
      </c>
      <c r="D1682" s="66">
        <v>5</v>
      </c>
      <c r="E1682" s="67" t="s">
        <v>136</v>
      </c>
      <c r="F1682" s="68">
        <v>28.428571428571431</v>
      </c>
      <c r="G1682" s="65"/>
      <c r="H1682" s="69"/>
      <c r="I1682" s="70"/>
      <c r="J1682" s="70"/>
      <c r="K1682" s="34" t="s">
        <v>66</v>
      </c>
      <c r="L1682" s="77">
        <v>1682</v>
      </c>
      <c r="M1682" s="77"/>
      <c r="N1682" s="72"/>
      <c r="O1682" s="79" t="s">
        <v>999</v>
      </c>
      <c r="P1682" s="81">
        <v>43165.669490740744</v>
      </c>
      <c r="Q1682" s="79" t="s">
        <v>1944</v>
      </c>
      <c r="R1682" s="83" t="s">
        <v>2015</v>
      </c>
      <c r="S1682" s="79" t="s">
        <v>2505</v>
      </c>
      <c r="T1682" s="79" t="s">
        <v>3125</v>
      </c>
      <c r="U1682" s="83" t="s">
        <v>3459</v>
      </c>
      <c r="V1682" s="83" t="s">
        <v>3459</v>
      </c>
      <c r="W1682" s="81">
        <v>43165.669490740744</v>
      </c>
      <c r="X1682" s="83" t="s">
        <v>5012</v>
      </c>
      <c r="Y1682" s="79"/>
      <c r="Z1682" s="79"/>
      <c r="AA1682" s="85" t="s">
        <v>6220</v>
      </c>
      <c r="AB1682" s="79"/>
      <c r="AC1682" s="79" t="b">
        <v>0</v>
      </c>
      <c r="AD1682" s="79">
        <v>1</v>
      </c>
      <c r="AE1682" s="85" t="s">
        <v>6296</v>
      </c>
      <c r="AF1682" s="79" t="b">
        <v>0</v>
      </c>
      <c r="AG1682" s="79" t="s">
        <v>6304</v>
      </c>
      <c r="AH1682" s="79"/>
      <c r="AI1682" s="85" t="s">
        <v>6296</v>
      </c>
      <c r="AJ1682" s="79" t="b">
        <v>0</v>
      </c>
      <c r="AK1682" s="79">
        <v>1</v>
      </c>
      <c r="AL1682" s="85" t="s">
        <v>6296</v>
      </c>
      <c r="AM1682" s="79" t="s">
        <v>6330</v>
      </c>
      <c r="AN1682" s="79" t="b">
        <v>0</v>
      </c>
      <c r="AO1682" s="85" t="s">
        <v>6220</v>
      </c>
      <c r="AP1682" s="79" t="s">
        <v>176</v>
      </c>
      <c r="AQ1682" s="79">
        <v>0</v>
      </c>
      <c r="AR1682" s="79">
        <v>0</v>
      </c>
      <c r="AS1682" s="79"/>
      <c r="AT1682" s="79"/>
      <c r="AU1682" s="79"/>
      <c r="AV1682" s="79"/>
      <c r="AW1682" s="79"/>
      <c r="AX1682" s="79"/>
      <c r="AY1682" s="79"/>
      <c r="AZ1682" s="79"/>
      <c r="BA1682">
        <v>5</v>
      </c>
      <c r="BB1682" s="78" t="str">
        <f>REPLACE(INDEX(GroupVertices[Group], MATCH(Edges[[#This Row],[Vertex 1]],GroupVertices[Vertex],0)),1,1,"")</f>
        <v>2</v>
      </c>
      <c r="BC1682" s="78" t="str">
        <f>REPLACE(INDEX(GroupVertices[Group], MATCH(Edges[[#This Row],[Vertex 2]],GroupVertices[Vertex],0)),1,1,"")</f>
        <v>2</v>
      </c>
      <c r="BD1682" s="48">
        <v>0</v>
      </c>
      <c r="BE1682" s="49">
        <v>0</v>
      </c>
      <c r="BF1682" s="48">
        <v>0</v>
      </c>
      <c r="BG1682" s="49">
        <v>0</v>
      </c>
      <c r="BH1682" s="48">
        <v>0</v>
      </c>
      <c r="BI1682" s="49">
        <v>0</v>
      </c>
      <c r="BJ1682" s="48">
        <v>19</v>
      </c>
      <c r="BK1682" s="49">
        <v>100</v>
      </c>
      <c r="BL1682" s="48">
        <v>19</v>
      </c>
    </row>
    <row r="1683" spans="1:64" x14ac:dyDescent="0.25">
      <c r="A1683" s="64" t="s">
        <v>754</v>
      </c>
      <c r="B1683" s="64" t="s">
        <v>767</v>
      </c>
      <c r="C1683" s="65" t="s">
        <v>15850</v>
      </c>
      <c r="D1683" s="66">
        <v>6</v>
      </c>
      <c r="E1683" s="67" t="s">
        <v>136</v>
      </c>
      <c r="F1683" s="68">
        <v>25.142857142857142</v>
      </c>
      <c r="G1683" s="65"/>
      <c r="H1683" s="69"/>
      <c r="I1683" s="70"/>
      <c r="J1683" s="70"/>
      <c r="K1683" s="34" t="s">
        <v>66</v>
      </c>
      <c r="L1683" s="77">
        <v>1683</v>
      </c>
      <c r="M1683" s="77"/>
      <c r="N1683" s="72"/>
      <c r="O1683" s="79" t="s">
        <v>999</v>
      </c>
      <c r="P1683" s="81">
        <v>43166.66946759259</v>
      </c>
      <c r="Q1683" s="79" t="s">
        <v>1945</v>
      </c>
      <c r="R1683" s="83" t="s">
        <v>2271</v>
      </c>
      <c r="S1683" s="79" t="s">
        <v>2505</v>
      </c>
      <c r="T1683" s="79" t="s">
        <v>3127</v>
      </c>
      <c r="U1683" s="83" t="s">
        <v>3460</v>
      </c>
      <c r="V1683" s="83" t="s">
        <v>3460</v>
      </c>
      <c r="W1683" s="81">
        <v>43166.66946759259</v>
      </c>
      <c r="X1683" s="83" t="s">
        <v>5013</v>
      </c>
      <c r="Y1683" s="79"/>
      <c r="Z1683" s="79"/>
      <c r="AA1683" s="85" t="s">
        <v>6221</v>
      </c>
      <c r="AB1683" s="79"/>
      <c r="AC1683" s="79" t="b">
        <v>0</v>
      </c>
      <c r="AD1683" s="79">
        <v>1</v>
      </c>
      <c r="AE1683" s="85" t="s">
        <v>6296</v>
      </c>
      <c r="AF1683" s="79" t="b">
        <v>0</v>
      </c>
      <c r="AG1683" s="79" t="s">
        <v>6304</v>
      </c>
      <c r="AH1683" s="79"/>
      <c r="AI1683" s="85" t="s">
        <v>6296</v>
      </c>
      <c r="AJ1683" s="79" t="b">
        <v>0</v>
      </c>
      <c r="AK1683" s="79">
        <v>1</v>
      </c>
      <c r="AL1683" s="85" t="s">
        <v>6296</v>
      </c>
      <c r="AM1683" s="79" t="s">
        <v>6330</v>
      </c>
      <c r="AN1683" s="79" t="b">
        <v>0</v>
      </c>
      <c r="AO1683" s="85" t="s">
        <v>6221</v>
      </c>
      <c r="AP1683" s="79" t="s">
        <v>176</v>
      </c>
      <c r="AQ1683" s="79">
        <v>0</v>
      </c>
      <c r="AR1683" s="79">
        <v>0</v>
      </c>
      <c r="AS1683" s="79"/>
      <c r="AT1683" s="79"/>
      <c r="AU1683" s="79"/>
      <c r="AV1683" s="79"/>
      <c r="AW1683" s="79"/>
      <c r="AX1683" s="79"/>
      <c r="AY1683" s="79"/>
      <c r="AZ1683" s="79"/>
      <c r="BA1683">
        <v>7</v>
      </c>
      <c r="BB1683" s="78" t="str">
        <f>REPLACE(INDEX(GroupVertices[Group], MATCH(Edges[[#This Row],[Vertex 1]],GroupVertices[Vertex],0)),1,1,"")</f>
        <v>2</v>
      </c>
      <c r="BC1683" s="78" t="str">
        <f>REPLACE(INDEX(GroupVertices[Group], MATCH(Edges[[#This Row],[Vertex 2]],GroupVertices[Vertex],0)),1,1,"")</f>
        <v>2</v>
      </c>
      <c r="BD1683" s="48">
        <v>2</v>
      </c>
      <c r="BE1683" s="49">
        <v>7.1428571428571432</v>
      </c>
      <c r="BF1683" s="48">
        <v>0</v>
      </c>
      <c r="BG1683" s="49">
        <v>0</v>
      </c>
      <c r="BH1683" s="48">
        <v>0</v>
      </c>
      <c r="BI1683" s="49">
        <v>0</v>
      </c>
      <c r="BJ1683" s="48">
        <v>26</v>
      </c>
      <c r="BK1683" s="49">
        <v>92.857142857142861</v>
      </c>
      <c r="BL1683" s="48">
        <v>28</v>
      </c>
    </row>
    <row r="1684" spans="1:64" x14ac:dyDescent="0.25">
      <c r="A1684" s="64" t="s">
        <v>754</v>
      </c>
      <c r="B1684" s="64" t="s">
        <v>765</v>
      </c>
      <c r="C1684" s="65" t="s">
        <v>15841</v>
      </c>
      <c r="D1684" s="66">
        <v>5</v>
      </c>
      <c r="E1684" s="67" t="s">
        <v>136</v>
      </c>
      <c r="F1684" s="68">
        <v>28.428571428571431</v>
      </c>
      <c r="G1684" s="65"/>
      <c r="H1684" s="69"/>
      <c r="I1684" s="70"/>
      <c r="J1684" s="70"/>
      <c r="K1684" s="34" t="s">
        <v>66</v>
      </c>
      <c r="L1684" s="77">
        <v>1684</v>
      </c>
      <c r="M1684" s="77"/>
      <c r="N1684" s="72"/>
      <c r="O1684" s="79" t="s">
        <v>999</v>
      </c>
      <c r="P1684" s="81">
        <v>43167.669502314813</v>
      </c>
      <c r="Q1684" s="79" t="s">
        <v>1946</v>
      </c>
      <c r="R1684" s="83" t="s">
        <v>2488</v>
      </c>
      <c r="S1684" s="79" t="s">
        <v>2505</v>
      </c>
      <c r="T1684" s="79" t="s">
        <v>3128</v>
      </c>
      <c r="U1684" s="83" t="s">
        <v>3461</v>
      </c>
      <c r="V1684" s="83" t="s">
        <v>3461</v>
      </c>
      <c r="W1684" s="81">
        <v>43167.669502314813</v>
      </c>
      <c r="X1684" s="83" t="s">
        <v>5014</v>
      </c>
      <c r="Y1684" s="79"/>
      <c r="Z1684" s="79"/>
      <c r="AA1684" s="85" t="s">
        <v>6222</v>
      </c>
      <c r="AB1684" s="79"/>
      <c r="AC1684" s="79" t="b">
        <v>0</v>
      </c>
      <c r="AD1684" s="79">
        <v>3</v>
      </c>
      <c r="AE1684" s="85" t="s">
        <v>6296</v>
      </c>
      <c r="AF1684" s="79" t="b">
        <v>0</v>
      </c>
      <c r="AG1684" s="79" t="s">
        <v>6304</v>
      </c>
      <c r="AH1684" s="79"/>
      <c r="AI1684" s="85" t="s">
        <v>6296</v>
      </c>
      <c r="AJ1684" s="79" t="b">
        <v>0</v>
      </c>
      <c r="AK1684" s="79">
        <v>0</v>
      </c>
      <c r="AL1684" s="85" t="s">
        <v>6296</v>
      </c>
      <c r="AM1684" s="79" t="s">
        <v>6330</v>
      </c>
      <c r="AN1684" s="79" t="b">
        <v>0</v>
      </c>
      <c r="AO1684" s="85" t="s">
        <v>6222</v>
      </c>
      <c r="AP1684" s="79" t="s">
        <v>176</v>
      </c>
      <c r="AQ1684" s="79">
        <v>0</v>
      </c>
      <c r="AR1684" s="79">
        <v>0</v>
      </c>
      <c r="AS1684" s="79"/>
      <c r="AT1684" s="79"/>
      <c r="AU1684" s="79"/>
      <c r="AV1684" s="79"/>
      <c r="AW1684" s="79"/>
      <c r="AX1684" s="79"/>
      <c r="AY1684" s="79"/>
      <c r="AZ1684" s="79"/>
      <c r="BA1684">
        <v>5</v>
      </c>
      <c r="BB1684" s="78" t="str">
        <f>REPLACE(INDEX(GroupVertices[Group], MATCH(Edges[[#This Row],[Vertex 1]],GroupVertices[Vertex],0)),1,1,"")</f>
        <v>2</v>
      </c>
      <c r="BC1684" s="78" t="str">
        <f>REPLACE(INDEX(GroupVertices[Group], MATCH(Edges[[#This Row],[Vertex 2]],GroupVertices[Vertex],0)),1,1,"")</f>
        <v>2</v>
      </c>
      <c r="BD1684" s="48">
        <v>0</v>
      </c>
      <c r="BE1684" s="49">
        <v>0</v>
      </c>
      <c r="BF1684" s="48">
        <v>0</v>
      </c>
      <c r="BG1684" s="49">
        <v>0</v>
      </c>
      <c r="BH1684" s="48">
        <v>0</v>
      </c>
      <c r="BI1684" s="49">
        <v>0</v>
      </c>
      <c r="BJ1684" s="48">
        <v>16</v>
      </c>
      <c r="BK1684" s="49">
        <v>100</v>
      </c>
      <c r="BL1684" s="48">
        <v>16</v>
      </c>
    </row>
    <row r="1685" spans="1:64" x14ac:dyDescent="0.25">
      <c r="A1685" s="64" t="s">
        <v>754</v>
      </c>
      <c r="B1685" s="64" t="s">
        <v>754</v>
      </c>
      <c r="C1685" s="65" t="s">
        <v>15839</v>
      </c>
      <c r="D1685" s="66">
        <v>3</v>
      </c>
      <c r="E1685" s="67" t="s">
        <v>132</v>
      </c>
      <c r="F1685" s="68">
        <v>35</v>
      </c>
      <c r="G1685" s="65"/>
      <c r="H1685" s="69"/>
      <c r="I1685" s="70"/>
      <c r="J1685" s="70"/>
      <c r="K1685" s="34" t="s">
        <v>65</v>
      </c>
      <c r="L1685" s="77">
        <v>1685</v>
      </c>
      <c r="M1685" s="77"/>
      <c r="N1685" s="72"/>
      <c r="O1685" s="79" t="s">
        <v>176</v>
      </c>
      <c r="P1685" s="81">
        <v>43168.66946759259</v>
      </c>
      <c r="Q1685" s="79" t="s">
        <v>1947</v>
      </c>
      <c r="R1685" s="83" t="s">
        <v>2120</v>
      </c>
      <c r="S1685" s="79" t="s">
        <v>2518</v>
      </c>
      <c r="T1685" s="79" t="s">
        <v>3130</v>
      </c>
      <c r="U1685" s="83" t="s">
        <v>3462</v>
      </c>
      <c r="V1685" s="83" t="s">
        <v>3462</v>
      </c>
      <c r="W1685" s="81">
        <v>43168.66946759259</v>
      </c>
      <c r="X1685" s="83" t="s">
        <v>5015</v>
      </c>
      <c r="Y1685" s="79"/>
      <c r="Z1685" s="79"/>
      <c r="AA1685" s="85" t="s">
        <v>6223</v>
      </c>
      <c r="AB1685" s="79"/>
      <c r="AC1685" s="79" t="b">
        <v>0</v>
      </c>
      <c r="AD1685" s="79">
        <v>0</v>
      </c>
      <c r="AE1685" s="85" t="s">
        <v>6296</v>
      </c>
      <c r="AF1685" s="79" t="b">
        <v>0</v>
      </c>
      <c r="AG1685" s="79" t="s">
        <v>6304</v>
      </c>
      <c r="AH1685" s="79"/>
      <c r="AI1685" s="85" t="s">
        <v>6296</v>
      </c>
      <c r="AJ1685" s="79" t="b">
        <v>0</v>
      </c>
      <c r="AK1685" s="79">
        <v>0</v>
      </c>
      <c r="AL1685" s="85" t="s">
        <v>6296</v>
      </c>
      <c r="AM1685" s="79" t="s">
        <v>6330</v>
      </c>
      <c r="AN1685" s="79" t="b">
        <v>0</v>
      </c>
      <c r="AO1685" s="85" t="s">
        <v>6223</v>
      </c>
      <c r="AP1685" s="79" t="s">
        <v>176</v>
      </c>
      <c r="AQ1685" s="79">
        <v>0</v>
      </c>
      <c r="AR1685" s="79">
        <v>0</v>
      </c>
      <c r="AS1685" s="79"/>
      <c r="AT1685" s="79"/>
      <c r="AU1685" s="79"/>
      <c r="AV1685" s="79"/>
      <c r="AW1685" s="79"/>
      <c r="AX1685" s="79"/>
      <c r="AY1685" s="79"/>
      <c r="AZ1685" s="79"/>
      <c r="BA1685">
        <v>1</v>
      </c>
      <c r="BB1685" s="78" t="str">
        <f>REPLACE(INDEX(GroupVertices[Group], MATCH(Edges[[#This Row],[Vertex 1]],GroupVertices[Vertex],0)),1,1,"")</f>
        <v>2</v>
      </c>
      <c r="BC1685" s="78" t="str">
        <f>REPLACE(INDEX(GroupVertices[Group], MATCH(Edges[[#This Row],[Vertex 2]],GroupVertices[Vertex],0)),1,1,"")</f>
        <v>2</v>
      </c>
      <c r="BD1685" s="48">
        <v>0</v>
      </c>
      <c r="BE1685" s="49">
        <v>0</v>
      </c>
      <c r="BF1685" s="48">
        <v>0</v>
      </c>
      <c r="BG1685" s="49">
        <v>0</v>
      </c>
      <c r="BH1685" s="48">
        <v>0</v>
      </c>
      <c r="BI1685" s="49">
        <v>0</v>
      </c>
      <c r="BJ1685" s="48">
        <v>24</v>
      </c>
      <c r="BK1685" s="49">
        <v>100</v>
      </c>
      <c r="BL1685" s="48">
        <v>24</v>
      </c>
    </row>
    <row r="1686" spans="1:64" x14ac:dyDescent="0.25">
      <c r="A1686" s="64" t="s">
        <v>754</v>
      </c>
      <c r="B1686" s="64" t="s">
        <v>767</v>
      </c>
      <c r="C1686" s="65" t="s">
        <v>15850</v>
      </c>
      <c r="D1686" s="66">
        <v>6</v>
      </c>
      <c r="E1686" s="67" t="s">
        <v>136</v>
      </c>
      <c r="F1686" s="68">
        <v>25.142857142857142</v>
      </c>
      <c r="G1686" s="65"/>
      <c r="H1686" s="69"/>
      <c r="I1686" s="70"/>
      <c r="J1686" s="70"/>
      <c r="K1686" s="34" t="s">
        <v>66</v>
      </c>
      <c r="L1686" s="77">
        <v>1686</v>
      </c>
      <c r="M1686" s="77"/>
      <c r="N1686" s="72"/>
      <c r="O1686" s="79" t="s">
        <v>999</v>
      </c>
      <c r="P1686" s="81">
        <v>43169.66951388889</v>
      </c>
      <c r="Q1686" s="79" t="s">
        <v>1948</v>
      </c>
      <c r="R1686" s="83" t="s">
        <v>2489</v>
      </c>
      <c r="S1686" s="79" t="s">
        <v>2505</v>
      </c>
      <c r="T1686" s="79" t="s">
        <v>2770</v>
      </c>
      <c r="U1686" s="83" t="s">
        <v>3463</v>
      </c>
      <c r="V1686" s="83" t="s">
        <v>3463</v>
      </c>
      <c r="W1686" s="81">
        <v>43169.66951388889</v>
      </c>
      <c r="X1686" s="83" t="s">
        <v>5016</v>
      </c>
      <c r="Y1686" s="79"/>
      <c r="Z1686" s="79"/>
      <c r="AA1686" s="85" t="s">
        <v>6224</v>
      </c>
      <c r="AB1686" s="79"/>
      <c r="AC1686" s="79" t="b">
        <v>0</v>
      </c>
      <c r="AD1686" s="79">
        <v>1</v>
      </c>
      <c r="AE1686" s="85" t="s">
        <v>6296</v>
      </c>
      <c r="AF1686" s="79" t="b">
        <v>0</v>
      </c>
      <c r="AG1686" s="79" t="s">
        <v>6304</v>
      </c>
      <c r="AH1686" s="79"/>
      <c r="AI1686" s="85" t="s">
        <v>6296</v>
      </c>
      <c r="AJ1686" s="79" t="b">
        <v>0</v>
      </c>
      <c r="AK1686" s="79">
        <v>0</v>
      </c>
      <c r="AL1686" s="85" t="s">
        <v>6296</v>
      </c>
      <c r="AM1686" s="79" t="s">
        <v>6330</v>
      </c>
      <c r="AN1686" s="79" t="b">
        <v>0</v>
      </c>
      <c r="AO1686" s="85" t="s">
        <v>6224</v>
      </c>
      <c r="AP1686" s="79" t="s">
        <v>176</v>
      </c>
      <c r="AQ1686" s="79">
        <v>0</v>
      </c>
      <c r="AR1686" s="79">
        <v>0</v>
      </c>
      <c r="AS1686" s="79"/>
      <c r="AT1686" s="79"/>
      <c r="AU1686" s="79"/>
      <c r="AV1686" s="79"/>
      <c r="AW1686" s="79"/>
      <c r="AX1686" s="79"/>
      <c r="AY1686" s="79"/>
      <c r="AZ1686" s="79"/>
      <c r="BA1686">
        <v>7</v>
      </c>
      <c r="BB1686" s="78" t="str">
        <f>REPLACE(INDEX(GroupVertices[Group], MATCH(Edges[[#This Row],[Vertex 1]],GroupVertices[Vertex],0)),1,1,"")</f>
        <v>2</v>
      </c>
      <c r="BC1686" s="78" t="str">
        <f>REPLACE(INDEX(GroupVertices[Group], MATCH(Edges[[#This Row],[Vertex 2]],GroupVertices[Vertex],0)),1,1,"")</f>
        <v>2</v>
      </c>
      <c r="BD1686" s="48">
        <v>1</v>
      </c>
      <c r="BE1686" s="49">
        <v>3.225806451612903</v>
      </c>
      <c r="BF1686" s="48">
        <v>1</v>
      </c>
      <c r="BG1686" s="49">
        <v>3.225806451612903</v>
      </c>
      <c r="BH1686" s="48">
        <v>1</v>
      </c>
      <c r="BI1686" s="49">
        <v>3.225806451612903</v>
      </c>
      <c r="BJ1686" s="48">
        <v>29</v>
      </c>
      <c r="BK1686" s="49">
        <v>93.548387096774192</v>
      </c>
      <c r="BL1686" s="48">
        <v>31</v>
      </c>
    </row>
    <row r="1687" spans="1:64" x14ac:dyDescent="0.25">
      <c r="A1687" s="64" t="s">
        <v>754</v>
      </c>
      <c r="B1687" s="64" t="s">
        <v>767</v>
      </c>
      <c r="C1687" s="65" t="s">
        <v>15850</v>
      </c>
      <c r="D1687" s="66">
        <v>6</v>
      </c>
      <c r="E1687" s="67" t="s">
        <v>136</v>
      </c>
      <c r="F1687" s="68">
        <v>25.142857142857142</v>
      </c>
      <c r="G1687" s="65"/>
      <c r="H1687" s="69"/>
      <c r="I1687" s="70"/>
      <c r="J1687" s="70"/>
      <c r="K1687" s="34" t="s">
        <v>66</v>
      </c>
      <c r="L1687" s="77">
        <v>1687</v>
      </c>
      <c r="M1687" s="77"/>
      <c r="N1687" s="72"/>
      <c r="O1687" s="79" t="s">
        <v>999</v>
      </c>
      <c r="P1687" s="81">
        <v>43171.669652777775</v>
      </c>
      <c r="Q1687" s="79" t="s">
        <v>1949</v>
      </c>
      <c r="R1687" s="83" t="s">
        <v>2490</v>
      </c>
      <c r="S1687" s="79" t="s">
        <v>2505</v>
      </c>
      <c r="T1687" s="79" t="s">
        <v>3131</v>
      </c>
      <c r="U1687" s="83" t="s">
        <v>3464</v>
      </c>
      <c r="V1687" s="83" t="s">
        <v>3464</v>
      </c>
      <c r="W1687" s="81">
        <v>43171.669652777775</v>
      </c>
      <c r="X1687" s="83" t="s">
        <v>5017</v>
      </c>
      <c r="Y1687" s="79"/>
      <c r="Z1687" s="79"/>
      <c r="AA1687" s="85" t="s">
        <v>6225</v>
      </c>
      <c r="AB1687" s="79"/>
      <c r="AC1687" s="79" t="b">
        <v>0</v>
      </c>
      <c r="AD1687" s="79">
        <v>0</v>
      </c>
      <c r="AE1687" s="85" t="s">
        <v>6296</v>
      </c>
      <c r="AF1687" s="79" t="b">
        <v>0</v>
      </c>
      <c r="AG1687" s="79" t="s">
        <v>6304</v>
      </c>
      <c r="AH1687" s="79"/>
      <c r="AI1687" s="85" t="s">
        <v>6296</v>
      </c>
      <c r="AJ1687" s="79" t="b">
        <v>0</v>
      </c>
      <c r="AK1687" s="79">
        <v>0</v>
      </c>
      <c r="AL1687" s="85" t="s">
        <v>6296</v>
      </c>
      <c r="AM1687" s="79" t="s">
        <v>6330</v>
      </c>
      <c r="AN1687" s="79" t="b">
        <v>0</v>
      </c>
      <c r="AO1687" s="85" t="s">
        <v>6225</v>
      </c>
      <c r="AP1687" s="79" t="s">
        <v>176</v>
      </c>
      <c r="AQ1687" s="79">
        <v>0</v>
      </c>
      <c r="AR1687" s="79">
        <v>0</v>
      </c>
      <c r="AS1687" s="79"/>
      <c r="AT1687" s="79"/>
      <c r="AU1687" s="79"/>
      <c r="AV1687" s="79"/>
      <c r="AW1687" s="79"/>
      <c r="AX1687" s="79"/>
      <c r="AY1687" s="79"/>
      <c r="AZ1687" s="79"/>
      <c r="BA1687">
        <v>7</v>
      </c>
      <c r="BB1687" s="78" t="str">
        <f>REPLACE(INDEX(GroupVertices[Group], MATCH(Edges[[#This Row],[Vertex 1]],GroupVertices[Vertex],0)),1,1,"")</f>
        <v>2</v>
      </c>
      <c r="BC1687" s="78" t="str">
        <f>REPLACE(INDEX(GroupVertices[Group], MATCH(Edges[[#This Row],[Vertex 2]],GroupVertices[Vertex],0)),1,1,"")</f>
        <v>2</v>
      </c>
      <c r="BD1687" s="48">
        <v>0</v>
      </c>
      <c r="BE1687" s="49">
        <v>0</v>
      </c>
      <c r="BF1687" s="48">
        <v>0</v>
      </c>
      <c r="BG1687" s="49">
        <v>0</v>
      </c>
      <c r="BH1687" s="48">
        <v>0</v>
      </c>
      <c r="BI1687" s="49">
        <v>0</v>
      </c>
      <c r="BJ1687" s="48">
        <v>22</v>
      </c>
      <c r="BK1687" s="49">
        <v>100</v>
      </c>
      <c r="BL1687" s="48">
        <v>22</v>
      </c>
    </row>
    <row r="1688" spans="1:64" x14ac:dyDescent="0.25">
      <c r="A1688" s="64" t="s">
        <v>754</v>
      </c>
      <c r="B1688" s="64" t="s">
        <v>767</v>
      </c>
      <c r="C1688" s="65" t="s">
        <v>15850</v>
      </c>
      <c r="D1688" s="66">
        <v>6</v>
      </c>
      <c r="E1688" s="67" t="s">
        <v>136</v>
      </c>
      <c r="F1688" s="68">
        <v>25.142857142857142</v>
      </c>
      <c r="G1688" s="65"/>
      <c r="H1688" s="69"/>
      <c r="I1688" s="70"/>
      <c r="J1688" s="70"/>
      <c r="K1688" s="34" t="s">
        <v>66</v>
      </c>
      <c r="L1688" s="77">
        <v>1688</v>
      </c>
      <c r="M1688" s="77"/>
      <c r="N1688" s="72"/>
      <c r="O1688" s="79" t="s">
        <v>999</v>
      </c>
      <c r="P1688" s="81">
        <v>43174.643761574072</v>
      </c>
      <c r="Q1688" s="79" t="s">
        <v>1950</v>
      </c>
      <c r="R1688" s="83" t="s">
        <v>2491</v>
      </c>
      <c r="S1688" s="79" t="s">
        <v>2518</v>
      </c>
      <c r="T1688" s="79" t="s">
        <v>3132</v>
      </c>
      <c r="U1688" s="83" t="s">
        <v>3465</v>
      </c>
      <c r="V1688" s="83" t="s">
        <v>3465</v>
      </c>
      <c r="W1688" s="81">
        <v>43174.643761574072</v>
      </c>
      <c r="X1688" s="83" t="s">
        <v>5018</v>
      </c>
      <c r="Y1688" s="79"/>
      <c r="Z1688" s="79"/>
      <c r="AA1688" s="85" t="s">
        <v>6226</v>
      </c>
      <c r="AB1688" s="79"/>
      <c r="AC1688" s="79" t="b">
        <v>0</v>
      </c>
      <c r="AD1688" s="79">
        <v>1</v>
      </c>
      <c r="AE1688" s="85" t="s">
        <v>6296</v>
      </c>
      <c r="AF1688" s="79" t="b">
        <v>0</v>
      </c>
      <c r="AG1688" s="79" t="s">
        <v>6304</v>
      </c>
      <c r="AH1688" s="79"/>
      <c r="AI1688" s="85" t="s">
        <v>6296</v>
      </c>
      <c r="AJ1688" s="79" t="b">
        <v>0</v>
      </c>
      <c r="AK1688" s="79">
        <v>0</v>
      </c>
      <c r="AL1688" s="85" t="s">
        <v>6296</v>
      </c>
      <c r="AM1688" s="79" t="s">
        <v>6330</v>
      </c>
      <c r="AN1688" s="79" t="b">
        <v>0</v>
      </c>
      <c r="AO1688" s="85" t="s">
        <v>6226</v>
      </c>
      <c r="AP1688" s="79" t="s">
        <v>176</v>
      </c>
      <c r="AQ1688" s="79">
        <v>0</v>
      </c>
      <c r="AR1688" s="79">
        <v>0</v>
      </c>
      <c r="AS1688" s="79"/>
      <c r="AT1688" s="79"/>
      <c r="AU1688" s="79"/>
      <c r="AV1688" s="79"/>
      <c r="AW1688" s="79"/>
      <c r="AX1688" s="79"/>
      <c r="AY1688" s="79"/>
      <c r="AZ1688" s="79"/>
      <c r="BA1688">
        <v>7</v>
      </c>
      <c r="BB1688" s="78" t="str">
        <f>REPLACE(INDEX(GroupVertices[Group], MATCH(Edges[[#This Row],[Vertex 1]],GroupVertices[Vertex],0)),1,1,"")</f>
        <v>2</v>
      </c>
      <c r="BC1688" s="78" t="str">
        <f>REPLACE(INDEX(GroupVertices[Group], MATCH(Edges[[#This Row],[Vertex 2]],GroupVertices[Vertex],0)),1,1,"")</f>
        <v>2</v>
      </c>
      <c r="BD1688" s="48">
        <v>0</v>
      </c>
      <c r="BE1688" s="49">
        <v>0</v>
      </c>
      <c r="BF1688" s="48">
        <v>0</v>
      </c>
      <c r="BG1688" s="49">
        <v>0</v>
      </c>
      <c r="BH1688" s="48">
        <v>0</v>
      </c>
      <c r="BI1688" s="49">
        <v>0</v>
      </c>
      <c r="BJ1688" s="48">
        <v>19</v>
      </c>
      <c r="BK1688" s="49">
        <v>100</v>
      </c>
      <c r="BL1688" s="48">
        <v>19</v>
      </c>
    </row>
    <row r="1689" spans="1:64" x14ac:dyDescent="0.25">
      <c r="A1689" s="64" t="s">
        <v>765</v>
      </c>
      <c r="B1689" s="64" t="s">
        <v>754</v>
      </c>
      <c r="C1689" s="65" t="s">
        <v>15850</v>
      </c>
      <c r="D1689" s="66">
        <v>6</v>
      </c>
      <c r="E1689" s="67" t="s">
        <v>136</v>
      </c>
      <c r="F1689" s="68">
        <v>25.142857142857142</v>
      </c>
      <c r="G1689" s="65"/>
      <c r="H1689" s="69"/>
      <c r="I1689" s="70"/>
      <c r="J1689" s="70"/>
      <c r="K1689" s="34" t="s">
        <v>66</v>
      </c>
      <c r="L1689" s="77">
        <v>1689</v>
      </c>
      <c r="M1689" s="77"/>
      <c r="N1689" s="72"/>
      <c r="O1689" s="79" t="s">
        <v>999</v>
      </c>
      <c r="P1689" s="81">
        <v>43175.352800925924</v>
      </c>
      <c r="Q1689" s="79" t="s">
        <v>1926</v>
      </c>
      <c r="R1689" s="83" t="s">
        <v>2149</v>
      </c>
      <c r="S1689" s="79" t="s">
        <v>2519</v>
      </c>
      <c r="T1689" s="79" t="s">
        <v>3026</v>
      </c>
      <c r="U1689" s="83" t="s">
        <v>3442</v>
      </c>
      <c r="V1689" s="83" t="s">
        <v>3442</v>
      </c>
      <c r="W1689" s="81">
        <v>43175.352800925924</v>
      </c>
      <c r="X1689" s="83" t="s">
        <v>4994</v>
      </c>
      <c r="Y1689" s="79"/>
      <c r="Z1689" s="79"/>
      <c r="AA1689" s="85" t="s">
        <v>6202</v>
      </c>
      <c r="AB1689" s="79"/>
      <c r="AC1689" s="79" t="b">
        <v>0</v>
      </c>
      <c r="AD1689" s="79">
        <v>5</v>
      </c>
      <c r="AE1689" s="85" t="s">
        <v>6296</v>
      </c>
      <c r="AF1689" s="79" t="b">
        <v>0</v>
      </c>
      <c r="AG1689" s="79" t="s">
        <v>6304</v>
      </c>
      <c r="AH1689" s="79"/>
      <c r="AI1689" s="85" t="s">
        <v>6296</v>
      </c>
      <c r="AJ1689" s="79" t="b">
        <v>0</v>
      </c>
      <c r="AK1689" s="79">
        <v>3</v>
      </c>
      <c r="AL1689" s="85" t="s">
        <v>6296</v>
      </c>
      <c r="AM1689" s="79" t="s">
        <v>6330</v>
      </c>
      <c r="AN1689" s="79" t="b">
        <v>0</v>
      </c>
      <c r="AO1689" s="85" t="s">
        <v>6202</v>
      </c>
      <c r="AP1689" s="79" t="s">
        <v>6415</v>
      </c>
      <c r="AQ1689" s="79">
        <v>0</v>
      </c>
      <c r="AR1689" s="79">
        <v>0</v>
      </c>
      <c r="AS1689" s="79"/>
      <c r="AT1689" s="79"/>
      <c r="AU1689" s="79"/>
      <c r="AV1689" s="79"/>
      <c r="AW1689" s="79"/>
      <c r="AX1689" s="79"/>
      <c r="AY1689" s="79"/>
      <c r="AZ1689" s="79"/>
      <c r="BA1689">
        <v>7</v>
      </c>
      <c r="BB1689" s="78" t="str">
        <f>REPLACE(INDEX(GroupVertices[Group], MATCH(Edges[[#This Row],[Vertex 1]],GroupVertices[Vertex],0)),1,1,"")</f>
        <v>2</v>
      </c>
      <c r="BC1689" s="78" t="str">
        <f>REPLACE(INDEX(GroupVertices[Group], MATCH(Edges[[#This Row],[Vertex 2]],GroupVertices[Vertex],0)),1,1,"")</f>
        <v>2</v>
      </c>
      <c r="BD1689" s="48"/>
      <c r="BE1689" s="49"/>
      <c r="BF1689" s="48"/>
      <c r="BG1689" s="49"/>
      <c r="BH1689" s="48"/>
      <c r="BI1689" s="49"/>
      <c r="BJ1689" s="48"/>
      <c r="BK1689" s="49"/>
      <c r="BL1689" s="48"/>
    </row>
    <row r="1690" spans="1:64" x14ac:dyDescent="0.25">
      <c r="A1690" s="64" t="s">
        <v>765</v>
      </c>
      <c r="B1690" s="64" t="s">
        <v>754</v>
      </c>
      <c r="C1690" s="65" t="s">
        <v>15850</v>
      </c>
      <c r="D1690" s="66">
        <v>6</v>
      </c>
      <c r="E1690" s="67" t="s">
        <v>136</v>
      </c>
      <c r="F1690" s="68">
        <v>25.142857142857142</v>
      </c>
      <c r="G1690" s="65"/>
      <c r="H1690" s="69"/>
      <c r="I1690" s="70"/>
      <c r="J1690" s="70"/>
      <c r="K1690" s="34" t="s">
        <v>66</v>
      </c>
      <c r="L1690" s="77">
        <v>1690</v>
      </c>
      <c r="M1690" s="77"/>
      <c r="N1690" s="72"/>
      <c r="O1690" s="79" t="s">
        <v>999</v>
      </c>
      <c r="P1690" s="81">
        <v>43171.648622685185</v>
      </c>
      <c r="Q1690" s="79" t="s">
        <v>1876</v>
      </c>
      <c r="R1690" s="83" t="s">
        <v>2196</v>
      </c>
      <c r="S1690" s="79" t="s">
        <v>2505</v>
      </c>
      <c r="T1690" s="79" t="s">
        <v>3073</v>
      </c>
      <c r="U1690" s="79"/>
      <c r="V1690" s="83" t="s">
        <v>3868</v>
      </c>
      <c r="W1690" s="81">
        <v>43171.648622685185</v>
      </c>
      <c r="X1690" s="83" t="s">
        <v>4944</v>
      </c>
      <c r="Y1690" s="79"/>
      <c r="Z1690" s="79"/>
      <c r="AA1690" s="85" t="s">
        <v>6152</v>
      </c>
      <c r="AB1690" s="79"/>
      <c r="AC1690" s="79" t="b">
        <v>0</v>
      </c>
      <c r="AD1690" s="79">
        <v>1</v>
      </c>
      <c r="AE1690" s="85" t="s">
        <v>6296</v>
      </c>
      <c r="AF1690" s="79" t="b">
        <v>0</v>
      </c>
      <c r="AG1690" s="79" t="s">
        <v>6304</v>
      </c>
      <c r="AH1690" s="79"/>
      <c r="AI1690" s="85" t="s">
        <v>6296</v>
      </c>
      <c r="AJ1690" s="79" t="b">
        <v>0</v>
      </c>
      <c r="AK1690" s="79">
        <v>1</v>
      </c>
      <c r="AL1690" s="85" t="s">
        <v>6296</v>
      </c>
      <c r="AM1690" s="79" t="s">
        <v>6330</v>
      </c>
      <c r="AN1690" s="79" t="b">
        <v>0</v>
      </c>
      <c r="AO1690" s="85" t="s">
        <v>6152</v>
      </c>
      <c r="AP1690" s="79" t="s">
        <v>176</v>
      </c>
      <c r="AQ1690" s="79">
        <v>0</v>
      </c>
      <c r="AR1690" s="79">
        <v>0</v>
      </c>
      <c r="AS1690" s="79"/>
      <c r="AT1690" s="79"/>
      <c r="AU1690" s="79"/>
      <c r="AV1690" s="79"/>
      <c r="AW1690" s="79"/>
      <c r="AX1690" s="79"/>
      <c r="AY1690" s="79"/>
      <c r="AZ1690" s="79"/>
      <c r="BA1690">
        <v>7</v>
      </c>
      <c r="BB1690" s="78" t="str">
        <f>REPLACE(INDEX(GroupVertices[Group], MATCH(Edges[[#This Row],[Vertex 1]],GroupVertices[Vertex],0)),1,1,"")</f>
        <v>2</v>
      </c>
      <c r="BC1690" s="78" t="str">
        <f>REPLACE(INDEX(GroupVertices[Group], MATCH(Edges[[#This Row],[Vertex 2]],GroupVertices[Vertex],0)),1,1,"")</f>
        <v>2</v>
      </c>
      <c r="BD1690" s="48"/>
      <c r="BE1690" s="49"/>
      <c r="BF1690" s="48"/>
      <c r="BG1690" s="49"/>
      <c r="BH1690" s="48"/>
      <c r="BI1690" s="49"/>
      <c r="BJ1690" s="48"/>
      <c r="BK1690" s="49"/>
      <c r="BL1690" s="48"/>
    </row>
    <row r="1691" spans="1:64" x14ac:dyDescent="0.25">
      <c r="A1691" s="64" t="s">
        <v>765</v>
      </c>
      <c r="B1691" s="64" t="s">
        <v>754</v>
      </c>
      <c r="C1691" s="65" t="s">
        <v>15850</v>
      </c>
      <c r="D1691" s="66">
        <v>6</v>
      </c>
      <c r="E1691" s="67" t="s">
        <v>136</v>
      </c>
      <c r="F1691" s="68">
        <v>25.142857142857142</v>
      </c>
      <c r="G1691" s="65"/>
      <c r="H1691" s="69"/>
      <c r="I1691" s="70"/>
      <c r="J1691" s="70"/>
      <c r="K1691" s="34" t="s">
        <v>66</v>
      </c>
      <c r="L1691" s="77">
        <v>1691</v>
      </c>
      <c r="M1691" s="77"/>
      <c r="N1691" s="72"/>
      <c r="O1691" s="79" t="s">
        <v>999</v>
      </c>
      <c r="P1691" s="81">
        <v>43171.691296296296</v>
      </c>
      <c r="Q1691" s="79" t="s">
        <v>1951</v>
      </c>
      <c r="R1691" s="83" t="s">
        <v>2487</v>
      </c>
      <c r="S1691" s="79" t="s">
        <v>2505</v>
      </c>
      <c r="T1691" s="79" t="s">
        <v>731</v>
      </c>
      <c r="U1691" s="79"/>
      <c r="V1691" s="83" t="s">
        <v>3868</v>
      </c>
      <c r="W1691" s="81">
        <v>43171.691296296296</v>
      </c>
      <c r="X1691" s="83" t="s">
        <v>5019</v>
      </c>
      <c r="Y1691" s="79"/>
      <c r="Z1691" s="79"/>
      <c r="AA1691" s="85" t="s">
        <v>6227</v>
      </c>
      <c r="AB1691" s="79"/>
      <c r="AC1691" s="79" t="b">
        <v>0</v>
      </c>
      <c r="AD1691" s="79">
        <v>0</v>
      </c>
      <c r="AE1691" s="85" t="s">
        <v>6296</v>
      </c>
      <c r="AF1691" s="79" t="b">
        <v>0</v>
      </c>
      <c r="AG1691" s="79" t="s">
        <v>6304</v>
      </c>
      <c r="AH1691" s="79"/>
      <c r="AI1691" s="85" t="s">
        <v>6296</v>
      </c>
      <c r="AJ1691" s="79" t="b">
        <v>0</v>
      </c>
      <c r="AK1691" s="79">
        <v>3</v>
      </c>
      <c r="AL1691" s="85" t="s">
        <v>6219</v>
      </c>
      <c r="AM1691" s="79" t="s">
        <v>6328</v>
      </c>
      <c r="AN1691" s="79" t="b">
        <v>0</v>
      </c>
      <c r="AO1691" s="85" t="s">
        <v>6219</v>
      </c>
      <c r="AP1691" s="79" t="s">
        <v>176</v>
      </c>
      <c r="AQ1691" s="79">
        <v>0</v>
      </c>
      <c r="AR1691" s="79">
        <v>0</v>
      </c>
      <c r="AS1691" s="79"/>
      <c r="AT1691" s="79"/>
      <c r="AU1691" s="79"/>
      <c r="AV1691" s="79"/>
      <c r="AW1691" s="79"/>
      <c r="AX1691" s="79"/>
      <c r="AY1691" s="79"/>
      <c r="AZ1691" s="79"/>
      <c r="BA1691">
        <v>7</v>
      </c>
      <c r="BB1691" s="78" t="str">
        <f>REPLACE(INDEX(GroupVertices[Group], MATCH(Edges[[#This Row],[Vertex 1]],GroupVertices[Vertex],0)),1,1,"")</f>
        <v>2</v>
      </c>
      <c r="BC1691" s="78" t="str">
        <f>REPLACE(INDEX(GroupVertices[Group], MATCH(Edges[[#This Row],[Vertex 2]],GroupVertices[Vertex],0)),1,1,"")</f>
        <v>2</v>
      </c>
      <c r="BD1691" s="48">
        <v>0</v>
      </c>
      <c r="BE1691" s="49">
        <v>0</v>
      </c>
      <c r="BF1691" s="48">
        <v>0</v>
      </c>
      <c r="BG1691" s="49">
        <v>0</v>
      </c>
      <c r="BH1691" s="48">
        <v>0</v>
      </c>
      <c r="BI1691" s="49">
        <v>0</v>
      </c>
      <c r="BJ1691" s="48">
        <v>15</v>
      </c>
      <c r="BK1691" s="49">
        <v>100</v>
      </c>
      <c r="BL1691" s="48">
        <v>15</v>
      </c>
    </row>
    <row r="1692" spans="1:64" x14ac:dyDescent="0.25">
      <c r="A1692" s="64" t="s">
        <v>765</v>
      </c>
      <c r="B1692" s="64" t="s">
        <v>754</v>
      </c>
      <c r="C1692" s="65" t="s">
        <v>15850</v>
      </c>
      <c r="D1692" s="66">
        <v>6</v>
      </c>
      <c r="E1692" s="67" t="s">
        <v>136</v>
      </c>
      <c r="F1692" s="68">
        <v>25.142857142857142</v>
      </c>
      <c r="G1692" s="65"/>
      <c r="H1692" s="69"/>
      <c r="I1692" s="70"/>
      <c r="J1692" s="70"/>
      <c r="K1692" s="34" t="s">
        <v>66</v>
      </c>
      <c r="L1692" s="77">
        <v>1692</v>
      </c>
      <c r="M1692" s="77"/>
      <c r="N1692" s="72"/>
      <c r="O1692" s="79" t="s">
        <v>999</v>
      </c>
      <c r="P1692" s="81">
        <v>43174.648634259262</v>
      </c>
      <c r="Q1692" s="79" t="s">
        <v>1927</v>
      </c>
      <c r="R1692" s="83" t="s">
        <v>2282</v>
      </c>
      <c r="S1692" s="79" t="s">
        <v>2608</v>
      </c>
      <c r="T1692" s="79" t="s">
        <v>3119</v>
      </c>
      <c r="U1692" s="79"/>
      <c r="V1692" s="83" t="s">
        <v>3868</v>
      </c>
      <c r="W1692" s="81">
        <v>43174.648634259262</v>
      </c>
      <c r="X1692" s="83" t="s">
        <v>4995</v>
      </c>
      <c r="Y1692" s="79"/>
      <c r="Z1692" s="79"/>
      <c r="AA1692" s="85" t="s">
        <v>6203</v>
      </c>
      <c r="AB1692" s="79"/>
      <c r="AC1692" s="79" t="b">
        <v>0</v>
      </c>
      <c r="AD1692" s="79">
        <v>0</v>
      </c>
      <c r="AE1692" s="85" t="s">
        <v>6296</v>
      </c>
      <c r="AF1692" s="79" t="b">
        <v>0</v>
      </c>
      <c r="AG1692" s="79" t="s">
        <v>6304</v>
      </c>
      <c r="AH1692" s="79"/>
      <c r="AI1692" s="85" t="s">
        <v>6296</v>
      </c>
      <c r="AJ1692" s="79" t="b">
        <v>0</v>
      </c>
      <c r="AK1692" s="79">
        <v>0</v>
      </c>
      <c r="AL1692" s="85" t="s">
        <v>6296</v>
      </c>
      <c r="AM1692" s="79" t="s">
        <v>6330</v>
      </c>
      <c r="AN1692" s="79" t="b">
        <v>0</v>
      </c>
      <c r="AO1692" s="85" t="s">
        <v>6203</v>
      </c>
      <c r="AP1692" s="79" t="s">
        <v>176</v>
      </c>
      <c r="AQ1692" s="79">
        <v>0</v>
      </c>
      <c r="AR1692" s="79">
        <v>0</v>
      </c>
      <c r="AS1692" s="79"/>
      <c r="AT1692" s="79"/>
      <c r="AU1692" s="79"/>
      <c r="AV1692" s="79"/>
      <c r="AW1692" s="79"/>
      <c r="AX1692" s="79"/>
      <c r="AY1692" s="79"/>
      <c r="AZ1692" s="79"/>
      <c r="BA1692">
        <v>7</v>
      </c>
      <c r="BB1692" s="78" t="str">
        <f>REPLACE(INDEX(GroupVertices[Group], MATCH(Edges[[#This Row],[Vertex 1]],GroupVertices[Vertex],0)),1,1,"")</f>
        <v>2</v>
      </c>
      <c r="BC1692" s="78" t="str">
        <f>REPLACE(INDEX(GroupVertices[Group], MATCH(Edges[[#This Row],[Vertex 2]],GroupVertices[Vertex],0)),1,1,"")</f>
        <v>2</v>
      </c>
      <c r="BD1692" s="48"/>
      <c r="BE1692" s="49"/>
      <c r="BF1692" s="48"/>
      <c r="BG1692" s="49"/>
      <c r="BH1692" s="48"/>
      <c r="BI1692" s="49"/>
      <c r="BJ1692" s="48"/>
      <c r="BK1692" s="49"/>
      <c r="BL1692" s="48"/>
    </row>
    <row r="1693" spans="1:64" x14ac:dyDescent="0.25">
      <c r="A1693" s="64" t="s">
        <v>765</v>
      </c>
      <c r="B1693" s="64" t="s">
        <v>754</v>
      </c>
      <c r="C1693" s="65" t="s">
        <v>15850</v>
      </c>
      <c r="D1693" s="66">
        <v>6</v>
      </c>
      <c r="E1693" s="67" t="s">
        <v>136</v>
      </c>
      <c r="F1693" s="68">
        <v>25.142857142857142</v>
      </c>
      <c r="G1693" s="65"/>
      <c r="H1693" s="69"/>
      <c r="I1693" s="70"/>
      <c r="J1693" s="70"/>
      <c r="K1693" s="34" t="s">
        <v>66</v>
      </c>
      <c r="L1693" s="77">
        <v>1693</v>
      </c>
      <c r="M1693" s="77"/>
      <c r="N1693" s="72"/>
      <c r="O1693" s="79" t="s">
        <v>999</v>
      </c>
      <c r="P1693" s="81">
        <v>43175.648634259262</v>
      </c>
      <c r="Q1693" s="79" t="s">
        <v>1928</v>
      </c>
      <c r="R1693" s="83" t="s">
        <v>2290</v>
      </c>
      <c r="S1693" s="79" t="s">
        <v>2519</v>
      </c>
      <c r="T1693" s="79" t="s">
        <v>3120</v>
      </c>
      <c r="U1693" s="83" t="s">
        <v>3443</v>
      </c>
      <c r="V1693" s="83" t="s">
        <v>3443</v>
      </c>
      <c r="W1693" s="81">
        <v>43175.648634259262</v>
      </c>
      <c r="X1693" s="83" t="s">
        <v>4996</v>
      </c>
      <c r="Y1693" s="79"/>
      <c r="Z1693" s="79"/>
      <c r="AA1693" s="85" t="s">
        <v>6204</v>
      </c>
      <c r="AB1693" s="79"/>
      <c r="AC1693" s="79" t="b">
        <v>0</v>
      </c>
      <c r="AD1693" s="79">
        <v>0</v>
      </c>
      <c r="AE1693" s="85" t="s">
        <v>6296</v>
      </c>
      <c r="AF1693" s="79" t="b">
        <v>0</v>
      </c>
      <c r="AG1693" s="79" t="s">
        <v>6304</v>
      </c>
      <c r="AH1693" s="79"/>
      <c r="AI1693" s="85" t="s">
        <v>6296</v>
      </c>
      <c r="AJ1693" s="79" t="b">
        <v>0</v>
      </c>
      <c r="AK1693" s="79">
        <v>0</v>
      </c>
      <c r="AL1693" s="85" t="s">
        <v>6296</v>
      </c>
      <c r="AM1693" s="79" t="s">
        <v>6330</v>
      </c>
      <c r="AN1693" s="79" t="b">
        <v>0</v>
      </c>
      <c r="AO1693" s="85" t="s">
        <v>6204</v>
      </c>
      <c r="AP1693" s="79" t="s">
        <v>176</v>
      </c>
      <c r="AQ1693" s="79">
        <v>0</v>
      </c>
      <c r="AR1693" s="79">
        <v>0</v>
      </c>
      <c r="AS1693" s="79"/>
      <c r="AT1693" s="79"/>
      <c r="AU1693" s="79"/>
      <c r="AV1693" s="79"/>
      <c r="AW1693" s="79"/>
      <c r="AX1693" s="79"/>
      <c r="AY1693" s="79"/>
      <c r="AZ1693" s="79"/>
      <c r="BA1693">
        <v>7</v>
      </c>
      <c r="BB1693" s="78" t="str">
        <f>REPLACE(INDEX(GroupVertices[Group], MATCH(Edges[[#This Row],[Vertex 1]],GroupVertices[Vertex],0)),1,1,"")</f>
        <v>2</v>
      </c>
      <c r="BC1693" s="78" t="str">
        <f>REPLACE(INDEX(GroupVertices[Group], MATCH(Edges[[#This Row],[Vertex 2]],GroupVertices[Vertex],0)),1,1,"")</f>
        <v>2</v>
      </c>
      <c r="BD1693" s="48"/>
      <c r="BE1693" s="49"/>
      <c r="BF1693" s="48"/>
      <c r="BG1693" s="49"/>
      <c r="BH1693" s="48"/>
      <c r="BI1693" s="49"/>
      <c r="BJ1693" s="48"/>
      <c r="BK1693" s="49"/>
      <c r="BL1693" s="48"/>
    </row>
    <row r="1694" spans="1:64" x14ac:dyDescent="0.25">
      <c r="A1694" s="64" t="s">
        <v>765</v>
      </c>
      <c r="B1694" s="64" t="s">
        <v>754</v>
      </c>
      <c r="C1694" s="65" t="s">
        <v>15850</v>
      </c>
      <c r="D1694" s="66">
        <v>6</v>
      </c>
      <c r="E1694" s="67" t="s">
        <v>136</v>
      </c>
      <c r="F1694" s="68">
        <v>25.142857142857142</v>
      </c>
      <c r="G1694" s="65"/>
      <c r="H1694" s="69"/>
      <c r="I1694" s="70"/>
      <c r="J1694" s="70"/>
      <c r="K1694" s="34" t="s">
        <v>66</v>
      </c>
      <c r="L1694" s="77">
        <v>1694</v>
      </c>
      <c r="M1694" s="77"/>
      <c r="N1694" s="72"/>
      <c r="O1694" s="79" t="s">
        <v>999</v>
      </c>
      <c r="P1694" s="81">
        <v>43177.648622685185</v>
      </c>
      <c r="Q1694" s="79" t="s">
        <v>1929</v>
      </c>
      <c r="R1694" s="83" t="s">
        <v>2290</v>
      </c>
      <c r="S1694" s="79" t="s">
        <v>2519</v>
      </c>
      <c r="T1694" s="79" t="s">
        <v>3018</v>
      </c>
      <c r="U1694" s="83" t="s">
        <v>3444</v>
      </c>
      <c r="V1694" s="83" t="s">
        <v>3444</v>
      </c>
      <c r="W1694" s="81">
        <v>43177.648622685185</v>
      </c>
      <c r="X1694" s="83" t="s">
        <v>4997</v>
      </c>
      <c r="Y1694" s="79"/>
      <c r="Z1694" s="79"/>
      <c r="AA1694" s="85" t="s">
        <v>6205</v>
      </c>
      <c r="AB1694" s="79"/>
      <c r="AC1694" s="79" t="b">
        <v>0</v>
      </c>
      <c r="AD1694" s="79">
        <v>0</v>
      </c>
      <c r="AE1694" s="85" t="s">
        <v>6296</v>
      </c>
      <c r="AF1694" s="79" t="b">
        <v>0</v>
      </c>
      <c r="AG1694" s="79" t="s">
        <v>6304</v>
      </c>
      <c r="AH1694" s="79"/>
      <c r="AI1694" s="85" t="s">
        <v>6296</v>
      </c>
      <c r="AJ1694" s="79" t="b">
        <v>0</v>
      </c>
      <c r="AK1694" s="79">
        <v>0</v>
      </c>
      <c r="AL1694" s="85" t="s">
        <v>6296</v>
      </c>
      <c r="AM1694" s="79" t="s">
        <v>6330</v>
      </c>
      <c r="AN1694" s="79" t="b">
        <v>0</v>
      </c>
      <c r="AO1694" s="85" t="s">
        <v>6205</v>
      </c>
      <c r="AP1694" s="79" t="s">
        <v>176</v>
      </c>
      <c r="AQ1694" s="79">
        <v>0</v>
      </c>
      <c r="AR1694" s="79">
        <v>0</v>
      </c>
      <c r="AS1694" s="79"/>
      <c r="AT1694" s="79"/>
      <c r="AU1694" s="79"/>
      <c r="AV1694" s="79"/>
      <c r="AW1694" s="79"/>
      <c r="AX1694" s="79"/>
      <c r="AY1694" s="79"/>
      <c r="AZ1694" s="79"/>
      <c r="BA1694">
        <v>7</v>
      </c>
      <c r="BB1694" s="78" t="str">
        <f>REPLACE(INDEX(GroupVertices[Group], MATCH(Edges[[#This Row],[Vertex 1]],GroupVertices[Vertex],0)),1,1,"")</f>
        <v>2</v>
      </c>
      <c r="BC1694" s="78" t="str">
        <f>REPLACE(INDEX(GroupVertices[Group], MATCH(Edges[[#This Row],[Vertex 2]],GroupVertices[Vertex],0)),1,1,"")</f>
        <v>2</v>
      </c>
      <c r="BD1694" s="48"/>
      <c r="BE1694" s="49"/>
      <c r="BF1694" s="48"/>
      <c r="BG1694" s="49"/>
      <c r="BH1694" s="48"/>
      <c r="BI1694" s="49"/>
      <c r="BJ1694" s="48"/>
      <c r="BK1694" s="49"/>
      <c r="BL1694" s="48"/>
    </row>
    <row r="1695" spans="1:64" x14ac:dyDescent="0.25">
      <c r="A1695" s="64" t="s">
        <v>765</v>
      </c>
      <c r="B1695" s="64" t="s">
        <v>754</v>
      </c>
      <c r="C1695" s="65" t="s">
        <v>15850</v>
      </c>
      <c r="D1695" s="66">
        <v>6</v>
      </c>
      <c r="E1695" s="67" t="s">
        <v>136</v>
      </c>
      <c r="F1695" s="68">
        <v>25.142857142857142</v>
      </c>
      <c r="G1695" s="65"/>
      <c r="H1695" s="69"/>
      <c r="I1695" s="70"/>
      <c r="J1695" s="70"/>
      <c r="K1695" s="34" t="s">
        <v>66</v>
      </c>
      <c r="L1695" s="77">
        <v>1695</v>
      </c>
      <c r="M1695" s="77"/>
      <c r="N1695" s="72"/>
      <c r="O1695" s="79" t="s">
        <v>999</v>
      </c>
      <c r="P1695" s="81">
        <v>43178.648622685185</v>
      </c>
      <c r="Q1695" s="79" t="s">
        <v>1930</v>
      </c>
      <c r="R1695" s="83" t="s">
        <v>2290</v>
      </c>
      <c r="S1695" s="79" t="s">
        <v>2519</v>
      </c>
      <c r="T1695" s="79" t="s">
        <v>3121</v>
      </c>
      <c r="U1695" s="83" t="s">
        <v>3445</v>
      </c>
      <c r="V1695" s="83" t="s">
        <v>3445</v>
      </c>
      <c r="W1695" s="81">
        <v>43178.648622685185</v>
      </c>
      <c r="X1695" s="83" t="s">
        <v>4998</v>
      </c>
      <c r="Y1695" s="79"/>
      <c r="Z1695" s="79"/>
      <c r="AA1695" s="85" t="s">
        <v>6206</v>
      </c>
      <c r="AB1695" s="79"/>
      <c r="AC1695" s="79" t="b">
        <v>0</v>
      </c>
      <c r="AD1695" s="79">
        <v>0</v>
      </c>
      <c r="AE1695" s="85" t="s">
        <v>6296</v>
      </c>
      <c r="AF1695" s="79" t="b">
        <v>0</v>
      </c>
      <c r="AG1695" s="79" t="s">
        <v>6304</v>
      </c>
      <c r="AH1695" s="79"/>
      <c r="AI1695" s="85" t="s">
        <v>6296</v>
      </c>
      <c r="AJ1695" s="79" t="b">
        <v>0</v>
      </c>
      <c r="AK1695" s="79">
        <v>0</v>
      </c>
      <c r="AL1695" s="85" t="s">
        <v>6296</v>
      </c>
      <c r="AM1695" s="79" t="s">
        <v>6330</v>
      </c>
      <c r="AN1695" s="79" t="b">
        <v>0</v>
      </c>
      <c r="AO1695" s="85" t="s">
        <v>6206</v>
      </c>
      <c r="AP1695" s="79" t="s">
        <v>176</v>
      </c>
      <c r="AQ1695" s="79">
        <v>0</v>
      </c>
      <c r="AR1695" s="79">
        <v>0</v>
      </c>
      <c r="AS1695" s="79"/>
      <c r="AT1695" s="79"/>
      <c r="AU1695" s="79"/>
      <c r="AV1695" s="79"/>
      <c r="AW1695" s="79"/>
      <c r="AX1695" s="79"/>
      <c r="AY1695" s="79"/>
      <c r="AZ1695" s="79"/>
      <c r="BA1695">
        <v>7</v>
      </c>
      <c r="BB1695" s="78" t="str">
        <f>REPLACE(INDEX(GroupVertices[Group], MATCH(Edges[[#This Row],[Vertex 1]],GroupVertices[Vertex],0)),1,1,"")</f>
        <v>2</v>
      </c>
      <c r="BC1695" s="78" t="str">
        <f>REPLACE(INDEX(GroupVertices[Group], MATCH(Edges[[#This Row],[Vertex 2]],GroupVertices[Vertex],0)),1,1,"")</f>
        <v>2</v>
      </c>
      <c r="BD1695" s="48"/>
      <c r="BE1695" s="49"/>
      <c r="BF1695" s="48"/>
      <c r="BG1695" s="49"/>
      <c r="BH1695" s="48"/>
      <c r="BI1695" s="49"/>
      <c r="BJ1695" s="48"/>
      <c r="BK1695" s="49"/>
      <c r="BL1695" s="48"/>
    </row>
    <row r="1696" spans="1:64" x14ac:dyDescent="0.25">
      <c r="A1696" s="64" t="s">
        <v>767</v>
      </c>
      <c r="B1696" s="64" t="s">
        <v>754</v>
      </c>
      <c r="C1696" s="65" t="s">
        <v>15852</v>
      </c>
      <c r="D1696" s="66">
        <v>9.5</v>
      </c>
      <c r="E1696" s="67" t="s">
        <v>136</v>
      </c>
      <c r="F1696" s="68">
        <v>13.642857142857142</v>
      </c>
      <c r="G1696" s="65"/>
      <c r="H1696" s="69"/>
      <c r="I1696" s="70"/>
      <c r="J1696" s="70"/>
      <c r="K1696" s="34" t="s">
        <v>66</v>
      </c>
      <c r="L1696" s="77">
        <v>1696</v>
      </c>
      <c r="M1696" s="77"/>
      <c r="N1696" s="72"/>
      <c r="O1696" s="79" t="s">
        <v>999</v>
      </c>
      <c r="P1696" s="81">
        <v>43166.649375000001</v>
      </c>
      <c r="Q1696" s="79" t="s">
        <v>1873</v>
      </c>
      <c r="R1696" s="83" t="s">
        <v>2466</v>
      </c>
      <c r="S1696" s="79" t="s">
        <v>2507</v>
      </c>
      <c r="T1696" s="79" t="s">
        <v>2910</v>
      </c>
      <c r="U1696" s="83" t="s">
        <v>3399</v>
      </c>
      <c r="V1696" s="83" t="s">
        <v>3399</v>
      </c>
      <c r="W1696" s="81">
        <v>43166.649375000001</v>
      </c>
      <c r="X1696" s="83" t="s">
        <v>4941</v>
      </c>
      <c r="Y1696" s="79"/>
      <c r="Z1696" s="79"/>
      <c r="AA1696" s="85" t="s">
        <v>6149</v>
      </c>
      <c r="AB1696" s="79"/>
      <c r="AC1696" s="79" t="b">
        <v>0</v>
      </c>
      <c r="AD1696" s="79">
        <v>2</v>
      </c>
      <c r="AE1696" s="85" t="s">
        <v>6296</v>
      </c>
      <c r="AF1696" s="79" t="b">
        <v>0</v>
      </c>
      <c r="AG1696" s="79" t="s">
        <v>6304</v>
      </c>
      <c r="AH1696" s="79"/>
      <c r="AI1696" s="85" t="s">
        <v>6296</v>
      </c>
      <c r="AJ1696" s="79" t="b">
        <v>0</v>
      </c>
      <c r="AK1696" s="79">
        <v>1</v>
      </c>
      <c r="AL1696" s="85" t="s">
        <v>6296</v>
      </c>
      <c r="AM1696" s="79" t="s">
        <v>6330</v>
      </c>
      <c r="AN1696" s="79" t="b">
        <v>0</v>
      </c>
      <c r="AO1696" s="85" t="s">
        <v>6149</v>
      </c>
      <c r="AP1696" s="79" t="s">
        <v>6415</v>
      </c>
      <c r="AQ1696" s="79">
        <v>0</v>
      </c>
      <c r="AR1696" s="79">
        <v>0</v>
      </c>
      <c r="AS1696" s="79"/>
      <c r="AT1696" s="79"/>
      <c r="AU1696" s="79"/>
      <c r="AV1696" s="79"/>
      <c r="AW1696" s="79"/>
      <c r="AX1696" s="79"/>
      <c r="AY1696" s="79"/>
      <c r="AZ1696" s="79"/>
      <c r="BA1696">
        <v>14</v>
      </c>
      <c r="BB1696" s="78" t="str">
        <f>REPLACE(INDEX(GroupVertices[Group], MATCH(Edges[[#This Row],[Vertex 1]],GroupVertices[Vertex],0)),1,1,"")</f>
        <v>2</v>
      </c>
      <c r="BC1696" s="78" t="str">
        <f>REPLACE(INDEX(GroupVertices[Group], MATCH(Edges[[#This Row],[Vertex 2]],GroupVertices[Vertex],0)),1,1,"")</f>
        <v>2</v>
      </c>
      <c r="BD1696" s="48">
        <v>2</v>
      </c>
      <c r="BE1696" s="49">
        <v>10.526315789473685</v>
      </c>
      <c r="BF1696" s="48">
        <v>2</v>
      </c>
      <c r="BG1696" s="49">
        <v>10.526315789473685</v>
      </c>
      <c r="BH1696" s="48">
        <v>0</v>
      </c>
      <c r="BI1696" s="49">
        <v>0</v>
      </c>
      <c r="BJ1696" s="48">
        <v>15</v>
      </c>
      <c r="BK1696" s="49">
        <v>78.94736842105263</v>
      </c>
      <c r="BL1696" s="48">
        <v>19</v>
      </c>
    </row>
    <row r="1697" spans="1:64" x14ac:dyDescent="0.25">
      <c r="A1697" s="64" t="s">
        <v>767</v>
      </c>
      <c r="B1697" s="64" t="s">
        <v>754</v>
      </c>
      <c r="C1697" s="65" t="s">
        <v>15852</v>
      </c>
      <c r="D1697" s="66">
        <v>9.5</v>
      </c>
      <c r="E1697" s="67" t="s">
        <v>136</v>
      </c>
      <c r="F1697" s="68">
        <v>13.642857142857142</v>
      </c>
      <c r="G1697" s="65"/>
      <c r="H1697" s="69"/>
      <c r="I1697" s="70"/>
      <c r="J1697" s="70"/>
      <c r="K1697" s="34" t="s">
        <v>66</v>
      </c>
      <c r="L1697" s="77">
        <v>1697</v>
      </c>
      <c r="M1697" s="77"/>
      <c r="N1697" s="72"/>
      <c r="O1697" s="79" t="s">
        <v>999</v>
      </c>
      <c r="P1697" s="81">
        <v>43169.383379629631</v>
      </c>
      <c r="Q1697" s="79" t="s">
        <v>1931</v>
      </c>
      <c r="R1697" s="83" t="s">
        <v>2125</v>
      </c>
      <c r="S1697" s="79" t="s">
        <v>2519</v>
      </c>
      <c r="T1697" s="79" t="s">
        <v>3117</v>
      </c>
      <c r="U1697" s="83" t="s">
        <v>3446</v>
      </c>
      <c r="V1697" s="83" t="s">
        <v>3446</v>
      </c>
      <c r="W1697" s="81">
        <v>43169.383379629631</v>
      </c>
      <c r="X1697" s="83" t="s">
        <v>4999</v>
      </c>
      <c r="Y1697" s="79"/>
      <c r="Z1697" s="79"/>
      <c r="AA1697" s="85" t="s">
        <v>6207</v>
      </c>
      <c r="AB1697" s="79"/>
      <c r="AC1697" s="79" t="b">
        <v>0</v>
      </c>
      <c r="AD1697" s="79">
        <v>1</v>
      </c>
      <c r="AE1697" s="85" t="s">
        <v>6296</v>
      </c>
      <c r="AF1697" s="79" t="b">
        <v>0</v>
      </c>
      <c r="AG1697" s="79" t="s">
        <v>6304</v>
      </c>
      <c r="AH1697" s="79"/>
      <c r="AI1697" s="85" t="s">
        <v>6296</v>
      </c>
      <c r="AJ1697" s="79" t="b">
        <v>0</v>
      </c>
      <c r="AK1697" s="79">
        <v>1</v>
      </c>
      <c r="AL1697" s="85" t="s">
        <v>6296</v>
      </c>
      <c r="AM1697" s="79" t="s">
        <v>6330</v>
      </c>
      <c r="AN1697" s="79" t="b">
        <v>0</v>
      </c>
      <c r="AO1697" s="85" t="s">
        <v>6207</v>
      </c>
      <c r="AP1697" s="79" t="s">
        <v>6415</v>
      </c>
      <c r="AQ1697" s="79">
        <v>0</v>
      </c>
      <c r="AR1697" s="79">
        <v>0</v>
      </c>
      <c r="AS1697" s="79"/>
      <c r="AT1697" s="79"/>
      <c r="AU1697" s="79"/>
      <c r="AV1697" s="79"/>
      <c r="AW1697" s="79"/>
      <c r="AX1697" s="79"/>
      <c r="AY1697" s="79"/>
      <c r="AZ1697" s="79"/>
      <c r="BA1697">
        <v>14</v>
      </c>
      <c r="BB1697" s="78" t="str">
        <f>REPLACE(INDEX(GroupVertices[Group], MATCH(Edges[[#This Row],[Vertex 1]],GroupVertices[Vertex],0)),1,1,"")</f>
        <v>2</v>
      </c>
      <c r="BC1697" s="78" t="str">
        <f>REPLACE(INDEX(GroupVertices[Group], MATCH(Edges[[#This Row],[Vertex 2]],GroupVertices[Vertex],0)),1,1,"")</f>
        <v>2</v>
      </c>
      <c r="BD1697" s="48">
        <v>0</v>
      </c>
      <c r="BE1697" s="49">
        <v>0</v>
      </c>
      <c r="BF1697" s="48">
        <v>1</v>
      </c>
      <c r="BG1697" s="49">
        <v>4.5454545454545459</v>
      </c>
      <c r="BH1697" s="48">
        <v>0</v>
      </c>
      <c r="BI1697" s="49">
        <v>0</v>
      </c>
      <c r="BJ1697" s="48">
        <v>21</v>
      </c>
      <c r="BK1697" s="49">
        <v>95.454545454545453</v>
      </c>
      <c r="BL1697" s="48">
        <v>22</v>
      </c>
    </row>
    <row r="1698" spans="1:64" x14ac:dyDescent="0.25">
      <c r="A1698" s="64" t="s">
        <v>767</v>
      </c>
      <c r="B1698" s="64" t="s">
        <v>754</v>
      </c>
      <c r="C1698" s="65" t="s">
        <v>15852</v>
      </c>
      <c r="D1698" s="66">
        <v>9.5</v>
      </c>
      <c r="E1698" s="67" t="s">
        <v>136</v>
      </c>
      <c r="F1698" s="68">
        <v>13.642857142857142</v>
      </c>
      <c r="G1698" s="65"/>
      <c r="H1698" s="69"/>
      <c r="I1698" s="70"/>
      <c r="J1698" s="70"/>
      <c r="K1698" s="34" t="s">
        <v>66</v>
      </c>
      <c r="L1698" s="77">
        <v>1698</v>
      </c>
      <c r="M1698" s="77"/>
      <c r="N1698" s="72"/>
      <c r="O1698" s="79" t="s">
        <v>999</v>
      </c>
      <c r="P1698" s="81">
        <v>43169.427164351851</v>
      </c>
      <c r="Q1698" s="79" t="s">
        <v>1932</v>
      </c>
      <c r="R1698" s="83" t="s">
        <v>2125</v>
      </c>
      <c r="S1698" s="79" t="s">
        <v>2519</v>
      </c>
      <c r="T1698" s="79" t="s">
        <v>3122</v>
      </c>
      <c r="U1698" s="83" t="s">
        <v>3447</v>
      </c>
      <c r="V1698" s="83" t="s">
        <v>3447</v>
      </c>
      <c r="W1698" s="81">
        <v>43169.427164351851</v>
      </c>
      <c r="X1698" s="83" t="s">
        <v>5000</v>
      </c>
      <c r="Y1698" s="79"/>
      <c r="Z1698" s="79"/>
      <c r="AA1698" s="85" t="s">
        <v>6208</v>
      </c>
      <c r="AB1698" s="79"/>
      <c r="AC1698" s="79" t="b">
        <v>0</v>
      </c>
      <c r="AD1698" s="79">
        <v>0</v>
      </c>
      <c r="AE1698" s="85" t="s">
        <v>6296</v>
      </c>
      <c r="AF1698" s="79" t="b">
        <v>0</v>
      </c>
      <c r="AG1698" s="79" t="s">
        <v>6304</v>
      </c>
      <c r="AH1698" s="79"/>
      <c r="AI1698" s="85" t="s">
        <v>6296</v>
      </c>
      <c r="AJ1698" s="79" t="b">
        <v>0</v>
      </c>
      <c r="AK1698" s="79">
        <v>1</v>
      </c>
      <c r="AL1698" s="85" t="s">
        <v>6296</v>
      </c>
      <c r="AM1698" s="79" t="s">
        <v>6330</v>
      </c>
      <c r="AN1698" s="79" t="b">
        <v>0</v>
      </c>
      <c r="AO1698" s="85" t="s">
        <v>6208</v>
      </c>
      <c r="AP1698" s="79" t="s">
        <v>6415</v>
      </c>
      <c r="AQ1698" s="79">
        <v>0</v>
      </c>
      <c r="AR1698" s="79">
        <v>0</v>
      </c>
      <c r="AS1698" s="79"/>
      <c r="AT1698" s="79"/>
      <c r="AU1698" s="79"/>
      <c r="AV1698" s="79"/>
      <c r="AW1698" s="79"/>
      <c r="AX1698" s="79"/>
      <c r="AY1698" s="79"/>
      <c r="AZ1698" s="79"/>
      <c r="BA1698">
        <v>14</v>
      </c>
      <c r="BB1698" s="78" t="str">
        <f>REPLACE(INDEX(GroupVertices[Group], MATCH(Edges[[#This Row],[Vertex 1]],GroupVertices[Vertex],0)),1,1,"")</f>
        <v>2</v>
      </c>
      <c r="BC1698" s="78" t="str">
        <f>REPLACE(INDEX(GroupVertices[Group], MATCH(Edges[[#This Row],[Vertex 2]],GroupVertices[Vertex],0)),1,1,"")</f>
        <v>2</v>
      </c>
      <c r="BD1698" s="48">
        <v>1</v>
      </c>
      <c r="BE1698" s="49">
        <v>3.5714285714285716</v>
      </c>
      <c r="BF1698" s="48">
        <v>0</v>
      </c>
      <c r="BG1698" s="49">
        <v>0</v>
      </c>
      <c r="BH1698" s="48">
        <v>0</v>
      </c>
      <c r="BI1698" s="49">
        <v>0</v>
      </c>
      <c r="BJ1698" s="48">
        <v>27</v>
      </c>
      <c r="BK1698" s="49">
        <v>96.428571428571431</v>
      </c>
      <c r="BL1698" s="48">
        <v>28</v>
      </c>
    </row>
    <row r="1699" spans="1:64" x14ac:dyDescent="0.25">
      <c r="A1699" s="64" t="s">
        <v>767</v>
      </c>
      <c r="B1699" s="64" t="s">
        <v>754</v>
      </c>
      <c r="C1699" s="65" t="s">
        <v>15852</v>
      </c>
      <c r="D1699" s="66">
        <v>9.5</v>
      </c>
      <c r="E1699" s="67" t="s">
        <v>136</v>
      </c>
      <c r="F1699" s="68">
        <v>13.642857142857142</v>
      </c>
      <c r="G1699" s="65"/>
      <c r="H1699" s="69"/>
      <c r="I1699" s="70"/>
      <c r="J1699" s="70"/>
      <c r="K1699" s="34" t="s">
        <v>66</v>
      </c>
      <c r="L1699" s="77">
        <v>1699</v>
      </c>
      <c r="M1699" s="77"/>
      <c r="N1699" s="72"/>
      <c r="O1699" s="79" t="s">
        <v>999</v>
      </c>
      <c r="P1699" s="81">
        <v>43169.462557870371</v>
      </c>
      <c r="Q1699" s="79" t="s">
        <v>1952</v>
      </c>
      <c r="R1699" s="83" t="s">
        <v>2126</v>
      </c>
      <c r="S1699" s="79" t="s">
        <v>2507</v>
      </c>
      <c r="T1699" s="79" t="s">
        <v>3133</v>
      </c>
      <c r="U1699" s="83" t="s">
        <v>3466</v>
      </c>
      <c r="V1699" s="83" t="s">
        <v>3466</v>
      </c>
      <c r="W1699" s="81">
        <v>43169.462557870371</v>
      </c>
      <c r="X1699" s="83" t="s">
        <v>5020</v>
      </c>
      <c r="Y1699" s="79"/>
      <c r="Z1699" s="79"/>
      <c r="AA1699" s="85" t="s">
        <v>6228</v>
      </c>
      <c r="AB1699" s="79"/>
      <c r="AC1699" s="79" t="b">
        <v>0</v>
      </c>
      <c r="AD1699" s="79">
        <v>0</v>
      </c>
      <c r="AE1699" s="85" t="s">
        <v>6296</v>
      </c>
      <c r="AF1699" s="79" t="b">
        <v>0</v>
      </c>
      <c r="AG1699" s="79" t="s">
        <v>6304</v>
      </c>
      <c r="AH1699" s="79"/>
      <c r="AI1699" s="85" t="s">
        <v>6296</v>
      </c>
      <c r="AJ1699" s="79" t="b">
        <v>0</v>
      </c>
      <c r="AK1699" s="79">
        <v>2</v>
      </c>
      <c r="AL1699" s="85" t="s">
        <v>6296</v>
      </c>
      <c r="AM1699" s="79" t="s">
        <v>6330</v>
      </c>
      <c r="AN1699" s="79" t="b">
        <v>0</v>
      </c>
      <c r="AO1699" s="85" t="s">
        <v>6228</v>
      </c>
      <c r="AP1699" s="79" t="s">
        <v>6415</v>
      </c>
      <c r="AQ1699" s="79">
        <v>0</v>
      </c>
      <c r="AR1699" s="79">
        <v>0</v>
      </c>
      <c r="AS1699" s="79"/>
      <c r="AT1699" s="79"/>
      <c r="AU1699" s="79"/>
      <c r="AV1699" s="79"/>
      <c r="AW1699" s="79"/>
      <c r="AX1699" s="79"/>
      <c r="AY1699" s="79"/>
      <c r="AZ1699" s="79"/>
      <c r="BA1699">
        <v>14</v>
      </c>
      <c r="BB1699" s="78" t="str">
        <f>REPLACE(INDEX(GroupVertices[Group], MATCH(Edges[[#This Row],[Vertex 1]],GroupVertices[Vertex],0)),1,1,"")</f>
        <v>2</v>
      </c>
      <c r="BC1699" s="78" t="str">
        <f>REPLACE(INDEX(GroupVertices[Group], MATCH(Edges[[#This Row],[Vertex 2]],GroupVertices[Vertex],0)),1,1,"")</f>
        <v>2</v>
      </c>
      <c r="BD1699" s="48"/>
      <c r="BE1699" s="49"/>
      <c r="BF1699" s="48"/>
      <c r="BG1699" s="49"/>
      <c r="BH1699" s="48"/>
      <c r="BI1699" s="49"/>
      <c r="BJ1699" s="48"/>
      <c r="BK1699" s="49"/>
      <c r="BL1699" s="48"/>
    </row>
    <row r="1700" spans="1:64" x14ac:dyDescent="0.25">
      <c r="A1700" s="64" t="s">
        <v>767</v>
      </c>
      <c r="B1700" s="64" t="s">
        <v>754</v>
      </c>
      <c r="C1700" s="65" t="s">
        <v>15852</v>
      </c>
      <c r="D1700" s="66">
        <v>9.5</v>
      </c>
      <c r="E1700" s="67" t="s">
        <v>136</v>
      </c>
      <c r="F1700" s="68">
        <v>13.642857142857142</v>
      </c>
      <c r="G1700" s="65"/>
      <c r="H1700" s="69"/>
      <c r="I1700" s="70"/>
      <c r="J1700" s="70"/>
      <c r="K1700" s="34" t="s">
        <v>66</v>
      </c>
      <c r="L1700" s="77">
        <v>1700</v>
      </c>
      <c r="M1700" s="77"/>
      <c r="N1700" s="72"/>
      <c r="O1700" s="79" t="s">
        <v>999</v>
      </c>
      <c r="P1700" s="81">
        <v>43167.649398148147</v>
      </c>
      <c r="Q1700" s="79" t="s">
        <v>1953</v>
      </c>
      <c r="R1700" s="83" t="s">
        <v>2492</v>
      </c>
      <c r="S1700" s="79" t="s">
        <v>2507</v>
      </c>
      <c r="T1700" s="79" t="s">
        <v>3134</v>
      </c>
      <c r="U1700" s="83" t="s">
        <v>3467</v>
      </c>
      <c r="V1700" s="83" t="s">
        <v>3467</v>
      </c>
      <c r="W1700" s="81">
        <v>43167.649398148147</v>
      </c>
      <c r="X1700" s="83" t="s">
        <v>5021</v>
      </c>
      <c r="Y1700" s="79"/>
      <c r="Z1700" s="79"/>
      <c r="AA1700" s="85" t="s">
        <v>6229</v>
      </c>
      <c r="AB1700" s="79"/>
      <c r="AC1700" s="79" t="b">
        <v>0</v>
      </c>
      <c r="AD1700" s="79">
        <v>0</v>
      </c>
      <c r="AE1700" s="85" t="s">
        <v>6296</v>
      </c>
      <c r="AF1700" s="79" t="b">
        <v>0</v>
      </c>
      <c r="AG1700" s="79" t="s">
        <v>6304</v>
      </c>
      <c r="AH1700" s="79"/>
      <c r="AI1700" s="85" t="s">
        <v>6296</v>
      </c>
      <c r="AJ1700" s="79" t="b">
        <v>0</v>
      </c>
      <c r="AK1700" s="79">
        <v>1</v>
      </c>
      <c r="AL1700" s="85" t="s">
        <v>6296</v>
      </c>
      <c r="AM1700" s="79" t="s">
        <v>6330</v>
      </c>
      <c r="AN1700" s="79" t="b">
        <v>0</v>
      </c>
      <c r="AO1700" s="85" t="s">
        <v>6229</v>
      </c>
      <c r="AP1700" s="79" t="s">
        <v>176</v>
      </c>
      <c r="AQ1700" s="79">
        <v>0</v>
      </c>
      <c r="AR1700" s="79">
        <v>0</v>
      </c>
      <c r="AS1700" s="79"/>
      <c r="AT1700" s="79"/>
      <c r="AU1700" s="79"/>
      <c r="AV1700" s="79"/>
      <c r="AW1700" s="79"/>
      <c r="AX1700" s="79"/>
      <c r="AY1700" s="79"/>
      <c r="AZ1700" s="79"/>
      <c r="BA1700">
        <v>14</v>
      </c>
      <c r="BB1700" s="78" t="str">
        <f>REPLACE(INDEX(GroupVertices[Group], MATCH(Edges[[#This Row],[Vertex 1]],GroupVertices[Vertex],0)),1,1,"")</f>
        <v>2</v>
      </c>
      <c r="BC1700" s="78" t="str">
        <f>REPLACE(INDEX(GroupVertices[Group], MATCH(Edges[[#This Row],[Vertex 2]],GroupVertices[Vertex],0)),1,1,"")</f>
        <v>2</v>
      </c>
      <c r="BD1700" s="48">
        <v>1</v>
      </c>
      <c r="BE1700" s="49">
        <v>3.225806451612903</v>
      </c>
      <c r="BF1700" s="48">
        <v>1</v>
      </c>
      <c r="BG1700" s="49">
        <v>3.225806451612903</v>
      </c>
      <c r="BH1700" s="48">
        <v>0</v>
      </c>
      <c r="BI1700" s="49">
        <v>0</v>
      </c>
      <c r="BJ1700" s="48">
        <v>29</v>
      </c>
      <c r="BK1700" s="49">
        <v>93.548387096774192</v>
      </c>
      <c r="BL1700" s="48">
        <v>31</v>
      </c>
    </row>
    <row r="1701" spans="1:64" x14ac:dyDescent="0.25">
      <c r="A1701" s="64" t="s">
        <v>767</v>
      </c>
      <c r="B1701" s="64" t="s">
        <v>754</v>
      </c>
      <c r="C1701" s="65" t="s">
        <v>15852</v>
      </c>
      <c r="D1701" s="66">
        <v>9.5</v>
      </c>
      <c r="E1701" s="67" t="s">
        <v>136</v>
      </c>
      <c r="F1701" s="68">
        <v>13.642857142857142</v>
      </c>
      <c r="G1701" s="65"/>
      <c r="H1701" s="69"/>
      <c r="I1701" s="70"/>
      <c r="J1701" s="70"/>
      <c r="K1701" s="34" t="s">
        <v>66</v>
      </c>
      <c r="L1701" s="77">
        <v>1701</v>
      </c>
      <c r="M1701" s="77"/>
      <c r="N1701" s="72"/>
      <c r="O1701" s="79" t="s">
        <v>999</v>
      </c>
      <c r="P1701" s="81">
        <v>43168.649386574078</v>
      </c>
      <c r="Q1701" s="79" t="s">
        <v>1934</v>
      </c>
      <c r="R1701" s="83" t="s">
        <v>2484</v>
      </c>
      <c r="S1701" s="79" t="s">
        <v>2507</v>
      </c>
      <c r="T1701" s="79" t="s">
        <v>3123</v>
      </c>
      <c r="U1701" s="83" t="s">
        <v>3449</v>
      </c>
      <c r="V1701" s="83" t="s">
        <v>3449</v>
      </c>
      <c r="W1701" s="81">
        <v>43168.649386574078</v>
      </c>
      <c r="X1701" s="83" t="s">
        <v>5002</v>
      </c>
      <c r="Y1701" s="79"/>
      <c r="Z1701" s="79"/>
      <c r="AA1701" s="85" t="s">
        <v>6210</v>
      </c>
      <c r="AB1701" s="79"/>
      <c r="AC1701" s="79" t="b">
        <v>0</v>
      </c>
      <c r="AD1701" s="79">
        <v>0</v>
      </c>
      <c r="AE1701" s="85" t="s">
        <v>6296</v>
      </c>
      <c r="AF1701" s="79" t="b">
        <v>0</v>
      </c>
      <c r="AG1701" s="79" t="s">
        <v>6304</v>
      </c>
      <c r="AH1701" s="79"/>
      <c r="AI1701" s="85" t="s">
        <v>6296</v>
      </c>
      <c r="AJ1701" s="79" t="b">
        <v>0</v>
      </c>
      <c r="AK1701" s="79">
        <v>0</v>
      </c>
      <c r="AL1701" s="85" t="s">
        <v>6296</v>
      </c>
      <c r="AM1701" s="79" t="s">
        <v>6330</v>
      </c>
      <c r="AN1701" s="79" t="b">
        <v>0</v>
      </c>
      <c r="AO1701" s="85" t="s">
        <v>6210</v>
      </c>
      <c r="AP1701" s="79" t="s">
        <v>176</v>
      </c>
      <c r="AQ1701" s="79">
        <v>0</v>
      </c>
      <c r="AR1701" s="79">
        <v>0</v>
      </c>
      <c r="AS1701" s="79"/>
      <c r="AT1701" s="79"/>
      <c r="AU1701" s="79"/>
      <c r="AV1701" s="79"/>
      <c r="AW1701" s="79"/>
      <c r="AX1701" s="79"/>
      <c r="AY1701" s="79"/>
      <c r="AZ1701" s="79"/>
      <c r="BA1701">
        <v>14</v>
      </c>
      <c r="BB1701" s="78" t="str">
        <f>REPLACE(INDEX(GroupVertices[Group], MATCH(Edges[[#This Row],[Vertex 1]],GroupVertices[Vertex],0)),1,1,"")</f>
        <v>2</v>
      </c>
      <c r="BC1701" s="78" t="str">
        <f>REPLACE(INDEX(GroupVertices[Group], MATCH(Edges[[#This Row],[Vertex 2]],GroupVertices[Vertex],0)),1,1,"")</f>
        <v>2</v>
      </c>
      <c r="BD1701" s="48">
        <v>0</v>
      </c>
      <c r="BE1701" s="49">
        <v>0</v>
      </c>
      <c r="BF1701" s="48">
        <v>0</v>
      </c>
      <c r="BG1701" s="49">
        <v>0</v>
      </c>
      <c r="BH1701" s="48">
        <v>0</v>
      </c>
      <c r="BI1701" s="49">
        <v>0</v>
      </c>
      <c r="BJ1701" s="48">
        <v>20</v>
      </c>
      <c r="BK1701" s="49">
        <v>100</v>
      </c>
      <c r="BL1701" s="48">
        <v>20</v>
      </c>
    </row>
    <row r="1702" spans="1:64" x14ac:dyDescent="0.25">
      <c r="A1702" s="64" t="s">
        <v>767</v>
      </c>
      <c r="B1702" s="64" t="s">
        <v>754</v>
      </c>
      <c r="C1702" s="65" t="s">
        <v>15852</v>
      </c>
      <c r="D1702" s="66">
        <v>9.5</v>
      </c>
      <c r="E1702" s="67" t="s">
        <v>136</v>
      </c>
      <c r="F1702" s="68">
        <v>13.642857142857142</v>
      </c>
      <c r="G1702" s="65"/>
      <c r="H1702" s="69"/>
      <c r="I1702" s="70"/>
      <c r="J1702" s="70"/>
      <c r="K1702" s="34" t="s">
        <v>66</v>
      </c>
      <c r="L1702" s="77">
        <v>1702</v>
      </c>
      <c r="M1702" s="77"/>
      <c r="N1702" s="72"/>
      <c r="O1702" s="79" t="s">
        <v>999</v>
      </c>
      <c r="P1702" s="81">
        <v>43168.672233796293</v>
      </c>
      <c r="Q1702" s="79" t="s">
        <v>1935</v>
      </c>
      <c r="R1702" s="83" t="s">
        <v>2484</v>
      </c>
      <c r="S1702" s="79" t="s">
        <v>2507</v>
      </c>
      <c r="T1702" s="79" t="s">
        <v>3123</v>
      </c>
      <c r="U1702" s="83" t="s">
        <v>3450</v>
      </c>
      <c r="V1702" s="83" t="s">
        <v>3450</v>
      </c>
      <c r="W1702" s="81">
        <v>43168.672233796293</v>
      </c>
      <c r="X1702" s="83" t="s">
        <v>5003</v>
      </c>
      <c r="Y1702" s="79"/>
      <c r="Z1702" s="79"/>
      <c r="AA1702" s="85" t="s">
        <v>6211</v>
      </c>
      <c r="AB1702" s="79"/>
      <c r="AC1702" s="79" t="b">
        <v>0</v>
      </c>
      <c r="AD1702" s="79">
        <v>1</v>
      </c>
      <c r="AE1702" s="85" t="s">
        <v>6296</v>
      </c>
      <c r="AF1702" s="79" t="b">
        <v>0</v>
      </c>
      <c r="AG1702" s="79" t="s">
        <v>6304</v>
      </c>
      <c r="AH1702" s="79"/>
      <c r="AI1702" s="85" t="s">
        <v>6296</v>
      </c>
      <c r="AJ1702" s="79" t="b">
        <v>0</v>
      </c>
      <c r="AK1702" s="79">
        <v>0</v>
      </c>
      <c r="AL1702" s="85" t="s">
        <v>6296</v>
      </c>
      <c r="AM1702" s="79" t="s">
        <v>6330</v>
      </c>
      <c r="AN1702" s="79" t="b">
        <v>0</v>
      </c>
      <c r="AO1702" s="85" t="s">
        <v>6211</v>
      </c>
      <c r="AP1702" s="79" t="s">
        <v>176</v>
      </c>
      <c r="AQ1702" s="79">
        <v>0</v>
      </c>
      <c r="AR1702" s="79">
        <v>0</v>
      </c>
      <c r="AS1702" s="79"/>
      <c r="AT1702" s="79"/>
      <c r="AU1702" s="79"/>
      <c r="AV1702" s="79"/>
      <c r="AW1702" s="79"/>
      <c r="AX1702" s="79"/>
      <c r="AY1702" s="79"/>
      <c r="AZ1702" s="79"/>
      <c r="BA1702">
        <v>14</v>
      </c>
      <c r="BB1702" s="78" t="str">
        <f>REPLACE(INDEX(GroupVertices[Group], MATCH(Edges[[#This Row],[Vertex 1]],GroupVertices[Vertex],0)),1,1,"")</f>
        <v>2</v>
      </c>
      <c r="BC1702" s="78" t="str">
        <f>REPLACE(INDEX(GroupVertices[Group], MATCH(Edges[[#This Row],[Vertex 2]],GroupVertices[Vertex],0)),1,1,"")</f>
        <v>2</v>
      </c>
      <c r="BD1702" s="48">
        <v>0</v>
      </c>
      <c r="BE1702" s="49">
        <v>0</v>
      </c>
      <c r="BF1702" s="48">
        <v>0</v>
      </c>
      <c r="BG1702" s="49">
        <v>0</v>
      </c>
      <c r="BH1702" s="48">
        <v>0</v>
      </c>
      <c r="BI1702" s="49">
        <v>0</v>
      </c>
      <c r="BJ1702" s="48">
        <v>19</v>
      </c>
      <c r="BK1702" s="49">
        <v>100</v>
      </c>
      <c r="BL1702" s="48">
        <v>19</v>
      </c>
    </row>
    <row r="1703" spans="1:64" x14ac:dyDescent="0.25">
      <c r="A1703" s="64" t="s">
        <v>767</v>
      </c>
      <c r="B1703" s="64" t="s">
        <v>754</v>
      </c>
      <c r="C1703" s="65" t="s">
        <v>15852</v>
      </c>
      <c r="D1703" s="66">
        <v>9.5</v>
      </c>
      <c r="E1703" s="67" t="s">
        <v>136</v>
      </c>
      <c r="F1703" s="68">
        <v>13.642857142857142</v>
      </c>
      <c r="G1703" s="65"/>
      <c r="H1703" s="69"/>
      <c r="I1703" s="70"/>
      <c r="J1703" s="70"/>
      <c r="K1703" s="34" t="s">
        <v>66</v>
      </c>
      <c r="L1703" s="77">
        <v>1703</v>
      </c>
      <c r="M1703" s="77"/>
      <c r="N1703" s="72"/>
      <c r="O1703" s="79" t="s">
        <v>999</v>
      </c>
      <c r="P1703" s="81">
        <v>43169.659814814811</v>
      </c>
      <c r="Q1703" s="79" t="s">
        <v>1954</v>
      </c>
      <c r="R1703" s="83" t="s">
        <v>2124</v>
      </c>
      <c r="S1703" s="79" t="s">
        <v>2507</v>
      </c>
      <c r="T1703" s="79" t="s">
        <v>3135</v>
      </c>
      <c r="U1703" s="83" t="s">
        <v>3468</v>
      </c>
      <c r="V1703" s="83" t="s">
        <v>3468</v>
      </c>
      <c r="W1703" s="81">
        <v>43169.659814814811</v>
      </c>
      <c r="X1703" s="83" t="s">
        <v>5022</v>
      </c>
      <c r="Y1703" s="79"/>
      <c r="Z1703" s="79"/>
      <c r="AA1703" s="85" t="s">
        <v>6230</v>
      </c>
      <c r="AB1703" s="79"/>
      <c r="AC1703" s="79" t="b">
        <v>0</v>
      </c>
      <c r="AD1703" s="79">
        <v>0</v>
      </c>
      <c r="AE1703" s="85" t="s">
        <v>6296</v>
      </c>
      <c r="AF1703" s="79" t="b">
        <v>0</v>
      </c>
      <c r="AG1703" s="79" t="s">
        <v>6304</v>
      </c>
      <c r="AH1703" s="79"/>
      <c r="AI1703" s="85" t="s">
        <v>6296</v>
      </c>
      <c r="AJ1703" s="79" t="b">
        <v>0</v>
      </c>
      <c r="AK1703" s="79">
        <v>2</v>
      </c>
      <c r="AL1703" s="85" t="s">
        <v>6296</v>
      </c>
      <c r="AM1703" s="79" t="s">
        <v>6330</v>
      </c>
      <c r="AN1703" s="79" t="b">
        <v>0</v>
      </c>
      <c r="AO1703" s="85" t="s">
        <v>6230</v>
      </c>
      <c r="AP1703" s="79" t="s">
        <v>176</v>
      </c>
      <c r="AQ1703" s="79">
        <v>0</v>
      </c>
      <c r="AR1703" s="79">
        <v>0</v>
      </c>
      <c r="AS1703" s="79"/>
      <c r="AT1703" s="79"/>
      <c r="AU1703" s="79"/>
      <c r="AV1703" s="79"/>
      <c r="AW1703" s="79"/>
      <c r="AX1703" s="79"/>
      <c r="AY1703" s="79"/>
      <c r="AZ1703" s="79"/>
      <c r="BA1703">
        <v>14</v>
      </c>
      <c r="BB1703" s="78" t="str">
        <f>REPLACE(INDEX(GroupVertices[Group], MATCH(Edges[[#This Row],[Vertex 1]],GroupVertices[Vertex],0)),1,1,"")</f>
        <v>2</v>
      </c>
      <c r="BC1703" s="78" t="str">
        <f>REPLACE(INDEX(GroupVertices[Group], MATCH(Edges[[#This Row],[Vertex 2]],GroupVertices[Vertex],0)),1,1,"")</f>
        <v>2</v>
      </c>
      <c r="BD1703" s="48">
        <v>0</v>
      </c>
      <c r="BE1703" s="49">
        <v>0</v>
      </c>
      <c r="BF1703" s="48">
        <v>0</v>
      </c>
      <c r="BG1703" s="49">
        <v>0</v>
      </c>
      <c r="BH1703" s="48">
        <v>0</v>
      </c>
      <c r="BI1703" s="49">
        <v>0</v>
      </c>
      <c r="BJ1703" s="48">
        <v>24</v>
      </c>
      <c r="BK1703" s="49">
        <v>100</v>
      </c>
      <c r="BL1703" s="48">
        <v>24</v>
      </c>
    </row>
    <row r="1704" spans="1:64" x14ac:dyDescent="0.25">
      <c r="A1704" s="64" t="s">
        <v>767</v>
      </c>
      <c r="B1704" s="64" t="s">
        <v>754</v>
      </c>
      <c r="C1704" s="65" t="s">
        <v>15852</v>
      </c>
      <c r="D1704" s="66">
        <v>9.5</v>
      </c>
      <c r="E1704" s="67" t="s">
        <v>136</v>
      </c>
      <c r="F1704" s="68">
        <v>13.642857142857142</v>
      </c>
      <c r="G1704" s="65"/>
      <c r="H1704" s="69"/>
      <c r="I1704" s="70"/>
      <c r="J1704" s="70"/>
      <c r="K1704" s="34" t="s">
        <v>66</v>
      </c>
      <c r="L1704" s="77">
        <v>1704</v>
      </c>
      <c r="M1704" s="77"/>
      <c r="N1704" s="72"/>
      <c r="O1704" s="79" t="s">
        <v>999</v>
      </c>
      <c r="P1704" s="81">
        <v>43170.659756944442</v>
      </c>
      <c r="Q1704" s="79" t="s">
        <v>1874</v>
      </c>
      <c r="R1704" s="83" t="s">
        <v>2468</v>
      </c>
      <c r="S1704" s="79" t="s">
        <v>2507</v>
      </c>
      <c r="T1704" s="79" t="s">
        <v>3071</v>
      </c>
      <c r="U1704" s="83" t="s">
        <v>3400</v>
      </c>
      <c r="V1704" s="83" t="s">
        <v>3400</v>
      </c>
      <c r="W1704" s="81">
        <v>43170.659756944442</v>
      </c>
      <c r="X1704" s="83" t="s">
        <v>4942</v>
      </c>
      <c r="Y1704" s="79"/>
      <c r="Z1704" s="79"/>
      <c r="AA1704" s="85" t="s">
        <v>6150</v>
      </c>
      <c r="AB1704" s="79"/>
      <c r="AC1704" s="79" t="b">
        <v>0</v>
      </c>
      <c r="AD1704" s="79">
        <v>0</v>
      </c>
      <c r="AE1704" s="85" t="s">
        <v>6296</v>
      </c>
      <c r="AF1704" s="79" t="b">
        <v>0</v>
      </c>
      <c r="AG1704" s="79" t="s">
        <v>6304</v>
      </c>
      <c r="AH1704" s="79"/>
      <c r="AI1704" s="85" t="s">
        <v>6296</v>
      </c>
      <c r="AJ1704" s="79" t="b">
        <v>0</v>
      </c>
      <c r="AK1704" s="79">
        <v>0</v>
      </c>
      <c r="AL1704" s="85" t="s">
        <v>6296</v>
      </c>
      <c r="AM1704" s="79" t="s">
        <v>6330</v>
      </c>
      <c r="AN1704" s="79" t="b">
        <v>0</v>
      </c>
      <c r="AO1704" s="85" t="s">
        <v>6150</v>
      </c>
      <c r="AP1704" s="79" t="s">
        <v>176</v>
      </c>
      <c r="AQ1704" s="79">
        <v>0</v>
      </c>
      <c r="AR1704" s="79">
        <v>0</v>
      </c>
      <c r="AS1704" s="79"/>
      <c r="AT1704" s="79"/>
      <c r="AU1704" s="79"/>
      <c r="AV1704" s="79"/>
      <c r="AW1704" s="79"/>
      <c r="AX1704" s="79"/>
      <c r="AY1704" s="79"/>
      <c r="AZ1704" s="79"/>
      <c r="BA1704">
        <v>14</v>
      </c>
      <c r="BB1704" s="78" t="str">
        <f>REPLACE(INDEX(GroupVertices[Group], MATCH(Edges[[#This Row],[Vertex 1]],GroupVertices[Vertex],0)),1,1,"")</f>
        <v>2</v>
      </c>
      <c r="BC1704" s="78" t="str">
        <f>REPLACE(INDEX(GroupVertices[Group], MATCH(Edges[[#This Row],[Vertex 2]],GroupVertices[Vertex],0)),1,1,"")</f>
        <v>2</v>
      </c>
      <c r="BD1704" s="48"/>
      <c r="BE1704" s="49"/>
      <c r="BF1704" s="48"/>
      <c r="BG1704" s="49"/>
      <c r="BH1704" s="48"/>
      <c r="BI1704" s="49"/>
      <c r="BJ1704" s="48"/>
      <c r="BK1704" s="49"/>
      <c r="BL1704" s="48"/>
    </row>
    <row r="1705" spans="1:64" x14ac:dyDescent="0.25">
      <c r="A1705" s="64" t="s">
        <v>767</v>
      </c>
      <c r="B1705" s="64" t="s">
        <v>754</v>
      </c>
      <c r="C1705" s="65" t="s">
        <v>15852</v>
      </c>
      <c r="D1705" s="66">
        <v>9.5</v>
      </c>
      <c r="E1705" s="67" t="s">
        <v>136</v>
      </c>
      <c r="F1705" s="68">
        <v>13.642857142857142</v>
      </c>
      <c r="G1705" s="65"/>
      <c r="H1705" s="69"/>
      <c r="I1705" s="70"/>
      <c r="J1705" s="70"/>
      <c r="K1705" s="34" t="s">
        <v>66</v>
      </c>
      <c r="L1705" s="77">
        <v>1705</v>
      </c>
      <c r="M1705" s="77"/>
      <c r="N1705" s="72"/>
      <c r="O1705" s="79" t="s">
        <v>999</v>
      </c>
      <c r="P1705" s="81">
        <v>43171.649317129632</v>
      </c>
      <c r="Q1705" s="79" t="s">
        <v>1955</v>
      </c>
      <c r="R1705" s="83" t="s">
        <v>2154</v>
      </c>
      <c r="S1705" s="79" t="s">
        <v>2507</v>
      </c>
      <c r="T1705" s="79" t="s">
        <v>3129</v>
      </c>
      <c r="U1705" s="83" t="s">
        <v>3469</v>
      </c>
      <c r="V1705" s="83" t="s">
        <v>3469</v>
      </c>
      <c r="W1705" s="81">
        <v>43171.649317129632</v>
      </c>
      <c r="X1705" s="83" t="s">
        <v>5023</v>
      </c>
      <c r="Y1705" s="79"/>
      <c r="Z1705" s="79"/>
      <c r="AA1705" s="85" t="s">
        <v>6231</v>
      </c>
      <c r="AB1705" s="79"/>
      <c r="AC1705" s="79" t="b">
        <v>0</v>
      </c>
      <c r="AD1705" s="79">
        <v>1</v>
      </c>
      <c r="AE1705" s="85" t="s">
        <v>6296</v>
      </c>
      <c r="AF1705" s="79" t="b">
        <v>0</v>
      </c>
      <c r="AG1705" s="79" t="s">
        <v>6304</v>
      </c>
      <c r="AH1705" s="79"/>
      <c r="AI1705" s="85" t="s">
        <v>6296</v>
      </c>
      <c r="AJ1705" s="79" t="b">
        <v>0</v>
      </c>
      <c r="AK1705" s="79">
        <v>2</v>
      </c>
      <c r="AL1705" s="85" t="s">
        <v>6296</v>
      </c>
      <c r="AM1705" s="79" t="s">
        <v>6330</v>
      </c>
      <c r="AN1705" s="79" t="b">
        <v>0</v>
      </c>
      <c r="AO1705" s="85" t="s">
        <v>6231</v>
      </c>
      <c r="AP1705" s="79" t="s">
        <v>176</v>
      </c>
      <c r="AQ1705" s="79">
        <v>0</v>
      </c>
      <c r="AR1705" s="79">
        <v>0</v>
      </c>
      <c r="AS1705" s="79"/>
      <c r="AT1705" s="79"/>
      <c r="AU1705" s="79"/>
      <c r="AV1705" s="79"/>
      <c r="AW1705" s="79"/>
      <c r="AX1705" s="79"/>
      <c r="AY1705" s="79"/>
      <c r="AZ1705" s="79"/>
      <c r="BA1705">
        <v>14</v>
      </c>
      <c r="BB1705" s="78" t="str">
        <f>REPLACE(INDEX(GroupVertices[Group], MATCH(Edges[[#This Row],[Vertex 1]],GroupVertices[Vertex],0)),1,1,"")</f>
        <v>2</v>
      </c>
      <c r="BC1705" s="78" t="str">
        <f>REPLACE(INDEX(GroupVertices[Group], MATCH(Edges[[#This Row],[Vertex 2]],GroupVertices[Vertex],0)),1,1,"")</f>
        <v>2</v>
      </c>
      <c r="BD1705" s="48"/>
      <c r="BE1705" s="49"/>
      <c r="BF1705" s="48"/>
      <c r="BG1705" s="49"/>
      <c r="BH1705" s="48"/>
      <c r="BI1705" s="49"/>
      <c r="BJ1705" s="48"/>
      <c r="BK1705" s="49"/>
      <c r="BL1705" s="48"/>
    </row>
    <row r="1706" spans="1:64" x14ac:dyDescent="0.25">
      <c r="A1706" s="64" t="s">
        <v>767</v>
      </c>
      <c r="B1706" s="64" t="s">
        <v>754</v>
      </c>
      <c r="C1706" s="65" t="s">
        <v>15852</v>
      </c>
      <c r="D1706" s="66">
        <v>9.5</v>
      </c>
      <c r="E1706" s="67" t="s">
        <v>136</v>
      </c>
      <c r="F1706" s="68">
        <v>13.642857142857142</v>
      </c>
      <c r="G1706" s="65"/>
      <c r="H1706" s="69"/>
      <c r="I1706" s="70"/>
      <c r="J1706" s="70"/>
      <c r="K1706" s="34" t="s">
        <v>66</v>
      </c>
      <c r="L1706" s="77">
        <v>1706</v>
      </c>
      <c r="M1706" s="77"/>
      <c r="N1706" s="72"/>
      <c r="O1706" s="79" t="s">
        <v>999</v>
      </c>
      <c r="P1706" s="81">
        <v>43174.600717592592</v>
      </c>
      <c r="Q1706" s="79" t="s">
        <v>1879</v>
      </c>
      <c r="R1706" s="83" t="s">
        <v>2240</v>
      </c>
      <c r="S1706" s="79" t="s">
        <v>2519</v>
      </c>
      <c r="T1706" s="79" t="s">
        <v>3075</v>
      </c>
      <c r="U1706" s="83" t="s">
        <v>3403</v>
      </c>
      <c r="V1706" s="83" t="s">
        <v>3403</v>
      </c>
      <c r="W1706" s="81">
        <v>43174.600717592592</v>
      </c>
      <c r="X1706" s="83" t="s">
        <v>4947</v>
      </c>
      <c r="Y1706" s="79"/>
      <c r="Z1706" s="79"/>
      <c r="AA1706" s="85" t="s">
        <v>6155</v>
      </c>
      <c r="AB1706" s="79"/>
      <c r="AC1706" s="79" t="b">
        <v>0</v>
      </c>
      <c r="AD1706" s="79">
        <v>0</v>
      </c>
      <c r="AE1706" s="85" t="s">
        <v>6296</v>
      </c>
      <c r="AF1706" s="79" t="b">
        <v>0</v>
      </c>
      <c r="AG1706" s="79" t="s">
        <v>6304</v>
      </c>
      <c r="AH1706" s="79"/>
      <c r="AI1706" s="85" t="s">
        <v>6296</v>
      </c>
      <c r="AJ1706" s="79" t="b">
        <v>0</v>
      </c>
      <c r="AK1706" s="79">
        <v>2</v>
      </c>
      <c r="AL1706" s="85" t="s">
        <v>6296</v>
      </c>
      <c r="AM1706" s="79" t="s">
        <v>6330</v>
      </c>
      <c r="AN1706" s="79" t="b">
        <v>0</v>
      </c>
      <c r="AO1706" s="85" t="s">
        <v>6155</v>
      </c>
      <c r="AP1706" s="79" t="s">
        <v>176</v>
      </c>
      <c r="AQ1706" s="79">
        <v>0</v>
      </c>
      <c r="AR1706" s="79">
        <v>0</v>
      </c>
      <c r="AS1706" s="79"/>
      <c r="AT1706" s="79"/>
      <c r="AU1706" s="79"/>
      <c r="AV1706" s="79"/>
      <c r="AW1706" s="79"/>
      <c r="AX1706" s="79"/>
      <c r="AY1706" s="79"/>
      <c r="AZ1706" s="79"/>
      <c r="BA1706">
        <v>14</v>
      </c>
      <c r="BB1706" s="78" t="str">
        <f>REPLACE(INDEX(GroupVertices[Group], MATCH(Edges[[#This Row],[Vertex 1]],GroupVertices[Vertex],0)),1,1,"")</f>
        <v>2</v>
      </c>
      <c r="BC1706" s="78" t="str">
        <f>REPLACE(INDEX(GroupVertices[Group], MATCH(Edges[[#This Row],[Vertex 2]],GroupVertices[Vertex],0)),1,1,"")</f>
        <v>2</v>
      </c>
      <c r="BD1706" s="48"/>
      <c r="BE1706" s="49"/>
      <c r="BF1706" s="48"/>
      <c r="BG1706" s="49"/>
      <c r="BH1706" s="48"/>
      <c r="BI1706" s="49"/>
      <c r="BJ1706" s="48"/>
      <c r="BK1706" s="49"/>
      <c r="BL1706" s="48"/>
    </row>
    <row r="1707" spans="1:64" x14ac:dyDescent="0.25">
      <c r="A1707" s="64" t="s">
        <v>767</v>
      </c>
      <c r="B1707" s="64" t="s">
        <v>754</v>
      </c>
      <c r="C1707" s="65" t="s">
        <v>15852</v>
      </c>
      <c r="D1707" s="66">
        <v>9.5</v>
      </c>
      <c r="E1707" s="67" t="s">
        <v>136</v>
      </c>
      <c r="F1707" s="68">
        <v>13.642857142857142</v>
      </c>
      <c r="G1707" s="65"/>
      <c r="H1707" s="69"/>
      <c r="I1707" s="70"/>
      <c r="J1707" s="70"/>
      <c r="K1707" s="34" t="s">
        <v>66</v>
      </c>
      <c r="L1707" s="77">
        <v>1707</v>
      </c>
      <c r="M1707" s="77"/>
      <c r="N1707" s="72"/>
      <c r="O1707" s="79" t="s">
        <v>999</v>
      </c>
      <c r="P1707" s="81">
        <v>43174.649340277778</v>
      </c>
      <c r="Q1707" s="79" t="s">
        <v>1936</v>
      </c>
      <c r="R1707" s="83" t="s">
        <v>2149</v>
      </c>
      <c r="S1707" s="79" t="s">
        <v>2519</v>
      </c>
      <c r="T1707" s="79" t="s">
        <v>3026</v>
      </c>
      <c r="U1707" s="83" t="s">
        <v>3451</v>
      </c>
      <c r="V1707" s="83" t="s">
        <v>3451</v>
      </c>
      <c r="W1707" s="81">
        <v>43174.649340277778</v>
      </c>
      <c r="X1707" s="83" t="s">
        <v>5004</v>
      </c>
      <c r="Y1707" s="79"/>
      <c r="Z1707" s="79"/>
      <c r="AA1707" s="85" t="s">
        <v>6212</v>
      </c>
      <c r="AB1707" s="79"/>
      <c r="AC1707" s="79" t="b">
        <v>0</v>
      </c>
      <c r="AD1707" s="79">
        <v>0</v>
      </c>
      <c r="AE1707" s="85" t="s">
        <v>6296</v>
      </c>
      <c r="AF1707" s="79" t="b">
        <v>0</v>
      </c>
      <c r="AG1707" s="79" t="s">
        <v>6304</v>
      </c>
      <c r="AH1707" s="79"/>
      <c r="AI1707" s="85" t="s">
        <v>6296</v>
      </c>
      <c r="AJ1707" s="79" t="b">
        <v>0</v>
      </c>
      <c r="AK1707" s="79">
        <v>0</v>
      </c>
      <c r="AL1707" s="85" t="s">
        <v>6296</v>
      </c>
      <c r="AM1707" s="79" t="s">
        <v>6330</v>
      </c>
      <c r="AN1707" s="79" t="b">
        <v>0</v>
      </c>
      <c r="AO1707" s="85" t="s">
        <v>6212</v>
      </c>
      <c r="AP1707" s="79" t="s">
        <v>176</v>
      </c>
      <c r="AQ1707" s="79">
        <v>0</v>
      </c>
      <c r="AR1707" s="79">
        <v>0</v>
      </c>
      <c r="AS1707" s="79"/>
      <c r="AT1707" s="79"/>
      <c r="AU1707" s="79"/>
      <c r="AV1707" s="79"/>
      <c r="AW1707" s="79"/>
      <c r="AX1707" s="79"/>
      <c r="AY1707" s="79"/>
      <c r="AZ1707" s="79"/>
      <c r="BA1707">
        <v>14</v>
      </c>
      <c r="BB1707" s="78" t="str">
        <f>REPLACE(INDEX(GroupVertices[Group], MATCH(Edges[[#This Row],[Vertex 1]],GroupVertices[Vertex],0)),1,1,"")</f>
        <v>2</v>
      </c>
      <c r="BC1707" s="78" t="str">
        <f>REPLACE(INDEX(GroupVertices[Group], MATCH(Edges[[#This Row],[Vertex 2]],GroupVertices[Vertex],0)),1,1,"")</f>
        <v>2</v>
      </c>
      <c r="BD1707" s="48">
        <v>0</v>
      </c>
      <c r="BE1707" s="49">
        <v>0</v>
      </c>
      <c r="BF1707" s="48">
        <v>0</v>
      </c>
      <c r="BG1707" s="49">
        <v>0</v>
      </c>
      <c r="BH1707" s="48">
        <v>0</v>
      </c>
      <c r="BI1707" s="49">
        <v>0</v>
      </c>
      <c r="BJ1707" s="48">
        <v>20</v>
      </c>
      <c r="BK1707" s="49">
        <v>100</v>
      </c>
      <c r="BL1707" s="48">
        <v>20</v>
      </c>
    </row>
    <row r="1708" spans="1:64" x14ac:dyDescent="0.25">
      <c r="A1708" s="64" t="s">
        <v>767</v>
      </c>
      <c r="B1708" s="64" t="s">
        <v>754</v>
      </c>
      <c r="C1708" s="65" t="s">
        <v>15852</v>
      </c>
      <c r="D1708" s="66">
        <v>9.5</v>
      </c>
      <c r="E1708" s="67" t="s">
        <v>136</v>
      </c>
      <c r="F1708" s="68">
        <v>13.642857142857142</v>
      </c>
      <c r="G1708" s="65"/>
      <c r="H1708" s="69"/>
      <c r="I1708" s="70"/>
      <c r="J1708" s="70"/>
      <c r="K1708" s="34" t="s">
        <v>66</v>
      </c>
      <c r="L1708" s="77">
        <v>1708</v>
      </c>
      <c r="M1708" s="77"/>
      <c r="N1708" s="72"/>
      <c r="O1708" s="79" t="s">
        <v>999</v>
      </c>
      <c r="P1708" s="81">
        <v>43178.600717592592</v>
      </c>
      <c r="Q1708" s="79" t="s">
        <v>1937</v>
      </c>
      <c r="R1708" s="83" t="s">
        <v>2391</v>
      </c>
      <c r="S1708" s="79" t="s">
        <v>2519</v>
      </c>
      <c r="T1708" s="79" t="s">
        <v>3124</v>
      </c>
      <c r="U1708" s="83" t="s">
        <v>3452</v>
      </c>
      <c r="V1708" s="83" t="s">
        <v>3452</v>
      </c>
      <c r="W1708" s="81">
        <v>43178.600717592592</v>
      </c>
      <c r="X1708" s="83" t="s">
        <v>5005</v>
      </c>
      <c r="Y1708" s="79"/>
      <c r="Z1708" s="79"/>
      <c r="AA1708" s="85" t="s">
        <v>6213</v>
      </c>
      <c r="AB1708" s="79"/>
      <c r="AC1708" s="79" t="b">
        <v>0</v>
      </c>
      <c r="AD1708" s="79">
        <v>0</v>
      </c>
      <c r="AE1708" s="85" t="s">
        <v>6296</v>
      </c>
      <c r="AF1708" s="79" t="b">
        <v>0</v>
      </c>
      <c r="AG1708" s="79" t="s">
        <v>6304</v>
      </c>
      <c r="AH1708" s="79"/>
      <c r="AI1708" s="85" t="s">
        <v>6296</v>
      </c>
      <c r="AJ1708" s="79" t="b">
        <v>0</v>
      </c>
      <c r="AK1708" s="79">
        <v>0</v>
      </c>
      <c r="AL1708" s="85" t="s">
        <v>6296</v>
      </c>
      <c r="AM1708" s="79" t="s">
        <v>6330</v>
      </c>
      <c r="AN1708" s="79" t="b">
        <v>0</v>
      </c>
      <c r="AO1708" s="85" t="s">
        <v>6213</v>
      </c>
      <c r="AP1708" s="79" t="s">
        <v>176</v>
      </c>
      <c r="AQ1708" s="79">
        <v>0</v>
      </c>
      <c r="AR1708" s="79">
        <v>0</v>
      </c>
      <c r="AS1708" s="79"/>
      <c r="AT1708" s="79"/>
      <c r="AU1708" s="79"/>
      <c r="AV1708" s="79"/>
      <c r="AW1708" s="79"/>
      <c r="AX1708" s="79"/>
      <c r="AY1708" s="79"/>
      <c r="AZ1708" s="79"/>
      <c r="BA1708">
        <v>14</v>
      </c>
      <c r="BB1708" s="78" t="str">
        <f>REPLACE(INDEX(GroupVertices[Group], MATCH(Edges[[#This Row],[Vertex 1]],GroupVertices[Vertex],0)),1,1,"")</f>
        <v>2</v>
      </c>
      <c r="BC1708" s="78" t="str">
        <f>REPLACE(INDEX(GroupVertices[Group], MATCH(Edges[[#This Row],[Vertex 2]],GroupVertices[Vertex],0)),1,1,"")</f>
        <v>2</v>
      </c>
      <c r="BD1708" s="48">
        <v>1</v>
      </c>
      <c r="BE1708" s="49">
        <v>5.5555555555555554</v>
      </c>
      <c r="BF1708" s="48">
        <v>0</v>
      </c>
      <c r="BG1708" s="49">
        <v>0</v>
      </c>
      <c r="BH1708" s="48">
        <v>0</v>
      </c>
      <c r="BI1708" s="49">
        <v>0</v>
      </c>
      <c r="BJ1708" s="48">
        <v>17</v>
      </c>
      <c r="BK1708" s="49">
        <v>94.444444444444443</v>
      </c>
      <c r="BL1708" s="48">
        <v>18</v>
      </c>
    </row>
    <row r="1709" spans="1:64" x14ac:dyDescent="0.25">
      <c r="A1709" s="64" t="s">
        <v>767</v>
      </c>
      <c r="B1709" s="64" t="s">
        <v>754</v>
      </c>
      <c r="C1709" s="65" t="s">
        <v>15852</v>
      </c>
      <c r="D1709" s="66">
        <v>9.5</v>
      </c>
      <c r="E1709" s="67" t="s">
        <v>136</v>
      </c>
      <c r="F1709" s="68">
        <v>13.642857142857142</v>
      </c>
      <c r="G1709" s="65"/>
      <c r="H1709" s="69"/>
      <c r="I1709" s="70"/>
      <c r="J1709" s="70"/>
      <c r="K1709" s="34" t="s">
        <v>66</v>
      </c>
      <c r="L1709" s="77">
        <v>1709</v>
      </c>
      <c r="M1709" s="77"/>
      <c r="N1709" s="72"/>
      <c r="O1709" s="79" t="s">
        <v>999</v>
      </c>
      <c r="P1709" s="81">
        <v>43178.649328703701</v>
      </c>
      <c r="Q1709" s="79" t="s">
        <v>1956</v>
      </c>
      <c r="R1709" s="83" t="s">
        <v>2493</v>
      </c>
      <c r="S1709" s="79" t="s">
        <v>2645</v>
      </c>
      <c r="T1709" s="79" t="s">
        <v>3136</v>
      </c>
      <c r="U1709" s="83" t="s">
        <v>3470</v>
      </c>
      <c r="V1709" s="83" t="s">
        <v>3470</v>
      </c>
      <c r="W1709" s="81">
        <v>43178.649328703701</v>
      </c>
      <c r="X1709" s="83" t="s">
        <v>5024</v>
      </c>
      <c r="Y1709" s="79"/>
      <c r="Z1709" s="79"/>
      <c r="AA1709" s="85" t="s">
        <v>6232</v>
      </c>
      <c r="AB1709" s="79"/>
      <c r="AC1709" s="79" t="b">
        <v>0</v>
      </c>
      <c r="AD1709" s="79">
        <v>1</v>
      </c>
      <c r="AE1709" s="85" t="s">
        <v>6296</v>
      </c>
      <c r="AF1709" s="79" t="b">
        <v>0</v>
      </c>
      <c r="AG1709" s="79" t="s">
        <v>6304</v>
      </c>
      <c r="AH1709" s="79"/>
      <c r="AI1709" s="85" t="s">
        <v>6296</v>
      </c>
      <c r="AJ1709" s="79" t="b">
        <v>0</v>
      </c>
      <c r="AK1709" s="79">
        <v>0</v>
      </c>
      <c r="AL1709" s="85" t="s">
        <v>6296</v>
      </c>
      <c r="AM1709" s="79" t="s">
        <v>6330</v>
      </c>
      <c r="AN1709" s="79" t="b">
        <v>0</v>
      </c>
      <c r="AO1709" s="85" t="s">
        <v>6232</v>
      </c>
      <c r="AP1709" s="79" t="s">
        <v>176</v>
      </c>
      <c r="AQ1709" s="79">
        <v>0</v>
      </c>
      <c r="AR1709" s="79">
        <v>0</v>
      </c>
      <c r="AS1709" s="79"/>
      <c r="AT1709" s="79"/>
      <c r="AU1709" s="79"/>
      <c r="AV1709" s="79"/>
      <c r="AW1709" s="79"/>
      <c r="AX1709" s="79"/>
      <c r="AY1709" s="79"/>
      <c r="AZ1709" s="79"/>
      <c r="BA1709">
        <v>14</v>
      </c>
      <c r="BB1709" s="78" t="str">
        <f>REPLACE(INDEX(GroupVertices[Group], MATCH(Edges[[#This Row],[Vertex 1]],GroupVertices[Vertex],0)),1,1,"")</f>
        <v>2</v>
      </c>
      <c r="BC1709" s="78" t="str">
        <f>REPLACE(INDEX(GroupVertices[Group], MATCH(Edges[[#This Row],[Vertex 2]],GroupVertices[Vertex],0)),1,1,"")</f>
        <v>2</v>
      </c>
      <c r="BD1709" s="48"/>
      <c r="BE1709" s="49"/>
      <c r="BF1709" s="48"/>
      <c r="BG1709" s="49"/>
      <c r="BH1709" s="48"/>
      <c r="BI1709" s="49"/>
      <c r="BJ1709" s="48"/>
      <c r="BK1709" s="49"/>
      <c r="BL1709" s="48"/>
    </row>
    <row r="1710" spans="1:64" x14ac:dyDescent="0.25">
      <c r="A1710" s="64" t="s">
        <v>765</v>
      </c>
      <c r="B1710" s="64" t="s">
        <v>765</v>
      </c>
      <c r="C1710" s="65" t="s">
        <v>15844</v>
      </c>
      <c r="D1710" s="66">
        <v>4.5</v>
      </c>
      <c r="E1710" s="67" t="s">
        <v>136</v>
      </c>
      <c r="F1710" s="68">
        <v>30.071428571428569</v>
      </c>
      <c r="G1710" s="65"/>
      <c r="H1710" s="69"/>
      <c r="I1710" s="70"/>
      <c r="J1710" s="70"/>
      <c r="K1710" s="34" t="s">
        <v>65</v>
      </c>
      <c r="L1710" s="77">
        <v>1710</v>
      </c>
      <c r="M1710" s="77"/>
      <c r="N1710" s="72"/>
      <c r="O1710" s="79" t="s">
        <v>176</v>
      </c>
      <c r="P1710" s="81">
        <v>43170.457777777781</v>
      </c>
      <c r="Q1710" s="79" t="s">
        <v>1957</v>
      </c>
      <c r="R1710" s="83" t="s">
        <v>2136</v>
      </c>
      <c r="S1710" s="79" t="s">
        <v>2505</v>
      </c>
      <c r="T1710" s="79" t="s">
        <v>3137</v>
      </c>
      <c r="U1710" s="79"/>
      <c r="V1710" s="83" t="s">
        <v>3868</v>
      </c>
      <c r="W1710" s="81">
        <v>43170.457777777781</v>
      </c>
      <c r="X1710" s="83" t="s">
        <v>5025</v>
      </c>
      <c r="Y1710" s="79"/>
      <c r="Z1710" s="79"/>
      <c r="AA1710" s="85" t="s">
        <v>6233</v>
      </c>
      <c r="AB1710" s="79"/>
      <c r="AC1710" s="79" t="b">
        <v>0</v>
      </c>
      <c r="AD1710" s="79">
        <v>1</v>
      </c>
      <c r="AE1710" s="85" t="s">
        <v>6296</v>
      </c>
      <c r="AF1710" s="79" t="b">
        <v>0</v>
      </c>
      <c r="AG1710" s="79" t="s">
        <v>6304</v>
      </c>
      <c r="AH1710" s="79"/>
      <c r="AI1710" s="85" t="s">
        <v>6296</v>
      </c>
      <c r="AJ1710" s="79" t="b">
        <v>0</v>
      </c>
      <c r="AK1710" s="79">
        <v>1</v>
      </c>
      <c r="AL1710" s="85" t="s">
        <v>6296</v>
      </c>
      <c r="AM1710" s="79" t="s">
        <v>6330</v>
      </c>
      <c r="AN1710" s="79" t="b">
        <v>0</v>
      </c>
      <c r="AO1710" s="85" t="s">
        <v>6233</v>
      </c>
      <c r="AP1710" s="79" t="s">
        <v>6415</v>
      </c>
      <c r="AQ1710" s="79">
        <v>0</v>
      </c>
      <c r="AR1710" s="79">
        <v>0</v>
      </c>
      <c r="AS1710" s="79"/>
      <c r="AT1710" s="79"/>
      <c r="AU1710" s="79"/>
      <c r="AV1710" s="79"/>
      <c r="AW1710" s="79"/>
      <c r="AX1710" s="79"/>
      <c r="AY1710" s="79"/>
      <c r="AZ1710" s="79"/>
      <c r="BA1710">
        <v>4</v>
      </c>
      <c r="BB1710" s="78" t="str">
        <f>REPLACE(INDEX(GroupVertices[Group], MATCH(Edges[[#This Row],[Vertex 1]],GroupVertices[Vertex],0)),1,1,"")</f>
        <v>2</v>
      </c>
      <c r="BC1710" s="78" t="str">
        <f>REPLACE(INDEX(GroupVertices[Group], MATCH(Edges[[#This Row],[Vertex 2]],GroupVertices[Vertex],0)),1,1,"")</f>
        <v>2</v>
      </c>
      <c r="BD1710" s="48">
        <v>0</v>
      </c>
      <c r="BE1710" s="49">
        <v>0</v>
      </c>
      <c r="BF1710" s="48">
        <v>0</v>
      </c>
      <c r="BG1710" s="49">
        <v>0</v>
      </c>
      <c r="BH1710" s="48">
        <v>0</v>
      </c>
      <c r="BI1710" s="49">
        <v>0</v>
      </c>
      <c r="BJ1710" s="48">
        <v>18</v>
      </c>
      <c r="BK1710" s="49">
        <v>100</v>
      </c>
      <c r="BL1710" s="48">
        <v>18</v>
      </c>
    </row>
    <row r="1711" spans="1:64" x14ac:dyDescent="0.25">
      <c r="A1711" s="64" t="s">
        <v>765</v>
      </c>
      <c r="B1711" s="64" t="s">
        <v>765</v>
      </c>
      <c r="C1711" s="65" t="s">
        <v>15844</v>
      </c>
      <c r="D1711" s="66">
        <v>4.5</v>
      </c>
      <c r="E1711" s="67" t="s">
        <v>136</v>
      </c>
      <c r="F1711" s="68">
        <v>30.071428571428569</v>
      </c>
      <c r="G1711" s="65"/>
      <c r="H1711" s="69"/>
      <c r="I1711" s="70"/>
      <c r="J1711" s="70"/>
      <c r="K1711" s="34" t="s">
        <v>65</v>
      </c>
      <c r="L1711" s="77">
        <v>1711</v>
      </c>
      <c r="M1711" s="77"/>
      <c r="N1711" s="72"/>
      <c r="O1711" s="79" t="s">
        <v>176</v>
      </c>
      <c r="P1711" s="81">
        <v>43165.662627314814</v>
      </c>
      <c r="Q1711" s="79" t="s">
        <v>1958</v>
      </c>
      <c r="R1711" s="79" t="s">
        <v>2494</v>
      </c>
      <c r="S1711" s="79" t="s">
        <v>2644</v>
      </c>
      <c r="T1711" s="79" t="s">
        <v>3128</v>
      </c>
      <c r="U1711" s="79"/>
      <c r="V1711" s="83" t="s">
        <v>3868</v>
      </c>
      <c r="W1711" s="81">
        <v>43165.662627314814</v>
      </c>
      <c r="X1711" s="83" t="s">
        <v>5026</v>
      </c>
      <c r="Y1711" s="79"/>
      <c r="Z1711" s="79"/>
      <c r="AA1711" s="85" t="s">
        <v>6234</v>
      </c>
      <c r="AB1711" s="79"/>
      <c r="AC1711" s="79" t="b">
        <v>0</v>
      </c>
      <c r="AD1711" s="79">
        <v>0</v>
      </c>
      <c r="AE1711" s="85" t="s">
        <v>6296</v>
      </c>
      <c r="AF1711" s="79" t="b">
        <v>0</v>
      </c>
      <c r="AG1711" s="79" t="s">
        <v>6304</v>
      </c>
      <c r="AH1711" s="79"/>
      <c r="AI1711" s="85" t="s">
        <v>6296</v>
      </c>
      <c r="AJ1711" s="79" t="b">
        <v>0</v>
      </c>
      <c r="AK1711" s="79">
        <v>0</v>
      </c>
      <c r="AL1711" s="85" t="s">
        <v>6296</v>
      </c>
      <c r="AM1711" s="79" t="s">
        <v>6341</v>
      </c>
      <c r="AN1711" s="79" t="b">
        <v>0</v>
      </c>
      <c r="AO1711" s="85" t="s">
        <v>6234</v>
      </c>
      <c r="AP1711" s="79" t="s">
        <v>176</v>
      </c>
      <c r="AQ1711" s="79">
        <v>0</v>
      </c>
      <c r="AR1711" s="79">
        <v>0</v>
      </c>
      <c r="AS1711" s="79"/>
      <c r="AT1711" s="79"/>
      <c r="AU1711" s="79"/>
      <c r="AV1711" s="79"/>
      <c r="AW1711" s="79"/>
      <c r="AX1711" s="79"/>
      <c r="AY1711" s="79"/>
      <c r="AZ1711" s="79"/>
      <c r="BA1711">
        <v>4</v>
      </c>
      <c r="BB1711" s="78" t="str">
        <f>REPLACE(INDEX(GroupVertices[Group], MATCH(Edges[[#This Row],[Vertex 1]],GroupVertices[Vertex],0)),1,1,"")</f>
        <v>2</v>
      </c>
      <c r="BC1711" s="78" t="str">
        <f>REPLACE(INDEX(GroupVertices[Group], MATCH(Edges[[#This Row],[Vertex 2]],GroupVertices[Vertex],0)),1,1,"")</f>
        <v>2</v>
      </c>
      <c r="BD1711" s="48">
        <v>0</v>
      </c>
      <c r="BE1711" s="49">
        <v>0</v>
      </c>
      <c r="BF1711" s="48">
        <v>0</v>
      </c>
      <c r="BG1711" s="49">
        <v>0</v>
      </c>
      <c r="BH1711" s="48">
        <v>0</v>
      </c>
      <c r="BI1711" s="49">
        <v>0</v>
      </c>
      <c r="BJ1711" s="48">
        <v>12</v>
      </c>
      <c r="BK1711" s="49">
        <v>100</v>
      </c>
      <c r="BL1711" s="48">
        <v>12</v>
      </c>
    </row>
    <row r="1712" spans="1:64" x14ac:dyDescent="0.25">
      <c r="A1712" s="64" t="s">
        <v>765</v>
      </c>
      <c r="B1712" s="64" t="s">
        <v>765</v>
      </c>
      <c r="C1712" s="65" t="s">
        <v>15844</v>
      </c>
      <c r="D1712" s="66">
        <v>4.5</v>
      </c>
      <c r="E1712" s="67" t="s">
        <v>136</v>
      </c>
      <c r="F1712" s="68">
        <v>30.071428571428569</v>
      </c>
      <c r="G1712" s="65"/>
      <c r="H1712" s="69"/>
      <c r="I1712" s="70"/>
      <c r="J1712" s="70"/>
      <c r="K1712" s="34" t="s">
        <v>65</v>
      </c>
      <c r="L1712" s="77">
        <v>1712</v>
      </c>
      <c r="M1712" s="77"/>
      <c r="N1712" s="72"/>
      <c r="O1712" s="79" t="s">
        <v>176</v>
      </c>
      <c r="P1712" s="81">
        <v>43168.6487037037</v>
      </c>
      <c r="Q1712" s="79" t="s">
        <v>1959</v>
      </c>
      <c r="R1712" s="83" t="s">
        <v>2495</v>
      </c>
      <c r="S1712" s="79" t="s">
        <v>2505</v>
      </c>
      <c r="T1712" s="79" t="s">
        <v>3138</v>
      </c>
      <c r="U1712" s="83" t="s">
        <v>3471</v>
      </c>
      <c r="V1712" s="83" t="s">
        <v>3471</v>
      </c>
      <c r="W1712" s="81">
        <v>43168.6487037037</v>
      </c>
      <c r="X1712" s="83" t="s">
        <v>5027</v>
      </c>
      <c r="Y1712" s="79"/>
      <c r="Z1712" s="79"/>
      <c r="AA1712" s="85" t="s">
        <v>6235</v>
      </c>
      <c r="AB1712" s="79"/>
      <c r="AC1712" s="79" t="b">
        <v>0</v>
      </c>
      <c r="AD1712" s="79">
        <v>1</v>
      </c>
      <c r="AE1712" s="85" t="s">
        <v>6296</v>
      </c>
      <c r="AF1712" s="79" t="b">
        <v>0</v>
      </c>
      <c r="AG1712" s="79" t="s">
        <v>6304</v>
      </c>
      <c r="AH1712" s="79"/>
      <c r="AI1712" s="85" t="s">
        <v>6296</v>
      </c>
      <c r="AJ1712" s="79" t="b">
        <v>0</v>
      </c>
      <c r="AK1712" s="79">
        <v>0</v>
      </c>
      <c r="AL1712" s="85" t="s">
        <v>6296</v>
      </c>
      <c r="AM1712" s="79" t="s">
        <v>6330</v>
      </c>
      <c r="AN1712" s="79" t="b">
        <v>0</v>
      </c>
      <c r="AO1712" s="85" t="s">
        <v>6235</v>
      </c>
      <c r="AP1712" s="79" t="s">
        <v>176</v>
      </c>
      <c r="AQ1712" s="79">
        <v>0</v>
      </c>
      <c r="AR1712" s="79">
        <v>0</v>
      </c>
      <c r="AS1712" s="79"/>
      <c r="AT1712" s="79"/>
      <c r="AU1712" s="79"/>
      <c r="AV1712" s="79"/>
      <c r="AW1712" s="79"/>
      <c r="AX1712" s="79"/>
      <c r="AY1712" s="79"/>
      <c r="AZ1712" s="79"/>
      <c r="BA1712">
        <v>4</v>
      </c>
      <c r="BB1712" s="78" t="str">
        <f>REPLACE(INDEX(GroupVertices[Group], MATCH(Edges[[#This Row],[Vertex 1]],GroupVertices[Vertex],0)),1,1,"")</f>
        <v>2</v>
      </c>
      <c r="BC1712" s="78" t="str">
        <f>REPLACE(INDEX(GroupVertices[Group], MATCH(Edges[[#This Row],[Vertex 2]],GroupVertices[Vertex],0)),1,1,"")</f>
        <v>2</v>
      </c>
      <c r="BD1712" s="48">
        <v>0</v>
      </c>
      <c r="BE1712" s="49">
        <v>0</v>
      </c>
      <c r="BF1712" s="48">
        <v>0</v>
      </c>
      <c r="BG1712" s="49">
        <v>0</v>
      </c>
      <c r="BH1712" s="48">
        <v>0</v>
      </c>
      <c r="BI1712" s="49">
        <v>0</v>
      </c>
      <c r="BJ1712" s="48">
        <v>14</v>
      </c>
      <c r="BK1712" s="49">
        <v>100</v>
      </c>
      <c r="BL1712" s="48">
        <v>14</v>
      </c>
    </row>
    <row r="1713" spans="1:64" x14ac:dyDescent="0.25">
      <c r="A1713" s="64" t="s">
        <v>765</v>
      </c>
      <c r="B1713" s="64" t="s">
        <v>767</v>
      </c>
      <c r="C1713" s="65" t="s">
        <v>15839</v>
      </c>
      <c r="D1713" s="66">
        <v>3</v>
      </c>
      <c r="E1713" s="67" t="s">
        <v>132</v>
      </c>
      <c r="F1713" s="68">
        <v>35</v>
      </c>
      <c r="G1713" s="65"/>
      <c r="H1713" s="69"/>
      <c r="I1713" s="70"/>
      <c r="J1713" s="70"/>
      <c r="K1713" s="34" t="s">
        <v>66</v>
      </c>
      <c r="L1713" s="77">
        <v>1713</v>
      </c>
      <c r="M1713" s="77"/>
      <c r="N1713" s="72"/>
      <c r="O1713" s="79" t="s">
        <v>999</v>
      </c>
      <c r="P1713" s="81">
        <v>43175.632789351854</v>
      </c>
      <c r="Q1713" s="79" t="s">
        <v>1960</v>
      </c>
      <c r="R1713" s="83" t="s">
        <v>2496</v>
      </c>
      <c r="S1713" s="79" t="s">
        <v>2519</v>
      </c>
      <c r="T1713" s="79" t="s">
        <v>731</v>
      </c>
      <c r="U1713" s="79"/>
      <c r="V1713" s="83" t="s">
        <v>3868</v>
      </c>
      <c r="W1713" s="81">
        <v>43175.632789351854</v>
      </c>
      <c r="X1713" s="83" t="s">
        <v>5028</v>
      </c>
      <c r="Y1713" s="79"/>
      <c r="Z1713" s="79"/>
      <c r="AA1713" s="85" t="s">
        <v>6236</v>
      </c>
      <c r="AB1713" s="79"/>
      <c r="AC1713" s="79" t="b">
        <v>0</v>
      </c>
      <c r="AD1713" s="79">
        <v>0</v>
      </c>
      <c r="AE1713" s="85" t="s">
        <v>6296</v>
      </c>
      <c r="AF1713" s="79" t="b">
        <v>0</v>
      </c>
      <c r="AG1713" s="79" t="s">
        <v>6304</v>
      </c>
      <c r="AH1713" s="79"/>
      <c r="AI1713" s="85" t="s">
        <v>6296</v>
      </c>
      <c r="AJ1713" s="79" t="b">
        <v>0</v>
      </c>
      <c r="AK1713" s="79">
        <v>2</v>
      </c>
      <c r="AL1713" s="85" t="s">
        <v>6238</v>
      </c>
      <c r="AM1713" s="79" t="s">
        <v>6331</v>
      </c>
      <c r="AN1713" s="79" t="b">
        <v>0</v>
      </c>
      <c r="AO1713" s="85" t="s">
        <v>6238</v>
      </c>
      <c r="AP1713" s="79" t="s">
        <v>176</v>
      </c>
      <c r="AQ1713" s="79">
        <v>0</v>
      </c>
      <c r="AR1713" s="79">
        <v>0</v>
      </c>
      <c r="AS1713" s="79"/>
      <c r="AT1713" s="79"/>
      <c r="AU1713" s="79"/>
      <c r="AV1713" s="79"/>
      <c r="AW1713" s="79"/>
      <c r="AX1713" s="79"/>
      <c r="AY1713" s="79"/>
      <c r="AZ1713" s="79"/>
      <c r="BA1713">
        <v>1</v>
      </c>
      <c r="BB1713" s="78" t="str">
        <f>REPLACE(INDEX(GroupVertices[Group], MATCH(Edges[[#This Row],[Vertex 1]],GroupVertices[Vertex],0)),1,1,"")</f>
        <v>2</v>
      </c>
      <c r="BC1713" s="78" t="str">
        <f>REPLACE(INDEX(GroupVertices[Group], MATCH(Edges[[#This Row],[Vertex 2]],GroupVertices[Vertex],0)),1,1,"")</f>
        <v>2</v>
      </c>
      <c r="BD1713" s="48">
        <v>0</v>
      </c>
      <c r="BE1713" s="49">
        <v>0</v>
      </c>
      <c r="BF1713" s="48">
        <v>0</v>
      </c>
      <c r="BG1713" s="49">
        <v>0</v>
      </c>
      <c r="BH1713" s="48">
        <v>0</v>
      </c>
      <c r="BI1713" s="49">
        <v>0</v>
      </c>
      <c r="BJ1713" s="48">
        <v>15</v>
      </c>
      <c r="BK1713" s="49">
        <v>100</v>
      </c>
      <c r="BL1713" s="48">
        <v>15</v>
      </c>
    </row>
    <row r="1714" spans="1:64" x14ac:dyDescent="0.25">
      <c r="A1714" s="64" t="s">
        <v>765</v>
      </c>
      <c r="B1714" s="64" t="s">
        <v>765</v>
      </c>
      <c r="C1714" s="65" t="s">
        <v>15844</v>
      </c>
      <c r="D1714" s="66">
        <v>4.5</v>
      </c>
      <c r="E1714" s="67" t="s">
        <v>136</v>
      </c>
      <c r="F1714" s="68">
        <v>30.071428571428569</v>
      </c>
      <c r="G1714" s="65"/>
      <c r="H1714" s="69"/>
      <c r="I1714" s="70"/>
      <c r="J1714" s="70"/>
      <c r="K1714" s="34" t="s">
        <v>65</v>
      </c>
      <c r="L1714" s="77">
        <v>1714</v>
      </c>
      <c r="M1714" s="77"/>
      <c r="N1714" s="72"/>
      <c r="O1714" s="79" t="s">
        <v>176</v>
      </c>
      <c r="P1714" s="81">
        <v>43175.64502314815</v>
      </c>
      <c r="Q1714" s="79" t="s">
        <v>1961</v>
      </c>
      <c r="R1714" s="83" t="s">
        <v>2125</v>
      </c>
      <c r="S1714" s="79" t="s">
        <v>2519</v>
      </c>
      <c r="T1714" s="79" t="s">
        <v>3139</v>
      </c>
      <c r="U1714" s="83" t="s">
        <v>3384</v>
      </c>
      <c r="V1714" s="83" t="s">
        <v>3384</v>
      </c>
      <c r="W1714" s="81">
        <v>43175.64502314815</v>
      </c>
      <c r="X1714" s="83" t="s">
        <v>5029</v>
      </c>
      <c r="Y1714" s="79"/>
      <c r="Z1714" s="79"/>
      <c r="AA1714" s="85" t="s">
        <v>6237</v>
      </c>
      <c r="AB1714" s="79"/>
      <c r="AC1714" s="79" t="b">
        <v>0</v>
      </c>
      <c r="AD1714" s="79">
        <v>0</v>
      </c>
      <c r="AE1714" s="85" t="s">
        <v>6296</v>
      </c>
      <c r="AF1714" s="79" t="b">
        <v>0</v>
      </c>
      <c r="AG1714" s="79" t="s">
        <v>6304</v>
      </c>
      <c r="AH1714" s="79"/>
      <c r="AI1714" s="85" t="s">
        <v>6296</v>
      </c>
      <c r="AJ1714" s="79" t="b">
        <v>0</v>
      </c>
      <c r="AK1714" s="79">
        <v>0</v>
      </c>
      <c r="AL1714" s="85" t="s">
        <v>6296</v>
      </c>
      <c r="AM1714" s="79" t="s">
        <v>6363</v>
      </c>
      <c r="AN1714" s="79" t="b">
        <v>0</v>
      </c>
      <c r="AO1714" s="85" t="s">
        <v>6237</v>
      </c>
      <c r="AP1714" s="79" t="s">
        <v>176</v>
      </c>
      <c r="AQ1714" s="79">
        <v>0</v>
      </c>
      <c r="AR1714" s="79">
        <v>0</v>
      </c>
      <c r="AS1714" s="79"/>
      <c r="AT1714" s="79"/>
      <c r="AU1714" s="79"/>
      <c r="AV1714" s="79"/>
      <c r="AW1714" s="79"/>
      <c r="AX1714" s="79"/>
      <c r="AY1714" s="79"/>
      <c r="AZ1714" s="79"/>
      <c r="BA1714">
        <v>4</v>
      </c>
      <c r="BB1714" s="78" t="str">
        <f>REPLACE(INDEX(GroupVertices[Group], MATCH(Edges[[#This Row],[Vertex 1]],GroupVertices[Vertex],0)),1,1,"")</f>
        <v>2</v>
      </c>
      <c r="BC1714" s="78" t="str">
        <f>REPLACE(INDEX(GroupVertices[Group], MATCH(Edges[[#This Row],[Vertex 2]],GroupVertices[Vertex],0)),1,1,"")</f>
        <v>2</v>
      </c>
      <c r="BD1714" s="48">
        <v>0</v>
      </c>
      <c r="BE1714" s="49">
        <v>0</v>
      </c>
      <c r="BF1714" s="48">
        <v>1</v>
      </c>
      <c r="BG1714" s="49">
        <v>4.5454545454545459</v>
      </c>
      <c r="BH1714" s="48">
        <v>0</v>
      </c>
      <c r="BI1714" s="49">
        <v>0</v>
      </c>
      <c r="BJ1714" s="48">
        <v>21</v>
      </c>
      <c r="BK1714" s="49">
        <v>95.454545454545453</v>
      </c>
      <c r="BL1714" s="48">
        <v>22</v>
      </c>
    </row>
    <row r="1715" spans="1:64" x14ac:dyDescent="0.25">
      <c r="A1715" s="64" t="s">
        <v>767</v>
      </c>
      <c r="B1715" s="64" t="s">
        <v>765</v>
      </c>
      <c r="C1715" s="65" t="s">
        <v>15844</v>
      </c>
      <c r="D1715" s="66">
        <v>4.5</v>
      </c>
      <c r="E1715" s="67" t="s">
        <v>136</v>
      </c>
      <c r="F1715" s="68">
        <v>30.071428571428569</v>
      </c>
      <c r="G1715" s="65"/>
      <c r="H1715" s="69"/>
      <c r="I1715" s="70"/>
      <c r="J1715" s="70"/>
      <c r="K1715" s="34" t="s">
        <v>66</v>
      </c>
      <c r="L1715" s="77">
        <v>1715</v>
      </c>
      <c r="M1715" s="77"/>
      <c r="N1715" s="72"/>
      <c r="O1715" s="79" t="s">
        <v>999</v>
      </c>
      <c r="P1715" s="81">
        <v>43169.462557870371</v>
      </c>
      <c r="Q1715" s="79" t="s">
        <v>1952</v>
      </c>
      <c r="R1715" s="83" t="s">
        <v>2126</v>
      </c>
      <c r="S1715" s="79" t="s">
        <v>2507</v>
      </c>
      <c r="T1715" s="79" t="s">
        <v>3133</v>
      </c>
      <c r="U1715" s="83" t="s">
        <v>3466</v>
      </c>
      <c r="V1715" s="83" t="s">
        <v>3466</v>
      </c>
      <c r="W1715" s="81">
        <v>43169.462557870371</v>
      </c>
      <c r="X1715" s="83" t="s">
        <v>5020</v>
      </c>
      <c r="Y1715" s="79"/>
      <c r="Z1715" s="79"/>
      <c r="AA1715" s="85" t="s">
        <v>6228</v>
      </c>
      <c r="AB1715" s="79"/>
      <c r="AC1715" s="79" t="b">
        <v>0</v>
      </c>
      <c r="AD1715" s="79">
        <v>0</v>
      </c>
      <c r="AE1715" s="85" t="s">
        <v>6296</v>
      </c>
      <c r="AF1715" s="79" t="b">
        <v>0</v>
      </c>
      <c r="AG1715" s="79" t="s">
        <v>6304</v>
      </c>
      <c r="AH1715" s="79"/>
      <c r="AI1715" s="85" t="s">
        <v>6296</v>
      </c>
      <c r="AJ1715" s="79" t="b">
        <v>0</v>
      </c>
      <c r="AK1715" s="79">
        <v>2</v>
      </c>
      <c r="AL1715" s="85" t="s">
        <v>6296</v>
      </c>
      <c r="AM1715" s="79" t="s">
        <v>6330</v>
      </c>
      <c r="AN1715" s="79" t="b">
        <v>0</v>
      </c>
      <c r="AO1715" s="85" t="s">
        <v>6228</v>
      </c>
      <c r="AP1715" s="79" t="s">
        <v>6415</v>
      </c>
      <c r="AQ1715" s="79">
        <v>0</v>
      </c>
      <c r="AR1715" s="79">
        <v>0</v>
      </c>
      <c r="AS1715" s="79"/>
      <c r="AT1715" s="79"/>
      <c r="AU1715" s="79"/>
      <c r="AV1715" s="79"/>
      <c r="AW1715" s="79"/>
      <c r="AX1715" s="79"/>
      <c r="AY1715" s="79"/>
      <c r="AZ1715" s="79"/>
      <c r="BA1715">
        <v>4</v>
      </c>
      <c r="BB1715" s="78" t="str">
        <f>REPLACE(INDEX(GroupVertices[Group], MATCH(Edges[[#This Row],[Vertex 1]],GroupVertices[Vertex],0)),1,1,"")</f>
        <v>2</v>
      </c>
      <c r="BC1715" s="78" t="str">
        <f>REPLACE(INDEX(GroupVertices[Group], MATCH(Edges[[#This Row],[Vertex 2]],GroupVertices[Vertex],0)),1,1,"")</f>
        <v>2</v>
      </c>
      <c r="BD1715" s="48">
        <v>0</v>
      </c>
      <c r="BE1715" s="49">
        <v>0</v>
      </c>
      <c r="BF1715" s="48">
        <v>1</v>
      </c>
      <c r="BG1715" s="49">
        <v>6.666666666666667</v>
      </c>
      <c r="BH1715" s="48">
        <v>0</v>
      </c>
      <c r="BI1715" s="49">
        <v>0</v>
      </c>
      <c r="BJ1715" s="48">
        <v>14</v>
      </c>
      <c r="BK1715" s="49">
        <v>93.333333333333329</v>
      </c>
      <c r="BL1715" s="48">
        <v>15</v>
      </c>
    </row>
    <row r="1716" spans="1:64" x14ac:dyDescent="0.25">
      <c r="A1716" s="64" t="s">
        <v>767</v>
      </c>
      <c r="B1716" s="64" t="s">
        <v>765</v>
      </c>
      <c r="C1716" s="65" t="s">
        <v>15844</v>
      </c>
      <c r="D1716" s="66">
        <v>4.5</v>
      </c>
      <c r="E1716" s="67" t="s">
        <v>136</v>
      </c>
      <c r="F1716" s="68">
        <v>30.071428571428569</v>
      </c>
      <c r="G1716" s="65"/>
      <c r="H1716" s="69"/>
      <c r="I1716" s="70"/>
      <c r="J1716" s="70"/>
      <c r="K1716" s="34" t="s">
        <v>66</v>
      </c>
      <c r="L1716" s="77">
        <v>1716</v>
      </c>
      <c r="M1716" s="77"/>
      <c r="N1716" s="72"/>
      <c r="O1716" s="79" t="s">
        <v>999</v>
      </c>
      <c r="P1716" s="81">
        <v>43175.506273148145</v>
      </c>
      <c r="Q1716" s="79" t="s">
        <v>1962</v>
      </c>
      <c r="R1716" s="83" t="s">
        <v>2496</v>
      </c>
      <c r="S1716" s="79" t="s">
        <v>2519</v>
      </c>
      <c r="T1716" s="79" t="s">
        <v>3140</v>
      </c>
      <c r="U1716" s="83" t="s">
        <v>3472</v>
      </c>
      <c r="V1716" s="83" t="s">
        <v>3472</v>
      </c>
      <c r="W1716" s="81">
        <v>43175.506273148145</v>
      </c>
      <c r="X1716" s="83" t="s">
        <v>5030</v>
      </c>
      <c r="Y1716" s="79"/>
      <c r="Z1716" s="79"/>
      <c r="AA1716" s="85" t="s">
        <v>6238</v>
      </c>
      <c r="AB1716" s="79"/>
      <c r="AC1716" s="79" t="b">
        <v>0</v>
      </c>
      <c r="AD1716" s="79">
        <v>2</v>
      </c>
      <c r="AE1716" s="85" t="s">
        <v>6296</v>
      </c>
      <c r="AF1716" s="79" t="b">
        <v>0</v>
      </c>
      <c r="AG1716" s="79" t="s">
        <v>6304</v>
      </c>
      <c r="AH1716" s="79"/>
      <c r="AI1716" s="85" t="s">
        <v>6296</v>
      </c>
      <c r="AJ1716" s="79" t="b">
        <v>0</v>
      </c>
      <c r="AK1716" s="79">
        <v>2</v>
      </c>
      <c r="AL1716" s="85" t="s">
        <v>6296</v>
      </c>
      <c r="AM1716" s="79" t="s">
        <v>6330</v>
      </c>
      <c r="AN1716" s="79" t="b">
        <v>0</v>
      </c>
      <c r="AO1716" s="85" t="s">
        <v>6238</v>
      </c>
      <c r="AP1716" s="79" t="s">
        <v>6415</v>
      </c>
      <c r="AQ1716" s="79">
        <v>0</v>
      </c>
      <c r="AR1716" s="79">
        <v>0</v>
      </c>
      <c r="AS1716" s="79"/>
      <c r="AT1716" s="79"/>
      <c r="AU1716" s="79"/>
      <c r="AV1716" s="79"/>
      <c r="AW1716" s="79"/>
      <c r="AX1716" s="79"/>
      <c r="AY1716" s="79"/>
      <c r="AZ1716" s="79"/>
      <c r="BA1716">
        <v>4</v>
      </c>
      <c r="BB1716" s="78" t="str">
        <f>REPLACE(INDEX(GroupVertices[Group], MATCH(Edges[[#This Row],[Vertex 1]],GroupVertices[Vertex],0)),1,1,"")</f>
        <v>2</v>
      </c>
      <c r="BC1716" s="78" t="str">
        <f>REPLACE(INDEX(GroupVertices[Group], MATCH(Edges[[#This Row],[Vertex 2]],GroupVertices[Vertex],0)),1,1,"")</f>
        <v>2</v>
      </c>
      <c r="BD1716" s="48">
        <v>0</v>
      </c>
      <c r="BE1716" s="49">
        <v>0</v>
      </c>
      <c r="BF1716" s="48">
        <v>0</v>
      </c>
      <c r="BG1716" s="49">
        <v>0</v>
      </c>
      <c r="BH1716" s="48">
        <v>0</v>
      </c>
      <c r="BI1716" s="49">
        <v>0</v>
      </c>
      <c r="BJ1716" s="48">
        <v>14</v>
      </c>
      <c r="BK1716" s="49">
        <v>100</v>
      </c>
      <c r="BL1716" s="48">
        <v>14</v>
      </c>
    </row>
    <row r="1717" spans="1:64" x14ac:dyDescent="0.25">
      <c r="A1717" s="64" t="s">
        <v>767</v>
      </c>
      <c r="B1717" s="64" t="s">
        <v>765</v>
      </c>
      <c r="C1717" s="65" t="s">
        <v>15844</v>
      </c>
      <c r="D1717" s="66">
        <v>4.5</v>
      </c>
      <c r="E1717" s="67" t="s">
        <v>136</v>
      </c>
      <c r="F1717" s="68">
        <v>30.071428571428569</v>
      </c>
      <c r="G1717" s="65"/>
      <c r="H1717" s="69"/>
      <c r="I1717" s="70"/>
      <c r="J1717" s="70"/>
      <c r="K1717" s="34" t="s">
        <v>66</v>
      </c>
      <c r="L1717" s="77">
        <v>1717</v>
      </c>
      <c r="M1717" s="77"/>
      <c r="N1717" s="72"/>
      <c r="O1717" s="79" t="s">
        <v>999</v>
      </c>
      <c r="P1717" s="81">
        <v>43171.649317129632</v>
      </c>
      <c r="Q1717" s="79" t="s">
        <v>1955</v>
      </c>
      <c r="R1717" s="83" t="s">
        <v>2154</v>
      </c>
      <c r="S1717" s="79" t="s">
        <v>2507</v>
      </c>
      <c r="T1717" s="79" t="s">
        <v>3129</v>
      </c>
      <c r="U1717" s="83" t="s">
        <v>3469</v>
      </c>
      <c r="V1717" s="83" t="s">
        <v>3469</v>
      </c>
      <c r="W1717" s="81">
        <v>43171.649317129632</v>
      </c>
      <c r="X1717" s="83" t="s">
        <v>5023</v>
      </c>
      <c r="Y1717" s="79"/>
      <c r="Z1717" s="79"/>
      <c r="AA1717" s="85" t="s">
        <v>6231</v>
      </c>
      <c r="AB1717" s="79"/>
      <c r="AC1717" s="79" t="b">
        <v>0</v>
      </c>
      <c r="AD1717" s="79">
        <v>1</v>
      </c>
      <c r="AE1717" s="85" t="s">
        <v>6296</v>
      </c>
      <c r="AF1717" s="79" t="b">
        <v>0</v>
      </c>
      <c r="AG1717" s="79" t="s">
        <v>6304</v>
      </c>
      <c r="AH1717" s="79"/>
      <c r="AI1717" s="85" t="s">
        <v>6296</v>
      </c>
      <c r="AJ1717" s="79" t="b">
        <v>0</v>
      </c>
      <c r="AK1717" s="79">
        <v>2</v>
      </c>
      <c r="AL1717" s="85" t="s">
        <v>6296</v>
      </c>
      <c r="AM1717" s="79" t="s">
        <v>6330</v>
      </c>
      <c r="AN1717" s="79" t="b">
        <v>0</v>
      </c>
      <c r="AO1717" s="85" t="s">
        <v>6231</v>
      </c>
      <c r="AP1717" s="79" t="s">
        <v>176</v>
      </c>
      <c r="AQ1717" s="79">
        <v>0</v>
      </c>
      <c r="AR1717" s="79">
        <v>0</v>
      </c>
      <c r="AS1717" s="79"/>
      <c r="AT1717" s="79"/>
      <c r="AU1717" s="79"/>
      <c r="AV1717" s="79"/>
      <c r="AW1717" s="79"/>
      <c r="AX1717" s="79"/>
      <c r="AY1717" s="79"/>
      <c r="AZ1717" s="79"/>
      <c r="BA1717">
        <v>4</v>
      </c>
      <c r="BB1717" s="78" t="str">
        <f>REPLACE(INDEX(GroupVertices[Group], MATCH(Edges[[#This Row],[Vertex 1]],GroupVertices[Vertex],0)),1,1,"")</f>
        <v>2</v>
      </c>
      <c r="BC1717" s="78" t="str">
        <f>REPLACE(INDEX(GroupVertices[Group], MATCH(Edges[[#This Row],[Vertex 2]],GroupVertices[Vertex],0)),1,1,"")</f>
        <v>2</v>
      </c>
      <c r="BD1717" s="48">
        <v>0</v>
      </c>
      <c r="BE1717" s="49">
        <v>0</v>
      </c>
      <c r="BF1717" s="48">
        <v>0</v>
      </c>
      <c r="BG1717" s="49">
        <v>0</v>
      </c>
      <c r="BH1717" s="48">
        <v>0</v>
      </c>
      <c r="BI1717" s="49">
        <v>0</v>
      </c>
      <c r="BJ1717" s="48">
        <v>15</v>
      </c>
      <c r="BK1717" s="49">
        <v>100</v>
      </c>
      <c r="BL1717" s="48">
        <v>15</v>
      </c>
    </row>
    <row r="1718" spans="1:64" x14ac:dyDescent="0.25">
      <c r="A1718" s="64" t="s">
        <v>767</v>
      </c>
      <c r="B1718" s="64" t="s">
        <v>765</v>
      </c>
      <c r="C1718" s="65" t="s">
        <v>15844</v>
      </c>
      <c r="D1718" s="66">
        <v>4.5</v>
      </c>
      <c r="E1718" s="67" t="s">
        <v>136</v>
      </c>
      <c r="F1718" s="68">
        <v>30.071428571428569</v>
      </c>
      <c r="G1718" s="65"/>
      <c r="H1718" s="69"/>
      <c r="I1718" s="70"/>
      <c r="J1718" s="70"/>
      <c r="K1718" s="34" t="s">
        <v>66</v>
      </c>
      <c r="L1718" s="77">
        <v>1718</v>
      </c>
      <c r="M1718" s="77"/>
      <c r="N1718" s="72"/>
      <c r="O1718" s="79" t="s">
        <v>999</v>
      </c>
      <c r="P1718" s="81">
        <v>43178.649328703701</v>
      </c>
      <c r="Q1718" s="79" t="s">
        <v>1956</v>
      </c>
      <c r="R1718" s="83" t="s">
        <v>2493</v>
      </c>
      <c r="S1718" s="79" t="s">
        <v>2645</v>
      </c>
      <c r="T1718" s="79" t="s">
        <v>3136</v>
      </c>
      <c r="U1718" s="83" t="s">
        <v>3470</v>
      </c>
      <c r="V1718" s="83" t="s">
        <v>3470</v>
      </c>
      <c r="W1718" s="81">
        <v>43178.649328703701</v>
      </c>
      <c r="X1718" s="83" t="s">
        <v>5024</v>
      </c>
      <c r="Y1718" s="79"/>
      <c r="Z1718" s="79"/>
      <c r="AA1718" s="85" t="s">
        <v>6232</v>
      </c>
      <c r="AB1718" s="79"/>
      <c r="AC1718" s="79" t="b">
        <v>0</v>
      </c>
      <c r="AD1718" s="79">
        <v>1</v>
      </c>
      <c r="AE1718" s="85" t="s">
        <v>6296</v>
      </c>
      <c r="AF1718" s="79" t="b">
        <v>0</v>
      </c>
      <c r="AG1718" s="79" t="s">
        <v>6304</v>
      </c>
      <c r="AH1718" s="79"/>
      <c r="AI1718" s="85" t="s">
        <v>6296</v>
      </c>
      <c r="AJ1718" s="79" t="b">
        <v>0</v>
      </c>
      <c r="AK1718" s="79">
        <v>0</v>
      </c>
      <c r="AL1718" s="85" t="s">
        <v>6296</v>
      </c>
      <c r="AM1718" s="79" t="s">
        <v>6330</v>
      </c>
      <c r="AN1718" s="79" t="b">
        <v>0</v>
      </c>
      <c r="AO1718" s="85" t="s">
        <v>6232</v>
      </c>
      <c r="AP1718" s="79" t="s">
        <v>176</v>
      </c>
      <c r="AQ1718" s="79">
        <v>0</v>
      </c>
      <c r="AR1718" s="79">
        <v>0</v>
      </c>
      <c r="AS1718" s="79"/>
      <c r="AT1718" s="79"/>
      <c r="AU1718" s="79"/>
      <c r="AV1718" s="79"/>
      <c r="AW1718" s="79"/>
      <c r="AX1718" s="79"/>
      <c r="AY1718" s="79"/>
      <c r="AZ1718" s="79"/>
      <c r="BA1718">
        <v>4</v>
      </c>
      <c r="BB1718" s="78" t="str">
        <f>REPLACE(INDEX(GroupVertices[Group], MATCH(Edges[[#This Row],[Vertex 1]],GroupVertices[Vertex],0)),1,1,"")</f>
        <v>2</v>
      </c>
      <c r="BC1718" s="78" t="str">
        <f>REPLACE(INDEX(GroupVertices[Group], MATCH(Edges[[#This Row],[Vertex 2]],GroupVertices[Vertex],0)),1,1,"")</f>
        <v>2</v>
      </c>
      <c r="BD1718" s="48">
        <v>1</v>
      </c>
      <c r="BE1718" s="49">
        <v>7.6923076923076925</v>
      </c>
      <c r="BF1718" s="48">
        <v>0</v>
      </c>
      <c r="BG1718" s="49">
        <v>0</v>
      </c>
      <c r="BH1718" s="48">
        <v>0</v>
      </c>
      <c r="BI1718" s="49">
        <v>0</v>
      </c>
      <c r="BJ1718" s="48">
        <v>12</v>
      </c>
      <c r="BK1718" s="49">
        <v>92.307692307692307</v>
      </c>
      <c r="BL1718" s="48">
        <v>13</v>
      </c>
    </row>
    <row r="1719" spans="1:64" x14ac:dyDescent="0.25">
      <c r="A1719" s="64" t="s">
        <v>769</v>
      </c>
      <c r="B1719" s="64" t="s">
        <v>769</v>
      </c>
      <c r="C1719" s="65" t="s">
        <v>15839</v>
      </c>
      <c r="D1719" s="66">
        <v>3</v>
      </c>
      <c r="E1719" s="67" t="s">
        <v>132</v>
      </c>
      <c r="F1719" s="68">
        <v>35</v>
      </c>
      <c r="G1719" s="65"/>
      <c r="H1719" s="69"/>
      <c r="I1719" s="70"/>
      <c r="J1719" s="70"/>
      <c r="K1719" s="34" t="s">
        <v>65</v>
      </c>
      <c r="L1719" s="77">
        <v>1719</v>
      </c>
      <c r="M1719" s="77"/>
      <c r="N1719" s="72"/>
      <c r="O1719" s="79" t="s">
        <v>176</v>
      </c>
      <c r="P1719" s="81">
        <v>43178.64943287037</v>
      </c>
      <c r="Q1719" s="79" t="s">
        <v>1963</v>
      </c>
      <c r="R1719" s="83" t="s">
        <v>2497</v>
      </c>
      <c r="S1719" s="79" t="s">
        <v>2646</v>
      </c>
      <c r="T1719" s="79" t="s">
        <v>731</v>
      </c>
      <c r="U1719" s="83" t="s">
        <v>3473</v>
      </c>
      <c r="V1719" s="83" t="s">
        <v>3473</v>
      </c>
      <c r="W1719" s="81">
        <v>43178.64943287037</v>
      </c>
      <c r="X1719" s="83" t="s">
        <v>5031</v>
      </c>
      <c r="Y1719" s="79"/>
      <c r="Z1719" s="79"/>
      <c r="AA1719" s="85" t="s">
        <v>6239</v>
      </c>
      <c r="AB1719" s="79"/>
      <c r="AC1719" s="79" t="b">
        <v>0</v>
      </c>
      <c r="AD1719" s="79">
        <v>0</v>
      </c>
      <c r="AE1719" s="85" t="s">
        <v>6296</v>
      </c>
      <c r="AF1719" s="79" t="b">
        <v>0</v>
      </c>
      <c r="AG1719" s="79" t="s">
        <v>6308</v>
      </c>
      <c r="AH1719" s="79"/>
      <c r="AI1719" s="85" t="s">
        <v>6296</v>
      </c>
      <c r="AJ1719" s="79" t="b">
        <v>0</v>
      </c>
      <c r="AK1719" s="79">
        <v>0</v>
      </c>
      <c r="AL1719" s="85" t="s">
        <v>6296</v>
      </c>
      <c r="AM1719" s="79" t="s">
        <v>6336</v>
      </c>
      <c r="AN1719" s="79" t="b">
        <v>0</v>
      </c>
      <c r="AO1719" s="85" t="s">
        <v>6239</v>
      </c>
      <c r="AP1719" s="79" t="s">
        <v>176</v>
      </c>
      <c r="AQ1719" s="79">
        <v>0</v>
      </c>
      <c r="AR1719" s="79">
        <v>0</v>
      </c>
      <c r="AS1719" s="79"/>
      <c r="AT1719" s="79"/>
      <c r="AU1719" s="79"/>
      <c r="AV1719" s="79"/>
      <c r="AW1719" s="79"/>
      <c r="AX1719" s="79"/>
      <c r="AY1719" s="79"/>
      <c r="AZ1719" s="79"/>
      <c r="BA1719">
        <v>1</v>
      </c>
      <c r="BB1719" s="78" t="str">
        <f>REPLACE(INDEX(GroupVertices[Group], MATCH(Edges[[#This Row],[Vertex 1]],GroupVertices[Vertex],0)),1,1,"")</f>
        <v>1</v>
      </c>
      <c r="BC1719" s="78" t="str">
        <f>REPLACE(INDEX(GroupVertices[Group], MATCH(Edges[[#This Row],[Vertex 2]],GroupVertices[Vertex],0)),1,1,"")</f>
        <v>1</v>
      </c>
      <c r="BD1719" s="48">
        <v>0</v>
      </c>
      <c r="BE1719" s="49">
        <v>0</v>
      </c>
      <c r="BF1719" s="48">
        <v>0</v>
      </c>
      <c r="BG1719" s="49">
        <v>0</v>
      </c>
      <c r="BH1719" s="48">
        <v>0</v>
      </c>
      <c r="BI1719" s="49">
        <v>0</v>
      </c>
      <c r="BJ1719" s="48">
        <v>7</v>
      </c>
      <c r="BK1719" s="49">
        <v>100</v>
      </c>
      <c r="BL1719" s="48">
        <v>7</v>
      </c>
    </row>
    <row r="1720" spans="1:64" x14ac:dyDescent="0.25">
      <c r="A1720" s="64" t="s">
        <v>770</v>
      </c>
      <c r="B1720" s="64" t="s">
        <v>998</v>
      </c>
      <c r="C1720" s="65" t="s">
        <v>15839</v>
      </c>
      <c r="D1720" s="66">
        <v>3</v>
      </c>
      <c r="E1720" s="67" t="s">
        <v>132</v>
      </c>
      <c r="F1720" s="68">
        <v>35</v>
      </c>
      <c r="G1720" s="65"/>
      <c r="H1720" s="69"/>
      <c r="I1720" s="70"/>
      <c r="J1720" s="70"/>
      <c r="K1720" s="34" t="s">
        <v>65</v>
      </c>
      <c r="L1720" s="77">
        <v>1720</v>
      </c>
      <c r="M1720" s="77"/>
      <c r="N1720" s="72"/>
      <c r="O1720" s="79" t="s">
        <v>999</v>
      </c>
      <c r="P1720" s="81">
        <v>43178.649918981479</v>
      </c>
      <c r="Q1720" s="79" t="s">
        <v>1964</v>
      </c>
      <c r="R1720" s="83" t="s">
        <v>2498</v>
      </c>
      <c r="S1720" s="79" t="s">
        <v>2647</v>
      </c>
      <c r="T1720" s="79" t="s">
        <v>2881</v>
      </c>
      <c r="U1720" s="79"/>
      <c r="V1720" s="83" t="s">
        <v>3873</v>
      </c>
      <c r="W1720" s="81">
        <v>43178.649918981479</v>
      </c>
      <c r="X1720" s="83" t="s">
        <v>5032</v>
      </c>
      <c r="Y1720" s="79"/>
      <c r="Z1720" s="79"/>
      <c r="AA1720" s="85" t="s">
        <v>6240</v>
      </c>
      <c r="AB1720" s="79"/>
      <c r="AC1720" s="79" t="b">
        <v>0</v>
      </c>
      <c r="AD1720" s="79">
        <v>0</v>
      </c>
      <c r="AE1720" s="85" t="s">
        <v>6296</v>
      </c>
      <c r="AF1720" s="79" t="b">
        <v>0</v>
      </c>
      <c r="AG1720" s="79" t="s">
        <v>6304</v>
      </c>
      <c r="AH1720" s="79"/>
      <c r="AI1720" s="85" t="s">
        <v>6296</v>
      </c>
      <c r="AJ1720" s="79" t="b">
        <v>0</v>
      </c>
      <c r="AK1720" s="79">
        <v>0</v>
      </c>
      <c r="AL1720" s="85" t="s">
        <v>6296</v>
      </c>
      <c r="AM1720" s="79" t="s">
        <v>6333</v>
      </c>
      <c r="AN1720" s="79" t="b">
        <v>0</v>
      </c>
      <c r="AO1720" s="85" t="s">
        <v>6240</v>
      </c>
      <c r="AP1720" s="79" t="s">
        <v>176</v>
      </c>
      <c r="AQ1720" s="79">
        <v>0</v>
      </c>
      <c r="AR1720" s="79">
        <v>0</v>
      </c>
      <c r="AS1720" s="79"/>
      <c r="AT1720" s="79"/>
      <c r="AU1720" s="79"/>
      <c r="AV1720" s="79"/>
      <c r="AW1720" s="79"/>
      <c r="AX1720" s="79"/>
      <c r="AY1720" s="79"/>
      <c r="AZ1720" s="79"/>
      <c r="BA1720">
        <v>1</v>
      </c>
      <c r="BB1720" s="78" t="str">
        <f>REPLACE(INDEX(GroupVertices[Group], MATCH(Edges[[#This Row],[Vertex 1]],GroupVertices[Vertex],0)),1,1,"")</f>
        <v>67</v>
      </c>
      <c r="BC1720" s="78" t="str">
        <f>REPLACE(INDEX(GroupVertices[Group], MATCH(Edges[[#This Row],[Vertex 2]],GroupVertices[Vertex],0)),1,1,"")</f>
        <v>67</v>
      </c>
      <c r="BD1720" s="48">
        <v>0</v>
      </c>
      <c r="BE1720" s="49">
        <v>0</v>
      </c>
      <c r="BF1720" s="48">
        <v>1</v>
      </c>
      <c r="BG1720" s="49">
        <v>5.5555555555555554</v>
      </c>
      <c r="BH1720" s="48">
        <v>0</v>
      </c>
      <c r="BI1720" s="49">
        <v>0</v>
      </c>
      <c r="BJ1720" s="48">
        <v>17</v>
      </c>
      <c r="BK1720" s="49">
        <v>94.444444444444443</v>
      </c>
      <c r="BL1720" s="48">
        <v>18</v>
      </c>
    </row>
    <row r="1721" spans="1:64" x14ac:dyDescent="0.25">
      <c r="A1721" s="64" t="s">
        <v>771</v>
      </c>
      <c r="B1721" s="64" t="s">
        <v>740</v>
      </c>
      <c r="C1721" s="65" t="s">
        <v>15844</v>
      </c>
      <c r="D1721" s="66">
        <v>4.5</v>
      </c>
      <c r="E1721" s="67" t="s">
        <v>136</v>
      </c>
      <c r="F1721" s="68">
        <v>30.071428571428569</v>
      </c>
      <c r="G1721" s="65"/>
      <c r="H1721" s="69"/>
      <c r="I1721" s="70"/>
      <c r="J1721" s="70"/>
      <c r="K1721" s="34" t="s">
        <v>65</v>
      </c>
      <c r="L1721" s="77">
        <v>1721</v>
      </c>
      <c r="M1721" s="77"/>
      <c r="N1721" s="72"/>
      <c r="O1721" s="79" t="s">
        <v>999</v>
      </c>
      <c r="P1721" s="81">
        <v>43178.649560185186</v>
      </c>
      <c r="Q1721" s="79" t="s">
        <v>1700</v>
      </c>
      <c r="R1721" s="79"/>
      <c r="S1721" s="79"/>
      <c r="T1721" s="79"/>
      <c r="U1721" s="79"/>
      <c r="V1721" s="83" t="s">
        <v>3874</v>
      </c>
      <c r="W1721" s="81">
        <v>43178.649560185186</v>
      </c>
      <c r="X1721" s="83" t="s">
        <v>5033</v>
      </c>
      <c r="Y1721" s="79"/>
      <c r="Z1721" s="79"/>
      <c r="AA1721" s="85" t="s">
        <v>6241</v>
      </c>
      <c r="AB1721" s="79"/>
      <c r="AC1721" s="79" t="b">
        <v>0</v>
      </c>
      <c r="AD1721" s="79">
        <v>0</v>
      </c>
      <c r="AE1721" s="85" t="s">
        <v>6296</v>
      </c>
      <c r="AF1721" s="79" t="b">
        <v>1</v>
      </c>
      <c r="AG1721" s="79" t="s">
        <v>6304</v>
      </c>
      <c r="AH1721" s="79"/>
      <c r="AI1721" s="85" t="s">
        <v>6327</v>
      </c>
      <c r="AJ1721" s="79" t="b">
        <v>0</v>
      </c>
      <c r="AK1721" s="79">
        <v>6</v>
      </c>
      <c r="AL1721" s="85" t="s">
        <v>6247</v>
      </c>
      <c r="AM1721" s="79" t="s">
        <v>6331</v>
      </c>
      <c r="AN1721" s="79" t="b">
        <v>0</v>
      </c>
      <c r="AO1721" s="85" t="s">
        <v>6247</v>
      </c>
      <c r="AP1721" s="79" t="s">
        <v>176</v>
      </c>
      <c r="AQ1721" s="79">
        <v>0</v>
      </c>
      <c r="AR1721" s="79">
        <v>0</v>
      </c>
      <c r="AS1721" s="79"/>
      <c r="AT1721" s="79"/>
      <c r="AU1721" s="79"/>
      <c r="AV1721" s="79"/>
      <c r="AW1721" s="79"/>
      <c r="AX1721" s="79"/>
      <c r="AY1721" s="79"/>
      <c r="AZ1721" s="79"/>
      <c r="BA1721">
        <v>4</v>
      </c>
      <c r="BB1721" s="78" t="str">
        <f>REPLACE(INDEX(GroupVertices[Group], MATCH(Edges[[#This Row],[Vertex 1]],GroupVertices[Vertex],0)),1,1,"")</f>
        <v>6</v>
      </c>
      <c r="BC1721" s="78" t="str">
        <f>REPLACE(INDEX(GroupVertices[Group], MATCH(Edges[[#This Row],[Vertex 2]],GroupVertices[Vertex],0)),1,1,"")</f>
        <v>6</v>
      </c>
      <c r="BD1721" s="48"/>
      <c r="BE1721" s="49"/>
      <c r="BF1721" s="48"/>
      <c r="BG1721" s="49"/>
      <c r="BH1721" s="48"/>
      <c r="BI1721" s="49"/>
      <c r="BJ1721" s="48"/>
      <c r="BK1721" s="49"/>
      <c r="BL1721" s="48"/>
    </row>
    <row r="1722" spans="1:64" x14ac:dyDescent="0.25">
      <c r="A1722" s="64" t="s">
        <v>771</v>
      </c>
      <c r="B1722" s="64" t="s">
        <v>763</v>
      </c>
      <c r="C1722" s="65" t="s">
        <v>15839</v>
      </c>
      <c r="D1722" s="66">
        <v>3</v>
      </c>
      <c r="E1722" s="67" t="s">
        <v>132</v>
      </c>
      <c r="F1722" s="68">
        <v>35</v>
      </c>
      <c r="G1722" s="65"/>
      <c r="H1722" s="69"/>
      <c r="I1722" s="70"/>
      <c r="J1722" s="70"/>
      <c r="K1722" s="34" t="s">
        <v>65</v>
      </c>
      <c r="L1722" s="77">
        <v>1722</v>
      </c>
      <c r="M1722" s="77"/>
      <c r="N1722" s="72"/>
      <c r="O1722" s="79" t="s">
        <v>999</v>
      </c>
      <c r="P1722" s="81">
        <v>43178.649560185186</v>
      </c>
      <c r="Q1722" s="79" t="s">
        <v>1700</v>
      </c>
      <c r="R1722" s="79"/>
      <c r="S1722" s="79"/>
      <c r="T1722" s="79"/>
      <c r="U1722" s="79"/>
      <c r="V1722" s="83" t="s">
        <v>3874</v>
      </c>
      <c r="W1722" s="81">
        <v>43178.649560185186</v>
      </c>
      <c r="X1722" s="83" t="s">
        <v>5033</v>
      </c>
      <c r="Y1722" s="79"/>
      <c r="Z1722" s="79"/>
      <c r="AA1722" s="85" t="s">
        <v>6241</v>
      </c>
      <c r="AB1722" s="79"/>
      <c r="AC1722" s="79" t="b">
        <v>0</v>
      </c>
      <c r="AD1722" s="79">
        <v>0</v>
      </c>
      <c r="AE1722" s="85" t="s">
        <v>6296</v>
      </c>
      <c r="AF1722" s="79" t="b">
        <v>1</v>
      </c>
      <c r="AG1722" s="79" t="s">
        <v>6304</v>
      </c>
      <c r="AH1722" s="79"/>
      <c r="AI1722" s="85" t="s">
        <v>6327</v>
      </c>
      <c r="AJ1722" s="79" t="b">
        <v>0</v>
      </c>
      <c r="AK1722" s="79">
        <v>6</v>
      </c>
      <c r="AL1722" s="85" t="s">
        <v>6247</v>
      </c>
      <c r="AM1722" s="79" t="s">
        <v>6331</v>
      </c>
      <c r="AN1722" s="79" t="b">
        <v>0</v>
      </c>
      <c r="AO1722" s="85" t="s">
        <v>6247</v>
      </c>
      <c r="AP1722" s="79" t="s">
        <v>176</v>
      </c>
      <c r="AQ1722" s="79">
        <v>0</v>
      </c>
      <c r="AR1722" s="79">
        <v>0</v>
      </c>
      <c r="AS1722" s="79"/>
      <c r="AT1722" s="79"/>
      <c r="AU1722" s="79"/>
      <c r="AV1722" s="79"/>
      <c r="AW1722" s="79"/>
      <c r="AX1722" s="79"/>
      <c r="AY1722" s="79"/>
      <c r="AZ1722" s="79"/>
      <c r="BA1722">
        <v>1</v>
      </c>
      <c r="BB1722" s="78" t="str">
        <f>REPLACE(INDEX(GroupVertices[Group], MATCH(Edges[[#This Row],[Vertex 1]],GroupVertices[Vertex],0)),1,1,"")</f>
        <v>6</v>
      </c>
      <c r="BC1722" s="78" t="str">
        <f>REPLACE(INDEX(GroupVertices[Group], MATCH(Edges[[#This Row],[Vertex 2]],GroupVertices[Vertex],0)),1,1,"")</f>
        <v>6</v>
      </c>
      <c r="BD1722" s="48"/>
      <c r="BE1722" s="49"/>
      <c r="BF1722" s="48"/>
      <c r="BG1722" s="49"/>
      <c r="BH1722" s="48"/>
      <c r="BI1722" s="49"/>
      <c r="BJ1722" s="48"/>
      <c r="BK1722" s="49"/>
      <c r="BL1722" s="48"/>
    </row>
    <row r="1723" spans="1:64" x14ac:dyDescent="0.25">
      <c r="A1723" s="64" t="s">
        <v>771</v>
      </c>
      <c r="B1723" s="64" t="s">
        <v>774</v>
      </c>
      <c r="C1723" s="65" t="s">
        <v>15839</v>
      </c>
      <c r="D1723" s="66">
        <v>3</v>
      </c>
      <c r="E1723" s="67" t="s">
        <v>132</v>
      </c>
      <c r="F1723" s="68">
        <v>35</v>
      </c>
      <c r="G1723" s="65"/>
      <c r="H1723" s="69"/>
      <c r="I1723" s="70"/>
      <c r="J1723" s="70"/>
      <c r="K1723" s="34" t="s">
        <v>65</v>
      </c>
      <c r="L1723" s="77">
        <v>1723</v>
      </c>
      <c r="M1723" s="77"/>
      <c r="N1723" s="72"/>
      <c r="O1723" s="79" t="s">
        <v>999</v>
      </c>
      <c r="P1723" s="81">
        <v>43178.649560185186</v>
      </c>
      <c r="Q1723" s="79" t="s">
        <v>1700</v>
      </c>
      <c r="R1723" s="79"/>
      <c r="S1723" s="79"/>
      <c r="T1723" s="79"/>
      <c r="U1723" s="79"/>
      <c r="V1723" s="83" t="s">
        <v>3874</v>
      </c>
      <c r="W1723" s="81">
        <v>43178.649560185186</v>
      </c>
      <c r="X1723" s="83" t="s">
        <v>5033</v>
      </c>
      <c r="Y1723" s="79"/>
      <c r="Z1723" s="79"/>
      <c r="AA1723" s="85" t="s">
        <v>6241</v>
      </c>
      <c r="AB1723" s="79"/>
      <c r="AC1723" s="79" t="b">
        <v>0</v>
      </c>
      <c r="AD1723" s="79">
        <v>0</v>
      </c>
      <c r="AE1723" s="85" t="s">
        <v>6296</v>
      </c>
      <c r="AF1723" s="79" t="b">
        <v>1</v>
      </c>
      <c r="AG1723" s="79" t="s">
        <v>6304</v>
      </c>
      <c r="AH1723" s="79"/>
      <c r="AI1723" s="85" t="s">
        <v>6327</v>
      </c>
      <c r="AJ1723" s="79" t="b">
        <v>0</v>
      </c>
      <c r="AK1723" s="79">
        <v>6</v>
      </c>
      <c r="AL1723" s="85" t="s">
        <v>6247</v>
      </c>
      <c r="AM1723" s="79" t="s">
        <v>6331</v>
      </c>
      <c r="AN1723" s="79" t="b">
        <v>0</v>
      </c>
      <c r="AO1723" s="85" t="s">
        <v>6247</v>
      </c>
      <c r="AP1723" s="79" t="s">
        <v>176</v>
      </c>
      <c r="AQ1723" s="79">
        <v>0</v>
      </c>
      <c r="AR1723" s="79">
        <v>0</v>
      </c>
      <c r="AS1723" s="79"/>
      <c r="AT1723" s="79"/>
      <c r="AU1723" s="79"/>
      <c r="AV1723" s="79"/>
      <c r="AW1723" s="79"/>
      <c r="AX1723" s="79"/>
      <c r="AY1723" s="79"/>
      <c r="AZ1723" s="79"/>
      <c r="BA1723">
        <v>1</v>
      </c>
      <c r="BB1723" s="78" t="str">
        <f>REPLACE(INDEX(GroupVertices[Group], MATCH(Edges[[#This Row],[Vertex 1]],GroupVertices[Vertex],0)),1,1,"")</f>
        <v>6</v>
      </c>
      <c r="BC1723" s="78" t="str">
        <f>REPLACE(INDEX(GroupVertices[Group], MATCH(Edges[[#This Row],[Vertex 2]],GroupVertices[Vertex],0)),1,1,"")</f>
        <v>6</v>
      </c>
      <c r="BD1723" s="48">
        <v>0</v>
      </c>
      <c r="BE1723" s="49">
        <v>0</v>
      </c>
      <c r="BF1723" s="48">
        <v>0</v>
      </c>
      <c r="BG1723" s="49">
        <v>0</v>
      </c>
      <c r="BH1723" s="48">
        <v>0</v>
      </c>
      <c r="BI1723" s="49">
        <v>0</v>
      </c>
      <c r="BJ1723" s="48">
        <v>17</v>
      </c>
      <c r="BK1723" s="49">
        <v>100</v>
      </c>
      <c r="BL1723" s="48">
        <v>17</v>
      </c>
    </row>
    <row r="1724" spans="1:64" x14ac:dyDescent="0.25">
      <c r="A1724" s="64" t="s">
        <v>771</v>
      </c>
      <c r="B1724" s="64" t="s">
        <v>740</v>
      </c>
      <c r="C1724" s="65" t="s">
        <v>15844</v>
      </c>
      <c r="D1724" s="66">
        <v>4.5</v>
      </c>
      <c r="E1724" s="67" t="s">
        <v>136</v>
      </c>
      <c r="F1724" s="68">
        <v>30.071428571428569</v>
      </c>
      <c r="G1724" s="65"/>
      <c r="H1724" s="69"/>
      <c r="I1724" s="70"/>
      <c r="J1724" s="70"/>
      <c r="K1724" s="34" t="s">
        <v>65</v>
      </c>
      <c r="L1724" s="77">
        <v>1724</v>
      </c>
      <c r="M1724" s="77"/>
      <c r="N1724" s="72"/>
      <c r="O1724" s="79" t="s">
        <v>999</v>
      </c>
      <c r="P1724" s="81">
        <v>43178.650057870371</v>
      </c>
      <c r="Q1724" s="79" t="s">
        <v>1316</v>
      </c>
      <c r="R1724" s="83" t="s">
        <v>2180</v>
      </c>
      <c r="S1724" s="79" t="s">
        <v>2508</v>
      </c>
      <c r="T1724" s="79" t="s">
        <v>2821</v>
      </c>
      <c r="U1724" s="79"/>
      <c r="V1724" s="83" t="s">
        <v>3874</v>
      </c>
      <c r="W1724" s="81">
        <v>43178.650057870371</v>
      </c>
      <c r="X1724" s="83" t="s">
        <v>5034</v>
      </c>
      <c r="Y1724" s="79"/>
      <c r="Z1724" s="79"/>
      <c r="AA1724" s="85" t="s">
        <v>6242</v>
      </c>
      <c r="AB1724" s="79"/>
      <c r="AC1724" s="79" t="b">
        <v>0</v>
      </c>
      <c r="AD1724" s="79">
        <v>0</v>
      </c>
      <c r="AE1724" s="85" t="s">
        <v>6296</v>
      </c>
      <c r="AF1724" s="79" t="b">
        <v>0</v>
      </c>
      <c r="AG1724" s="79" t="s">
        <v>6304</v>
      </c>
      <c r="AH1724" s="79"/>
      <c r="AI1724" s="85" t="s">
        <v>6296</v>
      </c>
      <c r="AJ1724" s="79" t="b">
        <v>0</v>
      </c>
      <c r="AK1724" s="79">
        <v>9</v>
      </c>
      <c r="AL1724" s="85" t="s">
        <v>6284</v>
      </c>
      <c r="AM1724" s="79" t="s">
        <v>6331</v>
      </c>
      <c r="AN1724" s="79" t="b">
        <v>0</v>
      </c>
      <c r="AO1724" s="85" t="s">
        <v>6284</v>
      </c>
      <c r="AP1724" s="79" t="s">
        <v>176</v>
      </c>
      <c r="AQ1724" s="79">
        <v>0</v>
      </c>
      <c r="AR1724" s="79">
        <v>0</v>
      </c>
      <c r="AS1724" s="79"/>
      <c r="AT1724" s="79"/>
      <c r="AU1724" s="79"/>
      <c r="AV1724" s="79"/>
      <c r="AW1724" s="79"/>
      <c r="AX1724" s="79"/>
      <c r="AY1724" s="79"/>
      <c r="AZ1724" s="79"/>
      <c r="BA1724">
        <v>4</v>
      </c>
      <c r="BB1724" s="78" t="str">
        <f>REPLACE(INDEX(GroupVertices[Group], MATCH(Edges[[#This Row],[Vertex 1]],GroupVertices[Vertex],0)),1,1,"")</f>
        <v>6</v>
      </c>
      <c r="BC1724" s="78" t="str">
        <f>REPLACE(INDEX(GroupVertices[Group], MATCH(Edges[[#This Row],[Vertex 2]],GroupVertices[Vertex],0)),1,1,"")</f>
        <v>6</v>
      </c>
      <c r="BD1724" s="48">
        <v>2</v>
      </c>
      <c r="BE1724" s="49">
        <v>14.285714285714286</v>
      </c>
      <c r="BF1724" s="48">
        <v>1</v>
      </c>
      <c r="BG1724" s="49">
        <v>7.1428571428571432</v>
      </c>
      <c r="BH1724" s="48">
        <v>0</v>
      </c>
      <c r="BI1724" s="49">
        <v>0</v>
      </c>
      <c r="BJ1724" s="48">
        <v>11</v>
      </c>
      <c r="BK1724" s="49">
        <v>78.571428571428569</v>
      </c>
      <c r="BL1724" s="48">
        <v>14</v>
      </c>
    </row>
    <row r="1725" spans="1:64" x14ac:dyDescent="0.25">
      <c r="A1725" s="64" t="s">
        <v>771</v>
      </c>
      <c r="B1725" s="64" t="s">
        <v>740</v>
      </c>
      <c r="C1725" s="65" t="s">
        <v>15844</v>
      </c>
      <c r="D1725" s="66">
        <v>4.5</v>
      </c>
      <c r="E1725" s="67" t="s">
        <v>136</v>
      </c>
      <c r="F1725" s="68">
        <v>30.071428571428569</v>
      </c>
      <c r="G1725" s="65"/>
      <c r="H1725" s="69"/>
      <c r="I1725" s="70"/>
      <c r="J1725" s="70"/>
      <c r="K1725" s="34" t="s">
        <v>65</v>
      </c>
      <c r="L1725" s="77">
        <v>1725</v>
      </c>
      <c r="M1725" s="77"/>
      <c r="N1725" s="72"/>
      <c r="O1725" s="79" t="s">
        <v>999</v>
      </c>
      <c r="P1725" s="81">
        <v>43178.65016203704</v>
      </c>
      <c r="Q1725" s="79" t="s">
        <v>1119</v>
      </c>
      <c r="R1725" s="83" t="s">
        <v>2063</v>
      </c>
      <c r="S1725" s="79" t="s">
        <v>2508</v>
      </c>
      <c r="T1725" s="79" t="s">
        <v>2724</v>
      </c>
      <c r="U1725" s="79"/>
      <c r="V1725" s="83" t="s">
        <v>3874</v>
      </c>
      <c r="W1725" s="81">
        <v>43178.65016203704</v>
      </c>
      <c r="X1725" s="83" t="s">
        <v>5035</v>
      </c>
      <c r="Y1725" s="79"/>
      <c r="Z1725" s="79"/>
      <c r="AA1725" s="85" t="s">
        <v>6243</v>
      </c>
      <c r="AB1725" s="79"/>
      <c r="AC1725" s="79" t="b">
        <v>0</v>
      </c>
      <c r="AD1725" s="79">
        <v>0</v>
      </c>
      <c r="AE1725" s="85" t="s">
        <v>6296</v>
      </c>
      <c r="AF1725" s="79" t="b">
        <v>0</v>
      </c>
      <c r="AG1725" s="79" t="s">
        <v>6304</v>
      </c>
      <c r="AH1725" s="79"/>
      <c r="AI1725" s="85" t="s">
        <v>6296</v>
      </c>
      <c r="AJ1725" s="79" t="b">
        <v>0</v>
      </c>
      <c r="AK1725" s="79">
        <v>27</v>
      </c>
      <c r="AL1725" s="85" t="s">
        <v>6285</v>
      </c>
      <c r="AM1725" s="79" t="s">
        <v>6331</v>
      </c>
      <c r="AN1725" s="79" t="b">
        <v>0</v>
      </c>
      <c r="AO1725" s="85" t="s">
        <v>6285</v>
      </c>
      <c r="AP1725" s="79" t="s">
        <v>176</v>
      </c>
      <c r="AQ1725" s="79">
        <v>0</v>
      </c>
      <c r="AR1725" s="79">
        <v>0</v>
      </c>
      <c r="AS1725" s="79"/>
      <c r="AT1725" s="79"/>
      <c r="AU1725" s="79"/>
      <c r="AV1725" s="79"/>
      <c r="AW1725" s="79"/>
      <c r="AX1725" s="79"/>
      <c r="AY1725" s="79"/>
      <c r="AZ1725" s="79"/>
      <c r="BA1725">
        <v>4</v>
      </c>
      <c r="BB1725" s="78" t="str">
        <f>REPLACE(INDEX(GroupVertices[Group], MATCH(Edges[[#This Row],[Vertex 1]],GroupVertices[Vertex],0)),1,1,"")</f>
        <v>6</v>
      </c>
      <c r="BC1725" s="78" t="str">
        <f>REPLACE(INDEX(GroupVertices[Group], MATCH(Edges[[#This Row],[Vertex 2]],GroupVertices[Vertex],0)),1,1,"")</f>
        <v>6</v>
      </c>
      <c r="BD1725" s="48">
        <v>0</v>
      </c>
      <c r="BE1725" s="49">
        <v>0</v>
      </c>
      <c r="BF1725" s="48">
        <v>0</v>
      </c>
      <c r="BG1725" s="49">
        <v>0</v>
      </c>
      <c r="BH1725" s="48">
        <v>0</v>
      </c>
      <c r="BI1725" s="49">
        <v>0</v>
      </c>
      <c r="BJ1725" s="48">
        <v>16</v>
      </c>
      <c r="BK1725" s="49">
        <v>100</v>
      </c>
      <c r="BL1725" s="48">
        <v>16</v>
      </c>
    </row>
    <row r="1726" spans="1:64" x14ac:dyDescent="0.25">
      <c r="A1726" s="64" t="s">
        <v>771</v>
      </c>
      <c r="B1726" s="64" t="s">
        <v>740</v>
      </c>
      <c r="C1726" s="65" t="s">
        <v>15844</v>
      </c>
      <c r="D1726" s="66">
        <v>4.5</v>
      </c>
      <c r="E1726" s="67" t="s">
        <v>136</v>
      </c>
      <c r="F1726" s="68">
        <v>30.071428571428569</v>
      </c>
      <c r="G1726" s="65"/>
      <c r="H1726" s="69"/>
      <c r="I1726" s="70"/>
      <c r="J1726" s="70"/>
      <c r="K1726" s="34" t="s">
        <v>65</v>
      </c>
      <c r="L1726" s="77">
        <v>1726</v>
      </c>
      <c r="M1726" s="77"/>
      <c r="N1726" s="72"/>
      <c r="O1726" s="79" t="s">
        <v>999</v>
      </c>
      <c r="P1726" s="81">
        <v>43178.650300925925</v>
      </c>
      <c r="Q1726" s="79" t="s">
        <v>1701</v>
      </c>
      <c r="R1726" s="83" t="s">
        <v>2379</v>
      </c>
      <c r="S1726" s="79" t="s">
        <v>2508</v>
      </c>
      <c r="T1726" s="79" t="s">
        <v>3007</v>
      </c>
      <c r="U1726" s="83" t="s">
        <v>3367</v>
      </c>
      <c r="V1726" s="83" t="s">
        <v>3367</v>
      </c>
      <c r="W1726" s="81">
        <v>43178.650300925925</v>
      </c>
      <c r="X1726" s="83" t="s">
        <v>5036</v>
      </c>
      <c r="Y1726" s="79"/>
      <c r="Z1726" s="79"/>
      <c r="AA1726" s="85" t="s">
        <v>6244</v>
      </c>
      <c r="AB1726" s="79"/>
      <c r="AC1726" s="79" t="b">
        <v>0</v>
      </c>
      <c r="AD1726" s="79">
        <v>0</v>
      </c>
      <c r="AE1726" s="85" t="s">
        <v>6296</v>
      </c>
      <c r="AF1726" s="79" t="b">
        <v>0</v>
      </c>
      <c r="AG1726" s="79" t="s">
        <v>6304</v>
      </c>
      <c r="AH1726" s="79"/>
      <c r="AI1726" s="85" t="s">
        <v>6296</v>
      </c>
      <c r="AJ1726" s="79" t="b">
        <v>0</v>
      </c>
      <c r="AK1726" s="79">
        <v>23</v>
      </c>
      <c r="AL1726" s="85" t="s">
        <v>6286</v>
      </c>
      <c r="AM1726" s="79" t="s">
        <v>6331</v>
      </c>
      <c r="AN1726" s="79" t="b">
        <v>0</v>
      </c>
      <c r="AO1726" s="85" t="s">
        <v>6286</v>
      </c>
      <c r="AP1726" s="79" t="s">
        <v>176</v>
      </c>
      <c r="AQ1726" s="79">
        <v>0</v>
      </c>
      <c r="AR1726" s="79">
        <v>0</v>
      </c>
      <c r="AS1726" s="79"/>
      <c r="AT1726" s="79"/>
      <c r="AU1726" s="79"/>
      <c r="AV1726" s="79"/>
      <c r="AW1726" s="79"/>
      <c r="AX1726" s="79"/>
      <c r="AY1726" s="79"/>
      <c r="AZ1726" s="79"/>
      <c r="BA1726">
        <v>4</v>
      </c>
      <c r="BB1726" s="78" t="str">
        <f>REPLACE(INDEX(GroupVertices[Group], MATCH(Edges[[#This Row],[Vertex 1]],GroupVertices[Vertex],0)),1,1,"")</f>
        <v>6</v>
      </c>
      <c r="BC1726" s="78" t="str">
        <f>REPLACE(INDEX(GroupVertices[Group], MATCH(Edges[[#This Row],[Vertex 2]],GroupVertices[Vertex],0)),1,1,"")</f>
        <v>6</v>
      </c>
      <c r="BD1726" s="48">
        <v>0</v>
      </c>
      <c r="BE1726" s="49">
        <v>0</v>
      </c>
      <c r="BF1726" s="48">
        <v>0</v>
      </c>
      <c r="BG1726" s="49">
        <v>0</v>
      </c>
      <c r="BH1726" s="48">
        <v>0</v>
      </c>
      <c r="BI1726" s="49">
        <v>0</v>
      </c>
      <c r="BJ1726" s="48">
        <v>12</v>
      </c>
      <c r="BK1726" s="49">
        <v>100</v>
      </c>
      <c r="BL1726" s="48">
        <v>12</v>
      </c>
    </row>
    <row r="1727" spans="1:64" x14ac:dyDescent="0.25">
      <c r="A1727" s="64" t="s">
        <v>772</v>
      </c>
      <c r="B1727" s="64" t="s">
        <v>740</v>
      </c>
      <c r="C1727" s="65" t="s">
        <v>15839</v>
      </c>
      <c r="D1727" s="66">
        <v>3</v>
      </c>
      <c r="E1727" s="67" t="s">
        <v>132</v>
      </c>
      <c r="F1727" s="68">
        <v>35</v>
      </c>
      <c r="G1727" s="65"/>
      <c r="H1727" s="69"/>
      <c r="I1727" s="70"/>
      <c r="J1727" s="70"/>
      <c r="K1727" s="34" t="s">
        <v>65</v>
      </c>
      <c r="L1727" s="77">
        <v>1727</v>
      </c>
      <c r="M1727" s="77"/>
      <c r="N1727" s="72"/>
      <c r="O1727" s="79" t="s">
        <v>999</v>
      </c>
      <c r="P1727" s="81">
        <v>43112.882777777777</v>
      </c>
      <c r="Q1727" s="79" t="s">
        <v>1965</v>
      </c>
      <c r="R1727" s="83" t="s">
        <v>2499</v>
      </c>
      <c r="S1727" s="79" t="s">
        <v>2538</v>
      </c>
      <c r="T1727" s="79" t="s">
        <v>3141</v>
      </c>
      <c r="U1727" s="83" t="s">
        <v>3474</v>
      </c>
      <c r="V1727" s="83" t="s">
        <v>3474</v>
      </c>
      <c r="W1727" s="81">
        <v>43112.882777777777</v>
      </c>
      <c r="X1727" s="83" t="s">
        <v>5037</v>
      </c>
      <c r="Y1727" s="79"/>
      <c r="Z1727" s="79"/>
      <c r="AA1727" s="85" t="s">
        <v>6245</v>
      </c>
      <c r="AB1727" s="79"/>
      <c r="AC1727" s="79" t="b">
        <v>0</v>
      </c>
      <c r="AD1727" s="79">
        <v>71</v>
      </c>
      <c r="AE1727" s="85" t="s">
        <v>6296</v>
      </c>
      <c r="AF1727" s="79" t="b">
        <v>0</v>
      </c>
      <c r="AG1727" s="79" t="s">
        <v>6304</v>
      </c>
      <c r="AH1727" s="79"/>
      <c r="AI1727" s="85" t="s">
        <v>6296</v>
      </c>
      <c r="AJ1727" s="79" t="b">
        <v>0</v>
      </c>
      <c r="AK1727" s="79">
        <v>56</v>
      </c>
      <c r="AL1727" s="85" t="s">
        <v>6296</v>
      </c>
      <c r="AM1727" s="79" t="s">
        <v>6328</v>
      </c>
      <c r="AN1727" s="79" t="b">
        <v>0</v>
      </c>
      <c r="AO1727" s="85" t="s">
        <v>6245</v>
      </c>
      <c r="AP1727" s="79" t="s">
        <v>6415</v>
      </c>
      <c r="AQ1727" s="79">
        <v>0</v>
      </c>
      <c r="AR1727" s="79">
        <v>0</v>
      </c>
      <c r="AS1727" s="79"/>
      <c r="AT1727" s="79"/>
      <c r="AU1727" s="79"/>
      <c r="AV1727" s="79"/>
      <c r="AW1727" s="79"/>
      <c r="AX1727" s="79"/>
      <c r="AY1727" s="79"/>
      <c r="AZ1727" s="79"/>
      <c r="BA1727">
        <v>1</v>
      </c>
      <c r="BB1727" s="78" t="str">
        <f>REPLACE(INDEX(GroupVertices[Group], MATCH(Edges[[#This Row],[Vertex 1]],GroupVertices[Vertex],0)),1,1,"")</f>
        <v>6</v>
      </c>
      <c r="BC1727" s="78" t="str">
        <f>REPLACE(INDEX(GroupVertices[Group], MATCH(Edges[[#This Row],[Vertex 2]],GroupVertices[Vertex],0)),1,1,"")</f>
        <v>6</v>
      </c>
      <c r="BD1727" s="48">
        <v>2</v>
      </c>
      <c r="BE1727" s="49">
        <v>7.1428571428571432</v>
      </c>
      <c r="BF1727" s="48">
        <v>0</v>
      </c>
      <c r="BG1727" s="49">
        <v>0</v>
      </c>
      <c r="BH1727" s="48">
        <v>0</v>
      </c>
      <c r="BI1727" s="49">
        <v>0</v>
      </c>
      <c r="BJ1727" s="48">
        <v>26</v>
      </c>
      <c r="BK1727" s="49">
        <v>92.857142857142861</v>
      </c>
      <c r="BL1727" s="48">
        <v>28</v>
      </c>
    </row>
    <row r="1728" spans="1:64" x14ac:dyDescent="0.25">
      <c r="A1728" s="64" t="s">
        <v>773</v>
      </c>
      <c r="B1728" s="64" t="s">
        <v>772</v>
      </c>
      <c r="C1728" s="65" t="s">
        <v>15839</v>
      </c>
      <c r="D1728" s="66">
        <v>3</v>
      </c>
      <c r="E1728" s="67" t="s">
        <v>132</v>
      </c>
      <c r="F1728" s="68">
        <v>35</v>
      </c>
      <c r="G1728" s="65"/>
      <c r="H1728" s="69"/>
      <c r="I1728" s="70"/>
      <c r="J1728" s="70"/>
      <c r="K1728" s="34" t="s">
        <v>65</v>
      </c>
      <c r="L1728" s="77">
        <v>1728</v>
      </c>
      <c r="M1728" s="77"/>
      <c r="N1728" s="72"/>
      <c r="O1728" s="79" t="s">
        <v>999</v>
      </c>
      <c r="P1728" s="81">
        <v>43178.653611111113</v>
      </c>
      <c r="Q1728" s="79" t="s">
        <v>1966</v>
      </c>
      <c r="R1728" s="79"/>
      <c r="S1728" s="79"/>
      <c r="T1728" s="79"/>
      <c r="U1728" s="79"/>
      <c r="V1728" s="83" t="s">
        <v>3875</v>
      </c>
      <c r="W1728" s="81">
        <v>43178.653611111113</v>
      </c>
      <c r="X1728" s="83" t="s">
        <v>5038</v>
      </c>
      <c r="Y1728" s="79"/>
      <c r="Z1728" s="79"/>
      <c r="AA1728" s="85" t="s">
        <v>6246</v>
      </c>
      <c r="AB1728" s="79"/>
      <c r="AC1728" s="79" t="b">
        <v>0</v>
      </c>
      <c r="AD1728" s="79">
        <v>0</v>
      </c>
      <c r="AE1728" s="85" t="s">
        <v>6296</v>
      </c>
      <c r="AF1728" s="79" t="b">
        <v>0</v>
      </c>
      <c r="AG1728" s="79" t="s">
        <v>6304</v>
      </c>
      <c r="AH1728" s="79"/>
      <c r="AI1728" s="85" t="s">
        <v>6296</v>
      </c>
      <c r="AJ1728" s="79" t="b">
        <v>0</v>
      </c>
      <c r="AK1728" s="79">
        <v>56</v>
      </c>
      <c r="AL1728" s="85" t="s">
        <v>6245</v>
      </c>
      <c r="AM1728" s="79" t="s">
        <v>6328</v>
      </c>
      <c r="AN1728" s="79" t="b">
        <v>0</v>
      </c>
      <c r="AO1728" s="85" t="s">
        <v>6245</v>
      </c>
      <c r="AP1728" s="79" t="s">
        <v>176</v>
      </c>
      <c r="AQ1728" s="79">
        <v>0</v>
      </c>
      <c r="AR1728" s="79">
        <v>0</v>
      </c>
      <c r="AS1728" s="79"/>
      <c r="AT1728" s="79"/>
      <c r="AU1728" s="79"/>
      <c r="AV1728" s="79"/>
      <c r="AW1728" s="79"/>
      <c r="AX1728" s="79"/>
      <c r="AY1728" s="79"/>
      <c r="AZ1728" s="79"/>
      <c r="BA1728">
        <v>1</v>
      </c>
      <c r="BB1728" s="78" t="str">
        <f>REPLACE(INDEX(GroupVertices[Group], MATCH(Edges[[#This Row],[Vertex 1]],GroupVertices[Vertex],0)),1,1,"")</f>
        <v>6</v>
      </c>
      <c r="BC1728" s="78" t="str">
        <f>REPLACE(INDEX(GroupVertices[Group], MATCH(Edges[[#This Row],[Vertex 2]],GroupVertices[Vertex],0)),1,1,"")</f>
        <v>6</v>
      </c>
      <c r="BD1728" s="48">
        <v>2</v>
      </c>
      <c r="BE1728" s="49">
        <v>11.764705882352942</v>
      </c>
      <c r="BF1728" s="48">
        <v>0</v>
      </c>
      <c r="BG1728" s="49">
        <v>0</v>
      </c>
      <c r="BH1728" s="48">
        <v>0</v>
      </c>
      <c r="BI1728" s="49">
        <v>0</v>
      </c>
      <c r="BJ1728" s="48">
        <v>15</v>
      </c>
      <c r="BK1728" s="49">
        <v>88.235294117647058</v>
      </c>
      <c r="BL1728" s="48">
        <v>17</v>
      </c>
    </row>
    <row r="1729" spans="1:64" x14ac:dyDescent="0.25">
      <c r="A1729" s="64" t="s">
        <v>774</v>
      </c>
      <c r="B1729" s="64" t="s">
        <v>763</v>
      </c>
      <c r="C1729" s="65" t="s">
        <v>15839</v>
      </c>
      <c r="D1729" s="66">
        <v>3</v>
      </c>
      <c r="E1729" s="67" t="s">
        <v>132</v>
      </c>
      <c r="F1729" s="68">
        <v>35</v>
      </c>
      <c r="G1729" s="65"/>
      <c r="H1729" s="69"/>
      <c r="I1729" s="70"/>
      <c r="J1729" s="70"/>
      <c r="K1729" s="34" t="s">
        <v>66</v>
      </c>
      <c r="L1729" s="77">
        <v>1729</v>
      </c>
      <c r="M1729" s="77"/>
      <c r="N1729" s="72"/>
      <c r="O1729" s="79" t="s">
        <v>999</v>
      </c>
      <c r="P1729" s="81">
        <v>43177.951412037037</v>
      </c>
      <c r="Q1729" s="79" t="s">
        <v>1967</v>
      </c>
      <c r="R1729" s="79" t="s">
        <v>2500</v>
      </c>
      <c r="S1729" s="79" t="s">
        <v>2637</v>
      </c>
      <c r="T1729" s="79" t="s">
        <v>2681</v>
      </c>
      <c r="U1729" s="79"/>
      <c r="V1729" s="83" t="s">
        <v>3876</v>
      </c>
      <c r="W1729" s="81">
        <v>43177.951412037037</v>
      </c>
      <c r="X1729" s="83" t="s">
        <v>5039</v>
      </c>
      <c r="Y1729" s="79"/>
      <c r="Z1729" s="79"/>
      <c r="AA1729" s="85" t="s">
        <v>6247</v>
      </c>
      <c r="AB1729" s="79"/>
      <c r="AC1729" s="79" t="b">
        <v>0</v>
      </c>
      <c r="AD1729" s="79">
        <v>6</v>
      </c>
      <c r="AE1729" s="85" t="s">
        <v>6296</v>
      </c>
      <c r="AF1729" s="79" t="b">
        <v>1</v>
      </c>
      <c r="AG1729" s="79" t="s">
        <v>6304</v>
      </c>
      <c r="AH1729" s="79"/>
      <c r="AI1729" s="85" t="s">
        <v>6327</v>
      </c>
      <c r="AJ1729" s="79" t="b">
        <v>0</v>
      </c>
      <c r="AK1729" s="79">
        <v>6</v>
      </c>
      <c r="AL1729" s="85" t="s">
        <v>6296</v>
      </c>
      <c r="AM1729" s="79" t="s">
        <v>6336</v>
      </c>
      <c r="AN1729" s="79" t="b">
        <v>0</v>
      </c>
      <c r="AO1729" s="85" t="s">
        <v>6247</v>
      </c>
      <c r="AP1729" s="79" t="s">
        <v>6415</v>
      </c>
      <c r="AQ1729" s="79">
        <v>0</v>
      </c>
      <c r="AR1729" s="79">
        <v>0</v>
      </c>
      <c r="AS1729" s="79"/>
      <c r="AT1729" s="79"/>
      <c r="AU1729" s="79"/>
      <c r="AV1729" s="79"/>
      <c r="AW1729" s="79"/>
      <c r="AX1729" s="79"/>
      <c r="AY1729" s="79"/>
      <c r="AZ1729" s="79"/>
      <c r="BA1729">
        <v>1</v>
      </c>
      <c r="BB1729" s="78" t="str">
        <f>REPLACE(INDEX(GroupVertices[Group], MATCH(Edges[[#This Row],[Vertex 1]],GroupVertices[Vertex],0)),1,1,"")</f>
        <v>6</v>
      </c>
      <c r="BC1729" s="78" t="str">
        <f>REPLACE(INDEX(GroupVertices[Group], MATCH(Edges[[#This Row],[Vertex 2]],GroupVertices[Vertex],0)),1,1,"")</f>
        <v>6</v>
      </c>
      <c r="BD1729" s="48"/>
      <c r="BE1729" s="49"/>
      <c r="BF1729" s="48"/>
      <c r="BG1729" s="49"/>
      <c r="BH1729" s="48"/>
      <c r="BI1729" s="49"/>
      <c r="BJ1729" s="48"/>
      <c r="BK1729" s="49"/>
      <c r="BL1729" s="48"/>
    </row>
    <row r="1730" spans="1:64" x14ac:dyDescent="0.25">
      <c r="A1730" s="64" t="s">
        <v>740</v>
      </c>
      <c r="B1730" s="64" t="s">
        <v>763</v>
      </c>
      <c r="C1730" s="65" t="s">
        <v>15839</v>
      </c>
      <c r="D1730" s="66">
        <v>3</v>
      </c>
      <c r="E1730" s="67" t="s">
        <v>132</v>
      </c>
      <c r="F1730" s="68">
        <v>35</v>
      </c>
      <c r="G1730" s="65"/>
      <c r="H1730" s="69"/>
      <c r="I1730" s="70"/>
      <c r="J1730" s="70"/>
      <c r="K1730" s="34" t="s">
        <v>66</v>
      </c>
      <c r="L1730" s="77">
        <v>1730</v>
      </c>
      <c r="M1730" s="77"/>
      <c r="N1730" s="72"/>
      <c r="O1730" s="79" t="s">
        <v>999</v>
      </c>
      <c r="P1730" s="81">
        <v>43178.6328125</v>
      </c>
      <c r="Q1730" s="79" t="s">
        <v>1700</v>
      </c>
      <c r="R1730" s="79"/>
      <c r="S1730" s="79"/>
      <c r="T1730" s="79"/>
      <c r="U1730" s="79"/>
      <c r="V1730" s="83" t="s">
        <v>3854</v>
      </c>
      <c r="W1730" s="81">
        <v>43178.6328125</v>
      </c>
      <c r="X1730" s="83" t="s">
        <v>5040</v>
      </c>
      <c r="Y1730" s="79"/>
      <c r="Z1730" s="79"/>
      <c r="AA1730" s="85" t="s">
        <v>6248</v>
      </c>
      <c r="AB1730" s="79"/>
      <c r="AC1730" s="79" t="b">
        <v>0</v>
      </c>
      <c r="AD1730" s="79">
        <v>0</v>
      </c>
      <c r="AE1730" s="85" t="s">
        <v>6296</v>
      </c>
      <c r="AF1730" s="79" t="b">
        <v>1</v>
      </c>
      <c r="AG1730" s="79" t="s">
        <v>6304</v>
      </c>
      <c r="AH1730" s="79"/>
      <c r="AI1730" s="85" t="s">
        <v>6327</v>
      </c>
      <c r="AJ1730" s="79" t="b">
        <v>0</v>
      </c>
      <c r="AK1730" s="79">
        <v>6</v>
      </c>
      <c r="AL1730" s="85" t="s">
        <v>6247</v>
      </c>
      <c r="AM1730" s="79" t="s">
        <v>6331</v>
      </c>
      <c r="AN1730" s="79" t="b">
        <v>0</v>
      </c>
      <c r="AO1730" s="85" t="s">
        <v>6247</v>
      </c>
      <c r="AP1730" s="79" t="s">
        <v>176</v>
      </c>
      <c r="AQ1730" s="79">
        <v>0</v>
      </c>
      <c r="AR1730" s="79">
        <v>0</v>
      </c>
      <c r="AS1730" s="79"/>
      <c r="AT1730" s="79"/>
      <c r="AU1730" s="79"/>
      <c r="AV1730" s="79"/>
      <c r="AW1730" s="79"/>
      <c r="AX1730" s="79"/>
      <c r="AY1730" s="79"/>
      <c r="AZ1730" s="79"/>
      <c r="BA1730">
        <v>1</v>
      </c>
      <c r="BB1730" s="78" t="str">
        <f>REPLACE(INDEX(GroupVertices[Group], MATCH(Edges[[#This Row],[Vertex 1]],GroupVertices[Vertex],0)),1,1,"")</f>
        <v>6</v>
      </c>
      <c r="BC1730" s="78" t="str">
        <f>REPLACE(INDEX(GroupVertices[Group], MATCH(Edges[[#This Row],[Vertex 2]],GroupVertices[Vertex],0)),1,1,"")</f>
        <v>6</v>
      </c>
      <c r="BD1730" s="48"/>
      <c r="BE1730" s="49"/>
      <c r="BF1730" s="48"/>
      <c r="BG1730" s="49"/>
      <c r="BH1730" s="48"/>
      <c r="BI1730" s="49"/>
      <c r="BJ1730" s="48"/>
      <c r="BK1730" s="49"/>
      <c r="BL1730" s="48"/>
    </row>
    <row r="1731" spans="1:64" x14ac:dyDescent="0.25">
      <c r="A1731" s="64" t="s">
        <v>763</v>
      </c>
      <c r="B1731" s="64" t="s">
        <v>740</v>
      </c>
      <c r="C1731" s="65" t="s">
        <v>15849</v>
      </c>
      <c r="D1731" s="66">
        <v>8</v>
      </c>
      <c r="E1731" s="67" t="s">
        <v>136</v>
      </c>
      <c r="F1731" s="68">
        <v>18.571428571428573</v>
      </c>
      <c r="G1731" s="65"/>
      <c r="H1731" s="69"/>
      <c r="I1731" s="70"/>
      <c r="J1731" s="70"/>
      <c r="K1731" s="34" t="s">
        <v>66</v>
      </c>
      <c r="L1731" s="77">
        <v>1731</v>
      </c>
      <c r="M1731" s="77"/>
      <c r="N1731" s="72"/>
      <c r="O1731" s="79" t="s">
        <v>999</v>
      </c>
      <c r="P1731" s="81">
        <v>43167.66710648148</v>
      </c>
      <c r="Q1731" s="79" t="s">
        <v>1119</v>
      </c>
      <c r="R1731" s="83" t="s">
        <v>2063</v>
      </c>
      <c r="S1731" s="79" t="s">
        <v>2508</v>
      </c>
      <c r="T1731" s="79" t="s">
        <v>2724</v>
      </c>
      <c r="U1731" s="79"/>
      <c r="V1731" s="83" t="s">
        <v>3866</v>
      </c>
      <c r="W1731" s="81">
        <v>43167.66710648148</v>
      </c>
      <c r="X1731" s="83" t="s">
        <v>5041</v>
      </c>
      <c r="Y1731" s="79"/>
      <c r="Z1731" s="79"/>
      <c r="AA1731" s="85" t="s">
        <v>6249</v>
      </c>
      <c r="AB1731" s="79"/>
      <c r="AC1731" s="79" t="b">
        <v>0</v>
      </c>
      <c r="AD1731" s="79">
        <v>0</v>
      </c>
      <c r="AE1731" s="85" t="s">
        <v>6296</v>
      </c>
      <c r="AF1731" s="79" t="b">
        <v>0</v>
      </c>
      <c r="AG1731" s="79" t="s">
        <v>6304</v>
      </c>
      <c r="AH1731" s="79"/>
      <c r="AI1731" s="85" t="s">
        <v>6296</v>
      </c>
      <c r="AJ1731" s="79" t="b">
        <v>0</v>
      </c>
      <c r="AK1731" s="79">
        <v>12</v>
      </c>
      <c r="AL1731" s="85" t="s">
        <v>6270</v>
      </c>
      <c r="AM1731" s="79" t="s">
        <v>6331</v>
      </c>
      <c r="AN1731" s="79" t="b">
        <v>0</v>
      </c>
      <c r="AO1731" s="85" t="s">
        <v>6270</v>
      </c>
      <c r="AP1731" s="79" t="s">
        <v>176</v>
      </c>
      <c r="AQ1731" s="79">
        <v>0</v>
      </c>
      <c r="AR1731" s="79">
        <v>0</v>
      </c>
      <c r="AS1731" s="79"/>
      <c r="AT1731" s="79"/>
      <c r="AU1731" s="79"/>
      <c r="AV1731" s="79"/>
      <c r="AW1731" s="79"/>
      <c r="AX1731" s="79"/>
      <c r="AY1731" s="79"/>
      <c r="AZ1731" s="79"/>
      <c r="BA1731">
        <v>11</v>
      </c>
      <c r="BB1731" s="78" t="str">
        <f>REPLACE(INDEX(GroupVertices[Group], MATCH(Edges[[#This Row],[Vertex 1]],GroupVertices[Vertex],0)),1,1,"")</f>
        <v>6</v>
      </c>
      <c r="BC1731" s="78" t="str">
        <f>REPLACE(INDEX(GroupVertices[Group], MATCH(Edges[[#This Row],[Vertex 2]],GroupVertices[Vertex],0)),1,1,"")</f>
        <v>6</v>
      </c>
      <c r="BD1731" s="48">
        <v>0</v>
      </c>
      <c r="BE1731" s="49">
        <v>0</v>
      </c>
      <c r="BF1731" s="48">
        <v>0</v>
      </c>
      <c r="BG1731" s="49">
        <v>0</v>
      </c>
      <c r="BH1731" s="48">
        <v>0</v>
      </c>
      <c r="BI1731" s="49">
        <v>0</v>
      </c>
      <c r="BJ1731" s="48">
        <v>16</v>
      </c>
      <c r="BK1731" s="49">
        <v>100</v>
      </c>
      <c r="BL1731" s="48">
        <v>16</v>
      </c>
    </row>
    <row r="1732" spans="1:64" x14ac:dyDescent="0.25">
      <c r="A1732" s="64" t="s">
        <v>763</v>
      </c>
      <c r="B1732" s="64" t="s">
        <v>740</v>
      </c>
      <c r="C1732" s="65" t="s">
        <v>15849</v>
      </c>
      <c r="D1732" s="66">
        <v>8</v>
      </c>
      <c r="E1732" s="67" t="s">
        <v>136</v>
      </c>
      <c r="F1732" s="68">
        <v>18.571428571428573</v>
      </c>
      <c r="G1732" s="65"/>
      <c r="H1732" s="69"/>
      <c r="I1732" s="70"/>
      <c r="J1732" s="70"/>
      <c r="K1732" s="34" t="s">
        <v>66</v>
      </c>
      <c r="L1732" s="77">
        <v>1732</v>
      </c>
      <c r="M1732" s="77"/>
      <c r="N1732" s="72"/>
      <c r="O1732" s="79" t="s">
        <v>999</v>
      </c>
      <c r="P1732" s="81">
        <v>43167.66741898148</v>
      </c>
      <c r="Q1732" s="79" t="s">
        <v>1858</v>
      </c>
      <c r="R1732" s="83" t="s">
        <v>2460</v>
      </c>
      <c r="S1732" s="79" t="s">
        <v>2508</v>
      </c>
      <c r="T1732" s="79" t="s">
        <v>3066</v>
      </c>
      <c r="U1732" s="83" t="s">
        <v>3391</v>
      </c>
      <c r="V1732" s="83" t="s">
        <v>3391</v>
      </c>
      <c r="W1732" s="81">
        <v>43167.66741898148</v>
      </c>
      <c r="X1732" s="83" t="s">
        <v>5042</v>
      </c>
      <c r="Y1732" s="79"/>
      <c r="Z1732" s="79"/>
      <c r="AA1732" s="85" t="s">
        <v>6250</v>
      </c>
      <c r="AB1732" s="79"/>
      <c r="AC1732" s="79" t="b">
        <v>0</v>
      </c>
      <c r="AD1732" s="79">
        <v>0</v>
      </c>
      <c r="AE1732" s="85" t="s">
        <v>6296</v>
      </c>
      <c r="AF1732" s="79" t="b">
        <v>0</v>
      </c>
      <c r="AG1732" s="79" t="s">
        <v>6304</v>
      </c>
      <c r="AH1732" s="79"/>
      <c r="AI1732" s="85" t="s">
        <v>6296</v>
      </c>
      <c r="AJ1732" s="79" t="b">
        <v>0</v>
      </c>
      <c r="AK1732" s="79">
        <v>7</v>
      </c>
      <c r="AL1732" s="85" t="s">
        <v>6265</v>
      </c>
      <c r="AM1732" s="79" t="s">
        <v>6331</v>
      </c>
      <c r="AN1732" s="79" t="b">
        <v>0</v>
      </c>
      <c r="AO1732" s="85" t="s">
        <v>6265</v>
      </c>
      <c r="AP1732" s="79" t="s">
        <v>176</v>
      </c>
      <c r="AQ1732" s="79">
        <v>0</v>
      </c>
      <c r="AR1732" s="79">
        <v>0</v>
      </c>
      <c r="AS1732" s="79"/>
      <c r="AT1732" s="79"/>
      <c r="AU1732" s="79"/>
      <c r="AV1732" s="79"/>
      <c r="AW1732" s="79"/>
      <c r="AX1732" s="79"/>
      <c r="AY1732" s="79"/>
      <c r="AZ1732" s="79"/>
      <c r="BA1732">
        <v>11</v>
      </c>
      <c r="BB1732" s="78" t="str">
        <f>REPLACE(INDEX(GroupVertices[Group], MATCH(Edges[[#This Row],[Vertex 1]],GroupVertices[Vertex],0)),1,1,"")</f>
        <v>6</v>
      </c>
      <c r="BC1732" s="78" t="str">
        <f>REPLACE(INDEX(GroupVertices[Group], MATCH(Edges[[#This Row],[Vertex 2]],GroupVertices[Vertex],0)),1,1,"")</f>
        <v>6</v>
      </c>
      <c r="BD1732" s="48">
        <v>0</v>
      </c>
      <c r="BE1732" s="49">
        <v>0</v>
      </c>
      <c r="BF1732" s="48">
        <v>1</v>
      </c>
      <c r="BG1732" s="49">
        <v>9.0909090909090917</v>
      </c>
      <c r="BH1732" s="48">
        <v>0</v>
      </c>
      <c r="BI1732" s="49">
        <v>0</v>
      </c>
      <c r="BJ1732" s="48">
        <v>10</v>
      </c>
      <c r="BK1732" s="49">
        <v>90.909090909090907</v>
      </c>
      <c r="BL1732" s="48">
        <v>11</v>
      </c>
    </row>
    <row r="1733" spans="1:64" x14ac:dyDescent="0.25">
      <c r="A1733" s="64" t="s">
        <v>763</v>
      </c>
      <c r="B1733" s="64" t="s">
        <v>740</v>
      </c>
      <c r="C1733" s="65" t="s">
        <v>15849</v>
      </c>
      <c r="D1733" s="66">
        <v>8</v>
      </c>
      <c r="E1733" s="67" t="s">
        <v>136</v>
      </c>
      <c r="F1733" s="68">
        <v>18.571428571428573</v>
      </c>
      <c r="G1733" s="65"/>
      <c r="H1733" s="69"/>
      <c r="I1733" s="70"/>
      <c r="J1733" s="70"/>
      <c r="K1733" s="34" t="s">
        <v>66</v>
      </c>
      <c r="L1733" s="77">
        <v>1733</v>
      </c>
      <c r="M1733" s="77"/>
      <c r="N1733" s="72"/>
      <c r="O1733" s="79" t="s">
        <v>999</v>
      </c>
      <c r="P1733" s="81">
        <v>43167.667453703703</v>
      </c>
      <c r="Q1733" s="79" t="s">
        <v>1697</v>
      </c>
      <c r="R1733" s="83" t="s">
        <v>2376</v>
      </c>
      <c r="S1733" s="79" t="s">
        <v>2508</v>
      </c>
      <c r="T1733" s="79" t="s">
        <v>3005</v>
      </c>
      <c r="U1733" s="79"/>
      <c r="V1733" s="83" t="s">
        <v>3866</v>
      </c>
      <c r="W1733" s="81">
        <v>43167.667453703703</v>
      </c>
      <c r="X1733" s="83" t="s">
        <v>5043</v>
      </c>
      <c r="Y1733" s="79"/>
      <c r="Z1733" s="79"/>
      <c r="AA1733" s="85" t="s">
        <v>6251</v>
      </c>
      <c r="AB1733" s="79"/>
      <c r="AC1733" s="79" t="b">
        <v>0</v>
      </c>
      <c r="AD1733" s="79">
        <v>0</v>
      </c>
      <c r="AE1733" s="85" t="s">
        <v>6296</v>
      </c>
      <c r="AF1733" s="79" t="b">
        <v>0</v>
      </c>
      <c r="AG1733" s="79" t="s">
        <v>6304</v>
      </c>
      <c r="AH1733" s="79"/>
      <c r="AI1733" s="85" t="s">
        <v>6296</v>
      </c>
      <c r="AJ1733" s="79" t="b">
        <v>0</v>
      </c>
      <c r="AK1733" s="79">
        <v>9</v>
      </c>
      <c r="AL1733" s="85" t="s">
        <v>6266</v>
      </c>
      <c r="AM1733" s="79" t="s">
        <v>6331</v>
      </c>
      <c r="AN1733" s="79" t="b">
        <v>0</v>
      </c>
      <c r="AO1733" s="85" t="s">
        <v>6266</v>
      </c>
      <c r="AP1733" s="79" t="s">
        <v>176</v>
      </c>
      <c r="AQ1733" s="79">
        <v>0</v>
      </c>
      <c r="AR1733" s="79">
        <v>0</v>
      </c>
      <c r="AS1733" s="79"/>
      <c r="AT1733" s="79"/>
      <c r="AU1733" s="79"/>
      <c r="AV1733" s="79"/>
      <c r="AW1733" s="79"/>
      <c r="AX1733" s="79"/>
      <c r="AY1733" s="79"/>
      <c r="AZ1733" s="79"/>
      <c r="BA1733">
        <v>11</v>
      </c>
      <c r="BB1733" s="78" t="str">
        <f>REPLACE(INDEX(GroupVertices[Group], MATCH(Edges[[#This Row],[Vertex 1]],GroupVertices[Vertex],0)),1,1,"")</f>
        <v>6</v>
      </c>
      <c r="BC1733" s="78" t="str">
        <f>REPLACE(INDEX(GroupVertices[Group], MATCH(Edges[[#This Row],[Vertex 2]],GroupVertices[Vertex],0)),1,1,"")</f>
        <v>6</v>
      </c>
      <c r="BD1733" s="48">
        <v>1</v>
      </c>
      <c r="BE1733" s="49">
        <v>6.25</v>
      </c>
      <c r="BF1733" s="48">
        <v>0</v>
      </c>
      <c r="BG1733" s="49">
        <v>0</v>
      </c>
      <c r="BH1733" s="48">
        <v>0</v>
      </c>
      <c r="BI1733" s="49">
        <v>0</v>
      </c>
      <c r="BJ1733" s="48">
        <v>15</v>
      </c>
      <c r="BK1733" s="49">
        <v>93.75</v>
      </c>
      <c r="BL1733" s="48">
        <v>16</v>
      </c>
    </row>
    <row r="1734" spans="1:64" x14ac:dyDescent="0.25">
      <c r="A1734" s="64" t="s">
        <v>763</v>
      </c>
      <c r="B1734" s="64" t="s">
        <v>740</v>
      </c>
      <c r="C1734" s="65" t="s">
        <v>15849</v>
      </c>
      <c r="D1734" s="66">
        <v>8</v>
      </c>
      <c r="E1734" s="67" t="s">
        <v>136</v>
      </c>
      <c r="F1734" s="68">
        <v>18.571428571428573</v>
      </c>
      <c r="G1734" s="65"/>
      <c r="H1734" s="69"/>
      <c r="I1734" s="70"/>
      <c r="J1734" s="70"/>
      <c r="K1734" s="34" t="s">
        <v>66</v>
      </c>
      <c r="L1734" s="77">
        <v>1734</v>
      </c>
      <c r="M1734" s="77"/>
      <c r="N1734" s="72"/>
      <c r="O1734" s="79" t="s">
        <v>999</v>
      </c>
      <c r="P1734" s="81">
        <v>43167.667557870373</v>
      </c>
      <c r="Q1734" s="79" t="s">
        <v>1695</v>
      </c>
      <c r="R1734" s="83" t="s">
        <v>2375</v>
      </c>
      <c r="S1734" s="79" t="s">
        <v>2508</v>
      </c>
      <c r="T1734" s="79" t="s">
        <v>3003</v>
      </c>
      <c r="U1734" s="79"/>
      <c r="V1734" s="83" t="s">
        <v>3866</v>
      </c>
      <c r="W1734" s="81">
        <v>43167.667557870373</v>
      </c>
      <c r="X1734" s="83" t="s">
        <v>5044</v>
      </c>
      <c r="Y1734" s="79"/>
      <c r="Z1734" s="79"/>
      <c r="AA1734" s="85" t="s">
        <v>6252</v>
      </c>
      <c r="AB1734" s="79"/>
      <c r="AC1734" s="79" t="b">
        <v>0</v>
      </c>
      <c r="AD1734" s="79">
        <v>0</v>
      </c>
      <c r="AE1734" s="85" t="s">
        <v>6296</v>
      </c>
      <c r="AF1734" s="79" t="b">
        <v>0</v>
      </c>
      <c r="AG1734" s="79" t="s">
        <v>6304</v>
      </c>
      <c r="AH1734" s="79"/>
      <c r="AI1734" s="85" t="s">
        <v>6296</v>
      </c>
      <c r="AJ1734" s="79" t="b">
        <v>0</v>
      </c>
      <c r="AK1734" s="79">
        <v>7</v>
      </c>
      <c r="AL1734" s="85" t="s">
        <v>6267</v>
      </c>
      <c r="AM1734" s="79" t="s">
        <v>6331</v>
      </c>
      <c r="AN1734" s="79" t="b">
        <v>0</v>
      </c>
      <c r="AO1734" s="85" t="s">
        <v>6267</v>
      </c>
      <c r="AP1734" s="79" t="s">
        <v>176</v>
      </c>
      <c r="AQ1734" s="79">
        <v>0</v>
      </c>
      <c r="AR1734" s="79">
        <v>0</v>
      </c>
      <c r="AS1734" s="79"/>
      <c r="AT1734" s="79"/>
      <c r="AU1734" s="79"/>
      <c r="AV1734" s="79"/>
      <c r="AW1734" s="79"/>
      <c r="AX1734" s="79"/>
      <c r="AY1734" s="79"/>
      <c r="AZ1734" s="79"/>
      <c r="BA1734">
        <v>11</v>
      </c>
      <c r="BB1734" s="78" t="str">
        <f>REPLACE(INDEX(GroupVertices[Group], MATCH(Edges[[#This Row],[Vertex 1]],GroupVertices[Vertex],0)),1,1,"")</f>
        <v>6</v>
      </c>
      <c r="BC1734" s="78" t="str">
        <f>REPLACE(INDEX(GroupVertices[Group], MATCH(Edges[[#This Row],[Vertex 2]],GroupVertices[Vertex],0)),1,1,"")</f>
        <v>6</v>
      </c>
      <c r="BD1734" s="48">
        <v>0</v>
      </c>
      <c r="BE1734" s="49">
        <v>0</v>
      </c>
      <c r="BF1734" s="48">
        <v>0</v>
      </c>
      <c r="BG1734" s="49">
        <v>0</v>
      </c>
      <c r="BH1734" s="48">
        <v>0</v>
      </c>
      <c r="BI1734" s="49">
        <v>0</v>
      </c>
      <c r="BJ1734" s="48">
        <v>14</v>
      </c>
      <c r="BK1734" s="49">
        <v>100</v>
      </c>
      <c r="BL1734" s="48">
        <v>14</v>
      </c>
    </row>
    <row r="1735" spans="1:64" x14ac:dyDescent="0.25">
      <c r="A1735" s="64" t="s">
        <v>763</v>
      </c>
      <c r="B1735" s="64" t="s">
        <v>740</v>
      </c>
      <c r="C1735" s="65" t="s">
        <v>15849</v>
      </c>
      <c r="D1735" s="66">
        <v>8</v>
      </c>
      <c r="E1735" s="67" t="s">
        <v>136</v>
      </c>
      <c r="F1735" s="68">
        <v>18.571428571428573</v>
      </c>
      <c r="G1735" s="65"/>
      <c r="H1735" s="69"/>
      <c r="I1735" s="70"/>
      <c r="J1735" s="70"/>
      <c r="K1735" s="34" t="s">
        <v>66</v>
      </c>
      <c r="L1735" s="77">
        <v>1735</v>
      </c>
      <c r="M1735" s="77"/>
      <c r="N1735" s="72"/>
      <c r="O1735" s="79" t="s">
        <v>999</v>
      </c>
      <c r="P1735" s="81">
        <v>43171.684027777781</v>
      </c>
      <c r="Q1735" s="79" t="s">
        <v>1244</v>
      </c>
      <c r="R1735" s="83" t="s">
        <v>2133</v>
      </c>
      <c r="S1735" s="79" t="s">
        <v>2508</v>
      </c>
      <c r="T1735" s="79" t="s">
        <v>2783</v>
      </c>
      <c r="U1735" s="79"/>
      <c r="V1735" s="83" t="s">
        <v>3866</v>
      </c>
      <c r="W1735" s="81">
        <v>43171.684027777781</v>
      </c>
      <c r="X1735" s="83" t="s">
        <v>5045</v>
      </c>
      <c r="Y1735" s="79"/>
      <c r="Z1735" s="79"/>
      <c r="AA1735" s="85" t="s">
        <v>6253</v>
      </c>
      <c r="AB1735" s="79"/>
      <c r="AC1735" s="79" t="b">
        <v>0</v>
      </c>
      <c r="AD1735" s="79">
        <v>0</v>
      </c>
      <c r="AE1735" s="85" t="s">
        <v>6296</v>
      </c>
      <c r="AF1735" s="79" t="b">
        <v>0</v>
      </c>
      <c r="AG1735" s="79" t="s">
        <v>6311</v>
      </c>
      <c r="AH1735" s="79"/>
      <c r="AI1735" s="85" t="s">
        <v>6296</v>
      </c>
      <c r="AJ1735" s="79" t="b">
        <v>0</v>
      </c>
      <c r="AK1735" s="79">
        <v>12</v>
      </c>
      <c r="AL1735" s="85" t="s">
        <v>6281</v>
      </c>
      <c r="AM1735" s="79" t="s">
        <v>6331</v>
      </c>
      <c r="AN1735" s="79" t="b">
        <v>0</v>
      </c>
      <c r="AO1735" s="85" t="s">
        <v>6281</v>
      </c>
      <c r="AP1735" s="79" t="s">
        <v>176</v>
      </c>
      <c r="AQ1735" s="79">
        <v>0</v>
      </c>
      <c r="AR1735" s="79">
        <v>0</v>
      </c>
      <c r="AS1735" s="79"/>
      <c r="AT1735" s="79"/>
      <c r="AU1735" s="79"/>
      <c r="AV1735" s="79"/>
      <c r="AW1735" s="79"/>
      <c r="AX1735" s="79"/>
      <c r="AY1735" s="79"/>
      <c r="AZ1735" s="79"/>
      <c r="BA1735">
        <v>11</v>
      </c>
      <c r="BB1735" s="78" t="str">
        <f>REPLACE(INDEX(GroupVertices[Group], MATCH(Edges[[#This Row],[Vertex 1]],GroupVertices[Vertex],0)),1,1,"")</f>
        <v>6</v>
      </c>
      <c r="BC1735" s="78" t="str">
        <f>REPLACE(INDEX(GroupVertices[Group], MATCH(Edges[[#This Row],[Vertex 2]],GroupVertices[Vertex],0)),1,1,"")</f>
        <v>6</v>
      </c>
      <c r="BD1735" s="48">
        <v>1</v>
      </c>
      <c r="BE1735" s="49">
        <v>9.0909090909090917</v>
      </c>
      <c r="BF1735" s="48">
        <v>0</v>
      </c>
      <c r="BG1735" s="49">
        <v>0</v>
      </c>
      <c r="BH1735" s="48">
        <v>0</v>
      </c>
      <c r="BI1735" s="49">
        <v>0</v>
      </c>
      <c r="BJ1735" s="48">
        <v>10</v>
      </c>
      <c r="BK1735" s="49">
        <v>90.909090909090907</v>
      </c>
      <c r="BL1735" s="48">
        <v>11</v>
      </c>
    </row>
    <row r="1736" spans="1:64" x14ac:dyDescent="0.25">
      <c r="A1736" s="64" t="s">
        <v>763</v>
      </c>
      <c r="B1736" s="64" t="s">
        <v>740</v>
      </c>
      <c r="C1736" s="65" t="s">
        <v>15849</v>
      </c>
      <c r="D1736" s="66">
        <v>8</v>
      </c>
      <c r="E1736" s="67" t="s">
        <v>136</v>
      </c>
      <c r="F1736" s="68">
        <v>18.571428571428573</v>
      </c>
      <c r="G1736" s="65"/>
      <c r="H1736" s="69"/>
      <c r="I1736" s="70"/>
      <c r="J1736" s="70"/>
      <c r="K1736" s="34" t="s">
        <v>66</v>
      </c>
      <c r="L1736" s="77">
        <v>1736</v>
      </c>
      <c r="M1736" s="77"/>
      <c r="N1736" s="72"/>
      <c r="O1736" s="79" t="s">
        <v>999</v>
      </c>
      <c r="P1736" s="81">
        <v>43171.684120370373</v>
      </c>
      <c r="Q1736" s="79" t="s">
        <v>1316</v>
      </c>
      <c r="R1736" s="83" t="s">
        <v>2180</v>
      </c>
      <c r="S1736" s="79" t="s">
        <v>2508</v>
      </c>
      <c r="T1736" s="79" t="s">
        <v>2821</v>
      </c>
      <c r="U1736" s="79"/>
      <c r="V1736" s="83" t="s">
        <v>3866</v>
      </c>
      <c r="W1736" s="81">
        <v>43171.684120370373</v>
      </c>
      <c r="X1736" s="83" t="s">
        <v>5046</v>
      </c>
      <c r="Y1736" s="79"/>
      <c r="Z1736" s="79"/>
      <c r="AA1736" s="85" t="s">
        <v>6254</v>
      </c>
      <c r="AB1736" s="79"/>
      <c r="AC1736" s="79" t="b">
        <v>0</v>
      </c>
      <c r="AD1736" s="79">
        <v>0</v>
      </c>
      <c r="AE1736" s="85" t="s">
        <v>6296</v>
      </c>
      <c r="AF1736" s="79" t="b">
        <v>0</v>
      </c>
      <c r="AG1736" s="79" t="s">
        <v>6304</v>
      </c>
      <c r="AH1736" s="79"/>
      <c r="AI1736" s="85" t="s">
        <v>6296</v>
      </c>
      <c r="AJ1736" s="79" t="b">
        <v>0</v>
      </c>
      <c r="AK1736" s="79">
        <v>6</v>
      </c>
      <c r="AL1736" s="85" t="s">
        <v>6282</v>
      </c>
      <c r="AM1736" s="79" t="s">
        <v>6331</v>
      </c>
      <c r="AN1736" s="79" t="b">
        <v>0</v>
      </c>
      <c r="AO1736" s="85" t="s">
        <v>6282</v>
      </c>
      <c r="AP1736" s="79" t="s">
        <v>176</v>
      </c>
      <c r="AQ1736" s="79">
        <v>0</v>
      </c>
      <c r="AR1736" s="79">
        <v>0</v>
      </c>
      <c r="AS1736" s="79"/>
      <c r="AT1736" s="79"/>
      <c r="AU1736" s="79"/>
      <c r="AV1736" s="79"/>
      <c r="AW1736" s="79"/>
      <c r="AX1736" s="79"/>
      <c r="AY1736" s="79"/>
      <c r="AZ1736" s="79"/>
      <c r="BA1736">
        <v>11</v>
      </c>
      <c r="BB1736" s="78" t="str">
        <f>REPLACE(INDEX(GroupVertices[Group], MATCH(Edges[[#This Row],[Vertex 1]],GroupVertices[Vertex],0)),1,1,"")</f>
        <v>6</v>
      </c>
      <c r="BC1736" s="78" t="str">
        <f>REPLACE(INDEX(GroupVertices[Group], MATCH(Edges[[#This Row],[Vertex 2]],GroupVertices[Vertex],0)),1,1,"")</f>
        <v>6</v>
      </c>
      <c r="BD1736" s="48">
        <v>2</v>
      </c>
      <c r="BE1736" s="49">
        <v>14.285714285714286</v>
      </c>
      <c r="BF1736" s="48">
        <v>1</v>
      </c>
      <c r="BG1736" s="49">
        <v>7.1428571428571432</v>
      </c>
      <c r="BH1736" s="48">
        <v>0</v>
      </c>
      <c r="BI1736" s="49">
        <v>0</v>
      </c>
      <c r="BJ1736" s="48">
        <v>11</v>
      </c>
      <c r="BK1736" s="49">
        <v>78.571428571428569</v>
      </c>
      <c r="BL1736" s="48">
        <v>14</v>
      </c>
    </row>
    <row r="1737" spans="1:64" x14ac:dyDescent="0.25">
      <c r="A1737" s="64" t="s">
        <v>763</v>
      </c>
      <c r="B1737" s="64" t="s">
        <v>740</v>
      </c>
      <c r="C1737" s="65" t="s">
        <v>15849</v>
      </c>
      <c r="D1737" s="66">
        <v>8</v>
      </c>
      <c r="E1737" s="67" t="s">
        <v>136</v>
      </c>
      <c r="F1737" s="68">
        <v>18.571428571428573</v>
      </c>
      <c r="G1737" s="65"/>
      <c r="H1737" s="69"/>
      <c r="I1737" s="70"/>
      <c r="J1737" s="70"/>
      <c r="K1737" s="34" t="s">
        <v>66</v>
      </c>
      <c r="L1737" s="77">
        <v>1737</v>
      </c>
      <c r="M1737" s="77"/>
      <c r="N1737" s="72"/>
      <c r="O1737" s="79" t="s">
        <v>999</v>
      </c>
      <c r="P1737" s="81">
        <v>43171.684259259258</v>
      </c>
      <c r="Q1737" s="79" t="s">
        <v>1696</v>
      </c>
      <c r="R1737" s="79"/>
      <c r="S1737" s="79"/>
      <c r="T1737" s="79" t="s">
        <v>3004</v>
      </c>
      <c r="U1737" s="79"/>
      <c r="V1737" s="83" t="s">
        <v>3866</v>
      </c>
      <c r="W1737" s="81">
        <v>43171.684259259258</v>
      </c>
      <c r="X1737" s="83" t="s">
        <v>4916</v>
      </c>
      <c r="Y1737" s="79"/>
      <c r="Z1737" s="79"/>
      <c r="AA1737" s="85" t="s">
        <v>6124</v>
      </c>
      <c r="AB1737" s="79"/>
      <c r="AC1737" s="79" t="b">
        <v>0</v>
      </c>
      <c r="AD1737" s="79">
        <v>0</v>
      </c>
      <c r="AE1737" s="85" t="s">
        <v>6296</v>
      </c>
      <c r="AF1737" s="79" t="b">
        <v>0</v>
      </c>
      <c r="AG1737" s="79" t="s">
        <v>6304</v>
      </c>
      <c r="AH1737" s="79"/>
      <c r="AI1737" s="85" t="s">
        <v>6296</v>
      </c>
      <c r="AJ1737" s="79" t="b">
        <v>0</v>
      </c>
      <c r="AK1737" s="79">
        <v>6</v>
      </c>
      <c r="AL1737" s="85" t="s">
        <v>6121</v>
      </c>
      <c r="AM1737" s="79" t="s">
        <v>6331</v>
      </c>
      <c r="AN1737" s="79" t="b">
        <v>0</v>
      </c>
      <c r="AO1737" s="85" t="s">
        <v>6121</v>
      </c>
      <c r="AP1737" s="79" t="s">
        <v>176</v>
      </c>
      <c r="AQ1737" s="79">
        <v>0</v>
      </c>
      <c r="AR1737" s="79">
        <v>0</v>
      </c>
      <c r="AS1737" s="79"/>
      <c r="AT1737" s="79"/>
      <c r="AU1737" s="79"/>
      <c r="AV1737" s="79"/>
      <c r="AW1737" s="79"/>
      <c r="AX1737" s="79"/>
      <c r="AY1737" s="79"/>
      <c r="AZ1737" s="79"/>
      <c r="BA1737">
        <v>11</v>
      </c>
      <c r="BB1737" s="78" t="str">
        <f>REPLACE(INDEX(GroupVertices[Group], MATCH(Edges[[#This Row],[Vertex 1]],GroupVertices[Vertex],0)),1,1,"")</f>
        <v>6</v>
      </c>
      <c r="BC1737" s="78" t="str">
        <f>REPLACE(INDEX(GroupVertices[Group], MATCH(Edges[[#This Row],[Vertex 2]],GroupVertices[Vertex],0)),1,1,"")</f>
        <v>6</v>
      </c>
      <c r="BD1737" s="48">
        <v>0</v>
      </c>
      <c r="BE1737" s="49">
        <v>0</v>
      </c>
      <c r="BF1737" s="48">
        <v>1</v>
      </c>
      <c r="BG1737" s="49">
        <v>5.882352941176471</v>
      </c>
      <c r="BH1737" s="48">
        <v>0</v>
      </c>
      <c r="BI1737" s="49">
        <v>0</v>
      </c>
      <c r="BJ1737" s="48">
        <v>16</v>
      </c>
      <c r="BK1737" s="49">
        <v>94.117647058823536</v>
      </c>
      <c r="BL1737" s="48">
        <v>17</v>
      </c>
    </row>
    <row r="1738" spans="1:64" x14ac:dyDescent="0.25">
      <c r="A1738" s="64" t="s">
        <v>763</v>
      </c>
      <c r="B1738" s="64" t="s">
        <v>740</v>
      </c>
      <c r="C1738" s="65" t="s">
        <v>15849</v>
      </c>
      <c r="D1738" s="66">
        <v>8</v>
      </c>
      <c r="E1738" s="67" t="s">
        <v>136</v>
      </c>
      <c r="F1738" s="68">
        <v>18.571428571428573</v>
      </c>
      <c r="G1738" s="65"/>
      <c r="H1738" s="69"/>
      <c r="I1738" s="70"/>
      <c r="J1738" s="70"/>
      <c r="K1738" s="34" t="s">
        <v>66</v>
      </c>
      <c r="L1738" s="77">
        <v>1738</v>
      </c>
      <c r="M1738" s="77"/>
      <c r="N1738" s="72"/>
      <c r="O1738" s="79" t="s">
        <v>999</v>
      </c>
      <c r="P1738" s="81">
        <v>43178.637812499997</v>
      </c>
      <c r="Q1738" s="79" t="s">
        <v>1316</v>
      </c>
      <c r="R1738" s="83" t="s">
        <v>2180</v>
      </c>
      <c r="S1738" s="79" t="s">
        <v>2508</v>
      </c>
      <c r="T1738" s="79" t="s">
        <v>2821</v>
      </c>
      <c r="U1738" s="79"/>
      <c r="V1738" s="83" t="s">
        <v>3866</v>
      </c>
      <c r="W1738" s="81">
        <v>43178.637812499997</v>
      </c>
      <c r="X1738" s="83" t="s">
        <v>5047</v>
      </c>
      <c r="Y1738" s="79"/>
      <c r="Z1738" s="79"/>
      <c r="AA1738" s="85" t="s">
        <v>6255</v>
      </c>
      <c r="AB1738" s="79"/>
      <c r="AC1738" s="79" t="b">
        <v>0</v>
      </c>
      <c r="AD1738" s="79">
        <v>0</v>
      </c>
      <c r="AE1738" s="85" t="s">
        <v>6296</v>
      </c>
      <c r="AF1738" s="79" t="b">
        <v>0</v>
      </c>
      <c r="AG1738" s="79" t="s">
        <v>6304</v>
      </c>
      <c r="AH1738" s="79"/>
      <c r="AI1738" s="85" t="s">
        <v>6296</v>
      </c>
      <c r="AJ1738" s="79" t="b">
        <v>0</v>
      </c>
      <c r="AK1738" s="79">
        <v>9</v>
      </c>
      <c r="AL1738" s="85" t="s">
        <v>6284</v>
      </c>
      <c r="AM1738" s="79" t="s">
        <v>6331</v>
      </c>
      <c r="AN1738" s="79" t="b">
        <v>0</v>
      </c>
      <c r="AO1738" s="85" t="s">
        <v>6284</v>
      </c>
      <c r="AP1738" s="79" t="s">
        <v>176</v>
      </c>
      <c r="AQ1738" s="79">
        <v>0</v>
      </c>
      <c r="AR1738" s="79">
        <v>0</v>
      </c>
      <c r="AS1738" s="79"/>
      <c r="AT1738" s="79"/>
      <c r="AU1738" s="79"/>
      <c r="AV1738" s="79"/>
      <c r="AW1738" s="79"/>
      <c r="AX1738" s="79"/>
      <c r="AY1738" s="79"/>
      <c r="AZ1738" s="79"/>
      <c r="BA1738">
        <v>11</v>
      </c>
      <c r="BB1738" s="78" t="str">
        <f>REPLACE(INDEX(GroupVertices[Group], MATCH(Edges[[#This Row],[Vertex 1]],GroupVertices[Vertex],0)),1,1,"")</f>
        <v>6</v>
      </c>
      <c r="BC1738" s="78" t="str">
        <f>REPLACE(INDEX(GroupVertices[Group], MATCH(Edges[[#This Row],[Vertex 2]],GroupVertices[Vertex],0)),1,1,"")</f>
        <v>6</v>
      </c>
      <c r="BD1738" s="48">
        <v>2</v>
      </c>
      <c r="BE1738" s="49">
        <v>14.285714285714286</v>
      </c>
      <c r="BF1738" s="48">
        <v>1</v>
      </c>
      <c r="BG1738" s="49">
        <v>7.1428571428571432</v>
      </c>
      <c r="BH1738" s="48">
        <v>0</v>
      </c>
      <c r="BI1738" s="49">
        <v>0</v>
      </c>
      <c r="BJ1738" s="48">
        <v>11</v>
      </c>
      <c r="BK1738" s="49">
        <v>78.571428571428569</v>
      </c>
      <c r="BL1738" s="48">
        <v>14</v>
      </c>
    </row>
    <row r="1739" spans="1:64" x14ac:dyDescent="0.25">
      <c r="A1739" s="64" t="s">
        <v>763</v>
      </c>
      <c r="B1739" s="64" t="s">
        <v>740</v>
      </c>
      <c r="C1739" s="65" t="s">
        <v>15849</v>
      </c>
      <c r="D1739" s="66">
        <v>8</v>
      </c>
      <c r="E1739" s="67" t="s">
        <v>136</v>
      </c>
      <c r="F1739" s="68">
        <v>18.571428571428573</v>
      </c>
      <c r="G1739" s="65"/>
      <c r="H1739" s="69"/>
      <c r="I1739" s="70"/>
      <c r="J1739" s="70"/>
      <c r="K1739" s="34" t="s">
        <v>66</v>
      </c>
      <c r="L1739" s="77">
        <v>1739</v>
      </c>
      <c r="M1739" s="77"/>
      <c r="N1739" s="72"/>
      <c r="O1739" s="79" t="s">
        <v>999</v>
      </c>
      <c r="P1739" s="81">
        <v>43178.637881944444</v>
      </c>
      <c r="Q1739" s="79" t="s">
        <v>1119</v>
      </c>
      <c r="R1739" s="83" t="s">
        <v>2063</v>
      </c>
      <c r="S1739" s="79" t="s">
        <v>2508</v>
      </c>
      <c r="T1739" s="79" t="s">
        <v>2724</v>
      </c>
      <c r="U1739" s="79"/>
      <c r="V1739" s="83" t="s">
        <v>3866</v>
      </c>
      <c r="W1739" s="81">
        <v>43178.637881944444</v>
      </c>
      <c r="X1739" s="83" t="s">
        <v>5048</v>
      </c>
      <c r="Y1739" s="79"/>
      <c r="Z1739" s="79"/>
      <c r="AA1739" s="85" t="s">
        <v>6256</v>
      </c>
      <c r="AB1739" s="79"/>
      <c r="AC1739" s="79" t="b">
        <v>0</v>
      </c>
      <c r="AD1739" s="79">
        <v>0</v>
      </c>
      <c r="AE1739" s="85" t="s">
        <v>6296</v>
      </c>
      <c r="AF1739" s="79" t="b">
        <v>0</v>
      </c>
      <c r="AG1739" s="79" t="s">
        <v>6304</v>
      </c>
      <c r="AH1739" s="79"/>
      <c r="AI1739" s="85" t="s">
        <v>6296</v>
      </c>
      <c r="AJ1739" s="79" t="b">
        <v>0</v>
      </c>
      <c r="AK1739" s="79">
        <v>27</v>
      </c>
      <c r="AL1739" s="85" t="s">
        <v>6285</v>
      </c>
      <c r="AM1739" s="79" t="s">
        <v>6331</v>
      </c>
      <c r="AN1739" s="79" t="b">
        <v>0</v>
      </c>
      <c r="AO1739" s="85" t="s">
        <v>6285</v>
      </c>
      <c r="AP1739" s="79" t="s">
        <v>176</v>
      </c>
      <c r="AQ1739" s="79">
        <v>0</v>
      </c>
      <c r="AR1739" s="79">
        <v>0</v>
      </c>
      <c r="AS1739" s="79"/>
      <c r="AT1739" s="79"/>
      <c r="AU1739" s="79"/>
      <c r="AV1739" s="79"/>
      <c r="AW1739" s="79"/>
      <c r="AX1739" s="79"/>
      <c r="AY1739" s="79"/>
      <c r="AZ1739" s="79"/>
      <c r="BA1739">
        <v>11</v>
      </c>
      <c r="BB1739" s="78" t="str">
        <f>REPLACE(INDEX(GroupVertices[Group], MATCH(Edges[[#This Row],[Vertex 1]],GroupVertices[Vertex],0)),1,1,"")</f>
        <v>6</v>
      </c>
      <c r="BC1739" s="78" t="str">
        <f>REPLACE(INDEX(GroupVertices[Group], MATCH(Edges[[#This Row],[Vertex 2]],GroupVertices[Vertex],0)),1,1,"")</f>
        <v>6</v>
      </c>
      <c r="BD1739" s="48">
        <v>0</v>
      </c>
      <c r="BE1739" s="49">
        <v>0</v>
      </c>
      <c r="BF1739" s="48">
        <v>0</v>
      </c>
      <c r="BG1739" s="49">
        <v>0</v>
      </c>
      <c r="BH1739" s="48">
        <v>0</v>
      </c>
      <c r="BI1739" s="49">
        <v>0</v>
      </c>
      <c r="BJ1739" s="48">
        <v>16</v>
      </c>
      <c r="BK1739" s="49">
        <v>100</v>
      </c>
      <c r="BL1739" s="48">
        <v>16</v>
      </c>
    </row>
    <row r="1740" spans="1:64" x14ac:dyDescent="0.25">
      <c r="A1740" s="64" t="s">
        <v>763</v>
      </c>
      <c r="B1740" s="64" t="s">
        <v>740</v>
      </c>
      <c r="C1740" s="65" t="s">
        <v>15849</v>
      </c>
      <c r="D1740" s="66">
        <v>8</v>
      </c>
      <c r="E1740" s="67" t="s">
        <v>136</v>
      </c>
      <c r="F1740" s="68">
        <v>18.571428571428573</v>
      </c>
      <c r="G1740" s="65"/>
      <c r="H1740" s="69"/>
      <c r="I1740" s="70"/>
      <c r="J1740" s="70"/>
      <c r="K1740" s="34" t="s">
        <v>66</v>
      </c>
      <c r="L1740" s="77">
        <v>1740</v>
      </c>
      <c r="M1740" s="77"/>
      <c r="N1740" s="72"/>
      <c r="O1740" s="79" t="s">
        <v>999</v>
      </c>
      <c r="P1740" s="81">
        <v>43178.637974537036</v>
      </c>
      <c r="Q1740" s="79" t="s">
        <v>1701</v>
      </c>
      <c r="R1740" s="83" t="s">
        <v>2379</v>
      </c>
      <c r="S1740" s="79" t="s">
        <v>2508</v>
      </c>
      <c r="T1740" s="79" t="s">
        <v>3007</v>
      </c>
      <c r="U1740" s="83" t="s">
        <v>3367</v>
      </c>
      <c r="V1740" s="83" t="s">
        <v>3367</v>
      </c>
      <c r="W1740" s="81">
        <v>43178.637974537036</v>
      </c>
      <c r="X1740" s="83" t="s">
        <v>5049</v>
      </c>
      <c r="Y1740" s="79"/>
      <c r="Z1740" s="79"/>
      <c r="AA1740" s="85" t="s">
        <v>6257</v>
      </c>
      <c r="AB1740" s="79"/>
      <c r="AC1740" s="79" t="b">
        <v>0</v>
      </c>
      <c r="AD1740" s="79">
        <v>0</v>
      </c>
      <c r="AE1740" s="85" t="s">
        <v>6296</v>
      </c>
      <c r="AF1740" s="79" t="b">
        <v>0</v>
      </c>
      <c r="AG1740" s="79" t="s">
        <v>6304</v>
      </c>
      <c r="AH1740" s="79"/>
      <c r="AI1740" s="85" t="s">
        <v>6296</v>
      </c>
      <c r="AJ1740" s="79" t="b">
        <v>0</v>
      </c>
      <c r="AK1740" s="79">
        <v>23</v>
      </c>
      <c r="AL1740" s="85" t="s">
        <v>6286</v>
      </c>
      <c r="AM1740" s="79" t="s">
        <v>6331</v>
      </c>
      <c r="AN1740" s="79" t="b">
        <v>0</v>
      </c>
      <c r="AO1740" s="85" t="s">
        <v>6286</v>
      </c>
      <c r="AP1740" s="79" t="s">
        <v>176</v>
      </c>
      <c r="AQ1740" s="79">
        <v>0</v>
      </c>
      <c r="AR1740" s="79">
        <v>0</v>
      </c>
      <c r="AS1740" s="79"/>
      <c r="AT1740" s="79"/>
      <c r="AU1740" s="79"/>
      <c r="AV1740" s="79"/>
      <c r="AW1740" s="79"/>
      <c r="AX1740" s="79"/>
      <c r="AY1740" s="79"/>
      <c r="AZ1740" s="79"/>
      <c r="BA1740">
        <v>11</v>
      </c>
      <c r="BB1740" s="78" t="str">
        <f>REPLACE(INDEX(GroupVertices[Group], MATCH(Edges[[#This Row],[Vertex 1]],GroupVertices[Vertex],0)),1,1,"")</f>
        <v>6</v>
      </c>
      <c r="BC1740" s="78" t="str">
        <f>REPLACE(INDEX(GroupVertices[Group], MATCH(Edges[[#This Row],[Vertex 2]],GroupVertices[Vertex],0)),1,1,"")</f>
        <v>6</v>
      </c>
      <c r="BD1740" s="48">
        <v>0</v>
      </c>
      <c r="BE1740" s="49">
        <v>0</v>
      </c>
      <c r="BF1740" s="48">
        <v>0</v>
      </c>
      <c r="BG1740" s="49">
        <v>0</v>
      </c>
      <c r="BH1740" s="48">
        <v>0</v>
      </c>
      <c r="BI1740" s="49">
        <v>0</v>
      </c>
      <c r="BJ1740" s="48">
        <v>12</v>
      </c>
      <c r="BK1740" s="49">
        <v>100</v>
      </c>
      <c r="BL1740" s="48">
        <v>12</v>
      </c>
    </row>
    <row r="1741" spans="1:64" x14ac:dyDescent="0.25">
      <c r="A1741" s="64" t="s">
        <v>763</v>
      </c>
      <c r="B1741" s="64" t="s">
        <v>740</v>
      </c>
      <c r="C1741" s="65" t="s">
        <v>15849</v>
      </c>
      <c r="D1741" s="66">
        <v>8</v>
      </c>
      <c r="E1741" s="67" t="s">
        <v>136</v>
      </c>
      <c r="F1741" s="68">
        <v>18.571428571428573</v>
      </c>
      <c r="G1741" s="65"/>
      <c r="H1741" s="69"/>
      <c r="I1741" s="70"/>
      <c r="J1741" s="70"/>
      <c r="K1741" s="34" t="s">
        <v>66</v>
      </c>
      <c r="L1741" s="77">
        <v>1741</v>
      </c>
      <c r="M1741" s="77"/>
      <c r="N1741" s="72"/>
      <c r="O1741" s="79" t="s">
        <v>999</v>
      </c>
      <c r="P1741" s="81">
        <v>43178.638368055559</v>
      </c>
      <c r="Q1741" s="79" t="s">
        <v>1700</v>
      </c>
      <c r="R1741" s="79"/>
      <c r="S1741" s="79"/>
      <c r="T1741" s="79"/>
      <c r="U1741" s="79"/>
      <c r="V1741" s="83" t="s">
        <v>3866</v>
      </c>
      <c r="W1741" s="81">
        <v>43178.638368055559</v>
      </c>
      <c r="X1741" s="83" t="s">
        <v>5050</v>
      </c>
      <c r="Y1741" s="79"/>
      <c r="Z1741" s="79"/>
      <c r="AA1741" s="85" t="s">
        <v>6258</v>
      </c>
      <c r="AB1741" s="79"/>
      <c r="AC1741" s="79" t="b">
        <v>0</v>
      </c>
      <c r="AD1741" s="79">
        <v>0</v>
      </c>
      <c r="AE1741" s="85" t="s">
        <v>6296</v>
      </c>
      <c r="AF1741" s="79" t="b">
        <v>1</v>
      </c>
      <c r="AG1741" s="79" t="s">
        <v>6304</v>
      </c>
      <c r="AH1741" s="79"/>
      <c r="AI1741" s="85" t="s">
        <v>6327</v>
      </c>
      <c r="AJ1741" s="79" t="b">
        <v>0</v>
      </c>
      <c r="AK1741" s="79">
        <v>6</v>
      </c>
      <c r="AL1741" s="85" t="s">
        <v>6247</v>
      </c>
      <c r="AM1741" s="79" t="s">
        <v>6331</v>
      </c>
      <c r="AN1741" s="79" t="b">
        <v>0</v>
      </c>
      <c r="AO1741" s="85" t="s">
        <v>6247</v>
      </c>
      <c r="AP1741" s="79" t="s">
        <v>176</v>
      </c>
      <c r="AQ1741" s="79">
        <v>0</v>
      </c>
      <c r="AR1741" s="79">
        <v>0</v>
      </c>
      <c r="AS1741" s="79"/>
      <c r="AT1741" s="79"/>
      <c r="AU1741" s="79"/>
      <c r="AV1741" s="79"/>
      <c r="AW1741" s="79"/>
      <c r="AX1741" s="79"/>
      <c r="AY1741" s="79"/>
      <c r="AZ1741" s="79"/>
      <c r="BA1741">
        <v>11</v>
      </c>
      <c r="BB1741" s="78" t="str">
        <f>REPLACE(INDEX(GroupVertices[Group], MATCH(Edges[[#This Row],[Vertex 1]],GroupVertices[Vertex],0)),1,1,"")</f>
        <v>6</v>
      </c>
      <c r="BC1741" s="78" t="str">
        <f>REPLACE(INDEX(GroupVertices[Group], MATCH(Edges[[#This Row],[Vertex 2]],GroupVertices[Vertex],0)),1,1,"")</f>
        <v>6</v>
      </c>
      <c r="BD1741" s="48"/>
      <c r="BE1741" s="49"/>
      <c r="BF1741" s="48"/>
      <c r="BG1741" s="49"/>
      <c r="BH1741" s="48"/>
      <c r="BI1741" s="49"/>
      <c r="BJ1741" s="48"/>
      <c r="BK1741" s="49"/>
      <c r="BL1741" s="48"/>
    </row>
    <row r="1742" spans="1:64" x14ac:dyDescent="0.25">
      <c r="A1742" s="64" t="s">
        <v>763</v>
      </c>
      <c r="B1742" s="64" t="s">
        <v>774</v>
      </c>
      <c r="C1742" s="65" t="s">
        <v>15839</v>
      </c>
      <c r="D1742" s="66">
        <v>3</v>
      </c>
      <c r="E1742" s="67" t="s">
        <v>132</v>
      </c>
      <c r="F1742" s="68">
        <v>35</v>
      </c>
      <c r="G1742" s="65"/>
      <c r="H1742" s="69"/>
      <c r="I1742" s="70"/>
      <c r="J1742" s="70"/>
      <c r="K1742" s="34" t="s">
        <v>66</v>
      </c>
      <c r="L1742" s="77">
        <v>1742</v>
      </c>
      <c r="M1742" s="77"/>
      <c r="N1742" s="72"/>
      <c r="O1742" s="79" t="s">
        <v>999</v>
      </c>
      <c r="P1742" s="81">
        <v>43178.638368055559</v>
      </c>
      <c r="Q1742" s="79" t="s">
        <v>1700</v>
      </c>
      <c r="R1742" s="79"/>
      <c r="S1742" s="79"/>
      <c r="T1742" s="79"/>
      <c r="U1742" s="79"/>
      <c r="V1742" s="83" t="s">
        <v>3866</v>
      </c>
      <c r="W1742" s="81">
        <v>43178.638368055559</v>
      </c>
      <c r="X1742" s="83" t="s">
        <v>5050</v>
      </c>
      <c r="Y1742" s="79"/>
      <c r="Z1742" s="79"/>
      <c r="AA1742" s="85" t="s">
        <v>6258</v>
      </c>
      <c r="AB1742" s="79"/>
      <c r="AC1742" s="79" t="b">
        <v>0</v>
      </c>
      <c r="AD1742" s="79">
        <v>0</v>
      </c>
      <c r="AE1742" s="85" t="s">
        <v>6296</v>
      </c>
      <c r="AF1742" s="79" t="b">
        <v>1</v>
      </c>
      <c r="AG1742" s="79" t="s">
        <v>6304</v>
      </c>
      <c r="AH1742" s="79"/>
      <c r="AI1742" s="85" t="s">
        <v>6327</v>
      </c>
      <c r="AJ1742" s="79" t="b">
        <v>0</v>
      </c>
      <c r="AK1742" s="79">
        <v>6</v>
      </c>
      <c r="AL1742" s="85" t="s">
        <v>6247</v>
      </c>
      <c r="AM1742" s="79" t="s">
        <v>6331</v>
      </c>
      <c r="AN1742" s="79" t="b">
        <v>0</v>
      </c>
      <c r="AO1742" s="85" t="s">
        <v>6247</v>
      </c>
      <c r="AP1742" s="79" t="s">
        <v>176</v>
      </c>
      <c r="AQ1742" s="79">
        <v>0</v>
      </c>
      <c r="AR1742" s="79">
        <v>0</v>
      </c>
      <c r="AS1742" s="79"/>
      <c r="AT1742" s="79"/>
      <c r="AU1742" s="79"/>
      <c r="AV1742" s="79"/>
      <c r="AW1742" s="79"/>
      <c r="AX1742" s="79"/>
      <c r="AY1742" s="79"/>
      <c r="AZ1742" s="79"/>
      <c r="BA1742">
        <v>1</v>
      </c>
      <c r="BB1742" s="78" t="str">
        <f>REPLACE(INDEX(GroupVertices[Group], MATCH(Edges[[#This Row],[Vertex 1]],GroupVertices[Vertex],0)),1,1,"")</f>
        <v>6</v>
      </c>
      <c r="BC1742" s="78" t="str">
        <f>REPLACE(INDEX(GroupVertices[Group], MATCH(Edges[[#This Row],[Vertex 2]],GroupVertices[Vertex],0)),1,1,"")</f>
        <v>6</v>
      </c>
      <c r="BD1742" s="48">
        <v>0</v>
      </c>
      <c r="BE1742" s="49">
        <v>0</v>
      </c>
      <c r="BF1742" s="48">
        <v>0</v>
      </c>
      <c r="BG1742" s="49">
        <v>0</v>
      </c>
      <c r="BH1742" s="48">
        <v>0</v>
      </c>
      <c r="BI1742" s="49">
        <v>0</v>
      </c>
      <c r="BJ1742" s="48">
        <v>17</v>
      </c>
      <c r="BK1742" s="49">
        <v>100</v>
      </c>
      <c r="BL1742" s="48">
        <v>17</v>
      </c>
    </row>
    <row r="1743" spans="1:64" x14ac:dyDescent="0.25">
      <c r="A1743" s="64" t="s">
        <v>775</v>
      </c>
      <c r="B1743" s="64" t="s">
        <v>763</v>
      </c>
      <c r="C1743" s="65" t="s">
        <v>15839</v>
      </c>
      <c r="D1743" s="66">
        <v>3</v>
      </c>
      <c r="E1743" s="67" t="s">
        <v>132</v>
      </c>
      <c r="F1743" s="68">
        <v>35</v>
      </c>
      <c r="G1743" s="65"/>
      <c r="H1743" s="69"/>
      <c r="I1743" s="70"/>
      <c r="J1743" s="70"/>
      <c r="K1743" s="34" t="s">
        <v>65</v>
      </c>
      <c r="L1743" s="77">
        <v>1743</v>
      </c>
      <c r="M1743" s="77"/>
      <c r="N1743" s="72"/>
      <c r="O1743" s="79" t="s">
        <v>999</v>
      </c>
      <c r="P1743" s="81">
        <v>43178.65179398148</v>
      </c>
      <c r="Q1743" s="79" t="s">
        <v>1700</v>
      </c>
      <c r="R1743" s="79"/>
      <c r="S1743" s="79"/>
      <c r="T1743" s="79"/>
      <c r="U1743" s="79"/>
      <c r="V1743" s="83" t="s">
        <v>3877</v>
      </c>
      <c r="W1743" s="81">
        <v>43178.65179398148</v>
      </c>
      <c r="X1743" s="83" t="s">
        <v>5051</v>
      </c>
      <c r="Y1743" s="79"/>
      <c r="Z1743" s="79"/>
      <c r="AA1743" s="85" t="s">
        <v>6259</v>
      </c>
      <c r="AB1743" s="79"/>
      <c r="AC1743" s="79" t="b">
        <v>0</v>
      </c>
      <c r="AD1743" s="79">
        <v>0</v>
      </c>
      <c r="AE1743" s="85" t="s">
        <v>6296</v>
      </c>
      <c r="AF1743" s="79" t="b">
        <v>1</v>
      </c>
      <c r="AG1743" s="79" t="s">
        <v>6304</v>
      </c>
      <c r="AH1743" s="79"/>
      <c r="AI1743" s="85" t="s">
        <v>6327</v>
      </c>
      <c r="AJ1743" s="79" t="b">
        <v>0</v>
      </c>
      <c r="AK1743" s="79">
        <v>6</v>
      </c>
      <c r="AL1743" s="85" t="s">
        <v>6247</v>
      </c>
      <c r="AM1743" s="79" t="s">
        <v>6331</v>
      </c>
      <c r="AN1743" s="79" t="b">
        <v>0</v>
      </c>
      <c r="AO1743" s="85" t="s">
        <v>6247</v>
      </c>
      <c r="AP1743" s="79" t="s">
        <v>176</v>
      </c>
      <c r="AQ1743" s="79">
        <v>0</v>
      </c>
      <c r="AR1743" s="79">
        <v>0</v>
      </c>
      <c r="AS1743" s="79"/>
      <c r="AT1743" s="79"/>
      <c r="AU1743" s="79"/>
      <c r="AV1743" s="79"/>
      <c r="AW1743" s="79"/>
      <c r="AX1743" s="79"/>
      <c r="AY1743" s="79"/>
      <c r="AZ1743" s="79"/>
      <c r="BA1743">
        <v>1</v>
      </c>
      <c r="BB1743" s="78" t="str">
        <f>REPLACE(INDEX(GroupVertices[Group], MATCH(Edges[[#This Row],[Vertex 1]],GroupVertices[Vertex],0)),1,1,"")</f>
        <v>6</v>
      </c>
      <c r="BC1743" s="78" t="str">
        <f>REPLACE(INDEX(GroupVertices[Group], MATCH(Edges[[#This Row],[Vertex 2]],GroupVertices[Vertex],0)),1,1,"")</f>
        <v>6</v>
      </c>
      <c r="BD1743" s="48"/>
      <c r="BE1743" s="49"/>
      <c r="BF1743" s="48"/>
      <c r="BG1743" s="49"/>
      <c r="BH1743" s="48"/>
      <c r="BI1743" s="49"/>
      <c r="BJ1743" s="48"/>
      <c r="BK1743" s="49"/>
      <c r="BL1743" s="48"/>
    </row>
    <row r="1744" spans="1:64" x14ac:dyDescent="0.25">
      <c r="A1744" s="64" t="s">
        <v>774</v>
      </c>
      <c r="B1744" s="64" t="s">
        <v>740</v>
      </c>
      <c r="C1744" s="65" t="s">
        <v>15839</v>
      </c>
      <c r="D1744" s="66">
        <v>3</v>
      </c>
      <c r="E1744" s="67" t="s">
        <v>132</v>
      </c>
      <c r="F1744" s="68">
        <v>35</v>
      </c>
      <c r="G1744" s="65"/>
      <c r="H1744" s="69"/>
      <c r="I1744" s="70"/>
      <c r="J1744" s="70"/>
      <c r="K1744" s="34" t="s">
        <v>66</v>
      </c>
      <c r="L1744" s="77">
        <v>1744</v>
      </c>
      <c r="M1744" s="77"/>
      <c r="N1744" s="72"/>
      <c r="O1744" s="79" t="s">
        <v>999</v>
      </c>
      <c r="P1744" s="81">
        <v>43177.951412037037</v>
      </c>
      <c r="Q1744" s="79" t="s">
        <v>1967</v>
      </c>
      <c r="R1744" s="79" t="s">
        <v>2500</v>
      </c>
      <c r="S1744" s="79" t="s">
        <v>2637</v>
      </c>
      <c r="T1744" s="79" t="s">
        <v>2681</v>
      </c>
      <c r="U1744" s="79"/>
      <c r="V1744" s="83" t="s">
        <v>3876</v>
      </c>
      <c r="W1744" s="81">
        <v>43177.951412037037</v>
      </c>
      <c r="X1744" s="83" t="s">
        <v>5039</v>
      </c>
      <c r="Y1744" s="79"/>
      <c r="Z1744" s="79"/>
      <c r="AA1744" s="85" t="s">
        <v>6247</v>
      </c>
      <c r="AB1744" s="79"/>
      <c r="AC1744" s="79" t="b">
        <v>0</v>
      </c>
      <c r="AD1744" s="79">
        <v>6</v>
      </c>
      <c r="AE1744" s="85" t="s">
        <v>6296</v>
      </c>
      <c r="AF1744" s="79" t="b">
        <v>1</v>
      </c>
      <c r="AG1744" s="79" t="s">
        <v>6304</v>
      </c>
      <c r="AH1744" s="79"/>
      <c r="AI1744" s="85" t="s">
        <v>6327</v>
      </c>
      <c r="AJ1744" s="79" t="b">
        <v>0</v>
      </c>
      <c r="AK1744" s="79">
        <v>6</v>
      </c>
      <c r="AL1744" s="85" t="s">
        <v>6296</v>
      </c>
      <c r="AM1744" s="79" t="s">
        <v>6336</v>
      </c>
      <c r="AN1744" s="79" t="b">
        <v>0</v>
      </c>
      <c r="AO1744" s="85" t="s">
        <v>6247</v>
      </c>
      <c r="AP1744" s="79" t="s">
        <v>6415</v>
      </c>
      <c r="AQ1744" s="79">
        <v>0</v>
      </c>
      <c r="AR1744" s="79">
        <v>0</v>
      </c>
      <c r="AS1744" s="79"/>
      <c r="AT1744" s="79"/>
      <c r="AU1744" s="79"/>
      <c r="AV1744" s="79"/>
      <c r="AW1744" s="79"/>
      <c r="AX1744" s="79"/>
      <c r="AY1744" s="79"/>
      <c r="AZ1744" s="79"/>
      <c r="BA1744">
        <v>1</v>
      </c>
      <c r="BB1744" s="78" t="str">
        <f>REPLACE(INDEX(GroupVertices[Group], MATCH(Edges[[#This Row],[Vertex 1]],GroupVertices[Vertex],0)),1,1,"")</f>
        <v>6</v>
      </c>
      <c r="BC1744" s="78" t="str">
        <f>REPLACE(INDEX(GroupVertices[Group], MATCH(Edges[[#This Row],[Vertex 2]],GroupVertices[Vertex],0)),1,1,"")</f>
        <v>6</v>
      </c>
      <c r="BD1744" s="48">
        <v>1</v>
      </c>
      <c r="BE1744" s="49">
        <v>3.8461538461538463</v>
      </c>
      <c r="BF1744" s="48">
        <v>0</v>
      </c>
      <c r="BG1744" s="49">
        <v>0</v>
      </c>
      <c r="BH1744" s="48">
        <v>0</v>
      </c>
      <c r="BI1744" s="49">
        <v>0</v>
      </c>
      <c r="BJ1744" s="48">
        <v>25</v>
      </c>
      <c r="BK1744" s="49">
        <v>96.15384615384616</v>
      </c>
      <c r="BL1744" s="48">
        <v>26</v>
      </c>
    </row>
    <row r="1745" spans="1:64" x14ac:dyDescent="0.25">
      <c r="A1745" s="64" t="s">
        <v>740</v>
      </c>
      <c r="B1745" s="64" t="s">
        <v>774</v>
      </c>
      <c r="C1745" s="65" t="s">
        <v>15839</v>
      </c>
      <c r="D1745" s="66">
        <v>3</v>
      </c>
      <c r="E1745" s="67" t="s">
        <v>132</v>
      </c>
      <c r="F1745" s="68">
        <v>35</v>
      </c>
      <c r="G1745" s="65"/>
      <c r="H1745" s="69"/>
      <c r="I1745" s="70"/>
      <c r="J1745" s="70"/>
      <c r="K1745" s="34" t="s">
        <v>66</v>
      </c>
      <c r="L1745" s="77">
        <v>1745</v>
      </c>
      <c r="M1745" s="77"/>
      <c r="N1745" s="72"/>
      <c r="O1745" s="79" t="s">
        <v>999</v>
      </c>
      <c r="P1745" s="81">
        <v>43178.6328125</v>
      </c>
      <c r="Q1745" s="79" t="s">
        <v>1700</v>
      </c>
      <c r="R1745" s="79"/>
      <c r="S1745" s="79"/>
      <c r="T1745" s="79"/>
      <c r="U1745" s="79"/>
      <c r="V1745" s="83" t="s">
        <v>3854</v>
      </c>
      <c r="W1745" s="81">
        <v>43178.6328125</v>
      </c>
      <c r="X1745" s="83" t="s">
        <v>5040</v>
      </c>
      <c r="Y1745" s="79"/>
      <c r="Z1745" s="79"/>
      <c r="AA1745" s="85" t="s">
        <v>6248</v>
      </c>
      <c r="AB1745" s="79"/>
      <c r="AC1745" s="79" t="b">
        <v>0</v>
      </c>
      <c r="AD1745" s="79">
        <v>0</v>
      </c>
      <c r="AE1745" s="85" t="s">
        <v>6296</v>
      </c>
      <c r="AF1745" s="79" t="b">
        <v>1</v>
      </c>
      <c r="AG1745" s="79" t="s">
        <v>6304</v>
      </c>
      <c r="AH1745" s="79"/>
      <c r="AI1745" s="85" t="s">
        <v>6327</v>
      </c>
      <c r="AJ1745" s="79" t="b">
        <v>0</v>
      </c>
      <c r="AK1745" s="79">
        <v>6</v>
      </c>
      <c r="AL1745" s="85" t="s">
        <v>6247</v>
      </c>
      <c r="AM1745" s="79" t="s">
        <v>6331</v>
      </c>
      <c r="AN1745" s="79" t="b">
        <v>0</v>
      </c>
      <c r="AO1745" s="85" t="s">
        <v>6247</v>
      </c>
      <c r="AP1745" s="79" t="s">
        <v>176</v>
      </c>
      <c r="AQ1745" s="79">
        <v>0</v>
      </c>
      <c r="AR1745" s="79">
        <v>0</v>
      </c>
      <c r="AS1745" s="79"/>
      <c r="AT1745" s="79"/>
      <c r="AU1745" s="79"/>
      <c r="AV1745" s="79"/>
      <c r="AW1745" s="79"/>
      <c r="AX1745" s="79"/>
      <c r="AY1745" s="79"/>
      <c r="AZ1745" s="79"/>
      <c r="BA1745">
        <v>1</v>
      </c>
      <c r="BB1745" s="78" t="str">
        <f>REPLACE(INDEX(GroupVertices[Group], MATCH(Edges[[#This Row],[Vertex 1]],GroupVertices[Vertex],0)),1,1,"")</f>
        <v>6</v>
      </c>
      <c r="BC1745" s="78" t="str">
        <f>REPLACE(INDEX(GroupVertices[Group], MATCH(Edges[[#This Row],[Vertex 2]],GroupVertices[Vertex],0)),1,1,"")</f>
        <v>6</v>
      </c>
      <c r="BD1745" s="48">
        <v>0</v>
      </c>
      <c r="BE1745" s="49">
        <v>0</v>
      </c>
      <c r="BF1745" s="48">
        <v>0</v>
      </c>
      <c r="BG1745" s="49">
        <v>0</v>
      </c>
      <c r="BH1745" s="48">
        <v>0</v>
      </c>
      <c r="BI1745" s="49">
        <v>0</v>
      </c>
      <c r="BJ1745" s="48">
        <v>17</v>
      </c>
      <c r="BK1745" s="49">
        <v>100</v>
      </c>
      <c r="BL1745" s="48">
        <v>17</v>
      </c>
    </row>
    <row r="1746" spans="1:64" x14ac:dyDescent="0.25">
      <c r="A1746" s="64" t="s">
        <v>775</v>
      </c>
      <c r="B1746" s="64" t="s">
        <v>774</v>
      </c>
      <c r="C1746" s="65" t="s">
        <v>15839</v>
      </c>
      <c r="D1746" s="66">
        <v>3</v>
      </c>
      <c r="E1746" s="67" t="s">
        <v>132</v>
      </c>
      <c r="F1746" s="68">
        <v>35</v>
      </c>
      <c r="G1746" s="65"/>
      <c r="H1746" s="69"/>
      <c r="I1746" s="70"/>
      <c r="J1746" s="70"/>
      <c r="K1746" s="34" t="s">
        <v>65</v>
      </c>
      <c r="L1746" s="77">
        <v>1746</v>
      </c>
      <c r="M1746" s="77"/>
      <c r="N1746" s="72"/>
      <c r="O1746" s="79" t="s">
        <v>999</v>
      </c>
      <c r="P1746" s="81">
        <v>43178.65179398148</v>
      </c>
      <c r="Q1746" s="79" t="s">
        <v>1700</v>
      </c>
      <c r="R1746" s="79"/>
      <c r="S1746" s="79"/>
      <c r="T1746" s="79"/>
      <c r="U1746" s="79"/>
      <c r="V1746" s="83" t="s">
        <v>3877</v>
      </c>
      <c r="W1746" s="81">
        <v>43178.65179398148</v>
      </c>
      <c r="X1746" s="83" t="s">
        <v>5051</v>
      </c>
      <c r="Y1746" s="79"/>
      <c r="Z1746" s="79"/>
      <c r="AA1746" s="85" t="s">
        <v>6259</v>
      </c>
      <c r="AB1746" s="79"/>
      <c r="AC1746" s="79" t="b">
        <v>0</v>
      </c>
      <c r="AD1746" s="79">
        <v>0</v>
      </c>
      <c r="AE1746" s="85" t="s">
        <v>6296</v>
      </c>
      <c r="AF1746" s="79" t="b">
        <v>1</v>
      </c>
      <c r="AG1746" s="79" t="s">
        <v>6304</v>
      </c>
      <c r="AH1746" s="79"/>
      <c r="AI1746" s="85" t="s">
        <v>6327</v>
      </c>
      <c r="AJ1746" s="79" t="b">
        <v>0</v>
      </c>
      <c r="AK1746" s="79">
        <v>6</v>
      </c>
      <c r="AL1746" s="85" t="s">
        <v>6247</v>
      </c>
      <c r="AM1746" s="79" t="s">
        <v>6331</v>
      </c>
      <c r="AN1746" s="79" t="b">
        <v>0</v>
      </c>
      <c r="AO1746" s="85" t="s">
        <v>6247</v>
      </c>
      <c r="AP1746" s="79" t="s">
        <v>176</v>
      </c>
      <c r="AQ1746" s="79">
        <v>0</v>
      </c>
      <c r="AR1746" s="79">
        <v>0</v>
      </c>
      <c r="AS1746" s="79"/>
      <c r="AT1746" s="79"/>
      <c r="AU1746" s="79"/>
      <c r="AV1746" s="79"/>
      <c r="AW1746" s="79"/>
      <c r="AX1746" s="79"/>
      <c r="AY1746" s="79"/>
      <c r="AZ1746" s="79"/>
      <c r="BA1746">
        <v>1</v>
      </c>
      <c r="BB1746" s="78" t="str">
        <f>REPLACE(INDEX(GroupVertices[Group], MATCH(Edges[[#This Row],[Vertex 1]],GroupVertices[Vertex],0)),1,1,"")</f>
        <v>6</v>
      </c>
      <c r="BC1746" s="78" t="str">
        <f>REPLACE(INDEX(GroupVertices[Group], MATCH(Edges[[#This Row],[Vertex 2]],GroupVertices[Vertex],0)),1,1,"")</f>
        <v>6</v>
      </c>
      <c r="BD1746" s="48"/>
      <c r="BE1746" s="49"/>
      <c r="BF1746" s="48"/>
      <c r="BG1746" s="49"/>
      <c r="BH1746" s="48"/>
      <c r="BI1746" s="49"/>
      <c r="BJ1746" s="48"/>
      <c r="BK1746" s="49"/>
      <c r="BL1746" s="48"/>
    </row>
    <row r="1747" spans="1:64" x14ac:dyDescent="0.25">
      <c r="A1747" s="64" t="s">
        <v>740</v>
      </c>
      <c r="B1747" s="64" t="s">
        <v>740</v>
      </c>
      <c r="C1747" s="65" t="s">
        <v>15846</v>
      </c>
      <c r="D1747" s="66">
        <v>10</v>
      </c>
      <c r="E1747" s="67" t="s">
        <v>136</v>
      </c>
      <c r="F1747" s="68">
        <v>12</v>
      </c>
      <c r="G1747" s="65"/>
      <c r="H1747" s="69"/>
      <c r="I1747" s="70"/>
      <c r="J1747" s="70"/>
      <c r="K1747" s="34" t="s">
        <v>65</v>
      </c>
      <c r="L1747" s="77">
        <v>1747</v>
      </c>
      <c r="M1747" s="77"/>
      <c r="N1747" s="72"/>
      <c r="O1747" s="79" t="s">
        <v>176</v>
      </c>
      <c r="P1747" s="81">
        <v>43165.333599537036</v>
      </c>
      <c r="Q1747" s="79" t="s">
        <v>1968</v>
      </c>
      <c r="R1747" s="83" t="s">
        <v>1996</v>
      </c>
      <c r="S1747" s="79" t="s">
        <v>2508</v>
      </c>
      <c r="T1747" s="79" t="s">
        <v>2658</v>
      </c>
      <c r="U1747" s="83" t="s">
        <v>3475</v>
      </c>
      <c r="V1747" s="83" t="s">
        <v>3475</v>
      </c>
      <c r="W1747" s="81">
        <v>43165.333599537036</v>
      </c>
      <c r="X1747" s="83" t="s">
        <v>5052</v>
      </c>
      <c r="Y1747" s="79"/>
      <c r="Z1747" s="79"/>
      <c r="AA1747" s="85" t="s">
        <v>6260</v>
      </c>
      <c r="AB1747" s="79"/>
      <c r="AC1747" s="79" t="b">
        <v>0</v>
      </c>
      <c r="AD1747" s="79">
        <v>8</v>
      </c>
      <c r="AE1747" s="85" t="s">
        <v>6296</v>
      </c>
      <c r="AF1747" s="79" t="b">
        <v>0</v>
      </c>
      <c r="AG1747" s="79" t="s">
        <v>6304</v>
      </c>
      <c r="AH1747" s="79"/>
      <c r="AI1747" s="85" t="s">
        <v>6296</v>
      </c>
      <c r="AJ1747" s="79" t="b">
        <v>0</v>
      </c>
      <c r="AK1747" s="79">
        <v>7</v>
      </c>
      <c r="AL1747" s="85" t="s">
        <v>6296</v>
      </c>
      <c r="AM1747" s="79" t="s">
        <v>6362</v>
      </c>
      <c r="AN1747" s="79" t="b">
        <v>0</v>
      </c>
      <c r="AO1747" s="85" t="s">
        <v>6260</v>
      </c>
      <c r="AP1747" s="79" t="s">
        <v>6415</v>
      </c>
      <c r="AQ1747" s="79">
        <v>0</v>
      </c>
      <c r="AR1747" s="79">
        <v>0</v>
      </c>
      <c r="AS1747" s="79"/>
      <c r="AT1747" s="79"/>
      <c r="AU1747" s="79"/>
      <c r="AV1747" s="79"/>
      <c r="AW1747" s="79"/>
      <c r="AX1747" s="79"/>
      <c r="AY1747" s="79"/>
      <c r="AZ1747" s="79"/>
      <c r="BA1747">
        <v>31</v>
      </c>
      <c r="BB1747" s="78" t="str">
        <f>REPLACE(INDEX(GroupVertices[Group], MATCH(Edges[[#This Row],[Vertex 1]],GroupVertices[Vertex],0)),1,1,"")</f>
        <v>6</v>
      </c>
      <c r="BC1747" s="78" t="str">
        <f>REPLACE(INDEX(GroupVertices[Group], MATCH(Edges[[#This Row],[Vertex 2]],GroupVertices[Vertex],0)),1,1,"")</f>
        <v>6</v>
      </c>
      <c r="BD1747" s="48">
        <v>0</v>
      </c>
      <c r="BE1747" s="49">
        <v>0</v>
      </c>
      <c r="BF1747" s="48">
        <v>0</v>
      </c>
      <c r="BG1747" s="49">
        <v>0</v>
      </c>
      <c r="BH1747" s="48">
        <v>0</v>
      </c>
      <c r="BI1747" s="49">
        <v>0</v>
      </c>
      <c r="BJ1747" s="48">
        <v>11</v>
      </c>
      <c r="BK1747" s="49">
        <v>100</v>
      </c>
      <c r="BL1747" s="48">
        <v>11</v>
      </c>
    </row>
    <row r="1748" spans="1:64" x14ac:dyDescent="0.25">
      <c r="A1748" s="64" t="s">
        <v>740</v>
      </c>
      <c r="B1748" s="64" t="s">
        <v>740</v>
      </c>
      <c r="C1748" s="65" t="s">
        <v>15846</v>
      </c>
      <c r="D1748" s="66">
        <v>10</v>
      </c>
      <c r="E1748" s="67" t="s">
        <v>136</v>
      </c>
      <c r="F1748" s="68">
        <v>12</v>
      </c>
      <c r="G1748" s="65"/>
      <c r="H1748" s="69"/>
      <c r="I1748" s="70"/>
      <c r="J1748" s="70"/>
      <c r="K1748" s="34" t="s">
        <v>65</v>
      </c>
      <c r="L1748" s="77">
        <v>1748</v>
      </c>
      <c r="M1748" s="77"/>
      <c r="N1748" s="72"/>
      <c r="O1748" s="79" t="s">
        <v>176</v>
      </c>
      <c r="P1748" s="81">
        <v>43165.250231481485</v>
      </c>
      <c r="Q1748" s="79" t="s">
        <v>1969</v>
      </c>
      <c r="R1748" s="83" t="s">
        <v>1997</v>
      </c>
      <c r="S1748" s="79" t="s">
        <v>2508</v>
      </c>
      <c r="T1748" s="79" t="s">
        <v>2662</v>
      </c>
      <c r="U1748" s="83" t="s">
        <v>3476</v>
      </c>
      <c r="V1748" s="83" t="s">
        <v>3476</v>
      </c>
      <c r="W1748" s="81">
        <v>43165.250231481485</v>
      </c>
      <c r="X1748" s="83" t="s">
        <v>5053</v>
      </c>
      <c r="Y1748" s="79"/>
      <c r="Z1748" s="79"/>
      <c r="AA1748" s="85" t="s">
        <v>6261</v>
      </c>
      <c r="AB1748" s="79"/>
      <c r="AC1748" s="79" t="b">
        <v>0</v>
      </c>
      <c r="AD1748" s="79">
        <v>13</v>
      </c>
      <c r="AE1748" s="85" t="s">
        <v>6296</v>
      </c>
      <c r="AF1748" s="79" t="b">
        <v>0</v>
      </c>
      <c r="AG1748" s="79" t="s">
        <v>6304</v>
      </c>
      <c r="AH1748" s="79"/>
      <c r="AI1748" s="85" t="s">
        <v>6296</v>
      </c>
      <c r="AJ1748" s="79" t="b">
        <v>0</v>
      </c>
      <c r="AK1748" s="79">
        <v>6</v>
      </c>
      <c r="AL1748" s="85" t="s">
        <v>6296</v>
      </c>
      <c r="AM1748" s="79" t="s">
        <v>6362</v>
      </c>
      <c r="AN1748" s="79" t="b">
        <v>0</v>
      </c>
      <c r="AO1748" s="85" t="s">
        <v>6261</v>
      </c>
      <c r="AP1748" s="79" t="s">
        <v>6415</v>
      </c>
      <c r="AQ1748" s="79">
        <v>0</v>
      </c>
      <c r="AR1748" s="79">
        <v>0</v>
      </c>
      <c r="AS1748" s="79"/>
      <c r="AT1748" s="79"/>
      <c r="AU1748" s="79"/>
      <c r="AV1748" s="79"/>
      <c r="AW1748" s="79"/>
      <c r="AX1748" s="79"/>
      <c r="AY1748" s="79"/>
      <c r="AZ1748" s="79"/>
      <c r="BA1748">
        <v>31</v>
      </c>
      <c r="BB1748" s="78" t="str">
        <f>REPLACE(INDEX(GroupVertices[Group], MATCH(Edges[[#This Row],[Vertex 1]],GroupVertices[Vertex],0)),1,1,"")</f>
        <v>6</v>
      </c>
      <c r="BC1748" s="78" t="str">
        <f>REPLACE(INDEX(GroupVertices[Group], MATCH(Edges[[#This Row],[Vertex 2]],GroupVertices[Vertex],0)),1,1,"")</f>
        <v>6</v>
      </c>
      <c r="BD1748" s="48">
        <v>0</v>
      </c>
      <c r="BE1748" s="49">
        <v>0</v>
      </c>
      <c r="BF1748" s="48">
        <v>0</v>
      </c>
      <c r="BG1748" s="49">
        <v>0</v>
      </c>
      <c r="BH1748" s="48">
        <v>0</v>
      </c>
      <c r="BI1748" s="49">
        <v>0</v>
      </c>
      <c r="BJ1748" s="48">
        <v>12</v>
      </c>
      <c r="BK1748" s="49">
        <v>100</v>
      </c>
      <c r="BL1748" s="48">
        <v>12</v>
      </c>
    </row>
    <row r="1749" spans="1:64" x14ac:dyDescent="0.25">
      <c r="A1749" s="64" t="s">
        <v>740</v>
      </c>
      <c r="B1749" s="64" t="s">
        <v>740</v>
      </c>
      <c r="C1749" s="65" t="s">
        <v>15846</v>
      </c>
      <c r="D1749" s="66">
        <v>10</v>
      </c>
      <c r="E1749" s="67" t="s">
        <v>136</v>
      </c>
      <c r="F1749" s="68">
        <v>12</v>
      </c>
      <c r="G1749" s="65"/>
      <c r="H1749" s="69"/>
      <c r="I1749" s="70"/>
      <c r="J1749" s="70"/>
      <c r="K1749" s="34" t="s">
        <v>65</v>
      </c>
      <c r="L1749" s="77">
        <v>1749</v>
      </c>
      <c r="M1749" s="77"/>
      <c r="N1749" s="72"/>
      <c r="O1749" s="79" t="s">
        <v>176</v>
      </c>
      <c r="P1749" s="81">
        <v>43165.20857638889</v>
      </c>
      <c r="Q1749" s="79" t="s">
        <v>1970</v>
      </c>
      <c r="R1749" s="83" t="s">
        <v>2016</v>
      </c>
      <c r="S1749" s="79" t="s">
        <v>2508</v>
      </c>
      <c r="T1749" s="79" t="s">
        <v>3142</v>
      </c>
      <c r="U1749" s="83" t="s">
        <v>3477</v>
      </c>
      <c r="V1749" s="83" t="s">
        <v>3477</v>
      </c>
      <c r="W1749" s="81">
        <v>43165.20857638889</v>
      </c>
      <c r="X1749" s="83" t="s">
        <v>5054</v>
      </c>
      <c r="Y1749" s="79"/>
      <c r="Z1749" s="79"/>
      <c r="AA1749" s="85" t="s">
        <v>6262</v>
      </c>
      <c r="AB1749" s="79"/>
      <c r="AC1749" s="79" t="b">
        <v>0</v>
      </c>
      <c r="AD1749" s="79">
        <v>8</v>
      </c>
      <c r="AE1749" s="85" t="s">
        <v>6296</v>
      </c>
      <c r="AF1749" s="79" t="b">
        <v>0</v>
      </c>
      <c r="AG1749" s="79" t="s">
        <v>6304</v>
      </c>
      <c r="AH1749" s="79"/>
      <c r="AI1749" s="85" t="s">
        <v>6296</v>
      </c>
      <c r="AJ1749" s="79" t="b">
        <v>0</v>
      </c>
      <c r="AK1749" s="79">
        <v>5</v>
      </c>
      <c r="AL1749" s="85" t="s">
        <v>6296</v>
      </c>
      <c r="AM1749" s="79" t="s">
        <v>6362</v>
      </c>
      <c r="AN1749" s="79" t="b">
        <v>0</v>
      </c>
      <c r="AO1749" s="85" t="s">
        <v>6262</v>
      </c>
      <c r="AP1749" s="79" t="s">
        <v>6415</v>
      </c>
      <c r="AQ1749" s="79">
        <v>0</v>
      </c>
      <c r="AR1749" s="79">
        <v>0</v>
      </c>
      <c r="AS1749" s="79"/>
      <c r="AT1749" s="79"/>
      <c r="AU1749" s="79"/>
      <c r="AV1749" s="79"/>
      <c r="AW1749" s="79"/>
      <c r="AX1749" s="79"/>
      <c r="AY1749" s="79"/>
      <c r="AZ1749" s="79"/>
      <c r="BA1749">
        <v>31</v>
      </c>
      <c r="BB1749" s="78" t="str">
        <f>REPLACE(INDEX(GroupVertices[Group], MATCH(Edges[[#This Row],[Vertex 1]],GroupVertices[Vertex],0)),1,1,"")</f>
        <v>6</v>
      </c>
      <c r="BC1749" s="78" t="str">
        <f>REPLACE(INDEX(GroupVertices[Group], MATCH(Edges[[#This Row],[Vertex 2]],GroupVertices[Vertex],0)),1,1,"")</f>
        <v>6</v>
      </c>
      <c r="BD1749" s="48">
        <v>0</v>
      </c>
      <c r="BE1749" s="49">
        <v>0</v>
      </c>
      <c r="BF1749" s="48">
        <v>1</v>
      </c>
      <c r="BG1749" s="49">
        <v>9.0909090909090917</v>
      </c>
      <c r="BH1749" s="48">
        <v>0</v>
      </c>
      <c r="BI1749" s="49">
        <v>0</v>
      </c>
      <c r="BJ1749" s="48">
        <v>10</v>
      </c>
      <c r="BK1749" s="49">
        <v>90.909090909090907</v>
      </c>
      <c r="BL1749" s="48">
        <v>11</v>
      </c>
    </row>
    <row r="1750" spans="1:64" x14ac:dyDescent="0.25">
      <c r="A1750" s="64" t="s">
        <v>740</v>
      </c>
      <c r="B1750" s="64" t="s">
        <v>740</v>
      </c>
      <c r="C1750" s="65" t="s">
        <v>15846</v>
      </c>
      <c r="D1750" s="66">
        <v>10</v>
      </c>
      <c r="E1750" s="67" t="s">
        <v>136</v>
      </c>
      <c r="F1750" s="68">
        <v>12</v>
      </c>
      <c r="G1750" s="65"/>
      <c r="H1750" s="69"/>
      <c r="I1750" s="70"/>
      <c r="J1750" s="70"/>
      <c r="K1750" s="34" t="s">
        <v>65</v>
      </c>
      <c r="L1750" s="77">
        <v>1750</v>
      </c>
      <c r="M1750" s="77"/>
      <c r="N1750" s="72"/>
      <c r="O1750" s="79" t="s">
        <v>176</v>
      </c>
      <c r="P1750" s="81">
        <v>43165.125289351854</v>
      </c>
      <c r="Q1750" s="79" t="s">
        <v>1971</v>
      </c>
      <c r="R1750" s="83" t="s">
        <v>2375</v>
      </c>
      <c r="S1750" s="79" t="s">
        <v>2508</v>
      </c>
      <c r="T1750" s="79" t="s">
        <v>3003</v>
      </c>
      <c r="U1750" s="83" t="s">
        <v>3478</v>
      </c>
      <c r="V1750" s="83" t="s">
        <v>3478</v>
      </c>
      <c r="W1750" s="81">
        <v>43165.125289351854</v>
      </c>
      <c r="X1750" s="83" t="s">
        <v>5055</v>
      </c>
      <c r="Y1750" s="79"/>
      <c r="Z1750" s="79"/>
      <c r="AA1750" s="85" t="s">
        <v>6263</v>
      </c>
      <c r="AB1750" s="79"/>
      <c r="AC1750" s="79" t="b">
        <v>0</v>
      </c>
      <c r="AD1750" s="79">
        <v>5</v>
      </c>
      <c r="AE1750" s="85" t="s">
        <v>6296</v>
      </c>
      <c r="AF1750" s="79" t="b">
        <v>0</v>
      </c>
      <c r="AG1750" s="79" t="s">
        <v>6304</v>
      </c>
      <c r="AH1750" s="79"/>
      <c r="AI1750" s="85" t="s">
        <v>6296</v>
      </c>
      <c r="AJ1750" s="79" t="b">
        <v>0</v>
      </c>
      <c r="AK1750" s="79">
        <v>4</v>
      </c>
      <c r="AL1750" s="85" t="s">
        <v>6296</v>
      </c>
      <c r="AM1750" s="79" t="s">
        <v>6362</v>
      </c>
      <c r="AN1750" s="79" t="b">
        <v>0</v>
      </c>
      <c r="AO1750" s="85" t="s">
        <v>6263</v>
      </c>
      <c r="AP1750" s="79" t="s">
        <v>6415</v>
      </c>
      <c r="AQ1750" s="79">
        <v>0</v>
      </c>
      <c r="AR1750" s="79">
        <v>0</v>
      </c>
      <c r="AS1750" s="79"/>
      <c r="AT1750" s="79"/>
      <c r="AU1750" s="79"/>
      <c r="AV1750" s="79"/>
      <c r="AW1750" s="79"/>
      <c r="AX1750" s="79"/>
      <c r="AY1750" s="79"/>
      <c r="AZ1750" s="79"/>
      <c r="BA1750">
        <v>31</v>
      </c>
      <c r="BB1750" s="78" t="str">
        <f>REPLACE(INDEX(GroupVertices[Group], MATCH(Edges[[#This Row],[Vertex 1]],GroupVertices[Vertex],0)),1,1,"")</f>
        <v>6</v>
      </c>
      <c r="BC1750" s="78" t="str">
        <f>REPLACE(INDEX(GroupVertices[Group], MATCH(Edges[[#This Row],[Vertex 2]],GroupVertices[Vertex],0)),1,1,"")</f>
        <v>6</v>
      </c>
      <c r="BD1750" s="48">
        <v>0</v>
      </c>
      <c r="BE1750" s="49">
        <v>0</v>
      </c>
      <c r="BF1750" s="48">
        <v>0</v>
      </c>
      <c r="BG1750" s="49">
        <v>0</v>
      </c>
      <c r="BH1750" s="48">
        <v>0</v>
      </c>
      <c r="BI1750" s="49">
        <v>0</v>
      </c>
      <c r="BJ1750" s="48">
        <v>12</v>
      </c>
      <c r="BK1750" s="49">
        <v>100</v>
      </c>
      <c r="BL1750" s="48">
        <v>12</v>
      </c>
    </row>
    <row r="1751" spans="1:64" x14ac:dyDescent="0.25">
      <c r="A1751" s="64" t="s">
        <v>740</v>
      </c>
      <c r="B1751" s="64" t="s">
        <v>740</v>
      </c>
      <c r="C1751" s="65" t="s">
        <v>15846</v>
      </c>
      <c r="D1751" s="66">
        <v>10</v>
      </c>
      <c r="E1751" s="67" t="s">
        <v>136</v>
      </c>
      <c r="F1751" s="68">
        <v>12</v>
      </c>
      <c r="G1751" s="65"/>
      <c r="H1751" s="69"/>
      <c r="I1751" s="70"/>
      <c r="J1751" s="70"/>
      <c r="K1751" s="34" t="s">
        <v>65</v>
      </c>
      <c r="L1751" s="77">
        <v>1751</v>
      </c>
      <c r="M1751" s="77"/>
      <c r="N1751" s="72"/>
      <c r="O1751" s="79" t="s">
        <v>176</v>
      </c>
      <c r="P1751" s="81">
        <v>43165.916956018518</v>
      </c>
      <c r="Q1751" s="79" t="s">
        <v>1972</v>
      </c>
      <c r="R1751" s="83" t="s">
        <v>2036</v>
      </c>
      <c r="S1751" s="79" t="s">
        <v>2508</v>
      </c>
      <c r="T1751" s="79" t="s">
        <v>2702</v>
      </c>
      <c r="U1751" s="83" t="s">
        <v>3177</v>
      </c>
      <c r="V1751" s="83" t="s">
        <v>3177</v>
      </c>
      <c r="W1751" s="81">
        <v>43165.916956018518</v>
      </c>
      <c r="X1751" s="83" t="s">
        <v>5056</v>
      </c>
      <c r="Y1751" s="79"/>
      <c r="Z1751" s="79"/>
      <c r="AA1751" s="85" t="s">
        <v>6264</v>
      </c>
      <c r="AB1751" s="79"/>
      <c r="AC1751" s="79" t="b">
        <v>0</v>
      </c>
      <c r="AD1751" s="79">
        <v>23</v>
      </c>
      <c r="AE1751" s="85" t="s">
        <v>6296</v>
      </c>
      <c r="AF1751" s="79" t="b">
        <v>0</v>
      </c>
      <c r="AG1751" s="79" t="s">
        <v>6304</v>
      </c>
      <c r="AH1751" s="79"/>
      <c r="AI1751" s="85" t="s">
        <v>6296</v>
      </c>
      <c r="AJ1751" s="79" t="b">
        <v>0</v>
      </c>
      <c r="AK1751" s="79">
        <v>19</v>
      </c>
      <c r="AL1751" s="85" t="s">
        <v>6296</v>
      </c>
      <c r="AM1751" s="79" t="s">
        <v>6362</v>
      </c>
      <c r="AN1751" s="79" t="b">
        <v>0</v>
      </c>
      <c r="AO1751" s="85" t="s">
        <v>6264</v>
      </c>
      <c r="AP1751" s="79" t="s">
        <v>6415</v>
      </c>
      <c r="AQ1751" s="79">
        <v>0</v>
      </c>
      <c r="AR1751" s="79">
        <v>0</v>
      </c>
      <c r="AS1751" s="79"/>
      <c r="AT1751" s="79"/>
      <c r="AU1751" s="79"/>
      <c r="AV1751" s="79"/>
      <c r="AW1751" s="79"/>
      <c r="AX1751" s="79"/>
      <c r="AY1751" s="79"/>
      <c r="AZ1751" s="79"/>
      <c r="BA1751">
        <v>31</v>
      </c>
      <c r="BB1751" s="78" t="str">
        <f>REPLACE(INDEX(GroupVertices[Group], MATCH(Edges[[#This Row],[Vertex 1]],GroupVertices[Vertex],0)),1,1,"")</f>
        <v>6</v>
      </c>
      <c r="BC1751" s="78" t="str">
        <f>REPLACE(INDEX(GroupVertices[Group], MATCH(Edges[[#This Row],[Vertex 2]],GroupVertices[Vertex],0)),1,1,"")</f>
        <v>6</v>
      </c>
      <c r="BD1751" s="48">
        <v>1</v>
      </c>
      <c r="BE1751" s="49">
        <v>10</v>
      </c>
      <c r="BF1751" s="48">
        <v>0</v>
      </c>
      <c r="BG1751" s="49">
        <v>0</v>
      </c>
      <c r="BH1751" s="48">
        <v>0</v>
      </c>
      <c r="BI1751" s="49">
        <v>0</v>
      </c>
      <c r="BJ1751" s="48">
        <v>9</v>
      </c>
      <c r="BK1751" s="49">
        <v>90</v>
      </c>
      <c r="BL1751" s="48">
        <v>10</v>
      </c>
    </row>
    <row r="1752" spans="1:64" x14ac:dyDescent="0.25">
      <c r="A1752" s="64" t="s">
        <v>740</v>
      </c>
      <c r="B1752" s="64" t="s">
        <v>740</v>
      </c>
      <c r="C1752" s="65" t="s">
        <v>15846</v>
      </c>
      <c r="D1752" s="66">
        <v>10</v>
      </c>
      <c r="E1752" s="67" t="s">
        <v>136</v>
      </c>
      <c r="F1752" s="68">
        <v>12</v>
      </c>
      <c r="G1752" s="65"/>
      <c r="H1752" s="69"/>
      <c r="I1752" s="70"/>
      <c r="J1752" s="70"/>
      <c r="K1752" s="34" t="s">
        <v>65</v>
      </c>
      <c r="L1752" s="77">
        <v>1752</v>
      </c>
      <c r="M1752" s="77"/>
      <c r="N1752" s="72"/>
      <c r="O1752" s="79" t="s">
        <v>176</v>
      </c>
      <c r="P1752" s="81">
        <v>43167.3753125</v>
      </c>
      <c r="Q1752" s="79" t="s">
        <v>1973</v>
      </c>
      <c r="R1752" s="83" t="s">
        <v>2460</v>
      </c>
      <c r="S1752" s="79" t="s">
        <v>2508</v>
      </c>
      <c r="T1752" s="79" t="s">
        <v>3066</v>
      </c>
      <c r="U1752" s="83" t="s">
        <v>3391</v>
      </c>
      <c r="V1752" s="83" t="s">
        <v>3391</v>
      </c>
      <c r="W1752" s="81">
        <v>43167.3753125</v>
      </c>
      <c r="X1752" s="83" t="s">
        <v>5057</v>
      </c>
      <c r="Y1752" s="79"/>
      <c r="Z1752" s="79"/>
      <c r="AA1752" s="85" t="s">
        <v>6265</v>
      </c>
      <c r="AB1752" s="79"/>
      <c r="AC1752" s="79" t="b">
        <v>0</v>
      </c>
      <c r="AD1752" s="79">
        <v>9</v>
      </c>
      <c r="AE1752" s="85" t="s">
        <v>6296</v>
      </c>
      <c r="AF1752" s="79" t="b">
        <v>0</v>
      </c>
      <c r="AG1752" s="79" t="s">
        <v>6304</v>
      </c>
      <c r="AH1752" s="79"/>
      <c r="AI1752" s="85" t="s">
        <v>6296</v>
      </c>
      <c r="AJ1752" s="79" t="b">
        <v>0</v>
      </c>
      <c r="AK1752" s="79">
        <v>7</v>
      </c>
      <c r="AL1752" s="85" t="s">
        <v>6296</v>
      </c>
      <c r="AM1752" s="79" t="s">
        <v>6362</v>
      </c>
      <c r="AN1752" s="79" t="b">
        <v>0</v>
      </c>
      <c r="AO1752" s="85" t="s">
        <v>6265</v>
      </c>
      <c r="AP1752" s="79" t="s">
        <v>6415</v>
      </c>
      <c r="AQ1752" s="79">
        <v>0</v>
      </c>
      <c r="AR1752" s="79">
        <v>0</v>
      </c>
      <c r="AS1752" s="79"/>
      <c r="AT1752" s="79"/>
      <c r="AU1752" s="79"/>
      <c r="AV1752" s="79"/>
      <c r="AW1752" s="79"/>
      <c r="AX1752" s="79"/>
      <c r="AY1752" s="79"/>
      <c r="AZ1752" s="79"/>
      <c r="BA1752">
        <v>31</v>
      </c>
      <c r="BB1752" s="78" t="str">
        <f>REPLACE(INDEX(GroupVertices[Group], MATCH(Edges[[#This Row],[Vertex 1]],GroupVertices[Vertex],0)),1,1,"")</f>
        <v>6</v>
      </c>
      <c r="BC1752" s="78" t="str">
        <f>REPLACE(INDEX(GroupVertices[Group], MATCH(Edges[[#This Row],[Vertex 2]],GroupVertices[Vertex],0)),1,1,"")</f>
        <v>6</v>
      </c>
      <c r="BD1752" s="48">
        <v>0</v>
      </c>
      <c r="BE1752" s="49">
        <v>0</v>
      </c>
      <c r="BF1752" s="48">
        <v>1</v>
      </c>
      <c r="BG1752" s="49">
        <v>11.111111111111111</v>
      </c>
      <c r="BH1752" s="48">
        <v>0</v>
      </c>
      <c r="BI1752" s="49">
        <v>0</v>
      </c>
      <c r="BJ1752" s="48">
        <v>8</v>
      </c>
      <c r="BK1752" s="49">
        <v>88.888888888888886</v>
      </c>
      <c r="BL1752" s="48">
        <v>9</v>
      </c>
    </row>
    <row r="1753" spans="1:64" x14ac:dyDescent="0.25">
      <c r="A1753" s="64" t="s">
        <v>740</v>
      </c>
      <c r="B1753" s="64" t="s">
        <v>740</v>
      </c>
      <c r="C1753" s="65" t="s">
        <v>15846</v>
      </c>
      <c r="D1753" s="66">
        <v>10</v>
      </c>
      <c r="E1753" s="67" t="s">
        <v>136</v>
      </c>
      <c r="F1753" s="68">
        <v>12</v>
      </c>
      <c r="G1753" s="65"/>
      <c r="H1753" s="69"/>
      <c r="I1753" s="70"/>
      <c r="J1753" s="70"/>
      <c r="K1753" s="34" t="s">
        <v>65</v>
      </c>
      <c r="L1753" s="77">
        <v>1753</v>
      </c>
      <c r="M1753" s="77"/>
      <c r="N1753" s="72"/>
      <c r="O1753" s="79" t="s">
        <v>176</v>
      </c>
      <c r="P1753" s="81">
        <v>43167.333611111113</v>
      </c>
      <c r="Q1753" s="79" t="s">
        <v>1974</v>
      </c>
      <c r="R1753" s="83" t="s">
        <v>2376</v>
      </c>
      <c r="S1753" s="79" t="s">
        <v>2508</v>
      </c>
      <c r="T1753" s="79" t="s">
        <v>3005</v>
      </c>
      <c r="U1753" s="83" t="s">
        <v>3479</v>
      </c>
      <c r="V1753" s="83" t="s">
        <v>3479</v>
      </c>
      <c r="W1753" s="81">
        <v>43167.333611111113</v>
      </c>
      <c r="X1753" s="83" t="s">
        <v>5058</v>
      </c>
      <c r="Y1753" s="79"/>
      <c r="Z1753" s="79"/>
      <c r="AA1753" s="85" t="s">
        <v>6266</v>
      </c>
      <c r="AB1753" s="79"/>
      <c r="AC1753" s="79" t="b">
        <v>0</v>
      </c>
      <c r="AD1753" s="79">
        <v>8</v>
      </c>
      <c r="AE1753" s="85" t="s">
        <v>6296</v>
      </c>
      <c r="AF1753" s="79" t="b">
        <v>0</v>
      </c>
      <c r="AG1753" s="79" t="s">
        <v>6304</v>
      </c>
      <c r="AH1753" s="79"/>
      <c r="AI1753" s="85" t="s">
        <v>6296</v>
      </c>
      <c r="AJ1753" s="79" t="b">
        <v>0</v>
      </c>
      <c r="AK1753" s="79">
        <v>9</v>
      </c>
      <c r="AL1753" s="85" t="s">
        <v>6296</v>
      </c>
      <c r="AM1753" s="79" t="s">
        <v>6362</v>
      </c>
      <c r="AN1753" s="79" t="b">
        <v>0</v>
      </c>
      <c r="AO1753" s="85" t="s">
        <v>6266</v>
      </c>
      <c r="AP1753" s="79" t="s">
        <v>6415</v>
      </c>
      <c r="AQ1753" s="79">
        <v>0</v>
      </c>
      <c r="AR1753" s="79">
        <v>0</v>
      </c>
      <c r="AS1753" s="79"/>
      <c r="AT1753" s="79"/>
      <c r="AU1753" s="79"/>
      <c r="AV1753" s="79"/>
      <c r="AW1753" s="79"/>
      <c r="AX1753" s="79"/>
      <c r="AY1753" s="79"/>
      <c r="AZ1753" s="79"/>
      <c r="BA1753">
        <v>31</v>
      </c>
      <c r="BB1753" s="78" t="str">
        <f>REPLACE(INDEX(GroupVertices[Group], MATCH(Edges[[#This Row],[Vertex 1]],GroupVertices[Vertex],0)),1,1,"")</f>
        <v>6</v>
      </c>
      <c r="BC1753" s="78" t="str">
        <f>REPLACE(INDEX(GroupVertices[Group], MATCH(Edges[[#This Row],[Vertex 2]],GroupVertices[Vertex],0)),1,1,"")</f>
        <v>6</v>
      </c>
      <c r="BD1753" s="48">
        <v>1</v>
      </c>
      <c r="BE1753" s="49">
        <v>7.6923076923076925</v>
      </c>
      <c r="BF1753" s="48">
        <v>0</v>
      </c>
      <c r="BG1753" s="49">
        <v>0</v>
      </c>
      <c r="BH1753" s="48">
        <v>0</v>
      </c>
      <c r="BI1753" s="49">
        <v>0</v>
      </c>
      <c r="BJ1753" s="48">
        <v>12</v>
      </c>
      <c r="BK1753" s="49">
        <v>92.307692307692307</v>
      </c>
      <c r="BL1753" s="48">
        <v>13</v>
      </c>
    </row>
    <row r="1754" spans="1:64" x14ac:dyDescent="0.25">
      <c r="A1754" s="64" t="s">
        <v>740</v>
      </c>
      <c r="B1754" s="64" t="s">
        <v>740</v>
      </c>
      <c r="C1754" s="65" t="s">
        <v>15846</v>
      </c>
      <c r="D1754" s="66">
        <v>10</v>
      </c>
      <c r="E1754" s="67" t="s">
        <v>136</v>
      </c>
      <c r="F1754" s="68">
        <v>12</v>
      </c>
      <c r="G1754" s="65"/>
      <c r="H1754" s="69"/>
      <c r="I1754" s="70"/>
      <c r="J1754" s="70"/>
      <c r="K1754" s="34" t="s">
        <v>65</v>
      </c>
      <c r="L1754" s="77">
        <v>1754</v>
      </c>
      <c r="M1754" s="77"/>
      <c r="N1754" s="72"/>
      <c r="O1754" s="79" t="s">
        <v>176</v>
      </c>
      <c r="P1754" s="81">
        <v>43167.083657407406</v>
      </c>
      <c r="Q1754" s="79" t="s">
        <v>1971</v>
      </c>
      <c r="R1754" s="83" t="s">
        <v>2375</v>
      </c>
      <c r="S1754" s="79" t="s">
        <v>2508</v>
      </c>
      <c r="T1754" s="79" t="s">
        <v>3003</v>
      </c>
      <c r="U1754" s="83" t="s">
        <v>3478</v>
      </c>
      <c r="V1754" s="83" t="s">
        <v>3478</v>
      </c>
      <c r="W1754" s="81">
        <v>43167.083657407406</v>
      </c>
      <c r="X1754" s="83" t="s">
        <v>5059</v>
      </c>
      <c r="Y1754" s="79"/>
      <c r="Z1754" s="79"/>
      <c r="AA1754" s="85" t="s">
        <v>6267</v>
      </c>
      <c r="AB1754" s="79"/>
      <c r="AC1754" s="79" t="b">
        <v>0</v>
      </c>
      <c r="AD1754" s="79">
        <v>8</v>
      </c>
      <c r="AE1754" s="85" t="s">
        <v>6296</v>
      </c>
      <c r="AF1754" s="79" t="b">
        <v>0</v>
      </c>
      <c r="AG1754" s="79" t="s">
        <v>6304</v>
      </c>
      <c r="AH1754" s="79"/>
      <c r="AI1754" s="85" t="s">
        <v>6296</v>
      </c>
      <c r="AJ1754" s="79" t="b">
        <v>0</v>
      </c>
      <c r="AK1754" s="79">
        <v>7</v>
      </c>
      <c r="AL1754" s="85" t="s">
        <v>6296</v>
      </c>
      <c r="AM1754" s="79" t="s">
        <v>6362</v>
      </c>
      <c r="AN1754" s="79" t="b">
        <v>0</v>
      </c>
      <c r="AO1754" s="85" t="s">
        <v>6267</v>
      </c>
      <c r="AP1754" s="79" t="s">
        <v>6415</v>
      </c>
      <c r="AQ1754" s="79">
        <v>0</v>
      </c>
      <c r="AR1754" s="79">
        <v>0</v>
      </c>
      <c r="AS1754" s="79"/>
      <c r="AT1754" s="79"/>
      <c r="AU1754" s="79"/>
      <c r="AV1754" s="79"/>
      <c r="AW1754" s="79"/>
      <c r="AX1754" s="79"/>
      <c r="AY1754" s="79"/>
      <c r="AZ1754" s="79"/>
      <c r="BA1754">
        <v>31</v>
      </c>
      <c r="BB1754" s="78" t="str">
        <f>REPLACE(INDEX(GroupVertices[Group], MATCH(Edges[[#This Row],[Vertex 1]],GroupVertices[Vertex],0)),1,1,"")</f>
        <v>6</v>
      </c>
      <c r="BC1754" s="78" t="str">
        <f>REPLACE(INDEX(GroupVertices[Group], MATCH(Edges[[#This Row],[Vertex 2]],GroupVertices[Vertex],0)),1,1,"")</f>
        <v>6</v>
      </c>
      <c r="BD1754" s="48">
        <v>0</v>
      </c>
      <c r="BE1754" s="49">
        <v>0</v>
      </c>
      <c r="BF1754" s="48">
        <v>0</v>
      </c>
      <c r="BG1754" s="49">
        <v>0</v>
      </c>
      <c r="BH1754" s="48">
        <v>0</v>
      </c>
      <c r="BI1754" s="49">
        <v>0</v>
      </c>
      <c r="BJ1754" s="48">
        <v>12</v>
      </c>
      <c r="BK1754" s="49">
        <v>100</v>
      </c>
      <c r="BL1754" s="48">
        <v>12</v>
      </c>
    </row>
    <row r="1755" spans="1:64" x14ac:dyDescent="0.25">
      <c r="A1755" s="64" t="s">
        <v>740</v>
      </c>
      <c r="B1755" s="64" t="s">
        <v>740</v>
      </c>
      <c r="C1755" s="65" t="s">
        <v>15846</v>
      </c>
      <c r="D1755" s="66">
        <v>10</v>
      </c>
      <c r="E1755" s="67" t="s">
        <v>136</v>
      </c>
      <c r="F1755" s="68">
        <v>12</v>
      </c>
      <c r="G1755" s="65"/>
      <c r="H1755" s="69"/>
      <c r="I1755" s="70"/>
      <c r="J1755" s="70"/>
      <c r="K1755" s="34" t="s">
        <v>65</v>
      </c>
      <c r="L1755" s="77">
        <v>1755</v>
      </c>
      <c r="M1755" s="77"/>
      <c r="N1755" s="72"/>
      <c r="O1755" s="79" t="s">
        <v>176</v>
      </c>
      <c r="P1755" s="81">
        <v>43166.958703703705</v>
      </c>
      <c r="Q1755" s="79" t="s">
        <v>1975</v>
      </c>
      <c r="R1755" s="83" t="s">
        <v>2135</v>
      </c>
      <c r="S1755" s="79" t="s">
        <v>2508</v>
      </c>
      <c r="T1755" s="79" t="s">
        <v>2785</v>
      </c>
      <c r="U1755" s="83" t="s">
        <v>3480</v>
      </c>
      <c r="V1755" s="83" t="s">
        <v>3480</v>
      </c>
      <c r="W1755" s="81">
        <v>43166.958703703705</v>
      </c>
      <c r="X1755" s="83" t="s">
        <v>5060</v>
      </c>
      <c r="Y1755" s="79"/>
      <c r="Z1755" s="79"/>
      <c r="AA1755" s="85" t="s">
        <v>6268</v>
      </c>
      <c r="AB1755" s="79"/>
      <c r="AC1755" s="79" t="b">
        <v>0</v>
      </c>
      <c r="AD1755" s="79">
        <v>21</v>
      </c>
      <c r="AE1755" s="85" t="s">
        <v>6296</v>
      </c>
      <c r="AF1755" s="79" t="b">
        <v>0</v>
      </c>
      <c r="AG1755" s="79" t="s">
        <v>6304</v>
      </c>
      <c r="AH1755" s="79"/>
      <c r="AI1755" s="85" t="s">
        <v>6296</v>
      </c>
      <c r="AJ1755" s="79" t="b">
        <v>0</v>
      </c>
      <c r="AK1755" s="79">
        <v>22</v>
      </c>
      <c r="AL1755" s="85" t="s">
        <v>6296</v>
      </c>
      <c r="AM1755" s="79" t="s">
        <v>6362</v>
      </c>
      <c r="AN1755" s="79" t="b">
        <v>0</v>
      </c>
      <c r="AO1755" s="85" t="s">
        <v>6268</v>
      </c>
      <c r="AP1755" s="79" t="s">
        <v>6415</v>
      </c>
      <c r="AQ1755" s="79">
        <v>0</v>
      </c>
      <c r="AR1755" s="79">
        <v>0</v>
      </c>
      <c r="AS1755" s="79"/>
      <c r="AT1755" s="79"/>
      <c r="AU1755" s="79"/>
      <c r="AV1755" s="79"/>
      <c r="AW1755" s="79"/>
      <c r="AX1755" s="79"/>
      <c r="AY1755" s="79"/>
      <c r="AZ1755" s="79"/>
      <c r="BA1755">
        <v>31</v>
      </c>
      <c r="BB1755" s="78" t="str">
        <f>REPLACE(INDEX(GroupVertices[Group], MATCH(Edges[[#This Row],[Vertex 1]],GroupVertices[Vertex],0)),1,1,"")</f>
        <v>6</v>
      </c>
      <c r="BC1755" s="78" t="str">
        <f>REPLACE(INDEX(GroupVertices[Group], MATCH(Edges[[#This Row],[Vertex 2]],GroupVertices[Vertex],0)),1,1,"")</f>
        <v>6</v>
      </c>
      <c r="BD1755" s="48">
        <v>1</v>
      </c>
      <c r="BE1755" s="49">
        <v>10</v>
      </c>
      <c r="BF1755" s="48">
        <v>0</v>
      </c>
      <c r="BG1755" s="49">
        <v>0</v>
      </c>
      <c r="BH1755" s="48">
        <v>0</v>
      </c>
      <c r="BI1755" s="49">
        <v>0</v>
      </c>
      <c r="BJ1755" s="48">
        <v>9</v>
      </c>
      <c r="BK1755" s="49">
        <v>90</v>
      </c>
      <c r="BL1755" s="48">
        <v>10</v>
      </c>
    </row>
    <row r="1756" spans="1:64" x14ac:dyDescent="0.25">
      <c r="A1756" s="64" t="s">
        <v>740</v>
      </c>
      <c r="B1756" s="64" t="s">
        <v>740</v>
      </c>
      <c r="C1756" s="65" t="s">
        <v>15846</v>
      </c>
      <c r="D1756" s="66">
        <v>10</v>
      </c>
      <c r="E1756" s="67" t="s">
        <v>136</v>
      </c>
      <c r="F1756" s="68">
        <v>12</v>
      </c>
      <c r="G1756" s="65"/>
      <c r="H1756" s="69"/>
      <c r="I1756" s="70"/>
      <c r="J1756" s="70"/>
      <c r="K1756" s="34" t="s">
        <v>65</v>
      </c>
      <c r="L1756" s="77">
        <v>1756</v>
      </c>
      <c r="M1756" s="77"/>
      <c r="N1756" s="72"/>
      <c r="O1756" s="79" t="s">
        <v>176</v>
      </c>
      <c r="P1756" s="81">
        <v>43166.917002314818</v>
      </c>
      <c r="Q1756" s="79" t="s">
        <v>1976</v>
      </c>
      <c r="R1756" s="83" t="s">
        <v>2106</v>
      </c>
      <c r="S1756" s="79" t="s">
        <v>2508</v>
      </c>
      <c r="T1756" s="79" t="s">
        <v>3067</v>
      </c>
      <c r="U1756" s="83" t="s">
        <v>3481</v>
      </c>
      <c r="V1756" s="83" t="s">
        <v>3481</v>
      </c>
      <c r="W1756" s="81">
        <v>43166.917002314818</v>
      </c>
      <c r="X1756" s="83" t="s">
        <v>5061</v>
      </c>
      <c r="Y1756" s="79"/>
      <c r="Z1756" s="79"/>
      <c r="AA1756" s="85" t="s">
        <v>6269</v>
      </c>
      <c r="AB1756" s="79"/>
      <c r="AC1756" s="79" t="b">
        <v>0</v>
      </c>
      <c r="AD1756" s="79">
        <v>23</v>
      </c>
      <c r="AE1756" s="85" t="s">
        <v>6296</v>
      </c>
      <c r="AF1756" s="79" t="b">
        <v>0</v>
      </c>
      <c r="AG1756" s="79" t="s">
        <v>6304</v>
      </c>
      <c r="AH1756" s="79"/>
      <c r="AI1756" s="85" t="s">
        <v>6296</v>
      </c>
      <c r="AJ1756" s="79" t="b">
        <v>0</v>
      </c>
      <c r="AK1756" s="79">
        <v>26</v>
      </c>
      <c r="AL1756" s="85" t="s">
        <v>6296</v>
      </c>
      <c r="AM1756" s="79" t="s">
        <v>6362</v>
      </c>
      <c r="AN1756" s="79" t="b">
        <v>0</v>
      </c>
      <c r="AO1756" s="85" t="s">
        <v>6269</v>
      </c>
      <c r="AP1756" s="79" t="s">
        <v>6415</v>
      </c>
      <c r="AQ1756" s="79">
        <v>0</v>
      </c>
      <c r="AR1756" s="79">
        <v>0</v>
      </c>
      <c r="AS1756" s="79"/>
      <c r="AT1756" s="79"/>
      <c r="AU1756" s="79"/>
      <c r="AV1756" s="79"/>
      <c r="AW1756" s="79"/>
      <c r="AX1756" s="79"/>
      <c r="AY1756" s="79"/>
      <c r="AZ1756" s="79"/>
      <c r="BA1756">
        <v>31</v>
      </c>
      <c r="BB1756" s="78" t="str">
        <f>REPLACE(INDEX(GroupVertices[Group], MATCH(Edges[[#This Row],[Vertex 1]],GroupVertices[Vertex],0)),1,1,"")</f>
        <v>6</v>
      </c>
      <c r="BC1756" s="78" t="str">
        <f>REPLACE(INDEX(GroupVertices[Group], MATCH(Edges[[#This Row],[Vertex 2]],GroupVertices[Vertex],0)),1,1,"")</f>
        <v>6</v>
      </c>
      <c r="BD1756" s="48">
        <v>0</v>
      </c>
      <c r="BE1756" s="49">
        <v>0</v>
      </c>
      <c r="BF1756" s="48">
        <v>0</v>
      </c>
      <c r="BG1756" s="49">
        <v>0</v>
      </c>
      <c r="BH1756" s="48">
        <v>0</v>
      </c>
      <c r="BI1756" s="49">
        <v>0</v>
      </c>
      <c r="BJ1756" s="48">
        <v>12</v>
      </c>
      <c r="BK1756" s="49">
        <v>100</v>
      </c>
      <c r="BL1756" s="48">
        <v>12</v>
      </c>
    </row>
    <row r="1757" spans="1:64" x14ac:dyDescent="0.25">
      <c r="A1757" s="64" t="s">
        <v>740</v>
      </c>
      <c r="B1757" s="64" t="s">
        <v>740</v>
      </c>
      <c r="C1757" s="65" t="s">
        <v>15846</v>
      </c>
      <c r="D1757" s="66">
        <v>10</v>
      </c>
      <c r="E1757" s="67" t="s">
        <v>136</v>
      </c>
      <c r="F1757" s="68">
        <v>12</v>
      </c>
      <c r="G1757" s="65"/>
      <c r="H1757" s="69"/>
      <c r="I1757" s="70"/>
      <c r="J1757" s="70"/>
      <c r="K1757" s="34" t="s">
        <v>65</v>
      </c>
      <c r="L1757" s="77">
        <v>1757</v>
      </c>
      <c r="M1757" s="77"/>
      <c r="N1757" s="72"/>
      <c r="O1757" s="79" t="s">
        <v>176</v>
      </c>
      <c r="P1757" s="81">
        <v>43167.583356481482</v>
      </c>
      <c r="Q1757" s="79" t="s">
        <v>1977</v>
      </c>
      <c r="R1757" s="83" t="s">
        <v>2063</v>
      </c>
      <c r="S1757" s="79" t="s">
        <v>2508</v>
      </c>
      <c r="T1757" s="79" t="s">
        <v>3143</v>
      </c>
      <c r="U1757" s="83" t="s">
        <v>3482</v>
      </c>
      <c r="V1757" s="83" t="s">
        <v>3482</v>
      </c>
      <c r="W1757" s="81">
        <v>43167.583356481482</v>
      </c>
      <c r="X1757" s="83" t="s">
        <v>5062</v>
      </c>
      <c r="Y1757" s="79"/>
      <c r="Z1757" s="79"/>
      <c r="AA1757" s="85" t="s">
        <v>6270</v>
      </c>
      <c r="AB1757" s="79"/>
      <c r="AC1757" s="79" t="b">
        <v>0</v>
      </c>
      <c r="AD1757" s="79">
        <v>13</v>
      </c>
      <c r="AE1757" s="85" t="s">
        <v>6296</v>
      </c>
      <c r="AF1757" s="79" t="b">
        <v>0</v>
      </c>
      <c r="AG1757" s="79" t="s">
        <v>6304</v>
      </c>
      <c r="AH1757" s="79"/>
      <c r="AI1757" s="85" t="s">
        <v>6296</v>
      </c>
      <c r="AJ1757" s="79" t="b">
        <v>0</v>
      </c>
      <c r="AK1757" s="79">
        <v>12</v>
      </c>
      <c r="AL1757" s="85" t="s">
        <v>6296</v>
      </c>
      <c r="AM1757" s="79" t="s">
        <v>6362</v>
      </c>
      <c r="AN1757" s="79" t="b">
        <v>0</v>
      </c>
      <c r="AO1757" s="85" t="s">
        <v>6270</v>
      </c>
      <c r="AP1757" s="79" t="s">
        <v>6415</v>
      </c>
      <c r="AQ1757" s="79">
        <v>0</v>
      </c>
      <c r="AR1757" s="79">
        <v>0</v>
      </c>
      <c r="AS1757" s="79"/>
      <c r="AT1757" s="79"/>
      <c r="AU1757" s="79"/>
      <c r="AV1757" s="79"/>
      <c r="AW1757" s="79"/>
      <c r="AX1757" s="79"/>
      <c r="AY1757" s="79"/>
      <c r="AZ1757" s="79"/>
      <c r="BA1757">
        <v>31</v>
      </c>
      <c r="BB1757" s="78" t="str">
        <f>REPLACE(INDEX(GroupVertices[Group], MATCH(Edges[[#This Row],[Vertex 1]],GroupVertices[Vertex],0)),1,1,"")</f>
        <v>6</v>
      </c>
      <c r="BC1757" s="78" t="str">
        <f>REPLACE(INDEX(GroupVertices[Group], MATCH(Edges[[#This Row],[Vertex 2]],GroupVertices[Vertex],0)),1,1,"")</f>
        <v>6</v>
      </c>
      <c r="BD1757" s="48">
        <v>0</v>
      </c>
      <c r="BE1757" s="49">
        <v>0</v>
      </c>
      <c r="BF1757" s="48">
        <v>0</v>
      </c>
      <c r="BG1757" s="49">
        <v>0</v>
      </c>
      <c r="BH1757" s="48">
        <v>0</v>
      </c>
      <c r="BI1757" s="49">
        <v>0</v>
      </c>
      <c r="BJ1757" s="48">
        <v>15</v>
      </c>
      <c r="BK1757" s="49">
        <v>100</v>
      </c>
      <c r="BL1757" s="48">
        <v>15</v>
      </c>
    </row>
    <row r="1758" spans="1:64" x14ac:dyDescent="0.25">
      <c r="A1758" s="64" t="s">
        <v>740</v>
      </c>
      <c r="B1758" s="64" t="s">
        <v>740</v>
      </c>
      <c r="C1758" s="65" t="s">
        <v>15846</v>
      </c>
      <c r="D1758" s="66">
        <v>10</v>
      </c>
      <c r="E1758" s="67" t="s">
        <v>136</v>
      </c>
      <c r="F1758" s="68">
        <v>12</v>
      </c>
      <c r="G1758" s="65"/>
      <c r="H1758" s="69"/>
      <c r="I1758" s="70"/>
      <c r="J1758" s="70"/>
      <c r="K1758" s="34" t="s">
        <v>65</v>
      </c>
      <c r="L1758" s="77">
        <v>1758</v>
      </c>
      <c r="M1758" s="77"/>
      <c r="N1758" s="72"/>
      <c r="O1758" s="79" t="s">
        <v>176</v>
      </c>
      <c r="P1758" s="81">
        <v>43168.208668981482</v>
      </c>
      <c r="Q1758" s="79" t="s">
        <v>1978</v>
      </c>
      <c r="R1758" s="83" t="s">
        <v>2070</v>
      </c>
      <c r="S1758" s="79" t="s">
        <v>2508</v>
      </c>
      <c r="T1758" s="79" t="s">
        <v>3144</v>
      </c>
      <c r="U1758" s="83" t="s">
        <v>3483</v>
      </c>
      <c r="V1758" s="83" t="s">
        <v>3483</v>
      </c>
      <c r="W1758" s="81">
        <v>43168.208668981482</v>
      </c>
      <c r="X1758" s="83" t="s">
        <v>5063</v>
      </c>
      <c r="Y1758" s="79"/>
      <c r="Z1758" s="79"/>
      <c r="AA1758" s="85" t="s">
        <v>6271</v>
      </c>
      <c r="AB1758" s="79"/>
      <c r="AC1758" s="79" t="b">
        <v>0</v>
      </c>
      <c r="AD1758" s="79">
        <v>9</v>
      </c>
      <c r="AE1758" s="85" t="s">
        <v>6296</v>
      </c>
      <c r="AF1758" s="79" t="b">
        <v>0</v>
      </c>
      <c r="AG1758" s="79" t="s">
        <v>6304</v>
      </c>
      <c r="AH1758" s="79"/>
      <c r="AI1758" s="85" t="s">
        <v>6296</v>
      </c>
      <c r="AJ1758" s="79" t="b">
        <v>0</v>
      </c>
      <c r="AK1758" s="79">
        <v>5</v>
      </c>
      <c r="AL1758" s="85" t="s">
        <v>6296</v>
      </c>
      <c r="AM1758" s="79" t="s">
        <v>6362</v>
      </c>
      <c r="AN1758" s="79" t="b">
        <v>0</v>
      </c>
      <c r="AO1758" s="85" t="s">
        <v>6271</v>
      </c>
      <c r="AP1758" s="79" t="s">
        <v>6415</v>
      </c>
      <c r="AQ1758" s="79">
        <v>0</v>
      </c>
      <c r="AR1758" s="79">
        <v>0</v>
      </c>
      <c r="AS1758" s="79"/>
      <c r="AT1758" s="79"/>
      <c r="AU1758" s="79"/>
      <c r="AV1758" s="79"/>
      <c r="AW1758" s="79"/>
      <c r="AX1758" s="79"/>
      <c r="AY1758" s="79"/>
      <c r="AZ1758" s="79"/>
      <c r="BA1758">
        <v>31</v>
      </c>
      <c r="BB1758" s="78" t="str">
        <f>REPLACE(INDEX(GroupVertices[Group], MATCH(Edges[[#This Row],[Vertex 1]],GroupVertices[Vertex],0)),1,1,"")</f>
        <v>6</v>
      </c>
      <c r="BC1758" s="78" t="str">
        <f>REPLACE(INDEX(GroupVertices[Group], MATCH(Edges[[#This Row],[Vertex 2]],GroupVertices[Vertex],0)),1,1,"")</f>
        <v>6</v>
      </c>
      <c r="BD1758" s="48">
        <v>0</v>
      </c>
      <c r="BE1758" s="49">
        <v>0</v>
      </c>
      <c r="BF1758" s="48">
        <v>1</v>
      </c>
      <c r="BG1758" s="49">
        <v>9.0909090909090917</v>
      </c>
      <c r="BH1758" s="48">
        <v>0</v>
      </c>
      <c r="BI1758" s="49">
        <v>0</v>
      </c>
      <c r="BJ1758" s="48">
        <v>10</v>
      </c>
      <c r="BK1758" s="49">
        <v>90.909090909090907</v>
      </c>
      <c r="BL1758" s="48">
        <v>11</v>
      </c>
    </row>
    <row r="1759" spans="1:64" x14ac:dyDescent="0.25">
      <c r="A1759" s="64" t="s">
        <v>740</v>
      </c>
      <c r="B1759" s="64" t="s">
        <v>740</v>
      </c>
      <c r="C1759" s="65" t="s">
        <v>15846</v>
      </c>
      <c r="D1759" s="66">
        <v>10</v>
      </c>
      <c r="E1759" s="67" t="s">
        <v>136</v>
      </c>
      <c r="F1759" s="68">
        <v>12</v>
      </c>
      <c r="G1759" s="65"/>
      <c r="H1759" s="69"/>
      <c r="I1759" s="70"/>
      <c r="J1759" s="70"/>
      <c r="K1759" s="34" t="s">
        <v>65</v>
      </c>
      <c r="L1759" s="77">
        <v>1759</v>
      </c>
      <c r="M1759" s="77"/>
      <c r="N1759" s="72"/>
      <c r="O1759" s="79" t="s">
        <v>176</v>
      </c>
      <c r="P1759" s="81">
        <v>43167.791875000003</v>
      </c>
      <c r="Q1759" s="79" t="s">
        <v>1979</v>
      </c>
      <c r="R1759" s="83" t="s">
        <v>2071</v>
      </c>
      <c r="S1759" s="79" t="s">
        <v>2508</v>
      </c>
      <c r="T1759" s="79" t="s">
        <v>2731</v>
      </c>
      <c r="U1759" s="83" t="s">
        <v>3199</v>
      </c>
      <c r="V1759" s="83" t="s">
        <v>3199</v>
      </c>
      <c r="W1759" s="81">
        <v>43167.791875000003</v>
      </c>
      <c r="X1759" s="83" t="s">
        <v>5064</v>
      </c>
      <c r="Y1759" s="79"/>
      <c r="Z1759" s="79"/>
      <c r="AA1759" s="85" t="s">
        <v>6272</v>
      </c>
      <c r="AB1759" s="79"/>
      <c r="AC1759" s="79" t="b">
        <v>0</v>
      </c>
      <c r="AD1759" s="79">
        <v>14</v>
      </c>
      <c r="AE1759" s="85" t="s">
        <v>6296</v>
      </c>
      <c r="AF1759" s="79" t="b">
        <v>0</v>
      </c>
      <c r="AG1759" s="79" t="s">
        <v>6304</v>
      </c>
      <c r="AH1759" s="79"/>
      <c r="AI1759" s="85" t="s">
        <v>6296</v>
      </c>
      <c r="AJ1759" s="79" t="b">
        <v>0</v>
      </c>
      <c r="AK1759" s="79">
        <v>15</v>
      </c>
      <c r="AL1759" s="85" t="s">
        <v>6296</v>
      </c>
      <c r="AM1759" s="79" t="s">
        <v>6362</v>
      </c>
      <c r="AN1759" s="79" t="b">
        <v>0</v>
      </c>
      <c r="AO1759" s="85" t="s">
        <v>6272</v>
      </c>
      <c r="AP1759" s="79" t="s">
        <v>6415</v>
      </c>
      <c r="AQ1759" s="79">
        <v>0</v>
      </c>
      <c r="AR1759" s="79">
        <v>0</v>
      </c>
      <c r="AS1759" s="79"/>
      <c r="AT1759" s="79"/>
      <c r="AU1759" s="79"/>
      <c r="AV1759" s="79"/>
      <c r="AW1759" s="79"/>
      <c r="AX1759" s="79"/>
      <c r="AY1759" s="79"/>
      <c r="AZ1759" s="79"/>
      <c r="BA1759">
        <v>31</v>
      </c>
      <c r="BB1759" s="78" t="str">
        <f>REPLACE(INDEX(GroupVertices[Group], MATCH(Edges[[#This Row],[Vertex 1]],GroupVertices[Vertex],0)),1,1,"")</f>
        <v>6</v>
      </c>
      <c r="BC1759" s="78" t="str">
        <f>REPLACE(INDEX(GroupVertices[Group], MATCH(Edges[[#This Row],[Vertex 2]],GroupVertices[Vertex],0)),1,1,"")</f>
        <v>6</v>
      </c>
      <c r="BD1759" s="48">
        <v>1</v>
      </c>
      <c r="BE1759" s="49">
        <v>10</v>
      </c>
      <c r="BF1759" s="48">
        <v>0</v>
      </c>
      <c r="BG1759" s="49">
        <v>0</v>
      </c>
      <c r="BH1759" s="48">
        <v>0</v>
      </c>
      <c r="BI1759" s="49">
        <v>0</v>
      </c>
      <c r="BJ1759" s="48">
        <v>9</v>
      </c>
      <c r="BK1759" s="49">
        <v>90</v>
      </c>
      <c r="BL1759" s="48">
        <v>10</v>
      </c>
    </row>
    <row r="1760" spans="1:64" x14ac:dyDescent="0.25">
      <c r="A1760" s="64" t="s">
        <v>740</v>
      </c>
      <c r="B1760" s="64" t="s">
        <v>740</v>
      </c>
      <c r="C1760" s="65" t="s">
        <v>15846</v>
      </c>
      <c r="D1760" s="66">
        <v>10</v>
      </c>
      <c r="E1760" s="67" t="s">
        <v>136</v>
      </c>
      <c r="F1760" s="68">
        <v>12</v>
      </c>
      <c r="G1760" s="65"/>
      <c r="H1760" s="69"/>
      <c r="I1760" s="70"/>
      <c r="J1760" s="70"/>
      <c r="K1760" s="34" t="s">
        <v>65</v>
      </c>
      <c r="L1760" s="77">
        <v>1760</v>
      </c>
      <c r="M1760" s="77"/>
      <c r="N1760" s="72"/>
      <c r="O1760" s="79" t="s">
        <v>176</v>
      </c>
      <c r="P1760" s="81">
        <v>43168.041967592595</v>
      </c>
      <c r="Q1760" s="79" t="s">
        <v>1980</v>
      </c>
      <c r="R1760" s="83" t="s">
        <v>2121</v>
      </c>
      <c r="S1760" s="79" t="s">
        <v>2508</v>
      </c>
      <c r="T1760" s="79" t="s">
        <v>2766</v>
      </c>
      <c r="U1760" s="83" t="s">
        <v>3484</v>
      </c>
      <c r="V1760" s="83" t="s">
        <v>3484</v>
      </c>
      <c r="W1760" s="81">
        <v>43168.041967592595</v>
      </c>
      <c r="X1760" s="83" t="s">
        <v>5065</v>
      </c>
      <c r="Y1760" s="79"/>
      <c r="Z1760" s="79"/>
      <c r="AA1760" s="85" t="s">
        <v>6273</v>
      </c>
      <c r="AB1760" s="79"/>
      <c r="AC1760" s="79" t="b">
        <v>0</v>
      </c>
      <c r="AD1760" s="79">
        <v>39</v>
      </c>
      <c r="AE1760" s="85" t="s">
        <v>6296</v>
      </c>
      <c r="AF1760" s="79" t="b">
        <v>0</v>
      </c>
      <c r="AG1760" s="79" t="s">
        <v>6304</v>
      </c>
      <c r="AH1760" s="79"/>
      <c r="AI1760" s="85" t="s">
        <v>6296</v>
      </c>
      <c r="AJ1760" s="79" t="b">
        <v>0</v>
      </c>
      <c r="AK1760" s="79">
        <v>32</v>
      </c>
      <c r="AL1760" s="85" t="s">
        <v>6296</v>
      </c>
      <c r="AM1760" s="79" t="s">
        <v>6362</v>
      </c>
      <c r="AN1760" s="79" t="b">
        <v>0</v>
      </c>
      <c r="AO1760" s="85" t="s">
        <v>6273</v>
      </c>
      <c r="AP1760" s="79" t="s">
        <v>6415</v>
      </c>
      <c r="AQ1760" s="79">
        <v>0</v>
      </c>
      <c r="AR1760" s="79">
        <v>0</v>
      </c>
      <c r="AS1760" s="79"/>
      <c r="AT1760" s="79"/>
      <c r="AU1760" s="79"/>
      <c r="AV1760" s="79"/>
      <c r="AW1760" s="79"/>
      <c r="AX1760" s="79"/>
      <c r="AY1760" s="79"/>
      <c r="AZ1760" s="79"/>
      <c r="BA1760">
        <v>31</v>
      </c>
      <c r="BB1760" s="78" t="str">
        <f>REPLACE(INDEX(GroupVertices[Group], MATCH(Edges[[#This Row],[Vertex 1]],GroupVertices[Vertex],0)),1,1,"")</f>
        <v>6</v>
      </c>
      <c r="BC1760" s="78" t="str">
        <f>REPLACE(INDEX(GroupVertices[Group], MATCH(Edges[[#This Row],[Vertex 2]],GroupVertices[Vertex],0)),1,1,"")</f>
        <v>6</v>
      </c>
      <c r="BD1760" s="48">
        <v>0</v>
      </c>
      <c r="BE1760" s="49">
        <v>0</v>
      </c>
      <c r="BF1760" s="48">
        <v>0</v>
      </c>
      <c r="BG1760" s="49">
        <v>0</v>
      </c>
      <c r="BH1760" s="48">
        <v>0</v>
      </c>
      <c r="BI1760" s="49">
        <v>0</v>
      </c>
      <c r="BJ1760" s="48">
        <v>11</v>
      </c>
      <c r="BK1760" s="49">
        <v>100</v>
      </c>
      <c r="BL1760" s="48">
        <v>11</v>
      </c>
    </row>
    <row r="1761" spans="1:64" x14ac:dyDescent="0.25">
      <c r="A1761" s="64" t="s">
        <v>740</v>
      </c>
      <c r="B1761" s="64" t="s">
        <v>740</v>
      </c>
      <c r="C1761" s="65" t="s">
        <v>15846</v>
      </c>
      <c r="D1761" s="66">
        <v>10</v>
      </c>
      <c r="E1761" s="67" t="s">
        <v>136</v>
      </c>
      <c r="F1761" s="68">
        <v>12</v>
      </c>
      <c r="G1761" s="65"/>
      <c r="H1761" s="69"/>
      <c r="I1761" s="70"/>
      <c r="J1761" s="70"/>
      <c r="K1761" s="34" t="s">
        <v>65</v>
      </c>
      <c r="L1761" s="77">
        <v>1761</v>
      </c>
      <c r="M1761" s="77"/>
      <c r="N1761" s="72"/>
      <c r="O1761" s="79" t="s">
        <v>176</v>
      </c>
      <c r="P1761" s="81">
        <v>43170.6252662037</v>
      </c>
      <c r="Q1761" s="79" t="s">
        <v>1981</v>
      </c>
      <c r="R1761" s="83" t="s">
        <v>2130</v>
      </c>
      <c r="S1761" s="79" t="s">
        <v>2508</v>
      </c>
      <c r="T1761" s="79" t="s">
        <v>2779</v>
      </c>
      <c r="U1761" s="83" t="s">
        <v>3485</v>
      </c>
      <c r="V1761" s="83" t="s">
        <v>3485</v>
      </c>
      <c r="W1761" s="81">
        <v>43170.6252662037</v>
      </c>
      <c r="X1761" s="83" t="s">
        <v>5066</v>
      </c>
      <c r="Y1761" s="79"/>
      <c r="Z1761" s="79"/>
      <c r="AA1761" s="85" t="s">
        <v>6274</v>
      </c>
      <c r="AB1761" s="79"/>
      <c r="AC1761" s="79" t="b">
        <v>0</v>
      </c>
      <c r="AD1761" s="79">
        <v>6</v>
      </c>
      <c r="AE1761" s="85" t="s">
        <v>6296</v>
      </c>
      <c r="AF1761" s="79" t="b">
        <v>0</v>
      </c>
      <c r="AG1761" s="79" t="s">
        <v>6304</v>
      </c>
      <c r="AH1761" s="79"/>
      <c r="AI1761" s="85" t="s">
        <v>6296</v>
      </c>
      <c r="AJ1761" s="79" t="b">
        <v>0</v>
      </c>
      <c r="AK1761" s="79">
        <v>4</v>
      </c>
      <c r="AL1761" s="85" t="s">
        <v>6296</v>
      </c>
      <c r="AM1761" s="79" t="s">
        <v>6362</v>
      </c>
      <c r="AN1761" s="79" t="b">
        <v>0</v>
      </c>
      <c r="AO1761" s="85" t="s">
        <v>6274</v>
      </c>
      <c r="AP1761" s="79" t="s">
        <v>6415</v>
      </c>
      <c r="AQ1761" s="79">
        <v>0</v>
      </c>
      <c r="AR1761" s="79">
        <v>0</v>
      </c>
      <c r="AS1761" s="79"/>
      <c r="AT1761" s="79"/>
      <c r="AU1761" s="79"/>
      <c r="AV1761" s="79"/>
      <c r="AW1761" s="79"/>
      <c r="AX1761" s="79"/>
      <c r="AY1761" s="79"/>
      <c r="AZ1761" s="79"/>
      <c r="BA1761">
        <v>31</v>
      </c>
      <c r="BB1761" s="78" t="str">
        <f>REPLACE(INDEX(GroupVertices[Group], MATCH(Edges[[#This Row],[Vertex 1]],GroupVertices[Vertex],0)),1,1,"")</f>
        <v>6</v>
      </c>
      <c r="BC1761" s="78" t="str">
        <f>REPLACE(INDEX(GroupVertices[Group], MATCH(Edges[[#This Row],[Vertex 2]],GroupVertices[Vertex],0)),1,1,"")</f>
        <v>6</v>
      </c>
      <c r="BD1761" s="48">
        <v>0</v>
      </c>
      <c r="BE1761" s="49">
        <v>0</v>
      </c>
      <c r="BF1761" s="48">
        <v>0</v>
      </c>
      <c r="BG1761" s="49">
        <v>0</v>
      </c>
      <c r="BH1761" s="48">
        <v>0</v>
      </c>
      <c r="BI1761" s="49">
        <v>0</v>
      </c>
      <c r="BJ1761" s="48">
        <v>13</v>
      </c>
      <c r="BK1761" s="49">
        <v>100</v>
      </c>
      <c r="BL1761" s="48">
        <v>13</v>
      </c>
    </row>
    <row r="1762" spans="1:64" x14ac:dyDescent="0.25">
      <c r="A1762" s="64" t="s">
        <v>740</v>
      </c>
      <c r="B1762" s="64" t="s">
        <v>740</v>
      </c>
      <c r="C1762" s="65" t="s">
        <v>15846</v>
      </c>
      <c r="D1762" s="66">
        <v>10</v>
      </c>
      <c r="E1762" s="67" t="s">
        <v>136</v>
      </c>
      <c r="F1762" s="68">
        <v>12</v>
      </c>
      <c r="G1762" s="65"/>
      <c r="H1762" s="69"/>
      <c r="I1762" s="70"/>
      <c r="J1762" s="70"/>
      <c r="K1762" s="34" t="s">
        <v>65</v>
      </c>
      <c r="L1762" s="77">
        <v>1762</v>
      </c>
      <c r="M1762" s="77"/>
      <c r="N1762" s="72"/>
      <c r="O1762" s="79" t="s">
        <v>176</v>
      </c>
      <c r="P1762" s="81">
        <v>43170.583645833336</v>
      </c>
      <c r="Q1762" s="79" t="s">
        <v>1982</v>
      </c>
      <c r="R1762" s="83" t="s">
        <v>2131</v>
      </c>
      <c r="S1762" s="79" t="s">
        <v>2508</v>
      </c>
      <c r="T1762" s="79" t="s">
        <v>2780</v>
      </c>
      <c r="U1762" s="83" t="s">
        <v>3486</v>
      </c>
      <c r="V1762" s="83" t="s">
        <v>3486</v>
      </c>
      <c r="W1762" s="81">
        <v>43170.583645833336</v>
      </c>
      <c r="X1762" s="83" t="s">
        <v>5067</v>
      </c>
      <c r="Y1762" s="79"/>
      <c r="Z1762" s="79"/>
      <c r="AA1762" s="85" t="s">
        <v>6275</v>
      </c>
      <c r="AB1762" s="79"/>
      <c r="AC1762" s="79" t="b">
        <v>0</v>
      </c>
      <c r="AD1762" s="79">
        <v>6</v>
      </c>
      <c r="AE1762" s="85" t="s">
        <v>6296</v>
      </c>
      <c r="AF1762" s="79" t="b">
        <v>0</v>
      </c>
      <c r="AG1762" s="79" t="s">
        <v>6304</v>
      </c>
      <c r="AH1762" s="79"/>
      <c r="AI1762" s="85" t="s">
        <v>6296</v>
      </c>
      <c r="AJ1762" s="79" t="b">
        <v>0</v>
      </c>
      <c r="AK1762" s="79">
        <v>5</v>
      </c>
      <c r="AL1762" s="85" t="s">
        <v>6296</v>
      </c>
      <c r="AM1762" s="79" t="s">
        <v>6362</v>
      </c>
      <c r="AN1762" s="79" t="b">
        <v>0</v>
      </c>
      <c r="AO1762" s="85" t="s">
        <v>6275</v>
      </c>
      <c r="AP1762" s="79" t="s">
        <v>6415</v>
      </c>
      <c r="AQ1762" s="79">
        <v>0</v>
      </c>
      <c r="AR1762" s="79">
        <v>0</v>
      </c>
      <c r="AS1762" s="79"/>
      <c r="AT1762" s="79"/>
      <c r="AU1762" s="79"/>
      <c r="AV1762" s="79"/>
      <c r="AW1762" s="79"/>
      <c r="AX1762" s="79"/>
      <c r="AY1762" s="79"/>
      <c r="AZ1762" s="79"/>
      <c r="BA1762">
        <v>31</v>
      </c>
      <c r="BB1762" s="78" t="str">
        <f>REPLACE(INDEX(GroupVertices[Group], MATCH(Edges[[#This Row],[Vertex 1]],GroupVertices[Vertex],0)),1,1,"")</f>
        <v>6</v>
      </c>
      <c r="BC1762" s="78" t="str">
        <f>REPLACE(INDEX(GroupVertices[Group], MATCH(Edges[[#This Row],[Vertex 2]],GroupVertices[Vertex],0)),1,1,"")</f>
        <v>6</v>
      </c>
      <c r="BD1762" s="48">
        <v>0</v>
      </c>
      <c r="BE1762" s="49">
        <v>0</v>
      </c>
      <c r="BF1762" s="48">
        <v>0</v>
      </c>
      <c r="BG1762" s="49">
        <v>0</v>
      </c>
      <c r="BH1762" s="48">
        <v>0</v>
      </c>
      <c r="BI1762" s="49">
        <v>0</v>
      </c>
      <c r="BJ1762" s="48">
        <v>11</v>
      </c>
      <c r="BK1762" s="49">
        <v>100</v>
      </c>
      <c r="BL1762" s="48">
        <v>11</v>
      </c>
    </row>
    <row r="1763" spans="1:64" x14ac:dyDescent="0.25">
      <c r="A1763" s="64" t="s">
        <v>740</v>
      </c>
      <c r="B1763" s="64" t="s">
        <v>740</v>
      </c>
      <c r="C1763" s="65" t="s">
        <v>15846</v>
      </c>
      <c r="D1763" s="66">
        <v>10</v>
      </c>
      <c r="E1763" s="67" t="s">
        <v>136</v>
      </c>
      <c r="F1763" s="68">
        <v>12</v>
      </c>
      <c r="G1763" s="65"/>
      <c r="H1763" s="69"/>
      <c r="I1763" s="70"/>
      <c r="J1763" s="70"/>
      <c r="K1763" s="34" t="s">
        <v>65</v>
      </c>
      <c r="L1763" s="77">
        <v>1763</v>
      </c>
      <c r="M1763" s="77"/>
      <c r="N1763" s="72"/>
      <c r="O1763" s="79" t="s">
        <v>176</v>
      </c>
      <c r="P1763" s="81">
        <v>43170.541701388887</v>
      </c>
      <c r="Q1763" s="79" t="s">
        <v>1979</v>
      </c>
      <c r="R1763" s="83" t="s">
        <v>2071</v>
      </c>
      <c r="S1763" s="79" t="s">
        <v>2508</v>
      </c>
      <c r="T1763" s="79" t="s">
        <v>2731</v>
      </c>
      <c r="U1763" s="83" t="s">
        <v>3199</v>
      </c>
      <c r="V1763" s="83" t="s">
        <v>3199</v>
      </c>
      <c r="W1763" s="81">
        <v>43170.541701388887</v>
      </c>
      <c r="X1763" s="83" t="s">
        <v>5068</v>
      </c>
      <c r="Y1763" s="79"/>
      <c r="Z1763" s="79"/>
      <c r="AA1763" s="85" t="s">
        <v>6276</v>
      </c>
      <c r="AB1763" s="79"/>
      <c r="AC1763" s="79" t="b">
        <v>0</v>
      </c>
      <c r="AD1763" s="79">
        <v>4</v>
      </c>
      <c r="AE1763" s="85" t="s">
        <v>6296</v>
      </c>
      <c r="AF1763" s="79" t="b">
        <v>0</v>
      </c>
      <c r="AG1763" s="79" t="s">
        <v>6304</v>
      </c>
      <c r="AH1763" s="79"/>
      <c r="AI1763" s="85" t="s">
        <v>6296</v>
      </c>
      <c r="AJ1763" s="79" t="b">
        <v>0</v>
      </c>
      <c r="AK1763" s="79">
        <v>3</v>
      </c>
      <c r="AL1763" s="85" t="s">
        <v>6296</v>
      </c>
      <c r="AM1763" s="79" t="s">
        <v>6362</v>
      </c>
      <c r="AN1763" s="79" t="b">
        <v>0</v>
      </c>
      <c r="AO1763" s="85" t="s">
        <v>6276</v>
      </c>
      <c r="AP1763" s="79" t="s">
        <v>6415</v>
      </c>
      <c r="AQ1763" s="79">
        <v>0</v>
      </c>
      <c r="AR1763" s="79">
        <v>0</v>
      </c>
      <c r="AS1763" s="79"/>
      <c r="AT1763" s="79"/>
      <c r="AU1763" s="79"/>
      <c r="AV1763" s="79"/>
      <c r="AW1763" s="79"/>
      <c r="AX1763" s="79"/>
      <c r="AY1763" s="79"/>
      <c r="AZ1763" s="79"/>
      <c r="BA1763">
        <v>31</v>
      </c>
      <c r="BB1763" s="78" t="str">
        <f>REPLACE(INDEX(GroupVertices[Group], MATCH(Edges[[#This Row],[Vertex 1]],GroupVertices[Vertex],0)),1,1,"")</f>
        <v>6</v>
      </c>
      <c r="BC1763" s="78" t="str">
        <f>REPLACE(INDEX(GroupVertices[Group], MATCH(Edges[[#This Row],[Vertex 2]],GroupVertices[Vertex],0)),1,1,"")</f>
        <v>6</v>
      </c>
      <c r="BD1763" s="48">
        <v>1</v>
      </c>
      <c r="BE1763" s="49">
        <v>10</v>
      </c>
      <c r="BF1763" s="48">
        <v>0</v>
      </c>
      <c r="BG1763" s="49">
        <v>0</v>
      </c>
      <c r="BH1763" s="48">
        <v>0</v>
      </c>
      <c r="BI1763" s="49">
        <v>0</v>
      </c>
      <c r="BJ1763" s="48">
        <v>9</v>
      </c>
      <c r="BK1763" s="49">
        <v>90</v>
      </c>
      <c r="BL1763" s="48">
        <v>10</v>
      </c>
    </row>
    <row r="1764" spans="1:64" x14ac:dyDescent="0.25">
      <c r="A1764" s="64" t="s">
        <v>740</v>
      </c>
      <c r="B1764" s="64" t="s">
        <v>740</v>
      </c>
      <c r="C1764" s="65" t="s">
        <v>15846</v>
      </c>
      <c r="D1764" s="66">
        <v>10</v>
      </c>
      <c r="E1764" s="67" t="s">
        <v>136</v>
      </c>
      <c r="F1764" s="68">
        <v>12</v>
      </c>
      <c r="G1764" s="65"/>
      <c r="H1764" s="69"/>
      <c r="I1764" s="70"/>
      <c r="J1764" s="70"/>
      <c r="K1764" s="34" t="s">
        <v>65</v>
      </c>
      <c r="L1764" s="77">
        <v>1764</v>
      </c>
      <c r="M1764" s="77"/>
      <c r="N1764" s="72"/>
      <c r="O1764" s="79" t="s">
        <v>176</v>
      </c>
      <c r="P1764" s="81">
        <v>43170.208541666667</v>
      </c>
      <c r="Q1764" s="79" t="s">
        <v>1983</v>
      </c>
      <c r="R1764" s="83" t="s">
        <v>2070</v>
      </c>
      <c r="S1764" s="79" t="s">
        <v>2508</v>
      </c>
      <c r="T1764" s="79" t="s">
        <v>2783</v>
      </c>
      <c r="U1764" s="83" t="s">
        <v>3487</v>
      </c>
      <c r="V1764" s="83" t="s">
        <v>3487</v>
      </c>
      <c r="W1764" s="81">
        <v>43170.208541666667</v>
      </c>
      <c r="X1764" s="83" t="s">
        <v>5069</v>
      </c>
      <c r="Y1764" s="79"/>
      <c r="Z1764" s="79"/>
      <c r="AA1764" s="85" t="s">
        <v>6277</v>
      </c>
      <c r="AB1764" s="79"/>
      <c r="AC1764" s="79" t="b">
        <v>0</v>
      </c>
      <c r="AD1764" s="79">
        <v>6</v>
      </c>
      <c r="AE1764" s="85" t="s">
        <v>6296</v>
      </c>
      <c r="AF1764" s="79" t="b">
        <v>0</v>
      </c>
      <c r="AG1764" s="79" t="s">
        <v>6304</v>
      </c>
      <c r="AH1764" s="79"/>
      <c r="AI1764" s="85" t="s">
        <v>6296</v>
      </c>
      <c r="AJ1764" s="79" t="b">
        <v>0</v>
      </c>
      <c r="AK1764" s="79">
        <v>3</v>
      </c>
      <c r="AL1764" s="85" t="s">
        <v>6296</v>
      </c>
      <c r="AM1764" s="79" t="s">
        <v>6362</v>
      </c>
      <c r="AN1764" s="79" t="b">
        <v>0</v>
      </c>
      <c r="AO1764" s="85" t="s">
        <v>6277</v>
      </c>
      <c r="AP1764" s="79" t="s">
        <v>6415</v>
      </c>
      <c r="AQ1764" s="79">
        <v>0</v>
      </c>
      <c r="AR1764" s="79">
        <v>0</v>
      </c>
      <c r="AS1764" s="79"/>
      <c r="AT1764" s="79"/>
      <c r="AU1764" s="79"/>
      <c r="AV1764" s="79"/>
      <c r="AW1764" s="79"/>
      <c r="AX1764" s="79"/>
      <c r="AY1764" s="79"/>
      <c r="AZ1764" s="79"/>
      <c r="BA1764">
        <v>31</v>
      </c>
      <c r="BB1764" s="78" t="str">
        <f>REPLACE(INDEX(GroupVertices[Group], MATCH(Edges[[#This Row],[Vertex 1]],GroupVertices[Vertex],0)),1,1,"")</f>
        <v>6</v>
      </c>
      <c r="BC1764" s="78" t="str">
        <f>REPLACE(INDEX(GroupVertices[Group], MATCH(Edges[[#This Row],[Vertex 2]],GroupVertices[Vertex],0)),1,1,"")</f>
        <v>6</v>
      </c>
      <c r="BD1764" s="48">
        <v>0</v>
      </c>
      <c r="BE1764" s="49">
        <v>0</v>
      </c>
      <c r="BF1764" s="48">
        <v>1</v>
      </c>
      <c r="BG1764" s="49">
        <v>9.0909090909090917</v>
      </c>
      <c r="BH1764" s="48">
        <v>0</v>
      </c>
      <c r="BI1764" s="49">
        <v>0</v>
      </c>
      <c r="BJ1764" s="48">
        <v>10</v>
      </c>
      <c r="BK1764" s="49">
        <v>90.909090909090907</v>
      </c>
      <c r="BL1764" s="48">
        <v>11</v>
      </c>
    </row>
    <row r="1765" spans="1:64" x14ac:dyDescent="0.25">
      <c r="A1765" s="64" t="s">
        <v>740</v>
      </c>
      <c r="B1765" s="64" t="s">
        <v>740</v>
      </c>
      <c r="C1765" s="65" t="s">
        <v>15846</v>
      </c>
      <c r="D1765" s="66">
        <v>10</v>
      </c>
      <c r="E1765" s="67" t="s">
        <v>136</v>
      </c>
      <c r="F1765" s="68">
        <v>12</v>
      </c>
      <c r="G1765" s="65"/>
      <c r="H1765" s="69"/>
      <c r="I1765" s="70"/>
      <c r="J1765" s="70"/>
      <c r="K1765" s="34" t="s">
        <v>65</v>
      </c>
      <c r="L1765" s="77">
        <v>1765</v>
      </c>
      <c r="M1765" s="77"/>
      <c r="N1765" s="72"/>
      <c r="O1765" s="79" t="s">
        <v>176</v>
      </c>
      <c r="P1765" s="81">
        <v>43170.04210648148</v>
      </c>
      <c r="Q1765" s="79" t="s">
        <v>1984</v>
      </c>
      <c r="R1765" s="83" t="s">
        <v>2132</v>
      </c>
      <c r="S1765" s="79" t="s">
        <v>2508</v>
      </c>
      <c r="T1765" s="79" t="s">
        <v>2782</v>
      </c>
      <c r="U1765" s="83" t="s">
        <v>3488</v>
      </c>
      <c r="V1765" s="83" t="s">
        <v>3488</v>
      </c>
      <c r="W1765" s="81">
        <v>43170.04210648148</v>
      </c>
      <c r="X1765" s="83" t="s">
        <v>5070</v>
      </c>
      <c r="Y1765" s="79"/>
      <c r="Z1765" s="79"/>
      <c r="AA1765" s="85" t="s">
        <v>6278</v>
      </c>
      <c r="AB1765" s="79"/>
      <c r="AC1765" s="79" t="b">
        <v>0</v>
      </c>
      <c r="AD1765" s="79">
        <v>4</v>
      </c>
      <c r="AE1765" s="85" t="s">
        <v>6296</v>
      </c>
      <c r="AF1765" s="79" t="b">
        <v>0</v>
      </c>
      <c r="AG1765" s="79" t="s">
        <v>6304</v>
      </c>
      <c r="AH1765" s="79"/>
      <c r="AI1765" s="85" t="s">
        <v>6296</v>
      </c>
      <c r="AJ1765" s="79" t="b">
        <v>0</v>
      </c>
      <c r="AK1765" s="79">
        <v>5</v>
      </c>
      <c r="AL1765" s="85" t="s">
        <v>6296</v>
      </c>
      <c r="AM1765" s="79" t="s">
        <v>6362</v>
      </c>
      <c r="AN1765" s="79" t="b">
        <v>0</v>
      </c>
      <c r="AO1765" s="85" t="s">
        <v>6278</v>
      </c>
      <c r="AP1765" s="79" t="s">
        <v>6415</v>
      </c>
      <c r="AQ1765" s="79">
        <v>0</v>
      </c>
      <c r="AR1765" s="79">
        <v>0</v>
      </c>
      <c r="AS1765" s="79"/>
      <c r="AT1765" s="79"/>
      <c r="AU1765" s="79"/>
      <c r="AV1765" s="79"/>
      <c r="AW1765" s="79"/>
      <c r="AX1765" s="79"/>
      <c r="AY1765" s="79"/>
      <c r="AZ1765" s="79"/>
      <c r="BA1765">
        <v>31</v>
      </c>
      <c r="BB1765" s="78" t="str">
        <f>REPLACE(INDEX(GroupVertices[Group], MATCH(Edges[[#This Row],[Vertex 1]],GroupVertices[Vertex],0)),1,1,"")</f>
        <v>6</v>
      </c>
      <c r="BC1765" s="78" t="str">
        <f>REPLACE(INDEX(GroupVertices[Group], MATCH(Edges[[#This Row],[Vertex 2]],GroupVertices[Vertex],0)),1,1,"")</f>
        <v>6</v>
      </c>
      <c r="BD1765" s="48">
        <v>1</v>
      </c>
      <c r="BE1765" s="49">
        <v>10</v>
      </c>
      <c r="BF1765" s="48">
        <v>0</v>
      </c>
      <c r="BG1765" s="49">
        <v>0</v>
      </c>
      <c r="BH1765" s="48">
        <v>0</v>
      </c>
      <c r="BI1765" s="49">
        <v>0</v>
      </c>
      <c r="BJ1765" s="48">
        <v>9</v>
      </c>
      <c r="BK1765" s="49">
        <v>90</v>
      </c>
      <c r="BL1765" s="48">
        <v>10</v>
      </c>
    </row>
    <row r="1766" spans="1:64" x14ac:dyDescent="0.25">
      <c r="A1766" s="64" t="s">
        <v>740</v>
      </c>
      <c r="B1766" s="64" t="s">
        <v>740</v>
      </c>
      <c r="C1766" s="65" t="s">
        <v>15846</v>
      </c>
      <c r="D1766" s="66">
        <v>10</v>
      </c>
      <c r="E1766" s="67" t="s">
        <v>136</v>
      </c>
      <c r="F1766" s="68">
        <v>12</v>
      </c>
      <c r="G1766" s="65"/>
      <c r="H1766" s="69"/>
      <c r="I1766" s="70"/>
      <c r="J1766" s="70"/>
      <c r="K1766" s="34" t="s">
        <v>65</v>
      </c>
      <c r="L1766" s="77">
        <v>1766</v>
      </c>
      <c r="M1766" s="77"/>
      <c r="N1766" s="72"/>
      <c r="O1766" s="79" t="s">
        <v>176</v>
      </c>
      <c r="P1766" s="81">
        <v>43169.916956018518</v>
      </c>
      <c r="Q1766" s="79" t="s">
        <v>1985</v>
      </c>
      <c r="R1766" s="83" t="s">
        <v>2133</v>
      </c>
      <c r="S1766" s="79" t="s">
        <v>2508</v>
      </c>
      <c r="T1766" s="79" t="s">
        <v>3145</v>
      </c>
      <c r="U1766" s="83" t="s">
        <v>3489</v>
      </c>
      <c r="V1766" s="83" t="s">
        <v>3489</v>
      </c>
      <c r="W1766" s="81">
        <v>43169.916956018518</v>
      </c>
      <c r="X1766" s="83" t="s">
        <v>5071</v>
      </c>
      <c r="Y1766" s="79"/>
      <c r="Z1766" s="79"/>
      <c r="AA1766" s="85" t="s">
        <v>6279</v>
      </c>
      <c r="AB1766" s="79"/>
      <c r="AC1766" s="79" t="b">
        <v>0</v>
      </c>
      <c r="AD1766" s="79">
        <v>6</v>
      </c>
      <c r="AE1766" s="85" t="s">
        <v>6296</v>
      </c>
      <c r="AF1766" s="79" t="b">
        <v>0</v>
      </c>
      <c r="AG1766" s="79" t="s">
        <v>6311</v>
      </c>
      <c r="AH1766" s="79"/>
      <c r="AI1766" s="85" t="s">
        <v>6296</v>
      </c>
      <c r="AJ1766" s="79" t="b">
        <v>0</v>
      </c>
      <c r="AK1766" s="79">
        <v>5</v>
      </c>
      <c r="AL1766" s="85" t="s">
        <v>6296</v>
      </c>
      <c r="AM1766" s="79" t="s">
        <v>6362</v>
      </c>
      <c r="AN1766" s="79" t="b">
        <v>0</v>
      </c>
      <c r="AO1766" s="85" t="s">
        <v>6279</v>
      </c>
      <c r="AP1766" s="79" t="s">
        <v>6415</v>
      </c>
      <c r="AQ1766" s="79">
        <v>0</v>
      </c>
      <c r="AR1766" s="79">
        <v>0</v>
      </c>
      <c r="AS1766" s="79"/>
      <c r="AT1766" s="79"/>
      <c r="AU1766" s="79"/>
      <c r="AV1766" s="79"/>
      <c r="AW1766" s="79"/>
      <c r="AX1766" s="79"/>
      <c r="AY1766" s="79"/>
      <c r="AZ1766" s="79"/>
      <c r="BA1766">
        <v>31</v>
      </c>
      <c r="BB1766" s="78" t="str">
        <f>REPLACE(INDEX(GroupVertices[Group], MATCH(Edges[[#This Row],[Vertex 1]],GroupVertices[Vertex],0)),1,1,"")</f>
        <v>6</v>
      </c>
      <c r="BC1766" s="78" t="str">
        <f>REPLACE(INDEX(GroupVertices[Group], MATCH(Edges[[#This Row],[Vertex 2]],GroupVertices[Vertex],0)),1,1,"")</f>
        <v>6</v>
      </c>
      <c r="BD1766" s="48">
        <v>1</v>
      </c>
      <c r="BE1766" s="49">
        <v>10</v>
      </c>
      <c r="BF1766" s="48">
        <v>0</v>
      </c>
      <c r="BG1766" s="49">
        <v>0</v>
      </c>
      <c r="BH1766" s="48">
        <v>0</v>
      </c>
      <c r="BI1766" s="49">
        <v>0</v>
      </c>
      <c r="BJ1766" s="48">
        <v>9</v>
      </c>
      <c r="BK1766" s="49">
        <v>90</v>
      </c>
      <c r="BL1766" s="48">
        <v>10</v>
      </c>
    </row>
    <row r="1767" spans="1:64" x14ac:dyDescent="0.25">
      <c r="A1767" s="64" t="s">
        <v>740</v>
      </c>
      <c r="B1767" s="64" t="s">
        <v>740</v>
      </c>
      <c r="C1767" s="65" t="s">
        <v>15846</v>
      </c>
      <c r="D1767" s="66">
        <v>10</v>
      </c>
      <c r="E1767" s="67" t="s">
        <v>136</v>
      </c>
      <c r="F1767" s="68">
        <v>12</v>
      </c>
      <c r="G1767" s="65"/>
      <c r="H1767" s="69"/>
      <c r="I1767" s="70"/>
      <c r="J1767" s="70"/>
      <c r="K1767" s="34" t="s">
        <v>65</v>
      </c>
      <c r="L1767" s="77">
        <v>1767</v>
      </c>
      <c r="M1767" s="77"/>
      <c r="N1767" s="72"/>
      <c r="O1767" s="79" t="s">
        <v>176</v>
      </c>
      <c r="P1767" s="81">
        <v>43169.875243055554</v>
      </c>
      <c r="Q1767" s="79" t="s">
        <v>1986</v>
      </c>
      <c r="R1767" s="83" t="s">
        <v>2134</v>
      </c>
      <c r="S1767" s="79" t="s">
        <v>2508</v>
      </c>
      <c r="T1767" s="79" t="s">
        <v>2784</v>
      </c>
      <c r="U1767" s="83" t="s">
        <v>3490</v>
      </c>
      <c r="V1767" s="83" t="s">
        <v>3490</v>
      </c>
      <c r="W1767" s="81">
        <v>43169.875243055554</v>
      </c>
      <c r="X1767" s="83" t="s">
        <v>5072</v>
      </c>
      <c r="Y1767" s="79"/>
      <c r="Z1767" s="79"/>
      <c r="AA1767" s="85" t="s">
        <v>6280</v>
      </c>
      <c r="AB1767" s="79"/>
      <c r="AC1767" s="79" t="b">
        <v>0</v>
      </c>
      <c r="AD1767" s="79">
        <v>6</v>
      </c>
      <c r="AE1767" s="85" t="s">
        <v>6296</v>
      </c>
      <c r="AF1767" s="79" t="b">
        <v>0</v>
      </c>
      <c r="AG1767" s="79" t="s">
        <v>6304</v>
      </c>
      <c r="AH1767" s="79"/>
      <c r="AI1767" s="85" t="s">
        <v>6296</v>
      </c>
      <c r="AJ1767" s="79" t="b">
        <v>0</v>
      </c>
      <c r="AK1767" s="79">
        <v>5</v>
      </c>
      <c r="AL1767" s="85" t="s">
        <v>6296</v>
      </c>
      <c r="AM1767" s="79" t="s">
        <v>6362</v>
      </c>
      <c r="AN1767" s="79" t="b">
        <v>0</v>
      </c>
      <c r="AO1767" s="85" t="s">
        <v>6280</v>
      </c>
      <c r="AP1767" s="79" t="s">
        <v>6415</v>
      </c>
      <c r="AQ1767" s="79">
        <v>0</v>
      </c>
      <c r="AR1767" s="79">
        <v>0</v>
      </c>
      <c r="AS1767" s="79"/>
      <c r="AT1767" s="79"/>
      <c r="AU1767" s="79"/>
      <c r="AV1767" s="79"/>
      <c r="AW1767" s="79"/>
      <c r="AX1767" s="79"/>
      <c r="AY1767" s="79"/>
      <c r="AZ1767" s="79"/>
      <c r="BA1767">
        <v>31</v>
      </c>
      <c r="BB1767" s="78" t="str">
        <f>REPLACE(INDEX(GroupVertices[Group], MATCH(Edges[[#This Row],[Vertex 1]],GroupVertices[Vertex],0)),1,1,"")</f>
        <v>6</v>
      </c>
      <c r="BC1767" s="78" t="str">
        <f>REPLACE(INDEX(GroupVertices[Group], MATCH(Edges[[#This Row],[Vertex 2]],GroupVertices[Vertex],0)),1,1,"")</f>
        <v>6</v>
      </c>
      <c r="BD1767" s="48">
        <v>0</v>
      </c>
      <c r="BE1767" s="49">
        <v>0</v>
      </c>
      <c r="BF1767" s="48">
        <v>0</v>
      </c>
      <c r="BG1767" s="49">
        <v>0</v>
      </c>
      <c r="BH1767" s="48">
        <v>0</v>
      </c>
      <c r="BI1767" s="49">
        <v>0</v>
      </c>
      <c r="BJ1767" s="48">
        <v>12</v>
      </c>
      <c r="BK1767" s="49">
        <v>100</v>
      </c>
      <c r="BL1767" s="48">
        <v>12</v>
      </c>
    </row>
    <row r="1768" spans="1:64" x14ac:dyDescent="0.25">
      <c r="A1768" s="64" t="s">
        <v>740</v>
      </c>
      <c r="B1768" s="64" t="s">
        <v>740</v>
      </c>
      <c r="C1768" s="65" t="s">
        <v>15846</v>
      </c>
      <c r="D1768" s="66">
        <v>10</v>
      </c>
      <c r="E1768" s="67" t="s">
        <v>136</v>
      </c>
      <c r="F1768" s="68">
        <v>12</v>
      </c>
      <c r="G1768" s="65"/>
      <c r="H1768" s="69"/>
      <c r="I1768" s="70"/>
      <c r="J1768" s="70"/>
      <c r="K1768" s="34" t="s">
        <v>65</v>
      </c>
      <c r="L1768" s="77">
        <v>1768</v>
      </c>
      <c r="M1768" s="77"/>
      <c r="N1768" s="72"/>
      <c r="O1768" s="79" t="s">
        <v>176</v>
      </c>
      <c r="P1768" s="81">
        <v>43171.458587962959</v>
      </c>
      <c r="Q1768" s="79" t="s">
        <v>1985</v>
      </c>
      <c r="R1768" s="83" t="s">
        <v>2133</v>
      </c>
      <c r="S1768" s="79" t="s">
        <v>2508</v>
      </c>
      <c r="T1768" s="79" t="s">
        <v>3145</v>
      </c>
      <c r="U1768" s="83" t="s">
        <v>3489</v>
      </c>
      <c r="V1768" s="83" t="s">
        <v>3489</v>
      </c>
      <c r="W1768" s="81">
        <v>43171.458587962959</v>
      </c>
      <c r="X1768" s="83" t="s">
        <v>5073</v>
      </c>
      <c r="Y1768" s="79"/>
      <c r="Z1768" s="79"/>
      <c r="AA1768" s="85" t="s">
        <v>6281</v>
      </c>
      <c r="AB1768" s="79"/>
      <c r="AC1768" s="79" t="b">
        <v>0</v>
      </c>
      <c r="AD1768" s="79">
        <v>12</v>
      </c>
      <c r="AE1768" s="85" t="s">
        <v>6296</v>
      </c>
      <c r="AF1768" s="79" t="b">
        <v>0</v>
      </c>
      <c r="AG1768" s="79" t="s">
        <v>6311</v>
      </c>
      <c r="AH1768" s="79"/>
      <c r="AI1768" s="85" t="s">
        <v>6296</v>
      </c>
      <c r="AJ1768" s="79" t="b">
        <v>0</v>
      </c>
      <c r="AK1768" s="79">
        <v>12</v>
      </c>
      <c r="AL1768" s="85" t="s">
        <v>6296</v>
      </c>
      <c r="AM1768" s="79" t="s">
        <v>6362</v>
      </c>
      <c r="AN1768" s="79" t="b">
        <v>0</v>
      </c>
      <c r="AO1768" s="85" t="s">
        <v>6281</v>
      </c>
      <c r="AP1768" s="79" t="s">
        <v>6415</v>
      </c>
      <c r="AQ1768" s="79">
        <v>0</v>
      </c>
      <c r="AR1768" s="79">
        <v>0</v>
      </c>
      <c r="AS1768" s="79"/>
      <c r="AT1768" s="79"/>
      <c r="AU1768" s="79"/>
      <c r="AV1768" s="79"/>
      <c r="AW1768" s="79"/>
      <c r="AX1768" s="79"/>
      <c r="AY1768" s="79"/>
      <c r="AZ1768" s="79"/>
      <c r="BA1768">
        <v>31</v>
      </c>
      <c r="BB1768" s="78" t="str">
        <f>REPLACE(INDEX(GroupVertices[Group], MATCH(Edges[[#This Row],[Vertex 1]],GroupVertices[Vertex],0)),1,1,"")</f>
        <v>6</v>
      </c>
      <c r="BC1768" s="78" t="str">
        <f>REPLACE(INDEX(GroupVertices[Group], MATCH(Edges[[#This Row],[Vertex 2]],GroupVertices[Vertex],0)),1,1,"")</f>
        <v>6</v>
      </c>
      <c r="BD1768" s="48">
        <v>1</v>
      </c>
      <c r="BE1768" s="49">
        <v>10</v>
      </c>
      <c r="BF1768" s="48">
        <v>0</v>
      </c>
      <c r="BG1768" s="49">
        <v>0</v>
      </c>
      <c r="BH1768" s="48">
        <v>0</v>
      </c>
      <c r="BI1768" s="49">
        <v>0</v>
      </c>
      <c r="BJ1768" s="48">
        <v>9</v>
      </c>
      <c r="BK1768" s="49">
        <v>90</v>
      </c>
      <c r="BL1768" s="48">
        <v>10</v>
      </c>
    </row>
    <row r="1769" spans="1:64" x14ac:dyDescent="0.25">
      <c r="A1769" s="64" t="s">
        <v>740</v>
      </c>
      <c r="B1769" s="64" t="s">
        <v>740</v>
      </c>
      <c r="C1769" s="65" t="s">
        <v>15846</v>
      </c>
      <c r="D1769" s="66">
        <v>10</v>
      </c>
      <c r="E1769" s="67" t="s">
        <v>136</v>
      </c>
      <c r="F1769" s="68">
        <v>12</v>
      </c>
      <c r="G1769" s="65"/>
      <c r="H1769" s="69"/>
      <c r="I1769" s="70"/>
      <c r="J1769" s="70"/>
      <c r="K1769" s="34" t="s">
        <v>65</v>
      </c>
      <c r="L1769" s="77">
        <v>1769</v>
      </c>
      <c r="M1769" s="77"/>
      <c r="N1769" s="72"/>
      <c r="O1769" s="79" t="s">
        <v>176</v>
      </c>
      <c r="P1769" s="81">
        <v>43171.625289351854</v>
      </c>
      <c r="Q1769" s="79" t="s">
        <v>1987</v>
      </c>
      <c r="R1769" s="83" t="s">
        <v>2180</v>
      </c>
      <c r="S1769" s="79" t="s">
        <v>2508</v>
      </c>
      <c r="T1769" s="79" t="s">
        <v>2821</v>
      </c>
      <c r="U1769" s="83" t="s">
        <v>3491</v>
      </c>
      <c r="V1769" s="83" t="s">
        <v>3491</v>
      </c>
      <c r="W1769" s="81">
        <v>43171.625289351854</v>
      </c>
      <c r="X1769" s="83" t="s">
        <v>5074</v>
      </c>
      <c r="Y1769" s="79"/>
      <c r="Z1769" s="79"/>
      <c r="AA1769" s="85" t="s">
        <v>6282</v>
      </c>
      <c r="AB1769" s="79"/>
      <c r="AC1769" s="79" t="b">
        <v>0</v>
      </c>
      <c r="AD1769" s="79">
        <v>5</v>
      </c>
      <c r="AE1769" s="85" t="s">
        <v>6296</v>
      </c>
      <c r="AF1769" s="79" t="b">
        <v>0</v>
      </c>
      <c r="AG1769" s="79" t="s">
        <v>6304</v>
      </c>
      <c r="AH1769" s="79"/>
      <c r="AI1769" s="85" t="s">
        <v>6296</v>
      </c>
      <c r="AJ1769" s="79" t="b">
        <v>0</v>
      </c>
      <c r="AK1769" s="79">
        <v>6</v>
      </c>
      <c r="AL1769" s="85" t="s">
        <v>6296</v>
      </c>
      <c r="AM1769" s="79" t="s">
        <v>6362</v>
      </c>
      <c r="AN1769" s="79" t="b">
        <v>0</v>
      </c>
      <c r="AO1769" s="85" t="s">
        <v>6282</v>
      </c>
      <c r="AP1769" s="79" t="s">
        <v>6415</v>
      </c>
      <c r="AQ1769" s="79">
        <v>0</v>
      </c>
      <c r="AR1769" s="79">
        <v>0</v>
      </c>
      <c r="AS1769" s="79"/>
      <c r="AT1769" s="79"/>
      <c r="AU1769" s="79"/>
      <c r="AV1769" s="79"/>
      <c r="AW1769" s="79"/>
      <c r="AX1769" s="79"/>
      <c r="AY1769" s="79"/>
      <c r="AZ1769" s="79"/>
      <c r="BA1769">
        <v>31</v>
      </c>
      <c r="BB1769" s="78" t="str">
        <f>REPLACE(INDEX(GroupVertices[Group], MATCH(Edges[[#This Row],[Vertex 1]],GroupVertices[Vertex],0)),1,1,"")</f>
        <v>6</v>
      </c>
      <c r="BC1769" s="78" t="str">
        <f>REPLACE(INDEX(GroupVertices[Group], MATCH(Edges[[#This Row],[Vertex 2]],GroupVertices[Vertex],0)),1,1,"")</f>
        <v>6</v>
      </c>
      <c r="BD1769" s="48">
        <v>2</v>
      </c>
      <c r="BE1769" s="49">
        <v>18.181818181818183</v>
      </c>
      <c r="BF1769" s="48">
        <v>1</v>
      </c>
      <c r="BG1769" s="49">
        <v>9.0909090909090917</v>
      </c>
      <c r="BH1769" s="48">
        <v>0</v>
      </c>
      <c r="BI1769" s="49">
        <v>0</v>
      </c>
      <c r="BJ1769" s="48">
        <v>8</v>
      </c>
      <c r="BK1769" s="49">
        <v>72.727272727272734</v>
      </c>
      <c r="BL1769" s="48">
        <v>11</v>
      </c>
    </row>
    <row r="1770" spans="1:64" x14ac:dyDescent="0.25">
      <c r="A1770" s="64" t="s">
        <v>740</v>
      </c>
      <c r="B1770" s="64" t="s">
        <v>740</v>
      </c>
      <c r="C1770" s="65" t="s">
        <v>15846</v>
      </c>
      <c r="D1770" s="66">
        <v>10</v>
      </c>
      <c r="E1770" s="67" t="s">
        <v>136</v>
      </c>
      <c r="F1770" s="68">
        <v>12</v>
      </c>
      <c r="G1770" s="65"/>
      <c r="H1770" s="69"/>
      <c r="I1770" s="70"/>
      <c r="J1770" s="70"/>
      <c r="K1770" s="34" t="s">
        <v>65</v>
      </c>
      <c r="L1770" s="77">
        <v>1770</v>
      </c>
      <c r="M1770" s="77"/>
      <c r="N1770" s="72"/>
      <c r="O1770" s="79" t="s">
        <v>176</v>
      </c>
      <c r="P1770" s="81">
        <v>43171.041898148149</v>
      </c>
      <c r="Q1770" s="79" t="s">
        <v>1974</v>
      </c>
      <c r="R1770" s="83" t="s">
        <v>2376</v>
      </c>
      <c r="S1770" s="79" t="s">
        <v>2508</v>
      </c>
      <c r="T1770" s="79" t="s">
        <v>3005</v>
      </c>
      <c r="U1770" s="83" t="s">
        <v>3479</v>
      </c>
      <c r="V1770" s="83" t="s">
        <v>3479</v>
      </c>
      <c r="W1770" s="81">
        <v>43171.041898148149</v>
      </c>
      <c r="X1770" s="83" t="s">
        <v>5075</v>
      </c>
      <c r="Y1770" s="79"/>
      <c r="Z1770" s="79"/>
      <c r="AA1770" s="85" t="s">
        <v>6283</v>
      </c>
      <c r="AB1770" s="79"/>
      <c r="AC1770" s="79" t="b">
        <v>0</v>
      </c>
      <c r="AD1770" s="79">
        <v>19</v>
      </c>
      <c r="AE1770" s="85" t="s">
        <v>6296</v>
      </c>
      <c r="AF1770" s="79" t="b">
        <v>0</v>
      </c>
      <c r="AG1770" s="79" t="s">
        <v>6304</v>
      </c>
      <c r="AH1770" s="79"/>
      <c r="AI1770" s="85" t="s">
        <v>6296</v>
      </c>
      <c r="AJ1770" s="79" t="b">
        <v>0</v>
      </c>
      <c r="AK1770" s="79">
        <v>20</v>
      </c>
      <c r="AL1770" s="85" t="s">
        <v>6296</v>
      </c>
      <c r="AM1770" s="79" t="s">
        <v>6362</v>
      </c>
      <c r="AN1770" s="79" t="b">
        <v>0</v>
      </c>
      <c r="AO1770" s="85" t="s">
        <v>6283</v>
      </c>
      <c r="AP1770" s="79" t="s">
        <v>6415</v>
      </c>
      <c r="AQ1770" s="79">
        <v>0</v>
      </c>
      <c r="AR1770" s="79">
        <v>0</v>
      </c>
      <c r="AS1770" s="79"/>
      <c r="AT1770" s="79"/>
      <c r="AU1770" s="79"/>
      <c r="AV1770" s="79"/>
      <c r="AW1770" s="79"/>
      <c r="AX1770" s="79"/>
      <c r="AY1770" s="79"/>
      <c r="AZ1770" s="79"/>
      <c r="BA1770">
        <v>31</v>
      </c>
      <c r="BB1770" s="78" t="str">
        <f>REPLACE(INDEX(GroupVertices[Group], MATCH(Edges[[#This Row],[Vertex 1]],GroupVertices[Vertex],0)),1,1,"")</f>
        <v>6</v>
      </c>
      <c r="BC1770" s="78" t="str">
        <f>REPLACE(INDEX(GroupVertices[Group], MATCH(Edges[[#This Row],[Vertex 2]],GroupVertices[Vertex],0)),1,1,"")</f>
        <v>6</v>
      </c>
      <c r="BD1770" s="48">
        <v>1</v>
      </c>
      <c r="BE1770" s="49">
        <v>7.6923076923076925</v>
      </c>
      <c r="BF1770" s="48">
        <v>0</v>
      </c>
      <c r="BG1770" s="49">
        <v>0</v>
      </c>
      <c r="BH1770" s="48">
        <v>0</v>
      </c>
      <c r="BI1770" s="49">
        <v>0</v>
      </c>
      <c r="BJ1770" s="48">
        <v>12</v>
      </c>
      <c r="BK1770" s="49">
        <v>92.307692307692307</v>
      </c>
      <c r="BL1770" s="48">
        <v>13</v>
      </c>
    </row>
    <row r="1771" spans="1:64" x14ac:dyDescent="0.25">
      <c r="A1771" s="64" t="s">
        <v>740</v>
      </c>
      <c r="B1771" s="64" t="s">
        <v>740</v>
      </c>
      <c r="C1771" s="65" t="s">
        <v>15846</v>
      </c>
      <c r="D1771" s="66">
        <v>10</v>
      </c>
      <c r="E1771" s="67" t="s">
        <v>136</v>
      </c>
      <c r="F1771" s="68">
        <v>12</v>
      </c>
      <c r="G1771" s="65"/>
      <c r="H1771" s="69"/>
      <c r="I1771" s="70"/>
      <c r="J1771" s="70"/>
      <c r="K1771" s="34" t="s">
        <v>65</v>
      </c>
      <c r="L1771" s="77">
        <v>1771</v>
      </c>
      <c r="M1771" s="77"/>
      <c r="N1771" s="72"/>
      <c r="O1771" s="79" t="s">
        <v>176</v>
      </c>
      <c r="P1771" s="81">
        <v>43178.500300925924</v>
      </c>
      <c r="Q1771" s="79" t="s">
        <v>1987</v>
      </c>
      <c r="R1771" s="83" t="s">
        <v>2180</v>
      </c>
      <c r="S1771" s="79" t="s">
        <v>2508</v>
      </c>
      <c r="T1771" s="79" t="s">
        <v>2821</v>
      </c>
      <c r="U1771" s="83" t="s">
        <v>3491</v>
      </c>
      <c r="V1771" s="83" t="s">
        <v>3491</v>
      </c>
      <c r="W1771" s="81">
        <v>43178.500300925924</v>
      </c>
      <c r="X1771" s="83" t="s">
        <v>5076</v>
      </c>
      <c r="Y1771" s="79"/>
      <c r="Z1771" s="79"/>
      <c r="AA1771" s="85" t="s">
        <v>6284</v>
      </c>
      <c r="AB1771" s="79"/>
      <c r="AC1771" s="79" t="b">
        <v>0</v>
      </c>
      <c r="AD1771" s="79">
        <v>9</v>
      </c>
      <c r="AE1771" s="85" t="s">
        <v>6296</v>
      </c>
      <c r="AF1771" s="79" t="b">
        <v>0</v>
      </c>
      <c r="AG1771" s="79" t="s">
        <v>6304</v>
      </c>
      <c r="AH1771" s="79"/>
      <c r="AI1771" s="85" t="s">
        <v>6296</v>
      </c>
      <c r="AJ1771" s="79" t="b">
        <v>0</v>
      </c>
      <c r="AK1771" s="79">
        <v>9</v>
      </c>
      <c r="AL1771" s="85" t="s">
        <v>6296</v>
      </c>
      <c r="AM1771" s="79" t="s">
        <v>6362</v>
      </c>
      <c r="AN1771" s="79" t="b">
        <v>0</v>
      </c>
      <c r="AO1771" s="85" t="s">
        <v>6284</v>
      </c>
      <c r="AP1771" s="79" t="s">
        <v>6415</v>
      </c>
      <c r="AQ1771" s="79">
        <v>0</v>
      </c>
      <c r="AR1771" s="79">
        <v>0</v>
      </c>
      <c r="AS1771" s="79"/>
      <c r="AT1771" s="79"/>
      <c r="AU1771" s="79"/>
      <c r="AV1771" s="79"/>
      <c r="AW1771" s="79"/>
      <c r="AX1771" s="79"/>
      <c r="AY1771" s="79"/>
      <c r="AZ1771" s="79"/>
      <c r="BA1771">
        <v>31</v>
      </c>
      <c r="BB1771" s="78" t="str">
        <f>REPLACE(INDEX(GroupVertices[Group], MATCH(Edges[[#This Row],[Vertex 1]],GroupVertices[Vertex],0)),1,1,"")</f>
        <v>6</v>
      </c>
      <c r="BC1771" s="78" t="str">
        <f>REPLACE(INDEX(GroupVertices[Group], MATCH(Edges[[#This Row],[Vertex 2]],GroupVertices[Vertex],0)),1,1,"")</f>
        <v>6</v>
      </c>
      <c r="BD1771" s="48">
        <v>2</v>
      </c>
      <c r="BE1771" s="49">
        <v>18.181818181818183</v>
      </c>
      <c r="BF1771" s="48">
        <v>1</v>
      </c>
      <c r="BG1771" s="49">
        <v>9.0909090909090917</v>
      </c>
      <c r="BH1771" s="48">
        <v>0</v>
      </c>
      <c r="BI1771" s="49">
        <v>0</v>
      </c>
      <c r="BJ1771" s="48">
        <v>8</v>
      </c>
      <c r="BK1771" s="49">
        <v>72.727272727272734</v>
      </c>
      <c r="BL1771" s="48">
        <v>11</v>
      </c>
    </row>
    <row r="1772" spans="1:64" x14ac:dyDescent="0.25">
      <c r="A1772" s="64" t="s">
        <v>740</v>
      </c>
      <c r="B1772" s="64" t="s">
        <v>740</v>
      </c>
      <c r="C1772" s="65" t="s">
        <v>15846</v>
      </c>
      <c r="D1772" s="66">
        <v>10</v>
      </c>
      <c r="E1772" s="67" t="s">
        <v>136</v>
      </c>
      <c r="F1772" s="68">
        <v>12</v>
      </c>
      <c r="G1772" s="65"/>
      <c r="H1772" s="69"/>
      <c r="I1772" s="70"/>
      <c r="J1772" s="70"/>
      <c r="K1772" s="34" t="s">
        <v>65</v>
      </c>
      <c r="L1772" s="77">
        <v>1772</v>
      </c>
      <c r="M1772" s="77"/>
      <c r="N1772" s="72"/>
      <c r="O1772" s="79" t="s">
        <v>176</v>
      </c>
      <c r="P1772" s="81">
        <v>43178.375185185185</v>
      </c>
      <c r="Q1772" s="79" t="s">
        <v>1977</v>
      </c>
      <c r="R1772" s="83" t="s">
        <v>2063</v>
      </c>
      <c r="S1772" s="79" t="s">
        <v>2508</v>
      </c>
      <c r="T1772" s="79" t="s">
        <v>3143</v>
      </c>
      <c r="U1772" s="83" t="s">
        <v>3482</v>
      </c>
      <c r="V1772" s="83" t="s">
        <v>3482</v>
      </c>
      <c r="W1772" s="81">
        <v>43178.375185185185</v>
      </c>
      <c r="X1772" s="83" t="s">
        <v>5077</v>
      </c>
      <c r="Y1772" s="79"/>
      <c r="Z1772" s="79"/>
      <c r="AA1772" s="85" t="s">
        <v>6285</v>
      </c>
      <c r="AB1772" s="79"/>
      <c r="AC1772" s="79" t="b">
        <v>0</v>
      </c>
      <c r="AD1772" s="79">
        <v>27</v>
      </c>
      <c r="AE1772" s="85" t="s">
        <v>6296</v>
      </c>
      <c r="AF1772" s="79" t="b">
        <v>0</v>
      </c>
      <c r="AG1772" s="79" t="s">
        <v>6304</v>
      </c>
      <c r="AH1772" s="79"/>
      <c r="AI1772" s="85" t="s">
        <v>6296</v>
      </c>
      <c r="AJ1772" s="79" t="b">
        <v>0</v>
      </c>
      <c r="AK1772" s="79">
        <v>27</v>
      </c>
      <c r="AL1772" s="85" t="s">
        <v>6296</v>
      </c>
      <c r="AM1772" s="79" t="s">
        <v>6362</v>
      </c>
      <c r="AN1772" s="79" t="b">
        <v>0</v>
      </c>
      <c r="AO1772" s="85" t="s">
        <v>6285</v>
      </c>
      <c r="AP1772" s="79" t="s">
        <v>6415</v>
      </c>
      <c r="AQ1772" s="79">
        <v>0</v>
      </c>
      <c r="AR1772" s="79">
        <v>0</v>
      </c>
      <c r="AS1772" s="79"/>
      <c r="AT1772" s="79"/>
      <c r="AU1772" s="79"/>
      <c r="AV1772" s="79"/>
      <c r="AW1772" s="79"/>
      <c r="AX1772" s="79"/>
      <c r="AY1772" s="79"/>
      <c r="AZ1772" s="79"/>
      <c r="BA1772">
        <v>31</v>
      </c>
      <c r="BB1772" s="78" t="str">
        <f>REPLACE(INDEX(GroupVertices[Group], MATCH(Edges[[#This Row],[Vertex 1]],GroupVertices[Vertex],0)),1,1,"")</f>
        <v>6</v>
      </c>
      <c r="BC1772" s="78" t="str">
        <f>REPLACE(INDEX(GroupVertices[Group], MATCH(Edges[[#This Row],[Vertex 2]],GroupVertices[Vertex],0)),1,1,"")</f>
        <v>6</v>
      </c>
      <c r="BD1772" s="48">
        <v>0</v>
      </c>
      <c r="BE1772" s="49">
        <v>0</v>
      </c>
      <c r="BF1772" s="48">
        <v>0</v>
      </c>
      <c r="BG1772" s="49">
        <v>0</v>
      </c>
      <c r="BH1772" s="48">
        <v>0</v>
      </c>
      <c r="BI1772" s="49">
        <v>0</v>
      </c>
      <c r="BJ1772" s="48">
        <v>15</v>
      </c>
      <c r="BK1772" s="49">
        <v>100</v>
      </c>
      <c r="BL1772" s="48">
        <v>15</v>
      </c>
    </row>
    <row r="1773" spans="1:64" x14ac:dyDescent="0.25">
      <c r="A1773" s="64" t="s">
        <v>740</v>
      </c>
      <c r="B1773" s="64" t="s">
        <v>740</v>
      </c>
      <c r="C1773" s="65" t="s">
        <v>15846</v>
      </c>
      <c r="D1773" s="66">
        <v>10</v>
      </c>
      <c r="E1773" s="67" t="s">
        <v>136</v>
      </c>
      <c r="F1773" s="68">
        <v>12</v>
      </c>
      <c r="G1773" s="65"/>
      <c r="H1773" s="69"/>
      <c r="I1773" s="70"/>
      <c r="J1773" s="70"/>
      <c r="K1773" s="34" t="s">
        <v>65</v>
      </c>
      <c r="L1773" s="77">
        <v>1773</v>
      </c>
      <c r="M1773" s="77"/>
      <c r="N1773" s="72"/>
      <c r="O1773" s="79" t="s">
        <v>176</v>
      </c>
      <c r="P1773" s="81">
        <v>43178.291921296295</v>
      </c>
      <c r="Q1773" s="79" t="s">
        <v>1988</v>
      </c>
      <c r="R1773" s="83" t="s">
        <v>2379</v>
      </c>
      <c r="S1773" s="79" t="s">
        <v>2508</v>
      </c>
      <c r="T1773" s="79" t="s">
        <v>3007</v>
      </c>
      <c r="U1773" s="83" t="s">
        <v>3367</v>
      </c>
      <c r="V1773" s="83" t="s">
        <v>3367</v>
      </c>
      <c r="W1773" s="81">
        <v>43178.291921296295</v>
      </c>
      <c r="X1773" s="83" t="s">
        <v>5078</v>
      </c>
      <c r="Y1773" s="79"/>
      <c r="Z1773" s="79"/>
      <c r="AA1773" s="85" t="s">
        <v>6286</v>
      </c>
      <c r="AB1773" s="79"/>
      <c r="AC1773" s="79" t="b">
        <v>0</v>
      </c>
      <c r="AD1773" s="79">
        <v>23</v>
      </c>
      <c r="AE1773" s="85" t="s">
        <v>6296</v>
      </c>
      <c r="AF1773" s="79" t="b">
        <v>0</v>
      </c>
      <c r="AG1773" s="79" t="s">
        <v>6304</v>
      </c>
      <c r="AH1773" s="79"/>
      <c r="AI1773" s="85" t="s">
        <v>6296</v>
      </c>
      <c r="AJ1773" s="79" t="b">
        <v>0</v>
      </c>
      <c r="AK1773" s="79">
        <v>23</v>
      </c>
      <c r="AL1773" s="85" t="s">
        <v>6296</v>
      </c>
      <c r="AM1773" s="79" t="s">
        <v>6362</v>
      </c>
      <c r="AN1773" s="79" t="b">
        <v>0</v>
      </c>
      <c r="AO1773" s="85" t="s">
        <v>6286</v>
      </c>
      <c r="AP1773" s="79" t="s">
        <v>6415</v>
      </c>
      <c r="AQ1773" s="79">
        <v>0</v>
      </c>
      <c r="AR1773" s="79">
        <v>0</v>
      </c>
      <c r="AS1773" s="79"/>
      <c r="AT1773" s="79"/>
      <c r="AU1773" s="79"/>
      <c r="AV1773" s="79"/>
      <c r="AW1773" s="79"/>
      <c r="AX1773" s="79"/>
      <c r="AY1773" s="79"/>
      <c r="AZ1773" s="79"/>
      <c r="BA1773">
        <v>31</v>
      </c>
      <c r="BB1773" s="78" t="str">
        <f>REPLACE(INDEX(GroupVertices[Group], MATCH(Edges[[#This Row],[Vertex 1]],GroupVertices[Vertex],0)),1,1,"")</f>
        <v>6</v>
      </c>
      <c r="BC1773" s="78" t="str">
        <f>REPLACE(INDEX(GroupVertices[Group], MATCH(Edges[[#This Row],[Vertex 2]],GroupVertices[Vertex],0)),1,1,"")</f>
        <v>6</v>
      </c>
      <c r="BD1773" s="48">
        <v>0</v>
      </c>
      <c r="BE1773" s="49">
        <v>0</v>
      </c>
      <c r="BF1773" s="48">
        <v>0</v>
      </c>
      <c r="BG1773" s="49">
        <v>0</v>
      </c>
      <c r="BH1773" s="48">
        <v>0</v>
      </c>
      <c r="BI1773" s="49">
        <v>0</v>
      </c>
      <c r="BJ1773" s="48">
        <v>10</v>
      </c>
      <c r="BK1773" s="49">
        <v>100</v>
      </c>
      <c r="BL1773" s="48">
        <v>10</v>
      </c>
    </row>
    <row r="1774" spans="1:64" x14ac:dyDescent="0.25">
      <c r="A1774" s="64" t="s">
        <v>740</v>
      </c>
      <c r="B1774" s="64" t="s">
        <v>740</v>
      </c>
      <c r="C1774" s="65" t="s">
        <v>15846</v>
      </c>
      <c r="D1774" s="66">
        <v>10</v>
      </c>
      <c r="E1774" s="67" t="s">
        <v>136</v>
      </c>
      <c r="F1774" s="68">
        <v>12</v>
      </c>
      <c r="G1774" s="65"/>
      <c r="H1774" s="69"/>
      <c r="I1774" s="70"/>
      <c r="J1774" s="70"/>
      <c r="K1774" s="34" t="s">
        <v>65</v>
      </c>
      <c r="L1774" s="77">
        <v>1774</v>
      </c>
      <c r="M1774" s="77"/>
      <c r="N1774" s="72"/>
      <c r="O1774" s="79" t="s">
        <v>176</v>
      </c>
      <c r="P1774" s="81">
        <v>43168.666724537034</v>
      </c>
      <c r="Q1774" s="79" t="s">
        <v>1972</v>
      </c>
      <c r="R1774" s="83" t="s">
        <v>2036</v>
      </c>
      <c r="S1774" s="79" t="s">
        <v>2508</v>
      </c>
      <c r="T1774" s="79" t="s">
        <v>2702</v>
      </c>
      <c r="U1774" s="83" t="s">
        <v>3177</v>
      </c>
      <c r="V1774" s="83" t="s">
        <v>3177</v>
      </c>
      <c r="W1774" s="81">
        <v>43168.666724537034</v>
      </c>
      <c r="X1774" s="83" t="s">
        <v>5079</v>
      </c>
      <c r="Y1774" s="79"/>
      <c r="Z1774" s="79"/>
      <c r="AA1774" s="85" t="s">
        <v>6287</v>
      </c>
      <c r="AB1774" s="79"/>
      <c r="AC1774" s="79" t="b">
        <v>0</v>
      </c>
      <c r="AD1774" s="79">
        <v>1</v>
      </c>
      <c r="AE1774" s="85" t="s">
        <v>6296</v>
      </c>
      <c r="AF1774" s="79" t="b">
        <v>0</v>
      </c>
      <c r="AG1774" s="79" t="s">
        <v>6304</v>
      </c>
      <c r="AH1774" s="79"/>
      <c r="AI1774" s="85" t="s">
        <v>6296</v>
      </c>
      <c r="AJ1774" s="79" t="b">
        <v>0</v>
      </c>
      <c r="AK1774" s="79">
        <v>1</v>
      </c>
      <c r="AL1774" s="85" t="s">
        <v>6296</v>
      </c>
      <c r="AM1774" s="79" t="s">
        <v>6362</v>
      </c>
      <c r="AN1774" s="79" t="b">
        <v>0</v>
      </c>
      <c r="AO1774" s="85" t="s">
        <v>6287</v>
      </c>
      <c r="AP1774" s="79" t="s">
        <v>176</v>
      </c>
      <c r="AQ1774" s="79">
        <v>0</v>
      </c>
      <c r="AR1774" s="79">
        <v>0</v>
      </c>
      <c r="AS1774" s="79"/>
      <c r="AT1774" s="79"/>
      <c r="AU1774" s="79"/>
      <c r="AV1774" s="79"/>
      <c r="AW1774" s="79"/>
      <c r="AX1774" s="79"/>
      <c r="AY1774" s="79"/>
      <c r="AZ1774" s="79"/>
      <c r="BA1774">
        <v>31</v>
      </c>
      <c r="BB1774" s="78" t="str">
        <f>REPLACE(INDEX(GroupVertices[Group], MATCH(Edges[[#This Row],[Vertex 1]],GroupVertices[Vertex],0)),1,1,"")</f>
        <v>6</v>
      </c>
      <c r="BC1774" s="78" t="str">
        <f>REPLACE(INDEX(GroupVertices[Group], MATCH(Edges[[#This Row],[Vertex 2]],GroupVertices[Vertex],0)),1,1,"")</f>
        <v>6</v>
      </c>
      <c r="BD1774" s="48">
        <v>1</v>
      </c>
      <c r="BE1774" s="49">
        <v>10</v>
      </c>
      <c r="BF1774" s="48">
        <v>0</v>
      </c>
      <c r="BG1774" s="49">
        <v>0</v>
      </c>
      <c r="BH1774" s="48">
        <v>0</v>
      </c>
      <c r="BI1774" s="49">
        <v>0</v>
      </c>
      <c r="BJ1774" s="48">
        <v>9</v>
      </c>
      <c r="BK1774" s="49">
        <v>90</v>
      </c>
      <c r="BL1774" s="48">
        <v>10</v>
      </c>
    </row>
    <row r="1775" spans="1:64" x14ac:dyDescent="0.25">
      <c r="A1775" s="64" t="s">
        <v>740</v>
      </c>
      <c r="B1775" s="64" t="s">
        <v>740</v>
      </c>
      <c r="C1775" s="65" t="s">
        <v>15846</v>
      </c>
      <c r="D1775" s="66">
        <v>10</v>
      </c>
      <c r="E1775" s="67" t="s">
        <v>136</v>
      </c>
      <c r="F1775" s="68">
        <v>12</v>
      </c>
      <c r="G1775" s="65"/>
      <c r="H1775" s="69"/>
      <c r="I1775" s="70"/>
      <c r="J1775" s="70"/>
      <c r="K1775" s="34" t="s">
        <v>65</v>
      </c>
      <c r="L1775" s="77">
        <v>1775</v>
      </c>
      <c r="M1775" s="77"/>
      <c r="N1775" s="72"/>
      <c r="O1775" s="79" t="s">
        <v>176</v>
      </c>
      <c r="P1775" s="81">
        <v>43169.625358796293</v>
      </c>
      <c r="Q1775" s="79" t="s">
        <v>1975</v>
      </c>
      <c r="R1775" s="83" t="s">
        <v>2135</v>
      </c>
      <c r="S1775" s="79" t="s">
        <v>2508</v>
      </c>
      <c r="T1775" s="79" t="s">
        <v>2785</v>
      </c>
      <c r="U1775" s="83" t="s">
        <v>3480</v>
      </c>
      <c r="V1775" s="83" t="s">
        <v>3480</v>
      </c>
      <c r="W1775" s="81">
        <v>43169.625358796293</v>
      </c>
      <c r="X1775" s="83" t="s">
        <v>5080</v>
      </c>
      <c r="Y1775" s="79"/>
      <c r="Z1775" s="79"/>
      <c r="AA1775" s="85" t="s">
        <v>6288</v>
      </c>
      <c r="AB1775" s="79"/>
      <c r="AC1775" s="79" t="b">
        <v>0</v>
      </c>
      <c r="AD1775" s="79">
        <v>1</v>
      </c>
      <c r="AE1775" s="85" t="s">
        <v>6296</v>
      </c>
      <c r="AF1775" s="79" t="b">
        <v>0</v>
      </c>
      <c r="AG1775" s="79" t="s">
        <v>6304</v>
      </c>
      <c r="AH1775" s="79"/>
      <c r="AI1775" s="85" t="s">
        <v>6296</v>
      </c>
      <c r="AJ1775" s="79" t="b">
        <v>0</v>
      </c>
      <c r="AK1775" s="79">
        <v>0</v>
      </c>
      <c r="AL1775" s="85" t="s">
        <v>6296</v>
      </c>
      <c r="AM1775" s="79" t="s">
        <v>6362</v>
      </c>
      <c r="AN1775" s="79" t="b">
        <v>0</v>
      </c>
      <c r="AO1775" s="85" t="s">
        <v>6288</v>
      </c>
      <c r="AP1775" s="79" t="s">
        <v>176</v>
      </c>
      <c r="AQ1775" s="79">
        <v>0</v>
      </c>
      <c r="AR1775" s="79">
        <v>0</v>
      </c>
      <c r="AS1775" s="79"/>
      <c r="AT1775" s="79"/>
      <c r="AU1775" s="79"/>
      <c r="AV1775" s="79"/>
      <c r="AW1775" s="79"/>
      <c r="AX1775" s="79"/>
      <c r="AY1775" s="79"/>
      <c r="AZ1775" s="79"/>
      <c r="BA1775">
        <v>31</v>
      </c>
      <c r="BB1775" s="78" t="str">
        <f>REPLACE(INDEX(GroupVertices[Group], MATCH(Edges[[#This Row],[Vertex 1]],GroupVertices[Vertex],0)),1,1,"")</f>
        <v>6</v>
      </c>
      <c r="BC1775" s="78" t="str">
        <f>REPLACE(INDEX(GroupVertices[Group], MATCH(Edges[[#This Row],[Vertex 2]],GroupVertices[Vertex],0)),1,1,"")</f>
        <v>6</v>
      </c>
      <c r="BD1775" s="48">
        <v>1</v>
      </c>
      <c r="BE1775" s="49">
        <v>10</v>
      </c>
      <c r="BF1775" s="48">
        <v>0</v>
      </c>
      <c r="BG1775" s="49">
        <v>0</v>
      </c>
      <c r="BH1775" s="48">
        <v>0</v>
      </c>
      <c r="BI1775" s="49">
        <v>0</v>
      </c>
      <c r="BJ1775" s="48">
        <v>9</v>
      </c>
      <c r="BK1775" s="49">
        <v>90</v>
      </c>
      <c r="BL1775" s="48">
        <v>10</v>
      </c>
    </row>
    <row r="1776" spans="1:64" x14ac:dyDescent="0.25">
      <c r="A1776" s="64" t="s">
        <v>740</v>
      </c>
      <c r="B1776" s="64" t="s">
        <v>740</v>
      </c>
      <c r="C1776" s="65" t="s">
        <v>15846</v>
      </c>
      <c r="D1776" s="66">
        <v>10</v>
      </c>
      <c r="E1776" s="67" t="s">
        <v>136</v>
      </c>
      <c r="F1776" s="68">
        <v>12</v>
      </c>
      <c r="G1776" s="65"/>
      <c r="H1776" s="69"/>
      <c r="I1776" s="70"/>
      <c r="J1776" s="70"/>
      <c r="K1776" s="34" t="s">
        <v>65</v>
      </c>
      <c r="L1776" s="77">
        <v>1776</v>
      </c>
      <c r="M1776" s="77"/>
      <c r="N1776" s="72"/>
      <c r="O1776" s="79" t="s">
        <v>176</v>
      </c>
      <c r="P1776" s="81">
        <v>43171.653043981481</v>
      </c>
      <c r="Q1776" s="79" t="s">
        <v>1316</v>
      </c>
      <c r="R1776" s="83" t="s">
        <v>2180</v>
      </c>
      <c r="S1776" s="79" t="s">
        <v>2508</v>
      </c>
      <c r="T1776" s="79" t="s">
        <v>2821</v>
      </c>
      <c r="U1776" s="79"/>
      <c r="V1776" s="83" t="s">
        <v>3854</v>
      </c>
      <c r="W1776" s="81">
        <v>43171.653043981481</v>
      </c>
      <c r="X1776" s="83" t="s">
        <v>5081</v>
      </c>
      <c r="Y1776" s="79"/>
      <c r="Z1776" s="79"/>
      <c r="AA1776" s="85" t="s">
        <v>6289</v>
      </c>
      <c r="AB1776" s="79"/>
      <c r="AC1776" s="79" t="b">
        <v>0</v>
      </c>
      <c r="AD1776" s="79">
        <v>0</v>
      </c>
      <c r="AE1776" s="85" t="s">
        <v>6296</v>
      </c>
      <c r="AF1776" s="79" t="b">
        <v>0</v>
      </c>
      <c r="AG1776" s="79" t="s">
        <v>6304</v>
      </c>
      <c r="AH1776" s="79"/>
      <c r="AI1776" s="85" t="s">
        <v>6296</v>
      </c>
      <c r="AJ1776" s="79" t="b">
        <v>0</v>
      </c>
      <c r="AK1776" s="79">
        <v>6</v>
      </c>
      <c r="AL1776" s="85" t="s">
        <v>6282</v>
      </c>
      <c r="AM1776" s="79" t="s">
        <v>6331</v>
      </c>
      <c r="AN1776" s="79" t="b">
        <v>0</v>
      </c>
      <c r="AO1776" s="85" t="s">
        <v>6282</v>
      </c>
      <c r="AP1776" s="79" t="s">
        <v>176</v>
      </c>
      <c r="AQ1776" s="79">
        <v>0</v>
      </c>
      <c r="AR1776" s="79">
        <v>0</v>
      </c>
      <c r="AS1776" s="79"/>
      <c r="AT1776" s="79"/>
      <c r="AU1776" s="79"/>
      <c r="AV1776" s="79"/>
      <c r="AW1776" s="79"/>
      <c r="AX1776" s="79"/>
      <c r="AY1776" s="79"/>
      <c r="AZ1776" s="79"/>
      <c r="BA1776">
        <v>31</v>
      </c>
      <c r="BB1776" s="78" t="str">
        <f>REPLACE(INDEX(GroupVertices[Group], MATCH(Edges[[#This Row],[Vertex 1]],GroupVertices[Vertex],0)),1,1,"")</f>
        <v>6</v>
      </c>
      <c r="BC1776" s="78" t="str">
        <f>REPLACE(INDEX(GroupVertices[Group], MATCH(Edges[[#This Row],[Vertex 2]],GroupVertices[Vertex],0)),1,1,"")</f>
        <v>6</v>
      </c>
      <c r="BD1776" s="48">
        <v>2</v>
      </c>
      <c r="BE1776" s="49">
        <v>14.285714285714286</v>
      </c>
      <c r="BF1776" s="48">
        <v>1</v>
      </c>
      <c r="BG1776" s="49">
        <v>7.1428571428571432</v>
      </c>
      <c r="BH1776" s="48">
        <v>0</v>
      </c>
      <c r="BI1776" s="49">
        <v>0</v>
      </c>
      <c r="BJ1776" s="48">
        <v>11</v>
      </c>
      <c r="BK1776" s="49">
        <v>78.571428571428569</v>
      </c>
      <c r="BL1776" s="48">
        <v>14</v>
      </c>
    </row>
    <row r="1777" spans="1:64" x14ac:dyDescent="0.25">
      <c r="A1777" s="64" t="s">
        <v>740</v>
      </c>
      <c r="B1777" s="64" t="s">
        <v>740</v>
      </c>
      <c r="C1777" s="65" t="s">
        <v>15846</v>
      </c>
      <c r="D1777" s="66">
        <v>10</v>
      </c>
      <c r="E1777" s="67" t="s">
        <v>136</v>
      </c>
      <c r="F1777" s="68">
        <v>12</v>
      </c>
      <c r="G1777" s="65"/>
      <c r="H1777" s="69"/>
      <c r="I1777" s="70"/>
      <c r="J1777" s="70"/>
      <c r="K1777" s="34" t="s">
        <v>65</v>
      </c>
      <c r="L1777" s="77">
        <v>1777</v>
      </c>
      <c r="M1777" s="77"/>
      <c r="N1777" s="72"/>
      <c r="O1777" s="79" t="s">
        <v>176</v>
      </c>
      <c r="P1777" s="81">
        <v>43171.661111111112</v>
      </c>
      <c r="Q1777" s="79" t="s">
        <v>1244</v>
      </c>
      <c r="R1777" s="83" t="s">
        <v>2133</v>
      </c>
      <c r="S1777" s="79" t="s">
        <v>2508</v>
      </c>
      <c r="T1777" s="79" t="s">
        <v>2783</v>
      </c>
      <c r="U1777" s="79"/>
      <c r="V1777" s="83" t="s">
        <v>3854</v>
      </c>
      <c r="W1777" s="81">
        <v>43171.661111111112</v>
      </c>
      <c r="X1777" s="83" t="s">
        <v>5082</v>
      </c>
      <c r="Y1777" s="79"/>
      <c r="Z1777" s="79"/>
      <c r="AA1777" s="85" t="s">
        <v>6290</v>
      </c>
      <c r="AB1777" s="79"/>
      <c r="AC1777" s="79" t="b">
        <v>0</v>
      </c>
      <c r="AD1777" s="79">
        <v>0</v>
      </c>
      <c r="AE1777" s="85" t="s">
        <v>6296</v>
      </c>
      <c r="AF1777" s="79" t="b">
        <v>0</v>
      </c>
      <c r="AG1777" s="79" t="s">
        <v>6311</v>
      </c>
      <c r="AH1777" s="79"/>
      <c r="AI1777" s="85" t="s">
        <v>6296</v>
      </c>
      <c r="AJ1777" s="79" t="b">
        <v>0</v>
      </c>
      <c r="AK1777" s="79">
        <v>12</v>
      </c>
      <c r="AL1777" s="85" t="s">
        <v>6281</v>
      </c>
      <c r="AM1777" s="79" t="s">
        <v>6331</v>
      </c>
      <c r="AN1777" s="79" t="b">
        <v>0</v>
      </c>
      <c r="AO1777" s="85" t="s">
        <v>6281</v>
      </c>
      <c r="AP1777" s="79" t="s">
        <v>176</v>
      </c>
      <c r="AQ1777" s="79">
        <v>0</v>
      </c>
      <c r="AR1777" s="79">
        <v>0</v>
      </c>
      <c r="AS1777" s="79"/>
      <c r="AT1777" s="79"/>
      <c r="AU1777" s="79"/>
      <c r="AV1777" s="79"/>
      <c r="AW1777" s="79"/>
      <c r="AX1777" s="79"/>
      <c r="AY1777" s="79"/>
      <c r="AZ1777" s="79"/>
      <c r="BA1777">
        <v>31</v>
      </c>
      <c r="BB1777" s="78" t="str">
        <f>REPLACE(INDEX(GroupVertices[Group], MATCH(Edges[[#This Row],[Vertex 1]],GroupVertices[Vertex],0)),1,1,"")</f>
        <v>6</v>
      </c>
      <c r="BC1777" s="78" t="str">
        <f>REPLACE(INDEX(GroupVertices[Group], MATCH(Edges[[#This Row],[Vertex 2]],GroupVertices[Vertex],0)),1,1,"")</f>
        <v>6</v>
      </c>
      <c r="BD1777" s="48">
        <v>1</v>
      </c>
      <c r="BE1777" s="49">
        <v>9.0909090909090917</v>
      </c>
      <c r="BF1777" s="48">
        <v>0</v>
      </c>
      <c r="BG1777" s="49">
        <v>0</v>
      </c>
      <c r="BH1777" s="48">
        <v>0</v>
      </c>
      <c r="BI1777" s="49">
        <v>0</v>
      </c>
      <c r="BJ1777" s="48">
        <v>10</v>
      </c>
      <c r="BK1777" s="49">
        <v>90.909090909090907</v>
      </c>
      <c r="BL1777" s="48">
        <v>11</v>
      </c>
    </row>
    <row r="1778" spans="1:64" x14ac:dyDescent="0.25">
      <c r="A1778" s="64" t="s">
        <v>775</v>
      </c>
      <c r="B1778" s="64" t="s">
        <v>740</v>
      </c>
      <c r="C1778" s="65" t="s">
        <v>15844</v>
      </c>
      <c r="D1778" s="66">
        <v>4.5</v>
      </c>
      <c r="E1778" s="67" t="s">
        <v>136</v>
      </c>
      <c r="F1778" s="68">
        <v>30.071428571428569</v>
      </c>
      <c r="G1778" s="65"/>
      <c r="H1778" s="69"/>
      <c r="I1778" s="70"/>
      <c r="J1778" s="70"/>
      <c r="K1778" s="34" t="s">
        <v>65</v>
      </c>
      <c r="L1778" s="77">
        <v>1778</v>
      </c>
      <c r="M1778" s="77"/>
      <c r="N1778" s="72"/>
      <c r="O1778" s="79" t="s">
        <v>999</v>
      </c>
      <c r="P1778" s="81">
        <v>43178.65179398148</v>
      </c>
      <c r="Q1778" s="79" t="s">
        <v>1700</v>
      </c>
      <c r="R1778" s="79"/>
      <c r="S1778" s="79"/>
      <c r="T1778" s="79"/>
      <c r="U1778" s="79"/>
      <c r="V1778" s="83" t="s">
        <v>3877</v>
      </c>
      <c r="W1778" s="81">
        <v>43178.65179398148</v>
      </c>
      <c r="X1778" s="83" t="s">
        <v>5051</v>
      </c>
      <c r="Y1778" s="79"/>
      <c r="Z1778" s="79"/>
      <c r="AA1778" s="85" t="s">
        <v>6259</v>
      </c>
      <c r="AB1778" s="79"/>
      <c r="AC1778" s="79" t="b">
        <v>0</v>
      </c>
      <c r="AD1778" s="79">
        <v>0</v>
      </c>
      <c r="AE1778" s="85" t="s">
        <v>6296</v>
      </c>
      <c r="AF1778" s="79" t="b">
        <v>1</v>
      </c>
      <c r="AG1778" s="79" t="s">
        <v>6304</v>
      </c>
      <c r="AH1778" s="79"/>
      <c r="AI1778" s="85" t="s">
        <v>6327</v>
      </c>
      <c r="AJ1778" s="79" t="b">
        <v>0</v>
      </c>
      <c r="AK1778" s="79">
        <v>6</v>
      </c>
      <c r="AL1778" s="85" t="s">
        <v>6247</v>
      </c>
      <c r="AM1778" s="79" t="s">
        <v>6331</v>
      </c>
      <c r="AN1778" s="79" t="b">
        <v>0</v>
      </c>
      <c r="AO1778" s="85" t="s">
        <v>6247</v>
      </c>
      <c r="AP1778" s="79" t="s">
        <v>176</v>
      </c>
      <c r="AQ1778" s="79">
        <v>0</v>
      </c>
      <c r="AR1778" s="79">
        <v>0</v>
      </c>
      <c r="AS1778" s="79"/>
      <c r="AT1778" s="79"/>
      <c r="AU1778" s="79"/>
      <c r="AV1778" s="79"/>
      <c r="AW1778" s="79"/>
      <c r="AX1778" s="79"/>
      <c r="AY1778" s="79"/>
      <c r="AZ1778" s="79"/>
      <c r="BA1778">
        <v>4</v>
      </c>
      <c r="BB1778" s="78" t="str">
        <f>REPLACE(INDEX(GroupVertices[Group], MATCH(Edges[[#This Row],[Vertex 1]],GroupVertices[Vertex],0)),1,1,"")</f>
        <v>6</v>
      </c>
      <c r="BC1778" s="78" t="str">
        <f>REPLACE(INDEX(GroupVertices[Group], MATCH(Edges[[#This Row],[Vertex 2]],GroupVertices[Vertex],0)),1,1,"")</f>
        <v>6</v>
      </c>
      <c r="BD1778" s="48">
        <v>0</v>
      </c>
      <c r="BE1778" s="49">
        <v>0</v>
      </c>
      <c r="BF1778" s="48">
        <v>0</v>
      </c>
      <c r="BG1778" s="49">
        <v>0</v>
      </c>
      <c r="BH1778" s="48">
        <v>0</v>
      </c>
      <c r="BI1778" s="49">
        <v>0</v>
      </c>
      <c r="BJ1778" s="48">
        <v>17</v>
      </c>
      <c r="BK1778" s="49">
        <v>100</v>
      </c>
      <c r="BL1778" s="48">
        <v>17</v>
      </c>
    </row>
    <row r="1779" spans="1:64" x14ac:dyDescent="0.25">
      <c r="A1779" s="64" t="s">
        <v>775</v>
      </c>
      <c r="B1779" s="64" t="s">
        <v>740</v>
      </c>
      <c r="C1779" s="65" t="s">
        <v>15844</v>
      </c>
      <c r="D1779" s="66">
        <v>4.5</v>
      </c>
      <c r="E1779" s="67" t="s">
        <v>136</v>
      </c>
      <c r="F1779" s="68">
        <v>30.071428571428569</v>
      </c>
      <c r="G1779" s="65"/>
      <c r="H1779" s="69"/>
      <c r="I1779" s="70"/>
      <c r="J1779" s="70"/>
      <c r="K1779" s="34" t="s">
        <v>65</v>
      </c>
      <c r="L1779" s="77">
        <v>1779</v>
      </c>
      <c r="M1779" s="77"/>
      <c r="N1779" s="72"/>
      <c r="O1779" s="79" t="s">
        <v>999</v>
      </c>
      <c r="P1779" s="81">
        <v>43178.654050925928</v>
      </c>
      <c r="Q1779" s="79" t="s">
        <v>1316</v>
      </c>
      <c r="R1779" s="83" t="s">
        <v>2180</v>
      </c>
      <c r="S1779" s="79" t="s">
        <v>2508</v>
      </c>
      <c r="T1779" s="79" t="s">
        <v>2821</v>
      </c>
      <c r="U1779" s="79"/>
      <c r="V1779" s="83" t="s">
        <v>3877</v>
      </c>
      <c r="W1779" s="81">
        <v>43178.654050925928</v>
      </c>
      <c r="X1779" s="83" t="s">
        <v>5083</v>
      </c>
      <c r="Y1779" s="79"/>
      <c r="Z1779" s="79"/>
      <c r="AA1779" s="85" t="s">
        <v>6291</v>
      </c>
      <c r="AB1779" s="79"/>
      <c r="AC1779" s="79" t="b">
        <v>0</v>
      </c>
      <c r="AD1779" s="79">
        <v>0</v>
      </c>
      <c r="AE1779" s="85" t="s">
        <v>6296</v>
      </c>
      <c r="AF1779" s="79" t="b">
        <v>0</v>
      </c>
      <c r="AG1779" s="79" t="s">
        <v>6304</v>
      </c>
      <c r="AH1779" s="79"/>
      <c r="AI1779" s="85" t="s">
        <v>6296</v>
      </c>
      <c r="AJ1779" s="79" t="b">
        <v>0</v>
      </c>
      <c r="AK1779" s="79">
        <v>9</v>
      </c>
      <c r="AL1779" s="85" t="s">
        <v>6284</v>
      </c>
      <c r="AM1779" s="79" t="s">
        <v>6331</v>
      </c>
      <c r="AN1779" s="79" t="b">
        <v>0</v>
      </c>
      <c r="AO1779" s="85" t="s">
        <v>6284</v>
      </c>
      <c r="AP1779" s="79" t="s">
        <v>176</v>
      </c>
      <c r="AQ1779" s="79">
        <v>0</v>
      </c>
      <c r="AR1779" s="79">
        <v>0</v>
      </c>
      <c r="AS1779" s="79"/>
      <c r="AT1779" s="79"/>
      <c r="AU1779" s="79"/>
      <c r="AV1779" s="79"/>
      <c r="AW1779" s="79"/>
      <c r="AX1779" s="79"/>
      <c r="AY1779" s="79"/>
      <c r="AZ1779" s="79"/>
      <c r="BA1779">
        <v>4</v>
      </c>
      <c r="BB1779" s="78" t="str">
        <f>REPLACE(INDEX(GroupVertices[Group], MATCH(Edges[[#This Row],[Vertex 1]],GroupVertices[Vertex],0)),1,1,"")</f>
        <v>6</v>
      </c>
      <c r="BC1779" s="78" t="str">
        <f>REPLACE(INDEX(GroupVertices[Group], MATCH(Edges[[#This Row],[Vertex 2]],GroupVertices[Vertex],0)),1,1,"")</f>
        <v>6</v>
      </c>
      <c r="BD1779" s="48">
        <v>2</v>
      </c>
      <c r="BE1779" s="49">
        <v>14.285714285714286</v>
      </c>
      <c r="BF1779" s="48">
        <v>1</v>
      </c>
      <c r="BG1779" s="49">
        <v>7.1428571428571432</v>
      </c>
      <c r="BH1779" s="48">
        <v>0</v>
      </c>
      <c r="BI1779" s="49">
        <v>0</v>
      </c>
      <c r="BJ1779" s="48">
        <v>11</v>
      </c>
      <c r="BK1779" s="49">
        <v>78.571428571428569</v>
      </c>
      <c r="BL1779" s="48">
        <v>14</v>
      </c>
    </row>
    <row r="1780" spans="1:64" x14ac:dyDescent="0.25">
      <c r="A1780" s="64" t="s">
        <v>775</v>
      </c>
      <c r="B1780" s="64" t="s">
        <v>740</v>
      </c>
      <c r="C1780" s="65" t="s">
        <v>15844</v>
      </c>
      <c r="D1780" s="66">
        <v>4.5</v>
      </c>
      <c r="E1780" s="67" t="s">
        <v>136</v>
      </c>
      <c r="F1780" s="68">
        <v>30.071428571428569</v>
      </c>
      <c r="G1780" s="65"/>
      <c r="H1780" s="69"/>
      <c r="I1780" s="70"/>
      <c r="J1780" s="70"/>
      <c r="K1780" s="34" t="s">
        <v>65</v>
      </c>
      <c r="L1780" s="77">
        <v>1780</v>
      </c>
      <c r="M1780" s="77"/>
      <c r="N1780" s="72"/>
      <c r="O1780" s="79" t="s">
        <v>999</v>
      </c>
      <c r="P1780" s="81">
        <v>43178.654120370367</v>
      </c>
      <c r="Q1780" s="79" t="s">
        <v>1119</v>
      </c>
      <c r="R1780" s="83" t="s">
        <v>2063</v>
      </c>
      <c r="S1780" s="79" t="s">
        <v>2508</v>
      </c>
      <c r="T1780" s="79" t="s">
        <v>2724</v>
      </c>
      <c r="U1780" s="79"/>
      <c r="V1780" s="83" t="s">
        <v>3877</v>
      </c>
      <c r="W1780" s="81">
        <v>43178.654120370367</v>
      </c>
      <c r="X1780" s="83" t="s">
        <v>5084</v>
      </c>
      <c r="Y1780" s="79"/>
      <c r="Z1780" s="79"/>
      <c r="AA1780" s="85" t="s">
        <v>6292</v>
      </c>
      <c r="AB1780" s="79"/>
      <c r="AC1780" s="79" t="b">
        <v>0</v>
      </c>
      <c r="AD1780" s="79">
        <v>0</v>
      </c>
      <c r="AE1780" s="85" t="s">
        <v>6296</v>
      </c>
      <c r="AF1780" s="79" t="b">
        <v>0</v>
      </c>
      <c r="AG1780" s="79" t="s">
        <v>6304</v>
      </c>
      <c r="AH1780" s="79"/>
      <c r="AI1780" s="85" t="s">
        <v>6296</v>
      </c>
      <c r="AJ1780" s="79" t="b">
        <v>0</v>
      </c>
      <c r="AK1780" s="79">
        <v>27</v>
      </c>
      <c r="AL1780" s="85" t="s">
        <v>6285</v>
      </c>
      <c r="AM1780" s="79" t="s">
        <v>6331</v>
      </c>
      <c r="AN1780" s="79" t="b">
        <v>0</v>
      </c>
      <c r="AO1780" s="85" t="s">
        <v>6285</v>
      </c>
      <c r="AP1780" s="79" t="s">
        <v>176</v>
      </c>
      <c r="AQ1780" s="79">
        <v>0</v>
      </c>
      <c r="AR1780" s="79">
        <v>0</v>
      </c>
      <c r="AS1780" s="79"/>
      <c r="AT1780" s="79"/>
      <c r="AU1780" s="79"/>
      <c r="AV1780" s="79"/>
      <c r="AW1780" s="79"/>
      <c r="AX1780" s="79"/>
      <c r="AY1780" s="79"/>
      <c r="AZ1780" s="79"/>
      <c r="BA1780">
        <v>4</v>
      </c>
      <c r="BB1780" s="78" t="str">
        <f>REPLACE(INDEX(GroupVertices[Group], MATCH(Edges[[#This Row],[Vertex 1]],GroupVertices[Vertex],0)),1,1,"")</f>
        <v>6</v>
      </c>
      <c r="BC1780" s="78" t="str">
        <f>REPLACE(INDEX(GroupVertices[Group], MATCH(Edges[[#This Row],[Vertex 2]],GroupVertices[Vertex],0)),1,1,"")</f>
        <v>6</v>
      </c>
      <c r="BD1780" s="48">
        <v>0</v>
      </c>
      <c r="BE1780" s="49">
        <v>0</v>
      </c>
      <c r="BF1780" s="48">
        <v>0</v>
      </c>
      <c r="BG1780" s="49">
        <v>0</v>
      </c>
      <c r="BH1780" s="48">
        <v>0</v>
      </c>
      <c r="BI1780" s="49">
        <v>0</v>
      </c>
      <c r="BJ1780" s="48">
        <v>16</v>
      </c>
      <c r="BK1780" s="49">
        <v>100</v>
      </c>
      <c r="BL1780" s="48">
        <v>16</v>
      </c>
    </row>
    <row r="1781" spans="1:64" x14ac:dyDescent="0.25">
      <c r="A1781" s="64" t="s">
        <v>775</v>
      </c>
      <c r="B1781" s="64" t="s">
        <v>740</v>
      </c>
      <c r="C1781" s="65" t="s">
        <v>15844</v>
      </c>
      <c r="D1781" s="66">
        <v>4.5</v>
      </c>
      <c r="E1781" s="67" t="s">
        <v>136</v>
      </c>
      <c r="F1781" s="68">
        <v>30.071428571428569</v>
      </c>
      <c r="G1781" s="65"/>
      <c r="H1781" s="69"/>
      <c r="I1781" s="70"/>
      <c r="J1781" s="70"/>
      <c r="K1781" s="34" t="s">
        <v>65</v>
      </c>
      <c r="L1781" s="77">
        <v>1781</v>
      </c>
      <c r="M1781" s="77"/>
      <c r="N1781" s="72"/>
      <c r="O1781" s="79" t="s">
        <v>999</v>
      </c>
      <c r="P1781" s="81">
        <v>43178.654641203706</v>
      </c>
      <c r="Q1781" s="79" t="s">
        <v>1701</v>
      </c>
      <c r="R1781" s="83" t="s">
        <v>2379</v>
      </c>
      <c r="S1781" s="79" t="s">
        <v>2508</v>
      </c>
      <c r="T1781" s="79" t="s">
        <v>3007</v>
      </c>
      <c r="U1781" s="83" t="s">
        <v>3367</v>
      </c>
      <c r="V1781" s="83" t="s">
        <v>3367</v>
      </c>
      <c r="W1781" s="81">
        <v>43178.654641203706</v>
      </c>
      <c r="X1781" s="83" t="s">
        <v>5085</v>
      </c>
      <c r="Y1781" s="79"/>
      <c r="Z1781" s="79"/>
      <c r="AA1781" s="85" t="s">
        <v>6293</v>
      </c>
      <c r="AB1781" s="79"/>
      <c r="AC1781" s="79" t="b">
        <v>0</v>
      </c>
      <c r="AD1781" s="79">
        <v>0</v>
      </c>
      <c r="AE1781" s="85" t="s">
        <v>6296</v>
      </c>
      <c r="AF1781" s="79" t="b">
        <v>0</v>
      </c>
      <c r="AG1781" s="79" t="s">
        <v>6304</v>
      </c>
      <c r="AH1781" s="79"/>
      <c r="AI1781" s="85" t="s">
        <v>6296</v>
      </c>
      <c r="AJ1781" s="79" t="b">
        <v>0</v>
      </c>
      <c r="AK1781" s="79">
        <v>23</v>
      </c>
      <c r="AL1781" s="85" t="s">
        <v>6286</v>
      </c>
      <c r="AM1781" s="79" t="s">
        <v>6331</v>
      </c>
      <c r="AN1781" s="79" t="b">
        <v>0</v>
      </c>
      <c r="AO1781" s="85" t="s">
        <v>6286</v>
      </c>
      <c r="AP1781" s="79" t="s">
        <v>176</v>
      </c>
      <c r="AQ1781" s="79">
        <v>0</v>
      </c>
      <c r="AR1781" s="79">
        <v>0</v>
      </c>
      <c r="AS1781" s="79"/>
      <c r="AT1781" s="79"/>
      <c r="AU1781" s="79"/>
      <c r="AV1781" s="79"/>
      <c r="AW1781" s="79"/>
      <c r="AX1781" s="79"/>
      <c r="AY1781" s="79"/>
      <c r="AZ1781" s="79"/>
      <c r="BA1781">
        <v>4</v>
      </c>
      <c r="BB1781" s="78" t="str">
        <f>REPLACE(INDEX(GroupVertices[Group], MATCH(Edges[[#This Row],[Vertex 1]],GroupVertices[Vertex],0)),1,1,"")</f>
        <v>6</v>
      </c>
      <c r="BC1781" s="78" t="str">
        <f>REPLACE(INDEX(GroupVertices[Group], MATCH(Edges[[#This Row],[Vertex 2]],GroupVertices[Vertex],0)),1,1,"")</f>
        <v>6</v>
      </c>
      <c r="BD1781" s="48">
        <v>0</v>
      </c>
      <c r="BE1781" s="49">
        <v>0</v>
      </c>
      <c r="BF1781" s="48">
        <v>0</v>
      </c>
      <c r="BG1781" s="49">
        <v>0</v>
      </c>
      <c r="BH1781" s="48">
        <v>0</v>
      </c>
      <c r="BI1781" s="49">
        <v>0</v>
      </c>
      <c r="BJ1781" s="48">
        <v>12</v>
      </c>
      <c r="BK1781" s="49">
        <v>100</v>
      </c>
      <c r="BL1781" s="48">
        <v>12</v>
      </c>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1781"/>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1781"/>
    <dataValidation allowBlank="1" showErrorMessage="1" sqref="N2:N1781"/>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1781"/>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1781"/>
    <dataValidation allowBlank="1" showInputMessage="1" promptTitle="Edge Color" prompt="To select an optional edge color, right-click and select Select Color on the right-click menu." sqref="C3:C1781"/>
    <dataValidation allowBlank="1" showInputMessage="1" errorTitle="Invalid Edge Width" error="The optional edge width must be a whole number between 1 and 10." promptTitle="Edge Width" prompt="Enter an optional edge width between 1 and 10." sqref="D3:D1781"/>
    <dataValidation allowBlank="1" showInputMessage="1" errorTitle="Invalid Edge Opacity" error="The optional edge opacity must be a whole number between 0 and 10." promptTitle="Edge Opacity" prompt="Enter an optional edge opacity between 0 (transparent) and 100 (opaque)." sqref="F3:F1781"/>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1781">
      <formula1>ValidEdgeVisibilities</formula1>
    </dataValidation>
    <dataValidation allowBlank="1" showInputMessage="1" showErrorMessage="1" promptTitle="Vertex 1 Name" prompt="Enter the name of the edge's first vertex." sqref="A3:A1781"/>
    <dataValidation allowBlank="1" showInputMessage="1" showErrorMessage="1" promptTitle="Vertex 2 Name" prompt="Enter the name of the edge's second vertex." sqref="B3:B1781"/>
    <dataValidation allowBlank="1" showInputMessage="1" showErrorMessage="1" errorTitle="Invalid Edge Visibility" error="You have entered an unrecognized edge visibility.  Try selecting from the drop-down list instead." promptTitle="Edge Label" prompt="Enter an optional edge label." sqref="H3:H1781"/>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1781">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1781"/>
  </dataValidations>
  <hyperlinks>
    <hyperlink ref="R3" r:id="rId1"/>
    <hyperlink ref="R4" r:id="rId2"/>
    <hyperlink ref="R5" r:id="rId3"/>
    <hyperlink ref="R6" r:id="rId4"/>
    <hyperlink ref="R7" r:id="rId5"/>
    <hyperlink ref="R8" r:id="rId6"/>
    <hyperlink ref="R9" r:id="rId7"/>
    <hyperlink ref="R10" r:id="rId8"/>
    <hyperlink ref="R11" r:id="rId9"/>
    <hyperlink ref="R12" r:id="rId10"/>
    <hyperlink ref="R14" r:id="rId11"/>
    <hyperlink ref="R15" r:id="rId12"/>
    <hyperlink ref="R16" r:id="rId13"/>
    <hyperlink ref="R17" r:id="rId14"/>
    <hyperlink ref="R18" r:id="rId15"/>
    <hyperlink ref="R19" r:id="rId16"/>
    <hyperlink ref="R20" r:id="rId17"/>
    <hyperlink ref="R21" r:id="rId18"/>
    <hyperlink ref="R22" r:id="rId19"/>
    <hyperlink ref="R23" r:id="rId20"/>
    <hyperlink ref="R24" r:id="rId21"/>
    <hyperlink ref="R36" r:id="rId22"/>
    <hyperlink ref="R39" r:id="rId23"/>
    <hyperlink ref="R43" r:id="rId24"/>
    <hyperlink ref="R50" r:id="rId25"/>
    <hyperlink ref="R51" r:id="rId26"/>
    <hyperlink ref="R52" r:id="rId27"/>
    <hyperlink ref="R55" r:id="rId28"/>
    <hyperlink ref="R56" r:id="rId29"/>
    <hyperlink ref="R57" r:id="rId30"/>
    <hyperlink ref="R58" r:id="rId31"/>
    <hyperlink ref="R59" r:id="rId32"/>
    <hyperlink ref="R60" r:id="rId33"/>
    <hyperlink ref="R64" r:id="rId34"/>
    <hyperlink ref="R65" r:id="rId35"/>
    <hyperlink ref="R66" r:id="rId36"/>
    <hyperlink ref="R67" r:id="rId37"/>
    <hyperlink ref="R68" r:id="rId38"/>
    <hyperlink ref="R69" r:id="rId39"/>
    <hyperlink ref="R70" r:id="rId40"/>
    <hyperlink ref="R71" r:id="rId41"/>
    <hyperlink ref="R72" r:id="rId42"/>
    <hyperlink ref="R73" r:id="rId43"/>
    <hyperlink ref="R74" r:id="rId44"/>
    <hyperlink ref="R75" r:id="rId45"/>
    <hyperlink ref="R76" r:id="rId46"/>
    <hyperlink ref="R77" r:id="rId47"/>
    <hyperlink ref="R78" r:id="rId48"/>
    <hyperlink ref="R79" r:id="rId49"/>
    <hyperlink ref="R80" r:id="rId50"/>
    <hyperlink ref="R81" r:id="rId51"/>
    <hyperlink ref="R83" r:id="rId52"/>
    <hyperlink ref="R84" r:id="rId53"/>
    <hyperlink ref="R86" r:id="rId54"/>
    <hyperlink ref="R87" r:id="rId55"/>
    <hyperlink ref="R88" r:id="rId56"/>
    <hyperlink ref="R89" r:id="rId57"/>
    <hyperlink ref="R90" r:id="rId58"/>
    <hyperlink ref="R91" r:id="rId59"/>
    <hyperlink ref="R92" r:id="rId60"/>
    <hyperlink ref="R93" r:id="rId61"/>
    <hyperlink ref="R94" r:id="rId62"/>
    <hyperlink ref="R95" r:id="rId63"/>
    <hyperlink ref="R96" r:id="rId64"/>
    <hyperlink ref="R101" r:id="rId65"/>
    <hyperlink ref="R102" r:id="rId66"/>
    <hyperlink ref="R104" r:id="rId67"/>
    <hyperlink ref="R105" r:id="rId68"/>
    <hyperlink ref="R106" r:id="rId69"/>
    <hyperlink ref="R107" r:id="rId70"/>
    <hyperlink ref="R108" r:id="rId71"/>
    <hyperlink ref="R117" r:id="rId72"/>
    <hyperlink ref="R118" r:id="rId73"/>
    <hyperlink ref="R119" r:id="rId74"/>
    <hyperlink ref="R120" r:id="rId75"/>
    <hyperlink ref="R131" r:id="rId76"/>
    <hyperlink ref="R132" r:id="rId77"/>
    <hyperlink ref="R133" r:id="rId78"/>
    <hyperlink ref="R134" r:id="rId79"/>
    <hyperlink ref="R135" r:id="rId80"/>
    <hyperlink ref="R136" r:id="rId81"/>
    <hyperlink ref="R137" r:id="rId82"/>
    <hyperlink ref="R138" r:id="rId83"/>
    <hyperlink ref="R139" r:id="rId84"/>
    <hyperlink ref="R140" r:id="rId85"/>
    <hyperlink ref="R141" r:id="rId86"/>
    <hyperlink ref="R144" r:id="rId87"/>
    <hyperlink ref="R145" r:id="rId88"/>
    <hyperlink ref="R148" r:id="rId89"/>
    <hyperlink ref="R149" r:id="rId90"/>
    <hyperlink ref="R150" r:id="rId91"/>
    <hyperlink ref="R151" r:id="rId92"/>
    <hyperlink ref="R152" r:id="rId93"/>
    <hyperlink ref="R153" r:id="rId94"/>
    <hyperlink ref="R154" r:id="rId95"/>
    <hyperlink ref="R155" r:id="rId96"/>
    <hyperlink ref="R156" r:id="rId97"/>
    <hyperlink ref="R157" r:id="rId98"/>
    <hyperlink ref="R158" r:id="rId99"/>
    <hyperlink ref="R159" r:id="rId100"/>
    <hyperlink ref="R160" r:id="rId101"/>
    <hyperlink ref="R161" r:id="rId102"/>
    <hyperlink ref="R162" r:id="rId103"/>
    <hyperlink ref="R163" r:id="rId104"/>
    <hyperlink ref="R164" r:id="rId105"/>
    <hyperlink ref="R165" r:id="rId106"/>
    <hyperlink ref="R166" r:id="rId107"/>
    <hyperlink ref="R167" r:id="rId108"/>
    <hyperlink ref="R168" r:id="rId109"/>
    <hyperlink ref="R169" r:id="rId110"/>
    <hyperlink ref="R170" r:id="rId111"/>
    <hyperlink ref="R171" r:id="rId112"/>
    <hyperlink ref="R172" r:id="rId113"/>
    <hyperlink ref="R180" r:id="rId114"/>
    <hyperlink ref="R181" r:id="rId115"/>
    <hyperlink ref="R182" r:id="rId116"/>
    <hyperlink ref="R183" r:id="rId117"/>
    <hyperlink ref="R184" r:id="rId118"/>
    <hyperlink ref="R185" r:id="rId119"/>
    <hyperlink ref="R186" r:id="rId120"/>
    <hyperlink ref="R187" r:id="rId121"/>
    <hyperlink ref="R188" r:id="rId122"/>
    <hyperlink ref="R189" r:id="rId123"/>
    <hyperlink ref="R190" r:id="rId124"/>
    <hyperlink ref="R191" r:id="rId125"/>
    <hyperlink ref="R192" r:id="rId126"/>
    <hyperlink ref="R193" r:id="rId127"/>
    <hyperlink ref="R194" r:id="rId128"/>
    <hyperlink ref="R195" r:id="rId129"/>
    <hyperlink ref="R196" r:id="rId130"/>
    <hyperlink ref="R197" r:id="rId131"/>
    <hyperlink ref="R198" r:id="rId132"/>
    <hyperlink ref="R199" r:id="rId133"/>
    <hyperlink ref="R200" r:id="rId134"/>
    <hyperlink ref="R201" r:id="rId135"/>
    <hyperlink ref="R202" r:id="rId136"/>
    <hyperlink ref="R203" r:id="rId137"/>
    <hyperlink ref="R204" r:id="rId138"/>
    <hyperlink ref="R205" r:id="rId139"/>
    <hyperlink ref="R206" r:id="rId140"/>
    <hyperlink ref="R207" r:id="rId141"/>
    <hyperlink ref="R208" r:id="rId142"/>
    <hyperlink ref="R209" r:id="rId143"/>
    <hyperlink ref="R210" r:id="rId144"/>
    <hyperlink ref="R211" r:id="rId145"/>
    <hyperlink ref="R212" r:id="rId146"/>
    <hyperlink ref="R213" r:id="rId147"/>
    <hyperlink ref="R214" r:id="rId148"/>
    <hyperlink ref="R215" r:id="rId149"/>
    <hyperlink ref="R216" r:id="rId150"/>
    <hyperlink ref="R217" r:id="rId151"/>
    <hyperlink ref="R218" r:id="rId152"/>
    <hyperlink ref="R219" r:id="rId153"/>
    <hyperlink ref="R220" r:id="rId154"/>
    <hyperlink ref="R221" r:id="rId155"/>
    <hyperlink ref="R222" r:id="rId156"/>
    <hyperlink ref="R226" r:id="rId157"/>
    <hyperlink ref="R227" r:id="rId158"/>
    <hyperlink ref="R228" r:id="rId159"/>
    <hyperlink ref="R230" r:id="rId160"/>
    <hyperlink ref="R235" r:id="rId161"/>
    <hyperlink ref="R237" r:id="rId162"/>
    <hyperlink ref="R238" r:id="rId163"/>
    <hyperlink ref="R240" r:id="rId164"/>
    <hyperlink ref="R241" r:id="rId165"/>
    <hyperlink ref="R242" r:id="rId166"/>
    <hyperlink ref="R243" r:id="rId167"/>
    <hyperlink ref="R244" r:id="rId168"/>
    <hyperlink ref="R245" r:id="rId169"/>
    <hyperlink ref="R246" r:id="rId170"/>
    <hyperlink ref="R247" r:id="rId171"/>
    <hyperlink ref="R248" r:id="rId172"/>
    <hyperlink ref="R249" r:id="rId173"/>
    <hyperlink ref="R250" r:id="rId174"/>
    <hyperlink ref="R251" r:id="rId175"/>
    <hyperlink ref="R252" r:id="rId176"/>
    <hyperlink ref="R255" r:id="rId177"/>
    <hyperlink ref="R256" r:id="rId178"/>
    <hyperlink ref="R257" r:id="rId179"/>
    <hyperlink ref="R258" r:id="rId180"/>
    <hyperlink ref="R259" r:id="rId181"/>
    <hyperlink ref="R260" r:id="rId182"/>
    <hyperlink ref="R261" r:id="rId183"/>
    <hyperlink ref="R262" r:id="rId184"/>
    <hyperlink ref="R264" r:id="rId185"/>
    <hyperlink ref="R267" r:id="rId186"/>
    <hyperlink ref="R268" r:id="rId187"/>
    <hyperlink ref="R269" r:id="rId188"/>
    <hyperlink ref="R272" r:id="rId189"/>
    <hyperlink ref="R273" r:id="rId190"/>
    <hyperlink ref="R274" r:id="rId191"/>
    <hyperlink ref="R275" r:id="rId192"/>
    <hyperlink ref="R277" r:id="rId193"/>
    <hyperlink ref="R287" r:id="rId194"/>
    <hyperlink ref="R288" r:id="rId195"/>
    <hyperlink ref="R289" r:id="rId196"/>
    <hyperlink ref="R290" r:id="rId197"/>
    <hyperlink ref="R292" r:id="rId198"/>
    <hyperlink ref="R295" r:id="rId199"/>
    <hyperlink ref="R296" r:id="rId200"/>
    <hyperlink ref="R298" r:id="rId201"/>
    <hyperlink ref="R299" r:id="rId202"/>
    <hyperlink ref="R300" r:id="rId203"/>
    <hyperlink ref="R301" r:id="rId204"/>
    <hyperlink ref="R302" r:id="rId205"/>
    <hyperlink ref="R303" r:id="rId206"/>
    <hyperlink ref="R304" r:id="rId207"/>
    <hyperlink ref="R305" r:id="rId208"/>
    <hyperlink ref="R308" r:id="rId209"/>
    <hyperlink ref="R310" r:id="rId210"/>
    <hyperlink ref="R312" r:id="rId211"/>
    <hyperlink ref="R313" r:id="rId212"/>
    <hyperlink ref="R314" r:id="rId213"/>
    <hyperlink ref="R315" r:id="rId214"/>
    <hyperlink ref="R316" r:id="rId215"/>
    <hyperlink ref="R319" r:id="rId216"/>
    <hyperlink ref="R320" r:id="rId217"/>
    <hyperlink ref="R321" r:id="rId218"/>
    <hyperlink ref="R322" r:id="rId219"/>
    <hyperlink ref="R323" r:id="rId220"/>
    <hyperlink ref="R324" r:id="rId221"/>
    <hyperlink ref="R325" r:id="rId222"/>
    <hyperlink ref="R326" r:id="rId223"/>
    <hyperlink ref="R327" r:id="rId224"/>
    <hyperlink ref="R328" r:id="rId225"/>
    <hyperlink ref="R329" r:id="rId226"/>
    <hyperlink ref="R330" r:id="rId227"/>
    <hyperlink ref="R332" r:id="rId228"/>
    <hyperlink ref="R333" r:id="rId229"/>
    <hyperlink ref="R334" r:id="rId230"/>
    <hyperlink ref="R338" r:id="rId231"/>
    <hyperlink ref="R339" r:id="rId232"/>
    <hyperlink ref="R340" r:id="rId233"/>
    <hyperlink ref="R341" r:id="rId234"/>
    <hyperlink ref="R342" r:id="rId235"/>
    <hyperlink ref="R343" r:id="rId236"/>
    <hyperlink ref="R344" r:id="rId237"/>
    <hyperlink ref="R345" r:id="rId238"/>
    <hyperlink ref="R346" r:id="rId239"/>
    <hyperlink ref="R347" r:id="rId240"/>
    <hyperlink ref="R348" r:id="rId241" location=".VkNqxyyRrGc.twitter"/>
    <hyperlink ref="R349" r:id="rId242"/>
    <hyperlink ref="R350" r:id="rId243" location=".VkNqxyyRrGc.twitter"/>
    <hyperlink ref="R351" r:id="rId244" location=".VkNqxyyRrGc.twitter"/>
    <hyperlink ref="R352" r:id="rId245"/>
    <hyperlink ref="R353" r:id="rId246"/>
    <hyperlink ref="R354" r:id="rId247"/>
    <hyperlink ref="R359" r:id="rId248"/>
    <hyperlink ref="R360" r:id="rId249"/>
    <hyperlink ref="R361" r:id="rId250"/>
    <hyperlink ref="R362" r:id="rId251"/>
    <hyperlink ref="R363" r:id="rId252"/>
    <hyperlink ref="R364" r:id="rId253"/>
    <hyperlink ref="R365" r:id="rId254"/>
    <hyperlink ref="R366" r:id="rId255"/>
    <hyperlink ref="R367" r:id="rId256"/>
    <hyperlink ref="R368" r:id="rId257"/>
    <hyperlink ref="R369" r:id="rId258"/>
    <hyperlink ref="R376" r:id="rId259"/>
    <hyperlink ref="R377" r:id="rId260"/>
    <hyperlink ref="R378" r:id="rId261"/>
    <hyperlink ref="R379" r:id="rId262"/>
    <hyperlink ref="R380" r:id="rId263"/>
    <hyperlink ref="R381" r:id="rId264"/>
    <hyperlink ref="R382" r:id="rId265"/>
    <hyperlink ref="R383" r:id="rId266"/>
    <hyperlink ref="R384" r:id="rId267"/>
    <hyperlink ref="R385" r:id="rId268"/>
    <hyperlink ref="R386" r:id="rId269"/>
    <hyperlink ref="R388" r:id="rId270"/>
    <hyperlink ref="R390" r:id="rId271"/>
    <hyperlink ref="R391" r:id="rId272"/>
    <hyperlink ref="R392" r:id="rId273"/>
    <hyperlink ref="R393" r:id="rId274"/>
    <hyperlink ref="R394" r:id="rId275"/>
    <hyperlink ref="R402" r:id="rId276"/>
    <hyperlink ref="R403" r:id="rId277"/>
    <hyperlink ref="R404" r:id="rId278"/>
    <hyperlink ref="R409" r:id="rId279"/>
    <hyperlink ref="R410" r:id="rId280"/>
    <hyperlink ref="R411" r:id="rId281"/>
    <hyperlink ref="R421" r:id="rId282"/>
    <hyperlink ref="R422" r:id="rId283"/>
    <hyperlink ref="R423" r:id="rId284"/>
    <hyperlink ref="R424" r:id="rId285"/>
    <hyperlink ref="R425" r:id="rId286"/>
    <hyperlink ref="R426" r:id="rId287"/>
    <hyperlink ref="R427" r:id="rId288"/>
    <hyperlink ref="R428" r:id="rId289"/>
    <hyperlink ref="R429" r:id="rId290"/>
    <hyperlink ref="R430" r:id="rId291"/>
    <hyperlink ref="R433" r:id="rId292"/>
    <hyperlink ref="R436" r:id="rId293"/>
    <hyperlink ref="R438" r:id="rId294"/>
    <hyperlink ref="R439" r:id="rId295"/>
    <hyperlink ref="R440" r:id="rId296"/>
    <hyperlink ref="R441" r:id="rId297"/>
    <hyperlink ref="R442" r:id="rId298"/>
    <hyperlink ref="R443" r:id="rId299"/>
    <hyperlink ref="R444" r:id="rId300"/>
    <hyperlink ref="R445" r:id="rId301"/>
    <hyperlink ref="R446" r:id="rId302"/>
    <hyperlink ref="R447" r:id="rId303"/>
    <hyperlink ref="R449" r:id="rId304"/>
    <hyperlink ref="R450" r:id="rId305"/>
    <hyperlink ref="R451" r:id="rId306"/>
    <hyperlink ref="R452" r:id="rId307"/>
    <hyperlink ref="R453" r:id="rId308"/>
    <hyperlink ref="R454" r:id="rId309"/>
    <hyperlink ref="R455" r:id="rId310"/>
    <hyperlink ref="R456" r:id="rId311"/>
    <hyperlink ref="R458" r:id="rId312"/>
    <hyperlink ref="R459" r:id="rId313"/>
    <hyperlink ref="R460" r:id="rId314"/>
    <hyperlink ref="R463" r:id="rId315"/>
    <hyperlink ref="R464" r:id="rId316"/>
    <hyperlink ref="R465" r:id="rId317"/>
    <hyperlink ref="R466" r:id="rId318"/>
    <hyperlink ref="R467" r:id="rId319"/>
    <hyperlink ref="R468" r:id="rId320"/>
    <hyperlink ref="R469" r:id="rId321"/>
    <hyperlink ref="R470" r:id="rId322"/>
    <hyperlink ref="R472" r:id="rId323"/>
    <hyperlink ref="R474" r:id="rId324"/>
    <hyperlink ref="R476" r:id="rId325"/>
    <hyperlink ref="R477" r:id="rId326"/>
    <hyperlink ref="R478" r:id="rId327"/>
    <hyperlink ref="R479" r:id="rId328"/>
    <hyperlink ref="R480" r:id="rId329"/>
    <hyperlink ref="R481" r:id="rId330"/>
    <hyperlink ref="R482" r:id="rId331"/>
    <hyperlink ref="R483" r:id="rId332"/>
    <hyperlink ref="R487" r:id="rId333"/>
    <hyperlink ref="R488" r:id="rId334"/>
    <hyperlink ref="R489" r:id="rId335"/>
    <hyperlink ref="R490" r:id="rId336"/>
    <hyperlink ref="R491" r:id="rId337"/>
    <hyperlink ref="R492" r:id="rId338"/>
    <hyperlink ref="R493" r:id="rId339"/>
    <hyperlink ref="R496" r:id="rId340" location=".Wg2s9CW75eM.twitter"/>
    <hyperlink ref="R497" r:id="rId341" location=".Wg2s9CW75eM.twitter"/>
    <hyperlink ref="R498" r:id="rId342"/>
    <hyperlink ref="R499" r:id="rId343"/>
    <hyperlink ref="R500" r:id="rId344"/>
    <hyperlink ref="R501" r:id="rId345"/>
    <hyperlink ref="R502" r:id="rId346"/>
    <hyperlink ref="R503" r:id="rId347"/>
    <hyperlink ref="R504" r:id="rId348"/>
    <hyperlink ref="R505" r:id="rId349"/>
    <hyperlink ref="R506" r:id="rId350"/>
    <hyperlink ref="R507" r:id="rId351"/>
    <hyperlink ref="R508" r:id="rId352"/>
    <hyperlink ref="R509" r:id="rId353"/>
    <hyperlink ref="R510" r:id="rId354"/>
    <hyperlink ref="R511" r:id="rId355"/>
    <hyperlink ref="R512" r:id="rId356"/>
    <hyperlink ref="R513" r:id="rId357"/>
    <hyperlink ref="R514" r:id="rId358"/>
    <hyperlink ref="R515" r:id="rId359"/>
    <hyperlink ref="R516" r:id="rId360"/>
    <hyperlink ref="R517" r:id="rId361"/>
    <hyperlink ref="R518" r:id="rId362"/>
    <hyperlink ref="R519" r:id="rId363"/>
    <hyperlink ref="R521" r:id="rId364"/>
    <hyperlink ref="R524" r:id="rId365"/>
    <hyperlink ref="R525" r:id="rId366"/>
    <hyperlink ref="R526" r:id="rId367"/>
    <hyperlink ref="R527" r:id="rId368"/>
    <hyperlink ref="R528" r:id="rId369"/>
    <hyperlink ref="R529" r:id="rId370"/>
    <hyperlink ref="R530" r:id="rId371"/>
    <hyperlink ref="R531" r:id="rId372"/>
    <hyperlink ref="R532" r:id="rId373"/>
    <hyperlink ref="R533" r:id="rId374"/>
    <hyperlink ref="R534" r:id="rId375"/>
    <hyperlink ref="R537" r:id="rId376"/>
    <hyperlink ref="R538" r:id="rId377"/>
    <hyperlink ref="R540" r:id="rId378"/>
    <hyperlink ref="R542" r:id="rId379"/>
    <hyperlink ref="R543" r:id="rId380"/>
    <hyperlink ref="R544" r:id="rId381"/>
    <hyperlink ref="R545" r:id="rId382"/>
    <hyperlink ref="R547" r:id="rId383"/>
    <hyperlink ref="R548" r:id="rId384"/>
    <hyperlink ref="R550" r:id="rId385"/>
    <hyperlink ref="R551" r:id="rId386"/>
    <hyperlink ref="R554" r:id="rId387"/>
    <hyperlink ref="R555" r:id="rId388"/>
    <hyperlink ref="R556" r:id="rId389"/>
    <hyperlink ref="R557" r:id="rId390"/>
    <hyperlink ref="R558" r:id="rId391"/>
    <hyperlink ref="R559" r:id="rId392"/>
    <hyperlink ref="R560" r:id="rId393"/>
    <hyperlink ref="R561" r:id="rId394"/>
    <hyperlink ref="R562" r:id="rId395"/>
    <hyperlink ref="R563" r:id="rId396"/>
    <hyperlink ref="R565" r:id="rId397"/>
    <hyperlink ref="R566" r:id="rId398"/>
    <hyperlink ref="R567" r:id="rId399"/>
    <hyperlink ref="R568" r:id="rId400" location=".f5t4zruyh"/>
    <hyperlink ref="R569" r:id="rId401"/>
    <hyperlink ref="R570" r:id="rId402"/>
    <hyperlink ref="R571" r:id="rId403" location=".f5t4zruyh"/>
    <hyperlink ref="R572" r:id="rId404"/>
    <hyperlink ref="R573" r:id="rId405"/>
    <hyperlink ref="R574" r:id="rId406"/>
    <hyperlink ref="R575" r:id="rId407" location=".f5t4zruyh"/>
    <hyperlink ref="R576" r:id="rId408"/>
    <hyperlink ref="R577" r:id="rId409" location=".f5t4zruyh"/>
    <hyperlink ref="R578" r:id="rId410"/>
    <hyperlink ref="R579" r:id="rId411"/>
    <hyperlink ref="R580" r:id="rId412" location=".f5t4zruyh"/>
    <hyperlink ref="R581" r:id="rId413"/>
    <hyperlink ref="R582" r:id="rId414" location=".f5t4zruyh"/>
    <hyperlink ref="R583" r:id="rId415"/>
    <hyperlink ref="R584" r:id="rId416" location=".f5t4zruyh"/>
    <hyperlink ref="R585" r:id="rId417"/>
    <hyperlink ref="R586" r:id="rId418" location=".f5t4zruyh"/>
    <hyperlink ref="R587" r:id="rId419"/>
    <hyperlink ref="R588" r:id="rId420"/>
    <hyperlink ref="R589" r:id="rId421" location=".f5t4zruyh"/>
    <hyperlink ref="R590" r:id="rId422"/>
    <hyperlink ref="R591" r:id="rId423"/>
    <hyperlink ref="R592" r:id="rId424"/>
    <hyperlink ref="R595" r:id="rId425"/>
    <hyperlink ref="R597" r:id="rId426"/>
    <hyperlink ref="R598" r:id="rId427"/>
    <hyperlink ref="R599" r:id="rId428"/>
    <hyperlink ref="R600" r:id="rId429"/>
    <hyperlink ref="R601" r:id="rId430"/>
    <hyperlink ref="R606" r:id="rId431"/>
    <hyperlink ref="R607" r:id="rId432"/>
    <hyperlink ref="R608" r:id="rId433"/>
    <hyperlink ref="R609" r:id="rId434"/>
    <hyperlink ref="R610" r:id="rId435"/>
    <hyperlink ref="R611" r:id="rId436"/>
    <hyperlink ref="R612" r:id="rId437"/>
    <hyperlink ref="R613" r:id="rId438"/>
    <hyperlink ref="R614" r:id="rId439"/>
    <hyperlink ref="R615" r:id="rId440"/>
    <hyperlink ref="R616" r:id="rId441"/>
    <hyperlink ref="R617" r:id="rId442"/>
    <hyperlink ref="R621" r:id="rId443"/>
    <hyperlink ref="R622" r:id="rId444"/>
    <hyperlink ref="R623" r:id="rId445"/>
    <hyperlink ref="R624" r:id="rId446"/>
    <hyperlink ref="R625" r:id="rId447"/>
    <hyperlink ref="R626" r:id="rId448"/>
    <hyperlink ref="R627" r:id="rId449"/>
    <hyperlink ref="R630" r:id="rId450"/>
    <hyperlink ref="R632" r:id="rId451"/>
    <hyperlink ref="R638" r:id="rId452"/>
    <hyperlink ref="R641" r:id="rId453"/>
    <hyperlink ref="R642" r:id="rId454"/>
    <hyperlink ref="R643" r:id="rId455"/>
    <hyperlink ref="R644" r:id="rId456"/>
    <hyperlink ref="R645" r:id="rId457"/>
    <hyperlink ref="R646" r:id="rId458"/>
    <hyperlink ref="R647" r:id="rId459"/>
    <hyperlink ref="R648" r:id="rId460"/>
    <hyperlink ref="R649" r:id="rId461"/>
    <hyperlink ref="R650" r:id="rId462"/>
    <hyperlink ref="R651" r:id="rId463"/>
    <hyperlink ref="R652" r:id="rId464"/>
    <hyperlink ref="R653" r:id="rId465"/>
    <hyperlink ref="R654" r:id="rId466"/>
    <hyperlink ref="R656" r:id="rId467"/>
    <hyperlink ref="R657" r:id="rId468"/>
    <hyperlink ref="R660" r:id="rId469"/>
    <hyperlink ref="R661" r:id="rId470"/>
    <hyperlink ref="R662" r:id="rId471"/>
    <hyperlink ref="R665" r:id="rId472"/>
    <hyperlink ref="R671" r:id="rId473"/>
    <hyperlink ref="R673" r:id="rId474"/>
    <hyperlink ref="R674" r:id="rId475"/>
    <hyperlink ref="R675" r:id="rId476"/>
    <hyperlink ref="R676" r:id="rId477"/>
    <hyperlink ref="R677" r:id="rId478"/>
    <hyperlink ref="R678" r:id="rId479"/>
    <hyperlink ref="R681" r:id="rId480"/>
    <hyperlink ref="R682" r:id="rId481"/>
    <hyperlink ref="R683" r:id="rId482"/>
    <hyperlink ref="R684" r:id="rId483"/>
    <hyperlink ref="R685" r:id="rId484"/>
    <hyperlink ref="R686" r:id="rId485"/>
    <hyperlink ref="R688" r:id="rId486"/>
    <hyperlink ref="R689" r:id="rId487"/>
    <hyperlink ref="R690" r:id="rId488"/>
    <hyperlink ref="R691" r:id="rId489"/>
    <hyperlink ref="R692" r:id="rId490"/>
    <hyperlink ref="R694" r:id="rId491"/>
    <hyperlink ref="R695" r:id="rId492"/>
    <hyperlink ref="R696" r:id="rId493"/>
    <hyperlink ref="R697" r:id="rId494"/>
    <hyperlink ref="R700" r:id="rId495"/>
    <hyperlink ref="R701" r:id="rId496"/>
    <hyperlink ref="R702" r:id="rId497"/>
    <hyperlink ref="R703" r:id="rId498"/>
    <hyperlink ref="R704" r:id="rId499"/>
    <hyperlink ref="R705" r:id="rId500"/>
    <hyperlink ref="R706" r:id="rId501"/>
    <hyperlink ref="R707" r:id="rId502"/>
    <hyperlink ref="R708" r:id="rId503"/>
    <hyperlink ref="R709" r:id="rId504"/>
    <hyperlink ref="R710" r:id="rId505"/>
    <hyperlink ref="R711" r:id="rId506"/>
    <hyperlink ref="R712" r:id="rId507"/>
    <hyperlink ref="R713" r:id="rId508"/>
    <hyperlink ref="R714" r:id="rId509"/>
    <hyperlink ref="R715" r:id="rId510"/>
    <hyperlink ref="R716" r:id="rId511"/>
    <hyperlink ref="R717" r:id="rId512"/>
    <hyperlink ref="R718" r:id="rId513"/>
    <hyperlink ref="R719" r:id="rId514"/>
    <hyperlink ref="R720" r:id="rId515"/>
    <hyperlink ref="R721" r:id="rId516"/>
    <hyperlink ref="R722" r:id="rId517"/>
    <hyperlink ref="R723" r:id="rId518"/>
    <hyperlink ref="R724" r:id="rId519"/>
    <hyperlink ref="R727" r:id="rId520"/>
    <hyperlink ref="R728" r:id="rId521"/>
    <hyperlink ref="R729" r:id="rId522"/>
    <hyperlink ref="R730" r:id="rId523"/>
    <hyperlink ref="R731" r:id="rId524"/>
    <hyperlink ref="R732" r:id="rId525"/>
    <hyperlink ref="R733" r:id="rId526"/>
    <hyperlink ref="R734" r:id="rId527"/>
    <hyperlink ref="R735" r:id="rId528"/>
    <hyperlink ref="R736" r:id="rId529"/>
    <hyperlink ref="R737" r:id="rId530"/>
    <hyperlink ref="R738" r:id="rId531"/>
    <hyperlink ref="R739" r:id="rId532"/>
    <hyperlink ref="R740" r:id="rId533"/>
    <hyperlink ref="R741" r:id="rId534"/>
    <hyperlink ref="R744" r:id="rId535"/>
    <hyperlink ref="R745" r:id="rId536"/>
    <hyperlink ref="R746" r:id="rId537"/>
    <hyperlink ref="R747" r:id="rId538"/>
    <hyperlink ref="R750" r:id="rId539"/>
    <hyperlink ref="R751" r:id="rId540"/>
    <hyperlink ref="R752" r:id="rId541"/>
    <hyperlink ref="R753" r:id="rId542"/>
    <hyperlink ref="R754" r:id="rId543"/>
    <hyperlink ref="R758" r:id="rId544"/>
    <hyperlink ref="R759" r:id="rId545"/>
    <hyperlink ref="R763" r:id="rId546"/>
    <hyperlink ref="R764" r:id="rId547"/>
    <hyperlink ref="R765" r:id="rId548"/>
    <hyperlink ref="R766" r:id="rId549"/>
    <hyperlink ref="R768" r:id="rId550"/>
    <hyperlink ref="R769" r:id="rId551"/>
    <hyperlink ref="R770" r:id="rId552"/>
    <hyperlink ref="R771" r:id="rId553"/>
    <hyperlink ref="R773" r:id="rId554"/>
    <hyperlink ref="R774" r:id="rId555"/>
    <hyperlink ref="R775" r:id="rId556"/>
    <hyperlink ref="R776" r:id="rId557"/>
    <hyperlink ref="R777" r:id="rId558"/>
    <hyperlink ref="R778" r:id="rId559"/>
    <hyperlink ref="R779" r:id="rId560"/>
    <hyperlink ref="R780" r:id="rId561"/>
    <hyperlink ref="R781" r:id="rId562"/>
    <hyperlink ref="R782" r:id="rId563"/>
    <hyperlink ref="R783" r:id="rId564"/>
    <hyperlink ref="R784" r:id="rId565"/>
    <hyperlink ref="R785" r:id="rId566"/>
    <hyperlink ref="R786" r:id="rId567"/>
    <hyperlink ref="R787" r:id="rId568"/>
    <hyperlink ref="R788" r:id="rId569"/>
    <hyperlink ref="R789" r:id="rId570"/>
    <hyperlink ref="R791" r:id="rId571"/>
    <hyperlink ref="R792" r:id="rId572"/>
    <hyperlink ref="R793" r:id="rId573"/>
    <hyperlink ref="R794" r:id="rId574"/>
    <hyperlink ref="R795" r:id="rId575"/>
    <hyperlink ref="R796" r:id="rId576"/>
    <hyperlink ref="R798" r:id="rId577"/>
    <hyperlink ref="R799" r:id="rId578"/>
    <hyperlink ref="R801" r:id="rId579"/>
    <hyperlink ref="R803" r:id="rId580"/>
    <hyperlink ref="R804" r:id="rId581"/>
    <hyperlink ref="R805" r:id="rId582"/>
    <hyperlink ref="R808" r:id="rId583"/>
    <hyperlink ref="R810" r:id="rId584"/>
    <hyperlink ref="R812" r:id="rId585"/>
    <hyperlink ref="R813" r:id="rId586"/>
    <hyperlink ref="R814" r:id="rId587"/>
    <hyperlink ref="R815" r:id="rId588"/>
    <hyperlink ref="R816" r:id="rId589"/>
    <hyperlink ref="R817" r:id="rId590"/>
    <hyperlink ref="R818" r:id="rId591"/>
    <hyperlink ref="R820" r:id="rId592"/>
    <hyperlink ref="R821" r:id="rId593"/>
    <hyperlink ref="R822" r:id="rId594"/>
    <hyperlink ref="R823" r:id="rId595"/>
    <hyperlink ref="R824" r:id="rId596"/>
    <hyperlink ref="R828" r:id="rId597"/>
    <hyperlink ref="R841" r:id="rId598"/>
    <hyperlink ref="R842" r:id="rId599"/>
    <hyperlink ref="R843" r:id="rId600"/>
    <hyperlink ref="R844" r:id="rId601"/>
    <hyperlink ref="R846" r:id="rId602"/>
    <hyperlink ref="R847" r:id="rId603"/>
    <hyperlink ref="R848" r:id="rId604"/>
    <hyperlink ref="R857" r:id="rId605"/>
    <hyperlink ref="R858" r:id="rId606"/>
    <hyperlink ref="R859" r:id="rId607"/>
    <hyperlink ref="R860" r:id="rId608"/>
    <hyperlink ref="R861" r:id="rId609"/>
    <hyperlink ref="R862" r:id="rId610"/>
    <hyperlink ref="R863" r:id="rId611"/>
    <hyperlink ref="R864" r:id="rId612"/>
    <hyperlink ref="R865" r:id="rId613"/>
    <hyperlink ref="R866" r:id="rId614"/>
    <hyperlink ref="R867" r:id="rId615"/>
    <hyperlink ref="R868" r:id="rId616"/>
    <hyperlink ref="R869" r:id="rId617"/>
    <hyperlink ref="R870" r:id="rId618"/>
    <hyperlink ref="R871" r:id="rId619"/>
    <hyperlink ref="R872" r:id="rId620"/>
    <hyperlink ref="R873" r:id="rId621"/>
    <hyperlink ref="R874" r:id="rId622" location="sthash.Eqwy83zO.uxfs"/>
    <hyperlink ref="R875" r:id="rId623"/>
    <hyperlink ref="R876" r:id="rId624"/>
    <hyperlink ref="R877" r:id="rId625"/>
    <hyperlink ref="R879" r:id="rId626"/>
    <hyperlink ref="R880" r:id="rId627"/>
    <hyperlink ref="R881" r:id="rId628"/>
    <hyperlink ref="R882" r:id="rId629"/>
    <hyperlink ref="R883" r:id="rId630"/>
    <hyperlink ref="R884" r:id="rId631"/>
    <hyperlink ref="R885" r:id="rId632"/>
    <hyperlink ref="R886" r:id="rId633"/>
    <hyperlink ref="R887" r:id="rId634"/>
    <hyperlink ref="R888" r:id="rId635"/>
    <hyperlink ref="R889" r:id="rId636"/>
    <hyperlink ref="R891" r:id="rId637"/>
    <hyperlink ref="R892" r:id="rId638"/>
    <hyperlink ref="R893" r:id="rId639"/>
    <hyperlink ref="R894" r:id="rId640"/>
    <hyperlink ref="R895" r:id="rId641"/>
    <hyperlink ref="R912" r:id="rId642"/>
    <hyperlink ref="R913" r:id="rId643"/>
    <hyperlink ref="R914" r:id="rId644"/>
    <hyperlink ref="R915" r:id="rId645"/>
    <hyperlink ref="R916" r:id="rId646"/>
    <hyperlink ref="R917" r:id="rId647"/>
    <hyperlink ref="R918" r:id="rId648"/>
    <hyperlink ref="R920" r:id="rId649"/>
    <hyperlink ref="R922" r:id="rId650"/>
    <hyperlink ref="R924" r:id="rId651"/>
    <hyperlink ref="R926" r:id="rId652"/>
    <hyperlink ref="R928" r:id="rId653"/>
    <hyperlink ref="R930" r:id="rId654"/>
    <hyperlink ref="R932" r:id="rId655"/>
    <hyperlink ref="R933" r:id="rId656"/>
    <hyperlink ref="R935" r:id="rId657"/>
    <hyperlink ref="R936" r:id="rId658"/>
    <hyperlink ref="R937" r:id="rId659"/>
    <hyperlink ref="R938" r:id="rId660"/>
    <hyperlink ref="R939" r:id="rId661"/>
    <hyperlink ref="R940" r:id="rId662"/>
    <hyperlink ref="R941" r:id="rId663"/>
    <hyperlink ref="R942" r:id="rId664"/>
    <hyperlink ref="R943" r:id="rId665"/>
    <hyperlink ref="R947" r:id="rId666"/>
    <hyperlink ref="R951" r:id="rId667"/>
    <hyperlink ref="R956" r:id="rId668"/>
    <hyperlink ref="R960" r:id="rId669"/>
    <hyperlink ref="R964" r:id="rId670"/>
    <hyperlink ref="R971" r:id="rId671"/>
    <hyperlink ref="R972" r:id="rId672"/>
    <hyperlink ref="R973" r:id="rId673"/>
    <hyperlink ref="R974" r:id="rId674"/>
    <hyperlink ref="R975" r:id="rId675"/>
    <hyperlink ref="R977" r:id="rId676"/>
    <hyperlink ref="R978" r:id="rId677"/>
    <hyperlink ref="R979" r:id="rId678"/>
    <hyperlink ref="R980" r:id="rId679"/>
    <hyperlink ref="R982" r:id="rId680"/>
    <hyperlink ref="R984" r:id="rId681"/>
    <hyperlink ref="R986" r:id="rId682"/>
    <hyperlink ref="R987" r:id="rId683"/>
    <hyperlink ref="R990" r:id="rId684"/>
    <hyperlink ref="R991" r:id="rId685"/>
    <hyperlink ref="R994" r:id="rId686"/>
    <hyperlink ref="R995" r:id="rId687"/>
    <hyperlink ref="R996" r:id="rId688"/>
    <hyperlink ref="R997" r:id="rId689"/>
    <hyperlink ref="R999" r:id="rId690"/>
    <hyperlink ref="R1000" r:id="rId691"/>
    <hyperlink ref="R1001" r:id="rId692"/>
    <hyperlink ref="R1003" r:id="rId693"/>
    <hyperlink ref="R1004" r:id="rId694"/>
    <hyperlink ref="R1005" r:id="rId695"/>
    <hyperlink ref="R1006" r:id="rId696"/>
    <hyperlink ref="R1007" r:id="rId697"/>
    <hyperlink ref="R1008" r:id="rId698"/>
    <hyperlink ref="R1009" r:id="rId699"/>
    <hyperlink ref="R1010" r:id="rId700"/>
    <hyperlink ref="R1013" r:id="rId701"/>
    <hyperlink ref="R1014" r:id="rId702"/>
    <hyperlink ref="R1015" r:id="rId703"/>
    <hyperlink ref="R1016" r:id="rId704"/>
    <hyperlink ref="R1017" r:id="rId705"/>
    <hyperlink ref="R1018" r:id="rId706"/>
    <hyperlink ref="R1019" r:id="rId707"/>
    <hyperlink ref="R1020" r:id="rId708"/>
    <hyperlink ref="R1021" r:id="rId709"/>
    <hyperlink ref="R1022" r:id="rId710"/>
    <hyperlink ref="R1023" r:id="rId711"/>
    <hyperlink ref="R1024" r:id="rId712"/>
    <hyperlink ref="R1025" r:id="rId713"/>
    <hyperlink ref="R1026" r:id="rId714"/>
    <hyperlink ref="R1027" r:id="rId715"/>
    <hyperlink ref="R1028" r:id="rId716"/>
    <hyperlink ref="R1029" r:id="rId717"/>
    <hyperlink ref="R1030" r:id="rId718"/>
    <hyperlink ref="R1033" r:id="rId719"/>
    <hyperlink ref="R1035" r:id="rId720"/>
    <hyperlink ref="R1036" r:id="rId721"/>
    <hyperlink ref="R1037" r:id="rId722"/>
    <hyperlink ref="R1041" r:id="rId723"/>
    <hyperlink ref="R1044" r:id="rId724"/>
    <hyperlink ref="R1046" r:id="rId725"/>
    <hyperlink ref="R1047" r:id="rId726"/>
    <hyperlink ref="R1050" r:id="rId727"/>
    <hyperlink ref="R1052" r:id="rId728"/>
    <hyperlink ref="R1053" r:id="rId729"/>
    <hyperlink ref="R1058" r:id="rId730"/>
    <hyperlink ref="R1059" r:id="rId731"/>
    <hyperlink ref="R1063" r:id="rId732"/>
    <hyperlink ref="R1066" r:id="rId733"/>
    <hyperlink ref="R1067" r:id="rId734"/>
    <hyperlink ref="R1075" r:id="rId735"/>
    <hyperlink ref="R1076" r:id="rId736"/>
    <hyperlink ref="R1080" r:id="rId737"/>
    <hyperlink ref="R1085" r:id="rId738"/>
    <hyperlink ref="R1088" r:id="rId739"/>
    <hyperlink ref="R1089" r:id="rId740"/>
    <hyperlink ref="R1090" r:id="rId741"/>
    <hyperlink ref="R1091" r:id="rId742"/>
    <hyperlink ref="R1093" r:id="rId743"/>
    <hyperlink ref="R1094" r:id="rId744"/>
    <hyperlink ref="R1095" r:id="rId745"/>
    <hyperlink ref="R1096" r:id="rId746"/>
    <hyperlink ref="R1100" r:id="rId747"/>
    <hyperlink ref="R1101" r:id="rId748"/>
    <hyperlink ref="R1102" r:id="rId749"/>
    <hyperlink ref="R1103" r:id="rId750"/>
    <hyperlink ref="R1104" r:id="rId751"/>
    <hyperlink ref="R1105" r:id="rId752"/>
    <hyperlink ref="R1106" r:id="rId753"/>
    <hyperlink ref="R1107" r:id="rId754"/>
    <hyperlink ref="R1108" r:id="rId755"/>
    <hyperlink ref="R1109" r:id="rId756"/>
    <hyperlink ref="R1110" r:id="rId757"/>
    <hyperlink ref="R1111" r:id="rId758"/>
    <hyperlink ref="R1114" r:id="rId759"/>
    <hyperlink ref="R1115" r:id="rId760"/>
    <hyperlink ref="R1116" r:id="rId761"/>
    <hyperlink ref="R1117" r:id="rId762"/>
    <hyperlink ref="R1118" r:id="rId763"/>
    <hyperlink ref="R1120" r:id="rId764"/>
    <hyperlink ref="R1121" r:id="rId765"/>
    <hyperlink ref="R1122" r:id="rId766"/>
    <hyperlink ref="R1123" r:id="rId767"/>
    <hyperlink ref="R1124" r:id="rId768"/>
    <hyperlink ref="R1125" r:id="rId769"/>
    <hyperlink ref="R1126" r:id="rId770"/>
    <hyperlink ref="R1127" r:id="rId771"/>
    <hyperlink ref="R1128" r:id="rId772"/>
    <hyperlink ref="R1129" r:id="rId773"/>
    <hyperlink ref="R1130" r:id="rId774"/>
    <hyperlink ref="R1131" r:id="rId775"/>
    <hyperlink ref="R1132" r:id="rId776"/>
    <hyperlink ref="R1133" r:id="rId777"/>
    <hyperlink ref="R1134" r:id="rId778"/>
    <hyperlink ref="R1135" r:id="rId779"/>
    <hyperlink ref="R1136" r:id="rId780"/>
    <hyperlink ref="R1137" r:id="rId781"/>
    <hyperlink ref="R1138" r:id="rId782"/>
    <hyperlink ref="R1139" r:id="rId783"/>
    <hyperlink ref="R1140" r:id="rId784"/>
    <hyperlink ref="R1141" r:id="rId785"/>
    <hyperlink ref="R1142" r:id="rId786"/>
    <hyperlink ref="R1143" r:id="rId787"/>
    <hyperlink ref="R1144" r:id="rId788"/>
    <hyperlink ref="R1145" r:id="rId789"/>
    <hyperlink ref="R1146" r:id="rId790"/>
    <hyperlink ref="R1148" r:id="rId791"/>
    <hyperlink ref="R1152" r:id="rId792"/>
    <hyperlink ref="R1153" r:id="rId793"/>
    <hyperlink ref="R1154" r:id="rId794"/>
    <hyperlink ref="R1155" r:id="rId795"/>
    <hyperlink ref="R1156" r:id="rId796"/>
    <hyperlink ref="R1157" r:id="rId797"/>
    <hyperlink ref="R1158" r:id="rId798"/>
    <hyperlink ref="R1159" r:id="rId799"/>
    <hyperlink ref="R1160" r:id="rId800"/>
    <hyperlink ref="R1161" r:id="rId801"/>
    <hyperlink ref="R1162" r:id="rId802"/>
    <hyperlink ref="R1163" r:id="rId803"/>
    <hyperlink ref="R1164" r:id="rId804"/>
    <hyperlink ref="R1165" r:id="rId805"/>
    <hyperlink ref="R1166" r:id="rId806"/>
    <hyperlink ref="R1167" r:id="rId807"/>
    <hyperlink ref="R1168" r:id="rId808"/>
    <hyperlink ref="R1169" r:id="rId809"/>
    <hyperlink ref="R1170" r:id="rId810"/>
    <hyperlink ref="R1171" r:id="rId811"/>
    <hyperlink ref="R1172" r:id="rId812"/>
    <hyperlink ref="R1173" r:id="rId813"/>
    <hyperlink ref="R1174" r:id="rId814"/>
    <hyperlink ref="R1175" r:id="rId815"/>
    <hyperlink ref="R1176" r:id="rId816"/>
    <hyperlink ref="R1177" r:id="rId817"/>
    <hyperlink ref="R1178" r:id="rId818"/>
    <hyperlink ref="R1179" r:id="rId819"/>
    <hyperlink ref="R1184" r:id="rId820"/>
    <hyperlink ref="R1201" r:id="rId821"/>
    <hyperlink ref="R1202" r:id="rId822"/>
    <hyperlink ref="R1204" r:id="rId823"/>
    <hyperlink ref="R1205" r:id="rId824"/>
    <hyperlink ref="R1206" r:id="rId825"/>
    <hyperlink ref="R1209" r:id="rId826"/>
    <hyperlink ref="R1211" r:id="rId827"/>
    <hyperlink ref="R1213" r:id="rId828"/>
    <hyperlink ref="R1214" r:id="rId829"/>
    <hyperlink ref="R1215" r:id="rId830"/>
    <hyperlink ref="R1220" r:id="rId831"/>
    <hyperlink ref="R1221" r:id="rId832"/>
    <hyperlink ref="R1222" r:id="rId833"/>
    <hyperlink ref="R1223" r:id="rId834"/>
    <hyperlink ref="R1224" r:id="rId835"/>
    <hyperlink ref="R1225" r:id="rId836"/>
    <hyperlink ref="R1227" r:id="rId837"/>
    <hyperlink ref="R1228" r:id="rId838"/>
    <hyperlink ref="R1229" r:id="rId839"/>
    <hyperlink ref="R1230" r:id="rId840"/>
    <hyperlink ref="R1231" r:id="rId841"/>
    <hyperlink ref="R1232" r:id="rId842"/>
    <hyperlink ref="R1233" r:id="rId843"/>
    <hyperlink ref="R1234" r:id="rId844"/>
    <hyperlink ref="R1235" r:id="rId845"/>
    <hyperlink ref="R1236" r:id="rId846"/>
    <hyperlink ref="R1237" r:id="rId847"/>
    <hyperlink ref="R1238" r:id="rId848"/>
    <hyperlink ref="R1239" r:id="rId849"/>
    <hyperlink ref="R1240" r:id="rId850"/>
    <hyperlink ref="R1241" r:id="rId851"/>
    <hyperlink ref="R1242" r:id="rId852"/>
    <hyperlink ref="R1243" r:id="rId853"/>
    <hyperlink ref="R1244" r:id="rId854"/>
    <hyperlink ref="R1245" r:id="rId855"/>
    <hyperlink ref="R1248" r:id="rId856"/>
    <hyperlink ref="R1249" r:id="rId857"/>
    <hyperlink ref="R1250" r:id="rId858"/>
    <hyperlink ref="R1255" r:id="rId859"/>
    <hyperlink ref="R1256" r:id="rId860"/>
    <hyperlink ref="R1257" r:id="rId861"/>
    <hyperlink ref="R1258" r:id="rId862"/>
    <hyperlink ref="R1259" r:id="rId863"/>
    <hyperlink ref="R1260" r:id="rId864"/>
    <hyperlink ref="R1261" r:id="rId865"/>
    <hyperlink ref="R1262" r:id="rId866"/>
    <hyperlink ref="R1264" r:id="rId867"/>
    <hyperlink ref="R1266" r:id="rId868"/>
    <hyperlink ref="R1269" r:id="rId869"/>
    <hyperlink ref="R1270" r:id="rId870"/>
    <hyperlink ref="R1271" r:id="rId871"/>
    <hyperlink ref="R1272" r:id="rId872"/>
    <hyperlink ref="R1273" r:id="rId873"/>
    <hyperlink ref="R1274" r:id="rId874"/>
    <hyperlink ref="R1277" r:id="rId875"/>
    <hyperlink ref="R1278" r:id="rId876"/>
    <hyperlink ref="R1279" r:id="rId877"/>
    <hyperlink ref="R1280" r:id="rId878"/>
    <hyperlink ref="R1281" r:id="rId879"/>
    <hyperlink ref="R1282" r:id="rId880"/>
    <hyperlink ref="R1283" r:id="rId881"/>
    <hyperlink ref="R1284" r:id="rId882"/>
    <hyperlink ref="R1285" r:id="rId883"/>
    <hyperlink ref="R1286" r:id="rId884"/>
    <hyperlink ref="R1287" r:id="rId885"/>
    <hyperlink ref="R1291" r:id="rId886"/>
    <hyperlink ref="R1292" r:id="rId887"/>
    <hyperlink ref="R1293" r:id="rId888"/>
    <hyperlink ref="R1294" r:id="rId889"/>
    <hyperlink ref="R1295" r:id="rId890"/>
    <hyperlink ref="R1296" r:id="rId891"/>
    <hyperlink ref="R1298" r:id="rId892"/>
    <hyperlink ref="R1300" r:id="rId893"/>
    <hyperlink ref="R1304" r:id="rId894"/>
    <hyperlink ref="R1305" r:id="rId895"/>
    <hyperlink ref="R1306" r:id="rId896"/>
    <hyperlink ref="R1307" r:id="rId897"/>
    <hyperlink ref="R1308" r:id="rId898"/>
    <hyperlink ref="R1309" r:id="rId899"/>
    <hyperlink ref="R1310" r:id="rId900"/>
    <hyperlink ref="R1311" r:id="rId901"/>
    <hyperlink ref="R1312" r:id="rId902"/>
    <hyperlink ref="R1315" r:id="rId903"/>
    <hyperlink ref="R1316" r:id="rId904"/>
    <hyperlink ref="R1317" r:id="rId905"/>
    <hyperlink ref="R1318" r:id="rId906"/>
    <hyperlink ref="R1319" r:id="rId907"/>
    <hyperlink ref="R1321" r:id="rId908"/>
    <hyperlink ref="R1322" r:id="rId909"/>
    <hyperlink ref="R1323" r:id="rId910" location=".Wg2s9CW75eM.twitter"/>
    <hyperlink ref="R1324" r:id="rId911" location=".Wg2s9CW75eM.twitter"/>
    <hyperlink ref="R1325" r:id="rId912" location=".Wg2s9CW75eM.twitter"/>
    <hyperlink ref="R1326" r:id="rId913" location=".Wg2s9CW75eM.twitter"/>
    <hyperlink ref="R1327" r:id="rId914" location=".Wg2s9CW75eM.twitter"/>
    <hyperlink ref="R1328" r:id="rId915" location=".Wg2s9CW75eM.twitter"/>
    <hyperlink ref="R1329" r:id="rId916" location=".Wg2s9CW75eM.twitter"/>
    <hyperlink ref="R1330" r:id="rId917"/>
    <hyperlink ref="R1331" r:id="rId918" location=".Wg2s9CW75eM.twitter"/>
    <hyperlink ref="R1332" r:id="rId919" location=".Wg2s9CW75eM.twitter"/>
    <hyperlink ref="R1333" r:id="rId920"/>
    <hyperlink ref="R1334" r:id="rId921"/>
    <hyperlink ref="R1335" r:id="rId922"/>
    <hyperlink ref="R1336" r:id="rId923"/>
    <hyperlink ref="R1337" r:id="rId924"/>
    <hyperlink ref="R1338" r:id="rId925"/>
    <hyperlink ref="R1339" r:id="rId926"/>
    <hyperlink ref="R1341" r:id="rId927"/>
    <hyperlink ref="R1342" r:id="rId928"/>
    <hyperlink ref="R1343" r:id="rId929"/>
    <hyperlink ref="R1344" r:id="rId930"/>
    <hyperlink ref="R1345" r:id="rId931"/>
    <hyperlink ref="R1348" r:id="rId932"/>
    <hyperlink ref="R1349" r:id="rId933"/>
    <hyperlink ref="R1350" r:id="rId934"/>
    <hyperlink ref="R1355" r:id="rId935"/>
    <hyperlink ref="R1356" r:id="rId936"/>
    <hyperlink ref="R1357" r:id="rId937"/>
    <hyperlink ref="R1358" r:id="rId938"/>
    <hyperlink ref="R1359" r:id="rId939"/>
    <hyperlink ref="R1360" r:id="rId940"/>
    <hyperlink ref="R1361" r:id="rId941"/>
    <hyperlink ref="R1362" r:id="rId942"/>
    <hyperlink ref="R1363" r:id="rId943"/>
    <hyperlink ref="R1364" r:id="rId944"/>
    <hyperlink ref="R1365" r:id="rId945"/>
    <hyperlink ref="R1366" r:id="rId946"/>
    <hyperlink ref="R1367" r:id="rId947"/>
    <hyperlink ref="R1368" r:id="rId948"/>
    <hyperlink ref="R1369" r:id="rId949"/>
    <hyperlink ref="R1370" r:id="rId950"/>
    <hyperlink ref="R1371" r:id="rId951"/>
    <hyperlink ref="R1372" r:id="rId952"/>
    <hyperlink ref="R1373" r:id="rId953"/>
    <hyperlink ref="R1374" r:id="rId954"/>
    <hyperlink ref="R1375" r:id="rId955"/>
    <hyperlink ref="R1376" r:id="rId956"/>
    <hyperlink ref="R1377" r:id="rId957"/>
    <hyperlink ref="R1378" r:id="rId958"/>
    <hyperlink ref="R1379" r:id="rId959"/>
    <hyperlink ref="R1380" r:id="rId960"/>
    <hyperlink ref="R1381" r:id="rId961"/>
    <hyperlink ref="R1382" r:id="rId962"/>
    <hyperlink ref="R1383" r:id="rId963"/>
    <hyperlink ref="R1384" r:id="rId964"/>
    <hyperlink ref="R1385" r:id="rId965"/>
    <hyperlink ref="R1387" r:id="rId966"/>
    <hyperlink ref="R1388" r:id="rId967"/>
    <hyperlink ref="R1389" r:id="rId968"/>
    <hyperlink ref="R1390" r:id="rId969"/>
    <hyperlink ref="R1391" r:id="rId970"/>
    <hyperlink ref="R1394" r:id="rId971"/>
    <hyperlink ref="R1395" r:id="rId972"/>
    <hyperlink ref="R1396" r:id="rId973"/>
    <hyperlink ref="R1397" r:id="rId974"/>
    <hyperlink ref="R1398" r:id="rId975"/>
    <hyperlink ref="R1399" r:id="rId976"/>
    <hyperlink ref="R1400" r:id="rId977"/>
    <hyperlink ref="R1401" r:id="rId978"/>
    <hyperlink ref="R1402" r:id="rId979"/>
    <hyperlink ref="R1403" r:id="rId980"/>
    <hyperlink ref="R1404" r:id="rId981"/>
    <hyperlink ref="R1405" r:id="rId982"/>
    <hyperlink ref="R1406" r:id="rId983"/>
    <hyperlink ref="R1407" r:id="rId984"/>
    <hyperlink ref="R1408" r:id="rId985"/>
    <hyperlink ref="R1409" r:id="rId986"/>
    <hyperlink ref="R1410" r:id="rId987"/>
    <hyperlink ref="R1411" r:id="rId988"/>
    <hyperlink ref="R1412" r:id="rId989"/>
    <hyperlink ref="R1413" r:id="rId990"/>
    <hyperlink ref="R1414" r:id="rId991"/>
    <hyperlink ref="R1415" r:id="rId992"/>
    <hyperlink ref="R1416" r:id="rId993"/>
    <hyperlink ref="R1417" r:id="rId994"/>
    <hyperlink ref="R1418" r:id="rId995"/>
    <hyperlink ref="R1419" r:id="rId996"/>
    <hyperlink ref="R1420" r:id="rId997"/>
    <hyperlink ref="R1421" r:id="rId998"/>
    <hyperlink ref="R1422" r:id="rId999"/>
    <hyperlink ref="R1423" r:id="rId1000"/>
    <hyperlink ref="R1424" r:id="rId1001"/>
    <hyperlink ref="R1425" r:id="rId1002"/>
    <hyperlink ref="R1426" r:id="rId1003"/>
    <hyperlink ref="R1427" r:id="rId1004"/>
    <hyperlink ref="R1428" r:id="rId1005"/>
    <hyperlink ref="R1429" r:id="rId1006"/>
    <hyperlink ref="R1433" r:id="rId1007"/>
    <hyperlink ref="R1434" r:id="rId1008"/>
    <hyperlink ref="R1435" r:id="rId1009"/>
    <hyperlink ref="R1436" r:id="rId1010"/>
    <hyperlink ref="R1437" r:id="rId1011"/>
    <hyperlink ref="R1438" r:id="rId1012"/>
    <hyperlink ref="R1439" r:id="rId1013"/>
    <hyperlink ref="R1440" r:id="rId1014"/>
    <hyperlink ref="R1441" r:id="rId1015"/>
    <hyperlink ref="R1442" r:id="rId1016"/>
    <hyperlink ref="R1443" r:id="rId1017"/>
    <hyperlink ref="R1444" r:id="rId1018"/>
    <hyperlink ref="R1445" r:id="rId1019"/>
    <hyperlink ref="R1446" r:id="rId1020"/>
    <hyperlink ref="R1447" r:id="rId1021"/>
    <hyperlink ref="R1448" r:id="rId1022"/>
    <hyperlink ref="R1449" r:id="rId1023"/>
    <hyperlink ref="R1450" r:id="rId1024"/>
    <hyperlink ref="R1451" r:id="rId1025"/>
    <hyperlink ref="R1452" r:id="rId1026"/>
    <hyperlink ref="R1453" r:id="rId1027"/>
    <hyperlink ref="R1454" r:id="rId1028"/>
    <hyperlink ref="R1455" r:id="rId1029"/>
    <hyperlink ref="R1456" r:id="rId1030"/>
    <hyperlink ref="R1457" r:id="rId1031"/>
    <hyperlink ref="R1458" r:id="rId1032"/>
    <hyperlink ref="R1459" r:id="rId1033"/>
    <hyperlink ref="R1460" r:id="rId1034"/>
    <hyperlink ref="R1461" r:id="rId1035"/>
    <hyperlink ref="R1462" r:id="rId1036"/>
    <hyperlink ref="R1463" r:id="rId1037"/>
    <hyperlink ref="R1464" r:id="rId1038"/>
    <hyperlink ref="R1465" r:id="rId1039"/>
    <hyperlink ref="R1466" r:id="rId1040"/>
    <hyperlink ref="R1467" r:id="rId1041"/>
    <hyperlink ref="R1468" r:id="rId1042"/>
    <hyperlink ref="R1469" r:id="rId1043"/>
    <hyperlink ref="R1470" r:id="rId1044"/>
    <hyperlink ref="R1471" r:id="rId1045"/>
    <hyperlink ref="R1472" r:id="rId1046"/>
    <hyperlink ref="R1473" r:id="rId1047"/>
    <hyperlink ref="R1474" r:id="rId1048"/>
    <hyperlink ref="R1475" r:id="rId1049"/>
    <hyperlink ref="R1476" r:id="rId1050"/>
    <hyperlink ref="R1477" r:id="rId1051"/>
    <hyperlink ref="R1478" r:id="rId1052"/>
    <hyperlink ref="R1479" r:id="rId1053"/>
    <hyperlink ref="R1480" r:id="rId1054"/>
    <hyperlink ref="R1481" r:id="rId1055"/>
    <hyperlink ref="R1482" r:id="rId1056"/>
    <hyperlink ref="R1483" r:id="rId1057"/>
    <hyperlink ref="R1484" r:id="rId1058"/>
    <hyperlink ref="R1485" r:id="rId1059"/>
    <hyperlink ref="R1486" r:id="rId1060"/>
    <hyperlink ref="R1487" r:id="rId1061"/>
    <hyperlink ref="R1488" r:id="rId1062"/>
    <hyperlink ref="R1489" r:id="rId1063"/>
    <hyperlink ref="R1490" r:id="rId1064"/>
    <hyperlink ref="R1491" r:id="rId1065"/>
    <hyperlink ref="R1492" r:id="rId1066"/>
    <hyperlink ref="R1493" r:id="rId1067"/>
    <hyperlink ref="R1494" r:id="rId1068"/>
    <hyperlink ref="R1495" r:id="rId1069"/>
    <hyperlink ref="R1496" r:id="rId1070"/>
    <hyperlink ref="R1497" r:id="rId1071"/>
    <hyperlink ref="R1498" r:id="rId1072"/>
    <hyperlink ref="R1499" r:id="rId1073"/>
    <hyperlink ref="R1500" r:id="rId1074"/>
    <hyperlink ref="R1501" r:id="rId1075"/>
    <hyperlink ref="R1502" r:id="rId1076"/>
    <hyperlink ref="R1503" r:id="rId1077"/>
    <hyperlink ref="R1504" r:id="rId1078"/>
    <hyperlink ref="R1505" r:id="rId1079"/>
    <hyperlink ref="R1506" r:id="rId1080"/>
    <hyperlink ref="R1507" r:id="rId1081"/>
    <hyperlink ref="R1508" r:id="rId1082"/>
    <hyperlink ref="R1509" r:id="rId1083"/>
    <hyperlink ref="R1510" r:id="rId1084"/>
    <hyperlink ref="R1511" r:id="rId1085"/>
    <hyperlink ref="R1512" r:id="rId1086"/>
    <hyperlink ref="R1513" r:id="rId1087"/>
    <hyperlink ref="R1514" r:id="rId1088"/>
    <hyperlink ref="R1515" r:id="rId1089"/>
    <hyperlink ref="R1516" r:id="rId1090"/>
    <hyperlink ref="R1517" r:id="rId1091"/>
    <hyperlink ref="R1518" r:id="rId1092"/>
    <hyperlink ref="R1519" r:id="rId1093"/>
    <hyperlink ref="R1520" r:id="rId1094"/>
    <hyperlink ref="R1521" r:id="rId1095"/>
    <hyperlink ref="R1522" r:id="rId1096"/>
    <hyperlink ref="R1523" r:id="rId1097"/>
    <hyperlink ref="R1524" r:id="rId1098"/>
    <hyperlink ref="R1525" r:id="rId1099"/>
    <hyperlink ref="R1526" r:id="rId1100"/>
    <hyperlink ref="R1527" r:id="rId1101"/>
    <hyperlink ref="R1528" r:id="rId1102"/>
    <hyperlink ref="R1529" r:id="rId1103"/>
    <hyperlink ref="R1530" r:id="rId1104"/>
    <hyperlink ref="R1531" r:id="rId1105"/>
    <hyperlink ref="R1532" r:id="rId1106"/>
    <hyperlink ref="R1533" r:id="rId1107"/>
    <hyperlink ref="R1534" r:id="rId1108"/>
    <hyperlink ref="R1535" r:id="rId1109"/>
    <hyperlink ref="R1536" r:id="rId1110"/>
    <hyperlink ref="R1537" r:id="rId1111"/>
    <hyperlink ref="R1538" r:id="rId1112"/>
    <hyperlink ref="R1539" r:id="rId1113"/>
    <hyperlink ref="R1540" r:id="rId1114"/>
    <hyperlink ref="R1541" r:id="rId1115"/>
    <hyperlink ref="R1542" r:id="rId1116"/>
    <hyperlink ref="R1543" r:id="rId1117"/>
    <hyperlink ref="R1544" r:id="rId1118"/>
    <hyperlink ref="R1547" r:id="rId1119"/>
    <hyperlink ref="R1551" r:id="rId1120"/>
    <hyperlink ref="R1552" r:id="rId1121"/>
    <hyperlink ref="R1553" r:id="rId1122"/>
    <hyperlink ref="R1554" r:id="rId1123"/>
    <hyperlink ref="R1555" r:id="rId1124"/>
    <hyperlink ref="R1556" r:id="rId1125"/>
    <hyperlink ref="R1560" r:id="rId1126"/>
    <hyperlink ref="R1561" r:id="rId1127"/>
    <hyperlink ref="R1562" r:id="rId1128"/>
    <hyperlink ref="R1563" r:id="rId1129"/>
    <hyperlink ref="R1564" r:id="rId1130"/>
    <hyperlink ref="R1565" r:id="rId1131"/>
    <hyperlink ref="R1566" r:id="rId1132"/>
    <hyperlink ref="R1567" r:id="rId1133"/>
    <hyperlink ref="R1568" r:id="rId1134"/>
    <hyperlink ref="R1570" r:id="rId1135"/>
    <hyperlink ref="R1571" r:id="rId1136"/>
    <hyperlink ref="R1572" r:id="rId1137"/>
    <hyperlink ref="R1573" r:id="rId1138"/>
    <hyperlink ref="R1576" r:id="rId1139"/>
    <hyperlink ref="R1579" r:id="rId1140"/>
    <hyperlink ref="R1581" r:id="rId1141"/>
    <hyperlink ref="R1582" r:id="rId1142"/>
    <hyperlink ref="R1583" r:id="rId1143"/>
    <hyperlink ref="R1584" r:id="rId1144"/>
    <hyperlink ref="R1585" r:id="rId1145"/>
    <hyperlink ref="R1586" r:id="rId1146"/>
    <hyperlink ref="R1587" r:id="rId1147"/>
    <hyperlink ref="R1588" r:id="rId1148"/>
    <hyperlink ref="R1589" r:id="rId1149"/>
    <hyperlink ref="R1590" r:id="rId1150"/>
    <hyperlink ref="R1591" r:id="rId1151"/>
    <hyperlink ref="R1592" r:id="rId1152"/>
    <hyperlink ref="R1593" r:id="rId1153"/>
    <hyperlink ref="R1594" r:id="rId1154"/>
    <hyperlink ref="R1595" r:id="rId1155"/>
    <hyperlink ref="R1596" r:id="rId1156"/>
    <hyperlink ref="R1597" r:id="rId1157"/>
    <hyperlink ref="R1598" r:id="rId1158"/>
    <hyperlink ref="R1599" r:id="rId1159"/>
    <hyperlink ref="R1600" r:id="rId1160"/>
    <hyperlink ref="R1601" r:id="rId1161"/>
    <hyperlink ref="R1602" r:id="rId1162"/>
    <hyperlink ref="R1603" r:id="rId1163"/>
    <hyperlink ref="R1604" r:id="rId1164"/>
    <hyperlink ref="R1605" r:id="rId1165"/>
    <hyperlink ref="R1606" r:id="rId1166"/>
    <hyperlink ref="R1607" r:id="rId1167"/>
    <hyperlink ref="R1608" r:id="rId1168"/>
    <hyperlink ref="R1609" r:id="rId1169"/>
    <hyperlink ref="R1610" r:id="rId1170"/>
    <hyperlink ref="R1611" r:id="rId1171"/>
    <hyperlink ref="R1612" r:id="rId1172"/>
    <hyperlink ref="R1613" r:id="rId1173"/>
    <hyperlink ref="R1614" r:id="rId1174"/>
    <hyperlink ref="R1615" r:id="rId1175"/>
    <hyperlink ref="R1616" r:id="rId1176"/>
    <hyperlink ref="R1617" r:id="rId1177"/>
    <hyperlink ref="R1618" r:id="rId1178"/>
    <hyperlink ref="R1619" r:id="rId1179"/>
    <hyperlink ref="R1620" r:id="rId1180"/>
    <hyperlink ref="R1621" r:id="rId1181"/>
    <hyperlink ref="R1622" r:id="rId1182"/>
    <hyperlink ref="R1623" r:id="rId1183"/>
    <hyperlink ref="R1624" r:id="rId1184"/>
    <hyperlink ref="R1625" r:id="rId1185"/>
    <hyperlink ref="R1626" r:id="rId1186"/>
    <hyperlink ref="R1627" r:id="rId1187"/>
    <hyperlink ref="R1628" r:id="rId1188"/>
    <hyperlink ref="R1629" r:id="rId1189"/>
    <hyperlink ref="R1630" r:id="rId1190"/>
    <hyperlink ref="R1631" r:id="rId1191"/>
    <hyperlink ref="R1632" r:id="rId1192"/>
    <hyperlink ref="R1633" r:id="rId1193"/>
    <hyperlink ref="R1634" r:id="rId1194"/>
    <hyperlink ref="R1635" r:id="rId1195"/>
    <hyperlink ref="R1636" r:id="rId1196"/>
    <hyperlink ref="R1637" r:id="rId1197"/>
    <hyperlink ref="R1638" r:id="rId1198"/>
    <hyperlink ref="R1639" r:id="rId1199"/>
    <hyperlink ref="R1640" r:id="rId1200"/>
    <hyperlink ref="R1641" r:id="rId1201"/>
    <hyperlink ref="R1642" r:id="rId1202"/>
    <hyperlink ref="R1643" r:id="rId1203"/>
    <hyperlink ref="R1644" r:id="rId1204"/>
    <hyperlink ref="R1645" r:id="rId1205"/>
    <hyperlink ref="R1646" r:id="rId1206"/>
    <hyperlink ref="R1647" r:id="rId1207"/>
    <hyperlink ref="R1648" r:id="rId1208"/>
    <hyperlink ref="R1649" r:id="rId1209"/>
    <hyperlink ref="R1650" r:id="rId1210"/>
    <hyperlink ref="R1651" r:id="rId1211"/>
    <hyperlink ref="R1652" r:id="rId1212"/>
    <hyperlink ref="R1653" r:id="rId1213"/>
    <hyperlink ref="R1654" r:id="rId1214"/>
    <hyperlink ref="R1655" r:id="rId1215"/>
    <hyperlink ref="R1656" r:id="rId1216"/>
    <hyperlink ref="R1657" r:id="rId1217"/>
    <hyperlink ref="R1658" r:id="rId1218"/>
    <hyperlink ref="R1659" r:id="rId1219"/>
    <hyperlink ref="R1660" r:id="rId1220"/>
    <hyperlink ref="R1661" r:id="rId1221"/>
    <hyperlink ref="R1662" r:id="rId1222"/>
    <hyperlink ref="R1663" r:id="rId1223"/>
    <hyperlink ref="R1664" r:id="rId1224"/>
    <hyperlink ref="R1665" r:id="rId1225"/>
    <hyperlink ref="R1666" r:id="rId1226"/>
    <hyperlink ref="R1667" r:id="rId1227"/>
    <hyperlink ref="R1668" r:id="rId1228"/>
    <hyperlink ref="R1669" r:id="rId1229"/>
    <hyperlink ref="R1670" r:id="rId1230"/>
    <hyperlink ref="R1671" r:id="rId1231"/>
    <hyperlink ref="R1672" r:id="rId1232"/>
    <hyperlink ref="R1673" r:id="rId1233"/>
    <hyperlink ref="R1674" r:id="rId1234"/>
    <hyperlink ref="R1675" r:id="rId1235"/>
    <hyperlink ref="R1676" r:id="rId1236"/>
    <hyperlink ref="R1677" r:id="rId1237"/>
    <hyperlink ref="R1678" r:id="rId1238"/>
    <hyperlink ref="R1679" r:id="rId1239"/>
    <hyperlink ref="R1680" r:id="rId1240"/>
    <hyperlink ref="R1681" r:id="rId1241"/>
    <hyperlink ref="R1682" r:id="rId1242"/>
    <hyperlink ref="R1683" r:id="rId1243"/>
    <hyperlink ref="R1684" r:id="rId1244"/>
    <hyperlink ref="R1685" r:id="rId1245"/>
    <hyperlink ref="R1686" r:id="rId1246"/>
    <hyperlink ref="R1687" r:id="rId1247"/>
    <hyperlink ref="R1688" r:id="rId1248"/>
    <hyperlink ref="R1689" r:id="rId1249"/>
    <hyperlink ref="R1690" r:id="rId1250"/>
    <hyperlink ref="R1691" r:id="rId1251"/>
    <hyperlink ref="R1692" r:id="rId1252"/>
    <hyperlink ref="R1693" r:id="rId1253"/>
    <hyperlink ref="R1694" r:id="rId1254"/>
    <hyperlink ref="R1695" r:id="rId1255"/>
    <hyperlink ref="R1696" r:id="rId1256"/>
    <hyperlink ref="R1697" r:id="rId1257"/>
    <hyperlink ref="R1698" r:id="rId1258"/>
    <hyperlink ref="R1699" r:id="rId1259"/>
    <hyperlink ref="R1700" r:id="rId1260"/>
    <hyperlink ref="R1701" r:id="rId1261"/>
    <hyperlink ref="R1702" r:id="rId1262"/>
    <hyperlink ref="R1703" r:id="rId1263"/>
    <hyperlink ref="R1704" r:id="rId1264"/>
    <hyperlink ref="R1705" r:id="rId1265"/>
    <hyperlink ref="R1706" r:id="rId1266"/>
    <hyperlink ref="R1707" r:id="rId1267"/>
    <hyperlink ref="R1708" r:id="rId1268"/>
    <hyperlink ref="R1709" r:id="rId1269"/>
    <hyperlink ref="R1710" r:id="rId1270"/>
    <hyperlink ref="R1712" r:id="rId1271"/>
    <hyperlink ref="R1713" r:id="rId1272"/>
    <hyperlink ref="R1714" r:id="rId1273"/>
    <hyperlink ref="R1715" r:id="rId1274"/>
    <hyperlink ref="R1716" r:id="rId1275"/>
    <hyperlink ref="R1717" r:id="rId1276"/>
    <hyperlink ref="R1718" r:id="rId1277"/>
    <hyperlink ref="R1719" r:id="rId1278" display="https://hootsuite.com/it/webinars/enterprise/social-selling-perche-e-fondamentale-per-la-tua-azienda?utm_campaign=ent-selling_social_with_hootsuite_target-emea-it-ser-it-owned_media-social_selling-q2_2017&amp;utm_source=twitter&amp;utm_medium=owned_social&amp;utm_content=blog_&amp;utm_source=twitter&amp;utm_medium=owned_social&amp;utm_campaign=social_community_italy&amp;Last_Associated_Campaign__c=701a0000002JPuE&amp;hootPostID=f6d8e3bc9c7a86ec7b94c2baa62dd14e"/>
    <hyperlink ref="R1720" r:id="rId1279"/>
    <hyperlink ref="R1724" r:id="rId1280"/>
    <hyperlink ref="R1725" r:id="rId1281"/>
    <hyperlink ref="R1726" r:id="rId1282"/>
    <hyperlink ref="R1727" r:id="rId1283"/>
    <hyperlink ref="R1731" r:id="rId1284"/>
    <hyperlink ref="R1732" r:id="rId1285"/>
    <hyperlink ref="R1733" r:id="rId1286"/>
    <hyperlink ref="R1734" r:id="rId1287"/>
    <hyperlink ref="R1735" r:id="rId1288"/>
    <hyperlink ref="R1736" r:id="rId1289"/>
    <hyperlink ref="R1738" r:id="rId1290"/>
    <hyperlink ref="R1739" r:id="rId1291"/>
    <hyperlink ref="R1740" r:id="rId1292"/>
    <hyperlink ref="R1747" r:id="rId1293"/>
    <hyperlink ref="R1748" r:id="rId1294"/>
    <hyperlink ref="R1749" r:id="rId1295"/>
    <hyperlink ref="R1750" r:id="rId1296"/>
    <hyperlink ref="R1751" r:id="rId1297"/>
    <hyperlink ref="R1752" r:id="rId1298"/>
    <hyperlink ref="R1753" r:id="rId1299"/>
    <hyperlink ref="R1754" r:id="rId1300"/>
    <hyperlink ref="R1755" r:id="rId1301"/>
    <hyperlink ref="R1756" r:id="rId1302"/>
    <hyperlink ref="R1757" r:id="rId1303"/>
    <hyperlink ref="R1758" r:id="rId1304"/>
    <hyperlink ref="R1759" r:id="rId1305"/>
    <hyperlink ref="R1760" r:id="rId1306"/>
    <hyperlink ref="R1761" r:id="rId1307"/>
    <hyperlink ref="R1762" r:id="rId1308"/>
    <hyperlink ref="R1763" r:id="rId1309"/>
    <hyperlink ref="R1764" r:id="rId1310"/>
    <hyperlink ref="R1765" r:id="rId1311"/>
    <hyperlink ref="R1766" r:id="rId1312"/>
    <hyperlink ref="R1767" r:id="rId1313"/>
    <hyperlink ref="R1768" r:id="rId1314"/>
    <hyperlink ref="R1769" r:id="rId1315"/>
    <hyperlink ref="R1770" r:id="rId1316"/>
    <hyperlink ref="R1771" r:id="rId1317"/>
    <hyperlink ref="R1772" r:id="rId1318"/>
    <hyperlink ref="R1773" r:id="rId1319"/>
    <hyperlink ref="R1774" r:id="rId1320"/>
    <hyperlink ref="R1775" r:id="rId1321"/>
    <hyperlink ref="R1776" r:id="rId1322"/>
    <hyperlink ref="R1777" r:id="rId1323"/>
    <hyperlink ref="R1779" r:id="rId1324"/>
    <hyperlink ref="R1780" r:id="rId1325"/>
    <hyperlink ref="R1781" r:id="rId1326"/>
    <hyperlink ref="U3" r:id="rId1327"/>
    <hyperlink ref="U4" r:id="rId1328"/>
    <hyperlink ref="U5" r:id="rId1329"/>
    <hyperlink ref="U6" r:id="rId1330"/>
    <hyperlink ref="U7" r:id="rId1331"/>
    <hyperlink ref="U8" r:id="rId1332"/>
    <hyperlink ref="U9" r:id="rId1333"/>
    <hyperlink ref="U10" r:id="rId1334"/>
    <hyperlink ref="U11" r:id="rId1335"/>
    <hyperlink ref="U12" r:id="rId1336"/>
    <hyperlink ref="U13" r:id="rId1337"/>
    <hyperlink ref="U14" r:id="rId1338"/>
    <hyperlink ref="U15" r:id="rId1339"/>
    <hyperlink ref="U16" r:id="rId1340"/>
    <hyperlink ref="U17" r:id="rId1341"/>
    <hyperlink ref="U18" r:id="rId1342"/>
    <hyperlink ref="U19" r:id="rId1343"/>
    <hyperlink ref="U20" r:id="rId1344"/>
    <hyperlink ref="U21" r:id="rId1345"/>
    <hyperlink ref="U22" r:id="rId1346"/>
    <hyperlink ref="U23" r:id="rId1347"/>
    <hyperlink ref="U25" r:id="rId1348"/>
    <hyperlink ref="U26" r:id="rId1349"/>
    <hyperlink ref="U27" r:id="rId1350"/>
    <hyperlink ref="U28" r:id="rId1351"/>
    <hyperlink ref="U29" r:id="rId1352"/>
    <hyperlink ref="U30" r:id="rId1353"/>
    <hyperlink ref="U31" r:id="rId1354"/>
    <hyperlink ref="U32" r:id="rId1355"/>
    <hyperlink ref="U33" r:id="rId1356"/>
    <hyperlink ref="U34" r:id="rId1357"/>
    <hyperlink ref="U35" r:id="rId1358"/>
    <hyperlink ref="U36" r:id="rId1359"/>
    <hyperlink ref="U40" r:id="rId1360"/>
    <hyperlink ref="U44" r:id="rId1361"/>
    <hyperlink ref="U45" r:id="rId1362"/>
    <hyperlink ref="U46" r:id="rId1363"/>
    <hyperlink ref="U47" r:id="rId1364"/>
    <hyperlink ref="U48" r:id="rId1365"/>
    <hyperlink ref="U49" r:id="rId1366"/>
    <hyperlink ref="U50" r:id="rId1367"/>
    <hyperlink ref="U51" r:id="rId1368"/>
    <hyperlink ref="U52" r:id="rId1369"/>
    <hyperlink ref="U55" r:id="rId1370"/>
    <hyperlink ref="U61" r:id="rId1371"/>
    <hyperlink ref="U62" r:id="rId1372"/>
    <hyperlink ref="U63" r:id="rId1373"/>
    <hyperlink ref="U64" r:id="rId1374"/>
    <hyperlink ref="U65" r:id="rId1375"/>
    <hyperlink ref="U73" r:id="rId1376"/>
    <hyperlink ref="U76" r:id="rId1377"/>
    <hyperlink ref="U79" r:id="rId1378"/>
    <hyperlink ref="U81" r:id="rId1379"/>
    <hyperlink ref="U95" r:id="rId1380"/>
    <hyperlink ref="U96" r:id="rId1381"/>
    <hyperlink ref="U100" r:id="rId1382"/>
    <hyperlink ref="U106" r:id="rId1383"/>
    <hyperlink ref="U107" r:id="rId1384"/>
    <hyperlink ref="U109" r:id="rId1385"/>
    <hyperlink ref="U110" r:id="rId1386"/>
    <hyperlink ref="U113" r:id="rId1387"/>
    <hyperlink ref="U121" r:id="rId1388"/>
    <hyperlink ref="U123" r:id="rId1389"/>
    <hyperlink ref="U125" r:id="rId1390"/>
    <hyperlink ref="U127" r:id="rId1391"/>
    <hyperlink ref="U130" r:id="rId1392"/>
    <hyperlink ref="U137" r:id="rId1393"/>
    <hyperlink ref="U145" r:id="rId1394"/>
    <hyperlink ref="U151" r:id="rId1395"/>
    <hyperlink ref="U153" r:id="rId1396"/>
    <hyperlink ref="U154" r:id="rId1397"/>
    <hyperlink ref="U155" r:id="rId1398"/>
    <hyperlink ref="U156" r:id="rId1399"/>
    <hyperlink ref="U159" r:id="rId1400"/>
    <hyperlink ref="U167" r:id="rId1401"/>
    <hyperlink ref="U171" r:id="rId1402"/>
    <hyperlink ref="U172" r:id="rId1403"/>
    <hyperlink ref="U174" r:id="rId1404"/>
    <hyperlink ref="U176" r:id="rId1405"/>
    <hyperlink ref="U178" r:id="rId1406"/>
    <hyperlink ref="U181" r:id="rId1407"/>
    <hyperlink ref="U182" r:id="rId1408"/>
    <hyperlink ref="U183" r:id="rId1409"/>
    <hyperlink ref="U228" r:id="rId1410"/>
    <hyperlink ref="U235" r:id="rId1411"/>
    <hyperlink ref="U238" r:id="rId1412"/>
    <hyperlink ref="U242" r:id="rId1413"/>
    <hyperlink ref="U243" r:id="rId1414"/>
    <hyperlink ref="U244" r:id="rId1415"/>
    <hyperlink ref="U247" r:id="rId1416"/>
    <hyperlink ref="U249" r:id="rId1417"/>
    <hyperlink ref="U267" r:id="rId1418"/>
    <hyperlink ref="U269" r:id="rId1419"/>
    <hyperlink ref="U273" r:id="rId1420"/>
    <hyperlink ref="U274" r:id="rId1421"/>
    <hyperlink ref="U275" r:id="rId1422"/>
    <hyperlink ref="U277" r:id="rId1423"/>
    <hyperlink ref="U291" r:id="rId1424"/>
    <hyperlink ref="U299" r:id="rId1425"/>
    <hyperlink ref="U308" r:id="rId1426"/>
    <hyperlink ref="U310" r:id="rId1427"/>
    <hyperlink ref="U317" r:id="rId1428"/>
    <hyperlink ref="U319" r:id="rId1429"/>
    <hyperlink ref="U320" r:id="rId1430"/>
    <hyperlink ref="U321" r:id="rId1431"/>
    <hyperlink ref="U329" r:id="rId1432"/>
    <hyperlink ref="U331" r:id="rId1433"/>
    <hyperlink ref="U332" r:id="rId1434"/>
    <hyperlink ref="U333" r:id="rId1435"/>
    <hyperlink ref="U335" r:id="rId1436"/>
    <hyperlink ref="U337" r:id="rId1437"/>
    <hyperlink ref="U338" r:id="rId1438"/>
    <hyperlink ref="U348" r:id="rId1439"/>
    <hyperlink ref="U349" r:id="rId1440"/>
    <hyperlink ref="U352" r:id="rId1441"/>
    <hyperlink ref="U353" r:id="rId1442"/>
    <hyperlink ref="U354" r:id="rId1443"/>
    <hyperlink ref="U363" r:id="rId1444"/>
    <hyperlink ref="U364" r:id="rId1445"/>
    <hyperlink ref="U366" r:id="rId1446"/>
    <hyperlink ref="U368" r:id="rId1447"/>
    <hyperlink ref="U380" r:id="rId1448"/>
    <hyperlink ref="U381" r:id="rId1449"/>
    <hyperlink ref="U382" r:id="rId1450"/>
    <hyperlink ref="U394" r:id="rId1451"/>
    <hyperlink ref="U397" r:id="rId1452"/>
    <hyperlink ref="U398" r:id="rId1453"/>
    <hyperlink ref="U399" r:id="rId1454"/>
    <hyperlink ref="U400" r:id="rId1455"/>
    <hyperlink ref="U401" r:id="rId1456"/>
    <hyperlink ref="U403" r:id="rId1457"/>
    <hyperlink ref="U412" r:id="rId1458"/>
    <hyperlink ref="U434" r:id="rId1459"/>
    <hyperlink ref="U436" r:id="rId1460"/>
    <hyperlink ref="U442" r:id="rId1461"/>
    <hyperlink ref="U451" r:id="rId1462"/>
    <hyperlink ref="U465" r:id="rId1463"/>
    <hyperlink ref="U466" r:id="rId1464"/>
    <hyperlink ref="U467" r:id="rId1465"/>
    <hyperlink ref="U468" r:id="rId1466"/>
    <hyperlink ref="U469" r:id="rId1467"/>
    <hyperlink ref="U473" r:id="rId1468"/>
    <hyperlink ref="U485" r:id="rId1469"/>
    <hyperlink ref="U506" r:id="rId1470"/>
    <hyperlink ref="U511" r:id="rId1471"/>
    <hyperlink ref="U512" r:id="rId1472"/>
    <hyperlink ref="U513" r:id="rId1473"/>
    <hyperlink ref="U514" r:id="rId1474"/>
    <hyperlink ref="U515" r:id="rId1475"/>
    <hyperlink ref="U516" r:id="rId1476"/>
    <hyperlink ref="U527" r:id="rId1477"/>
    <hyperlink ref="U530" r:id="rId1478"/>
    <hyperlink ref="U531" r:id="rId1479"/>
    <hyperlink ref="U532" r:id="rId1480"/>
    <hyperlink ref="U534" r:id="rId1481"/>
    <hyperlink ref="U535" r:id="rId1482"/>
    <hyperlink ref="U536" r:id="rId1483"/>
    <hyperlink ref="U537" r:id="rId1484"/>
    <hyperlink ref="U538" r:id="rId1485"/>
    <hyperlink ref="U542" r:id="rId1486"/>
    <hyperlink ref="U545" r:id="rId1487"/>
    <hyperlink ref="U547" r:id="rId1488"/>
    <hyperlink ref="U548" r:id="rId1489"/>
    <hyperlink ref="U554" r:id="rId1490"/>
    <hyperlink ref="U558" r:id="rId1491"/>
    <hyperlink ref="U564" r:id="rId1492"/>
    <hyperlink ref="U565" r:id="rId1493"/>
    <hyperlink ref="U566" r:id="rId1494"/>
    <hyperlink ref="U567" r:id="rId1495"/>
    <hyperlink ref="U569" r:id="rId1496"/>
    <hyperlink ref="U570" r:id="rId1497"/>
    <hyperlink ref="U572" r:id="rId1498"/>
    <hyperlink ref="U573" r:id="rId1499"/>
    <hyperlink ref="U574" r:id="rId1500"/>
    <hyperlink ref="U576" r:id="rId1501"/>
    <hyperlink ref="U578" r:id="rId1502"/>
    <hyperlink ref="U579" r:id="rId1503"/>
    <hyperlink ref="U581" r:id="rId1504"/>
    <hyperlink ref="U583" r:id="rId1505"/>
    <hyperlink ref="U585" r:id="rId1506"/>
    <hyperlink ref="U587" r:id="rId1507"/>
    <hyperlink ref="U588" r:id="rId1508"/>
    <hyperlink ref="U590" r:id="rId1509"/>
    <hyperlink ref="U595" r:id="rId1510"/>
    <hyperlink ref="U597" r:id="rId1511"/>
    <hyperlink ref="U598" r:id="rId1512"/>
    <hyperlink ref="U599" r:id="rId1513"/>
    <hyperlink ref="U603" r:id="rId1514"/>
    <hyperlink ref="U613" r:id="rId1515"/>
    <hyperlink ref="U619" r:id="rId1516"/>
    <hyperlink ref="U620" r:id="rId1517"/>
    <hyperlink ref="U621" r:id="rId1518"/>
    <hyperlink ref="U622" r:id="rId1519"/>
    <hyperlink ref="U632" r:id="rId1520"/>
    <hyperlink ref="U638" r:id="rId1521"/>
    <hyperlink ref="U639" r:id="rId1522"/>
    <hyperlink ref="U640" r:id="rId1523"/>
    <hyperlink ref="U641" r:id="rId1524"/>
    <hyperlink ref="U642" r:id="rId1525"/>
    <hyperlink ref="U643" r:id="rId1526"/>
    <hyperlink ref="U644" r:id="rId1527"/>
    <hyperlink ref="U645" r:id="rId1528"/>
    <hyperlink ref="U646" r:id="rId1529"/>
    <hyperlink ref="U647" r:id="rId1530"/>
    <hyperlink ref="U648" r:id="rId1531"/>
    <hyperlink ref="U649" r:id="rId1532"/>
    <hyperlink ref="U650" r:id="rId1533"/>
    <hyperlink ref="U651" r:id="rId1534"/>
    <hyperlink ref="U652" r:id="rId1535"/>
    <hyperlink ref="U653" r:id="rId1536"/>
    <hyperlink ref="U657" r:id="rId1537"/>
    <hyperlink ref="U664" r:id="rId1538"/>
    <hyperlink ref="U668" r:id="rId1539"/>
    <hyperlink ref="U674" r:id="rId1540"/>
    <hyperlink ref="U676" r:id="rId1541"/>
    <hyperlink ref="U678" r:id="rId1542"/>
    <hyperlink ref="U682" r:id="rId1543"/>
    <hyperlink ref="U683" r:id="rId1544"/>
    <hyperlink ref="U684" r:id="rId1545"/>
    <hyperlink ref="U685" r:id="rId1546"/>
    <hyperlink ref="U686" r:id="rId1547"/>
    <hyperlink ref="U687" r:id="rId1548"/>
    <hyperlink ref="U693" r:id="rId1549"/>
    <hyperlink ref="U701" r:id="rId1550"/>
    <hyperlink ref="U703" r:id="rId1551"/>
    <hyperlink ref="U705" r:id="rId1552"/>
    <hyperlink ref="U711" r:id="rId1553"/>
    <hyperlink ref="U712" r:id="rId1554"/>
    <hyperlink ref="U716" r:id="rId1555"/>
    <hyperlink ref="U719" r:id="rId1556"/>
    <hyperlink ref="U724" r:id="rId1557"/>
    <hyperlink ref="U731" r:id="rId1558"/>
    <hyperlink ref="U732" r:id="rId1559"/>
    <hyperlink ref="U740" r:id="rId1560"/>
    <hyperlink ref="U741" r:id="rId1561"/>
    <hyperlink ref="U748" r:id="rId1562"/>
    <hyperlink ref="U749" r:id="rId1563"/>
    <hyperlink ref="U750" r:id="rId1564"/>
    <hyperlink ref="U751" r:id="rId1565"/>
    <hyperlink ref="U763" r:id="rId1566"/>
    <hyperlink ref="U764" r:id="rId1567"/>
    <hyperlink ref="U765" r:id="rId1568"/>
    <hyperlink ref="U783" r:id="rId1569"/>
    <hyperlink ref="U784" r:id="rId1570"/>
    <hyperlink ref="U785" r:id="rId1571"/>
    <hyperlink ref="U797" r:id="rId1572"/>
    <hyperlink ref="U798" r:id="rId1573"/>
    <hyperlink ref="U799" r:id="rId1574"/>
    <hyperlink ref="U803" r:id="rId1575"/>
    <hyperlink ref="U804" r:id="rId1576"/>
    <hyperlink ref="U805" r:id="rId1577"/>
    <hyperlink ref="U825" r:id="rId1578"/>
    <hyperlink ref="U826" r:id="rId1579"/>
    <hyperlink ref="U827" r:id="rId1580"/>
    <hyperlink ref="U829" r:id="rId1581"/>
    <hyperlink ref="U836" r:id="rId1582"/>
    <hyperlink ref="U837" r:id="rId1583"/>
    <hyperlink ref="U838" r:id="rId1584"/>
    <hyperlink ref="U839" r:id="rId1585"/>
    <hyperlink ref="U840" r:id="rId1586"/>
    <hyperlink ref="U841" r:id="rId1587"/>
    <hyperlink ref="U842" r:id="rId1588"/>
    <hyperlink ref="U843" r:id="rId1589"/>
    <hyperlink ref="U844" r:id="rId1590"/>
    <hyperlink ref="U850" r:id="rId1591"/>
    <hyperlink ref="U852" r:id="rId1592"/>
    <hyperlink ref="U854" r:id="rId1593"/>
    <hyperlink ref="U859" r:id="rId1594"/>
    <hyperlink ref="U860" r:id="rId1595"/>
    <hyperlink ref="U874" r:id="rId1596"/>
    <hyperlink ref="U900" r:id="rId1597"/>
    <hyperlink ref="U902" r:id="rId1598"/>
    <hyperlink ref="U904" r:id="rId1599"/>
    <hyperlink ref="U906" r:id="rId1600"/>
    <hyperlink ref="U908" r:id="rId1601"/>
    <hyperlink ref="U912" r:id="rId1602"/>
    <hyperlink ref="U913" r:id="rId1603"/>
    <hyperlink ref="U914" r:id="rId1604"/>
    <hyperlink ref="U915" r:id="rId1605"/>
    <hyperlink ref="U943" r:id="rId1606"/>
    <hyperlink ref="U947" r:id="rId1607"/>
    <hyperlink ref="U951" r:id="rId1608"/>
    <hyperlink ref="U956" r:id="rId1609"/>
    <hyperlink ref="U960" r:id="rId1610"/>
    <hyperlink ref="U964" r:id="rId1611"/>
    <hyperlink ref="U968" r:id="rId1612"/>
    <hyperlink ref="U980" r:id="rId1613"/>
    <hyperlink ref="U982" r:id="rId1614"/>
    <hyperlink ref="U989" r:id="rId1615"/>
    <hyperlink ref="U990" r:id="rId1616"/>
    <hyperlink ref="U991" r:id="rId1617"/>
    <hyperlink ref="U992" r:id="rId1618"/>
    <hyperlink ref="U1069" r:id="rId1619"/>
    <hyperlink ref="U1070" r:id="rId1620"/>
    <hyperlink ref="U1072" r:id="rId1621"/>
    <hyperlink ref="U1073" r:id="rId1622"/>
    <hyperlink ref="U1074" r:id="rId1623"/>
    <hyperlink ref="U1075" r:id="rId1624"/>
    <hyperlink ref="U1076" r:id="rId1625"/>
    <hyperlink ref="U1080" r:id="rId1626"/>
    <hyperlink ref="U1081" r:id="rId1627"/>
    <hyperlink ref="U1085" r:id="rId1628"/>
    <hyperlink ref="U1086" r:id="rId1629"/>
    <hyperlink ref="U1092" r:id="rId1630"/>
    <hyperlink ref="U1113" r:id="rId1631"/>
    <hyperlink ref="U1114" r:id="rId1632"/>
    <hyperlink ref="U1129" r:id="rId1633"/>
    <hyperlink ref="U1130" r:id="rId1634"/>
    <hyperlink ref="U1131" r:id="rId1635"/>
    <hyperlink ref="U1132" r:id="rId1636"/>
    <hyperlink ref="U1133" r:id="rId1637"/>
    <hyperlink ref="U1134" r:id="rId1638"/>
    <hyperlink ref="U1135" r:id="rId1639"/>
    <hyperlink ref="U1140" r:id="rId1640"/>
    <hyperlink ref="U1141" r:id="rId1641"/>
    <hyperlink ref="U1143" r:id="rId1642"/>
    <hyperlink ref="U1148" r:id="rId1643"/>
    <hyperlink ref="U1152" r:id="rId1644"/>
    <hyperlink ref="U1153" r:id="rId1645"/>
    <hyperlink ref="U1155" r:id="rId1646"/>
    <hyperlink ref="U1156" r:id="rId1647"/>
    <hyperlink ref="U1157" r:id="rId1648"/>
    <hyperlink ref="U1158" r:id="rId1649"/>
    <hyperlink ref="U1161" r:id="rId1650"/>
    <hyperlink ref="U1163" r:id="rId1651"/>
    <hyperlink ref="U1165" r:id="rId1652"/>
    <hyperlink ref="U1166" r:id="rId1653"/>
    <hyperlink ref="U1167" r:id="rId1654"/>
    <hyperlink ref="U1168" r:id="rId1655"/>
    <hyperlink ref="U1173" r:id="rId1656"/>
    <hyperlink ref="U1176" r:id="rId1657"/>
    <hyperlink ref="U1182" r:id="rId1658"/>
    <hyperlink ref="U1183" r:id="rId1659"/>
    <hyperlink ref="U1187" r:id="rId1660"/>
    <hyperlink ref="U1193" r:id="rId1661"/>
    <hyperlink ref="U1195" r:id="rId1662"/>
    <hyperlink ref="U1197" r:id="rId1663"/>
    <hyperlink ref="U1199" r:id="rId1664"/>
    <hyperlink ref="U1203" r:id="rId1665"/>
    <hyperlink ref="U1204" r:id="rId1666"/>
    <hyperlink ref="U1209" r:id="rId1667"/>
    <hyperlink ref="U1211" r:id="rId1668"/>
    <hyperlink ref="U1213" r:id="rId1669"/>
    <hyperlink ref="U1214" r:id="rId1670"/>
    <hyperlink ref="U1215" r:id="rId1671"/>
    <hyperlink ref="U1220" r:id="rId1672"/>
    <hyperlink ref="U1221" r:id="rId1673"/>
    <hyperlink ref="U1222" r:id="rId1674"/>
    <hyperlink ref="U1223" r:id="rId1675"/>
    <hyperlink ref="U1224" r:id="rId1676"/>
    <hyperlink ref="U1226" r:id="rId1677"/>
    <hyperlink ref="U1227" r:id="rId1678"/>
    <hyperlink ref="U1230" r:id="rId1679"/>
    <hyperlink ref="U1237" r:id="rId1680"/>
    <hyperlink ref="U1238" r:id="rId1681"/>
    <hyperlink ref="U1239" r:id="rId1682"/>
    <hyperlink ref="U1240" r:id="rId1683"/>
    <hyperlink ref="U1241" r:id="rId1684"/>
    <hyperlink ref="U1243" r:id="rId1685"/>
    <hyperlink ref="U1244" r:id="rId1686"/>
    <hyperlink ref="U1253" r:id="rId1687"/>
    <hyperlink ref="U1263" r:id="rId1688"/>
    <hyperlink ref="U1264" r:id="rId1689"/>
    <hyperlink ref="U1269" r:id="rId1690"/>
    <hyperlink ref="U1270" r:id="rId1691"/>
    <hyperlink ref="U1271" r:id="rId1692"/>
    <hyperlink ref="U1274" r:id="rId1693"/>
    <hyperlink ref="U1277" r:id="rId1694"/>
    <hyperlink ref="U1284" r:id="rId1695"/>
    <hyperlink ref="U1285" r:id="rId1696"/>
    <hyperlink ref="U1286" r:id="rId1697"/>
    <hyperlink ref="U1291" r:id="rId1698"/>
    <hyperlink ref="U1296" r:id="rId1699"/>
    <hyperlink ref="U1298" r:id="rId1700"/>
    <hyperlink ref="U1300" r:id="rId1701"/>
    <hyperlink ref="U1310" r:id="rId1702"/>
    <hyperlink ref="U1316" r:id="rId1703"/>
    <hyperlink ref="U1321" r:id="rId1704"/>
    <hyperlink ref="U1338" r:id="rId1705"/>
    <hyperlink ref="U1339" r:id="rId1706"/>
    <hyperlink ref="U1340" r:id="rId1707"/>
    <hyperlink ref="U1357" r:id="rId1708"/>
    <hyperlink ref="U1360" r:id="rId1709"/>
    <hyperlink ref="U1361" r:id="rId1710"/>
    <hyperlink ref="U1362" r:id="rId1711"/>
    <hyperlink ref="U1363" r:id="rId1712"/>
    <hyperlink ref="U1364" r:id="rId1713"/>
    <hyperlink ref="U1365" r:id="rId1714"/>
    <hyperlink ref="U1368" r:id="rId1715"/>
    <hyperlink ref="U1369" r:id="rId1716"/>
    <hyperlink ref="U1370" r:id="rId1717"/>
    <hyperlink ref="U1400" r:id="rId1718"/>
    <hyperlink ref="U1401" r:id="rId1719"/>
    <hyperlink ref="U1402" r:id="rId1720"/>
    <hyperlink ref="U1405" r:id="rId1721"/>
    <hyperlink ref="U1408" r:id="rId1722"/>
    <hyperlink ref="U1411" r:id="rId1723"/>
    <hyperlink ref="U1430" r:id="rId1724"/>
    <hyperlink ref="U1431" r:id="rId1725"/>
    <hyperlink ref="U1433" r:id="rId1726"/>
    <hyperlink ref="U1434" r:id="rId1727"/>
    <hyperlink ref="U1435" r:id="rId1728"/>
    <hyperlink ref="U1436" r:id="rId1729"/>
    <hyperlink ref="U1437" r:id="rId1730"/>
    <hyperlink ref="U1438" r:id="rId1731"/>
    <hyperlink ref="U1439" r:id="rId1732"/>
    <hyperlink ref="U1440" r:id="rId1733"/>
    <hyperlink ref="U1441" r:id="rId1734"/>
    <hyperlink ref="U1538" r:id="rId1735"/>
    <hyperlink ref="U1553" r:id="rId1736"/>
    <hyperlink ref="U1554" r:id="rId1737"/>
    <hyperlink ref="U1555" r:id="rId1738"/>
    <hyperlink ref="U1556" r:id="rId1739"/>
    <hyperlink ref="U1560" r:id="rId1740"/>
    <hyperlink ref="U1562" r:id="rId1741"/>
    <hyperlink ref="U1573" r:id="rId1742"/>
    <hyperlink ref="U1583" r:id="rId1743"/>
    <hyperlink ref="U1586" r:id="rId1744"/>
    <hyperlink ref="U1587" r:id="rId1745"/>
    <hyperlink ref="U1588" r:id="rId1746"/>
    <hyperlink ref="U1589" r:id="rId1747"/>
    <hyperlink ref="U1590" r:id="rId1748"/>
    <hyperlink ref="U1591" r:id="rId1749"/>
    <hyperlink ref="U1592" r:id="rId1750"/>
    <hyperlink ref="U1594" r:id="rId1751"/>
    <hyperlink ref="U1595" r:id="rId1752"/>
    <hyperlink ref="U1596" r:id="rId1753"/>
    <hyperlink ref="U1600" r:id="rId1754"/>
    <hyperlink ref="U1601" r:id="rId1755"/>
    <hyperlink ref="U1602" r:id="rId1756"/>
    <hyperlink ref="U1603" r:id="rId1757"/>
    <hyperlink ref="U1604" r:id="rId1758"/>
    <hyperlink ref="U1605" r:id="rId1759"/>
    <hyperlink ref="U1606" r:id="rId1760"/>
    <hyperlink ref="U1607" r:id="rId1761"/>
    <hyperlink ref="U1608" r:id="rId1762"/>
    <hyperlink ref="U1609" r:id="rId1763"/>
    <hyperlink ref="U1610" r:id="rId1764"/>
    <hyperlink ref="U1611" r:id="rId1765"/>
    <hyperlink ref="U1612" r:id="rId1766"/>
    <hyperlink ref="U1613" r:id="rId1767"/>
    <hyperlink ref="U1614" r:id="rId1768"/>
    <hyperlink ref="U1615" r:id="rId1769"/>
    <hyperlink ref="U1616" r:id="rId1770"/>
    <hyperlink ref="U1617" r:id="rId1771"/>
    <hyperlink ref="U1618" r:id="rId1772"/>
    <hyperlink ref="U1619" r:id="rId1773"/>
    <hyperlink ref="U1620" r:id="rId1774"/>
    <hyperlink ref="U1621" r:id="rId1775"/>
    <hyperlink ref="U1622" r:id="rId1776"/>
    <hyperlink ref="U1623" r:id="rId1777"/>
    <hyperlink ref="U1624" r:id="rId1778"/>
    <hyperlink ref="U1625" r:id="rId1779"/>
    <hyperlink ref="U1626" r:id="rId1780"/>
    <hyperlink ref="U1629" r:id="rId1781"/>
    <hyperlink ref="U1630" r:id="rId1782"/>
    <hyperlink ref="U1631" r:id="rId1783"/>
    <hyperlink ref="U1632" r:id="rId1784"/>
    <hyperlink ref="U1633" r:id="rId1785"/>
    <hyperlink ref="U1634" r:id="rId1786"/>
    <hyperlink ref="U1635" r:id="rId1787"/>
    <hyperlink ref="U1636" r:id="rId1788"/>
    <hyperlink ref="U1637" r:id="rId1789"/>
    <hyperlink ref="U1638" r:id="rId1790"/>
    <hyperlink ref="U1640" r:id="rId1791"/>
    <hyperlink ref="U1641" r:id="rId1792"/>
    <hyperlink ref="U1642" r:id="rId1793"/>
    <hyperlink ref="U1643" r:id="rId1794"/>
    <hyperlink ref="U1644" r:id="rId1795"/>
    <hyperlink ref="U1645" r:id="rId1796"/>
    <hyperlink ref="U1646" r:id="rId1797"/>
    <hyperlink ref="U1648" r:id="rId1798"/>
    <hyperlink ref="U1649" r:id="rId1799"/>
    <hyperlink ref="U1650" r:id="rId1800"/>
    <hyperlink ref="U1651" r:id="rId1801"/>
    <hyperlink ref="U1652" r:id="rId1802"/>
    <hyperlink ref="U1653" r:id="rId1803"/>
    <hyperlink ref="U1654" r:id="rId1804"/>
    <hyperlink ref="U1655" r:id="rId1805"/>
    <hyperlink ref="U1656" r:id="rId1806"/>
    <hyperlink ref="U1657" r:id="rId1807"/>
    <hyperlink ref="U1658" r:id="rId1808"/>
    <hyperlink ref="U1659" r:id="rId1809"/>
    <hyperlink ref="U1660" r:id="rId1810"/>
    <hyperlink ref="U1661" r:id="rId1811"/>
    <hyperlink ref="U1662" r:id="rId1812"/>
    <hyperlink ref="U1663" r:id="rId1813"/>
    <hyperlink ref="U1665" r:id="rId1814"/>
    <hyperlink ref="U1666" r:id="rId1815"/>
    <hyperlink ref="U1667" r:id="rId1816"/>
    <hyperlink ref="U1668" r:id="rId1817"/>
    <hyperlink ref="U1669" r:id="rId1818"/>
    <hyperlink ref="U1670" r:id="rId1819"/>
    <hyperlink ref="U1671" r:id="rId1820"/>
    <hyperlink ref="U1672" r:id="rId1821"/>
    <hyperlink ref="U1673" r:id="rId1822"/>
    <hyperlink ref="U1674" r:id="rId1823"/>
    <hyperlink ref="U1675" r:id="rId1824"/>
    <hyperlink ref="U1676" r:id="rId1825"/>
    <hyperlink ref="U1677" r:id="rId1826"/>
    <hyperlink ref="U1678" r:id="rId1827"/>
    <hyperlink ref="U1679" r:id="rId1828"/>
    <hyperlink ref="U1680" r:id="rId1829"/>
    <hyperlink ref="U1681" r:id="rId1830"/>
    <hyperlink ref="U1682" r:id="rId1831"/>
    <hyperlink ref="U1683" r:id="rId1832"/>
    <hyperlink ref="U1684" r:id="rId1833"/>
    <hyperlink ref="U1685" r:id="rId1834"/>
    <hyperlink ref="U1686" r:id="rId1835"/>
    <hyperlink ref="U1687" r:id="rId1836"/>
    <hyperlink ref="U1688" r:id="rId1837"/>
    <hyperlink ref="U1689" r:id="rId1838"/>
    <hyperlink ref="U1693" r:id="rId1839"/>
    <hyperlink ref="U1694" r:id="rId1840"/>
    <hyperlink ref="U1695" r:id="rId1841"/>
    <hyperlink ref="U1696" r:id="rId1842"/>
    <hyperlink ref="U1697" r:id="rId1843"/>
    <hyperlink ref="U1698" r:id="rId1844"/>
    <hyperlink ref="U1699" r:id="rId1845"/>
    <hyperlink ref="U1700" r:id="rId1846"/>
    <hyperlink ref="U1701" r:id="rId1847"/>
    <hyperlink ref="U1702" r:id="rId1848"/>
    <hyperlink ref="U1703" r:id="rId1849"/>
    <hyperlink ref="U1704" r:id="rId1850"/>
    <hyperlink ref="U1705" r:id="rId1851"/>
    <hyperlink ref="U1706" r:id="rId1852"/>
    <hyperlink ref="U1707" r:id="rId1853"/>
    <hyperlink ref="U1708" r:id="rId1854"/>
    <hyperlink ref="U1709" r:id="rId1855"/>
    <hyperlink ref="U1712" r:id="rId1856"/>
    <hyperlink ref="U1714" r:id="rId1857"/>
    <hyperlink ref="U1715" r:id="rId1858"/>
    <hyperlink ref="U1716" r:id="rId1859"/>
    <hyperlink ref="U1717" r:id="rId1860"/>
    <hyperlink ref="U1718" r:id="rId1861"/>
    <hyperlink ref="U1719" r:id="rId1862"/>
    <hyperlink ref="U1726" r:id="rId1863"/>
    <hyperlink ref="U1727" r:id="rId1864"/>
    <hyperlink ref="U1732" r:id="rId1865"/>
    <hyperlink ref="U1740" r:id="rId1866"/>
    <hyperlink ref="U1747" r:id="rId1867"/>
    <hyperlink ref="U1748" r:id="rId1868"/>
    <hyperlink ref="U1749" r:id="rId1869"/>
    <hyperlink ref="U1750" r:id="rId1870"/>
    <hyperlink ref="U1751" r:id="rId1871"/>
    <hyperlink ref="U1752" r:id="rId1872"/>
    <hyperlink ref="U1753" r:id="rId1873"/>
    <hyperlink ref="U1754" r:id="rId1874"/>
    <hyperlink ref="U1755" r:id="rId1875"/>
    <hyperlink ref="U1756" r:id="rId1876"/>
    <hyperlink ref="U1757" r:id="rId1877"/>
    <hyperlink ref="U1758" r:id="rId1878"/>
    <hyperlink ref="U1759" r:id="rId1879"/>
    <hyperlink ref="U1760" r:id="rId1880"/>
    <hyperlink ref="U1761" r:id="rId1881"/>
    <hyperlink ref="U1762" r:id="rId1882"/>
    <hyperlink ref="U1763" r:id="rId1883"/>
    <hyperlink ref="U1764" r:id="rId1884"/>
    <hyperlink ref="U1765" r:id="rId1885"/>
    <hyperlink ref="U1766" r:id="rId1886"/>
    <hyperlink ref="U1767" r:id="rId1887"/>
    <hyperlink ref="U1768" r:id="rId1888"/>
    <hyperlink ref="U1769" r:id="rId1889"/>
    <hyperlink ref="U1770" r:id="rId1890"/>
    <hyperlink ref="U1771" r:id="rId1891"/>
    <hyperlink ref="U1772" r:id="rId1892"/>
    <hyperlink ref="U1773" r:id="rId1893"/>
    <hyperlink ref="U1774" r:id="rId1894"/>
    <hyperlink ref="U1775" r:id="rId1895"/>
    <hyperlink ref="U1781" r:id="rId1896"/>
    <hyperlink ref="V3" r:id="rId1897"/>
    <hyperlink ref="V4" r:id="rId1898"/>
    <hyperlink ref="V5" r:id="rId1899"/>
    <hyperlink ref="V6" r:id="rId1900"/>
    <hyperlink ref="V7" r:id="rId1901"/>
    <hyperlink ref="V8" r:id="rId1902"/>
    <hyperlink ref="V9" r:id="rId1903"/>
    <hyperlink ref="V10" r:id="rId1904"/>
    <hyperlink ref="V11" r:id="rId1905"/>
    <hyperlink ref="V12" r:id="rId1906"/>
    <hyperlink ref="V13" r:id="rId1907"/>
    <hyperlink ref="V14" r:id="rId1908"/>
    <hyperlink ref="V15" r:id="rId1909"/>
    <hyperlink ref="V16" r:id="rId1910"/>
    <hyperlink ref="V17" r:id="rId1911"/>
    <hyperlink ref="V18" r:id="rId1912"/>
    <hyperlink ref="V19" r:id="rId1913"/>
    <hyperlink ref="V20" r:id="rId1914"/>
    <hyperlink ref="V21" r:id="rId1915"/>
    <hyperlink ref="V22" r:id="rId1916"/>
    <hyperlink ref="V23" r:id="rId1917"/>
    <hyperlink ref="V24" r:id="rId1918"/>
    <hyperlink ref="V25" r:id="rId1919"/>
    <hyperlink ref="V26" r:id="rId1920"/>
    <hyperlink ref="V27" r:id="rId1921"/>
    <hyperlink ref="V28" r:id="rId1922"/>
    <hyperlink ref="V29" r:id="rId1923"/>
    <hyperlink ref="V30" r:id="rId1924"/>
    <hyperlink ref="V31" r:id="rId1925"/>
    <hyperlink ref="V32" r:id="rId1926"/>
    <hyperlink ref="V33" r:id="rId1927"/>
    <hyperlink ref="V34" r:id="rId1928"/>
    <hyperlink ref="V35" r:id="rId1929"/>
    <hyperlink ref="V36" r:id="rId1930"/>
    <hyperlink ref="V37" r:id="rId1931"/>
    <hyperlink ref="V38" r:id="rId1932"/>
    <hyperlink ref="V39" r:id="rId1933"/>
    <hyperlink ref="V40" r:id="rId1934"/>
    <hyperlink ref="V41" r:id="rId1935"/>
    <hyperlink ref="V42" r:id="rId1936"/>
    <hyperlink ref="V43" r:id="rId1937"/>
    <hyperlink ref="V44" r:id="rId1938"/>
    <hyperlink ref="V45" r:id="rId1939"/>
    <hyperlink ref="V46" r:id="rId1940"/>
    <hyperlink ref="V47" r:id="rId1941"/>
    <hyperlink ref="V48" r:id="rId1942"/>
    <hyperlink ref="V49" r:id="rId1943"/>
    <hyperlink ref="V50" r:id="rId1944"/>
    <hyperlink ref="V51" r:id="rId1945"/>
    <hyperlink ref="V52" r:id="rId1946"/>
    <hyperlink ref="V53" r:id="rId1947"/>
    <hyperlink ref="V54" r:id="rId1948"/>
    <hyperlink ref="V55" r:id="rId1949"/>
    <hyperlink ref="V56" r:id="rId1950"/>
    <hyperlink ref="V57" r:id="rId1951"/>
    <hyperlink ref="V58" r:id="rId1952"/>
    <hyperlink ref="V59" r:id="rId1953"/>
    <hyperlink ref="V60" r:id="rId1954"/>
    <hyperlink ref="V61" r:id="rId1955"/>
    <hyperlink ref="V62" r:id="rId1956"/>
    <hyperlink ref="V63" r:id="rId1957"/>
    <hyperlink ref="V64" r:id="rId1958"/>
    <hyperlink ref="V65" r:id="rId1959"/>
    <hyperlink ref="V66" r:id="rId1960"/>
    <hyperlink ref="V67" r:id="rId1961"/>
    <hyperlink ref="V68" r:id="rId1962"/>
    <hyperlink ref="V69" r:id="rId1963"/>
    <hyperlink ref="V70" r:id="rId1964"/>
    <hyperlink ref="V71" r:id="rId1965"/>
    <hyperlink ref="V72" r:id="rId1966"/>
    <hyperlink ref="V73" r:id="rId1967"/>
    <hyperlink ref="V74" r:id="rId1968"/>
    <hyperlink ref="V75" r:id="rId1969"/>
    <hyperlink ref="V76" r:id="rId1970"/>
    <hyperlink ref="V77" r:id="rId1971"/>
    <hyperlink ref="V78" r:id="rId1972"/>
    <hyperlink ref="V79" r:id="rId1973"/>
    <hyperlink ref="V80" r:id="rId1974"/>
    <hyperlink ref="V81" r:id="rId1975"/>
    <hyperlink ref="V82" r:id="rId1976"/>
    <hyperlink ref="V83" r:id="rId1977"/>
    <hyperlink ref="V84" r:id="rId1978"/>
    <hyperlink ref="V85" r:id="rId1979"/>
    <hyperlink ref="V86" r:id="rId1980"/>
    <hyperlink ref="V87" r:id="rId1981"/>
    <hyperlink ref="V88" r:id="rId1982"/>
    <hyperlink ref="V89" r:id="rId1983"/>
    <hyperlink ref="V90" r:id="rId1984"/>
    <hyperlink ref="V91" r:id="rId1985"/>
    <hyperlink ref="V92" r:id="rId1986"/>
    <hyperlink ref="V93" r:id="rId1987"/>
    <hyperlink ref="V94" r:id="rId1988"/>
    <hyperlink ref="V95" r:id="rId1989"/>
    <hyperlink ref="V96" r:id="rId1990"/>
    <hyperlink ref="V97" r:id="rId1991"/>
    <hyperlink ref="V98" r:id="rId1992"/>
    <hyperlink ref="V99" r:id="rId1993"/>
    <hyperlink ref="V100" r:id="rId1994"/>
    <hyperlink ref="V101" r:id="rId1995"/>
    <hyperlink ref="V102" r:id="rId1996"/>
    <hyperlink ref="V103" r:id="rId1997"/>
    <hyperlink ref="V104" r:id="rId1998"/>
    <hyperlink ref="V105" r:id="rId1999"/>
    <hyperlink ref="V106" r:id="rId2000"/>
    <hyperlink ref="V107" r:id="rId2001"/>
    <hyperlink ref="V108" r:id="rId2002"/>
    <hyperlink ref="V109" r:id="rId2003"/>
    <hyperlink ref="V110" r:id="rId2004"/>
    <hyperlink ref="V111" r:id="rId2005"/>
    <hyperlink ref="V112" r:id="rId2006"/>
    <hyperlink ref="V113" r:id="rId2007"/>
    <hyperlink ref="V114" r:id="rId2008"/>
    <hyperlink ref="V115" r:id="rId2009"/>
    <hyperlink ref="V116" r:id="rId2010"/>
    <hyperlink ref="V117" r:id="rId2011"/>
    <hyperlink ref="V118" r:id="rId2012"/>
    <hyperlink ref="V119" r:id="rId2013"/>
    <hyperlink ref="V120" r:id="rId2014"/>
    <hyperlink ref="V121" r:id="rId2015"/>
    <hyperlink ref="V122" r:id="rId2016"/>
    <hyperlink ref="V123" r:id="rId2017"/>
    <hyperlink ref="V124" r:id="rId2018"/>
    <hyperlink ref="V125" r:id="rId2019"/>
    <hyperlink ref="V126" r:id="rId2020"/>
    <hyperlink ref="V127" r:id="rId2021"/>
    <hyperlink ref="V128" r:id="rId2022"/>
    <hyperlink ref="V129" r:id="rId2023"/>
    <hyperlink ref="V130" r:id="rId2024"/>
    <hyperlink ref="V131" r:id="rId2025"/>
    <hyperlink ref="V132" r:id="rId2026"/>
    <hyperlink ref="V133" r:id="rId2027"/>
    <hyperlink ref="V134" r:id="rId2028"/>
    <hyperlink ref="V135" r:id="rId2029"/>
    <hyperlink ref="V136" r:id="rId2030"/>
    <hyperlink ref="V137" r:id="rId2031"/>
    <hyperlink ref="V138" r:id="rId2032"/>
    <hyperlink ref="V139" r:id="rId2033"/>
    <hyperlink ref="V140" r:id="rId2034"/>
    <hyperlink ref="V141" r:id="rId2035"/>
    <hyperlink ref="V142" r:id="rId2036"/>
    <hyperlink ref="V143" r:id="rId2037"/>
    <hyperlink ref="V144" r:id="rId2038"/>
    <hyperlink ref="V145" r:id="rId2039"/>
    <hyperlink ref="V146" r:id="rId2040"/>
    <hyperlink ref="V147" r:id="rId2041"/>
    <hyperlink ref="V148" r:id="rId2042"/>
    <hyperlink ref="V149" r:id="rId2043"/>
    <hyperlink ref="V150" r:id="rId2044"/>
    <hyperlink ref="V151" r:id="rId2045"/>
    <hyperlink ref="V152" r:id="rId2046"/>
    <hyperlink ref="V153" r:id="rId2047"/>
    <hyperlink ref="V154" r:id="rId2048"/>
    <hyperlink ref="V155" r:id="rId2049"/>
    <hyperlink ref="V156" r:id="rId2050"/>
    <hyperlink ref="V157" r:id="rId2051"/>
    <hyperlink ref="V158" r:id="rId2052"/>
    <hyperlink ref="V159" r:id="rId2053"/>
    <hyperlink ref="V160" r:id="rId2054"/>
    <hyperlink ref="V161" r:id="rId2055"/>
    <hyperlink ref="V162" r:id="rId2056"/>
    <hyperlink ref="V163" r:id="rId2057"/>
    <hyperlink ref="V164" r:id="rId2058"/>
    <hyperlink ref="V165" r:id="rId2059"/>
    <hyperlink ref="V166" r:id="rId2060"/>
    <hyperlink ref="V167" r:id="rId2061"/>
    <hyperlink ref="V168" r:id="rId2062"/>
    <hyperlink ref="V169" r:id="rId2063"/>
    <hyperlink ref="V170" r:id="rId2064"/>
    <hyperlink ref="V171" r:id="rId2065"/>
    <hyperlink ref="V172" r:id="rId2066"/>
    <hyperlink ref="V173" r:id="rId2067"/>
    <hyperlink ref="V174" r:id="rId2068"/>
    <hyperlink ref="V175" r:id="rId2069"/>
    <hyperlink ref="V176" r:id="rId2070"/>
    <hyperlink ref="V177" r:id="rId2071"/>
    <hyperlink ref="V178" r:id="rId2072"/>
    <hyperlink ref="V179" r:id="rId2073"/>
    <hyperlink ref="V180" r:id="rId2074"/>
    <hyperlink ref="V181" r:id="rId2075"/>
    <hyperlink ref="V182" r:id="rId2076"/>
    <hyperlink ref="V183" r:id="rId2077"/>
    <hyperlink ref="V184" r:id="rId2078"/>
    <hyperlink ref="V185" r:id="rId2079"/>
    <hyperlink ref="V186" r:id="rId2080"/>
    <hyperlink ref="V187" r:id="rId2081"/>
    <hyperlink ref="V188" r:id="rId2082"/>
    <hyperlink ref="V189" r:id="rId2083"/>
    <hyperlink ref="V190" r:id="rId2084"/>
    <hyperlink ref="V191" r:id="rId2085"/>
    <hyperlink ref="V192" r:id="rId2086"/>
    <hyperlink ref="V193" r:id="rId2087"/>
    <hyperlink ref="V194" r:id="rId2088"/>
    <hyperlink ref="V195" r:id="rId2089"/>
    <hyperlink ref="V196" r:id="rId2090"/>
    <hyperlink ref="V197" r:id="rId2091"/>
    <hyperlink ref="V198" r:id="rId2092"/>
    <hyperlink ref="V199" r:id="rId2093"/>
    <hyperlink ref="V200" r:id="rId2094"/>
    <hyperlink ref="V201" r:id="rId2095"/>
    <hyperlink ref="V202" r:id="rId2096"/>
    <hyperlink ref="V203" r:id="rId2097"/>
    <hyperlink ref="V204" r:id="rId2098"/>
    <hyperlink ref="V205" r:id="rId2099"/>
    <hyperlink ref="V206" r:id="rId2100"/>
    <hyperlink ref="V207" r:id="rId2101"/>
    <hyperlink ref="V208" r:id="rId2102"/>
    <hyperlink ref="V209" r:id="rId2103"/>
    <hyperlink ref="V210" r:id="rId2104"/>
    <hyperlink ref="V211" r:id="rId2105"/>
    <hyperlink ref="V212" r:id="rId2106"/>
    <hyperlink ref="V213" r:id="rId2107"/>
    <hyperlink ref="V214" r:id="rId2108"/>
    <hyperlink ref="V215" r:id="rId2109"/>
    <hyperlink ref="V216" r:id="rId2110"/>
    <hyperlink ref="V217" r:id="rId2111"/>
    <hyperlink ref="V218" r:id="rId2112"/>
    <hyperlink ref="V219" r:id="rId2113"/>
    <hyperlink ref="V220" r:id="rId2114"/>
    <hyperlink ref="V221" r:id="rId2115"/>
    <hyperlink ref="V222" r:id="rId2116"/>
    <hyperlink ref="V223" r:id="rId2117"/>
    <hyperlink ref="V224" r:id="rId2118"/>
    <hyperlink ref="V225" r:id="rId2119"/>
    <hyperlink ref="V226" r:id="rId2120"/>
    <hyperlink ref="V227" r:id="rId2121"/>
    <hyperlink ref="V228" r:id="rId2122"/>
    <hyperlink ref="V229" r:id="rId2123"/>
    <hyperlink ref="V230" r:id="rId2124"/>
    <hyperlink ref="V231" r:id="rId2125"/>
    <hyperlink ref="V232" r:id="rId2126"/>
    <hyperlink ref="V233" r:id="rId2127"/>
    <hyperlink ref="V234" r:id="rId2128"/>
    <hyperlink ref="V235" r:id="rId2129"/>
    <hyperlink ref="V236" r:id="rId2130"/>
    <hyperlink ref="V237" r:id="rId2131"/>
    <hyperlink ref="V238" r:id="rId2132"/>
    <hyperlink ref="V239" r:id="rId2133"/>
    <hyperlink ref="V240" r:id="rId2134"/>
    <hyperlink ref="V241" r:id="rId2135"/>
    <hyperlink ref="V242" r:id="rId2136"/>
    <hyperlink ref="V243" r:id="rId2137"/>
    <hyperlink ref="V244" r:id="rId2138"/>
    <hyperlink ref="V245" r:id="rId2139"/>
    <hyperlink ref="V246" r:id="rId2140"/>
    <hyperlink ref="V247" r:id="rId2141"/>
    <hyperlink ref="V248" r:id="rId2142"/>
    <hyperlink ref="V249" r:id="rId2143"/>
    <hyperlink ref="V250" r:id="rId2144"/>
    <hyperlink ref="V251" r:id="rId2145"/>
    <hyperlink ref="V252" r:id="rId2146"/>
    <hyperlink ref="V253" r:id="rId2147"/>
    <hyperlink ref="V254" r:id="rId2148"/>
    <hyperlink ref="V255" r:id="rId2149"/>
    <hyperlink ref="V256" r:id="rId2150"/>
    <hyperlink ref="V257" r:id="rId2151"/>
    <hyperlink ref="V258" r:id="rId2152"/>
    <hyperlink ref="V259" r:id="rId2153"/>
    <hyperlink ref="V260" r:id="rId2154"/>
    <hyperlink ref="V261" r:id="rId2155"/>
    <hyperlink ref="V262" r:id="rId2156"/>
    <hyperlink ref="V263" r:id="rId2157"/>
    <hyperlink ref="V264" r:id="rId2158"/>
    <hyperlink ref="V265" r:id="rId2159"/>
    <hyperlink ref="V266" r:id="rId2160"/>
    <hyperlink ref="V267" r:id="rId2161"/>
    <hyperlink ref="V268" r:id="rId2162"/>
    <hyperlink ref="V269" r:id="rId2163"/>
    <hyperlink ref="V270" r:id="rId2164"/>
    <hyperlink ref="V271" r:id="rId2165"/>
    <hyperlink ref="V272" r:id="rId2166"/>
    <hyperlink ref="V273" r:id="rId2167"/>
    <hyperlink ref="V274" r:id="rId2168"/>
    <hyperlink ref="V275" r:id="rId2169"/>
    <hyperlink ref="V276" r:id="rId2170"/>
    <hyperlink ref="V277" r:id="rId2171"/>
    <hyperlink ref="V278" r:id="rId2172"/>
    <hyperlink ref="V279" r:id="rId2173"/>
    <hyperlink ref="V280" r:id="rId2174"/>
    <hyperlink ref="V281" r:id="rId2175"/>
    <hyperlink ref="V282" r:id="rId2176"/>
    <hyperlink ref="V283" r:id="rId2177"/>
    <hyperlink ref="V284" r:id="rId2178"/>
    <hyperlink ref="V285" r:id="rId2179"/>
    <hyperlink ref="V286" r:id="rId2180"/>
    <hyperlink ref="V287" r:id="rId2181"/>
    <hyperlink ref="V288" r:id="rId2182"/>
    <hyperlink ref="V289" r:id="rId2183"/>
    <hyperlink ref="V290" r:id="rId2184"/>
    <hyperlink ref="V291" r:id="rId2185"/>
    <hyperlink ref="V292" r:id="rId2186"/>
    <hyperlink ref="V293" r:id="rId2187"/>
    <hyperlink ref="V294" r:id="rId2188"/>
    <hyperlink ref="V295" r:id="rId2189"/>
    <hyperlink ref="V296" r:id="rId2190"/>
    <hyperlink ref="V297" r:id="rId2191"/>
    <hyperlink ref="V298" r:id="rId2192"/>
    <hyperlink ref="V299" r:id="rId2193"/>
    <hyperlink ref="V300" r:id="rId2194"/>
    <hyperlink ref="V301" r:id="rId2195"/>
    <hyperlink ref="V302" r:id="rId2196"/>
    <hyperlink ref="V303" r:id="rId2197"/>
    <hyperlink ref="V304" r:id="rId2198"/>
    <hyperlink ref="V305" r:id="rId2199"/>
    <hyperlink ref="V306" r:id="rId2200"/>
    <hyperlink ref="V307" r:id="rId2201"/>
    <hyperlink ref="V308" r:id="rId2202"/>
    <hyperlink ref="V309" r:id="rId2203"/>
    <hyperlink ref="V310" r:id="rId2204"/>
    <hyperlink ref="V311" r:id="rId2205"/>
    <hyperlink ref="V312" r:id="rId2206"/>
    <hyperlink ref="V313" r:id="rId2207"/>
    <hyperlink ref="V314" r:id="rId2208"/>
    <hyperlink ref="V315" r:id="rId2209"/>
    <hyperlink ref="V316" r:id="rId2210"/>
    <hyperlink ref="V317" r:id="rId2211"/>
    <hyperlink ref="V318" r:id="rId2212"/>
    <hyperlink ref="V319" r:id="rId2213"/>
    <hyperlink ref="V320" r:id="rId2214"/>
    <hyperlink ref="V321" r:id="rId2215"/>
    <hyperlink ref="V322" r:id="rId2216"/>
    <hyperlink ref="V323" r:id="rId2217"/>
    <hyperlink ref="V324" r:id="rId2218"/>
    <hyperlink ref="V325" r:id="rId2219"/>
    <hyperlink ref="V326" r:id="rId2220"/>
    <hyperlink ref="V327" r:id="rId2221"/>
    <hyperlink ref="V328" r:id="rId2222"/>
    <hyperlink ref="V329" r:id="rId2223"/>
    <hyperlink ref="V330" r:id="rId2224"/>
    <hyperlink ref="V331" r:id="rId2225"/>
    <hyperlink ref="V332" r:id="rId2226"/>
    <hyperlink ref="V333" r:id="rId2227"/>
    <hyperlink ref="V334" r:id="rId2228"/>
    <hyperlink ref="V335" r:id="rId2229"/>
    <hyperlink ref="V336" r:id="rId2230"/>
    <hyperlink ref="V337" r:id="rId2231"/>
    <hyperlink ref="V338" r:id="rId2232"/>
    <hyperlink ref="V339" r:id="rId2233"/>
    <hyperlink ref="V340" r:id="rId2234"/>
    <hyperlink ref="V341" r:id="rId2235"/>
    <hyperlink ref="V342" r:id="rId2236"/>
    <hyperlink ref="V343" r:id="rId2237"/>
    <hyperlink ref="V344" r:id="rId2238"/>
    <hyperlink ref="V345" r:id="rId2239"/>
    <hyperlink ref="V346" r:id="rId2240"/>
    <hyperlink ref="V347" r:id="rId2241"/>
    <hyperlink ref="V348" r:id="rId2242"/>
    <hyperlink ref="V349" r:id="rId2243"/>
    <hyperlink ref="V350" r:id="rId2244"/>
    <hyperlink ref="V351" r:id="rId2245"/>
    <hyperlink ref="V352" r:id="rId2246"/>
    <hyperlink ref="V353" r:id="rId2247"/>
    <hyperlink ref="V354" r:id="rId2248"/>
    <hyperlink ref="V355" r:id="rId2249"/>
    <hyperlink ref="V356" r:id="rId2250"/>
    <hyperlink ref="V357" r:id="rId2251"/>
    <hyperlink ref="V358" r:id="rId2252"/>
    <hyperlink ref="V359" r:id="rId2253"/>
    <hyperlink ref="V360" r:id="rId2254"/>
    <hyperlink ref="V361" r:id="rId2255"/>
    <hyperlink ref="V362" r:id="rId2256"/>
    <hyperlink ref="V363" r:id="rId2257"/>
    <hyperlink ref="V364" r:id="rId2258"/>
    <hyperlink ref="V365" r:id="rId2259"/>
    <hyperlink ref="V366" r:id="rId2260"/>
    <hyperlink ref="V367" r:id="rId2261"/>
    <hyperlink ref="V368" r:id="rId2262"/>
    <hyperlink ref="V369" r:id="rId2263"/>
    <hyperlink ref="V370" r:id="rId2264"/>
    <hyperlink ref="V371" r:id="rId2265"/>
    <hyperlink ref="V372" r:id="rId2266"/>
    <hyperlink ref="V373" r:id="rId2267"/>
    <hyperlink ref="V374" r:id="rId2268"/>
    <hyperlink ref="V375" r:id="rId2269"/>
    <hyperlink ref="V376" r:id="rId2270"/>
    <hyperlink ref="V377" r:id="rId2271"/>
    <hyperlink ref="V378" r:id="rId2272"/>
    <hyperlink ref="V379" r:id="rId2273"/>
    <hyperlink ref="V380" r:id="rId2274"/>
    <hyperlink ref="V381" r:id="rId2275"/>
    <hyperlink ref="V382" r:id="rId2276"/>
    <hyperlink ref="V383" r:id="rId2277"/>
    <hyperlink ref="V384" r:id="rId2278"/>
    <hyperlink ref="V385" r:id="rId2279"/>
    <hyperlink ref="V386" r:id="rId2280"/>
    <hyperlink ref="V387" r:id="rId2281"/>
    <hyperlink ref="V388" r:id="rId2282"/>
    <hyperlink ref="V389" r:id="rId2283"/>
    <hyperlink ref="V390" r:id="rId2284"/>
    <hyperlink ref="V391" r:id="rId2285"/>
    <hyperlink ref="V392" r:id="rId2286"/>
    <hyperlink ref="V393" r:id="rId2287"/>
    <hyperlink ref="V394" r:id="rId2288"/>
    <hyperlink ref="V395" r:id="rId2289"/>
    <hyperlink ref="V396" r:id="rId2290"/>
    <hyperlink ref="V397" r:id="rId2291"/>
    <hyperlink ref="V398" r:id="rId2292"/>
    <hyperlink ref="V399" r:id="rId2293"/>
    <hyperlink ref="V400" r:id="rId2294"/>
    <hyperlink ref="V401" r:id="rId2295"/>
    <hyperlink ref="V402" r:id="rId2296"/>
    <hyperlink ref="V403" r:id="rId2297"/>
    <hyperlink ref="V404" r:id="rId2298"/>
    <hyperlink ref="V405" r:id="rId2299"/>
    <hyperlink ref="V406" r:id="rId2300"/>
    <hyperlink ref="V407" r:id="rId2301"/>
    <hyperlink ref="V408" r:id="rId2302"/>
    <hyperlink ref="V409" r:id="rId2303"/>
    <hyperlink ref="V410" r:id="rId2304"/>
    <hyperlink ref="V411" r:id="rId2305"/>
    <hyperlink ref="V412" r:id="rId2306"/>
    <hyperlink ref="V413" r:id="rId2307"/>
    <hyperlink ref="V414" r:id="rId2308"/>
    <hyperlink ref="V415" r:id="rId2309"/>
    <hyperlink ref="V416" r:id="rId2310"/>
    <hyperlink ref="V417" r:id="rId2311"/>
    <hyperlink ref="V418" r:id="rId2312"/>
    <hyperlink ref="V419" r:id="rId2313"/>
    <hyperlink ref="V420" r:id="rId2314"/>
    <hyperlink ref="V421" r:id="rId2315"/>
    <hyperlink ref="V422" r:id="rId2316"/>
    <hyperlink ref="V423" r:id="rId2317"/>
    <hyperlink ref="V424" r:id="rId2318"/>
    <hyperlink ref="V425" r:id="rId2319"/>
    <hyperlink ref="V426" r:id="rId2320"/>
    <hyperlink ref="V427" r:id="rId2321"/>
    <hyperlink ref="V428" r:id="rId2322"/>
    <hyperlink ref="V429" r:id="rId2323"/>
    <hyperlink ref="V430" r:id="rId2324"/>
    <hyperlink ref="V431" r:id="rId2325"/>
    <hyperlink ref="V432" r:id="rId2326"/>
    <hyperlink ref="V433" r:id="rId2327"/>
    <hyperlink ref="V434" r:id="rId2328"/>
    <hyperlink ref="V435" r:id="rId2329"/>
    <hyperlink ref="V436" r:id="rId2330"/>
    <hyperlink ref="V437" r:id="rId2331"/>
    <hyperlink ref="V438" r:id="rId2332"/>
    <hyperlink ref="V439" r:id="rId2333"/>
    <hyperlink ref="V440" r:id="rId2334"/>
    <hyperlink ref="V441" r:id="rId2335"/>
    <hyperlink ref="V442" r:id="rId2336"/>
    <hyperlink ref="V443" r:id="rId2337"/>
    <hyperlink ref="V444" r:id="rId2338"/>
    <hyperlink ref="V445" r:id="rId2339"/>
    <hyperlink ref="V446" r:id="rId2340"/>
    <hyperlink ref="V447" r:id="rId2341"/>
    <hyperlink ref="V448" r:id="rId2342"/>
    <hyperlink ref="V449" r:id="rId2343"/>
    <hyperlink ref="V450" r:id="rId2344"/>
    <hyperlink ref="V451" r:id="rId2345"/>
    <hyperlink ref="V452" r:id="rId2346"/>
    <hyperlink ref="V453" r:id="rId2347"/>
    <hyperlink ref="V454" r:id="rId2348"/>
    <hyperlink ref="V455" r:id="rId2349"/>
    <hyperlink ref="V456" r:id="rId2350"/>
    <hyperlink ref="V457" r:id="rId2351"/>
    <hyperlink ref="V458" r:id="rId2352"/>
    <hyperlink ref="V459" r:id="rId2353"/>
    <hyperlink ref="V460" r:id="rId2354"/>
    <hyperlink ref="V461" r:id="rId2355"/>
    <hyperlink ref="V462" r:id="rId2356"/>
    <hyperlink ref="V463" r:id="rId2357"/>
    <hyperlink ref="V464" r:id="rId2358"/>
    <hyperlink ref="V465" r:id="rId2359"/>
    <hyperlink ref="V466" r:id="rId2360"/>
    <hyperlink ref="V467" r:id="rId2361"/>
    <hyperlink ref="V468" r:id="rId2362"/>
    <hyperlink ref="V469" r:id="rId2363"/>
    <hyperlink ref="V470" r:id="rId2364"/>
    <hyperlink ref="V471" r:id="rId2365"/>
    <hyperlink ref="V472" r:id="rId2366"/>
    <hyperlink ref="V473" r:id="rId2367"/>
    <hyperlink ref="V474" r:id="rId2368"/>
    <hyperlink ref="V475" r:id="rId2369"/>
    <hyperlink ref="V476" r:id="rId2370"/>
    <hyperlink ref="V477" r:id="rId2371"/>
    <hyperlink ref="V478" r:id="rId2372"/>
    <hyperlink ref="V479" r:id="rId2373"/>
    <hyperlink ref="V480" r:id="rId2374"/>
    <hyperlink ref="V481" r:id="rId2375"/>
    <hyperlink ref="V482" r:id="rId2376"/>
    <hyperlink ref="V483" r:id="rId2377"/>
    <hyperlink ref="V484" r:id="rId2378"/>
    <hyperlink ref="V485" r:id="rId2379"/>
    <hyperlink ref="V486" r:id="rId2380"/>
    <hyperlink ref="V487" r:id="rId2381"/>
    <hyperlink ref="V488" r:id="rId2382"/>
    <hyperlink ref="V489" r:id="rId2383"/>
    <hyperlink ref="V490" r:id="rId2384"/>
    <hyperlink ref="V491" r:id="rId2385"/>
    <hyperlink ref="V492" r:id="rId2386"/>
    <hyperlink ref="V493" r:id="rId2387"/>
    <hyperlink ref="V494" r:id="rId2388"/>
    <hyperlink ref="V495" r:id="rId2389"/>
    <hyperlink ref="V496" r:id="rId2390"/>
    <hyperlink ref="V497" r:id="rId2391"/>
    <hyperlink ref="V498" r:id="rId2392"/>
    <hyperlink ref="V499" r:id="rId2393"/>
    <hyperlink ref="V500" r:id="rId2394"/>
    <hyperlink ref="V501" r:id="rId2395"/>
    <hyperlink ref="V502" r:id="rId2396"/>
    <hyperlink ref="V503" r:id="rId2397"/>
    <hyperlink ref="V504" r:id="rId2398"/>
    <hyperlink ref="V505" r:id="rId2399"/>
    <hyperlink ref="V506" r:id="rId2400"/>
    <hyperlink ref="V507" r:id="rId2401"/>
    <hyperlink ref="V508" r:id="rId2402"/>
    <hyperlink ref="V509" r:id="rId2403"/>
    <hyperlink ref="V510" r:id="rId2404"/>
    <hyperlink ref="V511" r:id="rId2405"/>
    <hyperlink ref="V512" r:id="rId2406"/>
    <hyperlink ref="V513" r:id="rId2407"/>
    <hyperlink ref="V514" r:id="rId2408"/>
    <hyperlink ref="V515" r:id="rId2409"/>
    <hyperlink ref="V516" r:id="rId2410"/>
    <hyperlink ref="V517" r:id="rId2411"/>
    <hyperlink ref="V518" r:id="rId2412"/>
    <hyperlink ref="V519" r:id="rId2413"/>
    <hyperlink ref="V520" r:id="rId2414"/>
    <hyperlink ref="V521" r:id="rId2415"/>
    <hyperlink ref="V522" r:id="rId2416"/>
    <hyperlink ref="V523" r:id="rId2417"/>
    <hyperlink ref="V524" r:id="rId2418"/>
    <hyperlink ref="V525" r:id="rId2419"/>
    <hyperlink ref="V526" r:id="rId2420"/>
    <hyperlink ref="V527" r:id="rId2421"/>
    <hyperlink ref="V528" r:id="rId2422"/>
    <hyperlink ref="V529" r:id="rId2423"/>
    <hyperlink ref="V530" r:id="rId2424"/>
    <hyperlink ref="V531" r:id="rId2425"/>
    <hyperlink ref="V532" r:id="rId2426"/>
    <hyperlink ref="V533" r:id="rId2427"/>
    <hyperlink ref="V534" r:id="rId2428"/>
    <hyperlink ref="V535" r:id="rId2429"/>
    <hyperlink ref="V536" r:id="rId2430"/>
    <hyperlink ref="V537" r:id="rId2431"/>
    <hyperlink ref="V538" r:id="rId2432"/>
    <hyperlink ref="V539" r:id="rId2433"/>
    <hyperlink ref="V540" r:id="rId2434"/>
    <hyperlink ref="V541" r:id="rId2435"/>
    <hyperlink ref="V542" r:id="rId2436"/>
    <hyperlink ref="V543" r:id="rId2437"/>
    <hyperlink ref="V544" r:id="rId2438"/>
    <hyperlink ref="V545" r:id="rId2439"/>
    <hyperlink ref="V546" r:id="rId2440"/>
    <hyperlink ref="V547" r:id="rId2441"/>
    <hyperlink ref="V548" r:id="rId2442"/>
    <hyperlink ref="V549" r:id="rId2443"/>
    <hyperlink ref="V550" r:id="rId2444"/>
    <hyperlink ref="V551" r:id="rId2445"/>
    <hyperlink ref="V552" r:id="rId2446"/>
    <hyperlink ref="V553" r:id="rId2447"/>
    <hyperlink ref="V554" r:id="rId2448"/>
    <hyperlink ref="V555" r:id="rId2449"/>
    <hyperlink ref="V556" r:id="rId2450"/>
    <hyperlink ref="V557" r:id="rId2451"/>
    <hyperlink ref="V558" r:id="rId2452"/>
    <hyperlink ref="V559" r:id="rId2453"/>
    <hyperlink ref="V560" r:id="rId2454"/>
    <hyperlink ref="V561" r:id="rId2455"/>
    <hyperlink ref="V562" r:id="rId2456"/>
    <hyperlink ref="V563" r:id="rId2457"/>
    <hyperlink ref="V564" r:id="rId2458"/>
    <hyperlink ref="V565" r:id="rId2459"/>
    <hyperlink ref="V566" r:id="rId2460"/>
    <hyperlink ref="V567" r:id="rId2461"/>
    <hyperlink ref="V568" r:id="rId2462"/>
    <hyperlink ref="V569" r:id="rId2463"/>
    <hyperlink ref="V570" r:id="rId2464"/>
    <hyperlink ref="V571" r:id="rId2465"/>
    <hyperlink ref="V572" r:id="rId2466"/>
    <hyperlink ref="V573" r:id="rId2467"/>
    <hyperlink ref="V574" r:id="rId2468"/>
    <hyperlink ref="V575" r:id="rId2469"/>
    <hyperlink ref="V576" r:id="rId2470"/>
    <hyperlink ref="V577" r:id="rId2471"/>
    <hyperlink ref="V578" r:id="rId2472"/>
    <hyperlink ref="V579" r:id="rId2473"/>
    <hyperlink ref="V580" r:id="rId2474"/>
    <hyperlink ref="V581" r:id="rId2475"/>
    <hyperlink ref="V582" r:id="rId2476"/>
    <hyperlink ref="V583" r:id="rId2477"/>
    <hyperlink ref="V584" r:id="rId2478"/>
    <hyperlink ref="V585" r:id="rId2479"/>
    <hyperlink ref="V586" r:id="rId2480"/>
    <hyperlink ref="V587" r:id="rId2481"/>
    <hyperlink ref="V588" r:id="rId2482"/>
    <hyperlink ref="V589" r:id="rId2483"/>
    <hyperlink ref="V590" r:id="rId2484"/>
    <hyperlink ref="V591" r:id="rId2485"/>
    <hyperlink ref="V592" r:id="rId2486"/>
    <hyperlink ref="V593" r:id="rId2487"/>
    <hyperlink ref="V594" r:id="rId2488"/>
    <hyperlink ref="V595" r:id="rId2489"/>
    <hyperlink ref="V596" r:id="rId2490"/>
    <hyperlink ref="V597" r:id="rId2491"/>
    <hyperlink ref="V598" r:id="rId2492"/>
    <hyperlink ref="V599" r:id="rId2493"/>
    <hyperlink ref="V600" r:id="rId2494"/>
    <hyperlink ref="V601" r:id="rId2495"/>
    <hyperlink ref="V602" r:id="rId2496"/>
    <hyperlink ref="V603" r:id="rId2497"/>
    <hyperlink ref="V604" r:id="rId2498"/>
    <hyperlink ref="V605" r:id="rId2499"/>
    <hyperlink ref="V606" r:id="rId2500"/>
    <hyperlink ref="V607" r:id="rId2501"/>
    <hyperlink ref="V608" r:id="rId2502"/>
    <hyperlink ref="V609" r:id="rId2503"/>
    <hyperlink ref="V610" r:id="rId2504"/>
    <hyperlink ref="V611" r:id="rId2505"/>
    <hyperlink ref="V612" r:id="rId2506"/>
    <hyperlink ref="V613" r:id="rId2507"/>
    <hyperlink ref="V614" r:id="rId2508"/>
    <hyperlink ref="V615" r:id="rId2509"/>
    <hyperlink ref="V616" r:id="rId2510"/>
    <hyperlink ref="V617" r:id="rId2511"/>
    <hyperlink ref="V618" r:id="rId2512"/>
    <hyperlink ref="V619" r:id="rId2513"/>
    <hyperlink ref="V620" r:id="rId2514"/>
    <hyperlink ref="V621" r:id="rId2515"/>
    <hyperlink ref="V622" r:id="rId2516"/>
    <hyperlink ref="V623" r:id="rId2517"/>
    <hyperlink ref="V624" r:id="rId2518"/>
    <hyperlink ref="V625" r:id="rId2519"/>
    <hyperlink ref="V626" r:id="rId2520"/>
    <hyperlink ref="V627" r:id="rId2521"/>
    <hyperlink ref="V628" r:id="rId2522"/>
    <hyperlink ref="V629" r:id="rId2523"/>
    <hyperlink ref="V630" r:id="rId2524"/>
    <hyperlink ref="V631" r:id="rId2525"/>
    <hyperlink ref="V632" r:id="rId2526"/>
    <hyperlink ref="V633" r:id="rId2527"/>
    <hyperlink ref="V634" r:id="rId2528"/>
    <hyperlink ref="V635" r:id="rId2529"/>
    <hyperlink ref="V636" r:id="rId2530"/>
    <hyperlink ref="V637" r:id="rId2531"/>
    <hyperlink ref="V638" r:id="rId2532"/>
    <hyperlink ref="V639" r:id="rId2533"/>
    <hyperlink ref="V640" r:id="rId2534"/>
    <hyperlink ref="V641" r:id="rId2535"/>
    <hyperlink ref="V642" r:id="rId2536"/>
    <hyperlink ref="V643" r:id="rId2537"/>
    <hyperlink ref="V644" r:id="rId2538"/>
    <hyperlink ref="V645" r:id="rId2539"/>
    <hyperlink ref="V646" r:id="rId2540"/>
    <hyperlink ref="V647" r:id="rId2541"/>
    <hyperlink ref="V648" r:id="rId2542"/>
    <hyperlink ref="V649" r:id="rId2543"/>
    <hyperlink ref="V650" r:id="rId2544"/>
    <hyperlink ref="V651" r:id="rId2545"/>
    <hyperlink ref="V652" r:id="rId2546"/>
    <hyperlink ref="V653" r:id="rId2547"/>
    <hyperlink ref="V654" r:id="rId2548"/>
    <hyperlink ref="V655" r:id="rId2549"/>
    <hyperlink ref="V656" r:id="rId2550"/>
    <hyperlink ref="V657" r:id="rId2551"/>
    <hyperlink ref="V658" r:id="rId2552"/>
    <hyperlink ref="V659" r:id="rId2553"/>
    <hyperlink ref="V660" r:id="rId2554"/>
    <hyperlink ref="V661" r:id="rId2555"/>
    <hyperlink ref="V662" r:id="rId2556"/>
    <hyperlink ref="V663" r:id="rId2557"/>
    <hyperlink ref="V664" r:id="rId2558"/>
    <hyperlink ref="V665" r:id="rId2559"/>
    <hyperlink ref="V666" r:id="rId2560"/>
    <hyperlink ref="V667" r:id="rId2561"/>
    <hyperlink ref="V668" r:id="rId2562"/>
    <hyperlink ref="V669" r:id="rId2563"/>
    <hyperlink ref="V670" r:id="rId2564"/>
    <hyperlink ref="V671" r:id="rId2565"/>
    <hyperlink ref="V672" r:id="rId2566"/>
    <hyperlink ref="V673" r:id="rId2567"/>
    <hyperlink ref="V674" r:id="rId2568"/>
    <hyperlink ref="V675" r:id="rId2569"/>
    <hyperlink ref="V676" r:id="rId2570"/>
    <hyperlink ref="V677" r:id="rId2571"/>
    <hyperlink ref="V678" r:id="rId2572"/>
    <hyperlink ref="V679" r:id="rId2573"/>
    <hyperlink ref="V680" r:id="rId2574"/>
    <hyperlink ref="V681" r:id="rId2575"/>
    <hyperlink ref="V682" r:id="rId2576"/>
    <hyperlink ref="V683" r:id="rId2577"/>
    <hyperlink ref="V684" r:id="rId2578"/>
    <hyperlink ref="V685" r:id="rId2579"/>
    <hyperlink ref="V686" r:id="rId2580"/>
    <hyperlink ref="V687" r:id="rId2581"/>
    <hyperlink ref="V688" r:id="rId2582"/>
    <hyperlink ref="V689" r:id="rId2583"/>
    <hyperlink ref="V690" r:id="rId2584"/>
    <hyperlink ref="V691" r:id="rId2585"/>
    <hyperlink ref="V692" r:id="rId2586"/>
    <hyperlink ref="V693" r:id="rId2587"/>
    <hyperlink ref="V694" r:id="rId2588"/>
    <hyperlink ref="V695" r:id="rId2589"/>
    <hyperlink ref="V696" r:id="rId2590"/>
    <hyperlink ref="V697" r:id="rId2591"/>
    <hyperlink ref="V698" r:id="rId2592"/>
    <hyperlink ref="V699" r:id="rId2593"/>
    <hyperlink ref="V700" r:id="rId2594"/>
    <hyperlink ref="V701" r:id="rId2595"/>
    <hyperlink ref="V702" r:id="rId2596"/>
    <hyperlink ref="V703" r:id="rId2597"/>
    <hyperlink ref="V704" r:id="rId2598"/>
    <hyperlink ref="V705" r:id="rId2599"/>
    <hyperlink ref="V706" r:id="rId2600"/>
    <hyperlink ref="V707" r:id="rId2601"/>
    <hyperlink ref="V708" r:id="rId2602"/>
    <hyperlink ref="V709" r:id="rId2603"/>
    <hyperlink ref="V710" r:id="rId2604"/>
    <hyperlink ref="V711" r:id="rId2605"/>
    <hyperlink ref="V712" r:id="rId2606"/>
    <hyperlink ref="V713" r:id="rId2607"/>
    <hyperlink ref="V714" r:id="rId2608"/>
    <hyperlink ref="V715" r:id="rId2609"/>
    <hyperlink ref="V716" r:id="rId2610"/>
    <hyperlink ref="V717" r:id="rId2611"/>
    <hyperlink ref="V718" r:id="rId2612"/>
    <hyperlink ref="V719" r:id="rId2613"/>
    <hyperlink ref="V720" r:id="rId2614"/>
    <hyperlink ref="V721" r:id="rId2615"/>
    <hyperlink ref="V722" r:id="rId2616"/>
    <hyperlink ref="V723" r:id="rId2617"/>
    <hyperlink ref="V724" r:id="rId2618"/>
    <hyperlink ref="V725" r:id="rId2619"/>
    <hyperlink ref="V726" r:id="rId2620"/>
    <hyperlink ref="V727" r:id="rId2621"/>
    <hyperlink ref="V728" r:id="rId2622"/>
    <hyperlink ref="V729" r:id="rId2623"/>
    <hyperlink ref="V730" r:id="rId2624"/>
    <hyperlink ref="V731" r:id="rId2625"/>
    <hyperlink ref="V732" r:id="rId2626"/>
    <hyperlink ref="V733" r:id="rId2627"/>
    <hyperlink ref="V734" r:id="rId2628"/>
    <hyperlink ref="V735" r:id="rId2629"/>
    <hyperlink ref="V736" r:id="rId2630"/>
    <hyperlink ref="V737" r:id="rId2631"/>
    <hyperlink ref="V738" r:id="rId2632"/>
    <hyperlink ref="V739" r:id="rId2633"/>
    <hyperlink ref="V740" r:id="rId2634"/>
    <hyperlink ref="V741" r:id="rId2635"/>
    <hyperlink ref="V742" r:id="rId2636"/>
    <hyperlink ref="V743" r:id="rId2637"/>
    <hyperlink ref="V744" r:id="rId2638"/>
    <hyperlink ref="V745" r:id="rId2639"/>
    <hyperlink ref="V746" r:id="rId2640"/>
    <hyperlink ref="V747" r:id="rId2641"/>
    <hyperlink ref="V748" r:id="rId2642"/>
    <hyperlink ref="V749" r:id="rId2643"/>
    <hyperlink ref="V750" r:id="rId2644"/>
    <hyperlink ref="V751" r:id="rId2645"/>
    <hyperlink ref="V752" r:id="rId2646"/>
    <hyperlink ref="V753" r:id="rId2647"/>
    <hyperlink ref="V754" r:id="rId2648"/>
    <hyperlink ref="V755" r:id="rId2649"/>
    <hyperlink ref="V756" r:id="rId2650"/>
    <hyperlink ref="V757" r:id="rId2651"/>
    <hyperlink ref="V758" r:id="rId2652"/>
    <hyperlink ref="V759" r:id="rId2653"/>
    <hyperlink ref="V760" r:id="rId2654"/>
    <hyperlink ref="V761" r:id="rId2655"/>
    <hyperlink ref="V762" r:id="rId2656"/>
    <hyperlink ref="V763" r:id="rId2657"/>
    <hyperlink ref="V764" r:id="rId2658"/>
    <hyperlink ref="V765" r:id="rId2659"/>
    <hyperlink ref="V766" r:id="rId2660"/>
    <hyperlink ref="V767" r:id="rId2661"/>
    <hyperlink ref="V768" r:id="rId2662"/>
    <hyperlink ref="V769" r:id="rId2663"/>
    <hyperlink ref="V770" r:id="rId2664"/>
    <hyperlink ref="V771" r:id="rId2665"/>
    <hyperlink ref="V772" r:id="rId2666"/>
    <hyperlink ref="V773" r:id="rId2667"/>
    <hyperlink ref="V774" r:id="rId2668"/>
    <hyperlink ref="V775" r:id="rId2669"/>
    <hyperlink ref="V776" r:id="rId2670"/>
    <hyperlink ref="V777" r:id="rId2671"/>
    <hyperlink ref="V778" r:id="rId2672"/>
    <hyperlink ref="V779" r:id="rId2673"/>
    <hyperlink ref="V780" r:id="rId2674"/>
    <hyperlink ref="V781" r:id="rId2675"/>
    <hyperlink ref="V782" r:id="rId2676"/>
    <hyperlink ref="V783" r:id="rId2677"/>
    <hyperlink ref="V784" r:id="rId2678"/>
    <hyperlink ref="V785" r:id="rId2679"/>
    <hyperlink ref="V786" r:id="rId2680"/>
    <hyperlink ref="V787" r:id="rId2681"/>
    <hyperlink ref="V788" r:id="rId2682"/>
    <hyperlink ref="V789" r:id="rId2683"/>
    <hyperlink ref="V790" r:id="rId2684"/>
    <hyperlink ref="V791" r:id="rId2685"/>
    <hyperlink ref="V792" r:id="rId2686"/>
    <hyperlink ref="V793" r:id="rId2687"/>
    <hyperlink ref="V794" r:id="rId2688"/>
    <hyperlink ref="V795" r:id="rId2689"/>
    <hyperlink ref="V796" r:id="rId2690"/>
    <hyperlink ref="V797" r:id="rId2691"/>
    <hyperlink ref="V798" r:id="rId2692"/>
    <hyperlink ref="V799" r:id="rId2693"/>
    <hyperlink ref="V800" r:id="rId2694"/>
    <hyperlink ref="V801" r:id="rId2695"/>
    <hyperlink ref="V802" r:id="rId2696"/>
    <hyperlink ref="V803" r:id="rId2697"/>
    <hyperlink ref="V804" r:id="rId2698"/>
    <hyperlink ref="V805" r:id="rId2699"/>
    <hyperlink ref="V806" r:id="rId2700"/>
    <hyperlink ref="V807" r:id="rId2701"/>
    <hyperlink ref="V808" r:id="rId2702"/>
    <hyperlink ref="V809" r:id="rId2703"/>
    <hyperlink ref="V810" r:id="rId2704"/>
    <hyperlink ref="V811" r:id="rId2705"/>
    <hyperlink ref="V812" r:id="rId2706"/>
    <hyperlink ref="V813" r:id="rId2707"/>
    <hyperlink ref="V814" r:id="rId2708"/>
    <hyperlink ref="V815" r:id="rId2709"/>
    <hyperlink ref="V816" r:id="rId2710"/>
    <hyperlink ref="V817" r:id="rId2711"/>
    <hyperlink ref="V818" r:id="rId2712"/>
    <hyperlink ref="V819" r:id="rId2713"/>
    <hyperlink ref="V820" r:id="rId2714"/>
    <hyperlink ref="V821" r:id="rId2715"/>
    <hyperlink ref="V822" r:id="rId2716"/>
    <hyperlink ref="V823" r:id="rId2717"/>
    <hyperlink ref="V824" r:id="rId2718"/>
    <hyperlink ref="V825" r:id="rId2719"/>
    <hyperlink ref="V826" r:id="rId2720"/>
    <hyperlink ref="V827" r:id="rId2721"/>
    <hyperlink ref="V828" r:id="rId2722"/>
    <hyperlink ref="V829" r:id="rId2723"/>
    <hyperlink ref="V830" r:id="rId2724"/>
    <hyperlink ref="V831" r:id="rId2725"/>
    <hyperlink ref="V832" r:id="rId2726"/>
    <hyperlink ref="V833" r:id="rId2727"/>
    <hyperlink ref="V834" r:id="rId2728"/>
    <hyperlink ref="V835" r:id="rId2729"/>
    <hyperlink ref="V836" r:id="rId2730"/>
    <hyperlink ref="V837" r:id="rId2731"/>
    <hyperlink ref="V838" r:id="rId2732"/>
    <hyperlink ref="V839" r:id="rId2733"/>
    <hyperlink ref="V840" r:id="rId2734"/>
    <hyperlink ref="V841" r:id="rId2735"/>
    <hyperlink ref="V842" r:id="rId2736"/>
    <hyperlink ref="V843" r:id="rId2737"/>
    <hyperlink ref="V844" r:id="rId2738"/>
    <hyperlink ref="V845" r:id="rId2739"/>
    <hyperlink ref="V846" r:id="rId2740"/>
    <hyperlink ref="V847" r:id="rId2741"/>
    <hyperlink ref="V848" r:id="rId2742"/>
    <hyperlink ref="V849" r:id="rId2743"/>
    <hyperlink ref="V850" r:id="rId2744"/>
    <hyperlink ref="V851" r:id="rId2745"/>
    <hyperlink ref="V852" r:id="rId2746"/>
    <hyperlink ref="V853" r:id="rId2747"/>
    <hyperlink ref="V854" r:id="rId2748"/>
    <hyperlink ref="V855" r:id="rId2749"/>
    <hyperlink ref="V856" r:id="rId2750"/>
    <hyperlink ref="V857" r:id="rId2751"/>
    <hyperlink ref="V858" r:id="rId2752"/>
    <hyperlink ref="V859" r:id="rId2753"/>
    <hyperlink ref="V860" r:id="rId2754"/>
    <hyperlink ref="V861" r:id="rId2755"/>
    <hyperlink ref="V862" r:id="rId2756"/>
    <hyperlink ref="V863" r:id="rId2757"/>
    <hyperlink ref="V864" r:id="rId2758"/>
    <hyperlink ref="V865" r:id="rId2759"/>
    <hyperlink ref="V866" r:id="rId2760"/>
    <hyperlink ref="V867" r:id="rId2761"/>
    <hyperlink ref="V868" r:id="rId2762"/>
    <hyperlink ref="V869" r:id="rId2763"/>
    <hyperlink ref="V870" r:id="rId2764"/>
    <hyperlink ref="V871" r:id="rId2765"/>
    <hyperlink ref="V872" r:id="rId2766"/>
    <hyperlink ref="V873" r:id="rId2767"/>
    <hyperlink ref="V874" r:id="rId2768"/>
    <hyperlink ref="V875" r:id="rId2769"/>
    <hyperlink ref="V876" r:id="rId2770"/>
    <hyperlink ref="V877" r:id="rId2771"/>
    <hyperlink ref="V878" r:id="rId2772"/>
    <hyperlink ref="V879" r:id="rId2773"/>
    <hyperlink ref="V880" r:id="rId2774"/>
    <hyperlink ref="V881" r:id="rId2775"/>
    <hyperlink ref="V882" r:id="rId2776"/>
    <hyperlink ref="V883" r:id="rId2777"/>
    <hyperlink ref="V884" r:id="rId2778"/>
    <hyperlink ref="V885" r:id="rId2779"/>
    <hyperlink ref="V886" r:id="rId2780"/>
    <hyperlink ref="V887" r:id="rId2781"/>
    <hyperlink ref="V888" r:id="rId2782"/>
    <hyperlink ref="V889" r:id="rId2783"/>
    <hyperlink ref="V890" r:id="rId2784"/>
    <hyperlink ref="V891" r:id="rId2785"/>
    <hyperlink ref="V892" r:id="rId2786"/>
    <hyperlink ref="V893" r:id="rId2787"/>
    <hyperlink ref="V894" r:id="rId2788"/>
    <hyperlink ref="V895" r:id="rId2789"/>
    <hyperlink ref="V896" r:id="rId2790"/>
    <hyperlink ref="V897" r:id="rId2791"/>
    <hyperlink ref="V898" r:id="rId2792"/>
    <hyperlink ref="V899" r:id="rId2793"/>
    <hyperlink ref="V900" r:id="rId2794"/>
    <hyperlink ref="V901" r:id="rId2795"/>
    <hyperlink ref="V902" r:id="rId2796"/>
    <hyperlink ref="V903" r:id="rId2797"/>
    <hyperlink ref="V904" r:id="rId2798"/>
    <hyperlink ref="V905" r:id="rId2799"/>
    <hyperlink ref="V906" r:id="rId2800"/>
    <hyperlink ref="V907" r:id="rId2801"/>
    <hyperlink ref="V908" r:id="rId2802"/>
    <hyperlink ref="V909" r:id="rId2803"/>
    <hyperlink ref="V910" r:id="rId2804"/>
    <hyperlink ref="V911" r:id="rId2805"/>
    <hyperlink ref="V912" r:id="rId2806"/>
    <hyperlink ref="V913" r:id="rId2807"/>
    <hyperlink ref="V914" r:id="rId2808"/>
    <hyperlink ref="V915" r:id="rId2809"/>
    <hyperlink ref="V916" r:id="rId2810"/>
    <hyperlink ref="V917" r:id="rId2811"/>
    <hyperlink ref="V918" r:id="rId2812"/>
    <hyperlink ref="V919" r:id="rId2813"/>
    <hyperlink ref="V920" r:id="rId2814"/>
    <hyperlink ref="V921" r:id="rId2815"/>
    <hyperlink ref="V922" r:id="rId2816"/>
    <hyperlink ref="V923" r:id="rId2817"/>
    <hyperlink ref="V924" r:id="rId2818"/>
    <hyperlink ref="V925" r:id="rId2819"/>
    <hyperlink ref="V926" r:id="rId2820"/>
    <hyperlink ref="V927" r:id="rId2821"/>
    <hyperlink ref="V928" r:id="rId2822"/>
    <hyperlink ref="V929" r:id="rId2823"/>
    <hyperlink ref="V930" r:id="rId2824"/>
    <hyperlink ref="V931" r:id="rId2825"/>
    <hyperlink ref="V932" r:id="rId2826"/>
    <hyperlink ref="V933" r:id="rId2827"/>
    <hyperlink ref="V934" r:id="rId2828"/>
    <hyperlink ref="V935" r:id="rId2829"/>
    <hyperlink ref="V936" r:id="rId2830"/>
    <hyperlink ref="V937" r:id="rId2831"/>
    <hyperlink ref="V938" r:id="rId2832"/>
    <hyperlink ref="V939" r:id="rId2833"/>
    <hyperlink ref="V940" r:id="rId2834"/>
    <hyperlink ref="V941" r:id="rId2835"/>
    <hyperlink ref="V942" r:id="rId2836"/>
    <hyperlink ref="V943" r:id="rId2837"/>
    <hyperlink ref="V944" r:id="rId2838"/>
    <hyperlink ref="V945" r:id="rId2839"/>
    <hyperlink ref="V946" r:id="rId2840"/>
    <hyperlink ref="V947" r:id="rId2841"/>
    <hyperlink ref="V948" r:id="rId2842"/>
    <hyperlink ref="V949" r:id="rId2843"/>
    <hyperlink ref="V950" r:id="rId2844"/>
    <hyperlink ref="V951" r:id="rId2845"/>
    <hyperlink ref="V952" r:id="rId2846"/>
    <hyperlink ref="V953" r:id="rId2847"/>
    <hyperlink ref="V954" r:id="rId2848"/>
    <hyperlink ref="V955" r:id="rId2849"/>
    <hyperlink ref="V956" r:id="rId2850"/>
    <hyperlink ref="V957" r:id="rId2851"/>
    <hyperlink ref="V958" r:id="rId2852"/>
    <hyperlink ref="V959" r:id="rId2853"/>
    <hyperlink ref="V960" r:id="rId2854"/>
    <hyperlink ref="V961" r:id="rId2855"/>
    <hyperlink ref="V962" r:id="rId2856"/>
    <hyperlink ref="V963" r:id="rId2857"/>
    <hyperlink ref="V964" r:id="rId2858"/>
    <hyperlink ref="V965" r:id="rId2859"/>
    <hyperlink ref="V966" r:id="rId2860"/>
    <hyperlink ref="V967" r:id="rId2861"/>
    <hyperlink ref="V968" r:id="rId2862"/>
    <hyperlink ref="V969" r:id="rId2863"/>
    <hyperlink ref="V970" r:id="rId2864"/>
    <hyperlink ref="V971" r:id="rId2865"/>
    <hyperlink ref="V972" r:id="rId2866"/>
    <hyperlink ref="V973" r:id="rId2867"/>
    <hyperlink ref="V974" r:id="rId2868"/>
    <hyperlink ref="V975" r:id="rId2869"/>
    <hyperlink ref="V976" r:id="rId2870"/>
    <hyperlink ref="V977" r:id="rId2871"/>
    <hyperlink ref="V978" r:id="rId2872"/>
    <hyperlink ref="V979" r:id="rId2873"/>
    <hyperlink ref="V980" r:id="rId2874"/>
    <hyperlink ref="V981" r:id="rId2875"/>
    <hyperlink ref="V982" r:id="rId2876"/>
    <hyperlink ref="V983" r:id="rId2877"/>
    <hyperlink ref="V984" r:id="rId2878"/>
    <hyperlink ref="V985" r:id="rId2879"/>
    <hyperlink ref="V986" r:id="rId2880"/>
    <hyperlink ref="V987" r:id="rId2881"/>
    <hyperlink ref="V988" r:id="rId2882"/>
    <hyperlink ref="V989" r:id="rId2883"/>
    <hyperlink ref="V990" r:id="rId2884"/>
    <hyperlink ref="V991" r:id="rId2885"/>
    <hyperlink ref="V992" r:id="rId2886"/>
    <hyperlink ref="V993" r:id="rId2887"/>
    <hyperlink ref="V994" r:id="rId2888"/>
    <hyperlink ref="V995" r:id="rId2889"/>
    <hyperlink ref="V996" r:id="rId2890"/>
    <hyperlink ref="V997" r:id="rId2891"/>
    <hyperlink ref="V998" r:id="rId2892"/>
    <hyperlink ref="V999" r:id="rId2893"/>
    <hyperlink ref="V1000" r:id="rId2894"/>
    <hyperlink ref="V1001" r:id="rId2895"/>
    <hyperlink ref="V1002" r:id="rId2896"/>
    <hyperlink ref="V1003" r:id="rId2897"/>
    <hyperlink ref="V1004" r:id="rId2898"/>
    <hyperlink ref="V1005" r:id="rId2899"/>
    <hyperlink ref="V1006" r:id="rId2900"/>
    <hyperlink ref="V1007" r:id="rId2901"/>
    <hyperlink ref="V1008" r:id="rId2902"/>
    <hyperlink ref="V1009" r:id="rId2903"/>
    <hyperlink ref="V1010" r:id="rId2904"/>
    <hyperlink ref="V1011" r:id="rId2905"/>
    <hyperlink ref="V1012" r:id="rId2906"/>
    <hyperlink ref="V1013" r:id="rId2907"/>
    <hyperlink ref="V1014" r:id="rId2908"/>
    <hyperlink ref="V1015" r:id="rId2909"/>
    <hyperlink ref="V1016" r:id="rId2910"/>
    <hyperlink ref="V1017" r:id="rId2911"/>
    <hyperlink ref="V1018" r:id="rId2912"/>
    <hyperlink ref="V1019" r:id="rId2913"/>
    <hyperlink ref="V1020" r:id="rId2914"/>
    <hyperlink ref="V1021" r:id="rId2915"/>
    <hyperlink ref="V1022" r:id="rId2916"/>
    <hyperlink ref="V1023" r:id="rId2917"/>
    <hyperlink ref="V1024" r:id="rId2918"/>
    <hyperlink ref="V1025" r:id="rId2919"/>
    <hyperlink ref="V1026" r:id="rId2920"/>
    <hyperlink ref="V1027" r:id="rId2921"/>
    <hyperlink ref="V1028" r:id="rId2922"/>
    <hyperlink ref="V1029" r:id="rId2923"/>
    <hyperlink ref="V1030" r:id="rId2924"/>
    <hyperlink ref="V1031" r:id="rId2925"/>
    <hyperlink ref="V1032" r:id="rId2926"/>
    <hyperlink ref="V1033" r:id="rId2927"/>
    <hyperlink ref="V1034" r:id="rId2928"/>
    <hyperlink ref="V1035" r:id="rId2929"/>
    <hyperlink ref="V1036" r:id="rId2930"/>
    <hyperlink ref="V1037" r:id="rId2931"/>
    <hyperlink ref="V1038" r:id="rId2932"/>
    <hyperlink ref="V1039" r:id="rId2933"/>
    <hyperlink ref="V1040" r:id="rId2934"/>
    <hyperlink ref="V1041" r:id="rId2935"/>
    <hyperlink ref="V1042" r:id="rId2936"/>
    <hyperlink ref="V1043" r:id="rId2937"/>
    <hyperlink ref="V1044" r:id="rId2938"/>
    <hyperlink ref="V1045" r:id="rId2939"/>
    <hyperlink ref="V1046" r:id="rId2940"/>
    <hyperlink ref="V1047" r:id="rId2941"/>
    <hyperlink ref="V1048" r:id="rId2942"/>
    <hyperlink ref="V1049" r:id="rId2943"/>
    <hyperlink ref="V1050" r:id="rId2944"/>
    <hyperlink ref="V1051" r:id="rId2945"/>
    <hyperlink ref="V1052" r:id="rId2946"/>
    <hyperlink ref="V1053" r:id="rId2947"/>
    <hyperlink ref="V1054" r:id="rId2948"/>
    <hyperlink ref="V1055" r:id="rId2949"/>
    <hyperlink ref="V1056" r:id="rId2950"/>
    <hyperlink ref="V1057" r:id="rId2951"/>
    <hyperlink ref="V1058" r:id="rId2952"/>
    <hyperlink ref="V1059" r:id="rId2953"/>
    <hyperlink ref="V1060" r:id="rId2954"/>
    <hyperlink ref="V1061" r:id="rId2955"/>
    <hyperlink ref="V1062" r:id="rId2956"/>
    <hyperlink ref="V1063" r:id="rId2957"/>
    <hyperlink ref="V1064" r:id="rId2958"/>
    <hyperlink ref="V1065" r:id="rId2959"/>
    <hyperlink ref="V1066" r:id="rId2960"/>
    <hyperlink ref="V1067" r:id="rId2961"/>
    <hyperlink ref="V1068" r:id="rId2962"/>
    <hyperlink ref="V1069" r:id="rId2963"/>
    <hyperlink ref="V1070" r:id="rId2964"/>
    <hyperlink ref="V1071" r:id="rId2965"/>
    <hyperlink ref="V1072" r:id="rId2966"/>
    <hyperlink ref="V1073" r:id="rId2967"/>
    <hyperlink ref="V1074" r:id="rId2968"/>
    <hyperlink ref="V1075" r:id="rId2969"/>
    <hyperlink ref="V1076" r:id="rId2970"/>
    <hyperlink ref="V1077" r:id="rId2971"/>
    <hyperlink ref="V1078" r:id="rId2972"/>
    <hyperlink ref="V1079" r:id="rId2973"/>
    <hyperlink ref="V1080" r:id="rId2974"/>
    <hyperlink ref="V1081" r:id="rId2975"/>
    <hyperlink ref="V1082" r:id="rId2976"/>
    <hyperlink ref="V1083" r:id="rId2977"/>
    <hyperlink ref="V1084" r:id="rId2978"/>
    <hyperlink ref="V1085" r:id="rId2979"/>
    <hyperlink ref="V1086" r:id="rId2980"/>
    <hyperlink ref="V1087" r:id="rId2981"/>
    <hyperlink ref="V1088" r:id="rId2982"/>
    <hyperlink ref="V1089" r:id="rId2983"/>
    <hyperlink ref="V1090" r:id="rId2984"/>
    <hyperlink ref="V1091" r:id="rId2985"/>
    <hyperlink ref="V1092" r:id="rId2986"/>
    <hyperlink ref="V1093" r:id="rId2987"/>
    <hyperlink ref="V1094" r:id="rId2988"/>
    <hyperlink ref="V1095" r:id="rId2989"/>
    <hyperlink ref="V1096" r:id="rId2990"/>
    <hyperlink ref="V1097" r:id="rId2991"/>
    <hyperlink ref="V1098" r:id="rId2992"/>
    <hyperlink ref="V1099" r:id="rId2993"/>
    <hyperlink ref="V1100" r:id="rId2994"/>
    <hyperlink ref="V1101" r:id="rId2995"/>
    <hyperlink ref="V1102" r:id="rId2996"/>
    <hyperlink ref="V1103" r:id="rId2997"/>
    <hyperlink ref="V1104" r:id="rId2998"/>
    <hyperlink ref="V1105" r:id="rId2999"/>
    <hyperlink ref="V1106" r:id="rId3000"/>
    <hyperlink ref="V1107" r:id="rId3001"/>
    <hyperlink ref="V1108" r:id="rId3002"/>
    <hyperlink ref="V1109" r:id="rId3003"/>
    <hyperlink ref="V1110" r:id="rId3004"/>
    <hyperlink ref="V1111" r:id="rId3005"/>
    <hyperlink ref="V1112" r:id="rId3006"/>
    <hyperlink ref="V1113" r:id="rId3007"/>
    <hyperlink ref="V1114" r:id="rId3008"/>
    <hyperlink ref="V1115" r:id="rId3009"/>
    <hyperlink ref="V1116" r:id="rId3010"/>
    <hyperlink ref="V1117" r:id="rId3011"/>
    <hyperlink ref="V1118" r:id="rId3012"/>
    <hyperlink ref="V1119" r:id="rId3013"/>
    <hyperlink ref="V1120" r:id="rId3014"/>
    <hyperlink ref="V1121" r:id="rId3015"/>
    <hyperlink ref="V1122" r:id="rId3016"/>
    <hyperlink ref="V1123" r:id="rId3017"/>
    <hyperlink ref="V1124" r:id="rId3018"/>
    <hyperlink ref="V1125" r:id="rId3019"/>
    <hyperlink ref="V1126" r:id="rId3020"/>
    <hyperlink ref="V1127" r:id="rId3021"/>
    <hyperlink ref="V1128" r:id="rId3022"/>
    <hyperlink ref="V1129" r:id="rId3023"/>
    <hyperlink ref="V1130" r:id="rId3024"/>
    <hyperlink ref="V1131" r:id="rId3025"/>
    <hyperlink ref="V1132" r:id="rId3026"/>
    <hyperlink ref="V1133" r:id="rId3027"/>
    <hyperlink ref="V1134" r:id="rId3028"/>
    <hyperlink ref="V1135" r:id="rId3029"/>
    <hyperlink ref="V1136" r:id="rId3030"/>
    <hyperlink ref="V1137" r:id="rId3031"/>
    <hyperlink ref="V1138" r:id="rId3032"/>
    <hyperlink ref="V1139" r:id="rId3033"/>
    <hyperlink ref="V1140" r:id="rId3034"/>
    <hyperlink ref="V1141" r:id="rId3035"/>
    <hyperlink ref="V1142" r:id="rId3036"/>
    <hyperlink ref="V1143" r:id="rId3037"/>
    <hyperlink ref="V1144" r:id="rId3038"/>
    <hyperlink ref="V1145" r:id="rId3039"/>
    <hyperlink ref="V1146" r:id="rId3040"/>
    <hyperlink ref="V1147" r:id="rId3041"/>
    <hyperlink ref="V1148" r:id="rId3042"/>
    <hyperlink ref="V1149" r:id="rId3043"/>
    <hyperlink ref="V1150" r:id="rId3044"/>
    <hyperlink ref="V1151" r:id="rId3045"/>
    <hyperlink ref="V1152" r:id="rId3046"/>
    <hyperlink ref="V1153" r:id="rId3047"/>
    <hyperlink ref="V1154" r:id="rId3048"/>
    <hyperlink ref="V1155" r:id="rId3049"/>
    <hyperlink ref="V1156" r:id="rId3050"/>
    <hyperlink ref="V1157" r:id="rId3051"/>
    <hyperlink ref="V1158" r:id="rId3052"/>
    <hyperlink ref="V1159" r:id="rId3053"/>
    <hyperlink ref="V1160" r:id="rId3054"/>
    <hyperlink ref="V1161" r:id="rId3055"/>
    <hyperlink ref="V1162" r:id="rId3056"/>
    <hyperlink ref="V1163" r:id="rId3057"/>
    <hyperlink ref="V1164" r:id="rId3058"/>
    <hyperlink ref="V1165" r:id="rId3059"/>
    <hyperlink ref="V1166" r:id="rId3060"/>
    <hyperlink ref="V1167" r:id="rId3061"/>
    <hyperlink ref="V1168" r:id="rId3062"/>
    <hyperlink ref="V1169" r:id="rId3063"/>
    <hyperlink ref="V1170" r:id="rId3064"/>
    <hyperlink ref="V1171" r:id="rId3065"/>
    <hyperlink ref="V1172" r:id="rId3066"/>
    <hyperlink ref="V1173" r:id="rId3067"/>
    <hyperlink ref="V1174" r:id="rId3068"/>
    <hyperlink ref="V1175" r:id="rId3069"/>
    <hyperlink ref="V1176" r:id="rId3070"/>
    <hyperlink ref="V1177" r:id="rId3071"/>
    <hyperlink ref="V1178" r:id="rId3072"/>
    <hyperlink ref="V1179" r:id="rId3073"/>
    <hyperlink ref="V1180" r:id="rId3074"/>
    <hyperlink ref="V1181" r:id="rId3075"/>
    <hyperlink ref="V1182" r:id="rId3076"/>
    <hyperlink ref="V1183" r:id="rId3077"/>
    <hyperlink ref="V1184" r:id="rId3078"/>
    <hyperlink ref="V1185" r:id="rId3079"/>
    <hyperlink ref="V1186" r:id="rId3080"/>
    <hyperlink ref="V1187" r:id="rId3081"/>
    <hyperlink ref="V1188" r:id="rId3082"/>
    <hyperlink ref="V1189" r:id="rId3083"/>
    <hyperlink ref="V1190" r:id="rId3084"/>
    <hyperlink ref="V1191" r:id="rId3085"/>
    <hyperlink ref="V1192" r:id="rId3086"/>
    <hyperlink ref="V1193" r:id="rId3087"/>
    <hyperlink ref="V1194" r:id="rId3088"/>
    <hyperlink ref="V1195" r:id="rId3089"/>
    <hyperlink ref="V1196" r:id="rId3090"/>
    <hyperlink ref="V1197" r:id="rId3091"/>
    <hyperlink ref="V1198" r:id="rId3092"/>
    <hyperlink ref="V1199" r:id="rId3093"/>
    <hyperlink ref="V1200" r:id="rId3094"/>
    <hyperlink ref="V1201" r:id="rId3095"/>
    <hyperlink ref="V1202" r:id="rId3096"/>
    <hyperlink ref="V1203" r:id="rId3097"/>
    <hyperlink ref="V1204" r:id="rId3098"/>
    <hyperlink ref="V1205" r:id="rId3099"/>
    <hyperlink ref="V1206" r:id="rId3100"/>
    <hyperlink ref="V1207" r:id="rId3101"/>
    <hyperlink ref="V1208" r:id="rId3102"/>
    <hyperlink ref="V1209" r:id="rId3103"/>
    <hyperlink ref="V1210" r:id="rId3104"/>
    <hyperlink ref="V1211" r:id="rId3105"/>
    <hyperlink ref="V1212" r:id="rId3106"/>
    <hyperlink ref="V1213" r:id="rId3107"/>
    <hyperlink ref="V1214" r:id="rId3108"/>
    <hyperlink ref="V1215" r:id="rId3109"/>
    <hyperlink ref="V1216" r:id="rId3110"/>
    <hyperlink ref="V1217" r:id="rId3111"/>
    <hyperlink ref="V1218" r:id="rId3112"/>
    <hyperlink ref="V1219" r:id="rId3113"/>
    <hyperlink ref="V1220" r:id="rId3114"/>
    <hyperlink ref="V1221" r:id="rId3115"/>
    <hyperlink ref="V1222" r:id="rId3116"/>
    <hyperlink ref="V1223" r:id="rId3117"/>
    <hyperlink ref="V1224" r:id="rId3118"/>
    <hyperlink ref="V1225" r:id="rId3119"/>
    <hyperlink ref="V1226" r:id="rId3120"/>
    <hyperlink ref="V1227" r:id="rId3121"/>
    <hyperlink ref="V1228" r:id="rId3122"/>
    <hyperlink ref="V1229" r:id="rId3123"/>
    <hyperlink ref="V1230" r:id="rId3124"/>
    <hyperlink ref="V1231" r:id="rId3125"/>
    <hyperlink ref="V1232" r:id="rId3126"/>
    <hyperlink ref="V1233" r:id="rId3127"/>
    <hyperlink ref="V1234" r:id="rId3128"/>
    <hyperlink ref="V1235" r:id="rId3129"/>
    <hyperlink ref="V1236" r:id="rId3130"/>
    <hyperlink ref="V1237" r:id="rId3131"/>
    <hyperlink ref="V1238" r:id="rId3132"/>
    <hyperlink ref="V1239" r:id="rId3133"/>
    <hyperlink ref="V1240" r:id="rId3134"/>
    <hyperlink ref="V1241" r:id="rId3135"/>
    <hyperlink ref="V1242" r:id="rId3136"/>
    <hyperlink ref="V1243" r:id="rId3137"/>
    <hyperlink ref="V1244" r:id="rId3138"/>
    <hyperlink ref="V1245" r:id="rId3139"/>
    <hyperlink ref="V1246" r:id="rId3140"/>
    <hyperlink ref="V1247" r:id="rId3141"/>
    <hyperlink ref="V1248" r:id="rId3142"/>
    <hyperlink ref="V1249" r:id="rId3143"/>
    <hyperlink ref="V1250" r:id="rId3144"/>
    <hyperlink ref="V1251" r:id="rId3145"/>
    <hyperlink ref="V1252" r:id="rId3146"/>
    <hyperlink ref="V1253" r:id="rId3147"/>
    <hyperlink ref="V1254" r:id="rId3148"/>
    <hyperlink ref="V1255" r:id="rId3149"/>
    <hyperlink ref="V1256" r:id="rId3150"/>
    <hyperlink ref="V1257" r:id="rId3151"/>
    <hyperlink ref="V1258" r:id="rId3152"/>
    <hyperlink ref="V1259" r:id="rId3153"/>
    <hyperlink ref="V1260" r:id="rId3154"/>
    <hyperlink ref="V1261" r:id="rId3155"/>
    <hyperlink ref="V1262" r:id="rId3156"/>
    <hyperlink ref="V1263" r:id="rId3157"/>
    <hyperlink ref="V1264" r:id="rId3158"/>
    <hyperlink ref="V1265" r:id="rId3159"/>
    <hyperlink ref="V1266" r:id="rId3160"/>
    <hyperlink ref="V1267" r:id="rId3161"/>
    <hyperlink ref="V1268" r:id="rId3162"/>
    <hyperlink ref="V1269" r:id="rId3163"/>
    <hyperlink ref="V1270" r:id="rId3164"/>
    <hyperlink ref="V1271" r:id="rId3165"/>
    <hyperlink ref="V1272" r:id="rId3166"/>
    <hyperlink ref="V1273" r:id="rId3167"/>
    <hyperlink ref="V1274" r:id="rId3168"/>
    <hyperlink ref="V1275" r:id="rId3169"/>
    <hyperlink ref="V1276" r:id="rId3170"/>
    <hyperlink ref="V1277" r:id="rId3171"/>
    <hyperlink ref="V1278" r:id="rId3172"/>
    <hyperlink ref="V1279" r:id="rId3173"/>
    <hyperlink ref="V1280" r:id="rId3174"/>
    <hyperlink ref="V1281" r:id="rId3175"/>
    <hyperlink ref="V1282" r:id="rId3176"/>
    <hyperlink ref="V1283" r:id="rId3177"/>
    <hyperlink ref="V1284" r:id="rId3178"/>
    <hyperlink ref="V1285" r:id="rId3179"/>
    <hyperlink ref="V1286" r:id="rId3180"/>
    <hyperlink ref="V1287" r:id="rId3181"/>
    <hyperlink ref="V1288" r:id="rId3182"/>
    <hyperlink ref="V1289" r:id="rId3183"/>
    <hyperlink ref="V1290" r:id="rId3184"/>
    <hyperlink ref="V1291" r:id="rId3185"/>
    <hyperlink ref="V1292" r:id="rId3186"/>
    <hyperlink ref="V1293" r:id="rId3187"/>
    <hyperlink ref="V1294" r:id="rId3188"/>
    <hyperlink ref="V1295" r:id="rId3189"/>
    <hyperlink ref="V1296" r:id="rId3190"/>
    <hyperlink ref="V1297" r:id="rId3191"/>
    <hyperlink ref="V1298" r:id="rId3192"/>
    <hyperlink ref="V1299" r:id="rId3193"/>
    <hyperlink ref="V1300" r:id="rId3194"/>
    <hyperlink ref="V1301" r:id="rId3195"/>
    <hyperlink ref="V1302" r:id="rId3196"/>
    <hyperlink ref="V1303" r:id="rId3197"/>
    <hyperlink ref="V1304" r:id="rId3198"/>
    <hyperlink ref="V1305" r:id="rId3199"/>
    <hyperlink ref="V1306" r:id="rId3200"/>
    <hyperlink ref="V1307" r:id="rId3201"/>
    <hyperlink ref="V1308" r:id="rId3202"/>
    <hyperlink ref="V1309" r:id="rId3203"/>
    <hyperlink ref="V1310" r:id="rId3204"/>
    <hyperlink ref="V1311" r:id="rId3205"/>
    <hyperlink ref="V1312" r:id="rId3206"/>
    <hyperlink ref="V1313" r:id="rId3207"/>
    <hyperlink ref="V1314" r:id="rId3208"/>
    <hyperlink ref="V1315" r:id="rId3209"/>
    <hyperlink ref="V1316" r:id="rId3210"/>
    <hyperlink ref="V1317" r:id="rId3211"/>
    <hyperlink ref="V1318" r:id="rId3212"/>
    <hyperlink ref="V1319" r:id="rId3213"/>
    <hyperlink ref="V1320" r:id="rId3214"/>
    <hyperlink ref="V1321" r:id="rId3215"/>
    <hyperlink ref="V1322" r:id="rId3216"/>
    <hyperlink ref="V1323" r:id="rId3217"/>
    <hyperlink ref="V1324" r:id="rId3218"/>
    <hyperlink ref="V1325" r:id="rId3219"/>
    <hyperlink ref="V1326" r:id="rId3220"/>
    <hyperlink ref="V1327" r:id="rId3221"/>
    <hyperlink ref="V1328" r:id="rId3222"/>
    <hyperlink ref="V1329" r:id="rId3223"/>
    <hyperlink ref="V1330" r:id="rId3224"/>
    <hyperlink ref="V1331" r:id="rId3225"/>
    <hyperlink ref="V1332" r:id="rId3226"/>
    <hyperlink ref="V1333" r:id="rId3227"/>
    <hyperlink ref="V1334" r:id="rId3228"/>
    <hyperlink ref="V1335" r:id="rId3229"/>
    <hyperlink ref="V1336" r:id="rId3230"/>
    <hyperlink ref="V1337" r:id="rId3231"/>
    <hyperlink ref="V1338" r:id="rId3232"/>
    <hyperlink ref="V1339" r:id="rId3233"/>
    <hyperlink ref="V1340" r:id="rId3234"/>
    <hyperlink ref="V1341" r:id="rId3235"/>
    <hyperlink ref="V1342" r:id="rId3236"/>
    <hyperlink ref="V1343" r:id="rId3237"/>
    <hyperlink ref="V1344" r:id="rId3238"/>
    <hyperlink ref="V1345" r:id="rId3239"/>
    <hyperlink ref="V1346" r:id="rId3240"/>
    <hyperlink ref="V1347" r:id="rId3241"/>
    <hyperlink ref="V1348" r:id="rId3242"/>
    <hyperlink ref="V1349" r:id="rId3243"/>
    <hyperlink ref="V1350" r:id="rId3244"/>
    <hyperlink ref="V1351" r:id="rId3245"/>
    <hyperlink ref="V1352" r:id="rId3246"/>
    <hyperlink ref="V1353" r:id="rId3247"/>
    <hyperlink ref="V1354" r:id="rId3248"/>
    <hyperlink ref="V1355" r:id="rId3249"/>
    <hyperlink ref="V1356" r:id="rId3250"/>
    <hyperlink ref="V1357" r:id="rId3251"/>
    <hyperlink ref="V1358" r:id="rId3252"/>
    <hyperlink ref="V1359" r:id="rId3253"/>
    <hyperlink ref="V1360" r:id="rId3254"/>
    <hyperlink ref="V1361" r:id="rId3255"/>
    <hyperlink ref="V1362" r:id="rId3256"/>
    <hyperlink ref="V1363" r:id="rId3257"/>
    <hyperlink ref="V1364" r:id="rId3258"/>
    <hyperlink ref="V1365" r:id="rId3259"/>
    <hyperlink ref="V1366" r:id="rId3260"/>
    <hyperlink ref="V1367" r:id="rId3261"/>
    <hyperlink ref="V1368" r:id="rId3262"/>
    <hyperlink ref="V1369" r:id="rId3263"/>
    <hyperlink ref="V1370" r:id="rId3264"/>
    <hyperlink ref="V1371" r:id="rId3265"/>
    <hyperlink ref="V1372" r:id="rId3266"/>
    <hyperlink ref="V1373" r:id="rId3267"/>
    <hyperlink ref="V1374" r:id="rId3268"/>
    <hyperlink ref="V1375" r:id="rId3269"/>
    <hyperlink ref="V1376" r:id="rId3270"/>
    <hyperlink ref="V1377" r:id="rId3271"/>
    <hyperlink ref="V1378" r:id="rId3272"/>
    <hyperlink ref="V1379" r:id="rId3273"/>
    <hyperlink ref="V1380" r:id="rId3274"/>
    <hyperlink ref="V1381" r:id="rId3275"/>
    <hyperlink ref="V1382" r:id="rId3276"/>
    <hyperlink ref="V1383" r:id="rId3277"/>
    <hyperlink ref="V1384" r:id="rId3278"/>
    <hyperlink ref="V1385" r:id="rId3279"/>
    <hyperlink ref="V1386" r:id="rId3280"/>
    <hyperlink ref="V1387" r:id="rId3281"/>
    <hyperlink ref="V1388" r:id="rId3282"/>
    <hyperlink ref="V1389" r:id="rId3283"/>
    <hyperlink ref="V1390" r:id="rId3284"/>
    <hyperlink ref="V1391" r:id="rId3285"/>
    <hyperlink ref="V1392" r:id="rId3286"/>
    <hyperlink ref="V1393" r:id="rId3287"/>
    <hyperlink ref="V1394" r:id="rId3288"/>
    <hyperlink ref="V1395" r:id="rId3289"/>
    <hyperlink ref="V1396" r:id="rId3290"/>
    <hyperlink ref="V1397" r:id="rId3291"/>
    <hyperlink ref="V1398" r:id="rId3292"/>
    <hyperlink ref="V1399" r:id="rId3293"/>
    <hyperlink ref="V1400" r:id="rId3294"/>
    <hyperlink ref="V1401" r:id="rId3295"/>
    <hyperlink ref="V1402" r:id="rId3296"/>
    <hyperlink ref="V1403" r:id="rId3297"/>
    <hyperlink ref="V1404" r:id="rId3298"/>
    <hyperlink ref="V1405" r:id="rId3299"/>
    <hyperlink ref="V1406" r:id="rId3300"/>
    <hyperlink ref="V1407" r:id="rId3301"/>
    <hyperlink ref="V1408" r:id="rId3302"/>
    <hyperlink ref="V1409" r:id="rId3303"/>
    <hyperlink ref="V1410" r:id="rId3304"/>
    <hyperlink ref="V1411" r:id="rId3305"/>
    <hyperlink ref="V1412" r:id="rId3306"/>
    <hyperlink ref="V1413" r:id="rId3307"/>
    <hyperlink ref="V1414" r:id="rId3308"/>
    <hyperlink ref="V1415" r:id="rId3309"/>
    <hyperlink ref="V1416" r:id="rId3310"/>
    <hyperlink ref="V1417" r:id="rId3311"/>
    <hyperlink ref="V1418" r:id="rId3312"/>
    <hyperlink ref="V1419" r:id="rId3313"/>
    <hyperlink ref="V1420" r:id="rId3314"/>
    <hyperlink ref="V1421" r:id="rId3315"/>
    <hyperlink ref="V1422" r:id="rId3316"/>
    <hyperlink ref="V1423" r:id="rId3317"/>
    <hyperlink ref="V1424" r:id="rId3318"/>
    <hyperlink ref="V1425" r:id="rId3319"/>
    <hyperlink ref="V1426" r:id="rId3320"/>
    <hyperlink ref="V1427" r:id="rId3321"/>
    <hyperlink ref="V1428" r:id="rId3322"/>
    <hyperlink ref="V1429" r:id="rId3323"/>
    <hyperlink ref="V1430" r:id="rId3324"/>
    <hyperlink ref="V1431" r:id="rId3325"/>
    <hyperlink ref="V1432" r:id="rId3326"/>
    <hyperlink ref="V1433" r:id="rId3327"/>
    <hyperlink ref="V1434" r:id="rId3328"/>
    <hyperlink ref="V1435" r:id="rId3329"/>
    <hyperlink ref="V1436" r:id="rId3330"/>
    <hyperlink ref="V1437" r:id="rId3331"/>
    <hyperlink ref="V1438" r:id="rId3332"/>
    <hyperlink ref="V1439" r:id="rId3333"/>
    <hyperlink ref="V1440" r:id="rId3334"/>
    <hyperlink ref="V1441" r:id="rId3335"/>
    <hyperlink ref="V1442" r:id="rId3336"/>
    <hyperlink ref="V1443" r:id="rId3337"/>
    <hyperlink ref="V1444" r:id="rId3338"/>
    <hyperlink ref="V1445" r:id="rId3339"/>
    <hyperlink ref="V1446" r:id="rId3340"/>
    <hyperlink ref="V1447" r:id="rId3341"/>
    <hyperlink ref="V1448" r:id="rId3342"/>
    <hyperlink ref="V1449" r:id="rId3343"/>
    <hyperlink ref="V1450" r:id="rId3344"/>
    <hyperlink ref="V1451" r:id="rId3345"/>
    <hyperlink ref="V1452" r:id="rId3346"/>
    <hyperlink ref="V1453" r:id="rId3347"/>
    <hyperlink ref="V1454" r:id="rId3348"/>
    <hyperlink ref="V1455" r:id="rId3349"/>
    <hyperlink ref="V1456" r:id="rId3350"/>
    <hyperlink ref="V1457" r:id="rId3351"/>
    <hyperlink ref="V1458" r:id="rId3352"/>
    <hyperlink ref="V1459" r:id="rId3353"/>
    <hyperlink ref="V1460" r:id="rId3354"/>
    <hyperlink ref="V1461" r:id="rId3355"/>
    <hyperlink ref="V1462" r:id="rId3356"/>
    <hyperlink ref="V1463" r:id="rId3357"/>
    <hyperlink ref="V1464" r:id="rId3358"/>
    <hyperlink ref="V1465" r:id="rId3359"/>
    <hyperlink ref="V1466" r:id="rId3360"/>
    <hyperlink ref="V1467" r:id="rId3361"/>
    <hyperlink ref="V1468" r:id="rId3362"/>
    <hyperlink ref="V1469" r:id="rId3363"/>
    <hyperlink ref="V1470" r:id="rId3364"/>
    <hyperlink ref="V1471" r:id="rId3365"/>
    <hyperlink ref="V1472" r:id="rId3366"/>
    <hyperlink ref="V1473" r:id="rId3367"/>
    <hyperlink ref="V1474" r:id="rId3368"/>
    <hyperlink ref="V1475" r:id="rId3369"/>
    <hyperlink ref="V1476" r:id="rId3370"/>
    <hyperlink ref="V1477" r:id="rId3371"/>
    <hyperlink ref="V1478" r:id="rId3372"/>
    <hyperlink ref="V1479" r:id="rId3373"/>
    <hyperlink ref="V1480" r:id="rId3374"/>
    <hyperlink ref="V1481" r:id="rId3375"/>
    <hyperlink ref="V1482" r:id="rId3376"/>
    <hyperlink ref="V1483" r:id="rId3377"/>
    <hyperlink ref="V1484" r:id="rId3378"/>
    <hyperlink ref="V1485" r:id="rId3379"/>
    <hyperlink ref="V1486" r:id="rId3380"/>
    <hyperlink ref="V1487" r:id="rId3381"/>
    <hyperlink ref="V1488" r:id="rId3382"/>
    <hyperlink ref="V1489" r:id="rId3383"/>
    <hyperlink ref="V1490" r:id="rId3384"/>
    <hyperlink ref="V1491" r:id="rId3385"/>
    <hyperlink ref="V1492" r:id="rId3386"/>
    <hyperlink ref="V1493" r:id="rId3387"/>
    <hyperlink ref="V1494" r:id="rId3388"/>
    <hyperlink ref="V1495" r:id="rId3389"/>
    <hyperlink ref="V1496" r:id="rId3390"/>
    <hyperlink ref="V1497" r:id="rId3391"/>
    <hyperlink ref="V1498" r:id="rId3392"/>
    <hyperlink ref="V1499" r:id="rId3393"/>
    <hyperlink ref="V1500" r:id="rId3394"/>
    <hyperlink ref="V1501" r:id="rId3395"/>
    <hyperlink ref="V1502" r:id="rId3396"/>
    <hyperlink ref="V1503" r:id="rId3397"/>
    <hyperlink ref="V1504" r:id="rId3398"/>
    <hyperlink ref="V1505" r:id="rId3399"/>
    <hyperlink ref="V1506" r:id="rId3400"/>
    <hyperlink ref="V1507" r:id="rId3401"/>
    <hyperlink ref="V1508" r:id="rId3402"/>
    <hyperlink ref="V1509" r:id="rId3403"/>
    <hyperlink ref="V1510" r:id="rId3404"/>
    <hyperlink ref="V1511" r:id="rId3405"/>
    <hyperlink ref="V1512" r:id="rId3406"/>
    <hyperlink ref="V1513" r:id="rId3407"/>
    <hyperlink ref="V1514" r:id="rId3408"/>
    <hyperlink ref="V1515" r:id="rId3409"/>
    <hyperlink ref="V1516" r:id="rId3410"/>
    <hyperlink ref="V1517" r:id="rId3411"/>
    <hyperlink ref="V1518" r:id="rId3412"/>
    <hyperlink ref="V1519" r:id="rId3413"/>
    <hyperlink ref="V1520" r:id="rId3414"/>
    <hyperlink ref="V1521" r:id="rId3415"/>
    <hyperlink ref="V1522" r:id="rId3416"/>
    <hyperlink ref="V1523" r:id="rId3417"/>
    <hyperlink ref="V1524" r:id="rId3418"/>
    <hyperlink ref="V1525" r:id="rId3419"/>
    <hyperlink ref="V1526" r:id="rId3420"/>
    <hyperlink ref="V1527" r:id="rId3421"/>
    <hyperlink ref="V1528" r:id="rId3422"/>
    <hyperlink ref="V1529" r:id="rId3423"/>
    <hyperlink ref="V1530" r:id="rId3424"/>
    <hyperlink ref="V1531" r:id="rId3425"/>
    <hyperlink ref="V1532" r:id="rId3426"/>
    <hyperlink ref="V1533" r:id="rId3427"/>
    <hyperlink ref="V1534" r:id="rId3428"/>
    <hyperlink ref="V1535" r:id="rId3429"/>
    <hyperlink ref="V1536" r:id="rId3430"/>
    <hyperlink ref="V1537" r:id="rId3431"/>
    <hyperlink ref="V1538" r:id="rId3432"/>
    <hyperlink ref="V1539" r:id="rId3433"/>
    <hyperlink ref="V1540" r:id="rId3434"/>
    <hyperlink ref="V1541" r:id="rId3435"/>
    <hyperlink ref="V1542" r:id="rId3436"/>
    <hyperlink ref="V1543" r:id="rId3437"/>
    <hyperlink ref="V1544" r:id="rId3438"/>
    <hyperlink ref="V1545" r:id="rId3439"/>
    <hyperlink ref="V1546" r:id="rId3440"/>
    <hyperlink ref="V1547" r:id="rId3441"/>
    <hyperlink ref="V1548" r:id="rId3442"/>
    <hyperlink ref="V1549" r:id="rId3443"/>
    <hyperlink ref="V1550" r:id="rId3444"/>
    <hyperlink ref="V1551" r:id="rId3445"/>
    <hyperlink ref="V1552" r:id="rId3446"/>
    <hyperlink ref="V1553" r:id="rId3447"/>
    <hyperlink ref="V1554" r:id="rId3448"/>
    <hyperlink ref="V1555" r:id="rId3449"/>
    <hyperlink ref="V1556" r:id="rId3450"/>
    <hyperlink ref="V1557" r:id="rId3451"/>
    <hyperlink ref="V1558" r:id="rId3452"/>
    <hyperlink ref="V1559" r:id="rId3453"/>
    <hyperlink ref="V1560" r:id="rId3454"/>
    <hyperlink ref="V1561" r:id="rId3455"/>
    <hyperlink ref="V1562" r:id="rId3456"/>
    <hyperlink ref="V1563" r:id="rId3457"/>
    <hyperlink ref="V1564" r:id="rId3458"/>
    <hyperlink ref="V1565" r:id="rId3459"/>
    <hyperlink ref="V1566" r:id="rId3460"/>
    <hyperlink ref="V1567" r:id="rId3461"/>
    <hyperlink ref="V1568" r:id="rId3462"/>
    <hyperlink ref="V1569" r:id="rId3463"/>
    <hyperlink ref="V1570" r:id="rId3464"/>
    <hyperlink ref="V1571" r:id="rId3465"/>
    <hyperlink ref="V1572" r:id="rId3466"/>
    <hyperlink ref="V1573" r:id="rId3467"/>
    <hyperlink ref="V1574" r:id="rId3468"/>
    <hyperlink ref="V1575" r:id="rId3469"/>
    <hyperlink ref="V1576" r:id="rId3470"/>
    <hyperlink ref="V1577" r:id="rId3471"/>
    <hyperlink ref="V1578" r:id="rId3472"/>
    <hyperlink ref="V1579" r:id="rId3473"/>
    <hyperlink ref="V1580" r:id="rId3474"/>
    <hyperlink ref="V1581" r:id="rId3475"/>
    <hyperlink ref="V1582" r:id="rId3476"/>
    <hyperlink ref="V1583" r:id="rId3477"/>
    <hyperlink ref="V1584" r:id="rId3478"/>
    <hyperlink ref="V1585" r:id="rId3479"/>
    <hyperlink ref="V1586" r:id="rId3480"/>
    <hyperlink ref="V1587" r:id="rId3481"/>
    <hyperlink ref="V1588" r:id="rId3482"/>
    <hyperlink ref="V1589" r:id="rId3483"/>
    <hyperlink ref="V1590" r:id="rId3484"/>
    <hyperlink ref="V1591" r:id="rId3485"/>
    <hyperlink ref="V1592" r:id="rId3486"/>
    <hyperlink ref="V1593" r:id="rId3487"/>
    <hyperlink ref="V1594" r:id="rId3488"/>
    <hyperlink ref="V1595" r:id="rId3489"/>
    <hyperlink ref="V1596" r:id="rId3490"/>
    <hyperlink ref="V1597" r:id="rId3491"/>
    <hyperlink ref="V1598" r:id="rId3492"/>
    <hyperlink ref="V1599" r:id="rId3493"/>
    <hyperlink ref="V1600" r:id="rId3494"/>
    <hyperlink ref="V1601" r:id="rId3495"/>
    <hyperlink ref="V1602" r:id="rId3496"/>
    <hyperlink ref="V1603" r:id="rId3497"/>
    <hyperlink ref="V1604" r:id="rId3498"/>
    <hyperlink ref="V1605" r:id="rId3499"/>
    <hyperlink ref="V1606" r:id="rId3500"/>
    <hyperlink ref="V1607" r:id="rId3501"/>
    <hyperlink ref="V1608" r:id="rId3502"/>
    <hyperlink ref="V1609" r:id="rId3503"/>
    <hyperlink ref="V1610" r:id="rId3504"/>
    <hyperlink ref="V1611" r:id="rId3505"/>
    <hyperlink ref="V1612" r:id="rId3506"/>
    <hyperlink ref="V1613" r:id="rId3507"/>
    <hyperlink ref="V1614" r:id="rId3508"/>
    <hyperlink ref="V1615" r:id="rId3509"/>
    <hyperlink ref="V1616" r:id="rId3510"/>
    <hyperlink ref="V1617" r:id="rId3511"/>
    <hyperlink ref="V1618" r:id="rId3512"/>
    <hyperlink ref="V1619" r:id="rId3513"/>
    <hyperlink ref="V1620" r:id="rId3514"/>
    <hyperlink ref="V1621" r:id="rId3515"/>
    <hyperlink ref="V1622" r:id="rId3516"/>
    <hyperlink ref="V1623" r:id="rId3517"/>
    <hyperlink ref="V1624" r:id="rId3518"/>
    <hyperlink ref="V1625" r:id="rId3519"/>
    <hyperlink ref="V1626" r:id="rId3520"/>
    <hyperlink ref="V1627" r:id="rId3521"/>
    <hyperlink ref="V1628" r:id="rId3522"/>
    <hyperlink ref="V1629" r:id="rId3523"/>
    <hyperlink ref="V1630" r:id="rId3524"/>
    <hyperlink ref="V1631" r:id="rId3525"/>
    <hyperlink ref="V1632" r:id="rId3526"/>
    <hyperlink ref="V1633" r:id="rId3527"/>
    <hyperlink ref="V1634" r:id="rId3528"/>
    <hyperlink ref="V1635" r:id="rId3529"/>
    <hyperlink ref="V1636" r:id="rId3530"/>
    <hyperlink ref="V1637" r:id="rId3531"/>
    <hyperlink ref="V1638" r:id="rId3532"/>
    <hyperlink ref="V1639" r:id="rId3533"/>
    <hyperlink ref="V1640" r:id="rId3534"/>
    <hyperlink ref="V1641" r:id="rId3535"/>
    <hyperlink ref="V1642" r:id="rId3536"/>
    <hyperlink ref="V1643" r:id="rId3537"/>
    <hyperlink ref="V1644" r:id="rId3538"/>
    <hyperlink ref="V1645" r:id="rId3539"/>
    <hyperlink ref="V1646" r:id="rId3540"/>
    <hyperlink ref="V1647" r:id="rId3541"/>
    <hyperlink ref="V1648" r:id="rId3542"/>
    <hyperlink ref="V1649" r:id="rId3543"/>
    <hyperlink ref="V1650" r:id="rId3544"/>
    <hyperlink ref="V1651" r:id="rId3545"/>
    <hyperlink ref="V1652" r:id="rId3546"/>
    <hyperlink ref="V1653" r:id="rId3547"/>
    <hyperlink ref="V1654" r:id="rId3548"/>
    <hyperlink ref="V1655" r:id="rId3549"/>
    <hyperlink ref="V1656" r:id="rId3550"/>
    <hyperlink ref="V1657" r:id="rId3551"/>
    <hyperlink ref="V1658" r:id="rId3552"/>
    <hyperlink ref="V1659" r:id="rId3553"/>
    <hyperlink ref="V1660" r:id="rId3554"/>
    <hyperlink ref="V1661" r:id="rId3555"/>
    <hyperlink ref="V1662" r:id="rId3556"/>
    <hyperlink ref="V1663" r:id="rId3557"/>
    <hyperlink ref="V1664" r:id="rId3558"/>
    <hyperlink ref="V1665" r:id="rId3559"/>
    <hyperlink ref="V1666" r:id="rId3560"/>
    <hyperlink ref="V1667" r:id="rId3561"/>
    <hyperlink ref="V1668" r:id="rId3562"/>
    <hyperlink ref="V1669" r:id="rId3563"/>
    <hyperlink ref="V1670" r:id="rId3564"/>
    <hyperlink ref="V1671" r:id="rId3565"/>
    <hyperlink ref="V1672" r:id="rId3566"/>
    <hyperlink ref="V1673" r:id="rId3567"/>
    <hyperlink ref="V1674" r:id="rId3568"/>
    <hyperlink ref="V1675" r:id="rId3569"/>
    <hyperlink ref="V1676" r:id="rId3570"/>
    <hyperlink ref="V1677" r:id="rId3571"/>
    <hyperlink ref="V1678" r:id="rId3572"/>
    <hyperlink ref="V1679" r:id="rId3573"/>
    <hyperlink ref="V1680" r:id="rId3574"/>
    <hyperlink ref="V1681" r:id="rId3575"/>
    <hyperlink ref="V1682" r:id="rId3576"/>
    <hyperlink ref="V1683" r:id="rId3577"/>
    <hyperlink ref="V1684" r:id="rId3578"/>
    <hyperlink ref="V1685" r:id="rId3579"/>
    <hyperlink ref="V1686" r:id="rId3580"/>
    <hyperlink ref="V1687" r:id="rId3581"/>
    <hyperlink ref="V1688" r:id="rId3582"/>
    <hyperlink ref="V1689" r:id="rId3583"/>
    <hyperlink ref="V1690" r:id="rId3584"/>
    <hyperlink ref="V1691" r:id="rId3585"/>
    <hyperlink ref="V1692" r:id="rId3586"/>
    <hyperlink ref="V1693" r:id="rId3587"/>
    <hyperlink ref="V1694" r:id="rId3588"/>
    <hyperlink ref="V1695" r:id="rId3589"/>
    <hyperlink ref="V1696" r:id="rId3590"/>
    <hyperlink ref="V1697" r:id="rId3591"/>
    <hyperlink ref="V1698" r:id="rId3592"/>
    <hyperlink ref="V1699" r:id="rId3593"/>
    <hyperlink ref="V1700" r:id="rId3594"/>
    <hyperlink ref="V1701" r:id="rId3595"/>
    <hyperlink ref="V1702" r:id="rId3596"/>
    <hyperlink ref="V1703" r:id="rId3597"/>
    <hyperlink ref="V1704" r:id="rId3598"/>
    <hyperlink ref="V1705" r:id="rId3599"/>
    <hyperlink ref="V1706" r:id="rId3600"/>
    <hyperlink ref="V1707" r:id="rId3601"/>
    <hyperlink ref="V1708" r:id="rId3602"/>
    <hyperlink ref="V1709" r:id="rId3603"/>
    <hyperlink ref="V1710" r:id="rId3604"/>
    <hyperlink ref="V1711" r:id="rId3605"/>
    <hyperlink ref="V1712" r:id="rId3606"/>
    <hyperlink ref="V1713" r:id="rId3607"/>
    <hyperlink ref="V1714" r:id="rId3608"/>
    <hyperlink ref="V1715" r:id="rId3609"/>
    <hyperlink ref="V1716" r:id="rId3610"/>
    <hyperlink ref="V1717" r:id="rId3611"/>
    <hyperlink ref="V1718" r:id="rId3612"/>
    <hyperlink ref="V1719" r:id="rId3613"/>
    <hyperlink ref="V1720" r:id="rId3614"/>
    <hyperlink ref="V1721" r:id="rId3615"/>
    <hyperlink ref="V1722" r:id="rId3616"/>
    <hyperlink ref="V1723" r:id="rId3617"/>
    <hyperlink ref="V1724" r:id="rId3618"/>
    <hyperlink ref="V1725" r:id="rId3619"/>
    <hyperlink ref="V1726" r:id="rId3620"/>
    <hyperlink ref="V1727" r:id="rId3621"/>
    <hyperlink ref="V1728" r:id="rId3622"/>
    <hyperlink ref="V1729" r:id="rId3623"/>
    <hyperlink ref="V1730" r:id="rId3624"/>
    <hyperlink ref="V1731" r:id="rId3625"/>
    <hyperlink ref="V1732" r:id="rId3626"/>
    <hyperlink ref="V1733" r:id="rId3627"/>
    <hyperlink ref="V1734" r:id="rId3628"/>
    <hyperlink ref="V1735" r:id="rId3629"/>
    <hyperlink ref="V1736" r:id="rId3630"/>
    <hyperlink ref="V1737" r:id="rId3631"/>
    <hyperlink ref="V1738" r:id="rId3632"/>
    <hyperlink ref="V1739" r:id="rId3633"/>
    <hyperlink ref="V1740" r:id="rId3634"/>
    <hyperlink ref="V1741" r:id="rId3635"/>
    <hyperlink ref="V1742" r:id="rId3636"/>
    <hyperlink ref="V1743" r:id="rId3637"/>
    <hyperlink ref="V1744" r:id="rId3638"/>
    <hyperlink ref="V1745" r:id="rId3639"/>
    <hyperlink ref="V1746" r:id="rId3640"/>
    <hyperlink ref="V1747" r:id="rId3641"/>
    <hyperlink ref="V1748" r:id="rId3642"/>
    <hyperlink ref="V1749" r:id="rId3643"/>
    <hyperlink ref="V1750" r:id="rId3644"/>
    <hyperlink ref="V1751" r:id="rId3645"/>
    <hyperlink ref="V1752" r:id="rId3646"/>
    <hyperlink ref="V1753" r:id="rId3647"/>
    <hyperlink ref="V1754" r:id="rId3648"/>
    <hyperlink ref="V1755" r:id="rId3649"/>
    <hyperlink ref="V1756" r:id="rId3650"/>
    <hyperlink ref="V1757" r:id="rId3651"/>
    <hyperlink ref="V1758" r:id="rId3652"/>
    <hyperlink ref="V1759" r:id="rId3653"/>
    <hyperlink ref="V1760" r:id="rId3654"/>
    <hyperlink ref="V1761" r:id="rId3655"/>
    <hyperlink ref="V1762" r:id="rId3656"/>
    <hyperlink ref="V1763" r:id="rId3657"/>
    <hyperlink ref="V1764" r:id="rId3658"/>
    <hyperlink ref="V1765" r:id="rId3659"/>
    <hyperlink ref="V1766" r:id="rId3660"/>
    <hyperlink ref="V1767" r:id="rId3661"/>
    <hyperlink ref="V1768" r:id="rId3662"/>
    <hyperlink ref="V1769" r:id="rId3663"/>
    <hyperlink ref="V1770" r:id="rId3664"/>
    <hyperlink ref="V1771" r:id="rId3665"/>
    <hyperlink ref="V1772" r:id="rId3666"/>
    <hyperlink ref="V1773" r:id="rId3667"/>
    <hyperlink ref="V1774" r:id="rId3668"/>
    <hyperlink ref="V1775" r:id="rId3669"/>
    <hyperlink ref="V1776" r:id="rId3670"/>
    <hyperlink ref="V1777" r:id="rId3671"/>
    <hyperlink ref="V1778" r:id="rId3672"/>
    <hyperlink ref="V1779" r:id="rId3673"/>
    <hyperlink ref="V1780" r:id="rId3674"/>
    <hyperlink ref="V1781" r:id="rId3675"/>
    <hyperlink ref="X3" r:id="rId3676" location="!/mancillaconseil/status/971548393699880960"/>
    <hyperlink ref="X4" r:id="rId3677" location="!/mancillaconseil/status/971548393699880960"/>
    <hyperlink ref="X5" r:id="rId3678" location="!/mancillaconseil/status/971548393699880960"/>
    <hyperlink ref="X6" r:id="rId3679" location="!/mancillaconseil/status/971548393699880960"/>
    <hyperlink ref="X7" r:id="rId3680" location="!/mancillaconseil/status/971548393699880960"/>
    <hyperlink ref="X8" r:id="rId3681" location="!/mancillaconseil/status/971548393699880960"/>
    <hyperlink ref="X9" r:id="rId3682" location="!/mancillaconseil/status/971548393699880960"/>
    <hyperlink ref="X10" r:id="rId3683" location="!/mancillaconseil/status/971548393699880960"/>
    <hyperlink ref="X11" r:id="rId3684" location="!/mancillaconseil/status/971548393699880960"/>
    <hyperlink ref="X12" r:id="rId3685" location="!/mancillaconseil/status/971548393699880960"/>
    <hyperlink ref="X13" r:id="rId3686" location="!/anastasiabarre/status/969063569949102081"/>
    <hyperlink ref="X14" r:id="rId3687" location="!/mikequindazzi/status/970962702863609857"/>
    <hyperlink ref="X15" r:id="rId3688" location="!/cstorenews_/status/972344585061109760"/>
    <hyperlink ref="X16" r:id="rId3689" location="!/andreagaillet/status/974238402861203457"/>
    <hyperlink ref="X17" r:id="rId3690" location="!/jon_ferrara/status/928299501919408130"/>
    <hyperlink ref="X18" r:id="rId3691" location="!/jon_ferrara/status/928299501919408130"/>
    <hyperlink ref="X19" r:id="rId3692" location="!/jon_ferrara/status/928299501919408130"/>
    <hyperlink ref="X20" r:id="rId3693" location="!/jon_ferrara/status/928299501919408130"/>
    <hyperlink ref="X21" r:id="rId3694" location="!/jon_ferrara/status/928299501919408130"/>
    <hyperlink ref="X22" r:id="rId3695" location="!/jon_ferrara/status/928299501919408130"/>
    <hyperlink ref="X23" r:id="rId3696" location="!/jon_ferrara/status/928299501919408130"/>
    <hyperlink ref="X24" r:id="rId3697" location="!/gtatidea/status/975326981842702336"/>
    <hyperlink ref="X25" r:id="rId3698" location="!/enanglais/status/975340242545922049"/>
    <hyperlink ref="X26" r:id="rId3699" location="!/enanglais/status/975340242545922049"/>
    <hyperlink ref="X27" r:id="rId3700" location="!/enanglais/status/975340242545922049"/>
    <hyperlink ref="X28" r:id="rId3701" location="!/enanglais/status/975340242545922049"/>
    <hyperlink ref="X29" r:id="rId3702" location="!/enanglais/status/975324142357671938"/>
    <hyperlink ref="X30" r:id="rId3703" location="!/enanglais/status/975324142357671938"/>
    <hyperlink ref="X31" r:id="rId3704" location="!/enanglais/status/975324142357671938"/>
    <hyperlink ref="X32" r:id="rId3705" location="!/enanglais/status/975324142357671938"/>
    <hyperlink ref="X33" r:id="rId3706" location="!/enanglais/status/975324142357671938"/>
    <hyperlink ref="X34" r:id="rId3707" location="!/enanglais/status/975324142357671938"/>
    <hyperlink ref="X35" r:id="rId3708" location="!/enanglais/status/975324142357671938"/>
    <hyperlink ref="X36" r:id="rId3709" location="!/tedprodromou/status/975514602485309440"/>
    <hyperlink ref="X37" r:id="rId3710" location="!/vijitbanthia/status/971046027896770561"/>
    <hyperlink ref="X38" r:id="rId3711" location="!/digitalsuccess1/status/971046168800227331"/>
    <hyperlink ref="X39" r:id="rId3712" location="!/doan_tu1/status/971046541833236481"/>
    <hyperlink ref="X40" r:id="rId3713" location="!/bellagilbert13/status/970913075896508416"/>
    <hyperlink ref="X41" r:id="rId3714" location="!/silicontent506/status/971046712465862656"/>
    <hyperlink ref="X42" r:id="rId3715" location="!/mishafilippov64/status/971047074773938176"/>
    <hyperlink ref="X43" r:id="rId3716" location="!/fprida/status/971048110473523200"/>
    <hyperlink ref="X44" r:id="rId3717" location="!/mmarcobernard/status/971048636472877056"/>
    <hyperlink ref="X45" r:id="rId3718" location="!/isidro_ef/status/971049388201168896"/>
    <hyperlink ref="X46" r:id="rId3719" location="!/isidro_ef/status/971049388201168896"/>
    <hyperlink ref="X47" r:id="rId3720" location="!/isidro_ef/status/971049388201168896"/>
    <hyperlink ref="X48" r:id="rId3721" location="!/isidro_ef/status/971049388201168896"/>
    <hyperlink ref="X49" r:id="rId3722" location="!/isidro_ef/status/971049388201168896"/>
    <hyperlink ref="X50" r:id="rId3723" location="!/sharonroche743/status/971049567620825088"/>
    <hyperlink ref="X51" r:id="rId3724" location="!/sharonroche743/status/971049567620825088"/>
    <hyperlink ref="X52" r:id="rId3725" location="!/angelruizperez/status/970961333758976000"/>
    <hyperlink ref="X53" r:id="rId3726" location="!/juanmartinez/status/971051692178288641"/>
    <hyperlink ref="X54" r:id="rId3727" location="!/juanmartinez/status/971051692178288641"/>
    <hyperlink ref="X55" r:id="rId3728" location="!/freshmarketma/status/971051807198863360"/>
    <hyperlink ref="X56" r:id="rId3729" location="!/sotanoplanner/status/971052184589791232"/>
    <hyperlink ref="X57" r:id="rId3730" location="!/bookreviewtours/status/971052541906530304"/>
    <hyperlink ref="X58" r:id="rId3731" location="!/bookreviewtours/status/971052541906530304"/>
    <hyperlink ref="X59" r:id="rId3732" location="!/easycookin2012/status/971053419136917504"/>
    <hyperlink ref="X60" r:id="rId3733" location="!/easycookin2012/status/971053419136917504"/>
    <hyperlink ref="X61" r:id="rId3734" location="!/clubdelacom/status/974371228671725570"/>
    <hyperlink ref="X62" r:id="rId3735" location="!/clubdelacom/status/974371228671725570"/>
    <hyperlink ref="X63" r:id="rId3736" location="!/clubdelacom/status/974371228671725570"/>
    <hyperlink ref="X64" r:id="rId3737" location="!/clubdelacom/status/971053836487069696"/>
    <hyperlink ref="X65" r:id="rId3738" location="!/linked2success/status/971054081883164673"/>
    <hyperlink ref="X66" r:id="rId3739" location="!/thelinkedinman/status/971054112904241152"/>
    <hyperlink ref="X67" r:id="rId3740" location="!/nadinemotaze/status/971054207385128960"/>
    <hyperlink ref="X68" r:id="rId3741" location="!/trudykwik/status/971047391620104194"/>
    <hyperlink ref="X69" r:id="rId3742" location="!/greattywrp/status/971054411005952000"/>
    <hyperlink ref="X70" r:id="rId3743" location="!/greattywrp/status/971054411005952000"/>
    <hyperlink ref="X71" r:id="rId3744" location="!/ezpzmealz/status/971054566799171584"/>
    <hyperlink ref="X72" r:id="rId3745" location="!/ezpzmealz/status/971054566799171584"/>
    <hyperlink ref="X73" r:id="rId3746" location="!/thebizfasttrack/status/971055574329778177"/>
    <hyperlink ref="X74" r:id="rId3747" location="!/bloggertribe/status/971058040387416064"/>
    <hyperlink ref="X75" r:id="rId3748" location="!/bloggertribe/status/971058040387416064"/>
    <hyperlink ref="X76" r:id="rId3749" location="!/cumulusproducts/status/971058086898171909"/>
    <hyperlink ref="X77" r:id="rId3750" location="!/waeljose/status/971058379069296643"/>
    <hyperlink ref="X78" r:id="rId3751" location="!/waeljose/status/971058408886620160"/>
    <hyperlink ref="X79" r:id="rId3752" location="!/roberts_ben_m/status/971052082810834946"/>
    <hyperlink ref="X80" r:id="rId3753" location="!/carikluger/status/971058838312022016"/>
    <hyperlink ref="X81" r:id="rId3754" location="!/marketingkelly/status/971059140620640257"/>
    <hyperlink ref="X82" r:id="rId3755" location="!/sharerussharing/status/971059266365870081"/>
    <hyperlink ref="X83" r:id="rId3756" location="!/making_of_a_mom/status/971059734856990721"/>
    <hyperlink ref="X84" r:id="rId3757" location="!/making_of_a_mom/status/971059734856990721"/>
    <hyperlink ref="X85" r:id="rId3758" location="!/kashinaritsuika/status/971060752030355456"/>
    <hyperlink ref="X86" r:id="rId3759" location="!/dhaliwalkcgmai1/status/971060802487705600"/>
    <hyperlink ref="X87" r:id="rId3760" location="!/dhaliwalkcgmai1/status/971060802487705600"/>
    <hyperlink ref="X88" r:id="rId3761" location="!/djenadsidibe/status/971047869724745728"/>
    <hyperlink ref="X89" r:id="rId3762" location="!/djenadsidibe/status/971048118799208450"/>
    <hyperlink ref="X90" r:id="rId3763" location="!/djenadsidibe/status/971053005666742272"/>
    <hyperlink ref="X91" r:id="rId3764" location="!/djenadsidibe/status/971053005666742272"/>
    <hyperlink ref="X92" r:id="rId3765" location="!/djenadsidibe/status/971060825225072640"/>
    <hyperlink ref="X93" r:id="rId3766" location="!/gusyounis/status/971060841641598976"/>
    <hyperlink ref="X94" r:id="rId3767" location="!/wiredprworks/status/971061279749279744"/>
    <hyperlink ref="X95" r:id="rId3768" location="!/eficiens/status/970954680145793024"/>
    <hyperlink ref="X96" r:id="rId3769" location="!/eficiens/status/970954680145793024"/>
    <hyperlink ref="X97" r:id="rId3770" location="!/akaeserge/status/971061725050081285"/>
    <hyperlink ref="X98" r:id="rId3771" location="!/akaeserge/status/971061725050081285"/>
    <hyperlink ref="X99" r:id="rId3772" location="!/akaeserge/status/971061725050081285"/>
    <hyperlink ref="X100" r:id="rId3773" location="!/consumerscu/status/971061928905920512"/>
    <hyperlink ref="X101" r:id="rId3774" location="!/ms_magallanes/status/971062846657384448"/>
    <hyperlink ref="X102" r:id="rId3775" location="!/etrafficlane/status/971062963149795328"/>
    <hyperlink ref="X103" r:id="rId3776" location="!/kanezadiane/status/971410727901724672"/>
    <hyperlink ref="X104" r:id="rId3777" location="!/muzickaproduk/status/971410901248233472"/>
    <hyperlink ref="X105" r:id="rId3778" location="!/jesicasexi688/status/971411567840444416"/>
    <hyperlink ref="X106" r:id="rId3779" location="!/tacomaco8/status/971411654205476864"/>
    <hyperlink ref="X107" r:id="rId3780" location="!/tacomaco8/status/971411654205476864"/>
    <hyperlink ref="X108" r:id="rId3781" location="!/hlemtube/status/971412181249118208"/>
    <hyperlink ref="X109" r:id="rId3782" location="!/migueldelecourt/status/971406272405889025"/>
    <hyperlink ref="X110" r:id="rId3783" location="!/duvalletc/status/971143550892216320"/>
    <hyperlink ref="X111" r:id="rId3784" location="!/pierrepeyrat/status/971411949396381698"/>
    <hyperlink ref="X112" r:id="rId3785" location="!/pierrepeyrat/status/971412435113570304"/>
    <hyperlink ref="X113" r:id="rId3786" location="!/duvalletc/status/971143550892216320"/>
    <hyperlink ref="X114" r:id="rId3787" location="!/pierrepeyrat/status/971412435113570304"/>
    <hyperlink ref="X115" r:id="rId3788" location="!/pierrepeyrat/status/971412435113570304"/>
    <hyperlink ref="X116" r:id="rId3789" location="!/abimarketingpr/status/971412715842523137"/>
    <hyperlink ref="X117" r:id="rId3790" location="!/hotboycubu/status/971412814685286400"/>
    <hyperlink ref="X118" r:id="rId3791" location="!/coobusiness/status/971412918511259649"/>
    <hyperlink ref="X119" r:id="rId3792" location="!/coobusiness/status/971412918511259649"/>
    <hyperlink ref="X120" r:id="rId3793" location="!/sruwgrui/status/971412935179456514"/>
    <hyperlink ref="X121" r:id="rId3794" location="!/sbataille/status/971394243616002048"/>
    <hyperlink ref="X122" r:id="rId3795" location="!/ju_potier/status/971413329783738368"/>
    <hyperlink ref="X123" r:id="rId3796" location="!/sbataille/status/971394243616002048"/>
    <hyperlink ref="X124" r:id="rId3797" location="!/ju_potier/status/971413329783738368"/>
    <hyperlink ref="X125" r:id="rId3798" location="!/sbataille/status/971394243616002048"/>
    <hyperlink ref="X126" r:id="rId3799" location="!/ju_potier/status/971413329783738368"/>
    <hyperlink ref="X127" r:id="rId3800" location="!/sbataille/status/971394243616002048"/>
    <hyperlink ref="X128" r:id="rId3801" location="!/ju_potier/status/971413329783738368"/>
    <hyperlink ref="X129" r:id="rId3802" location="!/ju_potier/status/971413329783738368"/>
    <hyperlink ref="X130" r:id="rId3803" location="!/perrynewmancpc/status/971413399262433280"/>
    <hyperlink ref="X131" r:id="rId3804" location="!/bragaromero123/status/971413454283268096"/>
    <hyperlink ref="X132" r:id="rId3805" location="!/rehan52935475/status/971414452343099393"/>
    <hyperlink ref="X133" r:id="rId3806" location="!/vipdlosnegocios/status/971415338297511936"/>
    <hyperlink ref="X134" r:id="rId3807" location="!/mangermaz/status/971415377543491586"/>
    <hyperlink ref="X135" r:id="rId3808" location="!/meltwaterdk/status/971415505645993984"/>
    <hyperlink ref="X136" r:id="rId3809" location="!/rapidcrowd/status/971415788937777155"/>
    <hyperlink ref="X137" r:id="rId3810" location="!/advoninja/status/971416074464956416"/>
    <hyperlink ref="X138" r:id="rId3811" location="!/damelionetwork/status/971416174033620992"/>
    <hyperlink ref="X139" r:id="rId3812" location="!/alexalexrogers/status/971416693011496961"/>
    <hyperlink ref="X140" r:id="rId3813" location="!/christiant777/status/971416988676448257"/>
    <hyperlink ref="X141" r:id="rId3814" location="!/touitou_david/status/971417617247494144"/>
    <hyperlink ref="X142" r:id="rId3815" location="!/sprichtgut/status/971417654903889922"/>
    <hyperlink ref="X143" r:id="rId3816" location="!/sprichtgut/status/971417654903889922"/>
    <hyperlink ref="X144" r:id="rId3817" location="!/jacklejackle86/status/971417835477053440"/>
    <hyperlink ref="X145" r:id="rId3818" location="!/bestorangeseo/status/971417984764973056"/>
    <hyperlink ref="X146" r:id="rId3819" location="!/jpersiva/status/971417989378641920"/>
    <hyperlink ref="X147" r:id="rId3820" location="!/jpersiva/status/971417989378641920"/>
    <hyperlink ref="X148" r:id="rId3821" location="!/002idea/status/971418030130565125"/>
    <hyperlink ref="X149" r:id="rId3822" location="!/mar_tijeras/status/971418166801952768"/>
    <hyperlink ref="X150" r:id="rId3823" location="!/socialbeesco/status/971418448264859648"/>
    <hyperlink ref="X151" r:id="rId3824" location="!/techergun/status/971419277684297729"/>
    <hyperlink ref="X152" r:id="rId3825" location="!/md350032/status/971419377084940288"/>
    <hyperlink ref="X153" r:id="rId3826" location="!/waywebdigital/status/971049062433779712"/>
    <hyperlink ref="X154" r:id="rId3827" location="!/waywebdigital/status/971413920312430592"/>
    <hyperlink ref="X155" r:id="rId3828" location="!/ackmicro/status/971419901683470337"/>
    <hyperlink ref="X156" r:id="rId3829" location="!/scoopit_fr/status/971420280525537280"/>
    <hyperlink ref="X157" r:id="rId3830" location="!/aklima32253748/status/971420349463064576"/>
    <hyperlink ref="X158" r:id="rId3831" location="!/gopokemongo2018/status/971420400994353153"/>
    <hyperlink ref="X159" r:id="rId3832" location="!/lastbabyboomer/status/970693040993161216"/>
    <hyperlink ref="X160" r:id="rId3833" location="!/tatanishapw/status/971420710886244352"/>
    <hyperlink ref="X161" r:id="rId3834" location="!/tatanishapw/status/971420710886244352"/>
    <hyperlink ref="X162" r:id="rId3835" location="!/indho2029/status/971421039182929923"/>
    <hyperlink ref="X163" r:id="rId3836" location="!/cafe123456781/status/971421128223797248"/>
    <hyperlink ref="X164" r:id="rId3837" location="!/empireselling/status/971421296100864001"/>
    <hyperlink ref="X165" r:id="rId3838" location="!/hoyzer/status/971421364534956034"/>
    <hyperlink ref="X166" r:id="rId3839" location="!/ataurrahman35/status/971421714126028805"/>
    <hyperlink ref="X167" r:id="rId3840" location="!/matchnode/status/971421984860106752"/>
    <hyperlink ref="X168" r:id="rId3841" location="!/staryy19/status/971422469650296833"/>
    <hyperlink ref="X169" r:id="rId3842" location="!/tarokanews/status/971422858629951488"/>
    <hyperlink ref="X170" r:id="rId3843" location="!/lilly_stevens99/status/971423906257973248"/>
    <hyperlink ref="X171" r:id="rId3844" location="!/tedseward/status/971061859863363584"/>
    <hyperlink ref="X172" r:id="rId3845" location="!/tedseward/status/971424282751447040"/>
    <hyperlink ref="X173" r:id="rId3846" location="!/dataagentgreen/status/971424805152059397"/>
    <hyperlink ref="X174" r:id="rId3847" location="!/linkedinexpert_/status/956854346637103105"/>
    <hyperlink ref="X175" r:id="rId3848" location="!/lcs1122/status/971424874483793920"/>
    <hyperlink ref="X176" r:id="rId3849" location="!/agencyrktr/status/971377473165451264"/>
    <hyperlink ref="X177" r:id="rId3850" location="!/pramod0000007/status/971410796696629249"/>
    <hyperlink ref="X178" r:id="rId3851" location="!/isabellajonescl/status/970661714336219136"/>
    <hyperlink ref="X179" r:id="rId3852" location="!/pramod0000007/status/971424891651031040"/>
    <hyperlink ref="X180" r:id="rId3853" location="!/trt3400/status/971425011465576448"/>
    <hyperlink ref="X181" r:id="rId3854" location="!/getclosingpage/status/971425250490699779"/>
    <hyperlink ref="X182" r:id="rId3855" location="!/getclosingpage/status/971425250490699779"/>
    <hyperlink ref="X183" r:id="rId3856" location="!/humorhump/status/971280087554326531"/>
    <hyperlink ref="X184" r:id="rId3857" location="!/alexand23111772/status/971425464085569538"/>
    <hyperlink ref="X185" r:id="rId3858" location="!/sapradio/status/971418331403227137"/>
    <hyperlink ref="X186" r:id="rId3859" location="!/sapradio/status/971419202610483200"/>
    <hyperlink ref="X187" r:id="rId3860" location="!/sapradio/status/971420575825620992"/>
    <hyperlink ref="X188" r:id="rId3861" location="!/sapradio/status/971052658168619008"/>
    <hyperlink ref="X189" r:id="rId3862" location="!/sapradio/status/971418331403227137"/>
    <hyperlink ref="X190" r:id="rId3863" location="!/sapradio/status/971420575825620992"/>
    <hyperlink ref="X191" r:id="rId3864" location="!/sapradio/status/971424236282810368"/>
    <hyperlink ref="X192" r:id="rId3865" location="!/sapradio/status/971424605226393607"/>
    <hyperlink ref="X193" r:id="rId3866" location="!/sapradio/status/971416059008909314"/>
    <hyperlink ref="X194" r:id="rId3867" location="!/sapradio/status/971418331403227137"/>
    <hyperlink ref="X195" r:id="rId3868" location="!/sapradio/status/971419202610483200"/>
    <hyperlink ref="X196" r:id="rId3869" location="!/sapradio/status/971420575825620992"/>
    <hyperlink ref="X197" r:id="rId3870" location="!/sapradio/status/971424236282810368"/>
    <hyperlink ref="X198" r:id="rId3871" location="!/sapradio/status/971424605226393607"/>
    <hyperlink ref="X199" r:id="rId3872" location="!/sapradio/status/971416059008909314"/>
    <hyperlink ref="X200" r:id="rId3873" location="!/sapradio/status/971418331403227137"/>
    <hyperlink ref="X201" r:id="rId3874" location="!/sapradio/status/971419202610483200"/>
    <hyperlink ref="X202" r:id="rId3875" location="!/sapradio/status/971420575825620992"/>
    <hyperlink ref="X203" r:id="rId3876" location="!/sapradio/status/971424236282810368"/>
    <hyperlink ref="X204" r:id="rId3877" location="!/sapradio/status/971424605226393607"/>
    <hyperlink ref="X205" r:id="rId3878" location="!/sapradio/status/971052658168619008"/>
    <hyperlink ref="X206" r:id="rId3879" location="!/sapradio/status/971416059008909314"/>
    <hyperlink ref="X207" r:id="rId3880" location="!/sapradio/status/971418331403227137"/>
    <hyperlink ref="X208" r:id="rId3881" location="!/sapradio/status/971419202610483200"/>
    <hyperlink ref="X209" r:id="rId3882" location="!/sapradio/status/971420575825620992"/>
    <hyperlink ref="X210" r:id="rId3883" location="!/sapradio/status/971424236282810368"/>
    <hyperlink ref="X211" r:id="rId3884" location="!/sapradio/status/971424605226393607"/>
    <hyperlink ref="X212" r:id="rId3885" location="!/sapradio/status/971425495249244160"/>
    <hyperlink ref="X213" r:id="rId3886" location="!/sapradio/status/971052658168619008"/>
    <hyperlink ref="X214" r:id="rId3887" location="!/sapradio/status/971416059008909314"/>
    <hyperlink ref="X215" r:id="rId3888" location="!/sapradio/status/971420575825620992"/>
    <hyperlink ref="X216" r:id="rId3889" location="!/sapradio/status/971424236282810368"/>
    <hyperlink ref="X217" r:id="rId3890" location="!/sapradio/status/971424605226393607"/>
    <hyperlink ref="X218" r:id="rId3891" location="!/sapradio/status/971425495249244160"/>
    <hyperlink ref="X219" r:id="rId3892" location="!/sapradio/status/971420575825620992"/>
    <hyperlink ref="X220" r:id="rId3893" location="!/sapradio/status/971424236282810368"/>
    <hyperlink ref="X221" r:id="rId3894" location="!/sapradio/status/971424605226393607"/>
    <hyperlink ref="X222" r:id="rId3895" location="!/sapradio/status/971425495249244160"/>
    <hyperlink ref="X223" r:id="rId3896" location="!/contentampwaves/status/971770275070128129"/>
    <hyperlink ref="X224" r:id="rId3897" location="!/socialsalesinfo/status/971770275753811968"/>
    <hyperlink ref="X225" r:id="rId3898" location="!/socialsalesarmy/status/971770276563300352"/>
    <hyperlink ref="X226" r:id="rId3899" location="!/legros_ch/status/971770638322061312"/>
    <hyperlink ref="X227" r:id="rId3900" location="!/bizmartech/status/971771958965784578"/>
    <hyperlink ref="X228" r:id="rId3901" location="!/tonyrestell/status/934152465263579136"/>
    <hyperlink ref="X229" r:id="rId3902" location="!/umesh5152/status/971772469244825601"/>
    <hyperlink ref="X230" r:id="rId3903" location="!/bertpurdy/status/971756450367275009"/>
    <hyperlink ref="X231" r:id="rId3904" location="!/fr_skyblack/status/971774096253050882"/>
    <hyperlink ref="X232" r:id="rId3905" location="!/fr_skyblack/status/971774096253050882"/>
    <hyperlink ref="X233" r:id="rId3906" location="!/fr_skyblack/status/971774096253050882"/>
    <hyperlink ref="X234" r:id="rId3907" location="!/assistyoutoday/status/971774684894191616"/>
    <hyperlink ref="X235" r:id="rId3908" location="!/mckelviec/status/971775358541402112"/>
    <hyperlink ref="X236" r:id="rId3909" location="!/majerichi/status/971775565651955715"/>
    <hyperlink ref="X237" r:id="rId3910" location="!/cheppetit/status/971775721944375299"/>
    <hyperlink ref="X238" r:id="rId3911" location="!/sdevinnovations/status/971776069484384256"/>
    <hyperlink ref="X239" r:id="rId3912" location="!/ssi_deutschland/status/971775843390377984"/>
    <hyperlink ref="X240" r:id="rId3913" location="!/ssi_deutschland/status/971776157879291904"/>
    <hyperlink ref="X241" r:id="rId3914" location="!/ssi_deutschland/status/971776157879291904"/>
    <hyperlink ref="X242" r:id="rId3915" location="!/amberjones0722/status/971777617891241991"/>
    <hyperlink ref="X243" r:id="rId3916" location="!/handrus/status/971778338275676162"/>
    <hyperlink ref="X244" r:id="rId3917" location="!/handrus/status/971778338275676162"/>
    <hyperlink ref="X245" r:id="rId3918" location="!/rallyapp_com/status/971780766710489089"/>
    <hyperlink ref="X246" r:id="rId3919" location="!/game_wildermez/status/971781811947876353"/>
    <hyperlink ref="X247" r:id="rId3920" location="!/vsnamsterdam/status/971781815454326785"/>
    <hyperlink ref="X248" r:id="rId3921" location="!/linkingin2sales/status/971781867761434625"/>
    <hyperlink ref="X249" r:id="rId3922" location="!/socialmediahq/status/971781895938768896"/>
    <hyperlink ref="X250" r:id="rId3923" location="!/eugeneskripnick/status/971782298768113664"/>
    <hyperlink ref="X251" r:id="rId3924" location="!/eugeneskripnick/status/971782298768113664"/>
    <hyperlink ref="X252" r:id="rId3925" location="!/thuliumco/status/971783219883532290"/>
    <hyperlink ref="X253" r:id="rId3926" location="!/cinzia_gemelli/status/971783868104749056"/>
    <hyperlink ref="X254" r:id="rId3927" location="!/cinzia_gemelli/status/971783868104749056"/>
    <hyperlink ref="X255" r:id="rId3928" location="!/nessajbaker/status/971333638011965441"/>
    <hyperlink ref="X256" r:id="rId3929" location="!/b2bmarketingfdn/status/971784336822317056"/>
    <hyperlink ref="X257" r:id="rId3930" location="!/b2bmarketingfdn/status/971784336822317056"/>
    <hyperlink ref="X258" r:id="rId3931" location="!/anthonyrochand/status/971630610832912385"/>
    <hyperlink ref="X259" r:id="rId3932" location="!/arkangelscrap/status/971785266280194048"/>
    <hyperlink ref="X260" r:id="rId3933" location="!/arkangelscrap/status/971785266280194048"/>
    <hyperlink ref="X261" r:id="rId3934" location="!/the_sales_guy/status/971785742778273793"/>
    <hyperlink ref="X262" r:id="rId3935" location="!/adryenn/status/971785906305708032"/>
    <hyperlink ref="X263" r:id="rId3936" location="!/xoxolizza/status/971786342437801984"/>
    <hyperlink ref="X264" r:id="rId3937" location="!/adryenn/status/971785906305708032"/>
    <hyperlink ref="X265" r:id="rId3938" location="!/xoxolizza/status/971786342437801984"/>
    <hyperlink ref="X266" r:id="rId3939" location="!/xoxolizza/status/971786342437801984"/>
    <hyperlink ref="X267" r:id="rId3940" location="!/theintcell/status/971785174135574528"/>
    <hyperlink ref="X268" r:id="rId3941" location="!/avivatink/status/971786451552817154"/>
    <hyperlink ref="X269" r:id="rId3942" location="!/meritabiz/status/971786465716920321"/>
    <hyperlink ref="X270" r:id="rId3943" location="!/decollanz/status/971786899416408064"/>
    <hyperlink ref="X271" r:id="rId3944" location="!/decollanz/status/971786899416408064"/>
    <hyperlink ref="X272" r:id="rId3945" location="!/agussup39011241/status/972129270570016768"/>
    <hyperlink ref="X273" r:id="rId3946" location="!/agussup39011241/status/972129440531533824"/>
    <hyperlink ref="X274" r:id="rId3947" location="!/orangeman7/status/972521249887973376"/>
    <hyperlink ref="X275" r:id="rId3948" location="!/rossiclaro/status/971779415381340160"/>
    <hyperlink ref="X276" r:id="rId3949" location="!/robre62/status/971780743155343362"/>
    <hyperlink ref="X277" r:id="rId3950" location="!/maddypugliese/status/971778850152697856"/>
    <hyperlink ref="X278" r:id="rId3951" location="!/robre62/status/971780837225222144"/>
    <hyperlink ref="X279" r:id="rId3952" location="!/robre62/status/971780688998469632"/>
    <hyperlink ref="X280" r:id="rId3953" location="!/robre62/status/971780688998469632"/>
    <hyperlink ref="X281" r:id="rId3954" location="!/robre62/status/971780743155343362"/>
    <hyperlink ref="X282" r:id="rId3955" location="!/robre62/status/971780797530296320"/>
    <hyperlink ref="X283" r:id="rId3956" location="!/robre62/status/971780797530296320"/>
    <hyperlink ref="X284" r:id="rId3957" location="!/robre62/status/971780837225222144"/>
    <hyperlink ref="X285" r:id="rId3958" location="!/robre62/status/972130767466893312"/>
    <hyperlink ref="X286" r:id="rId3959" location="!/robre62/status/972130767466893312"/>
    <hyperlink ref="X287" r:id="rId3960" location="!/contentwriting9/status/971101747514142722"/>
    <hyperlink ref="X288" r:id="rId3961" location="!/luckeebutterfly/status/972129930208272384"/>
    <hyperlink ref="X289" r:id="rId3962" location="!/blogwriting1/status/971415460209192960"/>
    <hyperlink ref="X290" r:id="rId3963" location="!/luckeebutterfly/status/972131273949970433"/>
    <hyperlink ref="X291" r:id="rId3964" location="!/webstoresltd/status/972131303524110336"/>
    <hyperlink ref="X292" r:id="rId3965" location="!/mukeshjune/status/972131365880844288"/>
    <hyperlink ref="X293" r:id="rId3966" location="!/matteoposern/status/972131589412085760"/>
    <hyperlink ref="X294" r:id="rId3967" location="!/matteoposern/status/972131589412085760"/>
    <hyperlink ref="X295" r:id="rId3968" location="!/javierbebee/status/972131669074415621"/>
    <hyperlink ref="X296" r:id="rId3969" location="!/hannesbeierlein/status/971794381022875648"/>
    <hyperlink ref="X297" r:id="rId3970" location="!/paymill/status/972132733601370112"/>
    <hyperlink ref="X298" r:id="rId3971" location="!/mvdg999/status/972133721129308162"/>
    <hyperlink ref="X299" r:id="rId3972" location="!/adamiswriting/status/972136225120407552"/>
    <hyperlink ref="X300" r:id="rId3973" location="!/thesalesfonz/status/971411529638739969"/>
    <hyperlink ref="X301" r:id="rId3974" location="!/thesalesfonz/status/971774073960304640"/>
    <hyperlink ref="X302" r:id="rId3975" location="!/thesalesfonz/status/972136325250994177"/>
    <hyperlink ref="X303" r:id="rId3976" location="!/olliewhitfield_/status/972134665409712128"/>
    <hyperlink ref="X304" r:id="rId3977" location="!/michaeld_sales/status/972136564787765249"/>
    <hyperlink ref="X305" r:id="rId3978" location="!/michaeld_sales/status/972136564787765249"/>
    <hyperlink ref="X306" r:id="rId3979" location="!/s_carioni/status/972136684535078912"/>
    <hyperlink ref="X307" r:id="rId3980" location="!/s_carioni/status/972136684535078912"/>
    <hyperlink ref="X308" r:id="rId3981" location="!/mancillaconseil/status/971548393699880960"/>
    <hyperlink ref="X309" r:id="rId3982" location="!/gabyygonzalez/status/972136761378988036"/>
    <hyperlink ref="X310" r:id="rId3983" location="!/mancillaconseil/status/971548393699880960"/>
    <hyperlink ref="X311" r:id="rId3984" location="!/gabyygonzalez/status/972136761378988036"/>
    <hyperlink ref="X312" r:id="rId3985" location="!/steveknappsales/status/972137595420504064"/>
    <hyperlink ref="X313" r:id="rId3986" location="!/gdabischwebel/status/971783307666051072"/>
    <hyperlink ref="X314" r:id="rId3987" location="!/gdabischwebel/status/972137662969675782"/>
    <hyperlink ref="X315" r:id="rId3988" location="!/1min30toulouse/status/971783310480412672"/>
    <hyperlink ref="X316" r:id="rId3989" location="!/1min30toulouse/status/972137665419268111"/>
    <hyperlink ref="X317" r:id="rId3990" location="!/truthalwaywins/status/879638488378945537"/>
    <hyperlink ref="X318" r:id="rId3991" location="!/truthalwaywins/status/972138992320819201"/>
    <hyperlink ref="X319" r:id="rId3992" location="!/_taylorsymone/status/972139965713756160"/>
    <hyperlink ref="X320" r:id="rId3993" location="!/marcus_boswell/status/972140307742683136"/>
    <hyperlink ref="X321" r:id="rId3994" location="!/marcus_boswell/status/972140307742683136"/>
    <hyperlink ref="X322" r:id="rId3995" location="!/funmando/status/972140573963399169"/>
    <hyperlink ref="X323" r:id="rId3996" location="!/funmando/status/972140573963399169"/>
    <hyperlink ref="X324" r:id="rId3997" location="!/jrobcreative/status/972141511390482432"/>
    <hyperlink ref="X325" r:id="rId3998" location="!/faisalabbasiuk/status/972141969223901185"/>
    <hyperlink ref="X326" r:id="rId3999" location="!/jodyglidden/status/972141980271693824"/>
    <hyperlink ref="X327" r:id="rId4000" location="!/c_best01/status/972142048022269952"/>
    <hyperlink ref="X328" r:id="rId4001" location="!/c_best01/status/972142048022269952"/>
    <hyperlink ref="X329" r:id="rId4002" location="!/helenalmeida4/status/972142591297847298"/>
    <hyperlink ref="X330" r:id="rId4003" location="!/chrisarrcar/status/972143026247258112"/>
    <hyperlink ref="X331" r:id="rId4004" location="!/fatigaas/status/972143136431595520"/>
    <hyperlink ref="X332" r:id="rId4005" location="!/askjudihays/status/972143249157709824"/>
    <hyperlink ref="X333" r:id="rId4006" location="!/agreencleveland/status/972144040400637952"/>
    <hyperlink ref="X334" r:id="rId4007" location="!/greatpromos/status/972144481972768769"/>
    <hyperlink ref="X335" r:id="rId4008" location="!/seo_newz/status/970523889812914176"/>
    <hyperlink ref="X336" r:id="rId4009" location="!/hlorenzen/status/972144763850887169"/>
    <hyperlink ref="X337" r:id="rId4010" location="!/tkszczecin/status/972144875364913152"/>
    <hyperlink ref="X338" r:id="rId4011" location="!/marketkeytech/status/972145056529317888"/>
    <hyperlink ref="X339" r:id="rId4012" location="!/reach_or_miss/status/972145237228507141"/>
    <hyperlink ref="X340" r:id="rId4013" location="!/raul_rojas_ve/status/972147373303615488"/>
    <hyperlink ref="X341" r:id="rId4014" location="!/bereanopartners/status/972147935155666945"/>
    <hyperlink ref="X342" r:id="rId4015" location="!/bereanopartners/status/972147935155666945"/>
    <hyperlink ref="X343" r:id="rId4016" location="!/stanrobinson/status/972148805524078592"/>
    <hyperlink ref="X344" r:id="rId4017" location="!/1min30/status/971242450558881792"/>
    <hyperlink ref="X345" r:id="rId4018" location="!/1min30/status/971780254380552194"/>
    <hyperlink ref="X346" r:id="rId4019" location="!/1min30/status/972133328542367744"/>
    <hyperlink ref="X347" r:id="rId4020" location="!/1min30/status/972148931223224321"/>
    <hyperlink ref="X348" r:id="rId4021" location="!/digitalkeith/status/971892388179464192"/>
    <hyperlink ref="X349" r:id="rId4022" location="!/digitalkeith/status/971782139325964290"/>
    <hyperlink ref="X350" r:id="rId4023" location="!/cindyhilumas/status/972149134621896705"/>
    <hyperlink ref="X351" r:id="rId4024" location="!/cindyhilumas/status/972149134621896705"/>
    <hyperlink ref="X352" r:id="rId4025" location="!/shawn_naggiar/status/972017658102247425"/>
    <hyperlink ref="X353" r:id="rId4026" location="!/zaheer_bux/status/972149224266764288"/>
    <hyperlink ref="X354" r:id="rId4027" location="!/zaheer_bux/status/972149224266764288"/>
    <hyperlink ref="X355" r:id="rId4028" location="!/nexusgrado/status/972149106838835203"/>
    <hyperlink ref="X356" r:id="rId4029" location="!/nexusgrado/status/972149106838835203"/>
    <hyperlink ref="X357" r:id="rId4030" location="!/nexusgrado/status/972149273566597120"/>
    <hyperlink ref="X358" r:id="rId4031" location="!/nexusgrado/status/972149273566597120"/>
    <hyperlink ref="X359" r:id="rId4032" location="!/will_mif/status/971058008951226369"/>
    <hyperlink ref="X360" r:id="rId4033" location="!/will_mif/status/972150020366585856"/>
    <hyperlink ref="X361" r:id="rId4034" location="!/will_mif/status/972150020366585856"/>
    <hyperlink ref="X362" r:id="rId4035" location="!/will_mif/status/972150020366585856"/>
    <hyperlink ref="X363" r:id="rId4036" location="!/comellistephan/status/971787187284008960"/>
    <hyperlink ref="X364" r:id="rId4037" location="!/comellistephan/status/970607515372261376"/>
    <hyperlink ref="X365" r:id="rId4038" location="!/comellistephan/status/972150359828369409"/>
    <hyperlink ref="X366" r:id="rId4039" location="!/comellistephan/status/970607515372261376"/>
    <hyperlink ref="X367" r:id="rId4040" location="!/comellistephan/status/972150359828369409"/>
    <hyperlink ref="X368" r:id="rId4041" location="!/comellistephan/status/971773715817123840"/>
    <hyperlink ref="X369" r:id="rId4042" location="!/yucefjy/status/972488091989626881"/>
    <hyperlink ref="X370" r:id="rId4043" location="!/konradsanders/status/972490765132881927"/>
    <hyperlink ref="X371" r:id="rId4044" location="!/konradsanders/status/972490765132881927"/>
    <hyperlink ref="X372" r:id="rId4045" location="!/konradsanders/status/972490765132881927"/>
    <hyperlink ref="X373" r:id="rId4046" location="!/konradsanders/status/972490765132881927"/>
    <hyperlink ref="X374" r:id="rId4047" location="!/konradsanders/status/972490765132881927"/>
    <hyperlink ref="X375" r:id="rId4048" location="!/konradsanders/status/972490765132881927"/>
    <hyperlink ref="X376" r:id="rId4049" location="!/what_if_history/status/972491068196274176"/>
    <hyperlink ref="X377" r:id="rId4050" location="!/what_if_history/status/972491068196274176"/>
    <hyperlink ref="X378" r:id="rId4051" location="!/what_if_history/status/972491069244940288"/>
    <hyperlink ref="X379" r:id="rId4052" location="!/what_if_history/status/972491069244940288"/>
    <hyperlink ref="X380" r:id="rId4053" location="!/jackkosakowski/status/972289944675811328"/>
    <hyperlink ref="X381" r:id="rId4054" location="!/sa_matthana/status/972491090954665984"/>
    <hyperlink ref="X382" r:id="rId4055" location="!/sa_matthana/status/972491090954665984"/>
    <hyperlink ref="X383" r:id="rId4056" location="!/sa_matthana/status/972490980594102272"/>
    <hyperlink ref="X384" r:id="rId4057" location="!/sa_matthana/status/972490993030258688"/>
    <hyperlink ref="X385" r:id="rId4058" location="!/newimarketing/status/972491272362561536"/>
    <hyperlink ref="X386" r:id="rId4059" location="!/aguadulcecity/status/972491667017273345"/>
    <hyperlink ref="X387" r:id="rId4060" location="!/jpfrioul/status/972492373115703297"/>
    <hyperlink ref="X388" r:id="rId4061" location="!/mpalmer3270/status/972491710386274304"/>
    <hyperlink ref="X389" r:id="rId4062" location="!/mpalmer3270/status/972491487215841287"/>
    <hyperlink ref="X390" r:id="rId4063" location="!/mpalmer3270/status/972491710386274304"/>
    <hyperlink ref="X391" r:id="rId4064" location="!/mpalmer3270/status/972492040725508096"/>
    <hyperlink ref="X392" r:id="rId4065" location="!/mpalmer3270/status/972492040725508096"/>
    <hyperlink ref="X393" r:id="rId4066" location="!/mpalmer3270/status/972492579165044736"/>
    <hyperlink ref="X394" r:id="rId4067" location="!/nico_losito/status/971801333916491778"/>
    <hyperlink ref="X395" r:id="rId4068" location="!/altieriluca/status/972493484677566465"/>
    <hyperlink ref="X396" r:id="rId4069" location="!/altieriluca/status/972493484677566465"/>
    <hyperlink ref="X397" r:id="rId4070" location="!/cloudanalysts/status/972493531804766210"/>
    <hyperlink ref="X398" r:id="rId4071" location="!/court_friedman/status/972105005246316545"/>
    <hyperlink ref="X399" r:id="rId4072" location="!/court_friedman/status/971417720444121093"/>
    <hyperlink ref="X400" r:id="rId4073" location="!/abe21488996/status/972493706510192642"/>
    <hyperlink ref="X401" r:id="rId4074" location="!/abe21488996/status/972493706510192642"/>
    <hyperlink ref="X402" r:id="rId4075" location="!/smanzanedo/status/972494892911026176"/>
    <hyperlink ref="X403" r:id="rId4076" location="!/5_avarice/status/972497564368015361"/>
    <hyperlink ref="X404" r:id="rId4077" location="!/alexiamateta/status/972497739035668481"/>
    <hyperlink ref="X405" r:id="rId4078" location="!/tsscltd/status/948554295594627074"/>
    <hyperlink ref="X406" r:id="rId4079" location="!/tsscltd/status/947907571956011010"/>
    <hyperlink ref="X407" r:id="rId4080" location="!/kpizzu1/status/972497972779941888"/>
    <hyperlink ref="X408" r:id="rId4081" location="!/kpizzu1/status/972497977641140225"/>
    <hyperlink ref="X409" r:id="rId4082" location="!/mirkaplagon/status/972499460394766336"/>
    <hyperlink ref="X410" r:id="rId4083" location="!/camilo_mero/status/972500188324618241"/>
    <hyperlink ref="X411" r:id="rId4084" location="!/camilo_mero/status/972500188324618241"/>
    <hyperlink ref="X412" r:id="rId4085" location="!/kamichat/status/949055529690845184"/>
    <hyperlink ref="X413" r:id="rId4086" location="!/dermasolve/status/972502181701185537"/>
    <hyperlink ref="X414" r:id="rId4087" location="!/bloggerspress7/status/972502525118238720"/>
    <hyperlink ref="X415" r:id="rId4088" location="!/st3ph3n6/status/972503435412213762"/>
    <hyperlink ref="X416" r:id="rId4089" location="!/366degrees/status/972505360425766912"/>
    <hyperlink ref="X417" r:id="rId4090" location="!/366degrees/status/972505360425766912"/>
    <hyperlink ref="X418" r:id="rId4091" location="!/366degrees/status/972505360425766912"/>
    <hyperlink ref="X419" r:id="rId4092" location="!/366degrees/status/972505360425766912"/>
    <hyperlink ref="X420" r:id="rId4093" location="!/366degrees/status/972505360425766912"/>
    <hyperlink ref="X421" r:id="rId4094" location="!/tanugulati79/status/972505589258469376"/>
    <hyperlink ref="X422" r:id="rId4095" location="!/tanugulati79/status/972505589258469376"/>
    <hyperlink ref="X423" r:id="rId4096" location="!/tanugulati79/status/972505589258469376"/>
    <hyperlink ref="X424" r:id="rId4097" location="!/tanugulati79/status/972505612566151170"/>
    <hyperlink ref="X425" r:id="rId4098" location="!/tanugulati79/status/972505612566151170"/>
    <hyperlink ref="X426" r:id="rId4099" location="!/tanugulati79/status/972505612566151170"/>
    <hyperlink ref="X427" r:id="rId4100" location="!/tanugulati79/status/972505741155213312"/>
    <hyperlink ref="X428" r:id="rId4101" location="!/tanugulati79/status/972505741155213312"/>
    <hyperlink ref="X429" r:id="rId4102" location="!/tanugulati79/status/972505825330708481"/>
    <hyperlink ref="X430" r:id="rId4103" location="!/tanugulati79/status/972505825330708481"/>
    <hyperlink ref="X431" r:id="rId4104" location="!/tanugulati79/status/972505846851645440"/>
    <hyperlink ref="X432" r:id="rId4105" location="!/xavier_assoc/status/972507148738580480"/>
    <hyperlink ref="X433" r:id="rId4106" location="!/strongstrivesoc/status/972510965148323842"/>
    <hyperlink ref="X434" r:id="rId4107" location="!/mvidalt/status/972019312096632832"/>
    <hyperlink ref="X435" r:id="rId4108" location="!/edve_es/status/972855078636916738"/>
    <hyperlink ref="X436" r:id="rId4109" location="!/cstorenews_/status/972344585061109760"/>
    <hyperlink ref="X437" r:id="rId4110" location="!/ssxman2/status/972511154059841536"/>
    <hyperlink ref="X438" r:id="rId4111" location="!/ssxman2/status/972856182565154816"/>
    <hyperlink ref="X439" r:id="rId4112" location="!/ssxman2/status/972856182565154816"/>
    <hyperlink ref="X440" r:id="rId4113" location="!/digitalmkterne/status/972856039052849152"/>
    <hyperlink ref="X441" r:id="rId4114" location="!/digitalmkterne/status/972856050117435392"/>
    <hyperlink ref="X442" r:id="rId4115" location="!/digitalmkterne/status/972856061836320773"/>
    <hyperlink ref="X443" r:id="rId4116" location="!/digitalmkterne/status/972856103787810821"/>
    <hyperlink ref="X444" r:id="rId4117" location="!/digitalmkterne/status/972856153930596354"/>
    <hyperlink ref="X445" r:id="rId4118" location="!/digitalmkterne/status/972856178588909575"/>
    <hyperlink ref="X446" r:id="rId4119" location="!/digitalmkterne/status/972856191226384385"/>
    <hyperlink ref="X447" r:id="rId4120" location="!/digitalmkterne/status/972856251595083776"/>
    <hyperlink ref="X448" r:id="rId4121" location="!/digitalmkterne/status/972856286101606400"/>
    <hyperlink ref="X449" r:id="rId4122" location="!/inboundsocialux/status/972856542805536769"/>
    <hyperlink ref="X450" r:id="rId4123" location="!/inboundsocialux/status/972856560656506880"/>
    <hyperlink ref="X451" r:id="rId4124" location="!/inboundsocialux/status/972856572576755718"/>
    <hyperlink ref="X452" r:id="rId4125" location="!/inboundsocialux/status/972856615144710144"/>
    <hyperlink ref="X453" r:id="rId4126" location="!/inboundsocialux/status/972856663471476736"/>
    <hyperlink ref="X454" r:id="rId4127" location="!/inboundsocialux/status/972856691044896769"/>
    <hyperlink ref="X455" r:id="rId4128" location="!/inboundsocialux/status/972856702084308992"/>
    <hyperlink ref="X456" r:id="rId4129" location="!/inboundsocialux/status/972856759466561536"/>
    <hyperlink ref="X457" r:id="rId4130" location="!/inboundsocialux/status/972856786763075584"/>
    <hyperlink ref="X458" r:id="rId4131" location="!/mytweetpack/status/972857740593979392"/>
    <hyperlink ref="X459" r:id="rId4132" location="!/referralsales/status/972858208418119680"/>
    <hyperlink ref="X460" r:id="rId4133" location="!/projectnfinity/status/972859711254093824"/>
    <hyperlink ref="X461" r:id="rId4134" location="!/miyagimarketing/status/972860200037355520"/>
    <hyperlink ref="X462" r:id="rId4135" location="!/miyagimarketing/status/972860200037355520"/>
    <hyperlink ref="X463" r:id="rId4136" location="!/pennyhaslam/status/972862164833914882"/>
    <hyperlink ref="X464" r:id="rId4137" location="!/smeuks/status/972862404647424000"/>
    <hyperlink ref="X465" r:id="rId4138" location="!/abwsdigital/status/971054863571390464"/>
    <hyperlink ref="X466" r:id="rId4139" location="!/abwsdigital/status/972863477483278336"/>
    <hyperlink ref="X467" r:id="rId4140" location="!/danielakillus/status/971415472058060800"/>
    <hyperlink ref="X468" r:id="rId4141" location="!/danielakillus/status/972140387694448640"/>
    <hyperlink ref="X469" r:id="rId4142" location="!/danielakillus/status/972865088838397957"/>
    <hyperlink ref="X470" r:id="rId4143" location="!/chorus_app/status/971415682058543104"/>
    <hyperlink ref="X471" r:id="rId4144" location="!/chorus_app/status/972140457592610816"/>
    <hyperlink ref="X472" r:id="rId4145" location="!/chorus_app/status/972865233227341826"/>
    <hyperlink ref="X473" r:id="rId4146" location="!/duxquack/status/972867824594104321"/>
    <hyperlink ref="X474" r:id="rId4147" location="!/agenceeconcepto/status/972837814479020032"/>
    <hyperlink ref="X475" r:id="rId4148" location="!/rachidamer/status/972868273237786625"/>
    <hyperlink ref="X476" r:id="rId4149" location="!/ravnalexander/status/972868942703333377"/>
    <hyperlink ref="X477" r:id="rId4150" location="!/heysurrey/status/972869047665741825"/>
    <hyperlink ref="X478" r:id="rId4151" location="!/vsa_prospecting/status/972869076870713344"/>
    <hyperlink ref="X479" r:id="rId4152" location="!/radioms/status/972869098651705344"/>
    <hyperlink ref="X480" r:id="rId4153" location="!/howardstrauber/status/972869266558148609"/>
    <hyperlink ref="X481" r:id="rId4154" location="!/alatzama/status/972871629129814016"/>
    <hyperlink ref="X482" r:id="rId4155" location="!/alatzama/status/972871629129814016"/>
    <hyperlink ref="X483" r:id="rId4156" location="!/alatzama/status/972871702517616641"/>
    <hyperlink ref="X484" r:id="rId4157" location="!/henrikschou_dk/status/972871770943426561"/>
    <hyperlink ref="X485" r:id="rId4158" location="!/stylish_soft/status/972571006211674112"/>
    <hyperlink ref="X486" r:id="rId4159" location="!/fernandocuenca/status/972871774244343809"/>
    <hyperlink ref="X487" r:id="rId4160" location="!/puneetmohan/status/972871959095775233"/>
    <hyperlink ref="X488" r:id="rId4161" location="!/shakaizvuylu/status/972873056317255680"/>
    <hyperlink ref="X489" r:id="rId4162" location="!/dolbylisa/status/972873979428876288"/>
    <hyperlink ref="X490" r:id="rId4163" location="!/ananna16/status/973220557448560640"/>
    <hyperlink ref="X491" r:id="rId4164" location="!/branddonator/status/973221107842146304"/>
    <hyperlink ref="X492" r:id="rId4165" location="!/startupgrindscl/status/973221150552723459"/>
    <hyperlink ref="X493" r:id="rId4166" location="!/startupgrindscl/status/973221150552723459"/>
    <hyperlink ref="X494" r:id="rId4167" location="!/sudeepkhatri/status/971062526409453573"/>
    <hyperlink ref="X495" r:id="rId4168" location="!/sudeepkhatri/status/971062526409453573"/>
    <hyperlink ref="X496" r:id="rId4169" location="!/sudeepkhatri/status/971411898896867328"/>
    <hyperlink ref="X497" r:id="rId4170" location="!/sudeepkhatri/status/971411898896867328"/>
    <hyperlink ref="X498" r:id="rId4171" location="!/sudeepkhatri/status/971422051486515201"/>
    <hyperlink ref="X499" r:id="rId4172" location="!/sudeepkhatri/status/971787080106876930"/>
    <hyperlink ref="X500" r:id="rId4173" location="!/sudeepkhatri/status/972495132053315584"/>
    <hyperlink ref="X501" r:id="rId4174" location="!/sudeepkhatri/status/972495132053315584"/>
    <hyperlink ref="X502" r:id="rId4175" location="!/sudeepkhatri/status/972870359211888640"/>
    <hyperlink ref="X503" r:id="rId4176" location="!/sudeepkhatri/status/973222284470046720"/>
    <hyperlink ref="X504" r:id="rId4177" location="!/sudeepkhatri/status/973222284470046720"/>
    <hyperlink ref="X505" r:id="rId4178" location="!/sudeepkhatri/status/973222284470046720"/>
    <hyperlink ref="X506" r:id="rId4179" location="!/skillslabio/status/974595276093775872"/>
    <hyperlink ref="X507" r:id="rId4180" location="!/skillslabio/status/971782755053985793"/>
    <hyperlink ref="X508" r:id="rId4181" location="!/olliewhitfield_/status/971785708758290432"/>
    <hyperlink ref="X509" r:id="rId4182" location="!/bobwoods/status/971765963262693376"/>
    <hyperlink ref="X510" r:id="rId4183" location="!/preetikasaini99/status/973224341201551362"/>
    <hyperlink ref="X511" r:id="rId4184" location="!/rosiehiggins006/status/973224934074875904"/>
    <hyperlink ref="X512" r:id="rId4185" location="!/cory_hansen/status/972558322384719872"/>
    <hyperlink ref="X513" r:id="rId4186" location="!/cory_hansen/status/973225441627639808"/>
    <hyperlink ref="X514" r:id="rId4187" location="!/cory_hansen/status/973225441627639808"/>
    <hyperlink ref="X515" r:id="rId4188" location="!/cory_hansen/status/972558322384719872"/>
    <hyperlink ref="X516" r:id="rId4189" location="!/cory_hansen/status/973225441627639808"/>
    <hyperlink ref="X517" r:id="rId4190" location="!/viralseedpl/status/971045489570406400"/>
    <hyperlink ref="X518" r:id="rId4191" location="!/viralseedpl/status/971060841075294208"/>
    <hyperlink ref="X519" r:id="rId4192" location="!/viralseedpl/status/973225856599560193"/>
    <hyperlink ref="X520" r:id="rId4193" location="!/gabevillamizar/status/971055656273829888"/>
    <hyperlink ref="X521" r:id="rId4194" location="!/jltraineau/status/973199120851787778"/>
    <hyperlink ref="X522" r:id="rId4195" location="!/cioc_colatini/status/973226261936996352"/>
    <hyperlink ref="X523" r:id="rId4196" location="!/nicolamauri/status/973226900289179650"/>
    <hyperlink ref="X524" r:id="rId4197" location="!/danjswift/status/973227019449393152"/>
    <hyperlink ref="X525" r:id="rId4198" location="!/alexlinkedin/status/973227118984298497"/>
    <hyperlink ref="X526" r:id="rId4199" location="!/m3jrgrowth/status/973227132842278912"/>
    <hyperlink ref="X527" r:id="rId4200" location="!/powerobjects/status/971415347298492416"/>
    <hyperlink ref="X528" r:id="rId4201" location="!/powerobjects/status/973227199963844608"/>
    <hyperlink ref="X529" r:id="rId4202" location="!/amanciobouza/status/973227324635217921"/>
    <hyperlink ref="X530" r:id="rId4203" location="!/pooja_mittal783/status/973227541250093056"/>
    <hyperlink ref="X531" r:id="rId4204" location="!/poojaagrwal783/status/973228179325378560"/>
    <hyperlink ref="X532" r:id="rId4205" location="!/m_3jr/status/969454763015331840"/>
    <hyperlink ref="X533" r:id="rId4206" location="!/m_3jr/status/970393444022669312"/>
    <hyperlink ref="X534" r:id="rId4207" location="!/m_3jr/status/973228376726138883"/>
    <hyperlink ref="X535" r:id="rId4208" location="!/netventures/status/973228469839646722"/>
    <hyperlink ref="X536" r:id="rId4209" location="!/pentame/status/973228578308542465"/>
    <hyperlink ref="X537" r:id="rId4210" location="!/mirkobruni/status/973228738522558464"/>
    <hyperlink ref="X538" r:id="rId4211" location="!/shoosocial/status/973228641856507904"/>
    <hyperlink ref="X539" r:id="rId4212" location="!/chipparade/status/973228856751677440"/>
    <hyperlink ref="X540" r:id="rId4213" location="!/hallie0715/status/973229016940359680"/>
    <hyperlink ref="X541" r:id="rId4214" location="!/verovittorial/status/973229062104731651"/>
    <hyperlink ref="X542" r:id="rId4215" location="!/coxbusiness/status/973229914555125760"/>
    <hyperlink ref="X543" r:id="rId4216" location="!/shutterguardian/status/973230167782035456"/>
    <hyperlink ref="X544" r:id="rId4217" location="!/sean_f_callahan/status/973231836355702785"/>
    <hyperlink ref="X545" r:id="rId4218" location="!/janiaaltonen/status/973231913518411777"/>
    <hyperlink ref="X546" r:id="rId4219" location="!/robertofuso/status/973231942853423110"/>
    <hyperlink ref="X547" r:id="rId4220" location="!/trevorjmcintyre/status/973232659236302859"/>
    <hyperlink ref="X548" r:id="rId4221" location="!/trevorjmcintyre/status/973232659236302859"/>
    <hyperlink ref="X549" r:id="rId4222" location="!/vivianfrancos/status/973233378840412160"/>
    <hyperlink ref="X550" r:id="rId4223" location="!/videoconsultant/status/973233528371519488"/>
    <hyperlink ref="X551" r:id="rId4224" location="!/mysocialsuccess/status/973185667600670720"/>
    <hyperlink ref="X552" r:id="rId4225" location="!/mysuccesstrain/status/973233963316731904"/>
    <hyperlink ref="X553" r:id="rId4226" location="!/mysuccesstrain/status/973233963316731904"/>
    <hyperlink ref="X554" r:id="rId4227" location="!/mrsocialselling/status/973234233702481921"/>
    <hyperlink ref="X555" r:id="rId4228" location="!/communigatorltd/status/973234671852097536"/>
    <hyperlink ref="X556" r:id="rId4229" location="!/theponddigital/status/973235527376752640"/>
    <hyperlink ref="X557" r:id="rId4230" location="!/viralseedmedia/status/973235670763253760"/>
    <hyperlink ref="X558" r:id="rId4231" location="!/digitalmstream/status/973069354899263488"/>
    <hyperlink ref="X559" r:id="rId4232" location="!/alwayz3000/status/973236229327278086"/>
    <hyperlink ref="X560" r:id="rId4233" location="!/bkweeks86/status/973236901581918210"/>
    <hyperlink ref="X561" r:id="rId4234" location="!/bkweeks86/status/973236901581918210"/>
    <hyperlink ref="X562" r:id="rId4235" location="!/xmandatorymurda/status/973236971530280960"/>
    <hyperlink ref="X563" r:id="rId4236" location="!/xmandatorymurda/status/973236971530280960"/>
    <hyperlink ref="X564" r:id="rId4237" location="!/thesaabdulsalam/status/973237083480510464"/>
    <hyperlink ref="X565" r:id="rId4238" location="!/s0cialm3d1a/status/973237211582877696"/>
    <hyperlink ref="X566" r:id="rId4239" location="!/s0cialm3d1a/status/973237211582877696"/>
    <hyperlink ref="X567" r:id="rId4240" location="!/jazgreer/status/971051382026506245"/>
    <hyperlink ref="X568" r:id="rId4241" location="!/jazgreer/status/971055141079089152"/>
    <hyperlink ref="X569" r:id="rId4242" location="!/jazgreer/status/971062938692923393"/>
    <hyperlink ref="X570" r:id="rId4243" location="!/jazgreer/status/971413763726499840"/>
    <hyperlink ref="X571" r:id="rId4244" location="!/jazgreer/status/971417556836933637"/>
    <hyperlink ref="X572" r:id="rId4245" location="!/jazgreer/status/971425310079143937"/>
    <hyperlink ref="X573" r:id="rId4246" location="!/jazgreer/status/971776124043841536"/>
    <hyperlink ref="X574" r:id="rId4247" location="!/jazgreer/status/971787728542162944"/>
    <hyperlink ref="X575" r:id="rId4248" location="!/jazgreer/status/972130469776150534"/>
    <hyperlink ref="X576" r:id="rId4249" location="!/jazgreer/status/972138561473597440"/>
    <hyperlink ref="X577" r:id="rId4250" location="!/jazgreer/status/972142307838341121"/>
    <hyperlink ref="X578" r:id="rId4251" location="!/jazgreer/status/972150198263861248"/>
    <hyperlink ref="X579" r:id="rId4252" location="!/jazgreer/status/972489319909875713"/>
    <hyperlink ref="X580" r:id="rId4253" location="!/jazgreer/status/972492857889230848"/>
    <hyperlink ref="X581" r:id="rId4254" location="!/jazgreer/status/972500943160971267"/>
    <hyperlink ref="X582" r:id="rId4255" location="!/jazgreer/status/972504675386822657"/>
    <hyperlink ref="X583" r:id="rId4256" location="!/jazgreer/status/972512482647592960"/>
    <hyperlink ref="X584" r:id="rId4257" location="!/jazgreer/status/972855241061355526"/>
    <hyperlink ref="X585" r:id="rId4258" location="!/jazgreer/status/972863316807864320"/>
    <hyperlink ref="X586" r:id="rId4259" location="!/jazgreer/status/972867042004135937"/>
    <hyperlink ref="X587" r:id="rId4260" location="!/jazgreer/status/972874856529350657"/>
    <hyperlink ref="X588" r:id="rId4261" location="!/jazgreer/status/973225653419106304"/>
    <hyperlink ref="X589" r:id="rId4262" location="!/jazgreer/status/973229469556264961"/>
    <hyperlink ref="X590" r:id="rId4263" location="!/jazgreer/status/973237260803067905"/>
    <hyperlink ref="X591" r:id="rId4264" location="!/carladecurey/status/973237436699508736"/>
    <hyperlink ref="X592" r:id="rId4265" location="!/carladecurey/status/973237436699508736"/>
    <hyperlink ref="X593" r:id="rId4266" location="!/bandzauner/status/974286535305687041"/>
    <hyperlink ref="X594" r:id="rId4267" location="!/bandzauner/status/974286535305687041"/>
    <hyperlink ref="X595" r:id="rId4268" location="!/socialsalesgps/status/974095341963431936"/>
    <hyperlink ref="X596" r:id="rId4269" location="!/linkedinclasses/status/974286778411577351"/>
    <hyperlink ref="X597" r:id="rId4270" location="!/socialsalesgps/status/974095341963431936"/>
    <hyperlink ref="X598" r:id="rId4271" location="!/socialsalesgps/status/974095341963431936"/>
    <hyperlink ref="X599" r:id="rId4272" location="!/socialsalesgps/status/974095341963431936"/>
    <hyperlink ref="X600" r:id="rId4273" location="!/socialsalesgps/status/973229631867359232"/>
    <hyperlink ref="X601" r:id="rId4274" location="!/socialsalesgps/status/973229631867359232"/>
    <hyperlink ref="X602" r:id="rId4275" location="!/linkedinclasses/status/974286778411577351"/>
    <hyperlink ref="X603" r:id="rId4276" location="!/endurojames/status/974285861444620289"/>
    <hyperlink ref="X604" r:id="rId4277" location="!/curationsuite/status/974286843909955584"/>
    <hyperlink ref="X605" r:id="rId4278" location="!/curationsuite/status/974286843909955584"/>
    <hyperlink ref="X606" r:id="rId4279" location="!/tribalimpact/status/971053976555786240"/>
    <hyperlink ref="X607" r:id="rId4280" location="!/tribalimpact/status/974286920321785856"/>
    <hyperlink ref="X608" r:id="rId4281" location="!/curationtraffic/status/973221062161903617"/>
    <hyperlink ref="X609" r:id="rId4282" location="!/curationtraffic/status/974288043451527168"/>
    <hyperlink ref="X610" r:id="rId4283" location="!/curationtraffic/status/974288043451527168"/>
    <hyperlink ref="X611" r:id="rId4284" location="!/thinkdigitalbar/status/974287903064055808"/>
    <hyperlink ref="X612" r:id="rId4285" location="!/thinkdigitalltd/status/972454550501253121"/>
    <hyperlink ref="X613" r:id="rId4286" location="!/thinkdigitalltd/status/971416715144974336"/>
    <hyperlink ref="X614" r:id="rId4287" location="!/thinkdigitalltd/status/971773853306380288"/>
    <hyperlink ref="X615" r:id="rId4288" location="!/thinkdigitalltd/status/972860991884099584"/>
    <hyperlink ref="X616" r:id="rId4289" location="!/thinkdigitalltd/status/973228445298765831"/>
    <hyperlink ref="X617" r:id="rId4290" location="!/thinkdigitalltd/status/974287941064380416"/>
    <hyperlink ref="X618" r:id="rId4291" location="!/naukricentercom/status/974288115358732288"/>
    <hyperlink ref="X619" r:id="rId4292" location="!/tilapit/status/974288557350227968"/>
    <hyperlink ref="X620" r:id="rId4293" location="!/tilapit/status/974288557350227968"/>
    <hyperlink ref="X621" r:id="rId4294" location="!/chrisbowserfba/status/974288639143370753"/>
    <hyperlink ref="X622" r:id="rId4295" location="!/chrisbowserfba/status/974288639143370753"/>
    <hyperlink ref="X623" r:id="rId4296" location="!/linkedinclasses/status/970837620728258562"/>
    <hyperlink ref="X624" r:id="rId4297" location="!/linkedinclasses/status/970837620728258562"/>
    <hyperlink ref="X625" r:id="rId4298" location="!/linkedinclasses/status/970837620728258562"/>
    <hyperlink ref="X626" r:id="rId4299" location="!/linkedinclasses/status/970837620728258562"/>
    <hyperlink ref="X627" r:id="rId4300" location="!/linkedinclasses/status/970837620728258562"/>
    <hyperlink ref="X628" r:id="rId4301" location="!/linkedinclasses/status/974286778411577351"/>
    <hyperlink ref="X629" r:id="rId4302" location="!/brynnetillman/status/971045003039576064"/>
    <hyperlink ref="X630" r:id="rId4303" location="!/moutfield/status/970755467164123136"/>
    <hyperlink ref="X631" r:id="rId4304" location="!/brynnetillman/status/971045063521394688"/>
    <hyperlink ref="X632" r:id="rId4305" location="!/casualfridayshq/status/974289382034243586"/>
    <hyperlink ref="X633" r:id="rId4306" location="!/mick_holloway/status/974290218135277569"/>
    <hyperlink ref="X634" r:id="rId4307" location="!/amercier21/status/974290335261175808"/>
    <hyperlink ref="X635" r:id="rId4308" location="!/amercier21/status/974290335261175808"/>
    <hyperlink ref="X636" r:id="rId4309" location="!/laraisabelle8/status/974291117234688000"/>
    <hyperlink ref="X637" r:id="rId4310" location="!/laraisabelle8/status/974291117234688000"/>
    <hyperlink ref="X638" r:id="rId4311" location="!/bertrandbarbet/status/974292054908993537"/>
    <hyperlink ref="X639" r:id="rId4312" location="!/veeravirintie/status/974292802573135872"/>
    <hyperlink ref="X640" r:id="rId4313" location="!/veeravirintie/status/974292802573135872"/>
    <hyperlink ref="X641" r:id="rId4314" location="!/fjtorres/status/974270138248818689"/>
    <hyperlink ref="X642" r:id="rId4315" location="!/luigicochetti/status/974196555522519040"/>
    <hyperlink ref="X643" r:id="rId4316" location="!/goguemartin/status/974292966192791553"/>
    <hyperlink ref="X644" r:id="rId4317" location="!/fjtorres/status/974270138248818689"/>
    <hyperlink ref="X645" r:id="rId4318" location="!/luigicochetti/status/974196555522519040"/>
    <hyperlink ref="X646" r:id="rId4319" location="!/goguemartin/status/974292966192791553"/>
    <hyperlink ref="X647" r:id="rId4320" location="!/fjtorres/status/974270138248818689"/>
    <hyperlink ref="X648" r:id="rId4321" location="!/fjtorres/status/974270138248818689"/>
    <hyperlink ref="X649" r:id="rId4322" location="!/luigicochetti/status/974196555522519040"/>
    <hyperlink ref="X650" r:id="rId4323" location="!/goguemartin/status/974292966192791553"/>
    <hyperlink ref="X651" r:id="rId4324" location="!/luigicochetti/status/974196555522519040"/>
    <hyperlink ref="X652" r:id="rId4325" location="!/goguemartin/status/974292966192791553"/>
    <hyperlink ref="X653" r:id="rId4326" location="!/goguemartin/status/974292966192791553"/>
    <hyperlink ref="X654" r:id="rId4327" location="!/monstapreneurs/status/972135669685366786"/>
    <hyperlink ref="X655" r:id="rId4328" location="!/dmlab/status/974293161358123009"/>
    <hyperlink ref="X656" r:id="rId4329" location="!/onestopinternet/status/974294151343812608"/>
    <hyperlink ref="X657" r:id="rId4330" location="!/bspinog/status/971780072184086528"/>
    <hyperlink ref="X658" r:id="rId4331" location="!/maurilio99/status/974294567108399106"/>
    <hyperlink ref="X659" r:id="rId4332" location="!/maurilio99/status/974294567108399106"/>
    <hyperlink ref="X660" r:id="rId4333" location="!/ballantynemrktg/status/974294655910187008"/>
    <hyperlink ref="X661" r:id="rId4334" location="!/mktgendeavor/status/974295296577622016"/>
    <hyperlink ref="X662" r:id="rId4335" location="!/thevortexit/status/973525940713197571"/>
    <hyperlink ref="X663" r:id="rId4336" location="!/evaciago/status/974295889115320321"/>
    <hyperlink ref="X664" r:id="rId4337" location="!/andrea_boscaro/status/973219609326342146"/>
    <hyperlink ref="X665" r:id="rId4338" location="!/thevortexit/status/973525940713197571"/>
    <hyperlink ref="X666" r:id="rId4339" location="!/evaciago/status/974295889115320321"/>
    <hyperlink ref="X667" r:id="rId4340" location="!/evaciago/status/974295889115320321"/>
    <hyperlink ref="X668" r:id="rId4341" location="!/pannekoeckejb/status/974268884743311363"/>
    <hyperlink ref="X669" r:id="rId4342" location="!/c_brutillot/status/974296864135761920"/>
    <hyperlink ref="X670" r:id="rId4343" location="!/c_brutillot/status/974296864135761920"/>
    <hyperlink ref="X671" r:id="rId4344" location="!/monstapreneurs/status/974293136099901442"/>
    <hyperlink ref="X672" r:id="rId4345" location="!/thejoshuablee/status/974296984290058242"/>
    <hyperlink ref="X673" r:id="rId4346" location="!/lamyaelarj/status/974297543625633792"/>
    <hyperlink ref="X674" r:id="rId4347" location="!/launchmktg/status/974299260668862469"/>
    <hyperlink ref="X675" r:id="rId4348" location="!/darrencarter31/status/974299262308659201"/>
    <hyperlink ref="X676" r:id="rId4349" location="!/clydesformation/status/974299313395392512"/>
    <hyperlink ref="X677" r:id="rId4350" location="!/tommihermunen/status/974299553141874691"/>
    <hyperlink ref="X678" r:id="rId4351" location="!/luigicochetti/status/974196555522519040"/>
    <hyperlink ref="X679" r:id="rId4352" location="!/margomulvihill/status/974300846908420097"/>
    <hyperlink ref="X680" r:id="rId4353" location="!/margomulvihill/status/974300846908420097"/>
    <hyperlink ref="X681" r:id="rId4354" location="!/miguesoler_89/status/974301854850052098"/>
    <hyperlink ref="X682" r:id="rId4355" location="!/456list/status/956547447244967939"/>
    <hyperlink ref="X683" r:id="rId4356" location="!/456list/status/879410021464977408"/>
    <hyperlink ref="X684" r:id="rId4357" location="!/456list/status/867839012446380032"/>
    <hyperlink ref="X685" r:id="rId4358" location="!/456list/status/902590743776198657"/>
    <hyperlink ref="X686" r:id="rId4359" location="!/456list/status/877227646861684736"/>
    <hyperlink ref="X687" r:id="rId4360" location="!/456list/status/902591290528944128"/>
    <hyperlink ref="X688" r:id="rId4361" location="!/456list/status/974298859861049344"/>
    <hyperlink ref="X689" r:id="rId4362" location="!/456list/status/974300426580480001"/>
    <hyperlink ref="X690" r:id="rId4363" location="!/456list/status/974300449300996096"/>
    <hyperlink ref="X691" r:id="rId4364" location="!/456list/status/974301862630477826"/>
    <hyperlink ref="X692" r:id="rId4365" location="!/456list/status/974302411849392129"/>
    <hyperlink ref="X693" r:id="rId4366" location="!/456list/status/974302787361263616"/>
    <hyperlink ref="X694" r:id="rId4367" location="!/chucka0099/status/970717895398449152"/>
    <hyperlink ref="X695" r:id="rId4368" location="!/chucka0099/status/973924808130953217"/>
    <hyperlink ref="X696" r:id="rId4369" location="!/bylilyv/status/974302948623777792"/>
    <hyperlink ref="X697" r:id="rId4370" location="!/blogtips1/status/974304465217081344"/>
    <hyperlink ref="X698" r:id="rId4371" location="!/this_is_beacon/status/974252380849082371"/>
    <hyperlink ref="X699" r:id="rId4372" location="!/beacondroid/status/974305398852288512"/>
    <hyperlink ref="X700" r:id="rId4373" location="!/dayalsgariya/status/974305459481071616"/>
    <hyperlink ref="X701" r:id="rId4374" location="!/lilachbullock/status/972136952618278913"/>
    <hyperlink ref="X702" r:id="rId4375" location="!/rankbasics/status/974305470008774656"/>
    <hyperlink ref="X703" r:id="rId4376" location="!/rankbasics/status/971421501776977920"/>
    <hyperlink ref="X704" r:id="rId4377" location="!/digitaloutdoors/status/974305642323132417"/>
    <hyperlink ref="X705" r:id="rId4378" location="!/agence636/status/973865456028221440"/>
    <hyperlink ref="X706" r:id="rId4379" location="!/nnefilip/status/974306376494219264"/>
    <hyperlink ref="X707" r:id="rId4380" location="!/nnefilip/status/974306376494219264"/>
    <hyperlink ref="X708" r:id="rId4381" location="!/davidmcalduch/status/974306489870573568"/>
    <hyperlink ref="X709" r:id="rId4382" location="!/virginiekunts/status/974307197906771968"/>
    <hyperlink ref="X710" r:id="rId4383" location="!/estreetnet/status/974307407043223553"/>
    <hyperlink ref="X711" r:id="rId4384" location="!/angie9z/status/972489764762013696"/>
    <hyperlink ref="X712" r:id="rId4385" location="!/angie9z/status/974306754526941186"/>
    <hyperlink ref="X713" r:id="rId4386" location="!/myphillymedia/status/974307755661111296"/>
    <hyperlink ref="X714" r:id="rId4387" location="!/myphillymedia/status/974292293359423489"/>
    <hyperlink ref="X715" r:id="rId4388" location="!/myphillymedia/status/974292293359423489"/>
    <hyperlink ref="X716" r:id="rId4389" location="!/saleswingsapp/status/974137125951164416"/>
    <hyperlink ref="X717" r:id="rId4390" location="!/jcclicks/status/974307794156441601"/>
    <hyperlink ref="X718" r:id="rId4391" location="!/jcclicks/status/974307794156441601"/>
    <hyperlink ref="X719" r:id="rId4392" location="!/karwoskicourage/status/974309257561755654"/>
    <hyperlink ref="X720" r:id="rId4393" location="!/markbrownmba/status/974309381318828032"/>
    <hyperlink ref="X721" r:id="rId4394" location="!/nasirkhan177717/status/974655700038283264"/>
    <hyperlink ref="X722" r:id="rId4395" location="!/joseecu1/status/974656236926001154"/>
    <hyperlink ref="X723" r:id="rId4396" location="!/stopshopsale/status/974656468967243776"/>
    <hyperlink ref="X724" r:id="rId4397" location="!/gazsamuels/status/974656541134675969"/>
    <hyperlink ref="X725" r:id="rId4398" location="!/agenceydyle/status/974656688476344321"/>
    <hyperlink ref="X726" r:id="rId4399" location="!/kaurjessica/status/974656826187898880"/>
    <hyperlink ref="X727" r:id="rId4400" location="!/freemusicps/status/974657954829029377"/>
    <hyperlink ref="X728" r:id="rId4401" location="!/freemusicps/status/974657954829029377"/>
    <hyperlink ref="X729" r:id="rId4402" location="!/freemusicps/status/974657977390190594"/>
    <hyperlink ref="X730" r:id="rId4403" location="!/freemusicps/status/974657977390190594"/>
    <hyperlink ref="X731" r:id="rId4404" location="!/amyrransom/status/971061000475734016"/>
    <hyperlink ref="X732" r:id="rId4405" location="!/amyrransom/status/974658018238484480"/>
    <hyperlink ref="X733" r:id="rId4406" location="!/mdnazmulhv1/status/974658626739580933"/>
    <hyperlink ref="X734" r:id="rId4407" location="!/x_wolfman/status/974658699158544384"/>
    <hyperlink ref="X735" r:id="rId4408" location="!/x_wolfman/status/974658699158544384"/>
    <hyperlink ref="X736" r:id="rId4409" location="!/x_wolfman/status/974658699158544384"/>
    <hyperlink ref="X737" r:id="rId4410" location="!/noteworthywifey/status/974658743697858561"/>
    <hyperlink ref="X738" r:id="rId4411" location="!/noteworthywifey/status/974658743697858561"/>
    <hyperlink ref="X739" r:id="rId4412" location="!/tsoybv/status/974659020073127939"/>
    <hyperlink ref="X740" r:id="rId4413" location="!/revenueassist/status/972461866848083968"/>
    <hyperlink ref="X741" r:id="rId4414" location="!/revenueassist/status/972823749656567808"/>
    <hyperlink ref="X742" r:id="rId4415" location="!/revenueassist/status/972509722120253440"/>
    <hyperlink ref="X743" r:id="rId4416" location="!/revenueassist/status/972861392431865856"/>
    <hyperlink ref="X744" r:id="rId4417" location="!/thebentleygroup/status/972861405878718464"/>
    <hyperlink ref="X745" r:id="rId4418" location="!/thebentleygroup/status/974659115355115521"/>
    <hyperlink ref="X746" r:id="rId4419" location="!/liva_uk/status/974659308054044672"/>
    <hyperlink ref="X747" r:id="rId4420" location="!/retailmeeting/status/973105924884848640"/>
    <hyperlink ref="X748" r:id="rId4421" location="!/retailmeeting/status/972509734573166593"/>
    <hyperlink ref="X749" r:id="rId4422" location="!/retailmeeting/status/974660056636682242"/>
    <hyperlink ref="X750" r:id="rId4423" location="!/bestdigitalclic/status/972847137896763392"/>
    <hyperlink ref="X751" r:id="rId4424" location="!/bestdigitalclic/status/974660333158785026"/>
    <hyperlink ref="X752" r:id="rId4425" location="!/coringakellows/status/974660338615451649"/>
    <hyperlink ref="X753" r:id="rId4426" location="!/accessorieson_/status/974660834088669184"/>
    <hyperlink ref="X754" r:id="rId4427" location="!/qqqaqqq4/status/974661105720217600"/>
    <hyperlink ref="X755" r:id="rId4428" location="!/mackcollier/status/974661124678389760"/>
    <hyperlink ref="X756" r:id="rId4429" location="!/mackcollier/status/974661124678389760"/>
    <hyperlink ref="X757" r:id="rId4430" location="!/mackcollier/status/974661124678389760"/>
    <hyperlink ref="X758" r:id="rId4431" location="!/tommartin/status/974650531359715333"/>
    <hyperlink ref="X759" r:id="rId4432" location="!/tommartin/status/974650531359715333"/>
    <hyperlink ref="X760" r:id="rId4433" location="!/kerrygorgone/status/974661559543844866"/>
    <hyperlink ref="X761" r:id="rId4434" location="!/kerrygorgone/status/974661559543844866"/>
    <hyperlink ref="X762" r:id="rId4435" location="!/kerrygorgone/status/974661559543844866"/>
    <hyperlink ref="X763" r:id="rId4436" location="!/carolinedeparpe/status/974661685356253185"/>
    <hyperlink ref="X764" r:id="rId4437" location="!/laptopmarketing/status/972853426907475968"/>
    <hyperlink ref="X765" r:id="rId4438" location="!/laptopmarketing/status/974662857286651904"/>
    <hyperlink ref="X766" r:id="rId4439" location="!/irpro6/status/974663322573459457"/>
    <hyperlink ref="X767" r:id="rId4440" location="!/bernieborges/status/973227618064461824"/>
    <hyperlink ref="X768" r:id="rId4441" location="!/sapradio/status/971046147853881345"/>
    <hyperlink ref="X769" r:id="rId4442" location="!/sapradio/status/971046496148819968"/>
    <hyperlink ref="X770" r:id="rId4443" location="!/sapradio/status/971047607383592960"/>
    <hyperlink ref="X771" r:id="rId4444" location="!/sapradio/status/971048382826414081"/>
    <hyperlink ref="X772" r:id="rId4445" location="!/sapradio/status/971049128674422786"/>
    <hyperlink ref="X773" r:id="rId4446" location="!/sapradio/status/971049899910422528"/>
    <hyperlink ref="X774" r:id="rId4447" location="!/sapradio/status/971050153846112256"/>
    <hyperlink ref="X775" r:id="rId4448" location="!/sapradio/status/971052658168619008"/>
    <hyperlink ref="X776" r:id="rId4449" location="!/sapradio/status/971416059008909314"/>
    <hyperlink ref="X777" r:id="rId4450" location="!/sapradio/status/971418331403227137"/>
    <hyperlink ref="X778" r:id="rId4451" location="!/sapradio/status/971419202610483200"/>
    <hyperlink ref="X779" r:id="rId4452" location="!/sapradio/status/971420575825620992"/>
    <hyperlink ref="X780" r:id="rId4453" location="!/sapradio/status/971424236282810368"/>
    <hyperlink ref="X781" r:id="rId4454" location="!/sapradio/status/971424605226393607"/>
    <hyperlink ref="X782" r:id="rId4455" location="!/sapradio/status/971425495249244160"/>
    <hyperlink ref="X783" r:id="rId4456" location="!/bernieborges/status/974663410712563712"/>
    <hyperlink ref="X784" r:id="rId4457" location="!/anastasiabarre/status/971898684253376512"/>
    <hyperlink ref="X785" r:id="rId4458" location="!/linkedinexpert/status/971853526132514818"/>
    <hyperlink ref="X786" r:id="rId4459" location="!/sapradio/status/971046147853881345"/>
    <hyperlink ref="X787" r:id="rId4460" location="!/sapradio/status/971046496148819968"/>
    <hyperlink ref="X788" r:id="rId4461" location="!/sapradio/status/971047607383592960"/>
    <hyperlink ref="X789" r:id="rId4462" location="!/sapradio/status/971048382826414081"/>
    <hyperlink ref="X790" r:id="rId4463" location="!/sapradio/status/971049128674422786"/>
    <hyperlink ref="X791" r:id="rId4464" location="!/sapradio/status/971049899910422528"/>
    <hyperlink ref="X792" r:id="rId4465" location="!/sapradio/status/971050153846112256"/>
    <hyperlink ref="X793" r:id="rId4466" location="!/sapradio/status/971052658168619008"/>
    <hyperlink ref="X794" r:id="rId4467" location="!/sapradio/status/971424236282810368"/>
    <hyperlink ref="X795" r:id="rId4468" location="!/sapradio/status/971424605226393607"/>
    <hyperlink ref="X796" r:id="rId4469" location="!/sapradio/status/971425495249244160"/>
    <hyperlink ref="X797" r:id="rId4470" location="!/brynnetillman/status/971781757518434307"/>
    <hyperlink ref="X798" r:id="rId4471" location="!/bernieborges/status/972865820169777152"/>
    <hyperlink ref="X799" r:id="rId4472" location="!/bernieborges/status/972865820169777152"/>
    <hyperlink ref="X800" r:id="rId4473" location="!/bernieborges/status/973227618064461824"/>
    <hyperlink ref="X801" r:id="rId4474" location="!/fireotl/status/974663553344065536"/>
    <hyperlink ref="X802" r:id="rId4475" location="!/seosmoindore/status/974663602601971712"/>
    <hyperlink ref="X803" r:id="rId4476" location="!/ibmitalia/status/973196920079384578"/>
    <hyperlink ref="X804" r:id="rId4477" location="!/leadilella/status/972127798482624512"/>
    <hyperlink ref="X805" r:id="rId4478" location="!/marco89655225/status/971779265862782976"/>
    <hyperlink ref="X806" r:id="rId4479" location="!/marco89655225/status/974664107260633088"/>
    <hyperlink ref="X807" r:id="rId4480" location="!/marco89655225/status/974664107260633088"/>
    <hyperlink ref="X808" r:id="rId4481" location="!/jayesh30202/status/974664112482365440"/>
    <hyperlink ref="X809" r:id="rId4482" location="!/aaliyahgodfreyw/status/974664852571672577"/>
    <hyperlink ref="X810" r:id="rId4483" location="!/markmilleritpro/status/974639026392223745"/>
    <hyperlink ref="X811" r:id="rId4484" location="!/markmilleritpro/status/972491112853188608"/>
    <hyperlink ref="X812" r:id="rId4485" location="!/markmilleritpro/status/973234716471103488"/>
    <hyperlink ref="X813" r:id="rId4486" location="!/solidrecs/status/974664888109891585"/>
    <hyperlink ref="X814" r:id="rId4487" location="!/thinkdigitalbar/status/974582314779987968"/>
    <hyperlink ref="X815" r:id="rId4488" location="!/thinkdigitalbar/status/971773818405519360"/>
    <hyperlink ref="X816" r:id="rId4489" location="!/thinkdigitalbar/status/972860971080474626"/>
    <hyperlink ref="X817" r:id="rId4490" location="!/thinkdigitalbar/status/973228401011159040"/>
    <hyperlink ref="X818" r:id="rId4491" location="!/solidrecs/status/974664929025363969"/>
    <hyperlink ref="X819" r:id="rId4492" location="!/solidrecs/status/974286381194399745"/>
    <hyperlink ref="X820" r:id="rId4493" location="!/solidrecs/status/974286393110335489"/>
    <hyperlink ref="X821" r:id="rId4494" location="!/vg_tms/status/974665003180552193"/>
    <hyperlink ref="X822" r:id="rId4495" location="!/nealschaffer/status/972265179210813448"/>
    <hyperlink ref="X823" r:id="rId4496" location="!/nealschaffer/status/974821758430777345"/>
    <hyperlink ref="X824" r:id="rId4497" location="!/nealschaffer/status/971780279701516289"/>
    <hyperlink ref="X825" r:id="rId4498" location="!/imoyse/status/971701395853332480"/>
    <hyperlink ref="X826" r:id="rId4499" location="!/imoyse/status/971701395853332480"/>
    <hyperlink ref="X827" r:id="rId4500" location="!/imoyse/status/971701395853332480"/>
    <hyperlink ref="X828" r:id="rId4501" location="!/referralsales/status/972858208418119680"/>
    <hyperlink ref="X829" r:id="rId4502" location="!/imoyse/status/971701395853332480"/>
    <hyperlink ref="X830" r:id="rId4503" location="!/smoothsale/status/971776353535131648"/>
    <hyperlink ref="X831" r:id="rId4504" location="!/smoothsale/status/971776353535131648"/>
    <hyperlink ref="X832" r:id="rId4505" location="!/smoothsale/status/971776353535131648"/>
    <hyperlink ref="X833" r:id="rId4506" location="!/smoothsale/status/971776353535131648"/>
    <hyperlink ref="X834" r:id="rId4507" location="!/smoothsale/status/971776353535131648"/>
    <hyperlink ref="X835" r:id="rId4508" location="!/smoothsale/status/971776353535131648"/>
    <hyperlink ref="X836" r:id="rId4509" location="!/imoyse/status/971701395853332480"/>
    <hyperlink ref="X837" r:id="rId4510" location="!/imoyse/status/971701395853332480"/>
    <hyperlink ref="X838" r:id="rId4511" location="!/imoyse/status/971701395853332480"/>
    <hyperlink ref="X839" r:id="rId4512" location="!/imoyse/status/971701395853332480"/>
    <hyperlink ref="X840" r:id="rId4513" location="!/imoyse/status/971701395853332480"/>
    <hyperlink ref="X841" r:id="rId4514" location="!/imoyse/status/972143489281675264"/>
    <hyperlink ref="X842" r:id="rId4515" location="!/imoyse/status/972149711342854144"/>
    <hyperlink ref="X843" r:id="rId4516" location="!/imoyse/status/972149711342854144"/>
    <hyperlink ref="X844" r:id="rId4517" location="!/imoyse/status/972149711342854144"/>
    <hyperlink ref="X845" r:id="rId4518" location="!/c_mamime/status/974665342239805440"/>
    <hyperlink ref="X846" r:id="rId4519" location="!/nealschaffer/status/974665146953068547"/>
    <hyperlink ref="X847" r:id="rId4520" location="!/kaushikburman/status/974665351219724288"/>
    <hyperlink ref="X848" r:id="rId4521" location="!/kaushikburman/status/974665351219724288"/>
    <hyperlink ref="X849" r:id="rId4522" location="!/sarauk101h/status/974665401895411716"/>
    <hyperlink ref="X850" r:id="rId4523" location="!/abhiseoexpert/status/868319481851920388"/>
    <hyperlink ref="X851" r:id="rId4524" location="!/dean_0_/status/974665554178043906"/>
    <hyperlink ref="X852" r:id="rId4525" location="!/clubdelacom/status/974371228671725570"/>
    <hyperlink ref="X853" r:id="rId4526" location="!/lschristophe/status/974665570992967680"/>
    <hyperlink ref="X854" r:id="rId4527" location="!/clubdelacom/status/974371228671725570"/>
    <hyperlink ref="X855" r:id="rId4528" location="!/lschristophe/status/974665570992967680"/>
    <hyperlink ref="X856" r:id="rId4529" location="!/lschristophe/status/974665570992967680"/>
    <hyperlink ref="X857" r:id="rId4530" location="!/trademysites/status/974665773372211200"/>
    <hyperlink ref="X858" r:id="rId4531" location="!/bestboyever37/status/974665997822189568"/>
    <hyperlink ref="X859" r:id="rId4532" location="!/tzbaren/status/971402643288592385"/>
    <hyperlink ref="X860" r:id="rId4533" location="!/jolyonmatthews/status/971412837187903488"/>
    <hyperlink ref="X861" r:id="rId4534" location="!/jolyonmatthews/status/971418254806839297"/>
    <hyperlink ref="X862" r:id="rId4535" location="!/jolyonmatthews/status/974294777956110336"/>
    <hyperlink ref="X863" r:id="rId4536" location="!/jolyonmatthews/status/971412481364123650"/>
    <hyperlink ref="X864" r:id="rId4537" location="!/jolyonmatthews/status/971412481364123650"/>
    <hyperlink ref="X865" r:id="rId4538" location="!/jolyonmatthews/status/971412560045109248"/>
    <hyperlink ref="X866" r:id="rId4539" location="!/jolyonmatthews/status/971412616919863296"/>
    <hyperlink ref="X867" r:id="rId4540" location="!/jolyonmatthews/status/971412616919863296"/>
    <hyperlink ref="X868" r:id="rId4541" location="!/jolyonmatthews/status/971418254806839297"/>
    <hyperlink ref="X869" r:id="rId4542" location="!/jolyonmatthews/status/972130515384926209"/>
    <hyperlink ref="X870" r:id="rId4543" location="!/jolyonmatthews/status/973228507416485888"/>
    <hyperlink ref="X871" r:id="rId4544" location="!/jolyonmatthews/status/974294777956110336"/>
    <hyperlink ref="X872" r:id="rId4545" location="!/jolyonmatthews/status/974666326173278208"/>
    <hyperlink ref="X873" r:id="rId4546" location="!/jolyonmatthews/status/974666326173278208"/>
    <hyperlink ref="X874" r:id="rId4547" location="!/fomofanz/status/974666856807260164"/>
    <hyperlink ref="X875" r:id="rId4548" location="!/alberttttt/status/974667617905664006"/>
    <hyperlink ref="X876" r:id="rId4549" location="!/waroongnet/status/972874449065250816"/>
    <hyperlink ref="X877" r:id="rId4550" location="!/waroongnet/status/972874449065250816"/>
    <hyperlink ref="X878" r:id="rId4551" location="!/waroongnet/status/974667682611154945"/>
    <hyperlink ref="X879" r:id="rId4552" location="!/suryaferdian/status/974668055480537089"/>
    <hyperlink ref="X880" r:id="rId4553" location="!/jessisdabest953/status/974668539746537472"/>
    <hyperlink ref="X881" r:id="rId4554" location="!/tricesrl/status/974668896308514816"/>
    <hyperlink ref="X882" r:id="rId4555" location="!/loefflercarsten/status/974603896667693056"/>
    <hyperlink ref="X883" r:id="rId4556" location="!/natajack/status/974668927841325056"/>
    <hyperlink ref="X884" r:id="rId4557" location="!/jackvaughanattt/status/974669472584884225"/>
    <hyperlink ref="X885" r:id="rId4558" location="!/d5meo7l0y/status/974669799811960832"/>
    <hyperlink ref="X886" r:id="rId4559" location="!/oneopdas/status/974670031572426753"/>
    <hyperlink ref="X887" r:id="rId4560" location="!/sedelaar/status/974670232898981890"/>
    <hyperlink ref="X888" r:id="rId4561" location="!/sedelaar/status/974670232898981890"/>
    <hyperlink ref="X889" r:id="rId4562" location="!/kingscourtoil/status/974670294806880258"/>
    <hyperlink ref="X890" r:id="rId4563" location="!/premiumcollect/status/974670790296776704"/>
    <hyperlink ref="X891" r:id="rId4564" location="!/zinnakrish/status/974670840196288512"/>
    <hyperlink ref="X892" r:id="rId4565" location="!/vinyl_for_life/status/974672498552918017"/>
    <hyperlink ref="X893" r:id="rId4566" location="!/vinyl_for_life/status/974672498552918017"/>
    <hyperlink ref="X894" r:id="rId4567" location="!/ulises14490567/status/975367104273764353"/>
    <hyperlink ref="X895" r:id="rId4568" location="!/ulises14490567/status/975367104273764353"/>
    <hyperlink ref="X896" r:id="rId4569" location="!/reflaurentj/status/973227138294996994"/>
    <hyperlink ref="X897" r:id="rId4570" location="!/reflaurentj/status/974292914892345345"/>
    <hyperlink ref="X898" r:id="rId4571" location="!/reflaurentj/status/975367485385003008"/>
    <hyperlink ref="X899" r:id="rId4572" location="!/nigeljr_/status/975368820075520007"/>
    <hyperlink ref="X900" r:id="rId4573" location="!/enanglais/status/975340242545922049"/>
    <hyperlink ref="X901" r:id="rId4574" location="!/nigeljr_/status/975368820075520007"/>
    <hyperlink ref="X902" r:id="rId4575" location="!/enanglais/status/975340242545922049"/>
    <hyperlink ref="X903" r:id="rId4576" location="!/nigeljr_/status/975368820075520007"/>
    <hyperlink ref="X904" r:id="rId4577" location="!/enanglais/status/975340242545922049"/>
    <hyperlink ref="X905" r:id="rId4578" location="!/nigeljr_/status/975368820075520007"/>
    <hyperlink ref="X906" r:id="rId4579" location="!/enanglais/status/975340242545922049"/>
    <hyperlink ref="X907" r:id="rId4580" location="!/nigeljr_/status/975368820075520007"/>
    <hyperlink ref="X908" r:id="rId4581" location="!/enanglais/status/975340242545922049"/>
    <hyperlink ref="X909" r:id="rId4582" location="!/nigeljr_/status/975368820075520007"/>
    <hyperlink ref="X910" r:id="rId4583" location="!/nigeljr_/status/975368820075520007"/>
    <hyperlink ref="X911" r:id="rId4584" location="!/nigeljr_/status/975368820075520007"/>
    <hyperlink ref="X912" r:id="rId4585" location="!/jon_ferrara/status/975366311873261568"/>
    <hyperlink ref="X913" r:id="rId4586" location="!/tjscma/status/975369954198523905"/>
    <hyperlink ref="X914" r:id="rId4587" location="!/tjscma/status/975369954198523905"/>
    <hyperlink ref="X915" r:id="rId4588" location="!/tjscma/status/975369954198523905"/>
    <hyperlink ref="X916" r:id="rId4589" location="!/montraanderson/status/975371490303660032"/>
    <hyperlink ref="X917" r:id="rId4590" location="!/askdennisbrown/status/975371754641215488"/>
    <hyperlink ref="X918" r:id="rId4591" location="!/gtatidea/status/975326981842702336"/>
    <hyperlink ref="X919" r:id="rId4592" location="!/themrfave/status/975370245547483141"/>
    <hyperlink ref="X920" r:id="rId4593" location="!/gtatidea/status/975326981842702336"/>
    <hyperlink ref="X921" r:id="rId4594" location="!/themrfave/status/975370245547483141"/>
    <hyperlink ref="X922" r:id="rId4595" location="!/gtatidea/status/975326981842702336"/>
    <hyperlink ref="X923" r:id="rId4596" location="!/themrfave/status/975370245547483141"/>
    <hyperlink ref="X924" r:id="rId4597" location="!/gtatidea/status/975326981842702336"/>
    <hyperlink ref="X925" r:id="rId4598" location="!/themrfave/status/975370245547483141"/>
    <hyperlink ref="X926" r:id="rId4599" location="!/gtatidea/status/975326981842702336"/>
    <hyperlink ref="X927" r:id="rId4600" location="!/themrfave/status/975370245547483141"/>
    <hyperlink ref="X928" r:id="rId4601" location="!/gtatidea/status/975326981842702336"/>
    <hyperlink ref="X929" r:id="rId4602" location="!/themrfave/status/975370245547483141"/>
    <hyperlink ref="X930" r:id="rId4603" location="!/gtatidea/status/975326981842702336"/>
    <hyperlink ref="X931" r:id="rId4604" location="!/themrfave/status/975370245547483141"/>
    <hyperlink ref="X932" r:id="rId4605" location="!/gtatidea/status/975326981842702336"/>
    <hyperlink ref="X933" r:id="rId4606" location="!/gtatidea/status/975326981842702336"/>
    <hyperlink ref="X934" r:id="rId4607" location="!/themrfave/status/975370245547483141"/>
    <hyperlink ref="X935" r:id="rId4608" location="!/vitoshamedia/status/972496138136891393"/>
    <hyperlink ref="X936" r:id="rId4609" location="!/vitoshamedia/status/972496138136891393"/>
    <hyperlink ref="X937" r:id="rId4610" location="!/vitoshamedia/status/972496142905856001"/>
    <hyperlink ref="X938" r:id="rId4611" location="!/vitoshamedia/status/972496142905856001"/>
    <hyperlink ref="X939" r:id="rId4612" location="!/vitoshamedia/status/975372189062004736"/>
    <hyperlink ref="X940" r:id="rId4613" location="!/vitoshamedia/status/975372189062004736"/>
    <hyperlink ref="X941" r:id="rId4614" location="!/vitoshamedia/status/975372191427629056"/>
    <hyperlink ref="X942" r:id="rId4615" location="!/vitoshamedia/status/975372191427629056"/>
    <hyperlink ref="X943" r:id="rId4616" location="!/themrfave/status/972500205613584384"/>
    <hyperlink ref="X944" r:id="rId4617" location="!/themrfave/status/974309525527367685"/>
    <hyperlink ref="X945" r:id="rId4618" location="!/themrfave/status/975372035630256128"/>
    <hyperlink ref="X946" r:id="rId4619" location="!/gtat7oo/status/975373068901240837"/>
    <hyperlink ref="X947" r:id="rId4620" location="!/themrfave/status/972500205613584384"/>
    <hyperlink ref="X948" r:id="rId4621" location="!/themrfave/status/974309525527367685"/>
    <hyperlink ref="X949" r:id="rId4622" location="!/themrfave/status/975372035630256128"/>
    <hyperlink ref="X950" r:id="rId4623" location="!/gtat7oo/status/975373068901240837"/>
    <hyperlink ref="X951" r:id="rId4624" location="!/themrfave/status/972500205613584384"/>
    <hyperlink ref="X952" r:id="rId4625" location="!/themrfave/status/974309525527367685"/>
    <hyperlink ref="X953" r:id="rId4626" location="!/themrfave/status/975370245547483141"/>
    <hyperlink ref="X954" r:id="rId4627" location="!/themrfave/status/975372035630256128"/>
    <hyperlink ref="X955" r:id="rId4628" location="!/gtat7oo/status/975373068901240837"/>
    <hyperlink ref="X956" r:id="rId4629" location="!/themrfave/status/972500205613584384"/>
    <hyperlink ref="X957" r:id="rId4630" location="!/themrfave/status/974309525527367685"/>
    <hyperlink ref="X958" r:id="rId4631" location="!/themrfave/status/975372035630256128"/>
    <hyperlink ref="X959" r:id="rId4632" location="!/gtat7oo/status/975373068901240837"/>
    <hyperlink ref="X960" r:id="rId4633" location="!/themrfave/status/972500205613584384"/>
    <hyperlink ref="X961" r:id="rId4634" location="!/themrfave/status/974309525527367685"/>
    <hyperlink ref="X962" r:id="rId4635" location="!/themrfave/status/975372035630256128"/>
    <hyperlink ref="X963" r:id="rId4636" location="!/gtat7oo/status/975373068901240837"/>
    <hyperlink ref="X964" r:id="rId4637" location="!/themrfave/status/972500205613584384"/>
    <hyperlink ref="X965" r:id="rId4638" location="!/themrfave/status/974309525527367685"/>
    <hyperlink ref="X966" r:id="rId4639" location="!/themrfave/status/975372035630256128"/>
    <hyperlink ref="X967" r:id="rId4640" location="!/gtat7oo/status/975373068901240837"/>
    <hyperlink ref="X968" r:id="rId4641" location="!/enanglais/status/975340242545922049"/>
    <hyperlink ref="X969" r:id="rId4642" location="!/gtat7oo/status/975373068901240837"/>
    <hyperlink ref="X970" r:id="rId4643" location="!/marketmonkeyuk/status/971772386713448449"/>
    <hyperlink ref="X971" r:id="rId4644" location="!/marketmonkeyuk/status/973221689692704768"/>
    <hyperlink ref="X972" r:id="rId4645" location="!/marketmonkeyuk/status/973221689692704768"/>
    <hyperlink ref="X973" r:id="rId4646" location="!/marketmonkeyuk/status/973221689692704768"/>
    <hyperlink ref="X974" r:id="rId4647" location="!/marketmonkeyuk/status/974290672055447552"/>
    <hyperlink ref="X975" r:id="rId4648" location="!/marketmonkeyuk/status/974290672055447552"/>
    <hyperlink ref="X976" r:id="rId4649" location="!/marketmonkeyuk/status/974666260876333056"/>
    <hyperlink ref="X977" r:id="rId4650" location="!/marketmonkeyuk/status/975374054260658176"/>
    <hyperlink ref="X978" r:id="rId4651" location="!/marketmonkeyuk/status/975374054260658176"/>
    <hyperlink ref="X979" r:id="rId4652" location="!/marketmonkeyuk/status/975374054260658176"/>
    <hyperlink ref="X980" r:id="rId4653" location="!/govengreso/status/973014465728909312"/>
    <hyperlink ref="X981" r:id="rId4654" location="!/maggiemaspero/status/973222016047345664"/>
    <hyperlink ref="X982" r:id="rId4655" location="!/govengreso/status/973014465728909312"/>
    <hyperlink ref="X983" r:id="rId4656" location="!/m_3jr/status/970355694724579328"/>
    <hyperlink ref="X984" r:id="rId4657" location="!/govengreso/status/971051177822494720"/>
    <hyperlink ref="X985" r:id="rId4658" location="!/m_3jr/status/970355694724579328"/>
    <hyperlink ref="X986" r:id="rId4659" location="!/govengreso/status/971051177822494720"/>
    <hyperlink ref="X987" r:id="rId4660" location="!/m_3jr/status/970047413233864705"/>
    <hyperlink ref="X988" r:id="rId4661" location="!/govengreso/status/971051447621099520"/>
    <hyperlink ref="X989" r:id="rId4662" location="!/anastasiabarre/status/969063569949102081"/>
    <hyperlink ref="X990" r:id="rId4663" location="!/anastasiabarre/status/971898684253376512"/>
    <hyperlink ref="X991" r:id="rId4664" location="!/linkedinexpert/status/971853526132514818"/>
    <hyperlink ref="X992" r:id="rId4665" location="!/brynnetillman/status/971781757518434307"/>
    <hyperlink ref="X993" r:id="rId4666" location="!/govengreso/status/971051785598021632"/>
    <hyperlink ref="X994" r:id="rId4667" location="!/sapradio/status/971046147853881345"/>
    <hyperlink ref="X995" r:id="rId4668" location="!/sapradio/status/971046496148819968"/>
    <hyperlink ref="X996" r:id="rId4669" location="!/sapradio/status/971047607383592960"/>
    <hyperlink ref="X997" r:id="rId4670" location="!/sapradio/status/971048382826414081"/>
    <hyperlink ref="X998" r:id="rId4671" location="!/sapradio/status/971049128674422786"/>
    <hyperlink ref="X999" r:id="rId4672" location="!/sapradio/status/971049899910422528"/>
    <hyperlink ref="X1000" r:id="rId4673" location="!/sapradio/status/971050153846112256"/>
    <hyperlink ref="X1001" r:id="rId4674" location="!/sapradio/status/971052658168619008"/>
    <hyperlink ref="X1002" r:id="rId4675" location="!/govengreso/status/971051935460614144"/>
    <hyperlink ref="X1003" r:id="rId4676" location="!/sapradio/status/971046147853881345"/>
    <hyperlink ref="X1004" r:id="rId4677" location="!/sapradio/status/971046147853881345"/>
    <hyperlink ref="X1005" r:id="rId4678" location="!/sapradio/status/971046496148819968"/>
    <hyperlink ref="X1006" r:id="rId4679" location="!/sapradio/status/971046496148819968"/>
    <hyperlink ref="X1007" r:id="rId4680" location="!/sapradio/status/971047607383592960"/>
    <hyperlink ref="X1008" r:id="rId4681" location="!/sapradio/status/971047607383592960"/>
    <hyperlink ref="X1009" r:id="rId4682" location="!/sapradio/status/971048382826414081"/>
    <hyperlink ref="X1010" r:id="rId4683" location="!/sapradio/status/971048382826414081"/>
    <hyperlink ref="X1011" r:id="rId4684" location="!/sapradio/status/971049128674422786"/>
    <hyperlink ref="X1012" r:id="rId4685" location="!/sapradio/status/971049128674422786"/>
    <hyperlink ref="X1013" r:id="rId4686" location="!/sapradio/status/971049899910422528"/>
    <hyperlink ref="X1014" r:id="rId4687" location="!/sapradio/status/971049899910422528"/>
    <hyperlink ref="X1015" r:id="rId4688" location="!/sapradio/status/971050153846112256"/>
    <hyperlink ref="X1016" r:id="rId4689" location="!/sapradio/status/971050153846112256"/>
    <hyperlink ref="X1017" r:id="rId4690" location="!/sapradio/status/971052658168619008"/>
    <hyperlink ref="X1018" r:id="rId4691" location="!/sapradio/status/971052658168619008"/>
    <hyperlink ref="X1019" r:id="rId4692" location="!/sapradio/status/971416059008909314"/>
    <hyperlink ref="X1020" r:id="rId4693" location="!/sapradio/status/971418331403227137"/>
    <hyperlink ref="X1021" r:id="rId4694" location="!/sapradio/status/971418331403227137"/>
    <hyperlink ref="X1022" r:id="rId4695" location="!/sapradio/status/971419202610483200"/>
    <hyperlink ref="X1023" r:id="rId4696" location="!/sapradio/status/971419202610483200"/>
    <hyperlink ref="X1024" r:id="rId4697" location="!/sapradio/status/971420575825620992"/>
    <hyperlink ref="X1025" r:id="rId4698" location="!/sapradio/status/971420575825620992"/>
    <hyperlink ref="X1026" r:id="rId4699" location="!/sapradio/status/971424236282810368"/>
    <hyperlink ref="X1027" r:id="rId4700" location="!/sapradio/status/971424236282810368"/>
    <hyperlink ref="X1028" r:id="rId4701" location="!/sapradio/status/971424605226393607"/>
    <hyperlink ref="X1029" r:id="rId4702" location="!/sapradio/status/971424605226393607"/>
    <hyperlink ref="X1030" r:id="rId4703" location="!/sapradio/status/971425495249244160"/>
    <hyperlink ref="X1031" r:id="rId4704" location="!/gabevillamizar/status/971055656273829888"/>
    <hyperlink ref="X1032" r:id="rId4705" location="!/govengreso/status/971051935460614144"/>
    <hyperlink ref="X1033" r:id="rId4706" location="!/bobwoods/status/971774713772077056"/>
    <hyperlink ref="X1034" r:id="rId4707" location="!/govengreso/status/971786422821601280"/>
    <hyperlink ref="X1035" r:id="rId4708" location="!/bobwoods/status/971774713772077056"/>
    <hyperlink ref="X1036" r:id="rId4709" location="!/bobwoods/status/971774713772077056"/>
    <hyperlink ref="X1037" r:id="rId4710" location="!/bobwoods/status/973223934320660480"/>
    <hyperlink ref="X1038" r:id="rId4711" location="!/govengreso/status/971786422821601280"/>
    <hyperlink ref="X1039" r:id="rId4712" location="!/m_3jr/status/972124910817595392"/>
    <hyperlink ref="X1040" r:id="rId4713" location="!/govengreso/status/972147744558104576"/>
    <hyperlink ref="X1041" r:id="rId4714" location="!/bertpurdy/status/971885778619060224"/>
    <hyperlink ref="X1042" r:id="rId4715" location="!/m_3jr/status/970882920004096011"/>
    <hyperlink ref="X1043" r:id="rId4716" location="!/m_3jr/status/970882920004096011"/>
    <hyperlink ref="X1044" r:id="rId4717" location="!/m_3jr/status/970393444022669312"/>
    <hyperlink ref="X1045" r:id="rId4718" location="!/m_3jr/status/970355694724579328"/>
    <hyperlink ref="X1046" r:id="rId4719" location="!/m_3jr/status/970153110059540480"/>
    <hyperlink ref="X1047" r:id="rId4720" location="!/m_3jr/status/970153110059540480"/>
    <hyperlink ref="X1048" r:id="rId4721" location="!/m_3jr/status/970135744978276353"/>
    <hyperlink ref="X1049" r:id="rId4722" location="!/m_3jr/status/970135744978276353"/>
    <hyperlink ref="X1050" r:id="rId4723" location="!/m_3jr/status/970047413233864705"/>
    <hyperlink ref="X1051" r:id="rId4724" location="!/m_3jr/status/972124910817595392"/>
    <hyperlink ref="X1052" r:id="rId4725" location="!/m_3jr/status/974118925926465536"/>
    <hyperlink ref="X1053" r:id="rId4726" location="!/m_3jr/status/974118925926465536"/>
    <hyperlink ref="X1054" r:id="rId4727" location="!/m_3jr/status/971772531890950148"/>
    <hyperlink ref="X1055" r:id="rId4728" location="!/brynnetillman/status/974288832085577728"/>
    <hyperlink ref="X1056" r:id="rId4729" location="!/govengreso/status/971050852629663747"/>
    <hyperlink ref="X1057" r:id="rId4730" location="!/govengreso/status/971051087774887936"/>
    <hyperlink ref="X1058" r:id="rId4731" location="!/govengreso/status/971051177822494720"/>
    <hyperlink ref="X1059" r:id="rId4732" location="!/govengreso/status/971051342671224833"/>
    <hyperlink ref="X1060" r:id="rId4733" location="!/govengreso/status/971051387655151618"/>
    <hyperlink ref="X1061" r:id="rId4734" location="!/govengreso/status/971051447621099520"/>
    <hyperlink ref="X1062" r:id="rId4735" location="!/govengreso/status/971786422821601280"/>
    <hyperlink ref="X1063" r:id="rId4736" location="!/govengreso/status/971786435354230785"/>
    <hyperlink ref="X1064" r:id="rId4737" location="!/govengreso/status/972147744558104576"/>
    <hyperlink ref="X1065" r:id="rId4738" location="!/govengreso/status/972148052076109825"/>
    <hyperlink ref="X1066" r:id="rId4739" location="!/bertpurdy/status/971756450367275009"/>
    <hyperlink ref="X1067" r:id="rId4740" location="!/bertpurdy/status/971885778619060224"/>
    <hyperlink ref="X1068" r:id="rId4741" location="!/govengreso/status/972148052076109825"/>
    <hyperlink ref="X1069" r:id="rId4742" location="!/anastasiabarre/status/969063569949102081"/>
    <hyperlink ref="X1070" r:id="rId4743" location="!/anastasiabarre/status/971879739525824516"/>
    <hyperlink ref="X1071" r:id="rId4744" location="!/govengreso/status/972148107109543936"/>
    <hyperlink ref="X1072" r:id="rId4745" location="!/anastasiabarre/status/969063569949102081"/>
    <hyperlink ref="X1073" r:id="rId4746" location="!/anastasiabarre/status/969063569949102081"/>
    <hyperlink ref="X1074" r:id="rId4747" location="!/anastasiabarre/status/971879739525824516"/>
    <hyperlink ref="X1075" r:id="rId4748" location="!/anastasiabarre/status/971898684253376512"/>
    <hyperlink ref="X1076" r:id="rId4749" location="!/anastasiabarre/status/971898684253376512"/>
    <hyperlink ref="X1077" r:id="rId4750" location="!/govengreso/status/971051785598021632"/>
    <hyperlink ref="X1078" r:id="rId4751" location="!/govengreso/status/972148017716326400"/>
    <hyperlink ref="X1079" r:id="rId4752" location="!/govengreso/status/972148107109543936"/>
    <hyperlink ref="X1080" r:id="rId4753" location="!/linkedinexpert/status/971853526132514818"/>
    <hyperlink ref="X1081" r:id="rId4754" location="!/brynnetillman/status/971781757518434307"/>
    <hyperlink ref="X1082" r:id="rId4755" location="!/govengreso/status/971051785598021632"/>
    <hyperlink ref="X1083" r:id="rId4756" location="!/govengreso/status/972148017716326400"/>
    <hyperlink ref="X1084" r:id="rId4757" location="!/govengreso/status/972148149887188992"/>
    <hyperlink ref="X1085" r:id="rId4758" location="!/linkedinexpert/status/971853526132514818"/>
    <hyperlink ref="X1086" r:id="rId4759" location="!/brynnetillman/status/972144301550505991"/>
    <hyperlink ref="X1087" r:id="rId4760" location="!/govengreso/status/972148149887188992"/>
    <hyperlink ref="X1088" r:id="rId4761" location="!/govengreso/status/972493027519418368"/>
    <hyperlink ref="X1089" r:id="rId4762" location="!/govengreso/status/972865480615657472"/>
    <hyperlink ref="X1090" r:id="rId4763" location="!/govengreso/status/972865480615657472"/>
    <hyperlink ref="X1091" r:id="rId4764" location="!/govengreso/status/972865480615657472"/>
    <hyperlink ref="X1092" r:id="rId4765" location="!/imoyse/status/971701395853332480"/>
    <hyperlink ref="X1093" r:id="rId4766" location="!/govengreso/status/972865480615657472"/>
    <hyperlink ref="X1094" r:id="rId4767" location="!/charmedjohanna/status/974669811069440000"/>
    <hyperlink ref="X1095" r:id="rId4768" location="!/charmedjohanna/status/974669659567001601"/>
    <hyperlink ref="X1096" r:id="rId4769" location="!/charmedjohanna/status/974669811069440000"/>
    <hyperlink ref="X1097" r:id="rId4770" location="!/charmedjohanna/status/974669947677872129"/>
    <hyperlink ref="X1098" r:id="rId4771" location="!/charmedjohanna/status/974669947677872129"/>
    <hyperlink ref="X1099" r:id="rId4772" location="!/charmedjohanna/status/974670213299007488"/>
    <hyperlink ref="X1100" r:id="rId4773" location="!/charmedjohanna/status/974670242768150528"/>
    <hyperlink ref="X1101" r:id="rId4774" location="!/charmedjohanna/status/974670395235295232"/>
    <hyperlink ref="X1102" r:id="rId4775" location="!/charmedjohanna/status/974670395235295232"/>
    <hyperlink ref="X1103" r:id="rId4776" location="!/charmedjohanna/status/974670415430934528"/>
    <hyperlink ref="X1104" r:id="rId4777" location="!/charmedjohanna/status/974670415430934528"/>
    <hyperlink ref="X1105" r:id="rId4778" location="!/charmedjohanna/status/974670444254187520"/>
    <hyperlink ref="X1106" r:id="rId4779" location="!/charmedjohanna/status/974670444254187520"/>
    <hyperlink ref="X1107" r:id="rId4780" location="!/charmedjohanna/status/974670444254187520"/>
    <hyperlink ref="X1108" r:id="rId4781" location="!/charmedjohanna/status/974670593491599360"/>
    <hyperlink ref="X1109" r:id="rId4782" location="!/charmedjohanna/status/975377922742718467"/>
    <hyperlink ref="X1110" r:id="rId4783" location="!/charmedjohanna/status/975377922742718467"/>
    <hyperlink ref="X1111" r:id="rId4784" location="!/apollineadiju/status/974774817823035393"/>
    <hyperlink ref="X1112" r:id="rId4785" location="!/shaanhans/status/975380036009148417"/>
    <hyperlink ref="X1113" r:id="rId4786" location="!/enanglais/status/975340242545922049"/>
    <hyperlink ref="X1114" r:id="rId4787" location="!/apollineadiju/status/971400115071209474"/>
    <hyperlink ref="X1115" r:id="rId4788" location="!/apollineadiju/status/974238801328508929"/>
    <hyperlink ref="X1116" r:id="rId4789" location="!/apollineadiju/status/974412429919735809"/>
    <hyperlink ref="X1117" r:id="rId4790" location="!/apollineadiju/status/973227171824177152"/>
    <hyperlink ref="X1118" r:id="rId4791" location="!/apollineadiju/status/974299221858889728"/>
    <hyperlink ref="X1119" r:id="rId4792" location="!/shaanhans/status/975380036009148417"/>
    <hyperlink ref="X1120" r:id="rId4793" location="!/jasongordons/status/975382064236318721"/>
    <hyperlink ref="X1121" r:id="rId4794" location="!/musicgamepromo/status/975382751112323072"/>
    <hyperlink ref="X1122" r:id="rId4795" location="!/musicgamepromo/status/975382751112323072"/>
    <hyperlink ref="X1123" r:id="rId4796" location="!/zanoschiemanuel/status/975382911611490304"/>
    <hyperlink ref="X1124" r:id="rId4797" location="!/musicpromosfree/status/975382915570962433"/>
    <hyperlink ref="X1125" r:id="rId4798" location="!/musicpromosfree/status/975382915570962433"/>
    <hyperlink ref="X1126" r:id="rId4799" location="!/musicpromosfree/status/975382938408947712"/>
    <hyperlink ref="X1127" r:id="rId4800" location="!/musicpromosfree/status/975382938408947712"/>
    <hyperlink ref="X1128" r:id="rId4801" location="!/highchloecloud/status/975383240939917312"/>
    <hyperlink ref="X1129" r:id="rId4802" location="!/mckelviec/status/974269747218051073"/>
    <hyperlink ref="X1130" r:id="rId4803" location="!/mckelviec/status/974269747218051073"/>
    <hyperlink ref="X1131" r:id="rId4804" location="!/mckelviec/status/974269747218051073"/>
    <hyperlink ref="X1132" r:id="rId4805" location="!/mckelviec/status/974269747218051073"/>
    <hyperlink ref="X1133" r:id="rId4806" location="!/mckelviec/status/974269747218051073"/>
    <hyperlink ref="X1134" r:id="rId4807" location="!/mckelviec/status/975356928376360960"/>
    <hyperlink ref="X1135" r:id="rId4808" location="!/mckelviec/status/975356928376360960"/>
    <hyperlink ref="X1136" r:id="rId4809" location="!/exposalesltd/status/975384002185060352"/>
    <hyperlink ref="X1137" r:id="rId4810" location="!/popedaniels/status/975387249633316864"/>
    <hyperlink ref="X1138" r:id="rId4811" location="!/popedaniels/status/975387249633316864"/>
    <hyperlink ref="X1139" r:id="rId4812" location="!/popedaniels/status/975387249633316864"/>
    <hyperlink ref="X1140" r:id="rId4813" location="!/femoranfp/status/975387348262424576"/>
    <hyperlink ref="X1141" r:id="rId4814" location="!/antgrasso/status/975061813493751809"/>
    <hyperlink ref="X1142" r:id="rId4815" location="!/rajibc/status/975387550398468096"/>
    <hyperlink ref="X1143" r:id="rId4816" location="!/antgrasso/status/975061813493751809"/>
    <hyperlink ref="X1144" r:id="rId4817" location="!/rajibc/status/975387550398468096"/>
    <hyperlink ref="X1145" r:id="rId4818" location="!/rajibc/status/975387550398468096"/>
    <hyperlink ref="X1146" r:id="rId4819" location="!/arima_india/status/975390583379451904"/>
    <hyperlink ref="X1147" r:id="rId4820" location="!/iamkelvinlee/status/971782834149998592"/>
    <hyperlink ref="X1148" r:id="rId4821" location="!/timothy_hughes/status/971753373723713536"/>
    <hyperlink ref="X1149" r:id="rId4822" location="!/iamkelvinlee/status/971782834149998592"/>
    <hyperlink ref="X1150" r:id="rId4823" location="!/iamkelvinlee/status/971782834149998592"/>
    <hyperlink ref="X1151" r:id="rId4824" location="!/iamkelvinlee/status/971782834149998592"/>
    <hyperlink ref="X1152" r:id="rId4825" location="!/timothy_hughes/status/971753373723713536"/>
    <hyperlink ref="X1153" r:id="rId4826" location="!/timothy_hughes/status/972801760619212801"/>
    <hyperlink ref="X1154" r:id="rId4827" location="!/exposalesltd/status/972854168389001216"/>
    <hyperlink ref="X1155" r:id="rId4828" location="!/timothy_hughes/status/972801760619212801"/>
    <hyperlink ref="X1156" r:id="rId4829" location="!/timothy_hughes/status/973198694634999809"/>
    <hyperlink ref="X1157" r:id="rId4830" location="!/imoyse/status/972149711342854144"/>
    <hyperlink ref="X1158" r:id="rId4831" location="!/timothy_hughes/status/972491524662616064"/>
    <hyperlink ref="X1159" r:id="rId4832" location="!/tomasturbandode/status/975391092660203520"/>
    <hyperlink ref="X1160" r:id="rId4833" location="!/arabianpages/status/975392001909772294"/>
    <hyperlink ref="X1161" r:id="rId4834" location="!/nealschaffer/status/972152057896382464"/>
    <hyperlink ref="X1162" r:id="rId4835" location="!/nealschaffer/status/972867766142357504"/>
    <hyperlink ref="X1163" r:id="rId4836" location="!/imoyse/status/972149711342854144"/>
    <hyperlink ref="X1164" r:id="rId4837" location="!/arabianpages/status/975392001909772294"/>
    <hyperlink ref="X1165" r:id="rId4838" location="!/juanblanco76/status/962521527794225153"/>
    <hyperlink ref="X1166" r:id="rId4839" location="!/juanblanco76/status/972245279079632903"/>
    <hyperlink ref="X1167" r:id="rId4840" location="!/juanblanco76/status/972850131782520832"/>
    <hyperlink ref="X1168" r:id="rId4841" location="!/juanblanco76/status/975222209114509312"/>
    <hyperlink ref="X1169" r:id="rId4842" location="!/milosdjukic011/status/975392168754991105"/>
    <hyperlink ref="X1170" r:id="rId4843" location="!/mariangelesber/status/972140020072112129"/>
    <hyperlink ref="X1171" r:id="rId4844" location="!/mariangelesber/status/975392920781099008"/>
    <hyperlink ref="X1172" r:id="rId4845" location="!/sanclicker/status/975393267784306689"/>
    <hyperlink ref="X1173" r:id="rId4846" location="!/robertnsills/status/975393393508601858"/>
    <hyperlink ref="X1174" r:id="rId4847" location="!/strong__content/status/975393992350273537"/>
    <hyperlink ref="X1175" r:id="rId4848" location="!/cryptohani/status/975395018902040577"/>
    <hyperlink ref="X1176" r:id="rId4849" location="!/tyrannosaurjen/status/975395457378725889"/>
    <hyperlink ref="X1177" r:id="rId4850" location="!/searchcrm/status/974359670939938816"/>
    <hyperlink ref="X1178" r:id="rId4851" location="!/searchcrm/status/975386529320308736"/>
    <hyperlink ref="X1179" r:id="rId4852" location="!/jessescardina/status/975396493925539840"/>
    <hyperlink ref="X1180" r:id="rId4853" location="!/pirmax/status/975388221432614913"/>
    <hyperlink ref="X1181" r:id="rId4854" location="!/meretebuljo/status/975396913930555397"/>
    <hyperlink ref="X1182" r:id="rId4855" location="!/enanglais/status/975340242545922049"/>
    <hyperlink ref="X1183" r:id="rId4856" location="!/enanglais/status/975324142357671938"/>
    <hyperlink ref="X1184" r:id="rId4857" location="!/arkangelscrap/status/971415222320816128"/>
    <hyperlink ref="X1185" r:id="rId4858" location="!/pirmax/status/975388221432614913"/>
    <hyperlink ref="X1186" r:id="rId4859" location="!/meretebuljo/status/975396913930555397"/>
    <hyperlink ref="X1187" r:id="rId4860" location="!/enanglais/status/975324142357671938"/>
    <hyperlink ref="X1188" r:id="rId4861" location="!/pirmax/status/975388221432614913"/>
    <hyperlink ref="X1189" r:id="rId4862" location="!/pirmax/status/975388221432614913"/>
    <hyperlink ref="X1190" r:id="rId4863" location="!/pirmax/status/975388221432614913"/>
    <hyperlink ref="X1191" r:id="rId4864" location="!/pirmax/status/975388221432614913"/>
    <hyperlink ref="X1192" r:id="rId4865" location="!/meretebuljo/status/975396913930555397"/>
    <hyperlink ref="X1193" r:id="rId4866" location="!/enanglais/status/975324142357671938"/>
    <hyperlink ref="X1194" r:id="rId4867" location="!/meretebuljo/status/975396913930555397"/>
    <hyperlink ref="X1195" r:id="rId4868" location="!/enanglais/status/975324142357671938"/>
    <hyperlink ref="X1196" r:id="rId4869" location="!/meretebuljo/status/975396913930555397"/>
    <hyperlink ref="X1197" r:id="rId4870" location="!/enanglais/status/975324142357671938"/>
    <hyperlink ref="X1198" r:id="rId4871" location="!/meretebuljo/status/975396913930555397"/>
    <hyperlink ref="X1199" r:id="rId4872" location="!/enanglais/status/975324142357671938"/>
    <hyperlink ref="X1200" r:id="rId4873" location="!/meretebuljo/status/975396913930555397"/>
    <hyperlink ref="X1201" r:id="rId4874" location="!/greensteinllc/status/975395659368058884"/>
    <hyperlink ref="X1202" r:id="rId4875" location="!/greensteinllc/status/975397048374714368"/>
    <hyperlink ref="X1203" r:id="rId4876" location="!/telecomreseller/status/975734920344584192"/>
    <hyperlink ref="X1204" r:id="rId4877" location="!/jon_ferrara/status/974066156406534146"/>
    <hyperlink ref="X1205" r:id="rId4878" location="!/josaundersau/status/975391257101975553"/>
    <hyperlink ref="X1206" r:id="rId4879" location="!/josaundersau/status/975391257101975553"/>
    <hyperlink ref="X1207" r:id="rId4880" location="!/ohmyjet/status/974293612455497730"/>
    <hyperlink ref="X1208" r:id="rId4881" location="!/ohmyjet/status/974293717552123905"/>
    <hyperlink ref="X1209" r:id="rId4882" location="!/jon_ferrara/status/928299501919408130"/>
    <hyperlink ref="X1210" r:id="rId4883" location="!/ohmyjet/status/974293717552123905"/>
    <hyperlink ref="X1211" r:id="rId4884" location="!/jon_ferrara/status/928299501919408130"/>
    <hyperlink ref="X1212" r:id="rId4885" location="!/ohmyjet/status/974293717552123905"/>
    <hyperlink ref="X1213" r:id="rId4886" location="!/jon_ferrara/status/974066156406534146"/>
    <hyperlink ref="X1214" r:id="rId4887" location="!/jon_ferrara/status/928299501919408130"/>
    <hyperlink ref="X1215" r:id="rId4888" location="!/jon_ferrara/status/975366311873261568"/>
    <hyperlink ref="X1216" r:id="rId4889" location="!/ohmyjet/status/974293612455497730"/>
    <hyperlink ref="X1217" r:id="rId4890" location="!/ohmyjet/status/974293717552123905"/>
    <hyperlink ref="X1218" r:id="rId4891" location="!/ohmyjet/status/974293612455497730"/>
    <hyperlink ref="X1219" r:id="rId4892" location="!/ohmyjet/status/974293717552123905"/>
    <hyperlink ref="X1220" r:id="rId4893" location="!/gabevillamizar/status/972112351272022016"/>
    <hyperlink ref="X1221" r:id="rId4894" location="!/gabevillamizar/status/971734830982553602"/>
    <hyperlink ref="X1222" r:id="rId4895" location="!/gabevillamizar/status/974255966534455296"/>
    <hyperlink ref="X1223" r:id="rId4896" location="!/gabevillamizar/status/975714157977890816"/>
    <hyperlink ref="X1224" r:id="rId4897" location="!/gabevillamizar/status/973225971246600192"/>
    <hyperlink ref="X1225" r:id="rId4898" location="!/ohmyjet/status/975735569211826176"/>
    <hyperlink ref="X1226" r:id="rId4899" location="!/everyonesocial/status/975737416618258433"/>
    <hyperlink ref="X1227" r:id="rId4900" location="!/profitspodcasts/status/972853424797732865"/>
    <hyperlink ref="X1228" r:id="rId4901" location="!/profitspodcasts/status/972857183598796803"/>
    <hyperlink ref="X1229" r:id="rId4902" location="!/profitspodcasts/status/972857190150262786"/>
    <hyperlink ref="X1230" r:id="rId4903" location="!/profitspodcasts/status/972857202062102529"/>
    <hyperlink ref="X1231" r:id="rId4904" location="!/profitspodcasts/status/972857247641559041"/>
    <hyperlink ref="X1232" r:id="rId4905" location="!/profitspodcasts/status/972857300405932032"/>
    <hyperlink ref="X1233" r:id="rId4906" location="!/profitspodcasts/status/972857323503915008"/>
    <hyperlink ref="X1234" r:id="rId4907" location="!/profitspodcasts/status/972857335256403968"/>
    <hyperlink ref="X1235" r:id="rId4908" location="!/profitspodcasts/status/972857396157706240"/>
    <hyperlink ref="X1236" r:id="rId4909" location="!/profitspodcasts/status/972857679113785344"/>
    <hyperlink ref="X1237" r:id="rId4910" location="!/profitspodcasts/status/975737426428690432"/>
    <hyperlink ref="X1238" r:id="rId4911" location="!/robertlburns/status/971057069288755202"/>
    <hyperlink ref="X1239" r:id="rId4912" location="!/robertlburns/status/971781866486489089"/>
    <hyperlink ref="X1240" r:id="rId4913" location="!/dmalert/status/971783378952433666"/>
    <hyperlink ref="X1241" r:id="rId4914" location="!/dmalert/status/971783378952433666"/>
    <hyperlink ref="X1242" r:id="rId4915" location="!/dmalert/status/975737583543169024"/>
    <hyperlink ref="X1243" r:id="rId4916" location="!/ahmedjr_16/status/972721534312894466"/>
    <hyperlink ref="X1244" r:id="rId4917" location="!/ahmedjr_16/status/975250698999877633"/>
    <hyperlink ref="X1245" r:id="rId4918" location="!/aqtechnosys/status/975737837206294529"/>
    <hyperlink ref="X1246" r:id="rId4919" location="!/vormresearch/status/975739517377400833"/>
    <hyperlink ref="X1247" r:id="rId4920" location="!/nsmarketing5280/status/975739859909275648"/>
    <hyperlink ref="X1248" r:id="rId4921" location="!/clive140/status/974286780651491328"/>
    <hyperlink ref="X1249" r:id="rId4922" location="!/clive140/status/971786758320021504"/>
    <hyperlink ref="X1250" r:id="rId4923" location="!/clive140/status/974286780651491328"/>
    <hyperlink ref="X1251" r:id="rId4924" location="!/clive140/status/974666427503403009"/>
    <hyperlink ref="X1252" r:id="rId4925" location="!/clive140/status/975739981007347712"/>
    <hyperlink ref="X1253" r:id="rId4926" location="!/valymanconsult/status/975727011531579393"/>
    <hyperlink ref="X1254" r:id="rId4927" location="!/fleetmeiser/status/975740027971031042"/>
    <hyperlink ref="X1255" r:id="rId4928" location="!/highchloecloud/status/975383240939917312"/>
    <hyperlink ref="X1256" r:id="rId4929" location="!/highchloecloud/status/975383240939917312"/>
    <hyperlink ref="X1257" r:id="rId4930" location="!/highchloecloud/status/975383278457905153"/>
    <hyperlink ref="X1258" r:id="rId4931" location="!/highchloecloud/status/975383278457905153"/>
    <hyperlink ref="X1259" r:id="rId4932" location="!/highchloecloud/status/975383511518588928"/>
    <hyperlink ref="X1260" r:id="rId4933" location="!/bentenbi/status/975740766474637312"/>
    <hyperlink ref="X1261" r:id="rId4934" location="!/bentenbi/status/975740766474637312"/>
    <hyperlink ref="X1262" r:id="rId4935" location="!/bentenbi/status/975740766474637312"/>
    <hyperlink ref="X1263" r:id="rId4936" location="!/brynnetillman/status/971781757518434307"/>
    <hyperlink ref="X1264" r:id="rId4937" location="!/govengreso/status/973014465728909312"/>
    <hyperlink ref="X1265" r:id="rId4938" location="!/govengreso/status/971050852629663747"/>
    <hyperlink ref="X1266" r:id="rId4939" location="!/govengreso/status/971051342671224833"/>
    <hyperlink ref="X1267" r:id="rId4940" location="!/govengreso/status/971051387655151618"/>
    <hyperlink ref="X1268" r:id="rId4941" location="!/govengreso/status/971786409794154496"/>
    <hyperlink ref="X1269" r:id="rId4942" location="!/govengreso/status/975377035836174337"/>
    <hyperlink ref="X1270" r:id="rId4943" location="!/isalesgirl/status/975741280364957696"/>
    <hyperlink ref="X1271" r:id="rId4944" location="!/jon_rivers/status/975743455686266881"/>
    <hyperlink ref="X1272" r:id="rId4945" location="!/thomasfisherth/status/971041045080354822"/>
    <hyperlink ref="X1273" r:id="rId4946" location="!/thomasfisherth/status/975364156382744576"/>
    <hyperlink ref="X1274" r:id="rId4947" location="!/thomasfisherth/status/971785134700511234"/>
    <hyperlink ref="X1275" r:id="rId4948" location="!/thought_horizon/status/971410682087428096"/>
    <hyperlink ref="X1276" r:id="rId4949" location="!/thought_horizon/status/975744046332305408"/>
    <hyperlink ref="X1277" r:id="rId4950" location="!/bsteingraeber/status/975201628893655040"/>
    <hyperlink ref="X1278" r:id="rId4951" location="!/thought_horizon/status/975744181602840577"/>
    <hyperlink ref="X1279" r:id="rId4952" location="!/thought_horizon/status/971049063159418880"/>
    <hyperlink ref="X1280" r:id="rId4953" location="!/thought_horizon/status/972507407673909249"/>
    <hyperlink ref="X1281" r:id="rId4954" location="!/thought_horizon/status/972864967732056065"/>
    <hyperlink ref="X1282" r:id="rId4955" location="!/thought_horizon/status/972869786878337025"/>
    <hyperlink ref="X1283" r:id="rId4956" location="!/thought_horizon/status/975382598351491073"/>
    <hyperlink ref="X1284" r:id="rId4957" location="!/leadfoxfr/status/975744310275661824"/>
    <hyperlink ref="X1285" r:id="rId4958" location="!/leadfoxfr/status/975744310275661824"/>
    <hyperlink ref="X1286" r:id="rId4959" location="!/business__quote/status/974820146576592897"/>
    <hyperlink ref="X1287" r:id="rId4960" location="!/3horsemenagency/status/975744884534599680"/>
    <hyperlink ref="X1288" r:id="rId4961" location="!/emarketersocial/status/975005661099626496"/>
    <hyperlink ref="X1289" r:id="rId4962" location="!/rogbalrol/status/975745142060670976"/>
    <hyperlink ref="X1290" r:id="rId4963" location="!/rogbalrol/status/975745142060670976"/>
    <hyperlink ref="X1291" r:id="rId4964" location="!/m8mgroup/status/975745308536852480"/>
    <hyperlink ref="X1292" r:id="rId4965" location="!/sterlitesoftusa/status/975745958318309377"/>
    <hyperlink ref="X1293" r:id="rId4966" location="!/sarakarnthi1/status/975747038057918465"/>
    <hyperlink ref="X1294" r:id="rId4967" location="!/sarakarnthi1/status/975747038057918465"/>
    <hyperlink ref="X1295" r:id="rId4968" location="!/socialwavez/status/975747251120336896"/>
    <hyperlink ref="X1296" r:id="rId4969" location="!/graphemidesign/status/975746463757090817"/>
    <hyperlink ref="X1297" r:id="rId4970" location="!/cybelimage/status/975747425343279105"/>
    <hyperlink ref="X1298" r:id="rId4971" location="!/graphemidesign/status/975746463757090817"/>
    <hyperlink ref="X1299" r:id="rId4972" location="!/cybelimage/status/975747425343279105"/>
    <hyperlink ref="X1300" r:id="rId4973" location="!/graphemidesign/status/975746463757090817"/>
    <hyperlink ref="X1301" r:id="rId4974" location="!/cybelimage/status/975747425343279105"/>
    <hyperlink ref="X1302" r:id="rId4975" location="!/cybelimage/status/975747425343279105"/>
    <hyperlink ref="X1303" r:id="rId4976" location="!/samanthajacobs2/status/975748766895624192"/>
    <hyperlink ref="X1304" r:id="rId4977" location="!/socialselling/status/974298195021869056"/>
    <hyperlink ref="X1305" r:id="rId4978" location="!/socialselling/status/974660618631327746"/>
    <hyperlink ref="X1306" r:id="rId4979" location="!/socialselling/status/975386027593314304"/>
    <hyperlink ref="X1307" r:id="rId4980" location="!/socialselling/status/975748814555430912"/>
    <hyperlink ref="X1308" r:id="rId4981" location="!/stephanejobert/status/975749126720774144"/>
    <hyperlink ref="X1309" r:id="rId4982" location="!/influandsell/status/975747896539787265"/>
    <hyperlink ref="X1310" r:id="rId4983" location="!/influandsell/status/975750065682833413"/>
    <hyperlink ref="X1311" r:id="rId4984" location="!/brynnetillman/status/971045146572853249"/>
    <hyperlink ref="X1312" r:id="rId4985" location="!/micadam/status/970703992438382592"/>
    <hyperlink ref="X1313" r:id="rId4986" location="!/micadam/status/975388115698376705"/>
    <hyperlink ref="X1314" r:id="rId4987" location="!/micadam/status/975388115698376705"/>
    <hyperlink ref="X1315" r:id="rId4988" location="!/micadam/status/975750516667047936"/>
    <hyperlink ref="X1316" r:id="rId4989" location="!/ratingltd/status/971756237745541120"/>
    <hyperlink ref="X1317" r:id="rId4990" location="!/tweetqureet/status/971787902270296069"/>
    <hyperlink ref="X1318" r:id="rId4991" location="!/tenbearsocial/status/974296679871545348"/>
    <hyperlink ref="X1319" r:id="rId4992" location="!/tenbearsocial/status/975373772277604352"/>
    <hyperlink ref="X1320" r:id="rId4993" location="!/tweetqureet/status/975376410369019905"/>
    <hyperlink ref="X1321" r:id="rId4994" location="!/hospitalitytek/status/975375470261751809"/>
    <hyperlink ref="X1322" r:id="rId4995" location="!/tweetqureet/status/975387777746468865"/>
    <hyperlink ref="X1323" r:id="rId4996" location="!/bebeemarketing/status/971409665945989120"/>
    <hyperlink ref="X1324" r:id="rId4997" location="!/bebeemarketing/status/971773558107070467"/>
    <hyperlink ref="X1325" r:id="rId4998" location="!/bebeemarketing/status/972134932163284993"/>
    <hyperlink ref="X1326" r:id="rId4999" location="!/bebeemarketing/status/972504878689013762"/>
    <hyperlink ref="X1327" r:id="rId5000" location="!/bebeemarketing/status/975750253856149506"/>
    <hyperlink ref="X1328" r:id="rId5001" location="!/tweetqureet/status/971787910856036352"/>
    <hyperlink ref="X1329" r:id="rId5002" location="!/tweetqureet/status/975751497211351040"/>
    <hyperlink ref="X1330" r:id="rId5003" location="!/bebeemarketing/status/971046777569755136"/>
    <hyperlink ref="X1331" r:id="rId5004" location="!/tweetqureet/status/971787910856036352"/>
    <hyperlink ref="X1332" r:id="rId5005" location="!/tweetqureet/status/975751497211351040"/>
    <hyperlink ref="X1333" r:id="rId5006" location="!/3horsemenagency/status/971173744763965442"/>
    <hyperlink ref="X1334" r:id="rId5007" location="!/3horsemenagency/status/971354988176953347"/>
    <hyperlink ref="X1335" r:id="rId5008" location="!/3horsemenagency/status/972855517273120770"/>
    <hyperlink ref="X1336" r:id="rId5009" location="!/mikeschiemer/status/971415127768608768"/>
    <hyperlink ref="X1337" r:id="rId5010" location="!/mikeschiemer/status/971415139432980480"/>
    <hyperlink ref="X1338" r:id="rId5011" location="!/delosinc/status/975752008274731008"/>
    <hyperlink ref="X1339" r:id="rId5012" location="!/delosinc/status/975752008274731008"/>
    <hyperlink ref="X1340" r:id="rId5013" location="!/sandraglong/status/975752009050673152"/>
    <hyperlink ref="X1341" r:id="rId5014" location="!/bootstrapsbiz/status/971056956155809793"/>
    <hyperlink ref="X1342" r:id="rId5015" location="!/bootstrapsbiz/status/971056979128061952"/>
    <hyperlink ref="X1343" r:id="rId5016" location="!/bootstrapsbiz/status/971056989907439620"/>
    <hyperlink ref="X1344" r:id="rId5017" location="!/bootstrapsbiz/status/971057012837703680"/>
    <hyperlink ref="X1345" r:id="rId5018" location="!/bootstrapsbiz/status/973222644798586880"/>
    <hyperlink ref="X1346" r:id="rId5019" location="!/bootstrapsbiz/status/973222682195124224"/>
    <hyperlink ref="X1347" r:id="rId5020" location="!/bootstrapsbiz/status/973222682195124224"/>
    <hyperlink ref="X1348" r:id="rId5021" location="!/bootstrapsbiz/status/973223615549321216"/>
    <hyperlink ref="X1349" r:id="rId5022" location="!/bootstrapsbiz/status/973223826384355329"/>
    <hyperlink ref="X1350" r:id="rId5023" location="!/bootstrapsbiz/status/973234706073444353"/>
    <hyperlink ref="X1351" r:id="rId5024" location="!/bootstrapsbiz/status/974669130564554754"/>
    <hyperlink ref="X1352" r:id="rId5025" location="!/bootstrapsbiz/status/975751912367812608"/>
    <hyperlink ref="X1353" r:id="rId5026" location="!/bootstrapsbiz/status/975751912367812608"/>
    <hyperlink ref="X1354" r:id="rId5027" location="!/bootstrapsbiz/status/975751912367812608"/>
    <hyperlink ref="X1355" r:id="rId5028" location="!/bootstrapsbiz/status/975752092026658817"/>
    <hyperlink ref="X1356" r:id="rId5029" location="!/bootstrapsbiz/status/975752127141371905"/>
    <hyperlink ref="X1357" r:id="rId5030" location="!/bootstrapsbiz/status/975752165506670593"/>
    <hyperlink ref="X1358" r:id="rId5031" location="!/awesomememento/status/975752382297583616"/>
    <hyperlink ref="X1359" r:id="rId5032" location="!/awesomememento/status/975752382297583616"/>
    <hyperlink ref="X1360" r:id="rId5033" location="!/sanderbiehn/status/975752539969744896"/>
    <hyperlink ref="X1361" r:id="rId5034" location="!/sanderbiehn/status/974302980148150272"/>
    <hyperlink ref="X1362" r:id="rId5035" location="!/sanderbiehn/status/974661595837050882"/>
    <hyperlink ref="X1363" r:id="rId5036" location="!/sanderbiehn/status/974665374917574656"/>
    <hyperlink ref="X1364" r:id="rId5037" location="!/sanderbiehn/status/975748772935299074"/>
    <hyperlink ref="X1365" r:id="rId5038" location="!/michelleberdeal/status/971381346005323776"/>
    <hyperlink ref="X1366" r:id="rId5039" location="!/piyuanker12/status/971780921949999104"/>
    <hyperlink ref="X1367" r:id="rId5040" location="!/piyuanker12/status/972498027477852165"/>
    <hyperlink ref="X1368" r:id="rId5041" location="!/linkedinselling/status/973227141738516481"/>
    <hyperlink ref="X1369" r:id="rId5042" location="!/timothy_hughes/status/974636965441220608"/>
    <hyperlink ref="X1370" r:id="rId5043" location="!/timothy_hughes/status/975390626358362113"/>
    <hyperlink ref="X1371" r:id="rId5044" location="!/piyuanker12/status/975390858311684097"/>
    <hyperlink ref="X1372" r:id="rId5045" location="!/exposalesltd/status/972457555258695681"/>
    <hyperlink ref="X1373" r:id="rId5046" location="!/exposalesltd/status/972457555258695681"/>
    <hyperlink ref="X1374" r:id="rId5047" location="!/exposalesltd/status/975475432035373057"/>
    <hyperlink ref="X1375" r:id="rId5048" location="!/exposalesltd/status/972496298996830209"/>
    <hyperlink ref="X1376" r:id="rId5049" location="!/exposalesltd/status/972853947219181569"/>
    <hyperlink ref="X1377" r:id="rId5050" location="!/exposalesltd/status/972853947219181569"/>
    <hyperlink ref="X1378" r:id="rId5051" location="!/exposalesltd/status/972854168389001216"/>
    <hyperlink ref="X1379" r:id="rId5052" location="!/exposalesltd/status/973221078104510465"/>
    <hyperlink ref="X1380" r:id="rId5053" location="!/exposalesltd/status/974308238115164162"/>
    <hyperlink ref="X1381" r:id="rId5054" location="!/exposalesltd/status/974308238115164162"/>
    <hyperlink ref="X1382" r:id="rId5055" location="!/exposalesltd/status/975373004065603584"/>
    <hyperlink ref="X1383" r:id="rId5056" location="!/exposalesltd/status/975373004065603584"/>
    <hyperlink ref="X1384" r:id="rId5057" location="!/exposalesltd/status/975384002185060352"/>
    <hyperlink ref="X1385" r:id="rId5058" location="!/piyuanker12/status/972498027477852165"/>
    <hyperlink ref="X1386" r:id="rId5059" location="!/piyuanker12/status/975752782803230723"/>
    <hyperlink ref="X1387" r:id="rId5060" location="!/piyuanker12/status/971412608946339851"/>
    <hyperlink ref="X1388" r:id="rId5061" location="!/piyuanker12/status/971412608946339851"/>
    <hyperlink ref="X1389" r:id="rId5062" location="!/piyuanker12/status/971779980349722624"/>
    <hyperlink ref="X1390" r:id="rId5063" location="!/piyuanker12/status/971779980349722624"/>
    <hyperlink ref="X1391" r:id="rId5064" location="!/piyuanker12/status/972498027477852165"/>
    <hyperlink ref="X1392" r:id="rId5065" location="!/piyuanker12/status/972499251245719557"/>
    <hyperlink ref="X1393" r:id="rId5066" location="!/piyuanker12/status/972501295960489984"/>
    <hyperlink ref="X1394" r:id="rId5067" location="!/piyuanker12/status/972872277376221184"/>
    <hyperlink ref="X1395" r:id="rId5068" location="!/piyuanker12/status/975388602694647808"/>
    <hyperlink ref="X1396" r:id="rId5069" location="!/piyuanker12/status/975388602694647808"/>
    <hyperlink ref="X1397" r:id="rId5070" location="!/piyuanker12/status/975389417673170945"/>
    <hyperlink ref="X1398" r:id="rId5071" location="!/piyuanker12/status/975389417673170945"/>
    <hyperlink ref="X1399" r:id="rId5072" location="!/piyuanker12/status/975390858311684097"/>
    <hyperlink ref="X1400" r:id="rId5073" location="!/dlsocialexperts/status/971057573070811136"/>
    <hyperlink ref="X1401" r:id="rId5074" location="!/dlsocialexperts/status/971057573070811136"/>
    <hyperlink ref="X1402" r:id="rId5075" location="!/dlsocialexperts/status/975753517376966656"/>
    <hyperlink ref="X1403" r:id="rId5076" location="!/micadam/status/975723818135191557"/>
    <hyperlink ref="X1404" r:id="rId5077" location="!/loudmelody17/status/975754234384695302"/>
    <hyperlink ref="X1405" r:id="rId5078" location="!/micadam/status/600270007122206720"/>
    <hyperlink ref="X1406" r:id="rId5079" location="!/micadam/status/972099937898024960"/>
    <hyperlink ref="X1407" r:id="rId5080" location="!/micadam/status/974210399544532992"/>
    <hyperlink ref="X1408" r:id="rId5081" location="!/micadam/status/975731372877737984"/>
    <hyperlink ref="X1409" r:id="rId5082" location="!/micadam/status/971057520805601282"/>
    <hyperlink ref="X1410" r:id="rId5083" location="!/micadam/status/974300958439198721"/>
    <hyperlink ref="X1411" r:id="rId5084" location="!/loudmelody17/status/975753937461522432"/>
    <hyperlink ref="X1412" r:id="rId5085" location="!/loudmelody17/status/975754234384695302"/>
    <hyperlink ref="X1413" r:id="rId5086" location="!/loudmelody17/status/971787882045124609"/>
    <hyperlink ref="X1414" r:id="rId5087" location="!/loudmelody17/status/971787882045124609"/>
    <hyperlink ref="X1415" r:id="rId5088" location="!/agence_iandyoo/status/974653776673034241"/>
    <hyperlink ref="X1416" r:id="rId5089" location="!/agence_iandyoo/status/973226884455653383"/>
    <hyperlink ref="X1417" r:id="rId5090" location="!/agence_iandyoo/status/973235671438684160"/>
    <hyperlink ref="X1418" r:id="rId5091" location="!/agence_iandyoo/status/974292635081994240"/>
    <hyperlink ref="X1419" r:id="rId5092" location="!/agence_iandyoo/status/974292635203637250"/>
    <hyperlink ref="X1420" r:id="rId5093" location="!/agence_iandyoo/status/974301449319600128"/>
    <hyperlink ref="X1421" r:id="rId5094" location="!/agence_iandyoo/status/974663442496999424"/>
    <hyperlink ref="X1422" r:id="rId5095" location="!/agence_iandyoo/status/974671471808335872"/>
    <hyperlink ref="X1423" r:id="rId5096" location="!/agence_iandyoo/status/975367215301177344"/>
    <hyperlink ref="X1424" r:id="rId5097" location="!/agence_iandyoo/status/975376139467313152"/>
    <hyperlink ref="X1425" r:id="rId5098" location="!/agence_iandyoo/status/975384834280448003"/>
    <hyperlink ref="X1426" r:id="rId5099" location="!/agence_iandyoo/status/975393640708177920"/>
    <hyperlink ref="X1427" r:id="rId5100" location="!/agence_iandyoo/status/975737155350917120"/>
    <hyperlink ref="X1428" r:id="rId5101" location="!/agence_iandyoo/status/975745962206547969"/>
    <hyperlink ref="X1429" r:id="rId5102" location="!/agence_iandyoo/status/975754782580396033"/>
    <hyperlink ref="X1430" r:id="rId5103" location="!/kevinknebl/status/973220191990571008"/>
    <hyperlink ref="X1431" r:id="rId5104" location="!/kevinknebl/status/975754934434983938"/>
    <hyperlink ref="X1432" r:id="rId5105" location="!/suzannekosmerl/status/975755078769528832"/>
    <hyperlink ref="X1433" r:id="rId5106" location="!/digitalleadersa/status/975352376516317186"/>
    <hyperlink ref="X1434" r:id="rId5107" location="!/shindehemant300/status/974660358106476545"/>
    <hyperlink ref="X1435" r:id="rId5108" location="!/shindehemant300/status/974669298508627968"/>
    <hyperlink ref="X1436" r:id="rId5109" location="!/shindehemant300/status/975747302039187456"/>
    <hyperlink ref="X1437" r:id="rId5110" location="!/shindehemant300/status/975756122245271552"/>
    <hyperlink ref="X1438" r:id="rId5111" location="!/monikaruzicka/status/971411412500140032"/>
    <hyperlink ref="X1439" r:id="rId5112" location="!/monikaruzicka/status/974669142472105984"/>
    <hyperlink ref="X1440" r:id="rId5113" location="!/monikaruzicka/status/975756311877992449"/>
    <hyperlink ref="X1441" r:id="rId5114" location="!/denniskoutoudis/status/974545083797155840"/>
    <hyperlink ref="X1442" r:id="rId5115" location="!/proyectosnolen1/status/975756349052280832"/>
    <hyperlink ref="X1443" r:id="rId5116" location="!/demandspring/status/975756387048357888"/>
    <hyperlink ref="X1444" r:id="rId5117" location="!/zacharyatkins1/status/971045396079366144"/>
    <hyperlink ref="X1445" r:id="rId5118" location="!/zacharyatkins1/status/971053014118264832"/>
    <hyperlink ref="X1446" r:id="rId5119" location="!/zacharyatkins1/status/971060511545667584"/>
    <hyperlink ref="X1447" r:id="rId5120" location="!/zacharyatkins1/status/971415465011695616"/>
    <hyperlink ref="X1448" r:id="rId5121" location="!/zacharyatkins1/status/971422892239085568"/>
    <hyperlink ref="X1449" r:id="rId5122" location="!/zacharyatkins1/status/971777783578939392"/>
    <hyperlink ref="X1450" r:id="rId5123" location="!/zacharyatkins1/status/971785296898650118"/>
    <hyperlink ref="X1451" r:id="rId5124" location="!/zacharyatkins1/status/972132560804503552"/>
    <hyperlink ref="X1452" r:id="rId5125" location="!/zacharyatkins1/status/972136264894943233"/>
    <hyperlink ref="X1453" r:id="rId5126" location="!/zacharyatkins1/status/972140180059680770"/>
    <hyperlink ref="X1454" r:id="rId5127" location="!/zacharyatkins1/status/972143796082364416"/>
    <hyperlink ref="X1455" r:id="rId5128" location="!/zacharyatkins1/status/972147659191529474"/>
    <hyperlink ref="X1456" r:id="rId5129" location="!/zacharyatkins1/status/972487360511401984"/>
    <hyperlink ref="X1457" r:id="rId5130" location="!/zacharyatkins1/status/972491066648743947"/>
    <hyperlink ref="X1458" r:id="rId5131" location="!/zacharyatkins1/status/972494886598533121"/>
    <hyperlink ref="X1459" r:id="rId5132" location="!/zacharyatkins1/status/972498613074104320"/>
    <hyperlink ref="X1460" r:id="rId5133" location="!/zacharyatkins1/status/972502489588170753"/>
    <hyperlink ref="X1461" r:id="rId5134" location="!/zacharyatkins1/status/972506168303202304"/>
    <hyperlink ref="X1462" r:id="rId5135" location="!/zacharyatkins1/status/972509991608430593"/>
    <hyperlink ref="X1463" r:id="rId5136" location="!/zacharyatkins1/status/972853443441451010"/>
    <hyperlink ref="X1464" r:id="rId5137" location="!/zacharyatkins1/status/972860988746846208"/>
    <hyperlink ref="X1465" r:id="rId5138" location="!/zacharyatkins1/status/972868543531364352"/>
    <hyperlink ref="X1466" r:id="rId5139" location="!/zacharyatkins1/status/972872366601785344"/>
    <hyperlink ref="X1467" r:id="rId5140" location="!/zacharyatkins1/status/973219702200786944"/>
    <hyperlink ref="X1468" r:id="rId5141" location="!/zacharyatkins1/status/973227302405464066"/>
    <hyperlink ref="X1469" r:id="rId5142" location="!/zacharyatkins1/status/973234809114853377"/>
    <hyperlink ref="X1470" r:id="rId5143" location="!/zacharyatkins1/status/974291780228263936"/>
    <hyperlink ref="X1471" r:id="rId5144" location="!/zacharyatkins1/status/974299335100952579"/>
    <hyperlink ref="X1472" r:id="rId5145" location="!/zacharyatkins1/status/974306872974106624"/>
    <hyperlink ref="X1473" r:id="rId5146" location="!/zacharyatkins1/status/974657858942926848"/>
    <hyperlink ref="X1474" r:id="rId5147" location="!/zacharyatkins1/status/974661686392213505"/>
    <hyperlink ref="X1475" r:id="rId5148" location="!/zacharyatkins1/status/974665414046339075"/>
    <hyperlink ref="X1476" r:id="rId5149" location="!/zacharyatkins1/status/974665415526961153"/>
    <hyperlink ref="X1477" r:id="rId5150" location="!/zacharyatkins1/status/974669267588321283"/>
    <hyperlink ref="X1478" r:id="rId5151" location="!/zacharyatkins1/status/975367498446049280"/>
    <hyperlink ref="X1479" r:id="rId5152" location="!/zacharyatkins1/status/975367501826678784"/>
    <hyperlink ref="X1480" r:id="rId5153" location="!/zacharyatkins1/status/975371328994861057"/>
    <hyperlink ref="X1481" r:id="rId5154" location="!/zacharyatkins1/status/975375060625215488"/>
    <hyperlink ref="X1482" r:id="rId5155" location="!/zacharyatkins1/status/975378878800699392"/>
    <hyperlink ref="X1483" r:id="rId5156" location="!/zacharyatkins1/status/975382602407448576"/>
    <hyperlink ref="X1484" r:id="rId5157" location="!/zacharyatkins1/status/975386488929169408"/>
    <hyperlink ref="X1485" r:id="rId5158" location="!/zacharyatkins1/status/975390157200330758"/>
    <hyperlink ref="X1486" r:id="rId5159" location="!/zacharyatkins1/status/975393974528696320"/>
    <hyperlink ref="X1487" r:id="rId5160" location="!/zacharyatkins1/status/975741317497212931"/>
    <hyperlink ref="X1488" r:id="rId5161" location="!/zacharyatkins1/status/975748892900851712"/>
    <hyperlink ref="X1489" r:id="rId5162" location="!/zacharyatkins1/status/975756424767770624"/>
    <hyperlink ref="X1490" r:id="rId5163" location="!/altruistauction/status/971045397031542789"/>
    <hyperlink ref="X1491" r:id="rId5164" location="!/altruistauction/status/971053015540158465"/>
    <hyperlink ref="X1492" r:id="rId5165" location="!/altruistauction/status/971060511478607872"/>
    <hyperlink ref="X1493" r:id="rId5166" location="!/altruistauction/status/971415465150025733"/>
    <hyperlink ref="X1494" r:id="rId5167" location="!/altruistauction/status/971422892599775234"/>
    <hyperlink ref="X1495" r:id="rId5168" location="!/altruistauction/status/971777783805415424"/>
    <hyperlink ref="X1496" r:id="rId5169" location="!/altruistauction/status/971785297582350336"/>
    <hyperlink ref="X1497" r:id="rId5170" location="!/altruistauction/status/972132560879878145"/>
    <hyperlink ref="X1498" r:id="rId5171" location="!/altruistauction/status/972136265519915008"/>
    <hyperlink ref="X1499" r:id="rId5172" location="!/altruistauction/status/972140179401175041"/>
    <hyperlink ref="X1500" r:id="rId5173" location="!/altruistauction/status/972143797009371138"/>
    <hyperlink ref="X1501" r:id="rId5174" location="!/altruistauction/status/972147659053158400"/>
    <hyperlink ref="X1502" r:id="rId5175" location="!/altruistauction/status/972487360507236352"/>
    <hyperlink ref="X1503" r:id="rId5176" location="!/altruistauction/status/972491067332399104"/>
    <hyperlink ref="X1504" r:id="rId5177" location="!/altruistauction/status/972494886116225024"/>
    <hyperlink ref="X1505" r:id="rId5178" location="!/altruistauction/status/972498612650496000"/>
    <hyperlink ref="X1506" r:id="rId5179" location="!/altruistauction/status/972502489324015623"/>
    <hyperlink ref="X1507" r:id="rId5180" location="!/altruistauction/status/972506168676573184"/>
    <hyperlink ref="X1508" r:id="rId5181" location="!/altruistauction/status/972509991021182977"/>
    <hyperlink ref="X1509" r:id="rId5182" location="!/altruistauction/status/972853443210694657"/>
    <hyperlink ref="X1510" r:id="rId5183" location="!/altruistauction/status/972860990097362945"/>
    <hyperlink ref="X1511" r:id="rId5184" location="!/altruistauction/status/972868543690821633"/>
    <hyperlink ref="X1512" r:id="rId5185" location="!/altruistauction/status/972872362571026432"/>
    <hyperlink ref="X1513" r:id="rId5186" location="!/altruistauction/status/973219700741214210"/>
    <hyperlink ref="X1514" r:id="rId5187" location="!/altruistauction/status/973227301801512960"/>
    <hyperlink ref="X1515" r:id="rId5188" location="!/altruistauction/status/973234808930426880"/>
    <hyperlink ref="X1516" r:id="rId5189" location="!/altruistauction/status/974291780018561026"/>
    <hyperlink ref="X1517" r:id="rId5190" location="!/altruistauction/status/974299334467571712"/>
    <hyperlink ref="X1518" r:id="rId5191" location="!/altruistauction/status/974306872374292480"/>
    <hyperlink ref="X1519" r:id="rId5192" location="!/altruistauction/status/974657855738564608"/>
    <hyperlink ref="X1520" r:id="rId5193" location="!/altruistauction/status/974661686098628608"/>
    <hyperlink ref="X1521" r:id="rId5194" location="!/altruistauction/status/974665414176313344"/>
    <hyperlink ref="X1522" r:id="rId5195" location="!/altruistauction/status/974665414453153792"/>
    <hyperlink ref="X1523" r:id="rId5196" location="!/altruistauction/status/974669268171313152"/>
    <hyperlink ref="X1524" r:id="rId5197" location="!/altruistauction/status/975367498471178240"/>
    <hyperlink ref="X1525" r:id="rId5198" location="!/altruistauction/status/975371327631654913"/>
    <hyperlink ref="X1526" r:id="rId5199" location="!/altruistauction/status/975375058708418560"/>
    <hyperlink ref="X1527" r:id="rId5200" location="!/altruistauction/status/975375072390209536"/>
    <hyperlink ref="X1528" r:id="rId5201" location="!/altruistauction/status/975378880050511872"/>
    <hyperlink ref="X1529" r:id="rId5202" location="!/altruistauction/status/975382603116269568"/>
    <hyperlink ref="X1530" r:id="rId5203" location="!/altruistauction/status/975386488681697281"/>
    <hyperlink ref="X1531" r:id="rId5204" location="!/altruistauction/status/975390157007458304"/>
    <hyperlink ref="X1532" r:id="rId5205" location="!/altruistauction/status/975393975011041280"/>
    <hyperlink ref="X1533" r:id="rId5206" location="!/altruistauction/status/975737501406187522"/>
    <hyperlink ref="X1534" r:id="rId5207" location="!/altruistauction/status/975741317748809728"/>
    <hyperlink ref="X1535" r:id="rId5208" location="!/altruistauction/status/975748893785972736"/>
    <hyperlink ref="X1536" r:id="rId5209" location="!/altruistauction/status/975756424834842627"/>
    <hyperlink ref="X1537" r:id="rId5210" location="!/ifrugalfitness/status/971780060846882817"/>
    <hyperlink ref="X1538" r:id="rId5211" location="!/ifrugalfitness/status/971780266023948288"/>
    <hyperlink ref="X1539" r:id="rId5212" location="!/ifrugalfitness/status/971780281567993858"/>
    <hyperlink ref="X1540" r:id="rId5213" location="!/ifrugalfitness/status/971780325197131776"/>
    <hyperlink ref="X1541" r:id="rId5214" location="!/ifrugalfitness/status/971780397444030464"/>
    <hyperlink ref="X1542" r:id="rId5215" location="!/ifrugalfitness/status/971780471452553216"/>
    <hyperlink ref="X1543" r:id="rId5216" location="!/ifrugalfitness/status/973234200995385349"/>
    <hyperlink ref="X1544" r:id="rId5217" location="!/ifrugalfitness/status/973234250848849921"/>
    <hyperlink ref="X1545" r:id="rId5218" location="!/ifrugalfitness/status/973234318578454528"/>
    <hyperlink ref="X1546" r:id="rId5219" location="!/ifrugalfitness/status/973234318578454528"/>
    <hyperlink ref="X1547" r:id="rId5220" location="!/ifrugalfitness/status/973234688209932288"/>
    <hyperlink ref="X1548" r:id="rId5221" location="!/ifrugalfitness/status/975755754086027264"/>
    <hyperlink ref="X1549" r:id="rId5222" location="!/ifrugalfitness/status/975755754086027264"/>
    <hyperlink ref="X1550" r:id="rId5223" location="!/ifrugalfitness/status/975755754086027264"/>
    <hyperlink ref="X1551" r:id="rId5224" location="!/ifrugalfitness/status/975756536533471232"/>
    <hyperlink ref="X1552" r:id="rId5225" location="!/ifrugalfitness/status/975756559115579392"/>
    <hyperlink ref="X1553" r:id="rId5226" location="!/ifrugalfitness/status/975756644670935040"/>
    <hyperlink ref="X1554" r:id="rId5227" location="!/orangeman7/status/972521249887973376"/>
    <hyperlink ref="X1555" r:id="rId5228" location="!/orangeman7/status/972928658380869632"/>
    <hyperlink ref="X1556" r:id="rId5229" location="!/orangeman7/status/972129651370971138"/>
    <hyperlink ref="X1557" r:id="rId5230" location="!/mikeschiemer/status/973222098293444608"/>
    <hyperlink ref="X1558" r:id="rId5231" location="!/10dollarstartup/status/973233489746251776"/>
    <hyperlink ref="X1559" r:id="rId5232" location="!/schiemermktng/status/973235135188488193"/>
    <hyperlink ref="X1560" r:id="rId5233" location="!/schiemermktng/status/971039660263788545"/>
    <hyperlink ref="X1561" r:id="rId5234" location="!/schiemermktng/status/971780990715691009"/>
    <hyperlink ref="X1562" r:id="rId5235" location="!/schiemermktng/status/971781105807437824"/>
    <hyperlink ref="X1563" r:id="rId5236" location="!/schiemermktng/status/971781124375613441"/>
    <hyperlink ref="X1564" r:id="rId5237" location="!/schiemermktng/status/971781193787232256"/>
    <hyperlink ref="X1565" r:id="rId5238" location="!/schiemermktng/status/971781212447694849"/>
    <hyperlink ref="X1566" r:id="rId5239" location="!/schiemermktng/status/971781239555358721"/>
    <hyperlink ref="X1567" r:id="rId5240" location="!/schiemermktng/status/973235048500604928"/>
    <hyperlink ref="X1568" r:id="rId5241" location="!/schiemermktng/status/973235082445148160"/>
    <hyperlink ref="X1569" r:id="rId5242" location="!/schiemermktng/status/973235135188488193"/>
    <hyperlink ref="X1570" r:id="rId5243" location="!/schiemermktng/status/973235336817070083"/>
    <hyperlink ref="X1571" r:id="rId5244" location="!/schiemermktng/status/975757172238888960"/>
    <hyperlink ref="X1572" r:id="rId5245" location="!/schiemermktng/status/975757199841615874"/>
    <hyperlink ref="X1573" r:id="rId5246" location="!/schiemermktng/status/975757289671020544"/>
    <hyperlink ref="X1574" r:id="rId5247" location="!/alexander_low/status/973227605611765760"/>
    <hyperlink ref="X1575" r:id="rId5248" location="!/alexander_low/status/973227605611765760"/>
    <hyperlink ref="X1576" r:id="rId5249" location="!/alexander_low/status/973236712653586437"/>
    <hyperlink ref="X1577" r:id="rId5250" location="!/thenakedlawyer/status/973236843784351746"/>
    <hyperlink ref="X1578" r:id="rId5251" location="!/thenakedlawyer/status/973236843784351746"/>
    <hyperlink ref="X1579" r:id="rId5252" location="!/alexander_low/status/973236712653586437"/>
    <hyperlink ref="X1580" r:id="rId5253" location="!/alexander_low/status/973227605611765760"/>
    <hyperlink ref="X1581" r:id="rId5254" location="!/alexander_low/status/973236712653586437"/>
    <hyperlink ref="X1582" r:id="rId5255" location="!/imoyse/status/972785491966750720"/>
    <hyperlink ref="X1583" r:id="rId5256" location="!/imoyse/status/971058114077364226"/>
    <hyperlink ref="X1584" r:id="rId5257" location="!/imoyse/status/971411210494148609"/>
    <hyperlink ref="X1585" r:id="rId5258" location="!/imoyse/status/971411210494148609"/>
    <hyperlink ref="X1586" r:id="rId5259" location="!/imoyse/status/971777367747252227"/>
    <hyperlink ref="X1587" r:id="rId5260" location="!/imoyse/status/972143489281675264"/>
    <hyperlink ref="X1588" r:id="rId5261" location="!/imoyse/status/972149711342854144"/>
    <hyperlink ref="X1589" r:id="rId5262" location="!/imoyse/status/972149711342854144"/>
    <hyperlink ref="X1590" r:id="rId5263" location="!/imoyse/status/972149711342854144"/>
    <hyperlink ref="X1591" r:id="rId5264" location="!/imoyse/status/972149711342854144"/>
    <hyperlink ref="X1592" r:id="rId5265" location="!/imoyse/status/972504628154822656"/>
    <hyperlink ref="X1593" r:id="rId5266" location="!/imoyse/status/974665211717259265"/>
    <hyperlink ref="X1594" r:id="rId5267" location="!/digitalleadersa/status/972122846205038595"/>
    <hyperlink ref="X1595" r:id="rId5268" location="!/agsocialmedia/status/971408907934535680"/>
    <hyperlink ref="X1596" r:id="rId5269" location="!/agsocialmedia/status/972862224774639616"/>
    <hyperlink ref="X1597" r:id="rId5270" location="!/peterspringett/status/971053289688256512"/>
    <hyperlink ref="X1598" r:id="rId5271" location="!/peterspringett/status/971053289688256512"/>
    <hyperlink ref="X1599" r:id="rId5272" location="!/alexander_low/status/973220576495054853"/>
    <hyperlink ref="X1600" r:id="rId5273" location="!/agsocialmedia/status/974286118433820672"/>
    <hyperlink ref="X1601" r:id="rId5274" location="!/digitalleadersa/status/974297189894819840"/>
    <hyperlink ref="X1602" r:id="rId5275" location="!/agsocialmedia/status/974290377728516096"/>
    <hyperlink ref="X1603" r:id="rId5276" location="!/digitalleadersa/status/974297189894819840"/>
    <hyperlink ref="X1604" r:id="rId5277" location="!/agsocialmedia/status/974290377728516096"/>
    <hyperlink ref="X1605" r:id="rId5278" location="!/digitalleadersa/status/974297189894819840"/>
    <hyperlink ref="X1606" r:id="rId5279" location="!/agsocialmedia/status/974290377728516096"/>
    <hyperlink ref="X1607" r:id="rId5280" location="!/timothy_hughes/status/970844419179114502"/>
    <hyperlink ref="X1608" r:id="rId5281" location="!/timothy_hughes/status/970844419179114502"/>
    <hyperlink ref="X1609" r:id="rId5282" location="!/timothy_hughes/status/971404397568720896"/>
    <hyperlink ref="X1610" r:id="rId5283" location="!/timothy_hughes/status/971397884250808320"/>
    <hyperlink ref="X1611" r:id="rId5284" location="!/timothy_hughes/status/971222181144416257"/>
    <hyperlink ref="X1612" r:id="rId5285" location="!/timothy_hughes/status/971749129947893760"/>
    <hyperlink ref="X1613" r:id="rId5286" location="!/timothy_hughes/status/971749129947893760"/>
    <hyperlink ref="X1614" r:id="rId5287" location="!/timothy_hughes/status/971753373723713536"/>
    <hyperlink ref="X1615" r:id="rId5288" location="!/timothy_hughes/status/971753373723713536"/>
    <hyperlink ref="X1616" r:id="rId5289" location="!/timothy_hughes/status/971432333546086400"/>
    <hyperlink ref="X1617" r:id="rId5290" location="!/timothy_hughes/status/971432333546086400"/>
    <hyperlink ref="X1618" r:id="rId5291" location="!/timothy_hughes/status/971962288943988738"/>
    <hyperlink ref="X1619" r:id="rId5292" location="!/timothy_hughes/status/971851655632138240"/>
    <hyperlink ref="X1620" r:id="rId5293" location="!/timothy_hughes/status/972100198691426304"/>
    <hyperlink ref="X1621" r:id="rId5294" location="!/timothy_hughes/status/972458845791576064"/>
    <hyperlink ref="X1622" r:id="rId5295" location="!/timothy_hughes/status/972836304118603776"/>
    <hyperlink ref="X1623" r:id="rId5296" location="!/timothy_hughes/status/972932762758922240"/>
    <hyperlink ref="X1624" r:id="rId5297" location="!/timothy_hughes/status/973198694634999809"/>
    <hyperlink ref="X1625" r:id="rId5298" location="!/timothy_hughes/status/974274524614098945"/>
    <hyperlink ref="X1626" r:id="rId5299" location="!/timothy_hughes/status/974636965441220608"/>
    <hyperlink ref="X1627" r:id="rId5300" location="!/timothy_hughes/status/974258368419454976"/>
    <hyperlink ref="X1628" r:id="rId5301" location="!/timothy_hughes/status/974254894587801600"/>
    <hyperlink ref="X1629" r:id="rId5302" location="!/timothy_hughes/status/974583606592069632"/>
    <hyperlink ref="X1630" r:id="rId5303" location="!/timothy_hughes/status/975098032147415041"/>
    <hyperlink ref="X1631" r:id="rId5304" location="!/timothy_hughes/status/975342060030103553"/>
    <hyperlink ref="X1632" r:id="rId5305" location="!/timothy_hughes/status/975105157548662784"/>
    <hyperlink ref="X1633" r:id="rId5306" location="!/timothy_hughes/status/975308378615447552"/>
    <hyperlink ref="X1634" r:id="rId5307" location="!/timothy_hughes/status/971058090673164288"/>
    <hyperlink ref="X1635" r:id="rId5308" location="!/timothy_hughes/status/971420514219642880"/>
    <hyperlink ref="X1636" r:id="rId5309" location="!/timothy_hughes/status/971782887795290112"/>
    <hyperlink ref="X1637" r:id="rId5310" location="!/timothy_hughes/status/972131368778870784"/>
    <hyperlink ref="X1638" r:id="rId5311" location="!/timothy_hughes/status/972138323765551104"/>
    <hyperlink ref="X1639" r:id="rId5312" location="!/timothy_hughes/status/972145265728786433"/>
    <hyperlink ref="X1640" r:id="rId5313" location="!/timothy_hughes/status/972507632006258688"/>
    <hyperlink ref="X1641" r:id="rId5314" location="!/timothy_hughes/status/972853929326383104"/>
    <hyperlink ref="X1642" r:id="rId5315" location="!/timothy_hughes/status/972870014180130816"/>
    <hyperlink ref="X1643" r:id="rId5316" location="!/timothy_hughes/status/973232405820706816"/>
    <hyperlink ref="X1644" r:id="rId5317" location="!/timothy_hughes/status/974285849863966721"/>
    <hyperlink ref="X1645" r:id="rId5318" location="!/timothy_hughes/status/974303481652809729"/>
    <hyperlink ref="X1646" r:id="rId5319" location="!/timothy_hughes/status/974665892045967360"/>
    <hyperlink ref="X1647" r:id="rId5320" location="!/timothy_hughes/status/975373007127564291"/>
    <hyperlink ref="X1648" r:id="rId5321" location="!/timothy_hughes/status/975390626358362113"/>
    <hyperlink ref="X1649" r:id="rId5322" location="!/digitalleadersa/status/971398067772690433"/>
    <hyperlink ref="X1650" r:id="rId5323" location="!/digitalleadersa/status/972665418925080576"/>
    <hyperlink ref="X1651" r:id="rId5324" location="!/digitalleadersa/status/974050293913669632"/>
    <hyperlink ref="X1652" r:id="rId5325" location="!/digitalleadersa/status/974563505553600512"/>
    <hyperlink ref="X1653" r:id="rId5326" location="!/digitalleadersa/status/974145168961163264"/>
    <hyperlink ref="X1654" r:id="rId5327" location="!/digitalleadersa/status/975352376516317186"/>
    <hyperlink ref="X1655" r:id="rId5328" location="!/digitalleadersa/status/975413283611140098"/>
    <hyperlink ref="X1656" r:id="rId5329" location="!/digitalleadersa/status/972131662074130432"/>
    <hyperlink ref="X1657" r:id="rId5330" location="!/digitalleadersa/status/974297189894819840"/>
    <hyperlink ref="X1658" r:id="rId5331" location="!/digitalleadersa/status/974659601172975617"/>
    <hyperlink ref="X1659" r:id="rId5332" location="!/digitalleadersa/status/974668385903669249"/>
    <hyperlink ref="X1660" r:id="rId5333" location="!/digitalleadersa/status/975384334025805824"/>
    <hyperlink ref="X1661" r:id="rId5334" location="!/digitalleadersa/status/975746756372848640"/>
    <hyperlink ref="X1662" r:id="rId5335" location="!/digitalleadersa/status/975755537349595137"/>
    <hyperlink ref="X1663" r:id="rId5336" location="!/alexander_low/status/974562924852211712"/>
    <hyperlink ref="X1664" r:id="rId5337" location="!/alexander_low/status/974307741777977345"/>
    <hyperlink ref="X1665" r:id="rId5338" location="!/alexander_low/status/974670131224895488"/>
    <hyperlink ref="X1666" r:id="rId5339" location="!/alexander_low/status/975394904628236288"/>
    <hyperlink ref="X1667" r:id="rId5340" location="!/alexander_low/status/975757292535762945"/>
    <hyperlink ref="X1668" r:id="rId5341" location="!/agsocialmedia/status/972399679374790657"/>
    <hyperlink ref="X1669" r:id="rId5342" location="!/agsocialmedia/status/972415546770837505"/>
    <hyperlink ref="X1670" r:id="rId5343" location="!/agsocialmedia/status/974227208943423488"/>
    <hyperlink ref="X1671" r:id="rId5344" location="!/agsocialmedia/status/972133687444860928"/>
    <hyperlink ref="X1672" r:id="rId5345" location="!/agsocialmedia/status/972141967437189120"/>
    <hyperlink ref="X1673" r:id="rId5346" location="!/agsocialmedia/status/974290377728516096"/>
    <hyperlink ref="X1674" r:id="rId5347" location="!/agsocialmedia/status/974307999056629762"/>
    <hyperlink ref="X1675" r:id="rId5348" location="!/agsocialmedia/status/975739928649793536"/>
    <hyperlink ref="X1676" r:id="rId5349" location="!/digitalleadersa/status/971379953941041154"/>
    <hyperlink ref="X1677" r:id="rId5350" location="!/digitalleadersa/status/971760517227405313"/>
    <hyperlink ref="X1678" r:id="rId5351" location="!/digitalleadersa/status/972467114652110848"/>
    <hyperlink ref="X1679" r:id="rId5352" location="!/digitalleadersa/status/972389195925872640"/>
    <hyperlink ref="X1680" r:id="rId5353" location="!/digitalleadersa/status/972434447919452160"/>
    <hyperlink ref="X1681" r:id="rId5354" location="!/digitalleadersa/status/973191898134441984"/>
    <hyperlink ref="X1682" r:id="rId5355" location="!/digitalleadersa/status/971053810658496513"/>
    <hyperlink ref="X1683" r:id="rId5356" location="!/digitalleadersa/status/971416191439986688"/>
    <hyperlink ref="X1684" r:id="rId5357" location="!/digitalleadersa/status/971778592765087744"/>
    <hyperlink ref="X1685" r:id="rId5358" location="!/digitalleadersa/status/972140966781112320"/>
    <hyperlink ref="X1686" r:id="rId5359" location="!/digitalleadersa/status/972503369142202369"/>
    <hyperlink ref="X1687" r:id="rId5360" location="!/digitalleadersa/status/973228195267993600"/>
    <hyperlink ref="X1688" r:id="rId5361" location="!/digitalleadersa/status/974305977754415104"/>
    <hyperlink ref="X1689" r:id="rId5362" location="!/alexander_low/status/974562924852211712"/>
    <hyperlink ref="X1690" r:id="rId5363" location="!/alexander_low/status/973220576495054853"/>
    <hyperlink ref="X1691" r:id="rId5364" location="!/alexander_low/status/973236041057521664"/>
    <hyperlink ref="X1692" r:id="rId5365" location="!/alexander_low/status/974307741777977345"/>
    <hyperlink ref="X1693" r:id="rId5366" location="!/alexander_low/status/974670131224895488"/>
    <hyperlink ref="X1694" r:id="rId5367" location="!/alexander_low/status/975394904628236288"/>
    <hyperlink ref="X1695" r:id="rId5368" location="!/alexander_low/status/975757292535762945"/>
    <hyperlink ref="X1696" r:id="rId5369" location="!/agsocialmedia/status/971408907934535680"/>
    <hyperlink ref="X1697" r:id="rId5370" location="!/agsocialmedia/status/972399679374790657"/>
    <hyperlink ref="X1698" r:id="rId5371" location="!/agsocialmedia/status/972415546770837505"/>
    <hyperlink ref="X1699" r:id="rId5372" location="!/agsocialmedia/status/972428372176506881"/>
    <hyperlink ref="X1700" r:id="rId5373" location="!/agsocialmedia/status/971771307288383491"/>
    <hyperlink ref="X1701" r:id="rId5374" location="!/agsocialmedia/status/972133687444860928"/>
    <hyperlink ref="X1702" r:id="rId5375" location="!/agsocialmedia/status/972141967437189120"/>
    <hyperlink ref="X1703" r:id="rId5376" location="!/agsocialmedia/status/972499854068011009"/>
    <hyperlink ref="X1704" r:id="rId5377" location="!/agsocialmedia/status/972862224774639616"/>
    <hyperlink ref="X1705" r:id="rId5378" location="!/agsocialmedia/status/973220826345598976"/>
    <hyperlink ref="X1706" r:id="rId5379" location="!/agsocialmedia/status/974290377728516096"/>
    <hyperlink ref="X1707" r:id="rId5380" location="!/agsocialmedia/status/974307999056629762"/>
    <hyperlink ref="X1708" r:id="rId5381" location="!/agsocialmedia/status/975739928649793536"/>
    <hyperlink ref="X1709" r:id="rId5382" location="!/agsocialmedia/status/975757548128210944"/>
    <hyperlink ref="X1710" r:id="rId5383" location="!/alexander_low/status/972789026745978881"/>
    <hyperlink ref="X1711" r:id="rId5384" location="!/alexander_low/status/971051323000020993"/>
    <hyperlink ref="X1712" r:id="rId5385" location="!/alexander_low/status/972133441578913793"/>
    <hyperlink ref="X1713" r:id="rId5386" location="!/alexander_low/status/974664387968585728"/>
    <hyperlink ref="X1714" r:id="rId5387" location="!/alexander_low/status/974668824606924801"/>
    <hyperlink ref="X1715" r:id="rId5388" location="!/agsocialmedia/status/972428372176506881"/>
    <hyperlink ref="X1716" r:id="rId5389" location="!/agsocialmedia/status/974618541696716802"/>
    <hyperlink ref="X1717" r:id="rId5390" location="!/agsocialmedia/status/973220826345598976"/>
    <hyperlink ref="X1718" r:id="rId5391" location="!/agsocialmedia/status/975757548128210944"/>
    <hyperlink ref="X1719" r:id="rId5392" location="!/hootsuiteit/status/975757583536533504"/>
    <hyperlink ref="X1720" r:id="rId5393" location="!/ravi_bansal5/status/975757759739256832"/>
    <hyperlink ref="X1721" r:id="rId5394" location="!/iretailyticsbos/status/975757628646346752"/>
    <hyperlink ref="X1722" r:id="rId5395" location="!/iretailyticsbos/status/975757628646346752"/>
    <hyperlink ref="X1723" r:id="rId5396" location="!/iretailyticsbos/status/975757628646346752"/>
    <hyperlink ref="X1724" r:id="rId5397" location="!/iretailyticsbos/status/975757812180582401"/>
    <hyperlink ref="X1725" r:id="rId5398" location="!/iretailyticsbos/status/975757848423563264"/>
    <hyperlink ref="X1726" r:id="rId5399" location="!/iretailyticsbos/status/975757899887726592"/>
    <hyperlink ref="X1727" r:id="rId5400" location="!/bootstrapbiztv/status/951924545459490816"/>
    <hyperlink ref="X1728" r:id="rId5401" location="!/pr1startup/status/975759099886530560"/>
    <hyperlink ref="X1729" r:id="rId5402" location="!/dcpwebdesigners/status/975504631706071040"/>
    <hyperlink ref="X1730" r:id="rId5403" location="!/mikeschiemer/status/975751559933030402"/>
    <hyperlink ref="X1731" r:id="rId5404" location="!/10dollarstartup/status/971777721649987584"/>
    <hyperlink ref="X1732" r:id="rId5405" location="!/10dollarstartup/status/971777836683055105"/>
    <hyperlink ref="X1733" r:id="rId5406" location="!/10dollarstartup/status/971777846690635777"/>
    <hyperlink ref="X1734" r:id="rId5407" location="!/10dollarstartup/status/971777886758883328"/>
    <hyperlink ref="X1735" r:id="rId5408" location="!/10dollarstartup/status/973233408171282432"/>
    <hyperlink ref="X1736" r:id="rId5409" location="!/10dollarstartup/status/973233440693932034"/>
    <hyperlink ref="X1737" r:id="rId5410" location="!/10dollarstartup/status/973233489746251776"/>
    <hyperlink ref="X1738" r:id="rId5411" location="!/10dollarstartup/status/975753373365489665"/>
    <hyperlink ref="X1739" r:id="rId5412" location="!/10dollarstartup/status/975753397545693184"/>
    <hyperlink ref="X1740" r:id="rId5413" location="!/10dollarstartup/status/975753433465741313"/>
    <hyperlink ref="X1741" r:id="rId5414" location="!/10dollarstartup/status/975753574578819074"/>
    <hyperlink ref="X1742" r:id="rId5415" location="!/10dollarstartup/status/975753574578819074"/>
    <hyperlink ref="X1743" r:id="rId5416" location="!/jenprovidence/status/975758438578950146"/>
    <hyperlink ref="X1744" r:id="rId5417" location="!/dcpwebdesigners/status/975504631706071040"/>
    <hyperlink ref="X1745" r:id="rId5418" location="!/mikeschiemer/status/975751559933030402"/>
    <hyperlink ref="X1746" r:id="rId5419" location="!/jenprovidence/status/975758438578950146"/>
    <hyperlink ref="X1747" r:id="rId5420" location="!/mikeschiemer/status/970932088433147904"/>
    <hyperlink ref="X1748" r:id="rId5421" location="!/mikeschiemer/status/970901876811141121"/>
    <hyperlink ref="X1749" r:id="rId5422" location="!/mikeschiemer/status/970886780420591617"/>
    <hyperlink ref="X1750" r:id="rId5423" location="!/mikeschiemer/status/970856597802143745"/>
    <hyperlink ref="X1751" r:id="rId5424" location="!/mikeschiemer/status/971143488128548869"/>
    <hyperlink ref="X1752" r:id="rId5425" location="!/mikeschiemer/status/971671981417549824"/>
    <hyperlink ref="X1753" r:id="rId5426" location="!/mikeschiemer/status/971656866353819648"/>
    <hyperlink ref="X1754" r:id="rId5427" location="!/mikeschiemer/status/971566287368413185"/>
    <hyperlink ref="X1755" r:id="rId5428" location="!/mikeschiemer/status/971521004626436097"/>
    <hyperlink ref="X1756" r:id="rId5429" location="!/mikeschiemer/status/971505892964360193"/>
    <hyperlink ref="X1757" r:id="rId5430" location="!/mikeschiemer/status/971747374258409473"/>
    <hyperlink ref="X1758" r:id="rId5431" location="!/mikeschiemer/status/971973980411195397"/>
    <hyperlink ref="X1759" r:id="rId5432" location="!/mikeschiemer/status/971822935232086016"/>
    <hyperlink ref="X1760" r:id="rId5433" location="!/mikeschiemer/status/971913567095152640"/>
    <hyperlink ref="X1761" r:id="rId5434" location="!/mikeschiemer/status/972849724599554048"/>
    <hyperlink ref="X1762" r:id="rId5435" location="!/mikeschiemer/status/972834639596355584"/>
    <hyperlink ref="X1763" r:id="rId5436" location="!/mikeschiemer/status/972819439556186112"/>
    <hyperlink ref="X1764" r:id="rId5437" location="!/mikeschiemer/status/972698707073359872"/>
    <hyperlink ref="X1765" r:id="rId5438" location="!/mikeschiemer/status/972638393745203202"/>
    <hyperlink ref="X1766" r:id="rId5439" location="!/mikeschiemer/status/972593040400568321"/>
    <hyperlink ref="X1767" r:id="rId5440" location="!/mikeschiemer/status/972577922916782080"/>
    <hyperlink ref="X1768" r:id="rId5441" location="!/mikeschiemer/status/973151708472905728"/>
    <hyperlink ref="X1769" r:id="rId5442" location="!/mikeschiemer/status/973212118588837889"/>
    <hyperlink ref="X1770" r:id="rId5443" location="!/mikeschiemer/status/973000705761075203"/>
    <hyperlink ref="X1771" r:id="rId5444" location="!/mikeschiemer/status/975703539405262850"/>
    <hyperlink ref="X1772" r:id="rId5445" location="!/mikeschiemer/status/975658199209660416"/>
    <hyperlink ref="X1773" r:id="rId5446" location="!/mikeschiemer/status/975628025776787456"/>
    <hyperlink ref="X1774" r:id="rId5447" location="!/mikeschiemer/status/972139970927513600"/>
    <hyperlink ref="X1775" r:id="rId5448" location="!/mikeschiemer/status/972487371022323713"/>
    <hyperlink ref="X1776" r:id="rId5449" location="!/mikeschiemer/status/973222178236846086"/>
    <hyperlink ref="X1777" r:id="rId5450" location="!/mikeschiemer/status/973225101566136321"/>
    <hyperlink ref="X1778" r:id="rId5451" location="!/jenprovidence/status/975758438578950146"/>
    <hyperlink ref="X1779" r:id="rId5452" location="!/jenprovidence/status/975759259639173120"/>
    <hyperlink ref="X1780" r:id="rId5453" location="!/jenprovidence/status/975759281202098177"/>
    <hyperlink ref="X1781" r:id="rId5454" location="!/jenprovidence/status/975759471950647297"/>
    <hyperlink ref="AZ17" r:id="rId5455"/>
    <hyperlink ref="AZ18" r:id="rId5456"/>
    <hyperlink ref="AZ19" r:id="rId5457"/>
    <hyperlink ref="AZ20" r:id="rId5458"/>
    <hyperlink ref="AZ21" r:id="rId5459"/>
    <hyperlink ref="AZ22" r:id="rId5460"/>
    <hyperlink ref="AZ23" r:id="rId5461"/>
    <hyperlink ref="AZ25" r:id="rId5462"/>
    <hyperlink ref="AZ26" r:id="rId5463"/>
    <hyperlink ref="AZ27" r:id="rId5464"/>
    <hyperlink ref="AZ28" r:id="rId5465"/>
    <hyperlink ref="AZ29" r:id="rId5466"/>
    <hyperlink ref="AZ30" r:id="rId5467"/>
    <hyperlink ref="AZ31" r:id="rId5468"/>
    <hyperlink ref="AZ32" r:id="rId5469"/>
    <hyperlink ref="AZ33" r:id="rId5470"/>
    <hyperlink ref="AZ34" r:id="rId5471"/>
    <hyperlink ref="AZ35" r:id="rId5472"/>
    <hyperlink ref="AZ109" r:id="rId5473"/>
    <hyperlink ref="AZ164" r:id="rId5474"/>
    <hyperlink ref="AZ262" r:id="rId5475"/>
    <hyperlink ref="AZ264" r:id="rId5476"/>
    <hyperlink ref="AZ337" r:id="rId5477"/>
    <hyperlink ref="AZ363" r:id="rId5478"/>
    <hyperlink ref="AZ368" r:id="rId5479"/>
    <hyperlink ref="AZ705" r:id="rId5480"/>
    <hyperlink ref="AZ708" r:id="rId5481"/>
    <hyperlink ref="AZ710" r:id="rId5482"/>
    <hyperlink ref="AZ900" r:id="rId5483"/>
    <hyperlink ref="AZ902" r:id="rId5484"/>
    <hyperlink ref="AZ904" r:id="rId5485"/>
    <hyperlink ref="AZ906" r:id="rId5486"/>
    <hyperlink ref="AZ908" r:id="rId5487"/>
    <hyperlink ref="AZ968" r:id="rId5488"/>
    <hyperlink ref="AZ1052" r:id="rId5489"/>
    <hyperlink ref="AZ1053" r:id="rId5490"/>
    <hyperlink ref="AZ1113" r:id="rId5491"/>
    <hyperlink ref="AZ1182" r:id="rId5492"/>
    <hyperlink ref="AZ1183" r:id="rId5493"/>
    <hyperlink ref="AZ1187" r:id="rId5494"/>
    <hyperlink ref="AZ1193" r:id="rId5495"/>
    <hyperlink ref="AZ1195" r:id="rId5496"/>
    <hyperlink ref="AZ1197" r:id="rId5497"/>
    <hyperlink ref="AZ1199" r:id="rId5498"/>
    <hyperlink ref="AZ1201" r:id="rId5499"/>
    <hyperlink ref="AZ1202" r:id="rId5500"/>
    <hyperlink ref="AZ1209" r:id="rId5501"/>
    <hyperlink ref="AZ1211" r:id="rId5502"/>
    <hyperlink ref="AZ1214" r:id="rId5503"/>
    <hyperlink ref="AZ1430" r:id="rId5504"/>
    <hyperlink ref="AZ1431" r:id="rId5505"/>
  </hyperlinks>
  <pageMargins left="0.7" right="0.7" top="0.75" bottom="0.75" header="0.3" footer="0.3"/>
  <pageSetup orientation="portrait" verticalDpi="0" r:id="rId5506"/>
  <legacyDrawing r:id="rId5507"/>
  <tableParts count="1">
    <tablePart r:id="rId5508"/>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X790"/>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hidden="1" customWidth="1"/>
    <col min="3" max="3" width="8.5703125" hidden="1" customWidth="1"/>
    <col min="4" max="4" width="6.7109375" hidden="1" customWidth="1"/>
    <col min="5" max="5" width="9.85546875" hidden="1" customWidth="1"/>
    <col min="6" max="6" width="7.7109375" hidden="1" customWidth="1"/>
    <col min="7" max="7" width="11" hidden="1" customWidth="1"/>
    <col min="8" max="8" width="8.5703125" hidden="1" customWidth="1"/>
    <col min="9" max="9" width="9.7109375" hidden="1" customWidth="1"/>
    <col min="10" max="10" width="10.5703125" style="3" hidden="1" customWidth="1"/>
    <col min="11"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customWidth="1"/>
    <col min="19" max="19" width="9.28515625" customWidth="1"/>
    <col min="20" max="20" width="9.5703125" customWidth="1"/>
    <col min="21" max="23" width="14.28515625" customWidth="1"/>
    <col min="24" max="24" width="11.85546875" customWidth="1"/>
    <col min="25" max="25" width="14.42578125" customWidth="1"/>
    <col min="26" max="26" width="18.28515625" customWidth="1"/>
    <col min="27" max="27" width="5" style="3" hidden="1" customWidth="1"/>
    <col min="28" max="28" width="16" style="3" hidden="1" customWidth="1"/>
    <col min="29" max="29" width="16" style="6" bestFit="1" customWidth="1"/>
    <col min="30" max="30" width="8.5703125" style="2" bestFit="1" customWidth="1"/>
    <col min="31" max="31" width="11.5703125" style="3" bestFit="1" customWidth="1"/>
    <col min="32" max="32" width="12" style="3" bestFit="1" customWidth="1"/>
    <col min="33" max="33" width="9.7109375" style="3" bestFit="1" customWidth="1"/>
    <col min="34" max="34" width="11.42578125" style="3" bestFit="1" customWidth="1"/>
    <col min="35" max="35" width="18.140625" bestFit="1" customWidth="1"/>
    <col min="36" max="36" width="13.42578125" bestFit="1" customWidth="1"/>
    <col min="37" max="37" width="10.7109375" bestFit="1" customWidth="1"/>
    <col min="38" max="38" width="7.42578125" bestFit="1" customWidth="1"/>
    <col min="39" max="39" width="8.140625" bestFit="1" customWidth="1"/>
    <col min="40" max="40" width="16.5703125" bestFit="1" customWidth="1"/>
    <col min="41" max="41" width="12.5703125" bestFit="1" customWidth="1"/>
    <col min="42" max="42" width="10.28515625" bestFit="1" customWidth="1"/>
    <col min="43" max="43" width="16.85546875" bestFit="1" customWidth="1"/>
    <col min="44" max="44" width="10.42578125" bestFit="1" customWidth="1"/>
    <col min="45" max="45" width="11.5703125" bestFit="1" customWidth="1"/>
    <col min="46" max="46" width="9" bestFit="1" customWidth="1"/>
    <col min="47" max="47" width="20.7109375" bestFit="1" customWidth="1"/>
    <col min="48" max="48" width="10.5703125" bestFit="1" customWidth="1"/>
    <col min="49" max="50" width="16.140625" bestFit="1" customWidth="1"/>
    <col min="51" max="51" width="15.140625" bestFit="1" customWidth="1"/>
    <col min="52" max="52" width="9.28515625" bestFit="1" customWidth="1"/>
    <col min="53" max="53" width="17.28515625" bestFit="1" customWidth="1"/>
    <col min="54" max="54" width="19.5703125" bestFit="1" customWidth="1"/>
    <col min="55" max="55" width="17.28515625" bestFit="1" customWidth="1"/>
    <col min="56" max="56" width="19.5703125" bestFit="1" customWidth="1"/>
    <col min="57" max="57" width="17.28515625" bestFit="1" customWidth="1"/>
    <col min="58" max="58" width="19.5703125" bestFit="1" customWidth="1"/>
    <col min="59" max="59" width="17.28515625" bestFit="1" customWidth="1"/>
    <col min="60" max="60" width="19.5703125" bestFit="1" customWidth="1"/>
    <col min="61" max="61" width="18.85546875" bestFit="1" customWidth="1"/>
    <col min="62" max="62" width="19.5703125" bestFit="1" customWidth="1"/>
    <col min="63" max="63" width="21.7109375" bestFit="1" customWidth="1"/>
    <col min="64" max="64" width="27" bestFit="1" customWidth="1"/>
    <col min="65" max="65" width="22.5703125" bestFit="1" customWidth="1"/>
    <col min="66" max="66" width="28" bestFit="1" customWidth="1"/>
    <col min="67" max="67" width="27.28515625" bestFit="1" customWidth="1"/>
    <col min="68" max="68" width="32.7109375" bestFit="1" customWidth="1"/>
    <col min="69" max="69" width="18.140625" bestFit="1" customWidth="1"/>
    <col min="70" max="70" width="22.28515625" bestFit="1" customWidth="1"/>
    <col min="71" max="71" width="17" bestFit="1" customWidth="1"/>
  </cols>
  <sheetData>
    <row r="1" spans="1:76" x14ac:dyDescent="0.25">
      <c r="B1" s="23" t="s">
        <v>39</v>
      </c>
      <c r="C1" s="16"/>
      <c r="D1" s="16"/>
      <c r="E1" s="16"/>
      <c r="F1" s="16"/>
      <c r="G1" s="16"/>
      <c r="H1" s="25" t="s">
        <v>43</v>
      </c>
      <c r="I1" s="24"/>
      <c r="J1" s="24"/>
      <c r="K1" s="24"/>
      <c r="L1" s="27" t="s">
        <v>44</v>
      </c>
      <c r="M1" s="26"/>
      <c r="N1" s="26"/>
      <c r="O1" s="26"/>
      <c r="P1" s="26"/>
      <c r="Q1" s="26"/>
      <c r="R1" s="22" t="s">
        <v>42</v>
      </c>
      <c r="S1" s="19"/>
      <c r="T1" s="20"/>
      <c r="U1" s="21"/>
      <c r="V1" s="19"/>
      <c r="W1" s="19"/>
      <c r="X1" s="19"/>
      <c r="Y1" s="19"/>
      <c r="Z1" s="19"/>
      <c r="AA1" s="28" t="s">
        <v>40</v>
      </c>
      <c r="AB1" s="18"/>
      <c r="AC1" s="29" t="s">
        <v>41</v>
      </c>
      <c r="AD1"/>
      <c r="AE1"/>
      <c r="AF1"/>
      <c r="AG1"/>
      <c r="AH1"/>
    </row>
    <row r="2" spans="1:76"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6493</v>
      </c>
      <c r="AE2" s="13" t="s">
        <v>6494</v>
      </c>
      <c r="AF2" s="13" t="s">
        <v>6495</v>
      </c>
      <c r="AG2" s="13" t="s">
        <v>6496</v>
      </c>
      <c r="AH2" s="13" t="s">
        <v>6497</v>
      </c>
      <c r="AI2" s="13" t="s">
        <v>6498</v>
      </c>
      <c r="AJ2" s="13" t="s">
        <v>6499</v>
      </c>
      <c r="AK2" s="13" t="s">
        <v>6500</v>
      </c>
      <c r="AL2" s="13" t="s">
        <v>6501</v>
      </c>
      <c r="AM2" s="13" t="s">
        <v>6502</v>
      </c>
      <c r="AN2" s="13" t="s">
        <v>6503</v>
      </c>
      <c r="AO2" s="13" t="s">
        <v>6504</v>
      </c>
      <c r="AP2" s="13" t="s">
        <v>6505</v>
      </c>
      <c r="AQ2" s="13" t="s">
        <v>6506</v>
      </c>
      <c r="AR2" s="13" t="s">
        <v>6507</v>
      </c>
      <c r="AS2" s="13" t="s">
        <v>192</v>
      </c>
      <c r="AT2" s="13" t="s">
        <v>6508</v>
      </c>
      <c r="AU2" s="13" t="s">
        <v>6509</v>
      </c>
      <c r="AV2" s="13" t="s">
        <v>6510</v>
      </c>
      <c r="AW2" s="13" t="s">
        <v>6511</v>
      </c>
      <c r="AX2" s="13" t="s">
        <v>6512</v>
      </c>
      <c r="AY2" s="13" t="s">
        <v>6513</v>
      </c>
      <c r="AZ2" s="13" t="s">
        <v>12147</v>
      </c>
      <c r="BA2" s="119" t="s">
        <v>12850</v>
      </c>
      <c r="BB2" s="119" t="s">
        <v>12942</v>
      </c>
      <c r="BC2" s="119" t="s">
        <v>12945</v>
      </c>
      <c r="BD2" s="119" t="s">
        <v>13000</v>
      </c>
      <c r="BE2" s="119" t="s">
        <v>13024</v>
      </c>
      <c r="BF2" s="119" t="s">
        <v>13103</v>
      </c>
      <c r="BG2" s="119" t="s">
        <v>13183</v>
      </c>
      <c r="BH2" s="119" t="s">
        <v>13608</v>
      </c>
      <c r="BI2" s="119" t="s">
        <v>13713</v>
      </c>
      <c r="BJ2" s="119" t="s">
        <v>14126</v>
      </c>
      <c r="BK2" s="119" t="s">
        <v>15756</v>
      </c>
      <c r="BL2" s="119" t="s">
        <v>15757</v>
      </c>
      <c r="BM2" s="119" t="s">
        <v>15758</v>
      </c>
      <c r="BN2" s="119" t="s">
        <v>15759</v>
      </c>
      <c r="BO2" s="119" t="s">
        <v>15760</v>
      </c>
      <c r="BP2" s="119" t="s">
        <v>15761</v>
      </c>
      <c r="BQ2" s="119" t="s">
        <v>15762</v>
      </c>
      <c r="BR2" s="119" t="s">
        <v>15763</v>
      </c>
      <c r="BS2" s="119" t="s">
        <v>15765</v>
      </c>
      <c r="BT2" s="3"/>
      <c r="BU2" s="3"/>
    </row>
    <row r="3" spans="1:76" ht="15" customHeight="1" x14ac:dyDescent="0.25">
      <c r="A3" s="64" t="s">
        <v>212</v>
      </c>
      <c r="B3" s="65"/>
      <c r="C3" s="65" t="s">
        <v>64</v>
      </c>
      <c r="D3" s="66">
        <v>162.24069881921093</v>
      </c>
      <c r="E3" s="68"/>
      <c r="F3" s="100" t="s">
        <v>10039</v>
      </c>
      <c r="G3" s="65"/>
      <c r="H3" s="69" t="s">
        <v>212</v>
      </c>
      <c r="I3" s="70"/>
      <c r="J3" s="70"/>
      <c r="K3" s="69" t="s">
        <v>11208</v>
      </c>
      <c r="L3" s="73">
        <v>22.611170477449932</v>
      </c>
      <c r="M3" s="74">
        <v>8501.4033203125</v>
      </c>
      <c r="N3" s="74">
        <v>9054.7568359375</v>
      </c>
      <c r="O3" s="75"/>
      <c r="P3" s="76"/>
      <c r="Q3" s="76"/>
      <c r="R3" s="48"/>
      <c r="S3" s="48">
        <v>1</v>
      </c>
      <c r="T3" s="48">
        <v>12</v>
      </c>
      <c r="U3" s="49">
        <v>130</v>
      </c>
      <c r="V3" s="49">
        <v>8.3333000000000004E-2</v>
      </c>
      <c r="W3" s="49">
        <v>0</v>
      </c>
      <c r="X3" s="49">
        <v>5.6163080000000001</v>
      </c>
      <c r="Y3" s="49">
        <v>7.575757575757576E-3</v>
      </c>
      <c r="Z3" s="49">
        <v>8.3333333333333329E-2</v>
      </c>
      <c r="AA3" s="71">
        <v>3</v>
      </c>
      <c r="AB3" s="71"/>
      <c r="AC3" s="72"/>
      <c r="AD3" s="78" t="s">
        <v>6514</v>
      </c>
      <c r="AE3" s="78">
        <v>808</v>
      </c>
      <c r="AF3" s="78">
        <v>767</v>
      </c>
      <c r="AG3" s="78">
        <v>8184</v>
      </c>
      <c r="AH3" s="78">
        <v>970</v>
      </c>
      <c r="AI3" s="78">
        <v>3600</v>
      </c>
      <c r="AJ3" s="78" t="s">
        <v>7276</v>
      </c>
      <c r="AK3" s="78" t="s">
        <v>7987</v>
      </c>
      <c r="AL3" s="82" t="s">
        <v>8429</v>
      </c>
      <c r="AM3" s="78" t="s">
        <v>9003</v>
      </c>
      <c r="AN3" s="80">
        <v>40977.704629629632</v>
      </c>
      <c r="AO3" s="82" t="s">
        <v>9052</v>
      </c>
      <c r="AP3" s="78" t="b">
        <v>0</v>
      </c>
      <c r="AQ3" s="78" t="b">
        <v>0</v>
      </c>
      <c r="AR3" s="78" t="b">
        <v>0</v>
      </c>
      <c r="AS3" s="78" t="s">
        <v>6305</v>
      </c>
      <c r="AT3" s="78">
        <v>301</v>
      </c>
      <c r="AU3" s="82" t="s">
        <v>9741</v>
      </c>
      <c r="AV3" s="78" t="b">
        <v>0</v>
      </c>
      <c r="AW3" s="78" t="s">
        <v>10419</v>
      </c>
      <c r="AX3" s="82" t="s">
        <v>10420</v>
      </c>
      <c r="AY3" s="78" t="s">
        <v>66</v>
      </c>
      <c r="AZ3" s="78" t="str">
        <f>REPLACE(INDEX(GroupVertices[Group], MATCH(Vertices[[#This Row],[Vertex]],GroupVertices[Vertex],0)),1,1,"")</f>
        <v>12</v>
      </c>
      <c r="BA3" s="48" t="s">
        <v>1989</v>
      </c>
      <c r="BB3" s="48" t="s">
        <v>1989</v>
      </c>
      <c r="BC3" s="48" t="s">
        <v>2501</v>
      </c>
      <c r="BD3" s="48" t="s">
        <v>2501</v>
      </c>
      <c r="BE3" s="48" t="s">
        <v>731</v>
      </c>
      <c r="BF3" s="48" t="s">
        <v>731</v>
      </c>
      <c r="BG3" s="120" t="s">
        <v>13184</v>
      </c>
      <c r="BH3" s="120" t="s">
        <v>13184</v>
      </c>
      <c r="BI3" s="120" t="s">
        <v>13714</v>
      </c>
      <c r="BJ3" s="120" t="s">
        <v>13714</v>
      </c>
      <c r="BK3" s="120">
        <v>0</v>
      </c>
      <c r="BL3" s="123">
        <v>0</v>
      </c>
      <c r="BM3" s="120">
        <v>0</v>
      </c>
      <c r="BN3" s="123">
        <v>0</v>
      </c>
      <c r="BO3" s="120">
        <v>0</v>
      </c>
      <c r="BP3" s="123">
        <v>0</v>
      </c>
      <c r="BQ3" s="120">
        <v>33</v>
      </c>
      <c r="BR3" s="123">
        <v>100</v>
      </c>
      <c r="BS3" s="120">
        <v>33</v>
      </c>
      <c r="BT3" s="3"/>
      <c r="BU3" s="3"/>
    </row>
    <row r="4" spans="1:76" x14ac:dyDescent="0.25">
      <c r="A4" s="64" t="s">
        <v>776</v>
      </c>
      <c r="B4" s="65"/>
      <c r="C4" s="65" t="s">
        <v>64</v>
      </c>
      <c r="D4" s="66">
        <v>162.22186970688674</v>
      </c>
      <c r="E4" s="68"/>
      <c r="F4" s="100" t="s">
        <v>10040</v>
      </c>
      <c r="G4" s="65"/>
      <c r="H4" s="69" t="s">
        <v>776</v>
      </c>
      <c r="I4" s="70"/>
      <c r="J4" s="70"/>
      <c r="K4" s="69" t="s">
        <v>11209</v>
      </c>
      <c r="L4" s="73">
        <v>1</v>
      </c>
      <c r="M4" s="74">
        <v>8352.7998046875</v>
      </c>
      <c r="N4" s="74">
        <v>9581.1591796875</v>
      </c>
      <c r="O4" s="75"/>
      <c r="P4" s="76"/>
      <c r="Q4" s="76"/>
      <c r="R4" s="86"/>
      <c r="S4" s="48">
        <v>1</v>
      </c>
      <c r="T4" s="48">
        <v>0</v>
      </c>
      <c r="U4" s="49">
        <v>0</v>
      </c>
      <c r="V4" s="49">
        <v>4.3478000000000003E-2</v>
      </c>
      <c r="W4" s="49">
        <v>0</v>
      </c>
      <c r="X4" s="49">
        <v>0.54782200000000003</v>
      </c>
      <c r="Y4" s="49">
        <v>0</v>
      </c>
      <c r="Z4" s="49">
        <v>0</v>
      </c>
      <c r="AA4" s="71">
        <v>4</v>
      </c>
      <c r="AB4" s="71"/>
      <c r="AC4" s="72"/>
      <c r="AD4" s="78" t="s">
        <v>6515</v>
      </c>
      <c r="AE4" s="78">
        <v>854</v>
      </c>
      <c r="AF4" s="78">
        <v>707</v>
      </c>
      <c r="AG4" s="78">
        <v>1783</v>
      </c>
      <c r="AH4" s="78">
        <v>1688</v>
      </c>
      <c r="AI4" s="78">
        <v>-28800</v>
      </c>
      <c r="AJ4" s="78" t="s">
        <v>7277</v>
      </c>
      <c r="AK4" s="78"/>
      <c r="AL4" s="82" t="s">
        <v>8430</v>
      </c>
      <c r="AM4" s="78" t="s">
        <v>9004</v>
      </c>
      <c r="AN4" s="80">
        <v>42390.781446759262</v>
      </c>
      <c r="AO4" s="82" t="s">
        <v>9053</v>
      </c>
      <c r="AP4" s="78" t="b">
        <v>0</v>
      </c>
      <c r="AQ4" s="78" t="b">
        <v>0</v>
      </c>
      <c r="AR4" s="78" t="b">
        <v>1</v>
      </c>
      <c r="AS4" s="78" t="s">
        <v>6303</v>
      </c>
      <c r="AT4" s="78">
        <v>60</v>
      </c>
      <c r="AU4" s="82" t="s">
        <v>9742</v>
      </c>
      <c r="AV4" s="78" t="b">
        <v>0</v>
      </c>
      <c r="AW4" s="78" t="s">
        <v>10419</v>
      </c>
      <c r="AX4" s="82" t="s">
        <v>10421</v>
      </c>
      <c r="AY4" s="78" t="s">
        <v>65</v>
      </c>
      <c r="AZ4" s="78" t="str">
        <f>REPLACE(INDEX(GroupVertices[Group], MATCH(Vertices[[#This Row],[Vertex]],GroupVertices[Vertex],0)),1,1,"")</f>
        <v>12</v>
      </c>
      <c r="BA4" s="48"/>
      <c r="BB4" s="48"/>
      <c r="BC4" s="48"/>
      <c r="BD4" s="48"/>
      <c r="BE4" s="48"/>
      <c r="BF4" s="48"/>
      <c r="BG4" s="48"/>
      <c r="BH4" s="48"/>
      <c r="BI4" s="48"/>
      <c r="BJ4" s="48"/>
      <c r="BK4" s="48"/>
      <c r="BL4" s="49"/>
      <c r="BM4" s="48"/>
      <c r="BN4" s="49"/>
      <c r="BO4" s="48"/>
      <c r="BP4" s="49"/>
      <c r="BQ4" s="48"/>
      <c r="BR4" s="49"/>
      <c r="BS4" s="48"/>
      <c r="BT4" s="2"/>
      <c r="BU4" s="3"/>
      <c r="BV4" s="3"/>
      <c r="BW4" s="3"/>
      <c r="BX4" s="3"/>
    </row>
    <row r="5" spans="1:76" x14ac:dyDescent="0.25">
      <c r="A5" s="64" t="s">
        <v>777</v>
      </c>
      <c r="B5" s="65"/>
      <c r="C5" s="65" t="s">
        <v>64</v>
      </c>
      <c r="D5" s="66">
        <v>162.09194883184981</v>
      </c>
      <c r="E5" s="68"/>
      <c r="F5" s="100" t="s">
        <v>10041</v>
      </c>
      <c r="G5" s="65"/>
      <c r="H5" s="69" t="s">
        <v>777</v>
      </c>
      <c r="I5" s="70"/>
      <c r="J5" s="70"/>
      <c r="K5" s="69" t="s">
        <v>11210</v>
      </c>
      <c r="L5" s="73">
        <v>1</v>
      </c>
      <c r="M5" s="74">
        <v>8155.671875</v>
      </c>
      <c r="N5" s="74">
        <v>8786.6591796875</v>
      </c>
      <c r="O5" s="75"/>
      <c r="P5" s="76"/>
      <c r="Q5" s="76"/>
      <c r="R5" s="86"/>
      <c r="S5" s="48">
        <v>1</v>
      </c>
      <c r="T5" s="48">
        <v>0</v>
      </c>
      <c r="U5" s="49">
        <v>0</v>
      </c>
      <c r="V5" s="49">
        <v>4.3478000000000003E-2</v>
      </c>
      <c r="W5" s="49">
        <v>0</v>
      </c>
      <c r="X5" s="49">
        <v>0.54782200000000003</v>
      </c>
      <c r="Y5" s="49">
        <v>0</v>
      </c>
      <c r="Z5" s="49">
        <v>0</v>
      </c>
      <c r="AA5" s="71">
        <v>5</v>
      </c>
      <c r="AB5" s="71"/>
      <c r="AC5" s="72"/>
      <c r="AD5" s="78" t="s">
        <v>6516</v>
      </c>
      <c r="AE5" s="78">
        <v>715</v>
      </c>
      <c r="AF5" s="78">
        <v>293</v>
      </c>
      <c r="AG5" s="78">
        <v>638</v>
      </c>
      <c r="AH5" s="78">
        <v>56</v>
      </c>
      <c r="AI5" s="78">
        <v>-18000</v>
      </c>
      <c r="AJ5" s="78" t="s">
        <v>7278</v>
      </c>
      <c r="AK5" s="78" t="s">
        <v>7988</v>
      </c>
      <c r="AL5" s="82" t="s">
        <v>8431</v>
      </c>
      <c r="AM5" s="78" t="s">
        <v>7991</v>
      </c>
      <c r="AN5" s="80">
        <v>40186.265856481485</v>
      </c>
      <c r="AO5" s="82" t="s">
        <v>9054</v>
      </c>
      <c r="AP5" s="78" t="b">
        <v>0</v>
      </c>
      <c r="AQ5" s="78" t="b">
        <v>0</v>
      </c>
      <c r="AR5" s="78" t="b">
        <v>0</v>
      </c>
      <c r="AS5" s="78" t="s">
        <v>6304</v>
      </c>
      <c r="AT5" s="78">
        <v>42</v>
      </c>
      <c r="AU5" s="82" t="s">
        <v>9743</v>
      </c>
      <c r="AV5" s="78" t="b">
        <v>0</v>
      </c>
      <c r="AW5" s="78" t="s">
        <v>10419</v>
      </c>
      <c r="AX5" s="82" t="s">
        <v>10422</v>
      </c>
      <c r="AY5" s="78" t="s">
        <v>65</v>
      </c>
      <c r="AZ5" s="78" t="str">
        <f>REPLACE(INDEX(GroupVertices[Group], MATCH(Vertices[[#This Row],[Vertex]],GroupVertices[Vertex],0)),1,1,"")</f>
        <v>12</v>
      </c>
      <c r="BA5" s="48"/>
      <c r="BB5" s="48"/>
      <c r="BC5" s="48"/>
      <c r="BD5" s="48"/>
      <c r="BE5" s="48"/>
      <c r="BF5" s="48"/>
      <c r="BG5" s="48"/>
      <c r="BH5" s="48"/>
      <c r="BI5" s="48"/>
      <c r="BJ5" s="48"/>
      <c r="BK5" s="48"/>
      <c r="BL5" s="49"/>
      <c r="BM5" s="48"/>
      <c r="BN5" s="49"/>
      <c r="BO5" s="48"/>
      <c r="BP5" s="49"/>
      <c r="BQ5" s="48"/>
      <c r="BR5" s="49"/>
      <c r="BS5" s="48"/>
      <c r="BT5" s="2"/>
      <c r="BU5" s="3"/>
      <c r="BV5" s="3"/>
      <c r="BW5" s="3"/>
      <c r="BX5" s="3"/>
    </row>
    <row r="6" spans="1:76" x14ac:dyDescent="0.25">
      <c r="A6" s="64" t="s">
        <v>778</v>
      </c>
      <c r="B6" s="65"/>
      <c r="C6" s="65" t="s">
        <v>64</v>
      </c>
      <c r="D6" s="66">
        <v>162.54478898324666</v>
      </c>
      <c r="E6" s="68"/>
      <c r="F6" s="100" t="s">
        <v>10042</v>
      </c>
      <c r="G6" s="65"/>
      <c r="H6" s="69" t="s">
        <v>778</v>
      </c>
      <c r="I6" s="70"/>
      <c r="J6" s="70"/>
      <c r="K6" s="69" t="s">
        <v>11211</v>
      </c>
      <c r="L6" s="73">
        <v>1</v>
      </c>
      <c r="M6" s="74">
        <v>8596.5478515625</v>
      </c>
      <c r="N6" s="74">
        <v>8723.869140625</v>
      </c>
      <c r="O6" s="75"/>
      <c r="P6" s="76"/>
      <c r="Q6" s="76"/>
      <c r="R6" s="86"/>
      <c r="S6" s="48">
        <v>1</v>
      </c>
      <c r="T6" s="48">
        <v>0</v>
      </c>
      <c r="U6" s="49">
        <v>0</v>
      </c>
      <c r="V6" s="49">
        <v>4.3478000000000003E-2</v>
      </c>
      <c r="W6" s="49">
        <v>0</v>
      </c>
      <c r="X6" s="49">
        <v>0.54782200000000003</v>
      </c>
      <c r="Y6" s="49">
        <v>0</v>
      </c>
      <c r="Z6" s="49">
        <v>0</v>
      </c>
      <c r="AA6" s="71">
        <v>6</v>
      </c>
      <c r="AB6" s="71"/>
      <c r="AC6" s="72"/>
      <c r="AD6" s="78" t="s">
        <v>6517</v>
      </c>
      <c r="AE6" s="78">
        <v>532</v>
      </c>
      <c r="AF6" s="78">
        <v>1736</v>
      </c>
      <c r="AG6" s="78">
        <v>3055</v>
      </c>
      <c r="AH6" s="78">
        <v>126</v>
      </c>
      <c r="AI6" s="78">
        <v>-21600</v>
      </c>
      <c r="AJ6" s="78" t="s">
        <v>7279</v>
      </c>
      <c r="AK6" s="82" t="s">
        <v>7989</v>
      </c>
      <c r="AL6" s="82" t="s">
        <v>8432</v>
      </c>
      <c r="AM6" s="78" t="s">
        <v>7991</v>
      </c>
      <c r="AN6" s="80">
        <v>40855.540150462963</v>
      </c>
      <c r="AO6" s="82" t="s">
        <v>9055</v>
      </c>
      <c r="AP6" s="78" t="b">
        <v>0</v>
      </c>
      <c r="AQ6" s="78" t="b">
        <v>0</v>
      </c>
      <c r="AR6" s="78" t="b">
        <v>1</v>
      </c>
      <c r="AS6" s="78" t="s">
        <v>6303</v>
      </c>
      <c r="AT6" s="78">
        <v>33</v>
      </c>
      <c r="AU6" s="82" t="s">
        <v>9744</v>
      </c>
      <c r="AV6" s="78" t="b">
        <v>0</v>
      </c>
      <c r="AW6" s="78" t="s">
        <v>10419</v>
      </c>
      <c r="AX6" s="82" t="s">
        <v>10423</v>
      </c>
      <c r="AY6" s="78" t="s">
        <v>65</v>
      </c>
      <c r="AZ6" s="78" t="str">
        <f>REPLACE(INDEX(GroupVertices[Group], MATCH(Vertices[[#This Row],[Vertex]],GroupVertices[Vertex],0)),1,1,"")</f>
        <v>12</v>
      </c>
      <c r="BA6" s="48"/>
      <c r="BB6" s="48"/>
      <c r="BC6" s="48"/>
      <c r="BD6" s="48"/>
      <c r="BE6" s="48"/>
      <c r="BF6" s="48"/>
      <c r="BG6" s="48"/>
      <c r="BH6" s="48"/>
      <c r="BI6" s="48"/>
      <c r="BJ6" s="48"/>
      <c r="BK6" s="48"/>
      <c r="BL6" s="49"/>
      <c r="BM6" s="48"/>
      <c r="BN6" s="49"/>
      <c r="BO6" s="48"/>
      <c r="BP6" s="49"/>
      <c r="BQ6" s="48"/>
      <c r="BR6" s="49"/>
      <c r="BS6" s="48"/>
      <c r="BT6" s="2"/>
      <c r="BU6" s="3"/>
      <c r="BV6" s="3"/>
      <c r="BW6" s="3"/>
      <c r="BX6" s="3"/>
    </row>
    <row r="7" spans="1:76" x14ac:dyDescent="0.25">
      <c r="A7" s="64" t="s">
        <v>779</v>
      </c>
      <c r="B7" s="65"/>
      <c r="C7" s="65" t="s">
        <v>64</v>
      </c>
      <c r="D7" s="66">
        <v>170.42759685777017</v>
      </c>
      <c r="E7" s="68"/>
      <c r="F7" s="100" t="s">
        <v>10043</v>
      </c>
      <c r="G7" s="65"/>
      <c r="H7" s="69" t="s">
        <v>779</v>
      </c>
      <c r="I7" s="70"/>
      <c r="J7" s="70"/>
      <c r="K7" s="69" t="s">
        <v>11212</v>
      </c>
      <c r="L7" s="73">
        <v>1</v>
      </c>
      <c r="M7" s="74">
        <v>8900.994140625</v>
      </c>
      <c r="N7" s="74">
        <v>8948.7255859375</v>
      </c>
      <c r="O7" s="75"/>
      <c r="P7" s="76"/>
      <c r="Q7" s="76"/>
      <c r="R7" s="86"/>
      <c r="S7" s="48">
        <v>1</v>
      </c>
      <c r="T7" s="48">
        <v>0</v>
      </c>
      <c r="U7" s="49">
        <v>0</v>
      </c>
      <c r="V7" s="49">
        <v>4.3478000000000003E-2</v>
      </c>
      <c r="W7" s="49">
        <v>0</v>
      </c>
      <c r="X7" s="49">
        <v>0.54782200000000003</v>
      </c>
      <c r="Y7" s="49">
        <v>0</v>
      </c>
      <c r="Z7" s="49">
        <v>0</v>
      </c>
      <c r="AA7" s="71">
        <v>7</v>
      </c>
      <c r="AB7" s="71"/>
      <c r="AC7" s="72"/>
      <c r="AD7" s="78" t="s">
        <v>6518</v>
      </c>
      <c r="AE7" s="78">
        <v>1516</v>
      </c>
      <c r="AF7" s="78">
        <v>26855</v>
      </c>
      <c r="AG7" s="78">
        <v>31309</v>
      </c>
      <c r="AH7" s="78">
        <v>1151</v>
      </c>
      <c r="AI7" s="78">
        <v>-18000</v>
      </c>
      <c r="AJ7" s="78" t="s">
        <v>7280</v>
      </c>
      <c r="AK7" s="78" t="s">
        <v>7990</v>
      </c>
      <c r="AL7" s="82" t="s">
        <v>8433</v>
      </c>
      <c r="AM7" s="78" t="s">
        <v>7991</v>
      </c>
      <c r="AN7" s="80">
        <v>40318.621122685188</v>
      </c>
      <c r="AO7" s="82" t="s">
        <v>9056</v>
      </c>
      <c r="AP7" s="78" t="b">
        <v>0</v>
      </c>
      <c r="AQ7" s="78" t="b">
        <v>0</v>
      </c>
      <c r="AR7" s="78" t="b">
        <v>1</v>
      </c>
      <c r="AS7" s="78" t="s">
        <v>6303</v>
      </c>
      <c r="AT7" s="78">
        <v>1770</v>
      </c>
      <c r="AU7" s="82" t="s">
        <v>9741</v>
      </c>
      <c r="AV7" s="78" t="b">
        <v>1</v>
      </c>
      <c r="AW7" s="78" t="s">
        <v>10419</v>
      </c>
      <c r="AX7" s="82" t="s">
        <v>10424</v>
      </c>
      <c r="AY7" s="78" t="s">
        <v>65</v>
      </c>
      <c r="AZ7" s="78" t="str">
        <f>REPLACE(INDEX(GroupVertices[Group], MATCH(Vertices[[#This Row],[Vertex]],GroupVertices[Vertex],0)),1,1,"")</f>
        <v>12</v>
      </c>
      <c r="BA7" s="48"/>
      <c r="BB7" s="48"/>
      <c r="BC7" s="48"/>
      <c r="BD7" s="48"/>
      <c r="BE7" s="48"/>
      <c r="BF7" s="48"/>
      <c r="BG7" s="48"/>
      <c r="BH7" s="48"/>
      <c r="BI7" s="48"/>
      <c r="BJ7" s="48"/>
      <c r="BK7" s="48"/>
      <c r="BL7" s="49"/>
      <c r="BM7" s="48"/>
      <c r="BN7" s="49"/>
      <c r="BO7" s="48"/>
      <c r="BP7" s="49"/>
      <c r="BQ7" s="48"/>
      <c r="BR7" s="49"/>
      <c r="BS7" s="48"/>
      <c r="BT7" s="2"/>
      <c r="BU7" s="3"/>
      <c r="BV7" s="3"/>
      <c r="BW7" s="3"/>
      <c r="BX7" s="3"/>
    </row>
    <row r="8" spans="1:76" x14ac:dyDescent="0.25">
      <c r="A8" s="64" t="s">
        <v>780</v>
      </c>
      <c r="B8" s="65"/>
      <c r="C8" s="65" t="s">
        <v>64</v>
      </c>
      <c r="D8" s="66">
        <v>162.04895569204291</v>
      </c>
      <c r="E8" s="68"/>
      <c r="F8" s="100" t="s">
        <v>10044</v>
      </c>
      <c r="G8" s="65"/>
      <c r="H8" s="69" t="s">
        <v>780</v>
      </c>
      <c r="I8" s="70"/>
      <c r="J8" s="70"/>
      <c r="K8" s="69" t="s">
        <v>11213</v>
      </c>
      <c r="L8" s="73">
        <v>1</v>
      </c>
      <c r="M8" s="74">
        <v>8191.04150390625</v>
      </c>
      <c r="N8" s="74">
        <v>9391.818359375</v>
      </c>
      <c r="O8" s="75"/>
      <c r="P8" s="76"/>
      <c r="Q8" s="76"/>
      <c r="R8" s="86"/>
      <c r="S8" s="48">
        <v>1</v>
      </c>
      <c r="T8" s="48">
        <v>0</v>
      </c>
      <c r="U8" s="49">
        <v>0</v>
      </c>
      <c r="V8" s="49">
        <v>4.3478000000000003E-2</v>
      </c>
      <c r="W8" s="49">
        <v>0</v>
      </c>
      <c r="X8" s="49">
        <v>0.54782200000000003</v>
      </c>
      <c r="Y8" s="49">
        <v>0</v>
      </c>
      <c r="Z8" s="49">
        <v>0</v>
      </c>
      <c r="AA8" s="71">
        <v>8</v>
      </c>
      <c r="AB8" s="71"/>
      <c r="AC8" s="72"/>
      <c r="AD8" s="78" t="s">
        <v>6519</v>
      </c>
      <c r="AE8" s="78">
        <v>276</v>
      </c>
      <c r="AF8" s="78">
        <v>156</v>
      </c>
      <c r="AG8" s="78">
        <v>127</v>
      </c>
      <c r="AH8" s="78">
        <v>29</v>
      </c>
      <c r="AI8" s="78">
        <v>-18000</v>
      </c>
      <c r="AJ8" s="78" t="s">
        <v>7281</v>
      </c>
      <c r="AK8" s="78" t="s">
        <v>7991</v>
      </c>
      <c r="AL8" s="78"/>
      <c r="AM8" s="78" t="s">
        <v>7991</v>
      </c>
      <c r="AN8" s="80">
        <v>40031.797905092593</v>
      </c>
      <c r="AO8" s="82" t="s">
        <v>9057</v>
      </c>
      <c r="AP8" s="78" t="b">
        <v>1</v>
      </c>
      <c r="AQ8" s="78" t="b">
        <v>0</v>
      </c>
      <c r="AR8" s="78" t="b">
        <v>1</v>
      </c>
      <c r="AS8" s="78" t="s">
        <v>6304</v>
      </c>
      <c r="AT8" s="78">
        <v>2</v>
      </c>
      <c r="AU8" s="82" t="s">
        <v>9742</v>
      </c>
      <c r="AV8" s="78" t="b">
        <v>0</v>
      </c>
      <c r="AW8" s="78" t="s">
        <v>10419</v>
      </c>
      <c r="AX8" s="82" t="s">
        <v>10425</v>
      </c>
      <c r="AY8" s="78" t="s">
        <v>65</v>
      </c>
      <c r="AZ8" s="78" t="str">
        <f>REPLACE(INDEX(GroupVertices[Group], MATCH(Vertices[[#This Row],[Vertex]],GroupVertices[Vertex],0)),1,1,"")</f>
        <v>12</v>
      </c>
      <c r="BA8" s="48"/>
      <c r="BB8" s="48"/>
      <c r="BC8" s="48"/>
      <c r="BD8" s="48"/>
      <c r="BE8" s="48"/>
      <c r="BF8" s="48"/>
      <c r="BG8" s="48"/>
      <c r="BH8" s="48"/>
      <c r="BI8" s="48"/>
      <c r="BJ8" s="48"/>
      <c r="BK8" s="48"/>
      <c r="BL8" s="49"/>
      <c r="BM8" s="48"/>
      <c r="BN8" s="49"/>
      <c r="BO8" s="48"/>
      <c r="BP8" s="49"/>
      <c r="BQ8" s="48"/>
      <c r="BR8" s="49"/>
      <c r="BS8" s="48"/>
      <c r="BT8" s="2"/>
      <c r="BU8" s="3"/>
      <c r="BV8" s="3"/>
      <c r="BW8" s="3"/>
      <c r="BX8" s="3"/>
    </row>
    <row r="9" spans="1:76" x14ac:dyDescent="0.25">
      <c r="A9" s="64" t="s">
        <v>781</v>
      </c>
      <c r="B9" s="65"/>
      <c r="C9" s="65" t="s">
        <v>64</v>
      </c>
      <c r="D9" s="66">
        <v>162.16789291822406</v>
      </c>
      <c r="E9" s="68"/>
      <c r="F9" s="100" t="s">
        <v>10045</v>
      </c>
      <c r="G9" s="65"/>
      <c r="H9" s="69" t="s">
        <v>781</v>
      </c>
      <c r="I9" s="70"/>
      <c r="J9" s="70"/>
      <c r="K9" s="69" t="s">
        <v>11214</v>
      </c>
      <c r="L9" s="73">
        <v>1</v>
      </c>
      <c r="M9" s="74">
        <v>8555.20703125</v>
      </c>
      <c r="N9" s="74">
        <v>9646.09375</v>
      </c>
      <c r="O9" s="75"/>
      <c r="P9" s="76"/>
      <c r="Q9" s="76"/>
      <c r="R9" s="86"/>
      <c r="S9" s="48">
        <v>1</v>
      </c>
      <c r="T9" s="48">
        <v>0</v>
      </c>
      <c r="U9" s="49">
        <v>0</v>
      </c>
      <c r="V9" s="49">
        <v>4.3478000000000003E-2</v>
      </c>
      <c r="W9" s="49">
        <v>0</v>
      </c>
      <c r="X9" s="49">
        <v>0.54782200000000003</v>
      </c>
      <c r="Y9" s="49">
        <v>0</v>
      </c>
      <c r="Z9" s="49">
        <v>0</v>
      </c>
      <c r="AA9" s="71">
        <v>9</v>
      </c>
      <c r="AB9" s="71"/>
      <c r="AC9" s="72"/>
      <c r="AD9" s="78" t="s">
        <v>6520</v>
      </c>
      <c r="AE9" s="78">
        <v>671</v>
      </c>
      <c r="AF9" s="78">
        <v>535</v>
      </c>
      <c r="AG9" s="78">
        <v>897</v>
      </c>
      <c r="AH9" s="78">
        <v>38</v>
      </c>
      <c r="AI9" s="78"/>
      <c r="AJ9" s="78" t="s">
        <v>7282</v>
      </c>
      <c r="AK9" s="78" t="s">
        <v>7992</v>
      </c>
      <c r="AL9" s="78"/>
      <c r="AM9" s="78"/>
      <c r="AN9" s="80">
        <v>40595.702835648146</v>
      </c>
      <c r="AO9" s="78"/>
      <c r="AP9" s="78" t="b">
        <v>1</v>
      </c>
      <c r="AQ9" s="78" t="b">
        <v>0</v>
      </c>
      <c r="AR9" s="78" t="b">
        <v>1</v>
      </c>
      <c r="AS9" s="78" t="s">
        <v>6303</v>
      </c>
      <c r="AT9" s="78">
        <v>19</v>
      </c>
      <c r="AU9" s="82" t="s">
        <v>9742</v>
      </c>
      <c r="AV9" s="78" t="b">
        <v>0</v>
      </c>
      <c r="AW9" s="78" t="s">
        <v>10419</v>
      </c>
      <c r="AX9" s="82" t="s">
        <v>10426</v>
      </c>
      <c r="AY9" s="78" t="s">
        <v>65</v>
      </c>
      <c r="AZ9" s="78" t="str">
        <f>REPLACE(INDEX(GroupVertices[Group], MATCH(Vertices[[#This Row],[Vertex]],GroupVertices[Vertex],0)),1,1,"")</f>
        <v>12</v>
      </c>
      <c r="BA9" s="48"/>
      <c r="BB9" s="48"/>
      <c r="BC9" s="48"/>
      <c r="BD9" s="48"/>
      <c r="BE9" s="48"/>
      <c r="BF9" s="48"/>
      <c r="BG9" s="48"/>
      <c r="BH9" s="48"/>
      <c r="BI9" s="48"/>
      <c r="BJ9" s="48"/>
      <c r="BK9" s="48"/>
      <c r="BL9" s="49"/>
      <c r="BM9" s="48"/>
      <c r="BN9" s="49"/>
      <c r="BO9" s="48"/>
      <c r="BP9" s="49"/>
      <c r="BQ9" s="48"/>
      <c r="BR9" s="49"/>
      <c r="BS9" s="48"/>
      <c r="BT9" s="2"/>
      <c r="BU9" s="3"/>
      <c r="BV9" s="3"/>
      <c r="BW9" s="3"/>
      <c r="BX9" s="3"/>
    </row>
    <row r="10" spans="1:76" x14ac:dyDescent="0.25">
      <c r="A10" s="64" t="s">
        <v>782</v>
      </c>
      <c r="B10" s="65"/>
      <c r="C10" s="65" t="s">
        <v>64</v>
      </c>
      <c r="D10" s="66">
        <v>162.5425922534755</v>
      </c>
      <c r="E10" s="68"/>
      <c r="F10" s="100" t="s">
        <v>10046</v>
      </c>
      <c r="G10" s="65"/>
      <c r="H10" s="69" t="s">
        <v>782</v>
      </c>
      <c r="I10" s="70"/>
      <c r="J10" s="70"/>
      <c r="K10" s="69" t="s">
        <v>11215</v>
      </c>
      <c r="L10" s="73">
        <v>1</v>
      </c>
      <c r="M10" s="74">
        <v>8290.6005859375</v>
      </c>
      <c r="N10" s="74">
        <v>8537.3583984375</v>
      </c>
      <c r="O10" s="75"/>
      <c r="P10" s="76"/>
      <c r="Q10" s="76"/>
      <c r="R10" s="86"/>
      <c r="S10" s="48">
        <v>1</v>
      </c>
      <c r="T10" s="48">
        <v>0</v>
      </c>
      <c r="U10" s="49">
        <v>0</v>
      </c>
      <c r="V10" s="49">
        <v>4.3478000000000003E-2</v>
      </c>
      <c r="W10" s="49">
        <v>0</v>
      </c>
      <c r="X10" s="49">
        <v>0.54782200000000003</v>
      </c>
      <c r="Y10" s="49">
        <v>0</v>
      </c>
      <c r="Z10" s="49">
        <v>0</v>
      </c>
      <c r="AA10" s="71">
        <v>10</v>
      </c>
      <c r="AB10" s="71"/>
      <c r="AC10" s="72"/>
      <c r="AD10" s="78" t="s">
        <v>6521</v>
      </c>
      <c r="AE10" s="78">
        <v>3992</v>
      </c>
      <c r="AF10" s="78">
        <v>1729</v>
      </c>
      <c r="AG10" s="78">
        <v>2455</v>
      </c>
      <c r="AH10" s="78">
        <v>772</v>
      </c>
      <c r="AI10" s="78">
        <v>-18000</v>
      </c>
      <c r="AJ10" s="78" t="s">
        <v>7283</v>
      </c>
      <c r="AK10" s="78" t="s">
        <v>7993</v>
      </c>
      <c r="AL10" s="78"/>
      <c r="AM10" s="78" t="s">
        <v>9005</v>
      </c>
      <c r="AN10" s="80">
        <v>40005.297812500001</v>
      </c>
      <c r="AO10" s="82" t="s">
        <v>9058</v>
      </c>
      <c r="AP10" s="78" t="b">
        <v>0</v>
      </c>
      <c r="AQ10" s="78" t="b">
        <v>0</v>
      </c>
      <c r="AR10" s="78" t="b">
        <v>1</v>
      </c>
      <c r="AS10" s="78" t="s">
        <v>6303</v>
      </c>
      <c r="AT10" s="78">
        <v>33</v>
      </c>
      <c r="AU10" s="82" t="s">
        <v>9745</v>
      </c>
      <c r="AV10" s="78" t="b">
        <v>0</v>
      </c>
      <c r="AW10" s="78" t="s">
        <v>10419</v>
      </c>
      <c r="AX10" s="82" t="s">
        <v>10427</v>
      </c>
      <c r="AY10" s="78" t="s">
        <v>65</v>
      </c>
      <c r="AZ10" s="78" t="str">
        <f>REPLACE(INDEX(GroupVertices[Group], MATCH(Vertices[[#This Row],[Vertex]],GroupVertices[Vertex],0)),1,1,"")</f>
        <v>12</v>
      </c>
      <c r="BA10" s="48"/>
      <c r="BB10" s="48"/>
      <c r="BC10" s="48"/>
      <c r="BD10" s="48"/>
      <c r="BE10" s="48"/>
      <c r="BF10" s="48"/>
      <c r="BG10" s="48"/>
      <c r="BH10" s="48"/>
      <c r="BI10" s="48"/>
      <c r="BJ10" s="48"/>
      <c r="BK10" s="48"/>
      <c r="BL10" s="49"/>
      <c r="BM10" s="48"/>
      <c r="BN10" s="49"/>
      <c r="BO10" s="48"/>
      <c r="BP10" s="49"/>
      <c r="BQ10" s="48"/>
      <c r="BR10" s="49"/>
      <c r="BS10" s="48"/>
      <c r="BT10" s="2"/>
      <c r="BU10" s="3"/>
      <c r="BV10" s="3"/>
      <c r="BW10" s="3"/>
      <c r="BX10" s="3"/>
    </row>
    <row r="11" spans="1:76" x14ac:dyDescent="0.25">
      <c r="A11" s="64" t="s">
        <v>783</v>
      </c>
      <c r="B11" s="65"/>
      <c r="C11" s="65" t="s">
        <v>64</v>
      </c>
      <c r="D11" s="66">
        <v>162.42083066044572</v>
      </c>
      <c r="E11" s="68"/>
      <c r="F11" s="100" t="s">
        <v>10047</v>
      </c>
      <c r="G11" s="65"/>
      <c r="H11" s="69" t="s">
        <v>783</v>
      </c>
      <c r="I11" s="70"/>
      <c r="J11" s="70"/>
      <c r="K11" s="69" t="s">
        <v>11216</v>
      </c>
      <c r="L11" s="73">
        <v>1</v>
      </c>
      <c r="M11" s="74">
        <v>8121.34521484375</v>
      </c>
      <c r="N11" s="74">
        <v>9096.681640625</v>
      </c>
      <c r="O11" s="75"/>
      <c r="P11" s="76"/>
      <c r="Q11" s="76"/>
      <c r="R11" s="86"/>
      <c r="S11" s="48">
        <v>1</v>
      </c>
      <c r="T11" s="48">
        <v>0</v>
      </c>
      <c r="U11" s="49">
        <v>0</v>
      </c>
      <c r="V11" s="49">
        <v>4.3478000000000003E-2</v>
      </c>
      <c r="W11" s="49">
        <v>0</v>
      </c>
      <c r="X11" s="49">
        <v>0.54782200000000003</v>
      </c>
      <c r="Y11" s="49">
        <v>0</v>
      </c>
      <c r="Z11" s="49">
        <v>0</v>
      </c>
      <c r="AA11" s="71">
        <v>11</v>
      </c>
      <c r="AB11" s="71"/>
      <c r="AC11" s="72"/>
      <c r="AD11" s="78" t="s">
        <v>6522</v>
      </c>
      <c r="AE11" s="78">
        <v>1572</v>
      </c>
      <c r="AF11" s="78">
        <v>1341</v>
      </c>
      <c r="AG11" s="78">
        <v>30309</v>
      </c>
      <c r="AH11" s="78">
        <v>325</v>
      </c>
      <c r="AI11" s="78">
        <v>-21600</v>
      </c>
      <c r="AJ11" s="78" t="s">
        <v>7284</v>
      </c>
      <c r="AK11" s="78" t="s">
        <v>7994</v>
      </c>
      <c r="AL11" s="82" t="s">
        <v>8434</v>
      </c>
      <c r="AM11" s="78" t="s">
        <v>7991</v>
      </c>
      <c r="AN11" s="80">
        <v>40228.626898148148</v>
      </c>
      <c r="AO11" s="82" t="s">
        <v>9059</v>
      </c>
      <c r="AP11" s="78" t="b">
        <v>0</v>
      </c>
      <c r="AQ11" s="78" t="b">
        <v>0</v>
      </c>
      <c r="AR11" s="78" t="b">
        <v>1</v>
      </c>
      <c r="AS11" s="78" t="s">
        <v>6303</v>
      </c>
      <c r="AT11" s="78">
        <v>53</v>
      </c>
      <c r="AU11" s="82" t="s">
        <v>9746</v>
      </c>
      <c r="AV11" s="78" t="b">
        <v>0</v>
      </c>
      <c r="AW11" s="78" t="s">
        <v>10419</v>
      </c>
      <c r="AX11" s="82" t="s">
        <v>10428</v>
      </c>
      <c r="AY11" s="78" t="s">
        <v>65</v>
      </c>
      <c r="AZ11" s="78" t="str">
        <f>REPLACE(INDEX(GroupVertices[Group], MATCH(Vertices[[#This Row],[Vertex]],GroupVertices[Vertex],0)),1,1,"")</f>
        <v>12</v>
      </c>
      <c r="BA11" s="48"/>
      <c r="BB11" s="48"/>
      <c r="BC11" s="48"/>
      <c r="BD11" s="48"/>
      <c r="BE11" s="48"/>
      <c r="BF11" s="48"/>
      <c r="BG11" s="48"/>
      <c r="BH11" s="48"/>
      <c r="BI11" s="48"/>
      <c r="BJ11" s="48"/>
      <c r="BK11" s="48"/>
      <c r="BL11" s="49"/>
      <c r="BM11" s="48"/>
      <c r="BN11" s="49"/>
      <c r="BO11" s="48"/>
      <c r="BP11" s="49"/>
      <c r="BQ11" s="48"/>
      <c r="BR11" s="49"/>
      <c r="BS11" s="48"/>
      <c r="BT11" s="2"/>
      <c r="BU11" s="3"/>
      <c r="BV11" s="3"/>
      <c r="BW11" s="3"/>
      <c r="BX11" s="3"/>
    </row>
    <row r="12" spans="1:76" x14ac:dyDescent="0.25">
      <c r="A12" s="64" t="s">
        <v>784</v>
      </c>
      <c r="B12" s="65"/>
      <c r="C12" s="65" t="s">
        <v>64</v>
      </c>
      <c r="D12" s="66">
        <v>162.70358116384736</v>
      </c>
      <c r="E12" s="68"/>
      <c r="F12" s="100" t="s">
        <v>10048</v>
      </c>
      <c r="G12" s="65"/>
      <c r="H12" s="69" t="s">
        <v>784</v>
      </c>
      <c r="I12" s="70"/>
      <c r="J12" s="70"/>
      <c r="K12" s="69" t="s">
        <v>11217</v>
      </c>
      <c r="L12" s="73">
        <v>1</v>
      </c>
      <c r="M12" s="74">
        <v>8809.4208984375</v>
      </c>
      <c r="N12" s="74">
        <v>8599.01953125</v>
      </c>
      <c r="O12" s="75"/>
      <c r="P12" s="76"/>
      <c r="Q12" s="76"/>
      <c r="R12" s="86"/>
      <c r="S12" s="48">
        <v>1</v>
      </c>
      <c r="T12" s="48">
        <v>0</v>
      </c>
      <c r="U12" s="49">
        <v>0</v>
      </c>
      <c r="V12" s="49">
        <v>4.3478000000000003E-2</v>
      </c>
      <c r="W12" s="49">
        <v>0</v>
      </c>
      <c r="X12" s="49">
        <v>0.54782200000000003</v>
      </c>
      <c r="Y12" s="49">
        <v>0</v>
      </c>
      <c r="Z12" s="49">
        <v>0</v>
      </c>
      <c r="AA12" s="71">
        <v>12</v>
      </c>
      <c r="AB12" s="71"/>
      <c r="AC12" s="72"/>
      <c r="AD12" s="78" t="s">
        <v>6523</v>
      </c>
      <c r="AE12" s="78">
        <v>1287</v>
      </c>
      <c r="AF12" s="78">
        <v>2242</v>
      </c>
      <c r="AG12" s="78">
        <v>7219</v>
      </c>
      <c r="AH12" s="78">
        <v>862</v>
      </c>
      <c r="AI12" s="78">
        <v>-21600</v>
      </c>
      <c r="AJ12" s="78" t="s">
        <v>7285</v>
      </c>
      <c r="AK12" s="78"/>
      <c r="AL12" s="78"/>
      <c r="AM12" s="78" t="s">
        <v>7991</v>
      </c>
      <c r="AN12" s="80">
        <v>40575.846516203703</v>
      </c>
      <c r="AO12" s="82" t="s">
        <v>9060</v>
      </c>
      <c r="AP12" s="78" t="b">
        <v>0</v>
      </c>
      <c r="AQ12" s="78" t="b">
        <v>0</v>
      </c>
      <c r="AR12" s="78" t="b">
        <v>0</v>
      </c>
      <c r="AS12" s="78" t="s">
        <v>6303</v>
      </c>
      <c r="AT12" s="78">
        <v>82</v>
      </c>
      <c r="AU12" s="82" t="s">
        <v>9747</v>
      </c>
      <c r="AV12" s="78" t="b">
        <v>0</v>
      </c>
      <c r="AW12" s="78" t="s">
        <v>10419</v>
      </c>
      <c r="AX12" s="82" t="s">
        <v>10429</v>
      </c>
      <c r="AY12" s="78" t="s">
        <v>65</v>
      </c>
      <c r="AZ12" s="78" t="str">
        <f>REPLACE(INDEX(GroupVertices[Group], MATCH(Vertices[[#This Row],[Vertex]],GroupVertices[Vertex],0)),1,1,"")</f>
        <v>12</v>
      </c>
      <c r="BA12" s="48"/>
      <c r="BB12" s="48"/>
      <c r="BC12" s="48"/>
      <c r="BD12" s="48"/>
      <c r="BE12" s="48"/>
      <c r="BF12" s="48"/>
      <c r="BG12" s="48"/>
      <c r="BH12" s="48"/>
      <c r="BI12" s="48"/>
      <c r="BJ12" s="48"/>
      <c r="BK12" s="48"/>
      <c r="BL12" s="49"/>
      <c r="BM12" s="48"/>
      <c r="BN12" s="49"/>
      <c r="BO12" s="48"/>
      <c r="BP12" s="49"/>
      <c r="BQ12" s="48"/>
      <c r="BR12" s="49"/>
      <c r="BS12" s="48"/>
      <c r="BT12" s="2"/>
      <c r="BU12" s="3"/>
      <c r="BV12" s="3"/>
      <c r="BW12" s="3"/>
      <c r="BX12" s="3"/>
    </row>
    <row r="13" spans="1:76" x14ac:dyDescent="0.25">
      <c r="A13" s="64" t="s">
        <v>785</v>
      </c>
      <c r="B13" s="65"/>
      <c r="C13" s="65" t="s">
        <v>64</v>
      </c>
      <c r="D13" s="66">
        <v>162.07719936052919</v>
      </c>
      <c r="E13" s="68"/>
      <c r="F13" s="100" t="s">
        <v>10049</v>
      </c>
      <c r="G13" s="65"/>
      <c r="H13" s="69" t="s">
        <v>785</v>
      </c>
      <c r="I13" s="70"/>
      <c r="J13" s="70"/>
      <c r="K13" s="69" t="s">
        <v>11218</v>
      </c>
      <c r="L13" s="73">
        <v>1</v>
      </c>
      <c r="M13" s="74">
        <v>8519.6728515625</v>
      </c>
      <c r="N13" s="74">
        <v>8399.16015625</v>
      </c>
      <c r="O13" s="75"/>
      <c r="P13" s="76"/>
      <c r="Q13" s="76"/>
      <c r="R13" s="86"/>
      <c r="S13" s="48">
        <v>1</v>
      </c>
      <c r="T13" s="48">
        <v>0</v>
      </c>
      <c r="U13" s="49">
        <v>0</v>
      </c>
      <c r="V13" s="49">
        <v>4.3478000000000003E-2</v>
      </c>
      <c r="W13" s="49">
        <v>0</v>
      </c>
      <c r="X13" s="49">
        <v>0.54782200000000003</v>
      </c>
      <c r="Y13" s="49">
        <v>0</v>
      </c>
      <c r="Z13" s="49">
        <v>0</v>
      </c>
      <c r="AA13" s="71">
        <v>13</v>
      </c>
      <c r="AB13" s="71"/>
      <c r="AC13" s="72"/>
      <c r="AD13" s="78" t="s">
        <v>6524</v>
      </c>
      <c r="AE13" s="78">
        <v>1055</v>
      </c>
      <c r="AF13" s="78">
        <v>246</v>
      </c>
      <c r="AG13" s="78">
        <v>3231</v>
      </c>
      <c r="AH13" s="78">
        <v>2631</v>
      </c>
      <c r="AI13" s="78">
        <v>-21600</v>
      </c>
      <c r="AJ13" s="78" t="s">
        <v>7286</v>
      </c>
      <c r="AK13" s="78" t="s">
        <v>7995</v>
      </c>
      <c r="AL13" s="78"/>
      <c r="AM13" s="78" t="s">
        <v>9006</v>
      </c>
      <c r="AN13" s="80">
        <v>40108.318530092591</v>
      </c>
      <c r="AO13" s="82" t="s">
        <v>9061</v>
      </c>
      <c r="AP13" s="78" t="b">
        <v>0</v>
      </c>
      <c r="AQ13" s="78" t="b">
        <v>0</v>
      </c>
      <c r="AR13" s="78" t="b">
        <v>1</v>
      </c>
      <c r="AS13" s="78" t="s">
        <v>6303</v>
      </c>
      <c r="AT13" s="78">
        <v>4</v>
      </c>
      <c r="AU13" s="82" t="s">
        <v>9748</v>
      </c>
      <c r="AV13" s="78" t="b">
        <v>0</v>
      </c>
      <c r="AW13" s="78" t="s">
        <v>10419</v>
      </c>
      <c r="AX13" s="82" t="s">
        <v>10430</v>
      </c>
      <c r="AY13" s="78" t="s">
        <v>65</v>
      </c>
      <c r="AZ13" s="78" t="str">
        <f>REPLACE(INDEX(GroupVertices[Group], MATCH(Vertices[[#This Row],[Vertex]],GroupVertices[Vertex],0)),1,1,"")</f>
        <v>12</v>
      </c>
      <c r="BA13" s="48"/>
      <c r="BB13" s="48"/>
      <c r="BC13" s="48"/>
      <c r="BD13" s="48"/>
      <c r="BE13" s="48"/>
      <c r="BF13" s="48"/>
      <c r="BG13" s="48"/>
      <c r="BH13" s="48"/>
      <c r="BI13" s="48"/>
      <c r="BJ13" s="48"/>
      <c r="BK13" s="48"/>
      <c r="BL13" s="49"/>
      <c r="BM13" s="48"/>
      <c r="BN13" s="49"/>
      <c r="BO13" s="48"/>
      <c r="BP13" s="49"/>
      <c r="BQ13" s="48"/>
      <c r="BR13" s="49"/>
      <c r="BS13" s="48"/>
      <c r="BT13" s="2"/>
      <c r="BU13" s="3"/>
      <c r="BV13" s="3"/>
      <c r="BW13" s="3"/>
      <c r="BX13" s="3"/>
    </row>
    <row r="14" spans="1:76" x14ac:dyDescent="0.25">
      <c r="A14" s="64" t="s">
        <v>213</v>
      </c>
      <c r="B14" s="65"/>
      <c r="C14" s="65" t="s">
        <v>64</v>
      </c>
      <c r="D14" s="66">
        <v>162.01757383816926</v>
      </c>
      <c r="E14" s="68"/>
      <c r="F14" s="100" t="s">
        <v>10050</v>
      </c>
      <c r="G14" s="65"/>
      <c r="H14" s="69" t="s">
        <v>213</v>
      </c>
      <c r="I14" s="70"/>
      <c r="J14" s="70"/>
      <c r="K14" s="69" t="s">
        <v>11219</v>
      </c>
      <c r="L14" s="73">
        <v>161.43451612125605</v>
      </c>
      <c r="M14" s="74">
        <v>3206.724609375</v>
      </c>
      <c r="N14" s="74">
        <v>8076.5625</v>
      </c>
      <c r="O14" s="75"/>
      <c r="P14" s="76"/>
      <c r="Q14" s="76"/>
      <c r="R14" s="86"/>
      <c r="S14" s="48">
        <v>2</v>
      </c>
      <c r="T14" s="48">
        <v>6</v>
      </c>
      <c r="U14" s="49">
        <v>965.07901400000003</v>
      </c>
      <c r="V14" s="49">
        <v>6.5200000000000002E-4</v>
      </c>
      <c r="W14" s="49">
        <v>9.2699999999999998E-4</v>
      </c>
      <c r="X14" s="49">
        <v>1.709368</v>
      </c>
      <c r="Y14" s="49">
        <v>0.14285714285714285</v>
      </c>
      <c r="Z14" s="49">
        <v>0.14285714285714285</v>
      </c>
      <c r="AA14" s="71">
        <v>14</v>
      </c>
      <c r="AB14" s="71"/>
      <c r="AC14" s="72"/>
      <c r="AD14" s="78" t="s">
        <v>6525</v>
      </c>
      <c r="AE14" s="78">
        <v>2</v>
      </c>
      <c r="AF14" s="78">
        <v>56</v>
      </c>
      <c r="AG14" s="78">
        <v>2280</v>
      </c>
      <c r="AH14" s="78">
        <v>4</v>
      </c>
      <c r="AI14" s="78"/>
      <c r="AJ14" s="78" t="s">
        <v>7287</v>
      </c>
      <c r="AK14" s="78" t="s">
        <v>7996</v>
      </c>
      <c r="AL14" s="82" t="s">
        <v>8435</v>
      </c>
      <c r="AM14" s="78"/>
      <c r="AN14" s="80">
        <v>41033.79619212963</v>
      </c>
      <c r="AO14" s="82" t="s">
        <v>9062</v>
      </c>
      <c r="AP14" s="78" t="b">
        <v>0</v>
      </c>
      <c r="AQ14" s="78" t="b">
        <v>0</v>
      </c>
      <c r="AR14" s="78" t="b">
        <v>0</v>
      </c>
      <c r="AS14" s="78" t="s">
        <v>6304</v>
      </c>
      <c r="AT14" s="78">
        <v>4</v>
      </c>
      <c r="AU14" s="82" t="s">
        <v>9742</v>
      </c>
      <c r="AV14" s="78" t="b">
        <v>0</v>
      </c>
      <c r="AW14" s="78" t="s">
        <v>10419</v>
      </c>
      <c r="AX14" s="82" t="s">
        <v>10431</v>
      </c>
      <c r="AY14" s="78" t="s">
        <v>66</v>
      </c>
      <c r="AZ14" s="78" t="str">
        <f>REPLACE(INDEX(GroupVertices[Group], MATCH(Vertices[[#This Row],[Vertex]],GroupVertices[Vertex],0)),1,1,"")</f>
        <v>3</v>
      </c>
      <c r="BA14" s="48" t="s">
        <v>12851</v>
      </c>
      <c r="BB14" s="48" t="s">
        <v>12851</v>
      </c>
      <c r="BC14" s="48" t="s">
        <v>12946</v>
      </c>
      <c r="BD14" s="48" t="s">
        <v>2502</v>
      </c>
      <c r="BE14" s="48" t="s">
        <v>13025</v>
      </c>
      <c r="BF14" s="48" t="s">
        <v>13104</v>
      </c>
      <c r="BG14" s="120" t="s">
        <v>13185</v>
      </c>
      <c r="BH14" s="120" t="s">
        <v>13609</v>
      </c>
      <c r="BI14" s="120" t="s">
        <v>13715</v>
      </c>
      <c r="BJ14" s="120" t="s">
        <v>14127</v>
      </c>
      <c r="BK14" s="120">
        <v>4</v>
      </c>
      <c r="BL14" s="123">
        <v>5.7142857142857144</v>
      </c>
      <c r="BM14" s="120">
        <v>3</v>
      </c>
      <c r="BN14" s="123">
        <v>4.2857142857142856</v>
      </c>
      <c r="BO14" s="120">
        <v>0</v>
      </c>
      <c r="BP14" s="123">
        <v>0</v>
      </c>
      <c r="BQ14" s="120">
        <v>63</v>
      </c>
      <c r="BR14" s="123">
        <v>90</v>
      </c>
      <c r="BS14" s="120">
        <v>70</v>
      </c>
      <c r="BT14" s="2"/>
      <c r="BU14" s="3"/>
      <c r="BV14" s="3"/>
      <c r="BW14" s="3"/>
      <c r="BX14" s="3"/>
    </row>
    <row r="15" spans="1:76" x14ac:dyDescent="0.25">
      <c r="A15" s="64" t="s">
        <v>786</v>
      </c>
      <c r="B15" s="65"/>
      <c r="C15" s="65" t="s">
        <v>64</v>
      </c>
      <c r="D15" s="66">
        <v>163.92339382391634</v>
      </c>
      <c r="E15" s="68"/>
      <c r="F15" s="100" t="s">
        <v>10051</v>
      </c>
      <c r="G15" s="65"/>
      <c r="H15" s="69" t="s">
        <v>786</v>
      </c>
      <c r="I15" s="70"/>
      <c r="J15" s="70"/>
      <c r="K15" s="69" t="s">
        <v>11220</v>
      </c>
      <c r="L15" s="73">
        <v>1</v>
      </c>
      <c r="M15" s="74">
        <v>2922.79638671875</v>
      </c>
      <c r="N15" s="74">
        <v>8805.251953125</v>
      </c>
      <c r="O15" s="75"/>
      <c r="P15" s="76"/>
      <c r="Q15" s="76"/>
      <c r="R15" s="86"/>
      <c r="S15" s="48">
        <v>1</v>
      </c>
      <c r="T15" s="48">
        <v>0</v>
      </c>
      <c r="U15" s="49">
        <v>0</v>
      </c>
      <c r="V15" s="49">
        <v>5.3300000000000005E-4</v>
      </c>
      <c r="W15" s="49">
        <v>8.6000000000000003E-5</v>
      </c>
      <c r="X15" s="49">
        <v>0.35756599999999999</v>
      </c>
      <c r="Y15" s="49">
        <v>0</v>
      </c>
      <c r="Z15" s="49">
        <v>0</v>
      </c>
      <c r="AA15" s="71">
        <v>15</v>
      </c>
      <c r="AB15" s="71"/>
      <c r="AC15" s="72"/>
      <c r="AD15" s="78" t="s">
        <v>6526</v>
      </c>
      <c r="AE15" s="78">
        <v>1972</v>
      </c>
      <c r="AF15" s="78">
        <v>6129</v>
      </c>
      <c r="AG15" s="78">
        <v>1914</v>
      </c>
      <c r="AH15" s="78">
        <v>299</v>
      </c>
      <c r="AI15" s="78">
        <v>0</v>
      </c>
      <c r="AJ15" s="78" t="s">
        <v>7288</v>
      </c>
      <c r="AK15" s="78" t="s">
        <v>7997</v>
      </c>
      <c r="AL15" s="78"/>
      <c r="AM15" s="78" t="s">
        <v>7997</v>
      </c>
      <c r="AN15" s="80">
        <v>40616.504872685182</v>
      </c>
      <c r="AO15" s="82" t="s">
        <v>9063</v>
      </c>
      <c r="AP15" s="78" t="b">
        <v>0</v>
      </c>
      <c r="AQ15" s="78" t="b">
        <v>0</v>
      </c>
      <c r="AR15" s="78" t="b">
        <v>1</v>
      </c>
      <c r="AS15" s="78" t="s">
        <v>6304</v>
      </c>
      <c r="AT15" s="78">
        <v>246</v>
      </c>
      <c r="AU15" s="82" t="s">
        <v>9749</v>
      </c>
      <c r="AV15" s="78" t="b">
        <v>0</v>
      </c>
      <c r="AW15" s="78" t="s">
        <v>10419</v>
      </c>
      <c r="AX15" s="82" t="s">
        <v>10432</v>
      </c>
      <c r="AY15" s="78" t="s">
        <v>65</v>
      </c>
      <c r="AZ15" s="78" t="str">
        <f>REPLACE(INDEX(GroupVertices[Group], MATCH(Vertices[[#This Row],[Vertex]],GroupVertices[Vertex],0)),1,1,"")</f>
        <v>3</v>
      </c>
      <c r="BA15" s="48"/>
      <c r="BB15" s="48"/>
      <c r="BC15" s="48"/>
      <c r="BD15" s="48"/>
      <c r="BE15" s="48"/>
      <c r="BF15" s="48"/>
      <c r="BG15" s="48"/>
      <c r="BH15" s="48"/>
      <c r="BI15" s="48"/>
      <c r="BJ15" s="48"/>
      <c r="BK15" s="48"/>
      <c r="BL15" s="49"/>
      <c r="BM15" s="48"/>
      <c r="BN15" s="49"/>
      <c r="BO15" s="48"/>
      <c r="BP15" s="49"/>
      <c r="BQ15" s="48"/>
      <c r="BR15" s="49"/>
      <c r="BS15" s="48"/>
      <c r="BT15" s="2"/>
      <c r="BU15" s="3"/>
      <c r="BV15" s="3"/>
      <c r="BW15" s="3"/>
      <c r="BX15" s="3"/>
    </row>
    <row r="16" spans="1:76" x14ac:dyDescent="0.25">
      <c r="A16" s="64" t="s">
        <v>214</v>
      </c>
      <c r="B16" s="65"/>
      <c r="C16" s="65" t="s">
        <v>64</v>
      </c>
      <c r="D16" s="66">
        <v>184.99693633715344</v>
      </c>
      <c r="E16" s="68"/>
      <c r="F16" s="100" t="s">
        <v>10052</v>
      </c>
      <c r="G16" s="65"/>
      <c r="H16" s="69" t="s">
        <v>214</v>
      </c>
      <c r="I16" s="70"/>
      <c r="J16" s="70"/>
      <c r="K16" s="69" t="s">
        <v>11221</v>
      </c>
      <c r="L16" s="73">
        <v>377.11049365051292</v>
      </c>
      <c r="M16" s="74">
        <v>7236.4892578125</v>
      </c>
      <c r="N16" s="74">
        <v>6582.494140625</v>
      </c>
      <c r="O16" s="75"/>
      <c r="P16" s="76"/>
      <c r="Q16" s="76"/>
      <c r="R16" s="86"/>
      <c r="S16" s="48">
        <v>4</v>
      </c>
      <c r="T16" s="48">
        <v>1</v>
      </c>
      <c r="U16" s="49">
        <v>2262.4579370000001</v>
      </c>
      <c r="V16" s="49">
        <v>7.0899999999999999E-4</v>
      </c>
      <c r="W16" s="49">
        <v>3.0010000000000002E-3</v>
      </c>
      <c r="X16" s="49">
        <v>1.6809689999999999</v>
      </c>
      <c r="Y16" s="49">
        <v>0.05</v>
      </c>
      <c r="Z16" s="49">
        <v>0</v>
      </c>
      <c r="AA16" s="71">
        <v>16</v>
      </c>
      <c r="AB16" s="71"/>
      <c r="AC16" s="72"/>
      <c r="AD16" s="78" t="s">
        <v>6527</v>
      </c>
      <c r="AE16" s="78">
        <v>5186</v>
      </c>
      <c r="AF16" s="78">
        <v>73281</v>
      </c>
      <c r="AG16" s="78">
        <v>34249</v>
      </c>
      <c r="AH16" s="78">
        <v>81272</v>
      </c>
      <c r="AI16" s="78">
        <v>-25200</v>
      </c>
      <c r="AJ16" s="78" t="s">
        <v>7289</v>
      </c>
      <c r="AK16" s="78" t="s">
        <v>7998</v>
      </c>
      <c r="AL16" s="82" t="s">
        <v>8436</v>
      </c>
      <c r="AM16" s="78" t="s">
        <v>9004</v>
      </c>
      <c r="AN16" s="80">
        <v>41685.178564814814</v>
      </c>
      <c r="AO16" s="82" t="s">
        <v>9064</v>
      </c>
      <c r="AP16" s="78" t="b">
        <v>0</v>
      </c>
      <c r="AQ16" s="78" t="b">
        <v>0</v>
      </c>
      <c r="AR16" s="78" t="b">
        <v>1</v>
      </c>
      <c r="AS16" s="78" t="s">
        <v>6304</v>
      </c>
      <c r="AT16" s="78">
        <v>4745</v>
      </c>
      <c r="AU16" s="82" t="s">
        <v>9749</v>
      </c>
      <c r="AV16" s="78" t="b">
        <v>0</v>
      </c>
      <c r="AW16" s="78" t="s">
        <v>10419</v>
      </c>
      <c r="AX16" s="82" t="s">
        <v>10433</v>
      </c>
      <c r="AY16" s="78" t="s">
        <v>66</v>
      </c>
      <c r="AZ16" s="78" t="str">
        <f>REPLACE(INDEX(GroupVertices[Group], MATCH(Vertices[[#This Row],[Vertex]],GroupVertices[Vertex],0)),1,1,"")</f>
        <v>28</v>
      </c>
      <c r="BA16" s="48" t="s">
        <v>1991</v>
      </c>
      <c r="BB16" s="48" t="s">
        <v>1991</v>
      </c>
      <c r="BC16" s="48" t="s">
        <v>2503</v>
      </c>
      <c r="BD16" s="48" t="s">
        <v>2503</v>
      </c>
      <c r="BE16" s="48" t="s">
        <v>2649</v>
      </c>
      <c r="BF16" s="48" t="s">
        <v>2649</v>
      </c>
      <c r="BG16" s="120" t="s">
        <v>13186</v>
      </c>
      <c r="BH16" s="120" t="s">
        <v>13186</v>
      </c>
      <c r="BI16" s="120" t="s">
        <v>12608</v>
      </c>
      <c r="BJ16" s="120" t="s">
        <v>12608</v>
      </c>
      <c r="BK16" s="120">
        <v>0</v>
      </c>
      <c r="BL16" s="123">
        <v>0</v>
      </c>
      <c r="BM16" s="120">
        <v>0</v>
      </c>
      <c r="BN16" s="123">
        <v>0</v>
      </c>
      <c r="BO16" s="120">
        <v>0</v>
      </c>
      <c r="BP16" s="123">
        <v>0</v>
      </c>
      <c r="BQ16" s="120">
        <v>23</v>
      </c>
      <c r="BR16" s="123">
        <v>100</v>
      </c>
      <c r="BS16" s="120">
        <v>23</v>
      </c>
      <c r="BT16" s="2"/>
      <c r="BU16" s="3"/>
      <c r="BV16" s="3"/>
      <c r="BW16" s="3"/>
      <c r="BX16" s="3"/>
    </row>
    <row r="17" spans="1:76" x14ac:dyDescent="0.25">
      <c r="A17" s="64" t="s">
        <v>787</v>
      </c>
      <c r="B17" s="65"/>
      <c r="C17" s="65" t="s">
        <v>64</v>
      </c>
      <c r="D17" s="66">
        <v>616.41457900568957</v>
      </c>
      <c r="E17" s="68"/>
      <c r="F17" s="100" t="s">
        <v>10053</v>
      </c>
      <c r="G17" s="65"/>
      <c r="H17" s="69" t="s">
        <v>787</v>
      </c>
      <c r="I17" s="70"/>
      <c r="J17" s="70"/>
      <c r="K17" s="69" t="s">
        <v>11222</v>
      </c>
      <c r="L17" s="73">
        <v>1</v>
      </c>
      <c r="M17" s="74">
        <v>7003.84814453125</v>
      </c>
      <c r="N17" s="74">
        <v>6529.95751953125</v>
      </c>
      <c r="O17" s="75"/>
      <c r="P17" s="76"/>
      <c r="Q17" s="76"/>
      <c r="R17" s="86"/>
      <c r="S17" s="48">
        <v>2</v>
      </c>
      <c r="T17" s="48">
        <v>0</v>
      </c>
      <c r="U17" s="49">
        <v>0</v>
      </c>
      <c r="V17" s="49">
        <v>5.71E-4</v>
      </c>
      <c r="W17" s="49">
        <v>3.79E-4</v>
      </c>
      <c r="X17" s="49">
        <v>0.71091300000000002</v>
      </c>
      <c r="Y17" s="49">
        <v>0.5</v>
      </c>
      <c r="Z17" s="49">
        <v>0</v>
      </c>
      <c r="AA17" s="71">
        <v>17</v>
      </c>
      <c r="AB17" s="71"/>
      <c r="AC17" s="72"/>
      <c r="AD17" s="78" t="s">
        <v>6528</v>
      </c>
      <c r="AE17" s="78">
        <v>67</v>
      </c>
      <c r="AF17" s="78">
        <v>1448017</v>
      </c>
      <c r="AG17" s="78">
        <v>153920</v>
      </c>
      <c r="AH17" s="78">
        <v>45</v>
      </c>
      <c r="AI17" s="78">
        <v>-14400</v>
      </c>
      <c r="AJ17" s="78" t="s">
        <v>7290</v>
      </c>
      <c r="AK17" s="78" t="s">
        <v>7999</v>
      </c>
      <c r="AL17" s="82" t="s">
        <v>8437</v>
      </c>
      <c r="AM17" s="78" t="s">
        <v>9005</v>
      </c>
      <c r="AN17" s="80">
        <v>39337.881377314814</v>
      </c>
      <c r="AO17" s="82" t="s">
        <v>9065</v>
      </c>
      <c r="AP17" s="78" t="b">
        <v>0</v>
      </c>
      <c r="AQ17" s="78" t="b">
        <v>0</v>
      </c>
      <c r="AR17" s="78" t="b">
        <v>1</v>
      </c>
      <c r="AS17" s="78" t="s">
        <v>6304</v>
      </c>
      <c r="AT17" s="78">
        <v>15616</v>
      </c>
      <c r="AU17" s="82" t="s">
        <v>9742</v>
      </c>
      <c r="AV17" s="78" t="b">
        <v>1</v>
      </c>
      <c r="AW17" s="78" t="s">
        <v>10419</v>
      </c>
      <c r="AX17" s="82" t="s">
        <v>10434</v>
      </c>
      <c r="AY17" s="78" t="s">
        <v>65</v>
      </c>
      <c r="AZ17" s="78" t="str">
        <f>REPLACE(INDEX(GroupVertices[Group], MATCH(Vertices[[#This Row],[Vertex]],GroupVertices[Vertex],0)),1,1,"")</f>
        <v>28</v>
      </c>
      <c r="BA17" s="48"/>
      <c r="BB17" s="48"/>
      <c r="BC17" s="48"/>
      <c r="BD17" s="48"/>
      <c r="BE17" s="48"/>
      <c r="BF17" s="48"/>
      <c r="BG17" s="48"/>
      <c r="BH17" s="48"/>
      <c r="BI17" s="48"/>
      <c r="BJ17" s="48"/>
      <c r="BK17" s="48"/>
      <c r="BL17" s="49"/>
      <c r="BM17" s="48"/>
      <c r="BN17" s="49"/>
      <c r="BO17" s="48"/>
      <c r="BP17" s="49"/>
      <c r="BQ17" s="48"/>
      <c r="BR17" s="49"/>
      <c r="BS17" s="48"/>
      <c r="BT17" s="2"/>
      <c r="BU17" s="3"/>
      <c r="BV17" s="3"/>
      <c r="BW17" s="3"/>
      <c r="BX17" s="3"/>
    </row>
    <row r="18" spans="1:76" x14ac:dyDescent="0.25">
      <c r="A18" s="64" t="s">
        <v>215</v>
      </c>
      <c r="B18" s="65"/>
      <c r="C18" s="65" t="s">
        <v>64</v>
      </c>
      <c r="D18" s="66">
        <v>176.85585580524975</v>
      </c>
      <c r="E18" s="68"/>
      <c r="F18" s="100" t="s">
        <v>10054</v>
      </c>
      <c r="G18" s="65"/>
      <c r="H18" s="69" t="s">
        <v>215</v>
      </c>
      <c r="I18" s="70"/>
      <c r="J18" s="70"/>
      <c r="K18" s="69" t="s">
        <v>11223</v>
      </c>
      <c r="L18" s="73">
        <v>6.413347515023669</v>
      </c>
      <c r="M18" s="74">
        <v>7057.1611328125</v>
      </c>
      <c r="N18" s="74">
        <v>6822.84716796875</v>
      </c>
      <c r="O18" s="75"/>
      <c r="P18" s="76"/>
      <c r="Q18" s="76"/>
      <c r="R18" s="86"/>
      <c r="S18" s="48">
        <v>1</v>
      </c>
      <c r="T18" s="48">
        <v>2</v>
      </c>
      <c r="U18" s="49">
        <v>32.563491999999997</v>
      </c>
      <c r="V18" s="49">
        <v>5.8699999999999996E-4</v>
      </c>
      <c r="W18" s="49">
        <v>1.0709999999999999E-3</v>
      </c>
      <c r="X18" s="49">
        <v>0.97111099999999995</v>
      </c>
      <c r="Y18" s="49">
        <v>0.16666666666666666</v>
      </c>
      <c r="Z18" s="49">
        <v>0</v>
      </c>
      <c r="AA18" s="71">
        <v>18</v>
      </c>
      <c r="AB18" s="71"/>
      <c r="AC18" s="72"/>
      <c r="AD18" s="78" t="s">
        <v>6529</v>
      </c>
      <c r="AE18" s="78">
        <v>50696</v>
      </c>
      <c r="AF18" s="78">
        <v>47339</v>
      </c>
      <c r="AG18" s="78">
        <v>102752</v>
      </c>
      <c r="AH18" s="78">
        <v>26757</v>
      </c>
      <c r="AI18" s="78">
        <v>-18000</v>
      </c>
      <c r="AJ18" s="78" t="s">
        <v>7291</v>
      </c>
      <c r="AK18" s="78" t="s">
        <v>8000</v>
      </c>
      <c r="AL18" s="78"/>
      <c r="AM18" s="78" t="s">
        <v>9007</v>
      </c>
      <c r="AN18" s="80">
        <v>40346.639224537037</v>
      </c>
      <c r="AO18" s="78"/>
      <c r="AP18" s="78" t="b">
        <v>0</v>
      </c>
      <c r="AQ18" s="78" t="b">
        <v>0</v>
      </c>
      <c r="AR18" s="78" t="b">
        <v>0</v>
      </c>
      <c r="AS18" s="78" t="s">
        <v>6304</v>
      </c>
      <c r="AT18" s="78">
        <v>1863</v>
      </c>
      <c r="AU18" s="82" t="s">
        <v>9750</v>
      </c>
      <c r="AV18" s="78" t="b">
        <v>0</v>
      </c>
      <c r="AW18" s="78" t="s">
        <v>10419</v>
      </c>
      <c r="AX18" s="82" t="s">
        <v>10435</v>
      </c>
      <c r="AY18" s="78" t="s">
        <v>66</v>
      </c>
      <c r="AZ18" s="78" t="str">
        <f>REPLACE(INDEX(GroupVertices[Group], MATCH(Vertices[[#This Row],[Vertex]],GroupVertices[Vertex],0)),1,1,"")</f>
        <v>28</v>
      </c>
      <c r="BA18" s="48" t="s">
        <v>1991</v>
      </c>
      <c r="BB18" s="48" t="s">
        <v>1991</v>
      </c>
      <c r="BC18" s="48" t="s">
        <v>2503</v>
      </c>
      <c r="BD18" s="48" t="s">
        <v>2503</v>
      </c>
      <c r="BE18" s="48" t="s">
        <v>13026</v>
      </c>
      <c r="BF18" s="48" t="s">
        <v>13026</v>
      </c>
      <c r="BG18" s="120" t="s">
        <v>12413</v>
      </c>
      <c r="BH18" s="120" t="s">
        <v>12413</v>
      </c>
      <c r="BI18" s="120" t="s">
        <v>13716</v>
      </c>
      <c r="BJ18" s="120" t="s">
        <v>13716</v>
      </c>
      <c r="BK18" s="120">
        <v>0</v>
      </c>
      <c r="BL18" s="123">
        <v>0</v>
      </c>
      <c r="BM18" s="120">
        <v>0</v>
      </c>
      <c r="BN18" s="123">
        <v>0</v>
      </c>
      <c r="BO18" s="120">
        <v>0</v>
      </c>
      <c r="BP18" s="123">
        <v>0</v>
      </c>
      <c r="BQ18" s="120">
        <v>31</v>
      </c>
      <c r="BR18" s="123">
        <v>100</v>
      </c>
      <c r="BS18" s="120">
        <v>31</v>
      </c>
      <c r="BT18" s="2"/>
      <c r="BU18" s="3"/>
      <c r="BV18" s="3"/>
      <c r="BW18" s="3"/>
      <c r="BX18" s="3"/>
    </row>
    <row r="19" spans="1:76" x14ac:dyDescent="0.25">
      <c r="A19" s="64" t="s">
        <v>216</v>
      </c>
      <c r="B19" s="65"/>
      <c r="C19" s="65" t="s">
        <v>64</v>
      </c>
      <c r="D19" s="66">
        <v>173.72206387742654</v>
      </c>
      <c r="E19" s="68"/>
      <c r="F19" s="100" t="s">
        <v>10055</v>
      </c>
      <c r="G19" s="65"/>
      <c r="H19" s="69" t="s">
        <v>216</v>
      </c>
      <c r="I19" s="70"/>
      <c r="J19" s="70"/>
      <c r="K19" s="69" t="s">
        <v>11224</v>
      </c>
      <c r="L19" s="73">
        <v>1.3324795458069221</v>
      </c>
      <c r="M19" s="74">
        <v>8639.486328125</v>
      </c>
      <c r="N19" s="74">
        <v>4029.0087890625</v>
      </c>
      <c r="O19" s="75"/>
      <c r="P19" s="76"/>
      <c r="Q19" s="76"/>
      <c r="R19" s="86"/>
      <c r="S19" s="48">
        <v>1</v>
      </c>
      <c r="T19" s="48">
        <v>1</v>
      </c>
      <c r="U19" s="49">
        <v>2</v>
      </c>
      <c r="V19" s="49">
        <v>0.5</v>
      </c>
      <c r="W19" s="49">
        <v>0</v>
      </c>
      <c r="X19" s="49">
        <v>1.4594590000000001</v>
      </c>
      <c r="Y19" s="49">
        <v>0</v>
      </c>
      <c r="Z19" s="49">
        <v>0</v>
      </c>
      <c r="AA19" s="71">
        <v>19</v>
      </c>
      <c r="AB19" s="71"/>
      <c r="AC19" s="72"/>
      <c r="AD19" s="78" t="s">
        <v>6530</v>
      </c>
      <c r="AE19" s="78">
        <v>34725</v>
      </c>
      <c r="AF19" s="78">
        <v>37353</v>
      </c>
      <c r="AG19" s="78">
        <v>85</v>
      </c>
      <c r="AH19" s="78">
        <v>5081</v>
      </c>
      <c r="AI19" s="78">
        <v>0</v>
      </c>
      <c r="AJ19" s="78" t="s">
        <v>7292</v>
      </c>
      <c r="AK19" s="78"/>
      <c r="AL19" s="82" t="s">
        <v>8438</v>
      </c>
      <c r="AM19" s="78" t="s">
        <v>9008</v>
      </c>
      <c r="AN19" s="80">
        <v>42160.863587962966</v>
      </c>
      <c r="AO19" s="82" t="s">
        <v>9066</v>
      </c>
      <c r="AP19" s="78" t="b">
        <v>0</v>
      </c>
      <c r="AQ19" s="78" t="b">
        <v>0</v>
      </c>
      <c r="AR19" s="78" t="b">
        <v>0</v>
      </c>
      <c r="AS19" s="78" t="s">
        <v>6305</v>
      </c>
      <c r="AT19" s="78">
        <v>790</v>
      </c>
      <c r="AU19" s="82" t="s">
        <v>9751</v>
      </c>
      <c r="AV19" s="78" t="b">
        <v>0</v>
      </c>
      <c r="AW19" s="78" t="s">
        <v>10419</v>
      </c>
      <c r="AX19" s="82" t="s">
        <v>10436</v>
      </c>
      <c r="AY19" s="78" t="s">
        <v>66</v>
      </c>
      <c r="AZ19" s="78" t="str">
        <f>REPLACE(INDEX(GroupVertices[Group], MATCH(Vertices[[#This Row],[Vertex]],GroupVertices[Vertex],0)),1,1,"")</f>
        <v>48</v>
      </c>
      <c r="BA19" s="48" t="s">
        <v>1992</v>
      </c>
      <c r="BB19" s="48" t="s">
        <v>1992</v>
      </c>
      <c r="BC19" s="48" t="s">
        <v>2504</v>
      </c>
      <c r="BD19" s="48" t="s">
        <v>2504</v>
      </c>
      <c r="BE19" s="48" t="s">
        <v>2651</v>
      </c>
      <c r="BF19" s="48" t="s">
        <v>2651</v>
      </c>
      <c r="BG19" s="120" t="s">
        <v>13187</v>
      </c>
      <c r="BH19" s="120" t="s">
        <v>13187</v>
      </c>
      <c r="BI19" s="120" t="s">
        <v>13717</v>
      </c>
      <c r="BJ19" s="120" t="s">
        <v>13717</v>
      </c>
      <c r="BK19" s="120">
        <v>0</v>
      </c>
      <c r="BL19" s="123">
        <v>0</v>
      </c>
      <c r="BM19" s="120">
        <v>0</v>
      </c>
      <c r="BN19" s="123">
        <v>0</v>
      </c>
      <c r="BO19" s="120">
        <v>0</v>
      </c>
      <c r="BP19" s="123">
        <v>0</v>
      </c>
      <c r="BQ19" s="120">
        <v>25</v>
      </c>
      <c r="BR19" s="123">
        <v>100</v>
      </c>
      <c r="BS19" s="120">
        <v>25</v>
      </c>
      <c r="BT19" s="2"/>
      <c r="BU19" s="3"/>
      <c r="BV19" s="3"/>
      <c r="BW19" s="3"/>
      <c r="BX19" s="3"/>
    </row>
    <row r="20" spans="1:76" x14ac:dyDescent="0.25">
      <c r="A20" s="64" t="s">
        <v>788</v>
      </c>
      <c r="B20" s="65"/>
      <c r="C20" s="65" t="s">
        <v>64</v>
      </c>
      <c r="D20" s="66">
        <v>162.37877897625503</v>
      </c>
      <c r="E20" s="68"/>
      <c r="F20" s="100" t="s">
        <v>10056</v>
      </c>
      <c r="G20" s="65"/>
      <c r="H20" s="69" t="s">
        <v>788</v>
      </c>
      <c r="I20" s="70"/>
      <c r="J20" s="70"/>
      <c r="K20" s="69" t="s">
        <v>11225</v>
      </c>
      <c r="L20" s="73">
        <v>1</v>
      </c>
      <c r="M20" s="74">
        <v>8639.486328125</v>
      </c>
      <c r="N20" s="74">
        <v>4228.98876953125</v>
      </c>
      <c r="O20" s="75"/>
      <c r="P20" s="76"/>
      <c r="Q20" s="76"/>
      <c r="R20" s="86"/>
      <c r="S20" s="48">
        <v>1</v>
      </c>
      <c r="T20" s="48">
        <v>0</v>
      </c>
      <c r="U20" s="49">
        <v>0</v>
      </c>
      <c r="V20" s="49">
        <v>0.33333299999999999</v>
      </c>
      <c r="W20" s="49">
        <v>0</v>
      </c>
      <c r="X20" s="49">
        <v>0.77027000000000001</v>
      </c>
      <c r="Y20" s="49">
        <v>0</v>
      </c>
      <c r="Z20" s="49">
        <v>0</v>
      </c>
      <c r="AA20" s="71">
        <v>20</v>
      </c>
      <c r="AB20" s="71"/>
      <c r="AC20" s="72"/>
      <c r="AD20" s="78" t="s">
        <v>6531</v>
      </c>
      <c r="AE20" s="78">
        <v>1463</v>
      </c>
      <c r="AF20" s="78">
        <v>1207</v>
      </c>
      <c r="AG20" s="78">
        <v>329</v>
      </c>
      <c r="AH20" s="78">
        <v>144</v>
      </c>
      <c r="AI20" s="78">
        <v>-25200</v>
      </c>
      <c r="AJ20" s="78" t="s">
        <v>7293</v>
      </c>
      <c r="AK20" s="78" t="s">
        <v>8001</v>
      </c>
      <c r="AL20" s="82" t="s">
        <v>8439</v>
      </c>
      <c r="AM20" s="78" t="s">
        <v>9004</v>
      </c>
      <c r="AN20" s="80">
        <v>42395.609456018516</v>
      </c>
      <c r="AO20" s="82" t="s">
        <v>9067</v>
      </c>
      <c r="AP20" s="78" t="b">
        <v>0</v>
      </c>
      <c r="AQ20" s="78" t="b">
        <v>0</v>
      </c>
      <c r="AR20" s="78" t="b">
        <v>1</v>
      </c>
      <c r="AS20" s="78" t="s">
        <v>6305</v>
      </c>
      <c r="AT20" s="78">
        <v>32</v>
      </c>
      <c r="AU20" s="82" t="s">
        <v>9742</v>
      </c>
      <c r="AV20" s="78" t="b">
        <v>0</v>
      </c>
      <c r="AW20" s="78" t="s">
        <v>10419</v>
      </c>
      <c r="AX20" s="82" t="s">
        <v>10437</v>
      </c>
      <c r="AY20" s="78" t="s">
        <v>65</v>
      </c>
      <c r="AZ20" s="78" t="str">
        <f>REPLACE(INDEX(GroupVertices[Group], MATCH(Vertices[[#This Row],[Vertex]],GroupVertices[Vertex],0)),1,1,"")</f>
        <v>48</v>
      </c>
      <c r="BA20" s="48"/>
      <c r="BB20" s="48"/>
      <c r="BC20" s="48"/>
      <c r="BD20" s="48"/>
      <c r="BE20" s="48"/>
      <c r="BF20" s="48"/>
      <c r="BG20" s="48"/>
      <c r="BH20" s="48"/>
      <c r="BI20" s="48"/>
      <c r="BJ20" s="48"/>
      <c r="BK20" s="48"/>
      <c r="BL20" s="49"/>
      <c r="BM20" s="48"/>
      <c r="BN20" s="49"/>
      <c r="BO20" s="48"/>
      <c r="BP20" s="49"/>
      <c r="BQ20" s="48"/>
      <c r="BR20" s="49"/>
      <c r="BS20" s="48"/>
      <c r="BT20" s="2"/>
      <c r="BU20" s="3"/>
      <c r="BV20" s="3"/>
      <c r="BW20" s="3"/>
      <c r="BX20" s="3"/>
    </row>
    <row r="21" spans="1:76" x14ac:dyDescent="0.25">
      <c r="A21" s="64" t="s">
        <v>217</v>
      </c>
      <c r="B21" s="65"/>
      <c r="C21" s="65" t="s">
        <v>64</v>
      </c>
      <c r="D21" s="66">
        <v>170.64036582703355</v>
      </c>
      <c r="E21" s="68"/>
      <c r="F21" s="100" t="s">
        <v>10057</v>
      </c>
      <c r="G21" s="65"/>
      <c r="H21" s="69" t="s">
        <v>217</v>
      </c>
      <c r="I21" s="70"/>
      <c r="J21" s="70"/>
      <c r="K21" s="69" t="s">
        <v>11226</v>
      </c>
      <c r="L21" s="73">
        <v>1198.2049983908441</v>
      </c>
      <c r="M21" s="74">
        <v>4505.88525390625</v>
      </c>
      <c r="N21" s="74">
        <v>1344.1484375</v>
      </c>
      <c r="O21" s="75"/>
      <c r="P21" s="76"/>
      <c r="Q21" s="76"/>
      <c r="R21" s="86"/>
      <c r="S21" s="48">
        <v>3</v>
      </c>
      <c r="T21" s="48">
        <v>12</v>
      </c>
      <c r="U21" s="49">
        <v>7201.6760940000004</v>
      </c>
      <c r="V21" s="49">
        <v>6.2799999999999998E-4</v>
      </c>
      <c r="W21" s="49">
        <v>8.3000000000000001E-4</v>
      </c>
      <c r="X21" s="49">
        <v>4.5900369999999997</v>
      </c>
      <c r="Y21" s="49">
        <v>4.2857142857142858E-2</v>
      </c>
      <c r="Z21" s="49">
        <v>0</v>
      </c>
      <c r="AA21" s="71">
        <v>21</v>
      </c>
      <c r="AB21" s="71"/>
      <c r="AC21" s="72"/>
      <c r="AD21" s="78" t="s">
        <v>6532</v>
      </c>
      <c r="AE21" s="78">
        <v>25566</v>
      </c>
      <c r="AF21" s="78">
        <v>27533</v>
      </c>
      <c r="AG21" s="78">
        <v>55498</v>
      </c>
      <c r="AH21" s="78">
        <v>16090</v>
      </c>
      <c r="AI21" s="78">
        <v>-25200</v>
      </c>
      <c r="AJ21" s="78" t="s">
        <v>7294</v>
      </c>
      <c r="AK21" s="78" t="s">
        <v>8002</v>
      </c>
      <c r="AL21" s="82" t="s">
        <v>8440</v>
      </c>
      <c r="AM21" s="78" t="s">
        <v>9004</v>
      </c>
      <c r="AN21" s="80">
        <v>39645.729166666664</v>
      </c>
      <c r="AO21" s="82" t="s">
        <v>9068</v>
      </c>
      <c r="AP21" s="78" t="b">
        <v>0</v>
      </c>
      <c r="AQ21" s="78" t="b">
        <v>0</v>
      </c>
      <c r="AR21" s="78" t="b">
        <v>1</v>
      </c>
      <c r="AS21" s="78" t="s">
        <v>6304</v>
      </c>
      <c r="AT21" s="78">
        <v>3158</v>
      </c>
      <c r="AU21" s="82" t="s">
        <v>9752</v>
      </c>
      <c r="AV21" s="78" t="b">
        <v>0</v>
      </c>
      <c r="AW21" s="78" t="s">
        <v>10419</v>
      </c>
      <c r="AX21" s="82" t="s">
        <v>10438</v>
      </c>
      <c r="AY21" s="78" t="s">
        <v>66</v>
      </c>
      <c r="AZ21" s="78" t="str">
        <f>REPLACE(INDEX(GroupVertices[Group], MATCH(Vertices[[#This Row],[Vertex]],GroupVertices[Vertex],0)),1,1,"")</f>
        <v>9</v>
      </c>
      <c r="BA21" s="48" t="s">
        <v>12852</v>
      </c>
      <c r="BB21" s="48" t="s">
        <v>12852</v>
      </c>
      <c r="BC21" s="48" t="s">
        <v>12947</v>
      </c>
      <c r="BD21" s="48" t="s">
        <v>12947</v>
      </c>
      <c r="BE21" s="48" t="s">
        <v>13027</v>
      </c>
      <c r="BF21" s="48" t="s">
        <v>13105</v>
      </c>
      <c r="BG21" s="120" t="s">
        <v>13188</v>
      </c>
      <c r="BH21" s="120" t="s">
        <v>13610</v>
      </c>
      <c r="BI21" s="120" t="s">
        <v>13718</v>
      </c>
      <c r="BJ21" s="120" t="s">
        <v>14128</v>
      </c>
      <c r="BK21" s="120">
        <v>5</v>
      </c>
      <c r="BL21" s="123">
        <v>7.4626865671641793</v>
      </c>
      <c r="BM21" s="120">
        <v>2</v>
      </c>
      <c r="BN21" s="123">
        <v>2.9850746268656718</v>
      </c>
      <c r="BO21" s="120">
        <v>0</v>
      </c>
      <c r="BP21" s="123">
        <v>0</v>
      </c>
      <c r="BQ21" s="120">
        <v>60</v>
      </c>
      <c r="BR21" s="123">
        <v>89.552238805970148</v>
      </c>
      <c r="BS21" s="120">
        <v>67</v>
      </c>
      <c r="BT21" s="2"/>
      <c r="BU21" s="3"/>
      <c r="BV21" s="3"/>
      <c r="BW21" s="3"/>
      <c r="BX21" s="3"/>
    </row>
    <row r="22" spans="1:76" x14ac:dyDescent="0.25">
      <c r="A22" s="64" t="s">
        <v>789</v>
      </c>
      <c r="B22" s="65"/>
      <c r="C22" s="65" t="s">
        <v>64</v>
      </c>
      <c r="D22" s="66">
        <v>387.69484105540391</v>
      </c>
      <c r="E22" s="68"/>
      <c r="F22" s="100" t="s">
        <v>10058</v>
      </c>
      <c r="G22" s="65"/>
      <c r="H22" s="69" t="s">
        <v>789</v>
      </c>
      <c r="I22" s="70"/>
      <c r="J22" s="70"/>
      <c r="K22" s="69" t="s">
        <v>11227</v>
      </c>
      <c r="L22" s="73">
        <v>1</v>
      </c>
      <c r="M22" s="74">
        <v>4461.11328125</v>
      </c>
      <c r="N22" s="74">
        <v>2283.710693359375</v>
      </c>
      <c r="O22" s="75"/>
      <c r="P22" s="76"/>
      <c r="Q22" s="76"/>
      <c r="R22" s="86"/>
      <c r="S22" s="48">
        <v>1</v>
      </c>
      <c r="T22" s="48">
        <v>0</v>
      </c>
      <c r="U22" s="49">
        <v>0</v>
      </c>
      <c r="V22" s="49">
        <v>5.1699999999999999E-4</v>
      </c>
      <c r="W22" s="49">
        <v>7.7000000000000001E-5</v>
      </c>
      <c r="X22" s="49">
        <v>0.41010200000000002</v>
      </c>
      <c r="Y22" s="49">
        <v>0</v>
      </c>
      <c r="Z22" s="49">
        <v>0</v>
      </c>
      <c r="AA22" s="71">
        <v>22</v>
      </c>
      <c r="AB22" s="71"/>
      <c r="AC22" s="72"/>
      <c r="AD22" s="78" t="s">
        <v>6533</v>
      </c>
      <c r="AE22" s="78">
        <v>1566</v>
      </c>
      <c r="AF22" s="78">
        <v>719189</v>
      </c>
      <c r="AG22" s="78">
        <v>112497</v>
      </c>
      <c r="AH22" s="78">
        <v>1382</v>
      </c>
      <c r="AI22" s="78">
        <v>-25200</v>
      </c>
      <c r="AJ22" s="78" t="s">
        <v>7295</v>
      </c>
      <c r="AK22" s="78" t="s">
        <v>8003</v>
      </c>
      <c r="AL22" s="82" t="s">
        <v>8441</v>
      </c>
      <c r="AM22" s="78" t="s">
        <v>9004</v>
      </c>
      <c r="AN22" s="80">
        <v>40021.690821759257</v>
      </c>
      <c r="AO22" s="82" t="s">
        <v>9069</v>
      </c>
      <c r="AP22" s="78" t="b">
        <v>0</v>
      </c>
      <c r="AQ22" s="78" t="b">
        <v>0</v>
      </c>
      <c r="AR22" s="78" t="b">
        <v>1</v>
      </c>
      <c r="AS22" s="78" t="s">
        <v>6304</v>
      </c>
      <c r="AT22" s="78">
        <v>19442</v>
      </c>
      <c r="AU22" s="82" t="s">
        <v>9753</v>
      </c>
      <c r="AV22" s="78" t="b">
        <v>1</v>
      </c>
      <c r="AW22" s="78" t="s">
        <v>10419</v>
      </c>
      <c r="AX22" s="82" t="s">
        <v>10439</v>
      </c>
      <c r="AY22" s="78" t="s">
        <v>65</v>
      </c>
      <c r="AZ22" s="78" t="str">
        <f>REPLACE(INDEX(GroupVertices[Group], MATCH(Vertices[[#This Row],[Vertex]],GroupVertices[Vertex],0)),1,1,"")</f>
        <v>9</v>
      </c>
      <c r="BA22" s="48"/>
      <c r="BB22" s="48"/>
      <c r="BC22" s="48"/>
      <c r="BD22" s="48"/>
      <c r="BE22" s="48"/>
      <c r="BF22" s="48"/>
      <c r="BG22" s="48"/>
      <c r="BH22" s="48"/>
      <c r="BI22" s="48"/>
      <c r="BJ22" s="48"/>
      <c r="BK22" s="48"/>
      <c r="BL22" s="49"/>
      <c r="BM22" s="48"/>
      <c r="BN22" s="49"/>
      <c r="BO22" s="48"/>
      <c r="BP22" s="49"/>
      <c r="BQ22" s="48"/>
      <c r="BR22" s="49"/>
      <c r="BS22" s="48"/>
      <c r="BT22" s="2"/>
      <c r="BU22" s="3"/>
      <c r="BV22" s="3"/>
      <c r="BW22" s="3"/>
      <c r="BX22" s="3"/>
    </row>
    <row r="23" spans="1:76" x14ac:dyDescent="0.25">
      <c r="A23" s="64" t="s">
        <v>790</v>
      </c>
      <c r="B23" s="65"/>
      <c r="C23" s="65" t="s">
        <v>64</v>
      </c>
      <c r="D23" s="66">
        <v>182.06869555220266</v>
      </c>
      <c r="E23" s="68"/>
      <c r="F23" s="100" t="s">
        <v>10059</v>
      </c>
      <c r="G23" s="65"/>
      <c r="H23" s="69" t="s">
        <v>790</v>
      </c>
      <c r="I23" s="70"/>
      <c r="J23" s="70"/>
      <c r="K23" s="69" t="s">
        <v>11228</v>
      </c>
      <c r="L23" s="73">
        <v>1</v>
      </c>
      <c r="M23" s="74">
        <v>4387.4228515625</v>
      </c>
      <c r="N23" s="74">
        <v>758.19476318359375</v>
      </c>
      <c r="O23" s="75"/>
      <c r="P23" s="76"/>
      <c r="Q23" s="76"/>
      <c r="R23" s="86"/>
      <c r="S23" s="48">
        <v>1</v>
      </c>
      <c r="T23" s="48">
        <v>0</v>
      </c>
      <c r="U23" s="49">
        <v>0</v>
      </c>
      <c r="V23" s="49">
        <v>5.1699999999999999E-4</v>
      </c>
      <c r="W23" s="49">
        <v>7.7000000000000001E-5</v>
      </c>
      <c r="X23" s="49">
        <v>0.41010200000000002</v>
      </c>
      <c r="Y23" s="49">
        <v>0</v>
      </c>
      <c r="Z23" s="49">
        <v>0</v>
      </c>
      <c r="AA23" s="71">
        <v>23</v>
      </c>
      <c r="AB23" s="71"/>
      <c r="AC23" s="72"/>
      <c r="AD23" s="78" t="s">
        <v>6534</v>
      </c>
      <c r="AE23" s="78">
        <v>1116</v>
      </c>
      <c r="AF23" s="78">
        <v>63950</v>
      </c>
      <c r="AG23" s="78">
        <v>50152</v>
      </c>
      <c r="AH23" s="78">
        <v>12047</v>
      </c>
      <c r="AI23" s="78">
        <v>46800</v>
      </c>
      <c r="AJ23" s="78" t="s">
        <v>7296</v>
      </c>
      <c r="AK23" s="78" t="s">
        <v>8004</v>
      </c>
      <c r="AL23" s="82" t="s">
        <v>8442</v>
      </c>
      <c r="AM23" s="78" t="s">
        <v>9009</v>
      </c>
      <c r="AN23" s="80">
        <v>39539.368472222224</v>
      </c>
      <c r="AO23" s="82" t="s">
        <v>9070</v>
      </c>
      <c r="AP23" s="78" t="b">
        <v>0</v>
      </c>
      <c r="AQ23" s="78" t="b">
        <v>0</v>
      </c>
      <c r="AR23" s="78" t="b">
        <v>0</v>
      </c>
      <c r="AS23" s="78" t="s">
        <v>6304</v>
      </c>
      <c r="AT23" s="78">
        <v>1596</v>
      </c>
      <c r="AU23" s="82" t="s">
        <v>9754</v>
      </c>
      <c r="AV23" s="78" t="b">
        <v>1</v>
      </c>
      <c r="AW23" s="78" t="s">
        <v>10419</v>
      </c>
      <c r="AX23" s="82" t="s">
        <v>10440</v>
      </c>
      <c r="AY23" s="78" t="s">
        <v>65</v>
      </c>
      <c r="AZ23" s="78" t="str">
        <f>REPLACE(INDEX(GroupVertices[Group], MATCH(Vertices[[#This Row],[Vertex]],GroupVertices[Vertex],0)),1,1,"")</f>
        <v>9</v>
      </c>
      <c r="BA23" s="48"/>
      <c r="BB23" s="48"/>
      <c r="BC23" s="48"/>
      <c r="BD23" s="48"/>
      <c r="BE23" s="48"/>
      <c r="BF23" s="48"/>
      <c r="BG23" s="48"/>
      <c r="BH23" s="48"/>
      <c r="BI23" s="48"/>
      <c r="BJ23" s="48"/>
      <c r="BK23" s="48"/>
      <c r="BL23" s="49"/>
      <c r="BM23" s="48"/>
      <c r="BN23" s="49"/>
      <c r="BO23" s="48"/>
      <c r="BP23" s="49"/>
      <c r="BQ23" s="48"/>
      <c r="BR23" s="49"/>
      <c r="BS23" s="48"/>
      <c r="BT23" s="2"/>
      <c r="BU23" s="3"/>
      <c r="BV23" s="3"/>
      <c r="BW23" s="3"/>
      <c r="BX23" s="3"/>
    </row>
    <row r="24" spans="1:76" x14ac:dyDescent="0.25">
      <c r="A24" s="64" t="s">
        <v>791</v>
      </c>
      <c r="B24" s="65"/>
      <c r="C24" s="65" t="s">
        <v>64</v>
      </c>
      <c r="D24" s="66">
        <v>176.2793711495907</v>
      </c>
      <c r="E24" s="68"/>
      <c r="F24" s="100" t="s">
        <v>10060</v>
      </c>
      <c r="G24" s="65"/>
      <c r="H24" s="69" t="s">
        <v>791</v>
      </c>
      <c r="I24" s="70"/>
      <c r="J24" s="70"/>
      <c r="K24" s="69" t="s">
        <v>11229</v>
      </c>
      <c r="L24" s="73">
        <v>1</v>
      </c>
      <c r="M24" s="74">
        <v>4517.68310546875</v>
      </c>
      <c r="N24" s="74">
        <v>521.27142333984375</v>
      </c>
      <c r="O24" s="75"/>
      <c r="P24" s="76"/>
      <c r="Q24" s="76"/>
      <c r="R24" s="86"/>
      <c r="S24" s="48">
        <v>1</v>
      </c>
      <c r="T24" s="48">
        <v>0</v>
      </c>
      <c r="U24" s="49">
        <v>0</v>
      </c>
      <c r="V24" s="49">
        <v>5.1699999999999999E-4</v>
      </c>
      <c r="W24" s="49">
        <v>7.7000000000000001E-5</v>
      </c>
      <c r="X24" s="49">
        <v>0.41010200000000002</v>
      </c>
      <c r="Y24" s="49">
        <v>0</v>
      </c>
      <c r="Z24" s="49">
        <v>0</v>
      </c>
      <c r="AA24" s="71">
        <v>24</v>
      </c>
      <c r="AB24" s="71"/>
      <c r="AC24" s="72"/>
      <c r="AD24" s="78" t="s">
        <v>6535</v>
      </c>
      <c r="AE24" s="78">
        <v>9671</v>
      </c>
      <c r="AF24" s="78">
        <v>45502</v>
      </c>
      <c r="AG24" s="78">
        <v>14765</v>
      </c>
      <c r="AH24" s="78">
        <v>10033</v>
      </c>
      <c r="AI24" s="78">
        <v>-25200</v>
      </c>
      <c r="AJ24" s="78" t="s">
        <v>7297</v>
      </c>
      <c r="AK24" s="78" t="s">
        <v>8005</v>
      </c>
      <c r="AL24" s="82" t="s">
        <v>8443</v>
      </c>
      <c r="AM24" s="78" t="s">
        <v>9010</v>
      </c>
      <c r="AN24" s="80">
        <v>39154.988819444443</v>
      </c>
      <c r="AO24" s="82" t="s">
        <v>9071</v>
      </c>
      <c r="AP24" s="78" t="b">
        <v>0</v>
      </c>
      <c r="AQ24" s="78" t="b">
        <v>0</v>
      </c>
      <c r="AR24" s="78" t="b">
        <v>1</v>
      </c>
      <c r="AS24" s="78" t="s">
        <v>6304</v>
      </c>
      <c r="AT24" s="78">
        <v>963</v>
      </c>
      <c r="AU24" s="82" t="s">
        <v>9755</v>
      </c>
      <c r="AV24" s="78" t="b">
        <v>1</v>
      </c>
      <c r="AW24" s="78" t="s">
        <v>10419</v>
      </c>
      <c r="AX24" s="82" t="s">
        <v>10441</v>
      </c>
      <c r="AY24" s="78" t="s">
        <v>65</v>
      </c>
      <c r="AZ24" s="78" t="str">
        <f>REPLACE(INDEX(GroupVertices[Group], MATCH(Vertices[[#This Row],[Vertex]],GroupVertices[Vertex],0)),1,1,"")</f>
        <v>9</v>
      </c>
      <c r="BA24" s="48"/>
      <c r="BB24" s="48"/>
      <c r="BC24" s="48"/>
      <c r="BD24" s="48"/>
      <c r="BE24" s="48"/>
      <c r="BF24" s="48"/>
      <c r="BG24" s="48"/>
      <c r="BH24" s="48"/>
      <c r="BI24" s="48"/>
      <c r="BJ24" s="48"/>
      <c r="BK24" s="48"/>
      <c r="BL24" s="49"/>
      <c r="BM24" s="48"/>
      <c r="BN24" s="49"/>
      <c r="BO24" s="48"/>
      <c r="BP24" s="49"/>
      <c r="BQ24" s="48"/>
      <c r="BR24" s="49"/>
      <c r="BS24" s="48"/>
      <c r="BT24" s="2"/>
      <c r="BU24" s="3"/>
      <c r="BV24" s="3"/>
      <c r="BW24" s="3"/>
      <c r="BX24" s="3"/>
    </row>
    <row r="25" spans="1:76" x14ac:dyDescent="0.25">
      <c r="A25" s="64" t="s">
        <v>792</v>
      </c>
      <c r="B25" s="65"/>
      <c r="C25" s="65" t="s">
        <v>64</v>
      </c>
      <c r="D25" s="66">
        <v>236.65115399465162</v>
      </c>
      <c r="E25" s="68"/>
      <c r="F25" s="100" t="s">
        <v>10061</v>
      </c>
      <c r="G25" s="65"/>
      <c r="H25" s="69" t="s">
        <v>792</v>
      </c>
      <c r="I25" s="70"/>
      <c r="J25" s="70"/>
      <c r="K25" s="69" t="s">
        <v>11230</v>
      </c>
      <c r="L25" s="73">
        <v>1</v>
      </c>
      <c r="M25" s="74">
        <v>4321.73974609375</v>
      </c>
      <c r="N25" s="74">
        <v>1784.4407958984375</v>
      </c>
      <c r="O25" s="75"/>
      <c r="P25" s="76"/>
      <c r="Q25" s="76"/>
      <c r="R25" s="86"/>
      <c r="S25" s="48">
        <v>1</v>
      </c>
      <c r="T25" s="48">
        <v>0</v>
      </c>
      <c r="U25" s="49">
        <v>0</v>
      </c>
      <c r="V25" s="49">
        <v>5.1699999999999999E-4</v>
      </c>
      <c r="W25" s="49">
        <v>7.7000000000000001E-5</v>
      </c>
      <c r="X25" s="49">
        <v>0.41010200000000002</v>
      </c>
      <c r="Y25" s="49">
        <v>0</v>
      </c>
      <c r="Z25" s="49">
        <v>0</v>
      </c>
      <c r="AA25" s="71">
        <v>25</v>
      </c>
      <c r="AB25" s="71"/>
      <c r="AC25" s="72"/>
      <c r="AD25" s="78" t="s">
        <v>6536</v>
      </c>
      <c r="AE25" s="78">
        <v>16714</v>
      </c>
      <c r="AF25" s="78">
        <v>237880</v>
      </c>
      <c r="AG25" s="78">
        <v>62737</v>
      </c>
      <c r="AH25" s="78">
        <v>14868</v>
      </c>
      <c r="AI25" s="78">
        <v>-18000</v>
      </c>
      <c r="AJ25" s="78" t="s">
        <v>7298</v>
      </c>
      <c r="AK25" s="78" t="s">
        <v>8006</v>
      </c>
      <c r="AL25" s="82" t="s">
        <v>8444</v>
      </c>
      <c r="AM25" s="78" t="s">
        <v>9005</v>
      </c>
      <c r="AN25" s="80">
        <v>39551.874374999999</v>
      </c>
      <c r="AO25" s="82" t="s">
        <v>9072</v>
      </c>
      <c r="AP25" s="78" t="b">
        <v>0</v>
      </c>
      <c r="AQ25" s="78" t="b">
        <v>0</v>
      </c>
      <c r="AR25" s="78" t="b">
        <v>0</v>
      </c>
      <c r="AS25" s="78" t="s">
        <v>6304</v>
      </c>
      <c r="AT25" s="78">
        <v>6843</v>
      </c>
      <c r="AU25" s="82" t="s">
        <v>9756</v>
      </c>
      <c r="AV25" s="78" t="b">
        <v>1</v>
      </c>
      <c r="AW25" s="78" t="s">
        <v>10419</v>
      </c>
      <c r="AX25" s="82" t="s">
        <v>10442</v>
      </c>
      <c r="AY25" s="78" t="s">
        <v>65</v>
      </c>
      <c r="AZ25" s="78" t="str">
        <f>REPLACE(INDEX(GroupVertices[Group], MATCH(Vertices[[#This Row],[Vertex]],GroupVertices[Vertex],0)),1,1,"")</f>
        <v>9</v>
      </c>
      <c r="BA25" s="48"/>
      <c r="BB25" s="48"/>
      <c r="BC25" s="48"/>
      <c r="BD25" s="48"/>
      <c r="BE25" s="48"/>
      <c r="BF25" s="48"/>
      <c r="BG25" s="48"/>
      <c r="BH25" s="48"/>
      <c r="BI25" s="48"/>
      <c r="BJ25" s="48"/>
      <c r="BK25" s="48"/>
      <c r="BL25" s="49"/>
      <c r="BM25" s="48"/>
      <c r="BN25" s="49"/>
      <c r="BO25" s="48"/>
      <c r="BP25" s="49"/>
      <c r="BQ25" s="48"/>
      <c r="BR25" s="49"/>
      <c r="BS25" s="48"/>
      <c r="BT25" s="2"/>
      <c r="BU25" s="3"/>
      <c r="BV25" s="3"/>
      <c r="BW25" s="3"/>
      <c r="BX25" s="3"/>
    </row>
    <row r="26" spans="1:76" x14ac:dyDescent="0.25">
      <c r="A26" s="64" t="s">
        <v>793</v>
      </c>
      <c r="B26" s="65"/>
      <c r="C26" s="65" t="s">
        <v>64</v>
      </c>
      <c r="D26" s="66">
        <v>412.26055626770142</v>
      </c>
      <c r="E26" s="68"/>
      <c r="F26" s="100" t="s">
        <v>10062</v>
      </c>
      <c r="G26" s="65"/>
      <c r="H26" s="69" t="s">
        <v>793</v>
      </c>
      <c r="I26" s="70"/>
      <c r="J26" s="70"/>
      <c r="K26" s="69" t="s">
        <v>11231</v>
      </c>
      <c r="L26" s="73">
        <v>1</v>
      </c>
      <c r="M26" s="74">
        <v>4327.62255859375</v>
      </c>
      <c r="N26" s="74">
        <v>973.63458251953125</v>
      </c>
      <c r="O26" s="75"/>
      <c r="P26" s="76"/>
      <c r="Q26" s="76"/>
      <c r="R26" s="86"/>
      <c r="S26" s="48">
        <v>1</v>
      </c>
      <c r="T26" s="48">
        <v>0</v>
      </c>
      <c r="U26" s="49">
        <v>0</v>
      </c>
      <c r="V26" s="49">
        <v>5.1699999999999999E-4</v>
      </c>
      <c r="W26" s="49">
        <v>7.7000000000000001E-5</v>
      </c>
      <c r="X26" s="49">
        <v>0.41010200000000002</v>
      </c>
      <c r="Y26" s="49">
        <v>0</v>
      </c>
      <c r="Z26" s="49">
        <v>0</v>
      </c>
      <c r="AA26" s="71">
        <v>26</v>
      </c>
      <c r="AB26" s="71"/>
      <c r="AC26" s="72"/>
      <c r="AD26" s="78" t="s">
        <v>6345</v>
      </c>
      <c r="AE26" s="78">
        <v>46363</v>
      </c>
      <c r="AF26" s="78">
        <v>797469</v>
      </c>
      <c r="AG26" s="78">
        <v>77664</v>
      </c>
      <c r="AH26" s="78">
        <v>29475</v>
      </c>
      <c r="AI26" s="78">
        <v>-14400</v>
      </c>
      <c r="AJ26" s="78" t="s">
        <v>7299</v>
      </c>
      <c r="AK26" s="78" t="s">
        <v>8007</v>
      </c>
      <c r="AL26" s="82" t="s">
        <v>8445</v>
      </c>
      <c r="AM26" s="78" t="s">
        <v>9005</v>
      </c>
      <c r="AN26" s="80">
        <v>39559.178865740738</v>
      </c>
      <c r="AO26" s="82" t="s">
        <v>9073</v>
      </c>
      <c r="AP26" s="78" t="b">
        <v>0</v>
      </c>
      <c r="AQ26" s="78" t="b">
        <v>0</v>
      </c>
      <c r="AR26" s="78" t="b">
        <v>1</v>
      </c>
      <c r="AS26" s="78" t="s">
        <v>6304</v>
      </c>
      <c r="AT26" s="78">
        <v>23367</v>
      </c>
      <c r="AU26" s="82" t="s">
        <v>9757</v>
      </c>
      <c r="AV26" s="78" t="b">
        <v>1</v>
      </c>
      <c r="AW26" s="78" t="s">
        <v>10419</v>
      </c>
      <c r="AX26" s="82" t="s">
        <v>10443</v>
      </c>
      <c r="AY26" s="78" t="s">
        <v>65</v>
      </c>
      <c r="AZ26" s="78" t="str">
        <f>REPLACE(INDEX(GroupVertices[Group], MATCH(Vertices[[#This Row],[Vertex]],GroupVertices[Vertex],0)),1,1,"")</f>
        <v>9</v>
      </c>
      <c r="BA26" s="48"/>
      <c r="BB26" s="48"/>
      <c r="BC26" s="48"/>
      <c r="BD26" s="48"/>
      <c r="BE26" s="48"/>
      <c r="BF26" s="48"/>
      <c r="BG26" s="48"/>
      <c r="BH26" s="48"/>
      <c r="BI26" s="48"/>
      <c r="BJ26" s="48"/>
      <c r="BK26" s="48"/>
      <c r="BL26" s="49"/>
      <c r="BM26" s="48"/>
      <c r="BN26" s="49"/>
      <c r="BO26" s="48"/>
      <c r="BP26" s="49"/>
      <c r="BQ26" s="48"/>
      <c r="BR26" s="49"/>
      <c r="BS26" s="48"/>
      <c r="BT26" s="2"/>
      <c r="BU26" s="3"/>
      <c r="BV26" s="3"/>
      <c r="BW26" s="3"/>
      <c r="BX26" s="3"/>
    </row>
    <row r="27" spans="1:76" x14ac:dyDescent="0.25">
      <c r="A27" s="64" t="s">
        <v>794</v>
      </c>
      <c r="B27" s="65"/>
      <c r="C27" s="65" t="s">
        <v>64</v>
      </c>
      <c r="D27" s="66">
        <v>181.58604263962584</v>
      </c>
      <c r="E27" s="68"/>
      <c r="F27" s="100" t="s">
        <v>10063</v>
      </c>
      <c r="G27" s="65"/>
      <c r="H27" s="69" t="s">
        <v>794</v>
      </c>
      <c r="I27" s="70"/>
      <c r="J27" s="70"/>
      <c r="K27" s="69" t="s">
        <v>11232</v>
      </c>
      <c r="L27" s="73">
        <v>1</v>
      </c>
      <c r="M27" s="74">
        <v>4440.85302734375</v>
      </c>
      <c r="N27" s="74">
        <v>544.1005859375</v>
      </c>
      <c r="O27" s="75"/>
      <c r="P27" s="76"/>
      <c r="Q27" s="76"/>
      <c r="R27" s="86"/>
      <c r="S27" s="48">
        <v>1</v>
      </c>
      <c r="T27" s="48">
        <v>0</v>
      </c>
      <c r="U27" s="49">
        <v>0</v>
      </c>
      <c r="V27" s="49">
        <v>5.1699999999999999E-4</v>
      </c>
      <c r="W27" s="49">
        <v>7.7000000000000001E-5</v>
      </c>
      <c r="X27" s="49">
        <v>0.41010200000000002</v>
      </c>
      <c r="Y27" s="49">
        <v>0</v>
      </c>
      <c r="Z27" s="49">
        <v>0</v>
      </c>
      <c r="AA27" s="71">
        <v>27</v>
      </c>
      <c r="AB27" s="71"/>
      <c r="AC27" s="72"/>
      <c r="AD27" s="78" t="s">
        <v>6537</v>
      </c>
      <c r="AE27" s="78">
        <v>21260</v>
      </c>
      <c r="AF27" s="78">
        <v>62412</v>
      </c>
      <c r="AG27" s="78">
        <v>34723</v>
      </c>
      <c r="AH27" s="78">
        <v>649</v>
      </c>
      <c r="AI27" s="78">
        <v>-25200</v>
      </c>
      <c r="AJ27" s="78" t="s">
        <v>7300</v>
      </c>
      <c r="AK27" s="78"/>
      <c r="AL27" s="82" t="s">
        <v>8446</v>
      </c>
      <c r="AM27" s="78" t="s">
        <v>9004</v>
      </c>
      <c r="AN27" s="80">
        <v>40981.548182870371</v>
      </c>
      <c r="AO27" s="82" t="s">
        <v>9074</v>
      </c>
      <c r="AP27" s="78" t="b">
        <v>0</v>
      </c>
      <c r="AQ27" s="78" t="b">
        <v>0</v>
      </c>
      <c r="AR27" s="78" t="b">
        <v>0</v>
      </c>
      <c r="AS27" s="78" t="s">
        <v>6304</v>
      </c>
      <c r="AT27" s="78">
        <v>1355</v>
      </c>
      <c r="AU27" s="82" t="s">
        <v>9758</v>
      </c>
      <c r="AV27" s="78" t="b">
        <v>1</v>
      </c>
      <c r="AW27" s="78" t="s">
        <v>10419</v>
      </c>
      <c r="AX27" s="82" t="s">
        <v>10444</v>
      </c>
      <c r="AY27" s="78" t="s">
        <v>65</v>
      </c>
      <c r="AZ27" s="78" t="str">
        <f>REPLACE(INDEX(GroupVertices[Group], MATCH(Vertices[[#This Row],[Vertex]],GroupVertices[Vertex],0)),1,1,"")</f>
        <v>9</v>
      </c>
      <c r="BA27" s="48"/>
      <c r="BB27" s="48"/>
      <c r="BC27" s="48"/>
      <c r="BD27" s="48"/>
      <c r="BE27" s="48"/>
      <c r="BF27" s="48"/>
      <c r="BG27" s="48"/>
      <c r="BH27" s="48"/>
      <c r="BI27" s="48"/>
      <c r="BJ27" s="48"/>
      <c r="BK27" s="48"/>
      <c r="BL27" s="49"/>
      <c r="BM27" s="48"/>
      <c r="BN27" s="49"/>
      <c r="BO27" s="48"/>
      <c r="BP27" s="49"/>
      <c r="BQ27" s="48"/>
      <c r="BR27" s="49"/>
      <c r="BS27" s="48"/>
      <c r="BT27" s="2"/>
      <c r="BU27" s="3"/>
      <c r="BV27" s="3"/>
      <c r="BW27" s="3"/>
      <c r="BX27" s="3"/>
    </row>
    <row r="28" spans="1:76" x14ac:dyDescent="0.25">
      <c r="A28" s="64" t="s">
        <v>795</v>
      </c>
      <c r="B28" s="65"/>
      <c r="C28" s="65" t="s">
        <v>64</v>
      </c>
      <c r="D28" s="66">
        <v>293.57375728045906</v>
      </c>
      <c r="E28" s="68"/>
      <c r="F28" s="100" t="s">
        <v>10064</v>
      </c>
      <c r="G28" s="65"/>
      <c r="H28" s="69" t="s">
        <v>795</v>
      </c>
      <c r="I28" s="70"/>
      <c r="J28" s="70"/>
      <c r="K28" s="69" t="s">
        <v>11233</v>
      </c>
      <c r="L28" s="73">
        <v>1</v>
      </c>
      <c r="M28" s="74">
        <v>4386.20166015625</v>
      </c>
      <c r="N28" s="74">
        <v>2074.21240234375</v>
      </c>
      <c r="O28" s="75"/>
      <c r="P28" s="76"/>
      <c r="Q28" s="76"/>
      <c r="R28" s="86"/>
      <c r="S28" s="48">
        <v>1</v>
      </c>
      <c r="T28" s="48">
        <v>0</v>
      </c>
      <c r="U28" s="49">
        <v>0</v>
      </c>
      <c r="V28" s="49">
        <v>5.1699999999999999E-4</v>
      </c>
      <c r="W28" s="49">
        <v>7.7000000000000001E-5</v>
      </c>
      <c r="X28" s="49">
        <v>0.41010200000000002</v>
      </c>
      <c r="Y28" s="49">
        <v>0</v>
      </c>
      <c r="Z28" s="49">
        <v>0</v>
      </c>
      <c r="AA28" s="71">
        <v>28</v>
      </c>
      <c r="AB28" s="71"/>
      <c r="AC28" s="72"/>
      <c r="AD28" s="78" t="s">
        <v>6538</v>
      </c>
      <c r="AE28" s="78">
        <v>163610</v>
      </c>
      <c r="AF28" s="78">
        <v>419267</v>
      </c>
      <c r="AG28" s="78">
        <v>53754</v>
      </c>
      <c r="AH28" s="78">
        <v>10966</v>
      </c>
      <c r="AI28" s="78">
        <v>-25200</v>
      </c>
      <c r="AJ28" s="78" t="s">
        <v>7301</v>
      </c>
      <c r="AK28" s="78" t="s">
        <v>8008</v>
      </c>
      <c r="AL28" s="82" t="s">
        <v>8447</v>
      </c>
      <c r="AM28" s="78" t="s">
        <v>9004</v>
      </c>
      <c r="AN28" s="80">
        <v>39923.773773148147</v>
      </c>
      <c r="AO28" s="82" t="s">
        <v>9075</v>
      </c>
      <c r="AP28" s="78" t="b">
        <v>0</v>
      </c>
      <c r="AQ28" s="78" t="b">
        <v>0</v>
      </c>
      <c r="AR28" s="78" t="b">
        <v>1</v>
      </c>
      <c r="AS28" s="78" t="s">
        <v>6304</v>
      </c>
      <c r="AT28" s="78">
        <v>6998</v>
      </c>
      <c r="AU28" s="82" t="s">
        <v>9759</v>
      </c>
      <c r="AV28" s="78" t="b">
        <v>1</v>
      </c>
      <c r="AW28" s="78" t="s">
        <v>10419</v>
      </c>
      <c r="AX28" s="82" t="s">
        <v>10445</v>
      </c>
      <c r="AY28" s="78" t="s">
        <v>65</v>
      </c>
      <c r="AZ28" s="78" t="str">
        <f>REPLACE(INDEX(GroupVertices[Group], MATCH(Vertices[[#This Row],[Vertex]],GroupVertices[Vertex],0)),1,1,"")</f>
        <v>9</v>
      </c>
      <c r="BA28" s="48"/>
      <c r="BB28" s="48"/>
      <c r="BC28" s="48"/>
      <c r="BD28" s="48"/>
      <c r="BE28" s="48"/>
      <c r="BF28" s="48"/>
      <c r="BG28" s="48"/>
      <c r="BH28" s="48"/>
      <c r="BI28" s="48"/>
      <c r="BJ28" s="48"/>
      <c r="BK28" s="48"/>
      <c r="BL28" s="49"/>
      <c r="BM28" s="48"/>
      <c r="BN28" s="49"/>
      <c r="BO28" s="48"/>
      <c r="BP28" s="49"/>
      <c r="BQ28" s="48"/>
      <c r="BR28" s="49"/>
      <c r="BS28" s="48"/>
      <c r="BT28" s="2"/>
      <c r="BU28" s="3"/>
      <c r="BV28" s="3"/>
      <c r="BW28" s="3"/>
      <c r="BX28" s="3"/>
    </row>
    <row r="29" spans="1:76" x14ac:dyDescent="0.25">
      <c r="A29" s="64" t="s">
        <v>218</v>
      </c>
      <c r="B29" s="65"/>
      <c r="C29" s="65" t="s">
        <v>64</v>
      </c>
      <c r="D29" s="66">
        <v>176.94686318148337</v>
      </c>
      <c r="E29" s="68"/>
      <c r="F29" s="100" t="s">
        <v>3492</v>
      </c>
      <c r="G29" s="65"/>
      <c r="H29" s="69" t="s">
        <v>218</v>
      </c>
      <c r="I29" s="70"/>
      <c r="J29" s="70"/>
      <c r="K29" s="69" t="s">
        <v>11234</v>
      </c>
      <c r="L29" s="73">
        <v>119.69519785307116</v>
      </c>
      <c r="M29" s="74">
        <v>3248.5322265625</v>
      </c>
      <c r="N29" s="74">
        <v>3323.828125</v>
      </c>
      <c r="O29" s="75"/>
      <c r="P29" s="76"/>
      <c r="Q29" s="76"/>
      <c r="R29" s="86"/>
      <c r="S29" s="48">
        <v>1</v>
      </c>
      <c r="T29" s="48">
        <v>10</v>
      </c>
      <c r="U29" s="49">
        <v>714</v>
      </c>
      <c r="V29" s="49">
        <v>4.7100000000000001E-4</v>
      </c>
      <c r="W29" s="49">
        <v>3.4999999999999997E-5</v>
      </c>
      <c r="X29" s="49">
        <v>2.7125859999999999</v>
      </c>
      <c r="Y29" s="49">
        <v>8.8888888888888892E-2</v>
      </c>
      <c r="Z29" s="49">
        <v>0.1</v>
      </c>
      <c r="AA29" s="71">
        <v>29</v>
      </c>
      <c r="AB29" s="71"/>
      <c r="AC29" s="72"/>
      <c r="AD29" s="78" t="s">
        <v>6539</v>
      </c>
      <c r="AE29" s="78">
        <v>22445</v>
      </c>
      <c r="AF29" s="78">
        <v>47629</v>
      </c>
      <c r="AG29" s="78">
        <v>142886</v>
      </c>
      <c r="AH29" s="78">
        <v>80606</v>
      </c>
      <c r="AI29" s="78">
        <v>3600</v>
      </c>
      <c r="AJ29" s="78" t="s">
        <v>7302</v>
      </c>
      <c r="AK29" s="78" t="s">
        <v>8009</v>
      </c>
      <c r="AL29" s="82" t="s">
        <v>8448</v>
      </c>
      <c r="AM29" s="78" t="s">
        <v>9011</v>
      </c>
      <c r="AN29" s="80">
        <v>41654.558275462965</v>
      </c>
      <c r="AO29" s="82" t="s">
        <v>9076</v>
      </c>
      <c r="AP29" s="78" t="b">
        <v>0</v>
      </c>
      <c r="AQ29" s="78" t="b">
        <v>0</v>
      </c>
      <c r="AR29" s="78" t="b">
        <v>0</v>
      </c>
      <c r="AS29" s="78" t="s">
        <v>6304</v>
      </c>
      <c r="AT29" s="78">
        <v>1358</v>
      </c>
      <c r="AU29" s="82" t="s">
        <v>9760</v>
      </c>
      <c r="AV29" s="78" t="b">
        <v>0</v>
      </c>
      <c r="AW29" s="78" t="s">
        <v>10419</v>
      </c>
      <c r="AX29" s="82" t="s">
        <v>10446</v>
      </c>
      <c r="AY29" s="78" t="s">
        <v>66</v>
      </c>
      <c r="AZ29" s="78" t="str">
        <f>REPLACE(INDEX(GroupVertices[Group], MATCH(Vertices[[#This Row],[Vertex]],GroupVertices[Vertex],0)),1,1,"")</f>
        <v>4</v>
      </c>
      <c r="BA29" s="48" t="s">
        <v>1994</v>
      </c>
      <c r="BB29" s="48" t="s">
        <v>1994</v>
      </c>
      <c r="BC29" s="48" t="s">
        <v>2506</v>
      </c>
      <c r="BD29" s="48" t="s">
        <v>2506</v>
      </c>
      <c r="BE29" s="48" t="s">
        <v>2653</v>
      </c>
      <c r="BF29" s="48" t="s">
        <v>2653</v>
      </c>
      <c r="BG29" s="120" t="s">
        <v>13189</v>
      </c>
      <c r="BH29" s="120" t="s">
        <v>13189</v>
      </c>
      <c r="BI29" s="120" t="s">
        <v>13719</v>
      </c>
      <c r="BJ29" s="120" t="s">
        <v>13719</v>
      </c>
      <c r="BK29" s="120">
        <v>2</v>
      </c>
      <c r="BL29" s="123">
        <v>8.3333333333333339</v>
      </c>
      <c r="BM29" s="120">
        <v>0</v>
      </c>
      <c r="BN29" s="123">
        <v>0</v>
      </c>
      <c r="BO29" s="120">
        <v>0</v>
      </c>
      <c r="BP29" s="123">
        <v>0</v>
      </c>
      <c r="BQ29" s="120">
        <v>22</v>
      </c>
      <c r="BR29" s="123">
        <v>91.666666666666671</v>
      </c>
      <c r="BS29" s="120">
        <v>24</v>
      </c>
      <c r="BT29" s="2"/>
      <c r="BU29" s="3"/>
      <c r="BV29" s="3"/>
      <c r="BW29" s="3"/>
      <c r="BX29" s="3"/>
    </row>
    <row r="30" spans="1:76" x14ac:dyDescent="0.25">
      <c r="A30" s="64" t="s">
        <v>796</v>
      </c>
      <c r="B30" s="65"/>
      <c r="C30" s="65" t="s">
        <v>64</v>
      </c>
      <c r="D30" s="66">
        <v>1000</v>
      </c>
      <c r="E30" s="68"/>
      <c r="F30" s="100" t="s">
        <v>10065</v>
      </c>
      <c r="G30" s="65"/>
      <c r="H30" s="69" t="s">
        <v>796</v>
      </c>
      <c r="I30" s="70"/>
      <c r="J30" s="70"/>
      <c r="K30" s="69" t="s">
        <v>11235</v>
      </c>
      <c r="L30" s="73">
        <v>1</v>
      </c>
      <c r="M30" s="74">
        <v>3313.317138671875</v>
      </c>
      <c r="N30" s="74">
        <v>2740.90234375</v>
      </c>
      <c r="O30" s="75"/>
      <c r="P30" s="76"/>
      <c r="Q30" s="76"/>
      <c r="R30" s="86"/>
      <c r="S30" s="48">
        <v>1</v>
      </c>
      <c r="T30" s="48">
        <v>0</v>
      </c>
      <c r="U30" s="49">
        <v>0</v>
      </c>
      <c r="V30" s="49">
        <v>4.06E-4</v>
      </c>
      <c r="W30" s="49">
        <v>3.0000000000000001E-6</v>
      </c>
      <c r="X30" s="49">
        <v>0.38057000000000002</v>
      </c>
      <c r="Y30" s="49">
        <v>0</v>
      </c>
      <c r="Z30" s="49">
        <v>0</v>
      </c>
      <c r="AA30" s="71">
        <v>30</v>
      </c>
      <c r="AB30" s="71"/>
      <c r="AC30" s="72"/>
      <c r="AD30" s="78" t="s">
        <v>6540</v>
      </c>
      <c r="AE30" s="78">
        <v>1035</v>
      </c>
      <c r="AF30" s="78">
        <v>71079159</v>
      </c>
      <c r="AG30" s="78">
        <v>21684</v>
      </c>
      <c r="AH30" s="78">
        <v>1812</v>
      </c>
      <c r="AI30" s="78">
        <v>-28800</v>
      </c>
      <c r="AJ30" s="78" t="s">
        <v>7303</v>
      </c>
      <c r="AK30" s="78" t="s">
        <v>8010</v>
      </c>
      <c r="AL30" s="82" t="s">
        <v>8449</v>
      </c>
      <c r="AM30" s="78" t="s">
        <v>9004</v>
      </c>
      <c r="AN30" s="80">
        <v>39399.905393518522</v>
      </c>
      <c r="AO30" s="82" t="s">
        <v>9077</v>
      </c>
      <c r="AP30" s="78" t="b">
        <v>0</v>
      </c>
      <c r="AQ30" s="78" t="b">
        <v>0</v>
      </c>
      <c r="AR30" s="78" t="b">
        <v>1</v>
      </c>
      <c r="AS30" s="78" t="s">
        <v>6304</v>
      </c>
      <c r="AT30" s="78">
        <v>82637</v>
      </c>
      <c r="AU30" s="82" t="s">
        <v>9761</v>
      </c>
      <c r="AV30" s="78" t="b">
        <v>1</v>
      </c>
      <c r="AW30" s="78" t="s">
        <v>10419</v>
      </c>
      <c r="AX30" s="82" t="s">
        <v>10447</v>
      </c>
      <c r="AY30" s="78" t="s">
        <v>65</v>
      </c>
      <c r="AZ30" s="78" t="str">
        <f>REPLACE(INDEX(GroupVertices[Group], MATCH(Vertices[[#This Row],[Vertex]],GroupVertices[Vertex],0)),1,1,"")</f>
        <v>4</v>
      </c>
      <c r="BA30" s="48"/>
      <c r="BB30" s="48"/>
      <c r="BC30" s="48"/>
      <c r="BD30" s="48"/>
      <c r="BE30" s="48"/>
      <c r="BF30" s="48"/>
      <c r="BG30" s="48"/>
      <c r="BH30" s="48"/>
      <c r="BI30" s="48"/>
      <c r="BJ30" s="48"/>
      <c r="BK30" s="48"/>
      <c r="BL30" s="49"/>
      <c r="BM30" s="48"/>
      <c r="BN30" s="49"/>
      <c r="BO30" s="48"/>
      <c r="BP30" s="49"/>
      <c r="BQ30" s="48"/>
      <c r="BR30" s="49"/>
      <c r="BS30" s="48"/>
      <c r="BT30" s="2"/>
      <c r="BU30" s="3"/>
      <c r="BV30" s="3"/>
      <c r="BW30" s="3"/>
      <c r="BX30" s="3"/>
    </row>
    <row r="31" spans="1:76" x14ac:dyDescent="0.25">
      <c r="A31" s="64" t="s">
        <v>219</v>
      </c>
      <c r="B31" s="65"/>
      <c r="C31" s="65" t="s">
        <v>64</v>
      </c>
      <c r="D31" s="66">
        <v>167.2900391074821</v>
      </c>
      <c r="E31" s="68"/>
      <c r="F31" s="100" t="s">
        <v>10066</v>
      </c>
      <c r="G31" s="65"/>
      <c r="H31" s="69" t="s">
        <v>219</v>
      </c>
      <c r="I31" s="70"/>
      <c r="J31" s="70"/>
      <c r="K31" s="69" t="s">
        <v>11236</v>
      </c>
      <c r="L31" s="73">
        <v>2966.3210411384448</v>
      </c>
      <c r="M31" s="74">
        <v>3381.6591796875</v>
      </c>
      <c r="N31" s="74">
        <v>4403.4384765625</v>
      </c>
      <c r="O31" s="75"/>
      <c r="P31" s="76"/>
      <c r="Q31" s="76"/>
      <c r="R31" s="86"/>
      <c r="S31" s="48">
        <v>3</v>
      </c>
      <c r="T31" s="48">
        <v>24</v>
      </c>
      <c r="U31" s="49">
        <v>17837.614846</v>
      </c>
      <c r="V31" s="49">
        <v>6.7599999999999995E-4</v>
      </c>
      <c r="W31" s="49">
        <v>1.0460000000000001E-3</v>
      </c>
      <c r="X31" s="49">
        <v>7.1341549999999998</v>
      </c>
      <c r="Y31" s="49">
        <v>2.717391304347826E-2</v>
      </c>
      <c r="Z31" s="49">
        <v>0.125</v>
      </c>
      <c r="AA31" s="71">
        <v>31</v>
      </c>
      <c r="AB31" s="71"/>
      <c r="AC31" s="72"/>
      <c r="AD31" s="78" t="s">
        <v>6541</v>
      </c>
      <c r="AE31" s="78">
        <v>9387</v>
      </c>
      <c r="AF31" s="78">
        <v>16857</v>
      </c>
      <c r="AG31" s="78">
        <v>9404</v>
      </c>
      <c r="AH31" s="78">
        <v>10795</v>
      </c>
      <c r="AI31" s="78">
        <v>3600</v>
      </c>
      <c r="AJ31" s="78" t="s">
        <v>7304</v>
      </c>
      <c r="AK31" s="78" t="s">
        <v>6440</v>
      </c>
      <c r="AL31" s="82" t="s">
        <v>8450</v>
      </c>
      <c r="AM31" s="78" t="s">
        <v>8068</v>
      </c>
      <c r="AN31" s="80">
        <v>42696.809618055559</v>
      </c>
      <c r="AO31" s="82" t="s">
        <v>9078</v>
      </c>
      <c r="AP31" s="78" t="b">
        <v>0</v>
      </c>
      <c r="AQ31" s="78" t="b">
        <v>0</v>
      </c>
      <c r="AR31" s="78" t="b">
        <v>1</v>
      </c>
      <c r="AS31" s="78" t="s">
        <v>6305</v>
      </c>
      <c r="AT31" s="78">
        <v>339</v>
      </c>
      <c r="AU31" s="82" t="s">
        <v>9742</v>
      </c>
      <c r="AV31" s="78" t="b">
        <v>0</v>
      </c>
      <c r="AW31" s="78" t="s">
        <v>10419</v>
      </c>
      <c r="AX31" s="82" t="s">
        <v>10448</v>
      </c>
      <c r="AY31" s="78" t="s">
        <v>66</v>
      </c>
      <c r="AZ31" s="78" t="str">
        <f>REPLACE(INDEX(GroupVertices[Group], MATCH(Vertices[[#This Row],[Vertex]],GroupVertices[Vertex],0)),1,1,"")</f>
        <v>4</v>
      </c>
      <c r="BA31" s="48"/>
      <c r="BB31" s="48"/>
      <c r="BC31" s="48"/>
      <c r="BD31" s="48"/>
      <c r="BE31" s="48" t="s">
        <v>13028</v>
      </c>
      <c r="BF31" s="48" t="s">
        <v>13106</v>
      </c>
      <c r="BG31" s="120" t="s">
        <v>13190</v>
      </c>
      <c r="BH31" s="120" t="s">
        <v>13611</v>
      </c>
      <c r="BI31" s="120" t="s">
        <v>13720</v>
      </c>
      <c r="BJ31" s="120" t="s">
        <v>13720</v>
      </c>
      <c r="BK31" s="120">
        <v>1</v>
      </c>
      <c r="BL31" s="123">
        <v>2.0833333333333335</v>
      </c>
      <c r="BM31" s="120">
        <v>0</v>
      </c>
      <c r="BN31" s="123">
        <v>0</v>
      </c>
      <c r="BO31" s="120">
        <v>0</v>
      </c>
      <c r="BP31" s="123">
        <v>0</v>
      </c>
      <c r="BQ31" s="120">
        <v>47</v>
      </c>
      <c r="BR31" s="123">
        <v>97.916666666666671</v>
      </c>
      <c r="BS31" s="120">
        <v>48</v>
      </c>
      <c r="BT31" s="2"/>
      <c r="BU31" s="3"/>
      <c r="BV31" s="3"/>
      <c r="BW31" s="3"/>
      <c r="BX31" s="3"/>
    </row>
    <row r="32" spans="1:76" x14ac:dyDescent="0.25">
      <c r="A32" s="64" t="s">
        <v>797</v>
      </c>
      <c r="B32" s="65"/>
      <c r="C32" s="65" t="s">
        <v>64</v>
      </c>
      <c r="D32" s="66">
        <v>162.9813105706292</v>
      </c>
      <c r="E32" s="68"/>
      <c r="F32" s="100" t="s">
        <v>10067</v>
      </c>
      <c r="G32" s="65"/>
      <c r="H32" s="69" t="s">
        <v>797</v>
      </c>
      <c r="I32" s="70"/>
      <c r="J32" s="70"/>
      <c r="K32" s="69" t="s">
        <v>11237</v>
      </c>
      <c r="L32" s="73">
        <v>1</v>
      </c>
      <c r="M32" s="74">
        <v>3837.96728515625</v>
      </c>
      <c r="N32" s="74">
        <v>4118.15966796875</v>
      </c>
      <c r="O32" s="75"/>
      <c r="P32" s="76"/>
      <c r="Q32" s="76"/>
      <c r="R32" s="86"/>
      <c r="S32" s="48">
        <v>1</v>
      </c>
      <c r="T32" s="48">
        <v>0</v>
      </c>
      <c r="U32" s="49">
        <v>0</v>
      </c>
      <c r="V32" s="49">
        <v>5.4900000000000001E-4</v>
      </c>
      <c r="W32" s="49">
        <v>9.7E-5</v>
      </c>
      <c r="X32" s="49">
        <v>0.40266800000000003</v>
      </c>
      <c r="Y32" s="49">
        <v>0</v>
      </c>
      <c r="Z32" s="49">
        <v>0</v>
      </c>
      <c r="AA32" s="71">
        <v>32</v>
      </c>
      <c r="AB32" s="71"/>
      <c r="AC32" s="72"/>
      <c r="AD32" s="78" t="s">
        <v>6542</v>
      </c>
      <c r="AE32" s="78">
        <v>2165</v>
      </c>
      <c r="AF32" s="78">
        <v>3127</v>
      </c>
      <c r="AG32" s="78">
        <v>18817</v>
      </c>
      <c r="AH32" s="78">
        <v>43977</v>
      </c>
      <c r="AI32" s="78">
        <v>-25200</v>
      </c>
      <c r="AJ32" s="78" t="s">
        <v>7305</v>
      </c>
      <c r="AK32" s="78" t="s">
        <v>8011</v>
      </c>
      <c r="AL32" s="82" t="s">
        <v>8451</v>
      </c>
      <c r="AM32" s="78" t="s">
        <v>9004</v>
      </c>
      <c r="AN32" s="80">
        <v>41359.414571759262</v>
      </c>
      <c r="AO32" s="82" t="s">
        <v>9079</v>
      </c>
      <c r="AP32" s="78" t="b">
        <v>1</v>
      </c>
      <c r="AQ32" s="78" t="b">
        <v>0</v>
      </c>
      <c r="AR32" s="78" t="b">
        <v>1</v>
      </c>
      <c r="AS32" s="78" t="s">
        <v>6308</v>
      </c>
      <c r="AT32" s="78">
        <v>457</v>
      </c>
      <c r="AU32" s="82" t="s">
        <v>9742</v>
      </c>
      <c r="AV32" s="78" t="b">
        <v>0</v>
      </c>
      <c r="AW32" s="78" t="s">
        <v>10419</v>
      </c>
      <c r="AX32" s="82" t="s">
        <v>10449</v>
      </c>
      <c r="AY32" s="78" t="s">
        <v>65</v>
      </c>
      <c r="AZ32" s="78" t="str">
        <f>REPLACE(INDEX(GroupVertices[Group], MATCH(Vertices[[#This Row],[Vertex]],GroupVertices[Vertex],0)),1,1,"")</f>
        <v>4</v>
      </c>
      <c r="BA32" s="48"/>
      <c r="BB32" s="48"/>
      <c r="BC32" s="48"/>
      <c r="BD32" s="48"/>
      <c r="BE32" s="48"/>
      <c r="BF32" s="48"/>
      <c r="BG32" s="48"/>
      <c r="BH32" s="48"/>
      <c r="BI32" s="48"/>
      <c r="BJ32" s="48"/>
      <c r="BK32" s="48"/>
      <c r="BL32" s="49"/>
      <c r="BM32" s="48"/>
      <c r="BN32" s="49"/>
      <c r="BO32" s="48"/>
      <c r="BP32" s="49"/>
      <c r="BQ32" s="48"/>
      <c r="BR32" s="49"/>
      <c r="BS32" s="48"/>
      <c r="BT32" s="2"/>
      <c r="BU32" s="3"/>
      <c r="BV32" s="3"/>
      <c r="BW32" s="3"/>
      <c r="BX32" s="3"/>
    </row>
    <row r="33" spans="1:76" x14ac:dyDescent="0.25">
      <c r="A33" s="64" t="s">
        <v>798</v>
      </c>
      <c r="B33" s="65"/>
      <c r="C33" s="65" t="s">
        <v>64</v>
      </c>
      <c r="D33" s="66">
        <v>171.58872545109543</v>
      </c>
      <c r="E33" s="68"/>
      <c r="F33" s="100" t="s">
        <v>10068</v>
      </c>
      <c r="G33" s="65"/>
      <c r="H33" s="69" t="s">
        <v>798</v>
      </c>
      <c r="I33" s="70"/>
      <c r="J33" s="70"/>
      <c r="K33" s="69" t="s">
        <v>11238</v>
      </c>
      <c r="L33" s="73">
        <v>1</v>
      </c>
      <c r="M33" s="74">
        <v>3143.496826171875</v>
      </c>
      <c r="N33" s="74">
        <v>4987.69921875</v>
      </c>
      <c r="O33" s="75"/>
      <c r="P33" s="76"/>
      <c r="Q33" s="76"/>
      <c r="R33" s="86"/>
      <c r="S33" s="48">
        <v>1</v>
      </c>
      <c r="T33" s="48">
        <v>0</v>
      </c>
      <c r="U33" s="49">
        <v>0</v>
      </c>
      <c r="V33" s="49">
        <v>5.4900000000000001E-4</v>
      </c>
      <c r="W33" s="49">
        <v>9.7E-5</v>
      </c>
      <c r="X33" s="49">
        <v>0.40266800000000003</v>
      </c>
      <c r="Y33" s="49">
        <v>0</v>
      </c>
      <c r="Z33" s="49">
        <v>0</v>
      </c>
      <c r="AA33" s="71">
        <v>33</v>
      </c>
      <c r="AB33" s="71"/>
      <c r="AC33" s="72"/>
      <c r="AD33" s="78" t="s">
        <v>6543</v>
      </c>
      <c r="AE33" s="78">
        <v>16722</v>
      </c>
      <c r="AF33" s="78">
        <v>30555</v>
      </c>
      <c r="AG33" s="78">
        <v>125987</v>
      </c>
      <c r="AH33" s="78">
        <v>93054</v>
      </c>
      <c r="AI33" s="78">
        <v>-14400</v>
      </c>
      <c r="AJ33" s="78" t="s">
        <v>7306</v>
      </c>
      <c r="AK33" s="78" t="s">
        <v>8012</v>
      </c>
      <c r="AL33" s="82" t="s">
        <v>8452</v>
      </c>
      <c r="AM33" s="78" t="s">
        <v>9012</v>
      </c>
      <c r="AN33" s="80">
        <v>39738.734317129631</v>
      </c>
      <c r="AO33" s="82" t="s">
        <v>9080</v>
      </c>
      <c r="AP33" s="78" t="b">
        <v>0</v>
      </c>
      <c r="AQ33" s="78" t="b">
        <v>0</v>
      </c>
      <c r="AR33" s="78" t="b">
        <v>1</v>
      </c>
      <c r="AS33" s="78" t="s">
        <v>6304</v>
      </c>
      <c r="AT33" s="78">
        <v>3766</v>
      </c>
      <c r="AU33" s="82" t="s">
        <v>9749</v>
      </c>
      <c r="AV33" s="78" t="b">
        <v>0</v>
      </c>
      <c r="AW33" s="78" t="s">
        <v>10419</v>
      </c>
      <c r="AX33" s="82" t="s">
        <v>10450</v>
      </c>
      <c r="AY33" s="78" t="s">
        <v>65</v>
      </c>
      <c r="AZ33" s="78" t="str">
        <f>REPLACE(INDEX(GroupVertices[Group], MATCH(Vertices[[#This Row],[Vertex]],GroupVertices[Vertex],0)),1,1,"")</f>
        <v>4</v>
      </c>
      <c r="BA33" s="48"/>
      <c r="BB33" s="48"/>
      <c r="BC33" s="48"/>
      <c r="BD33" s="48"/>
      <c r="BE33" s="48"/>
      <c r="BF33" s="48"/>
      <c r="BG33" s="48"/>
      <c r="BH33" s="48"/>
      <c r="BI33" s="48"/>
      <c r="BJ33" s="48"/>
      <c r="BK33" s="48"/>
      <c r="BL33" s="49"/>
      <c r="BM33" s="48"/>
      <c r="BN33" s="49"/>
      <c r="BO33" s="48"/>
      <c r="BP33" s="49"/>
      <c r="BQ33" s="48"/>
      <c r="BR33" s="49"/>
      <c r="BS33" s="48"/>
      <c r="BT33" s="2"/>
      <c r="BU33" s="3"/>
      <c r="BV33" s="3"/>
      <c r="BW33" s="3"/>
      <c r="BX33" s="3"/>
    </row>
    <row r="34" spans="1:76" x14ac:dyDescent="0.25">
      <c r="A34" s="64" t="s">
        <v>799</v>
      </c>
      <c r="B34" s="65"/>
      <c r="C34" s="65" t="s">
        <v>64</v>
      </c>
      <c r="D34" s="66">
        <v>165.58600444214261</v>
      </c>
      <c r="E34" s="68"/>
      <c r="F34" s="100" t="s">
        <v>10069</v>
      </c>
      <c r="G34" s="65"/>
      <c r="H34" s="69" t="s">
        <v>799</v>
      </c>
      <c r="I34" s="70"/>
      <c r="J34" s="70"/>
      <c r="K34" s="69" t="s">
        <v>11239</v>
      </c>
      <c r="L34" s="73">
        <v>1</v>
      </c>
      <c r="M34" s="74">
        <v>3529.6826171875</v>
      </c>
      <c r="N34" s="74">
        <v>4471.77197265625</v>
      </c>
      <c r="O34" s="75"/>
      <c r="P34" s="76"/>
      <c r="Q34" s="76"/>
      <c r="R34" s="86"/>
      <c r="S34" s="48">
        <v>1</v>
      </c>
      <c r="T34" s="48">
        <v>0</v>
      </c>
      <c r="U34" s="49">
        <v>0</v>
      </c>
      <c r="V34" s="49">
        <v>5.4900000000000001E-4</v>
      </c>
      <c r="W34" s="49">
        <v>9.7E-5</v>
      </c>
      <c r="X34" s="49">
        <v>0.40266800000000003</v>
      </c>
      <c r="Y34" s="49">
        <v>0</v>
      </c>
      <c r="Z34" s="49">
        <v>0</v>
      </c>
      <c r="AA34" s="71">
        <v>34</v>
      </c>
      <c r="AB34" s="71"/>
      <c r="AC34" s="72"/>
      <c r="AD34" s="78" t="s">
        <v>6544</v>
      </c>
      <c r="AE34" s="78">
        <v>2817</v>
      </c>
      <c r="AF34" s="78">
        <v>11427</v>
      </c>
      <c r="AG34" s="78">
        <v>49985</v>
      </c>
      <c r="AH34" s="78">
        <v>25762</v>
      </c>
      <c r="AI34" s="78">
        <v>3600</v>
      </c>
      <c r="AJ34" s="78" t="s">
        <v>7307</v>
      </c>
      <c r="AK34" s="78" t="s">
        <v>8013</v>
      </c>
      <c r="AL34" s="82" t="s">
        <v>8453</v>
      </c>
      <c r="AM34" s="78" t="s">
        <v>8285</v>
      </c>
      <c r="AN34" s="80">
        <v>40595.853402777779</v>
      </c>
      <c r="AO34" s="82" t="s">
        <v>9081</v>
      </c>
      <c r="AP34" s="78" t="b">
        <v>0</v>
      </c>
      <c r="AQ34" s="78" t="b">
        <v>0</v>
      </c>
      <c r="AR34" s="78" t="b">
        <v>1</v>
      </c>
      <c r="AS34" s="78" t="s">
        <v>6308</v>
      </c>
      <c r="AT34" s="78">
        <v>387</v>
      </c>
      <c r="AU34" s="82" t="s">
        <v>9762</v>
      </c>
      <c r="AV34" s="78" t="b">
        <v>0</v>
      </c>
      <c r="AW34" s="78" t="s">
        <v>10419</v>
      </c>
      <c r="AX34" s="82" t="s">
        <v>10451</v>
      </c>
      <c r="AY34" s="78" t="s">
        <v>65</v>
      </c>
      <c r="AZ34" s="78" t="str">
        <f>REPLACE(INDEX(GroupVertices[Group], MATCH(Vertices[[#This Row],[Vertex]],GroupVertices[Vertex],0)),1,1,"")</f>
        <v>4</v>
      </c>
      <c r="BA34" s="48"/>
      <c r="BB34" s="48"/>
      <c r="BC34" s="48"/>
      <c r="BD34" s="48"/>
      <c r="BE34" s="48"/>
      <c r="BF34" s="48"/>
      <c r="BG34" s="48"/>
      <c r="BH34" s="48"/>
      <c r="BI34" s="48"/>
      <c r="BJ34" s="48"/>
      <c r="BK34" s="48"/>
      <c r="BL34" s="49"/>
      <c r="BM34" s="48"/>
      <c r="BN34" s="49"/>
      <c r="BO34" s="48"/>
      <c r="BP34" s="49"/>
      <c r="BQ34" s="48"/>
      <c r="BR34" s="49"/>
      <c r="BS34" s="48"/>
      <c r="BT34" s="2"/>
      <c r="BU34" s="3"/>
      <c r="BV34" s="3"/>
      <c r="BW34" s="3"/>
      <c r="BX34" s="3"/>
    </row>
    <row r="35" spans="1:76" x14ac:dyDescent="0.25">
      <c r="A35" s="64" t="s">
        <v>800</v>
      </c>
      <c r="B35" s="65"/>
      <c r="C35" s="65" t="s">
        <v>64</v>
      </c>
      <c r="D35" s="66">
        <v>162.20147150186887</v>
      </c>
      <c r="E35" s="68"/>
      <c r="F35" s="100" t="s">
        <v>10070</v>
      </c>
      <c r="G35" s="65"/>
      <c r="H35" s="69" t="s">
        <v>800</v>
      </c>
      <c r="I35" s="70"/>
      <c r="J35" s="70"/>
      <c r="K35" s="69" t="s">
        <v>11240</v>
      </c>
      <c r="L35" s="73">
        <v>1</v>
      </c>
      <c r="M35" s="74">
        <v>3376.479248046875</v>
      </c>
      <c r="N35" s="74">
        <v>4753.322265625</v>
      </c>
      <c r="O35" s="75"/>
      <c r="P35" s="76"/>
      <c r="Q35" s="76"/>
      <c r="R35" s="86"/>
      <c r="S35" s="48">
        <v>1</v>
      </c>
      <c r="T35" s="48">
        <v>0</v>
      </c>
      <c r="U35" s="49">
        <v>0</v>
      </c>
      <c r="V35" s="49">
        <v>5.4900000000000001E-4</v>
      </c>
      <c r="W35" s="49">
        <v>9.7E-5</v>
      </c>
      <c r="X35" s="49">
        <v>0.40266800000000003</v>
      </c>
      <c r="Y35" s="49">
        <v>0</v>
      </c>
      <c r="Z35" s="49">
        <v>0</v>
      </c>
      <c r="AA35" s="71">
        <v>35</v>
      </c>
      <c r="AB35" s="71"/>
      <c r="AC35" s="72"/>
      <c r="AD35" s="78" t="s">
        <v>6545</v>
      </c>
      <c r="AE35" s="78">
        <v>494</v>
      </c>
      <c r="AF35" s="78">
        <v>642</v>
      </c>
      <c r="AG35" s="78">
        <v>16844</v>
      </c>
      <c r="AH35" s="78">
        <v>8251</v>
      </c>
      <c r="AI35" s="78"/>
      <c r="AJ35" s="78" t="s">
        <v>7308</v>
      </c>
      <c r="AK35" s="78" t="s">
        <v>8014</v>
      </c>
      <c r="AL35" s="78"/>
      <c r="AM35" s="78"/>
      <c r="AN35" s="80">
        <v>40433.741493055553</v>
      </c>
      <c r="AO35" s="82" t="s">
        <v>9082</v>
      </c>
      <c r="AP35" s="78" t="b">
        <v>1</v>
      </c>
      <c r="AQ35" s="78" t="b">
        <v>0</v>
      </c>
      <c r="AR35" s="78" t="b">
        <v>0</v>
      </c>
      <c r="AS35" s="78" t="s">
        <v>6303</v>
      </c>
      <c r="AT35" s="78">
        <v>794</v>
      </c>
      <c r="AU35" s="82" t="s">
        <v>9742</v>
      </c>
      <c r="AV35" s="78" t="b">
        <v>0</v>
      </c>
      <c r="AW35" s="78" t="s">
        <v>10419</v>
      </c>
      <c r="AX35" s="82" t="s">
        <v>10452</v>
      </c>
      <c r="AY35" s="78" t="s">
        <v>65</v>
      </c>
      <c r="AZ35" s="78" t="str">
        <f>REPLACE(INDEX(GroupVertices[Group], MATCH(Vertices[[#This Row],[Vertex]],GroupVertices[Vertex],0)),1,1,"")</f>
        <v>4</v>
      </c>
      <c r="BA35" s="48"/>
      <c r="BB35" s="48"/>
      <c r="BC35" s="48"/>
      <c r="BD35" s="48"/>
      <c r="BE35" s="48"/>
      <c r="BF35" s="48"/>
      <c r="BG35" s="48"/>
      <c r="BH35" s="48"/>
      <c r="BI35" s="48"/>
      <c r="BJ35" s="48"/>
      <c r="BK35" s="48"/>
      <c r="BL35" s="49"/>
      <c r="BM35" s="48"/>
      <c r="BN35" s="49"/>
      <c r="BO35" s="48"/>
      <c r="BP35" s="49"/>
      <c r="BQ35" s="48"/>
      <c r="BR35" s="49"/>
      <c r="BS35" s="48"/>
      <c r="BT35" s="2"/>
      <c r="BU35" s="3"/>
      <c r="BV35" s="3"/>
      <c r="BW35" s="3"/>
      <c r="BX35" s="3"/>
    </row>
    <row r="36" spans="1:76" x14ac:dyDescent="0.25">
      <c r="A36" s="64" t="s">
        <v>801</v>
      </c>
      <c r="B36" s="65"/>
      <c r="C36" s="65" t="s">
        <v>64</v>
      </c>
      <c r="D36" s="66">
        <v>165.85149492591373</v>
      </c>
      <c r="E36" s="68"/>
      <c r="F36" s="100" t="s">
        <v>10071</v>
      </c>
      <c r="G36" s="65"/>
      <c r="H36" s="69" t="s">
        <v>801</v>
      </c>
      <c r="I36" s="70"/>
      <c r="J36" s="70"/>
      <c r="K36" s="69" t="s">
        <v>11241</v>
      </c>
      <c r="L36" s="73">
        <v>1</v>
      </c>
      <c r="M36" s="74">
        <v>3031.336181640625</v>
      </c>
      <c r="N36" s="74">
        <v>4918.19970703125</v>
      </c>
      <c r="O36" s="75"/>
      <c r="P36" s="76"/>
      <c r="Q36" s="76"/>
      <c r="R36" s="86"/>
      <c r="S36" s="48">
        <v>1</v>
      </c>
      <c r="T36" s="48">
        <v>0</v>
      </c>
      <c r="U36" s="49">
        <v>0</v>
      </c>
      <c r="V36" s="49">
        <v>5.4900000000000001E-4</v>
      </c>
      <c r="W36" s="49">
        <v>9.7E-5</v>
      </c>
      <c r="X36" s="49">
        <v>0.40266800000000003</v>
      </c>
      <c r="Y36" s="49">
        <v>0</v>
      </c>
      <c r="Z36" s="49">
        <v>0</v>
      </c>
      <c r="AA36" s="71">
        <v>36</v>
      </c>
      <c r="AB36" s="71"/>
      <c r="AC36" s="72"/>
      <c r="AD36" s="78" t="s">
        <v>6546</v>
      </c>
      <c r="AE36" s="78">
        <v>13424</v>
      </c>
      <c r="AF36" s="78">
        <v>12273</v>
      </c>
      <c r="AG36" s="78">
        <v>73844</v>
      </c>
      <c r="AH36" s="78">
        <v>51711</v>
      </c>
      <c r="AI36" s="78">
        <v>-25200</v>
      </c>
      <c r="AJ36" s="78" t="s">
        <v>7309</v>
      </c>
      <c r="AK36" s="78" t="s">
        <v>8015</v>
      </c>
      <c r="AL36" s="82" t="s">
        <v>8454</v>
      </c>
      <c r="AM36" s="78" t="s">
        <v>9004</v>
      </c>
      <c r="AN36" s="80">
        <v>42066.643622685187</v>
      </c>
      <c r="AO36" s="82" t="s">
        <v>9083</v>
      </c>
      <c r="AP36" s="78" t="b">
        <v>0</v>
      </c>
      <c r="AQ36" s="78" t="b">
        <v>0</v>
      </c>
      <c r="AR36" s="78" t="b">
        <v>0</v>
      </c>
      <c r="AS36" s="78" t="s">
        <v>6305</v>
      </c>
      <c r="AT36" s="78">
        <v>4743</v>
      </c>
      <c r="AU36" s="82" t="s">
        <v>9742</v>
      </c>
      <c r="AV36" s="78" t="b">
        <v>0</v>
      </c>
      <c r="AW36" s="78" t="s">
        <v>10419</v>
      </c>
      <c r="AX36" s="82" t="s">
        <v>10453</v>
      </c>
      <c r="AY36" s="78" t="s">
        <v>65</v>
      </c>
      <c r="AZ36" s="78" t="str">
        <f>REPLACE(INDEX(GroupVertices[Group], MATCH(Vertices[[#This Row],[Vertex]],GroupVertices[Vertex],0)),1,1,"")</f>
        <v>4</v>
      </c>
      <c r="BA36" s="48"/>
      <c r="BB36" s="48"/>
      <c r="BC36" s="48"/>
      <c r="BD36" s="48"/>
      <c r="BE36" s="48"/>
      <c r="BF36" s="48"/>
      <c r="BG36" s="48"/>
      <c r="BH36" s="48"/>
      <c r="BI36" s="48"/>
      <c r="BJ36" s="48"/>
      <c r="BK36" s="48"/>
      <c r="BL36" s="49"/>
      <c r="BM36" s="48"/>
      <c r="BN36" s="49"/>
      <c r="BO36" s="48"/>
      <c r="BP36" s="49"/>
      <c r="BQ36" s="48"/>
      <c r="BR36" s="49"/>
      <c r="BS36" s="48"/>
      <c r="BT36" s="2"/>
      <c r="BU36" s="3"/>
      <c r="BV36" s="3"/>
      <c r="BW36" s="3"/>
      <c r="BX36" s="3"/>
    </row>
    <row r="37" spans="1:76" x14ac:dyDescent="0.25">
      <c r="A37" s="64" t="s">
        <v>802</v>
      </c>
      <c r="B37" s="65"/>
      <c r="C37" s="65" t="s">
        <v>64</v>
      </c>
      <c r="D37" s="66">
        <v>164.57833311425952</v>
      </c>
      <c r="E37" s="68"/>
      <c r="F37" s="100" t="s">
        <v>10072</v>
      </c>
      <c r="G37" s="65"/>
      <c r="H37" s="69" t="s">
        <v>802</v>
      </c>
      <c r="I37" s="70"/>
      <c r="J37" s="70"/>
      <c r="K37" s="69" t="s">
        <v>11242</v>
      </c>
      <c r="L37" s="73">
        <v>1</v>
      </c>
      <c r="M37" s="74">
        <v>3255.3203125</v>
      </c>
      <c r="N37" s="74">
        <v>5017.4052734375</v>
      </c>
      <c r="O37" s="75"/>
      <c r="P37" s="76"/>
      <c r="Q37" s="76"/>
      <c r="R37" s="86"/>
      <c r="S37" s="48">
        <v>1</v>
      </c>
      <c r="T37" s="48">
        <v>0</v>
      </c>
      <c r="U37" s="49">
        <v>0</v>
      </c>
      <c r="V37" s="49">
        <v>5.4900000000000001E-4</v>
      </c>
      <c r="W37" s="49">
        <v>9.7E-5</v>
      </c>
      <c r="X37" s="49">
        <v>0.40266800000000003</v>
      </c>
      <c r="Y37" s="49">
        <v>0</v>
      </c>
      <c r="Z37" s="49">
        <v>0</v>
      </c>
      <c r="AA37" s="71">
        <v>37</v>
      </c>
      <c r="AB37" s="71"/>
      <c r="AC37" s="72"/>
      <c r="AD37" s="78" t="s">
        <v>6547</v>
      </c>
      <c r="AE37" s="78">
        <v>8729</v>
      </c>
      <c r="AF37" s="78">
        <v>8216</v>
      </c>
      <c r="AG37" s="78">
        <v>43134</v>
      </c>
      <c r="AH37" s="78">
        <v>4483</v>
      </c>
      <c r="AI37" s="78">
        <v>3600</v>
      </c>
      <c r="AJ37" s="78" t="s">
        <v>7310</v>
      </c>
      <c r="AK37" s="78" t="s">
        <v>8016</v>
      </c>
      <c r="AL37" s="82" t="s">
        <v>8455</v>
      </c>
      <c r="AM37" s="78" t="s">
        <v>8068</v>
      </c>
      <c r="AN37" s="80">
        <v>40182.387280092589</v>
      </c>
      <c r="AO37" s="82" t="s">
        <v>9084</v>
      </c>
      <c r="AP37" s="78" t="b">
        <v>1</v>
      </c>
      <c r="AQ37" s="78" t="b">
        <v>0</v>
      </c>
      <c r="AR37" s="78" t="b">
        <v>1</v>
      </c>
      <c r="AS37" s="78" t="s">
        <v>6304</v>
      </c>
      <c r="AT37" s="78">
        <v>984</v>
      </c>
      <c r="AU37" s="82" t="s">
        <v>9742</v>
      </c>
      <c r="AV37" s="78" t="b">
        <v>0</v>
      </c>
      <c r="AW37" s="78" t="s">
        <v>10419</v>
      </c>
      <c r="AX37" s="82" t="s">
        <v>10454</v>
      </c>
      <c r="AY37" s="78" t="s">
        <v>65</v>
      </c>
      <c r="AZ37" s="78" t="str">
        <f>REPLACE(INDEX(GroupVertices[Group], MATCH(Vertices[[#This Row],[Vertex]],GroupVertices[Vertex],0)),1,1,"")</f>
        <v>4</v>
      </c>
      <c r="BA37" s="48"/>
      <c r="BB37" s="48"/>
      <c r="BC37" s="48"/>
      <c r="BD37" s="48"/>
      <c r="BE37" s="48"/>
      <c r="BF37" s="48"/>
      <c r="BG37" s="48"/>
      <c r="BH37" s="48"/>
      <c r="BI37" s="48"/>
      <c r="BJ37" s="48"/>
      <c r="BK37" s="48"/>
      <c r="BL37" s="49"/>
      <c r="BM37" s="48"/>
      <c r="BN37" s="49"/>
      <c r="BO37" s="48"/>
      <c r="BP37" s="49"/>
      <c r="BQ37" s="48"/>
      <c r="BR37" s="49"/>
      <c r="BS37" s="48"/>
      <c r="BT37" s="2"/>
      <c r="BU37" s="3"/>
      <c r="BV37" s="3"/>
      <c r="BW37" s="3"/>
      <c r="BX37" s="3"/>
    </row>
    <row r="38" spans="1:76" x14ac:dyDescent="0.25">
      <c r="A38" s="64" t="s">
        <v>803</v>
      </c>
      <c r="B38" s="65"/>
      <c r="C38" s="65" t="s">
        <v>64</v>
      </c>
      <c r="D38" s="66">
        <v>164.80334100653363</v>
      </c>
      <c r="E38" s="68"/>
      <c r="F38" s="100" t="s">
        <v>10073</v>
      </c>
      <c r="G38" s="65"/>
      <c r="H38" s="69" t="s">
        <v>803</v>
      </c>
      <c r="I38" s="70"/>
      <c r="J38" s="70"/>
      <c r="K38" s="69" t="s">
        <v>11243</v>
      </c>
      <c r="L38" s="73">
        <v>1</v>
      </c>
      <c r="M38" s="74">
        <v>3541.487548828125</v>
      </c>
      <c r="N38" s="74">
        <v>4226.8408203125</v>
      </c>
      <c r="O38" s="75"/>
      <c r="P38" s="76"/>
      <c r="Q38" s="76"/>
      <c r="R38" s="86"/>
      <c r="S38" s="48">
        <v>1</v>
      </c>
      <c r="T38" s="48">
        <v>0</v>
      </c>
      <c r="U38" s="49">
        <v>0</v>
      </c>
      <c r="V38" s="49">
        <v>5.4900000000000001E-4</v>
      </c>
      <c r="W38" s="49">
        <v>9.7E-5</v>
      </c>
      <c r="X38" s="49">
        <v>0.40266800000000003</v>
      </c>
      <c r="Y38" s="49">
        <v>0</v>
      </c>
      <c r="Z38" s="49">
        <v>0</v>
      </c>
      <c r="AA38" s="71">
        <v>38</v>
      </c>
      <c r="AB38" s="71"/>
      <c r="AC38" s="72"/>
      <c r="AD38" s="78" t="s">
        <v>6548</v>
      </c>
      <c r="AE38" s="78">
        <v>4999</v>
      </c>
      <c r="AF38" s="78">
        <v>8933</v>
      </c>
      <c r="AG38" s="78">
        <v>18558</v>
      </c>
      <c r="AH38" s="78">
        <v>32197</v>
      </c>
      <c r="AI38" s="78">
        <v>3600</v>
      </c>
      <c r="AJ38" s="78" t="s">
        <v>7311</v>
      </c>
      <c r="AK38" s="78" t="s">
        <v>6430</v>
      </c>
      <c r="AL38" s="78"/>
      <c r="AM38" s="78" t="s">
        <v>9013</v>
      </c>
      <c r="AN38" s="80">
        <v>39927.430312500001</v>
      </c>
      <c r="AO38" s="82" t="s">
        <v>9085</v>
      </c>
      <c r="AP38" s="78" t="b">
        <v>0</v>
      </c>
      <c r="AQ38" s="78" t="b">
        <v>0</v>
      </c>
      <c r="AR38" s="78" t="b">
        <v>1</v>
      </c>
      <c r="AS38" s="78" t="s">
        <v>6305</v>
      </c>
      <c r="AT38" s="78">
        <v>679</v>
      </c>
      <c r="AU38" s="82" t="s">
        <v>9763</v>
      </c>
      <c r="AV38" s="78" t="b">
        <v>0</v>
      </c>
      <c r="AW38" s="78" t="s">
        <v>10419</v>
      </c>
      <c r="AX38" s="82" t="s">
        <v>10455</v>
      </c>
      <c r="AY38" s="78" t="s">
        <v>65</v>
      </c>
      <c r="AZ38" s="78" t="str">
        <f>REPLACE(INDEX(GroupVertices[Group], MATCH(Vertices[[#This Row],[Vertex]],GroupVertices[Vertex],0)),1,1,"")</f>
        <v>4</v>
      </c>
      <c r="BA38" s="48"/>
      <c r="BB38" s="48"/>
      <c r="BC38" s="48"/>
      <c r="BD38" s="48"/>
      <c r="BE38" s="48"/>
      <c r="BF38" s="48"/>
      <c r="BG38" s="48"/>
      <c r="BH38" s="48"/>
      <c r="BI38" s="48"/>
      <c r="BJ38" s="48"/>
      <c r="BK38" s="48"/>
      <c r="BL38" s="49"/>
      <c r="BM38" s="48"/>
      <c r="BN38" s="49"/>
      <c r="BO38" s="48"/>
      <c r="BP38" s="49"/>
      <c r="BQ38" s="48"/>
      <c r="BR38" s="49"/>
      <c r="BS38" s="48"/>
      <c r="BT38" s="2"/>
      <c r="BU38" s="3"/>
      <c r="BV38" s="3"/>
      <c r="BW38" s="3"/>
      <c r="BX38" s="3"/>
    </row>
    <row r="39" spans="1:76" x14ac:dyDescent="0.25">
      <c r="A39" s="64" t="s">
        <v>804</v>
      </c>
      <c r="B39" s="65"/>
      <c r="C39" s="65" t="s">
        <v>64</v>
      </c>
      <c r="D39" s="66">
        <v>163.86690648694378</v>
      </c>
      <c r="E39" s="68"/>
      <c r="F39" s="100" t="s">
        <v>10074</v>
      </c>
      <c r="G39" s="65"/>
      <c r="H39" s="69" t="s">
        <v>804</v>
      </c>
      <c r="I39" s="70"/>
      <c r="J39" s="70"/>
      <c r="K39" s="69" t="s">
        <v>11244</v>
      </c>
      <c r="L39" s="73">
        <v>1</v>
      </c>
      <c r="M39" s="74">
        <v>3383.3193359375</v>
      </c>
      <c r="N39" s="74">
        <v>4975.01318359375</v>
      </c>
      <c r="O39" s="75"/>
      <c r="P39" s="76"/>
      <c r="Q39" s="76"/>
      <c r="R39" s="86"/>
      <c r="S39" s="48">
        <v>1</v>
      </c>
      <c r="T39" s="48">
        <v>0</v>
      </c>
      <c r="U39" s="49">
        <v>0</v>
      </c>
      <c r="V39" s="49">
        <v>5.4900000000000001E-4</v>
      </c>
      <c r="W39" s="49">
        <v>9.7E-5</v>
      </c>
      <c r="X39" s="49">
        <v>0.40266800000000003</v>
      </c>
      <c r="Y39" s="49">
        <v>0</v>
      </c>
      <c r="Z39" s="49">
        <v>0</v>
      </c>
      <c r="AA39" s="71">
        <v>39</v>
      </c>
      <c r="AB39" s="71"/>
      <c r="AC39" s="72"/>
      <c r="AD39" s="78" t="s">
        <v>6549</v>
      </c>
      <c r="AE39" s="78">
        <v>5300</v>
      </c>
      <c r="AF39" s="78">
        <v>5949</v>
      </c>
      <c r="AG39" s="78">
        <v>13512</v>
      </c>
      <c r="AH39" s="78">
        <v>23059</v>
      </c>
      <c r="AI39" s="78">
        <v>3600</v>
      </c>
      <c r="AJ39" s="78" t="s">
        <v>7312</v>
      </c>
      <c r="AK39" s="78" t="s">
        <v>8017</v>
      </c>
      <c r="AL39" s="82" t="s">
        <v>8456</v>
      </c>
      <c r="AM39" s="78" t="s">
        <v>8068</v>
      </c>
      <c r="AN39" s="80">
        <v>40205.375925925924</v>
      </c>
      <c r="AO39" s="82" t="s">
        <v>9086</v>
      </c>
      <c r="AP39" s="78" t="b">
        <v>0</v>
      </c>
      <c r="AQ39" s="78" t="b">
        <v>0</v>
      </c>
      <c r="AR39" s="78" t="b">
        <v>1</v>
      </c>
      <c r="AS39" s="78" t="s">
        <v>6305</v>
      </c>
      <c r="AT39" s="78">
        <v>1212</v>
      </c>
      <c r="AU39" s="82" t="s">
        <v>9764</v>
      </c>
      <c r="AV39" s="78" t="b">
        <v>0</v>
      </c>
      <c r="AW39" s="78" t="s">
        <v>10419</v>
      </c>
      <c r="AX39" s="82" t="s">
        <v>10456</v>
      </c>
      <c r="AY39" s="78" t="s">
        <v>65</v>
      </c>
      <c r="AZ39" s="78" t="str">
        <f>REPLACE(INDEX(GroupVertices[Group], MATCH(Vertices[[#This Row],[Vertex]],GroupVertices[Vertex],0)),1,1,"")</f>
        <v>4</v>
      </c>
      <c r="BA39" s="48"/>
      <c r="BB39" s="48"/>
      <c r="BC39" s="48"/>
      <c r="BD39" s="48"/>
      <c r="BE39" s="48"/>
      <c r="BF39" s="48"/>
      <c r="BG39" s="48"/>
      <c r="BH39" s="48"/>
      <c r="BI39" s="48"/>
      <c r="BJ39" s="48"/>
      <c r="BK39" s="48"/>
      <c r="BL39" s="49"/>
      <c r="BM39" s="48"/>
      <c r="BN39" s="49"/>
      <c r="BO39" s="48"/>
      <c r="BP39" s="49"/>
      <c r="BQ39" s="48"/>
      <c r="BR39" s="49"/>
      <c r="BS39" s="48"/>
      <c r="BT39" s="2"/>
      <c r="BU39" s="3"/>
      <c r="BV39" s="3"/>
      <c r="BW39" s="3"/>
      <c r="BX39" s="3"/>
    </row>
    <row r="40" spans="1:76" x14ac:dyDescent="0.25">
      <c r="A40" s="64" t="s">
        <v>805</v>
      </c>
      <c r="B40" s="65"/>
      <c r="C40" s="65" t="s">
        <v>64</v>
      </c>
      <c r="D40" s="66">
        <v>165.67230454029516</v>
      </c>
      <c r="E40" s="68"/>
      <c r="F40" s="100" t="s">
        <v>10075</v>
      </c>
      <c r="G40" s="65"/>
      <c r="H40" s="69" t="s">
        <v>805</v>
      </c>
      <c r="I40" s="70"/>
      <c r="J40" s="70"/>
      <c r="K40" s="69" t="s">
        <v>11245</v>
      </c>
      <c r="L40" s="73">
        <v>1</v>
      </c>
      <c r="M40" s="74">
        <v>3641.296875</v>
      </c>
      <c r="N40" s="74">
        <v>4123.73388671875</v>
      </c>
      <c r="O40" s="75"/>
      <c r="P40" s="76"/>
      <c r="Q40" s="76"/>
      <c r="R40" s="86"/>
      <c r="S40" s="48">
        <v>1</v>
      </c>
      <c r="T40" s="48">
        <v>0</v>
      </c>
      <c r="U40" s="49">
        <v>0</v>
      </c>
      <c r="V40" s="49">
        <v>5.4900000000000001E-4</v>
      </c>
      <c r="W40" s="49">
        <v>9.7E-5</v>
      </c>
      <c r="X40" s="49">
        <v>0.40266800000000003</v>
      </c>
      <c r="Y40" s="49">
        <v>0</v>
      </c>
      <c r="Z40" s="49">
        <v>0</v>
      </c>
      <c r="AA40" s="71">
        <v>40</v>
      </c>
      <c r="AB40" s="71"/>
      <c r="AC40" s="72"/>
      <c r="AD40" s="78" t="s">
        <v>6550</v>
      </c>
      <c r="AE40" s="78">
        <v>5405</v>
      </c>
      <c r="AF40" s="78">
        <v>11702</v>
      </c>
      <c r="AG40" s="78">
        <v>27108</v>
      </c>
      <c r="AH40" s="78">
        <v>16469</v>
      </c>
      <c r="AI40" s="78">
        <v>3600</v>
      </c>
      <c r="AJ40" s="78" t="s">
        <v>7313</v>
      </c>
      <c r="AK40" s="78" t="s">
        <v>8018</v>
      </c>
      <c r="AL40" s="82" t="s">
        <v>8457</v>
      </c>
      <c r="AM40" s="78" t="s">
        <v>8068</v>
      </c>
      <c r="AN40" s="80">
        <v>40640.27716435185</v>
      </c>
      <c r="AO40" s="82" t="s">
        <v>9087</v>
      </c>
      <c r="AP40" s="78" t="b">
        <v>0</v>
      </c>
      <c r="AQ40" s="78" t="b">
        <v>0</v>
      </c>
      <c r="AR40" s="78" t="b">
        <v>1</v>
      </c>
      <c r="AS40" s="78" t="s">
        <v>6305</v>
      </c>
      <c r="AT40" s="78">
        <v>1403</v>
      </c>
      <c r="AU40" s="82" t="s">
        <v>9765</v>
      </c>
      <c r="AV40" s="78" t="b">
        <v>0</v>
      </c>
      <c r="AW40" s="78" t="s">
        <v>10419</v>
      </c>
      <c r="AX40" s="82" t="s">
        <v>10457</v>
      </c>
      <c r="AY40" s="78" t="s">
        <v>65</v>
      </c>
      <c r="AZ40" s="78" t="str">
        <f>REPLACE(INDEX(GroupVertices[Group], MATCH(Vertices[[#This Row],[Vertex]],GroupVertices[Vertex],0)),1,1,"")</f>
        <v>4</v>
      </c>
      <c r="BA40" s="48"/>
      <c r="BB40" s="48"/>
      <c r="BC40" s="48"/>
      <c r="BD40" s="48"/>
      <c r="BE40" s="48"/>
      <c r="BF40" s="48"/>
      <c r="BG40" s="48"/>
      <c r="BH40" s="48"/>
      <c r="BI40" s="48"/>
      <c r="BJ40" s="48"/>
      <c r="BK40" s="48"/>
      <c r="BL40" s="49"/>
      <c r="BM40" s="48"/>
      <c r="BN40" s="49"/>
      <c r="BO40" s="48"/>
      <c r="BP40" s="49"/>
      <c r="BQ40" s="48"/>
      <c r="BR40" s="49"/>
      <c r="BS40" s="48"/>
      <c r="BT40" s="2"/>
      <c r="BU40" s="3"/>
      <c r="BV40" s="3"/>
      <c r="BW40" s="3"/>
      <c r="BX40" s="3"/>
    </row>
    <row r="41" spans="1:76" x14ac:dyDescent="0.25">
      <c r="A41" s="64" t="s">
        <v>806</v>
      </c>
      <c r="B41" s="65"/>
      <c r="C41" s="65" t="s">
        <v>64</v>
      </c>
      <c r="D41" s="66">
        <v>327.03214842493423</v>
      </c>
      <c r="E41" s="68"/>
      <c r="F41" s="100" t="s">
        <v>10076</v>
      </c>
      <c r="G41" s="65"/>
      <c r="H41" s="69" t="s">
        <v>806</v>
      </c>
      <c r="I41" s="70"/>
      <c r="J41" s="70"/>
      <c r="K41" s="69" t="s">
        <v>11246</v>
      </c>
      <c r="L41" s="73">
        <v>1</v>
      </c>
      <c r="M41" s="74">
        <v>3844.45703125</v>
      </c>
      <c r="N41" s="74">
        <v>4263.05517578125</v>
      </c>
      <c r="O41" s="75"/>
      <c r="P41" s="76"/>
      <c r="Q41" s="76"/>
      <c r="R41" s="86"/>
      <c r="S41" s="48">
        <v>1</v>
      </c>
      <c r="T41" s="48">
        <v>0</v>
      </c>
      <c r="U41" s="49">
        <v>0</v>
      </c>
      <c r="V41" s="49">
        <v>5.4900000000000001E-4</v>
      </c>
      <c r="W41" s="49">
        <v>9.7E-5</v>
      </c>
      <c r="X41" s="49">
        <v>0.40266800000000003</v>
      </c>
      <c r="Y41" s="49">
        <v>0</v>
      </c>
      <c r="Z41" s="49">
        <v>0</v>
      </c>
      <c r="AA41" s="71">
        <v>41</v>
      </c>
      <c r="AB41" s="71"/>
      <c r="AC41" s="72"/>
      <c r="AD41" s="78" t="s">
        <v>6551</v>
      </c>
      <c r="AE41" s="78">
        <v>77225</v>
      </c>
      <c r="AF41" s="78">
        <v>525884</v>
      </c>
      <c r="AG41" s="78">
        <v>43674</v>
      </c>
      <c r="AH41" s="78">
        <v>11</v>
      </c>
      <c r="AI41" s="78">
        <v>3600</v>
      </c>
      <c r="AJ41" s="78" t="s">
        <v>7314</v>
      </c>
      <c r="AK41" s="78" t="s">
        <v>8019</v>
      </c>
      <c r="AL41" s="82" t="s">
        <v>8458</v>
      </c>
      <c r="AM41" s="78" t="s">
        <v>8068</v>
      </c>
      <c r="AN41" s="80">
        <v>39219.91138888889</v>
      </c>
      <c r="AO41" s="82" t="s">
        <v>9088</v>
      </c>
      <c r="AP41" s="78" t="b">
        <v>0</v>
      </c>
      <c r="AQ41" s="78" t="b">
        <v>0</v>
      </c>
      <c r="AR41" s="78" t="b">
        <v>0</v>
      </c>
      <c r="AS41" s="78" t="s">
        <v>6305</v>
      </c>
      <c r="AT41" s="78">
        <v>7621</v>
      </c>
      <c r="AU41" s="82" t="s">
        <v>9766</v>
      </c>
      <c r="AV41" s="78" t="b">
        <v>0</v>
      </c>
      <c r="AW41" s="78" t="s">
        <v>10419</v>
      </c>
      <c r="AX41" s="82" t="s">
        <v>10458</v>
      </c>
      <c r="AY41" s="78" t="s">
        <v>65</v>
      </c>
      <c r="AZ41" s="78" t="str">
        <f>REPLACE(INDEX(GroupVertices[Group], MATCH(Vertices[[#This Row],[Vertex]],GroupVertices[Vertex],0)),1,1,"")</f>
        <v>4</v>
      </c>
      <c r="BA41" s="48"/>
      <c r="BB41" s="48"/>
      <c r="BC41" s="48"/>
      <c r="BD41" s="48"/>
      <c r="BE41" s="48"/>
      <c r="BF41" s="48"/>
      <c r="BG41" s="48"/>
      <c r="BH41" s="48"/>
      <c r="BI41" s="48"/>
      <c r="BJ41" s="48"/>
      <c r="BK41" s="48"/>
      <c r="BL41" s="49"/>
      <c r="BM41" s="48"/>
      <c r="BN41" s="49"/>
      <c r="BO41" s="48"/>
      <c r="BP41" s="49"/>
      <c r="BQ41" s="48"/>
      <c r="BR41" s="49"/>
      <c r="BS41" s="48"/>
      <c r="BT41" s="2"/>
      <c r="BU41" s="3"/>
      <c r="BV41" s="3"/>
      <c r="BW41" s="3"/>
      <c r="BX41" s="3"/>
    </row>
    <row r="42" spans="1:76" x14ac:dyDescent="0.25">
      <c r="A42" s="64" t="s">
        <v>807</v>
      </c>
      <c r="B42" s="65"/>
      <c r="C42" s="65" t="s">
        <v>64</v>
      </c>
      <c r="D42" s="66">
        <v>172.5973382345947</v>
      </c>
      <c r="E42" s="68"/>
      <c r="F42" s="100" t="s">
        <v>10077</v>
      </c>
      <c r="G42" s="65"/>
      <c r="H42" s="69" t="s">
        <v>807</v>
      </c>
      <c r="I42" s="70"/>
      <c r="J42" s="70"/>
      <c r="K42" s="69" t="s">
        <v>11247</v>
      </c>
      <c r="L42" s="73">
        <v>1</v>
      </c>
      <c r="M42" s="74">
        <v>3744.35791015625</v>
      </c>
      <c r="N42" s="74">
        <v>4041.63037109375</v>
      </c>
      <c r="O42" s="75"/>
      <c r="P42" s="76"/>
      <c r="Q42" s="76"/>
      <c r="R42" s="86"/>
      <c r="S42" s="48">
        <v>1</v>
      </c>
      <c r="T42" s="48">
        <v>0</v>
      </c>
      <c r="U42" s="49">
        <v>0</v>
      </c>
      <c r="V42" s="49">
        <v>5.4900000000000001E-4</v>
      </c>
      <c r="W42" s="49">
        <v>9.7E-5</v>
      </c>
      <c r="X42" s="49">
        <v>0.40266800000000003</v>
      </c>
      <c r="Y42" s="49">
        <v>0</v>
      </c>
      <c r="Z42" s="49">
        <v>0</v>
      </c>
      <c r="AA42" s="71">
        <v>42</v>
      </c>
      <c r="AB42" s="71"/>
      <c r="AC42" s="72"/>
      <c r="AD42" s="78" t="s">
        <v>6552</v>
      </c>
      <c r="AE42" s="78">
        <v>6573</v>
      </c>
      <c r="AF42" s="78">
        <v>33769</v>
      </c>
      <c r="AG42" s="78">
        <v>43575</v>
      </c>
      <c r="AH42" s="78">
        <v>32406</v>
      </c>
      <c r="AI42" s="78">
        <v>3600</v>
      </c>
      <c r="AJ42" s="78" t="s">
        <v>7315</v>
      </c>
      <c r="AK42" s="78" t="s">
        <v>8019</v>
      </c>
      <c r="AL42" s="82" t="s">
        <v>8459</v>
      </c>
      <c r="AM42" s="78" t="s">
        <v>8068</v>
      </c>
      <c r="AN42" s="80">
        <v>40954.302615740744</v>
      </c>
      <c r="AO42" s="82" t="s">
        <v>9089</v>
      </c>
      <c r="AP42" s="78" t="b">
        <v>0</v>
      </c>
      <c r="AQ42" s="78" t="b">
        <v>0</v>
      </c>
      <c r="AR42" s="78" t="b">
        <v>1</v>
      </c>
      <c r="AS42" s="78" t="s">
        <v>6304</v>
      </c>
      <c r="AT42" s="78">
        <v>3467</v>
      </c>
      <c r="AU42" s="82" t="s">
        <v>9742</v>
      </c>
      <c r="AV42" s="78" t="b">
        <v>1</v>
      </c>
      <c r="AW42" s="78" t="s">
        <v>10419</v>
      </c>
      <c r="AX42" s="82" t="s">
        <v>10459</v>
      </c>
      <c r="AY42" s="78" t="s">
        <v>65</v>
      </c>
      <c r="AZ42" s="78" t="str">
        <f>REPLACE(INDEX(GroupVertices[Group], MATCH(Vertices[[#This Row],[Vertex]],GroupVertices[Vertex],0)),1,1,"")</f>
        <v>4</v>
      </c>
      <c r="BA42" s="48"/>
      <c r="BB42" s="48"/>
      <c r="BC42" s="48"/>
      <c r="BD42" s="48"/>
      <c r="BE42" s="48"/>
      <c r="BF42" s="48"/>
      <c r="BG42" s="48"/>
      <c r="BH42" s="48"/>
      <c r="BI42" s="48"/>
      <c r="BJ42" s="48"/>
      <c r="BK42" s="48"/>
      <c r="BL42" s="49"/>
      <c r="BM42" s="48"/>
      <c r="BN42" s="49"/>
      <c r="BO42" s="48"/>
      <c r="BP42" s="49"/>
      <c r="BQ42" s="48"/>
      <c r="BR42" s="49"/>
      <c r="BS42" s="48"/>
      <c r="BT42" s="2"/>
      <c r="BU42" s="3"/>
      <c r="BV42" s="3"/>
      <c r="BW42" s="3"/>
      <c r="BX42" s="3"/>
    </row>
    <row r="43" spans="1:76" x14ac:dyDescent="0.25">
      <c r="A43" s="64" t="s">
        <v>220</v>
      </c>
      <c r="B43" s="65"/>
      <c r="C43" s="65" t="s">
        <v>64</v>
      </c>
      <c r="D43" s="66">
        <v>168.32564028531274</v>
      </c>
      <c r="E43" s="68"/>
      <c r="F43" s="100" t="s">
        <v>10078</v>
      </c>
      <c r="G43" s="65"/>
      <c r="H43" s="69" t="s">
        <v>220</v>
      </c>
      <c r="I43" s="70"/>
      <c r="J43" s="70"/>
      <c r="K43" s="69" t="s">
        <v>11248</v>
      </c>
      <c r="L43" s="73">
        <v>1.3324795458069221</v>
      </c>
      <c r="M43" s="74">
        <v>8663.8505859375</v>
      </c>
      <c r="N43" s="74">
        <v>4784.8154296875</v>
      </c>
      <c r="O43" s="75"/>
      <c r="P43" s="76"/>
      <c r="Q43" s="76"/>
      <c r="R43" s="86"/>
      <c r="S43" s="48">
        <v>1</v>
      </c>
      <c r="T43" s="48">
        <v>1</v>
      </c>
      <c r="U43" s="49">
        <v>2</v>
      </c>
      <c r="V43" s="49">
        <v>0.5</v>
      </c>
      <c r="W43" s="49">
        <v>0</v>
      </c>
      <c r="X43" s="49">
        <v>1.4594590000000001</v>
      </c>
      <c r="Y43" s="49">
        <v>0</v>
      </c>
      <c r="Z43" s="49">
        <v>0</v>
      </c>
      <c r="AA43" s="71">
        <v>43</v>
      </c>
      <c r="AB43" s="71"/>
      <c r="AC43" s="72"/>
      <c r="AD43" s="78" t="s">
        <v>6553</v>
      </c>
      <c r="AE43" s="78">
        <v>16903</v>
      </c>
      <c r="AF43" s="78">
        <v>20157</v>
      </c>
      <c r="AG43" s="78">
        <v>20810</v>
      </c>
      <c r="AH43" s="78">
        <v>1038</v>
      </c>
      <c r="AI43" s="78">
        <v>-25200</v>
      </c>
      <c r="AJ43" s="78" t="s">
        <v>7316</v>
      </c>
      <c r="AK43" s="78" t="s">
        <v>8020</v>
      </c>
      <c r="AL43" s="82" t="s">
        <v>8460</v>
      </c>
      <c r="AM43" s="78" t="s">
        <v>9004</v>
      </c>
      <c r="AN43" s="80">
        <v>39421.865578703706</v>
      </c>
      <c r="AO43" s="82" t="s">
        <v>9090</v>
      </c>
      <c r="AP43" s="78" t="b">
        <v>0</v>
      </c>
      <c r="AQ43" s="78" t="b">
        <v>0</v>
      </c>
      <c r="AR43" s="78" t="b">
        <v>1</v>
      </c>
      <c r="AS43" s="78" t="s">
        <v>6304</v>
      </c>
      <c r="AT43" s="78">
        <v>764</v>
      </c>
      <c r="AU43" s="82" t="s">
        <v>9767</v>
      </c>
      <c r="AV43" s="78" t="b">
        <v>0</v>
      </c>
      <c r="AW43" s="78" t="s">
        <v>10419</v>
      </c>
      <c r="AX43" s="82" t="s">
        <v>10460</v>
      </c>
      <c r="AY43" s="78" t="s">
        <v>66</v>
      </c>
      <c r="AZ43" s="78" t="str">
        <f>REPLACE(INDEX(GroupVertices[Group], MATCH(Vertices[[#This Row],[Vertex]],GroupVertices[Vertex],0)),1,1,"")</f>
        <v>42</v>
      </c>
      <c r="BA43" s="48" t="s">
        <v>1995</v>
      </c>
      <c r="BB43" s="48" t="s">
        <v>1995</v>
      </c>
      <c r="BC43" s="48" t="s">
        <v>2507</v>
      </c>
      <c r="BD43" s="48" t="s">
        <v>2507</v>
      </c>
      <c r="BE43" s="48" t="s">
        <v>2656</v>
      </c>
      <c r="BF43" s="48" t="s">
        <v>2656</v>
      </c>
      <c r="BG43" s="120" t="s">
        <v>12425</v>
      </c>
      <c r="BH43" s="120" t="s">
        <v>12425</v>
      </c>
      <c r="BI43" s="120" t="s">
        <v>12619</v>
      </c>
      <c r="BJ43" s="120" t="s">
        <v>12619</v>
      </c>
      <c r="BK43" s="120">
        <v>3</v>
      </c>
      <c r="BL43" s="123">
        <v>13.043478260869565</v>
      </c>
      <c r="BM43" s="120">
        <v>1</v>
      </c>
      <c r="BN43" s="123">
        <v>4.3478260869565215</v>
      </c>
      <c r="BO43" s="120">
        <v>0</v>
      </c>
      <c r="BP43" s="123">
        <v>0</v>
      </c>
      <c r="BQ43" s="120">
        <v>19</v>
      </c>
      <c r="BR43" s="123">
        <v>82.608695652173907</v>
      </c>
      <c r="BS43" s="120">
        <v>23</v>
      </c>
      <c r="BT43" s="2"/>
      <c r="BU43" s="3"/>
      <c r="BV43" s="3"/>
      <c r="BW43" s="3"/>
      <c r="BX43" s="3"/>
    </row>
    <row r="44" spans="1:76" x14ac:dyDescent="0.25">
      <c r="A44" s="64" t="s">
        <v>808</v>
      </c>
      <c r="B44" s="65"/>
      <c r="C44" s="65" t="s">
        <v>64</v>
      </c>
      <c r="D44" s="66">
        <v>195.26037164653246</v>
      </c>
      <c r="E44" s="68"/>
      <c r="F44" s="100" t="s">
        <v>10079</v>
      </c>
      <c r="G44" s="65"/>
      <c r="H44" s="69" t="s">
        <v>808</v>
      </c>
      <c r="I44" s="70"/>
      <c r="J44" s="70"/>
      <c r="K44" s="69" t="s">
        <v>11249</v>
      </c>
      <c r="L44" s="73">
        <v>1</v>
      </c>
      <c r="M44" s="74">
        <v>8663.8505859375</v>
      </c>
      <c r="N44" s="74">
        <v>4990.677734375</v>
      </c>
      <c r="O44" s="75"/>
      <c r="P44" s="76"/>
      <c r="Q44" s="76"/>
      <c r="R44" s="86"/>
      <c r="S44" s="48">
        <v>1</v>
      </c>
      <c r="T44" s="48">
        <v>0</v>
      </c>
      <c r="U44" s="49">
        <v>0</v>
      </c>
      <c r="V44" s="49">
        <v>0.33333299999999999</v>
      </c>
      <c r="W44" s="49">
        <v>0</v>
      </c>
      <c r="X44" s="49">
        <v>0.77027000000000001</v>
      </c>
      <c r="Y44" s="49">
        <v>0</v>
      </c>
      <c r="Z44" s="49">
        <v>0</v>
      </c>
      <c r="AA44" s="71">
        <v>44</v>
      </c>
      <c r="AB44" s="71"/>
      <c r="AC44" s="72"/>
      <c r="AD44" s="78" t="s">
        <v>6554</v>
      </c>
      <c r="AE44" s="78">
        <v>46393</v>
      </c>
      <c r="AF44" s="78">
        <v>105986</v>
      </c>
      <c r="AG44" s="78">
        <v>61930</v>
      </c>
      <c r="AH44" s="78">
        <v>14617</v>
      </c>
      <c r="AI44" s="78">
        <v>-25200</v>
      </c>
      <c r="AJ44" s="78" t="s">
        <v>7317</v>
      </c>
      <c r="AK44" s="78" t="s">
        <v>8021</v>
      </c>
      <c r="AL44" s="82" t="s">
        <v>8461</v>
      </c>
      <c r="AM44" s="78" t="s">
        <v>9004</v>
      </c>
      <c r="AN44" s="80">
        <v>40629.979756944442</v>
      </c>
      <c r="AO44" s="82" t="s">
        <v>9091</v>
      </c>
      <c r="AP44" s="78" t="b">
        <v>0</v>
      </c>
      <c r="AQ44" s="78" t="b">
        <v>0</v>
      </c>
      <c r="AR44" s="78" t="b">
        <v>1</v>
      </c>
      <c r="AS44" s="78" t="s">
        <v>6304</v>
      </c>
      <c r="AT44" s="78">
        <v>5120</v>
      </c>
      <c r="AU44" s="82" t="s">
        <v>9768</v>
      </c>
      <c r="AV44" s="78" t="b">
        <v>0</v>
      </c>
      <c r="AW44" s="78" t="s">
        <v>10419</v>
      </c>
      <c r="AX44" s="82" t="s">
        <v>10461</v>
      </c>
      <c r="AY44" s="78" t="s">
        <v>65</v>
      </c>
      <c r="AZ44" s="78" t="str">
        <f>REPLACE(INDEX(GroupVertices[Group], MATCH(Vertices[[#This Row],[Vertex]],GroupVertices[Vertex],0)),1,1,"")</f>
        <v>42</v>
      </c>
      <c r="BA44" s="48"/>
      <c r="BB44" s="48"/>
      <c r="BC44" s="48"/>
      <c r="BD44" s="48"/>
      <c r="BE44" s="48"/>
      <c r="BF44" s="48"/>
      <c r="BG44" s="48"/>
      <c r="BH44" s="48"/>
      <c r="BI44" s="48"/>
      <c r="BJ44" s="48"/>
      <c r="BK44" s="48"/>
      <c r="BL44" s="49"/>
      <c r="BM44" s="48"/>
      <c r="BN44" s="49"/>
      <c r="BO44" s="48"/>
      <c r="BP44" s="49"/>
      <c r="BQ44" s="48"/>
      <c r="BR44" s="49"/>
      <c r="BS44" s="48"/>
      <c r="BT44" s="2"/>
      <c r="BU44" s="3"/>
      <c r="BV44" s="3"/>
      <c r="BW44" s="3"/>
      <c r="BX44" s="3"/>
    </row>
    <row r="45" spans="1:76" x14ac:dyDescent="0.25">
      <c r="A45" s="64" t="s">
        <v>221</v>
      </c>
      <c r="B45" s="65"/>
      <c r="C45" s="65" t="s">
        <v>64</v>
      </c>
      <c r="D45" s="66">
        <v>162.06182225213109</v>
      </c>
      <c r="E45" s="68"/>
      <c r="F45" s="100" t="s">
        <v>3493</v>
      </c>
      <c r="G45" s="65"/>
      <c r="H45" s="69" t="s">
        <v>221</v>
      </c>
      <c r="I45" s="70"/>
      <c r="J45" s="70"/>
      <c r="K45" s="69" t="s">
        <v>11250</v>
      </c>
      <c r="L45" s="73">
        <v>1</v>
      </c>
      <c r="M45" s="74">
        <v>6475.96044921875</v>
      </c>
      <c r="N45" s="74">
        <v>5714.13427734375</v>
      </c>
      <c r="O45" s="75"/>
      <c r="P45" s="76"/>
      <c r="Q45" s="76"/>
      <c r="R45" s="86"/>
      <c r="S45" s="48">
        <v>0</v>
      </c>
      <c r="T45" s="48">
        <v>1</v>
      </c>
      <c r="U45" s="49">
        <v>0</v>
      </c>
      <c r="V45" s="49">
        <v>0.2</v>
      </c>
      <c r="W45" s="49">
        <v>0</v>
      </c>
      <c r="X45" s="49">
        <v>0.61068699999999998</v>
      </c>
      <c r="Y45" s="49">
        <v>0</v>
      </c>
      <c r="Z45" s="49">
        <v>0</v>
      </c>
      <c r="AA45" s="71">
        <v>45</v>
      </c>
      <c r="AB45" s="71"/>
      <c r="AC45" s="72"/>
      <c r="AD45" s="78" t="s">
        <v>6555</v>
      </c>
      <c r="AE45" s="78">
        <v>238</v>
      </c>
      <c r="AF45" s="78">
        <v>197</v>
      </c>
      <c r="AG45" s="78">
        <v>441</v>
      </c>
      <c r="AH45" s="78">
        <v>29</v>
      </c>
      <c r="AI45" s="78"/>
      <c r="AJ45" s="78" t="s">
        <v>7318</v>
      </c>
      <c r="AK45" s="78" t="s">
        <v>8022</v>
      </c>
      <c r="AL45" s="78"/>
      <c r="AM45" s="78"/>
      <c r="AN45" s="80">
        <v>40532.271539351852</v>
      </c>
      <c r="AO45" s="78"/>
      <c r="AP45" s="78" t="b">
        <v>1</v>
      </c>
      <c r="AQ45" s="78" t="b">
        <v>0</v>
      </c>
      <c r="AR45" s="78" t="b">
        <v>0</v>
      </c>
      <c r="AS45" s="78" t="s">
        <v>6304</v>
      </c>
      <c r="AT45" s="78">
        <v>10</v>
      </c>
      <c r="AU45" s="82" t="s">
        <v>9742</v>
      </c>
      <c r="AV45" s="78" t="b">
        <v>0</v>
      </c>
      <c r="AW45" s="78" t="s">
        <v>10419</v>
      </c>
      <c r="AX45" s="82" t="s">
        <v>10462</v>
      </c>
      <c r="AY45" s="78" t="s">
        <v>66</v>
      </c>
      <c r="AZ45" s="78" t="str">
        <f>REPLACE(INDEX(GroupVertices[Group], MATCH(Vertices[[#This Row],[Vertex]],GroupVertices[Vertex],0)),1,1,"")</f>
        <v>34</v>
      </c>
      <c r="BA45" s="48"/>
      <c r="BB45" s="48"/>
      <c r="BC45" s="48"/>
      <c r="BD45" s="48"/>
      <c r="BE45" s="48" t="s">
        <v>2657</v>
      </c>
      <c r="BF45" s="48" t="s">
        <v>2657</v>
      </c>
      <c r="BG45" s="120" t="s">
        <v>13191</v>
      </c>
      <c r="BH45" s="120" t="s">
        <v>13191</v>
      </c>
      <c r="BI45" s="120" t="s">
        <v>13721</v>
      </c>
      <c r="BJ45" s="120" t="s">
        <v>13721</v>
      </c>
      <c r="BK45" s="120">
        <v>0</v>
      </c>
      <c r="BL45" s="123">
        <v>0</v>
      </c>
      <c r="BM45" s="120">
        <v>0</v>
      </c>
      <c r="BN45" s="123">
        <v>0</v>
      </c>
      <c r="BO45" s="120">
        <v>0</v>
      </c>
      <c r="BP45" s="123">
        <v>0</v>
      </c>
      <c r="BQ45" s="120">
        <v>14</v>
      </c>
      <c r="BR45" s="123">
        <v>100</v>
      </c>
      <c r="BS45" s="120">
        <v>14</v>
      </c>
      <c r="BT45" s="2"/>
      <c r="BU45" s="3"/>
      <c r="BV45" s="3"/>
      <c r="BW45" s="3"/>
      <c r="BX45" s="3"/>
    </row>
    <row r="46" spans="1:76" x14ac:dyDescent="0.25">
      <c r="A46" s="64" t="s">
        <v>400</v>
      </c>
      <c r="B46" s="65"/>
      <c r="C46" s="65" t="s">
        <v>64</v>
      </c>
      <c r="D46" s="66">
        <v>162.0257331201764</v>
      </c>
      <c r="E46" s="68"/>
      <c r="F46" s="100" t="s">
        <v>10080</v>
      </c>
      <c r="G46" s="65"/>
      <c r="H46" s="69" t="s">
        <v>400</v>
      </c>
      <c r="I46" s="70"/>
      <c r="J46" s="70"/>
      <c r="K46" s="69" t="s">
        <v>11251</v>
      </c>
      <c r="L46" s="73">
        <v>1.9974386374207662</v>
      </c>
      <c r="M46" s="74">
        <v>6475.96044921875</v>
      </c>
      <c r="N46" s="74">
        <v>5402.4013671875</v>
      </c>
      <c r="O46" s="75"/>
      <c r="P46" s="76"/>
      <c r="Q46" s="76"/>
      <c r="R46" s="86"/>
      <c r="S46" s="48">
        <v>4</v>
      </c>
      <c r="T46" s="48">
        <v>1</v>
      </c>
      <c r="U46" s="49">
        <v>6</v>
      </c>
      <c r="V46" s="49">
        <v>0.33333299999999999</v>
      </c>
      <c r="W46" s="49">
        <v>0</v>
      </c>
      <c r="X46" s="49">
        <v>2.1679379999999999</v>
      </c>
      <c r="Y46" s="49">
        <v>0</v>
      </c>
      <c r="Z46" s="49">
        <v>0</v>
      </c>
      <c r="AA46" s="71">
        <v>46</v>
      </c>
      <c r="AB46" s="71"/>
      <c r="AC46" s="72"/>
      <c r="AD46" s="78" t="s">
        <v>6556</v>
      </c>
      <c r="AE46" s="78">
        <v>84</v>
      </c>
      <c r="AF46" s="78">
        <v>82</v>
      </c>
      <c r="AG46" s="78">
        <v>58</v>
      </c>
      <c r="AH46" s="78">
        <v>18</v>
      </c>
      <c r="AI46" s="78"/>
      <c r="AJ46" s="78" t="s">
        <v>7319</v>
      </c>
      <c r="AK46" s="78" t="s">
        <v>8023</v>
      </c>
      <c r="AL46" s="78"/>
      <c r="AM46" s="78"/>
      <c r="AN46" s="80">
        <v>43134.263182870367</v>
      </c>
      <c r="AO46" s="82" t="s">
        <v>9092</v>
      </c>
      <c r="AP46" s="78" t="b">
        <v>0</v>
      </c>
      <c r="AQ46" s="78" t="b">
        <v>0</v>
      </c>
      <c r="AR46" s="78" t="b">
        <v>0</v>
      </c>
      <c r="AS46" s="78" t="s">
        <v>6304</v>
      </c>
      <c r="AT46" s="78">
        <v>0</v>
      </c>
      <c r="AU46" s="82" t="s">
        <v>9742</v>
      </c>
      <c r="AV46" s="78" t="b">
        <v>0</v>
      </c>
      <c r="AW46" s="78" t="s">
        <v>10419</v>
      </c>
      <c r="AX46" s="82" t="s">
        <v>10463</v>
      </c>
      <c r="AY46" s="78" t="s">
        <v>66</v>
      </c>
      <c r="AZ46" s="78" t="str">
        <f>REPLACE(INDEX(GroupVertices[Group], MATCH(Vertices[[#This Row],[Vertex]],GroupVertices[Vertex],0)),1,1,"")</f>
        <v>34</v>
      </c>
      <c r="BA46" s="48"/>
      <c r="BB46" s="48"/>
      <c r="BC46" s="48"/>
      <c r="BD46" s="48"/>
      <c r="BE46" s="48" t="s">
        <v>12323</v>
      </c>
      <c r="BF46" s="48" t="s">
        <v>12323</v>
      </c>
      <c r="BG46" s="120" t="s">
        <v>12414</v>
      </c>
      <c r="BH46" s="120" t="s">
        <v>12414</v>
      </c>
      <c r="BI46" s="120" t="s">
        <v>13722</v>
      </c>
      <c r="BJ46" s="120" t="s">
        <v>13722</v>
      </c>
      <c r="BK46" s="120">
        <v>0</v>
      </c>
      <c r="BL46" s="123">
        <v>0</v>
      </c>
      <c r="BM46" s="120">
        <v>0</v>
      </c>
      <c r="BN46" s="123">
        <v>0</v>
      </c>
      <c r="BO46" s="120">
        <v>0</v>
      </c>
      <c r="BP46" s="123">
        <v>0</v>
      </c>
      <c r="BQ46" s="120">
        <v>25</v>
      </c>
      <c r="BR46" s="123">
        <v>100</v>
      </c>
      <c r="BS46" s="120">
        <v>25</v>
      </c>
      <c r="BT46" s="2"/>
      <c r="BU46" s="3"/>
      <c r="BV46" s="3"/>
      <c r="BW46" s="3"/>
      <c r="BX46" s="3"/>
    </row>
    <row r="47" spans="1:76" x14ac:dyDescent="0.25">
      <c r="A47" s="64" t="s">
        <v>222</v>
      </c>
      <c r="B47" s="65"/>
      <c r="C47" s="65" t="s">
        <v>64</v>
      </c>
      <c r="D47" s="66">
        <v>162.51685913329911</v>
      </c>
      <c r="E47" s="68"/>
      <c r="F47" s="100" t="s">
        <v>3494</v>
      </c>
      <c r="G47" s="65"/>
      <c r="H47" s="69" t="s">
        <v>222</v>
      </c>
      <c r="I47" s="70"/>
      <c r="J47" s="70"/>
      <c r="K47" s="69" t="s">
        <v>11252</v>
      </c>
      <c r="L47" s="73">
        <v>1</v>
      </c>
      <c r="M47" s="74">
        <v>6329.7763671875</v>
      </c>
      <c r="N47" s="74">
        <v>5714.13427734375</v>
      </c>
      <c r="O47" s="75"/>
      <c r="P47" s="76"/>
      <c r="Q47" s="76"/>
      <c r="R47" s="86"/>
      <c r="S47" s="48">
        <v>0</v>
      </c>
      <c r="T47" s="48">
        <v>1</v>
      </c>
      <c r="U47" s="49">
        <v>0</v>
      </c>
      <c r="V47" s="49">
        <v>0.2</v>
      </c>
      <c r="W47" s="49">
        <v>0</v>
      </c>
      <c r="X47" s="49">
        <v>0.61068699999999998</v>
      </c>
      <c r="Y47" s="49">
        <v>0</v>
      </c>
      <c r="Z47" s="49">
        <v>0</v>
      </c>
      <c r="AA47" s="71">
        <v>47</v>
      </c>
      <c r="AB47" s="71"/>
      <c r="AC47" s="72"/>
      <c r="AD47" s="78" t="s">
        <v>6557</v>
      </c>
      <c r="AE47" s="78">
        <v>1168</v>
      </c>
      <c r="AF47" s="78">
        <v>1647</v>
      </c>
      <c r="AG47" s="78">
        <v>12478</v>
      </c>
      <c r="AH47" s="78">
        <v>919</v>
      </c>
      <c r="AI47" s="78">
        <v>-18000</v>
      </c>
      <c r="AJ47" s="78" t="s">
        <v>7320</v>
      </c>
      <c r="AK47" s="78" t="s">
        <v>8024</v>
      </c>
      <c r="AL47" s="82" t="s">
        <v>8462</v>
      </c>
      <c r="AM47" s="78" t="s">
        <v>9007</v>
      </c>
      <c r="AN47" s="80">
        <v>39879.09238425926</v>
      </c>
      <c r="AO47" s="82" t="s">
        <v>9093</v>
      </c>
      <c r="AP47" s="78" t="b">
        <v>0</v>
      </c>
      <c r="AQ47" s="78" t="b">
        <v>0</v>
      </c>
      <c r="AR47" s="78" t="b">
        <v>1</v>
      </c>
      <c r="AS47" s="78" t="s">
        <v>6304</v>
      </c>
      <c r="AT47" s="78">
        <v>204</v>
      </c>
      <c r="AU47" s="82" t="s">
        <v>9742</v>
      </c>
      <c r="AV47" s="78" t="b">
        <v>0</v>
      </c>
      <c r="AW47" s="78" t="s">
        <v>10419</v>
      </c>
      <c r="AX47" s="82" t="s">
        <v>10464</v>
      </c>
      <c r="AY47" s="78" t="s">
        <v>66</v>
      </c>
      <c r="AZ47" s="78" t="str">
        <f>REPLACE(INDEX(GroupVertices[Group], MATCH(Vertices[[#This Row],[Vertex]],GroupVertices[Vertex],0)),1,1,"")</f>
        <v>34</v>
      </c>
      <c r="BA47" s="48"/>
      <c r="BB47" s="48"/>
      <c r="BC47" s="48"/>
      <c r="BD47" s="48"/>
      <c r="BE47" s="48" t="s">
        <v>2657</v>
      </c>
      <c r="BF47" s="48" t="s">
        <v>2657</v>
      </c>
      <c r="BG47" s="120" t="s">
        <v>13191</v>
      </c>
      <c r="BH47" s="120" t="s">
        <v>13191</v>
      </c>
      <c r="BI47" s="120" t="s">
        <v>13721</v>
      </c>
      <c r="BJ47" s="120" t="s">
        <v>13721</v>
      </c>
      <c r="BK47" s="120">
        <v>0</v>
      </c>
      <c r="BL47" s="123">
        <v>0</v>
      </c>
      <c r="BM47" s="120">
        <v>0</v>
      </c>
      <c r="BN47" s="123">
        <v>0</v>
      </c>
      <c r="BO47" s="120">
        <v>0</v>
      </c>
      <c r="BP47" s="123">
        <v>0</v>
      </c>
      <c r="BQ47" s="120">
        <v>14</v>
      </c>
      <c r="BR47" s="123">
        <v>100</v>
      </c>
      <c r="BS47" s="120">
        <v>14</v>
      </c>
      <c r="BT47" s="2"/>
      <c r="BU47" s="3"/>
      <c r="BV47" s="3"/>
      <c r="BW47" s="3"/>
      <c r="BX47" s="3"/>
    </row>
    <row r="48" spans="1:76" x14ac:dyDescent="0.25">
      <c r="A48" s="64" t="s">
        <v>223</v>
      </c>
      <c r="B48" s="65"/>
      <c r="C48" s="65" t="s">
        <v>64</v>
      </c>
      <c r="D48" s="66">
        <v>162.35492876731104</v>
      </c>
      <c r="E48" s="68"/>
      <c r="F48" s="100" t="s">
        <v>3495</v>
      </c>
      <c r="G48" s="65"/>
      <c r="H48" s="69" t="s">
        <v>223</v>
      </c>
      <c r="I48" s="70"/>
      <c r="J48" s="70"/>
      <c r="K48" s="69" t="s">
        <v>11253</v>
      </c>
      <c r="L48" s="73">
        <v>1</v>
      </c>
      <c r="M48" s="74">
        <v>5151.134765625</v>
      </c>
      <c r="N48" s="74">
        <v>8910.7294921875</v>
      </c>
      <c r="O48" s="75"/>
      <c r="P48" s="76"/>
      <c r="Q48" s="76"/>
      <c r="R48" s="86"/>
      <c r="S48" s="48">
        <v>0</v>
      </c>
      <c r="T48" s="48">
        <v>1</v>
      </c>
      <c r="U48" s="49">
        <v>0</v>
      </c>
      <c r="V48" s="49">
        <v>5.1599999999999997E-4</v>
      </c>
      <c r="W48" s="49">
        <v>1.3899999999999999E-4</v>
      </c>
      <c r="X48" s="49">
        <v>0.38886999999999999</v>
      </c>
      <c r="Y48" s="49">
        <v>0</v>
      </c>
      <c r="Z48" s="49">
        <v>0</v>
      </c>
      <c r="AA48" s="71">
        <v>48</v>
      </c>
      <c r="AB48" s="71"/>
      <c r="AC48" s="72"/>
      <c r="AD48" s="78" t="s">
        <v>6558</v>
      </c>
      <c r="AE48" s="78">
        <v>856</v>
      </c>
      <c r="AF48" s="78">
        <v>1131</v>
      </c>
      <c r="AG48" s="78">
        <v>732</v>
      </c>
      <c r="AH48" s="78">
        <v>22681</v>
      </c>
      <c r="AI48" s="78"/>
      <c r="AJ48" s="78" t="s">
        <v>7321</v>
      </c>
      <c r="AK48" s="78" t="s">
        <v>8025</v>
      </c>
      <c r="AL48" s="82" t="s">
        <v>8463</v>
      </c>
      <c r="AM48" s="78"/>
      <c r="AN48" s="80">
        <v>43006.330277777779</v>
      </c>
      <c r="AO48" s="82" t="s">
        <v>9094</v>
      </c>
      <c r="AP48" s="78" t="b">
        <v>1</v>
      </c>
      <c r="AQ48" s="78" t="b">
        <v>0</v>
      </c>
      <c r="AR48" s="78" t="b">
        <v>1</v>
      </c>
      <c r="AS48" s="78" t="s">
        <v>9728</v>
      </c>
      <c r="AT48" s="78">
        <v>3</v>
      </c>
      <c r="AU48" s="78"/>
      <c r="AV48" s="78" t="b">
        <v>0</v>
      </c>
      <c r="AW48" s="78" t="s">
        <v>10419</v>
      </c>
      <c r="AX48" s="82" t="s">
        <v>10465</v>
      </c>
      <c r="AY48" s="78" t="s">
        <v>66</v>
      </c>
      <c r="AZ48" s="78" t="str">
        <f>REPLACE(INDEX(GroupVertices[Group], MATCH(Vertices[[#This Row],[Vertex]],GroupVertices[Vertex],0)),1,1,"")</f>
        <v>6</v>
      </c>
      <c r="BA48" s="48" t="s">
        <v>1996</v>
      </c>
      <c r="BB48" s="48" t="s">
        <v>1996</v>
      </c>
      <c r="BC48" s="48" t="s">
        <v>2508</v>
      </c>
      <c r="BD48" s="48" t="s">
        <v>2508</v>
      </c>
      <c r="BE48" s="48" t="s">
        <v>2658</v>
      </c>
      <c r="BF48" s="48" t="s">
        <v>2658</v>
      </c>
      <c r="BG48" s="120" t="s">
        <v>13192</v>
      </c>
      <c r="BH48" s="120" t="s">
        <v>13192</v>
      </c>
      <c r="BI48" s="120" t="s">
        <v>13723</v>
      </c>
      <c r="BJ48" s="120" t="s">
        <v>13723</v>
      </c>
      <c r="BK48" s="120">
        <v>0</v>
      </c>
      <c r="BL48" s="123">
        <v>0</v>
      </c>
      <c r="BM48" s="120">
        <v>0</v>
      </c>
      <c r="BN48" s="123">
        <v>0</v>
      </c>
      <c r="BO48" s="120">
        <v>0</v>
      </c>
      <c r="BP48" s="123">
        <v>0</v>
      </c>
      <c r="BQ48" s="120">
        <v>13</v>
      </c>
      <c r="BR48" s="123">
        <v>100</v>
      </c>
      <c r="BS48" s="120">
        <v>13</v>
      </c>
      <c r="BT48" s="2"/>
      <c r="BU48" s="3"/>
      <c r="BV48" s="3"/>
      <c r="BW48" s="3"/>
      <c r="BX48" s="3"/>
    </row>
    <row r="49" spans="1:76" x14ac:dyDescent="0.25">
      <c r="A49" s="64" t="s">
        <v>740</v>
      </c>
      <c r="B49" s="65"/>
      <c r="C49" s="65" t="s">
        <v>64</v>
      </c>
      <c r="D49" s="66">
        <v>235.72319257560761</v>
      </c>
      <c r="E49" s="68"/>
      <c r="F49" s="100" t="s">
        <v>3854</v>
      </c>
      <c r="G49" s="65"/>
      <c r="H49" s="69" t="s">
        <v>740</v>
      </c>
      <c r="I49" s="70"/>
      <c r="J49" s="70"/>
      <c r="K49" s="69" t="s">
        <v>11254</v>
      </c>
      <c r="L49" s="73">
        <v>2630.525314584725</v>
      </c>
      <c r="M49" s="74">
        <v>4991.982421875</v>
      </c>
      <c r="N49" s="74">
        <v>8564.673828125</v>
      </c>
      <c r="O49" s="75"/>
      <c r="P49" s="76"/>
      <c r="Q49" s="76"/>
      <c r="R49" s="86"/>
      <c r="S49" s="48">
        <v>23</v>
      </c>
      <c r="T49" s="48">
        <v>5</v>
      </c>
      <c r="U49" s="49">
        <v>15817.666667</v>
      </c>
      <c r="V49" s="49">
        <v>6.2699999999999995E-4</v>
      </c>
      <c r="W49" s="49">
        <v>1.4940000000000001E-3</v>
      </c>
      <c r="X49" s="49">
        <v>6.4635480000000003</v>
      </c>
      <c r="Y49" s="49">
        <v>3.67965367965368E-2</v>
      </c>
      <c r="Z49" s="49">
        <v>0.18181818181818182</v>
      </c>
      <c r="AA49" s="71">
        <v>49</v>
      </c>
      <c r="AB49" s="71"/>
      <c r="AC49" s="72"/>
      <c r="AD49" s="78" t="s">
        <v>6559</v>
      </c>
      <c r="AE49" s="78">
        <v>178695</v>
      </c>
      <c r="AF49" s="78">
        <v>234923</v>
      </c>
      <c r="AG49" s="78">
        <v>72960</v>
      </c>
      <c r="AH49" s="78">
        <v>43892</v>
      </c>
      <c r="AI49" s="78">
        <v>-14400</v>
      </c>
      <c r="AJ49" s="78" t="s">
        <v>7322</v>
      </c>
      <c r="AK49" s="78" t="s">
        <v>8026</v>
      </c>
      <c r="AL49" s="82" t="s">
        <v>8464</v>
      </c>
      <c r="AM49" s="78" t="s">
        <v>9005</v>
      </c>
      <c r="AN49" s="80">
        <v>39978.174699074072</v>
      </c>
      <c r="AO49" s="82" t="s">
        <v>9095</v>
      </c>
      <c r="AP49" s="78" t="b">
        <v>0</v>
      </c>
      <c r="AQ49" s="78" t="b">
        <v>0</v>
      </c>
      <c r="AR49" s="78" t="b">
        <v>0</v>
      </c>
      <c r="AS49" s="78" t="s">
        <v>6304</v>
      </c>
      <c r="AT49" s="78">
        <v>7972</v>
      </c>
      <c r="AU49" s="82" t="s">
        <v>9769</v>
      </c>
      <c r="AV49" s="78" t="b">
        <v>0</v>
      </c>
      <c r="AW49" s="78" t="s">
        <v>10419</v>
      </c>
      <c r="AX49" s="82" t="s">
        <v>10466</v>
      </c>
      <c r="AY49" s="78" t="s">
        <v>66</v>
      </c>
      <c r="AZ49" s="78" t="str">
        <f>REPLACE(INDEX(GroupVertices[Group], MATCH(Vertices[[#This Row],[Vertex]],GroupVertices[Vertex],0)),1,1,"")</f>
        <v>6</v>
      </c>
      <c r="BA49" s="48" t="s">
        <v>12853</v>
      </c>
      <c r="BB49" s="48" t="s">
        <v>12853</v>
      </c>
      <c r="BC49" s="48" t="s">
        <v>12948</v>
      </c>
      <c r="BD49" s="48" t="s">
        <v>13001</v>
      </c>
      <c r="BE49" s="48" t="s">
        <v>13029</v>
      </c>
      <c r="BF49" s="48" t="s">
        <v>13107</v>
      </c>
      <c r="BG49" s="120" t="s">
        <v>13193</v>
      </c>
      <c r="BH49" s="120" t="s">
        <v>13612</v>
      </c>
      <c r="BI49" s="120" t="s">
        <v>13724</v>
      </c>
      <c r="BJ49" s="120" t="s">
        <v>14129</v>
      </c>
      <c r="BK49" s="120">
        <v>19</v>
      </c>
      <c r="BL49" s="123">
        <v>4.6004842615012107</v>
      </c>
      <c r="BM49" s="120">
        <v>8</v>
      </c>
      <c r="BN49" s="123">
        <v>1.937046004842615</v>
      </c>
      <c r="BO49" s="120">
        <v>0</v>
      </c>
      <c r="BP49" s="123">
        <v>0</v>
      </c>
      <c r="BQ49" s="120">
        <v>386</v>
      </c>
      <c r="BR49" s="123">
        <v>93.462469733656178</v>
      </c>
      <c r="BS49" s="120">
        <v>413</v>
      </c>
      <c r="BT49" s="2"/>
      <c r="BU49" s="3"/>
      <c r="BV49" s="3"/>
      <c r="BW49" s="3"/>
      <c r="BX49" s="3"/>
    </row>
    <row r="50" spans="1:76" x14ac:dyDescent="0.25">
      <c r="A50" s="64" t="s">
        <v>224</v>
      </c>
      <c r="B50" s="65"/>
      <c r="C50" s="65" t="s">
        <v>64</v>
      </c>
      <c r="D50" s="66">
        <v>162.27867086239806</v>
      </c>
      <c r="E50" s="68"/>
      <c r="F50" s="100" t="s">
        <v>10081</v>
      </c>
      <c r="G50" s="65"/>
      <c r="H50" s="69" t="s">
        <v>224</v>
      </c>
      <c r="I50" s="70"/>
      <c r="J50" s="70"/>
      <c r="K50" s="69" t="s">
        <v>11255</v>
      </c>
      <c r="L50" s="73">
        <v>1</v>
      </c>
      <c r="M50" s="74">
        <v>9063.4208984375</v>
      </c>
      <c r="N50" s="74">
        <v>3484.945556640625</v>
      </c>
      <c r="O50" s="75"/>
      <c r="P50" s="76"/>
      <c r="Q50" s="76"/>
      <c r="R50" s="86"/>
      <c r="S50" s="48">
        <v>2</v>
      </c>
      <c r="T50" s="48">
        <v>1</v>
      </c>
      <c r="U50" s="49">
        <v>0</v>
      </c>
      <c r="V50" s="49">
        <v>1</v>
      </c>
      <c r="W50" s="49">
        <v>0</v>
      </c>
      <c r="X50" s="49">
        <v>1.2982450000000001</v>
      </c>
      <c r="Y50" s="49">
        <v>0</v>
      </c>
      <c r="Z50" s="49">
        <v>0</v>
      </c>
      <c r="AA50" s="71">
        <v>50</v>
      </c>
      <c r="AB50" s="71"/>
      <c r="AC50" s="72"/>
      <c r="AD50" s="78" t="s">
        <v>6560</v>
      </c>
      <c r="AE50" s="78">
        <v>1058</v>
      </c>
      <c r="AF50" s="78">
        <v>888</v>
      </c>
      <c r="AG50" s="78">
        <v>329</v>
      </c>
      <c r="AH50" s="78">
        <v>292</v>
      </c>
      <c r="AI50" s="78"/>
      <c r="AJ50" s="78" t="s">
        <v>7323</v>
      </c>
      <c r="AK50" s="78" t="s">
        <v>8027</v>
      </c>
      <c r="AL50" s="82" t="s">
        <v>8465</v>
      </c>
      <c r="AM50" s="78"/>
      <c r="AN50" s="80">
        <v>43117.238692129627</v>
      </c>
      <c r="AO50" s="82" t="s">
        <v>9096</v>
      </c>
      <c r="AP50" s="78" t="b">
        <v>1</v>
      </c>
      <c r="AQ50" s="78" t="b">
        <v>0</v>
      </c>
      <c r="AR50" s="78" t="b">
        <v>0</v>
      </c>
      <c r="AS50" s="78" t="s">
        <v>6304</v>
      </c>
      <c r="AT50" s="78">
        <v>11</v>
      </c>
      <c r="AU50" s="78"/>
      <c r="AV50" s="78" t="b">
        <v>0</v>
      </c>
      <c r="AW50" s="78" t="s">
        <v>10419</v>
      </c>
      <c r="AX50" s="82" t="s">
        <v>10467</v>
      </c>
      <c r="AY50" s="78" t="s">
        <v>66</v>
      </c>
      <c r="AZ50" s="78" t="str">
        <f>REPLACE(INDEX(GroupVertices[Group], MATCH(Vertices[[#This Row],[Vertex]],GroupVertices[Vertex],0)),1,1,"")</f>
        <v>100</v>
      </c>
      <c r="BA50" s="48"/>
      <c r="BB50" s="48"/>
      <c r="BC50" s="48"/>
      <c r="BD50" s="48"/>
      <c r="BE50" s="48" t="s">
        <v>12323</v>
      </c>
      <c r="BF50" s="48" t="s">
        <v>12323</v>
      </c>
      <c r="BG50" s="120" t="s">
        <v>12414</v>
      </c>
      <c r="BH50" s="120" t="s">
        <v>12414</v>
      </c>
      <c r="BI50" s="120" t="s">
        <v>13722</v>
      </c>
      <c r="BJ50" s="120" t="s">
        <v>13722</v>
      </c>
      <c r="BK50" s="120">
        <v>0</v>
      </c>
      <c r="BL50" s="123">
        <v>0</v>
      </c>
      <c r="BM50" s="120">
        <v>0</v>
      </c>
      <c r="BN50" s="123">
        <v>0</v>
      </c>
      <c r="BO50" s="120">
        <v>0</v>
      </c>
      <c r="BP50" s="123">
        <v>0</v>
      </c>
      <c r="BQ50" s="120">
        <v>25</v>
      </c>
      <c r="BR50" s="123">
        <v>100</v>
      </c>
      <c r="BS50" s="120">
        <v>25</v>
      </c>
      <c r="BT50" s="2"/>
      <c r="BU50" s="3"/>
      <c r="BV50" s="3"/>
      <c r="BW50" s="3"/>
      <c r="BX50" s="3"/>
    </row>
    <row r="51" spans="1:76" x14ac:dyDescent="0.25">
      <c r="A51" s="64" t="s">
        <v>225</v>
      </c>
      <c r="B51" s="65"/>
      <c r="C51" s="65" t="s">
        <v>64</v>
      </c>
      <c r="D51" s="66">
        <v>162.2557621090703</v>
      </c>
      <c r="E51" s="68"/>
      <c r="F51" s="100" t="s">
        <v>3496</v>
      </c>
      <c r="G51" s="65"/>
      <c r="H51" s="69" t="s">
        <v>225</v>
      </c>
      <c r="I51" s="70"/>
      <c r="J51" s="70"/>
      <c r="K51" s="69" t="s">
        <v>11256</v>
      </c>
      <c r="L51" s="73">
        <v>1</v>
      </c>
      <c r="M51" s="74">
        <v>9063.4208984375</v>
      </c>
      <c r="N51" s="74">
        <v>3302.61083984375</v>
      </c>
      <c r="O51" s="75"/>
      <c r="P51" s="76"/>
      <c r="Q51" s="76"/>
      <c r="R51" s="86"/>
      <c r="S51" s="48">
        <v>0</v>
      </c>
      <c r="T51" s="48">
        <v>1</v>
      </c>
      <c r="U51" s="49">
        <v>0</v>
      </c>
      <c r="V51" s="49">
        <v>1</v>
      </c>
      <c r="W51" s="49">
        <v>0</v>
      </c>
      <c r="X51" s="49">
        <v>0.70175399999999999</v>
      </c>
      <c r="Y51" s="49">
        <v>0</v>
      </c>
      <c r="Z51" s="49">
        <v>0</v>
      </c>
      <c r="AA51" s="71">
        <v>51</v>
      </c>
      <c r="AB51" s="71"/>
      <c r="AC51" s="72"/>
      <c r="AD51" s="78" t="s">
        <v>225</v>
      </c>
      <c r="AE51" s="78">
        <v>2358</v>
      </c>
      <c r="AF51" s="78">
        <v>815</v>
      </c>
      <c r="AG51" s="78">
        <v>7160</v>
      </c>
      <c r="AH51" s="78">
        <v>7201</v>
      </c>
      <c r="AI51" s="78"/>
      <c r="AJ51" s="78" t="s">
        <v>7324</v>
      </c>
      <c r="AK51" s="78"/>
      <c r="AL51" s="78"/>
      <c r="AM51" s="78"/>
      <c r="AN51" s="80">
        <v>42898.362835648149</v>
      </c>
      <c r="AO51" s="82" t="s">
        <v>9097</v>
      </c>
      <c r="AP51" s="78" t="b">
        <v>0</v>
      </c>
      <c r="AQ51" s="78" t="b">
        <v>0</v>
      </c>
      <c r="AR51" s="78" t="b">
        <v>0</v>
      </c>
      <c r="AS51" s="78" t="s">
        <v>6304</v>
      </c>
      <c r="AT51" s="78">
        <v>15</v>
      </c>
      <c r="AU51" s="82" t="s">
        <v>9742</v>
      </c>
      <c r="AV51" s="78" t="b">
        <v>0</v>
      </c>
      <c r="AW51" s="78" t="s">
        <v>10419</v>
      </c>
      <c r="AX51" s="82" t="s">
        <v>10468</v>
      </c>
      <c r="AY51" s="78" t="s">
        <v>66</v>
      </c>
      <c r="AZ51" s="78" t="str">
        <f>REPLACE(INDEX(GroupVertices[Group], MATCH(Vertices[[#This Row],[Vertex]],GroupVertices[Vertex],0)),1,1,"")</f>
        <v>100</v>
      </c>
      <c r="BA51" s="48"/>
      <c r="BB51" s="48"/>
      <c r="BC51" s="48"/>
      <c r="BD51" s="48"/>
      <c r="BE51" s="48" t="s">
        <v>2660</v>
      </c>
      <c r="BF51" s="48" t="s">
        <v>2660</v>
      </c>
      <c r="BG51" s="120" t="s">
        <v>13194</v>
      </c>
      <c r="BH51" s="120" t="s">
        <v>13194</v>
      </c>
      <c r="BI51" s="120" t="s">
        <v>13725</v>
      </c>
      <c r="BJ51" s="120" t="s">
        <v>13725</v>
      </c>
      <c r="BK51" s="120">
        <v>0</v>
      </c>
      <c r="BL51" s="123">
        <v>0</v>
      </c>
      <c r="BM51" s="120">
        <v>0</v>
      </c>
      <c r="BN51" s="123">
        <v>0</v>
      </c>
      <c r="BO51" s="120">
        <v>0</v>
      </c>
      <c r="BP51" s="123">
        <v>0</v>
      </c>
      <c r="BQ51" s="120">
        <v>13</v>
      </c>
      <c r="BR51" s="123">
        <v>100</v>
      </c>
      <c r="BS51" s="120">
        <v>13</v>
      </c>
      <c r="BT51" s="2"/>
      <c r="BU51" s="3"/>
      <c r="BV51" s="3"/>
      <c r="BW51" s="3"/>
      <c r="BX51" s="3"/>
    </row>
    <row r="52" spans="1:76" x14ac:dyDescent="0.25">
      <c r="A52" s="64" t="s">
        <v>226</v>
      </c>
      <c r="B52" s="65"/>
      <c r="C52" s="65" t="s">
        <v>64</v>
      </c>
      <c r="D52" s="66">
        <v>162</v>
      </c>
      <c r="E52" s="68"/>
      <c r="F52" s="100" t="s">
        <v>3497</v>
      </c>
      <c r="G52" s="65"/>
      <c r="H52" s="69" t="s">
        <v>226</v>
      </c>
      <c r="I52" s="70"/>
      <c r="J52" s="70"/>
      <c r="K52" s="69" t="s">
        <v>11257</v>
      </c>
      <c r="L52" s="73">
        <v>1</v>
      </c>
      <c r="M52" s="74">
        <v>7432.65478515625</v>
      </c>
      <c r="N52" s="74">
        <v>6812.11767578125</v>
      </c>
      <c r="O52" s="75"/>
      <c r="P52" s="76"/>
      <c r="Q52" s="76"/>
      <c r="R52" s="86"/>
      <c r="S52" s="48">
        <v>0</v>
      </c>
      <c r="T52" s="48">
        <v>1</v>
      </c>
      <c r="U52" s="49">
        <v>0</v>
      </c>
      <c r="V52" s="49">
        <v>5.6999999999999998E-4</v>
      </c>
      <c r="W52" s="49">
        <v>2.7900000000000001E-4</v>
      </c>
      <c r="X52" s="49">
        <v>0.43576500000000001</v>
      </c>
      <c r="Y52" s="49">
        <v>0</v>
      </c>
      <c r="Z52" s="49">
        <v>0</v>
      </c>
      <c r="AA52" s="71">
        <v>52</v>
      </c>
      <c r="AB52" s="71"/>
      <c r="AC52" s="72"/>
      <c r="AD52" s="78" t="s">
        <v>6561</v>
      </c>
      <c r="AE52" s="78">
        <v>0</v>
      </c>
      <c r="AF52" s="78">
        <v>0</v>
      </c>
      <c r="AG52" s="78">
        <v>18</v>
      </c>
      <c r="AH52" s="78">
        <v>0</v>
      </c>
      <c r="AI52" s="78">
        <v>-28800</v>
      </c>
      <c r="AJ52" s="78" t="s">
        <v>7325</v>
      </c>
      <c r="AK52" s="78" t="s">
        <v>8028</v>
      </c>
      <c r="AL52" s="82" t="s">
        <v>8466</v>
      </c>
      <c r="AM52" s="78" t="s">
        <v>9004</v>
      </c>
      <c r="AN52" s="80">
        <v>42962.252025462964</v>
      </c>
      <c r="AO52" s="82" t="s">
        <v>9098</v>
      </c>
      <c r="AP52" s="78" t="b">
        <v>1</v>
      </c>
      <c r="AQ52" s="78" t="b">
        <v>0</v>
      </c>
      <c r="AR52" s="78" t="b">
        <v>0</v>
      </c>
      <c r="AS52" s="78" t="s">
        <v>9729</v>
      </c>
      <c r="AT52" s="78">
        <v>0</v>
      </c>
      <c r="AU52" s="78"/>
      <c r="AV52" s="78" t="b">
        <v>0</v>
      </c>
      <c r="AW52" s="78" t="s">
        <v>10419</v>
      </c>
      <c r="AX52" s="82" t="s">
        <v>10469</v>
      </c>
      <c r="AY52" s="78" t="s">
        <v>66</v>
      </c>
      <c r="AZ52" s="78" t="str">
        <f>REPLACE(INDEX(GroupVertices[Group], MATCH(Vertices[[#This Row],[Vertex]],GroupVertices[Vertex],0)),1,1,"")</f>
        <v>28</v>
      </c>
      <c r="BA52" s="48"/>
      <c r="BB52" s="48"/>
      <c r="BC52" s="48"/>
      <c r="BD52" s="48"/>
      <c r="BE52" s="48" t="s">
        <v>2661</v>
      </c>
      <c r="BF52" s="48" t="s">
        <v>2661</v>
      </c>
      <c r="BG52" s="120" t="s">
        <v>13195</v>
      </c>
      <c r="BH52" s="120" t="s">
        <v>13195</v>
      </c>
      <c r="BI52" s="120" t="s">
        <v>13726</v>
      </c>
      <c r="BJ52" s="120" t="s">
        <v>13726</v>
      </c>
      <c r="BK52" s="120">
        <v>0</v>
      </c>
      <c r="BL52" s="123">
        <v>0</v>
      </c>
      <c r="BM52" s="120">
        <v>0</v>
      </c>
      <c r="BN52" s="123">
        <v>0</v>
      </c>
      <c r="BO52" s="120">
        <v>0</v>
      </c>
      <c r="BP52" s="123">
        <v>0</v>
      </c>
      <c r="BQ52" s="120">
        <v>21</v>
      </c>
      <c r="BR52" s="123">
        <v>100</v>
      </c>
      <c r="BS52" s="120">
        <v>21</v>
      </c>
      <c r="BT52" s="2"/>
      <c r="BU52" s="3"/>
      <c r="BV52" s="3"/>
      <c r="BW52" s="3"/>
      <c r="BX52" s="3"/>
    </row>
    <row r="53" spans="1:76" x14ac:dyDescent="0.25">
      <c r="A53" s="64" t="s">
        <v>227</v>
      </c>
      <c r="B53" s="65"/>
      <c r="C53" s="65" t="s">
        <v>64</v>
      </c>
      <c r="D53" s="66">
        <v>162.24540609729198</v>
      </c>
      <c r="E53" s="68"/>
      <c r="F53" s="100" t="s">
        <v>3498</v>
      </c>
      <c r="G53" s="65"/>
      <c r="H53" s="69" t="s">
        <v>227</v>
      </c>
      <c r="I53" s="70"/>
      <c r="J53" s="70"/>
      <c r="K53" s="69" t="s">
        <v>11258</v>
      </c>
      <c r="L53" s="73">
        <v>1</v>
      </c>
      <c r="M53" s="74">
        <v>4936.36767578125</v>
      </c>
      <c r="N53" s="74">
        <v>9161.4560546875</v>
      </c>
      <c r="O53" s="75"/>
      <c r="P53" s="76"/>
      <c r="Q53" s="76"/>
      <c r="R53" s="86"/>
      <c r="S53" s="48">
        <v>0</v>
      </c>
      <c r="T53" s="48">
        <v>1</v>
      </c>
      <c r="U53" s="49">
        <v>0</v>
      </c>
      <c r="V53" s="49">
        <v>5.1599999999999997E-4</v>
      </c>
      <c r="W53" s="49">
        <v>1.3899999999999999E-4</v>
      </c>
      <c r="X53" s="49">
        <v>0.38886999999999999</v>
      </c>
      <c r="Y53" s="49">
        <v>0</v>
      </c>
      <c r="Z53" s="49">
        <v>0</v>
      </c>
      <c r="AA53" s="71">
        <v>53</v>
      </c>
      <c r="AB53" s="71"/>
      <c r="AC53" s="72"/>
      <c r="AD53" s="78" t="s">
        <v>6562</v>
      </c>
      <c r="AE53" s="78">
        <v>793</v>
      </c>
      <c r="AF53" s="78">
        <v>782</v>
      </c>
      <c r="AG53" s="78">
        <v>1408</v>
      </c>
      <c r="AH53" s="78">
        <v>453</v>
      </c>
      <c r="AI53" s="78">
        <v>-14400</v>
      </c>
      <c r="AJ53" s="78" t="s">
        <v>7326</v>
      </c>
      <c r="AK53" s="78" t="s">
        <v>8029</v>
      </c>
      <c r="AL53" s="82" t="s">
        <v>8467</v>
      </c>
      <c r="AM53" s="78" t="s">
        <v>9014</v>
      </c>
      <c r="AN53" s="80">
        <v>40086.955752314818</v>
      </c>
      <c r="AO53" s="82" t="s">
        <v>9099</v>
      </c>
      <c r="AP53" s="78" t="b">
        <v>1</v>
      </c>
      <c r="AQ53" s="78" t="b">
        <v>0</v>
      </c>
      <c r="AR53" s="78" t="b">
        <v>0</v>
      </c>
      <c r="AS53" s="78" t="s">
        <v>6304</v>
      </c>
      <c r="AT53" s="78">
        <v>15</v>
      </c>
      <c r="AU53" s="82" t="s">
        <v>9742</v>
      </c>
      <c r="AV53" s="78" t="b">
        <v>0</v>
      </c>
      <c r="AW53" s="78" t="s">
        <v>10419</v>
      </c>
      <c r="AX53" s="82" t="s">
        <v>10470</v>
      </c>
      <c r="AY53" s="78" t="s">
        <v>66</v>
      </c>
      <c r="AZ53" s="78" t="str">
        <f>REPLACE(INDEX(GroupVertices[Group], MATCH(Vertices[[#This Row],[Vertex]],GroupVertices[Vertex],0)),1,1,"")</f>
        <v>6</v>
      </c>
      <c r="BA53" s="48" t="s">
        <v>1997</v>
      </c>
      <c r="BB53" s="48" t="s">
        <v>1997</v>
      </c>
      <c r="BC53" s="48" t="s">
        <v>2508</v>
      </c>
      <c r="BD53" s="48" t="s">
        <v>2508</v>
      </c>
      <c r="BE53" s="48" t="s">
        <v>2662</v>
      </c>
      <c r="BF53" s="48" t="s">
        <v>2662</v>
      </c>
      <c r="BG53" s="120" t="s">
        <v>13196</v>
      </c>
      <c r="BH53" s="120" t="s">
        <v>13196</v>
      </c>
      <c r="BI53" s="120" t="s">
        <v>13727</v>
      </c>
      <c r="BJ53" s="120" t="s">
        <v>13727</v>
      </c>
      <c r="BK53" s="120">
        <v>0</v>
      </c>
      <c r="BL53" s="123">
        <v>0</v>
      </c>
      <c r="BM53" s="120">
        <v>0</v>
      </c>
      <c r="BN53" s="123">
        <v>0</v>
      </c>
      <c r="BO53" s="120">
        <v>0</v>
      </c>
      <c r="BP53" s="123">
        <v>0</v>
      </c>
      <c r="BQ53" s="120">
        <v>14</v>
      </c>
      <c r="BR53" s="123">
        <v>100</v>
      </c>
      <c r="BS53" s="120">
        <v>14</v>
      </c>
      <c r="BT53" s="2"/>
      <c r="BU53" s="3"/>
      <c r="BV53" s="3"/>
      <c r="BW53" s="3"/>
      <c r="BX53" s="3"/>
    </row>
    <row r="54" spans="1:76" x14ac:dyDescent="0.25">
      <c r="A54" s="64" t="s">
        <v>228</v>
      </c>
      <c r="B54" s="65"/>
      <c r="C54" s="65" t="s">
        <v>64</v>
      </c>
      <c r="D54" s="66">
        <v>162.19111549009057</v>
      </c>
      <c r="E54" s="68"/>
      <c r="F54" s="100" t="s">
        <v>10082</v>
      </c>
      <c r="G54" s="65"/>
      <c r="H54" s="69" t="s">
        <v>228</v>
      </c>
      <c r="I54" s="70"/>
      <c r="J54" s="70"/>
      <c r="K54" s="69" t="s">
        <v>11259</v>
      </c>
      <c r="L54" s="73">
        <v>1</v>
      </c>
      <c r="M54" s="74">
        <v>2122.269775390625</v>
      </c>
      <c r="N54" s="74">
        <v>6886.4765625</v>
      </c>
      <c r="O54" s="75"/>
      <c r="P54" s="76"/>
      <c r="Q54" s="76"/>
      <c r="R54" s="86"/>
      <c r="S54" s="48">
        <v>1</v>
      </c>
      <c r="T54" s="48">
        <v>1</v>
      </c>
      <c r="U54" s="49">
        <v>0</v>
      </c>
      <c r="V54" s="49">
        <v>0</v>
      </c>
      <c r="W54" s="49">
        <v>0</v>
      </c>
      <c r="X54" s="49">
        <v>0.99999899999999997</v>
      </c>
      <c r="Y54" s="49">
        <v>0</v>
      </c>
      <c r="Z54" s="49" t="s">
        <v>15767</v>
      </c>
      <c r="AA54" s="71">
        <v>54</v>
      </c>
      <c r="AB54" s="71"/>
      <c r="AC54" s="72"/>
      <c r="AD54" s="78" t="s">
        <v>6563</v>
      </c>
      <c r="AE54" s="78">
        <v>389</v>
      </c>
      <c r="AF54" s="78">
        <v>609</v>
      </c>
      <c r="AG54" s="78">
        <v>9771</v>
      </c>
      <c r="AH54" s="78">
        <v>13139</v>
      </c>
      <c r="AI54" s="78">
        <v>-14400</v>
      </c>
      <c r="AJ54" s="78" t="s">
        <v>7327</v>
      </c>
      <c r="AK54" s="78" t="s">
        <v>8030</v>
      </c>
      <c r="AL54" s="82" t="s">
        <v>8468</v>
      </c>
      <c r="AM54" s="78" t="s">
        <v>9005</v>
      </c>
      <c r="AN54" s="80">
        <v>41054.579224537039</v>
      </c>
      <c r="AO54" s="82" t="s">
        <v>9100</v>
      </c>
      <c r="AP54" s="78" t="b">
        <v>0</v>
      </c>
      <c r="AQ54" s="78" t="b">
        <v>0</v>
      </c>
      <c r="AR54" s="78" t="b">
        <v>1</v>
      </c>
      <c r="AS54" s="78" t="s">
        <v>6305</v>
      </c>
      <c r="AT54" s="78">
        <v>70</v>
      </c>
      <c r="AU54" s="82" t="s">
        <v>9770</v>
      </c>
      <c r="AV54" s="78" t="b">
        <v>0</v>
      </c>
      <c r="AW54" s="78" t="s">
        <v>10419</v>
      </c>
      <c r="AX54" s="82" t="s">
        <v>10471</v>
      </c>
      <c r="AY54" s="78" t="s">
        <v>66</v>
      </c>
      <c r="AZ54" s="78" t="str">
        <f>REPLACE(INDEX(GroupVertices[Group], MATCH(Vertices[[#This Row],[Vertex]],GroupVertices[Vertex],0)),1,1,"")</f>
        <v>1</v>
      </c>
      <c r="BA54" s="48"/>
      <c r="BB54" s="48"/>
      <c r="BC54" s="48"/>
      <c r="BD54" s="48"/>
      <c r="BE54" s="48" t="s">
        <v>2663</v>
      </c>
      <c r="BF54" s="48" t="s">
        <v>2663</v>
      </c>
      <c r="BG54" s="120" t="s">
        <v>13197</v>
      </c>
      <c r="BH54" s="120" t="s">
        <v>13197</v>
      </c>
      <c r="BI54" s="120" t="s">
        <v>13728</v>
      </c>
      <c r="BJ54" s="120" t="s">
        <v>13728</v>
      </c>
      <c r="BK54" s="120">
        <v>0</v>
      </c>
      <c r="BL54" s="123">
        <v>0</v>
      </c>
      <c r="BM54" s="120">
        <v>0</v>
      </c>
      <c r="BN54" s="123">
        <v>0</v>
      </c>
      <c r="BO54" s="120">
        <v>0</v>
      </c>
      <c r="BP54" s="123">
        <v>0</v>
      </c>
      <c r="BQ54" s="120">
        <v>15</v>
      </c>
      <c r="BR54" s="123">
        <v>100</v>
      </c>
      <c r="BS54" s="120">
        <v>15</v>
      </c>
      <c r="BT54" s="2"/>
      <c r="BU54" s="3"/>
      <c r="BV54" s="3"/>
      <c r="BW54" s="3"/>
      <c r="BX54" s="3"/>
    </row>
    <row r="55" spans="1:76" x14ac:dyDescent="0.25">
      <c r="A55" s="64" t="s">
        <v>229</v>
      </c>
      <c r="B55" s="65"/>
      <c r="C55" s="65" t="s">
        <v>64</v>
      </c>
      <c r="D55" s="66">
        <v>162.01820147524671</v>
      </c>
      <c r="E55" s="68"/>
      <c r="F55" s="100" t="s">
        <v>10083</v>
      </c>
      <c r="G55" s="65"/>
      <c r="H55" s="69" t="s">
        <v>229</v>
      </c>
      <c r="I55" s="70"/>
      <c r="J55" s="70"/>
      <c r="K55" s="69" t="s">
        <v>11260</v>
      </c>
      <c r="L55" s="73">
        <v>117.00528006722935</v>
      </c>
      <c r="M55" s="74">
        <v>3031.6494140625</v>
      </c>
      <c r="N55" s="74">
        <v>7184.56982421875</v>
      </c>
      <c r="O55" s="75"/>
      <c r="P55" s="76"/>
      <c r="Q55" s="76"/>
      <c r="R55" s="86"/>
      <c r="S55" s="48">
        <v>0</v>
      </c>
      <c r="T55" s="48">
        <v>5</v>
      </c>
      <c r="U55" s="49">
        <v>697.81904799999995</v>
      </c>
      <c r="V55" s="49">
        <v>5.6700000000000001E-4</v>
      </c>
      <c r="W55" s="49">
        <v>3.9800000000000002E-4</v>
      </c>
      <c r="X55" s="49">
        <v>1.2807930000000001</v>
      </c>
      <c r="Y55" s="49">
        <v>0.1</v>
      </c>
      <c r="Z55" s="49">
        <v>0</v>
      </c>
      <c r="AA55" s="71">
        <v>55</v>
      </c>
      <c r="AB55" s="71"/>
      <c r="AC55" s="72"/>
      <c r="AD55" s="78" t="s">
        <v>6564</v>
      </c>
      <c r="AE55" s="78">
        <v>26</v>
      </c>
      <c r="AF55" s="78">
        <v>58</v>
      </c>
      <c r="AG55" s="78">
        <v>336</v>
      </c>
      <c r="AH55" s="78">
        <v>15</v>
      </c>
      <c r="AI55" s="78"/>
      <c r="AJ55" s="78" t="s">
        <v>7328</v>
      </c>
      <c r="AK55" s="78"/>
      <c r="AL55" s="82" t="s">
        <v>8469</v>
      </c>
      <c r="AM55" s="78"/>
      <c r="AN55" s="80">
        <v>42933.156759259262</v>
      </c>
      <c r="AO55" s="82" t="s">
        <v>9101</v>
      </c>
      <c r="AP55" s="78" t="b">
        <v>1</v>
      </c>
      <c r="AQ55" s="78" t="b">
        <v>0</v>
      </c>
      <c r="AR55" s="78" t="b">
        <v>0</v>
      </c>
      <c r="AS55" s="78" t="s">
        <v>6304</v>
      </c>
      <c r="AT55" s="78">
        <v>4</v>
      </c>
      <c r="AU55" s="78"/>
      <c r="AV55" s="78" t="b">
        <v>0</v>
      </c>
      <c r="AW55" s="78" t="s">
        <v>10419</v>
      </c>
      <c r="AX55" s="82" t="s">
        <v>10472</v>
      </c>
      <c r="AY55" s="78" t="s">
        <v>66</v>
      </c>
      <c r="AZ55" s="78" t="str">
        <f>REPLACE(INDEX(GroupVertices[Group], MATCH(Vertices[[#This Row],[Vertex]],GroupVertices[Vertex],0)),1,1,"")</f>
        <v>3</v>
      </c>
      <c r="BA55" s="48" t="s">
        <v>1998</v>
      </c>
      <c r="BB55" s="48" t="s">
        <v>1998</v>
      </c>
      <c r="BC55" s="48" t="s">
        <v>2577</v>
      </c>
      <c r="BD55" s="48" t="s">
        <v>2577</v>
      </c>
      <c r="BE55" s="48" t="s">
        <v>2664</v>
      </c>
      <c r="BF55" s="48" t="s">
        <v>2664</v>
      </c>
      <c r="BG55" s="120" t="s">
        <v>13198</v>
      </c>
      <c r="BH55" s="120" t="s">
        <v>13198</v>
      </c>
      <c r="BI55" s="120" t="s">
        <v>13729</v>
      </c>
      <c r="BJ55" s="120" t="s">
        <v>13729</v>
      </c>
      <c r="BK55" s="120">
        <v>0</v>
      </c>
      <c r="BL55" s="123">
        <v>0</v>
      </c>
      <c r="BM55" s="120">
        <v>1</v>
      </c>
      <c r="BN55" s="123">
        <v>4.5454545454545459</v>
      </c>
      <c r="BO55" s="120">
        <v>0</v>
      </c>
      <c r="BP55" s="123">
        <v>0</v>
      </c>
      <c r="BQ55" s="120">
        <v>21</v>
      </c>
      <c r="BR55" s="123">
        <v>95.454545454545453</v>
      </c>
      <c r="BS55" s="120">
        <v>22</v>
      </c>
      <c r="BT55" s="2"/>
      <c r="BU55" s="3"/>
      <c r="BV55" s="3"/>
      <c r="BW55" s="3"/>
      <c r="BX55" s="3"/>
    </row>
    <row r="56" spans="1:76" x14ac:dyDescent="0.25">
      <c r="A56" s="64" t="s">
        <v>809</v>
      </c>
      <c r="B56" s="65"/>
      <c r="C56" s="65" t="s">
        <v>64</v>
      </c>
      <c r="D56" s="66">
        <v>162.27019776185216</v>
      </c>
      <c r="E56" s="68"/>
      <c r="F56" s="100" t="s">
        <v>10084</v>
      </c>
      <c r="G56" s="65"/>
      <c r="H56" s="69" t="s">
        <v>809</v>
      </c>
      <c r="I56" s="70"/>
      <c r="J56" s="70"/>
      <c r="K56" s="69" t="s">
        <v>11261</v>
      </c>
      <c r="L56" s="73">
        <v>1</v>
      </c>
      <c r="M56" s="74">
        <v>2657.30419921875</v>
      </c>
      <c r="N56" s="74">
        <v>7338.06396484375</v>
      </c>
      <c r="O56" s="75"/>
      <c r="P56" s="76"/>
      <c r="Q56" s="76"/>
      <c r="R56" s="86"/>
      <c r="S56" s="48">
        <v>1</v>
      </c>
      <c r="T56" s="48">
        <v>0</v>
      </c>
      <c r="U56" s="49">
        <v>0</v>
      </c>
      <c r="V56" s="49">
        <v>4.7399999999999997E-4</v>
      </c>
      <c r="W56" s="49">
        <v>3.6999999999999998E-5</v>
      </c>
      <c r="X56" s="49">
        <v>0.36773499999999998</v>
      </c>
      <c r="Y56" s="49">
        <v>0</v>
      </c>
      <c r="Z56" s="49">
        <v>0</v>
      </c>
      <c r="AA56" s="71">
        <v>56</v>
      </c>
      <c r="AB56" s="71"/>
      <c r="AC56" s="72"/>
      <c r="AD56" s="78" t="s">
        <v>6565</v>
      </c>
      <c r="AE56" s="78">
        <v>370</v>
      </c>
      <c r="AF56" s="78">
        <v>861</v>
      </c>
      <c r="AG56" s="78">
        <v>10354</v>
      </c>
      <c r="AH56" s="78">
        <v>598</v>
      </c>
      <c r="AI56" s="78">
        <v>-18000</v>
      </c>
      <c r="AJ56" s="78" t="s">
        <v>7329</v>
      </c>
      <c r="AK56" s="78" t="s">
        <v>8031</v>
      </c>
      <c r="AL56" s="82" t="s">
        <v>8470</v>
      </c>
      <c r="AM56" s="78" t="s">
        <v>9007</v>
      </c>
      <c r="AN56" s="80">
        <v>39106.582199074073</v>
      </c>
      <c r="AO56" s="82" t="s">
        <v>9102</v>
      </c>
      <c r="AP56" s="78" t="b">
        <v>0</v>
      </c>
      <c r="AQ56" s="78" t="b">
        <v>0</v>
      </c>
      <c r="AR56" s="78" t="b">
        <v>1</v>
      </c>
      <c r="AS56" s="78" t="s">
        <v>6304</v>
      </c>
      <c r="AT56" s="78">
        <v>54</v>
      </c>
      <c r="AU56" s="82" t="s">
        <v>9771</v>
      </c>
      <c r="AV56" s="78" t="b">
        <v>0</v>
      </c>
      <c r="AW56" s="78" t="s">
        <v>10419</v>
      </c>
      <c r="AX56" s="82" t="s">
        <v>10473</v>
      </c>
      <c r="AY56" s="78" t="s">
        <v>65</v>
      </c>
      <c r="AZ56" s="78" t="str">
        <f>REPLACE(INDEX(GroupVertices[Group], MATCH(Vertices[[#This Row],[Vertex]],GroupVertices[Vertex],0)),1,1,"")</f>
        <v>3</v>
      </c>
      <c r="BA56" s="48"/>
      <c r="BB56" s="48"/>
      <c r="BC56" s="48"/>
      <c r="BD56" s="48"/>
      <c r="BE56" s="48"/>
      <c r="BF56" s="48"/>
      <c r="BG56" s="48"/>
      <c r="BH56" s="48"/>
      <c r="BI56" s="48"/>
      <c r="BJ56" s="48"/>
      <c r="BK56" s="48"/>
      <c r="BL56" s="49"/>
      <c r="BM56" s="48"/>
      <c r="BN56" s="49"/>
      <c r="BO56" s="48"/>
      <c r="BP56" s="49"/>
      <c r="BQ56" s="48"/>
      <c r="BR56" s="49"/>
      <c r="BS56" s="48"/>
      <c r="BT56" s="2"/>
      <c r="BU56" s="3"/>
      <c r="BV56" s="3"/>
      <c r="BW56" s="3"/>
      <c r="BX56" s="3"/>
    </row>
    <row r="57" spans="1:76" x14ac:dyDescent="0.25">
      <c r="A57" s="64" t="s">
        <v>810</v>
      </c>
      <c r="B57" s="65"/>
      <c r="C57" s="65" t="s">
        <v>64</v>
      </c>
      <c r="D57" s="66">
        <v>162.01945674940166</v>
      </c>
      <c r="E57" s="68"/>
      <c r="F57" s="100" t="s">
        <v>10085</v>
      </c>
      <c r="G57" s="65"/>
      <c r="H57" s="69" t="s">
        <v>810</v>
      </c>
      <c r="I57" s="70"/>
      <c r="J57" s="70"/>
      <c r="K57" s="69" t="s">
        <v>11262</v>
      </c>
      <c r="L57" s="73">
        <v>59.757944955889045</v>
      </c>
      <c r="M57" s="74">
        <v>3442.670654296875</v>
      </c>
      <c r="N57" s="74">
        <v>7119.17041015625</v>
      </c>
      <c r="O57" s="75"/>
      <c r="P57" s="76"/>
      <c r="Q57" s="76"/>
      <c r="R57" s="86"/>
      <c r="S57" s="48">
        <v>3</v>
      </c>
      <c r="T57" s="48">
        <v>0</v>
      </c>
      <c r="U57" s="49">
        <v>353.452991</v>
      </c>
      <c r="V57" s="49">
        <v>6.7400000000000001E-4</v>
      </c>
      <c r="W57" s="49">
        <v>6.4900000000000005E-4</v>
      </c>
      <c r="X57" s="49">
        <v>0.84979800000000005</v>
      </c>
      <c r="Y57" s="49">
        <v>0.33333333333333331</v>
      </c>
      <c r="Z57" s="49">
        <v>0</v>
      </c>
      <c r="AA57" s="71">
        <v>57</v>
      </c>
      <c r="AB57" s="71"/>
      <c r="AC57" s="72"/>
      <c r="AD57" s="78" t="s">
        <v>6566</v>
      </c>
      <c r="AE57" s="78">
        <v>9</v>
      </c>
      <c r="AF57" s="78">
        <v>62</v>
      </c>
      <c r="AG57" s="78">
        <v>50</v>
      </c>
      <c r="AH57" s="78">
        <v>44</v>
      </c>
      <c r="AI57" s="78">
        <v>-18000</v>
      </c>
      <c r="AJ57" s="78" t="s">
        <v>7330</v>
      </c>
      <c r="AK57" s="78" t="s">
        <v>8032</v>
      </c>
      <c r="AL57" s="78"/>
      <c r="AM57" s="78" t="s">
        <v>9005</v>
      </c>
      <c r="AN57" s="80">
        <v>42656.659953703704</v>
      </c>
      <c r="AO57" s="82" t="s">
        <v>9103</v>
      </c>
      <c r="AP57" s="78" t="b">
        <v>0</v>
      </c>
      <c r="AQ57" s="78" t="b">
        <v>0</v>
      </c>
      <c r="AR57" s="78" t="b">
        <v>0</v>
      </c>
      <c r="AS57" s="78" t="s">
        <v>6304</v>
      </c>
      <c r="AT57" s="78">
        <v>2</v>
      </c>
      <c r="AU57" s="82" t="s">
        <v>9742</v>
      </c>
      <c r="AV57" s="78" t="b">
        <v>0</v>
      </c>
      <c r="AW57" s="78" t="s">
        <v>10419</v>
      </c>
      <c r="AX57" s="82" t="s">
        <v>10474</v>
      </c>
      <c r="AY57" s="78" t="s">
        <v>65</v>
      </c>
      <c r="AZ57" s="78" t="str">
        <f>REPLACE(INDEX(GroupVertices[Group], MATCH(Vertices[[#This Row],[Vertex]],GroupVertices[Vertex],0)),1,1,"")</f>
        <v>3</v>
      </c>
      <c r="BA57" s="48"/>
      <c r="BB57" s="48"/>
      <c r="BC57" s="48"/>
      <c r="BD57" s="48"/>
      <c r="BE57" s="48"/>
      <c r="BF57" s="48"/>
      <c r="BG57" s="48"/>
      <c r="BH57" s="48"/>
      <c r="BI57" s="48"/>
      <c r="BJ57" s="48"/>
      <c r="BK57" s="48"/>
      <c r="BL57" s="49"/>
      <c r="BM57" s="48"/>
      <c r="BN57" s="49"/>
      <c r="BO57" s="48"/>
      <c r="BP57" s="49"/>
      <c r="BQ57" s="48"/>
      <c r="BR57" s="49"/>
      <c r="BS57" s="48"/>
      <c r="BT57" s="2"/>
      <c r="BU57" s="3"/>
      <c r="BV57" s="3"/>
      <c r="BW57" s="3"/>
      <c r="BX57" s="3"/>
    </row>
    <row r="58" spans="1:76" x14ac:dyDescent="0.25">
      <c r="A58" s="64" t="s">
        <v>811</v>
      </c>
      <c r="B58" s="65"/>
      <c r="C58" s="65" t="s">
        <v>64</v>
      </c>
      <c r="D58" s="66">
        <v>163.22138175276268</v>
      </c>
      <c r="E58" s="68"/>
      <c r="F58" s="100" t="s">
        <v>10086</v>
      </c>
      <c r="G58" s="65"/>
      <c r="H58" s="69" t="s">
        <v>811</v>
      </c>
      <c r="I58" s="70"/>
      <c r="J58" s="70"/>
      <c r="K58" s="69" t="s">
        <v>11263</v>
      </c>
      <c r="L58" s="73">
        <v>76.309430899664008</v>
      </c>
      <c r="M58" s="74">
        <v>3297.201171875</v>
      </c>
      <c r="N58" s="74">
        <v>7778.7548828125</v>
      </c>
      <c r="O58" s="75"/>
      <c r="P58" s="76"/>
      <c r="Q58" s="76"/>
      <c r="R58" s="86"/>
      <c r="S58" s="48">
        <v>7</v>
      </c>
      <c r="T58" s="48">
        <v>0</v>
      </c>
      <c r="U58" s="49">
        <v>453.01692600000001</v>
      </c>
      <c r="V58" s="49">
        <v>6.69E-4</v>
      </c>
      <c r="W58" s="49">
        <v>1.083E-3</v>
      </c>
      <c r="X58" s="49">
        <v>1.5884400000000001</v>
      </c>
      <c r="Y58" s="49">
        <v>0.30952380952380953</v>
      </c>
      <c r="Z58" s="49">
        <v>0</v>
      </c>
      <c r="AA58" s="71">
        <v>58</v>
      </c>
      <c r="AB58" s="71"/>
      <c r="AC58" s="72"/>
      <c r="AD58" s="78" t="s">
        <v>6567</v>
      </c>
      <c r="AE58" s="78">
        <v>3274</v>
      </c>
      <c r="AF58" s="78">
        <v>3892</v>
      </c>
      <c r="AG58" s="78">
        <v>12171</v>
      </c>
      <c r="AH58" s="78">
        <v>3222</v>
      </c>
      <c r="AI58" s="78"/>
      <c r="AJ58" s="78" t="s">
        <v>7331</v>
      </c>
      <c r="AK58" s="78" t="s">
        <v>8033</v>
      </c>
      <c r="AL58" s="82" t="s">
        <v>8471</v>
      </c>
      <c r="AM58" s="78"/>
      <c r="AN58" s="80">
        <v>41522.744108796294</v>
      </c>
      <c r="AO58" s="82" t="s">
        <v>9104</v>
      </c>
      <c r="AP58" s="78" t="b">
        <v>0</v>
      </c>
      <c r="AQ58" s="78" t="b">
        <v>0</v>
      </c>
      <c r="AR58" s="78" t="b">
        <v>0</v>
      </c>
      <c r="AS58" s="78" t="s">
        <v>6304</v>
      </c>
      <c r="AT58" s="78">
        <v>965</v>
      </c>
      <c r="AU58" s="82" t="s">
        <v>9772</v>
      </c>
      <c r="AV58" s="78" t="b">
        <v>0</v>
      </c>
      <c r="AW58" s="78" t="s">
        <v>10419</v>
      </c>
      <c r="AX58" s="82" t="s">
        <v>10475</v>
      </c>
      <c r="AY58" s="78" t="s">
        <v>65</v>
      </c>
      <c r="AZ58" s="78" t="str">
        <f>REPLACE(INDEX(GroupVertices[Group], MATCH(Vertices[[#This Row],[Vertex]],GroupVertices[Vertex],0)),1,1,"")</f>
        <v>3</v>
      </c>
      <c r="BA58" s="48"/>
      <c r="BB58" s="48"/>
      <c r="BC58" s="48"/>
      <c r="BD58" s="48"/>
      <c r="BE58" s="48"/>
      <c r="BF58" s="48"/>
      <c r="BG58" s="48"/>
      <c r="BH58" s="48"/>
      <c r="BI58" s="48"/>
      <c r="BJ58" s="48"/>
      <c r="BK58" s="48"/>
      <c r="BL58" s="49"/>
      <c r="BM58" s="48"/>
      <c r="BN58" s="49"/>
      <c r="BO58" s="48"/>
      <c r="BP58" s="49"/>
      <c r="BQ58" s="48"/>
      <c r="BR58" s="49"/>
      <c r="BS58" s="48"/>
      <c r="BT58" s="2"/>
      <c r="BU58" s="3"/>
      <c r="BV58" s="3"/>
      <c r="BW58" s="3"/>
      <c r="BX58" s="3"/>
    </row>
    <row r="59" spans="1:76" x14ac:dyDescent="0.25">
      <c r="A59" s="64" t="s">
        <v>615</v>
      </c>
      <c r="B59" s="65"/>
      <c r="C59" s="65" t="s">
        <v>64</v>
      </c>
      <c r="D59" s="66">
        <v>174.82262549277561</v>
      </c>
      <c r="E59" s="68"/>
      <c r="F59" s="100" t="s">
        <v>3763</v>
      </c>
      <c r="G59" s="65"/>
      <c r="H59" s="69" t="s">
        <v>615</v>
      </c>
      <c r="I59" s="70"/>
      <c r="J59" s="70"/>
      <c r="K59" s="69" t="s">
        <v>11264</v>
      </c>
      <c r="L59" s="73">
        <v>544.59519698066151</v>
      </c>
      <c r="M59" s="74">
        <v>3153.586669921875</v>
      </c>
      <c r="N59" s="74">
        <v>7425.14599609375</v>
      </c>
      <c r="O59" s="75"/>
      <c r="P59" s="76"/>
      <c r="Q59" s="76"/>
      <c r="R59" s="86"/>
      <c r="S59" s="48">
        <v>11</v>
      </c>
      <c r="T59" s="48">
        <v>4</v>
      </c>
      <c r="U59" s="49">
        <v>3269.9467009999998</v>
      </c>
      <c r="V59" s="49">
        <v>6.2E-4</v>
      </c>
      <c r="W59" s="49">
        <v>1.101E-3</v>
      </c>
      <c r="X59" s="49">
        <v>3.469627</v>
      </c>
      <c r="Y59" s="49">
        <v>0.10952380952380952</v>
      </c>
      <c r="Z59" s="49">
        <v>0</v>
      </c>
      <c r="AA59" s="71">
        <v>59</v>
      </c>
      <c r="AB59" s="71"/>
      <c r="AC59" s="72"/>
      <c r="AD59" s="78" t="s">
        <v>6568</v>
      </c>
      <c r="AE59" s="78">
        <v>23592</v>
      </c>
      <c r="AF59" s="78">
        <v>40860</v>
      </c>
      <c r="AG59" s="78">
        <v>31850</v>
      </c>
      <c r="AH59" s="78">
        <v>6437</v>
      </c>
      <c r="AI59" s="78">
        <v>-14400</v>
      </c>
      <c r="AJ59" s="78" t="s">
        <v>7332</v>
      </c>
      <c r="AK59" s="78" t="s">
        <v>8034</v>
      </c>
      <c r="AL59" s="82" t="s">
        <v>8472</v>
      </c>
      <c r="AM59" s="78" t="s">
        <v>9005</v>
      </c>
      <c r="AN59" s="80">
        <v>39353.618078703701</v>
      </c>
      <c r="AO59" s="82" t="s">
        <v>9105</v>
      </c>
      <c r="AP59" s="78" t="b">
        <v>0</v>
      </c>
      <c r="AQ59" s="78" t="b">
        <v>0</v>
      </c>
      <c r="AR59" s="78" t="b">
        <v>1</v>
      </c>
      <c r="AS59" s="78" t="s">
        <v>6304</v>
      </c>
      <c r="AT59" s="78">
        <v>2427</v>
      </c>
      <c r="AU59" s="82" t="s">
        <v>9773</v>
      </c>
      <c r="AV59" s="78" t="b">
        <v>1</v>
      </c>
      <c r="AW59" s="78" t="s">
        <v>10419</v>
      </c>
      <c r="AX59" s="82" t="s">
        <v>10476</v>
      </c>
      <c r="AY59" s="78" t="s">
        <v>66</v>
      </c>
      <c r="AZ59" s="78" t="str">
        <f>REPLACE(INDEX(GroupVertices[Group], MATCH(Vertices[[#This Row],[Vertex]],GroupVertices[Vertex],0)),1,1,"")</f>
        <v>3</v>
      </c>
      <c r="BA59" s="48" t="s">
        <v>12854</v>
      </c>
      <c r="BB59" s="48" t="s">
        <v>12854</v>
      </c>
      <c r="BC59" s="48" t="s">
        <v>12949</v>
      </c>
      <c r="BD59" s="48" t="s">
        <v>13002</v>
      </c>
      <c r="BE59" s="48" t="s">
        <v>13030</v>
      </c>
      <c r="BF59" s="48" t="s">
        <v>13108</v>
      </c>
      <c r="BG59" s="120" t="s">
        <v>13199</v>
      </c>
      <c r="BH59" s="120" t="s">
        <v>13613</v>
      </c>
      <c r="BI59" s="120" t="s">
        <v>13730</v>
      </c>
      <c r="BJ59" s="120" t="s">
        <v>13730</v>
      </c>
      <c r="BK59" s="120">
        <v>3</v>
      </c>
      <c r="BL59" s="123">
        <v>4.4776119402985071</v>
      </c>
      <c r="BM59" s="120">
        <v>3</v>
      </c>
      <c r="BN59" s="123">
        <v>4.4776119402985071</v>
      </c>
      <c r="BO59" s="120">
        <v>0</v>
      </c>
      <c r="BP59" s="123">
        <v>0</v>
      </c>
      <c r="BQ59" s="120">
        <v>61</v>
      </c>
      <c r="BR59" s="123">
        <v>91.044776119402982</v>
      </c>
      <c r="BS59" s="120">
        <v>67</v>
      </c>
      <c r="BT59" s="2"/>
      <c r="BU59" s="3"/>
      <c r="BV59" s="3"/>
      <c r="BW59" s="3"/>
      <c r="BX59" s="3"/>
    </row>
    <row r="60" spans="1:76" x14ac:dyDescent="0.25">
      <c r="A60" s="64" t="s">
        <v>812</v>
      </c>
      <c r="B60" s="65"/>
      <c r="C60" s="65" t="s">
        <v>64</v>
      </c>
      <c r="D60" s="66">
        <v>235.97958232175537</v>
      </c>
      <c r="E60" s="68"/>
      <c r="F60" s="100" t="s">
        <v>10087</v>
      </c>
      <c r="G60" s="65"/>
      <c r="H60" s="69" t="s">
        <v>812</v>
      </c>
      <c r="I60" s="70"/>
      <c r="J60" s="70"/>
      <c r="K60" s="69" t="s">
        <v>11265</v>
      </c>
      <c r="L60" s="73">
        <v>435.37715319785627</v>
      </c>
      <c r="M60" s="74">
        <v>3260.087158203125</v>
      </c>
      <c r="N60" s="74">
        <v>7518.048828125</v>
      </c>
      <c r="O60" s="75"/>
      <c r="P60" s="76"/>
      <c r="Q60" s="76"/>
      <c r="R60" s="86"/>
      <c r="S60" s="48">
        <v>13</v>
      </c>
      <c r="T60" s="48">
        <v>0</v>
      </c>
      <c r="U60" s="49">
        <v>2612.9556459999999</v>
      </c>
      <c r="V60" s="49">
        <v>6.8599999999999998E-4</v>
      </c>
      <c r="W60" s="49">
        <v>1.4009999999999999E-3</v>
      </c>
      <c r="X60" s="49">
        <v>2.8744969999999999</v>
      </c>
      <c r="Y60" s="49">
        <v>0.17948717948717949</v>
      </c>
      <c r="Z60" s="49">
        <v>0</v>
      </c>
      <c r="AA60" s="71">
        <v>60</v>
      </c>
      <c r="AB60" s="71"/>
      <c r="AC60" s="72"/>
      <c r="AD60" s="78" t="s">
        <v>6569</v>
      </c>
      <c r="AE60" s="78">
        <v>215</v>
      </c>
      <c r="AF60" s="78">
        <v>235740</v>
      </c>
      <c r="AG60" s="78">
        <v>19798</v>
      </c>
      <c r="AH60" s="78">
        <v>1556</v>
      </c>
      <c r="AI60" s="78">
        <v>-14400</v>
      </c>
      <c r="AJ60" s="78" t="s">
        <v>7333</v>
      </c>
      <c r="AK60" s="78" t="s">
        <v>8004</v>
      </c>
      <c r="AL60" s="82" t="s">
        <v>8473</v>
      </c>
      <c r="AM60" s="78" t="s">
        <v>9005</v>
      </c>
      <c r="AN60" s="80">
        <v>40077.813368055555</v>
      </c>
      <c r="AO60" s="82" t="s">
        <v>9106</v>
      </c>
      <c r="AP60" s="78" t="b">
        <v>0</v>
      </c>
      <c r="AQ60" s="78" t="b">
        <v>0</v>
      </c>
      <c r="AR60" s="78" t="b">
        <v>0</v>
      </c>
      <c r="AS60" s="78" t="s">
        <v>6304</v>
      </c>
      <c r="AT60" s="78">
        <v>3387</v>
      </c>
      <c r="AU60" s="82" t="s">
        <v>9774</v>
      </c>
      <c r="AV60" s="78" t="b">
        <v>1</v>
      </c>
      <c r="AW60" s="78" t="s">
        <v>10419</v>
      </c>
      <c r="AX60" s="82" t="s">
        <v>10477</v>
      </c>
      <c r="AY60" s="78" t="s">
        <v>65</v>
      </c>
      <c r="AZ60" s="78" t="str">
        <f>REPLACE(INDEX(GroupVertices[Group], MATCH(Vertices[[#This Row],[Vertex]],GroupVertices[Vertex],0)),1,1,"")</f>
        <v>3</v>
      </c>
      <c r="BA60" s="48"/>
      <c r="BB60" s="48"/>
      <c r="BC60" s="48"/>
      <c r="BD60" s="48"/>
      <c r="BE60" s="48"/>
      <c r="BF60" s="48"/>
      <c r="BG60" s="48"/>
      <c r="BH60" s="48"/>
      <c r="BI60" s="48"/>
      <c r="BJ60" s="48"/>
      <c r="BK60" s="48"/>
      <c r="BL60" s="49"/>
      <c r="BM60" s="48"/>
      <c r="BN60" s="49"/>
      <c r="BO60" s="48"/>
      <c r="BP60" s="49"/>
      <c r="BQ60" s="48"/>
      <c r="BR60" s="49"/>
      <c r="BS60" s="48"/>
      <c r="BT60" s="2"/>
      <c r="BU60" s="3"/>
      <c r="BV60" s="3"/>
      <c r="BW60" s="3"/>
      <c r="BX60" s="3"/>
    </row>
    <row r="61" spans="1:76" x14ac:dyDescent="0.25">
      <c r="A61" s="64" t="s">
        <v>230</v>
      </c>
      <c r="B61" s="65"/>
      <c r="C61" s="65" t="s">
        <v>64</v>
      </c>
      <c r="D61" s="66">
        <v>162.06119461505364</v>
      </c>
      <c r="E61" s="68"/>
      <c r="F61" s="100" t="s">
        <v>10088</v>
      </c>
      <c r="G61" s="65"/>
      <c r="H61" s="69" t="s">
        <v>230</v>
      </c>
      <c r="I61" s="70"/>
      <c r="J61" s="70"/>
      <c r="K61" s="69" t="s">
        <v>11266</v>
      </c>
      <c r="L61" s="73">
        <v>1</v>
      </c>
      <c r="M61" s="74">
        <v>3729.5234375</v>
      </c>
      <c r="N61" s="74">
        <v>9462.8330078125</v>
      </c>
      <c r="O61" s="75"/>
      <c r="P61" s="76"/>
      <c r="Q61" s="76"/>
      <c r="R61" s="86"/>
      <c r="S61" s="48">
        <v>0</v>
      </c>
      <c r="T61" s="48">
        <v>2</v>
      </c>
      <c r="U61" s="49">
        <v>0</v>
      </c>
      <c r="V61" s="49">
        <v>6.2399999999999999E-4</v>
      </c>
      <c r="W61" s="49">
        <v>4.4200000000000001E-4</v>
      </c>
      <c r="X61" s="49">
        <v>0.65547</v>
      </c>
      <c r="Y61" s="49">
        <v>0.5</v>
      </c>
      <c r="Z61" s="49">
        <v>0</v>
      </c>
      <c r="AA61" s="71">
        <v>61</v>
      </c>
      <c r="AB61" s="71"/>
      <c r="AC61" s="72"/>
      <c r="AD61" s="78" t="s">
        <v>6570</v>
      </c>
      <c r="AE61" s="78">
        <v>180</v>
      </c>
      <c r="AF61" s="78">
        <v>195</v>
      </c>
      <c r="AG61" s="78">
        <v>1176</v>
      </c>
      <c r="AH61" s="78">
        <v>1166</v>
      </c>
      <c r="AI61" s="78">
        <v>19800</v>
      </c>
      <c r="AJ61" s="78"/>
      <c r="AK61" s="78" t="s">
        <v>8035</v>
      </c>
      <c r="AL61" s="78"/>
      <c r="AM61" s="78" t="s">
        <v>9015</v>
      </c>
      <c r="AN61" s="80">
        <v>40388.622314814813</v>
      </c>
      <c r="AO61" s="82" t="s">
        <v>9107</v>
      </c>
      <c r="AP61" s="78" t="b">
        <v>0</v>
      </c>
      <c r="AQ61" s="78" t="b">
        <v>0</v>
      </c>
      <c r="AR61" s="78" t="b">
        <v>1</v>
      </c>
      <c r="AS61" s="78" t="s">
        <v>6304</v>
      </c>
      <c r="AT61" s="78">
        <v>82</v>
      </c>
      <c r="AU61" s="82" t="s">
        <v>9775</v>
      </c>
      <c r="AV61" s="78" t="b">
        <v>0</v>
      </c>
      <c r="AW61" s="78" t="s">
        <v>10419</v>
      </c>
      <c r="AX61" s="82" t="s">
        <v>10478</v>
      </c>
      <c r="AY61" s="78" t="s">
        <v>66</v>
      </c>
      <c r="AZ61" s="78" t="str">
        <f>REPLACE(INDEX(GroupVertices[Group], MATCH(Vertices[[#This Row],[Vertex]],GroupVertices[Vertex],0)),1,1,"")</f>
        <v>3</v>
      </c>
      <c r="BA61" s="48" t="s">
        <v>1999</v>
      </c>
      <c r="BB61" s="48" t="s">
        <v>1999</v>
      </c>
      <c r="BC61" s="48" t="s">
        <v>2510</v>
      </c>
      <c r="BD61" s="48" t="s">
        <v>2510</v>
      </c>
      <c r="BE61" s="48" t="s">
        <v>2665</v>
      </c>
      <c r="BF61" s="48" t="s">
        <v>2665</v>
      </c>
      <c r="BG61" s="120" t="s">
        <v>13200</v>
      </c>
      <c r="BH61" s="120" t="s">
        <v>13200</v>
      </c>
      <c r="BI61" s="120" t="s">
        <v>13731</v>
      </c>
      <c r="BJ61" s="120" t="s">
        <v>13731</v>
      </c>
      <c r="BK61" s="120">
        <v>0</v>
      </c>
      <c r="BL61" s="123">
        <v>0</v>
      </c>
      <c r="BM61" s="120">
        <v>0</v>
      </c>
      <c r="BN61" s="123">
        <v>0</v>
      </c>
      <c r="BO61" s="120">
        <v>0</v>
      </c>
      <c r="BP61" s="123">
        <v>0</v>
      </c>
      <c r="BQ61" s="120">
        <v>10</v>
      </c>
      <c r="BR61" s="123">
        <v>100</v>
      </c>
      <c r="BS61" s="120">
        <v>10</v>
      </c>
      <c r="BT61" s="2"/>
      <c r="BU61" s="3"/>
      <c r="BV61" s="3"/>
      <c r="BW61" s="3"/>
      <c r="BX61" s="3"/>
    </row>
    <row r="62" spans="1:76" x14ac:dyDescent="0.25">
      <c r="A62" s="64" t="s">
        <v>813</v>
      </c>
      <c r="B62" s="65"/>
      <c r="C62" s="65" t="s">
        <v>64</v>
      </c>
      <c r="D62" s="66">
        <v>162.4644514373301</v>
      </c>
      <c r="E62" s="68"/>
      <c r="F62" s="100" t="s">
        <v>10089</v>
      </c>
      <c r="G62" s="65"/>
      <c r="H62" s="69" t="s">
        <v>813</v>
      </c>
      <c r="I62" s="70"/>
      <c r="J62" s="70"/>
      <c r="K62" s="69" t="s">
        <v>11267</v>
      </c>
      <c r="L62" s="73">
        <v>1</v>
      </c>
      <c r="M62" s="74">
        <v>3656.958740234375</v>
      </c>
      <c r="N62" s="74">
        <v>9557.802734375</v>
      </c>
      <c r="O62" s="75"/>
      <c r="P62" s="76"/>
      <c r="Q62" s="76"/>
      <c r="R62" s="86"/>
      <c r="S62" s="48">
        <v>2</v>
      </c>
      <c r="T62" s="48">
        <v>0</v>
      </c>
      <c r="U62" s="49">
        <v>0</v>
      </c>
      <c r="V62" s="49">
        <v>6.2399999999999999E-4</v>
      </c>
      <c r="W62" s="49">
        <v>4.4200000000000001E-4</v>
      </c>
      <c r="X62" s="49">
        <v>0.65547</v>
      </c>
      <c r="Y62" s="49">
        <v>0.5</v>
      </c>
      <c r="Z62" s="49">
        <v>0</v>
      </c>
      <c r="AA62" s="71">
        <v>62</v>
      </c>
      <c r="AB62" s="71"/>
      <c r="AC62" s="72"/>
      <c r="AD62" s="78" t="s">
        <v>6571</v>
      </c>
      <c r="AE62" s="78">
        <v>1085</v>
      </c>
      <c r="AF62" s="78">
        <v>1480</v>
      </c>
      <c r="AG62" s="78">
        <v>19306</v>
      </c>
      <c r="AH62" s="78">
        <v>3210</v>
      </c>
      <c r="AI62" s="78"/>
      <c r="AJ62" s="78" t="s">
        <v>7334</v>
      </c>
      <c r="AK62" s="78" t="s">
        <v>8036</v>
      </c>
      <c r="AL62" s="82" t="s">
        <v>8474</v>
      </c>
      <c r="AM62" s="78"/>
      <c r="AN62" s="80">
        <v>40485.76017361111</v>
      </c>
      <c r="AO62" s="82" t="s">
        <v>9108</v>
      </c>
      <c r="AP62" s="78" t="b">
        <v>0</v>
      </c>
      <c r="AQ62" s="78" t="b">
        <v>0</v>
      </c>
      <c r="AR62" s="78" t="b">
        <v>0</v>
      </c>
      <c r="AS62" s="78" t="s">
        <v>6304</v>
      </c>
      <c r="AT62" s="78">
        <v>233</v>
      </c>
      <c r="AU62" s="82" t="s">
        <v>9771</v>
      </c>
      <c r="AV62" s="78" t="b">
        <v>0</v>
      </c>
      <c r="AW62" s="78" t="s">
        <v>10419</v>
      </c>
      <c r="AX62" s="82" t="s">
        <v>10479</v>
      </c>
      <c r="AY62" s="78" t="s">
        <v>65</v>
      </c>
      <c r="AZ62" s="78" t="str">
        <f>REPLACE(INDEX(GroupVertices[Group], MATCH(Vertices[[#This Row],[Vertex]],GroupVertices[Vertex],0)),1,1,"")</f>
        <v>3</v>
      </c>
      <c r="BA62" s="48"/>
      <c r="BB62" s="48"/>
      <c r="BC62" s="48"/>
      <c r="BD62" s="48"/>
      <c r="BE62" s="48"/>
      <c r="BF62" s="48"/>
      <c r="BG62" s="48"/>
      <c r="BH62" s="48"/>
      <c r="BI62" s="48"/>
      <c r="BJ62" s="48"/>
      <c r="BK62" s="48"/>
      <c r="BL62" s="49"/>
      <c r="BM62" s="48"/>
      <c r="BN62" s="49"/>
      <c r="BO62" s="48"/>
      <c r="BP62" s="49"/>
      <c r="BQ62" s="48"/>
      <c r="BR62" s="49"/>
      <c r="BS62" s="48"/>
      <c r="BT62" s="2"/>
      <c r="BU62" s="3"/>
      <c r="BV62" s="3"/>
      <c r="BW62" s="3"/>
      <c r="BX62" s="3"/>
    </row>
    <row r="63" spans="1:76" x14ac:dyDescent="0.25">
      <c r="A63" s="64" t="s">
        <v>495</v>
      </c>
      <c r="B63" s="65"/>
      <c r="C63" s="65" t="s">
        <v>64</v>
      </c>
      <c r="D63" s="66">
        <v>188.30646664666915</v>
      </c>
      <c r="E63" s="68"/>
      <c r="F63" s="100" t="s">
        <v>3682</v>
      </c>
      <c r="G63" s="65"/>
      <c r="H63" s="69" t="s">
        <v>495</v>
      </c>
      <c r="I63" s="70"/>
      <c r="J63" s="70"/>
      <c r="K63" s="69" t="s">
        <v>11268</v>
      </c>
      <c r="L63" s="73">
        <v>1965.4595051824258</v>
      </c>
      <c r="M63" s="74">
        <v>3578.351806640625</v>
      </c>
      <c r="N63" s="74">
        <v>8739.638671875</v>
      </c>
      <c r="O63" s="75"/>
      <c r="P63" s="76"/>
      <c r="Q63" s="76"/>
      <c r="R63" s="86"/>
      <c r="S63" s="48">
        <v>7</v>
      </c>
      <c r="T63" s="48">
        <v>10</v>
      </c>
      <c r="U63" s="49">
        <v>11817.024716</v>
      </c>
      <c r="V63" s="49">
        <v>7.94E-4</v>
      </c>
      <c r="W63" s="49">
        <v>4.3059999999999999E-3</v>
      </c>
      <c r="X63" s="49">
        <v>4.0040380000000004</v>
      </c>
      <c r="Y63" s="49">
        <v>7.1428571428571425E-2</v>
      </c>
      <c r="Z63" s="49">
        <v>0.13333333333333333</v>
      </c>
      <c r="AA63" s="71">
        <v>63</v>
      </c>
      <c r="AB63" s="71"/>
      <c r="AC63" s="72"/>
      <c r="AD63" s="78" t="s">
        <v>6572</v>
      </c>
      <c r="AE63" s="78">
        <v>57325</v>
      </c>
      <c r="AF63" s="78">
        <v>83827</v>
      </c>
      <c r="AG63" s="78">
        <v>40815</v>
      </c>
      <c r="AH63" s="78">
        <v>32084</v>
      </c>
      <c r="AI63" s="78">
        <v>-25200</v>
      </c>
      <c r="AJ63" s="78" t="s">
        <v>7335</v>
      </c>
      <c r="AK63" s="78" t="s">
        <v>8008</v>
      </c>
      <c r="AL63" s="82" t="s">
        <v>8475</v>
      </c>
      <c r="AM63" s="78" t="s">
        <v>9004</v>
      </c>
      <c r="AN63" s="80">
        <v>41737.188750000001</v>
      </c>
      <c r="AO63" s="82" t="s">
        <v>9109</v>
      </c>
      <c r="AP63" s="78" t="b">
        <v>0</v>
      </c>
      <c r="AQ63" s="78" t="b">
        <v>0</v>
      </c>
      <c r="AR63" s="78" t="b">
        <v>1</v>
      </c>
      <c r="AS63" s="78" t="s">
        <v>6304</v>
      </c>
      <c r="AT63" s="78">
        <v>1929</v>
      </c>
      <c r="AU63" s="82" t="s">
        <v>9776</v>
      </c>
      <c r="AV63" s="78" t="b">
        <v>0</v>
      </c>
      <c r="AW63" s="78" t="s">
        <v>10419</v>
      </c>
      <c r="AX63" s="82" t="s">
        <v>10480</v>
      </c>
      <c r="AY63" s="78" t="s">
        <v>66</v>
      </c>
      <c r="AZ63" s="78" t="str">
        <f>REPLACE(INDEX(GroupVertices[Group], MATCH(Vertices[[#This Row],[Vertex]],GroupVertices[Vertex],0)),1,1,"")</f>
        <v>3</v>
      </c>
      <c r="BA63" s="48" t="s">
        <v>12855</v>
      </c>
      <c r="BB63" s="48" t="s">
        <v>12855</v>
      </c>
      <c r="BC63" s="48" t="s">
        <v>12950</v>
      </c>
      <c r="BD63" s="48" t="s">
        <v>12950</v>
      </c>
      <c r="BE63" s="48" t="s">
        <v>13031</v>
      </c>
      <c r="BF63" s="48" t="s">
        <v>13109</v>
      </c>
      <c r="BG63" s="120" t="s">
        <v>13201</v>
      </c>
      <c r="BH63" s="120" t="s">
        <v>13614</v>
      </c>
      <c r="BI63" s="120" t="s">
        <v>13732</v>
      </c>
      <c r="BJ63" s="120" t="s">
        <v>13732</v>
      </c>
      <c r="BK63" s="120">
        <v>6</v>
      </c>
      <c r="BL63" s="123">
        <v>3.125</v>
      </c>
      <c r="BM63" s="120">
        <v>0</v>
      </c>
      <c r="BN63" s="123">
        <v>0</v>
      </c>
      <c r="BO63" s="120">
        <v>0</v>
      </c>
      <c r="BP63" s="123">
        <v>0</v>
      </c>
      <c r="BQ63" s="120">
        <v>186</v>
      </c>
      <c r="BR63" s="123">
        <v>96.875</v>
      </c>
      <c r="BS63" s="120">
        <v>192</v>
      </c>
      <c r="BT63" s="2"/>
      <c r="BU63" s="3"/>
      <c r="BV63" s="3"/>
      <c r="BW63" s="3"/>
      <c r="BX63" s="3"/>
    </row>
    <row r="64" spans="1:76" x14ac:dyDescent="0.25">
      <c r="A64" s="64" t="s">
        <v>231</v>
      </c>
      <c r="B64" s="65"/>
      <c r="C64" s="65" t="s">
        <v>64</v>
      </c>
      <c r="D64" s="66">
        <v>162.44593614354466</v>
      </c>
      <c r="E64" s="68"/>
      <c r="F64" s="100" t="s">
        <v>10090</v>
      </c>
      <c r="G64" s="65"/>
      <c r="H64" s="69" t="s">
        <v>231</v>
      </c>
      <c r="I64" s="70"/>
      <c r="J64" s="70"/>
      <c r="K64" s="69" t="s">
        <v>11269</v>
      </c>
      <c r="L64" s="73">
        <v>1</v>
      </c>
      <c r="M64" s="74">
        <v>8800.2900390625</v>
      </c>
      <c r="N64" s="74">
        <v>5764.12939453125</v>
      </c>
      <c r="O64" s="75"/>
      <c r="P64" s="76"/>
      <c r="Q64" s="76"/>
      <c r="R64" s="86"/>
      <c r="S64" s="48">
        <v>1</v>
      </c>
      <c r="T64" s="48">
        <v>1</v>
      </c>
      <c r="U64" s="49">
        <v>0</v>
      </c>
      <c r="V64" s="49">
        <v>0.5</v>
      </c>
      <c r="W64" s="49">
        <v>0</v>
      </c>
      <c r="X64" s="49">
        <v>0.99999899999999997</v>
      </c>
      <c r="Y64" s="49">
        <v>0.5</v>
      </c>
      <c r="Z64" s="49">
        <v>0</v>
      </c>
      <c r="AA64" s="71">
        <v>64</v>
      </c>
      <c r="AB64" s="71"/>
      <c r="AC64" s="72"/>
      <c r="AD64" s="78" t="s">
        <v>6573</v>
      </c>
      <c r="AE64" s="78">
        <v>2840</v>
      </c>
      <c r="AF64" s="78">
        <v>1421</v>
      </c>
      <c r="AG64" s="78">
        <v>2142</v>
      </c>
      <c r="AH64" s="78">
        <v>1356</v>
      </c>
      <c r="AI64" s="78">
        <v>3600</v>
      </c>
      <c r="AJ64" s="78" t="s">
        <v>7336</v>
      </c>
      <c r="AK64" s="78"/>
      <c r="AL64" s="82" t="s">
        <v>8476</v>
      </c>
      <c r="AM64" s="78" t="s">
        <v>8039</v>
      </c>
      <c r="AN64" s="80">
        <v>40721.763194444444</v>
      </c>
      <c r="AO64" s="82" t="s">
        <v>9110</v>
      </c>
      <c r="AP64" s="78" t="b">
        <v>0</v>
      </c>
      <c r="AQ64" s="78" t="b">
        <v>0</v>
      </c>
      <c r="AR64" s="78" t="b">
        <v>1</v>
      </c>
      <c r="AS64" s="78" t="s">
        <v>6303</v>
      </c>
      <c r="AT64" s="78">
        <v>266</v>
      </c>
      <c r="AU64" s="82" t="s">
        <v>9777</v>
      </c>
      <c r="AV64" s="78" t="b">
        <v>0</v>
      </c>
      <c r="AW64" s="78" t="s">
        <v>10419</v>
      </c>
      <c r="AX64" s="82" t="s">
        <v>10481</v>
      </c>
      <c r="AY64" s="78" t="s">
        <v>66</v>
      </c>
      <c r="AZ64" s="78" t="str">
        <f>REPLACE(INDEX(GroupVertices[Group], MATCH(Vertices[[#This Row],[Vertex]],GroupVertices[Vertex],0)),1,1,"")</f>
        <v>66</v>
      </c>
      <c r="BA64" s="48" t="s">
        <v>2000</v>
      </c>
      <c r="BB64" s="48" t="s">
        <v>2000</v>
      </c>
      <c r="BC64" s="48" t="s">
        <v>2511</v>
      </c>
      <c r="BD64" s="48" t="s">
        <v>2511</v>
      </c>
      <c r="BE64" s="48" t="s">
        <v>2666</v>
      </c>
      <c r="BF64" s="48" t="s">
        <v>2666</v>
      </c>
      <c r="BG64" s="120" t="s">
        <v>13202</v>
      </c>
      <c r="BH64" s="120" t="s">
        <v>13202</v>
      </c>
      <c r="BI64" s="120" t="s">
        <v>13733</v>
      </c>
      <c r="BJ64" s="120" t="s">
        <v>13733</v>
      </c>
      <c r="BK64" s="120">
        <v>0</v>
      </c>
      <c r="BL64" s="123">
        <v>0</v>
      </c>
      <c r="BM64" s="120">
        <v>0</v>
      </c>
      <c r="BN64" s="123">
        <v>0</v>
      </c>
      <c r="BO64" s="120">
        <v>0</v>
      </c>
      <c r="BP64" s="123">
        <v>0</v>
      </c>
      <c r="BQ64" s="120">
        <v>31</v>
      </c>
      <c r="BR64" s="123">
        <v>100</v>
      </c>
      <c r="BS64" s="120">
        <v>31</v>
      </c>
      <c r="BT64" s="2"/>
      <c r="BU64" s="3"/>
      <c r="BV64" s="3"/>
      <c r="BW64" s="3"/>
      <c r="BX64" s="3"/>
    </row>
    <row r="65" spans="1:76" x14ac:dyDescent="0.25">
      <c r="A65" s="64" t="s">
        <v>814</v>
      </c>
      <c r="B65" s="65"/>
      <c r="C65" s="65" t="s">
        <v>64</v>
      </c>
      <c r="D65" s="66">
        <v>163.88573559926795</v>
      </c>
      <c r="E65" s="68"/>
      <c r="F65" s="100" t="s">
        <v>10091</v>
      </c>
      <c r="G65" s="65"/>
      <c r="H65" s="69" t="s">
        <v>814</v>
      </c>
      <c r="I65" s="70"/>
      <c r="J65" s="70"/>
      <c r="K65" s="69" t="s">
        <v>11270</v>
      </c>
      <c r="L65" s="73">
        <v>1</v>
      </c>
      <c r="M65" s="74">
        <v>8663.8505859375</v>
      </c>
      <c r="N65" s="74">
        <v>5764.12939453125</v>
      </c>
      <c r="O65" s="75"/>
      <c r="P65" s="76"/>
      <c r="Q65" s="76"/>
      <c r="R65" s="86"/>
      <c r="S65" s="48">
        <v>2</v>
      </c>
      <c r="T65" s="48">
        <v>0</v>
      </c>
      <c r="U65" s="49">
        <v>0</v>
      </c>
      <c r="V65" s="49">
        <v>0.5</v>
      </c>
      <c r="W65" s="49">
        <v>0</v>
      </c>
      <c r="X65" s="49">
        <v>0.99999899999999997</v>
      </c>
      <c r="Y65" s="49">
        <v>0.5</v>
      </c>
      <c r="Z65" s="49">
        <v>0</v>
      </c>
      <c r="AA65" s="71">
        <v>65</v>
      </c>
      <c r="AB65" s="71"/>
      <c r="AC65" s="72"/>
      <c r="AD65" s="78" t="s">
        <v>6574</v>
      </c>
      <c r="AE65" s="78">
        <v>4082</v>
      </c>
      <c r="AF65" s="78">
        <v>6009</v>
      </c>
      <c r="AG65" s="78">
        <v>6748</v>
      </c>
      <c r="AH65" s="78">
        <v>1952</v>
      </c>
      <c r="AI65" s="78">
        <v>7200</v>
      </c>
      <c r="AJ65" s="78" t="s">
        <v>7337</v>
      </c>
      <c r="AK65" s="78" t="s">
        <v>8037</v>
      </c>
      <c r="AL65" s="82" t="s">
        <v>8477</v>
      </c>
      <c r="AM65" s="78" t="s">
        <v>8039</v>
      </c>
      <c r="AN65" s="80">
        <v>40640.3903587963</v>
      </c>
      <c r="AO65" s="82" t="s">
        <v>9111</v>
      </c>
      <c r="AP65" s="78" t="b">
        <v>0</v>
      </c>
      <c r="AQ65" s="78" t="b">
        <v>0</v>
      </c>
      <c r="AR65" s="78" t="b">
        <v>0</v>
      </c>
      <c r="AS65" s="78" t="s">
        <v>6303</v>
      </c>
      <c r="AT65" s="78">
        <v>419</v>
      </c>
      <c r="AU65" s="82" t="s">
        <v>9778</v>
      </c>
      <c r="AV65" s="78" t="b">
        <v>0</v>
      </c>
      <c r="AW65" s="78" t="s">
        <v>10419</v>
      </c>
      <c r="AX65" s="82" t="s">
        <v>10482</v>
      </c>
      <c r="AY65" s="78" t="s">
        <v>65</v>
      </c>
      <c r="AZ65" s="78" t="str">
        <f>REPLACE(INDEX(GroupVertices[Group], MATCH(Vertices[[#This Row],[Vertex]],GroupVertices[Vertex],0)),1,1,"")</f>
        <v>66</v>
      </c>
      <c r="BA65" s="48"/>
      <c r="BB65" s="48"/>
      <c r="BC65" s="48"/>
      <c r="BD65" s="48"/>
      <c r="BE65" s="48"/>
      <c r="BF65" s="48"/>
      <c r="BG65" s="48"/>
      <c r="BH65" s="48"/>
      <c r="BI65" s="48"/>
      <c r="BJ65" s="48"/>
      <c r="BK65" s="48"/>
      <c r="BL65" s="49"/>
      <c r="BM65" s="48"/>
      <c r="BN65" s="49"/>
      <c r="BO65" s="48"/>
      <c r="BP65" s="49"/>
      <c r="BQ65" s="48"/>
      <c r="BR65" s="49"/>
      <c r="BS65" s="48"/>
      <c r="BT65" s="2"/>
      <c r="BU65" s="3"/>
      <c r="BV65" s="3"/>
      <c r="BW65" s="3"/>
      <c r="BX65" s="3"/>
    </row>
    <row r="66" spans="1:76" x14ac:dyDescent="0.25">
      <c r="A66" s="64" t="s">
        <v>232</v>
      </c>
      <c r="B66" s="65"/>
      <c r="C66" s="65" t="s">
        <v>64</v>
      </c>
      <c r="D66" s="66">
        <v>167.99738609379429</v>
      </c>
      <c r="E66" s="68"/>
      <c r="F66" s="100" t="s">
        <v>3499</v>
      </c>
      <c r="G66" s="65"/>
      <c r="H66" s="69" t="s">
        <v>232</v>
      </c>
      <c r="I66" s="70"/>
      <c r="J66" s="70"/>
      <c r="K66" s="69" t="s">
        <v>11271</v>
      </c>
      <c r="L66" s="73">
        <v>1</v>
      </c>
      <c r="M66" s="74">
        <v>8663.8505859375</v>
      </c>
      <c r="N66" s="74">
        <v>5552.3857421875</v>
      </c>
      <c r="O66" s="75"/>
      <c r="P66" s="76"/>
      <c r="Q66" s="76"/>
      <c r="R66" s="86"/>
      <c r="S66" s="48">
        <v>0</v>
      </c>
      <c r="T66" s="48">
        <v>2</v>
      </c>
      <c r="U66" s="49">
        <v>0</v>
      </c>
      <c r="V66" s="49">
        <v>0.5</v>
      </c>
      <c r="W66" s="49">
        <v>0</v>
      </c>
      <c r="X66" s="49">
        <v>0.99999899999999997</v>
      </c>
      <c r="Y66" s="49">
        <v>0.5</v>
      </c>
      <c r="Z66" s="49">
        <v>0</v>
      </c>
      <c r="AA66" s="71">
        <v>66</v>
      </c>
      <c r="AB66" s="71"/>
      <c r="AC66" s="72"/>
      <c r="AD66" s="78" t="s">
        <v>6575</v>
      </c>
      <c r="AE66" s="78">
        <v>16642</v>
      </c>
      <c r="AF66" s="78">
        <v>19111</v>
      </c>
      <c r="AG66" s="78">
        <v>118814</v>
      </c>
      <c r="AH66" s="78">
        <v>3214</v>
      </c>
      <c r="AI66" s="78">
        <v>3600</v>
      </c>
      <c r="AJ66" s="78" t="s">
        <v>7338</v>
      </c>
      <c r="AK66" s="78" t="s">
        <v>8038</v>
      </c>
      <c r="AL66" s="82" t="s">
        <v>8478</v>
      </c>
      <c r="AM66" s="78" t="s">
        <v>8039</v>
      </c>
      <c r="AN66" s="80">
        <v>39840.855925925927</v>
      </c>
      <c r="AO66" s="82" t="s">
        <v>9112</v>
      </c>
      <c r="AP66" s="78" t="b">
        <v>0</v>
      </c>
      <c r="AQ66" s="78" t="b">
        <v>0</v>
      </c>
      <c r="AR66" s="78" t="b">
        <v>0</v>
      </c>
      <c r="AS66" s="78" t="s">
        <v>6303</v>
      </c>
      <c r="AT66" s="78">
        <v>1671</v>
      </c>
      <c r="AU66" s="82" t="s">
        <v>9779</v>
      </c>
      <c r="AV66" s="78" t="b">
        <v>0</v>
      </c>
      <c r="AW66" s="78" t="s">
        <v>10419</v>
      </c>
      <c r="AX66" s="82" t="s">
        <v>10483</v>
      </c>
      <c r="AY66" s="78" t="s">
        <v>66</v>
      </c>
      <c r="AZ66" s="78" t="str">
        <f>REPLACE(INDEX(GroupVertices[Group], MATCH(Vertices[[#This Row],[Vertex]],GroupVertices[Vertex],0)),1,1,"")</f>
        <v>66</v>
      </c>
      <c r="BA66" s="48"/>
      <c r="BB66" s="48"/>
      <c r="BC66" s="48"/>
      <c r="BD66" s="48"/>
      <c r="BE66" s="48" t="s">
        <v>855</v>
      </c>
      <c r="BF66" s="48" t="s">
        <v>855</v>
      </c>
      <c r="BG66" s="120" t="s">
        <v>13203</v>
      </c>
      <c r="BH66" s="120" t="s">
        <v>13203</v>
      </c>
      <c r="BI66" s="120" t="s">
        <v>13734</v>
      </c>
      <c r="BJ66" s="120" t="s">
        <v>13734</v>
      </c>
      <c r="BK66" s="120">
        <v>0</v>
      </c>
      <c r="BL66" s="123">
        <v>0</v>
      </c>
      <c r="BM66" s="120">
        <v>0</v>
      </c>
      <c r="BN66" s="123">
        <v>0</v>
      </c>
      <c r="BO66" s="120">
        <v>0</v>
      </c>
      <c r="BP66" s="123">
        <v>0</v>
      </c>
      <c r="BQ66" s="120">
        <v>22</v>
      </c>
      <c r="BR66" s="123">
        <v>100</v>
      </c>
      <c r="BS66" s="120">
        <v>22</v>
      </c>
      <c r="BT66" s="2"/>
      <c r="BU66" s="3"/>
      <c r="BV66" s="3"/>
      <c r="BW66" s="3"/>
      <c r="BX66" s="3"/>
    </row>
    <row r="67" spans="1:76" x14ac:dyDescent="0.25">
      <c r="A67" s="64" t="s">
        <v>233</v>
      </c>
      <c r="B67" s="65"/>
      <c r="C67" s="65" t="s">
        <v>64</v>
      </c>
      <c r="D67" s="66">
        <v>162.01945674940166</v>
      </c>
      <c r="E67" s="68"/>
      <c r="F67" s="100" t="s">
        <v>10092</v>
      </c>
      <c r="G67" s="65"/>
      <c r="H67" s="69" t="s">
        <v>233</v>
      </c>
      <c r="I67" s="70"/>
      <c r="J67" s="70"/>
      <c r="K67" s="69" t="s">
        <v>11272</v>
      </c>
      <c r="L67" s="73">
        <v>1</v>
      </c>
      <c r="M67" s="74">
        <v>2349.017822265625</v>
      </c>
      <c r="N67" s="74">
        <v>6886.4765625</v>
      </c>
      <c r="O67" s="75"/>
      <c r="P67" s="76"/>
      <c r="Q67" s="76"/>
      <c r="R67" s="86"/>
      <c r="S67" s="48">
        <v>1</v>
      </c>
      <c r="T67" s="48">
        <v>1</v>
      </c>
      <c r="U67" s="49">
        <v>0</v>
      </c>
      <c r="V67" s="49">
        <v>0</v>
      </c>
      <c r="W67" s="49">
        <v>0</v>
      </c>
      <c r="X67" s="49">
        <v>0.99999899999999997</v>
      </c>
      <c r="Y67" s="49">
        <v>0</v>
      </c>
      <c r="Z67" s="49" t="s">
        <v>15767</v>
      </c>
      <c r="AA67" s="71">
        <v>67</v>
      </c>
      <c r="AB67" s="71"/>
      <c r="AC67" s="72"/>
      <c r="AD67" s="78" t="s">
        <v>6576</v>
      </c>
      <c r="AE67" s="78">
        <v>226</v>
      </c>
      <c r="AF67" s="78">
        <v>62</v>
      </c>
      <c r="AG67" s="78">
        <v>962</v>
      </c>
      <c r="AH67" s="78">
        <v>2</v>
      </c>
      <c r="AI67" s="78">
        <v>-25200</v>
      </c>
      <c r="AJ67" s="78"/>
      <c r="AK67" s="78" t="s">
        <v>8033</v>
      </c>
      <c r="AL67" s="78"/>
      <c r="AM67" s="78" t="s">
        <v>9004</v>
      </c>
      <c r="AN67" s="80">
        <v>42929.850949074076</v>
      </c>
      <c r="AO67" s="82" t="s">
        <v>9113</v>
      </c>
      <c r="AP67" s="78" t="b">
        <v>1</v>
      </c>
      <c r="AQ67" s="78" t="b">
        <v>0</v>
      </c>
      <c r="AR67" s="78" t="b">
        <v>0</v>
      </c>
      <c r="AS67" s="78" t="s">
        <v>6304</v>
      </c>
      <c r="AT67" s="78">
        <v>6</v>
      </c>
      <c r="AU67" s="78"/>
      <c r="AV67" s="78" t="b">
        <v>0</v>
      </c>
      <c r="AW67" s="78" t="s">
        <v>10419</v>
      </c>
      <c r="AX67" s="82" t="s">
        <v>10484</v>
      </c>
      <c r="AY67" s="78" t="s">
        <v>66</v>
      </c>
      <c r="AZ67" s="78" t="str">
        <f>REPLACE(INDEX(GroupVertices[Group], MATCH(Vertices[[#This Row],[Vertex]],GroupVertices[Vertex],0)),1,1,"")</f>
        <v>1</v>
      </c>
      <c r="BA67" s="48" t="s">
        <v>2001</v>
      </c>
      <c r="BB67" s="48" t="s">
        <v>2001</v>
      </c>
      <c r="BC67" s="48" t="s">
        <v>2505</v>
      </c>
      <c r="BD67" s="48" t="s">
        <v>2505</v>
      </c>
      <c r="BE67" s="48" t="s">
        <v>2667</v>
      </c>
      <c r="BF67" s="48" t="s">
        <v>2667</v>
      </c>
      <c r="BG67" s="120" t="s">
        <v>13204</v>
      </c>
      <c r="BH67" s="120" t="s">
        <v>13204</v>
      </c>
      <c r="BI67" s="120" t="s">
        <v>13735</v>
      </c>
      <c r="BJ67" s="120" t="s">
        <v>13735</v>
      </c>
      <c r="BK67" s="120">
        <v>1</v>
      </c>
      <c r="BL67" s="123">
        <v>5.5555555555555554</v>
      </c>
      <c r="BM67" s="120">
        <v>0</v>
      </c>
      <c r="BN67" s="123">
        <v>0</v>
      </c>
      <c r="BO67" s="120">
        <v>0</v>
      </c>
      <c r="BP67" s="123">
        <v>0</v>
      </c>
      <c r="BQ67" s="120">
        <v>17</v>
      </c>
      <c r="BR67" s="123">
        <v>94.444444444444443</v>
      </c>
      <c r="BS67" s="120">
        <v>18</v>
      </c>
      <c r="BT67" s="2"/>
      <c r="BU67" s="3"/>
      <c r="BV67" s="3"/>
      <c r="BW67" s="3"/>
      <c r="BX67" s="3"/>
    </row>
    <row r="68" spans="1:76" x14ac:dyDescent="0.25">
      <c r="A68" s="64" t="s">
        <v>234</v>
      </c>
      <c r="B68" s="65"/>
      <c r="C68" s="65" t="s">
        <v>64</v>
      </c>
      <c r="D68" s="66">
        <v>162.83224676472935</v>
      </c>
      <c r="E68" s="68"/>
      <c r="F68" s="100" t="s">
        <v>3500</v>
      </c>
      <c r="G68" s="65"/>
      <c r="H68" s="69" t="s">
        <v>234</v>
      </c>
      <c r="I68" s="70"/>
      <c r="J68" s="70"/>
      <c r="K68" s="69" t="s">
        <v>11273</v>
      </c>
      <c r="L68" s="73">
        <v>1</v>
      </c>
      <c r="M68" s="74">
        <v>308.2862548828125</v>
      </c>
      <c r="N68" s="74">
        <v>6461.92041015625</v>
      </c>
      <c r="O68" s="75"/>
      <c r="P68" s="76"/>
      <c r="Q68" s="76"/>
      <c r="R68" s="86"/>
      <c r="S68" s="48">
        <v>1</v>
      </c>
      <c r="T68" s="48">
        <v>1</v>
      </c>
      <c r="U68" s="49">
        <v>0</v>
      </c>
      <c r="V68" s="49">
        <v>0</v>
      </c>
      <c r="W68" s="49">
        <v>0</v>
      </c>
      <c r="X68" s="49">
        <v>0.99999899999999997</v>
      </c>
      <c r="Y68" s="49">
        <v>0</v>
      </c>
      <c r="Z68" s="49" t="s">
        <v>15767</v>
      </c>
      <c r="AA68" s="71">
        <v>68</v>
      </c>
      <c r="AB68" s="71"/>
      <c r="AC68" s="72"/>
      <c r="AD68" s="78" t="s">
        <v>6577</v>
      </c>
      <c r="AE68" s="78">
        <v>2337</v>
      </c>
      <c r="AF68" s="78">
        <v>2652</v>
      </c>
      <c r="AG68" s="78">
        <v>2105</v>
      </c>
      <c r="AH68" s="78">
        <v>403</v>
      </c>
      <c r="AI68" s="78"/>
      <c r="AJ68" s="78" t="s">
        <v>7339</v>
      </c>
      <c r="AK68" s="78" t="s">
        <v>8039</v>
      </c>
      <c r="AL68" s="82" t="s">
        <v>8479</v>
      </c>
      <c r="AM68" s="78"/>
      <c r="AN68" s="80">
        <v>42673.395902777775</v>
      </c>
      <c r="AO68" s="82" t="s">
        <v>9114</v>
      </c>
      <c r="AP68" s="78" t="b">
        <v>1</v>
      </c>
      <c r="AQ68" s="78" t="b">
        <v>0</v>
      </c>
      <c r="AR68" s="78" t="b">
        <v>0</v>
      </c>
      <c r="AS68" s="78" t="s">
        <v>6303</v>
      </c>
      <c r="AT68" s="78">
        <v>139</v>
      </c>
      <c r="AU68" s="78"/>
      <c r="AV68" s="78" t="b">
        <v>0</v>
      </c>
      <c r="AW68" s="78" t="s">
        <v>10419</v>
      </c>
      <c r="AX68" s="82" t="s">
        <v>10485</v>
      </c>
      <c r="AY68" s="78" t="s">
        <v>66</v>
      </c>
      <c r="AZ68" s="78" t="str">
        <f>REPLACE(INDEX(GroupVertices[Group], MATCH(Vertices[[#This Row],[Vertex]],GroupVertices[Vertex],0)),1,1,"")</f>
        <v>1</v>
      </c>
      <c r="BA68" s="48" t="s">
        <v>2002</v>
      </c>
      <c r="BB68" s="48" t="s">
        <v>2002</v>
      </c>
      <c r="BC68" s="48" t="s">
        <v>2512</v>
      </c>
      <c r="BD68" s="48" t="s">
        <v>2512</v>
      </c>
      <c r="BE68" s="48" t="s">
        <v>13032</v>
      </c>
      <c r="BF68" s="48" t="s">
        <v>13032</v>
      </c>
      <c r="BG68" s="120" t="s">
        <v>13205</v>
      </c>
      <c r="BH68" s="120" t="s">
        <v>13205</v>
      </c>
      <c r="BI68" s="120" t="s">
        <v>13736</v>
      </c>
      <c r="BJ68" s="120" t="s">
        <v>13736</v>
      </c>
      <c r="BK68" s="120">
        <v>0</v>
      </c>
      <c r="BL68" s="123">
        <v>0</v>
      </c>
      <c r="BM68" s="120">
        <v>0</v>
      </c>
      <c r="BN68" s="123">
        <v>0</v>
      </c>
      <c r="BO68" s="120">
        <v>0</v>
      </c>
      <c r="BP68" s="123">
        <v>0</v>
      </c>
      <c r="BQ68" s="120">
        <v>35</v>
      </c>
      <c r="BR68" s="123">
        <v>100</v>
      </c>
      <c r="BS68" s="120">
        <v>35</v>
      </c>
      <c r="BT68" s="2"/>
      <c r="BU68" s="3"/>
      <c r="BV68" s="3"/>
      <c r="BW68" s="3"/>
      <c r="BX68" s="3"/>
    </row>
    <row r="69" spans="1:76" x14ac:dyDescent="0.25">
      <c r="A69" s="64" t="s">
        <v>235</v>
      </c>
      <c r="B69" s="65"/>
      <c r="C69" s="65" t="s">
        <v>64</v>
      </c>
      <c r="D69" s="66">
        <v>162.43997359130864</v>
      </c>
      <c r="E69" s="68"/>
      <c r="F69" s="100" t="s">
        <v>3501</v>
      </c>
      <c r="G69" s="65"/>
      <c r="H69" s="69" t="s">
        <v>235</v>
      </c>
      <c r="I69" s="70"/>
      <c r="J69" s="70"/>
      <c r="K69" s="69" t="s">
        <v>11274</v>
      </c>
      <c r="L69" s="73">
        <v>1</v>
      </c>
      <c r="M69" s="74">
        <v>9115.3974609375</v>
      </c>
      <c r="N69" s="74">
        <v>7812.37353515625</v>
      </c>
      <c r="O69" s="75"/>
      <c r="P69" s="76"/>
      <c r="Q69" s="76"/>
      <c r="R69" s="86"/>
      <c r="S69" s="48">
        <v>0</v>
      </c>
      <c r="T69" s="48">
        <v>2</v>
      </c>
      <c r="U69" s="49">
        <v>0</v>
      </c>
      <c r="V69" s="49">
        <v>8.3333000000000004E-2</v>
      </c>
      <c r="W69" s="49">
        <v>0</v>
      </c>
      <c r="X69" s="49">
        <v>0.64876</v>
      </c>
      <c r="Y69" s="49">
        <v>0.5</v>
      </c>
      <c r="Z69" s="49">
        <v>0</v>
      </c>
      <c r="AA69" s="71">
        <v>69</v>
      </c>
      <c r="AB69" s="71"/>
      <c r="AC69" s="72"/>
      <c r="AD69" s="78" t="s">
        <v>6578</v>
      </c>
      <c r="AE69" s="78">
        <v>701</v>
      </c>
      <c r="AF69" s="78">
        <v>1402</v>
      </c>
      <c r="AG69" s="78">
        <v>20221</v>
      </c>
      <c r="AH69" s="78">
        <v>12</v>
      </c>
      <c r="AI69" s="78"/>
      <c r="AJ69" s="78" t="s">
        <v>7340</v>
      </c>
      <c r="AK69" s="78" t="s">
        <v>8040</v>
      </c>
      <c r="AL69" s="82" t="s">
        <v>8480</v>
      </c>
      <c r="AM69" s="78"/>
      <c r="AN69" s="80">
        <v>41512.723368055558</v>
      </c>
      <c r="AO69" s="82" t="s">
        <v>9115</v>
      </c>
      <c r="AP69" s="78" t="b">
        <v>0</v>
      </c>
      <c r="AQ69" s="78" t="b">
        <v>0</v>
      </c>
      <c r="AR69" s="78" t="b">
        <v>0</v>
      </c>
      <c r="AS69" s="78" t="s">
        <v>6304</v>
      </c>
      <c r="AT69" s="78">
        <v>116</v>
      </c>
      <c r="AU69" s="82" t="s">
        <v>9780</v>
      </c>
      <c r="AV69" s="78" t="b">
        <v>0</v>
      </c>
      <c r="AW69" s="78" t="s">
        <v>10419</v>
      </c>
      <c r="AX69" s="82" t="s">
        <v>10486</v>
      </c>
      <c r="AY69" s="78" t="s">
        <v>66</v>
      </c>
      <c r="AZ69" s="78" t="str">
        <f>REPLACE(INDEX(GroupVertices[Group], MATCH(Vertices[[#This Row],[Vertex]],GroupVertices[Vertex],0)),1,1,"")</f>
        <v>17</v>
      </c>
      <c r="BA69" s="48" t="s">
        <v>2003</v>
      </c>
      <c r="BB69" s="48" t="s">
        <v>2003</v>
      </c>
      <c r="BC69" s="48" t="s">
        <v>2513</v>
      </c>
      <c r="BD69" s="48" t="s">
        <v>2513</v>
      </c>
      <c r="BE69" s="48" t="s">
        <v>2669</v>
      </c>
      <c r="BF69" s="48" t="s">
        <v>2669</v>
      </c>
      <c r="BG69" s="120" t="s">
        <v>13206</v>
      </c>
      <c r="BH69" s="120" t="s">
        <v>13206</v>
      </c>
      <c r="BI69" s="120" t="s">
        <v>13737</v>
      </c>
      <c r="BJ69" s="120" t="s">
        <v>13737</v>
      </c>
      <c r="BK69" s="120">
        <v>0</v>
      </c>
      <c r="BL69" s="123">
        <v>0</v>
      </c>
      <c r="BM69" s="120">
        <v>0</v>
      </c>
      <c r="BN69" s="123">
        <v>0</v>
      </c>
      <c r="BO69" s="120">
        <v>0</v>
      </c>
      <c r="BP69" s="123">
        <v>0</v>
      </c>
      <c r="BQ69" s="120">
        <v>11</v>
      </c>
      <c r="BR69" s="123">
        <v>100</v>
      </c>
      <c r="BS69" s="120">
        <v>11</v>
      </c>
      <c r="BT69" s="2"/>
      <c r="BU69" s="3"/>
      <c r="BV69" s="3"/>
      <c r="BW69" s="3"/>
      <c r="BX69" s="3"/>
    </row>
    <row r="70" spans="1:76" x14ac:dyDescent="0.25">
      <c r="A70" s="64" t="s">
        <v>815</v>
      </c>
      <c r="B70" s="65"/>
      <c r="C70" s="65" t="s">
        <v>64</v>
      </c>
      <c r="D70" s="66">
        <v>162.42239975313942</v>
      </c>
      <c r="E70" s="68"/>
      <c r="F70" s="100" t="s">
        <v>10093</v>
      </c>
      <c r="G70" s="65"/>
      <c r="H70" s="69" t="s">
        <v>815</v>
      </c>
      <c r="I70" s="70"/>
      <c r="J70" s="70"/>
      <c r="K70" s="69" t="s">
        <v>11275</v>
      </c>
      <c r="L70" s="73">
        <v>3.4935965935519153</v>
      </c>
      <c r="M70" s="74">
        <v>8765.3349609375</v>
      </c>
      <c r="N70" s="74">
        <v>7612.33984375</v>
      </c>
      <c r="O70" s="75"/>
      <c r="P70" s="76"/>
      <c r="Q70" s="76"/>
      <c r="R70" s="86"/>
      <c r="S70" s="48">
        <v>7</v>
      </c>
      <c r="T70" s="48">
        <v>0</v>
      </c>
      <c r="U70" s="49">
        <v>15</v>
      </c>
      <c r="V70" s="49">
        <v>0.14285700000000001</v>
      </c>
      <c r="W70" s="49">
        <v>0</v>
      </c>
      <c r="X70" s="49">
        <v>2.0537179999999999</v>
      </c>
      <c r="Y70" s="49">
        <v>0.14285714285714285</v>
      </c>
      <c r="Z70" s="49">
        <v>0</v>
      </c>
      <c r="AA70" s="71">
        <v>70</v>
      </c>
      <c r="AB70" s="71"/>
      <c r="AC70" s="72"/>
      <c r="AD70" s="78" t="s">
        <v>2513</v>
      </c>
      <c r="AE70" s="78">
        <v>1148</v>
      </c>
      <c r="AF70" s="78">
        <v>1346</v>
      </c>
      <c r="AG70" s="78">
        <v>4644</v>
      </c>
      <c r="AH70" s="78">
        <v>6897</v>
      </c>
      <c r="AI70" s="78"/>
      <c r="AJ70" s="78" t="s">
        <v>7341</v>
      </c>
      <c r="AK70" s="78" t="s">
        <v>8021</v>
      </c>
      <c r="AL70" s="82" t="s">
        <v>8481</v>
      </c>
      <c r="AM70" s="78"/>
      <c r="AN70" s="80">
        <v>41889.739884259259</v>
      </c>
      <c r="AO70" s="82" t="s">
        <v>9116</v>
      </c>
      <c r="AP70" s="78" t="b">
        <v>0</v>
      </c>
      <c r="AQ70" s="78" t="b">
        <v>0</v>
      </c>
      <c r="AR70" s="78" t="b">
        <v>0</v>
      </c>
      <c r="AS70" s="78" t="s">
        <v>6304</v>
      </c>
      <c r="AT70" s="78">
        <v>148</v>
      </c>
      <c r="AU70" s="82" t="s">
        <v>9742</v>
      </c>
      <c r="AV70" s="78" t="b">
        <v>0</v>
      </c>
      <c r="AW70" s="78" t="s">
        <v>10419</v>
      </c>
      <c r="AX70" s="82" t="s">
        <v>10487</v>
      </c>
      <c r="AY70" s="78" t="s">
        <v>65</v>
      </c>
      <c r="AZ70" s="78" t="str">
        <f>REPLACE(INDEX(GroupVertices[Group], MATCH(Vertices[[#This Row],[Vertex]],GroupVertices[Vertex],0)),1,1,"")</f>
        <v>17</v>
      </c>
      <c r="BA70" s="48"/>
      <c r="BB70" s="48"/>
      <c r="BC70" s="48"/>
      <c r="BD70" s="48"/>
      <c r="BE70" s="48"/>
      <c r="BF70" s="48"/>
      <c r="BG70" s="48"/>
      <c r="BH70" s="48"/>
      <c r="BI70" s="48"/>
      <c r="BJ70" s="48"/>
      <c r="BK70" s="48"/>
      <c r="BL70" s="49"/>
      <c r="BM70" s="48"/>
      <c r="BN70" s="49"/>
      <c r="BO70" s="48"/>
      <c r="BP70" s="49"/>
      <c r="BQ70" s="48"/>
      <c r="BR70" s="49"/>
      <c r="BS70" s="48"/>
      <c r="BT70" s="2"/>
      <c r="BU70" s="3"/>
      <c r="BV70" s="3"/>
      <c r="BW70" s="3"/>
      <c r="BX70" s="3"/>
    </row>
    <row r="71" spans="1:76" x14ac:dyDescent="0.25">
      <c r="A71" s="64" t="s">
        <v>303</v>
      </c>
      <c r="B71" s="65"/>
      <c r="C71" s="65" t="s">
        <v>64</v>
      </c>
      <c r="D71" s="66">
        <v>178.33645167100883</v>
      </c>
      <c r="E71" s="68"/>
      <c r="F71" s="100" t="s">
        <v>10094</v>
      </c>
      <c r="G71" s="65"/>
      <c r="H71" s="69" t="s">
        <v>303</v>
      </c>
      <c r="I71" s="70"/>
      <c r="J71" s="70"/>
      <c r="K71" s="69" t="s">
        <v>11276</v>
      </c>
      <c r="L71" s="73">
        <v>3.4935965935519153</v>
      </c>
      <c r="M71" s="74">
        <v>8874.21875</v>
      </c>
      <c r="N71" s="74">
        <v>7609.68310546875</v>
      </c>
      <c r="O71" s="75"/>
      <c r="P71" s="76"/>
      <c r="Q71" s="76"/>
      <c r="R71" s="86"/>
      <c r="S71" s="48">
        <v>6</v>
      </c>
      <c r="T71" s="48">
        <v>1</v>
      </c>
      <c r="U71" s="49">
        <v>15</v>
      </c>
      <c r="V71" s="49">
        <v>0.14285700000000001</v>
      </c>
      <c r="W71" s="49">
        <v>0</v>
      </c>
      <c r="X71" s="49">
        <v>2.0537179999999999</v>
      </c>
      <c r="Y71" s="49">
        <v>0.14285714285714285</v>
      </c>
      <c r="Z71" s="49">
        <v>0</v>
      </c>
      <c r="AA71" s="71">
        <v>71</v>
      </c>
      <c r="AB71" s="71"/>
      <c r="AC71" s="72"/>
      <c r="AD71" s="78" t="s">
        <v>6579</v>
      </c>
      <c r="AE71" s="78">
        <v>23091</v>
      </c>
      <c r="AF71" s="78">
        <v>52057</v>
      </c>
      <c r="AG71" s="78">
        <v>37914</v>
      </c>
      <c r="AH71" s="78">
        <v>2607</v>
      </c>
      <c r="AI71" s="78">
        <v>-14400</v>
      </c>
      <c r="AJ71" s="78" t="s">
        <v>7342</v>
      </c>
      <c r="AK71" s="78" t="s">
        <v>8041</v>
      </c>
      <c r="AL71" s="82" t="s">
        <v>8482</v>
      </c>
      <c r="AM71" s="78" t="s">
        <v>9005</v>
      </c>
      <c r="AN71" s="80">
        <v>39611.574236111112</v>
      </c>
      <c r="AO71" s="82" t="s">
        <v>9117</v>
      </c>
      <c r="AP71" s="78" t="b">
        <v>0</v>
      </c>
      <c r="AQ71" s="78" t="b">
        <v>0</v>
      </c>
      <c r="AR71" s="78" t="b">
        <v>0</v>
      </c>
      <c r="AS71" s="78" t="s">
        <v>6304</v>
      </c>
      <c r="AT71" s="78">
        <v>1093</v>
      </c>
      <c r="AU71" s="82" t="s">
        <v>9781</v>
      </c>
      <c r="AV71" s="78" t="b">
        <v>0</v>
      </c>
      <c r="AW71" s="78" t="s">
        <v>10419</v>
      </c>
      <c r="AX71" s="82" t="s">
        <v>10488</v>
      </c>
      <c r="AY71" s="78" t="s">
        <v>66</v>
      </c>
      <c r="AZ71" s="78" t="str">
        <f>REPLACE(INDEX(GroupVertices[Group], MATCH(Vertices[[#This Row],[Vertex]],GroupVertices[Vertex],0)),1,1,"")</f>
        <v>17</v>
      </c>
      <c r="BA71" s="48" t="s">
        <v>2003</v>
      </c>
      <c r="BB71" s="48" t="s">
        <v>2003</v>
      </c>
      <c r="BC71" s="48" t="s">
        <v>2513</v>
      </c>
      <c r="BD71" s="48" t="s">
        <v>2513</v>
      </c>
      <c r="BE71" s="48" t="s">
        <v>2669</v>
      </c>
      <c r="BF71" s="48" t="s">
        <v>2669</v>
      </c>
      <c r="BG71" s="120" t="s">
        <v>13207</v>
      </c>
      <c r="BH71" s="120" t="s">
        <v>13207</v>
      </c>
      <c r="BI71" s="120" t="s">
        <v>13738</v>
      </c>
      <c r="BJ71" s="120" t="s">
        <v>13738</v>
      </c>
      <c r="BK71" s="120">
        <v>0</v>
      </c>
      <c r="BL71" s="123">
        <v>0</v>
      </c>
      <c r="BM71" s="120">
        <v>0</v>
      </c>
      <c r="BN71" s="123">
        <v>0</v>
      </c>
      <c r="BO71" s="120">
        <v>0</v>
      </c>
      <c r="BP71" s="123">
        <v>0</v>
      </c>
      <c r="BQ71" s="120">
        <v>9</v>
      </c>
      <c r="BR71" s="123">
        <v>100</v>
      </c>
      <c r="BS71" s="120">
        <v>9</v>
      </c>
      <c r="BT71" s="2"/>
      <c r="BU71" s="3"/>
      <c r="BV71" s="3"/>
      <c r="BW71" s="3"/>
      <c r="BX71" s="3"/>
    </row>
    <row r="72" spans="1:76" x14ac:dyDescent="0.25">
      <c r="A72" s="64" t="s">
        <v>236</v>
      </c>
      <c r="B72" s="65"/>
      <c r="C72" s="65" t="s">
        <v>64</v>
      </c>
      <c r="D72" s="66">
        <v>163.99180626536091</v>
      </c>
      <c r="E72" s="68"/>
      <c r="F72" s="100" t="s">
        <v>3502</v>
      </c>
      <c r="G72" s="65"/>
      <c r="H72" s="69" t="s">
        <v>236</v>
      </c>
      <c r="I72" s="70"/>
      <c r="J72" s="70"/>
      <c r="K72" s="69" t="s">
        <v>11277</v>
      </c>
      <c r="L72" s="73">
        <v>1</v>
      </c>
      <c r="M72" s="74">
        <v>8524.1640625</v>
      </c>
      <c r="N72" s="74">
        <v>7409.60107421875</v>
      </c>
      <c r="O72" s="75"/>
      <c r="P72" s="76"/>
      <c r="Q72" s="76"/>
      <c r="R72" s="86"/>
      <c r="S72" s="48">
        <v>0</v>
      </c>
      <c r="T72" s="48">
        <v>2</v>
      </c>
      <c r="U72" s="49">
        <v>0</v>
      </c>
      <c r="V72" s="49">
        <v>8.3333000000000004E-2</v>
      </c>
      <c r="W72" s="49">
        <v>0</v>
      </c>
      <c r="X72" s="49">
        <v>0.64876</v>
      </c>
      <c r="Y72" s="49">
        <v>0.5</v>
      </c>
      <c r="Z72" s="49">
        <v>0</v>
      </c>
      <c r="AA72" s="71">
        <v>72</v>
      </c>
      <c r="AB72" s="71"/>
      <c r="AC72" s="72"/>
      <c r="AD72" s="78" t="s">
        <v>6580</v>
      </c>
      <c r="AE72" s="78">
        <v>1595</v>
      </c>
      <c r="AF72" s="78">
        <v>6347</v>
      </c>
      <c r="AG72" s="78">
        <v>77618</v>
      </c>
      <c r="AH72" s="78">
        <v>3586</v>
      </c>
      <c r="AI72" s="78">
        <v>-25200</v>
      </c>
      <c r="AJ72" s="78" t="s">
        <v>7343</v>
      </c>
      <c r="AK72" s="78" t="s">
        <v>7998</v>
      </c>
      <c r="AL72" s="82" t="s">
        <v>8483</v>
      </c>
      <c r="AM72" s="78" t="s">
        <v>9004</v>
      </c>
      <c r="AN72" s="80">
        <v>41015.209143518521</v>
      </c>
      <c r="AO72" s="82" t="s">
        <v>9118</v>
      </c>
      <c r="AP72" s="78" t="b">
        <v>0</v>
      </c>
      <c r="AQ72" s="78" t="b">
        <v>0</v>
      </c>
      <c r="AR72" s="78" t="b">
        <v>0</v>
      </c>
      <c r="AS72" s="78" t="s">
        <v>6304</v>
      </c>
      <c r="AT72" s="78">
        <v>1073</v>
      </c>
      <c r="AU72" s="82" t="s">
        <v>9764</v>
      </c>
      <c r="AV72" s="78" t="b">
        <v>0</v>
      </c>
      <c r="AW72" s="78" t="s">
        <v>10419</v>
      </c>
      <c r="AX72" s="82" t="s">
        <v>10489</v>
      </c>
      <c r="AY72" s="78" t="s">
        <v>66</v>
      </c>
      <c r="AZ72" s="78" t="str">
        <f>REPLACE(INDEX(GroupVertices[Group], MATCH(Vertices[[#This Row],[Vertex]],GroupVertices[Vertex],0)),1,1,"")</f>
        <v>17</v>
      </c>
      <c r="BA72" s="48" t="s">
        <v>2003</v>
      </c>
      <c r="BB72" s="48" t="s">
        <v>2003</v>
      </c>
      <c r="BC72" s="48" t="s">
        <v>2513</v>
      </c>
      <c r="BD72" s="48" t="s">
        <v>2513</v>
      </c>
      <c r="BE72" s="48" t="s">
        <v>2669</v>
      </c>
      <c r="BF72" s="48" t="s">
        <v>2669</v>
      </c>
      <c r="BG72" s="120" t="s">
        <v>13206</v>
      </c>
      <c r="BH72" s="120" t="s">
        <v>13206</v>
      </c>
      <c r="BI72" s="120" t="s">
        <v>13737</v>
      </c>
      <c r="BJ72" s="120" t="s">
        <v>13737</v>
      </c>
      <c r="BK72" s="120">
        <v>0</v>
      </c>
      <c r="BL72" s="123">
        <v>0</v>
      </c>
      <c r="BM72" s="120">
        <v>0</v>
      </c>
      <c r="BN72" s="123">
        <v>0</v>
      </c>
      <c r="BO72" s="120">
        <v>0</v>
      </c>
      <c r="BP72" s="123">
        <v>0</v>
      </c>
      <c r="BQ72" s="120">
        <v>11</v>
      </c>
      <c r="BR72" s="123">
        <v>100</v>
      </c>
      <c r="BS72" s="120">
        <v>11</v>
      </c>
      <c r="BT72" s="2"/>
      <c r="BU72" s="3"/>
      <c r="BV72" s="3"/>
      <c r="BW72" s="3"/>
      <c r="BX72" s="3"/>
    </row>
    <row r="73" spans="1:76" x14ac:dyDescent="0.25">
      <c r="A73" s="64" t="s">
        <v>237</v>
      </c>
      <c r="B73" s="65"/>
      <c r="C73" s="65" t="s">
        <v>64</v>
      </c>
      <c r="D73" s="66">
        <v>162.11956486325863</v>
      </c>
      <c r="E73" s="68"/>
      <c r="F73" s="100" t="s">
        <v>10095</v>
      </c>
      <c r="G73" s="65"/>
      <c r="H73" s="69" t="s">
        <v>237</v>
      </c>
      <c r="I73" s="70"/>
      <c r="J73" s="70"/>
      <c r="K73" s="69" t="s">
        <v>11278</v>
      </c>
      <c r="L73" s="73">
        <v>5.1559943225865252</v>
      </c>
      <c r="M73" s="74">
        <v>5779.43798828125</v>
      </c>
      <c r="N73" s="74">
        <v>3885.163330078125</v>
      </c>
      <c r="O73" s="75"/>
      <c r="P73" s="76"/>
      <c r="Q73" s="76"/>
      <c r="R73" s="86"/>
      <c r="S73" s="48">
        <v>1</v>
      </c>
      <c r="T73" s="48">
        <v>5</v>
      </c>
      <c r="U73" s="49">
        <v>25</v>
      </c>
      <c r="V73" s="49">
        <v>0.16666700000000001</v>
      </c>
      <c r="W73" s="49">
        <v>0</v>
      </c>
      <c r="X73" s="49">
        <v>2.5241709999999999</v>
      </c>
      <c r="Y73" s="49">
        <v>6.6666666666666666E-2</v>
      </c>
      <c r="Z73" s="49">
        <v>0</v>
      </c>
      <c r="AA73" s="71">
        <v>73</v>
      </c>
      <c r="AB73" s="71"/>
      <c r="AC73" s="72"/>
      <c r="AD73" s="78" t="s">
        <v>6581</v>
      </c>
      <c r="AE73" s="78">
        <v>78</v>
      </c>
      <c r="AF73" s="78">
        <v>381</v>
      </c>
      <c r="AG73" s="78">
        <v>427</v>
      </c>
      <c r="AH73" s="78">
        <v>297</v>
      </c>
      <c r="AI73" s="78"/>
      <c r="AJ73" s="78" t="s">
        <v>7344</v>
      </c>
      <c r="AK73" s="78" t="s">
        <v>8042</v>
      </c>
      <c r="AL73" s="82" t="s">
        <v>8484</v>
      </c>
      <c r="AM73" s="78"/>
      <c r="AN73" s="80">
        <v>42437.410925925928</v>
      </c>
      <c r="AO73" s="82" t="s">
        <v>9119</v>
      </c>
      <c r="AP73" s="78" t="b">
        <v>0</v>
      </c>
      <c r="AQ73" s="78" t="b">
        <v>0</v>
      </c>
      <c r="AR73" s="78" t="b">
        <v>1</v>
      </c>
      <c r="AS73" s="78" t="s">
        <v>6305</v>
      </c>
      <c r="AT73" s="78">
        <v>10</v>
      </c>
      <c r="AU73" s="82" t="s">
        <v>9742</v>
      </c>
      <c r="AV73" s="78" t="b">
        <v>0</v>
      </c>
      <c r="AW73" s="78" t="s">
        <v>10419</v>
      </c>
      <c r="AX73" s="82" t="s">
        <v>10490</v>
      </c>
      <c r="AY73" s="78" t="s">
        <v>66</v>
      </c>
      <c r="AZ73" s="78" t="str">
        <f>REPLACE(INDEX(GroupVertices[Group], MATCH(Vertices[[#This Row],[Vertex]],GroupVertices[Vertex],0)),1,1,"")</f>
        <v>19</v>
      </c>
      <c r="BA73" s="48" t="s">
        <v>2004</v>
      </c>
      <c r="BB73" s="48" t="s">
        <v>2004</v>
      </c>
      <c r="BC73" s="48" t="s">
        <v>2514</v>
      </c>
      <c r="BD73" s="48" t="s">
        <v>2514</v>
      </c>
      <c r="BE73" s="48" t="s">
        <v>12317</v>
      </c>
      <c r="BF73" s="48" t="s">
        <v>2671</v>
      </c>
      <c r="BG73" s="120" t="s">
        <v>13208</v>
      </c>
      <c r="BH73" s="120" t="s">
        <v>13615</v>
      </c>
      <c r="BI73" s="120" t="s">
        <v>13739</v>
      </c>
      <c r="BJ73" s="120" t="s">
        <v>14130</v>
      </c>
      <c r="BK73" s="120">
        <v>1</v>
      </c>
      <c r="BL73" s="123">
        <v>2</v>
      </c>
      <c r="BM73" s="120">
        <v>1</v>
      </c>
      <c r="BN73" s="123">
        <v>2</v>
      </c>
      <c r="BO73" s="120">
        <v>0</v>
      </c>
      <c r="BP73" s="123">
        <v>0</v>
      </c>
      <c r="BQ73" s="120">
        <v>48</v>
      </c>
      <c r="BR73" s="123">
        <v>96</v>
      </c>
      <c r="BS73" s="120">
        <v>50</v>
      </c>
      <c r="BT73" s="2"/>
      <c r="BU73" s="3"/>
      <c r="BV73" s="3"/>
      <c r="BW73" s="3"/>
      <c r="BX73" s="3"/>
    </row>
    <row r="74" spans="1:76" x14ac:dyDescent="0.25">
      <c r="A74" s="64" t="s">
        <v>816</v>
      </c>
      <c r="B74" s="65"/>
      <c r="C74" s="65" t="s">
        <v>64</v>
      </c>
      <c r="D74" s="66">
        <v>162.19958859063644</v>
      </c>
      <c r="E74" s="68"/>
      <c r="F74" s="100" t="s">
        <v>10096</v>
      </c>
      <c r="G74" s="65"/>
      <c r="H74" s="69" t="s">
        <v>816</v>
      </c>
      <c r="I74" s="70"/>
      <c r="J74" s="70"/>
      <c r="K74" s="69" t="s">
        <v>11279</v>
      </c>
      <c r="L74" s="73">
        <v>1</v>
      </c>
      <c r="M74" s="74">
        <v>5610.52685546875</v>
      </c>
      <c r="N74" s="74">
        <v>4376.03271484375</v>
      </c>
      <c r="O74" s="75"/>
      <c r="P74" s="76"/>
      <c r="Q74" s="76"/>
      <c r="R74" s="86"/>
      <c r="S74" s="48">
        <v>1</v>
      </c>
      <c r="T74" s="48">
        <v>0</v>
      </c>
      <c r="U74" s="49">
        <v>0</v>
      </c>
      <c r="V74" s="49">
        <v>9.0909000000000004E-2</v>
      </c>
      <c r="W74" s="49">
        <v>0</v>
      </c>
      <c r="X74" s="49">
        <v>0.50759100000000001</v>
      </c>
      <c r="Y74" s="49">
        <v>0</v>
      </c>
      <c r="Z74" s="49">
        <v>0</v>
      </c>
      <c r="AA74" s="71">
        <v>74</v>
      </c>
      <c r="AB74" s="71"/>
      <c r="AC74" s="72"/>
      <c r="AD74" s="78" t="s">
        <v>6582</v>
      </c>
      <c r="AE74" s="78">
        <v>603</v>
      </c>
      <c r="AF74" s="78">
        <v>636</v>
      </c>
      <c r="AG74" s="78">
        <v>1297</v>
      </c>
      <c r="AH74" s="78">
        <v>847</v>
      </c>
      <c r="AI74" s="78">
        <v>7200</v>
      </c>
      <c r="AJ74" s="78" t="s">
        <v>7345</v>
      </c>
      <c r="AK74" s="78" t="s">
        <v>8043</v>
      </c>
      <c r="AL74" s="82" t="s">
        <v>8485</v>
      </c>
      <c r="AM74" s="78" t="s">
        <v>9003</v>
      </c>
      <c r="AN74" s="80">
        <v>40802.786099537036</v>
      </c>
      <c r="AO74" s="82" t="s">
        <v>9120</v>
      </c>
      <c r="AP74" s="78" t="b">
        <v>1</v>
      </c>
      <c r="AQ74" s="78" t="b">
        <v>0</v>
      </c>
      <c r="AR74" s="78" t="b">
        <v>1</v>
      </c>
      <c r="AS74" s="78" t="s">
        <v>6305</v>
      </c>
      <c r="AT74" s="78">
        <v>59</v>
      </c>
      <c r="AU74" s="82" t="s">
        <v>9742</v>
      </c>
      <c r="AV74" s="78" t="b">
        <v>0</v>
      </c>
      <c r="AW74" s="78" t="s">
        <v>10419</v>
      </c>
      <c r="AX74" s="82" t="s">
        <v>10491</v>
      </c>
      <c r="AY74" s="78" t="s">
        <v>65</v>
      </c>
      <c r="AZ74" s="78" t="str">
        <f>REPLACE(INDEX(GroupVertices[Group], MATCH(Vertices[[#This Row],[Vertex]],GroupVertices[Vertex],0)),1,1,"")</f>
        <v>19</v>
      </c>
      <c r="BA74" s="48"/>
      <c r="BB74" s="48"/>
      <c r="BC74" s="48"/>
      <c r="BD74" s="48"/>
      <c r="BE74" s="48"/>
      <c r="BF74" s="48"/>
      <c r="BG74" s="48"/>
      <c r="BH74" s="48"/>
      <c r="BI74" s="48"/>
      <c r="BJ74" s="48"/>
      <c r="BK74" s="48"/>
      <c r="BL74" s="49"/>
      <c r="BM74" s="48"/>
      <c r="BN74" s="49"/>
      <c r="BO74" s="48"/>
      <c r="BP74" s="49"/>
      <c r="BQ74" s="48"/>
      <c r="BR74" s="49"/>
      <c r="BS74" s="48"/>
      <c r="BT74" s="2"/>
      <c r="BU74" s="3"/>
      <c r="BV74" s="3"/>
      <c r="BW74" s="3"/>
      <c r="BX74" s="3"/>
    </row>
    <row r="75" spans="1:76" x14ac:dyDescent="0.25">
      <c r="A75" s="64" t="s">
        <v>817</v>
      </c>
      <c r="B75" s="65"/>
      <c r="C75" s="65" t="s">
        <v>64</v>
      </c>
      <c r="D75" s="66">
        <v>162.95055635383304</v>
      </c>
      <c r="E75" s="68"/>
      <c r="F75" s="100" t="s">
        <v>10097</v>
      </c>
      <c r="G75" s="65"/>
      <c r="H75" s="69" t="s">
        <v>817</v>
      </c>
      <c r="I75" s="70"/>
      <c r="J75" s="70"/>
      <c r="K75" s="69" t="s">
        <v>11280</v>
      </c>
      <c r="L75" s="73">
        <v>1</v>
      </c>
      <c r="M75" s="74">
        <v>5931.1865234375</v>
      </c>
      <c r="N75" s="74">
        <v>3505.53173828125</v>
      </c>
      <c r="O75" s="75"/>
      <c r="P75" s="76"/>
      <c r="Q75" s="76"/>
      <c r="R75" s="86"/>
      <c r="S75" s="48">
        <v>1</v>
      </c>
      <c r="T75" s="48">
        <v>0</v>
      </c>
      <c r="U75" s="49">
        <v>0</v>
      </c>
      <c r="V75" s="49">
        <v>9.0909000000000004E-2</v>
      </c>
      <c r="W75" s="49">
        <v>0</v>
      </c>
      <c r="X75" s="49">
        <v>0.50759100000000001</v>
      </c>
      <c r="Y75" s="49">
        <v>0</v>
      </c>
      <c r="Z75" s="49">
        <v>0</v>
      </c>
      <c r="AA75" s="71">
        <v>75</v>
      </c>
      <c r="AB75" s="71"/>
      <c r="AC75" s="72"/>
      <c r="AD75" s="78" t="s">
        <v>6583</v>
      </c>
      <c r="AE75" s="78">
        <v>404</v>
      </c>
      <c r="AF75" s="78">
        <v>3029</v>
      </c>
      <c r="AG75" s="78">
        <v>3749</v>
      </c>
      <c r="AH75" s="78">
        <v>757</v>
      </c>
      <c r="AI75" s="78">
        <v>3600</v>
      </c>
      <c r="AJ75" s="78" t="s">
        <v>7346</v>
      </c>
      <c r="AK75" s="78" t="s">
        <v>6430</v>
      </c>
      <c r="AL75" s="82" t="s">
        <v>8486</v>
      </c>
      <c r="AM75" s="78" t="s">
        <v>8068</v>
      </c>
      <c r="AN75" s="80">
        <v>40478.345717592594</v>
      </c>
      <c r="AO75" s="82" t="s">
        <v>9121</v>
      </c>
      <c r="AP75" s="78" t="b">
        <v>0</v>
      </c>
      <c r="AQ75" s="78" t="b">
        <v>0</v>
      </c>
      <c r="AR75" s="78" t="b">
        <v>1</v>
      </c>
      <c r="AS75" s="78" t="s">
        <v>6305</v>
      </c>
      <c r="AT75" s="78">
        <v>178</v>
      </c>
      <c r="AU75" s="82" t="s">
        <v>9782</v>
      </c>
      <c r="AV75" s="78" t="b">
        <v>0</v>
      </c>
      <c r="AW75" s="78" t="s">
        <v>10419</v>
      </c>
      <c r="AX75" s="82" t="s">
        <v>10492</v>
      </c>
      <c r="AY75" s="78" t="s">
        <v>65</v>
      </c>
      <c r="AZ75" s="78" t="str">
        <f>REPLACE(INDEX(GroupVertices[Group], MATCH(Vertices[[#This Row],[Vertex]],GroupVertices[Vertex],0)),1,1,"")</f>
        <v>19</v>
      </c>
      <c r="BA75" s="48"/>
      <c r="BB75" s="48"/>
      <c r="BC75" s="48"/>
      <c r="BD75" s="48"/>
      <c r="BE75" s="48"/>
      <c r="BF75" s="48"/>
      <c r="BG75" s="48"/>
      <c r="BH75" s="48"/>
      <c r="BI75" s="48"/>
      <c r="BJ75" s="48"/>
      <c r="BK75" s="48"/>
      <c r="BL75" s="49"/>
      <c r="BM75" s="48"/>
      <c r="BN75" s="49"/>
      <c r="BO75" s="48"/>
      <c r="BP75" s="49"/>
      <c r="BQ75" s="48"/>
      <c r="BR75" s="49"/>
      <c r="BS75" s="48"/>
      <c r="BT75" s="2"/>
      <c r="BU75" s="3"/>
      <c r="BV75" s="3"/>
      <c r="BW75" s="3"/>
      <c r="BX75" s="3"/>
    </row>
    <row r="76" spans="1:76" x14ac:dyDescent="0.25">
      <c r="A76" s="64" t="s">
        <v>818</v>
      </c>
      <c r="B76" s="65"/>
      <c r="C76" s="65" t="s">
        <v>64</v>
      </c>
      <c r="D76" s="66">
        <v>162.01663238255304</v>
      </c>
      <c r="E76" s="68"/>
      <c r="F76" s="100" t="s">
        <v>10098</v>
      </c>
      <c r="G76" s="65"/>
      <c r="H76" s="69" t="s">
        <v>818</v>
      </c>
      <c r="I76" s="70"/>
      <c r="J76" s="70"/>
      <c r="K76" s="69" t="s">
        <v>11281</v>
      </c>
      <c r="L76" s="73">
        <v>1</v>
      </c>
      <c r="M76" s="74">
        <v>5567.994140625</v>
      </c>
      <c r="N76" s="74">
        <v>3542.504638671875</v>
      </c>
      <c r="O76" s="75"/>
      <c r="P76" s="76"/>
      <c r="Q76" s="76"/>
      <c r="R76" s="86"/>
      <c r="S76" s="48">
        <v>1</v>
      </c>
      <c r="T76" s="48">
        <v>0</v>
      </c>
      <c r="U76" s="49">
        <v>0</v>
      </c>
      <c r="V76" s="49">
        <v>9.0909000000000004E-2</v>
      </c>
      <c r="W76" s="49">
        <v>0</v>
      </c>
      <c r="X76" s="49">
        <v>0.50759100000000001</v>
      </c>
      <c r="Y76" s="49">
        <v>0</v>
      </c>
      <c r="Z76" s="49">
        <v>0</v>
      </c>
      <c r="AA76" s="71">
        <v>76</v>
      </c>
      <c r="AB76" s="71"/>
      <c r="AC76" s="72"/>
      <c r="AD76" s="78" t="s">
        <v>6584</v>
      </c>
      <c r="AE76" s="78">
        <v>248</v>
      </c>
      <c r="AF76" s="78">
        <v>53</v>
      </c>
      <c r="AG76" s="78">
        <v>38</v>
      </c>
      <c r="AH76" s="78">
        <v>27</v>
      </c>
      <c r="AI76" s="78">
        <v>-25200</v>
      </c>
      <c r="AJ76" s="78" t="s">
        <v>7347</v>
      </c>
      <c r="AK76" s="78" t="s">
        <v>8042</v>
      </c>
      <c r="AL76" s="82" t="s">
        <v>8487</v>
      </c>
      <c r="AM76" s="78" t="s">
        <v>9004</v>
      </c>
      <c r="AN76" s="80">
        <v>43033.376805555556</v>
      </c>
      <c r="AO76" s="82" t="s">
        <v>9122</v>
      </c>
      <c r="AP76" s="78" t="b">
        <v>1</v>
      </c>
      <c r="AQ76" s="78" t="b">
        <v>0</v>
      </c>
      <c r="AR76" s="78" t="b">
        <v>0</v>
      </c>
      <c r="AS76" s="78" t="s">
        <v>6305</v>
      </c>
      <c r="AT76" s="78">
        <v>1</v>
      </c>
      <c r="AU76" s="78"/>
      <c r="AV76" s="78" t="b">
        <v>0</v>
      </c>
      <c r="AW76" s="78" t="s">
        <v>10419</v>
      </c>
      <c r="AX76" s="82" t="s">
        <v>10493</v>
      </c>
      <c r="AY76" s="78" t="s">
        <v>65</v>
      </c>
      <c r="AZ76" s="78" t="str">
        <f>REPLACE(INDEX(GroupVertices[Group], MATCH(Vertices[[#This Row],[Vertex]],GroupVertices[Vertex],0)),1,1,"")</f>
        <v>19</v>
      </c>
      <c r="BA76" s="48"/>
      <c r="BB76" s="48"/>
      <c r="BC76" s="48"/>
      <c r="BD76" s="48"/>
      <c r="BE76" s="48"/>
      <c r="BF76" s="48"/>
      <c r="BG76" s="48"/>
      <c r="BH76" s="48"/>
      <c r="BI76" s="48"/>
      <c r="BJ76" s="48"/>
      <c r="BK76" s="48"/>
      <c r="BL76" s="49"/>
      <c r="BM76" s="48"/>
      <c r="BN76" s="49"/>
      <c r="BO76" s="48"/>
      <c r="BP76" s="49"/>
      <c r="BQ76" s="48"/>
      <c r="BR76" s="49"/>
      <c r="BS76" s="48"/>
      <c r="BT76" s="2"/>
      <c r="BU76" s="3"/>
      <c r="BV76" s="3"/>
      <c r="BW76" s="3"/>
      <c r="BX76" s="3"/>
    </row>
    <row r="77" spans="1:76" x14ac:dyDescent="0.25">
      <c r="A77" s="64" t="s">
        <v>238</v>
      </c>
      <c r="B77" s="65"/>
      <c r="C77" s="65" t="s">
        <v>64</v>
      </c>
      <c r="D77" s="66">
        <v>163.01677206550644</v>
      </c>
      <c r="E77" s="68"/>
      <c r="F77" s="100" t="s">
        <v>10099</v>
      </c>
      <c r="G77" s="65"/>
      <c r="H77" s="69" t="s">
        <v>238</v>
      </c>
      <c r="I77" s="70"/>
      <c r="J77" s="70"/>
      <c r="K77" s="69" t="s">
        <v>11282</v>
      </c>
      <c r="L77" s="73">
        <v>1</v>
      </c>
      <c r="M77" s="74">
        <v>1442.0260009765625</v>
      </c>
      <c r="N77" s="74">
        <v>6886.4765625</v>
      </c>
      <c r="O77" s="75"/>
      <c r="P77" s="76"/>
      <c r="Q77" s="76"/>
      <c r="R77" s="86"/>
      <c r="S77" s="48">
        <v>1</v>
      </c>
      <c r="T77" s="48">
        <v>1</v>
      </c>
      <c r="U77" s="49">
        <v>0</v>
      </c>
      <c r="V77" s="49">
        <v>0</v>
      </c>
      <c r="W77" s="49">
        <v>0</v>
      </c>
      <c r="X77" s="49">
        <v>0.99999899999999997</v>
      </c>
      <c r="Y77" s="49">
        <v>0</v>
      </c>
      <c r="Z77" s="49" t="s">
        <v>15767</v>
      </c>
      <c r="AA77" s="71">
        <v>77</v>
      </c>
      <c r="AB77" s="71"/>
      <c r="AC77" s="72"/>
      <c r="AD77" s="78" t="s">
        <v>6585</v>
      </c>
      <c r="AE77" s="78">
        <v>2920</v>
      </c>
      <c r="AF77" s="78">
        <v>3240</v>
      </c>
      <c r="AG77" s="78">
        <v>24160</v>
      </c>
      <c r="AH77" s="78">
        <v>649</v>
      </c>
      <c r="AI77" s="78">
        <v>0</v>
      </c>
      <c r="AJ77" s="78" t="s">
        <v>7348</v>
      </c>
      <c r="AK77" s="78" t="s">
        <v>8044</v>
      </c>
      <c r="AL77" s="82" t="s">
        <v>8488</v>
      </c>
      <c r="AM77" s="78" t="s">
        <v>7997</v>
      </c>
      <c r="AN77" s="80">
        <v>40128.652326388888</v>
      </c>
      <c r="AO77" s="82" t="s">
        <v>9123</v>
      </c>
      <c r="AP77" s="78" t="b">
        <v>0</v>
      </c>
      <c r="AQ77" s="78" t="b">
        <v>0</v>
      </c>
      <c r="AR77" s="78" t="b">
        <v>1</v>
      </c>
      <c r="AS77" s="78" t="s">
        <v>6304</v>
      </c>
      <c r="AT77" s="78">
        <v>754</v>
      </c>
      <c r="AU77" s="82" t="s">
        <v>9783</v>
      </c>
      <c r="AV77" s="78" t="b">
        <v>0</v>
      </c>
      <c r="AW77" s="78" t="s">
        <v>10419</v>
      </c>
      <c r="AX77" s="82" t="s">
        <v>10494</v>
      </c>
      <c r="AY77" s="78" t="s">
        <v>66</v>
      </c>
      <c r="AZ77" s="78" t="str">
        <f>REPLACE(INDEX(GroupVertices[Group], MATCH(Vertices[[#This Row],[Vertex]],GroupVertices[Vertex],0)),1,1,"")</f>
        <v>1</v>
      </c>
      <c r="BA77" s="48" t="s">
        <v>2005</v>
      </c>
      <c r="BB77" s="48" t="s">
        <v>2005</v>
      </c>
      <c r="BC77" s="48" t="s">
        <v>2515</v>
      </c>
      <c r="BD77" s="48" t="s">
        <v>2515</v>
      </c>
      <c r="BE77" s="48" t="s">
        <v>2665</v>
      </c>
      <c r="BF77" s="48" t="s">
        <v>2665</v>
      </c>
      <c r="BG77" s="120" t="s">
        <v>13209</v>
      </c>
      <c r="BH77" s="120" t="s">
        <v>13209</v>
      </c>
      <c r="BI77" s="120" t="s">
        <v>13740</v>
      </c>
      <c r="BJ77" s="120" t="s">
        <v>13740</v>
      </c>
      <c r="BK77" s="120">
        <v>1</v>
      </c>
      <c r="BL77" s="123">
        <v>6.666666666666667</v>
      </c>
      <c r="BM77" s="120">
        <v>1</v>
      </c>
      <c r="BN77" s="123">
        <v>6.666666666666667</v>
      </c>
      <c r="BO77" s="120">
        <v>0</v>
      </c>
      <c r="BP77" s="123">
        <v>0</v>
      </c>
      <c r="BQ77" s="120">
        <v>13</v>
      </c>
      <c r="BR77" s="123">
        <v>86.666666666666671</v>
      </c>
      <c r="BS77" s="120">
        <v>15</v>
      </c>
      <c r="BT77" s="2"/>
      <c r="BU77" s="3"/>
      <c r="BV77" s="3"/>
      <c r="BW77" s="3"/>
      <c r="BX77" s="3"/>
    </row>
    <row r="78" spans="1:76" x14ac:dyDescent="0.25">
      <c r="A78" s="64" t="s">
        <v>239</v>
      </c>
      <c r="B78" s="65"/>
      <c r="C78" s="65" t="s">
        <v>64</v>
      </c>
      <c r="D78" s="66">
        <v>162.94741816844567</v>
      </c>
      <c r="E78" s="68"/>
      <c r="F78" s="100" t="s">
        <v>3503</v>
      </c>
      <c r="G78" s="65"/>
      <c r="H78" s="69" t="s">
        <v>239</v>
      </c>
      <c r="I78" s="70"/>
      <c r="J78" s="70"/>
      <c r="K78" s="69" t="s">
        <v>11283</v>
      </c>
      <c r="L78" s="73">
        <v>1</v>
      </c>
      <c r="M78" s="74">
        <v>1668.7740478515625</v>
      </c>
      <c r="N78" s="74">
        <v>6886.4765625</v>
      </c>
      <c r="O78" s="75"/>
      <c r="P78" s="76"/>
      <c r="Q78" s="76"/>
      <c r="R78" s="86"/>
      <c r="S78" s="48">
        <v>1</v>
      </c>
      <c r="T78" s="48">
        <v>1</v>
      </c>
      <c r="U78" s="49">
        <v>0</v>
      </c>
      <c r="V78" s="49">
        <v>0</v>
      </c>
      <c r="W78" s="49">
        <v>0</v>
      </c>
      <c r="X78" s="49">
        <v>0.99999899999999997</v>
      </c>
      <c r="Y78" s="49">
        <v>0</v>
      </c>
      <c r="Z78" s="49" t="s">
        <v>15767</v>
      </c>
      <c r="AA78" s="71">
        <v>78</v>
      </c>
      <c r="AB78" s="71"/>
      <c r="AC78" s="72"/>
      <c r="AD78" s="78" t="s">
        <v>6586</v>
      </c>
      <c r="AE78" s="78">
        <v>2874</v>
      </c>
      <c r="AF78" s="78">
        <v>3019</v>
      </c>
      <c r="AG78" s="78">
        <v>23667</v>
      </c>
      <c r="AH78" s="78">
        <v>8736</v>
      </c>
      <c r="AI78" s="78">
        <v>0</v>
      </c>
      <c r="AJ78" s="78" t="s">
        <v>7349</v>
      </c>
      <c r="AK78" s="78" t="s">
        <v>8045</v>
      </c>
      <c r="AL78" s="82" t="s">
        <v>8489</v>
      </c>
      <c r="AM78" s="78" t="s">
        <v>7997</v>
      </c>
      <c r="AN78" s="80">
        <v>40563.083020833335</v>
      </c>
      <c r="AO78" s="82" t="s">
        <v>9124</v>
      </c>
      <c r="AP78" s="78" t="b">
        <v>0</v>
      </c>
      <c r="AQ78" s="78" t="b">
        <v>0</v>
      </c>
      <c r="AR78" s="78" t="b">
        <v>1</v>
      </c>
      <c r="AS78" s="78" t="s">
        <v>6304</v>
      </c>
      <c r="AT78" s="78">
        <v>194</v>
      </c>
      <c r="AU78" s="82" t="s">
        <v>9784</v>
      </c>
      <c r="AV78" s="78" t="b">
        <v>0</v>
      </c>
      <c r="AW78" s="78" t="s">
        <v>10419</v>
      </c>
      <c r="AX78" s="82" t="s">
        <v>10495</v>
      </c>
      <c r="AY78" s="78" t="s">
        <v>66</v>
      </c>
      <c r="AZ78" s="78" t="str">
        <f>REPLACE(INDEX(GroupVertices[Group], MATCH(Vertices[[#This Row],[Vertex]],GroupVertices[Vertex],0)),1,1,"")</f>
        <v>1</v>
      </c>
      <c r="BA78" s="48" t="s">
        <v>2006</v>
      </c>
      <c r="BB78" s="48" t="s">
        <v>2006</v>
      </c>
      <c r="BC78" s="48" t="s">
        <v>2512</v>
      </c>
      <c r="BD78" s="48" t="s">
        <v>2512</v>
      </c>
      <c r="BE78" s="48" t="s">
        <v>2672</v>
      </c>
      <c r="BF78" s="48" t="s">
        <v>2672</v>
      </c>
      <c r="BG78" s="120" t="s">
        <v>13210</v>
      </c>
      <c r="BH78" s="120" t="s">
        <v>13210</v>
      </c>
      <c r="BI78" s="120" t="s">
        <v>13741</v>
      </c>
      <c r="BJ78" s="120" t="s">
        <v>13741</v>
      </c>
      <c r="BK78" s="120">
        <v>1</v>
      </c>
      <c r="BL78" s="123">
        <v>6.25</v>
      </c>
      <c r="BM78" s="120">
        <v>0</v>
      </c>
      <c r="BN78" s="123">
        <v>0</v>
      </c>
      <c r="BO78" s="120">
        <v>0</v>
      </c>
      <c r="BP78" s="123">
        <v>0</v>
      </c>
      <c r="BQ78" s="120">
        <v>15</v>
      </c>
      <c r="BR78" s="123">
        <v>93.75</v>
      </c>
      <c r="BS78" s="120">
        <v>16</v>
      </c>
      <c r="BT78" s="2"/>
      <c r="BU78" s="3"/>
      <c r="BV78" s="3"/>
      <c r="BW78" s="3"/>
      <c r="BX78" s="3"/>
    </row>
    <row r="79" spans="1:76" x14ac:dyDescent="0.25">
      <c r="A79" s="64" t="s">
        <v>240</v>
      </c>
      <c r="B79" s="65"/>
      <c r="C79" s="65" t="s">
        <v>64</v>
      </c>
      <c r="D79" s="66">
        <v>162.36246041224072</v>
      </c>
      <c r="E79" s="68"/>
      <c r="F79" s="100" t="s">
        <v>3504</v>
      </c>
      <c r="G79" s="65"/>
      <c r="H79" s="69" t="s">
        <v>240</v>
      </c>
      <c r="I79" s="70"/>
      <c r="J79" s="70"/>
      <c r="K79" s="69" t="s">
        <v>11284</v>
      </c>
      <c r="L79" s="73">
        <v>1</v>
      </c>
      <c r="M79" s="74">
        <v>7733.14501953125</v>
      </c>
      <c r="N79" s="74">
        <v>5764.12939453125</v>
      </c>
      <c r="O79" s="75"/>
      <c r="P79" s="76"/>
      <c r="Q79" s="76"/>
      <c r="R79" s="86"/>
      <c r="S79" s="48">
        <v>0</v>
      </c>
      <c r="T79" s="48">
        <v>1</v>
      </c>
      <c r="U79" s="49">
        <v>0</v>
      </c>
      <c r="V79" s="49">
        <v>0.33333299999999999</v>
      </c>
      <c r="W79" s="49">
        <v>0</v>
      </c>
      <c r="X79" s="49">
        <v>0.63829800000000003</v>
      </c>
      <c r="Y79" s="49">
        <v>0</v>
      </c>
      <c r="Z79" s="49">
        <v>0</v>
      </c>
      <c r="AA79" s="71">
        <v>79</v>
      </c>
      <c r="AB79" s="71"/>
      <c r="AC79" s="72"/>
      <c r="AD79" s="78" t="s">
        <v>6587</v>
      </c>
      <c r="AE79" s="78">
        <v>1571</v>
      </c>
      <c r="AF79" s="78">
        <v>1155</v>
      </c>
      <c r="AG79" s="78">
        <v>7788</v>
      </c>
      <c r="AH79" s="78">
        <v>6093</v>
      </c>
      <c r="AI79" s="78"/>
      <c r="AJ79" s="78" t="s">
        <v>7350</v>
      </c>
      <c r="AK79" s="78" t="s">
        <v>8046</v>
      </c>
      <c r="AL79" s="78"/>
      <c r="AM79" s="78"/>
      <c r="AN79" s="80">
        <v>42318.700185185182</v>
      </c>
      <c r="AO79" s="82" t="s">
        <v>9125</v>
      </c>
      <c r="AP79" s="78" t="b">
        <v>1</v>
      </c>
      <c r="AQ79" s="78" t="b">
        <v>0</v>
      </c>
      <c r="AR79" s="78" t="b">
        <v>0</v>
      </c>
      <c r="AS79" s="78" t="s">
        <v>6305</v>
      </c>
      <c r="AT79" s="78">
        <v>505</v>
      </c>
      <c r="AU79" s="82" t="s">
        <v>9742</v>
      </c>
      <c r="AV79" s="78" t="b">
        <v>0</v>
      </c>
      <c r="AW79" s="78" t="s">
        <v>10419</v>
      </c>
      <c r="AX79" s="82" t="s">
        <v>10496</v>
      </c>
      <c r="AY79" s="78" t="s">
        <v>66</v>
      </c>
      <c r="AZ79" s="78" t="str">
        <f>REPLACE(INDEX(GroupVertices[Group], MATCH(Vertices[[#This Row],[Vertex]],GroupVertices[Vertex],0)),1,1,"")</f>
        <v>64</v>
      </c>
      <c r="BA79" s="48" t="s">
        <v>2007</v>
      </c>
      <c r="BB79" s="48" t="s">
        <v>2007</v>
      </c>
      <c r="BC79" s="48" t="s">
        <v>2516</v>
      </c>
      <c r="BD79" s="48" t="s">
        <v>2516</v>
      </c>
      <c r="BE79" s="48" t="s">
        <v>2673</v>
      </c>
      <c r="BF79" s="48" t="s">
        <v>2673</v>
      </c>
      <c r="BG79" s="120" t="s">
        <v>13211</v>
      </c>
      <c r="BH79" s="120" t="s">
        <v>13211</v>
      </c>
      <c r="BI79" s="120" t="s">
        <v>13742</v>
      </c>
      <c r="BJ79" s="120" t="s">
        <v>13742</v>
      </c>
      <c r="BK79" s="120">
        <v>0</v>
      </c>
      <c r="BL79" s="123">
        <v>0</v>
      </c>
      <c r="BM79" s="120">
        <v>0</v>
      </c>
      <c r="BN79" s="123">
        <v>0</v>
      </c>
      <c r="BO79" s="120">
        <v>0</v>
      </c>
      <c r="BP79" s="123">
        <v>0</v>
      </c>
      <c r="BQ79" s="120">
        <v>12</v>
      </c>
      <c r="BR79" s="123">
        <v>100</v>
      </c>
      <c r="BS79" s="120">
        <v>12</v>
      </c>
      <c r="BT79" s="2"/>
      <c r="BU79" s="3"/>
      <c r="BV79" s="3"/>
      <c r="BW79" s="3"/>
      <c r="BX79" s="3"/>
    </row>
    <row r="80" spans="1:76" x14ac:dyDescent="0.25">
      <c r="A80" s="64" t="s">
        <v>298</v>
      </c>
      <c r="B80" s="65"/>
      <c r="C80" s="65" t="s">
        <v>64</v>
      </c>
      <c r="D80" s="66">
        <v>164.94361789334889</v>
      </c>
      <c r="E80" s="68"/>
      <c r="F80" s="100" t="s">
        <v>10100</v>
      </c>
      <c r="G80" s="65"/>
      <c r="H80" s="69" t="s">
        <v>298</v>
      </c>
      <c r="I80" s="70"/>
      <c r="J80" s="70"/>
      <c r="K80" s="69" t="s">
        <v>11285</v>
      </c>
      <c r="L80" s="73">
        <v>1.3324795458069221</v>
      </c>
      <c r="M80" s="74">
        <v>7733.14501953125</v>
      </c>
      <c r="N80" s="74">
        <v>5552.3857421875</v>
      </c>
      <c r="O80" s="75"/>
      <c r="P80" s="76"/>
      <c r="Q80" s="76"/>
      <c r="R80" s="86"/>
      <c r="S80" s="48">
        <v>3</v>
      </c>
      <c r="T80" s="48">
        <v>1</v>
      </c>
      <c r="U80" s="49">
        <v>2</v>
      </c>
      <c r="V80" s="49">
        <v>0.5</v>
      </c>
      <c r="W80" s="49">
        <v>0</v>
      </c>
      <c r="X80" s="49">
        <v>1.723403</v>
      </c>
      <c r="Y80" s="49">
        <v>0</v>
      </c>
      <c r="Z80" s="49">
        <v>0</v>
      </c>
      <c r="AA80" s="71">
        <v>80</v>
      </c>
      <c r="AB80" s="71"/>
      <c r="AC80" s="72"/>
      <c r="AD80" s="78" t="s">
        <v>6588</v>
      </c>
      <c r="AE80" s="78">
        <v>8571</v>
      </c>
      <c r="AF80" s="78">
        <v>9380</v>
      </c>
      <c r="AG80" s="78">
        <v>5553</v>
      </c>
      <c r="AH80" s="78">
        <v>1369</v>
      </c>
      <c r="AI80" s="78">
        <v>3600</v>
      </c>
      <c r="AJ80" s="78" t="s">
        <v>7351</v>
      </c>
      <c r="AK80" s="78" t="s">
        <v>8047</v>
      </c>
      <c r="AL80" s="82" t="s">
        <v>8490</v>
      </c>
      <c r="AM80" s="78" t="s">
        <v>9013</v>
      </c>
      <c r="AN80" s="80">
        <v>42307.421886574077</v>
      </c>
      <c r="AO80" s="82" t="s">
        <v>9126</v>
      </c>
      <c r="AP80" s="78" t="b">
        <v>1</v>
      </c>
      <c r="AQ80" s="78" t="b">
        <v>0</v>
      </c>
      <c r="AR80" s="78" t="b">
        <v>0</v>
      </c>
      <c r="AS80" s="78" t="s">
        <v>6305</v>
      </c>
      <c r="AT80" s="78">
        <v>645</v>
      </c>
      <c r="AU80" s="82" t="s">
        <v>9742</v>
      </c>
      <c r="AV80" s="78" t="b">
        <v>0</v>
      </c>
      <c r="AW80" s="78" t="s">
        <v>10419</v>
      </c>
      <c r="AX80" s="82" t="s">
        <v>10497</v>
      </c>
      <c r="AY80" s="78" t="s">
        <v>66</v>
      </c>
      <c r="AZ80" s="78" t="str">
        <f>REPLACE(INDEX(GroupVertices[Group], MATCH(Vertices[[#This Row],[Vertex]],GroupVertices[Vertex],0)),1,1,"")</f>
        <v>64</v>
      </c>
      <c r="BA80" s="48" t="s">
        <v>12212</v>
      </c>
      <c r="BB80" s="48" t="s">
        <v>12212</v>
      </c>
      <c r="BC80" s="48" t="s">
        <v>2516</v>
      </c>
      <c r="BD80" s="48" t="s">
        <v>2516</v>
      </c>
      <c r="BE80" s="48" t="s">
        <v>12336</v>
      </c>
      <c r="BF80" s="48" t="s">
        <v>13110</v>
      </c>
      <c r="BG80" s="120" t="s">
        <v>13212</v>
      </c>
      <c r="BH80" s="120" t="s">
        <v>13212</v>
      </c>
      <c r="BI80" s="120" t="s">
        <v>13743</v>
      </c>
      <c r="BJ80" s="120" t="s">
        <v>13743</v>
      </c>
      <c r="BK80" s="120">
        <v>0</v>
      </c>
      <c r="BL80" s="123">
        <v>0</v>
      </c>
      <c r="BM80" s="120">
        <v>0</v>
      </c>
      <c r="BN80" s="123">
        <v>0</v>
      </c>
      <c r="BO80" s="120">
        <v>0</v>
      </c>
      <c r="BP80" s="123">
        <v>0</v>
      </c>
      <c r="BQ80" s="120">
        <v>18</v>
      </c>
      <c r="BR80" s="123">
        <v>100</v>
      </c>
      <c r="BS80" s="120">
        <v>18</v>
      </c>
      <c r="BT80" s="2"/>
      <c r="BU80" s="3"/>
      <c r="BV80" s="3"/>
      <c r="BW80" s="3"/>
      <c r="BX80" s="3"/>
    </row>
    <row r="81" spans="1:76" x14ac:dyDescent="0.25">
      <c r="A81" s="64" t="s">
        <v>241</v>
      </c>
      <c r="B81" s="65"/>
      <c r="C81" s="65" t="s">
        <v>64</v>
      </c>
      <c r="D81" s="66">
        <v>162.96938546615721</v>
      </c>
      <c r="E81" s="68"/>
      <c r="F81" s="100" t="s">
        <v>3505</v>
      </c>
      <c r="G81" s="65"/>
      <c r="H81" s="69" t="s">
        <v>241</v>
      </c>
      <c r="I81" s="70"/>
      <c r="J81" s="70"/>
      <c r="K81" s="69" t="s">
        <v>11286</v>
      </c>
      <c r="L81" s="73">
        <v>1</v>
      </c>
      <c r="M81" s="74">
        <v>8332.5</v>
      </c>
      <c r="N81" s="74">
        <v>5764.12939453125</v>
      </c>
      <c r="O81" s="75"/>
      <c r="P81" s="76"/>
      <c r="Q81" s="76"/>
      <c r="R81" s="86"/>
      <c r="S81" s="48">
        <v>1</v>
      </c>
      <c r="T81" s="48">
        <v>1</v>
      </c>
      <c r="U81" s="49">
        <v>0</v>
      </c>
      <c r="V81" s="49">
        <v>0.5</v>
      </c>
      <c r="W81" s="49">
        <v>0</v>
      </c>
      <c r="X81" s="49">
        <v>0.99999899999999997</v>
      </c>
      <c r="Y81" s="49">
        <v>0.5</v>
      </c>
      <c r="Z81" s="49">
        <v>0</v>
      </c>
      <c r="AA81" s="71">
        <v>81</v>
      </c>
      <c r="AB81" s="71"/>
      <c r="AC81" s="72"/>
      <c r="AD81" s="78" t="s">
        <v>6589</v>
      </c>
      <c r="AE81" s="78">
        <v>2515</v>
      </c>
      <c r="AF81" s="78">
        <v>3089</v>
      </c>
      <c r="AG81" s="78">
        <v>27841</v>
      </c>
      <c r="AH81" s="78">
        <v>645</v>
      </c>
      <c r="AI81" s="78">
        <v>3600</v>
      </c>
      <c r="AJ81" s="78" t="s">
        <v>7352</v>
      </c>
      <c r="AK81" s="78" t="s">
        <v>8048</v>
      </c>
      <c r="AL81" s="82" t="s">
        <v>8491</v>
      </c>
      <c r="AM81" s="78" t="s">
        <v>9003</v>
      </c>
      <c r="AN81" s="80">
        <v>39920.210532407407</v>
      </c>
      <c r="AO81" s="78"/>
      <c r="AP81" s="78" t="b">
        <v>0</v>
      </c>
      <c r="AQ81" s="78" t="b">
        <v>0</v>
      </c>
      <c r="AR81" s="78" t="b">
        <v>0</v>
      </c>
      <c r="AS81" s="78" t="s">
        <v>6304</v>
      </c>
      <c r="AT81" s="78">
        <v>97</v>
      </c>
      <c r="AU81" s="82" t="s">
        <v>9785</v>
      </c>
      <c r="AV81" s="78" t="b">
        <v>0</v>
      </c>
      <c r="AW81" s="78" t="s">
        <v>10419</v>
      </c>
      <c r="AX81" s="82" t="s">
        <v>10498</v>
      </c>
      <c r="AY81" s="78" t="s">
        <v>66</v>
      </c>
      <c r="AZ81" s="78" t="str">
        <f>REPLACE(INDEX(GroupVertices[Group], MATCH(Vertices[[#This Row],[Vertex]],GroupVertices[Vertex],0)),1,1,"")</f>
        <v>65</v>
      </c>
      <c r="BA81" s="48" t="s">
        <v>2008</v>
      </c>
      <c r="BB81" s="48" t="s">
        <v>2008</v>
      </c>
      <c r="BC81" s="48" t="s">
        <v>2517</v>
      </c>
      <c r="BD81" s="48" t="s">
        <v>2517</v>
      </c>
      <c r="BE81" s="48" t="s">
        <v>2674</v>
      </c>
      <c r="BF81" s="48" t="s">
        <v>2674</v>
      </c>
      <c r="BG81" s="120" t="s">
        <v>13213</v>
      </c>
      <c r="BH81" s="120" t="s">
        <v>13213</v>
      </c>
      <c r="BI81" s="120" t="s">
        <v>12641</v>
      </c>
      <c r="BJ81" s="120" t="s">
        <v>12641</v>
      </c>
      <c r="BK81" s="120">
        <v>0</v>
      </c>
      <c r="BL81" s="123">
        <v>0</v>
      </c>
      <c r="BM81" s="120">
        <v>0</v>
      </c>
      <c r="BN81" s="123">
        <v>0</v>
      </c>
      <c r="BO81" s="120">
        <v>0</v>
      </c>
      <c r="BP81" s="123">
        <v>0</v>
      </c>
      <c r="BQ81" s="120">
        <v>6</v>
      </c>
      <c r="BR81" s="123">
        <v>100</v>
      </c>
      <c r="BS81" s="120">
        <v>6</v>
      </c>
      <c r="BT81" s="2"/>
      <c r="BU81" s="3"/>
      <c r="BV81" s="3"/>
      <c r="BW81" s="3"/>
      <c r="BX81" s="3"/>
    </row>
    <row r="82" spans="1:76" x14ac:dyDescent="0.25">
      <c r="A82" s="64" t="s">
        <v>819</v>
      </c>
      <c r="B82" s="65"/>
      <c r="C82" s="65" t="s">
        <v>64</v>
      </c>
      <c r="D82" s="66">
        <v>162.0222811162503</v>
      </c>
      <c r="E82" s="68"/>
      <c r="F82" s="100" t="s">
        <v>10101</v>
      </c>
      <c r="G82" s="65"/>
      <c r="H82" s="69" t="s">
        <v>819</v>
      </c>
      <c r="I82" s="70"/>
      <c r="J82" s="70"/>
      <c r="K82" s="69" t="s">
        <v>11287</v>
      </c>
      <c r="L82" s="73">
        <v>1</v>
      </c>
      <c r="M82" s="74">
        <v>8196.0615234375</v>
      </c>
      <c r="N82" s="74">
        <v>5764.12939453125</v>
      </c>
      <c r="O82" s="75"/>
      <c r="P82" s="76"/>
      <c r="Q82" s="76"/>
      <c r="R82" s="86"/>
      <c r="S82" s="48">
        <v>2</v>
      </c>
      <c r="T82" s="48">
        <v>0</v>
      </c>
      <c r="U82" s="49">
        <v>0</v>
      </c>
      <c r="V82" s="49">
        <v>0.5</v>
      </c>
      <c r="W82" s="49">
        <v>0</v>
      </c>
      <c r="X82" s="49">
        <v>0.99999899999999997</v>
      </c>
      <c r="Y82" s="49">
        <v>0.5</v>
      </c>
      <c r="Z82" s="49">
        <v>0</v>
      </c>
      <c r="AA82" s="71">
        <v>82</v>
      </c>
      <c r="AB82" s="71"/>
      <c r="AC82" s="72"/>
      <c r="AD82" s="78" t="s">
        <v>6590</v>
      </c>
      <c r="AE82" s="78">
        <v>801</v>
      </c>
      <c r="AF82" s="78">
        <v>71</v>
      </c>
      <c r="AG82" s="78">
        <v>166</v>
      </c>
      <c r="AH82" s="78">
        <v>10</v>
      </c>
      <c r="AI82" s="78">
        <v>-28800</v>
      </c>
      <c r="AJ82" s="78" t="s">
        <v>7353</v>
      </c>
      <c r="AK82" s="78" t="s">
        <v>8049</v>
      </c>
      <c r="AL82" s="82" t="s">
        <v>8492</v>
      </c>
      <c r="AM82" s="78" t="s">
        <v>9004</v>
      </c>
      <c r="AN82" s="80">
        <v>42740.622708333336</v>
      </c>
      <c r="AO82" s="82" t="s">
        <v>9127</v>
      </c>
      <c r="AP82" s="78" t="b">
        <v>1</v>
      </c>
      <c r="AQ82" s="78" t="b">
        <v>0</v>
      </c>
      <c r="AR82" s="78" t="b">
        <v>0</v>
      </c>
      <c r="AS82" s="78" t="s">
        <v>6306</v>
      </c>
      <c r="AT82" s="78">
        <v>5</v>
      </c>
      <c r="AU82" s="78"/>
      <c r="AV82" s="78" t="b">
        <v>0</v>
      </c>
      <c r="AW82" s="78" t="s">
        <v>10419</v>
      </c>
      <c r="AX82" s="82" t="s">
        <v>10499</v>
      </c>
      <c r="AY82" s="78" t="s">
        <v>65</v>
      </c>
      <c r="AZ82" s="78" t="str">
        <f>REPLACE(INDEX(GroupVertices[Group], MATCH(Vertices[[#This Row],[Vertex]],GroupVertices[Vertex],0)),1,1,"")</f>
        <v>65</v>
      </c>
      <c r="BA82" s="48"/>
      <c r="BB82" s="48"/>
      <c r="BC82" s="48"/>
      <c r="BD82" s="48"/>
      <c r="BE82" s="48"/>
      <c r="BF82" s="48"/>
      <c r="BG82" s="48"/>
      <c r="BH82" s="48"/>
      <c r="BI82" s="48"/>
      <c r="BJ82" s="48"/>
      <c r="BK82" s="48"/>
      <c r="BL82" s="49"/>
      <c r="BM82" s="48"/>
      <c r="BN82" s="49"/>
      <c r="BO82" s="48"/>
      <c r="BP82" s="49"/>
      <c r="BQ82" s="48"/>
      <c r="BR82" s="49"/>
      <c r="BS82" s="48"/>
      <c r="BT82" s="2"/>
      <c r="BU82" s="3"/>
      <c r="BV82" s="3"/>
      <c r="BW82" s="3"/>
      <c r="BX82" s="3"/>
    </row>
    <row r="83" spans="1:76" x14ac:dyDescent="0.25">
      <c r="A83" s="64" t="s">
        <v>242</v>
      </c>
      <c r="B83" s="65"/>
      <c r="C83" s="65" t="s">
        <v>64</v>
      </c>
      <c r="D83" s="66">
        <v>162.06213607066985</v>
      </c>
      <c r="E83" s="68"/>
      <c r="F83" s="100" t="s">
        <v>3506</v>
      </c>
      <c r="G83" s="65"/>
      <c r="H83" s="69" t="s">
        <v>242</v>
      </c>
      <c r="I83" s="70"/>
      <c r="J83" s="70"/>
      <c r="K83" s="69" t="s">
        <v>11288</v>
      </c>
      <c r="L83" s="73">
        <v>1</v>
      </c>
      <c r="M83" s="74">
        <v>8196.0615234375</v>
      </c>
      <c r="N83" s="74">
        <v>5552.3857421875</v>
      </c>
      <c r="O83" s="75"/>
      <c r="P83" s="76"/>
      <c r="Q83" s="76"/>
      <c r="R83" s="86"/>
      <c r="S83" s="48">
        <v>0</v>
      </c>
      <c r="T83" s="48">
        <v>2</v>
      </c>
      <c r="U83" s="49">
        <v>0</v>
      </c>
      <c r="V83" s="49">
        <v>0.5</v>
      </c>
      <c r="W83" s="49">
        <v>0</v>
      </c>
      <c r="X83" s="49">
        <v>0.99999899999999997</v>
      </c>
      <c r="Y83" s="49">
        <v>0.5</v>
      </c>
      <c r="Z83" s="49">
        <v>0</v>
      </c>
      <c r="AA83" s="71">
        <v>83</v>
      </c>
      <c r="AB83" s="71"/>
      <c r="AC83" s="72"/>
      <c r="AD83" s="78" t="s">
        <v>6591</v>
      </c>
      <c r="AE83" s="78">
        <v>223</v>
      </c>
      <c r="AF83" s="78">
        <v>198</v>
      </c>
      <c r="AG83" s="78">
        <v>15998</v>
      </c>
      <c r="AH83" s="78">
        <v>13973</v>
      </c>
      <c r="AI83" s="78">
        <v>7200</v>
      </c>
      <c r="AJ83" s="78" t="s">
        <v>7354</v>
      </c>
      <c r="AK83" s="78" t="s">
        <v>8050</v>
      </c>
      <c r="AL83" s="78"/>
      <c r="AM83" s="78" t="s">
        <v>9003</v>
      </c>
      <c r="AN83" s="80">
        <v>40219.892754629633</v>
      </c>
      <c r="AO83" s="82" t="s">
        <v>9128</v>
      </c>
      <c r="AP83" s="78" t="b">
        <v>0</v>
      </c>
      <c r="AQ83" s="78" t="b">
        <v>0</v>
      </c>
      <c r="AR83" s="78" t="b">
        <v>0</v>
      </c>
      <c r="AS83" s="78" t="s">
        <v>6306</v>
      </c>
      <c r="AT83" s="78">
        <v>6</v>
      </c>
      <c r="AU83" s="82" t="s">
        <v>9742</v>
      </c>
      <c r="AV83" s="78" t="b">
        <v>0</v>
      </c>
      <c r="AW83" s="78" t="s">
        <v>10419</v>
      </c>
      <c r="AX83" s="82" t="s">
        <v>10500</v>
      </c>
      <c r="AY83" s="78" t="s">
        <v>66</v>
      </c>
      <c r="AZ83" s="78" t="str">
        <f>REPLACE(INDEX(GroupVertices[Group], MATCH(Vertices[[#This Row],[Vertex]],GroupVertices[Vertex],0)),1,1,"")</f>
        <v>65</v>
      </c>
      <c r="BA83" s="48" t="s">
        <v>2008</v>
      </c>
      <c r="BB83" s="48" t="s">
        <v>2008</v>
      </c>
      <c r="BC83" s="48" t="s">
        <v>2517</v>
      </c>
      <c r="BD83" s="48" t="s">
        <v>2517</v>
      </c>
      <c r="BE83" s="48" t="s">
        <v>2674</v>
      </c>
      <c r="BF83" s="48" t="s">
        <v>2674</v>
      </c>
      <c r="BG83" s="120" t="s">
        <v>13214</v>
      </c>
      <c r="BH83" s="120" t="s">
        <v>13214</v>
      </c>
      <c r="BI83" s="120" t="s">
        <v>13744</v>
      </c>
      <c r="BJ83" s="120" t="s">
        <v>13744</v>
      </c>
      <c r="BK83" s="120">
        <v>0</v>
      </c>
      <c r="BL83" s="123">
        <v>0</v>
      </c>
      <c r="BM83" s="120">
        <v>0</v>
      </c>
      <c r="BN83" s="123">
        <v>0</v>
      </c>
      <c r="BO83" s="120">
        <v>0</v>
      </c>
      <c r="BP83" s="123">
        <v>0</v>
      </c>
      <c r="BQ83" s="120">
        <v>8</v>
      </c>
      <c r="BR83" s="123">
        <v>100</v>
      </c>
      <c r="BS83" s="120">
        <v>8</v>
      </c>
      <c r="BT83" s="2"/>
      <c r="BU83" s="3"/>
      <c r="BV83" s="3"/>
      <c r="BW83" s="3"/>
      <c r="BX83" s="3"/>
    </row>
    <row r="84" spans="1:76" x14ac:dyDescent="0.25">
      <c r="A84" s="64" t="s">
        <v>243</v>
      </c>
      <c r="B84" s="65"/>
      <c r="C84" s="65" t="s">
        <v>64</v>
      </c>
      <c r="D84" s="66">
        <v>164.00592809960406</v>
      </c>
      <c r="E84" s="68"/>
      <c r="F84" s="100" t="s">
        <v>3507</v>
      </c>
      <c r="G84" s="65"/>
      <c r="H84" s="69" t="s">
        <v>243</v>
      </c>
      <c r="I84" s="70"/>
      <c r="J84" s="70"/>
      <c r="K84" s="69" t="s">
        <v>11289</v>
      </c>
      <c r="L84" s="73">
        <v>1</v>
      </c>
      <c r="M84" s="74">
        <v>9094.6083984375</v>
      </c>
      <c r="N84" s="74">
        <v>7364.0693359375</v>
      </c>
      <c r="O84" s="75"/>
      <c r="P84" s="76"/>
      <c r="Q84" s="76"/>
      <c r="R84" s="86"/>
      <c r="S84" s="48">
        <v>0</v>
      </c>
      <c r="T84" s="48">
        <v>2</v>
      </c>
      <c r="U84" s="49">
        <v>0</v>
      </c>
      <c r="V84" s="49">
        <v>8.3333000000000004E-2</v>
      </c>
      <c r="W84" s="49">
        <v>0</v>
      </c>
      <c r="X84" s="49">
        <v>0.64876</v>
      </c>
      <c r="Y84" s="49">
        <v>0.5</v>
      </c>
      <c r="Z84" s="49">
        <v>0</v>
      </c>
      <c r="AA84" s="71">
        <v>84</v>
      </c>
      <c r="AB84" s="71"/>
      <c r="AC84" s="72"/>
      <c r="AD84" s="78" t="s">
        <v>6592</v>
      </c>
      <c r="AE84" s="78">
        <v>1675</v>
      </c>
      <c r="AF84" s="78">
        <v>6392</v>
      </c>
      <c r="AG84" s="78">
        <v>124933</v>
      </c>
      <c r="AH84" s="78">
        <v>11862</v>
      </c>
      <c r="AI84" s="78">
        <v>-18000</v>
      </c>
      <c r="AJ84" s="78" t="s">
        <v>7355</v>
      </c>
      <c r="AK84" s="78"/>
      <c r="AL84" s="82" t="s">
        <v>8493</v>
      </c>
      <c r="AM84" s="78" t="s">
        <v>9007</v>
      </c>
      <c r="AN84" s="80">
        <v>39987.947013888886</v>
      </c>
      <c r="AO84" s="82" t="s">
        <v>9129</v>
      </c>
      <c r="AP84" s="78" t="b">
        <v>0</v>
      </c>
      <c r="AQ84" s="78" t="b">
        <v>0</v>
      </c>
      <c r="AR84" s="78" t="b">
        <v>1</v>
      </c>
      <c r="AS84" s="78" t="s">
        <v>6304</v>
      </c>
      <c r="AT84" s="78">
        <v>1735</v>
      </c>
      <c r="AU84" s="82" t="s">
        <v>9786</v>
      </c>
      <c r="AV84" s="78" t="b">
        <v>0</v>
      </c>
      <c r="AW84" s="78" t="s">
        <v>10419</v>
      </c>
      <c r="AX84" s="82" t="s">
        <v>10501</v>
      </c>
      <c r="AY84" s="78" t="s">
        <v>66</v>
      </c>
      <c r="AZ84" s="78" t="str">
        <f>REPLACE(INDEX(GroupVertices[Group], MATCH(Vertices[[#This Row],[Vertex]],GroupVertices[Vertex],0)),1,1,"")</f>
        <v>17</v>
      </c>
      <c r="BA84" s="48" t="s">
        <v>2003</v>
      </c>
      <c r="BB84" s="48" t="s">
        <v>2003</v>
      </c>
      <c r="BC84" s="48" t="s">
        <v>2513</v>
      </c>
      <c r="BD84" s="48" t="s">
        <v>2513</v>
      </c>
      <c r="BE84" s="48" t="s">
        <v>2669</v>
      </c>
      <c r="BF84" s="48" t="s">
        <v>2669</v>
      </c>
      <c r="BG84" s="120" t="s">
        <v>13206</v>
      </c>
      <c r="BH84" s="120" t="s">
        <v>13206</v>
      </c>
      <c r="BI84" s="120" t="s">
        <v>13737</v>
      </c>
      <c r="BJ84" s="120" t="s">
        <v>13737</v>
      </c>
      <c r="BK84" s="120">
        <v>0</v>
      </c>
      <c r="BL84" s="123">
        <v>0</v>
      </c>
      <c r="BM84" s="120">
        <v>0</v>
      </c>
      <c r="BN84" s="123">
        <v>0</v>
      </c>
      <c r="BO84" s="120">
        <v>0</v>
      </c>
      <c r="BP84" s="123">
        <v>0</v>
      </c>
      <c r="BQ84" s="120">
        <v>11</v>
      </c>
      <c r="BR84" s="123">
        <v>100</v>
      </c>
      <c r="BS84" s="120">
        <v>11</v>
      </c>
      <c r="BT84" s="2"/>
      <c r="BU84" s="3"/>
      <c r="BV84" s="3"/>
      <c r="BW84" s="3"/>
      <c r="BX84" s="3"/>
    </row>
    <row r="85" spans="1:76" x14ac:dyDescent="0.25">
      <c r="A85" s="64" t="s">
        <v>244</v>
      </c>
      <c r="B85" s="65"/>
      <c r="C85" s="65" t="s">
        <v>64</v>
      </c>
      <c r="D85" s="66">
        <v>162.7820357985315</v>
      </c>
      <c r="E85" s="68"/>
      <c r="F85" s="100" t="s">
        <v>10102</v>
      </c>
      <c r="G85" s="65"/>
      <c r="H85" s="69" t="s">
        <v>244</v>
      </c>
      <c r="I85" s="70"/>
      <c r="J85" s="70"/>
      <c r="K85" s="69" t="s">
        <v>11290</v>
      </c>
      <c r="L85" s="73">
        <v>1</v>
      </c>
      <c r="M85" s="74">
        <v>1895.52197265625</v>
      </c>
      <c r="N85" s="74">
        <v>6886.4765625</v>
      </c>
      <c r="O85" s="75"/>
      <c r="P85" s="76"/>
      <c r="Q85" s="76"/>
      <c r="R85" s="86"/>
      <c r="S85" s="48">
        <v>1</v>
      </c>
      <c r="T85" s="48">
        <v>1</v>
      </c>
      <c r="U85" s="49">
        <v>0</v>
      </c>
      <c r="V85" s="49">
        <v>0</v>
      </c>
      <c r="W85" s="49">
        <v>0</v>
      </c>
      <c r="X85" s="49">
        <v>0.99999899999999997</v>
      </c>
      <c r="Y85" s="49">
        <v>0</v>
      </c>
      <c r="Z85" s="49" t="s">
        <v>15767</v>
      </c>
      <c r="AA85" s="71">
        <v>85</v>
      </c>
      <c r="AB85" s="71"/>
      <c r="AC85" s="72"/>
      <c r="AD85" s="78" t="s">
        <v>6593</v>
      </c>
      <c r="AE85" s="78">
        <v>18</v>
      </c>
      <c r="AF85" s="78">
        <v>2492</v>
      </c>
      <c r="AG85" s="78">
        <v>1621</v>
      </c>
      <c r="AH85" s="78">
        <v>24</v>
      </c>
      <c r="AI85" s="78">
        <v>-25200</v>
      </c>
      <c r="AJ85" s="78" t="s">
        <v>7356</v>
      </c>
      <c r="AK85" s="78" t="s">
        <v>8051</v>
      </c>
      <c r="AL85" s="82" t="s">
        <v>8494</v>
      </c>
      <c r="AM85" s="78" t="s">
        <v>9004</v>
      </c>
      <c r="AN85" s="80">
        <v>42594.386747685188</v>
      </c>
      <c r="AO85" s="82" t="s">
        <v>9130</v>
      </c>
      <c r="AP85" s="78" t="b">
        <v>1</v>
      </c>
      <c r="AQ85" s="78" t="b">
        <v>0</v>
      </c>
      <c r="AR85" s="78" t="b">
        <v>0</v>
      </c>
      <c r="AS85" s="78" t="s">
        <v>6304</v>
      </c>
      <c r="AT85" s="78">
        <v>3</v>
      </c>
      <c r="AU85" s="78"/>
      <c r="AV85" s="78" t="b">
        <v>0</v>
      </c>
      <c r="AW85" s="78" t="s">
        <v>10419</v>
      </c>
      <c r="AX85" s="82" t="s">
        <v>10502</v>
      </c>
      <c r="AY85" s="78" t="s">
        <v>66</v>
      </c>
      <c r="AZ85" s="78" t="str">
        <f>REPLACE(INDEX(GroupVertices[Group], MATCH(Vertices[[#This Row],[Vertex]],GroupVertices[Vertex],0)),1,1,"")</f>
        <v>1</v>
      </c>
      <c r="BA85" s="48" t="s">
        <v>2009</v>
      </c>
      <c r="BB85" s="48" t="s">
        <v>2009</v>
      </c>
      <c r="BC85" s="48" t="s">
        <v>2505</v>
      </c>
      <c r="BD85" s="48" t="s">
        <v>2505</v>
      </c>
      <c r="BE85" s="48" t="s">
        <v>2667</v>
      </c>
      <c r="BF85" s="48" t="s">
        <v>2667</v>
      </c>
      <c r="BG85" s="120" t="s">
        <v>13204</v>
      </c>
      <c r="BH85" s="120" t="s">
        <v>13204</v>
      </c>
      <c r="BI85" s="120" t="s">
        <v>13735</v>
      </c>
      <c r="BJ85" s="120" t="s">
        <v>13735</v>
      </c>
      <c r="BK85" s="120">
        <v>1</v>
      </c>
      <c r="BL85" s="123">
        <v>5.5555555555555554</v>
      </c>
      <c r="BM85" s="120">
        <v>0</v>
      </c>
      <c r="BN85" s="123">
        <v>0</v>
      </c>
      <c r="BO85" s="120">
        <v>0</v>
      </c>
      <c r="BP85" s="123">
        <v>0</v>
      </c>
      <c r="BQ85" s="120">
        <v>17</v>
      </c>
      <c r="BR85" s="123">
        <v>94.444444444444443</v>
      </c>
      <c r="BS85" s="120">
        <v>18</v>
      </c>
      <c r="BT85" s="2"/>
      <c r="BU85" s="3"/>
      <c r="BV85" s="3"/>
      <c r="BW85" s="3"/>
      <c r="BX85" s="3"/>
    </row>
    <row r="86" spans="1:76" x14ac:dyDescent="0.25">
      <c r="A86" s="64" t="s">
        <v>245</v>
      </c>
      <c r="B86" s="65"/>
      <c r="C86" s="65" t="s">
        <v>64</v>
      </c>
      <c r="D86" s="66">
        <v>164.07716490789724</v>
      </c>
      <c r="E86" s="68"/>
      <c r="F86" s="100" t="s">
        <v>3508</v>
      </c>
      <c r="G86" s="65"/>
      <c r="H86" s="69" t="s">
        <v>245</v>
      </c>
      <c r="I86" s="70"/>
      <c r="J86" s="70"/>
      <c r="K86" s="69" t="s">
        <v>11291</v>
      </c>
      <c r="L86" s="73">
        <v>1</v>
      </c>
      <c r="M86" s="74">
        <v>8544.9599609375</v>
      </c>
      <c r="N86" s="74">
        <v>7857.953125</v>
      </c>
      <c r="O86" s="75"/>
      <c r="P86" s="76"/>
      <c r="Q86" s="76"/>
      <c r="R86" s="86"/>
      <c r="S86" s="48">
        <v>0</v>
      </c>
      <c r="T86" s="48">
        <v>2</v>
      </c>
      <c r="U86" s="49">
        <v>0</v>
      </c>
      <c r="V86" s="49">
        <v>8.3333000000000004E-2</v>
      </c>
      <c r="W86" s="49">
        <v>0</v>
      </c>
      <c r="X86" s="49">
        <v>0.64876</v>
      </c>
      <c r="Y86" s="49">
        <v>0.5</v>
      </c>
      <c r="Z86" s="49">
        <v>0</v>
      </c>
      <c r="AA86" s="71">
        <v>86</v>
      </c>
      <c r="AB86" s="71"/>
      <c r="AC86" s="72"/>
      <c r="AD86" s="78" t="s">
        <v>6594</v>
      </c>
      <c r="AE86" s="78">
        <v>773</v>
      </c>
      <c r="AF86" s="78">
        <v>6619</v>
      </c>
      <c r="AG86" s="78">
        <v>10474</v>
      </c>
      <c r="AH86" s="78">
        <v>6564</v>
      </c>
      <c r="AI86" s="78"/>
      <c r="AJ86" s="78" t="s">
        <v>7357</v>
      </c>
      <c r="AK86" s="78" t="s">
        <v>8031</v>
      </c>
      <c r="AL86" s="82" t="s">
        <v>8495</v>
      </c>
      <c r="AM86" s="78"/>
      <c r="AN86" s="80">
        <v>42895.773541666669</v>
      </c>
      <c r="AO86" s="82" t="s">
        <v>9131</v>
      </c>
      <c r="AP86" s="78" t="b">
        <v>1</v>
      </c>
      <c r="AQ86" s="78" t="b">
        <v>0</v>
      </c>
      <c r="AR86" s="78" t="b">
        <v>1</v>
      </c>
      <c r="AS86" s="78" t="s">
        <v>6304</v>
      </c>
      <c r="AT86" s="78">
        <v>10</v>
      </c>
      <c r="AU86" s="78"/>
      <c r="AV86" s="78" t="b">
        <v>0</v>
      </c>
      <c r="AW86" s="78" t="s">
        <v>10419</v>
      </c>
      <c r="AX86" s="82" t="s">
        <v>10503</v>
      </c>
      <c r="AY86" s="78" t="s">
        <v>66</v>
      </c>
      <c r="AZ86" s="78" t="str">
        <f>REPLACE(INDEX(GroupVertices[Group], MATCH(Vertices[[#This Row],[Vertex]],GroupVertices[Vertex],0)),1,1,"")</f>
        <v>17</v>
      </c>
      <c r="BA86" s="48" t="s">
        <v>2003</v>
      </c>
      <c r="BB86" s="48" t="s">
        <v>2003</v>
      </c>
      <c r="BC86" s="48" t="s">
        <v>2513</v>
      </c>
      <c r="BD86" s="48" t="s">
        <v>2513</v>
      </c>
      <c r="BE86" s="48" t="s">
        <v>2669</v>
      </c>
      <c r="BF86" s="48" t="s">
        <v>2669</v>
      </c>
      <c r="BG86" s="120" t="s">
        <v>13206</v>
      </c>
      <c r="BH86" s="120" t="s">
        <v>13206</v>
      </c>
      <c r="BI86" s="120" t="s">
        <v>13737</v>
      </c>
      <c r="BJ86" s="120" t="s">
        <v>13737</v>
      </c>
      <c r="BK86" s="120">
        <v>0</v>
      </c>
      <c r="BL86" s="123">
        <v>0</v>
      </c>
      <c r="BM86" s="120">
        <v>0</v>
      </c>
      <c r="BN86" s="123">
        <v>0</v>
      </c>
      <c r="BO86" s="120">
        <v>0</v>
      </c>
      <c r="BP86" s="123">
        <v>0</v>
      </c>
      <c r="BQ86" s="120">
        <v>11</v>
      </c>
      <c r="BR86" s="123">
        <v>100</v>
      </c>
      <c r="BS86" s="120">
        <v>11</v>
      </c>
      <c r="BT86" s="2"/>
      <c r="BU86" s="3"/>
      <c r="BV86" s="3"/>
      <c r="BW86" s="3"/>
      <c r="BX86" s="3"/>
    </row>
    <row r="87" spans="1:76" x14ac:dyDescent="0.25">
      <c r="A87" s="64" t="s">
        <v>246</v>
      </c>
      <c r="B87" s="65"/>
      <c r="C87" s="65" t="s">
        <v>64</v>
      </c>
      <c r="D87" s="66">
        <v>162.59468613090576</v>
      </c>
      <c r="E87" s="68"/>
      <c r="F87" s="100" t="s">
        <v>10103</v>
      </c>
      <c r="G87" s="65"/>
      <c r="H87" s="69" t="s">
        <v>246</v>
      </c>
      <c r="I87" s="70"/>
      <c r="J87" s="70"/>
      <c r="K87" s="69" t="s">
        <v>11292</v>
      </c>
      <c r="L87" s="73">
        <v>1</v>
      </c>
      <c r="M87" s="74">
        <v>1215.278076171875</v>
      </c>
      <c r="N87" s="74">
        <v>6461.92041015625</v>
      </c>
      <c r="O87" s="75"/>
      <c r="P87" s="76"/>
      <c r="Q87" s="76"/>
      <c r="R87" s="86"/>
      <c r="S87" s="48">
        <v>1</v>
      </c>
      <c r="T87" s="48">
        <v>1</v>
      </c>
      <c r="U87" s="49">
        <v>0</v>
      </c>
      <c r="V87" s="49">
        <v>0</v>
      </c>
      <c r="W87" s="49">
        <v>0</v>
      </c>
      <c r="X87" s="49">
        <v>0.99999899999999997</v>
      </c>
      <c r="Y87" s="49">
        <v>0</v>
      </c>
      <c r="Z87" s="49" t="s">
        <v>15767</v>
      </c>
      <c r="AA87" s="71">
        <v>87</v>
      </c>
      <c r="AB87" s="71"/>
      <c r="AC87" s="72"/>
      <c r="AD87" s="78" t="s">
        <v>6595</v>
      </c>
      <c r="AE87" s="78">
        <v>4501</v>
      </c>
      <c r="AF87" s="78">
        <v>1895</v>
      </c>
      <c r="AG87" s="78">
        <v>5243</v>
      </c>
      <c r="AH87" s="78">
        <v>262</v>
      </c>
      <c r="AI87" s="78"/>
      <c r="AJ87" s="78" t="s">
        <v>7358</v>
      </c>
      <c r="AK87" s="78" t="s">
        <v>8052</v>
      </c>
      <c r="AL87" s="82" t="s">
        <v>8496</v>
      </c>
      <c r="AM87" s="78"/>
      <c r="AN87" s="80">
        <v>42183.090810185182</v>
      </c>
      <c r="AO87" s="82" t="s">
        <v>9132</v>
      </c>
      <c r="AP87" s="78" t="b">
        <v>0</v>
      </c>
      <c r="AQ87" s="78" t="b">
        <v>0</v>
      </c>
      <c r="AR87" s="78" t="b">
        <v>0</v>
      </c>
      <c r="AS87" s="78" t="s">
        <v>6304</v>
      </c>
      <c r="AT87" s="78">
        <v>366</v>
      </c>
      <c r="AU87" s="82" t="s">
        <v>9742</v>
      </c>
      <c r="AV87" s="78" t="b">
        <v>0</v>
      </c>
      <c r="AW87" s="78" t="s">
        <v>10419</v>
      </c>
      <c r="AX87" s="82" t="s">
        <v>10504</v>
      </c>
      <c r="AY87" s="78" t="s">
        <v>66</v>
      </c>
      <c r="AZ87" s="78" t="str">
        <f>REPLACE(INDEX(GroupVertices[Group], MATCH(Vertices[[#This Row],[Vertex]],GroupVertices[Vertex],0)),1,1,"")</f>
        <v>1</v>
      </c>
      <c r="BA87" s="48" t="s">
        <v>2010</v>
      </c>
      <c r="BB87" s="48" t="s">
        <v>2010</v>
      </c>
      <c r="BC87" s="48" t="s">
        <v>2505</v>
      </c>
      <c r="BD87" s="48" t="s">
        <v>2505</v>
      </c>
      <c r="BE87" s="48" t="s">
        <v>2672</v>
      </c>
      <c r="BF87" s="48" t="s">
        <v>2672</v>
      </c>
      <c r="BG87" s="120" t="s">
        <v>13215</v>
      </c>
      <c r="BH87" s="120" t="s">
        <v>13215</v>
      </c>
      <c r="BI87" s="120" t="s">
        <v>13745</v>
      </c>
      <c r="BJ87" s="120" t="s">
        <v>13745</v>
      </c>
      <c r="BK87" s="120">
        <v>1</v>
      </c>
      <c r="BL87" s="123">
        <v>7.6923076923076925</v>
      </c>
      <c r="BM87" s="120">
        <v>1</v>
      </c>
      <c r="BN87" s="123">
        <v>7.6923076923076925</v>
      </c>
      <c r="BO87" s="120">
        <v>0</v>
      </c>
      <c r="BP87" s="123">
        <v>0</v>
      </c>
      <c r="BQ87" s="120">
        <v>11</v>
      </c>
      <c r="BR87" s="123">
        <v>84.615384615384613</v>
      </c>
      <c r="BS87" s="120">
        <v>13</v>
      </c>
      <c r="BT87" s="2"/>
      <c r="BU87" s="3"/>
      <c r="BV87" s="3"/>
      <c r="BW87" s="3"/>
      <c r="BX87" s="3"/>
    </row>
    <row r="88" spans="1:76" x14ac:dyDescent="0.25">
      <c r="A88" s="64" t="s">
        <v>247</v>
      </c>
      <c r="B88" s="65"/>
      <c r="C88" s="65" t="s">
        <v>64</v>
      </c>
      <c r="D88" s="66">
        <v>162.55388972087002</v>
      </c>
      <c r="E88" s="68"/>
      <c r="F88" s="100" t="s">
        <v>3509</v>
      </c>
      <c r="G88" s="65"/>
      <c r="H88" s="69" t="s">
        <v>247</v>
      </c>
      <c r="I88" s="70"/>
      <c r="J88" s="70"/>
      <c r="K88" s="69" t="s">
        <v>11293</v>
      </c>
      <c r="L88" s="73">
        <v>1</v>
      </c>
      <c r="M88" s="74">
        <v>3403.441162109375</v>
      </c>
      <c r="N88" s="74">
        <v>1275.8489990234375</v>
      </c>
      <c r="O88" s="75"/>
      <c r="P88" s="76"/>
      <c r="Q88" s="76"/>
      <c r="R88" s="86"/>
      <c r="S88" s="48">
        <v>0</v>
      </c>
      <c r="T88" s="48">
        <v>1</v>
      </c>
      <c r="U88" s="49">
        <v>0</v>
      </c>
      <c r="V88" s="49">
        <v>6.2200000000000005E-4</v>
      </c>
      <c r="W88" s="49">
        <v>2.6499999999999999E-4</v>
      </c>
      <c r="X88" s="49">
        <v>0.39293400000000001</v>
      </c>
      <c r="Y88" s="49">
        <v>0</v>
      </c>
      <c r="Z88" s="49">
        <v>0</v>
      </c>
      <c r="AA88" s="71">
        <v>88</v>
      </c>
      <c r="AB88" s="71"/>
      <c r="AC88" s="72"/>
      <c r="AD88" s="78" t="s">
        <v>6596</v>
      </c>
      <c r="AE88" s="78">
        <v>1825</v>
      </c>
      <c r="AF88" s="78">
        <v>1765</v>
      </c>
      <c r="AG88" s="78">
        <v>122665</v>
      </c>
      <c r="AH88" s="78">
        <v>6</v>
      </c>
      <c r="AI88" s="78">
        <v>-18000</v>
      </c>
      <c r="AJ88" s="78" t="s">
        <v>7359</v>
      </c>
      <c r="AK88" s="78" t="s">
        <v>8021</v>
      </c>
      <c r="AL88" s="82" t="s">
        <v>8497</v>
      </c>
      <c r="AM88" s="78" t="s">
        <v>9007</v>
      </c>
      <c r="AN88" s="80">
        <v>40351.899861111109</v>
      </c>
      <c r="AO88" s="82" t="s">
        <v>9133</v>
      </c>
      <c r="AP88" s="78" t="b">
        <v>0</v>
      </c>
      <c r="AQ88" s="78" t="b">
        <v>0</v>
      </c>
      <c r="AR88" s="78" t="b">
        <v>1</v>
      </c>
      <c r="AS88" s="78" t="s">
        <v>6303</v>
      </c>
      <c r="AT88" s="78">
        <v>435</v>
      </c>
      <c r="AU88" s="82" t="s">
        <v>9787</v>
      </c>
      <c r="AV88" s="78" t="b">
        <v>0</v>
      </c>
      <c r="AW88" s="78" t="s">
        <v>10419</v>
      </c>
      <c r="AX88" s="82" t="s">
        <v>10505</v>
      </c>
      <c r="AY88" s="78" t="s">
        <v>66</v>
      </c>
      <c r="AZ88" s="78" t="str">
        <f>REPLACE(INDEX(GroupVertices[Group], MATCH(Vertices[[#This Row],[Vertex]],GroupVertices[Vertex],0)),1,1,"")</f>
        <v>5</v>
      </c>
      <c r="BA88" s="48" t="s">
        <v>12856</v>
      </c>
      <c r="BB88" s="48" t="s">
        <v>12856</v>
      </c>
      <c r="BC88" s="48" t="s">
        <v>2518</v>
      </c>
      <c r="BD88" s="48" t="s">
        <v>2518</v>
      </c>
      <c r="BE88" s="48" t="s">
        <v>13033</v>
      </c>
      <c r="BF88" s="48" t="s">
        <v>13111</v>
      </c>
      <c r="BG88" s="120" t="s">
        <v>13216</v>
      </c>
      <c r="BH88" s="120" t="s">
        <v>13616</v>
      </c>
      <c r="BI88" s="120" t="s">
        <v>13746</v>
      </c>
      <c r="BJ88" s="120" t="s">
        <v>14131</v>
      </c>
      <c r="BK88" s="120">
        <v>2</v>
      </c>
      <c r="BL88" s="123">
        <v>6.8965517241379306</v>
      </c>
      <c r="BM88" s="120">
        <v>0</v>
      </c>
      <c r="BN88" s="123">
        <v>0</v>
      </c>
      <c r="BO88" s="120">
        <v>0</v>
      </c>
      <c r="BP88" s="123">
        <v>0</v>
      </c>
      <c r="BQ88" s="120">
        <v>27</v>
      </c>
      <c r="BR88" s="123">
        <v>93.103448275862064</v>
      </c>
      <c r="BS88" s="120">
        <v>29</v>
      </c>
      <c r="BT88" s="2"/>
      <c r="BU88" s="3"/>
      <c r="BV88" s="3"/>
      <c r="BW88" s="3"/>
      <c r="BX88" s="3"/>
    </row>
    <row r="89" spans="1:76" x14ac:dyDescent="0.25">
      <c r="A89" s="64" t="s">
        <v>734</v>
      </c>
      <c r="B89" s="65"/>
      <c r="C89" s="65" t="s">
        <v>64</v>
      </c>
      <c r="D89" s="66">
        <v>165.84553237367774</v>
      </c>
      <c r="E89" s="68"/>
      <c r="F89" s="100" t="s">
        <v>3850</v>
      </c>
      <c r="G89" s="65"/>
      <c r="H89" s="69" t="s">
        <v>734</v>
      </c>
      <c r="I89" s="70"/>
      <c r="J89" s="70"/>
      <c r="K89" s="69" t="s">
        <v>11294</v>
      </c>
      <c r="L89" s="73">
        <v>3217.9841133010741</v>
      </c>
      <c r="M89" s="74">
        <v>3305.602783203125</v>
      </c>
      <c r="N89" s="74">
        <v>1248.1195068359375</v>
      </c>
      <c r="O89" s="75"/>
      <c r="P89" s="76"/>
      <c r="Q89" s="76"/>
      <c r="R89" s="86"/>
      <c r="S89" s="48">
        <v>8</v>
      </c>
      <c r="T89" s="48">
        <v>6</v>
      </c>
      <c r="U89" s="49">
        <v>19351.470813</v>
      </c>
      <c r="V89" s="49">
        <v>7.9100000000000004E-4</v>
      </c>
      <c r="W89" s="49">
        <v>2.8440000000000002E-3</v>
      </c>
      <c r="X89" s="49">
        <v>3.4296600000000002</v>
      </c>
      <c r="Y89" s="49">
        <v>9.0909090909090905E-3</v>
      </c>
      <c r="Z89" s="49">
        <v>9.0909090909090912E-2</v>
      </c>
      <c r="AA89" s="71">
        <v>89</v>
      </c>
      <c r="AB89" s="71"/>
      <c r="AC89" s="72"/>
      <c r="AD89" s="78" t="s">
        <v>6597</v>
      </c>
      <c r="AE89" s="78">
        <v>9955</v>
      </c>
      <c r="AF89" s="78">
        <v>12254</v>
      </c>
      <c r="AG89" s="78">
        <v>79666</v>
      </c>
      <c r="AH89" s="78">
        <v>28405</v>
      </c>
      <c r="AI89" s="78">
        <v>3600</v>
      </c>
      <c r="AJ89" s="78" t="s">
        <v>7360</v>
      </c>
      <c r="AK89" s="78" t="s">
        <v>8053</v>
      </c>
      <c r="AL89" s="82" t="s">
        <v>8498</v>
      </c>
      <c r="AM89" s="78" t="s">
        <v>9013</v>
      </c>
      <c r="AN89" s="80">
        <v>39794.517071759263</v>
      </c>
      <c r="AO89" s="82" t="s">
        <v>9134</v>
      </c>
      <c r="AP89" s="78" t="b">
        <v>0</v>
      </c>
      <c r="AQ89" s="78" t="b">
        <v>0</v>
      </c>
      <c r="AR89" s="78" t="b">
        <v>1</v>
      </c>
      <c r="AS89" s="78" t="s">
        <v>6306</v>
      </c>
      <c r="AT89" s="78">
        <v>2353</v>
      </c>
      <c r="AU89" s="82" t="s">
        <v>9788</v>
      </c>
      <c r="AV89" s="78" t="b">
        <v>0</v>
      </c>
      <c r="AW89" s="78" t="s">
        <v>10419</v>
      </c>
      <c r="AX89" s="82" t="s">
        <v>10506</v>
      </c>
      <c r="AY89" s="78" t="s">
        <v>66</v>
      </c>
      <c r="AZ89" s="78" t="str">
        <f>REPLACE(INDEX(GroupVertices[Group], MATCH(Vertices[[#This Row],[Vertex]],GroupVertices[Vertex],0)),1,1,"")</f>
        <v>5</v>
      </c>
      <c r="BA89" s="48" t="s">
        <v>12857</v>
      </c>
      <c r="BB89" s="48" t="s">
        <v>12857</v>
      </c>
      <c r="BC89" s="48" t="s">
        <v>12951</v>
      </c>
      <c r="BD89" s="48" t="s">
        <v>12951</v>
      </c>
      <c r="BE89" s="48" t="s">
        <v>13034</v>
      </c>
      <c r="BF89" s="48" t="s">
        <v>13112</v>
      </c>
      <c r="BG89" s="120" t="s">
        <v>13217</v>
      </c>
      <c r="BH89" s="120" t="s">
        <v>13617</v>
      </c>
      <c r="BI89" s="120" t="s">
        <v>13747</v>
      </c>
      <c r="BJ89" s="120" t="s">
        <v>14132</v>
      </c>
      <c r="BK89" s="120">
        <v>6</v>
      </c>
      <c r="BL89" s="123">
        <v>5</v>
      </c>
      <c r="BM89" s="120">
        <v>1</v>
      </c>
      <c r="BN89" s="123">
        <v>0.83333333333333337</v>
      </c>
      <c r="BO89" s="120">
        <v>0</v>
      </c>
      <c r="BP89" s="123">
        <v>0</v>
      </c>
      <c r="BQ89" s="120">
        <v>113</v>
      </c>
      <c r="BR89" s="123">
        <v>94.166666666666671</v>
      </c>
      <c r="BS89" s="120">
        <v>120</v>
      </c>
      <c r="BT89" s="2"/>
      <c r="BU89" s="3"/>
      <c r="BV89" s="3"/>
      <c r="BW89" s="3"/>
      <c r="BX89" s="3"/>
    </row>
    <row r="90" spans="1:76" x14ac:dyDescent="0.25">
      <c r="A90" s="64" t="s">
        <v>248</v>
      </c>
      <c r="B90" s="65"/>
      <c r="C90" s="65" t="s">
        <v>64</v>
      </c>
      <c r="D90" s="66">
        <v>163.24523196170665</v>
      </c>
      <c r="E90" s="68"/>
      <c r="F90" s="100" t="s">
        <v>10104</v>
      </c>
      <c r="G90" s="65"/>
      <c r="H90" s="69" t="s">
        <v>248</v>
      </c>
      <c r="I90" s="70"/>
      <c r="J90" s="70"/>
      <c r="K90" s="69" t="s">
        <v>11295</v>
      </c>
      <c r="L90" s="73">
        <v>1</v>
      </c>
      <c r="M90" s="74">
        <v>9398.0205078125</v>
      </c>
      <c r="N90" s="74">
        <v>3484.945556640625</v>
      </c>
      <c r="O90" s="75"/>
      <c r="P90" s="76"/>
      <c r="Q90" s="76"/>
      <c r="R90" s="86"/>
      <c r="S90" s="48">
        <v>2</v>
      </c>
      <c r="T90" s="48">
        <v>1</v>
      </c>
      <c r="U90" s="49">
        <v>0</v>
      </c>
      <c r="V90" s="49">
        <v>1</v>
      </c>
      <c r="W90" s="49">
        <v>0</v>
      </c>
      <c r="X90" s="49">
        <v>1.2982450000000001</v>
      </c>
      <c r="Y90" s="49">
        <v>0</v>
      </c>
      <c r="Z90" s="49">
        <v>0</v>
      </c>
      <c r="AA90" s="71">
        <v>90</v>
      </c>
      <c r="AB90" s="71"/>
      <c r="AC90" s="72"/>
      <c r="AD90" s="78" t="s">
        <v>6598</v>
      </c>
      <c r="AE90" s="78">
        <v>3673</v>
      </c>
      <c r="AF90" s="78">
        <v>3968</v>
      </c>
      <c r="AG90" s="78">
        <v>3347</v>
      </c>
      <c r="AH90" s="78">
        <v>1608</v>
      </c>
      <c r="AI90" s="78">
        <v>0</v>
      </c>
      <c r="AJ90" s="78" t="s">
        <v>7361</v>
      </c>
      <c r="AK90" s="78" t="s">
        <v>8054</v>
      </c>
      <c r="AL90" s="82" t="s">
        <v>8499</v>
      </c>
      <c r="AM90" s="78" t="s">
        <v>7997</v>
      </c>
      <c r="AN90" s="80">
        <v>42239.701874999999</v>
      </c>
      <c r="AO90" s="82" t="s">
        <v>9135</v>
      </c>
      <c r="AP90" s="78" t="b">
        <v>0</v>
      </c>
      <c r="AQ90" s="78" t="b">
        <v>0</v>
      </c>
      <c r="AR90" s="78" t="b">
        <v>1</v>
      </c>
      <c r="AS90" s="78" t="s">
        <v>6304</v>
      </c>
      <c r="AT90" s="78">
        <v>443</v>
      </c>
      <c r="AU90" s="82" t="s">
        <v>9749</v>
      </c>
      <c r="AV90" s="78" t="b">
        <v>0</v>
      </c>
      <c r="AW90" s="78" t="s">
        <v>10419</v>
      </c>
      <c r="AX90" s="82" t="s">
        <v>10507</v>
      </c>
      <c r="AY90" s="78" t="s">
        <v>66</v>
      </c>
      <c r="AZ90" s="78" t="str">
        <f>REPLACE(INDEX(GroupVertices[Group], MATCH(Vertices[[#This Row],[Vertex]],GroupVertices[Vertex],0)),1,1,"")</f>
        <v>99</v>
      </c>
      <c r="BA90" s="48" t="s">
        <v>2013</v>
      </c>
      <c r="BB90" s="48" t="s">
        <v>2013</v>
      </c>
      <c r="BC90" s="48" t="s">
        <v>2505</v>
      </c>
      <c r="BD90" s="48" t="s">
        <v>2505</v>
      </c>
      <c r="BE90" s="48" t="s">
        <v>2677</v>
      </c>
      <c r="BF90" s="48" t="s">
        <v>2677</v>
      </c>
      <c r="BG90" s="120" t="s">
        <v>13218</v>
      </c>
      <c r="BH90" s="120" t="s">
        <v>13218</v>
      </c>
      <c r="BI90" s="120" t="s">
        <v>13748</v>
      </c>
      <c r="BJ90" s="120" t="s">
        <v>13748</v>
      </c>
      <c r="BK90" s="120">
        <v>0</v>
      </c>
      <c r="BL90" s="123">
        <v>0</v>
      </c>
      <c r="BM90" s="120">
        <v>0</v>
      </c>
      <c r="BN90" s="123">
        <v>0</v>
      </c>
      <c r="BO90" s="120">
        <v>0</v>
      </c>
      <c r="BP90" s="123">
        <v>0</v>
      </c>
      <c r="BQ90" s="120">
        <v>15</v>
      </c>
      <c r="BR90" s="123">
        <v>100</v>
      </c>
      <c r="BS90" s="120">
        <v>15</v>
      </c>
      <c r="BT90" s="2"/>
      <c r="BU90" s="3"/>
      <c r="BV90" s="3"/>
      <c r="BW90" s="3"/>
      <c r="BX90" s="3"/>
    </row>
    <row r="91" spans="1:76" x14ac:dyDescent="0.25">
      <c r="A91" s="64" t="s">
        <v>249</v>
      </c>
      <c r="B91" s="65"/>
      <c r="C91" s="65" t="s">
        <v>64</v>
      </c>
      <c r="D91" s="66">
        <v>162.56204900287716</v>
      </c>
      <c r="E91" s="68"/>
      <c r="F91" s="100" t="s">
        <v>3510</v>
      </c>
      <c r="G91" s="65"/>
      <c r="H91" s="69" t="s">
        <v>249</v>
      </c>
      <c r="I91" s="70"/>
      <c r="J91" s="70"/>
      <c r="K91" s="69" t="s">
        <v>11296</v>
      </c>
      <c r="L91" s="73">
        <v>1</v>
      </c>
      <c r="M91" s="74">
        <v>9398.0205078125</v>
      </c>
      <c r="N91" s="74">
        <v>3302.61083984375</v>
      </c>
      <c r="O91" s="75"/>
      <c r="P91" s="76"/>
      <c r="Q91" s="76"/>
      <c r="R91" s="86"/>
      <c r="S91" s="48">
        <v>0</v>
      </c>
      <c r="T91" s="48">
        <v>1</v>
      </c>
      <c r="U91" s="49">
        <v>0</v>
      </c>
      <c r="V91" s="49">
        <v>1</v>
      </c>
      <c r="W91" s="49">
        <v>0</v>
      </c>
      <c r="X91" s="49">
        <v>0.70175399999999999</v>
      </c>
      <c r="Y91" s="49">
        <v>0</v>
      </c>
      <c r="Z91" s="49">
        <v>0</v>
      </c>
      <c r="AA91" s="71">
        <v>91</v>
      </c>
      <c r="AB91" s="71"/>
      <c r="AC91" s="72"/>
      <c r="AD91" s="78" t="s">
        <v>6599</v>
      </c>
      <c r="AE91" s="78">
        <v>3038</v>
      </c>
      <c r="AF91" s="78">
        <v>1791</v>
      </c>
      <c r="AG91" s="78">
        <v>11924</v>
      </c>
      <c r="AH91" s="78">
        <v>26409</v>
      </c>
      <c r="AI91" s="78">
        <v>-18000</v>
      </c>
      <c r="AJ91" s="78" t="s">
        <v>7362</v>
      </c>
      <c r="AK91" s="78"/>
      <c r="AL91" s="78"/>
      <c r="AM91" s="78" t="s">
        <v>9012</v>
      </c>
      <c r="AN91" s="80">
        <v>41152.103449074071</v>
      </c>
      <c r="AO91" s="78"/>
      <c r="AP91" s="78" t="b">
        <v>1</v>
      </c>
      <c r="AQ91" s="78" t="b">
        <v>0</v>
      </c>
      <c r="AR91" s="78" t="b">
        <v>1</v>
      </c>
      <c r="AS91" s="78" t="s">
        <v>6304</v>
      </c>
      <c r="AT91" s="78">
        <v>308</v>
      </c>
      <c r="AU91" s="82" t="s">
        <v>9742</v>
      </c>
      <c r="AV91" s="78" t="b">
        <v>0</v>
      </c>
      <c r="AW91" s="78" t="s">
        <v>10419</v>
      </c>
      <c r="AX91" s="82" t="s">
        <v>10508</v>
      </c>
      <c r="AY91" s="78" t="s">
        <v>66</v>
      </c>
      <c r="AZ91" s="78" t="str">
        <f>REPLACE(INDEX(GroupVertices[Group], MATCH(Vertices[[#This Row],[Vertex]],GroupVertices[Vertex],0)),1,1,"")</f>
        <v>99</v>
      </c>
      <c r="BA91" s="48" t="s">
        <v>2013</v>
      </c>
      <c r="BB91" s="48" t="s">
        <v>2013</v>
      </c>
      <c r="BC91" s="48" t="s">
        <v>2505</v>
      </c>
      <c r="BD91" s="48" t="s">
        <v>2505</v>
      </c>
      <c r="BE91" s="48" t="s">
        <v>2678</v>
      </c>
      <c r="BF91" s="48" t="s">
        <v>2678</v>
      </c>
      <c r="BG91" s="120" t="s">
        <v>13219</v>
      </c>
      <c r="BH91" s="120" t="s">
        <v>13219</v>
      </c>
      <c r="BI91" s="120" t="s">
        <v>13749</v>
      </c>
      <c r="BJ91" s="120" t="s">
        <v>13749</v>
      </c>
      <c r="BK91" s="120">
        <v>0</v>
      </c>
      <c r="BL91" s="123">
        <v>0</v>
      </c>
      <c r="BM91" s="120">
        <v>0</v>
      </c>
      <c r="BN91" s="123">
        <v>0</v>
      </c>
      <c r="BO91" s="120">
        <v>0</v>
      </c>
      <c r="BP91" s="123">
        <v>0</v>
      </c>
      <c r="BQ91" s="120">
        <v>16</v>
      </c>
      <c r="BR91" s="123">
        <v>100</v>
      </c>
      <c r="BS91" s="120">
        <v>16</v>
      </c>
      <c r="BT91" s="2"/>
      <c r="BU91" s="3"/>
      <c r="BV91" s="3"/>
      <c r="BW91" s="3"/>
      <c r="BX91" s="3"/>
    </row>
    <row r="92" spans="1:76" x14ac:dyDescent="0.25">
      <c r="A92" s="64" t="s">
        <v>250</v>
      </c>
      <c r="B92" s="65"/>
      <c r="C92" s="65" t="s">
        <v>64</v>
      </c>
      <c r="D92" s="66">
        <v>169.50026307580364</v>
      </c>
      <c r="E92" s="68"/>
      <c r="F92" s="100" t="s">
        <v>10105</v>
      </c>
      <c r="G92" s="65"/>
      <c r="H92" s="69" t="s">
        <v>250</v>
      </c>
      <c r="I92" s="70"/>
      <c r="J92" s="70"/>
      <c r="K92" s="69" t="s">
        <v>11297</v>
      </c>
      <c r="L92" s="73">
        <v>1</v>
      </c>
      <c r="M92" s="74">
        <v>1442.0260009765625</v>
      </c>
      <c r="N92" s="74">
        <v>6461.92041015625</v>
      </c>
      <c r="O92" s="75"/>
      <c r="P92" s="76"/>
      <c r="Q92" s="76"/>
      <c r="R92" s="86"/>
      <c r="S92" s="48">
        <v>1</v>
      </c>
      <c r="T92" s="48">
        <v>1</v>
      </c>
      <c r="U92" s="49">
        <v>0</v>
      </c>
      <c r="V92" s="49">
        <v>0</v>
      </c>
      <c r="W92" s="49">
        <v>0</v>
      </c>
      <c r="X92" s="49">
        <v>0.99999899999999997</v>
      </c>
      <c r="Y92" s="49">
        <v>0</v>
      </c>
      <c r="Z92" s="49" t="s">
        <v>15767</v>
      </c>
      <c r="AA92" s="71">
        <v>92</v>
      </c>
      <c r="AB92" s="71"/>
      <c r="AC92" s="72"/>
      <c r="AD92" s="78" t="s">
        <v>6600</v>
      </c>
      <c r="AE92" s="78">
        <v>16557</v>
      </c>
      <c r="AF92" s="78">
        <v>23900</v>
      </c>
      <c r="AG92" s="78">
        <v>8916</v>
      </c>
      <c r="AH92" s="78">
        <v>8</v>
      </c>
      <c r="AI92" s="78">
        <v>-28800</v>
      </c>
      <c r="AJ92" s="78" t="s">
        <v>7363</v>
      </c>
      <c r="AK92" s="78" t="s">
        <v>8055</v>
      </c>
      <c r="AL92" s="82" t="s">
        <v>8500</v>
      </c>
      <c r="AM92" s="78" t="s">
        <v>9004</v>
      </c>
      <c r="AN92" s="80">
        <v>40101.822766203702</v>
      </c>
      <c r="AO92" s="78"/>
      <c r="AP92" s="78" t="b">
        <v>1</v>
      </c>
      <c r="AQ92" s="78" t="b">
        <v>0</v>
      </c>
      <c r="AR92" s="78" t="b">
        <v>1</v>
      </c>
      <c r="AS92" s="78" t="s">
        <v>6304</v>
      </c>
      <c r="AT92" s="78">
        <v>1552</v>
      </c>
      <c r="AU92" s="82" t="s">
        <v>9742</v>
      </c>
      <c r="AV92" s="78" t="b">
        <v>0</v>
      </c>
      <c r="AW92" s="78" t="s">
        <v>10419</v>
      </c>
      <c r="AX92" s="82" t="s">
        <v>10509</v>
      </c>
      <c r="AY92" s="78" t="s">
        <v>66</v>
      </c>
      <c r="AZ92" s="78" t="str">
        <f>REPLACE(INDEX(GroupVertices[Group], MATCH(Vertices[[#This Row],[Vertex]],GroupVertices[Vertex],0)),1,1,"")</f>
        <v>1</v>
      </c>
      <c r="BA92" s="48" t="s">
        <v>2014</v>
      </c>
      <c r="BB92" s="48" t="s">
        <v>2014</v>
      </c>
      <c r="BC92" s="48" t="s">
        <v>2505</v>
      </c>
      <c r="BD92" s="48" t="s">
        <v>2505</v>
      </c>
      <c r="BE92" s="48" t="s">
        <v>2667</v>
      </c>
      <c r="BF92" s="48" t="s">
        <v>2667</v>
      </c>
      <c r="BG92" s="120" t="s">
        <v>13204</v>
      </c>
      <c r="BH92" s="120" t="s">
        <v>13204</v>
      </c>
      <c r="BI92" s="120" t="s">
        <v>13735</v>
      </c>
      <c r="BJ92" s="120" t="s">
        <v>13735</v>
      </c>
      <c r="BK92" s="120">
        <v>1</v>
      </c>
      <c r="BL92" s="123">
        <v>5.5555555555555554</v>
      </c>
      <c r="BM92" s="120">
        <v>0</v>
      </c>
      <c r="BN92" s="123">
        <v>0</v>
      </c>
      <c r="BO92" s="120">
        <v>0</v>
      </c>
      <c r="BP92" s="123">
        <v>0</v>
      </c>
      <c r="BQ92" s="120">
        <v>17</v>
      </c>
      <c r="BR92" s="123">
        <v>94.444444444444443</v>
      </c>
      <c r="BS92" s="120">
        <v>18</v>
      </c>
      <c r="BT92" s="2"/>
      <c r="BU92" s="3"/>
      <c r="BV92" s="3"/>
      <c r="BW92" s="3"/>
      <c r="BX92" s="3"/>
    </row>
    <row r="93" spans="1:76" x14ac:dyDescent="0.25">
      <c r="A93" s="64" t="s">
        <v>251</v>
      </c>
      <c r="B93" s="65"/>
      <c r="C93" s="65" t="s">
        <v>64</v>
      </c>
      <c r="D93" s="66">
        <v>167.97228061069538</v>
      </c>
      <c r="E93" s="68"/>
      <c r="F93" s="100" t="s">
        <v>3511</v>
      </c>
      <c r="G93" s="65"/>
      <c r="H93" s="69" t="s">
        <v>251</v>
      </c>
      <c r="I93" s="70"/>
      <c r="J93" s="70"/>
      <c r="K93" s="69" t="s">
        <v>11298</v>
      </c>
      <c r="L93" s="73">
        <v>1</v>
      </c>
      <c r="M93" s="74">
        <v>9131.6396484375</v>
      </c>
      <c r="N93" s="74">
        <v>5764.12939453125</v>
      </c>
      <c r="O93" s="75"/>
      <c r="P93" s="76"/>
      <c r="Q93" s="76"/>
      <c r="R93" s="86"/>
      <c r="S93" s="48">
        <v>0</v>
      </c>
      <c r="T93" s="48">
        <v>1</v>
      </c>
      <c r="U93" s="49">
        <v>0</v>
      </c>
      <c r="V93" s="49">
        <v>0.33333299999999999</v>
      </c>
      <c r="W93" s="49">
        <v>0</v>
      </c>
      <c r="X93" s="49">
        <v>0.63829800000000003</v>
      </c>
      <c r="Y93" s="49">
        <v>0</v>
      </c>
      <c r="Z93" s="49">
        <v>0</v>
      </c>
      <c r="AA93" s="71">
        <v>93</v>
      </c>
      <c r="AB93" s="71"/>
      <c r="AC93" s="72"/>
      <c r="AD93" s="78" t="s">
        <v>6601</v>
      </c>
      <c r="AE93" s="78">
        <v>20537</v>
      </c>
      <c r="AF93" s="78">
        <v>19031</v>
      </c>
      <c r="AG93" s="78">
        <v>175537</v>
      </c>
      <c r="AH93" s="78">
        <v>20819</v>
      </c>
      <c r="AI93" s="78"/>
      <c r="AJ93" s="78" t="s">
        <v>7364</v>
      </c>
      <c r="AK93" s="78" t="s">
        <v>8056</v>
      </c>
      <c r="AL93" s="78"/>
      <c r="AM93" s="78"/>
      <c r="AN93" s="80">
        <v>42819.204432870371</v>
      </c>
      <c r="AO93" s="78"/>
      <c r="AP93" s="78" t="b">
        <v>1</v>
      </c>
      <c r="AQ93" s="78" t="b">
        <v>0</v>
      </c>
      <c r="AR93" s="78" t="b">
        <v>0</v>
      </c>
      <c r="AS93" s="78" t="s">
        <v>6304</v>
      </c>
      <c r="AT93" s="78">
        <v>195</v>
      </c>
      <c r="AU93" s="78"/>
      <c r="AV93" s="78" t="b">
        <v>0</v>
      </c>
      <c r="AW93" s="78" t="s">
        <v>10419</v>
      </c>
      <c r="AX93" s="82" t="s">
        <v>10510</v>
      </c>
      <c r="AY93" s="78" t="s">
        <v>66</v>
      </c>
      <c r="AZ93" s="78" t="str">
        <f>REPLACE(INDEX(GroupVertices[Group], MATCH(Vertices[[#This Row],[Vertex]],GroupVertices[Vertex],0)),1,1,"")</f>
        <v>63</v>
      </c>
      <c r="BA93" s="48"/>
      <c r="BB93" s="48"/>
      <c r="BC93" s="48"/>
      <c r="BD93" s="48"/>
      <c r="BE93" s="48" t="s">
        <v>2679</v>
      </c>
      <c r="BF93" s="48" t="s">
        <v>2679</v>
      </c>
      <c r="BG93" s="120" t="s">
        <v>13220</v>
      </c>
      <c r="BH93" s="120" t="s">
        <v>13220</v>
      </c>
      <c r="BI93" s="120" t="s">
        <v>13750</v>
      </c>
      <c r="BJ93" s="120" t="s">
        <v>13750</v>
      </c>
      <c r="BK93" s="120">
        <v>2</v>
      </c>
      <c r="BL93" s="123">
        <v>12.5</v>
      </c>
      <c r="BM93" s="120">
        <v>0</v>
      </c>
      <c r="BN93" s="123">
        <v>0</v>
      </c>
      <c r="BO93" s="120">
        <v>0</v>
      </c>
      <c r="BP93" s="123">
        <v>0</v>
      </c>
      <c r="BQ93" s="120">
        <v>14</v>
      </c>
      <c r="BR93" s="123">
        <v>87.5</v>
      </c>
      <c r="BS93" s="120">
        <v>16</v>
      </c>
      <c r="BT93" s="2"/>
      <c r="BU93" s="3"/>
      <c r="BV93" s="3"/>
      <c r="BW93" s="3"/>
      <c r="BX93" s="3"/>
    </row>
    <row r="94" spans="1:76" x14ac:dyDescent="0.25">
      <c r="A94" s="64" t="s">
        <v>331</v>
      </c>
      <c r="B94" s="65"/>
      <c r="C94" s="65" t="s">
        <v>64</v>
      </c>
      <c r="D94" s="66">
        <v>180.43683915077258</v>
      </c>
      <c r="E94" s="68"/>
      <c r="F94" s="100" t="s">
        <v>10106</v>
      </c>
      <c r="G94" s="65"/>
      <c r="H94" s="69" t="s">
        <v>331</v>
      </c>
      <c r="I94" s="70"/>
      <c r="J94" s="70"/>
      <c r="K94" s="69" t="s">
        <v>11299</v>
      </c>
      <c r="L94" s="73">
        <v>1.3324795458069221</v>
      </c>
      <c r="M94" s="74">
        <v>9131.6396484375</v>
      </c>
      <c r="N94" s="74">
        <v>5552.3857421875</v>
      </c>
      <c r="O94" s="75"/>
      <c r="P94" s="76"/>
      <c r="Q94" s="76"/>
      <c r="R94" s="86"/>
      <c r="S94" s="48">
        <v>3</v>
      </c>
      <c r="T94" s="48">
        <v>1</v>
      </c>
      <c r="U94" s="49">
        <v>2</v>
      </c>
      <c r="V94" s="49">
        <v>0.5</v>
      </c>
      <c r="W94" s="49">
        <v>0</v>
      </c>
      <c r="X94" s="49">
        <v>1.723403</v>
      </c>
      <c r="Y94" s="49">
        <v>0</v>
      </c>
      <c r="Z94" s="49">
        <v>0</v>
      </c>
      <c r="AA94" s="71">
        <v>94</v>
      </c>
      <c r="AB94" s="71"/>
      <c r="AC94" s="72"/>
      <c r="AD94" s="78" t="s">
        <v>6602</v>
      </c>
      <c r="AE94" s="78">
        <v>44119</v>
      </c>
      <c r="AF94" s="78">
        <v>58750</v>
      </c>
      <c r="AG94" s="78">
        <v>70571</v>
      </c>
      <c r="AH94" s="78">
        <v>37747</v>
      </c>
      <c r="AI94" s="78">
        <v>0</v>
      </c>
      <c r="AJ94" s="78" t="s">
        <v>7365</v>
      </c>
      <c r="AK94" s="78" t="s">
        <v>8057</v>
      </c>
      <c r="AL94" s="82" t="s">
        <v>8501</v>
      </c>
      <c r="AM94" s="78" t="s">
        <v>7997</v>
      </c>
      <c r="AN94" s="80">
        <v>39857.675451388888</v>
      </c>
      <c r="AO94" s="82" t="s">
        <v>9136</v>
      </c>
      <c r="AP94" s="78" t="b">
        <v>0</v>
      </c>
      <c r="AQ94" s="78" t="b">
        <v>0</v>
      </c>
      <c r="AR94" s="78" t="b">
        <v>0</v>
      </c>
      <c r="AS94" s="78" t="s">
        <v>6304</v>
      </c>
      <c r="AT94" s="78">
        <v>2326</v>
      </c>
      <c r="AU94" s="82" t="s">
        <v>9789</v>
      </c>
      <c r="AV94" s="78" t="b">
        <v>0</v>
      </c>
      <c r="AW94" s="78" t="s">
        <v>10419</v>
      </c>
      <c r="AX94" s="82" t="s">
        <v>10511</v>
      </c>
      <c r="AY94" s="78" t="s">
        <v>66</v>
      </c>
      <c r="AZ94" s="78" t="str">
        <f>REPLACE(INDEX(GroupVertices[Group], MATCH(Vertices[[#This Row],[Vertex]],GroupVertices[Vertex],0)),1,1,"")</f>
        <v>63</v>
      </c>
      <c r="BA94" s="48" t="s">
        <v>2049</v>
      </c>
      <c r="BB94" s="48" t="s">
        <v>2049</v>
      </c>
      <c r="BC94" s="48" t="s">
        <v>2505</v>
      </c>
      <c r="BD94" s="48" t="s">
        <v>2505</v>
      </c>
      <c r="BE94" s="48" t="s">
        <v>2701</v>
      </c>
      <c r="BF94" s="48" t="s">
        <v>2701</v>
      </c>
      <c r="BG94" s="120" t="s">
        <v>12445</v>
      </c>
      <c r="BH94" s="120" t="s">
        <v>12445</v>
      </c>
      <c r="BI94" s="120" t="s">
        <v>12639</v>
      </c>
      <c r="BJ94" s="120" t="s">
        <v>12639</v>
      </c>
      <c r="BK94" s="120">
        <v>2</v>
      </c>
      <c r="BL94" s="123">
        <v>13.333333333333334</v>
      </c>
      <c r="BM94" s="120">
        <v>0</v>
      </c>
      <c r="BN94" s="123">
        <v>0</v>
      </c>
      <c r="BO94" s="120">
        <v>0</v>
      </c>
      <c r="BP94" s="123">
        <v>0</v>
      </c>
      <c r="BQ94" s="120">
        <v>13</v>
      </c>
      <c r="BR94" s="123">
        <v>86.666666666666671</v>
      </c>
      <c r="BS94" s="120">
        <v>15</v>
      </c>
      <c r="BT94" s="2"/>
      <c r="BU94" s="3"/>
      <c r="BV94" s="3"/>
      <c r="BW94" s="3"/>
      <c r="BX94" s="3"/>
    </row>
    <row r="95" spans="1:76" x14ac:dyDescent="0.25">
      <c r="A95" s="64" t="s">
        <v>252</v>
      </c>
      <c r="B95" s="65"/>
      <c r="C95" s="65" t="s">
        <v>64</v>
      </c>
      <c r="D95" s="66">
        <v>167.97322206631159</v>
      </c>
      <c r="E95" s="68"/>
      <c r="F95" s="100" t="s">
        <v>3512</v>
      </c>
      <c r="G95" s="65"/>
      <c r="H95" s="69" t="s">
        <v>252</v>
      </c>
      <c r="I95" s="70"/>
      <c r="J95" s="70"/>
      <c r="K95" s="69" t="s">
        <v>11300</v>
      </c>
      <c r="L95" s="73">
        <v>1</v>
      </c>
      <c r="M95" s="74">
        <v>8839.1337890625</v>
      </c>
      <c r="N95" s="74">
        <v>8046.25390625</v>
      </c>
      <c r="O95" s="75"/>
      <c r="P95" s="76"/>
      <c r="Q95" s="76"/>
      <c r="R95" s="86"/>
      <c r="S95" s="48">
        <v>0</v>
      </c>
      <c r="T95" s="48">
        <v>2</v>
      </c>
      <c r="U95" s="49">
        <v>0</v>
      </c>
      <c r="V95" s="49">
        <v>8.3333000000000004E-2</v>
      </c>
      <c r="W95" s="49">
        <v>0</v>
      </c>
      <c r="X95" s="49">
        <v>0.64876</v>
      </c>
      <c r="Y95" s="49">
        <v>0.5</v>
      </c>
      <c r="Z95" s="49">
        <v>0</v>
      </c>
      <c r="AA95" s="71">
        <v>95</v>
      </c>
      <c r="AB95" s="71"/>
      <c r="AC95" s="72"/>
      <c r="AD95" s="78" t="s">
        <v>6603</v>
      </c>
      <c r="AE95" s="78">
        <v>7233</v>
      </c>
      <c r="AF95" s="78">
        <v>19034</v>
      </c>
      <c r="AG95" s="78">
        <v>113206</v>
      </c>
      <c r="AH95" s="78">
        <v>12945</v>
      </c>
      <c r="AI95" s="78">
        <v>-14400</v>
      </c>
      <c r="AJ95" s="78" t="s">
        <v>7366</v>
      </c>
      <c r="AK95" s="78" t="s">
        <v>8058</v>
      </c>
      <c r="AL95" s="82" t="s">
        <v>8502</v>
      </c>
      <c r="AM95" s="78" t="s">
        <v>9005</v>
      </c>
      <c r="AN95" s="80">
        <v>40913.76494212963</v>
      </c>
      <c r="AO95" s="82" t="s">
        <v>9137</v>
      </c>
      <c r="AP95" s="78" t="b">
        <v>0</v>
      </c>
      <c r="AQ95" s="78" t="b">
        <v>0</v>
      </c>
      <c r="AR95" s="78" t="b">
        <v>1</v>
      </c>
      <c r="AS95" s="78" t="s">
        <v>6304</v>
      </c>
      <c r="AT95" s="78">
        <v>395</v>
      </c>
      <c r="AU95" s="82" t="s">
        <v>9790</v>
      </c>
      <c r="AV95" s="78" t="b">
        <v>0</v>
      </c>
      <c r="AW95" s="78" t="s">
        <v>10419</v>
      </c>
      <c r="AX95" s="82" t="s">
        <v>10512</v>
      </c>
      <c r="AY95" s="78" t="s">
        <v>66</v>
      </c>
      <c r="AZ95" s="78" t="str">
        <f>REPLACE(INDEX(GroupVertices[Group], MATCH(Vertices[[#This Row],[Vertex]],GroupVertices[Vertex],0)),1,1,"")</f>
        <v>17</v>
      </c>
      <c r="BA95" s="48" t="s">
        <v>2003</v>
      </c>
      <c r="BB95" s="48" t="s">
        <v>2003</v>
      </c>
      <c r="BC95" s="48" t="s">
        <v>2513</v>
      </c>
      <c r="BD95" s="48" t="s">
        <v>2513</v>
      </c>
      <c r="BE95" s="48" t="s">
        <v>2669</v>
      </c>
      <c r="BF95" s="48" t="s">
        <v>2669</v>
      </c>
      <c r="BG95" s="120" t="s">
        <v>13206</v>
      </c>
      <c r="BH95" s="120" t="s">
        <v>13206</v>
      </c>
      <c r="BI95" s="120" t="s">
        <v>13737</v>
      </c>
      <c r="BJ95" s="120" t="s">
        <v>13737</v>
      </c>
      <c r="BK95" s="120">
        <v>0</v>
      </c>
      <c r="BL95" s="123">
        <v>0</v>
      </c>
      <c r="BM95" s="120">
        <v>0</v>
      </c>
      <c r="BN95" s="123">
        <v>0</v>
      </c>
      <c r="BO95" s="120">
        <v>0</v>
      </c>
      <c r="BP95" s="123">
        <v>0</v>
      </c>
      <c r="BQ95" s="120">
        <v>11</v>
      </c>
      <c r="BR95" s="123">
        <v>100</v>
      </c>
      <c r="BS95" s="120">
        <v>11</v>
      </c>
      <c r="BT95" s="2"/>
      <c r="BU95" s="3"/>
      <c r="BV95" s="3"/>
      <c r="BW95" s="3"/>
      <c r="BX95" s="3"/>
    </row>
    <row r="96" spans="1:76" x14ac:dyDescent="0.25">
      <c r="A96" s="64" t="s">
        <v>253</v>
      </c>
      <c r="B96" s="65"/>
      <c r="C96" s="65" t="s">
        <v>64</v>
      </c>
      <c r="D96" s="66">
        <v>162.02949894264123</v>
      </c>
      <c r="E96" s="68"/>
      <c r="F96" s="100" t="s">
        <v>3513</v>
      </c>
      <c r="G96" s="65"/>
      <c r="H96" s="69" t="s">
        <v>253</v>
      </c>
      <c r="I96" s="70"/>
      <c r="J96" s="70"/>
      <c r="K96" s="69" t="s">
        <v>11301</v>
      </c>
      <c r="L96" s="73">
        <v>1</v>
      </c>
      <c r="M96" s="74">
        <v>7325.4052734375</v>
      </c>
      <c r="N96" s="74">
        <v>6222.9072265625</v>
      </c>
      <c r="O96" s="75"/>
      <c r="P96" s="76"/>
      <c r="Q96" s="76"/>
      <c r="R96" s="86"/>
      <c r="S96" s="48">
        <v>0</v>
      </c>
      <c r="T96" s="48">
        <v>1</v>
      </c>
      <c r="U96" s="49">
        <v>0</v>
      </c>
      <c r="V96" s="49">
        <v>5.6999999999999998E-4</v>
      </c>
      <c r="W96" s="49">
        <v>2.7900000000000001E-4</v>
      </c>
      <c r="X96" s="49">
        <v>0.43576500000000001</v>
      </c>
      <c r="Y96" s="49">
        <v>0</v>
      </c>
      <c r="Z96" s="49">
        <v>0</v>
      </c>
      <c r="AA96" s="71">
        <v>96</v>
      </c>
      <c r="AB96" s="71"/>
      <c r="AC96" s="72"/>
      <c r="AD96" s="78" t="s">
        <v>6604</v>
      </c>
      <c r="AE96" s="78">
        <v>0</v>
      </c>
      <c r="AF96" s="78">
        <v>94</v>
      </c>
      <c r="AG96" s="78">
        <v>31</v>
      </c>
      <c r="AH96" s="78">
        <v>2</v>
      </c>
      <c r="AI96" s="78">
        <v>-25200</v>
      </c>
      <c r="AJ96" s="78" t="s">
        <v>7367</v>
      </c>
      <c r="AK96" s="78" t="s">
        <v>8059</v>
      </c>
      <c r="AL96" s="78"/>
      <c r="AM96" s="78" t="s">
        <v>9016</v>
      </c>
      <c r="AN96" s="80">
        <v>40965.620451388888</v>
      </c>
      <c r="AO96" s="82" t="s">
        <v>9138</v>
      </c>
      <c r="AP96" s="78" t="b">
        <v>0</v>
      </c>
      <c r="AQ96" s="78" t="b">
        <v>0</v>
      </c>
      <c r="AR96" s="78" t="b">
        <v>0</v>
      </c>
      <c r="AS96" s="78" t="s">
        <v>6304</v>
      </c>
      <c r="AT96" s="78">
        <v>1</v>
      </c>
      <c r="AU96" s="82" t="s">
        <v>9745</v>
      </c>
      <c r="AV96" s="78" t="b">
        <v>0</v>
      </c>
      <c r="AW96" s="78" t="s">
        <v>10419</v>
      </c>
      <c r="AX96" s="82" t="s">
        <v>10513</v>
      </c>
      <c r="AY96" s="78" t="s">
        <v>66</v>
      </c>
      <c r="AZ96" s="78" t="str">
        <f>REPLACE(INDEX(GroupVertices[Group], MATCH(Vertices[[#This Row],[Vertex]],GroupVertices[Vertex],0)),1,1,"")</f>
        <v>28</v>
      </c>
      <c r="BA96" s="48"/>
      <c r="BB96" s="48"/>
      <c r="BC96" s="48"/>
      <c r="BD96" s="48"/>
      <c r="BE96" s="48" t="s">
        <v>2661</v>
      </c>
      <c r="BF96" s="48" t="s">
        <v>2661</v>
      </c>
      <c r="BG96" s="120" t="s">
        <v>13195</v>
      </c>
      <c r="BH96" s="120" t="s">
        <v>13195</v>
      </c>
      <c r="BI96" s="120" t="s">
        <v>13726</v>
      </c>
      <c r="BJ96" s="120" t="s">
        <v>13726</v>
      </c>
      <c r="BK96" s="120">
        <v>0</v>
      </c>
      <c r="BL96" s="123">
        <v>0</v>
      </c>
      <c r="BM96" s="120">
        <v>0</v>
      </c>
      <c r="BN96" s="123">
        <v>0</v>
      </c>
      <c r="BO96" s="120">
        <v>0</v>
      </c>
      <c r="BP96" s="123">
        <v>0</v>
      </c>
      <c r="BQ96" s="120">
        <v>21</v>
      </c>
      <c r="BR96" s="123">
        <v>100</v>
      </c>
      <c r="BS96" s="120">
        <v>21</v>
      </c>
      <c r="BT96" s="2"/>
      <c r="BU96" s="3"/>
      <c r="BV96" s="3"/>
      <c r="BW96" s="3"/>
      <c r="BX96" s="3"/>
    </row>
    <row r="97" spans="1:76" x14ac:dyDescent="0.25">
      <c r="A97" s="64" t="s">
        <v>254</v>
      </c>
      <c r="B97" s="65"/>
      <c r="C97" s="65" t="s">
        <v>64</v>
      </c>
      <c r="D97" s="66">
        <v>162.12866560088199</v>
      </c>
      <c r="E97" s="68"/>
      <c r="F97" s="100" t="s">
        <v>3514</v>
      </c>
      <c r="G97" s="65"/>
      <c r="H97" s="69" t="s">
        <v>254</v>
      </c>
      <c r="I97" s="70"/>
      <c r="J97" s="70"/>
      <c r="K97" s="69" t="s">
        <v>11302</v>
      </c>
      <c r="L97" s="73">
        <v>1</v>
      </c>
      <c r="M97" s="74">
        <v>1140.6646728515625</v>
      </c>
      <c r="N97" s="74">
        <v>1425.6070556640625</v>
      </c>
      <c r="O97" s="75"/>
      <c r="P97" s="76"/>
      <c r="Q97" s="76"/>
      <c r="R97" s="86"/>
      <c r="S97" s="48">
        <v>0</v>
      </c>
      <c r="T97" s="48">
        <v>2</v>
      </c>
      <c r="U97" s="49">
        <v>0</v>
      </c>
      <c r="V97" s="49">
        <v>6.8800000000000003E-4</v>
      </c>
      <c r="W97" s="49">
        <v>9.1120000000000003E-3</v>
      </c>
      <c r="X97" s="49">
        <v>0.52562900000000001</v>
      </c>
      <c r="Y97" s="49">
        <v>1</v>
      </c>
      <c r="Z97" s="49">
        <v>0</v>
      </c>
      <c r="AA97" s="71">
        <v>97</v>
      </c>
      <c r="AB97" s="71"/>
      <c r="AC97" s="72"/>
      <c r="AD97" s="78" t="s">
        <v>6605</v>
      </c>
      <c r="AE97" s="78">
        <v>4618</v>
      </c>
      <c r="AF97" s="78">
        <v>410</v>
      </c>
      <c r="AG97" s="78">
        <v>4378</v>
      </c>
      <c r="AH97" s="78">
        <v>4620</v>
      </c>
      <c r="AI97" s="78"/>
      <c r="AJ97" s="78"/>
      <c r="AK97" s="78" t="s">
        <v>8060</v>
      </c>
      <c r="AL97" s="78"/>
      <c r="AM97" s="78"/>
      <c r="AN97" s="80">
        <v>43151.316134259258</v>
      </c>
      <c r="AO97" s="78"/>
      <c r="AP97" s="78" t="b">
        <v>1</v>
      </c>
      <c r="AQ97" s="78" t="b">
        <v>0</v>
      </c>
      <c r="AR97" s="78" t="b">
        <v>0</v>
      </c>
      <c r="AS97" s="78" t="s">
        <v>6304</v>
      </c>
      <c r="AT97" s="78">
        <v>3</v>
      </c>
      <c r="AU97" s="78"/>
      <c r="AV97" s="78" t="b">
        <v>0</v>
      </c>
      <c r="AW97" s="78" t="s">
        <v>10419</v>
      </c>
      <c r="AX97" s="82" t="s">
        <v>10514</v>
      </c>
      <c r="AY97" s="78" t="s">
        <v>66</v>
      </c>
      <c r="AZ97" s="78" t="str">
        <f>REPLACE(INDEX(GroupVertices[Group], MATCH(Vertices[[#This Row],[Vertex]],GroupVertices[Vertex],0)),1,1,"")</f>
        <v>2</v>
      </c>
      <c r="BA97" s="48" t="s">
        <v>2015</v>
      </c>
      <c r="BB97" s="48" t="s">
        <v>2015</v>
      </c>
      <c r="BC97" s="48" t="s">
        <v>2505</v>
      </c>
      <c r="BD97" s="48" t="s">
        <v>2505</v>
      </c>
      <c r="BE97" s="48"/>
      <c r="BF97" s="48"/>
      <c r="BG97" s="120" t="s">
        <v>13221</v>
      </c>
      <c r="BH97" s="120" t="s">
        <v>13221</v>
      </c>
      <c r="BI97" s="120" t="s">
        <v>13751</v>
      </c>
      <c r="BJ97" s="120" t="s">
        <v>13751</v>
      </c>
      <c r="BK97" s="120">
        <v>0</v>
      </c>
      <c r="BL97" s="123">
        <v>0</v>
      </c>
      <c r="BM97" s="120">
        <v>0</v>
      </c>
      <c r="BN97" s="123">
        <v>0</v>
      </c>
      <c r="BO97" s="120">
        <v>0</v>
      </c>
      <c r="BP97" s="123">
        <v>0</v>
      </c>
      <c r="BQ97" s="120">
        <v>15</v>
      </c>
      <c r="BR97" s="123">
        <v>100</v>
      </c>
      <c r="BS97" s="120">
        <v>15</v>
      </c>
      <c r="BT97" s="2"/>
      <c r="BU97" s="3"/>
      <c r="BV97" s="3"/>
      <c r="BW97" s="3"/>
      <c r="BX97" s="3"/>
    </row>
    <row r="98" spans="1:76" x14ac:dyDescent="0.25">
      <c r="A98" s="64" t="s">
        <v>765</v>
      </c>
      <c r="B98" s="65"/>
      <c r="C98" s="65" t="s">
        <v>64</v>
      </c>
      <c r="D98" s="66">
        <v>163.51040862693904</v>
      </c>
      <c r="E98" s="68"/>
      <c r="F98" s="100" t="s">
        <v>3868</v>
      </c>
      <c r="G98" s="65"/>
      <c r="H98" s="69" t="s">
        <v>765</v>
      </c>
      <c r="I98" s="70"/>
      <c r="J98" s="70"/>
      <c r="K98" s="69" t="s">
        <v>11303</v>
      </c>
      <c r="L98" s="73">
        <v>2017.5643492356116</v>
      </c>
      <c r="M98" s="74">
        <v>1291.2447509765625</v>
      </c>
      <c r="N98" s="74">
        <v>2051.47802734375</v>
      </c>
      <c r="O98" s="75"/>
      <c r="P98" s="76"/>
      <c r="Q98" s="76"/>
      <c r="R98" s="86"/>
      <c r="S98" s="48">
        <v>20</v>
      </c>
      <c r="T98" s="48">
        <v>9</v>
      </c>
      <c r="U98" s="49">
        <v>12130.456593000001</v>
      </c>
      <c r="V98" s="49">
        <v>8.8199999999999997E-4</v>
      </c>
      <c r="W98" s="49">
        <v>4.1967999999999998E-2</v>
      </c>
      <c r="X98" s="49">
        <v>5.380833</v>
      </c>
      <c r="Y98" s="49">
        <v>7.9051383399209488E-2</v>
      </c>
      <c r="Z98" s="49">
        <v>0.17391304347826086</v>
      </c>
      <c r="AA98" s="71">
        <v>98</v>
      </c>
      <c r="AB98" s="71"/>
      <c r="AC98" s="72"/>
      <c r="AD98" s="78" t="s">
        <v>6606</v>
      </c>
      <c r="AE98" s="78">
        <v>3400</v>
      </c>
      <c r="AF98" s="78">
        <v>4813</v>
      </c>
      <c r="AG98" s="78">
        <v>15309</v>
      </c>
      <c r="AH98" s="78">
        <v>1754</v>
      </c>
      <c r="AI98" s="78">
        <v>0</v>
      </c>
      <c r="AJ98" s="78" t="s">
        <v>7368</v>
      </c>
      <c r="AK98" s="78" t="s">
        <v>7997</v>
      </c>
      <c r="AL98" s="82" t="s">
        <v>8503</v>
      </c>
      <c r="AM98" s="78" t="s">
        <v>8192</v>
      </c>
      <c r="AN98" s="80">
        <v>42092.840717592589</v>
      </c>
      <c r="AO98" s="82" t="s">
        <v>9139</v>
      </c>
      <c r="AP98" s="78" t="b">
        <v>0</v>
      </c>
      <c r="AQ98" s="78" t="b">
        <v>0</v>
      </c>
      <c r="AR98" s="78" t="b">
        <v>0</v>
      </c>
      <c r="AS98" s="78" t="s">
        <v>6304</v>
      </c>
      <c r="AT98" s="78">
        <v>207</v>
      </c>
      <c r="AU98" s="82" t="s">
        <v>9742</v>
      </c>
      <c r="AV98" s="78" t="b">
        <v>0</v>
      </c>
      <c r="AW98" s="78" t="s">
        <v>10419</v>
      </c>
      <c r="AX98" s="82" t="s">
        <v>10515</v>
      </c>
      <c r="AY98" s="78" t="s">
        <v>66</v>
      </c>
      <c r="AZ98" s="78" t="str">
        <f>REPLACE(INDEX(GroupVertices[Group], MATCH(Vertices[[#This Row],[Vertex]],GroupVertices[Vertex],0)),1,1,"")</f>
        <v>2</v>
      </c>
      <c r="BA98" s="48" t="s">
        <v>12858</v>
      </c>
      <c r="BB98" s="48" t="s">
        <v>12858</v>
      </c>
      <c r="BC98" s="48" t="s">
        <v>12952</v>
      </c>
      <c r="BD98" s="48" t="s">
        <v>13003</v>
      </c>
      <c r="BE98" s="48" t="s">
        <v>13035</v>
      </c>
      <c r="BF98" s="48" t="s">
        <v>13113</v>
      </c>
      <c r="BG98" s="120" t="s">
        <v>13222</v>
      </c>
      <c r="BH98" s="120" t="s">
        <v>13618</v>
      </c>
      <c r="BI98" s="120" t="s">
        <v>13752</v>
      </c>
      <c r="BJ98" s="120" t="s">
        <v>14133</v>
      </c>
      <c r="BK98" s="120">
        <v>5</v>
      </c>
      <c r="BL98" s="123">
        <v>1.567398119122257</v>
      </c>
      <c r="BM98" s="120">
        <v>5</v>
      </c>
      <c r="BN98" s="123">
        <v>1.567398119122257</v>
      </c>
      <c r="BO98" s="120">
        <v>0</v>
      </c>
      <c r="BP98" s="123">
        <v>0</v>
      </c>
      <c r="BQ98" s="120">
        <v>309</v>
      </c>
      <c r="BR98" s="123">
        <v>96.865203761755481</v>
      </c>
      <c r="BS98" s="120">
        <v>319</v>
      </c>
      <c r="BT98" s="2"/>
      <c r="BU98" s="3"/>
      <c r="BV98" s="3"/>
      <c r="BW98" s="3"/>
      <c r="BX98" s="3"/>
    </row>
    <row r="99" spans="1:76" x14ac:dyDescent="0.25">
      <c r="A99" s="64" t="s">
        <v>754</v>
      </c>
      <c r="B99" s="65"/>
      <c r="C99" s="65" t="s">
        <v>64</v>
      </c>
      <c r="D99" s="66">
        <v>167.58126271142962</v>
      </c>
      <c r="E99" s="68"/>
      <c r="F99" s="100" t="s">
        <v>10107</v>
      </c>
      <c r="G99" s="65"/>
      <c r="H99" s="69" t="s">
        <v>754</v>
      </c>
      <c r="I99" s="70"/>
      <c r="J99" s="70"/>
      <c r="K99" s="69" t="s">
        <v>11304</v>
      </c>
      <c r="L99" s="73">
        <v>1517.5489185297388</v>
      </c>
      <c r="M99" s="74">
        <v>1076.10693359375</v>
      </c>
      <c r="N99" s="74">
        <v>2238.402099609375</v>
      </c>
      <c r="O99" s="75"/>
      <c r="P99" s="76"/>
      <c r="Q99" s="76"/>
      <c r="R99" s="86"/>
      <c r="S99" s="48">
        <v>31</v>
      </c>
      <c r="T99" s="48">
        <v>9</v>
      </c>
      <c r="U99" s="49">
        <v>9122.6599509999996</v>
      </c>
      <c r="V99" s="49">
        <v>8.52E-4</v>
      </c>
      <c r="W99" s="49">
        <v>5.5890000000000002E-2</v>
      </c>
      <c r="X99" s="49">
        <v>7.6200489999999999</v>
      </c>
      <c r="Y99" s="49">
        <v>5.4367201426024955E-2</v>
      </c>
      <c r="Z99" s="49">
        <v>0.11764705882352941</v>
      </c>
      <c r="AA99" s="71">
        <v>99</v>
      </c>
      <c r="AB99" s="71"/>
      <c r="AC99" s="72"/>
      <c r="AD99" s="78" t="s">
        <v>6607</v>
      </c>
      <c r="AE99" s="78">
        <v>17907</v>
      </c>
      <c r="AF99" s="78">
        <v>17785</v>
      </c>
      <c r="AG99" s="78">
        <v>18960</v>
      </c>
      <c r="AH99" s="78">
        <v>3150</v>
      </c>
      <c r="AI99" s="78">
        <v>0</v>
      </c>
      <c r="AJ99" s="78" t="s">
        <v>7369</v>
      </c>
      <c r="AK99" s="78" t="s">
        <v>8061</v>
      </c>
      <c r="AL99" s="82" t="s">
        <v>8503</v>
      </c>
      <c r="AM99" s="78" t="s">
        <v>7997</v>
      </c>
      <c r="AN99" s="80">
        <v>42520.724618055552</v>
      </c>
      <c r="AO99" s="82" t="s">
        <v>9140</v>
      </c>
      <c r="AP99" s="78" t="b">
        <v>1</v>
      </c>
      <c r="AQ99" s="78" t="b">
        <v>0</v>
      </c>
      <c r="AR99" s="78" t="b">
        <v>0</v>
      </c>
      <c r="AS99" s="78" t="s">
        <v>6304</v>
      </c>
      <c r="AT99" s="78">
        <v>893</v>
      </c>
      <c r="AU99" s="78"/>
      <c r="AV99" s="78" t="b">
        <v>0</v>
      </c>
      <c r="AW99" s="78" t="s">
        <v>10419</v>
      </c>
      <c r="AX99" s="82" t="s">
        <v>10516</v>
      </c>
      <c r="AY99" s="78" t="s">
        <v>66</v>
      </c>
      <c r="AZ99" s="78" t="str">
        <f>REPLACE(INDEX(GroupVertices[Group], MATCH(Vertices[[#This Row],[Vertex]],GroupVertices[Vertex],0)),1,1,"")</f>
        <v>2</v>
      </c>
      <c r="BA99" s="48" t="s">
        <v>12859</v>
      </c>
      <c r="BB99" s="48" t="s">
        <v>12859</v>
      </c>
      <c r="BC99" s="48" t="s">
        <v>12953</v>
      </c>
      <c r="BD99" s="48" t="s">
        <v>13004</v>
      </c>
      <c r="BE99" s="48" t="s">
        <v>13036</v>
      </c>
      <c r="BF99" s="48" t="s">
        <v>13114</v>
      </c>
      <c r="BG99" s="120" t="s">
        <v>13223</v>
      </c>
      <c r="BH99" s="120" t="s">
        <v>13619</v>
      </c>
      <c r="BI99" s="120" t="s">
        <v>13753</v>
      </c>
      <c r="BJ99" s="120" t="s">
        <v>14134</v>
      </c>
      <c r="BK99" s="120">
        <v>13</v>
      </c>
      <c r="BL99" s="123">
        <v>1.9908116385911179</v>
      </c>
      <c r="BM99" s="120">
        <v>9</v>
      </c>
      <c r="BN99" s="123">
        <v>1.3782542113323124</v>
      </c>
      <c r="BO99" s="120">
        <v>1</v>
      </c>
      <c r="BP99" s="123">
        <v>0.15313935681470137</v>
      </c>
      <c r="BQ99" s="120">
        <v>631</v>
      </c>
      <c r="BR99" s="123">
        <v>96.63093415007657</v>
      </c>
      <c r="BS99" s="120">
        <v>653</v>
      </c>
      <c r="BT99" s="2"/>
      <c r="BU99" s="3"/>
      <c r="BV99" s="3"/>
      <c r="BW99" s="3"/>
      <c r="BX99" s="3"/>
    </row>
    <row r="100" spans="1:76" x14ac:dyDescent="0.25">
      <c r="A100" s="64" t="s">
        <v>255</v>
      </c>
      <c r="B100" s="65"/>
      <c r="C100" s="65" t="s">
        <v>64</v>
      </c>
      <c r="D100" s="66">
        <v>162.33202001398328</v>
      </c>
      <c r="E100" s="68"/>
      <c r="F100" s="100" t="s">
        <v>3515</v>
      </c>
      <c r="G100" s="65"/>
      <c r="H100" s="69" t="s">
        <v>255</v>
      </c>
      <c r="I100" s="70"/>
      <c r="J100" s="70"/>
      <c r="K100" s="69" t="s">
        <v>11305</v>
      </c>
      <c r="L100" s="73">
        <v>2846.6924325614455</v>
      </c>
      <c r="M100" s="74">
        <v>1755.052734375</v>
      </c>
      <c r="N100" s="74">
        <v>2471.052734375</v>
      </c>
      <c r="O100" s="75"/>
      <c r="P100" s="76"/>
      <c r="Q100" s="76"/>
      <c r="R100" s="86"/>
      <c r="S100" s="48">
        <v>0</v>
      </c>
      <c r="T100" s="48">
        <v>4</v>
      </c>
      <c r="U100" s="49">
        <v>17118</v>
      </c>
      <c r="V100" s="49">
        <v>7.6800000000000002E-4</v>
      </c>
      <c r="W100" s="49">
        <v>9.7450000000000002E-3</v>
      </c>
      <c r="X100" s="49">
        <v>0.996892</v>
      </c>
      <c r="Y100" s="49">
        <v>0.25</v>
      </c>
      <c r="Z100" s="49">
        <v>0</v>
      </c>
      <c r="AA100" s="71">
        <v>100</v>
      </c>
      <c r="AB100" s="71"/>
      <c r="AC100" s="72"/>
      <c r="AD100" s="78" t="s">
        <v>6608</v>
      </c>
      <c r="AE100" s="78">
        <v>892</v>
      </c>
      <c r="AF100" s="78">
        <v>1058</v>
      </c>
      <c r="AG100" s="78">
        <v>5397</v>
      </c>
      <c r="AH100" s="78">
        <v>7484</v>
      </c>
      <c r="AI100" s="78"/>
      <c r="AJ100" s="78" t="s">
        <v>7370</v>
      </c>
      <c r="AK100" s="78"/>
      <c r="AL100" s="78"/>
      <c r="AM100" s="78"/>
      <c r="AN100" s="80">
        <v>40724.50445601852</v>
      </c>
      <c r="AO100" s="82" t="s">
        <v>9141</v>
      </c>
      <c r="AP100" s="78" t="b">
        <v>1</v>
      </c>
      <c r="AQ100" s="78" t="b">
        <v>0</v>
      </c>
      <c r="AR100" s="78" t="b">
        <v>0</v>
      </c>
      <c r="AS100" s="78" t="s">
        <v>6305</v>
      </c>
      <c r="AT100" s="78">
        <v>20</v>
      </c>
      <c r="AU100" s="82" t="s">
        <v>9742</v>
      </c>
      <c r="AV100" s="78" t="b">
        <v>0</v>
      </c>
      <c r="AW100" s="78" t="s">
        <v>10419</v>
      </c>
      <c r="AX100" s="82" t="s">
        <v>10517</v>
      </c>
      <c r="AY100" s="78" t="s">
        <v>66</v>
      </c>
      <c r="AZ100" s="78" t="str">
        <f>REPLACE(INDEX(GroupVertices[Group], MATCH(Vertices[[#This Row],[Vertex]],GroupVertices[Vertex],0)),1,1,"")</f>
        <v>2</v>
      </c>
      <c r="BA100" s="48" t="s">
        <v>12860</v>
      </c>
      <c r="BB100" s="48" t="s">
        <v>12860</v>
      </c>
      <c r="BC100" s="48" t="s">
        <v>12954</v>
      </c>
      <c r="BD100" s="48" t="s">
        <v>13005</v>
      </c>
      <c r="BE100" s="48" t="s">
        <v>13037</v>
      </c>
      <c r="BF100" s="48" t="s">
        <v>13115</v>
      </c>
      <c r="BG100" s="120" t="s">
        <v>13224</v>
      </c>
      <c r="BH100" s="120" t="s">
        <v>13620</v>
      </c>
      <c r="BI100" s="120" t="s">
        <v>13754</v>
      </c>
      <c r="BJ100" s="120" t="s">
        <v>13754</v>
      </c>
      <c r="BK100" s="120">
        <v>1</v>
      </c>
      <c r="BL100" s="123">
        <v>1.8867924528301887</v>
      </c>
      <c r="BM100" s="120">
        <v>1</v>
      </c>
      <c r="BN100" s="123">
        <v>1.8867924528301887</v>
      </c>
      <c r="BO100" s="120">
        <v>0</v>
      </c>
      <c r="BP100" s="123">
        <v>0</v>
      </c>
      <c r="BQ100" s="120">
        <v>51</v>
      </c>
      <c r="BR100" s="123">
        <v>96.226415094339629</v>
      </c>
      <c r="BS100" s="120">
        <v>53</v>
      </c>
      <c r="BT100" s="2"/>
      <c r="BU100" s="3"/>
      <c r="BV100" s="3"/>
      <c r="BW100" s="3"/>
      <c r="BX100" s="3"/>
    </row>
    <row r="101" spans="1:76" x14ac:dyDescent="0.25">
      <c r="A101" s="64" t="s">
        <v>683</v>
      </c>
      <c r="B101" s="65"/>
      <c r="C101" s="65" t="s">
        <v>64</v>
      </c>
      <c r="D101" s="66">
        <v>224.65920617391163</v>
      </c>
      <c r="E101" s="68"/>
      <c r="F101" s="100" t="s">
        <v>3872</v>
      </c>
      <c r="G101" s="65"/>
      <c r="H101" s="69" t="s">
        <v>683</v>
      </c>
      <c r="I101" s="70"/>
      <c r="J101" s="70"/>
      <c r="K101" s="69" t="s">
        <v>11306</v>
      </c>
      <c r="L101" s="73">
        <v>9999</v>
      </c>
      <c r="M101" s="74">
        <v>1417.3673095703125</v>
      </c>
      <c r="N101" s="74">
        <v>2780.43212890625</v>
      </c>
      <c r="O101" s="75"/>
      <c r="P101" s="76"/>
      <c r="Q101" s="76"/>
      <c r="R101" s="86"/>
      <c r="S101" s="48">
        <v>44</v>
      </c>
      <c r="T101" s="48">
        <v>10</v>
      </c>
      <c r="U101" s="49">
        <v>60142.045585</v>
      </c>
      <c r="V101" s="49">
        <v>9.7799999999999992E-4</v>
      </c>
      <c r="W101" s="49">
        <v>6.0009E-2</v>
      </c>
      <c r="X101" s="49">
        <v>11.476464999999999</v>
      </c>
      <c r="Y101" s="49">
        <v>2.7755102040816326E-2</v>
      </c>
      <c r="Z101" s="49">
        <v>0.08</v>
      </c>
      <c r="AA101" s="71">
        <v>101</v>
      </c>
      <c r="AB101" s="71"/>
      <c r="AC101" s="72"/>
      <c r="AD101" s="78" t="s">
        <v>6609</v>
      </c>
      <c r="AE101" s="78">
        <v>184942</v>
      </c>
      <c r="AF101" s="78">
        <v>199667</v>
      </c>
      <c r="AG101" s="78">
        <v>242027</v>
      </c>
      <c r="AH101" s="78">
        <v>2205</v>
      </c>
      <c r="AI101" s="78">
        <v>0</v>
      </c>
      <c r="AJ101" s="78" t="s">
        <v>7371</v>
      </c>
      <c r="AK101" s="78" t="s">
        <v>8062</v>
      </c>
      <c r="AL101" s="82" t="s">
        <v>8504</v>
      </c>
      <c r="AM101" s="78" t="s">
        <v>7997</v>
      </c>
      <c r="AN101" s="80">
        <v>39904.91642361111</v>
      </c>
      <c r="AO101" s="82" t="s">
        <v>9142</v>
      </c>
      <c r="AP101" s="78" t="b">
        <v>0</v>
      </c>
      <c r="AQ101" s="78" t="b">
        <v>0</v>
      </c>
      <c r="AR101" s="78" t="b">
        <v>1</v>
      </c>
      <c r="AS101" s="78" t="s">
        <v>6304</v>
      </c>
      <c r="AT101" s="78">
        <v>7895</v>
      </c>
      <c r="AU101" s="82" t="s">
        <v>9791</v>
      </c>
      <c r="AV101" s="78" t="b">
        <v>0</v>
      </c>
      <c r="AW101" s="78" t="s">
        <v>10419</v>
      </c>
      <c r="AX101" s="82" t="s">
        <v>10518</v>
      </c>
      <c r="AY101" s="78" t="s">
        <v>66</v>
      </c>
      <c r="AZ101" s="78" t="str">
        <f>REPLACE(INDEX(GroupVertices[Group], MATCH(Vertices[[#This Row],[Vertex]],GroupVertices[Vertex],0)),1,1,"")</f>
        <v>2</v>
      </c>
      <c r="BA101" s="48" t="s">
        <v>12861</v>
      </c>
      <c r="BB101" s="48" t="s">
        <v>12861</v>
      </c>
      <c r="BC101" s="48" t="s">
        <v>12955</v>
      </c>
      <c r="BD101" s="48" t="s">
        <v>13006</v>
      </c>
      <c r="BE101" s="48" t="s">
        <v>13038</v>
      </c>
      <c r="BF101" s="48" t="s">
        <v>13116</v>
      </c>
      <c r="BG101" s="120" t="s">
        <v>13225</v>
      </c>
      <c r="BH101" s="120" t="s">
        <v>13621</v>
      </c>
      <c r="BI101" s="120" t="s">
        <v>13755</v>
      </c>
      <c r="BJ101" s="120" t="s">
        <v>14135</v>
      </c>
      <c r="BK101" s="120">
        <v>22</v>
      </c>
      <c r="BL101" s="123">
        <v>2.1674876847290641</v>
      </c>
      <c r="BM101" s="120">
        <v>12</v>
      </c>
      <c r="BN101" s="123">
        <v>1.1822660098522169</v>
      </c>
      <c r="BO101" s="120">
        <v>0</v>
      </c>
      <c r="BP101" s="123">
        <v>0</v>
      </c>
      <c r="BQ101" s="120">
        <v>981</v>
      </c>
      <c r="BR101" s="123">
        <v>96.650246305418719</v>
      </c>
      <c r="BS101" s="120">
        <v>1015</v>
      </c>
      <c r="BT101" s="2"/>
      <c r="BU101" s="3"/>
      <c r="BV101" s="3"/>
      <c r="BW101" s="3"/>
      <c r="BX101" s="3"/>
    </row>
    <row r="102" spans="1:76" x14ac:dyDescent="0.25">
      <c r="A102" s="64" t="s">
        <v>764</v>
      </c>
      <c r="B102" s="65"/>
      <c r="C102" s="65" t="s">
        <v>64</v>
      </c>
      <c r="D102" s="66">
        <v>164.20080941215946</v>
      </c>
      <c r="E102" s="68"/>
      <c r="F102" s="100" t="s">
        <v>3867</v>
      </c>
      <c r="G102" s="65"/>
      <c r="H102" s="69" t="s">
        <v>764</v>
      </c>
      <c r="I102" s="70"/>
      <c r="J102" s="70"/>
      <c r="K102" s="69" t="s">
        <v>11307</v>
      </c>
      <c r="L102" s="73">
        <v>106.72849556660121</v>
      </c>
      <c r="M102" s="74">
        <v>4785.5517578125</v>
      </c>
      <c r="N102" s="74">
        <v>8058.29248046875</v>
      </c>
      <c r="O102" s="75"/>
      <c r="P102" s="76"/>
      <c r="Q102" s="76"/>
      <c r="R102" s="86"/>
      <c r="S102" s="48">
        <v>2</v>
      </c>
      <c r="T102" s="48">
        <v>3</v>
      </c>
      <c r="U102" s="49">
        <v>636</v>
      </c>
      <c r="V102" s="49">
        <v>6.1799999999999995E-4</v>
      </c>
      <c r="W102" s="49">
        <v>1.1900000000000001E-3</v>
      </c>
      <c r="X102" s="49">
        <v>1.046357</v>
      </c>
      <c r="Y102" s="49">
        <v>0.5</v>
      </c>
      <c r="Z102" s="49">
        <v>0</v>
      </c>
      <c r="AA102" s="71">
        <v>102</v>
      </c>
      <c r="AB102" s="71"/>
      <c r="AC102" s="72"/>
      <c r="AD102" s="78" t="s">
        <v>6610</v>
      </c>
      <c r="AE102" s="78">
        <v>6867</v>
      </c>
      <c r="AF102" s="78">
        <v>7013</v>
      </c>
      <c r="AG102" s="78">
        <v>31551</v>
      </c>
      <c r="AH102" s="78">
        <v>14863</v>
      </c>
      <c r="AI102" s="78">
        <v>-14400</v>
      </c>
      <c r="AJ102" s="78" t="s">
        <v>7372</v>
      </c>
      <c r="AK102" s="78" t="s">
        <v>8063</v>
      </c>
      <c r="AL102" s="82" t="s">
        <v>8505</v>
      </c>
      <c r="AM102" s="78" t="s">
        <v>9005</v>
      </c>
      <c r="AN102" s="80">
        <v>41296.038402777776</v>
      </c>
      <c r="AO102" s="82" t="s">
        <v>9143</v>
      </c>
      <c r="AP102" s="78" t="b">
        <v>0</v>
      </c>
      <c r="AQ102" s="78" t="b">
        <v>0</v>
      </c>
      <c r="AR102" s="78" t="b">
        <v>0</v>
      </c>
      <c r="AS102" s="78" t="s">
        <v>6304</v>
      </c>
      <c r="AT102" s="78">
        <v>4218</v>
      </c>
      <c r="AU102" s="82" t="s">
        <v>9771</v>
      </c>
      <c r="AV102" s="78" t="b">
        <v>0</v>
      </c>
      <c r="AW102" s="78" t="s">
        <v>10419</v>
      </c>
      <c r="AX102" s="82" t="s">
        <v>10519</v>
      </c>
      <c r="AY102" s="78" t="s">
        <v>66</v>
      </c>
      <c r="AZ102" s="78" t="str">
        <f>REPLACE(INDEX(GroupVertices[Group], MATCH(Vertices[[#This Row],[Vertex]],GroupVertices[Vertex],0)),1,1,"")</f>
        <v>6</v>
      </c>
      <c r="BA102" s="48" t="s">
        <v>12862</v>
      </c>
      <c r="BB102" s="48" t="s">
        <v>12862</v>
      </c>
      <c r="BC102" s="48" t="s">
        <v>2508</v>
      </c>
      <c r="BD102" s="48" t="s">
        <v>2508</v>
      </c>
      <c r="BE102" s="48" t="s">
        <v>13039</v>
      </c>
      <c r="BF102" s="48" t="s">
        <v>13117</v>
      </c>
      <c r="BG102" s="120" t="s">
        <v>13226</v>
      </c>
      <c r="BH102" s="120" t="s">
        <v>13622</v>
      </c>
      <c r="BI102" s="120" t="s">
        <v>13756</v>
      </c>
      <c r="BJ102" s="120" t="s">
        <v>14136</v>
      </c>
      <c r="BK102" s="120">
        <v>9</v>
      </c>
      <c r="BL102" s="123">
        <v>4.6632124352331603</v>
      </c>
      <c r="BM102" s="120">
        <v>4</v>
      </c>
      <c r="BN102" s="123">
        <v>2.0725388601036268</v>
      </c>
      <c r="BO102" s="120">
        <v>0</v>
      </c>
      <c r="BP102" s="123">
        <v>0</v>
      </c>
      <c r="BQ102" s="120">
        <v>180</v>
      </c>
      <c r="BR102" s="123">
        <v>93.264248704663217</v>
      </c>
      <c r="BS102" s="120">
        <v>193</v>
      </c>
      <c r="BT102" s="2"/>
      <c r="BU102" s="3"/>
      <c r="BV102" s="3"/>
      <c r="BW102" s="3"/>
      <c r="BX102" s="3"/>
    </row>
    <row r="103" spans="1:76" x14ac:dyDescent="0.25">
      <c r="A103" s="64" t="s">
        <v>256</v>
      </c>
      <c r="B103" s="65"/>
      <c r="C103" s="65" t="s">
        <v>64</v>
      </c>
      <c r="D103" s="66">
        <v>163.05756847554218</v>
      </c>
      <c r="E103" s="68"/>
      <c r="F103" s="100" t="s">
        <v>3516</v>
      </c>
      <c r="G103" s="65"/>
      <c r="H103" s="69" t="s">
        <v>256</v>
      </c>
      <c r="I103" s="70"/>
      <c r="J103" s="70"/>
      <c r="K103" s="69" t="s">
        <v>11308</v>
      </c>
      <c r="L103" s="73">
        <v>1</v>
      </c>
      <c r="M103" s="74">
        <v>1668.7740478515625</v>
      </c>
      <c r="N103" s="74">
        <v>6461.92041015625</v>
      </c>
      <c r="O103" s="75"/>
      <c r="P103" s="76"/>
      <c r="Q103" s="76"/>
      <c r="R103" s="86"/>
      <c r="S103" s="48">
        <v>1</v>
      </c>
      <c r="T103" s="48">
        <v>1</v>
      </c>
      <c r="U103" s="49">
        <v>0</v>
      </c>
      <c r="V103" s="49">
        <v>0</v>
      </c>
      <c r="W103" s="49">
        <v>0</v>
      </c>
      <c r="X103" s="49">
        <v>0.99999899999999997</v>
      </c>
      <c r="Y103" s="49">
        <v>0</v>
      </c>
      <c r="Z103" s="49" t="s">
        <v>15767</v>
      </c>
      <c r="AA103" s="71">
        <v>103</v>
      </c>
      <c r="AB103" s="71"/>
      <c r="AC103" s="72"/>
      <c r="AD103" s="78" t="s">
        <v>6611</v>
      </c>
      <c r="AE103" s="78">
        <v>1434</v>
      </c>
      <c r="AF103" s="78">
        <v>3370</v>
      </c>
      <c r="AG103" s="78">
        <v>305</v>
      </c>
      <c r="AH103" s="78">
        <v>588</v>
      </c>
      <c r="AI103" s="78">
        <v>14400</v>
      </c>
      <c r="AJ103" s="78" t="s">
        <v>7373</v>
      </c>
      <c r="AK103" s="78" t="s">
        <v>8064</v>
      </c>
      <c r="AL103" s="82" t="s">
        <v>8506</v>
      </c>
      <c r="AM103" s="78" t="s">
        <v>8103</v>
      </c>
      <c r="AN103" s="80">
        <v>40228.286851851852</v>
      </c>
      <c r="AO103" s="82" t="s">
        <v>9144</v>
      </c>
      <c r="AP103" s="78" t="b">
        <v>0</v>
      </c>
      <c r="AQ103" s="78" t="b">
        <v>0</v>
      </c>
      <c r="AR103" s="78" t="b">
        <v>1</v>
      </c>
      <c r="AS103" s="78" t="s">
        <v>6304</v>
      </c>
      <c r="AT103" s="78">
        <v>198</v>
      </c>
      <c r="AU103" s="82" t="s">
        <v>9792</v>
      </c>
      <c r="AV103" s="78" t="b">
        <v>0</v>
      </c>
      <c r="AW103" s="78" t="s">
        <v>10419</v>
      </c>
      <c r="AX103" s="82" t="s">
        <v>10520</v>
      </c>
      <c r="AY103" s="78" t="s">
        <v>66</v>
      </c>
      <c r="AZ103" s="78" t="str">
        <f>REPLACE(INDEX(GroupVertices[Group], MATCH(Vertices[[#This Row],[Vertex]],GroupVertices[Vertex],0)),1,1,"")</f>
        <v>1</v>
      </c>
      <c r="BA103" s="48" t="s">
        <v>2019</v>
      </c>
      <c r="BB103" s="48" t="s">
        <v>2019</v>
      </c>
      <c r="BC103" s="48" t="s">
        <v>2505</v>
      </c>
      <c r="BD103" s="48" t="s">
        <v>2505</v>
      </c>
      <c r="BE103" s="48" t="s">
        <v>2682</v>
      </c>
      <c r="BF103" s="48" t="s">
        <v>2682</v>
      </c>
      <c r="BG103" s="120" t="s">
        <v>13227</v>
      </c>
      <c r="BH103" s="120" t="s">
        <v>13227</v>
      </c>
      <c r="BI103" s="120" t="s">
        <v>13757</v>
      </c>
      <c r="BJ103" s="120" t="s">
        <v>13757</v>
      </c>
      <c r="BK103" s="120">
        <v>0</v>
      </c>
      <c r="BL103" s="123">
        <v>0</v>
      </c>
      <c r="BM103" s="120">
        <v>0</v>
      </c>
      <c r="BN103" s="123">
        <v>0</v>
      </c>
      <c r="BO103" s="120">
        <v>0</v>
      </c>
      <c r="BP103" s="123">
        <v>0</v>
      </c>
      <c r="BQ103" s="120">
        <v>16</v>
      </c>
      <c r="BR103" s="123">
        <v>100</v>
      </c>
      <c r="BS103" s="120">
        <v>16</v>
      </c>
      <c r="BT103" s="2"/>
      <c r="BU103" s="3"/>
      <c r="BV103" s="3"/>
      <c r="BW103" s="3"/>
      <c r="BX103" s="3"/>
    </row>
    <row r="104" spans="1:76" x14ac:dyDescent="0.25">
      <c r="A104" s="64" t="s">
        <v>257</v>
      </c>
      <c r="B104" s="65"/>
      <c r="C104" s="65" t="s">
        <v>64</v>
      </c>
      <c r="D104" s="66">
        <v>166.00903183235948</v>
      </c>
      <c r="E104" s="68"/>
      <c r="F104" s="100" t="s">
        <v>3517</v>
      </c>
      <c r="G104" s="65"/>
      <c r="H104" s="69" t="s">
        <v>257</v>
      </c>
      <c r="I104" s="70"/>
      <c r="J104" s="70"/>
      <c r="K104" s="69" t="s">
        <v>11309</v>
      </c>
      <c r="L104" s="73">
        <v>1</v>
      </c>
      <c r="M104" s="74">
        <v>535.0341796875</v>
      </c>
      <c r="N104" s="74">
        <v>6461.92041015625</v>
      </c>
      <c r="O104" s="75"/>
      <c r="P104" s="76"/>
      <c r="Q104" s="76"/>
      <c r="R104" s="86"/>
      <c r="S104" s="48">
        <v>1</v>
      </c>
      <c r="T104" s="48">
        <v>1</v>
      </c>
      <c r="U104" s="49">
        <v>0</v>
      </c>
      <c r="V104" s="49">
        <v>0</v>
      </c>
      <c r="W104" s="49">
        <v>0</v>
      </c>
      <c r="X104" s="49">
        <v>0.99999899999999997</v>
      </c>
      <c r="Y104" s="49">
        <v>0</v>
      </c>
      <c r="Z104" s="49" t="s">
        <v>15767</v>
      </c>
      <c r="AA104" s="71">
        <v>104</v>
      </c>
      <c r="AB104" s="71"/>
      <c r="AC104" s="72"/>
      <c r="AD104" s="78" t="s">
        <v>6612</v>
      </c>
      <c r="AE104" s="78">
        <v>2694</v>
      </c>
      <c r="AF104" s="78">
        <v>12775</v>
      </c>
      <c r="AG104" s="78">
        <v>23597</v>
      </c>
      <c r="AH104" s="78">
        <v>1210</v>
      </c>
      <c r="AI104" s="78">
        <v>-18000</v>
      </c>
      <c r="AJ104" s="78" t="s">
        <v>7374</v>
      </c>
      <c r="AK104" s="78" t="s">
        <v>8065</v>
      </c>
      <c r="AL104" s="82" t="s">
        <v>8507</v>
      </c>
      <c r="AM104" s="78" t="s">
        <v>9007</v>
      </c>
      <c r="AN104" s="80">
        <v>39157.64334490741</v>
      </c>
      <c r="AO104" s="82" t="s">
        <v>9145</v>
      </c>
      <c r="AP104" s="78" t="b">
        <v>0</v>
      </c>
      <c r="AQ104" s="78" t="b">
        <v>0</v>
      </c>
      <c r="AR104" s="78" t="b">
        <v>1</v>
      </c>
      <c r="AS104" s="78" t="s">
        <v>6304</v>
      </c>
      <c r="AT104" s="78">
        <v>1433</v>
      </c>
      <c r="AU104" s="82" t="s">
        <v>9793</v>
      </c>
      <c r="AV104" s="78" t="b">
        <v>0</v>
      </c>
      <c r="AW104" s="78" t="s">
        <v>10419</v>
      </c>
      <c r="AX104" s="82" t="s">
        <v>10521</v>
      </c>
      <c r="AY104" s="78" t="s">
        <v>66</v>
      </c>
      <c r="AZ104" s="78" t="str">
        <f>REPLACE(INDEX(GroupVertices[Group], MATCH(Vertices[[#This Row],[Vertex]],GroupVertices[Vertex],0)),1,1,"")</f>
        <v>1</v>
      </c>
      <c r="BA104" s="48" t="s">
        <v>2020</v>
      </c>
      <c r="BB104" s="48" t="s">
        <v>2020</v>
      </c>
      <c r="BC104" s="48" t="s">
        <v>2520</v>
      </c>
      <c r="BD104" s="48" t="s">
        <v>2520</v>
      </c>
      <c r="BE104" s="48" t="s">
        <v>2683</v>
      </c>
      <c r="BF104" s="48" t="s">
        <v>2683</v>
      </c>
      <c r="BG104" s="120" t="s">
        <v>13228</v>
      </c>
      <c r="BH104" s="120" t="s">
        <v>13228</v>
      </c>
      <c r="BI104" s="120" t="s">
        <v>13758</v>
      </c>
      <c r="BJ104" s="120" t="s">
        <v>13758</v>
      </c>
      <c r="BK104" s="120">
        <v>1</v>
      </c>
      <c r="BL104" s="123">
        <v>3.4482758620689653</v>
      </c>
      <c r="BM104" s="120">
        <v>0</v>
      </c>
      <c r="BN104" s="123">
        <v>0</v>
      </c>
      <c r="BO104" s="120">
        <v>0</v>
      </c>
      <c r="BP104" s="123">
        <v>0</v>
      </c>
      <c r="BQ104" s="120">
        <v>28</v>
      </c>
      <c r="BR104" s="123">
        <v>96.551724137931032</v>
      </c>
      <c r="BS104" s="120">
        <v>29</v>
      </c>
      <c r="BT104" s="2"/>
      <c r="BU104" s="3"/>
      <c r="BV104" s="3"/>
      <c r="BW104" s="3"/>
      <c r="BX104" s="3"/>
    </row>
    <row r="105" spans="1:76" x14ac:dyDescent="0.25">
      <c r="A105" s="64" t="s">
        <v>258</v>
      </c>
      <c r="B105" s="65"/>
      <c r="C105" s="65" t="s">
        <v>64</v>
      </c>
      <c r="D105" s="66">
        <v>162.59939340898683</v>
      </c>
      <c r="E105" s="68"/>
      <c r="F105" s="100" t="s">
        <v>10108</v>
      </c>
      <c r="G105" s="65"/>
      <c r="H105" s="69" t="s">
        <v>258</v>
      </c>
      <c r="I105" s="70"/>
      <c r="J105" s="70"/>
      <c r="K105" s="69" t="s">
        <v>11310</v>
      </c>
      <c r="L105" s="73">
        <v>1.1108265706822316</v>
      </c>
      <c r="M105" s="74">
        <v>5658.30908203125</v>
      </c>
      <c r="N105" s="74">
        <v>6822.84716796875</v>
      </c>
      <c r="O105" s="75"/>
      <c r="P105" s="76"/>
      <c r="Q105" s="76"/>
      <c r="R105" s="86"/>
      <c r="S105" s="48">
        <v>1</v>
      </c>
      <c r="T105" s="48">
        <v>2</v>
      </c>
      <c r="U105" s="49">
        <v>0.66666700000000001</v>
      </c>
      <c r="V105" s="49">
        <v>9.0909000000000004E-2</v>
      </c>
      <c r="W105" s="49">
        <v>0</v>
      </c>
      <c r="X105" s="49">
        <v>1.046519</v>
      </c>
      <c r="Y105" s="49">
        <v>0.33333333333333331</v>
      </c>
      <c r="Z105" s="49">
        <v>0</v>
      </c>
      <c r="AA105" s="71">
        <v>105</v>
      </c>
      <c r="AB105" s="71"/>
      <c r="AC105" s="72"/>
      <c r="AD105" s="78" t="s">
        <v>6613</v>
      </c>
      <c r="AE105" s="78">
        <v>1189</v>
      </c>
      <c r="AF105" s="78">
        <v>1910</v>
      </c>
      <c r="AG105" s="78">
        <v>10272</v>
      </c>
      <c r="AH105" s="78">
        <v>2534</v>
      </c>
      <c r="AI105" s="78">
        <v>3600</v>
      </c>
      <c r="AJ105" s="78" t="s">
        <v>7375</v>
      </c>
      <c r="AK105" s="78" t="s">
        <v>8066</v>
      </c>
      <c r="AL105" s="82" t="s">
        <v>8508</v>
      </c>
      <c r="AM105" s="78" t="s">
        <v>8068</v>
      </c>
      <c r="AN105" s="80">
        <v>40637.623726851853</v>
      </c>
      <c r="AO105" s="82" t="s">
        <v>9146</v>
      </c>
      <c r="AP105" s="78" t="b">
        <v>0</v>
      </c>
      <c r="AQ105" s="78" t="b">
        <v>0</v>
      </c>
      <c r="AR105" s="78" t="b">
        <v>0</v>
      </c>
      <c r="AS105" s="78" t="s">
        <v>6304</v>
      </c>
      <c r="AT105" s="78">
        <v>74</v>
      </c>
      <c r="AU105" s="82" t="s">
        <v>9794</v>
      </c>
      <c r="AV105" s="78" t="b">
        <v>0</v>
      </c>
      <c r="AW105" s="78" t="s">
        <v>10419</v>
      </c>
      <c r="AX105" s="82" t="s">
        <v>10522</v>
      </c>
      <c r="AY105" s="78" t="s">
        <v>66</v>
      </c>
      <c r="AZ105" s="78" t="str">
        <f>REPLACE(INDEX(GroupVertices[Group], MATCH(Vertices[[#This Row],[Vertex]],GroupVertices[Vertex],0)),1,1,"")</f>
        <v>21</v>
      </c>
      <c r="BA105" s="48" t="s">
        <v>2021</v>
      </c>
      <c r="BB105" s="48" t="s">
        <v>2021</v>
      </c>
      <c r="BC105" s="48" t="s">
        <v>2505</v>
      </c>
      <c r="BD105" s="48" t="s">
        <v>2505</v>
      </c>
      <c r="BE105" s="48" t="s">
        <v>731</v>
      </c>
      <c r="BF105" s="48" t="s">
        <v>731</v>
      </c>
      <c r="BG105" s="120" t="s">
        <v>13229</v>
      </c>
      <c r="BH105" s="120" t="s">
        <v>13229</v>
      </c>
      <c r="BI105" s="120" t="s">
        <v>13759</v>
      </c>
      <c r="BJ105" s="120" t="s">
        <v>13759</v>
      </c>
      <c r="BK105" s="120">
        <v>0</v>
      </c>
      <c r="BL105" s="123">
        <v>0</v>
      </c>
      <c r="BM105" s="120">
        <v>0</v>
      </c>
      <c r="BN105" s="123">
        <v>0</v>
      </c>
      <c r="BO105" s="120">
        <v>0</v>
      </c>
      <c r="BP105" s="123">
        <v>0</v>
      </c>
      <c r="BQ105" s="120">
        <v>25</v>
      </c>
      <c r="BR105" s="123">
        <v>100</v>
      </c>
      <c r="BS105" s="120">
        <v>25</v>
      </c>
      <c r="BT105" s="2"/>
      <c r="BU105" s="3"/>
      <c r="BV105" s="3"/>
      <c r="BW105" s="3"/>
      <c r="BX105" s="3"/>
    </row>
    <row r="106" spans="1:76" x14ac:dyDescent="0.25">
      <c r="A106" s="64" t="s">
        <v>820</v>
      </c>
      <c r="B106" s="65"/>
      <c r="C106" s="65" t="s">
        <v>64</v>
      </c>
      <c r="D106" s="66">
        <v>188.79037483340093</v>
      </c>
      <c r="E106" s="68"/>
      <c r="F106" s="100" t="s">
        <v>10109</v>
      </c>
      <c r="G106" s="65"/>
      <c r="H106" s="69" t="s">
        <v>820</v>
      </c>
      <c r="I106" s="70"/>
      <c r="J106" s="70"/>
      <c r="K106" s="69" t="s">
        <v>11311</v>
      </c>
      <c r="L106" s="73">
        <v>1.9974386374207662</v>
      </c>
      <c r="M106" s="74">
        <v>5801.82470703125</v>
      </c>
      <c r="N106" s="74">
        <v>6678.4892578125</v>
      </c>
      <c r="O106" s="75"/>
      <c r="P106" s="76"/>
      <c r="Q106" s="76"/>
      <c r="R106" s="86"/>
      <c r="S106" s="48">
        <v>3</v>
      </c>
      <c r="T106" s="48">
        <v>0</v>
      </c>
      <c r="U106" s="49">
        <v>6</v>
      </c>
      <c r="V106" s="49">
        <v>0.111111</v>
      </c>
      <c r="W106" s="49">
        <v>0</v>
      </c>
      <c r="X106" s="49">
        <v>1.0588329999999999</v>
      </c>
      <c r="Y106" s="49">
        <v>0.16666666666666666</v>
      </c>
      <c r="Z106" s="49">
        <v>0</v>
      </c>
      <c r="AA106" s="71">
        <v>106</v>
      </c>
      <c r="AB106" s="71"/>
      <c r="AC106" s="72"/>
      <c r="AD106" s="78" t="s">
        <v>6614</v>
      </c>
      <c r="AE106" s="78">
        <v>3267</v>
      </c>
      <c r="AF106" s="78">
        <v>85369</v>
      </c>
      <c r="AG106" s="78">
        <v>21909</v>
      </c>
      <c r="AH106" s="78">
        <v>1734</v>
      </c>
      <c r="AI106" s="78">
        <v>3600</v>
      </c>
      <c r="AJ106" s="78" t="s">
        <v>7376</v>
      </c>
      <c r="AK106" s="78" t="s">
        <v>8067</v>
      </c>
      <c r="AL106" s="82" t="s">
        <v>8509</v>
      </c>
      <c r="AM106" s="78" t="s">
        <v>8068</v>
      </c>
      <c r="AN106" s="80">
        <v>40429.639189814814</v>
      </c>
      <c r="AO106" s="82" t="s">
        <v>9147</v>
      </c>
      <c r="AP106" s="78" t="b">
        <v>0</v>
      </c>
      <c r="AQ106" s="78" t="b">
        <v>0</v>
      </c>
      <c r="AR106" s="78" t="b">
        <v>1</v>
      </c>
      <c r="AS106" s="78" t="s">
        <v>6305</v>
      </c>
      <c r="AT106" s="78">
        <v>2929</v>
      </c>
      <c r="AU106" s="82" t="s">
        <v>9795</v>
      </c>
      <c r="AV106" s="78" t="b">
        <v>1</v>
      </c>
      <c r="AW106" s="78" t="s">
        <v>10419</v>
      </c>
      <c r="AX106" s="82" t="s">
        <v>10523</v>
      </c>
      <c r="AY106" s="78" t="s">
        <v>65</v>
      </c>
      <c r="AZ106" s="78" t="str">
        <f>REPLACE(INDEX(GroupVertices[Group], MATCH(Vertices[[#This Row],[Vertex]],GroupVertices[Vertex],0)),1,1,"")</f>
        <v>21</v>
      </c>
      <c r="BA106" s="48"/>
      <c r="BB106" s="48"/>
      <c r="BC106" s="48"/>
      <c r="BD106" s="48"/>
      <c r="BE106" s="48"/>
      <c r="BF106" s="48"/>
      <c r="BG106" s="48"/>
      <c r="BH106" s="48"/>
      <c r="BI106" s="48"/>
      <c r="BJ106" s="48"/>
      <c r="BK106" s="48"/>
      <c r="BL106" s="49"/>
      <c r="BM106" s="48"/>
      <c r="BN106" s="49"/>
      <c r="BO106" s="48"/>
      <c r="BP106" s="49"/>
      <c r="BQ106" s="48"/>
      <c r="BR106" s="49"/>
      <c r="BS106" s="48"/>
      <c r="BT106" s="2"/>
      <c r="BU106" s="3"/>
      <c r="BV106" s="3"/>
      <c r="BW106" s="3"/>
      <c r="BX106" s="3"/>
    </row>
    <row r="107" spans="1:76" x14ac:dyDescent="0.25">
      <c r="A107" s="64" t="s">
        <v>821</v>
      </c>
      <c r="B107" s="65"/>
      <c r="C107" s="65" t="s">
        <v>64</v>
      </c>
      <c r="D107" s="66">
        <v>182.72332102400711</v>
      </c>
      <c r="E107" s="68"/>
      <c r="F107" s="100" t="s">
        <v>10110</v>
      </c>
      <c r="G107" s="65"/>
      <c r="H107" s="69" t="s">
        <v>821</v>
      </c>
      <c r="I107" s="70"/>
      <c r="J107" s="70"/>
      <c r="K107" s="69" t="s">
        <v>11312</v>
      </c>
      <c r="L107" s="73">
        <v>1.9974386374207662</v>
      </c>
      <c r="M107" s="74">
        <v>5657.28662109375</v>
      </c>
      <c r="N107" s="74">
        <v>6398.9736328125</v>
      </c>
      <c r="O107" s="75"/>
      <c r="P107" s="76"/>
      <c r="Q107" s="76"/>
      <c r="R107" s="86"/>
      <c r="S107" s="48">
        <v>3</v>
      </c>
      <c r="T107" s="48">
        <v>0</v>
      </c>
      <c r="U107" s="49">
        <v>6</v>
      </c>
      <c r="V107" s="49">
        <v>0.111111</v>
      </c>
      <c r="W107" s="49">
        <v>0</v>
      </c>
      <c r="X107" s="49">
        <v>1.0588329999999999</v>
      </c>
      <c r="Y107" s="49">
        <v>0.16666666666666666</v>
      </c>
      <c r="Z107" s="49">
        <v>0</v>
      </c>
      <c r="AA107" s="71">
        <v>107</v>
      </c>
      <c r="AB107" s="71"/>
      <c r="AC107" s="72"/>
      <c r="AD107" s="78" t="s">
        <v>6615</v>
      </c>
      <c r="AE107" s="78">
        <v>29556</v>
      </c>
      <c r="AF107" s="78">
        <v>66036</v>
      </c>
      <c r="AG107" s="78">
        <v>33247</v>
      </c>
      <c r="AH107" s="78">
        <v>17702</v>
      </c>
      <c r="AI107" s="78">
        <v>-25200</v>
      </c>
      <c r="AJ107" s="78" t="s">
        <v>7377</v>
      </c>
      <c r="AK107" s="78" t="s">
        <v>8008</v>
      </c>
      <c r="AL107" s="82" t="s">
        <v>8510</v>
      </c>
      <c r="AM107" s="78" t="s">
        <v>9004</v>
      </c>
      <c r="AN107" s="80">
        <v>39263.307013888887</v>
      </c>
      <c r="AO107" s="82" t="s">
        <v>9148</v>
      </c>
      <c r="AP107" s="78" t="b">
        <v>0</v>
      </c>
      <c r="AQ107" s="78" t="b">
        <v>0</v>
      </c>
      <c r="AR107" s="78" t="b">
        <v>1</v>
      </c>
      <c r="AS107" s="78" t="s">
        <v>6304</v>
      </c>
      <c r="AT107" s="78">
        <v>2898</v>
      </c>
      <c r="AU107" s="82" t="s">
        <v>9796</v>
      </c>
      <c r="AV107" s="78" t="b">
        <v>1</v>
      </c>
      <c r="AW107" s="78" t="s">
        <v>10419</v>
      </c>
      <c r="AX107" s="82" t="s">
        <v>10524</v>
      </c>
      <c r="AY107" s="78" t="s">
        <v>65</v>
      </c>
      <c r="AZ107" s="78" t="str">
        <f>REPLACE(INDEX(GroupVertices[Group], MATCH(Vertices[[#This Row],[Vertex]],GroupVertices[Vertex],0)),1,1,"")</f>
        <v>21</v>
      </c>
      <c r="BA107" s="48"/>
      <c r="BB107" s="48"/>
      <c r="BC107" s="48"/>
      <c r="BD107" s="48"/>
      <c r="BE107" s="48"/>
      <c r="BF107" s="48"/>
      <c r="BG107" s="48"/>
      <c r="BH107" s="48"/>
      <c r="BI107" s="48"/>
      <c r="BJ107" s="48"/>
      <c r="BK107" s="48"/>
      <c r="BL107" s="49"/>
      <c r="BM107" s="48"/>
      <c r="BN107" s="49"/>
      <c r="BO107" s="48"/>
      <c r="BP107" s="49"/>
      <c r="BQ107" s="48"/>
      <c r="BR107" s="49"/>
      <c r="BS107" s="48"/>
      <c r="BT107" s="2"/>
      <c r="BU107" s="3"/>
      <c r="BV107" s="3"/>
      <c r="BW107" s="3"/>
      <c r="BX107" s="3"/>
    </row>
    <row r="108" spans="1:76" x14ac:dyDescent="0.25">
      <c r="A108" s="64" t="s">
        <v>259</v>
      </c>
      <c r="B108" s="65"/>
      <c r="C108" s="65" t="s">
        <v>64</v>
      </c>
      <c r="D108" s="66">
        <v>162.23222571866506</v>
      </c>
      <c r="E108" s="68"/>
      <c r="F108" s="100" t="s">
        <v>3518</v>
      </c>
      <c r="G108" s="65"/>
      <c r="H108" s="69" t="s">
        <v>259</v>
      </c>
      <c r="I108" s="70"/>
      <c r="J108" s="70"/>
      <c r="K108" s="69" t="s">
        <v>11313</v>
      </c>
      <c r="L108" s="73">
        <v>1.1108265706822316</v>
      </c>
      <c r="M108" s="74">
        <v>5567.994140625</v>
      </c>
      <c r="N108" s="74">
        <v>6648.18994140625</v>
      </c>
      <c r="O108" s="75"/>
      <c r="P108" s="76"/>
      <c r="Q108" s="76"/>
      <c r="R108" s="86"/>
      <c r="S108" s="48">
        <v>0</v>
      </c>
      <c r="T108" s="48">
        <v>3</v>
      </c>
      <c r="U108" s="49">
        <v>0.66666700000000001</v>
      </c>
      <c r="V108" s="49">
        <v>9.0909000000000004E-2</v>
      </c>
      <c r="W108" s="49">
        <v>0</v>
      </c>
      <c r="X108" s="49">
        <v>1.046519</v>
      </c>
      <c r="Y108" s="49">
        <v>0.33333333333333331</v>
      </c>
      <c r="Z108" s="49">
        <v>0</v>
      </c>
      <c r="AA108" s="71">
        <v>108</v>
      </c>
      <c r="AB108" s="71"/>
      <c r="AC108" s="72"/>
      <c r="AD108" s="78" t="s">
        <v>6616</v>
      </c>
      <c r="AE108" s="78">
        <v>592</v>
      </c>
      <c r="AF108" s="78">
        <v>740</v>
      </c>
      <c r="AG108" s="78">
        <v>19069</v>
      </c>
      <c r="AH108" s="78">
        <v>1044</v>
      </c>
      <c r="AI108" s="78">
        <v>3600</v>
      </c>
      <c r="AJ108" s="78" t="s">
        <v>7378</v>
      </c>
      <c r="AK108" s="78" t="s">
        <v>8068</v>
      </c>
      <c r="AL108" s="82" t="s">
        <v>8511</v>
      </c>
      <c r="AM108" s="78" t="s">
        <v>8068</v>
      </c>
      <c r="AN108" s="80">
        <v>41336.914930555555</v>
      </c>
      <c r="AO108" s="82" t="s">
        <v>9149</v>
      </c>
      <c r="AP108" s="78" t="b">
        <v>0</v>
      </c>
      <c r="AQ108" s="78" t="b">
        <v>0</v>
      </c>
      <c r="AR108" s="78" t="b">
        <v>1</v>
      </c>
      <c r="AS108" s="78" t="s">
        <v>6305</v>
      </c>
      <c r="AT108" s="78">
        <v>169</v>
      </c>
      <c r="AU108" s="82" t="s">
        <v>9797</v>
      </c>
      <c r="AV108" s="78" t="b">
        <v>0</v>
      </c>
      <c r="AW108" s="78" t="s">
        <v>10419</v>
      </c>
      <c r="AX108" s="82" t="s">
        <v>10525</v>
      </c>
      <c r="AY108" s="78" t="s">
        <v>66</v>
      </c>
      <c r="AZ108" s="78" t="str">
        <f>REPLACE(INDEX(GroupVertices[Group], MATCH(Vertices[[#This Row],[Vertex]],GroupVertices[Vertex],0)),1,1,"")</f>
        <v>21</v>
      </c>
      <c r="BA108" s="48"/>
      <c r="BB108" s="48"/>
      <c r="BC108" s="48"/>
      <c r="BD108" s="48"/>
      <c r="BE108" s="48"/>
      <c r="BF108" s="48"/>
      <c r="BG108" s="120" t="s">
        <v>13230</v>
      </c>
      <c r="BH108" s="120" t="s">
        <v>13230</v>
      </c>
      <c r="BI108" s="120" t="s">
        <v>13760</v>
      </c>
      <c r="BJ108" s="120" t="s">
        <v>13760</v>
      </c>
      <c r="BK108" s="120">
        <v>0</v>
      </c>
      <c r="BL108" s="123">
        <v>0</v>
      </c>
      <c r="BM108" s="120">
        <v>0</v>
      </c>
      <c r="BN108" s="123">
        <v>0</v>
      </c>
      <c r="BO108" s="120">
        <v>0</v>
      </c>
      <c r="BP108" s="123">
        <v>0</v>
      </c>
      <c r="BQ108" s="120">
        <v>19</v>
      </c>
      <c r="BR108" s="123">
        <v>100</v>
      </c>
      <c r="BS108" s="120">
        <v>19</v>
      </c>
      <c r="BT108" s="2"/>
      <c r="BU108" s="3"/>
      <c r="BV108" s="3"/>
      <c r="BW108" s="3"/>
      <c r="BX108" s="3"/>
    </row>
    <row r="109" spans="1:76" x14ac:dyDescent="0.25">
      <c r="A109" s="64" t="s">
        <v>260</v>
      </c>
      <c r="B109" s="65"/>
      <c r="C109" s="65" t="s">
        <v>64</v>
      </c>
      <c r="D109" s="66">
        <v>162.58056429666263</v>
      </c>
      <c r="E109" s="68"/>
      <c r="F109" s="100" t="s">
        <v>10111</v>
      </c>
      <c r="G109" s="65"/>
      <c r="H109" s="69" t="s">
        <v>260</v>
      </c>
      <c r="I109" s="70"/>
      <c r="J109" s="70"/>
      <c r="K109" s="69" t="s">
        <v>11314</v>
      </c>
      <c r="L109" s="73">
        <v>1</v>
      </c>
      <c r="M109" s="74">
        <v>761.78216552734375</v>
      </c>
      <c r="N109" s="74">
        <v>6461.92041015625</v>
      </c>
      <c r="O109" s="75"/>
      <c r="P109" s="76"/>
      <c r="Q109" s="76"/>
      <c r="R109" s="86"/>
      <c r="S109" s="48">
        <v>1</v>
      </c>
      <c r="T109" s="48">
        <v>1</v>
      </c>
      <c r="U109" s="49">
        <v>0</v>
      </c>
      <c r="V109" s="49">
        <v>0</v>
      </c>
      <c r="W109" s="49">
        <v>0</v>
      </c>
      <c r="X109" s="49">
        <v>0.99999899999999997</v>
      </c>
      <c r="Y109" s="49">
        <v>0</v>
      </c>
      <c r="Z109" s="49" t="s">
        <v>15767</v>
      </c>
      <c r="AA109" s="71">
        <v>109</v>
      </c>
      <c r="AB109" s="71"/>
      <c r="AC109" s="72"/>
      <c r="AD109" s="78" t="s">
        <v>6617</v>
      </c>
      <c r="AE109" s="78">
        <v>1650</v>
      </c>
      <c r="AF109" s="78">
        <v>1850</v>
      </c>
      <c r="AG109" s="78">
        <v>15473</v>
      </c>
      <c r="AH109" s="78">
        <v>660</v>
      </c>
      <c r="AI109" s="78">
        <v>-14400</v>
      </c>
      <c r="AJ109" s="78" t="s">
        <v>7379</v>
      </c>
      <c r="AK109" s="78" t="s">
        <v>8069</v>
      </c>
      <c r="AL109" s="82" t="s">
        <v>8512</v>
      </c>
      <c r="AM109" s="78" t="s">
        <v>9005</v>
      </c>
      <c r="AN109" s="80">
        <v>39920.543495370373</v>
      </c>
      <c r="AO109" s="82" t="s">
        <v>9150</v>
      </c>
      <c r="AP109" s="78" t="b">
        <v>0</v>
      </c>
      <c r="AQ109" s="78" t="b">
        <v>0</v>
      </c>
      <c r="AR109" s="78" t="b">
        <v>1</v>
      </c>
      <c r="AS109" s="78" t="s">
        <v>6304</v>
      </c>
      <c r="AT109" s="78">
        <v>94</v>
      </c>
      <c r="AU109" s="82" t="s">
        <v>9798</v>
      </c>
      <c r="AV109" s="78" t="b">
        <v>0</v>
      </c>
      <c r="AW109" s="78" t="s">
        <v>10419</v>
      </c>
      <c r="AX109" s="82" t="s">
        <v>10526</v>
      </c>
      <c r="AY109" s="78" t="s">
        <v>66</v>
      </c>
      <c r="AZ109" s="78" t="str">
        <f>REPLACE(INDEX(GroupVertices[Group], MATCH(Vertices[[#This Row],[Vertex]],GroupVertices[Vertex],0)),1,1,"")</f>
        <v>1</v>
      </c>
      <c r="BA109" s="48"/>
      <c r="BB109" s="48"/>
      <c r="BC109" s="48"/>
      <c r="BD109" s="48"/>
      <c r="BE109" s="48" t="s">
        <v>2684</v>
      </c>
      <c r="BF109" s="48" t="s">
        <v>2684</v>
      </c>
      <c r="BG109" s="120" t="s">
        <v>13231</v>
      </c>
      <c r="BH109" s="120" t="s">
        <v>13231</v>
      </c>
      <c r="BI109" s="120" t="s">
        <v>13761</v>
      </c>
      <c r="BJ109" s="120" t="s">
        <v>13761</v>
      </c>
      <c r="BK109" s="120">
        <v>1</v>
      </c>
      <c r="BL109" s="123">
        <v>9.0909090909090917</v>
      </c>
      <c r="BM109" s="120">
        <v>0</v>
      </c>
      <c r="BN109" s="123">
        <v>0</v>
      </c>
      <c r="BO109" s="120">
        <v>0</v>
      </c>
      <c r="BP109" s="123">
        <v>0</v>
      </c>
      <c r="BQ109" s="120">
        <v>10</v>
      </c>
      <c r="BR109" s="123">
        <v>90.909090909090907</v>
      </c>
      <c r="BS109" s="120">
        <v>11</v>
      </c>
      <c r="BT109" s="2"/>
      <c r="BU109" s="3"/>
      <c r="BV109" s="3"/>
      <c r="BW109" s="3"/>
      <c r="BX109" s="3"/>
    </row>
    <row r="110" spans="1:76" x14ac:dyDescent="0.25">
      <c r="A110" s="64" t="s">
        <v>261</v>
      </c>
      <c r="B110" s="65"/>
      <c r="C110" s="65" t="s">
        <v>64</v>
      </c>
      <c r="D110" s="66">
        <v>163.07012121709164</v>
      </c>
      <c r="E110" s="68"/>
      <c r="F110" s="100" t="s">
        <v>3519</v>
      </c>
      <c r="G110" s="65"/>
      <c r="H110" s="69" t="s">
        <v>261</v>
      </c>
      <c r="I110" s="70"/>
      <c r="J110" s="70"/>
      <c r="K110" s="69" t="s">
        <v>11315</v>
      </c>
      <c r="L110" s="73">
        <v>1</v>
      </c>
      <c r="M110" s="74">
        <v>1906.5360107421875</v>
      </c>
      <c r="N110" s="74">
        <v>2881.816162109375</v>
      </c>
      <c r="O110" s="75"/>
      <c r="P110" s="76"/>
      <c r="Q110" s="76"/>
      <c r="R110" s="86"/>
      <c r="S110" s="48">
        <v>0</v>
      </c>
      <c r="T110" s="48">
        <v>1</v>
      </c>
      <c r="U110" s="49">
        <v>0</v>
      </c>
      <c r="V110" s="49">
        <v>7.3200000000000001E-4</v>
      </c>
      <c r="W110" s="49">
        <v>5.5880000000000001E-3</v>
      </c>
      <c r="X110" s="49">
        <v>0.34510000000000002</v>
      </c>
      <c r="Y110" s="49">
        <v>0</v>
      </c>
      <c r="Z110" s="49">
        <v>0</v>
      </c>
      <c r="AA110" s="71">
        <v>110</v>
      </c>
      <c r="AB110" s="71"/>
      <c r="AC110" s="72"/>
      <c r="AD110" s="78" t="s">
        <v>6618</v>
      </c>
      <c r="AE110" s="78">
        <v>4998</v>
      </c>
      <c r="AF110" s="78">
        <v>3410</v>
      </c>
      <c r="AG110" s="78">
        <v>4252</v>
      </c>
      <c r="AH110" s="78">
        <v>5927</v>
      </c>
      <c r="AI110" s="78">
        <v>-25200</v>
      </c>
      <c r="AJ110" s="78" t="s">
        <v>7380</v>
      </c>
      <c r="AK110" s="78" t="s">
        <v>8070</v>
      </c>
      <c r="AL110" s="82" t="s">
        <v>8513</v>
      </c>
      <c r="AM110" s="78" t="s">
        <v>9004</v>
      </c>
      <c r="AN110" s="80">
        <v>42108.928506944445</v>
      </c>
      <c r="AO110" s="82" t="s">
        <v>9151</v>
      </c>
      <c r="AP110" s="78" t="b">
        <v>0</v>
      </c>
      <c r="AQ110" s="78" t="b">
        <v>0</v>
      </c>
      <c r="AR110" s="78" t="b">
        <v>0</v>
      </c>
      <c r="AS110" s="78" t="s">
        <v>6304</v>
      </c>
      <c r="AT110" s="78">
        <v>128</v>
      </c>
      <c r="AU110" s="82" t="s">
        <v>9799</v>
      </c>
      <c r="AV110" s="78" t="b">
        <v>0</v>
      </c>
      <c r="AW110" s="78" t="s">
        <v>10419</v>
      </c>
      <c r="AX110" s="82" t="s">
        <v>10527</v>
      </c>
      <c r="AY110" s="78" t="s">
        <v>66</v>
      </c>
      <c r="AZ110" s="78" t="str">
        <f>REPLACE(INDEX(GroupVertices[Group], MATCH(Vertices[[#This Row],[Vertex]],GroupVertices[Vertex],0)),1,1,"")</f>
        <v>2</v>
      </c>
      <c r="BA110" s="48" t="s">
        <v>2022</v>
      </c>
      <c r="BB110" s="48" t="s">
        <v>2022</v>
      </c>
      <c r="BC110" s="48" t="s">
        <v>2519</v>
      </c>
      <c r="BD110" s="48" t="s">
        <v>2519</v>
      </c>
      <c r="BE110" s="48" t="s">
        <v>2685</v>
      </c>
      <c r="BF110" s="48" t="s">
        <v>2685</v>
      </c>
      <c r="BG110" s="120" t="s">
        <v>13232</v>
      </c>
      <c r="BH110" s="120" t="s">
        <v>13232</v>
      </c>
      <c r="BI110" s="120" t="s">
        <v>13762</v>
      </c>
      <c r="BJ110" s="120" t="s">
        <v>13762</v>
      </c>
      <c r="BK110" s="120">
        <v>0</v>
      </c>
      <c r="BL110" s="123">
        <v>0</v>
      </c>
      <c r="BM110" s="120">
        <v>0</v>
      </c>
      <c r="BN110" s="123">
        <v>0</v>
      </c>
      <c r="BO110" s="120">
        <v>0</v>
      </c>
      <c r="BP110" s="123">
        <v>0</v>
      </c>
      <c r="BQ110" s="120">
        <v>17</v>
      </c>
      <c r="BR110" s="123">
        <v>100</v>
      </c>
      <c r="BS110" s="120">
        <v>17</v>
      </c>
      <c r="BT110" s="2"/>
      <c r="BU110" s="3"/>
      <c r="BV110" s="3"/>
      <c r="BW110" s="3"/>
      <c r="BX110" s="3"/>
    </row>
    <row r="111" spans="1:76" x14ac:dyDescent="0.25">
      <c r="A111" s="64" t="s">
        <v>262</v>
      </c>
      <c r="B111" s="65"/>
      <c r="C111" s="65" t="s">
        <v>64</v>
      </c>
      <c r="D111" s="66">
        <v>163.17744715733954</v>
      </c>
      <c r="E111" s="68"/>
      <c r="F111" s="100" t="s">
        <v>3520</v>
      </c>
      <c r="G111" s="65"/>
      <c r="H111" s="69" t="s">
        <v>262</v>
      </c>
      <c r="I111" s="70"/>
      <c r="J111" s="70"/>
      <c r="K111" s="69" t="s">
        <v>11316</v>
      </c>
      <c r="L111" s="73">
        <v>1</v>
      </c>
      <c r="M111" s="74">
        <v>988.530029296875</v>
      </c>
      <c r="N111" s="74">
        <v>6461.92041015625</v>
      </c>
      <c r="O111" s="75"/>
      <c r="P111" s="76"/>
      <c r="Q111" s="76"/>
      <c r="R111" s="86"/>
      <c r="S111" s="48">
        <v>1</v>
      </c>
      <c r="T111" s="48">
        <v>1</v>
      </c>
      <c r="U111" s="49">
        <v>0</v>
      </c>
      <c r="V111" s="49">
        <v>0</v>
      </c>
      <c r="W111" s="49">
        <v>0</v>
      </c>
      <c r="X111" s="49">
        <v>0.99999899999999997</v>
      </c>
      <c r="Y111" s="49">
        <v>0</v>
      </c>
      <c r="Z111" s="49" t="s">
        <v>15767</v>
      </c>
      <c r="AA111" s="71">
        <v>111</v>
      </c>
      <c r="AB111" s="71"/>
      <c r="AC111" s="72"/>
      <c r="AD111" s="78" t="s">
        <v>6619</v>
      </c>
      <c r="AE111" s="78">
        <v>4999</v>
      </c>
      <c r="AF111" s="78">
        <v>3752</v>
      </c>
      <c r="AG111" s="78">
        <v>47922</v>
      </c>
      <c r="AH111" s="78">
        <v>10152</v>
      </c>
      <c r="AI111" s="78">
        <v>-18000</v>
      </c>
      <c r="AJ111" s="78" t="s">
        <v>7381</v>
      </c>
      <c r="AK111" s="78" t="s">
        <v>8071</v>
      </c>
      <c r="AL111" s="82" t="s">
        <v>8514</v>
      </c>
      <c r="AM111" s="78" t="s">
        <v>9007</v>
      </c>
      <c r="AN111" s="80">
        <v>40201.23982638889</v>
      </c>
      <c r="AO111" s="82" t="s">
        <v>9152</v>
      </c>
      <c r="AP111" s="78" t="b">
        <v>1</v>
      </c>
      <c r="AQ111" s="78" t="b">
        <v>0</v>
      </c>
      <c r="AR111" s="78" t="b">
        <v>0</v>
      </c>
      <c r="AS111" s="78" t="s">
        <v>6304</v>
      </c>
      <c r="AT111" s="78">
        <v>154</v>
      </c>
      <c r="AU111" s="82" t="s">
        <v>9742</v>
      </c>
      <c r="AV111" s="78" t="b">
        <v>0</v>
      </c>
      <c r="AW111" s="78" t="s">
        <v>10419</v>
      </c>
      <c r="AX111" s="82" t="s">
        <v>10528</v>
      </c>
      <c r="AY111" s="78" t="s">
        <v>66</v>
      </c>
      <c r="AZ111" s="78" t="str">
        <f>REPLACE(INDEX(GroupVertices[Group], MATCH(Vertices[[#This Row],[Vertex]],GroupVertices[Vertex],0)),1,1,"")</f>
        <v>1</v>
      </c>
      <c r="BA111" s="48" t="s">
        <v>2023</v>
      </c>
      <c r="BB111" s="48" t="s">
        <v>2023</v>
      </c>
      <c r="BC111" s="48" t="s">
        <v>2521</v>
      </c>
      <c r="BD111" s="48" t="s">
        <v>2521</v>
      </c>
      <c r="BE111" s="48" t="s">
        <v>2686</v>
      </c>
      <c r="BF111" s="48" t="s">
        <v>2686</v>
      </c>
      <c r="BG111" s="120" t="s">
        <v>13233</v>
      </c>
      <c r="BH111" s="120" t="s">
        <v>13233</v>
      </c>
      <c r="BI111" s="120" t="s">
        <v>13763</v>
      </c>
      <c r="BJ111" s="120" t="s">
        <v>13763</v>
      </c>
      <c r="BK111" s="120">
        <v>0</v>
      </c>
      <c r="BL111" s="123">
        <v>0</v>
      </c>
      <c r="BM111" s="120">
        <v>0</v>
      </c>
      <c r="BN111" s="123">
        <v>0</v>
      </c>
      <c r="BO111" s="120">
        <v>0</v>
      </c>
      <c r="BP111" s="123">
        <v>0</v>
      </c>
      <c r="BQ111" s="120">
        <v>9</v>
      </c>
      <c r="BR111" s="123">
        <v>100</v>
      </c>
      <c r="BS111" s="120">
        <v>9</v>
      </c>
      <c r="BT111" s="2"/>
      <c r="BU111" s="3"/>
      <c r="BV111" s="3"/>
      <c r="BW111" s="3"/>
      <c r="BX111" s="3"/>
    </row>
    <row r="112" spans="1:76" x14ac:dyDescent="0.25">
      <c r="A112" s="64" t="s">
        <v>263</v>
      </c>
      <c r="B112" s="65"/>
      <c r="C112" s="65" t="s">
        <v>64</v>
      </c>
      <c r="D112" s="66">
        <v>163.67736008954688</v>
      </c>
      <c r="E112" s="68"/>
      <c r="F112" s="100" t="s">
        <v>3521</v>
      </c>
      <c r="G112" s="65"/>
      <c r="H112" s="69" t="s">
        <v>263</v>
      </c>
      <c r="I112" s="70"/>
      <c r="J112" s="70"/>
      <c r="K112" s="69" t="s">
        <v>11317</v>
      </c>
      <c r="L112" s="73">
        <v>1</v>
      </c>
      <c r="M112" s="74">
        <v>8056.37451171875</v>
      </c>
      <c r="N112" s="74">
        <v>6222.9072265625</v>
      </c>
      <c r="O112" s="75"/>
      <c r="P112" s="76"/>
      <c r="Q112" s="76"/>
      <c r="R112" s="86"/>
      <c r="S112" s="48">
        <v>0</v>
      </c>
      <c r="T112" s="48">
        <v>1</v>
      </c>
      <c r="U112" s="49">
        <v>0</v>
      </c>
      <c r="V112" s="49">
        <v>0.1</v>
      </c>
      <c r="W112" s="49">
        <v>0</v>
      </c>
      <c r="X112" s="49">
        <v>0.56143600000000005</v>
      </c>
      <c r="Y112" s="49">
        <v>0</v>
      </c>
      <c r="Z112" s="49">
        <v>0</v>
      </c>
      <c r="AA112" s="71">
        <v>112</v>
      </c>
      <c r="AB112" s="71"/>
      <c r="AC112" s="72"/>
      <c r="AD112" s="78" t="s">
        <v>6620</v>
      </c>
      <c r="AE112" s="78">
        <v>5533</v>
      </c>
      <c r="AF112" s="78">
        <v>5345</v>
      </c>
      <c r="AG112" s="78">
        <v>63955</v>
      </c>
      <c r="AH112" s="78">
        <v>24764</v>
      </c>
      <c r="AI112" s="78"/>
      <c r="AJ112" s="78" t="s">
        <v>7382</v>
      </c>
      <c r="AK112" s="78" t="s">
        <v>8072</v>
      </c>
      <c r="AL112" s="78"/>
      <c r="AM112" s="78"/>
      <c r="AN112" s="80">
        <v>41714.65425925926</v>
      </c>
      <c r="AO112" s="82" t="s">
        <v>9153</v>
      </c>
      <c r="AP112" s="78" t="b">
        <v>1</v>
      </c>
      <c r="AQ112" s="78" t="b">
        <v>0</v>
      </c>
      <c r="AR112" s="78" t="b">
        <v>1</v>
      </c>
      <c r="AS112" s="78" t="s">
        <v>6303</v>
      </c>
      <c r="AT112" s="78">
        <v>192</v>
      </c>
      <c r="AU112" s="82" t="s">
        <v>9742</v>
      </c>
      <c r="AV112" s="78" t="b">
        <v>0</v>
      </c>
      <c r="AW112" s="78" t="s">
        <v>10419</v>
      </c>
      <c r="AX112" s="82" t="s">
        <v>10529</v>
      </c>
      <c r="AY112" s="78" t="s">
        <v>66</v>
      </c>
      <c r="AZ112" s="78" t="str">
        <f>REPLACE(INDEX(GroupVertices[Group], MATCH(Vertices[[#This Row],[Vertex]],GroupVertices[Vertex],0)),1,1,"")</f>
        <v>29</v>
      </c>
      <c r="BA112" s="48"/>
      <c r="BB112" s="48"/>
      <c r="BC112" s="48"/>
      <c r="BD112" s="48"/>
      <c r="BE112" s="48" t="s">
        <v>2657</v>
      </c>
      <c r="BF112" s="48" t="s">
        <v>2657</v>
      </c>
      <c r="BG112" s="120" t="s">
        <v>13234</v>
      </c>
      <c r="BH112" s="120" t="s">
        <v>13234</v>
      </c>
      <c r="BI112" s="120" t="s">
        <v>13764</v>
      </c>
      <c r="BJ112" s="120" t="s">
        <v>13764</v>
      </c>
      <c r="BK112" s="120">
        <v>0</v>
      </c>
      <c r="BL112" s="123">
        <v>0</v>
      </c>
      <c r="BM112" s="120">
        <v>0</v>
      </c>
      <c r="BN112" s="123">
        <v>0</v>
      </c>
      <c r="BO112" s="120">
        <v>0</v>
      </c>
      <c r="BP112" s="123">
        <v>0</v>
      </c>
      <c r="BQ112" s="120">
        <v>13</v>
      </c>
      <c r="BR112" s="123">
        <v>100</v>
      </c>
      <c r="BS112" s="120">
        <v>13</v>
      </c>
      <c r="BT112" s="2"/>
      <c r="BU112" s="3"/>
      <c r="BV112" s="3"/>
      <c r="BW112" s="3"/>
      <c r="BX112" s="3"/>
    </row>
    <row r="113" spans="1:76" x14ac:dyDescent="0.25">
      <c r="A113" s="64" t="s">
        <v>318</v>
      </c>
      <c r="B113" s="65"/>
      <c r="C113" s="65" t="s">
        <v>64</v>
      </c>
      <c r="D113" s="66">
        <v>162.15785072498448</v>
      </c>
      <c r="E113" s="68"/>
      <c r="F113" s="100" t="s">
        <v>10112</v>
      </c>
      <c r="G113" s="65"/>
      <c r="H113" s="69" t="s">
        <v>318</v>
      </c>
      <c r="I113" s="70"/>
      <c r="J113" s="70"/>
      <c r="K113" s="69" t="s">
        <v>11318</v>
      </c>
      <c r="L113" s="73">
        <v>1.9974386374207662</v>
      </c>
      <c r="M113" s="74">
        <v>7914.1240234375</v>
      </c>
      <c r="N113" s="74">
        <v>6371.00244140625</v>
      </c>
      <c r="O113" s="75"/>
      <c r="P113" s="76"/>
      <c r="Q113" s="76"/>
      <c r="R113" s="86"/>
      <c r="S113" s="48">
        <v>3</v>
      </c>
      <c r="T113" s="48">
        <v>1</v>
      </c>
      <c r="U113" s="49">
        <v>6</v>
      </c>
      <c r="V113" s="49">
        <v>0.14285700000000001</v>
      </c>
      <c r="W113" s="49">
        <v>0</v>
      </c>
      <c r="X113" s="49">
        <v>1.4521269999999999</v>
      </c>
      <c r="Y113" s="49">
        <v>0</v>
      </c>
      <c r="Z113" s="49">
        <v>0</v>
      </c>
      <c r="AA113" s="71">
        <v>113</v>
      </c>
      <c r="AB113" s="71"/>
      <c r="AC113" s="72"/>
      <c r="AD113" s="78" t="s">
        <v>6621</v>
      </c>
      <c r="AE113" s="78">
        <v>2134</v>
      </c>
      <c r="AF113" s="78">
        <v>503</v>
      </c>
      <c r="AG113" s="78">
        <v>34</v>
      </c>
      <c r="AH113" s="78">
        <v>2</v>
      </c>
      <c r="AI113" s="78"/>
      <c r="AJ113" s="78" t="s">
        <v>7383</v>
      </c>
      <c r="AK113" s="78" t="s">
        <v>8073</v>
      </c>
      <c r="AL113" s="82" t="s">
        <v>8515</v>
      </c>
      <c r="AM113" s="78"/>
      <c r="AN113" s="80">
        <v>43123.674687500003</v>
      </c>
      <c r="AO113" s="82" t="s">
        <v>9154</v>
      </c>
      <c r="AP113" s="78" t="b">
        <v>1</v>
      </c>
      <c r="AQ113" s="78" t="b">
        <v>0</v>
      </c>
      <c r="AR113" s="78" t="b">
        <v>0</v>
      </c>
      <c r="AS113" s="78" t="s">
        <v>6304</v>
      </c>
      <c r="AT113" s="78">
        <v>4</v>
      </c>
      <c r="AU113" s="78"/>
      <c r="AV113" s="78" t="b">
        <v>0</v>
      </c>
      <c r="AW113" s="78" t="s">
        <v>10419</v>
      </c>
      <c r="AX113" s="82" t="s">
        <v>10530</v>
      </c>
      <c r="AY113" s="78" t="s">
        <v>66</v>
      </c>
      <c r="AZ113" s="78" t="str">
        <f>REPLACE(INDEX(GroupVertices[Group], MATCH(Vertices[[#This Row],[Vertex]],GroupVertices[Vertex],0)),1,1,"")</f>
        <v>29</v>
      </c>
      <c r="BA113" s="48"/>
      <c r="BB113" s="48"/>
      <c r="BC113" s="48"/>
      <c r="BD113" s="48"/>
      <c r="BE113" s="48" t="s">
        <v>12323</v>
      </c>
      <c r="BF113" s="48" t="s">
        <v>12323</v>
      </c>
      <c r="BG113" s="120" t="s">
        <v>12414</v>
      </c>
      <c r="BH113" s="120" t="s">
        <v>12414</v>
      </c>
      <c r="BI113" s="120" t="s">
        <v>13722</v>
      </c>
      <c r="BJ113" s="120" t="s">
        <v>13722</v>
      </c>
      <c r="BK113" s="120">
        <v>0</v>
      </c>
      <c r="BL113" s="123">
        <v>0</v>
      </c>
      <c r="BM113" s="120">
        <v>0</v>
      </c>
      <c r="BN113" s="123">
        <v>0</v>
      </c>
      <c r="BO113" s="120">
        <v>0</v>
      </c>
      <c r="BP113" s="123">
        <v>0</v>
      </c>
      <c r="BQ113" s="120">
        <v>25</v>
      </c>
      <c r="BR113" s="123">
        <v>100</v>
      </c>
      <c r="BS113" s="120">
        <v>25</v>
      </c>
      <c r="BT113" s="2"/>
      <c r="BU113" s="3"/>
      <c r="BV113" s="3"/>
      <c r="BW113" s="3"/>
      <c r="BX113" s="3"/>
    </row>
    <row r="114" spans="1:76" x14ac:dyDescent="0.25">
      <c r="A114" s="64" t="s">
        <v>264</v>
      </c>
      <c r="B114" s="65"/>
      <c r="C114" s="65" t="s">
        <v>64</v>
      </c>
      <c r="D114" s="66">
        <v>162.00407964100359</v>
      </c>
      <c r="E114" s="68"/>
      <c r="F114" s="100" t="s">
        <v>3522</v>
      </c>
      <c r="G114" s="65"/>
      <c r="H114" s="69" t="s">
        <v>264</v>
      </c>
      <c r="I114" s="70"/>
      <c r="J114" s="70"/>
      <c r="K114" s="69" t="s">
        <v>11319</v>
      </c>
      <c r="L114" s="73">
        <v>1</v>
      </c>
      <c r="M114" s="74">
        <v>4862.91650390625</v>
      </c>
      <c r="N114" s="74">
        <v>6534.337890625</v>
      </c>
      <c r="O114" s="75"/>
      <c r="P114" s="76"/>
      <c r="Q114" s="76"/>
      <c r="R114" s="86"/>
      <c r="S114" s="48">
        <v>0</v>
      </c>
      <c r="T114" s="48">
        <v>1</v>
      </c>
      <c r="U114" s="49">
        <v>0</v>
      </c>
      <c r="V114" s="49">
        <v>2.1277000000000001E-2</v>
      </c>
      <c r="W114" s="49">
        <v>0</v>
      </c>
      <c r="X114" s="49">
        <v>0.55066000000000004</v>
      </c>
      <c r="Y114" s="49">
        <v>0</v>
      </c>
      <c r="Z114" s="49">
        <v>0</v>
      </c>
      <c r="AA114" s="71">
        <v>114</v>
      </c>
      <c r="AB114" s="71"/>
      <c r="AC114" s="72"/>
      <c r="AD114" s="78" t="s">
        <v>6622</v>
      </c>
      <c r="AE114" s="78">
        <v>949</v>
      </c>
      <c r="AF114" s="78">
        <v>13</v>
      </c>
      <c r="AG114" s="78">
        <v>469</v>
      </c>
      <c r="AH114" s="78">
        <v>179</v>
      </c>
      <c r="AI114" s="78"/>
      <c r="AJ114" s="78"/>
      <c r="AK114" s="78"/>
      <c r="AL114" s="78"/>
      <c r="AM114" s="78"/>
      <c r="AN114" s="80">
        <v>43062.728981481479</v>
      </c>
      <c r="AO114" s="78"/>
      <c r="AP114" s="78" t="b">
        <v>1</v>
      </c>
      <c r="AQ114" s="78" t="b">
        <v>1</v>
      </c>
      <c r="AR114" s="78" t="b">
        <v>0</v>
      </c>
      <c r="AS114" s="78" t="s">
        <v>6304</v>
      </c>
      <c r="AT114" s="78">
        <v>0</v>
      </c>
      <c r="AU114" s="78"/>
      <c r="AV114" s="78" t="b">
        <v>0</v>
      </c>
      <c r="AW114" s="78" t="s">
        <v>10419</v>
      </c>
      <c r="AX114" s="82" t="s">
        <v>10531</v>
      </c>
      <c r="AY114" s="78" t="s">
        <v>66</v>
      </c>
      <c r="AZ114" s="78" t="str">
        <f>REPLACE(INDEX(GroupVertices[Group], MATCH(Vertices[[#This Row],[Vertex]],GroupVertices[Vertex],0)),1,1,"")</f>
        <v>8</v>
      </c>
      <c r="BA114" s="48" t="s">
        <v>2024</v>
      </c>
      <c r="BB114" s="48" t="s">
        <v>2024</v>
      </c>
      <c r="BC114" s="48" t="s">
        <v>2522</v>
      </c>
      <c r="BD114" s="48" t="s">
        <v>2522</v>
      </c>
      <c r="BE114" s="48" t="s">
        <v>2687</v>
      </c>
      <c r="BF114" s="48" t="s">
        <v>2687</v>
      </c>
      <c r="BG114" s="120" t="s">
        <v>13235</v>
      </c>
      <c r="BH114" s="120" t="s">
        <v>13235</v>
      </c>
      <c r="BI114" s="120" t="s">
        <v>13765</v>
      </c>
      <c r="BJ114" s="120" t="s">
        <v>13765</v>
      </c>
      <c r="BK114" s="120">
        <v>1</v>
      </c>
      <c r="BL114" s="123">
        <v>5.882352941176471</v>
      </c>
      <c r="BM114" s="120">
        <v>0</v>
      </c>
      <c r="BN114" s="123">
        <v>0</v>
      </c>
      <c r="BO114" s="120">
        <v>0</v>
      </c>
      <c r="BP114" s="123">
        <v>0</v>
      </c>
      <c r="BQ114" s="120">
        <v>16</v>
      </c>
      <c r="BR114" s="123">
        <v>94.117647058823536</v>
      </c>
      <c r="BS114" s="120">
        <v>17</v>
      </c>
      <c r="BT114" s="2"/>
      <c r="BU114" s="3"/>
      <c r="BV114" s="3"/>
      <c r="BW114" s="3"/>
      <c r="BX114" s="3"/>
    </row>
    <row r="115" spans="1:76" x14ac:dyDescent="0.25">
      <c r="A115" s="64" t="s">
        <v>323</v>
      </c>
      <c r="B115" s="65"/>
      <c r="C115" s="65" t="s">
        <v>64</v>
      </c>
      <c r="D115" s="66">
        <v>282.53801454724936</v>
      </c>
      <c r="E115" s="68"/>
      <c r="F115" s="100" t="s">
        <v>10113</v>
      </c>
      <c r="G115" s="65"/>
      <c r="H115" s="69" t="s">
        <v>323</v>
      </c>
      <c r="I115" s="70"/>
      <c r="J115" s="70"/>
      <c r="K115" s="69" t="s">
        <v>11320</v>
      </c>
      <c r="L115" s="73">
        <v>92.764354642710472</v>
      </c>
      <c r="M115" s="74">
        <v>4843.54833984375</v>
      </c>
      <c r="N115" s="74">
        <v>6040.98193359375</v>
      </c>
      <c r="O115" s="75"/>
      <c r="P115" s="76"/>
      <c r="Q115" s="76"/>
      <c r="R115" s="86"/>
      <c r="S115" s="48">
        <v>25</v>
      </c>
      <c r="T115" s="48">
        <v>1</v>
      </c>
      <c r="U115" s="49">
        <v>552</v>
      </c>
      <c r="V115" s="49">
        <v>4.1667000000000003E-2</v>
      </c>
      <c r="W115" s="49">
        <v>0</v>
      </c>
      <c r="X115" s="49">
        <v>11.784133000000001</v>
      </c>
      <c r="Y115" s="49">
        <v>0</v>
      </c>
      <c r="Z115" s="49">
        <v>0</v>
      </c>
      <c r="AA115" s="71">
        <v>115</v>
      </c>
      <c r="AB115" s="71"/>
      <c r="AC115" s="72"/>
      <c r="AD115" s="78" t="s">
        <v>6623</v>
      </c>
      <c r="AE115" s="78">
        <v>361800</v>
      </c>
      <c r="AF115" s="78">
        <v>384101</v>
      </c>
      <c r="AG115" s="78">
        <v>54758</v>
      </c>
      <c r="AH115" s="78">
        <v>3836</v>
      </c>
      <c r="AI115" s="78">
        <v>21600</v>
      </c>
      <c r="AJ115" s="78" t="s">
        <v>7384</v>
      </c>
      <c r="AK115" s="78" t="s">
        <v>8021</v>
      </c>
      <c r="AL115" s="82" t="s">
        <v>8516</v>
      </c>
      <c r="AM115" s="78" t="s">
        <v>9017</v>
      </c>
      <c r="AN115" s="80">
        <v>41139.722199074073</v>
      </c>
      <c r="AO115" s="82" t="s">
        <v>9155</v>
      </c>
      <c r="AP115" s="78" t="b">
        <v>0</v>
      </c>
      <c r="AQ115" s="78" t="b">
        <v>0</v>
      </c>
      <c r="AR115" s="78" t="b">
        <v>1</v>
      </c>
      <c r="AS115" s="78" t="s">
        <v>6304</v>
      </c>
      <c r="AT115" s="78">
        <v>3191</v>
      </c>
      <c r="AU115" s="82" t="s">
        <v>9800</v>
      </c>
      <c r="AV115" s="78" t="b">
        <v>0</v>
      </c>
      <c r="AW115" s="78" t="s">
        <v>10419</v>
      </c>
      <c r="AX115" s="82" t="s">
        <v>10532</v>
      </c>
      <c r="AY115" s="78" t="s">
        <v>66</v>
      </c>
      <c r="AZ115" s="78" t="str">
        <f>REPLACE(INDEX(GroupVertices[Group], MATCH(Vertices[[#This Row],[Vertex]],GroupVertices[Vertex],0)),1,1,"")</f>
        <v>8</v>
      </c>
      <c r="BA115" s="48" t="s">
        <v>2024</v>
      </c>
      <c r="BB115" s="48" t="s">
        <v>2024</v>
      </c>
      <c r="BC115" s="48" t="s">
        <v>2522</v>
      </c>
      <c r="BD115" s="48" t="s">
        <v>2522</v>
      </c>
      <c r="BE115" s="48" t="s">
        <v>2708</v>
      </c>
      <c r="BF115" s="48" t="s">
        <v>2708</v>
      </c>
      <c r="BG115" s="120" t="s">
        <v>12394</v>
      </c>
      <c r="BH115" s="120" t="s">
        <v>12394</v>
      </c>
      <c r="BI115" s="120" t="s">
        <v>12589</v>
      </c>
      <c r="BJ115" s="120" t="s">
        <v>12589</v>
      </c>
      <c r="BK115" s="120">
        <v>4</v>
      </c>
      <c r="BL115" s="123">
        <v>12.903225806451612</v>
      </c>
      <c r="BM115" s="120">
        <v>0</v>
      </c>
      <c r="BN115" s="123">
        <v>0</v>
      </c>
      <c r="BO115" s="120">
        <v>0</v>
      </c>
      <c r="BP115" s="123">
        <v>0</v>
      </c>
      <c r="BQ115" s="120">
        <v>27</v>
      </c>
      <c r="BR115" s="123">
        <v>87.096774193548384</v>
      </c>
      <c r="BS115" s="120">
        <v>31</v>
      </c>
      <c r="BT115" s="2"/>
      <c r="BU115" s="3"/>
      <c r="BV115" s="3"/>
      <c r="BW115" s="3"/>
      <c r="BX115" s="3"/>
    </row>
    <row r="116" spans="1:76" x14ac:dyDescent="0.25">
      <c r="A116" s="64" t="s">
        <v>265</v>
      </c>
      <c r="B116" s="65"/>
      <c r="C116" s="65" t="s">
        <v>64</v>
      </c>
      <c r="D116" s="66">
        <v>162.00188291123243</v>
      </c>
      <c r="E116" s="68"/>
      <c r="F116" s="100" t="s">
        <v>3522</v>
      </c>
      <c r="G116" s="65"/>
      <c r="H116" s="69" t="s">
        <v>265</v>
      </c>
      <c r="I116" s="70"/>
      <c r="J116" s="70"/>
      <c r="K116" s="69" t="s">
        <v>11321</v>
      </c>
      <c r="L116" s="73">
        <v>1</v>
      </c>
      <c r="M116" s="74">
        <v>5120.29638671875</v>
      </c>
      <c r="N116" s="74">
        <v>6167.44189453125</v>
      </c>
      <c r="O116" s="75"/>
      <c r="P116" s="76"/>
      <c r="Q116" s="76"/>
      <c r="R116" s="86"/>
      <c r="S116" s="48">
        <v>0</v>
      </c>
      <c r="T116" s="48">
        <v>1</v>
      </c>
      <c r="U116" s="49">
        <v>0</v>
      </c>
      <c r="V116" s="49">
        <v>2.1277000000000001E-2</v>
      </c>
      <c r="W116" s="49">
        <v>0</v>
      </c>
      <c r="X116" s="49">
        <v>0.55066000000000004</v>
      </c>
      <c r="Y116" s="49">
        <v>0</v>
      </c>
      <c r="Z116" s="49">
        <v>0</v>
      </c>
      <c r="AA116" s="71">
        <v>116</v>
      </c>
      <c r="AB116" s="71"/>
      <c r="AC116" s="72"/>
      <c r="AD116" s="78" t="s">
        <v>6624</v>
      </c>
      <c r="AE116" s="78">
        <v>389</v>
      </c>
      <c r="AF116" s="78">
        <v>6</v>
      </c>
      <c r="AG116" s="78">
        <v>355</v>
      </c>
      <c r="AH116" s="78">
        <v>241</v>
      </c>
      <c r="AI116" s="78"/>
      <c r="AJ116" s="78"/>
      <c r="AK116" s="78"/>
      <c r="AL116" s="78"/>
      <c r="AM116" s="78"/>
      <c r="AN116" s="80">
        <v>43159.61041666667</v>
      </c>
      <c r="AO116" s="78"/>
      <c r="AP116" s="78" t="b">
        <v>1</v>
      </c>
      <c r="AQ116" s="78" t="b">
        <v>1</v>
      </c>
      <c r="AR116" s="78" t="b">
        <v>0</v>
      </c>
      <c r="AS116" s="78" t="s">
        <v>6304</v>
      </c>
      <c r="AT116" s="78">
        <v>0</v>
      </c>
      <c r="AU116" s="78"/>
      <c r="AV116" s="78" t="b">
        <v>0</v>
      </c>
      <c r="AW116" s="78" t="s">
        <v>10419</v>
      </c>
      <c r="AX116" s="82" t="s">
        <v>10533</v>
      </c>
      <c r="AY116" s="78" t="s">
        <v>66</v>
      </c>
      <c r="AZ116" s="78" t="str">
        <f>REPLACE(INDEX(GroupVertices[Group], MATCH(Vertices[[#This Row],[Vertex]],GroupVertices[Vertex],0)),1,1,"")</f>
        <v>8</v>
      </c>
      <c r="BA116" s="48" t="s">
        <v>2024</v>
      </c>
      <c r="BB116" s="48" t="s">
        <v>2024</v>
      </c>
      <c r="BC116" s="48" t="s">
        <v>2522</v>
      </c>
      <c r="BD116" s="48" t="s">
        <v>2522</v>
      </c>
      <c r="BE116" s="48" t="s">
        <v>2687</v>
      </c>
      <c r="BF116" s="48" t="s">
        <v>2687</v>
      </c>
      <c r="BG116" s="120" t="s">
        <v>13235</v>
      </c>
      <c r="BH116" s="120" t="s">
        <v>13235</v>
      </c>
      <c r="BI116" s="120" t="s">
        <v>13765</v>
      </c>
      <c r="BJ116" s="120" t="s">
        <v>13765</v>
      </c>
      <c r="BK116" s="120">
        <v>1</v>
      </c>
      <c r="BL116" s="123">
        <v>5.882352941176471</v>
      </c>
      <c r="BM116" s="120">
        <v>0</v>
      </c>
      <c r="BN116" s="123">
        <v>0</v>
      </c>
      <c r="BO116" s="120">
        <v>0</v>
      </c>
      <c r="BP116" s="123">
        <v>0</v>
      </c>
      <c r="BQ116" s="120">
        <v>16</v>
      </c>
      <c r="BR116" s="123">
        <v>94.117647058823536</v>
      </c>
      <c r="BS116" s="120">
        <v>17</v>
      </c>
      <c r="BT116" s="2"/>
      <c r="BU116" s="3"/>
      <c r="BV116" s="3"/>
      <c r="BW116" s="3"/>
      <c r="BX116" s="3"/>
    </row>
    <row r="117" spans="1:76" x14ac:dyDescent="0.25">
      <c r="A117" s="64" t="s">
        <v>266</v>
      </c>
      <c r="B117" s="65"/>
      <c r="C117" s="65" t="s">
        <v>64</v>
      </c>
      <c r="D117" s="66">
        <v>162.01223892301073</v>
      </c>
      <c r="E117" s="68"/>
      <c r="F117" s="100" t="s">
        <v>10114</v>
      </c>
      <c r="G117" s="65"/>
      <c r="H117" s="69" t="s">
        <v>266</v>
      </c>
      <c r="I117" s="70"/>
      <c r="J117" s="70"/>
      <c r="K117" s="69" t="s">
        <v>11322</v>
      </c>
      <c r="L117" s="73">
        <v>1.1108265706822316</v>
      </c>
      <c r="M117" s="74">
        <v>8987.3857421875</v>
      </c>
      <c r="N117" s="74">
        <v>6822.84716796875</v>
      </c>
      <c r="O117" s="75"/>
      <c r="P117" s="76"/>
      <c r="Q117" s="76"/>
      <c r="R117" s="86"/>
      <c r="S117" s="48">
        <v>0</v>
      </c>
      <c r="T117" s="48">
        <v>2</v>
      </c>
      <c r="U117" s="49">
        <v>0.66666700000000001</v>
      </c>
      <c r="V117" s="49">
        <v>0.16666700000000001</v>
      </c>
      <c r="W117" s="49">
        <v>0</v>
      </c>
      <c r="X117" s="49">
        <v>0.84684599999999999</v>
      </c>
      <c r="Y117" s="49">
        <v>0</v>
      </c>
      <c r="Z117" s="49">
        <v>0</v>
      </c>
      <c r="AA117" s="71">
        <v>117</v>
      </c>
      <c r="AB117" s="71"/>
      <c r="AC117" s="72"/>
      <c r="AD117" s="78" t="s">
        <v>6625</v>
      </c>
      <c r="AE117" s="78">
        <v>40</v>
      </c>
      <c r="AF117" s="78">
        <v>39</v>
      </c>
      <c r="AG117" s="78">
        <v>1348</v>
      </c>
      <c r="AH117" s="78">
        <v>13</v>
      </c>
      <c r="AI117" s="78"/>
      <c r="AJ117" s="78"/>
      <c r="AK117" s="78"/>
      <c r="AL117" s="78"/>
      <c r="AM117" s="78"/>
      <c r="AN117" s="80">
        <v>42494.30505787037</v>
      </c>
      <c r="AO117" s="82" t="s">
        <v>9156</v>
      </c>
      <c r="AP117" s="78" t="b">
        <v>1</v>
      </c>
      <c r="AQ117" s="78" t="b">
        <v>0</v>
      </c>
      <c r="AR117" s="78" t="b">
        <v>0</v>
      </c>
      <c r="AS117" s="78" t="s">
        <v>6304</v>
      </c>
      <c r="AT117" s="78">
        <v>73</v>
      </c>
      <c r="AU117" s="78"/>
      <c r="AV117" s="78" t="b">
        <v>0</v>
      </c>
      <c r="AW117" s="78" t="s">
        <v>10419</v>
      </c>
      <c r="AX117" s="82" t="s">
        <v>10534</v>
      </c>
      <c r="AY117" s="78" t="s">
        <v>66</v>
      </c>
      <c r="AZ117" s="78" t="str">
        <f>REPLACE(INDEX(GroupVertices[Group], MATCH(Vertices[[#This Row],[Vertex]],GroupVertices[Vertex],0)),1,1,"")</f>
        <v>27</v>
      </c>
      <c r="BA117" s="48" t="s">
        <v>2025</v>
      </c>
      <c r="BB117" s="48" t="s">
        <v>2025</v>
      </c>
      <c r="BC117" s="48" t="s">
        <v>2505</v>
      </c>
      <c r="BD117" s="48" t="s">
        <v>2505</v>
      </c>
      <c r="BE117" s="48" t="s">
        <v>2688</v>
      </c>
      <c r="BF117" s="48" t="s">
        <v>2688</v>
      </c>
      <c r="BG117" s="120" t="s">
        <v>13236</v>
      </c>
      <c r="BH117" s="120" t="s">
        <v>13236</v>
      </c>
      <c r="BI117" s="120" t="s">
        <v>12607</v>
      </c>
      <c r="BJ117" s="120" t="s">
        <v>12607</v>
      </c>
      <c r="BK117" s="120">
        <v>0</v>
      </c>
      <c r="BL117" s="123">
        <v>0</v>
      </c>
      <c r="BM117" s="120">
        <v>0</v>
      </c>
      <c r="BN117" s="123">
        <v>0</v>
      </c>
      <c r="BO117" s="120">
        <v>0</v>
      </c>
      <c r="BP117" s="123">
        <v>0</v>
      </c>
      <c r="BQ117" s="120">
        <v>14</v>
      </c>
      <c r="BR117" s="123">
        <v>100</v>
      </c>
      <c r="BS117" s="120">
        <v>14</v>
      </c>
      <c r="BT117" s="2"/>
      <c r="BU117" s="3"/>
      <c r="BV117" s="3"/>
      <c r="BW117" s="3"/>
      <c r="BX117" s="3"/>
    </row>
    <row r="118" spans="1:76" x14ac:dyDescent="0.25">
      <c r="A118" s="64" t="s">
        <v>822</v>
      </c>
      <c r="B118" s="65"/>
      <c r="C118" s="65" t="s">
        <v>64</v>
      </c>
      <c r="D118" s="66">
        <v>182.89435212761853</v>
      </c>
      <c r="E118" s="68"/>
      <c r="F118" s="100" t="s">
        <v>10115</v>
      </c>
      <c r="G118" s="65"/>
      <c r="H118" s="69" t="s">
        <v>822</v>
      </c>
      <c r="I118" s="70"/>
      <c r="J118" s="70"/>
      <c r="K118" s="69" t="s">
        <v>11323</v>
      </c>
      <c r="L118" s="73">
        <v>1.4987193187103831</v>
      </c>
      <c r="M118" s="74">
        <v>8890.6728515625</v>
      </c>
      <c r="N118" s="74">
        <v>6579.0751953125</v>
      </c>
      <c r="O118" s="75"/>
      <c r="P118" s="76"/>
      <c r="Q118" s="76"/>
      <c r="R118" s="86"/>
      <c r="S118" s="48">
        <v>3</v>
      </c>
      <c r="T118" s="48">
        <v>0</v>
      </c>
      <c r="U118" s="49">
        <v>3</v>
      </c>
      <c r="V118" s="49">
        <v>0.2</v>
      </c>
      <c r="W118" s="49">
        <v>0</v>
      </c>
      <c r="X118" s="49">
        <v>1.2297290000000001</v>
      </c>
      <c r="Y118" s="49">
        <v>0</v>
      </c>
      <c r="Z118" s="49">
        <v>0</v>
      </c>
      <c r="AA118" s="71">
        <v>118</v>
      </c>
      <c r="AB118" s="71"/>
      <c r="AC118" s="72"/>
      <c r="AD118" s="78" t="s">
        <v>6626</v>
      </c>
      <c r="AE118" s="78">
        <v>41692</v>
      </c>
      <c r="AF118" s="78">
        <v>66581</v>
      </c>
      <c r="AG118" s="78">
        <v>68594</v>
      </c>
      <c r="AH118" s="78">
        <v>14605</v>
      </c>
      <c r="AI118" s="78">
        <v>3600</v>
      </c>
      <c r="AJ118" s="78" t="s">
        <v>7385</v>
      </c>
      <c r="AK118" s="78" t="s">
        <v>8074</v>
      </c>
      <c r="AL118" s="82" t="s">
        <v>8517</v>
      </c>
      <c r="AM118" s="78" t="s">
        <v>9003</v>
      </c>
      <c r="AN118" s="80">
        <v>40829.676574074074</v>
      </c>
      <c r="AO118" s="82" t="s">
        <v>9157</v>
      </c>
      <c r="AP118" s="78" t="b">
        <v>0</v>
      </c>
      <c r="AQ118" s="78" t="b">
        <v>0</v>
      </c>
      <c r="AR118" s="78" t="b">
        <v>0</v>
      </c>
      <c r="AS118" s="78" t="s">
        <v>6304</v>
      </c>
      <c r="AT118" s="78">
        <v>2201</v>
      </c>
      <c r="AU118" s="82" t="s">
        <v>9801</v>
      </c>
      <c r="AV118" s="78" t="b">
        <v>0</v>
      </c>
      <c r="AW118" s="78" t="s">
        <v>10419</v>
      </c>
      <c r="AX118" s="82" t="s">
        <v>10535</v>
      </c>
      <c r="AY118" s="78" t="s">
        <v>65</v>
      </c>
      <c r="AZ118" s="78" t="str">
        <f>REPLACE(INDEX(GroupVertices[Group], MATCH(Vertices[[#This Row],[Vertex]],GroupVertices[Vertex],0)),1,1,"")</f>
        <v>27</v>
      </c>
      <c r="BA118" s="48"/>
      <c r="BB118" s="48"/>
      <c r="BC118" s="48"/>
      <c r="BD118" s="48"/>
      <c r="BE118" s="48"/>
      <c r="BF118" s="48"/>
      <c r="BG118" s="48"/>
      <c r="BH118" s="48"/>
      <c r="BI118" s="48"/>
      <c r="BJ118" s="48"/>
      <c r="BK118" s="48"/>
      <c r="BL118" s="49"/>
      <c r="BM118" s="48"/>
      <c r="BN118" s="49"/>
      <c r="BO118" s="48"/>
      <c r="BP118" s="49"/>
      <c r="BQ118" s="48"/>
      <c r="BR118" s="49"/>
      <c r="BS118" s="48"/>
      <c r="BT118" s="2"/>
      <c r="BU118" s="3"/>
      <c r="BV118" s="3"/>
      <c r="BW118" s="3"/>
      <c r="BX118" s="3"/>
    </row>
    <row r="119" spans="1:76" x14ac:dyDescent="0.25">
      <c r="A119" s="64" t="s">
        <v>823</v>
      </c>
      <c r="B119" s="65"/>
      <c r="C119" s="65" t="s">
        <v>64</v>
      </c>
      <c r="D119" s="66">
        <v>163.54053520665775</v>
      </c>
      <c r="E119" s="68"/>
      <c r="F119" s="100" t="s">
        <v>10116</v>
      </c>
      <c r="G119" s="65"/>
      <c r="H119" s="69" t="s">
        <v>823</v>
      </c>
      <c r="I119" s="70"/>
      <c r="J119" s="70"/>
      <c r="K119" s="69" t="s">
        <v>11324</v>
      </c>
      <c r="L119" s="73">
        <v>1.4987193187103831</v>
      </c>
      <c r="M119" s="74">
        <v>9149.484375</v>
      </c>
      <c r="N119" s="74">
        <v>6378.65771484375</v>
      </c>
      <c r="O119" s="75"/>
      <c r="P119" s="76"/>
      <c r="Q119" s="76"/>
      <c r="R119" s="86"/>
      <c r="S119" s="48">
        <v>3</v>
      </c>
      <c r="T119" s="48">
        <v>0</v>
      </c>
      <c r="U119" s="49">
        <v>3</v>
      </c>
      <c r="V119" s="49">
        <v>0.2</v>
      </c>
      <c r="W119" s="49">
        <v>0</v>
      </c>
      <c r="X119" s="49">
        <v>1.2297290000000001</v>
      </c>
      <c r="Y119" s="49">
        <v>0</v>
      </c>
      <c r="Z119" s="49">
        <v>0</v>
      </c>
      <c r="AA119" s="71">
        <v>119</v>
      </c>
      <c r="AB119" s="71"/>
      <c r="AC119" s="72"/>
      <c r="AD119" s="78" t="s">
        <v>6627</v>
      </c>
      <c r="AE119" s="78">
        <v>2488</v>
      </c>
      <c r="AF119" s="78">
        <v>4909</v>
      </c>
      <c r="AG119" s="78">
        <v>5421</v>
      </c>
      <c r="AH119" s="78">
        <v>1292</v>
      </c>
      <c r="AI119" s="78">
        <v>-18000</v>
      </c>
      <c r="AJ119" s="78" t="s">
        <v>7386</v>
      </c>
      <c r="AK119" s="78" t="s">
        <v>8075</v>
      </c>
      <c r="AL119" s="82" t="s">
        <v>8518</v>
      </c>
      <c r="AM119" s="78" t="s">
        <v>9005</v>
      </c>
      <c r="AN119" s="80">
        <v>40477.930717592593</v>
      </c>
      <c r="AO119" s="82" t="s">
        <v>9158</v>
      </c>
      <c r="AP119" s="78" t="b">
        <v>0</v>
      </c>
      <c r="AQ119" s="78" t="b">
        <v>0</v>
      </c>
      <c r="AR119" s="78" t="b">
        <v>1</v>
      </c>
      <c r="AS119" s="78" t="s">
        <v>6304</v>
      </c>
      <c r="AT119" s="78">
        <v>535</v>
      </c>
      <c r="AU119" s="82" t="s">
        <v>9802</v>
      </c>
      <c r="AV119" s="78" t="b">
        <v>0</v>
      </c>
      <c r="AW119" s="78" t="s">
        <v>10419</v>
      </c>
      <c r="AX119" s="82" t="s">
        <v>10536</v>
      </c>
      <c r="AY119" s="78" t="s">
        <v>65</v>
      </c>
      <c r="AZ119" s="78" t="str">
        <f>REPLACE(INDEX(GroupVertices[Group], MATCH(Vertices[[#This Row],[Vertex]],GroupVertices[Vertex],0)),1,1,"")</f>
        <v>27</v>
      </c>
      <c r="BA119" s="48"/>
      <c r="BB119" s="48"/>
      <c r="BC119" s="48"/>
      <c r="BD119" s="48"/>
      <c r="BE119" s="48"/>
      <c r="BF119" s="48"/>
      <c r="BG119" s="48"/>
      <c r="BH119" s="48"/>
      <c r="BI119" s="48"/>
      <c r="BJ119" s="48"/>
      <c r="BK119" s="48"/>
      <c r="BL119" s="49"/>
      <c r="BM119" s="48"/>
      <c r="BN119" s="49"/>
      <c r="BO119" s="48"/>
      <c r="BP119" s="49"/>
      <c r="BQ119" s="48"/>
      <c r="BR119" s="49"/>
      <c r="BS119" s="48"/>
      <c r="BT119" s="2"/>
      <c r="BU119" s="3"/>
      <c r="BV119" s="3"/>
      <c r="BW119" s="3"/>
      <c r="BX119" s="3"/>
    </row>
    <row r="120" spans="1:76" x14ac:dyDescent="0.25">
      <c r="A120" s="64" t="s">
        <v>267</v>
      </c>
      <c r="B120" s="65"/>
      <c r="C120" s="65" t="s">
        <v>64</v>
      </c>
      <c r="D120" s="66">
        <v>162.00470727808104</v>
      </c>
      <c r="E120" s="68"/>
      <c r="F120" s="100" t="s">
        <v>3523</v>
      </c>
      <c r="G120" s="65"/>
      <c r="H120" s="69" t="s">
        <v>267</v>
      </c>
      <c r="I120" s="70"/>
      <c r="J120" s="70"/>
      <c r="K120" s="69" t="s">
        <v>11325</v>
      </c>
      <c r="L120" s="73">
        <v>1</v>
      </c>
      <c r="M120" s="74">
        <v>4935.16943359375</v>
      </c>
      <c r="N120" s="74">
        <v>7068.60888671875</v>
      </c>
      <c r="O120" s="75"/>
      <c r="P120" s="76"/>
      <c r="Q120" s="76"/>
      <c r="R120" s="86"/>
      <c r="S120" s="48">
        <v>0</v>
      </c>
      <c r="T120" s="48">
        <v>1</v>
      </c>
      <c r="U120" s="49">
        <v>0</v>
      </c>
      <c r="V120" s="49">
        <v>2.1277000000000001E-2</v>
      </c>
      <c r="W120" s="49">
        <v>0</v>
      </c>
      <c r="X120" s="49">
        <v>0.55066000000000004</v>
      </c>
      <c r="Y120" s="49">
        <v>0</v>
      </c>
      <c r="Z120" s="49">
        <v>0</v>
      </c>
      <c r="AA120" s="71">
        <v>120</v>
      </c>
      <c r="AB120" s="71"/>
      <c r="AC120" s="72"/>
      <c r="AD120" s="78" t="s">
        <v>6628</v>
      </c>
      <c r="AE120" s="78">
        <v>454</v>
      </c>
      <c r="AF120" s="78">
        <v>15</v>
      </c>
      <c r="AG120" s="78">
        <v>421</v>
      </c>
      <c r="AH120" s="78">
        <v>271</v>
      </c>
      <c r="AI120" s="78"/>
      <c r="AJ120" s="78"/>
      <c r="AK120" s="78"/>
      <c r="AL120" s="78"/>
      <c r="AM120" s="78"/>
      <c r="AN120" s="80">
        <v>43149.138668981483</v>
      </c>
      <c r="AO120" s="78"/>
      <c r="AP120" s="78" t="b">
        <v>1</v>
      </c>
      <c r="AQ120" s="78" t="b">
        <v>0</v>
      </c>
      <c r="AR120" s="78" t="b">
        <v>0</v>
      </c>
      <c r="AS120" s="78" t="s">
        <v>9730</v>
      </c>
      <c r="AT120" s="78">
        <v>0</v>
      </c>
      <c r="AU120" s="78"/>
      <c r="AV120" s="78" t="b">
        <v>0</v>
      </c>
      <c r="AW120" s="78" t="s">
        <v>10419</v>
      </c>
      <c r="AX120" s="82" t="s">
        <v>10537</v>
      </c>
      <c r="AY120" s="78" t="s">
        <v>66</v>
      </c>
      <c r="AZ120" s="78" t="str">
        <f>REPLACE(INDEX(GroupVertices[Group], MATCH(Vertices[[#This Row],[Vertex]],GroupVertices[Vertex],0)),1,1,"")</f>
        <v>8</v>
      </c>
      <c r="BA120" s="48" t="s">
        <v>2024</v>
      </c>
      <c r="BB120" s="48" t="s">
        <v>2024</v>
      </c>
      <c r="BC120" s="48" t="s">
        <v>2522</v>
      </c>
      <c r="BD120" s="48" t="s">
        <v>2522</v>
      </c>
      <c r="BE120" s="48" t="s">
        <v>2687</v>
      </c>
      <c r="BF120" s="48" t="s">
        <v>2687</v>
      </c>
      <c r="BG120" s="120" t="s">
        <v>13235</v>
      </c>
      <c r="BH120" s="120" t="s">
        <v>13235</v>
      </c>
      <c r="BI120" s="120" t="s">
        <v>13765</v>
      </c>
      <c r="BJ120" s="120" t="s">
        <v>13765</v>
      </c>
      <c r="BK120" s="120">
        <v>1</v>
      </c>
      <c r="BL120" s="123">
        <v>5.882352941176471</v>
      </c>
      <c r="BM120" s="120">
        <v>0</v>
      </c>
      <c r="BN120" s="123">
        <v>0</v>
      </c>
      <c r="BO120" s="120">
        <v>0</v>
      </c>
      <c r="BP120" s="123">
        <v>0</v>
      </c>
      <c r="BQ120" s="120">
        <v>16</v>
      </c>
      <c r="BR120" s="123">
        <v>94.117647058823536</v>
      </c>
      <c r="BS120" s="120">
        <v>17</v>
      </c>
      <c r="BT120" s="2"/>
      <c r="BU120" s="3"/>
      <c r="BV120" s="3"/>
      <c r="BW120" s="3"/>
      <c r="BX120" s="3"/>
    </row>
    <row r="121" spans="1:76" x14ac:dyDescent="0.25">
      <c r="A121" s="64" t="s">
        <v>268</v>
      </c>
      <c r="B121" s="65"/>
      <c r="C121" s="65" t="s">
        <v>64</v>
      </c>
      <c r="D121" s="66">
        <v>177.59270173420319</v>
      </c>
      <c r="E121" s="68"/>
      <c r="F121" s="100" t="s">
        <v>10117</v>
      </c>
      <c r="G121" s="65"/>
      <c r="H121" s="69" t="s">
        <v>268</v>
      </c>
      <c r="I121" s="70"/>
      <c r="J121" s="70"/>
      <c r="K121" s="69" t="s">
        <v>11326</v>
      </c>
      <c r="L121" s="73">
        <v>1</v>
      </c>
      <c r="M121" s="74">
        <v>6256.68408203125</v>
      </c>
      <c r="N121" s="74">
        <v>4659.533203125</v>
      </c>
      <c r="O121" s="75"/>
      <c r="P121" s="76"/>
      <c r="Q121" s="76"/>
      <c r="R121" s="86"/>
      <c r="S121" s="48">
        <v>3</v>
      </c>
      <c r="T121" s="48">
        <v>1</v>
      </c>
      <c r="U121" s="49">
        <v>0</v>
      </c>
      <c r="V121" s="49">
        <v>0.25</v>
      </c>
      <c r="W121" s="49">
        <v>0</v>
      </c>
      <c r="X121" s="49">
        <v>1.0667279999999999</v>
      </c>
      <c r="Y121" s="49">
        <v>0.5</v>
      </c>
      <c r="Z121" s="49">
        <v>0</v>
      </c>
      <c r="AA121" s="71">
        <v>121</v>
      </c>
      <c r="AB121" s="71"/>
      <c r="AC121" s="72"/>
      <c r="AD121" s="78" t="s">
        <v>6629</v>
      </c>
      <c r="AE121" s="78">
        <v>5258</v>
      </c>
      <c r="AF121" s="78">
        <v>49687</v>
      </c>
      <c r="AG121" s="78">
        <v>1385</v>
      </c>
      <c r="AH121" s="78">
        <v>2773</v>
      </c>
      <c r="AI121" s="78">
        <v>-28800</v>
      </c>
      <c r="AJ121" s="78" t="s">
        <v>7387</v>
      </c>
      <c r="AK121" s="78" t="s">
        <v>8076</v>
      </c>
      <c r="AL121" s="82" t="s">
        <v>8519</v>
      </c>
      <c r="AM121" s="78" t="s">
        <v>9004</v>
      </c>
      <c r="AN121" s="80">
        <v>40525.794444444444</v>
      </c>
      <c r="AO121" s="82" t="s">
        <v>9159</v>
      </c>
      <c r="AP121" s="78" t="b">
        <v>0</v>
      </c>
      <c r="AQ121" s="78" t="b">
        <v>0</v>
      </c>
      <c r="AR121" s="78" t="b">
        <v>1</v>
      </c>
      <c r="AS121" s="78" t="s">
        <v>6305</v>
      </c>
      <c r="AT121" s="78">
        <v>26</v>
      </c>
      <c r="AU121" s="82" t="s">
        <v>9803</v>
      </c>
      <c r="AV121" s="78" t="b">
        <v>0</v>
      </c>
      <c r="AW121" s="78" t="s">
        <v>10419</v>
      </c>
      <c r="AX121" s="82" t="s">
        <v>10538</v>
      </c>
      <c r="AY121" s="78" t="s">
        <v>66</v>
      </c>
      <c r="AZ121" s="78" t="str">
        <f>REPLACE(INDEX(GroupVertices[Group], MATCH(Vertices[[#This Row],[Vertex]],GroupVertices[Vertex],0)),1,1,"")</f>
        <v>37</v>
      </c>
      <c r="BA121" s="48"/>
      <c r="BB121" s="48"/>
      <c r="BC121" s="48"/>
      <c r="BD121" s="48"/>
      <c r="BE121" s="48" t="s">
        <v>2689</v>
      </c>
      <c r="BF121" s="48" t="s">
        <v>2689</v>
      </c>
      <c r="BG121" s="120" t="s">
        <v>13237</v>
      </c>
      <c r="BH121" s="120" t="s">
        <v>13237</v>
      </c>
      <c r="BI121" s="120" t="s">
        <v>13766</v>
      </c>
      <c r="BJ121" s="120" t="s">
        <v>13766</v>
      </c>
      <c r="BK121" s="120">
        <v>2</v>
      </c>
      <c r="BL121" s="123">
        <v>5.5555555555555554</v>
      </c>
      <c r="BM121" s="120">
        <v>0</v>
      </c>
      <c r="BN121" s="123">
        <v>0</v>
      </c>
      <c r="BO121" s="120">
        <v>0</v>
      </c>
      <c r="BP121" s="123">
        <v>0</v>
      </c>
      <c r="BQ121" s="120">
        <v>34</v>
      </c>
      <c r="BR121" s="123">
        <v>94.444444444444443</v>
      </c>
      <c r="BS121" s="120">
        <v>36</v>
      </c>
      <c r="BT121" s="2"/>
      <c r="BU121" s="3"/>
      <c r="BV121" s="3"/>
      <c r="BW121" s="3"/>
      <c r="BX121" s="3"/>
    </row>
    <row r="122" spans="1:76" x14ac:dyDescent="0.25">
      <c r="A122" s="64" t="s">
        <v>269</v>
      </c>
      <c r="B122" s="65"/>
      <c r="C122" s="65" t="s">
        <v>64</v>
      </c>
      <c r="D122" s="66">
        <v>162.00659018931347</v>
      </c>
      <c r="E122" s="68"/>
      <c r="F122" s="100" t="s">
        <v>10118</v>
      </c>
      <c r="G122" s="65"/>
      <c r="H122" s="69" t="s">
        <v>269</v>
      </c>
      <c r="I122" s="70"/>
      <c r="J122" s="70"/>
      <c r="K122" s="69" t="s">
        <v>11327</v>
      </c>
      <c r="L122" s="73">
        <v>1.166239772903461</v>
      </c>
      <c r="M122" s="74">
        <v>6430.90234375</v>
      </c>
      <c r="N122" s="74">
        <v>4258.3974609375</v>
      </c>
      <c r="O122" s="75"/>
      <c r="P122" s="76"/>
      <c r="Q122" s="76"/>
      <c r="R122" s="86"/>
      <c r="S122" s="48">
        <v>1</v>
      </c>
      <c r="T122" s="48">
        <v>2</v>
      </c>
      <c r="U122" s="49">
        <v>1</v>
      </c>
      <c r="V122" s="49">
        <v>0.33333299999999999</v>
      </c>
      <c r="W122" s="49">
        <v>0</v>
      </c>
      <c r="X122" s="49">
        <v>1.0843910000000001</v>
      </c>
      <c r="Y122" s="49">
        <v>0.33333333333333331</v>
      </c>
      <c r="Z122" s="49">
        <v>0</v>
      </c>
      <c r="AA122" s="71">
        <v>122</v>
      </c>
      <c r="AB122" s="71"/>
      <c r="AC122" s="72"/>
      <c r="AD122" s="78" t="s">
        <v>6630</v>
      </c>
      <c r="AE122" s="78">
        <v>29</v>
      </c>
      <c r="AF122" s="78">
        <v>21</v>
      </c>
      <c r="AG122" s="78">
        <v>22</v>
      </c>
      <c r="AH122" s="78">
        <v>41</v>
      </c>
      <c r="AI122" s="78"/>
      <c r="AJ122" s="78" t="s">
        <v>7388</v>
      </c>
      <c r="AK122" s="78" t="s">
        <v>6446</v>
      </c>
      <c r="AL122" s="78"/>
      <c r="AM122" s="78"/>
      <c r="AN122" s="80">
        <v>43156.941296296296</v>
      </c>
      <c r="AO122" s="82" t="s">
        <v>9160</v>
      </c>
      <c r="AP122" s="78" t="b">
        <v>1</v>
      </c>
      <c r="AQ122" s="78" t="b">
        <v>0</v>
      </c>
      <c r="AR122" s="78" t="b">
        <v>1</v>
      </c>
      <c r="AS122" s="78" t="s">
        <v>6305</v>
      </c>
      <c r="AT122" s="78">
        <v>0</v>
      </c>
      <c r="AU122" s="78"/>
      <c r="AV122" s="78" t="b">
        <v>0</v>
      </c>
      <c r="AW122" s="78" t="s">
        <v>10419</v>
      </c>
      <c r="AX122" s="82" t="s">
        <v>10539</v>
      </c>
      <c r="AY122" s="78" t="s">
        <v>66</v>
      </c>
      <c r="AZ122" s="78" t="str">
        <f>REPLACE(INDEX(GroupVertices[Group], MATCH(Vertices[[#This Row],[Vertex]],GroupVertices[Vertex],0)),1,1,"")</f>
        <v>37</v>
      </c>
      <c r="BA122" s="48"/>
      <c r="BB122" s="48"/>
      <c r="BC122" s="48"/>
      <c r="BD122" s="48"/>
      <c r="BE122" s="48" t="s">
        <v>2690</v>
      </c>
      <c r="BF122" s="48" t="s">
        <v>2690</v>
      </c>
      <c r="BG122" s="120" t="s">
        <v>13238</v>
      </c>
      <c r="BH122" s="120" t="s">
        <v>13238</v>
      </c>
      <c r="BI122" s="120" t="s">
        <v>13767</v>
      </c>
      <c r="BJ122" s="120" t="s">
        <v>13767</v>
      </c>
      <c r="BK122" s="120">
        <v>1</v>
      </c>
      <c r="BL122" s="123">
        <v>5</v>
      </c>
      <c r="BM122" s="120">
        <v>0</v>
      </c>
      <c r="BN122" s="123">
        <v>0</v>
      </c>
      <c r="BO122" s="120">
        <v>0</v>
      </c>
      <c r="BP122" s="123">
        <v>0</v>
      </c>
      <c r="BQ122" s="120">
        <v>19</v>
      </c>
      <c r="BR122" s="123">
        <v>95</v>
      </c>
      <c r="BS122" s="120">
        <v>20</v>
      </c>
      <c r="BT122" s="2"/>
      <c r="BU122" s="3"/>
      <c r="BV122" s="3"/>
      <c r="BW122" s="3"/>
      <c r="BX122" s="3"/>
    </row>
    <row r="123" spans="1:76" x14ac:dyDescent="0.25">
      <c r="A123" s="64" t="s">
        <v>270</v>
      </c>
      <c r="B123" s="65"/>
      <c r="C123" s="65" t="s">
        <v>64</v>
      </c>
      <c r="D123" s="66">
        <v>162.00251054830989</v>
      </c>
      <c r="E123" s="68"/>
      <c r="F123" s="100" t="s">
        <v>3524</v>
      </c>
      <c r="G123" s="65"/>
      <c r="H123" s="69" t="s">
        <v>270</v>
      </c>
      <c r="I123" s="70"/>
      <c r="J123" s="70"/>
      <c r="K123" s="69" t="s">
        <v>11328</v>
      </c>
      <c r="L123" s="73">
        <v>1.166239772903461</v>
      </c>
      <c r="M123" s="74">
        <v>6549.052734375</v>
      </c>
      <c r="N123" s="74">
        <v>4893.62841796875</v>
      </c>
      <c r="O123" s="75"/>
      <c r="P123" s="76"/>
      <c r="Q123" s="76"/>
      <c r="R123" s="86"/>
      <c r="S123" s="48">
        <v>0</v>
      </c>
      <c r="T123" s="48">
        <v>3</v>
      </c>
      <c r="U123" s="49">
        <v>1</v>
      </c>
      <c r="V123" s="49">
        <v>0.33333299999999999</v>
      </c>
      <c r="W123" s="49">
        <v>0</v>
      </c>
      <c r="X123" s="49">
        <v>1.0843910000000001</v>
      </c>
      <c r="Y123" s="49">
        <v>0.33333333333333331</v>
      </c>
      <c r="Z123" s="49">
        <v>0</v>
      </c>
      <c r="AA123" s="71">
        <v>123</v>
      </c>
      <c r="AB123" s="71"/>
      <c r="AC123" s="72"/>
      <c r="AD123" s="78" t="s">
        <v>6631</v>
      </c>
      <c r="AE123" s="78">
        <v>138</v>
      </c>
      <c r="AF123" s="78">
        <v>8</v>
      </c>
      <c r="AG123" s="78">
        <v>3</v>
      </c>
      <c r="AH123" s="78">
        <v>9</v>
      </c>
      <c r="AI123" s="78"/>
      <c r="AJ123" s="78" t="s">
        <v>7389</v>
      </c>
      <c r="AK123" s="78" t="s">
        <v>6441</v>
      </c>
      <c r="AL123" s="82" t="s">
        <v>8520</v>
      </c>
      <c r="AM123" s="78"/>
      <c r="AN123" s="80">
        <v>43166.591574074075</v>
      </c>
      <c r="AO123" s="82" t="s">
        <v>9161</v>
      </c>
      <c r="AP123" s="78" t="b">
        <v>1</v>
      </c>
      <c r="AQ123" s="78" t="b">
        <v>0</v>
      </c>
      <c r="AR123" s="78" t="b">
        <v>0</v>
      </c>
      <c r="AS123" s="78" t="s">
        <v>6304</v>
      </c>
      <c r="AT123" s="78">
        <v>0</v>
      </c>
      <c r="AU123" s="78"/>
      <c r="AV123" s="78" t="b">
        <v>0</v>
      </c>
      <c r="AW123" s="78" t="s">
        <v>10419</v>
      </c>
      <c r="AX123" s="82" t="s">
        <v>10540</v>
      </c>
      <c r="AY123" s="78" t="s">
        <v>66</v>
      </c>
      <c r="AZ123" s="78" t="str">
        <f>REPLACE(INDEX(GroupVertices[Group], MATCH(Vertices[[#This Row],[Vertex]],GroupVertices[Vertex],0)),1,1,"")</f>
        <v>37</v>
      </c>
      <c r="BA123" s="48"/>
      <c r="BB123" s="48"/>
      <c r="BC123" s="48"/>
      <c r="BD123" s="48"/>
      <c r="BE123" s="48" t="s">
        <v>13040</v>
      </c>
      <c r="BF123" s="48" t="s">
        <v>13118</v>
      </c>
      <c r="BG123" s="120" t="s">
        <v>13239</v>
      </c>
      <c r="BH123" s="120" t="s">
        <v>13623</v>
      </c>
      <c r="BI123" s="120" t="s">
        <v>13768</v>
      </c>
      <c r="BJ123" s="120" t="s">
        <v>13768</v>
      </c>
      <c r="BK123" s="120">
        <v>1</v>
      </c>
      <c r="BL123" s="123">
        <v>2.5641025641025643</v>
      </c>
      <c r="BM123" s="120">
        <v>0</v>
      </c>
      <c r="BN123" s="123">
        <v>0</v>
      </c>
      <c r="BO123" s="120">
        <v>0</v>
      </c>
      <c r="BP123" s="123">
        <v>0</v>
      </c>
      <c r="BQ123" s="120">
        <v>38</v>
      </c>
      <c r="BR123" s="123">
        <v>97.435897435897431</v>
      </c>
      <c r="BS123" s="120">
        <v>39</v>
      </c>
      <c r="BT123" s="2"/>
      <c r="BU123" s="3"/>
      <c r="BV123" s="3"/>
      <c r="BW123" s="3"/>
      <c r="BX123" s="3"/>
    </row>
    <row r="124" spans="1:76" x14ac:dyDescent="0.25">
      <c r="A124" s="64" t="s">
        <v>824</v>
      </c>
      <c r="B124" s="65"/>
      <c r="C124" s="65" t="s">
        <v>64</v>
      </c>
      <c r="D124" s="66">
        <v>162.28086759216922</v>
      </c>
      <c r="E124" s="68"/>
      <c r="F124" s="100" t="s">
        <v>10119</v>
      </c>
      <c r="G124" s="65"/>
      <c r="H124" s="69" t="s">
        <v>824</v>
      </c>
      <c r="I124" s="70"/>
      <c r="J124" s="70"/>
      <c r="K124" s="69" t="s">
        <v>11329</v>
      </c>
      <c r="L124" s="73">
        <v>1</v>
      </c>
      <c r="M124" s="74">
        <v>6468.16259765625</v>
      </c>
      <c r="N124" s="74">
        <v>4774.767578125</v>
      </c>
      <c r="O124" s="75"/>
      <c r="P124" s="76"/>
      <c r="Q124" s="76"/>
      <c r="R124" s="86"/>
      <c r="S124" s="48">
        <v>2</v>
      </c>
      <c r="T124" s="48">
        <v>0</v>
      </c>
      <c r="U124" s="49">
        <v>0</v>
      </c>
      <c r="V124" s="49">
        <v>0.25</v>
      </c>
      <c r="W124" s="49">
        <v>0</v>
      </c>
      <c r="X124" s="49">
        <v>0.76448799999999995</v>
      </c>
      <c r="Y124" s="49">
        <v>0.5</v>
      </c>
      <c r="Z124" s="49">
        <v>0</v>
      </c>
      <c r="AA124" s="71">
        <v>124</v>
      </c>
      <c r="AB124" s="71"/>
      <c r="AC124" s="72"/>
      <c r="AD124" s="78" t="s">
        <v>6632</v>
      </c>
      <c r="AE124" s="78">
        <v>364</v>
      </c>
      <c r="AF124" s="78">
        <v>895</v>
      </c>
      <c r="AG124" s="78">
        <v>4222</v>
      </c>
      <c r="AH124" s="78">
        <v>1024</v>
      </c>
      <c r="AI124" s="78">
        <v>7200</v>
      </c>
      <c r="AJ124" s="78" t="s">
        <v>7390</v>
      </c>
      <c r="AK124" s="78" t="s">
        <v>6430</v>
      </c>
      <c r="AL124" s="82" t="s">
        <v>8521</v>
      </c>
      <c r="AM124" s="78" t="s">
        <v>8068</v>
      </c>
      <c r="AN124" s="80">
        <v>39911.642696759256</v>
      </c>
      <c r="AO124" s="82" t="s">
        <v>9162</v>
      </c>
      <c r="AP124" s="78" t="b">
        <v>0</v>
      </c>
      <c r="AQ124" s="78" t="b">
        <v>0</v>
      </c>
      <c r="AR124" s="78" t="b">
        <v>1</v>
      </c>
      <c r="AS124" s="78" t="s">
        <v>6305</v>
      </c>
      <c r="AT124" s="78">
        <v>137</v>
      </c>
      <c r="AU124" s="82" t="s">
        <v>9804</v>
      </c>
      <c r="AV124" s="78" t="b">
        <v>0</v>
      </c>
      <c r="AW124" s="78" t="s">
        <v>10419</v>
      </c>
      <c r="AX124" s="82" t="s">
        <v>10541</v>
      </c>
      <c r="AY124" s="78" t="s">
        <v>65</v>
      </c>
      <c r="AZ124" s="78" t="str">
        <f>REPLACE(INDEX(GroupVertices[Group], MATCH(Vertices[[#This Row],[Vertex]],GroupVertices[Vertex],0)),1,1,"")</f>
        <v>37</v>
      </c>
      <c r="BA124" s="48"/>
      <c r="BB124" s="48"/>
      <c r="BC124" s="48"/>
      <c r="BD124" s="48"/>
      <c r="BE124" s="48"/>
      <c r="BF124" s="48"/>
      <c r="BG124" s="48"/>
      <c r="BH124" s="48"/>
      <c r="BI124" s="48"/>
      <c r="BJ124" s="48"/>
      <c r="BK124" s="48"/>
      <c r="BL124" s="49"/>
      <c r="BM124" s="48"/>
      <c r="BN124" s="49"/>
      <c r="BO124" s="48"/>
      <c r="BP124" s="49"/>
      <c r="BQ124" s="48"/>
      <c r="BR124" s="49"/>
      <c r="BS124" s="48"/>
      <c r="BT124" s="2"/>
      <c r="BU124" s="3"/>
      <c r="BV124" s="3"/>
      <c r="BW124" s="3"/>
      <c r="BX124" s="3"/>
    </row>
    <row r="125" spans="1:76" x14ac:dyDescent="0.25">
      <c r="A125" s="64" t="s">
        <v>271</v>
      </c>
      <c r="B125" s="65"/>
      <c r="C125" s="65" t="s">
        <v>64</v>
      </c>
      <c r="D125" s="66">
        <v>162.37972043187122</v>
      </c>
      <c r="E125" s="68"/>
      <c r="F125" s="100" t="s">
        <v>3525</v>
      </c>
      <c r="G125" s="65"/>
      <c r="H125" s="69" t="s">
        <v>271</v>
      </c>
      <c r="I125" s="70"/>
      <c r="J125" s="70"/>
      <c r="K125" s="69" t="s">
        <v>11330</v>
      </c>
      <c r="L125" s="73">
        <v>1</v>
      </c>
      <c r="M125" s="74">
        <v>8387.7255859375</v>
      </c>
      <c r="N125" s="74">
        <v>3302.61083984375</v>
      </c>
      <c r="O125" s="75"/>
      <c r="P125" s="76"/>
      <c r="Q125" s="76"/>
      <c r="R125" s="86"/>
      <c r="S125" s="48">
        <v>0</v>
      </c>
      <c r="T125" s="48">
        <v>1</v>
      </c>
      <c r="U125" s="49">
        <v>0</v>
      </c>
      <c r="V125" s="49">
        <v>1</v>
      </c>
      <c r="W125" s="49">
        <v>0</v>
      </c>
      <c r="X125" s="49">
        <v>0.99999899999999997</v>
      </c>
      <c r="Y125" s="49">
        <v>0</v>
      </c>
      <c r="Z125" s="49">
        <v>0</v>
      </c>
      <c r="AA125" s="71">
        <v>125</v>
      </c>
      <c r="AB125" s="71"/>
      <c r="AC125" s="72"/>
      <c r="AD125" s="78" t="s">
        <v>6633</v>
      </c>
      <c r="AE125" s="78">
        <v>1576</v>
      </c>
      <c r="AF125" s="78">
        <v>1210</v>
      </c>
      <c r="AG125" s="78">
        <v>1549</v>
      </c>
      <c r="AH125" s="78">
        <v>314</v>
      </c>
      <c r="AI125" s="78">
        <v>-18000</v>
      </c>
      <c r="AJ125" s="78" t="s">
        <v>7391</v>
      </c>
      <c r="AK125" s="78" t="s">
        <v>8077</v>
      </c>
      <c r="AL125" s="82" t="s">
        <v>8522</v>
      </c>
      <c r="AM125" s="78" t="s">
        <v>9005</v>
      </c>
      <c r="AN125" s="80">
        <v>40086.672071759262</v>
      </c>
      <c r="AO125" s="82" t="s">
        <v>9163</v>
      </c>
      <c r="AP125" s="78" t="b">
        <v>0</v>
      </c>
      <c r="AQ125" s="78" t="b">
        <v>0</v>
      </c>
      <c r="AR125" s="78" t="b">
        <v>1</v>
      </c>
      <c r="AS125" s="78" t="s">
        <v>6304</v>
      </c>
      <c r="AT125" s="78">
        <v>25</v>
      </c>
      <c r="AU125" s="82" t="s">
        <v>9805</v>
      </c>
      <c r="AV125" s="78" t="b">
        <v>0</v>
      </c>
      <c r="AW125" s="78" t="s">
        <v>10419</v>
      </c>
      <c r="AX125" s="82" t="s">
        <v>10542</v>
      </c>
      <c r="AY125" s="78" t="s">
        <v>66</v>
      </c>
      <c r="AZ125" s="78" t="str">
        <f>REPLACE(INDEX(GroupVertices[Group], MATCH(Vertices[[#This Row],[Vertex]],GroupVertices[Vertex],0)),1,1,"")</f>
        <v>98</v>
      </c>
      <c r="BA125" s="48"/>
      <c r="BB125" s="48"/>
      <c r="BC125" s="48"/>
      <c r="BD125" s="48"/>
      <c r="BE125" s="48" t="s">
        <v>2693</v>
      </c>
      <c r="BF125" s="48" t="s">
        <v>2693</v>
      </c>
      <c r="BG125" s="120" t="s">
        <v>13240</v>
      </c>
      <c r="BH125" s="120" t="s">
        <v>13240</v>
      </c>
      <c r="BI125" s="120" t="s">
        <v>13769</v>
      </c>
      <c r="BJ125" s="120" t="s">
        <v>13769</v>
      </c>
      <c r="BK125" s="120">
        <v>1</v>
      </c>
      <c r="BL125" s="123">
        <v>3.3333333333333335</v>
      </c>
      <c r="BM125" s="120">
        <v>0</v>
      </c>
      <c r="BN125" s="123">
        <v>0</v>
      </c>
      <c r="BO125" s="120">
        <v>0</v>
      </c>
      <c r="BP125" s="123">
        <v>0</v>
      </c>
      <c r="BQ125" s="120">
        <v>29</v>
      </c>
      <c r="BR125" s="123">
        <v>96.666666666666671</v>
      </c>
      <c r="BS125" s="120">
        <v>30</v>
      </c>
      <c r="BT125" s="2"/>
      <c r="BU125" s="3"/>
      <c r="BV125" s="3"/>
      <c r="BW125" s="3"/>
      <c r="BX125" s="3"/>
    </row>
    <row r="126" spans="1:76" x14ac:dyDescent="0.25">
      <c r="A126" s="64" t="s">
        <v>825</v>
      </c>
      <c r="B126" s="65"/>
      <c r="C126" s="65" t="s">
        <v>64</v>
      </c>
      <c r="D126" s="66">
        <v>179.15018314195271</v>
      </c>
      <c r="E126" s="68"/>
      <c r="F126" s="100" t="s">
        <v>10120</v>
      </c>
      <c r="G126" s="65"/>
      <c r="H126" s="69" t="s">
        <v>825</v>
      </c>
      <c r="I126" s="70"/>
      <c r="J126" s="70"/>
      <c r="K126" s="69" t="s">
        <v>11331</v>
      </c>
      <c r="L126" s="73">
        <v>1</v>
      </c>
      <c r="M126" s="74">
        <v>8387.7255859375</v>
      </c>
      <c r="N126" s="74">
        <v>3484.945556640625</v>
      </c>
      <c r="O126" s="75"/>
      <c r="P126" s="76"/>
      <c r="Q126" s="76"/>
      <c r="R126" s="86"/>
      <c r="S126" s="48">
        <v>1</v>
      </c>
      <c r="T126" s="48">
        <v>0</v>
      </c>
      <c r="U126" s="49">
        <v>0</v>
      </c>
      <c r="V126" s="49">
        <v>1</v>
      </c>
      <c r="W126" s="49">
        <v>0</v>
      </c>
      <c r="X126" s="49">
        <v>0.99999899999999997</v>
      </c>
      <c r="Y126" s="49">
        <v>0</v>
      </c>
      <c r="Z126" s="49">
        <v>0</v>
      </c>
      <c r="AA126" s="71">
        <v>126</v>
      </c>
      <c r="AB126" s="71"/>
      <c r="AC126" s="72"/>
      <c r="AD126" s="78" t="s">
        <v>6634</v>
      </c>
      <c r="AE126" s="78">
        <v>769</v>
      </c>
      <c r="AF126" s="78">
        <v>54650</v>
      </c>
      <c r="AG126" s="78">
        <v>24112</v>
      </c>
      <c r="AH126" s="78">
        <v>13227</v>
      </c>
      <c r="AI126" s="78">
        <v>-25200</v>
      </c>
      <c r="AJ126" s="78" t="s">
        <v>7392</v>
      </c>
      <c r="AK126" s="78" t="s">
        <v>8078</v>
      </c>
      <c r="AL126" s="82" t="s">
        <v>8523</v>
      </c>
      <c r="AM126" s="78" t="s">
        <v>9004</v>
      </c>
      <c r="AN126" s="80">
        <v>39924.774687500001</v>
      </c>
      <c r="AO126" s="82" t="s">
        <v>9164</v>
      </c>
      <c r="AP126" s="78" t="b">
        <v>0</v>
      </c>
      <c r="AQ126" s="78" t="b">
        <v>0</v>
      </c>
      <c r="AR126" s="78" t="b">
        <v>1</v>
      </c>
      <c r="AS126" s="78" t="s">
        <v>6304</v>
      </c>
      <c r="AT126" s="78">
        <v>2687</v>
      </c>
      <c r="AU126" s="82" t="s">
        <v>9806</v>
      </c>
      <c r="AV126" s="78" t="b">
        <v>1</v>
      </c>
      <c r="AW126" s="78" t="s">
        <v>10419</v>
      </c>
      <c r="AX126" s="82" t="s">
        <v>10543</v>
      </c>
      <c r="AY126" s="78" t="s">
        <v>65</v>
      </c>
      <c r="AZ126" s="78" t="str">
        <f>REPLACE(INDEX(GroupVertices[Group], MATCH(Vertices[[#This Row],[Vertex]],GroupVertices[Vertex],0)),1,1,"")</f>
        <v>98</v>
      </c>
      <c r="BA126" s="48"/>
      <c r="BB126" s="48"/>
      <c r="BC126" s="48"/>
      <c r="BD126" s="48"/>
      <c r="BE126" s="48"/>
      <c r="BF126" s="48"/>
      <c r="BG126" s="48"/>
      <c r="BH126" s="48"/>
      <c r="BI126" s="48"/>
      <c r="BJ126" s="48"/>
      <c r="BK126" s="48"/>
      <c r="BL126" s="49"/>
      <c r="BM126" s="48"/>
      <c r="BN126" s="49"/>
      <c r="BO126" s="48"/>
      <c r="BP126" s="49"/>
      <c r="BQ126" s="48"/>
      <c r="BR126" s="49"/>
      <c r="BS126" s="48"/>
      <c r="BT126" s="2"/>
      <c r="BU126" s="3"/>
      <c r="BV126" s="3"/>
      <c r="BW126" s="3"/>
      <c r="BX126" s="3"/>
    </row>
    <row r="127" spans="1:76" x14ac:dyDescent="0.25">
      <c r="A127" s="64" t="s">
        <v>272</v>
      </c>
      <c r="B127" s="65"/>
      <c r="C127" s="65" t="s">
        <v>64</v>
      </c>
      <c r="D127" s="66">
        <v>162.00439345954231</v>
      </c>
      <c r="E127" s="68"/>
      <c r="F127" s="100" t="s">
        <v>3522</v>
      </c>
      <c r="G127" s="65"/>
      <c r="H127" s="69" t="s">
        <v>272</v>
      </c>
      <c r="I127" s="70"/>
      <c r="J127" s="70"/>
      <c r="K127" s="69" t="s">
        <v>11332</v>
      </c>
      <c r="L127" s="73">
        <v>1</v>
      </c>
      <c r="M127" s="74">
        <v>5350.58642578125</v>
      </c>
      <c r="N127" s="74">
        <v>5789.71630859375</v>
      </c>
      <c r="O127" s="75"/>
      <c r="P127" s="76"/>
      <c r="Q127" s="76"/>
      <c r="R127" s="86"/>
      <c r="S127" s="48">
        <v>0</v>
      </c>
      <c r="T127" s="48">
        <v>1</v>
      </c>
      <c r="U127" s="49">
        <v>0</v>
      </c>
      <c r="V127" s="49">
        <v>2.1277000000000001E-2</v>
      </c>
      <c r="W127" s="49">
        <v>0</v>
      </c>
      <c r="X127" s="49">
        <v>0.55066000000000004</v>
      </c>
      <c r="Y127" s="49">
        <v>0</v>
      </c>
      <c r="Z127" s="49">
        <v>0</v>
      </c>
      <c r="AA127" s="71">
        <v>127</v>
      </c>
      <c r="AB127" s="71"/>
      <c r="AC127" s="72"/>
      <c r="AD127" s="78" t="s">
        <v>6635</v>
      </c>
      <c r="AE127" s="78">
        <v>696</v>
      </c>
      <c r="AF127" s="78">
        <v>14</v>
      </c>
      <c r="AG127" s="78">
        <v>206</v>
      </c>
      <c r="AH127" s="78">
        <v>85</v>
      </c>
      <c r="AI127" s="78"/>
      <c r="AJ127" s="78"/>
      <c r="AK127" s="78"/>
      <c r="AL127" s="78"/>
      <c r="AM127" s="78"/>
      <c r="AN127" s="80">
        <v>43102.533842592595</v>
      </c>
      <c r="AO127" s="78"/>
      <c r="AP127" s="78" t="b">
        <v>1</v>
      </c>
      <c r="AQ127" s="78" t="b">
        <v>0</v>
      </c>
      <c r="AR127" s="78" t="b">
        <v>0</v>
      </c>
      <c r="AS127" s="78" t="s">
        <v>9728</v>
      </c>
      <c r="AT127" s="78">
        <v>0</v>
      </c>
      <c r="AU127" s="78"/>
      <c r="AV127" s="78" t="b">
        <v>0</v>
      </c>
      <c r="AW127" s="78" t="s">
        <v>10419</v>
      </c>
      <c r="AX127" s="82" t="s">
        <v>10544</v>
      </c>
      <c r="AY127" s="78" t="s">
        <v>66</v>
      </c>
      <c r="AZ127" s="78" t="str">
        <f>REPLACE(INDEX(GroupVertices[Group], MATCH(Vertices[[#This Row],[Vertex]],GroupVertices[Vertex],0)),1,1,"")</f>
        <v>8</v>
      </c>
      <c r="BA127" s="48" t="s">
        <v>2024</v>
      </c>
      <c r="BB127" s="48" t="s">
        <v>2024</v>
      </c>
      <c r="BC127" s="48" t="s">
        <v>2522</v>
      </c>
      <c r="BD127" s="48" t="s">
        <v>2522</v>
      </c>
      <c r="BE127" s="48" t="s">
        <v>2687</v>
      </c>
      <c r="BF127" s="48" t="s">
        <v>2687</v>
      </c>
      <c r="BG127" s="120" t="s">
        <v>13235</v>
      </c>
      <c r="BH127" s="120" t="s">
        <v>13235</v>
      </c>
      <c r="BI127" s="120" t="s">
        <v>13765</v>
      </c>
      <c r="BJ127" s="120" t="s">
        <v>13765</v>
      </c>
      <c r="BK127" s="120">
        <v>1</v>
      </c>
      <c r="BL127" s="123">
        <v>5.882352941176471</v>
      </c>
      <c r="BM127" s="120">
        <v>0</v>
      </c>
      <c r="BN127" s="123">
        <v>0</v>
      </c>
      <c r="BO127" s="120">
        <v>0</v>
      </c>
      <c r="BP127" s="123">
        <v>0</v>
      </c>
      <c r="BQ127" s="120">
        <v>16</v>
      </c>
      <c r="BR127" s="123">
        <v>94.117647058823536</v>
      </c>
      <c r="BS127" s="120">
        <v>17</v>
      </c>
      <c r="BT127" s="2"/>
      <c r="BU127" s="3"/>
      <c r="BV127" s="3"/>
      <c r="BW127" s="3"/>
      <c r="BX127" s="3"/>
    </row>
    <row r="128" spans="1:76" x14ac:dyDescent="0.25">
      <c r="A128" s="64" t="s">
        <v>273</v>
      </c>
      <c r="B128" s="65"/>
      <c r="C128" s="65" t="s">
        <v>64</v>
      </c>
      <c r="D128" s="66">
        <v>162.05209387743028</v>
      </c>
      <c r="E128" s="68"/>
      <c r="F128" s="100" t="s">
        <v>3526</v>
      </c>
      <c r="G128" s="65"/>
      <c r="H128" s="69" t="s">
        <v>273</v>
      </c>
      <c r="I128" s="70"/>
      <c r="J128" s="70"/>
      <c r="K128" s="69" t="s">
        <v>11333</v>
      </c>
      <c r="L128" s="73">
        <v>1</v>
      </c>
      <c r="M128" s="74">
        <v>1021.304931640625</v>
      </c>
      <c r="N128" s="74">
        <v>1477.969970703125</v>
      </c>
      <c r="O128" s="75"/>
      <c r="P128" s="76"/>
      <c r="Q128" s="76"/>
      <c r="R128" s="86"/>
      <c r="S128" s="48">
        <v>0</v>
      </c>
      <c r="T128" s="48">
        <v>2</v>
      </c>
      <c r="U128" s="49">
        <v>0</v>
      </c>
      <c r="V128" s="49">
        <v>6.8800000000000003E-4</v>
      </c>
      <c r="W128" s="49">
        <v>9.1120000000000003E-3</v>
      </c>
      <c r="X128" s="49">
        <v>0.52562900000000001</v>
      </c>
      <c r="Y128" s="49">
        <v>1</v>
      </c>
      <c r="Z128" s="49">
        <v>0</v>
      </c>
      <c r="AA128" s="71">
        <v>128</v>
      </c>
      <c r="AB128" s="71"/>
      <c r="AC128" s="72"/>
      <c r="AD128" s="78" t="s">
        <v>6636</v>
      </c>
      <c r="AE128" s="78">
        <v>737</v>
      </c>
      <c r="AF128" s="78">
        <v>166</v>
      </c>
      <c r="AG128" s="78">
        <v>5061</v>
      </c>
      <c r="AH128" s="78">
        <v>9</v>
      </c>
      <c r="AI128" s="78"/>
      <c r="AJ128" s="78"/>
      <c r="AK128" s="78" t="s">
        <v>8079</v>
      </c>
      <c r="AL128" s="82" t="s">
        <v>8524</v>
      </c>
      <c r="AM128" s="78"/>
      <c r="AN128" s="80">
        <v>42584.933611111112</v>
      </c>
      <c r="AO128" s="82" t="s">
        <v>9165</v>
      </c>
      <c r="AP128" s="78" t="b">
        <v>1</v>
      </c>
      <c r="AQ128" s="78" t="b">
        <v>0</v>
      </c>
      <c r="AR128" s="78" t="b">
        <v>0</v>
      </c>
      <c r="AS128" s="78" t="s">
        <v>6308</v>
      </c>
      <c r="AT128" s="78">
        <v>11</v>
      </c>
      <c r="AU128" s="78"/>
      <c r="AV128" s="78" t="b">
        <v>0</v>
      </c>
      <c r="AW128" s="78" t="s">
        <v>10419</v>
      </c>
      <c r="AX128" s="82" t="s">
        <v>10545</v>
      </c>
      <c r="AY128" s="78" t="s">
        <v>66</v>
      </c>
      <c r="AZ128" s="78" t="str">
        <f>REPLACE(INDEX(GroupVertices[Group], MATCH(Vertices[[#This Row],[Vertex]],GroupVertices[Vertex],0)),1,1,"")</f>
        <v>2</v>
      </c>
      <c r="BA128" s="48" t="s">
        <v>2026</v>
      </c>
      <c r="BB128" s="48" t="s">
        <v>2026</v>
      </c>
      <c r="BC128" s="48" t="s">
        <v>2505</v>
      </c>
      <c r="BD128" s="48" t="s">
        <v>2505</v>
      </c>
      <c r="BE128" s="48" t="s">
        <v>2694</v>
      </c>
      <c r="BF128" s="48" t="s">
        <v>2694</v>
      </c>
      <c r="BG128" s="120" t="s">
        <v>13241</v>
      </c>
      <c r="BH128" s="120" t="s">
        <v>13241</v>
      </c>
      <c r="BI128" s="120" t="s">
        <v>13770</v>
      </c>
      <c r="BJ128" s="120" t="s">
        <v>13770</v>
      </c>
      <c r="BK128" s="120">
        <v>1</v>
      </c>
      <c r="BL128" s="123">
        <v>7.1428571428571432</v>
      </c>
      <c r="BM128" s="120">
        <v>0</v>
      </c>
      <c r="BN128" s="123">
        <v>0</v>
      </c>
      <c r="BO128" s="120">
        <v>0</v>
      </c>
      <c r="BP128" s="123">
        <v>0</v>
      </c>
      <c r="BQ128" s="120">
        <v>13</v>
      </c>
      <c r="BR128" s="123">
        <v>92.857142857142861</v>
      </c>
      <c r="BS128" s="120">
        <v>14</v>
      </c>
      <c r="BT128" s="2"/>
      <c r="BU128" s="3"/>
      <c r="BV128" s="3"/>
      <c r="BW128" s="3"/>
      <c r="BX128" s="3"/>
    </row>
    <row r="129" spans="1:76" x14ac:dyDescent="0.25">
      <c r="A129" s="64" t="s">
        <v>274</v>
      </c>
      <c r="B129" s="65"/>
      <c r="C129" s="65" t="s">
        <v>64</v>
      </c>
      <c r="D129" s="66">
        <v>162.0138080157044</v>
      </c>
      <c r="E129" s="68"/>
      <c r="F129" s="100" t="s">
        <v>3527</v>
      </c>
      <c r="G129" s="65"/>
      <c r="H129" s="69" t="s">
        <v>274</v>
      </c>
      <c r="I129" s="70"/>
      <c r="J129" s="70"/>
      <c r="K129" s="69" t="s">
        <v>11334</v>
      </c>
      <c r="L129" s="73">
        <v>1</v>
      </c>
      <c r="M129" s="74">
        <v>4470.44140625</v>
      </c>
      <c r="N129" s="74">
        <v>6810.1142578125</v>
      </c>
      <c r="O129" s="75"/>
      <c r="P129" s="76"/>
      <c r="Q129" s="76"/>
      <c r="R129" s="86"/>
      <c r="S129" s="48">
        <v>0</v>
      </c>
      <c r="T129" s="48">
        <v>1</v>
      </c>
      <c r="U129" s="49">
        <v>0</v>
      </c>
      <c r="V129" s="49">
        <v>2.1277000000000001E-2</v>
      </c>
      <c r="W129" s="49">
        <v>0</v>
      </c>
      <c r="X129" s="49">
        <v>0.55066000000000004</v>
      </c>
      <c r="Y129" s="49">
        <v>0</v>
      </c>
      <c r="Z129" s="49">
        <v>0</v>
      </c>
      <c r="AA129" s="71">
        <v>129</v>
      </c>
      <c r="AB129" s="71"/>
      <c r="AC129" s="72"/>
      <c r="AD129" s="78" t="s">
        <v>6637</v>
      </c>
      <c r="AE129" s="78">
        <v>0</v>
      </c>
      <c r="AF129" s="78">
        <v>44</v>
      </c>
      <c r="AG129" s="78">
        <v>560</v>
      </c>
      <c r="AH129" s="78">
        <v>3502</v>
      </c>
      <c r="AI129" s="78"/>
      <c r="AJ129" s="78" t="s">
        <v>7393</v>
      </c>
      <c r="AK129" s="78" t="s">
        <v>8080</v>
      </c>
      <c r="AL129" s="78"/>
      <c r="AM129" s="78"/>
      <c r="AN129" s="80">
        <v>42811.045590277776</v>
      </c>
      <c r="AO129" s="82" t="s">
        <v>9166</v>
      </c>
      <c r="AP129" s="78" t="b">
        <v>1</v>
      </c>
      <c r="AQ129" s="78" t="b">
        <v>0</v>
      </c>
      <c r="AR129" s="78" t="b">
        <v>0</v>
      </c>
      <c r="AS129" s="78" t="s">
        <v>6304</v>
      </c>
      <c r="AT129" s="78">
        <v>4</v>
      </c>
      <c r="AU129" s="78"/>
      <c r="AV129" s="78" t="b">
        <v>0</v>
      </c>
      <c r="AW129" s="78" t="s">
        <v>10419</v>
      </c>
      <c r="AX129" s="82" t="s">
        <v>10546</v>
      </c>
      <c r="AY129" s="78" t="s">
        <v>66</v>
      </c>
      <c r="AZ129" s="78" t="str">
        <f>REPLACE(INDEX(GroupVertices[Group], MATCH(Vertices[[#This Row],[Vertex]],GroupVertices[Vertex],0)),1,1,"")</f>
        <v>8</v>
      </c>
      <c r="BA129" s="48" t="s">
        <v>2024</v>
      </c>
      <c r="BB129" s="48" t="s">
        <v>2024</v>
      </c>
      <c r="BC129" s="48" t="s">
        <v>2522</v>
      </c>
      <c r="BD129" s="48" t="s">
        <v>2522</v>
      </c>
      <c r="BE129" s="48" t="s">
        <v>2687</v>
      </c>
      <c r="BF129" s="48" t="s">
        <v>2687</v>
      </c>
      <c r="BG129" s="120" t="s">
        <v>13235</v>
      </c>
      <c r="BH129" s="120" t="s">
        <v>13235</v>
      </c>
      <c r="BI129" s="120" t="s">
        <v>13765</v>
      </c>
      <c r="BJ129" s="120" t="s">
        <v>13765</v>
      </c>
      <c r="BK129" s="120">
        <v>1</v>
      </c>
      <c r="BL129" s="123">
        <v>5.882352941176471</v>
      </c>
      <c r="BM129" s="120">
        <v>0</v>
      </c>
      <c r="BN129" s="123">
        <v>0</v>
      </c>
      <c r="BO129" s="120">
        <v>0</v>
      </c>
      <c r="BP129" s="123">
        <v>0</v>
      </c>
      <c r="BQ129" s="120">
        <v>16</v>
      </c>
      <c r="BR129" s="123">
        <v>94.117647058823536</v>
      </c>
      <c r="BS129" s="120">
        <v>17</v>
      </c>
      <c r="BT129" s="2"/>
      <c r="BU129" s="3"/>
      <c r="BV129" s="3"/>
      <c r="BW129" s="3"/>
      <c r="BX129" s="3"/>
    </row>
    <row r="130" spans="1:76" x14ac:dyDescent="0.25">
      <c r="A130" s="64" t="s">
        <v>275</v>
      </c>
      <c r="B130" s="65"/>
      <c r="C130" s="65" t="s">
        <v>64</v>
      </c>
      <c r="D130" s="66">
        <v>162.01757383816926</v>
      </c>
      <c r="E130" s="68"/>
      <c r="F130" s="100" t="s">
        <v>10121</v>
      </c>
      <c r="G130" s="65"/>
      <c r="H130" s="69" t="s">
        <v>275</v>
      </c>
      <c r="I130" s="70"/>
      <c r="J130" s="70"/>
      <c r="K130" s="69" t="s">
        <v>11335</v>
      </c>
      <c r="L130" s="73">
        <v>1.9974386374207662</v>
      </c>
      <c r="M130" s="74">
        <v>5853.990234375</v>
      </c>
      <c r="N130" s="74">
        <v>1811.4779052734375</v>
      </c>
      <c r="O130" s="75"/>
      <c r="P130" s="76"/>
      <c r="Q130" s="76"/>
      <c r="R130" s="86"/>
      <c r="S130" s="48">
        <v>1</v>
      </c>
      <c r="T130" s="48">
        <v>4</v>
      </c>
      <c r="U130" s="49">
        <v>6</v>
      </c>
      <c r="V130" s="49">
        <v>0.2</v>
      </c>
      <c r="W130" s="49">
        <v>0</v>
      </c>
      <c r="X130" s="49">
        <v>1.6071420000000001</v>
      </c>
      <c r="Y130" s="49">
        <v>0.2</v>
      </c>
      <c r="Z130" s="49">
        <v>0</v>
      </c>
      <c r="AA130" s="71">
        <v>130</v>
      </c>
      <c r="AB130" s="71"/>
      <c r="AC130" s="72"/>
      <c r="AD130" s="78" t="s">
        <v>6638</v>
      </c>
      <c r="AE130" s="78">
        <v>86</v>
      </c>
      <c r="AF130" s="78">
        <v>56</v>
      </c>
      <c r="AG130" s="78">
        <v>469</v>
      </c>
      <c r="AH130" s="78">
        <v>608</v>
      </c>
      <c r="AI130" s="78">
        <v>3600</v>
      </c>
      <c r="AJ130" s="78"/>
      <c r="AK130" s="78" t="s">
        <v>8081</v>
      </c>
      <c r="AL130" s="78"/>
      <c r="AM130" s="78" t="s">
        <v>9003</v>
      </c>
      <c r="AN130" s="80">
        <v>40162.48159722222</v>
      </c>
      <c r="AO130" s="82" t="s">
        <v>9167</v>
      </c>
      <c r="AP130" s="78" t="b">
        <v>0</v>
      </c>
      <c r="AQ130" s="78" t="b">
        <v>0</v>
      </c>
      <c r="AR130" s="78" t="b">
        <v>0</v>
      </c>
      <c r="AS130" s="78" t="s">
        <v>6305</v>
      </c>
      <c r="AT130" s="78">
        <v>21</v>
      </c>
      <c r="AU130" s="82" t="s">
        <v>9749</v>
      </c>
      <c r="AV130" s="78" t="b">
        <v>0</v>
      </c>
      <c r="AW130" s="78" t="s">
        <v>10419</v>
      </c>
      <c r="AX130" s="82" t="s">
        <v>10547</v>
      </c>
      <c r="AY130" s="78" t="s">
        <v>66</v>
      </c>
      <c r="AZ130" s="78" t="str">
        <f>REPLACE(INDEX(GroupVertices[Group], MATCH(Vertices[[#This Row],[Vertex]],GroupVertices[Vertex],0)),1,1,"")</f>
        <v>25</v>
      </c>
      <c r="BA130" s="48"/>
      <c r="BB130" s="48"/>
      <c r="BC130" s="48"/>
      <c r="BD130" s="48"/>
      <c r="BE130" s="48" t="s">
        <v>731</v>
      </c>
      <c r="BF130" s="48" t="s">
        <v>731</v>
      </c>
      <c r="BG130" s="120" t="s">
        <v>13242</v>
      </c>
      <c r="BH130" s="120" t="s">
        <v>13242</v>
      </c>
      <c r="BI130" s="120" t="s">
        <v>12605</v>
      </c>
      <c r="BJ130" s="120" t="s">
        <v>12605</v>
      </c>
      <c r="BK130" s="120">
        <v>0</v>
      </c>
      <c r="BL130" s="123">
        <v>0</v>
      </c>
      <c r="BM130" s="120">
        <v>0</v>
      </c>
      <c r="BN130" s="123">
        <v>0</v>
      </c>
      <c r="BO130" s="120">
        <v>0</v>
      </c>
      <c r="BP130" s="123">
        <v>0</v>
      </c>
      <c r="BQ130" s="120">
        <v>19</v>
      </c>
      <c r="BR130" s="123">
        <v>100</v>
      </c>
      <c r="BS130" s="120">
        <v>19</v>
      </c>
      <c r="BT130" s="2"/>
      <c r="BU130" s="3"/>
      <c r="BV130" s="3"/>
      <c r="BW130" s="3"/>
      <c r="BX130" s="3"/>
    </row>
    <row r="131" spans="1:76" x14ac:dyDescent="0.25">
      <c r="A131" s="64" t="s">
        <v>826</v>
      </c>
      <c r="B131" s="65"/>
      <c r="C131" s="65" t="s">
        <v>64</v>
      </c>
      <c r="D131" s="66">
        <v>162.95557745045281</v>
      </c>
      <c r="E131" s="68"/>
      <c r="F131" s="100" t="s">
        <v>10122</v>
      </c>
      <c r="G131" s="65"/>
      <c r="H131" s="69" t="s">
        <v>826</v>
      </c>
      <c r="I131" s="70"/>
      <c r="J131" s="70"/>
      <c r="K131" s="69" t="s">
        <v>11336</v>
      </c>
      <c r="L131" s="73">
        <v>1</v>
      </c>
      <c r="M131" s="74">
        <v>5567.994140625</v>
      </c>
      <c r="N131" s="74">
        <v>1757.0372314453125</v>
      </c>
      <c r="O131" s="75"/>
      <c r="P131" s="76"/>
      <c r="Q131" s="76"/>
      <c r="R131" s="86"/>
      <c r="S131" s="48">
        <v>2</v>
      </c>
      <c r="T131" s="48">
        <v>0</v>
      </c>
      <c r="U131" s="49">
        <v>0</v>
      </c>
      <c r="V131" s="49">
        <v>0.125</v>
      </c>
      <c r="W131" s="49">
        <v>0</v>
      </c>
      <c r="X131" s="49">
        <v>0.69642800000000005</v>
      </c>
      <c r="Y131" s="49">
        <v>0.5</v>
      </c>
      <c r="Z131" s="49">
        <v>0</v>
      </c>
      <c r="AA131" s="71">
        <v>131</v>
      </c>
      <c r="AB131" s="71"/>
      <c r="AC131" s="72"/>
      <c r="AD131" s="78" t="s">
        <v>6639</v>
      </c>
      <c r="AE131" s="78">
        <v>1964</v>
      </c>
      <c r="AF131" s="78">
        <v>3045</v>
      </c>
      <c r="AG131" s="78">
        <v>360</v>
      </c>
      <c r="AH131" s="78">
        <v>5</v>
      </c>
      <c r="AI131" s="78">
        <v>-10800</v>
      </c>
      <c r="AJ131" s="78" t="s">
        <v>7394</v>
      </c>
      <c r="AK131" s="78" t="s">
        <v>8082</v>
      </c>
      <c r="AL131" s="82" t="s">
        <v>8525</v>
      </c>
      <c r="AM131" s="78" t="s">
        <v>9018</v>
      </c>
      <c r="AN131" s="80">
        <v>40150.636273148149</v>
      </c>
      <c r="AO131" s="82" t="s">
        <v>9168</v>
      </c>
      <c r="AP131" s="78" t="b">
        <v>0</v>
      </c>
      <c r="AQ131" s="78" t="b">
        <v>0</v>
      </c>
      <c r="AR131" s="78" t="b">
        <v>1</v>
      </c>
      <c r="AS131" s="78" t="s">
        <v>6305</v>
      </c>
      <c r="AT131" s="78">
        <v>110</v>
      </c>
      <c r="AU131" s="82" t="s">
        <v>9807</v>
      </c>
      <c r="AV131" s="78" t="b">
        <v>0</v>
      </c>
      <c r="AW131" s="78" t="s">
        <v>10419</v>
      </c>
      <c r="AX131" s="82" t="s">
        <v>10548</v>
      </c>
      <c r="AY131" s="78" t="s">
        <v>65</v>
      </c>
      <c r="AZ131" s="78" t="str">
        <f>REPLACE(INDEX(GroupVertices[Group], MATCH(Vertices[[#This Row],[Vertex]],GroupVertices[Vertex],0)),1,1,"")</f>
        <v>25</v>
      </c>
      <c r="BA131" s="48"/>
      <c r="BB131" s="48"/>
      <c r="BC131" s="48"/>
      <c r="BD131" s="48"/>
      <c r="BE131" s="48"/>
      <c r="BF131" s="48"/>
      <c r="BG131" s="48"/>
      <c r="BH131" s="48"/>
      <c r="BI131" s="48"/>
      <c r="BJ131" s="48"/>
      <c r="BK131" s="48"/>
      <c r="BL131" s="49"/>
      <c r="BM131" s="48"/>
      <c r="BN131" s="49"/>
      <c r="BO131" s="48"/>
      <c r="BP131" s="49"/>
      <c r="BQ131" s="48"/>
      <c r="BR131" s="49"/>
      <c r="BS131" s="48"/>
      <c r="BT131" s="2"/>
      <c r="BU131" s="3"/>
      <c r="BV131" s="3"/>
      <c r="BW131" s="3"/>
      <c r="BX131" s="3"/>
    </row>
    <row r="132" spans="1:76" x14ac:dyDescent="0.25">
      <c r="A132" s="64" t="s">
        <v>276</v>
      </c>
      <c r="B132" s="65"/>
      <c r="C132" s="65" t="s">
        <v>64</v>
      </c>
      <c r="D132" s="66">
        <v>162.02667457579261</v>
      </c>
      <c r="E132" s="68"/>
      <c r="F132" s="100" t="s">
        <v>3528</v>
      </c>
      <c r="G132" s="65"/>
      <c r="H132" s="69" t="s">
        <v>276</v>
      </c>
      <c r="I132" s="70"/>
      <c r="J132" s="70"/>
      <c r="K132" s="69" t="s">
        <v>11337</v>
      </c>
      <c r="L132" s="73">
        <v>1.9974386374207662</v>
      </c>
      <c r="M132" s="74">
        <v>5775.7841796875</v>
      </c>
      <c r="N132" s="74">
        <v>1694.04443359375</v>
      </c>
      <c r="O132" s="75"/>
      <c r="P132" s="76"/>
      <c r="Q132" s="76"/>
      <c r="R132" s="86"/>
      <c r="S132" s="48">
        <v>0</v>
      </c>
      <c r="T132" s="48">
        <v>5</v>
      </c>
      <c r="U132" s="49">
        <v>6</v>
      </c>
      <c r="V132" s="49">
        <v>0.2</v>
      </c>
      <c r="W132" s="49">
        <v>0</v>
      </c>
      <c r="X132" s="49">
        <v>1.6071420000000001</v>
      </c>
      <c r="Y132" s="49">
        <v>0.2</v>
      </c>
      <c r="Z132" s="49">
        <v>0</v>
      </c>
      <c r="AA132" s="71">
        <v>132</v>
      </c>
      <c r="AB132" s="71"/>
      <c r="AC132" s="72"/>
      <c r="AD132" s="78" t="s">
        <v>6640</v>
      </c>
      <c r="AE132" s="78">
        <v>402</v>
      </c>
      <c r="AF132" s="78">
        <v>85</v>
      </c>
      <c r="AG132" s="78">
        <v>398</v>
      </c>
      <c r="AH132" s="78">
        <v>416</v>
      </c>
      <c r="AI132" s="78">
        <v>-28800</v>
      </c>
      <c r="AJ132" s="78" t="s">
        <v>7395</v>
      </c>
      <c r="AK132" s="78" t="s">
        <v>8083</v>
      </c>
      <c r="AL132" s="82" t="s">
        <v>8526</v>
      </c>
      <c r="AM132" s="78" t="s">
        <v>9004</v>
      </c>
      <c r="AN132" s="80">
        <v>42075.725185185183</v>
      </c>
      <c r="AO132" s="82" t="s">
        <v>9169</v>
      </c>
      <c r="AP132" s="78" t="b">
        <v>0</v>
      </c>
      <c r="AQ132" s="78" t="b">
        <v>0</v>
      </c>
      <c r="AR132" s="78" t="b">
        <v>0</v>
      </c>
      <c r="AS132" s="78" t="s">
        <v>6305</v>
      </c>
      <c r="AT132" s="78">
        <v>29</v>
      </c>
      <c r="AU132" s="82" t="s">
        <v>9742</v>
      </c>
      <c r="AV132" s="78" t="b">
        <v>0</v>
      </c>
      <c r="AW132" s="78" t="s">
        <v>10419</v>
      </c>
      <c r="AX132" s="82" t="s">
        <v>10549</v>
      </c>
      <c r="AY132" s="78" t="s">
        <v>66</v>
      </c>
      <c r="AZ132" s="78" t="str">
        <f>REPLACE(INDEX(GroupVertices[Group], MATCH(Vertices[[#This Row],[Vertex]],GroupVertices[Vertex],0)),1,1,"")</f>
        <v>25</v>
      </c>
      <c r="BA132" s="48"/>
      <c r="BB132" s="48"/>
      <c r="BC132" s="48"/>
      <c r="BD132" s="48"/>
      <c r="BE132" s="48" t="s">
        <v>731</v>
      </c>
      <c r="BF132" s="48" t="s">
        <v>731</v>
      </c>
      <c r="BG132" s="120" t="s">
        <v>13243</v>
      </c>
      <c r="BH132" s="120" t="s">
        <v>13243</v>
      </c>
      <c r="BI132" s="120" t="s">
        <v>13771</v>
      </c>
      <c r="BJ132" s="120" t="s">
        <v>13771</v>
      </c>
      <c r="BK132" s="120">
        <v>0</v>
      </c>
      <c r="BL132" s="123">
        <v>0</v>
      </c>
      <c r="BM132" s="120">
        <v>0</v>
      </c>
      <c r="BN132" s="123">
        <v>0</v>
      </c>
      <c r="BO132" s="120">
        <v>0</v>
      </c>
      <c r="BP132" s="123">
        <v>0</v>
      </c>
      <c r="BQ132" s="120">
        <v>16</v>
      </c>
      <c r="BR132" s="123">
        <v>100</v>
      </c>
      <c r="BS132" s="120">
        <v>16</v>
      </c>
      <c r="BT132" s="2"/>
      <c r="BU132" s="3"/>
      <c r="BV132" s="3"/>
      <c r="BW132" s="3"/>
      <c r="BX132" s="3"/>
    </row>
    <row r="133" spans="1:76" x14ac:dyDescent="0.25">
      <c r="A133" s="64" t="s">
        <v>827</v>
      </c>
      <c r="B133" s="65"/>
      <c r="C133" s="65" t="s">
        <v>64</v>
      </c>
      <c r="D133" s="66">
        <v>162.92294032242421</v>
      </c>
      <c r="E133" s="68"/>
      <c r="F133" s="100" t="s">
        <v>10123</v>
      </c>
      <c r="G133" s="65"/>
      <c r="H133" s="69" t="s">
        <v>827</v>
      </c>
      <c r="I133" s="70"/>
      <c r="J133" s="70"/>
      <c r="K133" s="69" t="s">
        <v>11338</v>
      </c>
      <c r="L133" s="73">
        <v>1</v>
      </c>
      <c r="M133" s="74">
        <v>6061.77197265625</v>
      </c>
      <c r="N133" s="74">
        <v>1748.509765625</v>
      </c>
      <c r="O133" s="75"/>
      <c r="P133" s="76"/>
      <c r="Q133" s="76"/>
      <c r="R133" s="86"/>
      <c r="S133" s="48">
        <v>2</v>
      </c>
      <c r="T133" s="48">
        <v>0</v>
      </c>
      <c r="U133" s="49">
        <v>0</v>
      </c>
      <c r="V133" s="49">
        <v>0.125</v>
      </c>
      <c r="W133" s="49">
        <v>0</v>
      </c>
      <c r="X133" s="49">
        <v>0.69642800000000005</v>
      </c>
      <c r="Y133" s="49">
        <v>0.5</v>
      </c>
      <c r="Z133" s="49">
        <v>0</v>
      </c>
      <c r="AA133" s="71">
        <v>133</v>
      </c>
      <c r="AB133" s="71"/>
      <c r="AC133" s="72"/>
      <c r="AD133" s="78" t="s">
        <v>6641</v>
      </c>
      <c r="AE133" s="78">
        <v>572</v>
      </c>
      <c r="AF133" s="78">
        <v>2941</v>
      </c>
      <c r="AG133" s="78">
        <v>603</v>
      </c>
      <c r="AH133" s="78">
        <v>10</v>
      </c>
      <c r="AI133" s="78">
        <v>3600</v>
      </c>
      <c r="AJ133" s="78" t="s">
        <v>7396</v>
      </c>
      <c r="AK133" s="78" t="s">
        <v>8084</v>
      </c>
      <c r="AL133" s="82" t="s">
        <v>8527</v>
      </c>
      <c r="AM133" s="78" t="s">
        <v>8068</v>
      </c>
      <c r="AN133" s="80">
        <v>40589.633796296293</v>
      </c>
      <c r="AO133" s="82" t="s">
        <v>9170</v>
      </c>
      <c r="AP133" s="78" t="b">
        <v>0</v>
      </c>
      <c r="AQ133" s="78" t="b">
        <v>0</v>
      </c>
      <c r="AR133" s="78" t="b">
        <v>1</v>
      </c>
      <c r="AS133" s="78" t="s">
        <v>6305</v>
      </c>
      <c r="AT133" s="78">
        <v>123</v>
      </c>
      <c r="AU133" s="82" t="s">
        <v>9808</v>
      </c>
      <c r="AV133" s="78" t="b">
        <v>0</v>
      </c>
      <c r="AW133" s="78" t="s">
        <v>10419</v>
      </c>
      <c r="AX133" s="82" t="s">
        <v>10550</v>
      </c>
      <c r="AY133" s="78" t="s">
        <v>65</v>
      </c>
      <c r="AZ133" s="78" t="str">
        <f>REPLACE(INDEX(GroupVertices[Group], MATCH(Vertices[[#This Row],[Vertex]],GroupVertices[Vertex],0)),1,1,"")</f>
        <v>25</v>
      </c>
      <c r="BA133" s="48"/>
      <c r="BB133" s="48"/>
      <c r="BC133" s="48"/>
      <c r="BD133" s="48"/>
      <c r="BE133" s="48"/>
      <c r="BF133" s="48"/>
      <c r="BG133" s="48"/>
      <c r="BH133" s="48"/>
      <c r="BI133" s="48"/>
      <c r="BJ133" s="48"/>
      <c r="BK133" s="48"/>
      <c r="BL133" s="49"/>
      <c r="BM133" s="48"/>
      <c r="BN133" s="49"/>
      <c r="BO133" s="48"/>
      <c r="BP133" s="49"/>
      <c r="BQ133" s="48"/>
      <c r="BR133" s="49"/>
      <c r="BS133" s="48"/>
      <c r="BT133" s="2"/>
      <c r="BU133" s="3"/>
      <c r="BV133" s="3"/>
      <c r="BW133" s="3"/>
      <c r="BX133" s="3"/>
    </row>
    <row r="134" spans="1:76" x14ac:dyDescent="0.25">
      <c r="A134" s="64" t="s">
        <v>828</v>
      </c>
      <c r="B134" s="65"/>
      <c r="C134" s="65" t="s">
        <v>64</v>
      </c>
      <c r="D134" s="66">
        <v>162.97220983300585</v>
      </c>
      <c r="E134" s="68"/>
      <c r="F134" s="100" t="s">
        <v>10124</v>
      </c>
      <c r="G134" s="65"/>
      <c r="H134" s="69" t="s">
        <v>828</v>
      </c>
      <c r="I134" s="70"/>
      <c r="J134" s="70"/>
      <c r="K134" s="69" t="s">
        <v>11339</v>
      </c>
      <c r="L134" s="73">
        <v>1</v>
      </c>
      <c r="M134" s="74">
        <v>5829.88037109375</v>
      </c>
      <c r="N134" s="74">
        <v>1399.8599853515625</v>
      </c>
      <c r="O134" s="75"/>
      <c r="P134" s="76"/>
      <c r="Q134" s="76"/>
      <c r="R134" s="86"/>
      <c r="S134" s="48">
        <v>2</v>
      </c>
      <c r="T134" s="48">
        <v>0</v>
      </c>
      <c r="U134" s="49">
        <v>0</v>
      </c>
      <c r="V134" s="49">
        <v>0.125</v>
      </c>
      <c r="W134" s="49">
        <v>0</v>
      </c>
      <c r="X134" s="49">
        <v>0.69642800000000005</v>
      </c>
      <c r="Y134" s="49">
        <v>0.5</v>
      </c>
      <c r="Z134" s="49">
        <v>0</v>
      </c>
      <c r="AA134" s="71">
        <v>134</v>
      </c>
      <c r="AB134" s="71"/>
      <c r="AC134" s="72"/>
      <c r="AD134" s="78" t="s">
        <v>6642</v>
      </c>
      <c r="AE134" s="78">
        <v>1085</v>
      </c>
      <c r="AF134" s="78">
        <v>3098</v>
      </c>
      <c r="AG134" s="78">
        <v>5923</v>
      </c>
      <c r="AH134" s="78">
        <v>1588</v>
      </c>
      <c r="AI134" s="78">
        <v>3600</v>
      </c>
      <c r="AJ134" s="78" t="s">
        <v>7397</v>
      </c>
      <c r="AK134" s="78" t="s">
        <v>6430</v>
      </c>
      <c r="AL134" s="82" t="s">
        <v>8528</v>
      </c>
      <c r="AM134" s="78" t="s">
        <v>8068</v>
      </c>
      <c r="AN134" s="80">
        <v>40074.602418981478</v>
      </c>
      <c r="AO134" s="82" t="s">
        <v>9171</v>
      </c>
      <c r="AP134" s="78" t="b">
        <v>0</v>
      </c>
      <c r="AQ134" s="78" t="b">
        <v>0</v>
      </c>
      <c r="AR134" s="78" t="b">
        <v>1</v>
      </c>
      <c r="AS134" s="78" t="s">
        <v>6305</v>
      </c>
      <c r="AT134" s="78">
        <v>305</v>
      </c>
      <c r="AU134" s="82" t="s">
        <v>9809</v>
      </c>
      <c r="AV134" s="78" t="b">
        <v>0</v>
      </c>
      <c r="AW134" s="78" t="s">
        <v>10419</v>
      </c>
      <c r="AX134" s="82" t="s">
        <v>10551</v>
      </c>
      <c r="AY134" s="78" t="s">
        <v>65</v>
      </c>
      <c r="AZ134" s="78" t="str">
        <f>REPLACE(INDEX(GroupVertices[Group], MATCH(Vertices[[#This Row],[Vertex]],GroupVertices[Vertex],0)),1,1,"")</f>
        <v>25</v>
      </c>
      <c r="BA134" s="48"/>
      <c r="BB134" s="48"/>
      <c r="BC134" s="48"/>
      <c r="BD134" s="48"/>
      <c r="BE134" s="48"/>
      <c r="BF134" s="48"/>
      <c r="BG134" s="48"/>
      <c r="BH134" s="48"/>
      <c r="BI134" s="48"/>
      <c r="BJ134" s="48"/>
      <c r="BK134" s="48"/>
      <c r="BL134" s="49"/>
      <c r="BM134" s="48"/>
      <c r="BN134" s="49"/>
      <c r="BO134" s="48"/>
      <c r="BP134" s="49"/>
      <c r="BQ134" s="48"/>
      <c r="BR134" s="49"/>
      <c r="BS134" s="48"/>
      <c r="BT134" s="2"/>
      <c r="BU134" s="3"/>
      <c r="BV134" s="3"/>
      <c r="BW134" s="3"/>
      <c r="BX134" s="3"/>
    </row>
    <row r="135" spans="1:76" x14ac:dyDescent="0.25">
      <c r="A135" s="64" t="s">
        <v>829</v>
      </c>
      <c r="B135" s="65"/>
      <c r="C135" s="65" t="s">
        <v>64</v>
      </c>
      <c r="D135" s="66">
        <v>162.11705431494875</v>
      </c>
      <c r="E135" s="68"/>
      <c r="F135" s="100" t="s">
        <v>10125</v>
      </c>
      <c r="G135" s="65"/>
      <c r="H135" s="69" t="s">
        <v>829</v>
      </c>
      <c r="I135" s="70"/>
      <c r="J135" s="70"/>
      <c r="K135" s="69" t="s">
        <v>11340</v>
      </c>
      <c r="L135" s="73">
        <v>1</v>
      </c>
      <c r="M135" s="74">
        <v>5799.87841796875</v>
      </c>
      <c r="N135" s="74">
        <v>2105.671875</v>
      </c>
      <c r="O135" s="75"/>
      <c r="P135" s="76"/>
      <c r="Q135" s="76"/>
      <c r="R135" s="86"/>
      <c r="S135" s="48">
        <v>2</v>
      </c>
      <c r="T135" s="48">
        <v>0</v>
      </c>
      <c r="U135" s="49">
        <v>0</v>
      </c>
      <c r="V135" s="49">
        <v>0.125</v>
      </c>
      <c r="W135" s="49">
        <v>0</v>
      </c>
      <c r="X135" s="49">
        <v>0.69642800000000005</v>
      </c>
      <c r="Y135" s="49">
        <v>0.5</v>
      </c>
      <c r="Z135" s="49">
        <v>0</v>
      </c>
      <c r="AA135" s="71">
        <v>135</v>
      </c>
      <c r="AB135" s="71"/>
      <c r="AC135" s="72"/>
      <c r="AD135" s="78" t="s">
        <v>6643</v>
      </c>
      <c r="AE135" s="78">
        <v>232</v>
      </c>
      <c r="AF135" s="78">
        <v>373</v>
      </c>
      <c r="AG135" s="78">
        <v>1235</v>
      </c>
      <c r="AH135" s="78">
        <v>47</v>
      </c>
      <c r="AI135" s="78">
        <v>-28800</v>
      </c>
      <c r="AJ135" s="78" t="s">
        <v>7398</v>
      </c>
      <c r="AK135" s="78" t="s">
        <v>6430</v>
      </c>
      <c r="AL135" s="82" t="s">
        <v>8529</v>
      </c>
      <c r="AM135" s="78" t="s">
        <v>9004</v>
      </c>
      <c r="AN135" s="80">
        <v>40487.552546296298</v>
      </c>
      <c r="AO135" s="82" t="s">
        <v>9172</v>
      </c>
      <c r="AP135" s="78" t="b">
        <v>0</v>
      </c>
      <c r="AQ135" s="78" t="b">
        <v>0</v>
      </c>
      <c r="AR135" s="78" t="b">
        <v>1</v>
      </c>
      <c r="AS135" s="78" t="s">
        <v>6305</v>
      </c>
      <c r="AT135" s="78">
        <v>65</v>
      </c>
      <c r="AU135" s="82" t="s">
        <v>9810</v>
      </c>
      <c r="AV135" s="78" t="b">
        <v>0</v>
      </c>
      <c r="AW135" s="78" t="s">
        <v>10419</v>
      </c>
      <c r="AX135" s="82" t="s">
        <v>10552</v>
      </c>
      <c r="AY135" s="78" t="s">
        <v>65</v>
      </c>
      <c r="AZ135" s="78" t="str">
        <f>REPLACE(INDEX(GroupVertices[Group], MATCH(Vertices[[#This Row],[Vertex]],GroupVertices[Vertex],0)),1,1,"")</f>
        <v>25</v>
      </c>
      <c r="BA135" s="48"/>
      <c r="BB135" s="48"/>
      <c r="BC135" s="48"/>
      <c r="BD135" s="48"/>
      <c r="BE135" s="48"/>
      <c r="BF135" s="48"/>
      <c r="BG135" s="48"/>
      <c r="BH135" s="48"/>
      <c r="BI135" s="48"/>
      <c r="BJ135" s="48"/>
      <c r="BK135" s="48"/>
      <c r="BL135" s="49"/>
      <c r="BM135" s="48"/>
      <c r="BN135" s="49"/>
      <c r="BO135" s="48"/>
      <c r="BP135" s="49"/>
      <c r="BQ135" s="48"/>
      <c r="BR135" s="49"/>
      <c r="BS135" s="48"/>
      <c r="BT135" s="2"/>
      <c r="BU135" s="3"/>
      <c r="BV135" s="3"/>
      <c r="BW135" s="3"/>
      <c r="BX135" s="3"/>
    </row>
    <row r="136" spans="1:76" x14ac:dyDescent="0.25">
      <c r="A136" s="64" t="s">
        <v>277</v>
      </c>
      <c r="B136" s="65"/>
      <c r="C136" s="65" t="s">
        <v>64</v>
      </c>
      <c r="D136" s="66">
        <v>162.07029535267699</v>
      </c>
      <c r="E136" s="68"/>
      <c r="F136" s="100" t="s">
        <v>10126</v>
      </c>
      <c r="G136" s="65"/>
      <c r="H136" s="69" t="s">
        <v>277</v>
      </c>
      <c r="I136" s="70"/>
      <c r="J136" s="70"/>
      <c r="K136" s="69" t="s">
        <v>11341</v>
      </c>
      <c r="L136" s="73">
        <v>1</v>
      </c>
      <c r="M136" s="74">
        <v>3842.915771484375</v>
      </c>
      <c r="N136" s="74">
        <v>6733.84814453125</v>
      </c>
      <c r="O136" s="75"/>
      <c r="P136" s="76"/>
      <c r="Q136" s="76"/>
      <c r="R136" s="86"/>
      <c r="S136" s="48">
        <v>0</v>
      </c>
      <c r="T136" s="48">
        <v>1</v>
      </c>
      <c r="U136" s="49">
        <v>0</v>
      </c>
      <c r="V136" s="49">
        <v>5.44E-4</v>
      </c>
      <c r="W136" s="49">
        <v>1.07E-4</v>
      </c>
      <c r="X136" s="49">
        <v>0.35322900000000002</v>
      </c>
      <c r="Y136" s="49">
        <v>0</v>
      </c>
      <c r="Z136" s="49">
        <v>0</v>
      </c>
      <c r="AA136" s="71">
        <v>136</v>
      </c>
      <c r="AB136" s="71"/>
      <c r="AC136" s="72"/>
      <c r="AD136" s="78" t="s">
        <v>6644</v>
      </c>
      <c r="AE136" s="78">
        <v>179</v>
      </c>
      <c r="AF136" s="78">
        <v>224</v>
      </c>
      <c r="AG136" s="78">
        <v>204</v>
      </c>
      <c r="AH136" s="78">
        <v>14</v>
      </c>
      <c r="AI136" s="78">
        <v>-18000</v>
      </c>
      <c r="AJ136" s="78" t="s">
        <v>7399</v>
      </c>
      <c r="AK136" s="78" t="s">
        <v>8085</v>
      </c>
      <c r="AL136" s="82" t="s">
        <v>8530</v>
      </c>
      <c r="AM136" s="78" t="s">
        <v>9005</v>
      </c>
      <c r="AN136" s="80">
        <v>40178.063287037039</v>
      </c>
      <c r="AO136" s="82" t="s">
        <v>9173</v>
      </c>
      <c r="AP136" s="78" t="b">
        <v>0</v>
      </c>
      <c r="AQ136" s="78" t="b">
        <v>0</v>
      </c>
      <c r="AR136" s="78" t="b">
        <v>1</v>
      </c>
      <c r="AS136" s="78" t="s">
        <v>6304</v>
      </c>
      <c r="AT136" s="78">
        <v>16</v>
      </c>
      <c r="AU136" s="82" t="s">
        <v>9747</v>
      </c>
      <c r="AV136" s="78" t="b">
        <v>0</v>
      </c>
      <c r="AW136" s="78" t="s">
        <v>10419</v>
      </c>
      <c r="AX136" s="82" t="s">
        <v>10553</v>
      </c>
      <c r="AY136" s="78" t="s">
        <v>66</v>
      </c>
      <c r="AZ136" s="78" t="str">
        <f>REPLACE(INDEX(GroupVertices[Group], MATCH(Vertices[[#This Row],[Vertex]],GroupVertices[Vertex],0)),1,1,"")</f>
        <v>3</v>
      </c>
      <c r="BA136" s="48" t="s">
        <v>2027</v>
      </c>
      <c r="BB136" s="48" t="s">
        <v>2027</v>
      </c>
      <c r="BC136" s="48" t="s">
        <v>2502</v>
      </c>
      <c r="BD136" s="48" t="s">
        <v>2502</v>
      </c>
      <c r="BE136" s="48" t="s">
        <v>2695</v>
      </c>
      <c r="BF136" s="48" t="s">
        <v>2695</v>
      </c>
      <c r="BG136" s="120" t="s">
        <v>13244</v>
      </c>
      <c r="BH136" s="120" t="s">
        <v>13244</v>
      </c>
      <c r="BI136" s="120" t="s">
        <v>13772</v>
      </c>
      <c r="BJ136" s="120" t="s">
        <v>13772</v>
      </c>
      <c r="BK136" s="120">
        <v>0</v>
      </c>
      <c r="BL136" s="123">
        <v>0</v>
      </c>
      <c r="BM136" s="120">
        <v>1</v>
      </c>
      <c r="BN136" s="123">
        <v>4.166666666666667</v>
      </c>
      <c r="BO136" s="120">
        <v>0</v>
      </c>
      <c r="BP136" s="123">
        <v>0</v>
      </c>
      <c r="BQ136" s="120">
        <v>23</v>
      </c>
      <c r="BR136" s="123">
        <v>95.833333333333329</v>
      </c>
      <c r="BS136" s="120">
        <v>24</v>
      </c>
      <c r="BT136" s="2"/>
      <c r="BU136" s="3"/>
      <c r="BV136" s="3"/>
      <c r="BW136" s="3"/>
      <c r="BX136" s="3"/>
    </row>
    <row r="137" spans="1:76" x14ac:dyDescent="0.25">
      <c r="A137" s="64" t="s">
        <v>616</v>
      </c>
      <c r="B137" s="65"/>
      <c r="C137" s="65" t="s">
        <v>64</v>
      </c>
      <c r="D137" s="66">
        <v>200.15343030251285</v>
      </c>
      <c r="E137" s="68"/>
      <c r="F137" s="100" t="s">
        <v>10127</v>
      </c>
      <c r="G137" s="65"/>
      <c r="H137" s="69" t="s">
        <v>616</v>
      </c>
      <c r="I137" s="70"/>
      <c r="J137" s="70"/>
      <c r="K137" s="69" t="s">
        <v>11342</v>
      </c>
      <c r="L137" s="73">
        <v>278.35926039290536</v>
      </c>
      <c r="M137" s="74">
        <v>3399.26220703125</v>
      </c>
      <c r="N137" s="74">
        <v>7598.79345703125</v>
      </c>
      <c r="O137" s="75"/>
      <c r="P137" s="76"/>
      <c r="Q137" s="76"/>
      <c r="R137" s="86"/>
      <c r="S137" s="48">
        <v>6</v>
      </c>
      <c r="T137" s="48">
        <v>4</v>
      </c>
      <c r="U137" s="49">
        <v>1668.4290140000001</v>
      </c>
      <c r="V137" s="49">
        <v>6.69E-4</v>
      </c>
      <c r="W137" s="49">
        <v>1.1479999999999999E-3</v>
      </c>
      <c r="X137" s="49">
        <v>2.1518350000000002</v>
      </c>
      <c r="Y137" s="49">
        <v>0.19444444444444445</v>
      </c>
      <c r="Z137" s="49">
        <v>0.1111111111111111</v>
      </c>
      <c r="AA137" s="71">
        <v>137</v>
      </c>
      <c r="AB137" s="71"/>
      <c r="AC137" s="72"/>
      <c r="AD137" s="78" t="s">
        <v>6645</v>
      </c>
      <c r="AE137" s="78">
        <v>75124</v>
      </c>
      <c r="AF137" s="78">
        <v>121578</v>
      </c>
      <c r="AG137" s="78">
        <v>90407</v>
      </c>
      <c r="AH137" s="78">
        <v>2802</v>
      </c>
      <c r="AI137" s="78">
        <v>-21600</v>
      </c>
      <c r="AJ137" s="78" t="s">
        <v>7400</v>
      </c>
      <c r="AK137" s="78" t="s">
        <v>8086</v>
      </c>
      <c r="AL137" s="82" t="s">
        <v>8531</v>
      </c>
      <c r="AM137" s="78" t="s">
        <v>9006</v>
      </c>
      <c r="AN137" s="80">
        <v>39732.621018518519</v>
      </c>
      <c r="AO137" s="82" t="s">
        <v>9174</v>
      </c>
      <c r="AP137" s="78" t="b">
        <v>0</v>
      </c>
      <c r="AQ137" s="78" t="b">
        <v>0</v>
      </c>
      <c r="AR137" s="78" t="b">
        <v>1</v>
      </c>
      <c r="AS137" s="78" t="s">
        <v>6304</v>
      </c>
      <c r="AT137" s="78">
        <v>5697</v>
      </c>
      <c r="AU137" s="82" t="s">
        <v>9811</v>
      </c>
      <c r="AV137" s="78" t="b">
        <v>0</v>
      </c>
      <c r="AW137" s="78" t="s">
        <v>10419</v>
      </c>
      <c r="AX137" s="82" t="s">
        <v>10554</v>
      </c>
      <c r="AY137" s="78" t="s">
        <v>66</v>
      </c>
      <c r="AZ137" s="78" t="str">
        <f>REPLACE(INDEX(GroupVertices[Group], MATCH(Vertices[[#This Row],[Vertex]],GroupVertices[Vertex],0)),1,1,"")</f>
        <v>3</v>
      </c>
      <c r="BA137" s="48" t="s">
        <v>2260</v>
      </c>
      <c r="BB137" s="48" t="s">
        <v>2260</v>
      </c>
      <c r="BC137" s="48" t="s">
        <v>2507</v>
      </c>
      <c r="BD137" s="48" t="s">
        <v>2507</v>
      </c>
      <c r="BE137" s="48" t="s">
        <v>2900</v>
      </c>
      <c r="BF137" s="48" t="s">
        <v>2900</v>
      </c>
      <c r="BG137" s="120" t="s">
        <v>13245</v>
      </c>
      <c r="BH137" s="120" t="s">
        <v>13245</v>
      </c>
      <c r="BI137" s="120" t="s">
        <v>13773</v>
      </c>
      <c r="BJ137" s="120" t="s">
        <v>13773</v>
      </c>
      <c r="BK137" s="120">
        <v>2</v>
      </c>
      <c r="BL137" s="123">
        <v>7.6923076923076925</v>
      </c>
      <c r="BM137" s="120">
        <v>2</v>
      </c>
      <c r="BN137" s="123">
        <v>7.6923076923076925</v>
      </c>
      <c r="BO137" s="120">
        <v>0</v>
      </c>
      <c r="BP137" s="123">
        <v>0</v>
      </c>
      <c r="BQ137" s="120">
        <v>22</v>
      </c>
      <c r="BR137" s="123">
        <v>84.615384615384613</v>
      </c>
      <c r="BS137" s="120">
        <v>26</v>
      </c>
      <c r="BT137" s="2"/>
      <c r="BU137" s="3"/>
      <c r="BV137" s="3"/>
      <c r="BW137" s="3"/>
      <c r="BX137" s="3"/>
    </row>
    <row r="138" spans="1:76" x14ac:dyDescent="0.25">
      <c r="A138" s="64" t="s">
        <v>278</v>
      </c>
      <c r="B138" s="65"/>
      <c r="C138" s="65" t="s">
        <v>64</v>
      </c>
      <c r="D138" s="66">
        <v>162.00376582246483</v>
      </c>
      <c r="E138" s="68"/>
      <c r="F138" s="100" t="s">
        <v>3529</v>
      </c>
      <c r="G138" s="65"/>
      <c r="H138" s="69" t="s">
        <v>278</v>
      </c>
      <c r="I138" s="70"/>
      <c r="J138" s="70"/>
      <c r="K138" s="69" t="s">
        <v>11343</v>
      </c>
      <c r="L138" s="73">
        <v>1</v>
      </c>
      <c r="M138" s="74">
        <v>4640.2333984375</v>
      </c>
      <c r="N138" s="74">
        <v>6781.06689453125</v>
      </c>
      <c r="O138" s="75"/>
      <c r="P138" s="76"/>
      <c r="Q138" s="76"/>
      <c r="R138" s="86"/>
      <c r="S138" s="48">
        <v>0</v>
      </c>
      <c r="T138" s="48">
        <v>1</v>
      </c>
      <c r="U138" s="49">
        <v>0</v>
      </c>
      <c r="V138" s="49">
        <v>2.1277000000000001E-2</v>
      </c>
      <c r="W138" s="49">
        <v>0</v>
      </c>
      <c r="X138" s="49">
        <v>0.55066000000000004</v>
      </c>
      <c r="Y138" s="49">
        <v>0</v>
      </c>
      <c r="Z138" s="49">
        <v>0</v>
      </c>
      <c r="AA138" s="71">
        <v>138</v>
      </c>
      <c r="AB138" s="71"/>
      <c r="AC138" s="72"/>
      <c r="AD138" s="78" t="s">
        <v>6646</v>
      </c>
      <c r="AE138" s="78">
        <v>396</v>
      </c>
      <c r="AF138" s="78">
        <v>12</v>
      </c>
      <c r="AG138" s="78">
        <v>171</v>
      </c>
      <c r="AH138" s="78">
        <v>1</v>
      </c>
      <c r="AI138" s="78">
        <v>-28800</v>
      </c>
      <c r="AJ138" s="78" t="s">
        <v>7401</v>
      </c>
      <c r="AK138" s="78" t="s">
        <v>8087</v>
      </c>
      <c r="AL138" s="82" t="s">
        <v>8532</v>
      </c>
      <c r="AM138" s="78" t="s">
        <v>9004</v>
      </c>
      <c r="AN138" s="80">
        <v>42149.545300925929</v>
      </c>
      <c r="AO138" s="82" t="s">
        <v>9175</v>
      </c>
      <c r="AP138" s="78" t="b">
        <v>1</v>
      </c>
      <c r="AQ138" s="78" t="b">
        <v>0</v>
      </c>
      <c r="AR138" s="78" t="b">
        <v>0</v>
      </c>
      <c r="AS138" s="78" t="s">
        <v>9731</v>
      </c>
      <c r="AT138" s="78">
        <v>0</v>
      </c>
      <c r="AU138" s="82" t="s">
        <v>9742</v>
      </c>
      <c r="AV138" s="78" t="b">
        <v>0</v>
      </c>
      <c r="AW138" s="78" t="s">
        <v>10419</v>
      </c>
      <c r="AX138" s="82" t="s">
        <v>10555</v>
      </c>
      <c r="AY138" s="78" t="s">
        <v>66</v>
      </c>
      <c r="AZ138" s="78" t="str">
        <f>REPLACE(INDEX(GroupVertices[Group], MATCH(Vertices[[#This Row],[Vertex]],GroupVertices[Vertex],0)),1,1,"")</f>
        <v>8</v>
      </c>
      <c r="BA138" s="48" t="s">
        <v>2024</v>
      </c>
      <c r="BB138" s="48" t="s">
        <v>2024</v>
      </c>
      <c r="BC138" s="48" t="s">
        <v>2522</v>
      </c>
      <c r="BD138" s="48" t="s">
        <v>2522</v>
      </c>
      <c r="BE138" s="48" t="s">
        <v>2687</v>
      </c>
      <c r="BF138" s="48" t="s">
        <v>2687</v>
      </c>
      <c r="BG138" s="120" t="s">
        <v>13235</v>
      </c>
      <c r="BH138" s="120" t="s">
        <v>13235</v>
      </c>
      <c r="BI138" s="120" t="s">
        <v>13765</v>
      </c>
      <c r="BJ138" s="120" t="s">
        <v>13765</v>
      </c>
      <c r="BK138" s="120">
        <v>1</v>
      </c>
      <c r="BL138" s="123">
        <v>5.882352941176471</v>
      </c>
      <c r="BM138" s="120">
        <v>0</v>
      </c>
      <c r="BN138" s="123">
        <v>0</v>
      </c>
      <c r="BO138" s="120">
        <v>0</v>
      </c>
      <c r="BP138" s="123">
        <v>0</v>
      </c>
      <c r="BQ138" s="120">
        <v>16</v>
      </c>
      <c r="BR138" s="123">
        <v>94.117647058823536</v>
      </c>
      <c r="BS138" s="120">
        <v>17</v>
      </c>
      <c r="BT138" s="2"/>
      <c r="BU138" s="3"/>
      <c r="BV138" s="3"/>
      <c r="BW138" s="3"/>
      <c r="BX138" s="3"/>
    </row>
    <row r="139" spans="1:76" x14ac:dyDescent="0.25">
      <c r="A139" s="64" t="s">
        <v>279</v>
      </c>
      <c r="B139" s="65"/>
      <c r="C139" s="65" t="s">
        <v>64</v>
      </c>
      <c r="D139" s="66">
        <v>162</v>
      </c>
      <c r="E139" s="68"/>
      <c r="F139" s="100" t="s">
        <v>3522</v>
      </c>
      <c r="G139" s="65"/>
      <c r="H139" s="69" t="s">
        <v>279</v>
      </c>
      <c r="I139" s="70"/>
      <c r="J139" s="70"/>
      <c r="K139" s="69" t="s">
        <v>11344</v>
      </c>
      <c r="L139" s="73">
        <v>1</v>
      </c>
      <c r="M139" s="74">
        <v>5061.56982421875</v>
      </c>
      <c r="N139" s="74">
        <v>6833.607421875</v>
      </c>
      <c r="O139" s="75"/>
      <c r="P139" s="76"/>
      <c r="Q139" s="76"/>
      <c r="R139" s="86"/>
      <c r="S139" s="48">
        <v>0</v>
      </c>
      <c r="T139" s="48">
        <v>1</v>
      </c>
      <c r="U139" s="49">
        <v>0</v>
      </c>
      <c r="V139" s="49">
        <v>2.1277000000000001E-2</v>
      </c>
      <c r="W139" s="49">
        <v>0</v>
      </c>
      <c r="X139" s="49">
        <v>0.55066000000000004</v>
      </c>
      <c r="Y139" s="49">
        <v>0</v>
      </c>
      <c r="Z139" s="49">
        <v>0</v>
      </c>
      <c r="AA139" s="71">
        <v>139</v>
      </c>
      <c r="AB139" s="71"/>
      <c r="AC139" s="72"/>
      <c r="AD139" s="78" t="s">
        <v>6647</v>
      </c>
      <c r="AE139" s="78">
        <v>25</v>
      </c>
      <c r="AF139" s="78">
        <v>0</v>
      </c>
      <c r="AG139" s="78">
        <v>19</v>
      </c>
      <c r="AH139" s="78">
        <v>10</v>
      </c>
      <c r="AI139" s="78"/>
      <c r="AJ139" s="78"/>
      <c r="AK139" s="78"/>
      <c r="AL139" s="78"/>
      <c r="AM139" s="78"/>
      <c r="AN139" s="80">
        <v>43050.315300925926</v>
      </c>
      <c r="AO139" s="78"/>
      <c r="AP139" s="78" t="b">
        <v>1</v>
      </c>
      <c r="AQ139" s="78" t="b">
        <v>0</v>
      </c>
      <c r="AR139" s="78" t="b">
        <v>0</v>
      </c>
      <c r="AS139" s="78" t="s">
        <v>6304</v>
      </c>
      <c r="AT139" s="78">
        <v>0</v>
      </c>
      <c r="AU139" s="78"/>
      <c r="AV139" s="78" t="b">
        <v>0</v>
      </c>
      <c r="AW139" s="78" t="s">
        <v>10419</v>
      </c>
      <c r="AX139" s="82" t="s">
        <v>10556</v>
      </c>
      <c r="AY139" s="78" t="s">
        <v>66</v>
      </c>
      <c r="AZ139" s="78" t="str">
        <f>REPLACE(INDEX(GroupVertices[Group], MATCH(Vertices[[#This Row],[Vertex]],GroupVertices[Vertex],0)),1,1,"")</f>
        <v>8</v>
      </c>
      <c r="BA139" s="48" t="s">
        <v>2024</v>
      </c>
      <c r="BB139" s="48" t="s">
        <v>2024</v>
      </c>
      <c r="BC139" s="48" t="s">
        <v>2522</v>
      </c>
      <c r="BD139" s="48" t="s">
        <v>2522</v>
      </c>
      <c r="BE139" s="48" t="s">
        <v>2687</v>
      </c>
      <c r="BF139" s="48" t="s">
        <v>2687</v>
      </c>
      <c r="BG139" s="120" t="s">
        <v>13235</v>
      </c>
      <c r="BH139" s="120" t="s">
        <v>13235</v>
      </c>
      <c r="BI139" s="120" t="s">
        <v>13765</v>
      </c>
      <c r="BJ139" s="120" t="s">
        <v>13765</v>
      </c>
      <c r="BK139" s="120">
        <v>1</v>
      </c>
      <c r="BL139" s="123">
        <v>5.882352941176471</v>
      </c>
      <c r="BM139" s="120">
        <v>0</v>
      </c>
      <c r="BN139" s="123">
        <v>0</v>
      </c>
      <c r="BO139" s="120">
        <v>0</v>
      </c>
      <c r="BP139" s="123">
        <v>0</v>
      </c>
      <c r="BQ139" s="120">
        <v>16</v>
      </c>
      <c r="BR139" s="123">
        <v>94.117647058823536</v>
      </c>
      <c r="BS139" s="120">
        <v>17</v>
      </c>
      <c r="BT139" s="2"/>
      <c r="BU139" s="3"/>
      <c r="BV139" s="3"/>
      <c r="BW139" s="3"/>
      <c r="BX139" s="3"/>
    </row>
    <row r="140" spans="1:76" x14ac:dyDescent="0.25">
      <c r="A140" s="64" t="s">
        <v>280</v>
      </c>
      <c r="B140" s="65"/>
      <c r="C140" s="65" t="s">
        <v>64</v>
      </c>
      <c r="D140" s="66">
        <v>162.00376582246483</v>
      </c>
      <c r="E140" s="68"/>
      <c r="F140" s="100" t="s">
        <v>3530</v>
      </c>
      <c r="G140" s="65"/>
      <c r="H140" s="69" t="s">
        <v>280</v>
      </c>
      <c r="I140" s="70"/>
      <c r="J140" s="70"/>
      <c r="K140" s="69" t="s">
        <v>11345</v>
      </c>
      <c r="L140" s="73">
        <v>1</v>
      </c>
      <c r="M140" s="74">
        <v>5312.61328125</v>
      </c>
      <c r="N140" s="74">
        <v>6475.9560546875</v>
      </c>
      <c r="O140" s="75"/>
      <c r="P140" s="76"/>
      <c r="Q140" s="76"/>
      <c r="R140" s="86"/>
      <c r="S140" s="48">
        <v>0</v>
      </c>
      <c r="T140" s="48">
        <v>1</v>
      </c>
      <c r="U140" s="49">
        <v>0</v>
      </c>
      <c r="V140" s="49">
        <v>2.1277000000000001E-2</v>
      </c>
      <c r="W140" s="49">
        <v>0</v>
      </c>
      <c r="X140" s="49">
        <v>0.55066000000000004</v>
      </c>
      <c r="Y140" s="49">
        <v>0</v>
      </c>
      <c r="Z140" s="49">
        <v>0</v>
      </c>
      <c r="AA140" s="71">
        <v>140</v>
      </c>
      <c r="AB140" s="71"/>
      <c r="AC140" s="72"/>
      <c r="AD140" s="78" t="s">
        <v>6648</v>
      </c>
      <c r="AE140" s="78">
        <v>363</v>
      </c>
      <c r="AF140" s="78">
        <v>12</v>
      </c>
      <c r="AG140" s="78">
        <v>263</v>
      </c>
      <c r="AH140" s="78">
        <v>138</v>
      </c>
      <c r="AI140" s="78"/>
      <c r="AJ140" s="78"/>
      <c r="AK140" s="78"/>
      <c r="AL140" s="78"/>
      <c r="AM140" s="78"/>
      <c r="AN140" s="80">
        <v>43137.622013888889</v>
      </c>
      <c r="AO140" s="78"/>
      <c r="AP140" s="78" t="b">
        <v>1</v>
      </c>
      <c r="AQ140" s="78" t="b">
        <v>0</v>
      </c>
      <c r="AR140" s="78" t="b">
        <v>0</v>
      </c>
      <c r="AS140" s="78" t="s">
        <v>6303</v>
      </c>
      <c r="AT140" s="78">
        <v>0</v>
      </c>
      <c r="AU140" s="78"/>
      <c r="AV140" s="78" t="b">
        <v>0</v>
      </c>
      <c r="AW140" s="78" t="s">
        <v>10419</v>
      </c>
      <c r="AX140" s="82" t="s">
        <v>10557</v>
      </c>
      <c r="AY140" s="78" t="s">
        <v>66</v>
      </c>
      <c r="AZ140" s="78" t="str">
        <f>REPLACE(INDEX(GroupVertices[Group], MATCH(Vertices[[#This Row],[Vertex]],GroupVertices[Vertex],0)),1,1,"")</f>
        <v>8</v>
      </c>
      <c r="BA140" s="48" t="s">
        <v>2024</v>
      </c>
      <c r="BB140" s="48" t="s">
        <v>2024</v>
      </c>
      <c r="BC140" s="48" t="s">
        <v>2522</v>
      </c>
      <c r="BD140" s="48" t="s">
        <v>2522</v>
      </c>
      <c r="BE140" s="48" t="s">
        <v>2687</v>
      </c>
      <c r="BF140" s="48" t="s">
        <v>2687</v>
      </c>
      <c r="BG140" s="120" t="s">
        <v>13235</v>
      </c>
      <c r="BH140" s="120" t="s">
        <v>13235</v>
      </c>
      <c r="BI140" s="120" t="s">
        <v>13765</v>
      </c>
      <c r="BJ140" s="120" t="s">
        <v>13765</v>
      </c>
      <c r="BK140" s="120">
        <v>1</v>
      </c>
      <c r="BL140" s="123">
        <v>5.882352941176471</v>
      </c>
      <c r="BM140" s="120">
        <v>0</v>
      </c>
      <c r="BN140" s="123">
        <v>0</v>
      </c>
      <c r="BO140" s="120">
        <v>0</v>
      </c>
      <c r="BP140" s="123">
        <v>0</v>
      </c>
      <c r="BQ140" s="120">
        <v>16</v>
      </c>
      <c r="BR140" s="123">
        <v>94.117647058823536</v>
      </c>
      <c r="BS140" s="120">
        <v>17</v>
      </c>
      <c r="BT140" s="2"/>
      <c r="BU140" s="3"/>
      <c r="BV140" s="3"/>
      <c r="BW140" s="3"/>
      <c r="BX140" s="3"/>
    </row>
    <row r="141" spans="1:76" x14ac:dyDescent="0.25">
      <c r="A141" s="64" t="s">
        <v>281</v>
      </c>
      <c r="B141" s="65"/>
      <c r="C141" s="65" t="s">
        <v>64</v>
      </c>
      <c r="D141" s="66">
        <v>162.011925104472</v>
      </c>
      <c r="E141" s="68"/>
      <c r="F141" s="100" t="s">
        <v>3531</v>
      </c>
      <c r="G141" s="65"/>
      <c r="H141" s="69" t="s">
        <v>281</v>
      </c>
      <c r="I141" s="70"/>
      <c r="J141" s="70"/>
      <c r="K141" s="69" t="s">
        <v>11346</v>
      </c>
      <c r="L141" s="73">
        <v>1</v>
      </c>
      <c r="M141" s="74">
        <v>5279.7109375</v>
      </c>
      <c r="N141" s="74">
        <v>5431.23828125</v>
      </c>
      <c r="O141" s="75"/>
      <c r="P141" s="76"/>
      <c r="Q141" s="76"/>
      <c r="R141" s="86"/>
      <c r="S141" s="48">
        <v>0</v>
      </c>
      <c r="T141" s="48">
        <v>1</v>
      </c>
      <c r="U141" s="49">
        <v>0</v>
      </c>
      <c r="V141" s="49">
        <v>2.1277000000000001E-2</v>
      </c>
      <c r="W141" s="49">
        <v>0</v>
      </c>
      <c r="X141" s="49">
        <v>0.55066000000000004</v>
      </c>
      <c r="Y141" s="49">
        <v>0</v>
      </c>
      <c r="Z141" s="49">
        <v>0</v>
      </c>
      <c r="AA141" s="71">
        <v>141</v>
      </c>
      <c r="AB141" s="71"/>
      <c r="AC141" s="72"/>
      <c r="AD141" s="78" t="s">
        <v>6649</v>
      </c>
      <c r="AE141" s="78">
        <v>916</v>
      </c>
      <c r="AF141" s="78">
        <v>38</v>
      </c>
      <c r="AG141" s="78">
        <v>1217</v>
      </c>
      <c r="AH141" s="78">
        <v>780</v>
      </c>
      <c r="AI141" s="78"/>
      <c r="AJ141" s="78"/>
      <c r="AK141" s="78"/>
      <c r="AL141" s="78"/>
      <c r="AM141" s="78"/>
      <c r="AN141" s="80">
        <v>43088.296307870369</v>
      </c>
      <c r="AO141" s="78"/>
      <c r="AP141" s="78" t="b">
        <v>1</v>
      </c>
      <c r="AQ141" s="78" t="b">
        <v>0</v>
      </c>
      <c r="AR141" s="78" t="b">
        <v>0</v>
      </c>
      <c r="AS141" s="78" t="s">
        <v>6304</v>
      </c>
      <c r="AT141" s="78">
        <v>0</v>
      </c>
      <c r="AU141" s="78"/>
      <c r="AV141" s="78" t="b">
        <v>0</v>
      </c>
      <c r="AW141" s="78" t="s">
        <v>10419</v>
      </c>
      <c r="AX141" s="82" t="s">
        <v>10558</v>
      </c>
      <c r="AY141" s="78" t="s">
        <v>66</v>
      </c>
      <c r="AZ141" s="78" t="str">
        <f>REPLACE(INDEX(GroupVertices[Group], MATCH(Vertices[[#This Row],[Vertex]],GroupVertices[Vertex],0)),1,1,"")</f>
        <v>8</v>
      </c>
      <c r="BA141" s="48" t="s">
        <v>2024</v>
      </c>
      <c r="BB141" s="48" t="s">
        <v>2024</v>
      </c>
      <c r="BC141" s="48" t="s">
        <v>2522</v>
      </c>
      <c r="BD141" s="48" t="s">
        <v>2522</v>
      </c>
      <c r="BE141" s="48" t="s">
        <v>2687</v>
      </c>
      <c r="BF141" s="48" t="s">
        <v>2687</v>
      </c>
      <c r="BG141" s="120" t="s">
        <v>13235</v>
      </c>
      <c r="BH141" s="120" t="s">
        <v>13235</v>
      </c>
      <c r="BI141" s="120" t="s">
        <v>13765</v>
      </c>
      <c r="BJ141" s="120" t="s">
        <v>13765</v>
      </c>
      <c r="BK141" s="120">
        <v>1</v>
      </c>
      <c r="BL141" s="123">
        <v>5.882352941176471</v>
      </c>
      <c r="BM141" s="120">
        <v>0</v>
      </c>
      <c r="BN141" s="123">
        <v>0</v>
      </c>
      <c r="BO141" s="120">
        <v>0</v>
      </c>
      <c r="BP141" s="123">
        <v>0</v>
      </c>
      <c r="BQ141" s="120">
        <v>16</v>
      </c>
      <c r="BR141" s="123">
        <v>94.117647058823536</v>
      </c>
      <c r="BS141" s="120">
        <v>17</v>
      </c>
      <c r="BT141" s="2"/>
      <c r="BU141" s="3"/>
      <c r="BV141" s="3"/>
      <c r="BW141" s="3"/>
      <c r="BX141" s="3"/>
    </row>
    <row r="142" spans="1:76" x14ac:dyDescent="0.25">
      <c r="A142" s="64" t="s">
        <v>282</v>
      </c>
      <c r="B142" s="65"/>
      <c r="C142" s="65" t="s">
        <v>64</v>
      </c>
      <c r="D142" s="66">
        <v>162.29279269664121</v>
      </c>
      <c r="E142" s="68"/>
      <c r="F142" s="100" t="s">
        <v>3532</v>
      </c>
      <c r="G142" s="65"/>
      <c r="H142" s="69" t="s">
        <v>282</v>
      </c>
      <c r="I142" s="70"/>
      <c r="J142" s="70"/>
      <c r="K142" s="69" t="s">
        <v>11347</v>
      </c>
      <c r="L142" s="73">
        <v>1</v>
      </c>
      <c r="M142" s="74">
        <v>1215.278076171875</v>
      </c>
      <c r="N142" s="74">
        <v>6886.4765625</v>
      </c>
      <c r="O142" s="75"/>
      <c r="P142" s="76"/>
      <c r="Q142" s="76"/>
      <c r="R142" s="86"/>
      <c r="S142" s="48">
        <v>1</v>
      </c>
      <c r="T142" s="48">
        <v>1</v>
      </c>
      <c r="U142" s="49">
        <v>0</v>
      </c>
      <c r="V142" s="49">
        <v>0</v>
      </c>
      <c r="W142" s="49">
        <v>0</v>
      </c>
      <c r="X142" s="49">
        <v>0.99999899999999997</v>
      </c>
      <c r="Y142" s="49">
        <v>0</v>
      </c>
      <c r="Z142" s="49" t="s">
        <v>15767</v>
      </c>
      <c r="AA142" s="71">
        <v>142</v>
      </c>
      <c r="AB142" s="71"/>
      <c r="AC142" s="72"/>
      <c r="AD142" s="78" t="s">
        <v>6650</v>
      </c>
      <c r="AE142" s="78">
        <v>1990</v>
      </c>
      <c r="AF142" s="78">
        <v>933</v>
      </c>
      <c r="AG142" s="78">
        <v>1329</v>
      </c>
      <c r="AH142" s="78">
        <v>430</v>
      </c>
      <c r="AI142" s="78">
        <v>7200</v>
      </c>
      <c r="AJ142" s="78" t="s">
        <v>7402</v>
      </c>
      <c r="AK142" s="78" t="s">
        <v>8088</v>
      </c>
      <c r="AL142" s="82" t="s">
        <v>8533</v>
      </c>
      <c r="AM142" s="78" t="s">
        <v>9019</v>
      </c>
      <c r="AN142" s="80">
        <v>40675.801793981482</v>
      </c>
      <c r="AO142" s="82" t="s">
        <v>9176</v>
      </c>
      <c r="AP142" s="78" t="b">
        <v>0</v>
      </c>
      <c r="AQ142" s="78" t="b">
        <v>0</v>
      </c>
      <c r="AR142" s="78" t="b">
        <v>1</v>
      </c>
      <c r="AS142" s="78" t="s">
        <v>6304</v>
      </c>
      <c r="AT142" s="78">
        <v>43</v>
      </c>
      <c r="AU142" s="82" t="s">
        <v>9812</v>
      </c>
      <c r="AV142" s="78" t="b">
        <v>0</v>
      </c>
      <c r="AW142" s="78" t="s">
        <v>10419</v>
      </c>
      <c r="AX142" s="82" t="s">
        <v>10559</v>
      </c>
      <c r="AY142" s="78" t="s">
        <v>66</v>
      </c>
      <c r="AZ142" s="78" t="str">
        <f>REPLACE(INDEX(GroupVertices[Group], MATCH(Vertices[[#This Row],[Vertex]],GroupVertices[Vertex],0)),1,1,"")</f>
        <v>1</v>
      </c>
      <c r="BA142" s="48" t="s">
        <v>2028</v>
      </c>
      <c r="BB142" s="48" t="s">
        <v>2028</v>
      </c>
      <c r="BC142" s="48" t="s">
        <v>2507</v>
      </c>
      <c r="BD142" s="48" t="s">
        <v>2507</v>
      </c>
      <c r="BE142" s="48" t="s">
        <v>2696</v>
      </c>
      <c r="BF142" s="48" t="s">
        <v>2696</v>
      </c>
      <c r="BG142" s="120" t="s">
        <v>13246</v>
      </c>
      <c r="BH142" s="120" t="s">
        <v>13246</v>
      </c>
      <c r="BI142" s="120" t="s">
        <v>13774</v>
      </c>
      <c r="BJ142" s="120" t="s">
        <v>13774</v>
      </c>
      <c r="BK142" s="120">
        <v>1</v>
      </c>
      <c r="BL142" s="123">
        <v>3.3333333333333335</v>
      </c>
      <c r="BM142" s="120">
        <v>0</v>
      </c>
      <c r="BN142" s="123">
        <v>0</v>
      </c>
      <c r="BO142" s="120">
        <v>0</v>
      </c>
      <c r="BP142" s="123">
        <v>0</v>
      </c>
      <c r="BQ142" s="120">
        <v>29</v>
      </c>
      <c r="BR142" s="123">
        <v>96.666666666666671</v>
      </c>
      <c r="BS142" s="120">
        <v>30</v>
      </c>
      <c r="BT142" s="2"/>
      <c r="BU142" s="3"/>
      <c r="BV142" s="3"/>
      <c r="BW142" s="3"/>
      <c r="BX142" s="3"/>
    </row>
    <row r="143" spans="1:76" x14ac:dyDescent="0.25">
      <c r="A143" s="64" t="s">
        <v>283</v>
      </c>
      <c r="B143" s="65"/>
      <c r="C143" s="65" t="s">
        <v>64</v>
      </c>
      <c r="D143" s="66">
        <v>165.11433517842156</v>
      </c>
      <c r="E143" s="68"/>
      <c r="F143" s="100" t="s">
        <v>3533</v>
      </c>
      <c r="G143" s="65"/>
      <c r="H143" s="69" t="s">
        <v>283</v>
      </c>
      <c r="I143" s="70"/>
      <c r="J143" s="70"/>
      <c r="K143" s="69" t="s">
        <v>11348</v>
      </c>
      <c r="L143" s="73">
        <v>1</v>
      </c>
      <c r="M143" s="74">
        <v>8725.5732421875</v>
      </c>
      <c r="N143" s="74">
        <v>3302.61083984375</v>
      </c>
      <c r="O143" s="75"/>
      <c r="P143" s="76"/>
      <c r="Q143" s="76"/>
      <c r="R143" s="86"/>
      <c r="S143" s="48">
        <v>0</v>
      </c>
      <c r="T143" s="48">
        <v>1</v>
      </c>
      <c r="U143" s="49">
        <v>0</v>
      </c>
      <c r="V143" s="49">
        <v>1</v>
      </c>
      <c r="W143" s="49">
        <v>0</v>
      </c>
      <c r="X143" s="49">
        <v>0.99999899999999997</v>
      </c>
      <c r="Y143" s="49">
        <v>0</v>
      </c>
      <c r="Z143" s="49">
        <v>0</v>
      </c>
      <c r="AA143" s="71">
        <v>143</v>
      </c>
      <c r="AB143" s="71"/>
      <c r="AC143" s="72"/>
      <c r="AD143" s="78" t="s">
        <v>6651</v>
      </c>
      <c r="AE143" s="78">
        <v>8826</v>
      </c>
      <c r="AF143" s="78">
        <v>9924</v>
      </c>
      <c r="AG143" s="78">
        <v>1048</v>
      </c>
      <c r="AH143" s="78">
        <v>770</v>
      </c>
      <c r="AI143" s="78">
        <v>-18000</v>
      </c>
      <c r="AJ143" s="78" t="s">
        <v>7403</v>
      </c>
      <c r="AK143" s="78" t="s">
        <v>8089</v>
      </c>
      <c r="AL143" s="82" t="s">
        <v>8534</v>
      </c>
      <c r="AM143" s="78" t="s">
        <v>9005</v>
      </c>
      <c r="AN143" s="80">
        <v>41673.75613425926</v>
      </c>
      <c r="AO143" s="82" t="s">
        <v>9177</v>
      </c>
      <c r="AP143" s="78" t="b">
        <v>0</v>
      </c>
      <c r="AQ143" s="78" t="b">
        <v>0</v>
      </c>
      <c r="AR143" s="78" t="b">
        <v>0</v>
      </c>
      <c r="AS143" s="78" t="s">
        <v>6304</v>
      </c>
      <c r="AT143" s="78">
        <v>150</v>
      </c>
      <c r="AU143" s="82" t="s">
        <v>9813</v>
      </c>
      <c r="AV143" s="78" t="b">
        <v>0</v>
      </c>
      <c r="AW143" s="78" t="s">
        <v>10419</v>
      </c>
      <c r="AX143" s="82" t="s">
        <v>10560</v>
      </c>
      <c r="AY143" s="78" t="s">
        <v>66</v>
      </c>
      <c r="AZ143" s="78" t="str">
        <f>REPLACE(INDEX(GroupVertices[Group], MATCH(Vertices[[#This Row],[Vertex]],GroupVertices[Vertex],0)),1,1,"")</f>
        <v>97</v>
      </c>
      <c r="BA143" s="48" t="s">
        <v>2029</v>
      </c>
      <c r="BB143" s="48" t="s">
        <v>2029</v>
      </c>
      <c r="BC143" s="48" t="s">
        <v>2523</v>
      </c>
      <c r="BD143" s="48" t="s">
        <v>2523</v>
      </c>
      <c r="BE143" s="48" t="s">
        <v>2697</v>
      </c>
      <c r="BF143" s="48" t="s">
        <v>2697</v>
      </c>
      <c r="BG143" s="120" t="s">
        <v>13247</v>
      </c>
      <c r="BH143" s="120" t="s">
        <v>13247</v>
      </c>
      <c r="BI143" s="120" t="s">
        <v>13775</v>
      </c>
      <c r="BJ143" s="120" t="s">
        <v>13775</v>
      </c>
      <c r="BK143" s="120">
        <v>1</v>
      </c>
      <c r="BL143" s="123">
        <v>6.666666666666667</v>
      </c>
      <c r="BM143" s="120">
        <v>0</v>
      </c>
      <c r="BN143" s="123">
        <v>0</v>
      </c>
      <c r="BO143" s="120">
        <v>0</v>
      </c>
      <c r="BP143" s="123">
        <v>0</v>
      </c>
      <c r="BQ143" s="120">
        <v>14</v>
      </c>
      <c r="BR143" s="123">
        <v>93.333333333333329</v>
      </c>
      <c r="BS143" s="120">
        <v>15</v>
      </c>
      <c r="BT143" s="2"/>
      <c r="BU143" s="3"/>
      <c r="BV143" s="3"/>
      <c r="BW143" s="3"/>
      <c r="BX143" s="3"/>
    </row>
    <row r="144" spans="1:76" x14ac:dyDescent="0.25">
      <c r="A144" s="64" t="s">
        <v>830</v>
      </c>
      <c r="B144" s="65"/>
      <c r="C144" s="65" t="s">
        <v>64</v>
      </c>
      <c r="D144" s="66">
        <v>1000</v>
      </c>
      <c r="E144" s="68"/>
      <c r="F144" s="100" t="s">
        <v>10128</v>
      </c>
      <c r="G144" s="65"/>
      <c r="H144" s="69" t="s">
        <v>830</v>
      </c>
      <c r="I144" s="70"/>
      <c r="J144" s="70"/>
      <c r="K144" s="69" t="s">
        <v>11349</v>
      </c>
      <c r="L144" s="73">
        <v>1</v>
      </c>
      <c r="M144" s="74">
        <v>8725.5732421875</v>
      </c>
      <c r="N144" s="74">
        <v>3484.945556640625</v>
      </c>
      <c r="O144" s="75"/>
      <c r="P144" s="76"/>
      <c r="Q144" s="76"/>
      <c r="R144" s="86"/>
      <c r="S144" s="48">
        <v>1</v>
      </c>
      <c r="T144" s="48">
        <v>0</v>
      </c>
      <c r="U144" s="49">
        <v>0</v>
      </c>
      <c r="V144" s="49">
        <v>1</v>
      </c>
      <c r="W144" s="49">
        <v>0</v>
      </c>
      <c r="X144" s="49">
        <v>0.99999899999999997</v>
      </c>
      <c r="Y144" s="49">
        <v>0</v>
      </c>
      <c r="Z144" s="49">
        <v>0</v>
      </c>
      <c r="AA144" s="71">
        <v>144</v>
      </c>
      <c r="AB144" s="71"/>
      <c r="AC144" s="72"/>
      <c r="AD144" s="78" t="s">
        <v>6336</v>
      </c>
      <c r="AE144" s="78">
        <v>1528820</v>
      </c>
      <c r="AF144" s="78">
        <v>8212329</v>
      </c>
      <c r="AG144" s="78">
        <v>59080</v>
      </c>
      <c r="AH144" s="78">
        <v>21082</v>
      </c>
      <c r="AI144" s="78">
        <v>-25200</v>
      </c>
      <c r="AJ144" s="78" t="s">
        <v>7404</v>
      </c>
      <c r="AK144" s="78" t="s">
        <v>8090</v>
      </c>
      <c r="AL144" s="82" t="s">
        <v>8535</v>
      </c>
      <c r="AM144" s="78" t="s">
        <v>9004</v>
      </c>
      <c r="AN144" s="80">
        <v>39752.935347222221</v>
      </c>
      <c r="AO144" s="82" t="s">
        <v>9178</v>
      </c>
      <c r="AP144" s="78" t="b">
        <v>0</v>
      </c>
      <c r="AQ144" s="78" t="b">
        <v>0</v>
      </c>
      <c r="AR144" s="78" t="b">
        <v>0</v>
      </c>
      <c r="AS144" s="78" t="s">
        <v>6304</v>
      </c>
      <c r="AT144" s="78">
        <v>47334</v>
      </c>
      <c r="AU144" s="82" t="s">
        <v>9814</v>
      </c>
      <c r="AV144" s="78" t="b">
        <v>1</v>
      </c>
      <c r="AW144" s="78" t="s">
        <v>10419</v>
      </c>
      <c r="AX144" s="82" t="s">
        <v>10561</v>
      </c>
      <c r="AY144" s="78" t="s">
        <v>65</v>
      </c>
      <c r="AZ144" s="78" t="str">
        <f>REPLACE(INDEX(GroupVertices[Group], MATCH(Vertices[[#This Row],[Vertex]],GroupVertices[Vertex],0)),1,1,"")</f>
        <v>97</v>
      </c>
      <c r="BA144" s="48"/>
      <c r="BB144" s="48"/>
      <c r="BC144" s="48"/>
      <c r="BD144" s="48"/>
      <c r="BE144" s="48"/>
      <c r="BF144" s="48"/>
      <c r="BG144" s="48"/>
      <c r="BH144" s="48"/>
      <c r="BI144" s="48"/>
      <c r="BJ144" s="48"/>
      <c r="BK144" s="48"/>
      <c r="BL144" s="49"/>
      <c r="BM144" s="48"/>
      <c r="BN144" s="49"/>
      <c r="BO144" s="48"/>
      <c r="BP144" s="49"/>
      <c r="BQ144" s="48"/>
      <c r="BR144" s="49"/>
      <c r="BS144" s="48"/>
      <c r="BT144" s="2"/>
      <c r="BU144" s="3"/>
      <c r="BV144" s="3"/>
      <c r="BW144" s="3"/>
      <c r="BX144" s="3"/>
    </row>
    <row r="145" spans="1:76" x14ac:dyDescent="0.25">
      <c r="A145" s="64" t="s">
        <v>284</v>
      </c>
      <c r="B145" s="65"/>
      <c r="C145" s="65" t="s">
        <v>64</v>
      </c>
      <c r="D145" s="66">
        <v>162.12929323795947</v>
      </c>
      <c r="E145" s="68"/>
      <c r="F145" s="100" t="s">
        <v>10129</v>
      </c>
      <c r="G145" s="65"/>
      <c r="H145" s="69" t="s">
        <v>284</v>
      </c>
      <c r="I145" s="70"/>
      <c r="J145" s="70"/>
      <c r="K145" s="69" t="s">
        <v>11350</v>
      </c>
      <c r="L145" s="73">
        <v>1</v>
      </c>
      <c r="M145" s="74">
        <v>1442.0260009765625</v>
      </c>
      <c r="N145" s="74">
        <v>7311.03369140625</v>
      </c>
      <c r="O145" s="75"/>
      <c r="P145" s="76"/>
      <c r="Q145" s="76"/>
      <c r="R145" s="86"/>
      <c r="S145" s="48">
        <v>1</v>
      </c>
      <c r="T145" s="48">
        <v>1</v>
      </c>
      <c r="U145" s="49">
        <v>0</v>
      </c>
      <c r="V145" s="49">
        <v>0</v>
      </c>
      <c r="W145" s="49">
        <v>0</v>
      </c>
      <c r="X145" s="49">
        <v>0.99999899999999997</v>
      </c>
      <c r="Y145" s="49">
        <v>0</v>
      </c>
      <c r="Z145" s="49" t="s">
        <v>15767</v>
      </c>
      <c r="AA145" s="71">
        <v>145</v>
      </c>
      <c r="AB145" s="71"/>
      <c r="AC145" s="72"/>
      <c r="AD145" s="78" t="s">
        <v>6652</v>
      </c>
      <c r="AE145" s="78">
        <v>1175</v>
      </c>
      <c r="AF145" s="78">
        <v>412</v>
      </c>
      <c r="AG145" s="78">
        <v>1808</v>
      </c>
      <c r="AH145" s="78">
        <v>942</v>
      </c>
      <c r="AI145" s="78">
        <v>-25200</v>
      </c>
      <c r="AJ145" s="78" t="s">
        <v>7405</v>
      </c>
      <c r="AK145" s="78" t="s">
        <v>7998</v>
      </c>
      <c r="AL145" s="82" t="s">
        <v>8536</v>
      </c>
      <c r="AM145" s="78" t="s">
        <v>9004</v>
      </c>
      <c r="AN145" s="80">
        <v>42206.21366898148</v>
      </c>
      <c r="AO145" s="82" t="s">
        <v>9179</v>
      </c>
      <c r="AP145" s="78" t="b">
        <v>1</v>
      </c>
      <c r="AQ145" s="78" t="b">
        <v>0</v>
      </c>
      <c r="AR145" s="78" t="b">
        <v>1</v>
      </c>
      <c r="AS145" s="78" t="s">
        <v>6304</v>
      </c>
      <c r="AT145" s="78">
        <v>335</v>
      </c>
      <c r="AU145" s="82" t="s">
        <v>9742</v>
      </c>
      <c r="AV145" s="78" t="b">
        <v>0</v>
      </c>
      <c r="AW145" s="78" t="s">
        <v>10419</v>
      </c>
      <c r="AX145" s="82" t="s">
        <v>10562</v>
      </c>
      <c r="AY145" s="78" t="s">
        <v>66</v>
      </c>
      <c r="AZ145" s="78" t="str">
        <f>REPLACE(INDEX(GroupVertices[Group], MATCH(Vertices[[#This Row],[Vertex]],GroupVertices[Vertex],0)),1,1,"")</f>
        <v>1</v>
      </c>
      <c r="BA145" s="48" t="s">
        <v>2030</v>
      </c>
      <c r="BB145" s="48" t="s">
        <v>2030</v>
      </c>
      <c r="BC145" s="48" t="s">
        <v>2524</v>
      </c>
      <c r="BD145" s="48" t="s">
        <v>2524</v>
      </c>
      <c r="BE145" s="48" t="s">
        <v>2698</v>
      </c>
      <c r="BF145" s="48" t="s">
        <v>2698</v>
      </c>
      <c r="BG145" s="120" t="s">
        <v>13248</v>
      </c>
      <c r="BH145" s="120" t="s">
        <v>13248</v>
      </c>
      <c r="BI145" s="120" t="s">
        <v>13776</v>
      </c>
      <c r="BJ145" s="120" t="s">
        <v>13776</v>
      </c>
      <c r="BK145" s="120">
        <v>0</v>
      </c>
      <c r="BL145" s="123">
        <v>0</v>
      </c>
      <c r="BM145" s="120">
        <v>0</v>
      </c>
      <c r="BN145" s="123">
        <v>0</v>
      </c>
      <c r="BO145" s="120">
        <v>0</v>
      </c>
      <c r="BP145" s="123">
        <v>0</v>
      </c>
      <c r="BQ145" s="120">
        <v>10</v>
      </c>
      <c r="BR145" s="123">
        <v>100</v>
      </c>
      <c r="BS145" s="120">
        <v>10</v>
      </c>
      <c r="BT145" s="2"/>
      <c r="BU145" s="3"/>
      <c r="BV145" s="3"/>
      <c r="BW145" s="3"/>
      <c r="BX145" s="3"/>
    </row>
    <row r="146" spans="1:76" x14ac:dyDescent="0.25">
      <c r="A146" s="64" t="s">
        <v>285</v>
      </c>
      <c r="B146" s="65"/>
      <c r="C146" s="65" t="s">
        <v>64</v>
      </c>
      <c r="D146" s="66">
        <v>162.21527951757326</v>
      </c>
      <c r="E146" s="68"/>
      <c r="F146" s="100" t="s">
        <v>3534</v>
      </c>
      <c r="G146" s="65"/>
      <c r="H146" s="69" t="s">
        <v>285</v>
      </c>
      <c r="I146" s="70"/>
      <c r="J146" s="70"/>
      <c r="K146" s="69" t="s">
        <v>11351</v>
      </c>
      <c r="L146" s="73">
        <v>1</v>
      </c>
      <c r="M146" s="74">
        <v>8387.7255859375</v>
      </c>
      <c r="N146" s="74">
        <v>1867.4603271484375</v>
      </c>
      <c r="O146" s="75"/>
      <c r="P146" s="76"/>
      <c r="Q146" s="76"/>
      <c r="R146" s="86"/>
      <c r="S146" s="48">
        <v>0</v>
      </c>
      <c r="T146" s="48">
        <v>1</v>
      </c>
      <c r="U146" s="49">
        <v>0</v>
      </c>
      <c r="V146" s="49">
        <v>1</v>
      </c>
      <c r="W146" s="49">
        <v>0</v>
      </c>
      <c r="X146" s="49">
        <v>0.99999899999999997</v>
      </c>
      <c r="Y146" s="49">
        <v>0</v>
      </c>
      <c r="Z146" s="49">
        <v>0</v>
      </c>
      <c r="AA146" s="71">
        <v>146</v>
      </c>
      <c r="AB146" s="71"/>
      <c r="AC146" s="72"/>
      <c r="AD146" s="78" t="s">
        <v>6653</v>
      </c>
      <c r="AE146" s="78">
        <v>153</v>
      </c>
      <c r="AF146" s="78">
        <v>686</v>
      </c>
      <c r="AG146" s="78">
        <v>9872</v>
      </c>
      <c r="AH146" s="78">
        <v>834</v>
      </c>
      <c r="AI146" s="78">
        <v>-14400</v>
      </c>
      <c r="AJ146" s="78" t="s">
        <v>7406</v>
      </c>
      <c r="AK146" s="78" t="s">
        <v>8091</v>
      </c>
      <c r="AL146" s="82" t="s">
        <v>8537</v>
      </c>
      <c r="AM146" s="78" t="s">
        <v>9005</v>
      </c>
      <c r="AN146" s="80">
        <v>40895.483449074076</v>
      </c>
      <c r="AO146" s="82" t="s">
        <v>9180</v>
      </c>
      <c r="AP146" s="78" t="b">
        <v>0</v>
      </c>
      <c r="AQ146" s="78" t="b">
        <v>0</v>
      </c>
      <c r="AR146" s="78" t="b">
        <v>1</v>
      </c>
      <c r="AS146" s="78" t="s">
        <v>6304</v>
      </c>
      <c r="AT146" s="78">
        <v>246</v>
      </c>
      <c r="AU146" s="82" t="s">
        <v>9815</v>
      </c>
      <c r="AV146" s="78" t="b">
        <v>0</v>
      </c>
      <c r="AW146" s="78" t="s">
        <v>10419</v>
      </c>
      <c r="AX146" s="82" t="s">
        <v>10563</v>
      </c>
      <c r="AY146" s="78" t="s">
        <v>66</v>
      </c>
      <c r="AZ146" s="78" t="str">
        <f>REPLACE(INDEX(GroupVertices[Group], MATCH(Vertices[[#This Row],[Vertex]],GroupVertices[Vertex],0)),1,1,"")</f>
        <v>96</v>
      </c>
      <c r="BA146" s="48" t="s">
        <v>2031</v>
      </c>
      <c r="BB146" s="48" t="s">
        <v>2031</v>
      </c>
      <c r="BC146" s="48" t="s">
        <v>2523</v>
      </c>
      <c r="BD146" s="48" t="s">
        <v>2523</v>
      </c>
      <c r="BE146" s="48" t="s">
        <v>2699</v>
      </c>
      <c r="BF146" s="48" t="s">
        <v>2699</v>
      </c>
      <c r="BG146" s="120" t="s">
        <v>13249</v>
      </c>
      <c r="BH146" s="120" t="s">
        <v>13249</v>
      </c>
      <c r="BI146" s="120" t="s">
        <v>13777</v>
      </c>
      <c r="BJ146" s="120" t="s">
        <v>13777</v>
      </c>
      <c r="BK146" s="120">
        <v>2</v>
      </c>
      <c r="BL146" s="123">
        <v>6.8965517241379306</v>
      </c>
      <c r="BM146" s="120">
        <v>0</v>
      </c>
      <c r="BN146" s="123">
        <v>0</v>
      </c>
      <c r="BO146" s="120">
        <v>0</v>
      </c>
      <c r="BP146" s="123">
        <v>0</v>
      </c>
      <c r="BQ146" s="120">
        <v>27</v>
      </c>
      <c r="BR146" s="123">
        <v>93.103448275862064</v>
      </c>
      <c r="BS146" s="120">
        <v>29</v>
      </c>
      <c r="BT146" s="2"/>
      <c r="BU146" s="3"/>
      <c r="BV146" s="3"/>
      <c r="BW146" s="3"/>
      <c r="BX146" s="3"/>
    </row>
    <row r="147" spans="1:76" x14ac:dyDescent="0.25">
      <c r="A147" s="64" t="s">
        <v>831</v>
      </c>
      <c r="B147" s="65"/>
      <c r="C147" s="65" t="s">
        <v>64</v>
      </c>
      <c r="D147" s="66">
        <v>202.76659727457212</v>
      </c>
      <c r="E147" s="68"/>
      <c r="F147" s="100" t="s">
        <v>10130</v>
      </c>
      <c r="G147" s="65"/>
      <c r="H147" s="69" t="s">
        <v>831</v>
      </c>
      <c r="I147" s="70"/>
      <c r="J147" s="70"/>
      <c r="K147" s="69" t="s">
        <v>11352</v>
      </c>
      <c r="L147" s="73">
        <v>1</v>
      </c>
      <c r="M147" s="74">
        <v>8387.7255859375</v>
      </c>
      <c r="N147" s="74">
        <v>2049.794921875</v>
      </c>
      <c r="O147" s="75"/>
      <c r="P147" s="76"/>
      <c r="Q147" s="76"/>
      <c r="R147" s="86"/>
      <c r="S147" s="48">
        <v>1</v>
      </c>
      <c r="T147" s="48">
        <v>0</v>
      </c>
      <c r="U147" s="49">
        <v>0</v>
      </c>
      <c r="V147" s="49">
        <v>1</v>
      </c>
      <c r="W147" s="49">
        <v>0</v>
      </c>
      <c r="X147" s="49">
        <v>0.99999899999999997</v>
      </c>
      <c r="Y147" s="49">
        <v>0</v>
      </c>
      <c r="Z147" s="49">
        <v>0</v>
      </c>
      <c r="AA147" s="71">
        <v>147</v>
      </c>
      <c r="AB147" s="71"/>
      <c r="AC147" s="72"/>
      <c r="AD147" s="78" t="s">
        <v>6654</v>
      </c>
      <c r="AE147" s="78">
        <v>9111</v>
      </c>
      <c r="AF147" s="78">
        <v>129905</v>
      </c>
      <c r="AG147" s="78">
        <v>18437</v>
      </c>
      <c r="AH147" s="78">
        <v>0</v>
      </c>
      <c r="AI147" s="78">
        <v>-14400</v>
      </c>
      <c r="AJ147" s="78" t="s">
        <v>7407</v>
      </c>
      <c r="AK147" s="78" t="s">
        <v>8092</v>
      </c>
      <c r="AL147" s="82" t="s">
        <v>8538</v>
      </c>
      <c r="AM147" s="78" t="s">
        <v>9005</v>
      </c>
      <c r="AN147" s="80">
        <v>39515.703923611109</v>
      </c>
      <c r="AO147" s="82" t="s">
        <v>9181</v>
      </c>
      <c r="AP147" s="78" t="b">
        <v>0</v>
      </c>
      <c r="AQ147" s="78" t="b">
        <v>0</v>
      </c>
      <c r="AR147" s="78" t="b">
        <v>1</v>
      </c>
      <c r="AS147" s="78" t="s">
        <v>6304</v>
      </c>
      <c r="AT147" s="78">
        <v>9444</v>
      </c>
      <c r="AU147" s="82" t="s">
        <v>9816</v>
      </c>
      <c r="AV147" s="78" t="b">
        <v>1</v>
      </c>
      <c r="AW147" s="78" t="s">
        <v>10419</v>
      </c>
      <c r="AX147" s="82" t="s">
        <v>10564</v>
      </c>
      <c r="AY147" s="78" t="s">
        <v>65</v>
      </c>
      <c r="AZ147" s="78" t="str">
        <f>REPLACE(INDEX(GroupVertices[Group], MATCH(Vertices[[#This Row],[Vertex]],GroupVertices[Vertex],0)),1,1,"")</f>
        <v>96</v>
      </c>
      <c r="BA147" s="48"/>
      <c r="BB147" s="48"/>
      <c r="BC147" s="48"/>
      <c r="BD147" s="48"/>
      <c r="BE147" s="48"/>
      <c r="BF147" s="48"/>
      <c r="BG147" s="48"/>
      <c r="BH147" s="48"/>
      <c r="BI147" s="48"/>
      <c r="BJ147" s="48"/>
      <c r="BK147" s="48"/>
      <c r="BL147" s="49"/>
      <c r="BM147" s="48"/>
      <c r="BN147" s="49"/>
      <c r="BO147" s="48"/>
      <c r="BP147" s="49"/>
      <c r="BQ147" s="48"/>
      <c r="BR147" s="49"/>
      <c r="BS147" s="48"/>
      <c r="BT147" s="2"/>
      <c r="BU147" s="3"/>
      <c r="BV147" s="3"/>
      <c r="BW147" s="3"/>
      <c r="BX147" s="3"/>
    </row>
    <row r="148" spans="1:76" x14ac:dyDescent="0.25">
      <c r="A148" s="64" t="s">
        <v>286</v>
      </c>
      <c r="B148" s="65"/>
      <c r="C148" s="65" t="s">
        <v>64</v>
      </c>
      <c r="D148" s="66">
        <v>162.06527425605719</v>
      </c>
      <c r="E148" s="68"/>
      <c r="F148" s="100" t="s">
        <v>3535</v>
      </c>
      <c r="G148" s="65"/>
      <c r="H148" s="69" t="s">
        <v>286</v>
      </c>
      <c r="I148" s="70"/>
      <c r="J148" s="70"/>
      <c r="K148" s="69" t="s">
        <v>11353</v>
      </c>
      <c r="L148" s="73">
        <v>1</v>
      </c>
      <c r="M148" s="74">
        <v>1668.7740478515625</v>
      </c>
      <c r="N148" s="74">
        <v>7311.03369140625</v>
      </c>
      <c r="O148" s="75"/>
      <c r="P148" s="76"/>
      <c r="Q148" s="76"/>
      <c r="R148" s="86"/>
      <c r="S148" s="48">
        <v>1</v>
      </c>
      <c r="T148" s="48">
        <v>1</v>
      </c>
      <c r="U148" s="49">
        <v>0</v>
      </c>
      <c r="V148" s="49">
        <v>0</v>
      </c>
      <c r="W148" s="49">
        <v>0</v>
      </c>
      <c r="X148" s="49">
        <v>0.99999899999999997</v>
      </c>
      <c r="Y148" s="49">
        <v>0</v>
      </c>
      <c r="Z148" s="49" t="s">
        <v>15767</v>
      </c>
      <c r="AA148" s="71">
        <v>148</v>
      </c>
      <c r="AB148" s="71"/>
      <c r="AC148" s="72"/>
      <c r="AD148" s="78" t="s">
        <v>6655</v>
      </c>
      <c r="AE148" s="78">
        <v>250</v>
      </c>
      <c r="AF148" s="78">
        <v>208</v>
      </c>
      <c r="AG148" s="78">
        <v>407</v>
      </c>
      <c r="AH148" s="78">
        <v>457</v>
      </c>
      <c r="AI148" s="78"/>
      <c r="AJ148" s="78" t="s">
        <v>7408</v>
      </c>
      <c r="AK148" s="78" t="s">
        <v>8093</v>
      </c>
      <c r="AL148" s="82" t="s">
        <v>8539</v>
      </c>
      <c r="AM148" s="78"/>
      <c r="AN148" s="80">
        <v>42838.892650462964</v>
      </c>
      <c r="AO148" s="82" t="s">
        <v>9182</v>
      </c>
      <c r="AP148" s="78" t="b">
        <v>0</v>
      </c>
      <c r="AQ148" s="78" t="b">
        <v>0</v>
      </c>
      <c r="AR148" s="78" t="b">
        <v>0</v>
      </c>
      <c r="AS148" s="78" t="s">
        <v>9732</v>
      </c>
      <c r="AT148" s="78">
        <v>0</v>
      </c>
      <c r="AU148" s="82" t="s">
        <v>9742</v>
      </c>
      <c r="AV148" s="78" t="b">
        <v>0</v>
      </c>
      <c r="AW148" s="78" t="s">
        <v>10419</v>
      </c>
      <c r="AX148" s="82" t="s">
        <v>10565</v>
      </c>
      <c r="AY148" s="78" t="s">
        <v>66</v>
      </c>
      <c r="AZ148" s="78" t="str">
        <f>REPLACE(INDEX(GroupVertices[Group], MATCH(Vertices[[#This Row],[Vertex]],GroupVertices[Vertex],0)),1,1,"")</f>
        <v>1</v>
      </c>
      <c r="BA148" s="48" t="s">
        <v>2032</v>
      </c>
      <c r="BB148" s="48" t="s">
        <v>2032</v>
      </c>
      <c r="BC148" s="48" t="s">
        <v>2525</v>
      </c>
      <c r="BD148" s="48" t="s">
        <v>2525</v>
      </c>
      <c r="BE148" s="48" t="s">
        <v>731</v>
      </c>
      <c r="BF148" s="48" t="s">
        <v>731</v>
      </c>
      <c r="BG148" s="120" t="s">
        <v>13250</v>
      </c>
      <c r="BH148" s="120" t="s">
        <v>13250</v>
      </c>
      <c r="BI148" s="120" t="s">
        <v>13778</v>
      </c>
      <c r="BJ148" s="120" t="s">
        <v>13778</v>
      </c>
      <c r="BK148" s="120">
        <v>2</v>
      </c>
      <c r="BL148" s="123">
        <v>8</v>
      </c>
      <c r="BM148" s="120">
        <v>0</v>
      </c>
      <c r="BN148" s="123">
        <v>0</v>
      </c>
      <c r="BO148" s="120">
        <v>0</v>
      </c>
      <c r="BP148" s="123">
        <v>0</v>
      </c>
      <c r="BQ148" s="120">
        <v>23</v>
      </c>
      <c r="BR148" s="123">
        <v>92</v>
      </c>
      <c r="BS148" s="120">
        <v>25</v>
      </c>
      <c r="BT148" s="2"/>
      <c r="BU148" s="3"/>
      <c r="BV148" s="3"/>
      <c r="BW148" s="3"/>
      <c r="BX148" s="3"/>
    </row>
    <row r="149" spans="1:76" x14ac:dyDescent="0.25">
      <c r="A149" s="64" t="s">
        <v>287</v>
      </c>
      <c r="B149" s="65"/>
      <c r="C149" s="65" t="s">
        <v>64</v>
      </c>
      <c r="D149" s="66">
        <v>162.00031381853873</v>
      </c>
      <c r="E149" s="68"/>
      <c r="F149" s="100" t="s">
        <v>3522</v>
      </c>
      <c r="G149" s="65"/>
      <c r="H149" s="69" t="s">
        <v>287</v>
      </c>
      <c r="I149" s="70"/>
      <c r="J149" s="70"/>
      <c r="K149" s="69" t="s">
        <v>11354</v>
      </c>
      <c r="L149" s="73">
        <v>1</v>
      </c>
      <c r="M149" s="74">
        <v>4314.05859375</v>
      </c>
      <c r="N149" s="74">
        <v>6130.578125</v>
      </c>
      <c r="O149" s="75"/>
      <c r="P149" s="76"/>
      <c r="Q149" s="76"/>
      <c r="R149" s="86"/>
      <c r="S149" s="48">
        <v>0</v>
      </c>
      <c r="T149" s="48">
        <v>1</v>
      </c>
      <c r="U149" s="49">
        <v>0</v>
      </c>
      <c r="V149" s="49">
        <v>2.1277000000000001E-2</v>
      </c>
      <c r="W149" s="49">
        <v>0</v>
      </c>
      <c r="X149" s="49">
        <v>0.55066000000000004</v>
      </c>
      <c r="Y149" s="49">
        <v>0</v>
      </c>
      <c r="Z149" s="49">
        <v>0</v>
      </c>
      <c r="AA149" s="71">
        <v>149</v>
      </c>
      <c r="AB149" s="71"/>
      <c r="AC149" s="72"/>
      <c r="AD149" s="78" t="s">
        <v>6656</v>
      </c>
      <c r="AE149" s="78">
        <v>154</v>
      </c>
      <c r="AF149" s="78">
        <v>1</v>
      </c>
      <c r="AG149" s="78">
        <v>97</v>
      </c>
      <c r="AH149" s="78">
        <v>99</v>
      </c>
      <c r="AI149" s="78">
        <v>-28800</v>
      </c>
      <c r="AJ149" s="78"/>
      <c r="AK149" s="78"/>
      <c r="AL149" s="78"/>
      <c r="AM149" s="78" t="s">
        <v>9004</v>
      </c>
      <c r="AN149" s="80">
        <v>42895.755960648145</v>
      </c>
      <c r="AO149" s="78"/>
      <c r="AP149" s="78" t="b">
        <v>1</v>
      </c>
      <c r="AQ149" s="78" t="b">
        <v>0</v>
      </c>
      <c r="AR149" s="78" t="b">
        <v>0</v>
      </c>
      <c r="AS149" s="78" t="s">
        <v>6303</v>
      </c>
      <c r="AT149" s="78">
        <v>0</v>
      </c>
      <c r="AU149" s="78"/>
      <c r="AV149" s="78" t="b">
        <v>0</v>
      </c>
      <c r="AW149" s="78" t="s">
        <v>10419</v>
      </c>
      <c r="AX149" s="82" t="s">
        <v>10566</v>
      </c>
      <c r="AY149" s="78" t="s">
        <v>66</v>
      </c>
      <c r="AZ149" s="78" t="str">
        <f>REPLACE(INDEX(GroupVertices[Group], MATCH(Vertices[[#This Row],[Vertex]],GroupVertices[Vertex],0)),1,1,"")</f>
        <v>8</v>
      </c>
      <c r="BA149" s="48" t="s">
        <v>2024</v>
      </c>
      <c r="BB149" s="48" t="s">
        <v>2024</v>
      </c>
      <c r="BC149" s="48" t="s">
        <v>2522</v>
      </c>
      <c r="BD149" s="48" t="s">
        <v>2522</v>
      </c>
      <c r="BE149" s="48" t="s">
        <v>2687</v>
      </c>
      <c r="BF149" s="48" t="s">
        <v>2687</v>
      </c>
      <c r="BG149" s="120" t="s">
        <v>13235</v>
      </c>
      <c r="BH149" s="120" t="s">
        <v>13235</v>
      </c>
      <c r="BI149" s="120" t="s">
        <v>13765</v>
      </c>
      <c r="BJ149" s="120" t="s">
        <v>13765</v>
      </c>
      <c r="BK149" s="120">
        <v>1</v>
      </c>
      <c r="BL149" s="123">
        <v>5.882352941176471</v>
      </c>
      <c r="BM149" s="120">
        <v>0</v>
      </c>
      <c r="BN149" s="123">
        <v>0</v>
      </c>
      <c r="BO149" s="120">
        <v>0</v>
      </c>
      <c r="BP149" s="123">
        <v>0</v>
      </c>
      <c r="BQ149" s="120">
        <v>16</v>
      </c>
      <c r="BR149" s="123">
        <v>94.117647058823536</v>
      </c>
      <c r="BS149" s="120">
        <v>17</v>
      </c>
      <c r="BT149" s="2"/>
      <c r="BU149" s="3"/>
      <c r="BV149" s="3"/>
      <c r="BW149" s="3"/>
      <c r="BX149" s="3"/>
    </row>
    <row r="150" spans="1:76" x14ac:dyDescent="0.25">
      <c r="A150" s="64" t="s">
        <v>288</v>
      </c>
      <c r="B150" s="65"/>
      <c r="C150" s="65" t="s">
        <v>64</v>
      </c>
      <c r="D150" s="66">
        <v>162.46037179632651</v>
      </c>
      <c r="E150" s="68"/>
      <c r="F150" s="100" t="s">
        <v>3536</v>
      </c>
      <c r="G150" s="65"/>
      <c r="H150" s="69" t="s">
        <v>288</v>
      </c>
      <c r="I150" s="70"/>
      <c r="J150" s="70"/>
      <c r="K150" s="69" t="s">
        <v>11355</v>
      </c>
      <c r="L150" s="73">
        <v>1</v>
      </c>
      <c r="M150" s="74">
        <v>9518.3798828125</v>
      </c>
      <c r="N150" s="74">
        <v>6222.9072265625</v>
      </c>
      <c r="O150" s="75"/>
      <c r="P150" s="76"/>
      <c r="Q150" s="76"/>
      <c r="R150" s="86"/>
      <c r="S150" s="48">
        <v>0</v>
      </c>
      <c r="T150" s="48">
        <v>1</v>
      </c>
      <c r="U150" s="49">
        <v>0</v>
      </c>
      <c r="V150" s="49">
        <v>0.2</v>
      </c>
      <c r="W150" s="49">
        <v>0</v>
      </c>
      <c r="X150" s="49">
        <v>0.61068699999999998</v>
      </c>
      <c r="Y150" s="49">
        <v>0</v>
      </c>
      <c r="Z150" s="49">
        <v>0</v>
      </c>
      <c r="AA150" s="71">
        <v>150</v>
      </c>
      <c r="AB150" s="71"/>
      <c r="AC150" s="72"/>
      <c r="AD150" s="78" t="s">
        <v>6657</v>
      </c>
      <c r="AE150" s="78">
        <v>1067</v>
      </c>
      <c r="AF150" s="78">
        <v>1467</v>
      </c>
      <c r="AG150" s="78">
        <v>7109</v>
      </c>
      <c r="AH150" s="78">
        <v>2633</v>
      </c>
      <c r="AI150" s="78">
        <v>3600</v>
      </c>
      <c r="AJ150" s="78" t="s">
        <v>7409</v>
      </c>
      <c r="AK150" s="78" t="s">
        <v>8068</v>
      </c>
      <c r="AL150" s="82" t="s">
        <v>8540</v>
      </c>
      <c r="AM150" s="78" t="s">
        <v>8068</v>
      </c>
      <c r="AN150" s="80">
        <v>41093.891423611109</v>
      </c>
      <c r="AO150" s="82" t="s">
        <v>9183</v>
      </c>
      <c r="AP150" s="78" t="b">
        <v>1</v>
      </c>
      <c r="AQ150" s="78" t="b">
        <v>0</v>
      </c>
      <c r="AR150" s="78" t="b">
        <v>0</v>
      </c>
      <c r="AS150" s="78" t="s">
        <v>6305</v>
      </c>
      <c r="AT150" s="78">
        <v>918</v>
      </c>
      <c r="AU150" s="82" t="s">
        <v>9742</v>
      </c>
      <c r="AV150" s="78" t="b">
        <v>0</v>
      </c>
      <c r="AW150" s="78" t="s">
        <v>10419</v>
      </c>
      <c r="AX150" s="82" t="s">
        <v>10567</v>
      </c>
      <c r="AY150" s="78" t="s">
        <v>66</v>
      </c>
      <c r="AZ150" s="78" t="str">
        <f>REPLACE(INDEX(GroupVertices[Group], MATCH(Vertices[[#This Row],[Vertex]],GroupVertices[Vertex],0)),1,1,"")</f>
        <v>35</v>
      </c>
      <c r="BA150" s="48" t="s">
        <v>2033</v>
      </c>
      <c r="BB150" s="48" t="s">
        <v>2033</v>
      </c>
      <c r="BC150" s="48" t="s">
        <v>2526</v>
      </c>
      <c r="BD150" s="48" t="s">
        <v>2526</v>
      </c>
      <c r="BE150" s="48" t="s">
        <v>2700</v>
      </c>
      <c r="BF150" s="48" t="s">
        <v>2700</v>
      </c>
      <c r="BG150" s="120" t="s">
        <v>13251</v>
      </c>
      <c r="BH150" s="120" t="s">
        <v>13251</v>
      </c>
      <c r="BI150" s="120" t="s">
        <v>13779</v>
      </c>
      <c r="BJ150" s="120" t="s">
        <v>13779</v>
      </c>
      <c r="BK150" s="120">
        <v>0</v>
      </c>
      <c r="BL150" s="123">
        <v>0</v>
      </c>
      <c r="BM150" s="120">
        <v>0</v>
      </c>
      <c r="BN150" s="123">
        <v>0</v>
      </c>
      <c r="BO150" s="120">
        <v>0</v>
      </c>
      <c r="BP150" s="123">
        <v>0</v>
      </c>
      <c r="BQ150" s="120">
        <v>15</v>
      </c>
      <c r="BR150" s="123">
        <v>100</v>
      </c>
      <c r="BS150" s="120">
        <v>15</v>
      </c>
      <c r="BT150" s="2"/>
      <c r="BU150" s="3"/>
      <c r="BV150" s="3"/>
      <c r="BW150" s="3"/>
      <c r="BX150" s="3"/>
    </row>
    <row r="151" spans="1:76" x14ac:dyDescent="0.25">
      <c r="A151" s="64" t="s">
        <v>408</v>
      </c>
      <c r="B151" s="65"/>
      <c r="C151" s="65" t="s">
        <v>64</v>
      </c>
      <c r="D151" s="66">
        <v>172.06604344851371</v>
      </c>
      <c r="E151" s="68"/>
      <c r="F151" s="100" t="s">
        <v>3614</v>
      </c>
      <c r="G151" s="65"/>
      <c r="H151" s="69" t="s">
        <v>408</v>
      </c>
      <c r="I151" s="70"/>
      <c r="J151" s="70"/>
      <c r="K151" s="69" t="s">
        <v>11356</v>
      </c>
      <c r="L151" s="73">
        <v>1.9974386374207662</v>
      </c>
      <c r="M151" s="74">
        <v>9607.064453125</v>
      </c>
      <c r="N151" s="74">
        <v>6532.8525390625</v>
      </c>
      <c r="O151" s="75"/>
      <c r="P151" s="76"/>
      <c r="Q151" s="76"/>
      <c r="R151" s="86"/>
      <c r="S151" s="48">
        <v>4</v>
      </c>
      <c r="T151" s="48">
        <v>1</v>
      </c>
      <c r="U151" s="49">
        <v>6</v>
      </c>
      <c r="V151" s="49">
        <v>0.33333299999999999</v>
      </c>
      <c r="W151" s="49">
        <v>0</v>
      </c>
      <c r="X151" s="49">
        <v>2.1679379999999999</v>
      </c>
      <c r="Y151" s="49">
        <v>0</v>
      </c>
      <c r="Z151" s="49">
        <v>0</v>
      </c>
      <c r="AA151" s="71">
        <v>151</v>
      </c>
      <c r="AB151" s="71"/>
      <c r="AC151" s="72"/>
      <c r="AD151" s="78" t="s">
        <v>6658</v>
      </c>
      <c r="AE151" s="78">
        <v>9029</v>
      </c>
      <c r="AF151" s="78">
        <v>32076</v>
      </c>
      <c r="AG151" s="78">
        <v>49880</v>
      </c>
      <c r="AH151" s="78">
        <v>2370</v>
      </c>
      <c r="AI151" s="78">
        <v>3600</v>
      </c>
      <c r="AJ151" s="78" t="s">
        <v>7410</v>
      </c>
      <c r="AK151" s="78" t="s">
        <v>8068</v>
      </c>
      <c r="AL151" s="82" t="s">
        <v>8541</v>
      </c>
      <c r="AM151" s="78" t="s">
        <v>8068</v>
      </c>
      <c r="AN151" s="80">
        <v>40917.391736111109</v>
      </c>
      <c r="AO151" s="82" t="s">
        <v>9184</v>
      </c>
      <c r="AP151" s="78" t="b">
        <v>0</v>
      </c>
      <c r="AQ151" s="78" t="b">
        <v>0</v>
      </c>
      <c r="AR151" s="78" t="b">
        <v>1</v>
      </c>
      <c r="AS151" s="78" t="s">
        <v>6305</v>
      </c>
      <c r="AT151" s="78">
        <v>1405</v>
      </c>
      <c r="AU151" s="82" t="s">
        <v>9817</v>
      </c>
      <c r="AV151" s="78" t="b">
        <v>1</v>
      </c>
      <c r="AW151" s="78" t="s">
        <v>10419</v>
      </c>
      <c r="AX151" s="82" t="s">
        <v>10568</v>
      </c>
      <c r="AY151" s="78" t="s">
        <v>66</v>
      </c>
      <c r="AZ151" s="78" t="str">
        <f>REPLACE(INDEX(GroupVertices[Group], MATCH(Vertices[[#This Row],[Vertex]],GroupVertices[Vertex],0)),1,1,"")</f>
        <v>35</v>
      </c>
      <c r="BA151" s="48" t="s">
        <v>12863</v>
      </c>
      <c r="BB151" s="48" t="s">
        <v>12863</v>
      </c>
      <c r="BC151" s="48" t="s">
        <v>2526</v>
      </c>
      <c r="BD151" s="48" t="s">
        <v>2526</v>
      </c>
      <c r="BE151" s="48" t="s">
        <v>12325</v>
      </c>
      <c r="BF151" s="48" t="s">
        <v>2752</v>
      </c>
      <c r="BG151" s="120" t="s">
        <v>13252</v>
      </c>
      <c r="BH151" s="120" t="s">
        <v>13624</v>
      </c>
      <c r="BI151" s="120" t="s">
        <v>13780</v>
      </c>
      <c r="BJ151" s="120" t="s">
        <v>14137</v>
      </c>
      <c r="BK151" s="120">
        <v>0</v>
      </c>
      <c r="BL151" s="123">
        <v>0</v>
      </c>
      <c r="BM151" s="120">
        <v>0</v>
      </c>
      <c r="BN151" s="123">
        <v>0</v>
      </c>
      <c r="BO151" s="120">
        <v>0</v>
      </c>
      <c r="BP151" s="123">
        <v>0</v>
      </c>
      <c r="BQ151" s="120">
        <v>49</v>
      </c>
      <c r="BR151" s="123">
        <v>100</v>
      </c>
      <c r="BS151" s="120">
        <v>49</v>
      </c>
      <c r="BT151" s="2"/>
      <c r="BU151" s="3"/>
      <c r="BV151" s="3"/>
      <c r="BW151" s="3"/>
      <c r="BX151" s="3"/>
    </row>
    <row r="152" spans="1:76" x14ac:dyDescent="0.25">
      <c r="A152" s="64" t="s">
        <v>289</v>
      </c>
      <c r="B152" s="65"/>
      <c r="C152" s="65" t="s">
        <v>64</v>
      </c>
      <c r="D152" s="66">
        <v>162.07939609030035</v>
      </c>
      <c r="E152" s="68"/>
      <c r="F152" s="100" t="s">
        <v>3537</v>
      </c>
      <c r="G152" s="65"/>
      <c r="H152" s="69" t="s">
        <v>289</v>
      </c>
      <c r="I152" s="70"/>
      <c r="J152" s="70"/>
      <c r="K152" s="69" t="s">
        <v>11357</v>
      </c>
      <c r="L152" s="73">
        <v>1</v>
      </c>
      <c r="M152" s="74">
        <v>1701.6173095703125</v>
      </c>
      <c r="N152" s="74">
        <v>3245.853759765625</v>
      </c>
      <c r="O152" s="75"/>
      <c r="P152" s="76"/>
      <c r="Q152" s="76"/>
      <c r="R152" s="86"/>
      <c r="S152" s="48">
        <v>0</v>
      </c>
      <c r="T152" s="48">
        <v>2</v>
      </c>
      <c r="U152" s="49">
        <v>0</v>
      </c>
      <c r="V152" s="49">
        <v>7.3300000000000004E-4</v>
      </c>
      <c r="W152" s="49">
        <v>6.2810000000000001E-3</v>
      </c>
      <c r="X152" s="49">
        <v>0.56865100000000002</v>
      </c>
      <c r="Y152" s="49">
        <v>0.5</v>
      </c>
      <c r="Z152" s="49">
        <v>0</v>
      </c>
      <c r="AA152" s="71">
        <v>152</v>
      </c>
      <c r="AB152" s="71"/>
      <c r="AC152" s="72"/>
      <c r="AD152" s="78" t="s">
        <v>6659</v>
      </c>
      <c r="AE152" s="78">
        <v>198</v>
      </c>
      <c r="AF152" s="78">
        <v>253</v>
      </c>
      <c r="AG152" s="78">
        <v>4532</v>
      </c>
      <c r="AH152" s="78">
        <v>128</v>
      </c>
      <c r="AI152" s="78">
        <v>-18000</v>
      </c>
      <c r="AJ152" s="78" t="s">
        <v>7411</v>
      </c>
      <c r="AK152" s="78" t="s">
        <v>8094</v>
      </c>
      <c r="AL152" s="82" t="s">
        <v>8542</v>
      </c>
      <c r="AM152" s="78" t="s">
        <v>9007</v>
      </c>
      <c r="AN152" s="80">
        <v>39905.161516203705</v>
      </c>
      <c r="AO152" s="82" t="s">
        <v>9185</v>
      </c>
      <c r="AP152" s="78" t="b">
        <v>0</v>
      </c>
      <c r="AQ152" s="78" t="b">
        <v>0</v>
      </c>
      <c r="AR152" s="78" t="b">
        <v>1</v>
      </c>
      <c r="AS152" s="78" t="s">
        <v>6304</v>
      </c>
      <c r="AT152" s="78">
        <v>238</v>
      </c>
      <c r="AU152" s="82" t="s">
        <v>9818</v>
      </c>
      <c r="AV152" s="78" t="b">
        <v>0</v>
      </c>
      <c r="AW152" s="78" t="s">
        <v>10419</v>
      </c>
      <c r="AX152" s="82" t="s">
        <v>10569</v>
      </c>
      <c r="AY152" s="78" t="s">
        <v>66</v>
      </c>
      <c r="AZ152" s="78" t="str">
        <f>REPLACE(INDEX(GroupVertices[Group], MATCH(Vertices[[#This Row],[Vertex]],GroupVertices[Vertex],0)),1,1,"")</f>
        <v>2</v>
      </c>
      <c r="BA152" s="48"/>
      <c r="BB152" s="48"/>
      <c r="BC152" s="48"/>
      <c r="BD152" s="48"/>
      <c r="BE152" s="48" t="s">
        <v>2701</v>
      </c>
      <c r="BF152" s="48" t="s">
        <v>2701</v>
      </c>
      <c r="BG152" s="120" t="s">
        <v>13253</v>
      </c>
      <c r="BH152" s="120" t="s">
        <v>13253</v>
      </c>
      <c r="BI152" s="120" t="s">
        <v>13781</v>
      </c>
      <c r="BJ152" s="120" t="s">
        <v>13781</v>
      </c>
      <c r="BK152" s="120">
        <v>1</v>
      </c>
      <c r="BL152" s="123">
        <v>6.25</v>
      </c>
      <c r="BM152" s="120">
        <v>0</v>
      </c>
      <c r="BN152" s="123">
        <v>0</v>
      </c>
      <c r="BO152" s="120">
        <v>0</v>
      </c>
      <c r="BP152" s="123">
        <v>0</v>
      </c>
      <c r="BQ152" s="120">
        <v>15</v>
      </c>
      <c r="BR152" s="123">
        <v>93.75</v>
      </c>
      <c r="BS152" s="120">
        <v>16</v>
      </c>
      <c r="BT152" s="2"/>
      <c r="BU152" s="3"/>
      <c r="BV152" s="3"/>
      <c r="BW152" s="3"/>
      <c r="BX152" s="3"/>
    </row>
    <row r="153" spans="1:76" x14ac:dyDescent="0.25">
      <c r="A153" s="64" t="s">
        <v>523</v>
      </c>
      <c r="B153" s="65"/>
      <c r="C153" s="65" t="s">
        <v>64</v>
      </c>
      <c r="D153" s="66">
        <v>166.7113577220519</v>
      </c>
      <c r="E153" s="68"/>
      <c r="F153" s="100" t="s">
        <v>3697</v>
      </c>
      <c r="G153" s="65"/>
      <c r="H153" s="69" t="s">
        <v>523</v>
      </c>
      <c r="I153" s="70"/>
      <c r="J153" s="70"/>
      <c r="K153" s="69" t="s">
        <v>11358</v>
      </c>
      <c r="L153" s="73">
        <v>1.166239772903461</v>
      </c>
      <c r="M153" s="74">
        <v>1769.2535400390625</v>
      </c>
      <c r="N153" s="74">
        <v>3114.21923828125</v>
      </c>
      <c r="O153" s="75"/>
      <c r="P153" s="76"/>
      <c r="Q153" s="76"/>
      <c r="R153" s="86"/>
      <c r="S153" s="48">
        <v>3</v>
      </c>
      <c r="T153" s="48">
        <v>2</v>
      </c>
      <c r="U153" s="49">
        <v>1</v>
      </c>
      <c r="V153" s="49">
        <v>7.3300000000000004E-4</v>
      </c>
      <c r="W153" s="49">
        <v>7.4510000000000002E-3</v>
      </c>
      <c r="X153" s="49">
        <v>1.0520039999999999</v>
      </c>
      <c r="Y153" s="49">
        <v>0.33333333333333331</v>
      </c>
      <c r="Z153" s="49">
        <v>0</v>
      </c>
      <c r="AA153" s="71">
        <v>153</v>
      </c>
      <c r="AB153" s="71"/>
      <c r="AC153" s="72"/>
      <c r="AD153" s="78" t="s">
        <v>6660</v>
      </c>
      <c r="AE153" s="78">
        <v>12095</v>
      </c>
      <c r="AF153" s="78">
        <v>15013</v>
      </c>
      <c r="AG153" s="78">
        <v>114113</v>
      </c>
      <c r="AH153" s="78">
        <v>3177</v>
      </c>
      <c r="AI153" s="78">
        <v>0</v>
      </c>
      <c r="AJ153" s="78" t="s">
        <v>7412</v>
      </c>
      <c r="AK153" s="78" t="s">
        <v>8095</v>
      </c>
      <c r="AL153" s="82" t="s">
        <v>8543</v>
      </c>
      <c r="AM153" s="78" t="s">
        <v>7997</v>
      </c>
      <c r="AN153" s="80">
        <v>39950.324224537035</v>
      </c>
      <c r="AO153" s="82" t="s">
        <v>9186</v>
      </c>
      <c r="AP153" s="78" t="b">
        <v>0</v>
      </c>
      <c r="AQ153" s="78" t="b">
        <v>0</v>
      </c>
      <c r="AR153" s="78" t="b">
        <v>1</v>
      </c>
      <c r="AS153" s="78" t="s">
        <v>6304</v>
      </c>
      <c r="AT153" s="78">
        <v>1052</v>
      </c>
      <c r="AU153" s="82" t="s">
        <v>9819</v>
      </c>
      <c r="AV153" s="78" t="b">
        <v>0</v>
      </c>
      <c r="AW153" s="78" t="s">
        <v>10419</v>
      </c>
      <c r="AX153" s="82" t="s">
        <v>10570</v>
      </c>
      <c r="AY153" s="78" t="s">
        <v>66</v>
      </c>
      <c r="AZ153" s="78" t="str">
        <f>REPLACE(INDEX(GroupVertices[Group], MATCH(Vertices[[#This Row],[Vertex]],GroupVertices[Vertex],0)),1,1,"")</f>
        <v>2</v>
      </c>
      <c r="BA153" s="48" t="s">
        <v>12864</v>
      </c>
      <c r="BB153" s="48" t="s">
        <v>12943</v>
      </c>
      <c r="BC153" s="48" t="s">
        <v>12956</v>
      </c>
      <c r="BD153" s="48" t="s">
        <v>13007</v>
      </c>
      <c r="BE153" s="48" t="s">
        <v>13041</v>
      </c>
      <c r="BF153" s="48" t="s">
        <v>13119</v>
      </c>
      <c r="BG153" s="120" t="s">
        <v>13254</v>
      </c>
      <c r="BH153" s="120" t="s">
        <v>13625</v>
      </c>
      <c r="BI153" s="120" t="s">
        <v>13782</v>
      </c>
      <c r="BJ153" s="120" t="s">
        <v>14138</v>
      </c>
      <c r="BK153" s="120">
        <v>11</v>
      </c>
      <c r="BL153" s="123">
        <v>2.9729729729729728</v>
      </c>
      <c r="BM153" s="120">
        <v>0</v>
      </c>
      <c r="BN153" s="123">
        <v>0</v>
      </c>
      <c r="BO153" s="120">
        <v>0</v>
      </c>
      <c r="BP153" s="123">
        <v>0</v>
      </c>
      <c r="BQ153" s="120">
        <v>359</v>
      </c>
      <c r="BR153" s="123">
        <v>97.027027027027032</v>
      </c>
      <c r="BS153" s="120">
        <v>370</v>
      </c>
      <c r="BT153" s="2"/>
      <c r="BU153" s="3"/>
      <c r="BV153" s="3"/>
      <c r="BW153" s="3"/>
      <c r="BX153" s="3"/>
    </row>
    <row r="154" spans="1:76" x14ac:dyDescent="0.25">
      <c r="A154" s="64" t="s">
        <v>290</v>
      </c>
      <c r="B154" s="65"/>
      <c r="C154" s="65" t="s">
        <v>64</v>
      </c>
      <c r="D154" s="66">
        <v>162.0034520039261</v>
      </c>
      <c r="E154" s="68"/>
      <c r="F154" s="100" t="s">
        <v>3538</v>
      </c>
      <c r="G154" s="65"/>
      <c r="H154" s="69" t="s">
        <v>290</v>
      </c>
      <c r="I154" s="70"/>
      <c r="J154" s="70"/>
      <c r="K154" s="69" t="s">
        <v>11359</v>
      </c>
      <c r="L154" s="73">
        <v>1</v>
      </c>
      <c r="M154" s="74">
        <v>4575.8974609375</v>
      </c>
      <c r="N154" s="74">
        <v>5177.943359375</v>
      </c>
      <c r="O154" s="75"/>
      <c r="P154" s="76"/>
      <c r="Q154" s="76"/>
      <c r="R154" s="86"/>
      <c r="S154" s="48">
        <v>0</v>
      </c>
      <c r="T154" s="48">
        <v>1</v>
      </c>
      <c r="U154" s="49">
        <v>0</v>
      </c>
      <c r="V154" s="49">
        <v>2.1277000000000001E-2</v>
      </c>
      <c r="W154" s="49">
        <v>0</v>
      </c>
      <c r="X154" s="49">
        <v>0.55066000000000004</v>
      </c>
      <c r="Y154" s="49">
        <v>0</v>
      </c>
      <c r="Z154" s="49">
        <v>0</v>
      </c>
      <c r="AA154" s="71">
        <v>154</v>
      </c>
      <c r="AB154" s="71"/>
      <c r="AC154" s="72"/>
      <c r="AD154" s="78" t="s">
        <v>6661</v>
      </c>
      <c r="AE154" s="78">
        <v>420</v>
      </c>
      <c r="AF154" s="78">
        <v>11</v>
      </c>
      <c r="AG154" s="78">
        <v>112</v>
      </c>
      <c r="AH154" s="78">
        <v>22</v>
      </c>
      <c r="AI154" s="78"/>
      <c r="AJ154" s="78"/>
      <c r="AK154" s="78"/>
      <c r="AL154" s="78"/>
      <c r="AM154" s="78"/>
      <c r="AN154" s="80">
        <v>42145.218923611108</v>
      </c>
      <c r="AO154" s="78"/>
      <c r="AP154" s="78" t="b">
        <v>1</v>
      </c>
      <c r="AQ154" s="78" t="b">
        <v>1</v>
      </c>
      <c r="AR154" s="78" t="b">
        <v>0</v>
      </c>
      <c r="AS154" s="78" t="s">
        <v>6304</v>
      </c>
      <c r="AT154" s="78">
        <v>2</v>
      </c>
      <c r="AU154" s="82" t="s">
        <v>9742</v>
      </c>
      <c r="AV154" s="78" t="b">
        <v>0</v>
      </c>
      <c r="AW154" s="78" t="s">
        <v>10419</v>
      </c>
      <c r="AX154" s="82" t="s">
        <v>10571</v>
      </c>
      <c r="AY154" s="78" t="s">
        <v>66</v>
      </c>
      <c r="AZ154" s="78" t="str">
        <f>REPLACE(INDEX(GroupVertices[Group], MATCH(Vertices[[#This Row],[Vertex]],GroupVertices[Vertex],0)),1,1,"")</f>
        <v>8</v>
      </c>
      <c r="BA154" s="48" t="s">
        <v>2024</v>
      </c>
      <c r="BB154" s="48" t="s">
        <v>2024</v>
      </c>
      <c r="BC154" s="48" t="s">
        <v>2522</v>
      </c>
      <c r="BD154" s="48" t="s">
        <v>2522</v>
      </c>
      <c r="BE154" s="48" t="s">
        <v>2687</v>
      </c>
      <c r="BF154" s="48" t="s">
        <v>2687</v>
      </c>
      <c r="BG154" s="120" t="s">
        <v>13235</v>
      </c>
      <c r="BH154" s="120" t="s">
        <v>13235</v>
      </c>
      <c r="BI154" s="120" t="s">
        <v>13765</v>
      </c>
      <c r="BJ154" s="120" t="s">
        <v>13765</v>
      </c>
      <c r="BK154" s="120">
        <v>1</v>
      </c>
      <c r="BL154" s="123">
        <v>5.882352941176471</v>
      </c>
      <c r="BM154" s="120">
        <v>0</v>
      </c>
      <c r="BN154" s="123">
        <v>0</v>
      </c>
      <c r="BO154" s="120">
        <v>0</v>
      </c>
      <c r="BP154" s="123">
        <v>0</v>
      </c>
      <c r="BQ154" s="120">
        <v>16</v>
      </c>
      <c r="BR154" s="123">
        <v>94.117647058823536</v>
      </c>
      <c r="BS154" s="120">
        <v>17</v>
      </c>
      <c r="BT154" s="2"/>
      <c r="BU154" s="3"/>
      <c r="BV154" s="3"/>
      <c r="BW154" s="3"/>
      <c r="BX154" s="3"/>
    </row>
    <row r="155" spans="1:76" x14ac:dyDescent="0.25">
      <c r="A155" s="64" t="s">
        <v>291</v>
      </c>
      <c r="B155" s="65"/>
      <c r="C155" s="65" t="s">
        <v>64</v>
      </c>
      <c r="D155" s="66">
        <v>162.01004219323957</v>
      </c>
      <c r="E155" s="68"/>
      <c r="F155" s="100" t="s">
        <v>10131</v>
      </c>
      <c r="G155" s="65"/>
      <c r="H155" s="69" t="s">
        <v>291</v>
      </c>
      <c r="I155" s="70"/>
      <c r="J155" s="70"/>
      <c r="K155" s="69" t="s">
        <v>11360</v>
      </c>
      <c r="L155" s="73">
        <v>1</v>
      </c>
      <c r="M155" s="74">
        <v>1895.52197265625</v>
      </c>
      <c r="N155" s="74">
        <v>7311.03369140625</v>
      </c>
      <c r="O155" s="75"/>
      <c r="P155" s="76"/>
      <c r="Q155" s="76"/>
      <c r="R155" s="86"/>
      <c r="S155" s="48">
        <v>1</v>
      </c>
      <c r="T155" s="48">
        <v>1</v>
      </c>
      <c r="U155" s="49">
        <v>0</v>
      </c>
      <c r="V155" s="49">
        <v>0</v>
      </c>
      <c r="W155" s="49">
        <v>0</v>
      </c>
      <c r="X155" s="49">
        <v>0.99999899999999997</v>
      </c>
      <c r="Y155" s="49">
        <v>0</v>
      </c>
      <c r="Z155" s="49" t="s">
        <v>15767</v>
      </c>
      <c r="AA155" s="71">
        <v>155</v>
      </c>
      <c r="AB155" s="71"/>
      <c r="AC155" s="72"/>
      <c r="AD155" s="78" t="s">
        <v>6662</v>
      </c>
      <c r="AE155" s="78">
        <v>8</v>
      </c>
      <c r="AF155" s="78">
        <v>32</v>
      </c>
      <c r="AG155" s="78">
        <v>884</v>
      </c>
      <c r="AH155" s="78">
        <v>4</v>
      </c>
      <c r="AI155" s="78">
        <v>-28800</v>
      </c>
      <c r="AJ155" s="78" t="s">
        <v>7413</v>
      </c>
      <c r="AK155" s="78" t="s">
        <v>8096</v>
      </c>
      <c r="AL155" s="82" t="s">
        <v>8544</v>
      </c>
      <c r="AM155" s="78" t="s">
        <v>9004</v>
      </c>
      <c r="AN155" s="80">
        <v>42409.606562499997</v>
      </c>
      <c r="AO155" s="82" t="s">
        <v>9187</v>
      </c>
      <c r="AP155" s="78" t="b">
        <v>0</v>
      </c>
      <c r="AQ155" s="78" t="b">
        <v>0</v>
      </c>
      <c r="AR155" s="78" t="b">
        <v>0</v>
      </c>
      <c r="AS155" s="78" t="s">
        <v>6304</v>
      </c>
      <c r="AT155" s="78">
        <v>51</v>
      </c>
      <c r="AU155" s="82" t="s">
        <v>9742</v>
      </c>
      <c r="AV155" s="78" t="b">
        <v>0</v>
      </c>
      <c r="AW155" s="78" t="s">
        <v>10419</v>
      </c>
      <c r="AX155" s="82" t="s">
        <v>10572</v>
      </c>
      <c r="AY155" s="78" t="s">
        <v>66</v>
      </c>
      <c r="AZ155" s="78" t="str">
        <f>REPLACE(INDEX(GroupVertices[Group], MATCH(Vertices[[#This Row],[Vertex]],GroupVertices[Vertex],0)),1,1,"")</f>
        <v>1</v>
      </c>
      <c r="BA155" s="48" t="s">
        <v>2034</v>
      </c>
      <c r="BB155" s="48" t="s">
        <v>2034</v>
      </c>
      <c r="BC155" s="48" t="s">
        <v>2505</v>
      </c>
      <c r="BD155" s="48" t="s">
        <v>2505</v>
      </c>
      <c r="BE155" s="48" t="s">
        <v>2667</v>
      </c>
      <c r="BF155" s="48" t="s">
        <v>2667</v>
      </c>
      <c r="BG155" s="120" t="s">
        <v>13204</v>
      </c>
      <c r="BH155" s="120" t="s">
        <v>13204</v>
      </c>
      <c r="BI155" s="120" t="s">
        <v>13735</v>
      </c>
      <c r="BJ155" s="120" t="s">
        <v>13735</v>
      </c>
      <c r="BK155" s="120">
        <v>1</v>
      </c>
      <c r="BL155" s="123">
        <v>5.5555555555555554</v>
      </c>
      <c r="BM155" s="120">
        <v>0</v>
      </c>
      <c r="BN155" s="123">
        <v>0</v>
      </c>
      <c r="BO155" s="120">
        <v>0</v>
      </c>
      <c r="BP155" s="123">
        <v>0</v>
      </c>
      <c r="BQ155" s="120">
        <v>17</v>
      </c>
      <c r="BR155" s="123">
        <v>94.444444444444443</v>
      </c>
      <c r="BS155" s="120">
        <v>18</v>
      </c>
      <c r="BT155" s="2"/>
      <c r="BU155" s="3"/>
      <c r="BV155" s="3"/>
      <c r="BW155" s="3"/>
      <c r="BX155" s="3"/>
    </row>
    <row r="156" spans="1:76" x14ac:dyDescent="0.25">
      <c r="A156" s="64" t="s">
        <v>292</v>
      </c>
      <c r="B156" s="65"/>
      <c r="C156" s="65" t="s">
        <v>64</v>
      </c>
      <c r="D156" s="66">
        <v>163.71533213273401</v>
      </c>
      <c r="E156" s="68"/>
      <c r="F156" s="100" t="s">
        <v>3539</v>
      </c>
      <c r="G156" s="65"/>
      <c r="H156" s="69" t="s">
        <v>292</v>
      </c>
      <c r="I156" s="70"/>
      <c r="J156" s="70"/>
      <c r="K156" s="69" t="s">
        <v>11361</v>
      </c>
      <c r="L156" s="73">
        <v>1</v>
      </c>
      <c r="M156" s="74">
        <v>1806.9913330078125</v>
      </c>
      <c r="N156" s="74">
        <v>2951.69384765625</v>
      </c>
      <c r="O156" s="75"/>
      <c r="P156" s="76"/>
      <c r="Q156" s="76"/>
      <c r="R156" s="86"/>
      <c r="S156" s="48">
        <v>0</v>
      </c>
      <c r="T156" s="48">
        <v>2</v>
      </c>
      <c r="U156" s="49">
        <v>0</v>
      </c>
      <c r="V156" s="49">
        <v>7.3300000000000004E-4</v>
      </c>
      <c r="W156" s="49">
        <v>6.2810000000000001E-3</v>
      </c>
      <c r="X156" s="49">
        <v>0.56865100000000002</v>
      </c>
      <c r="Y156" s="49">
        <v>0.5</v>
      </c>
      <c r="Z156" s="49">
        <v>0</v>
      </c>
      <c r="AA156" s="71">
        <v>156</v>
      </c>
      <c r="AB156" s="71"/>
      <c r="AC156" s="72"/>
      <c r="AD156" s="78" t="s">
        <v>6663</v>
      </c>
      <c r="AE156" s="78">
        <v>5173</v>
      </c>
      <c r="AF156" s="78">
        <v>5466</v>
      </c>
      <c r="AG156" s="78">
        <v>51860</v>
      </c>
      <c r="AH156" s="78">
        <v>1161</v>
      </c>
      <c r="AI156" s="78">
        <v>3600</v>
      </c>
      <c r="AJ156" s="78" t="s">
        <v>7414</v>
      </c>
      <c r="AK156" s="78" t="s">
        <v>8097</v>
      </c>
      <c r="AL156" s="82" t="s">
        <v>8545</v>
      </c>
      <c r="AM156" s="78" t="s">
        <v>8039</v>
      </c>
      <c r="AN156" s="80">
        <v>41257.580300925925</v>
      </c>
      <c r="AO156" s="82" t="s">
        <v>9188</v>
      </c>
      <c r="AP156" s="78" t="b">
        <v>0</v>
      </c>
      <c r="AQ156" s="78" t="b">
        <v>0</v>
      </c>
      <c r="AR156" s="78" t="b">
        <v>0</v>
      </c>
      <c r="AS156" s="78" t="s">
        <v>6303</v>
      </c>
      <c r="AT156" s="78">
        <v>2734</v>
      </c>
      <c r="AU156" s="82" t="s">
        <v>9813</v>
      </c>
      <c r="AV156" s="78" t="b">
        <v>0</v>
      </c>
      <c r="AW156" s="78" t="s">
        <v>10419</v>
      </c>
      <c r="AX156" s="82" t="s">
        <v>10573</v>
      </c>
      <c r="AY156" s="78" t="s">
        <v>66</v>
      </c>
      <c r="AZ156" s="78" t="str">
        <f>REPLACE(INDEX(GroupVertices[Group], MATCH(Vertices[[#This Row],[Vertex]],GroupVertices[Vertex],0)),1,1,"")</f>
        <v>2</v>
      </c>
      <c r="BA156" s="48"/>
      <c r="BB156" s="48"/>
      <c r="BC156" s="48"/>
      <c r="BD156" s="48"/>
      <c r="BE156" s="48" t="s">
        <v>2701</v>
      </c>
      <c r="BF156" s="48" t="s">
        <v>2701</v>
      </c>
      <c r="BG156" s="120" t="s">
        <v>13253</v>
      </c>
      <c r="BH156" s="120" t="s">
        <v>13253</v>
      </c>
      <c r="BI156" s="120" t="s">
        <v>13781</v>
      </c>
      <c r="BJ156" s="120" t="s">
        <v>13781</v>
      </c>
      <c r="BK156" s="120">
        <v>1</v>
      </c>
      <c r="BL156" s="123">
        <v>6.25</v>
      </c>
      <c r="BM156" s="120">
        <v>0</v>
      </c>
      <c r="BN156" s="123">
        <v>0</v>
      </c>
      <c r="BO156" s="120">
        <v>0</v>
      </c>
      <c r="BP156" s="123">
        <v>0</v>
      </c>
      <c r="BQ156" s="120">
        <v>15</v>
      </c>
      <c r="BR156" s="123">
        <v>93.75</v>
      </c>
      <c r="BS156" s="120">
        <v>16</v>
      </c>
      <c r="BT156" s="2"/>
      <c r="BU156" s="3"/>
      <c r="BV156" s="3"/>
      <c r="BW156" s="3"/>
      <c r="BX156" s="3"/>
    </row>
    <row r="157" spans="1:76" x14ac:dyDescent="0.25">
      <c r="A157" s="64" t="s">
        <v>293</v>
      </c>
      <c r="B157" s="65"/>
      <c r="C157" s="65" t="s">
        <v>64</v>
      </c>
      <c r="D157" s="66">
        <v>162.06244988920858</v>
      </c>
      <c r="E157" s="68"/>
      <c r="F157" s="100" t="s">
        <v>3540</v>
      </c>
      <c r="G157" s="65"/>
      <c r="H157" s="69" t="s">
        <v>293</v>
      </c>
      <c r="I157" s="70"/>
      <c r="J157" s="70"/>
      <c r="K157" s="69" t="s">
        <v>11362</v>
      </c>
      <c r="L157" s="73">
        <v>1</v>
      </c>
      <c r="M157" s="74">
        <v>4332.046875</v>
      </c>
      <c r="N157" s="74">
        <v>5765.97509765625</v>
      </c>
      <c r="O157" s="75"/>
      <c r="P157" s="76"/>
      <c r="Q157" s="76"/>
      <c r="R157" s="86"/>
      <c r="S157" s="48">
        <v>0</v>
      </c>
      <c r="T157" s="48">
        <v>1</v>
      </c>
      <c r="U157" s="49">
        <v>0</v>
      </c>
      <c r="V157" s="49">
        <v>2.1277000000000001E-2</v>
      </c>
      <c r="W157" s="49">
        <v>0</v>
      </c>
      <c r="X157" s="49">
        <v>0.55066000000000004</v>
      </c>
      <c r="Y157" s="49">
        <v>0</v>
      </c>
      <c r="Z157" s="49">
        <v>0</v>
      </c>
      <c r="AA157" s="71">
        <v>157</v>
      </c>
      <c r="AB157" s="71"/>
      <c r="AC157" s="72"/>
      <c r="AD157" s="78" t="s">
        <v>6664</v>
      </c>
      <c r="AE157" s="78">
        <v>0</v>
      </c>
      <c r="AF157" s="78">
        <v>199</v>
      </c>
      <c r="AG157" s="78">
        <v>423</v>
      </c>
      <c r="AH157" s="78">
        <v>11689</v>
      </c>
      <c r="AI157" s="78"/>
      <c r="AJ157" s="78"/>
      <c r="AK157" s="78"/>
      <c r="AL157" s="78"/>
      <c r="AM157" s="78"/>
      <c r="AN157" s="80">
        <v>42335.185706018521</v>
      </c>
      <c r="AO157" s="82" t="s">
        <v>9189</v>
      </c>
      <c r="AP157" s="78" t="b">
        <v>1</v>
      </c>
      <c r="AQ157" s="78" t="b">
        <v>0</v>
      </c>
      <c r="AR157" s="78" t="b">
        <v>0</v>
      </c>
      <c r="AS157" s="78" t="s">
        <v>6304</v>
      </c>
      <c r="AT157" s="78">
        <v>395</v>
      </c>
      <c r="AU157" s="82" t="s">
        <v>9742</v>
      </c>
      <c r="AV157" s="78" t="b">
        <v>0</v>
      </c>
      <c r="AW157" s="78" t="s">
        <v>10419</v>
      </c>
      <c r="AX157" s="82" t="s">
        <v>10574</v>
      </c>
      <c r="AY157" s="78" t="s">
        <v>66</v>
      </c>
      <c r="AZ157" s="78" t="str">
        <f>REPLACE(INDEX(GroupVertices[Group], MATCH(Vertices[[#This Row],[Vertex]],GroupVertices[Vertex],0)),1,1,"")</f>
        <v>8</v>
      </c>
      <c r="BA157" s="48" t="s">
        <v>2024</v>
      </c>
      <c r="BB157" s="48" t="s">
        <v>2024</v>
      </c>
      <c r="BC157" s="48" t="s">
        <v>2522</v>
      </c>
      <c r="BD157" s="48" t="s">
        <v>2522</v>
      </c>
      <c r="BE157" s="48" t="s">
        <v>2687</v>
      </c>
      <c r="BF157" s="48" t="s">
        <v>2687</v>
      </c>
      <c r="BG157" s="120" t="s">
        <v>13235</v>
      </c>
      <c r="BH157" s="120" t="s">
        <v>13235</v>
      </c>
      <c r="BI157" s="120" t="s">
        <v>13765</v>
      </c>
      <c r="BJ157" s="120" t="s">
        <v>13765</v>
      </c>
      <c r="BK157" s="120">
        <v>1</v>
      </c>
      <c r="BL157" s="123">
        <v>5.882352941176471</v>
      </c>
      <c r="BM157" s="120">
        <v>0</v>
      </c>
      <c r="BN157" s="123">
        <v>0</v>
      </c>
      <c r="BO157" s="120">
        <v>0</v>
      </c>
      <c r="BP157" s="123">
        <v>0</v>
      </c>
      <c r="BQ157" s="120">
        <v>16</v>
      </c>
      <c r="BR157" s="123">
        <v>94.117647058823536</v>
      </c>
      <c r="BS157" s="120">
        <v>17</v>
      </c>
      <c r="BT157" s="2"/>
      <c r="BU157" s="3"/>
      <c r="BV157" s="3"/>
      <c r="BW157" s="3"/>
      <c r="BX157" s="3"/>
    </row>
    <row r="158" spans="1:76" x14ac:dyDescent="0.25">
      <c r="A158" s="64" t="s">
        <v>294</v>
      </c>
      <c r="B158" s="65"/>
      <c r="C158" s="65" t="s">
        <v>64</v>
      </c>
      <c r="D158" s="66">
        <v>162.00941455616208</v>
      </c>
      <c r="E158" s="68"/>
      <c r="F158" s="100" t="s">
        <v>3541</v>
      </c>
      <c r="G158" s="65"/>
      <c r="H158" s="69" t="s">
        <v>294</v>
      </c>
      <c r="I158" s="70"/>
      <c r="J158" s="70"/>
      <c r="K158" s="69" t="s">
        <v>11363</v>
      </c>
      <c r="L158" s="73">
        <v>1</v>
      </c>
      <c r="M158" s="74">
        <v>5223.0625</v>
      </c>
      <c r="N158" s="74">
        <v>6789.55224609375</v>
      </c>
      <c r="O158" s="75"/>
      <c r="P158" s="76"/>
      <c r="Q158" s="76"/>
      <c r="R158" s="86"/>
      <c r="S158" s="48">
        <v>0</v>
      </c>
      <c r="T158" s="48">
        <v>1</v>
      </c>
      <c r="U158" s="49">
        <v>0</v>
      </c>
      <c r="V158" s="49">
        <v>2.1277000000000001E-2</v>
      </c>
      <c r="W158" s="49">
        <v>0</v>
      </c>
      <c r="X158" s="49">
        <v>0.55066000000000004</v>
      </c>
      <c r="Y158" s="49">
        <v>0</v>
      </c>
      <c r="Z158" s="49">
        <v>0</v>
      </c>
      <c r="AA158" s="71">
        <v>158</v>
      </c>
      <c r="AB158" s="71"/>
      <c r="AC158" s="72"/>
      <c r="AD158" s="78" t="s">
        <v>6665</v>
      </c>
      <c r="AE158" s="78">
        <v>734</v>
      </c>
      <c r="AF158" s="78">
        <v>30</v>
      </c>
      <c r="AG158" s="78">
        <v>1006</v>
      </c>
      <c r="AH158" s="78">
        <v>264</v>
      </c>
      <c r="AI158" s="78"/>
      <c r="AJ158" s="78"/>
      <c r="AK158" s="78"/>
      <c r="AL158" s="78"/>
      <c r="AM158" s="78"/>
      <c r="AN158" s="80">
        <v>42843.656550925924</v>
      </c>
      <c r="AO158" s="78"/>
      <c r="AP158" s="78" t="b">
        <v>1</v>
      </c>
      <c r="AQ158" s="78" t="b">
        <v>0</v>
      </c>
      <c r="AR158" s="78" t="b">
        <v>0</v>
      </c>
      <c r="AS158" s="78" t="s">
        <v>6303</v>
      </c>
      <c r="AT158" s="78">
        <v>0</v>
      </c>
      <c r="AU158" s="78"/>
      <c r="AV158" s="78" t="b">
        <v>0</v>
      </c>
      <c r="AW158" s="78" t="s">
        <v>10419</v>
      </c>
      <c r="AX158" s="82" t="s">
        <v>10575</v>
      </c>
      <c r="AY158" s="78" t="s">
        <v>66</v>
      </c>
      <c r="AZ158" s="78" t="str">
        <f>REPLACE(INDEX(GroupVertices[Group], MATCH(Vertices[[#This Row],[Vertex]],GroupVertices[Vertex],0)),1,1,"")</f>
        <v>8</v>
      </c>
      <c r="BA158" s="48" t="s">
        <v>2024</v>
      </c>
      <c r="BB158" s="48" t="s">
        <v>2024</v>
      </c>
      <c r="BC158" s="48" t="s">
        <v>2522</v>
      </c>
      <c r="BD158" s="48" t="s">
        <v>2522</v>
      </c>
      <c r="BE158" s="48" t="s">
        <v>2687</v>
      </c>
      <c r="BF158" s="48" t="s">
        <v>2687</v>
      </c>
      <c r="BG158" s="120" t="s">
        <v>13235</v>
      </c>
      <c r="BH158" s="120" t="s">
        <v>13235</v>
      </c>
      <c r="BI158" s="120" t="s">
        <v>13765</v>
      </c>
      <c r="BJ158" s="120" t="s">
        <v>13765</v>
      </c>
      <c r="BK158" s="120">
        <v>1</v>
      </c>
      <c r="BL158" s="123">
        <v>5.882352941176471</v>
      </c>
      <c r="BM158" s="120">
        <v>0</v>
      </c>
      <c r="BN158" s="123">
        <v>0</v>
      </c>
      <c r="BO158" s="120">
        <v>0</v>
      </c>
      <c r="BP158" s="123">
        <v>0</v>
      </c>
      <c r="BQ158" s="120">
        <v>16</v>
      </c>
      <c r="BR158" s="123">
        <v>94.117647058823536</v>
      </c>
      <c r="BS158" s="120">
        <v>17</v>
      </c>
      <c r="BT158" s="2"/>
      <c r="BU158" s="3"/>
      <c r="BV158" s="3"/>
      <c r="BW158" s="3"/>
      <c r="BX158" s="3"/>
    </row>
    <row r="159" spans="1:76" x14ac:dyDescent="0.25">
      <c r="A159" s="64" t="s">
        <v>295</v>
      </c>
      <c r="B159" s="65"/>
      <c r="C159" s="65" t="s">
        <v>64</v>
      </c>
      <c r="D159" s="66">
        <v>162.57742611127526</v>
      </c>
      <c r="E159" s="68"/>
      <c r="F159" s="100" t="s">
        <v>3542</v>
      </c>
      <c r="G159" s="65"/>
      <c r="H159" s="69" t="s">
        <v>295</v>
      </c>
      <c r="I159" s="70"/>
      <c r="J159" s="70"/>
      <c r="K159" s="69" t="s">
        <v>11364</v>
      </c>
      <c r="L159" s="73">
        <v>1</v>
      </c>
      <c r="M159" s="74">
        <v>6475.96044921875</v>
      </c>
      <c r="N159" s="74">
        <v>1796.879150390625</v>
      </c>
      <c r="O159" s="75"/>
      <c r="P159" s="76"/>
      <c r="Q159" s="76"/>
      <c r="R159" s="86"/>
      <c r="S159" s="48">
        <v>0</v>
      </c>
      <c r="T159" s="48">
        <v>1</v>
      </c>
      <c r="U159" s="49">
        <v>0</v>
      </c>
      <c r="V159" s="49">
        <v>0.2</v>
      </c>
      <c r="W159" s="49">
        <v>0</v>
      </c>
      <c r="X159" s="49">
        <v>0.693693</v>
      </c>
      <c r="Y159" s="49">
        <v>0</v>
      </c>
      <c r="Z159" s="49">
        <v>0</v>
      </c>
      <c r="AA159" s="71">
        <v>159</v>
      </c>
      <c r="AB159" s="71"/>
      <c r="AC159" s="72"/>
      <c r="AD159" s="78" t="s">
        <v>6666</v>
      </c>
      <c r="AE159" s="78">
        <v>2469</v>
      </c>
      <c r="AF159" s="78">
        <v>1840</v>
      </c>
      <c r="AG159" s="78">
        <v>5940</v>
      </c>
      <c r="AH159" s="78">
        <v>87</v>
      </c>
      <c r="AI159" s="78">
        <v>-21600</v>
      </c>
      <c r="AJ159" s="78" t="s">
        <v>7415</v>
      </c>
      <c r="AK159" s="78" t="s">
        <v>8098</v>
      </c>
      <c r="AL159" s="82" t="s">
        <v>8546</v>
      </c>
      <c r="AM159" s="78" t="s">
        <v>9020</v>
      </c>
      <c r="AN159" s="80">
        <v>40697.636597222219</v>
      </c>
      <c r="AO159" s="82" t="s">
        <v>9190</v>
      </c>
      <c r="AP159" s="78" t="b">
        <v>0</v>
      </c>
      <c r="AQ159" s="78" t="b">
        <v>0</v>
      </c>
      <c r="AR159" s="78" t="b">
        <v>0</v>
      </c>
      <c r="AS159" s="78" t="s">
        <v>6304</v>
      </c>
      <c r="AT159" s="78">
        <v>26</v>
      </c>
      <c r="AU159" s="82" t="s">
        <v>9820</v>
      </c>
      <c r="AV159" s="78" t="b">
        <v>0</v>
      </c>
      <c r="AW159" s="78" t="s">
        <v>10419</v>
      </c>
      <c r="AX159" s="82" t="s">
        <v>10576</v>
      </c>
      <c r="AY159" s="78" t="s">
        <v>66</v>
      </c>
      <c r="AZ159" s="78" t="str">
        <f>REPLACE(INDEX(GroupVertices[Group], MATCH(Vertices[[#This Row],[Vertex]],GroupVertices[Vertex],0)),1,1,"")</f>
        <v>30</v>
      </c>
      <c r="BA159" s="48" t="s">
        <v>2035</v>
      </c>
      <c r="BB159" s="48" t="s">
        <v>2035</v>
      </c>
      <c r="BC159" s="48" t="s">
        <v>2505</v>
      </c>
      <c r="BD159" s="48" t="s">
        <v>2505</v>
      </c>
      <c r="BE159" s="48" t="s">
        <v>731</v>
      </c>
      <c r="BF159" s="48" t="s">
        <v>731</v>
      </c>
      <c r="BG159" s="120" t="s">
        <v>13255</v>
      </c>
      <c r="BH159" s="120" t="s">
        <v>13255</v>
      </c>
      <c r="BI159" s="120" t="s">
        <v>12610</v>
      </c>
      <c r="BJ159" s="120" t="s">
        <v>12610</v>
      </c>
      <c r="BK159" s="120">
        <v>0</v>
      </c>
      <c r="BL159" s="123">
        <v>0</v>
      </c>
      <c r="BM159" s="120">
        <v>0</v>
      </c>
      <c r="BN159" s="123">
        <v>0</v>
      </c>
      <c r="BO159" s="120">
        <v>0</v>
      </c>
      <c r="BP159" s="123">
        <v>0</v>
      </c>
      <c r="BQ159" s="120">
        <v>9</v>
      </c>
      <c r="BR159" s="123">
        <v>100</v>
      </c>
      <c r="BS159" s="120">
        <v>9</v>
      </c>
      <c r="BT159" s="2"/>
      <c r="BU159" s="3"/>
      <c r="BV159" s="3"/>
      <c r="BW159" s="3"/>
      <c r="BX159" s="3"/>
    </row>
    <row r="160" spans="1:76" x14ac:dyDescent="0.25">
      <c r="A160" s="64" t="s">
        <v>832</v>
      </c>
      <c r="B160" s="65"/>
      <c r="C160" s="65" t="s">
        <v>64</v>
      </c>
      <c r="D160" s="66">
        <v>191.02852865167003</v>
      </c>
      <c r="E160" s="68"/>
      <c r="F160" s="100" t="s">
        <v>10132</v>
      </c>
      <c r="G160" s="65"/>
      <c r="H160" s="69" t="s">
        <v>832</v>
      </c>
      <c r="I160" s="70"/>
      <c r="J160" s="70"/>
      <c r="K160" s="69" t="s">
        <v>11365</v>
      </c>
      <c r="L160" s="73">
        <v>1.9974386374207662</v>
      </c>
      <c r="M160" s="74">
        <v>6475.96044921875</v>
      </c>
      <c r="N160" s="74">
        <v>1485.1456298828125</v>
      </c>
      <c r="O160" s="75"/>
      <c r="P160" s="76"/>
      <c r="Q160" s="76"/>
      <c r="R160" s="86"/>
      <c r="S160" s="48">
        <v>3</v>
      </c>
      <c r="T160" s="48">
        <v>0</v>
      </c>
      <c r="U160" s="49">
        <v>6</v>
      </c>
      <c r="V160" s="49">
        <v>0.33333299999999999</v>
      </c>
      <c r="W160" s="49">
        <v>0</v>
      </c>
      <c r="X160" s="49">
        <v>1.9189179999999999</v>
      </c>
      <c r="Y160" s="49">
        <v>0</v>
      </c>
      <c r="Z160" s="49">
        <v>0</v>
      </c>
      <c r="AA160" s="71">
        <v>160</v>
      </c>
      <c r="AB160" s="71"/>
      <c r="AC160" s="72"/>
      <c r="AD160" s="78" t="s">
        <v>6344</v>
      </c>
      <c r="AE160" s="78">
        <v>29247</v>
      </c>
      <c r="AF160" s="78">
        <v>92501</v>
      </c>
      <c r="AG160" s="78">
        <v>81226</v>
      </c>
      <c r="AH160" s="78">
        <v>24768</v>
      </c>
      <c r="AI160" s="78">
        <v>-18000</v>
      </c>
      <c r="AJ160" s="78" t="s">
        <v>7416</v>
      </c>
      <c r="AK160" s="78" t="s">
        <v>8099</v>
      </c>
      <c r="AL160" s="82" t="s">
        <v>8547</v>
      </c>
      <c r="AM160" s="78" t="s">
        <v>9007</v>
      </c>
      <c r="AN160" s="80">
        <v>39960.104826388888</v>
      </c>
      <c r="AO160" s="82" t="s">
        <v>9191</v>
      </c>
      <c r="AP160" s="78" t="b">
        <v>0</v>
      </c>
      <c r="AQ160" s="78" t="b">
        <v>0</v>
      </c>
      <c r="AR160" s="78" t="b">
        <v>1</v>
      </c>
      <c r="AS160" s="78" t="s">
        <v>6304</v>
      </c>
      <c r="AT160" s="78">
        <v>5589</v>
      </c>
      <c r="AU160" s="82" t="s">
        <v>9821</v>
      </c>
      <c r="AV160" s="78" t="b">
        <v>1</v>
      </c>
      <c r="AW160" s="78" t="s">
        <v>10419</v>
      </c>
      <c r="AX160" s="82" t="s">
        <v>10577</v>
      </c>
      <c r="AY160" s="78" t="s">
        <v>65</v>
      </c>
      <c r="AZ160" s="78" t="str">
        <f>REPLACE(INDEX(GroupVertices[Group], MATCH(Vertices[[#This Row],[Vertex]],GroupVertices[Vertex],0)),1,1,"")</f>
        <v>30</v>
      </c>
      <c r="BA160" s="48"/>
      <c r="BB160" s="48"/>
      <c r="BC160" s="48"/>
      <c r="BD160" s="48"/>
      <c r="BE160" s="48"/>
      <c r="BF160" s="48"/>
      <c r="BG160" s="48"/>
      <c r="BH160" s="48"/>
      <c r="BI160" s="48"/>
      <c r="BJ160" s="48"/>
      <c r="BK160" s="48"/>
      <c r="BL160" s="49"/>
      <c r="BM160" s="48"/>
      <c r="BN160" s="49"/>
      <c r="BO160" s="48"/>
      <c r="BP160" s="49"/>
      <c r="BQ160" s="48"/>
      <c r="BR160" s="49"/>
      <c r="BS160" s="48"/>
      <c r="BT160" s="2"/>
      <c r="BU160" s="3"/>
      <c r="BV160" s="3"/>
      <c r="BW160" s="3"/>
      <c r="BX160" s="3"/>
    </row>
    <row r="161" spans="1:76" x14ac:dyDescent="0.25">
      <c r="A161" s="64" t="s">
        <v>296</v>
      </c>
      <c r="B161" s="65"/>
      <c r="C161" s="65" t="s">
        <v>64</v>
      </c>
      <c r="D161" s="66">
        <v>162.92011595557557</v>
      </c>
      <c r="E161" s="68"/>
      <c r="F161" s="100" t="s">
        <v>10133</v>
      </c>
      <c r="G161" s="65"/>
      <c r="H161" s="69" t="s">
        <v>296</v>
      </c>
      <c r="I161" s="70"/>
      <c r="J161" s="70"/>
      <c r="K161" s="69" t="s">
        <v>11366</v>
      </c>
      <c r="L161" s="73">
        <v>1</v>
      </c>
      <c r="M161" s="74">
        <v>5373.08203125</v>
      </c>
      <c r="N161" s="74">
        <v>8535.10546875</v>
      </c>
      <c r="O161" s="75"/>
      <c r="P161" s="76"/>
      <c r="Q161" s="76"/>
      <c r="R161" s="86"/>
      <c r="S161" s="48">
        <v>0</v>
      </c>
      <c r="T161" s="48">
        <v>1</v>
      </c>
      <c r="U161" s="49">
        <v>0</v>
      </c>
      <c r="V161" s="49">
        <v>5.1599999999999997E-4</v>
      </c>
      <c r="W161" s="49">
        <v>1.3899999999999999E-4</v>
      </c>
      <c r="X161" s="49">
        <v>0.38886999999999999</v>
      </c>
      <c r="Y161" s="49">
        <v>0</v>
      </c>
      <c r="Z161" s="49">
        <v>0</v>
      </c>
      <c r="AA161" s="71">
        <v>161</v>
      </c>
      <c r="AB161" s="71"/>
      <c r="AC161" s="72"/>
      <c r="AD161" s="78" t="s">
        <v>6667</v>
      </c>
      <c r="AE161" s="78">
        <v>2436</v>
      </c>
      <c r="AF161" s="78">
        <v>2932</v>
      </c>
      <c r="AG161" s="78">
        <v>9014</v>
      </c>
      <c r="AH161" s="78">
        <v>9381</v>
      </c>
      <c r="AI161" s="78">
        <v>-25200</v>
      </c>
      <c r="AJ161" s="78" t="s">
        <v>7417</v>
      </c>
      <c r="AK161" s="78"/>
      <c r="AL161" s="78"/>
      <c r="AM161" s="78" t="s">
        <v>9004</v>
      </c>
      <c r="AN161" s="80">
        <v>42896.697118055556</v>
      </c>
      <c r="AO161" s="82" t="s">
        <v>9192</v>
      </c>
      <c r="AP161" s="78" t="b">
        <v>1</v>
      </c>
      <c r="AQ161" s="78" t="b">
        <v>0</v>
      </c>
      <c r="AR161" s="78" t="b">
        <v>0</v>
      </c>
      <c r="AS161" s="78" t="s">
        <v>6304</v>
      </c>
      <c r="AT161" s="78">
        <v>40</v>
      </c>
      <c r="AU161" s="78"/>
      <c r="AV161" s="78" t="b">
        <v>0</v>
      </c>
      <c r="AW161" s="78" t="s">
        <v>10419</v>
      </c>
      <c r="AX161" s="82" t="s">
        <v>10578</v>
      </c>
      <c r="AY161" s="78" t="s">
        <v>66</v>
      </c>
      <c r="AZ161" s="78" t="str">
        <f>REPLACE(INDEX(GroupVertices[Group], MATCH(Vertices[[#This Row],[Vertex]],GroupVertices[Vertex],0)),1,1,"")</f>
        <v>6</v>
      </c>
      <c r="BA161" s="48" t="s">
        <v>2036</v>
      </c>
      <c r="BB161" s="48" t="s">
        <v>2036</v>
      </c>
      <c r="BC161" s="48" t="s">
        <v>2508</v>
      </c>
      <c r="BD161" s="48" t="s">
        <v>2508</v>
      </c>
      <c r="BE161" s="48" t="s">
        <v>2702</v>
      </c>
      <c r="BF161" s="48" t="s">
        <v>2702</v>
      </c>
      <c r="BG161" s="120" t="s">
        <v>13256</v>
      </c>
      <c r="BH161" s="120" t="s">
        <v>13256</v>
      </c>
      <c r="BI161" s="120" t="s">
        <v>13783</v>
      </c>
      <c r="BJ161" s="120" t="s">
        <v>13783</v>
      </c>
      <c r="BK161" s="120">
        <v>1</v>
      </c>
      <c r="BL161" s="123">
        <v>8.3333333333333339</v>
      </c>
      <c r="BM161" s="120">
        <v>0</v>
      </c>
      <c r="BN161" s="123">
        <v>0</v>
      </c>
      <c r="BO161" s="120">
        <v>0</v>
      </c>
      <c r="BP161" s="123">
        <v>0</v>
      </c>
      <c r="BQ161" s="120">
        <v>11</v>
      </c>
      <c r="BR161" s="123">
        <v>91.666666666666671</v>
      </c>
      <c r="BS161" s="120">
        <v>12</v>
      </c>
      <c r="BT161" s="2"/>
      <c r="BU161" s="3"/>
      <c r="BV161" s="3"/>
      <c r="BW161" s="3"/>
      <c r="BX161" s="3"/>
    </row>
    <row r="162" spans="1:76" x14ac:dyDescent="0.25">
      <c r="A162" s="64" t="s">
        <v>297</v>
      </c>
      <c r="B162" s="65"/>
      <c r="C162" s="65" t="s">
        <v>64</v>
      </c>
      <c r="D162" s="66">
        <v>162.00031381853873</v>
      </c>
      <c r="E162" s="68"/>
      <c r="F162" s="100" t="s">
        <v>3522</v>
      </c>
      <c r="G162" s="65"/>
      <c r="H162" s="69" t="s">
        <v>297</v>
      </c>
      <c r="I162" s="70"/>
      <c r="J162" s="70"/>
      <c r="K162" s="69" t="s">
        <v>11367</v>
      </c>
      <c r="L162" s="73">
        <v>1</v>
      </c>
      <c r="M162" s="74">
        <v>5093.1064453125</v>
      </c>
      <c r="N162" s="74">
        <v>5629.3671875</v>
      </c>
      <c r="O162" s="75"/>
      <c r="P162" s="76"/>
      <c r="Q162" s="76"/>
      <c r="R162" s="86"/>
      <c r="S162" s="48">
        <v>0</v>
      </c>
      <c r="T162" s="48">
        <v>1</v>
      </c>
      <c r="U162" s="49">
        <v>0</v>
      </c>
      <c r="V162" s="49">
        <v>2.1277000000000001E-2</v>
      </c>
      <c r="W162" s="49">
        <v>0</v>
      </c>
      <c r="X162" s="49">
        <v>0.55066000000000004</v>
      </c>
      <c r="Y162" s="49">
        <v>0</v>
      </c>
      <c r="Z162" s="49">
        <v>0</v>
      </c>
      <c r="AA162" s="71">
        <v>162</v>
      </c>
      <c r="AB162" s="71"/>
      <c r="AC162" s="72"/>
      <c r="AD162" s="78" t="s">
        <v>6668</v>
      </c>
      <c r="AE162" s="78">
        <v>2</v>
      </c>
      <c r="AF162" s="78">
        <v>1</v>
      </c>
      <c r="AG162" s="78">
        <v>172</v>
      </c>
      <c r="AH162" s="78">
        <v>264</v>
      </c>
      <c r="AI162" s="78"/>
      <c r="AJ162" s="78"/>
      <c r="AK162" s="78"/>
      <c r="AL162" s="78"/>
      <c r="AM162" s="78"/>
      <c r="AN162" s="80">
        <v>43162.501064814816</v>
      </c>
      <c r="AO162" s="78"/>
      <c r="AP162" s="78" t="b">
        <v>1</v>
      </c>
      <c r="AQ162" s="78" t="b">
        <v>1</v>
      </c>
      <c r="AR162" s="78" t="b">
        <v>0</v>
      </c>
      <c r="AS162" s="78" t="s">
        <v>6304</v>
      </c>
      <c r="AT162" s="78">
        <v>0</v>
      </c>
      <c r="AU162" s="78"/>
      <c r="AV162" s="78" t="b">
        <v>0</v>
      </c>
      <c r="AW162" s="78" t="s">
        <v>10419</v>
      </c>
      <c r="AX162" s="82" t="s">
        <v>10579</v>
      </c>
      <c r="AY162" s="78" t="s">
        <v>66</v>
      </c>
      <c r="AZ162" s="78" t="str">
        <f>REPLACE(INDEX(GroupVertices[Group], MATCH(Vertices[[#This Row],[Vertex]],GroupVertices[Vertex],0)),1,1,"")</f>
        <v>8</v>
      </c>
      <c r="BA162" s="48" t="s">
        <v>2024</v>
      </c>
      <c r="BB162" s="48" t="s">
        <v>2024</v>
      </c>
      <c r="BC162" s="48" t="s">
        <v>2522</v>
      </c>
      <c r="BD162" s="48" t="s">
        <v>2522</v>
      </c>
      <c r="BE162" s="48" t="s">
        <v>2687</v>
      </c>
      <c r="BF162" s="48" t="s">
        <v>2687</v>
      </c>
      <c r="BG162" s="120" t="s">
        <v>13235</v>
      </c>
      <c r="BH162" s="120" t="s">
        <v>13235</v>
      </c>
      <c r="BI162" s="120" t="s">
        <v>13765</v>
      </c>
      <c r="BJ162" s="120" t="s">
        <v>13765</v>
      </c>
      <c r="BK162" s="120">
        <v>1</v>
      </c>
      <c r="BL162" s="123">
        <v>5.882352941176471</v>
      </c>
      <c r="BM162" s="120">
        <v>0</v>
      </c>
      <c r="BN162" s="123">
        <v>0</v>
      </c>
      <c r="BO162" s="120">
        <v>0</v>
      </c>
      <c r="BP162" s="123">
        <v>0</v>
      </c>
      <c r="BQ162" s="120">
        <v>16</v>
      </c>
      <c r="BR162" s="123">
        <v>94.117647058823536</v>
      </c>
      <c r="BS162" s="120">
        <v>17</v>
      </c>
      <c r="BT162" s="2"/>
      <c r="BU162" s="3"/>
      <c r="BV162" s="3"/>
      <c r="BW162" s="3"/>
      <c r="BX162" s="3"/>
    </row>
    <row r="163" spans="1:76" x14ac:dyDescent="0.25">
      <c r="A163" s="64" t="s">
        <v>299</v>
      </c>
      <c r="B163" s="65"/>
      <c r="C163" s="65" t="s">
        <v>64</v>
      </c>
      <c r="D163" s="66">
        <v>162.34237602576158</v>
      </c>
      <c r="E163" s="68"/>
      <c r="F163" s="100" t="s">
        <v>10134</v>
      </c>
      <c r="G163" s="65"/>
      <c r="H163" s="69" t="s">
        <v>299</v>
      </c>
      <c r="I163" s="70"/>
      <c r="J163" s="70"/>
      <c r="K163" s="69" t="s">
        <v>11368</v>
      </c>
      <c r="L163" s="73">
        <v>1</v>
      </c>
      <c r="M163" s="74">
        <v>7866.33447265625</v>
      </c>
      <c r="N163" s="74">
        <v>5764.12939453125</v>
      </c>
      <c r="O163" s="75"/>
      <c r="P163" s="76"/>
      <c r="Q163" s="76"/>
      <c r="R163" s="86"/>
      <c r="S163" s="48">
        <v>0</v>
      </c>
      <c r="T163" s="48">
        <v>1</v>
      </c>
      <c r="U163" s="49">
        <v>0</v>
      </c>
      <c r="V163" s="49">
        <v>0.33333299999999999</v>
      </c>
      <c r="W163" s="49">
        <v>0</v>
      </c>
      <c r="X163" s="49">
        <v>0.63829800000000003</v>
      </c>
      <c r="Y163" s="49">
        <v>0</v>
      </c>
      <c r="Z163" s="49">
        <v>0</v>
      </c>
      <c r="AA163" s="71">
        <v>163</v>
      </c>
      <c r="AB163" s="71"/>
      <c r="AC163" s="72"/>
      <c r="AD163" s="78" t="s">
        <v>6669</v>
      </c>
      <c r="AE163" s="78">
        <v>570</v>
      </c>
      <c r="AF163" s="78">
        <v>1091</v>
      </c>
      <c r="AG163" s="78">
        <v>1430</v>
      </c>
      <c r="AH163" s="78">
        <v>3192</v>
      </c>
      <c r="AI163" s="78">
        <v>3600</v>
      </c>
      <c r="AJ163" s="78" t="s">
        <v>7418</v>
      </c>
      <c r="AK163" s="78" t="s">
        <v>8100</v>
      </c>
      <c r="AL163" s="82" t="s">
        <v>8548</v>
      </c>
      <c r="AM163" s="78" t="s">
        <v>9021</v>
      </c>
      <c r="AN163" s="80">
        <v>41778.287164351852</v>
      </c>
      <c r="AO163" s="82" t="s">
        <v>9193</v>
      </c>
      <c r="AP163" s="78" t="b">
        <v>1</v>
      </c>
      <c r="AQ163" s="78" t="b">
        <v>0</v>
      </c>
      <c r="AR163" s="78" t="b">
        <v>1</v>
      </c>
      <c r="AS163" s="78" t="s">
        <v>6305</v>
      </c>
      <c r="AT163" s="78">
        <v>66</v>
      </c>
      <c r="AU163" s="82" t="s">
        <v>9742</v>
      </c>
      <c r="AV163" s="78" t="b">
        <v>0</v>
      </c>
      <c r="AW163" s="78" t="s">
        <v>10419</v>
      </c>
      <c r="AX163" s="82" t="s">
        <v>10580</v>
      </c>
      <c r="AY163" s="78" t="s">
        <v>66</v>
      </c>
      <c r="AZ163" s="78" t="str">
        <f>REPLACE(INDEX(GroupVertices[Group], MATCH(Vertices[[#This Row],[Vertex]],GroupVertices[Vertex],0)),1,1,"")</f>
        <v>64</v>
      </c>
      <c r="BA163" s="48" t="s">
        <v>2037</v>
      </c>
      <c r="BB163" s="48" t="s">
        <v>2037</v>
      </c>
      <c r="BC163" s="48" t="s">
        <v>2516</v>
      </c>
      <c r="BD163" s="48" t="s">
        <v>2516</v>
      </c>
      <c r="BE163" s="48" t="s">
        <v>2703</v>
      </c>
      <c r="BF163" s="48" t="s">
        <v>2703</v>
      </c>
      <c r="BG163" s="120" t="s">
        <v>13257</v>
      </c>
      <c r="BH163" s="120" t="s">
        <v>13257</v>
      </c>
      <c r="BI163" s="120" t="s">
        <v>13784</v>
      </c>
      <c r="BJ163" s="120" t="s">
        <v>13784</v>
      </c>
      <c r="BK163" s="120">
        <v>0</v>
      </c>
      <c r="BL163" s="123">
        <v>0</v>
      </c>
      <c r="BM163" s="120">
        <v>0</v>
      </c>
      <c r="BN163" s="123">
        <v>0</v>
      </c>
      <c r="BO163" s="120">
        <v>0</v>
      </c>
      <c r="BP163" s="123">
        <v>0</v>
      </c>
      <c r="BQ163" s="120">
        <v>10</v>
      </c>
      <c r="BR163" s="123">
        <v>100</v>
      </c>
      <c r="BS163" s="120">
        <v>10</v>
      </c>
      <c r="BT163" s="2"/>
      <c r="BU163" s="3"/>
      <c r="BV163" s="3"/>
      <c r="BW163" s="3"/>
      <c r="BX163" s="3"/>
    </row>
    <row r="164" spans="1:76" x14ac:dyDescent="0.25">
      <c r="A164" s="64" t="s">
        <v>300</v>
      </c>
      <c r="B164" s="65"/>
      <c r="C164" s="65" t="s">
        <v>64</v>
      </c>
      <c r="D164" s="66">
        <v>162.24007118213348</v>
      </c>
      <c r="E164" s="68"/>
      <c r="F164" s="100" t="s">
        <v>10135</v>
      </c>
      <c r="G164" s="65"/>
      <c r="H164" s="69" t="s">
        <v>300</v>
      </c>
      <c r="I164" s="70"/>
      <c r="J164" s="70"/>
      <c r="K164" s="69" t="s">
        <v>11369</v>
      </c>
      <c r="L164" s="73">
        <v>1</v>
      </c>
      <c r="M164" s="74">
        <v>761.78216552734375</v>
      </c>
      <c r="N164" s="74">
        <v>7311.03369140625</v>
      </c>
      <c r="O164" s="75"/>
      <c r="P164" s="76"/>
      <c r="Q164" s="76"/>
      <c r="R164" s="86"/>
      <c r="S164" s="48">
        <v>1</v>
      </c>
      <c r="T164" s="48">
        <v>1</v>
      </c>
      <c r="U164" s="49">
        <v>0</v>
      </c>
      <c r="V164" s="49">
        <v>0</v>
      </c>
      <c r="W164" s="49">
        <v>0</v>
      </c>
      <c r="X164" s="49">
        <v>0.99999899999999997</v>
      </c>
      <c r="Y164" s="49">
        <v>0</v>
      </c>
      <c r="Z164" s="49" t="s">
        <v>15767</v>
      </c>
      <c r="AA164" s="71">
        <v>164</v>
      </c>
      <c r="AB164" s="71"/>
      <c r="AC164" s="72"/>
      <c r="AD164" s="78" t="s">
        <v>300</v>
      </c>
      <c r="AE164" s="78">
        <v>196</v>
      </c>
      <c r="AF164" s="78">
        <v>765</v>
      </c>
      <c r="AG164" s="78">
        <v>1196</v>
      </c>
      <c r="AH164" s="78">
        <v>159</v>
      </c>
      <c r="AI164" s="78">
        <v>3600</v>
      </c>
      <c r="AJ164" s="78" t="s">
        <v>7419</v>
      </c>
      <c r="AK164" s="78" t="s">
        <v>8101</v>
      </c>
      <c r="AL164" s="82" t="s">
        <v>8549</v>
      </c>
      <c r="AM164" s="78" t="s">
        <v>8068</v>
      </c>
      <c r="AN164" s="80">
        <v>42380.597638888888</v>
      </c>
      <c r="AO164" s="82" t="s">
        <v>9194</v>
      </c>
      <c r="AP164" s="78" t="b">
        <v>0</v>
      </c>
      <c r="AQ164" s="78" t="b">
        <v>0</v>
      </c>
      <c r="AR164" s="78" t="b">
        <v>1</v>
      </c>
      <c r="AS164" s="78" t="s">
        <v>6305</v>
      </c>
      <c r="AT164" s="78">
        <v>158</v>
      </c>
      <c r="AU164" s="82" t="s">
        <v>9742</v>
      </c>
      <c r="AV164" s="78" t="b">
        <v>0</v>
      </c>
      <c r="AW164" s="78" t="s">
        <v>10419</v>
      </c>
      <c r="AX164" s="82" t="s">
        <v>10581</v>
      </c>
      <c r="AY164" s="78" t="s">
        <v>66</v>
      </c>
      <c r="AZ164" s="78" t="str">
        <f>REPLACE(INDEX(GroupVertices[Group], MATCH(Vertices[[#This Row],[Vertex]],GroupVertices[Vertex],0)),1,1,"")</f>
        <v>1</v>
      </c>
      <c r="BA164" s="48" t="s">
        <v>2038</v>
      </c>
      <c r="BB164" s="48" t="s">
        <v>2038</v>
      </c>
      <c r="BC164" s="48" t="s">
        <v>2527</v>
      </c>
      <c r="BD164" s="48" t="s">
        <v>2527</v>
      </c>
      <c r="BE164" s="48" t="s">
        <v>2704</v>
      </c>
      <c r="BF164" s="48" t="s">
        <v>2704</v>
      </c>
      <c r="BG164" s="120" t="s">
        <v>13258</v>
      </c>
      <c r="BH164" s="120" t="s">
        <v>13258</v>
      </c>
      <c r="BI164" s="120" t="s">
        <v>13785</v>
      </c>
      <c r="BJ164" s="120" t="s">
        <v>13785</v>
      </c>
      <c r="BK164" s="120">
        <v>0</v>
      </c>
      <c r="BL164" s="123">
        <v>0</v>
      </c>
      <c r="BM164" s="120">
        <v>0</v>
      </c>
      <c r="BN164" s="123">
        <v>0</v>
      </c>
      <c r="BO164" s="120">
        <v>0</v>
      </c>
      <c r="BP164" s="123">
        <v>0</v>
      </c>
      <c r="BQ164" s="120">
        <v>15</v>
      </c>
      <c r="BR164" s="123">
        <v>100</v>
      </c>
      <c r="BS164" s="120">
        <v>15</v>
      </c>
      <c r="BT164" s="2"/>
      <c r="BU164" s="3"/>
      <c r="BV164" s="3"/>
      <c r="BW164" s="3"/>
      <c r="BX164" s="3"/>
    </row>
    <row r="165" spans="1:76" x14ac:dyDescent="0.25">
      <c r="A165" s="64" t="s">
        <v>301</v>
      </c>
      <c r="B165" s="65"/>
      <c r="C165" s="65" t="s">
        <v>64</v>
      </c>
      <c r="D165" s="66">
        <v>162.00125527415494</v>
      </c>
      <c r="E165" s="68"/>
      <c r="F165" s="100" t="s">
        <v>3522</v>
      </c>
      <c r="G165" s="65"/>
      <c r="H165" s="69" t="s">
        <v>301</v>
      </c>
      <c r="I165" s="70"/>
      <c r="J165" s="70"/>
      <c r="K165" s="69" t="s">
        <v>11370</v>
      </c>
      <c r="L165" s="73">
        <v>1</v>
      </c>
      <c r="M165" s="74">
        <v>4743.7353515625</v>
      </c>
      <c r="N165" s="74">
        <v>5034.79052734375</v>
      </c>
      <c r="O165" s="75"/>
      <c r="P165" s="76"/>
      <c r="Q165" s="76"/>
      <c r="R165" s="86"/>
      <c r="S165" s="48">
        <v>0</v>
      </c>
      <c r="T165" s="48">
        <v>1</v>
      </c>
      <c r="U165" s="49">
        <v>0</v>
      </c>
      <c r="V165" s="49">
        <v>2.1277000000000001E-2</v>
      </c>
      <c r="W165" s="49">
        <v>0</v>
      </c>
      <c r="X165" s="49">
        <v>0.55066000000000004</v>
      </c>
      <c r="Y165" s="49">
        <v>0</v>
      </c>
      <c r="Z165" s="49">
        <v>0</v>
      </c>
      <c r="AA165" s="71">
        <v>165</v>
      </c>
      <c r="AB165" s="71"/>
      <c r="AC165" s="72"/>
      <c r="AD165" s="78" t="s">
        <v>6670</v>
      </c>
      <c r="AE165" s="78">
        <v>413</v>
      </c>
      <c r="AF165" s="78">
        <v>4</v>
      </c>
      <c r="AG165" s="78">
        <v>120</v>
      </c>
      <c r="AH165" s="78">
        <v>79</v>
      </c>
      <c r="AI165" s="78"/>
      <c r="AJ165" s="78"/>
      <c r="AK165" s="78"/>
      <c r="AL165" s="78"/>
      <c r="AM165" s="78"/>
      <c r="AN165" s="80">
        <v>43158.735266203701</v>
      </c>
      <c r="AO165" s="78"/>
      <c r="AP165" s="78" t="b">
        <v>1</v>
      </c>
      <c r="AQ165" s="78" t="b">
        <v>0</v>
      </c>
      <c r="AR165" s="78" t="b">
        <v>0</v>
      </c>
      <c r="AS165" s="78" t="s">
        <v>6304</v>
      </c>
      <c r="AT165" s="78">
        <v>0</v>
      </c>
      <c r="AU165" s="78"/>
      <c r="AV165" s="78" t="b">
        <v>0</v>
      </c>
      <c r="AW165" s="78" t="s">
        <v>10419</v>
      </c>
      <c r="AX165" s="82" t="s">
        <v>10582</v>
      </c>
      <c r="AY165" s="78" t="s">
        <v>66</v>
      </c>
      <c r="AZ165" s="78" t="str">
        <f>REPLACE(INDEX(GroupVertices[Group], MATCH(Vertices[[#This Row],[Vertex]],GroupVertices[Vertex],0)),1,1,"")</f>
        <v>8</v>
      </c>
      <c r="BA165" s="48" t="s">
        <v>2024</v>
      </c>
      <c r="BB165" s="48" t="s">
        <v>2024</v>
      </c>
      <c r="BC165" s="48" t="s">
        <v>2522</v>
      </c>
      <c r="BD165" s="48" t="s">
        <v>2522</v>
      </c>
      <c r="BE165" s="48" t="s">
        <v>2687</v>
      </c>
      <c r="BF165" s="48" t="s">
        <v>2687</v>
      </c>
      <c r="BG165" s="120" t="s">
        <v>13235</v>
      </c>
      <c r="BH165" s="120" t="s">
        <v>13235</v>
      </c>
      <c r="BI165" s="120" t="s">
        <v>13765</v>
      </c>
      <c r="BJ165" s="120" t="s">
        <v>13765</v>
      </c>
      <c r="BK165" s="120">
        <v>1</v>
      </c>
      <c r="BL165" s="123">
        <v>5.882352941176471</v>
      </c>
      <c r="BM165" s="120">
        <v>0</v>
      </c>
      <c r="BN165" s="123">
        <v>0</v>
      </c>
      <c r="BO165" s="120">
        <v>0</v>
      </c>
      <c r="BP165" s="123">
        <v>0</v>
      </c>
      <c r="BQ165" s="120">
        <v>16</v>
      </c>
      <c r="BR165" s="123">
        <v>94.117647058823536</v>
      </c>
      <c r="BS165" s="120">
        <v>17</v>
      </c>
      <c r="BT165" s="2"/>
      <c r="BU165" s="3"/>
      <c r="BV165" s="3"/>
      <c r="BW165" s="3"/>
      <c r="BX165" s="3"/>
    </row>
    <row r="166" spans="1:76" x14ac:dyDescent="0.25">
      <c r="A166" s="64" t="s">
        <v>302</v>
      </c>
      <c r="B166" s="65"/>
      <c r="C166" s="65" t="s">
        <v>64</v>
      </c>
      <c r="D166" s="66">
        <v>162.01474947132061</v>
      </c>
      <c r="E166" s="68"/>
      <c r="F166" s="100" t="s">
        <v>3543</v>
      </c>
      <c r="G166" s="65"/>
      <c r="H166" s="69" t="s">
        <v>302</v>
      </c>
      <c r="I166" s="70"/>
      <c r="J166" s="70"/>
      <c r="K166" s="69" t="s">
        <v>11371</v>
      </c>
      <c r="L166" s="73">
        <v>1</v>
      </c>
      <c r="M166" s="74">
        <v>4558.18994140625</v>
      </c>
      <c r="N166" s="74">
        <v>6198.4033203125</v>
      </c>
      <c r="O166" s="75"/>
      <c r="P166" s="76"/>
      <c r="Q166" s="76"/>
      <c r="R166" s="86"/>
      <c r="S166" s="48">
        <v>0</v>
      </c>
      <c r="T166" s="48">
        <v>1</v>
      </c>
      <c r="U166" s="49">
        <v>0</v>
      </c>
      <c r="V166" s="49">
        <v>2.1277000000000001E-2</v>
      </c>
      <c r="W166" s="49">
        <v>0</v>
      </c>
      <c r="X166" s="49">
        <v>0.55066000000000004</v>
      </c>
      <c r="Y166" s="49">
        <v>0</v>
      </c>
      <c r="Z166" s="49">
        <v>0</v>
      </c>
      <c r="AA166" s="71">
        <v>166</v>
      </c>
      <c r="AB166" s="71"/>
      <c r="AC166" s="72"/>
      <c r="AD166" s="78" t="s">
        <v>6671</v>
      </c>
      <c r="AE166" s="78">
        <v>1384</v>
      </c>
      <c r="AF166" s="78">
        <v>47</v>
      </c>
      <c r="AG166" s="78">
        <v>1068</v>
      </c>
      <c r="AH166" s="78">
        <v>625</v>
      </c>
      <c r="AI166" s="78"/>
      <c r="AJ166" s="78"/>
      <c r="AK166" s="78"/>
      <c r="AL166" s="78"/>
      <c r="AM166" s="78"/>
      <c r="AN166" s="80">
        <v>43133.904861111114</v>
      </c>
      <c r="AO166" s="78"/>
      <c r="AP166" s="78" t="b">
        <v>1</v>
      </c>
      <c r="AQ166" s="78" t="b">
        <v>0</v>
      </c>
      <c r="AR166" s="78" t="b">
        <v>0</v>
      </c>
      <c r="AS166" s="78" t="s">
        <v>9733</v>
      </c>
      <c r="AT166" s="78">
        <v>0</v>
      </c>
      <c r="AU166" s="78"/>
      <c r="AV166" s="78" t="b">
        <v>0</v>
      </c>
      <c r="AW166" s="78" t="s">
        <v>10419</v>
      </c>
      <c r="AX166" s="82" t="s">
        <v>10583</v>
      </c>
      <c r="AY166" s="78" t="s">
        <v>66</v>
      </c>
      <c r="AZ166" s="78" t="str">
        <f>REPLACE(INDEX(GroupVertices[Group], MATCH(Vertices[[#This Row],[Vertex]],GroupVertices[Vertex],0)),1,1,"")</f>
        <v>8</v>
      </c>
      <c r="BA166" s="48" t="s">
        <v>2024</v>
      </c>
      <c r="BB166" s="48" t="s">
        <v>2024</v>
      </c>
      <c r="BC166" s="48" t="s">
        <v>2522</v>
      </c>
      <c r="BD166" s="48" t="s">
        <v>2522</v>
      </c>
      <c r="BE166" s="48" t="s">
        <v>2687</v>
      </c>
      <c r="BF166" s="48" t="s">
        <v>2687</v>
      </c>
      <c r="BG166" s="120" t="s">
        <v>13235</v>
      </c>
      <c r="BH166" s="120" t="s">
        <v>13235</v>
      </c>
      <c r="BI166" s="120" t="s">
        <v>13765</v>
      </c>
      <c r="BJ166" s="120" t="s">
        <v>13765</v>
      </c>
      <c r="BK166" s="120">
        <v>1</v>
      </c>
      <c r="BL166" s="123">
        <v>5.882352941176471</v>
      </c>
      <c r="BM166" s="120">
        <v>0</v>
      </c>
      <c r="BN166" s="123">
        <v>0</v>
      </c>
      <c r="BO166" s="120">
        <v>0</v>
      </c>
      <c r="BP166" s="123">
        <v>0</v>
      </c>
      <c r="BQ166" s="120">
        <v>16</v>
      </c>
      <c r="BR166" s="123">
        <v>94.117647058823536</v>
      </c>
      <c r="BS166" s="120">
        <v>17</v>
      </c>
      <c r="BT166" s="2"/>
      <c r="BU166" s="3"/>
      <c r="BV166" s="3"/>
      <c r="BW166" s="3"/>
      <c r="BX166" s="3"/>
    </row>
    <row r="167" spans="1:76" x14ac:dyDescent="0.25">
      <c r="A167" s="64" t="s">
        <v>304</v>
      </c>
      <c r="B167" s="65"/>
      <c r="C167" s="65" t="s">
        <v>64</v>
      </c>
      <c r="D167" s="66">
        <v>176.28596133890417</v>
      </c>
      <c r="E167" s="68"/>
      <c r="F167" s="100" t="s">
        <v>3544</v>
      </c>
      <c r="G167" s="65"/>
      <c r="H167" s="69" t="s">
        <v>304</v>
      </c>
      <c r="I167" s="70"/>
      <c r="J167" s="70"/>
      <c r="K167" s="69" t="s">
        <v>11372</v>
      </c>
      <c r="L167" s="73">
        <v>1</v>
      </c>
      <c r="M167" s="74">
        <v>8800.4091796875</v>
      </c>
      <c r="N167" s="74">
        <v>7175.7529296875</v>
      </c>
      <c r="O167" s="75"/>
      <c r="P167" s="76"/>
      <c r="Q167" s="76"/>
      <c r="R167" s="86"/>
      <c r="S167" s="48">
        <v>0</v>
      </c>
      <c r="T167" s="48">
        <v>2</v>
      </c>
      <c r="U167" s="49">
        <v>0</v>
      </c>
      <c r="V167" s="49">
        <v>8.3333000000000004E-2</v>
      </c>
      <c r="W167" s="49">
        <v>0</v>
      </c>
      <c r="X167" s="49">
        <v>0.64876</v>
      </c>
      <c r="Y167" s="49">
        <v>0.5</v>
      </c>
      <c r="Z167" s="49">
        <v>0</v>
      </c>
      <c r="AA167" s="71">
        <v>167</v>
      </c>
      <c r="AB167" s="71"/>
      <c r="AC167" s="72"/>
      <c r="AD167" s="78" t="s">
        <v>6672</v>
      </c>
      <c r="AE167" s="78">
        <v>28687</v>
      </c>
      <c r="AF167" s="78">
        <v>45523</v>
      </c>
      <c r="AG167" s="78">
        <v>129097</v>
      </c>
      <c r="AH167" s="78">
        <v>38121</v>
      </c>
      <c r="AI167" s="78">
        <v>-14400</v>
      </c>
      <c r="AJ167" s="78" t="s">
        <v>7420</v>
      </c>
      <c r="AK167" s="78" t="s">
        <v>8102</v>
      </c>
      <c r="AL167" s="82" t="s">
        <v>8550</v>
      </c>
      <c r="AM167" s="78" t="s">
        <v>9005</v>
      </c>
      <c r="AN167" s="80">
        <v>40825.181006944447</v>
      </c>
      <c r="AO167" s="82" t="s">
        <v>9195</v>
      </c>
      <c r="AP167" s="78" t="b">
        <v>0</v>
      </c>
      <c r="AQ167" s="78" t="b">
        <v>0</v>
      </c>
      <c r="AR167" s="78" t="b">
        <v>1</v>
      </c>
      <c r="AS167" s="78" t="s">
        <v>6304</v>
      </c>
      <c r="AT167" s="78">
        <v>850</v>
      </c>
      <c r="AU167" s="82" t="s">
        <v>9799</v>
      </c>
      <c r="AV167" s="78" t="b">
        <v>0</v>
      </c>
      <c r="AW167" s="78" t="s">
        <v>10419</v>
      </c>
      <c r="AX167" s="82" t="s">
        <v>10584</v>
      </c>
      <c r="AY167" s="78" t="s">
        <v>66</v>
      </c>
      <c r="AZ167" s="78" t="str">
        <f>REPLACE(INDEX(GroupVertices[Group], MATCH(Vertices[[#This Row],[Vertex]],GroupVertices[Vertex],0)),1,1,"")</f>
        <v>17</v>
      </c>
      <c r="BA167" s="48" t="s">
        <v>2003</v>
      </c>
      <c r="BB167" s="48" t="s">
        <v>2003</v>
      </c>
      <c r="BC167" s="48" t="s">
        <v>2513</v>
      </c>
      <c r="BD167" s="48" t="s">
        <v>2513</v>
      </c>
      <c r="BE167" s="48" t="s">
        <v>2669</v>
      </c>
      <c r="BF167" s="48" t="s">
        <v>2669</v>
      </c>
      <c r="BG167" s="120" t="s">
        <v>13206</v>
      </c>
      <c r="BH167" s="120" t="s">
        <v>13206</v>
      </c>
      <c r="BI167" s="120" t="s">
        <v>13737</v>
      </c>
      <c r="BJ167" s="120" t="s">
        <v>13737</v>
      </c>
      <c r="BK167" s="120">
        <v>0</v>
      </c>
      <c r="BL167" s="123">
        <v>0</v>
      </c>
      <c r="BM167" s="120">
        <v>0</v>
      </c>
      <c r="BN167" s="123">
        <v>0</v>
      </c>
      <c r="BO167" s="120">
        <v>0</v>
      </c>
      <c r="BP167" s="123">
        <v>0</v>
      </c>
      <c r="BQ167" s="120">
        <v>11</v>
      </c>
      <c r="BR167" s="123">
        <v>100</v>
      </c>
      <c r="BS167" s="120">
        <v>11</v>
      </c>
      <c r="BT167" s="2"/>
      <c r="BU167" s="3"/>
      <c r="BV167" s="3"/>
      <c r="BW167" s="3"/>
      <c r="BX167" s="3"/>
    </row>
    <row r="168" spans="1:76" x14ac:dyDescent="0.25">
      <c r="A168" s="64" t="s">
        <v>305</v>
      </c>
      <c r="B168" s="65"/>
      <c r="C168" s="65" t="s">
        <v>64</v>
      </c>
      <c r="D168" s="66">
        <v>162.00313818538737</v>
      </c>
      <c r="E168" s="68"/>
      <c r="F168" s="100" t="s">
        <v>3545</v>
      </c>
      <c r="G168" s="65"/>
      <c r="H168" s="69" t="s">
        <v>305</v>
      </c>
      <c r="I168" s="70"/>
      <c r="J168" s="70"/>
      <c r="K168" s="69" t="s">
        <v>11373</v>
      </c>
      <c r="L168" s="73">
        <v>1</v>
      </c>
      <c r="M168" s="74">
        <v>4735.95166015625</v>
      </c>
      <c r="N168" s="74">
        <v>7069.88134765625</v>
      </c>
      <c r="O168" s="75"/>
      <c r="P168" s="76"/>
      <c r="Q168" s="76"/>
      <c r="R168" s="86"/>
      <c r="S168" s="48">
        <v>0</v>
      </c>
      <c r="T168" s="48">
        <v>1</v>
      </c>
      <c r="U168" s="49">
        <v>0</v>
      </c>
      <c r="V168" s="49">
        <v>2.1277000000000001E-2</v>
      </c>
      <c r="W168" s="49">
        <v>0</v>
      </c>
      <c r="X168" s="49">
        <v>0.55066000000000004</v>
      </c>
      <c r="Y168" s="49">
        <v>0</v>
      </c>
      <c r="Z168" s="49">
        <v>0</v>
      </c>
      <c r="AA168" s="71">
        <v>168</v>
      </c>
      <c r="AB168" s="71"/>
      <c r="AC168" s="72"/>
      <c r="AD168" s="78" t="s">
        <v>6673</v>
      </c>
      <c r="AE168" s="78">
        <v>179</v>
      </c>
      <c r="AF168" s="78">
        <v>10</v>
      </c>
      <c r="AG168" s="78">
        <v>73</v>
      </c>
      <c r="AH168" s="78">
        <v>57</v>
      </c>
      <c r="AI168" s="78"/>
      <c r="AJ168" s="78" t="s">
        <v>6673</v>
      </c>
      <c r="AK168" s="78"/>
      <c r="AL168" s="78"/>
      <c r="AM168" s="78"/>
      <c r="AN168" s="80">
        <v>43151.478645833333</v>
      </c>
      <c r="AO168" s="78"/>
      <c r="AP168" s="78" t="b">
        <v>1</v>
      </c>
      <c r="AQ168" s="78" t="b">
        <v>0</v>
      </c>
      <c r="AR168" s="78" t="b">
        <v>0</v>
      </c>
      <c r="AS168" s="78" t="s">
        <v>6304</v>
      </c>
      <c r="AT168" s="78">
        <v>0</v>
      </c>
      <c r="AU168" s="78"/>
      <c r="AV168" s="78" t="b">
        <v>0</v>
      </c>
      <c r="AW168" s="78" t="s">
        <v>10419</v>
      </c>
      <c r="AX168" s="82" t="s">
        <v>10585</v>
      </c>
      <c r="AY168" s="78" t="s">
        <v>66</v>
      </c>
      <c r="AZ168" s="78" t="str">
        <f>REPLACE(INDEX(GroupVertices[Group], MATCH(Vertices[[#This Row],[Vertex]],GroupVertices[Vertex],0)),1,1,"")</f>
        <v>8</v>
      </c>
      <c r="BA168" s="48" t="s">
        <v>2024</v>
      </c>
      <c r="BB168" s="48" t="s">
        <v>2024</v>
      </c>
      <c r="BC168" s="48" t="s">
        <v>2522</v>
      </c>
      <c r="BD168" s="48" t="s">
        <v>2522</v>
      </c>
      <c r="BE168" s="48" t="s">
        <v>2687</v>
      </c>
      <c r="BF168" s="48" t="s">
        <v>2687</v>
      </c>
      <c r="BG168" s="120" t="s">
        <v>13235</v>
      </c>
      <c r="BH168" s="120" t="s">
        <v>13235</v>
      </c>
      <c r="BI168" s="120" t="s">
        <v>13765</v>
      </c>
      <c r="BJ168" s="120" t="s">
        <v>13765</v>
      </c>
      <c r="BK168" s="120">
        <v>1</v>
      </c>
      <c r="BL168" s="123">
        <v>5.882352941176471</v>
      </c>
      <c r="BM168" s="120">
        <v>0</v>
      </c>
      <c r="BN168" s="123">
        <v>0</v>
      </c>
      <c r="BO168" s="120">
        <v>0</v>
      </c>
      <c r="BP168" s="123">
        <v>0</v>
      </c>
      <c r="BQ168" s="120">
        <v>16</v>
      </c>
      <c r="BR168" s="123">
        <v>94.117647058823536</v>
      </c>
      <c r="BS168" s="120">
        <v>17</v>
      </c>
      <c r="BT168" s="2"/>
      <c r="BU168" s="3"/>
      <c r="BV168" s="3"/>
      <c r="BW168" s="3"/>
      <c r="BX168" s="3"/>
    </row>
    <row r="169" spans="1:76" x14ac:dyDescent="0.25">
      <c r="A169" s="64" t="s">
        <v>306</v>
      </c>
      <c r="B169" s="65"/>
      <c r="C169" s="65" t="s">
        <v>64</v>
      </c>
      <c r="D169" s="66">
        <v>162.00533491515853</v>
      </c>
      <c r="E169" s="68"/>
      <c r="F169" s="100" t="s">
        <v>3522</v>
      </c>
      <c r="G169" s="65"/>
      <c r="H169" s="69" t="s">
        <v>306</v>
      </c>
      <c r="I169" s="70"/>
      <c r="J169" s="70"/>
      <c r="K169" s="69" t="s">
        <v>11374</v>
      </c>
      <c r="L169" s="73">
        <v>1</v>
      </c>
      <c r="M169" s="74">
        <v>4941.06005859375</v>
      </c>
      <c r="N169" s="74">
        <v>5041.66552734375</v>
      </c>
      <c r="O169" s="75"/>
      <c r="P169" s="76"/>
      <c r="Q169" s="76"/>
      <c r="R169" s="86"/>
      <c r="S169" s="48">
        <v>0</v>
      </c>
      <c r="T169" s="48">
        <v>1</v>
      </c>
      <c r="U169" s="49">
        <v>0</v>
      </c>
      <c r="V169" s="49">
        <v>2.1277000000000001E-2</v>
      </c>
      <c r="W169" s="49">
        <v>0</v>
      </c>
      <c r="X169" s="49">
        <v>0.55066000000000004</v>
      </c>
      <c r="Y169" s="49">
        <v>0</v>
      </c>
      <c r="Z169" s="49">
        <v>0</v>
      </c>
      <c r="AA169" s="71">
        <v>169</v>
      </c>
      <c r="AB169" s="71"/>
      <c r="AC169" s="72"/>
      <c r="AD169" s="78" t="s">
        <v>6674</v>
      </c>
      <c r="AE169" s="78">
        <v>753</v>
      </c>
      <c r="AF169" s="78">
        <v>17</v>
      </c>
      <c r="AG169" s="78">
        <v>303</v>
      </c>
      <c r="AH169" s="78">
        <v>330</v>
      </c>
      <c r="AI169" s="78"/>
      <c r="AJ169" s="78"/>
      <c r="AK169" s="78"/>
      <c r="AL169" s="78"/>
      <c r="AM169" s="78"/>
      <c r="AN169" s="80">
        <v>43146.006886574076</v>
      </c>
      <c r="AO169" s="78"/>
      <c r="AP169" s="78" t="b">
        <v>1</v>
      </c>
      <c r="AQ169" s="78" t="b">
        <v>1</v>
      </c>
      <c r="AR169" s="78" t="b">
        <v>0</v>
      </c>
      <c r="AS169" s="78" t="s">
        <v>9734</v>
      </c>
      <c r="AT169" s="78">
        <v>0</v>
      </c>
      <c r="AU169" s="78"/>
      <c r="AV169" s="78" t="b">
        <v>0</v>
      </c>
      <c r="AW169" s="78" t="s">
        <v>10419</v>
      </c>
      <c r="AX169" s="82" t="s">
        <v>10586</v>
      </c>
      <c r="AY169" s="78" t="s">
        <v>66</v>
      </c>
      <c r="AZ169" s="78" t="str">
        <f>REPLACE(INDEX(GroupVertices[Group], MATCH(Vertices[[#This Row],[Vertex]],GroupVertices[Vertex],0)),1,1,"")</f>
        <v>8</v>
      </c>
      <c r="BA169" s="48" t="s">
        <v>2024</v>
      </c>
      <c r="BB169" s="48" t="s">
        <v>2024</v>
      </c>
      <c r="BC169" s="48" t="s">
        <v>2522</v>
      </c>
      <c r="BD169" s="48" t="s">
        <v>2522</v>
      </c>
      <c r="BE169" s="48" t="s">
        <v>2687</v>
      </c>
      <c r="BF169" s="48" t="s">
        <v>2687</v>
      </c>
      <c r="BG169" s="120" t="s">
        <v>13235</v>
      </c>
      <c r="BH169" s="120" t="s">
        <v>13235</v>
      </c>
      <c r="BI169" s="120" t="s">
        <v>13765</v>
      </c>
      <c r="BJ169" s="120" t="s">
        <v>13765</v>
      </c>
      <c r="BK169" s="120">
        <v>1</v>
      </c>
      <c r="BL169" s="123">
        <v>5.882352941176471</v>
      </c>
      <c r="BM169" s="120">
        <v>0</v>
      </c>
      <c r="BN169" s="123">
        <v>0</v>
      </c>
      <c r="BO169" s="120">
        <v>0</v>
      </c>
      <c r="BP169" s="123">
        <v>0</v>
      </c>
      <c r="BQ169" s="120">
        <v>16</v>
      </c>
      <c r="BR169" s="123">
        <v>94.117647058823536</v>
      </c>
      <c r="BS169" s="120">
        <v>17</v>
      </c>
      <c r="BT169" s="2"/>
      <c r="BU169" s="3"/>
      <c r="BV169" s="3"/>
      <c r="BW169" s="3"/>
      <c r="BX169" s="3"/>
    </row>
    <row r="170" spans="1:76" x14ac:dyDescent="0.25">
      <c r="A170" s="64" t="s">
        <v>307</v>
      </c>
      <c r="B170" s="65"/>
      <c r="C170" s="65" t="s">
        <v>64</v>
      </c>
      <c r="D170" s="66">
        <v>162.08033754591656</v>
      </c>
      <c r="E170" s="68"/>
      <c r="F170" s="100" t="s">
        <v>3546</v>
      </c>
      <c r="G170" s="65"/>
      <c r="H170" s="69" t="s">
        <v>307</v>
      </c>
      <c r="I170" s="70"/>
      <c r="J170" s="70"/>
      <c r="K170" s="69" t="s">
        <v>11375</v>
      </c>
      <c r="L170" s="73">
        <v>1</v>
      </c>
      <c r="M170" s="74">
        <v>988.530029296875</v>
      </c>
      <c r="N170" s="74">
        <v>7311.03369140625</v>
      </c>
      <c r="O170" s="75"/>
      <c r="P170" s="76"/>
      <c r="Q170" s="76"/>
      <c r="R170" s="86"/>
      <c r="S170" s="48">
        <v>1</v>
      </c>
      <c r="T170" s="48">
        <v>1</v>
      </c>
      <c r="U170" s="49">
        <v>0</v>
      </c>
      <c r="V170" s="49">
        <v>0</v>
      </c>
      <c r="W170" s="49">
        <v>0</v>
      </c>
      <c r="X170" s="49">
        <v>0.99999899999999997</v>
      </c>
      <c r="Y170" s="49">
        <v>0</v>
      </c>
      <c r="Z170" s="49" t="s">
        <v>15767</v>
      </c>
      <c r="AA170" s="71">
        <v>170</v>
      </c>
      <c r="AB170" s="71"/>
      <c r="AC170" s="72"/>
      <c r="AD170" s="78" t="s">
        <v>6675</v>
      </c>
      <c r="AE170" s="78">
        <v>376</v>
      </c>
      <c r="AF170" s="78">
        <v>256</v>
      </c>
      <c r="AG170" s="78">
        <v>1378</v>
      </c>
      <c r="AH170" s="78">
        <v>50</v>
      </c>
      <c r="AI170" s="78">
        <v>-18000</v>
      </c>
      <c r="AJ170" s="78" t="s">
        <v>7421</v>
      </c>
      <c r="AK170" s="78" t="s">
        <v>7999</v>
      </c>
      <c r="AL170" s="82" t="s">
        <v>8551</v>
      </c>
      <c r="AM170" s="78" t="s">
        <v>9005</v>
      </c>
      <c r="AN170" s="80">
        <v>42094.877013888887</v>
      </c>
      <c r="AO170" s="82" t="s">
        <v>9196</v>
      </c>
      <c r="AP170" s="78" t="b">
        <v>0</v>
      </c>
      <c r="AQ170" s="78" t="b">
        <v>0</v>
      </c>
      <c r="AR170" s="78" t="b">
        <v>1</v>
      </c>
      <c r="AS170" s="78" t="s">
        <v>6304</v>
      </c>
      <c r="AT170" s="78">
        <v>82</v>
      </c>
      <c r="AU170" s="82" t="s">
        <v>9742</v>
      </c>
      <c r="AV170" s="78" t="b">
        <v>0</v>
      </c>
      <c r="AW170" s="78" t="s">
        <v>10419</v>
      </c>
      <c r="AX170" s="82" t="s">
        <v>10587</v>
      </c>
      <c r="AY170" s="78" t="s">
        <v>66</v>
      </c>
      <c r="AZ170" s="78" t="str">
        <f>REPLACE(INDEX(GroupVertices[Group], MATCH(Vertices[[#This Row],[Vertex]],GroupVertices[Vertex],0)),1,1,"")</f>
        <v>1</v>
      </c>
      <c r="BA170" s="48" t="s">
        <v>2039</v>
      </c>
      <c r="BB170" s="48" t="s">
        <v>2039</v>
      </c>
      <c r="BC170" s="48" t="s">
        <v>2528</v>
      </c>
      <c r="BD170" s="48" t="s">
        <v>2528</v>
      </c>
      <c r="BE170" s="48" t="s">
        <v>2705</v>
      </c>
      <c r="BF170" s="48" t="s">
        <v>2705</v>
      </c>
      <c r="BG170" s="120" t="s">
        <v>13259</v>
      </c>
      <c r="BH170" s="120" t="s">
        <v>13259</v>
      </c>
      <c r="BI170" s="120" t="s">
        <v>13786</v>
      </c>
      <c r="BJ170" s="120" t="s">
        <v>13786</v>
      </c>
      <c r="BK170" s="120">
        <v>0</v>
      </c>
      <c r="BL170" s="123">
        <v>0</v>
      </c>
      <c r="BM170" s="120">
        <v>0</v>
      </c>
      <c r="BN170" s="123">
        <v>0</v>
      </c>
      <c r="BO170" s="120">
        <v>0</v>
      </c>
      <c r="BP170" s="123">
        <v>0</v>
      </c>
      <c r="BQ170" s="120">
        <v>13</v>
      </c>
      <c r="BR170" s="123">
        <v>100</v>
      </c>
      <c r="BS170" s="120">
        <v>13</v>
      </c>
      <c r="BT170" s="2"/>
      <c r="BU170" s="3"/>
      <c r="BV170" s="3"/>
      <c r="BW170" s="3"/>
      <c r="BX170" s="3"/>
    </row>
    <row r="171" spans="1:76" x14ac:dyDescent="0.25">
      <c r="A171" s="64" t="s">
        <v>308</v>
      </c>
      <c r="B171" s="65"/>
      <c r="C171" s="65" t="s">
        <v>64</v>
      </c>
      <c r="D171" s="66">
        <v>162.06558807459595</v>
      </c>
      <c r="E171" s="68"/>
      <c r="F171" s="100" t="s">
        <v>3547</v>
      </c>
      <c r="G171" s="65"/>
      <c r="H171" s="69" t="s">
        <v>308</v>
      </c>
      <c r="I171" s="70"/>
      <c r="J171" s="70"/>
      <c r="K171" s="69" t="s">
        <v>11376</v>
      </c>
      <c r="L171" s="73">
        <v>1</v>
      </c>
      <c r="M171" s="74">
        <v>1215.278076171875</v>
      </c>
      <c r="N171" s="74">
        <v>7311.03369140625</v>
      </c>
      <c r="O171" s="75"/>
      <c r="P171" s="76"/>
      <c r="Q171" s="76"/>
      <c r="R171" s="86"/>
      <c r="S171" s="48">
        <v>1</v>
      </c>
      <c r="T171" s="48">
        <v>1</v>
      </c>
      <c r="U171" s="49">
        <v>0</v>
      </c>
      <c r="V171" s="49">
        <v>0</v>
      </c>
      <c r="W171" s="49">
        <v>0</v>
      </c>
      <c r="X171" s="49">
        <v>0.99999899999999997</v>
      </c>
      <c r="Y171" s="49">
        <v>0</v>
      </c>
      <c r="Z171" s="49" t="s">
        <v>15767</v>
      </c>
      <c r="AA171" s="71">
        <v>171</v>
      </c>
      <c r="AB171" s="71"/>
      <c r="AC171" s="72"/>
      <c r="AD171" s="78" t="s">
        <v>6676</v>
      </c>
      <c r="AE171" s="78">
        <v>1215</v>
      </c>
      <c r="AF171" s="78">
        <v>209</v>
      </c>
      <c r="AG171" s="78">
        <v>47</v>
      </c>
      <c r="AH171" s="78">
        <v>9</v>
      </c>
      <c r="AI171" s="78">
        <v>-18000</v>
      </c>
      <c r="AJ171" s="78" t="s">
        <v>7422</v>
      </c>
      <c r="AK171" s="78" t="s">
        <v>8103</v>
      </c>
      <c r="AL171" s="78"/>
      <c r="AM171" s="78" t="s">
        <v>9022</v>
      </c>
      <c r="AN171" s="80">
        <v>40077.722916666666</v>
      </c>
      <c r="AO171" s="82" t="s">
        <v>9197</v>
      </c>
      <c r="AP171" s="78" t="b">
        <v>1</v>
      </c>
      <c r="AQ171" s="78" t="b">
        <v>0</v>
      </c>
      <c r="AR171" s="78" t="b">
        <v>0</v>
      </c>
      <c r="AS171" s="78" t="s">
        <v>6304</v>
      </c>
      <c r="AT171" s="78">
        <v>1</v>
      </c>
      <c r="AU171" s="82" t="s">
        <v>9742</v>
      </c>
      <c r="AV171" s="78" t="b">
        <v>0</v>
      </c>
      <c r="AW171" s="78" t="s">
        <v>10419</v>
      </c>
      <c r="AX171" s="82" t="s">
        <v>10588</v>
      </c>
      <c r="AY171" s="78" t="s">
        <v>66</v>
      </c>
      <c r="AZ171" s="78" t="str">
        <f>REPLACE(INDEX(GroupVertices[Group], MATCH(Vertices[[#This Row],[Vertex]],GroupVertices[Vertex],0)),1,1,"")</f>
        <v>1</v>
      </c>
      <c r="BA171" s="48" t="s">
        <v>2040</v>
      </c>
      <c r="BB171" s="48" t="s">
        <v>2040</v>
      </c>
      <c r="BC171" s="48" t="s">
        <v>2529</v>
      </c>
      <c r="BD171" s="48" t="s">
        <v>2529</v>
      </c>
      <c r="BE171" s="48" t="s">
        <v>2706</v>
      </c>
      <c r="BF171" s="48" t="s">
        <v>2706</v>
      </c>
      <c r="BG171" s="120" t="s">
        <v>13260</v>
      </c>
      <c r="BH171" s="120" t="s">
        <v>13260</v>
      </c>
      <c r="BI171" s="120" t="s">
        <v>13787</v>
      </c>
      <c r="BJ171" s="120" t="s">
        <v>13787</v>
      </c>
      <c r="BK171" s="120">
        <v>0</v>
      </c>
      <c r="BL171" s="123">
        <v>0</v>
      </c>
      <c r="BM171" s="120">
        <v>0</v>
      </c>
      <c r="BN171" s="123">
        <v>0</v>
      </c>
      <c r="BO171" s="120">
        <v>0</v>
      </c>
      <c r="BP171" s="123">
        <v>0</v>
      </c>
      <c r="BQ171" s="120">
        <v>11</v>
      </c>
      <c r="BR171" s="123">
        <v>100</v>
      </c>
      <c r="BS171" s="120">
        <v>11</v>
      </c>
      <c r="BT171" s="2"/>
      <c r="BU171" s="3"/>
      <c r="BV171" s="3"/>
      <c r="BW171" s="3"/>
      <c r="BX171" s="3"/>
    </row>
    <row r="172" spans="1:76" x14ac:dyDescent="0.25">
      <c r="A172" s="64" t="s">
        <v>309</v>
      </c>
      <c r="B172" s="65"/>
      <c r="C172" s="65" t="s">
        <v>64</v>
      </c>
      <c r="D172" s="66">
        <v>162.01663238255304</v>
      </c>
      <c r="E172" s="68"/>
      <c r="F172" s="100" t="s">
        <v>3548</v>
      </c>
      <c r="G172" s="65"/>
      <c r="H172" s="69" t="s">
        <v>309</v>
      </c>
      <c r="I172" s="70"/>
      <c r="J172" s="70"/>
      <c r="K172" s="69" t="s">
        <v>11377</v>
      </c>
      <c r="L172" s="73">
        <v>1</v>
      </c>
      <c r="M172" s="74">
        <v>4838.18603515625</v>
      </c>
      <c r="N172" s="74">
        <v>5463.62109375</v>
      </c>
      <c r="O172" s="75"/>
      <c r="P172" s="76"/>
      <c r="Q172" s="76"/>
      <c r="R172" s="86"/>
      <c r="S172" s="48">
        <v>0</v>
      </c>
      <c r="T172" s="48">
        <v>1</v>
      </c>
      <c r="U172" s="49">
        <v>0</v>
      </c>
      <c r="V172" s="49">
        <v>2.1277000000000001E-2</v>
      </c>
      <c r="W172" s="49">
        <v>0</v>
      </c>
      <c r="X172" s="49">
        <v>0.55066000000000004</v>
      </c>
      <c r="Y172" s="49">
        <v>0</v>
      </c>
      <c r="Z172" s="49">
        <v>0</v>
      </c>
      <c r="AA172" s="71">
        <v>172</v>
      </c>
      <c r="AB172" s="71"/>
      <c r="AC172" s="72"/>
      <c r="AD172" s="78" t="s">
        <v>6677</v>
      </c>
      <c r="AE172" s="78">
        <v>427</v>
      </c>
      <c r="AF172" s="78">
        <v>53</v>
      </c>
      <c r="AG172" s="78">
        <v>2282</v>
      </c>
      <c r="AH172" s="78">
        <v>733</v>
      </c>
      <c r="AI172" s="78"/>
      <c r="AJ172" s="78"/>
      <c r="AK172" s="78" t="s">
        <v>8104</v>
      </c>
      <c r="AL172" s="78"/>
      <c r="AM172" s="78"/>
      <c r="AN172" s="80">
        <v>40869.270914351851</v>
      </c>
      <c r="AO172" s="82" t="s">
        <v>9198</v>
      </c>
      <c r="AP172" s="78" t="b">
        <v>1</v>
      </c>
      <c r="AQ172" s="78" t="b">
        <v>0</v>
      </c>
      <c r="AR172" s="78" t="b">
        <v>0</v>
      </c>
      <c r="AS172" s="78" t="s">
        <v>6304</v>
      </c>
      <c r="AT172" s="78">
        <v>2</v>
      </c>
      <c r="AU172" s="82" t="s">
        <v>9742</v>
      </c>
      <c r="AV172" s="78" t="b">
        <v>0</v>
      </c>
      <c r="AW172" s="78" t="s">
        <v>10419</v>
      </c>
      <c r="AX172" s="82" t="s">
        <v>10589</v>
      </c>
      <c r="AY172" s="78" t="s">
        <v>66</v>
      </c>
      <c r="AZ172" s="78" t="str">
        <f>REPLACE(INDEX(GroupVertices[Group], MATCH(Vertices[[#This Row],[Vertex]],GroupVertices[Vertex],0)),1,1,"")</f>
        <v>8</v>
      </c>
      <c r="BA172" s="48" t="s">
        <v>2024</v>
      </c>
      <c r="BB172" s="48" t="s">
        <v>2024</v>
      </c>
      <c r="BC172" s="48" t="s">
        <v>2522</v>
      </c>
      <c r="BD172" s="48" t="s">
        <v>2522</v>
      </c>
      <c r="BE172" s="48" t="s">
        <v>2687</v>
      </c>
      <c r="BF172" s="48" t="s">
        <v>2687</v>
      </c>
      <c r="BG172" s="120" t="s">
        <v>13235</v>
      </c>
      <c r="BH172" s="120" t="s">
        <v>13235</v>
      </c>
      <c r="BI172" s="120" t="s">
        <v>13765</v>
      </c>
      <c r="BJ172" s="120" t="s">
        <v>13765</v>
      </c>
      <c r="BK172" s="120">
        <v>1</v>
      </c>
      <c r="BL172" s="123">
        <v>5.882352941176471</v>
      </c>
      <c r="BM172" s="120">
        <v>0</v>
      </c>
      <c r="BN172" s="123">
        <v>0</v>
      </c>
      <c r="BO172" s="120">
        <v>0</v>
      </c>
      <c r="BP172" s="123">
        <v>0</v>
      </c>
      <c r="BQ172" s="120">
        <v>16</v>
      </c>
      <c r="BR172" s="123">
        <v>94.117647058823536</v>
      </c>
      <c r="BS172" s="120">
        <v>17</v>
      </c>
      <c r="BT172" s="2"/>
      <c r="BU172" s="3"/>
      <c r="BV172" s="3"/>
      <c r="BW172" s="3"/>
      <c r="BX172" s="3"/>
    </row>
    <row r="173" spans="1:76" x14ac:dyDescent="0.25">
      <c r="A173" s="64" t="s">
        <v>310</v>
      </c>
      <c r="B173" s="65"/>
      <c r="C173" s="65" t="s">
        <v>64</v>
      </c>
      <c r="D173" s="66">
        <v>162.9047388471775</v>
      </c>
      <c r="E173" s="68"/>
      <c r="F173" s="100" t="s">
        <v>10136</v>
      </c>
      <c r="G173" s="65"/>
      <c r="H173" s="69" t="s">
        <v>310</v>
      </c>
      <c r="I173" s="70"/>
      <c r="J173" s="70"/>
      <c r="K173" s="69" t="s">
        <v>11378</v>
      </c>
      <c r="L173" s="73">
        <v>1</v>
      </c>
      <c r="M173" s="74">
        <v>535.0341796875</v>
      </c>
      <c r="N173" s="74">
        <v>6886.4765625</v>
      </c>
      <c r="O173" s="75"/>
      <c r="P173" s="76"/>
      <c r="Q173" s="76"/>
      <c r="R173" s="86"/>
      <c r="S173" s="48">
        <v>1</v>
      </c>
      <c r="T173" s="48">
        <v>1</v>
      </c>
      <c r="U173" s="49">
        <v>0</v>
      </c>
      <c r="V173" s="49">
        <v>0</v>
      </c>
      <c r="W173" s="49">
        <v>0</v>
      </c>
      <c r="X173" s="49">
        <v>0.99999899999999997</v>
      </c>
      <c r="Y173" s="49">
        <v>0</v>
      </c>
      <c r="Z173" s="49" t="s">
        <v>15767</v>
      </c>
      <c r="AA173" s="71">
        <v>173</v>
      </c>
      <c r="AB173" s="71"/>
      <c r="AC173" s="72"/>
      <c r="AD173" s="78" t="s">
        <v>310</v>
      </c>
      <c r="AE173" s="78">
        <v>561</v>
      </c>
      <c r="AF173" s="78">
        <v>2883</v>
      </c>
      <c r="AG173" s="78">
        <v>2610</v>
      </c>
      <c r="AH173" s="78">
        <v>120761</v>
      </c>
      <c r="AI173" s="78">
        <v>-18000</v>
      </c>
      <c r="AJ173" s="78" t="s">
        <v>7423</v>
      </c>
      <c r="AK173" s="78" t="s">
        <v>8065</v>
      </c>
      <c r="AL173" s="82" t="s">
        <v>8552</v>
      </c>
      <c r="AM173" s="78" t="s">
        <v>9005</v>
      </c>
      <c r="AN173" s="80">
        <v>41206.785486111112</v>
      </c>
      <c r="AO173" s="82" t="s">
        <v>9199</v>
      </c>
      <c r="AP173" s="78" t="b">
        <v>0</v>
      </c>
      <c r="AQ173" s="78" t="b">
        <v>0</v>
      </c>
      <c r="AR173" s="78" t="b">
        <v>0</v>
      </c>
      <c r="AS173" s="78" t="s">
        <v>6304</v>
      </c>
      <c r="AT173" s="78">
        <v>317</v>
      </c>
      <c r="AU173" s="82" t="s">
        <v>9822</v>
      </c>
      <c r="AV173" s="78" t="b">
        <v>0</v>
      </c>
      <c r="AW173" s="78" t="s">
        <v>10419</v>
      </c>
      <c r="AX173" s="82" t="s">
        <v>10590</v>
      </c>
      <c r="AY173" s="78" t="s">
        <v>66</v>
      </c>
      <c r="AZ173" s="78" t="str">
        <f>REPLACE(INDEX(GroupVertices[Group], MATCH(Vertices[[#This Row],[Vertex]],GroupVertices[Vertex],0)),1,1,"")</f>
        <v>1</v>
      </c>
      <c r="BA173" s="48" t="s">
        <v>2041</v>
      </c>
      <c r="BB173" s="48" t="s">
        <v>2041</v>
      </c>
      <c r="BC173" s="48" t="s">
        <v>2505</v>
      </c>
      <c r="BD173" s="48" t="s">
        <v>2505</v>
      </c>
      <c r="BE173" s="48" t="s">
        <v>2667</v>
      </c>
      <c r="BF173" s="48" t="s">
        <v>2667</v>
      </c>
      <c r="BG173" s="120" t="s">
        <v>13204</v>
      </c>
      <c r="BH173" s="120" t="s">
        <v>13204</v>
      </c>
      <c r="BI173" s="120" t="s">
        <v>13735</v>
      </c>
      <c r="BJ173" s="120" t="s">
        <v>13735</v>
      </c>
      <c r="BK173" s="120">
        <v>1</v>
      </c>
      <c r="BL173" s="123">
        <v>5.5555555555555554</v>
      </c>
      <c r="BM173" s="120">
        <v>0</v>
      </c>
      <c r="BN173" s="123">
        <v>0</v>
      </c>
      <c r="BO173" s="120">
        <v>0</v>
      </c>
      <c r="BP173" s="123">
        <v>0</v>
      </c>
      <c r="BQ173" s="120">
        <v>17</v>
      </c>
      <c r="BR173" s="123">
        <v>94.444444444444443</v>
      </c>
      <c r="BS173" s="120">
        <v>18</v>
      </c>
      <c r="BT173" s="2"/>
      <c r="BU173" s="3"/>
      <c r="BV173" s="3"/>
      <c r="BW173" s="3"/>
      <c r="BX173" s="3"/>
    </row>
    <row r="174" spans="1:76" x14ac:dyDescent="0.25">
      <c r="A174" s="64" t="s">
        <v>311</v>
      </c>
      <c r="B174" s="65"/>
      <c r="C174" s="65" t="s">
        <v>64</v>
      </c>
      <c r="D174" s="66">
        <v>162.01318037862694</v>
      </c>
      <c r="E174" s="68"/>
      <c r="F174" s="100" t="s">
        <v>3522</v>
      </c>
      <c r="G174" s="65"/>
      <c r="H174" s="69" t="s">
        <v>311</v>
      </c>
      <c r="I174" s="70"/>
      <c r="J174" s="70"/>
      <c r="K174" s="69" t="s">
        <v>11379</v>
      </c>
      <c r="L174" s="73">
        <v>1</v>
      </c>
      <c r="M174" s="74">
        <v>4417.705078125</v>
      </c>
      <c r="N174" s="74">
        <v>5403.43701171875</v>
      </c>
      <c r="O174" s="75"/>
      <c r="P174" s="76"/>
      <c r="Q174" s="76"/>
      <c r="R174" s="86"/>
      <c r="S174" s="48">
        <v>0</v>
      </c>
      <c r="T174" s="48">
        <v>1</v>
      </c>
      <c r="U174" s="49">
        <v>0</v>
      </c>
      <c r="V174" s="49">
        <v>2.1277000000000001E-2</v>
      </c>
      <c r="W174" s="49">
        <v>0</v>
      </c>
      <c r="X174" s="49">
        <v>0.55066000000000004</v>
      </c>
      <c r="Y174" s="49">
        <v>0</v>
      </c>
      <c r="Z174" s="49">
        <v>0</v>
      </c>
      <c r="AA174" s="71">
        <v>174</v>
      </c>
      <c r="AB174" s="71"/>
      <c r="AC174" s="72"/>
      <c r="AD174" s="78" t="s">
        <v>6678</v>
      </c>
      <c r="AE174" s="78">
        <v>926</v>
      </c>
      <c r="AF174" s="78">
        <v>42</v>
      </c>
      <c r="AG174" s="78">
        <v>742</v>
      </c>
      <c r="AH174" s="78">
        <v>368</v>
      </c>
      <c r="AI174" s="78">
        <v>-25200</v>
      </c>
      <c r="AJ174" s="78"/>
      <c r="AK174" s="78" t="s">
        <v>8105</v>
      </c>
      <c r="AL174" s="78"/>
      <c r="AM174" s="78" t="s">
        <v>9004</v>
      </c>
      <c r="AN174" s="80">
        <v>41403.65824074074</v>
      </c>
      <c r="AO174" s="82" t="s">
        <v>9200</v>
      </c>
      <c r="AP174" s="78" t="b">
        <v>0</v>
      </c>
      <c r="AQ174" s="78" t="b">
        <v>1</v>
      </c>
      <c r="AR174" s="78" t="b">
        <v>0</v>
      </c>
      <c r="AS174" s="78" t="s">
        <v>6304</v>
      </c>
      <c r="AT174" s="78">
        <v>0</v>
      </c>
      <c r="AU174" s="82" t="s">
        <v>9823</v>
      </c>
      <c r="AV174" s="78" t="b">
        <v>0</v>
      </c>
      <c r="AW174" s="78" t="s">
        <v>10419</v>
      </c>
      <c r="AX174" s="82" t="s">
        <v>10591</v>
      </c>
      <c r="AY174" s="78" t="s">
        <v>66</v>
      </c>
      <c r="AZ174" s="78" t="str">
        <f>REPLACE(INDEX(GroupVertices[Group], MATCH(Vertices[[#This Row],[Vertex]],GroupVertices[Vertex],0)),1,1,"")</f>
        <v>8</v>
      </c>
      <c r="BA174" s="48" t="s">
        <v>2024</v>
      </c>
      <c r="BB174" s="48" t="s">
        <v>2024</v>
      </c>
      <c r="BC174" s="48" t="s">
        <v>2522</v>
      </c>
      <c r="BD174" s="48" t="s">
        <v>2522</v>
      </c>
      <c r="BE174" s="48" t="s">
        <v>2687</v>
      </c>
      <c r="BF174" s="48" t="s">
        <v>2687</v>
      </c>
      <c r="BG174" s="120" t="s">
        <v>13235</v>
      </c>
      <c r="BH174" s="120" t="s">
        <v>13235</v>
      </c>
      <c r="BI174" s="120" t="s">
        <v>13765</v>
      </c>
      <c r="BJ174" s="120" t="s">
        <v>13765</v>
      </c>
      <c r="BK174" s="120">
        <v>1</v>
      </c>
      <c r="BL174" s="123">
        <v>5.882352941176471</v>
      </c>
      <c r="BM174" s="120">
        <v>0</v>
      </c>
      <c r="BN174" s="123">
        <v>0</v>
      </c>
      <c r="BO174" s="120">
        <v>0</v>
      </c>
      <c r="BP174" s="123">
        <v>0</v>
      </c>
      <c r="BQ174" s="120">
        <v>16</v>
      </c>
      <c r="BR174" s="123">
        <v>94.117647058823536</v>
      </c>
      <c r="BS174" s="120">
        <v>17</v>
      </c>
      <c r="BT174" s="2"/>
      <c r="BU174" s="3"/>
      <c r="BV174" s="3"/>
      <c r="BW174" s="3"/>
      <c r="BX174" s="3"/>
    </row>
    <row r="175" spans="1:76" x14ac:dyDescent="0.25">
      <c r="A175" s="64" t="s">
        <v>312</v>
      </c>
      <c r="B175" s="65"/>
      <c r="C175" s="65" t="s">
        <v>64</v>
      </c>
      <c r="D175" s="66">
        <v>162.00282436684864</v>
      </c>
      <c r="E175" s="68"/>
      <c r="F175" s="100" t="s">
        <v>3549</v>
      </c>
      <c r="G175" s="65"/>
      <c r="H175" s="69" t="s">
        <v>312</v>
      </c>
      <c r="I175" s="70"/>
      <c r="J175" s="70"/>
      <c r="K175" s="69" t="s">
        <v>11380</v>
      </c>
      <c r="L175" s="73">
        <v>1</v>
      </c>
      <c r="M175" s="74">
        <v>4578.79052734375</v>
      </c>
      <c r="N175" s="74">
        <v>5682.66552734375</v>
      </c>
      <c r="O175" s="75"/>
      <c r="P175" s="76"/>
      <c r="Q175" s="76"/>
      <c r="R175" s="86"/>
      <c r="S175" s="48">
        <v>0</v>
      </c>
      <c r="T175" s="48">
        <v>1</v>
      </c>
      <c r="U175" s="49">
        <v>0</v>
      </c>
      <c r="V175" s="49">
        <v>2.1277000000000001E-2</v>
      </c>
      <c r="W175" s="49">
        <v>0</v>
      </c>
      <c r="X175" s="49">
        <v>0.55066000000000004</v>
      </c>
      <c r="Y175" s="49">
        <v>0</v>
      </c>
      <c r="Z175" s="49">
        <v>0</v>
      </c>
      <c r="AA175" s="71">
        <v>175</v>
      </c>
      <c r="AB175" s="71"/>
      <c r="AC175" s="72"/>
      <c r="AD175" s="78" t="s">
        <v>312</v>
      </c>
      <c r="AE175" s="78">
        <v>488</v>
      </c>
      <c r="AF175" s="78">
        <v>9</v>
      </c>
      <c r="AG175" s="78">
        <v>316</v>
      </c>
      <c r="AH175" s="78">
        <v>123</v>
      </c>
      <c r="AI175" s="78"/>
      <c r="AJ175" s="78"/>
      <c r="AK175" s="78"/>
      <c r="AL175" s="78"/>
      <c r="AM175" s="78"/>
      <c r="AN175" s="80">
        <v>42829.312013888892</v>
      </c>
      <c r="AO175" s="78"/>
      <c r="AP175" s="78" t="b">
        <v>1</v>
      </c>
      <c r="AQ175" s="78" t="b">
        <v>0</v>
      </c>
      <c r="AR175" s="78" t="b">
        <v>0</v>
      </c>
      <c r="AS175" s="78" t="s">
        <v>6304</v>
      </c>
      <c r="AT175" s="78">
        <v>0</v>
      </c>
      <c r="AU175" s="78"/>
      <c r="AV175" s="78" t="b">
        <v>0</v>
      </c>
      <c r="AW175" s="78" t="s">
        <v>10419</v>
      </c>
      <c r="AX175" s="82" t="s">
        <v>10592</v>
      </c>
      <c r="AY175" s="78" t="s">
        <v>66</v>
      </c>
      <c r="AZ175" s="78" t="str">
        <f>REPLACE(INDEX(GroupVertices[Group], MATCH(Vertices[[#This Row],[Vertex]],GroupVertices[Vertex],0)),1,1,"")</f>
        <v>8</v>
      </c>
      <c r="BA175" s="48" t="s">
        <v>2024</v>
      </c>
      <c r="BB175" s="48" t="s">
        <v>2024</v>
      </c>
      <c r="BC175" s="48" t="s">
        <v>2522</v>
      </c>
      <c r="BD175" s="48" t="s">
        <v>2522</v>
      </c>
      <c r="BE175" s="48" t="s">
        <v>2687</v>
      </c>
      <c r="BF175" s="48" t="s">
        <v>2687</v>
      </c>
      <c r="BG175" s="120" t="s">
        <v>13235</v>
      </c>
      <c r="BH175" s="120" t="s">
        <v>13235</v>
      </c>
      <c r="BI175" s="120" t="s">
        <v>13765</v>
      </c>
      <c r="BJ175" s="120" t="s">
        <v>13765</v>
      </c>
      <c r="BK175" s="120">
        <v>1</v>
      </c>
      <c r="BL175" s="123">
        <v>5.882352941176471</v>
      </c>
      <c r="BM175" s="120">
        <v>0</v>
      </c>
      <c r="BN175" s="123">
        <v>0</v>
      </c>
      <c r="BO175" s="120">
        <v>0</v>
      </c>
      <c r="BP175" s="123">
        <v>0</v>
      </c>
      <c r="BQ175" s="120">
        <v>16</v>
      </c>
      <c r="BR175" s="123">
        <v>94.117647058823536</v>
      </c>
      <c r="BS175" s="120">
        <v>17</v>
      </c>
      <c r="BT175" s="2"/>
      <c r="BU175" s="3"/>
      <c r="BV175" s="3"/>
      <c r="BW175" s="3"/>
      <c r="BX175" s="3"/>
    </row>
    <row r="176" spans="1:76" x14ac:dyDescent="0.25">
      <c r="A176" s="64" t="s">
        <v>313</v>
      </c>
      <c r="B176" s="65"/>
      <c r="C176" s="65" t="s">
        <v>64</v>
      </c>
      <c r="D176" s="66">
        <v>162.00094145561621</v>
      </c>
      <c r="E176" s="68"/>
      <c r="F176" s="100" t="s">
        <v>3550</v>
      </c>
      <c r="G176" s="65"/>
      <c r="H176" s="69" t="s">
        <v>313</v>
      </c>
      <c r="I176" s="70"/>
      <c r="J176" s="70"/>
      <c r="K176" s="69" t="s">
        <v>11381</v>
      </c>
      <c r="L176" s="73">
        <v>1</v>
      </c>
      <c r="M176" s="74">
        <v>5123.01904296875</v>
      </c>
      <c r="N176" s="74">
        <v>5165.8212890625</v>
      </c>
      <c r="O176" s="75"/>
      <c r="P176" s="76"/>
      <c r="Q176" s="76"/>
      <c r="R176" s="86"/>
      <c r="S176" s="48">
        <v>0</v>
      </c>
      <c r="T176" s="48">
        <v>1</v>
      </c>
      <c r="U176" s="49">
        <v>0</v>
      </c>
      <c r="V176" s="49">
        <v>2.1277000000000001E-2</v>
      </c>
      <c r="W176" s="49">
        <v>0</v>
      </c>
      <c r="X176" s="49">
        <v>0.55066000000000004</v>
      </c>
      <c r="Y176" s="49">
        <v>0</v>
      </c>
      <c r="Z176" s="49">
        <v>0</v>
      </c>
      <c r="AA176" s="71">
        <v>176</v>
      </c>
      <c r="AB176" s="71"/>
      <c r="AC176" s="72"/>
      <c r="AD176" s="78" t="s">
        <v>6679</v>
      </c>
      <c r="AE176" s="78">
        <v>0</v>
      </c>
      <c r="AF176" s="78">
        <v>3</v>
      </c>
      <c r="AG176" s="78">
        <v>24</v>
      </c>
      <c r="AH176" s="78">
        <v>10</v>
      </c>
      <c r="AI176" s="78">
        <v>21600</v>
      </c>
      <c r="AJ176" s="78"/>
      <c r="AK176" s="78" t="s">
        <v>8106</v>
      </c>
      <c r="AL176" s="78"/>
      <c r="AM176" s="78" t="s">
        <v>8104</v>
      </c>
      <c r="AN176" s="80">
        <v>43069.196898148148</v>
      </c>
      <c r="AO176" s="78"/>
      <c r="AP176" s="78" t="b">
        <v>1</v>
      </c>
      <c r="AQ176" s="78" t="b">
        <v>0</v>
      </c>
      <c r="AR176" s="78" t="b">
        <v>0</v>
      </c>
      <c r="AS176" s="78" t="s">
        <v>6304</v>
      </c>
      <c r="AT176" s="78">
        <v>0</v>
      </c>
      <c r="AU176" s="78"/>
      <c r="AV176" s="78" t="b">
        <v>0</v>
      </c>
      <c r="AW176" s="78" t="s">
        <v>10419</v>
      </c>
      <c r="AX176" s="82" t="s">
        <v>10593</v>
      </c>
      <c r="AY176" s="78" t="s">
        <v>66</v>
      </c>
      <c r="AZ176" s="78" t="str">
        <f>REPLACE(INDEX(GroupVertices[Group], MATCH(Vertices[[#This Row],[Vertex]],GroupVertices[Vertex],0)),1,1,"")</f>
        <v>8</v>
      </c>
      <c r="BA176" s="48" t="s">
        <v>2024</v>
      </c>
      <c r="BB176" s="48" t="s">
        <v>2024</v>
      </c>
      <c r="BC176" s="48" t="s">
        <v>2522</v>
      </c>
      <c r="BD176" s="48" t="s">
        <v>2522</v>
      </c>
      <c r="BE176" s="48" t="s">
        <v>2687</v>
      </c>
      <c r="BF176" s="48" t="s">
        <v>2687</v>
      </c>
      <c r="BG176" s="120" t="s">
        <v>13235</v>
      </c>
      <c r="BH176" s="120" t="s">
        <v>13235</v>
      </c>
      <c r="BI176" s="120" t="s">
        <v>13765</v>
      </c>
      <c r="BJ176" s="120" t="s">
        <v>13765</v>
      </c>
      <c r="BK176" s="120">
        <v>1</v>
      </c>
      <c r="BL176" s="123">
        <v>5.882352941176471</v>
      </c>
      <c r="BM176" s="120">
        <v>0</v>
      </c>
      <c r="BN176" s="123">
        <v>0</v>
      </c>
      <c r="BO176" s="120">
        <v>0</v>
      </c>
      <c r="BP176" s="123">
        <v>0</v>
      </c>
      <c r="BQ176" s="120">
        <v>16</v>
      </c>
      <c r="BR176" s="123">
        <v>94.117647058823536</v>
      </c>
      <c r="BS176" s="120">
        <v>17</v>
      </c>
      <c r="BT176" s="2"/>
      <c r="BU176" s="3"/>
      <c r="BV176" s="3"/>
      <c r="BW176" s="3"/>
      <c r="BX176" s="3"/>
    </row>
    <row r="177" spans="1:76" x14ac:dyDescent="0.25">
      <c r="A177" s="64" t="s">
        <v>314</v>
      </c>
      <c r="B177" s="65"/>
      <c r="C177" s="65" t="s">
        <v>64</v>
      </c>
      <c r="D177" s="66">
        <v>162.10293248070559</v>
      </c>
      <c r="E177" s="68"/>
      <c r="F177" s="100" t="s">
        <v>10137</v>
      </c>
      <c r="G177" s="65"/>
      <c r="H177" s="69" t="s">
        <v>314</v>
      </c>
      <c r="I177" s="70"/>
      <c r="J177" s="70"/>
      <c r="K177" s="69" t="s">
        <v>11382</v>
      </c>
      <c r="L177" s="73">
        <v>1</v>
      </c>
      <c r="M177" s="74">
        <v>761.78216552734375</v>
      </c>
      <c r="N177" s="74">
        <v>6886.4765625</v>
      </c>
      <c r="O177" s="75"/>
      <c r="P177" s="76"/>
      <c r="Q177" s="76"/>
      <c r="R177" s="86"/>
      <c r="S177" s="48">
        <v>1</v>
      </c>
      <c r="T177" s="48">
        <v>1</v>
      </c>
      <c r="U177" s="49">
        <v>0</v>
      </c>
      <c r="V177" s="49">
        <v>0</v>
      </c>
      <c r="W177" s="49">
        <v>0</v>
      </c>
      <c r="X177" s="49">
        <v>0.99999899999999997</v>
      </c>
      <c r="Y177" s="49">
        <v>0</v>
      </c>
      <c r="Z177" s="49" t="s">
        <v>15767</v>
      </c>
      <c r="AA177" s="71">
        <v>177</v>
      </c>
      <c r="AB177" s="71"/>
      <c r="AC177" s="72"/>
      <c r="AD177" s="78" t="s">
        <v>6680</v>
      </c>
      <c r="AE177" s="78">
        <v>268</v>
      </c>
      <c r="AF177" s="78">
        <v>328</v>
      </c>
      <c r="AG177" s="78">
        <v>3076</v>
      </c>
      <c r="AH177" s="78">
        <v>43</v>
      </c>
      <c r="AI177" s="78">
        <v>-18000</v>
      </c>
      <c r="AJ177" s="78" t="s">
        <v>7424</v>
      </c>
      <c r="AK177" s="78" t="s">
        <v>8107</v>
      </c>
      <c r="AL177" s="82" t="s">
        <v>8553</v>
      </c>
      <c r="AM177" s="78" t="s">
        <v>9023</v>
      </c>
      <c r="AN177" s="80">
        <v>39948.708472222221</v>
      </c>
      <c r="AO177" s="82" t="s">
        <v>9201</v>
      </c>
      <c r="AP177" s="78" t="b">
        <v>0</v>
      </c>
      <c r="AQ177" s="78" t="b">
        <v>0</v>
      </c>
      <c r="AR177" s="78" t="b">
        <v>1</v>
      </c>
      <c r="AS177" s="78" t="s">
        <v>6304</v>
      </c>
      <c r="AT177" s="78">
        <v>145</v>
      </c>
      <c r="AU177" s="82" t="s">
        <v>9742</v>
      </c>
      <c r="AV177" s="78" t="b">
        <v>0</v>
      </c>
      <c r="AW177" s="78" t="s">
        <v>10419</v>
      </c>
      <c r="AX177" s="82" t="s">
        <v>10594</v>
      </c>
      <c r="AY177" s="78" t="s">
        <v>66</v>
      </c>
      <c r="AZ177" s="78" t="str">
        <f>REPLACE(INDEX(GroupVertices[Group], MATCH(Vertices[[#This Row],[Vertex]],GroupVertices[Vertex],0)),1,1,"")</f>
        <v>1</v>
      </c>
      <c r="BA177" s="48" t="s">
        <v>12865</v>
      </c>
      <c r="BB177" s="48" t="s">
        <v>12865</v>
      </c>
      <c r="BC177" s="48" t="s">
        <v>2530</v>
      </c>
      <c r="BD177" s="48" t="s">
        <v>2530</v>
      </c>
      <c r="BE177" s="48" t="s">
        <v>731</v>
      </c>
      <c r="BF177" s="48" t="s">
        <v>731</v>
      </c>
      <c r="BG177" s="120" t="s">
        <v>13261</v>
      </c>
      <c r="BH177" s="120" t="s">
        <v>13261</v>
      </c>
      <c r="BI177" s="120" t="s">
        <v>13788</v>
      </c>
      <c r="BJ177" s="120" t="s">
        <v>13788</v>
      </c>
      <c r="BK177" s="120">
        <v>0</v>
      </c>
      <c r="BL177" s="123">
        <v>0</v>
      </c>
      <c r="BM177" s="120">
        <v>0</v>
      </c>
      <c r="BN177" s="123">
        <v>0</v>
      </c>
      <c r="BO177" s="120">
        <v>0</v>
      </c>
      <c r="BP177" s="123">
        <v>0</v>
      </c>
      <c r="BQ177" s="120">
        <v>18</v>
      </c>
      <c r="BR177" s="123">
        <v>100</v>
      </c>
      <c r="BS177" s="120">
        <v>18</v>
      </c>
      <c r="BT177" s="2"/>
      <c r="BU177" s="3"/>
      <c r="BV177" s="3"/>
      <c r="BW177" s="3"/>
      <c r="BX177" s="3"/>
    </row>
    <row r="178" spans="1:76" x14ac:dyDescent="0.25">
      <c r="A178" s="64" t="s">
        <v>315</v>
      </c>
      <c r="B178" s="65"/>
      <c r="C178" s="65" t="s">
        <v>64</v>
      </c>
      <c r="D178" s="66">
        <v>164.64956992255273</v>
      </c>
      <c r="E178" s="68"/>
      <c r="F178" s="100" t="s">
        <v>3551</v>
      </c>
      <c r="G178" s="65"/>
      <c r="H178" s="69" t="s">
        <v>315</v>
      </c>
      <c r="I178" s="70"/>
      <c r="J178" s="70"/>
      <c r="K178" s="69" t="s">
        <v>11383</v>
      </c>
      <c r="L178" s="73">
        <v>1</v>
      </c>
      <c r="M178" s="74">
        <v>7627.5673828125</v>
      </c>
      <c r="N178" s="74">
        <v>6822.84716796875</v>
      </c>
      <c r="O178" s="75"/>
      <c r="P178" s="76"/>
      <c r="Q178" s="76"/>
      <c r="R178" s="86"/>
      <c r="S178" s="48">
        <v>0</v>
      </c>
      <c r="T178" s="48">
        <v>1</v>
      </c>
      <c r="U178" s="49">
        <v>0</v>
      </c>
      <c r="V178" s="49">
        <v>0.1</v>
      </c>
      <c r="W178" s="49">
        <v>0</v>
      </c>
      <c r="X178" s="49">
        <v>0.56143600000000005</v>
      </c>
      <c r="Y178" s="49">
        <v>0</v>
      </c>
      <c r="Z178" s="49">
        <v>0</v>
      </c>
      <c r="AA178" s="71">
        <v>178</v>
      </c>
      <c r="AB178" s="71"/>
      <c r="AC178" s="72"/>
      <c r="AD178" s="78" t="s">
        <v>6681</v>
      </c>
      <c r="AE178" s="78">
        <v>8251</v>
      </c>
      <c r="AF178" s="78">
        <v>8443</v>
      </c>
      <c r="AG178" s="78">
        <v>8244</v>
      </c>
      <c r="AH178" s="78">
        <v>12934</v>
      </c>
      <c r="AI178" s="78">
        <v>3600</v>
      </c>
      <c r="AJ178" s="78" t="s">
        <v>7425</v>
      </c>
      <c r="AK178" s="78" t="s">
        <v>8108</v>
      </c>
      <c r="AL178" s="82" t="s">
        <v>8554</v>
      </c>
      <c r="AM178" s="78" t="s">
        <v>9024</v>
      </c>
      <c r="AN178" s="80">
        <v>41052.907337962963</v>
      </c>
      <c r="AO178" s="82" t="s">
        <v>9202</v>
      </c>
      <c r="AP178" s="78" t="b">
        <v>0</v>
      </c>
      <c r="AQ178" s="78" t="b">
        <v>0</v>
      </c>
      <c r="AR178" s="78" t="b">
        <v>0</v>
      </c>
      <c r="AS178" s="78" t="s">
        <v>6304</v>
      </c>
      <c r="AT178" s="78">
        <v>1238</v>
      </c>
      <c r="AU178" s="82" t="s">
        <v>9742</v>
      </c>
      <c r="AV178" s="78" t="b">
        <v>0</v>
      </c>
      <c r="AW178" s="78" t="s">
        <v>10419</v>
      </c>
      <c r="AX178" s="82" t="s">
        <v>10595</v>
      </c>
      <c r="AY178" s="78" t="s">
        <v>66</v>
      </c>
      <c r="AZ178" s="78" t="str">
        <f>REPLACE(INDEX(GroupVertices[Group], MATCH(Vertices[[#This Row],[Vertex]],GroupVertices[Vertex],0)),1,1,"")</f>
        <v>29</v>
      </c>
      <c r="BA178" s="48"/>
      <c r="BB178" s="48"/>
      <c r="BC178" s="48"/>
      <c r="BD178" s="48"/>
      <c r="BE178" s="48" t="s">
        <v>2660</v>
      </c>
      <c r="BF178" s="48" t="s">
        <v>2660</v>
      </c>
      <c r="BG178" s="120" t="s">
        <v>13262</v>
      </c>
      <c r="BH178" s="120" t="s">
        <v>13262</v>
      </c>
      <c r="BI178" s="120" t="s">
        <v>13789</v>
      </c>
      <c r="BJ178" s="120" t="s">
        <v>13789</v>
      </c>
      <c r="BK178" s="120">
        <v>0</v>
      </c>
      <c r="BL178" s="123">
        <v>0</v>
      </c>
      <c r="BM178" s="120">
        <v>0</v>
      </c>
      <c r="BN178" s="123">
        <v>0</v>
      </c>
      <c r="BO178" s="120">
        <v>0</v>
      </c>
      <c r="BP178" s="123">
        <v>0</v>
      </c>
      <c r="BQ178" s="120">
        <v>13</v>
      </c>
      <c r="BR178" s="123">
        <v>100</v>
      </c>
      <c r="BS178" s="120">
        <v>13</v>
      </c>
      <c r="BT178" s="2"/>
      <c r="BU178" s="3"/>
      <c r="BV178" s="3"/>
      <c r="BW178" s="3"/>
      <c r="BX178" s="3"/>
    </row>
    <row r="179" spans="1:76" x14ac:dyDescent="0.25">
      <c r="A179" s="64" t="s">
        <v>320</v>
      </c>
      <c r="B179" s="65"/>
      <c r="C179" s="65" t="s">
        <v>64</v>
      </c>
      <c r="D179" s="66">
        <v>166.36396059967052</v>
      </c>
      <c r="E179" s="68"/>
      <c r="F179" s="100" t="s">
        <v>10138</v>
      </c>
      <c r="G179" s="65"/>
      <c r="H179" s="69" t="s">
        <v>320</v>
      </c>
      <c r="I179" s="70"/>
      <c r="J179" s="70"/>
      <c r="K179" s="69" t="s">
        <v>11384</v>
      </c>
      <c r="L179" s="73">
        <v>1.9974386374207662</v>
      </c>
      <c r="M179" s="74">
        <v>7716.79248046875</v>
      </c>
      <c r="N179" s="74">
        <v>6671.9169921875</v>
      </c>
      <c r="O179" s="75"/>
      <c r="P179" s="76"/>
      <c r="Q179" s="76"/>
      <c r="R179" s="86"/>
      <c r="S179" s="48">
        <v>3</v>
      </c>
      <c r="T179" s="48">
        <v>1</v>
      </c>
      <c r="U179" s="49">
        <v>6</v>
      </c>
      <c r="V179" s="49">
        <v>0.14285700000000001</v>
      </c>
      <c r="W179" s="49">
        <v>0</v>
      </c>
      <c r="X179" s="49">
        <v>1.4521269999999999</v>
      </c>
      <c r="Y179" s="49">
        <v>0</v>
      </c>
      <c r="Z179" s="49">
        <v>0</v>
      </c>
      <c r="AA179" s="71">
        <v>179</v>
      </c>
      <c r="AB179" s="71"/>
      <c r="AC179" s="72"/>
      <c r="AD179" s="78" t="s">
        <v>6682</v>
      </c>
      <c r="AE179" s="78">
        <v>14076</v>
      </c>
      <c r="AF179" s="78">
        <v>13906</v>
      </c>
      <c r="AG179" s="78">
        <v>59891</v>
      </c>
      <c r="AH179" s="78">
        <v>27002</v>
      </c>
      <c r="AI179" s="78">
        <v>-25200</v>
      </c>
      <c r="AJ179" s="78" t="s">
        <v>7426</v>
      </c>
      <c r="AK179" s="78" t="s">
        <v>8109</v>
      </c>
      <c r="AL179" s="82" t="s">
        <v>8555</v>
      </c>
      <c r="AM179" s="78" t="s">
        <v>9004</v>
      </c>
      <c r="AN179" s="80">
        <v>42526.304907407408</v>
      </c>
      <c r="AO179" s="82" t="s">
        <v>9203</v>
      </c>
      <c r="AP179" s="78" t="b">
        <v>0</v>
      </c>
      <c r="AQ179" s="78" t="b">
        <v>0</v>
      </c>
      <c r="AR179" s="78" t="b">
        <v>0</v>
      </c>
      <c r="AS179" s="78" t="s">
        <v>6304</v>
      </c>
      <c r="AT179" s="78">
        <v>437</v>
      </c>
      <c r="AU179" s="82" t="s">
        <v>9742</v>
      </c>
      <c r="AV179" s="78" t="b">
        <v>0</v>
      </c>
      <c r="AW179" s="78" t="s">
        <v>10419</v>
      </c>
      <c r="AX179" s="82" t="s">
        <v>10596</v>
      </c>
      <c r="AY179" s="78" t="s">
        <v>66</v>
      </c>
      <c r="AZ179" s="78" t="str">
        <f>REPLACE(INDEX(GroupVertices[Group], MATCH(Vertices[[#This Row],[Vertex]],GroupVertices[Vertex],0)),1,1,"")</f>
        <v>29</v>
      </c>
      <c r="BA179" s="48"/>
      <c r="BB179" s="48"/>
      <c r="BC179" s="48"/>
      <c r="BD179" s="48"/>
      <c r="BE179" s="48" t="s">
        <v>12323</v>
      </c>
      <c r="BF179" s="48" t="s">
        <v>12323</v>
      </c>
      <c r="BG179" s="120" t="s">
        <v>12414</v>
      </c>
      <c r="BH179" s="120" t="s">
        <v>12414</v>
      </c>
      <c r="BI179" s="120" t="s">
        <v>13722</v>
      </c>
      <c r="BJ179" s="120" t="s">
        <v>13722</v>
      </c>
      <c r="BK179" s="120">
        <v>0</v>
      </c>
      <c r="BL179" s="123">
        <v>0</v>
      </c>
      <c r="BM179" s="120">
        <v>0</v>
      </c>
      <c r="BN179" s="123">
        <v>0</v>
      </c>
      <c r="BO179" s="120">
        <v>0</v>
      </c>
      <c r="BP179" s="123">
        <v>0</v>
      </c>
      <c r="BQ179" s="120">
        <v>25</v>
      </c>
      <c r="BR179" s="123">
        <v>100</v>
      </c>
      <c r="BS179" s="120">
        <v>25</v>
      </c>
      <c r="BT179" s="2"/>
      <c r="BU179" s="3"/>
      <c r="BV179" s="3"/>
      <c r="BW179" s="3"/>
      <c r="BX179" s="3"/>
    </row>
    <row r="180" spans="1:76" x14ac:dyDescent="0.25">
      <c r="A180" s="64" t="s">
        <v>316</v>
      </c>
      <c r="B180" s="65"/>
      <c r="C180" s="65" t="s">
        <v>64</v>
      </c>
      <c r="D180" s="66">
        <v>170.41818230160808</v>
      </c>
      <c r="E180" s="68"/>
      <c r="F180" s="100" t="s">
        <v>10139</v>
      </c>
      <c r="G180" s="65"/>
      <c r="H180" s="69" t="s">
        <v>316</v>
      </c>
      <c r="I180" s="70"/>
      <c r="J180" s="70"/>
      <c r="K180" s="69" t="s">
        <v>11385</v>
      </c>
      <c r="L180" s="73">
        <v>1</v>
      </c>
      <c r="M180" s="74">
        <v>8387.7255859375</v>
      </c>
      <c r="N180" s="74">
        <v>1335.16064453125</v>
      </c>
      <c r="O180" s="75"/>
      <c r="P180" s="76"/>
      <c r="Q180" s="76"/>
      <c r="R180" s="86"/>
      <c r="S180" s="48">
        <v>2</v>
      </c>
      <c r="T180" s="48">
        <v>1</v>
      </c>
      <c r="U180" s="49">
        <v>0</v>
      </c>
      <c r="V180" s="49">
        <v>1</v>
      </c>
      <c r="W180" s="49">
        <v>0</v>
      </c>
      <c r="X180" s="49">
        <v>1.2982450000000001</v>
      </c>
      <c r="Y180" s="49">
        <v>0</v>
      </c>
      <c r="Z180" s="49">
        <v>0</v>
      </c>
      <c r="AA180" s="71">
        <v>180</v>
      </c>
      <c r="AB180" s="71"/>
      <c r="AC180" s="72"/>
      <c r="AD180" s="78" t="s">
        <v>6683</v>
      </c>
      <c r="AE180" s="78">
        <v>24760</v>
      </c>
      <c r="AF180" s="78">
        <v>26825</v>
      </c>
      <c r="AG180" s="78">
        <v>7912</v>
      </c>
      <c r="AH180" s="78">
        <v>1920</v>
      </c>
      <c r="AI180" s="78">
        <v>-28800</v>
      </c>
      <c r="AJ180" s="78" t="s">
        <v>7427</v>
      </c>
      <c r="AK180" s="78" t="s">
        <v>8110</v>
      </c>
      <c r="AL180" s="82" t="s">
        <v>8556</v>
      </c>
      <c r="AM180" s="78" t="s">
        <v>9004</v>
      </c>
      <c r="AN180" s="80">
        <v>42315.778009259258</v>
      </c>
      <c r="AO180" s="82" t="s">
        <v>9204</v>
      </c>
      <c r="AP180" s="78" t="b">
        <v>1</v>
      </c>
      <c r="AQ180" s="78" t="b">
        <v>0</v>
      </c>
      <c r="AR180" s="78" t="b">
        <v>0</v>
      </c>
      <c r="AS180" s="78" t="s">
        <v>6304</v>
      </c>
      <c r="AT180" s="78">
        <v>510</v>
      </c>
      <c r="AU180" s="82" t="s">
        <v>9742</v>
      </c>
      <c r="AV180" s="78" t="b">
        <v>0</v>
      </c>
      <c r="AW180" s="78" t="s">
        <v>10419</v>
      </c>
      <c r="AX180" s="82" t="s">
        <v>10597</v>
      </c>
      <c r="AY180" s="78" t="s">
        <v>66</v>
      </c>
      <c r="AZ180" s="78" t="str">
        <f>REPLACE(INDEX(GroupVertices[Group], MATCH(Vertices[[#This Row],[Vertex]],GroupVertices[Vertex],0)),1,1,"")</f>
        <v>95</v>
      </c>
      <c r="BA180" s="48"/>
      <c r="BB180" s="48"/>
      <c r="BC180" s="48"/>
      <c r="BD180" s="48"/>
      <c r="BE180" s="48" t="s">
        <v>731</v>
      </c>
      <c r="BF180" s="48" t="s">
        <v>731</v>
      </c>
      <c r="BG180" s="120" t="s">
        <v>12469</v>
      </c>
      <c r="BH180" s="120" t="s">
        <v>12469</v>
      </c>
      <c r="BI180" s="120" t="s">
        <v>12659</v>
      </c>
      <c r="BJ180" s="120" t="s">
        <v>12659</v>
      </c>
      <c r="BK180" s="120">
        <v>2</v>
      </c>
      <c r="BL180" s="123">
        <v>4.3478260869565215</v>
      </c>
      <c r="BM180" s="120">
        <v>0</v>
      </c>
      <c r="BN180" s="123">
        <v>0</v>
      </c>
      <c r="BO180" s="120">
        <v>0</v>
      </c>
      <c r="BP180" s="123">
        <v>0</v>
      </c>
      <c r="BQ180" s="120">
        <v>44</v>
      </c>
      <c r="BR180" s="123">
        <v>95.652173913043484</v>
      </c>
      <c r="BS180" s="120">
        <v>46</v>
      </c>
      <c r="BT180" s="2"/>
      <c r="BU180" s="3"/>
      <c r="BV180" s="3"/>
      <c r="BW180" s="3"/>
      <c r="BX180" s="3"/>
    </row>
    <row r="181" spans="1:76" x14ac:dyDescent="0.25">
      <c r="A181" s="64" t="s">
        <v>317</v>
      </c>
      <c r="B181" s="65"/>
      <c r="C181" s="65" t="s">
        <v>64</v>
      </c>
      <c r="D181" s="66">
        <v>168.66707485545811</v>
      </c>
      <c r="E181" s="68"/>
      <c r="F181" s="100" t="s">
        <v>3552</v>
      </c>
      <c r="G181" s="65"/>
      <c r="H181" s="69" t="s">
        <v>317</v>
      </c>
      <c r="I181" s="70"/>
      <c r="J181" s="70"/>
      <c r="K181" s="69" t="s">
        <v>11386</v>
      </c>
      <c r="L181" s="73">
        <v>1</v>
      </c>
      <c r="M181" s="74">
        <v>8387.7255859375</v>
      </c>
      <c r="N181" s="74">
        <v>1158.7076416015625</v>
      </c>
      <c r="O181" s="75"/>
      <c r="P181" s="76"/>
      <c r="Q181" s="76"/>
      <c r="R181" s="86"/>
      <c r="S181" s="48">
        <v>0</v>
      </c>
      <c r="T181" s="48">
        <v>1</v>
      </c>
      <c r="U181" s="49">
        <v>0</v>
      </c>
      <c r="V181" s="49">
        <v>1</v>
      </c>
      <c r="W181" s="49">
        <v>0</v>
      </c>
      <c r="X181" s="49">
        <v>0.70175399999999999</v>
      </c>
      <c r="Y181" s="49">
        <v>0</v>
      </c>
      <c r="Z181" s="49">
        <v>0</v>
      </c>
      <c r="AA181" s="71">
        <v>181</v>
      </c>
      <c r="AB181" s="71"/>
      <c r="AC181" s="72"/>
      <c r="AD181" s="78" t="s">
        <v>6684</v>
      </c>
      <c r="AE181" s="78">
        <v>23549</v>
      </c>
      <c r="AF181" s="78">
        <v>21245</v>
      </c>
      <c r="AG181" s="78">
        <v>394555</v>
      </c>
      <c r="AH181" s="78">
        <v>194542</v>
      </c>
      <c r="AI181" s="78"/>
      <c r="AJ181" s="84" t="s">
        <v>7428</v>
      </c>
      <c r="AK181" s="78" t="s">
        <v>8111</v>
      </c>
      <c r="AL181" s="78"/>
      <c r="AM181" s="78"/>
      <c r="AN181" s="80">
        <v>40852.313587962963</v>
      </c>
      <c r="AO181" s="78"/>
      <c r="AP181" s="78" t="b">
        <v>1</v>
      </c>
      <c r="AQ181" s="78" t="b">
        <v>0</v>
      </c>
      <c r="AR181" s="78" t="b">
        <v>1</v>
      </c>
      <c r="AS181" s="78" t="s">
        <v>9735</v>
      </c>
      <c r="AT181" s="78">
        <v>3093</v>
      </c>
      <c r="AU181" s="82" t="s">
        <v>9742</v>
      </c>
      <c r="AV181" s="78" t="b">
        <v>0</v>
      </c>
      <c r="AW181" s="78" t="s">
        <v>10419</v>
      </c>
      <c r="AX181" s="82" t="s">
        <v>10598</v>
      </c>
      <c r="AY181" s="78" t="s">
        <v>66</v>
      </c>
      <c r="AZ181" s="78" t="str">
        <f>REPLACE(INDEX(GroupVertices[Group], MATCH(Vertices[[#This Row],[Vertex]],GroupVertices[Vertex],0)),1,1,"")</f>
        <v>95</v>
      </c>
      <c r="BA181" s="48"/>
      <c r="BB181" s="48"/>
      <c r="BC181" s="48"/>
      <c r="BD181" s="48"/>
      <c r="BE181" s="48"/>
      <c r="BF181" s="48"/>
      <c r="BG181" s="120" t="s">
        <v>13263</v>
      </c>
      <c r="BH181" s="120" t="s">
        <v>13263</v>
      </c>
      <c r="BI181" s="120" t="s">
        <v>13790</v>
      </c>
      <c r="BJ181" s="120" t="s">
        <v>13790</v>
      </c>
      <c r="BK181" s="120">
        <v>0</v>
      </c>
      <c r="BL181" s="123">
        <v>0</v>
      </c>
      <c r="BM181" s="120">
        <v>0</v>
      </c>
      <c r="BN181" s="123">
        <v>0</v>
      </c>
      <c r="BO181" s="120">
        <v>0</v>
      </c>
      <c r="BP181" s="123">
        <v>0</v>
      </c>
      <c r="BQ181" s="120">
        <v>22</v>
      </c>
      <c r="BR181" s="123">
        <v>100</v>
      </c>
      <c r="BS181" s="120">
        <v>22</v>
      </c>
      <c r="BT181" s="2"/>
      <c r="BU181" s="3"/>
      <c r="BV181" s="3"/>
      <c r="BW181" s="3"/>
      <c r="BX181" s="3"/>
    </row>
    <row r="182" spans="1:76" x14ac:dyDescent="0.25">
      <c r="A182" s="64" t="s">
        <v>319</v>
      </c>
      <c r="B182" s="65"/>
      <c r="C182" s="65" t="s">
        <v>64</v>
      </c>
      <c r="D182" s="66">
        <v>162.09383174308223</v>
      </c>
      <c r="E182" s="68"/>
      <c r="F182" s="100" t="s">
        <v>3553</v>
      </c>
      <c r="G182" s="65"/>
      <c r="H182" s="69" t="s">
        <v>319</v>
      </c>
      <c r="I182" s="70"/>
      <c r="J182" s="70"/>
      <c r="K182" s="69" t="s">
        <v>11387</v>
      </c>
      <c r="L182" s="73">
        <v>2.3299181832276883</v>
      </c>
      <c r="M182" s="74">
        <v>7789.63720703125</v>
      </c>
      <c r="N182" s="74">
        <v>6520.26953125</v>
      </c>
      <c r="O182" s="75"/>
      <c r="P182" s="76"/>
      <c r="Q182" s="76"/>
      <c r="R182" s="86"/>
      <c r="S182" s="48">
        <v>0</v>
      </c>
      <c r="T182" s="48">
        <v>2</v>
      </c>
      <c r="U182" s="49">
        <v>8</v>
      </c>
      <c r="V182" s="49">
        <v>0.16666700000000001</v>
      </c>
      <c r="W182" s="49">
        <v>0</v>
      </c>
      <c r="X182" s="49">
        <v>0.97287199999999996</v>
      </c>
      <c r="Y182" s="49">
        <v>0</v>
      </c>
      <c r="Z182" s="49">
        <v>0</v>
      </c>
      <c r="AA182" s="71">
        <v>182</v>
      </c>
      <c r="AB182" s="71"/>
      <c r="AC182" s="72"/>
      <c r="AD182" s="78" t="s">
        <v>6685</v>
      </c>
      <c r="AE182" s="78">
        <v>393</v>
      </c>
      <c r="AF182" s="78">
        <v>299</v>
      </c>
      <c r="AG182" s="78">
        <v>5779</v>
      </c>
      <c r="AH182" s="78">
        <v>3287</v>
      </c>
      <c r="AI182" s="78">
        <v>19800</v>
      </c>
      <c r="AJ182" s="78"/>
      <c r="AK182" s="78"/>
      <c r="AL182" s="78"/>
      <c r="AM182" s="78" t="s">
        <v>9025</v>
      </c>
      <c r="AN182" s="80">
        <v>41508.778240740743</v>
      </c>
      <c r="AO182" s="78"/>
      <c r="AP182" s="78" t="b">
        <v>1</v>
      </c>
      <c r="AQ182" s="78" t="b">
        <v>0</v>
      </c>
      <c r="AR182" s="78" t="b">
        <v>0</v>
      </c>
      <c r="AS182" s="78" t="s">
        <v>6304</v>
      </c>
      <c r="AT182" s="78">
        <v>14</v>
      </c>
      <c r="AU182" s="82" t="s">
        <v>9742</v>
      </c>
      <c r="AV182" s="78" t="b">
        <v>0</v>
      </c>
      <c r="AW182" s="78" t="s">
        <v>10419</v>
      </c>
      <c r="AX182" s="82" t="s">
        <v>10599</v>
      </c>
      <c r="AY182" s="78" t="s">
        <v>66</v>
      </c>
      <c r="AZ182" s="78" t="str">
        <f>REPLACE(INDEX(GroupVertices[Group], MATCH(Vertices[[#This Row],[Vertex]],GroupVertices[Vertex],0)),1,1,"")</f>
        <v>29</v>
      </c>
      <c r="BA182" s="48"/>
      <c r="BB182" s="48"/>
      <c r="BC182" s="48"/>
      <c r="BD182" s="48"/>
      <c r="BE182" s="48" t="s">
        <v>2657</v>
      </c>
      <c r="BF182" s="48" t="s">
        <v>13120</v>
      </c>
      <c r="BG182" s="120" t="s">
        <v>13264</v>
      </c>
      <c r="BH182" s="120" t="s">
        <v>13626</v>
      </c>
      <c r="BI182" s="120" t="s">
        <v>13791</v>
      </c>
      <c r="BJ182" s="120" t="s">
        <v>14139</v>
      </c>
      <c r="BK182" s="120">
        <v>0</v>
      </c>
      <c r="BL182" s="123">
        <v>0</v>
      </c>
      <c r="BM182" s="120">
        <v>0</v>
      </c>
      <c r="BN182" s="123">
        <v>0</v>
      </c>
      <c r="BO182" s="120">
        <v>0</v>
      </c>
      <c r="BP182" s="123">
        <v>0</v>
      </c>
      <c r="BQ182" s="120">
        <v>26</v>
      </c>
      <c r="BR182" s="123">
        <v>100</v>
      </c>
      <c r="BS182" s="120">
        <v>26</v>
      </c>
      <c r="BT182" s="2"/>
      <c r="BU182" s="3"/>
      <c r="BV182" s="3"/>
      <c r="BW182" s="3"/>
      <c r="BX182" s="3"/>
    </row>
    <row r="183" spans="1:76" x14ac:dyDescent="0.25">
      <c r="A183" s="64" t="s">
        <v>321</v>
      </c>
      <c r="B183" s="65"/>
      <c r="C183" s="65" t="s">
        <v>64</v>
      </c>
      <c r="D183" s="66">
        <v>162.11674049640999</v>
      </c>
      <c r="E183" s="68"/>
      <c r="F183" s="100" t="s">
        <v>3554</v>
      </c>
      <c r="G183" s="65"/>
      <c r="H183" s="69" t="s">
        <v>321</v>
      </c>
      <c r="I183" s="70"/>
      <c r="J183" s="70"/>
      <c r="K183" s="69" t="s">
        <v>11388</v>
      </c>
      <c r="L183" s="73">
        <v>1</v>
      </c>
      <c r="M183" s="74">
        <v>5373.08203125</v>
      </c>
      <c r="N183" s="74">
        <v>6137.6416015625</v>
      </c>
      <c r="O183" s="75"/>
      <c r="P183" s="76"/>
      <c r="Q183" s="76"/>
      <c r="R183" s="86"/>
      <c r="S183" s="48">
        <v>0</v>
      </c>
      <c r="T183" s="48">
        <v>1</v>
      </c>
      <c r="U183" s="49">
        <v>0</v>
      </c>
      <c r="V183" s="49">
        <v>2.1277000000000001E-2</v>
      </c>
      <c r="W183" s="49">
        <v>0</v>
      </c>
      <c r="X183" s="49">
        <v>0.55066000000000004</v>
      </c>
      <c r="Y183" s="49">
        <v>0</v>
      </c>
      <c r="Z183" s="49">
        <v>0</v>
      </c>
      <c r="AA183" s="71">
        <v>183</v>
      </c>
      <c r="AB183" s="71"/>
      <c r="AC183" s="72"/>
      <c r="AD183" s="78" t="s">
        <v>6686</v>
      </c>
      <c r="AE183" s="78">
        <v>764</v>
      </c>
      <c r="AF183" s="78">
        <v>372</v>
      </c>
      <c r="AG183" s="78">
        <v>1365</v>
      </c>
      <c r="AH183" s="78">
        <v>984</v>
      </c>
      <c r="AI183" s="78"/>
      <c r="AJ183" s="78"/>
      <c r="AK183" s="78"/>
      <c r="AL183" s="78"/>
      <c r="AM183" s="78"/>
      <c r="AN183" s="80">
        <v>42928.042129629626</v>
      </c>
      <c r="AO183" s="82" t="s">
        <v>9205</v>
      </c>
      <c r="AP183" s="78" t="b">
        <v>1</v>
      </c>
      <c r="AQ183" s="78" t="b">
        <v>0</v>
      </c>
      <c r="AR183" s="78" t="b">
        <v>0</v>
      </c>
      <c r="AS183" s="78" t="s">
        <v>9736</v>
      </c>
      <c r="AT183" s="78">
        <v>0</v>
      </c>
      <c r="AU183" s="78"/>
      <c r="AV183" s="78" t="b">
        <v>0</v>
      </c>
      <c r="AW183" s="78" t="s">
        <v>10419</v>
      </c>
      <c r="AX183" s="82" t="s">
        <v>10600</v>
      </c>
      <c r="AY183" s="78" t="s">
        <v>66</v>
      </c>
      <c r="AZ183" s="78" t="str">
        <f>REPLACE(INDEX(GroupVertices[Group], MATCH(Vertices[[#This Row],[Vertex]],GroupVertices[Vertex],0)),1,1,"")</f>
        <v>8</v>
      </c>
      <c r="BA183" s="48" t="s">
        <v>2024</v>
      </c>
      <c r="BB183" s="48" t="s">
        <v>2024</v>
      </c>
      <c r="BC183" s="48" t="s">
        <v>2522</v>
      </c>
      <c r="BD183" s="48" t="s">
        <v>2522</v>
      </c>
      <c r="BE183" s="48" t="s">
        <v>2687</v>
      </c>
      <c r="BF183" s="48" t="s">
        <v>2687</v>
      </c>
      <c r="BG183" s="120" t="s">
        <v>13235</v>
      </c>
      <c r="BH183" s="120" t="s">
        <v>13235</v>
      </c>
      <c r="BI183" s="120" t="s">
        <v>13765</v>
      </c>
      <c r="BJ183" s="120" t="s">
        <v>13765</v>
      </c>
      <c r="BK183" s="120">
        <v>1</v>
      </c>
      <c r="BL183" s="123">
        <v>5.882352941176471</v>
      </c>
      <c r="BM183" s="120">
        <v>0</v>
      </c>
      <c r="BN183" s="123">
        <v>0</v>
      </c>
      <c r="BO183" s="120">
        <v>0</v>
      </c>
      <c r="BP183" s="123">
        <v>0</v>
      </c>
      <c r="BQ183" s="120">
        <v>16</v>
      </c>
      <c r="BR183" s="123">
        <v>94.117647058823536</v>
      </c>
      <c r="BS183" s="120">
        <v>17</v>
      </c>
      <c r="BT183" s="2"/>
      <c r="BU183" s="3"/>
      <c r="BV183" s="3"/>
      <c r="BW183" s="3"/>
      <c r="BX183" s="3"/>
    </row>
    <row r="184" spans="1:76" x14ac:dyDescent="0.25">
      <c r="A184" s="64" t="s">
        <v>322</v>
      </c>
      <c r="B184" s="65"/>
      <c r="C184" s="65" t="s">
        <v>64</v>
      </c>
      <c r="D184" s="66">
        <v>164.0551976101857</v>
      </c>
      <c r="E184" s="68"/>
      <c r="F184" s="100" t="s">
        <v>10140</v>
      </c>
      <c r="G184" s="65"/>
      <c r="H184" s="69" t="s">
        <v>322</v>
      </c>
      <c r="I184" s="70"/>
      <c r="J184" s="70"/>
      <c r="K184" s="69" t="s">
        <v>11389</v>
      </c>
      <c r="L184" s="73">
        <v>115.04048421177426</v>
      </c>
      <c r="M184" s="74">
        <v>9650.6611328125</v>
      </c>
      <c r="N184" s="74">
        <v>8531.54296875</v>
      </c>
      <c r="O184" s="75"/>
      <c r="P184" s="76"/>
      <c r="Q184" s="76"/>
      <c r="R184" s="86"/>
      <c r="S184" s="48">
        <v>0</v>
      </c>
      <c r="T184" s="48">
        <v>2</v>
      </c>
      <c r="U184" s="49">
        <v>686</v>
      </c>
      <c r="V184" s="49">
        <v>3.97E-4</v>
      </c>
      <c r="W184" s="49">
        <v>9.9999999999999995E-7</v>
      </c>
      <c r="X184" s="49">
        <v>0.97770999999999997</v>
      </c>
      <c r="Y184" s="49">
        <v>0</v>
      </c>
      <c r="Z184" s="49">
        <v>0</v>
      </c>
      <c r="AA184" s="71">
        <v>184</v>
      </c>
      <c r="AB184" s="71"/>
      <c r="AC184" s="72"/>
      <c r="AD184" s="78" t="s">
        <v>6687</v>
      </c>
      <c r="AE184" s="78">
        <v>159</v>
      </c>
      <c r="AF184" s="78">
        <v>6549</v>
      </c>
      <c r="AG184" s="78">
        <v>5640</v>
      </c>
      <c r="AH184" s="78">
        <v>592</v>
      </c>
      <c r="AI184" s="78">
        <v>-14400</v>
      </c>
      <c r="AJ184" s="78" t="s">
        <v>7429</v>
      </c>
      <c r="AK184" s="78" t="s">
        <v>8006</v>
      </c>
      <c r="AL184" s="82" t="s">
        <v>8557</v>
      </c>
      <c r="AM184" s="78" t="s">
        <v>9005</v>
      </c>
      <c r="AN184" s="80">
        <v>42688.450833333336</v>
      </c>
      <c r="AO184" s="82" t="s">
        <v>9206</v>
      </c>
      <c r="AP184" s="78" t="b">
        <v>0</v>
      </c>
      <c r="AQ184" s="78" t="b">
        <v>0</v>
      </c>
      <c r="AR184" s="78" t="b">
        <v>1</v>
      </c>
      <c r="AS184" s="78" t="s">
        <v>6304</v>
      </c>
      <c r="AT184" s="78">
        <v>20</v>
      </c>
      <c r="AU184" s="82" t="s">
        <v>9742</v>
      </c>
      <c r="AV184" s="78" t="b">
        <v>0</v>
      </c>
      <c r="AW184" s="78" t="s">
        <v>10419</v>
      </c>
      <c r="AX184" s="82" t="s">
        <v>10601</v>
      </c>
      <c r="AY184" s="78" t="s">
        <v>66</v>
      </c>
      <c r="AZ184" s="78" t="str">
        <f>REPLACE(INDEX(GroupVertices[Group], MATCH(Vertices[[#This Row],[Vertex]],GroupVertices[Vertex],0)),1,1,"")</f>
        <v>13</v>
      </c>
      <c r="BA184" s="48" t="s">
        <v>2044</v>
      </c>
      <c r="BB184" s="48" t="s">
        <v>2044</v>
      </c>
      <c r="BC184" s="48" t="s">
        <v>2505</v>
      </c>
      <c r="BD184" s="48" t="s">
        <v>2505</v>
      </c>
      <c r="BE184" s="48" t="s">
        <v>2707</v>
      </c>
      <c r="BF184" s="48" t="s">
        <v>2707</v>
      </c>
      <c r="BG184" s="120" t="s">
        <v>13265</v>
      </c>
      <c r="BH184" s="120" t="s">
        <v>13265</v>
      </c>
      <c r="BI184" s="120" t="s">
        <v>13792</v>
      </c>
      <c r="BJ184" s="120" t="s">
        <v>13792</v>
      </c>
      <c r="BK184" s="120">
        <v>1</v>
      </c>
      <c r="BL184" s="123">
        <v>6.25</v>
      </c>
      <c r="BM184" s="120">
        <v>0</v>
      </c>
      <c r="BN184" s="123">
        <v>0</v>
      </c>
      <c r="BO184" s="120">
        <v>0</v>
      </c>
      <c r="BP184" s="123">
        <v>0</v>
      </c>
      <c r="BQ184" s="120">
        <v>15</v>
      </c>
      <c r="BR184" s="123">
        <v>93.75</v>
      </c>
      <c r="BS184" s="120">
        <v>16</v>
      </c>
      <c r="BT184" s="2"/>
      <c r="BU184" s="3"/>
      <c r="BV184" s="3"/>
      <c r="BW184" s="3"/>
      <c r="BX184" s="3"/>
    </row>
    <row r="185" spans="1:76" x14ac:dyDescent="0.25">
      <c r="A185" s="64" t="s">
        <v>833</v>
      </c>
      <c r="B185" s="65"/>
      <c r="C185" s="65" t="s">
        <v>64</v>
      </c>
      <c r="D185" s="66">
        <v>170.66045021351269</v>
      </c>
      <c r="E185" s="68"/>
      <c r="F185" s="100" t="s">
        <v>10141</v>
      </c>
      <c r="G185" s="65"/>
      <c r="H185" s="69" t="s">
        <v>833</v>
      </c>
      <c r="I185" s="70"/>
      <c r="J185" s="70"/>
      <c r="K185" s="69" t="s">
        <v>11390</v>
      </c>
      <c r="L185" s="73">
        <v>1</v>
      </c>
      <c r="M185" s="74">
        <v>9804.087890625</v>
      </c>
      <c r="N185" s="74">
        <v>8417.0244140625</v>
      </c>
      <c r="O185" s="75"/>
      <c r="P185" s="76"/>
      <c r="Q185" s="76"/>
      <c r="R185" s="86"/>
      <c r="S185" s="48">
        <v>1</v>
      </c>
      <c r="T185" s="48">
        <v>0</v>
      </c>
      <c r="U185" s="49">
        <v>0</v>
      </c>
      <c r="V185" s="49">
        <v>3.5E-4</v>
      </c>
      <c r="W185" s="49">
        <v>0</v>
      </c>
      <c r="X185" s="49">
        <v>0.565527</v>
      </c>
      <c r="Y185" s="49">
        <v>0</v>
      </c>
      <c r="Z185" s="49">
        <v>0</v>
      </c>
      <c r="AA185" s="71">
        <v>185</v>
      </c>
      <c r="AB185" s="71"/>
      <c r="AC185" s="72"/>
      <c r="AD185" s="78" t="s">
        <v>6688</v>
      </c>
      <c r="AE185" s="78">
        <v>17835</v>
      </c>
      <c r="AF185" s="78">
        <v>27597</v>
      </c>
      <c r="AG185" s="78">
        <v>30397</v>
      </c>
      <c r="AH185" s="78">
        <v>19118</v>
      </c>
      <c r="AI185" s="78">
        <v>-14400</v>
      </c>
      <c r="AJ185" s="78" t="s">
        <v>7430</v>
      </c>
      <c r="AK185" s="78" t="s">
        <v>8112</v>
      </c>
      <c r="AL185" s="82" t="s">
        <v>8558</v>
      </c>
      <c r="AM185" s="78" t="s">
        <v>9005</v>
      </c>
      <c r="AN185" s="80">
        <v>40947.896979166668</v>
      </c>
      <c r="AO185" s="82" t="s">
        <v>9207</v>
      </c>
      <c r="AP185" s="78" t="b">
        <v>0</v>
      </c>
      <c r="AQ185" s="78" t="b">
        <v>0</v>
      </c>
      <c r="AR185" s="78" t="b">
        <v>0</v>
      </c>
      <c r="AS185" s="78" t="s">
        <v>6304</v>
      </c>
      <c r="AT185" s="78">
        <v>1981</v>
      </c>
      <c r="AU185" s="82" t="s">
        <v>9824</v>
      </c>
      <c r="AV185" s="78" t="b">
        <v>0</v>
      </c>
      <c r="AW185" s="78" t="s">
        <v>10419</v>
      </c>
      <c r="AX185" s="82" t="s">
        <v>10602</v>
      </c>
      <c r="AY185" s="78" t="s">
        <v>65</v>
      </c>
      <c r="AZ185" s="78" t="str">
        <f>REPLACE(INDEX(GroupVertices[Group], MATCH(Vertices[[#This Row],[Vertex]],GroupVertices[Vertex],0)),1,1,"")</f>
        <v>13</v>
      </c>
      <c r="BA185" s="48"/>
      <c r="BB185" s="48"/>
      <c r="BC185" s="48"/>
      <c r="BD185" s="48"/>
      <c r="BE185" s="48"/>
      <c r="BF185" s="48"/>
      <c r="BG185" s="48"/>
      <c r="BH185" s="48"/>
      <c r="BI185" s="48"/>
      <c r="BJ185" s="48"/>
      <c r="BK185" s="48"/>
      <c r="BL185" s="49"/>
      <c r="BM185" s="48"/>
      <c r="BN185" s="49"/>
      <c r="BO185" s="48"/>
      <c r="BP185" s="49"/>
      <c r="BQ185" s="48"/>
      <c r="BR185" s="49"/>
      <c r="BS185" s="48"/>
      <c r="BT185" s="2"/>
      <c r="BU185" s="3"/>
      <c r="BV185" s="3"/>
      <c r="BW185" s="3"/>
      <c r="BX185" s="3"/>
    </row>
    <row r="186" spans="1:76" x14ac:dyDescent="0.25">
      <c r="A186" s="64" t="s">
        <v>478</v>
      </c>
      <c r="B186" s="65"/>
      <c r="C186" s="65" t="s">
        <v>64</v>
      </c>
      <c r="D186" s="66">
        <v>163.20286645897721</v>
      </c>
      <c r="E186" s="68"/>
      <c r="F186" s="100" t="s">
        <v>3669</v>
      </c>
      <c r="G186" s="65"/>
      <c r="H186" s="69" t="s">
        <v>478</v>
      </c>
      <c r="I186" s="70"/>
      <c r="J186" s="70"/>
      <c r="K186" s="69" t="s">
        <v>11391</v>
      </c>
      <c r="L186" s="73">
        <v>679.25827344612094</v>
      </c>
      <c r="M186" s="74">
        <v>9457.5576171875</v>
      </c>
      <c r="N186" s="74">
        <v>8605.7001953125</v>
      </c>
      <c r="O186" s="75"/>
      <c r="P186" s="76"/>
      <c r="Q186" s="76"/>
      <c r="R186" s="86"/>
      <c r="S186" s="48">
        <v>5</v>
      </c>
      <c r="T186" s="48">
        <v>1</v>
      </c>
      <c r="U186" s="49">
        <v>4080</v>
      </c>
      <c r="V186" s="49">
        <v>4.6000000000000001E-4</v>
      </c>
      <c r="W186" s="49">
        <v>1.0000000000000001E-5</v>
      </c>
      <c r="X186" s="49">
        <v>2.0412509999999999</v>
      </c>
      <c r="Y186" s="49">
        <v>0.05</v>
      </c>
      <c r="Z186" s="49">
        <v>0.2</v>
      </c>
      <c r="AA186" s="71">
        <v>186</v>
      </c>
      <c r="AB186" s="71"/>
      <c r="AC186" s="72"/>
      <c r="AD186" s="78" t="s">
        <v>6689</v>
      </c>
      <c r="AE186" s="78">
        <v>4459</v>
      </c>
      <c r="AF186" s="78">
        <v>3833</v>
      </c>
      <c r="AG186" s="78">
        <v>1837</v>
      </c>
      <c r="AH186" s="78">
        <v>4716</v>
      </c>
      <c r="AI186" s="78">
        <v>-25200</v>
      </c>
      <c r="AJ186" s="78" t="s">
        <v>7431</v>
      </c>
      <c r="AK186" s="78" t="s">
        <v>8113</v>
      </c>
      <c r="AL186" s="82" t="s">
        <v>8559</v>
      </c>
      <c r="AM186" s="78" t="s">
        <v>9004</v>
      </c>
      <c r="AN186" s="80">
        <v>42228.352256944447</v>
      </c>
      <c r="AO186" s="82" t="s">
        <v>9208</v>
      </c>
      <c r="AP186" s="78" t="b">
        <v>1</v>
      </c>
      <c r="AQ186" s="78" t="b">
        <v>0</v>
      </c>
      <c r="AR186" s="78" t="b">
        <v>0</v>
      </c>
      <c r="AS186" s="78" t="s">
        <v>6304</v>
      </c>
      <c r="AT186" s="78">
        <v>64</v>
      </c>
      <c r="AU186" s="82" t="s">
        <v>9742</v>
      </c>
      <c r="AV186" s="78" t="b">
        <v>0</v>
      </c>
      <c r="AW186" s="78" t="s">
        <v>10419</v>
      </c>
      <c r="AX186" s="82" t="s">
        <v>10603</v>
      </c>
      <c r="AY186" s="78" t="s">
        <v>66</v>
      </c>
      <c r="AZ186" s="78" t="str">
        <f>REPLACE(INDEX(GroupVertices[Group], MATCH(Vertices[[#This Row],[Vertex]],GroupVertices[Vertex],0)),1,1,"")</f>
        <v>13</v>
      </c>
      <c r="BA186" s="48" t="s">
        <v>12866</v>
      </c>
      <c r="BB186" s="48" t="s">
        <v>12866</v>
      </c>
      <c r="BC186" s="48" t="s">
        <v>2571</v>
      </c>
      <c r="BD186" s="48" t="s">
        <v>2571</v>
      </c>
      <c r="BE186" s="48" t="s">
        <v>2756</v>
      </c>
      <c r="BF186" s="48" t="s">
        <v>2665</v>
      </c>
      <c r="BG186" s="120" t="s">
        <v>13266</v>
      </c>
      <c r="BH186" s="120" t="s">
        <v>13627</v>
      </c>
      <c r="BI186" s="120" t="s">
        <v>13793</v>
      </c>
      <c r="BJ186" s="120" t="s">
        <v>13793</v>
      </c>
      <c r="BK186" s="120">
        <v>1</v>
      </c>
      <c r="BL186" s="123">
        <v>4.166666666666667</v>
      </c>
      <c r="BM186" s="120">
        <v>1</v>
      </c>
      <c r="BN186" s="123">
        <v>4.166666666666667</v>
      </c>
      <c r="BO186" s="120">
        <v>0</v>
      </c>
      <c r="BP186" s="123">
        <v>0</v>
      </c>
      <c r="BQ186" s="120">
        <v>22</v>
      </c>
      <c r="BR186" s="123">
        <v>91.666666666666671</v>
      </c>
      <c r="BS186" s="120">
        <v>24</v>
      </c>
      <c r="BT186" s="2"/>
      <c r="BU186" s="3"/>
      <c r="BV186" s="3"/>
      <c r="BW186" s="3"/>
      <c r="BX186" s="3"/>
    </row>
    <row r="187" spans="1:76" x14ac:dyDescent="0.25">
      <c r="A187" s="64" t="s">
        <v>324</v>
      </c>
      <c r="B187" s="65"/>
      <c r="C187" s="65" t="s">
        <v>64</v>
      </c>
      <c r="D187" s="66">
        <v>162.01161128593324</v>
      </c>
      <c r="E187" s="68"/>
      <c r="F187" s="100" t="s">
        <v>3522</v>
      </c>
      <c r="G187" s="65"/>
      <c r="H187" s="69" t="s">
        <v>324</v>
      </c>
      <c r="I187" s="70"/>
      <c r="J187" s="70"/>
      <c r="K187" s="69" t="s">
        <v>11392</v>
      </c>
      <c r="L187" s="73">
        <v>1</v>
      </c>
      <c r="M187" s="74">
        <v>4369.79541015625</v>
      </c>
      <c r="N187" s="74">
        <v>6486.03271484375</v>
      </c>
      <c r="O187" s="75"/>
      <c r="P187" s="76"/>
      <c r="Q187" s="76"/>
      <c r="R187" s="86"/>
      <c r="S187" s="48">
        <v>0</v>
      </c>
      <c r="T187" s="48">
        <v>1</v>
      </c>
      <c r="U187" s="49">
        <v>0</v>
      </c>
      <c r="V187" s="49">
        <v>2.1277000000000001E-2</v>
      </c>
      <c r="W187" s="49">
        <v>0</v>
      </c>
      <c r="X187" s="49">
        <v>0.55066000000000004</v>
      </c>
      <c r="Y187" s="49">
        <v>0</v>
      </c>
      <c r="Z187" s="49">
        <v>0</v>
      </c>
      <c r="AA187" s="71">
        <v>187</v>
      </c>
      <c r="AB187" s="71"/>
      <c r="AC187" s="72"/>
      <c r="AD187" s="78" t="s">
        <v>6690</v>
      </c>
      <c r="AE187" s="78">
        <v>1450</v>
      </c>
      <c r="AF187" s="78">
        <v>37</v>
      </c>
      <c r="AG187" s="78">
        <v>1409</v>
      </c>
      <c r="AH187" s="78">
        <v>913</v>
      </c>
      <c r="AI187" s="78"/>
      <c r="AJ187" s="78"/>
      <c r="AK187" s="78"/>
      <c r="AL187" s="78"/>
      <c r="AM187" s="78"/>
      <c r="AN187" s="80">
        <v>43082.89984953704</v>
      </c>
      <c r="AO187" s="78"/>
      <c r="AP187" s="78" t="b">
        <v>1</v>
      </c>
      <c r="AQ187" s="78" t="b">
        <v>0</v>
      </c>
      <c r="AR187" s="78" t="b">
        <v>0</v>
      </c>
      <c r="AS187" s="78" t="s">
        <v>6303</v>
      </c>
      <c r="AT187" s="78">
        <v>0</v>
      </c>
      <c r="AU187" s="78"/>
      <c r="AV187" s="78" t="b">
        <v>0</v>
      </c>
      <c r="AW187" s="78" t="s">
        <v>10419</v>
      </c>
      <c r="AX187" s="82" t="s">
        <v>10604</v>
      </c>
      <c r="AY187" s="78" t="s">
        <v>66</v>
      </c>
      <c r="AZ187" s="78" t="str">
        <f>REPLACE(INDEX(GroupVertices[Group], MATCH(Vertices[[#This Row],[Vertex]],GroupVertices[Vertex],0)),1,1,"")</f>
        <v>8</v>
      </c>
      <c r="BA187" s="48" t="s">
        <v>2024</v>
      </c>
      <c r="BB187" s="48" t="s">
        <v>2024</v>
      </c>
      <c r="BC187" s="48" t="s">
        <v>2522</v>
      </c>
      <c r="BD187" s="48" t="s">
        <v>2522</v>
      </c>
      <c r="BE187" s="48" t="s">
        <v>2687</v>
      </c>
      <c r="BF187" s="48" t="s">
        <v>2687</v>
      </c>
      <c r="BG187" s="120" t="s">
        <v>13235</v>
      </c>
      <c r="BH187" s="120" t="s">
        <v>13235</v>
      </c>
      <c r="BI187" s="120" t="s">
        <v>13765</v>
      </c>
      <c r="BJ187" s="120" t="s">
        <v>13765</v>
      </c>
      <c r="BK187" s="120">
        <v>1</v>
      </c>
      <c r="BL187" s="123">
        <v>5.882352941176471</v>
      </c>
      <c r="BM187" s="120">
        <v>0</v>
      </c>
      <c r="BN187" s="123">
        <v>0</v>
      </c>
      <c r="BO187" s="120">
        <v>0</v>
      </c>
      <c r="BP187" s="123">
        <v>0</v>
      </c>
      <c r="BQ187" s="120">
        <v>16</v>
      </c>
      <c r="BR187" s="123">
        <v>94.117647058823536</v>
      </c>
      <c r="BS187" s="120">
        <v>17</v>
      </c>
      <c r="BT187" s="2"/>
      <c r="BU187" s="3"/>
      <c r="BV187" s="3"/>
      <c r="BW187" s="3"/>
      <c r="BX187" s="3"/>
    </row>
    <row r="188" spans="1:76" x14ac:dyDescent="0.25">
      <c r="A188" s="64" t="s">
        <v>325</v>
      </c>
      <c r="B188" s="65"/>
      <c r="C188" s="65" t="s">
        <v>64</v>
      </c>
      <c r="D188" s="66">
        <v>164.29746552209031</v>
      </c>
      <c r="E188" s="68"/>
      <c r="F188" s="100" t="s">
        <v>3555</v>
      </c>
      <c r="G188" s="65"/>
      <c r="H188" s="69" t="s">
        <v>325</v>
      </c>
      <c r="I188" s="70"/>
      <c r="J188" s="70"/>
      <c r="K188" s="69" t="s">
        <v>11393</v>
      </c>
      <c r="L188" s="73">
        <v>2165.2418700554413</v>
      </c>
      <c r="M188" s="74">
        <v>3370.4384765625</v>
      </c>
      <c r="N188" s="74">
        <v>6883.39697265625</v>
      </c>
      <c r="O188" s="75"/>
      <c r="P188" s="76"/>
      <c r="Q188" s="76"/>
      <c r="R188" s="86"/>
      <c r="S188" s="48">
        <v>2</v>
      </c>
      <c r="T188" s="48">
        <v>16</v>
      </c>
      <c r="U188" s="49">
        <v>13018.79708</v>
      </c>
      <c r="V188" s="49">
        <v>7.3200000000000001E-4</v>
      </c>
      <c r="W188" s="49">
        <v>1.191E-3</v>
      </c>
      <c r="X188" s="49">
        <v>4.927867</v>
      </c>
      <c r="Y188" s="49">
        <v>1.6666666666666666E-2</v>
      </c>
      <c r="Z188" s="49">
        <v>0.125</v>
      </c>
      <c r="AA188" s="71">
        <v>188</v>
      </c>
      <c r="AB188" s="71"/>
      <c r="AC188" s="72"/>
      <c r="AD188" s="78" t="s">
        <v>6691</v>
      </c>
      <c r="AE188" s="78">
        <v>7378</v>
      </c>
      <c r="AF188" s="78">
        <v>7321</v>
      </c>
      <c r="AG188" s="78">
        <v>23098</v>
      </c>
      <c r="AH188" s="78">
        <v>140</v>
      </c>
      <c r="AI188" s="78">
        <v>-18000</v>
      </c>
      <c r="AJ188" s="78" t="s">
        <v>7432</v>
      </c>
      <c r="AK188" s="78" t="s">
        <v>8004</v>
      </c>
      <c r="AL188" s="82" t="s">
        <v>8560</v>
      </c>
      <c r="AM188" s="78" t="s">
        <v>9005</v>
      </c>
      <c r="AN188" s="80">
        <v>40890.654236111113</v>
      </c>
      <c r="AO188" s="82" t="s">
        <v>9209</v>
      </c>
      <c r="AP188" s="78" t="b">
        <v>0</v>
      </c>
      <c r="AQ188" s="78" t="b">
        <v>0</v>
      </c>
      <c r="AR188" s="78" t="b">
        <v>0</v>
      </c>
      <c r="AS188" s="78" t="s">
        <v>6304</v>
      </c>
      <c r="AT188" s="78">
        <v>605</v>
      </c>
      <c r="AU188" s="82" t="s">
        <v>9825</v>
      </c>
      <c r="AV188" s="78" t="b">
        <v>0</v>
      </c>
      <c r="AW188" s="78" t="s">
        <v>10419</v>
      </c>
      <c r="AX188" s="82" t="s">
        <v>10605</v>
      </c>
      <c r="AY188" s="78" t="s">
        <v>66</v>
      </c>
      <c r="AZ188" s="78" t="str">
        <f>REPLACE(INDEX(GroupVertices[Group], MATCH(Vertices[[#This Row],[Vertex]],GroupVertices[Vertex],0)),1,1,"")</f>
        <v>3</v>
      </c>
      <c r="BA188" s="48" t="s">
        <v>12867</v>
      </c>
      <c r="BB188" s="48" t="s">
        <v>12867</v>
      </c>
      <c r="BC188" s="48" t="s">
        <v>12957</v>
      </c>
      <c r="BD188" s="48" t="s">
        <v>13008</v>
      </c>
      <c r="BE188" s="48" t="s">
        <v>13042</v>
      </c>
      <c r="BF188" s="48" t="s">
        <v>13121</v>
      </c>
      <c r="BG188" s="120" t="s">
        <v>13267</v>
      </c>
      <c r="BH188" s="120" t="s">
        <v>13628</v>
      </c>
      <c r="BI188" s="120" t="s">
        <v>13794</v>
      </c>
      <c r="BJ188" s="120" t="s">
        <v>14140</v>
      </c>
      <c r="BK188" s="120">
        <v>19</v>
      </c>
      <c r="BL188" s="123">
        <v>4.1575492341356677</v>
      </c>
      <c r="BM188" s="120">
        <v>8</v>
      </c>
      <c r="BN188" s="123">
        <v>1.7505470459518599</v>
      </c>
      <c r="BO188" s="120">
        <v>0</v>
      </c>
      <c r="BP188" s="123">
        <v>0</v>
      </c>
      <c r="BQ188" s="120">
        <v>430</v>
      </c>
      <c r="BR188" s="123">
        <v>94.091903719912466</v>
      </c>
      <c r="BS188" s="120">
        <v>457</v>
      </c>
      <c r="BT188" s="2"/>
      <c r="BU188" s="3"/>
      <c r="BV188" s="3"/>
      <c r="BW188" s="3"/>
      <c r="BX188" s="3"/>
    </row>
    <row r="189" spans="1:76" x14ac:dyDescent="0.25">
      <c r="A189" s="64" t="s">
        <v>834</v>
      </c>
      <c r="B189" s="65"/>
      <c r="C189" s="65" t="s">
        <v>64</v>
      </c>
      <c r="D189" s="66">
        <v>197.70156605936413</v>
      </c>
      <c r="E189" s="68"/>
      <c r="F189" s="100" t="s">
        <v>10142</v>
      </c>
      <c r="G189" s="65"/>
      <c r="H189" s="69" t="s">
        <v>834</v>
      </c>
      <c r="I189" s="70"/>
      <c r="J189" s="70"/>
      <c r="K189" s="69" t="s">
        <v>11394</v>
      </c>
      <c r="L189" s="73">
        <v>1</v>
      </c>
      <c r="M189" s="74">
        <v>3543.40380859375</v>
      </c>
      <c r="N189" s="74">
        <v>5996.82470703125</v>
      </c>
      <c r="O189" s="75"/>
      <c r="P189" s="76"/>
      <c r="Q189" s="76"/>
      <c r="R189" s="86"/>
      <c r="S189" s="48">
        <v>1</v>
      </c>
      <c r="T189" s="48">
        <v>0</v>
      </c>
      <c r="U189" s="49">
        <v>0</v>
      </c>
      <c r="V189" s="49">
        <v>5.8500000000000002E-4</v>
      </c>
      <c r="W189" s="49">
        <v>1.11E-4</v>
      </c>
      <c r="X189" s="49">
        <v>0.41179300000000002</v>
      </c>
      <c r="Y189" s="49">
        <v>0</v>
      </c>
      <c r="Z189" s="49">
        <v>0</v>
      </c>
      <c r="AA189" s="71">
        <v>189</v>
      </c>
      <c r="AB189" s="71"/>
      <c r="AC189" s="72"/>
      <c r="AD189" s="78" t="s">
        <v>6692</v>
      </c>
      <c r="AE189" s="78">
        <v>96499</v>
      </c>
      <c r="AF189" s="78">
        <v>113765</v>
      </c>
      <c r="AG189" s="78">
        <v>102230</v>
      </c>
      <c r="AH189" s="78">
        <v>22</v>
      </c>
      <c r="AI189" s="78">
        <v>-18000</v>
      </c>
      <c r="AJ189" s="78" t="s">
        <v>7433</v>
      </c>
      <c r="AK189" s="78" t="s">
        <v>8114</v>
      </c>
      <c r="AL189" s="82" t="s">
        <v>8561</v>
      </c>
      <c r="AM189" s="78" t="s">
        <v>9005</v>
      </c>
      <c r="AN189" s="80">
        <v>39801.467233796298</v>
      </c>
      <c r="AO189" s="82" t="s">
        <v>9210</v>
      </c>
      <c r="AP189" s="78" t="b">
        <v>0</v>
      </c>
      <c r="AQ189" s="78" t="b">
        <v>0</v>
      </c>
      <c r="AR189" s="78" t="b">
        <v>0</v>
      </c>
      <c r="AS189" s="78" t="s">
        <v>6304</v>
      </c>
      <c r="AT189" s="78">
        <v>3408</v>
      </c>
      <c r="AU189" s="82" t="s">
        <v>9826</v>
      </c>
      <c r="AV189" s="78" t="b">
        <v>1</v>
      </c>
      <c r="AW189" s="78" t="s">
        <v>10419</v>
      </c>
      <c r="AX189" s="82" t="s">
        <v>10606</v>
      </c>
      <c r="AY189" s="78" t="s">
        <v>65</v>
      </c>
      <c r="AZ189" s="78" t="str">
        <f>REPLACE(INDEX(GroupVertices[Group], MATCH(Vertices[[#This Row],[Vertex]],GroupVertices[Vertex],0)),1,1,"")</f>
        <v>3</v>
      </c>
      <c r="BA189" s="48"/>
      <c r="BB189" s="48"/>
      <c r="BC189" s="48"/>
      <c r="BD189" s="48"/>
      <c r="BE189" s="48"/>
      <c r="BF189" s="48"/>
      <c r="BG189" s="48"/>
      <c r="BH189" s="48"/>
      <c r="BI189" s="48"/>
      <c r="BJ189" s="48"/>
      <c r="BK189" s="48"/>
      <c r="BL189" s="49"/>
      <c r="BM189" s="48"/>
      <c r="BN189" s="49"/>
      <c r="BO189" s="48"/>
      <c r="BP189" s="49"/>
      <c r="BQ189" s="48"/>
      <c r="BR189" s="49"/>
      <c r="BS189" s="48"/>
      <c r="BT189" s="2"/>
      <c r="BU189" s="3"/>
      <c r="BV189" s="3"/>
      <c r="BW189" s="3"/>
      <c r="BX189" s="3"/>
    </row>
    <row r="190" spans="1:76" x14ac:dyDescent="0.25">
      <c r="A190" s="64" t="s">
        <v>835</v>
      </c>
      <c r="B190" s="65"/>
      <c r="C190" s="65" t="s">
        <v>64</v>
      </c>
      <c r="D190" s="66">
        <v>296.62532875113328</v>
      </c>
      <c r="E190" s="68"/>
      <c r="F190" s="100" t="s">
        <v>10143</v>
      </c>
      <c r="G190" s="65"/>
      <c r="H190" s="69" t="s">
        <v>835</v>
      </c>
      <c r="I190" s="70"/>
      <c r="J190" s="70"/>
      <c r="K190" s="69" t="s">
        <v>11395</v>
      </c>
      <c r="L190" s="73">
        <v>1</v>
      </c>
      <c r="M190" s="74">
        <v>3606.077880859375</v>
      </c>
      <c r="N190" s="74">
        <v>6118.9462890625</v>
      </c>
      <c r="O190" s="75"/>
      <c r="P190" s="76"/>
      <c r="Q190" s="76"/>
      <c r="R190" s="86"/>
      <c r="S190" s="48">
        <v>1</v>
      </c>
      <c r="T190" s="48">
        <v>0</v>
      </c>
      <c r="U190" s="49">
        <v>0</v>
      </c>
      <c r="V190" s="49">
        <v>5.8500000000000002E-4</v>
      </c>
      <c r="W190" s="49">
        <v>1.11E-4</v>
      </c>
      <c r="X190" s="49">
        <v>0.41179300000000002</v>
      </c>
      <c r="Y190" s="49">
        <v>0</v>
      </c>
      <c r="Z190" s="49">
        <v>0</v>
      </c>
      <c r="AA190" s="71">
        <v>190</v>
      </c>
      <c r="AB190" s="71"/>
      <c r="AC190" s="72"/>
      <c r="AD190" s="78" t="s">
        <v>6693</v>
      </c>
      <c r="AE190" s="78">
        <v>553</v>
      </c>
      <c r="AF190" s="78">
        <v>428991</v>
      </c>
      <c r="AG190" s="78">
        <v>9033</v>
      </c>
      <c r="AH190" s="78">
        <v>30</v>
      </c>
      <c r="AI190" s="78">
        <v>-25200</v>
      </c>
      <c r="AJ190" s="78"/>
      <c r="AK190" s="78" t="s">
        <v>8115</v>
      </c>
      <c r="AL190" s="78"/>
      <c r="AM190" s="78" t="s">
        <v>9004</v>
      </c>
      <c r="AN190" s="80">
        <v>39910.297766203701</v>
      </c>
      <c r="AO190" s="82" t="s">
        <v>9211</v>
      </c>
      <c r="AP190" s="78" t="b">
        <v>0</v>
      </c>
      <c r="AQ190" s="78" t="b">
        <v>0</v>
      </c>
      <c r="AR190" s="78" t="b">
        <v>1</v>
      </c>
      <c r="AS190" s="78" t="s">
        <v>6304</v>
      </c>
      <c r="AT190" s="78">
        <v>1460</v>
      </c>
      <c r="AU190" s="82" t="s">
        <v>9827</v>
      </c>
      <c r="AV190" s="78" t="b">
        <v>1</v>
      </c>
      <c r="AW190" s="78" t="s">
        <v>10419</v>
      </c>
      <c r="AX190" s="82" t="s">
        <v>10607</v>
      </c>
      <c r="AY190" s="78" t="s">
        <v>65</v>
      </c>
      <c r="AZ190" s="78" t="str">
        <f>REPLACE(INDEX(GroupVertices[Group], MATCH(Vertices[[#This Row],[Vertex]],GroupVertices[Vertex],0)),1,1,"")</f>
        <v>3</v>
      </c>
      <c r="BA190" s="48"/>
      <c r="BB190" s="48"/>
      <c r="BC190" s="48"/>
      <c r="BD190" s="48"/>
      <c r="BE190" s="48"/>
      <c r="BF190" s="48"/>
      <c r="BG190" s="48"/>
      <c r="BH190" s="48"/>
      <c r="BI190" s="48"/>
      <c r="BJ190" s="48"/>
      <c r="BK190" s="48"/>
      <c r="BL190" s="49"/>
      <c r="BM190" s="48"/>
      <c r="BN190" s="49"/>
      <c r="BO190" s="48"/>
      <c r="BP190" s="49"/>
      <c r="BQ190" s="48"/>
      <c r="BR190" s="49"/>
      <c r="BS190" s="48"/>
      <c r="BT190" s="2"/>
      <c r="BU190" s="3"/>
      <c r="BV190" s="3"/>
      <c r="BW190" s="3"/>
      <c r="BX190" s="3"/>
    </row>
    <row r="191" spans="1:76" x14ac:dyDescent="0.25">
      <c r="A191" s="64" t="s">
        <v>836</v>
      </c>
      <c r="B191" s="65"/>
      <c r="C191" s="65" t="s">
        <v>64</v>
      </c>
      <c r="D191" s="66">
        <v>167.95658968375855</v>
      </c>
      <c r="E191" s="68"/>
      <c r="F191" s="100" t="s">
        <v>10144</v>
      </c>
      <c r="G191" s="65"/>
      <c r="H191" s="69" t="s">
        <v>836</v>
      </c>
      <c r="I191" s="70"/>
      <c r="J191" s="70"/>
      <c r="K191" s="69" t="s">
        <v>11396</v>
      </c>
      <c r="L191" s="73">
        <v>1</v>
      </c>
      <c r="M191" s="74">
        <v>3183.254638671875</v>
      </c>
      <c r="N191" s="74">
        <v>6185.357421875</v>
      </c>
      <c r="O191" s="75"/>
      <c r="P191" s="76"/>
      <c r="Q191" s="76"/>
      <c r="R191" s="86"/>
      <c r="S191" s="48">
        <v>1</v>
      </c>
      <c r="T191" s="48">
        <v>0</v>
      </c>
      <c r="U191" s="49">
        <v>0</v>
      </c>
      <c r="V191" s="49">
        <v>5.8500000000000002E-4</v>
      </c>
      <c r="W191" s="49">
        <v>1.11E-4</v>
      </c>
      <c r="X191" s="49">
        <v>0.41179300000000002</v>
      </c>
      <c r="Y191" s="49">
        <v>0</v>
      </c>
      <c r="Z191" s="49">
        <v>0</v>
      </c>
      <c r="AA191" s="71">
        <v>191</v>
      </c>
      <c r="AB191" s="71"/>
      <c r="AC191" s="72"/>
      <c r="AD191" s="78" t="s">
        <v>6694</v>
      </c>
      <c r="AE191" s="78">
        <v>4</v>
      </c>
      <c r="AF191" s="78">
        <v>18981</v>
      </c>
      <c r="AG191" s="78">
        <v>8538</v>
      </c>
      <c r="AH191" s="78">
        <v>0</v>
      </c>
      <c r="AI191" s="78"/>
      <c r="AJ191" s="78"/>
      <c r="AK191" s="78"/>
      <c r="AL191" s="78"/>
      <c r="AM191" s="78"/>
      <c r="AN191" s="80">
        <v>41994.287372685183</v>
      </c>
      <c r="AO191" s="82" t="s">
        <v>9212</v>
      </c>
      <c r="AP191" s="78" t="b">
        <v>1</v>
      </c>
      <c r="AQ191" s="78" t="b">
        <v>0</v>
      </c>
      <c r="AR191" s="78" t="b">
        <v>0</v>
      </c>
      <c r="AS191" s="78" t="s">
        <v>6304</v>
      </c>
      <c r="AT191" s="78">
        <v>95</v>
      </c>
      <c r="AU191" s="82" t="s">
        <v>9742</v>
      </c>
      <c r="AV191" s="78" t="b">
        <v>0</v>
      </c>
      <c r="AW191" s="78" t="s">
        <v>10419</v>
      </c>
      <c r="AX191" s="82" t="s">
        <v>10608</v>
      </c>
      <c r="AY191" s="78" t="s">
        <v>65</v>
      </c>
      <c r="AZ191" s="78" t="str">
        <f>REPLACE(INDEX(GroupVertices[Group], MATCH(Vertices[[#This Row],[Vertex]],GroupVertices[Vertex],0)),1,1,"")</f>
        <v>3</v>
      </c>
      <c r="BA191" s="48"/>
      <c r="BB191" s="48"/>
      <c r="BC191" s="48"/>
      <c r="BD191" s="48"/>
      <c r="BE191" s="48"/>
      <c r="BF191" s="48"/>
      <c r="BG191" s="48"/>
      <c r="BH191" s="48"/>
      <c r="BI191" s="48"/>
      <c r="BJ191" s="48"/>
      <c r="BK191" s="48"/>
      <c r="BL191" s="49"/>
      <c r="BM191" s="48"/>
      <c r="BN191" s="49"/>
      <c r="BO191" s="48"/>
      <c r="BP191" s="49"/>
      <c r="BQ191" s="48"/>
      <c r="BR191" s="49"/>
      <c r="BS191" s="48"/>
      <c r="BT191" s="2"/>
      <c r="BU191" s="3"/>
      <c r="BV191" s="3"/>
      <c r="BW191" s="3"/>
      <c r="BX191" s="3"/>
    </row>
    <row r="192" spans="1:76" x14ac:dyDescent="0.25">
      <c r="A192" s="64" t="s">
        <v>837</v>
      </c>
      <c r="B192" s="65"/>
      <c r="C192" s="65" t="s">
        <v>64</v>
      </c>
      <c r="D192" s="66">
        <v>162.01914293086293</v>
      </c>
      <c r="E192" s="68"/>
      <c r="F192" s="100" t="s">
        <v>10145</v>
      </c>
      <c r="G192" s="65"/>
      <c r="H192" s="69" t="s">
        <v>837</v>
      </c>
      <c r="I192" s="70"/>
      <c r="J192" s="70"/>
      <c r="K192" s="69" t="s">
        <v>11397</v>
      </c>
      <c r="L192" s="73">
        <v>1</v>
      </c>
      <c r="M192" s="74">
        <v>3241.947998046875</v>
      </c>
      <c r="N192" s="74">
        <v>6027.51123046875</v>
      </c>
      <c r="O192" s="75"/>
      <c r="P192" s="76"/>
      <c r="Q192" s="76"/>
      <c r="R192" s="86"/>
      <c r="S192" s="48">
        <v>1</v>
      </c>
      <c r="T192" s="48">
        <v>0</v>
      </c>
      <c r="U192" s="49">
        <v>0</v>
      </c>
      <c r="V192" s="49">
        <v>5.8500000000000002E-4</v>
      </c>
      <c r="W192" s="49">
        <v>1.11E-4</v>
      </c>
      <c r="X192" s="49">
        <v>0.41179300000000002</v>
      </c>
      <c r="Y192" s="49">
        <v>0</v>
      </c>
      <c r="Z192" s="49">
        <v>0</v>
      </c>
      <c r="AA192" s="71">
        <v>192</v>
      </c>
      <c r="AB192" s="71"/>
      <c r="AC192" s="72"/>
      <c r="AD192" s="78" t="s">
        <v>6695</v>
      </c>
      <c r="AE192" s="78">
        <v>120</v>
      </c>
      <c r="AF192" s="78">
        <v>61</v>
      </c>
      <c r="AG192" s="78">
        <v>250</v>
      </c>
      <c r="AH192" s="78">
        <v>874</v>
      </c>
      <c r="AI192" s="78">
        <v>-25200</v>
      </c>
      <c r="AJ192" s="78" t="s">
        <v>7434</v>
      </c>
      <c r="AK192" s="78"/>
      <c r="AL192" s="78"/>
      <c r="AM192" s="78" t="s">
        <v>9004</v>
      </c>
      <c r="AN192" s="80">
        <v>43103.66134259259</v>
      </c>
      <c r="AO192" s="82" t="s">
        <v>9213</v>
      </c>
      <c r="AP192" s="78" t="b">
        <v>1</v>
      </c>
      <c r="AQ192" s="78" t="b">
        <v>0</v>
      </c>
      <c r="AR192" s="78" t="b">
        <v>0</v>
      </c>
      <c r="AS192" s="78" t="s">
        <v>6304</v>
      </c>
      <c r="AT192" s="78">
        <v>2</v>
      </c>
      <c r="AU192" s="78"/>
      <c r="AV192" s="78" t="b">
        <v>0</v>
      </c>
      <c r="AW192" s="78" t="s">
        <v>10419</v>
      </c>
      <c r="AX192" s="82" t="s">
        <v>10609</v>
      </c>
      <c r="AY192" s="78" t="s">
        <v>65</v>
      </c>
      <c r="AZ192" s="78" t="str">
        <f>REPLACE(INDEX(GroupVertices[Group], MATCH(Vertices[[#This Row],[Vertex]],GroupVertices[Vertex],0)),1,1,"")</f>
        <v>3</v>
      </c>
      <c r="BA192" s="48"/>
      <c r="BB192" s="48"/>
      <c r="BC192" s="48"/>
      <c r="BD192" s="48"/>
      <c r="BE192" s="48"/>
      <c r="BF192" s="48"/>
      <c r="BG192" s="48"/>
      <c r="BH192" s="48"/>
      <c r="BI192" s="48"/>
      <c r="BJ192" s="48"/>
      <c r="BK192" s="48"/>
      <c r="BL192" s="49"/>
      <c r="BM192" s="48"/>
      <c r="BN192" s="49"/>
      <c r="BO192" s="48"/>
      <c r="BP192" s="49"/>
      <c r="BQ192" s="48"/>
      <c r="BR192" s="49"/>
      <c r="BS192" s="48"/>
      <c r="BT192" s="2"/>
      <c r="BU192" s="3"/>
      <c r="BV192" s="3"/>
      <c r="BW192" s="3"/>
      <c r="BX192" s="3"/>
    </row>
    <row r="193" spans="1:76" x14ac:dyDescent="0.25">
      <c r="A193" s="64" t="s">
        <v>838</v>
      </c>
      <c r="B193" s="65"/>
      <c r="C193" s="65" t="s">
        <v>64</v>
      </c>
      <c r="D193" s="66">
        <v>162.0172600196305</v>
      </c>
      <c r="E193" s="68"/>
      <c r="F193" s="100" t="s">
        <v>10146</v>
      </c>
      <c r="G193" s="65"/>
      <c r="H193" s="69" t="s">
        <v>838</v>
      </c>
      <c r="I193" s="70"/>
      <c r="J193" s="70"/>
      <c r="K193" s="69" t="s">
        <v>11398</v>
      </c>
      <c r="L193" s="73">
        <v>1</v>
      </c>
      <c r="M193" s="74">
        <v>3436.79296875</v>
      </c>
      <c r="N193" s="74">
        <v>5940.58251953125</v>
      </c>
      <c r="O193" s="75"/>
      <c r="P193" s="76"/>
      <c r="Q193" s="76"/>
      <c r="R193" s="86"/>
      <c r="S193" s="48">
        <v>1</v>
      </c>
      <c r="T193" s="48">
        <v>0</v>
      </c>
      <c r="U193" s="49">
        <v>0</v>
      </c>
      <c r="V193" s="49">
        <v>5.8500000000000002E-4</v>
      </c>
      <c r="W193" s="49">
        <v>1.11E-4</v>
      </c>
      <c r="X193" s="49">
        <v>0.41179300000000002</v>
      </c>
      <c r="Y193" s="49">
        <v>0</v>
      </c>
      <c r="Z193" s="49">
        <v>0</v>
      </c>
      <c r="AA193" s="71">
        <v>193</v>
      </c>
      <c r="AB193" s="71"/>
      <c r="AC193" s="72"/>
      <c r="AD193" s="78" t="s">
        <v>6696</v>
      </c>
      <c r="AE193" s="78">
        <v>10</v>
      </c>
      <c r="AF193" s="78">
        <v>55</v>
      </c>
      <c r="AG193" s="78">
        <v>97</v>
      </c>
      <c r="AH193" s="78">
        <v>0</v>
      </c>
      <c r="AI193" s="78">
        <v>3600</v>
      </c>
      <c r="AJ193" s="78" t="s">
        <v>7435</v>
      </c>
      <c r="AK193" s="78" t="s">
        <v>8116</v>
      </c>
      <c r="AL193" s="82" t="s">
        <v>8562</v>
      </c>
      <c r="AM193" s="78" t="s">
        <v>8068</v>
      </c>
      <c r="AN193" s="80">
        <v>42242.324618055558</v>
      </c>
      <c r="AO193" s="78"/>
      <c r="AP193" s="78" t="b">
        <v>0</v>
      </c>
      <c r="AQ193" s="78" t="b">
        <v>0</v>
      </c>
      <c r="AR193" s="78" t="b">
        <v>0</v>
      </c>
      <c r="AS193" s="78" t="s">
        <v>6305</v>
      </c>
      <c r="AT193" s="78">
        <v>50</v>
      </c>
      <c r="AU193" s="82" t="s">
        <v>9742</v>
      </c>
      <c r="AV193" s="78" t="b">
        <v>0</v>
      </c>
      <c r="AW193" s="78" t="s">
        <v>10419</v>
      </c>
      <c r="AX193" s="82" t="s">
        <v>10610</v>
      </c>
      <c r="AY193" s="78" t="s">
        <v>65</v>
      </c>
      <c r="AZ193" s="78" t="str">
        <f>REPLACE(INDEX(GroupVertices[Group], MATCH(Vertices[[#This Row],[Vertex]],GroupVertices[Vertex],0)),1,1,"")</f>
        <v>3</v>
      </c>
      <c r="BA193" s="48"/>
      <c r="BB193" s="48"/>
      <c r="BC193" s="48"/>
      <c r="BD193" s="48"/>
      <c r="BE193" s="48"/>
      <c r="BF193" s="48"/>
      <c r="BG193" s="48"/>
      <c r="BH193" s="48"/>
      <c r="BI193" s="48"/>
      <c r="BJ193" s="48"/>
      <c r="BK193" s="48"/>
      <c r="BL193" s="49"/>
      <c r="BM193" s="48"/>
      <c r="BN193" s="49"/>
      <c r="BO193" s="48"/>
      <c r="BP193" s="49"/>
      <c r="BQ193" s="48"/>
      <c r="BR193" s="49"/>
      <c r="BS193" s="48"/>
      <c r="BT193" s="2"/>
      <c r="BU193" s="3"/>
      <c r="BV193" s="3"/>
      <c r="BW193" s="3"/>
      <c r="BX193" s="3"/>
    </row>
    <row r="194" spans="1:76" x14ac:dyDescent="0.25">
      <c r="A194" s="64" t="s">
        <v>839</v>
      </c>
      <c r="B194" s="65"/>
      <c r="C194" s="65" t="s">
        <v>64</v>
      </c>
      <c r="D194" s="66">
        <v>162.24509227875325</v>
      </c>
      <c r="E194" s="68"/>
      <c r="F194" s="100" t="s">
        <v>10147</v>
      </c>
      <c r="G194" s="65"/>
      <c r="H194" s="69" t="s">
        <v>839</v>
      </c>
      <c r="I194" s="70"/>
      <c r="J194" s="70"/>
      <c r="K194" s="69" t="s">
        <v>11399</v>
      </c>
      <c r="L194" s="73">
        <v>1</v>
      </c>
      <c r="M194" s="74">
        <v>3317.005126953125</v>
      </c>
      <c r="N194" s="74">
        <v>6189.4365234375</v>
      </c>
      <c r="O194" s="75"/>
      <c r="P194" s="76"/>
      <c r="Q194" s="76"/>
      <c r="R194" s="86"/>
      <c r="S194" s="48">
        <v>1</v>
      </c>
      <c r="T194" s="48">
        <v>0</v>
      </c>
      <c r="U194" s="49">
        <v>0</v>
      </c>
      <c r="V194" s="49">
        <v>5.8500000000000002E-4</v>
      </c>
      <c r="W194" s="49">
        <v>1.11E-4</v>
      </c>
      <c r="X194" s="49">
        <v>0.41179300000000002</v>
      </c>
      <c r="Y194" s="49">
        <v>0</v>
      </c>
      <c r="Z194" s="49">
        <v>0</v>
      </c>
      <c r="AA194" s="71">
        <v>194</v>
      </c>
      <c r="AB194" s="71"/>
      <c r="AC194" s="72"/>
      <c r="AD194" s="78" t="s">
        <v>6697</v>
      </c>
      <c r="AE194" s="78">
        <v>164</v>
      </c>
      <c r="AF194" s="78">
        <v>781</v>
      </c>
      <c r="AG194" s="78">
        <v>3695</v>
      </c>
      <c r="AH194" s="78">
        <v>5</v>
      </c>
      <c r="AI194" s="78">
        <v>7200</v>
      </c>
      <c r="AJ194" s="78" t="s">
        <v>7436</v>
      </c>
      <c r="AK194" s="78" t="s">
        <v>6430</v>
      </c>
      <c r="AL194" s="82" t="s">
        <v>8563</v>
      </c>
      <c r="AM194" s="78" t="s">
        <v>8068</v>
      </c>
      <c r="AN194" s="80">
        <v>40674.341620370367</v>
      </c>
      <c r="AO194" s="82" t="s">
        <v>9214</v>
      </c>
      <c r="AP194" s="78" t="b">
        <v>1</v>
      </c>
      <c r="AQ194" s="78" t="b">
        <v>0</v>
      </c>
      <c r="AR194" s="78" t="b">
        <v>1</v>
      </c>
      <c r="AS194" s="78" t="s">
        <v>6305</v>
      </c>
      <c r="AT194" s="78">
        <v>170</v>
      </c>
      <c r="AU194" s="82" t="s">
        <v>9742</v>
      </c>
      <c r="AV194" s="78" t="b">
        <v>0</v>
      </c>
      <c r="AW194" s="78" t="s">
        <v>10419</v>
      </c>
      <c r="AX194" s="82" t="s">
        <v>10611</v>
      </c>
      <c r="AY194" s="78" t="s">
        <v>65</v>
      </c>
      <c r="AZ194" s="78" t="str">
        <f>REPLACE(INDEX(GroupVertices[Group], MATCH(Vertices[[#This Row],[Vertex]],GroupVertices[Vertex],0)),1,1,"")</f>
        <v>3</v>
      </c>
      <c r="BA194" s="48"/>
      <c r="BB194" s="48"/>
      <c r="BC194" s="48"/>
      <c r="BD194" s="48"/>
      <c r="BE194" s="48"/>
      <c r="BF194" s="48"/>
      <c r="BG194" s="48"/>
      <c r="BH194" s="48"/>
      <c r="BI194" s="48"/>
      <c r="BJ194" s="48"/>
      <c r="BK194" s="48"/>
      <c r="BL194" s="49"/>
      <c r="BM194" s="48"/>
      <c r="BN194" s="49"/>
      <c r="BO194" s="48"/>
      <c r="BP194" s="49"/>
      <c r="BQ194" s="48"/>
      <c r="BR194" s="49"/>
      <c r="BS194" s="48"/>
      <c r="BT194" s="2"/>
      <c r="BU194" s="3"/>
      <c r="BV194" s="3"/>
      <c r="BW194" s="3"/>
      <c r="BX194" s="3"/>
    </row>
    <row r="195" spans="1:76" x14ac:dyDescent="0.25">
      <c r="A195" s="64" t="s">
        <v>840</v>
      </c>
      <c r="B195" s="65"/>
      <c r="C195" s="65" t="s">
        <v>64</v>
      </c>
      <c r="D195" s="66">
        <v>165.90547171457644</v>
      </c>
      <c r="E195" s="68"/>
      <c r="F195" s="100" t="s">
        <v>10148</v>
      </c>
      <c r="G195" s="65"/>
      <c r="H195" s="69" t="s">
        <v>840</v>
      </c>
      <c r="I195" s="70"/>
      <c r="J195" s="70"/>
      <c r="K195" s="69" t="s">
        <v>11400</v>
      </c>
      <c r="L195" s="73">
        <v>1</v>
      </c>
      <c r="M195" s="74">
        <v>3476.502685546875</v>
      </c>
      <c r="N195" s="74">
        <v>6160.03271484375</v>
      </c>
      <c r="O195" s="75"/>
      <c r="P195" s="76"/>
      <c r="Q195" s="76"/>
      <c r="R195" s="86"/>
      <c r="S195" s="48">
        <v>1</v>
      </c>
      <c r="T195" s="48">
        <v>0</v>
      </c>
      <c r="U195" s="49">
        <v>0</v>
      </c>
      <c r="V195" s="49">
        <v>5.8500000000000002E-4</v>
      </c>
      <c r="W195" s="49">
        <v>1.11E-4</v>
      </c>
      <c r="X195" s="49">
        <v>0.41179300000000002</v>
      </c>
      <c r="Y195" s="49">
        <v>0</v>
      </c>
      <c r="Z195" s="49">
        <v>0</v>
      </c>
      <c r="AA195" s="71">
        <v>195</v>
      </c>
      <c r="AB195" s="71"/>
      <c r="AC195" s="72"/>
      <c r="AD195" s="78" t="s">
        <v>6698</v>
      </c>
      <c r="AE195" s="78">
        <v>2457</v>
      </c>
      <c r="AF195" s="78">
        <v>12445</v>
      </c>
      <c r="AG195" s="78">
        <v>19729</v>
      </c>
      <c r="AH195" s="78">
        <v>179</v>
      </c>
      <c r="AI195" s="78">
        <v>-25200</v>
      </c>
      <c r="AJ195" s="78" t="s">
        <v>7437</v>
      </c>
      <c r="AK195" s="78" t="s">
        <v>7999</v>
      </c>
      <c r="AL195" s="82" t="s">
        <v>8564</v>
      </c>
      <c r="AM195" s="78" t="s">
        <v>9004</v>
      </c>
      <c r="AN195" s="80">
        <v>40952.723819444444</v>
      </c>
      <c r="AO195" s="82" t="s">
        <v>9215</v>
      </c>
      <c r="AP195" s="78" t="b">
        <v>0</v>
      </c>
      <c r="AQ195" s="78" t="b">
        <v>0</v>
      </c>
      <c r="AR195" s="78" t="b">
        <v>1</v>
      </c>
      <c r="AS195" s="78" t="s">
        <v>6304</v>
      </c>
      <c r="AT195" s="78">
        <v>862</v>
      </c>
      <c r="AU195" s="82" t="s">
        <v>9828</v>
      </c>
      <c r="AV195" s="78" t="b">
        <v>0</v>
      </c>
      <c r="AW195" s="78" t="s">
        <v>10419</v>
      </c>
      <c r="AX195" s="82" t="s">
        <v>10612</v>
      </c>
      <c r="AY195" s="78" t="s">
        <v>65</v>
      </c>
      <c r="AZ195" s="78" t="str">
        <f>REPLACE(INDEX(GroupVertices[Group], MATCH(Vertices[[#This Row],[Vertex]],GroupVertices[Vertex],0)),1,1,"")</f>
        <v>3</v>
      </c>
      <c r="BA195" s="48"/>
      <c r="BB195" s="48"/>
      <c r="BC195" s="48"/>
      <c r="BD195" s="48"/>
      <c r="BE195" s="48"/>
      <c r="BF195" s="48"/>
      <c r="BG195" s="48"/>
      <c r="BH195" s="48"/>
      <c r="BI195" s="48"/>
      <c r="BJ195" s="48"/>
      <c r="BK195" s="48"/>
      <c r="BL195" s="49"/>
      <c r="BM195" s="48"/>
      <c r="BN195" s="49"/>
      <c r="BO195" s="48"/>
      <c r="BP195" s="49"/>
      <c r="BQ195" s="48"/>
      <c r="BR195" s="49"/>
      <c r="BS195" s="48"/>
      <c r="BT195" s="2"/>
      <c r="BU195" s="3"/>
      <c r="BV195" s="3"/>
      <c r="BW195" s="3"/>
      <c r="BX195" s="3"/>
    </row>
    <row r="196" spans="1:76" x14ac:dyDescent="0.25">
      <c r="A196" s="64" t="s">
        <v>841</v>
      </c>
      <c r="B196" s="65"/>
      <c r="C196" s="65" t="s">
        <v>64</v>
      </c>
      <c r="D196" s="66">
        <v>162.18766348616447</v>
      </c>
      <c r="E196" s="68"/>
      <c r="F196" s="100" t="s">
        <v>10149</v>
      </c>
      <c r="G196" s="65"/>
      <c r="H196" s="69" t="s">
        <v>841</v>
      </c>
      <c r="I196" s="70"/>
      <c r="J196" s="70"/>
      <c r="K196" s="69" t="s">
        <v>11401</v>
      </c>
      <c r="L196" s="73">
        <v>1</v>
      </c>
      <c r="M196" s="74">
        <v>3115.689697265625</v>
      </c>
      <c r="N196" s="74">
        <v>6274.6396484375</v>
      </c>
      <c r="O196" s="75"/>
      <c r="P196" s="76"/>
      <c r="Q196" s="76"/>
      <c r="R196" s="86"/>
      <c r="S196" s="48">
        <v>1</v>
      </c>
      <c r="T196" s="48">
        <v>0</v>
      </c>
      <c r="U196" s="49">
        <v>0</v>
      </c>
      <c r="V196" s="49">
        <v>5.8500000000000002E-4</v>
      </c>
      <c r="W196" s="49">
        <v>1.11E-4</v>
      </c>
      <c r="X196" s="49">
        <v>0.41179300000000002</v>
      </c>
      <c r="Y196" s="49">
        <v>0</v>
      </c>
      <c r="Z196" s="49">
        <v>0</v>
      </c>
      <c r="AA196" s="71">
        <v>196</v>
      </c>
      <c r="AB196" s="71"/>
      <c r="AC196" s="72"/>
      <c r="AD196" s="78" t="s">
        <v>6699</v>
      </c>
      <c r="AE196" s="78">
        <v>527</v>
      </c>
      <c r="AF196" s="78">
        <v>598</v>
      </c>
      <c r="AG196" s="78">
        <v>609</v>
      </c>
      <c r="AH196" s="78">
        <v>291</v>
      </c>
      <c r="AI196" s="78">
        <v>3600</v>
      </c>
      <c r="AJ196" s="78" t="s">
        <v>7438</v>
      </c>
      <c r="AK196" s="78" t="s">
        <v>8117</v>
      </c>
      <c r="AL196" s="82" t="s">
        <v>8565</v>
      </c>
      <c r="AM196" s="78" t="s">
        <v>9026</v>
      </c>
      <c r="AN196" s="80">
        <v>40598.352060185185</v>
      </c>
      <c r="AO196" s="78"/>
      <c r="AP196" s="78" t="b">
        <v>1</v>
      </c>
      <c r="AQ196" s="78" t="b">
        <v>0</v>
      </c>
      <c r="AR196" s="78" t="b">
        <v>1</v>
      </c>
      <c r="AS196" s="78" t="s">
        <v>6304</v>
      </c>
      <c r="AT196" s="78">
        <v>37</v>
      </c>
      <c r="AU196" s="82" t="s">
        <v>9742</v>
      </c>
      <c r="AV196" s="78" t="b">
        <v>0</v>
      </c>
      <c r="AW196" s="78" t="s">
        <v>10419</v>
      </c>
      <c r="AX196" s="82" t="s">
        <v>10613</v>
      </c>
      <c r="AY196" s="78" t="s">
        <v>65</v>
      </c>
      <c r="AZ196" s="78" t="str">
        <f>REPLACE(INDEX(GroupVertices[Group], MATCH(Vertices[[#This Row],[Vertex]],GroupVertices[Vertex],0)),1,1,"")</f>
        <v>3</v>
      </c>
      <c r="BA196" s="48"/>
      <c r="BB196" s="48"/>
      <c r="BC196" s="48"/>
      <c r="BD196" s="48"/>
      <c r="BE196" s="48"/>
      <c r="BF196" s="48"/>
      <c r="BG196" s="48"/>
      <c r="BH196" s="48"/>
      <c r="BI196" s="48"/>
      <c r="BJ196" s="48"/>
      <c r="BK196" s="48"/>
      <c r="BL196" s="49"/>
      <c r="BM196" s="48"/>
      <c r="BN196" s="49"/>
      <c r="BO196" s="48"/>
      <c r="BP196" s="49"/>
      <c r="BQ196" s="48"/>
      <c r="BR196" s="49"/>
      <c r="BS196" s="48"/>
      <c r="BT196" s="2"/>
      <c r="BU196" s="3"/>
      <c r="BV196" s="3"/>
      <c r="BW196" s="3"/>
      <c r="BX196" s="3"/>
    </row>
    <row r="197" spans="1:76" x14ac:dyDescent="0.25">
      <c r="A197" s="64" t="s">
        <v>842</v>
      </c>
      <c r="B197" s="65"/>
      <c r="C197" s="65" t="s">
        <v>64</v>
      </c>
      <c r="D197" s="66">
        <v>162.45880270363284</v>
      </c>
      <c r="E197" s="68"/>
      <c r="F197" s="100" t="s">
        <v>10150</v>
      </c>
      <c r="G197" s="65"/>
      <c r="H197" s="69" t="s">
        <v>842</v>
      </c>
      <c r="I197" s="70"/>
      <c r="J197" s="70"/>
      <c r="K197" s="69" t="s">
        <v>11402</v>
      </c>
      <c r="L197" s="73">
        <v>1</v>
      </c>
      <c r="M197" s="74">
        <v>3348.07275390625</v>
      </c>
      <c r="N197" s="74">
        <v>5949.548828125</v>
      </c>
      <c r="O197" s="75"/>
      <c r="P197" s="76"/>
      <c r="Q197" s="76"/>
      <c r="R197" s="86"/>
      <c r="S197" s="48">
        <v>1</v>
      </c>
      <c r="T197" s="48">
        <v>0</v>
      </c>
      <c r="U197" s="49">
        <v>0</v>
      </c>
      <c r="V197" s="49">
        <v>5.8500000000000002E-4</v>
      </c>
      <c r="W197" s="49">
        <v>1.11E-4</v>
      </c>
      <c r="X197" s="49">
        <v>0.41179300000000002</v>
      </c>
      <c r="Y197" s="49">
        <v>0</v>
      </c>
      <c r="Z197" s="49">
        <v>0</v>
      </c>
      <c r="AA197" s="71">
        <v>197</v>
      </c>
      <c r="AB197" s="71"/>
      <c r="AC197" s="72"/>
      <c r="AD197" s="78" t="s">
        <v>6700</v>
      </c>
      <c r="AE197" s="78">
        <v>1623</v>
      </c>
      <c r="AF197" s="78">
        <v>1462</v>
      </c>
      <c r="AG197" s="78">
        <v>19422</v>
      </c>
      <c r="AH197" s="78">
        <v>3392</v>
      </c>
      <c r="AI197" s="78">
        <v>3600</v>
      </c>
      <c r="AJ197" s="78" t="s">
        <v>7439</v>
      </c>
      <c r="AK197" s="78" t="s">
        <v>8118</v>
      </c>
      <c r="AL197" s="82" t="s">
        <v>8566</v>
      </c>
      <c r="AM197" s="78" t="s">
        <v>8285</v>
      </c>
      <c r="AN197" s="80">
        <v>41618.667962962965</v>
      </c>
      <c r="AO197" s="82" t="s">
        <v>9216</v>
      </c>
      <c r="AP197" s="78" t="b">
        <v>0</v>
      </c>
      <c r="AQ197" s="78" t="b">
        <v>0</v>
      </c>
      <c r="AR197" s="78" t="b">
        <v>1</v>
      </c>
      <c r="AS197" s="78" t="s">
        <v>6304</v>
      </c>
      <c r="AT197" s="78">
        <v>771</v>
      </c>
      <c r="AU197" s="82" t="s">
        <v>9829</v>
      </c>
      <c r="AV197" s="78" t="b">
        <v>0</v>
      </c>
      <c r="AW197" s="78" t="s">
        <v>10419</v>
      </c>
      <c r="AX197" s="82" t="s">
        <v>10614</v>
      </c>
      <c r="AY197" s="78" t="s">
        <v>65</v>
      </c>
      <c r="AZ197" s="78" t="str">
        <f>REPLACE(INDEX(GroupVertices[Group], MATCH(Vertices[[#This Row],[Vertex]],GroupVertices[Vertex],0)),1,1,"")</f>
        <v>3</v>
      </c>
      <c r="BA197" s="48"/>
      <c r="BB197" s="48"/>
      <c r="BC197" s="48"/>
      <c r="BD197" s="48"/>
      <c r="BE197" s="48"/>
      <c r="BF197" s="48"/>
      <c r="BG197" s="48"/>
      <c r="BH197" s="48"/>
      <c r="BI197" s="48"/>
      <c r="BJ197" s="48"/>
      <c r="BK197" s="48"/>
      <c r="BL197" s="49"/>
      <c r="BM197" s="48"/>
      <c r="BN197" s="49"/>
      <c r="BO197" s="48"/>
      <c r="BP197" s="49"/>
      <c r="BQ197" s="48"/>
      <c r="BR197" s="49"/>
      <c r="BS197" s="48"/>
      <c r="BT197" s="2"/>
      <c r="BU197" s="3"/>
      <c r="BV197" s="3"/>
      <c r="BW197" s="3"/>
      <c r="BX197" s="3"/>
    </row>
    <row r="198" spans="1:76" x14ac:dyDescent="0.25">
      <c r="A198" s="64" t="s">
        <v>326</v>
      </c>
      <c r="B198" s="65"/>
      <c r="C198" s="65" t="s">
        <v>64</v>
      </c>
      <c r="D198" s="66">
        <v>162.4010600925053</v>
      </c>
      <c r="E198" s="68"/>
      <c r="F198" s="100" t="s">
        <v>3556</v>
      </c>
      <c r="G198" s="65"/>
      <c r="H198" s="69" t="s">
        <v>326</v>
      </c>
      <c r="I198" s="70"/>
      <c r="J198" s="70"/>
      <c r="K198" s="69" t="s">
        <v>11403</v>
      </c>
      <c r="L198" s="73">
        <v>1</v>
      </c>
      <c r="M198" s="74">
        <v>4048.123046875</v>
      </c>
      <c r="N198" s="74">
        <v>8752.4892578125</v>
      </c>
      <c r="O198" s="75"/>
      <c r="P198" s="76"/>
      <c r="Q198" s="76"/>
      <c r="R198" s="86"/>
      <c r="S198" s="48">
        <v>0</v>
      </c>
      <c r="T198" s="48">
        <v>1</v>
      </c>
      <c r="U198" s="49">
        <v>0</v>
      </c>
      <c r="V198" s="49">
        <v>5.3600000000000002E-4</v>
      </c>
      <c r="W198" s="49">
        <v>1.02E-4</v>
      </c>
      <c r="X198" s="49">
        <v>0.41900399999999999</v>
      </c>
      <c r="Y198" s="49">
        <v>0</v>
      </c>
      <c r="Z198" s="49">
        <v>0</v>
      </c>
      <c r="AA198" s="71">
        <v>198</v>
      </c>
      <c r="AB198" s="71"/>
      <c r="AC198" s="72"/>
      <c r="AD198" s="78" t="s">
        <v>6701</v>
      </c>
      <c r="AE198" s="78">
        <v>626</v>
      </c>
      <c r="AF198" s="78">
        <v>1278</v>
      </c>
      <c r="AG198" s="78">
        <v>11125</v>
      </c>
      <c r="AH198" s="78">
        <v>1046</v>
      </c>
      <c r="AI198" s="78">
        <v>-25200</v>
      </c>
      <c r="AJ198" s="78" t="s">
        <v>7440</v>
      </c>
      <c r="AK198" s="78" t="s">
        <v>8020</v>
      </c>
      <c r="AL198" s="78"/>
      <c r="AM198" s="78" t="s">
        <v>9027</v>
      </c>
      <c r="AN198" s="80">
        <v>42024.112071759257</v>
      </c>
      <c r="AO198" s="82" t="s">
        <v>9217</v>
      </c>
      <c r="AP198" s="78" t="b">
        <v>1</v>
      </c>
      <c r="AQ198" s="78" t="b">
        <v>0</v>
      </c>
      <c r="AR198" s="78" t="b">
        <v>0</v>
      </c>
      <c r="AS198" s="78" t="s">
        <v>6304</v>
      </c>
      <c r="AT198" s="78">
        <v>2156</v>
      </c>
      <c r="AU198" s="82" t="s">
        <v>9742</v>
      </c>
      <c r="AV198" s="78" t="b">
        <v>0</v>
      </c>
      <c r="AW198" s="78" t="s">
        <v>10419</v>
      </c>
      <c r="AX198" s="82" t="s">
        <v>10615</v>
      </c>
      <c r="AY198" s="78" t="s">
        <v>66</v>
      </c>
      <c r="AZ198" s="78" t="str">
        <f>REPLACE(INDEX(GroupVertices[Group], MATCH(Vertices[[#This Row],[Vertex]],GroupVertices[Vertex],0)),1,1,"")</f>
        <v>3</v>
      </c>
      <c r="BA198" s="48"/>
      <c r="BB198" s="48"/>
      <c r="BC198" s="48"/>
      <c r="BD198" s="48"/>
      <c r="BE198" s="48" t="s">
        <v>731</v>
      </c>
      <c r="BF198" s="48" t="s">
        <v>731</v>
      </c>
      <c r="BG198" s="120" t="s">
        <v>13268</v>
      </c>
      <c r="BH198" s="120" t="s">
        <v>13268</v>
      </c>
      <c r="BI198" s="120" t="s">
        <v>13795</v>
      </c>
      <c r="BJ198" s="120" t="s">
        <v>13795</v>
      </c>
      <c r="BK198" s="120">
        <v>2</v>
      </c>
      <c r="BL198" s="123">
        <v>8</v>
      </c>
      <c r="BM198" s="120">
        <v>2</v>
      </c>
      <c r="BN198" s="123">
        <v>8</v>
      </c>
      <c r="BO198" s="120">
        <v>1</v>
      </c>
      <c r="BP198" s="123">
        <v>4</v>
      </c>
      <c r="BQ198" s="120">
        <v>21</v>
      </c>
      <c r="BR198" s="123">
        <v>84</v>
      </c>
      <c r="BS198" s="120">
        <v>25</v>
      </c>
      <c r="BT198" s="2"/>
      <c r="BU198" s="3"/>
      <c r="BV198" s="3"/>
      <c r="BW198" s="3"/>
      <c r="BX198" s="3"/>
    </row>
    <row r="199" spans="1:76" x14ac:dyDescent="0.25">
      <c r="A199" s="64" t="s">
        <v>479</v>
      </c>
      <c r="B199" s="65"/>
      <c r="C199" s="65" t="s">
        <v>64</v>
      </c>
      <c r="D199" s="66">
        <v>162.71644772393554</v>
      </c>
      <c r="E199" s="68"/>
      <c r="F199" s="100" t="s">
        <v>3670</v>
      </c>
      <c r="G199" s="65"/>
      <c r="H199" s="69" t="s">
        <v>479</v>
      </c>
      <c r="I199" s="70"/>
      <c r="J199" s="70"/>
      <c r="K199" s="69" t="s">
        <v>11404</v>
      </c>
      <c r="L199" s="73">
        <v>1655.7981965115262</v>
      </c>
      <c r="M199" s="74">
        <v>3797.642333984375</v>
      </c>
      <c r="N199" s="74">
        <v>8295.8466796875</v>
      </c>
      <c r="O199" s="75"/>
      <c r="P199" s="76"/>
      <c r="Q199" s="76"/>
      <c r="R199" s="86"/>
      <c r="S199" s="48">
        <v>5</v>
      </c>
      <c r="T199" s="48">
        <v>5</v>
      </c>
      <c r="U199" s="49">
        <v>9954.2857139999996</v>
      </c>
      <c r="V199" s="49">
        <v>6.5700000000000003E-4</v>
      </c>
      <c r="W199" s="49">
        <v>1.098E-3</v>
      </c>
      <c r="X199" s="49">
        <v>2.531806</v>
      </c>
      <c r="Y199" s="49">
        <v>7.1428571428571425E-2</v>
      </c>
      <c r="Z199" s="49">
        <v>0.14285714285714285</v>
      </c>
      <c r="AA199" s="71">
        <v>199</v>
      </c>
      <c r="AB199" s="71"/>
      <c r="AC199" s="72"/>
      <c r="AD199" s="78" t="s">
        <v>6702</v>
      </c>
      <c r="AE199" s="78">
        <v>508</v>
      </c>
      <c r="AF199" s="78">
        <v>2283</v>
      </c>
      <c r="AG199" s="78">
        <v>1149</v>
      </c>
      <c r="AH199" s="78">
        <v>130</v>
      </c>
      <c r="AI199" s="78">
        <v>-18000</v>
      </c>
      <c r="AJ199" s="78" t="s">
        <v>7441</v>
      </c>
      <c r="AK199" s="78" t="s">
        <v>8119</v>
      </c>
      <c r="AL199" s="82" t="s">
        <v>8567</v>
      </c>
      <c r="AM199" s="78" t="s">
        <v>9005</v>
      </c>
      <c r="AN199" s="80">
        <v>40607.651400462964</v>
      </c>
      <c r="AO199" s="82" t="s">
        <v>9218</v>
      </c>
      <c r="AP199" s="78" t="b">
        <v>0</v>
      </c>
      <c r="AQ199" s="78" t="b">
        <v>0</v>
      </c>
      <c r="AR199" s="78" t="b">
        <v>1</v>
      </c>
      <c r="AS199" s="78" t="s">
        <v>6304</v>
      </c>
      <c r="AT199" s="78">
        <v>9</v>
      </c>
      <c r="AU199" s="82" t="s">
        <v>9771</v>
      </c>
      <c r="AV199" s="78" t="b">
        <v>0</v>
      </c>
      <c r="AW199" s="78" t="s">
        <v>10419</v>
      </c>
      <c r="AX199" s="82" t="s">
        <v>10616</v>
      </c>
      <c r="AY199" s="78" t="s">
        <v>66</v>
      </c>
      <c r="AZ199" s="78" t="str">
        <f>REPLACE(INDEX(GroupVertices[Group], MATCH(Vertices[[#This Row],[Vertex]],GroupVertices[Vertex],0)),1,1,"")</f>
        <v>3</v>
      </c>
      <c r="BA199" s="48" t="s">
        <v>12868</v>
      </c>
      <c r="BB199" s="48" t="s">
        <v>12868</v>
      </c>
      <c r="BC199" s="48" t="s">
        <v>2572</v>
      </c>
      <c r="BD199" s="48" t="s">
        <v>2572</v>
      </c>
      <c r="BE199" s="48" t="s">
        <v>13043</v>
      </c>
      <c r="BF199" s="48" t="s">
        <v>13122</v>
      </c>
      <c r="BG199" s="120" t="s">
        <v>13269</v>
      </c>
      <c r="BH199" s="120" t="s">
        <v>13629</v>
      </c>
      <c r="BI199" s="120" t="s">
        <v>13796</v>
      </c>
      <c r="BJ199" s="120" t="s">
        <v>13796</v>
      </c>
      <c r="BK199" s="120">
        <v>4</v>
      </c>
      <c r="BL199" s="123">
        <v>4.4444444444444446</v>
      </c>
      <c r="BM199" s="120">
        <v>3</v>
      </c>
      <c r="BN199" s="123">
        <v>3.3333333333333335</v>
      </c>
      <c r="BO199" s="120">
        <v>1</v>
      </c>
      <c r="BP199" s="123">
        <v>1.1111111111111112</v>
      </c>
      <c r="BQ199" s="120">
        <v>83</v>
      </c>
      <c r="BR199" s="123">
        <v>92.222222222222229</v>
      </c>
      <c r="BS199" s="120">
        <v>90</v>
      </c>
      <c r="BT199" s="2"/>
      <c r="BU199" s="3"/>
      <c r="BV199" s="3"/>
      <c r="BW199" s="3"/>
      <c r="BX199" s="3"/>
    </row>
    <row r="200" spans="1:76" x14ac:dyDescent="0.25">
      <c r="A200" s="64" t="s">
        <v>327</v>
      </c>
      <c r="B200" s="65"/>
      <c r="C200" s="65" t="s">
        <v>64</v>
      </c>
      <c r="D200" s="66">
        <v>162.96499200661489</v>
      </c>
      <c r="E200" s="68"/>
      <c r="F200" s="100" t="s">
        <v>3557</v>
      </c>
      <c r="G200" s="65"/>
      <c r="H200" s="69" t="s">
        <v>327</v>
      </c>
      <c r="I200" s="70"/>
      <c r="J200" s="70"/>
      <c r="K200" s="69" t="s">
        <v>11405</v>
      </c>
      <c r="L200" s="73">
        <v>1</v>
      </c>
      <c r="M200" s="74">
        <v>4095.53955078125</v>
      </c>
      <c r="N200" s="74">
        <v>8383.904296875</v>
      </c>
      <c r="O200" s="75"/>
      <c r="P200" s="76"/>
      <c r="Q200" s="76"/>
      <c r="R200" s="86"/>
      <c r="S200" s="48">
        <v>0</v>
      </c>
      <c r="T200" s="48">
        <v>1</v>
      </c>
      <c r="U200" s="49">
        <v>0</v>
      </c>
      <c r="V200" s="49">
        <v>5.3600000000000002E-4</v>
      </c>
      <c r="W200" s="49">
        <v>1.02E-4</v>
      </c>
      <c r="X200" s="49">
        <v>0.41900399999999999</v>
      </c>
      <c r="Y200" s="49">
        <v>0</v>
      </c>
      <c r="Z200" s="49">
        <v>0</v>
      </c>
      <c r="AA200" s="71">
        <v>200</v>
      </c>
      <c r="AB200" s="71"/>
      <c r="AC200" s="72"/>
      <c r="AD200" s="78" t="s">
        <v>6703</v>
      </c>
      <c r="AE200" s="78">
        <v>1671</v>
      </c>
      <c r="AF200" s="78">
        <v>3075</v>
      </c>
      <c r="AG200" s="78">
        <v>34548</v>
      </c>
      <c r="AH200" s="78">
        <v>6719</v>
      </c>
      <c r="AI200" s="78">
        <v>-21600</v>
      </c>
      <c r="AJ200" s="78" t="s">
        <v>7442</v>
      </c>
      <c r="AK200" s="78" t="s">
        <v>8120</v>
      </c>
      <c r="AL200" s="78"/>
      <c r="AM200" s="78" t="s">
        <v>9006</v>
      </c>
      <c r="AN200" s="80">
        <v>42022.405752314815</v>
      </c>
      <c r="AO200" s="82" t="s">
        <v>9219</v>
      </c>
      <c r="AP200" s="78" t="b">
        <v>0</v>
      </c>
      <c r="AQ200" s="78" t="b">
        <v>0</v>
      </c>
      <c r="AR200" s="78" t="b">
        <v>0</v>
      </c>
      <c r="AS200" s="78" t="s">
        <v>6304</v>
      </c>
      <c r="AT200" s="78">
        <v>2985</v>
      </c>
      <c r="AU200" s="82" t="s">
        <v>9742</v>
      </c>
      <c r="AV200" s="78" t="b">
        <v>0</v>
      </c>
      <c r="AW200" s="78" t="s">
        <v>10419</v>
      </c>
      <c r="AX200" s="82" t="s">
        <v>10617</v>
      </c>
      <c r="AY200" s="78" t="s">
        <v>66</v>
      </c>
      <c r="AZ200" s="78" t="str">
        <f>REPLACE(INDEX(GroupVertices[Group], MATCH(Vertices[[#This Row],[Vertex]],GroupVertices[Vertex],0)),1,1,"")</f>
        <v>3</v>
      </c>
      <c r="BA200" s="48"/>
      <c r="BB200" s="48"/>
      <c r="BC200" s="48"/>
      <c r="BD200" s="48"/>
      <c r="BE200" s="48" t="s">
        <v>731</v>
      </c>
      <c r="BF200" s="48" t="s">
        <v>731</v>
      </c>
      <c r="BG200" s="120" t="s">
        <v>13268</v>
      </c>
      <c r="BH200" s="120" t="s">
        <v>13268</v>
      </c>
      <c r="BI200" s="120" t="s">
        <v>13795</v>
      </c>
      <c r="BJ200" s="120" t="s">
        <v>13795</v>
      </c>
      <c r="BK200" s="120">
        <v>2</v>
      </c>
      <c r="BL200" s="123">
        <v>8</v>
      </c>
      <c r="BM200" s="120">
        <v>2</v>
      </c>
      <c r="BN200" s="123">
        <v>8</v>
      </c>
      <c r="BO200" s="120">
        <v>1</v>
      </c>
      <c r="BP200" s="123">
        <v>4</v>
      </c>
      <c r="BQ200" s="120">
        <v>21</v>
      </c>
      <c r="BR200" s="123">
        <v>84</v>
      </c>
      <c r="BS200" s="120">
        <v>25</v>
      </c>
      <c r="BT200" s="2"/>
      <c r="BU200" s="3"/>
      <c r="BV200" s="3"/>
      <c r="BW200" s="3"/>
      <c r="BX200" s="3"/>
    </row>
    <row r="201" spans="1:76" x14ac:dyDescent="0.25">
      <c r="A201" s="64" t="s">
        <v>328</v>
      </c>
      <c r="B201" s="65"/>
      <c r="C201" s="65" t="s">
        <v>64</v>
      </c>
      <c r="D201" s="66">
        <v>162.38568298410723</v>
      </c>
      <c r="E201" s="68"/>
      <c r="F201" s="100" t="s">
        <v>3558</v>
      </c>
      <c r="G201" s="65"/>
      <c r="H201" s="69" t="s">
        <v>328</v>
      </c>
      <c r="I201" s="70"/>
      <c r="J201" s="70"/>
      <c r="K201" s="69" t="s">
        <v>11406</v>
      </c>
      <c r="L201" s="73">
        <v>1</v>
      </c>
      <c r="M201" s="74">
        <v>4119.14599609375</v>
      </c>
      <c r="N201" s="74">
        <v>7988.9560546875</v>
      </c>
      <c r="O201" s="75"/>
      <c r="P201" s="76"/>
      <c r="Q201" s="76"/>
      <c r="R201" s="86"/>
      <c r="S201" s="48">
        <v>0</v>
      </c>
      <c r="T201" s="48">
        <v>1</v>
      </c>
      <c r="U201" s="49">
        <v>0</v>
      </c>
      <c r="V201" s="49">
        <v>5.3600000000000002E-4</v>
      </c>
      <c r="W201" s="49">
        <v>1.02E-4</v>
      </c>
      <c r="X201" s="49">
        <v>0.41900399999999999</v>
      </c>
      <c r="Y201" s="49">
        <v>0</v>
      </c>
      <c r="Z201" s="49">
        <v>0</v>
      </c>
      <c r="AA201" s="71">
        <v>201</v>
      </c>
      <c r="AB201" s="71"/>
      <c r="AC201" s="72"/>
      <c r="AD201" s="78" t="s">
        <v>6704</v>
      </c>
      <c r="AE201" s="78">
        <v>1020</v>
      </c>
      <c r="AF201" s="78">
        <v>1229</v>
      </c>
      <c r="AG201" s="78">
        <v>1771</v>
      </c>
      <c r="AH201" s="78">
        <v>530</v>
      </c>
      <c r="AI201" s="78"/>
      <c r="AJ201" s="78" t="s">
        <v>7443</v>
      </c>
      <c r="AK201" s="78" t="s">
        <v>8121</v>
      </c>
      <c r="AL201" s="78"/>
      <c r="AM201" s="78"/>
      <c r="AN201" s="80">
        <v>42680.852777777778</v>
      </c>
      <c r="AO201" s="82" t="s">
        <v>9220</v>
      </c>
      <c r="AP201" s="78" t="b">
        <v>1</v>
      </c>
      <c r="AQ201" s="78" t="b">
        <v>0</v>
      </c>
      <c r="AR201" s="78" t="b">
        <v>0</v>
      </c>
      <c r="AS201" s="78" t="s">
        <v>6304</v>
      </c>
      <c r="AT201" s="78">
        <v>285</v>
      </c>
      <c r="AU201" s="78"/>
      <c r="AV201" s="78" t="b">
        <v>0</v>
      </c>
      <c r="AW201" s="78" t="s">
        <v>10419</v>
      </c>
      <c r="AX201" s="82" t="s">
        <v>10618</v>
      </c>
      <c r="AY201" s="78" t="s">
        <v>66</v>
      </c>
      <c r="AZ201" s="78" t="str">
        <f>REPLACE(INDEX(GroupVertices[Group], MATCH(Vertices[[#This Row],[Vertex]],GroupVertices[Vertex],0)),1,1,"")</f>
        <v>3</v>
      </c>
      <c r="BA201" s="48"/>
      <c r="BB201" s="48"/>
      <c r="BC201" s="48"/>
      <c r="BD201" s="48"/>
      <c r="BE201" s="48" t="s">
        <v>731</v>
      </c>
      <c r="BF201" s="48" t="s">
        <v>731</v>
      </c>
      <c r="BG201" s="120" t="s">
        <v>13268</v>
      </c>
      <c r="BH201" s="120" t="s">
        <v>13268</v>
      </c>
      <c r="BI201" s="120" t="s">
        <v>13795</v>
      </c>
      <c r="BJ201" s="120" t="s">
        <v>13795</v>
      </c>
      <c r="BK201" s="120">
        <v>2</v>
      </c>
      <c r="BL201" s="123">
        <v>8</v>
      </c>
      <c r="BM201" s="120">
        <v>2</v>
      </c>
      <c r="BN201" s="123">
        <v>8</v>
      </c>
      <c r="BO201" s="120">
        <v>1</v>
      </c>
      <c r="BP201" s="123">
        <v>4</v>
      </c>
      <c r="BQ201" s="120">
        <v>21</v>
      </c>
      <c r="BR201" s="123">
        <v>84</v>
      </c>
      <c r="BS201" s="120">
        <v>25</v>
      </c>
      <c r="BT201" s="2"/>
      <c r="BU201" s="3"/>
      <c r="BV201" s="3"/>
      <c r="BW201" s="3"/>
      <c r="BX201" s="3"/>
    </row>
    <row r="202" spans="1:76" x14ac:dyDescent="0.25">
      <c r="A202" s="64" t="s">
        <v>329</v>
      </c>
      <c r="B202" s="65"/>
      <c r="C202" s="65" t="s">
        <v>64</v>
      </c>
      <c r="D202" s="66">
        <v>162.45378160701307</v>
      </c>
      <c r="E202" s="68"/>
      <c r="F202" s="100" t="s">
        <v>3559</v>
      </c>
      <c r="G202" s="65"/>
      <c r="H202" s="69" t="s">
        <v>329</v>
      </c>
      <c r="I202" s="70"/>
      <c r="J202" s="70"/>
      <c r="K202" s="69" t="s">
        <v>11407</v>
      </c>
      <c r="L202" s="73">
        <v>1</v>
      </c>
      <c r="M202" s="74">
        <v>3318.849609375</v>
      </c>
      <c r="N202" s="74">
        <v>381.51919555664062</v>
      </c>
      <c r="O202" s="75"/>
      <c r="P202" s="76"/>
      <c r="Q202" s="76"/>
      <c r="R202" s="86"/>
      <c r="S202" s="48">
        <v>0</v>
      </c>
      <c r="T202" s="48">
        <v>1</v>
      </c>
      <c r="U202" s="49">
        <v>0</v>
      </c>
      <c r="V202" s="49">
        <v>5.0600000000000005E-4</v>
      </c>
      <c r="W202" s="49">
        <v>1.2999999999999999E-5</v>
      </c>
      <c r="X202" s="49">
        <v>0.43501600000000001</v>
      </c>
      <c r="Y202" s="49">
        <v>0</v>
      </c>
      <c r="Z202" s="49">
        <v>0</v>
      </c>
      <c r="AA202" s="71">
        <v>202</v>
      </c>
      <c r="AB202" s="71"/>
      <c r="AC202" s="72"/>
      <c r="AD202" s="78" t="s">
        <v>6705</v>
      </c>
      <c r="AE202" s="78">
        <v>1720</v>
      </c>
      <c r="AF202" s="78">
        <v>1446</v>
      </c>
      <c r="AG202" s="78">
        <v>9711</v>
      </c>
      <c r="AH202" s="78">
        <v>7422</v>
      </c>
      <c r="AI202" s="78"/>
      <c r="AJ202" s="78" t="s">
        <v>7444</v>
      </c>
      <c r="AK202" s="78" t="s">
        <v>8122</v>
      </c>
      <c r="AL202" s="82" t="s">
        <v>8568</v>
      </c>
      <c r="AM202" s="78"/>
      <c r="AN202" s="80">
        <v>42446.331388888888</v>
      </c>
      <c r="AO202" s="82" t="s">
        <v>9221</v>
      </c>
      <c r="AP202" s="78" t="b">
        <v>1</v>
      </c>
      <c r="AQ202" s="78" t="b">
        <v>0</v>
      </c>
      <c r="AR202" s="78" t="b">
        <v>1</v>
      </c>
      <c r="AS202" s="78" t="s">
        <v>6305</v>
      </c>
      <c r="AT202" s="78">
        <v>552</v>
      </c>
      <c r="AU202" s="78"/>
      <c r="AV202" s="78" t="b">
        <v>0</v>
      </c>
      <c r="AW202" s="78" t="s">
        <v>10419</v>
      </c>
      <c r="AX202" s="82" t="s">
        <v>10619</v>
      </c>
      <c r="AY202" s="78" t="s">
        <v>66</v>
      </c>
      <c r="AZ202" s="78" t="str">
        <f>REPLACE(INDEX(GroupVertices[Group], MATCH(Vertices[[#This Row],[Vertex]],GroupVertices[Vertex],0)),1,1,"")</f>
        <v>5</v>
      </c>
      <c r="BA202" s="48" t="s">
        <v>2047</v>
      </c>
      <c r="BB202" s="48" t="s">
        <v>2047</v>
      </c>
      <c r="BC202" s="48" t="s">
        <v>2507</v>
      </c>
      <c r="BD202" s="48" t="s">
        <v>2507</v>
      </c>
      <c r="BE202" s="48" t="s">
        <v>2713</v>
      </c>
      <c r="BF202" s="48" t="s">
        <v>2713</v>
      </c>
      <c r="BG202" s="120" t="s">
        <v>13270</v>
      </c>
      <c r="BH202" s="120" t="s">
        <v>13270</v>
      </c>
      <c r="BI202" s="120" t="s">
        <v>13797</v>
      </c>
      <c r="BJ202" s="120" t="s">
        <v>13797</v>
      </c>
      <c r="BK202" s="120">
        <v>0</v>
      </c>
      <c r="BL202" s="123">
        <v>0</v>
      </c>
      <c r="BM202" s="120">
        <v>0</v>
      </c>
      <c r="BN202" s="123">
        <v>0</v>
      </c>
      <c r="BO202" s="120">
        <v>0</v>
      </c>
      <c r="BP202" s="123">
        <v>0</v>
      </c>
      <c r="BQ202" s="120">
        <v>23</v>
      </c>
      <c r="BR202" s="123">
        <v>100</v>
      </c>
      <c r="BS202" s="120">
        <v>23</v>
      </c>
      <c r="BT202" s="2"/>
      <c r="BU202" s="3"/>
      <c r="BV202" s="3"/>
      <c r="BW202" s="3"/>
      <c r="BX202" s="3"/>
    </row>
    <row r="203" spans="1:76" x14ac:dyDescent="0.25">
      <c r="A203" s="64" t="s">
        <v>669</v>
      </c>
      <c r="B203" s="65"/>
      <c r="C203" s="65" t="s">
        <v>64</v>
      </c>
      <c r="D203" s="66">
        <v>174.40650211041094</v>
      </c>
      <c r="E203" s="68"/>
      <c r="F203" s="100" t="s">
        <v>3805</v>
      </c>
      <c r="G203" s="65"/>
      <c r="H203" s="69" t="s">
        <v>669</v>
      </c>
      <c r="I203" s="70"/>
      <c r="J203" s="70"/>
      <c r="K203" s="69" t="s">
        <v>11408</v>
      </c>
      <c r="L203" s="73">
        <v>1059.3980636049396</v>
      </c>
      <c r="M203" s="74">
        <v>3456.7041015625</v>
      </c>
      <c r="N203" s="74">
        <v>660.18426513671875</v>
      </c>
      <c r="O203" s="75"/>
      <c r="P203" s="76"/>
      <c r="Q203" s="76"/>
      <c r="R203" s="86"/>
      <c r="S203" s="48">
        <v>6</v>
      </c>
      <c r="T203" s="48">
        <v>2</v>
      </c>
      <c r="U203" s="49">
        <v>6366.6957979999997</v>
      </c>
      <c r="V203" s="49">
        <v>6.1300000000000005E-4</v>
      </c>
      <c r="W203" s="49">
        <v>1.4200000000000001E-4</v>
      </c>
      <c r="X203" s="49">
        <v>2.347194</v>
      </c>
      <c r="Y203" s="49">
        <v>3.3333333333333333E-2</v>
      </c>
      <c r="Z203" s="49">
        <v>0</v>
      </c>
      <c r="AA203" s="71">
        <v>203</v>
      </c>
      <c r="AB203" s="71"/>
      <c r="AC203" s="72"/>
      <c r="AD203" s="78" t="s">
        <v>6706</v>
      </c>
      <c r="AE203" s="78">
        <v>23915</v>
      </c>
      <c r="AF203" s="78">
        <v>39534</v>
      </c>
      <c r="AG203" s="78">
        <v>61123</v>
      </c>
      <c r="AH203" s="78">
        <v>28317</v>
      </c>
      <c r="AI203" s="78">
        <v>3600</v>
      </c>
      <c r="AJ203" s="78" t="s">
        <v>7445</v>
      </c>
      <c r="AK203" s="78" t="s">
        <v>8123</v>
      </c>
      <c r="AL203" s="82" t="s">
        <v>8569</v>
      </c>
      <c r="AM203" s="78" t="s">
        <v>9028</v>
      </c>
      <c r="AN203" s="80">
        <v>40182.93105324074</v>
      </c>
      <c r="AO203" s="82" t="s">
        <v>9222</v>
      </c>
      <c r="AP203" s="78" t="b">
        <v>0</v>
      </c>
      <c r="AQ203" s="78" t="b">
        <v>0</v>
      </c>
      <c r="AR203" s="78" t="b">
        <v>1</v>
      </c>
      <c r="AS203" s="78" t="s">
        <v>6304</v>
      </c>
      <c r="AT203" s="78">
        <v>3730</v>
      </c>
      <c r="AU203" s="82" t="s">
        <v>9830</v>
      </c>
      <c r="AV203" s="78" t="b">
        <v>0</v>
      </c>
      <c r="AW203" s="78" t="s">
        <v>10419</v>
      </c>
      <c r="AX203" s="82" t="s">
        <v>10620</v>
      </c>
      <c r="AY203" s="78" t="s">
        <v>66</v>
      </c>
      <c r="AZ203" s="78" t="str">
        <f>REPLACE(INDEX(GroupVertices[Group], MATCH(Vertices[[#This Row],[Vertex]],GroupVertices[Vertex],0)),1,1,"")</f>
        <v>5</v>
      </c>
      <c r="BA203" s="48" t="s">
        <v>12869</v>
      </c>
      <c r="BB203" s="48" t="s">
        <v>12869</v>
      </c>
      <c r="BC203" s="48" t="s">
        <v>12958</v>
      </c>
      <c r="BD203" s="48" t="s">
        <v>13009</v>
      </c>
      <c r="BE203" s="48" t="s">
        <v>13044</v>
      </c>
      <c r="BF203" s="48" t="s">
        <v>13123</v>
      </c>
      <c r="BG203" s="120" t="s">
        <v>13271</v>
      </c>
      <c r="BH203" s="120" t="s">
        <v>13630</v>
      </c>
      <c r="BI203" s="120" t="s">
        <v>13798</v>
      </c>
      <c r="BJ203" s="120" t="s">
        <v>14141</v>
      </c>
      <c r="BK203" s="120">
        <v>6</v>
      </c>
      <c r="BL203" s="123">
        <v>6.5934065934065931</v>
      </c>
      <c r="BM203" s="120">
        <v>2</v>
      </c>
      <c r="BN203" s="123">
        <v>2.197802197802198</v>
      </c>
      <c r="BO203" s="120">
        <v>0</v>
      </c>
      <c r="BP203" s="123">
        <v>0</v>
      </c>
      <c r="BQ203" s="120">
        <v>83</v>
      </c>
      <c r="BR203" s="123">
        <v>91.208791208791212</v>
      </c>
      <c r="BS203" s="120">
        <v>91</v>
      </c>
      <c r="BT203" s="2"/>
      <c r="BU203" s="3"/>
      <c r="BV203" s="3"/>
      <c r="BW203" s="3"/>
      <c r="BX203" s="3"/>
    </row>
    <row r="204" spans="1:76" x14ac:dyDescent="0.25">
      <c r="A204" s="64" t="s">
        <v>330</v>
      </c>
      <c r="B204" s="65"/>
      <c r="C204" s="65" t="s">
        <v>64</v>
      </c>
      <c r="D204" s="66">
        <v>162.00376582246483</v>
      </c>
      <c r="E204" s="68"/>
      <c r="F204" s="100" t="s">
        <v>3560</v>
      </c>
      <c r="G204" s="65"/>
      <c r="H204" s="69" t="s">
        <v>330</v>
      </c>
      <c r="I204" s="70"/>
      <c r="J204" s="70"/>
      <c r="K204" s="69" t="s">
        <v>11409</v>
      </c>
      <c r="L204" s="73">
        <v>1</v>
      </c>
      <c r="M204" s="74">
        <v>988.530029296875</v>
      </c>
      <c r="N204" s="74">
        <v>6886.4765625</v>
      </c>
      <c r="O204" s="75"/>
      <c r="P204" s="76"/>
      <c r="Q204" s="76"/>
      <c r="R204" s="86"/>
      <c r="S204" s="48">
        <v>1</v>
      </c>
      <c r="T204" s="48">
        <v>1</v>
      </c>
      <c r="U204" s="49">
        <v>0</v>
      </c>
      <c r="V204" s="49">
        <v>0</v>
      </c>
      <c r="W204" s="49">
        <v>0</v>
      </c>
      <c r="X204" s="49">
        <v>0.99999899999999997</v>
      </c>
      <c r="Y204" s="49">
        <v>0</v>
      </c>
      <c r="Z204" s="49" t="s">
        <v>15767</v>
      </c>
      <c r="AA204" s="71">
        <v>204</v>
      </c>
      <c r="AB204" s="71"/>
      <c r="AC204" s="72"/>
      <c r="AD204" s="78" t="s">
        <v>6707</v>
      </c>
      <c r="AE204" s="78">
        <v>22</v>
      </c>
      <c r="AF204" s="78">
        <v>12</v>
      </c>
      <c r="AG204" s="78">
        <v>105</v>
      </c>
      <c r="AH204" s="78">
        <v>0</v>
      </c>
      <c r="AI204" s="78">
        <v>-25200</v>
      </c>
      <c r="AJ204" s="78"/>
      <c r="AK204" s="78"/>
      <c r="AL204" s="78"/>
      <c r="AM204" s="78" t="s">
        <v>9004</v>
      </c>
      <c r="AN204" s="80">
        <v>43000.598067129627</v>
      </c>
      <c r="AO204" s="82" t="s">
        <v>9223</v>
      </c>
      <c r="AP204" s="78" t="b">
        <v>1</v>
      </c>
      <c r="AQ204" s="78" t="b">
        <v>0</v>
      </c>
      <c r="AR204" s="78" t="b">
        <v>0</v>
      </c>
      <c r="AS204" s="78" t="s">
        <v>6304</v>
      </c>
      <c r="AT204" s="78">
        <v>1</v>
      </c>
      <c r="AU204" s="78"/>
      <c r="AV204" s="78" t="b">
        <v>0</v>
      </c>
      <c r="AW204" s="78" t="s">
        <v>10419</v>
      </c>
      <c r="AX204" s="82" t="s">
        <v>10621</v>
      </c>
      <c r="AY204" s="78" t="s">
        <v>66</v>
      </c>
      <c r="AZ204" s="78" t="str">
        <f>REPLACE(INDEX(GroupVertices[Group], MATCH(Vertices[[#This Row],[Vertex]],GroupVertices[Vertex],0)),1,1,"")</f>
        <v>1</v>
      </c>
      <c r="BA204" s="48" t="s">
        <v>2048</v>
      </c>
      <c r="BB204" s="48" t="s">
        <v>2048</v>
      </c>
      <c r="BC204" s="48" t="s">
        <v>2533</v>
      </c>
      <c r="BD204" s="48" t="s">
        <v>2533</v>
      </c>
      <c r="BE204" s="48" t="s">
        <v>2714</v>
      </c>
      <c r="BF204" s="48" t="s">
        <v>2714</v>
      </c>
      <c r="BG204" s="120" t="s">
        <v>13272</v>
      </c>
      <c r="BH204" s="120" t="s">
        <v>13272</v>
      </c>
      <c r="BI204" s="120" t="s">
        <v>13799</v>
      </c>
      <c r="BJ204" s="120" t="s">
        <v>13799</v>
      </c>
      <c r="BK204" s="120">
        <v>1</v>
      </c>
      <c r="BL204" s="123">
        <v>4.3478260869565215</v>
      </c>
      <c r="BM204" s="120">
        <v>0</v>
      </c>
      <c r="BN204" s="123">
        <v>0</v>
      </c>
      <c r="BO204" s="120">
        <v>0</v>
      </c>
      <c r="BP204" s="123">
        <v>0</v>
      </c>
      <c r="BQ204" s="120">
        <v>22</v>
      </c>
      <c r="BR204" s="123">
        <v>95.652173913043484</v>
      </c>
      <c r="BS204" s="120">
        <v>23</v>
      </c>
      <c r="BT204" s="2"/>
      <c r="BU204" s="3"/>
      <c r="BV204" s="3"/>
      <c r="BW204" s="3"/>
      <c r="BX204" s="3"/>
    </row>
    <row r="205" spans="1:76" x14ac:dyDescent="0.25">
      <c r="A205" s="64" t="s">
        <v>332</v>
      </c>
      <c r="B205" s="65"/>
      <c r="C205" s="65" t="s">
        <v>64</v>
      </c>
      <c r="D205" s="66">
        <v>165.42878135423558</v>
      </c>
      <c r="E205" s="68"/>
      <c r="F205" s="100" t="s">
        <v>3561</v>
      </c>
      <c r="G205" s="65"/>
      <c r="H205" s="69" t="s">
        <v>332</v>
      </c>
      <c r="I205" s="70"/>
      <c r="J205" s="70"/>
      <c r="K205" s="69" t="s">
        <v>11410</v>
      </c>
      <c r="L205" s="73">
        <v>1</v>
      </c>
      <c r="M205" s="74">
        <v>9268.0791015625</v>
      </c>
      <c r="N205" s="74">
        <v>5764.12939453125</v>
      </c>
      <c r="O205" s="75"/>
      <c r="P205" s="76"/>
      <c r="Q205" s="76"/>
      <c r="R205" s="86"/>
      <c r="S205" s="48">
        <v>0</v>
      </c>
      <c r="T205" s="48">
        <v>1</v>
      </c>
      <c r="U205" s="49">
        <v>0</v>
      </c>
      <c r="V205" s="49">
        <v>0.33333299999999999</v>
      </c>
      <c r="W205" s="49">
        <v>0</v>
      </c>
      <c r="X205" s="49">
        <v>0.63829800000000003</v>
      </c>
      <c r="Y205" s="49">
        <v>0</v>
      </c>
      <c r="Z205" s="49">
        <v>0</v>
      </c>
      <c r="AA205" s="71">
        <v>205</v>
      </c>
      <c r="AB205" s="71"/>
      <c r="AC205" s="72"/>
      <c r="AD205" s="78" t="s">
        <v>6708</v>
      </c>
      <c r="AE205" s="78">
        <v>26</v>
      </c>
      <c r="AF205" s="78">
        <v>10926</v>
      </c>
      <c r="AG205" s="78">
        <v>199308</v>
      </c>
      <c r="AH205" s="78">
        <v>259299</v>
      </c>
      <c r="AI205" s="78"/>
      <c r="AJ205" s="78" t="s">
        <v>7446</v>
      </c>
      <c r="AK205" s="78" t="s">
        <v>8124</v>
      </c>
      <c r="AL205" s="78"/>
      <c r="AM205" s="78"/>
      <c r="AN205" s="80">
        <v>42620.508796296293</v>
      </c>
      <c r="AO205" s="82" t="s">
        <v>9224</v>
      </c>
      <c r="AP205" s="78" t="b">
        <v>1</v>
      </c>
      <c r="AQ205" s="78" t="b">
        <v>0</v>
      </c>
      <c r="AR205" s="78" t="b">
        <v>1</v>
      </c>
      <c r="AS205" s="78" t="s">
        <v>6304</v>
      </c>
      <c r="AT205" s="78">
        <v>94</v>
      </c>
      <c r="AU205" s="78"/>
      <c r="AV205" s="78" t="b">
        <v>0</v>
      </c>
      <c r="AW205" s="78" t="s">
        <v>10419</v>
      </c>
      <c r="AX205" s="82" t="s">
        <v>10622</v>
      </c>
      <c r="AY205" s="78" t="s">
        <v>66</v>
      </c>
      <c r="AZ205" s="78" t="str">
        <f>REPLACE(INDEX(GroupVertices[Group], MATCH(Vertices[[#This Row],[Vertex]],GroupVertices[Vertex],0)),1,1,"")</f>
        <v>63</v>
      </c>
      <c r="BA205" s="48"/>
      <c r="BB205" s="48"/>
      <c r="BC205" s="48"/>
      <c r="BD205" s="48"/>
      <c r="BE205" s="48" t="s">
        <v>2679</v>
      </c>
      <c r="BF205" s="48" t="s">
        <v>2679</v>
      </c>
      <c r="BG205" s="120" t="s">
        <v>13220</v>
      </c>
      <c r="BH205" s="120" t="s">
        <v>13220</v>
      </c>
      <c r="BI205" s="120" t="s">
        <v>13750</v>
      </c>
      <c r="BJ205" s="120" t="s">
        <v>13750</v>
      </c>
      <c r="BK205" s="120">
        <v>2</v>
      </c>
      <c r="BL205" s="123">
        <v>12.5</v>
      </c>
      <c r="BM205" s="120">
        <v>0</v>
      </c>
      <c r="BN205" s="123">
        <v>0</v>
      </c>
      <c r="BO205" s="120">
        <v>0</v>
      </c>
      <c r="BP205" s="123">
        <v>0</v>
      </c>
      <c r="BQ205" s="120">
        <v>14</v>
      </c>
      <c r="BR205" s="123">
        <v>87.5</v>
      </c>
      <c r="BS205" s="120">
        <v>16</v>
      </c>
      <c r="BT205" s="2"/>
      <c r="BU205" s="3"/>
      <c r="BV205" s="3"/>
      <c r="BW205" s="3"/>
      <c r="BX205" s="3"/>
    </row>
    <row r="206" spans="1:76" x14ac:dyDescent="0.25">
      <c r="A206" s="64" t="s">
        <v>333</v>
      </c>
      <c r="B206" s="65"/>
      <c r="C206" s="65" t="s">
        <v>64</v>
      </c>
      <c r="D206" s="66">
        <v>162.43024521660783</v>
      </c>
      <c r="E206" s="68"/>
      <c r="F206" s="100" t="s">
        <v>3562</v>
      </c>
      <c r="G206" s="65"/>
      <c r="H206" s="69" t="s">
        <v>333</v>
      </c>
      <c r="I206" s="70"/>
      <c r="J206" s="70"/>
      <c r="K206" s="69" t="s">
        <v>11411</v>
      </c>
      <c r="L206" s="73">
        <v>1004.5895090181941</v>
      </c>
      <c r="M206" s="74">
        <v>7164.79345703125</v>
      </c>
      <c r="N206" s="74">
        <v>7458.9619140625</v>
      </c>
      <c r="O206" s="75"/>
      <c r="P206" s="76"/>
      <c r="Q206" s="76"/>
      <c r="R206" s="86"/>
      <c r="S206" s="48">
        <v>2</v>
      </c>
      <c r="T206" s="48">
        <v>4</v>
      </c>
      <c r="U206" s="49">
        <v>6037</v>
      </c>
      <c r="V206" s="49">
        <v>6.5099999999999999E-4</v>
      </c>
      <c r="W206" s="49">
        <v>9.3099999999999997E-4</v>
      </c>
      <c r="X206" s="49">
        <v>1.512416</v>
      </c>
      <c r="Y206" s="49">
        <v>0.2</v>
      </c>
      <c r="Z206" s="49">
        <v>0.2</v>
      </c>
      <c r="AA206" s="71">
        <v>206</v>
      </c>
      <c r="AB206" s="71"/>
      <c r="AC206" s="72"/>
      <c r="AD206" s="78" t="s">
        <v>6709</v>
      </c>
      <c r="AE206" s="78">
        <v>1627</v>
      </c>
      <c r="AF206" s="78">
        <v>1371</v>
      </c>
      <c r="AG206" s="78">
        <v>6431</v>
      </c>
      <c r="AH206" s="78">
        <v>641</v>
      </c>
      <c r="AI206" s="78"/>
      <c r="AJ206" s="78" t="s">
        <v>7447</v>
      </c>
      <c r="AK206" s="78" t="s">
        <v>8125</v>
      </c>
      <c r="AL206" s="82" t="s">
        <v>8570</v>
      </c>
      <c r="AM206" s="78"/>
      <c r="AN206" s="80">
        <v>41202.777696759258</v>
      </c>
      <c r="AO206" s="82" t="s">
        <v>9225</v>
      </c>
      <c r="AP206" s="78" t="b">
        <v>0</v>
      </c>
      <c r="AQ206" s="78" t="b">
        <v>0</v>
      </c>
      <c r="AR206" s="78" t="b">
        <v>0</v>
      </c>
      <c r="AS206" s="78" t="s">
        <v>6304</v>
      </c>
      <c r="AT206" s="78">
        <v>98</v>
      </c>
      <c r="AU206" s="82" t="s">
        <v>9742</v>
      </c>
      <c r="AV206" s="78" t="b">
        <v>0</v>
      </c>
      <c r="AW206" s="78" t="s">
        <v>10419</v>
      </c>
      <c r="AX206" s="82" t="s">
        <v>10623</v>
      </c>
      <c r="AY206" s="78" t="s">
        <v>66</v>
      </c>
      <c r="AZ206" s="78" t="str">
        <f>REPLACE(INDEX(GroupVertices[Group], MATCH(Vertices[[#This Row],[Vertex]],GroupVertices[Vertex],0)),1,1,"")</f>
        <v>15</v>
      </c>
      <c r="BA206" s="48" t="s">
        <v>12870</v>
      </c>
      <c r="BB206" s="48" t="s">
        <v>12870</v>
      </c>
      <c r="BC206" s="48" t="s">
        <v>2505</v>
      </c>
      <c r="BD206" s="48" t="s">
        <v>2505</v>
      </c>
      <c r="BE206" s="48" t="s">
        <v>13045</v>
      </c>
      <c r="BF206" s="48" t="s">
        <v>13124</v>
      </c>
      <c r="BG206" s="120" t="s">
        <v>13273</v>
      </c>
      <c r="BH206" s="120" t="s">
        <v>13631</v>
      </c>
      <c r="BI206" s="120" t="s">
        <v>13800</v>
      </c>
      <c r="BJ206" s="120" t="s">
        <v>13800</v>
      </c>
      <c r="BK206" s="120">
        <v>2</v>
      </c>
      <c r="BL206" s="123">
        <v>5.882352941176471</v>
      </c>
      <c r="BM206" s="120">
        <v>0</v>
      </c>
      <c r="BN206" s="123">
        <v>0</v>
      </c>
      <c r="BO206" s="120">
        <v>0</v>
      </c>
      <c r="BP206" s="123">
        <v>0</v>
      </c>
      <c r="BQ206" s="120">
        <v>32</v>
      </c>
      <c r="BR206" s="123">
        <v>94.117647058823536</v>
      </c>
      <c r="BS206" s="120">
        <v>34</v>
      </c>
      <c r="BT206" s="2"/>
      <c r="BU206" s="3"/>
      <c r="BV206" s="3"/>
      <c r="BW206" s="3"/>
      <c r="BX206" s="3"/>
    </row>
    <row r="207" spans="1:76" x14ac:dyDescent="0.25">
      <c r="A207" s="64" t="s">
        <v>843</v>
      </c>
      <c r="B207" s="65"/>
      <c r="C207" s="65" t="s">
        <v>64</v>
      </c>
      <c r="D207" s="66">
        <v>1000</v>
      </c>
      <c r="E207" s="68"/>
      <c r="F207" s="100" t="s">
        <v>10151</v>
      </c>
      <c r="G207" s="65"/>
      <c r="H207" s="69" t="s">
        <v>843</v>
      </c>
      <c r="I207" s="70"/>
      <c r="J207" s="70"/>
      <c r="K207" s="69" t="s">
        <v>11412</v>
      </c>
      <c r="L207" s="73">
        <v>1</v>
      </c>
      <c r="M207" s="74">
        <v>7087.5771484375</v>
      </c>
      <c r="N207" s="74">
        <v>7175.7529296875</v>
      </c>
      <c r="O207" s="75"/>
      <c r="P207" s="76"/>
      <c r="Q207" s="76"/>
      <c r="R207" s="86"/>
      <c r="S207" s="48">
        <v>2</v>
      </c>
      <c r="T207" s="48">
        <v>0</v>
      </c>
      <c r="U207" s="49">
        <v>0</v>
      </c>
      <c r="V207" s="49">
        <v>5.3200000000000003E-4</v>
      </c>
      <c r="W207" s="49">
        <v>9.7E-5</v>
      </c>
      <c r="X207" s="49">
        <v>0.69906000000000001</v>
      </c>
      <c r="Y207" s="49">
        <v>0.5</v>
      </c>
      <c r="Z207" s="49">
        <v>0</v>
      </c>
      <c r="AA207" s="71">
        <v>207</v>
      </c>
      <c r="AB207" s="71"/>
      <c r="AC207" s="72"/>
      <c r="AD207" s="78" t="s">
        <v>6710</v>
      </c>
      <c r="AE207" s="78">
        <v>1695</v>
      </c>
      <c r="AF207" s="78">
        <v>2670333</v>
      </c>
      <c r="AG207" s="78">
        <v>219613</v>
      </c>
      <c r="AH207" s="78">
        <v>1243</v>
      </c>
      <c r="AI207" s="78">
        <v>-14400</v>
      </c>
      <c r="AJ207" s="78" t="s">
        <v>7448</v>
      </c>
      <c r="AK207" s="78" t="s">
        <v>8126</v>
      </c>
      <c r="AL207" s="82" t="s">
        <v>8571</v>
      </c>
      <c r="AM207" s="78" t="s">
        <v>9005</v>
      </c>
      <c r="AN207" s="80">
        <v>39742.991319444445</v>
      </c>
      <c r="AO207" s="82" t="s">
        <v>9226</v>
      </c>
      <c r="AP207" s="78" t="b">
        <v>0</v>
      </c>
      <c r="AQ207" s="78" t="b">
        <v>0</v>
      </c>
      <c r="AR207" s="78" t="b">
        <v>0</v>
      </c>
      <c r="AS207" s="78" t="s">
        <v>6304</v>
      </c>
      <c r="AT207" s="78">
        <v>32208</v>
      </c>
      <c r="AU207" s="82" t="s">
        <v>9831</v>
      </c>
      <c r="AV207" s="78" t="b">
        <v>1</v>
      </c>
      <c r="AW207" s="78" t="s">
        <v>10419</v>
      </c>
      <c r="AX207" s="82" t="s">
        <v>10624</v>
      </c>
      <c r="AY207" s="78" t="s">
        <v>65</v>
      </c>
      <c r="AZ207" s="78" t="str">
        <f>REPLACE(INDEX(GroupVertices[Group], MATCH(Vertices[[#This Row],[Vertex]],GroupVertices[Vertex],0)),1,1,"")</f>
        <v>15</v>
      </c>
      <c r="BA207" s="48"/>
      <c r="BB207" s="48"/>
      <c r="BC207" s="48"/>
      <c r="BD207" s="48"/>
      <c r="BE207" s="48"/>
      <c r="BF207" s="48"/>
      <c r="BG207" s="48"/>
      <c r="BH207" s="48"/>
      <c r="BI207" s="48"/>
      <c r="BJ207" s="48"/>
      <c r="BK207" s="48"/>
      <c r="BL207" s="49"/>
      <c r="BM207" s="48"/>
      <c r="BN207" s="49"/>
      <c r="BO207" s="48"/>
      <c r="BP207" s="49"/>
      <c r="BQ207" s="48"/>
      <c r="BR207" s="49"/>
      <c r="BS207" s="48"/>
      <c r="BT207" s="2"/>
      <c r="BU207" s="3"/>
      <c r="BV207" s="3"/>
      <c r="BW207" s="3"/>
      <c r="BX207" s="3"/>
    </row>
    <row r="208" spans="1:76" x14ac:dyDescent="0.25">
      <c r="A208" s="64" t="s">
        <v>334</v>
      </c>
      <c r="B208" s="65"/>
      <c r="C208" s="65" t="s">
        <v>64</v>
      </c>
      <c r="D208" s="66">
        <v>162.13368669750176</v>
      </c>
      <c r="E208" s="68"/>
      <c r="F208" s="100" t="s">
        <v>3563</v>
      </c>
      <c r="G208" s="65"/>
      <c r="H208" s="69" t="s">
        <v>334</v>
      </c>
      <c r="I208" s="70"/>
      <c r="J208" s="70"/>
      <c r="K208" s="69" t="s">
        <v>11413</v>
      </c>
      <c r="L208" s="73">
        <v>2.163678410324227</v>
      </c>
      <c r="M208" s="74">
        <v>6963.45166015625</v>
      </c>
      <c r="N208" s="74">
        <v>7447.859375</v>
      </c>
      <c r="O208" s="75"/>
      <c r="P208" s="76"/>
      <c r="Q208" s="76"/>
      <c r="R208" s="86"/>
      <c r="S208" s="48">
        <v>0</v>
      </c>
      <c r="T208" s="48">
        <v>3</v>
      </c>
      <c r="U208" s="49">
        <v>7</v>
      </c>
      <c r="V208" s="49">
        <v>5.3399999999999997E-4</v>
      </c>
      <c r="W208" s="49">
        <v>1.06E-4</v>
      </c>
      <c r="X208" s="49">
        <v>1.030411</v>
      </c>
      <c r="Y208" s="49">
        <v>0.33333333333333331</v>
      </c>
      <c r="Z208" s="49">
        <v>0</v>
      </c>
      <c r="AA208" s="71">
        <v>208</v>
      </c>
      <c r="AB208" s="71"/>
      <c r="AC208" s="72"/>
      <c r="AD208" s="78" t="s">
        <v>6711</v>
      </c>
      <c r="AE208" s="78">
        <v>404</v>
      </c>
      <c r="AF208" s="78">
        <v>426</v>
      </c>
      <c r="AG208" s="78">
        <v>26496</v>
      </c>
      <c r="AH208" s="78">
        <v>1928</v>
      </c>
      <c r="AI208" s="78"/>
      <c r="AJ208" s="78" t="s">
        <v>7449</v>
      </c>
      <c r="AK208" s="78" t="s">
        <v>6445</v>
      </c>
      <c r="AL208" s="78"/>
      <c r="AM208" s="78"/>
      <c r="AN208" s="80">
        <v>42877.705081018517</v>
      </c>
      <c r="AO208" s="82" t="s">
        <v>9227</v>
      </c>
      <c r="AP208" s="78" t="b">
        <v>0</v>
      </c>
      <c r="AQ208" s="78" t="b">
        <v>0</v>
      </c>
      <c r="AR208" s="78" t="b">
        <v>0</v>
      </c>
      <c r="AS208" s="78" t="s">
        <v>6305</v>
      </c>
      <c r="AT208" s="78">
        <v>8</v>
      </c>
      <c r="AU208" s="82" t="s">
        <v>9742</v>
      </c>
      <c r="AV208" s="78" t="b">
        <v>0</v>
      </c>
      <c r="AW208" s="78" t="s">
        <v>10419</v>
      </c>
      <c r="AX208" s="82" t="s">
        <v>10625</v>
      </c>
      <c r="AY208" s="78" t="s">
        <v>66</v>
      </c>
      <c r="AZ208" s="78" t="str">
        <f>REPLACE(INDEX(GroupVertices[Group], MATCH(Vertices[[#This Row],[Vertex]],GroupVertices[Vertex],0)),1,1,"")</f>
        <v>15</v>
      </c>
      <c r="BA208" s="48"/>
      <c r="BB208" s="48"/>
      <c r="BC208" s="48"/>
      <c r="BD208" s="48"/>
      <c r="BE208" s="48" t="s">
        <v>2672</v>
      </c>
      <c r="BF208" s="48" t="s">
        <v>2672</v>
      </c>
      <c r="BG208" s="120" t="s">
        <v>13274</v>
      </c>
      <c r="BH208" s="120" t="s">
        <v>13274</v>
      </c>
      <c r="BI208" s="120" t="s">
        <v>13801</v>
      </c>
      <c r="BJ208" s="120" t="s">
        <v>13801</v>
      </c>
      <c r="BK208" s="120">
        <v>1</v>
      </c>
      <c r="BL208" s="123">
        <v>4.5454545454545459</v>
      </c>
      <c r="BM208" s="120">
        <v>0</v>
      </c>
      <c r="BN208" s="123">
        <v>0</v>
      </c>
      <c r="BO208" s="120">
        <v>0</v>
      </c>
      <c r="BP208" s="123">
        <v>0</v>
      </c>
      <c r="BQ208" s="120">
        <v>21</v>
      </c>
      <c r="BR208" s="123">
        <v>95.454545454545453</v>
      </c>
      <c r="BS208" s="120">
        <v>22</v>
      </c>
      <c r="BT208" s="2"/>
      <c r="BU208" s="3"/>
      <c r="BV208" s="3"/>
      <c r="BW208" s="3"/>
      <c r="BX208" s="3"/>
    </row>
    <row r="209" spans="1:76" x14ac:dyDescent="0.25">
      <c r="A209" s="64" t="s">
        <v>686</v>
      </c>
      <c r="B209" s="65"/>
      <c r="C209" s="65" t="s">
        <v>64</v>
      </c>
      <c r="D209" s="66">
        <v>209.54445007420424</v>
      </c>
      <c r="E209" s="68"/>
      <c r="F209" s="100" t="s">
        <v>10152</v>
      </c>
      <c r="G209" s="65"/>
      <c r="H209" s="69" t="s">
        <v>686</v>
      </c>
      <c r="I209" s="70"/>
      <c r="J209" s="70"/>
      <c r="K209" s="69" t="s">
        <v>11414</v>
      </c>
      <c r="L209" s="73">
        <v>680.25571208354165</v>
      </c>
      <c r="M209" s="74">
        <v>7039.14208984375</v>
      </c>
      <c r="N209" s="74">
        <v>7749.162109375</v>
      </c>
      <c r="O209" s="75"/>
      <c r="P209" s="76"/>
      <c r="Q209" s="76"/>
      <c r="R209" s="86"/>
      <c r="S209" s="48">
        <v>9</v>
      </c>
      <c r="T209" s="48">
        <v>1</v>
      </c>
      <c r="U209" s="49">
        <v>4086</v>
      </c>
      <c r="V209" s="49">
        <v>5.3600000000000002E-4</v>
      </c>
      <c r="W209" s="49">
        <v>1.13E-4</v>
      </c>
      <c r="X209" s="49">
        <v>3.4538769999999999</v>
      </c>
      <c r="Y209" s="49">
        <v>1.7857142857142856E-2</v>
      </c>
      <c r="Z209" s="49">
        <v>0</v>
      </c>
      <c r="AA209" s="71">
        <v>209</v>
      </c>
      <c r="AB209" s="71"/>
      <c r="AC209" s="72"/>
      <c r="AD209" s="78" t="s">
        <v>6712</v>
      </c>
      <c r="AE209" s="78">
        <v>99268</v>
      </c>
      <c r="AF209" s="78">
        <v>151503</v>
      </c>
      <c r="AG209" s="78">
        <v>110299</v>
      </c>
      <c r="AH209" s="78">
        <v>102318</v>
      </c>
      <c r="AI209" s="78">
        <v>-21600</v>
      </c>
      <c r="AJ209" s="78" t="s">
        <v>7450</v>
      </c>
      <c r="AK209" s="78" t="s">
        <v>8127</v>
      </c>
      <c r="AL209" s="82" t="s">
        <v>8572</v>
      </c>
      <c r="AM209" s="78" t="s">
        <v>9006</v>
      </c>
      <c r="AN209" s="80">
        <v>40501.766724537039</v>
      </c>
      <c r="AO209" s="82" t="s">
        <v>9228</v>
      </c>
      <c r="AP209" s="78" t="b">
        <v>0</v>
      </c>
      <c r="AQ209" s="78" t="b">
        <v>0</v>
      </c>
      <c r="AR209" s="78" t="b">
        <v>1</v>
      </c>
      <c r="AS209" s="78" t="s">
        <v>6304</v>
      </c>
      <c r="AT209" s="78">
        <v>4447</v>
      </c>
      <c r="AU209" s="82" t="s">
        <v>9742</v>
      </c>
      <c r="AV209" s="78" t="b">
        <v>1</v>
      </c>
      <c r="AW209" s="78" t="s">
        <v>10419</v>
      </c>
      <c r="AX209" s="82" t="s">
        <v>10626</v>
      </c>
      <c r="AY209" s="78" t="s">
        <v>66</v>
      </c>
      <c r="AZ209" s="78" t="str">
        <f>REPLACE(INDEX(GroupVertices[Group], MATCH(Vertices[[#This Row],[Vertex]],GroupVertices[Vertex],0)),1,1,"")</f>
        <v>15</v>
      </c>
      <c r="BA209" s="48" t="s">
        <v>2078</v>
      </c>
      <c r="BB209" s="48" t="s">
        <v>2078</v>
      </c>
      <c r="BC209" s="48" t="s">
        <v>2548</v>
      </c>
      <c r="BD209" s="48" t="s">
        <v>2548</v>
      </c>
      <c r="BE209" s="48" t="s">
        <v>731</v>
      </c>
      <c r="BF209" s="48" t="s">
        <v>731</v>
      </c>
      <c r="BG209" s="120" t="s">
        <v>13275</v>
      </c>
      <c r="BH209" s="120" t="s">
        <v>13275</v>
      </c>
      <c r="BI209" s="120" t="s">
        <v>13802</v>
      </c>
      <c r="BJ209" s="120" t="s">
        <v>13802</v>
      </c>
      <c r="BK209" s="120">
        <v>4</v>
      </c>
      <c r="BL209" s="123">
        <v>6.25</v>
      </c>
      <c r="BM209" s="120">
        <v>0</v>
      </c>
      <c r="BN209" s="123">
        <v>0</v>
      </c>
      <c r="BO209" s="120">
        <v>0</v>
      </c>
      <c r="BP209" s="123">
        <v>0</v>
      </c>
      <c r="BQ209" s="120">
        <v>60</v>
      </c>
      <c r="BR209" s="123">
        <v>93.75</v>
      </c>
      <c r="BS209" s="120">
        <v>64</v>
      </c>
      <c r="BT209" s="2"/>
      <c r="BU209" s="3"/>
      <c r="BV209" s="3"/>
      <c r="BW209" s="3"/>
      <c r="BX209" s="3"/>
    </row>
    <row r="210" spans="1:76" x14ac:dyDescent="0.25">
      <c r="A210" s="64" t="s">
        <v>335</v>
      </c>
      <c r="B210" s="65"/>
      <c r="C210" s="65" t="s">
        <v>64</v>
      </c>
      <c r="D210" s="66">
        <v>162.30691453088434</v>
      </c>
      <c r="E210" s="68"/>
      <c r="F210" s="100" t="s">
        <v>3564</v>
      </c>
      <c r="G210" s="65"/>
      <c r="H210" s="69" t="s">
        <v>335</v>
      </c>
      <c r="I210" s="70"/>
      <c r="J210" s="70"/>
      <c r="K210" s="69" t="s">
        <v>11415</v>
      </c>
      <c r="L210" s="73">
        <v>1</v>
      </c>
      <c r="M210" s="74">
        <v>2122.269775390625</v>
      </c>
      <c r="N210" s="74">
        <v>7311.03369140625</v>
      </c>
      <c r="O210" s="75"/>
      <c r="P210" s="76"/>
      <c r="Q210" s="76"/>
      <c r="R210" s="86"/>
      <c r="S210" s="48">
        <v>1</v>
      </c>
      <c r="T210" s="48">
        <v>1</v>
      </c>
      <c r="U210" s="49">
        <v>0</v>
      </c>
      <c r="V210" s="49">
        <v>0</v>
      </c>
      <c r="W210" s="49">
        <v>0</v>
      </c>
      <c r="X210" s="49">
        <v>0.99999899999999997</v>
      </c>
      <c r="Y210" s="49">
        <v>0</v>
      </c>
      <c r="Z210" s="49" t="s">
        <v>15767</v>
      </c>
      <c r="AA210" s="71">
        <v>210</v>
      </c>
      <c r="AB210" s="71"/>
      <c r="AC210" s="72"/>
      <c r="AD210" s="78" t="s">
        <v>6713</v>
      </c>
      <c r="AE210" s="78">
        <v>886</v>
      </c>
      <c r="AF210" s="78">
        <v>978</v>
      </c>
      <c r="AG210" s="78">
        <v>934</v>
      </c>
      <c r="AH210" s="78">
        <v>804</v>
      </c>
      <c r="AI210" s="78">
        <v>-28800</v>
      </c>
      <c r="AJ210" s="78" t="s">
        <v>7451</v>
      </c>
      <c r="AK210" s="78" t="s">
        <v>8055</v>
      </c>
      <c r="AL210" s="82" t="s">
        <v>8573</v>
      </c>
      <c r="AM210" s="78" t="s">
        <v>9004</v>
      </c>
      <c r="AN210" s="80">
        <v>41627.979502314818</v>
      </c>
      <c r="AO210" s="82" t="s">
        <v>9229</v>
      </c>
      <c r="AP210" s="78" t="b">
        <v>0</v>
      </c>
      <c r="AQ210" s="78" t="b">
        <v>0</v>
      </c>
      <c r="AR210" s="78" t="b">
        <v>0</v>
      </c>
      <c r="AS210" s="78" t="s">
        <v>6304</v>
      </c>
      <c r="AT210" s="78">
        <v>115</v>
      </c>
      <c r="AU210" s="82" t="s">
        <v>9742</v>
      </c>
      <c r="AV210" s="78" t="b">
        <v>0</v>
      </c>
      <c r="AW210" s="78" t="s">
        <v>10419</v>
      </c>
      <c r="AX210" s="82" t="s">
        <v>10627</v>
      </c>
      <c r="AY210" s="78" t="s">
        <v>66</v>
      </c>
      <c r="AZ210" s="78" t="str">
        <f>REPLACE(INDEX(GroupVertices[Group], MATCH(Vertices[[#This Row],[Vertex]],GroupVertices[Vertex],0)),1,1,"")</f>
        <v>1</v>
      </c>
      <c r="BA210" s="48"/>
      <c r="BB210" s="48"/>
      <c r="BC210" s="48"/>
      <c r="BD210" s="48"/>
      <c r="BE210" s="48" t="s">
        <v>2715</v>
      </c>
      <c r="BF210" s="48" t="s">
        <v>2715</v>
      </c>
      <c r="BG210" s="120" t="s">
        <v>13276</v>
      </c>
      <c r="BH210" s="120" t="s">
        <v>13276</v>
      </c>
      <c r="BI210" s="120" t="s">
        <v>13803</v>
      </c>
      <c r="BJ210" s="120" t="s">
        <v>13803</v>
      </c>
      <c r="BK210" s="120">
        <v>0</v>
      </c>
      <c r="BL210" s="123">
        <v>0</v>
      </c>
      <c r="BM210" s="120">
        <v>0</v>
      </c>
      <c r="BN210" s="123">
        <v>0</v>
      </c>
      <c r="BO210" s="120">
        <v>0</v>
      </c>
      <c r="BP210" s="123">
        <v>0</v>
      </c>
      <c r="BQ210" s="120">
        <v>46</v>
      </c>
      <c r="BR210" s="123">
        <v>100</v>
      </c>
      <c r="BS210" s="120">
        <v>46</v>
      </c>
      <c r="BT210" s="2"/>
      <c r="BU210" s="3"/>
      <c r="BV210" s="3"/>
      <c r="BW210" s="3"/>
      <c r="BX210" s="3"/>
    </row>
    <row r="211" spans="1:76" x14ac:dyDescent="0.25">
      <c r="A211" s="64" t="s">
        <v>336</v>
      </c>
      <c r="B211" s="65"/>
      <c r="C211" s="65" t="s">
        <v>64</v>
      </c>
      <c r="D211" s="66">
        <v>162.06150843359237</v>
      </c>
      <c r="E211" s="68"/>
      <c r="F211" s="100" t="s">
        <v>10153</v>
      </c>
      <c r="G211" s="65"/>
      <c r="H211" s="69" t="s">
        <v>336</v>
      </c>
      <c r="I211" s="70"/>
      <c r="J211" s="70"/>
      <c r="K211" s="69" t="s">
        <v>11416</v>
      </c>
      <c r="L211" s="73">
        <v>175.25173832360926</v>
      </c>
      <c r="M211" s="74">
        <v>1101.1431884765625</v>
      </c>
      <c r="N211" s="74">
        <v>1988.9224853515625</v>
      </c>
      <c r="O211" s="75"/>
      <c r="P211" s="76"/>
      <c r="Q211" s="76"/>
      <c r="R211" s="86"/>
      <c r="S211" s="48">
        <v>2</v>
      </c>
      <c r="T211" s="48">
        <v>8</v>
      </c>
      <c r="U211" s="49">
        <v>1048.195238</v>
      </c>
      <c r="V211" s="49">
        <v>7.4799999999999997E-4</v>
      </c>
      <c r="W211" s="49">
        <v>1.7963E-2</v>
      </c>
      <c r="X211" s="49">
        <v>1.991409</v>
      </c>
      <c r="Y211" s="49">
        <v>0.1388888888888889</v>
      </c>
      <c r="Z211" s="49">
        <v>0.1111111111111111</v>
      </c>
      <c r="AA211" s="71">
        <v>211</v>
      </c>
      <c r="AB211" s="71"/>
      <c r="AC211" s="72"/>
      <c r="AD211" s="78" t="s">
        <v>6714</v>
      </c>
      <c r="AE211" s="78">
        <v>43</v>
      </c>
      <c r="AF211" s="78">
        <v>196</v>
      </c>
      <c r="AG211" s="78">
        <v>525</v>
      </c>
      <c r="AH211" s="78">
        <v>468</v>
      </c>
      <c r="AI211" s="78">
        <v>-14400</v>
      </c>
      <c r="AJ211" s="78" t="s">
        <v>7452</v>
      </c>
      <c r="AK211" s="78" t="s">
        <v>8128</v>
      </c>
      <c r="AL211" s="82" t="s">
        <v>8574</v>
      </c>
      <c r="AM211" s="78" t="s">
        <v>9005</v>
      </c>
      <c r="AN211" s="80">
        <v>40983.779513888891</v>
      </c>
      <c r="AO211" s="82" t="s">
        <v>9230</v>
      </c>
      <c r="AP211" s="78" t="b">
        <v>0</v>
      </c>
      <c r="AQ211" s="78" t="b">
        <v>0</v>
      </c>
      <c r="AR211" s="78" t="b">
        <v>0</v>
      </c>
      <c r="AS211" s="78" t="s">
        <v>6304</v>
      </c>
      <c r="AT211" s="78">
        <v>6</v>
      </c>
      <c r="AU211" s="82" t="s">
        <v>9742</v>
      </c>
      <c r="AV211" s="78" t="b">
        <v>0</v>
      </c>
      <c r="AW211" s="78" t="s">
        <v>10419</v>
      </c>
      <c r="AX211" s="82" t="s">
        <v>10628</v>
      </c>
      <c r="AY211" s="78" t="s">
        <v>66</v>
      </c>
      <c r="AZ211" s="78" t="str">
        <f>REPLACE(INDEX(GroupVertices[Group], MATCH(Vertices[[#This Row],[Vertex]],GroupVertices[Vertex],0)),1,1,"")</f>
        <v>2</v>
      </c>
      <c r="BA211" s="48" t="s">
        <v>12871</v>
      </c>
      <c r="BB211" s="48" t="s">
        <v>12871</v>
      </c>
      <c r="BC211" s="48" t="s">
        <v>12959</v>
      </c>
      <c r="BD211" s="48" t="s">
        <v>12959</v>
      </c>
      <c r="BE211" s="48" t="s">
        <v>13046</v>
      </c>
      <c r="BF211" s="48" t="s">
        <v>13125</v>
      </c>
      <c r="BG211" s="120" t="s">
        <v>13277</v>
      </c>
      <c r="BH211" s="120" t="s">
        <v>13632</v>
      </c>
      <c r="BI211" s="120" t="s">
        <v>13804</v>
      </c>
      <c r="BJ211" s="120" t="s">
        <v>13804</v>
      </c>
      <c r="BK211" s="120">
        <v>3</v>
      </c>
      <c r="BL211" s="123">
        <v>3.75</v>
      </c>
      <c r="BM211" s="120">
        <v>0</v>
      </c>
      <c r="BN211" s="123">
        <v>0</v>
      </c>
      <c r="BO211" s="120">
        <v>0</v>
      </c>
      <c r="BP211" s="123">
        <v>0</v>
      </c>
      <c r="BQ211" s="120">
        <v>77</v>
      </c>
      <c r="BR211" s="123">
        <v>96.25</v>
      </c>
      <c r="BS211" s="120">
        <v>80</v>
      </c>
      <c r="BT211" s="2"/>
      <c r="BU211" s="3"/>
      <c r="BV211" s="3"/>
      <c r="BW211" s="3"/>
      <c r="BX211" s="3"/>
    </row>
    <row r="212" spans="1:76" x14ac:dyDescent="0.25">
      <c r="A212" s="64" t="s">
        <v>844</v>
      </c>
      <c r="B212" s="65"/>
      <c r="C212" s="65" t="s">
        <v>64</v>
      </c>
      <c r="D212" s="66">
        <v>1000</v>
      </c>
      <c r="E212" s="68"/>
      <c r="F212" s="100" t="s">
        <v>10154</v>
      </c>
      <c r="G212" s="65"/>
      <c r="H212" s="69" t="s">
        <v>844</v>
      </c>
      <c r="I212" s="70"/>
      <c r="J212" s="70"/>
      <c r="K212" s="69" t="s">
        <v>11417</v>
      </c>
      <c r="L212" s="73">
        <v>1</v>
      </c>
      <c r="M212" s="74">
        <v>920.4832763671875</v>
      </c>
      <c r="N212" s="74">
        <v>819.68914794921875</v>
      </c>
      <c r="O212" s="75"/>
      <c r="P212" s="76"/>
      <c r="Q212" s="76"/>
      <c r="R212" s="86"/>
      <c r="S212" s="48">
        <v>1</v>
      </c>
      <c r="T212" s="48">
        <v>0</v>
      </c>
      <c r="U212" s="49">
        <v>0</v>
      </c>
      <c r="V212" s="49">
        <v>5.9500000000000004E-4</v>
      </c>
      <c r="W212" s="49">
        <v>1.673E-3</v>
      </c>
      <c r="X212" s="49">
        <v>0.33807700000000002</v>
      </c>
      <c r="Y212" s="49">
        <v>0</v>
      </c>
      <c r="Z212" s="49">
        <v>0</v>
      </c>
      <c r="AA212" s="71">
        <v>212</v>
      </c>
      <c r="AB212" s="71"/>
      <c r="AC212" s="72"/>
      <c r="AD212" s="78" t="s">
        <v>6715</v>
      </c>
      <c r="AE212" s="78">
        <v>2514</v>
      </c>
      <c r="AF212" s="78">
        <v>8392322</v>
      </c>
      <c r="AG212" s="78">
        <v>13747</v>
      </c>
      <c r="AH212" s="78">
        <v>1228</v>
      </c>
      <c r="AI212" s="78">
        <v>-25200</v>
      </c>
      <c r="AJ212" s="78" t="s">
        <v>7453</v>
      </c>
      <c r="AK212" s="78" t="s">
        <v>8129</v>
      </c>
      <c r="AL212" s="82" t="s">
        <v>8575</v>
      </c>
      <c r="AM212" s="78" t="s">
        <v>9004</v>
      </c>
      <c r="AN212" s="80">
        <v>40070.941458333335</v>
      </c>
      <c r="AO212" s="82" t="s">
        <v>9231</v>
      </c>
      <c r="AP212" s="78" t="b">
        <v>0</v>
      </c>
      <c r="AQ212" s="78" t="b">
        <v>0</v>
      </c>
      <c r="AR212" s="78" t="b">
        <v>0</v>
      </c>
      <c r="AS212" s="78" t="s">
        <v>6304</v>
      </c>
      <c r="AT212" s="78">
        <v>21787</v>
      </c>
      <c r="AU212" s="82" t="s">
        <v>9832</v>
      </c>
      <c r="AV212" s="78" t="b">
        <v>1</v>
      </c>
      <c r="AW212" s="78" t="s">
        <v>10419</v>
      </c>
      <c r="AX212" s="82" t="s">
        <v>10629</v>
      </c>
      <c r="AY212" s="78" t="s">
        <v>65</v>
      </c>
      <c r="AZ212" s="78" t="str">
        <f>REPLACE(INDEX(GroupVertices[Group], MATCH(Vertices[[#This Row],[Vertex]],GroupVertices[Vertex],0)),1,1,"")</f>
        <v>2</v>
      </c>
      <c r="BA212" s="48"/>
      <c r="BB212" s="48"/>
      <c r="BC212" s="48"/>
      <c r="BD212" s="48"/>
      <c r="BE212" s="48"/>
      <c r="BF212" s="48"/>
      <c r="BG212" s="48"/>
      <c r="BH212" s="48"/>
      <c r="BI212" s="48"/>
      <c r="BJ212" s="48"/>
      <c r="BK212" s="48"/>
      <c r="BL212" s="49"/>
      <c r="BM212" s="48"/>
      <c r="BN212" s="49"/>
      <c r="BO212" s="48"/>
      <c r="BP212" s="49"/>
      <c r="BQ212" s="48"/>
      <c r="BR212" s="49"/>
      <c r="BS212" s="48"/>
      <c r="BT212" s="2"/>
      <c r="BU212" s="3"/>
      <c r="BV212" s="3"/>
      <c r="BW212" s="3"/>
      <c r="BX212" s="3"/>
    </row>
    <row r="213" spans="1:76" x14ac:dyDescent="0.25">
      <c r="A213" s="64" t="s">
        <v>337</v>
      </c>
      <c r="B213" s="65"/>
      <c r="C213" s="65" t="s">
        <v>64</v>
      </c>
      <c r="D213" s="66">
        <v>162.06527425605719</v>
      </c>
      <c r="E213" s="68"/>
      <c r="F213" s="100" t="s">
        <v>3522</v>
      </c>
      <c r="G213" s="65"/>
      <c r="H213" s="69" t="s">
        <v>337</v>
      </c>
      <c r="I213" s="70"/>
      <c r="J213" s="70"/>
      <c r="K213" s="69" t="s">
        <v>11418</v>
      </c>
      <c r="L213" s="73">
        <v>1</v>
      </c>
      <c r="M213" s="74">
        <v>6061.77197265625</v>
      </c>
      <c r="N213" s="74">
        <v>6345.86376953125</v>
      </c>
      <c r="O213" s="75"/>
      <c r="P213" s="76"/>
      <c r="Q213" s="76"/>
      <c r="R213" s="86"/>
      <c r="S213" s="48">
        <v>0</v>
      </c>
      <c r="T213" s="48">
        <v>1</v>
      </c>
      <c r="U213" s="49">
        <v>0</v>
      </c>
      <c r="V213" s="49">
        <v>7.6923000000000005E-2</v>
      </c>
      <c r="W213" s="49">
        <v>0</v>
      </c>
      <c r="X213" s="49">
        <v>0.465806</v>
      </c>
      <c r="Y213" s="49">
        <v>0</v>
      </c>
      <c r="Z213" s="49">
        <v>0</v>
      </c>
      <c r="AA213" s="71">
        <v>213</v>
      </c>
      <c r="AB213" s="71"/>
      <c r="AC213" s="72"/>
      <c r="AD213" s="78" t="s">
        <v>6716</v>
      </c>
      <c r="AE213" s="78">
        <v>609</v>
      </c>
      <c r="AF213" s="78">
        <v>208</v>
      </c>
      <c r="AG213" s="78">
        <v>1744</v>
      </c>
      <c r="AH213" s="78">
        <v>346</v>
      </c>
      <c r="AI213" s="78"/>
      <c r="AJ213" s="78"/>
      <c r="AK213" s="78"/>
      <c r="AL213" s="78"/>
      <c r="AM213" s="78"/>
      <c r="AN213" s="80">
        <v>42433.580810185187</v>
      </c>
      <c r="AO213" s="78"/>
      <c r="AP213" s="78" t="b">
        <v>1</v>
      </c>
      <c r="AQ213" s="78" t="b">
        <v>1</v>
      </c>
      <c r="AR213" s="78" t="b">
        <v>0</v>
      </c>
      <c r="AS213" s="78" t="s">
        <v>6305</v>
      </c>
      <c r="AT213" s="78">
        <v>248</v>
      </c>
      <c r="AU213" s="78"/>
      <c r="AV213" s="78" t="b">
        <v>0</v>
      </c>
      <c r="AW213" s="78" t="s">
        <v>10419</v>
      </c>
      <c r="AX213" s="82" t="s">
        <v>10630</v>
      </c>
      <c r="AY213" s="78" t="s">
        <v>66</v>
      </c>
      <c r="AZ213" s="78" t="str">
        <f>REPLACE(INDEX(GroupVertices[Group], MATCH(Vertices[[#This Row],[Vertex]],GroupVertices[Vertex],0)),1,1,"")</f>
        <v>21</v>
      </c>
      <c r="BA213" s="48"/>
      <c r="BB213" s="48"/>
      <c r="BC213" s="48"/>
      <c r="BD213" s="48"/>
      <c r="BE213" s="48" t="s">
        <v>2717</v>
      </c>
      <c r="BF213" s="48" t="s">
        <v>2717</v>
      </c>
      <c r="BG213" s="120" t="s">
        <v>13278</v>
      </c>
      <c r="BH213" s="120" t="s">
        <v>13278</v>
      </c>
      <c r="BI213" s="120" t="s">
        <v>13805</v>
      </c>
      <c r="BJ213" s="120" t="s">
        <v>13805</v>
      </c>
      <c r="BK213" s="120">
        <v>0</v>
      </c>
      <c r="BL213" s="123">
        <v>0</v>
      </c>
      <c r="BM213" s="120">
        <v>0</v>
      </c>
      <c r="BN213" s="123">
        <v>0</v>
      </c>
      <c r="BO213" s="120">
        <v>0</v>
      </c>
      <c r="BP213" s="123">
        <v>0</v>
      </c>
      <c r="BQ213" s="120">
        <v>17</v>
      </c>
      <c r="BR213" s="123">
        <v>100</v>
      </c>
      <c r="BS213" s="120">
        <v>17</v>
      </c>
      <c r="BT213" s="2"/>
      <c r="BU213" s="3"/>
      <c r="BV213" s="3"/>
      <c r="BW213" s="3"/>
      <c r="BX213" s="3"/>
    </row>
    <row r="214" spans="1:76" x14ac:dyDescent="0.25">
      <c r="A214" s="64" t="s">
        <v>415</v>
      </c>
      <c r="B214" s="65"/>
      <c r="C214" s="65" t="s">
        <v>64</v>
      </c>
      <c r="D214" s="66">
        <v>164.73618383924401</v>
      </c>
      <c r="E214" s="68"/>
      <c r="F214" s="100" t="s">
        <v>3618</v>
      </c>
      <c r="G214" s="65"/>
      <c r="H214" s="69" t="s">
        <v>415</v>
      </c>
      <c r="I214" s="70"/>
      <c r="J214" s="70"/>
      <c r="K214" s="69" t="s">
        <v>11419</v>
      </c>
      <c r="L214" s="73">
        <v>4.1031424829445307</v>
      </c>
      <c r="M214" s="74">
        <v>5858.3876953125</v>
      </c>
      <c r="N214" s="74">
        <v>6320.93212890625</v>
      </c>
      <c r="O214" s="75"/>
      <c r="P214" s="76"/>
      <c r="Q214" s="76"/>
      <c r="R214" s="86"/>
      <c r="S214" s="48">
        <v>2</v>
      </c>
      <c r="T214" s="48">
        <v>4</v>
      </c>
      <c r="U214" s="49">
        <v>18.666667</v>
      </c>
      <c r="V214" s="49">
        <v>0.125</v>
      </c>
      <c r="W214" s="49">
        <v>0</v>
      </c>
      <c r="X214" s="49">
        <v>1.85768</v>
      </c>
      <c r="Y214" s="49">
        <v>0</v>
      </c>
      <c r="Z214" s="49">
        <v>0</v>
      </c>
      <c r="AA214" s="71">
        <v>214</v>
      </c>
      <c r="AB214" s="71"/>
      <c r="AC214" s="72"/>
      <c r="AD214" s="78" t="s">
        <v>6717</v>
      </c>
      <c r="AE214" s="78">
        <v>4388</v>
      </c>
      <c r="AF214" s="78">
        <v>8719</v>
      </c>
      <c r="AG214" s="78">
        <v>47530</v>
      </c>
      <c r="AH214" s="78">
        <v>40011</v>
      </c>
      <c r="AI214" s="78">
        <v>3600</v>
      </c>
      <c r="AJ214" s="78" t="s">
        <v>7454</v>
      </c>
      <c r="AK214" s="78" t="s">
        <v>6445</v>
      </c>
      <c r="AL214" s="82" t="s">
        <v>8576</v>
      </c>
      <c r="AM214" s="78" t="s">
        <v>8068</v>
      </c>
      <c r="AN214" s="80">
        <v>41187.446527777778</v>
      </c>
      <c r="AO214" s="82" t="s">
        <v>9232</v>
      </c>
      <c r="AP214" s="78" t="b">
        <v>0</v>
      </c>
      <c r="AQ214" s="78" t="b">
        <v>0</v>
      </c>
      <c r="AR214" s="78" t="b">
        <v>1</v>
      </c>
      <c r="AS214" s="78" t="s">
        <v>6305</v>
      </c>
      <c r="AT214" s="78">
        <v>2536</v>
      </c>
      <c r="AU214" s="82" t="s">
        <v>9749</v>
      </c>
      <c r="AV214" s="78" t="b">
        <v>0</v>
      </c>
      <c r="AW214" s="78" t="s">
        <v>10419</v>
      </c>
      <c r="AX214" s="82" t="s">
        <v>10631</v>
      </c>
      <c r="AY214" s="78" t="s">
        <v>66</v>
      </c>
      <c r="AZ214" s="78" t="str">
        <f>REPLACE(INDEX(GroupVertices[Group], MATCH(Vertices[[#This Row],[Vertex]],GroupVertices[Vertex],0)),1,1,"")</f>
        <v>21</v>
      </c>
      <c r="BA214" s="48" t="s">
        <v>12872</v>
      </c>
      <c r="BB214" s="48" t="s">
        <v>12872</v>
      </c>
      <c r="BC214" s="48" t="s">
        <v>12960</v>
      </c>
      <c r="BD214" s="48" t="s">
        <v>12960</v>
      </c>
      <c r="BE214" s="48" t="s">
        <v>13047</v>
      </c>
      <c r="BF214" s="48" t="s">
        <v>13126</v>
      </c>
      <c r="BG214" s="120" t="s">
        <v>13279</v>
      </c>
      <c r="BH214" s="120" t="s">
        <v>13633</v>
      </c>
      <c r="BI214" s="120" t="s">
        <v>13806</v>
      </c>
      <c r="BJ214" s="120" t="s">
        <v>13806</v>
      </c>
      <c r="BK214" s="120">
        <v>0</v>
      </c>
      <c r="BL214" s="123">
        <v>0</v>
      </c>
      <c r="BM214" s="120">
        <v>0</v>
      </c>
      <c r="BN214" s="123">
        <v>0</v>
      </c>
      <c r="BO214" s="120">
        <v>0</v>
      </c>
      <c r="BP214" s="123">
        <v>0</v>
      </c>
      <c r="BQ214" s="120">
        <v>83</v>
      </c>
      <c r="BR214" s="123">
        <v>100</v>
      </c>
      <c r="BS214" s="120">
        <v>83</v>
      </c>
      <c r="BT214" s="2"/>
      <c r="BU214" s="3"/>
      <c r="BV214" s="3"/>
      <c r="BW214" s="3"/>
      <c r="BX214" s="3"/>
    </row>
    <row r="215" spans="1:76" x14ac:dyDescent="0.25">
      <c r="A215" s="64" t="s">
        <v>338</v>
      </c>
      <c r="B215" s="65"/>
      <c r="C215" s="65" t="s">
        <v>64</v>
      </c>
      <c r="D215" s="66">
        <v>162.07249208244815</v>
      </c>
      <c r="E215" s="68"/>
      <c r="F215" s="100" t="s">
        <v>3565</v>
      </c>
      <c r="G215" s="65"/>
      <c r="H215" s="69" t="s">
        <v>338</v>
      </c>
      <c r="I215" s="70"/>
      <c r="J215" s="70"/>
      <c r="K215" s="69" t="s">
        <v>11420</v>
      </c>
      <c r="L215" s="73">
        <v>1</v>
      </c>
      <c r="M215" s="74">
        <v>2349.017822265625</v>
      </c>
      <c r="N215" s="74">
        <v>7311.03369140625</v>
      </c>
      <c r="O215" s="75"/>
      <c r="P215" s="76"/>
      <c r="Q215" s="76"/>
      <c r="R215" s="86"/>
      <c r="S215" s="48">
        <v>1</v>
      </c>
      <c r="T215" s="48">
        <v>1</v>
      </c>
      <c r="U215" s="49">
        <v>0</v>
      </c>
      <c r="V215" s="49">
        <v>0</v>
      </c>
      <c r="W215" s="49">
        <v>0</v>
      </c>
      <c r="X215" s="49">
        <v>0.99999899999999997</v>
      </c>
      <c r="Y215" s="49">
        <v>0</v>
      </c>
      <c r="Z215" s="49" t="s">
        <v>15767</v>
      </c>
      <c r="AA215" s="71">
        <v>215</v>
      </c>
      <c r="AB215" s="71"/>
      <c r="AC215" s="72"/>
      <c r="AD215" s="78" t="s">
        <v>6718</v>
      </c>
      <c r="AE215" s="78">
        <v>238</v>
      </c>
      <c r="AF215" s="78">
        <v>231</v>
      </c>
      <c r="AG215" s="78">
        <v>1502</v>
      </c>
      <c r="AH215" s="78">
        <v>1351</v>
      </c>
      <c r="AI215" s="78"/>
      <c r="AJ215" s="78" t="s">
        <v>7455</v>
      </c>
      <c r="AK215" s="78" t="s">
        <v>8042</v>
      </c>
      <c r="AL215" s="82" t="s">
        <v>8577</v>
      </c>
      <c r="AM215" s="78"/>
      <c r="AN215" s="80">
        <v>41785.328981481478</v>
      </c>
      <c r="AO215" s="82" t="s">
        <v>9233</v>
      </c>
      <c r="AP215" s="78" t="b">
        <v>0</v>
      </c>
      <c r="AQ215" s="78" t="b">
        <v>0</v>
      </c>
      <c r="AR215" s="78" t="b">
        <v>0</v>
      </c>
      <c r="AS215" s="78" t="s">
        <v>6305</v>
      </c>
      <c r="AT215" s="78">
        <v>31</v>
      </c>
      <c r="AU215" s="82" t="s">
        <v>9742</v>
      </c>
      <c r="AV215" s="78" t="b">
        <v>0</v>
      </c>
      <c r="AW215" s="78" t="s">
        <v>10419</v>
      </c>
      <c r="AX215" s="82" t="s">
        <v>10632</v>
      </c>
      <c r="AY215" s="78" t="s">
        <v>66</v>
      </c>
      <c r="AZ215" s="78" t="str">
        <f>REPLACE(INDEX(GroupVertices[Group], MATCH(Vertices[[#This Row],[Vertex]],GroupVertices[Vertex],0)),1,1,"")</f>
        <v>1</v>
      </c>
      <c r="BA215" s="48" t="s">
        <v>2052</v>
      </c>
      <c r="BB215" s="48" t="s">
        <v>2052</v>
      </c>
      <c r="BC215" s="48" t="s">
        <v>2534</v>
      </c>
      <c r="BD215" s="48" t="s">
        <v>2534</v>
      </c>
      <c r="BE215" s="48" t="s">
        <v>2718</v>
      </c>
      <c r="BF215" s="48" t="s">
        <v>2718</v>
      </c>
      <c r="BG215" s="120" t="s">
        <v>13280</v>
      </c>
      <c r="BH215" s="120" t="s">
        <v>13280</v>
      </c>
      <c r="BI215" s="120" t="s">
        <v>13807</v>
      </c>
      <c r="BJ215" s="120" t="s">
        <v>13807</v>
      </c>
      <c r="BK215" s="120">
        <v>0</v>
      </c>
      <c r="BL215" s="123">
        <v>0</v>
      </c>
      <c r="BM215" s="120">
        <v>0</v>
      </c>
      <c r="BN215" s="123">
        <v>0</v>
      </c>
      <c r="BO215" s="120">
        <v>0</v>
      </c>
      <c r="BP215" s="123">
        <v>0</v>
      </c>
      <c r="BQ215" s="120">
        <v>12</v>
      </c>
      <c r="BR215" s="123">
        <v>100</v>
      </c>
      <c r="BS215" s="120">
        <v>12</v>
      </c>
      <c r="BT215" s="2"/>
      <c r="BU215" s="3"/>
      <c r="BV215" s="3"/>
      <c r="BW215" s="3"/>
      <c r="BX215" s="3"/>
    </row>
    <row r="216" spans="1:76" x14ac:dyDescent="0.25">
      <c r="A216" s="64" t="s">
        <v>339</v>
      </c>
      <c r="B216" s="65"/>
      <c r="C216" s="65" t="s">
        <v>64</v>
      </c>
      <c r="D216" s="66">
        <v>162.00721782639093</v>
      </c>
      <c r="E216" s="68"/>
      <c r="F216" s="100" t="s">
        <v>10155</v>
      </c>
      <c r="G216" s="65"/>
      <c r="H216" s="69" t="s">
        <v>339</v>
      </c>
      <c r="I216" s="70"/>
      <c r="J216" s="70"/>
      <c r="K216" s="69" t="s">
        <v>11421</v>
      </c>
      <c r="L216" s="73">
        <v>1</v>
      </c>
      <c r="M216" s="74">
        <v>308.2862548828125</v>
      </c>
      <c r="N216" s="74">
        <v>6886.4765625</v>
      </c>
      <c r="O216" s="75"/>
      <c r="P216" s="76"/>
      <c r="Q216" s="76"/>
      <c r="R216" s="86"/>
      <c r="S216" s="48">
        <v>1</v>
      </c>
      <c r="T216" s="48">
        <v>1</v>
      </c>
      <c r="U216" s="49">
        <v>0</v>
      </c>
      <c r="V216" s="49">
        <v>0</v>
      </c>
      <c r="W216" s="49">
        <v>0</v>
      </c>
      <c r="X216" s="49">
        <v>0.99999899999999997</v>
      </c>
      <c r="Y216" s="49">
        <v>0</v>
      </c>
      <c r="Z216" s="49" t="s">
        <v>15767</v>
      </c>
      <c r="AA216" s="71">
        <v>216</v>
      </c>
      <c r="AB216" s="71"/>
      <c r="AC216" s="72"/>
      <c r="AD216" s="78" t="s">
        <v>6719</v>
      </c>
      <c r="AE216" s="78">
        <v>114</v>
      </c>
      <c r="AF216" s="78">
        <v>23</v>
      </c>
      <c r="AG216" s="78">
        <v>726</v>
      </c>
      <c r="AH216" s="78">
        <v>5</v>
      </c>
      <c r="AI216" s="78">
        <v>-28800</v>
      </c>
      <c r="AJ216" s="78" t="s">
        <v>7456</v>
      </c>
      <c r="AK216" s="78" t="s">
        <v>8130</v>
      </c>
      <c r="AL216" s="82" t="s">
        <v>8578</v>
      </c>
      <c r="AM216" s="78" t="s">
        <v>9004</v>
      </c>
      <c r="AN216" s="80">
        <v>42799.898981481485</v>
      </c>
      <c r="AO216" s="82" t="s">
        <v>9234</v>
      </c>
      <c r="AP216" s="78" t="b">
        <v>1</v>
      </c>
      <c r="AQ216" s="78" t="b">
        <v>0</v>
      </c>
      <c r="AR216" s="78" t="b">
        <v>0</v>
      </c>
      <c r="AS216" s="78" t="s">
        <v>6304</v>
      </c>
      <c r="AT216" s="78">
        <v>7</v>
      </c>
      <c r="AU216" s="78"/>
      <c r="AV216" s="78" t="b">
        <v>0</v>
      </c>
      <c r="AW216" s="78" t="s">
        <v>10419</v>
      </c>
      <c r="AX216" s="82" t="s">
        <v>10633</v>
      </c>
      <c r="AY216" s="78" t="s">
        <v>66</v>
      </c>
      <c r="AZ216" s="78" t="str">
        <f>REPLACE(INDEX(GroupVertices[Group], MATCH(Vertices[[#This Row],[Vertex]],GroupVertices[Vertex],0)),1,1,"")</f>
        <v>1</v>
      </c>
      <c r="BA216" s="48" t="s">
        <v>2053</v>
      </c>
      <c r="BB216" s="48" t="s">
        <v>2053</v>
      </c>
      <c r="BC216" s="48" t="s">
        <v>2505</v>
      </c>
      <c r="BD216" s="48" t="s">
        <v>2505</v>
      </c>
      <c r="BE216" s="48" t="s">
        <v>2667</v>
      </c>
      <c r="BF216" s="48" t="s">
        <v>2667</v>
      </c>
      <c r="BG216" s="120" t="s">
        <v>13204</v>
      </c>
      <c r="BH216" s="120" t="s">
        <v>13204</v>
      </c>
      <c r="BI216" s="120" t="s">
        <v>13735</v>
      </c>
      <c r="BJ216" s="120" t="s">
        <v>13735</v>
      </c>
      <c r="BK216" s="120">
        <v>1</v>
      </c>
      <c r="BL216" s="123">
        <v>5.5555555555555554</v>
      </c>
      <c r="BM216" s="120">
        <v>0</v>
      </c>
      <c r="BN216" s="123">
        <v>0</v>
      </c>
      <c r="BO216" s="120">
        <v>0</v>
      </c>
      <c r="BP216" s="123">
        <v>0</v>
      </c>
      <c r="BQ216" s="120">
        <v>17</v>
      </c>
      <c r="BR216" s="123">
        <v>94.444444444444443</v>
      </c>
      <c r="BS216" s="120">
        <v>18</v>
      </c>
      <c r="BT216" s="2"/>
      <c r="BU216" s="3"/>
      <c r="BV216" s="3"/>
      <c r="BW216" s="3"/>
      <c r="BX216" s="3"/>
    </row>
    <row r="217" spans="1:76" x14ac:dyDescent="0.25">
      <c r="A217" s="64" t="s">
        <v>340</v>
      </c>
      <c r="B217" s="65"/>
      <c r="C217" s="65" t="s">
        <v>64</v>
      </c>
      <c r="D217" s="66">
        <v>162.8928137427055</v>
      </c>
      <c r="E217" s="68"/>
      <c r="F217" s="100" t="s">
        <v>3566</v>
      </c>
      <c r="G217" s="65"/>
      <c r="H217" s="69" t="s">
        <v>340</v>
      </c>
      <c r="I217" s="70"/>
      <c r="J217" s="70"/>
      <c r="K217" s="69" t="s">
        <v>11422</v>
      </c>
      <c r="L217" s="73">
        <v>1</v>
      </c>
      <c r="M217" s="74">
        <v>1472.16259765625</v>
      </c>
      <c r="N217" s="74">
        <v>2122.697509765625</v>
      </c>
      <c r="O217" s="75"/>
      <c r="P217" s="76"/>
      <c r="Q217" s="76"/>
      <c r="R217" s="86"/>
      <c r="S217" s="48">
        <v>0</v>
      </c>
      <c r="T217" s="48">
        <v>3</v>
      </c>
      <c r="U217" s="49">
        <v>0</v>
      </c>
      <c r="V217" s="49">
        <v>7.45E-4</v>
      </c>
      <c r="W217" s="49">
        <v>1.4699E-2</v>
      </c>
      <c r="X217" s="49">
        <v>0.72072899999999995</v>
      </c>
      <c r="Y217" s="49">
        <v>1</v>
      </c>
      <c r="Z217" s="49">
        <v>0</v>
      </c>
      <c r="AA217" s="71">
        <v>217</v>
      </c>
      <c r="AB217" s="71"/>
      <c r="AC217" s="72"/>
      <c r="AD217" s="78" t="s">
        <v>6720</v>
      </c>
      <c r="AE217" s="78">
        <v>2628</v>
      </c>
      <c r="AF217" s="78">
        <v>2845</v>
      </c>
      <c r="AG217" s="78">
        <v>3092</v>
      </c>
      <c r="AH217" s="78">
        <v>1003</v>
      </c>
      <c r="AI217" s="78">
        <v>3600</v>
      </c>
      <c r="AJ217" s="78" t="s">
        <v>7457</v>
      </c>
      <c r="AK217" s="78" t="s">
        <v>8131</v>
      </c>
      <c r="AL217" s="82" t="s">
        <v>8579</v>
      </c>
      <c r="AM217" s="78" t="s">
        <v>9028</v>
      </c>
      <c r="AN217" s="80">
        <v>41220.534108796295</v>
      </c>
      <c r="AO217" s="82" t="s">
        <v>9235</v>
      </c>
      <c r="AP217" s="78" t="b">
        <v>0</v>
      </c>
      <c r="AQ217" s="78" t="b">
        <v>0</v>
      </c>
      <c r="AR217" s="78" t="b">
        <v>1</v>
      </c>
      <c r="AS217" s="78" t="s">
        <v>6309</v>
      </c>
      <c r="AT217" s="78">
        <v>100</v>
      </c>
      <c r="AU217" s="82" t="s">
        <v>9833</v>
      </c>
      <c r="AV217" s="78" t="b">
        <v>0</v>
      </c>
      <c r="AW217" s="78" t="s">
        <v>10419</v>
      </c>
      <c r="AX217" s="82" t="s">
        <v>10634</v>
      </c>
      <c r="AY217" s="78" t="s">
        <v>66</v>
      </c>
      <c r="AZ217" s="78" t="str">
        <f>REPLACE(INDEX(GroupVertices[Group], MATCH(Vertices[[#This Row],[Vertex]],GroupVertices[Vertex],0)),1,1,"")</f>
        <v>2</v>
      </c>
      <c r="BA217" s="48" t="s">
        <v>2054</v>
      </c>
      <c r="BB217" s="48" t="s">
        <v>2054</v>
      </c>
      <c r="BC217" s="48" t="s">
        <v>2519</v>
      </c>
      <c r="BD217" s="48" t="s">
        <v>2519</v>
      </c>
      <c r="BE217" s="48"/>
      <c r="BF217" s="48"/>
      <c r="BG217" s="120" t="s">
        <v>13281</v>
      </c>
      <c r="BH217" s="120" t="s">
        <v>13281</v>
      </c>
      <c r="BI217" s="120" t="s">
        <v>13808</v>
      </c>
      <c r="BJ217" s="120" t="s">
        <v>13808</v>
      </c>
      <c r="BK217" s="120">
        <v>1</v>
      </c>
      <c r="BL217" s="123">
        <v>2.5</v>
      </c>
      <c r="BM217" s="120">
        <v>0</v>
      </c>
      <c r="BN217" s="123">
        <v>0</v>
      </c>
      <c r="BO217" s="120">
        <v>0</v>
      </c>
      <c r="BP217" s="123">
        <v>0</v>
      </c>
      <c r="BQ217" s="120">
        <v>39</v>
      </c>
      <c r="BR217" s="123">
        <v>97.5</v>
      </c>
      <c r="BS217" s="120">
        <v>40</v>
      </c>
      <c r="BT217" s="2"/>
      <c r="BU217" s="3"/>
      <c r="BV217" s="3"/>
      <c r="BW217" s="3"/>
      <c r="BX217" s="3"/>
    </row>
    <row r="218" spans="1:76" x14ac:dyDescent="0.25">
      <c r="A218" s="64" t="s">
        <v>341</v>
      </c>
      <c r="B218" s="65"/>
      <c r="C218" s="65" t="s">
        <v>64</v>
      </c>
      <c r="D218" s="66">
        <v>162.0257331201764</v>
      </c>
      <c r="E218" s="68"/>
      <c r="F218" s="100" t="s">
        <v>10156</v>
      </c>
      <c r="G218" s="65"/>
      <c r="H218" s="69" t="s">
        <v>341</v>
      </c>
      <c r="I218" s="70"/>
      <c r="J218" s="70"/>
      <c r="K218" s="69" t="s">
        <v>11423</v>
      </c>
      <c r="L218" s="73">
        <v>1</v>
      </c>
      <c r="M218" s="74">
        <v>1895.52197265625</v>
      </c>
      <c r="N218" s="74">
        <v>6461.92041015625</v>
      </c>
      <c r="O218" s="75"/>
      <c r="P218" s="76"/>
      <c r="Q218" s="76"/>
      <c r="R218" s="86"/>
      <c r="S218" s="48">
        <v>1</v>
      </c>
      <c r="T218" s="48">
        <v>1</v>
      </c>
      <c r="U218" s="49">
        <v>0</v>
      </c>
      <c r="V218" s="49">
        <v>0</v>
      </c>
      <c r="W218" s="49">
        <v>0</v>
      </c>
      <c r="X218" s="49">
        <v>0.99999899999999997</v>
      </c>
      <c r="Y218" s="49">
        <v>0</v>
      </c>
      <c r="Z218" s="49" t="s">
        <v>15767</v>
      </c>
      <c r="AA218" s="71">
        <v>218</v>
      </c>
      <c r="AB218" s="71"/>
      <c r="AC218" s="72"/>
      <c r="AD218" s="78" t="s">
        <v>6721</v>
      </c>
      <c r="AE218" s="78">
        <v>187</v>
      </c>
      <c r="AF218" s="78">
        <v>82</v>
      </c>
      <c r="AG218" s="78">
        <v>557</v>
      </c>
      <c r="AH218" s="78">
        <v>65</v>
      </c>
      <c r="AI218" s="78"/>
      <c r="AJ218" s="78" t="s">
        <v>7458</v>
      </c>
      <c r="AK218" s="78" t="s">
        <v>8006</v>
      </c>
      <c r="AL218" s="82" t="s">
        <v>8580</v>
      </c>
      <c r="AM218" s="78"/>
      <c r="AN218" s="80">
        <v>42583.586296296293</v>
      </c>
      <c r="AO218" s="78"/>
      <c r="AP218" s="78" t="b">
        <v>1</v>
      </c>
      <c r="AQ218" s="78" t="b">
        <v>0</v>
      </c>
      <c r="AR218" s="78" t="b">
        <v>0</v>
      </c>
      <c r="AS218" s="78" t="s">
        <v>6304</v>
      </c>
      <c r="AT218" s="78">
        <v>51</v>
      </c>
      <c r="AU218" s="78"/>
      <c r="AV218" s="78" t="b">
        <v>0</v>
      </c>
      <c r="AW218" s="78" t="s">
        <v>10419</v>
      </c>
      <c r="AX218" s="82" t="s">
        <v>10635</v>
      </c>
      <c r="AY218" s="78" t="s">
        <v>66</v>
      </c>
      <c r="AZ218" s="78" t="str">
        <f>REPLACE(INDEX(GroupVertices[Group], MATCH(Vertices[[#This Row],[Vertex]],GroupVertices[Vertex],0)),1,1,"")</f>
        <v>1</v>
      </c>
      <c r="BA218" s="48" t="s">
        <v>2055</v>
      </c>
      <c r="BB218" s="48" t="s">
        <v>2055</v>
      </c>
      <c r="BC218" s="48" t="s">
        <v>2535</v>
      </c>
      <c r="BD218" s="48" t="s">
        <v>2535</v>
      </c>
      <c r="BE218" s="48" t="s">
        <v>2719</v>
      </c>
      <c r="BF218" s="48" t="s">
        <v>2719</v>
      </c>
      <c r="BG218" s="120" t="s">
        <v>13282</v>
      </c>
      <c r="BH218" s="120" t="s">
        <v>13282</v>
      </c>
      <c r="BI218" s="120" t="s">
        <v>13809</v>
      </c>
      <c r="BJ218" s="120" t="s">
        <v>13809</v>
      </c>
      <c r="BK218" s="120">
        <v>0</v>
      </c>
      <c r="BL218" s="123">
        <v>0</v>
      </c>
      <c r="BM218" s="120">
        <v>0</v>
      </c>
      <c r="BN218" s="123">
        <v>0</v>
      </c>
      <c r="BO218" s="120">
        <v>0</v>
      </c>
      <c r="BP218" s="123">
        <v>0</v>
      </c>
      <c r="BQ218" s="120">
        <v>11</v>
      </c>
      <c r="BR218" s="123">
        <v>100</v>
      </c>
      <c r="BS218" s="120">
        <v>11</v>
      </c>
      <c r="BT218" s="2"/>
      <c r="BU218" s="3"/>
      <c r="BV218" s="3"/>
      <c r="BW218" s="3"/>
      <c r="BX218" s="3"/>
    </row>
    <row r="219" spans="1:76" x14ac:dyDescent="0.25">
      <c r="A219" s="64" t="s">
        <v>342</v>
      </c>
      <c r="B219" s="65"/>
      <c r="C219" s="65" t="s">
        <v>64</v>
      </c>
      <c r="D219" s="66">
        <v>162.11485758517759</v>
      </c>
      <c r="E219" s="68"/>
      <c r="F219" s="100" t="s">
        <v>10157</v>
      </c>
      <c r="G219" s="65"/>
      <c r="H219" s="69" t="s">
        <v>342</v>
      </c>
      <c r="I219" s="70"/>
      <c r="J219" s="70"/>
      <c r="K219" s="69" t="s">
        <v>11424</v>
      </c>
      <c r="L219" s="73">
        <v>1.1108265706822316</v>
      </c>
      <c r="M219" s="74">
        <v>9303.8125</v>
      </c>
      <c r="N219" s="74">
        <v>6577.8125</v>
      </c>
      <c r="O219" s="75"/>
      <c r="P219" s="76"/>
      <c r="Q219" s="76"/>
      <c r="R219" s="86"/>
      <c r="S219" s="48">
        <v>0</v>
      </c>
      <c r="T219" s="48">
        <v>2</v>
      </c>
      <c r="U219" s="49">
        <v>0.66666700000000001</v>
      </c>
      <c r="V219" s="49">
        <v>0.16666700000000001</v>
      </c>
      <c r="W219" s="49">
        <v>0</v>
      </c>
      <c r="X219" s="49">
        <v>0.84684599999999999</v>
      </c>
      <c r="Y219" s="49">
        <v>0</v>
      </c>
      <c r="Z219" s="49">
        <v>0</v>
      </c>
      <c r="AA219" s="71">
        <v>219</v>
      </c>
      <c r="AB219" s="71"/>
      <c r="AC219" s="72"/>
      <c r="AD219" s="78" t="s">
        <v>6722</v>
      </c>
      <c r="AE219" s="78">
        <v>314</v>
      </c>
      <c r="AF219" s="78">
        <v>366</v>
      </c>
      <c r="AG219" s="78">
        <v>4711</v>
      </c>
      <c r="AH219" s="78">
        <v>126</v>
      </c>
      <c r="AI219" s="78">
        <v>-10800</v>
      </c>
      <c r="AJ219" s="78" t="s">
        <v>7459</v>
      </c>
      <c r="AK219" s="78" t="s">
        <v>8132</v>
      </c>
      <c r="AL219" s="82" t="s">
        <v>8581</v>
      </c>
      <c r="AM219" s="78" t="s">
        <v>9029</v>
      </c>
      <c r="AN219" s="80">
        <v>39643.765740740739</v>
      </c>
      <c r="AO219" s="82" t="s">
        <v>9236</v>
      </c>
      <c r="AP219" s="78" t="b">
        <v>0</v>
      </c>
      <c r="AQ219" s="78" t="b">
        <v>0</v>
      </c>
      <c r="AR219" s="78" t="b">
        <v>1</v>
      </c>
      <c r="AS219" s="78" t="s">
        <v>9733</v>
      </c>
      <c r="AT219" s="78">
        <v>287</v>
      </c>
      <c r="AU219" s="82" t="s">
        <v>9834</v>
      </c>
      <c r="AV219" s="78" t="b">
        <v>0</v>
      </c>
      <c r="AW219" s="78" t="s">
        <v>10419</v>
      </c>
      <c r="AX219" s="82" t="s">
        <v>10636</v>
      </c>
      <c r="AY219" s="78" t="s">
        <v>66</v>
      </c>
      <c r="AZ219" s="78" t="str">
        <f>REPLACE(INDEX(GroupVertices[Group], MATCH(Vertices[[#This Row],[Vertex]],GroupVertices[Vertex],0)),1,1,"")</f>
        <v>27</v>
      </c>
      <c r="BA219" s="48" t="s">
        <v>2056</v>
      </c>
      <c r="BB219" s="48" t="s">
        <v>2056</v>
      </c>
      <c r="BC219" s="48" t="s">
        <v>2536</v>
      </c>
      <c r="BD219" s="48" t="s">
        <v>2536</v>
      </c>
      <c r="BE219" s="48" t="s">
        <v>2688</v>
      </c>
      <c r="BF219" s="48" t="s">
        <v>2688</v>
      </c>
      <c r="BG219" s="120" t="s">
        <v>13236</v>
      </c>
      <c r="BH219" s="120" t="s">
        <v>13236</v>
      </c>
      <c r="BI219" s="120" t="s">
        <v>12607</v>
      </c>
      <c r="BJ219" s="120" t="s">
        <v>12607</v>
      </c>
      <c r="BK219" s="120">
        <v>0</v>
      </c>
      <c r="BL219" s="123">
        <v>0</v>
      </c>
      <c r="BM219" s="120">
        <v>0</v>
      </c>
      <c r="BN219" s="123">
        <v>0</v>
      </c>
      <c r="BO219" s="120">
        <v>0</v>
      </c>
      <c r="BP219" s="123">
        <v>0</v>
      </c>
      <c r="BQ219" s="120">
        <v>14</v>
      </c>
      <c r="BR219" s="123">
        <v>100</v>
      </c>
      <c r="BS219" s="120">
        <v>14</v>
      </c>
      <c r="BT219" s="2"/>
      <c r="BU219" s="3"/>
      <c r="BV219" s="3"/>
      <c r="BW219" s="3"/>
      <c r="BX219" s="3"/>
    </row>
    <row r="220" spans="1:76" x14ac:dyDescent="0.25">
      <c r="A220" s="64" t="s">
        <v>343</v>
      </c>
      <c r="B220" s="65"/>
      <c r="C220" s="65" t="s">
        <v>64</v>
      </c>
      <c r="D220" s="66">
        <v>162.12646887111083</v>
      </c>
      <c r="E220" s="68"/>
      <c r="F220" s="100" t="s">
        <v>3567</v>
      </c>
      <c r="G220" s="65"/>
      <c r="H220" s="69" t="s">
        <v>343</v>
      </c>
      <c r="I220" s="70"/>
      <c r="J220" s="70"/>
      <c r="K220" s="69" t="s">
        <v>11425</v>
      </c>
      <c r="L220" s="73">
        <v>1</v>
      </c>
      <c r="M220" s="74">
        <v>1215.278076171875</v>
      </c>
      <c r="N220" s="74">
        <v>5612.8076171875</v>
      </c>
      <c r="O220" s="75"/>
      <c r="P220" s="76"/>
      <c r="Q220" s="76"/>
      <c r="R220" s="86"/>
      <c r="S220" s="48">
        <v>1</v>
      </c>
      <c r="T220" s="48">
        <v>1</v>
      </c>
      <c r="U220" s="49">
        <v>0</v>
      </c>
      <c r="V220" s="49">
        <v>0</v>
      </c>
      <c r="W220" s="49">
        <v>0</v>
      </c>
      <c r="X220" s="49">
        <v>0.99999899999999997</v>
      </c>
      <c r="Y220" s="49">
        <v>0</v>
      </c>
      <c r="Z220" s="49" t="s">
        <v>15767</v>
      </c>
      <c r="AA220" s="71">
        <v>220</v>
      </c>
      <c r="AB220" s="71"/>
      <c r="AC220" s="72"/>
      <c r="AD220" s="78" t="s">
        <v>6723</v>
      </c>
      <c r="AE220" s="78">
        <v>527</v>
      </c>
      <c r="AF220" s="78">
        <v>403</v>
      </c>
      <c r="AG220" s="78">
        <v>338</v>
      </c>
      <c r="AH220" s="78">
        <v>77</v>
      </c>
      <c r="AI220" s="78">
        <v>-25200</v>
      </c>
      <c r="AJ220" s="78" t="s">
        <v>7460</v>
      </c>
      <c r="AK220" s="78" t="s">
        <v>8133</v>
      </c>
      <c r="AL220" s="82" t="s">
        <v>8582</v>
      </c>
      <c r="AM220" s="78" t="s">
        <v>9004</v>
      </c>
      <c r="AN220" s="80">
        <v>42244.526354166665</v>
      </c>
      <c r="AO220" s="82" t="s">
        <v>9237</v>
      </c>
      <c r="AP220" s="78" t="b">
        <v>0</v>
      </c>
      <c r="AQ220" s="78" t="b">
        <v>0</v>
      </c>
      <c r="AR220" s="78" t="b">
        <v>1</v>
      </c>
      <c r="AS220" s="78" t="s">
        <v>6304</v>
      </c>
      <c r="AT220" s="78">
        <v>6</v>
      </c>
      <c r="AU220" s="82" t="s">
        <v>9742</v>
      </c>
      <c r="AV220" s="78" t="b">
        <v>0</v>
      </c>
      <c r="AW220" s="78" t="s">
        <v>10419</v>
      </c>
      <c r="AX220" s="82" t="s">
        <v>10637</v>
      </c>
      <c r="AY220" s="78" t="s">
        <v>66</v>
      </c>
      <c r="AZ220" s="78" t="str">
        <f>REPLACE(INDEX(GroupVertices[Group], MATCH(Vertices[[#This Row],[Vertex]],GroupVertices[Vertex],0)),1,1,"")</f>
        <v>1</v>
      </c>
      <c r="BA220" s="48" t="s">
        <v>2057</v>
      </c>
      <c r="BB220" s="48" t="s">
        <v>2057</v>
      </c>
      <c r="BC220" s="48" t="s">
        <v>2537</v>
      </c>
      <c r="BD220" s="48" t="s">
        <v>2537</v>
      </c>
      <c r="BE220" s="48" t="s">
        <v>731</v>
      </c>
      <c r="BF220" s="48" t="s">
        <v>731</v>
      </c>
      <c r="BG220" s="120" t="s">
        <v>13283</v>
      </c>
      <c r="BH220" s="120" t="s">
        <v>13283</v>
      </c>
      <c r="BI220" s="120" t="s">
        <v>13810</v>
      </c>
      <c r="BJ220" s="120" t="s">
        <v>13810</v>
      </c>
      <c r="BK220" s="120">
        <v>0</v>
      </c>
      <c r="BL220" s="123">
        <v>0</v>
      </c>
      <c r="BM220" s="120">
        <v>0</v>
      </c>
      <c r="BN220" s="123">
        <v>0</v>
      </c>
      <c r="BO220" s="120">
        <v>0</v>
      </c>
      <c r="BP220" s="123">
        <v>0</v>
      </c>
      <c r="BQ220" s="120">
        <v>8</v>
      </c>
      <c r="BR220" s="123">
        <v>100</v>
      </c>
      <c r="BS220" s="120">
        <v>8</v>
      </c>
      <c r="BT220" s="2"/>
      <c r="BU220" s="3"/>
      <c r="BV220" s="3"/>
      <c r="BW220" s="3"/>
      <c r="BX220" s="3"/>
    </row>
    <row r="221" spans="1:76" x14ac:dyDescent="0.25">
      <c r="A221" s="64" t="s">
        <v>344</v>
      </c>
      <c r="B221" s="65"/>
      <c r="C221" s="65" t="s">
        <v>64</v>
      </c>
      <c r="D221" s="66">
        <v>162.62983380724427</v>
      </c>
      <c r="E221" s="68"/>
      <c r="F221" s="100" t="s">
        <v>3568</v>
      </c>
      <c r="G221" s="65"/>
      <c r="H221" s="69" t="s">
        <v>344</v>
      </c>
      <c r="I221" s="70"/>
      <c r="J221" s="70"/>
      <c r="K221" s="69" t="s">
        <v>11426</v>
      </c>
      <c r="L221" s="73">
        <v>1</v>
      </c>
      <c r="M221" s="74">
        <v>4314.05859375</v>
      </c>
      <c r="N221" s="74">
        <v>8712.8232421875</v>
      </c>
      <c r="O221" s="75"/>
      <c r="P221" s="76"/>
      <c r="Q221" s="76"/>
      <c r="R221" s="86"/>
      <c r="S221" s="48">
        <v>0</v>
      </c>
      <c r="T221" s="48">
        <v>1</v>
      </c>
      <c r="U221" s="49">
        <v>0</v>
      </c>
      <c r="V221" s="49">
        <v>4.3899999999999999E-4</v>
      </c>
      <c r="W221" s="49">
        <v>1.5E-5</v>
      </c>
      <c r="X221" s="49">
        <v>0.446322</v>
      </c>
      <c r="Y221" s="49">
        <v>0</v>
      </c>
      <c r="Z221" s="49">
        <v>0</v>
      </c>
      <c r="AA221" s="71">
        <v>221</v>
      </c>
      <c r="AB221" s="71"/>
      <c r="AC221" s="72"/>
      <c r="AD221" s="78" t="s">
        <v>6724</v>
      </c>
      <c r="AE221" s="78">
        <v>1722</v>
      </c>
      <c r="AF221" s="78">
        <v>2007</v>
      </c>
      <c r="AG221" s="78">
        <v>11736</v>
      </c>
      <c r="AH221" s="78">
        <v>5391</v>
      </c>
      <c r="AI221" s="78">
        <v>-28800</v>
      </c>
      <c r="AJ221" s="78" t="s">
        <v>7461</v>
      </c>
      <c r="AK221" s="78" t="s">
        <v>8134</v>
      </c>
      <c r="AL221" s="82" t="s">
        <v>8583</v>
      </c>
      <c r="AM221" s="78" t="s">
        <v>9004</v>
      </c>
      <c r="AN221" s="80">
        <v>42295.627800925926</v>
      </c>
      <c r="AO221" s="82" t="s">
        <v>9238</v>
      </c>
      <c r="AP221" s="78" t="b">
        <v>1</v>
      </c>
      <c r="AQ221" s="78" t="b">
        <v>0</v>
      </c>
      <c r="AR221" s="78" t="b">
        <v>0</v>
      </c>
      <c r="AS221" s="78" t="s">
        <v>6304</v>
      </c>
      <c r="AT221" s="78">
        <v>32</v>
      </c>
      <c r="AU221" s="82" t="s">
        <v>9742</v>
      </c>
      <c r="AV221" s="78" t="b">
        <v>0</v>
      </c>
      <c r="AW221" s="78" t="s">
        <v>10419</v>
      </c>
      <c r="AX221" s="82" t="s">
        <v>10638</v>
      </c>
      <c r="AY221" s="78" t="s">
        <v>66</v>
      </c>
      <c r="AZ221" s="78" t="str">
        <f>REPLACE(INDEX(GroupVertices[Group], MATCH(Vertices[[#This Row],[Vertex]],GroupVertices[Vertex],0)),1,1,"")</f>
        <v>6</v>
      </c>
      <c r="BA221" s="48" t="s">
        <v>2058</v>
      </c>
      <c r="BB221" s="48" t="s">
        <v>2058</v>
      </c>
      <c r="BC221" s="48" t="s">
        <v>2538</v>
      </c>
      <c r="BD221" s="48" t="s">
        <v>2538</v>
      </c>
      <c r="BE221" s="48" t="s">
        <v>2720</v>
      </c>
      <c r="BF221" s="48" t="s">
        <v>2720</v>
      </c>
      <c r="BG221" s="120" t="s">
        <v>13284</v>
      </c>
      <c r="BH221" s="120" t="s">
        <v>13284</v>
      </c>
      <c r="BI221" s="120" t="s">
        <v>13811</v>
      </c>
      <c r="BJ221" s="120" t="s">
        <v>13811</v>
      </c>
      <c r="BK221" s="120">
        <v>0</v>
      </c>
      <c r="BL221" s="123">
        <v>0</v>
      </c>
      <c r="BM221" s="120">
        <v>0</v>
      </c>
      <c r="BN221" s="123">
        <v>0</v>
      </c>
      <c r="BO221" s="120">
        <v>0</v>
      </c>
      <c r="BP221" s="123">
        <v>0</v>
      </c>
      <c r="BQ221" s="120">
        <v>17</v>
      </c>
      <c r="BR221" s="123">
        <v>100</v>
      </c>
      <c r="BS221" s="120">
        <v>17</v>
      </c>
      <c r="BT221" s="2"/>
      <c r="BU221" s="3"/>
      <c r="BV221" s="3"/>
      <c r="BW221" s="3"/>
      <c r="BX221" s="3"/>
    </row>
    <row r="222" spans="1:76" x14ac:dyDescent="0.25">
      <c r="A222" s="64" t="s">
        <v>721</v>
      </c>
      <c r="B222" s="65"/>
      <c r="C222" s="65" t="s">
        <v>64</v>
      </c>
      <c r="D222" s="66">
        <v>163.3349840637853</v>
      </c>
      <c r="E222" s="68"/>
      <c r="F222" s="100" t="s">
        <v>3839</v>
      </c>
      <c r="G222" s="65"/>
      <c r="H222" s="69" t="s">
        <v>721</v>
      </c>
      <c r="I222" s="70"/>
      <c r="J222" s="70"/>
      <c r="K222" s="69" t="s">
        <v>11427</v>
      </c>
      <c r="L222" s="73">
        <v>228.74848887774158</v>
      </c>
      <c r="M222" s="74">
        <v>4635.0595703125</v>
      </c>
      <c r="N222" s="74">
        <v>8800.740234375</v>
      </c>
      <c r="O222" s="75"/>
      <c r="P222" s="76"/>
      <c r="Q222" s="76"/>
      <c r="R222" s="86"/>
      <c r="S222" s="48">
        <v>3</v>
      </c>
      <c r="T222" s="48">
        <v>3</v>
      </c>
      <c r="U222" s="49">
        <v>1370</v>
      </c>
      <c r="V222" s="49">
        <v>5.1699999999999999E-4</v>
      </c>
      <c r="W222" s="49">
        <v>1.5699999999999999E-4</v>
      </c>
      <c r="X222" s="49">
        <v>1.394455</v>
      </c>
      <c r="Y222" s="49">
        <v>0</v>
      </c>
      <c r="Z222" s="49">
        <v>0.33333333333333331</v>
      </c>
      <c r="AA222" s="71">
        <v>222</v>
      </c>
      <c r="AB222" s="71"/>
      <c r="AC222" s="72"/>
      <c r="AD222" s="78" t="s">
        <v>6725</v>
      </c>
      <c r="AE222" s="78">
        <v>4998</v>
      </c>
      <c r="AF222" s="78">
        <v>4254</v>
      </c>
      <c r="AG222" s="78">
        <v>19604</v>
      </c>
      <c r="AH222" s="78">
        <v>13669</v>
      </c>
      <c r="AI222" s="78">
        <v>-25200</v>
      </c>
      <c r="AJ222" s="78" t="s">
        <v>7462</v>
      </c>
      <c r="AK222" s="78" t="s">
        <v>8135</v>
      </c>
      <c r="AL222" s="82" t="s">
        <v>8584</v>
      </c>
      <c r="AM222" s="78" t="s">
        <v>9004</v>
      </c>
      <c r="AN222" s="80">
        <v>42121.842361111114</v>
      </c>
      <c r="AO222" s="82" t="s">
        <v>9239</v>
      </c>
      <c r="AP222" s="78" t="b">
        <v>1</v>
      </c>
      <c r="AQ222" s="78" t="b">
        <v>0</v>
      </c>
      <c r="AR222" s="78" t="b">
        <v>0</v>
      </c>
      <c r="AS222" s="78" t="s">
        <v>6304</v>
      </c>
      <c r="AT222" s="78">
        <v>2982</v>
      </c>
      <c r="AU222" s="82" t="s">
        <v>9742</v>
      </c>
      <c r="AV222" s="78" t="b">
        <v>0</v>
      </c>
      <c r="AW222" s="78" t="s">
        <v>10419</v>
      </c>
      <c r="AX222" s="82" t="s">
        <v>10639</v>
      </c>
      <c r="AY222" s="78" t="s">
        <v>66</v>
      </c>
      <c r="AZ222" s="78" t="str">
        <f>REPLACE(INDEX(GroupVertices[Group], MATCH(Vertices[[#This Row],[Vertex]],GroupVertices[Vertex],0)),1,1,"")</f>
        <v>6</v>
      </c>
      <c r="BA222" s="48" t="s">
        <v>12873</v>
      </c>
      <c r="BB222" s="48" t="s">
        <v>12873</v>
      </c>
      <c r="BC222" s="48" t="s">
        <v>12948</v>
      </c>
      <c r="BD222" s="48" t="s">
        <v>12948</v>
      </c>
      <c r="BE222" s="48" t="s">
        <v>13048</v>
      </c>
      <c r="BF222" s="48" t="s">
        <v>13127</v>
      </c>
      <c r="BG222" s="120" t="s">
        <v>13285</v>
      </c>
      <c r="BH222" s="120" t="s">
        <v>13634</v>
      </c>
      <c r="BI222" s="120" t="s">
        <v>13812</v>
      </c>
      <c r="BJ222" s="120" t="s">
        <v>13812</v>
      </c>
      <c r="BK222" s="120">
        <v>2</v>
      </c>
      <c r="BL222" s="123">
        <v>3.8461538461538463</v>
      </c>
      <c r="BM222" s="120">
        <v>0</v>
      </c>
      <c r="BN222" s="123">
        <v>0</v>
      </c>
      <c r="BO222" s="120">
        <v>0</v>
      </c>
      <c r="BP222" s="123">
        <v>0</v>
      </c>
      <c r="BQ222" s="120">
        <v>50</v>
      </c>
      <c r="BR222" s="123">
        <v>96.15384615384616</v>
      </c>
      <c r="BS222" s="120">
        <v>52</v>
      </c>
      <c r="BT222" s="2"/>
      <c r="BU222" s="3"/>
      <c r="BV222" s="3"/>
      <c r="BW222" s="3"/>
      <c r="BX222" s="3"/>
    </row>
    <row r="223" spans="1:76" x14ac:dyDescent="0.25">
      <c r="A223" s="64" t="s">
        <v>345</v>
      </c>
      <c r="B223" s="65"/>
      <c r="C223" s="65" t="s">
        <v>64</v>
      </c>
      <c r="D223" s="66">
        <v>162.82534275687715</v>
      </c>
      <c r="E223" s="68"/>
      <c r="F223" s="100" t="s">
        <v>10158</v>
      </c>
      <c r="G223" s="65"/>
      <c r="H223" s="69" t="s">
        <v>345</v>
      </c>
      <c r="I223" s="70"/>
      <c r="J223" s="70"/>
      <c r="K223" s="69" t="s">
        <v>11428</v>
      </c>
      <c r="L223" s="73">
        <v>1</v>
      </c>
      <c r="M223" s="74">
        <v>1442.0260009765625</v>
      </c>
      <c r="N223" s="74">
        <v>5612.8076171875</v>
      </c>
      <c r="O223" s="75"/>
      <c r="P223" s="76"/>
      <c r="Q223" s="76"/>
      <c r="R223" s="86"/>
      <c r="S223" s="48">
        <v>1</v>
      </c>
      <c r="T223" s="48">
        <v>1</v>
      </c>
      <c r="U223" s="49">
        <v>0</v>
      </c>
      <c r="V223" s="49">
        <v>0</v>
      </c>
      <c r="W223" s="49">
        <v>0</v>
      </c>
      <c r="X223" s="49">
        <v>0.99999899999999997</v>
      </c>
      <c r="Y223" s="49">
        <v>0</v>
      </c>
      <c r="Z223" s="49" t="s">
        <v>15767</v>
      </c>
      <c r="AA223" s="71">
        <v>223</v>
      </c>
      <c r="AB223" s="71"/>
      <c r="AC223" s="72"/>
      <c r="AD223" s="78" t="s">
        <v>6726</v>
      </c>
      <c r="AE223" s="78">
        <v>2618</v>
      </c>
      <c r="AF223" s="78">
        <v>2630</v>
      </c>
      <c r="AG223" s="78">
        <v>10586</v>
      </c>
      <c r="AH223" s="78">
        <v>1665</v>
      </c>
      <c r="AI223" s="78">
        <v>3600</v>
      </c>
      <c r="AJ223" s="78" t="s">
        <v>7463</v>
      </c>
      <c r="AK223" s="78" t="s">
        <v>8136</v>
      </c>
      <c r="AL223" s="82" t="s">
        <v>8585</v>
      </c>
      <c r="AM223" s="78" t="s">
        <v>9003</v>
      </c>
      <c r="AN223" s="80">
        <v>39876.379699074074</v>
      </c>
      <c r="AO223" s="82" t="s">
        <v>9240</v>
      </c>
      <c r="AP223" s="78" t="b">
        <v>0</v>
      </c>
      <c r="AQ223" s="78" t="b">
        <v>0</v>
      </c>
      <c r="AR223" s="78" t="b">
        <v>1</v>
      </c>
      <c r="AS223" s="78" t="s">
        <v>6304</v>
      </c>
      <c r="AT223" s="78">
        <v>1106</v>
      </c>
      <c r="AU223" s="82" t="s">
        <v>9835</v>
      </c>
      <c r="AV223" s="78" t="b">
        <v>0</v>
      </c>
      <c r="AW223" s="78" t="s">
        <v>10419</v>
      </c>
      <c r="AX223" s="82" t="s">
        <v>10640</v>
      </c>
      <c r="AY223" s="78" t="s">
        <v>66</v>
      </c>
      <c r="AZ223" s="78" t="str">
        <f>REPLACE(INDEX(GroupVertices[Group], MATCH(Vertices[[#This Row],[Vertex]],GroupVertices[Vertex],0)),1,1,"")</f>
        <v>1</v>
      </c>
      <c r="BA223" s="48" t="s">
        <v>2059</v>
      </c>
      <c r="BB223" s="48" t="s">
        <v>2059</v>
      </c>
      <c r="BC223" s="48" t="s">
        <v>2507</v>
      </c>
      <c r="BD223" s="48" t="s">
        <v>2507</v>
      </c>
      <c r="BE223" s="48" t="s">
        <v>2721</v>
      </c>
      <c r="BF223" s="48" t="s">
        <v>2721</v>
      </c>
      <c r="BG223" s="120" t="s">
        <v>13286</v>
      </c>
      <c r="BH223" s="120" t="s">
        <v>13286</v>
      </c>
      <c r="BI223" s="120" t="s">
        <v>13813</v>
      </c>
      <c r="BJ223" s="120" t="s">
        <v>13813</v>
      </c>
      <c r="BK223" s="120">
        <v>0</v>
      </c>
      <c r="BL223" s="123">
        <v>0</v>
      </c>
      <c r="BM223" s="120">
        <v>0</v>
      </c>
      <c r="BN223" s="123">
        <v>0</v>
      </c>
      <c r="BO223" s="120">
        <v>0</v>
      </c>
      <c r="BP223" s="123">
        <v>0</v>
      </c>
      <c r="BQ223" s="120">
        <v>8</v>
      </c>
      <c r="BR223" s="123">
        <v>100</v>
      </c>
      <c r="BS223" s="120">
        <v>8</v>
      </c>
      <c r="BT223" s="2"/>
      <c r="BU223" s="3"/>
      <c r="BV223" s="3"/>
      <c r="BW223" s="3"/>
      <c r="BX223" s="3"/>
    </row>
    <row r="224" spans="1:76" x14ac:dyDescent="0.25">
      <c r="A224" s="64" t="s">
        <v>346</v>
      </c>
      <c r="B224" s="65"/>
      <c r="C224" s="65" t="s">
        <v>64</v>
      </c>
      <c r="D224" s="66">
        <v>162.46633434856253</v>
      </c>
      <c r="E224" s="68"/>
      <c r="F224" s="100" t="s">
        <v>3569</v>
      </c>
      <c r="G224" s="65"/>
      <c r="H224" s="69" t="s">
        <v>346</v>
      </c>
      <c r="I224" s="70"/>
      <c r="J224" s="70"/>
      <c r="K224" s="69" t="s">
        <v>11429</v>
      </c>
      <c r="L224" s="73">
        <v>1</v>
      </c>
      <c r="M224" s="74">
        <v>6256.68408203125</v>
      </c>
      <c r="N224" s="74">
        <v>6611.46826171875</v>
      </c>
      <c r="O224" s="75"/>
      <c r="P224" s="76"/>
      <c r="Q224" s="76"/>
      <c r="R224" s="86"/>
      <c r="S224" s="48">
        <v>0</v>
      </c>
      <c r="T224" s="48">
        <v>1</v>
      </c>
      <c r="U224" s="49">
        <v>0</v>
      </c>
      <c r="V224" s="49">
        <v>0.111111</v>
      </c>
      <c r="W224" s="49">
        <v>0</v>
      </c>
      <c r="X224" s="49">
        <v>0.55155799999999999</v>
      </c>
      <c r="Y224" s="49">
        <v>0</v>
      </c>
      <c r="Z224" s="49">
        <v>0</v>
      </c>
      <c r="AA224" s="71">
        <v>224</v>
      </c>
      <c r="AB224" s="71"/>
      <c r="AC224" s="72"/>
      <c r="AD224" s="78" t="s">
        <v>6727</v>
      </c>
      <c r="AE224" s="78">
        <v>1192</v>
      </c>
      <c r="AF224" s="78">
        <v>1486</v>
      </c>
      <c r="AG224" s="78">
        <v>6363</v>
      </c>
      <c r="AH224" s="78">
        <v>269</v>
      </c>
      <c r="AI224" s="78">
        <v>-14400</v>
      </c>
      <c r="AJ224" s="78" t="s">
        <v>7464</v>
      </c>
      <c r="AK224" s="78" t="s">
        <v>8137</v>
      </c>
      <c r="AL224" s="82" t="s">
        <v>8586</v>
      </c>
      <c r="AM224" s="78" t="s">
        <v>9005</v>
      </c>
      <c r="AN224" s="80">
        <v>40186.167083333334</v>
      </c>
      <c r="AO224" s="82" t="s">
        <v>9241</v>
      </c>
      <c r="AP224" s="78" t="b">
        <v>0</v>
      </c>
      <c r="AQ224" s="78" t="b">
        <v>0</v>
      </c>
      <c r="AR224" s="78" t="b">
        <v>1</v>
      </c>
      <c r="AS224" s="78" t="s">
        <v>6304</v>
      </c>
      <c r="AT224" s="78">
        <v>500</v>
      </c>
      <c r="AU224" s="82" t="s">
        <v>9742</v>
      </c>
      <c r="AV224" s="78" t="b">
        <v>0</v>
      </c>
      <c r="AW224" s="78" t="s">
        <v>10419</v>
      </c>
      <c r="AX224" s="82" t="s">
        <v>10641</v>
      </c>
      <c r="AY224" s="78" t="s">
        <v>66</v>
      </c>
      <c r="AZ224" s="78" t="str">
        <f>REPLACE(INDEX(GroupVertices[Group], MATCH(Vertices[[#This Row],[Vertex]],GroupVertices[Vertex],0)),1,1,"")</f>
        <v>23</v>
      </c>
      <c r="BA224" s="48" t="s">
        <v>2060</v>
      </c>
      <c r="BB224" s="48" t="s">
        <v>2060</v>
      </c>
      <c r="BC224" s="48" t="s">
        <v>2507</v>
      </c>
      <c r="BD224" s="48" t="s">
        <v>2507</v>
      </c>
      <c r="BE224" s="48" t="s">
        <v>2722</v>
      </c>
      <c r="BF224" s="48" t="s">
        <v>2722</v>
      </c>
      <c r="BG224" s="120" t="s">
        <v>13287</v>
      </c>
      <c r="BH224" s="120" t="s">
        <v>13287</v>
      </c>
      <c r="BI224" s="120" t="s">
        <v>13814</v>
      </c>
      <c r="BJ224" s="120" t="s">
        <v>13814</v>
      </c>
      <c r="BK224" s="120">
        <v>0</v>
      </c>
      <c r="BL224" s="123">
        <v>0</v>
      </c>
      <c r="BM224" s="120">
        <v>0</v>
      </c>
      <c r="BN224" s="123">
        <v>0</v>
      </c>
      <c r="BO224" s="120">
        <v>0</v>
      </c>
      <c r="BP224" s="123">
        <v>0</v>
      </c>
      <c r="BQ224" s="120">
        <v>11</v>
      </c>
      <c r="BR224" s="123">
        <v>100</v>
      </c>
      <c r="BS224" s="120">
        <v>11</v>
      </c>
      <c r="BT224" s="2"/>
      <c r="BU224" s="3"/>
      <c r="BV224" s="3"/>
      <c r="BW224" s="3"/>
      <c r="BX224" s="3"/>
    </row>
    <row r="225" spans="1:76" x14ac:dyDescent="0.25">
      <c r="A225" s="64" t="s">
        <v>575</v>
      </c>
      <c r="B225" s="65"/>
      <c r="C225" s="65" t="s">
        <v>64</v>
      </c>
      <c r="D225" s="66">
        <v>194.88096503319997</v>
      </c>
      <c r="E225" s="68"/>
      <c r="F225" s="100" t="s">
        <v>10159</v>
      </c>
      <c r="G225" s="65"/>
      <c r="H225" s="69" t="s">
        <v>575</v>
      </c>
      <c r="I225" s="70"/>
      <c r="J225" s="70"/>
      <c r="K225" s="69" t="s">
        <v>11430</v>
      </c>
      <c r="L225" s="73">
        <v>4.3247954580692198</v>
      </c>
      <c r="M225" s="74">
        <v>6528.65771484375</v>
      </c>
      <c r="N225" s="74">
        <v>6496.12158203125</v>
      </c>
      <c r="O225" s="75"/>
      <c r="P225" s="76"/>
      <c r="Q225" s="76"/>
      <c r="R225" s="86"/>
      <c r="S225" s="48">
        <v>6</v>
      </c>
      <c r="T225" s="48">
        <v>1</v>
      </c>
      <c r="U225" s="49">
        <v>20</v>
      </c>
      <c r="V225" s="49">
        <v>0.2</v>
      </c>
      <c r="W225" s="49">
        <v>0</v>
      </c>
      <c r="X225" s="49">
        <v>2.8345310000000001</v>
      </c>
      <c r="Y225" s="49">
        <v>0</v>
      </c>
      <c r="Z225" s="49">
        <v>0</v>
      </c>
      <c r="AA225" s="71">
        <v>225</v>
      </c>
      <c r="AB225" s="71"/>
      <c r="AC225" s="72"/>
      <c r="AD225" s="78" t="s">
        <v>6728</v>
      </c>
      <c r="AE225" s="78">
        <v>44411</v>
      </c>
      <c r="AF225" s="78">
        <v>104777</v>
      </c>
      <c r="AG225" s="78">
        <v>317998</v>
      </c>
      <c r="AH225" s="78">
        <v>8065</v>
      </c>
      <c r="AI225" s="78">
        <v>-14400</v>
      </c>
      <c r="AJ225" s="78" t="s">
        <v>7465</v>
      </c>
      <c r="AK225" s="78" t="s">
        <v>8057</v>
      </c>
      <c r="AL225" s="82" t="s">
        <v>8587</v>
      </c>
      <c r="AM225" s="78" t="s">
        <v>9005</v>
      </c>
      <c r="AN225" s="80">
        <v>39631.83053240741</v>
      </c>
      <c r="AO225" s="82" t="s">
        <v>9242</v>
      </c>
      <c r="AP225" s="78" t="b">
        <v>0</v>
      </c>
      <c r="AQ225" s="78" t="b">
        <v>0</v>
      </c>
      <c r="AR225" s="78" t="b">
        <v>1</v>
      </c>
      <c r="AS225" s="78" t="s">
        <v>6304</v>
      </c>
      <c r="AT225" s="78">
        <v>7424</v>
      </c>
      <c r="AU225" s="82" t="s">
        <v>9836</v>
      </c>
      <c r="AV225" s="78" t="b">
        <v>1</v>
      </c>
      <c r="AW225" s="78" t="s">
        <v>10419</v>
      </c>
      <c r="AX225" s="82" t="s">
        <v>10642</v>
      </c>
      <c r="AY225" s="78" t="s">
        <v>66</v>
      </c>
      <c r="AZ225" s="78" t="str">
        <f>REPLACE(INDEX(GroupVertices[Group], MATCH(Vertices[[#This Row],[Vertex]],GroupVertices[Vertex],0)),1,1,"")</f>
        <v>23</v>
      </c>
      <c r="BA225" s="48" t="s">
        <v>2231</v>
      </c>
      <c r="BB225" s="48" t="s">
        <v>2231</v>
      </c>
      <c r="BC225" s="48" t="s">
        <v>2556</v>
      </c>
      <c r="BD225" s="48" t="s">
        <v>2556</v>
      </c>
      <c r="BE225" s="48" t="s">
        <v>2722</v>
      </c>
      <c r="BF225" s="48" t="s">
        <v>2722</v>
      </c>
      <c r="BG225" s="120" t="s">
        <v>13288</v>
      </c>
      <c r="BH225" s="120" t="s">
        <v>13288</v>
      </c>
      <c r="BI225" s="120" t="s">
        <v>13815</v>
      </c>
      <c r="BJ225" s="120" t="s">
        <v>13815</v>
      </c>
      <c r="BK225" s="120">
        <v>1</v>
      </c>
      <c r="BL225" s="123">
        <v>10</v>
      </c>
      <c r="BM225" s="120">
        <v>0</v>
      </c>
      <c r="BN225" s="123">
        <v>0</v>
      </c>
      <c r="BO225" s="120">
        <v>0</v>
      </c>
      <c r="BP225" s="123">
        <v>0</v>
      </c>
      <c r="BQ225" s="120">
        <v>9</v>
      </c>
      <c r="BR225" s="123">
        <v>90</v>
      </c>
      <c r="BS225" s="120">
        <v>10</v>
      </c>
      <c r="BT225" s="2"/>
      <c r="BU225" s="3"/>
      <c r="BV225" s="3"/>
      <c r="BW225" s="3"/>
      <c r="BX225" s="3"/>
    </row>
    <row r="226" spans="1:76" x14ac:dyDescent="0.25">
      <c r="A226" s="64" t="s">
        <v>347</v>
      </c>
      <c r="B226" s="65"/>
      <c r="C226" s="65" t="s">
        <v>64</v>
      </c>
      <c r="D226" s="66">
        <v>162.67816186220969</v>
      </c>
      <c r="E226" s="68"/>
      <c r="F226" s="100" t="s">
        <v>10160</v>
      </c>
      <c r="G226" s="65"/>
      <c r="H226" s="69" t="s">
        <v>347</v>
      </c>
      <c r="I226" s="70"/>
      <c r="J226" s="70"/>
      <c r="K226" s="69" t="s">
        <v>11431</v>
      </c>
      <c r="L226" s="73">
        <v>1</v>
      </c>
      <c r="M226" s="74">
        <v>1668.7740478515625</v>
      </c>
      <c r="N226" s="74">
        <v>5612.8076171875</v>
      </c>
      <c r="O226" s="75"/>
      <c r="P226" s="76"/>
      <c r="Q226" s="76"/>
      <c r="R226" s="86"/>
      <c r="S226" s="48">
        <v>1</v>
      </c>
      <c r="T226" s="48">
        <v>1</v>
      </c>
      <c r="U226" s="49">
        <v>0</v>
      </c>
      <c r="V226" s="49">
        <v>0</v>
      </c>
      <c r="W226" s="49">
        <v>0</v>
      </c>
      <c r="X226" s="49">
        <v>0.99999899999999997</v>
      </c>
      <c r="Y226" s="49">
        <v>0</v>
      </c>
      <c r="Z226" s="49" t="s">
        <v>15767</v>
      </c>
      <c r="AA226" s="71">
        <v>226</v>
      </c>
      <c r="AB226" s="71"/>
      <c r="AC226" s="72"/>
      <c r="AD226" s="78" t="s">
        <v>6729</v>
      </c>
      <c r="AE226" s="78">
        <v>1813</v>
      </c>
      <c r="AF226" s="78">
        <v>2161</v>
      </c>
      <c r="AG226" s="78">
        <v>3976</v>
      </c>
      <c r="AH226" s="78">
        <v>27</v>
      </c>
      <c r="AI226" s="78">
        <v>-18000</v>
      </c>
      <c r="AJ226" s="78" t="s">
        <v>7466</v>
      </c>
      <c r="AK226" s="78" t="s">
        <v>8138</v>
      </c>
      <c r="AL226" s="82" t="s">
        <v>8588</v>
      </c>
      <c r="AM226" s="78" t="s">
        <v>9022</v>
      </c>
      <c r="AN226" s="80">
        <v>40436.412870370368</v>
      </c>
      <c r="AO226" s="82" t="s">
        <v>9243</v>
      </c>
      <c r="AP226" s="78" t="b">
        <v>0</v>
      </c>
      <c r="AQ226" s="78" t="b">
        <v>0</v>
      </c>
      <c r="AR226" s="78" t="b">
        <v>0</v>
      </c>
      <c r="AS226" s="78" t="s">
        <v>6304</v>
      </c>
      <c r="AT226" s="78">
        <v>109</v>
      </c>
      <c r="AU226" s="82" t="s">
        <v>9837</v>
      </c>
      <c r="AV226" s="78" t="b">
        <v>0</v>
      </c>
      <c r="AW226" s="78" t="s">
        <v>10419</v>
      </c>
      <c r="AX226" s="82" t="s">
        <v>10643</v>
      </c>
      <c r="AY226" s="78" t="s">
        <v>66</v>
      </c>
      <c r="AZ226" s="78" t="str">
        <f>REPLACE(INDEX(GroupVertices[Group], MATCH(Vertices[[#This Row],[Vertex]],GroupVertices[Vertex],0)),1,1,"")</f>
        <v>1</v>
      </c>
      <c r="BA226" s="48" t="s">
        <v>2061</v>
      </c>
      <c r="BB226" s="48" t="s">
        <v>2061</v>
      </c>
      <c r="BC226" s="48" t="s">
        <v>2505</v>
      </c>
      <c r="BD226" s="48" t="s">
        <v>2505</v>
      </c>
      <c r="BE226" s="48" t="s">
        <v>2723</v>
      </c>
      <c r="BF226" s="48" t="s">
        <v>2723</v>
      </c>
      <c r="BG226" s="120" t="s">
        <v>13289</v>
      </c>
      <c r="BH226" s="120" t="s">
        <v>13289</v>
      </c>
      <c r="BI226" s="120" t="s">
        <v>13816</v>
      </c>
      <c r="BJ226" s="120" t="s">
        <v>13816</v>
      </c>
      <c r="BK226" s="120">
        <v>0</v>
      </c>
      <c r="BL226" s="123">
        <v>0</v>
      </c>
      <c r="BM226" s="120">
        <v>0</v>
      </c>
      <c r="BN226" s="123">
        <v>0</v>
      </c>
      <c r="BO226" s="120">
        <v>0</v>
      </c>
      <c r="BP226" s="123">
        <v>0</v>
      </c>
      <c r="BQ226" s="120">
        <v>12</v>
      </c>
      <c r="BR226" s="123">
        <v>100</v>
      </c>
      <c r="BS226" s="120">
        <v>12</v>
      </c>
      <c r="BT226" s="2"/>
      <c r="BU226" s="3"/>
      <c r="BV226" s="3"/>
      <c r="BW226" s="3"/>
      <c r="BX226" s="3"/>
    </row>
    <row r="227" spans="1:76" x14ac:dyDescent="0.25">
      <c r="A227" s="64" t="s">
        <v>348</v>
      </c>
      <c r="B227" s="65"/>
      <c r="C227" s="65" t="s">
        <v>64</v>
      </c>
      <c r="D227" s="66">
        <v>162.04895569204291</v>
      </c>
      <c r="E227" s="68"/>
      <c r="F227" s="100" t="s">
        <v>3570</v>
      </c>
      <c r="G227" s="65"/>
      <c r="H227" s="69" t="s">
        <v>348</v>
      </c>
      <c r="I227" s="70"/>
      <c r="J227" s="70"/>
      <c r="K227" s="69" t="s">
        <v>11432</v>
      </c>
      <c r="L227" s="73">
        <v>57.854002332983669</v>
      </c>
      <c r="M227" s="74">
        <v>5745.404296875</v>
      </c>
      <c r="N227" s="74">
        <v>9273.205078125</v>
      </c>
      <c r="O227" s="75"/>
      <c r="P227" s="76"/>
      <c r="Q227" s="76"/>
      <c r="R227" s="86"/>
      <c r="S227" s="48">
        <v>0</v>
      </c>
      <c r="T227" s="48">
        <v>2</v>
      </c>
      <c r="U227" s="49">
        <v>342</v>
      </c>
      <c r="V227" s="49">
        <v>5.8900000000000001E-4</v>
      </c>
      <c r="W227" s="49">
        <v>6.0499999999999996E-4</v>
      </c>
      <c r="X227" s="49">
        <v>0.76529800000000003</v>
      </c>
      <c r="Y227" s="49">
        <v>0</v>
      </c>
      <c r="Z227" s="49">
        <v>0</v>
      </c>
      <c r="AA227" s="71">
        <v>227</v>
      </c>
      <c r="AB227" s="71"/>
      <c r="AC227" s="72"/>
      <c r="AD227" s="78" t="s">
        <v>6730</v>
      </c>
      <c r="AE227" s="78">
        <v>340</v>
      </c>
      <c r="AF227" s="78">
        <v>156</v>
      </c>
      <c r="AG227" s="78">
        <v>1813</v>
      </c>
      <c r="AH227" s="78">
        <v>176</v>
      </c>
      <c r="AI227" s="78"/>
      <c r="AJ227" s="78" t="s">
        <v>7467</v>
      </c>
      <c r="AK227" s="78" t="s">
        <v>8139</v>
      </c>
      <c r="AL227" s="82" t="s">
        <v>8589</v>
      </c>
      <c r="AM227" s="78"/>
      <c r="AN227" s="80">
        <v>41320.102881944447</v>
      </c>
      <c r="AO227" s="78"/>
      <c r="AP227" s="78" t="b">
        <v>1</v>
      </c>
      <c r="AQ227" s="78" t="b">
        <v>0</v>
      </c>
      <c r="AR227" s="78" t="b">
        <v>0</v>
      </c>
      <c r="AS227" s="78" t="s">
        <v>6304</v>
      </c>
      <c r="AT227" s="78">
        <v>185</v>
      </c>
      <c r="AU227" s="82" t="s">
        <v>9742</v>
      </c>
      <c r="AV227" s="78" t="b">
        <v>0</v>
      </c>
      <c r="AW227" s="78" t="s">
        <v>10419</v>
      </c>
      <c r="AX227" s="82" t="s">
        <v>10644</v>
      </c>
      <c r="AY227" s="78" t="s">
        <v>66</v>
      </c>
      <c r="AZ227" s="78" t="str">
        <f>REPLACE(INDEX(GroupVertices[Group], MATCH(Vertices[[#This Row],[Vertex]],GroupVertices[Vertex],0)),1,1,"")</f>
        <v>10</v>
      </c>
      <c r="BA227" s="48" t="s">
        <v>2062</v>
      </c>
      <c r="BB227" s="48" t="s">
        <v>2062</v>
      </c>
      <c r="BC227" s="48" t="s">
        <v>2515</v>
      </c>
      <c r="BD227" s="48" t="s">
        <v>2515</v>
      </c>
      <c r="BE227" s="48"/>
      <c r="BF227" s="48"/>
      <c r="BG227" s="120" t="s">
        <v>13290</v>
      </c>
      <c r="BH227" s="120" t="s">
        <v>13290</v>
      </c>
      <c r="BI227" s="120" t="s">
        <v>13817</v>
      </c>
      <c r="BJ227" s="120" t="s">
        <v>13817</v>
      </c>
      <c r="BK227" s="120">
        <v>3</v>
      </c>
      <c r="BL227" s="123">
        <v>15.789473684210526</v>
      </c>
      <c r="BM227" s="120">
        <v>0</v>
      </c>
      <c r="BN227" s="123">
        <v>0</v>
      </c>
      <c r="BO227" s="120">
        <v>0</v>
      </c>
      <c r="BP227" s="123">
        <v>0</v>
      </c>
      <c r="BQ227" s="120">
        <v>16</v>
      </c>
      <c r="BR227" s="123">
        <v>84.21052631578948</v>
      </c>
      <c r="BS227" s="120">
        <v>19</v>
      </c>
      <c r="BT227" s="2"/>
      <c r="BU227" s="3"/>
      <c r="BV227" s="3"/>
      <c r="BW227" s="3"/>
      <c r="BX227" s="3"/>
    </row>
    <row r="228" spans="1:76" x14ac:dyDescent="0.25">
      <c r="A228" s="64" t="s">
        <v>845</v>
      </c>
      <c r="B228" s="65"/>
      <c r="C228" s="65" t="s">
        <v>64</v>
      </c>
      <c r="D228" s="66">
        <v>163.04187754860536</v>
      </c>
      <c r="E228" s="68"/>
      <c r="F228" s="100" t="s">
        <v>10161</v>
      </c>
      <c r="G228" s="65"/>
      <c r="H228" s="69" t="s">
        <v>845</v>
      </c>
      <c r="I228" s="70"/>
      <c r="J228" s="70"/>
      <c r="K228" s="69" t="s">
        <v>11433</v>
      </c>
      <c r="L228" s="73">
        <v>1.166239772903461</v>
      </c>
      <c r="M228" s="74">
        <v>5709.65625</v>
      </c>
      <c r="N228" s="74">
        <v>9646.09375</v>
      </c>
      <c r="O228" s="75"/>
      <c r="P228" s="76"/>
      <c r="Q228" s="76"/>
      <c r="R228" s="86"/>
      <c r="S228" s="48">
        <v>2</v>
      </c>
      <c r="T228" s="48">
        <v>0</v>
      </c>
      <c r="U228" s="49">
        <v>1</v>
      </c>
      <c r="V228" s="49">
        <v>4.8999999999999998E-4</v>
      </c>
      <c r="W228" s="49">
        <v>1.13E-4</v>
      </c>
      <c r="X228" s="49">
        <v>0.80050299999999996</v>
      </c>
      <c r="Y228" s="49">
        <v>0</v>
      </c>
      <c r="Z228" s="49">
        <v>0</v>
      </c>
      <c r="AA228" s="71">
        <v>228</v>
      </c>
      <c r="AB228" s="71"/>
      <c r="AC228" s="72"/>
      <c r="AD228" s="78" t="s">
        <v>6731</v>
      </c>
      <c r="AE228" s="78">
        <v>557</v>
      </c>
      <c r="AF228" s="78">
        <v>3320</v>
      </c>
      <c r="AG228" s="78">
        <v>11120</v>
      </c>
      <c r="AH228" s="78">
        <v>5110</v>
      </c>
      <c r="AI228" s="78">
        <v>-18000</v>
      </c>
      <c r="AJ228" s="78" t="s">
        <v>7468</v>
      </c>
      <c r="AK228" s="78" t="s">
        <v>8140</v>
      </c>
      <c r="AL228" s="82" t="s">
        <v>8590</v>
      </c>
      <c r="AM228" s="78" t="s">
        <v>9007</v>
      </c>
      <c r="AN228" s="80">
        <v>39865.67396990741</v>
      </c>
      <c r="AO228" s="82" t="s">
        <v>9244</v>
      </c>
      <c r="AP228" s="78" t="b">
        <v>0</v>
      </c>
      <c r="AQ228" s="78" t="b">
        <v>0</v>
      </c>
      <c r="AR228" s="78" t="b">
        <v>1</v>
      </c>
      <c r="AS228" s="78" t="s">
        <v>6304</v>
      </c>
      <c r="AT228" s="78">
        <v>98</v>
      </c>
      <c r="AU228" s="82" t="s">
        <v>9838</v>
      </c>
      <c r="AV228" s="78" t="b">
        <v>0</v>
      </c>
      <c r="AW228" s="78" t="s">
        <v>10419</v>
      </c>
      <c r="AX228" s="82" t="s">
        <v>10645</v>
      </c>
      <c r="AY228" s="78" t="s">
        <v>65</v>
      </c>
      <c r="AZ228" s="78" t="str">
        <f>REPLACE(INDEX(GroupVertices[Group], MATCH(Vertices[[#This Row],[Vertex]],GroupVertices[Vertex],0)),1,1,"")</f>
        <v>10</v>
      </c>
      <c r="BA228" s="48"/>
      <c r="BB228" s="48"/>
      <c r="BC228" s="48"/>
      <c r="BD228" s="48"/>
      <c r="BE228" s="48"/>
      <c r="BF228" s="48"/>
      <c r="BG228" s="48"/>
      <c r="BH228" s="48"/>
      <c r="BI228" s="48"/>
      <c r="BJ228" s="48"/>
      <c r="BK228" s="48"/>
      <c r="BL228" s="49"/>
      <c r="BM228" s="48"/>
      <c r="BN228" s="49"/>
      <c r="BO228" s="48"/>
      <c r="BP228" s="49"/>
      <c r="BQ228" s="48"/>
      <c r="BR228" s="49"/>
      <c r="BS228" s="48"/>
      <c r="BT228" s="2"/>
      <c r="BU228" s="3"/>
      <c r="BV228" s="3"/>
      <c r="BW228" s="3"/>
      <c r="BX228" s="3"/>
    </row>
    <row r="229" spans="1:76" x14ac:dyDescent="0.25">
      <c r="A229" s="64" t="s">
        <v>627</v>
      </c>
      <c r="B229" s="65"/>
      <c r="C229" s="65" t="s">
        <v>64</v>
      </c>
      <c r="D229" s="66">
        <v>228.45703812970143</v>
      </c>
      <c r="E229" s="68"/>
      <c r="F229" s="100" t="s">
        <v>3771</v>
      </c>
      <c r="G229" s="65"/>
      <c r="H229" s="69" t="s">
        <v>627</v>
      </c>
      <c r="I229" s="70"/>
      <c r="J229" s="70"/>
      <c r="K229" s="69" t="s">
        <v>11434</v>
      </c>
      <c r="L229" s="73">
        <v>1825.7387036514949</v>
      </c>
      <c r="M229" s="74">
        <v>6005.24951171875</v>
      </c>
      <c r="N229" s="74">
        <v>8914.697265625</v>
      </c>
      <c r="O229" s="75"/>
      <c r="P229" s="76"/>
      <c r="Q229" s="76"/>
      <c r="R229" s="86"/>
      <c r="S229" s="48">
        <v>14</v>
      </c>
      <c r="T229" s="48">
        <v>4</v>
      </c>
      <c r="U229" s="49">
        <v>10976.547139</v>
      </c>
      <c r="V229" s="49">
        <v>7.3700000000000002E-4</v>
      </c>
      <c r="W229" s="49">
        <v>6.3810000000000004E-3</v>
      </c>
      <c r="X229" s="49">
        <v>5.5016780000000001</v>
      </c>
      <c r="Y229" s="49">
        <v>1.2500000000000001E-2</v>
      </c>
      <c r="Z229" s="49">
        <v>0</v>
      </c>
      <c r="AA229" s="71">
        <v>229</v>
      </c>
      <c r="AB229" s="71"/>
      <c r="AC229" s="72"/>
      <c r="AD229" s="78" t="s">
        <v>6732</v>
      </c>
      <c r="AE229" s="78">
        <v>93772</v>
      </c>
      <c r="AF229" s="78">
        <v>211769</v>
      </c>
      <c r="AG229" s="78">
        <v>170030</v>
      </c>
      <c r="AH229" s="78">
        <v>65829</v>
      </c>
      <c r="AI229" s="78">
        <v>-25200</v>
      </c>
      <c r="AJ229" s="78" t="s">
        <v>7469</v>
      </c>
      <c r="AK229" s="78" t="s">
        <v>8141</v>
      </c>
      <c r="AL229" s="82" t="s">
        <v>8591</v>
      </c>
      <c r="AM229" s="78" t="s">
        <v>9004</v>
      </c>
      <c r="AN229" s="80">
        <v>39715.801342592589</v>
      </c>
      <c r="AO229" s="82" t="s">
        <v>9245</v>
      </c>
      <c r="AP229" s="78" t="b">
        <v>0</v>
      </c>
      <c r="AQ229" s="78" t="b">
        <v>0</v>
      </c>
      <c r="AR229" s="78" t="b">
        <v>1</v>
      </c>
      <c r="AS229" s="78" t="s">
        <v>6304</v>
      </c>
      <c r="AT229" s="78">
        <v>12531</v>
      </c>
      <c r="AU229" s="82" t="s">
        <v>9839</v>
      </c>
      <c r="AV229" s="78" t="b">
        <v>1</v>
      </c>
      <c r="AW229" s="78" t="s">
        <v>10419</v>
      </c>
      <c r="AX229" s="82" t="s">
        <v>10646</v>
      </c>
      <c r="AY229" s="78" t="s">
        <v>66</v>
      </c>
      <c r="AZ229" s="78" t="str">
        <f>REPLACE(INDEX(GroupVertices[Group], MATCH(Vertices[[#This Row],[Vertex]],GroupVertices[Vertex],0)),1,1,"")</f>
        <v>10</v>
      </c>
      <c r="BA229" s="48" t="s">
        <v>12874</v>
      </c>
      <c r="BB229" s="48" t="s">
        <v>12874</v>
      </c>
      <c r="BC229" s="48" t="s">
        <v>12961</v>
      </c>
      <c r="BD229" s="48" t="s">
        <v>12961</v>
      </c>
      <c r="BE229" s="48" t="s">
        <v>13049</v>
      </c>
      <c r="BF229" s="48" t="s">
        <v>13128</v>
      </c>
      <c r="BG229" s="120" t="s">
        <v>13291</v>
      </c>
      <c r="BH229" s="120" t="s">
        <v>13635</v>
      </c>
      <c r="BI229" s="120" t="s">
        <v>13818</v>
      </c>
      <c r="BJ229" s="120" t="s">
        <v>14142</v>
      </c>
      <c r="BK229" s="120">
        <v>8</v>
      </c>
      <c r="BL229" s="123">
        <v>8.1632653061224492</v>
      </c>
      <c r="BM229" s="120">
        <v>0</v>
      </c>
      <c r="BN229" s="123">
        <v>0</v>
      </c>
      <c r="BO229" s="120">
        <v>0</v>
      </c>
      <c r="BP229" s="123">
        <v>0</v>
      </c>
      <c r="BQ229" s="120">
        <v>90</v>
      </c>
      <c r="BR229" s="123">
        <v>91.836734693877546</v>
      </c>
      <c r="BS229" s="120">
        <v>98</v>
      </c>
      <c r="BT229" s="2"/>
      <c r="BU229" s="3"/>
      <c r="BV229" s="3"/>
      <c r="BW229" s="3"/>
      <c r="BX229" s="3"/>
    </row>
    <row r="230" spans="1:76" x14ac:dyDescent="0.25">
      <c r="A230" s="64" t="s">
        <v>349</v>
      </c>
      <c r="B230" s="65"/>
      <c r="C230" s="65" t="s">
        <v>64</v>
      </c>
      <c r="D230" s="66">
        <v>162.93768979374482</v>
      </c>
      <c r="E230" s="68"/>
      <c r="F230" s="100" t="s">
        <v>3571</v>
      </c>
      <c r="G230" s="65"/>
      <c r="H230" s="69" t="s">
        <v>349</v>
      </c>
      <c r="I230" s="70"/>
      <c r="J230" s="70"/>
      <c r="K230" s="69" t="s">
        <v>11435</v>
      </c>
      <c r="L230" s="73">
        <v>1</v>
      </c>
      <c r="M230" s="74">
        <v>5285.98583984375</v>
      </c>
      <c r="N230" s="74">
        <v>8905.16796875</v>
      </c>
      <c r="O230" s="75"/>
      <c r="P230" s="76"/>
      <c r="Q230" s="76"/>
      <c r="R230" s="86"/>
      <c r="S230" s="48">
        <v>0</v>
      </c>
      <c r="T230" s="48">
        <v>1</v>
      </c>
      <c r="U230" s="49">
        <v>0</v>
      </c>
      <c r="V230" s="49">
        <v>5.1599999999999997E-4</v>
      </c>
      <c r="W230" s="49">
        <v>1.3899999999999999E-4</v>
      </c>
      <c r="X230" s="49">
        <v>0.38886999999999999</v>
      </c>
      <c r="Y230" s="49">
        <v>0</v>
      </c>
      <c r="Z230" s="49">
        <v>0</v>
      </c>
      <c r="AA230" s="71">
        <v>230</v>
      </c>
      <c r="AB230" s="71"/>
      <c r="AC230" s="72"/>
      <c r="AD230" s="78" t="s">
        <v>6733</v>
      </c>
      <c r="AE230" s="78">
        <v>4329</v>
      </c>
      <c r="AF230" s="78">
        <v>2988</v>
      </c>
      <c r="AG230" s="78">
        <v>2717</v>
      </c>
      <c r="AH230" s="78">
        <v>3128</v>
      </c>
      <c r="AI230" s="78">
        <v>-25200</v>
      </c>
      <c r="AJ230" s="78" t="s">
        <v>7470</v>
      </c>
      <c r="AK230" s="78" t="s">
        <v>8089</v>
      </c>
      <c r="AL230" s="82" t="s">
        <v>8592</v>
      </c>
      <c r="AM230" s="78" t="s">
        <v>9004</v>
      </c>
      <c r="AN230" s="80">
        <v>42440.177986111114</v>
      </c>
      <c r="AO230" s="82" t="s">
        <v>9246</v>
      </c>
      <c r="AP230" s="78" t="b">
        <v>0</v>
      </c>
      <c r="AQ230" s="78" t="b">
        <v>0</v>
      </c>
      <c r="AR230" s="78" t="b">
        <v>0</v>
      </c>
      <c r="AS230" s="78" t="s">
        <v>6304</v>
      </c>
      <c r="AT230" s="78">
        <v>324</v>
      </c>
      <c r="AU230" s="82" t="s">
        <v>9742</v>
      </c>
      <c r="AV230" s="78" t="b">
        <v>0</v>
      </c>
      <c r="AW230" s="78" t="s">
        <v>10419</v>
      </c>
      <c r="AX230" s="82" t="s">
        <v>10647</v>
      </c>
      <c r="AY230" s="78" t="s">
        <v>66</v>
      </c>
      <c r="AZ230" s="78" t="str">
        <f>REPLACE(INDEX(GroupVertices[Group], MATCH(Vertices[[#This Row],[Vertex]],GroupVertices[Vertex],0)),1,1,"")</f>
        <v>6</v>
      </c>
      <c r="BA230" s="48" t="s">
        <v>2063</v>
      </c>
      <c r="BB230" s="48" t="s">
        <v>2063</v>
      </c>
      <c r="BC230" s="48" t="s">
        <v>2508</v>
      </c>
      <c r="BD230" s="48" t="s">
        <v>2508</v>
      </c>
      <c r="BE230" s="48" t="s">
        <v>2724</v>
      </c>
      <c r="BF230" s="48" t="s">
        <v>2724</v>
      </c>
      <c r="BG230" s="120" t="s">
        <v>13292</v>
      </c>
      <c r="BH230" s="120" t="s">
        <v>13292</v>
      </c>
      <c r="BI230" s="120" t="s">
        <v>13819</v>
      </c>
      <c r="BJ230" s="120" t="s">
        <v>13819</v>
      </c>
      <c r="BK230" s="120">
        <v>0</v>
      </c>
      <c r="BL230" s="123">
        <v>0</v>
      </c>
      <c r="BM230" s="120">
        <v>0</v>
      </c>
      <c r="BN230" s="123">
        <v>0</v>
      </c>
      <c r="BO230" s="120">
        <v>0</v>
      </c>
      <c r="BP230" s="123">
        <v>0</v>
      </c>
      <c r="BQ230" s="120">
        <v>16</v>
      </c>
      <c r="BR230" s="123">
        <v>100</v>
      </c>
      <c r="BS230" s="120">
        <v>16</v>
      </c>
      <c r="BT230" s="2"/>
      <c r="BU230" s="3"/>
      <c r="BV230" s="3"/>
      <c r="BW230" s="3"/>
      <c r="BX230" s="3"/>
    </row>
    <row r="231" spans="1:76" x14ac:dyDescent="0.25">
      <c r="A231" s="64" t="s">
        <v>350</v>
      </c>
      <c r="B231" s="65"/>
      <c r="C231" s="65" t="s">
        <v>64</v>
      </c>
      <c r="D231" s="66">
        <v>162.1707172850727</v>
      </c>
      <c r="E231" s="68"/>
      <c r="F231" s="100" t="s">
        <v>3572</v>
      </c>
      <c r="G231" s="65"/>
      <c r="H231" s="69" t="s">
        <v>350</v>
      </c>
      <c r="I231" s="70"/>
      <c r="J231" s="70"/>
      <c r="K231" s="69" t="s">
        <v>11436</v>
      </c>
      <c r="L231" s="73">
        <v>1</v>
      </c>
      <c r="M231" s="74">
        <v>7069.1025390625</v>
      </c>
      <c r="N231" s="74">
        <v>9426.763671875</v>
      </c>
      <c r="O231" s="75"/>
      <c r="P231" s="76"/>
      <c r="Q231" s="76"/>
      <c r="R231" s="86"/>
      <c r="S231" s="48">
        <v>0</v>
      </c>
      <c r="T231" s="48">
        <v>2</v>
      </c>
      <c r="U231" s="49">
        <v>0</v>
      </c>
      <c r="V231" s="49">
        <v>3.8462000000000003E-2</v>
      </c>
      <c r="W231" s="49">
        <v>0</v>
      </c>
      <c r="X231" s="49">
        <v>0.61080599999999996</v>
      </c>
      <c r="Y231" s="49">
        <v>0.5</v>
      </c>
      <c r="Z231" s="49">
        <v>0</v>
      </c>
      <c r="AA231" s="71">
        <v>231</v>
      </c>
      <c r="AB231" s="71"/>
      <c r="AC231" s="72"/>
      <c r="AD231" s="78" t="s">
        <v>6734</v>
      </c>
      <c r="AE231" s="78">
        <v>772</v>
      </c>
      <c r="AF231" s="78">
        <v>544</v>
      </c>
      <c r="AG231" s="78">
        <v>5986</v>
      </c>
      <c r="AH231" s="78">
        <v>1779</v>
      </c>
      <c r="AI231" s="78"/>
      <c r="AJ231" s="78" t="s">
        <v>7471</v>
      </c>
      <c r="AK231" s="78"/>
      <c r="AL231" s="78"/>
      <c r="AM231" s="78"/>
      <c r="AN231" s="80">
        <v>39939.522013888891</v>
      </c>
      <c r="AO231" s="82" t="s">
        <v>9247</v>
      </c>
      <c r="AP231" s="78" t="b">
        <v>0</v>
      </c>
      <c r="AQ231" s="78" t="b">
        <v>0</v>
      </c>
      <c r="AR231" s="78" t="b">
        <v>0</v>
      </c>
      <c r="AS231" s="78" t="s">
        <v>6304</v>
      </c>
      <c r="AT231" s="78">
        <v>188</v>
      </c>
      <c r="AU231" s="82" t="s">
        <v>9742</v>
      </c>
      <c r="AV231" s="78" t="b">
        <v>0</v>
      </c>
      <c r="AW231" s="78" t="s">
        <v>10419</v>
      </c>
      <c r="AX231" s="82" t="s">
        <v>10648</v>
      </c>
      <c r="AY231" s="78" t="s">
        <v>66</v>
      </c>
      <c r="AZ231" s="78" t="str">
        <f>REPLACE(INDEX(GroupVertices[Group], MATCH(Vertices[[#This Row],[Vertex]],GroupVertices[Vertex],0)),1,1,"")</f>
        <v>11</v>
      </c>
      <c r="BA231" s="48"/>
      <c r="BB231" s="48"/>
      <c r="BC231" s="48"/>
      <c r="BD231" s="48"/>
      <c r="BE231" s="48" t="s">
        <v>2725</v>
      </c>
      <c r="BF231" s="48" t="s">
        <v>2725</v>
      </c>
      <c r="BG231" s="120" t="s">
        <v>13293</v>
      </c>
      <c r="BH231" s="120" t="s">
        <v>13293</v>
      </c>
      <c r="BI231" s="120" t="s">
        <v>13820</v>
      </c>
      <c r="BJ231" s="120" t="s">
        <v>13820</v>
      </c>
      <c r="BK231" s="120">
        <v>0</v>
      </c>
      <c r="BL231" s="123">
        <v>0</v>
      </c>
      <c r="BM231" s="120">
        <v>0</v>
      </c>
      <c r="BN231" s="123">
        <v>0</v>
      </c>
      <c r="BO231" s="120">
        <v>0</v>
      </c>
      <c r="BP231" s="123">
        <v>0</v>
      </c>
      <c r="BQ231" s="120">
        <v>15</v>
      </c>
      <c r="BR231" s="123">
        <v>100</v>
      </c>
      <c r="BS231" s="120">
        <v>15</v>
      </c>
      <c r="BT231" s="2"/>
      <c r="BU231" s="3"/>
      <c r="BV231" s="3"/>
      <c r="BW231" s="3"/>
      <c r="BX231" s="3"/>
    </row>
    <row r="232" spans="1:76" x14ac:dyDescent="0.25">
      <c r="A232" s="64" t="s">
        <v>619</v>
      </c>
      <c r="B232" s="65"/>
      <c r="C232" s="65" t="s">
        <v>64</v>
      </c>
      <c r="D232" s="66">
        <v>163.76428782477691</v>
      </c>
      <c r="E232" s="68"/>
      <c r="F232" s="100" t="s">
        <v>10162</v>
      </c>
      <c r="G232" s="65"/>
      <c r="H232" s="69" t="s">
        <v>619</v>
      </c>
      <c r="I232" s="70"/>
      <c r="J232" s="70"/>
      <c r="K232" s="69" t="s">
        <v>11437</v>
      </c>
      <c r="L232" s="73">
        <v>24.606047752291463</v>
      </c>
      <c r="M232" s="74">
        <v>7493.67431640625</v>
      </c>
      <c r="N232" s="74">
        <v>8969.1357421875</v>
      </c>
      <c r="O232" s="75"/>
      <c r="P232" s="76"/>
      <c r="Q232" s="76"/>
      <c r="R232" s="86"/>
      <c r="S232" s="48">
        <v>15</v>
      </c>
      <c r="T232" s="48">
        <v>1</v>
      </c>
      <c r="U232" s="49">
        <v>142</v>
      </c>
      <c r="V232" s="49">
        <v>7.1429000000000006E-2</v>
      </c>
      <c r="W232" s="49">
        <v>0</v>
      </c>
      <c r="X232" s="49">
        <v>3.9476119999999999</v>
      </c>
      <c r="Y232" s="49">
        <v>6.5934065934065936E-2</v>
      </c>
      <c r="Z232" s="49">
        <v>0</v>
      </c>
      <c r="AA232" s="71">
        <v>232</v>
      </c>
      <c r="AB232" s="71"/>
      <c r="AC232" s="72"/>
      <c r="AD232" s="78" t="s">
        <v>6735</v>
      </c>
      <c r="AE232" s="78">
        <v>257</v>
      </c>
      <c r="AF232" s="78">
        <v>5622</v>
      </c>
      <c r="AG232" s="78">
        <v>11877</v>
      </c>
      <c r="AH232" s="78">
        <v>4236</v>
      </c>
      <c r="AI232" s="78">
        <v>3600</v>
      </c>
      <c r="AJ232" s="78" t="s">
        <v>7472</v>
      </c>
      <c r="AK232" s="78" t="s">
        <v>8142</v>
      </c>
      <c r="AL232" s="82" t="s">
        <v>8593</v>
      </c>
      <c r="AM232" s="78" t="s">
        <v>8285</v>
      </c>
      <c r="AN232" s="80">
        <v>41408.436516203707</v>
      </c>
      <c r="AO232" s="82" t="s">
        <v>9248</v>
      </c>
      <c r="AP232" s="78" t="b">
        <v>0</v>
      </c>
      <c r="AQ232" s="78" t="b">
        <v>0</v>
      </c>
      <c r="AR232" s="78" t="b">
        <v>1</v>
      </c>
      <c r="AS232" s="78" t="s">
        <v>6308</v>
      </c>
      <c r="AT232" s="78">
        <v>452</v>
      </c>
      <c r="AU232" s="82" t="s">
        <v>9840</v>
      </c>
      <c r="AV232" s="78" t="b">
        <v>1</v>
      </c>
      <c r="AW232" s="78" t="s">
        <v>10419</v>
      </c>
      <c r="AX232" s="82" t="s">
        <v>10649</v>
      </c>
      <c r="AY232" s="78" t="s">
        <v>66</v>
      </c>
      <c r="AZ232" s="78" t="str">
        <f>REPLACE(INDEX(GroupVertices[Group], MATCH(Vertices[[#This Row],[Vertex]],GroupVertices[Vertex],0)),1,1,"")</f>
        <v>11</v>
      </c>
      <c r="BA232" s="48" t="s">
        <v>2263</v>
      </c>
      <c r="BB232" s="48" t="s">
        <v>2263</v>
      </c>
      <c r="BC232" s="48" t="s">
        <v>2532</v>
      </c>
      <c r="BD232" s="48" t="s">
        <v>2532</v>
      </c>
      <c r="BE232" s="48" t="s">
        <v>2903</v>
      </c>
      <c r="BF232" s="48" t="s">
        <v>2903</v>
      </c>
      <c r="BG232" s="120" t="s">
        <v>13294</v>
      </c>
      <c r="BH232" s="120" t="s">
        <v>13294</v>
      </c>
      <c r="BI232" s="120" t="s">
        <v>13821</v>
      </c>
      <c r="BJ232" s="120" t="s">
        <v>13821</v>
      </c>
      <c r="BK232" s="120">
        <v>0</v>
      </c>
      <c r="BL232" s="123">
        <v>0</v>
      </c>
      <c r="BM232" s="120">
        <v>0</v>
      </c>
      <c r="BN232" s="123">
        <v>0</v>
      </c>
      <c r="BO232" s="120">
        <v>0</v>
      </c>
      <c r="BP232" s="123">
        <v>0</v>
      </c>
      <c r="BQ232" s="120">
        <v>25</v>
      </c>
      <c r="BR232" s="123">
        <v>100</v>
      </c>
      <c r="BS232" s="120">
        <v>25</v>
      </c>
      <c r="BT232" s="2"/>
      <c r="BU232" s="3"/>
      <c r="BV232" s="3"/>
      <c r="BW232" s="3"/>
      <c r="BX232" s="3"/>
    </row>
    <row r="233" spans="1:76" x14ac:dyDescent="0.25">
      <c r="A233" s="64" t="s">
        <v>364</v>
      </c>
      <c r="B233" s="65"/>
      <c r="C233" s="65" t="s">
        <v>64</v>
      </c>
      <c r="D233" s="66">
        <v>162.04864187350415</v>
      </c>
      <c r="E233" s="68"/>
      <c r="F233" s="100" t="s">
        <v>10163</v>
      </c>
      <c r="G233" s="65"/>
      <c r="H233" s="69" t="s">
        <v>364</v>
      </c>
      <c r="I233" s="70"/>
      <c r="J233" s="70"/>
      <c r="K233" s="69" t="s">
        <v>11438</v>
      </c>
      <c r="L233" s="73">
        <v>1.4987193187103831</v>
      </c>
      <c r="M233" s="74">
        <v>7252.5595703125</v>
      </c>
      <c r="N233" s="74">
        <v>9379.732421875</v>
      </c>
      <c r="O233" s="75"/>
      <c r="P233" s="76"/>
      <c r="Q233" s="76"/>
      <c r="R233" s="86"/>
      <c r="S233" s="48">
        <v>3</v>
      </c>
      <c r="T233" s="48">
        <v>1</v>
      </c>
      <c r="U233" s="49">
        <v>3</v>
      </c>
      <c r="V233" s="49">
        <v>4.1667000000000003E-2</v>
      </c>
      <c r="W233" s="49">
        <v>0</v>
      </c>
      <c r="X233" s="49">
        <v>1.1157999999999999</v>
      </c>
      <c r="Y233" s="49">
        <v>0.25</v>
      </c>
      <c r="Z233" s="49">
        <v>0</v>
      </c>
      <c r="AA233" s="71">
        <v>233</v>
      </c>
      <c r="AB233" s="71"/>
      <c r="AC233" s="72"/>
      <c r="AD233" s="78" t="s">
        <v>6736</v>
      </c>
      <c r="AE233" s="78">
        <v>187</v>
      </c>
      <c r="AF233" s="78">
        <v>155</v>
      </c>
      <c r="AG233" s="78">
        <v>4456</v>
      </c>
      <c r="AH233" s="78">
        <v>11</v>
      </c>
      <c r="AI233" s="78">
        <v>3600</v>
      </c>
      <c r="AJ233" s="78"/>
      <c r="AK233" s="78" t="s">
        <v>8143</v>
      </c>
      <c r="AL233" s="78"/>
      <c r="AM233" s="78" t="s">
        <v>8285</v>
      </c>
      <c r="AN233" s="80">
        <v>40164.397187499999</v>
      </c>
      <c r="AO233" s="82" t="s">
        <v>9249</v>
      </c>
      <c r="AP233" s="78" t="b">
        <v>1</v>
      </c>
      <c r="AQ233" s="78" t="b">
        <v>0</v>
      </c>
      <c r="AR233" s="78" t="b">
        <v>1</v>
      </c>
      <c r="AS233" s="78" t="s">
        <v>6308</v>
      </c>
      <c r="AT233" s="78">
        <v>1</v>
      </c>
      <c r="AU233" s="82" t="s">
        <v>9742</v>
      </c>
      <c r="AV233" s="78" t="b">
        <v>0</v>
      </c>
      <c r="AW233" s="78" t="s">
        <v>10419</v>
      </c>
      <c r="AX233" s="82" t="s">
        <v>10650</v>
      </c>
      <c r="AY233" s="78" t="s">
        <v>66</v>
      </c>
      <c r="AZ233" s="78" t="str">
        <f>REPLACE(INDEX(GroupVertices[Group], MATCH(Vertices[[#This Row],[Vertex]],GroupVertices[Vertex],0)),1,1,"")</f>
        <v>11</v>
      </c>
      <c r="BA233" s="48" t="s">
        <v>2073</v>
      </c>
      <c r="BB233" s="48" t="s">
        <v>2073</v>
      </c>
      <c r="BC233" s="48" t="s">
        <v>2545</v>
      </c>
      <c r="BD233" s="48" t="s">
        <v>2545</v>
      </c>
      <c r="BE233" s="48" t="s">
        <v>2733</v>
      </c>
      <c r="BF233" s="48" t="s">
        <v>2733</v>
      </c>
      <c r="BG233" s="120" t="s">
        <v>13295</v>
      </c>
      <c r="BH233" s="120" t="s">
        <v>13295</v>
      </c>
      <c r="BI233" s="120" t="s">
        <v>13822</v>
      </c>
      <c r="BJ233" s="120" t="s">
        <v>13822</v>
      </c>
      <c r="BK233" s="120">
        <v>0</v>
      </c>
      <c r="BL233" s="123">
        <v>0</v>
      </c>
      <c r="BM233" s="120">
        <v>0</v>
      </c>
      <c r="BN233" s="123">
        <v>0</v>
      </c>
      <c r="BO233" s="120">
        <v>0</v>
      </c>
      <c r="BP233" s="123">
        <v>0</v>
      </c>
      <c r="BQ233" s="120">
        <v>25</v>
      </c>
      <c r="BR233" s="123">
        <v>100</v>
      </c>
      <c r="BS233" s="120">
        <v>25</v>
      </c>
      <c r="BT233" s="2"/>
      <c r="BU233" s="3"/>
      <c r="BV233" s="3"/>
      <c r="BW233" s="3"/>
      <c r="BX233" s="3"/>
    </row>
    <row r="234" spans="1:76" x14ac:dyDescent="0.25">
      <c r="A234" s="64" t="s">
        <v>351</v>
      </c>
      <c r="B234" s="65"/>
      <c r="C234" s="65" t="s">
        <v>64</v>
      </c>
      <c r="D234" s="66">
        <v>162.46633434856253</v>
      </c>
      <c r="E234" s="68"/>
      <c r="F234" s="100" t="s">
        <v>3573</v>
      </c>
      <c r="G234" s="65"/>
      <c r="H234" s="69" t="s">
        <v>351</v>
      </c>
      <c r="I234" s="70"/>
      <c r="J234" s="70"/>
      <c r="K234" s="69" t="s">
        <v>11439</v>
      </c>
      <c r="L234" s="73">
        <v>1</v>
      </c>
      <c r="M234" s="74">
        <v>7866.33447265625</v>
      </c>
      <c r="N234" s="74">
        <v>4990.677734375</v>
      </c>
      <c r="O234" s="75"/>
      <c r="P234" s="76"/>
      <c r="Q234" s="76"/>
      <c r="R234" s="86"/>
      <c r="S234" s="48">
        <v>1</v>
      </c>
      <c r="T234" s="48">
        <v>1</v>
      </c>
      <c r="U234" s="49">
        <v>0</v>
      </c>
      <c r="V234" s="49">
        <v>0.5</v>
      </c>
      <c r="W234" s="49">
        <v>0</v>
      </c>
      <c r="X234" s="49">
        <v>0.99999899999999997</v>
      </c>
      <c r="Y234" s="49">
        <v>0.5</v>
      </c>
      <c r="Z234" s="49">
        <v>0</v>
      </c>
      <c r="AA234" s="71">
        <v>234</v>
      </c>
      <c r="AB234" s="71"/>
      <c r="AC234" s="72"/>
      <c r="AD234" s="78" t="s">
        <v>6737</v>
      </c>
      <c r="AE234" s="78">
        <v>1472</v>
      </c>
      <c r="AF234" s="78">
        <v>1486</v>
      </c>
      <c r="AG234" s="78">
        <v>724</v>
      </c>
      <c r="AH234" s="78">
        <v>549</v>
      </c>
      <c r="AI234" s="78">
        <v>-25200</v>
      </c>
      <c r="AJ234" s="78" t="s">
        <v>7473</v>
      </c>
      <c r="AK234" s="78" t="s">
        <v>8144</v>
      </c>
      <c r="AL234" s="82" t="s">
        <v>8594</v>
      </c>
      <c r="AM234" s="78" t="s">
        <v>9004</v>
      </c>
      <c r="AN234" s="80">
        <v>41464.462962962964</v>
      </c>
      <c r="AO234" s="82" t="s">
        <v>9250</v>
      </c>
      <c r="AP234" s="78" t="b">
        <v>0</v>
      </c>
      <c r="AQ234" s="78" t="b">
        <v>0</v>
      </c>
      <c r="AR234" s="78" t="b">
        <v>1</v>
      </c>
      <c r="AS234" s="78" t="s">
        <v>9732</v>
      </c>
      <c r="AT234" s="78">
        <v>281</v>
      </c>
      <c r="AU234" s="82" t="s">
        <v>9742</v>
      </c>
      <c r="AV234" s="78" t="b">
        <v>0</v>
      </c>
      <c r="AW234" s="78" t="s">
        <v>10419</v>
      </c>
      <c r="AX234" s="82" t="s">
        <v>10651</v>
      </c>
      <c r="AY234" s="78" t="s">
        <v>66</v>
      </c>
      <c r="AZ234" s="78" t="str">
        <f>REPLACE(INDEX(GroupVertices[Group], MATCH(Vertices[[#This Row],[Vertex]],GroupVertices[Vertex],0)),1,1,"")</f>
        <v>62</v>
      </c>
      <c r="BA234" s="48" t="s">
        <v>2064</v>
      </c>
      <c r="BB234" s="48" t="s">
        <v>2064</v>
      </c>
      <c r="BC234" s="48" t="s">
        <v>2539</v>
      </c>
      <c r="BD234" s="48" t="s">
        <v>2539</v>
      </c>
      <c r="BE234" s="48" t="s">
        <v>2726</v>
      </c>
      <c r="BF234" s="48" t="s">
        <v>2726</v>
      </c>
      <c r="BG234" s="120" t="s">
        <v>13296</v>
      </c>
      <c r="BH234" s="120" t="s">
        <v>13296</v>
      </c>
      <c r="BI234" s="120" t="s">
        <v>12638</v>
      </c>
      <c r="BJ234" s="120" t="s">
        <v>12638</v>
      </c>
      <c r="BK234" s="120">
        <v>1</v>
      </c>
      <c r="BL234" s="123">
        <v>14.285714285714286</v>
      </c>
      <c r="BM234" s="120">
        <v>0</v>
      </c>
      <c r="BN234" s="123">
        <v>0</v>
      </c>
      <c r="BO234" s="120">
        <v>0</v>
      </c>
      <c r="BP234" s="123">
        <v>0</v>
      </c>
      <c r="BQ234" s="120">
        <v>6</v>
      </c>
      <c r="BR234" s="123">
        <v>85.714285714285708</v>
      </c>
      <c r="BS234" s="120">
        <v>7</v>
      </c>
      <c r="BT234" s="2"/>
      <c r="BU234" s="3"/>
      <c r="BV234" s="3"/>
      <c r="BW234" s="3"/>
      <c r="BX234" s="3"/>
    </row>
    <row r="235" spans="1:76" x14ac:dyDescent="0.25">
      <c r="A235" s="64" t="s">
        <v>846</v>
      </c>
      <c r="B235" s="65"/>
      <c r="C235" s="65" t="s">
        <v>64</v>
      </c>
      <c r="D235" s="66">
        <v>163.77119183262911</v>
      </c>
      <c r="E235" s="68"/>
      <c r="F235" s="100" t="s">
        <v>10164</v>
      </c>
      <c r="G235" s="65"/>
      <c r="H235" s="69" t="s">
        <v>846</v>
      </c>
      <c r="I235" s="70"/>
      <c r="J235" s="70"/>
      <c r="K235" s="69" t="s">
        <v>11440</v>
      </c>
      <c r="L235" s="73">
        <v>1</v>
      </c>
      <c r="M235" s="74">
        <v>7733.14501953125</v>
      </c>
      <c r="N235" s="74">
        <v>4990.677734375</v>
      </c>
      <c r="O235" s="75"/>
      <c r="P235" s="76"/>
      <c r="Q235" s="76"/>
      <c r="R235" s="86"/>
      <c r="S235" s="48">
        <v>2</v>
      </c>
      <c r="T235" s="48">
        <v>0</v>
      </c>
      <c r="U235" s="49">
        <v>0</v>
      </c>
      <c r="V235" s="49">
        <v>0.5</v>
      </c>
      <c r="W235" s="49">
        <v>0</v>
      </c>
      <c r="X235" s="49">
        <v>0.99999899999999997</v>
      </c>
      <c r="Y235" s="49">
        <v>0.5</v>
      </c>
      <c r="Z235" s="49">
        <v>0</v>
      </c>
      <c r="AA235" s="71">
        <v>235</v>
      </c>
      <c r="AB235" s="71"/>
      <c r="AC235" s="72"/>
      <c r="AD235" s="78" t="s">
        <v>6738</v>
      </c>
      <c r="AE235" s="78">
        <v>4378</v>
      </c>
      <c r="AF235" s="78">
        <v>5644</v>
      </c>
      <c r="AG235" s="78">
        <v>11581</v>
      </c>
      <c r="AH235" s="78">
        <v>10087</v>
      </c>
      <c r="AI235" s="78">
        <v>0</v>
      </c>
      <c r="AJ235" s="78" t="s">
        <v>7474</v>
      </c>
      <c r="AK235" s="78" t="s">
        <v>8089</v>
      </c>
      <c r="AL235" s="82" t="s">
        <v>8595</v>
      </c>
      <c r="AM235" s="78" t="s">
        <v>9030</v>
      </c>
      <c r="AN235" s="80">
        <v>42497.735000000001</v>
      </c>
      <c r="AO235" s="82" t="s">
        <v>9251</v>
      </c>
      <c r="AP235" s="78" t="b">
        <v>1</v>
      </c>
      <c r="AQ235" s="78" t="b">
        <v>0</v>
      </c>
      <c r="AR235" s="78" t="b">
        <v>0</v>
      </c>
      <c r="AS235" s="78" t="s">
        <v>6304</v>
      </c>
      <c r="AT235" s="78">
        <v>1004</v>
      </c>
      <c r="AU235" s="78"/>
      <c r="AV235" s="78" t="b">
        <v>0</v>
      </c>
      <c r="AW235" s="78" t="s">
        <v>10419</v>
      </c>
      <c r="AX235" s="82" t="s">
        <v>10652</v>
      </c>
      <c r="AY235" s="78" t="s">
        <v>65</v>
      </c>
      <c r="AZ235" s="78" t="str">
        <f>REPLACE(INDEX(GroupVertices[Group], MATCH(Vertices[[#This Row],[Vertex]],GroupVertices[Vertex],0)),1,1,"")</f>
        <v>62</v>
      </c>
      <c r="BA235" s="48"/>
      <c r="BB235" s="48"/>
      <c r="BC235" s="48"/>
      <c r="BD235" s="48"/>
      <c r="BE235" s="48"/>
      <c r="BF235" s="48"/>
      <c r="BG235" s="48"/>
      <c r="BH235" s="48"/>
      <c r="BI235" s="48"/>
      <c r="BJ235" s="48"/>
      <c r="BK235" s="48"/>
      <c r="BL235" s="49"/>
      <c r="BM235" s="48"/>
      <c r="BN235" s="49"/>
      <c r="BO235" s="48"/>
      <c r="BP235" s="49"/>
      <c r="BQ235" s="48"/>
      <c r="BR235" s="49"/>
      <c r="BS235" s="48"/>
      <c r="BT235" s="2"/>
      <c r="BU235" s="3"/>
      <c r="BV235" s="3"/>
      <c r="BW235" s="3"/>
      <c r="BX235" s="3"/>
    </row>
    <row r="236" spans="1:76" x14ac:dyDescent="0.25">
      <c r="A236" s="64" t="s">
        <v>352</v>
      </c>
      <c r="B236" s="65"/>
      <c r="C236" s="65" t="s">
        <v>64</v>
      </c>
      <c r="D236" s="66">
        <v>162.7459466665768</v>
      </c>
      <c r="E236" s="68"/>
      <c r="F236" s="100" t="s">
        <v>3574</v>
      </c>
      <c r="G236" s="65"/>
      <c r="H236" s="69" t="s">
        <v>352</v>
      </c>
      <c r="I236" s="70"/>
      <c r="J236" s="70"/>
      <c r="K236" s="69" t="s">
        <v>11441</v>
      </c>
      <c r="L236" s="73">
        <v>1</v>
      </c>
      <c r="M236" s="74">
        <v>7733.14501953125</v>
      </c>
      <c r="N236" s="74">
        <v>4784.8154296875</v>
      </c>
      <c r="O236" s="75"/>
      <c r="P236" s="76"/>
      <c r="Q236" s="76"/>
      <c r="R236" s="86"/>
      <c r="S236" s="48">
        <v>0</v>
      </c>
      <c r="T236" s="48">
        <v>2</v>
      </c>
      <c r="U236" s="49">
        <v>0</v>
      </c>
      <c r="V236" s="49">
        <v>0.5</v>
      </c>
      <c r="W236" s="49">
        <v>0</v>
      </c>
      <c r="X236" s="49">
        <v>0.99999899999999997</v>
      </c>
      <c r="Y236" s="49">
        <v>0.5</v>
      </c>
      <c r="Z236" s="49">
        <v>0</v>
      </c>
      <c r="AA236" s="71">
        <v>236</v>
      </c>
      <c r="AB236" s="71"/>
      <c r="AC236" s="72"/>
      <c r="AD236" s="78" t="s">
        <v>6739</v>
      </c>
      <c r="AE236" s="78">
        <v>2857</v>
      </c>
      <c r="AF236" s="78">
        <v>2377</v>
      </c>
      <c r="AG236" s="78">
        <v>7072</v>
      </c>
      <c r="AH236" s="78">
        <v>6215</v>
      </c>
      <c r="AI236" s="78"/>
      <c r="AJ236" s="78" t="s">
        <v>7475</v>
      </c>
      <c r="AK236" s="78" t="s">
        <v>8089</v>
      </c>
      <c r="AL236" s="82" t="s">
        <v>8596</v>
      </c>
      <c r="AM236" s="78"/>
      <c r="AN236" s="80">
        <v>42468.805023148147</v>
      </c>
      <c r="AO236" s="82" t="s">
        <v>9252</v>
      </c>
      <c r="AP236" s="78" t="b">
        <v>0</v>
      </c>
      <c r="AQ236" s="78" t="b">
        <v>0</v>
      </c>
      <c r="AR236" s="78" t="b">
        <v>0</v>
      </c>
      <c r="AS236" s="78" t="s">
        <v>6304</v>
      </c>
      <c r="AT236" s="78">
        <v>687</v>
      </c>
      <c r="AU236" s="82" t="s">
        <v>9742</v>
      </c>
      <c r="AV236" s="78" t="b">
        <v>0</v>
      </c>
      <c r="AW236" s="78" t="s">
        <v>10419</v>
      </c>
      <c r="AX236" s="82" t="s">
        <v>10653</v>
      </c>
      <c r="AY236" s="78" t="s">
        <v>66</v>
      </c>
      <c r="AZ236" s="78" t="str">
        <f>REPLACE(INDEX(GroupVertices[Group], MATCH(Vertices[[#This Row],[Vertex]],GroupVertices[Vertex],0)),1,1,"")</f>
        <v>62</v>
      </c>
      <c r="BA236" s="48" t="s">
        <v>2064</v>
      </c>
      <c r="BB236" s="48" t="s">
        <v>2064</v>
      </c>
      <c r="BC236" s="48" t="s">
        <v>2539</v>
      </c>
      <c r="BD236" s="48" t="s">
        <v>2539</v>
      </c>
      <c r="BE236" s="48" t="s">
        <v>2726</v>
      </c>
      <c r="BF236" s="48" t="s">
        <v>2726</v>
      </c>
      <c r="BG236" s="120" t="s">
        <v>13297</v>
      </c>
      <c r="BH236" s="120" t="s">
        <v>13297</v>
      </c>
      <c r="BI236" s="120" t="s">
        <v>13823</v>
      </c>
      <c r="BJ236" s="120" t="s">
        <v>13823</v>
      </c>
      <c r="BK236" s="120">
        <v>1</v>
      </c>
      <c r="BL236" s="123">
        <v>11.111111111111111</v>
      </c>
      <c r="BM236" s="120">
        <v>0</v>
      </c>
      <c r="BN236" s="123">
        <v>0</v>
      </c>
      <c r="BO236" s="120">
        <v>0</v>
      </c>
      <c r="BP236" s="123">
        <v>0</v>
      </c>
      <c r="BQ236" s="120">
        <v>8</v>
      </c>
      <c r="BR236" s="123">
        <v>88.888888888888886</v>
      </c>
      <c r="BS236" s="120">
        <v>9</v>
      </c>
      <c r="BT236" s="2"/>
      <c r="BU236" s="3"/>
      <c r="BV236" s="3"/>
      <c r="BW236" s="3"/>
      <c r="BX236" s="3"/>
    </row>
    <row r="237" spans="1:76" x14ac:dyDescent="0.25">
      <c r="A237" s="64" t="s">
        <v>353</v>
      </c>
      <c r="B237" s="65"/>
      <c r="C237" s="65" t="s">
        <v>64</v>
      </c>
      <c r="D237" s="66">
        <v>166.94703544464303</v>
      </c>
      <c r="E237" s="68"/>
      <c r="F237" s="100" t="s">
        <v>3575</v>
      </c>
      <c r="G237" s="65"/>
      <c r="H237" s="69" t="s">
        <v>353</v>
      </c>
      <c r="I237" s="70"/>
      <c r="J237" s="70"/>
      <c r="K237" s="69" t="s">
        <v>11442</v>
      </c>
      <c r="L237" s="73">
        <v>1</v>
      </c>
      <c r="M237" s="74">
        <v>3668.31005859375</v>
      </c>
      <c r="N237" s="74">
        <v>5510.05859375</v>
      </c>
      <c r="O237" s="75"/>
      <c r="P237" s="76"/>
      <c r="Q237" s="76"/>
      <c r="R237" s="86"/>
      <c r="S237" s="48">
        <v>1</v>
      </c>
      <c r="T237" s="48">
        <v>1</v>
      </c>
      <c r="U237" s="49">
        <v>0</v>
      </c>
      <c r="V237" s="49">
        <v>6.2299999999999996E-4</v>
      </c>
      <c r="W237" s="49">
        <v>6.1799999999999995E-4</v>
      </c>
      <c r="X237" s="49">
        <v>0.64717499999999994</v>
      </c>
      <c r="Y237" s="49">
        <v>0.5</v>
      </c>
      <c r="Z237" s="49">
        <v>0</v>
      </c>
      <c r="AA237" s="71">
        <v>237</v>
      </c>
      <c r="AB237" s="71"/>
      <c r="AC237" s="72"/>
      <c r="AD237" s="78" t="s">
        <v>6740</v>
      </c>
      <c r="AE237" s="78">
        <v>3054</v>
      </c>
      <c r="AF237" s="78">
        <v>15764</v>
      </c>
      <c r="AG237" s="78">
        <v>67520</v>
      </c>
      <c r="AH237" s="78">
        <v>14208</v>
      </c>
      <c r="AI237" s="78">
        <v>3600</v>
      </c>
      <c r="AJ237" s="78" t="s">
        <v>7476</v>
      </c>
      <c r="AK237" s="78" t="s">
        <v>8145</v>
      </c>
      <c r="AL237" s="82" t="s">
        <v>8597</v>
      </c>
      <c r="AM237" s="78" t="s">
        <v>8068</v>
      </c>
      <c r="AN237" s="80">
        <v>40112.701307870368</v>
      </c>
      <c r="AO237" s="82" t="s">
        <v>9253</v>
      </c>
      <c r="AP237" s="78" t="b">
        <v>0</v>
      </c>
      <c r="AQ237" s="78" t="b">
        <v>0</v>
      </c>
      <c r="AR237" s="78" t="b">
        <v>1</v>
      </c>
      <c r="AS237" s="78" t="s">
        <v>6305</v>
      </c>
      <c r="AT237" s="78">
        <v>2172</v>
      </c>
      <c r="AU237" s="82" t="s">
        <v>9830</v>
      </c>
      <c r="AV237" s="78" t="b">
        <v>0</v>
      </c>
      <c r="AW237" s="78" t="s">
        <v>10419</v>
      </c>
      <c r="AX237" s="82" t="s">
        <v>10654</v>
      </c>
      <c r="AY237" s="78" t="s">
        <v>66</v>
      </c>
      <c r="AZ237" s="78" t="str">
        <f>REPLACE(INDEX(GroupVertices[Group], MATCH(Vertices[[#This Row],[Vertex]],GroupVertices[Vertex],0)),1,1,"")</f>
        <v>4</v>
      </c>
      <c r="BA237" s="48" t="s">
        <v>2065</v>
      </c>
      <c r="BB237" s="48" t="s">
        <v>2065</v>
      </c>
      <c r="BC237" s="48" t="s">
        <v>2507</v>
      </c>
      <c r="BD237" s="48" t="s">
        <v>2507</v>
      </c>
      <c r="BE237" s="48" t="s">
        <v>2701</v>
      </c>
      <c r="BF237" s="48" t="s">
        <v>2701</v>
      </c>
      <c r="BG237" s="120" t="s">
        <v>13298</v>
      </c>
      <c r="BH237" s="120" t="s">
        <v>13298</v>
      </c>
      <c r="BI237" s="120" t="s">
        <v>13824</v>
      </c>
      <c r="BJ237" s="120" t="s">
        <v>13824</v>
      </c>
      <c r="BK237" s="120">
        <v>0</v>
      </c>
      <c r="BL237" s="123">
        <v>0</v>
      </c>
      <c r="BM237" s="120">
        <v>0</v>
      </c>
      <c r="BN237" s="123">
        <v>0</v>
      </c>
      <c r="BO237" s="120">
        <v>0</v>
      </c>
      <c r="BP237" s="123">
        <v>0</v>
      </c>
      <c r="BQ237" s="120">
        <v>13</v>
      </c>
      <c r="BR237" s="123">
        <v>100</v>
      </c>
      <c r="BS237" s="120">
        <v>13</v>
      </c>
      <c r="BT237" s="2"/>
      <c r="BU237" s="3"/>
      <c r="BV237" s="3"/>
      <c r="BW237" s="3"/>
      <c r="BX237" s="3"/>
    </row>
    <row r="238" spans="1:76" x14ac:dyDescent="0.25">
      <c r="A238" s="64" t="s">
        <v>847</v>
      </c>
      <c r="B238" s="65"/>
      <c r="C238" s="65" t="s">
        <v>64</v>
      </c>
      <c r="D238" s="66">
        <v>163.93437747277213</v>
      </c>
      <c r="E238" s="68"/>
      <c r="F238" s="100" t="s">
        <v>10165</v>
      </c>
      <c r="G238" s="65"/>
      <c r="H238" s="69" t="s">
        <v>847</v>
      </c>
      <c r="I238" s="70"/>
      <c r="J238" s="70"/>
      <c r="K238" s="69" t="s">
        <v>11443</v>
      </c>
      <c r="L238" s="73">
        <v>1</v>
      </c>
      <c r="M238" s="74">
        <v>3455.083740234375</v>
      </c>
      <c r="N238" s="74">
        <v>5587.67626953125</v>
      </c>
      <c r="O238" s="75"/>
      <c r="P238" s="76"/>
      <c r="Q238" s="76"/>
      <c r="R238" s="86"/>
      <c r="S238" s="48">
        <v>2</v>
      </c>
      <c r="T238" s="48">
        <v>0</v>
      </c>
      <c r="U238" s="49">
        <v>0</v>
      </c>
      <c r="V238" s="49">
        <v>6.2299999999999996E-4</v>
      </c>
      <c r="W238" s="49">
        <v>6.1799999999999995E-4</v>
      </c>
      <c r="X238" s="49">
        <v>0.64717499999999994</v>
      </c>
      <c r="Y238" s="49">
        <v>0.5</v>
      </c>
      <c r="Z238" s="49">
        <v>0</v>
      </c>
      <c r="AA238" s="71">
        <v>238</v>
      </c>
      <c r="AB238" s="71"/>
      <c r="AC238" s="72"/>
      <c r="AD238" s="78" t="s">
        <v>6741</v>
      </c>
      <c r="AE238" s="78">
        <v>590</v>
      </c>
      <c r="AF238" s="78">
        <v>6164</v>
      </c>
      <c r="AG238" s="78">
        <v>6568</v>
      </c>
      <c r="AH238" s="78">
        <v>77</v>
      </c>
      <c r="AI238" s="78">
        <v>3600</v>
      </c>
      <c r="AJ238" s="78" t="s">
        <v>7477</v>
      </c>
      <c r="AK238" s="78" t="s">
        <v>8068</v>
      </c>
      <c r="AL238" s="82" t="s">
        <v>8598</v>
      </c>
      <c r="AM238" s="78" t="s">
        <v>8068</v>
      </c>
      <c r="AN238" s="80">
        <v>40232.509351851855</v>
      </c>
      <c r="AO238" s="82" t="s">
        <v>9254</v>
      </c>
      <c r="AP238" s="78" t="b">
        <v>0</v>
      </c>
      <c r="AQ238" s="78" t="b">
        <v>0</v>
      </c>
      <c r="AR238" s="78" t="b">
        <v>0</v>
      </c>
      <c r="AS238" s="78" t="s">
        <v>6305</v>
      </c>
      <c r="AT238" s="78">
        <v>466</v>
      </c>
      <c r="AU238" s="82" t="s">
        <v>9841</v>
      </c>
      <c r="AV238" s="78" t="b">
        <v>0</v>
      </c>
      <c r="AW238" s="78" t="s">
        <v>10419</v>
      </c>
      <c r="AX238" s="82" t="s">
        <v>10655</v>
      </c>
      <c r="AY238" s="78" t="s">
        <v>65</v>
      </c>
      <c r="AZ238" s="78" t="str">
        <f>REPLACE(INDEX(GroupVertices[Group], MATCH(Vertices[[#This Row],[Vertex]],GroupVertices[Vertex],0)),1,1,"")</f>
        <v>4</v>
      </c>
      <c r="BA238" s="48"/>
      <c r="BB238" s="48"/>
      <c r="BC238" s="48"/>
      <c r="BD238" s="48"/>
      <c r="BE238" s="48"/>
      <c r="BF238" s="48"/>
      <c r="BG238" s="48"/>
      <c r="BH238" s="48"/>
      <c r="BI238" s="48"/>
      <c r="BJ238" s="48"/>
      <c r="BK238" s="48"/>
      <c r="BL238" s="49"/>
      <c r="BM238" s="48"/>
      <c r="BN238" s="49"/>
      <c r="BO238" s="48"/>
      <c r="BP238" s="49"/>
      <c r="BQ238" s="48"/>
      <c r="BR238" s="49"/>
      <c r="BS238" s="48"/>
      <c r="BT238" s="2"/>
      <c r="BU238" s="3"/>
      <c r="BV238" s="3"/>
      <c r="BW238" s="3"/>
      <c r="BX238" s="3"/>
    </row>
    <row r="239" spans="1:76" x14ac:dyDescent="0.25">
      <c r="A239" s="64" t="s">
        <v>354</v>
      </c>
      <c r="B239" s="65"/>
      <c r="C239" s="65" t="s">
        <v>64</v>
      </c>
      <c r="D239" s="66">
        <v>174.32930274988175</v>
      </c>
      <c r="E239" s="68"/>
      <c r="F239" s="100" t="s">
        <v>3576</v>
      </c>
      <c r="G239" s="65"/>
      <c r="H239" s="69" t="s">
        <v>354</v>
      </c>
      <c r="I239" s="70"/>
      <c r="J239" s="70"/>
      <c r="K239" s="69" t="s">
        <v>11444</v>
      </c>
      <c r="L239" s="73">
        <v>3918.6293520301288</v>
      </c>
      <c r="M239" s="74">
        <v>3519.26123046875</v>
      </c>
      <c r="N239" s="74">
        <v>4973.7900390625</v>
      </c>
      <c r="O239" s="75"/>
      <c r="P239" s="76"/>
      <c r="Q239" s="76"/>
      <c r="R239" s="86"/>
      <c r="S239" s="48">
        <v>4</v>
      </c>
      <c r="T239" s="48">
        <v>3</v>
      </c>
      <c r="U239" s="49">
        <v>23566.137535000002</v>
      </c>
      <c r="V239" s="49">
        <v>7.9100000000000004E-4</v>
      </c>
      <c r="W239" s="49">
        <v>6.0219999999999996E-3</v>
      </c>
      <c r="X239" s="49">
        <v>1.82927</v>
      </c>
      <c r="Y239" s="49">
        <v>0.19047619047619047</v>
      </c>
      <c r="Z239" s="49">
        <v>0</v>
      </c>
      <c r="AA239" s="71">
        <v>239</v>
      </c>
      <c r="AB239" s="71"/>
      <c r="AC239" s="72"/>
      <c r="AD239" s="78" t="s">
        <v>6742</v>
      </c>
      <c r="AE239" s="78">
        <v>26960</v>
      </c>
      <c r="AF239" s="78">
        <v>39288</v>
      </c>
      <c r="AG239" s="78">
        <v>1258918</v>
      </c>
      <c r="AH239" s="78">
        <v>29498</v>
      </c>
      <c r="AI239" s="78">
        <v>-10800</v>
      </c>
      <c r="AJ239" s="78" t="s">
        <v>7478</v>
      </c>
      <c r="AK239" s="78" t="s">
        <v>6430</v>
      </c>
      <c r="AL239" s="82" t="s">
        <v>8599</v>
      </c>
      <c r="AM239" s="78" t="s">
        <v>9018</v>
      </c>
      <c r="AN239" s="80">
        <v>40468.768425925926</v>
      </c>
      <c r="AO239" s="82" t="s">
        <v>9255</v>
      </c>
      <c r="AP239" s="78" t="b">
        <v>0</v>
      </c>
      <c r="AQ239" s="78" t="b">
        <v>0</v>
      </c>
      <c r="AR239" s="78" t="b">
        <v>0</v>
      </c>
      <c r="AS239" s="78" t="s">
        <v>6305</v>
      </c>
      <c r="AT239" s="78">
        <v>20864</v>
      </c>
      <c r="AU239" s="82" t="s">
        <v>9764</v>
      </c>
      <c r="AV239" s="78" t="b">
        <v>0</v>
      </c>
      <c r="AW239" s="78" t="s">
        <v>10419</v>
      </c>
      <c r="AX239" s="82" t="s">
        <v>10656</v>
      </c>
      <c r="AY239" s="78" t="s">
        <v>66</v>
      </c>
      <c r="AZ239" s="78" t="str">
        <f>REPLACE(INDEX(GroupVertices[Group], MATCH(Vertices[[#This Row],[Vertex]],GroupVertices[Vertex],0)),1,1,"")</f>
        <v>4</v>
      </c>
      <c r="BA239" s="48" t="s">
        <v>12875</v>
      </c>
      <c r="BB239" s="48" t="s">
        <v>12875</v>
      </c>
      <c r="BC239" s="48" t="s">
        <v>12962</v>
      </c>
      <c r="BD239" s="48" t="s">
        <v>12962</v>
      </c>
      <c r="BE239" s="48" t="s">
        <v>13050</v>
      </c>
      <c r="BF239" s="48" t="s">
        <v>13050</v>
      </c>
      <c r="BG239" s="120" t="s">
        <v>13299</v>
      </c>
      <c r="BH239" s="120" t="s">
        <v>13299</v>
      </c>
      <c r="BI239" s="120" t="s">
        <v>13825</v>
      </c>
      <c r="BJ239" s="120" t="s">
        <v>13825</v>
      </c>
      <c r="BK239" s="120">
        <v>0</v>
      </c>
      <c r="BL239" s="123">
        <v>0</v>
      </c>
      <c r="BM239" s="120">
        <v>0</v>
      </c>
      <c r="BN239" s="123">
        <v>0</v>
      </c>
      <c r="BO239" s="120">
        <v>0</v>
      </c>
      <c r="BP239" s="123">
        <v>0</v>
      </c>
      <c r="BQ239" s="120">
        <v>31</v>
      </c>
      <c r="BR239" s="123">
        <v>100</v>
      </c>
      <c r="BS239" s="120">
        <v>31</v>
      </c>
      <c r="BT239" s="2"/>
      <c r="BU239" s="3"/>
      <c r="BV239" s="3"/>
      <c r="BW239" s="3"/>
      <c r="BX239" s="3"/>
    </row>
    <row r="240" spans="1:76" x14ac:dyDescent="0.25">
      <c r="A240" s="64" t="s">
        <v>355</v>
      </c>
      <c r="B240" s="65"/>
      <c r="C240" s="65" t="s">
        <v>64</v>
      </c>
      <c r="D240" s="66">
        <v>163.67453572269827</v>
      </c>
      <c r="E240" s="68"/>
      <c r="F240" s="100" t="s">
        <v>3577</v>
      </c>
      <c r="G240" s="65"/>
      <c r="H240" s="69" t="s">
        <v>355</v>
      </c>
      <c r="I240" s="70"/>
      <c r="J240" s="70"/>
      <c r="K240" s="69" t="s">
        <v>11445</v>
      </c>
      <c r="L240" s="73">
        <v>1</v>
      </c>
      <c r="M240" s="74">
        <v>535.0341796875</v>
      </c>
      <c r="N240" s="74">
        <v>5612.8076171875</v>
      </c>
      <c r="O240" s="75"/>
      <c r="P240" s="76"/>
      <c r="Q240" s="76"/>
      <c r="R240" s="86"/>
      <c r="S240" s="48">
        <v>1</v>
      </c>
      <c r="T240" s="48">
        <v>1</v>
      </c>
      <c r="U240" s="49">
        <v>0</v>
      </c>
      <c r="V240" s="49">
        <v>0</v>
      </c>
      <c r="W240" s="49">
        <v>0</v>
      </c>
      <c r="X240" s="49">
        <v>0.99999899999999997</v>
      </c>
      <c r="Y240" s="49">
        <v>0</v>
      </c>
      <c r="Z240" s="49" t="s">
        <v>15767</v>
      </c>
      <c r="AA240" s="71">
        <v>240</v>
      </c>
      <c r="AB240" s="71"/>
      <c r="AC240" s="72"/>
      <c r="AD240" s="78" t="s">
        <v>6743</v>
      </c>
      <c r="AE240" s="78">
        <v>4914</v>
      </c>
      <c r="AF240" s="78">
        <v>5336</v>
      </c>
      <c r="AG240" s="78">
        <v>23743</v>
      </c>
      <c r="AH240" s="78">
        <v>12704</v>
      </c>
      <c r="AI240" s="78">
        <v>0</v>
      </c>
      <c r="AJ240" s="78" t="s">
        <v>7479</v>
      </c>
      <c r="AK240" s="78" t="s">
        <v>8146</v>
      </c>
      <c r="AL240" s="82" t="s">
        <v>8600</v>
      </c>
      <c r="AM240" s="78" t="s">
        <v>8192</v>
      </c>
      <c r="AN240" s="80">
        <v>41163.90016203704</v>
      </c>
      <c r="AO240" s="82" t="s">
        <v>9256</v>
      </c>
      <c r="AP240" s="78" t="b">
        <v>0</v>
      </c>
      <c r="AQ240" s="78" t="b">
        <v>0</v>
      </c>
      <c r="AR240" s="78" t="b">
        <v>1</v>
      </c>
      <c r="AS240" s="78" t="s">
        <v>6304</v>
      </c>
      <c r="AT240" s="78">
        <v>2327</v>
      </c>
      <c r="AU240" s="82" t="s">
        <v>9742</v>
      </c>
      <c r="AV240" s="78" t="b">
        <v>0</v>
      </c>
      <c r="AW240" s="78" t="s">
        <v>10419</v>
      </c>
      <c r="AX240" s="82" t="s">
        <v>10657</v>
      </c>
      <c r="AY240" s="78" t="s">
        <v>66</v>
      </c>
      <c r="AZ240" s="78" t="str">
        <f>REPLACE(INDEX(GroupVertices[Group], MATCH(Vertices[[#This Row],[Vertex]],GroupVertices[Vertex],0)),1,1,"")</f>
        <v>1</v>
      </c>
      <c r="BA240" s="48" t="s">
        <v>2066</v>
      </c>
      <c r="BB240" s="48" t="s">
        <v>2066</v>
      </c>
      <c r="BC240" s="48" t="s">
        <v>2540</v>
      </c>
      <c r="BD240" s="48" t="s">
        <v>2540</v>
      </c>
      <c r="BE240" s="48" t="s">
        <v>2727</v>
      </c>
      <c r="BF240" s="48" t="s">
        <v>2727</v>
      </c>
      <c r="BG240" s="120" t="s">
        <v>13300</v>
      </c>
      <c r="BH240" s="120" t="s">
        <v>13300</v>
      </c>
      <c r="BI240" s="120" t="s">
        <v>13826</v>
      </c>
      <c r="BJ240" s="120" t="s">
        <v>13826</v>
      </c>
      <c r="BK240" s="120">
        <v>0</v>
      </c>
      <c r="BL240" s="123">
        <v>0</v>
      </c>
      <c r="BM240" s="120">
        <v>0</v>
      </c>
      <c r="BN240" s="123">
        <v>0</v>
      </c>
      <c r="BO240" s="120">
        <v>0</v>
      </c>
      <c r="BP240" s="123">
        <v>0</v>
      </c>
      <c r="BQ240" s="120">
        <v>9</v>
      </c>
      <c r="BR240" s="123">
        <v>100</v>
      </c>
      <c r="BS240" s="120">
        <v>9</v>
      </c>
      <c r="BT240" s="2"/>
      <c r="BU240" s="3"/>
      <c r="BV240" s="3"/>
      <c r="BW240" s="3"/>
      <c r="BX240" s="3"/>
    </row>
    <row r="241" spans="1:76" x14ac:dyDescent="0.25">
      <c r="A241" s="64" t="s">
        <v>356</v>
      </c>
      <c r="B241" s="65"/>
      <c r="C241" s="65" t="s">
        <v>64</v>
      </c>
      <c r="D241" s="66">
        <v>196.99704343990055</v>
      </c>
      <c r="E241" s="68"/>
      <c r="F241" s="100" t="s">
        <v>3578</v>
      </c>
      <c r="G241" s="65"/>
      <c r="H241" s="69" t="s">
        <v>356</v>
      </c>
      <c r="I241" s="70"/>
      <c r="J241" s="70"/>
      <c r="K241" s="69" t="s">
        <v>11446</v>
      </c>
      <c r="L241" s="73">
        <v>1.166239772903461</v>
      </c>
      <c r="M241" s="74">
        <v>6344.2138671875</v>
      </c>
      <c r="N241" s="74">
        <v>3384.081787109375</v>
      </c>
      <c r="O241" s="75"/>
      <c r="P241" s="76"/>
      <c r="Q241" s="76"/>
      <c r="R241" s="86"/>
      <c r="S241" s="48">
        <v>1</v>
      </c>
      <c r="T241" s="48">
        <v>2</v>
      </c>
      <c r="U241" s="49">
        <v>1</v>
      </c>
      <c r="V241" s="49">
        <v>0.33333299999999999</v>
      </c>
      <c r="W241" s="49">
        <v>0</v>
      </c>
      <c r="X241" s="49">
        <v>1.18085</v>
      </c>
      <c r="Y241" s="49">
        <v>0.33333333333333331</v>
      </c>
      <c r="Z241" s="49">
        <v>0</v>
      </c>
      <c r="AA241" s="71">
        <v>241</v>
      </c>
      <c r="AB241" s="71"/>
      <c r="AC241" s="72"/>
      <c r="AD241" s="78" t="s">
        <v>6744</v>
      </c>
      <c r="AE241" s="78">
        <v>18837</v>
      </c>
      <c r="AF241" s="78">
        <v>111520</v>
      </c>
      <c r="AG241" s="78">
        <v>92739</v>
      </c>
      <c r="AH241" s="78">
        <v>14958</v>
      </c>
      <c r="AI241" s="78">
        <v>-25200</v>
      </c>
      <c r="AJ241" s="78" t="s">
        <v>7480</v>
      </c>
      <c r="AK241" s="78" t="s">
        <v>8147</v>
      </c>
      <c r="AL241" s="82" t="s">
        <v>8601</v>
      </c>
      <c r="AM241" s="78" t="s">
        <v>9004</v>
      </c>
      <c r="AN241" s="80">
        <v>39468.826099537036</v>
      </c>
      <c r="AO241" s="82" t="s">
        <v>9257</v>
      </c>
      <c r="AP241" s="78" t="b">
        <v>0</v>
      </c>
      <c r="AQ241" s="78" t="b">
        <v>0</v>
      </c>
      <c r="AR241" s="78" t="b">
        <v>1</v>
      </c>
      <c r="AS241" s="78" t="s">
        <v>6304</v>
      </c>
      <c r="AT241" s="78">
        <v>1009</v>
      </c>
      <c r="AU241" s="82" t="s">
        <v>9842</v>
      </c>
      <c r="AV241" s="78" t="b">
        <v>1</v>
      </c>
      <c r="AW241" s="78" t="s">
        <v>10419</v>
      </c>
      <c r="AX241" s="82" t="s">
        <v>10658</v>
      </c>
      <c r="AY241" s="78" t="s">
        <v>66</v>
      </c>
      <c r="AZ241" s="78" t="str">
        <f>REPLACE(INDEX(GroupVertices[Group], MATCH(Vertices[[#This Row],[Vertex]],GroupVertices[Vertex],0)),1,1,"")</f>
        <v>36</v>
      </c>
      <c r="BA241" s="48" t="s">
        <v>2067</v>
      </c>
      <c r="BB241" s="48" t="s">
        <v>2067</v>
      </c>
      <c r="BC241" s="48" t="s">
        <v>2541</v>
      </c>
      <c r="BD241" s="48" t="s">
        <v>2541</v>
      </c>
      <c r="BE241" s="48" t="s">
        <v>731</v>
      </c>
      <c r="BF241" s="48" t="s">
        <v>731</v>
      </c>
      <c r="BG241" s="120" t="s">
        <v>13301</v>
      </c>
      <c r="BH241" s="120" t="s">
        <v>13301</v>
      </c>
      <c r="BI241" s="120" t="s">
        <v>12615</v>
      </c>
      <c r="BJ241" s="120" t="s">
        <v>12615</v>
      </c>
      <c r="BK241" s="120">
        <v>0</v>
      </c>
      <c r="BL241" s="123">
        <v>0</v>
      </c>
      <c r="BM241" s="120">
        <v>0</v>
      </c>
      <c r="BN241" s="123">
        <v>0</v>
      </c>
      <c r="BO241" s="120">
        <v>0</v>
      </c>
      <c r="BP241" s="123">
        <v>0</v>
      </c>
      <c r="BQ241" s="120">
        <v>18</v>
      </c>
      <c r="BR241" s="123">
        <v>100</v>
      </c>
      <c r="BS241" s="120">
        <v>18</v>
      </c>
      <c r="BT241" s="2"/>
      <c r="BU241" s="3"/>
      <c r="BV241" s="3"/>
      <c r="BW241" s="3"/>
      <c r="BX241" s="3"/>
    </row>
    <row r="242" spans="1:76" x14ac:dyDescent="0.25">
      <c r="A242" s="64" t="s">
        <v>848</v>
      </c>
      <c r="B242" s="65"/>
      <c r="C242" s="65" t="s">
        <v>64</v>
      </c>
      <c r="D242" s="66">
        <v>162.01098364885578</v>
      </c>
      <c r="E242" s="68"/>
      <c r="F242" s="100" t="s">
        <v>10166</v>
      </c>
      <c r="G242" s="65"/>
      <c r="H242" s="69" t="s">
        <v>848</v>
      </c>
      <c r="I242" s="70"/>
      <c r="J242" s="70"/>
      <c r="K242" s="69" t="s">
        <v>11447</v>
      </c>
      <c r="L242" s="73">
        <v>1</v>
      </c>
      <c r="M242" s="74">
        <v>6256.68408203125</v>
      </c>
      <c r="N242" s="74">
        <v>3905.49169921875</v>
      </c>
      <c r="O242" s="75"/>
      <c r="P242" s="76"/>
      <c r="Q242" s="76"/>
      <c r="R242" s="86"/>
      <c r="S242" s="48">
        <v>2</v>
      </c>
      <c r="T242" s="48">
        <v>0</v>
      </c>
      <c r="U242" s="49">
        <v>0</v>
      </c>
      <c r="V242" s="49">
        <v>0.25</v>
      </c>
      <c r="W242" s="49">
        <v>0</v>
      </c>
      <c r="X242" s="49">
        <v>0.81914799999999999</v>
      </c>
      <c r="Y242" s="49">
        <v>0.5</v>
      </c>
      <c r="Z242" s="49">
        <v>0</v>
      </c>
      <c r="AA242" s="71">
        <v>242</v>
      </c>
      <c r="AB242" s="71"/>
      <c r="AC242" s="72"/>
      <c r="AD242" s="78" t="s">
        <v>6745</v>
      </c>
      <c r="AE242" s="78">
        <v>68</v>
      </c>
      <c r="AF242" s="78">
        <v>35</v>
      </c>
      <c r="AG242" s="78">
        <v>110</v>
      </c>
      <c r="AH242" s="78">
        <v>14</v>
      </c>
      <c r="AI242" s="78">
        <v>-28800</v>
      </c>
      <c r="AJ242" s="78" t="s">
        <v>7481</v>
      </c>
      <c r="AK242" s="78"/>
      <c r="AL242" s="78"/>
      <c r="AM242" s="78" t="s">
        <v>9004</v>
      </c>
      <c r="AN242" s="80">
        <v>42600.731481481482</v>
      </c>
      <c r="AO242" s="82" t="s">
        <v>9258</v>
      </c>
      <c r="AP242" s="78" t="b">
        <v>1</v>
      </c>
      <c r="AQ242" s="78" t="b">
        <v>0</v>
      </c>
      <c r="AR242" s="78" t="b">
        <v>0</v>
      </c>
      <c r="AS242" s="78" t="s">
        <v>6304</v>
      </c>
      <c r="AT242" s="78">
        <v>4</v>
      </c>
      <c r="AU242" s="78"/>
      <c r="AV242" s="78" t="b">
        <v>0</v>
      </c>
      <c r="AW242" s="78" t="s">
        <v>10419</v>
      </c>
      <c r="AX242" s="82" t="s">
        <v>10659</v>
      </c>
      <c r="AY242" s="78" t="s">
        <v>65</v>
      </c>
      <c r="AZ242" s="78" t="str">
        <f>REPLACE(INDEX(GroupVertices[Group], MATCH(Vertices[[#This Row],[Vertex]],GroupVertices[Vertex],0)),1,1,"")</f>
        <v>36</v>
      </c>
      <c r="BA242" s="48"/>
      <c r="BB242" s="48"/>
      <c r="BC242" s="48"/>
      <c r="BD242" s="48"/>
      <c r="BE242" s="48"/>
      <c r="BF242" s="48"/>
      <c r="BG242" s="48"/>
      <c r="BH242" s="48"/>
      <c r="BI242" s="48"/>
      <c r="BJ242" s="48"/>
      <c r="BK242" s="48"/>
      <c r="BL242" s="49"/>
      <c r="BM242" s="48"/>
      <c r="BN242" s="49"/>
      <c r="BO242" s="48"/>
      <c r="BP242" s="49"/>
      <c r="BQ242" s="48"/>
      <c r="BR242" s="49"/>
      <c r="BS242" s="48"/>
      <c r="BT242" s="2"/>
      <c r="BU242" s="3"/>
      <c r="BV242" s="3"/>
      <c r="BW242" s="3"/>
      <c r="BX242" s="3"/>
    </row>
    <row r="243" spans="1:76" x14ac:dyDescent="0.25">
      <c r="A243" s="64" t="s">
        <v>357</v>
      </c>
      <c r="B243" s="65"/>
      <c r="C243" s="65" t="s">
        <v>64</v>
      </c>
      <c r="D243" s="66">
        <v>177.79291796191711</v>
      </c>
      <c r="E243" s="68"/>
      <c r="F243" s="100" t="s">
        <v>3579</v>
      </c>
      <c r="G243" s="65"/>
      <c r="H243" s="69" t="s">
        <v>357</v>
      </c>
      <c r="I243" s="70"/>
      <c r="J243" s="70"/>
      <c r="K243" s="69" t="s">
        <v>11448</v>
      </c>
      <c r="L243" s="73">
        <v>1.166239772903461</v>
      </c>
      <c r="M243" s="74">
        <v>6461.52294921875</v>
      </c>
      <c r="N243" s="74">
        <v>3803.436767578125</v>
      </c>
      <c r="O243" s="75"/>
      <c r="P243" s="76"/>
      <c r="Q243" s="76"/>
      <c r="R243" s="86"/>
      <c r="S243" s="48">
        <v>0</v>
      </c>
      <c r="T243" s="48">
        <v>3</v>
      </c>
      <c r="U243" s="49">
        <v>1</v>
      </c>
      <c r="V243" s="49">
        <v>0.33333299999999999</v>
      </c>
      <c r="W243" s="49">
        <v>0</v>
      </c>
      <c r="X243" s="49">
        <v>1.18085</v>
      </c>
      <c r="Y243" s="49">
        <v>0.33333333333333331</v>
      </c>
      <c r="Z243" s="49">
        <v>0</v>
      </c>
      <c r="AA243" s="71">
        <v>243</v>
      </c>
      <c r="AB243" s="71"/>
      <c r="AC243" s="72"/>
      <c r="AD243" s="78" t="s">
        <v>6746</v>
      </c>
      <c r="AE243" s="78">
        <v>7455</v>
      </c>
      <c r="AF243" s="78">
        <v>50325</v>
      </c>
      <c r="AG243" s="78">
        <v>171832</v>
      </c>
      <c r="AH243" s="78">
        <v>26868</v>
      </c>
      <c r="AI243" s="78">
        <v>-25200</v>
      </c>
      <c r="AJ243" s="78" t="s">
        <v>7482</v>
      </c>
      <c r="AK243" s="78" t="s">
        <v>8148</v>
      </c>
      <c r="AL243" s="82" t="s">
        <v>8602</v>
      </c>
      <c r="AM243" s="78" t="s">
        <v>9004</v>
      </c>
      <c r="AN243" s="80">
        <v>39956.129432870373</v>
      </c>
      <c r="AO243" s="82" t="s">
        <v>9259</v>
      </c>
      <c r="AP243" s="78" t="b">
        <v>0</v>
      </c>
      <c r="AQ243" s="78" t="b">
        <v>0</v>
      </c>
      <c r="AR243" s="78" t="b">
        <v>1</v>
      </c>
      <c r="AS243" s="78" t="s">
        <v>6304</v>
      </c>
      <c r="AT243" s="78">
        <v>1149</v>
      </c>
      <c r="AU243" s="82" t="s">
        <v>9843</v>
      </c>
      <c r="AV243" s="78" t="b">
        <v>1</v>
      </c>
      <c r="AW243" s="78" t="s">
        <v>10419</v>
      </c>
      <c r="AX243" s="82" t="s">
        <v>10660</v>
      </c>
      <c r="AY243" s="78" t="s">
        <v>66</v>
      </c>
      <c r="AZ243" s="78" t="str">
        <f>REPLACE(INDEX(GroupVertices[Group], MATCH(Vertices[[#This Row],[Vertex]],GroupVertices[Vertex],0)),1,1,"")</f>
        <v>36</v>
      </c>
      <c r="BA243" s="48"/>
      <c r="BB243" s="48"/>
      <c r="BC243" s="48"/>
      <c r="BD243" s="48"/>
      <c r="BE243" s="48" t="s">
        <v>731</v>
      </c>
      <c r="BF243" s="48" t="s">
        <v>731</v>
      </c>
      <c r="BG243" s="120" t="s">
        <v>13302</v>
      </c>
      <c r="BH243" s="120" t="s">
        <v>13302</v>
      </c>
      <c r="BI243" s="120" t="s">
        <v>13827</v>
      </c>
      <c r="BJ243" s="120" t="s">
        <v>13827</v>
      </c>
      <c r="BK243" s="120">
        <v>0</v>
      </c>
      <c r="BL243" s="123">
        <v>0</v>
      </c>
      <c r="BM243" s="120">
        <v>0</v>
      </c>
      <c r="BN243" s="123">
        <v>0</v>
      </c>
      <c r="BO243" s="120">
        <v>0</v>
      </c>
      <c r="BP243" s="123">
        <v>0</v>
      </c>
      <c r="BQ243" s="120">
        <v>20</v>
      </c>
      <c r="BR243" s="123">
        <v>100</v>
      </c>
      <c r="BS243" s="120">
        <v>20</v>
      </c>
      <c r="BT243" s="2"/>
      <c r="BU243" s="3"/>
      <c r="BV243" s="3"/>
      <c r="BW243" s="3"/>
      <c r="BX243" s="3"/>
    </row>
    <row r="244" spans="1:76" x14ac:dyDescent="0.25">
      <c r="A244" s="64" t="s">
        <v>849</v>
      </c>
      <c r="B244" s="65"/>
      <c r="C244" s="65" t="s">
        <v>64</v>
      </c>
      <c r="D244" s="66">
        <v>162.02322257186651</v>
      </c>
      <c r="E244" s="68"/>
      <c r="F244" s="100" t="s">
        <v>10167</v>
      </c>
      <c r="G244" s="65"/>
      <c r="H244" s="69" t="s">
        <v>849</v>
      </c>
      <c r="I244" s="70"/>
      <c r="J244" s="70"/>
      <c r="K244" s="69" t="s">
        <v>11449</v>
      </c>
      <c r="L244" s="73">
        <v>1</v>
      </c>
      <c r="M244" s="74">
        <v>6549.052734375</v>
      </c>
      <c r="N244" s="74">
        <v>3282.024658203125</v>
      </c>
      <c r="O244" s="75"/>
      <c r="P244" s="76"/>
      <c r="Q244" s="76"/>
      <c r="R244" s="86"/>
      <c r="S244" s="48">
        <v>2</v>
      </c>
      <c r="T244" s="48">
        <v>0</v>
      </c>
      <c r="U244" s="49">
        <v>0</v>
      </c>
      <c r="V244" s="49">
        <v>0.25</v>
      </c>
      <c r="W244" s="49">
        <v>0</v>
      </c>
      <c r="X244" s="49">
        <v>0.81914799999999999</v>
      </c>
      <c r="Y244" s="49">
        <v>0.5</v>
      </c>
      <c r="Z244" s="49">
        <v>0</v>
      </c>
      <c r="AA244" s="71">
        <v>244</v>
      </c>
      <c r="AB244" s="71"/>
      <c r="AC244" s="72"/>
      <c r="AD244" s="78" t="s">
        <v>6747</v>
      </c>
      <c r="AE244" s="78">
        <v>6</v>
      </c>
      <c r="AF244" s="78">
        <v>74</v>
      </c>
      <c r="AG244" s="78">
        <v>50</v>
      </c>
      <c r="AH244" s="78">
        <v>9</v>
      </c>
      <c r="AI244" s="78">
        <v>-14400</v>
      </c>
      <c r="AJ244" s="78" t="s">
        <v>7483</v>
      </c>
      <c r="AK244" s="78"/>
      <c r="AL244" s="82" t="s">
        <v>8603</v>
      </c>
      <c r="AM244" s="78" t="s">
        <v>9005</v>
      </c>
      <c r="AN244" s="80">
        <v>42873.554861111108</v>
      </c>
      <c r="AO244" s="82" t="s">
        <v>9260</v>
      </c>
      <c r="AP244" s="78" t="b">
        <v>1</v>
      </c>
      <c r="AQ244" s="78" t="b">
        <v>0</v>
      </c>
      <c r="AR244" s="78" t="b">
        <v>0</v>
      </c>
      <c r="AS244" s="78" t="s">
        <v>6304</v>
      </c>
      <c r="AT244" s="78">
        <v>2</v>
      </c>
      <c r="AU244" s="78"/>
      <c r="AV244" s="78" t="b">
        <v>0</v>
      </c>
      <c r="AW244" s="78" t="s">
        <v>10419</v>
      </c>
      <c r="AX244" s="82" t="s">
        <v>10661</v>
      </c>
      <c r="AY244" s="78" t="s">
        <v>65</v>
      </c>
      <c r="AZ244" s="78" t="str">
        <f>REPLACE(INDEX(GroupVertices[Group], MATCH(Vertices[[#This Row],[Vertex]],GroupVertices[Vertex],0)),1,1,"")</f>
        <v>36</v>
      </c>
      <c r="BA244" s="48"/>
      <c r="BB244" s="48"/>
      <c r="BC244" s="48"/>
      <c r="BD244" s="48"/>
      <c r="BE244" s="48"/>
      <c r="BF244" s="48"/>
      <c r="BG244" s="48"/>
      <c r="BH244" s="48"/>
      <c r="BI244" s="48"/>
      <c r="BJ244" s="48"/>
      <c r="BK244" s="48"/>
      <c r="BL244" s="49"/>
      <c r="BM244" s="48"/>
      <c r="BN244" s="49"/>
      <c r="BO244" s="48"/>
      <c r="BP244" s="49"/>
      <c r="BQ244" s="48"/>
      <c r="BR244" s="49"/>
      <c r="BS244" s="48"/>
      <c r="BT244" s="2"/>
      <c r="BU244" s="3"/>
      <c r="BV244" s="3"/>
      <c r="BW244" s="3"/>
      <c r="BX244" s="3"/>
    </row>
    <row r="245" spans="1:76" x14ac:dyDescent="0.25">
      <c r="A245" s="64" t="s">
        <v>358</v>
      </c>
      <c r="B245" s="65"/>
      <c r="C245" s="65" t="s">
        <v>64</v>
      </c>
      <c r="D245" s="66">
        <v>163.89389488127512</v>
      </c>
      <c r="E245" s="68"/>
      <c r="F245" s="100" t="s">
        <v>10168</v>
      </c>
      <c r="G245" s="65"/>
      <c r="H245" s="69" t="s">
        <v>358</v>
      </c>
      <c r="I245" s="70"/>
      <c r="J245" s="70"/>
      <c r="K245" s="69" t="s">
        <v>11450</v>
      </c>
      <c r="L245" s="73">
        <v>1</v>
      </c>
      <c r="M245" s="74">
        <v>9732.6201171875</v>
      </c>
      <c r="N245" s="74">
        <v>3484.945556640625</v>
      </c>
      <c r="O245" s="75"/>
      <c r="P245" s="76"/>
      <c r="Q245" s="76"/>
      <c r="R245" s="86"/>
      <c r="S245" s="48">
        <v>2</v>
      </c>
      <c r="T245" s="48">
        <v>1</v>
      </c>
      <c r="U245" s="49">
        <v>0</v>
      </c>
      <c r="V245" s="49">
        <v>1</v>
      </c>
      <c r="W245" s="49">
        <v>0</v>
      </c>
      <c r="X245" s="49">
        <v>1.2982450000000001</v>
      </c>
      <c r="Y245" s="49">
        <v>0</v>
      </c>
      <c r="Z245" s="49">
        <v>0</v>
      </c>
      <c r="AA245" s="71">
        <v>245</v>
      </c>
      <c r="AB245" s="71"/>
      <c r="AC245" s="72"/>
      <c r="AD245" s="78" t="s">
        <v>6748</v>
      </c>
      <c r="AE245" s="78">
        <v>5371</v>
      </c>
      <c r="AF245" s="78">
        <v>6035</v>
      </c>
      <c r="AG245" s="78">
        <v>1730</v>
      </c>
      <c r="AH245" s="78">
        <v>248</v>
      </c>
      <c r="AI245" s="78"/>
      <c r="AJ245" s="78" t="s">
        <v>7484</v>
      </c>
      <c r="AK245" s="78" t="s">
        <v>8149</v>
      </c>
      <c r="AL245" s="82" t="s">
        <v>8604</v>
      </c>
      <c r="AM245" s="78"/>
      <c r="AN245" s="80">
        <v>42690.676365740743</v>
      </c>
      <c r="AO245" s="82" t="s">
        <v>9261</v>
      </c>
      <c r="AP245" s="78" t="b">
        <v>1</v>
      </c>
      <c r="AQ245" s="78" t="b">
        <v>0</v>
      </c>
      <c r="AR245" s="78" t="b">
        <v>0</v>
      </c>
      <c r="AS245" s="78" t="s">
        <v>6304</v>
      </c>
      <c r="AT245" s="78">
        <v>74</v>
      </c>
      <c r="AU245" s="78"/>
      <c r="AV245" s="78" t="b">
        <v>0</v>
      </c>
      <c r="AW245" s="78" t="s">
        <v>10419</v>
      </c>
      <c r="AX245" s="82" t="s">
        <v>10662</v>
      </c>
      <c r="AY245" s="78" t="s">
        <v>66</v>
      </c>
      <c r="AZ245" s="78" t="str">
        <f>REPLACE(INDEX(GroupVertices[Group], MATCH(Vertices[[#This Row],[Vertex]],GroupVertices[Vertex],0)),1,1,"")</f>
        <v>94</v>
      </c>
      <c r="BA245" s="48" t="s">
        <v>2068</v>
      </c>
      <c r="BB245" s="48" t="s">
        <v>2068</v>
      </c>
      <c r="BC245" s="48" t="s">
        <v>2542</v>
      </c>
      <c r="BD245" s="48" t="s">
        <v>2542</v>
      </c>
      <c r="BE245" s="48" t="s">
        <v>2728</v>
      </c>
      <c r="BF245" s="48" t="s">
        <v>2728</v>
      </c>
      <c r="BG245" s="120" t="s">
        <v>12468</v>
      </c>
      <c r="BH245" s="120" t="s">
        <v>12468</v>
      </c>
      <c r="BI245" s="120" t="s">
        <v>13828</v>
      </c>
      <c r="BJ245" s="120" t="s">
        <v>13828</v>
      </c>
      <c r="BK245" s="120">
        <v>1</v>
      </c>
      <c r="BL245" s="123">
        <v>5.882352941176471</v>
      </c>
      <c r="BM245" s="120">
        <v>0</v>
      </c>
      <c r="BN245" s="123">
        <v>0</v>
      </c>
      <c r="BO245" s="120">
        <v>0</v>
      </c>
      <c r="BP245" s="123">
        <v>0</v>
      </c>
      <c r="BQ245" s="120">
        <v>16</v>
      </c>
      <c r="BR245" s="123">
        <v>94.117647058823536</v>
      </c>
      <c r="BS245" s="120">
        <v>17</v>
      </c>
      <c r="BT245" s="2"/>
      <c r="BU245" s="3"/>
      <c r="BV245" s="3"/>
      <c r="BW245" s="3"/>
      <c r="BX245" s="3"/>
    </row>
    <row r="246" spans="1:76" x14ac:dyDescent="0.25">
      <c r="A246" s="64" t="s">
        <v>359</v>
      </c>
      <c r="B246" s="65"/>
      <c r="C246" s="65" t="s">
        <v>64</v>
      </c>
      <c r="D246" s="66">
        <v>166.88646846666688</v>
      </c>
      <c r="E246" s="68"/>
      <c r="F246" s="100" t="s">
        <v>3580</v>
      </c>
      <c r="G246" s="65"/>
      <c r="H246" s="69" t="s">
        <v>359</v>
      </c>
      <c r="I246" s="70"/>
      <c r="J246" s="70"/>
      <c r="K246" s="69" t="s">
        <v>11451</v>
      </c>
      <c r="L246" s="73">
        <v>1</v>
      </c>
      <c r="M246" s="74">
        <v>9732.6201171875</v>
      </c>
      <c r="N246" s="74">
        <v>3302.61083984375</v>
      </c>
      <c r="O246" s="75"/>
      <c r="P246" s="76"/>
      <c r="Q246" s="76"/>
      <c r="R246" s="86"/>
      <c r="S246" s="48">
        <v>0</v>
      </c>
      <c r="T246" s="48">
        <v>1</v>
      </c>
      <c r="U246" s="49">
        <v>0</v>
      </c>
      <c r="V246" s="49">
        <v>1</v>
      </c>
      <c r="W246" s="49">
        <v>0</v>
      </c>
      <c r="X246" s="49">
        <v>0.70175399999999999</v>
      </c>
      <c r="Y246" s="49">
        <v>0</v>
      </c>
      <c r="Z246" s="49">
        <v>0</v>
      </c>
      <c r="AA246" s="71">
        <v>246</v>
      </c>
      <c r="AB246" s="71"/>
      <c r="AC246" s="72"/>
      <c r="AD246" s="78" t="s">
        <v>6749</v>
      </c>
      <c r="AE246" s="78">
        <v>10215</v>
      </c>
      <c r="AF246" s="78">
        <v>15571</v>
      </c>
      <c r="AG246" s="78">
        <v>151013</v>
      </c>
      <c r="AH246" s="78">
        <v>81517</v>
      </c>
      <c r="AI246" s="78">
        <v>0</v>
      </c>
      <c r="AJ246" s="78" t="s">
        <v>7485</v>
      </c>
      <c r="AK246" s="78" t="s">
        <v>8150</v>
      </c>
      <c r="AL246" s="78"/>
      <c r="AM246" s="78" t="s">
        <v>7997</v>
      </c>
      <c r="AN246" s="80">
        <v>41416.609282407408</v>
      </c>
      <c r="AO246" s="82" t="s">
        <v>9262</v>
      </c>
      <c r="AP246" s="78" t="b">
        <v>0</v>
      </c>
      <c r="AQ246" s="78" t="b">
        <v>0</v>
      </c>
      <c r="AR246" s="78" t="b">
        <v>0</v>
      </c>
      <c r="AS246" s="78" t="s">
        <v>6304</v>
      </c>
      <c r="AT246" s="78">
        <v>1903</v>
      </c>
      <c r="AU246" s="82" t="s">
        <v>9742</v>
      </c>
      <c r="AV246" s="78" t="b">
        <v>0</v>
      </c>
      <c r="AW246" s="78" t="s">
        <v>10419</v>
      </c>
      <c r="AX246" s="82" t="s">
        <v>10663</v>
      </c>
      <c r="AY246" s="78" t="s">
        <v>66</v>
      </c>
      <c r="AZ246" s="78" t="str">
        <f>REPLACE(INDEX(GroupVertices[Group], MATCH(Vertices[[#This Row],[Vertex]],GroupVertices[Vertex],0)),1,1,"")</f>
        <v>94</v>
      </c>
      <c r="BA246" s="48" t="s">
        <v>2068</v>
      </c>
      <c r="BB246" s="48" t="s">
        <v>2068</v>
      </c>
      <c r="BC246" s="48" t="s">
        <v>2542</v>
      </c>
      <c r="BD246" s="48" t="s">
        <v>2542</v>
      </c>
      <c r="BE246" s="48"/>
      <c r="BF246" s="48"/>
      <c r="BG246" s="120" t="s">
        <v>13303</v>
      </c>
      <c r="BH246" s="120" t="s">
        <v>13303</v>
      </c>
      <c r="BI246" s="120" t="s">
        <v>13829</v>
      </c>
      <c r="BJ246" s="120" t="s">
        <v>13829</v>
      </c>
      <c r="BK246" s="120">
        <v>1</v>
      </c>
      <c r="BL246" s="123">
        <v>5.5555555555555554</v>
      </c>
      <c r="BM246" s="120">
        <v>0</v>
      </c>
      <c r="BN246" s="123">
        <v>0</v>
      </c>
      <c r="BO246" s="120">
        <v>0</v>
      </c>
      <c r="BP246" s="123">
        <v>0</v>
      </c>
      <c r="BQ246" s="120">
        <v>17</v>
      </c>
      <c r="BR246" s="123">
        <v>94.444444444444443</v>
      </c>
      <c r="BS246" s="120">
        <v>18</v>
      </c>
      <c r="BT246" s="2"/>
      <c r="BU246" s="3"/>
      <c r="BV246" s="3"/>
      <c r="BW246" s="3"/>
      <c r="BX246" s="3"/>
    </row>
    <row r="247" spans="1:76" x14ac:dyDescent="0.25">
      <c r="A247" s="64" t="s">
        <v>360</v>
      </c>
      <c r="B247" s="65"/>
      <c r="C247" s="65" t="s">
        <v>64</v>
      </c>
      <c r="D247" s="66">
        <v>165.49436942883153</v>
      </c>
      <c r="E247" s="68"/>
      <c r="F247" s="100" t="s">
        <v>10169</v>
      </c>
      <c r="G247" s="65"/>
      <c r="H247" s="69" t="s">
        <v>360</v>
      </c>
      <c r="I247" s="70"/>
      <c r="J247" s="70"/>
      <c r="K247" s="69" t="s">
        <v>11452</v>
      </c>
      <c r="L247" s="73">
        <v>1</v>
      </c>
      <c r="M247" s="74">
        <v>761.78216552734375</v>
      </c>
      <c r="N247" s="74">
        <v>5612.8076171875</v>
      </c>
      <c r="O247" s="75"/>
      <c r="P247" s="76"/>
      <c r="Q247" s="76"/>
      <c r="R247" s="86"/>
      <c r="S247" s="48">
        <v>1</v>
      </c>
      <c r="T247" s="48">
        <v>1</v>
      </c>
      <c r="U247" s="49">
        <v>0</v>
      </c>
      <c r="V247" s="49">
        <v>0</v>
      </c>
      <c r="W247" s="49">
        <v>0</v>
      </c>
      <c r="X247" s="49">
        <v>0.99999899999999997</v>
      </c>
      <c r="Y247" s="49">
        <v>0</v>
      </c>
      <c r="Z247" s="49" t="s">
        <v>15767</v>
      </c>
      <c r="AA247" s="71">
        <v>247</v>
      </c>
      <c r="AB247" s="71"/>
      <c r="AC247" s="72"/>
      <c r="AD247" s="78" t="s">
        <v>6750</v>
      </c>
      <c r="AE247" s="78">
        <v>2316</v>
      </c>
      <c r="AF247" s="78">
        <v>11135</v>
      </c>
      <c r="AG247" s="78">
        <v>11305</v>
      </c>
      <c r="AH247" s="78">
        <v>242</v>
      </c>
      <c r="AI247" s="78">
        <v>-25200</v>
      </c>
      <c r="AJ247" s="78" t="s">
        <v>7486</v>
      </c>
      <c r="AK247" s="78" t="s">
        <v>8151</v>
      </c>
      <c r="AL247" s="82" t="s">
        <v>8605</v>
      </c>
      <c r="AM247" s="78" t="s">
        <v>9004</v>
      </c>
      <c r="AN247" s="80">
        <v>41923.359016203707</v>
      </c>
      <c r="AO247" s="82" t="s">
        <v>9263</v>
      </c>
      <c r="AP247" s="78" t="b">
        <v>0</v>
      </c>
      <c r="AQ247" s="78" t="b">
        <v>0</v>
      </c>
      <c r="AR247" s="78" t="b">
        <v>0</v>
      </c>
      <c r="AS247" s="78" t="s">
        <v>6308</v>
      </c>
      <c r="AT247" s="78">
        <v>961</v>
      </c>
      <c r="AU247" s="82" t="s">
        <v>9742</v>
      </c>
      <c r="AV247" s="78" t="b">
        <v>0</v>
      </c>
      <c r="AW247" s="78" t="s">
        <v>10419</v>
      </c>
      <c r="AX247" s="82" t="s">
        <v>10664</v>
      </c>
      <c r="AY247" s="78" t="s">
        <v>66</v>
      </c>
      <c r="AZ247" s="78" t="str">
        <f>REPLACE(INDEX(GroupVertices[Group], MATCH(Vertices[[#This Row],[Vertex]],GroupVertices[Vertex],0)),1,1,"")</f>
        <v>1</v>
      </c>
      <c r="BA247" s="48" t="s">
        <v>2069</v>
      </c>
      <c r="BB247" s="48" t="s">
        <v>2069</v>
      </c>
      <c r="BC247" s="48" t="s">
        <v>2543</v>
      </c>
      <c r="BD247" s="48" t="s">
        <v>2543</v>
      </c>
      <c r="BE247" s="48" t="s">
        <v>2729</v>
      </c>
      <c r="BF247" s="48" t="s">
        <v>2729</v>
      </c>
      <c r="BG247" s="120" t="s">
        <v>13304</v>
      </c>
      <c r="BH247" s="120" t="s">
        <v>13304</v>
      </c>
      <c r="BI247" s="120" t="s">
        <v>13830</v>
      </c>
      <c r="BJ247" s="120" t="s">
        <v>13830</v>
      </c>
      <c r="BK247" s="120">
        <v>0</v>
      </c>
      <c r="BL247" s="123">
        <v>0</v>
      </c>
      <c r="BM247" s="120">
        <v>2</v>
      </c>
      <c r="BN247" s="123">
        <v>16.666666666666668</v>
      </c>
      <c r="BO247" s="120">
        <v>0</v>
      </c>
      <c r="BP247" s="123">
        <v>0</v>
      </c>
      <c r="BQ247" s="120">
        <v>10</v>
      </c>
      <c r="BR247" s="123">
        <v>83.333333333333329</v>
      </c>
      <c r="BS247" s="120">
        <v>12</v>
      </c>
      <c r="BT247" s="2"/>
      <c r="BU247" s="3"/>
      <c r="BV247" s="3"/>
      <c r="BW247" s="3"/>
      <c r="BX247" s="3"/>
    </row>
    <row r="248" spans="1:76" x14ac:dyDescent="0.25">
      <c r="A248" s="64" t="s">
        <v>361</v>
      </c>
      <c r="B248" s="65"/>
      <c r="C248" s="65" t="s">
        <v>64</v>
      </c>
      <c r="D248" s="66">
        <v>162.88559591631457</v>
      </c>
      <c r="E248" s="68"/>
      <c r="F248" s="100" t="s">
        <v>3581</v>
      </c>
      <c r="G248" s="65"/>
      <c r="H248" s="69" t="s">
        <v>361</v>
      </c>
      <c r="I248" s="70"/>
      <c r="J248" s="70"/>
      <c r="K248" s="69" t="s">
        <v>11453</v>
      </c>
      <c r="L248" s="73">
        <v>1</v>
      </c>
      <c r="M248" s="74">
        <v>7442.46240234375</v>
      </c>
      <c r="N248" s="74">
        <v>9646.09375</v>
      </c>
      <c r="O248" s="75"/>
      <c r="P248" s="76"/>
      <c r="Q248" s="76"/>
      <c r="R248" s="86"/>
      <c r="S248" s="48">
        <v>0</v>
      </c>
      <c r="T248" s="48">
        <v>2</v>
      </c>
      <c r="U248" s="49">
        <v>0</v>
      </c>
      <c r="V248" s="49">
        <v>3.8462000000000003E-2</v>
      </c>
      <c r="W248" s="49">
        <v>0</v>
      </c>
      <c r="X248" s="49">
        <v>0.61080599999999996</v>
      </c>
      <c r="Y248" s="49">
        <v>0.5</v>
      </c>
      <c r="Z248" s="49">
        <v>0</v>
      </c>
      <c r="AA248" s="71">
        <v>248</v>
      </c>
      <c r="AB248" s="71"/>
      <c r="AC248" s="72"/>
      <c r="AD248" s="78" t="s">
        <v>6751</v>
      </c>
      <c r="AE248" s="78">
        <v>901</v>
      </c>
      <c r="AF248" s="78">
        <v>2822</v>
      </c>
      <c r="AG248" s="78">
        <v>12060</v>
      </c>
      <c r="AH248" s="78">
        <v>10681</v>
      </c>
      <c r="AI248" s="78">
        <v>3600</v>
      </c>
      <c r="AJ248" s="78" t="s">
        <v>7487</v>
      </c>
      <c r="AK248" s="78" t="s">
        <v>8152</v>
      </c>
      <c r="AL248" s="82" t="s">
        <v>8606</v>
      </c>
      <c r="AM248" s="78" t="s">
        <v>8285</v>
      </c>
      <c r="AN248" s="80">
        <v>39988.324062500003</v>
      </c>
      <c r="AO248" s="82" t="s">
        <v>9264</v>
      </c>
      <c r="AP248" s="78" t="b">
        <v>0</v>
      </c>
      <c r="AQ248" s="78" t="b">
        <v>0</v>
      </c>
      <c r="AR248" s="78" t="b">
        <v>0</v>
      </c>
      <c r="AS248" s="78" t="s">
        <v>6308</v>
      </c>
      <c r="AT248" s="78">
        <v>117</v>
      </c>
      <c r="AU248" s="82" t="s">
        <v>9844</v>
      </c>
      <c r="AV248" s="78" t="b">
        <v>1</v>
      </c>
      <c r="AW248" s="78" t="s">
        <v>10419</v>
      </c>
      <c r="AX248" s="82" t="s">
        <v>10665</v>
      </c>
      <c r="AY248" s="78" t="s">
        <v>66</v>
      </c>
      <c r="AZ248" s="78" t="str">
        <f>REPLACE(INDEX(GroupVertices[Group], MATCH(Vertices[[#This Row],[Vertex]],GroupVertices[Vertex],0)),1,1,"")</f>
        <v>11</v>
      </c>
      <c r="BA248" s="48"/>
      <c r="BB248" s="48"/>
      <c r="BC248" s="48"/>
      <c r="BD248" s="48"/>
      <c r="BE248" s="48" t="s">
        <v>2725</v>
      </c>
      <c r="BF248" s="48" t="s">
        <v>2725</v>
      </c>
      <c r="BG248" s="120" t="s">
        <v>13293</v>
      </c>
      <c r="BH248" s="120" t="s">
        <v>13293</v>
      </c>
      <c r="BI248" s="120" t="s">
        <v>13820</v>
      </c>
      <c r="BJ248" s="120" t="s">
        <v>13820</v>
      </c>
      <c r="BK248" s="120">
        <v>0</v>
      </c>
      <c r="BL248" s="123">
        <v>0</v>
      </c>
      <c r="BM248" s="120">
        <v>0</v>
      </c>
      <c r="BN248" s="123">
        <v>0</v>
      </c>
      <c r="BO248" s="120">
        <v>0</v>
      </c>
      <c r="BP248" s="123">
        <v>0</v>
      </c>
      <c r="BQ248" s="120">
        <v>15</v>
      </c>
      <c r="BR248" s="123">
        <v>100</v>
      </c>
      <c r="BS248" s="120">
        <v>15</v>
      </c>
      <c r="BT248" s="2"/>
      <c r="BU248" s="3"/>
      <c r="BV248" s="3"/>
      <c r="BW248" s="3"/>
      <c r="BX248" s="3"/>
    </row>
    <row r="249" spans="1:76" x14ac:dyDescent="0.25">
      <c r="A249" s="64" t="s">
        <v>362</v>
      </c>
      <c r="B249" s="65"/>
      <c r="C249" s="65" t="s">
        <v>64</v>
      </c>
      <c r="D249" s="66">
        <v>162.75912704520371</v>
      </c>
      <c r="E249" s="68"/>
      <c r="F249" s="100" t="s">
        <v>3582</v>
      </c>
      <c r="G249" s="65"/>
      <c r="H249" s="69" t="s">
        <v>362</v>
      </c>
      <c r="I249" s="70"/>
      <c r="J249" s="70"/>
      <c r="K249" s="69" t="s">
        <v>11454</v>
      </c>
      <c r="L249" s="73">
        <v>1</v>
      </c>
      <c r="M249" s="74">
        <v>4818.6962890625</v>
      </c>
      <c r="N249" s="74">
        <v>9027.8935546875</v>
      </c>
      <c r="O249" s="75"/>
      <c r="P249" s="76"/>
      <c r="Q249" s="76"/>
      <c r="R249" s="86"/>
      <c r="S249" s="48">
        <v>0</v>
      </c>
      <c r="T249" s="48">
        <v>1</v>
      </c>
      <c r="U249" s="49">
        <v>0</v>
      </c>
      <c r="V249" s="49">
        <v>5.1599999999999997E-4</v>
      </c>
      <c r="W249" s="49">
        <v>1.3899999999999999E-4</v>
      </c>
      <c r="X249" s="49">
        <v>0.38886999999999999</v>
      </c>
      <c r="Y249" s="49">
        <v>0</v>
      </c>
      <c r="Z249" s="49">
        <v>0</v>
      </c>
      <c r="AA249" s="71">
        <v>249</v>
      </c>
      <c r="AB249" s="71"/>
      <c r="AC249" s="72"/>
      <c r="AD249" s="78" t="s">
        <v>6752</v>
      </c>
      <c r="AE249" s="78">
        <v>1691</v>
      </c>
      <c r="AF249" s="78">
        <v>2419</v>
      </c>
      <c r="AG249" s="78">
        <v>94538</v>
      </c>
      <c r="AH249" s="78">
        <v>1895</v>
      </c>
      <c r="AI249" s="78"/>
      <c r="AJ249" s="78" t="s">
        <v>7488</v>
      </c>
      <c r="AK249" s="78" t="s">
        <v>8153</v>
      </c>
      <c r="AL249" s="78"/>
      <c r="AM249" s="78"/>
      <c r="AN249" s="80">
        <v>41654.81009259259</v>
      </c>
      <c r="AO249" s="82" t="s">
        <v>9265</v>
      </c>
      <c r="AP249" s="78" t="b">
        <v>1</v>
      </c>
      <c r="AQ249" s="78" t="b">
        <v>0</v>
      </c>
      <c r="AR249" s="78" t="b">
        <v>1</v>
      </c>
      <c r="AS249" s="78" t="s">
        <v>9737</v>
      </c>
      <c r="AT249" s="78">
        <v>937</v>
      </c>
      <c r="AU249" s="82" t="s">
        <v>9742</v>
      </c>
      <c r="AV249" s="78" t="b">
        <v>0</v>
      </c>
      <c r="AW249" s="78" t="s">
        <v>10419</v>
      </c>
      <c r="AX249" s="82" t="s">
        <v>10666</v>
      </c>
      <c r="AY249" s="78" t="s">
        <v>66</v>
      </c>
      <c r="AZ249" s="78" t="str">
        <f>REPLACE(INDEX(GroupVertices[Group], MATCH(Vertices[[#This Row],[Vertex]],GroupVertices[Vertex],0)),1,1,"")</f>
        <v>6</v>
      </c>
      <c r="BA249" s="48" t="s">
        <v>12876</v>
      </c>
      <c r="BB249" s="48" t="s">
        <v>12876</v>
      </c>
      <c r="BC249" s="48" t="s">
        <v>2508</v>
      </c>
      <c r="BD249" s="48" t="s">
        <v>2508</v>
      </c>
      <c r="BE249" s="48" t="s">
        <v>13051</v>
      </c>
      <c r="BF249" s="48" t="s">
        <v>13051</v>
      </c>
      <c r="BG249" s="120" t="s">
        <v>13305</v>
      </c>
      <c r="BH249" s="120" t="s">
        <v>13636</v>
      </c>
      <c r="BI249" s="120" t="s">
        <v>13831</v>
      </c>
      <c r="BJ249" s="120" t="s">
        <v>13831</v>
      </c>
      <c r="BK249" s="120">
        <v>1</v>
      </c>
      <c r="BL249" s="123">
        <v>4.166666666666667</v>
      </c>
      <c r="BM249" s="120">
        <v>1</v>
      </c>
      <c r="BN249" s="123">
        <v>4.166666666666667</v>
      </c>
      <c r="BO249" s="120">
        <v>0</v>
      </c>
      <c r="BP249" s="123">
        <v>0</v>
      </c>
      <c r="BQ249" s="120">
        <v>22</v>
      </c>
      <c r="BR249" s="123">
        <v>91.666666666666671</v>
      </c>
      <c r="BS249" s="120">
        <v>24</v>
      </c>
      <c r="BT249" s="2"/>
      <c r="BU249" s="3"/>
      <c r="BV249" s="3"/>
      <c r="BW249" s="3"/>
      <c r="BX249" s="3"/>
    </row>
    <row r="250" spans="1:76" x14ac:dyDescent="0.25">
      <c r="A250" s="64" t="s">
        <v>363</v>
      </c>
      <c r="B250" s="65"/>
      <c r="C250" s="65" t="s">
        <v>64</v>
      </c>
      <c r="D250" s="66">
        <v>163.10652416758509</v>
      </c>
      <c r="E250" s="68"/>
      <c r="F250" s="100" t="s">
        <v>10170</v>
      </c>
      <c r="G250" s="65"/>
      <c r="H250" s="69" t="s">
        <v>363</v>
      </c>
      <c r="I250" s="70"/>
      <c r="J250" s="70"/>
      <c r="K250" s="69" t="s">
        <v>11455</v>
      </c>
      <c r="L250" s="73">
        <v>117.70032057822964</v>
      </c>
      <c r="M250" s="74">
        <v>5102.84130859375</v>
      </c>
      <c r="N250" s="74">
        <v>7973.9453125</v>
      </c>
      <c r="O250" s="75"/>
      <c r="P250" s="76"/>
      <c r="Q250" s="76"/>
      <c r="R250" s="86"/>
      <c r="S250" s="48">
        <v>7</v>
      </c>
      <c r="T250" s="48">
        <v>2</v>
      </c>
      <c r="U250" s="49">
        <v>702</v>
      </c>
      <c r="V250" s="49">
        <v>5.1900000000000004E-4</v>
      </c>
      <c r="W250" s="49">
        <v>3.5399999999999999E-4</v>
      </c>
      <c r="X250" s="49">
        <v>2.1016170000000001</v>
      </c>
      <c r="Y250" s="49">
        <v>0.16071428571428573</v>
      </c>
      <c r="Z250" s="49">
        <v>0.125</v>
      </c>
      <c r="AA250" s="71">
        <v>250</v>
      </c>
      <c r="AB250" s="71"/>
      <c r="AC250" s="72"/>
      <c r="AD250" s="78" t="s">
        <v>6753</v>
      </c>
      <c r="AE250" s="78">
        <v>2912</v>
      </c>
      <c r="AF250" s="78">
        <v>3526</v>
      </c>
      <c r="AG250" s="78">
        <v>11531</v>
      </c>
      <c r="AH250" s="78">
        <v>22474</v>
      </c>
      <c r="AI250" s="78">
        <v>-14400</v>
      </c>
      <c r="AJ250" s="78" t="s">
        <v>7489</v>
      </c>
      <c r="AK250" s="78" t="s">
        <v>8154</v>
      </c>
      <c r="AL250" s="82" t="s">
        <v>8607</v>
      </c>
      <c r="AM250" s="78" t="s">
        <v>9005</v>
      </c>
      <c r="AN250" s="80">
        <v>39506.748622685183</v>
      </c>
      <c r="AO250" s="82" t="s">
        <v>9266</v>
      </c>
      <c r="AP250" s="78" t="b">
        <v>0</v>
      </c>
      <c r="AQ250" s="78" t="b">
        <v>0</v>
      </c>
      <c r="AR250" s="78" t="b">
        <v>1</v>
      </c>
      <c r="AS250" s="78" t="s">
        <v>6304</v>
      </c>
      <c r="AT250" s="78">
        <v>1380</v>
      </c>
      <c r="AU250" s="82" t="s">
        <v>9771</v>
      </c>
      <c r="AV250" s="78" t="b">
        <v>0</v>
      </c>
      <c r="AW250" s="78" t="s">
        <v>10419</v>
      </c>
      <c r="AX250" s="82" t="s">
        <v>10667</v>
      </c>
      <c r="AY250" s="78" t="s">
        <v>66</v>
      </c>
      <c r="AZ250" s="78" t="str">
        <f>REPLACE(INDEX(GroupVertices[Group], MATCH(Vertices[[#This Row],[Vertex]],GroupVertices[Vertex],0)),1,1,"")</f>
        <v>6</v>
      </c>
      <c r="BA250" s="48" t="s">
        <v>12877</v>
      </c>
      <c r="BB250" s="48" t="s">
        <v>12877</v>
      </c>
      <c r="BC250" s="48" t="s">
        <v>2544</v>
      </c>
      <c r="BD250" s="48" t="s">
        <v>2544</v>
      </c>
      <c r="BE250" s="48" t="s">
        <v>13052</v>
      </c>
      <c r="BF250" s="48" t="s">
        <v>13129</v>
      </c>
      <c r="BG250" s="120" t="s">
        <v>13306</v>
      </c>
      <c r="BH250" s="120" t="s">
        <v>13637</v>
      </c>
      <c r="BI250" s="120" t="s">
        <v>13832</v>
      </c>
      <c r="BJ250" s="120" t="s">
        <v>14143</v>
      </c>
      <c r="BK250" s="120">
        <v>1</v>
      </c>
      <c r="BL250" s="123">
        <v>2.2222222222222223</v>
      </c>
      <c r="BM250" s="120">
        <v>2</v>
      </c>
      <c r="BN250" s="123">
        <v>4.4444444444444446</v>
      </c>
      <c r="BO250" s="120">
        <v>0</v>
      </c>
      <c r="BP250" s="123">
        <v>0</v>
      </c>
      <c r="BQ250" s="120">
        <v>42</v>
      </c>
      <c r="BR250" s="123">
        <v>93.333333333333329</v>
      </c>
      <c r="BS250" s="120">
        <v>45</v>
      </c>
      <c r="BT250" s="2"/>
      <c r="BU250" s="3"/>
      <c r="BV250" s="3"/>
      <c r="BW250" s="3"/>
      <c r="BX250" s="3"/>
    </row>
    <row r="251" spans="1:76" x14ac:dyDescent="0.25">
      <c r="A251" s="64" t="s">
        <v>850</v>
      </c>
      <c r="B251" s="65"/>
      <c r="C251" s="65" t="s">
        <v>64</v>
      </c>
      <c r="D251" s="66">
        <v>162.28086759216922</v>
      </c>
      <c r="E251" s="68"/>
      <c r="F251" s="100" t="s">
        <v>10171</v>
      </c>
      <c r="G251" s="65"/>
      <c r="H251" s="69" t="s">
        <v>850</v>
      </c>
      <c r="I251" s="70"/>
      <c r="J251" s="70"/>
      <c r="K251" s="69" t="s">
        <v>11456</v>
      </c>
      <c r="L251" s="73">
        <v>1</v>
      </c>
      <c r="M251" s="74">
        <v>5266.04248046875</v>
      </c>
      <c r="N251" s="74">
        <v>7508.97998046875</v>
      </c>
      <c r="O251" s="75"/>
      <c r="P251" s="76"/>
      <c r="Q251" s="76"/>
      <c r="R251" s="86"/>
      <c r="S251" s="48">
        <v>1</v>
      </c>
      <c r="T251" s="48">
        <v>0</v>
      </c>
      <c r="U251" s="49">
        <v>0</v>
      </c>
      <c r="V251" s="49">
        <v>4.4000000000000002E-4</v>
      </c>
      <c r="W251" s="49">
        <v>3.3000000000000003E-5</v>
      </c>
      <c r="X251" s="49">
        <v>0.37329699999999999</v>
      </c>
      <c r="Y251" s="49">
        <v>0</v>
      </c>
      <c r="Z251" s="49">
        <v>0</v>
      </c>
      <c r="AA251" s="71">
        <v>251</v>
      </c>
      <c r="AB251" s="71"/>
      <c r="AC251" s="72"/>
      <c r="AD251" s="78" t="s">
        <v>6754</v>
      </c>
      <c r="AE251" s="78">
        <v>938</v>
      </c>
      <c r="AF251" s="78">
        <v>895</v>
      </c>
      <c r="AG251" s="78">
        <v>1731</v>
      </c>
      <c r="AH251" s="78">
        <v>16</v>
      </c>
      <c r="AI251" s="78"/>
      <c r="AJ251" s="78" t="s">
        <v>7490</v>
      </c>
      <c r="AK251" s="78" t="s">
        <v>8155</v>
      </c>
      <c r="AL251" s="78"/>
      <c r="AM251" s="78"/>
      <c r="AN251" s="80">
        <v>41281.486956018518</v>
      </c>
      <c r="AO251" s="78"/>
      <c r="AP251" s="78" t="b">
        <v>1</v>
      </c>
      <c r="AQ251" s="78" t="b">
        <v>0</v>
      </c>
      <c r="AR251" s="78" t="b">
        <v>1</v>
      </c>
      <c r="AS251" s="78" t="s">
        <v>6304</v>
      </c>
      <c r="AT251" s="78">
        <v>14</v>
      </c>
      <c r="AU251" s="82" t="s">
        <v>9742</v>
      </c>
      <c r="AV251" s="78" t="b">
        <v>0</v>
      </c>
      <c r="AW251" s="78" t="s">
        <v>10419</v>
      </c>
      <c r="AX251" s="82" t="s">
        <v>10668</v>
      </c>
      <c r="AY251" s="78" t="s">
        <v>65</v>
      </c>
      <c r="AZ251" s="78" t="str">
        <f>REPLACE(INDEX(GroupVertices[Group], MATCH(Vertices[[#This Row],[Vertex]],GroupVertices[Vertex],0)),1,1,"")</f>
        <v>6</v>
      </c>
      <c r="BA251" s="48"/>
      <c r="BB251" s="48"/>
      <c r="BC251" s="48"/>
      <c r="BD251" s="48"/>
      <c r="BE251" s="48"/>
      <c r="BF251" s="48"/>
      <c r="BG251" s="48"/>
      <c r="BH251" s="48"/>
      <c r="BI251" s="48"/>
      <c r="BJ251" s="48"/>
      <c r="BK251" s="48"/>
      <c r="BL251" s="49"/>
      <c r="BM251" s="48"/>
      <c r="BN251" s="49"/>
      <c r="BO251" s="48"/>
      <c r="BP251" s="49"/>
      <c r="BQ251" s="48"/>
      <c r="BR251" s="49"/>
      <c r="BS251" s="48"/>
      <c r="BT251" s="2"/>
      <c r="BU251" s="3"/>
      <c r="BV251" s="3"/>
      <c r="BW251" s="3"/>
      <c r="BX251" s="3"/>
    </row>
    <row r="252" spans="1:76" x14ac:dyDescent="0.25">
      <c r="A252" s="64" t="s">
        <v>365</v>
      </c>
      <c r="B252" s="65"/>
      <c r="C252" s="65" t="s">
        <v>64</v>
      </c>
      <c r="D252" s="66">
        <v>167.39610977357506</v>
      </c>
      <c r="E252" s="68"/>
      <c r="F252" s="100" t="s">
        <v>3583</v>
      </c>
      <c r="G252" s="65"/>
      <c r="H252" s="69" t="s">
        <v>365</v>
      </c>
      <c r="I252" s="70"/>
      <c r="J252" s="70"/>
      <c r="K252" s="69" t="s">
        <v>11457</v>
      </c>
      <c r="L252" s="73">
        <v>2.4961579561311491</v>
      </c>
      <c r="M252" s="74">
        <v>7220.04150390625</v>
      </c>
      <c r="N252" s="74">
        <v>8724.8095703125</v>
      </c>
      <c r="O252" s="75"/>
      <c r="P252" s="76"/>
      <c r="Q252" s="76"/>
      <c r="R252" s="86"/>
      <c r="S252" s="48">
        <v>0</v>
      </c>
      <c r="T252" s="48">
        <v>6</v>
      </c>
      <c r="U252" s="49">
        <v>9</v>
      </c>
      <c r="V252" s="49">
        <v>4.5455000000000002E-2</v>
      </c>
      <c r="W252" s="49">
        <v>0</v>
      </c>
      <c r="X252" s="49">
        <v>1.573537</v>
      </c>
      <c r="Y252" s="49">
        <v>0.2</v>
      </c>
      <c r="Z252" s="49">
        <v>0</v>
      </c>
      <c r="AA252" s="71">
        <v>252</v>
      </c>
      <c r="AB252" s="71"/>
      <c r="AC252" s="72"/>
      <c r="AD252" s="78" t="s">
        <v>6755</v>
      </c>
      <c r="AE252" s="78">
        <v>8739</v>
      </c>
      <c r="AF252" s="78">
        <v>17195</v>
      </c>
      <c r="AG252" s="78">
        <v>1088546</v>
      </c>
      <c r="AH252" s="78">
        <v>19744</v>
      </c>
      <c r="AI252" s="78">
        <v>3600</v>
      </c>
      <c r="AJ252" s="78" t="s">
        <v>7491</v>
      </c>
      <c r="AK252" s="78" t="s">
        <v>8156</v>
      </c>
      <c r="AL252" s="82" t="s">
        <v>8608</v>
      </c>
      <c r="AM252" s="78" t="s">
        <v>8285</v>
      </c>
      <c r="AN252" s="80">
        <v>40409.415891203702</v>
      </c>
      <c r="AO252" s="82" t="s">
        <v>9267</v>
      </c>
      <c r="AP252" s="78" t="b">
        <v>0</v>
      </c>
      <c r="AQ252" s="78" t="b">
        <v>0</v>
      </c>
      <c r="AR252" s="78" t="b">
        <v>1</v>
      </c>
      <c r="AS252" s="78" t="s">
        <v>6308</v>
      </c>
      <c r="AT252" s="78">
        <v>7450</v>
      </c>
      <c r="AU252" s="82" t="s">
        <v>9845</v>
      </c>
      <c r="AV252" s="78" t="b">
        <v>0</v>
      </c>
      <c r="AW252" s="78" t="s">
        <v>10419</v>
      </c>
      <c r="AX252" s="82" t="s">
        <v>10669</v>
      </c>
      <c r="AY252" s="78" t="s">
        <v>66</v>
      </c>
      <c r="AZ252" s="78" t="str">
        <f>REPLACE(INDEX(GroupVertices[Group], MATCH(Vertices[[#This Row],[Vertex]],GroupVertices[Vertex],0)),1,1,"")</f>
        <v>11</v>
      </c>
      <c r="BA252" s="48"/>
      <c r="BB252" s="48"/>
      <c r="BC252" s="48"/>
      <c r="BD252" s="48"/>
      <c r="BE252" s="48" t="s">
        <v>2725</v>
      </c>
      <c r="BF252" s="48" t="s">
        <v>2725</v>
      </c>
      <c r="BG252" s="120" t="s">
        <v>13307</v>
      </c>
      <c r="BH252" s="120" t="s">
        <v>13638</v>
      </c>
      <c r="BI252" s="120" t="s">
        <v>13822</v>
      </c>
      <c r="BJ252" s="120" t="s">
        <v>14144</v>
      </c>
      <c r="BK252" s="120">
        <v>0</v>
      </c>
      <c r="BL252" s="123">
        <v>0</v>
      </c>
      <c r="BM252" s="120">
        <v>0</v>
      </c>
      <c r="BN252" s="123">
        <v>0</v>
      </c>
      <c r="BO252" s="120">
        <v>0</v>
      </c>
      <c r="BP252" s="123">
        <v>0</v>
      </c>
      <c r="BQ252" s="120">
        <v>75</v>
      </c>
      <c r="BR252" s="123">
        <v>100</v>
      </c>
      <c r="BS252" s="120">
        <v>75</v>
      </c>
      <c r="BT252" s="2"/>
      <c r="BU252" s="3"/>
      <c r="BV252" s="3"/>
      <c r="BW252" s="3"/>
      <c r="BX252" s="3"/>
    </row>
    <row r="253" spans="1:76" x14ac:dyDescent="0.25">
      <c r="A253" s="64" t="s">
        <v>366</v>
      </c>
      <c r="B253" s="65"/>
      <c r="C253" s="65" t="s">
        <v>64</v>
      </c>
      <c r="D253" s="66">
        <v>162.02133966063408</v>
      </c>
      <c r="E253" s="68"/>
      <c r="F253" s="100" t="s">
        <v>10172</v>
      </c>
      <c r="G253" s="65"/>
      <c r="H253" s="69" t="s">
        <v>366</v>
      </c>
      <c r="I253" s="70"/>
      <c r="J253" s="70"/>
      <c r="K253" s="69" t="s">
        <v>11458</v>
      </c>
      <c r="L253" s="73">
        <v>1</v>
      </c>
      <c r="M253" s="74">
        <v>7222.87890625</v>
      </c>
      <c r="N253" s="74">
        <v>8406.255859375</v>
      </c>
      <c r="O253" s="75"/>
      <c r="P253" s="76"/>
      <c r="Q253" s="76"/>
      <c r="R253" s="86"/>
      <c r="S253" s="48">
        <v>1</v>
      </c>
      <c r="T253" s="48">
        <v>1</v>
      </c>
      <c r="U253" s="49">
        <v>0</v>
      </c>
      <c r="V253" s="49">
        <v>3.8462000000000003E-2</v>
      </c>
      <c r="W253" s="49">
        <v>0</v>
      </c>
      <c r="X253" s="49">
        <v>0.59661600000000004</v>
      </c>
      <c r="Y253" s="49">
        <v>0.5</v>
      </c>
      <c r="Z253" s="49">
        <v>0</v>
      </c>
      <c r="AA253" s="71">
        <v>253</v>
      </c>
      <c r="AB253" s="71"/>
      <c r="AC253" s="72"/>
      <c r="AD253" s="78" t="s">
        <v>6756</v>
      </c>
      <c r="AE253" s="78">
        <v>89</v>
      </c>
      <c r="AF253" s="78">
        <v>68</v>
      </c>
      <c r="AG253" s="78">
        <v>2035</v>
      </c>
      <c r="AH253" s="78">
        <v>11</v>
      </c>
      <c r="AI253" s="78">
        <v>-36000</v>
      </c>
      <c r="AJ253" s="78" t="s">
        <v>7492</v>
      </c>
      <c r="AK253" s="78" t="s">
        <v>8157</v>
      </c>
      <c r="AL253" s="82" t="s">
        <v>8609</v>
      </c>
      <c r="AM253" s="78" t="s">
        <v>9031</v>
      </c>
      <c r="AN253" s="80">
        <v>40942.409120370372</v>
      </c>
      <c r="AO253" s="82" t="s">
        <v>9268</v>
      </c>
      <c r="AP253" s="78" t="b">
        <v>0</v>
      </c>
      <c r="AQ253" s="78" t="b">
        <v>0</v>
      </c>
      <c r="AR253" s="78" t="b">
        <v>0</v>
      </c>
      <c r="AS253" s="78" t="s">
        <v>6308</v>
      </c>
      <c r="AT253" s="78">
        <v>127</v>
      </c>
      <c r="AU253" s="82" t="s">
        <v>9742</v>
      </c>
      <c r="AV253" s="78" t="b">
        <v>0</v>
      </c>
      <c r="AW253" s="78" t="s">
        <v>10419</v>
      </c>
      <c r="AX253" s="82" t="s">
        <v>10670</v>
      </c>
      <c r="AY253" s="78" t="s">
        <v>66</v>
      </c>
      <c r="AZ253" s="78" t="str">
        <f>REPLACE(INDEX(GroupVertices[Group], MATCH(Vertices[[#This Row],[Vertex]],GroupVertices[Vertex],0)),1,1,"")</f>
        <v>11</v>
      </c>
      <c r="BA253" s="48" t="s">
        <v>2073</v>
      </c>
      <c r="BB253" s="48" t="s">
        <v>2073</v>
      </c>
      <c r="BC253" s="48" t="s">
        <v>2545</v>
      </c>
      <c r="BD253" s="48" t="s">
        <v>2545</v>
      </c>
      <c r="BE253" s="48" t="s">
        <v>2733</v>
      </c>
      <c r="BF253" s="48" t="s">
        <v>2733</v>
      </c>
      <c r="BG253" s="120" t="s">
        <v>13295</v>
      </c>
      <c r="BH253" s="120" t="s">
        <v>13295</v>
      </c>
      <c r="BI253" s="120" t="s">
        <v>13822</v>
      </c>
      <c r="BJ253" s="120" t="s">
        <v>13822</v>
      </c>
      <c r="BK253" s="120">
        <v>0</v>
      </c>
      <c r="BL253" s="123">
        <v>0</v>
      </c>
      <c r="BM253" s="120">
        <v>0</v>
      </c>
      <c r="BN253" s="123">
        <v>0</v>
      </c>
      <c r="BO253" s="120">
        <v>0</v>
      </c>
      <c r="BP253" s="123">
        <v>0</v>
      </c>
      <c r="BQ253" s="120">
        <v>25</v>
      </c>
      <c r="BR253" s="123">
        <v>100</v>
      </c>
      <c r="BS253" s="120">
        <v>25</v>
      </c>
      <c r="BT253" s="2"/>
      <c r="BU253" s="3"/>
      <c r="BV253" s="3"/>
      <c r="BW253" s="3"/>
      <c r="BX253" s="3"/>
    </row>
    <row r="254" spans="1:76" x14ac:dyDescent="0.25">
      <c r="A254" s="64" t="s">
        <v>551</v>
      </c>
      <c r="B254" s="65"/>
      <c r="C254" s="65" t="s">
        <v>64</v>
      </c>
      <c r="D254" s="66">
        <v>162.02510548309891</v>
      </c>
      <c r="E254" s="68"/>
      <c r="F254" s="100" t="s">
        <v>10173</v>
      </c>
      <c r="G254" s="65"/>
      <c r="H254" s="69" t="s">
        <v>551</v>
      </c>
      <c r="I254" s="70"/>
      <c r="J254" s="70"/>
      <c r="K254" s="69" t="s">
        <v>11459</v>
      </c>
      <c r="L254" s="73">
        <v>1.166239772903461</v>
      </c>
      <c r="M254" s="74">
        <v>7481.4072265625</v>
      </c>
      <c r="N254" s="74">
        <v>8433.19140625</v>
      </c>
      <c r="O254" s="75"/>
      <c r="P254" s="76"/>
      <c r="Q254" s="76"/>
      <c r="R254" s="86"/>
      <c r="S254" s="48">
        <v>2</v>
      </c>
      <c r="T254" s="48">
        <v>1</v>
      </c>
      <c r="U254" s="49">
        <v>1</v>
      </c>
      <c r="V254" s="49">
        <v>0.04</v>
      </c>
      <c r="W254" s="49">
        <v>0</v>
      </c>
      <c r="X254" s="49">
        <v>0.85885800000000001</v>
      </c>
      <c r="Y254" s="49">
        <v>0.33333333333333331</v>
      </c>
      <c r="Z254" s="49">
        <v>0</v>
      </c>
      <c r="AA254" s="71">
        <v>254</v>
      </c>
      <c r="AB254" s="71"/>
      <c r="AC254" s="72"/>
      <c r="AD254" s="78" t="s">
        <v>6757</v>
      </c>
      <c r="AE254" s="78">
        <v>117</v>
      </c>
      <c r="AF254" s="78">
        <v>80</v>
      </c>
      <c r="AG254" s="78">
        <v>567</v>
      </c>
      <c r="AH254" s="78">
        <v>398</v>
      </c>
      <c r="AI254" s="78"/>
      <c r="AJ254" s="78" t="s">
        <v>7493</v>
      </c>
      <c r="AK254" s="78" t="s">
        <v>6433</v>
      </c>
      <c r="AL254" s="78"/>
      <c r="AM254" s="78"/>
      <c r="AN254" s="80">
        <v>40553.641805555555</v>
      </c>
      <c r="AO254" s="82" t="s">
        <v>9269</v>
      </c>
      <c r="AP254" s="78" t="b">
        <v>1</v>
      </c>
      <c r="AQ254" s="78" t="b">
        <v>0</v>
      </c>
      <c r="AR254" s="78" t="b">
        <v>0</v>
      </c>
      <c r="AS254" s="78" t="s">
        <v>6308</v>
      </c>
      <c r="AT254" s="78">
        <v>27</v>
      </c>
      <c r="AU254" s="82" t="s">
        <v>9742</v>
      </c>
      <c r="AV254" s="78" t="b">
        <v>0</v>
      </c>
      <c r="AW254" s="78" t="s">
        <v>10419</v>
      </c>
      <c r="AX254" s="82" t="s">
        <v>10671</v>
      </c>
      <c r="AY254" s="78" t="s">
        <v>66</v>
      </c>
      <c r="AZ254" s="78" t="str">
        <f>REPLACE(INDEX(GroupVertices[Group], MATCH(Vertices[[#This Row],[Vertex]],GroupVertices[Vertex],0)),1,1,"")</f>
        <v>11</v>
      </c>
      <c r="BA254" s="48" t="s">
        <v>2073</v>
      </c>
      <c r="BB254" s="48" t="s">
        <v>2073</v>
      </c>
      <c r="BC254" s="48" t="s">
        <v>2545</v>
      </c>
      <c r="BD254" s="48" t="s">
        <v>2545</v>
      </c>
      <c r="BE254" s="48" t="s">
        <v>2733</v>
      </c>
      <c r="BF254" s="48" t="s">
        <v>2733</v>
      </c>
      <c r="BG254" s="120" t="s">
        <v>13295</v>
      </c>
      <c r="BH254" s="120" t="s">
        <v>13295</v>
      </c>
      <c r="BI254" s="120" t="s">
        <v>13822</v>
      </c>
      <c r="BJ254" s="120" t="s">
        <v>13822</v>
      </c>
      <c r="BK254" s="120">
        <v>0</v>
      </c>
      <c r="BL254" s="123">
        <v>0</v>
      </c>
      <c r="BM254" s="120">
        <v>0</v>
      </c>
      <c r="BN254" s="123">
        <v>0</v>
      </c>
      <c r="BO254" s="120">
        <v>0</v>
      </c>
      <c r="BP254" s="123">
        <v>0</v>
      </c>
      <c r="BQ254" s="120">
        <v>25</v>
      </c>
      <c r="BR254" s="123">
        <v>100</v>
      </c>
      <c r="BS254" s="120">
        <v>25</v>
      </c>
      <c r="BT254" s="2"/>
      <c r="BU254" s="3"/>
      <c r="BV254" s="3"/>
      <c r="BW254" s="3"/>
      <c r="BX254" s="3"/>
    </row>
    <row r="255" spans="1:76" x14ac:dyDescent="0.25">
      <c r="A255" s="64" t="s">
        <v>621</v>
      </c>
      <c r="B255" s="65"/>
      <c r="C255" s="65" t="s">
        <v>64</v>
      </c>
      <c r="D255" s="66">
        <v>162.09508701723718</v>
      </c>
      <c r="E255" s="68"/>
      <c r="F255" s="100" t="s">
        <v>3765</v>
      </c>
      <c r="G255" s="65"/>
      <c r="H255" s="69" t="s">
        <v>621</v>
      </c>
      <c r="I255" s="70"/>
      <c r="J255" s="70"/>
      <c r="K255" s="69" t="s">
        <v>11460</v>
      </c>
      <c r="L255" s="73">
        <v>1</v>
      </c>
      <c r="M255" s="74">
        <v>6997.35107421875</v>
      </c>
      <c r="N255" s="74">
        <v>8811.6533203125</v>
      </c>
      <c r="O255" s="75"/>
      <c r="P255" s="76"/>
      <c r="Q255" s="76"/>
      <c r="R255" s="86"/>
      <c r="S255" s="48">
        <v>1</v>
      </c>
      <c r="T255" s="48">
        <v>2</v>
      </c>
      <c r="U255" s="49">
        <v>0</v>
      </c>
      <c r="V255" s="49">
        <v>0.04</v>
      </c>
      <c r="W255" s="49">
        <v>0</v>
      </c>
      <c r="X255" s="49">
        <v>0.82787699999999997</v>
      </c>
      <c r="Y255" s="49">
        <v>0.5</v>
      </c>
      <c r="Z255" s="49">
        <v>0</v>
      </c>
      <c r="AA255" s="71">
        <v>255</v>
      </c>
      <c r="AB255" s="71"/>
      <c r="AC255" s="72"/>
      <c r="AD255" s="78" t="s">
        <v>6758</v>
      </c>
      <c r="AE255" s="78">
        <v>277</v>
      </c>
      <c r="AF255" s="78">
        <v>303</v>
      </c>
      <c r="AG255" s="78">
        <v>8421</v>
      </c>
      <c r="AH255" s="78">
        <v>83</v>
      </c>
      <c r="AI255" s="78"/>
      <c r="AJ255" s="78" t="s">
        <v>7494</v>
      </c>
      <c r="AK255" s="78"/>
      <c r="AL255" s="78"/>
      <c r="AM255" s="78"/>
      <c r="AN255" s="80">
        <v>41670.361747685187</v>
      </c>
      <c r="AO255" s="82" t="s">
        <v>9270</v>
      </c>
      <c r="AP255" s="78" t="b">
        <v>1</v>
      </c>
      <c r="AQ255" s="78" t="b">
        <v>0</v>
      </c>
      <c r="AR255" s="78" t="b">
        <v>0</v>
      </c>
      <c r="AS255" s="78" t="s">
        <v>6308</v>
      </c>
      <c r="AT255" s="78">
        <v>383</v>
      </c>
      <c r="AU255" s="82" t="s">
        <v>9742</v>
      </c>
      <c r="AV255" s="78" t="b">
        <v>0</v>
      </c>
      <c r="AW255" s="78" t="s">
        <v>10419</v>
      </c>
      <c r="AX255" s="82" t="s">
        <v>10672</v>
      </c>
      <c r="AY255" s="78" t="s">
        <v>66</v>
      </c>
      <c r="AZ255" s="78" t="str">
        <f>REPLACE(INDEX(GroupVertices[Group], MATCH(Vertices[[#This Row],[Vertex]],GroupVertices[Vertex],0)),1,1,"")</f>
        <v>11</v>
      </c>
      <c r="BA255" s="48" t="s">
        <v>2073</v>
      </c>
      <c r="BB255" s="48" t="s">
        <v>2073</v>
      </c>
      <c r="BC255" s="48" t="s">
        <v>2545</v>
      </c>
      <c r="BD255" s="48" t="s">
        <v>2545</v>
      </c>
      <c r="BE255" s="48" t="s">
        <v>2733</v>
      </c>
      <c r="BF255" s="48" t="s">
        <v>13130</v>
      </c>
      <c r="BG255" s="120" t="s">
        <v>13307</v>
      </c>
      <c r="BH255" s="120" t="s">
        <v>13639</v>
      </c>
      <c r="BI255" s="120" t="s">
        <v>13822</v>
      </c>
      <c r="BJ255" s="120" t="s">
        <v>14145</v>
      </c>
      <c r="BK255" s="120">
        <v>0</v>
      </c>
      <c r="BL255" s="123">
        <v>0</v>
      </c>
      <c r="BM255" s="120">
        <v>0</v>
      </c>
      <c r="BN255" s="123">
        <v>0</v>
      </c>
      <c r="BO255" s="120">
        <v>0</v>
      </c>
      <c r="BP255" s="123">
        <v>0</v>
      </c>
      <c r="BQ255" s="120">
        <v>40</v>
      </c>
      <c r="BR255" s="123">
        <v>100</v>
      </c>
      <c r="BS255" s="120">
        <v>40</v>
      </c>
      <c r="BT255" s="2"/>
      <c r="BU255" s="3"/>
      <c r="BV255" s="3"/>
      <c r="BW255" s="3"/>
      <c r="BX255" s="3"/>
    </row>
    <row r="256" spans="1:76" x14ac:dyDescent="0.25">
      <c r="A256" s="64" t="s">
        <v>620</v>
      </c>
      <c r="B256" s="65"/>
      <c r="C256" s="65" t="s">
        <v>64</v>
      </c>
      <c r="D256" s="66">
        <v>162.01474947132061</v>
      </c>
      <c r="E256" s="68"/>
      <c r="F256" s="100" t="s">
        <v>10174</v>
      </c>
      <c r="G256" s="65"/>
      <c r="H256" s="69" t="s">
        <v>620</v>
      </c>
      <c r="I256" s="70"/>
      <c r="J256" s="70"/>
      <c r="K256" s="69" t="s">
        <v>11461</v>
      </c>
      <c r="L256" s="73">
        <v>1.3324795458069221</v>
      </c>
      <c r="M256" s="74">
        <v>7153.0751953125</v>
      </c>
      <c r="N256" s="74">
        <v>9015.5810546875</v>
      </c>
      <c r="O256" s="75"/>
      <c r="P256" s="76"/>
      <c r="Q256" s="76"/>
      <c r="R256" s="86"/>
      <c r="S256" s="48">
        <v>3</v>
      </c>
      <c r="T256" s="48">
        <v>1</v>
      </c>
      <c r="U256" s="49">
        <v>2</v>
      </c>
      <c r="V256" s="49">
        <v>4.1667000000000003E-2</v>
      </c>
      <c r="W256" s="49">
        <v>0</v>
      </c>
      <c r="X256" s="49">
        <v>1.0882879999999999</v>
      </c>
      <c r="Y256" s="49">
        <v>0.33333333333333331</v>
      </c>
      <c r="Z256" s="49">
        <v>0</v>
      </c>
      <c r="AA256" s="71">
        <v>256</v>
      </c>
      <c r="AB256" s="71"/>
      <c r="AC256" s="72"/>
      <c r="AD256" s="78" t="s">
        <v>6759</v>
      </c>
      <c r="AE256" s="78">
        <v>70</v>
      </c>
      <c r="AF256" s="78">
        <v>47</v>
      </c>
      <c r="AG256" s="78">
        <v>128</v>
      </c>
      <c r="AH256" s="78">
        <v>11</v>
      </c>
      <c r="AI256" s="78"/>
      <c r="AJ256" s="78" t="s">
        <v>7495</v>
      </c>
      <c r="AK256" s="78"/>
      <c r="AL256" s="78"/>
      <c r="AM256" s="78"/>
      <c r="AN256" s="80">
        <v>41012.295671296299</v>
      </c>
      <c r="AO256" s="78"/>
      <c r="AP256" s="78" t="b">
        <v>1</v>
      </c>
      <c r="AQ256" s="78" t="b">
        <v>0</v>
      </c>
      <c r="AR256" s="78" t="b">
        <v>0</v>
      </c>
      <c r="AS256" s="78" t="s">
        <v>6308</v>
      </c>
      <c r="AT256" s="78">
        <v>0</v>
      </c>
      <c r="AU256" s="82" t="s">
        <v>9742</v>
      </c>
      <c r="AV256" s="78" t="b">
        <v>0</v>
      </c>
      <c r="AW256" s="78" t="s">
        <v>10419</v>
      </c>
      <c r="AX256" s="82" t="s">
        <v>10673</v>
      </c>
      <c r="AY256" s="78" t="s">
        <v>66</v>
      </c>
      <c r="AZ256" s="78" t="str">
        <f>REPLACE(INDEX(GroupVertices[Group], MATCH(Vertices[[#This Row],[Vertex]],GroupVertices[Vertex],0)),1,1,"")</f>
        <v>11</v>
      </c>
      <c r="BA256" s="48" t="s">
        <v>2073</v>
      </c>
      <c r="BB256" s="48" t="s">
        <v>2073</v>
      </c>
      <c r="BC256" s="48" t="s">
        <v>2545</v>
      </c>
      <c r="BD256" s="48" t="s">
        <v>2545</v>
      </c>
      <c r="BE256" s="48" t="s">
        <v>2733</v>
      </c>
      <c r="BF256" s="48" t="s">
        <v>2733</v>
      </c>
      <c r="BG256" s="120" t="s">
        <v>13295</v>
      </c>
      <c r="BH256" s="120" t="s">
        <v>13295</v>
      </c>
      <c r="BI256" s="120" t="s">
        <v>13822</v>
      </c>
      <c r="BJ256" s="120" t="s">
        <v>13822</v>
      </c>
      <c r="BK256" s="120">
        <v>0</v>
      </c>
      <c r="BL256" s="123">
        <v>0</v>
      </c>
      <c r="BM256" s="120">
        <v>0</v>
      </c>
      <c r="BN256" s="123">
        <v>0</v>
      </c>
      <c r="BO256" s="120">
        <v>0</v>
      </c>
      <c r="BP256" s="123">
        <v>0</v>
      </c>
      <c r="BQ256" s="120">
        <v>25</v>
      </c>
      <c r="BR256" s="123">
        <v>100</v>
      </c>
      <c r="BS256" s="120">
        <v>25</v>
      </c>
      <c r="BT256" s="2"/>
      <c r="BU256" s="3"/>
      <c r="BV256" s="3"/>
      <c r="BW256" s="3"/>
      <c r="BX256" s="3"/>
    </row>
    <row r="257" spans="1:76" x14ac:dyDescent="0.25">
      <c r="A257" s="64" t="s">
        <v>367</v>
      </c>
      <c r="B257" s="65"/>
      <c r="C257" s="65" t="s">
        <v>64</v>
      </c>
      <c r="D257" s="66">
        <v>163.02304843628116</v>
      </c>
      <c r="E257" s="68"/>
      <c r="F257" s="100" t="s">
        <v>3584</v>
      </c>
      <c r="G257" s="65"/>
      <c r="H257" s="69" t="s">
        <v>367</v>
      </c>
      <c r="I257" s="70"/>
      <c r="J257" s="70"/>
      <c r="K257" s="69" t="s">
        <v>11462</v>
      </c>
      <c r="L257" s="73">
        <v>1</v>
      </c>
      <c r="M257" s="74">
        <v>7266.97998046875</v>
      </c>
      <c r="N257" s="74">
        <v>4990.677734375</v>
      </c>
      <c r="O257" s="75"/>
      <c r="P257" s="76"/>
      <c r="Q257" s="76"/>
      <c r="R257" s="86"/>
      <c r="S257" s="48">
        <v>2</v>
      </c>
      <c r="T257" s="48">
        <v>1</v>
      </c>
      <c r="U257" s="49">
        <v>0</v>
      </c>
      <c r="V257" s="49">
        <v>0.33333299999999999</v>
      </c>
      <c r="W257" s="49">
        <v>0</v>
      </c>
      <c r="X257" s="49">
        <v>0.99999899999999997</v>
      </c>
      <c r="Y257" s="49">
        <v>0</v>
      </c>
      <c r="Z257" s="49">
        <v>0</v>
      </c>
      <c r="AA257" s="71">
        <v>257</v>
      </c>
      <c r="AB257" s="71"/>
      <c r="AC257" s="72"/>
      <c r="AD257" s="78" t="s">
        <v>6760</v>
      </c>
      <c r="AE257" s="78">
        <v>3503</v>
      </c>
      <c r="AF257" s="78">
        <v>3260</v>
      </c>
      <c r="AG257" s="78">
        <v>4172</v>
      </c>
      <c r="AH257" s="78">
        <v>145</v>
      </c>
      <c r="AI257" s="78">
        <v>-25200</v>
      </c>
      <c r="AJ257" s="78" t="s">
        <v>7496</v>
      </c>
      <c r="AK257" s="78"/>
      <c r="AL257" s="78"/>
      <c r="AM257" s="78" t="s">
        <v>9004</v>
      </c>
      <c r="AN257" s="80">
        <v>42881.651585648149</v>
      </c>
      <c r="AO257" s="82" t="s">
        <v>9271</v>
      </c>
      <c r="AP257" s="78" t="b">
        <v>0</v>
      </c>
      <c r="AQ257" s="78" t="b">
        <v>0</v>
      </c>
      <c r="AR257" s="78" t="b">
        <v>0</v>
      </c>
      <c r="AS257" s="78" t="s">
        <v>6304</v>
      </c>
      <c r="AT257" s="78">
        <v>65</v>
      </c>
      <c r="AU257" s="82" t="s">
        <v>9742</v>
      </c>
      <c r="AV257" s="78" t="b">
        <v>0</v>
      </c>
      <c r="AW257" s="78" t="s">
        <v>10419</v>
      </c>
      <c r="AX257" s="82" t="s">
        <v>10674</v>
      </c>
      <c r="AY257" s="78" t="s">
        <v>66</v>
      </c>
      <c r="AZ257" s="78" t="str">
        <f>REPLACE(INDEX(GroupVertices[Group], MATCH(Vertices[[#This Row],[Vertex]],GroupVertices[Vertex],0)),1,1,"")</f>
        <v>61</v>
      </c>
      <c r="BA257" s="48" t="s">
        <v>2074</v>
      </c>
      <c r="BB257" s="48" t="s">
        <v>2074</v>
      </c>
      <c r="BC257" s="48" t="s">
        <v>2546</v>
      </c>
      <c r="BD257" s="48" t="s">
        <v>2546</v>
      </c>
      <c r="BE257" s="48" t="s">
        <v>2701</v>
      </c>
      <c r="BF257" s="48" t="s">
        <v>2701</v>
      </c>
      <c r="BG257" s="120" t="s">
        <v>13308</v>
      </c>
      <c r="BH257" s="120" t="s">
        <v>13308</v>
      </c>
      <c r="BI257" s="120" t="s">
        <v>13833</v>
      </c>
      <c r="BJ257" s="120" t="s">
        <v>13833</v>
      </c>
      <c r="BK257" s="120">
        <v>1</v>
      </c>
      <c r="BL257" s="123">
        <v>10</v>
      </c>
      <c r="BM257" s="120">
        <v>0</v>
      </c>
      <c r="BN257" s="123">
        <v>0</v>
      </c>
      <c r="BO257" s="120">
        <v>0</v>
      </c>
      <c r="BP257" s="123">
        <v>0</v>
      </c>
      <c r="BQ257" s="120">
        <v>9</v>
      </c>
      <c r="BR257" s="123">
        <v>90</v>
      </c>
      <c r="BS257" s="120">
        <v>10</v>
      </c>
      <c r="BT257" s="2"/>
      <c r="BU257" s="3"/>
      <c r="BV257" s="3"/>
      <c r="BW257" s="3"/>
      <c r="BX257" s="3"/>
    </row>
    <row r="258" spans="1:76" x14ac:dyDescent="0.25">
      <c r="A258" s="64" t="s">
        <v>368</v>
      </c>
      <c r="B258" s="65"/>
      <c r="C258" s="65" t="s">
        <v>64</v>
      </c>
      <c r="D258" s="66">
        <v>162.10889503294158</v>
      </c>
      <c r="E258" s="68"/>
      <c r="F258" s="100" t="s">
        <v>3585</v>
      </c>
      <c r="G258" s="65"/>
      <c r="H258" s="69" t="s">
        <v>368</v>
      </c>
      <c r="I258" s="70"/>
      <c r="J258" s="70"/>
      <c r="K258" s="69" t="s">
        <v>11463</v>
      </c>
      <c r="L258" s="73">
        <v>1.3324795458069221</v>
      </c>
      <c r="M258" s="74">
        <v>7266.97998046875</v>
      </c>
      <c r="N258" s="74">
        <v>4784.8154296875</v>
      </c>
      <c r="O258" s="75"/>
      <c r="P258" s="76"/>
      <c r="Q258" s="76"/>
      <c r="R258" s="86"/>
      <c r="S258" s="48">
        <v>0</v>
      </c>
      <c r="T258" s="48">
        <v>2</v>
      </c>
      <c r="U258" s="49">
        <v>2</v>
      </c>
      <c r="V258" s="49">
        <v>0.5</v>
      </c>
      <c r="W258" s="49">
        <v>0</v>
      </c>
      <c r="X258" s="49">
        <v>0.99999899999999997</v>
      </c>
      <c r="Y258" s="49">
        <v>0</v>
      </c>
      <c r="Z258" s="49">
        <v>0</v>
      </c>
      <c r="AA258" s="71">
        <v>258</v>
      </c>
      <c r="AB258" s="71"/>
      <c r="AC258" s="72"/>
      <c r="AD258" s="78" t="s">
        <v>6761</v>
      </c>
      <c r="AE258" s="78">
        <v>823</v>
      </c>
      <c r="AF258" s="78">
        <v>347</v>
      </c>
      <c r="AG258" s="78">
        <v>1495</v>
      </c>
      <c r="AH258" s="78">
        <v>355</v>
      </c>
      <c r="AI258" s="78"/>
      <c r="AJ258" s="78" t="s">
        <v>7497</v>
      </c>
      <c r="AK258" s="78" t="s">
        <v>6429</v>
      </c>
      <c r="AL258" s="82" t="s">
        <v>8610</v>
      </c>
      <c r="AM258" s="78"/>
      <c r="AN258" s="80">
        <v>42793.987500000003</v>
      </c>
      <c r="AO258" s="82" t="s">
        <v>9272</v>
      </c>
      <c r="AP258" s="78" t="b">
        <v>1</v>
      </c>
      <c r="AQ258" s="78" t="b">
        <v>0</v>
      </c>
      <c r="AR258" s="78" t="b">
        <v>1</v>
      </c>
      <c r="AS258" s="78" t="s">
        <v>6304</v>
      </c>
      <c r="AT258" s="78">
        <v>10</v>
      </c>
      <c r="AU258" s="78"/>
      <c r="AV258" s="78" t="b">
        <v>0</v>
      </c>
      <c r="AW258" s="78" t="s">
        <v>10419</v>
      </c>
      <c r="AX258" s="82" t="s">
        <v>10675</v>
      </c>
      <c r="AY258" s="78" t="s">
        <v>66</v>
      </c>
      <c r="AZ258" s="78" t="str">
        <f>REPLACE(INDEX(GroupVertices[Group], MATCH(Vertices[[#This Row],[Vertex]],GroupVertices[Vertex],0)),1,1,"")</f>
        <v>61</v>
      </c>
      <c r="BA258" s="48" t="s">
        <v>12211</v>
      </c>
      <c r="BB258" s="48" t="s">
        <v>12211</v>
      </c>
      <c r="BC258" s="48" t="s">
        <v>2546</v>
      </c>
      <c r="BD258" s="48" t="s">
        <v>2546</v>
      </c>
      <c r="BE258" s="48" t="s">
        <v>2701</v>
      </c>
      <c r="BF258" s="48" t="s">
        <v>2701</v>
      </c>
      <c r="BG258" s="120" t="s">
        <v>13309</v>
      </c>
      <c r="BH258" s="120" t="s">
        <v>13640</v>
      </c>
      <c r="BI258" s="120" t="s">
        <v>13834</v>
      </c>
      <c r="BJ258" s="120" t="s">
        <v>14146</v>
      </c>
      <c r="BK258" s="120">
        <v>2</v>
      </c>
      <c r="BL258" s="123">
        <v>7.6923076923076925</v>
      </c>
      <c r="BM258" s="120">
        <v>1</v>
      </c>
      <c r="BN258" s="123">
        <v>3.8461538461538463</v>
      </c>
      <c r="BO258" s="120">
        <v>0</v>
      </c>
      <c r="BP258" s="123">
        <v>0</v>
      </c>
      <c r="BQ258" s="120">
        <v>23</v>
      </c>
      <c r="BR258" s="123">
        <v>88.461538461538467</v>
      </c>
      <c r="BS258" s="120">
        <v>26</v>
      </c>
      <c r="BT258" s="2"/>
      <c r="BU258" s="3"/>
      <c r="BV258" s="3"/>
      <c r="BW258" s="3"/>
      <c r="BX258" s="3"/>
    </row>
    <row r="259" spans="1:76" x14ac:dyDescent="0.25">
      <c r="A259" s="64" t="s">
        <v>369</v>
      </c>
      <c r="B259" s="65"/>
      <c r="C259" s="65" t="s">
        <v>64</v>
      </c>
      <c r="D259" s="66">
        <v>162.84103368381398</v>
      </c>
      <c r="E259" s="68"/>
      <c r="F259" s="100" t="s">
        <v>3586</v>
      </c>
      <c r="G259" s="65"/>
      <c r="H259" s="69" t="s">
        <v>369</v>
      </c>
      <c r="I259" s="70"/>
      <c r="J259" s="70"/>
      <c r="K259" s="69" t="s">
        <v>11464</v>
      </c>
      <c r="L259" s="73">
        <v>1</v>
      </c>
      <c r="M259" s="74">
        <v>7403.41796875</v>
      </c>
      <c r="N259" s="74">
        <v>4990.677734375</v>
      </c>
      <c r="O259" s="75"/>
      <c r="P259" s="76"/>
      <c r="Q259" s="76"/>
      <c r="R259" s="86"/>
      <c r="S259" s="48">
        <v>2</v>
      </c>
      <c r="T259" s="48">
        <v>1</v>
      </c>
      <c r="U259" s="49">
        <v>0</v>
      </c>
      <c r="V259" s="49">
        <v>0.33333299999999999</v>
      </c>
      <c r="W259" s="49">
        <v>0</v>
      </c>
      <c r="X259" s="49">
        <v>0.99999899999999997</v>
      </c>
      <c r="Y259" s="49">
        <v>0</v>
      </c>
      <c r="Z259" s="49">
        <v>0</v>
      </c>
      <c r="AA259" s="71">
        <v>259</v>
      </c>
      <c r="AB259" s="71"/>
      <c r="AC259" s="72"/>
      <c r="AD259" s="78" t="s">
        <v>6762</v>
      </c>
      <c r="AE259" s="78">
        <v>3145</v>
      </c>
      <c r="AF259" s="78">
        <v>2680</v>
      </c>
      <c r="AG259" s="78">
        <v>2913</v>
      </c>
      <c r="AH259" s="78">
        <v>88</v>
      </c>
      <c r="AI259" s="78">
        <v>-25200</v>
      </c>
      <c r="AJ259" s="78" t="s">
        <v>7498</v>
      </c>
      <c r="AK259" s="78"/>
      <c r="AL259" s="78"/>
      <c r="AM259" s="78" t="s">
        <v>9004</v>
      </c>
      <c r="AN259" s="80">
        <v>42759.929710648146</v>
      </c>
      <c r="AO259" s="82" t="s">
        <v>9273</v>
      </c>
      <c r="AP259" s="78" t="b">
        <v>1</v>
      </c>
      <c r="AQ259" s="78" t="b">
        <v>0</v>
      </c>
      <c r="AR259" s="78" t="b">
        <v>0</v>
      </c>
      <c r="AS259" s="78" t="s">
        <v>6304</v>
      </c>
      <c r="AT259" s="78">
        <v>28</v>
      </c>
      <c r="AU259" s="78"/>
      <c r="AV259" s="78" t="b">
        <v>0</v>
      </c>
      <c r="AW259" s="78" t="s">
        <v>10419</v>
      </c>
      <c r="AX259" s="82" t="s">
        <v>10676</v>
      </c>
      <c r="AY259" s="78" t="s">
        <v>66</v>
      </c>
      <c r="AZ259" s="78" t="str">
        <f>REPLACE(INDEX(GroupVertices[Group], MATCH(Vertices[[#This Row],[Vertex]],GroupVertices[Vertex],0)),1,1,"")</f>
        <v>61</v>
      </c>
      <c r="BA259" s="48" t="s">
        <v>2075</v>
      </c>
      <c r="BB259" s="48" t="s">
        <v>2075</v>
      </c>
      <c r="BC259" s="48" t="s">
        <v>2546</v>
      </c>
      <c r="BD259" s="48" t="s">
        <v>2546</v>
      </c>
      <c r="BE259" s="48" t="s">
        <v>2701</v>
      </c>
      <c r="BF259" s="48" t="s">
        <v>2701</v>
      </c>
      <c r="BG259" s="120" t="s">
        <v>13310</v>
      </c>
      <c r="BH259" s="120" t="s">
        <v>13310</v>
      </c>
      <c r="BI259" s="120" t="s">
        <v>13835</v>
      </c>
      <c r="BJ259" s="120" t="s">
        <v>13835</v>
      </c>
      <c r="BK259" s="120">
        <v>1</v>
      </c>
      <c r="BL259" s="123">
        <v>8.3333333333333339</v>
      </c>
      <c r="BM259" s="120">
        <v>1</v>
      </c>
      <c r="BN259" s="123">
        <v>8.3333333333333339</v>
      </c>
      <c r="BO259" s="120">
        <v>0</v>
      </c>
      <c r="BP259" s="123">
        <v>0</v>
      </c>
      <c r="BQ259" s="120">
        <v>10</v>
      </c>
      <c r="BR259" s="123">
        <v>83.333333333333329</v>
      </c>
      <c r="BS259" s="120">
        <v>12</v>
      </c>
      <c r="BT259" s="2"/>
      <c r="BU259" s="3"/>
      <c r="BV259" s="3"/>
      <c r="BW259" s="3"/>
      <c r="BX259" s="3"/>
    </row>
    <row r="260" spans="1:76" x14ac:dyDescent="0.25">
      <c r="A260" s="64" t="s">
        <v>370</v>
      </c>
      <c r="B260" s="65"/>
      <c r="C260" s="65" t="s">
        <v>64</v>
      </c>
      <c r="D260" s="66">
        <v>162.40827791889626</v>
      </c>
      <c r="E260" s="68"/>
      <c r="F260" s="100" t="s">
        <v>10175</v>
      </c>
      <c r="G260" s="65"/>
      <c r="H260" s="69" t="s">
        <v>370</v>
      </c>
      <c r="I260" s="70"/>
      <c r="J260" s="70"/>
      <c r="K260" s="69" t="s">
        <v>11465</v>
      </c>
      <c r="L260" s="73">
        <v>1</v>
      </c>
      <c r="M260" s="74">
        <v>988.530029296875</v>
      </c>
      <c r="N260" s="74">
        <v>5612.8076171875</v>
      </c>
      <c r="O260" s="75"/>
      <c r="P260" s="76"/>
      <c r="Q260" s="76"/>
      <c r="R260" s="86"/>
      <c r="S260" s="48">
        <v>1</v>
      </c>
      <c r="T260" s="48">
        <v>1</v>
      </c>
      <c r="U260" s="49">
        <v>0</v>
      </c>
      <c r="V260" s="49">
        <v>0</v>
      </c>
      <c r="W260" s="49">
        <v>0</v>
      </c>
      <c r="X260" s="49">
        <v>0.99999899999999997</v>
      </c>
      <c r="Y260" s="49">
        <v>0</v>
      </c>
      <c r="Z260" s="49" t="s">
        <v>15767</v>
      </c>
      <c r="AA260" s="71">
        <v>260</v>
      </c>
      <c r="AB260" s="71"/>
      <c r="AC260" s="72"/>
      <c r="AD260" s="78" t="s">
        <v>6763</v>
      </c>
      <c r="AE260" s="78">
        <v>552</v>
      </c>
      <c r="AF260" s="78">
        <v>1301</v>
      </c>
      <c r="AG260" s="78">
        <v>843</v>
      </c>
      <c r="AH260" s="78">
        <v>234</v>
      </c>
      <c r="AI260" s="78">
        <v>-21600</v>
      </c>
      <c r="AJ260" s="78" t="s">
        <v>7499</v>
      </c>
      <c r="AK260" s="78" t="s">
        <v>8158</v>
      </c>
      <c r="AL260" s="82" t="s">
        <v>8611</v>
      </c>
      <c r="AM260" s="78" t="s">
        <v>9006</v>
      </c>
      <c r="AN260" s="80">
        <v>40248.662442129629</v>
      </c>
      <c r="AO260" s="82" t="s">
        <v>9274</v>
      </c>
      <c r="AP260" s="78" t="b">
        <v>0</v>
      </c>
      <c r="AQ260" s="78" t="b">
        <v>0</v>
      </c>
      <c r="AR260" s="78" t="b">
        <v>1</v>
      </c>
      <c r="AS260" s="78" t="s">
        <v>6304</v>
      </c>
      <c r="AT260" s="78">
        <v>61</v>
      </c>
      <c r="AU260" s="82" t="s">
        <v>9846</v>
      </c>
      <c r="AV260" s="78" t="b">
        <v>0</v>
      </c>
      <c r="AW260" s="78" t="s">
        <v>10419</v>
      </c>
      <c r="AX260" s="82" t="s">
        <v>10677</v>
      </c>
      <c r="AY260" s="78" t="s">
        <v>66</v>
      </c>
      <c r="AZ260" s="78" t="str">
        <f>REPLACE(INDEX(GroupVertices[Group], MATCH(Vertices[[#This Row],[Vertex]],GroupVertices[Vertex],0)),1,1,"")</f>
        <v>1</v>
      </c>
      <c r="BA260" s="48" t="s">
        <v>2076</v>
      </c>
      <c r="BB260" s="48" t="s">
        <v>2076</v>
      </c>
      <c r="BC260" s="48" t="s">
        <v>2578</v>
      </c>
      <c r="BD260" s="48" t="s">
        <v>2578</v>
      </c>
      <c r="BE260" s="48" t="s">
        <v>2734</v>
      </c>
      <c r="BF260" s="48" t="s">
        <v>2734</v>
      </c>
      <c r="BG260" s="120" t="s">
        <v>13311</v>
      </c>
      <c r="BH260" s="120" t="s">
        <v>13311</v>
      </c>
      <c r="BI260" s="120" t="s">
        <v>13836</v>
      </c>
      <c r="BJ260" s="120" t="s">
        <v>13836</v>
      </c>
      <c r="BK260" s="120">
        <v>1</v>
      </c>
      <c r="BL260" s="123">
        <v>6.25</v>
      </c>
      <c r="BM260" s="120">
        <v>0</v>
      </c>
      <c r="BN260" s="123">
        <v>0</v>
      </c>
      <c r="BO260" s="120">
        <v>0</v>
      </c>
      <c r="BP260" s="123">
        <v>0</v>
      </c>
      <c r="BQ260" s="120">
        <v>15</v>
      </c>
      <c r="BR260" s="123">
        <v>93.75</v>
      </c>
      <c r="BS260" s="120">
        <v>16</v>
      </c>
      <c r="BT260" s="2"/>
      <c r="BU260" s="3"/>
      <c r="BV260" s="3"/>
      <c r="BW260" s="3"/>
      <c r="BX260" s="3"/>
    </row>
    <row r="261" spans="1:76" x14ac:dyDescent="0.25">
      <c r="A261" s="64" t="s">
        <v>371</v>
      </c>
      <c r="B261" s="65"/>
      <c r="C261" s="65" t="s">
        <v>64</v>
      </c>
      <c r="D261" s="66">
        <v>162.23065662597136</v>
      </c>
      <c r="E261" s="68"/>
      <c r="F261" s="100" t="s">
        <v>3587</v>
      </c>
      <c r="G261" s="65"/>
      <c r="H261" s="69" t="s">
        <v>371</v>
      </c>
      <c r="I261" s="70"/>
      <c r="J261" s="70"/>
      <c r="K261" s="69" t="s">
        <v>11466</v>
      </c>
      <c r="L261" s="73">
        <v>1</v>
      </c>
      <c r="M261" s="74">
        <v>7702.283203125</v>
      </c>
      <c r="N261" s="74">
        <v>3472.2021484375</v>
      </c>
      <c r="O261" s="75"/>
      <c r="P261" s="76"/>
      <c r="Q261" s="76"/>
      <c r="R261" s="86"/>
      <c r="S261" s="48">
        <v>0</v>
      </c>
      <c r="T261" s="48">
        <v>1</v>
      </c>
      <c r="U261" s="49">
        <v>0</v>
      </c>
      <c r="V261" s="49">
        <v>0.33333299999999999</v>
      </c>
      <c r="W261" s="49">
        <v>0</v>
      </c>
      <c r="X261" s="49">
        <v>0.63829800000000003</v>
      </c>
      <c r="Y261" s="49">
        <v>0</v>
      </c>
      <c r="Z261" s="49">
        <v>0</v>
      </c>
      <c r="AA261" s="71">
        <v>261</v>
      </c>
      <c r="AB261" s="71"/>
      <c r="AC261" s="72"/>
      <c r="AD261" s="78" t="s">
        <v>6764</v>
      </c>
      <c r="AE261" s="78">
        <v>851</v>
      </c>
      <c r="AF261" s="78">
        <v>735</v>
      </c>
      <c r="AG261" s="78">
        <v>22065</v>
      </c>
      <c r="AH261" s="78">
        <v>61815</v>
      </c>
      <c r="AI261" s="78"/>
      <c r="AJ261" s="78"/>
      <c r="AK261" s="78" t="s">
        <v>8159</v>
      </c>
      <c r="AL261" s="78"/>
      <c r="AM261" s="78"/>
      <c r="AN261" s="80">
        <v>40674.302546296298</v>
      </c>
      <c r="AO261" s="82" t="s">
        <v>9275</v>
      </c>
      <c r="AP261" s="78" t="b">
        <v>0</v>
      </c>
      <c r="AQ261" s="78" t="b">
        <v>0</v>
      </c>
      <c r="AR261" s="78" t="b">
        <v>0</v>
      </c>
      <c r="AS261" s="78" t="s">
        <v>6304</v>
      </c>
      <c r="AT261" s="78">
        <v>17</v>
      </c>
      <c r="AU261" s="82" t="s">
        <v>9847</v>
      </c>
      <c r="AV261" s="78" t="b">
        <v>0</v>
      </c>
      <c r="AW261" s="78" t="s">
        <v>10419</v>
      </c>
      <c r="AX261" s="82" t="s">
        <v>10678</v>
      </c>
      <c r="AY261" s="78" t="s">
        <v>66</v>
      </c>
      <c r="AZ261" s="78" t="str">
        <f>REPLACE(INDEX(GroupVertices[Group], MATCH(Vertices[[#This Row],[Vertex]],GroupVertices[Vertex],0)),1,1,"")</f>
        <v>47</v>
      </c>
      <c r="BA261" s="48" t="s">
        <v>2077</v>
      </c>
      <c r="BB261" s="48" t="s">
        <v>2077</v>
      </c>
      <c r="BC261" s="48" t="s">
        <v>2533</v>
      </c>
      <c r="BD261" s="48" t="s">
        <v>2533</v>
      </c>
      <c r="BE261" s="48" t="s">
        <v>13053</v>
      </c>
      <c r="BF261" s="48" t="s">
        <v>13053</v>
      </c>
      <c r="BG261" s="120" t="s">
        <v>13312</v>
      </c>
      <c r="BH261" s="120" t="s">
        <v>13312</v>
      </c>
      <c r="BI261" s="120" t="s">
        <v>13837</v>
      </c>
      <c r="BJ261" s="120" t="s">
        <v>13837</v>
      </c>
      <c r="BK261" s="120">
        <v>1</v>
      </c>
      <c r="BL261" s="123">
        <v>5.2631578947368425</v>
      </c>
      <c r="BM261" s="120">
        <v>0</v>
      </c>
      <c r="BN261" s="123">
        <v>0</v>
      </c>
      <c r="BO261" s="120">
        <v>0</v>
      </c>
      <c r="BP261" s="123">
        <v>0</v>
      </c>
      <c r="BQ261" s="120">
        <v>18</v>
      </c>
      <c r="BR261" s="123">
        <v>94.736842105263165</v>
      </c>
      <c r="BS261" s="120">
        <v>19</v>
      </c>
      <c r="BT261" s="2"/>
      <c r="BU261" s="3"/>
      <c r="BV261" s="3"/>
      <c r="BW261" s="3"/>
      <c r="BX261" s="3"/>
    </row>
    <row r="262" spans="1:76" x14ac:dyDescent="0.25">
      <c r="A262" s="64" t="s">
        <v>569</v>
      </c>
      <c r="B262" s="65"/>
      <c r="C262" s="65" t="s">
        <v>64</v>
      </c>
      <c r="D262" s="66">
        <v>166.36772642213538</v>
      </c>
      <c r="E262" s="68"/>
      <c r="F262" s="100" t="s">
        <v>3728</v>
      </c>
      <c r="G262" s="65"/>
      <c r="H262" s="69" t="s">
        <v>569</v>
      </c>
      <c r="I262" s="70"/>
      <c r="J262" s="70"/>
      <c r="K262" s="69" t="s">
        <v>11467</v>
      </c>
      <c r="L262" s="73">
        <v>1.3324795458069221</v>
      </c>
      <c r="M262" s="74">
        <v>7702.283203125</v>
      </c>
      <c r="N262" s="74">
        <v>3056.556884765625</v>
      </c>
      <c r="O262" s="75"/>
      <c r="P262" s="76"/>
      <c r="Q262" s="76"/>
      <c r="R262" s="86"/>
      <c r="S262" s="48">
        <v>3</v>
      </c>
      <c r="T262" s="48">
        <v>1</v>
      </c>
      <c r="U262" s="49">
        <v>2</v>
      </c>
      <c r="V262" s="49">
        <v>0.5</v>
      </c>
      <c r="W262" s="49">
        <v>0</v>
      </c>
      <c r="X262" s="49">
        <v>1.723403</v>
      </c>
      <c r="Y262" s="49">
        <v>0</v>
      </c>
      <c r="Z262" s="49">
        <v>0</v>
      </c>
      <c r="AA262" s="71">
        <v>262</v>
      </c>
      <c r="AB262" s="71"/>
      <c r="AC262" s="72"/>
      <c r="AD262" s="78" t="s">
        <v>6765</v>
      </c>
      <c r="AE262" s="78">
        <v>14203</v>
      </c>
      <c r="AF262" s="78">
        <v>13918</v>
      </c>
      <c r="AG262" s="78">
        <v>1376</v>
      </c>
      <c r="AH262" s="78">
        <v>854</v>
      </c>
      <c r="AI262" s="78">
        <v>-18000</v>
      </c>
      <c r="AJ262" s="78" t="s">
        <v>7500</v>
      </c>
      <c r="AK262" s="78" t="s">
        <v>8160</v>
      </c>
      <c r="AL262" s="82" t="s">
        <v>8612</v>
      </c>
      <c r="AM262" s="78" t="s">
        <v>9005</v>
      </c>
      <c r="AN262" s="80">
        <v>42118.65556712963</v>
      </c>
      <c r="AO262" s="82" t="s">
        <v>9276</v>
      </c>
      <c r="AP262" s="78" t="b">
        <v>1</v>
      </c>
      <c r="AQ262" s="78" t="b">
        <v>0</v>
      </c>
      <c r="AR262" s="78" t="b">
        <v>0</v>
      </c>
      <c r="AS262" s="78" t="s">
        <v>6304</v>
      </c>
      <c r="AT262" s="78">
        <v>504</v>
      </c>
      <c r="AU262" s="82" t="s">
        <v>9742</v>
      </c>
      <c r="AV262" s="78" t="b">
        <v>0</v>
      </c>
      <c r="AW262" s="78" t="s">
        <v>10419</v>
      </c>
      <c r="AX262" s="82" t="s">
        <v>10679</v>
      </c>
      <c r="AY262" s="78" t="s">
        <v>66</v>
      </c>
      <c r="AZ262" s="78" t="str">
        <f>REPLACE(INDEX(GroupVertices[Group], MATCH(Vertices[[#This Row],[Vertex]],GroupVertices[Vertex],0)),1,1,"")</f>
        <v>47</v>
      </c>
      <c r="BA262" s="48" t="s">
        <v>12205</v>
      </c>
      <c r="BB262" s="48" t="s">
        <v>12205</v>
      </c>
      <c r="BC262" s="48" t="s">
        <v>12249</v>
      </c>
      <c r="BD262" s="48" t="s">
        <v>12249</v>
      </c>
      <c r="BE262" s="48" t="s">
        <v>13054</v>
      </c>
      <c r="BF262" s="48" t="s">
        <v>13131</v>
      </c>
      <c r="BG262" s="120" t="s">
        <v>13313</v>
      </c>
      <c r="BH262" s="120" t="s">
        <v>13641</v>
      </c>
      <c r="BI262" s="120" t="s">
        <v>13838</v>
      </c>
      <c r="BJ262" s="120" t="s">
        <v>14147</v>
      </c>
      <c r="BK262" s="120">
        <v>1</v>
      </c>
      <c r="BL262" s="123">
        <v>2.9411764705882355</v>
      </c>
      <c r="BM262" s="120">
        <v>0</v>
      </c>
      <c r="BN262" s="123">
        <v>0</v>
      </c>
      <c r="BO262" s="120">
        <v>0</v>
      </c>
      <c r="BP262" s="123">
        <v>0</v>
      </c>
      <c r="BQ262" s="120">
        <v>33</v>
      </c>
      <c r="BR262" s="123">
        <v>97.058823529411768</v>
      </c>
      <c r="BS262" s="120">
        <v>34</v>
      </c>
      <c r="BT262" s="2"/>
      <c r="BU262" s="3"/>
      <c r="BV262" s="3"/>
      <c r="BW262" s="3"/>
      <c r="BX262" s="3"/>
    </row>
    <row r="263" spans="1:76" x14ac:dyDescent="0.25">
      <c r="A263" s="64" t="s">
        <v>372</v>
      </c>
      <c r="B263" s="65"/>
      <c r="C263" s="65" t="s">
        <v>64</v>
      </c>
      <c r="D263" s="66">
        <v>162.03044039825744</v>
      </c>
      <c r="E263" s="68"/>
      <c r="F263" s="100" t="s">
        <v>3588</v>
      </c>
      <c r="G263" s="65"/>
      <c r="H263" s="69" t="s">
        <v>372</v>
      </c>
      <c r="I263" s="70"/>
      <c r="J263" s="70"/>
      <c r="K263" s="69" t="s">
        <v>11468</v>
      </c>
      <c r="L263" s="73">
        <v>1</v>
      </c>
      <c r="M263" s="74">
        <v>7926.4326171875</v>
      </c>
      <c r="N263" s="74">
        <v>9176.451171875</v>
      </c>
      <c r="O263" s="75"/>
      <c r="P263" s="76"/>
      <c r="Q263" s="76"/>
      <c r="R263" s="86"/>
      <c r="S263" s="48">
        <v>0</v>
      </c>
      <c r="T263" s="48">
        <v>2</v>
      </c>
      <c r="U263" s="49">
        <v>0</v>
      </c>
      <c r="V263" s="49">
        <v>3.8462000000000003E-2</v>
      </c>
      <c r="W263" s="49">
        <v>0</v>
      </c>
      <c r="X263" s="49">
        <v>0.631718</v>
      </c>
      <c r="Y263" s="49">
        <v>0.5</v>
      </c>
      <c r="Z263" s="49">
        <v>0</v>
      </c>
      <c r="AA263" s="71">
        <v>263</v>
      </c>
      <c r="AB263" s="71"/>
      <c r="AC263" s="72"/>
      <c r="AD263" s="78" t="s">
        <v>6766</v>
      </c>
      <c r="AE263" s="78">
        <v>139</v>
      </c>
      <c r="AF263" s="78">
        <v>97</v>
      </c>
      <c r="AG263" s="78">
        <v>488</v>
      </c>
      <c r="AH263" s="78">
        <v>111</v>
      </c>
      <c r="AI263" s="78"/>
      <c r="AJ263" s="78"/>
      <c r="AK263" s="78"/>
      <c r="AL263" s="78"/>
      <c r="AM263" s="78"/>
      <c r="AN263" s="80">
        <v>41285.394444444442</v>
      </c>
      <c r="AO263" s="82" t="s">
        <v>9277</v>
      </c>
      <c r="AP263" s="78" t="b">
        <v>1</v>
      </c>
      <c r="AQ263" s="78" t="b">
        <v>0</v>
      </c>
      <c r="AR263" s="78" t="b">
        <v>0</v>
      </c>
      <c r="AS263" s="78" t="s">
        <v>6308</v>
      </c>
      <c r="AT263" s="78">
        <v>19</v>
      </c>
      <c r="AU263" s="82" t="s">
        <v>9742</v>
      </c>
      <c r="AV263" s="78" t="b">
        <v>0</v>
      </c>
      <c r="AW263" s="78" t="s">
        <v>10419</v>
      </c>
      <c r="AX263" s="82" t="s">
        <v>10680</v>
      </c>
      <c r="AY263" s="78" t="s">
        <v>66</v>
      </c>
      <c r="AZ263" s="78" t="str">
        <f>REPLACE(INDEX(GroupVertices[Group], MATCH(Vertices[[#This Row],[Vertex]],GroupVertices[Vertex],0)),1,1,"")</f>
        <v>11</v>
      </c>
      <c r="BA263" s="48"/>
      <c r="BB263" s="48"/>
      <c r="BC263" s="48"/>
      <c r="BD263" s="48"/>
      <c r="BE263" s="48" t="s">
        <v>2725</v>
      </c>
      <c r="BF263" s="48" t="s">
        <v>2725</v>
      </c>
      <c r="BG263" s="120" t="s">
        <v>13314</v>
      </c>
      <c r="BH263" s="120" t="s">
        <v>13314</v>
      </c>
      <c r="BI263" s="120" t="s">
        <v>13839</v>
      </c>
      <c r="BJ263" s="120" t="s">
        <v>13839</v>
      </c>
      <c r="BK263" s="120">
        <v>0</v>
      </c>
      <c r="BL263" s="123">
        <v>0</v>
      </c>
      <c r="BM263" s="120">
        <v>0</v>
      </c>
      <c r="BN263" s="123">
        <v>0</v>
      </c>
      <c r="BO263" s="120">
        <v>0</v>
      </c>
      <c r="BP263" s="123">
        <v>0</v>
      </c>
      <c r="BQ263" s="120">
        <v>15</v>
      </c>
      <c r="BR263" s="123">
        <v>100</v>
      </c>
      <c r="BS263" s="120">
        <v>15</v>
      </c>
      <c r="BT263" s="2"/>
      <c r="BU263" s="3"/>
      <c r="BV263" s="3"/>
      <c r="BW263" s="3"/>
      <c r="BX263" s="3"/>
    </row>
    <row r="264" spans="1:76" x14ac:dyDescent="0.25">
      <c r="A264" s="64" t="s">
        <v>425</v>
      </c>
      <c r="B264" s="65"/>
      <c r="C264" s="65" t="s">
        <v>64</v>
      </c>
      <c r="D264" s="66">
        <v>162.16381327722047</v>
      </c>
      <c r="E264" s="68"/>
      <c r="F264" s="100" t="s">
        <v>10176</v>
      </c>
      <c r="G264" s="65"/>
      <c r="H264" s="69" t="s">
        <v>425</v>
      </c>
      <c r="I264" s="70"/>
      <c r="J264" s="70"/>
      <c r="K264" s="69" t="s">
        <v>11469</v>
      </c>
      <c r="L264" s="73">
        <v>1.166239772903461</v>
      </c>
      <c r="M264" s="74">
        <v>7919.1474609375</v>
      </c>
      <c r="N264" s="74">
        <v>8918.8603515625</v>
      </c>
      <c r="O264" s="75"/>
      <c r="P264" s="76"/>
      <c r="Q264" s="76"/>
      <c r="R264" s="86"/>
      <c r="S264" s="48">
        <v>2</v>
      </c>
      <c r="T264" s="48">
        <v>1</v>
      </c>
      <c r="U264" s="49">
        <v>1</v>
      </c>
      <c r="V264" s="49">
        <v>0.04</v>
      </c>
      <c r="W264" s="49">
        <v>0</v>
      </c>
      <c r="X264" s="49">
        <v>0.91065799999999997</v>
      </c>
      <c r="Y264" s="49">
        <v>0.33333333333333331</v>
      </c>
      <c r="Z264" s="49">
        <v>0</v>
      </c>
      <c r="AA264" s="71">
        <v>264</v>
      </c>
      <c r="AB264" s="71"/>
      <c r="AC264" s="72"/>
      <c r="AD264" s="78" t="s">
        <v>6767</v>
      </c>
      <c r="AE264" s="78">
        <v>424</v>
      </c>
      <c r="AF264" s="78">
        <v>522</v>
      </c>
      <c r="AG264" s="78">
        <v>494</v>
      </c>
      <c r="AH264" s="78">
        <v>641</v>
      </c>
      <c r="AI264" s="78"/>
      <c r="AJ264" s="78" t="s">
        <v>7501</v>
      </c>
      <c r="AK264" s="78" t="s">
        <v>6474</v>
      </c>
      <c r="AL264" s="82" t="s">
        <v>8613</v>
      </c>
      <c r="AM264" s="78"/>
      <c r="AN264" s="80">
        <v>41657.016724537039</v>
      </c>
      <c r="AO264" s="82" t="s">
        <v>9278</v>
      </c>
      <c r="AP264" s="78" t="b">
        <v>1</v>
      </c>
      <c r="AQ264" s="78" t="b">
        <v>0</v>
      </c>
      <c r="AR264" s="78" t="b">
        <v>1</v>
      </c>
      <c r="AS264" s="78" t="s">
        <v>6308</v>
      </c>
      <c r="AT264" s="78">
        <v>13</v>
      </c>
      <c r="AU264" s="82" t="s">
        <v>9742</v>
      </c>
      <c r="AV264" s="78" t="b">
        <v>0</v>
      </c>
      <c r="AW264" s="78" t="s">
        <v>10419</v>
      </c>
      <c r="AX264" s="82" t="s">
        <v>10681</v>
      </c>
      <c r="AY264" s="78" t="s">
        <v>66</v>
      </c>
      <c r="AZ264" s="78" t="str">
        <f>REPLACE(INDEX(GroupVertices[Group], MATCH(Vertices[[#This Row],[Vertex]],GroupVertices[Vertex],0)),1,1,"")</f>
        <v>11</v>
      </c>
      <c r="BA264" s="48" t="s">
        <v>2073</v>
      </c>
      <c r="BB264" s="48" t="s">
        <v>2073</v>
      </c>
      <c r="BC264" s="48" t="s">
        <v>2545</v>
      </c>
      <c r="BD264" s="48" t="s">
        <v>2545</v>
      </c>
      <c r="BE264" s="48" t="s">
        <v>2733</v>
      </c>
      <c r="BF264" s="48" t="s">
        <v>2733</v>
      </c>
      <c r="BG264" s="120" t="s">
        <v>13295</v>
      </c>
      <c r="BH264" s="120" t="s">
        <v>13295</v>
      </c>
      <c r="BI264" s="120" t="s">
        <v>13822</v>
      </c>
      <c r="BJ264" s="120" t="s">
        <v>13822</v>
      </c>
      <c r="BK264" s="120">
        <v>0</v>
      </c>
      <c r="BL264" s="123">
        <v>0</v>
      </c>
      <c r="BM264" s="120">
        <v>0</v>
      </c>
      <c r="BN264" s="123">
        <v>0</v>
      </c>
      <c r="BO264" s="120">
        <v>0</v>
      </c>
      <c r="BP264" s="123">
        <v>0</v>
      </c>
      <c r="BQ264" s="120">
        <v>25</v>
      </c>
      <c r="BR264" s="123">
        <v>100</v>
      </c>
      <c r="BS264" s="120">
        <v>25</v>
      </c>
      <c r="BT264" s="2"/>
      <c r="BU264" s="3"/>
      <c r="BV264" s="3"/>
      <c r="BW264" s="3"/>
      <c r="BX264" s="3"/>
    </row>
    <row r="265" spans="1:76" x14ac:dyDescent="0.25">
      <c r="A265" s="64" t="s">
        <v>373</v>
      </c>
      <c r="B265" s="65"/>
      <c r="C265" s="65" t="s">
        <v>64</v>
      </c>
      <c r="D265" s="66">
        <v>168.50985176755108</v>
      </c>
      <c r="E265" s="68"/>
      <c r="F265" s="100" t="s">
        <v>3589</v>
      </c>
      <c r="G265" s="65"/>
      <c r="H265" s="69" t="s">
        <v>373</v>
      </c>
      <c r="I265" s="70"/>
      <c r="J265" s="70"/>
      <c r="K265" s="69" t="s">
        <v>11470</v>
      </c>
      <c r="L265" s="73">
        <v>1</v>
      </c>
      <c r="M265" s="74">
        <v>6653.005859375</v>
      </c>
      <c r="N265" s="74">
        <v>7645.18505859375</v>
      </c>
      <c r="O265" s="75"/>
      <c r="P265" s="76"/>
      <c r="Q265" s="76"/>
      <c r="R265" s="86"/>
      <c r="S265" s="48">
        <v>0</v>
      </c>
      <c r="T265" s="48">
        <v>1</v>
      </c>
      <c r="U265" s="49">
        <v>0</v>
      </c>
      <c r="V265" s="49">
        <v>4.5300000000000001E-4</v>
      </c>
      <c r="W265" s="49">
        <v>1.1E-5</v>
      </c>
      <c r="X265" s="49">
        <v>0.47619899999999998</v>
      </c>
      <c r="Y265" s="49">
        <v>0</v>
      </c>
      <c r="Z265" s="49">
        <v>0</v>
      </c>
      <c r="AA265" s="71">
        <v>265</v>
      </c>
      <c r="AB265" s="71"/>
      <c r="AC265" s="72"/>
      <c r="AD265" s="78" t="s">
        <v>6768</v>
      </c>
      <c r="AE265" s="78">
        <v>262</v>
      </c>
      <c r="AF265" s="78">
        <v>20744</v>
      </c>
      <c r="AG265" s="78">
        <v>63555</v>
      </c>
      <c r="AH265" s="78">
        <v>21290</v>
      </c>
      <c r="AI265" s="78">
        <v>-25200</v>
      </c>
      <c r="AJ265" s="78" t="s">
        <v>7502</v>
      </c>
      <c r="AK265" s="78"/>
      <c r="AL265" s="82" t="s">
        <v>8614</v>
      </c>
      <c r="AM265" s="78" t="s">
        <v>9004</v>
      </c>
      <c r="AN265" s="80">
        <v>42324.854826388888</v>
      </c>
      <c r="AO265" s="82" t="s">
        <v>9279</v>
      </c>
      <c r="AP265" s="78" t="b">
        <v>1</v>
      </c>
      <c r="AQ265" s="78" t="b">
        <v>0</v>
      </c>
      <c r="AR265" s="78" t="b">
        <v>0</v>
      </c>
      <c r="AS265" s="78" t="s">
        <v>6304</v>
      </c>
      <c r="AT265" s="78">
        <v>1481</v>
      </c>
      <c r="AU265" s="82" t="s">
        <v>9742</v>
      </c>
      <c r="AV265" s="78" t="b">
        <v>0</v>
      </c>
      <c r="AW265" s="78" t="s">
        <v>10419</v>
      </c>
      <c r="AX265" s="82" t="s">
        <v>10682</v>
      </c>
      <c r="AY265" s="78" t="s">
        <v>66</v>
      </c>
      <c r="AZ265" s="78" t="str">
        <f>REPLACE(INDEX(GroupVertices[Group], MATCH(Vertices[[#This Row],[Vertex]],GroupVertices[Vertex],0)),1,1,"")</f>
        <v>15</v>
      </c>
      <c r="BA265" s="48" t="s">
        <v>2078</v>
      </c>
      <c r="BB265" s="48" t="s">
        <v>2078</v>
      </c>
      <c r="BC265" s="48" t="s">
        <v>2548</v>
      </c>
      <c r="BD265" s="48" t="s">
        <v>2548</v>
      </c>
      <c r="BE265" s="48" t="s">
        <v>731</v>
      </c>
      <c r="BF265" s="48" t="s">
        <v>731</v>
      </c>
      <c r="BG265" s="120" t="s">
        <v>13315</v>
      </c>
      <c r="BH265" s="120" t="s">
        <v>13315</v>
      </c>
      <c r="BI265" s="120" t="s">
        <v>13840</v>
      </c>
      <c r="BJ265" s="120" t="s">
        <v>13840</v>
      </c>
      <c r="BK265" s="120">
        <v>1</v>
      </c>
      <c r="BL265" s="123">
        <v>5.2631578947368425</v>
      </c>
      <c r="BM265" s="120">
        <v>0</v>
      </c>
      <c r="BN265" s="123">
        <v>0</v>
      </c>
      <c r="BO265" s="120">
        <v>0</v>
      </c>
      <c r="BP265" s="123">
        <v>0</v>
      </c>
      <c r="BQ265" s="120">
        <v>18</v>
      </c>
      <c r="BR265" s="123">
        <v>94.736842105263165</v>
      </c>
      <c r="BS265" s="120">
        <v>19</v>
      </c>
      <c r="BT265" s="2"/>
      <c r="BU265" s="3"/>
      <c r="BV265" s="3"/>
      <c r="BW265" s="3"/>
      <c r="BX265" s="3"/>
    </row>
    <row r="266" spans="1:76" x14ac:dyDescent="0.25">
      <c r="A266" s="64" t="s">
        <v>374</v>
      </c>
      <c r="B266" s="65"/>
      <c r="C266" s="65" t="s">
        <v>64</v>
      </c>
      <c r="D266" s="66">
        <v>162.11705431494875</v>
      </c>
      <c r="E266" s="68"/>
      <c r="F266" s="100" t="s">
        <v>3590</v>
      </c>
      <c r="G266" s="65"/>
      <c r="H266" s="69" t="s">
        <v>374</v>
      </c>
      <c r="I266" s="70"/>
      <c r="J266" s="70"/>
      <c r="K266" s="69" t="s">
        <v>11471</v>
      </c>
      <c r="L266" s="73">
        <v>1</v>
      </c>
      <c r="M266" s="74">
        <v>8387.7255859375</v>
      </c>
      <c r="N266" s="74">
        <v>2767.370361328125</v>
      </c>
      <c r="O266" s="75"/>
      <c r="P266" s="76"/>
      <c r="Q266" s="76"/>
      <c r="R266" s="86"/>
      <c r="S266" s="48">
        <v>2</v>
      </c>
      <c r="T266" s="48">
        <v>1</v>
      </c>
      <c r="U266" s="49">
        <v>0</v>
      </c>
      <c r="V266" s="49">
        <v>1</v>
      </c>
      <c r="W266" s="49">
        <v>0</v>
      </c>
      <c r="X266" s="49">
        <v>1.2982450000000001</v>
      </c>
      <c r="Y266" s="49">
        <v>0</v>
      </c>
      <c r="Z266" s="49">
        <v>0</v>
      </c>
      <c r="AA266" s="71">
        <v>266</v>
      </c>
      <c r="AB266" s="71"/>
      <c r="AC266" s="72"/>
      <c r="AD266" s="78" t="s">
        <v>6769</v>
      </c>
      <c r="AE266" s="78">
        <v>1384</v>
      </c>
      <c r="AF266" s="78">
        <v>373</v>
      </c>
      <c r="AG266" s="78">
        <v>437</v>
      </c>
      <c r="AH266" s="78">
        <v>805</v>
      </c>
      <c r="AI266" s="78">
        <v>3600</v>
      </c>
      <c r="AJ266" s="78" t="s">
        <v>7503</v>
      </c>
      <c r="AK266" s="78" t="s">
        <v>8161</v>
      </c>
      <c r="AL266" s="82" t="s">
        <v>8615</v>
      </c>
      <c r="AM266" s="78" t="s">
        <v>9026</v>
      </c>
      <c r="AN266" s="80">
        <v>40051.438738425924</v>
      </c>
      <c r="AO266" s="82" t="s">
        <v>9280</v>
      </c>
      <c r="AP266" s="78" t="b">
        <v>0</v>
      </c>
      <c r="AQ266" s="78" t="b">
        <v>0</v>
      </c>
      <c r="AR266" s="78" t="b">
        <v>1</v>
      </c>
      <c r="AS266" s="78" t="s">
        <v>6309</v>
      </c>
      <c r="AT266" s="78">
        <v>16</v>
      </c>
      <c r="AU266" s="82" t="s">
        <v>9848</v>
      </c>
      <c r="AV266" s="78" t="b">
        <v>0</v>
      </c>
      <c r="AW266" s="78" t="s">
        <v>10419</v>
      </c>
      <c r="AX266" s="82" t="s">
        <v>10683</v>
      </c>
      <c r="AY266" s="78" t="s">
        <v>66</v>
      </c>
      <c r="AZ266" s="78" t="str">
        <f>REPLACE(INDEX(GroupVertices[Group], MATCH(Vertices[[#This Row],[Vertex]],GroupVertices[Vertex],0)),1,1,"")</f>
        <v>93</v>
      </c>
      <c r="BA266" s="48" t="s">
        <v>2079</v>
      </c>
      <c r="BB266" s="48" t="s">
        <v>2079</v>
      </c>
      <c r="BC266" s="48" t="s">
        <v>2549</v>
      </c>
      <c r="BD266" s="48" t="s">
        <v>2549</v>
      </c>
      <c r="BE266" s="48" t="s">
        <v>2736</v>
      </c>
      <c r="BF266" s="48" t="s">
        <v>2736</v>
      </c>
      <c r="BG266" s="120" t="s">
        <v>13316</v>
      </c>
      <c r="BH266" s="120" t="s">
        <v>13316</v>
      </c>
      <c r="BI266" s="120" t="s">
        <v>13841</v>
      </c>
      <c r="BJ266" s="120" t="s">
        <v>13841</v>
      </c>
      <c r="BK266" s="120">
        <v>0</v>
      </c>
      <c r="BL266" s="123">
        <v>0</v>
      </c>
      <c r="BM266" s="120">
        <v>0</v>
      </c>
      <c r="BN266" s="123">
        <v>0</v>
      </c>
      <c r="BO266" s="120">
        <v>0</v>
      </c>
      <c r="BP266" s="123">
        <v>0</v>
      </c>
      <c r="BQ266" s="120">
        <v>34</v>
      </c>
      <c r="BR266" s="123">
        <v>100</v>
      </c>
      <c r="BS266" s="120">
        <v>34</v>
      </c>
      <c r="BT266" s="2"/>
      <c r="BU266" s="3"/>
      <c r="BV266" s="3"/>
      <c r="BW266" s="3"/>
      <c r="BX266" s="3"/>
    </row>
    <row r="267" spans="1:76" x14ac:dyDescent="0.25">
      <c r="A267" s="64" t="s">
        <v>375</v>
      </c>
      <c r="B267" s="65"/>
      <c r="C267" s="65" t="s">
        <v>64</v>
      </c>
      <c r="D267" s="66">
        <v>162.95400835775914</v>
      </c>
      <c r="E267" s="68"/>
      <c r="F267" s="100" t="s">
        <v>3591</v>
      </c>
      <c r="G267" s="65"/>
      <c r="H267" s="69" t="s">
        <v>375</v>
      </c>
      <c r="I267" s="70"/>
      <c r="J267" s="70"/>
      <c r="K267" s="69" t="s">
        <v>11472</v>
      </c>
      <c r="L267" s="73">
        <v>1</v>
      </c>
      <c r="M267" s="74">
        <v>8387.7255859375</v>
      </c>
      <c r="N267" s="74">
        <v>2585.03564453125</v>
      </c>
      <c r="O267" s="75"/>
      <c r="P267" s="76"/>
      <c r="Q267" s="76"/>
      <c r="R267" s="86"/>
      <c r="S267" s="48">
        <v>0</v>
      </c>
      <c r="T267" s="48">
        <v>1</v>
      </c>
      <c r="U267" s="49">
        <v>0</v>
      </c>
      <c r="V267" s="49">
        <v>1</v>
      </c>
      <c r="W267" s="49">
        <v>0</v>
      </c>
      <c r="X267" s="49">
        <v>0.70175399999999999</v>
      </c>
      <c r="Y267" s="49">
        <v>0</v>
      </c>
      <c r="Z267" s="49">
        <v>0</v>
      </c>
      <c r="AA267" s="71">
        <v>267</v>
      </c>
      <c r="AB267" s="71"/>
      <c r="AC267" s="72"/>
      <c r="AD267" s="78" t="s">
        <v>6770</v>
      </c>
      <c r="AE267" s="78">
        <v>2398</v>
      </c>
      <c r="AF267" s="78">
        <v>3040</v>
      </c>
      <c r="AG267" s="78">
        <v>6325</v>
      </c>
      <c r="AH267" s="78">
        <v>1446</v>
      </c>
      <c r="AI267" s="78">
        <v>3600</v>
      </c>
      <c r="AJ267" s="78" t="s">
        <v>7504</v>
      </c>
      <c r="AK267" s="78" t="s">
        <v>8162</v>
      </c>
      <c r="AL267" s="82" t="s">
        <v>8616</v>
      </c>
      <c r="AM267" s="78" t="s">
        <v>9026</v>
      </c>
      <c r="AN267" s="80">
        <v>41109.525081018517</v>
      </c>
      <c r="AO267" s="82" t="s">
        <v>9281</v>
      </c>
      <c r="AP267" s="78" t="b">
        <v>0</v>
      </c>
      <c r="AQ267" s="78" t="b">
        <v>0</v>
      </c>
      <c r="AR267" s="78" t="b">
        <v>1</v>
      </c>
      <c r="AS267" s="78" t="s">
        <v>6304</v>
      </c>
      <c r="AT267" s="78">
        <v>547</v>
      </c>
      <c r="AU267" s="82" t="s">
        <v>9849</v>
      </c>
      <c r="AV267" s="78" t="b">
        <v>0</v>
      </c>
      <c r="AW267" s="78" t="s">
        <v>10419</v>
      </c>
      <c r="AX267" s="82" t="s">
        <v>10684</v>
      </c>
      <c r="AY267" s="78" t="s">
        <v>66</v>
      </c>
      <c r="AZ267" s="78" t="str">
        <f>REPLACE(INDEX(GroupVertices[Group], MATCH(Vertices[[#This Row],[Vertex]],GroupVertices[Vertex],0)),1,1,"")</f>
        <v>93</v>
      </c>
      <c r="BA267" s="48"/>
      <c r="BB267" s="48"/>
      <c r="BC267" s="48"/>
      <c r="BD267" s="48"/>
      <c r="BE267" s="48"/>
      <c r="BF267" s="48"/>
      <c r="BG267" s="120" t="s">
        <v>13317</v>
      </c>
      <c r="BH267" s="120" t="s">
        <v>13317</v>
      </c>
      <c r="BI267" s="120" t="s">
        <v>13842</v>
      </c>
      <c r="BJ267" s="120" t="s">
        <v>13842</v>
      </c>
      <c r="BK267" s="120">
        <v>0</v>
      </c>
      <c r="BL267" s="123">
        <v>0</v>
      </c>
      <c r="BM267" s="120">
        <v>0</v>
      </c>
      <c r="BN267" s="123">
        <v>0</v>
      </c>
      <c r="BO267" s="120">
        <v>0</v>
      </c>
      <c r="BP267" s="123">
        <v>0</v>
      </c>
      <c r="BQ267" s="120">
        <v>23</v>
      </c>
      <c r="BR267" s="123">
        <v>100</v>
      </c>
      <c r="BS267" s="120">
        <v>23</v>
      </c>
      <c r="BT267" s="2"/>
      <c r="BU267" s="3"/>
      <c r="BV267" s="3"/>
      <c r="BW267" s="3"/>
      <c r="BX267" s="3"/>
    </row>
    <row r="268" spans="1:76" x14ac:dyDescent="0.25">
      <c r="A268" s="64" t="s">
        <v>376</v>
      </c>
      <c r="B268" s="65"/>
      <c r="C268" s="65" t="s">
        <v>64</v>
      </c>
      <c r="D268" s="66">
        <v>162.01600474547556</v>
      </c>
      <c r="E268" s="68"/>
      <c r="F268" s="100" t="s">
        <v>3592</v>
      </c>
      <c r="G268" s="65"/>
      <c r="H268" s="69" t="s">
        <v>376</v>
      </c>
      <c r="I268" s="70"/>
      <c r="J268" s="70"/>
      <c r="K268" s="69" t="s">
        <v>11473</v>
      </c>
      <c r="L268" s="73">
        <v>1</v>
      </c>
      <c r="M268" s="74">
        <v>308.2862548828125</v>
      </c>
      <c r="N268" s="74">
        <v>5188.2509765625</v>
      </c>
      <c r="O268" s="75"/>
      <c r="P268" s="76"/>
      <c r="Q268" s="76"/>
      <c r="R268" s="86"/>
      <c r="S268" s="48">
        <v>1</v>
      </c>
      <c r="T268" s="48">
        <v>1</v>
      </c>
      <c r="U268" s="49">
        <v>0</v>
      </c>
      <c r="V268" s="49">
        <v>0</v>
      </c>
      <c r="W268" s="49">
        <v>0</v>
      </c>
      <c r="X268" s="49">
        <v>0.99999899999999997</v>
      </c>
      <c r="Y268" s="49">
        <v>0</v>
      </c>
      <c r="Z268" s="49" t="s">
        <v>15767</v>
      </c>
      <c r="AA268" s="71">
        <v>268</v>
      </c>
      <c r="AB268" s="71"/>
      <c r="AC268" s="72"/>
      <c r="AD268" s="78" t="s">
        <v>6771</v>
      </c>
      <c r="AE268" s="78">
        <v>87</v>
      </c>
      <c r="AF268" s="78">
        <v>51</v>
      </c>
      <c r="AG268" s="78">
        <v>901</v>
      </c>
      <c r="AH268" s="78">
        <v>26</v>
      </c>
      <c r="AI268" s="78">
        <v>0</v>
      </c>
      <c r="AJ268" s="78" t="s">
        <v>7505</v>
      </c>
      <c r="AK268" s="78"/>
      <c r="AL268" s="78"/>
      <c r="AM268" s="78" t="s">
        <v>7997</v>
      </c>
      <c r="AN268" s="80">
        <v>40665.401956018519</v>
      </c>
      <c r="AO268" s="78"/>
      <c r="AP268" s="78" t="b">
        <v>0</v>
      </c>
      <c r="AQ268" s="78" t="b">
        <v>0</v>
      </c>
      <c r="AR268" s="78" t="b">
        <v>1</v>
      </c>
      <c r="AS268" s="78" t="s">
        <v>6304</v>
      </c>
      <c r="AT268" s="78">
        <v>11</v>
      </c>
      <c r="AU268" s="82" t="s">
        <v>9742</v>
      </c>
      <c r="AV268" s="78" t="b">
        <v>0</v>
      </c>
      <c r="AW268" s="78" t="s">
        <v>10419</v>
      </c>
      <c r="AX268" s="82" t="s">
        <v>10685</v>
      </c>
      <c r="AY268" s="78" t="s">
        <v>66</v>
      </c>
      <c r="AZ268" s="78" t="str">
        <f>REPLACE(INDEX(GroupVertices[Group], MATCH(Vertices[[#This Row],[Vertex]],GroupVertices[Vertex],0)),1,1,"")</f>
        <v>1</v>
      </c>
      <c r="BA268" s="48" t="s">
        <v>2080</v>
      </c>
      <c r="BB268" s="48" t="s">
        <v>2080</v>
      </c>
      <c r="BC268" s="48" t="s">
        <v>2550</v>
      </c>
      <c r="BD268" s="48" t="s">
        <v>2550</v>
      </c>
      <c r="BE268" s="48" t="s">
        <v>2737</v>
      </c>
      <c r="BF268" s="48" t="s">
        <v>2737</v>
      </c>
      <c r="BG268" s="120" t="s">
        <v>13318</v>
      </c>
      <c r="BH268" s="120" t="s">
        <v>13318</v>
      </c>
      <c r="BI268" s="120" t="s">
        <v>13843</v>
      </c>
      <c r="BJ268" s="120" t="s">
        <v>13843</v>
      </c>
      <c r="BK268" s="120">
        <v>0</v>
      </c>
      <c r="BL268" s="123">
        <v>0</v>
      </c>
      <c r="BM268" s="120">
        <v>0</v>
      </c>
      <c r="BN268" s="123">
        <v>0</v>
      </c>
      <c r="BO268" s="120">
        <v>0</v>
      </c>
      <c r="BP268" s="123">
        <v>0</v>
      </c>
      <c r="BQ268" s="120">
        <v>32</v>
      </c>
      <c r="BR268" s="123">
        <v>100</v>
      </c>
      <c r="BS268" s="120">
        <v>32</v>
      </c>
      <c r="BT268" s="2"/>
      <c r="BU268" s="3"/>
      <c r="BV268" s="3"/>
      <c r="BW268" s="3"/>
      <c r="BX268" s="3"/>
    </row>
    <row r="269" spans="1:76" x14ac:dyDescent="0.25">
      <c r="A269" s="64" t="s">
        <v>377</v>
      </c>
      <c r="B269" s="65"/>
      <c r="C269" s="65" t="s">
        <v>64</v>
      </c>
      <c r="D269" s="66">
        <v>174.80128583214153</v>
      </c>
      <c r="E269" s="68"/>
      <c r="F269" s="100" t="s">
        <v>10177</v>
      </c>
      <c r="G269" s="65"/>
      <c r="H269" s="69" t="s">
        <v>377</v>
      </c>
      <c r="I269" s="70"/>
      <c r="J269" s="70"/>
      <c r="K269" s="69" t="s">
        <v>11474</v>
      </c>
      <c r="L269" s="73">
        <v>1</v>
      </c>
      <c r="M269" s="74">
        <v>535.0341796875</v>
      </c>
      <c r="N269" s="74">
        <v>5188.2509765625</v>
      </c>
      <c r="O269" s="75"/>
      <c r="P269" s="76"/>
      <c r="Q269" s="76"/>
      <c r="R269" s="86"/>
      <c r="S269" s="48">
        <v>1</v>
      </c>
      <c r="T269" s="48">
        <v>1</v>
      </c>
      <c r="U269" s="49">
        <v>0</v>
      </c>
      <c r="V269" s="49">
        <v>0</v>
      </c>
      <c r="W269" s="49">
        <v>0</v>
      </c>
      <c r="X269" s="49">
        <v>0.99999899999999997</v>
      </c>
      <c r="Y269" s="49">
        <v>0</v>
      </c>
      <c r="Z269" s="49" t="s">
        <v>15767</v>
      </c>
      <c r="AA269" s="71">
        <v>269</v>
      </c>
      <c r="AB269" s="71"/>
      <c r="AC269" s="72"/>
      <c r="AD269" s="78" t="s">
        <v>6772</v>
      </c>
      <c r="AE269" s="78">
        <v>37972</v>
      </c>
      <c r="AF269" s="78">
        <v>40792</v>
      </c>
      <c r="AG269" s="78">
        <v>8283</v>
      </c>
      <c r="AH269" s="78">
        <v>115176</v>
      </c>
      <c r="AI269" s="78">
        <v>-25200</v>
      </c>
      <c r="AJ269" s="78" t="s">
        <v>7506</v>
      </c>
      <c r="AK269" s="78" t="s">
        <v>8163</v>
      </c>
      <c r="AL269" s="82" t="s">
        <v>8617</v>
      </c>
      <c r="AM269" s="78" t="s">
        <v>9004</v>
      </c>
      <c r="AN269" s="80">
        <v>40763.181284722225</v>
      </c>
      <c r="AO269" s="82" t="s">
        <v>9282</v>
      </c>
      <c r="AP269" s="78" t="b">
        <v>0</v>
      </c>
      <c r="AQ269" s="78" t="b">
        <v>0</v>
      </c>
      <c r="AR269" s="78" t="b">
        <v>0</v>
      </c>
      <c r="AS269" s="78" t="s">
        <v>6304</v>
      </c>
      <c r="AT269" s="78">
        <v>1331</v>
      </c>
      <c r="AU269" s="82" t="s">
        <v>9741</v>
      </c>
      <c r="AV269" s="78" t="b">
        <v>0</v>
      </c>
      <c r="AW269" s="78" t="s">
        <v>10419</v>
      </c>
      <c r="AX269" s="82" t="s">
        <v>10686</v>
      </c>
      <c r="AY269" s="78" t="s">
        <v>66</v>
      </c>
      <c r="AZ269" s="78" t="str">
        <f>REPLACE(INDEX(GroupVertices[Group], MATCH(Vertices[[#This Row],[Vertex]],GroupVertices[Vertex],0)),1,1,"")</f>
        <v>1</v>
      </c>
      <c r="BA269" s="48" t="s">
        <v>2081</v>
      </c>
      <c r="BB269" s="48" t="s">
        <v>2081</v>
      </c>
      <c r="BC269" s="48" t="s">
        <v>2551</v>
      </c>
      <c r="BD269" s="48" t="s">
        <v>2551</v>
      </c>
      <c r="BE269" s="48" t="s">
        <v>731</v>
      </c>
      <c r="BF269" s="48" t="s">
        <v>731</v>
      </c>
      <c r="BG269" s="120" t="s">
        <v>13319</v>
      </c>
      <c r="BH269" s="120" t="s">
        <v>13319</v>
      </c>
      <c r="BI269" s="120" t="s">
        <v>13844</v>
      </c>
      <c r="BJ269" s="120" t="s">
        <v>13844</v>
      </c>
      <c r="BK269" s="120">
        <v>1</v>
      </c>
      <c r="BL269" s="123">
        <v>5.5555555555555554</v>
      </c>
      <c r="BM269" s="120">
        <v>0</v>
      </c>
      <c r="BN269" s="123">
        <v>0</v>
      </c>
      <c r="BO269" s="120">
        <v>0</v>
      </c>
      <c r="BP269" s="123">
        <v>0</v>
      </c>
      <c r="BQ269" s="120">
        <v>17</v>
      </c>
      <c r="BR269" s="123">
        <v>94.444444444444443</v>
      </c>
      <c r="BS269" s="120">
        <v>18</v>
      </c>
      <c r="BT269" s="2"/>
      <c r="BU269" s="3"/>
      <c r="BV269" s="3"/>
      <c r="BW269" s="3"/>
      <c r="BX269" s="3"/>
    </row>
    <row r="270" spans="1:76" x14ac:dyDescent="0.25">
      <c r="A270" s="64" t="s">
        <v>378</v>
      </c>
      <c r="B270" s="65"/>
      <c r="C270" s="65" t="s">
        <v>64</v>
      </c>
      <c r="D270" s="66">
        <v>162.01600474547556</v>
      </c>
      <c r="E270" s="68"/>
      <c r="F270" s="100" t="s">
        <v>3593</v>
      </c>
      <c r="G270" s="65"/>
      <c r="H270" s="69" t="s">
        <v>378</v>
      </c>
      <c r="I270" s="70"/>
      <c r="J270" s="70"/>
      <c r="K270" s="69" t="s">
        <v>11475</v>
      </c>
      <c r="L270" s="73">
        <v>1</v>
      </c>
      <c r="M270" s="74">
        <v>761.78216552734375</v>
      </c>
      <c r="N270" s="74">
        <v>5188.2509765625</v>
      </c>
      <c r="O270" s="75"/>
      <c r="P270" s="76"/>
      <c r="Q270" s="76"/>
      <c r="R270" s="86"/>
      <c r="S270" s="48">
        <v>1</v>
      </c>
      <c r="T270" s="48">
        <v>1</v>
      </c>
      <c r="U270" s="49">
        <v>0</v>
      </c>
      <c r="V270" s="49">
        <v>0</v>
      </c>
      <c r="W270" s="49">
        <v>0</v>
      </c>
      <c r="X270" s="49">
        <v>0.99999899999999997</v>
      </c>
      <c r="Y270" s="49">
        <v>0</v>
      </c>
      <c r="Z270" s="49" t="s">
        <v>15767</v>
      </c>
      <c r="AA270" s="71">
        <v>270</v>
      </c>
      <c r="AB270" s="71"/>
      <c r="AC270" s="72"/>
      <c r="AD270" s="78" t="s">
        <v>6773</v>
      </c>
      <c r="AE270" s="78">
        <v>29</v>
      </c>
      <c r="AF270" s="78">
        <v>51</v>
      </c>
      <c r="AG270" s="78">
        <v>1066</v>
      </c>
      <c r="AH270" s="78">
        <v>52</v>
      </c>
      <c r="AI270" s="78"/>
      <c r="AJ270" s="78" t="s">
        <v>7507</v>
      </c>
      <c r="AK270" s="78"/>
      <c r="AL270" s="78"/>
      <c r="AM270" s="78"/>
      <c r="AN270" s="80">
        <v>42419.37871527778</v>
      </c>
      <c r="AO270" s="78"/>
      <c r="AP270" s="78" t="b">
        <v>1</v>
      </c>
      <c r="AQ270" s="78" t="b">
        <v>0</v>
      </c>
      <c r="AR270" s="78" t="b">
        <v>0</v>
      </c>
      <c r="AS270" s="78" t="s">
        <v>6304</v>
      </c>
      <c r="AT270" s="78">
        <v>82</v>
      </c>
      <c r="AU270" s="78"/>
      <c r="AV270" s="78" t="b">
        <v>0</v>
      </c>
      <c r="AW270" s="78" t="s">
        <v>10419</v>
      </c>
      <c r="AX270" s="82" t="s">
        <v>10687</v>
      </c>
      <c r="AY270" s="78" t="s">
        <v>66</v>
      </c>
      <c r="AZ270" s="78" t="str">
        <f>REPLACE(INDEX(GroupVertices[Group], MATCH(Vertices[[#This Row],[Vertex]],GroupVertices[Vertex],0)),1,1,"")</f>
        <v>1</v>
      </c>
      <c r="BA270" s="48" t="s">
        <v>12878</v>
      </c>
      <c r="BB270" s="48" t="s">
        <v>12878</v>
      </c>
      <c r="BC270" s="48" t="s">
        <v>2512</v>
      </c>
      <c r="BD270" s="48" t="s">
        <v>2512</v>
      </c>
      <c r="BE270" s="48" t="s">
        <v>731</v>
      </c>
      <c r="BF270" s="48" t="s">
        <v>731</v>
      </c>
      <c r="BG270" s="120" t="s">
        <v>13320</v>
      </c>
      <c r="BH270" s="120" t="s">
        <v>13642</v>
      </c>
      <c r="BI270" s="120" t="s">
        <v>13845</v>
      </c>
      <c r="BJ270" s="120" t="s">
        <v>13845</v>
      </c>
      <c r="BK270" s="120">
        <v>12</v>
      </c>
      <c r="BL270" s="123">
        <v>9.375</v>
      </c>
      <c r="BM270" s="120">
        <v>2</v>
      </c>
      <c r="BN270" s="123">
        <v>1.5625</v>
      </c>
      <c r="BO270" s="120">
        <v>0</v>
      </c>
      <c r="BP270" s="123">
        <v>0</v>
      </c>
      <c r="BQ270" s="120">
        <v>114</v>
      </c>
      <c r="BR270" s="123">
        <v>89.0625</v>
      </c>
      <c r="BS270" s="120">
        <v>128</v>
      </c>
      <c r="BT270" s="2"/>
      <c r="BU270" s="3"/>
      <c r="BV270" s="3"/>
      <c r="BW270" s="3"/>
      <c r="BX270" s="3"/>
    </row>
    <row r="271" spans="1:76" x14ac:dyDescent="0.25">
      <c r="A271" s="64" t="s">
        <v>379</v>
      </c>
      <c r="B271" s="65"/>
      <c r="C271" s="65" t="s">
        <v>64</v>
      </c>
      <c r="D271" s="66">
        <v>164.1951606784622</v>
      </c>
      <c r="E271" s="68"/>
      <c r="F271" s="100" t="s">
        <v>3594</v>
      </c>
      <c r="G271" s="65"/>
      <c r="H271" s="69" t="s">
        <v>379</v>
      </c>
      <c r="I271" s="70"/>
      <c r="J271" s="70"/>
      <c r="K271" s="69" t="s">
        <v>11476</v>
      </c>
      <c r="L271" s="73">
        <v>1228.1820035733492</v>
      </c>
      <c r="M271" s="74">
        <v>9467.830078125</v>
      </c>
      <c r="N271" s="74">
        <v>8829.130859375</v>
      </c>
      <c r="O271" s="75"/>
      <c r="P271" s="76"/>
      <c r="Q271" s="76"/>
      <c r="R271" s="86"/>
      <c r="S271" s="48">
        <v>2</v>
      </c>
      <c r="T271" s="48">
        <v>2</v>
      </c>
      <c r="U271" s="49">
        <v>7382</v>
      </c>
      <c r="V271" s="49">
        <v>5.4199999999999995E-4</v>
      </c>
      <c r="W271" s="49">
        <v>1.0399999999999999E-4</v>
      </c>
      <c r="X271" s="49">
        <v>1.148763</v>
      </c>
      <c r="Y271" s="49">
        <v>0</v>
      </c>
      <c r="Z271" s="49">
        <v>0.33333333333333331</v>
      </c>
      <c r="AA271" s="71">
        <v>271</v>
      </c>
      <c r="AB271" s="71"/>
      <c r="AC271" s="72"/>
      <c r="AD271" s="78" t="s">
        <v>6774</v>
      </c>
      <c r="AE271" s="78">
        <v>5696</v>
      </c>
      <c r="AF271" s="78">
        <v>6995</v>
      </c>
      <c r="AG271" s="78">
        <v>30715</v>
      </c>
      <c r="AH271" s="78">
        <v>13954</v>
      </c>
      <c r="AI271" s="78">
        <v>0</v>
      </c>
      <c r="AJ271" s="78" t="s">
        <v>7508</v>
      </c>
      <c r="AK271" s="78" t="s">
        <v>8164</v>
      </c>
      <c r="AL271" s="82" t="s">
        <v>8618</v>
      </c>
      <c r="AM271" s="78" t="s">
        <v>9030</v>
      </c>
      <c r="AN271" s="80">
        <v>41807.462754629632</v>
      </c>
      <c r="AO271" s="82" t="s">
        <v>9283</v>
      </c>
      <c r="AP271" s="78" t="b">
        <v>0</v>
      </c>
      <c r="AQ271" s="78" t="b">
        <v>0</v>
      </c>
      <c r="AR271" s="78" t="b">
        <v>1</v>
      </c>
      <c r="AS271" s="78" t="s">
        <v>6304</v>
      </c>
      <c r="AT271" s="78">
        <v>1936</v>
      </c>
      <c r="AU271" s="82" t="s">
        <v>9749</v>
      </c>
      <c r="AV271" s="78" t="b">
        <v>0</v>
      </c>
      <c r="AW271" s="78" t="s">
        <v>10419</v>
      </c>
      <c r="AX271" s="82" t="s">
        <v>10688</v>
      </c>
      <c r="AY271" s="78" t="s">
        <v>66</v>
      </c>
      <c r="AZ271" s="78" t="str">
        <f>REPLACE(INDEX(GroupVertices[Group], MATCH(Vertices[[#This Row],[Vertex]],GroupVertices[Vertex],0)),1,1,"")</f>
        <v>13</v>
      </c>
      <c r="BA271" s="48" t="s">
        <v>12879</v>
      </c>
      <c r="BB271" s="48" t="s">
        <v>12879</v>
      </c>
      <c r="BC271" s="48" t="s">
        <v>12963</v>
      </c>
      <c r="BD271" s="48" t="s">
        <v>12963</v>
      </c>
      <c r="BE271" s="48" t="s">
        <v>13055</v>
      </c>
      <c r="BF271" s="48" t="s">
        <v>2738</v>
      </c>
      <c r="BG271" s="120" t="s">
        <v>13321</v>
      </c>
      <c r="BH271" s="120" t="s">
        <v>13321</v>
      </c>
      <c r="BI271" s="120" t="s">
        <v>13846</v>
      </c>
      <c r="BJ271" s="120" t="s">
        <v>13846</v>
      </c>
      <c r="BK271" s="120">
        <v>0</v>
      </c>
      <c r="BL271" s="123">
        <v>0</v>
      </c>
      <c r="BM271" s="120">
        <v>0</v>
      </c>
      <c r="BN271" s="123">
        <v>0</v>
      </c>
      <c r="BO271" s="120">
        <v>0</v>
      </c>
      <c r="BP271" s="123">
        <v>0</v>
      </c>
      <c r="BQ271" s="120">
        <v>29</v>
      </c>
      <c r="BR271" s="123">
        <v>100</v>
      </c>
      <c r="BS271" s="120">
        <v>29</v>
      </c>
      <c r="BT271" s="2"/>
      <c r="BU271" s="3"/>
      <c r="BV271" s="3"/>
      <c r="BW271" s="3"/>
      <c r="BX271" s="3"/>
    </row>
    <row r="272" spans="1:76" x14ac:dyDescent="0.25">
      <c r="A272" s="64" t="s">
        <v>851</v>
      </c>
      <c r="B272" s="65"/>
      <c r="C272" s="65" t="s">
        <v>64</v>
      </c>
      <c r="D272" s="66">
        <v>166.96806128673839</v>
      </c>
      <c r="E272" s="68"/>
      <c r="F272" s="100" t="s">
        <v>10178</v>
      </c>
      <c r="G272" s="65"/>
      <c r="H272" s="69" t="s">
        <v>851</v>
      </c>
      <c r="I272" s="70"/>
      <c r="J272" s="70"/>
      <c r="K272" s="69" t="s">
        <v>11477</v>
      </c>
      <c r="L272" s="73">
        <v>341.12657536048124</v>
      </c>
      <c r="M272" s="74">
        <v>9477.875</v>
      </c>
      <c r="N272" s="74">
        <v>9041.9677734375</v>
      </c>
      <c r="O272" s="75"/>
      <c r="P272" s="76"/>
      <c r="Q272" s="76"/>
      <c r="R272" s="86"/>
      <c r="S272" s="48">
        <v>2</v>
      </c>
      <c r="T272" s="48">
        <v>0</v>
      </c>
      <c r="U272" s="49">
        <v>2046</v>
      </c>
      <c r="V272" s="49">
        <v>4.5899999999999999E-4</v>
      </c>
      <c r="W272" s="49">
        <v>1.0000000000000001E-5</v>
      </c>
      <c r="X272" s="49">
        <v>0.90057900000000002</v>
      </c>
      <c r="Y272" s="49">
        <v>0</v>
      </c>
      <c r="Z272" s="49">
        <v>0</v>
      </c>
      <c r="AA272" s="71">
        <v>272</v>
      </c>
      <c r="AB272" s="71"/>
      <c r="AC272" s="72"/>
      <c r="AD272" s="78" t="s">
        <v>6775</v>
      </c>
      <c r="AE272" s="78">
        <v>17382</v>
      </c>
      <c r="AF272" s="78">
        <v>15831</v>
      </c>
      <c r="AG272" s="78">
        <v>27340</v>
      </c>
      <c r="AH272" s="78">
        <v>7586</v>
      </c>
      <c r="AI272" s="78">
        <v>0</v>
      </c>
      <c r="AJ272" s="78" t="s">
        <v>7509</v>
      </c>
      <c r="AK272" s="78" t="s">
        <v>8165</v>
      </c>
      <c r="AL272" s="82" t="s">
        <v>8619</v>
      </c>
      <c r="AM272" s="78" t="s">
        <v>7997</v>
      </c>
      <c r="AN272" s="80">
        <v>39730.479421296295</v>
      </c>
      <c r="AO272" s="82" t="s">
        <v>9284</v>
      </c>
      <c r="AP272" s="78" t="b">
        <v>0</v>
      </c>
      <c r="AQ272" s="78" t="b">
        <v>0</v>
      </c>
      <c r="AR272" s="78" t="b">
        <v>1</v>
      </c>
      <c r="AS272" s="78" t="s">
        <v>6304</v>
      </c>
      <c r="AT272" s="78">
        <v>2566</v>
      </c>
      <c r="AU272" s="82" t="s">
        <v>9850</v>
      </c>
      <c r="AV272" s="78" t="b">
        <v>0</v>
      </c>
      <c r="AW272" s="78" t="s">
        <v>10419</v>
      </c>
      <c r="AX272" s="82" t="s">
        <v>10689</v>
      </c>
      <c r="AY272" s="78" t="s">
        <v>65</v>
      </c>
      <c r="AZ272" s="78" t="str">
        <f>REPLACE(INDEX(GroupVertices[Group], MATCH(Vertices[[#This Row],[Vertex]],GroupVertices[Vertex],0)),1,1,"")</f>
        <v>13</v>
      </c>
      <c r="BA272" s="48"/>
      <c r="BB272" s="48"/>
      <c r="BC272" s="48"/>
      <c r="BD272" s="48"/>
      <c r="BE272" s="48"/>
      <c r="BF272" s="48"/>
      <c r="BG272" s="48"/>
      <c r="BH272" s="48"/>
      <c r="BI272" s="48"/>
      <c r="BJ272" s="48"/>
      <c r="BK272" s="48"/>
      <c r="BL272" s="49"/>
      <c r="BM272" s="48"/>
      <c r="BN272" s="49"/>
      <c r="BO272" s="48"/>
      <c r="BP272" s="49"/>
      <c r="BQ272" s="48"/>
      <c r="BR272" s="49"/>
      <c r="BS272" s="48"/>
      <c r="BT272" s="2"/>
      <c r="BU272" s="3"/>
      <c r="BV272" s="3"/>
      <c r="BW272" s="3"/>
      <c r="BX272" s="3"/>
    </row>
    <row r="273" spans="1:76" x14ac:dyDescent="0.25">
      <c r="A273" s="64" t="s">
        <v>380</v>
      </c>
      <c r="B273" s="65"/>
      <c r="C273" s="65" t="s">
        <v>64</v>
      </c>
      <c r="D273" s="66">
        <v>163.131629650684</v>
      </c>
      <c r="E273" s="68"/>
      <c r="F273" s="100" t="s">
        <v>3595</v>
      </c>
      <c r="G273" s="65"/>
      <c r="H273" s="69" t="s">
        <v>380</v>
      </c>
      <c r="I273" s="70"/>
      <c r="J273" s="70"/>
      <c r="K273" s="69" t="s">
        <v>11478</v>
      </c>
      <c r="L273" s="73">
        <v>228.41600933193467</v>
      </c>
      <c r="M273" s="74">
        <v>9488.287109375</v>
      </c>
      <c r="N273" s="74">
        <v>9248.3564453125</v>
      </c>
      <c r="O273" s="75"/>
      <c r="P273" s="76"/>
      <c r="Q273" s="76"/>
      <c r="R273" s="86"/>
      <c r="S273" s="48">
        <v>0</v>
      </c>
      <c r="T273" s="48">
        <v>2</v>
      </c>
      <c r="U273" s="49">
        <v>1368</v>
      </c>
      <c r="V273" s="49">
        <v>3.97E-4</v>
      </c>
      <c r="W273" s="49">
        <v>9.9999999999999995E-7</v>
      </c>
      <c r="X273" s="49">
        <v>1.000227</v>
      </c>
      <c r="Y273" s="49">
        <v>0</v>
      </c>
      <c r="Z273" s="49">
        <v>0</v>
      </c>
      <c r="AA273" s="71">
        <v>273</v>
      </c>
      <c r="AB273" s="71"/>
      <c r="AC273" s="72"/>
      <c r="AD273" s="78" t="s">
        <v>6776</v>
      </c>
      <c r="AE273" s="78">
        <v>3733</v>
      </c>
      <c r="AF273" s="78">
        <v>3606</v>
      </c>
      <c r="AG273" s="78">
        <v>1299</v>
      </c>
      <c r="AH273" s="78">
        <v>360</v>
      </c>
      <c r="AI273" s="78">
        <v>-18000</v>
      </c>
      <c r="AJ273" s="78" t="s">
        <v>7510</v>
      </c>
      <c r="AK273" s="78" t="s">
        <v>8166</v>
      </c>
      <c r="AL273" s="82" t="s">
        <v>8620</v>
      </c>
      <c r="AM273" s="78" t="s">
        <v>9007</v>
      </c>
      <c r="AN273" s="80">
        <v>40465.105428240742</v>
      </c>
      <c r="AO273" s="78"/>
      <c r="AP273" s="78" t="b">
        <v>0</v>
      </c>
      <c r="AQ273" s="78" t="b">
        <v>0</v>
      </c>
      <c r="AR273" s="78" t="b">
        <v>1</v>
      </c>
      <c r="AS273" s="78" t="s">
        <v>6304</v>
      </c>
      <c r="AT273" s="78">
        <v>84</v>
      </c>
      <c r="AU273" s="82" t="s">
        <v>9741</v>
      </c>
      <c r="AV273" s="78" t="b">
        <v>0</v>
      </c>
      <c r="AW273" s="78" t="s">
        <v>10419</v>
      </c>
      <c r="AX273" s="82" t="s">
        <v>10690</v>
      </c>
      <c r="AY273" s="78" t="s">
        <v>66</v>
      </c>
      <c r="AZ273" s="78" t="str">
        <f>REPLACE(INDEX(GroupVertices[Group], MATCH(Vertices[[#This Row],[Vertex]],GroupVertices[Vertex],0)),1,1,"")</f>
        <v>13</v>
      </c>
      <c r="BA273" s="48" t="s">
        <v>2086</v>
      </c>
      <c r="BB273" s="48" t="s">
        <v>2086</v>
      </c>
      <c r="BC273" s="48" t="s">
        <v>2553</v>
      </c>
      <c r="BD273" s="48" t="s">
        <v>2553</v>
      </c>
      <c r="BE273" s="48" t="s">
        <v>2739</v>
      </c>
      <c r="BF273" s="48" t="s">
        <v>2739</v>
      </c>
      <c r="BG273" s="120" t="s">
        <v>13322</v>
      </c>
      <c r="BH273" s="120" t="s">
        <v>13322</v>
      </c>
      <c r="BI273" s="120" t="s">
        <v>13847</v>
      </c>
      <c r="BJ273" s="120" t="s">
        <v>13847</v>
      </c>
      <c r="BK273" s="120">
        <v>0</v>
      </c>
      <c r="BL273" s="123">
        <v>0</v>
      </c>
      <c r="BM273" s="120">
        <v>0</v>
      </c>
      <c r="BN273" s="123">
        <v>0</v>
      </c>
      <c r="BO273" s="120">
        <v>0</v>
      </c>
      <c r="BP273" s="123">
        <v>0</v>
      </c>
      <c r="BQ273" s="120">
        <v>19</v>
      </c>
      <c r="BR273" s="123">
        <v>100</v>
      </c>
      <c r="BS273" s="120">
        <v>19</v>
      </c>
      <c r="BT273" s="2"/>
      <c r="BU273" s="3"/>
      <c r="BV273" s="3"/>
      <c r="BW273" s="3"/>
      <c r="BX273" s="3"/>
    </row>
    <row r="274" spans="1:76" x14ac:dyDescent="0.25">
      <c r="A274" s="64" t="s">
        <v>852</v>
      </c>
      <c r="B274" s="65"/>
      <c r="C274" s="65" t="s">
        <v>64</v>
      </c>
      <c r="D274" s="66">
        <v>169.19993873423277</v>
      </c>
      <c r="E274" s="68"/>
      <c r="F274" s="100" t="s">
        <v>10179</v>
      </c>
      <c r="G274" s="65"/>
      <c r="H274" s="69" t="s">
        <v>852</v>
      </c>
      <c r="I274" s="70"/>
      <c r="J274" s="70"/>
      <c r="K274" s="69" t="s">
        <v>11479</v>
      </c>
      <c r="L274" s="73">
        <v>115.04048421177426</v>
      </c>
      <c r="M274" s="74">
        <v>9501.806640625</v>
      </c>
      <c r="N274" s="74">
        <v>9451.5712890625</v>
      </c>
      <c r="O274" s="75"/>
      <c r="P274" s="76"/>
      <c r="Q274" s="76"/>
      <c r="R274" s="86"/>
      <c r="S274" s="48">
        <v>2</v>
      </c>
      <c r="T274" s="48">
        <v>0</v>
      </c>
      <c r="U274" s="49">
        <v>686</v>
      </c>
      <c r="V274" s="49">
        <v>3.5E-4</v>
      </c>
      <c r="W274" s="49">
        <v>0</v>
      </c>
      <c r="X274" s="49">
        <v>1.099955</v>
      </c>
      <c r="Y274" s="49">
        <v>0</v>
      </c>
      <c r="Z274" s="49">
        <v>0</v>
      </c>
      <c r="AA274" s="71">
        <v>274</v>
      </c>
      <c r="AB274" s="71"/>
      <c r="AC274" s="72"/>
      <c r="AD274" s="78" t="s">
        <v>6777</v>
      </c>
      <c r="AE274" s="78">
        <v>253</v>
      </c>
      <c r="AF274" s="78">
        <v>22943</v>
      </c>
      <c r="AG274" s="78">
        <v>3858</v>
      </c>
      <c r="AH274" s="78">
        <v>709</v>
      </c>
      <c r="AI274" s="78">
        <v>-25200</v>
      </c>
      <c r="AJ274" s="78" t="s">
        <v>7511</v>
      </c>
      <c r="AK274" s="78" t="s">
        <v>6429</v>
      </c>
      <c r="AL274" s="82" t="s">
        <v>8621</v>
      </c>
      <c r="AM274" s="78" t="s">
        <v>9004</v>
      </c>
      <c r="AN274" s="80">
        <v>42556.455381944441</v>
      </c>
      <c r="AO274" s="82" t="s">
        <v>9285</v>
      </c>
      <c r="AP274" s="78" t="b">
        <v>1</v>
      </c>
      <c r="AQ274" s="78" t="b">
        <v>0</v>
      </c>
      <c r="AR274" s="78" t="b">
        <v>0</v>
      </c>
      <c r="AS274" s="78" t="s">
        <v>6304</v>
      </c>
      <c r="AT274" s="78">
        <v>571</v>
      </c>
      <c r="AU274" s="78"/>
      <c r="AV274" s="78" t="b">
        <v>0</v>
      </c>
      <c r="AW274" s="78" t="s">
        <v>10419</v>
      </c>
      <c r="AX274" s="82" t="s">
        <v>10691</v>
      </c>
      <c r="AY274" s="78" t="s">
        <v>65</v>
      </c>
      <c r="AZ274" s="78" t="str">
        <f>REPLACE(INDEX(GroupVertices[Group], MATCH(Vertices[[#This Row],[Vertex]],GroupVertices[Vertex],0)),1,1,"")</f>
        <v>13</v>
      </c>
      <c r="BA274" s="48"/>
      <c r="BB274" s="48"/>
      <c r="BC274" s="48"/>
      <c r="BD274" s="48"/>
      <c r="BE274" s="48"/>
      <c r="BF274" s="48"/>
      <c r="BG274" s="48"/>
      <c r="BH274" s="48"/>
      <c r="BI274" s="48"/>
      <c r="BJ274" s="48"/>
      <c r="BK274" s="48"/>
      <c r="BL274" s="49"/>
      <c r="BM274" s="48"/>
      <c r="BN274" s="49"/>
      <c r="BO274" s="48"/>
      <c r="BP274" s="49"/>
      <c r="BQ274" s="48"/>
      <c r="BR274" s="49"/>
      <c r="BS274" s="48"/>
      <c r="BT274" s="2"/>
      <c r="BU274" s="3"/>
      <c r="BV274" s="3"/>
      <c r="BW274" s="3"/>
      <c r="BX274" s="3"/>
    </row>
    <row r="275" spans="1:76" x14ac:dyDescent="0.25">
      <c r="A275" s="64" t="s">
        <v>381</v>
      </c>
      <c r="B275" s="65"/>
      <c r="C275" s="65" t="s">
        <v>64</v>
      </c>
      <c r="D275" s="66">
        <v>162.15157435420974</v>
      </c>
      <c r="E275" s="68"/>
      <c r="F275" s="100" t="s">
        <v>3596</v>
      </c>
      <c r="G275" s="65"/>
      <c r="H275" s="69" t="s">
        <v>381</v>
      </c>
      <c r="I275" s="70"/>
      <c r="J275" s="70"/>
      <c r="K275" s="69" t="s">
        <v>11480</v>
      </c>
      <c r="L275" s="73">
        <v>1</v>
      </c>
      <c r="M275" s="74">
        <v>7519.96240234375</v>
      </c>
      <c r="N275" s="74">
        <v>9301.1455078125</v>
      </c>
      <c r="O275" s="75"/>
      <c r="P275" s="76"/>
      <c r="Q275" s="76"/>
      <c r="R275" s="86"/>
      <c r="S275" s="48">
        <v>0</v>
      </c>
      <c r="T275" s="48">
        <v>2</v>
      </c>
      <c r="U275" s="49">
        <v>0</v>
      </c>
      <c r="V275" s="49">
        <v>3.8462000000000003E-2</v>
      </c>
      <c r="W275" s="49">
        <v>0</v>
      </c>
      <c r="X275" s="49">
        <v>0.60495900000000002</v>
      </c>
      <c r="Y275" s="49">
        <v>0.5</v>
      </c>
      <c r="Z275" s="49">
        <v>0</v>
      </c>
      <c r="AA275" s="71">
        <v>275</v>
      </c>
      <c r="AB275" s="71"/>
      <c r="AC275" s="72"/>
      <c r="AD275" s="78" t="s">
        <v>6778</v>
      </c>
      <c r="AE275" s="78">
        <v>992</v>
      </c>
      <c r="AF275" s="78">
        <v>483</v>
      </c>
      <c r="AG275" s="78">
        <v>989</v>
      </c>
      <c r="AH275" s="78">
        <v>269</v>
      </c>
      <c r="AI275" s="78">
        <v>-28800</v>
      </c>
      <c r="AJ275" s="78" t="s">
        <v>7512</v>
      </c>
      <c r="AK275" s="78" t="s">
        <v>8152</v>
      </c>
      <c r="AL275" s="82" t="s">
        <v>8622</v>
      </c>
      <c r="AM275" s="78" t="s">
        <v>9004</v>
      </c>
      <c r="AN275" s="80">
        <v>41407.44699074074</v>
      </c>
      <c r="AO275" s="78"/>
      <c r="AP275" s="78" t="b">
        <v>0</v>
      </c>
      <c r="AQ275" s="78" t="b">
        <v>0</v>
      </c>
      <c r="AR275" s="78" t="b">
        <v>1</v>
      </c>
      <c r="AS275" s="78" t="s">
        <v>6308</v>
      </c>
      <c r="AT275" s="78">
        <v>26</v>
      </c>
      <c r="AU275" s="82" t="s">
        <v>9771</v>
      </c>
      <c r="AV275" s="78" t="b">
        <v>0</v>
      </c>
      <c r="AW275" s="78" t="s">
        <v>10419</v>
      </c>
      <c r="AX275" s="82" t="s">
        <v>10692</v>
      </c>
      <c r="AY275" s="78" t="s">
        <v>66</v>
      </c>
      <c r="AZ275" s="78" t="str">
        <f>REPLACE(INDEX(GroupVertices[Group], MATCH(Vertices[[#This Row],[Vertex]],GroupVertices[Vertex],0)),1,1,"")</f>
        <v>11</v>
      </c>
      <c r="BA275" s="48"/>
      <c r="BB275" s="48"/>
      <c r="BC275" s="48"/>
      <c r="BD275" s="48"/>
      <c r="BE275" s="48" t="s">
        <v>2725</v>
      </c>
      <c r="BF275" s="48" t="s">
        <v>2725</v>
      </c>
      <c r="BG275" s="120" t="s">
        <v>13323</v>
      </c>
      <c r="BH275" s="120" t="s">
        <v>13323</v>
      </c>
      <c r="BI275" s="120" t="s">
        <v>13848</v>
      </c>
      <c r="BJ275" s="120" t="s">
        <v>13848</v>
      </c>
      <c r="BK275" s="120">
        <v>0</v>
      </c>
      <c r="BL275" s="123">
        <v>0</v>
      </c>
      <c r="BM275" s="120">
        <v>0</v>
      </c>
      <c r="BN275" s="123">
        <v>0</v>
      </c>
      <c r="BO275" s="120">
        <v>0</v>
      </c>
      <c r="BP275" s="123">
        <v>0</v>
      </c>
      <c r="BQ275" s="120">
        <v>15</v>
      </c>
      <c r="BR275" s="123">
        <v>100</v>
      </c>
      <c r="BS275" s="120">
        <v>15</v>
      </c>
      <c r="BT275" s="2"/>
      <c r="BU275" s="3"/>
      <c r="BV275" s="3"/>
      <c r="BW275" s="3"/>
      <c r="BX275" s="3"/>
    </row>
    <row r="276" spans="1:76" x14ac:dyDescent="0.25">
      <c r="A276" s="64" t="s">
        <v>853</v>
      </c>
      <c r="B276" s="65"/>
      <c r="C276" s="65" t="s">
        <v>64</v>
      </c>
      <c r="D276" s="66">
        <v>162.57554320004283</v>
      </c>
      <c r="E276" s="68"/>
      <c r="F276" s="100" t="s">
        <v>10180</v>
      </c>
      <c r="G276" s="65"/>
      <c r="H276" s="69" t="s">
        <v>853</v>
      </c>
      <c r="I276" s="70"/>
      <c r="J276" s="70"/>
      <c r="K276" s="69" t="s">
        <v>11481</v>
      </c>
      <c r="L276" s="73">
        <v>1</v>
      </c>
      <c r="M276" s="74">
        <v>8751.49609375</v>
      </c>
      <c r="N276" s="74">
        <v>9474.888671875</v>
      </c>
      <c r="O276" s="75"/>
      <c r="P276" s="76"/>
      <c r="Q276" s="76"/>
      <c r="R276" s="86"/>
      <c r="S276" s="48">
        <v>2</v>
      </c>
      <c r="T276" s="48">
        <v>0</v>
      </c>
      <c r="U276" s="49">
        <v>0</v>
      </c>
      <c r="V276" s="49">
        <v>4.5455000000000002E-2</v>
      </c>
      <c r="W276" s="49">
        <v>0</v>
      </c>
      <c r="X276" s="49">
        <v>0.95273300000000005</v>
      </c>
      <c r="Y276" s="49">
        <v>1</v>
      </c>
      <c r="Z276" s="49">
        <v>0</v>
      </c>
      <c r="AA276" s="71">
        <v>276</v>
      </c>
      <c r="AB276" s="71"/>
      <c r="AC276" s="72"/>
      <c r="AD276" s="78" t="s">
        <v>6779</v>
      </c>
      <c r="AE276" s="78">
        <v>1961</v>
      </c>
      <c r="AF276" s="78">
        <v>1834</v>
      </c>
      <c r="AG276" s="78">
        <v>2404</v>
      </c>
      <c r="AH276" s="78">
        <v>1302</v>
      </c>
      <c r="AI276" s="78">
        <v>-21600</v>
      </c>
      <c r="AJ276" s="78" t="s">
        <v>7513</v>
      </c>
      <c r="AK276" s="78" t="s">
        <v>8167</v>
      </c>
      <c r="AL276" s="82" t="s">
        <v>8623</v>
      </c>
      <c r="AM276" s="78" t="s">
        <v>7991</v>
      </c>
      <c r="AN276" s="80">
        <v>41607.396585648145</v>
      </c>
      <c r="AO276" s="82" t="s">
        <v>9286</v>
      </c>
      <c r="AP276" s="78" t="b">
        <v>0</v>
      </c>
      <c r="AQ276" s="78" t="b">
        <v>0</v>
      </c>
      <c r="AR276" s="78" t="b">
        <v>1</v>
      </c>
      <c r="AS276" s="78" t="s">
        <v>6303</v>
      </c>
      <c r="AT276" s="78">
        <v>93</v>
      </c>
      <c r="AU276" s="82" t="s">
        <v>9742</v>
      </c>
      <c r="AV276" s="78" t="b">
        <v>0</v>
      </c>
      <c r="AW276" s="78" t="s">
        <v>10419</v>
      </c>
      <c r="AX276" s="82" t="s">
        <v>10693</v>
      </c>
      <c r="AY276" s="78" t="s">
        <v>65</v>
      </c>
      <c r="AZ276" s="78" t="str">
        <f>REPLACE(INDEX(GroupVertices[Group], MATCH(Vertices[[#This Row],[Vertex]],GroupVertices[Vertex],0)),1,1,"")</f>
        <v>12</v>
      </c>
      <c r="BA276" s="48"/>
      <c r="BB276" s="48"/>
      <c r="BC276" s="48"/>
      <c r="BD276" s="48"/>
      <c r="BE276" s="48"/>
      <c r="BF276" s="48"/>
      <c r="BG276" s="48"/>
      <c r="BH276" s="48"/>
      <c r="BI276" s="48"/>
      <c r="BJ276" s="48"/>
      <c r="BK276" s="48"/>
      <c r="BL276" s="49"/>
      <c r="BM276" s="48"/>
      <c r="BN276" s="49"/>
      <c r="BO276" s="48"/>
      <c r="BP276" s="49"/>
      <c r="BQ276" s="48"/>
      <c r="BR276" s="49"/>
      <c r="BS276" s="48"/>
      <c r="BT276" s="2"/>
      <c r="BU276" s="3"/>
      <c r="BV276" s="3"/>
      <c r="BW276" s="3"/>
      <c r="BX276" s="3"/>
    </row>
    <row r="277" spans="1:76" x14ac:dyDescent="0.25">
      <c r="A277" s="64" t="s">
        <v>382</v>
      </c>
      <c r="B277" s="65"/>
      <c r="C277" s="65" t="s">
        <v>64</v>
      </c>
      <c r="D277" s="66">
        <v>162.07751317906792</v>
      </c>
      <c r="E277" s="68"/>
      <c r="F277" s="100" t="s">
        <v>3597</v>
      </c>
      <c r="G277" s="65"/>
      <c r="H277" s="69" t="s">
        <v>382</v>
      </c>
      <c r="I277" s="70"/>
      <c r="J277" s="70"/>
      <c r="K277" s="69" t="s">
        <v>11482</v>
      </c>
      <c r="L277" s="73">
        <v>1</v>
      </c>
      <c r="M277" s="74">
        <v>8847.2763671875</v>
      </c>
      <c r="N277" s="74">
        <v>9295.20703125</v>
      </c>
      <c r="O277" s="75"/>
      <c r="P277" s="76"/>
      <c r="Q277" s="76"/>
      <c r="R277" s="86"/>
      <c r="S277" s="48">
        <v>1</v>
      </c>
      <c r="T277" s="48">
        <v>2</v>
      </c>
      <c r="U277" s="49">
        <v>0</v>
      </c>
      <c r="V277" s="49">
        <v>4.5455000000000002E-2</v>
      </c>
      <c r="W277" s="49">
        <v>0</v>
      </c>
      <c r="X277" s="49">
        <v>0.95273300000000005</v>
      </c>
      <c r="Y277" s="49">
        <v>0.5</v>
      </c>
      <c r="Z277" s="49">
        <v>0.5</v>
      </c>
      <c r="AA277" s="71">
        <v>277</v>
      </c>
      <c r="AB277" s="71"/>
      <c r="AC277" s="72"/>
      <c r="AD277" s="78" t="s">
        <v>6780</v>
      </c>
      <c r="AE277" s="78">
        <v>248</v>
      </c>
      <c r="AF277" s="78">
        <v>247</v>
      </c>
      <c r="AG277" s="78">
        <v>1022</v>
      </c>
      <c r="AH277" s="78">
        <v>224</v>
      </c>
      <c r="AI277" s="78">
        <v>-21600</v>
      </c>
      <c r="AJ277" s="78" t="s">
        <v>7514</v>
      </c>
      <c r="AK277" s="78"/>
      <c r="AL277" s="78"/>
      <c r="AM277" s="78" t="s">
        <v>9007</v>
      </c>
      <c r="AN277" s="80">
        <v>40021.967210648145</v>
      </c>
      <c r="AO277" s="78"/>
      <c r="AP277" s="78" t="b">
        <v>1</v>
      </c>
      <c r="AQ277" s="78" t="b">
        <v>0</v>
      </c>
      <c r="AR277" s="78" t="b">
        <v>0</v>
      </c>
      <c r="AS277" s="78" t="s">
        <v>6304</v>
      </c>
      <c r="AT277" s="78">
        <v>5</v>
      </c>
      <c r="AU277" s="82" t="s">
        <v>9742</v>
      </c>
      <c r="AV277" s="78" t="b">
        <v>0</v>
      </c>
      <c r="AW277" s="78" t="s">
        <v>10419</v>
      </c>
      <c r="AX277" s="82" t="s">
        <v>10694</v>
      </c>
      <c r="AY277" s="78" t="s">
        <v>66</v>
      </c>
      <c r="AZ277" s="78" t="str">
        <f>REPLACE(INDEX(GroupVertices[Group], MATCH(Vertices[[#This Row],[Vertex]],GroupVertices[Vertex],0)),1,1,"")</f>
        <v>12</v>
      </c>
      <c r="BA277" s="48"/>
      <c r="BB277" s="48"/>
      <c r="BC277" s="48"/>
      <c r="BD277" s="48"/>
      <c r="BE277" s="48" t="s">
        <v>731</v>
      </c>
      <c r="BF277" s="48" t="s">
        <v>731</v>
      </c>
      <c r="BG277" s="120" t="s">
        <v>13324</v>
      </c>
      <c r="BH277" s="120" t="s">
        <v>13324</v>
      </c>
      <c r="BI277" s="120" t="s">
        <v>13849</v>
      </c>
      <c r="BJ277" s="120" t="s">
        <v>13849</v>
      </c>
      <c r="BK277" s="120">
        <v>0</v>
      </c>
      <c r="BL277" s="123">
        <v>0</v>
      </c>
      <c r="BM277" s="120">
        <v>0</v>
      </c>
      <c r="BN277" s="123">
        <v>0</v>
      </c>
      <c r="BO277" s="120">
        <v>0</v>
      </c>
      <c r="BP277" s="123">
        <v>0</v>
      </c>
      <c r="BQ277" s="120">
        <v>25</v>
      </c>
      <c r="BR277" s="123">
        <v>100</v>
      </c>
      <c r="BS277" s="120">
        <v>25</v>
      </c>
      <c r="BT277" s="2"/>
      <c r="BU277" s="3"/>
      <c r="BV277" s="3"/>
      <c r="BW277" s="3"/>
      <c r="BX277" s="3"/>
    </row>
    <row r="278" spans="1:76" x14ac:dyDescent="0.25">
      <c r="A278" s="64" t="s">
        <v>383</v>
      </c>
      <c r="B278" s="65"/>
      <c r="C278" s="65" t="s">
        <v>64</v>
      </c>
      <c r="D278" s="66">
        <v>162.13776633850534</v>
      </c>
      <c r="E278" s="68"/>
      <c r="F278" s="100" t="s">
        <v>3598</v>
      </c>
      <c r="G278" s="65"/>
      <c r="H278" s="69" t="s">
        <v>383</v>
      </c>
      <c r="I278" s="70"/>
      <c r="J278" s="70"/>
      <c r="K278" s="69" t="s">
        <v>11483</v>
      </c>
      <c r="L278" s="73">
        <v>1</v>
      </c>
      <c r="M278" s="74">
        <v>3239.6416015625</v>
      </c>
      <c r="N278" s="74">
        <v>1066.0992431640625</v>
      </c>
      <c r="O278" s="75"/>
      <c r="P278" s="76"/>
      <c r="Q278" s="76"/>
      <c r="R278" s="86"/>
      <c r="S278" s="48">
        <v>0</v>
      </c>
      <c r="T278" s="48">
        <v>1</v>
      </c>
      <c r="U278" s="49">
        <v>0</v>
      </c>
      <c r="V278" s="49">
        <v>6.2200000000000005E-4</v>
      </c>
      <c r="W278" s="49">
        <v>2.6499999999999999E-4</v>
      </c>
      <c r="X278" s="49">
        <v>0.39293400000000001</v>
      </c>
      <c r="Y278" s="49">
        <v>0</v>
      </c>
      <c r="Z278" s="49">
        <v>0</v>
      </c>
      <c r="AA278" s="71">
        <v>278</v>
      </c>
      <c r="AB278" s="71"/>
      <c r="AC278" s="72"/>
      <c r="AD278" s="78" t="s">
        <v>6781</v>
      </c>
      <c r="AE278" s="78">
        <v>468</v>
      </c>
      <c r="AF278" s="78">
        <v>439</v>
      </c>
      <c r="AG278" s="78">
        <v>563</v>
      </c>
      <c r="AH278" s="78">
        <v>223</v>
      </c>
      <c r="AI278" s="78">
        <v>-28800</v>
      </c>
      <c r="AJ278" s="78" t="s">
        <v>7515</v>
      </c>
      <c r="AK278" s="78" t="s">
        <v>8168</v>
      </c>
      <c r="AL278" s="82" t="s">
        <v>8624</v>
      </c>
      <c r="AM278" s="78" t="s">
        <v>9004</v>
      </c>
      <c r="AN278" s="80">
        <v>42929.673020833332</v>
      </c>
      <c r="AO278" s="82" t="s">
        <v>9287</v>
      </c>
      <c r="AP278" s="78" t="b">
        <v>0</v>
      </c>
      <c r="AQ278" s="78" t="b">
        <v>0</v>
      </c>
      <c r="AR278" s="78" t="b">
        <v>1</v>
      </c>
      <c r="AS278" s="78" t="s">
        <v>6304</v>
      </c>
      <c r="AT278" s="78">
        <v>8</v>
      </c>
      <c r="AU278" s="82" t="s">
        <v>9742</v>
      </c>
      <c r="AV278" s="78" t="b">
        <v>0</v>
      </c>
      <c r="AW278" s="78" t="s">
        <v>10419</v>
      </c>
      <c r="AX278" s="82" t="s">
        <v>10695</v>
      </c>
      <c r="AY278" s="78" t="s">
        <v>66</v>
      </c>
      <c r="AZ278" s="78" t="str">
        <f>REPLACE(INDEX(GroupVertices[Group], MATCH(Vertices[[#This Row],[Vertex]],GroupVertices[Vertex],0)),1,1,"")</f>
        <v>5</v>
      </c>
      <c r="BA278" s="48" t="s">
        <v>2087</v>
      </c>
      <c r="BB278" s="48" t="s">
        <v>2087</v>
      </c>
      <c r="BC278" s="48" t="s">
        <v>2507</v>
      </c>
      <c r="BD278" s="48" t="s">
        <v>2507</v>
      </c>
      <c r="BE278" s="48" t="s">
        <v>2740</v>
      </c>
      <c r="BF278" s="48" t="s">
        <v>2740</v>
      </c>
      <c r="BG278" s="120" t="s">
        <v>13325</v>
      </c>
      <c r="BH278" s="120" t="s">
        <v>13325</v>
      </c>
      <c r="BI278" s="120" t="s">
        <v>13850</v>
      </c>
      <c r="BJ278" s="120" t="s">
        <v>13850</v>
      </c>
      <c r="BK278" s="120">
        <v>0</v>
      </c>
      <c r="BL278" s="123">
        <v>0</v>
      </c>
      <c r="BM278" s="120">
        <v>0</v>
      </c>
      <c r="BN278" s="123">
        <v>0</v>
      </c>
      <c r="BO278" s="120">
        <v>0</v>
      </c>
      <c r="BP278" s="123">
        <v>0</v>
      </c>
      <c r="BQ278" s="120">
        <v>13</v>
      </c>
      <c r="BR278" s="123">
        <v>100</v>
      </c>
      <c r="BS278" s="120">
        <v>13</v>
      </c>
      <c r="BT278" s="2"/>
      <c r="BU278" s="3"/>
      <c r="BV278" s="3"/>
      <c r="BW278" s="3"/>
      <c r="BX278" s="3"/>
    </row>
    <row r="279" spans="1:76" x14ac:dyDescent="0.25">
      <c r="A279" s="64" t="s">
        <v>384</v>
      </c>
      <c r="B279" s="65"/>
      <c r="C279" s="65" t="s">
        <v>64</v>
      </c>
      <c r="D279" s="66">
        <v>162.25293774222166</v>
      </c>
      <c r="E279" s="68"/>
      <c r="F279" s="100" t="s">
        <v>3599</v>
      </c>
      <c r="G279" s="65"/>
      <c r="H279" s="69" t="s">
        <v>384</v>
      </c>
      <c r="I279" s="70"/>
      <c r="J279" s="70"/>
      <c r="K279" s="69" t="s">
        <v>11484</v>
      </c>
      <c r="L279" s="73">
        <v>1</v>
      </c>
      <c r="M279" s="74">
        <v>9804.087890625</v>
      </c>
      <c r="N279" s="74">
        <v>6552.80224609375</v>
      </c>
      <c r="O279" s="75"/>
      <c r="P279" s="76"/>
      <c r="Q279" s="76"/>
      <c r="R279" s="86"/>
      <c r="S279" s="48">
        <v>0</v>
      </c>
      <c r="T279" s="48">
        <v>1</v>
      </c>
      <c r="U279" s="49">
        <v>0</v>
      </c>
      <c r="V279" s="49">
        <v>0.2</v>
      </c>
      <c r="W279" s="49">
        <v>0</v>
      </c>
      <c r="X279" s="49">
        <v>0.61068699999999998</v>
      </c>
      <c r="Y279" s="49">
        <v>0</v>
      </c>
      <c r="Z279" s="49">
        <v>0</v>
      </c>
      <c r="AA279" s="71">
        <v>279</v>
      </c>
      <c r="AB279" s="71"/>
      <c r="AC279" s="72"/>
      <c r="AD279" s="78" t="s">
        <v>6782</v>
      </c>
      <c r="AE279" s="78">
        <v>760</v>
      </c>
      <c r="AF279" s="78">
        <v>806</v>
      </c>
      <c r="AG279" s="78">
        <v>3985</v>
      </c>
      <c r="AH279" s="78">
        <v>64</v>
      </c>
      <c r="AI279" s="78">
        <v>3600</v>
      </c>
      <c r="AJ279" s="78" t="s">
        <v>7516</v>
      </c>
      <c r="AK279" s="78" t="s">
        <v>8068</v>
      </c>
      <c r="AL279" s="82" t="s">
        <v>8625</v>
      </c>
      <c r="AM279" s="78" t="s">
        <v>9032</v>
      </c>
      <c r="AN279" s="80">
        <v>41897.604212962964</v>
      </c>
      <c r="AO279" s="82" t="s">
        <v>9288</v>
      </c>
      <c r="AP279" s="78" t="b">
        <v>0</v>
      </c>
      <c r="AQ279" s="78" t="b">
        <v>0</v>
      </c>
      <c r="AR279" s="78" t="b">
        <v>0</v>
      </c>
      <c r="AS279" s="78" t="s">
        <v>6305</v>
      </c>
      <c r="AT279" s="78">
        <v>56</v>
      </c>
      <c r="AU279" s="82" t="s">
        <v>9742</v>
      </c>
      <c r="AV279" s="78" t="b">
        <v>0</v>
      </c>
      <c r="AW279" s="78" t="s">
        <v>10419</v>
      </c>
      <c r="AX279" s="82" t="s">
        <v>10696</v>
      </c>
      <c r="AY279" s="78" t="s">
        <v>66</v>
      </c>
      <c r="AZ279" s="78" t="str">
        <f>REPLACE(INDEX(GroupVertices[Group], MATCH(Vertices[[#This Row],[Vertex]],GroupVertices[Vertex],0)),1,1,"")</f>
        <v>35</v>
      </c>
      <c r="BA279" s="48" t="s">
        <v>12880</v>
      </c>
      <c r="BB279" s="48" t="s">
        <v>12880</v>
      </c>
      <c r="BC279" s="48" t="s">
        <v>2526</v>
      </c>
      <c r="BD279" s="48" t="s">
        <v>2526</v>
      </c>
      <c r="BE279" s="48" t="s">
        <v>2700</v>
      </c>
      <c r="BF279" s="48" t="s">
        <v>13132</v>
      </c>
      <c r="BG279" s="120" t="s">
        <v>13326</v>
      </c>
      <c r="BH279" s="120" t="s">
        <v>13643</v>
      </c>
      <c r="BI279" s="120" t="s">
        <v>13851</v>
      </c>
      <c r="BJ279" s="120" t="s">
        <v>13851</v>
      </c>
      <c r="BK279" s="120">
        <v>0</v>
      </c>
      <c r="BL279" s="123">
        <v>0</v>
      </c>
      <c r="BM279" s="120">
        <v>0</v>
      </c>
      <c r="BN279" s="123">
        <v>0</v>
      </c>
      <c r="BO279" s="120">
        <v>0</v>
      </c>
      <c r="BP279" s="123">
        <v>0</v>
      </c>
      <c r="BQ279" s="120">
        <v>29</v>
      </c>
      <c r="BR279" s="123">
        <v>100</v>
      </c>
      <c r="BS279" s="120">
        <v>29</v>
      </c>
      <c r="BT279" s="2"/>
      <c r="BU279" s="3"/>
      <c r="BV279" s="3"/>
      <c r="BW279" s="3"/>
      <c r="BX279" s="3"/>
    </row>
    <row r="280" spans="1:76" x14ac:dyDescent="0.25">
      <c r="A280" s="64" t="s">
        <v>385</v>
      </c>
      <c r="B280" s="65"/>
      <c r="C280" s="65" t="s">
        <v>64</v>
      </c>
      <c r="D280" s="66">
        <v>162.0172600196305</v>
      </c>
      <c r="E280" s="68"/>
      <c r="F280" s="100" t="s">
        <v>3600</v>
      </c>
      <c r="G280" s="65"/>
      <c r="H280" s="69" t="s">
        <v>385</v>
      </c>
      <c r="I280" s="70"/>
      <c r="J280" s="70"/>
      <c r="K280" s="69" t="s">
        <v>11485</v>
      </c>
      <c r="L280" s="73">
        <v>1</v>
      </c>
      <c r="M280" s="74">
        <v>9498.7255859375</v>
      </c>
      <c r="N280" s="74">
        <v>6822.84716796875</v>
      </c>
      <c r="O280" s="75"/>
      <c r="P280" s="76"/>
      <c r="Q280" s="76"/>
      <c r="R280" s="86"/>
      <c r="S280" s="48">
        <v>0</v>
      </c>
      <c r="T280" s="48">
        <v>1</v>
      </c>
      <c r="U280" s="49">
        <v>0</v>
      </c>
      <c r="V280" s="49">
        <v>0.2</v>
      </c>
      <c r="W280" s="49">
        <v>0</v>
      </c>
      <c r="X280" s="49">
        <v>0.61068699999999998</v>
      </c>
      <c r="Y280" s="49">
        <v>0</v>
      </c>
      <c r="Z280" s="49">
        <v>0</v>
      </c>
      <c r="AA280" s="71">
        <v>280</v>
      </c>
      <c r="AB280" s="71"/>
      <c r="AC280" s="72"/>
      <c r="AD280" s="78" t="s">
        <v>6783</v>
      </c>
      <c r="AE280" s="78">
        <v>137</v>
      </c>
      <c r="AF280" s="78">
        <v>55</v>
      </c>
      <c r="AG280" s="78">
        <v>3299</v>
      </c>
      <c r="AH280" s="78">
        <v>4</v>
      </c>
      <c r="AI280" s="78"/>
      <c r="AJ280" s="78" t="s">
        <v>7517</v>
      </c>
      <c r="AK280" s="78" t="s">
        <v>6446</v>
      </c>
      <c r="AL280" s="82" t="s">
        <v>8626</v>
      </c>
      <c r="AM280" s="78"/>
      <c r="AN280" s="80">
        <v>43017.752384259256</v>
      </c>
      <c r="AO280" s="82" t="s">
        <v>9289</v>
      </c>
      <c r="AP280" s="78" t="b">
        <v>0</v>
      </c>
      <c r="AQ280" s="78" t="b">
        <v>0</v>
      </c>
      <c r="AR280" s="78" t="b">
        <v>0</v>
      </c>
      <c r="AS280" s="78" t="s">
        <v>6305</v>
      </c>
      <c r="AT280" s="78">
        <v>0</v>
      </c>
      <c r="AU280" s="82" t="s">
        <v>9742</v>
      </c>
      <c r="AV280" s="78" t="b">
        <v>0</v>
      </c>
      <c r="AW280" s="78" t="s">
        <v>10419</v>
      </c>
      <c r="AX280" s="82" t="s">
        <v>10697</v>
      </c>
      <c r="AY280" s="78" t="s">
        <v>66</v>
      </c>
      <c r="AZ280" s="78" t="str">
        <f>REPLACE(INDEX(GroupVertices[Group], MATCH(Vertices[[#This Row],[Vertex]],GroupVertices[Vertex],0)),1,1,"")</f>
        <v>35</v>
      </c>
      <c r="BA280" s="48" t="s">
        <v>12880</v>
      </c>
      <c r="BB280" s="48" t="s">
        <v>12880</v>
      </c>
      <c r="BC280" s="48" t="s">
        <v>2526</v>
      </c>
      <c r="BD280" s="48" t="s">
        <v>2526</v>
      </c>
      <c r="BE280" s="48" t="s">
        <v>2700</v>
      </c>
      <c r="BF280" s="48" t="s">
        <v>13132</v>
      </c>
      <c r="BG280" s="120" t="s">
        <v>13326</v>
      </c>
      <c r="BH280" s="120" t="s">
        <v>13643</v>
      </c>
      <c r="BI280" s="120" t="s">
        <v>13851</v>
      </c>
      <c r="BJ280" s="120" t="s">
        <v>13851</v>
      </c>
      <c r="BK280" s="120">
        <v>0</v>
      </c>
      <c r="BL280" s="123">
        <v>0</v>
      </c>
      <c r="BM280" s="120">
        <v>0</v>
      </c>
      <c r="BN280" s="123">
        <v>0</v>
      </c>
      <c r="BO280" s="120">
        <v>0</v>
      </c>
      <c r="BP280" s="123">
        <v>0</v>
      </c>
      <c r="BQ280" s="120">
        <v>29</v>
      </c>
      <c r="BR280" s="123">
        <v>100</v>
      </c>
      <c r="BS280" s="120">
        <v>29</v>
      </c>
      <c r="BT280" s="2"/>
      <c r="BU280" s="3"/>
      <c r="BV280" s="3"/>
      <c r="BW280" s="3"/>
      <c r="BX280" s="3"/>
    </row>
    <row r="281" spans="1:76" x14ac:dyDescent="0.25">
      <c r="A281" s="64" t="s">
        <v>386</v>
      </c>
      <c r="B281" s="65"/>
      <c r="C281" s="65" t="s">
        <v>64</v>
      </c>
      <c r="D281" s="66">
        <v>162.20680641702739</v>
      </c>
      <c r="E281" s="68"/>
      <c r="F281" s="100" t="s">
        <v>3601</v>
      </c>
      <c r="G281" s="65"/>
      <c r="H281" s="69" t="s">
        <v>386</v>
      </c>
      <c r="I281" s="70"/>
      <c r="J281" s="70"/>
      <c r="K281" s="69" t="s">
        <v>11486</v>
      </c>
      <c r="L281" s="73">
        <v>1</v>
      </c>
      <c r="M281" s="74">
        <v>1895.52197265625</v>
      </c>
      <c r="N281" s="74">
        <v>5612.8076171875</v>
      </c>
      <c r="O281" s="75"/>
      <c r="P281" s="76"/>
      <c r="Q281" s="76"/>
      <c r="R281" s="86"/>
      <c r="S281" s="48">
        <v>1</v>
      </c>
      <c r="T281" s="48">
        <v>1</v>
      </c>
      <c r="U281" s="49">
        <v>0</v>
      </c>
      <c r="V281" s="49">
        <v>0</v>
      </c>
      <c r="W281" s="49">
        <v>0</v>
      </c>
      <c r="X281" s="49">
        <v>0.99999899999999997</v>
      </c>
      <c r="Y281" s="49">
        <v>0</v>
      </c>
      <c r="Z281" s="49" t="s">
        <v>15767</v>
      </c>
      <c r="AA281" s="71">
        <v>281</v>
      </c>
      <c r="AB281" s="71"/>
      <c r="AC281" s="72"/>
      <c r="AD281" s="78" t="s">
        <v>6784</v>
      </c>
      <c r="AE281" s="78">
        <v>4987</v>
      </c>
      <c r="AF281" s="78">
        <v>659</v>
      </c>
      <c r="AG281" s="78">
        <v>3125</v>
      </c>
      <c r="AH281" s="78">
        <v>4778</v>
      </c>
      <c r="AI281" s="78">
        <v>-25200</v>
      </c>
      <c r="AJ281" s="78" t="s">
        <v>7518</v>
      </c>
      <c r="AK281" s="78" t="s">
        <v>8169</v>
      </c>
      <c r="AL281" s="82" t="s">
        <v>8627</v>
      </c>
      <c r="AM281" s="78" t="s">
        <v>9004</v>
      </c>
      <c r="AN281" s="80">
        <v>42897.561689814815</v>
      </c>
      <c r="AO281" s="82" t="s">
        <v>9290</v>
      </c>
      <c r="AP281" s="78" t="b">
        <v>0</v>
      </c>
      <c r="AQ281" s="78" t="b">
        <v>0</v>
      </c>
      <c r="AR281" s="78" t="b">
        <v>0</v>
      </c>
      <c r="AS281" s="78" t="s">
        <v>6304</v>
      </c>
      <c r="AT281" s="78">
        <v>1</v>
      </c>
      <c r="AU281" s="82" t="s">
        <v>9742</v>
      </c>
      <c r="AV281" s="78" t="b">
        <v>0</v>
      </c>
      <c r="AW281" s="78" t="s">
        <v>10419</v>
      </c>
      <c r="AX281" s="82" t="s">
        <v>10698</v>
      </c>
      <c r="AY281" s="78" t="s">
        <v>66</v>
      </c>
      <c r="AZ281" s="78" t="str">
        <f>REPLACE(INDEX(GroupVertices[Group], MATCH(Vertices[[#This Row],[Vertex]],GroupVertices[Vertex],0)),1,1,"")</f>
        <v>1</v>
      </c>
      <c r="BA281" s="48"/>
      <c r="BB281" s="48"/>
      <c r="BC281" s="48"/>
      <c r="BD281" s="48"/>
      <c r="BE281" s="48" t="s">
        <v>2741</v>
      </c>
      <c r="BF281" s="48" t="s">
        <v>2741</v>
      </c>
      <c r="BG281" s="120" t="s">
        <v>13327</v>
      </c>
      <c r="BH281" s="120" t="s">
        <v>13644</v>
      </c>
      <c r="BI281" s="120" t="s">
        <v>13852</v>
      </c>
      <c r="BJ281" s="120" t="s">
        <v>14148</v>
      </c>
      <c r="BK281" s="120">
        <v>0</v>
      </c>
      <c r="BL281" s="123">
        <v>0</v>
      </c>
      <c r="BM281" s="120">
        <v>2</v>
      </c>
      <c r="BN281" s="123">
        <v>5.1282051282051286</v>
      </c>
      <c r="BO281" s="120">
        <v>0</v>
      </c>
      <c r="BP281" s="123">
        <v>0</v>
      </c>
      <c r="BQ281" s="120">
        <v>37</v>
      </c>
      <c r="BR281" s="123">
        <v>94.871794871794876</v>
      </c>
      <c r="BS281" s="120">
        <v>39</v>
      </c>
      <c r="BT281" s="2"/>
      <c r="BU281" s="3"/>
      <c r="BV281" s="3"/>
      <c r="BW281" s="3"/>
      <c r="BX281" s="3"/>
    </row>
    <row r="282" spans="1:76" x14ac:dyDescent="0.25">
      <c r="A282" s="64" t="s">
        <v>387</v>
      </c>
      <c r="B282" s="65"/>
      <c r="C282" s="65" t="s">
        <v>64</v>
      </c>
      <c r="D282" s="66">
        <v>162.01506328985934</v>
      </c>
      <c r="E282" s="68"/>
      <c r="F282" s="100" t="s">
        <v>10181</v>
      </c>
      <c r="G282" s="65"/>
      <c r="H282" s="69" t="s">
        <v>387</v>
      </c>
      <c r="I282" s="70"/>
      <c r="J282" s="70"/>
      <c r="K282" s="69" t="s">
        <v>11487</v>
      </c>
      <c r="L282" s="73">
        <v>1</v>
      </c>
      <c r="M282" s="74">
        <v>2122.269775390625</v>
      </c>
      <c r="N282" s="74">
        <v>5612.8076171875</v>
      </c>
      <c r="O282" s="75"/>
      <c r="P282" s="76"/>
      <c r="Q282" s="76"/>
      <c r="R282" s="86"/>
      <c r="S282" s="48">
        <v>1</v>
      </c>
      <c r="T282" s="48">
        <v>1</v>
      </c>
      <c r="U282" s="49">
        <v>0</v>
      </c>
      <c r="V282" s="49">
        <v>0</v>
      </c>
      <c r="W282" s="49">
        <v>0</v>
      </c>
      <c r="X282" s="49">
        <v>0.99999899999999997</v>
      </c>
      <c r="Y282" s="49">
        <v>0</v>
      </c>
      <c r="Z282" s="49" t="s">
        <v>15767</v>
      </c>
      <c r="AA282" s="71">
        <v>282</v>
      </c>
      <c r="AB282" s="71"/>
      <c r="AC282" s="72"/>
      <c r="AD282" s="78" t="s">
        <v>6785</v>
      </c>
      <c r="AE282" s="78">
        <v>79</v>
      </c>
      <c r="AF282" s="78">
        <v>48</v>
      </c>
      <c r="AG282" s="78">
        <v>460</v>
      </c>
      <c r="AH282" s="78">
        <v>106</v>
      </c>
      <c r="AI282" s="78"/>
      <c r="AJ282" s="78" t="s">
        <v>7519</v>
      </c>
      <c r="AK282" s="78" t="s">
        <v>8170</v>
      </c>
      <c r="AL282" s="82" t="s">
        <v>8628</v>
      </c>
      <c r="AM282" s="78"/>
      <c r="AN282" s="80">
        <v>42620.86209490741</v>
      </c>
      <c r="AO282" s="82" t="s">
        <v>9291</v>
      </c>
      <c r="AP282" s="78" t="b">
        <v>0</v>
      </c>
      <c r="AQ282" s="78" t="b">
        <v>0</v>
      </c>
      <c r="AR282" s="78" t="b">
        <v>0</v>
      </c>
      <c r="AS282" s="78" t="s">
        <v>6304</v>
      </c>
      <c r="AT282" s="78">
        <v>2</v>
      </c>
      <c r="AU282" s="82" t="s">
        <v>9742</v>
      </c>
      <c r="AV282" s="78" t="b">
        <v>0</v>
      </c>
      <c r="AW282" s="78" t="s">
        <v>10419</v>
      </c>
      <c r="AX282" s="82" t="s">
        <v>10699</v>
      </c>
      <c r="AY282" s="78" t="s">
        <v>66</v>
      </c>
      <c r="AZ282" s="78" t="str">
        <f>REPLACE(INDEX(GroupVertices[Group], MATCH(Vertices[[#This Row],[Vertex]],GroupVertices[Vertex],0)),1,1,"")</f>
        <v>1</v>
      </c>
      <c r="BA282" s="48" t="s">
        <v>2090</v>
      </c>
      <c r="BB282" s="48" t="s">
        <v>2090</v>
      </c>
      <c r="BC282" s="48" t="s">
        <v>2535</v>
      </c>
      <c r="BD282" s="48" t="s">
        <v>2535</v>
      </c>
      <c r="BE282" s="48" t="s">
        <v>2719</v>
      </c>
      <c r="BF282" s="48" t="s">
        <v>2719</v>
      </c>
      <c r="BG282" s="120" t="s">
        <v>13282</v>
      </c>
      <c r="BH282" s="120" t="s">
        <v>13282</v>
      </c>
      <c r="BI282" s="120" t="s">
        <v>13809</v>
      </c>
      <c r="BJ282" s="120" t="s">
        <v>13809</v>
      </c>
      <c r="BK282" s="120">
        <v>0</v>
      </c>
      <c r="BL282" s="123">
        <v>0</v>
      </c>
      <c r="BM282" s="120">
        <v>0</v>
      </c>
      <c r="BN282" s="123">
        <v>0</v>
      </c>
      <c r="BO282" s="120">
        <v>0</v>
      </c>
      <c r="BP282" s="123">
        <v>0</v>
      </c>
      <c r="BQ282" s="120">
        <v>11</v>
      </c>
      <c r="BR282" s="123">
        <v>100</v>
      </c>
      <c r="BS282" s="120">
        <v>11</v>
      </c>
      <c r="BT282" s="2"/>
      <c r="BU282" s="3"/>
      <c r="BV282" s="3"/>
      <c r="BW282" s="3"/>
      <c r="BX282" s="3"/>
    </row>
    <row r="283" spans="1:76" x14ac:dyDescent="0.25">
      <c r="A283" s="64" t="s">
        <v>388</v>
      </c>
      <c r="B283" s="65"/>
      <c r="C283" s="65" t="s">
        <v>64</v>
      </c>
      <c r="D283" s="66">
        <v>162.60974942076513</v>
      </c>
      <c r="E283" s="68"/>
      <c r="F283" s="100" t="s">
        <v>10182</v>
      </c>
      <c r="G283" s="65"/>
      <c r="H283" s="69" t="s">
        <v>388</v>
      </c>
      <c r="I283" s="70"/>
      <c r="J283" s="70"/>
      <c r="K283" s="69" t="s">
        <v>11488</v>
      </c>
      <c r="L283" s="73">
        <v>115.04048421177426</v>
      </c>
      <c r="M283" s="74">
        <v>2881.862548828125</v>
      </c>
      <c r="N283" s="74">
        <v>980.91204833984375</v>
      </c>
      <c r="O283" s="75"/>
      <c r="P283" s="76"/>
      <c r="Q283" s="76"/>
      <c r="R283" s="86"/>
      <c r="S283" s="48">
        <v>0</v>
      </c>
      <c r="T283" s="48">
        <v>2</v>
      </c>
      <c r="U283" s="49">
        <v>686</v>
      </c>
      <c r="V283" s="49">
        <v>5.5599999999999996E-4</v>
      </c>
      <c r="W283" s="49">
        <v>1.16E-4</v>
      </c>
      <c r="X283" s="49">
        <v>0.81248500000000001</v>
      </c>
      <c r="Y283" s="49">
        <v>0</v>
      </c>
      <c r="Z283" s="49">
        <v>0</v>
      </c>
      <c r="AA283" s="71">
        <v>283</v>
      </c>
      <c r="AB283" s="71"/>
      <c r="AC283" s="72"/>
      <c r="AD283" s="78" t="s">
        <v>6786</v>
      </c>
      <c r="AE283" s="78">
        <v>1341</v>
      </c>
      <c r="AF283" s="78">
        <v>1943</v>
      </c>
      <c r="AG283" s="78">
        <v>14456</v>
      </c>
      <c r="AH283" s="78">
        <v>1550</v>
      </c>
      <c r="AI283" s="78">
        <v>0</v>
      </c>
      <c r="AJ283" s="78" t="s">
        <v>7520</v>
      </c>
      <c r="AK283" s="78" t="s">
        <v>8171</v>
      </c>
      <c r="AL283" s="82" t="s">
        <v>8629</v>
      </c>
      <c r="AM283" s="78" t="s">
        <v>7997</v>
      </c>
      <c r="AN283" s="80">
        <v>40029.687997685185</v>
      </c>
      <c r="AO283" s="82" t="s">
        <v>9292</v>
      </c>
      <c r="AP283" s="78" t="b">
        <v>0</v>
      </c>
      <c r="AQ283" s="78" t="b">
        <v>0</v>
      </c>
      <c r="AR283" s="78" t="b">
        <v>1</v>
      </c>
      <c r="AS283" s="78" t="s">
        <v>6304</v>
      </c>
      <c r="AT283" s="78">
        <v>449</v>
      </c>
      <c r="AU283" s="82" t="s">
        <v>9851</v>
      </c>
      <c r="AV283" s="78" t="b">
        <v>0</v>
      </c>
      <c r="AW283" s="78" t="s">
        <v>10419</v>
      </c>
      <c r="AX283" s="82" t="s">
        <v>10700</v>
      </c>
      <c r="AY283" s="78" t="s">
        <v>66</v>
      </c>
      <c r="AZ283" s="78" t="str">
        <f>REPLACE(INDEX(GroupVertices[Group], MATCH(Vertices[[#This Row],[Vertex]],GroupVertices[Vertex],0)),1,1,"")</f>
        <v>5</v>
      </c>
      <c r="BA283" s="48" t="s">
        <v>2091</v>
      </c>
      <c r="BB283" s="48" t="s">
        <v>2091</v>
      </c>
      <c r="BC283" s="48" t="s">
        <v>2518</v>
      </c>
      <c r="BD283" s="48" t="s">
        <v>2518</v>
      </c>
      <c r="BE283" s="48" t="s">
        <v>2742</v>
      </c>
      <c r="BF283" s="48" t="s">
        <v>2742</v>
      </c>
      <c r="BG283" s="120" t="s">
        <v>13328</v>
      </c>
      <c r="BH283" s="120" t="s">
        <v>13328</v>
      </c>
      <c r="BI283" s="120" t="s">
        <v>13853</v>
      </c>
      <c r="BJ283" s="120" t="s">
        <v>13853</v>
      </c>
      <c r="BK283" s="120">
        <v>0</v>
      </c>
      <c r="BL283" s="123">
        <v>0</v>
      </c>
      <c r="BM283" s="120">
        <v>0</v>
      </c>
      <c r="BN283" s="123">
        <v>0</v>
      </c>
      <c r="BO283" s="120">
        <v>0</v>
      </c>
      <c r="BP283" s="123">
        <v>0</v>
      </c>
      <c r="BQ283" s="120">
        <v>14</v>
      </c>
      <c r="BR283" s="123">
        <v>100</v>
      </c>
      <c r="BS283" s="120">
        <v>14</v>
      </c>
      <c r="BT283" s="2"/>
      <c r="BU283" s="3"/>
      <c r="BV283" s="3"/>
      <c r="BW283" s="3"/>
      <c r="BX283" s="3"/>
    </row>
    <row r="284" spans="1:76" x14ac:dyDescent="0.25">
      <c r="A284" s="64" t="s">
        <v>854</v>
      </c>
      <c r="B284" s="65"/>
      <c r="C284" s="65" t="s">
        <v>64</v>
      </c>
      <c r="D284" s="66">
        <v>198.59186925375974</v>
      </c>
      <c r="E284" s="68"/>
      <c r="F284" s="100" t="s">
        <v>10183</v>
      </c>
      <c r="G284" s="65"/>
      <c r="H284" s="69" t="s">
        <v>854</v>
      </c>
      <c r="I284" s="70"/>
      <c r="J284" s="70"/>
      <c r="K284" s="69" t="s">
        <v>11489</v>
      </c>
      <c r="L284" s="73">
        <v>1</v>
      </c>
      <c r="M284" s="74">
        <v>2657.30419921875</v>
      </c>
      <c r="N284" s="74">
        <v>840.87261962890625</v>
      </c>
      <c r="O284" s="75"/>
      <c r="P284" s="76"/>
      <c r="Q284" s="76"/>
      <c r="R284" s="86"/>
      <c r="S284" s="48">
        <v>1</v>
      </c>
      <c r="T284" s="48">
        <v>0</v>
      </c>
      <c r="U284" s="49">
        <v>0</v>
      </c>
      <c r="V284" s="49">
        <v>4.6700000000000002E-4</v>
      </c>
      <c r="W284" s="49">
        <v>1.1E-5</v>
      </c>
      <c r="X284" s="49">
        <v>0.49530600000000002</v>
      </c>
      <c r="Y284" s="49">
        <v>0</v>
      </c>
      <c r="Z284" s="49">
        <v>0</v>
      </c>
      <c r="AA284" s="71">
        <v>284</v>
      </c>
      <c r="AB284" s="71"/>
      <c r="AC284" s="72"/>
      <c r="AD284" s="78" t="s">
        <v>6787</v>
      </c>
      <c r="AE284" s="78">
        <v>717</v>
      </c>
      <c r="AF284" s="78">
        <v>116602</v>
      </c>
      <c r="AG284" s="78">
        <v>15648</v>
      </c>
      <c r="AH284" s="78">
        <v>918</v>
      </c>
      <c r="AI284" s="78">
        <v>-28800</v>
      </c>
      <c r="AJ284" s="78" t="s">
        <v>7521</v>
      </c>
      <c r="AK284" s="78"/>
      <c r="AL284" s="78"/>
      <c r="AM284" s="78" t="s">
        <v>9004</v>
      </c>
      <c r="AN284" s="80">
        <v>40525.977708333332</v>
      </c>
      <c r="AO284" s="82" t="s">
        <v>9293</v>
      </c>
      <c r="AP284" s="78" t="b">
        <v>0</v>
      </c>
      <c r="AQ284" s="78" t="b">
        <v>0</v>
      </c>
      <c r="AR284" s="78" t="b">
        <v>1</v>
      </c>
      <c r="AS284" s="78" t="s">
        <v>6304</v>
      </c>
      <c r="AT284" s="78">
        <v>2387</v>
      </c>
      <c r="AU284" s="82" t="s">
        <v>9852</v>
      </c>
      <c r="AV284" s="78" t="b">
        <v>0</v>
      </c>
      <c r="AW284" s="78" t="s">
        <v>10419</v>
      </c>
      <c r="AX284" s="82" t="s">
        <v>10701</v>
      </c>
      <c r="AY284" s="78" t="s">
        <v>65</v>
      </c>
      <c r="AZ284" s="78" t="str">
        <f>REPLACE(INDEX(GroupVertices[Group], MATCH(Vertices[[#This Row],[Vertex]],GroupVertices[Vertex],0)),1,1,"")</f>
        <v>5</v>
      </c>
      <c r="BA284" s="48"/>
      <c r="BB284" s="48"/>
      <c r="BC284" s="48"/>
      <c r="BD284" s="48"/>
      <c r="BE284" s="48"/>
      <c r="BF284" s="48"/>
      <c r="BG284" s="48"/>
      <c r="BH284" s="48"/>
      <c r="BI284" s="48"/>
      <c r="BJ284" s="48"/>
      <c r="BK284" s="48"/>
      <c r="BL284" s="49"/>
      <c r="BM284" s="48"/>
      <c r="BN284" s="49"/>
      <c r="BO284" s="48"/>
      <c r="BP284" s="49"/>
      <c r="BQ284" s="48"/>
      <c r="BR284" s="49"/>
      <c r="BS284" s="48"/>
      <c r="BT284" s="2"/>
      <c r="BU284" s="3"/>
      <c r="BV284" s="3"/>
      <c r="BW284" s="3"/>
      <c r="BX284" s="3"/>
    </row>
    <row r="285" spans="1:76" x14ac:dyDescent="0.25">
      <c r="A285" s="64" t="s">
        <v>855</v>
      </c>
      <c r="B285" s="65"/>
      <c r="C285" s="65" t="s">
        <v>64</v>
      </c>
      <c r="D285" s="66">
        <v>613.14019637251226</v>
      </c>
      <c r="E285" s="68"/>
      <c r="F285" s="100" t="s">
        <v>10184</v>
      </c>
      <c r="G285" s="65"/>
      <c r="H285" s="69" t="s">
        <v>855</v>
      </c>
      <c r="I285" s="70"/>
      <c r="J285" s="70"/>
      <c r="K285" s="69" t="s">
        <v>11490</v>
      </c>
      <c r="L285" s="73">
        <v>678.03918183357553</v>
      </c>
      <c r="M285" s="74">
        <v>3039.143310546875</v>
      </c>
      <c r="N285" s="74">
        <v>1220.2342529296875</v>
      </c>
      <c r="O285" s="75"/>
      <c r="P285" s="76"/>
      <c r="Q285" s="76"/>
      <c r="R285" s="86"/>
      <c r="S285" s="48">
        <v>6</v>
      </c>
      <c r="T285" s="48">
        <v>0</v>
      </c>
      <c r="U285" s="49">
        <v>4072.666667</v>
      </c>
      <c r="V285" s="49">
        <v>6.8499999999999995E-4</v>
      </c>
      <c r="W285" s="49">
        <v>1.2329999999999999E-3</v>
      </c>
      <c r="X285" s="49">
        <v>1.7045269999999999</v>
      </c>
      <c r="Y285" s="49">
        <v>0.1</v>
      </c>
      <c r="Z285" s="49">
        <v>0</v>
      </c>
      <c r="AA285" s="71">
        <v>285</v>
      </c>
      <c r="AB285" s="71"/>
      <c r="AC285" s="72"/>
      <c r="AD285" s="78" t="s">
        <v>6341</v>
      </c>
      <c r="AE285" s="78">
        <v>1127</v>
      </c>
      <c r="AF285" s="78">
        <v>1437583</v>
      </c>
      <c r="AG285" s="78">
        <v>16136</v>
      </c>
      <c r="AH285" s="78">
        <v>3641</v>
      </c>
      <c r="AI285" s="78">
        <v>-28800</v>
      </c>
      <c r="AJ285" s="78" t="s">
        <v>7522</v>
      </c>
      <c r="AK285" s="78" t="s">
        <v>8078</v>
      </c>
      <c r="AL285" s="82" t="s">
        <v>8630</v>
      </c>
      <c r="AM285" s="78" t="s">
        <v>9004</v>
      </c>
      <c r="AN285" s="80">
        <v>39482.765289351853</v>
      </c>
      <c r="AO285" s="82" t="s">
        <v>9294</v>
      </c>
      <c r="AP285" s="78" t="b">
        <v>0</v>
      </c>
      <c r="AQ285" s="78" t="b">
        <v>0</v>
      </c>
      <c r="AR285" s="78" t="b">
        <v>1</v>
      </c>
      <c r="AS285" s="78" t="s">
        <v>6304</v>
      </c>
      <c r="AT285" s="78">
        <v>18110</v>
      </c>
      <c r="AU285" s="82" t="s">
        <v>9853</v>
      </c>
      <c r="AV285" s="78" t="b">
        <v>1</v>
      </c>
      <c r="AW285" s="78" t="s">
        <v>10419</v>
      </c>
      <c r="AX285" s="82" t="s">
        <v>10702</v>
      </c>
      <c r="AY285" s="78" t="s">
        <v>65</v>
      </c>
      <c r="AZ285" s="78" t="str">
        <f>REPLACE(INDEX(GroupVertices[Group], MATCH(Vertices[[#This Row],[Vertex]],GroupVertices[Vertex],0)),1,1,"")</f>
        <v>5</v>
      </c>
      <c r="BA285" s="48"/>
      <c r="BB285" s="48"/>
      <c r="BC285" s="48"/>
      <c r="BD285" s="48"/>
      <c r="BE285" s="48"/>
      <c r="BF285" s="48"/>
      <c r="BG285" s="48"/>
      <c r="BH285" s="48"/>
      <c r="BI285" s="48"/>
      <c r="BJ285" s="48"/>
      <c r="BK285" s="48"/>
      <c r="BL285" s="49"/>
      <c r="BM285" s="48"/>
      <c r="BN285" s="49"/>
      <c r="BO285" s="48"/>
      <c r="BP285" s="49"/>
      <c r="BQ285" s="48"/>
      <c r="BR285" s="49"/>
      <c r="BS285" s="48"/>
      <c r="BT285" s="2"/>
      <c r="BU285" s="3"/>
      <c r="BV285" s="3"/>
      <c r="BW285" s="3"/>
      <c r="BX285" s="3"/>
    </row>
    <row r="286" spans="1:76" x14ac:dyDescent="0.25">
      <c r="A286" s="64" t="s">
        <v>389</v>
      </c>
      <c r="B286" s="65"/>
      <c r="C286" s="65" t="s">
        <v>64</v>
      </c>
      <c r="D286" s="66">
        <v>162.29373415225743</v>
      </c>
      <c r="E286" s="68"/>
      <c r="F286" s="100" t="s">
        <v>3602</v>
      </c>
      <c r="G286" s="65"/>
      <c r="H286" s="69" t="s">
        <v>389</v>
      </c>
      <c r="I286" s="70"/>
      <c r="J286" s="70"/>
      <c r="K286" s="69" t="s">
        <v>11491</v>
      </c>
      <c r="L286" s="73">
        <v>1</v>
      </c>
      <c r="M286" s="74">
        <v>620.2750244140625</v>
      </c>
      <c r="N286" s="74">
        <v>2487.248291015625</v>
      </c>
      <c r="O286" s="75"/>
      <c r="P286" s="76"/>
      <c r="Q286" s="76"/>
      <c r="R286" s="86"/>
      <c r="S286" s="48">
        <v>0</v>
      </c>
      <c r="T286" s="48">
        <v>2</v>
      </c>
      <c r="U286" s="49">
        <v>0</v>
      </c>
      <c r="V286" s="49">
        <v>7.2900000000000005E-4</v>
      </c>
      <c r="W286" s="49">
        <v>8.0180000000000008E-3</v>
      </c>
      <c r="X286" s="49">
        <v>0.54794100000000001</v>
      </c>
      <c r="Y286" s="49">
        <v>1</v>
      </c>
      <c r="Z286" s="49">
        <v>0</v>
      </c>
      <c r="AA286" s="71">
        <v>286</v>
      </c>
      <c r="AB286" s="71"/>
      <c r="AC286" s="72"/>
      <c r="AD286" s="78" t="s">
        <v>6788</v>
      </c>
      <c r="AE286" s="78">
        <v>2558</v>
      </c>
      <c r="AF286" s="78">
        <v>936</v>
      </c>
      <c r="AG286" s="78">
        <v>1959</v>
      </c>
      <c r="AH286" s="78">
        <v>2986</v>
      </c>
      <c r="AI286" s="78">
        <v>28800</v>
      </c>
      <c r="AJ286" s="78" t="s">
        <v>7523</v>
      </c>
      <c r="AK286" s="78" t="s">
        <v>8172</v>
      </c>
      <c r="AL286" s="82" t="s">
        <v>8631</v>
      </c>
      <c r="AM286" s="78" t="s">
        <v>8172</v>
      </c>
      <c r="AN286" s="80">
        <v>40632.354675925926</v>
      </c>
      <c r="AO286" s="82" t="s">
        <v>9295</v>
      </c>
      <c r="AP286" s="78" t="b">
        <v>0</v>
      </c>
      <c r="AQ286" s="78" t="b">
        <v>0</v>
      </c>
      <c r="AR286" s="78" t="b">
        <v>0</v>
      </c>
      <c r="AS286" s="78" t="s">
        <v>6304</v>
      </c>
      <c r="AT286" s="78">
        <v>10</v>
      </c>
      <c r="AU286" s="82" t="s">
        <v>9742</v>
      </c>
      <c r="AV286" s="78" t="b">
        <v>0</v>
      </c>
      <c r="AW286" s="78" t="s">
        <v>10419</v>
      </c>
      <c r="AX286" s="82" t="s">
        <v>10703</v>
      </c>
      <c r="AY286" s="78" t="s">
        <v>66</v>
      </c>
      <c r="AZ286" s="78" t="str">
        <f>REPLACE(INDEX(GroupVertices[Group], MATCH(Vertices[[#This Row],[Vertex]],GroupVertices[Vertex],0)),1,1,"")</f>
        <v>2</v>
      </c>
      <c r="BA286" s="48" t="s">
        <v>2092</v>
      </c>
      <c r="BB286" s="48" t="s">
        <v>2092</v>
      </c>
      <c r="BC286" s="48" t="s">
        <v>2505</v>
      </c>
      <c r="BD286" s="48" t="s">
        <v>2505</v>
      </c>
      <c r="BE286" s="48" t="s">
        <v>2679</v>
      </c>
      <c r="BF286" s="48" t="s">
        <v>2679</v>
      </c>
      <c r="BG286" s="120" t="s">
        <v>13329</v>
      </c>
      <c r="BH286" s="120" t="s">
        <v>13329</v>
      </c>
      <c r="BI286" s="120" t="s">
        <v>13854</v>
      </c>
      <c r="BJ286" s="120" t="s">
        <v>13854</v>
      </c>
      <c r="BK286" s="120">
        <v>0</v>
      </c>
      <c r="BL286" s="123">
        <v>0</v>
      </c>
      <c r="BM286" s="120">
        <v>1</v>
      </c>
      <c r="BN286" s="123">
        <v>7.1428571428571432</v>
      </c>
      <c r="BO286" s="120">
        <v>0</v>
      </c>
      <c r="BP286" s="123">
        <v>0</v>
      </c>
      <c r="BQ286" s="120">
        <v>13</v>
      </c>
      <c r="BR286" s="123">
        <v>92.857142857142861</v>
      </c>
      <c r="BS286" s="120">
        <v>14</v>
      </c>
      <c r="BT286" s="2"/>
      <c r="BU286" s="3"/>
      <c r="BV286" s="3"/>
      <c r="BW286" s="3"/>
      <c r="BX286" s="3"/>
    </row>
    <row r="287" spans="1:76" x14ac:dyDescent="0.25">
      <c r="A287" s="64" t="s">
        <v>628</v>
      </c>
      <c r="B287" s="65"/>
      <c r="C287" s="65" t="s">
        <v>64</v>
      </c>
      <c r="D287" s="66">
        <v>181.18686545835294</v>
      </c>
      <c r="E287" s="68"/>
      <c r="F287" s="100" t="s">
        <v>3870</v>
      </c>
      <c r="G287" s="65"/>
      <c r="H287" s="69" t="s">
        <v>628</v>
      </c>
      <c r="I287" s="70"/>
      <c r="J287" s="70"/>
      <c r="K287" s="69" t="s">
        <v>11492</v>
      </c>
      <c r="L287" s="73">
        <v>7118.1564605388376</v>
      </c>
      <c r="M287" s="74">
        <v>827.493896484375</v>
      </c>
      <c r="N287" s="74">
        <v>2905.64208984375</v>
      </c>
      <c r="O287" s="75"/>
      <c r="P287" s="76"/>
      <c r="Q287" s="76"/>
      <c r="R287" s="86"/>
      <c r="S287" s="48">
        <v>9</v>
      </c>
      <c r="T287" s="48">
        <v>21</v>
      </c>
      <c r="U287" s="49">
        <v>42812.597348000003</v>
      </c>
      <c r="V287" s="49">
        <v>9.3000000000000005E-4</v>
      </c>
      <c r="W287" s="49">
        <v>3.0218999999999999E-2</v>
      </c>
      <c r="X287" s="49">
        <v>6.5117120000000002</v>
      </c>
      <c r="Y287" s="49">
        <v>4.3333333333333335E-2</v>
      </c>
      <c r="Z287" s="49">
        <v>0.12</v>
      </c>
      <c r="AA287" s="71">
        <v>287</v>
      </c>
      <c r="AB287" s="71"/>
      <c r="AC287" s="72"/>
      <c r="AD287" s="78" t="s">
        <v>6789</v>
      </c>
      <c r="AE287" s="78">
        <v>1043</v>
      </c>
      <c r="AF287" s="78">
        <v>61140</v>
      </c>
      <c r="AG287" s="78">
        <v>55474</v>
      </c>
      <c r="AH287" s="78">
        <v>101028</v>
      </c>
      <c r="AI287" s="78">
        <v>0</v>
      </c>
      <c r="AJ287" s="78" t="s">
        <v>7524</v>
      </c>
      <c r="AK287" s="78" t="s">
        <v>8173</v>
      </c>
      <c r="AL287" s="82" t="s">
        <v>8632</v>
      </c>
      <c r="AM287" s="78" t="s">
        <v>7997</v>
      </c>
      <c r="AN287" s="80">
        <v>40024.595509259256</v>
      </c>
      <c r="AO287" s="82" t="s">
        <v>9296</v>
      </c>
      <c r="AP287" s="78" t="b">
        <v>0</v>
      </c>
      <c r="AQ287" s="78" t="b">
        <v>0</v>
      </c>
      <c r="AR287" s="78" t="b">
        <v>1</v>
      </c>
      <c r="AS287" s="78" t="s">
        <v>6304</v>
      </c>
      <c r="AT287" s="78">
        <v>1688</v>
      </c>
      <c r="AU287" s="82" t="s">
        <v>9854</v>
      </c>
      <c r="AV287" s="78" t="b">
        <v>0</v>
      </c>
      <c r="AW287" s="78" t="s">
        <v>10419</v>
      </c>
      <c r="AX287" s="82" t="s">
        <v>10704</v>
      </c>
      <c r="AY287" s="78" t="s">
        <v>66</v>
      </c>
      <c r="AZ287" s="78" t="str">
        <f>REPLACE(INDEX(GroupVertices[Group], MATCH(Vertices[[#This Row],[Vertex]],GroupVertices[Vertex],0)),1,1,"")</f>
        <v>2</v>
      </c>
      <c r="BA287" s="48" t="s">
        <v>12881</v>
      </c>
      <c r="BB287" s="48" t="s">
        <v>12881</v>
      </c>
      <c r="BC287" s="48" t="s">
        <v>12964</v>
      </c>
      <c r="BD287" s="48" t="s">
        <v>12964</v>
      </c>
      <c r="BE287" s="48" t="s">
        <v>13056</v>
      </c>
      <c r="BF287" s="48" t="s">
        <v>13133</v>
      </c>
      <c r="BG287" s="120" t="s">
        <v>13330</v>
      </c>
      <c r="BH287" s="120" t="s">
        <v>13645</v>
      </c>
      <c r="BI287" s="120" t="s">
        <v>13855</v>
      </c>
      <c r="BJ287" s="120" t="s">
        <v>14149</v>
      </c>
      <c r="BK287" s="120">
        <v>3</v>
      </c>
      <c r="BL287" s="123">
        <v>2.34375</v>
      </c>
      <c r="BM287" s="120">
        <v>4</v>
      </c>
      <c r="BN287" s="123">
        <v>3.125</v>
      </c>
      <c r="BO287" s="120">
        <v>0</v>
      </c>
      <c r="BP287" s="123">
        <v>0</v>
      </c>
      <c r="BQ287" s="120">
        <v>121</v>
      </c>
      <c r="BR287" s="123">
        <v>94.53125</v>
      </c>
      <c r="BS287" s="120">
        <v>128</v>
      </c>
      <c r="BT287" s="2"/>
      <c r="BU287" s="3"/>
      <c r="BV287" s="3"/>
      <c r="BW287" s="3"/>
      <c r="BX287" s="3"/>
    </row>
    <row r="288" spans="1:76" x14ac:dyDescent="0.25">
      <c r="A288" s="64" t="s">
        <v>390</v>
      </c>
      <c r="B288" s="65"/>
      <c r="C288" s="65" t="s">
        <v>64</v>
      </c>
      <c r="D288" s="66">
        <v>162.66906112458634</v>
      </c>
      <c r="E288" s="68"/>
      <c r="F288" s="100" t="s">
        <v>3603</v>
      </c>
      <c r="G288" s="65"/>
      <c r="H288" s="69" t="s">
        <v>390</v>
      </c>
      <c r="I288" s="70"/>
      <c r="J288" s="70"/>
      <c r="K288" s="69" t="s">
        <v>11493</v>
      </c>
      <c r="L288" s="73">
        <v>1</v>
      </c>
      <c r="M288" s="74">
        <v>8053.12548828125</v>
      </c>
      <c r="N288" s="74">
        <v>444.0732421875</v>
      </c>
      <c r="O288" s="75"/>
      <c r="P288" s="76"/>
      <c r="Q288" s="76"/>
      <c r="R288" s="86"/>
      <c r="S288" s="48">
        <v>0</v>
      </c>
      <c r="T288" s="48">
        <v>1</v>
      </c>
      <c r="U288" s="49">
        <v>0</v>
      </c>
      <c r="V288" s="49">
        <v>1</v>
      </c>
      <c r="W288" s="49">
        <v>0</v>
      </c>
      <c r="X288" s="49">
        <v>0.99999899999999997</v>
      </c>
      <c r="Y288" s="49">
        <v>0</v>
      </c>
      <c r="Z288" s="49">
        <v>0</v>
      </c>
      <c r="AA288" s="71">
        <v>288</v>
      </c>
      <c r="AB288" s="71"/>
      <c r="AC288" s="72"/>
      <c r="AD288" s="78" t="s">
        <v>6790</v>
      </c>
      <c r="AE288" s="78">
        <v>2753</v>
      </c>
      <c r="AF288" s="78">
        <v>2132</v>
      </c>
      <c r="AG288" s="78">
        <v>1893</v>
      </c>
      <c r="AH288" s="78">
        <v>1848</v>
      </c>
      <c r="AI288" s="78">
        <v>-18000</v>
      </c>
      <c r="AJ288" s="78" t="s">
        <v>7525</v>
      </c>
      <c r="AK288" s="78" t="s">
        <v>8024</v>
      </c>
      <c r="AL288" s="82" t="s">
        <v>8633</v>
      </c>
      <c r="AM288" s="78" t="s">
        <v>9007</v>
      </c>
      <c r="AN288" s="80">
        <v>41391.178136574075</v>
      </c>
      <c r="AO288" s="82" t="s">
        <v>9297</v>
      </c>
      <c r="AP288" s="78" t="b">
        <v>0</v>
      </c>
      <c r="AQ288" s="78" t="b">
        <v>0</v>
      </c>
      <c r="AR288" s="78" t="b">
        <v>0</v>
      </c>
      <c r="AS288" s="78" t="s">
        <v>6304</v>
      </c>
      <c r="AT288" s="78">
        <v>302</v>
      </c>
      <c r="AU288" s="82" t="s">
        <v>9742</v>
      </c>
      <c r="AV288" s="78" t="b">
        <v>0</v>
      </c>
      <c r="AW288" s="78" t="s">
        <v>10419</v>
      </c>
      <c r="AX288" s="82" t="s">
        <v>10705</v>
      </c>
      <c r="AY288" s="78" t="s">
        <v>66</v>
      </c>
      <c r="AZ288" s="78" t="str">
        <f>REPLACE(INDEX(GroupVertices[Group], MATCH(Vertices[[#This Row],[Vertex]],GroupVertices[Vertex],0)),1,1,"")</f>
        <v>92</v>
      </c>
      <c r="BA288" s="48" t="s">
        <v>2093</v>
      </c>
      <c r="BB288" s="48" t="s">
        <v>2093</v>
      </c>
      <c r="BC288" s="48" t="s">
        <v>2539</v>
      </c>
      <c r="BD288" s="48" t="s">
        <v>2539</v>
      </c>
      <c r="BE288" s="48" t="s">
        <v>2743</v>
      </c>
      <c r="BF288" s="48" t="s">
        <v>2743</v>
      </c>
      <c r="BG288" s="120" t="s">
        <v>13331</v>
      </c>
      <c r="BH288" s="120" t="s">
        <v>13331</v>
      </c>
      <c r="BI288" s="120" t="s">
        <v>13856</v>
      </c>
      <c r="BJ288" s="120" t="s">
        <v>13856</v>
      </c>
      <c r="BK288" s="120">
        <v>1</v>
      </c>
      <c r="BL288" s="123">
        <v>8.3333333333333339</v>
      </c>
      <c r="BM288" s="120">
        <v>0</v>
      </c>
      <c r="BN288" s="123">
        <v>0</v>
      </c>
      <c r="BO288" s="120">
        <v>0</v>
      </c>
      <c r="BP288" s="123">
        <v>0</v>
      </c>
      <c r="BQ288" s="120">
        <v>11</v>
      </c>
      <c r="BR288" s="123">
        <v>91.666666666666671</v>
      </c>
      <c r="BS288" s="120">
        <v>12</v>
      </c>
      <c r="BT288" s="2"/>
      <c r="BU288" s="3"/>
      <c r="BV288" s="3"/>
      <c r="BW288" s="3"/>
      <c r="BX288" s="3"/>
    </row>
    <row r="289" spans="1:76" x14ac:dyDescent="0.25">
      <c r="A289" s="64" t="s">
        <v>856</v>
      </c>
      <c r="B289" s="65"/>
      <c r="C289" s="65" t="s">
        <v>64</v>
      </c>
      <c r="D289" s="66">
        <v>165.82011307204007</v>
      </c>
      <c r="E289" s="68"/>
      <c r="F289" s="100" t="s">
        <v>10185</v>
      </c>
      <c r="G289" s="65"/>
      <c r="H289" s="69" t="s">
        <v>856</v>
      </c>
      <c r="I289" s="70"/>
      <c r="J289" s="70"/>
      <c r="K289" s="69" t="s">
        <v>11494</v>
      </c>
      <c r="L289" s="73">
        <v>1</v>
      </c>
      <c r="M289" s="74">
        <v>8053.12548828125</v>
      </c>
      <c r="N289" s="74">
        <v>626.407958984375</v>
      </c>
      <c r="O289" s="75"/>
      <c r="P289" s="76"/>
      <c r="Q289" s="76"/>
      <c r="R289" s="86"/>
      <c r="S289" s="48">
        <v>1</v>
      </c>
      <c r="T289" s="48">
        <v>0</v>
      </c>
      <c r="U289" s="49">
        <v>0</v>
      </c>
      <c r="V289" s="49">
        <v>1</v>
      </c>
      <c r="W289" s="49">
        <v>0</v>
      </c>
      <c r="X289" s="49">
        <v>0.99999899999999997</v>
      </c>
      <c r="Y289" s="49">
        <v>0</v>
      </c>
      <c r="Z289" s="49">
        <v>0</v>
      </c>
      <c r="AA289" s="71">
        <v>289</v>
      </c>
      <c r="AB289" s="71"/>
      <c r="AC289" s="72"/>
      <c r="AD289" s="78" t="s">
        <v>6791</v>
      </c>
      <c r="AE289" s="78">
        <v>13247</v>
      </c>
      <c r="AF289" s="78">
        <v>12173</v>
      </c>
      <c r="AG289" s="78">
        <v>38805</v>
      </c>
      <c r="AH289" s="78">
        <v>5578</v>
      </c>
      <c r="AI289" s="78">
        <v>-25200</v>
      </c>
      <c r="AJ289" s="78" t="s">
        <v>7526</v>
      </c>
      <c r="AK289" s="78" t="s">
        <v>8174</v>
      </c>
      <c r="AL289" s="82" t="s">
        <v>8634</v>
      </c>
      <c r="AM289" s="78" t="s">
        <v>9004</v>
      </c>
      <c r="AN289" s="80">
        <v>39955.961597222224</v>
      </c>
      <c r="AO289" s="82" t="s">
        <v>9298</v>
      </c>
      <c r="AP289" s="78" t="b">
        <v>0</v>
      </c>
      <c r="AQ289" s="78" t="b">
        <v>0</v>
      </c>
      <c r="AR289" s="78" t="b">
        <v>1</v>
      </c>
      <c r="AS289" s="78" t="s">
        <v>6304</v>
      </c>
      <c r="AT289" s="78">
        <v>1045</v>
      </c>
      <c r="AU289" s="82" t="s">
        <v>9855</v>
      </c>
      <c r="AV289" s="78" t="b">
        <v>0</v>
      </c>
      <c r="AW289" s="78" t="s">
        <v>10419</v>
      </c>
      <c r="AX289" s="82" t="s">
        <v>10706</v>
      </c>
      <c r="AY289" s="78" t="s">
        <v>65</v>
      </c>
      <c r="AZ289" s="78" t="str">
        <f>REPLACE(INDEX(GroupVertices[Group], MATCH(Vertices[[#This Row],[Vertex]],GroupVertices[Vertex],0)),1,1,"")</f>
        <v>92</v>
      </c>
      <c r="BA289" s="48"/>
      <c r="BB289" s="48"/>
      <c r="BC289" s="48"/>
      <c r="BD289" s="48"/>
      <c r="BE289" s="48"/>
      <c r="BF289" s="48"/>
      <c r="BG289" s="48"/>
      <c r="BH289" s="48"/>
      <c r="BI289" s="48"/>
      <c r="BJ289" s="48"/>
      <c r="BK289" s="48"/>
      <c r="BL289" s="49"/>
      <c r="BM289" s="48"/>
      <c r="BN289" s="49"/>
      <c r="BO289" s="48"/>
      <c r="BP289" s="49"/>
      <c r="BQ289" s="48"/>
      <c r="BR289" s="49"/>
      <c r="BS289" s="48"/>
      <c r="BT289" s="2"/>
      <c r="BU289" s="3"/>
      <c r="BV289" s="3"/>
      <c r="BW289" s="3"/>
      <c r="BX289" s="3"/>
    </row>
    <row r="290" spans="1:76" x14ac:dyDescent="0.25">
      <c r="A290" s="64" t="s">
        <v>391</v>
      </c>
      <c r="B290" s="65"/>
      <c r="C290" s="65" t="s">
        <v>64</v>
      </c>
      <c r="D290" s="66">
        <v>162.01631856401431</v>
      </c>
      <c r="E290" s="68"/>
      <c r="F290" s="100" t="s">
        <v>3604</v>
      </c>
      <c r="G290" s="65"/>
      <c r="H290" s="69" t="s">
        <v>391</v>
      </c>
      <c r="I290" s="70"/>
      <c r="J290" s="70"/>
      <c r="K290" s="69" t="s">
        <v>11495</v>
      </c>
      <c r="L290" s="73">
        <v>1</v>
      </c>
      <c r="M290" s="74">
        <v>2349.017822265625</v>
      </c>
      <c r="N290" s="74">
        <v>5612.8076171875</v>
      </c>
      <c r="O290" s="75"/>
      <c r="P290" s="76"/>
      <c r="Q290" s="76"/>
      <c r="R290" s="86"/>
      <c r="S290" s="48">
        <v>1</v>
      </c>
      <c r="T290" s="48">
        <v>1</v>
      </c>
      <c r="U290" s="49">
        <v>0</v>
      </c>
      <c r="V290" s="49">
        <v>0</v>
      </c>
      <c r="W290" s="49">
        <v>0</v>
      </c>
      <c r="X290" s="49">
        <v>0.99999899999999997</v>
      </c>
      <c r="Y290" s="49">
        <v>0</v>
      </c>
      <c r="Z290" s="49" t="s">
        <v>15767</v>
      </c>
      <c r="AA290" s="71">
        <v>290</v>
      </c>
      <c r="AB290" s="71"/>
      <c r="AC290" s="72"/>
      <c r="AD290" s="78" t="s">
        <v>6792</v>
      </c>
      <c r="AE290" s="78">
        <v>96</v>
      </c>
      <c r="AF290" s="78">
        <v>52</v>
      </c>
      <c r="AG290" s="78">
        <v>179</v>
      </c>
      <c r="AH290" s="78">
        <v>148</v>
      </c>
      <c r="AI290" s="78">
        <v>0</v>
      </c>
      <c r="AJ290" s="78" t="s">
        <v>7527</v>
      </c>
      <c r="AK290" s="78" t="s">
        <v>8061</v>
      </c>
      <c r="AL290" s="82" t="s">
        <v>8635</v>
      </c>
      <c r="AM290" s="78" t="s">
        <v>7997</v>
      </c>
      <c r="AN290" s="80">
        <v>42877.263703703706</v>
      </c>
      <c r="AO290" s="82" t="s">
        <v>9299</v>
      </c>
      <c r="AP290" s="78" t="b">
        <v>1</v>
      </c>
      <c r="AQ290" s="78" t="b">
        <v>0</v>
      </c>
      <c r="AR290" s="78" t="b">
        <v>1</v>
      </c>
      <c r="AS290" s="78" t="s">
        <v>6304</v>
      </c>
      <c r="AT290" s="78">
        <v>2</v>
      </c>
      <c r="AU290" s="78"/>
      <c r="AV290" s="78" t="b">
        <v>0</v>
      </c>
      <c r="AW290" s="78" t="s">
        <v>10419</v>
      </c>
      <c r="AX290" s="82" t="s">
        <v>10707</v>
      </c>
      <c r="AY290" s="78" t="s">
        <v>66</v>
      </c>
      <c r="AZ290" s="78" t="str">
        <f>REPLACE(INDEX(GroupVertices[Group], MATCH(Vertices[[#This Row],[Vertex]],GroupVertices[Vertex],0)),1,1,"")</f>
        <v>1</v>
      </c>
      <c r="BA290" s="48" t="s">
        <v>2094</v>
      </c>
      <c r="BB290" s="48" t="s">
        <v>2094</v>
      </c>
      <c r="BC290" s="48" t="s">
        <v>2539</v>
      </c>
      <c r="BD290" s="48" t="s">
        <v>2539</v>
      </c>
      <c r="BE290" s="48" t="s">
        <v>731</v>
      </c>
      <c r="BF290" s="48" t="s">
        <v>731</v>
      </c>
      <c r="BG290" s="120" t="s">
        <v>13332</v>
      </c>
      <c r="BH290" s="120" t="s">
        <v>13332</v>
      </c>
      <c r="BI290" s="120" t="s">
        <v>13857</v>
      </c>
      <c r="BJ290" s="120" t="s">
        <v>13857</v>
      </c>
      <c r="BK290" s="120">
        <v>0</v>
      </c>
      <c r="BL290" s="123">
        <v>0</v>
      </c>
      <c r="BM290" s="120">
        <v>0</v>
      </c>
      <c r="BN290" s="123">
        <v>0</v>
      </c>
      <c r="BO290" s="120">
        <v>0</v>
      </c>
      <c r="BP290" s="123">
        <v>0</v>
      </c>
      <c r="BQ290" s="120">
        <v>2</v>
      </c>
      <c r="BR290" s="123">
        <v>100</v>
      </c>
      <c r="BS290" s="120">
        <v>2</v>
      </c>
      <c r="BT290" s="2"/>
      <c r="BU290" s="3"/>
      <c r="BV290" s="3"/>
      <c r="BW290" s="3"/>
      <c r="BX290" s="3"/>
    </row>
    <row r="291" spans="1:76" x14ac:dyDescent="0.25">
      <c r="A291" s="64" t="s">
        <v>392</v>
      </c>
      <c r="B291" s="65"/>
      <c r="C291" s="65" t="s">
        <v>64</v>
      </c>
      <c r="D291" s="66">
        <v>162.46727580417874</v>
      </c>
      <c r="E291" s="68"/>
      <c r="F291" s="100" t="s">
        <v>3605</v>
      </c>
      <c r="G291" s="65"/>
      <c r="H291" s="69" t="s">
        <v>392</v>
      </c>
      <c r="I291" s="70"/>
      <c r="J291" s="70"/>
      <c r="K291" s="69" t="s">
        <v>11496</v>
      </c>
      <c r="L291" s="73">
        <v>1</v>
      </c>
      <c r="M291" s="74">
        <v>308.2862548828125</v>
      </c>
      <c r="N291" s="74">
        <v>5612.8076171875</v>
      </c>
      <c r="O291" s="75"/>
      <c r="P291" s="76"/>
      <c r="Q291" s="76"/>
      <c r="R291" s="86"/>
      <c r="S291" s="48">
        <v>1</v>
      </c>
      <c r="T291" s="48">
        <v>1</v>
      </c>
      <c r="U291" s="49">
        <v>0</v>
      </c>
      <c r="V291" s="49">
        <v>0</v>
      </c>
      <c r="W291" s="49">
        <v>0</v>
      </c>
      <c r="X291" s="49">
        <v>0.99999899999999997</v>
      </c>
      <c r="Y291" s="49">
        <v>0</v>
      </c>
      <c r="Z291" s="49" t="s">
        <v>15767</v>
      </c>
      <c r="AA291" s="71">
        <v>291</v>
      </c>
      <c r="AB291" s="71"/>
      <c r="AC291" s="72"/>
      <c r="AD291" s="78" t="s">
        <v>6793</v>
      </c>
      <c r="AE291" s="78">
        <v>1650</v>
      </c>
      <c r="AF291" s="78">
        <v>1489</v>
      </c>
      <c r="AG291" s="78">
        <v>694</v>
      </c>
      <c r="AH291" s="78">
        <v>136</v>
      </c>
      <c r="AI291" s="78">
        <v>-18000</v>
      </c>
      <c r="AJ291" s="78" t="s">
        <v>7528</v>
      </c>
      <c r="AK291" s="78"/>
      <c r="AL291" s="82" t="s">
        <v>8636</v>
      </c>
      <c r="AM291" s="78" t="s">
        <v>9005</v>
      </c>
      <c r="AN291" s="80">
        <v>39484.111331018517</v>
      </c>
      <c r="AO291" s="78"/>
      <c r="AP291" s="78" t="b">
        <v>1</v>
      </c>
      <c r="AQ291" s="78" t="b">
        <v>0</v>
      </c>
      <c r="AR291" s="78" t="b">
        <v>0</v>
      </c>
      <c r="AS291" s="78" t="s">
        <v>6304</v>
      </c>
      <c r="AT291" s="78">
        <v>65</v>
      </c>
      <c r="AU291" s="82" t="s">
        <v>9742</v>
      </c>
      <c r="AV291" s="78" t="b">
        <v>0</v>
      </c>
      <c r="AW291" s="78" t="s">
        <v>10419</v>
      </c>
      <c r="AX291" s="82" t="s">
        <v>10708</v>
      </c>
      <c r="AY291" s="78" t="s">
        <v>66</v>
      </c>
      <c r="AZ291" s="78" t="str">
        <f>REPLACE(INDEX(GroupVertices[Group], MATCH(Vertices[[#This Row],[Vertex]],GroupVertices[Vertex],0)),1,1,"")</f>
        <v>1</v>
      </c>
      <c r="BA291" s="48" t="s">
        <v>2094</v>
      </c>
      <c r="BB291" s="48" t="s">
        <v>2094</v>
      </c>
      <c r="BC291" s="48" t="s">
        <v>2539</v>
      </c>
      <c r="BD291" s="48" t="s">
        <v>2539</v>
      </c>
      <c r="BE291" s="48" t="s">
        <v>731</v>
      </c>
      <c r="BF291" s="48" t="s">
        <v>731</v>
      </c>
      <c r="BG291" s="120" t="s">
        <v>13332</v>
      </c>
      <c r="BH291" s="120" t="s">
        <v>13332</v>
      </c>
      <c r="BI291" s="120" t="s">
        <v>13857</v>
      </c>
      <c r="BJ291" s="120" t="s">
        <v>13857</v>
      </c>
      <c r="BK291" s="120">
        <v>0</v>
      </c>
      <c r="BL291" s="123">
        <v>0</v>
      </c>
      <c r="BM291" s="120">
        <v>0</v>
      </c>
      <c r="BN291" s="123">
        <v>0</v>
      </c>
      <c r="BO291" s="120">
        <v>0</v>
      </c>
      <c r="BP291" s="123">
        <v>0</v>
      </c>
      <c r="BQ291" s="120">
        <v>2</v>
      </c>
      <c r="BR291" s="123">
        <v>100</v>
      </c>
      <c r="BS291" s="120">
        <v>2</v>
      </c>
      <c r="BT291" s="2"/>
      <c r="BU291" s="3"/>
      <c r="BV291" s="3"/>
      <c r="BW291" s="3"/>
      <c r="BX291" s="3"/>
    </row>
    <row r="292" spans="1:76" x14ac:dyDescent="0.25">
      <c r="A292" s="64" t="s">
        <v>393</v>
      </c>
      <c r="B292" s="65"/>
      <c r="C292" s="65" t="s">
        <v>64</v>
      </c>
      <c r="D292" s="66">
        <v>163.0224207992037</v>
      </c>
      <c r="E292" s="68"/>
      <c r="F292" s="100" t="s">
        <v>3606</v>
      </c>
      <c r="G292" s="65"/>
      <c r="H292" s="69" t="s">
        <v>393</v>
      </c>
      <c r="I292" s="70"/>
      <c r="J292" s="70"/>
      <c r="K292" s="69" t="s">
        <v>11497</v>
      </c>
      <c r="L292" s="73">
        <v>1</v>
      </c>
      <c r="M292" s="74">
        <v>1141.725341796875</v>
      </c>
      <c r="N292" s="74">
        <v>2840.283447265625</v>
      </c>
      <c r="O292" s="75"/>
      <c r="P292" s="76"/>
      <c r="Q292" s="76"/>
      <c r="R292" s="86"/>
      <c r="S292" s="48">
        <v>0</v>
      </c>
      <c r="T292" s="48">
        <v>2</v>
      </c>
      <c r="U292" s="49">
        <v>0</v>
      </c>
      <c r="V292" s="49">
        <v>7.4100000000000001E-4</v>
      </c>
      <c r="W292" s="49">
        <v>1.0792E-2</v>
      </c>
      <c r="X292" s="49">
        <v>0.53015800000000002</v>
      </c>
      <c r="Y292" s="49">
        <v>1</v>
      </c>
      <c r="Z292" s="49">
        <v>0</v>
      </c>
      <c r="AA292" s="71">
        <v>292</v>
      </c>
      <c r="AB292" s="71"/>
      <c r="AC292" s="72"/>
      <c r="AD292" s="78" t="s">
        <v>6794</v>
      </c>
      <c r="AE292" s="78">
        <v>993</v>
      </c>
      <c r="AF292" s="78">
        <v>3258</v>
      </c>
      <c r="AG292" s="78">
        <v>246573</v>
      </c>
      <c r="AH292" s="78">
        <v>202127</v>
      </c>
      <c r="AI292" s="78">
        <v>-25200</v>
      </c>
      <c r="AJ292" s="78" t="s">
        <v>7529</v>
      </c>
      <c r="AK292" s="78" t="s">
        <v>8175</v>
      </c>
      <c r="AL292" s="78"/>
      <c r="AM292" s="78" t="s">
        <v>9004</v>
      </c>
      <c r="AN292" s="80">
        <v>41505.641469907408</v>
      </c>
      <c r="AO292" s="82" t="s">
        <v>9300</v>
      </c>
      <c r="AP292" s="78" t="b">
        <v>1</v>
      </c>
      <c r="AQ292" s="78" t="b">
        <v>0</v>
      </c>
      <c r="AR292" s="78" t="b">
        <v>0</v>
      </c>
      <c r="AS292" s="78" t="s">
        <v>6305</v>
      </c>
      <c r="AT292" s="78">
        <v>7717</v>
      </c>
      <c r="AU292" s="82" t="s">
        <v>9742</v>
      </c>
      <c r="AV292" s="78" t="b">
        <v>0</v>
      </c>
      <c r="AW292" s="78" t="s">
        <v>10419</v>
      </c>
      <c r="AX292" s="82" t="s">
        <v>10709</v>
      </c>
      <c r="AY292" s="78" t="s">
        <v>66</v>
      </c>
      <c r="AZ292" s="78" t="str">
        <f>REPLACE(INDEX(GroupVertices[Group], MATCH(Vertices[[#This Row],[Vertex]],GroupVertices[Vertex],0)),1,1,"")</f>
        <v>2</v>
      </c>
      <c r="BA292" s="48" t="s">
        <v>2095</v>
      </c>
      <c r="BB292" s="48" t="s">
        <v>2095</v>
      </c>
      <c r="BC292" s="48" t="s">
        <v>2519</v>
      </c>
      <c r="BD292" s="48" t="s">
        <v>2519</v>
      </c>
      <c r="BE292" s="48" t="s">
        <v>2744</v>
      </c>
      <c r="BF292" s="48" t="s">
        <v>2744</v>
      </c>
      <c r="BG292" s="120" t="s">
        <v>13333</v>
      </c>
      <c r="BH292" s="120" t="s">
        <v>13333</v>
      </c>
      <c r="BI292" s="120" t="s">
        <v>13858</v>
      </c>
      <c r="BJ292" s="120" t="s">
        <v>13858</v>
      </c>
      <c r="BK292" s="120">
        <v>0</v>
      </c>
      <c r="BL292" s="123">
        <v>0</v>
      </c>
      <c r="BM292" s="120">
        <v>0</v>
      </c>
      <c r="BN292" s="123">
        <v>0</v>
      </c>
      <c r="BO292" s="120">
        <v>0</v>
      </c>
      <c r="BP292" s="123">
        <v>0</v>
      </c>
      <c r="BQ292" s="120">
        <v>14</v>
      </c>
      <c r="BR292" s="123">
        <v>100</v>
      </c>
      <c r="BS292" s="120">
        <v>14</v>
      </c>
      <c r="BT292" s="2"/>
      <c r="BU292" s="3"/>
      <c r="BV292" s="3"/>
      <c r="BW292" s="3"/>
      <c r="BX292" s="3"/>
    </row>
    <row r="293" spans="1:76" x14ac:dyDescent="0.25">
      <c r="A293" s="64" t="s">
        <v>394</v>
      </c>
      <c r="B293" s="65"/>
      <c r="C293" s="65" t="s">
        <v>64</v>
      </c>
      <c r="D293" s="66">
        <v>162.64929055664592</v>
      </c>
      <c r="E293" s="68"/>
      <c r="F293" s="100" t="s">
        <v>10186</v>
      </c>
      <c r="G293" s="65"/>
      <c r="H293" s="69" t="s">
        <v>394</v>
      </c>
      <c r="I293" s="70"/>
      <c r="J293" s="70"/>
      <c r="K293" s="69" t="s">
        <v>11498</v>
      </c>
      <c r="L293" s="73">
        <v>1</v>
      </c>
      <c r="M293" s="74">
        <v>4795.99853515625</v>
      </c>
      <c r="N293" s="74">
        <v>8772.724609375</v>
      </c>
      <c r="O293" s="75"/>
      <c r="P293" s="76"/>
      <c r="Q293" s="76"/>
      <c r="R293" s="86"/>
      <c r="S293" s="48">
        <v>0</v>
      </c>
      <c r="T293" s="48">
        <v>1</v>
      </c>
      <c r="U293" s="49">
        <v>0</v>
      </c>
      <c r="V293" s="49">
        <v>5.1599999999999997E-4</v>
      </c>
      <c r="W293" s="49">
        <v>1.3899999999999999E-4</v>
      </c>
      <c r="X293" s="49">
        <v>0.38886999999999999</v>
      </c>
      <c r="Y293" s="49">
        <v>0</v>
      </c>
      <c r="Z293" s="49">
        <v>0</v>
      </c>
      <c r="AA293" s="71">
        <v>293</v>
      </c>
      <c r="AB293" s="71"/>
      <c r="AC293" s="72"/>
      <c r="AD293" s="78" t="s">
        <v>6795</v>
      </c>
      <c r="AE293" s="78">
        <v>1568</v>
      </c>
      <c r="AF293" s="78">
        <v>2069</v>
      </c>
      <c r="AG293" s="78">
        <v>106509</v>
      </c>
      <c r="AH293" s="78">
        <v>43401</v>
      </c>
      <c r="AI293" s="78">
        <v>-36000</v>
      </c>
      <c r="AJ293" s="78" t="s">
        <v>7530</v>
      </c>
      <c r="AK293" s="78"/>
      <c r="AL293" s="78"/>
      <c r="AM293" s="78" t="s">
        <v>9031</v>
      </c>
      <c r="AN293" s="80">
        <v>40837.701365740744</v>
      </c>
      <c r="AO293" s="82" t="s">
        <v>9301</v>
      </c>
      <c r="AP293" s="78" t="b">
        <v>1</v>
      </c>
      <c r="AQ293" s="78" t="b">
        <v>0</v>
      </c>
      <c r="AR293" s="78" t="b">
        <v>0</v>
      </c>
      <c r="AS293" s="78" t="s">
        <v>9733</v>
      </c>
      <c r="AT293" s="78">
        <v>157</v>
      </c>
      <c r="AU293" s="82" t="s">
        <v>9742</v>
      </c>
      <c r="AV293" s="78" t="b">
        <v>0</v>
      </c>
      <c r="AW293" s="78" t="s">
        <v>10419</v>
      </c>
      <c r="AX293" s="82" t="s">
        <v>10710</v>
      </c>
      <c r="AY293" s="78" t="s">
        <v>66</v>
      </c>
      <c r="AZ293" s="78" t="str">
        <f>REPLACE(INDEX(GroupVertices[Group], MATCH(Vertices[[#This Row],[Vertex]],GroupVertices[Vertex],0)),1,1,"")</f>
        <v>6</v>
      </c>
      <c r="BA293" s="48" t="s">
        <v>2036</v>
      </c>
      <c r="BB293" s="48" t="s">
        <v>2036</v>
      </c>
      <c r="BC293" s="48" t="s">
        <v>2508</v>
      </c>
      <c r="BD293" s="48" t="s">
        <v>2508</v>
      </c>
      <c r="BE293" s="48" t="s">
        <v>2702</v>
      </c>
      <c r="BF293" s="48" t="s">
        <v>2702</v>
      </c>
      <c r="BG293" s="120" t="s">
        <v>13256</v>
      </c>
      <c r="BH293" s="120" t="s">
        <v>13256</v>
      </c>
      <c r="BI293" s="120" t="s">
        <v>13783</v>
      </c>
      <c r="BJ293" s="120" t="s">
        <v>13783</v>
      </c>
      <c r="BK293" s="120">
        <v>1</v>
      </c>
      <c r="BL293" s="123">
        <v>8.3333333333333339</v>
      </c>
      <c r="BM293" s="120">
        <v>0</v>
      </c>
      <c r="BN293" s="123">
        <v>0</v>
      </c>
      <c r="BO293" s="120">
        <v>0</v>
      </c>
      <c r="BP293" s="123">
        <v>0</v>
      </c>
      <c r="BQ293" s="120">
        <v>11</v>
      </c>
      <c r="BR293" s="123">
        <v>91.666666666666671</v>
      </c>
      <c r="BS293" s="120">
        <v>12</v>
      </c>
      <c r="BT293" s="2"/>
      <c r="BU293" s="3"/>
      <c r="BV293" s="3"/>
      <c r="BW293" s="3"/>
      <c r="BX293" s="3"/>
    </row>
    <row r="294" spans="1:76" x14ac:dyDescent="0.25">
      <c r="A294" s="64" t="s">
        <v>395</v>
      </c>
      <c r="B294" s="65"/>
      <c r="C294" s="65" t="s">
        <v>64</v>
      </c>
      <c r="D294" s="66">
        <v>163.00798514642182</v>
      </c>
      <c r="E294" s="68"/>
      <c r="F294" s="100" t="s">
        <v>3607</v>
      </c>
      <c r="G294" s="65"/>
      <c r="H294" s="69" t="s">
        <v>395</v>
      </c>
      <c r="I294" s="70"/>
      <c r="J294" s="70"/>
      <c r="K294" s="69" t="s">
        <v>11499</v>
      </c>
      <c r="L294" s="73">
        <v>1</v>
      </c>
      <c r="M294" s="74">
        <v>9599.4296875</v>
      </c>
      <c r="N294" s="74">
        <v>5764.12939453125</v>
      </c>
      <c r="O294" s="75"/>
      <c r="P294" s="76"/>
      <c r="Q294" s="76"/>
      <c r="R294" s="86"/>
      <c r="S294" s="48">
        <v>0</v>
      </c>
      <c r="T294" s="48">
        <v>1</v>
      </c>
      <c r="U294" s="49">
        <v>0</v>
      </c>
      <c r="V294" s="49">
        <v>0.33333299999999999</v>
      </c>
      <c r="W294" s="49">
        <v>0</v>
      </c>
      <c r="X294" s="49">
        <v>0.63829800000000003</v>
      </c>
      <c r="Y294" s="49">
        <v>0</v>
      </c>
      <c r="Z294" s="49">
        <v>0</v>
      </c>
      <c r="AA294" s="71">
        <v>294</v>
      </c>
      <c r="AB294" s="71"/>
      <c r="AC294" s="72"/>
      <c r="AD294" s="78" t="s">
        <v>6796</v>
      </c>
      <c r="AE294" s="78">
        <v>3022</v>
      </c>
      <c r="AF294" s="78">
        <v>3212</v>
      </c>
      <c r="AG294" s="78">
        <v>7407</v>
      </c>
      <c r="AH294" s="78">
        <v>5111</v>
      </c>
      <c r="AI294" s="78">
        <v>-25200</v>
      </c>
      <c r="AJ294" s="78" t="s">
        <v>7531</v>
      </c>
      <c r="AK294" s="78" t="s">
        <v>8176</v>
      </c>
      <c r="AL294" s="82" t="s">
        <v>8637</v>
      </c>
      <c r="AM294" s="78" t="s">
        <v>9004</v>
      </c>
      <c r="AN294" s="80">
        <v>40196.561666666668</v>
      </c>
      <c r="AO294" s="82" t="s">
        <v>9302</v>
      </c>
      <c r="AP294" s="78" t="b">
        <v>0</v>
      </c>
      <c r="AQ294" s="78" t="b">
        <v>0</v>
      </c>
      <c r="AR294" s="78" t="b">
        <v>0</v>
      </c>
      <c r="AS294" s="78" t="s">
        <v>6303</v>
      </c>
      <c r="AT294" s="78">
        <v>124</v>
      </c>
      <c r="AU294" s="82" t="s">
        <v>9741</v>
      </c>
      <c r="AV294" s="78" t="b">
        <v>0</v>
      </c>
      <c r="AW294" s="78" t="s">
        <v>10419</v>
      </c>
      <c r="AX294" s="82" t="s">
        <v>10711</v>
      </c>
      <c r="AY294" s="78" t="s">
        <v>66</v>
      </c>
      <c r="AZ294" s="78" t="str">
        <f>REPLACE(INDEX(GroupVertices[Group], MATCH(Vertices[[#This Row],[Vertex]],GroupVertices[Vertex],0)),1,1,"")</f>
        <v>60</v>
      </c>
      <c r="BA294" s="48" t="s">
        <v>2096</v>
      </c>
      <c r="BB294" s="48" t="s">
        <v>2096</v>
      </c>
      <c r="BC294" s="48" t="s">
        <v>2554</v>
      </c>
      <c r="BD294" s="48" t="s">
        <v>2554</v>
      </c>
      <c r="BE294" s="48"/>
      <c r="BF294" s="48"/>
      <c r="BG294" s="120" t="s">
        <v>13334</v>
      </c>
      <c r="BH294" s="120" t="s">
        <v>13334</v>
      </c>
      <c r="BI294" s="120" t="s">
        <v>13859</v>
      </c>
      <c r="BJ294" s="120" t="s">
        <v>13859</v>
      </c>
      <c r="BK294" s="120">
        <v>0</v>
      </c>
      <c r="BL294" s="123">
        <v>0</v>
      </c>
      <c r="BM294" s="120">
        <v>0</v>
      </c>
      <c r="BN294" s="123">
        <v>0</v>
      </c>
      <c r="BO294" s="120">
        <v>0</v>
      </c>
      <c r="BP294" s="123">
        <v>0</v>
      </c>
      <c r="BQ294" s="120">
        <v>15</v>
      </c>
      <c r="BR294" s="123">
        <v>100</v>
      </c>
      <c r="BS294" s="120">
        <v>15</v>
      </c>
      <c r="BT294" s="2"/>
      <c r="BU294" s="3"/>
      <c r="BV294" s="3"/>
      <c r="BW294" s="3"/>
      <c r="BX294" s="3"/>
    </row>
    <row r="295" spans="1:76" x14ac:dyDescent="0.25">
      <c r="A295" s="64" t="s">
        <v>688</v>
      </c>
      <c r="B295" s="65"/>
      <c r="C295" s="65" t="s">
        <v>64</v>
      </c>
      <c r="D295" s="66">
        <v>163.52045082017861</v>
      </c>
      <c r="E295" s="68"/>
      <c r="F295" s="100" t="s">
        <v>3819</v>
      </c>
      <c r="G295" s="65"/>
      <c r="H295" s="69" t="s">
        <v>688</v>
      </c>
      <c r="I295" s="70"/>
      <c r="J295" s="70"/>
      <c r="K295" s="69" t="s">
        <v>11500</v>
      </c>
      <c r="L295" s="73">
        <v>1.3324795458069221</v>
      </c>
      <c r="M295" s="74">
        <v>9599.4296875</v>
      </c>
      <c r="N295" s="74">
        <v>5552.3857421875</v>
      </c>
      <c r="O295" s="75"/>
      <c r="P295" s="76"/>
      <c r="Q295" s="76"/>
      <c r="R295" s="86"/>
      <c r="S295" s="48">
        <v>3</v>
      </c>
      <c r="T295" s="48">
        <v>1</v>
      </c>
      <c r="U295" s="49">
        <v>2</v>
      </c>
      <c r="V295" s="49">
        <v>0.5</v>
      </c>
      <c r="W295" s="49">
        <v>0</v>
      </c>
      <c r="X295" s="49">
        <v>1.723403</v>
      </c>
      <c r="Y295" s="49">
        <v>0</v>
      </c>
      <c r="Z295" s="49">
        <v>0</v>
      </c>
      <c r="AA295" s="71">
        <v>295</v>
      </c>
      <c r="AB295" s="71"/>
      <c r="AC295" s="72"/>
      <c r="AD295" s="78" t="s">
        <v>6797</v>
      </c>
      <c r="AE295" s="78">
        <v>2668</v>
      </c>
      <c r="AF295" s="78">
        <v>4845</v>
      </c>
      <c r="AG295" s="78">
        <v>17788</v>
      </c>
      <c r="AH295" s="78">
        <v>13695</v>
      </c>
      <c r="AI295" s="78">
        <v>3600</v>
      </c>
      <c r="AJ295" s="78" t="s">
        <v>7532</v>
      </c>
      <c r="AK295" s="78" t="s">
        <v>8177</v>
      </c>
      <c r="AL295" s="82" t="s">
        <v>8638</v>
      </c>
      <c r="AM295" s="78" t="s">
        <v>8039</v>
      </c>
      <c r="AN295" s="80">
        <v>41049.785358796296</v>
      </c>
      <c r="AO295" s="82" t="s">
        <v>9303</v>
      </c>
      <c r="AP295" s="78" t="b">
        <v>0</v>
      </c>
      <c r="AQ295" s="78" t="b">
        <v>0</v>
      </c>
      <c r="AR295" s="78" t="b">
        <v>1</v>
      </c>
      <c r="AS295" s="78" t="s">
        <v>6303</v>
      </c>
      <c r="AT295" s="78">
        <v>402</v>
      </c>
      <c r="AU295" s="82" t="s">
        <v>9856</v>
      </c>
      <c r="AV295" s="78" t="b">
        <v>0</v>
      </c>
      <c r="AW295" s="78" t="s">
        <v>10419</v>
      </c>
      <c r="AX295" s="82" t="s">
        <v>10712</v>
      </c>
      <c r="AY295" s="78" t="s">
        <v>66</v>
      </c>
      <c r="AZ295" s="78" t="str">
        <f>REPLACE(INDEX(GroupVertices[Group], MATCH(Vertices[[#This Row],[Vertex]],GroupVertices[Vertex],0)),1,1,"")</f>
        <v>60</v>
      </c>
      <c r="BA295" s="48" t="s">
        <v>12882</v>
      </c>
      <c r="BB295" s="48" t="s">
        <v>12882</v>
      </c>
      <c r="BC295" s="48" t="s">
        <v>12965</v>
      </c>
      <c r="BD295" s="48" t="s">
        <v>12965</v>
      </c>
      <c r="BE295" s="48" t="s">
        <v>12335</v>
      </c>
      <c r="BF295" s="48" t="s">
        <v>13134</v>
      </c>
      <c r="BG295" s="120" t="s">
        <v>13335</v>
      </c>
      <c r="BH295" s="120" t="s">
        <v>13646</v>
      </c>
      <c r="BI295" s="120" t="s">
        <v>13860</v>
      </c>
      <c r="BJ295" s="120" t="s">
        <v>14150</v>
      </c>
      <c r="BK295" s="120">
        <v>0</v>
      </c>
      <c r="BL295" s="123">
        <v>0</v>
      </c>
      <c r="BM295" s="120">
        <v>0</v>
      </c>
      <c r="BN295" s="123">
        <v>0</v>
      </c>
      <c r="BO295" s="120">
        <v>0</v>
      </c>
      <c r="BP295" s="123">
        <v>0</v>
      </c>
      <c r="BQ295" s="120">
        <v>30</v>
      </c>
      <c r="BR295" s="123">
        <v>100</v>
      </c>
      <c r="BS295" s="120">
        <v>30</v>
      </c>
      <c r="BT295" s="2"/>
      <c r="BU295" s="3"/>
      <c r="BV295" s="3"/>
      <c r="BW295" s="3"/>
      <c r="BX295" s="3"/>
    </row>
    <row r="296" spans="1:76" x14ac:dyDescent="0.25">
      <c r="A296" s="64" t="s">
        <v>396</v>
      </c>
      <c r="B296" s="65"/>
      <c r="C296" s="65" t="s">
        <v>64</v>
      </c>
      <c r="D296" s="66">
        <v>162.04330695834565</v>
      </c>
      <c r="E296" s="68"/>
      <c r="F296" s="100" t="s">
        <v>10187</v>
      </c>
      <c r="G296" s="65"/>
      <c r="H296" s="69" t="s">
        <v>396</v>
      </c>
      <c r="I296" s="70"/>
      <c r="J296" s="70"/>
      <c r="K296" s="69" t="s">
        <v>11501</v>
      </c>
      <c r="L296" s="73">
        <v>1</v>
      </c>
      <c r="M296" s="74">
        <v>7702.283203125</v>
      </c>
      <c r="N296" s="74">
        <v>1073.422119140625</v>
      </c>
      <c r="O296" s="75"/>
      <c r="P296" s="76"/>
      <c r="Q296" s="76"/>
      <c r="R296" s="86"/>
      <c r="S296" s="48">
        <v>0</v>
      </c>
      <c r="T296" s="48">
        <v>1</v>
      </c>
      <c r="U296" s="49">
        <v>0</v>
      </c>
      <c r="V296" s="49">
        <v>1</v>
      </c>
      <c r="W296" s="49">
        <v>0</v>
      </c>
      <c r="X296" s="49">
        <v>0.99999899999999997</v>
      </c>
      <c r="Y296" s="49">
        <v>0</v>
      </c>
      <c r="Z296" s="49">
        <v>0</v>
      </c>
      <c r="AA296" s="71">
        <v>296</v>
      </c>
      <c r="AB296" s="71"/>
      <c r="AC296" s="72"/>
      <c r="AD296" s="78" t="s">
        <v>6798</v>
      </c>
      <c r="AE296" s="78">
        <v>205</v>
      </c>
      <c r="AF296" s="78">
        <v>138</v>
      </c>
      <c r="AG296" s="78">
        <v>494</v>
      </c>
      <c r="AH296" s="78">
        <v>117</v>
      </c>
      <c r="AI296" s="78"/>
      <c r="AJ296" s="78" t="s">
        <v>7533</v>
      </c>
      <c r="AK296" s="78" t="s">
        <v>8178</v>
      </c>
      <c r="AL296" s="82" t="s">
        <v>8639</v>
      </c>
      <c r="AM296" s="78"/>
      <c r="AN296" s="80">
        <v>41869.830671296295</v>
      </c>
      <c r="AO296" s="82" t="s">
        <v>9304</v>
      </c>
      <c r="AP296" s="78" t="b">
        <v>0</v>
      </c>
      <c r="AQ296" s="78" t="b">
        <v>0</v>
      </c>
      <c r="AR296" s="78" t="b">
        <v>0</v>
      </c>
      <c r="AS296" s="78" t="s">
        <v>6305</v>
      </c>
      <c r="AT296" s="78">
        <v>227</v>
      </c>
      <c r="AU296" s="82" t="s">
        <v>9742</v>
      </c>
      <c r="AV296" s="78" t="b">
        <v>0</v>
      </c>
      <c r="AW296" s="78" t="s">
        <v>10419</v>
      </c>
      <c r="AX296" s="82" t="s">
        <v>10713</v>
      </c>
      <c r="AY296" s="78" t="s">
        <v>66</v>
      </c>
      <c r="AZ296" s="78" t="str">
        <f>REPLACE(INDEX(GroupVertices[Group], MATCH(Vertices[[#This Row],[Vertex]],GroupVertices[Vertex],0)),1,1,"")</f>
        <v>91</v>
      </c>
      <c r="BA296" s="48"/>
      <c r="BB296" s="48"/>
      <c r="BC296" s="48"/>
      <c r="BD296" s="48"/>
      <c r="BE296" s="48" t="s">
        <v>2745</v>
      </c>
      <c r="BF296" s="48" t="s">
        <v>2745</v>
      </c>
      <c r="BG296" s="120" t="s">
        <v>13336</v>
      </c>
      <c r="BH296" s="120" t="s">
        <v>13336</v>
      </c>
      <c r="BI296" s="120" t="s">
        <v>13861</v>
      </c>
      <c r="BJ296" s="120" t="s">
        <v>13861</v>
      </c>
      <c r="BK296" s="120">
        <v>0</v>
      </c>
      <c r="BL296" s="123">
        <v>0</v>
      </c>
      <c r="BM296" s="120">
        <v>0</v>
      </c>
      <c r="BN296" s="123">
        <v>0</v>
      </c>
      <c r="BO296" s="120">
        <v>0</v>
      </c>
      <c r="BP296" s="123">
        <v>0</v>
      </c>
      <c r="BQ296" s="120">
        <v>13</v>
      </c>
      <c r="BR296" s="123">
        <v>100</v>
      </c>
      <c r="BS296" s="120">
        <v>13</v>
      </c>
      <c r="BT296" s="2"/>
      <c r="BU296" s="3"/>
      <c r="BV296" s="3"/>
      <c r="BW296" s="3"/>
      <c r="BX296" s="3"/>
    </row>
    <row r="297" spans="1:76" x14ac:dyDescent="0.25">
      <c r="A297" s="64" t="s">
        <v>857</v>
      </c>
      <c r="B297" s="65"/>
      <c r="C297" s="65" t="s">
        <v>64</v>
      </c>
      <c r="D297" s="66">
        <v>163.00924042057676</v>
      </c>
      <c r="E297" s="68"/>
      <c r="F297" s="100" t="s">
        <v>10188</v>
      </c>
      <c r="G297" s="65"/>
      <c r="H297" s="69" t="s">
        <v>857</v>
      </c>
      <c r="I297" s="70"/>
      <c r="J297" s="70"/>
      <c r="K297" s="69" t="s">
        <v>11502</v>
      </c>
      <c r="L297" s="73">
        <v>1</v>
      </c>
      <c r="M297" s="74">
        <v>7702.283203125</v>
      </c>
      <c r="N297" s="74">
        <v>1220.4661865234375</v>
      </c>
      <c r="O297" s="75"/>
      <c r="P297" s="76"/>
      <c r="Q297" s="76"/>
      <c r="R297" s="86"/>
      <c r="S297" s="48">
        <v>1</v>
      </c>
      <c r="T297" s="48">
        <v>0</v>
      </c>
      <c r="U297" s="49">
        <v>0</v>
      </c>
      <c r="V297" s="49">
        <v>1</v>
      </c>
      <c r="W297" s="49">
        <v>0</v>
      </c>
      <c r="X297" s="49">
        <v>0.99999899999999997</v>
      </c>
      <c r="Y297" s="49">
        <v>0</v>
      </c>
      <c r="Z297" s="49">
        <v>0</v>
      </c>
      <c r="AA297" s="71">
        <v>297</v>
      </c>
      <c r="AB297" s="71"/>
      <c r="AC297" s="72"/>
      <c r="AD297" s="78" t="s">
        <v>6799</v>
      </c>
      <c r="AE297" s="78">
        <v>2389</v>
      </c>
      <c r="AF297" s="78">
        <v>3216</v>
      </c>
      <c r="AG297" s="78">
        <v>1203</v>
      </c>
      <c r="AH297" s="78">
        <v>234</v>
      </c>
      <c r="AI297" s="78">
        <v>3600</v>
      </c>
      <c r="AJ297" s="78" t="s">
        <v>7534</v>
      </c>
      <c r="AK297" s="78" t="s">
        <v>8019</v>
      </c>
      <c r="AL297" s="82" t="s">
        <v>8640</v>
      </c>
      <c r="AM297" s="78" t="s">
        <v>8068</v>
      </c>
      <c r="AN297" s="80">
        <v>40946.902337962965</v>
      </c>
      <c r="AO297" s="82" t="s">
        <v>9305</v>
      </c>
      <c r="AP297" s="78" t="b">
        <v>0</v>
      </c>
      <c r="AQ297" s="78" t="b">
        <v>0</v>
      </c>
      <c r="AR297" s="78" t="b">
        <v>1</v>
      </c>
      <c r="AS297" s="78" t="s">
        <v>6305</v>
      </c>
      <c r="AT297" s="78">
        <v>114</v>
      </c>
      <c r="AU297" s="82" t="s">
        <v>9857</v>
      </c>
      <c r="AV297" s="78" t="b">
        <v>0</v>
      </c>
      <c r="AW297" s="78" t="s">
        <v>10419</v>
      </c>
      <c r="AX297" s="82" t="s">
        <v>10714</v>
      </c>
      <c r="AY297" s="78" t="s">
        <v>65</v>
      </c>
      <c r="AZ297" s="78" t="str">
        <f>REPLACE(INDEX(GroupVertices[Group], MATCH(Vertices[[#This Row],[Vertex]],GroupVertices[Vertex],0)),1,1,"")</f>
        <v>91</v>
      </c>
      <c r="BA297" s="48"/>
      <c r="BB297" s="48"/>
      <c r="BC297" s="48"/>
      <c r="BD297" s="48"/>
      <c r="BE297" s="48"/>
      <c r="BF297" s="48"/>
      <c r="BG297" s="48"/>
      <c r="BH297" s="48"/>
      <c r="BI297" s="48"/>
      <c r="BJ297" s="48"/>
      <c r="BK297" s="48"/>
      <c r="BL297" s="49"/>
      <c r="BM297" s="48"/>
      <c r="BN297" s="49"/>
      <c r="BO297" s="48"/>
      <c r="BP297" s="49"/>
      <c r="BQ297" s="48"/>
      <c r="BR297" s="49"/>
      <c r="BS297" s="48"/>
      <c r="BT297" s="2"/>
      <c r="BU297" s="3"/>
      <c r="BV297" s="3"/>
      <c r="BW297" s="3"/>
      <c r="BX297" s="3"/>
    </row>
    <row r="298" spans="1:76" x14ac:dyDescent="0.25">
      <c r="A298" s="64" t="s">
        <v>397</v>
      </c>
      <c r="B298" s="65"/>
      <c r="C298" s="65" t="s">
        <v>64</v>
      </c>
      <c r="D298" s="66">
        <v>163.2207541156852</v>
      </c>
      <c r="E298" s="68"/>
      <c r="F298" s="100" t="s">
        <v>10189</v>
      </c>
      <c r="G298" s="65"/>
      <c r="H298" s="69" t="s">
        <v>397</v>
      </c>
      <c r="I298" s="70"/>
      <c r="J298" s="70"/>
      <c r="K298" s="69" t="s">
        <v>11503</v>
      </c>
      <c r="L298" s="73">
        <v>1</v>
      </c>
      <c r="M298" s="74">
        <v>535.0341796875</v>
      </c>
      <c r="N298" s="74">
        <v>6037.3642578125</v>
      </c>
      <c r="O298" s="75"/>
      <c r="P298" s="76"/>
      <c r="Q298" s="76"/>
      <c r="R298" s="86"/>
      <c r="S298" s="48">
        <v>1</v>
      </c>
      <c r="T298" s="48">
        <v>1</v>
      </c>
      <c r="U298" s="49">
        <v>0</v>
      </c>
      <c r="V298" s="49">
        <v>0</v>
      </c>
      <c r="W298" s="49">
        <v>0</v>
      </c>
      <c r="X298" s="49">
        <v>0.99999899999999997</v>
      </c>
      <c r="Y298" s="49">
        <v>0</v>
      </c>
      <c r="Z298" s="49" t="s">
        <v>15767</v>
      </c>
      <c r="AA298" s="71">
        <v>298</v>
      </c>
      <c r="AB298" s="71"/>
      <c r="AC298" s="72"/>
      <c r="AD298" s="78" t="s">
        <v>6800</v>
      </c>
      <c r="AE298" s="78">
        <v>2144</v>
      </c>
      <c r="AF298" s="78">
        <v>3890</v>
      </c>
      <c r="AG298" s="78">
        <v>23995</v>
      </c>
      <c r="AH298" s="78">
        <v>3418</v>
      </c>
      <c r="AI298" s="78">
        <v>-18000</v>
      </c>
      <c r="AJ298" s="78" t="s">
        <v>7535</v>
      </c>
      <c r="AK298" s="78" t="s">
        <v>6429</v>
      </c>
      <c r="AL298" s="82" t="s">
        <v>8641</v>
      </c>
      <c r="AM298" s="78" t="s">
        <v>9005</v>
      </c>
      <c r="AN298" s="80">
        <v>40745.89875</v>
      </c>
      <c r="AO298" s="82" t="s">
        <v>9306</v>
      </c>
      <c r="AP298" s="78" t="b">
        <v>0</v>
      </c>
      <c r="AQ298" s="78" t="b">
        <v>0</v>
      </c>
      <c r="AR298" s="78" t="b">
        <v>1</v>
      </c>
      <c r="AS298" s="78" t="s">
        <v>6304</v>
      </c>
      <c r="AT298" s="78">
        <v>1253</v>
      </c>
      <c r="AU298" s="82" t="s">
        <v>9858</v>
      </c>
      <c r="AV298" s="78" t="b">
        <v>0</v>
      </c>
      <c r="AW298" s="78" t="s">
        <v>10419</v>
      </c>
      <c r="AX298" s="82" t="s">
        <v>10715</v>
      </c>
      <c r="AY298" s="78" t="s">
        <v>66</v>
      </c>
      <c r="AZ298" s="78" t="str">
        <f>REPLACE(INDEX(GroupVertices[Group], MATCH(Vertices[[#This Row],[Vertex]],GroupVertices[Vertex],0)),1,1,"")</f>
        <v>1</v>
      </c>
      <c r="BA298" s="48" t="s">
        <v>2097</v>
      </c>
      <c r="BB298" s="48" t="s">
        <v>2097</v>
      </c>
      <c r="BC298" s="48" t="s">
        <v>2507</v>
      </c>
      <c r="BD298" s="48" t="s">
        <v>2507</v>
      </c>
      <c r="BE298" s="48" t="s">
        <v>2746</v>
      </c>
      <c r="BF298" s="48" t="s">
        <v>2746</v>
      </c>
      <c r="BG298" s="120" t="s">
        <v>13337</v>
      </c>
      <c r="BH298" s="120" t="s">
        <v>13337</v>
      </c>
      <c r="BI298" s="120" t="s">
        <v>13862</v>
      </c>
      <c r="BJ298" s="120" t="s">
        <v>13862</v>
      </c>
      <c r="BK298" s="120">
        <v>0</v>
      </c>
      <c r="BL298" s="123">
        <v>0</v>
      </c>
      <c r="BM298" s="120">
        <v>0</v>
      </c>
      <c r="BN298" s="123">
        <v>0</v>
      </c>
      <c r="BO298" s="120">
        <v>0</v>
      </c>
      <c r="BP298" s="123">
        <v>0</v>
      </c>
      <c r="BQ298" s="120">
        <v>11</v>
      </c>
      <c r="BR298" s="123">
        <v>100</v>
      </c>
      <c r="BS298" s="120">
        <v>11</v>
      </c>
      <c r="BT298" s="2"/>
      <c r="BU298" s="3"/>
      <c r="BV298" s="3"/>
      <c r="BW298" s="3"/>
      <c r="BX298" s="3"/>
    </row>
    <row r="299" spans="1:76" x14ac:dyDescent="0.25">
      <c r="A299" s="64" t="s">
        <v>398</v>
      </c>
      <c r="B299" s="65"/>
      <c r="C299" s="65" t="s">
        <v>64</v>
      </c>
      <c r="D299" s="66">
        <v>174.527949884902</v>
      </c>
      <c r="E299" s="68"/>
      <c r="F299" s="100" t="s">
        <v>10190</v>
      </c>
      <c r="G299" s="65"/>
      <c r="H299" s="69" t="s">
        <v>398</v>
      </c>
      <c r="I299" s="70"/>
      <c r="J299" s="70"/>
      <c r="K299" s="69" t="s">
        <v>11504</v>
      </c>
      <c r="L299" s="73">
        <v>1</v>
      </c>
      <c r="M299" s="74">
        <v>761.78216552734375</v>
      </c>
      <c r="N299" s="74">
        <v>6037.3642578125</v>
      </c>
      <c r="O299" s="75"/>
      <c r="P299" s="76"/>
      <c r="Q299" s="76"/>
      <c r="R299" s="86"/>
      <c r="S299" s="48">
        <v>1</v>
      </c>
      <c r="T299" s="48">
        <v>1</v>
      </c>
      <c r="U299" s="49">
        <v>0</v>
      </c>
      <c r="V299" s="49">
        <v>0</v>
      </c>
      <c r="W299" s="49">
        <v>0</v>
      </c>
      <c r="X299" s="49">
        <v>0.99999899999999997</v>
      </c>
      <c r="Y299" s="49">
        <v>0</v>
      </c>
      <c r="Z299" s="49" t="s">
        <v>15767</v>
      </c>
      <c r="AA299" s="71">
        <v>299</v>
      </c>
      <c r="AB299" s="71"/>
      <c r="AC299" s="72"/>
      <c r="AD299" s="78" t="s">
        <v>6801</v>
      </c>
      <c r="AE299" s="78">
        <v>40874</v>
      </c>
      <c r="AF299" s="78">
        <v>39921</v>
      </c>
      <c r="AG299" s="78">
        <v>55163</v>
      </c>
      <c r="AH299" s="78">
        <v>1014</v>
      </c>
      <c r="AI299" s="78">
        <v>-14400</v>
      </c>
      <c r="AJ299" s="78" t="s">
        <v>7536</v>
      </c>
      <c r="AK299" s="78" t="s">
        <v>8179</v>
      </c>
      <c r="AL299" s="82" t="s">
        <v>8642</v>
      </c>
      <c r="AM299" s="78" t="s">
        <v>9005</v>
      </c>
      <c r="AN299" s="80">
        <v>40991.214942129627</v>
      </c>
      <c r="AO299" s="82" t="s">
        <v>9307</v>
      </c>
      <c r="AP299" s="78" t="b">
        <v>0</v>
      </c>
      <c r="AQ299" s="78" t="b">
        <v>0</v>
      </c>
      <c r="AR299" s="78" t="b">
        <v>0</v>
      </c>
      <c r="AS299" s="78" t="s">
        <v>6304</v>
      </c>
      <c r="AT299" s="78">
        <v>1430</v>
      </c>
      <c r="AU299" s="82" t="s">
        <v>9859</v>
      </c>
      <c r="AV299" s="78" t="b">
        <v>0</v>
      </c>
      <c r="AW299" s="78" t="s">
        <v>10419</v>
      </c>
      <c r="AX299" s="82" t="s">
        <v>10716</v>
      </c>
      <c r="AY299" s="78" t="s">
        <v>66</v>
      </c>
      <c r="AZ299" s="78" t="str">
        <f>REPLACE(INDEX(GroupVertices[Group], MATCH(Vertices[[#This Row],[Vertex]],GroupVertices[Vertex],0)),1,1,"")</f>
        <v>1</v>
      </c>
      <c r="BA299" s="48" t="s">
        <v>2098</v>
      </c>
      <c r="BB299" s="48" t="s">
        <v>2098</v>
      </c>
      <c r="BC299" s="48" t="s">
        <v>2555</v>
      </c>
      <c r="BD299" s="48" t="s">
        <v>2555</v>
      </c>
      <c r="BE299" s="48" t="s">
        <v>2747</v>
      </c>
      <c r="BF299" s="48" t="s">
        <v>2747</v>
      </c>
      <c r="BG299" s="120" t="s">
        <v>13338</v>
      </c>
      <c r="BH299" s="120" t="s">
        <v>13338</v>
      </c>
      <c r="BI299" s="120" t="s">
        <v>13863</v>
      </c>
      <c r="BJ299" s="120" t="s">
        <v>13863</v>
      </c>
      <c r="BK299" s="120">
        <v>2</v>
      </c>
      <c r="BL299" s="123">
        <v>15.384615384615385</v>
      </c>
      <c r="BM299" s="120">
        <v>0</v>
      </c>
      <c r="BN299" s="123">
        <v>0</v>
      </c>
      <c r="BO299" s="120">
        <v>0</v>
      </c>
      <c r="BP299" s="123">
        <v>0</v>
      </c>
      <c r="BQ299" s="120">
        <v>11</v>
      </c>
      <c r="BR299" s="123">
        <v>84.615384615384613</v>
      </c>
      <c r="BS299" s="120">
        <v>13</v>
      </c>
      <c r="BT299" s="2"/>
      <c r="BU299" s="3"/>
      <c r="BV299" s="3"/>
      <c r="BW299" s="3"/>
      <c r="BX299" s="3"/>
    </row>
    <row r="300" spans="1:76" x14ac:dyDescent="0.25">
      <c r="A300" s="64" t="s">
        <v>399</v>
      </c>
      <c r="B300" s="65"/>
      <c r="C300" s="65" t="s">
        <v>64</v>
      </c>
      <c r="D300" s="66">
        <v>162.34614184822641</v>
      </c>
      <c r="E300" s="68"/>
      <c r="F300" s="100" t="s">
        <v>3608</v>
      </c>
      <c r="G300" s="65"/>
      <c r="H300" s="69" t="s">
        <v>399</v>
      </c>
      <c r="I300" s="70"/>
      <c r="J300" s="70"/>
      <c r="K300" s="69" t="s">
        <v>11505</v>
      </c>
      <c r="L300" s="73">
        <v>1</v>
      </c>
      <c r="M300" s="74">
        <v>6688.4404296875</v>
      </c>
      <c r="N300" s="74">
        <v>6222.9072265625</v>
      </c>
      <c r="O300" s="75"/>
      <c r="P300" s="76"/>
      <c r="Q300" s="76"/>
      <c r="R300" s="86"/>
      <c r="S300" s="48">
        <v>0</v>
      </c>
      <c r="T300" s="48">
        <v>1</v>
      </c>
      <c r="U300" s="49">
        <v>0</v>
      </c>
      <c r="V300" s="49">
        <v>0.111111</v>
      </c>
      <c r="W300" s="49">
        <v>0</v>
      </c>
      <c r="X300" s="49">
        <v>0.55155799999999999</v>
      </c>
      <c r="Y300" s="49">
        <v>0</v>
      </c>
      <c r="Z300" s="49">
        <v>0</v>
      </c>
      <c r="AA300" s="71">
        <v>300</v>
      </c>
      <c r="AB300" s="71"/>
      <c r="AC300" s="72"/>
      <c r="AD300" s="78" t="s">
        <v>6802</v>
      </c>
      <c r="AE300" s="78">
        <v>851</v>
      </c>
      <c r="AF300" s="78">
        <v>1103</v>
      </c>
      <c r="AG300" s="78">
        <v>7877</v>
      </c>
      <c r="AH300" s="78">
        <v>8932</v>
      </c>
      <c r="AI300" s="78">
        <v>-18000</v>
      </c>
      <c r="AJ300" s="78" t="s">
        <v>7537</v>
      </c>
      <c r="AK300" s="78" t="s">
        <v>6429</v>
      </c>
      <c r="AL300" s="82" t="s">
        <v>8643</v>
      </c>
      <c r="AM300" s="78" t="s">
        <v>9007</v>
      </c>
      <c r="AN300" s="80">
        <v>39877.193101851852</v>
      </c>
      <c r="AO300" s="82" t="s">
        <v>9308</v>
      </c>
      <c r="AP300" s="78" t="b">
        <v>0</v>
      </c>
      <c r="AQ300" s="78" t="b">
        <v>0</v>
      </c>
      <c r="AR300" s="78" t="b">
        <v>1</v>
      </c>
      <c r="AS300" s="78" t="s">
        <v>6304</v>
      </c>
      <c r="AT300" s="78">
        <v>106</v>
      </c>
      <c r="AU300" s="82" t="s">
        <v>9860</v>
      </c>
      <c r="AV300" s="78" t="b">
        <v>0</v>
      </c>
      <c r="AW300" s="78" t="s">
        <v>10419</v>
      </c>
      <c r="AX300" s="82" t="s">
        <v>10717</v>
      </c>
      <c r="AY300" s="78" t="s">
        <v>66</v>
      </c>
      <c r="AZ300" s="78" t="str">
        <f>REPLACE(INDEX(GroupVertices[Group], MATCH(Vertices[[#This Row],[Vertex]],GroupVertices[Vertex],0)),1,1,"")</f>
        <v>23</v>
      </c>
      <c r="BA300" s="48" t="s">
        <v>2099</v>
      </c>
      <c r="BB300" s="48" t="s">
        <v>2099</v>
      </c>
      <c r="BC300" s="48" t="s">
        <v>2556</v>
      </c>
      <c r="BD300" s="48" t="s">
        <v>2556</v>
      </c>
      <c r="BE300" s="48" t="s">
        <v>2722</v>
      </c>
      <c r="BF300" s="48" t="s">
        <v>2722</v>
      </c>
      <c r="BG300" s="120" t="s">
        <v>13287</v>
      </c>
      <c r="BH300" s="120" t="s">
        <v>13287</v>
      </c>
      <c r="BI300" s="120" t="s">
        <v>13814</v>
      </c>
      <c r="BJ300" s="120" t="s">
        <v>13814</v>
      </c>
      <c r="BK300" s="120">
        <v>0</v>
      </c>
      <c r="BL300" s="123">
        <v>0</v>
      </c>
      <c r="BM300" s="120">
        <v>0</v>
      </c>
      <c r="BN300" s="123">
        <v>0</v>
      </c>
      <c r="BO300" s="120">
        <v>0</v>
      </c>
      <c r="BP300" s="123">
        <v>0</v>
      </c>
      <c r="BQ300" s="120">
        <v>11</v>
      </c>
      <c r="BR300" s="123">
        <v>100</v>
      </c>
      <c r="BS300" s="120">
        <v>11</v>
      </c>
      <c r="BT300" s="2"/>
      <c r="BU300" s="3"/>
      <c r="BV300" s="3"/>
      <c r="BW300" s="3"/>
      <c r="BX300" s="3"/>
    </row>
    <row r="301" spans="1:76" x14ac:dyDescent="0.25">
      <c r="A301" s="64" t="s">
        <v>401</v>
      </c>
      <c r="B301" s="65"/>
      <c r="C301" s="65" t="s">
        <v>64</v>
      </c>
      <c r="D301" s="66">
        <v>163.17305369779723</v>
      </c>
      <c r="E301" s="68"/>
      <c r="F301" s="100" t="s">
        <v>3609</v>
      </c>
      <c r="G301" s="65"/>
      <c r="H301" s="69" t="s">
        <v>401</v>
      </c>
      <c r="I301" s="70"/>
      <c r="J301" s="70"/>
      <c r="K301" s="69" t="s">
        <v>11506</v>
      </c>
      <c r="L301" s="73">
        <v>1</v>
      </c>
      <c r="M301" s="74">
        <v>6329.7763671875</v>
      </c>
      <c r="N301" s="74">
        <v>5402.4013671875</v>
      </c>
      <c r="O301" s="75"/>
      <c r="P301" s="76"/>
      <c r="Q301" s="76"/>
      <c r="R301" s="86"/>
      <c r="S301" s="48">
        <v>0</v>
      </c>
      <c r="T301" s="48">
        <v>1</v>
      </c>
      <c r="U301" s="49">
        <v>0</v>
      </c>
      <c r="V301" s="49">
        <v>0.2</v>
      </c>
      <c r="W301" s="49">
        <v>0</v>
      </c>
      <c r="X301" s="49">
        <v>0.61068699999999998</v>
      </c>
      <c r="Y301" s="49">
        <v>0</v>
      </c>
      <c r="Z301" s="49">
        <v>0</v>
      </c>
      <c r="AA301" s="71">
        <v>301</v>
      </c>
      <c r="AB301" s="71"/>
      <c r="AC301" s="72"/>
      <c r="AD301" s="78" t="s">
        <v>6803</v>
      </c>
      <c r="AE301" s="78">
        <v>4270</v>
      </c>
      <c r="AF301" s="78">
        <v>3738</v>
      </c>
      <c r="AG301" s="78">
        <v>6074</v>
      </c>
      <c r="AH301" s="78">
        <v>439</v>
      </c>
      <c r="AI301" s="78">
        <v>-25200</v>
      </c>
      <c r="AJ301" s="78" t="s">
        <v>7538</v>
      </c>
      <c r="AK301" s="78" t="s">
        <v>8180</v>
      </c>
      <c r="AL301" s="82" t="s">
        <v>8644</v>
      </c>
      <c r="AM301" s="78" t="s">
        <v>9004</v>
      </c>
      <c r="AN301" s="80">
        <v>39554.185300925928</v>
      </c>
      <c r="AO301" s="82" t="s">
        <v>9309</v>
      </c>
      <c r="AP301" s="78" t="b">
        <v>0</v>
      </c>
      <c r="AQ301" s="78" t="b">
        <v>0</v>
      </c>
      <c r="AR301" s="78" t="b">
        <v>1</v>
      </c>
      <c r="AS301" s="78" t="s">
        <v>6304</v>
      </c>
      <c r="AT301" s="78">
        <v>381</v>
      </c>
      <c r="AU301" s="82" t="s">
        <v>9861</v>
      </c>
      <c r="AV301" s="78" t="b">
        <v>0</v>
      </c>
      <c r="AW301" s="78" t="s">
        <v>10419</v>
      </c>
      <c r="AX301" s="82" t="s">
        <v>10718</v>
      </c>
      <c r="AY301" s="78" t="s">
        <v>66</v>
      </c>
      <c r="AZ301" s="78" t="str">
        <f>REPLACE(INDEX(GroupVertices[Group], MATCH(Vertices[[#This Row],[Vertex]],GroupVertices[Vertex],0)),1,1,"")</f>
        <v>34</v>
      </c>
      <c r="BA301" s="48"/>
      <c r="BB301" s="48"/>
      <c r="BC301" s="48"/>
      <c r="BD301" s="48"/>
      <c r="BE301" s="48" t="s">
        <v>2657</v>
      </c>
      <c r="BF301" s="48" t="s">
        <v>2657</v>
      </c>
      <c r="BG301" s="120" t="s">
        <v>13191</v>
      </c>
      <c r="BH301" s="120" t="s">
        <v>13191</v>
      </c>
      <c r="BI301" s="120" t="s">
        <v>13721</v>
      </c>
      <c r="BJ301" s="120" t="s">
        <v>13721</v>
      </c>
      <c r="BK301" s="120">
        <v>0</v>
      </c>
      <c r="BL301" s="123">
        <v>0</v>
      </c>
      <c r="BM301" s="120">
        <v>0</v>
      </c>
      <c r="BN301" s="123">
        <v>0</v>
      </c>
      <c r="BO301" s="120">
        <v>0</v>
      </c>
      <c r="BP301" s="123">
        <v>0</v>
      </c>
      <c r="BQ301" s="120">
        <v>14</v>
      </c>
      <c r="BR301" s="123">
        <v>100</v>
      </c>
      <c r="BS301" s="120">
        <v>14</v>
      </c>
      <c r="BT301" s="2"/>
      <c r="BU301" s="3"/>
      <c r="BV301" s="3"/>
      <c r="BW301" s="3"/>
      <c r="BX301" s="3"/>
    </row>
    <row r="302" spans="1:76" x14ac:dyDescent="0.25">
      <c r="A302" s="64" t="s">
        <v>402</v>
      </c>
      <c r="B302" s="65"/>
      <c r="C302" s="65" t="s">
        <v>64</v>
      </c>
      <c r="D302" s="66">
        <v>162.00502109661977</v>
      </c>
      <c r="E302" s="68"/>
      <c r="F302" s="100" t="s">
        <v>10191</v>
      </c>
      <c r="G302" s="65"/>
      <c r="H302" s="69" t="s">
        <v>402</v>
      </c>
      <c r="I302" s="70"/>
      <c r="J302" s="70"/>
      <c r="K302" s="69" t="s">
        <v>11507</v>
      </c>
      <c r="L302" s="73">
        <v>1</v>
      </c>
      <c r="M302" s="74">
        <v>988.530029296875</v>
      </c>
      <c r="N302" s="74">
        <v>6037.3642578125</v>
      </c>
      <c r="O302" s="75"/>
      <c r="P302" s="76"/>
      <c r="Q302" s="76"/>
      <c r="R302" s="86"/>
      <c r="S302" s="48">
        <v>1</v>
      </c>
      <c r="T302" s="48">
        <v>1</v>
      </c>
      <c r="U302" s="49">
        <v>0</v>
      </c>
      <c r="V302" s="49">
        <v>0</v>
      </c>
      <c r="W302" s="49">
        <v>0</v>
      </c>
      <c r="X302" s="49">
        <v>0.99999899999999997</v>
      </c>
      <c r="Y302" s="49">
        <v>0</v>
      </c>
      <c r="Z302" s="49" t="s">
        <v>15767</v>
      </c>
      <c r="AA302" s="71">
        <v>302</v>
      </c>
      <c r="AB302" s="71"/>
      <c r="AC302" s="72"/>
      <c r="AD302" s="78" t="s">
        <v>6804</v>
      </c>
      <c r="AE302" s="78">
        <v>13</v>
      </c>
      <c r="AF302" s="78">
        <v>16</v>
      </c>
      <c r="AG302" s="78">
        <v>27</v>
      </c>
      <c r="AH302" s="78">
        <v>6</v>
      </c>
      <c r="AI302" s="78"/>
      <c r="AJ302" s="78" t="s">
        <v>7539</v>
      </c>
      <c r="AK302" s="78" t="s">
        <v>8181</v>
      </c>
      <c r="AL302" s="82" t="s">
        <v>8645</v>
      </c>
      <c r="AM302" s="78"/>
      <c r="AN302" s="80">
        <v>43042.374432870369</v>
      </c>
      <c r="AO302" s="78"/>
      <c r="AP302" s="78" t="b">
        <v>0</v>
      </c>
      <c r="AQ302" s="78" t="b">
        <v>0</v>
      </c>
      <c r="AR302" s="78" t="b">
        <v>1</v>
      </c>
      <c r="AS302" s="78" t="s">
        <v>6310</v>
      </c>
      <c r="AT302" s="78">
        <v>1</v>
      </c>
      <c r="AU302" s="82" t="s">
        <v>9742</v>
      </c>
      <c r="AV302" s="78" t="b">
        <v>0</v>
      </c>
      <c r="AW302" s="78" t="s">
        <v>10419</v>
      </c>
      <c r="AX302" s="82" t="s">
        <v>10719</v>
      </c>
      <c r="AY302" s="78" t="s">
        <v>66</v>
      </c>
      <c r="AZ302" s="78" t="str">
        <f>REPLACE(INDEX(GroupVertices[Group], MATCH(Vertices[[#This Row],[Vertex]],GroupVertices[Vertex],0)),1,1,"")</f>
        <v>1</v>
      </c>
      <c r="BA302" s="48"/>
      <c r="BB302" s="48"/>
      <c r="BC302" s="48"/>
      <c r="BD302" s="48"/>
      <c r="BE302" s="48" t="s">
        <v>2748</v>
      </c>
      <c r="BF302" s="48" t="s">
        <v>2748</v>
      </c>
      <c r="BG302" s="120" t="s">
        <v>13339</v>
      </c>
      <c r="BH302" s="120" t="s">
        <v>13339</v>
      </c>
      <c r="BI302" s="120" t="s">
        <v>13864</v>
      </c>
      <c r="BJ302" s="120" t="s">
        <v>13864</v>
      </c>
      <c r="BK302" s="120">
        <v>0</v>
      </c>
      <c r="BL302" s="123">
        <v>0</v>
      </c>
      <c r="BM302" s="120">
        <v>0</v>
      </c>
      <c r="BN302" s="123">
        <v>0</v>
      </c>
      <c r="BO302" s="120">
        <v>0</v>
      </c>
      <c r="BP302" s="123">
        <v>0</v>
      </c>
      <c r="BQ302" s="120">
        <v>11</v>
      </c>
      <c r="BR302" s="123">
        <v>100</v>
      </c>
      <c r="BS302" s="120">
        <v>11</v>
      </c>
      <c r="BT302" s="2"/>
      <c r="BU302" s="3"/>
      <c r="BV302" s="3"/>
      <c r="BW302" s="3"/>
      <c r="BX302" s="3"/>
    </row>
    <row r="303" spans="1:76" x14ac:dyDescent="0.25">
      <c r="A303" s="64" t="s">
        <v>403</v>
      </c>
      <c r="B303" s="65"/>
      <c r="C303" s="65" t="s">
        <v>64</v>
      </c>
      <c r="D303" s="66">
        <v>164.06963326296759</v>
      </c>
      <c r="E303" s="68"/>
      <c r="F303" s="100" t="s">
        <v>10192</v>
      </c>
      <c r="G303" s="65"/>
      <c r="H303" s="69" t="s">
        <v>403</v>
      </c>
      <c r="I303" s="70"/>
      <c r="J303" s="70"/>
      <c r="K303" s="69" t="s">
        <v>11508</v>
      </c>
      <c r="L303" s="73">
        <v>1</v>
      </c>
      <c r="M303" s="74">
        <v>2122.269775390625</v>
      </c>
      <c r="N303" s="74">
        <v>6461.92041015625</v>
      </c>
      <c r="O303" s="75"/>
      <c r="P303" s="76"/>
      <c r="Q303" s="76"/>
      <c r="R303" s="86"/>
      <c r="S303" s="48">
        <v>1</v>
      </c>
      <c r="T303" s="48">
        <v>1</v>
      </c>
      <c r="U303" s="49">
        <v>0</v>
      </c>
      <c r="V303" s="49">
        <v>0</v>
      </c>
      <c r="W303" s="49">
        <v>0</v>
      </c>
      <c r="X303" s="49">
        <v>0.99999899999999997</v>
      </c>
      <c r="Y303" s="49">
        <v>0</v>
      </c>
      <c r="Z303" s="49" t="s">
        <v>15767</v>
      </c>
      <c r="AA303" s="71">
        <v>303</v>
      </c>
      <c r="AB303" s="71"/>
      <c r="AC303" s="72"/>
      <c r="AD303" s="78" t="s">
        <v>6805</v>
      </c>
      <c r="AE303" s="78">
        <v>6350</v>
      </c>
      <c r="AF303" s="78">
        <v>6595</v>
      </c>
      <c r="AG303" s="78">
        <v>2600</v>
      </c>
      <c r="AH303" s="78">
        <v>1148</v>
      </c>
      <c r="AI303" s="78">
        <v>-18000</v>
      </c>
      <c r="AJ303" s="78" t="s">
        <v>7540</v>
      </c>
      <c r="AK303" s="78" t="s">
        <v>8021</v>
      </c>
      <c r="AL303" s="82" t="s">
        <v>8646</v>
      </c>
      <c r="AM303" s="78" t="s">
        <v>9007</v>
      </c>
      <c r="AN303" s="80">
        <v>41458.375462962962</v>
      </c>
      <c r="AO303" s="82" t="s">
        <v>9310</v>
      </c>
      <c r="AP303" s="78" t="b">
        <v>0</v>
      </c>
      <c r="AQ303" s="78" t="b">
        <v>0</v>
      </c>
      <c r="AR303" s="78" t="b">
        <v>0</v>
      </c>
      <c r="AS303" s="78" t="s">
        <v>6304</v>
      </c>
      <c r="AT303" s="78">
        <v>613</v>
      </c>
      <c r="AU303" s="82" t="s">
        <v>9862</v>
      </c>
      <c r="AV303" s="78" t="b">
        <v>0</v>
      </c>
      <c r="AW303" s="78" t="s">
        <v>10419</v>
      </c>
      <c r="AX303" s="82" t="s">
        <v>10720</v>
      </c>
      <c r="AY303" s="78" t="s">
        <v>66</v>
      </c>
      <c r="AZ303" s="78" t="str">
        <f>REPLACE(INDEX(GroupVertices[Group], MATCH(Vertices[[#This Row],[Vertex]],GroupVertices[Vertex],0)),1,1,"")</f>
        <v>1</v>
      </c>
      <c r="BA303" s="48" t="s">
        <v>2100</v>
      </c>
      <c r="BB303" s="48" t="s">
        <v>2100</v>
      </c>
      <c r="BC303" s="48" t="s">
        <v>2505</v>
      </c>
      <c r="BD303" s="48" t="s">
        <v>2505</v>
      </c>
      <c r="BE303" s="48" t="s">
        <v>2749</v>
      </c>
      <c r="BF303" s="48" t="s">
        <v>2749</v>
      </c>
      <c r="BG303" s="120" t="s">
        <v>13340</v>
      </c>
      <c r="BH303" s="120" t="s">
        <v>13340</v>
      </c>
      <c r="BI303" s="120" t="s">
        <v>13865</v>
      </c>
      <c r="BJ303" s="120" t="s">
        <v>13865</v>
      </c>
      <c r="BK303" s="120">
        <v>1</v>
      </c>
      <c r="BL303" s="123">
        <v>7.1428571428571432</v>
      </c>
      <c r="BM303" s="120">
        <v>0</v>
      </c>
      <c r="BN303" s="123">
        <v>0</v>
      </c>
      <c r="BO303" s="120">
        <v>0</v>
      </c>
      <c r="BP303" s="123">
        <v>0</v>
      </c>
      <c r="BQ303" s="120">
        <v>13</v>
      </c>
      <c r="BR303" s="123">
        <v>92.857142857142861</v>
      </c>
      <c r="BS303" s="120">
        <v>14</v>
      </c>
      <c r="BT303" s="2"/>
      <c r="BU303" s="3"/>
      <c r="BV303" s="3"/>
      <c r="BW303" s="3"/>
      <c r="BX303" s="3"/>
    </row>
    <row r="304" spans="1:76" x14ac:dyDescent="0.25">
      <c r="A304" s="64" t="s">
        <v>404</v>
      </c>
      <c r="B304" s="65"/>
      <c r="C304" s="65" t="s">
        <v>64</v>
      </c>
      <c r="D304" s="66">
        <v>162.28275050340164</v>
      </c>
      <c r="E304" s="68"/>
      <c r="F304" s="100" t="s">
        <v>3610</v>
      </c>
      <c r="G304" s="65"/>
      <c r="H304" s="69" t="s">
        <v>404</v>
      </c>
      <c r="I304" s="70"/>
      <c r="J304" s="70"/>
      <c r="K304" s="69" t="s">
        <v>11509</v>
      </c>
      <c r="L304" s="73">
        <v>1</v>
      </c>
      <c r="M304" s="74">
        <v>5373.08203125</v>
      </c>
      <c r="N304" s="74">
        <v>352.9058837890625</v>
      </c>
      <c r="O304" s="75"/>
      <c r="P304" s="76"/>
      <c r="Q304" s="76"/>
      <c r="R304" s="86"/>
      <c r="S304" s="48">
        <v>0</v>
      </c>
      <c r="T304" s="48">
        <v>1</v>
      </c>
      <c r="U304" s="49">
        <v>0</v>
      </c>
      <c r="V304" s="49">
        <v>3.88E-4</v>
      </c>
      <c r="W304" s="49">
        <v>0</v>
      </c>
      <c r="X304" s="49">
        <v>0.50502000000000002</v>
      </c>
      <c r="Y304" s="49">
        <v>0</v>
      </c>
      <c r="Z304" s="49">
        <v>0</v>
      </c>
      <c r="AA304" s="71">
        <v>304</v>
      </c>
      <c r="AB304" s="71"/>
      <c r="AC304" s="72"/>
      <c r="AD304" s="78" t="s">
        <v>6806</v>
      </c>
      <c r="AE304" s="78">
        <v>1349</v>
      </c>
      <c r="AF304" s="78">
        <v>901</v>
      </c>
      <c r="AG304" s="78">
        <v>1443</v>
      </c>
      <c r="AH304" s="78">
        <v>139</v>
      </c>
      <c r="AI304" s="78"/>
      <c r="AJ304" s="78" t="s">
        <v>7541</v>
      </c>
      <c r="AK304" s="78"/>
      <c r="AL304" s="82" t="s">
        <v>8647</v>
      </c>
      <c r="AM304" s="78"/>
      <c r="AN304" s="80">
        <v>42813.538530092592</v>
      </c>
      <c r="AO304" s="82" t="s">
        <v>9311</v>
      </c>
      <c r="AP304" s="78" t="b">
        <v>0</v>
      </c>
      <c r="AQ304" s="78" t="b">
        <v>0</v>
      </c>
      <c r="AR304" s="78" t="b">
        <v>0</v>
      </c>
      <c r="AS304" s="78" t="s">
        <v>6304</v>
      </c>
      <c r="AT304" s="78">
        <v>88</v>
      </c>
      <c r="AU304" s="82" t="s">
        <v>9742</v>
      </c>
      <c r="AV304" s="78" t="b">
        <v>0</v>
      </c>
      <c r="AW304" s="78" t="s">
        <v>10419</v>
      </c>
      <c r="AX304" s="82" t="s">
        <v>10721</v>
      </c>
      <c r="AY304" s="78" t="s">
        <v>66</v>
      </c>
      <c r="AZ304" s="78" t="str">
        <f>REPLACE(INDEX(GroupVertices[Group], MATCH(Vertices[[#This Row],[Vertex]],GroupVertices[Vertex],0)),1,1,"")</f>
        <v>9</v>
      </c>
      <c r="BA304" s="48" t="s">
        <v>2101</v>
      </c>
      <c r="BB304" s="48" t="s">
        <v>2101</v>
      </c>
      <c r="BC304" s="48" t="s">
        <v>2539</v>
      </c>
      <c r="BD304" s="48" t="s">
        <v>2539</v>
      </c>
      <c r="BE304" s="48" t="s">
        <v>2750</v>
      </c>
      <c r="BF304" s="48" t="s">
        <v>2750</v>
      </c>
      <c r="BG304" s="120" t="s">
        <v>13341</v>
      </c>
      <c r="BH304" s="120" t="s">
        <v>13341</v>
      </c>
      <c r="BI304" s="120" t="s">
        <v>13866</v>
      </c>
      <c r="BJ304" s="120" t="s">
        <v>13866</v>
      </c>
      <c r="BK304" s="120">
        <v>2</v>
      </c>
      <c r="BL304" s="123">
        <v>6.0606060606060606</v>
      </c>
      <c r="BM304" s="120">
        <v>0</v>
      </c>
      <c r="BN304" s="123">
        <v>0</v>
      </c>
      <c r="BO304" s="120">
        <v>0</v>
      </c>
      <c r="BP304" s="123">
        <v>0</v>
      </c>
      <c r="BQ304" s="120">
        <v>31</v>
      </c>
      <c r="BR304" s="123">
        <v>93.939393939393938</v>
      </c>
      <c r="BS304" s="120">
        <v>33</v>
      </c>
      <c r="BT304" s="2"/>
      <c r="BU304" s="3"/>
      <c r="BV304" s="3"/>
      <c r="BW304" s="3"/>
      <c r="BX304" s="3"/>
    </row>
    <row r="305" spans="1:76" x14ac:dyDescent="0.25">
      <c r="A305" s="64" t="s">
        <v>419</v>
      </c>
      <c r="B305" s="65"/>
      <c r="C305" s="65" t="s">
        <v>64</v>
      </c>
      <c r="D305" s="66">
        <v>175.24376997176009</v>
      </c>
      <c r="E305" s="68"/>
      <c r="F305" s="100" t="s">
        <v>10193</v>
      </c>
      <c r="G305" s="65"/>
      <c r="H305" s="69" t="s">
        <v>419</v>
      </c>
      <c r="I305" s="70"/>
      <c r="J305" s="70"/>
      <c r="K305" s="69" t="s">
        <v>11510</v>
      </c>
      <c r="L305" s="73">
        <v>115.04048421177426</v>
      </c>
      <c r="M305" s="74">
        <v>5227.21044921875</v>
      </c>
      <c r="N305" s="74">
        <v>728.04071044921875</v>
      </c>
      <c r="O305" s="75"/>
      <c r="P305" s="76"/>
      <c r="Q305" s="76"/>
      <c r="R305" s="86"/>
      <c r="S305" s="48">
        <v>2</v>
      </c>
      <c r="T305" s="48">
        <v>1</v>
      </c>
      <c r="U305" s="49">
        <v>686</v>
      </c>
      <c r="V305" s="49">
        <v>4.4799999999999999E-4</v>
      </c>
      <c r="W305" s="49">
        <v>1.9999999999999999E-6</v>
      </c>
      <c r="X305" s="49">
        <v>1.2530129999999999</v>
      </c>
      <c r="Y305" s="49">
        <v>0.16666666666666666</v>
      </c>
      <c r="Z305" s="49">
        <v>0</v>
      </c>
      <c r="AA305" s="71">
        <v>305</v>
      </c>
      <c r="AB305" s="71"/>
      <c r="AC305" s="72"/>
      <c r="AD305" s="78" t="s">
        <v>6807</v>
      </c>
      <c r="AE305" s="78">
        <v>20093</v>
      </c>
      <c r="AF305" s="78">
        <v>42202</v>
      </c>
      <c r="AG305" s="78">
        <v>60647</v>
      </c>
      <c r="AH305" s="78">
        <v>96079</v>
      </c>
      <c r="AI305" s="78">
        <v>-18000</v>
      </c>
      <c r="AJ305" s="78" t="s">
        <v>7542</v>
      </c>
      <c r="AK305" s="78" t="s">
        <v>8182</v>
      </c>
      <c r="AL305" s="82" t="s">
        <v>8648</v>
      </c>
      <c r="AM305" s="78" t="s">
        <v>9007</v>
      </c>
      <c r="AN305" s="80">
        <v>41816.631203703706</v>
      </c>
      <c r="AO305" s="82" t="s">
        <v>9312</v>
      </c>
      <c r="AP305" s="78" t="b">
        <v>0</v>
      </c>
      <c r="AQ305" s="78" t="b">
        <v>0</v>
      </c>
      <c r="AR305" s="78" t="b">
        <v>1</v>
      </c>
      <c r="AS305" s="78" t="s">
        <v>6304</v>
      </c>
      <c r="AT305" s="78">
        <v>4443</v>
      </c>
      <c r="AU305" s="82" t="s">
        <v>9749</v>
      </c>
      <c r="AV305" s="78" t="b">
        <v>0</v>
      </c>
      <c r="AW305" s="78" t="s">
        <v>10419</v>
      </c>
      <c r="AX305" s="82" t="s">
        <v>10722</v>
      </c>
      <c r="AY305" s="78" t="s">
        <v>66</v>
      </c>
      <c r="AZ305" s="78" t="str">
        <f>REPLACE(INDEX(GroupVertices[Group], MATCH(Vertices[[#This Row],[Vertex]],GroupVertices[Vertex],0)),1,1,"")</f>
        <v>9</v>
      </c>
      <c r="BA305" s="48" t="s">
        <v>2113</v>
      </c>
      <c r="BB305" s="48" t="s">
        <v>2113</v>
      </c>
      <c r="BC305" s="48" t="s">
        <v>2561</v>
      </c>
      <c r="BD305" s="48" t="s">
        <v>2561</v>
      </c>
      <c r="BE305" s="48" t="s">
        <v>731</v>
      </c>
      <c r="BF305" s="48" t="s">
        <v>731</v>
      </c>
      <c r="BG305" s="120" t="s">
        <v>13342</v>
      </c>
      <c r="BH305" s="120" t="s">
        <v>13342</v>
      </c>
      <c r="BI305" s="120" t="s">
        <v>13867</v>
      </c>
      <c r="BJ305" s="120" t="s">
        <v>13867</v>
      </c>
      <c r="BK305" s="120">
        <v>0</v>
      </c>
      <c r="BL305" s="123">
        <v>0</v>
      </c>
      <c r="BM305" s="120">
        <v>0</v>
      </c>
      <c r="BN305" s="123">
        <v>0</v>
      </c>
      <c r="BO305" s="120">
        <v>0</v>
      </c>
      <c r="BP305" s="123">
        <v>0</v>
      </c>
      <c r="BQ305" s="120">
        <v>11</v>
      </c>
      <c r="BR305" s="123">
        <v>100</v>
      </c>
      <c r="BS305" s="120">
        <v>11</v>
      </c>
      <c r="BT305" s="2"/>
      <c r="BU305" s="3"/>
      <c r="BV305" s="3"/>
      <c r="BW305" s="3"/>
      <c r="BX305" s="3"/>
    </row>
    <row r="306" spans="1:76" x14ac:dyDescent="0.25">
      <c r="A306" s="64" t="s">
        <v>405</v>
      </c>
      <c r="B306" s="65"/>
      <c r="C306" s="65" t="s">
        <v>64</v>
      </c>
      <c r="D306" s="66">
        <v>162.19582276817161</v>
      </c>
      <c r="E306" s="68"/>
      <c r="F306" s="100" t="s">
        <v>3611</v>
      </c>
      <c r="G306" s="65"/>
      <c r="H306" s="69" t="s">
        <v>405</v>
      </c>
      <c r="I306" s="70"/>
      <c r="J306" s="70"/>
      <c r="K306" s="69" t="s">
        <v>11511</v>
      </c>
      <c r="L306" s="73">
        <v>1</v>
      </c>
      <c r="M306" s="74">
        <v>9735.869140625</v>
      </c>
      <c r="N306" s="74">
        <v>5764.12939453125</v>
      </c>
      <c r="O306" s="75"/>
      <c r="P306" s="76"/>
      <c r="Q306" s="76"/>
      <c r="R306" s="86"/>
      <c r="S306" s="48">
        <v>0</v>
      </c>
      <c r="T306" s="48">
        <v>1</v>
      </c>
      <c r="U306" s="49">
        <v>0</v>
      </c>
      <c r="V306" s="49">
        <v>0.33333299999999999</v>
      </c>
      <c r="W306" s="49">
        <v>0</v>
      </c>
      <c r="X306" s="49">
        <v>0.63829800000000003</v>
      </c>
      <c r="Y306" s="49">
        <v>0</v>
      </c>
      <c r="Z306" s="49">
        <v>0</v>
      </c>
      <c r="AA306" s="71">
        <v>306</v>
      </c>
      <c r="AB306" s="71"/>
      <c r="AC306" s="72"/>
      <c r="AD306" s="78" t="s">
        <v>6808</v>
      </c>
      <c r="AE306" s="78">
        <v>847</v>
      </c>
      <c r="AF306" s="78">
        <v>624</v>
      </c>
      <c r="AG306" s="78">
        <v>1030</v>
      </c>
      <c r="AH306" s="78">
        <v>117</v>
      </c>
      <c r="AI306" s="78">
        <v>-14400</v>
      </c>
      <c r="AJ306" s="78" t="s">
        <v>7543</v>
      </c>
      <c r="AK306" s="78"/>
      <c r="AL306" s="82" t="s">
        <v>8649</v>
      </c>
      <c r="AM306" s="78" t="s">
        <v>9014</v>
      </c>
      <c r="AN306" s="80">
        <v>42803.955023148148</v>
      </c>
      <c r="AO306" s="82" t="s">
        <v>9313</v>
      </c>
      <c r="AP306" s="78" t="b">
        <v>0</v>
      </c>
      <c r="AQ306" s="78" t="b">
        <v>0</v>
      </c>
      <c r="AR306" s="78" t="b">
        <v>0</v>
      </c>
      <c r="AS306" s="78" t="s">
        <v>6303</v>
      </c>
      <c r="AT306" s="78">
        <v>14</v>
      </c>
      <c r="AU306" s="82" t="s">
        <v>9742</v>
      </c>
      <c r="AV306" s="78" t="b">
        <v>0</v>
      </c>
      <c r="AW306" s="78" t="s">
        <v>10419</v>
      </c>
      <c r="AX306" s="82" t="s">
        <v>10723</v>
      </c>
      <c r="AY306" s="78" t="s">
        <v>66</v>
      </c>
      <c r="AZ306" s="78" t="str">
        <f>REPLACE(INDEX(GroupVertices[Group], MATCH(Vertices[[#This Row],[Vertex]],GroupVertices[Vertex],0)),1,1,"")</f>
        <v>60</v>
      </c>
      <c r="BA306" s="48" t="s">
        <v>2096</v>
      </c>
      <c r="BB306" s="48" t="s">
        <v>2096</v>
      </c>
      <c r="BC306" s="48" t="s">
        <v>2554</v>
      </c>
      <c r="BD306" s="48" t="s">
        <v>2554</v>
      </c>
      <c r="BE306" s="48"/>
      <c r="BF306" s="48"/>
      <c r="BG306" s="120" t="s">
        <v>13334</v>
      </c>
      <c r="BH306" s="120" t="s">
        <v>13334</v>
      </c>
      <c r="BI306" s="120" t="s">
        <v>13859</v>
      </c>
      <c r="BJ306" s="120" t="s">
        <v>13859</v>
      </c>
      <c r="BK306" s="120">
        <v>0</v>
      </c>
      <c r="BL306" s="123">
        <v>0</v>
      </c>
      <c r="BM306" s="120">
        <v>0</v>
      </c>
      <c r="BN306" s="123">
        <v>0</v>
      </c>
      <c r="BO306" s="120">
        <v>0</v>
      </c>
      <c r="BP306" s="123">
        <v>0</v>
      </c>
      <c r="BQ306" s="120">
        <v>15</v>
      </c>
      <c r="BR306" s="123">
        <v>100</v>
      </c>
      <c r="BS306" s="120">
        <v>15</v>
      </c>
      <c r="BT306" s="2"/>
      <c r="BU306" s="3"/>
      <c r="BV306" s="3"/>
      <c r="BW306" s="3"/>
      <c r="BX306" s="3"/>
    </row>
    <row r="307" spans="1:76" x14ac:dyDescent="0.25">
      <c r="A307" s="64" t="s">
        <v>406</v>
      </c>
      <c r="B307" s="65"/>
      <c r="C307" s="65" t="s">
        <v>64</v>
      </c>
      <c r="D307" s="66">
        <v>165.37417692849544</v>
      </c>
      <c r="E307" s="68"/>
      <c r="F307" s="100" t="s">
        <v>3612</v>
      </c>
      <c r="G307" s="65"/>
      <c r="H307" s="69" t="s">
        <v>406</v>
      </c>
      <c r="I307" s="70"/>
      <c r="J307" s="70"/>
      <c r="K307" s="69" t="s">
        <v>11512</v>
      </c>
      <c r="L307" s="73">
        <v>1</v>
      </c>
      <c r="M307" s="74">
        <v>1185.6583251953125</v>
      </c>
      <c r="N307" s="74">
        <v>3022.797119140625</v>
      </c>
      <c r="O307" s="75"/>
      <c r="P307" s="76"/>
      <c r="Q307" s="76"/>
      <c r="R307" s="86"/>
      <c r="S307" s="48">
        <v>0</v>
      </c>
      <c r="T307" s="48">
        <v>2</v>
      </c>
      <c r="U307" s="49">
        <v>0</v>
      </c>
      <c r="V307" s="49">
        <v>7.4100000000000001E-4</v>
      </c>
      <c r="W307" s="49">
        <v>1.0792E-2</v>
      </c>
      <c r="X307" s="49">
        <v>0.53015800000000002</v>
      </c>
      <c r="Y307" s="49">
        <v>1</v>
      </c>
      <c r="Z307" s="49">
        <v>0</v>
      </c>
      <c r="AA307" s="71">
        <v>307</v>
      </c>
      <c r="AB307" s="71"/>
      <c r="AC307" s="72"/>
      <c r="AD307" s="78" t="s">
        <v>6809</v>
      </c>
      <c r="AE307" s="78">
        <v>11863</v>
      </c>
      <c r="AF307" s="78">
        <v>10752</v>
      </c>
      <c r="AG307" s="78">
        <v>104077</v>
      </c>
      <c r="AH307" s="78">
        <v>20520</v>
      </c>
      <c r="AI307" s="78">
        <v>-25200</v>
      </c>
      <c r="AJ307" s="78" t="s">
        <v>7544</v>
      </c>
      <c r="AK307" s="78" t="s">
        <v>8163</v>
      </c>
      <c r="AL307" s="82" t="s">
        <v>8650</v>
      </c>
      <c r="AM307" s="78" t="s">
        <v>9004</v>
      </c>
      <c r="AN307" s="80">
        <v>40074.702638888892</v>
      </c>
      <c r="AO307" s="82" t="s">
        <v>9314</v>
      </c>
      <c r="AP307" s="78" t="b">
        <v>0</v>
      </c>
      <c r="AQ307" s="78" t="b">
        <v>0</v>
      </c>
      <c r="AR307" s="78" t="b">
        <v>1</v>
      </c>
      <c r="AS307" s="78" t="s">
        <v>6304</v>
      </c>
      <c r="AT307" s="78">
        <v>6113</v>
      </c>
      <c r="AU307" s="82" t="s">
        <v>9863</v>
      </c>
      <c r="AV307" s="78" t="b">
        <v>0</v>
      </c>
      <c r="AW307" s="78" t="s">
        <v>10419</v>
      </c>
      <c r="AX307" s="82" t="s">
        <v>10724</v>
      </c>
      <c r="AY307" s="78" t="s">
        <v>66</v>
      </c>
      <c r="AZ307" s="78" t="str">
        <f>REPLACE(INDEX(GroupVertices[Group], MATCH(Vertices[[#This Row],[Vertex]],GroupVertices[Vertex],0)),1,1,"")</f>
        <v>2</v>
      </c>
      <c r="BA307" s="48" t="s">
        <v>2102</v>
      </c>
      <c r="BB307" s="48" t="s">
        <v>2102</v>
      </c>
      <c r="BC307" s="48" t="s">
        <v>2519</v>
      </c>
      <c r="BD307" s="48" t="s">
        <v>2519</v>
      </c>
      <c r="BE307" s="48" t="s">
        <v>731</v>
      </c>
      <c r="BF307" s="48" t="s">
        <v>731</v>
      </c>
      <c r="BG307" s="120" t="s">
        <v>13343</v>
      </c>
      <c r="BH307" s="120" t="s">
        <v>13343</v>
      </c>
      <c r="BI307" s="120" t="s">
        <v>13868</v>
      </c>
      <c r="BJ307" s="120" t="s">
        <v>13868</v>
      </c>
      <c r="BK307" s="120">
        <v>0</v>
      </c>
      <c r="BL307" s="123">
        <v>0</v>
      </c>
      <c r="BM307" s="120">
        <v>1</v>
      </c>
      <c r="BN307" s="123">
        <v>6.25</v>
      </c>
      <c r="BO307" s="120">
        <v>0</v>
      </c>
      <c r="BP307" s="123">
        <v>0</v>
      </c>
      <c r="BQ307" s="120">
        <v>15</v>
      </c>
      <c r="BR307" s="123">
        <v>93.75</v>
      </c>
      <c r="BS307" s="120">
        <v>16</v>
      </c>
      <c r="BT307" s="2"/>
      <c r="BU307" s="3"/>
      <c r="BV307" s="3"/>
      <c r="BW307" s="3"/>
      <c r="BX307" s="3"/>
    </row>
    <row r="308" spans="1:76" x14ac:dyDescent="0.25">
      <c r="A308" s="64" t="s">
        <v>407</v>
      </c>
      <c r="B308" s="65"/>
      <c r="C308" s="65" t="s">
        <v>64</v>
      </c>
      <c r="D308" s="66">
        <v>162.21276896926338</v>
      </c>
      <c r="E308" s="68"/>
      <c r="F308" s="100" t="s">
        <v>3613</v>
      </c>
      <c r="G308" s="65"/>
      <c r="H308" s="69" t="s">
        <v>407</v>
      </c>
      <c r="I308" s="70"/>
      <c r="J308" s="70"/>
      <c r="K308" s="69" t="s">
        <v>11513</v>
      </c>
      <c r="L308" s="73">
        <v>1</v>
      </c>
      <c r="M308" s="74">
        <v>2349.017822265625</v>
      </c>
      <c r="N308" s="74">
        <v>6461.92041015625</v>
      </c>
      <c r="O308" s="75"/>
      <c r="P308" s="76"/>
      <c r="Q308" s="76"/>
      <c r="R308" s="86"/>
      <c r="S308" s="48">
        <v>1</v>
      </c>
      <c r="T308" s="48">
        <v>1</v>
      </c>
      <c r="U308" s="49">
        <v>0</v>
      </c>
      <c r="V308" s="49">
        <v>0</v>
      </c>
      <c r="W308" s="49">
        <v>0</v>
      </c>
      <c r="X308" s="49">
        <v>0.99999899999999997</v>
      </c>
      <c r="Y308" s="49">
        <v>0</v>
      </c>
      <c r="Z308" s="49" t="s">
        <v>15767</v>
      </c>
      <c r="AA308" s="71">
        <v>308</v>
      </c>
      <c r="AB308" s="71"/>
      <c r="AC308" s="72"/>
      <c r="AD308" s="78" t="s">
        <v>6810</v>
      </c>
      <c r="AE308" s="78">
        <v>820</v>
      </c>
      <c r="AF308" s="78">
        <v>678</v>
      </c>
      <c r="AG308" s="78">
        <v>3024</v>
      </c>
      <c r="AH308" s="78">
        <v>712</v>
      </c>
      <c r="AI308" s="78">
        <v>-14400</v>
      </c>
      <c r="AJ308" s="78" t="s">
        <v>7545</v>
      </c>
      <c r="AK308" s="78" t="s">
        <v>8085</v>
      </c>
      <c r="AL308" s="82" t="s">
        <v>8651</v>
      </c>
      <c r="AM308" s="78" t="s">
        <v>9005</v>
      </c>
      <c r="AN308" s="80">
        <v>39806.739386574074</v>
      </c>
      <c r="AO308" s="82" t="s">
        <v>9315</v>
      </c>
      <c r="AP308" s="78" t="b">
        <v>1</v>
      </c>
      <c r="AQ308" s="78" t="b">
        <v>0</v>
      </c>
      <c r="AR308" s="78" t="b">
        <v>1</v>
      </c>
      <c r="AS308" s="78" t="s">
        <v>6304</v>
      </c>
      <c r="AT308" s="78">
        <v>140</v>
      </c>
      <c r="AU308" s="82" t="s">
        <v>9742</v>
      </c>
      <c r="AV308" s="78" t="b">
        <v>0</v>
      </c>
      <c r="AW308" s="78" t="s">
        <v>10419</v>
      </c>
      <c r="AX308" s="82" t="s">
        <v>10725</v>
      </c>
      <c r="AY308" s="78" t="s">
        <v>66</v>
      </c>
      <c r="AZ308" s="78" t="str">
        <f>REPLACE(INDEX(GroupVertices[Group], MATCH(Vertices[[#This Row],[Vertex]],GroupVertices[Vertex],0)),1,1,"")</f>
        <v>1</v>
      </c>
      <c r="BA308" s="48" t="s">
        <v>2103</v>
      </c>
      <c r="BB308" s="48" t="s">
        <v>2103</v>
      </c>
      <c r="BC308" s="48" t="s">
        <v>2520</v>
      </c>
      <c r="BD308" s="48" t="s">
        <v>2520</v>
      </c>
      <c r="BE308" s="48" t="s">
        <v>2751</v>
      </c>
      <c r="BF308" s="48" t="s">
        <v>2751</v>
      </c>
      <c r="BG308" s="120" t="s">
        <v>13344</v>
      </c>
      <c r="BH308" s="120" t="s">
        <v>13344</v>
      </c>
      <c r="BI308" s="120" t="s">
        <v>13869</v>
      </c>
      <c r="BJ308" s="120" t="s">
        <v>13869</v>
      </c>
      <c r="BK308" s="120">
        <v>1</v>
      </c>
      <c r="BL308" s="123">
        <v>3.4482758620689653</v>
      </c>
      <c r="BM308" s="120">
        <v>0</v>
      </c>
      <c r="BN308" s="123">
        <v>0</v>
      </c>
      <c r="BO308" s="120">
        <v>0</v>
      </c>
      <c r="BP308" s="123">
        <v>0</v>
      </c>
      <c r="BQ308" s="120">
        <v>28</v>
      </c>
      <c r="BR308" s="123">
        <v>96.551724137931032</v>
      </c>
      <c r="BS308" s="120">
        <v>29</v>
      </c>
      <c r="BT308" s="2"/>
      <c r="BU308" s="3"/>
      <c r="BV308" s="3"/>
      <c r="BW308" s="3"/>
      <c r="BX308" s="3"/>
    </row>
    <row r="309" spans="1:76" x14ac:dyDescent="0.25">
      <c r="A309" s="64" t="s">
        <v>409</v>
      </c>
      <c r="B309" s="65"/>
      <c r="C309" s="65" t="s">
        <v>64</v>
      </c>
      <c r="D309" s="66">
        <v>168.72670037781805</v>
      </c>
      <c r="E309" s="68"/>
      <c r="F309" s="100" t="s">
        <v>10194</v>
      </c>
      <c r="G309" s="65"/>
      <c r="H309" s="69" t="s">
        <v>409</v>
      </c>
      <c r="I309" s="70"/>
      <c r="J309" s="70"/>
      <c r="K309" s="69" t="s">
        <v>11514</v>
      </c>
      <c r="L309" s="73">
        <v>1</v>
      </c>
      <c r="M309" s="74">
        <v>6808.935546875</v>
      </c>
      <c r="N309" s="74">
        <v>3087.926513671875</v>
      </c>
      <c r="O309" s="75"/>
      <c r="P309" s="76"/>
      <c r="Q309" s="76"/>
      <c r="R309" s="86"/>
      <c r="S309" s="48">
        <v>2</v>
      </c>
      <c r="T309" s="48">
        <v>2</v>
      </c>
      <c r="U309" s="49">
        <v>0</v>
      </c>
      <c r="V309" s="49">
        <v>5.6899999999999995E-4</v>
      </c>
      <c r="W309" s="49">
        <v>3.2499999999999999E-4</v>
      </c>
      <c r="X309" s="49">
        <v>0.996753</v>
      </c>
      <c r="Y309" s="49">
        <v>0.5</v>
      </c>
      <c r="Z309" s="49">
        <v>0</v>
      </c>
      <c r="AA309" s="71">
        <v>309</v>
      </c>
      <c r="AB309" s="71"/>
      <c r="AC309" s="72"/>
      <c r="AD309" s="78" t="s">
        <v>6811</v>
      </c>
      <c r="AE309" s="78">
        <v>9272</v>
      </c>
      <c r="AF309" s="78">
        <v>21435</v>
      </c>
      <c r="AG309" s="78">
        <v>42297</v>
      </c>
      <c r="AH309" s="78">
        <v>4601</v>
      </c>
      <c r="AI309" s="78">
        <v>-25200</v>
      </c>
      <c r="AJ309" s="78" t="s">
        <v>7546</v>
      </c>
      <c r="AK309" s="78" t="s">
        <v>8183</v>
      </c>
      <c r="AL309" s="82" t="s">
        <v>8652</v>
      </c>
      <c r="AM309" s="78" t="s">
        <v>9004</v>
      </c>
      <c r="AN309" s="80">
        <v>40000.054942129631</v>
      </c>
      <c r="AO309" s="82" t="s">
        <v>9316</v>
      </c>
      <c r="AP309" s="78" t="b">
        <v>0</v>
      </c>
      <c r="AQ309" s="78" t="b">
        <v>0</v>
      </c>
      <c r="AR309" s="78" t="b">
        <v>1</v>
      </c>
      <c r="AS309" s="78" t="s">
        <v>6304</v>
      </c>
      <c r="AT309" s="78">
        <v>621</v>
      </c>
      <c r="AU309" s="82" t="s">
        <v>9749</v>
      </c>
      <c r="AV309" s="78" t="b">
        <v>1</v>
      </c>
      <c r="AW309" s="78" t="s">
        <v>10419</v>
      </c>
      <c r="AX309" s="82" t="s">
        <v>10726</v>
      </c>
      <c r="AY309" s="78" t="s">
        <v>66</v>
      </c>
      <c r="AZ309" s="78" t="str">
        <f>REPLACE(INDEX(GroupVertices[Group], MATCH(Vertices[[#This Row],[Vertex]],GroupVertices[Vertex],0)),1,1,"")</f>
        <v>59</v>
      </c>
      <c r="BA309" s="48" t="s">
        <v>12209</v>
      </c>
      <c r="BB309" s="48" t="s">
        <v>12209</v>
      </c>
      <c r="BC309" s="48" t="s">
        <v>12253</v>
      </c>
      <c r="BD309" s="48" t="s">
        <v>12253</v>
      </c>
      <c r="BE309" s="48" t="s">
        <v>12334</v>
      </c>
      <c r="BF309" s="48" t="s">
        <v>13135</v>
      </c>
      <c r="BG309" s="120" t="s">
        <v>13345</v>
      </c>
      <c r="BH309" s="120" t="s">
        <v>13647</v>
      </c>
      <c r="BI309" s="120" t="s">
        <v>13870</v>
      </c>
      <c r="BJ309" s="120" t="s">
        <v>14151</v>
      </c>
      <c r="BK309" s="120">
        <v>0</v>
      </c>
      <c r="BL309" s="123">
        <v>0</v>
      </c>
      <c r="BM309" s="120">
        <v>1</v>
      </c>
      <c r="BN309" s="123">
        <v>3.8461538461538463</v>
      </c>
      <c r="BO309" s="120">
        <v>0</v>
      </c>
      <c r="BP309" s="123">
        <v>0</v>
      </c>
      <c r="BQ309" s="120">
        <v>25</v>
      </c>
      <c r="BR309" s="123">
        <v>96.15384615384616</v>
      </c>
      <c r="BS309" s="120">
        <v>26</v>
      </c>
      <c r="BT309" s="2"/>
      <c r="BU309" s="3"/>
      <c r="BV309" s="3"/>
      <c r="BW309" s="3"/>
      <c r="BX309" s="3"/>
    </row>
    <row r="310" spans="1:76" x14ac:dyDescent="0.25">
      <c r="A310" s="64" t="s">
        <v>858</v>
      </c>
      <c r="B310" s="65"/>
      <c r="C310" s="65" t="s">
        <v>64</v>
      </c>
      <c r="D310" s="66">
        <v>216.93456284291136</v>
      </c>
      <c r="E310" s="68"/>
      <c r="F310" s="100" t="s">
        <v>10195</v>
      </c>
      <c r="G310" s="65"/>
      <c r="H310" s="69" t="s">
        <v>858</v>
      </c>
      <c r="I310" s="70"/>
      <c r="J310" s="70"/>
      <c r="K310" s="69" t="s">
        <v>11515</v>
      </c>
      <c r="L310" s="73">
        <v>228.41600933193467</v>
      </c>
      <c r="M310" s="74">
        <v>6808.935546875</v>
      </c>
      <c r="N310" s="74">
        <v>2864.41943359375</v>
      </c>
      <c r="O310" s="75"/>
      <c r="P310" s="76"/>
      <c r="Q310" s="76"/>
      <c r="R310" s="86"/>
      <c r="S310" s="48">
        <v>3</v>
      </c>
      <c r="T310" s="48">
        <v>0</v>
      </c>
      <c r="U310" s="49">
        <v>1368</v>
      </c>
      <c r="V310" s="49">
        <v>7.0699999999999995E-4</v>
      </c>
      <c r="W310" s="49">
        <v>2.872E-3</v>
      </c>
      <c r="X310" s="49">
        <v>0.94257299999999999</v>
      </c>
      <c r="Y310" s="49">
        <v>0.16666666666666666</v>
      </c>
      <c r="Z310" s="49">
        <v>0</v>
      </c>
      <c r="AA310" s="71">
        <v>310</v>
      </c>
      <c r="AB310" s="71"/>
      <c r="AC310" s="72"/>
      <c r="AD310" s="78" t="s">
        <v>6812</v>
      </c>
      <c r="AE310" s="78">
        <v>171928</v>
      </c>
      <c r="AF310" s="78">
        <v>175052</v>
      </c>
      <c r="AG310" s="78">
        <v>628010</v>
      </c>
      <c r="AH310" s="78">
        <v>525725</v>
      </c>
      <c r="AI310" s="78">
        <v>-14400</v>
      </c>
      <c r="AJ310" s="78" t="s">
        <v>7547</v>
      </c>
      <c r="AK310" s="78" t="s">
        <v>8092</v>
      </c>
      <c r="AL310" s="82" t="s">
        <v>8653</v>
      </c>
      <c r="AM310" s="78" t="s">
        <v>9005</v>
      </c>
      <c r="AN310" s="80">
        <v>39928.531435185185</v>
      </c>
      <c r="AO310" s="82" t="s">
        <v>9317</v>
      </c>
      <c r="AP310" s="78" t="b">
        <v>1</v>
      </c>
      <c r="AQ310" s="78" t="b">
        <v>0</v>
      </c>
      <c r="AR310" s="78" t="b">
        <v>1</v>
      </c>
      <c r="AS310" s="78" t="s">
        <v>6304</v>
      </c>
      <c r="AT310" s="78">
        <v>13365</v>
      </c>
      <c r="AU310" s="82" t="s">
        <v>9742</v>
      </c>
      <c r="AV310" s="78" t="b">
        <v>0</v>
      </c>
      <c r="AW310" s="78" t="s">
        <v>10419</v>
      </c>
      <c r="AX310" s="82" t="s">
        <v>10727</v>
      </c>
      <c r="AY310" s="78" t="s">
        <v>65</v>
      </c>
      <c r="AZ310" s="78" t="str">
        <f>REPLACE(INDEX(GroupVertices[Group], MATCH(Vertices[[#This Row],[Vertex]],GroupVertices[Vertex],0)),1,1,"")</f>
        <v>59</v>
      </c>
      <c r="BA310" s="48"/>
      <c r="BB310" s="48"/>
      <c r="BC310" s="48"/>
      <c r="BD310" s="48"/>
      <c r="BE310" s="48"/>
      <c r="BF310" s="48"/>
      <c r="BG310" s="48"/>
      <c r="BH310" s="48"/>
      <c r="BI310" s="48"/>
      <c r="BJ310" s="48"/>
      <c r="BK310" s="48"/>
      <c r="BL310" s="49"/>
      <c r="BM310" s="48"/>
      <c r="BN310" s="49"/>
      <c r="BO310" s="48"/>
      <c r="BP310" s="49"/>
      <c r="BQ310" s="48"/>
      <c r="BR310" s="49"/>
      <c r="BS310" s="48"/>
      <c r="BT310" s="2"/>
      <c r="BU310" s="3"/>
      <c r="BV310" s="3"/>
      <c r="BW310" s="3"/>
      <c r="BX310" s="3"/>
    </row>
    <row r="311" spans="1:76" x14ac:dyDescent="0.25">
      <c r="A311" s="64" t="s">
        <v>410</v>
      </c>
      <c r="B311" s="65"/>
      <c r="C311" s="65" t="s">
        <v>64</v>
      </c>
      <c r="D311" s="66">
        <v>162.41361283405479</v>
      </c>
      <c r="E311" s="68"/>
      <c r="F311" s="100" t="s">
        <v>3615</v>
      </c>
      <c r="G311" s="65"/>
      <c r="H311" s="69" t="s">
        <v>410</v>
      </c>
      <c r="I311" s="70"/>
      <c r="J311" s="70"/>
      <c r="K311" s="69" t="s">
        <v>11516</v>
      </c>
      <c r="L311" s="73">
        <v>1</v>
      </c>
      <c r="M311" s="74">
        <v>6938.876953125</v>
      </c>
      <c r="N311" s="74">
        <v>3087.926513671875</v>
      </c>
      <c r="O311" s="75"/>
      <c r="P311" s="76"/>
      <c r="Q311" s="76"/>
      <c r="R311" s="86"/>
      <c r="S311" s="48">
        <v>0</v>
      </c>
      <c r="T311" s="48">
        <v>2</v>
      </c>
      <c r="U311" s="49">
        <v>0</v>
      </c>
      <c r="V311" s="49">
        <v>5.6899999999999995E-4</v>
      </c>
      <c r="W311" s="49">
        <v>2.9799999999999998E-4</v>
      </c>
      <c r="X311" s="49">
        <v>0.69947599999999999</v>
      </c>
      <c r="Y311" s="49">
        <v>0.5</v>
      </c>
      <c r="Z311" s="49">
        <v>0</v>
      </c>
      <c r="AA311" s="71">
        <v>311</v>
      </c>
      <c r="AB311" s="71"/>
      <c r="AC311" s="72"/>
      <c r="AD311" s="78" t="s">
        <v>6813</v>
      </c>
      <c r="AE311" s="78">
        <v>1430</v>
      </c>
      <c r="AF311" s="78">
        <v>1318</v>
      </c>
      <c r="AG311" s="78">
        <v>372</v>
      </c>
      <c r="AH311" s="78">
        <v>475</v>
      </c>
      <c r="AI311" s="78"/>
      <c r="AJ311" s="78" t="s">
        <v>7548</v>
      </c>
      <c r="AK311" s="78"/>
      <c r="AL311" s="82" t="s">
        <v>8654</v>
      </c>
      <c r="AM311" s="78"/>
      <c r="AN311" s="80">
        <v>43124.927037037036</v>
      </c>
      <c r="AO311" s="82" t="s">
        <v>9318</v>
      </c>
      <c r="AP311" s="78" t="b">
        <v>0</v>
      </c>
      <c r="AQ311" s="78" t="b">
        <v>0</v>
      </c>
      <c r="AR311" s="78" t="b">
        <v>0</v>
      </c>
      <c r="AS311" s="78" t="s">
        <v>6304</v>
      </c>
      <c r="AT311" s="78">
        <v>4</v>
      </c>
      <c r="AU311" s="82" t="s">
        <v>9742</v>
      </c>
      <c r="AV311" s="78" t="b">
        <v>0</v>
      </c>
      <c r="AW311" s="78" t="s">
        <v>10419</v>
      </c>
      <c r="AX311" s="82" t="s">
        <v>10728</v>
      </c>
      <c r="AY311" s="78" t="s">
        <v>66</v>
      </c>
      <c r="AZ311" s="78" t="str">
        <f>REPLACE(INDEX(GroupVertices[Group], MATCH(Vertices[[#This Row],[Vertex]],GroupVertices[Vertex],0)),1,1,"")</f>
        <v>59</v>
      </c>
      <c r="BA311" s="48" t="s">
        <v>2105</v>
      </c>
      <c r="BB311" s="48" t="s">
        <v>2105</v>
      </c>
      <c r="BC311" s="48" t="s">
        <v>2557</v>
      </c>
      <c r="BD311" s="48" t="s">
        <v>2557</v>
      </c>
      <c r="BE311" s="48" t="s">
        <v>2755</v>
      </c>
      <c r="BF311" s="48" t="s">
        <v>2755</v>
      </c>
      <c r="BG311" s="120" t="s">
        <v>13346</v>
      </c>
      <c r="BH311" s="120" t="s">
        <v>13346</v>
      </c>
      <c r="BI311" s="120" t="s">
        <v>13871</v>
      </c>
      <c r="BJ311" s="120" t="s">
        <v>13871</v>
      </c>
      <c r="BK311" s="120">
        <v>0</v>
      </c>
      <c r="BL311" s="123">
        <v>0</v>
      </c>
      <c r="BM311" s="120">
        <v>1</v>
      </c>
      <c r="BN311" s="123">
        <v>7.1428571428571432</v>
      </c>
      <c r="BO311" s="120">
        <v>0</v>
      </c>
      <c r="BP311" s="123">
        <v>0</v>
      </c>
      <c r="BQ311" s="120">
        <v>13</v>
      </c>
      <c r="BR311" s="123">
        <v>92.857142857142861</v>
      </c>
      <c r="BS311" s="120">
        <v>14</v>
      </c>
      <c r="BT311" s="2"/>
      <c r="BU311" s="3"/>
      <c r="BV311" s="3"/>
      <c r="BW311" s="3"/>
      <c r="BX311" s="3"/>
    </row>
    <row r="312" spans="1:76" x14ac:dyDescent="0.25">
      <c r="A312" s="64" t="s">
        <v>411</v>
      </c>
      <c r="B312" s="65"/>
      <c r="C312" s="65" t="s">
        <v>64</v>
      </c>
      <c r="D312" s="66">
        <v>164.80365482507239</v>
      </c>
      <c r="E312" s="68"/>
      <c r="F312" s="100" t="s">
        <v>10196</v>
      </c>
      <c r="G312" s="65"/>
      <c r="H312" s="69" t="s">
        <v>411</v>
      </c>
      <c r="I312" s="70"/>
      <c r="J312" s="70"/>
      <c r="K312" s="69" t="s">
        <v>11517</v>
      </c>
      <c r="L312" s="73">
        <v>1</v>
      </c>
      <c r="M312" s="74">
        <v>9494.0107421875</v>
      </c>
      <c r="N312" s="74">
        <v>8399.16015625</v>
      </c>
      <c r="O312" s="75"/>
      <c r="P312" s="76"/>
      <c r="Q312" s="76"/>
      <c r="R312" s="86"/>
      <c r="S312" s="48">
        <v>1</v>
      </c>
      <c r="T312" s="48">
        <v>1</v>
      </c>
      <c r="U312" s="49">
        <v>0</v>
      </c>
      <c r="V312" s="49">
        <v>3.97E-4</v>
      </c>
      <c r="W312" s="49">
        <v>9.9999999999999995E-7</v>
      </c>
      <c r="X312" s="49">
        <v>0.86436999999999997</v>
      </c>
      <c r="Y312" s="49">
        <v>0.5</v>
      </c>
      <c r="Z312" s="49">
        <v>0</v>
      </c>
      <c r="AA312" s="71">
        <v>312</v>
      </c>
      <c r="AB312" s="71"/>
      <c r="AC312" s="72"/>
      <c r="AD312" s="78" t="s">
        <v>6814</v>
      </c>
      <c r="AE312" s="78">
        <v>9544</v>
      </c>
      <c r="AF312" s="78">
        <v>8934</v>
      </c>
      <c r="AG312" s="78">
        <v>5070</v>
      </c>
      <c r="AH312" s="78">
        <v>6784</v>
      </c>
      <c r="AI312" s="78">
        <v>-28800</v>
      </c>
      <c r="AJ312" s="78" t="s">
        <v>7549</v>
      </c>
      <c r="AK312" s="78" t="s">
        <v>8184</v>
      </c>
      <c r="AL312" s="82" t="s">
        <v>8655</v>
      </c>
      <c r="AM312" s="78" t="s">
        <v>9004</v>
      </c>
      <c r="AN312" s="80">
        <v>39715.908090277779</v>
      </c>
      <c r="AO312" s="82" t="s">
        <v>9319</v>
      </c>
      <c r="AP312" s="78" t="b">
        <v>0</v>
      </c>
      <c r="AQ312" s="78" t="b">
        <v>0</v>
      </c>
      <c r="AR312" s="78" t="b">
        <v>0</v>
      </c>
      <c r="AS312" s="78" t="s">
        <v>6304</v>
      </c>
      <c r="AT312" s="78">
        <v>282</v>
      </c>
      <c r="AU312" s="82" t="s">
        <v>9864</v>
      </c>
      <c r="AV312" s="78" t="b">
        <v>0</v>
      </c>
      <c r="AW312" s="78" t="s">
        <v>10419</v>
      </c>
      <c r="AX312" s="82" t="s">
        <v>10729</v>
      </c>
      <c r="AY312" s="78" t="s">
        <v>66</v>
      </c>
      <c r="AZ312" s="78" t="str">
        <f>REPLACE(INDEX(GroupVertices[Group], MATCH(Vertices[[#This Row],[Vertex]],GroupVertices[Vertex],0)),1,1,"")</f>
        <v>13</v>
      </c>
      <c r="BA312" s="48" t="s">
        <v>2107</v>
      </c>
      <c r="BB312" s="48" t="s">
        <v>2107</v>
      </c>
      <c r="BC312" s="48" t="s">
        <v>2558</v>
      </c>
      <c r="BD312" s="48" t="s">
        <v>2558</v>
      </c>
      <c r="BE312" s="48" t="s">
        <v>731</v>
      </c>
      <c r="BF312" s="48" t="s">
        <v>731</v>
      </c>
      <c r="BG312" s="120" t="s">
        <v>13347</v>
      </c>
      <c r="BH312" s="120" t="s">
        <v>13347</v>
      </c>
      <c r="BI312" s="120" t="s">
        <v>13872</v>
      </c>
      <c r="BJ312" s="120" t="s">
        <v>13872</v>
      </c>
      <c r="BK312" s="120">
        <v>1</v>
      </c>
      <c r="BL312" s="123">
        <v>10</v>
      </c>
      <c r="BM312" s="120">
        <v>0</v>
      </c>
      <c r="BN312" s="123">
        <v>0</v>
      </c>
      <c r="BO312" s="120">
        <v>0</v>
      </c>
      <c r="BP312" s="123">
        <v>0</v>
      </c>
      <c r="BQ312" s="120">
        <v>9</v>
      </c>
      <c r="BR312" s="123">
        <v>90</v>
      </c>
      <c r="BS312" s="120">
        <v>10</v>
      </c>
      <c r="BT312" s="2"/>
      <c r="BU312" s="3"/>
      <c r="BV312" s="3"/>
      <c r="BW312" s="3"/>
      <c r="BX312" s="3"/>
    </row>
    <row r="313" spans="1:76" x14ac:dyDescent="0.25">
      <c r="A313" s="64" t="s">
        <v>412</v>
      </c>
      <c r="B313" s="65"/>
      <c r="C313" s="65" t="s">
        <v>64</v>
      </c>
      <c r="D313" s="66">
        <v>165.54834621749421</v>
      </c>
      <c r="E313" s="68"/>
      <c r="F313" s="100" t="s">
        <v>10197</v>
      </c>
      <c r="G313" s="65"/>
      <c r="H313" s="69" t="s">
        <v>412</v>
      </c>
      <c r="I313" s="70"/>
      <c r="J313" s="70"/>
      <c r="K313" s="69" t="s">
        <v>11518</v>
      </c>
      <c r="L313" s="73">
        <v>1</v>
      </c>
      <c r="M313" s="74">
        <v>9402.552734375</v>
      </c>
      <c r="N313" s="74">
        <v>8405.0791015625</v>
      </c>
      <c r="O313" s="75"/>
      <c r="P313" s="76"/>
      <c r="Q313" s="76"/>
      <c r="R313" s="86"/>
      <c r="S313" s="48">
        <v>0</v>
      </c>
      <c r="T313" s="48">
        <v>2</v>
      </c>
      <c r="U313" s="49">
        <v>0</v>
      </c>
      <c r="V313" s="49">
        <v>3.97E-4</v>
      </c>
      <c r="W313" s="49">
        <v>9.9999999999999995E-7</v>
      </c>
      <c r="X313" s="49">
        <v>0.86436999999999997</v>
      </c>
      <c r="Y313" s="49">
        <v>0.5</v>
      </c>
      <c r="Z313" s="49">
        <v>0</v>
      </c>
      <c r="AA313" s="71">
        <v>313</v>
      </c>
      <c r="AB313" s="71"/>
      <c r="AC313" s="72"/>
      <c r="AD313" s="78" t="s">
        <v>6815</v>
      </c>
      <c r="AE313" s="78">
        <v>11017</v>
      </c>
      <c r="AF313" s="78">
        <v>11307</v>
      </c>
      <c r="AG313" s="78">
        <v>30978</v>
      </c>
      <c r="AH313" s="78">
        <v>10987</v>
      </c>
      <c r="AI313" s="78">
        <v>-10800</v>
      </c>
      <c r="AJ313" s="78" t="s">
        <v>7550</v>
      </c>
      <c r="AK313" s="78" t="s">
        <v>8185</v>
      </c>
      <c r="AL313" s="82" t="s">
        <v>8656</v>
      </c>
      <c r="AM313" s="78" t="s">
        <v>9018</v>
      </c>
      <c r="AN313" s="80">
        <v>40730.779189814813</v>
      </c>
      <c r="AO313" s="82" t="s">
        <v>9320</v>
      </c>
      <c r="AP313" s="78" t="b">
        <v>0</v>
      </c>
      <c r="AQ313" s="78" t="b">
        <v>0</v>
      </c>
      <c r="AR313" s="78" t="b">
        <v>1</v>
      </c>
      <c r="AS313" s="78" t="s">
        <v>6304</v>
      </c>
      <c r="AT313" s="78">
        <v>940</v>
      </c>
      <c r="AU313" s="82" t="s">
        <v>9865</v>
      </c>
      <c r="AV313" s="78" t="b">
        <v>0</v>
      </c>
      <c r="AW313" s="78" t="s">
        <v>10419</v>
      </c>
      <c r="AX313" s="82" t="s">
        <v>10730</v>
      </c>
      <c r="AY313" s="78" t="s">
        <v>66</v>
      </c>
      <c r="AZ313" s="78" t="str">
        <f>REPLACE(INDEX(GroupVertices[Group], MATCH(Vertices[[#This Row],[Vertex]],GroupVertices[Vertex],0)),1,1,"")</f>
        <v>13</v>
      </c>
      <c r="BA313" s="48" t="s">
        <v>2107</v>
      </c>
      <c r="BB313" s="48" t="s">
        <v>2107</v>
      </c>
      <c r="BC313" s="48" t="s">
        <v>2558</v>
      </c>
      <c r="BD313" s="48" t="s">
        <v>2558</v>
      </c>
      <c r="BE313" s="48" t="s">
        <v>731</v>
      </c>
      <c r="BF313" s="48" t="s">
        <v>731</v>
      </c>
      <c r="BG313" s="120" t="s">
        <v>13348</v>
      </c>
      <c r="BH313" s="120" t="s">
        <v>13348</v>
      </c>
      <c r="BI313" s="120" t="s">
        <v>13873</v>
      </c>
      <c r="BJ313" s="120" t="s">
        <v>13873</v>
      </c>
      <c r="BK313" s="120">
        <v>1</v>
      </c>
      <c r="BL313" s="123">
        <v>8.3333333333333339</v>
      </c>
      <c r="BM313" s="120">
        <v>0</v>
      </c>
      <c r="BN313" s="123">
        <v>0</v>
      </c>
      <c r="BO313" s="120">
        <v>0</v>
      </c>
      <c r="BP313" s="123">
        <v>0</v>
      </c>
      <c r="BQ313" s="120">
        <v>11</v>
      </c>
      <c r="BR313" s="123">
        <v>91.666666666666671</v>
      </c>
      <c r="BS313" s="120">
        <v>12</v>
      </c>
      <c r="BT313" s="2"/>
      <c r="BU313" s="3"/>
      <c r="BV313" s="3"/>
      <c r="BW313" s="3"/>
      <c r="BX313" s="3"/>
    </row>
    <row r="314" spans="1:76" x14ac:dyDescent="0.25">
      <c r="A314" s="64" t="s">
        <v>413</v>
      </c>
      <c r="B314" s="65"/>
      <c r="C314" s="65" t="s">
        <v>64</v>
      </c>
      <c r="D314" s="66">
        <v>167.69737557076215</v>
      </c>
      <c r="E314" s="68"/>
      <c r="F314" s="100" t="s">
        <v>3616</v>
      </c>
      <c r="G314" s="65"/>
      <c r="H314" s="69" t="s">
        <v>413</v>
      </c>
      <c r="I314" s="70"/>
      <c r="J314" s="70"/>
      <c r="K314" s="69" t="s">
        <v>11519</v>
      </c>
      <c r="L314" s="73">
        <v>1.3989754549683064</v>
      </c>
      <c r="M314" s="74">
        <v>3035.13037109375</v>
      </c>
      <c r="N314" s="74">
        <v>8007.34130859375</v>
      </c>
      <c r="O314" s="75"/>
      <c r="P314" s="76"/>
      <c r="Q314" s="76"/>
      <c r="R314" s="86"/>
      <c r="S314" s="48">
        <v>0</v>
      </c>
      <c r="T314" s="48">
        <v>3</v>
      </c>
      <c r="U314" s="49">
        <v>2.4</v>
      </c>
      <c r="V314" s="49">
        <v>5.5800000000000001E-4</v>
      </c>
      <c r="W314" s="49">
        <v>3.2400000000000001E-4</v>
      </c>
      <c r="X314" s="49">
        <v>0.74874300000000005</v>
      </c>
      <c r="Y314" s="49">
        <v>0.33333333333333331</v>
      </c>
      <c r="Z314" s="49">
        <v>0</v>
      </c>
      <c r="AA314" s="71">
        <v>314</v>
      </c>
      <c r="AB314" s="71"/>
      <c r="AC314" s="72"/>
      <c r="AD314" s="78" t="s">
        <v>6816</v>
      </c>
      <c r="AE314" s="78">
        <v>10705</v>
      </c>
      <c r="AF314" s="78">
        <v>18155</v>
      </c>
      <c r="AG314" s="78">
        <v>266099</v>
      </c>
      <c r="AH314" s="78">
        <v>8520</v>
      </c>
      <c r="AI314" s="78">
        <v>3600</v>
      </c>
      <c r="AJ314" s="78" t="s">
        <v>7551</v>
      </c>
      <c r="AK314" s="78" t="s">
        <v>8186</v>
      </c>
      <c r="AL314" s="82" t="s">
        <v>8657</v>
      </c>
      <c r="AM314" s="78" t="s">
        <v>9033</v>
      </c>
      <c r="AN314" s="80">
        <v>40796.409120370372</v>
      </c>
      <c r="AO314" s="82" t="s">
        <v>9321</v>
      </c>
      <c r="AP314" s="78" t="b">
        <v>0</v>
      </c>
      <c r="AQ314" s="78" t="b">
        <v>0</v>
      </c>
      <c r="AR314" s="78" t="b">
        <v>1</v>
      </c>
      <c r="AS314" s="78" t="s">
        <v>6303</v>
      </c>
      <c r="AT314" s="78">
        <v>8243</v>
      </c>
      <c r="AU314" s="82" t="s">
        <v>9747</v>
      </c>
      <c r="AV314" s="78" t="b">
        <v>0</v>
      </c>
      <c r="AW314" s="78" t="s">
        <v>10419</v>
      </c>
      <c r="AX314" s="82" t="s">
        <v>10731</v>
      </c>
      <c r="AY314" s="78" t="s">
        <v>66</v>
      </c>
      <c r="AZ314" s="78" t="str">
        <f>REPLACE(INDEX(GroupVertices[Group], MATCH(Vertices[[#This Row],[Vertex]],GroupVertices[Vertex],0)),1,1,"")</f>
        <v>3</v>
      </c>
      <c r="BA314" s="48"/>
      <c r="BB314" s="48"/>
      <c r="BC314" s="48"/>
      <c r="BD314" s="48"/>
      <c r="BE314" s="48" t="s">
        <v>2756</v>
      </c>
      <c r="BF314" s="48" t="s">
        <v>2756</v>
      </c>
      <c r="BG314" s="120" t="s">
        <v>13349</v>
      </c>
      <c r="BH314" s="120" t="s">
        <v>13648</v>
      </c>
      <c r="BI314" s="120" t="s">
        <v>13773</v>
      </c>
      <c r="BJ314" s="120" t="s">
        <v>14152</v>
      </c>
      <c r="BK314" s="120">
        <v>4</v>
      </c>
      <c r="BL314" s="123">
        <v>9.0909090909090917</v>
      </c>
      <c r="BM314" s="120">
        <v>4</v>
      </c>
      <c r="BN314" s="123">
        <v>9.0909090909090917</v>
      </c>
      <c r="BO314" s="120">
        <v>0</v>
      </c>
      <c r="BP314" s="123">
        <v>0</v>
      </c>
      <c r="BQ314" s="120">
        <v>36</v>
      </c>
      <c r="BR314" s="123">
        <v>81.818181818181813</v>
      </c>
      <c r="BS314" s="120">
        <v>44</v>
      </c>
      <c r="BT314" s="2"/>
      <c r="BU314" s="3"/>
      <c r="BV314" s="3"/>
      <c r="BW314" s="3"/>
      <c r="BX314" s="3"/>
    </row>
    <row r="315" spans="1:76" x14ac:dyDescent="0.25">
      <c r="A315" s="64" t="s">
        <v>414</v>
      </c>
      <c r="B315" s="65"/>
      <c r="C315" s="65" t="s">
        <v>64</v>
      </c>
      <c r="D315" s="66">
        <v>162.06307752628604</v>
      </c>
      <c r="E315" s="68"/>
      <c r="F315" s="100" t="s">
        <v>3617</v>
      </c>
      <c r="G315" s="65"/>
      <c r="H315" s="69" t="s">
        <v>414</v>
      </c>
      <c r="I315" s="70"/>
      <c r="J315" s="70"/>
      <c r="K315" s="69" t="s">
        <v>11520</v>
      </c>
      <c r="L315" s="73">
        <v>873.19408292262858</v>
      </c>
      <c r="M315" s="74">
        <v>996.22296142578125</v>
      </c>
      <c r="N315" s="74">
        <v>3252.072265625</v>
      </c>
      <c r="O315" s="75"/>
      <c r="P315" s="76"/>
      <c r="Q315" s="76"/>
      <c r="R315" s="86"/>
      <c r="S315" s="48">
        <v>0</v>
      </c>
      <c r="T315" s="48">
        <v>4</v>
      </c>
      <c r="U315" s="49">
        <v>5246.6029500000004</v>
      </c>
      <c r="V315" s="49">
        <v>8.5899999999999995E-4</v>
      </c>
      <c r="W315" s="49">
        <v>1.2059E-2</v>
      </c>
      <c r="X315" s="49">
        <v>0.97851200000000005</v>
      </c>
      <c r="Y315" s="49">
        <v>0.41666666666666669</v>
      </c>
      <c r="Z315" s="49">
        <v>0</v>
      </c>
      <c r="AA315" s="71">
        <v>315</v>
      </c>
      <c r="AB315" s="71"/>
      <c r="AC315" s="72"/>
      <c r="AD315" s="78" t="s">
        <v>6817</v>
      </c>
      <c r="AE315" s="78">
        <v>202</v>
      </c>
      <c r="AF315" s="78">
        <v>201</v>
      </c>
      <c r="AG315" s="78">
        <v>2952</v>
      </c>
      <c r="AH315" s="78">
        <v>105</v>
      </c>
      <c r="AI315" s="78">
        <v>-10800</v>
      </c>
      <c r="AJ315" s="78" t="s">
        <v>7552</v>
      </c>
      <c r="AK315" s="78" t="s">
        <v>8187</v>
      </c>
      <c r="AL315" s="82" t="s">
        <v>8658</v>
      </c>
      <c r="AM315" s="78" t="s">
        <v>9034</v>
      </c>
      <c r="AN315" s="80">
        <v>41232.662905092591</v>
      </c>
      <c r="AO315" s="82" t="s">
        <v>9322</v>
      </c>
      <c r="AP315" s="78" t="b">
        <v>0</v>
      </c>
      <c r="AQ315" s="78" t="b">
        <v>0</v>
      </c>
      <c r="AR315" s="78" t="b">
        <v>1</v>
      </c>
      <c r="AS315" s="78" t="s">
        <v>6304</v>
      </c>
      <c r="AT315" s="78">
        <v>25</v>
      </c>
      <c r="AU315" s="82" t="s">
        <v>9742</v>
      </c>
      <c r="AV315" s="78" t="b">
        <v>0</v>
      </c>
      <c r="AW315" s="78" t="s">
        <v>10419</v>
      </c>
      <c r="AX315" s="82" t="s">
        <v>10732</v>
      </c>
      <c r="AY315" s="78" t="s">
        <v>66</v>
      </c>
      <c r="AZ315" s="78" t="str">
        <f>REPLACE(INDEX(GroupVertices[Group], MATCH(Vertices[[#This Row],[Vertex]],GroupVertices[Vertex],0)),1,1,"")</f>
        <v>2</v>
      </c>
      <c r="BA315" s="48" t="s">
        <v>12883</v>
      </c>
      <c r="BB315" s="48" t="s">
        <v>12883</v>
      </c>
      <c r="BC315" s="48" t="s">
        <v>12966</v>
      </c>
      <c r="BD315" s="48" t="s">
        <v>12966</v>
      </c>
      <c r="BE315" s="48" t="s">
        <v>13057</v>
      </c>
      <c r="BF315" s="48" t="s">
        <v>13136</v>
      </c>
      <c r="BG315" s="120" t="s">
        <v>13350</v>
      </c>
      <c r="BH315" s="120" t="s">
        <v>13649</v>
      </c>
      <c r="BI315" s="120" t="s">
        <v>13874</v>
      </c>
      <c r="BJ315" s="120" t="s">
        <v>14153</v>
      </c>
      <c r="BK315" s="120">
        <v>1</v>
      </c>
      <c r="BL315" s="123">
        <v>3.7037037037037037</v>
      </c>
      <c r="BM315" s="120">
        <v>0</v>
      </c>
      <c r="BN315" s="123">
        <v>0</v>
      </c>
      <c r="BO315" s="120">
        <v>0</v>
      </c>
      <c r="BP315" s="123">
        <v>0</v>
      </c>
      <c r="BQ315" s="120">
        <v>26</v>
      </c>
      <c r="BR315" s="123">
        <v>96.296296296296291</v>
      </c>
      <c r="BS315" s="120">
        <v>27</v>
      </c>
      <c r="BT315" s="2"/>
      <c r="BU315" s="3"/>
      <c r="BV315" s="3"/>
      <c r="BW315" s="3"/>
      <c r="BX315" s="3"/>
    </row>
    <row r="316" spans="1:76" x14ac:dyDescent="0.25">
      <c r="A316" s="64" t="s">
        <v>767</v>
      </c>
      <c r="B316" s="65"/>
      <c r="C316" s="65" t="s">
        <v>64</v>
      </c>
      <c r="D316" s="66">
        <v>176.04526251969324</v>
      </c>
      <c r="E316" s="68"/>
      <c r="F316" s="100" t="s">
        <v>10198</v>
      </c>
      <c r="G316" s="65"/>
      <c r="H316" s="69" t="s">
        <v>767</v>
      </c>
      <c r="I316" s="70"/>
      <c r="J316" s="70"/>
      <c r="K316" s="69" t="s">
        <v>11521</v>
      </c>
      <c r="L316" s="73">
        <v>688.39858051926626</v>
      </c>
      <c r="M316" s="74">
        <v>976.0341796875</v>
      </c>
      <c r="N316" s="74">
        <v>2596.92822265625</v>
      </c>
      <c r="O316" s="75"/>
      <c r="P316" s="76"/>
      <c r="Q316" s="76"/>
      <c r="R316" s="86"/>
      <c r="S316" s="48">
        <v>15</v>
      </c>
      <c r="T316" s="48">
        <v>9</v>
      </c>
      <c r="U316" s="49">
        <v>4134.9826730000004</v>
      </c>
      <c r="V316" s="49">
        <v>8.5099999999999998E-4</v>
      </c>
      <c r="W316" s="49">
        <v>3.6441000000000001E-2</v>
      </c>
      <c r="X316" s="49">
        <v>4.1787080000000003</v>
      </c>
      <c r="Y316" s="49">
        <v>0.1</v>
      </c>
      <c r="Z316" s="49">
        <v>0.2</v>
      </c>
      <c r="AA316" s="71">
        <v>316</v>
      </c>
      <c r="AB316" s="71"/>
      <c r="AC316" s="72"/>
      <c r="AD316" s="78" t="s">
        <v>6818</v>
      </c>
      <c r="AE316" s="78">
        <v>19381</v>
      </c>
      <c r="AF316" s="78">
        <v>44756</v>
      </c>
      <c r="AG316" s="78">
        <v>26447</v>
      </c>
      <c r="AH316" s="78">
        <v>643</v>
      </c>
      <c r="AI316" s="78">
        <v>0</v>
      </c>
      <c r="AJ316" s="78" t="s">
        <v>7553</v>
      </c>
      <c r="AK316" s="78" t="s">
        <v>8188</v>
      </c>
      <c r="AL316" s="82" t="s">
        <v>8503</v>
      </c>
      <c r="AM316" s="78" t="s">
        <v>7997</v>
      </c>
      <c r="AN316" s="80">
        <v>40303.504999999997</v>
      </c>
      <c r="AO316" s="82" t="s">
        <v>9323</v>
      </c>
      <c r="AP316" s="78" t="b">
        <v>0</v>
      </c>
      <c r="AQ316" s="78" t="b">
        <v>0</v>
      </c>
      <c r="AR316" s="78" t="b">
        <v>1</v>
      </c>
      <c r="AS316" s="78" t="s">
        <v>6304</v>
      </c>
      <c r="AT316" s="78">
        <v>953</v>
      </c>
      <c r="AU316" s="82" t="s">
        <v>9866</v>
      </c>
      <c r="AV316" s="78" t="b">
        <v>0</v>
      </c>
      <c r="AW316" s="78" t="s">
        <v>10419</v>
      </c>
      <c r="AX316" s="82" t="s">
        <v>10733</v>
      </c>
      <c r="AY316" s="78" t="s">
        <v>66</v>
      </c>
      <c r="AZ316" s="78" t="str">
        <f>REPLACE(INDEX(GroupVertices[Group], MATCH(Vertices[[#This Row],[Vertex]],GroupVertices[Vertex],0)),1,1,"")</f>
        <v>2</v>
      </c>
      <c r="BA316" s="48" t="s">
        <v>12884</v>
      </c>
      <c r="BB316" s="48" t="s">
        <v>12884</v>
      </c>
      <c r="BC316" s="48" t="s">
        <v>12967</v>
      </c>
      <c r="BD316" s="48" t="s">
        <v>13010</v>
      </c>
      <c r="BE316" s="48" t="s">
        <v>13058</v>
      </c>
      <c r="BF316" s="48" t="s">
        <v>13137</v>
      </c>
      <c r="BG316" s="120" t="s">
        <v>13351</v>
      </c>
      <c r="BH316" s="120" t="s">
        <v>13650</v>
      </c>
      <c r="BI316" s="120" t="s">
        <v>13875</v>
      </c>
      <c r="BJ316" s="120" t="s">
        <v>14154</v>
      </c>
      <c r="BK316" s="120">
        <v>6</v>
      </c>
      <c r="BL316" s="123">
        <v>1.791044776119403</v>
      </c>
      <c r="BM316" s="120">
        <v>5</v>
      </c>
      <c r="BN316" s="123">
        <v>1.4925373134328359</v>
      </c>
      <c r="BO316" s="120">
        <v>0</v>
      </c>
      <c r="BP316" s="123">
        <v>0</v>
      </c>
      <c r="BQ316" s="120">
        <v>324</v>
      </c>
      <c r="BR316" s="123">
        <v>96.71641791044776</v>
      </c>
      <c r="BS316" s="120">
        <v>335</v>
      </c>
      <c r="BT316" s="2"/>
      <c r="BU316" s="3"/>
      <c r="BV316" s="3"/>
      <c r="BW316" s="3"/>
      <c r="BX316" s="3"/>
    </row>
    <row r="317" spans="1:76" x14ac:dyDescent="0.25">
      <c r="A317" s="64" t="s">
        <v>859</v>
      </c>
      <c r="B317" s="65"/>
      <c r="C317" s="65" t="s">
        <v>64</v>
      </c>
      <c r="D317" s="66">
        <v>162.28118141070794</v>
      </c>
      <c r="E317" s="68"/>
      <c r="F317" s="100" t="s">
        <v>10199</v>
      </c>
      <c r="G317" s="65"/>
      <c r="H317" s="69" t="s">
        <v>859</v>
      </c>
      <c r="I317" s="70"/>
      <c r="J317" s="70"/>
      <c r="K317" s="69" t="s">
        <v>11522</v>
      </c>
      <c r="L317" s="73">
        <v>1</v>
      </c>
      <c r="M317" s="74">
        <v>5858.283203125</v>
      </c>
      <c r="N317" s="74">
        <v>5952.345703125</v>
      </c>
      <c r="O317" s="75"/>
      <c r="P317" s="76"/>
      <c r="Q317" s="76"/>
      <c r="R317" s="86"/>
      <c r="S317" s="48">
        <v>1</v>
      </c>
      <c r="T317" s="48">
        <v>0</v>
      </c>
      <c r="U317" s="49">
        <v>0</v>
      </c>
      <c r="V317" s="49">
        <v>7.6923000000000005E-2</v>
      </c>
      <c r="W317" s="49">
        <v>0</v>
      </c>
      <c r="X317" s="49">
        <v>0.465806</v>
      </c>
      <c r="Y317" s="49">
        <v>0</v>
      </c>
      <c r="Z317" s="49">
        <v>0</v>
      </c>
      <c r="AA317" s="71">
        <v>317</v>
      </c>
      <c r="AB317" s="71"/>
      <c r="AC317" s="72"/>
      <c r="AD317" s="78" t="s">
        <v>6819</v>
      </c>
      <c r="AE317" s="78">
        <v>918</v>
      </c>
      <c r="AF317" s="78">
        <v>896</v>
      </c>
      <c r="AG317" s="78">
        <v>2121</v>
      </c>
      <c r="AH317" s="78">
        <v>595</v>
      </c>
      <c r="AI317" s="78">
        <v>7200</v>
      </c>
      <c r="AJ317" s="78" t="s">
        <v>7554</v>
      </c>
      <c r="AK317" s="78" t="s">
        <v>6430</v>
      </c>
      <c r="AL317" s="82" t="s">
        <v>8659</v>
      </c>
      <c r="AM317" s="78" t="s">
        <v>8068</v>
      </c>
      <c r="AN317" s="80">
        <v>40610.572025462963</v>
      </c>
      <c r="AO317" s="82" t="s">
        <v>9324</v>
      </c>
      <c r="AP317" s="78" t="b">
        <v>0</v>
      </c>
      <c r="AQ317" s="78" t="b">
        <v>0</v>
      </c>
      <c r="AR317" s="78" t="b">
        <v>1</v>
      </c>
      <c r="AS317" s="78" t="s">
        <v>6305</v>
      </c>
      <c r="AT317" s="78">
        <v>64</v>
      </c>
      <c r="AU317" s="82" t="s">
        <v>9742</v>
      </c>
      <c r="AV317" s="78" t="b">
        <v>0</v>
      </c>
      <c r="AW317" s="78" t="s">
        <v>10419</v>
      </c>
      <c r="AX317" s="82" t="s">
        <v>10734</v>
      </c>
      <c r="AY317" s="78" t="s">
        <v>65</v>
      </c>
      <c r="AZ317" s="78" t="str">
        <f>REPLACE(INDEX(GroupVertices[Group], MATCH(Vertices[[#This Row],[Vertex]],GroupVertices[Vertex],0)),1,1,"")</f>
        <v>21</v>
      </c>
      <c r="BA317" s="48"/>
      <c r="BB317" s="48"/>
      <c r="BC317" s="48"/>
      <c r="BD317" s="48"/>
      <c r="BE317" s="48"/>
      <c r="BF317" s="48"/>
      <c r="BG317" s="48"/>
      <c r="BH317" s="48"/>
      <c r="BI317" s="48"/>
      <c r="BJ317" s="48"/>
      <c r="BK317" s="48"/>
      <c r="BL317" s="49"/>
      <c r="BM317" s="48"/>
      <c r="BN317" s="49"/>
      <c r="BO317" s="48"/>
      <c r="BP317" s="49"/>
      <c r="BQ317" s="48"/>
      <c r="BR317" s="49"/>
      <c r="BS317" s="48"/>
      <c r="BT317" s="2"/>
      <c r="BU317" s="3"/>
      <c r="BV317" s="3"/>
      <c r="BW317" s="3"/>
      <c r="BX317" s="3"/>
    </row>
    <row r="318" spans="1:76" x14ac:dyDescent="0.25">
      <c r="A318" s="64" t="s">
        <v>416</v>
      </c>
      <c r="B318" s="65"/>
      <c r="C318" s="65" t="s">
        <v>64</v>
      </c>
      <c r="D318" s="66">
        <v>162.23159808158758</v>
      </c>
      <c r="E318" s="68"/>
      <c r="F318" s="100" t="s">
        <v>3619</v>
      </c>
      <c r="G318" s="65"/>
      <c r="H318" s="69" t="s">
        <v>416</v>
      </c>
      <c r="I318" s="70"/>
      <c r="J318" s="70"/>
      <c r="K318" s="69" t="s">
        <v>11523</v>
      </c>
      <c r="L318" s="73">
        <v>1</v>
      </c>
      <c r="M318" s="74">
        <v>308.2862548828125</v>
      </c>
      <c r="N318" s="74">
        <v>6037.3642578125</v>
      </c>
      <c r="O318" s="75"/>
      <c r="P318" s="76"/>
      <c r="Q318" s="76"/>
      <c r="R318" s="86"/>
      <c r="S318" s="48">
        <v>1</v>
      </c>
      <c r="T318" s="48">
        <v>1</v>
      </c>
      <c r="U318" s="49">
        <v>0</v>
      </c>
      <c r="V318" s="49">
        <v>0</v>
      </c>
      <c r="W318" s="49">
        <v>0</v>
      </c>
      <c r="X318" s="49">
        <v>0.99999899999999997</v>
      </c>
      <c r="Y318" s="49">
        <v>0</v>
      </c>
      <c r="Z318" s="49" t="s">
        <v>15767</v>
      </c>
      <c r="AA318" s="71">
        <v>318</v>
      </c>
      <c r="AB318" s="71"/>
      <c r="AC318" s="72"/>
      <c r="AD318" s="78" t="s">
        <v>6820</v>
      </c>
      <c r="AE318" s="78">
        <v>644</v>
      </c>
      <c r="AF318" s="78">
        <v>738</v>
      </c>
      <c r="AG318" s="78">
        <v>6928</v>
      </c>
      <c r="AH318" s="78">
        <v>517</v>
      </c>
      <c r="AI318" s="78">
        <v>0</v>
      </c>
      <c r="AJ318" s="78" t="s">
        <v>7555</v>
      </c>
      <c r="AK318" s="78" t="s">
        <v>8021</v>
      </c>
      <c r="AL318" s="82" t="s">
        <v>8660</v>
      </c>
      <c r="AM318" s="78" t="s">
        <v>8192</v>
      </c>
      <c r="AN318" s="80">
        <v>42076.562789351854</v>
      </c>
      <c r="AO318" s="82" t="s">
        <v>9325</v>
      </c>
      <c r="AP318" s="78" t="b">
        <v>0</v>
      </c>
      <c r="AQ318" s="78" t="b">
        <v>0</v>
      </c>
      <c r="AR318" s="78" t="b">
        <v>1</v>
      </c>
      <c r="AS318" s="78" t="s">
        <v>6305</v>
      </c>
      <c r="AT318" s="78">
        <v>1082</v>
      </c>
      <c r="AU318" s="82" t="s">
        <v>9867</v>
      </c>
      <c r="AV318" s="78" t="b">
        <v>0</v>
      </c>
      <c r="AW318" s="78" t="s">
        <v>10419</v>
      </c>
      <c r="AX318" s="82" t="s">
        <v>10735</v>
      </c>
      <c r="AY318" s="78" t="s">
        <v>66</v>
      </c>
      <c r="AZ318" s="78" t="str">
        <f>REPLACE(INDEX(GroupVertices[Group], MATCH(Vertices[[#This Row],[Vertex]],GroupVertices[Vertex],0)),1,1,"")</f>
        <v>1</v>
      </c>
      <c r="BA318" s="48" t="s">
        <v>2111</v>
      </c>
      <c r="BB318" s="48" t="s">
        <v>2111</v>
      </c>
      <c r="BC318" s="48" t="s">
        <v>2526</v>
      </c>
      <c r="BD318" s="48" t="s">
        <v>2526</v>
      </c>
      <c r="BE318" s="48" t="s">
        <v>731</v>
      </c>
      <c r="BF318" s="48" t="s">
        <v>731</v>
      </c>
      <c r="BG318" s="120" t="s">
        <v>13352</v>
      </c>
      <c r="BH318" s="120" t="s">
        <v>13352</v>
      </c>
      <c r="BI318" s="120" t="s">
        <v>13876</v>
      </c>
      <c r="BJ318" s="120" t="s">
        <v>13876</v>
      </c>
      <c r="BK318" s="120">
        <v>0</v>
      </c>
      <c r="BL318" s="123">
        <v>0</v>
      </c>
      <c r="BM318" s="120">
        <v>0</v>
      </c>
      <c r="BN318" s="123">
        <v>0</v>
      </c>
      <c r="BO318" s="120">
        <v>0</v>
      </c>
      <c r="BP318" s="123">
        <v>0</v>
      </c>
      <c r="BQ318" s="120">
        <v>8</v>
      </c>
      <c r="BR318" s="123">
        <v>100</v>
      </c>
      <c r="BS318" s="120">
        <v>8</v>
      </c>
      <c r="BT318" s="2"/>
      <c r="BU318" s="3"/>
      <c r="BV318" s="3"/>
      <c r="BW318" s="3"/>
      <c r="BX318" s="3"/>
    </row>
    <row r="319" spans="1:76" x14ac:dyDescent="0.25">
      <c r="A319" s="64" t="s">
        <v>417</v>
      </c>
      <c r="B319" s="65"/>
      <c r="C319" s="65" t="s">
        <v>64</v>
      </c>
      <c r="D319" s="66">
        <v>171.97817425766749</v>
      </c>
      <c r="E319" s="68"/>
      <c r="F319" s="100" t="s">
        <v>3620</v>
      </c>
      <c r="G319" s="65"/>
      <c r="H319" s="69" t="s">
        <v>417</v>
      </c>
      <c r="I319" s="70"/>
      <c r="J319" s="70"/>
      <c r="K319" s="69" t="s">
        <v>11524</v>
      </c>
      <c r="L319" s="73">
        <v>5.9871931871038306</v>
      </c>
      <c r="M319" s="74">
        <v>9565.296875</v>
      </c>
      <c r="N319" s="74">
        <v>7521.88134765625</v>
      </c>
      <c r="O319" s="75"/>
      <c r="P319" s="76"/>
      <c r="Q319" s="76"/>
      <c r="R319" s="86"/>
      <c r="S319" s="48">
        <v>0</v>
      </c>
      <c r="T319" s="48">
        <v>6</v>
      </c>
      <c r="U319" s="49">
        <v>30</v>
      </c>
      <c r="V319" s="49">
        <v>0.16666700000000001</v>
      </c>
      <c r="W319" s="49">
        <v>0</v>
      </c>
      <c r="X319" s="49">
        <v>3.2972950000000001</v>
      </c>
      <c r="Y319" s="49">
        <v>0</v>
      </c>
      <c r="Z319" s="49">
        <v>0</v>
      </c>
      <c r="AA319" s="71">
        <v>319</v>
      </c>
      <c r="AB319" s="71"/>
      <c r="AC319" s="72"/>
      <c r="AD319" s="78" t="s">
        <v>6821</v>
      </c>
      <c r="AE319" s="78">
        <v>32087</v>
      </c>
      <c r="AF319" s="78">
        <v>31796</v>
      </c>
      <c r="AG319" s="78">
        <v>47391</v>
      </c>
      <c r="AH319" s="78">
        <v>10436</v>
      </c>
      <c r="AI319" s="78">
        <v>0</v>
      </c>
      <c r="AJ319" s="78" t="s">
        <v>7556</v>
      </c>
      <c r="AK319" s="78" t="s">
        <v>7997</v>
      </c>
      <c r="AL319" s="82" t="s">
        <v>8661</v>
      </c>
      <c r="AM319" s="78" t="s">
        <v>9008</v>
      </c>
      <c r="AN319" s="80">
        <v>39839.660821759258</v>
      </c>
      <c r="AO319" s="82" t="s">
        <v>9326</v>
      </c>
      <c r="AP319" s="78" t="b">
        <v>0</v>
      </c>
      <c r="AQ319" s="78" t="b">
        <v>0</v>
      </c>
      <c r="AR319" s="78" t="b">
        <v>0</v>
      </c>
      <c r="AS319" s="78" t="s">
        <v>6304</v>
      </c>
      <c r="AT319" s="78">
        <v>1170</v>
      </c>
      <c r="AU319" s="82" t="s">
        <v>9868</v>
      </c>
      <c r="AV319" s="78" t="b">
        <v>0</v>
      </c>
      <c r="AW319" s="78" t="s">
        <v>10419</v>
      </c>
      <c r="AX319" s="82" t="s">
        <v>10736</v>
      </c>
      <c r="AY319" s="78" t="s">
        <v>66</v>
      </c>
      <c r="AZ319" s="78" t="str">
        <f>REPLACE(INDEX(GroupVertices[Group], MATCH(Vertices[[#This Row],[Vertex]],GroupVertices[Vertex],0)),1,1,"")</f>
        <v>20</v>
      </c>
      <c r="BA319" s="48"/>
      <c r="BB319" s="48"/>
      <c r="BC319" s="48"/>
      <c r="BD319" s="48"/>
      <c r="BE319" s="48" t="s">
        <v>2701</v>
      </c>
      <c r="BF319" s="48" t="s">
        <v>2701</v>
      </c>
      <c r="BG319" s="120" t="s">
        <v>13353</v>
      </c>
      <c r="BH319" s="120" t="s">
        <v>13353</v>
      </c>
      <c r="BI319" s="120" t="s">
        <v>13877</v>
      </c>
      <c r="BJ319" s="120" t="s">
        <v>13877</v>
      </c>
      <c r="BK319" s="120">
        <v>2</v>
      </c>
      <c r="BL319" s="123">
        <v>7.6923076923076925</v>
      </c>
      <c r="BM319" s="120">
        <v>0</v>
      </c>
      <c r="BN319" s="123">
        <v>0</v>
      </c>
      <c r="BO319" s="120">
        <v>0</v>
      </c>
      <c r="BP319" s="123">
        <v>0</v>
      </c>
      <c r="BQ319" s="120">
        <v>24</v>
      </c>
      <c r="BR319" s="123">
        <v>92.307692307692307</v>
      </c>
      <c r="BS319" s="120">
        <v>26</v>
      </c>
      <c r="BT319" s="2"/>
      <c r="BU319" s="3"/>
      <c r="BV319" s="3"/>
      <c r="BW319" s="3"/>
      <c r="BX319" s="3"/>
    </row>
    <row r="320" spans="1:76" x14ac:dyDescent="0.25">
      <c r="A320" s="64" t="s">
        <v>860</v>
      </c>
      <c r="B320" s="65"/>
      <c r="C320" s="65" t="s">
        <v>64</v>
      </c>
      <c r="D320" s="66">
        <v>170.3918215443542</v>
      </c>
      <c r="E320" s="68"/>
      <c r="F320" s="100" t="s">
        <v>10200</v>
      </c>
      <c r="G320" s="65"/>
      <c r="H320" s="69" t="s">
        <v>860</v>
      </c>
      <c r="I320" s="70"/>
      <c r="J320" s="70"/>
      <c r="K320" s="69" t="s">
        <v>11525</v>
      </c>
      <c r="L320" s="73">
        <v>1</v>
      </c>
      <c r="M320" s="74">
        <v>9592.533203125</v>
      </c>
      <c r="N320" s="74">
        <v>7659.07568359375</v>
      </c>
      <c r="O320" s="75"/>
      <c r="P320" s="76"/>
      <c r="Q320" s="76"/>
      <c r="R320" s="86"/>
      <c r="S320" s="48">
        <v>1</v>
      </c>
      <c r="T320" s="48">
        <v>0</v>
      </c>
      <c r="U320" s="49">
        <v>0</v>
      </c>
      <c r="V320" s="49">
        <v>9.0909000000000004E-2</v>
      </c>
      <c r="W320" s="49">
        <v>0</v>
      </c>
      <c r="X320" s="49">
        <v>0.61711700000000003</v>
      </c>
      <c r="Y320" s="49">
        <v>0</v>
      </c>
      <c r="Z320" s="49">
        <v>0</v>
      </c>
      <c r="AA320" s="71">
        <v>320</v>
      </c>
      <c r="AB320" s="71"/>
      <c r="AC320" s="72"/>
      <c r="AD320" s="78" t="s">
        <v>6822</v>
      </c>
      <c r="AE320" s="78">
        <v>4541</v>
      </c>
      <c r="AF320" s="78">
        <v>26741</v>
      </c>
      <c r="AG320" s="78">
        <v>36470</v>
      </c>
      <c r="AH320" s="78">
        <v>972</v>
      </c>
      <c r="AI320" s="78">
        <v>-18000</v>
      </c>
      <c r="AJ320" s="78" t="s">
        <v>7557</v>
      </c>
      <c r="AK320" s="78" t="s">
        <v>8189</v>
      </c>
      <c r="AL320" s="82" t="s">
        <v>8662</v>
      </c>
      <c r="AM320" s="78" t="s">
        <v>9005</v>
      </c>
      <c r="AN320" s="80">
        <v>39700.683032407411</v>
      </c>
      <c r="AO320" s="82" t="s">
        <v>9327</v>
      </c>
      <c r="AP320" s="78" t="b">
        <v>0</v>
      </c>
      <c r="AQ320" s="78" t="b">
        <v>0</v>
      </c>
      <c r="AR320" s="78" t="b">
        <v>0</v>
      </c>
      <c r="AS320" s="78" t="s">
        <v>6304</v>
      </c>
      <c r="AT320" s="78">
        <v>1028</v>
      </c>
      <c r="AU320" s="82" t="s">
        <v>9869</v>
      </c>
      <c r="AV320" s="78" t="b">
        <v>0</v>
      </c>
      <c r="AW320" s="78" t="s">
        <v>10419</v>
      </c>
      <c r="AX320" s="82" t="s">
        <v>10737</v>
      </c>
      <c r="AY320" s="78" t="s">
        <v>65</v>
      </c>
      <c r="AZ320" s="78" t="str">
        <f>REPLACE(INDEX(GroupVertices[Group], MATCH(Vertices[[#This Row],[Vertex]],GroupVertices[Vertex],0)),1,1,"")</f>
        <v>20</v>
      </c>
      <c r="BA320" s="48"/>
      <c r="BB320" s="48"/>
      <c r="BC320" s="48"/>
      <c r="BD320" s="48"/>
      <c r="BE320" s="48"/>
      <c r="BF320" s="48"/>
      <c r="BG320" s="48"/>
      <c r="BH320" s="48"/>
      <c r="BI320" s="48"/>
      <c r="BJ320" s="48"/>
      <c r="BK320" s="48"/>
      <c r="BL320" s="49"/>
      <c r="BM320" s="48"/>
      <c r="BN320" s="49"/>
      <c r="BO320" s="48"/>
      <c r="BP320" s="49"/>
      <c r="BQ320" s="48"/>
      <c r="BR320" s="49"/>
      <c r="BS320" s="48"/>
      <c r="BT320" s="2"/>
      <c r="BU320" s="3"/>
      <c r="BV320" s="3"/>
      <c r="BW320" s="3"/>
      <c r="BX320" s="3"/>
    </row>
    <row r="321" spans="1:76" x14ac:dyDescent="0.25">
      <c r="A321" s="64" t="s">
        <v>861</v>
      </c>
      <c r="B321" s="65"/>
      <c r="C321" s="65" t="s">
        <v>64</v>
      </c>
      <c r="D321" s="66">
        <v>169.90948245031612</v>
      </c>
      <c r="E321" s="68"/>
      <c r="F321" s="100" t="s">
        <v>10201</v>
      </c>
      <c r="G321" s="65"/>
      <c r="H321" s="69" t="s">
        <v>861</v>
      </c>
      <c r="I321" s="70"/>
      <c r="J321" s="70"/>
      <c r="K321" s="69" t="s">
        <v>11526</v>
      </c>
      <c r="L321" s="73">
        <v>1</v>
      </c>
      <c r="M321" s="74">
        <v>9804.087890625</v>
      </c>
      <c r="N321" s="74">
        <v>7351.0458984375</v>
      </c>
      <c r="O321" s="75"/>
      <c r="P321" s="76"/>
      <c r="Q321" s="76"/>
      <c r="R321" s="86"/>
      <c r="S321" s="48">
        <v>1</v>
      </c>
      <c r="T321" s="48">
        <v>0</v>
      </c>
      <c r="U321" s="49">
        <v>0</v>
      </c>
      <c r="V321" s="49">
        <v>9.0909000000000004E-2</v>
      </c>
      <c r="W321" s="49">
        <v>0</v>
      </c>
      <c r="X321" s="49">
        <v>0.61711700000000003</v>
      </c>
      <c r="Y321" s="49">
        <v>0</v>
      </c>
      <c r="Z321" s="49">
        <v>0</v>
      </c>
      <c r="AA321" s="71">
        <v>321</v>
      </c>
      <c r="AB321" s="71"/>
      <c r="AC321" s="72"/>
      <c r="AD321" s="78" t="s">
        <v>6823</v>
      </c>
      <c r="AE321" s="78">
        <v>520</v>
      </c>
      <c r="AF321" s="78">
        <v>25204</v>
      </c>
      <c r="AG321" s="78">
        <v>54823</v>
      </c>
      <c r="AH321" s="78">
        <v>25550</v>
      </c>
      <c r="AI321" s="78">
        <v>-18000</v>
      </c>
      <c r="AJ321" s="78" t="s">
        <v>7558</v>
      </c>
      <c r="AK321" s="78" t="s">
        <v>8190</v>
      </c>
      <c r="AL321" s="82" t="s">
        <v>8663</v>
      </c>
      <c r="AM321" s="78" t="s">
        <v>9022</v>
      </c>
      <c r="AN321" s="80">
        <v>40285.166203703702</v>
      </c>
      <c r="AO321" s="82" t="s">
        <v>9328</v>
      </c>
      <c r="AP321" s="78" t="b">
        <v>0</v>
      </c>
      <c r="AQ321" s="78" t="b">
        <v>0</v>
      </c>
      <c r="AR321" s="78" t="b">
        <v>1</v>
      </c>
      <c r="AS321" s="78" t="s">
        <v>6304</v>
      </c>
      <c r="AT321" s="78">
        <v>2646</v>
      </c>
      <c r="AU321" s="82" t="s">
        <v>9870</v>
      </c>
      <c r="AV321" s="78" t="b">
        <v>0</v>
      </c>
      <c r="AW321" s="78" t="s">
        <v>10419</v>
      </c>
      <c r="AX321" s="82" t="s">
        <v>10738</v>
      </c>
      <c r="AY321" s="78" t="s">
        <v>65</v>
      </c>
      <c r="AZ321" s="78" t="str">
        <f>REPLACE(INDEX(GroupVertices[Group], MATCH(Vertices[[#This Row],[Vertex]],GroupVertices[Vertex],0)),1,1,"")</f>
        <v>20</v>
      </c>
      <c r="BA321" s="48"/>
      <c r="BB321" s="48"/>
      <c r="BC321" s="48"/>
      <c r="BD321" s="48"/>
      <c r="BE321" s="48"/>
      <c r="BF321" s="48"/>
      <c r="BG321" s="48"/>
      <c r="BH321" s="48"/>
      <c r="BI321" s="48"/>
      <c r="BJ321" s="48"/>
      <c r="BK321" s="48"/>
      <c r="BL321" s="49"/>
      <c r="BM321" s="48"/>
      <c r="BN321" s="49"/>
      <c r="BO321" s="48"/>
      <c r="BP321" s="49"/>
      <c r="BQ321" s="48"/>
      <c r="BR321" s="49"/>
      <c r="BS321" s="48"/>
      <c r="BT321" s="2"/>
      <c r="BU321" s="3"/>
      <c r="BV321" s="3"/>
      <c r="BW321" s="3"/>
      <c r="BX321" s="3"/>
    </row>
    <row r="322" spans="1:76" x14ac:dyDescent="0.25">
      <c r="A322" s="64" t="s">
        <v>862</v>
      </c>
      <c r="B322" s="65"/>
      <c r="C322" s="65" t="s">
        <v>64</v>
      </c>
      <c r="D322" s="66">
        <v>166.42484139618543</v>
      </c>
      <c r="E322" s="68"/>
      <c r="F322" s="100" t="s">
        <v>10202</v>
      </c>
      <c r="G322" s="65"/>
      <c r="H322" s="69" t="s">
        <v>862</v>
      </c>
      <c r="I322" s="70"/>
      <c r="J322" s="70"/>
      <c r="K322" s="69" t="s">
        <v>11527</v>
      </c>
      <c r="L322" s="73">
        <v>1</v>
      </c>
      <c r="M322" s="74">
        <v>9496.5498046875</v>
      </c>
      <c r="N322" s="74">
        <v>7175.7529296875</v>
      </c>
      <c r="O322" s="75"/>
      <c r="P322" s="76"/>
      <c r="Q322" s="76"/>
      <c r="R322" s="86"/>
      <c r="S322" s="48">
        <v>1</v>
      </c>
      <c r="T322" s="48">
        <v>0</v>
      </c>
      <c r="U322" s="49">
        <v>0</v>
      </c>
      <c r="V322" s="49">
        <v>9.0909000000000004E-2</v>
      </c>
      <c r="W322" s="49">
        <v>0</v>
      </c>
      <c r="X322" s="49">
        <v>0.61711700000000003</v>
      </c>
      <c r="Y322" s="49">
        <v>0</v>
      </c>
      <c r="Z322" s="49">
        <v>0</v>
      </c>
      <c r="AA322" s="71">
        <v>322</v>
      </c>
      <c r="AB322" s="71"/>
      <c r="AC322" s="72"/>
      <c r="AD322" s="78" t="s">
        <v>6824</v>
      </c>
      <c r="AE322" s="78">
        <v>5267</v>
      </c>
      <c r="AF322" s="78">
        <v>14100</v>
      </c>
      <c r="AG322" s="78">
        <v>38083</v>
      </c>
      <c r="AH322" s="78">
        <v>3159</v>
      </c>
      <c r="AI322" s="78">
        <v>-18000</v>
      </c>
      <c r="AJ322" s="78" t="s">
        <v>7559</v>
      </c>
      <c r="AK322" s="78" t="s">
        <v>8191</v>
      </c>
      <c r="AL322" s="82" t="s">
        <v>8664</v>
      </c>
      <c r="AM322" s="78" t="s">
        <v>9005</v>
      </c>
      <c r="AN322" s="80">
        <v>39394.736307870371</v>
      </c>
      <c r="AO322" s="82" t="s">
        <v>9329</v>
      </c>
      <c r="AP322" s="78" t="b">
        <v>0</v>
      </c>
      <c r="AQ322" s="78" t="b">
        <v>0</v>
      </c>
      <c r="AR322" s="78" t="b">
        <v>1</v>
      </c>
      <c r="AS322" s="78" t="s">
        <v>6304</v>
      </c>
      <c r="AT322" s="78">
        <v>1265</v>
      </c>
      <c r="AU322" s="82" t="s">
        <v>9771</v>
      </c>
      <c r="AV322" s="78" t="b">
        <v>0</v>
      </c>
      <c r="AW322" s="78" t="s">
        <v>10419</v>
      </c>
      <c r="AX322" s="82" t="s">
        <v>10739</v>
      </c>
      <c r="AY322" s="78" t="s">
        <v>65</v>
      </c>
      <c r="AZ322" s="78" t="str">
        <f>REPLACE(INDEX(GroupVertices[Group], MATCH(Vertices[[#This Row],[Vertex]],GroupVertices[Vertex],0)),1,1,"")</f>
        <v>20</v>
      </c>
      <c r="BA322" s="48"/>
      <c r="BB322" s="48"/>
      <c r="BC322" s="48"/>
      <c r="BD322" s="48"/>
      <c r="BE322" s="48"/>
      <c r="BF322" s="48"/>
      <c r="BG322" s="48"/>
      <c r="BH322" s="48"/>
      <c r="BI322" s="48"/>
      <c r="BJ322" s="48"/>
      <c r="BK322" s="48"/>
      <c r="BL322" s="49"/>
      <c r="BM322" s="48"/>
      <c r="BN322" s="49"/>
      <c r="BO322" s="48"/>
      <c r="BP322" s="49"/>
      <c r="BQ322" s="48"/>
      <c r="BR322" s="49"/>
      <c r="BS322" s="48"/>
      <c r="BT322" s="2"/>
      <c r="BU322" s="3"/>
      <c r="BV322" s="3"/>
      <c r="BW322" s="3"/>
      <c r="BX322" s="3"/>
    </row>
    <row r="323" spans="1:76" x14ac:dyDescent="0.25">
      <c r="A323" s="64" t="s">
        <v>863</v>
      </c>
      <c r="B323" s="65"/>
      <c r="C323" s="65" t="s">
        <v>64</v>
      </c>
      <c r="D323" s="66">
        <v>186.25158285502221</v>
      </c>
      <c r="E323" s="68"/>
      <c r="F323" s="100" t="s">
        <v>10203</v>
      </c>
      <c r="G323" s="65"/>
      <c r="H323" s="69" t="s">
        <v>863</v>
      </c>
      <c r="I323" s="70"/>
      <c r="J323" s="70"/>
      <c r="K323" s="69" t="s">
        <v>11528</v>
      </c>
      <c r="L323" s="73">
        <v>1</v>
      </c>
      <c r="M323" s="74">
        <v>9633.5546875</v>
      </c>
      <c r="N323" s="74">
        <v>7865.74755859375</v>
      </c>
      <c r="O323" s="75"/>
      <c r="P323" s="76"/>
      <c r="Q323" s="76"/>
      <c r="R323" s="86"/>
      <c r="S323" s="48">
        <v>1</v>
      </c>
      <c r="T323" s="48">
        <v>0</v>
      </c>
      <c r="U323" s="49">
        <v>0</v>
      </c>
      <c r="V323" s="49">
        <v>9.0909000000000004E-2</v>
      </c>
      <c r="W323" s="49">
        <v>0</v>
      </c>
      <c r="X323" s="49">
        <v>0.61711700000000003</v>
      </c>
      <c r="Y323" s="49">
        <v>0</v>
      </c>
      <c r="Z323" s="49">
        <v>0</v>
      </c>
      <c r="AA323" s="71">
        <v>323</v>
      </c>
      <c r="AB323" s="71"/>
      <c r="AC323" s="72"/>
      <c r="AD323" s="78" t="s">
        <v>6825</v>
      </c>
      <c r="AE323" s="78">
        <v>41655</v>
      </c>
      <c r="AF323" s="78">
        <v>77279</v>
      </c>
      <c r="AG323" s="78">
        <v>40973</v>
      </c>
      <c r="AH323" s="78">
        <v>3027</v>
      </c>
      <c r="AI323" s="78">
        <v>0</v>
      </c>
      <c r="AJ323" s="78" t="s">
        <v>7560</v>
      </c>
      <c r="AK323" s="78" t="s">
        <v>8192</v>
      </c>
      <c r="AL323" s="82" t="s">
        <v>8665</v>
      </c>
      <c r="AM323" s="78" t="s">
        <v>8192</v>
      </c>
      <c r="AN323" s="80">
        <v>39908.899953703702</v>
      </c>
      <c r="AO323" s="82" t="s">
        <v>9330</v>
      </c>
      <c r="AP323" s="78" t="b">
        <v>0</v>
      </c>
      <c r="AQ323" s="78" t="b">
        <v>0</v>
      </c>
      <c r="AR323" s="78" t="b">
        <v>1</v>
      </c>
      <c r="AS323" s="78" t="s">
        <v>6304</v>
      </c>
      <c r="AT323" s="78">
        <v>5802</v>
      </c>
      <c r="AU323" s="82" t="s">
        <v>9871</v>
      </c>
      <c r="AV323" s="78" t="b">
        <v>0</v>
      </c>
      <c r="AW323" s="78" t="s">
        <v>10419</v>
      </c>
      <c r="AX323" s="82" t="s">
        <v>10740</v>
      </c>
      <c r="AY323" s="78" t="s">
        <v>65</v>
      </c>
      <c r="AZ323" s="78" t="str">
        <f>REPLACE(INDEX(GroupVertices[Group], MATCH(Vertices[[#This Row],[Vertex]],GroupVertices[Vertex],0)),1,1,"")</f>
        <v>20</v>
      </c>
      <c r="BA323" s="48"/>
      <c r="BB323" s="48"/>
      <c r="BC323" s="48"/>
      <c r="BD323" s="48"/>
      <c r="BE323" s="48"/>
      <c r="BF323" s="48"/>
      <c r="BG323" s="48"/>
      <c r="BH323" s="48"/>
      <c r="BI323" s="48"/>
      <c r="BJ323" s="48"/>
      <c r="BK323" s="48"/>
      <c r="BL323" s="49"/>
      <c r="BM323" s="48"/>
      <c r="BN323" s="49"/>
      <c r="BO323" s="48"/>
      <c r="BP323" s="49"/>
      <c r="BQ323" s="48"/>
      <c r="BR323" s="49"/>
      <c r="BS323" s="48"/>
      <c r="BT323" s="2"/>
      <c r="BU323" s="3"/>
      <c r="BV323" s="3"/>
      <c r="BW323" s="3"/>
      <c r="BX323" s="3"/>
    </row>
    <row r="324" spans="1:76" x14ac:dyDescent="0.25">
      <c r="A324" s="64" t="s">
        <v>864</v>
      </c>
      <c r="B324" s="65"/>
      <c r="C324" s="65" t="s">
        <v>64</v>
      </c>
      <c r="D324" s="66">
        <v>535.93801147647127</v>
      </c>
      <c r="E324" s="68"/>
      <c r="F324" s="100" t="s">
        <v>10204</v>
      </c>
      <c r="G324" s="65"/>
      <c r="H324" s="69" t="s">
        <v>864</v>
      </c>
      <c r="I324" s="70"/>
      <c r="J324" s="70"/>
      <c r="K324" s="69" t="s">
        <v>11529</v>
      </c>
      <c r="L324" s="73">
        <v>1</v>
      </c>
      <c r="M324" s="74">
        <v>9310.3095703125</v>
      </c>
      <c r="N324" s="74">
        <v>7611.3955078125</v>
      </c>
      <c r="O324" s="75"/>
      <c r="P324" s="76"/>
      <c r="Q324" s="76"/>
      <c r="R324" s="86"/>
      <c r="S324" s="48">
        <v>1</v>
      </c>
      <c r="T324" s="48">
        <v>0</v>
      </c>
      <c r="U324" s="49">
        <v>0</v>
      </c>
      <c r="V324" s="49">
        <v>9.0909000000000004E-2</v>
      </c>
      <c r="W324" s="49">
        <v>0</v>
      </c>
      <c r="X324" s="49">
        <v>0.61711700000000003</v>
      </c>
      <c r="Y324" s="49">
        <v>0</v>
      </c>
      <c r="Z324" s="49">
        <v>0</v>
      </c>
      <c r="AA324" s="71">
        <v>324</v>
      </c>
      <c r="AB324" s="71"/>
      <c r="AC324" s="72"/>
      <c r="AD324" s="78" t="s">
        <v>6826</v>
      </c>
      <c r="AE324" s="78">
        <v>1295293</v>
      </c>
      <c r="AF324" s="78">
        <v>1191574</v>
      </c>
      <c r="AG324" s="78">
        <v>108545</v>
      </c>
      <c r="AH324" s="78">
        <v>1433</v>
      </c>
      <c r="AI324" s="78">
        <v>28800</v>
      </c>
      <c r="AJ324" s="78" t="s">
        <v>7561</v>
      </c>
      <c r="AK324" s="78" t="s">
        <v>8193</v>
      </c>
      <c r="AL324" s="82" t="s">
        <v>8666</v>
      </c>
      <c r="AM324" s="78" t="s">
        <v>8368</v>
      </c>
      <c r="AN324" s="80">
        <v>39892.177673611113</v>
      </c>
      <c r="AO324" s="82" t="s">
        <v>9331</v>
      </c>
      <c r="AP324" s="78" t="b">
        <v>0</v>
      </c>
      <c r="AQ324" s="78" t="b">
        <v>0</v>
      </c>
      <c r="AR324" s="78" t="b">
        <v>1</v>
      </c>
      <c r="AS324" s="78" t="s">
        <v>6304</v>
      </c>
      <c r="AT324" s="78">
        <v>10385</v>
      </c>
      <c r="AU324" s="82" t="s">
        <v>9872</v>
      </c>
      <c r="AV324" s="78" t="b">
        <v>1</v>
      </c>
      <c r="AW324" s="78" t="s">
        <v>10419</v>
      </c>
      <c r="AX324" s="82" t="s">
        <v>10741</v>
      </c>
      <c r="AY324" s="78" t="s">
        <v>65</v>
      </c>
      <c r="AZ324" s="78" t="str">
        <f>REPLACE(INDEX(GroupVertices[Group], MATCH(Vertices[[#This Row],[Vertex]],GroupVertices[Vertex],0)),1,1,"")</f>
        <v>20</v>
      </c>
      <c r="BA324" s="48"/>
      <c r="BB324" s="48"/>
      <c r="BC324" s="48"/>
      <c r="BD324" s="48"/>
      <c r="BE324" s="48"/>
      <c r="BF324" s="48"/>
      <c r="BG324" s="48"/>
      <c r="BH324" s="48"/>
      <c r="BI324" s="48"/>
      <c r="BJ324" s="48"/>
      <c r="BK324" s="48"/>
      <c r="BL324" s="49"/>
      <c r="BM324" s="48"/>
      <c r="BN324" s="49"/>
      <c r="BO324" s="48"/>
      <c r="BP324" s="49"/>
      <c r="BQ324" s="48"/>
      <c r="BR324" s="49"/>
      <c r="BS324" s="48"/>
      <c r="BT324" s="2"/>
      <c r="BU324" s="3"/>
      <c r="BV324" s="3"/>
      <c r="BW324" s="3"/>
      <c r="BX324" s="3"/>
    </row>
    <row r="325" spans="1:76" x14ac:dyDescent="0.25">
      <c r="A325" s="64" t="s">
        <v>865</v>
      </c>
      <c r="B325" s="65"/>
      <c r="C325" s="65" t="s">
        <v>64</v>
      </c>
      <c r="D325" s="66">
        <v>163.94755785139907</v>
      </c>
      <c r="E325" s="68"/>
      <c r="F325" s="100" t="s">
        <v>10205</v>
      </c>
      <c r="G325" s="65"/>
      <c r="H325" s="69" t="s">
        <v>865</v>
      </c>
      <c r="I325" s="70"/>
      <c r="J325" s="70"/>
      <c r="K325" s="69" t="s">
        <v>11530</v>
      </c>
      <c r="L325" s="73">
        <v>1</v>
      </c>
      <c r="M325" s="74">
        <v>9669.4072265625</v>
      </c>
      <c r="N325" s="74">
        <v>8046.25390625</v>
      </c>
      <c r="O325" s="75"/>
      <c r="P325" s="76"/>
      <c r="Q325" s="76"/>
      <c r="R325" s="86"/>
      <c r="S325" s="48">
        <v>1</v>
      </c>
      <c r="T325" s="48">
        <v>0</v>
      </c>
      <c r="U325" s="49">
        <v>0</v>
      </c>
      <c r="V325" s="49">
        <v>9.0909000000000004E-2</v>
      </c>
      <c r="W325" s="49">
        <v>0</v>
      </c>
      <c r="X325" s="49">
        <v>0.61711700000000003</v>
      </c>
      <c r="Y325" s="49">
        <v>0</v>
      </c>
      <c r="Z325" s="49">
        <v>0</v>
      </c>
      <c r="AA325" s="71">
        <v>325</v>
      </c>
      <c r="AB325" s="71"/>
      <c r="AC325" s="72"/>
      <c r="AD325" s="78" t="s">
        <v>6827</v>
      </c>
      <c r="AE325" s="78">
        <v>94</v>
      </c>
      <c r="AF325" s="78">
        <v>6206</v>
      </c>
      <c r="AG325" s="78">
        <v>13211</v>
      </c>
      <c r="AH325" s="78">
        <v>1</v>
      </c>
      <c r="AI325" s="78">
        <v>-21600</v>
      </c>
      <c r="AJ325" s="78" t="s">
        <v>7562</v>
      </c>
      <c r="AK325" s="78" t="s">
        <v>8194</v>
      </c>
      <c r="AL325" s="82" t="s">
        <v>8667</v>
      </c>
      <c r="AM325" s="78" t="s">
        <v>9007</v>
      </c>
      <c r="AN325" s="80">
        <v>39975.712754629632</v>
      </c>
      <c r="AO325" s="78"/>
      <c r="AP325" s="78" t="b">
        <v>1</v>
      </c>
      <c r="AQ325" s="78" t="b">
        <v>0</v>
      </c>
      <c r="AR325" s="78" t="b">
        <v>0</v>
      </c>
      <c r="AS325" s="78" t="s">
        <v>6304</v>
      </c>
      <c r="AT325" s="78">
        <v>512</v>
      </c>
      <c r="AU325" s="82" t="s">
        <v>9742</v>
      </c>
      <c r="AV325" s="78" t="b">
        <v>0</v>
      </c>
      <c r="AW325" s="78" t="s">
        <v>10419</v>
      </c>
      <c r="AX325" s="82" t="s">
        <v>10742</v>
      </c>
      <c r="AY325" s="78" t="s">
        <v>65</v>
      </c>
      <c r="AZ325" s="78" t="str">
        <f>REPLACE(INDEX(GroupVertices[Group], MATCH(Vertices[[#This Row],[Vertex]],GroupVertices[Vertex],0)),1,1,"")</f>
        <v>20</v>
      </c>
      <c r="BA325" s="48"/>
      <c r="BB325" s="48"/>
      <c r="BC325" s="48"/>
      <c r="BD325" s="48"/>
      <c r="BE325" s="48"/>
      <c r="BF325" s="48"/>
      <c r="BG325" s="48"/>
      <c r="BH325" s="48"/>
      <c r="BI325" s="48"/>
      <c r="BJ325" s="48"/>
      <c r="BK325" s="48"/>
      <c r="BL325" s="49"/>
      <c r="BM325" s="48"/>
      <c r="BN325" s="49"/>
      <c r="BO325" s="48"/>
      <c r="BP325" s="49"/>
      <c r="BQ325" s="48"/>
      <c r="BR325" s="49"/>
      <c r="BS325" s="48"/>
      <c r="BT325" s="2"/>
      <c r="BU325" s="3"/>
      <c r="BV325" s="3"/>
      <c r="BW325" s="3"/>
      <c r="BX325" s="3"/>
    </row>
    <row r="326" spans="1:76" x14ac:dyDescent="0.25">
      <c r="A326" s="64" t="s">
        <v>418</v>
      </c>
      <c r="B326" s="65"/>
      <c r="C326" s="65" t="s">
        <v>64</v>
      </c>
      <c r="D326" s="66">
        <v>162.45723361093917</v>
      </c>
      <c r="E326" s="68"/>
      <c r="F326" s="100" t="s">
        <v>3621</v>
      </c>
      <c r="G326" s="65"/>
      <c r="H326" s="69" t="s">
        <v>418</v>
      </c>
      <c r="I326" s="70"/>
      <c r="J326" s="70"/>
      <c r="K326" s="69" t="s">
        <v>11531</v>
      </c>
      <c r="L326" s="73">
        <v>1.0664959091613844</v>
      </c>
      <c r="M326" s="74">
        <v>6301.62548828125</v>
      </c>
      <c r="N326" s="74">
        <v>7349.646484375</v>
      </c>
      <c r="O326" s="75"/>
      <c r="P326" s="76"/>
      <c r="Q326" s="76"/>
      <c r="R326" s="86"/>
      <c r="S326" s="48">
        <v>0</v>
      </c>
      <c r="T326" s="48">
        <v>3</v>
      </c>
      <c r="U326" s="49">
        <v>0.4</v>
      </c>
      <c r="V326" s="49">
        <v>4.9700000000000005E-4</v>
      </c>
      <c r="W326" s="49">
        <v>1.3899999999999999E-4</v>
      </c>
      <c r="X326" s="49">
        <v>0.74404700000000001</v>
      </c>
      <c r="Y326" s="49">
        <v>0.33333333333333331</v>
      </c>
      <c r="Z326" s="49">
        <v>0</v>
      </c>
      <c r="AA326" s="71">
        <v>326</v>
      </c>
      <c r="AB326" s="71"/>
      <c r="AC326" s="72"/>
      <c r="AD326" s="78" t="s">
        <v>6828</v>
      </c>
      <c r="AE326" s="78">
        <v>56</v>
      </c>
      <c r="AF326" s="78">
        <v>1457</v>
      </c>
      <c r="AG326" s="78">
        <v>113262</v>
      </c>
      <c r="AH326" s="78">
        <v>58</v>
      </c>
      <c r="AI326" s="78">
        <v>-25200</v>
      </c>
      <c r="AJ326" s="78" t="s">
        <v>7563</v>
      </c>
      <c r="AK326" s="78"/>
      <c r="AL326" s="82" t="s">
        <v>8668</v>
      </c>
      <c r="AM326" s="78" t="s">
        <v>9004</v>
      </c>
      <c r="AN326" s="80">
        <v>42610.83425925926</v>
      </c>
      <c r="AO326" s="82" t="s">
        <v>9332</v>
      </c>
      <c r="AP326" s="78" t="b">
        <v>0</v>
      </c>
      <c r="AQ326" s="78" t="b">
        <v>0</v>
      </c>
      <c r="AR326" s="78" t="b">
        <v>0</v>
      </c>
      <c r="AS326" s="78" t="s">
        <v>6304</v>
      </c>
      <c r="AT326" s="78">
        <v>35</v>
      </c>
      <c r="AU326" s="82" t="s">
        <v>9742</v>
      </c>
      <c r="AV326" s="78" t="b">
        <v>0</v>
      </c>
      <c r="AW326" s="78" t="s">
        <v>10419</v>
      </c>
      <c r="AX326" s="82" t="s">
        <v>10743</v>
      </c>
      <c r="AY326" s="78" t="s">
        <v>66</v>
      </c>
      <c r="AZ326" s="78" t="str">
        <f>REPLACE(INDEX(GroupVertices[Group], MATCH(Vertices[[#This Row],[Vertex]],GroupVertices[Vertex],0)),1,1,"")</f>
        <v>14</v>
      </c>
      <c r="BA326" s="48" t="s">
        <v>2112</v>
      </c>
      <c r="BB326" s="48" t="s">
        <v>2112</v>
      </c>
      <c r="BC326" s="48" t="s">
        <v>2560</v>
      </c>
      <c r="BD326" s="48" t="s">
        <v>2560</v>
      </c>
      <c r="BE326" s="48" t="s">
        <v>2760</v>
      </c>
      <c r="BF326" s="48" t="s">
        <v>13138</v>
      </c>
      <c r="BG326" s="120" t="s">
        <v>13354</v>
      </c>
      <c r="BH326" s="120" t="s">
        <v>13651</v>
      </c>
      <c r="BI326" s="120" t="s">
        <v>13878</v>
      </c>
      <c r="BJ326" s="120" t="s">
        <v>14155</v>
      </c>
      <c r="BK326" s="120">
        <v>0</v>
      </c>
      <c r="BL326" s="123">
        <v>0</v>
      </c>
      <c r="BM326" s="120">
        <v>0</v>
      </c>
      <c r="BN326" s="123">
        <v>0</v>
      </c>
      <c r="BO326" s="120">
        <v>0</v>
      </c>
      <c r="BP326" s="123">
        <v>0</v>
      </c>
      <c r="BQ326" s="120">
        <v>40</v>
      </c>
      <c r="BR326" s="123">
        <v>100</v>
      </c>
      <c r="BS326" s="120">
        <v>40</v>
      </c>
      <c r="BT326" s="2"/>
      <c r="BU326" s="3"/>
      <c r="BV326" s="3"/>
      <c r="BW326" s="3"/>
      <c r="BX326" s="3"/>
    </row>
    <row r="327" spans="1:76" x14ac:dyDescent="0.25">
      <c r="A327" s="64" t="s">
        <v>866</v>
      </c>
      <c r="B327" s="65"/>
      <c r="C327" s="65" t="s">
        <v>64</v>
      </c>
      <c r="D327" s="66">
        <v>376.61798809361977</v>
      </c>
      <c r="E327" s="68"/>
      <c r="F327" s="100" t="s">
        <v>10206</v>
      </c>
      <c r="G327" s="65"/>
      <c r="H327" s="69" t="s">
        <v>866</v>
      </c>
      <c r="I327" s="70"/>
      <c r="J327" s="70"/>
      <c r="K327" s="69" t="s">
        <v>11532</v>
      </c>
      <c r="L327" s="73">
        <v>506.43540553568283</v>
      </c>
      <c r="M327" s="74">
        <v>5969.82666015625</v>
      </c>
      <c r="N327" s="74">
        <v>7564.20751953125</v>
      </c>
      <c r="O327" s="75"/>
      <c r="P327" s="76"/>
      <c r="Q327" s="76"/>
      <c r="R327" s="86"/>
      <c r="S327" s="48">
        <v>10</v>
      </c>
      <c r="T327" s="48">
        <v>0</v>
      </c>
      <c r="U327" s="49">
        <v>3040.4</v>
      </c>
      <c r="V327" s="49">
        <v>5.9800000000000001E-4</v>
      </c>
      <c r="W327" s="49">
        <v>6.9499999999999998E-4</v>
      </c>
      <c r="X327" s="49">
        <v>2.2924440000000001</v>
      </c>
      <c r="Y327" s="49">
        <v>0.13333333333333333</v>
      </c>
      <c r="Z327" s="49">
        <v>0</v>
      </c>
      <c r="AA327" s="71">
        <v>327</v>
      </c>
      <c r="AB327" s="71"/>
      <c r="AC327" s="72"/>
      <c r="AD327" s="78" t="s">
        <v>6829</v>
      </c>
      <c r="AE327" s="78">
        <v>1276</v>
      </c>
      <c r="AF327" s="78">
        <v>683892</v>
      </c>
      <c r="AG327" s="78">
        <v>29909</v>
      </c>
      <c r="AH327" s="78">
        <v>2245</v>
      </c>
      <c r="AI327" s="78">
        <v>-25200</v>
      </c>
      <c r="AJ327" s="78" t="s">
        <v>7564</v>
      </c>
      <c r="AK327" s="78" t="s">
        <v>8195</v>
      </c>
      <c r="AL327" s="82" t="s">
        <v>8669</v>
      </c>
      <c r="AM327" s="78" t="s">
        <v>9004</v>
      </c>
      <c r="AN327" s="80">
        <v>39842.534479166665</v>
      </c>
      <c r="AO327" s="82" t="s">
        <v>9333</v>
      </c>
      <c r="AP327" s="78" t="b">
        <v>0</v>
      </c>
      <c r="AQ327" s="78" t="b">
        <v>0</v>
      </c>
      <c r="AR327" s="78" t="b">
        <v>1</v>
      </c>
      <c r="AS327" s="78" t="s">
        <v>6304</v>
      </c>
      <c r="AT327" s="78">
        <v>4044</v>
      </c>
      <c r="AU327" s="82" t="s">
        <v>9873</v>
      </c>
      <c r="AV327" s="78" t="b">
        <v>1</v>
      </c>
      <c r="AW327" s="78" t="s">
        <v>10419</v>
      </c>
      <c r="AX327" s="82" t="s">
        <v>10744</v>
      </c>
      <c r="AY327" s="78" t="s">
        <v>65</v>
      </c>
      <c r="AZ327" s="78" t="str">
        <f>REPLACE(INDEX(GroupVertices[Group], MATCH(Vertices[[#This Row],[Vertex]],GroupVertices[Vertex],0)),1,1,"")</f>
        <v>14</v>
      </c>
      <c r="BA327" s="48"/>
      <c r="BB327" s="48"/>
      <c r="BC327" s="48"/>
      <c r="BD327" s="48"/>
      <c r="BE327" s="48"/>
      <c r="BF327" s="48"/>
      <c r="BG327" s="48"/>
      <c r="BH327" s="48"/>
      <c r="BI327" s="48"/>
      <c r="BJ327" s="48"/>
      <c r="BK327" s="48"/>
      <c r="BL327" s="49"/>
      <c r="BM327" s="48"/>
      <c r="BN327" s="49"/>
      <c r="BO327" s="48"/>
      <c r="BP327" s="49"/>
      <c r="BQ327" s="48"/>
      <c r="BR327" s="49"/>
      <c r="BS327" s="48"/>
      <c r="BT327" s="2"/>
      <c r="BU327" s="3"/>
      <c r="BV327" s="3"/>
      <c r="BW327" s="3"/>
      <c r="BX327" s="3"/>
    </row>
    <row r="328" spans="1:76" x14ac:dyDescent="0.25">
      <c r="A328" s="64" t="s">
        <v>760</v>
      </c>
      <c r="B328" s="65"/>
      <c r="C328" s="65" t="s">
        <v>64</v>
      </c>
      <c r="D328" s="66">
        <v>197.45741523622709</v>
      </c>
      <c r="E328" s="68"/>
      <c r="F328" s="100" t="s">
        <v>3863</v>
      </c>
      <c r="G328" s="65"/>
      <c r="H328" s="69" t="s">
        <v>760</v>
      </c>
      <c r="I328" s="70"/>
      <c r="J328" s="70"/>
      <c r="K328" s="69" t="s">
        <v>11533</v>
      </c>
      <c r="L328" s="73">
        <v>1.6649590916138441</v>
      </c>
      <c r="M328" s="74">
        <v>5857.26953125</v>
      </c>
      <c r="N328" s="74">
        <v>7206.96875</v>
      </c>
      <c r="O328" s="75"/>
      <c r="P328" s="76"/>
      <c r="Q328" s="76"/>
      <c r="R328" s="86"/>
      <c r="S328" s="48">
        <v>4</v>
      </c>
      <c r="T328" s="48">
        <v>1</v>
      </c>
      <c r="U328" s="49">
        <v>4</v>
      </c>
      <c r="V328" s="49">
        <v>4.9700000000000005E-4</v>
      </c>
      <c r="W328" s="49">
        <v>1.17E-4</v>
      </c>
      <c r="X328" s="49">
        <v>1.1881109999999999</v>
      </c>
      <c r="Y328" s="49">
        <v>0.2</v>
      </c>
      <c r="Z328" s="49">
        <v>0</v>
      </c>
      <c r="AA328" s="71">
        <v>328</v>
      </c>
      <c r="AB328" s="71"/>
      <c r="AC328" s="72"/>
      <c r="AD328" s="78" t="s">
        <v>6830</v>
      </c>
      <c r="AE328" s="78">
        <v>9006</v>
      </c>
      <c r="AF328" s="78">
        <v>112987</v>
      </c>
      <c r="AG328" s="78">
        <v>102741</v>
      </c>
      <c r="AH328" s="78">
        <v>14295</v>
      </c>
      <c r="AI328" s="78">
        <v>-18000</v>
      </c>
      <c r="AJ328" s="78" t="s">
        <v>7565</v>
      </c>
      <c r="AK328" s="78" t="s">
        <v>8196</v>
      </c>
      <c r="AL328" s="82" t="s">
        <v>8670</v>
      </c>
      <c r="AM328" s="78" t="s">
        <v>9007</v>
      </c>
      <c r="AN328" s="80">
        <v>40273.976203703707</v>
      </c>
      <c r="AO328" s="82" t="s">
        <v>9334</v>
      </c>
      <c r="AP328" s="78" t="b">
        <v>0</v>
      </c>
      <c r="AQ328" s="78" t="b">
        <v>0</v>
      </c>
      <c r="AR328" s="78" t="b">
        <v>1</v>
      </c>
      <c r="AS328" s="78" t="s">
        <v>6304</v>
      </c>
      <c r="AT328" s="78">
        <v>1309</v>
      </c>
      <c r="AU328" s="82" t="s">
        <v>9874</v>
      </c>
      <c r="AV328" s="78" t="b">
        <v>0</v>
      </c>
      <c r="AW328" s="78" t="s">
        <v>10419</v>
      </c>
      <c r="AX328" s="82" t="s">
        <v>10745</v>
      </c>
      <c r="AY328" s="78" t="s">
        <v>66</v>
      </c>
      <c r="AZ328" s="78" t="str">
        <f>REPLACE(INDEX(GroupVertices[Group], MATCH(Vertices[[#This Row],[Vertex]],GroupVertices[Vertex],0)),1,1,"")</f>
        <v>14</v>
      </c>
      <c r="BA328" s="48" t="s">
        <v>12885</v>
      </c>
      <c r="BB328" s="48" t="s">
        <v>12885</v>
      </c>
      <c r="BC328" s="48" t="s">
        <v>2560</v>
      </c>
      <c r="BD328" s="48" t="s">
        <v>2560</v>
      </c>
      <c r="BE328" s="48" t="s">
        <v>13059</v>
      </c>
      <c r="BF328" s="48" t="s">
        <v>13139</v>
      </c>
      <c r="BG328" s="120" t="s">
        <v>13355</v>
      </c>
      <c r="BH328" s="120" t="s">
        <v>13652</v>
      </c>
      <c r="BI328" s="120" t="s">
        <v>13879</v>
      </c>
      <c r="BJ328" s="120" t="s">
        <v>14156</v>
      </c>
      <c r="BK328" s="120">
        <v>12</v>
      </c>
      <c r="BL328" s="123">
        <v>0.99585062240663902</v>
      </c>
      <c r="BM328" s="120">
        <v>7</v>
      </c>
      <c r="BN328" s="123">
        <v>0.58091286307053946</v>
      </c>
      <c r="BO328" s="120">
        <v>0</v>
      </c>
      <c r="BP328" s="123">
        <v>0</v>
      </c>
      <c r="BQ328" s="120">
        <v>1186</v>
      </c>
      <c r="BR328" s="123">
        <v>98.423236514522827</v>
      </c>
      <c r="BS328" s="120">
        <v>1205</v>
      </c>
      <c r="BT328" s="2"/>
      <c r="BU328" s="3"/>
      <c r="BV328" s="3"/>
      <c r="BW328" s="3"/>
      <c r="BX328" s="3"/>
    </row>
    <row r="329" spans="1:76" x14ac:dyDescent="0.25">
      <c r="A329" s="64" t="s">
        <v>761</v>
      </c>
      <c r="B329" s="65"/>
      <c r="C329" s="65" t="s">
        <v>64</v>
      </c>
      <c r="D329" s="66">
        <v>201.34060583455323</v>
      </c>
      <c r="E329" s="68"/>
      <c r="F329" s="100" t="s">
        <v>3864</v>
      </c>
      <c r="G329" s="65"/>
      <c r="H329" s="69" t="s">
        <v>761</v>
      </c>
      <c r="I329" s="70"/>
      <c r="J329" s="70"/>
      <c r="K329" s="69" t="s">
        <v>11534</v>
      </c>
      <c r="L329" s="73">
        <v>393.99082314378182</v>
      </c>
      <c r="M329" s="74">
        <v>6010.962890625</v>
      </c>
      <c r="N329" s="74">
        <v>7694.77001953125</v>
      </c>
      <c r="O329" s="75"/>
      <c r="P329" s="76"/>
      <c r="Q329" s="76"/>
      <c r="R329" s="86"/>
      <c r="S329" s="48">
        <v>8</v>
      </c>
      <c r="T329" s="48">
        <v>1</v>
      </c>
      <c r="U329" s="49">
        <v>2364</v>
      </c>
      <c r="V329" s="49">
        <v>5.9800000000000001E-4</v>
      </c>
      <c r="W329" s="49">
        <v>6.8499999999999995E-4</v>
      </c>
      <c r="X329" s="49">
        <v>2.0881120000000002</v>
      </c>
      <c r="Y329" s="49">
        <v>0.1111111111111111</v>
      </c>
      <c r="Z329" s="49">
        <v>0</v>
      </c>
      <c r="AA329" s="71">
        <v>329</v>
      </c>
      <c r="AB329" s="71"/>
      <c r="AC329" s="72"/>
      <c r="AD329" s="78" t="s">
        <v>6831</v>
      </c>
      <c r="AE329" s="78">
        <v>1316</v>
      </c>
      <c r="AF329" s="78">
        <v>125361</v>
      </c>
      <c r="AG329" s="78">
        <v>48123</v>
      </c>
      <c r="AH329" s="78">
        <v>6830</v>
      </c>
      <c r="AI329" s="78">
        <v>-18000</v>
      </c>
      <c r="AJ329" s="78" t="s">
        <v>7566</v>
      </c>
      <c r="AK329" s="78" t="s">
        <v>8197</v>
      </c>
      <c r="AL329" s="82" t="s">
        <v>8670</v>
      </c>
      <c r="AM329" s="78" t="s">
        <v>9007</v>
      </c>
      <c r="AN329" s="80">
        <v>40138.405717592592</v>
      </c>
      <c r="AO329" s="82" t="s">
        <v>9335</v>
      </c>
      <c r="AP329" s="78" t="b">
        <v>0</v>
      </c>
      <c r="AQ329" s="78" t="b">
        <v>0</v>
      </c>
      <c r="AR329" s="78" t="b">
        <v>1</v>
      </c>
      <c r="AS329" s="78" t="s">
        <v>6304</v>
      </c>
      <c r="AT329" s="78">
        <v>1106</v>
      </c>
      <c r="AU329" s="82" t="s">
        <v>9820</v>
      </c>
      <c r="AV329" s="78" t="b">
        <v>0</v>
      </c>
      <c r="AW329" s="78" t="s">
        <v>10419</v>
      </c>
      <c r="AX329" s="82" t="s">
        <v>10746</v>
      </c>
      <c r="AY329" s="78" t="s">
        <v>66</v>
      </c>
      <c r="AZ329" s="78" t="str">
        <f>REPLACE(INDEX(GroupVertices[Group], MATCH(Vertices[[#This Row],[Vertex]],GroupVertices[Vertex],0)),1,1,"")</f>
        <v>14</v>
      </c>
      <c r="BA329" s="48" t="s">
        <v>12886</v>
      </c>
      <c r="BB329" s="48" t="s">
        <v>12886</v>
      </c>
      <c r="BC329" s="48" t="s">
        <v>2560</v>
      </c>
      <c r="BD329" s="48" t="s">
        <v>2560</v>
      </c>
      <c r="BE329" s="48" t="s">
        <v>13060</v>
      </c>
      <c r="BF329" s="48" t="s">
        <v>13140</v>
      </c>
      <c r="BG329" s="120" t="s">
        <v>13356</v>
      </c>
      <c r="BH329" s="120" t="s">
        <v>13653</v>
      </c>
      <c r="BI329" s="120" t="s">
        <v>12595</v>
      </c>
      <c r="BJ329" s="120" t="s">
        <v>14157</v>
      </c>
      <c r="BK329" s="120">
        <v>12</v>
      </c>
      <c r="BL329" s="123">
        <v>0.970873786407767</v>
      </c>
      <c r="BM329" s="120">
        <v>7</v>
      </c>
      <c r="BN329" s="123">
        <v>0.56634304207119746</v>
      </c>
      <c r="BO329" s="120">
        <v>0</v>
      </c>
      <c r="BP329" s="123">
        <v>0</v>
      </c>
      <c r="BQ329" s="120">
        <v>1217</v>
      </c>
      <c r="BR329" s="123">
        <v>98.462783171521039</v>
      </c>
      <c r="BS329" s="120">
        <v>1236</v>
      </c>
      <c r="BT329" s="2"/>
      <c r="BU329" s="3"/>
      <c r="BV329" s="3"/>
      <c r="BW329" s="3"/>
      <c r="BX329" s="3"/>
    </row>
    <row r="330" spans="1:76" x14ac:dyDescent="0.25">
      <c r="A330" s="64" t="s">
        <v>867</v>
      </c>
      <c r="B330" s="65"/>
      <c r="C330" s="65" t="s">
        <v>64</v>
      </c>
      <c r="D330" s="66">
        <v>170.18721185709796</v>
      </c>
      <c r="E330" s="68"/>
      <c r="F330" s="100" t="s">
        <v>10207</v>
      </c>
      <c r="G330" s="65"/>
      <c r="H330" s="69" t="s">
        <v>867</v>
      </c>
      <c r="I330" s="70"/>
      <c r="J330" s="70"/>
      <c r="K330" s="69" t="s">
        <v>11535</v>
      </c>
      <c r="L330" s="73">
        <v>1</v>
      </c>
      <c r="M330" s="74">
        <v>5245.93408203125</v>
      </c>
      <c r="N330" s="74">
        <v>1284.90576171875</v>
      </c>
      <c r="O330" s="75"/>
      <c r="P330" s="76"/>
      <c r="Q330" s="76"/>
      <c r="R330" s="86"/>
      <c r="S330" s="48">
        <v>2</v>
      </c>
      <c r="T330" s="48">
        <v>0</v>
      </c>
      <c r="U330" s="49">
        <v>0</v>
      </c>
      <c r="V330" s="49">
        <v>4.4700000000000002E-4</v>
      </c>
      <c r="W330" s="49">
        <v>1.9999999999999999E-6</v>
      </c>
      <c r="X330" s="49">
        <v>0.82720499999999997</v>
      </c>
      <c r="Y330" s="49">
        <v>0.5</v>
      </c>
      <c r="Z330" s="49">
        <v>0</v>
      </c>
      <c r="AA330" s="71">
        <v>330</v>
      </c>
      <c r="AB330" s="71"/>
      <c r="AC330" s="72"/>
      <c r="AD330" s="78" t="s">
        <v>6832</v>
      </c>
      <c r="AE330" s="78">
        <v>7085</v>
      </c>
      <c r="AF330" s="78">
        <v>26089</v>
      </c>
      <c r="AG330" s="78">
        <v>28879</v>
      </c>
      <c r="AH330" s="78">
        <v>26892</v>
      </c>
      <c r="AI330" s="78">
        <v>-14400</v>
      </c>
      <c r="AJ330" s="78" t="s">
        <v>7567</v>
      </c>
      <c r="AK330" s="78" t="s">
        <v>8020</v>
      </c>
      <c r="AL330" s="82" t="s">
        <v>8671</v>
      </c>
      <c r="AM330" s="78" t="s">
        <v>9034</v>
      </c>
      <c r="AN330" s="80">
        <v>41520.183749999997</v>
      </c>
      <c r="AO330" s="82" t="s">
        <v>9336</v>
      </c>
      <c r="AP330" s="78" t="b">
        <v>0</v>
      </c>
      <c r="AQ330" s="78" t="b">
        <v>0</v>
      </c>
      <c r="AR330" s="78" t="b">
        <v>1</v>
      </c>
      <c r="AS330" s="78" t="s">
        <v>6304</v>
      </c>
      <c r="AT330" s="78">
        <v>1616</v>
      </c>
      <c r="AU330" s="82" t="s">
        <v>9771</v>
      </c>
      <c r="AV330" s="78" t="b">
        <v>0</v>
      </c>
      <c r="AW330" s="78" t="s">
        <v>10419</v>
      </c>
      <c r="AX330" s="82" t="s">
        <v>10747</v>
      </c>
      <c r="AY330" s="78" t="s">
        <v>65</v>
      </c>
      <c r="AZ330" s="78" t="str">
        <f>REPLACE(INDEX(GroupVertices[Group], MATCH(Vertices[[#This Row],[Vertex]],GroupVertices[Vertex],0)),1,1,"")</f>
        <v>9</v>
      </c>
      <c r="BA330" s="48"/>
      <c r="BB330" s="48"/>
      <c r="BC330" s="48"/>
      <c r="BD330" s="48"/>
      <c r="BE330" s="48"/>
      <c r="BF330" s="48"/>
      <c r="BG330" s="48"/>
      <c r="BH330" s="48"/>
      <c r="BI330" s="48"/>
      <c r="BJ330" s="48"/>
      <c r="BK330" s="48"/>
      <c r="BL330" s="49"/>
      <c r="BM330" s="48"/>
      <c r="BN330" s="49"/>
      <c r="BO330" s="48"/>
      <c r="BP330" s="49"/>
      <c r="BQ330" s="48"/>
      <c r="BR330" s="49"/>
      <c r="BS330" s="48"/>
      <c r="BT330" s="2"/>
      <c r="BU330" s="3"/>
      <c r="BV330" s="3"/>
      <c r="BW330" s="3"/>
      <c r="BX330" s="3"/>
    </row>
    <row r="331" spans="1:76" x14ac:dyDescent="0.25">
      <c r="A331" s="64" t="s">
        <v>420</v>
      </c>
      <c r="B331" s="65"/>
      <c r="C331" s="65" t="s">
        <v>64</v>
      </c>
      <c r="D331" s="66">
        <v>162.5545173579475</v>
      </c>
      <c r="E331" s="68"/>
      <c r="F331" s="100" t="s">
        <v>3622</v>
      </c>
      <c r="G331" s="65"/>
      <c r="H331" s="69" t="s">
        <v>420</v>
      </c>
      <c r="I331" s="70"/>
      <c r="J331" s="70"/>
      <c r="K331" s="69" t="s">
        <v>11536</v>
      </c>
      <c r="L331" s="73">
        <v>341.12657536048124</v>
      </c>
      <c r="M331" s="74">
        <v>5071.98388671875</v>
      </c>
      <c r="N331" s="74">
        <v>1069.32958984375</v>
      </c>
      <c r="O331" s="75"/>
      <c r="P331" s="76"/>
      <c r="Q331" s="76"/>
      <c r="R331" s="86"/>
      <c r="S331" s="48">
        <v>0</v>
      </c>
      <c r="T331" s="48">
        <v>3</v>
      </c>
      <c r="U331" s="49">
        <v>2046</v>
      </c>
      <c r="V331" s="49">
        <v>5.2800000000000004E-4</v>
      </c>
      <c r="W331" s="49">
        <v>2.0000000000000002E-5</v>
      </c>
      <c r="X331" s="49">
        <v>1.137121</v>
      </c>
      <c r="Y331" s="49">
        <v>0.16666666666666666</v>
      </c>
      <c r="Z331" s="49">
        <v>0</v>
      </c>
      <c r="AA331" s="71">
        <v>331</v>
      </c>
      <c r="AB331" s="71"/>
      <c r="AC331" s="72"/>
      <c r="AD331" s="78" t="s">
        <v>6833</v>
      </c>
      <c r="AE331" s="78">
        <v>1450</v>
      </c>
      <c r="AF331" s="78">
        <v>1767</v>
      </c>
      <c r="AG331" s="78">
        <v>37880</v>
      </c>
      <c r="AH331" s="78">
        <v>40208</v>
      </c>
      <c r="AI331" s="78"/>
      <c r="AJ331" s="78" t="s">
        <v>7568</v>
      </c>
      <c r="AK331" s="78" t="s">
        <v>8198</v>
      </c>
      <c r="AL331" s="82" t="s">
        <v>8672</v>
      </c>
      <c r="AM331" s="78"/>
      <c r="AN331" s="80">
        <v>42502.13925925926</v>
      </c>
      <c r="AO331" s="82" t="s">
        <v>9337</v>
      </c>
      <c r="AP331" s="78" t="b">
        <v>1</v>
      </c>
      <c r="AQ331" s="78" t="b">
        <v>0</v>
      </c>
      <c r="AR331" s="78" t="b">
        <v>1</v>
      </c>
      <c r="AS331" s="78" t="s">
        <v>9738</v>
      </c>
      <c r="AT331" s="78">
        <v>149</v>
      </c>
      <c r="AU331" s="78"/>
      <c r="AV331" s="78" t="b">
        <v>0</v>
      </c>
      <c r="AW331" s="78" t="s">
        <v>10419</v>
      </c>
      <c r="AX331" s="82" t="s">
        <v>10748</v>
      </c>
      <c r="AY331" s="78" t="s">
        <v>66</v>
      </c>
      <c r="AZ331" s="78" t="str">
        <f>REPLACE(INDEX(GroupVertices[Group], MATCH(Vertices[[#This Row],[Vertex]],GroupVertices[Vertex],0)),1,1,"")</f>
        <v>9</v>
      </c>
      <c r="BA331" s="48" t="s">
        <v>12887</v>
      </c>
      <c r="BB331" s="48" t="s">
        <v>12887</v>
      </c>
      <c r="BC331" s="48" t="s">
        <v>12968</v>
      </c>
      <c r="BD331" s="48" t="s">
        <v>13011</v>
      </c>
      <c r="BE331" s="48" t="s">
        <v>731</v>
      </c>
      <c r="BF331" s="48" t="s">
        <v>731</v>
      </c>
      <c r="BG331" s="120" t="s">
        <v>13357</v>
      </c>
      <c r="BH331" s="120" t="s">
        <v>13654</v>
      </c>
      <c r="BI331" s="120" t="s">
        <v>13880</v>
      </c>
      <c r="BJ331" s="120" t="s">
        <v>13880</v>
      </c>
      <c r="BK331" s="120">
        <v>1</v>
      </c>
      <c r="BL331" s="123">
        <v>2.0833333333333335</v>
      </c>
      <c r="BM331" s="120">
        <v>1</v>
      </c>
      <c r="BN331" s="123">
        <v>2.0833333333333335</v>
      </c>
      <c r="BO331" s="120">
        <v>0</v>
      </c>
      <c r="BP331" s="123">
        <v>0</v>
      </c>
      <c r="BQ331" s="120">
        <v>46</v>
      </c>
      <c r="BR331" s="123">
        <v>95.833333333333329</v>
      </c>
      <c r="BS331" s="120">
        <v>48</v>
      </c>
      <c r="BT331" s="2"/>
      <c r="BU331" s="3"/>
      <c r="BV331" s="3"/>
      <c r="BW331" s="3"/>
      <c r="BX331" s="3"/>
    </row>
    <row r="332" spans="1:76" x14ac:dyDescent="0.25">
      <c r="A332" s="64" t="s">
        <v>484</v>
      </c>
      <c r="B332" s="65"/>
      <c r="C332" s="65" t="s">
        <v>64</v>
      </c>
      <c r="D332" s="66">
        <v>172.21479343587484</v>
      </c>
      <c r="E332" s="68"/>
      <c r="F332" s="100" t="s">
        <v>3673</v>
      </c>
      <c r="G332" s="65"/>
      <c r="H332" s="69" t="s">
        <v>484</v>
      </c>
      <c r="I332" s="70"/>
      <c r="J332" s="70"/>
      <c r="K332" s="69" t="s">
        <v>11537</v>
      </c>
      <c r="L332" s="73">
        <v>1062.9151491070454</v>
      </c>
      <c r="M332" s="74">
        <v>4901.28564453125</v>
      </c>
      <c r="N332" s="74">
        <v>1211.815185546875</v>
      </c>
      <c r="O332" s="75"/>
      <c r="P332" s="76"/>
      <c r="Q332" s="76"/>
      <c r="R332" s="86"/>
      <c r="S332" s="48">
        <v>5</v>
      </c>
      <c r="T332" s="48">
        <v>3</v>
      </c>
      <c r="U332" s="49">
        <v>6387.8525010000003</v>
      </c>
      <c r="V332" s="49">
        <v>6.4199999999999999E-4</v>
      </c>
      <c r="W332" s="49">
        <v>2.0900000000000001E-4</v>
      </c>
      <c r="X332" s="49">
        <v>1.9802709999999999</v>
      </c>
      <c r="Y332" s="49">
        <v>0</v>
      </c>
      <c r="Z332" s="49">
        <v>0.2</v>
      </c>
      <c r="AA332" s="71">
        <v>332</v>
      </c>
      <c r="AB332" s="71"/>
      <c r="AC332" s="72"/>
      <c r="AD332" s="78" t="s">
        <v>6834</v>
      </c>
      <c r="AE332" s="78">
        <v>25539</v>
      </c>
      <c r="AF332" s="78">
        <v>32550</v>
      </c>
      <c r="AG332" s="78">
        <v>28459</v>
      </c>
      <c r="AH332" s="78">
        <v>54635</v>
      </c>
      <c r="AI332" s="78">
        <v>-21600</v>
      </c>
      <c r="AJ332" s="78" t="s">
        <v>7569</v>
      </c>
      <c r="AK332" s="78" t="s">
        <v>8133</v>
      </c>
      <c r="AL332" s="82" t="s">
        <v>8673</v>
      </c>
      <c r="AM332" s="78" t="s">
        <v>9006</v>
      </c>
      <c r="AN332" s="80">
        <v>40372.664178240739</v>
      </c>
      <c r="AO332" s="82" t="s">
        <v>9338</v>
      </c>
      <c r="AP332" s="78" t="b">
        <v>0</v>
      </c>
      <c r="AQ332" s="78" t="b">
        <v>0</v>
      </c>
      <c r="AR332" s="78" t="b">
        <v>1</v>
      </c>
      <c r="AS332" s="78" t="s">
        <v>6304</v>
      </c>
      <c r="AT332" s="78">
        <v>2848</v>
      </c>
      <c r="AU332" s="82" t="s">
        <v>9875</v>
      </c>
      <c r="AV332" s="78" t="b">
        <v>1</v>
      </c>
      <c r="AW332" s="78" t="s">
        <v>10419</v>
      </c>
      <c r="AX332" s="82" t="s">
        <v>10749</v>
      </c>
      <c r="AY332" s="78" t="s">
        <v>66</v>
      </c>
      <c r="AZ332" s="78" t="str">
        <f>REPLACE(INDEX(GroupVertices[Group], MATCH(Vertices[[#This Row],[Vertex]],GroupVertices[Vertex],0)),1,1,"")</f>
        <v>9</v>
      </c>
      <c r="BA332" s="48" t="s">
        <v>12888</v>
      </c>
      <c r="BB332" s="48" t="s">
        <v>12888</v>
      </c>
      <c r="BC332" s="48" t="s">
        <v>12969</v>
      </c>
      <c r="BD332" s="48" t="s">
        <v>13012</v>
      </c>
      <c r="BE332" s="48" t="s">
        <v>13061</v>
      </c>
      <c r="BF332" s="48" t="s">
        <v>13141</v>
      </c>
      <c r="BG332" s="120" t="s">
        <v>13358</v>
      </c>
      <c r="BH332" s="120" t="s">
        <v>13655</v>
      </c>
      <c r="BI332" s="120" t="s">
        <v>13881</v>
      </c>
      <c r="BJ332" s="120" t="s">
        <v>14158</v>
      </c>
      <c r="BK332" s="120">
        <v>6</v>
      </c>
      <c r="BL332" s="123">
        <v>6.9767441860465116</v>
      </c>
      <c r="BM332" s="120">
        <v>1</v>
      </c>
      <c r="BN332" s="123">
        <v>1.1627906976744187</v>
      </c>
      <c r="BO332" s="120">
        <v>0</v>
      </c>
      <c r="BP332" s="123">
        <v>0</v>
      </c>
      <c r="BQ332" s="120">
        <v>79</v>
      </c>
      <c r="BR332" s="123">
        <v>91.860465116279073</v>
      </c>
      <c r="BS332" s="120">
        <v>86</v>
      </c>
      <c r="BT332" s="2"/>
      <c r="BU332" s="3"/>
      <c r="BV332" s="3"/>
      <c r="BW332" s="3"/>
      <c r="BX332" s="3"/>
    </row>
    <row r="333" spans="1:76" x14ac:dyDescent="0.25">
      <c r="A333" s="64" t="s">
        <v>421</v>
      </c>
      <c r="B333" s="65"/>
      <c r="C333" s="65" t="s">
        <v>64</v>
      </c>
      <c r="D333" s="66">
        <v>163.83866281845746</v>
      </c>
      <c r="E333" s="68"/>
      <c r="F333" s="100" t="s">
        <v>3623</v>
      </c>
      <c r="G333" s="65"/>
      <c r="H333" s="69" t="s">
        <v>421</v>
      </c>
      <c r="I333" s="70"/>
      <c r="J333" s="70"/>
      <c r="K333" s="69" t="s">
        <v>11538</v>
      </c>
      <c r="L333" s="73">
        <v>1</v>
      </c>
      <c r="M333" s="74">
        <v>1895.52197265625</v>
      </c>
      <c r="N333" s="74">
        <v>6037.3642578125</v>
      </c>
      <c r="O333" s="75"/>
      <c r="P333" s="76"/>
      <c r="Q333" s="76"/>
      <c r="R333" s="86"/>
      <c r="S333" s="48">
        <v>1</v>
      </c>
      <c r="T333" s="48">
        <v>1</v>
      </c>
      <c r="U333" s="49">
        <v>0</v>
      </c>
      <c r="V333" s="49">
        <v>0</v>
      </c>
      <c r="W333" s="49">
        <v>0</v>
      </c>
      <c r="X333" s="49">
        <v>0.99999899999999997</v>
      </c>
      <c r="Y333" s="49">
        <v>0</v>
      </c>
      <c r="Z333" s="49" t="s">
        <v>15767</v>
      </c>
      <c r="AA333" s="71">
        <v>333</v>
      </c>
      <c r="AB333" s="71"/>
      <c r="AC333" s="72"/>
      <c r="AD333" s="78" t="s">
        <v>6835</v>
      </c>
      <c r="AE333" s="78">
        <v>4922</v>
      </c>
      <c r="AF333" s="78">
        <v>5859</v>
      </c>
      <c r="AG333" s="78">
        <v>13946</v>
      </c>
      <c r="AH333" s="78">
        <v>717</v>
      </c>
      <c r="AI333" s="78">
        <v>-14400</v>
      </c>
      <c r="AJ333" s="78" t="s">
        <v>7570</v>
      </c>
      <c r="AK333" s="78" t="s">
        <v>8199</v>
      </c>
      <c r="AL333" s="82" t="s">
        <v>8674</v>
      </c>
      <c r="AM333" s="78" t="s">
        <v>9005</v>
      </c>
      <c r="AN333" s="80">
        <v>41094.724120370367</v>
      </c>
      <c r="AO333" s="82" t="s">
        <v>9339</v>
      </c>
      <c r="AP333" s="78" t="b">
        <v>0</v>
      </c>
      <c r="AQ333" s="78" t="b">
        <v>0</v>
      </c>
      <c r="AR333" s="78" t="b">
        <v>0</v>
      </c>
      <c r="AS333" s="78" t="s">
        <v>6304</v>
      </c>
      <c r="AT333" s="78">
        <v>378</v>
      </c>
      <c r="AU333" s="82" t="s">
        <v>9876</v>
      </c>
      <c r="AV333" s="78" t="b">
        <v>0</v>
      </c>
      <c r="AW333" s="78" t="s">
        <v>10419</v>
      </c>
      <c r="AX333" s="82" t="s">
        <v>10750</v>
      </c>
      <c r="AY333" s="78" t="s">
        <v>66</v>
      </c>
      <c r="AZ333" s="78" t="str">
        <f>REPLACE(INDEX(GroupVertices[Group], MATCH(Vertices[[#This Row],[Vertex]],GroupVertices[Vertex],0)),1,1,"")</f>
        <v>1</v>
      </c>
      <c r="BA333" s="48" t="s">
        <v>2116</v>
      </c>
      <c r="BB333" s="48" t="s">
        <v>2116</v>
      </c>
      <c r="BC333" s="48" t="s">
        <v>2507</v>
      </c>
      <c r="BD333" s="48" t="s">
        <v>2507</v>
      </c>
      <c r="BE333" s="48" t="s">
        <v>2762</v>
      </c>
      <c r="BF333" s="48" t="s">
        <v>2762</v>
      </c>
      <c r="BG333" s="120" t="s">
        <v>13359</v>
      </c>
      <c r="BH333" s="120" t="s">
        <v>13359</v>
      </c>
      <c r="BI333" s="120" t="s">
        <v>13882</v>
      </c>
      <c r="BJ333" s="120" t="s">
        <v>13882</v>
      </c>
      <c r="BK333" s="120">
        <v>3</v>
      </c>
      <c r="BL333" s="123">
        <v>7.5</v>
      </c>
      <c r="BM333" s="120">
        <v>0</v>
      </c>
      <c r="BN333" s="123">
        <v>0</v>
      </c>
      <c r="BO333" s="120">
        <v>0</v>
      </c>
      <c r="BP333" s="123">
        <v>0</v>
      </c>
      <c r="BQ333" s="120">
        <v>37</v>
      </c>
      <c r="BR333" s="123">
        <v>92.5</v>
      </c>
      <c r="BS333" s="120">
        <v>40</v>
      </c>
      <c r="BT333" s="2"/>
      <c r="BU333" s="3"/>
      <c r="BV333" s="3"/>
      <c r="BW333" s="3"/>
      <c r="BX333" s="3"/>
    </row>
    <row r="334" spans="1:76" x14ac:dyDescent="0.25">
      <c r="A334" s="64" t="s">
        <v>422</v>
      </c>
      <c r="B334" s="65"/>
      <c r="C334" s="65" t="s">
        <v>64</v>
      </c>
      <c r="D334" s="66">
        <v>162.02008438647914</v>
      </c>
      <c r="E334" s="68"/>
      <c r="F334" s="100" t="s">
        <v>3624</v>
      </c>
      <c r="G334" s="65"/>
      <c r="H334" s="69" t="s">
        <v>422</v>
      </c>
      <c r="I334" s="70"/>
      <c r="J334" s="70"/>
      <c r="K334" s="69" t="s">
        <v>11539</v>
      </c>
      <c r="L334" s="73">
        <v>1</v>
      </c>
      <c r="M334" s="74">
        <v>2122.269775390625</v>
      </c>
      <c r="N334" s="74">
        <v>6037.3642578125</v>
      </c>
      <c r="O334" s="75"/>
      <c r="P334" s="76"/>
      <c r="Q334" s="76"/>
      <c r="R334" s="86"/>
      <c r="S334" s="48">
        <v>1</v>
      </c>
      <c r="T334" s="48">
        <v>1</v>
      </c>
      <c r="U334" s="49">
        <v>0</v>
      </c>
      <c r="V334" s="49">
        <v>0</v>
      </c>
      <c r="W334" s="49">
        <v>0</v>
      </c>
      <c r="X334" s="49">
        <v>0.99999899999999997</v>
      </c>
      <c r="Y334" s="49">
        <v>0</v>
      </c>
      <c r="Z334" s="49" t="s">
        <v>15767</v>
      </c>
      <c r="AA334" s="71">
        <v>334</v>
      </c>
      <c r="AB334" s="71"/>
      <c r="AC334" s="72"/>
      <c r="AD334" s="78" t="s">
        <v>6836</v>
      </c>
      <c r="AE334" s="78">
        <v>217</v>
      </c>
      <c r="AF334" s="78">
        <v>64</v>
      </c>
      <c r="AG334" s="78">
        <v>1852</v>
      </c>
      <c r="AH334" s="78">
        <v>159</v>
      </c>
      <c r="AI334" s="78">
        <v>-28800</v>
      </c>
      <c r="AJ334" s="78" t="s">
        <v>7571</v>
      </c>
      <c r="AK334" s="78" t="s">
        <v>8200</v>
      </c>
      <c r="AL334" s="82" t="s">
        <v>8675</v>
      </c>
      <c r="AM334" s="78" t="s">
        <v>9004</v>
      </c>
      <c r="AN334" s="80">
        <v>40881.79451388889</v>
      </c>
      <c r="AO334" s="82" t="s">
        <v>9340</v>
      </c>
      <c r="AP334" s="78" t="b">
        <v>1</v>
      </c>
      <c r="AQ334" s="78" t="b">
        <v>0</v>
      </c>
      <c r="AR334" s="78" t="b">
        <v>0</v>
      </c>
      <c r="AS334" s="78" t="s">
        <v>6303</v>
      </c>
      <c r="AT334" s="78">
        <v>2</v>
      </c>
      <c r="AU334" s="82" t="s">
        <v>9742</v>
      </c>
      <c r="AV334" s="78" t="b">
        <v>0</v>
      </c>
      <c r="AW334" s="78" t="s">
        <v>10419</v>
      </c>
      <c r="AX334" s="82" t="s">
        <v>10751</v>
      </c>
      <c r="AY334" s="78" t="s">
        <v>66</v>
      </c>
      <c r="AZ334" s="78" t="str">
        <f>REPLACE(INDEX(GroupVertices[Group], MATCH(Vertices[[#This Row],[Vertex]],GroupVertices[Vertex],0)),1,1,"")</f>
        <v>1</v>
      </c>
      <c r="BA334" s="48" t="s">
        <v>2117</v>
      </c>
      <c r="BB334" s="48" t="s">
        <v>2117</v>
      </c>
      <c r="BC334" s="48" t="s">
        <v>2539</v>
      </c>
      <c r="BD334" s="48" t="s">
        <v>2539</v>
      </c>
      <c r="BE334" s="48" t="s">
        <v>731</v>
      </c>
      <c r="BF334" s="48" t="s">
        <v>731</v>
      </c>
      <c r="BG334" s="120" t="s">
        <v>13360</v>
      </c>
      <c r="BH334" s="120" t="s">
        <v>13360</v>
      </c>
      <c r="BI334" s="120" t="s">
        <v>13883</v>
      </c>
      <c r="BJ334" s="120" t="s">
        <v>13883</v>
      </c>
      <c r="BK334" s="120">
        <v>0</v>
      </c>
      <c r="BL334" s="123">
        <v>0</v>
      </c>
      <c r="BM334" s="120">
        <v>0</v>
      </c>
      <c r="BN334" s="123">
        <v>0</v>
      </c>
      <c r="BO334" s="120">
        <v>0</v>
      </c>
      <c r="BP334" s="123">
        <v>0</v>
      </c>
      <c r="BQ334" s="120">
        <v>13</v>
      </c>
      <c r="BR334" s="123">
        <v>100</v>
      </c>
      <c r="BS334" s="120">
        <v>13</v>
      </c>
      <c r="BT334" s="2"/>
      <c r="BU334" s="3"/>
      <c r="BV334" s="3"/>
      <c r="BW334" s="3"/>
      <c r="BX334" s="3"/>
    </row>
    <row r="335" spans="1:76" x14ac:dyDescent="0.25">
      <c r="A335" s="64" t="s">
        <v>423</v>
      </c>
      <c r="B335" s="65"/>
      <c r="C335" s="65" t="s">
        <v>64</v>
      </c>
      <c r="D335" s="66">
        <v>162.56361809557086</v>
      </c>
      <c r="E335" s="68"/>
      <c r="F335" s="100" t="s">
        <v>3625</v>
      </c>
      <c r="G335" s="65"/>
      <c r="H335" s="69" t="s">
        <v>423</v>
      </c>
      <c r="I335" s="70"/>
      <c r="J335" s="70"/>
      <c r="K335" s="69" t="s">
        <v>11540</v>
      </c>
      <c r="L335" s="73">
        <v>1</v>
      </c>
      <c r="M335" s="74">
        <v>1846.0816650390625</v>
      </c>
      <c r="N335" s="74">
        <v>3345.79052734375</v>
      </c>
      <c r="O335" s="75"/>
      <c r="P335" s="76"/>
      <c r="Q335" s="76"/>
      <c r="R335" s="86"/>
      <c r="S335" s="48">
        <v>0</v>
      </c>
      <c r="T335" s="48">
        <v>1</v>
      </c>
      <c r="U335" s="49">
        <v>0</v>
      </c>
      <c r="V335" s="49">
        <v>7.3200000000000001E-4</v>
      </c>
      <c r="W335" s="49">
        <v>5.5880000000000001E-3</v>
      </c>
      <c r="X335" s="49">
        <v>0.34510000000000002</v>
      </c>
      <c r="Y335" s="49">
        <v>0</v>
      </c>
      <c r="Z335" s="49">
        <v>0</v>
      </c>
      <c r="AA335" s="71">
        <v>335</v>
      </c>
      <c r="AB335" s="71"/>
      <c r="AC335" s="72"/>
      <c r="AD335" s="78" t="s">
        <v>6837</v>
      </c>
      <c r="AE335" s="78">
        <v>1427</v>
      </c>
      <c r="AF335" s="78">
        <v>1796</v>
      </c>
      <c r="AG335" s="78">
        <v>56683</v>
      </c>
      <c r="AH335" s="78">
        <v>8070</v>
      </c>
      <c r="AI335" s="78">
        <v>3600</v>
      </c>
      <c r="AJ335" s="78" t="s">
        <v>7572</v>
      </c>
      <c r="AK335" s="78" t="s">
        <v>6440</v>
      </c>
      <c r="AL335" s="78"/>
      <c r="AM335" s="78" t="s">
        <v>9011</v>
      </c>
      <c r="AN335" s="80">
        <v>41613.919733796298</v>
      </c>
      <c r="AO335" s="82" t="s">
        <v>9341</v>
      </c>
      <c r="AP335" s="78" t="b">
        <v>0</v>
      </c>
      <c r="AQ335" s="78" t="b">
        <v>0</v>
      </c>
      <c r="AR335" s="78" t="b">
        <v>1</v>
      </c>
      <c r="AS335" s="78" t="s">
        <v>6305</v>
      </c>
      <c r="AT335" s="78">
        <v>3342</v>
      </c>
      <c r="AU335" s="82" t="s">
        <v>9877</v>
      </c>
      <c r="AV335" s="78" t="b">
        <v>0</v>
      </c>
      <c r="AW335" s="78" t="s">
        <v>10419</v>
      </c>
      <c r="AX335" s="82" t="s">
        <v>10752</v>
      </c>
      <c r="AY335" s="78" t="s">
        <v>66</v>
      </c>
      <c r="AZ335" s="78" t="str">
        <f>REPLACE(INDEX(GroupVertices[Group], MATCH(Vertices[[#This Row],[Vertex]],GroupVertices[Vertex],0)),1,1,"")</f>
        <v>2</v>
      </c>
      <c r="BA335" s="48"/>
      <c r="BB335" s="48"/>
      <c r="BC335" s="48"/>
      <c r="BD335" s="48"/>
      <c r="BE335" s="48"/>
      <c r="BF335" s="48"/>
      <c r="BG335" s="120" t="s">
        <v>13361</v>
      </c>
      <c r="BH335" s="120" t="s">
        <v>13361</v>
      </c>
      <c r="BI335" s="120" t="s">
        <v>13884</v>
      </c>
      <c r="BJ335" s="120" t="s">
        <v>13884</v>
      </c>
      <c r="BK335" s="120">
        <v>1</v>
      </c>
      <c r="BL335" s="123">
        <v>5.2631578947368425</v>
      </c>
      <c r="BM335" s="120">
        <v>0</v>
      </c>
      <c r="BN335" s="123">
        <v>0</v>
      </c>
      <c r="BO335" s="120">
        <v>0</v>
      </c>
      <c r="BP335" s="123">
        <v>0</v>
      </c>
      <c r="BQ335" s="120">
        <v>18</v>
      </c>
      <c r="BR335" s="123">
        <v>94.736842105263165</v>
      </c>
      <c r="BS335" s="120">
        <v>19</v>
      </c>
      <c r="BT335" s="2"/>
      <c r="BU335" s="3"/>
      <c r="BV335" s="3"/>
      <c r="BW335" s="3"/>
      <c r="BX335" s="3"/>
    </row>
    <row r="336" spans="1:76" x14ac:dyDescent="0.25">
      <c r="A336" s="64" t="s">
        <v>424</v>
      </c>
      <c r="B336" s="65"/>
      <c r="C336" s="65" t="s">
        <v>64</v>
      </c>
      <c r="D336" s="66">
        <v>162.39478372173059</v>
      </c>
      <c r="E336" s="68"/>
      <c r="F336" s="100" t="s">
        <v>3626</v>
      </c>
      <c r="G336" s="65"/>
      <c r="H336" s="69" t="s">
        <v>424</v>
      </c>
      <c r="I336" s="70"/>
      <c r="J336" s="70"/>
      <c r="K336" s="69" t="s">
        <v>11541</v>
      </c>
      <c r="L336" s="73">
        <v>115.04048421177426</v>
      </c>
      <c r="M336" s="74">
        <v>1054.1285400390625</v>
      </c>
      <c r="N336" s="74">
        <v>1325.1661376953125</v>
      </c>
      <c r="O336" s="75"/>
      <c r="P336" s="76"/>
      <c r="Q336" s="76"/>
      <c r="R336" s="86"/>
      <c r="S336" s="48">
        <v>0</v>
      </c>
      <c r="T336" s="48">
        <v>3</v>
      </c>
      <c r="U336" s="49">
        <v>686</v>
      </c>
      <c r="V336" s="49">
        <v>6.8900000000000005E-4</v>
      </c>
      <c r="W336" s="49">
        <v>9.1909999999999995E-3</v>
      </c>
      <c r="X336" s="49">
        <v>0.86032399999999998</v>
      </c>
      <c r="Y336" s="49">
        <v>0.33333333333333331</v>
      </c>
      <c r="Z336" s="49">
        <v>0</v>
      </c>
      <c r="AA336" s="71">
        <v>336</v>
      </c>
      <c r="AB336" s="71"/>
      <c r="AC336" s="72"/>
      <c r="AD336" s="78" t="s">
        <v>6838</v>
      </c>
      <c r="AE336" s="78">
        <v>793</v>
      </c>
      <c r="AF336" s="78">
        <v>1258</v>
      </c>
      <c r="AG336" s="78">
        <v>131908</v>
      </c>
      <c r="AH336" s="78">
        <v>5</v>
      </c>
      <c r="AI336" s="78"/>
      <c r="AJ336" s="78" t="s">
        <v>7573</v>
      </c>
      <c r="AK336" s="78" t="s">
        <v>8201</v>
      </c>
      <c r="AL336" s="82" t="s">
        <v>8676</v>
      </c>
      <c r="AM336" s="78"/>
      <c r="AN336" s="80">
        <v>42625.614421296297</v>
      </c>
      <c r="AO336" s="82" t="s">
        <v>9342</v>
      </c>
      <c r="AP336" s="78" t="b">
        <v>1</v>
      </c>
      <c r="AQ336" s="78" t="b">
        <v>0</v>
      </c>
      <c r="AR336" s="78" t="b">
        <v>0</v>
      </c>
      <c r="AS336" s="78" t="s">
        <v>9732</v>
      </c>
      <c r="AT336" s="78">
        <v>344</v>
      </c>
      <c r="AU336" s="78"/>
      <c r="AV336" s="78" t="b">
        <v>0</v>
      </c>
      <c r="AW336" s="78" t="s">
        <v>10419</v>
      </c>
      <c r="AX336" s="82" t="s">
        <v>10753</v>
      </c>
      <c r="AY336" s="78" t="s">
        <v>66</v>
      </c>
      <c r="AZ336" s="78" t="str">
        <f>REPLACE(INDEX(GroupVertices[Group], MATCH(Vertices[[#This Row],[Vertex]],GroupVertices[Vertex],0)),1,1,"")</f>
        <v>2</v>
      </c>
      <c r="BA336" s="48" t="s">
        <v>12889</v>
      </c>
      <c r="BB336" s="48" t="s">
        <v>12889</v>
      </c>
      <c r="BC336" s="48" t="s">
        <v>12243</v>
      </c>
      <c r="BD336" s="48" t="s">
        <v>12960</v>
      </c>
      <c r="BE336" s="48" t="s">
        <v>13062</v>
      </c>
      <c r="BF336" s="48" t="s">
        <v>13142</v>
      </c>
      <c r="BG336" s="120" t="s">
        <v>13362</v>
      </c>
      <c r="BH336" s="120" t="s">
        <v>13656</v>
      </c>
      <c r="BI336" s="120" t="s">
        <v>13885</v>
      </c>
      <c r="BJ336" s="120" t="s">
        <v>13885</v>
      </c>
      <c r="BK336" s="120">
        <v>2</v>
      </c>
      <c r="BL336" s="123">
        <v>2.9411764705882355</v>
      </c>
      <c r="BM336" s="120">
        <v>0</v>
      </c>
      <c r="BN336" s="123">
        <v>0</v>
      </c>
      <c r="BO336" s="120">
        <v>0</v>
      </c>
      <c r="BP336" s="123">
        <v>0</v>
      </c>
      <c r="BQ336" s="120">
        <v>66</v>
      </c>
      <c r="BR336" s="123">
        <v>97.058823529411768</v>
      </c>
      <c r="BS336" s="120">
        <v>68</v>
      </c>
      <c r="BT336" s="2"/>
      <c r="BU336" s="3"/>
      <c r="BV336" s="3"/>
      <c r="BW336" s="3"/>
      <c r="BX336" s="3"/>
    </row>
    <row r="337" spans="1:76" x14ac:dyDescent="0.25">
      <c r="A337" s="64" t="s">
        <v>868</v>
      </c>
      <c r="B337" s="65"/>
      <c r="C337" s="65" t="s">
        <v>64</v>
      </c>
      <c r="D337" s="66">
        <v>162.00031381853873</v>
      </c>
      <c r="E337" s="68"/>
      <c r="F337" s="100" t="s">
        <v>10208</v>
      </c>
      <c r="G337" s="65"/>
      <c r="H337" s="69" t="s">
        <v>868</v>
      </c>
      <c r="I337" s="70"/>
      <c r="J337" s="70"/>
      <c r="K337" s="69" t="s">
        <v>11542</v>
      </c>
      <c r="L337" s="73">
        <v>1</v>
      </c>
      <c r="M337" s="74">
        <v>979.7978515625</v>
      </c>
      <c r="N337" s="74">
        <v>352.9058837890625</v>
      </c>
      <c r="O337" s="75"/>
      <c r="P337" s="76"/>
      <c r="Q337" s="76"/>
      <c r="R337" s="86"/>
      <c r="S337" s="48">
        <v>1</v>
      </c>
      <c r="T337" s="48">
        <v>0</v>
      </c>
      <c r="U337" s="49">
        <v>0</v>
      </c>
      <c r="V337" s="49">
        <v>5.5699999999999999E-4</v>
      </c>
      <c r="W337" s="49">
        <v>8.5599999999999999E-4</v>
      </c>
      <c r="X337" s="49">
        <v>0.393758</v>
      </c>
      <c r="Y337" s="49">
        <v>0</v>
      </c>
      <c r="Z337" s="49">
        <v>0</v>
      </c>
      <c r="AA337" s="71">
        <v>337</v>
      </c>
      <c r="AB337" s="71"/>
      <c r="AC337" s="72"/>
      <c r="AD337" s="78" t="s">
        <v>6839</v>
      </c>
      <c r="AE337" s="78">
        <v>0</v>
      </c>
      <c r="AF337" s="78">
        <v>1</v>
      </c>
      <c r="AG337" s="78">
        <v>1</v>
      </c>
      <c r="AH337" s="78">
        <v>0</v>
      </c>
      <c r="AI337" s="78"/>
      <c r="AJ337" s="78"/>
      <c r="AK337" s="78"/>
      <c r="AL337" s="78"/>
      <c r="AM337" s="78"/>
      <c r="AN337" s="80">
        <v>42074.26226851852</v>
      </c>
      <c r="AO337" s="78"/>
      <c r="AP337" s="78" t="b">
        <v>1</v>
      </c>
      <c r="AQ337" s="78" t="b">
        <v>0</v>
      </c>
      <c r="AR337" s="78" t="b">
        <v>0</v>
      </c>
      <c r="AS337" s="78" t="s">
        <v>6303</v>
      </c>
      <c r="AT337" s="78">
        <v>0</v>
      </c>
      <c r="AU337" s="82" t="s">
        <v>9742</v>
      </c>
      <c r="AV337" s="78" t="b">
        <v>0</v>
      </c>
      <c r="AW337" s="78" t="s">
        <v>10419</v>
      </c>
      <c r="AX337" s="82" t="s">
        <v>10754</v>
      </c>
      <c r="AY337" s="78" t="s">
        <v>65</v>
      </c>
      <c r="AZ337" s="78" t="str">
        <f>REPLACE(INDEX(GroupVertices[Group], MATCH(Vertices[[#This Row],[Vertex]],GroupVertices[Vertex],0)),1,1,"")</f>
        <v>2</v>
      </c>
      <c r="BA337" s="48"/>
      <c r="BB337" s="48"/>
      <c r="BC337" s="48"/>
      <c r="BD337" s="48"/>
      <c r="BE337" s="48"/>
      <c r="BF337" s="48"/>
      <c r="BG337" s="48"/>
      <c r="BH337" s="48"/>
      <c r="BI337" s="48"/>
      <c r="BJ337" s="48"/>
      <c r="BK337" s="48"/>
      <c r="BL337" s="49"/>
      <c r="BM337" s="48"/>
      <c r="BN337" s="49"/>
      <c r="BO337" s="48"/>
      <c r="BP337" s="49"/>
      <c r="BQ337" s="48"/>
      <c r="BR337" s="49"/>
      <c r="BS337" s="48"/>
      <c r="BT337" s="2"/>
      <c r="BU337" s="3"/>
      <c r="BV337" s="3"/>
      <c r="BW337" s="3"/>
      <c r="BX337" s="3"/>
    </row>
    <row r="338" spans="1:76" x14ac:dyDescent="0.25">
      <c r="A338" s="64" t="s">
        <v>426</v>
      </c>
      <c r="B338" s="65"/>
      <c r="C338" s="65" t="s">
        <v>64</v>
      </c>
      <c r="D338" s="66">
        <v>162.33515819937065</v>
      </c>
      <c r="E338" s="68"/>
      <c r="F338" s="100" t="s">
        <v>3627</v>
      </c>
      <c r="G338" s="65"/>
      <c r="H338" s="69" t="s">
        <v>426</v>
      </c>
      <c r="I338" s="70"/>
      <c r="J338" s="70"/>
      <c r="K338" s="69" t="s">
        <v>11543</v>
      </c>
      <c r="L338" s="73">
        <v>1</v>
      </c>
      <c r="M338" s="74">
        <v>7884.07470703125</v>
      </c>
      <c r="N338" s="74">
        <v>8665.0478515625</v>
      </c>
      <c r="O338" s="75"/>
      <c r="P338" s="76"/>
      <c r="Q338" s="76"/>
      <c r="R338" s="86"/>
      <c r="S338" s="48">
        <v>0</v>
      </c>
      <c r="T338" s="48">
        <v>2</v>
      </c>
      <c r="U338" s="49">
        <v>0</v>
      </c>
      <c r="V338" s="49">
        <v>3.8462000000000003E-2</v>
      </c>
      <c r="W338" s="49">
        <v>0</v>
      </c>
      <c r="X338" s="49">
        <v>0.631718</v>
      </c>
      <c r="Y338" s="49">
        <v>0.5</v>
      </c>
      <c r="Z338" s="49">
        <v>0</v>
      </c>
      <c r="AA338" s="71">
        <v>338</v>
      </c>
      <c r="AB338" s="71"/>
      <c r="AC338" s="72"/>
      <c r="AD338" s="78" t="s">
        <v>6840</v>
      </c>
      <c r="AE338" s="78">
        <v>896</v>
      </c>
      <c r="AF338" s="78">
        <v>1068</v>
      </c>
      <c r="AG338" s="78">
        <v>2387</v>
      </c>
      <c r="AH338" s="78">
        <v>1200</v>
      </c>
      <c r="AI338" s="78"/>
      <c r="AJ338" s="78" t="s">
        <v>7574</v>
      </c>
      <c r="AK338" s="78"/>
      <c r="AL338" s="78"/>
      <c r="AM338" s="78"/>
      <c r="AN338" s="80">
        <v>41590.341898148145</v>
      </c>
      <c r="AO338" s="82" t="s">
        <v>9343</v>
      </c>
      <c r="AP338" s="78" t="b">
        <v>1</v>
      </c>
      <c r="AQ338" s="78" t="b">
        <v>0</v>
      </c>
      <c r="AR338" s="78" t="b">
        <v>1</v>
      </c>
      <c r="AS338" s="78" t="s">
        <v>6308</v>
      </c>
      <c r="AT338" s="78">
        <v>76</v>
      </c>
      <c r="AU338" s="82" t="s">
        <v>9742</v>
      </c>
      <c r="AV338" s="78" t="b">
        <v>0</v>
      </c>
      <c r="AW338" s="78" t="s">
        <v>10419</v>
      </c>
      <c r="AX338" s="82" t="s">
        <v>10755</v>
      </c>
      <c r="AY338" s="78" t="s">
        <v>66</v>
      </c>
      <c r="AZ338" s="78" t="str">
        <f>REPLACE(INDEX(GroupVertices[Group], MATCH(Vertices[[#This Row],[Vertex]],GroupVertices[Vertex],0)),1,1,"")</f>
        <v>11</v>
      </c>
      <c r="BA338" s="48"/>
      <c r="BB338" s="48"/>
      <c r="BC338" s="48"/>
      <c r="BD338" s="48"/>
      <c r="BE338" s="48" t="s">
        <v>2725</v>
      </c>
      <c r="BF338" s="48" t="s">
        <v>2725</v>
      </c>
      <c r="BG338" s="120" t="s">
        <v>13314</v>
      </c>
      <c r="BH338" s="120" t="s">
        <v>13314</v>
      </c>
      <c r="BI338" s="120" t="s">
        <v>13839</v>
      </c>
      <c r="BJ338" s="120" t="s">
        <v>13839</v>
      </c>
      <c r="BK338" s="120">
        <v>0</v>
      </c>
      <c r="BL338" s="123">
        <v>0</v>
      </c>
      <c r="BM338" s="120">
        <v>0</v>
      </c>
      <c r="BN338" s="123">
        <v>0</v>
      </c>
      <c r="BO338" s="120">
        <v>0</v>
      </c>
      <c r="BP338" s="123">
        <v>0</v>
      </c>
      <c r="BQ338" s="120">
        <v>15</v>
      </c>
      <c r="BR338" s="123">
        <v>100</v>
      </c>
      <c r="BS338" s="120">
        <v>15</v>
      </c>
      <c r="BT338" s="2"/>
      <c r="BU338" s="3"/>
      <c r="BV338" s="3"/>
      <c r="BW338" s="3"/>
      <c r="BX338" s="3"/>
    </row>
    <row r="339" spans="1:76" x14ac:dyDescent="0.25">
      <c r="A339" s="64" t="s">
        <v>427</v>
      </c>
      <c r="B339" s="65"/>
      <c r="C339" s="65" t="s">
        <v>64</v>
      </c>
      <c r="D339" s="66">
        <v>164.24286109635017</v>
      </c>
      <c r="E339" s="68"/>
      <c r="F339" s="100" t="s">
        <v>10209</v>
      </c>
      <c r="G339" s="65"/>
      <c r="H339" s="69" t="s">
        <v>427</v>
      </c>
      <c r="I339" s="70"/>
      <c r="J339" s="70"/>
      <c r="K339" s="69" t="s">
        <v>11544</v>
      </c>
      <c r="L339" s="73">
        <v>1</v>
      </c>
      <c r="M339" s="74">
        <v>2349.017822265625</v>
      </c>
      <c r="N339" s="74">
        <v>6037.3642578125</v>
      </c>
      <c r="O339" s="75"/>
      <c r="P339" s="76"/>
      <c r="Q339" s="76"/>
      <c r="R339" s="86"/>
      <c r="S339" s="48">
        <v>1</v>
      </c>
      <c r="T339" s="48">
        <v>1</v>
      </c>
      <c r="U339" s="49">
        <v>0</v>
      </c>
      <c r="V339" s="49">
        <v>0</v>
      </c>
      <c r="W339" s="49">
        <v>0</v>
      </c>
      <c r="X339" s="49">
        <v>0.99999899999999997</v>
      </c>
      <c r="Y339" s="49">
        <v>0</v>
      </c>
      <c r="Z339" s="49" t="s">
        <v>15767</v>
      </c>
      <c r="AA339" s="71">
        <v>339</v>
      </c>
      <c r="AB339" s="71"/>
      <c r="AC339" s="72"/>
      <c r="AD339" s="78" t="s">
        <v>6841</v>
      </c>
      <c r="AE339" s="78">
        <v>6405</v>
      </c>
      <c r="AF339" s="78">
        <v>7147</v>
      </c>
      <c r="AG339" s="78">
        <v>3654</v>
      </c>
      <c r="AH339" s="78">
        <v>596</v>
      </c>
      <c r="AI339" s="78">
        <v>0</v>
      </c>
      <c r="AJ339" s="78" t="s">
        <v>7575</v>
      </c>
      <c r="AK339" s="78" t="s">
        <v>8202</v>
      </c>
      <c r="AL339" s="82" t="s">
        <v>8677</v>
      </c>
      <c r="AM339" s="78" t="s">
        <v>7997</v>
      </c>
      <c r="AN339" s="80">
        <v>40543.727812500001</v>
      </c>
      <c r="AO339" s="82" t="s">
        <v>9344</v>
      </c>
      <c r="AP339" s="78" t="b">
        <v>0</v>
      </c>
      <c r="AQ339" s="78" t="b">
        <v>0</v>
      </c>
      <c r="AR339" s="78" t="b">
        <v>0</v>
      </c>
      <c r="AS339" s="78" t="s">
        <v>6304</v>
      </c>
      <c r="AT339" s="78">
        <v>1043</v>
      </c>
      <c r="AU339" s="82" t="s">
        <v>9878</v>
      </c>
      <c r="AV339" s="78" t="b">
        <v>0</v>
      </c>
      <c r="AW339" s="78" t="s">
        <v>10419</v>
      </c>
      <c r="AX339" s="82" t="s">
        <v>10756</v>
      </c>
      <c r="AY339" s="78" t="s">
        <v>66</v>
      </c>
      <c r="AZ339" s="78" t="str">
        <f>REPLACE(INDEX(GroupVertices[Group], MATCH(Vertices[[#This Row],[Vertex]],GroupVertices[Vertex],0)),1,1,"")</f>
        <v>1</v>
      </c>
      <c r="BA339" s="48"/>
      <c r="BB339" s="48"/>
      <c r="BC339" s="48"/>
      <c r="BD339" s="48"/>
      <c r="BE339" s="48" t="s">
        <v>2765</v>
      </c>
      <c r="BF339" s="48" t="s">
        <v>2765</v>
      </c>
      <c r="BG339" s="120" t="s">
        <v>13363</v>
      </c>
      <c r="BH339" s="120" t="s">
        <v>13363</v>
      </c>
      <c r="BI339" s="120" t="s">
        <v>13886</v>
      </c>
      <c r="BJ339" s="120" t="s">
        <v>13886</v>
      </c>
      <c r="BK339" s="120">
        <v>1</v>
      </c>
      <c r="BL339" s="123">
        <v>2.4390243902439024</v>
      </c>
      <c r="BM339" s="120">
        <v>0</v>
      </c>
      <c r="BN339" s="123">
        <v>0</v>
      </c>
      <c r="BO339" s="120">
        <v>0</v>
      </c>
      <c r="BP339" s="123">
        <v>0</v>
      </c>
      <c r="BQ339" s="120">
        <v>40</v>
      </c>
      <c r="BR339" s="123">
        <v>97.560975609756099</v>
      </c>
      <c r="BS339" s="120">
        <v>41</v>
      </c>
      <c r="BT339" s="2"/>
      <c r="BU339" s="3"/>
      <c r="BV339" s="3"/>
      <c r="BW339" s="3"/>
      <c r="BX339" s="3"/>
    </row>
    <row r="340" spans="1:76" x14ac:dyDescent="0.25">
      <c r="A340" s="64" t="s">
        <v>428</v>
      </c>
      <c r="B340" s="65"/>
      <c r="C340" s="65" t="s">
        <v>64</v>
      </c>
      <c r="D340" s="66">
        <v>162.88747882754697</v>
      </c>
      <c r="E340" s="68"/>
      <c r="F340" s="100" t="s">
        <v>10210</v>
      </c>
      <c r="G340" s="65"/>
      <c r="H340" s="69" t="s">
        <v>428</v>
      </c>
      <c r="I340" s="70"/>
      <c r="J340" s="70"/>
      <c r="K340" s="69" t="s">
        <v>11545</v>
      </c>
      <c r="L340" s="73">
        <v>1</v>
      </c>
      <c r="M340" s="74">
        <v>7003.84814453125</v>
      </c>
      <c r="N340" s="74">
        <v>3999.60009765625</v>
      </c>
      <c r="O340" s="75"/>
      <c r="P340" s="76"/>
      <c r="Q340" s="76"/>
      <c r="R340" s="86"/>
      <c r="S340" s="48">
        <v>1</v>
      </c>
      <c r="T340" s="48">
        <v>1</v>
      </c>
      <c r="U340" s="49">
        <v>0</v>
      </c>
      <c r="V340" s="49">
        <v>0.5</v>
      </c>
      <c r="W340" s="49">
        <v>0</v>
      </c>
      <c r="X340" s="49">
        <v>0.99999899999999997</v>
      </c>
      <c r="Y340" s="49">
        <v>0.5</v>
      </c>
      <c r="Z340" s="49">
        <v>0</v>
      </c>
      <c r="AA340" s="71">
        <v>340</v>
      </c>
      <c r="AB340" s="71"/>
      <c r="AC340" s="72"/>
      <c r="AD340" s="78" t="s">
        <v>6842</v>
      </c>
      <c r="AE340" s="78">
        <v>2992</v>
      </c>
      <c r="AF340" s="78">
        <v>2828</v>
      </c>
      <c r="AG340" s="78">
        <v>2319</v>
      </c>
      <c r="AH340" s="78">
        <v>856</v>
      </c>
      <c r="AI340" s="78">
        <v>-14400</v>
      </c>
      <c r="AJ340" s="78" t="s">
        <v>7576</v>
      </c>
      <c r="AK340" s="78" t="s">
        <v>8203</v>
      </c>
      <c r="AL340" s="82" t="s">
        <v>8678</v>
      </c>
      <c r="AM340" s="78" t="s">
        <v>9034</v>
      </c>
      <c r="AN340" s="80">
        <v>41464.871712962966</v>
      </c>
      <c r="AO340" s="82" t="s">
        <v>9345</v>
      </c>
      <c r="AP340" s="78" t="b">
        <v>0</v>
      </c>
      <c r="AQ340" s="78" t="b">
        <v>0</v>
      </c>
      <c r="AR340" s="78" t="b">
        <v>1</v>
      </c>
      <c r="AS340" s="78" t="s">
        <v>6304</v>
      </c>
      <c r="AT340" s="78">
        <v>95</v>
      </c>
      <c r="AU340" s="82" t="s">
        <v>9749</v>
      </c>
      <c r="AV340" s="78" t="b">
        <v>0</v>
      </c>
      <c r="AW340" s="78" t="s">
        <v>10419</v>
      </c>
      <c r="AX340" s="82" t="s">
        <v>10757</v>
      </c>
      <c r="AY340" s="78" t="s">
        <v>66</v>
      </c>
      <c r="AZ340" s="78" t="str">
        <f>REPLACE(INDEX(GroupVertices[Group], MATCH(Vertices[[#This Row],[Vertex]],GroupVertices[Vertex],0)),1,1,"")</f>
        <v>58</v>
      </c>
      <c r="BA340" s="48"/>
      <c r="BB340" s="48"/>
      <c r="BC340" s="48"/>
      <c r="BD340" s="48"/>
      <c r="BE340" s="48" t="s">
        <v>731</v>
      </c>
      <c r="BF340" s="48" t="s">
        <v>731</v>
      </c>
      <c r="BG340" s="120" t="s">
        <v>13364</v>
      </c>
      <c r="BH340" s="120" t="s">
        <v>13657</v>
      </c>
      <c r="BI340" s="120" t="s">
        <v>13887</v>
      </c>
      <c r="BJ340" s="120" t="s">
        <v>14159</v>
      </c>
      <c r="BK340" s="120">
        <v>1</v>
      </c>
      <c r="BL340" s="123">
        <v>2.8571428571428572</v>
      </c>
      <c r="BM340" s="120">
        <v>0</v>
      </c>
      <c r="BN340" s="123">
        <v>0</v>
      </c>
      <c r="BO340" s="120">
        <v>0</v>
      </c>
      <c r="BP340" s="123">
        <v>0</v>
      </c>
      <c r="BQ340" s="120">
        <v>34</v>
      </c>
      <c r="BR340" s="123">
        <v>97.142857142857139</v>
      </c>
      <c r="BS340" s="120">
        <v>35</v>
      </c>
      <c r="BT340" s="2"/>
      <c r="BU340" s="3"/>
      <c r="BV340" s="3"/>
      <c r="BW340" s="3"/>
      <c r="BX340" s="3"/>
    </row>
    <row r="341" spans="1:76" x14ac:dyDescent="0.25">
      <c r="A341" s="64" t="s">
        <v>869</v>
      </c>
      <c r="B341" s="65"/>
      <c r="C341" s="65" t="s">
        <v>64</v>
      </c>
      <c r="D341" s="66">
        <v>177.35514110037963</v>
      </c>
      <c r="E341" s="68"/>
      <c r="F341" s="100" t="s">
        <v>10211</v>
      </c>
      <c r="G341" s="65"/>
      <c r="H341" s="69" t="s">
        <v>869</v>
      </c>
      <c r="I341" s="70"/>
      <c r="J341" s="70"/>
      <c r="K341" s="69" t="s">
        <v>11546</v>
      </c>
      <c r="L341" s="73">
        <v>1</v>
      </c>
      <c r="M341" s="74">
        <v>6873.90625</v>
      </c>
      <c r="N341" s="74">
        <v>3776.093017578125</v>
      </c>
      <c r="O341" s="75"/>
      <c r="P341" s="76"/>
      <c r="Q341" s="76"/>
      <c r="R341" s="86"/>
      <c r="S341" s="48">
        <v>2</v>
      </c>
      <c r="T341" s="48">
        <v>0</v>
      </c>
      <c r="U341" s="49">
        <v>0</v>
      </c>
      <c r="V341" s="49">
        <v>0.5</v>
      </c>
      <c r="W341" s="49">
        <v>0</v>
      </c>
      <c r="X341" s="49">
        <v>0.99999899999999997</v>
      </c>
      <c r="Y341" s="49">
        <v>0.5</v>
      </c>
      <c r="Z341" s="49">
        <v>0</v>
      </c>
      <c r="AA341" s="71">
        <v>341</v>
      </c>
      <c r="AB341" s="71"/>
      <c r="AC341" s="72"/>
      <c r="AD341" s="78" t="s">
        <v>6843</v>
      </c>
      <c r="AE341" s="78">
        <v>551</v>
      </c>
      <c r="AF341" s="78">
        <v>48930</v>
      </c>
      <c r="AG341" s="78">
        <v>34127</v>
      </c>
      <c r="AH341" s="78">
        <v>7590</v>
      </c>
      <c r="AI341" s="78">
        <v>-14400</v>
      </c>
      <c r="AJ341" s="78" t="s">
        <v>7577</v>
      </c>
      <c r="AK341" s="78" t="s">
        <v>8203</v>
      </c>
      <c r="AL341" s="82" t="s">
        <v>8679</v>
      </c>
      <c r="AM341" s="78" t="s">
        <v>9005</v>
      </c>
      <c r="AN341" s="80">
        <v>40217.668749999997</v>
      </c>
      <c r="AO341" s="82" t="s">
        <v>9346</v>
      </c>
      <c r="AP341" s="78" t="b">
        <v>0</v>
      </c>
      <c r="AQ341" s="78" t="b">
        <v>0</v>
      </c>
      <c r="AR341" s="78" t="b">
        <v>0</v>
      </c>
      <c r="AS341" s="78" t="s">
        <v>6304</v>
      </c>
      <c r="AT341" s="78">
        <v>1776</v>
      </c>
      <c r="AU341" s="82" t="s">
        <v>9879</v>
      </c>
      <c r="AV341" s="78" t="b">
        <v>1</v>
      </c>
      <c r="AW341" s="78" t="s">
        <v>10419</v>
      </c>
      <c r="AX341" s="82" t="s">
        <v>10758</v>
      </c>
      <c r="AY341" s="78" t="s">
        <v>65</v>
      </c>
      <c r="AZ341" s="78" t="str">
        <f>REPLACE(INDEX(GroupVertices[Group], MATCH(Vertices[[#This Row],[Vertex]],GroupVertices[Vertex],0)),1,1,"")</f>
        <v>58</v>
      </c>
      <c r="BA341" s="48"/>
      <c r="BB341" s="48"/>
      <c r="BC341" s="48"/>
      <c r="BD341" s="48"/>
      <c r="BE341" s="48"/>
      <c r="BF341" s="48"/>
      <c r="BG341" s="48"/>
      <c r="BH341" s="48"/>
      <c r="BI341" s="48"/>
      <c r="BJ341" s="48"/>
      <c r="BK341" s="48"/>
      <c r="BL341" s="49"/>
      <c r="BM341" s="48"/>
      <c r="BN341" s="49"/>
      <c r="BO341" s="48"/>
      <c r="BP341" s="49"/>
      <c r="BQ341" s="48"/>
      <c r="BR341" s="49"/>
      <c r="BS341" s="48"/>
      <c r="BT341" s="2"/>
      <c r="BU341" s="3"/>
      <c r="BV341" s="3"/>
      <c r="BW341" s="3"/>
      <c r="BX341" s="3"/>
    </row>
    <row r="342" spans="1:76" x14ac:dyDescent="0.25">
      <c r="A342" s="64" t="s">
        <v>429</v>
      </c>
      <c r="B342" s="65"/>
      <c r="C342" s="65" t="s">
        <v>64</v>
      </c>
      <c r="D342" s="66">
        <v>162.06747098582835</v>
      </c>
      <c r="E342" s="68"/>
      <c r="F342" s="100" t="s">
        <v>10212</v>
      </c>
      <c r="G342" s="65"/>
      <c r="H342" s="69" t="s">
        <v>429</v>
      </c>
      <c r="I342" s="70"/>
      <c r="J342" s="70"/>
      <c r="K342" s="69" t="s">
        <v>11547</v>
      </c>
      <c r="L342" s="73">
        <v>1</v>
      </c>
      <c r="M342" s="74">
        <v>6743.96484375</v>
      </c>
      <c r="N342" s="74">
        <v>3552.5859375</v>
      </c>
      <c r="O342" s="75"/>
      <c r="P342" s="76"/>
      <c r="Q342" s="76"/>
      <c r="R342" s="86"/>
      <c r="S342" s="48">
        <v>0</v>
      </c>
      <c r="T342" s="48">
        <v>2</v>
      </c>
      <c r="U342" s="49">
        <v>0</v>
      </c>
      <c r="V342" s="49">
        <v>0.5</v>
      </c>
      <c r="W342" s="49">
        <v>0</v>
      </c>
      <c r="X342" s="49">
        <v>0.99999899999999997</v>
      </c>
      <c r="Y342" s="49">
        <v>0.5</v>
      </c>
      <c r="Z342" s="49">
        <v>0</v>
      </c>
      <c r="AA342" s="71">
        <v>342</v>
      </c>
      <c r="AB342" s="71"/>
      <c r="AC342" s="72"/>
      <c r="AD342" s="78" t="s">
        <v>6844</v>
      </c>
      <c r="AE342" s="78">
        <v>1178</v>
      </c>
      <c r="AF342" s="78">
        <v>215</v>
      </c>
      <c r="AG342" s="78">
        <v>2136</v>
      </c>
      <c r="AH342" s="78">
        <v>524</v>
      </c>
      <c r="AI342" s="78"/>
      <c r="AJ342" s="78" t="s">
        <v>7578</v>
      </c>
      <c r="AK342" s="78" t="s">
        <v>8204</v>
      </c>
      <c r="AL342" s="78"/>
      <c r="AM342" s="78"/>
      <c r="AN342" s="80">
        <v>43045.471226851849</v>
      </c>
      <c r="AO342" s="82" t="s">
        <v>9347</v>
      </c>
      <c r="AP342" s="78" t="b">
        <v>1</v>
      </c>
      <c r="AQ342" s="78" t="b">
        <v>0</v>
      </c>
      <c r="AR342" s="78" t="b">
        <v>1</v>
      </c>
      <c r="AS342" s="78" t="s">
        <v>9729</v>
      </c>
      <c r="AT342" s="78">
        <v>3</v>
      </c>
      <c r="AU342" s="78"/>
      <c r="AV342" s="78" t="b">
        <v>0</v>
      </c>
      <c r="AW342" s="78" t="s">
        <v>10419</v>
      </c>
      <c r="AX342" s="82" t="s">
        <v>10759</v>
      </c>
      <c r="AY342" s="78" t="s">
        <v>66</v>
      </c>
      <c r="AZ342" s="78" t="str">
        <f>REPLACE(INDEX(GroupVertices[Group], MATCH(Vertices[[#This Row],[Vertex]],GroupVertices[Vertex],0)),1,1,"")</f>
        <v>58</v>
      </c>
      <c r="BA342" s="48"/>
      <c r="BB342" s="48"/>
      <c r="BC342" s="48"/>
      <c r="BD342" s="48"/>
      <c r="BE342" s="48" t="s">
        <v>731</v>
      </c>
      <c r="BF342" s="48" t="s">
        <v>731</v>
      </c>
      <c r="BG342" s="120" t="s">
        <v>13365</v>
      </c>
      <c r="BH342" s="120" t="s">
        <v>13365</v>
      </c>
      <c r="BI342" s="120" t="s">
        <v>13888</v>
      </c>
      <c r="BJ342" s="120" t="s">
        <v>13888</v>
      </c>
      <c r="BK342" s="120">
        <v>1</v>
      </c>
      <c r="BL342" s="123">
        <v>6.666666666666667</v>
      </c>
      <c r="BM342" s="120">
        <v>0</v>
      </c>
      <c r="BN342" s="123">
        <v>0</v>
      </c>
      <c r="BO342" s="120">
        <v>0</v>
      </c>
      <c r="BP342" s="123">
        <v>0</v>
      </c>
      <c r="BQ342" s="120">
        <v>14</v>
      </c>
      <c r="BR342" s="123">
        <v>93.333333333333329</v>
      </c>
      <c r="BS342" s="120">
        <v>15</v>
      </c>
      <c r="BT342" s="2"/>
      <c r="BU342" s="3"/>
      <c r="BV342" s="3"/>
      <c r="BW342" s="3"/>
      <c r="BX342" s="3"/>
    </row>
    <row r="343" spans="1:76" x14ac:dyDescent="0.25">
      <c r="A343" s="64" t="s">
        <v>430</v>
      </c>
      <c r="B343" s="65"/>
      <c r="C343" s="65" t="s">
        <v>64</v>
      </c>
      <c r="D343" s="66">
        <v>162.66560912066024</v>
      </c>
      <c r="E343" s="68"/>
      <c r="F343" s="100" t="s">
        <v>3628</v>
      </c>
      <c r="G343" s="65"/>
      <c r="H343" s="69" t="s">
        <v>430</v>
      </c>
      <c r="I343" s="70"/>
      <c r="J343" s="70"/>
      <c r="K343" s="69" t="s">
        <v>11548</v>
      </c>
      <c r="L343" s="73">
        <v>1</v>
      </c>
      <c r="M343" s="74">
        <v>4663.49267578125</v>
      </c>
      <c r="N343" s="74">
        <v>8478.720703125</v>
      </c>
      <c r="O343" s="75"/>
      <c r="P343" s="76"/>
      <c r="Q343" s="76"/>
      <c r="R343" s="86"/>
      <c r="S343" s="48">
        <v>0</v>
      </c>
      <c r="T343" s="48">
        <v>1</v>
      </c>
      <c r="U343" s="49">
        <v>0</v>
      </c>
      <c r="V343" s="49">
        <v>5.1599999999999997E-4</v>
      </c>
      <c r="W343" s="49">
        <v>1.3899999999999999E-4</v>
      </c>
      <c r="X343" s="49">
        <v>0.38886999999999999</v>
      </c>
      <c r="Y343" s="49">
        <v>0</v>
      </c>
      <c r="Z343" s="49">
        <v>0</v>
      </c>
      <c r="AA343" s="71">
        <v>343</v>
      </c>
      <c r="AB343" s="71"/>
      <c r="AC343" s="72"/>
      <c r="AD343" s="78" t="s">
        <v>6845</v>
      </c>
      <c r="AE343" s="78">
        <v>1994</v>
      </c>
      <c r="AF343" s="78">
        <v>2121</v>
      </c>
      <c r="AG343" s="78">
        <v>5765</v>
      </c>
      <c r="AH343" s="78">
        <v>2233</v>
      </c>
      <c r="AI343" s="78"/>
      <c r="AJ343" s="78" t="s">
        <v>7579</v>
      </c>
      <c r="AK343" s="78" t="s">
        <v>8039</v>
      </c>
      <c r="AL343" s="82" t="s">
        <v>8680</v>
      </c>
      <c r="AM343" s="78"/>
      <c r="AN343" s="80">
        <v>40602.692048611112</v>
      </c>
      <c r="AO343" s="82" t="s">
        <v>9348</v>
      </c>
      <c r="AP343" s="78" t="b">
        <v>0</v>
      </c>
      <c r="AQ343" s="78" t="b">
        <v>0</v>
      </c>
      <c r="AR343" s="78" t="b">
        <v>0</v>
      </c>
      <c r="AS343" s="78" t="s">
        <v>6303</v>
      </c>
      <c r="AT343" s="78">
        <v>914</v>
      </c>
      <c r="AU343" s="82" t="s">
        <v>9742</v>
      </c>
      <c r="AV343" s="78" t="b">
        <v>0</v>
      </c>
      <c r="AW343" s="78" t="s">
        <v>10419</v>
      </c>
      <c r="AX343" s="82" t="s">
        <v>10760</v>
      </c>
      <c r="AY343" s="78" t="s">
        <v>66</v>
      </c>
      <c r="AZ343" s="78" t="str">
        <f>REPLACE(INDEX(GroupVertices[Group], MATCH(Vertices[[#This Row],[Vertex]],GroupVertices[Vertex],0)),1,1,"")</f>
        <v>6</v>
      </c>
      <c r="BA343" s="48" t="s">
        <v>2121</v>
      </c>
      <c r="BB343" s="48" t="s">
        <v>2121</v>
      </c>
      <c r="BC343" s="48" t="s">
        <v>2508</v>
      </c>
      <c r="BD343" s="48" t="s">
        <v>2508</v>
      </c>
      <c r="BE343" s="48" t="s">
        <v>2766</v>
      </c>
      <c r="BF343" s="48" t="s">
        <v>2766</v>
      </c>
      <c r="BG343" s="120" t="s">
        <v>13366</v>
      </c>
      <c r="BH343" s="120" t="s">
        <v>13366</v>
      </c>
      <c r="BI343" s="120" t="s">
        <v>13889</v>
      </c>
      <c r="BJ343" s="120" t="s">
        <v>13889</v>
      </c>
      <c r="BK343" s="120">
        <v>0</v>
      </c>
      <c r="BL343" s="123">
        <v>0</v>
      </c>
      <c r="BM343" s="120">
        <v>0</v>
      </c>
      <c r="BN343" s="123">
        <v>0</v>
      </c>
      <c r="BO343" s="120">
        <v>0</v>
      </c>
      <c r="BP343" s="123">
        <v>0</v>
      </c>
      <c r="BQ343" s="120">
        <v>13</v>
      </c>
      <c r="BR343" s="123">
        <v>100</v>
      </c>
      <c r="BS343" s="120">
        <v>13</v>
      </c>
      <c r="BT343" s="2"/>
      <c r="BU343" s="3"/>
      <c r="BV343" s="3"/>
      <c r="BW343" s="3"/>
      <c r="BX343" s="3"/>
    </row>
    <row r="344" spans="1:76" x14ac:dyDescent="0.25">
      <c r="A344" s="64" t="s">
        <v>431</v>
      </c>
      <c r="B344" s="65"/>
      <c r="C344" s="65" t="s">
        <v>64</v>
      </c>
      <c r="D344" s="66">
        <v>163.09114705918699</v>
      </c>
      <c r="E344" s="68"/>
      <c r="F344" s="100" t="s">
        <v>10213</v>
      </c>
      <c r="G344" s="65"/>
      <c r="H344" s="69" t="s">
        <v>431</v>
      </c>
      <c r="I344" s="70"/>
      <c r="J344" s="70"/>
      <c r="K344" s="69" t="s">
        <v>11549</v>
      </c>
      <c r="L344" s="73">
        <v>1</v>
      </c>
      <c r="M344" s="74">
        <v>9476.5634765625</v>
      </c>
      <c r="N344" s="74">
        <v>9646.09375</v>
      </c>
      <c r="O344" s="75"/>
      <c r="P344" s="76"/>
      <c r="Q344" s="76"/>
      <c r="R344" s="86"/>
      <c r="S344" s="48">
        <v>0</v>
      </c>
      <c r="T344" s="48">
        <v>1</v>
      </c>
      <c r="U344" s="49">
        <v>0</v>
      </c>
      <c r="V344" s="49">
        <v>3.1199999999999999E-4</v>
      </c>
      <c r="W344" s="49">
        <v>0</v>
      </c>
      <c r="X344" s="49">
        <v>0.61748099999999995</v>
      </c>
      <c r="Y344" s="49">
        <v>0</v>
      </c>
      <c r="Z344" s="49">
        <v>0</v>
      </c>
      <c r="AA344" s="71">
        <v>344</v>
      </c>
      <c r="AB344" s="71"/>
      <c r="AC344" s="72"/>
      <c r="AD344" s="78" t="s">
        <v>6846</v>
      </c>
      <c r="AE344" s="78">
        <v>4863</v>
      </c>
      <c r="AF344" s="78">
        <v>3477</v>
      </c>
      <c r="AG344" s="78">
        <v>3288</v>
      </c>
      <c r="AH344" s="78">
        <v>58</v>
      </c>
      <c r="AI344" s="78"/>
      <c r="AJ344" s="78" t="s">
        <v>7580</v>
      </c>
      <c r="AK344" s="78"/>
      <c r="AL344" s="78"/>
      <c r="AM344" s="78"/>
      <c r="AN344" s="80">
        <v>42474.303043981483</v>
      </c>
      <c r="AO344" s="82" t="s">
        <v>9349</v>
      </c>
      <c r="AP344" s="78" t="b">
        <v>1</v>
      </c>
      <c r="AQ344" s="78" t="b">
        <v>0</v>
      </c>
      <c r="AR344" s="78" t="b">
        <v>0</v>
      </c>
      <c r="AS344" s="78" t="s">
        <v>9729</v>
      </c>
      <c r="AT344" s="78">
        <v>125</v>
      </c>
      <c r="AU344" s="78"/>
      <c r="AV344" s="78" t="b">
        <v>0</v>
      </c>
      <c r="AW344" s="78" t="s">
        <v>10419</v>
      </c>
      <c r="AX344" s="82" t="s">
        <v>10761</v>
      </c>
      <c r="AY344" s="78" t="s">
        <v>66</v>
      </c>
      <c r="AZ344" s="78" t="str">
        <f>REPLACE(INDEX(GroupVertices[Group], MATCH(Vertices[[#This Row],[Vertex]],GroupVertices[Vertex],0)),1,1,"")</f>
        <v>13</v>
      </c>
      <c r="BA344" s="48" t="s">
        <v>2122</v>
      </c>
      <c r="BB344" s="48" t="s">
        <v>2122</v>
      </c>
      <c r="BC344" s="48" t="s">
        <v>2553</v>
      </c>
      <c r="BD344" s="48" t="s">
        <v>2553</v>
      </c>
      <c r="BE344" s="48" t="s">
        <v>13063</v>
      </c>
      <c r="BF344" s="48" t="s">
        <v>13063</v>
      </c>
      <c r="BG344" s="120" t="s">
        <v>13367</v>
      </c>
      <c r="BH344" s="120" t="s">
        <v>13367</v>
      </c>
      <c r="BI344" s="120" t="s">
        <v>13890</v>
      </c>
      <c r="BJ344" s="120" t="s">
        <v>13890</v>
      </c>
      <c r="BK344" s="120">
        <v>1</v>
      </c>
      <c r="BL344" s="123">
        <v>3.225806451612903</v>
      </c>
      <c r="BM344" s="120">
        <v>0</v>
      </c>
      <c r="BN344" s="123">
        <v>0</v>
      </c>
      <c r="BO344" s="120">
        <v>0</v>
      </c>
      <c r="BP344" s="123">
        <v>0</v>
      </c>
      <c r="BQ344" s="120">
        <v>30</v>
      </c>
      <c r="BR344" s="123">
        <v>96.774193548387103</v>
      </c>
      <c r="BS344" s="120">
        <v>31</v>
      </c>
      <c r="BT344" s="2"/>
      <c r="BU344" s="3"/>
      <c r="BV344" s="3"/>
      <c r="BW344" s="3"/>
      <c r="BX344" s="3"/>
    </row>
    <row r="345" spans="1:76" x14ac:dyDescent="0.25">
      <c r="A345" s="64" t="s">
        <v>432</v>
      </c>
      <c r="B345" s="65"/>
      <c r="C345" s="65" t="s">
        <v>64</v>
      </c>
      <c r="D345" s="66">
        <v>162.05272151450774</v>
      </c>
      <c r="E345" s="68"/>
      <c r="F345" s="100" t="s">
        <v>3629</v>
      </c>
      <c r="G345" s="65"/>
      <c r="H345" s="69" t="s">
        <v>432</v>
      </c>
      <c r="I345" s="70"/>
      <c r="J345" s="70"/>
      <c r="K345" s="69" t="s">
        <v>11550</v>
      </c>
      <c r="L345" s="73">
        <v>1</v>
      </c>
      <c r="M345" s="74">
        <v>1215.278076171875</v>
      </c>
      <c r="N345" s="74">
        <v>6037.3642578125</v>
      </c>
      <c r="O345" s="75"/>
      <c r="P345" s="76"/>
      <c r="Q345" s="76"/>
      <c r="R345" s="86"/>
      <c r="S345" s="48">
        <v>1</v>
      </c>
      <c r="T345" s="48">
        <v>1</v>
      </c>
      <c r="U345" s="49">
        <v>0</v>
      </c>
      <c r="V345" s="49">
        <v>0</v>
      </c>
      <c r="W345" s="49">
        <v>0</v>
      </c>
      <c r="X345" s="49">
        <v>0.99999899999999997</v>
      </c>
      <c r="Y345" s="49">
        <v>0</v>
      </c>
      <c r="Z345" s="49" t="s">
        <v>15767</v>
      </c>
      <c r="AA345" s="71">
        <v>345</v>
      </c>
      <c r="AB345" s="71"/>
      <c r="AC345" s="72"/>
      <c r="AD345" s="78" t="s">
        <v>6847</v>
      </c>
      <c r="AE345" s="78">
        <v>183</v>
      </c>
      <c r="AF345" s="78">
        <v>168</v>
      </c>
      <c r="AG345" s="78">
        <v>129</v>
      </c>
      <c r="AH345" s="78">
        <v>47</v>
      </c>
      <c r="AI345" s="78">
        <v>-10800</v>
      </c>
      <c r="AJ345" s="78" t="s">
        <v>7581</v>
      </c>
      <c r="AK345" s="78" t="s">
        <v>8205</v>
      </c>
      <c r="AL345" s="78"/>
      <c r="AM345" s="78" t="s">
        <v>9018</v>
      </c>
      <c r="AN345" s="80">
        <v>40757.679756944446</v>
      </c>
      <c r="AO345" s="82" t="s">
        <v>9350</v>
      </c>
      <c r="AP345" s="78" t="b">
        <v>1</v>
      </c>
      <c r="AQ345" s="78" t="b">
        <v>0</v>
      </c>
      <c r="AR345" s="78" t="b">
        <v>1</v>
      </c>
      <c r="AS345" s="78" t="s">
        <v>6305</v>
      </c>
      <c r="AT345" s="78">
        <v>5</v>
      </c>
      <c r="AU345" s="82" t="s">
        <v>9742</v>
      </c>
      <c r="AV345" s="78" t="b">
        <v>0</v>
      </c>
      <c r="AW345" s="78" t="s">
        <v>10419</v>
      </c>
      <c r="AX345" s="82" t="s">
        <v>10762</v>
      </c>
      <c r="AY345" s="78" t="s">
        <v>66</v>
      </c>
      <c r="AZ345" s="78" t="str">
        <f>REPLACE(INDEX(GroupVertices[Group], MATCH(Vertices[[#This Row],[Vertex]],GroupVertices[Vertex],0)),1,1,"")</f>
        <v>1</v>
      </c>
      <c r="BA345" s="48" t="s">
        <v>2111</v>
      </c>
      <c r="BB345" s="48" t="s">
        <v>2111</v>
      </c>
      <c r="BC345" s="48" t="s">
        <v>2526</v>
      </c>
      <c r="BD345" s="48" t="s">
        <v>2526</v>
      </c>
      <c r="BE345" s="48" t="s">
        <v>731</v>
      </c>
      <c r="BF345" s="48" t="s">
        <v>731</v>
      </c>
      <c r="BG345" s="120" t="s">
        <v>13352</v>
      </c>
      <c r="BH345" s="120" t="s">
        <v>13352</v>
      </c>
      <c r="BI345" s="120" t="s">
        <v>13876</v>
      </c>
      <c r="BJ345" s="120" t="s">
        <v>13876</v>
      </c>
      <c r="BK345" s="120">
        <v>0</v>
      </c>
      <c r="BL345" s="123">
        <v>0</v>
      </c>
      <c r="BM345" s="120">
        <v>0</v>
      </c>
      <c r="BN345" s="123">
        <v>0</v>
      </c>
      <c r="BO345" s="120">
        <v>0</v>
      </c>
      <c r="BP345" s="123">
        <v>0</v>
      </c>
      <c r="BQ345" s="120">
        <v>8</v>
      </c>
      <c r="BR345" s="123">
        <v>100</v>
      </c>
      <c r="BS345" s="120">
        <v>8</v>
      </c>
      <c r="BT345" s="2"/>
      <c r="BU345" s="3"/>
      <c r="BV345" s="3"/>
      <c r="BW345" s="3"/>
      <c r="BX345" s="3"/>
    </row>
    <row r="346" spans="1:76" x14ac:dyDescent="0.25">
      <c r="A346" s="64" t="s">
        <v>433</v>
      </c>
      <c r="B346" s="65"/>
      <c r="C346" s="65" t="s">
        <v>64</v>
      </c>
      <c r="D346" s="66">
        <v>162.33358910667695</v>
      </c>
      <c r="E346" s="68"/>
      <c r="F346" s="100" t="s">
        <v>3630</v>
      </c>
      <c r="G346" s="65"/>
      <c r="H346" s="69" t="s">
        <v>433</v>
      </c>
      <c r="I346" s="70"/>
      <c r="J346" s="70"/>
      <c r="K346" s="69" t="s">
        <v>11551</v>
      </c>
      <c r="L346" s="73">
        <v>1</v>
      </c>
      <c r="M346" s="74">
        <v>7702.283203125</v>
      </c>
      <c r="N346" s="74">
        <v>573.4720458984375</v>
      </c>
      <c r="O346" s="75"/>
      <c r="P346" s="76"/>
      <c r="Q346" s="76"/>
      <c r="R346" s="86"/>
      <c r="S346" s="48">
        <v>2</v>
      </c>
      <c r="T346" s="48">
        <v>1</v>
      </c>
      <c r="U346" s="49">
        <v>0</v>
      </c>
      <c r="V346" s="49">
        <v>1</v>
      </c>
      <c r="W346" s="49">
        <v>0</v>
      </c>
      <c r="X346" s="49">
        <v>1.2982450000000001</v>
      </c>
      <c r="Y346" s="49">
        <v>0</v>
      </c>
      <c r="Z346" s="49">
        <v>0</v>
      </c>
      <c r="AA346" s="71">
        <v>346</v>
      </c>
      <c r="AB346" s="71"/>
      <c r="AC346" s="72"/>
      <c r="AD346" s="78" t="s">
        <v>6848</v>
      </c>
      <c r="AE346" s="78">
        <v>1412</v>
      </c>
      <c r="AF346" s="78">
        <v>1063</v>
      </c>
      <c r="AG346" s="78">
        <v>10</v>
      </c>
      <c r="AH346" s="78">
        <v>572</v>
      </c>
      <c r="AI346" s="78">
        <v>-28800</v>
      </c>
      <c r="AJ346" s="78" t="s">
        <v>7582</v>
      </c>
      <c r="AK346" s="78" t="s">
        <v>8061</v>
      </c>
      <c r="AL346" s="82" t="s">
        <v>8681</v>
      </c>
      <c r="AM346" s="78" t="s">
        <v>9004</v>
      </c>
      <c r="AN346" s="80">
        <v>42612.831979166665</v>
      </c>
      <c r="AO346" s="82" t="s">
        <v>9351</v>
      </c>
      <c r="AP346" s="78" t="b">
        <v>1</v>
      </c>
      <c r="AQ346" s="78" t="b">
        <v>0</v>
      </c>
      <c r="AR346" s="78" t="b">
        <v>0</v>
      </c>
      <c r="AS346" s="78" t="s">
        <v>9732</v>
      </c>
      <c r="AT346" s="78">
        <v>2</v>
      </c>
      <c r="AU346" s="78"/>
      <c r="AV346" s="78" t="b">
        <v>0</v>
      </c>
      <c r="AW346" s="78" t="s">
        <v>10419</v>
      </c>
      <c r="AX346" s="82" t="s">
        <v>10763</v>
      </c>
      <c r="AY346" s="78" t="s">
        <v>66</v>
      </c>
      <c r="AZ346" s="78" t="str">
        <f>REPLACE(INDEX(GroupVertices[Group], MATCH(Vertices[[#This Row],[Vertex]],GroupVertices[Vertex],0)),1,1,"")</f>
        <v>90</v>
      </c>
      <c r="BA346" s="48"/>
      <c r="BB346" s="48"/>
      <c r="BC346" s="48"/>
      <c r="BD346" s="48"/>
      <c r="BE346" s="48" t="s">
        <v>12343</v>
      </c>
      <c r="BF346" s="48" t="s">
        <v>13143</v>
      </c>
      <c r="BG346" s="120" t="s">
        <v>13368</v>
      </c>
      <c r="BH346" s="120" t="s">
        <v>13658</v>
      </c>
      <c r="BI346" s="120" t="s">
        <v>12656</v>
      </c>
      <c r="BJ346" s="120" t="s">
        <v>12656</v>
      </c>
      <c r="BK346" s="120">
        <v>3</v>
      </c>
      <c r="BL346" s="123">
        <v>3.8961038961038961</v>
      </c>
      <c r="BM346" s="120">
        <v>6</v>
      </c>
      <c r="BN346" s="123">
        <v>7.7922077922077921</v>
      </c>
      <c r="BO346" s="120">
        <v>0</v>
      </c>
      <c r="BP346" s="123">
        <v>0</v>
      </c>
      <c r="BQ346" s="120">
        <v>68</v>
      </c>
      <c r="BR346" s="123">
        <v>88.311688311688314</v>
      </c>
      <c r="BS346" s="120">
        <v>77</v>
      </c>
      <c r="BT346" s="2"/>
      <c r="BU346" s="3"/>
      <c r="BV346" s="3"/>
      <c r="BW346" s="3"/>
      <c r="BX346" s="3"/>
    </row>
    <row r="347" spans="1:76" x14ac:dyDescent="0.25">
      <c r="A347" s="64" t="s">
        <v>434</v>
      </c>
      <c r="B347" s="65"/>
      <c r="C347" s="65" t="s">
        <v>64</v>
      </c>
      <c r="D347" s="66">
        <v>163.11876309059582</v>
      </c>
      <c r="E347" s="68"/>
      <c r="F347" s="100" t="s">
        <v>3631</v>
      </c>
      <c r="G347" s="65"/>
      <c r="H347" s="69" t="s">
        <v>434</v>
      </c>
      <c r="I347" s="70"/>
      <c r="J347" s="70"/>
      <c r="K347" s="69" t="s">
        <v>11552</v>
      </c>
      <c r="L347" s="73">
        <v>1</v>
      </c>
      <c r="M347" s="74">
        <v>7702.283203125</v>
      </c>
      <c r="N347" s="74">
        <v>426.42794799804687</v>
      </c>
      <c r="O347" s="75"/>
      <c r="P347" s="76"/>
      <c r="Q347" s="76"/>
      <c r="R347" s="86"/>
      <c r="S347" s="48">
        <v>0</v>
      </c>
      <c r="T347" s="48">
        <v>1</v>
      </c>
      <c r="U347" s="49">
        <v>0</v>
      </c>
      <c r="V347" s="49">
        <v>1</v>
      </c>
      <c r="W347" s="49">
        <v>0</v>
      </c>
      <c r="X347" s="49">
        <v>0.70175399999999999</v>
      </c>
      <c r="Y347" s="49">
        <v>0</v>
      </c>
      <c r="Z347" s="49">
        <v>0</v>
      </c>
      <c r="AA347" s="71">
        <v>347</v>
      </c>
      <c r="AB347" s="71"/>
      <c r="AC347" s="72"/>
      <c r="AD347" s="78" t="s">
        <v>6849</v>
      </c>
      <c r="AE347" s="78">
        <v>4911</v>
      </c>
      <c r="AF347" s="78">
        <v>3565</v>
      </c>
      <c r="AG347" s="78">
        <v>56790</v>
      </c>
      <c r="AH347" s="78">
        <v>5304</v>
      </c>
      <c r="AI347" s="78"/>
      <c r="AJ347" s="78" t="s">
        <v>7583</v>
      </c>
      <c r="AK347" s="78"/>
      <c r="AL347" s="82" t="s">
        <v>8682</v>
      </c>
      <c r="AM347" s="78"/>
      <c r="AN347" s="80">
        <v>41163.569097222222</v>
      </c>
      <c r="AO347" s="82" t="s">
        <v>9352</v>
      </c>
      <c r="AP347" s="78" t="b">
        <v>1</v>
      </c>
      <c r="AQ347" s="78" t="b">
        <v>0</v>
      </c>
      <c r="AR347" s="78" t="b">
        <v>1</v>
      </c>
      <c r="AS347" s="78" t="s">
        <v>6304</v>
      </c>
      <c r="AT347" s="78">
        <v>637</v>
      </c>
      <c r="AU347" s="82" t="s">
        <v>9742</v>
      </c>
      <c r="AV347" s="78" t="b">
        <v>0</v>
      </c>
      <c r="AW347" s="78" t="s">
        <v>10419</v>
      </c>
      <c r="AX347" s="82" t="s">
        <v>10764</v>
      </c>
      <c r="AY347" s="78" t="s">
        <v>66</v>
      </c>
      <c r="AZ347" s="78" t="str">
        <f>REPLACE(INDEX(GroupVertices[Group], MATCH(Vertices[[#This Row],[Vertex]],GroupVertices[Vertex],0)),1,1,"")</f>
        <v>90</v>
      </c>
      <c r="BA347" s="48"/>
      <c r="BB347" s="48"/>
      <c r="BC347" s="48"/>
      <c r="BD347" s="48"/>
      <c r="BE347" s="48"/>
      <c r="BF347" s="48"/>
      <c r="BG347" s="120" t="s">
        <v>13369</v>
      </c>
      <c r="BH347" s="120" t="s">
        <v>13659</v>
      </c>
      <c r="BI347" s="120" t="s">
        <v>13891</v>
      </c>
      <c r="BJ347" s="120" t="s">
        <v>13891</v>
      </c>
      <c r="BK347" s="120">
        <v>1</v>
      </c>
      <c r="BL347" s="123">
        <v>2</v>
      </c>
      <c r="BM347" s="120">
        <v>3</v>
      </c>
      <c r="BN347" s="123">
        <v>6</v>
      </c>
      <c r="BO347" s="120">
        <v>0</v>
      </c>
      <c r="BP347" s="123">
        <v>0</v>
      </c>
      <c r="BQ347" s="120">
        <v>46</v>
      </c>
      <c r="BR347" s="123">
        <v>92</v>
      </c>
      <c r="BS347" s="120">
        <v>50</v>
      </c>
      <c r="BT347" s="2"/>
      <c r="BU347" s="3"/>
      <c r="BV347" s="3"/>
      <c r="BW347" s="3"/>
      <c r="BX347" s="3"/>
    </row>
    <row r="348" spans="1:76" x14ac:dyDescent="0.25">
      <c r="A348" s="64" t="s">
        <v>435</v>
      </c>
      <c r="B348" s="65"/>
      <c r="C348" s="65" t="s">
        <v>64</v>
      </c>
      <c r="D348" s="66">
        <v>162.66498148358275</v>
      </c>
      <c r="E348" s="68"/>
      <c r="F348" s="100" t="s">
        <v>3632</v>
      </c>
      <c r="G348" s="65"/>
      <c r="H348" s="69" t="s">
        <v>435</v>
      </c>
      <c r="I348" s="70"/>
      <c r="J348" s="70"/>
      <c r="K348" s="69" t="s">
        <v>11553</v>
      </c>
      <c r="L348" s="73">
        <v>1</v>
      </c>
      <c r="M348" s="74">
        <v>7266.97998046875</v>
      </c>
      <c r="N348" s="74">
        <v>5764.12939453125</v>
      </c>
      <c r="O348" s="75"/>
      <c r="P348" s="76"/>
      <c r="Q348" s="76"/>
      <c r="R348" s="86"/>
      <c r="S348" s="48">
        <v>0</v>
      </c>
      <c r="T348" s="48">
        <v>1</v>
      </c>
      <c r="U348" s="49">
        <v>0</v>
      </c>
      <c r="V348" s="49">
        <v>0.33333299999999999</v>
      </c>
      <c r="W348" s="49">
        <v>0</v>
      </c>
      <c r="X348" s="49">
        <v>0.63829800000000003</v>
      </c>
      <c r="Y348" s="49">
        <v>0</v>
      </c>
      <c r="Z348" s="49">
        <v>0</v>
      </c>
      <c r="AA348" s="71">
        <v>348</v>
      </c>
      <c r="AB348" s="71"/>
      <c r="AC348" s="72"/>
      <c r="AD348" s="78" t="s">
        <v>6850</v>
      </c>
      <c r="AE348" s="78">
        <v>714</v>
      </c>
      <c r="AF348" s="78">
        <v>2119</v>
      </c>
      <c r="AG348" s="78">
        <v>34436</v>
      </c>
      <c r="AH348" s="78">
        <v>21920</v>
      </c>
      <c r="AI348" s="78">
        <v>3600</v>
      </c>
      <c r="AJ348" s="78" t="s">
        <v>7584</v>
      </c>
      <c r="AK348" s="78" t="s">
        <v>8206</v>
      </c>
      <c r="AL348" s="82" t="s">
        <v>8683</v>
      </c>
      <c r="AM348" s="78" t="s">
        <v>8039</v>
      </c>
      <c r="AN348" s="80">
        <v>40874.727685185186</v>
      </c>
      <c r="AO348" s="82" t="s">
        <v>9353</v>
      </c>
      <c r="AP348" s="78" t="b">
        <v>0</v>
      </c>
      <c r="AQ348" s="78" t="b">
        <v>0</v>
      </c>
      <c r="AR348" s="78" t="b">
        <v>1</v>
      </c>
      <c r="AS348" s="78" t="s">
        <v>6303</v>
      </c>
      <c r="AT348" s="78">
        <v>457</v>
      </c>
      <c r="AU348" s="82" t="s">
        <v>9880</v>
      </c>
      <c r="AV348" s="78" t="b">
        <v>0</v>
      </c>
      <c r="AW348" s="78" t="s">
        <v>10419</v>
      </c>
      <c r="AX348" s="82" t="s">
        <v>10765</v>
      </c>
      <c r="AY348" s="78" t="s">
        <v>66</v>
      </c>
      <c r="AZ348" s="78" t="str">
        <f>REPLACE(INDEX(GroupVertices[Group], MATCH(Vertices[[#This Row],[Vertex]],GroupVertices[Vertex],0)),1,1,"")</f>
        <v>55</v>
      </c>
      <c r="BA348" s="48" t="s">
        <v>2123</v>
      </c>
      <c r="BB348" s="48" t="s">
        <v>2123</v>
      </c>
      <c r="BC348" s="48" t="s">
        <v>2518</v>
      </c>
      <c r="BD348" s="48" t="s">
        <v>2518</v>
      </c>
      <c r="BE348" s="48" t="s">
        <v>2770</v>
      </c>
      <c r="BF348" s="48" t="s">
        <v>2770</v>
      </c>
      <c r="BG348" s="120" t="s">
        <v>13370</v>
      </c>
      <c r="BH348" s="120" t="s">
        <v>13370</v>
      </c>
      <c r="BI348" s="120" t="s">
        <v>13892</v>
      </c>
      <c r="BJ348" s="120" t="s">
        <v>13892</v>
      </c>
      <c r="BK348" s="120">
        <v>0</v>
      </c>
      <c r="BL348" s="123">
        <v>0</v>
      </c>
      <c r="BM348" s="120">
        <v>0</v>
      </c>
      <c r="BN348" s="123">
        <v>0</v>
      </c>
      <c r="BO348" s="120">
        <v>0</v>
      </c>
      <c r="BP348" s="123">
        <v>0</v>
      </c>
      <c r="BQ348" s="120">
        <v>12</v>
      </c>
      <c r="BR348" s="123">
        <v>100</v>
      </c>
      <c r="BS348" s="120">
        <v>12</v>
      </c>
      <c r="BT348" s="2"/>
      <c r="BU348" s="3"/>
      <c r="BV348" s="3"/>
      <c r="BW348" s="3"/>
      <c r="BX348" s="3"/>
    </row>
    <row r="349" spans="1:76" x14ac:dyDescent="0.25">
      <c r="A349" s="64" t="s">
        <v>604</v>
      </c>
      <c r="B349" s="65"/>
      <c r="C349" s="65" t="s">
        <v>64</v>
      </c>
      <c r="D349" s="66">
        <v>167.59946418667636</v>
      </c>
      <c r="E349" s="68"/>
      <c r="F349" s="100" t="s">
        <v>3755</v>
      </c>
      <c r="G349" s="65"/>
      <c r="H349" s="69" t="s">
        <v>604</v>
      </c>
      <c r="I349" s="70"/>
      <c r="J349" s="70"/>
      <c r="K349" s="69" t="s">
        <v>11554</v>
      </c>
      <c r="L349" s="73">
        <v>1.3324795458069221</v>
      </c>
      <c r="M349" s="74">
        <v>7266.97998046875</v>
      </c>
      <c r="N349" s="74">
        <v>5552.3857421875</v>
      </c>
      <c r="O349" s="75"/>
      <c r="P349" s="76"/>
      <c r="Q349" s="76"/>
      <c r="R349" s="86"/>
      <c r="S349" s="48">
        <v>3</v>
      </c>
      <c r="T349" s="48">
        <v>1</v>
      </c>
      <c r="U349" s="49">
        <v>2</v>
      </c>
      <c r="V349" s="49">
        <v>0.5</v>
      </c>
      <c r="W349" s="49">
        <v>0</v>
      </c>
      <c r="X349" s="49">
        <v>1.723403</v>
      </c>
      <c r="Y349" s="49">
        <v>0</v>
      </c>
      <c r="Z349" s="49">
        <v>0</v>
      </c>
      <c r="AA349" s="71">
        <v>349</v>
      </c>
      <c r="AB349" s="71"/>
      <c r="AC349" s="72"/>
      <c r="AD349" s="78" t="s">
        <v>6851</v>
      </c>
      <c r="AE349" s="78">
        <v>10262</v>
      </c>
      <c r="AF349" s="78">
        <v>17843</v>
      </c>
      <c r="AG349" s="78">
        <v>12932</v>
      </c>
      <c r="AH349" s="78">
        <v>5412</v>
      </c>
      <c r="AI349" s="78">
        <v>3600</v>
      </c>
      <c r="AJ349" s="78" t="s">
        <v>7585</v>
      </c>
      <c r="AK349" s="78" t="s">
        <v>8207</v>
      </c>
      <c r="AL349" s="82" t="s">
        <v>8684</v>
      </c>
      <c r="AM349" s="78" t="s">
        <v>8039</v>
      </c>
      <c r="AN349" s="80">
        <v>40392.543923611112</v>
      </c>
      <c r="AO349" s="82" t="s">
        <v>9354</v>
      </c>
      <c r="AP349" s="78" t="b">
        <v>0</v>
      </c>
      <c r="AQ349" s="78" t="b">
        <v>0</v>
      </c>
      <c r="AR349" s="78" t="b">
        <v>1</v>
      </c>
      <c r="AS349" s="78" t="s">
        <v>6303</v>
      </c>
      <c r="AT349" s="78">
        <v>1252</v>
      </c>
      <c r="AU349" s="82" t="s">
        <v>9881</v>
      </c>
      <c r="AV349" s="78" t="b">
        <v>0</v>
      </c>
      <c r="AW349" s="78" t="s">
        <v>10419</v>
      </c>
      <c r="AX349" s="82" t="s">
        <v>10766</v>
      </c>
      <c r="AY349" s="78" t="s">
        <v>66</v>
      </c>
      <c r="AZ349" s="78" t="str">
        <f>REPLACE(INDEX(GroupVertices[Group], MATCH(Vertices[[#This Row],[Vertex]],GroupVertices[Vertex],0)),1,1,"")</f>
        <v>55</v>
      </c>
      <c r="BA349" s="48" t="s">
        <v>2252</v>
      </c>
      <c r="BB349" s="48" t="s">
        <v>2252</v>
      </c>
      <c r="BC349" s="48" t="s">
        <v>2538</v>
      </c>
      <c r="BD349" s="48" t="s">
        <v>2538</v>
      </c>
      <c r="BE349" s="48" t="s">
        <v>12331</v>
      </c>
      <c r="BF349" s="48" t="s">
        <v>13144</v>
      </c>
      <c r="BG349" s="120" t="s">
        <v>13371</v>
      </c>
      <c r="BH349" s="120" t="s">
        <v>13660</v>
      </c>
      <c r="BI349" s="120" t="s">
        <v>13893</v>
      </c>
      <c r="BJ349" s="120" t="s">
        <v>14160</v>
      </c>
      <c r="BK349" s="120">
        <v>3</v>
      </c>
      <c r="BL349" s="123">
        <v>3.3333333333333335</v>
      </c>
      <c r="BM349" s="120">
        <v>0</v>
      </c>
      <c r="BN349" s="123">
        <v>0</v>
      </c>
      <c r="BO349" s="120">
        <v>0</v>
      </c>
      <c r="BP349" s="123">
        <v>0</v>
      </c>
      <c r="BQ349" s="120">
        <v>87</v>
      </c>
      <c r="BR349" s="123">
        <v>96.666666666666671</v>
      </c>
      <c r="BS349" s="120">
        <v>90</v>
      </c>
      <c r="BT349" s="2"/>
      <c r="BU349" s="3"/>
      <c r="BV349" s="3"/>
      <c r="BW349" s="3"/>
      <c r="BX349" s="3"/>
    </row>
    <row r="350" spans="1:76" x14ac:dyDescent="0.25">
      <c r="A350" s="64" t="s">
        <v>436</v>
      </c>
      <c r="B350" s="65"/>
      <c r="C350" s="65" t="s">
        <v>64</v>
      </c>
      <c r="D350" s="66">
        <v>162.48767400919661</v>
      </c>
      <c r="E350" s="68"/>
      <c r="F350" s="100" t="s">
        <v>3633</v>
      </c>
      <c r="G350" s="65"/>
      <c r="H350" s="69" t="s">
        <v>436</v>
      </c>
      <c r="I350" s="70"/>
      <c r="J350" s="70"/>
      <c r="K350" s="69" t="s">
        <v>11555</v>
      </c>
      <c r="L350" s="73">
        <v>3.6694678001780838</v>
      </c>
      <c r="M350" s="74">
        <v>822.5513916015625</v>
      </c>
      <c r="N350" s="74">
        <v>3724.969970703125</v>
      </c>
      <c r="O350" s="75"/>
      <c r="P350" s="76"/>
      <c r="Q350" s="76"/>
      <c r="R350" s="86"/>
      <c r="S350" s="48">
        <v>0</v>
      </c>
      <c r="T350" s="48">
        <v>2</v>
      </c>
      <c r="U350" s="49">
        <v>16.057936999999999</v>
      </c>
      <c r="V350" s="49">
        <v>6.6E-4</v>
      </c>
      <c r="W350" s="49">
        <v>3.6419999999999998E-3</v>
      </c>
      <c r="X350" s="49">
        <v>0.55250600000000005</v>
      </c>
      <c r="Y350" s="49">
        <v>0</v>
      </c>
      <c r="Z350" s="49">
        <v>0</v>
      </c>
      <c r="AA350" s="71">
        <v>350</v>
      </c>
      <c r="AB350" s="71"/>
      <c r="AC350" s="72"/>
      <c r="AD350" s="78" t="s">
        <v>6852</v>
      </c>
      <c r="AE350" s="78">
        <v>2291</v>
      </c>
      <c r="AF350" s="78">
        <v>1554</v>
      </c>
      <c r="AG350" s="78">
        <v>36615</v>
      </c>
      <c r="AH350" s="78">
        <v>3581</v>
      </c>
      <c r="AI350" s="78">
        <v>-10800</v>
      </c>
      <c r="AJ350" s="78" t="s">
        <v>7586</v>
      </c>
      <c r="AK350" s="78" t="s">
        <v>8208</v>
      </c>
      <c r="AL350" s="78"/>
      <c r="AM350" s="78" t="s">
        <v>9035</v>
      </c>
      <c r="AN350" s="80">
        <v>40533.193437499998</v>
      </c>
      <c r="AO350" s="82" t="s">
        <v>9355</v>
      </c>
      <c r="AP350" s="78" t="b">
        <v>1</v>
      </c>
      <c r="AQ350" s="78" t="b">
        <v>0</v>
      </c>
      <c r="AR350" s="78" t="b">
        <v>0</v>
      </c>
      <c r="AS350" s="78" t="s">
        <v>6304</v>
      </c>
      <c r="AT350" s="78">
        <v>977</v>
      </c>
      <c r="AU350" s="82" t="s">
        <v>9742</v>
      </c>
      <c r="AV350" s="78" t="b">
        <v>0</v>
      </c>
      <c r="AW350" s="78" t="s">
        <v>10419</v>
      </c>
      <c r="AX350" s="82" t="s">
        <v>10767</v>
      </c>
      <c r="AY350" s="78" t="s">
        <v>66</v>
      </c>
      <c r="AZ350" s="78" t="str">
        <f>REPLACE(INDEX(GroupVertices[Group], MATCH(Vertices[[#This Row],[Vertex]],GroupVertices[Vertex],0)),1,1,"")</f>
        <v>2</v>
      </c>
      <c r="BA350" s="48" t="s">
        <v>2124</v>
      </c>
      <c r="BB350" s="48" t="s">
        <v>2124</v>
      </c>
      <c r="BC350" s="48" t="s">
        <v>2507</v>
      </c>
      <c r="BD350" s="48" t="s">
        <v>2507</v>
      </c>
      <c r="BE350" s="48"/>
      <c r="BF350" s="48"/>
      <c r="BG350" s="120" t="s">
        <v>13372</v>
      </c>
      <c r="BH350" s="120" t="s">
        <v>13372</v>
      </c>
      <c r="BI350" s="120" t="s">
        <v>13894</v>
      </c>
      <c r="BJ350" s="120" t="s">
        <v>13894</v>
      </c>
      <c r="BK350" s="120">
        <v>0</v>
      </c>
      <c r="BL350" s="123">
        <v>0</v>
      </c>
      <c r="BM350" s="120">
        <v>0</v>
      </c>
      <c r="BN350" s="123">
        <v>0</v>
      </c>
      <c r="BO350" s="120">
        <v>0</v>
      </c>
      <c r="BP350" s="123">
        <v>0</v>
      </c>
      <c r="BQ350" s="120">
        <v>17</v>
      </c>
      <c r="BR350" s="123">
        <v>100</v>
      </c>
      <c r="BS350" s="120">
        <v>17</v>
      </c>
      <c r="BT350" s="2"/>
      <c r="BU350" s="3"/>
      <c r="BV350" s="3"/>
      <c r="BW350" s="3"/>
      <c r="BX350" s="3"/>
    </row>
    <row r="351" spans="1:76" x14ac:dyDescent="0.25">
      <c r="A351" s="64" t="s">
        <v>870</v>
      </c>
      <c r="B351" s="65"/>
      <c r="C351" s="65" t="s">
        <v>64</v>
      </c>
      <c r="D351" s="66">
        <v>162.00564873369726</v>
      </c>
      <c r="E351" s="68"/>
      <c r="F351" s="100" t="s">
        <v>10214</v>
      </c>
      <c r="G351" s="65"/>
      <c r="H351" s="69" t="s">
        <v>870</v>
      </c>
      <c r="I351" s="70"/>
      <c r="J351" s="70"/>
      <c r="K351" s="69" t="s">
        <v>11556</v>
      </c>
      <c r="L351" s="73">
        <v>1.831198864517305</v>
      </c>
      <c r="M351" s="74">
        <v>890.652587890625</v>
      </c>
      <c r="N351" s="74">
        <v>4116.12158203125</v>
      </c>
      <c r="O351" s="75"/>
      <c r="P351" s="76"/>
      <c r="Q351" s="76"/>
      <c r="R351" s="86"/>
      <c r="S351" s="48">
        <v>3</v>
      </c>
      <c r="T351" s="48">
        <v>0</v>
      </c>
      <c r="U351" s="49">
        <v>5</v>
      </c>
      <c r="V351" s="49">
        <v>6.4099999999999997E-4</v>
      </c>
      <c r="W351" s="49">
        <v>2.673E-3</v>
      </c>
      <c r="X351" s="49">
        <v>0.79380499999999998</v>
      </c>
      <c r="Y351" s="49">
        <v>0</v>
      </c>
      <c r="Z351" s="49">
        <v>0</v>
      </c>
      <c r="AA351" s="71">
        <v>351</v>
      </c>
      <c r="AB351" s="71"/>
      <c r="AC351" s="72"/>
      <c r="AD351" s="78" t="s">
        <v>6853</v>
      </c>
      <c r="AE351" s="78">
        <v>51</v>
      </c>
      <c r="AF351" s="78">
        <v>18</v>
      </c>
      <c r="AG351" s="78">
        <v>15</v>
      </c>
      <c r="AH351" s="78">
        <v>0</v>
      </c>
      <c r="AI351" s="78"/>
      <c r="AJ351" s="78"/>
      <c r="AK351" s="78" t="s">
        <v>7997</v>
      </c>
      <c r="AL351" s="82" t="s">
        <v>8685</v>
      </c>
      <c r="AM351" s="78"/>
      <c r="AN351" s="80">
        <v>40379.641400462962</v>
      </c>
      <c r="AO351" s="78"/>
      <c r="AP351" s="78" t="b">
        <v>0</v>
      </c>
      <c r="AQ351" s="78" t="b">
        <v>0</v>
      </c>
      <c r="AR351" s="78" t="b">
        <v>0</v>
      </c>
      <c r="AS351" s="78" t="s">
        <v>6304</v>
      </c>
      <c r="AT351" s="78">
        <v>1</v>
      </c>
      <c r="AU351" s="82" t="s">
        <v>9882</v>
      </c>
      <c r="AV351" s="78" t="b">
        <v>0</v>
      </c>
      <c r="AW351" s="78" t="s">
        <v>10419</v>
      </c>
      <c r="AX351" s="82" t="s">
        <v>10768</v>
      </c>
      <c r="AY351" s="78" t="s">
        <v>65</v>
      </c>
      <c r="AZ351" s="78" t="str">
        <f>REPLACE(INDEX(GroupVertices[Group], MATCH(Vertices[[#This Row],[Vertex]],GroupVertices[Vertex],0)),1,1,"")</f>
        <v>2</v>
      </c>
      <c r="BA351" s="48"/>
      <c r="BB351" s="48"/>
      <c r="BC351" s="48"/>
      <c r="BD351" s="48"/>
      <c r="BE351" s="48"/>
      <c r="BF351" s="48"/>
      <c r="BG351" s="48"/>
      <c r="BH351" s="48"/>
      <c r="BI351" s="48"/>
      <c r="BJ351" s="48"/>
      <c r="BK351" s="48"/>
      <c r="BL351" s="49"/>
      <c r="BM351" s="48"/>
      <c r="BN351" s="49"/>
      <c r="BO351" s="48"/>
      <c r="BP351" s="49"/>
      <c r="BQ351" s="48"/>
      <c r="BR351" s="49"/>
      <c r="BS351" s="48"/>
      <c r="BT351" s="2"/>
      <c r="BU351" s="3"/>
      <c r="BV351" s="3"/>
      <c r="BW351" s="3"/>
      <c r="BX351" s="3"/>
    </row>
    <row r="352" spans="1:76" x14ac:dyDescent="0.25">
      <c r="A352" s="64" t="s">
        <v>437</v>
      </c>
      <c r="B352" s="65"/>
      <c r="C352" s="65" t="s">
        <v>64</v>
      </c>
      <c r="D352" s="66">
        <v>176.65124611799354</v>
      </c>
      <c r="E352" s="68"/>
      <c r="F352" s="100" t="s">
        <v>10215</v>
      </c>
      <c r="G352" s="65"/>
      <c r="H352" s="69" t="s">
        <v>437</v>
      </c>
      <c r="I352" s="70"/>
      <c r="J352" s="70"/>
      <c r="K352" s="69" t="s">
        <v>11557</v>
      </c>
      <c r="L352" s="73">
        <v>1</v>
      </c>
      <c r="M352" s="74">
        <v>7702.283203125</v>
      </c>
      <c r="N352" s="74">
        <v>2526.218017578125</v>
      </c>
      <c r="O352" s="75"/>
      <c r="P352" s="76"/>
      <c r="Q352" s="76"/>
      <c r="R352" s="86"/>
      <c r="S352" s="48">
        <v>2</v>
      </c>
      <c r="T352" s="48">
        <v>1</v>
      </c>
      <c r="U352" s="49">
        <v>0</v>
      </c>
      <c r="V352" s="49">
        <v>1</v>
      </c>
      <c r="W352" s="49">
        <v>0</v>
      </c>
      <c r="X352" s="49">
        <v>1.2982450000000001</v>
      </c>
      <c r="Y352" s="49">
        <v>0</v>
      </c>
      <c r="Z352" s="49">
        <v>0</v>
      </c>
      <c r="AA352" s="71">
        <v>352</v>
      </c>
      <c r="AB352" s="71"/>
      <c r="AC352" s="72"/>
      <c r="AD352" s="78" t="s">
        <v>6854</v>
      </c>
      <c r="AE352" s="78">
        <v>31709</v>
      </c>
      <c r="AF352" s="78">
        <v>46687</v>
      </c>
      <c r="AG352" s="78">
        <v>29370</v>
      </c>
      <c r="AH352" s="78">
        <v>6962</v>
      </c>
      <c r="AI352" s="78">
        <v>-18000</v>
      </c>
      <c r="AJ352" s="78" t="s">
        <v>7587</v>
      </c>
      <c r="AK352" s="78" t="s">
        <v>8209</v>
      </c>
      <c r="AL352" s="82" t="s">
        <v>8686</v>
      </c>
      <c r="AM352" s="78" t="s">
        <v>9007</v>
      </c>
      <c r="AN352" s="80">
        <v>39084.921423611115</v>
      </c>
      <c r="AO352" s="82" t="s">
        <v>9356</v>
      </c>
      <c r="AP352" s="78" t="b">
        <v>0</v>
      </c>
      <c r="AQ352" s="78" t="b">
        <v>0</v>
      </c>
      <c r="AR352" s="78" t="b">
        <v>1</v>
      </c>
      <c r="AS352" s="78" t="s">
        <v>6304</v>
      </c>
      <c r="AT352" s="78">
        <v>2422</v>
      </c>
      <c r="AU352" s="82" t="s">
        <v>9883</v>
      </c>
      <c r="AV352" s="78" t="b">
        <v>1</v>
      </c>
      <c r="AW352" s="78" t="s">
        <v>10419</v>
      </c>
      <c r="AX352" s="82" t="s">
        <v>10769</v>
      </c>
      <c r="AY352" s="78" t="s">
        <v>66</v>
      </c>
      <c r="AZ352" s="78" t="str">
        <f>REPLACE(INDEX(GroupVertices[Group], MATCH(Vertices[[#This Row],[Vertex]],GroupVertices[Vertex],0)),1,1,"")</f>
        <v>89</v>
      </c>
      <c r="BA352" s="48"/>
      <c r="BB352" s="48"/>
      <c r="BC352" s="48"/>
      <c r="BD352" s="48"/>
      <c r="BE352" s="48" t="s">
        <v>2771</v>
      </c>
      <c r="BF352" s="48" t="s">
        <v>2771</v>
      </c>
      <c r="BG352" s="120" t="s">
        <v>12465</v>
      </c>
      <c r="BH352" s="120" t="s">
        <v>12465</v>
      </c>
      <c r="BI352" s="120" t="s">
        <v>12655</v>
      </c>
      <c r="BJ352" s="120" t="s">
        <v>12655</v>
      </c>
      <c r="BK352" s="120">
        <v>1</v>
      </c>
      <c r="BL352" s="123">
        <v>3.4482758620689653</v>
      </c>
      <c r="BM352" s="120">
        <v>0</v>
      </c>
      <c r="BN352" s="123">
        <v>0</v>
      </c>
      <c r="BO352" s="120">
        <v>0</v>
      </c>
      <c r="BP352" s="123">
        <v>0</v>
      </c>
      <c r="BQ352" s="120">
        <v>28</v>
      </c>
      <c r="BR352" s="123">
        <v>96.551724137931032</v>
      </c>
      <c r="BS352" s="120">
        <v>29</v>
      </c>
      <c r="BT352" s="2"/>
      <c r="BU352" s="3"/>
      <c r="BV352" s="3"/>
      <c r="BW352" s="3"/>
      <c r="BX352" s="3"/>
    </row>
    <row r="353" spans="1:76" x14ac:dyDescent="0.25">
      <c r="A353" s="64" t="s">
        <v>438</v>
      </c>
      <c r="B353" s="65"/>
      <c r="C353" s="65" t="s">
        <v>64</v>
      </c>
      <c r="D353" s="66">
        <v>162.33672729206432</v>
      </c>
      <c r="E353" s="68"/>
      <c r="F353" s="100" t="s">
        <v>3634</v>
      </c>
      <c r="G353" s="65"/>
      <c r="H353" s="69" t="s">
        <v>438</v>
      </c>
      <c r="I353" s="70"/>
      <c r="J353" s="70"/>
      <c r="K353" s="69" t="s">
        <v>11558</v>
      </c>
      <c r="L353" s="73">
        <v>1</v>
      </c>
      <c r="M353" s="74">
        <v>7702.283203125</v>
      </c>
      <c r="N353" s="74">
        <v>2379.173828125</v>
      </c>
      <c r="O353" s="75"/>
      <c r="P353" s="76"/>
      <c r="Q353" s="76"/>
      <c r="R353" s="86"/>
      <c r="S353" s="48">
        <v>0</v>
      </c>
      <c r="T353" s="48">
        <v>1</v>
      </c>
      <c r="U353" s="49">
        <v>0</v>
      </c>
      <c r="V353" s="49">
        <v>1</v>
      </c>
      <c r="W353" s="49">
        <v>0</v>
      </c>
      <c r="X353" s="49">
        <v>0.70175399999999999</v>
      </c>
      <c r="Y353" s="49">
        <v>0</v>
      </c>
      <c r="Z353" s="49">
        <v>0</v>
      </c>
      <c r="AA353" s="71">
        <v>353</v>
      </c>
      <c r="AB353" s="71"/>
      <c r="AC353" s="72"/>
      <c r="AD353" s="78" t="s">
        <v>6855</v>
      </c>
      <c r="AE353" s="78">
        <v>2289</v>
      </c>
      <c r="AF353" s="78">
        <v>1073</v>
      </c>
      <c r="AG353" s="78">
        <v>1707</v>
      </c>
      <c r="AH353" s="78">
        <v>629</v>
      </c>
      <c r="AI353" s="78">
        <v>-14400</v>
      </c>
      <c r="AJ353" s="78" t="s">
        <v>7588</v>
      </c>
      <c r="AK353" s="78"/>
      <c r="AL353" s="82" t="s">
        <v>8687</v>
      </c>
      <c r="AM353" s="78" t="s">
        <v>9005</v>
      </c>
      <c r="AN353" s="80">
        <v>40217.870486111111</v>
      </c>
      <c r="AO353" s="82" t="s">
        <v>9357</v>
      </c>
      <c r="AP353" s="78" t="b">
        <v>0</v>
      </c>
      <c r="AQ353" s="78" t="b">
        <v>0</v>
      </c>
      <c r="AR353" s="78" t="b">
        <v>0</v>
      </c>
      <c r="AS353" s="78" t="s">
        <v>6304</v>
      </c>
      <c r="AT353" s="78">
        <v>6</v>
      </c>
      <c r="AU353" s="82" t="s">
        <v>9884</v>
      </c>
      <c r="AV353" s="78" t="b">
        <v>0</v>
      </c>
      <c r="AW353" s="78" t="s">
        <v>10419</v>
      </c>
      <c r="AX353" s="82" t="s">
        <v>10770</v>
      </c>
      <c r="AY353" s="78" t="s">
        <v>66</v>
      </c>
      <c r="AZ353" s="78" t="str">
        <f>REPLACE(INDEX(GroupVertices[Group], MATCH(Vertices[[#This Row],[Vertex]],GroupVertices[Vertex],0)),1,1,"")</f>
        <v>89</v>
      </c>
      <c r="BA353" s="48"/>
      <c r="BB353" s="48"/>
      <c r="BC353" s="48"/>
      <c r="BD353" s="48"/>
      <c r="BE353" s="48"/>
      <c r="BF353" s="48"/>
      <c r="BG353" s="120" t="s">
        <v>13373</v>
      </c>
      <c r="BH353" s="120" t="s">
        <v>13373</v>
      </c>
      <c r="BI353" s="120" t="s">
        <v>13895</v>
      </c>
      <c r="BJ353" s="120" t="s">
        <v>13895</v>
      </c>
      <c r="BK353" s="120">
        <v>1</v>
      </c>
      <c r="BL353" s="123">
        <v>3.5714285714285716</v>
      </c>
      <c r="BM353" s="120">
        <v>0</v>
      </c>
      <c r="BN353" s="123">
        <v>0</v>
      </c>
      <c r="BO353" s="120">
        <v>0</v>
      </c>
      <c r="BP353" s="123">
        <v>0</v>
      </c>
      <c r="BQ353" s="120">
        <v>27</v>
      </c>
      <c r="BR353" s="123">
        <v>96.428571428571431</v>
      </c>
      <c r="BS353" s="120">
        <v>28</v>
      </c>
      <c r="BT353" s="2"/>
      <c r="BU353" s="3"/>
      <c r="BV353" s="3"/>
      <c r="BW353" s="3"/>
      <c r="BX353" s="3"/>
    </row>
    <row r="354" spans="1:76" x14ac:dyDescent="0.25">
      <c r="A354" s="64" t="s">
        <v>439</v>
      </c>
      <c r="B354" s="65"/>
      <c r="C354" s="65" t="s">
        <v>64</v>
      </c>
      <c r="D354" s="66">
        <v>162.45127105870316</v>
      </c>
      <c r="E354" s="68"/>
      <c r="F354" s="100" t="s">
        <v>3635</v>
      </c>
      <c r="G354" s="65"/>
      <c r="H354" s="69" t="s">
        <v>439</v>
      </c>
      <c r="I354" s="70"/>
      <c r="J354" s="70"/>
      <c r="K354" s="69" t="s">
        <v>11559</v>
      </c>
      <c r="L354" s="73">
        <v>1</v>
      </c>
      <c r="M354" s="74">
        <v>4119.14599609375</v>
      </c>
      <c r="N354" s="74">
        <v>970.9334716796875</v>
      </c>
      <c r="O354" s="75"/>
      <c r="P354" s="76"/>
      <c r="Q354" s="76"/>
      <c r="R354" s="86"/>
      <c r="S354" s="48">
        <v>0</v>
      </c>
      <c r="T354" s="48">
        <v>1</v>
      </c>
      <c r="U354" s="49">
        <v>0</v>
      </c>
      <c r="V354" s="49">
        <v>3.97E-4</v>
      </c>
      <c r="W354" s="49">
        <v>0</v>
      </c>
      <c r="X354" s="49">
        <v>0.50626700000000002</v>
      </c>
      <c r="Y354" s="49">
        <v>0</v>
      </c>
      <c r="Z354" s="49">
        <v>0</v>
      </c>
      <c r="AA354" s="71">
        <v>354</v>
      </c>
      <c r="AB354" s="71"/>
      <c r="AC354" s="72"/>
      <c r="AD354" s="78" t="s">
        <v>6856</v>
      </c>
      <c r="AE354" s="78">
        <v>4461</v>
      </c>
      <c r="AF354" s="78">
        <v>1438</v>
      </c>
      <c r="AG354" s="78">
        <v>301</v>
      </c>
      <c r="AH354" s="78">
        <v>195</v>
      </c>
      <c r="AI354" s="78">
        <v>-28800</v>
      </c>
      <c r="AJ354" s="78" t="s">
        <v>7589</v>
      </c>
      <c r="AK354" s="78" t="s">
        <v>8210</v>
      </c>
      <c r="AL354" s="82" t="s">
        <v>8688</v>
      </c>
      <c r="AM354" s="78" t="s">
        <v>9004</v>
      </c>
      <c r="AN354" s="80">
        <v>42551.377858796295</v>
      </c>
      <c r="AO354" s="82" t="s">
        <v>9358</v>
      </c>
      <c r="AP354" s="78" t="b">
        <v>1</v>
      </c>
      <c r="AQ354" s="78" t="b">
        <v>0</v>
      </c>
      <c r="AR354" s="78" t="b">
        <v>0</v>
      </c>
      <c r="AS354" s="78" t="s">
        <v>6304</v>
      </c>
      <c r="AT354" s="78">
        <v>18</v>
      </c>
      <c r="AU354" s="78"/>
      <c r="AV354" s="78" t="b">
        <v>0</v>
      </c>
      <c r="AW354" s="78" t="s">
        <v>10419</v>
      </c>
      <c r="AX354" s="82" t="s">
        <v>10771</v>
      </c>
      <c r="AY354" s="78" t="s">
        <v>66</v>
      </c>
      <c r="AZ354" s="78" t="str">
        <f>REPLACE(INDEX(GroupVertices[Group], MATCH(Vertices[[#This Row],[Vertex]],GroupVertices[Vertex],0)),1,1,"")</f>
        <v>5</v>
      </c>
      <c r="BA354" s="48"/>
      <c r="BB354" s="48"/>
      <c r="BC354" s="48"/>
      <c r="BD354" s="48"/>
      <c r="BE354" s="48" t="s">
        <v>2772</v>
      </c>
      <c r="BF354" s="48" t="s">
        <v>2772</v>
      </c>
      <c r="BG354" s="120" t="s">
        <v>13374</v>
      </c>
      <c r="BH354" s="120" t="s">
        <v>13374</v>
      </c>
      <c r="BI354" s="120" t="s">
        <v>13896</v>
      </c>
      <c r="BJ354" s="120" t="s">
        <v>13896</v>
      </c>
      <c r="BK354" s="120">
        <v>1</v>
      </c>
      <c r="BL354" s="123">
        <v>7.1428571428571432</v>
      </c>
      <c r="BM354" s="120">
        <v>0</v>
      </c>
      <c r="BN354" s="123">
        <v>0</v>
      </c>
      <c r="BO354" s="120">
        <v>0</v>
      </c>
      <c r="BP354" s="123">
        <v>0</v>
      </c>
      <c r="BQ354" s="120">
        <v>13</v>
      </c>
      <c r="BR354" s="123">
        <v>92.857142857142861</v>
      </c>
      <c r="BS354" s="120">
        <v>14</v>
      </c>
      <c r="BT354" s="2"/>
      <c r="BU354" s="3"/>
      <c r="BV354" s="3"/>
      <c r="BW354" s="3"/>
      <c r="BX354" s="3"/>
    </row>
    <row r="355" spans="1:76" x14ac:dyDescent="0.25">
      <c r="A355" s="64" t="s">
        <v>533</v>
      </c>
      <c r="B355" s="65"/>
      <c r="C355" s="65" t="s">
        <v>64</v>
      </c>
      <c r="D355" s="66">
        <v>162.42114447898444</v>
      </c>
      <c r="E355" s="68"/>
      <c r="F355" s="100" t="s">
        <v>3706</v>
      </c>
      <c r="G355" s="65"/>
      <c r="H355" s="69" t="s">
        <v>533</v>
      </c>
      <c r="I355" s="70"/>
      <c r="J355" s="70"/>
      <c r="K355" s="69" t="s">
        <v>11560</v>
      </c>
      <c r="L355" s="73">
        <v>228.74848887774158</v>
      </c>
      <c r="M355" s="74">
        <v>3917.63232421875</v>
      </c>
      <c r="N355" s="74">
        <v>1070.380615234375</v>
      </c>
      <c r="O355" s="75"/>
      <c r="P355" s="76"/>
      <c r="Q355" s="76"/>
      <c r="R355" s="86"/>
      <c r="S355" s="48">
        <v>4</v>
      </c>
      <c r="T355" s="48">
        <v>1</v>
      </c>
      <c r="U355" s="49">
        <v>1370</v>
      </c>
      <c r="V355" s="49">
        <v>4.5899999999999999E-4</v>
      </c>
      <c r="W355" s="49">
        <v>3.0000000000000001E-6</v>
      </c>
      <c r="X355" s="49">
        <v>1.67655</v>
      </c>
      <c r="Y355" s="49">
        <v>0</v>
      </c>
      <c r="Z355" s="49">
        <v>0</v>
      </c>
      <c r="AA355" s="71">
        <v>355</v>
      </c>
      <c r="AB355" s="71"/>
      <c r="AC355" s="72"/>
      <c r="AD355" s="78" t="s">
        <v>6857</v>
      </c>
      <c r="AE355" s="78">
        <v>1126</v>
      </c>
      <c r="AF355" s="78">
        <v>1342</v>
      </c>
      <c r="AG355" s="78">
        <v>1232</v>
      </c>
      <c r="AH355" s="78">
        <v>683</v>
      </c>
      <c r="AI355" s="78">
        <v>-25200</v>
      </c>
      <c r="AJ355" s="78" t="s">
        <v>7590</v>
      </c>
      <c r="AK355" s="78" t="s">
        <v>8211</v>
      </c>
      <c r="AL355" s="82" t="s">
        <v>8689</v>
      </c>
      <c r="AM355" s="78" t="s">
        <v>9004</v>
      </c>
      <c r="AN355" s="80">
        <v>42389.74832175926</v>
      </c>
      <c r="AO355" s="82" t="s">
        <v>9359</v>
      </c>
      <c r="AP355" s="78" t="b">
        <v>0</v>
      </c>
      <c r="AQ355" s="78" t="b">
        <v>0</v>
      </c>
      <c r="AR355" s="78" t="b">
        <v>0</v>
      </c>
      <c r="AS355" s="78" t="s">
        <v>6304</v>
      </c>
      <c r="AT355" s="78">
        <v>167</v>
      </c>
      <c r="AU355" s="82" t="s">
        <v>9742</v>
      </c>
      <c r="AV355" s="78" t="b">
        <v>0</v>
      </c>
      <c r="AW355" s="78" t="s">
        <v>10419</v>
      </c>
      <c r="AX355" s="82" t="s">
        <v>10772</v>
      </c>
      <c r="AY355" s="78" t="s">
        <v>66</v>
      </c>
      <c r="AZ355" s="78" t="str">
        <f>REPLACE(INDEX(GroupVertices[Group], MATCH(Vertices[[#This Row],[Vertex]],GroupVertices[Vertex],0)),1,1,"")</f>
        <v>5</v>
      </c>
      <c r="BA355" s="48" t="s">
        <v>12890</v>
      </c>
      <c r="BB355" s="48" t="s">
        <v>12890</v>
      </c>
      <c r="BC355" s="48" t="s">
        <v>12970</v>
      </c>
      <c r="BD355" s="48" t="s">
        <v>13013</v>
      </c>
      <c r="BE355" s="48" t="s">
        <v>13064</v>
      </c>
      <c r="BF355" s="48" t="s">
        <v>13145</v>
      </c>
      <c r="BG355" s="120" t="s">
        <v>13375</v>
      </c>
      <c r="BH355" s="120" t="s">
        <v>13661</v>
      </c>
      <c r="BI355" s="120" t="s">
        <v>13897</v>
      </c>
      <c r="BJ355" s="120" t="s">
        <v>14161</v>
      </c>
      <c r="BK355" s="120">
        <v>2</v>
      </c>
      <c r="BL355" s="123">
        <v>2.0202020202020203</v>
      </c>
      <c r="BM355" s="120">
        <v>0</v>
      </c>
      <c r="BN355" s="123">
        <v>0</v>
      </c>
      <c r="BO355" s="120">
        <v>0</v>
      </c>
      <c r="BP355" s="123">
        <v>0</v>
      </c>
      <c r="BQ355" s="120">
        <v>97</v>
      </c>
      <c r="BR355" s="123">
        <v>97.979797979797979</v>
      </c>
      <c r="BS355" s="120">
        <v>99</v>
      </c>
      <c r="BT355" s="2"/>
      <c r="BU355" s="3"/>
      <c r="BV355" s="3"/>
      <c r="BW355" s="3"/>
      <c r="BX355" s="3"/>
    </row>
    <row r="356" spans="1:76" x14ac:dyDescent="0.25">
      <c r="A356" s="64" t="s">
        <v>440</v>
      </c>
      <c r="B356" s="65"/>
      <c r="C356" s="65" t="s">
        <v>64</v>
      </c>
      <c r="D356" s="66">
        <v>162.28745778148269</v>
      </c>
      <c r="E356" s="68"/>
      <c r="F356" s="100" t="s">
        <v>3636</v>
      </c>
      <c r="G356" s="65"/>
      <c r="H356" s="69" t="s">
        <v>440</v>
      </c>
      <c r="I356" s="70"/>
      <c r="J356" s="70"/>
      <c r="K356" s="69" t="s">
        <v>11561</v>
      </c>
      <c r="L356" s="73">
        <v>1</v>
      </c>
      <c r="M356" s="74">
        <v>1647.7852783203125</v>
      </c>
      <c r="N356" s="74">
        <v>3498.963623046875</v>
      </c>
      <c r="O356" s="75"/>
      <c r="P356" s="76"/>
      <c r="Q356" s="76"/>
      <c r="R356" s="86"/>
      <c r="S356" s="48">
        <v>0</v>
      </c>
      <c r="T356" s="48">
        <v>1</v>
      </c>
      <c r="U356" s="49">
        <v>0</v>
      </c>
      <c r="V356" s="49">
        <v>7.3200000000000001E-4</v>
      </c>
      <c r="W356" s="49">
        <v>5.5880000000000001E-3</v>
      </c>
      <c r="X356" s="49">
        <v>0.34510000000000002</v>
      </c>
      <c r="Y356" s="49">
        <v>0</v>
      </c>
      <c r="Z356" s="49">
        <v>0</v>
      </c>
      <c r="AA356" s="71">
        <v>356</v>
      </c>
      <c r="AB356" s="71"/>
      <c r="AC356" s="72"/>
      <c r="AD356" s="78" t="s">
        <v>6858</v>
      </c>
      <c r="AE356" s="78">
        <v>1384</v>
      </c>
      <c r="AF356" s="78">
        <v>916</v>
      </c>
      <c r="AG356" s="78">
        <v>4045</v>
      </c>
      <c r="AH356" s="78">
        <v>181</v>
      </c>
      <c r="AI356" s="78">
        <v>0</v>
      </c>
      <c r="AJ356" s="78" t="s">
        <v>7591</v>
      </c>
      <c r="AK356" s="78" t="s">
        <v>8095</v>
      </c>
      <c r="AL356" s="82" t="s">
        <v>8690</v>
      </c>
      <c r="AM356" s="78" t="s">
        <v>7997</v>
      </c>
      <c r="AN356" s="80">
        <v>40400.351342592592</v>
      </c>
      <c r="AO356" s="82" t="s">
        <v>9360</v>
      </c>
      <c r="AP356" s="78" t="b">
        <v>1</v>
      </c>
      <c r="AQ356" s="78" t="b">
        <v>0</v>
      </c>
      <c r="AR356" s="78" t="b">
        <v>1</v>
      </c>
      <c r="AS356" s="78" t="s">
        <v>6304</v>
      </c>
      <c r="AT356" s="78">
        <v>147</v>
      </c>
      <c r="AU356" s="82" t="s">
        <v>9742</v>
      </c>
      <c r="AV356" s="78" t="b">
        <v>0</v>
      </c>
      <c r="AW356" s="78" t="s">
        <v>10419</v>
      </c>
      <c r="AX356" s="82" t="s">
        <v>10773</v>
      </c>
      <c r="AY356" s="78" t="s">
        <v>66</v>
      </c>
      <c r="AZ356" s="78" t="str">
        <f>REPLACE(INDEX(GroupVertices[Group], MATCH(Vertices[[#This Row],[Vertex]],GroupVertices[Vertex],0)),1,1,"")</f>
        <v>2</v>
      </c>
      <c r="BA356" s="48"/>
      <c r="BB356" s="48"/>
      <c r="BC356" s="48"/>
      <c r="BD356" s="48"/>
      <c r="BE356" s="48"/>
      <c r="BF356" s="48"/>
      <c r="BG356" s="120" t="s">
        <v>13361</v>
      </c>
      <c r="BH356" s="120" t="s">
        <v>13361</v>
      </c>
      <c r="BI356" s="120" t="s">
        <v>13884</v>
      </c>
      <c r="BJ356" s="120" t="s">
        <v>13884</v>
      </c>
      <c r="BK356" s="120">
        <v>1</v>
      </c>
      <c r="BL356" s="123">
        <v>5.2631578947368425</v>
      </c>
      <c r="BM356" s="120">
        <v>0</v>
      </c>
      <c r="BN356" s="123">
        <v>0</v>
      </c>
      <c r="BO356" s="120">
        <v>0</v>
      </c>
      <c r="BP356" s="123">
        <v>0</v>
      </c>
      <c r="BQ356" s="120">
        <v>18</v>
      </c>
      <c r="BR356" s="123">
        <v>94.736842105263165</v>
      </c>
      <c r="BS356" s="120">
        <v>19</v>
      </c>
      <c r="BT356" s="2"/>
      <c r="BU356" s="3"/>
      <c r="BV356" s="3"/>
      <c r="BW356" s="3"/>
      <c r="BX356" s="3"/>
    </row>
    <row r="357" spans="1:76" x14ac:dyDescent="0.25">
      <c r="A357" s="64" t="s">
        <v>441</v>
      </c>
      <c r="B357" s="65"/>
      <c r="C357" s="65" t="s">
        <v>64</v>
      </c>
      <c r="D357" s="66">
        <v>165.91865209320335</v>
      </c>
      <c r="E357" s="68"/>
      <c r="F357" s="100" t="s">
        <v>3637</v>
      </c>
      <c r="G357" s="65"/>
      <c r="H357" s="69" t="s">
        <v>441</v>
      </c>
      <c r="I357" s="70"/>
      <c r="J357" s="70"/>
      <c r="K357" s="69" t="s">
        <v>11562</v>
      </c>
      <c r="L357" s="73">
        <v>3.4935965935519153</v>
      </c>
      <c r="M357" s="74">
        <v>4555.4287109375</v>
      </c>
      <c r="N357" s="74">
        <v>1941.8001708984375</v>
      </c>
      <c r="O357" s="75"/>
      <c r="P357" s="76"/>
      <c r="Q357" s="76"/>
      <c r="R357" s="86"/>
      <c r="S357" s="48">
        <v>0</v>
      </c>
      <c r="T357" s="48">
        <v>5</v>
      </c>
      <c r="U357" s="49">
        <v>15</v>
      </c>
      <c r="V357" s="49">
        <v>5.1800000000000001E-4</v>
      </c>
      <c r="W357" s="49">
        <v>1.3100000000000001E-4</v>
      </c>
      <c r="X357" s="49">
        <v>1.4230590000000001</v>
      </c>
      <c r="Y357" s="49">
        <v>0.15</v>
      </c>
      <c r="Z357" s="49">
        <v>0</v>
      </c>
      <c r="AA357" s="71">
        <v>357</v>
      </c>
      <c r="AB357" s="71"/>
      <c r="AC357" s="72"/>
      <c r="AD357" s="78" t="s">
        <v>6859</v>
      </c>
      <c r="AE357" s="78">
        <v>9542</v>
      </c>
      <c r="AF357" s="78">
        <v>12487</v>
      </c>
      <c r="AG357" s="78">
        <v>2330</v>
      </c>
      <c r="AH357" s="78">
        <v>28195</v>
      </c>
      <c r="AI357" s="78">
        <v>-10800</v>
      </c>
      <c r="AJ357" s="78" t="s">
        <v>7592</v>
      </c>
      <c r="AK357" s="78" t="s">
        <v>8212</v>
      </c>
      <c r="AL357" s="82" t="s">
        <v>8691</v>
      </c>
      <c r="AM357" s="78" t="s">
        <v>9034</v>
      </c>
      <c r="AN357" s="80">
        <v>41248.560474537036</v>
      </c>
      <c r="AO357" s="82" t="s">
        <v>9361</v>
      </c>
      <c r="AP357" s="78" t="b">
        <v>0</v>
      </c>
      <c r="AQ357" s="78" t="b">
        <v>0</v>
      </c>
      <c r="AR357" s="78" t="b">
        <v>0</v>
      </c>
      <c r="AS357" s="78" t="s">
        <v>6304</v>
      </c>
      <c r="AT357" s="78">
        <v>542</v>
      </c>
      <c r="AU357" s="82" t="s">
        <v>9885</v>
      </c>
      <c r="AV357" s="78" t="b">
        <v>0</v>
      </c>
      <c r="AW357" s="78" t="s">
        <v>10419</v>
      </c>
      <c r="AX357" s="82" t="s">
        <v>10774</v>
      </c>
      <c r="AY357" s="78" t="s">
        <v>66</v>
      </c>
      <c r="AZ357" s="78" t="str">
        <f>REPLACE(INDEX(GroupVertices[Group], MATCH(Vertices[[#This Row],[Vertex]],GroupVertices[Vertex],0)),1,1,"")</f>
        <v>9</v>
      </c>
      <c r="BA357" s="48"/>
      <c r="BB357" s="48"/>
      <c r="BC357" s="48"/>
      <c r="BD357" s="48"/>
      <c r="BE357" s="48"/>
      <c r="BF357" s="48"/>
      <c r="BG357" s="120" t="s">
        <v>13376</v>
      </c>
      <c r="BH357" s="120" t="s">
        <v>13376</v>
      </c>
      <c r="BI357" s="120" t="s">
        <v>13898</v>
      </c>
      <c r="BJ357" s="120" t="s">
        <v>13898</v>
      </c>
      <c r="BK357" s="120">
        <v>2</v>
      </c>
      <c r="BL357" s="123">
        <v>12.5</v>
      </c>
      <c r="BM357" s="120">
        <v>0</v>
      </c>
      <c r="BN357" s="123">
        <v>0</v>
      </c>
      <c r="BO357" s="120">
        <v>0</v>
      </c>
      <c r="BP357" s="123">
        <v>0</v>
      </c>
      <c r="BQ357" s="120">
        <v>14</v>
      </c>
      <c r="BR357" s="123">
        <v>87.5</v>
      </c>
      <c r="BS357" s="120">
        <v>16</v>
      </c>
      <c r="BT357" s="2"/>
      <c r="BU357" s="3"/>
      <c r="BV357" s="3"/>
      <c r="BW357" s="3"/>
      <c r="BX357" s="3"/>
    </row>
    <row r="358" spans="1:76" x14ac:dyDescent="0.25">
      <c r="A358" s="64" t="s">
        <v>871</v>
      </c>
      <c r="B358" s="65"/>
      <c r="C358" s="65" t="s">
        <v>64</v>
      </c>
      <c r="D358" s="66">
        <v>162</v>
      </c>
      <c r="E358" s="68"/>
      <c r="F358" s="100" t="s">
        <v>3522</v>
      </c>
      <c r="G358" s="65"/>
      <c r="H358" s="69" t="s">
        <v>871</v>
      </c>
      <c r="I358" s="70"/>
      <c r="J358" s="70"/>
      <c r="K358" s="69" t="s">
        <v>11563</v>
      </c>
      <c r="L358" s="73">
        <v>6.7621912053558892</v>
      </c>
      <c r="M358" s="74">
        <v>4755.76416015625</v>
      </c>
      <c r="N358" s="74">
        <v>2293.88818359375</v>
      </c>
      <c r="O358" s="75"/>
      <c r="P358" s="76"/>
      <c r="Q358" s="76"/>
      <c r="R358" s="86"/>
      <c r="S358" s="48">
        <v>2</v>
      </c>
      <c r="T358" s="48">
        <v>0</v>
      </c>
      <c r="U358" s="49">
        <v>34.661929000000001</v>
      </c>
      <c r="V358" s="49">
        <v>5.44E-4</v>
      </c>
      <c r="W358" s="49">
        <v>8.5000000000000006E-5</v>
      </c>
      <c r="X358" s="49">
        <v>0.62575999999999998</v>
      </c>
      <c r="Y358" s="49">
        <v>0</v>
      </c>
      <c r="Z358" s="49">
        <v>0</v>
      </c>
      <c r="AA358" s="71">
        <v>358</v>
      </c>
      <c r="AB358" s="71"/>
      <c r="AC358" s="72"/>
      <c r="AD358" s="78" t="s">
        <v>6860</v>
      </c>
      <c r="AE358" s="78">
        <v>0</v>
      </c>
      <c r="AF358" s="78">
        <v>0</v>
      </c>
      <c r="AG358" s="78">
        <v>0</v>
      </c>
      <c r="AH358" s="78">
        <v>0</v>
      </c>
      <c r="AI358" s="78"/>
      <c r="AJ358" s="78"/>
      <c r="AK358" s="78"/>
      <c r="AL358" s="78"/>
      <c r="AM358" s="78"/>
      <c r="AN358" s="80">
        <v>43000.517465277779</v>
      </c>
      <c r="AO358" s="78"/>
      <c r="AP358" s="78" t="b">
        <v>1</v>
      </c>
      <c r="AQ358" s="78" t="b">
        <v>1</v>
      </c>
      <c r="AR358" s="78" t="b">
        <v>0</v>
      </c>
      <c r="AS358" s="78" t="s">
        <v>6304</v>
      </c>
      <c r="AT358" s="78">
        <v>0</v>
      </c>
      <c r="AU358" s="78"/>
      <c r="AV358" s="78" t="b">
        <v>0</v>
      </c>
      <c r="AW358" s="78" t="s">
        <v>10419</v>
      </c>
      <c r="AX358" s="82" t="s">
        <v>10775</v>
      </c>
      <c r="AY358" s="78" t="s">
        <v>65</v>
      </c>
      <c r="AZ358" s="78" t="str">
        <f>REPLACE(INDEX(GroupVertices[Group], MATCH(Vertices[[#This Row],[Vertex]],GroupVertices[Vertex],0)),1,1,"")</f>
        <v>9</v>
      </c>
      <c r="BA358" s="48"/>
      <c r="BB358" s="48"/>
      <c r="BC358" s="48"/>
      <c r="BD358" s="48"/>
      <c r="BE358" s="48"/>
      <c r="BF358" s="48"/>
      <c r="BG358" s="48"/>
      <c r="BH358" s="48"/>
      <c r="BI358" s="48"/>
      <c r="BJ358" s="48"/>
      <c r="BK358" s="48"/>
      <c r="BL358" s="49"/>
      <c r="BM358" s="48"/>
      <c r="BN358" s="49"/>
      <c r="BO358" s="48"/>
      <c r="BP358" s="49"/>
      <c r="BQ358" s="48"/>
      <c r="BR358" s="49"/>
      <c r="BS358" s="48"/>
      <c r="BT358" s="2"/>
      <c r="BU358" s="3"/>
      <c r="BV358" s="3"/>
      <c r="BW358" s="3"/>
      <c r="BX358" s="3"/>
    </row>
    <row r="359" spans="1:76" x14ac:dyDescent="0.25">
      <c r="A359" s="64" t="s">
        <v>872</v>
      </c>
      <c r="B359" s="65"/>
      <c r="C359" s="65" t="s">
        <v>64</v>
      </c>
      <c r="D359" s="66">
        <v>410.05441194038349</v>
      </c>
      <c r="E359" s="68"/>
      <c r="F359" s="100" t="s">
        <v>10216</v>
      </c>
      <c r="G359" s="65"/>
      <c r="H359" s="69" t="s">
        <v>872</v>
      </c>
      <c r="I359" s="70"/>
      <c r="J359" s="70"/>
      <c r="K359" s="69" t="s">
        <v>11564</v>
      </c>
      <c r="L359" s="73">
        <v>6.7621912053558892</v>
      </c>
      <c r="M359" s="74">
        <v>4631.82568359375</v>
      </c>
      <c r="N359" s="74">
        <v>1281.3961181640625</v>
      </c>
      <c r="O359" s="75"/>
      <c r="P359" s="76"/>
      <c r="Q359" s="76"/>
      <c r="R359" s="86"/>
      <c r="S359" s="48">
        <v>3</v>
      </c>
      <c r="T359" s="48">
        <v>0</v>
      </c>
      <c r="U359" s="49">
        <v>34.661929000000001</v>
      </c>
      <c r="V359" s="49">
        <v>5.4699999999999996E-4</v>
      </c>
      <c r="W359" s="49">
        <v>1.6200000000000001E-4</v>
      </c>
      <c r="X359" s="49">
        <v>0.88586200000000004</v>
      </c>
      <c r="Y359" s="49">
        <v>0.33333333333333331</v>
      </c>
      <c r="Z359" s="49">
        <v>0</v>
      </c>
      <c r="AA359" s="71">
        <v>359</v>
      </c>
      <c r="AB359" s="71"/>
      <c r="AC359" s="72"/>
      <c r="AD359" s="78" t="s">
        <v>6861</v>
      </c>
      <c r="AE359" s="78">
        <v>4953</v>
      </c>
      <c r="AF359" s="78">
        <v>790439</v>
      </c>
      <c r="AG359" s="78">
        <v>13172</v>
      </c>
      <c r="AH359" s="78">
        <v>2489</v>
      </c>
      <c r="AI359" s="78">
        <v>-25200</v>
      </c>
      <c r="AJ359" s="78" t="s">
        <v>7593</v>
      </c>
      <c r="AK359" s="78" t="s">
        <v>8213</v>
      </c>
      <c r="AL359" s="82" t="s">
        <v>8692</v>
      </c>
      <c r="AM359" s="78" t="s">
        <v>9004</v>
      </c>
      <c r="AN359" s="80">
        <v>39748.770543981482</v>
      </c>
      <c r="AO359" s="82" t="s">
        <v>9362</v>
      </c>
      <c r="AP359" s="78" t="b">
        <v>0</v>
      </c>
      <c r="AQ359" s="78" t="b">
        <v>0</v>
      </c>
      <c r="AR359" s="78" t="b">
        <v>1</v>
      </c>
      <c r="AS359" s="78" t="s">
        <v>6304</v>
      </c>
      <c r="AT359" s="78">
        <v>9113</v>
      </c>
      <c r="AU359" s="82" t="s">
        <v>9886</v>
      </c>
      <c r="AV359" s="78" t="b">
        <v>1</v>
      </c>
      <c r="AW359" s="78" t="s">
        <v>10419</v>
      </c>
      <c r="AX359" s="82" t="s">
        <v>10776</v>
      </c>
      <c r="AY359" s="78" t="s">
        <v>65</v>
      </c>
      <c r="AZ359" s="78" t="str">
        <f>REPLACE(INDEX(GroupVertices[Group], MATCH(Vertices[[#This Row],[Vertex]],GroupVertices[Vertex],0)),1,1,"")</f>
        <v>9</v>
      </c>
      <c r="BA359" s="48"/>
      <c r="BB359" s="48"/>
      <c r="BC359" s="48"/>
      <c r="BD359" s="48"/>
      <c r="BE359" s="48"/>
      <c r="BF359" s="48"/>
      <c r="BG359" s="48"/>
      <c r="BH359" s="48"/>
      <c r="BI359" s="48"/>
      <c r="BJ359" s="48"/>
      <c r="BK359" s="48"/>
      <c r="BL359" s="49"/>
      <c r="BM359" s="48"/>
      <c r="BN359" s="49"/>
      <c r="BO359" s="48"/>
      <c r="BP359" s="49"/>
      <c r="BQ359" s="48"/>
      <c r="BR359" s="49"/>
      <c r="BS359" s="48"/>
      <c r="BT359" s="2"/>
      <c r="BU359" s="3"/>
      <c r="BV359" s="3"/>
      <c r="BW359" s="3"/>
      <c r="BX359" s="3"/>
    </row>
    <row r="360" spans="1:76" x14ac:dyDescent="0.25">
      <c r="A360" s="64" t="s">
        <v>873</v>
      </c>
      <c r="B360" s="65"/>
      <c r="C360" s="65" t="s">
        <v>64</v>
      </c>
      <c r="D360" s="66">
        <v>379.2245648763656</v>
      </c>
      <c r="E360" s="68"/>
      <c r="F360" s="100" t="s">
        <v>10217</v>
      </c>
      <c r="G360" s="65"/>
      <c r="H360" s="69" t="s">
        <v>873</v>
      </c>
      <c r="I360" s="70"/>
      <c r="J360" s="70"/>
      <c r="K360" s="69" t="s">
        <v>11565</v>
      </c>
      <c r="L360" s="73">
        <v>6.7621912053558892</v>
      </c>
      <c r="M360" s="74">
        <v>4627.6904296875</v>
      </c>
      <c r="N360" s="74">
        <v>983.617431640625</v>
      </c>
      <c r="O360" s="75"/>
      <c r="P360" s="76"/>
      <c r="Q360" s="76"/>
      <c r="R360" s="86"/>
      <c r="S360" s="48">
        <v>3</v>
      </c>
      <c r="T360" s="48">
        <v>0</v>
      </c>
      <c r="U360" s="49">
        <v>34.661929000000001</v>
      </c>
      <c r="V360" s="49">
        <v>5.4699999999999996E-4</v>
      </c>
      <c r="W360" s="49">
        <v>1.6200000000000001E-4</v>
      </c>
      <c r="X360" s="49">
        <v>0.88586200000000004</v>
      </c>
      <c r="Y360" s="49">
        <v>0.33333333333333331</v>
      </c>
      <c r="Z360" s="49">
        <v>0</v>
      </c>
      <c r="AA360" s="71">
        <v>360</v>
      </c>
      <c r="AB360" s="71"/>
      <c r="AC360" s="72"/>
      <c r="AD360" s="78" t="s">
        <v>6862</v>
      </c>
      <c r="AE360" s="78">
        <v>3282</v>
      </c>
      <c r="AF360" s="78">
        <v>692198</v>
      </c>
      <c r="AG360" s="78">
        <v>50890</v>
      </c>
      <c r="AH360" s="78">
        <v>3082</v>
      </c>
      <c r="AI360" s="78">
        <v>-28800</v>
      </c>
      <c r="AJ360" s="78" t="s">
        <v>7594</v>
      </c>
      <c r="AK360" s="78" t="s">
        <v>8214</v>
      </c>
      <c r="AL360" s="82" t="s">
        <v>8693</v>
      </c>
      <c r="AM360" s="78" t="s">
        <v>9004</v>
      </c>
      <c r="AN360" s="80">
        <v>40294.627129629633</v>
      </c>
      <c r="AO360" s="82" t="s">
        <v>9363</v>
      </c>
      <c r="AP360" s="78" t="b">
        <v>0</v>
      </c>
      <c r="AQ360" s="78" t="b">
        <v>0</v>
      </c>
      <c r="AR360" s="78" t="b">
        <v>0</v>
      </c>
      <c r="AS360" s="78" t="s">
        <v>6304</v>
      </c>
      <c r="AT360" s="78">
        <v>4538</v>
      </c>
      <c r="AU360" s="82" t="s">
        <v>9887</v>
      </c>
      <c r="AV360" s="78" t="b">
        <v>1</v>
      </c>
      <c r="AW360" s="78" t="s">
        <v>10419</v>
      </c>
      <c r="AX360" s="82" t="s">
        <v>10777</v>
      </c>
      <c r="AY360" s="78" t="s">
        <v>65</v>
      </c>
      <c r="AZ360" s="78" t="str">
        <f>REPLACE(INDEX(GroupVertices[Group], MATCH(Vertices[[#This Row],[Vertex]],GroupVertices[Vertex],0)),1,1,"")</f>
        <v>9</v>
      </c>
      <c r="BA360" s="48"/>
      <c r="BB360" s="48"/>
      <c r="BC360" s="48"/>
      <c r="BD360" s="48"/>
      <c r="BE360" s="48"/>
      <c r="BF360" s="48"/>
      <c r="BG360" s="48"/>
      <c r="BH360" s="48"/>
      <c r="BI360" s="48"/>
      <c r="BJ360" s="48"/>
      <c r="BK360" s="48"/>
      <c r="BL360" s="49"/>
      <c r="BM360" s="48"/>
      <c r="BN360" s="49"/>
      <c r="BO360" s="48"/>
      <c r="BP360" s="49"/>
      <c r="BQ360" s="48"/>
      <c r="BR360" s="49"/>
      <c r="BS360" s="48"/>
      <c r="BT360" s="2"/>
      <c r="BU360" s="3"/>
      <c r="BV360" s="3"/>
      <c r="BW360" s="3"/>
      <c r="BX360" s="3"/>
    </row>
    <row r="361" spans="1:76" x14ac:dyDescent="0.25">
      <c r="A361" s="64" t="s">
        <v>874</v>
      </c>
      <c r="B361" s="65"/>
      <c r="C361" s="65" t="s">
        <v>64</v>
      </c>
      <c r="D361" s="66">
        <v>166.99912932207332</v>
      </c>
      <c r="E361" s="68"/>
      <c r="F361" s="100" t="s">
        <v>10218</v>
      </c>
      <c r="G361" s="65"/>
      <c r="H361" s="69" t="s">
        <v>874</v>
      </c>
      <c r="I361" s="70"/>
      <c r="J361" s="70"/>
      <c r="K361" s="69" t="s">
        <v>11566</v>
      </c>
      <c r="L361" s="73">
        <v>19.076600208509518</v>
      </c>
      <c r="M361" s="74">
        <v>4582.4384765625</v>
      </c>
      <c r="N361" s="74">
        <v>1620.91015625</v>
      </c>
      <c r="O361" s="75"/>
      <c r="P361" s="76"/>
      <c r="Q361" s="76"/>
      <c r="R361" s="86"/>
      <c r="S361" s="48">
        <v>4</v>
      </c>
      <c r="T361" s="48">
        <v>0</v>
      </c>
      <c r="U361" s="49">
        <v>108.738119</v>
      </c>
      <c r="V361" s="49">
        <v>5.4699999999999996E-4</v>
      </c>
      <c r="W361" s="49">
        <v>1.7200000000000001E-4</v>
      </c>
      <c r="X361" s="49">
        <v>1.153035</v>
      </c>
      <c r="Y361" s="49">
        <v>0.25</v>
      </c>
      <c r="Z361" s="49">
        <v>0</v>
      </c>
      <c r="AA361" s="71">
        <v>361</v>
      </c>
      <c r="AB361" s="71"/>
      <c r="AC361" s="72"/>
      <c r="AD361" s="78" t="s">
        <v>6863</v>
      </c>
      <c r="AE361" s="78">
        <v>5844</v>
      </c>
      <c r="AF361" s="78">
        <v>15930</v>
      </c>
      <c r="AG361" s="78">
        <v>54099</v>
      </c>
      <c r="AH361" s="78">
        <v>7784</v>
      </c>
      <c r="AI361" s="78">
        <v>-28800</v>
      </c>
      <c r="AJ361" s="78" t="s">
        <v>7595</v>
      </c>
      <c r="AK361" s="78" t="s">
        <v>8215</v>
      </c>
      <c r="AL361" s="82" t="s">
        <v>8694</v>
      </c>
      <c r="AM361" s="78" t="s">
        <v>9004</v>
      </c>
      <c r="AN361" s="80">
        <v>39890.073321759257</v>
      </c>
      <c r="AO361" s="82" t="s">
        <v>9364</v>
      </c>
      <c r="AP361" s="78" t="b">
        <v>0</v>
      </c>
      <c r="AQ361" s="78" t="b">
        <v>0</v>
      </c>
      <c r="AR361" s="78" t="b">
        <v>1</v>
      </c>
      <c r="AS361" s="78" t="s">
        <v>6304</v>
      </c>
      <c r="AT361" s="78">
        <v>2920</v>
      </c>
      <c r="AU361" s="82" t="s">
        <v>9888</v>
      </c>
      <c r="AV361" s="78" t="b">
        <v>0</v>
      </c>
      <c r="AW361" s="78" t="s">
        <v>10419</v>
      </c>
      <c r="AX361" s="82" t="s">
        <v>10778</v>
      </c>
      <c r="AY361" s="78" t="s">
        <v>65</v>
      </c>
      <c r="AZ361" s="78" t="str">
        <f>REPLACE(INDEX(GroupVertices[Group], MATCH(Vertices[[#This Row],[Vertex]],GroupVertices[Vertex],0)),1,1,"")</f>
        <v>9</v>
      </c>
      <c r="BA361" s="48"/>
      <c r="BB361" s="48"/>
      <c r="BC361" s="48"/>
      <c r="BD361" s="48"/>
      <c r="BE361" s="48"/>
      <c r="BF361" s="48"/>
      <c r="BG361" s="48"/>
      <c r="BH361" s="48"/>
      <c r="BI361" s="48"/>
      <c r="BJ361" s="48"/>
      <c r="BK361" s="48"/>
      <c r="BL361" s="49"/>
      <c r="BM361" s="48"/>
      <c r="BN361" s="49"/>
      <c r="BO361" s="48"/>
      <c r="BP361" s="49"/>
      <c r="BQ361" s="48"/>
      <c r="BR361" s="49"/>
      <c r="BS361" s="48"/>
      <c r="BT361" s="2"/>
      <c r="BU361" s="3"/>
      <c r="BV361" s="3"/>
      <c r="BW361" s="3"/>
      <c r="BX361" s="3"/>
    </row>
    <row r="362" spans="1:76" x14ac:dyDescent="0.25">
      <c r="A362" s="64" t="s">
        <v>442</v>
      </c>
      <c r="B362" s="65"/>
      <c r="C362" s="65" t="s">
        <v>64</v>
      </c>
      <c r="D362" s="66">
        <v>162.04518986957805</v>
      </c>
      <c r="E362" s="68"/>
      <c r="F362" s="100" t="s">
        <v>3638</v>
      </c>
      <c r="G362" s="65"/>
      <c r="H362" s="69" t="s">
        <v>442</v>
      </c>
      <c r="I362" s="70"/>
      <c r="J362" s="70"/>
      <c r="K362" s="69" t="s">
        <v>11567</v>
      </c>
      <c r="L362" s="73">
        <v>137.18159500096425</v>
      </c>
      <c r="M362" s="74">
        <v>1094.46826171875</v>
      </c>
      <c r="N362" s="74">
        <v>2609.5087890625</v>
      </c>
      <c r="O362" s="75"/>
      <c r="P362" s="76"/>
      <c r="Q362" s="76"/>
      <c r="R362" s="86"/>
      <c r="S362" s="48">
        <v>0</v>
      </c>
      <c r="T362" s="48">
        <v>6</v>
      </c>
      <c r="U362" s="49">
        <v>819.18780700000002</v>
      </c>
      <c r="V362" s="49">
        <v>7.4899999999999999E-4</v>
      </c>
      <c r="W362" s="49">
        <v>1.8606999999999999E-2</v>
      </c>
      <c r="X362" s="49">
        <v>1.3562080000000001</v>
      </c>
      <c r="Y362" s="49">
        <v>0.4</v>
      </c>
      <c r="Z362" s="49">
        <v>0</v>
      </c>
      <c r="AA362" s="71">
        <v>362</v>
      </c>
      <c r="AB362" s="71"/>
      <c r="AC362" s="72"/>
      <c r="AD362" s="78" t="s">
        <v>6864</v>
      </c>
      <c r="AE362" s="78">
        <v>85</v>
      </c>
      <c r="AF362" s="78">
        <v>144</v>
      </c>
      <c r="AG362" s="78">
        <v>3616</v>
      </c>
      <c r="AH362" s="78">
        <v>1795</v>
      </c>
      <c r="AI362" s="78"/>
      <c r="AJ362" s="78" t="s">
        <v>7596</v>
      </c>
      <c r="AK362" s="78" t="s">
        <v>8216</v>
      </c>
      <c r="AL362" s="82" t="s">
        <v>8695</v>
      </c>
      <c r="AM362" s="78"/>
      <c r="AN362" s="80">
        <v>42719.864328703705</v>
      </c>
      <c r="AO362" s="82" t="s">
        <v>9365</v>
      </c>
      <c r="AP362" s="78" t="b">
        <v>1</v>
      </c>
      <c r="AQ362" s="78" t="b">
        <v>0</v>
      </c>
      <c r="AR362" s="78" t="b">
        <v>0</v>
      </c>
      <c r="AS362" s="78" t="s">
        <v>6304</v>
      </c>
      <c r="AT362" s="78">
        <v>3</v>
      </c>
      <c r="AU362" s="78"/>
      <c r="AV362" s="78" t="b">
        <v>0</v>
      </c>
      <c r="AW362" s="78" t="s">
        <v>10419</v>
      </c>
      <c r="AX362" s="82" t="s">
        <v>10779</v>
      </c>
      <c r="AY362" s="78" t="s">
        <v>66</v>
      </c>
      <c r="AZ362" s="78" t="str">
        <f>REPLACE(INDEX(GroupVertices[Group], MATCH(Vertices[[#This Row],[Vertex]],GroupVertices[Vertex],0)),1,1,"")</f>
        <v>2</v>
      </c>
      <c r="BA362" s="48" t="s">
        <v>12891</v>
      </c>
      <c r="BB362" s="48" t="s">
        <v>12891</v>
      </c>
      <c r="BC362" s="48" t="s">
        <v>12962</v>
      </c>
      <c r="BD362" s="48" t="s">
        <v>12962</v>
      </c>
      <c r="BE362" s="48" t="s">
        <v>2773</v>
      </c>
      <c r="BF362" s="48" t="s">
        <v>2773</v>
      </c>
      <c r="BG362" s="120" t="s">
        <v>13377</v>
      </c>
      <c r="BH362" s="120" t="s">
        <v>13662</v>
      </c>
      <c r="BI362" s="120" t="s">
        <v>13899</v>
      </c>
      <c r="BJ362" s="120" t="s">
        <v>13899</v>
      </c>
      <c r="BK362" s="120">
        <v>1</v>
      </c>
      <c r="BL362" s="123">
        <v>1.3157894736842106</v>
      </c>
      <c r="BM362" s="120">
        <v>2</v>
      </c>
      <c r="BN362" s="123">
        <v>2.6315789473684212</v>
      </c>
      <c r="BO362" s="120">
        <v>0</v>
      </c>
      <c r="BP362" s="123">
        <v>0</v>
      </c>
      <c r="BQ362" s="120">
        <v>73</v>
      </c>
      <c r="BR362" s="123">
        <v>96.05263157894737</v>
      </c>
      <c r="BS362" s="120">
        <v>76</v>
      </c>
      <c r="BT362" s="2"/>
      <c r="BU362" s="3"/>
      <c r="BV362" s="3"/>
      <c r="BW362" s="3"/>
      <c r="BX362" s="3"/>
    </row>
    <row r="363" spans="1:76" x14ac:dyDescent="0.25">
      <c r="A363" s="64" t="s">
        <v>875</v>
      </c>
      <c r="B363" s="65"/>
      <c r="C363" s="65" t="s">
        <v>64</v>
      </c>
      <c r="D363" s="66">
        <v>162.02510548309891</v>
      </c>
      <c r="E363" s="68"/>
      <c r="F363" s="100" t="s">
        <v>10219</v>
      </c>
      <c r="G363" s="65"/>
      <c r="H363" s="69" t="s">
        <v>875</v>
      </c>
      <c r="I363" s="70"/>
      <c r="J363" s="70"/>
      <c r="K363" s="69" t="s">
        <v>11568</v>
      </c>
      <c r="L363" s="73">
        <v>1.2216529751246905</v>
      </c>
      <c r="M363" s="74">
        <v>1282.902587890625</v>
      </c>
      <c r="N363" s="74">
        <v>2489.114501953125</v>
      </c>
      <c r="O363" s="75"/>
      <c r="P363" s="76"/>
      <c r="Q363" s="76"/>
      <c r="R363" s="86"/>
      <c r="S363" s="48">
        <v>2</v>
      </c>
      <c r="T363" s="48">
        <v>0</v>
      </c>
      <c r="U363" s="49">
        <v>1.3333330000000001</v>
      </c>
      <c r="V363" s="49">
        <v>5.9699999999999998E-4</v>
      </c>
      <c r="W363" s="49">
        <v>2.8500000000000001E-3</v>
      </c>
      <c r="X363" s="49">
        <v>0.54817099999999996</v>
      </c>
      <c r="Y363" s="49">
        <v>0</v>
      </c>
      <c r="Z363" s="49">
        <v>0</v>
      </c>
      <c r="AA363" s="71">
        <v>363</v>
      </c>
      <c r="AB363" s="71"/>
      <c r="AC363" s="72"/>
      <c r="AD363" s="78" t="s">
        <v>6865</v>
      </c>
      <c r="AE363" s="78">
        <v>215</v>
      </c>
      <c r="AF363" s="78">
        <v>80</v>
      </c>
      <c r="AG363" s="78">
        <v>2870</v>
      </c>
      <c r="AH363" s="78">
        <v>2</v>
      </c>
      <c r="AI363" s="78">
        <v>3600</v>
      </c>
      <c r="AJ363" s="78" t="s">
        <v>7597</v>
      </c>
      <c r="AK363" s="78" t="s">
        <v>8217</v>
      </c>
      <c r="AL363" s="78"/>
      <c r="AM363" s="78" t="s">
        <v>8039</v>
      </c>
      <c r="AN363" s="80">
        <v>39134.410891203705</v>
      </c>
      <c r="AO363" s="82" t="s">
        <v>9366</v>
      </c>
      <c r="AP363" s="78" t="b">
        <v>0</v>
      </c>
      <c r="AQ363" s="78" t="b">
        <v>0</v>
      </c>
      <c r="AR363" s="78" t="b">
        <v>0</v>
      </c>
      <c r="AS363" s="78" t="s">
        <v>6303</v>
      </c>
      <c r="AT363" s="78">
        <v>5</v>
      </c>
      <c r="AU363" s="82" t="s">
        <v>9889</v>
      </c>
      <c r="AV363" s="78" t="b">
        <v>0</v>
      </c>
      <c r="AW363" s="78" t="s">
        <v>10419</v>
      </c>
      <c r="AX363" s="82" t="s">
        <v>10780</v>
      </c>
      <c r="AY363" s="78" t="s">
        <v>65</v>
      </c>
      <c r="AZ363" s="78" t="str">
        <f>REPLACE(INDEX(GroupVertices[Group], MATCH(Vertices[[#This Row],[Vertex]],GroupVertices[Vertex],0)),1,1,"")</f>
        <v>2</v>
      </c>
      <c r="BA363" s="48"/>
      <c r="BB363" s="48"/>
      <c r="BC363" s="48"/>
      <c r="BD363" s="48"/>
      <c r="BE363" s="48"/>
      <c r="BF363" s="48"/>
      <c r="BG363" s="48"/>
      <c r="BH363" s="48"/>
      <c r="BI363" s="48"/>
      <c r="BJ363" s="48"/>
      <c r="BK363" s="48"/>
      <c r="BL363" s="49"/>
      <c r="BM363" s="48"/>
      <c r="BN363" s="49"/>
      <c r="BO363" s="48"/>
      <c r="BP363" s="49"/>
      <c r="BQ363" s="48"/>
      <c r="BR363" s="49"/>
      <c r="BS363" s="48"/>
      <c r="BT363" s="2"/>
      <c r="BU363" s="3"/>
      <c r="BV363" s="3"/>
      <c r="BW363" s="3"/>
      <c r="BX363" s="3"/>
    </row>
    <row r="364" spans="1:76" x14ac:dyDescent="0.25">
      <c r="A364" s="64" t="s">
        <v>443</v>
      </c>
      <c r="B364" s="65"/>
      <c r="C364" s="65" t="s">
        <v>64</v>
      </c>
      <c r="D364" s="66">
        <v>163.13853365853623</v>
      </c>
      <c r="E364" s="68"/>
      <c r="F364" s="100" t="s">
        <v>3639</v>
      </c>
      <c r="G364" s="65"/>
      <c r="H364" s="69" t="s">
        <v>443</v>
      </c>
      <c r="I364" s="70"/>
      <c r="J364" s="70"/>
      <c r="K364" s="69" t="s">
        <v>11569</v>
      </c>
      <c r="L364" s="73">
        <v>1</v>
      </c>
      <c r="M364" s="74">
        <v>1442.0260009765625</v>
      </c>
      <c r="N364" s="74">
        <v>6037.3642578125</v>
      </c>
      <c r="O364" s="75"/>
      <c r="P364" s="76"/>
      <c r="Q364" s="76"/>
      <c r="R364" s="86"/>
      <c r="S364" s="48">
        <v>1</v>
      </c>
      <c r="T364" s="48">
        <v>1</v>
      </c>
      <c r="U364" s="49">
        <v>0</v>
      </c>
      <c r="V364" s="49">
        <v>0</v>
      </c>
      <c r="W364" s="49">
        <v>0</v>
      </c>
      <c r="X364" s="49">
        <v>0.99999899999999997</v>
      </c>
      <c r="Y364" s="49">
        <v>0</v>
      </c>
      <c r="Z364" s="49" t="s">
        <v>15767</v>
      </c>
      <c r="AA364" s="71">
        <v>364</v>
      </c>
      <c r="AB364" s="71"/>
      <c r="AC364" s="72"/>
      <c r="AD364" s="78" t="s">
        <v>6866</v>
      </c>
      <c r="AE364" s="78">
        <v>3543</v>
      </c>
      <c r="AF364" s="78">
        <v>3628</v>
      </c>
      <c r="AG364" s="78">
        <v>38090</v>
      </c>
      <c r="AH364" s="78">
        <v>689</v>
      </c>
      <c r="AI364" s="78">
        <v>-14400</v>
      </c>
      <c r="AJ364" s="78" t="s">
        <v>7598</v>
      </c>
      <c r="AK364" s="78" t="s">
        <v>8218</v>
      </c>
      <c r="AL364" s="82" t="s">
        <v>8696</v>
      </c>
      <c r="AM364" s="78" t="s">
        <v>9005</v>
      </c>
      <c r="AN364" s="80">
        <v>40449.051458333335</v>
      </c>
      <c r="AO364" s="82" t="s">
        <v>9367</v>
      </c>
      <c r="AP364" s="78" t="b">
        <v>0</v>
      </c>
      <c r="AQ364" s="78" t="b">
        <v>0</v>
      </c>
      <c r="AR364" s="78" t="b">
        <v>0</v>
      </c>
      <c r="AS364" s="78" t="s">
        <v>6304</v>
      </c>
      <c r="AT364" s="78">
        <v>281</v>
      </c>
      <c r="AU364" s="82" t="s">
        <v>9890</v>
      </c>
      <c r="AV364" s="78" t="b">
        <v>0</v>
      </c>
      <c r="AW364" s="78" t="s">
        <v>10419</v>
      </c>
      <c r="AX364" s="82" t="s">
        <v>10781</v>
      </c>
      <c r="AY364" s="78" t="s">
        <v>66</v>
      </c>
      <c r="AZ364" s="78" t="str">
        <f>REPLACE(INDEX(GroupVertices[Group], MATCH(Vertices[[#This Row],[Vertex]],GroupVertices[Vertex],0)),1,1,"")</f>
        <v>1</v>
      </c>
      <c r="BA364" s="48" t="s">
        <v>2127</v>
      </c>
      <c r="BB364" s="48" t="s">
        <v>2127</v>
      </c>
      <c r="BC364" s="48" t="s">
        <v>2507</v>
      </c>
      <c r="BD364" s="48" t="s">
        <v>2507</v>
      </c>
      <c r="BE364" s="48" t="s">
        <v>13065</v>
      </c>
      <c r="BF364" s="48" t="s">
        <v>13065</v>
      </c>
      <c r="BG364" s="120" t="s">
        <v>13378</v>
      </c>
      <c r="BH364" s="120" t="s">
        <v>13378</v>
      </c>
      <c r="BI364" s="120" t="s">
        <v>13900</v>
      </c>
      <c r="BJ364" s="120" t="s">
        <v>13900</v>
      </c>
      <c r="BK364" s="120">
        <v>0</v>
      </c>
      <c r="BL364" s="123">
        <v>0</v>
      </c>
      <c r="BM364" s="120">
        <v>0</v>
      </c>
      <c r="BN364" s="123">
        <v>0</v>
      </c>
      <c r="BO364" s="120">
        <v>0</v>
      </c>
      <c r="BP364" s="123">
        <v>0</v>
      </c>
      <c r="BQ364" s="120">
        <v>18</v>
      </c>
      <c r="BR364" s="123">
        <v>100</v>
      </c>
      <c r="BS364" s="120">
        <v>18</v>
      </c>
      <c r="BT364" s="2"/>
      <c r="BU364" s="3"/>
      <c r="BV364" s="3"/>
      <c r="BW364" s="3"/>
      <c r="BX364" s="3"/>
    </row>
    <row r="365" spans="1:76" x14ac:dyDescent="0.25">
      <c r="A365" s="64" t="s">
        <v>444</v>
      </c>
      <c r="B365" s="65"/>
      <c r="C365" s="65" t="s">
        <v>64</v>
      </c>
      <c r="D365" s="66">
        <v>162.04613132519427</v>
      </c>
      <c r="E365" s="68"/>
      <c r="F365" s="100" t="s">
        <v>3640</v>
      </c>
      <c r="G365" s="65"/>
      <c r="H365" s="69" t="s">
        <v>444</v>
      </c>
      <c r="I365" s="70"/>
      <c r="J365" s="70"/>
      <c r="K365" s="69" t="s">
        <v>11570</v>
      </c>
      <c r="L365" s="73">
        <v>1</v>
      </c>
      <c r="M365" s="74">
        <v>5567.994140625</v>
      </c>
      <c r="N365" s="74">
        <v>8990.259765625</v>
      </c>
      <c r="O365" s="75"/>
      <c r="P365" s="76"/>
      <c r="Q365" s="76"/>
      <c r="R365" s="86"/>
      <c r="S365" s="48">
        <v>0</v>
      </c>
      <c r="T365" s="48">
        <v>1</v>
      </c>
      <c r="U365" s="49">
        <v>0</v>
      </c>
      <c r="V365" s="49">
        <v>5.8799999999999998E-4</v>
      </c>
      <c r="W365" s="49">
        <v>5.9400000000000002E-4</v>
      </c>
      <c r="X365" s="49">
        <v>0.42508400000000002</v>
      </c>
      <c r="Y365" s="49">
        <v>0</v>
      </c>
      <c r="Z365" s="49">
        <v>0</v>
      </c>
      <c r="AA365" s="71">
        <v>365</v>
      </c>
      <c r="AB365" s="71"/>
      <c r="AC365" s="72"/>
      <c r="AD365" s="78" t="s">
        <v>6867</v>
      </c>
      <c r="AE365" s="78">
        <v>125</v>
      </c>
      <c r="AF365" s="78">
        <v>147</v>
      </c>
      <c r="AG365" s="78">
        <v>816</v>
      </c>
      <c r="AH365" s="78">
        <v>190</v>
      </c>
      <c r="AI365" s="78">
        <v>-25200</v>
      </c>
      <c r="AJ365" s="78" t="s">
        <v>7599</v>
      </c>
      <c r="AK365" s="78" t="s">
        <v>8070</v>
      </c>
      <c r="AL365" s="82" t="s">
        <v>8697</v>
      </c>
      <c r="AM365" s="78" t="s">
        <v>9004</v>
      </c>
      <c r="AN365" s="80">
        <v>42131.60019675926</v>
      </c>
      <c r="AO365" s="82" t="s">
        <v>9368</v>
      </c>
      <c r="AP365" s="78" t="b">
        <v>0</v>
      </c>
      <c r="AQ365" s="78" t="b">
        <v>0</v>
      </c>
      <c r="AR365" s="78" t="b">
        <v>1</v>
      </c>
      <c r="AS365" s="78" t="s">
        <v>6304</v>
      </c>
      <c r="AT365" s="78">
        <v>4</v>
      </c>
      <c r="AU365" s="82" t="s">
        <v>9747</v>
      </c>
      <c r="AV365" s="78" t="b">
        <v>0</v>
      </c>
      <c r="AW365" s="78" t="s">
        <v>10419</v>
      </c>
      <c r="AX365" s="82" t="s">
        <v>10782</v>
      </c>
      <c r="AY365" s="78" t="s">
        <v>66</v>
      </c>
      <c r="AZ365" s="78" t="str">
        <f>REPLACE(INDEX(GroupVertices[Group], MATCH(Vertices[[#This Row],[Vertex]],GroupVertices[Vertex],0)),1,1,"")</f>
        <v>10</v>
      </c>
      <c r="BA365" s="48" t="s">
        <v>2128</v>
      </c>
      <c r="BB365" s="48" t="s">
        <v>2128</v>
      </c>
      <c r="BC365" s="48" t="s">
        <v>2564</v>
      </c>
      <c r="BD365" s="48" t="s">
        <v>2564</v>
      </c>
      <c r="BE365" s="48" t="s">
        <v>2775</v>
      </c>
      <c r="BF365" s="48" t="s">
        <v>2775</v>
      </c>
      <c r="BG365" s="120" t="s">
        <v>13379</v>
      </c>
      <c r="BH365" s="120" t="s">
        <v>13379</v>
      </c>
      <c r="BI365" s="120" t="s">
        <v>13901</v>
      </c>
      <c r="BJ365" s="120" t="s">
        <v>13901</v>
      </c>
      <c r="BK365" s="120">
        <v>1</v>
      </c>
      <c r="BL365" s="123">
        <v>6.25</v>
      </c>
      <c r="BM365" s="120">
        <v>0</v>
      </c>
      <c r="BN365" s="123">
        <v>0</v>
      </c>
      <c r="BO365" s="120">
        <v>0</v>
      </c>
      <c r="BP365" s="123">
        <v>0</v>
      </c>
      <c r="BQ365" s="120">
        <v>15</v>
      </c>
      <c r="BR365" s="123">
        <v>93.75</v>
      </c>
      <c r="BS365" s="120">
        <v>16</v>
      </c>
      <c r="BT365" s="2"/>
      <c r="BU365" s="3"/>
      <c r="BV365" s="3"/>
      <c r="BW365" s="3"/>
      <c r="BX365" s="3"/>
    </row>
    <row r="366" spans="1:76" x14ac:dyDescent="0.25">
      <c r="A366" s="64" t="s">
        <v>445</v>
      </c>
      <c r="B366" s="65"/>
      <c r="C366" s="65" t="s">
        <v>64</v>
      </c>
      <c r="D366" s="66">
        <v>162.38693825826218</v>
      </c>
      <c r="E366" s="68"/>
      <c r="F366" s="100" t="s">
        <v>10220</v>
      </c>
      <c r="G366" s="65"/>
      <c r="H366" s="69" t="s">
        <v>445</v>
      </c>
      <c r="I366" s="70"/>
      <c r="J366" s="70"/>
      <c r="K366" s="69" t="s">
        <v>11571</v>
      </c>
      <c r="L366" s="73">
        <v>1</v>
      </c>
      <c r="M366" s="74">
        <v>7702.283203125</v>
      </c>
      <c r="N366" s="74">
        <v>1876.282958984375</v>
      </c>
      <c r="O366" s="75"/>
      <c r="P366" s="76"/>
      <c r="Q366" s="76"/>
      <c r="R366" s="86"/>
      <c r="S366" s="48">
        <v>2</v>
      </c>
      <c r="T366" s="48">
        <v>1</v>
      </c>
      <c r="U366" s="49">
        <v>0</v>
      </c>
      <c r="V366" s="49">
        <v>1</v>
      </c>
      <c r="W366" s="49">
        <v>0</v>
      </c>
      <c r="X366" s="49">
        <v>1.2982450000000001</v>
      </c>
      <c r="Y366" s="49">
        <v>0</v>
      </c>
      <c r="Z366" s="49">
        <v>0</v>
      </c>
      <c r="AA366" s="71">
        <v>366</v>
      </c>
      <c r="AB366" s="71"/>
      <c r="AC366" s="72"/>
      <c r="AD366" s="78" t="s">
        <v>6868</v>
      </c>
      <c r="AE366" s="78">
        <v>1909</v>
      </c>
      <c r="AF366" s="78">
        <v>1233</v>
      </c>
      <c r="AG366" s="78">
        <v>2344</v>
      </c>
      <c r="AH366" s="78">
        <v>1493</v>
      </c>
      <c r="AI366" s="78">
        <v>3600</v>
      </c>
      <c r="AJ366" s="78" t="s">
        <v>7600</v>
      </c>
      <c r="AK366" s="78" t="s">
        <v>8039</v>
      </c>
      <c r="AL366" s="82" t="s">
        <v>8698</v>
      </c>
      <c r="AM366" s="78" t="s">
        <v>8039</v>
      </c>
      <c r="AN366" s="80">
        <v>39779.939328703702</v>
      </c>
      <c r="AO366" s="82" t="s">
        <v>9369</v>
      </c>
      <c r="AP366" s="78" t="b">
        <v>0</v>
      </c>
      <c r="AQ366" s="78" t="b">
        <v>0</v>
      </c>
      <c r="AR366" s="78" t="b">
        <v>1</v>
      </c>
      <c r="AS366" s="78" t="s">
        <v>6303</v>
      </c>
      <c r="AT366" s="78">
        <v>140</v>
      </c>
      <c r="AU366" s="82" t="s">
        <v>9742</v>
      </c>
      <c r="AV366" s="78" t="b">
        <v>0</v>
      </c>
      <c r="AW366" s="78" t="s">
        <v>10419</v>
      </c>
      <c r="AX366" s="82" t="s">
        <v>10783</v>
      </c>
      <c r="AY366" s="78" t="s">
        <v>66</v>
      </c>
      <c r="AZ366" s="78" t="str">
        <f>REPLACE(INDEX(GroupVertices[Group], MATCH(Vertices[[#This Row],[Vertex]],GroupVertices[Vertex],0)),1,1,"")</f>
        <v>88</v>
      </c>
      <c r="BA366" s="48"/>
      <c r="BB366" s="48"/>
      <c r="BC366" s="48"/>
      <c r="BD366" s="48"/>
      <c r="BE366" s="48" t="s">
        <v>2776</v>
      </c>
      <c r="BF366" s="48" t="s">
        <v>2776</v>
      </c>
      <c r="BG366" s="120" t="s">
        <v>13380</v>
      </c>
      <c r="BH366" s="120" t="s">
        <v>13380</v>
      </c>
      <c r="BI366" s="120" t="s">
        <v>13902</v>
      </c>
      <c r="BJ366" s="120" t="s">
        <v>13902</v>
      </c>
      <c r="BK366" s="120">
        <v>0</v>
      </c>
      <c r="BL366" s="123">
        <v>0</v>
      </c>
      <c r="BM366" s="120">
        <v>0</v>
      </c>
      <c r="BN366" s="123">
        <v>0</v>
      </c>
      <c r="BO366" s="120">
        <v>0</v>
      </c>
      <c r="BP366" s="123">
        <v>0</v>
      </c>
      <c r="BQ366" s="120">
        <v>42</v>
      </c>
      <c r="BR366" s="123">
        <v>100</v>
      </c>
      <c r="BS366" s="120">
        <v>42</v>
      </c>
      <c r="BT366" s="2"/>
      <c r="BU366" s="3"/>
      <c r="BV366" s="3"/>
      <c r="BW366" s="3"/>
      <c r="BX366" s="3"/>
    </row>
    <row r="367" spans="1:76" x14ac:dyDescent="0.25">
      <c r="A367" s="64" t="s">
        <v>446</v>
      </c>
      <c r="B367" s="65"/>
      <c r="C367" s="65" t="s">
        <v>64</v>
      </c>
      <c r="D367" s="66">
        <v>162.10701212170918</v>
      </c>
      <c r="E367" s="68"/>
      <c r="F367" s="100" t="s">
        <v>3641</v>
      </c>
      <c r="G367" s="65"/>
      <c r="H367" s="69" t="s">
        <v>446</v>
      </c>
      <c r="I367" s="70"/>
      <c r="J367" s="70"/>
      <c r="K367" s="69" t="s">
        <v>11572</v>
      </c>
      <c r="L367" s="73">
        <v>1</v>
      </c>
      <c r="M367" s="74">
        <v>7702.283203125</v>
      </c>
      <c r="N367" s="74">
        <v>1723.3570556640625</v>
      </c>
      <c r="O367" s="75"/>
      <c r="P367" s="76"/>
      <c r="Q367" s="76"/>
      <c r="R367" s="86"/>
      <c r="S367" s="48">
        <v>0</v>
      </c>
      <c r="T367" s="48">
        <v>1</v>
      </c>
      <c r="U367" s="49">
        <v>0</v>
      </c>
      <c r="V367" s="49">
        <v>1</v>
      </c>
      <c r="W367" s="49">
        <v>0</v>
      </c>
      <c r="X367" s="49">
        <v>0.70175399999999999</v>
      </c>
      <c r="Y367" s="49">
        <v>0</v>
      </c>
      <c r="Z367" s="49">
        <v>0</v>
      </c>
      <c r="AA367" s="71">
        <v>367</v>
      </c>
      <c r="AB367" s="71"/>
      <c r="AC367" s="72"/>
      <c r="AD367" s="78" t="s">
        <v>6869</v>
      </c>
      <c r="AE367" s="78">
        <v>463</v>
      </c>
      <c r="AF367" s="78">
        <v>341</v>
      </c>
      <c r="AG367" s="78">
        <v>248</v>
      </c>
      <c r="AH367" s="78">
        <v>133</v>
      </c>
      <c r="AI367" s="78">
        <v>3600</v>
      </c>
      <c r="AJ367" s="78" t="s">
        <v>7601</v>
      </c>
      <c r="AK367" s="78" t="s">
        <v>8186</v>
      </c>
      <c r="AL367" s="82" t="s">
        <v>8699</v>
      </c>
      <c r="AM367" s="78" t="s">
        <v>8039</v>
      </c>
      <c r="AN367" s="80">
        <v>42841.643518518518</v>
      </c>
      <c r="AO367" s="82" t="s">
        <v>9370</v>
      </c>
      <c r="AP367" s="78" t="b">
        <v>0</v>
      </c>
      <c r="AQ367" s="78" t="b">
        <v>0</v>
      </c>
      <c r="AR367" s="78" t="b">
        <v>0</v>
      </c>
      <c r="AS367" s="78" t="s">
        <v>6303</v>
      </c>
      <c r="AT367" s="78">
        <v>6</v>
      </c>
      <c r="AU367" s="82" t="s">
        <v>9742</v>
      </c>
      <c r="AV367" s="78" t="b">
        <v>0</v>
      </c>
      <c r="AW367" s="78" t="s">
        <v>10419</v>
      </c>
      <c r="AX367" s="82" t="s">
        <v>10784</v>
      </c>
      <c r="AY367" s="78" t="s">
        <v>66</v>
      </c>
      <c r="AZ367" s="78" t="str">
        <f>REPLACE(INDEX(GroupVertices[Group], MATCH(Vertices[[#This Row],[Vertex]],GroupVertices[Vertex],0)),1,1,"")</f>
        <v>88</v>
      </c>
      <c r="BA367" s="48"/>
      <c r="BB367" s="48"/>
      <c r="BC367" s="48"/>
      <c r="BD367" s="48"/>
      <c r="BE367" s="48" t="s">
        <v>2777</v>
      </c>
      <c r="BF367" s="48" t="s">
        <v>2777</v>
      </c>
      <c r="BG367" s="120" t="s">
        <v>13381</v>
      </c>
      <c r="BH367" s="120" t="s">
        <v>13381</v>
      </c>
      <c r="BI367" s="120" t="s">
        <v>13903</v>
      </c>
      <c r="BJ367" s="120" t="s">
        <v>13903</v>
      </c>
      <c r="BK367" s="120">
        <v>0</v>
      </c>
      <c r="BL367" s="123">
        <v>0</v>
      </c>
      <c r="BM367" s="120">
        <v>0</v>
      </c>
      <c r="BN367" s="123">
        <v>0</v>
      </c>
      <c r="BO367" s="120">
        <v>0</v>
      </c>
      <c r="BP367" s="123">
        <v>0</v>
      </c>
      <c r="BQ367" s="120">
        <v>22</v>
      </c>
      <c r="BR367" s="123">
        <v>100</v>
      </c>
      <c r="BS367" s="120">
        <v>22</v>
      </c>
      <c r="BT367" s="2"/>
      <c r="BU367" s="3"/>
      <c r="BV367" s="3"/>
      <c r="BW367" s="3"/>
      <c r="BX367" s="3"/>
    </row>
    <row r="368" spans="1:76" x14ac:dyDescent="0.25">
      <c r="A368" s="64" t="s">
        <v>447</v>
      </c>
      <c r="B368" s="65"/>
      <c r="C368" s="65" t="s">
        <v>64</v>
      </c>
      <c r="D368" s="66">
        <v>163.20820137413574</v>
      </c>
      <c r="E368" s="68"/>
      <c r="F368" s="100" t="s">
        <v>3642</v>
      </c>
      <c r="G368" s="65"/>
      <c r="H368" s="69" t="s">
        <v>447</v>
      </c>
      <c r="I368" s="70"/>
      <c r="J368" s="70"/>
      <c r="K368" s="69" t="s">
        <v>11573</v>
      </c>
      <c r="L368" s="73">
        <v>78.059127284321818</v>
      </c>
      <c r="M368" s="74">
        <v>600.50042724609375</v>
      </c>
      <c r="N368" s="74">
        <v>2364.139892578125</v>
      </c>
      <c r="O368" s="75"/>
      <c r="P368" s="76"/>
      <c r="Q368" s="76"/>
      <c r="R368" s="86"/>
      <c r="S368" s="48">
        <v>0</v>
      </c>
      <c r="T368" s="48">
        <v>3</v>
      </c>
      <c r="U368" s="49">
        <v>463.54206299999998</v>
      </c>
      <c r="V368" s="49">
        <v>7.3099999999999999E-4</v>
      </c>
      <c r="W368" s="49">
        <v>8.1169999999999992E-3</v>
      </c>
      <c r="X368" s="49">
        <v>0.82308899999999996</v>
      </c>
      <c r="Y368" s="49">
        <v>0.33333333333333331</v>
      </c>
      <c r="Z368" s="49">
        <v>0</v>
      </c>
      <c r="AA368" s="71">
        <v>368</v>
      </c>
      <c r="AB368" s="71"/>
      <c r="AC368" s="72"/>
      <c r="AD368" s="78" t="s">
        <v>6870</v>
      </c>
      <c r="AE368" s="78">
        <v>4497</v>
      </c>
      <c r="AF368" s="78">
        <v>3850</v>
      </c>
      <c r="AG368" s="78">
        <v>47888</v>
      </c>
      <c r="AH368" s="78">
        <v>49191</v>
      </c>
      <c r="AI368" s="78"/>
      <c r="AJ368" s="78" t="s">
        <v>7602</v>
      </c>
      <c r="AK368" s="78" t="s">
        <v>8219</v>
      </c>
      <c r="AL368" s="78"/>
      <c r="AM368" s="78"/>
      <c r="AN368" s="80">
        <v>42944.333796296298</v>
      </c>
      <c r="AO368" s="78"/>
      <c r="AP368" s="78" t="b">
        <v>1</v>
      </c>
      <c r="AQ368" s="78" t="b">
        <v>0</v>
      </c>
      <c r="AR368" s="78" t="b">
        <v>1</v>
      </c>
      <c r="AS368" s="78" t="s">
        <v>6304</v>
      </c>
      <c r="AT368" s="78">
        <v>78</v>
      </c>
      <c r="AU368" s="78"/>
      <c r="AV368" s="78" t="b">
        <v>0</v>
      </c>
      <c r="AW368" s="78" t="s">
        <v>10419</v>
      </c>
      <c r="AX368" s="82" t="s">
        <v>10785</v>
      </c>
      <c r="AY368" s="78" t="s">
        <v>66</v>
      </c>
      <c r="AZ368" s="78" t="str">
        <f>REPLACE(INDEX(GroupVertices[Group], MATCH(Vertices[[#This Row],[Vertex]],GroupVertices[Vertex],0)),1,1,"")</f>
        <v>2</v>
      </c>
      <c r="BA368" s="48" t="s">
        <v>2129</v>
      </c>
      <c r="BB368" s="48" t="s">
        <v>2129</v>
      </c>
      <c r="BC368" s="48" t="s">
        <v>2565</v>
      </c>
      <c r="BD368" s="48" t="s">
        <v>2565</v>
      </c>
      <c r="BE368" s="48" t="s">
        <v>13066</v>
      </c>
      <c r="BF368" s="48" t="s">
        <v>13066</v>
      </c>
      <c r="BG368" s="120" t="s">
        <v>13382</v>
      </c>
      <c r="BH368" s="120" t="s">
        <v>13382</v>
      </c>
      <c r="BI368" s="120" t="s">
        <v>13904</v>
      </c>
      <c r="BJ368" s="120" t="s">
        <v>13904</v>
      </c>
      <c r="BK368" s="120">
        <v>0</v>
      </c>
      <c r="BL368" s="123">
        <v>0</v>
      </c>
      <c r="BM368" s="120">
        <v>1</v>
      </c>
      <c r="BN368" s="123">
        <v>2.8571428571428572</v>
      </c>
      <c r="BO368" s="120">
        <v>0</v>
      </c>
      <c r="BP368" s="123">
        <v>0</v>
      </c>
      <c r="BQ368" s="120">
        <v>34</v>
      </c>
      <c r="BR368" s="123">
        <v>97.142857142857139</v>
      </c>
      <c r="BS368" s="120">
        <v>35</v>
      </c>
      <c r="BT368" s="2"/>
      <c r="BU368" s="3"/>
      <c r="BV368" s="3"/>
      <c r="BW368" s="3"/>
      <c r="BX368" s="3"/>
    </row>
    <row r="369" spans="1:76" x14ac:dyDescent="0.25">
      <c r="A369" s="64" t="s">
        <v>448</v>
      </c>
      <c r="B369" s="65"/>
      <c r="C369" s="65" t="s">
        <v>64</v>
      </c>
      <c r="D369" s="66">
        <v>163.26782689649568</v>
      </c>
      <c r="E369" s="68"/>
      <c r="F369" s="100" t="s">
        <v>3643</v>
      </c>
      <c r="G369" s="65"/>
      <c r="H369" s="69" t="s">
        <v>448</v>
      </c>
      <c r="I369" s="70"/>
      <c r="J369" s="70"/>
      <c r="K369" s="69" t="s">
        <v>11574</v>
      </c>
      <c r="L369" s="73">
        <v>1</v>
      </c>
      <c r="M369" s="74">
        <v>5268.68115234375</v>
      </c>
      <c r="N369" s="74">
        <v>8110.2392578125</v>
      </c>
      <c r="O369" s="75"/>
      <c r="P369" s="76"/>
      <c r="Q369" s="76"/>
      <c r="R369" s="86"/>
      <c r="S369" s="48">
        <v>0</v>
      </c>
      <c r="T369" s="48">
        <v>2</v>
      </c>
      <c r="U369" s="49">
        <v>0</v>
      </c>
      <c r="V369" s="49">
        <v>5.1699999999999999E-4</v>
      </c>
      <c r="W369" s="49">
        <v>1.7200000000000001E-4</v>
      </c>
      <c r="X369" s="49">
        <v>0.61216700000000002</v>
      </c>
      <c r="Y369" s="49">
        <v>1</v>
      </c>
      <c r="Z369" s="49">
        <v>0</v>
      </c>
      <c r="AA369" s="71">
        <v>369</v>
      </c>
      <c r="AB369" s="71"/>
      <c r="AC369" s="72"/>
      <c r="AD369" s="78" t="s">
        <v>6871</v>
      </c>
      <c r="AE369" s="78">
        <v>4993</v>
      </c>
      <c r="AF369" s="78">
        <v>4040</v>
      </c>
      <c r="AG369" s="78">
        <v>23744</v>
      </c>
      <c r="AH369" s="78">
        <v>7471</v>
      </c>
      <c r="AI369" s="78">
        <v>-25200</v>
      </c>
      <c r="AJ369" s="78" t="s">
        <v>7603</v>
      </c>
      <c r="AK369" s="78" t="s">
        <v>8220</v>
      </c>
      <c r="AL369" s="82" t="s">
        <v>8464</v>
      </c>
      <c r="AM369" s="78" t="s">
        <v>9004</v>
      </c>
      <c r="AN369" s="80">
        <v>42209.658506944441</v>
      </c>
      <c r="AO369" s="82" t="s">
        <v>9371</v>
      </c>
      <c r="AP369" s="78" t="b">
        <v>1</v>
      </c>
      <c r="AQ369" s="78" t="b">
        <v>0</v>
      </c>
      <c r="AR369" s="78" t="b">
        <v>0</v>
      </c>
      <c r="AS369" s="78" t="s">
        <v>6304</v>
      </c>
      <c r="AT369" s="78">
        <v>4200</v>
      </c>
      <c r="AU369" s="82" t="s">
        <v>9742</v>
      </c>
      <c r="AV369" s="78" t="b">
        <v>0</v>
      </c>
      <c r="AW369" s="78" t="s">
        <v>10419</v>
      </c>
      <c r="AX369" s="82" t="s">
        <v>10786</v>
      </c>
      <c r="AY369" s="78" t="s">
        <v>66</v>
      </c>
      <c r="AZ369" s="78" t="str">
        <f>REPLACE(INDEX(GroupVertices[Group], MATCH(Vertices[[#This Row],[Vertex]],GroupVertices[Vertex],0)),1,1,"")</f>
        <v>6</v>
      </c>
      <c r="BA369" s="48" t="s">
        <v>12892</v>
      </c>
      <c r="BB369" s="48" t="s">
        <v>12892</v>
      </c>
      <c r="BC369" s="48" t="s">
        <v>2508</v>
      </c>
      <c r="BD369" s="48" t="s">
        <v>2508</v>
      </c>
      <c r="BE369" s="48" t="s">
        <v>13067</v>
      </c>
      <c r="BF369" s="48" t="s">
        <v>13146</v>
      </c>
      <c r="BG369" s="120" t="s">
        <v>13383</v>
      </c>
      <c r="BH369" s="120" t="s">
        <v>13663</v>
      </c>
      <c r="BI369" s="120" t="s">
        <v>13905</v>
      </c>
      <c r="BJ369" s="120" t="s">
        <v>13905</v>
      </c>
      <c r="BK369" s="120">
        <v>5</v>
      </c>
      <c r="BL369" s="123">
        <v>4.3103448275862073</v>
      </c>
      <c r="BM369" s="120">
        <v>1</v>
      </c>
      <c r="BN369" s="123">
        <v>0.86206896551724133</v>
      </c>
      <c r="BO369" s="120">
        <v>0</v>
      </c>
      <c r="BP369" s="123">
        <v>0</v>
      </c>
      <c r="BQ369" s="120">
        <v>110</v>
      </c>
      <c r="BR369" s="123">
        <v>94.827586206896555</v>
      </c>
      <c r="BS369" s="120">
        <v>116</v>
      </c>
      <c r="BT369" s="2"/>
      <c r="BU369" s="3"/>
      <c r="BV369" s="3"/>
      <c r="BW369" s="3"/>
      <c r="BX369" s="3"/>
    </row>
    <row r="370" spans="1:76" x14ac:dyDescent="0.25">
      <c r="A370" s="64" t="s">
        <v>449</v>
      </c>
      <c r="B370" s="65"/>
      <c r="C370" s="65" t="s">
        <v>64</v>
      </c>
      <c r="D370" s="66">
        <v>162.96405055099871</v>
      </c>
      <c r="E370" s="68"/>
      <c r="F370" s="100" t="s">
        <v>3644</v>
      </c>
      <c r="G370" s="65"/>
      <c r="H370" s="69" t="s">
        <v>449</v>
      </c>
      <c r="I370" s="70"/>
      <c r="J370" s="70"/>
      <c r="K370" s="69" t="s">
        <v>11575</v>
      </c>
      <c r="L370" s="73">
        <v>1</v>
      </c>
      <c r="M370" s="74">
        <v>5303.9599609375</v>
      </c>
      <c r="N370" s="74">
        <v>8296.4814453125</v>
      </c>
      <c r="O370" s="75"/>
      <c r="P370" s="76"/>
      <c r="Q370" s="76"/>
      <c r="R370" s="86"/>
      <c r="S370" s="48">
        <v>0</v>
      </c>
      <c r="T370" s="48">
        <v>2</v>
      </c>
      <c r="U370" s="49">
        <v>0</v>
      </c>
      <c r="V370" s="49">
        <v>5.1699999999999999E-4</v>
      </c>
      <c r="W370" s="49">
        <v>1.7200000000000001E-4</v>
      </c>
      <c r="X370" s="49">
        <v>0.61216700000000002</v>
      </c>
      <c r="Y370" s="49">
        <v>1</v>
      </c>
      <c r="Z370" s="49">
        <v>0</v>
      </c>
      <c r="AA370" s="71">
        <v>370</v>
      </c>
      <c r="AB370" s="71"/>
      <c r="AC370" s="72"/>
      <c r="AD370" s="78" t="s">
        <v>6872</v>
      </c>
      <c r="AE370" s="78">
        <v>4993</v>
      </c>
      <c r="AF370" s="78">
        <v>3072</v>
      </c>
      <c r="AG370" s="78">
        <v>21500</v>
      </c>
      <c r="AH370" s="78">
        <v>7078</v>
      </c>
      <c r="AI370" s="78">
        <v>-25200</v>
      </c>
      <c r="AJ370" s="78" t="s">
        <v>7604</v>
      </c>
      <c r="AK370" s="78" t="s">
        <v>8221</v>
      </c>
      <c r="AL370" s="82" t="s">
        <v>8464</v>
      </c>
      <c r="AM370" s="78" t="s">
        <v>9004</v>
      </c>
      <c r="AN370" s="80">
        <v>42109.521331018521</v>
      </c>
      <c r="AO370" s="82" t="s">
        <v>9372</v>
      </c>
      <c r="AP370" s="78" t="b">
        <v>1</v>
      </c>
      <c r="AQ370" s="78" t="b">
        <v>0</v>
      </c>
      <c r="AR370" s="78" t="b">
        <v>0</v>
      </c>
      <c r="AS370" s="78" t="s">
        <v>6304</v>
      </c>
      <c r="AT370" s="78">
        <v>3970</v>
      </c>
      <c r="AU370" s="82" t="s">
        <v>9742</v>
      </c>
      <c r="AV370" s="78" t="b">
        <v>0</v>
      </c>
      <c r="AW370" s="78" t="s">
        <v>10419</v>
      </c>
      <c r="AX370" s="82" t="s">
        <v>10787</v>
      </c>
      <c r="AY370" s="78" t="s">
        <v>66</v>
      </c>
      <c r="AZ370" s="78" t="str">
        <f>REPLACE(INDEX(GroupVertices[Group], MATCH(Vertices[[#This Row],[Vertex]],GroupVertices[Vertex],0)),1,1,"")</f>
        <v>6</v>
      </c>
      <c r="BA370" s="48" t="s">
        <v>12892</v>
      </c>
      <c r="BB370" s="48" t="s">
        <v>12892</v>
      </c>
      <c r="BC370" s="48" t="s">
        <v>2508</v>
      </c>
      <c r="BD370" s="48" t="s">
        <v>2508</v>
      </c>
      <c r="BE370" s="48" t="s">
        <v>13067</v>
      </c>
      <c r="BF370" s="48" t="s">
        <v>13146</v>
      </c>
      <c r="BG370" s="120" t="s">
        <v>13383</v>
      </c>
      <c r="BH370" s="120" t="s">
        <v>13663</v>
      </c>
      <c r="BI370" s="120" t="s">
        <v>13905</v>
      </c>
      <c r="BJ370" s="120" t="s">
        <v>13905</v>
      </c>
      <c r="BK370" s="120">
        <v>5</v>
      </c>
      <c r="BL370" s="123">
        <v>4.3103448275862073</v>
      </c>
      <c r="BM370" s="120">
        <v>1</v>
      </c>
      <c r="BN370" s="123">
        <v>0.86206896551724133</v>
      </c>
      <c r="BO370" s="120">
        <v>0</v>
      </c>
      <c r="BP370" s="123">
        <v>0</v>
      </c>
      <c r="BQ370" s="120">
        <v>110</v>
      </c>
      <c r="BR370" s="123">
        <v>94.827586206896555</v>
      </c>
      <c r="BS370" s="120">
        <v>116</v>
      </c>
      <c r="BT370" s="2"/>
      <c r="BU370" s="3"/>
      <c r="BV370" s="3"/>
      <c r="BW370" s="3"/>
      <c r="BX370" s="3"/>
    </row>
    <row r="371" spans="1:76" x14ac:dyDescent="0.25">
      <c r="A371" s="64" t="s">
        <v>450</v>
      </c>
      <c r="B371" s="65"/>
      <c r="C371" s="65" t="s">
        <v>64</v>
      </c>
      <c r="D371" s="66">
        <v>163.13382638045516</v>
      </c>
      <c r="E371" s="68"/>
      <c r="F371" s="100" t="s">
        <v>3645</v>
      </c>
      <c r="G371" s="65"/>
      <c r="H371" s="69" t="s">
        <v>450</v>
      </c>
      <c r="I371" s="70"/>
      <c r="J371" s="70"/>
      <c r="K371" s="69" t="s">
        <v>11576</v>
      </c>
      <c r="L371" s="73">
        <v>1</v>
      </c>
      <c r="M371" s="74">
        <v>7157.8603515625</v>
      </c>
      <c r="N371" s="74">
        <v>8046.25390625</v>
      </c>
      <c r="O371" s="75"/>
      <c r="P371" s="76"/>
      <c r="Q371" s="76"/>
      <c r="R371" s="86"/>
      <c r="S371" s="48">
        <v>0</v>
      </c>
      <c r="T371" s="48">
        <v>1</v>
      </c>
      <c r="U371" s="49">
        <v>0</v>
      </c>
      <c r="V371" s="49">
        <v>4.5300000000000001E-4</v>
      </c>
      <c r="W371" s="49">
        <v>1.1E-5</v>
      </c>
      <c r="X371" s="49">
        <v>0.47619899999999998</v>
      </c>
      <c r="Y371" s="49">
        <v>0</v>
      </c>
      <c r="Z371" s="49">
        <v>0</v>
      </c>
      <c r="AA371" s="71">
        <v>371</v>
      </c>
      <c r="AB371" s="71"/>
      <c r="AC371" s="72"/>
      <c r="AD371" s="78" t="s">
        <v>6873</v>
      </c>
      <c r="AE371" s="78">
        <v>2680</v>
      </c>
      <c r="AF371" s="78">
        <v>3613</v>
      </c>
      <c r="AG371" s="78">
        <v>37439</v>
      </c>
      <c r="AH371" s="78">
        <v>6</v>
      </c>
      <c r="AI371" s="78">
        <v>-14400</v>
      </c>
      <c r="AJ371" s="78" t="s">
        <v>7605</v>
      </c>
      <c r="AK371" s="78" t="s">
        <v>8046</v>
      </c>
      <c r="AL371" s="82" t="s">
        <v>8700</v>
      </c>
      <c r="AM371" s="78" t="s">
        <v>9005</v>
      </c>
      <c r="AN371" s="80">
        <v>42707.591469907406</v>
      </c>
      <c r="AO371" s="82" t="s">
        <v>9373</v>
      </c>
      <c r="AP371" s="78" t="b">
        <v>0</v>
      </c>
      <c r="AQ371" s="78" t="b">
        <v>0</v>
      </c>
      <c r="AR371" s="78" t="b">
        <v>0</v>
      </c>
      <c r="AS371" s="78" t="s">
        <v>6304</v>
      </c>
      <c r="AT371" s="78">
        <v>575</v>
      </c>
      <c r="AU371" s="82" t="s">
        <v>9742</v>
      </c>
      <c r="AV371" s="78" t="b">
        <v>0</v>
      </c>
      <c r="AW371" s="78" t="s">
        <v>10419</v>
      </c>
      <c r="AX371" s="82" t="s">
        <v>10788</v>
      </c>
      <c r="AY371" s="78" t="s">
        <v>66</v>
      </c>
      <c r="AZ371" s="78" t="str">
        <f>REPLACE(INDEX(GroupVertices[Group], MATCH(Vertices[[#This Row],[Vertex]],GroupVertices[Vertex],0)),1,1,"")</f>
        <v>15</v>
      </c>
      <c r="BA371" s="48" t="s">
        <v>2078</v>
      </c>
      <c r="BB371" s="48" t="s">
        <v>2078</v>
      </c>
      <c r="BC371" s="48" t="s">
        <v>2548</v>
      </c>
      <c r="BD371" s="48" t="s">
        <v>2548</v>
      </c>
      <c r="BE371" s="48" t="s">
        <v>731</v>
      </c>
      <c r="BF371" s="48" t="s">
        <v>731</v>
      </c>
      <c r="BG371" s="120" t="s">
        <v>13315</v>
      </c>
      <c r="BH371" s="120" t="s">
        <v>13315</v>
      </c>
      <c r="BI371" s="120" t="s">
        <v>13840</v>
      </c>
      <c r="BJ371" s="120" t="s">
        <v>13840</v>
      </c>
      <c r="BK371" s="120">
        <v>1</v>
      </c>
      <c r="BL371" s="123">
        <v>5.2631578947368425</v>
      </c>
      <c r="BM371" s="120">
        <v>0</v>
      </c>
      <c r="BN371" s="123">
        <v>0</v>
      </c>
      <c r="BO371" s="120">
        <v>0</v>
      </c>
      <c r="BP371" s="123">
        <v>0</v>
      </c>
      <c r="BQ371" s="120">
        <v>18</v>
      </c>
      <c r="BR371" s="123">
        <v>94.736842105263165</v>
      </c>
      <c r="BS371" s="120">
        <v>19</v>
      </c>
      <c r="BT371" s="2"/>
      <c r="BU371" s="3"/>
      <c r="BV371" s="3"/>
      <c r="BW371" s="3"/>
      <c r="BX371" s="3"/>
    </row>
    <row r="372" spans="1:76" x14ac:dyDescent="0.25">
      <c r="A372" s="64" t="s">
        <v>451</v>
      </c>
      <c r="B372" s="65"/>
      <c r="C372" s="65" t="s">
        <v>64</v>
      </c>
      <c r="D372" s="66">
        <v>166.55695900099352</v>
      </c>
      <c r="E372" s="68"/>
      <c r="F372" s="100" t="s">
        <v>3646</v>
      </c>
      <c r="G372" s="65"/>
      <c r="H372" s="69" t="s">
        <v>451</v>
      </c>
      <c r="I372" s="70"/>
      <c r="J372" s="70"/>
      <c r="K372" s="69" t="s">
        <v>11577</v>
      </c>
      <c r="L372" s="73">
        <v>44.900097849190907</v>
      </c>
      <c r="M372" s="74">
        <v>582.66790771484375</v>
      </c>
      <c r="N372" s="74">
        <v>3112.65478515625</v>
      </c>
      <c r="O372" s="75"/>
      <c r="P372" s="76"/>
      <c r="Q372" s="76"/>
      <c r="R372" s="86"/>
      <c r="S372" s="48">
        <v>1</v>
      </c>
      <c r="T372" s="48">
        <v>2</v>
      </c>
      <c r="U372" s="49">
        <v>264.07698399999998</v>
      </c>
      <c r="V372" s="49">
        <v>7.1900000000000002E-4</v>
      </c>
      <c r="W372" s="49">
        <v>6.4559999999999999E-3</v>
      </c>
      <c r="X372" s="49">
        <v>0.76538899999999999</v>
      </c>
      <c r="Y372" s="49">
        <v>0.33333333333333331</v>
      </c>
      <c r="Z372" s="49">
        <v>0</v>
      </c>
      <c r="AA372" s="71">
        <v>372</v>
      </c>
      <c r="AB372" s="71"/>
      <c r="AC372" s="72"/>
      <c r="AD372" s="78" t="s">
        <v>6874</v>
      </c>
      <c r="AE372" s="78">
        <v>2048</v>
      </c>
      <c r="AF372" s="78">
        <v>14521</v>
      </c>
      <c r="AG372" s="78">
        <v>15706</v>
      </c>
      <c r="AH372" s="78">
        <v>1015</v>
      </c>
      <c r="AI372" s="78">
        <v>-25200</v>
      </c>
      <c r="AJ372" s="78" t="s">
        <v>7606</v>
      </c>
      <c r="AK372" s="78" t="s">
        <v>8222</v>
      </c>
      <c r="AL372" s="82" t="s">
        <v>8701</v>
      </c>
      <c r="AM372" s="78" t="s">
        <v>9004</v>
      </c>
      <c r="AN372" s="80">
        <v>39944.128587962965</v>
      </c>
      <c r="AO372" s="82" t="s">
        <v>9374</v>
      </c>
      <c r="AP372" s="78" t="b">
        <v>0</v>
      </c>
      <c r="AQ372" s="78" t="b">
        <v>0</v>
      </c>
      <c r="AR372" s="78" t="b">
        <v>1</v>
      </c>
      <c r="AS372" s="78" t="s">
        <v>6304</v>
      </c>
      <c r="AT372" s="78">
        <v>941</v>
      </c>
      <c r="AU372" s="82" t="s">
        <v>9891</v>
      </c>
      <c r="AV372" s="78" t="b">
        <v>0</v>
      </c>
      <c r="AW372" s="78" t="s">
        <v>10419</v>
      </c>
      <c r="AX372" s="82" t="s">
        <v>10789</v>
      </c>
      <c r="AY372" s="78" t="s">
        <v>66</v>
      </c>
      <c r="AZ372" s="78" t="str">
        <f>REPLACE(INDEX(GroupVertices[Group], MATCH(Vertices[[#This Row],[Vertex]],GroupVertices[Vertex],0)),1,1,"")</f>
        <v>2</v>
      </c>
      <c r="BA372" s="48" t="s">
        <v>2124</v>
      </c>
      <c r="BB372" s="48" t="s">
        <v>2124</v>
      </c>
      <c r="BC372" s="48" t="s">
        <v>2507</v>
      </c>
      <c r="BD372" s="48" t="s">
        <v>2507</v>
      </c>
      <c r="BE372" s="48"/>
      <c r="BF372" s="48"/>
      <c r="BG372" s="120" t="s">
        <v>13372</v>
      </c>
      <c r="BH372" s="120" t="s">
        <v>13372</v>
      </c>
      <c r="BI372" s="120" t="s">
        <v>13894</v>
      </c>
      <c r="BJ372" s="120" t="s">
        <v>13894</v>
      </c>
      <c r="BK372" s="120">
        <v>0</v>
      </c>
      <c r="BL372" s="123">
        <v>0</v>
      </c>
      <c r="BM372" s="120">
        <v>0</v>
      </c>
      <c r="BN372" s="123">
        <v>0</v>
      </c>
      <c r="BO372" s="120">
        <v>0</v>
      </c>
      <c r="BP372" s="123">
        <v>0</v>
      </c>
      <c r="BQ372" s="120">
        <v>17</v>
      </c>
      <c r="BR372" s="123">
        <v>100</v>
      </c>
      <c r="BS372" s="120">
        <v>17</v>
      </c>
      <c r="BT372" s="2"/>
      <c r="BU372" s="3"/>
      <c r="BV372" s="3"/>
      <c r="BW372" s="3"/>
      <c r="BX372" s="3"/>
    </row>
    <row r="373" spans="1:76" x14ac:dyDescent="0.25">
      <c r="A373" s="64" t="s">
        <v>452</v>
      </c>
      <c r="B373" s="65"/>
      <c r="C373" s="65" t="s">
        <v>64</v>
      </c>
      <c r="D373" s="66">
        <v>163.35161644633834</v>
      </c>
      <c r="E373" s="68"/>
      <c r="F373" s="100" t="s">
        <v>3647</v>
      </c>
      <c r="G373" s="65"/>
      <c r="H373" s="69" t="s">
        <v>452</v>
      </c>
      <c r="I373" s="70"/>
      <c r="J373" s="70"/>
      <c r="K373" s="69" t="s">
        <v>11578</v>
      </c>
      <c r="L373" s="73">
        <v>1</v>
      </c>
      <c r="M373" s="74">
        <v>6542.095703125</v>
      </c>
      <c r="N373" s="74">
        <v>6822.84716796875</v>
      </c>
      <c r="O373" s="75"/>
      <c r="P373" s="76"/>
      <c r="Q373" s="76"/>
      <c r="R373" s="86"/>
      <c r="S373" s="48">
        <v>0</v>
      </c>
      <c r="T373" s="48">
        <v>1</v>
      </c>
      <c r="U373" s="49">
        <v>0</v>
      </c>
      <c r="V373" s="49">
        <v>0.111111</v>
      </c>
      <c r="W373" s="49">
        <v>0</v>
      </c>
      <c r="X373" s="49">
        <v>0.55155799999999999</v>
      </c>
      <c r="Y373" s="49">
        <v>0</v>
      </c>
      <c r="Z373" s="49">
        <v>0</v>
      </c>
      <c r="AA373" s="71">
        <v>373</v>
      </c>
      <c r="AB373" s="71"/>
      <c r="AC373" s="72"/>
      <c r="AD373" s="78" t="s">
        <v>6875</v>
      </c>
      <c r="AE373" s="78">
        <v>441</v>
      </c>
      <c r="AF373" s="78">
        <v>4307</v>
      </c>
      <c r="AG373" s="78">
        <v>3373</v>
      </c>
      <c r="AH373" s="78">
        <v>137</v>
      </c>
      <c r="AI373" s="78">
        <v>28800</v>
      </c>
      <c r="AJ373" s="78" t="s">
        <v>7607</v>
      </c>
      <c r="AK373" s="78" t="s">
        <v>8223</v>
      </c>
      <c r="AL373" s="82" t="s">
        <v>8702</v>
      </c>
      <c r="AM373" s="78" t="s">
        <v>8172</v>
      </c>
      <c r="AN373" s="80">
        <v>40159.055358796293</v>
      </c>
      <c r="AO373" s="82" t="s">
        <v>9375</v>
      </c>
      <c r="AP373" s="78" t="b">
        <v>0</v>
      </c>
      <c r="AQ373" s="78" t="b">
        <v>0</v>
      </c>
      <c r="AR373" s="78" t="b">
        <v>1</v>
      </c>
      <c r="AS373" s="78" t="s">
        <v>6304</v>
      </c>
      <c r="AT373" s="78">
        <v>193</v>
      </c>
      <c r="AU373" s="82" t="s">
        <v>9892</v>
      </c>
      <c r="AV373" s="78" t="b">
        <v>0</v>
      </c>
      <c r="AW373" s="78" t="s">
        <v>10419</v>
      </c>
      <c r="AX373" s="82" t="s">
        <v>10790</v>
      </c>
      <c r="AY373" s="78" t="s">
        <v>66</v>
      </c>
      <c r="AZ373" s="78" t="str">
        <f>REPLACE(INDEX(GroupVertices[Group], MATCH(Vertices[[#This Row],[Vertex]],GroupVertices[Vertex],0)),1,1,"")</f>
        <v>23</v>
      </c>
      <c r="BA373" s="48" t="s">
        <v>2099</v>
      </c>
      <c r="BB373" s="48" t="s">
        <v>2099</v>
      </c>
      <c r="BC373" s="48" t="s">
        <v>2556</v>
      </c>
      <c r="BD373" s="48" t="s">
        <v>2556</v>
      </c>
      <c r="BE373" s="48" t="s">
        <v>2722</v>
      </c>
      <c r="BF373" s="48" t="s">
        <v>2722</v>
      </c>
      <c r="BG373" s="120" t="s">
        <v>13287</v>
      </c>
      <c r="BH373" s="120" t="s">
        <v>13287</v>
      </c>
      <c r="BI373" s="120" t="s">
        <v>13814</v>
      </c>
      <c r="BJ373" s="120" t="s">
        <v>13814</v>
      </c>
      <c r="BK373" s="120">
        <v>0</v>
      </c>
      <c r="BL373" s="123">
        <v>0</v>
      </c>
      <c r="BM373" s="120">
        <v>0</v>
      </c>
      <c r="BN373" s="123">
        <v>0</v>
      </c>
      <c r="BO373" s="120">
        <v>0</v>
      </c>
      <c r="BP373" s="123">
        <v>0</v>
      </c>
      <c r="BQ373" s="120">
        <v>11</v>
      </c>
      <c r="BR373" s="123">
        <v>100</v>
      </c>
      <c r="BS373" s="120">
        <v>11</v>
      </c>
      <c r="BT373" s="2"/>
      <c r="BU373" s="3"/>
      <c r="BV373" s="3"/>
      <c r="BW373" s="3"/>
      <c r="BX373" s="3"/>
    </row>
    <row r="374" spans="1:76" x14ac:dyDescent="0.25">
      <c r="A374" s="64" t="s">
        <v>453</v>
      </c>
      <c r="B374" s="65"/>
      <c r="C374" s="65" t="s">
        <v>64</v>
      </c>
      <c r="D374" s="66">
        <v>162.09383174308223</v>
      </c>
      <c r="E374" s="68"/>
      <c r="F374" s="100" t="s">
        <v>3648</v>
      </c>
      <c r="G374" s="65"/>
      <c r="H374" s="69" t="s">
        <v>453</v>
      </c>
      <c r="I374" s="70"/>
      <c r="J374" s="70"/>
      <c r="K374" s="69" t="s">
        <v>11579</v>
      </c>
      <c r="L374" s="73">
        <v>1</v>
      </c>
      <c r="M374" s="74">
        <v>6277.32763671875</v>
      </c>
      <c r="N374" s="74">
        <v>8766.626953125</v>
      </c>
      <c r="O374" s="75"/>
      <c r="P374" s="76"/>
      <c r="Q374" s="76"/>
      <c r="R374" s="86"/>
      <c r="S374" s="48">
        <v>0</v>
      </c>
      <c r="T374" s="48">
        <v>2</v>
      </c>
      <c r="U374" s="49">
        <v>0</v>
      </c>
      <c r="V374" s="49">
        <v>6.0300000000000002E-4</v>
      </c>
      <c r="W374" s="49">
        <v>6.6699999999999995E-4</v>
      </c>
      <c r="X374" s="49">
        <v>0.71521800000000002</v>
      </c>
      <c r="Y374" s="49">
        <v>0.5</v>
      </c>
      <c r="Z374" s="49">
        <v>0</v>
      </c>
      <c r="AA374" s="71">
        <v>374</v>
      </c>
      <c r="AB374" s="71"/>
      <c r="AC374" s="72"/>
      <c r="AD374" s="78" t="s">
        <v>6876</v>
      </c>
      <c r="AE374" s="78">
        <v>524</v>
      </c>
      <c r="AF374" s="78">
        <v>299</v>
      </c>
      <c r="AG374" s="78">
        <v>384</v>
      </c>
      <c r="AH374" s="78">
        <v>93</v>
      </c>
      <c r="AI374" s="78"/>
      <c r="AJ374" s="78" t="s">
        <v>7608</v>
      </c>
      <c r="AK374" s="78"/>
      <c r="AL374" s="82" t="s">
        <v>8703</v>
      </c>
      <c r="AM374" s="78"/>
      <c r="AN374" s="80">
        <v>42684.717534722222</v>
      </c>
      <c r="AO374" s="82" t="s">
        <v>9376</v>
      </c>
      <c r="AP374" s="78" t="b">
        <v>1</v>
      </c>
      <c r="AQ374" s="78" t="b">
        <v>0</v>
      </c>
      <c r="AR374" s="78" t="b">
        <v>0</v>
      </c>
      <c r="AS374" s="78" t="s">
        <v>6304</v>
      </c>
      <c r="AT374" s="78">
        <v>1</v>
      </c>
      <c r="AU374" s="78"/>
      <c r="AV374" s="78" t="b">
        <v>0</v>
      </c>
      <c r="AW374" s="78" t="s">
        <v>10419</v>
      </c>
      <c r="AX374" s="82" t="s">
        <v>10791</v>
      </c>
      <c r="AY374" s="78" t="s">
        <v>66</v>
      </c>
      <c r="AZ374" s="78" t="str">
        <f>REPLACE(INDEX(GroupVertices[Group], MATCH(Vertices[[#This Row],[Vertex]],GroupVertices[Vertex],0)),1,1,"")</f>
        <v>10</v>
      </c>
      <c r="BA374" s="48"/>
      <c r="BB374" s="48"/>
      <c r="BC374" s="48"/>
      <c r="BD374" s="48"/>
      <c r="BE374" s="48" t="s">
        <v>2786</v>
      </c>
      <c r="BF374" s="48" t="s">
        <v>2786</v>
      </c>
      <c r="BG374" s="120" t="s">
        <v>13384</v>
      </c>
      <c r="BH374" s="120" t="s">
        <v>13384</v>
      </c>
      <c r="BI374" s="120" t="s">
        <v>13906</v>
      </c>
      <c r="BJ374" s="120" t="s">
        <v>13906</v>
      </c>
      <c r="BK374" s="120">
        <v>0</v>
      </c>
      <c r="BL374" s="123">
        <v>0</v>
      </c>
      <c r="BM374" s="120">
        <v>0</v>
      </c>
      <c r="BN374" s="123">
        <v>0</v>
      </c>
      <c r="BO374" s="120">
        <v>0</v>
      </c>
      <c r="BP374" s="123">
        <v>0</v>
      </c>
      <c r="BQ374" s="120">
        <v>20</v>
      </c>
      <c r="BR374" s="123">
        <v>100</v>
      </c>
      <c r="BS374" s="120">
        <v>20</v>
      </c>
      <c r="BT374" s="2"/>
      <c r="BU374" s="3"/>
      <c r="BV374" s="3"/>
      <c r="BW374" s="3"/>
      <c r="BX374" s="3"/>
    </row>
    <row r="375" spans="1:76" x14ac:dyDescent="0.25">
      <c r="A375" s="64" t="s">
        <v>482</v>
      </c>
      <c r="B375" s="65"/>
      <c r="C375" s="65" t="s">
        <v>64</v>
      </c>
      <c r="D375" s="66">
        <v>162.7255484615589</v>
      </c>
      <c r="E375" s="68"/>
      <c r="F375" s="100" t="s">
        <v>10221</v>
      </c>
      <c r="G375" s="65"/>
      <c r="H375" s="69" t="s">
        <v>482</v>
      </c>
      <c r="I375" s="70"/>
      <c r="J375" s="70"/>
      <c r="K375" s="69" t="s">
        <v>11580</v>
      </c>
      <c r="L375" s="73">
        <v>506.43439014314993</v>
      </c>
      <c r="M375" s="74">
        <v>6440.998046875</v>
      </c>
      <c r="N375" s="74">
        <v>8793.0966796875</v>
      </c>
      <c r="O375" s="75"/>
      <c r="P375" s="76"/>
      <c r="Q375" s="76"/>
      <c r="R375" s="86"/>
      <c r="S375" s="48">
        <v>1</v>
      </c>
      <c r="T375" s="48">
        <v>5</v>
      </c>
      <c r="U375" s="49">
        <v>3040.3938920000001</v>
      </c>
      <c r="V375" s="49">
        <v>6.3500000000000004E-4</v>
      </c>
      <c r="W375" s="49">
        <v>7.7899999999999996E-4</v>
      </c>
      <c r="X375" s="49">
        <v>2.0480049999999999</v>
      </c>
      <c r="Y375" s="49">
        <v>3.3333333333333333E-2</v>
      </c>
      <c r="Z375" s="49">
        <v>0</v>
      </c>
      <c r="AA375" s="71">
        <v>375</v>
      </c>
      <c r="AB375" s="71"/>
      <c r="AC375" s="72"/>
      <c r="AD375" s="78" t="s">
        <v>6877</v>
      </c>
      <c r="AE375" s="78">
        <v>3199</v>
      </c>
      <c r="AF375" s="78">
        <v>2312</v>
      </c>
      <c r="AG375" s="78">
        <v>871</v>
      </c>
      <c r="AH375" s="78">
        <v>2416</v>
      </c>
      <c r="AI375" s="78">
        <v>-21600</v>
      </c>
      <c r="AJ375" s="78" t="s">
        <v>7609</v>
      </c>
      <c r="AK375" s="78" t="s">
        <v>8224</v>
      </c>
      <c r="AL375" s="82" t="s">
        <v>8704</v>
      </c>
      <c r="AM375" s="78" t="s">
        <v>9006</v>
      </c>
      <c r="AN375" s="80">
        <v>39850.68886574074</v>
      </c>
      <c r="AO375" s="82" t="s">
        <v>9377</v>
      </c>
      <c r="AP375" s="78" t="b">
        <v>0</v>
      </c>
      <c r="AQ375" s="78" t="b">
        <v>0</v>
      </c>
      <c r="AR375" s="78" t="b">
        <v>1</v>
      </c>
      <c r="AS375" s="78" t="s">
        <v>6304</v>
      </c>
      <c r="AT375" s="78">
        <v>29</v>
      </c>
      <c r="AU375" s="82" t="s">
        <v>9799</v>
      </c>
      <c r="AV375" s="78" t="b">
        <v>0</v>
      </c>
      <c r="AW375" s="78" t="s">
        <v>10419</v>
      </c>
      <c r="AX375" s="82" t="s">
        <v>10792</v>
      </c>
      <c r="AY375" s="78" t="s">
        <v>66</v>
      </c>
      <c r="AZ375" s="78" t="str">
        <f>REPLACE(INDEX(GroupVertices[Group], MATCH(Vertices[[#This Row],[Vertex]],GroupVertices[Vertex],0)),1,1,"")</f>
        <v>10</v>
      </c>
      <c r="BA375" s="48" t="s">
        <v>12893</v>
      </c>
      <c r="BB375" s="48" t="s">
        <v>12893</v>
      </c>
      <c r="BC375" s="48" t="s">
        <v>12971</v>
      </c>
      <c r="BD375" s="48" t="s">
        <v>12971</v>
      </c>
      <c r="BE375" s="48" t="s">
        <v>2786</v>
      </c>
      <c r="BF375" s="48" t="s">
        <v>2786</v>
      </c>
      <c r="BG375" s="120" t="s">
        <v>13385</v>
      </c>
      <c r="BH375" s="120" t="s">
        <v>13664</v>
      </c>
      <c r="BI375" s="120" t="s">
        <v>13907</v>
      </c>
      <c r="BJ375" s="120" t="s">
        <v>14162</v>
      </c>
      <c r="BK375" s="120">
        <v>5</v>
      </c>
      <c r="BL375" s="123">
        <v>7.5757575757575761</v>
      </c>
      <c r="BM375" s="120">
        <v>0</v>
      </c>
      <c r="BN375" s="123">
        <v>0</v>
      </c>
      <c r="BO375" s="120">
        <v>0</v>
      </c>
      <c r="BP375" s="123">
        <v>0</v>
      </c>
      <c r="BQ375" s="120">
        <v>61</v>
      </c>
      <c r="BR375" s="123">
        <v>92.424242424242422</v>
      </c>
      <c r="BS375" s="120">
        <v>66</v>
      </c>
      <c r="BT375" s="2"/>
      <c r="BU375" s="3"/>
      <c r="BV375" s="3"/>
      <c r="BW375" s="3"/>
      <c r="BX375" s="3"/>
    </row>
    <row r="376" spans="1:76" x14ac:dyDescent="0.25">
      <c r="A376" s="64" t="s">
        <v>454</v>
      </c>
      <c r="B376" s="65"/>
      <c r="C376" s="65" t="s">
        <v>64</v>
      </c>
      <c r="D376" s="66">
        <v>163.6233833008842</v>
      </c>
      <c r="E376" s="68"/>
      <c r="F376" s="100" t="s">
        <v>3649</v>
      </c>
      <c r="G376" s="65"/>
      <c r="H376" s="69" t="s">
        <v>454</v>
      </c>
      <c r="I376" s="70"/>
      <c r="J376" s="70"/>
      <c r="K376" s="69" t="s">
        <v>11581</v>
      </c>
      <c r="L376" s="73">
        <v>1</v>
      </c>
      <c r="M376" s="74">
        <v>1530.9085693359375</v>
      </c>
      <c r="N376" s="74">
        <v>1216.6248779296875</v>
      </c>
      <c r="O376" s="75"/>
      <c r="P376" s="76"/>
      <c r="Q376" s="76"/>
      <c r="R376" s="86"/>
      <c r="S376" s="48">
        <v>0</v>
      </c>
      <c r="T376" s="48">
        <v>1</v>
      </c>
      <c r="U376" s="49">
        <v>0</v>
      </c>
      <c r="V376" s="49">
        <v>6.7699999999999998E-4</v>
      </c>
      <c r="W376" s="49">
        <v>3.908E-3</v>
      </c>
      <c r="X376" s="49">
        <v>0.34057100000000001</v>
      </c>
      <c r="Y376" s="49">
        <v>0</v>
      </c>
      <c r="Z376" s="49">
        <v>0</v>
      </c>
      <c r="AA376" s="71">
        <v>376</v>
      </c>
      <c r="AB376" s="71"/>
      <c r="AC376" s="72"/>
      <c r="AD376" s="78" t="s">
        <v>6878</v>
      </c>
      <c r="AE376" s="78">
        <v>3765</v>
      </c>
      <c r="AF376" s="78">
        <v>5173</v>
      </c>
      <c r="AG376" s="78">
        <v>7486</v>
      </c>
      <c r="AH376" s="78">
        <v>591</v>
      </c>
      <c r="AI376" s="78"/>
      <c r="AJ376" s="78" t="s">
        <v>7610</v>
      </c>
      <c r="AK376" s="78" t="s">
        <v>8004</v>
      </c>
      <c r="AL376" s="82" t="s">
        <v>8705</v>
      </c>
      <c r="AM376" s="78"/>
      <c r="AN376" s="80">
        <v>39912.96465277778</v>
      </c>
      <c r="AO376" s="82" t="s">
        <v>9378</v>
      </c>
      <c r="AP376" s="78" t="b">
        <v>0</v>
      </c>
      <c r="AQ376" s="78" t="b">
        <v>0</v>
      </c>
      <c r="AR376" s="78" t="b">
        <v>1</v>
      </c>
      <c r="AS376" s="78" t="s">
        <v>6304</v>
      </c>
      <c r="AT376" s="78">
        <v>159</v>
      </c>
      <c r="AU376" s="82" t="s">
        <v>9822</v>
      </c>
      <c r="AV376" s="78" t="b">
        <v>0</v>
      </c>
      <c r="AW376" s="78" t="s">
        <v>10419</v>
      </c>
      <c r="AX376" s="82" t="s">
        <v>10793</v>
      </c>
      <c r="AY376" s="78" t="s">
        <v>66</v>
      </c>
      <c r="AZ376" s="78" t="str">
        <f>REPLACE(INDEX(GroupVertices[Group], MATCH(Vertices[[#This Row],[Vertex]],GroupVertices[Vertex],0)),1,1,"")</f>
        <v>2</v>
      </c>
      <c r="BA376" s="48" t="s">
        <v>2136</v>
      </c>
      <c r="BB376" s="48" t="s">
        <v>2136</v>
      </c>
      <c r="BC376" s="48" t="s">
        <v>2505</v>
      </c>
      <c r="BD376" s="48" t="s">
        <v>2505</v>
      </c>
      <c r="BE376" s="48" t="s">
        <v>2787</v>
      </c>
      <c r="BF376" s="48" t="s">
        <v>2787</v>
      </c>
      <c r="BG376" s="120" t="s">
        <v>13386</v>
      </c>
      <c r="BH376" s="120" t="s">
        <v>13386</v>
      </c>
      <c r="BI376" s="120" t="s">
        <v>13908</v>
      </c>
      <c r="BJ376" s="120" t="s">
        <v>13908</v>
      </c>
      <c r="BK376" s="120">
        <v>0</v>
      </c>
      <c r="BL376" s="123">
        <v>0</v>
      </c>
      <c r="BM376" s="120">
        <v>0</v>
      </c>
      <c r="BN376" s="123">
        <v>0</v>
      </c>
      <c r="BO376" s="120">
        <v>0</v>
      </c>
      <c r="BP376" s="123">
        <v>0</v>
      </c>
      <c r="BQ376" s="120">
        <v>18</v>
      </c>
      <c r="BR376" s="123">
        <v>100</v>
      </c>
      <c r="BS376" s="120">
        <v>18</v>
      </c>
      <c r="BT376" s="2"/>
      <c r="BU376" s="3"/>
      <c r="BV376" s="3"/>
      <c r="BW376" s="3"/>
      <c r="BX376" s="3"/>
    </row>
    <row r="377" spans="1:76" x14ac:dyDescent="0.25">
      <c r="A377" s="64" t="s">
        <v>455</v>
      </c>
      <c r="B377" s="65"/>
      <c r="C377" s="65" t="s">
        <v>64</v>
      </c>
      <c r="D377" s="66">
        <v>163.40151359399746</v>
      </c>
      <c r="E377" s="68"/>
      <c r="F377" s="100" t="s">
        <v>3650</v>
      </c>
      <c r="G377" s="65"/>
      <c r="H377" s="69" t="s">
        <v>455</v>
      </c>
      <c r="I377" s="70"/>
      <c r="J377" s="70"/>
      <c r="K377" s="69" t="s">
        <v>11582</v>
      </c>
      <c r="L377" s="73">
        <v>1</v>
      </c>
      <c r="M377" s="74">
        <v>6808.935546875</v>
      </c>
      <c r="N377" s="74">
        <v>2288.006591796875</v>
      </c>
      <c r="O377" s="75"/>
      <c r="P377" s="76"/>
      <c r="Q377" s="76"/>
      <c r="R377" s="86"/>
      <c r="S377" s="48">
        <v>0</v>
      </c>
      <c r="T377" s="48">
        <v>1</v>
      </c>
      <c r="U377" s="49">
        <v>0</v>
      </c>
      <c r="V377" s="49">
        <v>0.33333299999999999</v>
      </c>
      <c r="W377" s="49">
        <v>0</v>
      </c>
      <c r="X377" s="49">
        <v>0.63829800000000003</v>
      </c>
      <c r="Y377" s="49">
        <v>0</v>
      </c>
      <c r="Z377" s="49">
        <v>0</v>
      </c>
      <c r="AA377" s="71">
        <v>377</v>
      </c>
      <c r="AB377" s="71"/>
      <c r="AC377" s="72"/>
      <c r="AD377" s="78" t="s">
        <v>6879</v>
      </c>
      <c r="AE377" s="78">
        <v>4865</v>
      </c>
      <c r="AF377" s="78">
        <v>4466</v>
      </c>
      <c r="AG377" s="78">
        <v>60248</v>
      </c>
      <c r="AH377" s="78">
        <v>9428</v>
      </c>
      <c r="AI377" s="78">
        <v>-25200</v>
      </c>
      <c r="AJ377" s="78" t="s">
        <v>7611</v>
      </c>
      <c r="AK377" s="78" t="s">
        <v>8095</v>
      </c>
      <c r="AL377" s="82" t="s">
        <v>8706</v>
      </c>
      <c r="AM377" s="78" t="s">
        <v>9004</v>
      </c>
      <c r="AN377" s="80">
        <v>42621.575277777774</v>
      </c>
      <c r="AO377" s="82" t="s">
        <v>9379</v>
      </c>
      <c r="AP377" s="78" t="b">
        <v>1</v>
      </c>
      <c r="AQ377" s="78" t="b">
        <v>0</v>
      </c>
      <c r="AR377" s="78" t="b">
        <v>0</v>
      </c>
      <c r="AS377" s="78" t="s">
        <v>6304</v>
      </c>
      <c r="AT377" s="78">
        <v>1964</v>
      </c>
      <c r="AU377" s="78"/>
      <c r="AV377" s="78" t="b">
        <v>0</v>
      </c>
      <c r="AW377" s="78" t="s">
        <v>10419</v>
      </c>
      <c r="AX377" s="82" t="s">
        <v>10794</v>
      </c>
      <c r="AY377" s="78" t="s">
        <v>66</v>
      </c>
      <c r="AZ377" s="78" t="str">
        <f>REPLACE(INDEX(GroupVertices[Group], MATCH(Vertices[[#This Row],[Vertex]],GroupVertices[Vertex],0)),1,1,"")</f>
        <v>56</v>
      </c>
      <c r="BA377" s="48" t="s">
        <v>2137</v>
      </c>
      <c r="BB377" s="48" t="s">
        <v>2137</v>
      </c>
      <c r="BC377" s="48" t="s">
        <v>2566</v>
      </c>
      <c r="BD377" s="48" t="s">
        <v>2566</v>
      </c>
      <c r="BE377" s="48" t="s">
        <v>2788</v>
      </c>
      <c r="BF377" s="48" t="s">
        <v>2788</v>
      </c>
      <c r="BG377" s="120" t="s">
        <v>13387</v>
      </c>
      <c r="BH377" s="120" t="s">
        <v>13387</v>
      </c>
      <c r="BI377" s="120" t="s">
        <v>13909</v>
      </c>
      <c r="BJ377" s="120" t="s">
        <v>13909</v>
      </c>
      <c r="BK377" s="120">
        <v>1</v>
      </c>
      <c r="BL377" s="123">
        <v>5.2631578947368425</v>
      </c>
      <c r="BM377" s="120">
        <v>0</v>
      </c>
      <c r="BN377" s="123">
        <v>0</v>
      </c>
      <c r="BO377" s="120">
        <v>0</v>
      </c>
      <c r="BP377" s="123">
        <v>0</v>
      </c>
      <c r="BQ377" s="120">
        <v>18</v>
      </c>
      <c r="BR377" s="123">
        <v>94.736842105263165</v>
      </c>
      <c r="BS377" s="120">
        <v>19</v>
      </c>
      <c r="BT377" s="2"/>
      <c r="BU377" s="3"/>
      <c r="BV377" s="3"/>
      <c r="BW377" s="3"/>
      <c r="BX377" s="3"/>
    </row>
    <row r="378" spans="1:76" x14ac:dyDescent="0.25">
      <c r="A378" s="64" t="s">
        <v>605</v>
      </c>
      <c r="B378" s="65"/>
      <c r="C378" s="65" t="s">
        <v>64</v>
      </c>
      <c r="D378" s="66">
        <v>162.33233383252201</v>
      </c>
      <c r="E378" s="68"/>
      <c r="F378" s="100" t="s">
        <v>10222</v>
      </c>
      <c r="G378" s="65"/>
      <c r="H378" s="69" t="s">
        <v>605</v>
      </c>
      <c r="I378" s="70"/>
      <c r="J378" s="70"/>
      <c r="K378" s="69" t="s">
        <v>11583</v>
      </c>
      <c r="L378" s="73">
        <v>1.3324795458069221</v>
      </c>
      <c r="M378" s="74">
        <v>6808.935546875</v>
      </c>
      <c r="N378" s="74">
        <v>2064.49951171875</v>
      </c>
      <c r="O378" s="75"/>
      <c r="P378" s="76"/>
      <c r="Q378" s="76"/>
      <c r="R378" s="86"/>
      <c r="S378" s="48">
        <v>3</v>
      </c>
      <c r="T378" s="48">
        <v>1</v>
      </c>
      <c r="U378" s="49">
        <v>2</v>
      </c>
      <c r="V378" s="49">
        <v>0.5</v>
      </c>
      <c r="W378" s="49">
        <v>0</v>
      </c>
      <c r="X378" s="49">
        <v>1.723403</v>
      </c>
      <c r="Y378" s="49">
        <v>0</v>
      </c>
      <c r="Z378" s="49">
        <v>0</v>
      </c>
      <c r="AA378" s="71">
        <v>378</v>
      </c>
      <c r="AB378" s="71"/>
      <c r="AC378" s="72"/>
      <c r="AD378" s="78" t="s">
        <v>6880</v>
      </c>
      <c r="AE378" s="78">
        <v>304</v>
      </c>
      <c r="AF378" s="78">
        <v>1059</v>
      </c>
      <c r="AG378" s="78">
        <v>4059</v>
      </c>
      <c r="AH378" s="78">
        <v>772</v>
      </c>
      <c r="AI378" s="78">
        <v>0</v>
      </c>
      <c r="AJ378" s="78" t="s">
        <v>7612</v>
      </c>
      <c r="AK378" s="78" t="s">
        <v>8095</v>
      </c>
      <c r="AL378" s="82" t="s">
        <v>8707</v>
      </c>
      <c r="AM378" s="78" t="s">
        <v>7997</v>
      </c>
      <c r="AN378" s="80">
        <v>42856.846655092595</v>
      </c>
      <c r="AO378" s="82" t="s">
        <v>9380</v>
      </c>
      <c r="AP378" s="78" t="b">
        <v>0</v>
      </c>
      <c r="AQ378" s="78" t="b">
        <v>0</v>
      </c>
      <c r="AR378" s="78" t="b">
        <v>0</v>
      </c>
      <c r="AS378" s="78" t="s">
        <v>9732</v>
      </c>
      <c r="AT378" s="78">
        <v>53</v>
      </c>
      <c r="AU378" s="82" t="s">
        <v>9742</v>
      </c>
      <c r="AV378" s="78" t="b">
        <v>0</v>
      </c>
      <c r="AW378" s="78" t="s">
        <v>10419</v>
      </c>
      <c r="AX378" s="82" t="s">
        <v>10795</v>
      </c>
      <c r="AY378" s="78" t="s">
        <v>66</v>
      </c>
      <c r="AZ378" s="78" t="str">
        <f>REPLACE(INDEX(GroupVertices[Group], MATCH(Vertices[[#This Row],[Vertex]],GroupVertices[Vertex],0)),1,1,"")</f>
        <v>56</v>
      </c>
      <c r="BA378" s="48" t="s">
        <v>2137</v>
      </c>
      <c r="BB378" s="48" t="s">
        <v>2137</v>
      </c>
      <c r="BC378" s="48" t="s">
        <v>2566</v>
      </c>
      <c r="BD378" s="48" t="s">
        <v>2566</v>
      </c>
      <c r="BE378" s="48" t="s">
        <v>12332</v>
      </c>
      <c r="BF378" s="48" t="s">
        <v>12332</v>
      </c>
      <c r="BG378" s="120" t="s">
        <v>12438</v>
      </c>
      <c r="BH378" s="120" t="s">
        <v>12438</v>
      </c>
      <c r="BI378" s="120" t="s">
        <v>12632</v>
      </c>
      <c r="BJ378" s="120" t="s">
        <v>12632</v>
      </c>
      <c r="BK378" s="120">
        <v>2</v>
      </c>
      <c r="BL378" s="123">
        <v>3.7037037037037037</v>
      </c>
      <c r="BM378" s="120">
        <v>0</v>
      </c>
      <c r="BN378" s="123">
        <v>0</v>
      </c>
      <c r="BO378" s="120">
        <v>0</v>
      </c>
      <c r="BP378" s="123">
        <v>0</v>
      </c>
      <c r="BQ378" s="120">
        <v>52</v>
      </c>
      <c r="BR378" s="123">
        <v>96.296296296296291</v>
      </c>
      <c r="BS378" s="120">
        <v>54</v>
      </c>
      <c r="BT378" s="2"/>
      <c r="BU378" s="3"/>
      <c r="BV378" s="3"/>
      <c r="BW378" s="3"/>
      <c r="BX378" s="3"/>
    </row>
    <row r="379" spans="1:76" x14ac:dyDescent="0.25">
      <c r="A379" s="64" t="s">
        <v>456</v>
      </c>
      <c r="B379" s="65"/>
      <c r="C379" s="65" t="s">
        <v>64</v>
      </c>
      <c r="D379" s="66">
        <v>163.55246031112975</v>
      </c>
      <c r="E379" s="68"/>
      <c r="F379" s="100" t="s">
        <v>10223</v>
      </c>
      <c r="G379" s="65"/>
      <c r="H379" s="69" t="s">
        <v>456</v>
      </c>
      <c r="I379" s="70"/>
      <c r="J379" s="70"/>
      <c r="K379" s="69" t="s">
        <v>11584</v>
      </c>
      <c r="L379" s="73">
        <v>1</v>
      </c>
      <c r="M379" s="74">
        <v>1668.7740478515625</v>
      </c>
      <c r="N379" s="74">
        <v>6037.3642578125</v>
      </c>
      <c r="O379" s="75"/>
      <c r="P379" s="76"/>
      <c r="Q379" s="76"/>
      <c r="R379" s="86"/>
      <c r="S379" s="48">
        <v>1</v>
      </c>
      <c r="T379" s="48">
        <v>1</v>
      </c>
      <c r="U379" s="49">
        <v>0</v>
      </c>
      <c r="V379" s="49">
        <v>0</v>
      </c>
      <c r="W379" s="49">
        <v>0</v>
      </c>
      <c r="X379" s="49">
        <v>0.99999899999999997</v>
      </c>
      <c r="Y379" s="49">
        <v>0</v>
      </c>
      <c r="Z379" s="49" t="s">
        <v>15767</v>
      </c>
      <c r="AA379" s="71">
        <v>379</v>
      </c>
      <c r="AB379" s="71"/>
      <c r="AC379" s="72"/>
      <c r="AD379" s="78" t="s">
        <v>6881</v>
      </c>
      <c r="AE379" s="78">
        <v>3441</v>
      </c>
      <c r="AF379" s="78">
        <v>4947</v>
      </c>
      <c r="AG379" s="78">
        <v>8544</v>
      </c>
      <c r="AH379" s="78">
        <v>6626</v>
      </c>
      <c r="AI379" s="78">
        <v>3600</v>
      </c>
      <c r="AJ379" s="78" t="s">
        <v>7613</v>
      </c>
      <c r="AK379" s="78" t="s">
        <v>8068</v>
      </c>
      <c r="AL379" s="82" t="s">
        <v>8708</v>
      </c>
      <c r="AM379" s="78" t="s">
        <v>9011</v>
      </c>
      <c r="AN379" s="80">
        <v>41907.352002314816</v>
      </c>
      <c r="AO379" s="82" t="s">
        <v>9381</v>
      </c>
      <c r="AP379" s="78" t="b">
        <v>0</v>
      </c>
      <c r="AQ379" s="78" t="b">
        <v>0</v>
      </c>
      <c r="AR379" s="78" t="b">
        <v>1</v>
      </c>
      <c r="AS379" s="78" t="s">
        <v>6305</v>
      </c>
      <c r="AT379" s="78">
        <v>943</v>
      </c>
      <c r="AU379" s="82" t="s">
        <v>9893</v>
      </c>
      <c r="AV379" s="78" t="b">
        <v>0</v>
      </c>
      <c r="AW379" s="78" t="s">
        <v>10419</v>
      </c>
      <c r="AX379" s="82" t="s">
        <v>10796</v>
      </c>
      <c r="AY379" s="78" t="s">
        <v>66</v>
      </c>
      <c r="AZ379" s="78" t="str">
        <f>REPLACE(INDEX(GroupVertices[Group], MATCH(Vertices[[#This Row],[Vertex]],GroupVertices[Vertex],0)),1,1,"")</f>
        <v>1</v>
      </c>
      <c r="BA379" s="48" t="s">
        <v>2138</v>
      </c>
      <c r="BB379" s="48" t="s">
        <v>2138</v>
      </c>
      <c r="BC379" s="48" t="s">
        <v>2507</v>
      </c>
      <c r="BD379" s="48" t="s">
        <v>2507</v>
      </c>
      <c r="BE379" s="48" t="s">
        <v>2789</v>
      </c>
      <c r="BF379" s="48" t="s">
        <v>2789</v>
      </c>
      <c r="BG379" s="120" t="s">
        <v>13388</v>
      </c>
      <c r="BH379" s="120" t="s">
        <v>13388</v>
      </c>
      <c r="BI379" s="120" t="s">
        <v>13910</v>
      </c>
      <c r="BJ379" s="120" t="s">
        <v>13910</v>
      </c>
      <c r="BK379" s="120">
        <v>0</v>
      </c>
      <c r="BL379" s="123">
        <v>0</v>
      </c>
      <c r="BM379" s="120">
        <v>0</v>
      </c>
      <c r="BN379" s="123">
        <v>0</v>
      </c>
      <c r="BO379" s="120">
        <v>0</v>
      </c>
      <c r="BP379" s="123">
        <v>0</v>
      </c>
      <c r="BQ379" s="120">
        <v>56</v>
      </c>
      <c r="BR379" s="123">
        <v>100</v>
      </c>
      <c r="BS379" s="120">
        <v>56</v>
      </c>
      <c r="BT379" s="2"/>
      <c r="BU379" s="3"/>
      <c r="BV379" s="3"/>
      <c r="BW379" s="3"/>
      <c r="BX379" s="3"/>
    </row>
    <row r="380" spans="1:76" x14ac:dyDescent="0.25">
      <c r="A380" s="64" t="s">
        <v>457</v>
      </c>
      <c r="B380" s="65"/>
      <c r="C380" s="65" t="s">
        <v>64</v>
      </c>
      <c r="D380" s="66">
        <v>163.15140021862442</v>
      </c>
      <c r="E380" s="68"/>
      <c r="F380" s="100" t="s">
        <v>10224</v>
      </c>
      <c r="G380" s="65"/>
      <c r="H380" s="69" t="s">
        <v>457</v>
      </c>
      <c r="I380" s="70"/>
      <c r="J380" s="70"/>
      <c r="K380" s="69" t="s">
        <v>11585</v>
      </c>
      <c r="L380" s="73">
        <v>1</v>
      </c>
      <c r="M380" s="74">
        <v>8053.12548828125</v>
      </c>
      <c r="N380" s="74">
        <v>2049.794921875</v>
      </c>
      <c r="O380" s="75"/>
      <c r="P380" s="76"/>
      <c r="Q380" s="76"/>
      <c r="R380" s="86"/>
      <c r="S380" s="48">
        <v>2</v>
      </c>
      <c r="T380" s="48">
        <v>1</v>
      </c>
      <c r="U380" s="49">
        <v>0</v>
      </c>
      <c r="V380" s="49">
        <v>1</v>
      </c>
      <c r="W380" s="49">
        <v>0</v>
      </c>
      <c r="X380" s="49">
        <v>1.2982450000000001</v>
      </c>
      <c r="Y380" s="49">
        <v>0</v>
      </c>
      <c r="Z380" s="49">
        <v>0</v>
      </c>
      <c r="AA380" s="71">
        <v>380</v>
      </c>
      <c r="AB380" s="71"/>
      <c r="AC380" s="72"/>
      <c r="AD380" s="78" t="s">
        <v>6882</v>
      </c>
      <c r="AE380" s="78">
        <v>1700</v>
      </c>
      <c r="AF380" s="78">
        <v>3669</v>
      </c>
      <c r="AG380" s="78">
        <v>4759</v>
      </c>
      <c r="AH380" s="78">
        <v>427</v>
      </c>
      <c r="AI380" s="78">
        <v>3600</v>
      </c>
      <c r="AJ380" s="78" t="s">
        <v>7614</v>
      </c>
      <c r="AK380" s="78" t="s">
        <v>8225</v>
      </c>
      <c r="AL380" s="82" t="s">
        <v>8709</v>
      </c>
      <c r="AM380" s="78" t="s">
        <v>9026</v>
      </c>
      <c r="AN380" s="80">
        <v>40922.98773148148</v>
      </c>
      <c r="AO380" s="82" t="s">
        <v>9382</v>
      </c>
      <c r="AP380" s="78" t="b">
        <v>0</v>
      </c>
      <c r="AQ380" s="78" t="b">
        <v>0</v>
      </c>
      <c r="AR380" s="78" t="b">
        <v>0</v>
      </c>
      <c r="AS380" s="78" t="s">
        <v>6304</v>
      </c>
      <c r="AT380" s="78">
        <v>511</v>
      </c>
      <c r="AU380" s="82" t="s">
        <v>9892</v>
      </c>
      <c r="AV380" s="78" t="b">
        <v>0</v>
      </c>
      <c r="AW380" s="78" t="s">
        <v>10419</v>
      </c>
      <c r="AX380" s="82" t="s">
        <v>10797</v>
      </c>
      <c r="AY380" s="78" t="s">
        <v>66</v>
      </c>
      <c r="AZ380" s="78" t="str">
        <f>REPLACE(INDEX(GroupVertices[Group], MATCH(Vertices[[#This Row],[Vertex]],GroupVertices[Vertex],0)),1,1,"")</f>
        <v>87</v>
      </c>
      <c r="BA380" s="48" t="s">
        <v>12894</v>
      </c>
      <c r="BB380" s="48" t="s">
        <v>12894</v>
      </c>
      <c r="BC380" s="48" t="s">
        <v>2518</v>
      </c>
      <c r="BD380" s="48" t="s">
        <v>2518</v>
      </c>
      <c r="BE380" s="48" t="s">
        <v>13068</v>
      </c>
      <c r="BF380" s="48" t="s">
        <v>13147</v>
      </c>
      <c r="BG380" s="120" t="s">
        <v>13389</v>
      </c>
      <c r="BH380" s="120" t="s">
        <v>13665</v>
      </c>
      <c r="BI380" s="120" t="s">
        <v>13911</v>
      </c>
      <c r="BJ380" s="120" t="s">
        <v>14163</v>
      </c>
      <c r="BK380" s="120">
        <v>3</v>
      </c>
      <c r="BL380" s="123">
        <v>3.6144578313253013</v>
      </c>
      <c r="BM380" s="120">
        <v>0</v>
      </c>
      <c r="BN380" s="123">
        <v>0</v>
      </c>
      <c r="BO380" s="120">
        <v>0</v>
      </c>
      <c r="BP380" s="123">
        <v>0</v>
      </c>
      <c r="BQ380" s="120">
        <v>80</v>
      </c>
      <c r="BR380" s="123">
        <v>96.385542168674704</v>
      </c>
      <c r="BS380" s="120">
        <v>83</v>
      </c>
      <c r="BT380" s="2"/>
      <c r="BU380" s="3"/>
      <c r="BV380" s="3"/>
      <c r="BW380" s="3"/>
      <c r="BX380" s="3"/>
    </row>
    <row r="381" spans="1:76" x14ac:dyDescent="0.25">
      <c r="A381" s="64" t="s">
        <v>458</v>
      </c>
      <c r="B381" s="65"/>
      <c r="C381" s="65" t="s">
        <v>64</v>
      </c>
      <c r="D381" s="66">
        <v>162.21433806195708</v>
      </c>
      <c r="E381" s="68"/>
      <c r="F381" s="100" t="s">
        <v>3651</v>
      </c>
      <c r="G381" s="65"/>
      <c r="H381" s="69" t="s">
        <v>458</v>
      </c>
      <c r="I381" s="70"/>
      <c r="J381" s="70"/>
      <c r="K381" s="69" t="s">
        <v>11586</v>
      </c>
      <c r="L381" s="73">
        <v>1</v>
      </c>
      <c r="M381" s="74">
        <v>8053.12548828125</v>
      </c>
      <c r="N381" s="74">
        <v>1867.4603271484375</v>
      </c>
      <c r="O381" s="75"/>
      <c r="P381" s="76"/>
      <c r="Q381" s="76"/>
      <c r="R381" s="86"/>
      <c r="S381" s="48">
        <v>0</v>
      </c>
      <c r="T381" s="48">
        <v>1</v>
      </c>
      <c r="U381" s="49">
        <v>0</v>
      </c>
      <c r="V381" s="49">
        <v>1</v>
      </c>
      <c r="W381" s="49">
        <v>0</v>
      </c>
      <c r="X381" s="49">
        <v>0.70175399999999999</v>
      </c>
      <c r="Y381" s="49">
        <v>0</v>
      </c>
      <c r="Z381" s="49">
        <v>0</v>
      </c>
      <c r="AA381" s="71">
        <v>381</v>
      </c>
      <c r="AB381" s="71"/>
      <c r="AC381" s="72"/>
      <c r="AD381" s="78" t="s">
        <v>6883</v>
      </c>
      <c r="AE381" s="78">
        <v>49</v>
      </c>
      <c r="AF381" s="78">
        <v>683</v>
      </c>
      <c r="AG381" s="78">
        <v>38991</v>
      </c>
      <c r="AH381" s="78">
        <v>590</v>
      </c>
      <c r="AI381" s="78">
        <v>-25200</v>
      </c>
      <c r="AJ381" s="78" t="s">
        <v>7615</v>
      </c>
      <c r="AK381" s="78" t="s">
        <v>7997</v>
      </c>
      <c r="AL381" s="78"/>
      <c r="AM381" s="78" t="s">
        <v>9004</v>
      </c>
      <c r="AN381" s="80">
        <v>43137.453703703701</v>
      </c>
      <c r="AO381" s="78"/>
      <c r="AP381" s="78" t="b">
        <v>0</v>
      </c>
      <c r="AQ381" s="78" t="b">
        <v>0</v>
      </c>
      <c r="AR381" s="78" t="b">
        <v>0</v>
      </c>
      <c r="AS381" s="78" t="s">
        <v>6304</v>
      </c>
      <c r="AT381" s="78">
        <v>58</v>
      </c>
      <c r="AU381" s="82" t="s">
        <v>9742</v>
      </c>
      <c r="AV381" s="78" t="b">
        <v>0</v>
      </c>
      <c r="AW381" s="78" t="s">
        <v>10419</v>
      </c>
      <c r="AX381" s="82" t="s">
        <v>10798</v>
      </c>
      <c r="AY381" s="78" t="s">
        <v>66</v>
      </c>
      <c r="AZ381" s="78" t="str">
        <f>REPLACE(INDEX(GroupVertices[Group], MATCH(Vertices[[#This Row],[Vertex]],GroupVertices[Vertex],0)),1,1,"")</f>
        <v>87</v>
      </c>
      <c r="BA381" s="48" t="s">
        <v>12895</v>
      </c>
      <c r="BB381" s="48" t="s">
        <v>12895</v>
      </c>
      <c r="BC381" s="48" t="s">
        <v>2518</v>
      </c>
      <c r="BD381" s="48" t="s">
        <v>2518</v>
      </c>
      <c r="BE381" s="48" t="s">
        <v>2794</v>
      </c>
      <c r="BF381" s="48" t="s">
        <v>13148</v>
      </c>
      <c r="BG381" s="120" t="s">
        <v>13390</v>
      </c>
      <c r="BH381" s="120" t="s">
        <v>13666</v>
      </c>
      <c r="BI381" s="120" t="s">
        <v>13912</v>
      </c>
      <c r="BJ381" s="120" t="s">
        <v>13912</v>
      </c>
      <c r="BK381" s="120">
        <v>3</v>
      </c>
      <c r="BL381" s="123">
        <v>5.3571428571428568</v>
      </c>
      <c r="BM381" s="120">
        <v>0</v>
      </c>
      <c r="BN381" s="123">
        <v>0</v>
      </c>
      <c r="BO381" s="120">
        <v>0</v>
      </c>
      <c r="BP381" s="123">
        <v>0</v>
      </c>
      <c r="BQ381" s="120">
        <v>53</v>
      </c>
      <c r="BR381" s="123">
        <v>94.642857142857139</v>
      </c>
      <c r="BS381" s="120">
        <v>56</v>
      </c>
      <c r="BT381" s="2"/>
      <c r="BU381" s="3"/>
      <c r="BV381" s="3"/>
      <c r="BW381" s="3"/>
      <c r="BX381" s="3"/>
    </row>
    <row r="382" spans="1:76" x14ac:dyDescent="0.25">
      <c r="A382" s="64" t="s">
        <v>459</v>
      </c>
      <c r="B382" s="65"/>
      <c r="C382" s="65" t="s">
        <v>64</v>
      </c>
      <c r="D382" s="66">
        <v>162.95338072068165</v>
      </c>
      <c r="E382" s="68"/>
      <c r="F382" s="100" t="s">
        <v>10225</v>
      </c>
      <c r="G382" s="65"/>
      <c r="H382" s="69" t="s">
        <v>459</v>
      </c>
      <c r="I382" s="70"/>
      <c r="J382" s="70"/>
      <c r="K382" s="69" t="s">
        <v>11587</v>
      </c>
      <c r="L382" s="73">
        <v>1</v>
      </c>
      <c r="M382" s="74">
        <v>535.0341796875</v>
      </c>
      <c r="N382" s="74">
        <v>7311.03369140625</v>
      </c>
      <c r="O382" s="75"/>
      <c r="P382" s="76"/>
      <c r="Q382" s="76"/>
      <c r="R382" s="86"/>
      <c r="S382" s="48">
        <v>1</v>
      </c>
      <c r="T382" s="48">
        <v>1</v>
      </c>
      <c r="U382" s="49">
        <v>0</v>
      </c>
      <c r="V382" s="49">
        <v>0</v>
      </c>
      <c r="W382" s="49">
        <v>0</v>
      </c>
      <c r="X382" s="49">
        <v>0.99999899999999997</v>
      </c>
      <c r="Y382" s="49">
        <v>0</v>
      </c>
      <c r="Z382" s="49" t="s">
        <v>15767</v>
      </c>
      <c r="AA382" s="71">
        <v>382</v>
      </c>
      <c r="AB382" s="71"/>
      <c r="AC382" s="72"/>
      <c r="AD382" s="78" t="s">
        <v>6884</v>
      </c>
      <c r="AE382" s="78">
        <v>3009</v>
      </c>
      <c r="AF382" s="78">
        <v>3038</v>
      </c>
      <c r="AG382" s="78">
        <v>1482</v>
      </c>
      <c r="AH382" s="78">
        <v>780</v>
      </c>
      <c r="AI382" s="78">
        <v>3600</v>
      </c>
      <c r="AJ382" s="78" t="s">
        <v>7616</v>
      </c>
      <c r="AK382" s="78" t="s">
        <v>8226</v>
      </c>
      <c r="AL382" s="82" t="s">
        <v>8710</v>
      </c>
      <c r="AM382" s="78" t="s">
        <v>9003</v>
      </c>
      <c r="AN382" s="80">
        <v>41550.609398148146</v>
      </c>
      <c r="AO382" s="82" t="s">
        <v>9383</v>
      </c>
      <c r="AP382" s="78" t="b">
        <v>0</v>
      </c>
      <c r="AQ382" s="78" t="b">
        <v>0</v>
      </c>
      <c r="AR382" s="78" t="b">
        <v>1</v>
      </c>
      <c r="AS382" s="78" t="s">
        <v>6304</v>
      </c>
      <c r="AT382" s="78">
        <v>669</v>
      </c>
      <c r="AU382" s="82" t="s">
        <v>9771</v>
      </c>
      <c r="AV382" s="78" t="b">
        <v>0</v>
      </c>
      <c r="AW382" s="78" t="s">
        <v>10419</v>
      </c>
      <c r="AX382" s="82" t="s">
        <v>10799</v>
      </c>
      <c r="AY382" s="78" t="s">
        <v>66</v>
      </c>
      <c r="AZ382" s="78" t="str">
        <f>REPLACE(INDEX(GroupVertices[Group], MATCH(Vertices[[#This Row],[Vertex]],GroupVertices[Vertex],0)),1,1,"")</f>
        <v>1</v>
      </c>
      <c r="BA382" s="48"/>
      <c r="BB382" s="48"/>
      <c r="BC382" s="48"/>
      <c r="BD382" s="48"/>
      <c r="BE382" s="48" t="s">
        <v>2795</v>
      </c>
      <c r="BF382" s="48" t="s">
        <v>2795</v>
      </c>
      <c r="BG382" s="120" t="s">
        <v>13391</v>
      </c>
      <c r="BH382" s="120" t="s">
        <v>13391</v>
      </c>
      <c r="BI382" s="120" t="s">
        <v>13913</v>
      </c>
      <c r="BJ382" s="120" t="s">
        <v>13913</v>
      </c>
      <c r="BK382" s="120">
        <v>1</v>
      </c>
      <c r="BL382" s="123">
        <v>3.125</v>
      </c>
      <c r="BM382" s="120">
        <v>0</v>
      </c>
      <c r="BN382" s="123">
        <v>0</v>
      </c>
      <c r="BO382" s="120">
        <v>0</v>
      </c>
      <c r="BP382" s="123">
        <v>0</v>
      </c>
      <c r="BQ382" s="120">
        <v>31</v>
      </c>
      <c r="BR382" s="123">
        <v>96.875</v>
      </c>
      <c r="BS382" s="120">
        <v>32</v>
      </c>
      <c r="BT382" s="2"/>
      <c r="BU382" s="3"/>
      <c r="BV382" s="3"/>
      <c r="BW382" s="3"/>
      <c r="BX382" s="3"/>
    </row>
    <row r="383" spans="1:76" x14ac:dyDescent="0.25">
      <c r="A383" s="64" t="s">
        <v>460</v>
      </c>
      <c r="B383" s="65"/>
      <c r="C383" s="65" t="s">
        <v>64</v>
      </c>
      <c r="D383" s="66">
        <v>162.09508701723718</v>
      </c>
      <c r="E383" s="68"/>
      <c r="F383" s="100" t="s">
        <v>3652</v>
      </c>
      <c r="G383" s="65"/>
      <c r="H383" s="69" t="s">
        <v>460</v>
      </c>
      <c r="I383" s="70"/>
      <c r="J383" s="70"/>
      <c r="K383" s="69" t="s">
        <v>11588</v>
      </c>
      <c r="L383" s="73">
        <v>1</v>
      </c>
      <c r="M383" s="74">
        <v>8053.12548828125</v>
      </c>
      <c r="N383" s="74">
        <v>1335.16064453125</v>
      </c>
      <c r="O383" s="75"/>
      <c r="P383" s="76"/>
      <c r="Q383" s="76"/>
      <c r="R383" s="86"/>
      <c r="S383" s="48">
        <v>2</v>
      </c>
      <c r="T383" s="48">
        <v>1</v>
      </c>
      <c r="U383" s="49">
        <v>0</v>
      </c>
      <c r="V383" s="49">
        <v>1</v>
      </c>
      <c r="W383" s="49">
        <v>0</v>
      </c>
      <c r="X383" s="49">
        <v>1.2982450000000001</v>
      </c>
      <c r="Y383" s="49">
        <v>0</v>
      </c>
      <c r="Z383" s="49">
        <v>0</v>
      </c>
      <c r="AA383" s="71">
        <v>383</v>
      </c>
      <c r="AB383" s="71"/>
      <c r="AC383" s="72"/>
      <c r="AD383" s="78" t="s">
        <v>6885</v>
      </c>
      <c r="AE383" s="78">
        <v>328</v>
      </c>
      <c r="AF383" s="78">
        <v>303</v>
      </c>
      <c r="AG383" s="78">
        <v>2031</v>
      </c>
      <c r="AH383" s="78">
        <v>131</v>
      </c>
      <c r="AI383" s="78">
        <v>7200</v>
      </c>
      <c r="AJ383" s="78" t="s">
        <v>7617</v>
      </c>
      <c r="AK383" s="78" t="s">
        <v>8227</v>
      </c>
      <c r="AL383" s="82" t="s">
        <v>8711</v>
      </c>
      <c r="AM383" s="78" t="s">
        <v>9036</v>
      </c>
      <c r="AN383" s="80">
        <v>41009.355393518519</v>
      </c>
      <c r="AO383" s="82" t="s">
        <v>9384</v>
      </c>
      <c r="AP383" s="78" t="b">
        <v>0</v>
      </c>
      <c r="AQ383" s="78" t="b">
        <v>0</v>
      </c>
      <c r="AR383" s="78" t="b">
        <v>0</v>
      </c>
      <c r="AS383" s="78" t="s">
        <v>6305</v>
      </c>
      <c r="AT383" s="78">
        <v>94</v>
      </c>
      <c r="AU383" s="82" t="s">
        <v>9894</v>
      </c>
      <c r="AV383" s="78" t="b">
        <v>0</v>
      </c>
      <c r="AW383" s="78" t="s">
        <v>10419</v>
      </c>
      <c r="AX383" s="82" t="s">
        <v>10800</v>
      </c>
      <c r="AY383" s="78" t="s">
        <v>66</v>
      </c>
      <c r="AZ383" s="78" t="str">
        <f>REPLACE(INDEX(GroupVertices[Group], MATCH(Vertices[[#This Row],[Vertex]],GroupVertices[Vertex],0)),1,1,"")</f>
        <v>86</v>
      </c>
      <c r="BA383" s="48" t="s">
        <v>2142</v>
      </c>
      <c r="BB383" s="48" t="s">
        <v>2142</v>
      </c>
      <c r="BC383" s="48" t="s">
        <v>2507</v>
      </c>
      <c r="BD383" s="48" t="s">
        <v>2507</v>
      </c>
      <c r="BE383" s="48" t="s">
        <v>2796</v>
      </c>
      <c r="BF383" s="48" t="s">
        <v>2796</v>
      </c>
      <c r="BG383" s="120" t="s">
        <v>13392</v>
      </c>
      <c r="BH383" s="120" t="s">
        <v>13392</v>
      </c>
      <c r="BI383" s="120" t="s">
        <v>13914</v>
      </c>
      <c r="BJ383" s="120" t="s">
        <v>13914</v>
      </c>
      <c r="BK383" s="120">
        <v>0</v>
      </c>
      <c r="BL383" s="123">
        <v>0</v>
      </c>
      <c r="BM383" s="120">
        <v>0</v>
      </c>
      <c r="BN383" s="123">
        <v>0</v>
      </c>
      <c r="BO383" s="120">
        <v>0</v>
      </c>
      <c r="BP383" s="123">
        <v>0</v>
      </c>
      <c r="BQ383" s="120">
        <v>24</v>
      </c>
      <c r="BR383" s="123">
        <v>100</v>
      </c>
      <c r="BS383" s="120">
        <v>24</v>
      </c>
      <c r="BT383" s="2"/>
      <c r="BU383" s="3"/>
      <c r="BV383" s="3"/>
      <c r="BW383" s="3"/>
      <c r="BX383" s="3"/>
    </row>
    <row r="384" spans="1:76" x14ac:dyDescent="0.25">
      <c r="A384" s="64" t="s">
        <v>461</v>
      </c>
      <c r="B384" s="65"/>
      <c r="C384" s="65" t="s">
        <v>64</v>
      </c>
      <c r="D384" s="66">
        <v>162.14812235028364</v>
      </c>
      <c r="E384" s="68"/>
      <c r="F384" s="100" t="s">
        <v>3653</v>
      </c>
      <c r="G384" s="65"/>
      <c r="H384" s="69" t="s">
        <v>461</v>
      </c>
      <c r="I384" s="70"/>
      <c r="J384" s="70"/>
      <c r="K384" s="69" t="s">
        <v>11589</v>
      </c>
      <c r="L384" s="73">
        <v>1</v>
      </c>
      <c r="M384" s="74">
        <v>8053.12548828125</v>
      </c>
      <c r="N384" s="74">
        <v>1158.7076416015625</v>
      </c>
      <c r="O384" s="75"/>
      <c r="P384" s="76"/>
      <c r="Q384" s="76"/>
      <c r="R384" s="86"/>
      <c r="S384" s="48">
        <v>0</v>
      </c>
      <c r="T384" s="48">
        <v>1</v>
      </c>
      <c r="U384" s="49">
        <v>0</v>
      </c>
      <c r="V384" s="49">
        <v>1</v>
      </c>
      <c r="W384" s="49">
        <v>0</v>
      </c>
      <c r="X384" s="49">
        <v>0.70175399999999999</v>
      </c>
      <c r="Y384" s="49">
        <v>0</v>
      </c>
      <c r="Z384" s="49">
        <v>0</v>
      </c>
      <c r="AA384" s="71">
        <v>384</v>
      </c>
      <c r="AB384" s="71"/>
      <c r="AC384" s="72"/>
      <c r="AD384" s="78" t="s">
        <v>6886</v>
      </c>
      <c r="AE384" s="78">
        <v>715</v>
      </c>
      <c r="AF384" s="78">
        <v>472</v>
      </c>
      <c r="AG384" s="78">
        <v>1003</v>
      </c>
      <c r="AH384" s="78">
        <v>339</v>
      </c>
      <c r="AI384" s="78">
        <v>10800</v>
      </c>
      <c r="AJ384" s="78" t="s">
        <v>7618</v>
      </c>
      <c r="AK384" s="78" t="s">
        <v>8228</v>
      </c>
      <c r="AL384" s="82" t="s">
        <v>8711</v>
      </c>
      <c r="AM384" s="78" t="s">
        <v>9036</v>
      </c>
      <c r="AN384" s="80">
        <v>41054.650243055556</v>
      </c>
      <c r="AO384" s="82" t="s">
        <v>9385</v>
      </c>
      <c r="AP384" s="78" t="b">
        <v>0</v>
      </c>
      <c r="AQ384" s="78" t="b">
        <v>0</v>
      </c>
      <c r="AR384" s="78" t="b">
        <v>1</v>
      </c>
      <c r="AS384" s="78" t="s">
        <v>6305</v>
      </c>
      <c r="AT384" s="78">
        <v>25</v>
      </c>
      <c r="AU384" s="82" t="s">
        <v>9895</v>
      </c>
      <c r="AV384" s="78" t="b">
        <v>0</v>
      </c>
      <c r="AW384" s="78" t="s">
        <v>10419</v>
      </c>
      <c r="AX384" s="82" t="s">
        <v>10801</v>
      </c>
      <c r="AY384" s="78" t="s">
        <v>66</v>
      </c>
      <c r="AZ384" s="78" t="str">
        <f>REPLACE(INDEX(GroupVertices[Group], MATCH(Vertices[[#This Row],[Vertex]],GroupVertices[Vertex],0)),1,1,"")</f>
        <v>86</v>
      </c>
      <c r="BA384" s="48"/>
      <c r="BB384" s="48"/>
      <c r="BC384" s="48"/>
      <c r="BD384" s="48"/>
      <c r="BE384" s="48"/>
      <c r="BF384" s="48"/>
      <c r="BG384" s="120" t="s">
        <v>13393</v>
      </c>
      <c r="BH384" s="120" t="s">
        <v>13393</v>
      </c>
      <c r="BI384" s="120" t="s">
        <v>13915</v>
      </c>
      <c r="BJ384" s="120" t="s">
        <v>13915</v>
      </c>
      <c r="BK384" s="120">
        <v>0</v>
      </c>
      <c r="BL384" s="123">
        <v>0</v>
      </c>
      <c r="BM384" s="120">
        <v>0</v>
      </c>
      <c r="BN384" s="123">
        <v>0</v>
      </c>
      <c r="BO384" s="120">
        <v>0</v>
      </c>
      <c r="BP384" s="123">
        <v>0</v>
      </c>
      <c r="BQ384" s="120">
        <v>23</v>
      </c>
      <c r="BR384" s="123">
        <v>100</v>
      </c>
      <c r="BS384" s="120">
        <v>23</v>
      </c>
      <c r="BT384" s="2"/>
      <c r="BU384" s="3"/>
      <c r="BV384" s="3"/>
      <c r="BW384" s="3"/>
      <c r="BX384" s="3"/>
    </row>
    <row r="385" spans="1:76" x14ac:dyDescent="0.25">
      <c r="A385" s="64" t="s">
        <v>462</v>
      </c>
      <c r="B385" s="65"/>
      <c r="C385" s="65" t="s">
        <v>64</v>
      </c>
      <c r="D385" s="66">
        <v>163.5075842600904</v>
      </c>
      <c r="E385" s="68"/>
      <c r="F385" s="100" t="s">
        <v>3654</v>
      </c>
      <c r="G385" s="65"/>
      <c r="H385" s="69" t="s">
        <v>462</v>
      </c>
      <c r="I385" s="70"/>
      <c r="J385" s="70"/>
      <c r="K385" s="69" t="s">
        <v>11590</v>
      </c>
      <c r="L385" s="73">
        <v>1</v>
      </c>
      <c r="M385" s="74">
        <v>5727.46728515625</v>
      </c>
      <c r="N385" s="74">
        <v>8549.046875</v>
      </c>
      <c r="O385" s="75"/>
      <c r="P385" s="76"/>
      <c r="Q385" s="76"/>
      <c r="R385" s="86"/>
      <c r="S385" s="48">
        <v>0</v>
      </c>
      <c r="T385" s="48">
        <v>1</v>
      </c>
      <c r="U385" s="49">
        <v>0</v>
      </c>
      <c r="V385" s="49">
        <v>5.8799999999999998E-4</v>
      </c>
      <c r="W385" s="49">
        <v>5.9400000000000002E-4</v>
      </c>
      <c r="X385" s="49">
        <v>0.42508400000000002</v>
      </c>
      <c r="Y385" s="49">
        <v>0</v>
      </c>
      <c r="Z385" s="49">
        <v>0</v>
      </c>
      <c r="AA385" s="71">
        <v>385</v>
      </c>
      <c r="AB385" s="71"/>
      <c r="AC385" s="72"/>
      <c r="AD385" s="78" t="s">
        <v>6887</v>
      </c>
      <c r="AE385" s="78">
        <v>5018</v>
      </c>
      <c r="AF385" s="78">
        <v>4804</v>
      </c>
      <c r="AG385" s="78">
        <v>7201</v>
      </c>
      <c r="AH385" s="78">
        <v>6930</v>
      </c>
      <c r="AI385" s="78"/>
      <c r="AJ385" s="78" t="s">
        <v>7619</v>
      </c>
      <c r="AK385" s="78" t="s">
        <v>8229</v>
      </c>
      <c r="AL385" s="78"/>
      <c r="AM385" s="78"/>
      <c r="AN385" s="80">
        <v>43064.609317129631</v>
      </c>
      <c r="AO385" s="82" t="s">
        <v>9386</v>
      </c>
      <c r="AP385" s="78" t="b">
        <v>1</v>
      </c>
      <c r="AQ385" s="78" t="b">
        <v>0</v>
      </c>
      <c r="AR385" s="78" t="b">
        <v>0</v>
      </c>
      <c r="AS385" s="78" t="s">
        <v>9729</v>
      </c>
      <c r="AT385" s="78">
        <v>15</v>
      </c>
      <c r="AU385" s="78"/>
      <c r="AV385" s="78" t="b">
        <v>0</v>
      </c>
      <c r="AW385" s="78" t="s">
        <v>10419</v>
      </c>
      <c r="AX385" s="82" t="s">
        <v>10802</v>
      </c>
      <c r="AY385" s="78" t="s">
        <v>66</v>
      </c>
      <c r="AZ385" s="78" t="str">
        <f>REPLACE(INDEX(GroupVertices[Group], MATCH(Vertices[[#This Row],[Vertex]],GroupVertices[Vertex],0)),1,1,"")</f>
        <v>10</v>
      </c>
      <c r="BA385" s="48" t="s">
        <v>2143</v>
      </c>
      <c r="BB385" s="48" t="s">
        <v>2143</v>
      </c>
      <c r="BC385" s="48" t="s">
        <v>2567</v>
      </c>
      <c r="BD385" s="48" t="s">
        <v>2567</v>
      </c>
      <c r="BE385" s="48" t="s">
        <v>2797</v>
      </c>
      <c r="BF385" s="48" t="s">
        <v>2797</v>
      </c>
      <c r="BG385" s="120" t="s">
        <v>13394</v>
      </c>
      <c r="BH385" s="120" t="s">
        <v>13394</v>
      </c>
      <c r="BI385" s="120" t="s">
        <v>13916</v>
      </c>
      <c r="BJ385" s="120" t="s">
        <v>13916</v>
      </c>
      <c r="BK385" s="120">
        <v>0</v>
      </c>
      <c r="BL385" s="123">
        <v>0</v>
      </c>
      <c r="BM385" s="120">
        <v>0</v>
      </c>
      <c r="BN385" s="123">
        <v>0</v>
      </c>
      <c r="BO385" s="120">
        <v>0</v>
      </c>
      <c r="BP385" s="123">
        <v>0</v>
      </c>
      <c r="BQ385" s="120">
        <v>15</v>
      </c>
      <c r="BR385" s="123">
        <v>100</v>
      </c>
      <c r="BS385" s="120">
        <v>15</v>
      </c>
      <c r="BT385" s="2"/>
      <c r="BU385" s="3"/>
      <c r="BV385" s="3"/>
      <c r="BW385" s="3"/>
      <c r="BX385" s="3"/>
    </row>
    <row r="386" spans="1:76" x14ac:dyDescent="0.25">
      <c r="A386" s="64" t="s">
        <v>463</v>
      </c>
      <c r="B386" s="65"/>
      <c r="C386" s="65" t="s">
        <v>64</v>
      </c>
      <c r="D386" s="66">
        <v>165.20785310296506</v>
      </c>
      <c r="E386" s="68"/>
      <c r="F386" s="100" t="s">
        <v>3655</v>
      </c>
      <c r="G386" s="65"/>
      <c r="H386" s="69" t="s">
        <v>463</v>
      </c>
      <c r="I386" s="70"/>
      <c r="J386" s="70"/>
      <c r="K386" s="69" t="s">
        <v>11591</v>
      </c>
      <c r="L386" s="73">
        <v>1</v>
      </c>
      <c r="M386" s="74">
        <v>6329.7763671875</v>
      </c>
      <c r="N386" s="74">
        <v>1796.879150390625</v>
      </c>
      <c r="O386" s="75"/>
      <c r="P386" s="76"/>
      <c r="Q386" s="76"/>
      <c r="R386" s="86"/>
      <c r="S386" s="48">
        <v>0</v>
      </c>
      <c r="T386" s="48">
        <v>1</v>
      </c>
      <c r="U386" s="49">
        <v>0</v>
      </c>
      <c r="V386" s="49">
        <v>0.2</v>
      </c>
      <c r="W386" s="49">
        <v>0</v>
      </c>
      <c r="X386" s="49">
        <v>0.693693</v>
      </c>
      <c r="Y386" s="49">
        <v>0</v>
      </c>
      <c r="Z386" s="49">
        <v>0</v>
      </c>
      <c r="AA386" s="71">
        <v>386</v>
      </c>
      <c r="AB386" s="71"/>
      <c r="AC386" s="72"/>
      <c r="AD386" s="78" t="s">
        <v>6888</v>
      </c>
      <c r="AE386" s="78">
        <v>358</v>
      </c>
      <c r="AF386" s="78">
        <v>10222</v>
      </c>
      <c r="AG386" s="78">
        <v>1870</v>
      </c>
      <c r="AH386" s="78">
        <v>1019</v>
      </c>
      <c r="AI386" s="78">
        <v>0</v>
      </c>
      <c r="AJ386" s="78" t="s">
        <v>7620</v>
      </c>
      <c r="AK386" s="78" t="s">
        <v>8230</v>
      </c>
      <c r="AL386" s="82" t="s">
        <v>8712</v>
      </c>
      <c r="AM386" s="78" t="s">
        <v>7997</v>
      </c>
      <c r="AN386" s="80">
        <v>42309.601053240738</v>
      </c>
      <c r="AO386" s="82" t="s">
        <v>9387</v>
      </c>
      <c r="AP386" s="78" t="b">
        <v>0</v>
      </c>
      <c r="AQ386" s="78" t="b">
        <v>0</v>
      </c>
      <c r="AR386" s="78" t="b">
        <v>1</v>
      </c>
      <c r="AS386" s="78" t="s">
        <v>6304</v>
      </c>
      <c r="AT386" s="78">
        <v>99</v>
      </c>
      <c r="AU386" s="82" t="s">
        <v>9848</v>
      </c>
      <c r="AV386" s="78" t="b">
        <v>0</v>
      </c>
      <c r="AW386" s="78" t="s">
        <v>10419</v>
      </c>
      <c r="AX386" s="82" t="s">
        <v>10803</v>
      </c>
      <c r="AY386" s="78" t="s">
        <v>66</v>
      </c>
      <c r="AZ386" s="78" t="str">
        <f>REPLACE(INDEX(GroupVertices[Group], MATCH(Vertices[[#This Row],[Vertex]],GroupVertices[Vertex],0)),1,1,"")</f>
        <v>30</v>
      </c>
      <c r="BA386" s="48" t="s">
        <v>2144</v>
      </c>
      <c r="BB386" s="48" t="s">
        <v>2144</v>
      </c>
      <c r="BC386" s="48" t="s">
        <v>2568</v>
      </c>
      <c r="BD386" s="48" t="s">
        <v>2568</v>
      </c>
      <c r="BE386" s="48" t="s">
        <v>731</v>
      </c>
      <c r="BF386" s="48" t="s">
        <v>731</v>
      </c>
      <c r="BG386" s="120" t="s">
        <v>13255</v>
      </c>
      <c r="BH386" s="120" t="s">
        <v>13255</v>
      </c>
      <c r="BI386" s="120" t="s">
        <v>12610</v>
      </c>
      <c r="BJ386" s="120" t="s">
        <v>12610</v>
      </c>
      <c r="BK386" s="120">
        <v>0</v>
      </c>
      <c r="BL386" s="123">
        <v>0</v>
      </c>
      <c r="BM386" s="120">
        <v>0</v>
      </c>
      <c r="BN386" s="123">
        <v>0</v>
      </c>
      <c r="BO386" s="120">
        <v>0</v>
      </c>
      <c r="BP386" s="123">
        <v>0</v>
      </c>
      <c r="BQ386" s="120">
        <v>9</v>
      </c>
      <c r="BR386" s="123">
        <v>100</v>
      </c>
      <c r="BS386" s="120">
        <v>9</v>
      </c>
      <c r="BT386" s="2"/>
      <c r="BU386" s="3"/>
      <c r="BV386" s="3"/>
      <c r="BW386" s="3"/>
      <c r="BX386" s="3"/>
    </row>
    <row r="387" spans="1:76" x14ac:dyDescent="0.25">
      <c r="A387" s="64" t="s">
        <v>464</v>
      </c>
      <c r="B387" s="65"/>
      <c r="C387" s="65" t="s">
        <v>64</v>
      </c>
      <c r="D387" s="66">
        <v>162.00125527415494</v>
      </c>
      <c r="E387" s="68"/>
      <c r="F387" s="100" t="s">
        <v>3656</v>
      </c>
      <c r="G387" s="65"/>
      <c r="H387" s="69" t="s">
        <v>464</v>
      </c>
      <c r="I387" s="70"/>
      <c r="J387" s="70"/>
      <c r="K387" s="69" t="s">
        <v>11592</v>
      </c>
      <c r="L387" s="73">
        <v>1</v>
      </c>
      <c r="M387" s="74">
        <v>6669.24951171875</v>
      </c>
      <c r="N387" s="74">
        <v>7868.80517578125</v>
      </c>
      <c r="O387" s="75"/>
      <c r="P387" s="76"/>
      <c r="Q387" s="76"/>
      <c r="R387" s="86"/>
      <c r="S387" s="48">
        <v>0</v>
      </c>
      <c r="T387" s="48">
        <v>1</v>
      </c>
      <c r="U387" s="49">
        <v>0</v>
      </c>
      <c r="V387" s="49">
        <v>4.5300000000000001E-4</v>
      </c>
      <c r="W387" s="49">
        <v>1.1E-5</v>
      </c>
      <c r="X387" s="49">
        <v>0.47619899999999998</v>
      </c>
      <c r="Y387" s="49">
        <v>0</v>
      </c>
      <c r="Z387" s="49">
        <v>0</v>
      </c>
      <c r="AA387" s="71">
        <v>387</v>
      </c>
      <c r="AB387" s="71"/>
      <c r="AC387" s="72"/>
      <c r="AD387" s="78" t="s">
        <v>6889</v>
      </c>
      <c r="AE387" s="78">
        <v>23</v>
      </c>
      <c r="AF387" s="78">
        <v>4</v>
      </c>
      <c r="AG387" s="78">
        <v>22</v>
      </c>
      <c r="AH387" s="78">
        <v>0</v>
      </c>
      <c r="AI387" s="78"/>
      <c r="AJ387" s="78"/>
      <c r="AK387" s="78" t="s">
        <v>6429</v>
      </c>
      <c r="AL387" s="82" t="s">
        <v>8713</v>
      </c>
      <c r="AM387" s="78"/>
      <c r="AN387" s="80">
        <v>43157.699525462966</v>
      </c>
      <c r="AO387" s="82" t="s">
        <v>9388</v>
      </c>
      <c r="AP387" s="78" t="b">
        <v>0</v>
      </c>
      <c r="AQ387" s="78" t="b">
        <v>0</v>
      </c>
      <c r="AR387" s="78" t="b">
        <v>0</v>
      </c>
      <c r="AS387" s="78" t="s">
        <v>6304</v>
      </c>
      <c r="AT387" s="78">
        <v>0</v>
      </c>
      <c r="AU387" s="82" t="s">
        <v>9742</v>
      </c>
      <c r="AV387" s="78" t="b">
        <v>0</v>
      </c>
      <c r="AW387" s="78" t="s">
        <v>10419</v>
      </c>
      <c r="AX387" s="82" t="s">
        <v>10804</v>
      </c>
      <c r="AY387" s="78" t="s">
        <v>66</v>
      </c>
      <c r="AZ387" s="78" t="str">
        <f>REPLACE(INDEX(GroupVertices[Group], MATCH(Vertices[[#This Row],[Vertex]],GroupVertices[Vertex],0)),1,1,"")</f>
        <v>15</v>
      </c>
      <c r="BA387" s="48" t="s">
        <v>2078</v>
      </c>
      <c r="BB387" s="48" t="s">
        <v>2078</v>
      </c>
      <c r="BC387" s="48" t="s">
        <v>2548</v>
      </c>
      <c r="BD387" s="48" t="s">
        <v>2548</v>
      </c>
      <c r="BE387" s="48" t="s">
        <v>731</v>
      </c>
      <c r="BF387" s="48" t="s">
        <v>731</v>
      </c>
      <c r="BG387" s="120" t="s">
        <v>13315</v>
      </c>
      <c r="BH387" s="120" t="s">
        <v>13315</v>
      </c>
      <c r="BI387" s="120" t="s">
        <v>13840</v>
      </c>
      <c r="BJ387" s="120" t="s">
        <v>13840</v>
      </c>
      <c r="BK387" s="120">
        <v>1</v>
      </c>
      <c r="BL387" s="123">
        <v>5.2631578947368425</v>
      </c>
      <c r="BM387" s="120">
        <v>0</v>
      </c>
      <c r="BN387" s="123">
        <v>0</v>
      </c>
      <c r="BO387" s="120">
        <v>0</v>
      </c>
      <c r="BP387" s="123">
        <v>0</v>
      </c>
      <c r="BQ387" s="120">
        <v>18</v>
      </c>
      <c r="BR387" s="123">
        <v>94.736842105263165</v>
      </c>
      <c r="BS387" s="120">
        <v>19</v>
      </c>
      <c r="BT387" s="2"/>
      <c r="BU387" s="3"/>
      <c r="BV387" s="3"/>
      <c r="BW387" s="3"/>
      <c r="BX387" s="3"/>
    </row>
    <row r="388" spans="1:76" x14ac:dyDescent="0.25">
      <c r="A388" s="64" t="s">
        <v>465</v>
      </c>
      <c r="B388" s="65"/>
      <c r="C388" s="65" t="s">
        <v>64</v>
      </c>
      <c r="D388" s="66">
        <v>163.48938278484368</v>
      </c>
      <c r="E388" s="68"/>
      <c r="F388" s="100" t="s">
        <v>3657</v>
      </c>
      <c r="G388" s="65"/>
      <c r="H388" s="69" t="s">
        <v>465</v>
      </c>
      <c r="I388" s="70"/>
      <c r="J388" s="70"/>
      <c r="K388" s="69" t="s">
        <v>11593</v>
      </c>
      <c r="L388" s="73">
        <v>1</v>
      </c>
      <c r="M388" s="74">
        <v>6189.51708984375</v>
      </c>
      <c r="N388" s="74">
        <v>9308.6533203125</v>
      </c>
      <c r="O388" s="75"/>
      <c r="P388" s="76"/>
      <c r="Q388" s="76"/>
      <c r="R388" s="86"/>
      <c r="S388" s="48">
        <v>0</v>
      </c>
      <c r="T388" s="48">
        <v>1</v>
      </c>
      <c r="U388" s="49">
        <v>0</v>
      </c>
      <c r="V388" s="49">
        <v>5.8799999999999998E-4</v>
      </c>
      <c r="W388" s="49">
        <v>5.9400000000000002E-4</v>
      </c>
      <c r="X388" s="49">
        <v>0.42508400000000002</v>
      </c>
      <c r="Y388" s="49">
        <v>0</v>
      </c>
      <c r="Z388" s="49">
        <v>0</v>
      </c>
      <c r="AA388" s="71">
        <v>388</v>
      </c>
      <c r="AB388" s="71"/>
      <c r="AC388" s="72"/>
      <c r="AD388" s="78" t="s">
        <v>6890</v>
      </c>
      <c r="AE388" s="78">
        <v>4574</v>
      </c>
      <c r="AF388" s="78">
        <v>4746</v>
      </c>
      <c r="AG388" s="78">
        <v>12957</v>
      </c>
      <c r="AH388" s="78">
        <v>7335</v>
      </c>
      <c r="AI388" s="78">
        <v>-14400</v>
      </c>
      <c r="AJ388" s="78" t="s">
        <v>7621</v>
      </c>
      <c r="AK388" s="78" t="s">
        <v>8231</v>
      </c>
      <c r="AL388" s="82" t="s">
        <v>8714</v>
      </c>
      <c r="AM388" s="78" t="s">
        <v>9005</v>
      </c>
      <c r="AN388" s="80">
        <v>40015.868680555555</v>
      </c>
      <c r="AO388" s="82" t="s">
        <v>9389</v>
      </c>
      <c r="AP388" s="78" t="b">
        <v>1</v>
      </c>
      <c r="AQ388" s="78" t="b">
        <v>0</v>
      </c>
      <c r="AR388" s="78" t="b">
        <v>1</v>
      </c>
      <c r="AS388" s="78" t="s">
        <v>6304</v>
      </c>
      <c r="AT388" s="78">
        <v>933</v>
      </c>
      <c r="AU388" s="82" t="s">
        <v>9742</v>
      </c>
      <c r="AV388" s="78" t="b">
        <v>0</v>
      </c>
      <c r="AW388" s="78" t="s">
        <v>10419</v>
      </c>
      <c r="AX388" s="82" t="s">
        <v>10805</v>
      </c>
      <c r="AY388" s="78" t="s">
        <v>66</v>
      </c>
      <c r="AZ388" s="78" t="str">
        <f>REPLACE(INDEX(GroupVertices[Group], MATCH(Vertices[[#This Row],[Vertex]],GroupVertices[Vertex],0)),1,1,"")</f>
        <v>10</v>
      </c>
      <c r="BA388" s="48" t="s">
        <v>2143</v>
      </c>
      <c r="BB388" s="48" t="s">
        <v>2143</v>
      </c>
      <c r="BC388" s="48" t="s">
        <v>2567</v>
      </c>
      <c r="BD388" s="48" t="s">
        <v>2567</v>
      </c>
      <c r="BE388" s="48" t="s">
        <v>2797</v>
      </c>
      <c r="BF388" s="48" t="s">
        <v>2797</v>
      </c>
      <c r="BG388" s="120" t="s">
        <v>13394</v>
      </c>
      <c r="BH388" s="120" t="s">
        <v>13394</v>
      </c>
      <c r="BI388" s="120" t="s">
        <v>13916</v>
      </c>
      <c r="BJ388" s="120" t="s">
        <v>13916</v>
      </c>
      <c r="BK388" s="120">
        <v>0</v>
      </c>
      <c r="BL388" s="123">
        <v>0</v>
      </c>
      <c r="BM388" s="120">
        <v>0</v>
      </c>
      <c r="BN388" s="123">
        <v>0</v>
      </c>
      <c r="BO388" s="120">
        <v>0</v>
      </c>
      <c r="BP388" s="123">
        <v>0</v>
      </c>
      <c r="BQ388" s="120">
        <v>15</v>
      </c>
      <c r="BR388" s="123">
        <v>100</v>
      </c>
      <c r="BS388" s="120">
        <v>15</v>
      </c>
      <c r="BT388" s="2"/>
      <c r="BU388" s="3"/>
      <c r="BV388" s="3"/>
      <c r="BW388" s="3"/>
      <c r="BX388" s="3"/>
    </row>
    <row r="389" spans="1:76" x14ac:dyDescent="0.25">
      <c r="A389" s="64" t="s">
        <v>466</v>
      </c>
      <c r="B389" s="65"/>
      <c r="C389" s="65" t="s">
        <v>64</v>
      </c>
      <c r="D389" s="66">
        <v>166.64796637722711</v>
      </c>
      <c r="E389" s="68"/>
      <c r="F389" s="100" t="s">
        <v>3658</v>
      </c>
      <c r="G389" s="65"/>
      <c r="H389" s="69" t="s">
        <v>466</v>
      </c>
      <c r="I389" s="70"/>
      <c r="J389" s="70"/>
      <c r="K389" s="69" t="s">
        <v>11594</v>
      </c>
      <c r="L389" s="73">
        <v>1</v>
      </c>
      <c r="M389" s="74">
        <v>5576.1845703125</v>
      </c>
      <c r="N389" s="74">
        <v>8771.224609375</v>
      </c>
      <c r="O389" s="75"/>
      <c r="P389" s="76"/>
      <c r="Q389" s="76"/>
      <c r="R389" s="86"/>
      <c r="S389" s="48">
        <v>0</v>
      </c>
      <c r="T389" s="48">
        <v>1</v>
      </c>
      <c r="U389" s="49">
        <v>0</v>
      </c>
      <c r="V389" s="49">
        <v>5.8799999999999998E-4</v>
      </c>
      <c r="W389" s="49">
        <v>5.9400000000000002E-4</v>
      </c>
      <c r="X389" s="49">
        <v>0.42508400000000002</v>
      </c>
      <c r="Y389" s="49">
        <v>0</v>
      </c>
      <c r="Z389" s="49">
        <v>0</v>
      </c>
      <c r="AA389" s="71">
        <v>389</v>
      </c>
      <c r="AB389" s="71"/>
      <c r="AC389" s="72"/>
      <c r="AD389" s="78" t="s">
        <v>6891</v>
      </c>
      <c r="AE389" s="78">
        <v>13338</v>
      </c>
      <c r="AF389" s="78">
        <v>14811</v>
      </c>
      <c r="AG389" s="78">
        <v>317967</v>
      </c>
      <c r="AH389" s="78">
        <v>50998</v>
      </c>
      <c r="AI389" s="78"/>
      <c r="AJ389" s="78" t="s">
        <v>7622</v>
      </c>
      <c r="AK389" s="78" t="s">
        <v>8091</v>
      </c>
      <c r="AL389" s="82" t="s">
        <v>8715</v>
      </c>
      <c r="AM389" s="78"/>
      <c r="AN389" s="80">
        <v>41515.84039351852</v>
      </c>
      <c r="AO389" s="78"/>
      <c r="AP389" s="78" t="b">
        <v>1</v>
      </c>
      <c r="AQ389" s="78" t="b">
        <v>0</v>
      </c>
      <c r="AR389" s="78" t="b">
        <v>1</v>
      </c>
      <c r="AS389" s="78" t="s">
        <v>6304</v>
      </c>
      <c r="AT389" s="78">
        <v>7027</v>
      </c>
      <c r="AU389" s="82" t="s">
        <v>9742</v>
      </c>
      <c r="AV389" s="78" t="b">
        <v>0</v>
      </c>
      <c r="AW389" s="78" t="s">
        <v>10419</v>
      </c>
      <c r="AX389" s="82" t="s">
        <v>10806</v>
      </c>
      <c r="AY389" s="78" t="s">
        <v>66</v>
      </c>
      <c r="AZ389" s="78" t="str">
        <f>REPLACE(INDEX(GroupVertices[Group], MATCH(Vertices[[#This Row],[Vertex]],GroupVertices[Vertex],0)),1,1,"")</f>
        <v>10</v>
      </c>
      <c r="BA389" s="48" t="s">
        <v>2143</v>
      </c>
      <c r="BB389" s="48" t="s">
        <v>2143</v>
      </c>
      <c r="BC389" s="48" t="s">
        <v>2567</v>
      </c>
      <c r="BD389" s="48" t="s">
        <v>2567</v>
      </c>
      <c r="BE389" s="48" t="s">
        <v>2797</v>
      </c>
      <c r="BF389" s="48" t="s">
        <v>2797</v>
      </c>
      <c r="BG389" s="120" t="s">
        <v>13394</v>
      </c>
      <c r="BH389" s="120" t="s">
        <v>13394</v>
      </c>
      <c r="BI389" s="120" t="s">
        <v>13916</v>
      </c>
      <c r="BJ389" s="120" t="s">
        <v>13916</v>
      </c>
      <c r="BK389" s="120">
        <v>0</v>
      </c>
      <c r="BL389" s="123">
        <v>0</v>
      </c>
      <c r="BM389" s="120">
        <v>0</v>
      </c>
      <c r="BN389" s="123">
        <v>0</v>
      </c>
      <c r="BO389" s="120">
        <v>0</v>
      </c>
      <c r="BP389" s="123">
        <v>0</v>
      </c>
      <c r="BQ389" s="120">
        <v>15</v>
      </c>
      <c r="BR389" s="123">
        <v>100</v>
      </c>
      <c r="BS389" s="120">
        <v>15</v>
      </c>
      <c r="BT389" s="2"/>
      <c r="BU389" s="3"/>
      <c r="BV389" s="3"/>
      <c r="BW389" s="3"/>
      <c r="BX389" s="3"/>
    </row>
    <row r="390" spans="1:76" x14ac:dyDescent="0.25">
      <c r="A390" s="64" t="s">
        <v>467</v>
      </c>
      <c r="B390" s="65"/>
      <c r="C390" s="65" t="s">
        <v>64</v>
      </c>
      <c r="D390" s="66">
        <v>162.58119193374009</v>
      </c>
      <c r="E390" s="68"/>
      <c r="F390" s="100" t="s">
        <v>3659</v>
      </c>
      <c r="G390" s="65"/>
      <c r="H390" s="69" t="s">
        <v>467</v>
      </c>
      <c r="I390" s="70"/>
      <c r="J390" s="70"/>
      <c r="K390" s="69" t="s">
        <v>11595</v>
      </c>
      <c r="L390" s="73">
        <v>1</v>
      </c>
      <c r="M390" s="74">
        <v>1434.34619140625</v>
      </c>
      <c r="N390" s="74">
        <v>3696.818115234375</v>
      </c>
      <c r="O390" s="75"/>
      <c r="P390" s="76"/>
      <c r="Q390" s="76"/>
      <c r="R390" s="86"/>
      <c r="S390" s="48">
        <v>0</v>
      </c>
      <c r="T390" s="48">
        <v>2</v>
      </c>
      <c r="U390" s="49">
        <v>0</v>
      </c>
      <c r="V390" s="49">
        <v>7.3300000000000004E-4</v>
      </c>
      <c r="W390" s="49">
        <v>6.313E-3</v>
      </c>
      <c r="X390" s="49">
        <v>0.56262500000000004</v>
      </c>
      <c r="Y390" s="49">
        <v>0.5</v>
      </c>
      <c r="Z390" s="49">
        <v>0</v>
      </c>
      <c r="AA390" s="71">
        <v>390</v>
      </c>
      <c r="AB390" s="71"/>
      <c r="AC390" s="72"/>
      <c r="AD390" s="78" t="s">
        <v>6892</v>
      </c>
      <c r="AE390" s="78">
        <v>1841</v>
      </c>
      <c r="AF390" s="78">
        <v>1852</v>
      </c>
      <c r="AG390" s="78">
        <v>10621</v>
      </c>
      <c r="AH390" s="78">
        <v>6998</v>
      </c>
      <c r="AI390" s="78"/>
      <c r="AJ390" s="78" t="s">
        <v>7623</v>
      </c>
      <c r="AK390" s="78" t="s">
        <v>8232</v>
      </c>
      <c r="AL390" s="82" t="s">
        <v>8716</v>
      </c>
      <c r="AM390" s="78"/>
      <c r="AN390" s="80">
        <v>42405.480127314811</v>
      </c>
      <c r="AO390" s="78"/>
      <c r="AP390" s="78" t="b">
        <v>0</v>
      </c>
      <c r="AQ390" s="78" t="b">
        <v>0</v>
      </c>
      <c r="AR390" s="78" t="b">
        <v>0</v>
      </c>
      <c r="AS390" s="78" t="s">
        <v>6305</v>
      </c>
      <c r="AT390" s="78">
        <v>234</v>
      </c>
      <c r="AU390" s="82" t="s">
        <v>9742</v>
      </c>
      <c r="AV390" s="78" t="b">
        <v>0</v>
      </c>
      <c r="AW390" s="78" t="s">
        <v>10419</v>
      </c>
      <c r="AX390" s="82" t="s">
        <v>10807</v>
      </c>
      <c r="AY390" s="78" t="s">
        <v>66</v>
      </c>
      <c r="AZ390" s="78" t="str">
        <f>REPLACE(INDEX(GroupVertices[Group], MATCH(Vertices[[#This Row],[Vertex]],GroupVertices[Vertex],0)),1,1,"")</f>
        <v>2</v>
      </c>
      <c r="BA390" s="48" t="s">
        <v>12896</v>
      </c>
      <c r="BB390" s="48" t="s">
        <v>12896</v>
      </c>
      <c r="BC390" s="48" t="s">
        <v>12972</v>
      </c>
      <c r="BD390" s="48" t="s">
        <v>12972</v>
      </c>
      <c r="BE390" s="48" t="s">
        <v>2798</v>
      </c>
      <c r="BF390" s="48" t="s">
        <v>2798</v>
      </c>
      <c r="BG390" s="120" t="s">
        <v>13395</v>
      </c>
      <c r="BH390" s="120" t="s">
        <v>13667</v>
      </c>
      <c r="BI390" s="120" t="s">
        <v>13917</v>
      </c>
      <c r="BJ390" s="120" t="s">
        <v>13917</v>
      </c>
      <c r="BK390" s="120">
        <v>4</v>
      </c>
      <c r="BL390" s="123">
        <v>12.903225806451612</v>
      </c>
      <c r="BM390" s="120">
        <v>0</v>
      </c>
      <c r="BN390" s="123">
        <v>0</v>
      </c>
      <c r="BO390" s="120">
        <v>0</v>
      </c>
      <c r="BP390" s="123">
        <v>0</v>
      </c>
      <c r="BQ390" s="120">
        <v>27</v>
      </c>
      <c r="BR390" s="123">
        <v>87.096774193548384</v>
      </c>
      <c r="BS390" s="120">
        <v>31</v>
      </c>
      <c r="BT390" s="2"/>
      <c r="BU390" s="3"/>
      <c r="BV390" s="3"/>
      <c r="BW390" s="3"/>
      <c r="BX390" s="3"/>
    </row>
    <row r="391" spans="1:76" x14ac:dyDescent="0.25">
      <c r="A391" s="64" t="s">
        <v>876</v>
      </c>
      <c r="B391" s="65"/>
      <c r="C391" s="65" t="s">
        <v>64</v>
      </c>
      <c r="D391" s="66">
        <v>162.08975210207865</v>
      </c>
      <c r="E391" s="68"/>
      <c r="F391" s="100" t="s">
        <v>10226</v>
      </c>
      <c r="G391" s="65"/>
      <c r="H391" s="69" t="s">
        <v>876</v>
      </c>
      <c r="I391" s="70"/>
      <c r="J391" s="70"/>
      <c r="K391" s="69" t="s">
        <v>11596</v>
      </c>
      <c r="L391" s="73">
        <v>1.2493596593551914</v>
      </c>
      <c r="M391" s="74">
        <v>1413.9228515625</v>
      </c>
      <c r="N391" s="74">
        <v>3461.74169921875</v>
      </c>
      <c r="O391" s="75"/>
      <c r="P391" s="76"/>
      <c r="Q391" s="76"/>
      <c r="R391" s="86"/>
      <c r="S391" s="48">
        <v>3</v>
      </c>
      <c r="T391" s="48">
        <v>0</v>
      </c>
      <c r="U391" s="49">
        <v>1.5</v>
      </c>
      <c r="V391" s="49">
        <v>7.3399999999999995E-4</v>
      </c>
      <c r="W391" s="49">
        <v>7.7869999999999997E-3</v>
      </c>
      <c r="X391" s="49">
        <v>0.767737</v>
      </c>
      <c r="Y391" s="49">
        <v>0.33333333333333331</v>
      </c>
      <c r="Z391" s="49">
        <v>0</v>
      </c>
      <c r="AA391" s="71">
        <v>391</v>
      </c>
      <c r="AB391" s="71"/>
      <c r="AC391" s="72"/>
      <c r="AD391" s="78" t="s">
        <v>6893</v>
      </c>
      <c r="AE391" s="78">
        <v>243</v>
      </c>
      <c r="AF391" s="78">
        <v>286</v>
      </c>
      <c r="AG391" s="78">
        <v>691</v>
      </c>
      <c r="AH391" s="78">
        <v>419</v>
      </c>
      <c r="AI391" s="78"/>
      <c r="AJ391" s="78" t="s">
        <v>7624</v>
      </c>
      <c r="AK391" s="78"/>
      <c r="AL391" s="78"/>
      <c r="AM391" s="78"/>
      <c r="AN391" s="80">
        <v>39907.273587962962</v>
      </c>
      <c r="AO391" s="82" t="s">
        <v>9390</v>
      </c>
      <c r="AP391" s="78" t="b">
        <v>0</v>
      </c>
      <c r="AQ391" s="78" t="b">
        <v>0</v>
      </c>
      <c r="AR391" s="78" t="b">
        <v>1</v>
      </c>
      <c r="AS391" s="78" t="s">
        <v>6304</v>
      </c>
      <c r="AT391" s="78">
        <v>46</v>
      </c>
      <c r="AU391" s="82" t="s">
        <v>9742</v>
      </c>
      <c r="AV391" s="78" t="b">
        <v>0</v>
      </c>
      <c r="AW391" s="78" t="s">
        <v>10419</v>
      </c>
      <c r="AX391" s="82" t="s">
        <v>10808</v>
      </c>
      <c r="AY391" s="78" t="s">
        <v>65</v>
      </c>
      <c r="AZ391" s="78" t="str">
        <f>REPLACE(INDEX(GroupVertices[Group], MATCH(Vertices[[#This Row],[Vertex]],GroupVertices[Vertex],0)),1,1,"")</f>
        <v>2</v>
      </c>
      <c r="BA391" s="48"/>
      <c r="BB391" s="48"/>
      <c r="BC391" s="48"/>
      <c r="BD391" s="48"/>
      <c r="BE391" s="48"/>
      <c r="BF391" s="48"/>
      <c r="BG391" s="48"/>
      <c r="BH391" s="48"/>
      <c r="BI391" s="48"/>
      <c r="BJ391" s="48"/>
      <c r="BK391" s="48"/>
      <c r="BL391" s="49"/>
      <c r="BM391" s="48"/>
      <c r="BN391" s="49"/>
      <c r="BO391" s="48"/>
      <c r="BP391" s="49"/>
      <c r="BQ391" s="48"/>
      <c r="BR391" s="49"/>
      <c r="BS391" s="48"/>
      <c r="BT391" s="2"/>
      <c r="BU391" s="3"/>
      <c r="BV391" s="3"/>
      <c r="BW391" s="3"/>
      <c r="BX391" s="3"/>
    </row>
    <row r="392" spans="1:76" x14ac:dyDescent="0.25">
      <c r="A392" s="64" t="s">
        <v>468</v>
      </c>
      <c r="B392" s="65"/>
      <c r="C392" s="65" t="s">
        <v>64</v>
      </c>
      <c r="D392" s="66">
        <v>162.98507639309403</v>
      </c>
      <c r="E392" s="68"/>
      <c r="F392" s="100" t="s">
        <v>3660</v>
      </c>
      <c r="G392" s="65"/>
      <c r="H392" s="69" t="s">
        <v>468</v>
      </c>
      <c r="I392" s="70"/>
      <c r="J392" s="70"/>
      <c r="K392" s="69" t="s">
        <v>11597</v>
      </c>
      <c r="L392" s="73">
        <v>1</v>
      </c>
      <c r="M392" s="74">
        <v>6808.935546875</v>
      </c>
      <c r="N392" s="74">
        <v>4687.7666015625</v>
      </c>
      <c r="O392" s="75"/>
      <c r="P392" s="76"/>
      <c r="Q392" s="76"/>
      <c r="R392" s="86"/>
      <c r="S392" s="48">
        <v>0</v>
      </c>
      <c r="T392" s="48">
        <v>1</v>
      </c>
      <c r="U392" s="49">
        <v>0</v>
      </c>
      <c r="V392" s="49">
        <v>0.33333299999999999</v>
      </c>
      <c r="W392" s="49">
        <v>0</v>
      </c>
      <c r="X392" s="49">
        <v>0.63829800000000003</v>
      </c>
      <c r="Y392" s="49">
        <v>0</v>
      </c>
      <c r="Z392" s="49">
        <v>0</v>
      </c>
      <c r="AA392" s="71">
        <v>392</v>
      </c>
      <c r="AB392" s="71"/>
      <c r="AC392" s="72"/>
      <c r="AD392" s="78" t="s">
        <v>6894</v>
      </c>
      <c r="AE392" s="78">
        <v>3168</v>
      </c>
      <c r="AF392" s="78">
        <v>3139</v>
      </c>
      <c r="AG392" s="78">
        <v>7722</v>
      </c>
      <c r="AH392" s="78">
        <v>899</v>
      </c>
      <c r="AI392" s="78">
        <v>3600</v>
      </c>
      <c r="AJ392" s="78" t="s">
        <v>7625</v>
      </c>
      <c r="AK392" s="78" t="s">
        <v>8229</v>
      </c>
      <c r="AL392" s="78"/>
      <c r="AM392" s="78" t="s">
        <v>9019</v>
      </c>
      <c r="AN392" s="80">
        <v>41350.678553240738</v>
      </c>
      <c r="AO392" s="82" t="s">
        <v>9391</v>
      </c>
      <c r="AP392" s="78" t="b">
        <v>1</v>
      </c>
      <c r="AQ392" s="78" t="b">
        <v>0</v>
      </c>
      <c r="AR392" s="78" t="b">
        <v>0</v>
      </c>
      <c r="AS392" s="78" t="s">
        <v>6307</v>
      </c>
      <c r="AT392" s="78">
        <v>53</v>
      </c>
      <c r="AU392" s="82" t="s">
        <v>9742</v>
      </c>
      <c r="AV392" s="78" t="b">
        <v>0</v>
      </c>
      <c r="AW392" s="78" t="s">
        <v>10419</v>
      </c>
      <c r="AX392" s="82" t="s">
        <v>10809</v>
      </c>
      <c r="AY392" s="78" t="s">
        <v>66</v>
      </c>
      <c r="AZ392" s="78" t="str">
        <f>REPLACE(INDEX(GroupVertices[Group], MATCH(Vertices[[#This Row],[Vertex]],GroupVertices[Vertex],0)),1,1,"")</f>
        <v>57</v>
      </c>
      <c r="BA392" s="48"/>
      <c r="BB392" s="48"/>
      <c r="BC392" s="48"/>
      <c r="BD392" s="48"/>
      <c r="BE392" s="48" t="s">
        <v>2799</v>
      </c>
      <c r="BF392" s="48" t="s">
        <v>2799</v>
      </c>
      <c r="BG392" s="120" t="s">
        <v>13396</v>
      </c>
      <c r="BH392" s="120" t="s">
        <v>13396</v>
      </c>
      <c r="BI392" s="120" t="s">
        <v>13918</v>
      </c>
      <c r="BJ392" s="120" t="s">
        <v>13918</v>
      </c>
      <c r="BK392" s="120">
        <v>1</v>
      </c>
      <c r="BL392" s="123">
        <v>6.666666666666667</v>
      </c>
      <c r="BM392" s="120">
        <v>0</v>
      </c>
      <c r="BN392" s="123">
        <v>0</v>
      </c>
      <c r="BO392" s="120">
        <v>0</v>
      </c>
      <c r="BP392" s="123">
        <v>0</v>
      </c>
      <c r="BQ392" s="120">
        <v>14</v>
      </c>
      <c r="BR392" s="123">
        <v>93.333333333333329</v>
      </c>
      <c r="BS392" s="120">
        <v>15</v>
      </c>
      <c r="BT392" s="2"/>
      <c r="BU392" s="3"/>
      <c r="BV392" s="3"/>
      <c r="BW392" s="3"/>
      <c r="BX392" s="3"/>
    </row>
    <row r="393" spans="1:76" x14ac:dyDescent="0.25">
      <c r="A393" s="64" t="s">
        <v>469</v>
      </c>
      <c r="B393" s="65"/>
      <c r="C393" s="65" t="s">
        <v>64</v>
      </c>
      <c r="D393" s="66">
        <v>163.41783215801175</v>
      </c>
      <c r="E393" s="68"/>
      <c r="F393" s="100" t="s">
        <v>10227</v>
      </c>
      <c r="G393" s="65"/>
      <c r="H393" s="69" t="s">
        <v>469</v>
      </c>
      <c r="I393" s="70"/>
      <c r="J393" s="70"/>
      <c r="K393" s="69" t="s">
        <v>11598</v>
      </c>
      <c r="L393" s="73">
        <v>1.3324795458069221</v>
      </c>
      <c r="M393" s="74">
        <v>6808.935546875</v>
      </c>
      <c r="N393" s="74">
        <v>4464.25927734375</v>
      </c>
      <c r="O393" s="75"/>
      <c r="P393" s="76"/>
      <c r="Q393" s="76"/>
      <c r="R393" s="86"/>
      <c r="S393" s="48">
        <v>3</v>
      </c>
      <c r="T393" s="48">
        <v>1</v>
      </c>
      <c r="U393" s="49">
        <v>2</v>
      </c>
      <c r="V393" s="49">
        <v>0.5</v>
      </c>
      <c r="W393" s="49">
        <v>0</v>
      </c>
      <c r="X393" s="49">
        <v>1.723403</v>
      </c>
      <c r="Y393" s="49">
        <v>0</v>
      </c>
      <c r="Z393" s="49">
        <v>0</v>
      </c>
      <c r="AA393" s="71">
        <v>393</v>
      </c>
      <c r="AB393" s="71"/>
      <c r="AC393" s="72"/>
      <c r="AD393" s="78" t="s">
        <v>6895</v>
      </c>
      <c r="AE393" s="78">
        <v>4394</v>
      </c>
      <c r="AF393" s="78">
        <v>4518</v>
      </c>
      <c r="AG393" s="78">
        <v>212</v>
      </c>
      <c r="AH393" s="78">
        <v>1445</v>
      </c>
      <c r="AI393" s="78">
        <v>-25200</v>
      </c>
      <c r="AJ393" s="78" t="s">
        <v>7626</v>
      </c>
      <c r="AK393" s="78" t="s">
        <v>8233</v>
      </c>
      <c r="AL393" s="82" t="s">
        <v>8717</v>
      </c>
      <c r="AM393" s="78" t="s">
        <v>9004</v>
      </c>
      <c r="AN393" s="80">
        <v>42767.791574074072</v>
      </c>
      <c r="AO393" s="82" t="s">
        <v>9392</v>
      </c>
      <c r="AP393" s="78" t="b">
        <v>1</v>
      </c>
      <c r="AQ393" s="78" t="b">
        <v>0</v>
      </c>
      <c r="AR393" s="78" t="b">
        <v>0</v>
      </c>
      <c r="AS393" s="78" t="s">
        <v>9729</v>
      </c>
      <c r="AT393" s="78">
        <v>29</v>
      </c>
      <c r="AU393" s="78"/>
      <c r="AV393" s="78" t="b">
        <v>0</v>
      </c>
      <c r="AW393" s="78" t="s">
        <v>10419</v>
      </c>
      <c r="AX393" s="82" t="s">
        <v>10810</v>
      </c>
      <c r="AY393" s="78" t="s">
        <v>66</v>
      </c>
      <c r="AZ393" s="78" t="str">
        <f>REPLACE(INDEX(GroupVertices[Group], MATCH(Vertices[[#This Row],[Vertex]],GroupVertices[Vertex],0)),1,1,"")</f>
        <v>57</v>
      </c>
      <c r="BA393" s="48"/>
      <c r="BB393" s="48"/>
      <c r="BC393" s="48"/>
      <c r="BD393" s="48"/>
      <c r="BE393" s="48" t="s">
        <v>12333</v>
      </c>
      <c r="BF393" s="48" t="s">
        <v>12333</v>
      </c>
      <c r="BG393" s="120" t="s">
        <v>12439</v>
      </c>
      <c r="BH393" s="120" t="s">
        <v>12439</v>
      </c>
      <c r="BI393" s="120" t="s">
        <v>12633</v>
      </c>
      <c r="BJ393" s="120" t="s">
        <v>12633</v>
      </c>
      <c r="BK393" s="120">
        <v>1</v>
      </c>
      <c r="BL393" s="123">
        <v>3.4482758620689653</v>
      </c>
      <c r="BM393" s="120">
        <v>0</v>
      </c>
      <c r="BN393" s="123">
        <v>0</v>
      </c>
      <c r="BO393" s="120">
        <v>0</v>
      </c>
      <c r="BP393" s="123">
        <v>0</v>
      </c>
      <c r="BQ393" s="120">
        <v>28</v>
      </c>
      <c r="BR393" s="123">
        <v>96.551724137931032</v>
      </c>
      <c r="BS393" s="120">
        <v>29</v>
      </c>
      <c r="BT393" s="2"/>
      <c r="BU393" s="3"/>
      <c r="BV393" s="3"/>
      <c r="BW393" s="3"/>
      <c r="BX393" s="3"/>
    </row>
    <row r="394" spans="1:76" x14ac:dyDescent="0.25">
      <c r="A394" s="64" t="s">
        <v>470</v>
      </c>
      <c r="B394" s="65"/>
      <c r="C394" s="65" t="s">
        <v>64</v>
      </c>
      <c r="D394" s="66">
        <v>162.72868664694627</v>
      </c>
      <c r="E394" s="68"/>
      <c r="F394" s="100" t="s">
        <v>3661</v>
      </c>
      <c r="G394" s="65"/>
      <c r="H394" s="69" t="s">
        <v>470</v>
      </c>
      <c r="I394" s="70"/>
      <c r="J394" s="70"/>
      <c r="K394" s="69" t="s">
        <v>11599</v>
      </c>
      <c r="L394" s="73">
        <v>1</v>
      </c>
      <c r="M394" s="74">
        <v>6938.876953125</v>
      </c>
      <c r="N394" s="74">
        <v>4687.7666015625</v>
      </c>
      <c r="O394" s="75"/>
      <c r="P394" s="76"/>
      <c r="Q394" s="76"/>
      <c r="R394" s="86"/>
      <c r="S394" s="48">
        <v>0</v>
      </c>
      <c r="T394" s="48">
        <v>1</v>
      </c>
      <c r="U394" s="49">
        <v>0</v>
      </c>
      <c r="V394" s="49">
        <v>0.33333299999999999</v>
      </c>
      <c r="W394" s="49">
        <v>0</v>
      </c>
      <c r="X394" s="49">
        <v>0.63829800000000003</v>
      </c>
      <c r="Y394" s="49">
        <v>0</v>
      </c>
      <c r="Z394" s="49">
        <v>0</v>
      </c>
      <c r="AA394" s="71">
        <v>394</v>
      </c>
      <c r="AB394" s="71"/>
      <c r="AC394" s="72"/>
      <c r="AD394" s="78" t="s">
        <v>6896</v>
      </c>
      <c r="AE394" s="78">
        <v>1475</v>
      </c>
      <c r="AF394" s="78">
        <v>2322</v>
      </c>
      <c r="AG394" s="78">
        <v>100686</v>
      </c>
      <c r="AH394" s="78">
        <v>69</v>
      </c>
      <c r="AI394" s="78">
        <v>3600</v>
      </c>
      <c r="AJ394" s="78" t="s">
        <v>7627</v>
      </c>
      <c r="AK394" s="78" t="s">
        <v>8234</v>
      </c>
      <c r="AL394" s="82" t="s">
        <v>8718</v>
      </c>
      <c r="AM394" s="78" t="s">
        <v>8039</v>
      </c>
      <c r="AN394" s="80">
        <v>40104.349409722221</v>
      </c>
      <c r="AO394" s="82" t="s">
        <v>9393</v>
      </c>
      <c r="AP394" s="78" t="b">
        <v>0</v>
      </c>
      <c r="AQ394" s="78" t="b">
        <v>0</v>
      </c>
      <c r="AR394" s="78" t="b">
        <v>1</v>
      </c>
      <c r="AS394" s="78" t="s">
        <v>6303</v>
      </c>
      <c r="AT394" s="78">
        <v>296</v>
      </c>
      <c r="AU394" s="82" t="s">
        <v>9771</v>
      </c>
      <c r="AV394" s="78" t="b">
        <v>0</v>
      </c>
      <c r="AW394" s="78" t="s">
        <v>10419</v>
      </c>
      <c r="AX394" s="82" t="s">
        <v>10811</v>
      </c>
      <c r="AY394" s="78" t="s">
        <v>66</v>
      </c>
      <c r="AZ394" s="78" t="str">
        <f>REPLACE(INDEX(GroupVertices[Group], MATCH(Vertices[[#This Row],[Vertex]],GroupVertices[Vertex],0)),1,1,"")</f>
        <v>57</v>
      </c>
      <c r="BA394" s="48"/>
      <c r="BB394" s="48"/>
      <c r="BC394" s="48"/>
      <c r="BD394" s="48"/>
      <c r="BE394" s="48" t="s">
        <v>2799</v>
      </c>
      <c r="BF394" s="48" t="s">
        <v>2799</v>
      </c>
      <c r="BG394" s="120" t="s">
        <v>13396</v>
      </c>
      <c r="BH394" s="120" t="s">
        <v>13396</v>
      </c>
      <c r="BI394" s="120" t="s">
        <v>13918</v>
      </c>
      <c r="BJ394" s="120" t="s">
        <v>13918</v>
      </c>
      <c r="BK394" s="120">
        <v>1</v>
      </c>
      <c r="BL394" s="123">
        <v>6.666666666666667</v>
      </c>
      <c r="BM394" s="120">
        <v>0</v>
      </c>
      <c r="BN394" s="123">
        <v>0</v>
      </c>
      <c r="BO394" s="120">
        <v>0</v>
      </c>
      <c r="BP394" s="123">
        <v>0</v>
      </c>
      <c r="BQ394" s="120">
        <v>14</v>
      </c>
      <c r="BR394" s="123">
        <v>93.333333333333329</v>
      </c>
      <c r="BS394" s="120">
        <v>15</v>
      </c>
      <c r="BT394" s="2"/>
      <c r="BU394" s="3"/>
      <c r="BV394" s="3"/>
      <c r="BW394" s="3"/>
      <c r="BX394" s="3"/>
    </row>
    <row r="395" spans="1:76" x14ac:dyDescent="0.25">
      <c r="A395" s="64" t="s">
        <v>471</v>
      </c>
      <c r="B395" s="65"/>
      <c r="C395" s="65" t="s">
        <v>64</v>
      </c>
      <c r="D395" s="66">
        <v>162.14467034635754</v>
      </c>
      <c r="E395" s="68"/>
      <c r="F395" s="100" t="s">
        <v>3662</v>
      </c>
      <c r="G395" s="65"/>
      <c r="H395" s="69" t="s">
        <v>471</v>
      </c>
      <c r="I395" s="70"/>
      <c r="J395" s="70"/>
      <c r="K395" s="69" t="s">
        <v>11600</v>
      </c>
      <c r="L395" s="73">
        <v>1</v>
      </c>
      <c r="M395" s="74">
        <v>6117.46923828125</v>
      </c>
      <c r="N395" s="74">
        <v>9094.744140625</v>
      </c>
      <c r="O395" s="75"/>
      <c r="P395" s="76"/>
      <c r="Q395" s="76"/>
      <c r="R395" s="86"/>
      <c r="S395" s="48">
        <v>0</v>
      </c>
      <c r="T395" s="48">
        <v>1</v>
      </c>
      <c r="U395" s="49">
        <v>0</v>
      </c>
      <c r="V395" s="49">
        <v>5.8799999999999998E-4</v>
      </c>
      <c r="W395" s="49">
        <v>5.9400000000000002E-4</v>
      </c>
      <c r="X395" s="49">
        <v>0.42508400000000002</v>
      </c>
      <c r="Y395" s="49">
        <v>0</v>
      </c>
      <c r="Z395" s="49">
        <v>0</v>
      </c>
      <c r="AA395" s="71">
        <v>395</v>
      </c>
      <c r="AB395" s="71"/>
      <c r="AC395" s="72"/>
      <c r="AD395" s="78" t="s">
        <v>6897</v>
      </c>
      <c r="AE395" s="78">
        <v>141</v>
      </c>
      <c r="AF395" s="78">
        <v>461</v>
      </c>
      <c r="AG395" s="78">
        <v>15053</v>
      </c>
      <c r="AH395" s="78">
        <v>205</v>
      </c>
      <c r="AI395" s="78">
        <v>19800</v>
      </c>
      <c r="AJ395" s="78" t="s">
        <v>7628</v>
      </c>
      <c r="AK395" s="78" t="s">
        <v>8235</v>
      </c>
      <c r="AL395" s="82" t="s">
        <v>8719</v>
      </c>
      <c r="AM395" s="78" t="s">
        <v>8323</v>
      </c>
      <c r="AN395" s="80">
        <v>39867.154097222221</v>
      </c>
      <c r="AO395" s="82" t="s">
        <v>9394</v>
      </c>
      <c r="AP395" s="78" t="b">
        <v>1</v>
      </c>
      <c r="AQ395" s="78" t="b">
        <v>0</v>
      </c>
      <c r="AR395" s="78" t="b">
        <v>1</v>
      </c>
      <c r="AS395" s="78" t="s">
        <v>6304</v>
      </c>
      <c r="AT395" s="78">
        <v>1228</v>
      </c>
      <c r="AU395" s="82" t="s">
        <v>9742</v>
      </c>
      <c r="AV395" s="78" t="b">
        <v>0</v>
      </c>
      <c r="AW395" s="78" t="s">
        <v>10419</v>
      </c>
      <c r="AX395" s="82" t="s">
        <v>10812</v>
      </c>
      <c r="AY395" s="78" t="s">
        <v>66</v>
      </c>
      <c r="AZ395" s="78" t="str">
        <f>REPLACE(INDEX(GroupVertices[Group], MATCH(Vertices[[#This Row],[Vertex]],GroupVertices[Vertex],0)),1,1,"")</f>
        <v>10</v>
      </c>
      <c r="BA395" s="48" t="s">
        <v>2143</v>
      </c>
      <c r="BB395" s="48" t="s">
        <v>2143</v>
      </c>
      <c r="BC395" s="48" t="s">
        <v>2567</v>
      </c>
      <c r="BD395" s="48" t="s">
        <v>2567</v>
      </c>
      <c r="BE395" s="48" t="s">
        <v>2797</v>
      </c>
      <c r="BF395" s="48" t="s">
        <v>2797</v>
      </c>
      <c r="BG395" s="120" t="s">
        <v>13394</v>
      </c>
      <c r="BH395" s="120" t="s">
        <v>13394</v>
      </c>
      <c r="BI395" s="120" t="s">
        <v>13916</v>
      </c>
      <c r="BJ395" s="120" t="s">
        <v>13916</v>
      </c>
      <c r="BK395" s="120">
        <v>0</v>
      </c>
      <c r="BL395" s="123">
        <v>0</v>
      </c>
      <c r="BM395" s="120">
        <v>0</v>
      </c>
      <c r="BN395" s="123">
        <v>0</v>
      </c>
      <c r="BO395" s="120">
        <v>0</v>
      </c>
      <c r="BP395" s="123">
        <v>0</v>
      </c>
      <c r="BQ395" s="120">
        <v>15</v>
      </c>
      <c r="BR395" s="123">
        <v>100</v>
      </c>
      <c r="BS395" s="120">
        <v>15</v>
      </c>
      <c r="BT395" s="2"/>
      <c r="BU395" s="3"/>
      <c r="BV395" s="3"/>
      <c r="BW395" s="3"/>
      <c r="BX395" s="3"/>
    </row>
    <row r="396" spans="1:76" x14ac:dyDescent="0.25">
      <c r="A396" s="64" t="s">
        <v>472</v>
      </c>
      <c r="B396" s="65"/>
      <c r="C396" s="65" t="s">
        <v>64</v>
      </c>
      <c r="D396" s="66">
        <v>162.08724155376876</v>
      </c>
      <c r="E396" s="68"/>
      <c r="F396" s="100" t="s">
        <v>3663</v>
      </c>
      <c r="G396" s="65"/>
      <c r="H396" s="69" t="s">
        <v>472</v>
      </c>
      <c r="I396" s="70"/>
      <c r="J396" s="70"/>
      <c r="K396" s="69" t="s">
        <v>11601</v>
      </c>
      <c r="L396" s="73">
        <v>1</v>
      </c>
      <c r="M396" s="74">
        <v>7439.15185546875</v>
      </c>
      <c r="N396" s="74">
        <v>7688.5458984375</v>
      </c>
      <c r="O396" s="75"/>
      <c r="P396" s="76"/>
      <c r="Q396" s="76"/>
      <c r="R396" s="86"/>
      <c r="S396" s="48">
        <v>0</v>
      </c>
      <c r="T396" s="48">
        <v>1</v>
      </c>
      <c r="U396" s="49">
        <v>0</v>
      </c>
      <c r="V396" s="49">
        <v>4.5300000000000001E-4</v>
      </c>
      <c r="W396" s="49">
        <v>1.1E-5</v>
      </c>
      <c r="X396" s="49">
        <v>0.47619899999999998</v>
      </c>
      <c r="Y396" s="49">
        <v>0</v>
      </c>
      <c r="Z396" s="49">
        <v>0</v>
      </c>
      <c r="AA396" s="71">
        <v>396</v>
      </c>
      <c r="AB396" s="71"/>
      <c r="AC396" s="72"/>
      <c r="AD396" s="78" t="s">
        <v>6898</v>
      </c>
      <c r="AE396" s="78">
        <v>258</v>
      </c>
      <c r="AF396" s="78">
        <v>278</v>
      </c>
      <c r="AG396" s="78">
        <v>4679</v>
      </c>
      <c r="AH396" s="78">
        <v>4851</v>
      </c>
      <c r="AI396" s="78"/>
      <c r="AJ396" s="78" t="s">
        <v>7629</v>
      </c>
      <c r="AK396" s="78" t="s">
        <v>8236</v>
      </c>
      <c r="AL396" s="78"/>
      <c r="AM396" s="78"/>
      <c r="AN396" s="80">
        <v>42133.738159722219</v>
      </c>
      <c r="AO396" s="82" t="s">
        <v>9395</v>
      </c>
      <c r="AP396" s="78" t="b">
        <v>1</v>
      </c>
      <c r="AQ396" s="78" t="b">
        <v>0</v>
      </c>
      <c r="AR396" s="78" t="b">
        <v>0</v>
      </c>
      <c r="AS396" s="78" t="s">
        <v>6304</v>
      </c>
      <c r="AT396" s="78">
        <v>1</v>
      </c>
      <c r="AU396" s="82" t="s">
        <v>9742</v>
      </c>
      <c r="AV396" s="78" t="b">
        <v>0</v>
      </c>
      <c r="AW396" s="78" t="s">
        <v>10419</v>
      </c>
      <c r="AX396" s="82" t="s">
        <v>10813</v>
      </c>
      <c r="AY396" s="78" t="s">
        <v>66</v>
      </c>
      <c r="AZ396" s="78" t="str">
        <f>REPLACE(INDEX(GroupVertices[Group], MATCH(Vertices[[#This Row],[Vertex]],GroupVertices[Vertex],0)),1,1,"")</f>
        <v>15</v>
      </c>
      <c r="BA396" s="48" t="s">
        <v>2078</v>
      </c>
      <c r="BB396" s="48" t="s">
        <v>2078</v>
      </c>
      <c r="BC396" s="48" t="s">
        <v>2548</v>
      </c>
      <c r="BD396" s="48" t="s">
        <v>2548</v>
      </c>
      <c r="BE396" s="48" t="s">
        <v>731</v>
      </c>
      <c r="BF396" s="48" t="s">
        <v>731</v>
      </c>
      <c r="BG396" s="120" t="s">
        <v>13315</v>
      </c>
      <c r="BH396" s="120" t="s">
        <v>13315</v>
      </c>
      <c r="BI396" s="120" t="s">
        <v>13840</v>
      </c>
      <c r="BJ396" s="120" t="s">
        <v>13840</v>
      </c>
      <c r="BK396" s="120">
        <v>1</v>
      </c>
      <c r="BL396" s="123">
        <v>5.2631578947368425</v>
      </c>
      <c r="BM396" s="120">
        <v>0</v>
      </c>
      <c r="BN396" s="123">
        <v>0</v>
      </c>
      <c r="BO396" s="120">
        <v>0</v>
      </c>
      <c r="BP396" s="123">
        <v>0</v>
      </c>
      <c r="BQ396" s="120">
        <v>18</v>
      </c>
      <c r="BR396" s="123">
        <v>94.736842105263165</v>
      </c>
      <c r="BS396" s="120">
        <v>19</v>
      </c>
      <c r="BT396" s="2"/>
      <c r="BU396" s="3"/>
      <c r="BV396" s="3"/>
      <c r="BW396" s="3"/>
      <c r="BX396" s="3"/>
    </row>
    <row r="397" spans="1:76" x14ac:dyDescent="0.25">
      <c r="A397" s="64" t="s">
        <v>473</v>
      </c>
      <c r="B397" s="65"/>
      <c r="C397" s="65" t="s">
        <v>64</v>
      </c>
      <c r="D397" s="66">
        <v>162.17667983730868</v>
      </c>
      <c r="E397" s="68"/>
      <c r="F397" s="100" t="s">
        <v>3664</v>
      </c>
      <c r="G397" s="65"/>
      <c r="H397" s="69" t="s">
        <v>473</v>
      </c>
      <c r="I397" s="70"/>
      <c r="J397" s="70"/>
      <c r="K397" s="69" t="s">
        <v>11602</v>
      </c>
      <c r="L397" s="73">
        <v>1</v>
      </c>
      <c r="M397" s="74">
        <v>5760.8818359375</v>
      </c>
      <c r="N397" s="74">
        <v>9030.8525390625</v>
      </c>
      <c r="O397" s="75"/>
      <c r="P397" s="76"/>
      <c r="Q397" s="76"/>
      <c r="R397" s="86"/>
      <c r="S397" s="48">
        <v>0</v>
      </c>
      <c r="T397" s="48">
        <v>1</v>
      </c>
      <c r="U397" s="49">
        <v>0</v>
      </c>
      <c r="V397" s="49">
        <v>5.8799999999999998E-4</v>
      </c>
      <c r="W397" s="49">
        <v>5.9400000000000002E-4</v>
      </c>
      <c r="X397" s="49">
        <v>0.42508400000000002</v>
      </c>
      <c r="Y397" s="49">
        <v>0</v>
      </c>
      <c r="Z397" s="49">
        <v>0</v>
      </c>
      <c r="AA397" s="71">
        <v>397</v>
      </c>
      <c r="AB397" s="71"/>
      <c r="AC397" s="72"/>
      <c r="AD397" s="78" t="s">
        <v>6899</v>
      </c>
      <c r="AE397" s="78">
        <v>809</v>
      </c>
      <c r="AF397" s="78">
        <v>563</v>
      </c>
      <c r="AG397" s="78">
        <v>5615</v>
      </c>
      <c r="AH397" s="78">
        <v>5909</v>
      </c>
      <c r="AI397" s="78"/>
      <c r="AJ397" s="78" t="s">
        <v>7630</v>
      </c>
      <c r="AK397" s="78" t="s">
        <v>8237</v>
      </c>
      <c r="AL397" s="82" t="s">
        <v>8720</v>
      </c>
      <c r="AM397" s="78"/>
      <c r="AN397" s="80">
        <v>43054.987870370373</v>
      </c>
      <c r="AO397" s="82" t="s">
        <v>9396</v>
      </c>
      <c r="AP397" s="78" t="b">
        <v>1</v>
      </c>
      <c r="AQ397" s="78" t="b">
        <v>0</v>
      </c>
      <c r="AR397" s="78" t="b">
        <v>1</v>
      </c>
      <c r="AS397" s="78" t="s">
        <v>6304</v>
      </c>
      <c r="AT397" s="78">
        <v>31</v>
      </c>
      <c r="AU397" s="78"/>
      <c r="AV397" s="78" t="b">
        <v>0</v>
      </c>
      <c r="AW397" s="78" t="s">
        <v>10419</v>
      </c>
      <c r="AX397" s="82" t="s">
        <v>10814</v>
      </c>
      <c r="AY397" s="78" t="s">
        <v>66</v>
      </c>
      <c r="AZ397" s="78" t="str">
        <f>REPLACE(INDEX(GroupVertices[Group], MATCH(Vertices[[#This Row],[Vertex]],GroupVertices[Vertex],0)),1,1,"")</f>
        <v>10</v>
      </c>
      <c r="BA397" s="48" t="s">
        <v>2143</v>
      </c>
      <c r="BB397" s="48" t="s">
        <v>2143</v>
      </c>
      <c r="BC397" s="48" t="s">
        <v>2567</v>
      </c>
      <c r="BD397" s="48" t="s">
        <v>2567</v>
      </c>
      <c r="BE397" s="48" t="s">
        <v>2797</v>
      </c>
      <c r="BF397" s="48" t="s">
        <v>2797</v>
      </c>
      <c r="BG397" s="120" t="s">
        <v>13394</v>
      </c>
      <c r="BH397" s="120" t="s">
        <v>13394</v>
      </c>
      <c r="BI397" s="120" t="s">
        <v>13916</v>
      </c>
      <c r="BJ397" s="120" t="s">
        <v>13916</v>
      </c>
      <c r="BK397" s="120">
        <v>0</v>
      </c>
      <c r="BL397" s="123">
        <v>0</v>
      </c>
      <c r="BM397" s="120">
        <v>0</v>
      </c>
      <c r="BN397" s="123">
        <v>0</v>
      </c>
      <c r="BO397" s="120">
        <v>0</v>
      </c>
      <c r="BP397" s="123">
        <v>0</v>
      </c>
      <c r="BQ397" s="120">
        <v>15</v>
      </c>
      <c r="BR397" s="123">
        <v>100</v>
      </c>
      <c r="BS397" s="120">
        <v>15</v>
      </c>
      <c r="BT397" s="2"/>
      <c r="BU397" s="3"/>
      <c r="BV397" s="3"/>
      <c r="BW397" s="3"/>
      <c r="BX397" s="3"/>
    </row>
    <row r="398" spans="1:76" x14ac:dyDescent="0.25">
      <c r="A398" s="64" t="s">
        <v>474</v>
      </c>
      <c r="B398" s="65"/>
      <c r="C398" s="65" t="s">
        <v>64</v>
      </c>
      <c r="D398" s="66">
        <v>163.23801413531569</v>
      </c>
      <c r="E398" s="68"/>
      <c r="F398" s="100" t="s">
        <v>3665</v>
      </c>
      <c r="G398" s="65"/>
      <c r="H398" s="69" t="s">
        <v>474</v>
      </c>
      <c r="I398" s="70"/>
      <c r="J398" s="70"/>
      <c r="K398" s="69" t="s">
        <v>11603</v>
      </c>
      <c r="L398" s="73">
        <v>1</v>
      </c>
      <c r="M398" s="74">
        <v>9131.6396484375</v>
      </c>
      <c r="N398" s="74">
        <v>4990.677734375</v>
      </c>
      <c r="O398" s="75"/>
      <c r="P398" s="76"/>
      <c r="Q398" s="76"/>
      <c r="R398" s="86"/>
      <c r="S398" s="48">
        <v>0</v>
      </c>
      <c r="T398" s="48">
        <v>1</v>
      </c>
      <c r="U398" s="49">
        <v>0</v>
      </c>
      <c r="V398" s="49">
        <v>0.33333299999999999</v>
      </c>
      <c r="W398" s="49">
        <v>0</v>
      </c>
      <c r="X398" s="49">
        <v>0.63829800000000003</v>
      </c>
      <c r="Y398" s="49">
        <v>0</v>
      </c>
      <c r="Z398" s="49">
        <v>0</v>
      </c>
      <c r="AA398" s="71">
        <v>398</v>
      </c>
      <c r="AB398" s="71"/>
      <c r="AC398" s="72"/>
      <c r="AD398" s="78" t="s">
        <v>6900</v>
      </c>
      <c r="AE398" s="78">
        <v>3779</v>
      </c>
      <c r="AF398" s="78">
        <v>3945</v>
      </c>
      <c r="AG398" s="78">
        <v>11572</v>
      </c>
      <c r="AH398" s="78">
        <v>12293</v>
      </c>
      <c r="AI398" s="78"/>
      <c r="AJ398" s="78" t="s">
        <v>7631</v>
      </c>
      <c r="AK398" s="78"/>
      <c r="AL398" s="82" t="s">
        <v>8721</v>
      </c>
      <c r="AM398" s="78"/>
      <c r="AN398" s="80">
        <v>40328.269062500003</v>
      </c>
      <c r="AO398" s="82" t="s">
        <v>9397</v>
      </c>
      <c r="AP398" s="78" t="b">
        <v>1</v>
      </c>
      <c r="AQ398" s="78" t="b">
        <v>0</v>
      </c>
      <c r="AR398" s="78" t="b">
        <v>0</v>
      </c>
      <c r="AS398" s="78" t="s">
        <v>6304</v>
      </c>
      <c r="AT398" s="78">
        <v>725</v>
      </c>
      <c r="AU398" s="82" t="s">
        <v>9742</v>
      </c>
      <c r="AV398" s="78" t="b">
        <v>0</v>
      </c>
      <c r="AW398" s="78" t="s">
        <v>10419</v>
      </c>
      <c r="AX398" s="82" t="s">
        <v>10815</v>
      </c>
      <c r="AY398" s="78" t="s">
        <v>66</v>
      </c>
      <c r="AZ398" s="78" t="str">
        <f>REPLACE(INDEX(GroupVertices[Group], MATCH(Vertices[[#This Row],[Vertex]],GroupVertices[Vertex],0)),1,1,"")</f>
        <v>43</v>
      </c>
      <c r="BA398" s="48" t="s">
        <v>2147</v>
      </c>
      <c r="BB398" s="48" t="s">
        <v>2147</v>
      </c>
      <c r="BC398" s="48" t="s">
        <v>2569</v>
      </c>
      <c r="BD398" s="48" t="s">
        <v>2569</v>
      </c>
      <c r="BE398" s="48" t="s">
        <v>2801</v>
      </c>
      <c r="BF398" s="48" t="s">
        <v>2801</v>
      </c>
      <c r="BG398" s="120" t="s">
        <v>13397</v>
      </c>
      <c r="BH398" s="120" t="s">
        <v>13397</v>
      </c>
      <c r="BI398" s="120" t="s">
        <v>13919</v>
      </c>
      <c r="BJ398" s="120" t="s">
        <v>13919</v>
      </c>
      <c r="BK398" s="120">
        <v>2</v>
      </c>
      <c r="BL398" s="123">
        <v>14.285714285714286</v>
      </c>
      <c r="BM398" s="120">
        <v>0</v>
      </c>
      <c r="BN398" s="123">
        <v>0</v>
      </c>
      <c r="BO398" s="120">
        <v>0</v>
      </c>
      <c r="BP398" s="123">
        <v>0</v>
      </c>
      <c r="BQ398" s="120">
        <v>12</v>
      </c>
      <c r="BR398" s="123">
        <v>85.714285714285708</v>
      </c>
      <c r="BS398" s="120">
        <v>14</v>
      </c>
      <c r="BT398" s="2"/>
      <c r="BU398" s="3"/>
      <c r="BV398" s="3"/>
      <c r="BW398" s="3"/>
      <c r="BX398" s="3"/>
    </row>
    <row r="399" spans="1:76" x14ac:dyDescent="0.25">
      <c r="A399" s="64" t="s">
        <v>706</v>
      </c>
      <c r="B399" s="65"/>
      <c r="C399" s="65" t="s">
        <v>64</v>
      </c>
      <c r="D399" s="66">
        <v>168.07740982117213</v>
      </c>
      <c r="E399" s="68"/>
      <c r="F399" s="100" t="s">
        <v>10228</v>
      </c>
      <c r="G399" s="65"/>
      <c r="H399" s="69" t="s">
        <v>706</v>
      </c>
      <c r="I399" s="70"/>
      <c r="J399" s="70"/>
      <c r="K399" s="69" t="s">
        <v>11604</v>
      </c>
      <c r="L399" s="73">
        <v>1.3324795458069221</v>
      </c>
      <c r="M399" s="74">
        <v>9131.6396484375</v>
      </c>
      <c r="N399" s="74">
        <v>4784.8154296875</v>
      </c>
      <c r="O399" s="75"/>
      <c r="P399" s="76"/>
      <c r="Q399" s="76"/>
      <c r="R399" s="86"/>
      <c r="S399" s="48">
        <v>3</v>
      </c>
      <c r="T399" s="48">
        <v>1</v>
      </c>
      <c r="U399" s="49">
        <v>2</v>
      </c>
      <c r="V399" s="49">
        <v>0.5</v>
      </c>
      <c r="W399" s="49">
        <v>0</v>
      </c>
      <c r="X399" s="49">
        <v>1.723403</v>
      </c>
      <c r="Y399" s="49">
        <v>0</v>
      </c>
      <c r="Z399" s="49">
        <v>0</v>
      </c>
      <c r="AA399" s="71">
        <v>399</v>
      </c>
      <c r="AB399" s="71"/>
      <c r="AC399" s="72"/>
      <c r="AD399" s="78" t="s">
        <v>6901</v>
      </c>
      <c r="AE399" s="78">
        <v>19329</v>
      </c>
      <c r="AF399" s="78">
        <v>19366</v>
      </c>
      <c r="AG399" s="78">
        <v>16365</v>
      </c>
      <c r="AH399" s="78">
        <v>16997</v>
      </c>
      <c r="AI399" s="78">
        <v>21600</v>
      </c>
      <c r="AJ399" s="78" t="s">
        <v>7632</v>
      </c>
      <c r="AK399" s="78"/>
      <c r="AL399" s="82" t="s">
        <v>8722</v>
      </c>
      <c r="AM399" s="78" t="s">
        <v>8104</v>
      </c>
      <c r="AN399" s="80">
        <v>42102.857372685183</v>
      </c>
      <c r="AO399" s="82" t="s">
        <v>9398</v>
      </c>
      <c r="AP399" s="78" t="b">
        <v>0</v>
      </c>
      <c r="AQ399" s="78" t="b">
        <v>0</v>
      </c>
      <c r="AR399" s="78" t="b">
        <v>1</v>
      </c>
      <c r="AS399" s="78" t="s">
        <v>6304</v>
      </c>
      <c r="AT399" s="78">
        <v>1395</v>
      </c>
      <c r="AU399" s="82" t="s">
        <v>9742</v>
      </c>
      <c r="AV399" s="78" t="b">
        <v>0</v>
      </c>
      <c r="AW399" s="78" t="s">
        <v>10419</v>
      </c>
      <c r="AX399" s="82" t="s">
        <v>10816</v>
      </c>
      <c r="AY399" s="78" t="s">
        <v>66</v>
      </c>
      <c r="AZ399" s="78" t="str">
        <f>REPLACE(INDEX(GroupVertices[Group], MATCH(Vertices[[#This Row],[Vertex]],GroupVertices[Vertex],0)),1,1,"")</f>
        <v>43</v>
      </c>
      <c r="BA399" s="48" t="s">
        <v>2147</v>
      </c>
      <c r="BB399" s="48" t="s">
        <v>2147</v>
      </c>
      <c r="BC399" s="48" t="s">
        <v>2569</v>
      </c>
      <c r="BD399" s="48" t="s">
        <v>2569</v>
      </c>
      <c r="BE399" s="48" t="s">
        <v>12328</v>
      </c>
      <c r="BF399" s="48" t="s">
        <v>12328</v>
      </c>
      <c r="BG399" s="120" t="s">
        <v>12426</v>
      </c>
      <c r="BH399" s="120" t="s">
        <v>12426</v>
      </c>
      <c r="BI399" s="120" t="s">
        <v>13920</v>
      </c>
      <c r="BJ399" s="120" t="s">
        <v>13920</v>
      </c>
      <c r="BK399" s="120">
        <v>4</v>
      </c>
      <c r="BL399" s="123">
        <v>8</v>
      </c>
      <c r="BM399" s="120">
        <v>0</v>
      </c>
      <c r="BN399" s="123">
        <v>0</v>
      </c>
      <c r="BO399" s="120">
        <v>0</v>
      </c>
      <c r="BP399" s="123">
        <v>0</v>
      </c>
      <c r="BQ399" s="120">
        <v>46</v>
      </c>
      <c r="BR399" s="123">
        <v>92</v>
      </c>
      <c r="BS399" s="120">
        <v>50</v>
      </c>
      <c r="BT399" s="2"/>
      <c r="BU399" s="3"/>
      <c r="BV399" s="3"/>
      <c r="BW399" s="3"/>
      <c r="BX399" s="3"/>
    </row>
    <row r="400" spans="1:76" x14ac:dyDescent="0.25">
      <c r="A400" s="64" t="s">
        <v>475</v>
      </c>
      <c r="B400" s="65"/>
      <c r="C400" s="65" t="s">
        <v>64</v>
      </c>
      <c r="D400" s="66">
        <v>163.72945396697716</v>
      </c>
      <c r="E400" s="68"/>
      <c r="F400" s="100" t="s">
        <v>3666</v>
      </c>
      <c r="G400" s="65"/>
      <c r="H400" s="69" t="s">
        <v>475</v>
      </c>
      <c r="I400" s="70"/>
      <c r="J400" s="70"/>
      <c r="K400" s="69" t="s">
        <v>11605</v>
      </c>
      <c r="L400" s="73">
        <v>1</v>
      </c>
      <c r="M400" s="74">
        <v>1668.7740478515625</v>
      </c>
      <c r="N400" s="74">
        <v>9009.259765625</v>
      </c>
      <c r="O400" s="75"/>
      <c r="P400" s="76"/>
      <c r="Q400" s="76"/>
      <c r="R400" s="86"/>
      <c r="S400" s="48">
        <v>1</v>
      </c>
      <c r="T400" s="48">
        <v>1</v>
      </c>
      <c r="U400" s="49">
        <v>0</v>
      </c>
      <c r="V400" s="49">
        <v>0</v>
      </c>
      <c r="W400" s="49">
        <v>0</v>
      </c>
      <c r="X400" s="49">
        <v>0.99999899999999997</v>
      </c>
      <c r="Y400" s="49">
        <v>0</v>
      </c>
      <c r="Z400" s="49" t="s">
        <v>15767</v>
      </c>
      <c r="AA400" s="71">
        <v>400</v>
      </c>
      <c r="AB400" s="71"/>
      <c r="AC400" s="72"/>
      <c r="AD400" s="78" t="s">
        <v>6902</v>
      </c>
      <c r="AE400" s="78">
        <v>2851</v>
      </c>
      <c r="AF400" s="78">
        <v>5511</v>
      </c>
      <c r="AG400" s="78">
        <v>56267</v>
      </c>
      <c r="AH400" s="78">
        <v>38934</v>
      </c>
      <c r="AI400" s="78">
        <v>-14400</v>
      </c>
      <c r="AJ400" s="78" t="s">
        <v>7633</v>
      </c>
      <c r="AK400" s="78" t="s">
        <v>8238</v>
      </c>
      <c r="AL400" s="82" t="s">
        <v>8723</v>
      </c>
      <c r="AM400" s="78" t="s">
        <v>9005</v>
      </c>
      <c r="AN400" s="80">
        <v>41700.701643518521</v>
      </c>
      <c r="AO400" s="82" t="s">
        <v>9399</v>
      </c>
      <c r="AP400" s="78" t="b">
        <v>0</v>
      </c>
      <c r="AQ400" s="78" t="b">
        <v>0</v>
      </c>
      <c r="AR400" s="78" t="b">
        <v>0</v>
      </c>
      <c r="AS400" s="78" t="s">
        <v>6304</v>
      </c>
      <c r="AT400" s="78">
        <v>3108</v>
      </c>
      <c r="AU400" s="82" t="s">
        <v>9896</v>
      </c>
      <c r="AV400" s="78" t="b">
        <v>0</v>
      </c>
      <c r="AW400" s="78" t="s">
        <v>10419</v>
      </c>
      <c r="AX400" s="82" t="s">
        <v>10817</v>
      </c>
      <c r="AY400" s="78" t="s">
        <v>66</v>
      </c>
      <c r="AZ400" s="78" t="str">
        <f>REPLACE(INDEX(GroupVertices[Group], MATCH(Vertices[[#This Row],[Vertex]],GroupVertices[Vertex],0)),1,1,"")</f>
        <v>1</v>
      </c>
      <c r="BA400" s="48" t="s">
        <v>2148</v>
      </c>
      <c r="BB400" s="48" t="s">
        <v>2148</v>
      </c>
      <c r="BC400" s="48" t="s">
        <v>2539</v>
      </c>
      <c r="BD400" s="48" t="s">
        <v>2539</v>
      </c>
      <c r="BE400" s="48" t="s">
        <v>13069</v>
      </c>
      <c r="BF400" s="48" t="s">
        <v>13069</v>
      </c>
      <c r="BG400" s="120" t="s">
        <v>13398</v>
      </c>
      <c r="BH400" s="120" t="s">
        <v>13398</v>
      </c>
      <c r="BI400" s="120" t="s">
        <v>13921</v>
      </c>
      <c r="BJ400" s="120" t="s">
        <v>13921</v>
      </c>
      <c r="BK400" s="120">
        <v>0</v>
      </c>
      <c r="BL400" s="123">
        <v>0</v>
      </c>
      <c r="BM400" s="120">
        <v>0</v>
      </c>
      <c r="BN400" s="123">
        <v>0</v>
      </c>
      <c r="BO400" s="120">
        <v>0</v>
      </c>
      <c r="BP400" s="123">
        <v>0</v>
      </c>
      <c r="BQ400" s="120">
        <v>24</v>
      </c>
      <c r="BR400" s="123">
        <v>100</v>
      </c>
      <c r="BS400" s="120">
        <v>24</v>
      </c>
      <c r="BT400" s="2"/>
      <c r="BU400" s="3"/>
      <c r="BV400" s="3"/>
      <c r="BW400" s="3"/>
      <c r="BX400" s="3"/>
    </row>
    <row r="401" spans="1:76" x14ac:dyDescent="0.25">
      <c r="A401" s="64" t="s">
        <v>476</v>
      </c>
      <c r="B401" s="65"/>
      <c r="C401" s="65" t="s">
        <v>64</v>
      </c>
      <c r="D401" s="66">
        <v>162.07311971952561</v>
      </c>
      <c r="E401" s="68"/>
      <c r="F401" s="100" t="s">
        <v>3667</v>
      </c>
      <c r="G401" s="65"/>
      <c r="H401" s="69" t="s">
        <v>476</v>
      </c>
      <c r="I401" s="70"/>
      <c r="J401" s="70"/>
      <c r="K401" s="69" t="s">
        <v>11606</v>
      </c>
      <c r="L401" s="73">
        <v>115.04048421177426</v>
      </c>
      <c r="M401" s="74">
        <v>1733.4996337890625</v>
      </c>
      <c r="N401" s="74">
        <v>3636.535888671875</v>
      </c>
      <c r="O401" s="75"/>
      <c r="P401" s="76"/>
      <c r="Q401" s="76"/>
      <c r="R401" s="86"/>
      <c r="S401" s="48">
        <v>0</v>
      </c>
      <c r="T401" s="48">
        <v>2</v>
      </c>
      <c r="U401" s="49">
        <v>686</v>
      </c>
      <c r="V401" s="49">
        <v>7.3300000000000004E-4</v>
      </c>
      <c r="W401" s="49">
        <v>5.6360000000000004E-3</v>
      </c>
      <c r="X401" s="49">
        <v>0.73988200000000004</v>
      </c>
      <c r="Y401" s="49">
        <v>0</v>
      </c>
      <c r="Z401" s="49">
        <v>0</v>
      </c>
      <c r="AA401" s="71">
        <v>401</v>
      </c>
      <c r="AB401" s="71"/>
      <c r="AC401" s="72"/>
      <c r="AD401" s="78" t="s">
        <v>6903</v>
      </c>
      <c r="AE401" s="78">
        <v>101</v>
      </c>
      <c r="AF401" s="78">
        <v>233</v>
      </c>
      <c r="AG401" s="78">
        <v>2462</v>
      </c>
      <c r="AH401" s="78">
        <v>1992</v>
      </c>
      <c r="AI401" s="78">
        <v>-10800</v>
      </c>
      <c r="AJ401" s="78" t="s">
        <v>7634</v>
      </c>
      <c r="AK401" s="78" t="s">
        <v>8208</v>
      </c>
      <c r="AL401" s="82" t="s">
        <v>8724</v>
      </c>
      <c r="AM401" s="78" t="s">
        <v>9034</v>
      </c>
      <c r="AN401" s="80">
        <v>41501.805497685185</v>
      </c>
      <c r="AO401" s="82" t="s">
        <v>9400</v>
      </c>
      <c r="AP401" s="78" t="b">
        <v>1</v>
      </c>
      <c r="AQ401" s="78" t="b">
        <v>0</v>
      </c>
      <c r="AR401" s="78" t="b">
        <v>0</v>
      </c>
      <c r="AS401" s="78" t="s">
        <v>6303</v>
      </c>
      <c r="AT401" s="78">
        <v>8</v>
      </c>
      <c r="AU401" s="82" t="s">
        <v>9742</v>
      </c>
      <c r="AV401" s="78" t="b">
        <v>0</v>
      </c>
      <c r="AW401" s="78" t="s">
        <v>10419</v>
      </c>
      <c r="AX401" s="82" t="s">
        <v>10818</v>
      </c>
      <c r="AY401" s="78" t="s">
        <v>66</v>
      </c>
      <c r="AZ401" s="78" t="str">
        <f>REPLACE(INDEX(GroupVertices[Group], MATCH(Vertices[[#This Row],[Vertex]],GroupVertices[Vertex],0)),1,1,"")</f>
        <v>2</v>
      </c>
      <c r="BA401" s="48" t="s">
        <v>2149</v>
      </c>
      <c r="BB401" s="48" t="s">
        <v>2149</v>
      </c>
      <c r="BC401" s="48" t="s">
        <v>2519</v>
      </c>
      <c r="BD401" s="48" t="s">
        <v>2519</v>
      </c>
      <c r="BE401" s="48"/>
      <c r="BF401" s="48"/>
      <c r="BG401" s="120" t="s">
        <v>13399</v>
      </c>
      <c r="BH401" s="120" t="s">
        <v>13399</v>
      </c>
      <c r="BI401" s="120" t="s">
        <v>13922</v>
      </c>
      <c r="BJ401" s="120" t="s">
        <v>13922</v>
      </c>
      <c r="BK401" s="120">
        <v>0</v>
      </c>
      <c r="BL401" s="123">
        <v>0</v>
      </c>
      <c r="BM401" s="120">
        <v>1</v>
      </c>
      <c r="BN401" s="123">
        <v>4.3478260869565215</v>
      </c>
      <c r="BO401" s="120">
        <v>0</v>
      </c>
      <c r="BP401" s="123">
        <v>0</v>
      </c>
      <c r="BQ401" s="120">
        <v>22</v>
      </c>
      <c r="BR401" s="123">
        <v>95.652173913043484</v>
      </c>
      <c r="BS401" s="120">
        <v>23</v>
      </c>
      <c r="BT401" s="2"/>
      <c r="BU401" s="3"/>
      <c r="BV401" s="3"/>
      <c r="BW401" s="3"/>
      <c r="BX401" s="3"/>
    </row>
    <row r="402" spans="1:76" x14ac:dyDescent="0.25">
      <c r="A402" s="64" t="s">
        <v>877</v>
      </c>
      <c r="B402" s="65"/>
      <c r="C402" s="65" t="s">
        <v>64</v>
      </c>
      <c r="D402" s="66">
        <v>169.37410802323157</v>
      </c>
      <c r="E402" s="68"/>
      <c r="F402" s="100" t="s">
        <v>10229</v>
      </c>
      <c r="G402" s="65"/>
      <c r="H402" s="69" t="s">
        <v>877</v>
      </c>
      <c r="I402" s="70"/>
      <c r="J402" s="70"/>
      <c r="K402" s="69" t="s">
        <v>11607</v>
      </c>
      <c r="L402" s="73">
        <v>1</v>
      </c>
      <c r="M402" s="74">
        <v>2067.8505859375</v>
      </c>
      <c r="N402" s="74">
        <v>4282.89306640625</v>
      </c>
      <c r="O402" s="75"/>
      <c r="P402" s="76"/>
      <c r="Q402" s="76"/>
      <c r="R402" s="86"/>
      <c r="S402" s="48">
        <v>1</v>
      </c>
      <c r="T402" s="48">
        <v>0</v>
      </c>
      <c r="U402" s="49">
        <v>0</v>
      </c>
      <c r="V402" s="49">
        <v>5.8600000000000004E-4</v>
      </c>
      <c r="W402" s="49">
        <v>5.2499999999999997E-4</v>
      </c>
      <c r="X402" s="49">
        <v>0.46444999999999997</v>
      </c>
      <c r="Y402" s="49">
        <v>0</v>
      </c>
      <c r="Z402" s="49">
        <v>0</v>
      </c>
      <c r="AA402" s="71">
        <v>402</v>
      </c>
      <c r="AB402" s="71"/>
      <c r="AC402" s="72"/>
      <c r="AD402" s="78" t="s">
        <v>6904</v>
      </c>
      <c r="AE402" s="78">
        <v>991</v>
      </c>
      <c r="AF402" s="78">
        <v>23498</v>
      </c>
      <c r="AG402" s="78">
        <v>5349</v>
      </c>
      <c r="AH402" s="78">
        <v>3050</v>
      </c>
      <c r="AI402" s="78">
        <v>-18000</v>
      </c>
      <c r="AJ402" s="78" t="s">
        <v>7635</v>
      </c>
      <c r="AK402" s="78" t="s">
        <v>8239</v>
      </c>
      <c r="AL402" s="78"/>
      <c r="AM402" s="78" t="s">
        <v>9005</v>
      </c>
      <c r="AN402" s="80">
        <v>39016.9372337963</v>
      </c>
      <c r="AO402" s="78"/>
      <c r="AP402" s="78" t="b">
        <v>0</v>
      </c>
      <c r="AQ402" s="78" t="b">
        <v>0</v>
      </c>
      <c r="AR402" s="78" t="b">
        <v>1</v>
      </c>
      <c r="AS402" s="78" t="s">
        <v>6304</v>
      </c>
      <c r="AT402" s="78">
        <v>220</v>
      </c>
      <c r="AU402" s="82" t="s">
        <v>9897</v>
      </c>
      <c r="AV402" s="78" t="b">
        <v>0</v>
      </c>
      <c r="AW402" s="78" t="s">
        <v>10419</v>
      </c>
      <c r="AX402" s="82" t="s">
        <v>10819</v>
      </c>
      <c r="AY402" s="78" t="s">
        <v>65</v>
      </c>
      <c r="AZ402" s="78" t="str">
        <f>REPLACE(INDEX(GroupVertices[Group], MATCH(Vertices[[#This Row],[Vertex]],GroupVertices[Vertex],0)),1,1,"")</f>
        <v>2</v>
      </c>
      <c r="BA402" s="48"/>
      <c r="BB402" s="48"/>
      <c r="BC402" s="48"/>
      <c r="BD402" s="48"/>
      <c r="BE402" s="48"/>
      <c r="BF402" s="48"/>
      <c r="BG402" s="48"/>
      <c r="BH402" s="48"/>
      <c r="BI402" s="48"/>
      <c r="BJ402" s="48"/>
      <c r="BK402" s="48"/>
      <c r="BL402" s="49"/>
      <c r="BM402" s="48"/>
      <c r="BN402" s="49"/>
      <c r="BO402" s="48"/>
      <c r="BP402" s="49"/>
      <c r="BQ402" s="48"/>
      <c r="BR402" s="49"/>
      <c r="BS402" s="48"/>
      <c r="BT402" s="2"/>
      <c r="BU402" s="3"/>
      <c r="BV402" s="3"/>
      <c r="BW402" s="3"/>
      <c r="BX402" s="3"/>
    </row>
    <row r="403" spans="1:76" x14ac:dyDescent="0.25">
      <c r="A403" s="64" t="s">
        <v>477</v>
      </c>
      <c r="B403" s="65"/>
      <c r="C403" s="65" t="s">
        <v>64</v>
      </c>
      <c r="D403" s="66">
        <v>163.90017125204983</v>
      </c>
      <c r="E403" s="68"/>
      <c r="F403" s="100" t="s">
        <v>3668</v>
      </c>
      <c r="G403" s="65"/>
      <c r="H403" s="69" t="s">
        <v>477</v>
      </c>
      <c r="I403" s="70"/>
      <c r="J403" s="70"/>
      <c r="K403" s="69" t="s">
        <v>11608</v>
      </c>
      <c r="L403" s="73">
        <v>1292.234420642495</v>
      </c>
      <c r="M403" s="74">
        <v>1253.472900390625</v>
      </c>
      <c r="N403" s="74">
        <v>2210.04638671875</v>
      </c>
      <c r="O403" s="75"/>
      <c r="P403" s="76"/>
      <c r="Q403" s="76"/>
      <c r="R403" s="86"/>
      <c r="S403" s="48">
        <v>0</v>
      </c>
      <c r="T403" s="48">
        <v>9</v>
      </c>
      <c r="U403" s="49">
        <v>7767.3013989999999</v>
      </c>
      <c r="V403" s="49">
        <v>7.8200000000000003E-4</v>
      </c>
      <c r="W403" s="49">
        <v>2.1232999999999998E-2</v>
      </c>
      <c r="X403" s="49">
        <v>2.0865330000000002</v>
      </c>
      <c r="Y403" s="49">
        <v>0.25</v>
      </c>
      <c r="Z403" s="49">
        <v>0</v>
      </c>
      <c r="AA403" s="71">
        <v>403</v>
      </c>
      <c r="AB403" s="71"/>
      <c r="AC403" s="72"/>
      <c r="AD403" s="78" t="s">
        <v>6905</v>
      </c>
      <c r="AE403" s="78">
        <v>3081</v>
      </c>
      <c r="AF403" s="78">
        <v>6055</v>
      </c>
      <c r="AG403" s="78">
        <v>438485</v>
      </c>
      <c r="AH403" s="78">
        <v>277244</v>
      </c>
      <c r="AI403" s="78">
        <v>20700</v>
      </c>
      <c r="AJ403" s="78" t="s">
        <v>7636</v>
      </c>
      <c r="AK403" s="78" t="s">
        <v>8240</v>
      </c>
      <c r="AL403" s="78"/>
      <c r="AM403" s="78" t="s">
        <v>9037</v>
      </c>
      <c r="AN403" s="80">
        <v>41899.429305555554</v>
      </c>
      <c r="AO403" s="82" t="s">
        <v>9401</v>
      </c>
      <c r="AP403" s="78" t="b">
        <v>0</v>
      </c>
      <c r="AQ403" s="78" t="b">
        <v>0</v>
      </c>
      <c r="AR403" s="78" t="b">
        <v>0</v>
      </c>
      <c r="AS403" s="78" t="s">
        <v>6304</v>
      </c>
      <c r="AT403" s="78">
        <v>3562</v>
      </c>
      <c r="AU403" s="82" t="s">
        <v>9742</v>
      </c>
      <c r="AV403" s="78" t="b">
        <v>0</v>
      </c>
      <c r="AW403" s="78" t="s">
        <v>10419</v>
      </c>
      <c r="AX403" s="82" t="s">
        <v>10820</v>
      </c>
      <c r="AY403" s="78" t="s">
        <v>66</v>
      </c>
      <c r="AZ403" s="78" t="str">
        <f>REPLACE(INDEX(GroupVertices[Group], MATCH(Vertices[[#This Row],[Vertex]],GroupVertices[Vertex],0)),1,1,"")</f>
        <v>2</v>
      </c>
      <c r="BA403" s="48" t="s">
        <v>12897</v>
      </c>
      <c r="BB403" s="48" t="s">
        <v>12897</v>
      </c>
      <c r="BC403" s="48" t="s">
        <v>12973</v>
      </c>
      <c r="BD403" s="48" t="s">
        <v>12973</v>
      </c>
      <c r="BE403" s="48" t="s">
        <v>13070</v>
      </c>
      <c r="BF403" s="48" t="s">
        <v>13149</v>
      </c>
      <c r="BG403" s="120" t="s">
        <v>13400</v>
      </c>
      <c r="BH403" s="120" t="s">
        <v>13668</v>
      </c>
      <c r="BI403" s="120" t="s">
        <v>13923</v>
      </c>
      <c r="BJ403" s="120" t="s">
        <v>13923</v>
      </c>
      <c r="BK403" s="120">
        <v>2</v>
      </c>
      <c r="BL403" s="123">
        <v>1.8018018018018018</v>
      </c>
      <c r="BM403" s="120">
        <v>4</v>
      </c>
      <c r="BN403" s="123">
        <v>3.6036036036036037</v>
      </c>
      <c r="BO403" s="120">
        <v>0</v>
      </c>
      <c r="BP403" s="123">
        <v>0</v>
      </c>
      <c r="BQ403" s="120">
        <v>105</v>
      </c>
      <c r="BR403" s="123">
        <v>94.594594594594597</v>
      </c>
      <c r="BS403" s="120">
        <v>111</v>
      </c>
      <c r="BT403" s="2"/>
      <c r="BU403" s="3"/>
      <c r="BV403" s="3"/>
      <c r="BW403" s="3"/>
      <c r="BX403" s="3"/>
    </row>
    <row r="404" spans="1:76" x14ac:dyDescent="0.25">
      <c r="A404" s="64" t="s">
        <v>768</v>
      </c>
      <c r="B404" s="65"/>
      <c r="C404" s="65" t="s">
        <v>64</v>
      </c>
      <c r="D404" s="66">
        <v>162.92011595557557</v>
      </c>
      <c r="E404" s="68"/>
      <c r="F404" s="100" t="s">
        <v>3871</v>
      </c>
      <c r="G404" s="65"/>
      <c r="H404" s="69" t="s">
        <v>768</v>
      </c>
      <c r="I404" s="70"/>
      <c r="J404" s="70"/>
      <c r="K404" s="69" t="s">
        <v>11609</v>
      </c>
      <c r="L404" s="73">
        <v>1</v>
      </c>
      <c r="M404" s="74">
        <v>1342.7274169921875</v>
      </c>
      <c r="N404" s="74">
        <v>2266.0576171875</v>
      </c>
      <c r="O404" s="75"/>
      <c r="P404" s="76"/>
      <c r="Q404" s="76"/>
      <c r="R404" s="86"/>
      <c r="S404" s="48">
        <v>3</v>
      </c>
      <c r="T404" s="48">
        <v>2</v>
      </c>
      <c r="U404" s="49">
        <v>0</v>
      </c>
      <c r="V404" s="49">
        <v>7.6300000000000001E-4</v>
      </c>
      <c r="W404" s="49">
        <v>2.0069E-2</v>
      </c>
      <c r="X404" s="49">
        <v>1.095386</v>
      </c>
      <c r="Y404" s="49">
        <v>0.8</v>
      </c>
      <c r="Z404" s="49">
        <v>0</v>
      </c>
      <c r="AA404" s="71">
        <v>404</v>
      </c>
      <c r="AB404" s="71"/>
      <c r="AC404" s="72"/>
      <c r="AD404" s="78" t="s">
        <v>6906</v>
      </c>
      <c r="AE404" s="78">
        <v>2363</v>
      </c>
      <c r="AF404" s="78">
        <v>2932</v>
      </c>
      <c r="AG404" s="78">
        <v>13609</v>
      </c>
      <c r="AH404" s="78">
        <v>3305</v>
      </c>
      <c r="AI404" s="78">
        <v>3600</v>
      </c>
      <c r="AJ404" s="78" t="s">
        <v>7637</v>
      </c>
      <c r="AK404" s="78" t="s">
        <v>7997</v>
      </c>
      <c r="AL404" s="82" t="s">
        <v>8725</v>
      </c>
      <c r="AM404" s="78" t="s">
        <v>9026</v>
      </c>
      <c r="AN404" s="80">
        <v>39368.625300925924</v>
      </c>
      <c r="AO404" s="82" t="s">
        <v>9402</v>
      </c>
      <c r="AP404" s="78" t="b">
        <v>0</v>
      </c>
      <c r="AQ404" s="78" t="b">
        <v>0</v>
      </c>
      <c r="AR404" s="78" t="b">
        <v>1</v>
      </c>
      <c r="AS404" s="78" t="s">
        <v>6304</v>
      </c>
      <c r="AT404" s="78">
        <v>421</v>
      </c>
      <c r="AU404" s="82" t="s">
        <v>9898</v>
      </c>
      <c r="AV404" s="78" t="b">
        <v>0</v>
      </c>
      <c r="AW404" s="78" t="s">
        <v>10419</v>
      </c>
      <c r="AX404" s="82" t="s">
        <v>10821</v>
      </c>
      <c r="AY404" s="78" t="s">
        <v>66</v>
      </c>
      <c r="AZ404" s="78" t="str">
        <f>REPLACE(INDEX(GroupVertices[Group], MATCH(Vertices[[#This Row],[Vertex]],GroupVertices[Vertex],0)),1,1,"")</f>
        <v>2</v>
      </c>
      <c r="BA404" s="48" t="s">
        <v>2469</v>
      </c>
      <c r="BB404" s="48" t="s">
        <v>2469</v>
      </c>
      <c r="BC404" s="48" t="s">
        <v>2608</v>
      </c>
      <c r="BD404" s="48" t="s">
        <v>2608</v>
      </c>
      <c r="BE404" s="48" t="s">
        <v>3072</v>
      </c>
      <c r="BF404" s="48" t="s">
        <v>3072</v>
      </c>
      <c r="BG404" s="120" t="s">
        <v>13401</v>
      </c>
      <c r="BH404" s="120" t="s">
        <v>13401</v>
      </c>
      <c r="BI404" s="120" t="s">
        <v>13924</v>
      </c>
      <c r="BJ404" s="120" t="s">
        <v>13924</v>
      </c>
      <c r="BK404" s="120">
        <v>0</v>
      </c>
      <c r="BL404" s="123">
        <v>0</v>
      </c>
      <c r="BM404" s="120">
        <v>1</v>
      </c>
      <c r="BN404" s="123">
        <v>3.7037037037037037</v>
      </c>
      <c r="BO404" s="120">
        <v>0</v>
      </c>
      <c r="BP404" s="123">
        <v>0</v>
      </c>
      <c r="BQ404" s="120">
        <v>26</v>
      </c>
      <c r="BR404" s="123">
        <v>96.296296296296291</v>
      </c>
      <c r="BS404" s="120">
        <v>27</v>
      </c>
      <c r="BT404" s="2"/>
      <c r="BU404" s="3"/>
      <c r="BV404" s="3"/>
      <c r="BW404" s="3"/>
      <c r="BX404" s="3"/>
    </row>
    <row r="405" spans="1:76" x14ac:dyDescent="0.25">
      <c r="A405" s="64" t="s">
        <v>878</v>
      </c>
      <c r="B405" s="65"/>
      <c r="C405" s="65" t="s">
        <v>64</v>
      </c>
      <c r="D405" s="66">
        <v>243.22063128456264</v>
      </c>
      <c r="E405" s="68"/>
      <c r="F405" s="100" t="s">
        <v>10230</v>
      </c>
      <c r="G405" s="65"/>
      <c r="H405" s="69" t="s">
        <v>878</v>
      </c>
      <c r="I405" s="70"/>
      <c r="J405" s="70"/>
      <c r="K405" s="69" t="s">
        <v>11610</v>
      </c>
      <c r="L405" s="73">
        <v>226.42113205709313</v>
      </c>
      <c r="M405" s="74">
        <v>5705.3125</v>
      </c>
      <c r="N405" s="74">
        <v>352.9058837890625</v>
      </c>
      <c r="O405" s="75"/>
      <c r="P405" s="76"/>
      <c r="Q405" s="76"/>
      <c r="R405" s="86"/>
      <c r="S405" s="48">
        <v>3</v>
      </c>
      <c r="T405" s="48">
        <v>0</v>
      </c>
      <c r="U405" s="49">
        <v>1356</v>
      </c>
      <c r="V405" s="49">
        <v>6.2E-4</v>
      </c>
      <c r="W405" s="49">
        <v>2.248E-3</v>
      </c>
      <c r="X405" s="49">
        <v>0.83176700000000003</v>
      </c>
      <c r="Y405" s="49">
        <v>0.33333333333333331</v>
      </c>
      <c r="Z405" s="49">
        <v>0</v>
      </c>
      <c r="AA405" s="71">
        <v>405</v>
      </c>
      <c r="AB405" s="71"/>
      <c r="AC405" s="72"/>
      <c r="AD405" s="78" t="s">
        <v>6907</v>
      </c>
      <c r="AE405" s="78">
        <v>34765</v>
      </c>
      <c r="AF405" s="78">
        <v>258814</v>
      </c>
      <c r="AG405" s="78">
        <v>79483</v>
      </c>
      <c r="AH405" s="78">
        <v>9016</v>
      </c>
      <c r="AI405" s="78">
        <v>-14400</v>
      </c>
      <c r="AJ405" s="78" t="s">
        <v>7638</v>
      </c>
      <c r="AK405" s="78" t="s">
        <v>8179</v>
      </c>
      <c r="AL405" s="82" t="s">
        <v>8726</v>
      </c>
      <c r="AM405" s="78" t="s">
        <v>9005</v>
      </c>
      <c r="AN405" s="80">
        <v>39801.520243055558</v>
      </c>
      <c r="AO405" s="82" t="s">
        <v>9403</v>
      </c>
      <c r="AP405" s="78" t="b">
        <v>0</v>
      </c>
      <c r="AQ405" s="78" t="b">
        <v>0</v>
      </c>
      <c r="AR405" s="78" t="b">
        <v>1</v>
      </c>
      <c r="AS405" s="78" t="s">
        <v>6304</v>
      </c>
      <c r="AT405" s="78">
        <v>10332</v>
      </c>
      <c r="AU405" s="82" t="s">
        <v>9899</v>
      </c>
      <c r="AV405" s="78" t="b">
        <v>1</v>
      </c>
      <c r="AW405" s="78" t="s">
        <v>10419</v>
      </c>
      <c r="AX405" s="82" t="s">
        <v>10822</v>
      </c>
      <c r="AY405" s="78" t="s">
        <v>65</v>
      </c>
      <c r="AZ405" s="78" t="str">
        <f>REPLACE(INDEX(GroupVertices[Group], MATCH(Vertices[[#This Row],[Vertex]],GroupVertices[Vertex],0)),1,1,"")</f>
        <v>22</v>
      </c>
      <c r="BA405" s="48"/>
      <c r="BB405" s="48"/>
      <c r="BC405" s="48"/>
      <c r="BD405" s="48"/>
      <c r="BE405" s="48"/>
      <c r="BF405" s="48"/>
      <c r="BG405" s="48"/>
      <c r="BH405" s="48"/>
      <c r="BI405" s="48"/>
      <c r="BJ405" s="48"/>
      <c r="BK405" s="48"/>
      <c r="BL405" s="49"/>
      <c r="BM405" s="48"/>
      <c r="BN405" s="49"/>
      <c r="BO405" s="48"/>
      <c r="BP405" s="49"/>
      <c r="BQ405" s="48"/>
      <c r="BR405" s="49"/>
      <c r="BS405" s="48"/>
      <c r="BT405" s="2"/>
      <c r="BU405" s="3"/>
      <c r="BV405" s="3"/>
      <c r="BW405" s="3"/>
      <c r="BX405" s="3"/>
    </row>
    <row r="406" spans="1:76" x14ac:dyDescent="0.25">
      <c r="A406" s="64" t="s">
        <v>739</v>
      </c>
      <c r="B406" s="65"/>
      <c r="C406" s="65" t="s">
        <v>64</v>
      </c>
      <c r="D406" s="66">
        <v>162.52941187484856</v>
      </c>
      <c r="E406" s="68"/>
      <c r="F406" s="100" t="s">
        <v>3853</v>
      </c>
      <c r="G406" s="65"/>
      <c r="H406" s="69" t="s">
        <v>739</v>
      </c>
      <c r="I406" s="70"/>
      <c r="J406" s="70"/>
      <c r="K406" s="69" t="s">
        <v>11611</v>
      </c>
      <c r="L406" s="73">
        <v>226.42113205709313</v>
      </c>
      <c r="M406" s="74">
        <v>5567.994140625</v>
      </c>
      <c r="N406" s="74">
        <v>550.84033203125</v>
      </c>
      <c r="O406" s="75"/>
      <c r="P406" s="76"/>
      <c r="Q406" s="76"/>
      <c r="R406" s="86"/>
      <c r="S406" s="48">
        <v>3</v>
      </c>
      <c r="T406" s="48">
        <v>2</v>
      </c>
      <c r="U406" s="49">
        <v>1356</v>
      </c>
      <c r="V406" s="49">
        <v>6.2E-4</v>
      </c>
      <c r="W406" s="49">
        <v>2.457E-3</v>
      </c>
      <c r="X406" s="49">
        <v>1.0674349999999999</v>
      </c>
      <c r="Y406" s="49">
        <v>0.33333333333333331</v>
      </c>
      <c r="Z406" s="49">
        <v>0</v>
      </c>
      <c r="AA406" s="71">
        <v>406</v>
      </c>
      <c r="AB406" s="71"/>
      <c r="AC406" s="72"/>
      <c r="AD406" s="78" t="s">
        <v>6908</v>
      </c>
      <c r="AE406" s="78">
        <v>4797</v>
      </c>
      <c r="AF406" s="78">
        <v>1687</v>
      </c>
      <c r="AG406" s="78">
        <v>6175</v>
      </c>
      <c r="AH406" s="78">
        <v>0</v>
      </c>
      <c r="AI406" s="78"/>
      <c r="AJ406" s="78" t="s">
        <v>7639</v>
      </c>
      <c r="AK406" s="78" t="s">
        <v>8241</v>
      </c>
      <c r="AL406" s="82" t="s">
        <v>8727</v>
      </c>
      <c r="AM406" s="78"/>
      <c r="AN406" s="80">
        <v>43054.730891203704</v>
      </c>
      <c r="AO406" s="82" t="s">
        <v>9404</v>
      </c>
      <c r="AP406" s="78" t="b">
        <v>0</v>
      </c>
      <c r="AQ406" s="78" t="b">
        <v>0</v>
      </c>
      <c r="AR406" s="78" t="b">
        <v>0</v>
      </c>
      <c r="AS406" s="78" t="s">
        <v>6304</v>
      </c>
      <c r="AT406" s="78">
        <v>334</v>
      </c>
      <c r="AU406" s="82" t="s">
        <v>9742</v>
      </c>
      <c r="AV406" s="78" t="b">
        <v>0</v>
      </c>
      <c r="AW406" s="78" t="s">
        <v>10419</v>
      </c>
      <c r="AX406" s="82" t="s">
        <v>10823</v>
      </c>
      <c r="AY406" s="78" t="s">
        <v>66</v>
      </c>
      <c r="AZ406" s="78" t="str">
        <f>REPLACE(INDEX(GroupVertices[Group], MATCH(Vertices[[#This Row],[Vertex]],GroupVertices[Vertex],0)),1,1,"")</f>
        <v>22</v>
      </c>
      <c r="BA406" s="48" t="s">
        <v>12898</v>
      </c>
      <c r="BB406" s="48" t="s">
        <v>12944</v>
      </c>
      <c r="BC406" s="48" t="s">
        <v>12974</v>
      </c>
      <c r="BD406" s="48" t="s">
        <v>13014</v>
      </c>
      <c r="BE406" s="48" t="s">
        <v>731</v>
      </c>
      <c r="BF406" s="48" t="s">
        <v>731</v>
      </c>
      <c r="BG406" s="120" t="s">
        <v>13402</v>
      </c>
      <c r="BH406" s="120" t="s">
        <v>13669</v>
      </c>
      <c r="BI406" s="120" t="s">
        <v>13925</v>
      </c>
      <c r="BJ406" s="120" t="s">
        <v>14164</v>
      </c>
      <c r="BK406" s="120">
        <v>5</v>
      </c>
      <c r="BL406" s="123">
        <v>5.617977528089888</v>
      </c>
      <c r="BM406" s="120">
        <v>0</v>
      </c>
      <c r="BN406" s="123">
        <v>0</v>
      </c>
      <c r="BO406" s="120">
        <v>0</v>
      </c>
      <c r="BP406" s="123">
        <v>0</v>
      </c>
      <c r="BQ406" s="120">
        <v>84</v>
      </c>
      <c r="BR406" s="123">
        <v>94.382022471910119</v>
      </c>
      <c r="BS406" s="120">
        <v>89</v>
      </c>
      <c r="BT406" s="2"/>
      <c r="BU406" s="3"/>
      <c r="BV406" s="3"/>
      <c r="BW406" s="3"/>
      <c r="BX406" s="3"/>
    </row>
    <row r="407" spans="1:76" x14ac:dyDescent="0.25">
      <c r="A407" s="64" t="s">
        <v>879</v>
      </c>
      <c r="B407" s="65"/>
      <c r="C407" s="65" t="s">
        <v>64</v>
      </c>
      <c r="D407" s="66">
        <v>164.73618383924401</v>
      </c>
      <c r="E407" s="68"/>
      <c r="F407" s="100" t="s">
        <v>10231</v>
      </c>
      <c r="G407" s="65"/>
      <c r="H407" s="69" t="s">
        <v>879</v>
      </c>
      <c r="I407" s="70"/>
      <c r="J407" s="70"/>
      <c r="K407" s="69" t="s">
        <v>11612</v>
      </c>
      <c r="L407" s="73">
        <v>1</v>
      </c>
      <c r="M407" s="74">
        <v>5788.99072265625</v>
      </c>
      <c r="N407" s="74">
        <v>8735.5390625</v>
      </c>
      <c r="O407" s="75"/>
      <c r="P407" s="76"/>
      <c r="Q407" s="76"/>
      <c r="R407" s="86"/>
      <c r="S407" s="48">
        <v>2</v>
      </c>
      <c r="T407" s="48">
        <v>0</v>
      </c>
      <c r="U407" s="49">
        <v>0</v>
      </c>
      <c r="V407" s="49">
        <v>6.6399999999999999E-4</v>
      </c>
      <c r="W407" s="49">
        <v>2.5709999999999999E-3</v>
      </c>
      <c r="X407" s="49">
        <v>0.62214499999999995</v>
      </c>
      <c r="Y407" s="49">
        <v>0.5</v>
      </c>
      <c r="Z407" s="49">
        <v>0</v>
      </c>
      <c r="AA407" s="71">
        <v>407</v>
      </c>
      <c r="AB407" s="71"/>
      <c r="AC407" s="72"/>
      <c r="AD407" s="78" t="s">
        <v>6909</v>
      </c>
      <c r="AE407" s="78">
        <v>8201</v>
      </c>
      <c r="AF407" s="78">
        <v>8719</v>
      </c>
      <c r="AG407" s="78">
        <v>55705</v>
      </c>
      <c r="AH407" s="78">
        <v>62</v>
      </c>
      <c r="AI407" s="78">
        <v>-25200</v>
      </c>
      <c r="AJ407" s="78" t="s">
        <v>7640</v>
      </c>
      <c r="AK407" s="78" t="s">
        <v>8242</v>
      </c>
      <c r="AL407" s="82" t="s">
        <v>8728</v>
      </c>
      <c r="AM407" s="78" t="s">
        <v>9006</v>
      </c>
      <c r="AN407" s="80">
        <v>39836.778923611113</v>
      </c>
      <c r="AO407" s="82" t="s">
        <v>9405</v>
      </c>
      <c r="AP407" s="78" t="b">
        <v>0</v>
      </c>
      <c r="AQ407" s="78" t="b">
        <v>0</v>
      </c>
      <c r="AR407" s="78" t="b">
        <v>0</v>
      </c>
      <c r="AS407" s="78" t="s">
        <v>6304</v>
      </c>
      <c r="AT407" s="78">
        <v>532</v>
      </c>
      <c r="AU407" s="82" t="s">
        <v>9900</v>
      </c>
      <c r="AV407" s="78" t="b">
        <v>0</v>
      </c>
      <c r="AW407" s="78" t="s">
        <v>10419</v>
      </c>
      <c r="AX407" s="82" t="s">
        <v>10824</v>
      </c>
      <c r="AY407" s="78" t="s">
        <v>65</v>
      </c>
      <c r="AZ407" s="78" t="str">
        <f>REPLACE(INDEX(GroupVertices[Group], MATCH(Vertices[[#This Row],[Vertex]],GroupVertices[Vertex],0)),1,1,"")</f>
        <v>10</v>
      </c>
      <c r="BA407" s="48"/>
      <c r="BB407" s="48"/>
      <c r="BC407" s="48"/>
      <c r="BD407" s="48"/>
      <c r="BE407" s="48"/>
      <c r="BF407" s="48"/>
      <c r="BG407" s="48"/>
      <c r="BH407" s="48"/>
      <c r="BI407" s="48"/>
      <c r="BJ407" s="48"/>
      <c r="BK407" s="48"/>
      <c r="BL407" s="49"/>
      <c r="BM407" s="48"/>
      <c r="BN407" s="49"/>
      <c r="BO407" s="48"/>
      <c r="BP407" s="49"/>
      <c r="BQ407" s="48"/>
      <c r="BR407" s="49"/>
      <c r="BS407" s="48"/>
      <c r="BT407" s="2"/>
      <c r="BU407" s="3"/>
      <c r="BV407" s="3"/>
      <c r="BW407" s="3"/>
      <c r="BX407" s="3"/>
    </row>
    <row r="408" spans="1:76" x14ac:dyDescent="0.25">
      <c r="A408" s="64" t="s">
        <v>480</v>
      </c>
      <c r="B408" s="65"/>
      <c r="C408" s="65" t="s">
        <v>64</v>
      </c>
      <c r="D408" s="66">
        <v>162.00062763707749</v>
      </c>
      <c r="E408" s="68"/>
      <c r="F408" s="100" t="s">
        <v>3671</v>
      </c>
      <c r="G408" s="65"/>
      <c r="H408" s="69" t="s">
        <v>480</v>
      </c>
      <c r="I408" s="70"/>
      <c r="J408" s="70"/>
      <c r="K408" s="69" t="s">
        <v>11613</v>
      </c>
      <c r="L408" s="73">
        <v>1</v>
      </c>
      <c r="M408" s="74">
        <v>6938.876953125</v>
      </c>
      <c r="N408" s="74">
        <v>2288.006591796875</v>
      </c>
      <c r="O408" s="75"/>
      <c r="P408" s="76"/>
      <c r="Q408" s="76"/>
      <c r="R408" s="86"/>
      <c r="S408" s="48">
        <v>0</v>
      </c>
      <c r="T408" s="48">
        <v>1</v>
      </c>
      <c r="U408" s="49">
        <v>0</v>
      </c>
      <c r="V408" s="49">
        <v>0.33333299999999999</v>
      </c>
      <c r="W408" s="49">
        <v>0</v>
      </c>
      <c r="X408" s="49">
        <v>0.63829800000000003</v>
      </c>
      <c r="Y408" s="49">
        <v>0</v>
      </c>
      <c r="Z408" s="49">
        <v>0</v>
      </c>
      <c r="AA408" s="71">
        <v>408</v>
      </c>
      <c r="AB408" s="71"/>
      <c r="AC408" s="72"/>
      <c r="AD408" s="78" t="s">
        <v>6910</v>
      </c>
      <c r="AE408" s="78">
        <v>157</v>
      </c>
      <c r="AF408" s="78">
        <v>2</v>
      </c>
      <c r="AG408" s="78">
        <v>33</v>
      </c>
      <c r="AH408" s="78">
        <v>42</v>
      </c>
      <c r="AI408" s="78"/>
      <c r="AJ408" s="78"/>
      <c r="AK408" s="78"/>
      <c r="AL408" s="78"/>
      <c r="AM408" s="78"/>
      <c r="AN408" s="80">
        <v>43160.802453703705</v>
      </c>
      <c r="AO408" s="82" t="s">
        <v>9406</v>
      </c>
      <c r="AP408" s="78" t="b">
        <v>1</v>
      </c>
      <c r="AQ408" s="78" t="b">
        <v>0</v>
      </c>
      <c r="AR408" s="78" t="b">
        <v>0</v>
      </c>
      <c r="AS408" s="78" t="s">
        <v>6304</v>
      </c>
      <c r="AT408" s="78">
        <v>0</v>
      </c>
      <c r="AU408" s="78"/>
      <c r="AV408" s="78" t="b">
        <v>0</v>
      </c>
      <c r="AW408" s="78" t="s">
        <v>10419</v>
      </c>
      <c r="AX408" s="82" t="s">
        <v>10825</v>
      </c>
      <c r="AY408" s="78" t="s">
        <v>66</v>
      </c>
      <c r="AZ408" s="78" t="str">
        <f>REPLACE(INDEX(GroupVertices[Group], MATCH(Vertices[[#This Row],[Vertex]],GroupVertices[Vertex],0)),1,1,"")</f>
        <v>56</v>
      </c>
      <c r="BA408" s="48" t="s">
        <v>2137</v>
      </c>
      <c r="BB408" s="48" t="s">
        <v>2137</v>
      </c>
      <c r="BC408" s="48" t="s">
        <v>2566</v>
      </c>
      <c r="BD408" s="48" t="s">
        <v>2566</v>
      </c>
      <c r="BE408" s="48" t="s">
        <v>2788</v>
      </c>
      <c r="BF408" s="48" t="s">
        <v>2788</v>
      </c>
      <c r="BG408" s="120" t="s">
        <v>13387</v>
      </c>
      <c r="BH408" s="120" t="s">
        <v>13387</v>
      </c>
      <c r="BI408" s="120" t="s">
        <v>13909</v>
      </c>
      <c r="BJ408" s="120" t="s">
        <v>13909</v>
      </c>
      <c r="BK408" s="120">
        <v>1</v>
      </c>
      <c r="BL408" s="123">
        <v>5.2631578947368425</v>
      </c>
      <c r="BM408" s="120">
        <v>0</v>
      </c>
      <c r="BN408" s="123">
        <v>0</v>
      </c>
      <c r="BO408" s="120">
        <v>0</v>
      </c>
      <c r="BP408" s="123">
        <v>0</v>
      </c>
      <c r="BQ408" s="120">
        <v>18</v>
      </c>
      <c r="BR408" s="123">
        <v>94.736842105263165</v>
      </c>
      <c r="BS408" s="120">
        <v>19</v>
      </c>
      <c r="BT408" s="2"/>
      <c r="BU408" s="3"/>
      <c r="BV408" s="3"/>
      <c r="BW408" s="3"/>
      <c r="BX408" s="3"/>
    </row>
    <row r="409" spans="1:76" x14ac:dyDescent="0.25">
      <c r="A409" s="64" t="s">
        <v>481</v>
      </c>
      <c r="B409" s="65"/>
      <c r="C409" s="65" t="s">
        <v>64</v>
      </c>
      <c r="D409" s="66">
        <v>162.02416402748273</v>
      </c>
      <c r="E409" s="68"/>
      <c r="F409" s="100" t="s">
        <v>10232</v>
      </c>
      <c r="G409" s="65"/>
      <c r="H409" s="69" t="s">
        <v>481</v>
      </c>
      <c r="I409" s="70"/>
      <c r="J409" s="70"/>
      <c r="K409" s="69" t="s">
        <v>11614</v>
      </c>
      <c r="L409" s="73">
        <v>1</v>
      </c>
      <c r="M409" s="74">
        <v>1895.52197265625</v>
      </c>
      <c r="N409" s="74">
        <v>9009.259765625</v>
      </c>
      <c r="O409" s="75"/>
      <c r="P409" s="76"/>
      <c r="Q409" s="76"/>
      <c r="R409" s="86"/>
      <c r="S409" s="48">
        <v>1</v>
      </c>
      <c r="T409" s="48">
        <v>1</v>
      </c>
      <c r="U409" s="49">
        <v>0</v>
      </c>
      <c r="V409" s="49">
        <v>0</v>
      </c>
      <c r="W409" s="49">
        <v>0</v>
      </c>
      <c r="X409" s="49">
        <v>0.99999899999999997</v>
      </c>
      <c r="Y409" s="49">
        <v>0</v>
      </c>
      <c r="Z409" s="49" t="s">
        <v>15767</v>
      </c>
      <c r="AA409" s="71">
        <v>409</v>
      </c>
      <c r="AB409" s="71"/>
      <c r="AC409" s="72"/>
      <c r="AD409" s="78" t="s">
        <v>6911</v>
      </c>
      <c r="AE409" s="78">
        <v>158</v>
      </c>
      <c r="AF409" s="78">
        <v>77</v>
      </c>
      <c r="AG409" s="78">
        <v>501</v>
      </c>
      <c r="AH409" s="78">
        <v>129</v>
      </c>
      <c r="AI409" s="78"/>
      <c r="AJ409" s="78" t="s">
        <v>7641</v>
      </c>
      <c r="AK409" s="78" t="s">
        <v>8061</v>
      </c>
      <c r="AL409" s="78"/>
      <c r="AM409" s="78"/>
      <c r="AN409" s="80">
        <v>41314.810208333336</v>
      </c>
      <c r="AO409" s="82" t="s">
        <v>9407</v>
      </c>
      <c r="AP409" s="78" t="b">
        <v>1</v>
      </c>
      <c r="AQ409" s="78" t="b">
        <v>0</v>
      </c>
      <c r="AR409" s="78" t="b">
        <v>0</v>
      </c>
      <c r="AS409" s="78" t="s">
        <v>6304</v>
      </c>
      <c r="AT409" s="78">
        <v>5</v>
      </c>
      <c r="AU409" s="82" t="s">
        <v>9742</v>
      </c>
      <c r="AV409" s="78" t="b">
        <v>0</v>
      </c>
      <c r="AW409" s="78" t="s">
        <v>10419</v>
      </c>
      <c r="AX409" s="82" t="s">
        <v>10826</v>
      </c>
      <c r="AY409" s="78" t="s">
        <v>66</v>
      </c>
      <c r="AZ409" s="78" t="str">
        <f>REPLACE(INDEX(GroupVertices[Group], MATCH(Vertices[[#This Row],[Vertex]],GroupVertices[Vertex],0)),1,1,"")</f>
        <v>1</v>
      </c>
      <c r="BA409" s="48" t="s">
        <v>2158</v>
      </c>
      <c r="BB409" s="48" t="s">
        <v>2158</v>
      </c>
      <c r="BC409" s="48" t="s">
        <v>2550</v>
      </c>
      <c r="BD409" s="48" t="s">
        <v>2550</v>
      </c>
      <c r="BE409" s="48" t="s">
        <v>2806</v>
      </c>
      <c r="BF409" s="48" t="s">
        <v>2806</v>
      </c>
      <c r="BG409" s="120" t="s">
        <v>13403</v>
      </c>
      <c r="BH409" s="120" t="s">
        <v>13403</v>
      </c>
      <c r="BI409" s="120" t="s">
        <v>13926</v>
      </c>
      <c r="BJ409" s="120" t="s">
        <v>13926</v>
      </c>
      <c r="BK409" s="120">
        <v>1</v>
      </c>
      <c r="BL409" s="123">
        <v>3.125</v>
      </c>
      <c r="BM409" s="120">
        <v>0</v>
      </c>
      <c r="BN409" s="123">
        <v>0</v>
      </c>
      <c r="BO409" s="120">
        <v>0</v>
      </c>
      <c r="BP409" s="123">
        <v>0</v>
      </c>
      <c r="BQ409" s="120">
        <v>31</v>
      </c>
      <c r="BR409" s="123">
        <v>96.875</v>
      </c>
      <c r="BS409" s="120">
        <v>32</v>
      </c>
      <c r="BT409" s="2"/>
      <c r="BU409" s="3"/>
      <c r="BV409" s="3"/>
      <c r="BW409" s="3"/>
      <c r="BX409" s="3"/>
    </row>
    <row r="410" spans="1:76" x14ac:dyDescent="0.25">
      <c r="A410" s="64" t="s">
        <v>880</v>
      </c>
      <c r="B410" s="65"/>
      <c r="C410" s="65" t="s">
        <v>64</v>
      </c>
      <c r="D410" s="66">
        <v>176.22068708284698</v>
      </c>
      <c r="E410" s="68"/>
      <c r="F410" s="100" t="s">
        <v>10233</v>
      </c>
      <c r="G410" s="65"/>
      <c r="H410" s="69" t="s">
        <v>880</v>
      </c>
      <c r="I410" s="70"/>
      <c r="J410" s="70"/>
      <c r="K410" s="69" t="s">
        <v>11615</v>
      </c>
      <c r="L410" s="73">
        <v>1</v>
      </c>
      <c r="M410" s="74">
        <v>6779.03759765625</v>
      </c>
      <c r="N410" s="74">
        <v>8670.2587890625</v>
      </c>
      <c r="O410" s="75"/>
      <c r="P410" s="76"/>
      <c r="Q410" s="76"/>
      <c r="R410" s="86"/>
      <c r="S410" s="48">
        <v>1</v>
      </c>
      <c r="T410" s="48">
        <v>0</v>
      </c>
      <c r="U410" s="49">
        <v>0</v>
      </c>
      <c r="V410" s="49">
        <v>5.2099999999999998E-4</v>
      </c>
      <c r="W410" s="49">
        <v>7.2999999999999999E-5</v>
      </c>
      <c r="X410" s="49">
        <v>0.44013400000000003</v>
      </c>
      <c r="Y410" s="49">
        <v>0</v>
      </c>
      <c r="Z410" s="49">
        <v>0</v>
      </c>
      <c r="AA410" s="71">
        <v>410</v>
      </c>
      <c r="AB410" s="71"/>
      <c r="AC410" s="72"/>
      <c r="AD410" s="78" t="s">
        <v>6912</v>
      </c>
      <c r="AE410" s="78">
        <v>30849</v>
      </c>
      <c r="AF410" s="78">
        <v>45315</v>
      </c>
      <c r="AG410" s="78">
        <v>32575</v>
      </c>
      <c r="AH410" s="78">
        <v>206</v>
      </c>
      <c r="AI410" s="78">
        <v>-28800</v>
      </c>
      <c r="AJ410" s="78" t="s">
        <v>7642</v>
      </c>
      <c r="AK410" s="78" t="s">
        <v>8243</v>
      </c>
      <c r="AL410" s="82" t="s">
        <v>8729</v>
      </c>
      <c r="AM410" s="78" t="s">
        <v>9004</v>
      </c>
      <c r="AN410" s="80">
        <v>40008.038541666669</v>
      </c>
      <c r="AO410" s="82" t="s">
        <v>9408</v>
      </c>
      <c r="AP410" s="78" t="b">
        <v>0</v>
      </c>
      <c r="AQ410" s="78" t="b">
        <v>0</v>
      </c>
      <c r="AR410" s="78" t="b">
        <v>0</v>
      </c>
      <c r="AS410" s="78" t="s">
        <v>6304</v>
      </c>
      <c r="AT410" s="78">
        <v>2528</v>
      </c>
      <c r="AU410" s="82" t="s">
        <v>9901</v>
      </c>
      <c r="AV410" s="78" t="b">
        <v>0</v>
      </c>
      <c r="AW410" s="78" t="s">
        <v>10419</v>
      </c>
      <c r="AX410" s="82" t="s">
        <v>10827</v>
      </c>
      <c r="AY410" s="78" t="s">
        <v>65</v>
      </c>
      <c r="AZ410" s="78" t="str">
        <f>REPLACE(INDEX(GroupVertices[Group], MATCH(Vertices[[#This Row],[Vertex]],GroupVertices[Vertex],0)),1,1,"")</f>
        <v>10</v>
      </c>
      <c r="BA410" s="48"/>
      <c r="BB410" s="48"/>
      <c r="BC410" s="48"/>
      <c r="BD410" s="48"/>
      <c r="BE410" s="48"/>
      <c r="BF410" s="48"/>
      <c r="BG410" s="48"/>
      <c r="BH410" s="48"/>
      <c r="BI410" s="48"/>
      <c r="BJ410" s="48"/>
      <c r="BK410" s="48"/>
      <c r="BL410" s="49"/>
      <c r="BM410" s="48"/>
      <c r="BN410" s="49"/>
      <c r="BO410" s="48"/>
      <c r="BP410" s="49"/>
      <c r="BQ410" s="48"/>
      <c r="BR410" s="49"/>
      <c r="BS410" s="48"/>
      <c r="BT410" s="2"/>
      <c r="BU410" s="3"/>
      <c r="BV410" s="3"/>
      <c r="BW410" s="3"/>
      <c r="BX410" s="3"/>
    </row>
    <row r="411" spans="1:76" x14ac:dyDescent="0.25">
      <c r="A411" s="64" t="s">
        <v>881</v>
      </c>
      <c r="B411" s="65"/>
      <c r="C411" s="65" t="s">
        <v>64</v>
      </c>
      <c r="D411" s="66">
        <v>190.27222597331493</v>
      </c>
      <c r="E411" s="68"/>
      <c r="F411" s="100" t="s">
        <v>10234</v>
      </c>
      <c r="G411" s="65"/>
      <c r="H411" s="69" t="s">
        <v>881</v>
      </c>
      <c r="I411" s="70"/>
      <c r="J411" s="70"/>
      <c r="K411" s="69" t="s">
        <v>11616</v>
      </c>
      <c r="L411" s="73">
        <v>1</v>
      </c>
      <c r="M411" s="74">
        <v>6802.4384765625</v>
      </c>
      <c r="N411" s="74">
        <v>8996.1572265625</v>
      </c>
      <c r="O411" s="75"/>
      <c r="P411" s="76"/>
      <c r="Q411" s="76"/>
      <c r="R411" s="86"/>
      <c r="S411" s="48">
        <v>1</v>
      </c>
      <c r="T411" s="48">
        <v>0</v>
      </c>
      <c r="U411" s="49">
        <v>0</v>
      </c>
      <c r="V411" s="49">
        <v>5.2099999999999998E-4</v>
      </c>
      <c r="W411" s="49">
        <v>7.2999999999999999E-5</v>
      </c>
      <c r="X411" s="49">
        <v>0.44013400000000003</v>
      </c>
      <c r="Y411" s="49">
        <v>0</v>
      </c>
      <c r="Z411" s="49">
        <v>0</v>
      </c>
      <c r="AA411" s="71">
        <v>411</v>
      </c>
      <c r="AB411" s="71"/>
      <c r="AC411" s="72"/>
      <c r="AD411" s="78" t="s">
        <v>6913</v>
      </c>
      <c r="AE411" s="78">
        <v>4032</v>
      </c>
      <c r="AF411" s="78">
        <v>90091</v>
      </c>
      <c r="AG411" s="78">
        <v>11422</v>
      </c>
      <c r="AH411" s="78">
        <v>9194</v>
      </c>
      <c r="AI411" s="78">
        <v>-14400</v>
      </c>
      <c r="AJ411" s="78" t="s">
        <v>7643</v>
      </c>
      <c r="AK411" s="78" t="s">
        <v>8004</v>
      </c>
      <c r="AL411" s="82" t="s">
        <v>8730</v>
      </c>
      <c r="AM411" s="78" t="s">
        <v>9005</v>
      </c>
      <c r="AN411" s="80">
        <v>40130.530162037037</v>
      </c>
      <c r="AO411" s="82" t="s">
        <v>9409</v>
      </c>
      <c r="AP411" s="78" t="b">
        <v>0</v>
      </c>
      <c r="AQ411" s="78" t="b">
        <v>0</v>
      </c>
      <c r="AR411" s="78" t="b">
        <v>0</v>
      </c>
      <c r="AS411" s="78" t="s">
        <v>6304</v>
      </c>
      <c r="AT411" s="78">
        <v>3247</v>
      </c>
      <c r="AU411" s="82" t="s">
        <v>9902</v>
      </c>
      <c r="AV411" s="78" t="b">
        <v>1</v>
      </c>
      <c r="AW411" s="78" t="s">
        <v>10419</v>
      </c>
      <c r="AX411" s="82" t="s">
        <v>10828</v>
      </c>
      <c r="AY411" s="78" t="s">
        <v>65</v>
      </c>
      <c r="AZ411" s="78" t="str">
        <f>REPLACE(INDEX(GroupVertices[Group], MATCH(Vertices[[#This Row],[Vertex]],GroupVertices[Vertex],0)),1,1,"")</f>
        <v>10</v>
      </c>
      <c r="BA411" s="48"/>
      <c r="BB411" s="48"/>
      <c r="BC411" s="48"/>
      <c r="BD411" s="48"/>
      <c r="BE411" s="48"/>
      <c r="BF411" s="48"/>
      <c r="BG411" s="48"/>
      <c r="BH411" s="48"/>
      <c r="BI411" s="48"/>
      <c r="BJ411" s="48"/>
      <c r="BK411" s="48"/>
      <c r="BL411" s="49"/>
      <c r="BM411" s="48"/>
      <c r="BN411" s="49"/>
      <c r="BO411" s="48"/>
      <c r="BP411" s="49"/>
      <c r="BQ411" s="48"/>
      <c r="BR411" s="49"/>
      <c r="BS411" s="48"/>
      <c r="BT411" s="2"/>
      <c r="BU411" s="3"/>
      <c r="BV411" s="3"/>
      <c r="BW411" s="3"/>
      <c r="BX411" s="3"/>
    </row>
    <row r="412" spans="1:76" x14ac:dyDescent="0.25">
      <c r="A412" s="64" t="s">
        <v>882</v>
      </c>
      <c r="B412" s="65"/>
      <c r="C412" s="65" t="s">
        <v>64</v>
      </c>
      <c r="D412" s="66">
        <v>162.07845463468414</v>
      </c>
      <c r="E412" s="68"/>
      <c r="F412" s="100" t="s">
        <v>10235</v>
      </c>
      <c r="G412" s="65"/>
      <c r="H412" s="69" t="s">
        <v>882</v>
      </c>
      <c r="I412" s="70"/>
      <c r="J412" s="70"/>
      <c r="K412" s="69" t="s">
        <v>11617</v>
      </c>
      <c r="L412" s="73">
        <v>1</v>
      </c>
      <c r="M412" s="74">
        <v>6595.966796875</v>
      </c>
      <c r="N412" s="74">
        <v>8399.16015625</v>
      </c>
      <c r="O412" s="75"/>
      <c r="P412" s="76"/>
      <c r="Q412" s="76"/>
      <c r="R412" s="86"/>
      <c r="S412" s="48">
        <v>1</v>
      </c>
      <c r="T412" s="48">
        <v>0</v>
      </c>
      <c r="U412" s="49">
        <v>0</v>
      </c>
      <c r="V412" s="49">
        <v>5.2099999999999998E-4</v>
      </c>
      <c r="W412" s="49">
        <v>7.2999999999999999E-5</v>
      </c>
      <c r="X412" s="49">
        <v>0.44013400000000003</v>
      </c>
      <c r="Y412" s="49">
        <v>0</v>
      </c>
      <c r="Z412" s="49">
        <v>0</v>
      </c>
      <c r="AA412" s="71">
        <v>412</v>
      </c>
      <c r="AB412" s="71"/>
      <c r="AC412" s="72"/>
      <c r="AD412" s="78" t="s">
        <v>6914</v>
      </c>
      <c r="AE412" s="78">
        <v>186</v>
      </c>
      <c r="AF412" s="78">
        <v>250</v>
      </c>
      <c r="AG412" s="78">
        <v>530</v>
      </c>
      <c r="AH412" s="78">
        <v>481</v>
      </c>
      <c r="AI412" s="78">
        <v>-25200</v>
      </c>
      <c r="AJ412" s="78" t="s">
        <v>7644</v>
      </c>
      <c r="AK412" s="78" t="s">
        <v>8031</v>
      </c>
      <c r="AL412" s="82" t="s">
        <v>8731</v>
      </c>
      <c r="AM412" s="78" t="s">
        <v>9004</v>
      </c>
      <c r="AN412" s="80">
        <v>42544.21429398148</v>
      </c>
      <c r="AO412" s="82" t="s">
        <v>9410</v>
      </c>
      <c r="AP412" s="78" t="b">
        <v>0</v>
      </c>
      <c r="AQ412" s="78" t="b">
        <v>0</v>
      </c>
      <c r="AR412" s="78" t="b">
        <v>1</v>
      </c>
      <c r="AS412" s="78" t="s">
        <v>6304</v>
      </c>
      <c r="AT412" s="78">
        <v>56</v>
      </c>
      <c r="AU412" s="82" t="s">
        <v>9742</v>
      </c>
      <c r="AV412" s="78" t="b">
        <v>0</v>
      </c>
      <c r="AW412" s="78" t="s">
        <v>10419</v>
      </c>
      <c r="AX412" s="82" t="s">
        <v>10829</v>
      </c>
      <c r="AY412" s="78" t="s">
        <v>65</v>
      </c>
      <c r="AZ412" s="78" t="str">
        <f>REPLACE(INDEX(GroupVertices[Group], MATCH(Vertices[[#This Row],[Vertex]],GroupVertices[Vertex],0)),1,1,"")</f>
        <v>10</v>
      </c>
      <c r="BA412" s="48"/>
      <c r="BB412" s="48"/>
      <c r="BC412" s="48"/>
      <c r="BD412" s="48"/>
      <c r="BE412" s="48"/>
      <c r="BF412" s="48"/>
      <c r="BG412" s="48"/>
      <c r="BH412" s="48"/>
      <c r="BI412" s="48"/>
      <c r="BJ412" s="48"/>
      <c r="BK412" s="48"/>
      <c r="BL412" s="49"/>
      <c r="BM412" s="48"/>
      <c r="BN412" s="49"/>
      <c r="BO412" s="48"/>
      <c r="BP412" s="49"/>
      <c r="BQ412" s="48"/>
      <c r="BR412" s="49"/>
      <c r="BS412" s="48"/>
      <c r="BT412" s="2"/>
      <c r="BU412" s="3"/>
      <c r="BV412" s="3"/>
      <c r="BW412" s="3"/>
      <c r="BX412" s="3"/>
    </row>
    <row r="413" spans="1:76" x14ac:dyDescent="0.25">
      <c r="A413" s="64" t="s">
        <v>483</v>
      </c>
      <c r="B413" s="65"/>
      <c r="C413" s="65" t="s">
        <v>64</v>
      </c>
      <c r="D413" s="66">
        <v>162.15910599913943</v>
      </c>
      <c r="E413" s="68"/>
      <c r="F413" s="100" t="s">
        <v>3672</v>
      </c>
      <c r="G413" s="65"/>
      <c r="H413" s="69" t="s">
        <v>483</v>
      </c>
      <c r="I413" s="70"/>
      <c r="J413" s="70"/>
      <c r="K413" s="69" t="s">
        <v>11618</v>
      </c>
      <c r="L413" s="73">
        <v>1</v>
      </c>
      <c r="M413" s="74">
        <v>8053.12548828125</v>
      </c>
      <c r="N413" s="74">
        <v>3484.945556640625</v>
      </c>
      <c r="O413" s="75"/>
      <c r="P413" s="76"/>
      <c r="Q413" s="76"/>
      <c r="R413" s="86"/>
      <c r="S413" s="48">
        <v>1</v>
      </c>
      <c r="T413" s="48">
        <v>2</v>
      </c>
      <c r="U413" s="49">
        <v>0</v>
      </c>
      <c r="V413" s="49">
        <v>1</v>
      </c>
      <c r="W413" s="49">
        <v>0</v>
      </c>
      <c r="X413" s="49">
        <v>0.99999899999999997</v>
      </c>
      <c r="Y413" s="49">
        <v>0</v>
      </c>
      <c r="Z413" s="49">
        <v>0</v>
      </c>
      <c r="AA413" s="71">
        <v>413</v>
      </c>
      <c r="AB413" s="71"/>
      <c r="AC413" s="72"/>
      <c r="AD413" s="78" t="s">
        <v>6915</v>
      </c>
      <c r="AE413" s="78">
        <v>411</v>
      </c>
      <c r="AF413" s="78">
        <v>507</v>
      </c>
      <c r="AG413" s="78">
        <v>603</v>
      </c>
      <c r="AH413" s="78">
        <v>220</v>
      </c>
      <c r="AI413" s="78">
        <v>3600</v>
      </c>
      <c r="AJ413" s="78" t="s">
        <v>7645</v>
      </c>
      <c r="AK413" s="78" t="s">
        <v>6431</v>
      </c>
      <c r="AL413" s="82" t="s">
        <v>8732</v>
      </c>
      <c r="AM413" s="78" t="s">
        <v>9038</v>
      </c>
      <c r="AN413" s="80">
        <v>41132.663229166668</v>
      </c>
      <c r="AO413" s="82" t="s">
        <v>9411</v>
      </c>
      <c r="AP413" s="78" t="b">
        <v>0</v>
      </c>
      <c r="AQ413" s="78" t="b">
        <v>0</v>
      </c>
      <c r="AR413" s="78" t="b">
        <v>0</v>
      </c>
      <c r="AS413" s="78" t="s">
        <v>6310</v>
      </c>
      <c r="AT413" s="78">
        <v>30</v>
      </c>
      <c r="AU413" s="82" t="s">
        <v>9903</v>
      </c>
      <c r="AV413" s="78" t="b">
        <v>0</v>
      </c>
      <c r="AW413" s="78" t="s">
        <v>10419</v>
      </c>
      <c r="AX413" s="82" t="s">
        <v>10830</v>
      </c>
      <c r="AY413" s="78" t="s">
        <v>66</v>
      </c>
      <c r="AZ413" s="78" t="str">
        <f>REPLACE(INDEX(GroupVertices[Group], MATCH(Vertices[[#This Row],[Vertex]],GroupVertices[Vertex],0)),1,1,"")</f>
        <v>85</v>
      </c>
      <c r="BA413" s="48" t="s">
        <v>12899</v>
      </c>
      <c r="BB413" s="48" t="s">
        <v>12899</v>
      </c>
      <c r="BC413" s="48" t="s">
        <v>12256</v>
      </c>
      <c r="BD413" s="48" t="s">
        <v>13015</v>
      </c>
      <c r="BE413" s="48" t="s">
        <v>13071</v>
      </c>
      <c r="BF413" s="48" t="s">
        <v>13150</v>
      </c>
      <c r="BG413" s="120" t="s">
        <v>13404</v>
      </c>
      <c r="BH413" s="120" t="s">
        <v>13670</v>
      </c>
      <c r="BI413" s="120" t="s">
        <v>13927</v>
      </c>
      <c r="BJ413" s="120" t="s">
        <v>14165</v>
      </c>
      <c r="BK413" s="120">
        <v>0</v>
      </c>
      <c r="BL413" s="123">
        <v>0</v>
      </c>
      <c r="BM413" s="120">
        <v>0</v>
      </c>
      <c r="BN413" s="123">
        <v>0</v>
      </c>
      <c r="BO413" s="120">
        <v>0</v>
      </c>
      <c r="BP413" s="123">
        <v>0</v>
      </c>
      <c r="BQ413" s="120">
        <v>38</v>
      </c>
      <c r="BR413" s="123">
        <v>100</v>
      </c>
      <c r="BS413" s="120">
        <v>38</v>
      </c>
      <c r="BT413" s="2"/>
      <c r="BU413" s="3"/>
      <c r="BV413" s="3"/>
      <c r="BW413" s="3"/>
      <c r="BX413" s="3"/>
    </row>
    <row r="414" spans="1:76" x14ac:dyDescent="0.25">
      <c r="A414" s="64" t="s">
        <v>516</v>
      </c>
      <c r="B414" s="65"/>
      <c r="C414" s="65" t="s">
        <v>64</v>
      </c>
      <c r="D414" s="66">
        <v>162.92325414096294</v>
      </c>
      <c r="E414" s="68"/>
      <c r="F414" s="100" t="s">
        <v>3694</v>
      </c>
      <c r="G414" s="65"/>
      <c r="H414" s="69" t="s">
        <v>516</v>
      </c>
      <c r="I414" s="70"/>
      <c r="J414" s="70"/>
      <c r="K414" s="69" t="s">
        <v>11619</v>
      </c>
      <c r="L414" s="73">
        <v>1</v>
      </c>
      <c r="M414" s="74">
        <v>8053.12548828125</v>
      </c>
      <c r="N414" s="74">
        <v>3302.61083984375</v>
      </c>
      <c r="O414" s="75"/>
      <c r="P414" s="76"/>
      <c r="Q414" s="76"/>
      <c r="R414" s="86"/>
      <c r="S414" s="48">
        <v>2</v>
      </c>
      <c r="T414" s="48">
        <v>1</v>
      </c>
      <c r="U414" s="49">
        <v>0</v>
      </c>
      <c r="V414" s="49">
        <v>1</v>
      </c>
      <c r="W414" s="49">
        <v>0</v>
      </c>
      <c r="X414" s="49">
        <v>0.99999899999999997</v>
      </c>
      <c r="Y414" s="49">
        <v>0</v>
      </c>
      <c r="Z414" s="49">
        <v>0</v>
      </c>
      <c r="AA414" s="71">
        <v>414</v>
      </c>
      <c r="AB414" s="71"/>
      <c r="AC414" s="72"/>
      <c r="AD414" s="78" t="s">
        <v>6916</v>
      </c>
      <c r="AE414" s="78">
        <v>36</v>
      </c>
      <c r="AF414" s="78">
        <v>2942</v>
      </c>
      <c r="AG414" s="78">
        <v>201</v>
      </c>
      <c r="AH414" s="78">
        <v>43</v>
      </c>
      <c r="AI414" s="78"/>
      <c r="AJ414" s="78" t="s">
        <v>7646</v>
      </c>
      <c r="AK414" s="78" t="s">
        <v>8021</v>
      </c>
      <c r="AL414" s="82" t="s">
        <v>8733</v>
      </c>
      <c r="AM414" s="78"/>
      <c r="AN414" s="80">
        <v>41788.354467592595</v>
      </c>
      <c r="AO414" s="82" t="s">
        <v>9412</v>
      </c>
      <c r="AP414" s="78" t="b">
        <v>1</v>
      </c>
      <c r="AQ414" s="78" t="b">
        <v>0</v>
      </c>
      <c r="AR414" s="78" t="b">
        <v>0</v>
      </c>
      <c r="AS414" s="78" t="s">
        <v>6310</v>
      </c>
      <c r="AT414" s="78">
        <v>22</v>
      </c>
      <c r="AU414" s="82" t="s">
        <v>9742</v>
      </c>
      <c r="AV414" s="78" t="b">
        <v>0</v>
      </c>
      <c r="AW414" s="78" t="s">
        <v>10419</v>
      </c>
      <c r="AX414" s="82" t="s">
        <v>10831</v>
      </c>
      <c r="AY414" s="78" t="s">
        <v>66</v>
      </c>
      <c r="AZ414" s="78" t="str">
        <f>REPLACE(INDEX(GroupVertices[Group], MATCH(Vertices[[#This Row],[Vertex]],GroupVertices[Vertex],0)),1,1,"")</f>
        <v>85</v>
      </c>
      <c r="BA414" s="48" t="s">
        <v>2185</v>
      </c>
      <c r="BB414" s="48" t="s">
        <v>2185</v>
      </c>
      <c r="BC414" s="48" t="s">
        <v>2507</v>
      </c>
      <c r="BD414" s="48" t="s">
        <v>2507</v>
      </c>
      <c r="BE414" s="48" t="s">
        <v>2826</v>
      </c>
      <c r="BF414" s="48" t="s">
        <v>2826</v>
      </c>
      <c r="BG414" s="120" t="s">
        <v>13405</v>
      </c>
      <c r="BH414" s="120" t="s">
        <v>13405</v>
      </c>
      <c r="BI414" s="120" t="s">
        <v>13928</v>
      </c>
      <c r="BJ414" s="120" t="s">
        <v>13928</v>
      </c>
      <c r="BK414" s="120">
        <v>0</v>
      </c>
      <c r="BL414" s="123">
        <v>0</v>
      </c>
      <c r="BM414" s="120">
        <v>0</v>
      </c>
      <c r="BN414" s="123">
        <v>0</v>
      </c>
      <c r="BO414" s="120">
        <v>0</v>
      </c>
      <c r="BP414" s="123">
        <v>0</v>
      </c>
      <c r="BQ414" s="120">
        <v>8</v>
      </c>
      <c r="BR414" s="123">
        <v>100</v>
      </c>
      <c r="BS414" s="120">
        <v>8</v>
      </c>
      <c r="BT414" s="2"/>
      <c r="BU414" s="3"/>
      <c r="BV414" s="3"/>
      <c r="BW414" s="3"/>
      <c r="BX414" s="3"/>
    </row>
    <row r="415" spans="1:76" x14ac:dyDescent="0.25">
      <c r="A415" s="64" t="s">
        <v>883</v>
      </c>
      <c r="B415" s="65"/>
      <c r="C415" s="65" t="s">
        <v>64</v>
      </c>
      <c r="D415" s="66">
        <v>162.07594408637425</v>
      </c>
      <c r="E415" s="68"/>
      <c r="F415" s="100" t="s">
        <v>10236</v>
      </c>
      <c r="G415" s="65"/>
      <c r="H415" s="69" t="s">
        <v>883</v>
      </c>
      <c r="I415" s="70"/>
      <c r="J415" s="70"/>
      <c r="K415" s="69" t="s">
        <v>11620</v>
      </c>
      <c r="L415" s="73">
        <v>1</v>
      </c>
      <c r="M415" s="74">
        <v>5022.97265625</v>
      </c>
      <c r="N415" s="74">
        <v>1961.535400390625</v>
      </c>
      <c r="O415" s="75"/>
      <c r="P415" s="76"/>
      <c r="Q415" s="76"/>
      <c r="R415" s="86"/>
      <c r="S415" s="48">
        <v>1</v>
      </c>
      <c r="T415" s="48">
        <v>0</v>
      </c>
      <c r="U415" s="49">
        <v>0</v>
      </c>
      <c r="V415" s="49">
        <v>5.2599999999999999E-4</v>
      </c>
      <c r="W415" s="49">
        <v>1.9000000000000001E-5</v>
      </c>
      <c r="X415" s="49">
        <v>0.43053799999999998</v>
      </c>
      <c r="Y415" s="49">
        <v>0</v>
      </c>
      <c r="Z415" s="49">
        <v>0</v>
      </c>
      <c r="AA415" s="71">
        <v>415</v>
      </c>
      <c r="AB415" s="71"/>
      <c r="AC415" s="72"/>
      <c r="AD415" s="78" t="s">
        <v>6917</v>
      </c>
      <c r="AE415" s="78">
        <v>193</v>
      </c>
      <c r="AF415" s="78">
        <v>242</v>
      </c>
      <c r="AG415" s="78">
        <v>28</v>
      </c>
      <c r="AH415" s="78">
        <v>5</v>
      </c>
      <c r="AI415" s="78">
        <v>3600</v>
      </c>
      <c r="AJ415" s="78" t="s">
        <v>7647</v>
      </c>
      <c r="AK415" s="78" t="s">
        <v>8244</v>
      </c>
      <c r="AL415" s="82" t="s">
        <v>8734</v>
      </c>
      <c r="AM415" s="78" t="s">
        <v>8285</v>
      </c>
      <c r="AN415" s="80">
        <v>39166.768761574072</v>
      </c>
      <c r="AO415" s="82" t="s">
        <v>9413</v>
      </c>
      <c r="AP415" s="78" t="b">
        <v>0</v>
      </c>
      <c r="AQ415" s="78" t="b">
        <v>0</v>
      </c>
      <c r="AR415" s="78" t="b">
        <v>0</v>
      </c>
      <c r="AS415" s="78" t="s">
        <v>6304</v>
      </c>
      <c r="AT415" s="78">
        <v>10</v>
      </c>
      <c r="AU415" s="82" t="s">
        <v>9741</v>
      </c>
      <c r="AV415" s="78" t="b">
        <v>0</v>
      </c>
      <c r="AW415" s="78" t="s">
        <v>10419</v>
      </c>
      <c r="AX415" s="82" t="s">
        <v>10832</v>
      </c>
      <c r="AY415" s="78" t="s">
        <v>65</v>
      </c>
      <c r="AZ415" s="78" t="str">
        <f>REPLACE(INDEX(GroupVertices[Group], MATCH(Vertices[[#This Row],[Vertex]],GroupVertices[Vertex],0)),1,1,"")</f>
        <v>9</v>
      </c>
      <c r="BA415" s="48"/>
      <c r="BB415" s="48"/>
      <c r="BC415" s="48"/>
      <c r="BD415" s="48"/>
      <c r="BE415" s="48"/>
      <c r="BF415" s="48"/>
      <c r="BG415" s="48"/>
      <c r="BH415" s="48"/>
      <c r="BI415" s="48"/>
      <c r="BJ415" s="48"/>
      <c r="BK415" s="48"/>
      <c r="BL415" s="49"/>
      <c r="BM415" s="48"/>
      <c r="BN415" s="49"/>
      <c r="BO415" s="48"/>
      <c r="BP415" s="49"/>
      <c r="BQ415" s="48"/>
      <c r="BR415" s="49"/>
      <c r="BS415" s="48"/>
      <c r="BT415" s="2"/>
      <c r="BU415" s="3"/>
      <c r="BV415" s="3"/>
      <c r="BW415" s="3"/>
      <c r="BX415" s="3"/>
    </row>
    <row r="416" spans="1:76" x14ac:dyDescent="0.25">
      <c r="A416" s="64" t="s">
        <v>485</v>
      </c>
      <c r="B416" s="65"/>
      <c r="C416" s="65" t="s">
        <v>64</v>
      </c>
      <c r="D416" s="66">
        <v>162.11391612956137</v>
      </c>
      <c r="E416" s="68"/>
      <c r="F416" s="100" t="s">
        <v>3674</v>
      </c>
      <c r="G416" s="65"/>
      <c r="H416" s="69" t="s">
        <v>485</v>
      </c>
      <c r="I416" s="70"/>
      <c r="J416" s="70"/>
      <c r="K416" s="69" t="s">
        <v>11621</v>
      </c>
      <c r="L416" s="73">
        <v>1</v>
      </c>
      <c r="M416" s="74">
        <v>8053.12548828125</v>
      </c>
      <c r="N416" s="74">
        <v>2767.370361328125</v>
      </c>
      <c r="O416" s="75"/>
      <c r="P416" s="76"/>
      <c r="Q416" s="76"/>
      <c r="R416" s="86"/>
      <c r="S416" s="48">
        <v>2</v>
      </c>
      <c r="T416" s="48">
        <v>1</v>
      </c>
      <c r="U416" s="49">
        <v>0</v>
      </c>
      <c r="V416" s="49">
        <v>1</v>
      </c>
      <c r="W416" s="49">
        <v>0</v>
      </c>
      <c r="X416" s="49">
        <v>1.2982450000000001</v>
      </c>
      <c r="Y416" s="49">
        <v>0</v>
      </c>
      <c r="Z416" s="49">
        <v>0</v>
      </c>
      <c r="AA416" s="71">
        <v>416</v>
      </c>
      <c r="AB416" s="71"/>
      <c r="AC416" s="72"/>
      <c r="AD416" s="78" t="s">
        <v>485</v>
      </c>
      <c r="AE416" s="78">
        <v>480</v>
      </c>
      <c r="AF416" s="78">
        <v>363</v>
      </c>
      <c r="AG416" s="78">
        <v>2385</v>
      </c>
      <c r="AH416" s="78">
        <v>182</v>
      </c>
      <c r="AI416" s="78">
        <v>-28800</v>
      </c>
      <c r="AJ416" s="78" t="s">
        <v>7648</v>
      </c>
      <c r="AK416" s="78" t="s">
        <v>8019</v>
      </c>
      <c r="AL416" s="82" t="s">
        <v>8735</v>
      </c>
      <c r="AM416" s="78" t="s">
        <v>9004</v>
      </c>
      <c r="AN416" s="80">
        <v>40845.417696759258</v>
      </c>
      <c r="AO416" s="82" t="s">
        <v>9414</v>
      </c>
      <c r="AP416" s="78" t="b">
        <v>0</v>
      </c>
      <c r="AQ416" s="78" t="b">
        <v>0</v>
      </c>
      <c r="AR416" s="78" t="b">
        <v>0</v>
      </c>
      <c r="AS416" s="78" t="s">
        <v>6305</v>
      </c>
      <c r="AT416" s="78">
        <v>339</v>
      </c>
      <c r="AU416" s="82" t="s">
        <v>9749</v>
      </c>
      <c r="AV416" s="78" t="b">
        <v>0</v>
      </c>
      <c r="AW416" s="78" t="s">
        <v>10419</v>
      </c>
      <c r="AX416" s="82" t="s">
        <v>10833</v>
      </c>
      <c r="AY416" s="78" t="s">
        <v>66</v>
      </c>
      <c r="AZ416" s="78" t="str">
        <f>REPLACE(INDEX(GroupVertices[Group], MATCH(Vertices[[#This Row],[Vertex]],GroupVertices[Vertex],0)),1,1,"")</f>
        <v>84</v>
      </c>
      <c r="BA416" s="48" t="s">
        <v>2164</v>
      </c>
      <c r="BB416" s="48" t="s">
        <v>2164</v>
      </c>
      <c r="BC416" s="48" t="s">
        <v>2574</v>
      </c>
      <c r="BD416" s="48" t="s">
        <v>2574</v>
      </c>
      <c r="BE416" s="48" t="s">
        <v>2809</v>
      </c>
      <c r="BF416" s="48" t="s">
        <v>2809</v>
      </c>
      <c r="BG416" s="120" t="s">
        <v>13406</v>
      </c>
      <c r="BH416" s="120" t="s">
        <v>13406</v>
      </c>
      <c r="BI416" s="120" t="s">
        <v>13929</v>
      </c>
      <c r="BJ416" s="120" t="s">
        <v>13929</v>
      </c>
      <c r="BK416" s="120">
        <v>0</v>
      </c>
      <c r="BL416" s="123">
        <v>0</v>
      </c>
      <c r="BM416" s="120">
        <v>1</v>
      </c>
      <c r="BN416" s="123">
        <v>5.5555555555555554</v>
      </c>
      <c r="BO416" s="120">
        <v>0</v>
      </c>
      <c r="BP416" s="123">
        <v>0</v>
      </c>
      <c r="BQ416" s="120">
        <v>17</v>
      </c>
      <c r="BR416" s="123">
        <v>94.444444444444443</v>
      </c>
      <c r="BS416" s="120">
        <v>18</v>
      </c>
      <c r="BT416" s="2"/>
      <c r="BU416" s="3"/>
      <c r="BV416" s="3"/>
      <c r="BW416" s="3"/>
      <c r="BX416" s="3"/>
    </row>
    <row r="417" spans="1:76" x14ac:dyDescent="0.25">
      <c r="A417" s="64" t="s">
        <v>486</v>
      </c>
      <c r="B417" s="65"/>
      <c r="C417" s="65" t="s">
        <v>64</v>
      </c>
      <c r="D417" s="66">
        <v>162.29624470056731</v>
      </c>
      <c r="E417" s="68"/>
      <c r="F417" s="100" t="s">
        <v>3675</v>
      </c>
      <c r="G417" s="65"/>
      <c r="H417" s="69" t="s">
        <v>486</v>
      </c>
      <c r="I417" s="70"/>
      <c r="J417" s="70"/>
      <c r="K417" s="69" t="s">
        <v>11622</v>
      </c>
      <c r="L417" s="73">
        <v>1</v>
      </c>
      <c r="M417" s="74">
        <v>8053.12548828125</v>
      </c>
      <c r="N417" s="74">
        <v>2585.03564453125</v>
      </c>
      <c r="O417" s="75"/>
      <c r="P417" s="76"/>
      <c r="Q417" s="76"/>
      <c r="R417" s="86"/>
      <c r="S417" s="48">
        <v>0</v>
      </c>
      <c r="T417" s="48">
        <v>1</v>
      </c>
      <c r="U417" s="49">
        <v>0</v>
      </c>
      <c r="V417" s="49">
        <v>1</v>
      </c>
      <c r="W417" s="49">
        <v>0</v>
      </c>
      <c r="X417" s="49">
        <v>0.70175399999999999</v>
      </c>
      <c r="Y417" s="49">
        <v>0</v>
      </c>
      <c r="Z417" s="49">
        <v>0</v>
      </c>
      <c r="AA417" s="71">
        <v>417</v>
      </c>
      <c r="AB417" s="71"/>
      <c r="AC417" s="72"/>
      <c r="AD417" s="78" t="s">
        <v>6918</v>
      </c>
      <c r="AE417" s="78">
        <v>404</v>
      </c>
      <c r="AF417" s="78">
        <v>944</v>
      </c>
      <c r="AG417" s="78">
        <v>31742</v>
      </c>
      <c r="AH417" s="78">
        <v>25121</v>
      </c>
      <c r="AI417" s="78">
        <v>3600</v>
      </c>
      <c r="AJ417" s="78" t="s">
        <v>7649</v>
      </c>
      <c r="AK417" s="78" t="s">
        <v>8245</v>
      </c>
      <c r="AL417" s="78"/>
      <c r="AM417" s="78" t="s">
        <v>8068</v>
      </c>
      <c r="AN417" s="80">
        <v>41731.854398148149</v>
      </c>
      <c r="AO417" s="82" t="s">
        <v>9415</v>
      </c>
      <c r="AP417" s="78" t="b">
        <v>0</v>
      </c>
      <c r="AQ417" s="78" t="b">
        <v>0</v>
      </c>
      <c r="AR417" s="78" t="b">
        <v>1</v>
      </c>
      <c r="AS417" s="78" t="s">
        <v>6305</v>
      </c>
      <c r="AT417" s="78">
        <v>801</v>
      </c>
      <c r="AU417" s="82" t="s">
        <v>9742</v>
      </c>
      <c r="AV417" s="78" t="b">
        <v>0</v>
      </c>
      <c r="AW417" s="78" t="s">
        <v>10419</v>
      </c>
      <c r="AX417" s="82" t="s">
        <v>10834</v>
      </c>
      <c r="AY417" s="78" t="s">
        <v>66</v>
      </c>
      <c r="AZ417" s="78" t="str">
        <f>REPLACE(INDEX(GroupVertices[Group], MATCH(Vertices[[#This Row],[Vertex]],GroupVertices[Vertex],0)),1,1,"")</f>
        <v>84</v>
      </c>
      <c r="BA417" s="48"/>
      <c r="BB417" s="48"/>
      <c r="BC417" s="48"/>
      <c r="BD417" s="48"/>
      <c r="BE417" s="48"/>
      <c r="BF417" s="48"/>
      <c r="BG417" s="120" t="s">
        <v>13407</v>
      </c>
      <c r="BH417" s="120" t="s">
        <v>13407</v>
      </c>
      <c r="BI417" s="120" t="s">
        <v>13930</v>
      </c>
      <c r="BJ417" s="120" t="s">
        <v>13930</v>
      </c>
      <c r="BK417" s="120">
        <v>0</v>
      </c>
      <c r="BL417" s="123">
        <v>0</v>
      </c>
      <c r="BM417" s="120">
        <v>1</v>
      </c>
      <c r="BN417" s="123">
        <v>5.5555555555555554</v>
      </c>
      <c r="BO417" s="120">
        <v>0</v>
      </c>
      <c r="BP417" s="123">
        <v>0</v>
      </c>
      <c r="BQ417" s="120">
        <v>17</v>
      </c>
      <c r="BR417" s="123">
        <v>94.444444444444443</v>
      </c>
      <c r="BS417" s="120">
        <v>18</v>
      </c>
      <c r="BT417" s="2"/>
      <c r="BU417" s="3"/>
      <c r="BV417" s="3"/>
      <c r="BW417" s="3"/>
      <c r="BX417" s="3"/>
    </row>
    <row r="418" spans="1:76" x14ac:dyDescent="0.25">
      <c r="A418" s="64" t="s">
        <v>487</v>
      </c>
      <c r="B418" s="65"/>
      <c r="C418" s="65" t="s">
        <v>64</v>
      </c>
      <c r="D418" s="66">
        <v>162.57271883319422</v>
      </c>
      <c r="E418" s="68"/>
      <c r="F418" s="100" t="s">
        <v>3676</v>
      </c>
      <c r="G418" s="65"/>
      <c r="H418" s="69" t="s">
        <v>487</v>
      </c>
      <c r="I418" s="70"/>
      <c r="J418" s="70"/>
      <c r="K418" s="69" t="s">
        <v>11623</v>
      </c>
      <c r="L418" s="73">
        <v>1</v>
      </c>
      <c r="M418" s="74">
        <v>5783.95947265625</v>
      </c>
      <c r="N418" s="74">
        <v>3152.6259765625</v>
      </c>
      <c r="O418" s="75"/>
      <c r="P418" s="76"/>
      <c r="Q418" s="76"/>
      <c r="R418" s="86"/>
      <c r="S418" s="48">
        <v>0</v>
      </c>
      <c r="T418" s="48">
        <v>1</v>
      </c>
      <c r="U418" s="49">
        <v>0</v>
      </c>
      <c r="V418" s="49">
        <v>0.1</v>
      </c>
      <c r="W418" s="49">
        <v>0</v>
      </c>
      <c r="X418" s="49">
        <v>0.48119099999999998</v>
      </c>
      <c r="Y418" s="49">
        <v>0</v>
      </c>
      <c r="Z418" s="49">
        <v>0</v>
      </c>
      <c r="AA418" s="71">
        <v>418</v>
      </c>
      <c r="AB418" s="71"/>
      <c r="AC418" s="72"/>
      <c r="AD418" s="78" t="s">
        <v>6919</v>
      </c>
      <c r="AE418" s="78">
        <v>1236</v>
      </c>
      <c r="AF418" s="78">
        <v>1825</v>
      </c>
      <c r="AG418" s="78">
        <v>3235</v>
      </c>
      <c r="AH418" s="78">
        <v>934</v>
      </c>
      <c r="AI418" s="78">
        <v>3600</v>
      </c>
      <c r="AJ418" s="78" t="s">
        <v>7650</v>
      </c>
      <c r="AK418" s="78" t="s">
        <v>8152</v>
      </c>
      <c r="AL418" s="82" t="s">
        <v>8736</v>
      </c>
      <c r="AM418" s="78" t="s">
        <v>8285</v>
      </c>
      <c r="AN418" s="80">
        <v>39940.47047453704</v>
      </c>
      <c r="AO418" s="82" t="s">
        <v>9416</v>
      </c>
      <c r="AP418" s="78" t="b">
        <v>0</v>
      </c>
      <c r="AQ418" s="78" t="b">
        <v>0</v>
      </c>
      <c r="AR418" s="78" t="b">
        <v>1</v>
      </c>
      <c r="AS418" s="78" t="s">
        <v>6304</v>
      </c>
      <c r="AT418" s="78">
        <v>197</v>
      </c>
      <c r="AU418" s="82" t="s">
        <v>9904</v>
      </c>
      <c r="AV418" s="78" t="b">
        <v>0</v>
      </c>
      <c r="AW418" s="78" t="s">
        <v>10419</v>
      </c>
      <c r="AX418" s="82" t="s">
        <v>10835</v>
      </c>
      <c r="AY418" s="78" t="s">
        <v>66</v>
      </c>
      <c r="AZ418" s="78" t="str">
        <f>REPLACE(INDEX(GroupVertices[Group], MATCH(Vertices[[#This Row],[Vertex]],GroupVertices[Vertex],0)),1,1,"")</f>
        <v>24</v>
      </c>
      <c r="BA418" s="48"/>
      <c r="BB418" s="48"/>
      <c r="BC418" s="48"/>
      <c r="BD418" s="48"/>
      <c r="BE418" s="48"/>
      <c r="BF418" s="48"/>
      <c r="BG418" s="120" t="s">
        <v>13408</v>
      </c>
      <c r="BH418" s="120" t="s">
        <v>13408</v>
      </c>
      <c r="BI418" s="120" t="s">
        <v>13931</v>
      </c>
      <c r="BJ418" s="120" t="s">
        <v>13931</v>
      </c>
      <c r="BK418" s="120">
        <v>0</v>
      </c>
      <c r="BL418" s="123">
        <v>0</v>
      </c>
      <c r="BM418" s="120">
        <v>0</v>
      </c>
      <c r="BN418" s="123">
        <v>0</v>
      </c>
      <c r="BO418" s="120">
        <v>0</v>
      </c>
      <c r="BP418" s="123">
        <v>0</v>
      </c>
      <c r="BQ418" s="120">
        <v>19</v>
      </c>
      <c r="BR418" s="123">
        <v>100</v>
      </c>
      <c r="BS418" s="120">
        <v>19</v>
      </c>
      <c r="BT418" s="2"/>
      <c r="BU418" s="3"/>
      <c r="BV418" s="3"/>
      <c r="BW418" s="3"/>
      <c r="BX418" s="3"/>
    </row>
    <row r="419" spans="1:76" x14ac:dyDescent="0.25">
      <c r="A419" s="64" t="s">
        <v>557</v>
      </c>
      <c r="B419" s="65"/>
      <c r="C419" s="65" t="s">
        <v>64</v>
      </c>
      <c r="D419" s="66">
        <v>163.36511064350401</v>
      </c>
      <c r="E419" s="68"/>
      <c r="F419" s="100" t="s">
        <v>10237</v>
      </c>
      <c r="G419" s="65"/>
      <c r="H419" s="69" t="s">
        <v>557</v>
      </c>
      <c r="I419" s="70"/>
      <c r="J419" s="70"/>
      <c r="K419" s="69" t="s">
        <v>11624</v>
      </c>
      <c r="L419" s="73">
        <v>3.3273568206484541</v>
      </c>
      <c r="M419" s="74">
        <v>5778.265625</v>
      </c>
      <c r="N419" s="74">
        <v>2826.8720703125</v>
      </c>
      <c r="O419" s="75"/>
      <c r="P419" s="76"/>
      <c r="Q419" s="76"/>
      <c r="R419" s="86"/>
      <c r="S419" s="48">
        <v>5</v>
      </c>
      <c r="T419" s="48">
        <v>1</v>
      </c>
      <c r="U419" s="49">
        <v>14</v>
      </c>
      <c r="V419" s="49">
        <v>0.16666700000000001</v>
      </c>
      <c r="W419" s="49">
        <v>0</v>
      </c>
      <c r="X419" s="49">
        <v>1.9481809999999999</v>
      </c>
      <c r="Y419" s="49">
        <v>8.3333333333333329E-2</v>
      </c>
      <c r="Z419" s="49">
        <v>0</v>
      </c>
      <c r="AA419" s="71">
        <v>419</v>
      </c>
      <c r="AB419" s="71"/>
      <c r="AC419" s="72"/>
      <c r="AD419" s="78" t="s">
        <v>6920</v>
      </c>
      <c r="AE419" s="78">
        <v>2836</v>
      </c>
      <c r="AF419" s="78">
        <v>4350</v>
      </c>
      <c r="AG419" s="78">
        <v>15821</v>
      </c>
      <c r="AH419" s="78">
        <v>8021</v>
      </c>
      <c r="AI419" s="78">
        <v>3600</v>
      </c>
      <c r="AJ419" s="78" t="s">
        <v>7651</v>
      </c>
      <c r="AK419" s="78" t="s">
        <v>6474</v>
      </c>
      <c r="AL419" s="82" t="s">
        <v>8737</v>
      </c>
      <c r="AM419" s="78" t="s">
        <v>8285</v>
      </c>
      <c r="AN419" s="80">
        <v>39599.846655092595</v>
      </c>
      <c r="AO419" s="82" t="s">
        <v>9417</v>
      </c>
      <c r="AP419" s="78" t="b">
        <v>0</v>
      </c>
      <c r="AQ419" s="78" t="b">
        <v>0</v>
      </c>
      <c r="AR419" s="78" t="b">
        <v>1</v>
      </c>
      <c r="AS419" s="78" t="s">
        <v>6308</v>
      </c>
      <c r="AT419" s="78">
        <v>774</v>
      </c>
      <c r="AU419" s="82" t="s">
        <v>9905</v>
      </c>
      <c r="AV419" s="78" t="b">
        <v>0</v>
      </c>
      <c r="AW419" s="78" t="s">
        <v>10419</v>
      </c>
      <c r="AX419" s="82" t="s">
        <v>10836</v>
      </c>
      <c r="AY419" s="78" t="s">
        <v>66</v>
      </c>
      <c r="AZ419" s="78" t="str">
        <f>REPLACE(INDEX(GroupVertices[Group], MATCH(Vertices[[#This Row],[Vertex]],GroupVertices[Vertex],0)),1,1,"")</f>
        <v>24</v>
      </c>
      <c r="BA419" s="48"/>
      <c r="BB419" s="48"/>
      <c r="BC419" s="48"/>
      <c r="BD419" s="48"/>
      <c r="BE419" s="48" t="s">
        <v>2858</v>
      </c>
      <c r="BF419" s="48" t="s">
        <v>2858</v>
      </c>
      <c r="BG419" s="120" t="s">
        <v>13409</v>
      </c>
      <c r="BH419" s="120" t="s">
        <v>13409</v>
      </c>
      <c r="BI419" s="120" t="s">
        <v>13932</v>
      </c>
      <c r="BJ419" s="120" t="s">
        <v>13932</v>
      </c>
      <c r="BK419" s="120">
        <v>0</v>
      </c>
      <c r="BL419" s="123">
        <v>0</v>
      </c>
      <c r="BM419" s="120">
        <v>0</v>
      </c>
      <c r="BN419" s="123">
        <v>0</v>
      </c>
      <c r="BO419" s="120">
        <v>0</v>
      </c>
      <c r="BP419" s="123">
        <v>0</v>
      </c>
      <c r="BQ419" s="120">
        <v>27</v>
      </c>
      <c r="BR419" s="123">
        <v>100</v>
      </c>
      <c r="BS419" s="120">
        <v>27</v>
      </c>
      <c r="BT419" s="2"/>
      <c r="BU419" s="3"/>
      <c r="BV419" s="3"/>
      <c r="BW419" s="3"/>
      <c r="BX419" s="3"/>
    </row>
    <row r="420" spans="1:76" x14ac:dyDescent="0.25">
      <c r="A420" s="64" t="s">
        <v>488</v>
      </c>
      <c r="B420" s="65"/>
      <c r="C420" s="65" t="s">
        <v>64</v>
      </c>
      <c r="D420" s="66">
        <v>166.40883665070984</v>
      </c>
      <c r="E420" s="68"/>
      <c r="F420" s="100" t="s">
        <v>3677</v>
      </c>
      <c r="G420" s="65"/>
      <c r="H420" s="69" t="s">
        <v>488</v>
      </c>
      <c r="I420" s="70"/>
      <c r="J420" s="70"/>
      <c r="K420" s="69" t="s">
        <v>11625</v>
      </c>
      <c r="L420" s="73">
        <v>1</v>
      </c>
      <c r="M420" s="74">
        <v>2122.269775390625</v>
      </c>
      <c r="N420" s="74">
        <v>9009.259765625</v>
      </c>
      <c r="O420" s="75"/>
      <c r="P420" s="76"/>
      <c r="Q420" s="76"/>
      <c r="R420" s="86"/>
      <c r="S420" s="48">
        <v>1</v>
      </c>
      <c r="T420" s="48">
        <v>1</v>
      </c>
      <c r="U420" s="49">
        <v>0</v>
      </c>
      <c r="V420" s="49">
        <v>0</v>
      </c>
      <c r="W420" s="49">
        <v>0</v>
      </c>
      <c r="X420" s="49">
        <v>0.99999899999999997</v>
      </c>
      <c r="Y420" s="49">
        <v>0</v>
      </c>
      <c r="Z420" s="49" t="s">
        <v>15767</v>
      </c>
      <c r="AA420" s="71">
        <v>420</v>
      </c>
      <c r="AB420" s="71"/>
      <c r="AC420" s="72"/>
      <c r="AD420" s="78" t="s">
        <v>6921</v>
      </c>
      <c r="AE420" s="78">
        <v>1927</v>
      </c>
      <c r="AF420" s="78">
        <v>14049</v>
      </c>
      <c r="AG420" s="78">
        <v>3574</v>
      </c>
      <c r="AH420" s="78">
        <v>1705</v>
      </c>
      <c r="AI420" s="78">
        <v>-14400</v>
      </c>
      <c r="AJ420" s="78" t="s">
        <v>7652</v>
      </c>
      <c r="AK420" s="78" t="s">
        <v>8012</v>
      </c>
      <c r="AL420" s="82" t="s">
        <v>8551</v>
      </c>
      <c r="AM420" s="78" t="s">
        <v>9005</v>
      </c>
      <c r="AN420" s="80">
        <v>40966.107939814814</v>
      </c>
      <c r="AO420" s="82" t="s">
        <v>9418</v>
      </c>
      <c r="AP420" s="78" t="b">
        <v>0</v>
      </c>
      <c r="AQ420" s="78" t="b">
        <v>0</v>
      </c>
      <c r="AR420" s="78" t="b">
        <v>1</v>
      </c>
      <c r="AS420" s="78" t="s">
        <v>6304</v>
      </c>
      <c r="AT420" s="78">
        <v>164</v>
      </c>
      <c r="AU420" s="82" t="s">
        <v>9771</v>
      </c>
      <c r="AV420" s="78" t="b">
        <v>0</v>
      </c>
      <c r="AW420" s="78" t="s">
        <v>10419</v>
      </c>
      <c r="AX420" s="82" t="s">
        <v>10837</v>
      </c>
      <c r="AY420" s="78" t="s">
        <v>66</v>
      </c>
      <c r="AZ420" s="78" t="str">
        <f>REPLACE(INDEX(GroupVertices[Group], MATCH(Vertices[[#This Row],[Vertex]],GroupVertices[Vertex],0)),1,1,"")</f>
        <v>1</v>
      </c>
      <c r="BA420" s="48" t="s">
        <v>2165</v>
      </c>
      <c r="BB420" s="48" t="s">
        <v>2165</v>
      </c>
      <c r="BC420" s="48" t="s">
        <v>2518</v>
      </c>
      <c r="BD420" s="48" t="s">
        <v>2518</v>
      </c>
      <c r="BE420" s="48" t="s">
        <v>2810</v>
      </c>
      <c r="BF420" s="48" t="s">
        <v>2810</v>
      </c>
      <c r="BG420" s="120" t="s">
        <v>13410</v>
      </c>
      <c r="BH420" s="120" t="s">
        <v>13410</v>
      </c>
      <c r="BI420" s="120" t="s">
        <v>13933</v>
      </c>
      <c r="BJ420" s="120" t="s">
        <v>13933</v>
      </c>
      <c r="BK420" s="120">
        <v>0</v>
      </c>
      <c r="BL420" s="123">
        <v>0</v>
      </c>
      <c r="BM420" s="120">
        <v>0</v>
      </c>
      <c r="BN420" s="123">
        <v>0</v>
      </c>
      <c r="BO420" s="120">
        <v>0</v>
      </c>
      <c r="BP420" s="123">
        <v>0</v>
      </c>
      <c r="BQ420" s="120">
        <v>17</v>
      </c>
      <c r="BR420" s="123">
        <v>100</v>
      </c>
      <c r="BS420" s="120">
        <v>17</v>
      </c>
      <c r="BT420" s="2"/>
      <c r="BU420" s="3"/>
      <c r="BV420" s="3"/>
      <c r="BW420" s="3"/>
      <c r="BX420" s="3"/>
    </row>
    <row r="421" spans="1:76" x14ac:dyDescent="0.25">
      <c r="A421" s="64" t="s">
        <v>489</v>
      </c>
      <c r="B421" s="65"/>
      <c r="C421" s="65" t="s">
        <v>64</v>
      </c>
      <c r="D421" s="66">
        <v>162.01757383816926</v>
      </c>
      <c r="E421" s="68"/>
      <c r="F421" s="100" t="s">
        <v>3678</v>
      </c>
      <c r="G421" s="65"/>
      <c r="H421" s="69" t="s">
        <v>489</v>
      </c>
      <c r="I421" s="70"/>
      <c r="J421" s="70"/>
      <c r="K421" s="69" t="s">
        <v>11626</v>
      </c>
      <c r="L421" s="73">
        <v>1</v>
      </c>
      <c r="M421" s="74">
        <v>988.530029296875</v>
      </c>
      <c r="N421" s="74">
        <v>9009.259765625</v>
      </c>
      <c r="O421" s="75"/>
      <c r="P421" s="76"/>
      <c r="Q421" s="76"/>
      <c r="R421" s="86"/>
      <c r="S421" s="48">
        <v>1</v>
      </c>
      <c r="T421" s="48">
        <v>1</v>
      </c>
      <c r="U421" s="49">
        <v>0</v>
      </c>
      <c r="V421" s="49">
        <v>0</v>
      </c>
      <c r="W421" s="49">
        <v>0</v>
      </c>
      <c r="X421" s="49">
        <v>0.99999899999999997</v>
      </c>
      <c r="Y421" s="49">
        <v>0</v>
      </c>
      <c r="Z421" s="49" t="s">
        <v>15767</v>
      </c>
      <c r="AA421" s="71">
        <v>421</v>
      </c>
      <c r="AB421" s="71"/>
      <c r="AC421" s="72"/>
      <c r="AD421" s="78" t="s">
        <v>6922</v>
      </c>
      <c r="AE421" s="78">
        <v>184</v>
      </c>
      <c r="AF421" s="78">
        <v>56</v>
      </c>
      <c r="AG421" s="78">
        <v>377</v>
      </c>
      <c r="AH421" s="78">
        <v>26</v>
      </c>
      <c r="AI421" s="78">
        <v>-25200</v>
      </c>
      <c r="AJ421" s="78" t="s">
        <v>7653</v>
      </c>
      <c r="AK421" s="78" t="s">
        <v>8246</v>
      </c>
      <c r="AL421" s="82" t="s">
        <v>8738</v>
      </c>
      <c r="AM421" s="78" t="s">
        <v>9004</v>
      </c>
      <c r="AN421" s="80">
        <v>42709.395370370374</v>
      </c>
      <c r="AO421" s="82" t="s">
        <v>9419</v>
      </c>
      <c r="AP421" s="78" t="b">
        <v>0</v>
      </c>
      <c r="AQ421" s="78" t="b">
        <v>0</v>
      </c>
      <c r="AR421" s="78" t="b">
        <v>0</v>
      </c>
      <c r="AS421" s="78" t="s">
        <v>6304</v>
      </c>
      <c r="AT421" s="78">
        <v>2</v>
      </c>
      <c r="AU421" s="82" t="s">
        <v>9742</v>
      </c>
      <c r="AV421" s="78" t="b">
        <v>0</v>
      </c>
      <c r="AW421" s="78" t="s">
        <v>10419</v>
      </c>
      <c r="AX421" s="82" t="s">
        <v>10838</v>
      </c>
      <c r="AY421" s="78" t="s">
        <v>66</v>
      </c>
      <c r="AZ421" s="78" t="str">
        <f>REPLACE(INDEX(GroupVertices[Group], MATCH(Vertices[[#This Row],[Vertex]],GroupVertices[Vertex],0)),1,1,"")</f>
        <v>1</v>
      </c>
      <c r="BA421" s="48" t="s">
        <v>2166</v>
      </c>
      <c r="BB421" s="48" t="s">
        <v>2166</v>
      </c>
      <c r="BC421" s="48" t="s">
        <v>2520</v>
      </c>
      <c r="BD421" s="48" t="s">
        <v>2520</v>
      </c>
      <c r="BE421" s="48" t="s">
        <v>2811</v>
      </c>
      <c r="BF421" s="48" t="s">
        <v>2811</v>
      </c>
      <c r="BG421" s="120" t="s">
        <v>13411</v>
      </c>
      <c r="BH421" s="120" t="s">
        <v>13411</v>
      </c>
      <c r="BI421" s="120" t="s">
        <v>13934</v>
      </c>
      <c r="BJ421" s="120" t="s">
        <v>13934</v>
      </c>
      <c r="BK421" s="120">
        <v>0</v>
      </c>
      <c r="BL421" s="123">
        <v>0</v>
      </c>
      <c r="BM421" s="120">
        <v>0</v>
      </c>
      <c r="BN421" s="123">
        <v>0</v>
      </c>
      <c r="BO421" s="120">
        <v>0</v>
      </c>
      <c r="BP421" s="123">
        <v>0</v>
      </c>
      <c r="BQ421" s="120">
        <v>3</v>
      </c>
      <c r="BR421" s="123">
        <v>100</v>
      </c>
      <c r="BS421" s="120">
        <v>3</v>
      </c>
      <c r="BT421" s="2"/>
      <c r="BU421" s="3"/>
      <c r="BV421" s="3"/>
      <c r="BW421" s="3"/>
      <c r="BX421" s="3"/>
    </row>
    <row r="422" spans="1:76" x14ac:dyDescent="0.25">
      <c r="A422" s="64" t="s">
        <v>490</v>
      </c>
      <c r="B422" s="65"/>
      <c r="C422" s="65" t="s">
        <v>64</v>
      </c>
      <c r="D422" s="66">
        <v>162.07155062683194</v>
      </c>
      <c r="E422" s="68"/>
      <c r="F422" s="100" t="s">
        <v>3679</v>
      </c>
      <c r="G422" s="65"/>
      <c r="H422" s="69" t="s">
        <v>490</v>
      </c>
      <c r="I422" s="70"/>
      <c r="J422" s="70"/>
      <c r="K422" s="69" t="s">
        <v>11627</v>
      </c>
      <c r="L422" s="73">
        <v>1</v>
      </c>
      <c r="M422" s="74">
        <v>3559.965576171875</v>
      </c>
      <c r="N422" s="74">
        <v>9630.5947265625</v>
      </c>
      <c r="O422" s="75"/>
      <c r="P422" s="76"/>
      <c r="Q422" s="76"/>
      <c r="R422" s="86"/>
      <c r="S422" s="48">
        <v>0</v>
      </c>
      <c r="T422" s="48">
        <v>1</v>
      </c>
      <c r="U422" s="49">
        <v>0</v>
      </c>
      <c r="V422" s="49">
        <v>6.2399999999999999E-4</v>
      </c>
      <c r="W422" s="49">
        <v>4.0099999999999999E-4</v>
      </c>
      <c r="X422" s="49">
        <v>0.37689499999999998</v>
      </c>
      <c r="Y422" s="49">
        <v>0</v>
      </c>
      <c r="Z422" s="49">
        <v>0</v>
      </c>
      <c r="AA422" s="71">
        <v>422</v>
      </c>
      <c r="AB422" s="71"/>
      <c r="AC422" s="72"/>
      <c r="AD422" s="78" t="s">
        <v>6923</v>
      </c>
      <c r="AE422" s="78">
        <v>61</v>
      </c>
      <c r="AF422" s="78">
        <v>228</v>
      </c>
      <c r="AG422" s="78">
        <v>13663</v>
      </c>
      <c r="AH422" s="78">
        <v>8242</v>
      </c>
      <c r="AI422" s="78">
        <v>-25200</v>
      </c>
      <c r="AJ422" s="78" t="s">
        <v>7654</v>
      </c>
      <c r="AK422" s="78" t="s">
        <v>7998</v>
      </c>
      <c r="AL422" s="82" t="s">
        <v>8739</v>
      </c>
      <c r="AM422" s="78" t="s">
        <v>9004</v>
      </c>
      <c r="AN422" s="80">
        <v>42869.620347222219</v>
      </c>
      <c r="AO422" s="82" t="s">
        <v>9420</v>
      </c>
      <c r="AP422" s="78" t="b">
        <v>1</v>
      </c>
      <c r="AQ422" s="78" t="b">
        <v>0</v>
      </c>
      <c r="AR422" s="78" t="b">
        <v>0</v>
      </c>
      <c r="AS422" s="78" t="s">
        <v>6304</v>
      </c>
      <c r="AT422" s="78">
        <v>12</v>
      </c>
      <c r="AU422" s="78"/>
      <c r="AV422" s="78" t="b">
        <v>0</v>
      </c>
      <c r="AW422" s="78" t="s">
        <v>10419</v>
      </c>
      <c r="AX422" s="82" t="s">
        <v>10839</v>
      </c>
      <c r="AY422" s="78" t="s">
        <v>66</v>
      </c>
      <c r="AZ422" s="78" t="str">
        <f>REPLACE(INDEX(GroupVertices[Group], MATCH(Vertices[[#This Row],[Vertex]],GroupVertices[Vertex],0)),1,1,"")</f>
        <v>3</v>
      </c>
      <c r="BA422" s="48" t="s">
        <v>2167</v>
      </c>
      <c r="BB422" s="48" t="s">
        <v>2167</v>
      </c>
      <c r="BC422" s="48" t="s">
        <v>2575</v>
      </c>
      <c r="BD422" s="48" t="s">
        <v>2575</v>
      </c>
      <c r="BE422" s="48" t="s">
        <v>2756</v>
      </c>
      <c r="BF422" s="48" t="s">
        <v>2756</v>
      </c>
      <c r="BG422" s="120" t="s">
        <v>13412</v>
      </c>
      <c r="BH422" s="120" t="s">
        <v>13412</v>
      </c>
      <c r="BI422" s="120" t="s">
        <v>13935</v>
      </c>
      <c r="BJ422" s="120" t="s">
        <v>13935</v>
      </c>
      <c r="BK422" s="120">
        <v>0</v>
      </c>
      <c r="BL422" s="123">
        <v>0</v>
      </c>
      <c r="BM422" s="120">
        <v>1</v>
      </c>
      <c r="BN422" s="123">
        <v>5.5555555555555554</v>
      </c>
      <c r="BO422" s="120">
        <v>0</v>
      </c>
      <c r="BP422" s="123">
        <v>0</v>
      </c>
      <c r="BQ422" s="120">
        <v>17</v>
      </c>
      <c r="BR422" s="123">
        <v>94.444444444444443</v>
      </c>
      <c r="BS422" s="120">
        <v>18</v>
      </c>
      <c r="BT422" s="2"/>
      <c r="BU422" s="3"/>
      <c r="BV422" s="3"/>
      <c r="BW422" s="3"/>
      <c r="BX422" s="3"/>
    </row>
    <row r="423" spans="1:76" x14ac:dyDescent="0.25">
      <c r="A423" s="64" t="s">
        <v>491</v>
      </c>
      <c r="B423" s="65"/>
      <c r="C423" s="65" t="s">
        <v>64</v>
      </c>
      <c r="D423" s="66">
        <v>163.34722298679603</v>
      </c>
      <c r="E423" s="68"/>
      <c r="F423" s="100" t="s">
        <v>3680</v>
      </c>
      <c r="G423" s="65"/>
      <c r="H423" s="69" t="s">
        <v>491</v>
      </c>
      <c r="I423" s="70"/>
      <c r="J423" s="70"/>
      <c r="K423" s="69" t="s">
        <v>11628</v>
      </c>
      <c r="L423" s="73">
        <v>1</v>
      </c>
      <c r="M423" s="74">
        <v>1215.278076171875</v>
      </c>
      <c r="N423" s="74">
        <v>9009.259765625</v>
      </c>
      <c r="O423" s="75"/>
      <c r="P423" s="76"/>
      <c r="Q423" s="76"/>
      <c r="R423" s="86"/>
      <c r="S423" s="48">
        <v>1</v>
      </c>
      <c r="T423" s="48">
        <v>1</v>
      </c>
      <c r="U423" s="49">
        <v>0</v>
      </c>
      <c r="V423" s="49">
        <v>0</v>
      </c>
      <c r="W423" s="49">
        <v>0</v>
      </c>
      <c r="X423" s="49">
        <v>0.99999899999999997</v>
      </c>
      <c r="Y423" s="49">
        <v>0</v>
      </c>
      <c r="Z423" s="49" t="s">
        <v>15767</v>
      </c>
      <c r="AA423" s="71">
        <v>423</v>
      </c>
      <c r="AB423" s="71"/>
      <c r="AC423" s="72"/>
      <c r="AD423" s="78" t="s">
        <v>6924</v>
      </c>
      <c r="AE423" s="78">
        <v>307</v>
      </c>
      <c r="AF423" s="78">
        <v>4293</v>
      </c>
      <c r="AG423" s="78">
        <v>7334</v>
      </c>
      <c r="AH423" s="78">
        <v>657</v>
      </c>
      <c r="AI423" s="78">
        <v>-18000</v>
      </c>
      <c r="AJ423" s="78" t="s">
        <v>7655</v>
      </c>
      <c r="AK423" s="78" t="s">
        <v>8247</v>
      </c>
      <c r="AL423" s="82" t="s">
        <v>8740</v>
      </c>
      <c r="AM423" s="78" t="s">
        <v>9007</v>
      </c>
      <c r="AN423" s="80">
        <v>39840.708831018521</v>
      </c>
      <c r="AO423" s="82" t="s">
        <v>9421</v>
      </c>
      <c r="AP423" s="78" t="b">
        <v>0</v>
      </c>
      <c r="AQ423" s="78" t="b">
        <v>0</v>
      </c>
      <c r="AR423" s="78" t="b">
        <v>1</v>
      </c>
      <c r="AS423" s="78" t="s">
        <v>6304</v>
      </c>
      <c r="AT423" s="78">
        <v>291</v>
      </c>
      <c r="AU423" s="82" t="s">
        <v>9906</v>
      </c>
      <c r="AV423" s="78" t="b">
        <v>0</v>
      </c>
      <c r="AW423" s="78" t="s">
        <v>10419</v>
      </c>
      <c r="AX423" s="82" t="s">
        <v>10840</v>
      </c>
      <c r="AY423" s="78" t="s">
        <v>66</v>
      </c>
      <c r="AZ423" s="78" t="str">
        <f>REPLACE(INDEX(GroupVertices[Group], MATCH(Vertices[[#This Row],[Vertex]],GroupVertices[Vertex],0)),1,1,"")</f>
        <v>1</v>
      </c>
      <c r="BA423" s="48" t="s">
        <v>12900</v>
      </c>
      <c r="BB423" s="48" t="s">
        <v>12900</v>
      </c>
      <c r="BC423" s="48" t="s">
        <v>2512</v>
      </c>
      <c r="BD423" s="48" t="s">
        <v>2512</v>
      </c>
      <c r="BE423" s="48" t="s">
        <v>2812</v>
      </c>
      <c r="BF423" s="48" t="s">
        <v>2812</v>
      </c>
      <c r="BG423" s="120" t="s">
        <v>13413</v>
      </c>
      <c r="BH423" s="120" t="s">
        <v>13671</v>
      </c>
      <c r="BI423" s="120" t="s">
        <v>13936</v>
      </c>
      <c r="BJ423" s="120" t="s">
        <v>14166</v>
      </c>
      <c r="BK423" s="120">
        <v>0</v>
      </c>
      <c r="BL423" s="123">
        <v>0</v>
      </c>
      <c r="BM423" s="120">
        <v>0</v>
      </c>
      <c r="BN423" s="123">
        <v>0</v>
      </c>
      <c r="BO423" s="120">
        <v>0</v>
      </c>
      <c r="BP423" s="123">
        <v>0</v>
      </c>
      <c r="BQ423" s="120">
        <v>40</v>
      </c>
      <c r="BR423" s="123">
        <v>100</v>
      </c>
      <c r="BS423" s="120">
        <v>40</v>
      </c>
      <c r="BT423" s="2"/>
      <c r="BU423" s="3"/>
      <c r="BV423" s="3"/>
      <c r="BW423" s="3"/>
      <c r="BX423" s="3"/>
    </row>
    <row r="424" spans="1:76" x14ac:dyDescent="0.25">
      <c r="A424" s="64" t="s">
        <v>492</v>
      </c>
      <c r="B424" s="65"/>
      <c r="C424" s="65" t="s">
        <v>64</v>
      </c>
      <c r="D424" s="66">
        <v>164.55762109070292</v>
      </c>
      <c r="E424" s="68"/>
      <c r="F424" s="100" t="s">
        <v>3681</v>
      </c>
      <c r="G424" s="65"/>
      <c r="H424" s="69" t="s">
        <v>492</v>
      </c>
      <c r="I424" s="70"/>
      <c r="J424" s="70"/>
      <c r="K424" s="69" t="s">
        <v>11629</v>
      </c>
      <c r="L424" s="73">
        <v>1</v>
      </c>
      <c r="M424" s="74">
        <v>9063.4208984375</v>
      </c>
      <c r="N424" s="74">
        <v>1158.7076416015625</v>
      </c>
      <c r="O424" s="75"/>
      <c r="P424" s="76"/>
      <c r="Q424" s="76"/>
      <c r="R424" s="86"/>
      <c r="S424" s="48">
        <v>0</v>
      </c>
      <c r="T424" s="48">
        <v>1</v>
      </c>
      <c r="U424" s="49">
        <v>0</v>
      </c>
      <c r="V424" s="49">
        <v>1</v>
      </c>
      <c r="W424" s="49">
        <v>0</v>
      </c>
      <c r="X424" s="49">
        <v>0.99999899999999997</v>
      </c>
      <c r="Y424" s="49">
        <v>0</v>
      </c>
      <c r="Z424" s="49">
        <v>0</v>
      </c>
      <c r="AA424" s="71">
        <v>424</v>
      </c>
      <c r="AB424" s="71"/>
      <c r="AC424" s="72"/>
      <c r="AD424" s="78" t="s">
        <v>6925</v>
      </c>
      <c r="AE424" s="78">
        <v>4424</v>
      </c>
      <c r="AF424" s="78">
        <v>8150</v>
      </c>
      <c r="AG424" s="78">
        <v>9593</v>
      </c>
      <c r="AH424" s="78">
        <v>1636</v>
      </c>
      <c r="AI424" s="78">
        <v>3600</v>
      </c>
      <c r="AJ424" s="78" t="s">
        <v>7656</v>
      </c>
      <c r="AK424" s="78" t="s">
        <v>8248</v>
      </c>
      <c r="AL424" s="82" t="s">
        <v>8741</v>
      </c>
      <c r="AM424" s="78" t="s">
        <v>9039</v>
      </c>
      <c r="AN424" s="80">
        <v>40113.107210648152</v>
      </c>
      <c r="AO424" s="82" t="s">
        <v>9422</v>
      </c>
      <c r="AP424" s="78" t="b">
        <v>1</v>
      </c>
      <c r="AQ424" s="78" t="b">
        <v>0</v>
      </c>
      <c r="AR424" s="78" t="b">
        <v>1</v>
      </c>
      <c r="AS424" s="78" t="s">
        <v>6304</v>
      </c>
      <c r="AT424" s="78">
        <v>842</v>
      </c>
      <c r="AU424" s="82" t="s">
        <v>9742</v>
      </c>
      <c r="AV424" s="78" t="b">
        <v>0</v>
      </c>
      <c r="AW424" s="78" t="s">
        <v>10419</v>
      </c>
      <c r="AX424" s="82" t="s">
        <v>10841</v>
      </c>
      <c r="AY424" s="78" t="s">
        <v>66</v>
      </c>
      <c r="AZ424" s="78" t="str">
        <f>REPLACE(INDEX(GroupVertices[Group], MATCH(Vertices[[#This Row],[Vertex]],GroupVertices[Vertex],0)),1,1,"")</f>
        <v>83</v>
      </c>
      <c r="BA424" s="48" t="s">
        <v>2170</v>
      </c>
      <c r="BB424" s="48" t="s">
        <v>2170</v>
      </c>
      <c r="BC424" s="48" t="s">
        <v>2576</v>
      </c>
      <c r="BD424" s="48" t="s">
        <v>2576</v>
      </c>
      <c r="BE424" s="48" t="s">
        <v>2813</v>
      </c>
      <c r="BF424" s="48" t="s">
        <v>2813</v>
      </c>
      <c r="BG424" s="120" t="s">
        <v>13414</v>
      </c>
      <c r="BH424" s="120" t="s">
        <v>13414</v>
      </c>
      <c r="BI424" s="120" t="s">
        <v>13937</v>
      </c>
      <c r="BJ424" s="120" t="s">
        <v>13937</v>
      </c>
      <c r="BK424" s="120">
        <v>0</v>
      </c>
      <c r="BL424" s="123">
        <v>0</v>
      </c>
      <c r="BM424" s="120">
        <v>0</v>
      </c>
      <c r="BN424" s="123">
        <v>0</v>
      </c>
      <c r="BO424" s="120">
        <v>0</v>
      </c>
      <c r="BP424" s="123">
        <v>0</v>
      </c>
      <c r="BQ424" s="120">
        <v>10</v>
      </c>
      <c r="BR424" s="123">
        <v>100</v>
      </c>
      <c r="BS424" s="120">
        <v>10</v>
      </c>
      <c r="BT424" s="2"/>
      <c r="BU424" s="3"/>
      <c r="BV424" s="3"/>
      <c r="BW424" s="3"/>
      <c r="BX424" s="3"/>
    </row>
    <row r="425" spans="1:76" x14ac:dyDescent="0.25">
      <c r="A425" s="64" t="s">
        <v>884</v>
      </c>
      <c r="B425" s="65"/>
      <c r="C425" s="65" t="s">
        <v>64</v>
      </c>
      <c r="D425" s="66">
        <v>237.23517029524032</v>
      </c>
      <c r="E425" s="68"/>
      <c r="F425" s="100" t="s">
        <v>10238</v>
      </c>
      <c r="G425" s="65"/>
      <c r="H425" s="69" t="s">
        <v>884</v>
      </c>
      <c r="I425" s="70"/>
      <c r="J425" s="70"/>
      <c r="K425" s="69" t="s">
        <v>11630</v>
      </c>
      <c r="L425" s="73">
        <v>1</v>
      </c>
      <c r="M425" s="74">
        <v>9063.4208984375</v>
      </c>
      <c r="N425" s="74">
        <v>1335.16064453125</v>
      </c>
      <c r="O425" s="75"/>
      <c r="P425" s="76"/>
      <c r="Q425" s="76"/>
      <c r="R425" s="86"/>
      <c r="S425" s="48">
        <v>1</v>
      </c>
      <c r="T425" s="48">
        <v>0</v>
      </c>
      <c r="U425" s="49">
        <v>0</v>
      </c>
      <c r="V425" s="49">
        <v>1</v>
      </c>
      <c r="W425" s="49">
        <v>0</v>
      </c>
      <c r="X425" s="49">
        <v>0.99999899999999997</v>
      </c>
      <c r="Y425" s="49">
        <v>0</v>
      </c>
      <c r="Z425" s="49">
        <v>0</v>
      </c>
      <c r="AA425" s="71">
        <v>425</v>
      </c>
      <c r="AB425" s="71"/>
      <c r="AC425" s="72"/>
      <c r="AD425" s="78" t="s">
        <v>6926</v>
      </c>
      <c r="AE425" s="78">
        <v>11081</v>
      </c>
      <c r="AF425" s="78">
        <v>239741</v>
      </c>
      <c r="AG425" s="78">
        <v>30258</v>
      </c>
      <c r="AH425" s="78">
        <v>57</v>
      </c>
      <c r="AI425" s="78">
        <v>-25200</v>
      </c>
      <c r="AJ425" s="78" t="s">
        <v>7657</v>
      </c>
      <c r="AK425" s="78" t="s">
        <v>8020</v>
      </c>
      <c r="AL425" s="82" t="s">
        <v>8742</v>
      </c>
      <c r="AM425" s="78" t="s">
        <v>9004</v>
      </c>
      <c r="AN425" s="80">
        <v>39380.226585648146</v>
      </c>
      <c r="AO425" s="82" t="s">
        <v>9423</v>
      </c>
      <c r="AP425" s="78" t="b">
        <v>0</v>
      </c>
      <c r="AQ425" s="78" t="b">
        <v>0</v>
      </c>
      <c r="AR425" s="78" t="b">
        <v>0</v>
      </c>
      <c r="AS425" s="78" t="s">
        <v>6304</v>
      </c>
      <c r="AT425" s="78">
        <v>4710</v>
      </c>
      <c r="AU425" s="82" t="s">
        <v>9907</v>
      </c>
      <c r="AV425" s="78" t="b">
        <v>1</v>
      </c>
      <c r="AW425" s="78" t="s">
        <v>10419</v>
      </c>
      <c r="AX425" s="82" t="s">
        <v>10842</v>
      </c>
      <c r="AY425" s="78" t="s">
        <v>65</v>
      </c>
      <c r="AZ425" s="78" t="str">
        <f>REPLACE(INDEX(GroupVertices[Group], MATCH(Vertices[[#This Row],[Vertex]],GroupVertices[Vertex],0)),1,1,"")</f>
        <v>83</v>
      </c>
      <c r="BA425" s="48"/>
      <c r="BB425" s="48"/>
      <c r="BC425" s="48"/>
      <c r="BD425" s="48"/>
      <c r="BE425" s="48"/>
      <c r="BF425" s="48"/>
      <c r="BG425" s="48"/>
      <c r="BH425" s="48"/>
      <c r="BI425" s="48"/>
      <c r="BJ425" s="48"/>
      <c r="BK425" s="48"/>
      <c r="BL425" s="49"/>
      <c r="BM425" s="48"/>
      <c r="BN425" s="49"/>
      <c r="BO425" s="48"/>
      <c r="BP425" s="49"/>
      <c r="BQ425" s="48"/>
      <c r="BR425" s="49"/>
      <c r="BS425" s="48"/>
      <c r="BT425" s="2"/>
      <c r="BU425" s="3"/>
      <c r="BV425" s="3"/>
      <c r="BW425" s="3"/>
      <c r="BX425" s="3"/>
    </row>
    <row r="426" spans="1:76" x14ac:dyDescent="0.25">
      <c r="A426" s="64" t="s">
        <v>493</v>
      </c>
      <c r="B426" s="65"/>
      <c r="C426" s="65" t="s">
        <v>64</v>
      </c>
      <c r="D426" s="66">
        <v>162.06809862290584</v>
      </c>
      <c r="E426" s="68"/>
      <c r="F426" s="100" t="s">
        <v>10239</v>
      </c>
      <c r="G426" s="65"/>
      <c r="H426" s="69" t="s">
        <v>493</v>
      </c>
      <c r="I426" s="70"/>
      <c r="J426" s="70"/>
      <c r="K426" s="69" t="s">
        <v>11631</v>
      </c>
      <c r="L426" s="73">
        <v>1</v>
      </c>
      <c r="M426" s="74">
        <v>1442.0260009765625</v>
      </c>
      <c r="N426" s="74">
        <v>9009.259765625</v>
      </c>
      <c r="O426" s="75"/>
      <c r="P426" s="76"/>
      <c r="Q426" s="76"/>
      <c r="R426" s="86"/>
      <c r="S426" s="48">
        <v>1</v>
      </c>
      <c r="T426" s="48">
        <v>1</v>
      </c>
      <c r="U426" s="49">
        <v>0</v>
      </c>
      <c r="V426" s="49">
        <v>0</v>
      </c>
      <c r="W426" s="49">
        <v>0</v>
      </c>
      <c r="X426" s="49">
        <v>0.99999899999999997</v>
      </c>
      <c r="Y426" s="49">
        <v>0</v>
      </c>
      <c r="Z426" s="49" t="s">
        <v>15767</v>
      </c>
      <c r="AA426" s="71">
        <v>426</v>
      </c>
      <c r="AB426" s="71"/>
      <c r="AC426" s="72"/>
      <c r="AD426" s="78" t="s">
        <v>6927</v>
      </c>
      <c r="AE426" s="78">
        <v>219</v>
      </c>
      <c r="AF426" s="78">
        <v>217</v>
      </c>
      <c r="AG426" s="78">
        <v>2638</v>
      </c>
      <c r="AH426" s="78">
        <v>368</v>
      </c>
      <c r="AI426" s="78">
        <v>-28800</v>
      </c>
      <c r="AJ426" s="78" t="s">
        <v>7658</v>
      </c>
      <c r="AK426" s="78"/>
      <c r="AL426" s="78"/>
      <c r="AM426" s="78" t="s">
        <v>9004</v>
      </c>
      <c r="AN426" s="80">
        <v>42607.430972222224</v>
      </c>
      <c r="AO426" s="82" t="s">
        <v>9424</v>
      </c>
      <c r="AP426" s="78" t="b">
        <v>0</v>
      </c>
      <c r="AQ426" s="78" t="b">
        <v>0</v>
      </c>
      <c r="AR426" s="78" t="b">
        <v>0</v>
      </c>
      <c r="AS426" s="78" t="s">
        <v>9732</v>
      </c>
      <c r="AT426" s="78">
        <v>61</v>
      </c>
      <c r="AU426" s="82" t="s">
        <v>9742</v>
      </c>
      <c r="AV426" s="78" t="b">
        <v>0</v>
      </c>
      <c r="AW426" s="78" t="s">
        <v>10419</v>
      </c>
      <c r="AX426" s="82" t="s">
        <v>10843</v>
      </c>
      <c r="AY426" s="78" t="s">
        <v>66</v>
      </c>
      <c r="AZ426" s="78" t="str">
        <f>REPLACE(INDEX(GroupVertices[Group], MATCH(Vertices[[#This Row],[Vertex]],GroupVertices[Vertex],0)),1,1,"")</f>
        <v>1</v>
      </c>
      <c r="BA426" s="48" t="s">
        <v>2171</v>
      </c>
      <c r="BB426" s="48" t="s">
        <v>2171</v>
      </c>
      <c r="BC426" s="48" t="s">
        <v>2520</v>
      </c>
      <c r="BD426" s="48" t="s">
        <v>2520</v>
      </c>
      <c r="BE426" s="48" t="s">
        <v>731</v>
      </c>
      <c r="BF426" s="48" t="s">
        <v>731</v>
      </c>
      <c r="BG426" s="120" t="s">
        <v>13415</v>
      </c>
      <c r="BH426" s="120" t="s">
        <v>13415</v>
      </c>
      <c r="BI426" s="120" t="s">
        <v>13938</v>
      </c>
      <c r="BJ426" s="120" t="s">
        <v>13938</v>
      </c>
      <c r="BK426" s="120">
        <v>1</v>
      </c>
      <c r="BL426" s="123">
        <v>6.25</v>
      </c>
      <c r="BM426" s="120">
        <v>0</v>
      </c>
      <c r="BN426" s="123">
        <v>0</v>
      </c>
      <c r="BO426" s="120">
        <v>0</v>
      </c>
      <c r="BP426" s="123">
        <v>0</v>
      </c>
      <c r="BQ426" s="120">
        <v>15</v>
      </c>
      <c r="BR426" s="123">
        <v>93.75</v>
      </c>
      <c r="BS426" s="120">
        <v>16</v>
      </c>
      <c r="BT426" s="2"/>
      <c r="BU426" s="3"/>
      <c r="BV426" s="3"/>
      <c r="BW426" s="3"/>
      <c r="BX426" s="3"/>
    </row>
    <row r="427" spans="1:76" x14ac:dyDescent="0.25">
      <c r="A427" s="64" t="s">
        <v>494</v>
      </c>
      <c r="B427" s="65"/>
      <c r="C427" s="65" t="s">
        <v>64</v>
      </c>
      <c r="D427" s="66">
        <v>162.08253427568772</v>
      </c>
      <c r="E427" s="68"/>
      <c r="F427" s="100" t="s">
        <v>10240</v>
      </c>
      <c r="G427" s="65"/>
      <c r="H427" s="69" t="s">
        <v>494</v>
      </c>
      <c r="I427" s="70"/>
      <c r="J427" s="70"/>
      <c r="K427" s="69" t="s">
        <v>11632</v>
      </c>
      <c r="L427" s="73">
        <v>1</v>
      </c>
      <c r="M427" s="74">
        <v>761.78216552734375</v>
      </c>
      <c r="N427" s="74">
        <v>8584.703125</v>
      </c>
      <c r="O427" s="75"/>
      <c r="P427" s="76"/>
      <c r="Q427" s="76"/>
      <c r="R427" s="86"/>
      <c r="S427" s="48">
        <v>1</v>
      </c>
      <c r="T427" s="48">
        <v>1</v>
      </c>
      <c r="U427" s="49">
        <v>0</v>
      </c>
      <c r="V427" s="49">
        <v>0</v>
      </c>
      <c r="W427" s="49">
        <v>0</v>
      </c>
      <c r="X427" s="49">
        <v>0.99999899999999997</v>
      </c>
      <c r="Y427" s="49">
        <v>0</v>
      </c>
      <c r="Z427" s="49" t="s">
        <v>15767</v>
      </c>
      <c r="AA427" s="71">
        <v>427</v>
      </c>
      <c r="AB427" s="71"/>
      <c r="AC427" s="72"/>
      <c r="AD427" s="78" t="s">
        <v>6928</v>
      </c>
      <c r="AE427" s="78">
        <v>215</v>
      </c>
      <c r="AF427" s="78">
        <v>263</v>
      </c>
      <c r="AG427" s="78">
        <v>3233</v>
      </c>
      <c r="AH427" s="78">
        <v>657</v>
      </c>
      <c r="AI427" s="78"/>
      <c r="AJ427" s="78" t="s">
        <v>7659</v>
      </c>
      <c r="AK427" s="78"/>
      <c r="AL427" s="78"/>
      <c r="AM427" s="78"/>
      <c r="AN427" s="80">
        <v>42606.489548611113</v>
      </c>
      <c r="AO427" s="82" t="s">
        <v>9425</v>
      </c>
      <c r="AP427" s="78" t="b">
        <v>0</v>
      </c>
      <c r="AQ427" s="78" t="b">
        <v>0</v>
      </c>
      <c r="AR427" s="78" t="b">
        <v>0</v>
      </c>
      <c r="AS427" s="78" t="s">
        <v>9732</v>
      </c>
      <c r="AT427" s="78">
        <v>75</v>
      </c>
      <c r="AU427" s="82" t="s">
        <v>9742</v>
      </c>
      <c r="AV427" s="78" t="b">
        <v>0</v>
      </c>
      <c r="AW427" s="78" t="s">
        <v>10419</v>
      </c>
      <c r="AX427" s="82" t="s">
        <v>10844</v>
      </c>
      <c r="AY427" s="78" t="s">
        <v>66</v>
      </c>
      <c r="AZ427" s="78" t="str">
        <f>REPLACE(INDEX(GroupVertices[Group], MATCH(Vertices[[#This Row],[Vertex]],GroupVertices[Vertex],0)),1,1,"")</f>
        <v>1</v>
      </c>
      <c r="BA427" s="48" t="s">
        <v>2171</v>
      </c>
      <c r="BB427" s="48" t="s">
        <v>2171</v>
      </c>
      <c r="BC427" s="48" t="s">
        <v>2520</v>
      </c>
      <c r="BD427" s="48" t="s">
        <v>2520</v>
      </c>
      <c r="BE427" s="48" t="s">
        <v>731</v>
      </c>
      <c r="BF427" s="48" t="s">
        <v>731</v>
      </c>
      <c r="BG427" s="120" t="s">
        <v>13415</v>
      </c>
      <c r="BH427" s="120" t="s">
        <v>13415</v>
      </c>
      <c r="BI427" s="120" t="s">
        <v>13938</v>
      </c>
      <c r="BJ427" s="120" t="s">
        <v>13938</v>
      </c>
      <c r="BK427" s="120">
        <v>1</v>
      </c>
      <c r="BL427" s="123">
        <v>6.25</v>
      </c>
      <c r="BM427" s="120">
        <v>0</v>
      </c>
      <c r="BN427" s="123">
        <v>0</v>
      </c>
      <c r="BO427" s="120">
        <v>0</v>
      </c>
      <c r="BP427" s="123">
        <v>0</v>
      </c>
      <c r="BQ427" s="120">
        <v>15</v>
      </c>
      <c r="BR427" s="123">
        <v>93.75</v>
      </c>
      <c r="BS427" s="120">
        <v>16</v>
      </c>
      <c r="BT427" s="2"/>
      <c r="BU427" s="3"/>
      <c r="BV427" s="3"/>
      <c r="BW427" s="3"/>
      <c r="BX427" s="3"/>
    </row>
    <row r="428" spans="1:76" x14ac:dyDescent="0.25">
      <c r="A428" s="64" t="s">
        <v>885</v>
      </c>
      <c r="B428" s="65"/>
      <c r="C428" s="65" t="s">
        <v>64</v>
      </c>
      <c r="D428" s="66">
        <v>162.00376582246483</v>
      </c>
      <c r="E428" s="68"/>
      <c r="F428" s="100" t="s">
        <v>10241</v>
      </c>
      <c r="G428" s="65"/>
      <c r="H428" s="69" t="s">
        <v>885</v>
      </c>
      <c r="I428" s="70"/>
      <c r="J428" s="70"/>
      <c r="K428" s="69" t="s">
        <v>11633</v>
      </c>
      <c r="L428" s="73">
        <v>1</v>
      </c>
      <c r="M428" s="74">
        <v>3470.267333984375</v>
      </c>
      <c r="N428" s="74">
        <v>9646.09375</v>
      </c>
      <c r="O428" s="75"/>
      <c r="P428" s="76"/>
      <c r="Q428" s="76"/>
      <c r="R428" s="86"/>
      <c r="S428" s="48">
        <v>1</v>
      </c>
      <c r="T428" s="48">
        <v>0</v>
      </c>
      <c r="U428" s="49">
        <v>0</v>
      </c>
      <c r="V428" s="49">
        <v>6.2399999999999999E-4</v>
      </c>
      <c r="W428" s="49">
        <v>4.0099999999999999E-4</v>
      </c>
      <c r="X428" s="49">
        <v>0.37689499999999998</v>
      </c>
      <c r="Y428" s="49">
        <v>0</v>
      </c>
      <c r="Z428" s="49">
        <v>0</v>
      </c>
      <c r="AA428" s="71">
        <v>428</v>
      </c>
      <c r="AB428" s="71"/>
      <c r="AC428" s="72"/>
      <c r="AD428" s="78" t="s">
        <v>885</v>
      </c>
      <c r="AE428" s="78">
        <v>0</v>
      </c>
      <c r="AF428" s="78">
        <v>12</v>
      </c>
      <c r="AG428" s="78">
        <v>1</v>
      </c>
      <c r="AH428" s="78">
        <v>0</v>
      </c>
      <c r="AI428" s="78"/>
      <c r="AJ428" s="78" t="s">
        <v>7660</v>
      </c>
      <c r="AK428" s="78"/>
      <c r="AL428" s="82" t="s">
        <v>8743</v>
      </c>
      <c r="AM428" s="78"/>
      <c r="AN428" s="80">
        <v>40857.510370370372</v>
      </c>
      <c r="AO428" s="78"/>
      <c r="AP428" s="78" t="b">
        <v>1</v>
      </c>
      <c r="AQ428" s="78" t="b">
        <v>1</v>
      </c>
      <c r="AR428" s="78" t="b">
        <v>0</v>
      </c>
      <c r="AS428" s="78" t="s">
        <v>6306</v>
      </c>
      <c r="AT428" s="78">
        <v>0</v>
      </c>
      <c r="AU428" s="82" t="s">
        <v>9742</v>
      </c>
      <c r="AV428" s="78" t="b">
        <v>0</v>
      </c>
      <c r="AW428" s="78" t="s">
        <v>10419</v>
      </c>
      <c r="AX428" s="82" t="s">
        <v>10845</v>
      </c>
      <c r="AY428" s="78" t="s">
        <v>65</v>
      </c>
      <c r="AZ428" s="78" t="str">
        <f>REPLACE(INDEX(GroupVertices[Group], MATCH(Vertices[[#This Row],[Vertex]],GroupVertices[Vertex],0)),1,1,"")</f>
        <v>3</v>
      </c>
      <c r="BA428" s="48"/>
      <c r="BB428" s="48"/>
      <c r="BC428" s="48"/>
      <c r="BD428" s="48"/>
      <c r="BE428" s="48"/>
      <c r="BF428" s="48"/>
      <c r="BG428" s="48"/>
      <c r="BH428" s="48"/>
      <c r="BI428" s="48"/>
      <c r="BJ428" s="48"/>
      <c r="BK428" s="48"/>
      <c r="BL428" s="49"/>
      <c r="BM428" s="48"/>
      <c r="BN428" s="49"/>
      <c r="BO428" s="48"/>
      <c r="BP428" s="49"/>
      <c r="BQ428" s="48"/>
      <c r="BR428" s="49"/>
      <c r="BS428" s="48"/>
      <c r="BT428" s="2"/>
      <c r="BU428" s="3"/>
      <c r="BV428" s="3"/>
      <c r="BW428" s="3"/>
      <c r="BX428" s="3"/>
    </row>
    <row r="429" spans="1:76" x14ac:dyDescent="0.25">
      <c r="A429" s="64" t="s">
        <v>886</v>
      </c>
      <c r="B429" s="65"/>
      <c r="C429" s="65" t="s">
        <v>64</v>
      </c>
      <c r="D429" s="66">
        <v>169.76826410788468</v>
      </c>
      <c r="E429" s="68"/>
      <c r="F429" s="100" t="s">
        <v>10242</v>
      </c>
      <c r="G429" s="65"/>
      <c r="H429" s="69" t="s">
        <v>886</v>
      </c>
      <c r="I429" s="70"/>
      <c r="J429" s="70"/>
      <c r="K429" s="69" t="s">
        <v>11634</v>
      </c>
      <c r="L429" s="73">
        <v>1</v>
      </c>
      <c r="M429" s="74">
        <v>3816.485107421875</v>
      </c>
      <c r="N429" s="74">
        <v>9287.4208984375</v>
      </c>
      <c r="O429" s="75"/>
      <c r="P429" s="76"/>
      <c r="Q429" s="76"/>
      <c r="R429" s="86"/>
      <c r="S429" s="48">
        <v>1</v>
      </c>
      <c r="T429" s="48">
        <v>0</v>
      </c>
      <c r="U429" s="49">
        <v>0</v>
      </c>
      <c r="V429" s="49">
        <v>6.2399999999999999E-4</v>
      </c>
      <c r="W429" s="49">
        <v>4.0099999999999999E-4</v>
      </c>
      <c r="X429" s="49">
        <v>0.37689499999999998</v>
      </c>
      <c r="Y429" s="49">
        <v>0</v>
      </c>
      <c r="Z429" s="49">
        <v>0</v>
      </c>
      <c r="AA429" s="71">
        <v>429</v>
      </c>
      <c r="AB429" s="71"/>
      <c r="AC429" s="72"/>
      <c r="AD429" s="78" t="s">
        <v>6929</v>
      </c>
      <c r="AE429" s="78">
        <v>14470</v>
      </c>
      <c r="AF429" s="78">
        <v>24754</v>
      </c>
      <c r="AG429" s="78">
        <v>85607</v>
      </c>
      <c r="AH429" s="78">
        <v>11868</v>
      </c>
      <c r="AI429" s="78">
        <v>-25200</v>
      </c>
      <c r="AJ429" s="78" t="s">
        <v>7661</v>
      </c>
      <c r="AK429" s="78" t="s">
        <v>8249</v>
      </c>
      <c r="AL429" s="82" t="s">
        <v>8744</v>
      </c>
      <c r="AM429" s="78" t="s">
        <v>9004</v>
      </c>
      <c r="AN429" s="80">
        <v>39836.729421296295</v>
      </c>
      <c r="AO429" s="82" t="s">
        <v>9426</v>
      </c>
      <c r="AP429" s="78" t="b">
        <v>0</v>
      </c>
      <c r="AQ429" s="78" t="b">
        <v>0</v>
      </c>
      <c r="AR429" s="78" t="b">
        <v>1</v>
      </c>
      <c r="AS429" s="78" t="s">
        <v>6304</v>
      </c>
      <c r="AT429" s="78">
        <v>1640</v>
      </c>
      <c r="AU429" s="82" t="s">
        <v>9908</v>
      </c>
      <c r="AV429" s="78" t="b">
        <v>0</v>
      </c>
      <c r="AW429" s="78" t="s">
        <v>10419</v>
      </c>
      <c r="AX429" s="82" t="s">
        <v>10846</v>
      </c>
      <c r="AY429" s="78" t="s">
        <v>65</v>
      </c>
      <c r="AZ429" s="78" t="str">
        <f>REPLACE(INDEX(GroupVertices[Group], MATCH(Vertices[[#This Row],[Vertex]],GroupVertices[Vertex],0)),1,1,"")</f>
        <v>3</v>
      </c>
      <c r="BA429" s="48"/>
      <c r="BB429" s="48"/>
      <c r="BC429" s="48"/>
      <c r="BD429" s="48"/>
      <c r="BE429" s="48"/>
      <c r="BF429" s="48"/>
      <c r="BG429" s="48"/>
      <c r="BH429" s="48"/>
      <c r="BI429" s="48"/>
      <c r="BJ429" s="48"/>
      <c r="BK429" s="48"/>
      <c r="BL429" s="49"/>
      <c r="BM429" s="48"/>
      <c r="BN429" s="49"/>
      <c r="BO429" s="48"/>
      <c r="BP429" s="49"/>
      <c r="BQ429" s="48"/>
      <c r="BR429" s="49"/>
      <c r="BS429" s="48"/>
      <c r="BT429" s="2"/>
      <c r="BU429" s="3"/>
      <c r="BV429" s="3"/>
      <c r="BW429" s="3"/>
      <c r="BX429" s="3"/>
    </row>
    <row r="430" spans="1:76" x14ac:dyDescent="0.25">
      <c r="A430" s="64" t="s">
        <v>496</v>
      </c>
      <c r="B430" s="65"/>
      <c r="C430" s="65" t="s">
        <v>64</v>
      </c>
      <c r="D430" s="66">
        <v>172.31239100142193</v>
      </c>
      <c r="E430" s="68"/>
      <c r="F430" s="100" t="s">
        <v>10243</v>
      </c>
      <c r="G430" s="65"/>
      <c r="H430" s="69" t="s">
        <v>496</v>
      </c>
      <c r="I430" s="70"/>
      <c r="J430" s="70"/>
      <c r="K430" s="69" t="s">
        <v>11635</v>
      </c>
      <c r="L430" s="73">
        <v>1</v>
      </c>
      <c r="M430" s="74">
        <v>988.530029296875</v>
      </c>
      <c r="N430" s="74">
        <v>8584.703125</v>
      </c>
      <c r="O430" s="75"/>
      <c r="P430" s="76"/>
      <c r="Q430" s="76"/>
      <c r="R430" s="86"/>
      <c r="S430" s="48">
        <v>1</v>
      </c>
      <c r="T430" s="48">
        <v>1</v>
      </c>
      <c r="U430" s="49">
        <v>0</v>
      </c>
      <c r="V430" s="49">
        <v>0</v>
      </c>
      <c r="W430" s="49">
        <v>0</v>
      </c>
      <c r="X430" s="49">
        <v>0.99999899999999997</v>
      </c>
      <c r="Y430" s="49">
        <v>0</v>
      </c>
      <c r="Z430" s="49" t="s">
        <v>15767</v>
      </c>
      <c r="AA430" s="71">
        <v>430</v>
      </c>
      <c r="AB430" s="71"/>
      <c r="AC430" s="72"/>
      <c r="AD430" s="78" t="s">
        <v>6930</v>
      </c>
      <c r="AE430" s="78">
        <v>33370</v>
      </c>
      <c r="AF430" s="78">
        <v>32861</v>
      </c>
      <c r="AG430" s="78">
        <v>32621</v>
      </c>
      <c r="AH430" s="78">
        <v>661</v>
      </c>
      <c r="AI430" s="78">
        <v>-18000</v>
      </c>
      <c r="AJ430" s="78" t="s">
        <v>7662</v>
      </c>
      <c r="AK430" s="78" t="s">
        <v>8250</v>
      </c>
      <c r="AL430" s="82" t="s">
        <v>8745</v>
      </c>
      <c r="AM430" s="78" t="s">
        <v>9040</v>
      </c>
      <c r="AN430" s="80">
        <v>40043.648668981485</v>
      </c>
      <c r="AO430" s="78"/>
      <c r="AP430" s="78" t="b">
        <v>0</v>
      </c>
      <c r="AQ430" s="78" t="b">
        <v>0</v>
      </c>
      <c r="AR430" s="78" t="b">
        <v>0</v>
      </c>
      <c r="AS430" s="78" t="s">
        <v>6304</v>
      </c>
      <c r="AT430" s="78">
        <v>1082</v>
      </c>
      <c r="AU430" s="82" t="s">
        <v>9749</v>
      </c>
      <c r="AV430" s="78" t="b">
        <v>0</v>
      </c>
      <c r="AW430" s="78" t="s">
        <v>10419</v>
      </c>
      <c r="AX430" s="82" t="s">
        <v>10847</v>
      </c>
      <c r="AY430" s="78" t="s">
        <v>66</v>
      </c>
      <c r="AZ430" s="78" t="str">
        <f>REPLACE(INDEX(GroupVertices[Group], MATCH(Vertices[[#This Row],[Vertex]],GroupVertices[Vertex],0)),1,1,"")</f>
        <v>1</v>
      </c>
      <c r="BA430" s="48"/>
      <c r="BB430" s="48"/>
      <c r="BC430" s="48"/>
      <c r="BD430" s="48"/>
      <c r="BE430" s="48" t="s">
        <v>2815</v>
      </c>
      <c r="BF430" s="48" t="s">
        <v>2815</v>
      </c>
      <c r="BG430" s="120" t="s">
        <v>13416</v>
      </c>
      <c r="BH430" s="120" t="s">
        <v>13416</v>
      </c>
      <c r="BI430" s="120" t="s">
        <v>13939</v>
      </c>
      <c r="BJ430" s="120" t="s">
        <v>13939</v>
      </c>
      <c r="BK430" s="120">
        <v>2</v>
      </c>
      <c r="BL430" s="123">
        <v>18.181818181818183</v>
      </c>
      <c r="BM430" s="120">
        <v>0</v>
      </c>
      <c r="BN430" s="123">
        <v>0</v>
      </c>
      <c r="BO430" s="120">
        <v>0</v>
      </c>
      <c r="BP430" s="123">
        <v>0</v>
      </c>
      <c r="BQ430" s="120">
        <v>9</v>
      </c>
      <c r="BR430" s="123">
        <v>81.818181818181813</v>
      </c>
      <c r="BS430" s="120">
        <v>11</v>
      </c>
      <c r="BT430" s="2"/>
      <c r="BU430" s="3"/>
      <c r="BV430" s="3"/>
      <c r="BW430" s="3"/>
      <c r="BX430" s="3"/>
    </row>
    <row r="431" spans="1:76" x14ac:dyDescent="0.25">
      <c r="A431" s="64" t="s">
        <v>497</v>
      </c>
      <c r="B431" s="65"/>
      <c r="C431" s="65" t="s">
        <v>64</v>
      </c>
      <c r="D431" s="66">
        <v>162.07311971952561</v>
      </c>
      <c r="E431" s="68"/>
      <c r="F431" s="100" t="s">
        <v>10244</v>
      </c>
      <c r="G431" s="65"/>
      <c r="H431" s="69" t="s">
        <v>497</v>
      </c>
      <c r="I431" s="70"/>
      <c r="J431" s="70"/>
      <c r="K431" s="69" t="s">
        <v>11636</v>
      </c>
      <c r="L431" s="73">
        <v>1</v>
      </c>
      <c r="M431" s="74">
        <v>1215.278076171875</v>
      </c>
      <c r="N431" s="74">
        <v>8584.703125</v>
      </c>
      <c r="O431" s="75"/>
      <c r="P431" s="76"/>
      <c r="Q431" s="76"/>
      <c r="R431" s="86"/>
      <c r="S431" s="48">
        <v>1</v>
      </c>
      <c r="T431" s="48">
        <v>1</v>
      </c>
      <c r="U431" s="49">
        <v>0</v>
      </c>
      <c r="V431" s="49">
        <v>0</v>
      </c>
      <c r="W431" s="49">
        <v>0</v>
      </c>
      <c r="X431" s="49">
        <v>0.99999899999999997</v>
      </c>
      <c r="Y431" s="49">
        <v>0</v>
      </c>
      <c r="Z431" s="49" t="s">
        <v>15767</v>
      </c>
      <c r="AA431" s="71">
        <v>431</v>
      </c>
      <c r="AB431" s="71"/>
      <c r="AC431" s="72"/>
      <c r="AD431" s="78" t="s">
        <v>6931</v>
      </c>
      <c r="AE431" s="78">
        <v>708</v>
      </c>
      <c r="AF431" s="78">
        <v>233</v>
      </c>
      <c r="AG431" s="78">
        <v>141</v>
      </c>
      <c r="AH431" s="78">
        <v>0</v>
      </c>
      <c r="AI431" s="78">
        <v>14400</v>
      </c>
      <c r="AJ431" s="78" t="s">
        <v>7663</v>
      </c>
      <c r="AK431" s="78" t="s">
        <v>8251</v>
      </c>
      <c r="AL431" s="82" t="s">
        <v>8746</v>
      </c>
      <c r="AM431" s="78" t="s">
        <v>8103</v>
      </c>
      <c r="AN431" s="80">
        <v>40604.466261574074</v>
      </c>
      <c r="AO431" s="82" t="s">
        <v>9427</v>
      </c>
      <c r="AP431" s="78" t="b">
        <v>0</v>
      </c>
      <c r="AQ431" s="78" t="b">
        <v>0</v>
      </c>
      <c r="AR431" s="78" t="b">
        <v>0</v>
      </c>
      <c r="AS431" s="78" t="s">
        <v>6304</v>
      </c>
      <c r="AT431" s="78">
        <v>2</v>
      </c>
      <c r="AU431" s="82" t="s">
        <v>9741</v>
      </c>
      <c r="AV431" s="78" t="b">
        <v>0</v>
      </c>
      <c r="AW431" s="78" t="s">
        <v>10419</v>
      </c>
      <c r="AX431" s="82" t="s">
        <v>10848</v>
      </c>
      <c r="AY431" s="78" t="s">
        <v>66</v>
      </c>
      <c r="AZ431" s="78" t="str">
        <f>REPLACE(INDEX(GroupVertices[Group], MATCH(Vertices[[#This Row],[Vertex]],GroupVertices[Vertex],0)),1,1,"")</f>
        <v>1</v>
      </c>
      <c r="BA431" s="48"/>
      <c r="BB431" s="48"/>
      <c r="BC431" s="48"/>
      <c r="BD431" s="48"/>
      <c r="BE431" s="48" t="s">
        <v>13072</v>
      </c>
      <c r="BF431" s="48" t="s">
        <v>13072</v>
      </c>
      <c r="BG431" s="120" t="s">
        <v>13417</v>
      </c>
      <c r="BH431" s="120" t="s">
        <v>13417</v>
      </c>
      <c r="BI431" s="120" t="s">
        <v>13940</v>
      </c>
      <c r="BJ431" s="120" t="s">
        <v>13940</v>
      </c>
      <c r="BK431" s="120">
        <v>0</v>
      </c>
      <c r="BL431" s="123">
        <v>0</v>
      </c>
      <c r="BM431" s="120">
        <v>0</v>
      </c>
      <c r="BN431" s="123">
        <v>0</v>
      </c>
      <c r="BO431" s="120">
        <v>0</v>
      </c>
      <c r="BP431" s="123">
        <v>0</v>
      </c>
      <c r="BQ431" s="120">
        <v>18</v>
      </c>
      <c r="BR431" s="123">
        <v>100</v>
      </c>
      <c r="BS431" s="120">
        <v>18</v>
      </c>
      <c r="BT431" s="2"/>
      <c r="BU431" s="3"/>
      <c r="BV431" s="3"/>
      <c r="BW431" s="3"/>
      <c r="BX431" s="3"/>
    </row>
    <row r="432" spans="1:76" x14ac:dyDescent="0.25">
      <c r="A432" s="64" t="s">
        <v>498</v>
      </c>
      <c r="B432" s="65"/>
      <c r="C432" s="65" t="s">
        <v>64</v>
      </c>
      <c r="D432" s="66">
        <v>162.32229163928244</v>
      </c>
      <c r="E432" s="68"/>
      <c r="F432" s="100" t="s">
        <v>10245</v>
      </c>
      <c r="G432" s="65"/>
      <c r="H432" s="69" t="s">
        <v>498</v>
      </c>
      <c r="I432" s="70"/>
      <c r="J432" s="70"/>
      <c r="K432" s="69" t="s">
        <v>11637</v>
      </c>
      <c r="L432" s="73">
        <v>1</v>
      </c>
      <c r="M432" s="74">
        <v>2349.017822265625</v>
      </c>
      <c r="N432" s="74">
        <v>9009.259765625</v>
      </c>
      <c r="O432" s="75"/>
      <c r="P432" s="76"/>
      <c r="Q432" s="76"/>
      <c r="R432" s="86"/>
      <c r="S432" s="48">
        <v>1</v>
      </c>
      <c r="T432" s="48">
        <v>1</v>
      </c>
      <c r="U432" s="49">
        <v>0</v>
      </c>
      <c r="V432" s="49">
        <v>0</v>
      </c>
      <c r="W432" s="49">
        <v>0</v>
      </c>
      <c r="X432" s="49">
        <v>0.99999899999999997</v>
      </c>
      <c r="Y432" s="49">
        <v>0</v>
      </c>
      <c r="Z432" s="49" t="s">
        <v>15767</v>
      </c>
      <c r="AA432" s="71">
        <v>432</v>
      </c>
      <c r="AB432" s="71"/>
      <c r="AC432" s="72"/>
      <c r="AD432" s="78" t="s">
        <v>6932</v>
      </c>
      <c r="AE432" s="78">
        <v>1861</v>
      </c>
      <c r="AF432" s="78">
        <v>1027</v>
      </c>
      <c r="AG432" s="78">
        <v>4662</v>
      </c>
      <c r="AH432" s="78">
        <v>9558</v>
      </c>
      <c r="AI432" s="78"/>
      <c r="AJ432" s="78"/>
      <c r="AK432" s="78"/>
      <c r="AL432" s="78"/>
      <c r="AM432" s="78"/>
      <c r="AN432" s="80">
        <v>40661.554930555554</v>
      </c>
      <c r="AO432" s="78"/>
      <c r="AP432" s="78" t="b">
        <v>0</v>
      </c>
      <c r="AQ432" s="78" t="b">
        <v>0</v>
      </c>
      <c r="AR432" s="78" t="b">
        <v>0</v>
      </c>
      <c r="AS432" s="78" t="s">
        <v>6308</v>
      </c>
      <c r="AT432" s="78">
        <v>475</v>
      </c>
      <c r="AU432" s="82" t="s">
        <v>9909</v>
      </c>
      <c r="AV432" s="78" t="b">
        <v>0</v>
      </c>
      <c r="AW432" s="78" t="s">
        <v>10419</v>
      </c>
      <c r="AX432" s="82" t="s">
        <v>10849</v>
      </c>
      <c r="AY432" s="78" t="s">
        <v>66</v>
      </c>
      <c r="AZ432" s="78" t="str">
        <f>REPLACE(INDEX(GroupVertices[Group], MATCH(Vertices[[#This Row],[Vertex]],GroupVertices[Vertex],0)),1,1,"")</f>
        <v>1</v>
      </c>
      <c r="BA432" s="48" t="s">
        <v>2174</v>
      </c>
      <c r="BB432" s="48" t="s">
        <v>2174</v>
      </c>
      <c r="BC432" s="48" t="s">
        <v>2578</v>
      </c>
      <c r="BD432" s="48" t="s">
        <v>2578</v>
      </c>
      <c r="BE432" s="48" t="s">
        <v>731</v>
      </c>
      <c r="BF432" s="48" t="s">
        <v>731</v>
      </c>
      <c r="BG432" s="120" t="s">
        <v>13418</v>
      </c>
      <c r="BH432" s="120" t="s">
        <v>13418</v>
      </c>
      <c r="BI432" s="120" t="s">
        <v>13941</v>
      </c>
      <c r="BJ432" s="120" t="s">
        <v>13941</v>
      </c>
      <c r="BK432" s="120">
        <v>1</v>
      </c>
      <c r="BL432" s="123">
        <v>12.5</v>
      </c>
      <c r="BM432" s="120">
        <v>0</v>
      </c>
      <c r="BN432" s="123">
        <v>0</v>
      </c>
      <c r="BO432" s="120">
        <v>0</v>
      </c>
      <c r="BP432" s="123">
        <v>0</v>
      </c>
      <c r="BQ432" s="120">
        <v>7</v>
      </c>
      <c r="BR432" s="123">
        <v>87.5</v>
      </c>
      <c r="BS432" s="120">
        <v>8</v>
      </c>
      <c r="BT432" s="2"/>
      <c r="BU432" s="3"/>
      <c r="BV432" s="3"/>
      <c r="BW432" s="3"/>
      <c r="BX432" s="3"/>
    </row>
    <row r="433" spans="1:76" x14ac:dyDescent="0.25">
      <c r="A433" s="64" t="s">
        <v>499</v>
      </c>
      <c r="B433" s="65"/>
      <c r="C433" s="65" t="s">
        <v>64</v>
      </c>
      <c r="D433" s="66">
        <v>162.90411121010001</v>
      </c>
      <c r="E433" s="68"/>
      <c r="F433" s="100" t="s">
        <v>10246</v>
      </c>
      <c r="G433" s="65"/>
      <c r="H433" s="69" t="s">
        <v>499</v>
      </c>
      <c r="I433" s="70"/>
      <c r="J433" s="70"/>
      <c r="K433" s="69" t="s">
        <v>11638</v>
      </c>
      <c r="L433" s="73">
        <v>1</v>
      </c>
      <c r="M433" s="74">
        <v>9063.4208984375</v>
      </c>
      <c r="N433" s="74">
        <v>626.407958984375</v>
      </c>
      <c r="O433" s="75"/>
      <c r="P433" s="76"/>
      <c r="Q433" s="76"/>
      <c r="R433" s="86"/>
      <c r="S433" s="48">
        <v>2</v>
      </c>
      <c r="T433" s="48">
        <v>1</v>
      </c>
      <c r="U433" s="49">
        <v>0</v>
      </c>
      <c r="V433" s="49">
        <v>1</v>
      </c>
      <c r="W433" s="49">
        <v>0</v>
      </c>
      <c r="X433" s="49">
        <v>1.2982450000000001</v>
      </c>
      <c r="Y433" s="49">
        <v>0</v>
      </c>
      <c r="Z433" s="49">
        <v>0</v>
      </c>
      <c r="AA433" s="71">
        <v>433</v>
      </c>
      <c r="AB433" s="71"/>
      <c r="AC433" s="72"/>
      <c r="AD433" s="78" t="s">
        <v>6933</v>
      </c>
      <c r="AE433" s="78">
        <v>1808</v>
      </c>
      <c r="AF433" s="78">
        <v>2881</v>
      </c>
      <c r="AG433" s="78">
        <v>23876</v>
      </c>
      <c r="AH433" s="78">
        <v>2027</v>
      </c>
      <c r="AI433" s="78">
        <v>3600</v>
      </c>
      <c r="AJ433" s="78" t="s">
        <v>7664</v>
      </c>
      <c r="AK433" s="78" t="s">
        <v>8252</v>
      </c>
      <c r="AL433" s="82" t="s">
        <v>8747</v>
      </c>
      <c r="AM433" s="78" t="s">
        <v>9003</v>
      </c>
      <c r="AN433" s="80">
        <v>41831.927118055559</v>
      </c>
      <c r="AO433" s="82" t="s">
        <v>9428</v>
      </c>
      <c r="AP433" s="78" t="b">
        <v>0</v>
      </c>
      <c r="AQ433" s="78" t="b">
        <v>0</v>
      </c>
      <c r="AR433" s="78" t="b">
        <v>1</v>
      </c>
      <c r="AS433" s="78" t="s">
        <v>6304</v>
      </c>
      <c r="AT433" s="78">
        <v>452</v>
      </c>
      <c r="AU433" s="82" t="s">
        <v>9749</v>
      </c>
      <c r="AV433" s="78" t="b">
        <v>0</v>
      </c>
      <c r="AW433" s="78" t="s">
        <v>10419</v>
      </c>
      <c r="AX433" s="82" t="s">
        <v>10850</v>
      </c>
      <c r="AY433" s="78" t="s">
        <v>66</v>
      </c>
      <c r="AZ433" s="78" t="str">
        <f>REPLACE(INDEX(GroupVertices[Group], MATCH(Vertices[[#This Row],[Vertex]],GroupVertices[Vertex],0)),1,1,"")</f>
        <v>82</v>
      </c>
      <c r="BA433" s="48" t="s">
        <v>2175</v>
      </c>
      <c r="BB433" s="48" t="s">
        <v>2175</v>
      </c>
      <c r="BC433" s="48" t="s">
        <v>2515</v>
      </c>
      <c r="BD433" s="48" t="s">
        <v>2515</v>
      </c>
      <c r="BE433" s="48" t="s">
        <v>2817</v>
      </c>
      <c r="BF433" s="48" t="s">
        <v>2817</v>
      </c>
      <c r="BG433" s="120" t="s">
        <v>13419</v>
      </c>
      <c r="BH433" s="120" t="s">
        <v>13419</v>
      </c>
      <c r="BI433" s="120" t="s">
        <v>13942</v>
      </c>
      <c r="BJ433" s="120" t="s">
        <v>13942</v>
      </c>
      <c r="BK433" s="120">
        <v>0</v>
      </c>
      <c r="BL433" s="123">
        <v>0</v>
      </c>
      <c r="BM433" s="120">
        <v>0</v>
      </c>
      <c r="BN433" s="123">
        <v>0</v>
      </c>
      <c r="BO433" s="120">
        <v>0</v>
      </c>
      <c r="BP433" s="123">
        <v>0</v>
      </c>
      <c r="BQ433" s="120">
        <v>23</v>
      </c>
      <c r="BR433" s="123">
        <v>100</v>
      </c>
      <c r="BS433" s="120">
        <v>23</v>
      </c>
      <c r="BT433" s="2"/>
      <c r="BU433" s="3"/>
      <c r="BV433" s="3"/>
      <c r="BW433" s="3"/>
      <c r="BX433" s="3"/>
    </row>
    <row r="434" spans="1:76" x14ac:dyDescent="0.25">
      <c r="A434" s="64" t="s">
        <v>500</v>
      </c>
      <c r="B434" s="65"/>
      <c r="C434" s="65" t="s">
        <v>64</v>
      </c>
      <c r="D434" s="66">
        <v>162.07908227176162</v>
      </c>
      <c r="E434" s="68"/>
      <c r="F434" s="100" t="s">
        <v>3683</v>
      </c>
      <c r="G434" s="65"/>
      <c r="H434" s="69" t="s">
        <v>500</v>
      </c>
      <c r="I434" s="70"/>
      <c r="J434" s="70"/>
      <c r="K434" s="69" t="s">
        <v>11639</v>
      </c>
      <c r="L434" s="73">
        <v>1</v>
      </c>
      <c r="M434" s="74">
        <v>9063.4208984375</v>
      </c>
      <c r="N434" s="74">
        <v>444.0732421875</v>
      </c>
      <c r="O434" s="75"/>
      <c r="P434" s="76"/>
      <c r="Q434" s="76"/>
      <c r="R434" s="86"/>
      <c r="S434" s="48">
        <v>0</v>
      </c>
      <c r="T434" s="48">
        <v>1</v>
      </c>
      <c r="U434" s="49">
        <v>0</v>
      </c>
      <c r="V434" s="49">
        <v>1</v>
      </c>
      <c r="W434" s="49">
        <v>0</v>
      </c>
      <c r="X434" s="49">
        <v>0.70175399999999999</v>
      </c>
      <c r="Y434" s="49">
        <v>0</v>
      </c>
      <c r="Z434" s="49">
        <v>0</v>
      </c>
      <c r="AA434" s="71">
        <v>434</v>
      </c>
      <c r="AB434" s="71"/>
      <c r="AC434" s="72"/>
      <c r="AD434" s="78" t="s">
        <v>6934</v>
      </c>
      <c r="AE434" s="78">
        <v>28</v>
      </c>
      <c r="AF434" s="78">
        <v>252</v>
      </c>
      <c r="AG434" s="78">
        <v>4127</v>
      </c>
      <c r="AH434" s="78">
        <v>4357</v>
      </c>
      <c r="AI434" s="78">
        <v>0</v>
      </c>
      <c r="AJ434" s="78" t="s">
        <v>7665</v>
      </c>
      <c r="AK434" s="78" t="s">
        <v>8095</v>
      </c>
      <c r="AL434" s="82" t="s">
        <v>8748</v>
      </c>
      <c r="AM434" s="78" t="s">
        <v>7997</v>
      </c>
      <c r="AN434" s="80">
        <v>41090.459201388891</v>
      </c>
      <c r="AO434" s="82" t="s">
        <v>9429</v>
      </c>
      <c r="AP434" s="78" t="b">
        <v>0</v>
      </c>
      <c r="AQ434" s="78" t="b">
        <v>0</v>
      </c>
      <c r="AR434" s="78" t="b">
        <v>1</v>
      </c>
      <c r="AS434" s="78" t="s">
        <v>6304</v>
      </c>
      <c r="AT434" s="78">
        <v>22</v>
      </c>
      <c r="AU434" s="82" t="s">
        <v>9742</v>
      </c>
      <c r="AV434" s="78" t="b">
        <v>0</v>
      </c>
      <c r="AW434" s="78" t="s">
        <v>10419</v>
      </c>
      <c r="AX434" s="82" t="s">
        <v>10851</v>
      </c>
      <c r="AY434" s="78" t="s">
        <v>66</v>
      </c>
      <c r="AZ434" s="78" t="str">
        <f>REPLACE(INDEX(GroupVertices[Group], MATCH(Vertices[[#This Row],[Vertex]],GroupVertices[Vertex],0)),1,1,"")</f>
        <v>82</v>
      </c>
      <c r="BA434" s="48"/>
      <c r="BB434" s="48"/>
      <c r="BC434" s="48"/>
      <c r="BD434" s="48"/>
      <c r="BE434" s="48" t="s">
        <v>2672</v>
      </c>
      <c r="BF434" s="48" t="s">
        <v>2672</v>
      </c>
      <c r="BG434" s="120" t="s">
        <v>13420</v>
      </c>
      <c r="BH434" s="120" t="s">
        <v>13420</v>
      </c>
      <c r="BI434" s="120" t="s">
        <v>13943</v>
      </c>
      <c r="BJ434" s="120" t="s">
        <v>13943</v>
      </c>
      <c r="BK434" s="120">
        <v>0</v>
      </c>
      <c r="BL434" s="123">
        <v>0</v>
      </c>
      <c r="BM434" s="120">
        <v>0</v>
      </c>
      <c r="BN434" s="123">
        <v>0</v>
      </c>
      <c r="BO434" s="120">
        <v>0</v>
      </c>
      <c r="BP434" s="123">
        <v>0</v>
      </c>
      <c r="BQ434" s="120">
        <v>23</v>
      </c>
      <c r="BR434" s="123">
        <v>100</v>
      </c>
      <c r="BS434" s="120">
        <v>23</v>
      </c>
      <c r="BT434" s="2"/>
      <c r="BU434" s="3"/>
      <c r="BV434" s="3"/>
      <c r="BW434" s="3"/>
      <c r="BX434" s="3"/>
    </row>
    <row r="435" spans="1:76" x14ac:dyDescent="0.25">
      <c r="A435" s="64" t="s">
        <v>501</v>
      </c>
      <c r="B435" s="65"/>
      <c r="C435" s="65" t="s">
        <v>64</v>
      </c>
      <c r="D435" s="66">
        <v>162.00815928200714</v>
      </c>
      <c r="E435" s="68"/>
      <c r="F435" s="100" t="s">
        <v>3684</v>
      </c>
      <c r="G435" s="65"/>
      <c r="H435" s="69" t="s">
        <v>501</v>
      </c>
      <c r="I435" s="70"/>
      <c r="J435" s="70"/>
      <c r="K435" s="69" t="s">
        <v>11640</v>
      </c>
      <c r="L435" s="73">
        <v>1</v>
      </c>
      <c r="M435" s="74">
        <v>308.2862548828125</v>
      </c>
      <c r="N435" s="74">
        <v>8584.703125</v>
      </c>
      <c r="O435" s="75"/>
      <c r="P435" s="76"/>
      <c r="Q435" s="76"/>
      <c r="R435" s="86"/>
      <c r="S435" s="48">
        <v>1</v>
      </c>
      <c r="T435" s="48">
        <v>1</v>
      </c>
      <c r="U435" s="49">
        <v>0</v>
      </c>
      <c r="V435" s="49">
        <v>0</v>
      </c>
      <c r="W435" s="49">
        <v>0</v>
      </c>
      <c r="X435" s="49">
        <v>0.99999899999999997</v>
      </c>
      <c r="Y435" s="49">
        <v>0</v>
      </c>
      <c r="Z435" s="49" t="s">
        <v>15767</v>
      </c>
      <c r="AA435" s="71">
        <v>435</v>
      </c>
      <c r="AB435" s="71"/>
      <c r="AC435" s="72"/>
      <c r="AD435" s="78" t="s">
        <v>6935</v>
      </c>
      <c r="AE435" s="78">
        <v>47</v>
      </c>
      <c r="AF435" s="78">
        <v>26</v>
      </c>
      <c r="AG435" s="78">
        <v>3</v>
      </c>
      <c r="AH435" s="78">
        <v>5</v>
      </c>
      <c r="AI435" s="78"/>
      <c r="AJ435" s="78"/>
      <c r="AK435" s="78" t="s">
        <v>8253</v>
      </c>
      <c r="AL435" s="78"/>
      <c r="AM435" s="78"/>
      <c r="AN435" s="80">
        <v>42464.419004629628</v>
      </c>
      <c r="AO435" s="78"/>
      <c r="AP435" s="78" t="b">
        <v>1</v>
      </c>
      <c r="AQ435" s="78" t="b">
        <v>0</v>
      </c>
      <c r="AR435" s="78" t="b">
        <v>0</v>
      </c>
      <c r="AS435" s="78" t="s">
        <v>6304</v>
      </c>
      <c r="AT435" s="78">
        <v>0</v>
      </c>
      <c r="AU435" s="78"/>
      <c r="AV435" s="78" t="b">
        <v>0</v>
      </c>
      <c r="AW435" s="78" t="s">
        <v>10419</v>
      </c>
      <c r="AX435" s="82" t="s">
        <v>10852</v>
      </c>
      <c r="AY435" s="78" t="s">
        <v>66</v>
      </c>
      <c r="AZ435" s="78" t="str">
        <f>REPLACE(INDEX(GroupVertices[Group], MATCH(Vertices[[#This Row],[Vertex]],GroupVertices[Vertex],0)),1,1,"")</f>
        <v>1</v>
      </c>
      <c r="BA435" s="48" t="s">
        <v>2176</v>
      </c>
      <c r="BB435" s="48" t="s">
        <v>2176</v>
      </c>
      <c r="BC435" s="48" t="s">
        <v>2579</v>
      </c>
      <c r="BD435" s="48" t="s">
        <v>2579</v>
      </c>
      <c r="BE435" s="48" t="s">
        <v>2818</v>
      </c>
      <c r="BF435" s="48" t="s">
        <v>2818</v>
      </c>
      <c r="BG435" s="120" t="s">
        <v>13421</v>
      </c>
      <c r="BH435" s="120" t="s">
        <v>13421</v>
      </c>
      <c r="BI435" s="120" t="s">
        <v>13944</v>
      </c>
      <c r="BJ435" s="120" t="s">
        <v>13944</v>
      </c>
      <c r="BK435" s="120">
        <v>0</v>
      </c>
      <c r="BL435" s="123">
        <v>0</v>
      </c>
      <c r="BM435" s="120">
        <v>0</v>
      </c>
      <c r="BN435" s="123">
        <v>0</v>
      </c>
      <c r="BO435" s="120">
        <v>0</v>
      </c>
      <c r="BP435" s="123">
        <v>0</v>
      </c>
      <c r="BQ435" s="120">
        <v>25</v>
      </c>
      <c r="BR435" s="123">
        <v>100</v>
      </c>
      <c r="BS435" s="120">
        <v>25</v>
      </c>
      <c r="BT435" s="2"/>
      <c r="BU435" s="3"/>
      <c r="BV435" s="3"/>
      <c r="BW435" s="3"/>
      <c r="BX435" s="3"/>
    </row>
    <row r="436" spans="1:76" x14ac:dyDescent="0.25">
      <c r="A436" s="64" t="s">
        <v>502</v>
      </c>
      <c r="B436" s="65"/>
      <c r="C436" s="65" t="s">
        <v>64</v>
      </c>
      <c r="D436" s="66">
        <v>162.00094145561621</v>
      </c>
      <c r="E436" s="68"/>
      <c r="F436" s="100" t="s">
        <v>3685</v>
      </c>
      <c r="G436" s="65"/>
      <c r="H436" s="69" t="s">
        <v>502</v>
      </c>
      <c r="I436" s="70"/>
      <c r="J436" s="70"/>
      <c r="K436" s="69" t="s">
        <v>11641</v>
      </c>
      <c r="L436" s="73">
        <v>1</v>
      </c>
      <c r="M436" s="74">
        <v>7790.4677734375</v>
      </c>
      <c r="N436" s="74">
        <v>9510.44140625</v>
      </c>
      <c r="O436" s="75"/>
      <c r="P436" s="76"/>
      <c r="Q436" s="76"/>
      <c r="R436" s="86"/>
      <c r="S436" s="48">
        <v>0</v>
      </c>
      <c r="T436" s="48">
        <v>1</v>
      </c>
      <c r="U436" s="49">
        <v>0</v>
      </c>
      <c r="V436" s="49">
        <v>3.7037E-2</v>
      </c>
      <c r="W436" s="49">
        <v>0</v>
      </c>
      <c r="X436" s="49">
        <v>0.37369799999999997</v>
      </c>
      <c r="Y436" s="49">
        <v>0</v>
      </c>
      <c r="Z436" s="49">
        <v>0</v>
      </c>
      <c r="AA436" s="71">
        <v>436</v>
      </c>
      <c r="AB436" s="71"/>
      <c r="AC436" s="72"/>
      <c r="AD436" s="78" t="s">
        <v>6936</v>
      </c>
      <c r="AE436" s="78">
        <v>68</v>
      </c>
      <c r="AF436" s="78">
        <v>3</v>
      </c>
      <c r="AG436" s="78">
        <v>24</v>
      </c>
      <c r="AH436" s="78">
        <v>4</v>
      </c>
      <c r="AI436" s="78"/>
      <c r="AJ436" s="78" t="s">
        <v>7666</v>
      </c>
      <c r="AK436" s="78"/>
      <c r="AL436" s="78"/>
      <c r="AM436" s="78"/>
      <c r="AN436" s="80">
        <v>43107.752685185187</v>
      </c>
      <c r="AO436" s="82" t="s">
        <v>9430</v>
      </c>
      <c r="AP436" s="78" t="b">
        <v>1</v>
      </c>
      <c r="AQ436" s="78" t="b">
        <v>0</v>
      </c>
      <c r="AR436" s="78" t="b">
        <v>0</v>
      </c>
      <c r="AS436" s="78" t="s">
        <v>6308</v>
      </c>
      <c r="AT436" s="78">
        <v>0</v>
      </c>
      <c r="AU436" s="78"/>
      <c r="AV436" s="78" t="b">
        <v>0</v>
      </c>
      <c r="AW436" s="78" t="s">
        <v>10419</v>
      </c>
      <c r="AX436" s="82" t="s">
        <v>10853</v>
      </c>
      <c r="AY436" s="78" t="s">
        <v>66</v>
      </c>
      <c r="AZ436" s="78" t="str">
        <f>REPLACE(INDEX(GroupVertices[Group], MATCH(Vertices[[#This Row],[Vertex]],GroupVertices[Vertex],0)),1,1,"")</f>
        <v>11</v>
      </c>
      <c r="BA436" s="48"/>
      <c r="BB436" s="48"/>
      <c r="BC436" s="48"/>
      <c r="BD436" s="48"/>
      <c r="BE436" s="48" t="s">
        <v>2819</v>
      </c>
      <c r="BF436" s="48" t="s">
        <v>2819</v>
      </c>
      <c r="BG436" s="120" t="s">
        <v>13422</v>
      </c>
      <c r="BH436" s="120" t="s">
        <v>13422</v>
      </c>
      <c r="BI436" s="120" t="s">
        <v>13945</v>
      </c>
      <c r="BJ436" s="120" t="s">
        <v>13945</v>
      </c>
      <c r="BK436" s="120">
        <v>0</v>
      </c>
      <c r="BL436" s="123">
        <v>0</v>
      </c>
      <c r="BM436" s="120">
        <v>0</v>
      </c>
      <c r="BN436" s="123">
        <v>0</v>
      </c>
      <c r="BO436" s="120">
        <v>0</v>
      </c>
      <c r="BP436" s="123">
        <v>0</v>
      </c>
      <c r="BQ436" s="120">
        <v>19</v>
      </c>
      <c r="BR436" s="123">
        <v>100</v>
      </c>
      <c r="BS436" s="120">
        <v>19</v>
      </c>
      <c r="BT436" s="2"/>
      <c r="BU436" s="3"/>
      <c r="BV436" s="3"/>
      <c r="BW436" s="3"/>
      <c r="BX436" s="3"/>
    </row>
    <row r="437" spans="1:76" x14ac:dyDescent="0.25">
      <c r="A437" s="64" t="s">
        <v>503</v>
      </c>
      <c r="B437" s="65"/>
      <c r="C437" s="65" t="s">
        <v>64</v>
      </c>
      <c r="D437" s="66">
        <v>196.02577506251095</v>
      </c>
      <c r="E437" s="68"/>
      <c r="F437" s="100" t="s">
        <v>10247</v>
      </c>
      <c r="G437" s="65"/>
      <c r="H437" s="69" t="s">
        <v>503</v>
      </c>
      <c r="I437" s="70"/>
      <c r="J437" s="70"/>
      <c r="K437" s="69" t="s">
        <v>11642</v>
      </c>
      <c r="L437" s="73">
        <v>1</v>
      </c>
      <c r="M437" s="74">
        <v>535.0341796875</v>
      </c>
      <c r="N437" s="74">
        <v>8584.703125</v>
      </c>
      <c r="O437" s="75"/>
      <c r="P437" s="76"/>
      <c r="Q437" s="76"/>
      <c r="R437" s="86"/>
      <c r="S437" s="48">
        <v>1</v>
      </c>
      <c r="T437" s="48">
        <v>1</v>
      </c>
      <c r="U437" s="49">
        <v>0</v>
      </c>
      <c r="V437" s="49">
        <v>0</v>
      </c>
      <c r="W437" s="49">
        <v>0</v>
      </c>
      <c r="X437" s="49">
        <v>0.99999899999999997</v>
      </c>
      <c r="Y437" s="49">
        <v>0</v>
      </c>
      <c r="Z437" s="49" t="s">
        <v>15767</v>
      </c>
      <c r="AA437" s="71">
        <v>437</v>
      </c>
      <c r="AB437" s="71"/>
      <c r="AC437" s="72"/>
      <c r="AD437" s="78" t="s">
        <v>6937</v>
      </c>
      <c r="AE437" s="78">
        <v>39944</v>
      </c>
      <c r="AF437" s="78">
        <v>108425</v>
      </c>
      <c r="AG437" s="78">
        <v>19551</v>
      </c>
      <c r="AH437" s="78">
        <v>2145</v>
      </c>
      <c r="AI437" s="78">
        <v>-18000</v>
      </c>
      <c r="AJ437" s="78" t="s">
        <v>7667</v>
      </c>
      <c r="AK437" s="78" t="s">
        <v>8212</v>
      </c>
      <c r="AL437" s="82" t="s">
        <v>8749</v>
      </c>
      <c r="AM437" s="78" t="s">
        <v>9022</v>
      </c>
      <c r="AN437" s="80">
        <v>40154.813657407409</v>
      </c>
      <c r="AO437" s="82" t="s">
        <v>9431</v>
      </c>
      <c r="AP437" s="78" t="b">
        <v>0</v>
      </c>
      <c r="AQ437" s="78" t="b">
        <v>0</v>
      </c>
      <c r="AR437" s="78" t="b">
        <v>0</v>
      </c>
      <c r="AS437" s="78" t="s">
        <v>6304</v>
      </c>
      <c r="AT437" s="78">
        <v>2406</v>
      </c>
      <c r="AU437" s="82" t="s">
        <v>9910</v>
      </c>
      <c r="AV437" s="78" t="b">
        <v>1</v>
      </c>
      <c r="AW437" s="78" t="s">
        <v>10419</v>
      </c>
      <c r="AX437" s="82" t="s">
        <v>10854</v>
      </c>
      <c r="AY437" s="78" t="s">
        <v>66</v>
      </c>
      <c r="AZ437" s="78" t="str">
        <f>REPLACE(INDEX(GroupVertices[Group], MATCH(Vertices[[#This Row],[Vertex]],GroupVertices[Vertex],0)),1,1,"")</f>
        <v>1</v>
      </c>
      <c r="BA437" s="48" t="s">
        <v>2177</v>
      </c>
      <c r="BB437" s="48" t="s">
        <v>2177</v>
      </c>
      <c r="BC437" s="48" t="s">
        <v>2507</v>
      </c>
      <c r="BD437" s="48" t="s">
        <v>2507</v>
      </c>
      <c r="BE437" s="48" t="s">
        <v>731</v>
      </c>
      <c r="BF437" s="48" t="s">
        <v>731</v>
      </c>
      <c r="BG437" s="120" t="s">
        <v>13423</v>
      </c>
      <c r="BH437" s="120" t="s">
        <v>13423</v>
      </c>
      <c r="BI437" s="120" t="s">
        <v>13946</v>
      </c>
      <c r="BJ437" s="120" t="s">
        <v>13946</v>
      </c>
      <c r="BK437" s="120">
        <v>1</v>
      </c>
      <c r="BL437" s="123">
        <v>7.1428571428571432</v>
      </c>
      <c r="BM437" s="120">
        <v>0</v>
      </c>
      <c r="BN437" s="123">
        <v>0</v>
      </c>
      <c r="BO437" s="120">
        <v>0</v>
      </c>
      <c r="BP437" s="123">
        <v>0</v>
      </c>
      <c r="BQ437" s="120">
        <v>13</v>
      </c>
      <c r="BR437" s="123">
        <v>92.857142857142861</v>
      </c>
      <c r="BS437" s="120">
        <v>14</v>
      </c>
      <c r="BT437" s="2"/>
      <c r="BU437" s="3"/>
      <c r="BV437" s="3"/>
      <c r="BW437" s="3"/>
      <c r="BX437" s="3"/>
    </row>
    <row r="438" spans="1:76" x14ac:dyDescent="0.25">
      <c r="A438" s="64" t="s">
        <v>504</v>
      </c>
      <c r="B438" s="65"/>
      <c r="C438" s="65" t="s">
        <v>64</v>
      </c>
      <c r="D438" s="66">
        <v>162.01914293086293</v>
      </c>
      <c r="E438" s="68"/>
      <c r="F438" s="100" t="s">
        <v>3686</v>
      </c>
      <c r="G438" s="65"/>
      <c r="H438" s="69" t="s">
        <v>504</v>
      </c>
      <c r="I438" s="70"/>
      <c r="J438" s="70"/>
      <c r="K438" s="69" t="s">
        <v>11643</v>
      </c>
      <c r="L438" s="73">
        <v>1</v>
      </c>
      <c r="M438" s="74">
        <v>6347.1298828125</v>
      </c>
      <c r="N438" s="74">
        <v>6240.6845703125</v>
      </c>
      <c r="O438" s="75"/>
      <c r="P438" s="76"/>
      <c r="Q438" s="76"/>
      <c r="R438" s="86"/>
      <c r="S438" s="48">
        <v>0</v>
      </c>
      <c r="T438" s="48">
        <v>1</v>
      </c>
      <c r="U438" s="49">
        <v>0</v>
      </c>
      <c r="V438" s="49">
        <v>0.111111</v>
      </c>
      <c r="W438" s="49">
        <v>0</v>
      </c>
      <c r="X438" s="49">
        <v>0.55155799999999999</v>
      </c>
      <c r="Y438" s="49">
        <v>0</v>
      </c>
      <c r="Z438" s="49">
        <v>0</v>
      </c>
      <c r="AA438" s="71">
        <v>438</v>
      </c>
      <c r="AB438" s="71"/>
      <c r="AC438" s="72"/>
      <c r="AD438" s="78" t="s">
        <v>6938</v>
      </c>
      <c r="AE438" s="78">
        <v>87</v>
      </c>
      <c r="AF438" s="78">
        <v>61</v>
      </c>
      <c r="AG438" s="78">
        <v>1238</v>
      </c>
      <c r="AH438" s="78">
        <v>0</v>
      </c>
      <c r="AI438" s="78">
        <v>-14400</v>
      </c>
      <c r="AJ438" s="78" t="s">
        <v>7668</v>
      </c>
      <c r="AK438" s="78" t="s">
        <v>8254</v>
      </c>
      <c r="AL438" s="82" t="s">
        <v>8750</v>
      </c>
      <c r="AM438" s="78" t="s">
        <v>9005</v>
      </c>
      <c r="AN438" s="80">
        <v>41535.882638888892</v>
      </c>
      <c r="AO438" s="82" t="s">
        <v>9432</v>
      </c>
      <c r="AP438" s="78" t="b">
        <v>1</v>
      </c>
      <c r="AQ438" s="78" t="b">
        <v>0</v>
      </c>
      <c r="AR438" s="78" t="b">
        <v>0</v>
      </c>
      <c r="AS438" s="78" t="s">
        <v>6304</v>
      </c>
      <c r="AT438" s="78">
        <v>99</v>
      </c>
      <c r="AU438" s="82" t="s">
        <v>9742</v>
      </c>
      <c r="AV438" s="78" t="b">
        <v>0</v>
      </c>
      <c r="AW438" s="78" t="s">
        <v>10419</v>
      </c>
      <c r="AX438" s="82" t="s">
        <v>10855</v>
      </c>
      <c r="AY438" s="78" t="s">
        <v>66</v>
      </c>
      <c r="AZ438" s="78" t="str">
        <f>REPLACE(INDEX(GroupVertices[Group], MATCH(Vertices[[#This Row],[Vertex]],GroupVertices[Vertex],0)),1,1,"")</f>
        <v>23</v>
      </c>
      <c r="BA438" s="48" t="s">
        <v>2099</v>
      </c>
      <c r="BB438" s="48" t="s">
        <v>2099</v>
      </c>
      <c r="BC438" s="48" t="s">
        <v>2556</v>
      </c>
      <c r="BD438" s="48" t="s">
        <v>2556</v>
      </c>
      <c r="BE438" s="48" t="s">
        <v>2722</v>
      </c>
      <c r="BF438" s="48" t="s">
        <v>2722</v>
      </c>
      <c r="BG438" s="120" t="s">
        <v>13287</v>
      </c>
      <c r="BH438" s="120" t="s">
        <v>13287</v>
      </c>
      <c r="BI438" s="120" t="s">
        <v>13814</v>
      </c>
      <c r="BJ438" s="120" t="s">
        <v>13814</v>
      </c>
      <c r="BK438" s="120">
        <v>0</v>
      </c>
      <c r="BL438" s="123">
        <v>0</v>
      </c>
      <c r="BM438" s="120">
        <v>0</v>
      </c>
      <c r="BN438" s="123">
        <v>0</v>
      </c>
      <c r="BO438" s="120">
        <v>0</v>
      </c>
      <c r="BP438" s="123">
        <v>0</v>
      </c>
      <c r="BQ438" s="120">
        <v>11</v>
      </c>
      <c r="BR438" s="123">
        <v>100</v>
      </c>
      <c r="BS438" s="120">
        <v>11</v>
      </c>
      <c r="BT438" s="2"/>
      <c r="BU438" s="3"/>
      <c r="BV438" s="3"/>
      <c r="BW438" s="3"/>
      <c r="BX438" s="3"/>
    </row>
    <row r="439" spans="1:76" x14ac:dyDescent="0.25">
      <c r="A439" s="64" t="s">
        <v>505</v>
      </c>
      <c r="B439" s="65"/>
      <c r="C439" s="65" t="s">
        <v>64</v>
      </c>
      <c r="D439" s="66">
        <v>162.58872357866977</v>
      </c>
      <c r="E439" s="68"/>
      <c r="F439" s="100" t="s">
        <v>3687</v>
      </c>
      <c r="G439" s="65"/>
      <c r="H439" s="69" t="s">
        <v>505</v>
      </c>
      <c r="I439" s="70"/>
      <c r="J439" s="70"/>
      <c r="K439" s="69" t="s">
        <v>11644</v>
      </c>
      <c r="L439" s="73">
        <v>1</v>
      </c>
      <c r="M439" s="74">
        <v>2462.391845703125</v>
      </c>
      <c r="N439" s="74">
        <v>3074.273193359375</v>
      </c>
      <c r="O439" s="75"/>
      <c r="P439" s="76"/>
      <c r="Q439" s="76"/>
      <c r="R439" s="86"/>
      <c r="S439" s="48">
        <v>0</v>
      </c>
      <c r="T439" s="48">
        <v>1</v>
      </c>
      <c r="U439" s="49">
        <v>0</v>
      </c>
      <c r="V439" s="49">
        <v>5.9699999999999998E-4</v>
      </c>
      <c r="W439" s="49">
        <v>1.041E-3</v>
      </c>
      <c r="X439" s="49">
        <v>0.356352</v>
      </c>
      <c r="Y439" s="49">
        <v>0</v>
      </c>
      <c r="Z439" s="49">
        <v>0</v>
      </c>
      <c r="AA439" s="71">
        <v>439</v>
      </c>
      <c r="AB439" s="71"/>
      <c r="AC439" s="72"/>
      <c r="AD439" s="78" t="s">
        <v>6939</v>
      </c>
      <c r="AE439" s="78">
        <v>1243</v>
      </c>
      <c r="AF439" s="78">
        <v>1876</v>
      </c>
      <c r="AG439" s="78">
        <v>4335</v>
      </c>
      <c r="AH439" s="78">
        <v>244</v>
      </c>
      <c r="AI439" s="78">
        <v>-18000</v>
      </c>
      <c r="AJ439" s="78" t="s">
        <v>7669</v>
      </c>
      <c r="AK439" s="78" t="s">
        <v>8255</v>
      </c>
      <c r="AL439" s="82" t="s">
        <v>8751</v>
      </c>
      <c r="AM439" s="78" t="s">
        <v>9007</v>
      </c>
      <c r="AN439" s="80">
        <v>39909.632268518515</v>
      </c>
      <c r="AO439" s="78"/>
      <c r="AP439" s="78" t="b">
        <v>1</v>
      </c>
      <c r="AQ439" s="78" t="b">
        <v>0</v>
      </c>
      <c r="AR439" s="78" t="b">
        <v>0</v>
      </c>
      <c r="AS439" s="78" t="s">
        <v>6304</v>
      </c>
      <c r="AT439" s="78">
        <v>282</v>
      </c>
      <c r="AU439" s="82" t="s">
        <v>9742</v>
      </c>
      <c r="AV439" s="78" t="b">
        <v>0</v>
      </c>
      <c r="AW439" s="78" t="s">
        <v>10419</v>
      </c>
      <c r="AX439" s="82" t="s">
        <v>10856</v>
      </c>
      <c r="AY439" s="78" t="s">
        <v>66</v>
      </c>
      <c r="AZ439" s="78" t="str">
        <f>REPLACE(INDEX(GroupVertices[Group], MATCH(Vertices[[#This Row],[Vertex]],GroupVertices[Vertex],0)),1,1,"")</f>
        <v>2</v>
      </c>
      <c r="BA439" s="48" t="s">
        <v>2171</v>
      </c>
      <c r="BB439" s="48" t="s">
        <v>2171</v>
      </c>
      <c r="BC439" s="48" t="s">
        <v>2520</v>
      </c>
      <c r="BD439" s="48" t="s">
        <v>2520</v>
      </c>
      <c r="BE439" s="48" t="s">
        <v>731</v>
      </c>
      <c r="BF439" s="48" t="s">
        <v>731</v>
      </c>
      <c r="BG439" s="120" t="s">
        <v>13424</v>
      </c>
      <c r="BH439" s="120" t="s">
        <v>13424</v>
      </c>
      <c r="BI439" s="120" t="s">
        <v>13947</v>
      </c>
      <c r="BJ439" s="120" t="s">
        <v>13947</v>
      </c>
      <c r="BK439" s="120">
        <v>1</v>
      </c>
      <c r="BL439" s="123">
        <v>5.5555555555555554</v>
      </c>
      <c r="BM439" s="120">
        <v>0</v>
      </c>
      <c r="BN439" s="123">
        <v>0</v>
      </c>
      <c r="BO439" s="120">
        <v>0</v>
      </c>
      <c r="BP439" s="123">
        <v>0</v>
      </c>
      <c r="BQ439" s="120">
        <v>17</v>
      </c>
      <c r="BR439" s="123">
        <v>94.444444444444443</v>
      </c>
      <c r="BS439" s="120">
        <v>18</v>
      </c>
      <c r="BT439" s="2"/>
      <c r="BU439" s="3"/>
      <c r="BV439" s="3"/>
      <c r="BW439" s="3"/>
      <c r="BX439" s="3"/>
    </row>
    <row r="440" spans="1:76" x14ac:dyDescent="0.25">
      <c r="A440" s="64" t="s">
        <v>748</v>
      </c>
      <c r="B440" s="65"/>
      <c r="C440" s="65" t="s">
        <v>64</v>
      </c>
      <c r="D440" s="66">
        <v>176.07350618817952</v>
      </c>
      <c r="E440" s="68"/>
      <c r="F440" s="100" t="s">
        <v>10248</v>
      </c>
      <c r="G440" s="65"/>
      <c r="H440" s="69" t="s">
        <v>748</v>
      </c>
      <c r="I440" s="70"/>
      <c r="J440" s="70"/>
      <c r="K440" s="69" t="s">
        <v>11645</v>
      </c>
      <c r="L440" s="73">
        <v>146.46138455812553</v>
      </c>
      <c r="M440" s="74">
        <v>1946.155029296875</v>
      </c>
      <c r="N440" s="74">
        <v>2564.776123046875</v>
      </c>
      <c r="O440" s="75"/>
      <c r="P440" s="76"/>
      <c r="Q440" s="76"/>
      <c r="R440" s="86"/>
      <c r="S440" s="48">
        <v>7</v>
      </c>
      <c r="T440" s="48">
        <v>1</v>
      </c>
      <c r="U440" s="49">
        <v>875.00952400000006</v>
      </c>
      <c r="V440" s="49">
        <v>7.5100000000000004E-4</v>
      </c>
      <c r="W440" s="49">
        <v>1.1183999999999999E-2</v>
      </c>
      <c r="X440" s="49">
        <v>1.6993720000000001</v>
      </c>
      <c r="Y440" s="49">
        <v>0.13333333333333333</v>
      </c>
      <c r="Z440" s="49">
        <v>0</v>
      </c>
      <c r="AA440" s="71">
        <v>440</v>
      </c>
      <c r="AB440" s="71"/>
      <c r="AC440" s="72"/>
      <c r="AD440" s="78" t="s">
        <v>6940</v>
      </c>
      <c r="AE440" s="78">
        <v>9800</v>
      </c>
      <c r="AF440" s="78">
        <v>44846</v>
      </c>
      <c r="AG440" s="78">
        <v>28590</v>
      </c>
      <c r="AH440" s="78">
        <v>2799</v>
      </c>
      <c r="AI440" s="78">
        <v>-28800</v>
      </c>
      <c r="AJ440" s="78" t="s">
        <v>7670</v>
      </c>
      <c r="AK440" s="78" t="s">
        <v>8078</v>
      </c>
      <c r="AL440" s="82" t="s">
        <v>8752</v>
      </c>
      <c r="AM440" s="78" t="s">
        <v>9004</v>
      </c>
      <c r="AN440" s="80">
        <v>41120.009780092594</v>
      </c>
      <c r="AO440" s="82" t="s">
        <v>9433</v>
      </c>
      <c r="AP440" s="78" t="b">
        <v>0</v>
      </c>
      <c r="AQ440" s="78" t="b">
        <v>0</v>
      </c>
      <c r="AR440" s="78" t="b">
        <v>1</v>
      </c>
      <c r="AS440" s="78" t="s">
        <v>6304</v>
      </c>
      <c r="AT440" s="78">
        <v>1467</v>
      </c>
      <c r="AU440" s="82" t="s">
        <v>9749</v>
      </c>
      <c r="AV440" s="78" t="b">
        <v>1</v>
      </c>
      <c r="AW440" s="78" t="s">
        <v>10419</v>
      </c>
      <c r="AX440" s="82" t="s">
        <v>10857</v>
      </c>
      <c r="AY440" s="78" t="s">
        <v>66</v>
      </c>
      <c r="AZ440" s="78" t="str">
        <f>REPLACE(INDEX(GroupVertices[Group], MATCH(Vertices[[#This Row],[Vertex]],GroupVertices[Vertex],0)),1,1,"")</f>
        <v>2</v>
      </c>
      <c r="BA440" s="48" t="s">
        <v>2171</v>
      </c>
      <c r="BB440" s="48" t="s">
        <v>2171</v>
      </c>
      <c r="BC440" s="48" t="s">
        <v>2520</v>
      </c>
      <c r="BD440" s="48" t="s">
        <v>2520</v>
      </c>
      <c r="BE440" s="48" t="s">
        <v>731</v>
      </c>
      <c r="BF440" s="48" t="s">
        <v>731</v>
      </c>
      <c r="BG440" s="120" t="s">
        <v>13415</v>
      </c>
      <c r="BH440" s="120" t="s">
        <v>13415</v>
      </c>
      <c r="BI440" s="120" t="s">
        <v>13938</v>
      </c>
      <c r="BJ440" s="120" t="s">
        <v>13938</v>
      </c>
      <c r="BK440" s="120">
        <v>1</v>
      </c>
      <c r="BL440" s="123">
        <v>6.25</v>
      </c>
      <c r="BM440" s="120">
        <v>0</v>
      </c>
      <c r="BN440" s="123">
        <v>0</v>
      </c>
      <c r="BO440" s="120">
        <v>0</v>
      </c>
      <c r="BP440" s="123">
        <v>0</v>
      </c>
      <c r="BQ440" s="120">
        <v>15</v>
      </c>
      <c r="BR440" s="123">
        <v>93.75</v>
      </c>
      <c r="BS440" s="120">
        <v>16</v>
      </c>
      <c r="BT440" s="2"/>
      <c r="BU440" s="3"/>
      <c r="BV440" s="3"/>
      <c r="BW440" s="3"/>
      <c r="BX440" s="3"/>
    </row>
    <row r="441" spans="1:76" x14ac:dyDescent="0.25">
      <c r="A441" s="64" t="s">
        <v>506</v>
      </c>
      <c r="B441" s="65"/>
      <c r="C441" s="65" t="s">
        <v>64</v>
      </c>
      <c r="D441" s="66">
        <v>163.06635539462681</v>
      </c>
      <c r="E441" s="68"/>
      <c r="F441" s="100" t="s">
        <v>10249</v>
      </c>
      <c r="G441" s="65"/>
      <c r="H441" s="69" t="s">
        <v>506</v>
      </c>
      <c r="I441" s="70"/>
      <c r="J441" s="70"/>
      <c r="K441" s="69" t="s">
        <v>11646</v>
      </c>
      <c r="L441" s="73">
        <v>1</v>
      </c>
      <c r="M441" s="74">
        <v>761.78216552734375</v>
      </c>
      <c r="N441" s="74">
        <v>9009.259765625</v>
      </c>
      <c r="O441" s="75"/>
      <c r="P441" s="76"/>
      <c r="Q441" s="76"/>
      <c r="R441" s="86"/>
      <c r="S441" s="48">
        <v>1</v>
      </c>
      <c r="T441" s="48">
        <v>1</v>
      </c>
      <c r="U441" s="49">
        <v>0</v>
      </c>
      <c r="V441" s="49">
        <v>0</v>
      </c>
      <c r="W441" s="49">
        <v>0</v>
      </c>
      <c r="X441" s="49">
        <v>0.99999899999999997</v>
      </c>
      <c r="Y441" s="49">
        <v>0</v>
      </c>
      <c r="Z441" s="49" t="s">
        <v>15767</v>
      </c>
      <c r="AA441" s="71">
        <v>441</v>
      </c>
      <c r="AB441" s="71"/>
      <c r="AC441" s="72"/>
      <c r="AD441" s="78" t="s">
        <v>6941</v>
      </c>
      <c r="AE441" s="78">
        <v>4951</v>
      </c>
      <c r="AF441" s="78">
        <v>3398</v>
      </c>
      <c r="AG441" s="78">
        <v>30095</v>
      </c>
      <c r="AH441" s="78">
        <v>7752</v>
      </c>
      <c r="AI441" s="78">
        <v>7200</v>
      </c>
      <c r="AJ441" s="78" t="s">
        <v>7671</v>
      </c>
      <c r="AK441" s="78" t="s">
        <v>8256</v>
      </c>
      <c r="AL441" s="82" t="s">
        <v>8753</v>
      </c>
      <c r="AM441" s="78" t="s">
        <v>8274</v>
      </c>
      <c r="AN441" s="80">
        <v>39992.424664351849</v>
      </c>
      <c r="AO441" s="82" t="s">
        <v>9434</v>
      </c>
      <c r="AP441" s="78" t="b">
        <v>0</v>
      </c>
      <c r="AQ441" s="78" t="b">
        <v>0</v>
      </c>
      <c r="AR441" s="78" t="b">
        <v>1</v>
      </c>
      <c r="AS441" s="78" t="s">
        <v>6313</v>
      </c>
      <c r="AT441" s="78">
        <v>448</v>
      </c>
      <c r="AU441" s="82" t="s">
        <v>9771</v>
      </c>
      <c r="AV441" s="78" t="b">
        <v>0</v>
      </c>
      <c r="AW441" s="78" t="s">
        <v>10419</v>
      </c>
      <c r="AX441" s="82" t="s">
        <v>10858</v>
      </c>
      <c r="AY441" s="78" t="s">
        <v>66</v>
      </c>
      <c r="AZ441" s="78" t="str">
        <f>REPLACE(INDEX(GroupVertices[Group], MATCH(Vertices[[#This Row],[Vertex]],GroupVertices[Vertex],0)),1,1,"")</f>
        <v>1</v>
      </c>
      <c r="BA441" s="48" t="s">
        <v>2178</v>
      </c>
      <c r="BB441" s="48" t="s">
        <v>2178</v>
      </c>
      <c r="BC441" s="48" t="s">
        <v>2523</v>
      </c>
      <c r="BD441" s="48" t="s">
        <v>2523</v>
      </c>
      <c r="BE441" s="48" t="s">
        <v>2820</v>
      </c>
      <c r="BF441" s="48" t="s">
        <v>2820</v>
      </c>
      <c r="BG441" s="120" t="s">
        <v>13425</v>
      </c>
      <c r="BH441" s="120" t="s">
        <v>13425</v>
      </c>
      <c r="BI441" s="120" t="s">
        <v>13948</v>
      </c>
      <c r="BJ441" s="120" t="s">
        <v>13948</v>
      </c>
      <c r="BK441" s="120">
        <v>0</v>
      </c>
      <c r="BL441" s="123">
        <v>0</v>
      </c>
      <c r="BM441" s="120">
        <v>0</v>
      </c>
      <c r="BN441" s="123">
        <v>0</v>
      </c>
      <c r="BO441" s="120">
        <v>0</v>
      </c>
      <c r="BP441" s="123">
        <v>0</v>
      </c>
      <c r="BQ441" s="120">
        <v>24</v>
      </c>
      <c r="BR441" s="123">
        <v>100</v>
      </c>
      <c r="BS441" s="120">
        <v>24</v>
      </c>
      <c r="BT441" s="2"/>
      <c r="BU441" s="3"/>
      <c r="BV441" s="3"/>
      <c r="BW441" s="3"/>
      <c r="BX441" s="3"/>
    </row>
    <row r="442" spans="1:76" x14ac:dyDescent="0.25">
      <c r="A442" s="64" t="s">
        <v>507</v>
      </c>
      <c r="B442" s="65"/>
      <c r="C442" s="65" t="s">
        <v>64</v>
      </c>
      <c r="D442" s="66">
        <v>162.45629215532296</v>
      </c>
      <c r="E442" s="68"/>
      <c r="F442" s="100" t="s">
        <v>3688</v>
      </c>
      <c r="G442" s="65"/>
      <c r="H442" s="69" t="s">
        <v>507</v>
      </c>
      <c r="I442" s="70"/>
      <c r="J442" s="70"/>
      <c r="K442" s="69" t="s">
        <v>11647</v>
      </c>
      <c r="L442" s="73">
        <v>1</v>
      </c>
      <c r="M442" s="74">
        <v>5567.994140625</v>
      </c>
      <c r="N442" s="74">
        <v>2766.879150390625</v>
      </c>
      <c r="O442" s="75"/>
      <c r="P442" s="76"/>
      <c r="Q442" s="76"/>
      <c r="R442" s="86"/>
      <c r="S442" s="48">
        <v>0</v>
      </c>
      <c r="T442" s="48">
        <v>1</v>
      </c>
      <c r="U442" s="49">
        <v>0</v>
      </c>
      <c r="V442" s="49">
        <v>0.1</v>
      </c>
      <c r="W442" s="49">
        <v>0</v>
      </c>
      <c r="X442" s="49">
        <v>0.48119099999999998</v>
      </c>
      <c r="Y442" s="49">
        <v>0</v>
      </c>
      <c r="Z442" s="49">
        <v>0</v>
      </c>
      <c r="AA442" s="71">
        <v>442</v>
      </c>
      <c r="AB442" s="71"/>
      <c r="AC442" s="72"/>
      <c r="AD442" s="78" t="s">
        <v>6942</v>
      </c>
      <c r="AE442" s="78">
        <v>1715</v>
      </c>
      <c r="AF442" s="78">
        <v>1454</v>
      </c>
      <c r="AG442" s="78">
        <v>8007</v>
      </c>
      <c r="AH442" s="78">
        <v>2202</v>
      </c>
      <c r="AI442" s="78">
        <v>3600</v>
      </c>
      <c r="AJ442" s="78" t="s">
        <v>7672</v>
      </c>
      <c r="AK442" s="78" t="s">
        <v>8152</v>
      </c>
      <c r="AL442" s="82" t="s">
        <v>8754</v>
      </c>
      <c r="AM442" s="78" t="s">
        <v>8285</v>
      </c>
      <c r="AN442" s="80">
        <v>39885.699803240743</v>
      </c>
      <c r="AO442" s="82" t="s">
        <v>9435</v>
      </c>
      <c r="AP442" s="78" t="b">
        <v>0</v>
      </c>
      <c r="AQ442" s="78" t="b">
        <v>0</v>
      </c>
      <c r="AR442" s="78" t="b">
        <v>1</v>
      </c>
      <c r="AS442" s="78" t="s">
        <v>6304</v>
      </c>
      <c r="AT442" s="78">
        <v>249</v>
      </c>
      <c r="AU442" s="82" t="s">
        <v>9911</v>
      </c>
      <c r="AV442" s="78" t="b">
        <v>0</v>
      </c>
      <c r="AW442" s="78" t="s">
        <v>10419</v>
      </c>
      <c r="AX442" s="82" t="s">
        <v>10859</v>
      </c>
      <c r="AY442" s="78" t="s">
        <v>66</v>
      </c>
      <c r="AZ442" s="78" t="str">
        <f>REPLACE(INDEX(GroupVertices[Group], MATCH(Vertices[[#This Row],[Vertex]],GroupVertices[Vertex],0)),1,1,"")</f>
        <v>24</v>
      </c>
      <c r="BA442" s="48"/>
      <c r="BB442" s="48"/>
      <c r="BC442" s="48"/>
      <c r="BD442" s="48"/>
      <c r="BE442" s="48"/>
      <c r="BF442" s="48"/>
      <c r="BG442" s="120" t="s">
        <v>13408</v>
      </c>
      <c r="BH442" s="120" t="s">
        <v>13408</v>
      </c>
      <c r="BI442" s="120" t="s">
        <v>13931</v>
      </c>
      <c r="BJ442" s="120" t="s">
        <v>13931</v>
      </c>
      <c r="BK442" s="120">
        <v>0</v>
      </c>
      <c r="BL442" s="123">
        <v>0</v>
      </c>
      <c r="BM442" s="120">
        <v>0</v>
      </c>
      <c r="BN442" s="123">
        <v>0</v>
      </c>
      <c r="BO442" s="120">
        <v>0</v>
      </c>
      <c r="BP442" s="123">
        <v>0</v>
      </c>
      <c r="BQ442" s="120">
        <v>19</v>
      </c>
      <c r="BR442" s="123">
        <v>100</v>
      </c>
      <c r="BS442" s="120">
        <v>19</v>
      </c>
      <c r="BT442" s="2"/>
      <c r="BU442" s="3"/>
      <c r="BV442" s="3"/>
      <c r="BW442" s="3"/>
      <c r="BX442" s="3"/>
    </row>
    <row r="443" spans="1:76" x14ac:dyDescent="0.25">
      <c r="A443" s="64" t="s">
        <v>508</v>
      </c>
      <c r="B443" s="65"/>
      <c r="C443" s="65" t="s">
        <v>64</v>
      </c>
      <c r="D443" s="66">
        <v>162.02290875332775</v>
      </c>
      <c r="E443" s="68"/>
      <c r="F443" s="100" t="s">
        <v>10250</v>
      </c>
      <c r="G443" s="65"/>
      <c r="H443" s="69" t="s">
        <v>508</v>
      </c>
      <c r="I443" s="70"/>
      <c r="J443" s="70"/>
      <c r="K443" s="69" t="s">
        <v>11648</v>
      </c>
      <c r="L443" s="73">
        <v>1.1108265706822316</v>
      </c>
      <c r="M443" s="74">
        <v>8875.005859375</v>
      </c>
      <c r="N443" s="74">
        <v>6222.9072265625</v>
      </c>
      <c r="O443" s="75"/>
      <c r="P443" s="76"/>
      <c r="Q443" s="76"/>
      <c r="R443" s="86"/>
      <c r="S443" s="48">
        <v>0</v>
      </c>
      <c r="T443" s="48">
        <v>2</v>
      </c>
      <c r="U443" s="49">
        <v>0.66666700000000001</v>
      </c>
      <c r="V443" s="49">
        <v>0.16666700000000001</v>
      </c>
      <c r="W443" s="49">
        <v>0</v>
      </c>
      <c r="X443" s="49">
        <v>0.84684599999999999</v>
      </c>
      <c r="Y443" s="49">
        <v>0</v>
      </c>
      <c r="Z443" s="49">
        <v>0</v>
      </c>
      <c r="AA443" s="71">
        <v>443</v>
      </c>
      <c r="AB443" s="71"/>
      <c r="AC443" s="72"/>
      <c r="AD443" s="78" t="s">
        <v>6943</v>
      </c>
      <c r="AE443" s="78">
        <v>114</v>
      </c>
      <c r="AF443" s="78">
        <v>73</v>
      </c>
      <c r="AG443" s="78">
        <v>633</v>
      </c>
      <c r="AH443" s="78">
        <v>67</v>
      </c>
      <c r="AI443" s="78"/>
      <c r="AJ443" s="78" t="s">
        <v>7673</v>
      </c>
      <c r="AK443" s="78" t="s">
        <v>8257</v>
      </c>
      <c r="AL443" s="82" t="s">
        <v>8755</v>
      </c>
      <c r="AM443" s="78"/>
      <c r="AN443" s="80">
        <v>41721.719768518517</v>
      </c>
      <c r="AO443" s="82" t="s">
        <v>9436</v>
      </c>
      <c r="AP443" s="78" t="b">
        <v>1</v>
      </c>
      <c r="AQ443" s="78" t="b">
        <v>0</v>
      </c>
      <c r="AR443" s="78" t="b">
        <v>0</v>
      </c>
      <c r="AS443" s="78" t="s">
        <v>6304</v>
      </c>
      <c r="AT443" s="78">
        <v>38</v>
      </c>
      <c r="AU443" s="82" t="s">
        <v>9742</v>
      </c>
      <c r="AV443" s="78" t="b">
        <v>0</v>
      </c>
      <c r="AW443" s="78" t="s">
        <v>10419</v>
      </c>
      <c r="AX443" s="82" t="s">
        <v>10860</v>
      </c>
      <c r="AY443" s="78" t="s">
        <v>66</v>
      </c>
      <c r="AZ443" s="78" t="str">
        <f>REPLACE(INDEX(GroupVertices[Group], MATCH(Vertices[[#This Row],[Vertex]],GroupVertices[Vertex],0)),1,1,"")</f>
        <v>27</v>
      </c>
      <c r="BA443" s="48" t="s">
        <v>2179</v>
      </c>
      <c r="BB443" s="48" t="s">
        <v>2179</v>
      </c>
      <c r="BC443" s="48" t="s">
        <v>2505</v>
      </c>
      <c r="BD443" s="48" t="s">
        <v>2505</v>
      </c>
      <c r="BE443" s="48" t="s">
        <v>2688</v>
      </c>
      <c r="BF443" s="48" t="s">
        <v>2688</v>
      </c>
      <c r="BG443" s="120" t="s">
        <v>13236</v>
      </c>
      <c r="BH443" s="120" t="s">
        <v>13236</v>
      </c>
      <c r="BI443" s="120" t="s">
        <v>12607</v>
      </c>
      <c r="BJ443" s="120" t="s">
        <v>12607</v>
      </c>
      <c r="BK443" s="120">
        <v>0</v>
      </c>
      <c r="BL443" s="123">
        <v>0</v>
      </c>
      <c r="BM443" s="120">
        <v>0</v>
      </c>
      <c r="BN443" s="123">
        <v>0</v>
      </c>
      <c r="BO443" s="120">
        <v>0</v>
      </c>
      <c r="BP443" s="123">
        <v>0</v>
      </c>
      <c r="BQ443" s="120">
        <v>14</v>
      </c>
      <c r="BR443" s="123">
        <v>100</v>
      </c>
      <c r="BS443" s="120">
        <v>14</v>
      </c>
      <c r="BT443" s="2"/>
      <c r="BU443" s="3"/>
      <c r="BV443" s="3"/>
      <c r="BW443" s="3"/>
      <c r="BX443" s="3"/>
    </row>
    <row r="444" spans="1:76" x14ac:dyDescent="0.25">
      <c r="A444" s="64" t="s">
        <v>509</v>
      </c>
      <c r="B444" s="65"/>
      <c r="C444" s="65" t="s">
        <v>64</v>
      </c>
      <c r="D444" s="66">
        <v>162.80023727377821</v>
      </c>
      <c r="E444" s="68"/>
      <c r="F444" s="100" t="s">
        <v>3689</v>
      </c>
      <c r="G444" s="65"/>
      <c r="H444" s="69" t="s">
        <v>509</v>
      </c>
      <c r="I444" s="70"/>
      <c r="J444" s="70"/>
      <c r="K444" s="69" t="s">
        <v>11649</v>
      </c>
      <c r="L444" s="73">
        <v>1</v>
      </c>
      <c r="M444" s="74">
        <v>7403.41796875</v>
      </c>
      <c r="N444" s="74">
        <v>5764.12939453125</v>
      </c>
      <c r="O444" s="75"/>
      <c r="P444" s="76"/>
      <c r="Q444" s="76"/>
      <c r="R444" s="86"/>
      <c r="S444" s="48">
        <v>0</v>
      </c>
      <c r="T444" s="48">
        <v>1</v>
      </c>
      <c r="U444" s="49">
        <v>0</v>
      </c>
      <c r="V444" s="49">
        <v>0.33333299999999999</v>
      </c>
      <c r="W444" s="49">
        <v>0</v>
      </c>
      <c r="X444" s="49">
        <v>0.63829800000000003</v>
      </c>
      <c r="Y444" s="49">
        <v>0</v>
      </c>
      <c r="Z444" s="49">
        <v>0</v>
      </c>
      <c r="AA444" s="71">
        <v>444</v>
      </c>
      <c r="AB444" s="71"/>
      <c r="AC444" s="72"/>
      <c r="AD444" s="78" t="s">
        <v>6944</v>
      </c>
      <c r="AE444" s="78">
        <v>4922</v>
      </c>
      <c r="AF444" s="78">
        <v>2550</v>
      </c>
      <c r="AG444" s="78">
        <v>16221</v>
      </c>
      <c r="AH444" s="78">
        <v>10294</v>
      </c>
      <c r="AI444" s="78">
        <v>3600</v>
      </c>
      <c r="AJ444" s="78" t="s">
        <v>7674</v>
      </c>
      <c r="AK444" s="78" t="s">
        <v>8186</v>
      </c>
      <c r="AL444" s="82" t="s">
        <v>8756</v>
      </c>
      <c r="AM444" s="78" t="s">
        <v>8039</v>
      </c>
      <c r="AN444" s="80">
        <v>40080.551365740743</v>
      </c>
      <c r="AO444" s="82" t="s">
        <v>9437</v>
      </c>
      <c r="AP444" s="78" t="b">
        <v>0</v>
      </c>
      <c r="AQ444" s="78" t="b">
        <v>0</v>
      </c>
      <c r="AR444" s="78" t="b">
        <v>0</v>
      </c>
      <c r="AS444" s="78" t="s">
        <v>6303</v>
      </c>
      <c r="AT444" s="78">
        <v>274</v>
      </c>
      <c r="AU444" s="82" t="s">
        <v>9742</v>
      </c>
      <c r="AV444" s="78" t="b">
        <v>0</v>
      </c>
      <c r="AW444" s="78" t="s">
        <v>10419</v>
      </c>
      <c r="AX444" s="82" t="s">
        <v>10861</v>
      </c>
      <c r="AY444" s="78" t="s">
        <v>66</v>
      </c>
      <c r="AZ444" s="78" t="str">
        <f>REPLACE(INDEX(GroupVertices[Group], MATCH(Vertices[[#This Row],[Vertex]],GroupVertices[Vertex],0)),1,1,"")</f>
        <v>55</v>
      </c>
      <c r="BA444" s="48"/>
      <c r="BB444" s="48"/>
      <c r="BC444" s="48"/>
      <c r="BD444" s="48"/>
      <c r="BE444" s="48"/>
      <c r="BF444" s="48"/>
      <c r="BG444" s="120" t="s">
        <v>13426</v>
      </c>
      <c r="BH444" s="120" t="s">
        <v>13426</v>
      </c>
      <c r="BI444" s="120" t="s">
        <v>13949</v>
      </c>
      <c r="BJ444" s="120" t="s">
        <v>13949</v>
      </c>
      <c r="BK444" s="120">
        <v>1</v>
      </c>
      <c r="BL444" s="123">
        <v>3.7037037037037037</v>
      </c>
      <c r="BM444" s="120">
        <v>0</v>
      </c>
      <c r="BN444" s="123">
        <v>0</v>
      </c>
      <c r="BO444" s="120">
        <v>0</v>
      </c>
      <c r="BP444" s="123">
        <v>0</v>
      </c>
      <c r="BQ444" s="120">
        <v>26</v>
      </c>
      <c r="BR444" s="123">
        <v>96.296296296296291</v>
      </c>
      <c r="BS444" s="120">
        <v>27</v>
      </c>
      <c r="BT444" s="2"/>
      <c r="BU444" s="3"/>
      <c r="BV444" s="3"/>
      <c r="BW444" s="3"/>
      <c r="BX444" s="3"/>
    </row>
    <row r="445" spans="1:76" x14ac:dyDescent="0.25">
      <c r="A445" s="64" t="s">
        <v>510</v>
      </c>
      <c r="B445" s="65"/>
      <c r="C445" s="65" t="s">
        <v>64</v>
      </c>
      <c r="D445" s="66">
        <v>162.59186176405714</v>
      </c>
      <c r="E445" s="68"/>
      <c r="F445" s="100" t="s">
        <v>3690</v>
      </c>
      <c r="G445" s="65"/>
      <c r="H445" s="69" t="s">
        <v>510</v>
      </c>
      <c r="I445" s="70"/>
      <c r="J445" s="70"/>
      <c r="K445" s="69" t="s">
        <v>11650</v>
      </c>
      <c r="L445" s="73">
        <v>1</v>
      </c>
      <c r="M445" s="74">
        <v>5324.03271484375</v>
      </c>
      <c r="N445" s="74">
        <v>8712.72265625</v>
      </c>
      <c r="O445" s="75"/>
      <c r="P445" s="76"/>
      <c r="Q445" s="76"/>
      <c r="R445" s="86"/>
      <c r="S445" s="48">
        <v>0</v>
      </c>
      <c r="T445" s="48">
        <v>1</v>
      </c>
      <c r="U445" s="49">
        <v>0</v>
      </c>
      <c r="V445" s="49">
        <v>5.1599999999999997E-4</v>
      </c>
      <c r="W445" s="49">
        <v>1.3899999999999999E-4</v>
      </c>
      <c r="X445" s="49">
        <v>0.38886999999999999</v>
      </c>
      <c r="Y445" s="49">
        <v>0</v>
      </c>
      <c r="Z445" s="49">
        <v>0</v>
      </c>
      <c r="AA445" s="71">
        <v>445</v>
      </c>
      <c r="AB445" s="71"/>
      <c r="AC445" s="72"/>
      <c r="AD445" s="78" t="s">
        <v>6945</v>
      </c>
      <c r="AE445" s="78">
        <v>2474</v>
      </c>
      <c r="AF445" s="78">
        <v>1886</v>
      </c>
      <c r="AG445" s="78">
        <v>70881</v>
      </c>
      <c r="AH445" s="78">
        <v>59</v>
      </c>
      <c r="AI445" s="78">
        <v>-25200</v>
      </c>
      <c r="AJ445" s="78" t="s">
        <v>7675</v>
      </c>
      <c r="AK445" s="78" t="s">
        <v>8031</v>
      </c>
      <c r="AL445" s="82" t="s">
        <v>8757</v>
      </c>
      <c r="AM445" s="78" t="s">
        <v>9004</v>
      </c>
      <c r="AN445" s="80">
        <v>40010.1012962963</v>
      </c>
      <c r="AO445" s="78"/>
      <c r="AP445" s="78" t="b">
        <v>0</v>
      </c>
      <c r="AQ445" s="78" t="b">
        <v>0</v>
      </c>
      <c r="AR445" s="78" t="b">
        <v>1</v>
      </c>
      <c r="AS445" s="78" t="s">
        <v>6304</v>
      </c>
      <c r="AT445" s="78">
        <v>388</v>
      </c>
      <c r="AU445" s="82" t="s">
        <v>9912</v>
      </c>
      <c r="AV445" s="78" t="b">
        <v>0</v>
      </c>
      <c r="AW445" s="78" t="s">
        <v>10419</v>
      </c>
      <c r="AX445" s="82" t="s">
        <v>10862</v>
      </c>
      <c r="AY445" s="78" t="s">
        <v>66</v>
      </c>
      <c r="AZ445" s="78" t="str">
        <f>REPLACE(INDEX(GroupVertices[Group], MATCH(Vertices[[#This Row],[Vertex]],GroupVertices[Vertex],0)),1,1,"")</f>
        <v>6</v>
      </c>
      <c r="BA445" s="48" t="s">
        <v>2180</v>
      </c>
      <c r="BB445" s="48" t="s">
        <v>2180</v>
      </c>
      <c r="BC445" s="48" t="s">
        <v>2508</v>
      </c>
      <c r="BD445" s="48" t="s">
        <v>2508</v>
      </c>
      <c r="BE445" s="48" t="s">
        <v>2821</v>
      </c>
      <c r="BF445" s="48" t="s">
        <v>2821</v>
      </c>
      <c r="BG445" s="120" t="s">
        <v>13427</v>
      </c>
      <c r="BH445" s="120" t="s">
        <v>13427</v>
      </c>
      <c r="BI445" s="120" t="s">
        <v>13950</v>
      </c>
      <c r="BJ445" s="120" t="s">
        <v>13950</v>
      </c>
      <c r="BK445" s="120">
        <v>2</v>
      </c>
      <c r="BL445" s="123">
        <v>14.285714285714286</v>
      </c>
      <c r="BM445" s="120">
        <v>1</v>
      </c>
      <c r="BN445" s="123">
        <v>7.1428571428571432</v>
      </c>
      <c r="BO445" s="120">
        <v>0</v>
      </c>
      <c r="BP445" s="123">
        <v>0</v>
      </c>
      <c r="BQ445" s="120">
        <v>11</v>
      </c>
      <c r="BR445" s="123">
        <v>78.571428571428569</v>
      </c>
      <c r="BS445" s="120">
        <v>14</v>
      </c>
      <c r="BT445" s="2"/>
      <c r="BU445" s="3"/>
      <c r="BV445" s="3"/>
      <c r="BW445" s="3"/>
      <c r="BX445" s="3"/>
    </row>
    <row r="446" spans="1:76" x14ac:dyDescent="0.25">
      <c r="A446" s="64" t="s">
        <v>511</v>
      </c>
      <c r="B446" s="65"/>
      <c r="C446" s="65" t="s">
        <v>64</v>
      </c>
      <c r="D446" s="66">
        <v>169.19617291176795</v>
      </c>
      <c r="E446" s="68"/>
      <c r="F446" s="100" t="s">
        <v>3691</v>
      </c>
      <c r="G446" s="65"/>
      <c r="H446" s="69" t="s">
        <v>511</v>
      </c>
      <c r="I446" s="70"/>
      <c r="J446" s="70"/>
      <c r="K446" s="69" t="s">
        <v>11651</v>
      </c>
      <c r="L446" s="73">
        <v>1</v>
      </c>
      <c r="M446" s="74">
        <v>6938.876953125</v>
      </c>
      <c r="N446" s="74">
        <v>688.16644287109375</v>
      </c>
      <c r="O446" s="75"/>
      <c r="P446" s="76"/>
      <c r="Q446" s="76"/>
      <c r="R446" s="86"/>
      <c r="S446" s="48">
        <v>1</v>
      </c>
      <c r="T446" s="48">
        <v>1</v>
      </c>
      <c r="U446" s="49">
        <v>0</v>
      </c>
      <c r="V446" s="49">
        <v>0.5</v>
      </c>
      <c r="W446" s="49">
        <v>0</v>
      </c>
      <c r="X446" s="49">
        <v>0.99999899999999997</v>
      </c>
      <c r="Y446" s="49">
        <v>0.5</v>
      </c>
      <c r="Z446" s="49">
        <v>0</v>
      </c>
      <c r="AA446" s="71">
        <v>446</v>
      </c>
      <c r="AB446" s="71"/>
      <c r="AC446" s="72"/>
      <c r="AD446" s="78" t="s">
        <v>6946</v>
      </c>
      <c r="AE446" s="78">
        <v>21035</v>
      </c>
      <c r="AF446" s="78">
        <v>22931</v>
      </c>
      <c r="AG446" s="78">
        <v>17530</v>
      </c>
      <c r="AH446" s="78">
        <v>772</v>
      </c>
      <c r="AI446" s="78">
        <v>-10800</v>
      </c>
      <c r="AJ446" s="78" t="s">
        <v>7676</v>
      </c>
      <c r="AK446" s="78" t="s">
        <v>6948</v>
      </c>
      <c r="AL446" s="82" t="s">
        <v>8758</v>
      </c>
      <c r="AM446" s="78" t="s">
        <v>9034</v>
      </c>
      <c r="AN446" s="80">
        <v>40370.569733796299</v>
      </c>
      <c r="AO446" s="82" t="s">
        <v>9438</v>
      </c>
      <c r="AP446" s="78" t="b">
        <v>0</v>
      </c>
      <c r="AQ446" s="78" t="b">
        <v>0</v>
      </c>
      <c r="AR446" s="78" t="b">
        <v>0</v>
      </c>
      <c r="AS446" s="78" t="s">
        <v>6304</v>
      </c>
      <c r="AT446" s="78">
        <v>757</v>
      </c>
      <c r="AU446" s="82" t="s">
        <v>9749</v>
      </c>
      <c r="AV446" s="78" t="b">
        <v>0</v>
      </c>
      <c r="AW446" s="78" t="s">
        <v>10419</v>
      </c>
      <c r="AX446" s="82" t="s">
        <v>10863</v>
      </c>
      <c r="AY446" s="78" t="s">
        <v>66</v>
      </c>
      <c r="AZ446" s="78" t="str">
        <f>REPLACE(INDEX(GroupVertices[Group], MATCH(Vertices[[#This Row],[Vertex]],GroupVertices[Vertex],0)),1,1,"")</f>
        <v>54</v>
      </c>
      <c r="BA446" s="48" t="s">
        <v>2181</v>
      </c>
      <c r="BB446" s="48" t="s">
        <v>2181</v>
      </c>
      <c r="BC446" s="48" t="s">
        <v>2507</v>
      </c>
      <c r="BD446" s="48" t="s">
        <v>2507</v>
      </c>
      <c r="BE446" s="48" t="s">
        <v>2822</v>
      </c>
      <c r="BF446" s="48" t="s">
        <v>2822</v>
      </c>
      <c r="BG446" s="120" t="s">
        <v>12436</v>
      </c>
      <c r="BH446" s="120" t="s">
        <v>12436</v>
      </c>
      <c r="BI446" s="120" t="s">
        <v>12630</v>
      </c>
      <c r="BJ446" s="120" t="s">
        <v>12630</v>
      </c>
      <c r="BK446" s="120">
        <v>2</v>
      </c>
      <c r="BL446" s="123">
        <v>8.695652173913043</v>
      </c>
      <c r="BM446" s="120">
        <v>0</v>
      </c>
      <c r="BN446" s="123">
        <v>0</v>
      </c>
      <c r="BO446" s="120">
        <v>0</v>
      </c>
      <c r="BP446" s="123">
        <v>0</v>
      </c>
      <c r="BQ446" s="120">
        <v>21</v>
      </c>
      <c r="BR446" s="123">
        <v>91.304347826086953</v>
      </c>
      <c r="BS446" s="120">
        <v>23</v>
      </c>
      <c r="BT446" s="2"/>
      <c r="BU446" s="3"/>
      <c r="BV446" s="3"/>
      <c r="BW446" s="3"/>
      <c r="BX446" s="3"/>
    </row>
    <row r="447" spans="1:76" x14ac:dyDescent="0.25">
      <c r="A447" s="64" t="s">
        <v>887</v>
      </c>
      <c r="B447" s="65"/>
      <c r="C447" s="65" t="s">
        <v>64</v>
      </c>
      <c r="D447" s="66">
        <v>348.80770300932505</v>
      </c>
      <c r="E447" s="68"/>
      <c r="F447" s="100" t="s">
        <v>10251</v>
      </c>
      <c r="G447" s="65"/>
      <c r="H447" s="69" t="s">
        <v>887</v>
      </c>
      <c r="I447" s="70"/>
      <c r="J447" s="70"/>
      <c r="K447" s="69" t="s">
        <v>11652</v>
      </c>
      <c r="L447" s="73">
        <v>1</v>
      </c>
      <c r="M447" s="74">
        <v>6808.935546875</v>
      </c>
      <c r="N447" s="74">
        <v>688.16644287109375</v>
      </c>
      <c r="O447" s="75"/>
      <c r="P447" s="76"/>
      <c r="Q447" s="76"/>
      <c r="R447" s="86"/>
      <c r="S447" s="48">
        <v>2</v>
      </c>
      <c r="T447" s="48">
        <v>0</v>
      </c>
      <c r="U447" s="49">
        <v>0</v>
      </c>
      <c r="V447" s="49">
        <v>0.5</v>
      </c>
      <c r="W447" s="49">
        <v>0</v>
      </c>
      <c r="X447" s="49">
        <v>0.99999899999999997</v>
      </c>
      <c r="Y447" s="49">
        <v>0.5</v>
      </c>
      <c r="Z447" s="49">
        <v>0</v>
      </c>
      <c r="AA447" s="71">
        <v>447</v>
      </c>
      <c r="AB447" s="71"/>
      <c r="AC447" s="72"/>
      <c r="AD447" s="78" t="s">
        <v>6947</v>
      </c>
      <c r="AE447" s="78">
        <v>235216</v>
      </c>
      <c r="AF447" s="78">
        <v>595273</v>
      </c>
      <c r="AG447" s="78">
        <v>308041</v>
      </c>
      <c r="AH447" s="78">
        <v>8288</v>
      </c>
      <c r="AI447" s="78">
        <v>-18000</v>
      </c>
      <c r="AJ447" s="78" t="s">
        <v>7677</v>
      </c>
      <c r="AK447" s="78" t="s">
        <v>8258</v>
      </c>
      <c r="AL447" s="82" t="s">
        <v>8759</v>
      </c>
      <c r="AM447" s="78" t="s">
        <v>9005</v>
      </c>
      <c r="AN447" s="80">
        <v>39842.61451388889</v>
      </c>
      <c r="AO447" s="82" t="s">
        <v>9439</v>
      </c>
      <c r="AP447" s="78" t="b">
        <v>0</v>
      </c>
      <c r="AQ447" s="78" t="b">
        <v>0</v>
      </c>
      <c r="AR447" s="78" t="b">
        <v>1</v>
      </c>
      <c r="AS447" s="78" t="s">
        <v>6304</v>
      </c>
      <c r="AT447" s="78">
        <v>18009</v>
      </c>
      <c r="AU447" s="82" t="s">
        <v>9771</v>
      </c>
      <c r="AV447" s="78" t="b">
        <v>1</v>
      </c>
      <c r="AW447" s="78" t="s">
        <v>10419</v>
      </c>
      <c r="AX447" s="82" t="s">
        <v>10864</v>
      </c>
      <c r="AY447" s="78" t="s">
        <v>65</v>
      </c>
      <c r="AZ447" s="78" t="str">
        <f>REPLACE(INDEX(GroupVertices[Group], MATCH(Vertices[[#This Row],[Vertex]],GroupVertices[Vertex],0)),1,1,"")</f>
        <v>54</v>
      </c>
      <c r="BA447" s="48"/>
      <c r="BB447" s="48"/>
      <c r="BC447" s="48"/>
      <c r="BD447" s="48"/>
      <c r="BE447" s="48"/>
      <c r="BF447" s="48"/>
      <c r="BG447" s="48"/>
      <c r="BH447" s="48"/>
      <c r="BI447" s="48"/>
      <c r="BJ447" s="48"/>
      <c r="BK447" s="48"/>
      <c r="BL447" s="49"/>
      <c r="BM447" s="48"/>
      <c r="BN447" s="49"/>
      <c r="BO447" s="48"/>
      <c r="BP447" s="49"/>
      <c r="BQ447" s="48"/>
      <c r="BR447" s="49"/>
      <c r="BS447" s="48"/>
      <c r="BT447" s="2"/>
      <c r="BU447" s="3"/>
      <c r="BV447" s="3"/>
      <c r="BW447" s="3"/>
      <c r="BX447" s="3"/>
    </row>
    <row r="448" spans="1:76" x14ac:dyDescent="0.25">
      <c r="A448" s="64" t="s">
        <v>512</v>
      </c>
      <c r="B448" s="65"/>
      <c r="C448" s="65" t="s">
        <v>64</v>
      </c>
      <c r="D448" s="66">
        <v>163.23926940947067</v>
      </c>
      <c r="E448" s="68"/>
      <c r="F448" s="100" t="s">
        <v>3692</v>
      </c>
      <c r="G448" s="65"/>
      <c r="H448" s="69" t="s">
        <v>512</v>
      </c>
      <c r="I448" s="70"/>
      <c r="J448" s="70"/>
      <c r="K448" s="69" t="s">
        <v>11653</v>
      </c>
      <c r="L448" s="73">
        <v>1</v>
      </c>
      <c r="M448" s="74">
        <v>6808.935546875</v>
      </c>
      <c r="N448" s="74">
        <v>464.659423828125</v>
      </c>
      <c r="O448" s="75"/>
      <c r="P448" s="76"/>
      <c r="Q448" s="76"/>
      <c r="R448" s="86"/>
      <c r="S448" s="48">
        <v>0</v>
      </c>
      <c r="T448" s="48">
        <v>2</v>
      </c>
      <c r="U448" s="49">
        <v>0</v>
      </c>
      <c r="V448" s="49">
        <v>0.5</v>
      </c>
      <c r="W448" s="49">
        <v>0</v>
      </c>
      <c r="X448" s="49">
        <v>0.99999899999999997</v>
      </c>
      <c r="Y448" s="49">
        <v>0.5</v>
      </c>
      <c r="Z448" s="49">
        <v>0</v>
      </c>
      <c r="AA448" s="71">
        <v>448</v>
      </c>
      <c r="AB448" s="71"/>
      <c r="AC448" s="72"/>
      <c r="AD448" s="78" t="s">
        <v>6948</v>
      </c>
      <c r="AE448" s="78">
        <v>4191</v>
      </c>
      <c r="AF448" s="78">
        <v>3949</v>
      </c>
      <c r="AG448" s="78">
        <v>4918</v>
      </c>
      <c r="AH448" s="78">
        <v>61</v>
      </c>
      <c r="AI448" s="78"/>
      <c r="AJ448" s="78" t="s">
        <v>7678</v>
      </c>
      <c r="AK448" s="78"/>
      <c r="AL448" s="78"/>
      <c r="AM448" s="78"/>
      <c r="AN448" s="80">
        <v>42910.14943287037</v>
      </c>
      <c r="AO448" s="82" t="s">
        <v>9440</v>
      </c>
      <c r="AP448" s="78" t="b">
        <v>1</v>
      </c>
      <c r="AQ448" s="78" t="b">
        <v>0</v>
      </c>
      <c r="AR448" s="78" t="b">
        <v>0</v>
      </c>
      <c r="AS448" s="78" t="s">
        <v>6304</v>
      </c>
      <c r="AT448" s="78">
        <v>10</v>
      </c>
      <c r="AU448" s="78"/>
      <c r="AV448" s="78" t="b">
        <v>0</v>
      </c>
      <c r="AW448" s="78" t="s">
        <v>10419</v>
      </c>
      <c r="AX448" s="82" t="s">
        <v>10865</v>
      </c>
      <c r="AY448" s="78" t="s">
        <v>66</v>
      </c>
      <c r="AZ448" s="78" t="str">
        <f>REPLACE(INDEX(GroupVertices[Group], MATCH(Vertices[[#This Row],[Vertex]],GroupVertices[Vertex],0)),1,1,"")</f>
        <v>54</v>
      </c>
      <c r="BA448" s="48"/>
      <c r="BB448" s="48"/>
      <c r="BC448" s="48"/>
      <c r="BD448" s="48"/>
      <c r="BE448" s="48" t="s">
        <v>2823</v>
      </c>
      <c r="BF448" s="48" t="s">
        <v>2823</v>
      </c>
      <c r="BG448" s="120" t="s">
        <v>13428</v>
      </c>
      <c r="BH448" s="120" t="s">
        <v>13428</v>
      </c>
      <c r="BI448" s="120" t="s">
        <v>13951</v>
      </c>
      <c r="BJ448" s="120" t="s">
        <v>13951</v>
      </c>
      <c r="BK448" s="120">
        <v>2</v>
      </c>
      <c r="BL448" s="123">
        <v>10</v>
      </c>
      <c r="BM448" s="120">
        <v>0</v>
      </c>
      <c r="BN448" s="123">
        <v>0</v>
      </c>
      <c r="BO448" s="120">
        <v>0</v>
      </c>
      <c r="BP448" s="123">
        <v>0</v>
      </c>
      <c r="BQ448" s="120">
        <v>18</v>
      </c>
      <c r="BR448" s="123">
        <v>90</v>
      </c>
      <c r="BS448" s="120">
        <v>20</v>
      </c>
      <c r="BT448" s="2"/>
      <c r="BU448" s="3"/>
      <c r="BV448" s="3"/>
      <c r="BW448" s="3"/>
      <c r="BX448" s="3"/>
    </row>
    <row r="449" spans="1:76" x14ac:dyDescent="0.25">
      <c r="A449" s="64" t="s">
        <v>513</v>
      </c>
      <c r="B449" s="65"/>
      <c r="C449" s="65" t="s">
        <v>64</v>
      </c>
      <c r="D449" s="66">
        <v>163.01614442842896</v>
      </c>
      <c r="E449" s="68"/>
      <c r="F449" s="100" t="s">
        <v>10252</v>
      </c>
      <c r="G449" s="65"/>
      <c r="H449" s="69" t="s">
        <v>513</v>
      </c>
      <c r="I449" s="70"/>
      <c r="J449" s="70"/>
      <c r="K449" s="69" t="s">
        <v>11654</v>
      </c>
      <c r="L449" s="73">
        <v>1</v>
      </c>
      <c r="M449" s="74">
        <v>988.530029296875</v>
      </c>
      <c r="N449" s="74">
        <v>9433.8154296875</v>
      </c>
      <c r="O449" s="75"/>
      <c r="P449" s="76"/>
      <c r="Q449" s="76"/>
      <c r="R449" s="86"/>
      <c r="S449" s="48">
        <v>1</v>
      </c>
      <c r="T449" s="48">
        <v>1</v>
      </c>
      <c r="U449" s="49">
        <v>0</v>
      </c>
      <c r="V449" s="49">
        <v>0</v>
      </c>
      <c r="W449" s="49">
        <v>0</v>
      </c>
      <c r="X449" s="49">
        <v>0.99999899999999997</v>
      </c>
      <c r="Y449" s="49">
        <v>0</v>
      </c>
      <c r="Z449" s="49" t="s">
        <v>15767</v>
      </c>
      <c r="AA449" s="71">
        <v>449</v>
      </c>
      <c r="AB449" s="71"/>
      <c r="AC449" s="72"/>
      <c r="AD449" s="78" t="s">
        <v>6949</v>
      </c>
      <c r="AE449" s="78">
        <v>4115</v>
      </c>
      <c r="AF449" s="78">
        <v>3238</v>
      </c>
      <c r="AG449" s="78">
        <v>947</v>
      </c>
      <c r="AH449" s="78">
        <v>57</v>
      </c>
      <c r="AI449" s="78">
        <v>-28800</v>
      </c>
      <c r="AJ449" s="78" t="s">
        <v>7679</v>
      </c>
      <c r="AK449" s="78" t="s">
        <v>8259</v>
      </c>
      <c r="AL449" s="82" t="s">
        <v>8760</v>
      </c>
      <c r="AM449" s="78" t="s">
        <v>9004</v>
      </c>
      <c r="AN449" s="80">
        <v>42958.266608796293</v>
      </c>
      <c r="AO449" s="82" t="s">
        <v>9441</v>
      </c>
      <c r="AP449" s="78" t="b">
        <v>1</v>
      </c>
      <c r="AQ449" s="78" t="b">
        <v>0</v>
      </c>
      <c r="AR449" s="78" t="b">
        <v>0</v>
      </c>
      <c r="AS449" s="78" t="s">
        <v>6304</v>
      </c>
      <c r="AT449" s="78">
        <v>14</v>
      </c>
      <c r="AU449" s="78"/>
      <c r="AV449" s="78" t="b">
        <v>0</v>
      </c>
      <c r="AW449" s="78" t="s">
        <v>10419</v>
      </c>
      <c r="AX449" s="82" t="s">
        <v>10866</v>
      </c>
      <c r="AY449" s="78" t="s">
        <v>66</v>
      </c>
      <c r="AZ449" s="78" t="str">
        <f>REPLACE(INDEX(GroupVertices[Group], MATCH(Vertices[[#This Row],[Vertex]],GroupVertices[Vertex],0)),1,1,"")</f>
        <v>1</v>
      </c>
      <c r="BA449" s="48" t="s">
        <v>2182</v>
      </c>
      <c r="BB449" s="48" t="s">
        <v>2182</v>
      </c>
      <c r="BC449" s="48" t="s">
        <v>2533</v>
      </c>
      <c r="BD449" s="48" t="s">
        <v>2533</v>
      </c>
      <c r="BE449" s="48" t="s">
        <v>2824</v>
      </c>
      <c r="BF449" s="48" t="s">
        <v>2824</v>
      </c>
      <c r="BG449" s="120" t="s">
        <v>13429</v>
      </c>
      <c r="BH449" s="120" t="s">
        <v>13429</v>
      </c>
      <c r="BI449" s="120" t="s">
        <v>13952</v>
      </c>
      <c r="BJ449" s="120" t="s">
        <v>13952</v>
      </c>
      <c r="BK449" s="120">
        <v>1</v>
      </c>
      <c r="BL449" s="123">
        <v>3.225806451612903</v>
      </c>
      <c r="BM449" s="120">
        <v>0</v>
      </c>
      <c r="BN449" s="123">
        <v>0</v>
      </c>
      <c r="BO449" s="120">
        <v>0</v>
      </c>
      <c r="BP449" s="123">
        <v>0</v>
      </c>
      <c r="BQ449" s="120">
        <v>30</v>
      </c>
      <c r="BR449" s="123">
        <v>96.774193548387103</v>
      </c>
      <c r="BS449" s="120">
        <v>31</v>
      </c>
      <c r="BT449" s="2"/>
      <c r="BU449" s="3"/>
      <c r="BV449" s="3"/>
      <c r="BW449" s="3"/>
      <c r="BX449" s="3"/>
    </row>
    <row r="450" spans="1:76" x14ac:dyDescent="0.25">
      <c r="A450" s="64" t="s">
        <v>514</v>
      </c>
      <c r="B450" s="65"/>
      <c r="C450" s="65" t="s">
        <v>64</v>
      </c>
      <c r="D450" s="66">
        <v>166.70916099228074</v>
      </c>
      <c r="E450" s="68"/>
      <c r="F450" s="100" t="s">
        <v>3693</v>
      </c>
      <c r="G450" s="65"/>
      <c r="H450" s="69" t="s">
        <v>514</v>
      </c>
      <c r="I450" s="70"/>
      <c r="J450" s="70"/>
      <c r="K450" s="69" t="s">
        <v>11655</v>
      </c>
      <c r="L450" s="73">
        <v>1</v>
      </c>
      <c r="M450" s="74">
        <v>1215.278076171875</v>
      </c>
      <c r="N450" s="74">
        <v>9433.8154296875</v>
      </c>
      <c r="O450" s="75"/>
      <c r="P450" s="76"/>
      <c r="Q450" s="76"/>
      <c r="R450" s="86"/>
      <c r="S450" s="48">
        <v>1</v>
      </c>
      <c r="T450" s="48">
        <v>1</v>
      </c>
      <c r="U450" s="49">
        <v>0</v>
      </c>
      <c r="V450" s="49">
        <v>0</v>
      </c>
      <c r="W450" s="49">
        <v>0</v>
      </c>
      <c r="X450" s="49">
        <v>0.99999899999999997</v>
      </c>
      <c r="Y450" s="49">
        <v>0</v>
      </c>
      <c r="Z450" s="49" t="s">
        <v>15767</v>
      </c>
      <c r="AA450" s="71">
        <v>450</v>
      </c>
      <c r="AB450" s="71"/>
      <c r="AC450" s="72"/>
      <c r="AD450" s="78" t="s">
        <v>6950</v>
      </c>
      <c r="AE450" s="78">
        <v>12657</v>
      </c>
      <c r="AF450" s="78">
        <v>15006</v>
      </c>
      <c r="AG450" s="78">
        <v>7887</v>
      </c>
      <c r="AH450" s="78">
        <v>1326</v>
      </c>
      <c r="AI450" s="78">
        <v>0</v>
      </c>
      <c r="AJ450" s="78" t="s">
        <v>7680</v>
      </c>
      <c r="AK450" s="78" t="s">
        <v>8260</v>
      </c>
      <c r="AL450" s="82" t="s">
        <v>8761</v>
      </c>
      <c r="AM450" s="78" t="s">
        <v>7997</v>
      </c>
      <c r="AN450" s="80">
        <v>39911.791574074072</v>
      </c>
      <c r="AO450" s="82" t="s">
        <v>9442</v>
      </c>
      <c r="AP450" s="78" t="b">
        <v>0</v>
      </c>
      <c r="AQ450" s="78" t="b">
        <v>0</v>
      </c>
      <c r="AR450" s="78" t="b">
        <v>0</v>
      </c>
      <c r="AS450" s="78" t="s">
        <v>6304</v>
      </c>
      <c r="AT450" s="78">
        <v>598</v>
      </c>
      <c r="AU450" s="82" t="s">
        <v>9913</v>
      </c>
      <c r="AV450" s="78" t="b">
        <v>0</v>
      </c>
      <c r="AW450" s="78" t="s">
        <v>10419</v>
      </c>
      <c r="AX450" s="82" t="s">
        <v>10867</v>
      </c>
      <c r="AY450" s="78" t="s">
        <v>66</v>
      </c>
      <c r="AZ450" s="78" t="str">
        <f>REPLACE(INDEX(GroupVertices[Group], MATCH(Vertices[[#This Row],[Vertex]],GroupVertices[Vertex],0)),1,1,"")</f>
        <v>1</v>
      </c>
      <c r="BA450" s="48" t="s">
        <v>2183</v>
      </c>
      <c r="BB450" s="48" t="s">
        <v>2183</v>
      </c>
      <c r="BC450" s="48" t="s">
        <v>2580</v>
      </c>
      <c r="BD450" s="48" t="s">
        <v>2580</v>
      </c>
      <c r="BE450" s="48" t="s">
        <v>2825</v>
      </c>
      <c r="BF450" s="48" t="s">
        <v>2825</v>
      </c>
      <c r="BG450" s="120" t="s">
        <v>13430</v>
      </c>
      <c r="BH450" s="120" t="s">
        <v>13430</v>
      </c>
      <c r="BI450" s="120" t="s">
        <v>13953</v>
      </c>
      <c r="BJ450" s="120" t="s">
        <v>13953</v>
      </c>
      <c r="BK450" s="120">
        <v>0</v>
      </c>
      <c r="BL450" s="123">
        <v>0</v>
      </c>
      <c r="BM450" s="120">
        <v>0</v>
      </c>
      <c r="BN450" s="123">
        <v>0</v>
      </c>
      <c r="BO450" s="120">
        <v>0</v>
      </c>
      <c r="BP450" s="123">
        <v>0</v>
      </c>
      <c r="BQ450" s="120">
        <v>14</v>
      </c>
      <c r="BR450" s="123">
        <v>100</v>
      </c>
      <c r="BS450" s="120">
        <v>14</v>
      </c>
      <c r="BT450" s="2"/>
      <c r="BU450" s="3"/>
      <c r="BV450" s="3"/>
      <c r="BW450" s="3"/>
      <c r="BX450" s="3"/>
    </row>
    <row r="451" spans="1:76" x14ac:dyDescent="0.25">
      <c r="A451" s="64" t="s">
        <v>515</v>
      </c>
      <c r="B451" s="65"/>
      <c r="C451" s="65" t="s">
        <v>64</v>
      </c>
      <c r="D451" s="66">
        <v>162</v>
      </c>
      <c r="E451" s="68"/>
      <c r="F451" s="100" t="s">
        <v>3522</v>
      </c>
      <c r="G451" s="65"/>
      <c r="H451" s="69" t="s">
        <v>515</v>
      </c>
      <c r="I451" s="70"/>
      <c r="J451" s="70"/>
      <c r="K451" s="69" t="s">
        <v>11656</v>
      </c>
      <c r="L451" s="73">
        <v>1</v>
      </c>
      <c r="M451" s="74">
        <v>6808.935546875</v>
      </c>
      <c r="N451" s="74">
        <v>1488.08642578125</v>
      </c>
      <c r="O451" s="75"/>
      <c r="P451" s="76"/>
      <c r="Q451" s="76"/>
      <c r="R451" s="86"/>
      <c r="S451" s="48">
        <v>0</v>
      </c>
      <c r="T451" s="48">
        <v>1</v>
      </c>
      <c r="U451" s="49">
        <v>0</v>
      </c>
      <c r="V451" s="49">
        <v>0.33333299999999999</v>
      </c>
      <c r="W451" s="49">
        <v>0</v>
      </c>
      <c r="X451" s="49">
        <v>0.63829800000000003</v>
      </c>
      <c r="Y451" s="49">
        <v>0</v>
      </c>
      <c r="Z451" s="49">
        <v>0</v>
      </c>
      <c r="AA451" s="71">
        <v>451</v>
      </c>
      <c r="AB451" s="71"/>
      <c r="AC451" s="72"/>
      <c r="AD451" s="78" t="s">
        <v>6951</v>
      </c>
      <c r="AE451" s="78">
        <v>7</v>
      </c>
      <c r="AF451" s="78">
        <v>0</v>
      </c>
      <c r="AG451" s="78">
        <v>8</v>
      </c>
      <c r="AH451" s="78">
        <v>3</v>
      </c>
      <c r="AI451" s="78"/>
      <c r="AJ451" s="78"/>
      <c r="AK451" s="78" t="s">
        <v>8031</v>
      </c>
      <c r="AL451" s="78"/>
      <c r="AM451" s="78"/>
      <c r="AN451" s="80">
        <v>43171.686307870368</v>
      </c>
      <c r="AO451" s="78"/>
      <c r="AP451" s="78" t="b">
        <v>1</v>
      </c>
      <c r="AQ451" s="78" t="b">
        <v>1</v>
      </c>
      <c r="AR451" s="78" t="b">
        <v>0</v>
      </c>
      <c r="AS451" s="78" t="s">
        <v>6304</v>
      </c>
      <c r="AT451" s="78">
        <v>0</v>
      </c>
      <c r="AU451" s="78"/>
      <c r="AV451" s="78" t="b">
        <v>0</v>
      </c>
      <c r="AW451" s="78" t="s">
        <v>10419</v>
      </c>
      <c r="AX451" s="82" t="s">
        <v>10868</v>
      </c>
      <c r="AY451" s="78" t="s">
        <v>66</v>
      </c>
      <c r="AZ451" s="78" t="str">
        <f>REPLACE(INDEX(GroupVertices[Group], MATCH(Vertices[[#This Row],[Vertex]],GroupVertices[Vertex],0)),1,1,"")</f>
        <v>53</v>
      </c>
      <c r="BA451" s="48" t="s">
        <v>2184</v>
      </c>
      <c r="BB451" s="48" t="s">
        <v>2184</v>
      </c>
      <c r="BC451" s="48" t="s">
        <v>2505</v>
      </c>
      <c r="BD451" s="48" t="s">
        <v>2505</v>
      </c>
      <c r="BE451" s="48" t="s">
        <v>2679</v>
      </c>
      <c r="BF451" s="48" t="s">
        <v>2679</v>
      </c>
      <c r="BG451" s="120" t="s">
        <v>13431</v>
      </c>
      <c r="BH451" s="120" t="s">
        <v>13431</v>
      </c>
      <c r="BI451" s="120" t="s">
        <v>13954</v>
      </c>
      <c r="BJ451" s="120" t="s">
        <v>13954</v>
      </c>
      <c r="BK451" s="120">
        <v>2</v>
      </c>
      <c r="BL451" s="123">
        <v>13.333333333333334</v>
      </c>
      <c r="BM451" s="120">
        <v>0</v>
      </c>
      <c r="BN451" s="123">
        <v>0</v>
      </c>
      <c r="BO451" s="120">
        <v>0</v>
      </c>
      <c r="BP451" s="123">
        <v>0</v>
      </c>
      <c r="BQ451" s="120">
        <v>13</v>
      </c>
      <c r="BR451" s="123">
        <v>86.666666666666671</v>
      </c>
      <c r="BS451" s="120">
        <v>15</v>
      </c>
      <c r="BT451" s="2"/>
      <c r="BU451" s="3"/>
      <c r="BV451" s="3"/>
      <c r="BW451" s="3"/>
      <c r="BX451" s="3"/>
    </row>
    <row r="452" spans="1:76" x14ac:dyDescent="0.25">
      <c r="A452" s="64" t="s">
        <v>517</v>
      </c>
      <c r="B452" s="65"/>
      <c r="C452" s="65" t="s">
        <v>64</v>
      </c>
      <c r="D452" s="66">
        <v>167.78555858014712</v>
      </c>
      <c r="E452" s="68"/>
      <c r="F452" s="100" t="s">
        <v>10253</v>
      </c>
      <c r="G452" s="65"/>
      <c r="H452" s="69" t="s">
        <v>517</v>
      </c>
      <c r="I452" s="70"/>
      <c r="J452" s="70"/>
      <c r="K452" s="69" t="s">
        <v>11657</v>
      </c>
      <c r="L452" s="73">
        <v>1.3324795458069221</v>
      </c>
      <c r="M452" s="74">
        <v>6808.935546875</v>
      </c>
      <c r="N452" s="74">
        <v>1264.5794677734375</v>
      </c>
      <c r="O452" s="75"/>
      <c r="P452" s="76"/>
      <c r="Q452" s="76"/>
      <c r="R452" s="86"/>
      <c r="S452" s="48">
        <v>3</v>
      </c>
      <c r="T452" s="48">
        <v>1</v>
      </c>
      <c r="U452" s="49">
        <v>2</v>
      </c>
      <c r="V452" s="49">
        <v>0.5</v>
      </c>
      <c r="W452" s="49">
        <v>0</v>
      </c>
      <c r="X452" s="49">
        <v>1.723403</v>
      </c>
      <c r="Y452" s="49">
        <v>0</v>
      </c>
      <c r="Z452" s="49">
        <v>0</v>
      </c>
      <c r="AA452" s="71">
        <v>452</v>
      </c>
      <c r="AB452" s="71"/>
      <c r="AC452" s="72"/>
      <c r="AD452" s="78" t="s">
        <v>6952</v>
      </c>
      <c r="AE452" s="78">
        <v>15552</v>
      </c>
      <c r="AF452" s="78">
        <v>18436</v>
      </c>
      <c r="AG452" s="78">
        <v>14710</v>
      </c>
      <c r="AH452" s="78">
        <v>12496</v>
      </c>
      <c r="AI452" s="78">
        <v>-14400</v>
      </c>
      <c r="AJ452" s="78" t="s">
        <v>7681</v>
      </c>
      <c r="AK452" s="78" t="s">
        <v>8261</v>
      </c>
      <c r="AL452" s="82" t="s">
        <v>8762</v>
      </c>
      <c r="AM452" s="78" t="s">
        <v>9005</v>
      </c>
      <c r="AN452" s="80">
        <v>41321.57613425926</v>
      </c>
      <c r="AO452" s="82" t="s">
        <v>9443</v>
      </c>
      <c r="AP452" s="78" t="b">
        <v>0</v>
      </c>
      <c r="AQ452" s="78" t="b">
        <v>0</v>
      </c>
      <c r="AR452" s="78" t="b">
        <v>1</v>
      </c>
      <c r="AS452" s="78" t="s">
        <v>6304</v>
      </c>
      <c r="AT452" s="78">
        <v>1167</v>
      </c>
      <c r="AU452" s="82" t="s">
        <v>9741</v>
      </c>
      <c r="AV452" s="78" t="b">
        <v>0</v>
      </c>
      <c r="AW452" s="78" t="s">
        <v>10419</v>
      </c>
      <c r="AX452" s="82" t="s">
        <v>10869</v>
      </c>
      <c r="AY452" s="78" t="s">
        <v>66</v>
      </c>
      <c r="AZ452" s="78" t="str">
        <f>REPLACE(INDEX(GroupVertices[Group], MATCH(Vertices[[#This Row],[Vertex]],GroupVertices[Vertex],0)),1,1,"")</f>
        <v>53</v>
      </c>
      <c r="BA452" s="48" t="s">
        <v>2184</v>
      </c>
      <c r="BB452" s="48" t="s">
        <v>2184</v>
      </c>
      <c r="BC452" s="48" t="s">
        <v>2505</v>
      </c>
      <c r="BD452" s="48" t="s">
        <v>2505</v>
      </c>
      <c r="BE452" s="48" t="s">
        <v>2827</v>
      </c>
      <c r="BF452" s="48" t="s">
        <v>2827</v>
      </c>
      <c r="BG452" s="120" t="s">
        <v>13432</v>
      </c>
      <c r="BH452" s="120" t="s">
        <v>13432</v>
      </c>
      <c r="BI452" s="120" t="s">
        <v>13955</v>
      </c>
      <c r="BJ452" s="120" t="s">
        <v>13955</v>
      </c>
      <c r="BK452" s="120">
        <v>2</v>
      </c>
      <c r="BL452" s="123">
        <v>10.526315789473685</v>
      </c>
      <c r="BM452" s="120">
        <v>0</v>
      </c>
      <c r="BN452" s="123">
        <v>0</v>
      </c>
      <c r="BO452" s="120">
        <v>0</v>
      </c>
      <c r="BP452" s="123">
        <v>0</v>
      </c>
      <c r="BQ452" s="120">
        <v>17</v>
      </c>
      <c r="BR452" s="123">
        <v>89.473684210526315</v>
      </c>
      <c r="BS452" s="120">
        <v>19</v>
      </c>
      <c r="BT452" s="2"/>
      <c r="BU452" s="3"/>
      <c r="BV452" s="3"/>
      <c r="BW452" s="3"/>
      <c r="BX452" s="3"/>
    </row>
    <row r="453" spans="1:76" x14ac:dyDescent="0.25">
      <c r="A453" s="64" t="s">
        <v>518</v>
      </c>
      <c r="B453" s="65"/>
      <c r="C453" s="65" t="s">
        <v>64</v>
      </c>
      <c r="D453" s="66">
        <v>162.82314602710599</v>
      </c>
      <c r="E453" s="68"/>
      <c r="F453" s="100" t="s">
        <v>3695</v>
      </c>
      <c r="G453" s="65"/>
      <c r="H453" s="69" t="s">
        <v>518</v>
      </c>
      <c r="I453" s="70"/>
      <c r="J453" s="70"/>
      <c r="K453" s="69" t="s">
        <v>11658</v>
      </c>
      <c r="L453" s="73">
        <v>1</v>
      </c>
      <c r="M453" s="74">
        <v>6938.876953125</v>
      </c>
      <c r="N453" s="74">
        <v>1488.08642578125</v>
      </c>
      <c r="O453" s="75"/>
      <c r="P453" s="76"/>
      <c r="Q453" s="76"/>
      <c r="R453" s="86"/>
      <c r="S453" s="48">
        <v>0</v>
      </c>
      <c r="T453" s="48">
        <v>1</v>
      </c>
      <c r="U453" s="49">
        <v>0</v>
      </c>
      <c r="V453" s="49">
        <v>0.33333299999999999</v>
      </c>
      <c r="W453" s="49">
        <v>0</v>
      </c>
      <c r="X453" s="49">
        <v>0.63829800000000003</v>
      </c>
      <c r="Y453" s="49">
        <v>0</v>
      </c>
      <c r="Z453" s="49">
        <v>0</v>
      </c>
      <c r="AA453" s="71">
        <v>453</v>
      </c>
      <c r="AB453" s="71"/>
      <c r="AC453" s="72"/>
      <c r="AD453" s="78" t="s">
        <v>6953</v>
      </c>
      <c r="AE453" s="78">
        <v>5004</v>
      </c>
      <c r="AF453" s="78">
        <v>2623</v>
      </c>
      <c r="AG453" s="78">
        <v>57039</v>
      </c>
      <c r="AH453" s="78">
        <v>37427</v>
      </c>
      <c r="AI453" s="78"/>
      <c r="AJ453" s="78" t="s">
        <v>7682</v>
      </c>
      <c r="AK453" s="78" t="s">
        <v>8262</v>
      </c>
      <c r="AL453" s="82" t="s">
        <v>8763</v>
      </c>
      <c r="AM453" s="78"/>
      <c r="AN453" s="80">
        <v>40973.161643518521</v>
      </c>
      <c r="AO453" s="82" t="s">
        <v>9444</v>
      </c>
      <c r="AP453" s="78" t="b">
        <v>0</v>
      </c>
      <c r="AQ453" s="78" t="b">
        <v>0</v>
      </c>
      <c r="AR453" s="78" t="b">
        <v>1</v>
      </c>
      <c r="AS453" s="78" t="s">
        <v>6304</v>
      </c>
      <c r="AT453" s="78">
        <v>823</v>
      </c>
      <c r="AU453" s="82" t="s">
        <v>9914</v>
      </c>
      <c r="AV453" s="78" t="b">
        <v>0</v>
      </c>
      <c r="AW453" s="78" t="s">
        <v>10419</v>
      </c>
      <c r="AX453" s="82" t="s">
        <v>10870</v>
      </c>
      <c r="AY453" s="78" t="s">
        <v>66</v>
      </c>
      <c r="AZ453" s="78" t="str">
        <f>REPLACE(INDEX(GroupVertices[Group], MATCH(Vertices[[#This Row],[Vertex]],GroupVertices[Vertex],0)),1,1,"")</f>
        <v>53</v>
      </c>
      <c r="BA453" s="48" t="s">
        <v>2184</v>
      </c>
      <c r="BB453" s="48" t="s">
        <v>2184</v>
      </c>
      <c r="BC453" s="48" t="s">
        <v>2505</v>
      </c>
      <c r="BD453" s="48" t="s">
        <v>2505</v>
      </c>
      <c r="BE453" s="48" t="s">
        <v>2679</v>
      </c>
      <c r="BF453" s="48" t="s">
        <v>2679</v>
      </c>
      <c r="BG453" s="120" t="s">
        <v>13431</v>
      </c>
      <c r="BH453" s="120" t="s">
        <v>13431</v>
      </c>
      <c r="BI453" s="120" t="s">
        <v>13954</v>
      </c>
      <c r="BJ453" s="120" t="s">
        <v>13954</v>
      </c>
      <c r="BK453" s="120">
        <v>2</v>
      </c>
      <c r="BL453" s="123">
        <v>13.333333333333334</v>
      </c>
      <c r="BM453" s="120">
        <v>0</v>
      </c>
      <c r="BN453" s="123">
        <v>0</v>
      </c>
      <c r="BO453" s="120">
        <v>0</v>
      </c>
      <c r="BP453" s="123">
        <v>0</v>
      </c>
      <c r="BQ453" s="120">
        <v>13</v>
      </c>
      <c r="BR453" s="123">
        <v>86.666666666666671</v>
      </c>
      <c r="BS453" s="120">
        <v>15</v>
      </c>
      <c r="BT453" s="2"/>
      <c r="BU453" s="3"/>
      <c r="BV453" s="3"/>
      <c r="BW453" s="3"/>
      <c r="BX453" s="3"/>
    </row>
    <row r="454" spans="1:76" x14ac:dyDescent="0.25">
      <c r="A454" s="64" t="s">
        <v>519</v>
      </c>
      <c r="B454" s="65"/>
      <c r="C454" s="65" t="s">
        <v>64</v>
      </c>
      <c r="D454" s="66">
        <v>162.00564873369726</v>
      </c>
      <c r="E454" s="68"/>
      <c r="F454" s="100" t="s">
        <v>3696</v>
      </c>
      <c r="G454" s="65"/>
      <c r="H454" s="69" t="s">
        <v>519</v>
      </c>
      <c r="I454" s="70"/>
      <c r="J454" s="70"/>
      <c r="K454" s="69" t="s">
        <v>11659</v>
      </c>
      <c r="L454" s="73">
        <v>1.166239772903461</v>
      </c>
      <c r="M454" s="74">
        <v>6475.19677734375</v>
      </c>
      <c r="N454" s="74">
        <v>976.3729248046875</v>
      </c>
      <c r="O454" s="75"/>
      <c r="P454" s="76"/>
      <c r="Q454" s="76"/>
      <c r="R454" s="86"/>
      <c r="S454" s="48">
        <v>0</v>
      </c>
      <c r="T454" s="48">
        <v>2</v>
      </c>
      <c r="U454" s="49">
        <v>1</v>
      </c>
      <c r="V454" s="49">
        <v>0.25</v>
      </c>
      <c r="W454" s="49">
        <v>0</v>
      </c>
      <c r="X454" s="49">
        <v>0.99999899999999997</v>
      </c>
      <c r="Y454" s="49">
        <v>0</v>
      </c>
      <c r="Z454" s="49">
        <v>0</v>
      </c>
      <c r="AA454" s="71">
        <v>454</v>
      </c>
      <c r="AB454" s="71"/>
      <c r="AC454" s="72"/>
      <c r="AD454" s="78" t="s">
        <v>6954</v>
      </c>
      <c r="AE454" s="78">
        <v>0</v>
      </c>
      <c r="AF454" s="78">
        <v>18</v>
      </c>
      <c r="AG454" s="78">
        <v>186</v>
      </c>
      <c r="AH454" s="78">
        <v>0</v>
      </c>
      <c r="AI454" s="78">
        <v>-14400</v>
      </c>
      <c r="AJ454" s="78" t="s">
        <v>7683</v>
      </c>
      <c r="AK454" s="78" t="s">
        <v>8006</v>
      </c>
      <c r="AL454" s="78"/>
      <c r="AM454" s="78" t="s">
        <v>9005</v>
      </c>
      <c r="AN454" s="80">
        <v>41043.732939814814</v>
      </c>
      <c r="AO454" s="82" t="s">
        <v>9445</v>
      </c>
      <c r="AP454" s="78" t="b">
        <v>0</v>
      </c>
      <c r="AQ454" s="78" t="b">
        <v>0</v>
      </c>
      <c r="AR454" s="78" t="b">
        <v>0</v>
      </c>
      <c r="AS454" s="78" t="s">
        <v>6304</v>
      </c>
      <c r="AT454" s="78">
        <v>0</v>
      </c>
      <c r="AU454" s="82" t="s">
        <v>9741</v>
      </c>
      <c r="AV454" s="78" t="b">
        <v>0</v>
      </c>
      <c r="AW454" s="78" t="s">
        <v>10419</v>
      </c>
      <c r="AX454" s="82" t="s">
        <v>10871</v>
      </c>
      <c r="AY454" s="78" t="s">
        <v>66</v>
      </c>
      <c r="AZ454" s="78" t="str">
        <f>REPLACE(INDEX(GroupVertices[Group], MATCH(Vertices[[#This Row],[Vertex]],GroupVertices[Vertex],0)),1,1,"")</f>
        <v>33</v>
      </c>
      <c r="BA454" s="48" t="s">
        <v>2186</v>
      </c>
      <c r="BB454" s="48" t="s">
        <v>2186</v>
      </c>
      <c r="BC454" s="48" t="s">
        <v>2581</v>
      </c>
      <c r="BD454" s="48" t="s">
        <v>2581</v>
      </c>
      <c r="BE454" s="48" t="s">
        <v>2828</v>
      </c>
      <c r="BF454" s="48" t="s">
        <v>2828</v>
      </c>
      <c r="BG454" s="120" t="s">
        <v>13433</v>
      </c>
      <c r="BH454" s="120" t="s">
        <v>13433</v>
      </c>
      <c r="BI454" s="120" t="s">
        <v>12612</v>
      </c>
      <c r="BJ454" s="120" t="s">
        <v>12612</v>
      </c>
      <c r="BK454" s="120">
        <v>0</v>
      </c>
      <c r="BL454" s="123">
        <v>0</v>
      </c>
      <c r="BM454" s="120">
        <v>0</v>
      </c>
      <c r="BN454" s="123">
        <v>0</v>
      </c>
      <c r="BO454" s="120">
        <v>0</v>
      </c>
      <c r="BP454" s="123">
        <v>0</v>
      </c>
      <c r="BQ454" s="120">
        <v>24</v>
      </c>
      <c r="BR454" s="123">
        <v>100</v>
      </c>
      <c r="BS454" s="120">
        <v>24</v>
      </c>
      <c r="BT454" s="2"/>
      <c r="BU454" s="3"/>
      <c r="BV454" s="3"/>
      <c r="BW454" s="3"/>
      <c r="BX454" s="3"/>
    </row>
    <row r="455" spans="1:76" x14ac:dyDescent="0.25">
      <c r="A455" s="64" t="s">
        <v>888</v>
      </c>
      <c r="B455" s="65"/>
      <c r="C455" s="65" t="s">
        <v>64</v>
      </c>
      <c r="D455" s="66">
        <v>210.63779386316239</v>
      </c>
      <c r="E455" s="68"/>
      <c r="F455" s="100" t="s">
        <v>10254</v>
      </c>
      <c r="G455" s="65"/>
      <c r="H455" s="69" t="s">
        <v>888</v>
      </c>
      <c r="I455" s="70"/>
      <c r="J455" s="70"/>
      <c r="K455" s="69" t="s">
        <v>11660</v>
      </c>
      <c r="L455" s="73">
        <v>1.166239772903461</v>
      </c>
      <c r="M455" s="74">
        <v>6330.7529296875</v>
      </c>
      <c r="N455" s="74">
        <v>352.9058837890625</v>
      </c>
      <c r="O455" s="75"/>
      <c r="P455" s="76"/>
      <c r="Q455" s="76"/>
      <c r="R455" s="86"/>
      <c r="S455" s="48">
        <v>2</v>
      </c>
      <c r="T455" s="48">
        <v>0</v>
      </c>
      <c r="U455" s="49">
        <v>1</v>
      </c>
      <c r="V455" s="49">
        <v>0.25</v>
      </c>
      <c r="W455" s="49">
        <v>0</v>
      </c>
      <c r="X455" s="49">
        <v>0.99999899999999997</v>
      </c>
      <c r="Y455" s="49">
        <v>0</v>
      </c>
      <c r="Z455" s="49">
        <v>0</v>
      </c>
      <c r="AA455" s="71">
        <v>455</v>
      </c>
      <c r="AB455" s="71"/>
      <c r="AC455" s="72"/>
      <c r="AD455" s="78" t="s">
        <v>6955</v>
      </c>
      <c r="AE455" s="78">
        <v>48061</v>
      </c>
      <c r="AF455" s="78">
        <v>154987</v>
      </c>
      <c r="AG455" s="78">
        <v>33338</v>
      </c>
      <c r="AH455" s="78">
        <v>28167</v>
      </c>
      <c r="AI455" s="78">
        <v>-25200</v>
      </c>
      <c r="AJ455" s="78" t="s">
        <v>7684</v>
      </c>
      <c r="AK455" s="78" t="s">
        <v>8263</v>
      </c>
      <c r="AL455" s="82" t="s">
        <v>8764</v>
      </c>
      <c r="AM455" s="78" t="s">
        <v>9004</v>
      </c>
      <c r="AN455" s="80">
        <v>39771.927199074074</v>
      </c>
      <c r="AO455" s="82" t="s">
        <v>9446</v>
      </c>
      <c r="AP455" s="78" t="b">
        <v>0</v>
      </c>
      <c r="AQ455" s="78" t="b">
        <v>0</v>
      </c>
      <c r="AR455" s="78" t="b">
        <v>1</v>
      </c>
      <c r="AS455" s="78" t="s">
        <v>6304</v>
      </c>
      <c r="AT455" s="78">
        <v>6227</v>
      </c>
      <c r="AU455" s="82" t="s">
        <v>9915</v>
      </c>
      <c r="AV455" s="78" t="b">
        <v>1</v>
      </c>
      <c r="AW455" s="78" t="s">
        <v>10419</v>
      </c>
      <c r="AX455" s="82" t="s">
        <v>10872</v>
      </c>
      <c r="AY455" s="78" t="s">
        <v>65</v>
      </c>
      <c r="AZ455" s="78" t="str">
        <f>REPLACE(INDEX(GroupVertices[Group], MATCH(Vertices[[#This Row],[Vertex]],GroupVertices[Vertex],0)),1,1,"")</f>
        <v>33</v>
      </c>
      <c r="BA455" s="48"/>
      <c r="BB455" s="48"/>
      <c r="BC455" s="48"/>
      <c r="BD455" s="48"/>
      <c r="BE455" s="48"/>
      <c r="BF455" s="48"/>
      <c r="BG455" s="48"/>
      <c r="BH455" s="48"/>
      <c r="BI455" s="48"/>
      <c r="BJ455" s="48"/>
      <c r="BK455" s="48"/>
      <c r="BL455" s="49"/>
      <c r="BM455" s="48"/>
      <c r="BN455" s="49"/>
      <c r="BO455" s="48"/>
      <c r="BP455" s="49"/>
      <c r="BQ455" s="48"/>
      <c r="BR455" s="49"/>
      <c r="BS455" s="48"/>
      <c r="BT455" s="2"/>
      <c r="BU455" s="3"/>
      <c r="BV455" s="3"/>
      <c r="BW455" s="3"/>
      <c r="BX455" s="3"/>
    </row>
    <row r="456" spans="1:76" x14ac:dyDescent="0.25">
      <c r="A456" s="64" t="s">
        <v>889</v>
      </c>
      <c r="B456" s="65"/>
      <c r="C456" s="65" t="s">
        <v>64</v>
      </c>
      <c r="D456" s="66">
        <v>174.30921836340261</v>
      </c>
      <c r="E456" s="68"/>
      <c r="F456" s="100" t="s">
        <v>10255</v>
      </c>
      <c r="G456" s="65"/>
      <c r="H456" s="69" t="s">
        <v>889</v>
      </c>
      <c r="I456" s="70"/>
      <c r="J456" s="70"/>
      <c r="K456" s="69" t="s">
        <v>11661</v>
      </c>
      <c r="L456" s="73">
        <v>1.166239772903461</v>
      </c>
      <c r="M456" s="74">
        <v>6549.052734375</v>
      </c>
      <c r="N456" s="74">
        <v>645.4698486328125</v>
      </c>
      <c r="O456" s="75"/>
      <c r="P456" s="76"/>
      <c r="Q456" s="76"/>
      <c r="R456" s="86"/>
      <c r="S456" s="48">
        <v>2</v>
      </c>
      <c r="T456" s="48">
        <v>0</v>
      </c>
      <c r="U456" s="49">
        <v>1</v>
      </c>
      <c r="V456" s="49">
        <v>0.25</v>
      </c>
      <c r="W456" s="49">
        <v>0</v>
      </c>
      <c r="X456" s="49">
        <v>0.99999899999999997</v>
      </c>
      <c r="Y456" s="49">
        <v>0</v>
      </c>
      <c r="Z456" s="49">
        <v>0</v>
      </c>
      <c r="AA456" s="71">
        <v>456</v>
      </c>
      <c r="AB456" s="71"/>
      <c r="AC456" s="72"/>
      <c r="AD456" s="78" t="s">
        <v>6956</v>
      </c>
      <c r="AE456" s="78">
        <v>13176</v>
      </c>
      <c r="AF456" s="78">
        <v>39224</v>
      </c>
      <c r="AG456" s="78">
        <v>29779</v>
      </c>
      <c r="AH456" s="78">
        <v>1128</v>
      </c>
      <c r="AI456" s="78">
        <v>-28800</v>
      </c>
      <c r="AJ456" s="78" t="s">
        <v>7685</v>
      </c>
      <c r="AK456" s="78" t="s">
        <v>8264</v>
      </c>
      <c r="AL456" s="82" t="s">
        <v>8765</v>
      </c>
      <c r="AM456" s="78" t="s">
        <v>9004</v>
      </c>
      <c r="AN456" s="80">
        <v>39575.773773148147</v>
      </c>
      <c r="AO456" s="82" t="s">
        <v>9447</v>
      </c>
      <c r="AP456" s="78" t="b">
        <v>0</v>
      </c>
      <c r="AQ456" s="78" t="b">
        <v>0</v>
      </c>
      <c r="AR456" s="78" t="b">
        <v>1</v>
      </c>
      <c r="AS456" s="78" t="s">
        <v>6304</v>
      </c>
      <c r="AT456" s="78">
        <v>3130</v>
      </c>
      <c r="AU456" s="82" t="s">
        <v>9916</v>
      </c>
      <c r="AV456" s="78" t="b">
        <v>0</v>
      </c>
      <c r="AW456" s="78" t="s">
        <v>10419</v>
      </c>
      <c r="AX456" s="82" t="s">
        <v>10873</v>
      </c>
      <c r="AY456" s="78" t="s">
        <v>65</v>
      </c>
      <c r="AZ456" s="78" t="str">
        <f>REPLACE(INDEX(GroupVertices[Group], MATCH(Vertices[[#This Row],[Vertex]],GroupVertices[Vertex],0)),1,1,"")</f>
        <v>33</v>
      </c>
      <c r="BA456" s="48"/>
      <c r="BB456" s="48"/>
      <c r="BC456" s="48"/>
      <c r="BD456" s="48"/>
      <c r="BE456" s="48"/>
      <c r="BF456" s="48"/>
      <c r="BG456" s="48"/>
      <c r="BH456" s="48"/>
      <c r="BI456" s="48"/>
      <c r="BJ456" s="48"/>
      <c r="BK456" s="48"/>
      <c r="BL456" s="49"/>
      <c r="BM456" s="48"/>
      <c r="BN456" s="49"/>
      <c r="BO456" s="48"/>
      <c r="BP456" s="49"/>
      <c r="BQ456" s="48"/>
      <c r="BR456" s="49"/>
      <c r="BS456" s="48"/>
      <c r="BT456" s="2"/>
      <c r="BU456" s="3"/>
      <c r="BV456" s="3"/>
      <c r="BW456" s="3"/>
      <c r="BX456" s="3"/>
    </row>
    <row r="457" spans="1:76" x14ac:dyDescent="0.25">
      <c r="A457" s="64" t="s">
        <v>520</v>
      </c>
      <c r="B457" s="65"/>
      <c r="C457" s="65" t="s">
        <v>64</v>
      </c>
      <c r="D457" s="66">
        <v>162.00627637077474</v>
      </c>
      <c r="E457" s="68"/>
      <c r="F457" s="100" t="s">
        <v>3522</v>
      </c>
      <c r="G457" s="65"/>
      <c r="H457" s="69" t="s">
        <v>520</v>
      </c>
      <c r="I457" s="70"/>
      <c r="J457" s="70"/>
      <c r="K457" s="69" t="s">
        <v>11662</v>
      </c>
      <c r="L457" s="73">
        <v>1.166239772903461</v>
      </c>
      <c r="M457" s="74">
        <v>6256.68408203125</v>
      </c>
      <c r="N457" s="74">
        <v>683.53472900390625</v>
      </c>
      <c r="O457" s="75"/>
      <c r="P457" s="76"/>
      <c r="Q457" s="76"/>
      <c r="R457" s="86"/>
      <c r="S457" s="48">
        <v>0</v>
      </c>
      <c r="T457" s="48">
        <v>2</v>
      </c>
      <c r="U457" s="49">
        <v>1</v>
      </c>
      <c r="V457" s="49">
        <v>0.25</v>
      </c>
      <c r="W457" s="49">
        <v>0</v>
      </c>
      <c r="X457" s="49">
        <v>0.99999899999999997</v>
      </c>
      <c r="Y457" s="49">
        <v>0</v>
      </c>
      <c r="Z457" s="49">
        <v>0</v>
      </c>
      <c r="AA457" s="71">
        <v>457</v>
      </c>
      <c r="AB457" s="71"/>
      <c r="AC457" s="72"/>
      <c r="AD457" s="78" t="s">
        <v>6957</v>
      </c>
      <c r="AE457" s="78">
        <v>90</v>
      </c>
      <c r="AF457" s="78">
        <v>20</v>
      </c>
      <c r="AG457" s="78">
        <v>102</v>
      </c>
      <c r="AH457" s="78">
        <v>0</v>
      </c>
      <c r="AI457" s="78"/>
      <c r="AJ457" s="78" t="s">
        <v>7686</v>
      </c>
      <c r="AK457" s="78"/>
      <c r="AL457" s="78"/>
      <c r="AM457" s="78"/>
      <c r="AN457" s="80">
        <v>43044.932708333334</v>
      </c>
      <c r="AO457" s="78"/>
      <c r="AP457" s="78" t="b">
        <v>1</v>
      </c>
      <c r="AQ457" s="78" t="b">
        <v>1</v>
      </c>
      <c r="AR457" s="78" t="b">
        <v>0</v>
      </c>
      <c r="AS457" s="78" t="s">
        <v>6304</v>
      </c>
      <c r="AT457" s="78">
        <v>1</v>
      </c>
      <c r="AU457" s="78"/>
      <c r="AV457" s="78" t="b">
        <v>0</v>
      </c>
      <c r="AW457" s="78" t="s">
        <v>10419</v>
      </c>
      <c r="AX457" s="82" t="s">
        <v>10874</v>
      </c>
      <c r="AY457" s="78" t="s">
        <v>66</v>
      </c>
      <c r="AZ457" s="78" t="str">
        <f>REPLACE(INDEX(GroupVertices[Group], MATCH(Vertices[[#This Row],[Vertex]],GroupVertices[Vertex],0)),1,1,"")</f>
        <v>33</v>
      </c>
      <c r="BA457" s="48" t="s">
        <v>2187</v>
      </c>
      <c r="BB457" s="48" t="s">
        <v>2187</v>
      </c>
      <c r="BC457" s="48" t="s">
        <v>2581</v>
      </c>
      <c r="BD457" s="48" t="s">
        <v>2581</v>
      </c>
      <c r="BE457" s="48" t="s">
        <v>2828</v>
      </c>
      <c r="BF457" s="48" t="s">
        <v>2828</v>
      </c>
      <c r="BG457" s="120" t="s">
        <v>13433</v>
      </c>
      <c r="BH457" s="120" t="s">
        <v>13433</v>
      </c>
      <c r="BI457" s="120" t="s">
        <v>12612</v>
      </c>
      <c r="BJ457" s="120" t="s">
        <v>12612</v>
      </c>
      <c r="BK457" s="120">
        <v>0</v>
      </c>
      <c r="BL457" s="123">
        <v>0</v>
      </c>
      <c r="BM457" s="120">
        <v>0</v>
      </c>
      <c r="BN457" s="123">
        <v>0</v>
      </c>
      <c r="BO457" s="120">
        <v>0</v>
      </c>
      <c r="BP457" s="123">
        <v>0</v>
      </c>
      <c r="BQ457" s="120">
        <v>24</v>
      </c>
      <c r="BR457" s="123">
        <v>100</v>
      </c>
      <c r="BS457" s="120">
        <v>24</v>
      </c>
      <c r="BT457" s="2"/>
      <c r="BU457" s="3"/>
      <c r="BV457" s="3"/>
      <c r="BW457" s="3"/>
      <c r="BX457" s="3"/>
    </row>
    <row r="458" spans="1:76" x14ac:dyDescent="0.25">
      <c r="A458" s="64" t="s">
        <v>521</v>
      </c>
      <c r="B458" s="65"/>
      <c r="C458" s="65" t="s">
        <v>64</v>
      </c>
      <c r="D458" s="66">
        <v>163.15642131524422</v>
      </c>
      <c r="E458" s="68"/>
      <c r="F458" s="100" t="s">
        <v>10256</v>
      </c>
      <c r="G458" s="65"/>
      <c r="H458" s="69" t="s">
        <v>521</v>
      </c>
      <c r="I458" s="70"/>
      <c r="J458" s="70"/>
      <c r="K458" s="69" t="s">
        <v>11663</v>
      </c>
      <c r="L458" s="73">
        <v>1</v>
      </c>
      <c r="M458" s="74">
        <v>1442.0260009765625</v>
      </c>
      <c r="N458" s="74">
        <v>9433.8154296875</v>
      </c>
      <c r="O458" s="75"/>
      <c r="P458" s="76"/>
      <c r="Q458" s="76"/>
      <c r="R458" s="86"/>
      <c r="S458" s="48">
        <v>1</v>
      </c>
      <c r="T458" s="48">
        <v>1</v>
      </c>
      <c r="U458" s="49">
        <v>0</v>
      </c>
      <c r="V458" s="49">
        <v>0</v>
      </c>
      <c r="W458" s="49">
        <v>0</v>
      </c>
      <c r="X458" s="49">
        <v>0.99999899999999997</v>
      </c>
      <c r="Y458" s="49">
        <v>0</v>
      </c>
      <c r="Z458" s="49" t="s">
        <v>15767</v>
      </c>
      <c r="AA458" s="71">
        <v>458</v>
      </c>
      <c r="AB458" s="71"/>
      <c r="AC458" s="72"/>
      <c r="AD458" s="78" t="s">
        <v>6958</v>
      </c>
      <c r="AE458" s="78">
        <v>2191</v>
      </c>
      <c r="AF458" s="78">
        <v>3685</v>
      </c>
      <c r="AG458" s="78">
        <v>64157</v>
      </c>
      <c r="AH458" s="78">
        <v>1503</v>
      </c>
      <c r="AI458" s="78">
        <v>3600</v>
      </c>
      <c r="AJ458" s="78" t="s">
        <v>7687</v>
      </c>
      <c r="AK458" s="78" t="s">
        <v>8265</v>
      </c>
      <c r="AL458" s="82" t="s">
        <v>8766</v>
      </c>
      <c r="AM458" s="78" t="s">
        <v>9041</v>
      </c>
      <c r="AN458" s="80">
        <v>40474.353043981479</v>
      </c>
      <c r="AO458" s="82" t="s">
        <v>9448</v>
      </c>
      <c r="AP458" s="78" t="b">
        <v>0</v>
      </c>
      <c r="AQ458" s="78" t="b">
        <v>0</v>
      </c>
      <c r="AR458" s="78" t="b">
        <v>0</v>
      </c>
      <c r="AS458" s="78" t="s">
        <v>6304</v>
      </c>
      <c r="AT458" s="78">
        <v>92</v>
      </c>
      <c r="AU458" s="82" t="s">
        <v>9917</v>
      </c>
      <c r="AV458" s="78" t="b">
        <v>0</v>
      </c>
      <c r="AW458" s="78" t="s">
        <v>10419</v>
      </c>
      <c r="AX458" s="82" t="s">
        <v>10875</v>
      </c>
      <c r="AY458" s="78" t="s">
        <v>66</v>
      </c>
      <c r="AZ458" s="78" t="str">
        <f>REPLACE(INDEX(GroupVertices[Group], MATCH(Vertices[[#This Row],[Vertex]],GroupVertices[Vertex],0)),1,1,"")</f>
        <v>1</v>
      </c>
      <c r="BA458" s="48"/>
      <c r="BB458" s="48"/>
      <c r="BC458" s="48"/>
      <c r="BD458" s="48"/>
      <c r="BE458" s="48" t="s">
        <v>2829</v>
      </c>
      <c r="BF458" s="48" t="s">
        <v>2829</v>
      </c>
      <c r="BG458" s="120" t="s">
        <v>13434</v>
      </c>
      <c r="BH458" s="120" t="s">
        <v>13434</v>
      </c>
      <c r="BI458" s="120" t="s">
        <v>13956</v>
      </c>
      <c r="BJ458" s="120" t="s">
        <v>13956</v>
      </c>
      <c r="BK458" s="120">
        <v>2</v>
      </c>
      <c r="BL458" s="123">
        <v>16.666666666666668</v>
      </c>
      <c r="BM458" s="120">
        <v>0</v>
      </c>
      <c r="BN458" s="123">
        <v>0</v>
      </c>
      <c r="BO458" s="120">
        <v>0</v>
      </c>
      <c r="BP458" s="123">
        <v>0</v>
      </c>
      <c r="BQ458" s="120">
        <v>10</v>
      </c>
      <c r="BR458" s="123">
        <v>83.333333333333329</v>
      </c>
      <c r="BS458" s="120">
        <v>12</v>
      </c>
      <c r="BT458" s="2"/>
      <c r="BU458" s="3"/>
      <c r="BV458" s="3"/>
      <c r="BW458" s="3"/>
      <c r="BX458" s="3"/>
    </row>
    <row r="459" spans="1:76" x14ac:dyDescent="0.25">
      <c r="A459" s="64" t="s">
        <v>522</v>
      </c>
      <c r="B459" s="65"/>
      <c r="C459" s="65" t="s">
        <v>64</v>
      </c>
      <c r="D459" s="66">
        <v>162.14780853174491</v>
      </c>
      <c r="E459" s="68"/>
      <c r="F459" s="100" t="s">
        <v>10257</v>
      </c>
      <c r="G459" s="65"/>
      <c r="H459" s="69" t="s">
        <v>522</v>
      </c>
      <c r="I459" s="70"/>
      <c r="J459" s="70"/>
      <c r="K459" s="69" t="s">
        <v>11664</v>
      </c>
      <c r="L459" s="73">
        <v>1</v>
      </c>
      <c r="M459" s="74">
        <v>1511.373291015625</v>
      </c>
      <c r="N459" s="74">
        <v>2622.794677734375</v>
      </c>
      <c r="O459" s="75"/>
      <c r="P459" s="76"/>
      <c r="Q459" s="76"/>
      <c r="R459" s="86"/>
      <c r="S459" s="48">
        <v>0</v>
      </c>
      <c r="T459" s="48">
        <v>2</v>
      </c>
      <c r="U459" s="49">
        <v>0</v>
      </c>
      <c r="V459" s="49">
        <v>7.4100000000000001E-4</v>
      </c>
      <c r="W459" s="49">
        <v>1.0792E-2</v>
      </c>
      <c r="X459" s="49">
        <v>0.53015800000000002</v>
      </c>
      <c r="Y459" s="49">
        <v>1</v>
      </c>
      <c r="Z459" s="49">
        <v>0</v>
      </c>
      <c r="AA459" s="71">
        <v>459</v>
      </c>
      <c r="AB459" s="71"/>
      <c r="AC459" s="72"/>
      <c r="AD459" s="78" t="s">
        <v>6818</v>
      </c>
      <c r="AE459" s="78">
        <v>758</v>
      </c>
      <c r="AF459" s="78">
        <v>471</v>
      </c>
      <c r="AG459" s="78">
        <v>1599</v>
      </c>
      <c r="AH459" s="78">
        <v>22</v>
      </c>
      <c r="AI459" s="78"/>
      <c r="AJ459" s="78" t="s">
        <v>7688</v>
      </c>
      <c r="AK459" s="78" t="s">
        <v>8061</v>
      </c>
      <c r="AL459" s="82" t="s">
        <v>8767</v>
      </c>
      <c r="AM459" s="78"/>
      <c r="AN459" s="80">
        <v>43021.686342592591</v>
      </c>
      <c r="AO459" s="82" t="s">
        <v>9449</v>
      </c>
      <c r="AP459" s="78" t="b">
        <v>1</v>
      </c>
      <c r="AQ459" s="78" t="b">
        <v>0</v>
      </c>
      <c r="AR459" s="78" t="b">
        <v>0</v>
      </c>
      <c r="AS459" s="78" t="s">
        <v>6304</v>
      </c>
      <c r="AT459" s="78">
        <v>11</v>
      </c>
      <c r="AU459" s="78"/>
      <c r="AV459" s="78" t="b">
        <v>0</v>
      </c>
      <c r="AW459" s="78" t="s">
        <v>10419</v>
      </c>
      <c r="AX459" s="82" t="s">
        <v>10876</v>
      </c>
      <c r="AY459" s="78" t="s">
        <v>66</v>
      </c>
      <c r="AZ459" s="78" t="str">
        <f>REPLACE(INDEX(GroupVertices[Group], MATCH(Vertices[[#This Row],[Vertex]],GroupVertices[Vertex],0)),1,1,"")</f>
        <v>2</v>
      </c>
      <c r="BA459" s="48" t="s">
        <v>2188</v>
      </c>
      <c r="BB459" s="48" t="s">
        <v>2188</v>
      </c>
      <c r="BC459" s="48" t="s">
        <v>2505</v>
      </c>
      <c r="BD459" s="48" t="s">
        <v>2505</v>
      </c>
      <c r="BE459" s="48" t="s">
        <v>2830</v>
      </c>
      <c r="BF459" s="48" t="s">
        <v>2830</v>
      </c>
      <c r="BG459" s="120" t="s">
        <v>13435</v>
      </c>
      <c r="BH459" s="120" t="s">
        <v>13435</v>
      </c>
      <c r="BI459" s="120" t="s">
        <v>13957</v>
      </c>
      <c r="BJ459" s="120" t="s">
        <v>13957</v>
      </c>
      <c r="BK459" s="120">
        <v>1</v>
      </c>
      <c r="BL459" s="123">
        <v>5</v>
      </c>
      <c r="BM459" s="120">
        <v>1</v>
      </c>
      <c r="BN459" s="123">
        <v>5</v>
      </c>
      <c r="BO459" s="120">
        <v>0</v>
      </c>
      <c r="BP459" s="123">
        <v>0</v>
      </c>
      <c r="BQ459" s="120">
        <v>18</v>
      </c>
      <c r="BR459" s="123">
        <v>90</v>
      </c>
      <c r="BS459" s="120">
        <v>20</v>
      </c>
      <c r="BT459" s="2"/>
      <c r="BU459" s="3"/>
      <c r="BV459" s="3"/>
      <c r="BW459" s="3"/>
      <c r="BX459" s="3"/>
    </row>
    <row r="460" spans="1:76" x14ac:dyDescent="0.25">
      <c r="A460" s="64" t="s">
        <v>524</v>
      </c>
      <c r="B460" s="65"/>
      <c r="C460" s="65" t="s">
        <v>64</v>
      </c>
      <c r="D460" s="66">
        <v>162.21967297711558</v>
      </c>
      <c r="E460" s="68"/>
      <c r="F460" s="100" t="s">
        <v>3698</v>
      </c>
      <c r="G460" s="65"/>
      <c r="H460" s="69" t="s">
        <v>524</v>
      </c>
      <c r="I460" s="70"/>
      <c r="J460" s="70"/>
      <c r="K460" s="69" t="s">
        <v>11665</v>
      </c>
      <c r="L460" s="73">
        <v>1</v>
      </c>
      <c r="M460" s="74">
        <v>1521.8095703125</v>
      </c>
      <c r="N460" s="74">
        <v>3734.700927734375</v>
      </c>
      <c r="O460" s="75"/>
      <c r="P460" s="76"/>
      <c r="Q460" s="76"/>
      <c r="R460" s="86"/>
      <c r="S460" s="48">
        <v>0</v>
      </c>
      <c r="T460" s="48">
        <v>2</v>
      </c>
      <c r="U460" s="49">
        <v>0</v>
      </c>
      <c r="V460" s="49">
        <v>7.3300000000000004E-4</v>
      </c>
      <c r="W460" s="49">
        <v>6.1609999999999998E-3</v>
      </c>
      <c r="X460" s="49">
        <v>0.60017399999999999</v>
      </c>
      <c r="Y460" s="49">
        <v>0.5</v>
      </c>
      <c r="Z460" s="49">
        <v>0</v>
      </c>
      <c r="AA460" s="71">
        <v>460</v>
      </c>
      <c r="AB460" s="71"/>
      <c r="AC460" s="72"/>
      <c r="AD460" s="78" t="s">
        <v>6959</v>
      </c>
      <c r="AE460" s="78">
        <v>571</v>
      </c>
      <c r="AF460" s="78">
        <v>700</v>
      </c>
      <c r="AG460" s="78">
        <v>845</v>
      </c>
      <c r="AH460" s="78">
        <v>647</v>
      </c>
      <c r="AI460" s="78">
        <v>3600</v>
      </c>
      <c r="AJ460" s="78" t="s">
        <v>7689</v>
      </c>
      <c r="AK460" s="78" t="s">
        <v>8019</v>
      </c>
      <c r="AL460" s="82" t="s">
        <v>8768</v>
      </c>
      <c r="AM460" s="78" t="s">
        <v>8068</v>
      </c>
      <c r="AN460" s="80">
        <v>40924.546944444446</v>
      </c>
      <c r="AO460" s="82" t="s">
        <v>9450</v>
      </c>
      <c r="AP460" s="78" t="b">
        <v>1</v>
      </c>
      <c r="AQ460" s="78" t="b">
        <v>0</v>
      </c>
      <c r="AR460" s="78" t="b">
        <v>0</v>
      </c>
      <c r="AS460" s="78" t="s">
        <v>6304</v>
      </c>
      <c r="AT460" s="78">
        <v>123</v>
      </c>
      <c r="AU460" s="82" t="s">
        <v>9742</v>
      </c>
      <c r="AV460" s="78" t="b">
        <v>0</v>
      </c>
      <c r="AW460" s="78" t="s">
        <v>10419</v>
      </c>
      <c r="AX460" s="82" t="s">
        <v>10877</v>
      </c>
      <c r="AY460" s="78" t="s">
        <v>66</v>
      </c>
      <c r="AZ460" s="78" t="str">
        <f>REPLACE(INDEX(GroupVertices[Group], MATCH(Vertices[[#This Row],[Vertex]],GroupVertices[Vertex],0)),1,1,"")</f>
        <v>2</v>
      </c>
      <c r="BA460" s="48" t="s">
        <v>2191</v>
      </c>
      <c r="BB460" s="48" t="s">
        <v>2191</v>
      </c>
      <c r="BC460" s="48" t="s">
        <v>2519</v>
      </c>
      <c r="BD460" s="48" t="s">
        <v>2519</v>
      </c>
      <c r="BE460" s="48" t="s">
        <v>731</v>
      </c>
      <c r="BF460" s="48" t="s">
        <v>731</v>
      </c>
      <c r="BG460" s="120" t="s">
        <v>13436</v>
      </c>
      <c r="BH460" s="120" t="s">
        <v>13436</v>
      </c>
      <c r="BI460" s="120" t="s">
        <v>13958</v>
      </c>
      <c r="BJ460" s="120" t="s">
        <v>13958</v>
      </c>
      <c r="BK460" s="120">
        <v>1</v>
      </c>
      <c r="BL460" s="123">
        <v>6.666666666666667</v>
      </c>
      <c r="BM460" s="120">
        <v>0</v>
      </c>
      <c r="BN460" s="123">
        <v>0</v>
      </c>
      <c r="BO460" s="120">
        <v>0</v>
      </c>
      <c r="BP460" s="123">
        <v>0</v>
      </c>
      <c r="BQ460" s="120">
        <v>14</v>
      </c>
      <c r="BR460" s="123">
        <v>93.333333333333329</v>
      </c>
      <c r="BS460" s="120">
        <v>15</v>
      </c>
      <c r="BT460" s="2"/>
      <c r="BU460" s="3"/>
      <c r="BV460" s="3"/>
      <c r="BW460" s="3"/>
      <c r="BX460" s="3"/>
    </row>
    <row r="461" spans="1:76" x14ac:dyDescent="0.25">
      <c r="A461" s="64" t="s">
        <v>890</v>
      </c>
      <c r="B461" s="65"/>
      <c r="C461" s="65" t="s">
        <v>64</v>
      </c>
      <c r="D461" s="66">
        <v>162.00188291123243</v>
      </c>
      <c r="E461" s="68"/>
      <c r="F461" s="100" t="s">
        <v>10258</v>
      </c>
      <c r="G461" s="65"/>
      <c r="H461" s="69" t="s">
        <v>890</v>
      </c>
      <c r="I461" s="70"/>
      <c r="J461" s="70"/>
      <c r="K461" s="69" t="s">
        <v>11666</v>
      </c>
      <c r="L461" s="73">
        <v>1</v>
      </c>
      <c r="M461" s="74">
        <v>1590.3228759765625</v>
      </c>
      <c r="N461" s="74">
        <v>3662.822998046875</v>
      </c>
      <c r="O461" s="75"/>
      <c r="P461" s="76"/>
      <c r="Q461" s="76"/>
      <c r="R461" s="86"/>
      <c r="S461" s="48">
        <v>2</v>
      </c>
      <c r="T461" s="48">
        <v>0</v>
      </c>
      <c r="U461" s="49">
        <v>0</v>
      </c>
      <c r="V461" s="49">
        <v>7.3300000000000004E-4</v>
      </c>
      <c r="W461" s="49">
        <v>6.1609999999999998E-3</v>
      </c>
      <c r="X461" s="49">
        <v>0.60017399999999999</v>
      </c>
      <c r="Y461" s="49">
        <v>0.5</v>
      </c>
      <c r="Z461" s="49">
        <v>0</v>
      </c>
      <c r="AA461" s="71">
        <v>461</v>
      </c>
      <c r="AB461" s="71"/>
      <c r="AC461" s="72"/>
      <c r="AD461" s="78" t="s">
        <v>6960</v>
      </c>
      <c r="AE461" s="78">
        <v>0</v>
      </c>
      <c r="AF461" s="78">
        <v>6</v>
      </c>
      <c r="AG461" s="78">
        <v>0</v>
      </c>
      <c r="AH461" s="78">
        <v>0</v>
      </c>
      <c r="AI461" s="78">
        <v>-14400</v>
      </c>
      <c r="AJ461" s="78"/>
      <c r="AK461" s="78" t="s">
        <v>8266</v>
      </c>
      <c r="AL461" s="78"/>
      <c r="AM461" s="78" t="s">
        <v>9005</v>
      </c>
      <c r="AN461" s="80">
        <v>39897.096516203703</v>
      </c>
      <c r="AO461" s="78"/>
      <c r="AP461" s="78" t="b">
        <v>0</v>
      </c>
      <c r="AQ461" s="78" t="b">
        <v>0</v>
      </c>
      <c r="AR461" s="78" t="b">
        <v>0</v>
      </c>
      <c r="AS461" s="78" t="s">
        <v>6304</v>
      </c>
      <c r="AT461" s="78">
        <v>0</v>
      </c>
      <c r="AU461" s="82" t="s">
        <v>9764</v>
      </c>
      <c r="AV461" s="78" t="b">
        <v>0</v>
      </c>
      <c r="AW461" s="78" t="s">
        <v>10419</v>
      </c>
      <c r="AX461" s="82" t="s">
        <v>10878</v>
      </c>
      <c r="AY461" s="78" t="s">
        <v>65</v>
      </c>
      <c r="AZ461" s="78" t="str">
        <f>REPLACE(INDEX(GroupVertices[Group], MATCH(Vertices[[#This Row],[Vertex]],GroupVertices[Vertex],0)),1,1,"")</f>
        <v>2</v>
      </c>
      <c r="BA461" s="48"/>
      <c r="BB461" s="48"/>
      <c r="BC461" s="48"/>
      <c r="BD461" s="48"/>
      <c r="BE461" s="48"/>
      <c r="BF461" s="48"/>
      <c r="BG461" s="48"/>
      <c r="BH461" s="48"/>
      <c r="BI461" s="48"/>
      <c r="BJ461" s="48"/>
      <c r="BK461" s="48"/>
      <c r="BL461" s="49"/>
      <c r="BM461" s="48"/>
      <c r="BN461" s="49"/>
      <c r="BO461" s="48"/>
      <c r="BP461" s="49"/>
      <c r="BQ461" s="48"/>
      <c r="BR461" s="49"/>
      <c r="BS461" s="48"/>
      <c r="BT461" s="2"/>
      <c r="BU461" s="3"/>
      <c r="BV461" s="3"/>
      <c r="BW461" s="3"/>
      <c r="BX461" s="3"/>
    </row>
    <row r="462" spans="1:76" x14ac:dyDescent="0.25">
      <c r="A462" s="64" t="s">
        <v>525</v>
      </c>
      <c r="B462" s="65"/>
      <c r="C462" s="65" t="s">
        <v>64</v>
      </c>
      <c r="D462" s="66">
        <v>162.0429931398069</v>
      </c>
      <c r="E462" s="68"/>
      <c r="F462" s="100" t="s">
        <v>3699</v>
      </c>
      <c r="G462" s="65"/>
      <c r="H462" s="69" t="s">
        <v>525</v>
      </c>
      <c r="I462" s="70"/>
      <c r="J462" s="70"/>
      <c r="K462" s="69" t="s">
        <v>11667</v>
      </c>
      <c r="L462" s="73">
        <v>1</v>
      </c>
      <c r="M462" s="74">
        <v>8329.2509765625</v>
      </c>
      <c r="N462" s="74">
        <v>7331.140625</v>
      </c>
      <c r="O462" s="75"/>
      <c r="P462" s="76"/>
      <c r="Q462" s="76"/>
      <c r="R462" s="86"/>
      <c r="S462" s="48">
        <v>0</v>
      </c>
      <c r="T462" s="48">
        <v>2</v>
      </c>
      <c r="U462" s="49">
        <v>0</v>
      </c>
      <c r="V462" s="49">
        <v>7.1429000000000006E-2</v>
      </c>
      <c r="W462" s="49">
        <v>0</v>
      </c>
      <c r="X462" s="49">
        <v>0.56361099999999997</v>
      </c>
      <c r="Y462" s="49">
        <v>0.5</v>
      </c>
      <c r="Z462" s="49">
        <v>0</v>
      </c>
      <c r="AA462" s="71">
        <v>462</v>
      </c>
      <c r="AB462" s="71"/>
      <c r="AC462" s="72"/>
      <c r="AD462" s="78" t="s">
        <v>6961</v>
      </c>
      <c r="AE462" s="78">
        <v>154</v>
      </c>
      <c r="AF462" s="78">
        <v>137</v>
      </c>
      <c r="AG462" s="78">
        <v>413</v>
      </c>
      <c r="AH462" s="78">
        <v>189</v>
      </c>
      <c r="AI462" s="78">
        <v>3600</v>
      </c>
      <c r="AJ462" s="78" t="s">
        <v>7690</v>
      </c>
      <c r="AK462" s="78" t="s">
        <v>8267</v>
      </c>
      <c r="AL462" s="82" t="s">
        <v>8769</v>
      </c>
      <c r="AM462" s="78" t="s">
        <v>9024</v>
      </c>
      <c r="AN462" s="80">
        <v>40149.905960648146</v>
      </c>
      <c r="AO462" s="82" t="s">
        <v>9451</v>
      </c>
      <c r="AP462" s="78" t="b">
        <v>1</v>
      </c>
      <c r="AQ462" s="78" t="b">
        <v>0</v>
      </c>
      <c r="AR462" s="78" t="b">
        <v>1</v>
      </c>
      <c r="AS462" s="78" t="s">
        <v>6304</v>
      </c>
      <c r="AT462" s="78">
        <v>4</v>
      </c>
      <c r="AU462" s="82" t="s">
        <v>9742</v>
      </c>
      <c r="AV462" s="78" t="b">
        <v>0</v>
      </c>
      <c r="AW462" s="78" t="s">
        <v>10419</v>
      </c>
      <c r="AX462" s="82" t="s">
        <v>10879</v>
      </c>
      <c r="AY462" s="78" t="s">
        <v>66</v>
      </c>
      <c r="AZ462" s="78" t="str">
        <f>REPLACE(INDEX(GroupVertices[Group], MATCH(Vertices[[#This Row],[Vertex]],GroupVertices[Vertex],0)),1,1,"")</f>
        <v>16</v>
      </c>
      <c r="BA462" s="48"/>
      <c r="BB462" s="48"/>
      <c r="BC462" s="48"/>
      <c r="BD462" s="48"/>
      <c r="BE462" s="48"/>
      <c r="BF462" s="48"/>
      <c r="BG462" s="120" t="s">
        <v>13437</v>
      </c>
      <c r="BH462" s="120" t="s">
        <v>13437</v>
      </c>
      <c r="BI462" s="120" t="s">
        <v>13959</v>
      </c>
      <c r="BJ462" s="120" t="s">
        <v>13959</v>
      </c>
      <c r="BK462" s="120">
        <v>1</v>
      </c>
      <c r="BL462" s="123">
        <v>4.7619047619047619</v>
      </c>
      <c r="BM462" s="120">
        <v>0</v>
      </c>
      <c r="BN462" s="123">
        <v>0</v>
      </c>
      <c r="BO462" s="120">
        <v>0</v>
      </c>
      <c r="BP462" s="123">
        <v>0</v>
      </c>
      <c r="BQ462" s="120">
        <v>20</v>
      </c>
      <c r="BR462" s="123">
        <v>95.238095238095241</v>
      </c>
      <c r="BS462" s="120">
        <v>21</v>
      </c>
      <c r="BT462" s="2"/>
      <c r="BU462" s="3"/>
      <c r="BV462" s="3"/>
      <c r="BW462" s="3"/>
      <c r="BX462" s="3"/>
    </row>
    <row r="463" spans="1:76" x14ac:dyDescent="0.25">
      <c r="A463" s="64" t="s">
        <v>891</v>
      </c>
      <c r="B463" s="65"/>
      <c r="C463" s="65" t="s">
        <v>64</v>
      </c>
      <c r="D463" s="66">
        <v>171.9009748971383</v>
      </c>
      <c r="E463" s="68"/>
      <c r="F463" s="100" t="s">
        <v>10259</v>
      </c>
      <c r="G463" s="65"/>
      <c r="H463" s="69" t="s">
        <v>891</v>
      </c>
      <c r="I463" s="70"/>
      <c r="J463" s="70"/>
      <c r="K463" s="69" t="s">
        <v>11668</v>
      </c>
      <c r="L463" s="73">
        <v>2.2301743194856112</v>
      </c>
      <c r="M463" s="74">
        <v>8223.1552734375</v>
      </c>
      <c r="N463" s="74">
        <v>7658.396484375</v>
      </c>
      <c r="O463" s="75"/>
      <c r="P463" s="76"/>
      <c r="Q463" s="76"/>
      <c r="R463" s="86"/>
      <c r="S463" s="48">
        <v>5</v>
      </c>
      <c r="T463" s="48">
        <v>0</v>
      </c>
      <c r="U463" s="49">
        <v>7.4</v>
      </c>
      <c r="V463" s="49">
        <v>9.0909000000000004E-2</v>
      </c>
      <c r="W463" s="49">
        <v>0</v>
      </c>
      <c r="X463" s="49">
        <v>1.245066</v>
      </c>
      <c r="Y463" s="49">
        <v>0.2</v>
      </c>
      <c r="Z463" s="49">
        <v>0</v>
      </c>
      <c r="AA463" s="71">
        <v>463</v>
      </c>
      <c r="AB463" s="71"/>
      <c r="AC463" s="72"/>
      <c r="AD463" s="78" t="s">
        <v>6962</v>
      </c>
      <c r="AE463" s="78">
        <v>1287</v>
      </c>
      <c r="AF463" s="78">
        <v>31550</v>
      </c>
      <c r="AG463" s="78">
        <v>10801</v>
      </c>
      <c r="AH463" s="78">
        <v>2033</v>
      </c>
      <c r="AI463" s="78">
        <v>-25200</v>
      </c>
      <c r="AJ463" s="78" t="s">
        <v>7691</v>
      </c>
      <c r="AK463" s="78" t="s">
        <v>8268</v>
      </c>
      <c r="AL463" s="82" t="s">
        <v>8770</v>
      </c>
      <c r="AM463" s="78" t="s">
        <v>9004</v>
      </c>
      <c r="AN463" s="80">
        <v>39898.930613425924</v>
      </c>
      <c r="AO463" s="82" t="s">
        <v>9452</v>
      </c>
      <c r="AP463" s="78" t="b">
        <v>0</v>
      </c>
      <c r="AQ463" s="78" t="b">
        <v>0</v>
      </c>
      <c r="AR463" s="78" t="b">
        <v>1</v>
      </c>
      <c r="AS463" s="78" t="s">
        <v>6304</v>
      </c>
      <c r="AT463" s="78">
        <v>577</v>
      </c>
      <c r="AU463" s="82" t="s">
        <v>9918</v>
      </c>
      <c r="AV463" s="78" t="b">
        <v>0</v>
      </c>
      <c r="AW463" s="78" t="s">
        <v>10419</v>
      </c>
      <c r="AX463" s="82" t="s">
        <v>10880</v>
      </c>
      <c r="AY463" s="78" t="s">
        <v>65</v>
      </c>
      <c r="AZ463" s="78" t="str">
        <f>REPLACE(INDEX(GroupVertices[Group], MATCH(Vertices[[#This Row],[Vertex]],GroupVertices[Vertex],0)),1,1,"")</f>
        <v>16</v>
      </c>
      <c r="BA463" s="48"/>
      <c r="BB463" s="48"/>
      <c r="BC463" s="48"/>
      <c r="BD463" s="48"/>
      <c r="BE463" s="48"/>
      <c r="BF463" s="48"/>
      <c r="BG463" s="48"/>
      <c r="BH463" s="48"/>
      <c r="BI463" s="48"/>
      <c r="BJ463" s="48"/>
      <c r="BK463" s="48"/>
      <c r="BL463" s="49"/>
      <c r="BM463" s="48"/>
      <c r="BN463" s="49"/>
      <c r="BO463" s="48"/>
      <c r="BP463" s="49"/>
      <c r="BQ463" s="48"/>
      <c r="BR463" s="49"/>
      <c r="BS463" s="48"/>
      <c r="BT463" s="2"/>
      <c r="BU463" s="3"/>
      <c r="BV463" s="3"/>
      <c r="BW463" s="3"/>
      <c r="BX463" s="3"/>
    </row>
    <row r="464" spans="1:76" x14ac:dyDescent="0.25">
      <c r="A464" s="64" t="s">
        <v>545</v>
      </c>
      <c r="B464" s="65"/>
      <c r="C464" s="65" t="s">
        <v>64</v>
      </c>
      <c r="D464" s="66">
        <v>162.15502635813587</v>
      </c>
      <c r="E464" s="68"/>
      <c r="F464" s="100" t="s">
        <v>10260</v>
      </c>
      <c r="G464" s="65"/>
      <c r="H464" s="69" t="s">
        <v>545</v>
      </c>
      <c r="I464" s="70"/>
      <c r="J464" s="70"/>
      <c r="K464" s="69" t="s">
        <v>11669</v>
      </c>
      <c r="L464" s="73">
        <v>3.0613731840029166</v>
      </c>
      <c r="M464" s="74">
        <v>7987.34765625</v>
      </c>
      <c r="N464" s="74">
        <v>7500.44189453125</v>
      </c>
      <c r="O464" s="75"/>
      <c r="P464" s="76"/>
      <c r="Q464" s="76"/>
      <c r="R464" s="86"/>
      <c r="S464" s="48">
        <v>3</v>
      </c>
      <c r="T464" s="48">
        <v>4</v>
      </c>
      <c r="U464" s="49">
        <v>12.4</v>
      </c>
      <c r="V464" s="49">
        <v>0.111111</v>
      </c>
      <c r="W464" s="49">
        <v>0</v>
      </c>
      <c r="X464" s="49">
        <v>1.663114</v>
      </c>
      <c r="Y464" s="49">
        <v>0.21428571428571427</v>
      </c>
      <c r="Z464" s="49">
        <v>0</v>
      </c>
      <c r="AA464" s="71">
        <v>464</v>
      </c>
      <c r="AB464" s="71"/>
      <c r="AC464" s="72"/>
      <c r="AD464" s="78" t="s">
        <v>6963</v>
      </c>
      <c r="AE464" s="78">
        <v>593</v>
      </c>
      <c r="AF464" s="78">
        <v>494</v>
      </c>
      <c r="AG464" s="78">
        <v>722</v>
      </c>
      <c r="AH464" s="78">
        <v>966</v>
      </c>
      <c r="AI464" s="78"/>
      <c r="AJ464" s="78" t="s">
        <v>7692</v>
      </c>
      <c r="AK464" s="78" t="s">
        <v>8269</v>
      </c>
      <c r="AL464" s="78"/>
      <c r="AM464" s="78"/>
      <c r="AN464" s="80">
        <v>41103.257974537039</v>
      </c>
      <c r="AO464" s="82" t="s">
        <v>9453</v>
      </c>
      <c r="AP464" s="78" t="b">
        <v>1</v>
      </c>
      <c r="AQ464" s="78" t="b">
        <v>0</v>
      </c>
      <c r="AR464" s="78" t="b">
        <v>1</v>
      </c>
      <c r="AS464" s="78" t="s">
        <v>6303</v>
      </c>
      <c r="AT464" s="78">
        <v>20</v>
      </c>
      <c r="AU464" s="82" t="s">
        <v>9742</v>
      </c>
      <c r="AV464" s="78" t="b">
        <v>0</v>
      </c>
      <c r="AW464" s="78" t="s">
        <v>10419</v>
      </c>
      <c r="AX464" s="82" t="s">
        <v>10881</v>
      </c>
      <c r="AY464" s="78" t="s">
        <v>66</v>
      </c>
      <c r="AZ464" s="78" t="str">
        <f>REPLACE(INDEX(GroupVertices[Group], MATCH(Vertices[[#This Row],[Vertex]],GroupVertices[Vertex],0)),1,1,"")</f>
        <v>16</v>
      </c>
      <c r="BA464" s="48" t="s">
        <v>2209</v>
      </c>
      <c r="BB464" s="48" t="s">
        <v>2209</v>
      </c>
      <c r="BC464" s="48" t="s">
        <v>2507</v>
      </c>
      <c r="BD464" s="48" t="s">
        <v>2507</v>
      </c>
      <c r="BE464" s="48" t="s">
        <v>2853</v>
      </c>
      <c r="BF464" s="48" t="s">
        <v>2853</v>
      </c>
      <c r="BG464" s="120" t="s">
        <v>12402</v>
      </c>
      <c r="BH464" s="120" t="s">
        <v>12402</v>
      </c>
      <c r="BI464" s="120" t="s">
        <v>12597</v>
      </c>
      <c r="BJ464" s="120" t="s">
        <v>12597</v>
      </c>
      <c r="BK464" s="120">
        <v>1</v>
      </c>
      <c r="BL464" s="123">
        <v>3.0303030303030303</v>
      </c>
      <c r="BM464" s="120">
        <v>0</v>
      </c>
      <c r="BN464" s="123">
        <v>0</v>
      </c>
      <c r="BO464" s="120">
        <v>0</v>
      </c>
      <c r="BP464" s="123">
        <v>0</v>
      </c>
      <c r="BQ464" s="120">
        <v>32</v>
      </c>
      <c r="BR464" s="123">
        <v>96.969696969696969</v>
      </c>
      <c r="BS464" s="120">
        <v>33</v>
      </c>
      <c r="BT464" s="2"/>
      <c r="BU464" s="3"/>
      <c r="BV464" s="3"/>
      <c r="BW464" s="3"/>
      <c r="BX464" s="3"/>
    </row>
    <row r="465" spans="1:76" x14ac:dyDescent="0.25">
      <c r="A465" s="64" t="s">
        <v>526</v>
      </c>
      <c r="B465" s="65"/>
      <c r="C465" s="65" t="s">
        <v>64</v>
      </c>
      <c r="D465" s="66">
        <v>162.34457275553274</v>
      </c>
      <c r="E465" s="68"/>
      <c r="F465" s="100" t="s">
        <v>3701</v>
      </c>
      <c r="G465" s="65"/>
      <c r="H465" s="69" t="s">
        <v>526</v>
      </c>
      <c r="I465" s="70"/>
      <c r="J465" s="70"/>
      <c r="K465" s="69" t="s">
        <v>11670</v>
      </c>
      <c r="L465" s="73">
        <v>68.309677951952551</v>
      </c>
      <c r="M465" s="74">
        <v>3267.0205078125</v>
      </c>
      <c r="N465" s="74">
        <v>8057.2294921875</v>
      </c>
      <c r="O465" s="75"/>
      <c r="P465" s="76"/>
      <c r="Q465" s="76"/>
      <c r="R465" s="86"/>
      <c r="S465" s="48">
        <v>1</v>
      </c>
      <c r="T465" s="48">
        <v>5</v>
      </c>
      <c r="U465" s="49">
        <v>404.895151</v>
      </c>
      <c r="V465" s="49">
        <v>6.5099999999999999E-4</v>
      </c>
      <c r="W465" s="49">
        <v>9.5500000000000001E-4</v>
      </c>
      <c r="X465" s="49">
        <v>1.3677299999999999</v>
      </c>
      <c r="Y465" s="49">
        <v>0.23333333333333334</v>
      </c>
      <c r="Z465" s="49">
        <v>0</v>
      </c>
      <c r="AA465" s="71">
        <v>465</v>
      </c>
      <c r="AB465" s="71"/>
      <c r="AC465" s="72"/>
      <c r="AD465" s="78" t="s">
        <v>6964</v>
      </c>
      <c r="AE465" s="78">
        <v>747</v>
      </c>
      <c r="AF465" s="78">
        <v>1098</v>
      </c>
      <c r="AG465" s="78">
        <v>20256</v>
      </c>
      <c r="AH465" s="78">
        <v>17109</v>
      </c>
      <c r="AI465" s="78"/>
      <c r="AJ465" s="78" t="s">
        <v>7693</v>
      </c>
      <c r="AK465" s="78" t="s">
        <v>8008</v>
      </c>
      <c r="AL465" s="82" t="s">
        <v>8771</v>
      </c>
      <c r="AM465" s="78"/>
      <c r="AN465" s="80">
        <v>42213.047349537039</v>
      </c>
      <c r="AO465" s="82" t="s">
        <v>9454</v>
      </c>
      <c r="AP465" s="78" t="b">
        <v>0</v>
      </c>
      <c r="AQ465" s="78" t="b">
        <v>0</v>
      </c>
      <c r="AR465" s="78" t="b">
        <v>0</v>
      </c>
      <c r="AS465" s="78" t="s">
        <v>6304</v>
      </c>
      <c r="AT465" s="78">
        <v>436</v>
      </c>
      <c r="AU465" s="82" t="s">
        <v>9742</v>
      </c>
      <c r="AV465" s="78" t="b">
        <v>0</v>
      </c>
      <c r="AW465" s="78" t="s">
        <v>10419</v>
      </c>
      <c r="AX465" s="82" t="s">
        <v>10882</v>
      </c>
      <c r="AY465" s="78" t="s">
        <v>66</v>
      </c>
      <c r="AZ465" s="78" t="str">
        <f>REPLACE(INDEX(GroupVertices[Group], MATCH(Vertices[[#This Row],[Vertex]],GroupVertices[Vertex],0)),1,1,"")</f>
        <v>3</v>
      </c>
      <c r="BA465" s="48" t="s">
        <v>12901</v>
      </c>
      <c r="BB465" s="48" t="s">
        <v>12901</v>
      </c>
      <c r="BC465" s="48" t="s">
        <v>2507</v>
      </c>
      <c r="BD465" s="48" t="s">
        <v>2507</v>
      </c>
      <c r="BE465" s="48" t="s">
        <v>13073</v>
      </c>
      <c r="BF465" s="48" t="s">
        <v>13151</v>
      </c>
      <c r="BG465" s="120" t="s">
        <v>13438</v>
      </c>
      <c r="BH465" s="120" t="s">
        <v>13438</v>
      </c>
      <c r="BI465" s="120" t="s">
        <v>13960</v>
      </c>
      <c r="BJ465" s="120" t="s">
        <v>13960</v>
      </c>
      <c r="BK465" s="120">
        <v>1</v>
      </c>
      <c r="BL465" s="123">
        <v>1.6666666666666667</v>
      </c>
      <c r="BM465" s="120">
        <v>1</v>
      </c>
      <c r="BN465" s="123">
        <v>1.6666666666666667</v>
      </c>
      <c r="BO465" s="120">
        <v>0</v>
      </c>
      <c r="BP465" s="123">
        <v>0</v>
      </c>
      <c r="BQ465" s="120">
        <v>58</v>
      </c>
      <c r="BR465" s="123">
        <v>96.666666666666671</v>
      </c>
      <c r="BS465" s="120">
        <v>60</v>
      </c>
      <c r="BT465" s="2"/>
      <c r="BU465" s="3"/>
      <c r="BV465" s="3"/>
      <c r="BW465" s="3"/>
      <c r="BX465" s="3"/>
    </row>
    <row r="466" spans="1:76" x14ac:dyDescent="0.25">
      <c r="A466" s="64" t="s">
        <v>892</v>
      </c>
      <c r="B466" s="65"/>
      <c r="C466" s="65" t="s">
        <v>64</v>
      </c>
      <c r="D466" s="66">
        <v>162.0103560117783</v>
      </c>
      <c r="E466" s="68"/>
      <c r="F466" s="100" t="s">
        <v>10261</v>
      </c>
      <c r="G466" s="65"/>
      <c r="H466" s="69" t="s">
        <v>892</v>
      </c>
      <c r="I466" s="70"/>
      <c r="J466" s="70"/>
      <c r="K466" s="69" t="s">
        <v>11671</v>
      </c>
      <c r="L466" s="73">
        <v>1</v>
      </c>
      <c r="M466" s="74">
        <v>3105.96240234375</v>
      </c>
      <c r="N466" s="74">
        <v>9038.3369140625</v>
      </c>
      <c r="O466" s="75"/>
      <c r="P466" s="76"/>
      <c r="Q466" s="76"/>
      <c r="R466" s="86"/>
      <c r="S466" s="48">
        <v>2</v>
      </c>
      <c r="T466" s="48">
        <v>0</v>
      </c>
      <c r="U466" s="49">
        <v>0</v>
      </c>
      <c r="V466" s="49">
        <v>5.4600000000000004E-4</v>
      </c>
      <c r="W466" s="49">
        <v>1.92E-4</v>
      </c>
      <c r="X466" s="49">
        <v>0.53598599999999996</v>
      </c>
      <c r="Y466" s="49">
        <v>0.5</v>
      </c>
      <c r="Z466" s="49">
        <v>0</v>
      </c>
      <c r="AA466" s="71">
        <v>466</v>
      </c>
      <c r="AB466" s="71"/>
      <c r="AC466" s="72"/>
      <c r="AD466" s="78" t="s">
        <v>6965</v>
      </c>
      <c r="AE466" s="78">
        <v>55</v>
      </c>
      <c r="AF466" s="78">
        <v>33</v>
      </c>
      <c r="AG466" s="78">
        <v>17</v>
      </c>
      <c r="AH466" s="78">
        <v>4</v>
      </c>
      <c r="AI466" s="78"/>
      <c r="AJ466" s="78" t="s">
        <v>7694</v>
      </c>
      <c r="AK466" s="78"/>
      <c r="AL466" s="78"/>
      <c r="AM466" s="78"/>
      <c r="AN466" s="80">
        <v>41835.095416666663</v>
      </c>
      <c r="AO466" s="82" t="s">
        <v>9455</v>
      </c>
      <c r="AP466" s="78" t="b">
        <v>1</v>
      </c>
      <c r="AQ466" s="78" t="b">
        <v>0</v>
      </c>
      <c r="AR466" s="78" t="b">
        <v>0</v>
      </c>
      <c r="AS466" s="78" t="s">
        <v>6304</v>
      </c>
      <c r="AT466" s="78">
        <v>6</v>
      </c>
      <c r="AU466" s="82" t="s">
        <v>9742</v>
      </c>
      <c r="AV466" s="78" t="b">
        <v>0</v>
      </c>
      <c r="AW466" s="78" t="s">
        <v>10419</v>
      </c>
      <c r="AX466" s="82" t="s">
        <v>10883</v>
      </c>
      <c r="AY466" s="78" t="s">
        <v>65</v>
      </c>
      <c r="AZ466" s="78" t="str">
        <f>REPLACE(INDEX(GroupVertices[Group], MATCH(Vertices[[#This Row],[Vertex]],GroupVertices[Vertex],0)),1,1,"")</f>
        <v>3</v>
      </c>
      <c r="BA466" s="48"/>
      <c r="BB466" s="48"/>
      <c r="BC466" s="48"/>
      <c r="BD466" s="48"/>
      <c r="BE466" s="48"/>
      <c r="BF466" s="48"/>
      <c r="BG466" s="48"/>
      <c r="BH466" s="48"/>
      <c r="BI466" s="48"/>
      <c r="BJ466" s="48"/>
      <c r="BK466" s="48"/>
      <c r="BL466" s="49"/>
      <c r="BM466" s="48"/>
      <c r="BN466" s="49"/>
      <c r="BO466" s="48"/>
      <c r="BP466" s="49"/>
      <c r="BQ466" s="48"/>
      <c r="BR466" s="49"/>
      <c r="BS466" s="48"/>
      <c r="BT466" s="2"/>
      <c r="BU466" s="3"/>
      <c r="BV466" s="3"/>
      <c r="BW466" s="3"/>
      <c r="BX466" s="3"/>
    </row>
    <row r="467" spans="1:76" x14ac:dyDescent="0.25">
      <c r="A467" s="64" t="s">
        <v>527</v>
      </c>
      <c r="B467" s="65"/>
      <c r="C467" s="65" t="s">
        <v>64</v>
      </c>
      <c r="D467" s="66">
        <v>162.88183009384971</v>
      </c>
      <c r="E467" s="68"/>
      <c r="F467" s="100" t="s">
        <v>3700</v>
      </c>
      <c r="G467" s="65"/>
      <c r="H467" s="69" t="s">
        <v>527</v>
      </c>
      <c r="I467" s="70"/>
      <c r="J467" s="70"/>
      <c r="K467" s="69" t="s">
        <v>11672</v>
      </c>
      <c r="L467" s="73">
        <v>98.518856926090038</v>
      </c>
      <c r="M467" s="74">
        <v>3253.933837890625</v>
      </c>
      <c r="N467" s="74">
        <v>8451.9921875</v>
      </c>
      <c r="O467" s="75"/>
      <c r="P467" s="76"/>
      <c r="Q467" s="76"/>
      <c r="R467" s="86"/>
      <c r="S467" s="48">
        <v>1</v>
      </c>
      <c r="T467" s="48">
        <v>8</v>
      </c>
      <c r="U467" s="49">
        <v>586.61567700000001</v>
      </c>
      <c r="V467" s="49">
        <v>6.6600000000000003E-4</v>
      </c>
      <c r="W467" s="49">
        <v>1.1019999999999999E-3</v>
      </c>
      <c r="X467" s="49">
        <v>1.8091660000000001</v>
      </c>
      <c r="Y467" s="49">
        <v>0.21428571428571427</v>
      </c>
      <c r="Z467" s="49">
        <v>0.125</v>
      </c>
      <c r="AA467" s="71">
        <v>467</v>
      </c>
      <c r="AB467" s="71"/>
      <c r="AC467" s="72"/>
      <c r="AD467" s="78" t="s">
        <v>6966</v>
      </c>
      <c r="AE467" s="78">
        <v>2533</v>
      </c>
      <c r="AF467" s="78">
        <v>2810</v>
      </c>
      <c r="AG467" s="78">
        <v>16545</v>
      </c>
      <c r="AH467" s="78">
        <v>411</v>
      </c>
      <c r="AI467" s="78">
        <v>-25200</v>
      </c>
      <c r="AJ467" s="78" t="s">
        <v>7695</v>
      </c>
      <c r="AK467" s="78" t="s">
        <v>8008</v>
      </c>
      <c r="AL467" s="82" t="s">
        <v>8772</v>
      </c>
      <c r="AM467" s="78" t="s">
        <v>9004</v>
      </c>
      <c r="AN467" s="80">
        <v>42128.767581018517</v>
      </c>
      <c r="AO467" s="82" t="s">
        <v>9456</v>
      </c>
      <c r="AP467" s="78" t="b">
        <v>0</v>
      </c>
      <c r="AQ467" s="78" t="b">
        <v>0</v>
      </c>
      <c r="AR467" s="78" t="b">
        <v>0</v>
      </c>
      <c r="AS467" s="78" t="s">
        <v>6304</v>
      </c>
      <c r="AT467" s="78">
        <v>391</v>
      </c>
      <c r="AU467" s="82" t="s">
        <v>9742</v>
      </c>
      <c r="AV467" s="78" t="b">
        <v>0</v>
      </c>
      <c r="AW467" s="78" t="s">
        <v>10419</v>
      </c>
      <c r="AX467" s="82" t="s">
        <v>10884</v>
      </c>
      <c r="AY467" s="78" t="s">
        <v>66</v>
      </c>
      <c r="AZ467" s="78" t="str">
        <f>REPLACE(INDEX(GroupVertices[Group], MATCH(Vertices[[#This Row],[Vertex]],GroupVertices[Vertex],0)),1,1,"")</f>
        <v>3</v>
      </c>
      <c r="BA467" s="48" t="s">
        <v>2204</v>
      </c>
      <c r="BB467" s="48" t="s">
        <v>2204</v>
      </c>
      <c r="BC467" s="48" t="s">
        <v>2507</v>
      </c>
      <c r="BD467" s="48" t="s">
        <v>2507</v>
      </c>
      <c r="BE467" s="48" t="s">
        <v>2847</v>
      </c>
      <c r="BF467" s="48" t="s">
        <v>2847</v>
      </c>
      <c r="BG467" s="120" t="s">
        <v>13439</v>
      </c>
      <c r="BH467" s="120" t="s">
        <v>13439</v>
      </c>
      <c r="BI467" s="120" t="s">
        <v>13961</v>
      </c>
      <c r="BJ467" s="120" t="s">
        <v>13961</v>
      </c>
      <c r="BK467" s="120">
        <v>2</v>
      </c>
      <c r="BL467" s="123">
        <v>3.4482758620689653</v>
      </c>
      <c r="BM467" s="120">
        <v>1</v>
      </c>
      <c r="BN467" s="123">
        <v>1.7241379310344827</v>
      </c>
      <c r="BO467" s="120">
        <v>0</v>
      </c>
      <c r="BP467" s="123">
        <v>0</v>
      </c>
      <c r="BQ467" s="120">
        <v>55</v>
      </c>
      <c r="BR467" s="123">
        <v>94.827586206896555</v>
      </c>
      <c r="BS467" s="120">
        <v>58</v>
      </c>
      <c r="BT467" s="2"/>
      <c r="BU467" s="3"/>
      <c r="BV467" s="3"/>
      <c r="BW467" s="3"/>
      <c r="BX467" s="3"/>
    </row>
    <row r="468" spans="1:76" x14ac:dyDescent="0.25">
      <c r="A468" s="64" t="s">
        <v>666</v>
      </c>
      <c r="B468" s="65"/>
      <c r="C468" s="65" t="s">
        <v>64</v>
      </c>
      <c r="D468" s="66">
        <v>163.9221385497614</v>
      </c>
      <c r="E468" s="68"/>
      <c r="F468" s="100" t="s">
        <v>3803</v>
      </c>
      <c r="G468" s="65"/>
      <c r="H468" s="69" t="s">
        <v>666</v>
      </c>
      <c r="I468" s="70"/>
      <c r="J468" s="70"/>
      <c r="K468" s="69" t="s">
        <v>11673</v>
      </c>
      <c r="L468" s="73">
        <v>4358.0479097037514</v>
      </c>
      <c r="M468" s="74">
        <v>3512.6943359375</v>
      </c>
      <c r="N468" s="74">
        <v>7807.859375</v>
      </c>
      <c r="O468" s="75"/>
      <c r="P468" s="76"/>
      <c r="Q468" s="76"/>
      <c r="R468" s="86"/>
      <c r="S468" s="48">
        <v>10</v>
      </c>
      <c r="T468" s="48">
        <v>25</v>
      </c>
      <c r="U468" s="49">
        <v>26209.419284</v>
      </c>
      <c r="V468" s="49">
        <v>8.2100000000000001E-4</v>
      </c>
      <c r="W468" s="49">
        <v>5.378E-3</v>
      </c>
      <c r="X468" s="49">
        <v>6.7376889999999996</v>
      </c>
      <c r="Y468" s="49">
        <v>3.5384615384615382E-2</v>
      </c>
      <c r="Z468" s="49">
        <v>0.34615384615384615</v>
      </c>
      <c r="AA468" s="71">
        <v>468</v>
      </c>
      <c r="AB468" s="71"/>
      <c r="AC468" s="72"/>
      <c r="AD468" s="78" t="s">
        <v>6967</v>
      </c>
      <c r="AE468" s="78">
        <v>4306</v>
      </c>
      <c r="AF468" s="78">
        <v>6125</v>
      </c>
      <c r="AG468" s="78">
        <v>29438</v>
      </c>
      <c r="AH468" s="78">
        <v>25841</v>
      </c>
      <c r="AI468" s="78">
        <v>-25200</v>
      </c>
      <c r="AJ468" s="78" t="s">
        <v>7693</v>
      </c>
      <c r="AK468" s="78" t="s">
        <v>8008</v>
      </c>
      <c r="AL468" s="82" t="s">
        <v>8469</v>
      </c>
      <c r="AM468" s="78" t="s">
        <v>9004</v>
      </c>
      <c r="AN468" s="80">
        <v>42472.824016203704</v>
      </c>
      <c r="AO468" s="82" t="s">
        <v>9457</v>
      </c>
      <c r="AP468" s="78" t="b">
        <v>1</v>
      </c>
      <c r="AQ468" s="78" t="b">
        <v>0</v>
      </c>
      <c r="AR468" s="78" t="b">
        <v>0</v>
      </c>
      <c r="AS468" s="78" t="s">
        <v>6304</v>
      </c>
      <c r="AT468" s="78">
        <v>1031</v>
      </c>
      <c r="AU468" s="78"/>
      <c r="AV468" s="78" t="b">
        <v>0</v>
      </c>
      <c r="AW468" s="78" t="s">
        <v>10419</v>
      </c>
      <c r="AX468" s="82" t="s">
        <v>10885</v>
      </c>
      <c r="AY468" s="78" t="s">
        <v>66</v>
      </c>
      <c r="AZ468" s="78" t="str">
        <f>REPLACE(INDEX(GroupVertices[Group], MATCH(Vertices[[#This Row],[Vertex]],GroupVertices[Vertex],0)),1,1,"")</f>
        <v>3</v>
      </c>
      <c r="BA468" s="48" t="s">
        <v>12902</v>
      </c>
      <c r="BB468" s="48" t="s">
        <v>12902</v>
      </c>
      <c r="BC468" s="48" t="s">
        <v>12975</v>
      </c>
      <c r="BD468" s="48" t="s">
        <v>12975</v>
      </c>
      <c r="BE468" s="48" t="s">
        <v>13074</v>
      </c>
      <c r="BF468" s="48" t="s">
        <v>13152</v>
      </c>
      <c r="BG468" s="120" t="s">
        <v>13440</v>
      </c>
      <c r="BH468" s="120" t="s">
        <v>13672</v>
      </c>
      <c r="BI468" s="120" t="s">
        <v>13962</v>
      </c>
      <c r="BJ468" s="120" t="s">
        <v>13962</v>
      </c>
      <c r="BK468" s="120">
        <v>18</v>
      </c>
      <c r="BL468" s="123">
        <v>4.9046321525885554</v>
      </c>
      <c r="BM468" s="120">
        <v>6</v>
      </c>
      <c r="BN468" s="123">
        <v>1.6348773841961852</v>
      </c>
      <c r="BO468" s="120">
        <v>0</v>
      </c>
      <c r="BP468" s="123">
        <v>0</v>
      </c>
      <c r="BQ468" s="120">
        <v>343</v>
      </c>
      <c r="BR468" s="123">
        <v>93.460490463215265</v>
      </c>
      <c r="BS468" s="120">
        <v>367</v>
      </c>
      <c r="BT468" s="2"/>
      <c r="BU468" s="3"/>
      <c r="BV468" s="3"/>
      <c r="BW468" s="3"/>
      <c r="BX468" s="3"/>
    </row>
    <row r="469" spans="1:76" x14ac:dyDescent="0.25">
      <c r="A469" s="64" t="s">
        <v>528</v>
      </c>
      <c r="B469" s="65"/>
      <c r="C469" s="65" t="s">
        <v>64</v>
      </c>
      <c r="D469" s="66">
        <v>163.493776244386</v>
      </c>
      <c r="E469" s="68"/>
      <c r="F469" s="100" t="s">
        <v>10262</v>
      </c>
      <c r="G469" s="65"/>
      <c r="H469" s="69" t="s">
        <v>528</v>
      </c>
      <c r="I469" s="70"/>
      <c r="J469" s="70"/>
      <c r="K469" s="69" t="s">
        <v>11674</v>
      </c>
      <c r="L469" s="73">
        <v>1</v>
      </c>
      <c r="M469" s="74">
        <v>8332.5</v>
      </c>
      <c r="N469" s="74">
        <v>4990.677734375</v>
      </c>
      <c r="O469" s="75"/>
      <c r="P469" s="76"/>
      <c r="Q469" s="76"/>
      <c r="R469" s="86"/>
      <c r="S469" s="48">
        <v>1</v>
      </c>
      <c r="T469" s="48">
        <v>1</v>
      </c>
      <c r="U469" s="49">
        <v>0</v>
      </c>
      <c r="V469" s="49">
        <v>0.5</v>
      </c>
      <c r="W469" s="49">
        <v>0</v>
      </c>
      <c r="X469" s="49">
        <v>0.99999899999999997</v>
      </c>
      <c r="Y469" s="49">
        <v>0.5</v>
      </c>
      <c r="Z469" s="49">
        <v>0</v>
      </c>
      <c r="AA469" s="71">
        <v>469</v>
      </c>
      <c r="AB469" s="71"/>
      <c r="AC469" s="72"/>
      <c r="AD469" s="78" t="s">
        <v>6968</v>
      </c>
      <c r="AE469" s="78">
        <v>4737</v>
      </c>
      <c r="AF469" s="78">
        <v>4760</v>
      </c>
      <c r="AG469" s="78">
        <v>1059</v>
      </c>
      <c r="AH469" s="78">
        <v>10222</v>
      </c>
      <c r="AI469" s="78">
        <v>0</v>
      </c>
      <c r="AJ469" s="78" t="s">
        <v>7696</v>
      </c>
      <c r="AK469" s="78" t="s">
        <v>8061</v>
      </c>
      <c r="AL469" s="82" t="s">
        <v>8773</v>
      </c>
      <c r="AM469" s="78" t="s">
        <v>7997</v>
      </c>
      <c r="AN469" s="80">
        <v>40582.654502314814</v>
      </c>
      <c r="AO469" s="82" t="s">
        <v>9458</v>
      </c>
      <c r="AP469" s="78" t="b">
        <v>0</v>
      </c>
      <c r="AQ469" s="78" t="b">
        <v>0</v>
      </c>
      <c r="AR469" s="78" t="b">
        <v>1</v>
      </c>
      <c r="AS469" s="78" t="s">
        <v>6304</v>
      </c>
      <c r="AT469" s="78">
        <v>26</v>
      </c>
      <c r="AU469" s="82" t="s">
        <v>9919</v>
      </c>
      <c r="AV469" s="78" t="b">
        <v>0</v>
      </c>
      <c r="AW469" s="78" t="s">
        <v>10419</v>
      </c>
      <c r="AX469" s="82" t="s">
        <v>10886</v>
      </c>
      <c r="AY469" s="78" t="s">
        <v>66</v>
      </c>
      <c r="AZ469" s="78" t="str">
        <f>REPLACE(INDEX(GroupVertices[Group], MATCH(Vertices[[#This Row],[Vertex]],GroupVertices[Vertex],0)),1,1,"")</f>
        <v>52</v>
      </c>
      <c r="BA469" s="48"/>
      <c r="BB469" s="48"/>
      <c r="BC469" s="48"/>
      <c r="BD469" s="48"/>
      <c r="BE469" s="48" t="s">
        <v>2837</v>
      </c>
      <c r="BF469" s="48" t="s">
        <v>2837</v>
      </c>
      <c r="BG469" s="120" t="s">
        <v>13441</v>
      </c>
      <c r="BH469" s="120" t="s">
        <v>13441</v>
      </c>
      <c r="BI469" s="120" t="s">
        <v>12628</v>
      </c>
      <c r="BJ469" s="120" t="s">
        <v>12628</v>
      </c>
      <c r="BK469" s="120">
        <v>0</v>
      </c>
      <c r="BL469" s="123">
        <v>0</v>
      </c>
      <c r="BM469" s="120">
        <v>0</v>
      </c>
      <c r="BN469" s="123">
        <v>0</v>
      </c>
      <c r="BO469" s="120">
        <v>0</v>
      </c>
      <c r="BP469" s="123">
        <v>0</v>
      </c>
      <c r="BQ469" s="120">
        <v>22</v>
      </c>
      <c r="BR469" s="123">
        <v>100</v>
      </c>
      <c r="BS469" s="120">
        <v>22</v>
      </c>
      <c r="BT469" s="2"/>
      <c r="BU469" s="3"/>
      <c r="BV469" s="3"/>
      <c r="BW469" s="3"/>
      <c r="BX469" s="3"/>
    </row>
    <row r="470" spans="1:76" x14ac:dyDescent="0.25">
      <c r="A470" s="64" t="s">
        <v>893</v>
      </c>
      <c r="B470" s="65"/>
      <c r="C470" s="65" t="s">
        <v>64</v>
      </c>
      <c r="D470" s="66">
        <v>166.75372322478134</v>
      </c>
      <c r="E470" s="68"/>
      <c r="F470" s="100" t="s">
        <v>10263</v>
      </c>
      <c r="G470" s="65"/>
      <c r="H470" s="69" t="s">
        <v>893</v>
      </c>
      <c r="I470" s="70"/>
      <c r="J470" s="70"/>
      <c r="K470" s="69" t="s">
        <v>11675</v>
      </c>
      <c r="L470" s="73">
        <v>1</v>
      </c>
      <c r="M470" s="74">
        <v>8196.0615234375</v>
      </c>
      <c r="N470" s="74">
        <v>4990.677734375</v>
      </c>
      <c r="O470" s="75"/>
      <c r="P470" s="76"/>
      <c r="Q470" s="76"/>
      <c r="R470" s="86"/>
      <c r="S470" s="48">
        <v>2</v>
      </c>
      <c r="T470" s="48">
        <v>0</v>
      </c>
      <c r="U470" s="49">
        <v>0</v>
      </c>
      <c r="V470" s="49">
        <v>0.5</v>
      </c>
      <c r="W470" s="49">
        <v>0</v>
      </c>
      <c r="X470" s="49">
        <v>0.99999899999999997</v>
      </c>
      <c r="Y470" s="49">
        <v>0.5</v>
      </c>
      <c r="Z470" s="49">
        <v>0</v>
      </c>
      <c r="AA470" s="71">
        <v>470</v>
      </c>
      <c r="AB470" s="71"/>
      <c r="AC470" s="72"/>
      <c r="AD470" s="78" t="s">
        <v>6969</v>
      </c>
      <c r="AE470" s="78">
        <v>874</v>
      </c>
      <c r="AF470" s="78">
        <v>15148</v>
      </c>
      <c r="AG470" s="78">
        <v>2131</v>
      </c>
      <c r="AH470" s="78">
        <v>34</v>
      </c>
      <c r="AI470" s="78">
        <v>-18000</v>
      </c>
      <c r="AJ470" s="78"/>
      <c r="AK470" s="78" t="s">
        <v>8006</v>
      </c>
      <c r="AL470" s="82" t="s">
        <v>8774</v>
      </c>
      <c r="AM470" s="78" t="s">
        <v>9005</v>
      </c>
      <c r="AN470" s="80">
        <v>40620.026574074072</v>
      </c>
      <c r="AO470" s="78"/>
      <c r="AP470" s="78" t="b">
        <v>0</v>
      </c>
      <c r="AQ470" s="78" t="b">
        <v>0</v>
      </c>
      <c r="AR470" s="78" t="b">
        <v>0</v>
      </c>
      <c r="AS470" s="78" t="s">
        <v>6304</v>
      </c>
      <c r="AT470" s="78">
        <v>211</v>
      </c>
      <c r="AU470" s="82" t="s">
        <v>9920</v>
      </c>
      <c r="AV470" s="78" t="b">
        <v>1</v>
      </c>
      <c r="AW470" s="78" t="s">
        <v>10419</v>
      </c>
      <c r="AX470" s="82" t="s">
        <v>10887</v>
      </c>
      <c r="AY470" s="78" t="s">
        <v>65</v>
      </c>
      <c r="AZ470" s="78" t="str">
        <f>REPLACE(INDEX(GroupVertices[Group], MATCH(Vertices[[#This Row],[Vertex]],GroupVertices[Vertex],0)),1,1,"")</f>
        <v>52</v>
      </c>
      <c r="BA470" s="48"/>
      <c r="BB470" s="48"/>
      <c r="BC470" s="48"/>
      <c r="BD470" s="48"/>
      <c r="BE470" s="48"/>
      <c r="BF470" s="48"/>
      <c r="BG470" s="48"/>
      <c r="BH470" s="48"/>
      <c r="BI470" s="48"/>
      <c r="BJ470" s="48"/>
      <c r="BK470" s="48"/>
      <c r="BL470" s="49"/>
      <c r="BM470" s="48"/>
      <c r="BN470" s="49"/>
      <c r="BO470" s="48"/>
      <c r="BP470" s="49"/>
      <c r="BQ470" s="48"/>
      <c r="BR470" s="49"/>
      <c r="BS470" s="48"/>
      <c r="BT470" s="2"/>
      <c r="BU470" s="3"/>
      <c r="BV470" s="3"/>
      <c r="BW470" s="3"/>
      <c r="BX470" s="3"/>
    </row>
    <row r="471" spans="1:76" x14ac:dyDescent="0.25">
      <c r="A471" s="64" t="s">
        <v>529</v>
      </c>
      <c r="B471" s="65"/>
      <c r="C471" s="65" t="s">
        <v>64</v>
      </c>
      <c r="D471" s="66">
        <v>184.60560461934898</v>
      </c>
      <c r="E471" s="68"/>
      <c r="F471" s="100" t="s">
        <v>3702</v>
      </c>
      <c r="G471" s="65"/>
      <c r="H471" s="69" t="s">
        <v>529</v>
      </c>
      <c r="I471" s="70"/>
      <c r="J471" s="70"/>
      <c r="K471" s="69" t="s">
        <v>11676</v>
      </c>
      <c r="L471" s="73">
        <v>1</v>
      </c>
      <c r="M471" s="74">
        <v>8196.0615234375</v>
      </c>
      <c r="N471" s="74">
        <v>4784.8154296875</v>
      </c>
      <c r="O471" s="75"/>
      <c r="P471" s="76"/>
      <c r="Q471" s="76"/>
      <c r="R471" s="86"/>
      <c r="S471" s="48">
        <v>0</v>
      </c>
      <c r="T471" s="48">
        <v>2</v>
      </c>
      <c r="U471" s="49">
        <v>0</v>
      </c>
      <c r="V471" s="49">
        <v>0.5</v>
      </c>
      <c r="W471" s="49">
        <v>0</v>
      </c>
      <c r="X471" s="49">
        <v>0.99999899999999997</v>
      </c>
      <c r="Y471" s="49">
        <v>0.5</v>
      </c>
      <c r="Z471" s="49">
        <v>0</v>
      </c>
      <c r="AA471" s="71">
        <v>471</v>
      </c>
      <c r="AB471" s="71"/>
      <c r="AC471" s="72"/>
      <c r="AD471" s="78" t="s">
        <v>6970</v>
      </c>
      <c r="AE471" s="78">
        <v>79241</v>
      </c>
      <c r="AF471" s="78">
        <v>72034</v>
      </c>
      <c r="AG471" s="78">
        <v>408993</v>
      </c>
      <c r="AH471" s="78">
        <v>43474</v>
      </c>
      <c r="AI471" s="78"/>
      <c r="AJ471" s="78" t="s">
        <v>7697</v>
      </c>
      <c r="AK471" s="78"/>
      <c r="AL471" s="82" t="s">
        <v>8775</v>
      </c>
      <c r="AM471" s="78"/>
      <c r="AN471" s="80">
        <v>41703.924328703702</v>
      </c>
      <c r="AO471" s="82" t="s">
        <v>9459</v>
      </c>
      <c r="AP471" s="78" t="b">
        <v>0</v>
      </c>
      <c r="AQ471" s="78" t="b">
        <v>0</v>
      </c>
      <c r="AR471" s="78" t="b">
        <v>0</v>
      </c>
      <c r="AS471" s="78" t="s">
        <v>6304</v>
      </c>
      <c r="AT471" s="78">
        <v>11202</v>
      </c>
      <c r="AU471" s="82" t="s">
        <v>9749</v>
      </c>
      <c r="AV471" s="78" t="b">
        <v>0</v>
      </c>
      <c r="AW471" s="78" t="s">
        <v>10419</v>
      </c>
      <c r="AX471" s="82" t="s">
        <v>10888</v>
      </c>
      <c r="AY471" s="78" t="s">
        <v>66</v>
      </c>
      <c r="AZ471" s="78" t="str">
        <f>REPLACE(INDEX(GroupVertices[Group], MATCH(Vertices[[#This Row],[Vertex]],GroupVertices[Vertex],0)),1,1,"")</f>
        <v>52</v>
      </c>
      <c r="BA471" s="48"/>
      <c r="BB471" s="48"/>
      <c r="BC471" s="48"/>
      <c r="BD471" s="48"/>
      <c r="BE471" s="48" t="s">
        <v>731</v>
      </c>
      <c r="BF471" s="48" t="s">
        <v>731</v>
      </c>
      <c r="BG471" s="120" t="s">
        <v>13442</v>
      </c>
      <c r="BH471" s="120" t="s">
        <v>13442</v>
      </c>
      <c r="BI471" s="120" t="s">
        <v>13963</v>
      </c>
      <c r="BJ471" s="120" t="s">
        <v>13963</v>
      </c>
      <c r="BK471" s="120">
        <v>0</v>
      </c>
      <c r="BL471" s="123">
        <v>0</v>
      </c>
      <c r="BM471" s="120">
        <v>0</v>
      </c>
      <c r="BN471" s="123">
        <v>0</v>
      </c>
      <c r="BO471" s="120">
        <v>0</v>
      </c>
      <c r="BP471" s="123">
        <v>0</v>
      </c>
      <c r="BQ471" s="120">
        <v>21</v>
      </c>
      <c r="BR471" s="123">
        <v>100</v>
      </c>
      <c r="BS471" s="120">
        <v>21</v>
      </c>
      <c r="BT471" s="2"/>
      <c r="BU471" s="3"/>
      <c r="BV471" s="3"/>
      <c r="BW471" s="3"/>
      <c r="BX471" s="3"/>
    </row>
    <row r="472" spans="1:76" x14ac:dyDescent="0.25">
      <c r="A472" s="64" t="s">
        <v>530</v>
      </c>
      <c r="B472" s="65"/>
      <c r="C472" s="65" t="s">
        <v>64</v>
      </c>
      <c r="D472" s="66">
        <v>162.23881590797851</v>
      </c>
      <c r="E472" s="68"/>
      <c r="F472" s="100" t="s">
        <v>3703</v>
      </c>
      <c r="G472" s="65"/>
      <c r="H472" s="69" t="s">
        <v>530</v>
      </c>
      <c r="I472" s="70"/>
      <c r="J472" s="70"/>
      <c r="K472" s="69" t="s">
        <v>11677</v>
      </c>
      <c r="L472" s="73">
        <v>1.3324795458069221</v>
      </c>
      <c r="M472" s="74">
        <v>8160.32763671875</v>
      </c>
      <c r="N472" s="74">
        <v>4029.0087890625</v>
      </c>
      <c r="O472" s="75"/>
      <c r="P472" s="76"/>
      <c r="Q472" s="76"/>
      <c r="R472" s="86"/>
      <c r="S472" s="48">
        <v>0</v>
      </c>
      <c r="T472" s="48">
        <v>2</v>
      </c>
      <c r="U472" s="49">
        <v>2</v>
      </c>
      <c r="V472" s="49">
        <v>0.5</v>
      </c>
      <c r="W472" s="49">
        <v>0</v>
      </c>
      <c r="X472" s="49">
        <v>1.4594590000000001</v>
      </c>
      <c r="Y472" s="49">
        <v>0</v>
      </c>
      <c r="Z472" s="49">
        <v>0</v>
      </c>
      <c r="AA472" s="71">
        <v>472</v>
      </c>
      <c r="AB472" s="71"/>
      <c r="AC472" s="72"/>
      <c r="AD472" s="78" t="s">
        <v>6971</v>
      </c>
      <c r="AE472" s="78">
        <v>604</v>
      </c>
      <c r="AF472" s="78">
        <v>761</v>
      </c>
      <c r="AG472" s="78">
        <v>1874</v>
      </c>
      <c r="AH472" s="78">
        <v>368</v>
      </c>
      <c r="AI472" s="78">
        <v>-25200</v>
      </c>
      <c r="AJ472" s="78" t="s">
        <v>7698</v>
      </c>
      <c r="AK472" s="78" t="s">
        <v>8095</v>
      </c>
      <c r="AL472" s="82" t="s">
        <v>8776</v>
      </c>
      <c r="AM472" s="78" t="s">
        <v>9004</v>
      </c>
      <c r="AN472" s="80">
        <v>41984.587222222224</v>
      </c>
      <c r="AO472" s="82" t="s">
        <v>9460</v>
      </c>
      <c r="AP472" s="78" t="b">
        <v>0</v>
      </c>
      <c r="AQ472" s="78" t="b">
        <v>0</v>
      </c>
      <c r="AR472" s="78" t="b">
        <v>0</v>
      </c>
      <c r="AS472" s="78" t="s">
        <v>6304</v>
      </c>
      <c r="AT472" s="78">
        <v>133</v>
      </c>
      <c r="AU472" s="82" t="s">
        <v>9742</v>
      </c>
      <c r="AV472" s="78" t="b">
        <v>0</v>
      </c>
      <c r="AW472" s="78" t="s">
        <v>10419</v>
      </c>
      <c r="AX472" s="82" t="s">
        <v>10889</v>
      </c>
      <c r="AY472" s="78" t="s">
        <v>66</v>
      </c>
      <c r="AZ472" s="78" t="str">
        <f>REPLACE(INDEX(GroupVertices[Group], MATCH(Vertices[[#This Row],[Vertex]],GroupVertices[Vertex],0)),1,1,"")</f>
        <v>51</v>
      </c>
      <c r="BA472" s="48" t="s">
        <v>12207</v>
      </c>
      <c r="BB472" s="48" t="s">
        <v>12207</v>
      </c>
      <c r="BC472" s="48" t="s">
        <v>12251</v>
      </c>
      <c r="BD472" s="48" t="s">
        <v>12251</v>
      </c>
      <c r="BE472" s="48" t="s">
        <v>2838</v>
      </c>
      <c r="BF472" s="48" t="s">
        <v>2838</v>
      </c>
      <c r="BG472" s="120" t="s">
        <v>13443</v>
      </c>
      <c r="BH472" s="120" t="s">
        <v>13673</v>
      </c>
      <c r="BI472" s="120" t="s">
        <v>13964</v>
      </c>
      <c r="BJ472" s="120" t="s">
        <v>14167</v>
      </c>
      <c r="BK472" s="120">
        <v>1</v>
      </c>
      <c r="BL472" s="123">
        <v>2.7027027027027026</v>
      </c>
      <c r="BM472" s="120">
        <v>0</v>
      </c>
      <c r="BN472" s="123">
        <v>0</v>
      </c>
      <c r="BO472" s="120">
        <v>0</v>
      </c>
      <c r="BP472" s="123">
        <v>0</v>
      </c>
      <c r="BQ472" s="120">
        <v>36</v>
      </c>
      <c r="BR472" s="123">
        <v>97.297297297297291</v>
      </c>
      <c r="BS472" s="120">
        <v>37</v>
      </c>
      <c r="BT472" s="2"/>
      <c r="BU472" s="3"/>
      <c r="BV472" s="3"/>
      <c r="BW472" s="3"/>
      <c r="BX472" s="3"/>
    </row>
    <row r="473" spans="1:76" x14ac:dyDescent="0.25">
      <c r="A473" s="64" t="s">
        <v>894</v>
      </c>
      <c r="B473" s="65"/>
      <c r="C473" s="65" t="s">
        <v>64</v>
      </c>
      <c r="D473" s="66">
        <v>164.35897395568267</v>
      </c>
      <c r="E473" s="68"/>
      <c r="F473" s="100" t="s">
        <v>10264</v>
      </c>
      <c r="G473" s="65"/>
      <c r="H473" s="69" t="s">
        <v>894</v>
      </c>
      <c r="I473" s="70"/>
      <c r="J473" s="70"/>
      <c r="K473" s="69" t="s">
        <v>11678</v>
      </c>
      <c r="L473" s="73">
        <v>1</v>
      </c>
      <c r="M473" s="74">
        <v>8160.32763671875</v>
      </c>
      <c r="N473" s="74">
        <v>4228.98876953125</v>
      </c>
      <c r="O473" s="75"/>
      <c r="P473" s="76"/>
      <c r="Q473" s="76"/>
      <c r="R473" s="86"/>
      <c r="S473" s="48">
        <v>1</v>
      </c>
      <c r="T473" s="48">
        <v>0</v>
      </c>
      <c r="U473" s="49">
        <v>0</v>
      </c>
      <c r="V473" s="49">
        <v>0.33333299999999999</v>
      </c>
      <c r="W473" s="49">
        <v>0</v>
      </c>
      <c r="X473" s="49">
        <v>0.77027000000000001</v>
      </c>
      <c r="Y473" s="49">
        <v>0</v>
      </c>
      <c r="Z473" s="49">
        <v>0</v>
      </c>
      <c r="AA473" s="71">
        <v>473</v>
      </c>
      <c r="AB473" s="71"/>
      <c r="AC473" s="72"/>
      <c r="AD473" s="78" t="s">
        <v>6972</v>
      </c>
      <c r="AE473" s="78">
        <v>6875</v>
      </c>
      <c r="AF473" s="78">
        <v>7517</v>
      </c>
      <c r="AG473" s="78">
        <v>12941</v>
      </c>
      <c r="AH473" s="78">
        <v>4639</v>
      </c>
      <c r="AI473" s="78">
        <v>3600</v>
      </c>
      <c r="AJ473" s="78" t="s">
        <v>7699</v>
      </c>
      <c r="AK473" s="78" t="s">
        <v>8270</v>
      </c>
      <c r="AL473" s="82" t="s">
        <v>8777</v>
      </c>
      <c r="AM473" s="78" t="s">
        <v>8068</v>
      </c>
      <c r="AN473" s="80">
        <v>40036.312141203707</v>
      </c>
      <c r="AO473" s="82" t="s">
        <v>9461</v>
      </c>
      <c r="AP473" s="78" t="b">
        <v>0</v>
      </c>
      <c r="AQ473" s="78" t="b">
        <v>0</v>
      </c>
      <c r="AR473" s="78" t="b">
        <v>1</v>
      </c>
      <c r="AS473" s="78" t="s">
        <v>6304</v>
      </c>
      <c r="AT473" s="78">
        <v>1149</v>
      </c>
      <c r="AU473" s="82" t="s">
        <v>9921</v>
      </c>
      <c r="AV473" s="78" t="b">
        <v>0</v>
      </c>
      <c r="AW473" s="78" t="s">
        <v>10419</v>
      </c>
      <c r="AX473" s="82" t="s">
        <v>10890</v>
      </c>
      <c r="AY473" s="78" t="s">
        <v>65</v>
      </c>
      <c r="AZ473" s="78" t="str">
        <f>REPLACE(INDEX(GroupVertices[Group], MATCH(Vertices[[#This Row],[Vertex]],GroupVertices[Vertex],0)),1,1,"")</f>
        <v>51</v>
      </c>
      <c r="BA473" s="48"/>
      <c r="BB473" s="48"/>
      <c r="BC473" s="48"/>
      <c r="BD473" s="48"/>
      <c r="BE473" s="48"/>
      <c r="BF473" s="48"/>
      <c r="BG473" s="48"/>
      <c r="BH473" s="48"/>
      <c r="BI473" s="48"/>
      <c r="BJ473" s="48"/>
      <c r="BK473" s="48"/>
      <c r="BL473" s="49"/>
      <c r="BM473" s="48"/>
      <c r="BN473" s="49"/>
      <c r="BO473" s="48"/>
      <c r="BP473" s="49"/>
      <c r="BQ473" s="48"/>
      <c r="BR473" s="49"/>
      <c r="BS473" s="48"/>
      <c r="BT473" s="2"/>
      <c r="BU473" s="3"/>
      <c r="BV473" s="3"/>
      <c r="BW473" s="3"/>
      <c r="BX473" s="3"/>
    </row>
    <row r="474" spans="1:76" x14ac:dyDescent="0.25">
      <c r="A474" s="64" t="s">
        <v>895</v>
      </c>
      <c r="B474" s="65"/>
      <c r="C474" s="65" t="s">
        <v>64</v>
      </c>
      <c r="D474" s="66">
        <v>162.06527425605719</v>
      </c>
      <c r="E474" s="68"/>
      <c r="F474" s="100" t="s">
        <v>10265</v>
      </c>
      <c r="G474" s="65"/>
      <c r="H474" s="69" t="s">
        <v>895</v>
      </c>
      <c r="I474" s="70"/>
      <c r="J474" s="70"/>
      <c r="K474" s="69" t="s">
        <v>11679</v>
      </c>
      <c r="L474" s="73">
        <v>1</v>
      </c>
      <c r="M474" s="74">
        <v>8303.2626953125</v>
      </c>
      <c r="N474" s="74">
        <v>4228.98876953125</v>
      </c>
      <c r="O474" s="75"/>
      <c r="P474" s="76"/>
      <c r="Q474" s="76"/>
      <c r="R474" s="86"/>
      <c r="S474" s="48">
        <v>1</v>
      </c>
      <c r="T474" s="48">
        <v>0</v>
      </c>
      <c r="U474" s="49">
        <v>0</v>
      </c>
      <c r="V474" s="49">
        <v>0.33333299999999999</v>
      </c>
      <c r="W474" s="49">
        <v>0</v>
      </c>
      <c r="X474" s="49">
        <v>0.77027000000000001</v>
      </c>
      <c r="Y474" s="49">
        <v>0</v>
      </c>
      <c r="Z474" s="49">
        <v>0</v>
      </c>
      <c r="AA474" s="71">
        <v>474</v>
      </c>
      <c r="AB474" s="71"/>
      <c r="AC474" s="72"/>
      <c r="AD474" s="78" t="s">
        <v>895</v>
      </c>
      <c r="AE474" s="78">
        <v>232</v>
      </c>
      <c r="AF474" s="78">
        <v>208</v>
      </c>
      <c r="AG474" s="78">
        <v>998</v>
      </c>
      <c r="AH474" s="78">
        <v>682</v>
      </c>
      <c r="AI474" s="78">
        <v>0</v>
      </c>
      <c r="AJ474" s="78" t="s">
        <v>7700</v>
      </c>
      <c r="AK474" s="78" t="s">
        <v>8271</v>
      </c>
      <c r="AL474" s="82" t="s">
        <v>8778</v>
      </c>
      <c r="AM474" s="78" t="s">
        <v>7997</v>
      </c>
      <c r="AN474" s="80">
        <v>41725.837858796294</v>
      </c>
      <c r="AO474" s="82" t="s">
        <v>9462</v>
      </c>
      <c r="AP474" s="78" t="b">
        <v>1</v>
      </c>
      <c r="AQ474" s="78" t="b">
        <v>0</v>
      </c>
      <c r="AR474" s="78" t="b">
        <v>0</v>
      </c>
      <c r="AS474" s="78" t="s">
        <v>6304</v>
      </c>
      <c r="AT474" s="78">
        <v>22</v>
      </c>
      <c r="AU474" s="82" t="s">
        <v>9742</v>
      </c>
      <c r="AV474" s="78" t="b">
        <v>0</v>
      </c>
      <c r="AW474" s="78" t="s">
        <v>10419</v>
      </c>
      <c r="AX474" s="82" t="s">
        <v>10891</v>
      </c>
      <c r="AY474" s="78" t="s">
        <v>65</v>
      </c>
      <c r="AZ474" s="78" t="str">
        <f>REPLACE(INDEX(GroupVertices[Group], MATCH(Vertices[[#This Row],[Vertex]],GroupVertices[Vertex],0)),1,1,"")</f>
        <v>51</v>
      </c>
      <c r="BA474" s="48"/>
      <c r="BB474" s="48"/>
      <c r="BC474" s="48"/>
      <c r="BD474" s="48"/>
      <c r="BE474" s="48"/>
      <c r="BF474" s="48"/>
      <c r="BG474" s="48"/>
      <c r="BH474" s="48"/>
      <c r="BI474" s="48"/>
      <c r="BJ474" s="48"/>
      <c r="BK474" s="48"/>
      <c r="BL474" s="49"/>
      <c r="BM474" s="48"/>
      <c r="BN474" s="49"/>
      <c r="BO474" s="48"/>
      <c r="BP474" s="49"/>
      <c r="BQ474" s="48"/>
      <c r="BR474" s="49"/>
      <c r="BS474" s="48"/>
      <c r="BT474" s="2"/>
      <c r="BU474" s="3"/>
      <c r="BV474" s="3"/>
      <c r="BW474" s="3"/>
      <c r="BX474" s="3"/>
    </row>
    <row r="475" spans="1:76" x14ac:dyDescent="0.25">
      <c r="A475" s="64" t="s">
        <v>531</v>
      </c>
      <c r="B475" s="65"/>
      <c r="C475" s="65" t="s">
        <v>64</v>
      </c>
      <c r="D475" s="66">
        <v>166.4144853844071</v>
      </c>
      <c r="E475" s="68"/>
      <c r="F475" s="100" t="s">
        <v>3704</v>
      </c>
      <c r="G475" s="65"/>
      <c r="H475" s="69" t="s">
        <v>531</v>
      </c>
      <c r="I475" s="70"/>
      <c r="J475" s="70"/>
      <c r="K475" s="69" t="s">
        <v>11680</v>
      </c>
      <c r="L475" s="73">
        <v>36.938924664296486</v>
      </c>
      <c r="M475" s="74">
        <v>1826.2174072265625</v>
      </c>
      <c r="N475" s="74">
        <v>2196.791015625</v>
      </c>
      <c r="O475" s="75"/>
      <c r="P475" s="76"/>
      <c r="Q475" s="76"/>
      <c r="R475" s="86"/>
      <c r="S475" s="48">
        <v>0</v>
      </c>
      <c r="T475" s="48">
        <v>3</v>
      </c>
      <c r="U475" s="49">
        <v>216.18728200000001</v>
      </c>
      <c r="V475" s="49">
        <v>7.3899999999999997E-4</v>
      </c>
      <c r="W475" s="49">
        <v>9.7820000000000008E-3</v>
      </c>
      <c r="X475" s="49">
        <v>0.76088800000000001</v>
      </c>
      <c r="Y475" s="49">
        <v>0.33333333333333331</v>
      </c>
      <c r="Z475" s="49">
        <v>0</v>
      </c>
      <c r="AA475" s="71">
        <v>475</v>
      </c>
      <c r="AB475" s="71"/>
      <c r="AC475" s="72"/>
      <c r="AD475" s="78" t="s">
        <v>6973</v>
      </c>
      <c r="AE475" s="78">
        <v>15472</v>
      </c>
      <c r="AF475" s="78">
        <v>14067</v>
      </c>
      <c r="AG475" s="78">
        <v>281547</v>
      </c>
      <c r="AH475" s="78">
        <v>34377</v>
      </c>
      <c r="AI475" s="78">
        <v>-36000</v>
      </c>
      <c r="AJ475" s="78" t="s">
        <v>7701</v>
      </c>
      <c r="AK475" s="78"/>
      <c r="AL475" s="82" t="s">
        <v>8779</v>
      </c>
      <c r="AM475" s="78" t="s">
        <v>9031</v>
      </c>
      <c r="AN475" s="80">
        <v>40924.302997685183</v>
      </c>
      <c r="AO475" s="78"/>
      <c r="AP475" s="78" t="b">
        <v>0</v>
      </c>
      <c r="AQ475" s="78" t="b">
        <v>0</v>
      </c>
      <c r="AR475" s="78" t="b">
        <v>0</v>
      </c>
      <c r="AS475" s="78" t="s">
        <v>6304</v>
      </c>
      <c r="AT475" s="78">
        <v>7584</v>
      </c>
      <c r="AU475" s="82" t="s">
        <v>9922</v>
      </c>
      <c r="AV475" s="78" t="b">
        <v>0</v>
      </c>
      <c r="AW475" s="78" t="s">
        <v>10419</v>
      </c>
      <c r="AX475" s="82" t="s">
        <v>10892</v>
      </c>
      <c r="AY475" s="78" t="s">
        <v>66</v>
      </c>
      <c r="AZ475" s="78" t="str">
        <f>REPLACE(INDEX(GroupVertices[Group], MATCH(Vertices[[#This Row],[Vertex]],GroupVertices[Vertex],0)),1,1,"")</f>
        <v>2</v>
      </c>
      <c r="BA475" s="48" t="s">
        <v>12903</v>
      </c>
      <c r="BB475" s="48" t="s">
        <v>12903</v>
      </c>
      <c r="BC475" s="48" t="s">
        <v>12976</v>
      </c>
      <c r="BD475" s="48" t="s">
        <v>12976</v>
      </c>
      <c r="BE475" s="48" t="s">
        <v>2839</v>
      </c>
      <c r="BF475" s="48" t="s">
        <v>2839</v>
      </c>
      <c r="BG475" s="120" t="s">
        <v>13444</v>
      </c>
      <c r="BH475" s="120" t="s">
        <v>13444</v>
      </c>
      <c r="BI475" s="120" t="s">
        <v>13965</v>
      </c>
      <c r="BJ475" s="120" t="s">
        <v>13965</v>
      </c>
      <c r="BK475" s="120">
        <v>0</v>
      </c>
      <c r="BL475" s="123">
        <v>0</v>
      </c>
      <c r="BM475" s="120">
        <v>1</v>
      </c>
      <c r="BN475" s="123">
        <v>2.7777777777777777</v>
      </c>
      <c r="BO475" s="120">
        <v>0</v>
      </c>
      <c r="BP475" s="123">
        <v>0</v>
      </c>
      <c r="BQ475" s="120">
        <v>35</v>
      </c>
      <c r="BR475" s="123">
        <v>97.222222222222229</v>
      </c>
      <c r="BS475" s="120">
        <v>36</v>
      </c>
      <c r="BT475" s="2"/>
      <c r="BU475" s="3"/>
      <c r="BV475" s="3"/>
      <c r="BW475" s="3"/>
      <c r="BX475" s="3"/>
    </row>
    <row r="476" spans="1:76" x14ac:dyDescent="0.25">
      <c r="A476" s="64" t="s">
        <v>896</v>
      </c>
      <c r="B476" s="65"/>
      <c r="C476" s="65" t="s">
        <v>64</v>
      </c>
      <c r="D476" s="66">
        <v>162.00094145561621</v>
      </c>
      <c r="E476" s="68"/>
      <c r="F476" s="100" t="s">
        <v>10266</v>
      </c>
      <c r="G476" s="65"/>
      <c r="H476" s="69" t="s">
        <v>896</v>
      </c>
      <c r="I476" s="70"/>
      <c r="J476" s="70"/>
      <c r="K476" s="69" t="s">
        <v>11681</v>
      </c>
      <c r="L476" s="73">
        <v>1.831198864517305</v>
      </c>
      <c r="M476" s="74">
        <v>2226.3740234375</v>
      </c>
      <c r="N476" s="74">
        <v>1845.323974609375</v>
      </c>
      <c r="O476" s="75"/>
      <c r="P476" s="76"/>
      <c r="Q476" s="76"/>
      <c r="R476" s="86"/>
      <c r="S476" s="48">
        <v>3</v>
      </c>
      <c r="T476" s="48">
        <v>0</v>
      </c>
      <c r="U476" s="49">
        <v>5</v>
      </c>
      <c r="V476" s="49">
        <v>5.9699999999999998E-4</v>
      </c>
      <c r="W476" s="49">
        <v>3.075E-3</v>
      </c>
      <c r="X476" s="49">
        <v>0.79488499999999995</v>
      </c>
      <c r="Y476" s="49">
        <v>0</v>
      </c>
      <c r="Z476" s="49">
        <v>0</v>
      </c>
      <c r="AA476" s="71">
        <v>476</v>
      </c>
      <c r="AB476" s="71"/>
      <c r="AC476" s="72"/>
      <c r="AD476" s="78" t="s">
        <v>6974</v>
      </c>
      <c r="AE476" s="78">
        <v>8</v>
      </c>
      <c r="AF476" s="78">
        <v>3</v>
      </c>
      <c r="AG476" s="78">
        <v>0</v>
      </c>
      <c r="AH476" s="78">
        <v>0</v>
      </c>
      <c r="AI476" s="78"/>
      <c r="AJ476" s="78"/>
      <c r="AK476" s="78"/>
      <c r="AL476" s="78"/>
      <c r="AM476" s="78"/>
      <c r="AN476" s="80">
        <v>41550.927210648151</v>
      </c>
      <c r="AO476" s="78"/>
      <c r="AP476" s="78" t="b">
        <v>1</v>
      </c>
      <c r="AQ476" s="78" t="b">
        <v>1</v>
      </c>
      <c r="AR476" s="78" t="b">
        <v>0</v>
      </c>
      <c r="AS476" s="78" t="s">
        <v>9730</v>
      </c>
      <c r="AT476" s="78">
        <v>0</v>
      </c>
      <c r="AU476" s="82" t="s">
        <v>9742</v>
      </c>
      <c r="AV476" s="78" t="b">
        <v>0</v>
      </c>
      <c r="AW476" s="78" t="s">
        <v>10419</v>
      </c>
      <c r="AX476" s="82" t="s">
        <v>10893</v>
      </c>
      <c r="AY476" s="78" t="s">
        <v>65</v>
      </c>
      <c r="AZ476" s="78" t="str">
        <f>REPLACE(INDEX(GroupVertices[Group], MATCH(Vertices[[#This Row],[Vertex]],GroupVertices[Vertex],0)),1,1,"")</f>
        <v>2</v>
      </c>
      <c r="BA476" s="48"/>
      <c r="BB476" s="48"/>
      <c r="BC476" s="48"/>
      <c r="BD476" s="48"/>
      <c r="BE476" s="48"/>
      <c r="BF476" s="48"/>
      <c r="BG476" s="48"/>
      <c r="BH476" s="48"/>
      <c r="BI476" s="48"/>
      <c r="BJ476" s="48"/>
      <c r="BK476" s="48"/>
      <c r="BL476" s="49"/>
      <c r="BM476" s="48"/>
      <c r="BN476" s="49"/>
      <c r="BO476" s="48"/>
      <c r="BP476" s="49"/>
      <c r="BQ476" s="48"/>
      <c r="BR476" s="49"/>
      <c r="BS476" s="48"/>
      <c r="BT476" s="2"/>
      <c r="BU476" s="3"/>
      <c r="BV476" s="3"/>
      <c r="BW476" s="3"/>
      <c r="BX476" s="3"/>
    </row>
    <row r="477" spans="1:76" x14ac:dyDescent="0.25">
      <c r="A477" s="64" t="s">
        <v>532</v>
      </c>
      <c r="B477" s="65"/>
      <c r="C477" s="65" t="s">
        <v>64</v>
      </c>
      <c r="D477" s="66">
        <v>162.72680373571387</v>
      </c>
      <c r="E477" s="68"/>
      <c r="F477" s="100" t="s">
        <v>3705</v>
      </c>
      <c r="G477" s="65"/>
      <c r="H477" s="69" t="s">
        <v>532</v>
      </c>
      <c r="I477" s="70"/>
      <c r="J477" s="70"/>
      <c r="K477" s="69" t="s">
        <v>11682</v>
      </c>
      <c r="L477" s="73">
        <v>341.12657536048124</v>
      </c>
      <c r="M477" s="74">
        <v>3703.102783203125</v>
      </c>
      <c r="N477" s="74">
        <v>988.52490234375</v>
      </c>
      <c r="O477" s="75"/>
      <c r="P477" s="76"/>
      <c r="Q477" s="76"/>
      <c r="R477" s="86"/>
      <c r="S477" s="48">
        <v>2</v>
      </c>
      <c r="T477" s="48">
        <v>2</v>
      </c>
      <c r="U477" s="49">
        <v>2046</v>
      </c>
      <c r="V477" s="49">
        <v>5.4299999999999997E-4</v>
      </c>
      <c r="W477" s="49">
        <v>2.9E-5</v>
      </c>
      <c r="X477" s="49">
        <v>1.092811</v>
      </c>
      <c r="Y477" s="49">
        <v>0</v>
      </c>
      <c r="Z477" s="49">
        <v>0</v>
      </c>
      <c r="AA477" s="71">
        <v>477</v>
      </c>
      <c r="AB477" s="71"/>
      <c r="AC477" s="72"/>
      <c r="AD477" s="78" t="s">
        <v>6975</v>
      </c>
      <c r="AE477" s="78">
        <v>1805</v>
      </c>
      <c r="AF477" s="78">
        <v>2316</v>
      </c>
      <c r="AG477" s="78">
        <v>5342</v>
      </c>
      <c r="AH477" s="78">
        <v>1422</v>
      </c>
      <c r="AI477" s="78">
        <v>-25200</v>
      </c>
      <c r="AJ477" s="78" t="s">
        <v>7702</v>
      </c>
      <c r="AK477" s="78" t="s">
        <v>8272</v>
      </c>
      <c r="AL477" s="82" t="s">
        <v>8780</v>
      </c>
      <c r="AM477" s="78" t="s">
        <v>9004</v>
      </c>
      <c r="AN477" s="80">
        <v>40026.856412037036</v>
      </c>
      <c r="AO477" s="82" t="s">
        <v>9463</v>
      </c>
      <c r="AP477" s="78" t="b">
        <v>1</v>
      </c>
      <c r="AQ477" s="78" t="b">
        <v>0</v>
      </c>
      <c r="AR477" s="78" t="b">
        <v>1</v>
      </c>
      <c r="AS477" s="78" t="s">
        <v>6304</v>
      </c>
      <c r="AT477" s="78">
        <v>246</v>
      </c>
      <c r="AU477" s="82" t="s">
        <v>9742</v>
      </c>
      <c r="AV477" s="78" t="b">
        <v>0</v>
      </c>
      <c r="AW477" s="78" t="s">
        <v>10419</v>
      </c>
      <c r="AX477" s="82" t="s">
        <v>10894</v>
      </c>
      <c r="AY477" s="78" t="s">
        <v>66</v>
      </c>
      <c r="AZ477" s="78" t="str">
        <f>REPLACE(INDEX(GroupVertices[Group], MATCH(Vertices[[#This Row],[Vertex]],GroupVertices[Vertex],0)),1,1,"")</f>
        <v>5</v>
      </c>
      <c r="BA477" s="48" t="s">
        <v>12904</v>
      </c>
      <c r="BB477" s="48" t="s">
        <v>12904</v>
      </c>
      <c r="BC477" s="48" t="s">
        <v>12977</v>
      </c>
      <c r="BD477" s="48" t="s">
        <v>13016</v>
      </c>
      <c r="BE477" s="48" t="s">
        <v>13075</v>
      </c>
      <c r="BF477" s="48" t="s">
        <v>13153</v>
      </c>
      <c r="BG477" s="120" t="s">
        <v>13445</v>
      </c>
      <c r="BH477" s="120" t="s">
        <v>13674</v>
      </c>
      <c r="BI477" s="120" t="s">
        <v>13966</v>
      </c>
      <c r="BJ477" s="120" t="s">
        <v>14168</v>
      </c>
      <c r="BK477" s="120">
        <v>2</v>
      </c>
      <c r="BL477" s="123">
        <v>2.7777777777777777</v>
      </c>
      <c r="BM477" s="120">
        <v>0</v>
      </c>
      <c r="BN477" s="123">
        <v>0</v>
      </c>
      <c r="BO477" s="120">
        <v>0</v>
      </c>
      <c r="BP477" s="123">
        <v>0</v>
      </c>
      <c r="BQ477" s="120">
        <v>70</v>
      </c>
      <c r="BR477" s="123">
        <v>97.222222222222229</v>
      </c>
      <c r="BS477" s="120">
        <v>72</v>
      </c>
      <c r="BT477" s="2"/>
      <c r="BU477" s="3"/>
      <c r="BV477" s="3"/>
      <c r="BW477" s="3"/>
      <c r="BX477" s="3"/>
    </row>
    <row r="478" spans="1:76" x14ac:dyDescent="0.25">
      <c r="A478" s="64" t="s">
        <v>534</v>
      </c>
      <c r="B478" s="65"/>
      <c r="C478" s="65" t="s">
        <v>64</v>
      </c>
      <c r="D478" s="66">
        <v>162.02322257186651</v>
      </c>
      <c r="E478" s="68"/>
      <c r="F478" s="100" t="s">
        <v>3707</v>
      </c>
      <c r="G478" s="65"/>
      <c r="H478" s="69" t="s">
        <v>534</v>
      </c>
      <c r="I478" s="70"/>
      <c r="J478" s="70"/>
      <c r="K478" s="69" t="s">
        <v>11683</v>
      </c>
      <c r="L478" s="73">
        <v>1</v>
      </c>
      <c r="M478" s="74">
        <v>4093.841064453125</v>
      </c>
      <c r="N478" s="74">
        <v>1264.4501953125</v>
      </c>
      <c r="O478" s="75"/>
      <c r="P478" s="76"/>
      <c r="Q478" s="76"/>
      <c r="R478" s="86"/>
      <c r="S478" s="48">
        <v>0</v>
      </c>
      <c r="T478" s="48">
        <v>1</v>
      </c>
      <c r="U478" s="49">
        <v>0</v>
      </c>
      <c r="V478" s="49">
        <v>3.97E-4</v>
      </c>
      <c r="W478" s="49">
        <v>0</v>
      </c>
      <c r="X478" s="49">
        <v>0.50626700000000002</v>
      </c>
      <c r="Y478" s="49">
        <v>0</v>
      </c>
      <c r="Z478" s="49">
        <v>0</v>
      </c>
      <c r="AA478" s="71">
        <v>478</v>
      </c>
      <c r="AB478" s="71"/>
      <c r="AC478" s="72"/>
      <c r="AD478" s="78" t="s">
        <v>6976</v>
      </c>
      <c r="AE478" s="78">
        <v>74</v>
      </c>
      <c r="AF478" s="78">
        <v>74</v>
      </c>
      <c r="AG478" s="78">
        <v>3821</v>
      </c>
      <c r="AH478" s="78">
        <v>1</v>
      </c>
      <c r="AI478" s="78">
        <v>-25200</v>
      </c>
      <c r="AJ478" s="78"/>
      <c r="AK478" s="78" t="s">
        <v>8273</v>
      </c>
      <c r="AL478" s="82" t="s">
        <v>8781</v>
      </c>
      <c r="AM478" s="78" t="s">
        <v>9004</v>
      </c>
      <c r="AN478" s="80">
        <v>42990.600844907407</v>
      </c>
      <c r="AO478" s="78"/>
      <c r="AP478" s="78" t="b">
        <v>0</v>
      </c>
      <c r="AQ478" s="78" t="b">
        <v>0</v>
      </c>
      <c r="AR478" s="78" t="b">
        <v>0</v>
      </c>
      <c r="AS478" s="78" t="s">
        <v>6304</v>
      </c>
      <c r="AT478" s="78">
        <v>11</v>
      </c>
      <c r="AU478" s="82" t="s">
        <v>9742</v>
      </c>
      <c r="AV478" s="78" t="b">
        <v>0</v>
      </c>
      <c r="AW478" s="78" t="s">
        <v>10419</v>
      </c>
      <c r="AX478" s="82" t="s">
        <v>10895</v>
      </c>
      <c r="AY478" s="78" t="s">
        <v>66</v>
      </c>
      <c r="AZ478" s="78" t="str">
        <f>REPLACE(INDEX(GroupVertices[Group], MATCH(Vertices[[#This Row],[Vertex]],GroupVertices[Vertex],0)),1,1,"")</f>
        <v>5</v>
      </c>
      <c r="BA478" s="48"/>
      <c r="BB478" s="48"/>
      <c r="BC478" s="48"/>
      <c r="BD478" s="48"/>
      <c r="BE478" s="48" t="s">
        <v>2840</v>
      </c>
      <c r="BF478" s="48" t="s">
        <v>2840</v>
      </c>
      <c r="BG478" s="120" t="s">
        <v>13446</v>
      </c>
      <c r="BH478" s="120" t="s">
        <v>13446</v>
      </c>
      <c r="BI478" s="120" t="s">
        <v>13967</v>
      </c>
      <c r="BJ478" s="120" t="s">
        <v>13967</v>
      </c>
      <c r="BK478" s="120">
        <v>0</v>
      </c>
      <c r="BL478" s="123">
        <v>0</v>
      </c>
      <c r="BM478" s="120">
        <v>0</v>
      </c>
      <c r="BN478" s="123">
        <v>0</v>
      </c>
      <c r="BO478" s="120">
        <v>0</v>
      </c>
      <c r="BP478" s="123">
        <v>0</v>
      </c>
      <c r="BQ478" s="120">
        <v>11</v>
      </c>
      <c r="BR478" s="123">
        <v>100</v>
      </c>
      <c r="BS478" s="120">
        <v>11</v>
      </c>
      <c r="BT478" s="2"/>
      <c r="BU478" s="3"/>
      <c r="BV478" s="3"/>
      <c r="BW478" s="3"/>
      <c r="BX478" s="3"/>
    </row>
    <row r="479" spans="1:76" x14ac:dyDescent="0.25">
      <c r="A479" s="64" t="s">
        <v>535</v>
      </c>
      <c r="B479" s="65"/>
      <c r="C479" s="65" t="s">
        <v>64</v>
      </c>
      <c r="D479" s="66">
        <v>162.7701106940595</v>
      </c>
      <c r="E479" s="68"/>
      <c r="F479" s="100" t="s">
        <v>10267</v>
      </c>
      <c r="G479" s="65"/>
      <c r="H479" s="69" t="s">
        <v>535</v>
      </c>
      <c r="I479" s="70"/>
      <c r="J479" s="70"/>
      <c r="K479" s="69" t="s">
        <v>11684</v>
      </c>
      <c r="L479" s="73">
        <v>1.166239772903461</v>
      </c>
      <c r="M479" s="74">
        <v>6847.91796875</v>
      </c>
      <c r="N479" s="74">
        <v>5439.4560546875</v>
      </c>
      <c r="O479" s="75"/>
      <c r="P479" s="76"/>
      <c r="Q479" s="76"/>
      <c r="R479" s="86"/>
      <c r="S479" s="48">
        <v>0</v>
      </c>
      <c r="T479" s="48">
        <v>2</v>
      </c>
      <c r="U479" s="49">
        <v>1</v>
      </c>
      <c r="V479" s="49">
        <v>0.25</v>
      </c>
      <c r="W479" s="49">
        <v>0</v>
      </c>
      <c r="X479" s="49">
        <v>0.99999899999999997</v>
      </c>
      <c r="Y479" s="49">
        <v>0</v>
      </c>
      <c r="Z479" s="49">
        <v>0</v>
      </c>
      <c r="AA479" s="71">
        <v>479</v>
      </c>
      <c r="AB479" s="71"/>
      <c r="AC479" s="72"/>
      <c r="AD479" s="78" t="s">
        <v>6977</v>
      </c>
      <c r="AE479" s="78">
        <v>1390</v>
      </c>
      <c r="AF479" s="78">
        <v>2454</v>
      </c>
      <c r="AG479" s="78">
        <v>2780</v>
      </c>
      <c r="AH479" s="78">
        <v>2398</v>
      </c>
      <c r="AI479" s="78">
        <v>7200</v>
      </c>
      <c r="AJ479" s="78" t="s">
        <v>7703</v>
      </c>
      <c r="AK479" s="78" t="s">
        <v>8274</v>
      </c>
      <c r="AL479" s="82" t="s">
        <v>8782</v>
      </c>
      <c r="AM479" s="78" t="s">
        <v>8274</v>
      </c>
      <c r="AN479" s="80">
        <v>39938.142916666664</v>
      </c>
      <c r="AO479" s="82" t="s">
        <v>9464</v>
      </c>
      <c r="AP479" s="78" t="b">
        <v>0</v>
      </c>
      <c r="AQ479" s="78" t="b">
        <v>0</v>
      </c>
      <c r="AR479" s="78" t="b">
        <v>1</v>
      </c>
      <c r="AS479" s="78" t="s">
        <v>6304</v>
      </c>
      <c r="AT479" s="78">
        <v>64</v>
      </c>
      <c r="AU479" s="82" t="s">
        <v>9923</v>
      </c>
      <c r="AV479" s="78" t="b">
        <v>0</v>
      </c>
      <c r="AW479" s="78" t="s">
        <v>10419</v>
      </c>
      <c r="AX479" s="82" t="s">
        <v>10896</v>
      </c>
      <c r="AY479" s="78" t="s">
        <v>66</v>
      </c>
      <c r="AZ479" s="78" t="str">
        <f>REPLACE(INDEX(GroupVertices[Group], MATCH(Vertices[[#This Row],[Vertex]],GroupVertices[Vertex],0)),1,1,"")</f>
        <v>32</v>
      </c>
      <c r="BA479" s="48"/>
      <c r="BB479" s="48"/>
      <c r="BC479" s="48"/>
      <c r="BD479" s="48"/>
      <c r="BE479" s="48" t="s">
        <v>2846</v>
      </c>
      <c r="BF479" s="48" t="s">
        <v>2846</v>
      </c>
      <c r="BG479" s="120" t="s">
        <v>13447</v>
      </c>
      <c r="BH479" s="120" t="s">
        <v>13447</v>
      </c>
      <c r="BI479" s="120" t="s">
        <v>13968</v>
      </c>
      <c r="BJ479" s="120" t="s">
        <v>13968</v>
      </c>
      <c r="BK479" s="120">
        <v>0</v>
      </c>
      <c r="BL479" s="123">
        <v>0</v>
      </c>
      <c r="BM479" s="120">
        <v>0</v>
      </c>
      <c r="BN479" s="123">
        <v>0</v>
      </c>
      <c r="BO479" s="120">
        <v>0</v>
      </c>
      <c r="BP479" s="123">
        <v>0</v>
      </c>
      <c r="BQ479" s="120">
        <v>9</v>
      </c>
      <c r="BR479" s="123">
        <v>100</v>
      </c>
      <c r="BS479" s="120">
        <v>9</v>
      </c>
      <c r="BT479" s="2"/>
      <c r="BU479" s="3"/>
      <c r="BV479" s="3"/>
      <c r="BW479" s="3"/>
      <c r="BX479" s="3"/>
    </row>
    <row r="480" spans="1:76" x14ac:dyDescent="0.25">
      <c r="A480" s="64" t="s">
        <v>897</v>
      </c>
      <c r="B480" s="65"/>
      <c r="C480" s="65" t="s">
        <v>64</v>
      </c>
      <c r="D480" s="66">
        <v>162.75410594858394</v>
      </c>
      <c r="E480" s="68"/>
      <c r="F480" s="100" t="s">
        <v>10268</v>
      </c>
      <c r="G480" s="65"/>
      <c r="H480" s="69" t="s">
        <v>897</v>
      </c>
      <c r="I480" s="70"/>
      <c r="J480" s="70"/>
      <c r="K480" s="69" t="s">
        <v>11685</v>
      </c>
      <c r="L480" s="73">
        <v>1.166239772903461</v>
      </c>
      <c r="M480" s="74">
        <v>7003.84814453125</v>
      </c>
      <c r="N480" s="74">
        <v>5870.0009765625</v>
      </c>
      <c r="O480" s="75"/>
      <c r="P480" s="76"/>
      <c r="Q480" s="76"/>
      <c r="R480" s="86"/>
      <c r="S480" s="48">
        <v>2</v>
      </c>
      <c r="T480" s="48">
        <v>0</v>
      </c>
      <c r="U480" s="49">
        <v>1</v>
      </c>
      <c r="V480" s="49">
        <v>0.25</v>
      </c>
      <c r="W480" s="49">
        <v>0</v>
      </c>
      <c r="X480" s="49">
        <v>0.99999899999999997</v>
      </c>
      <c r="Y480" s="49">
        <v>0</v>
      </c>
      <c r="Z480" s="49">
        <v>0</v>
      </c>
      <c r="AA480" s="71">
        <v>480</v>
      </c>
      <c r="AB480" s="71"/>
      <c r="AC480" s="72"/>
      <c r="AD480" s="78" t="s">
        <v>6978</v>
      </c>
      <c r="AE480" s="78">
        <v>2583</v>
      </c>
      <c r="AF480" s="78">
        <v>2403</v>
      </c>
      <c r="AG480" s="78">
        <v>3734</v>
      </c>
      <c r="AH480" s="78">
        <v>6059</v>
      </c>
      <c r="AI480" s="78">
        <v>7200</v>
      </c>
      <c r="AJ480" s="78" t="s">
        <v>7704</v>
      </c>
      <c r="AK480" s="78" t="s">
        <v>8274</v>
      </c>
      <c r="AL480" s="82" t="s">
        <v>8783</v>
      </c>
      <c r="AM480" s="78" t="s">
        <v>8274</v>
      </c>
      <c r="AN480" s="80">
        <v>40763.535844907405</v>
      </c>
      <c r="AO480" s="82" t="s">
        <v>9465</v>
      </c>
      <c r="AP480" s="78" t="b">
        <v>0</v>
      </c>
      <c r="AQ480" s="78" t="b">
        <v>0</v>
      </c>
      <c r="AR480" s="78" t="b">
        <v>1</v>
      </c>
      <c r="AS480" s="78" t="s">
        <v>6313</v>
      </c>
      <c r="AT480" s="78">
        <v>147</v>
      </c>
      <c r="AU480" s="82" t="s">
        <v>9820</v>
      </c>
      <c r="AV480" s="78" t="b">
        <v>0</v>
      </c>
      <c r="AW480" s="78" t="s">
        <v>10419</v>
      </c>
      <c r="AX480" s="82" t="s">
        <v>10897</v>
      </c>
      <c r="AY480" s="78" t="s">
        <v>65</v>
      </c>
      <c r="AZ480" s="78" t="str">
        <f>REPLACE(INDEX(GroupVertices[Group], MATCH(Vertices[[#This Row],[Vertex]],GroupVertices[Vertex],0)),1,1,"")</f>
        <v>32</v>
      </c>
      <c r="BA480" s="48"/>
      <c r="BB480" s="48"/>
      <c r="BC480" s="48"/>
      <c r="BD480" s="48"/>
      <c r="BE480" s="48"/>
      <c r="BF480" s="48"/>
      <c r="BG480" s="48"/>
      <c r="BH480" s="48"/>
      <c r="BI480" s="48"/>
      <c r="BJ480" s="48"/>
      <c r="BK480" s="48"/>
      <c r="BL480" s="49"/>
      <c r="BM480" s="48"/>
      <c r="BN480" s="49"/>
      <c r="BO480" s="48"/>
      <c r="BP480" s="49"/>
      <c r="BQ480" s="48"/>
      <c r="BR480" s="49"/>
      <c r="BS480" s="48"/>
      <c r="BT480" s="2"/>
      <c r="BU480" s="3"/>
      <c r="BV480" s="3"/>
      <c r="BW480" s="3"/>
      <c r="BX480" s="3"/>
    </row>
    <row r="481" spans="1:76" x14ac:dyDescent="0.25">
      <c r="A481" s="64" t="s">
        <v>898</v>
      </c>
      <c r="B481" s="65"/>
      <c r="C481" s="65" t="s">
        <v>64</v>
      </c>
      <c r="D481" s="66">
        <v>162.55263444671508</v>
      </c>
      <c r="E481" s="68"/>
      <c r="F481" s="100" t="s">
        <v>10269</v>
      </c>
      <c r="G481" s="65"/>
      <c r="H481" s="69" t="s">
        <v>898</v>
      </c>
      <c r="I481" s="70"/>
      <c r="J481" s="70"/>
      <c r="K481" s="69" t="s">
        <v>11686</v>
      </c>
      <c r="L481" s="73">
        <v>1.166239772903461</v>
      </c>
      <c r="M481" s="74">
        <v>6899.89453125</v>
      </c>
      <c r="N481" s="74">
        <v>5582.97119140625</v>
      </c>
      <c r="O481" s="75"/>
      <c r="P481" s="76"/>
      <c r="Q481" s="76"/>
      <c r="R481" s="86"/>
      <c r="S481" s="48">
        <v>2</v>
      </c>
      <c r="T481" s="48">
        <v>0</v>
      </c>
      <c r="U481" s="49">
        <v>1</v>
      </c>
      <c r="V481" s="49">
        <v>0.25</v>
      </c>
      <c r="W481" s="49">
        <v>0</v>
      </c>
      <c r="X481" s="49">
        <v>0.99999899999999997</v>
      </c>
      <c r="Y481" s="49">
        <v>0</v>
      </c>
      <c r="Z481" s="49">
        <v>0</v>
      </c>
      <c r="AA481" s="71">
        <v>481</v>
      </c>
      <c r="AB481" s="71"/>
      <c r="AC481" s="72"/>
      <c r="AD481" s="78" t="s">
        <v>6979</v>
      </c>
      <c r="AE481" s="78">
        <v>1144</v>
      </c>
      <c r="AF481" s="78">
        <v>1761</v>
      </c>
      <c r="AG481" s="78">
        <v>2789</v>
      </c>
      <c r="AH481" s="78">
        <v>2093</v>
      </c>
      <c r="AI481" s="78">
        <v>7200</v>
      </c>
      <c r="AJ481" s="78" t="s">
        <v>7705</v>
      </c>
      <c r="AK481" s="78" t="s">
        <v>8275</v>
      </c>
      <c r="AL481" s="82" t="s">
        <v>8784</v>
      </c>
      <c r="AM481" s="78" t="s">
        <v>8274</v>
      </c>
      <c r="AN481" s="80">
        <v>41378.399062500001</v>
      </c>
      <c r="AO481" s="82" t="s">
        <v>9466</v>
      </c>
      <c r="AP481" s="78" t="b">
        <v>1</v>
      </c>
      <c r="AQ481" s="78" t="b">
        <v>0</v>
      </c>
      <c r="AR481" s="78" t="b">
        <v>1</v>
      </c>
      <c r="AS481" s="78" t="s">
        <v>6313</v>
      </c>
      <c r="AT481" s="78">
        <v>52</v>
      </c>
      <c r="AU481" s="82" t="s">
        <v>9742</v>
      </c>
      <c r="AV481" s="78" t="b">
        <v>0</v>
      </c>
      <c r="AW481" s="78" t="s">
        <v>10419</v>
      </c>
      <c r="AX481" s="82" t="s">
        <v>10898</v>
      </c>
      <c r="AY481" s="78" t="s">
        <v>65</v>
      </c>
      <c r="AZ481" s="78" t="str">
        <f>REPLACE(INDEX(GroupVertices[Group], MATCH(Vertices[[#This Row],[Vertex]],GroupVertices[Vertex],0)),1,1,"")</f>
        <v>32</v>
      </c>
      <c r="BA481" s="48"/>
      <c r="BB481" s="48"/>
      <c r="BC481" s="48"/>
      <c r="BD481" s="48"/>
      <c r="BE481" s="48"/>
      <c r="BF481" s="48"/>
      <c r="BG481" s="48"/>
      <c r="BH481" s="48"/>
      <c r="BI481" s="48"/>
      <c r="BJ481" s="48"/>
      <c r="BK481" s="48"/>
      <c r="BL481" s="49"/>
      <c r="BM481" s="48"/>
      <c r="BN481" s="49"/>
      <c r="BO481" s="48"/>
      <c r="BP481" s="49"/>
      <c r="BQ481" s="48"/>
      <c r="BR481" s="49"/>
      <c r="BS481" s="48"/>
      <c r="BT481" s="2"/>
      <c r="BU481" s="3"/>
      <c r="BV481" s="3"/>
      <c r="BW481" s="3"/>
      <c r="BX481" s="3"/>
    </row>
    <row r="482" spans="1:76" x14ac:dyDescent="0.25">
      <c r="A482" s="64" t="s">
        <v>536</v>
      </c>
      <c r="B482" s="65"/>
      <c r="C482" s="65" t="s">
        <v>64</v>
      </c>
      <c r="D482" s="66">
        <v>167.38010502809948</v>
      </c>
      <c r="E482" s="68"/>
      <c r="F482" s="100" t="s">
        <v>10270</v>
      </c>
      <c r="G482" s="65"/>
      <c r="H482" s="69" t="s">
        <v>536</v>
      </c>
      <c r="I482" s="70"/>
      <c r="J482" s="70"/>
      <c r="K482" s="69" t="s">
        <v>11687</v>
      </c>
      <c r="L482" s="73">
        <v>1.3324795458069221</v>
      </c>
      <c r="M482" s="74">
        <v>7684.41650390625</v>
      </c>
      <c r="N482" s="74">
        <v>4029.0087890625</v>
      </c>
      <c r="O482" s="75"/>
      <c r="P482" s="76"/>
      <c r="Q482" s="76"/>
      <c r="R482" s="86"/>
      <c r="S482" s="48">
        <v>0</v>
      </c>
      <c r="T482" s="48">
        <v>2</v>
      </c>
      <c r="U482" s="49">
        <v>2</v>
      </c>
      <c r="V482" s="49">
        <v>0.5</v>
      </c>
      <c r="W482" s="49">
        <v>0</v>
      </c>
      <c r="X482" s="49">
        <v>1.4594590000000001</v>
      </c>
      <c r="Y482" s="49">
        <v>0</v>
      </c>
      <c r="Z482" s="49">
        <v>0</v>
      </c>
      <c r="AA482" s="71">
        <v>482</v>
      </c>
      <c r="AB482" s="71"/>
      <c r="AC482" s="72"/>
      <c r="AD482" s="78" t="s">
        <v>6980</v>
      </c>
      <c r="AE482" s="78">
        <v>17949</v>
      </c>
      <c r="AF482" s="78">
        <v>17144</v>
      </c>
      <c r="AG482" s="78">
        <v>3633</v>
      </c>
      <c r="AH482" s="78">
        <v>2</v>
      </c>
      <c r="AI482" s="78">
        <v>-14400</v>
      </c>
      <c r="AJ482" s="78" t="s">
        <v>7706</v>
      </c>
      <c r="AK482" s="78" t="s">
        <v>8276</v>
      </c>
      <c r="AL482" s="82" t="s">
        <v>8785</v>
      </c>
      <c r="AM482" s="78" t="s">
        <v>9005</v>
      </c>
      <c r="AN482" s="80">
        <v>39988.49962962963</v>
      </c>
      <c r="AO482" s="82" t="s">
        <v>9467</v>
      </c>
      <c r="AP482" s="78" t="b">
        <v>0</v>
      </c>
      <c r="AQ482" s="78" t="b">
        <v>0</v>
      </c>
      <c r="AR482" s="78" t="b">
        <v>0</v>
      </c>
      <c r="AS482" s="78" t="s">
        <v>6304</v>
      </c>
      <c r="AT482" s="78">
        <v>271</v>
      </c>
      <c r="AU482" s="82" t="s">
        <v>9924</v>
      </c>
      <c r="AV482" s="78" t="b">
        <v>0</v>
      </c>
      <c r="AW482" s="78" t="s">
        <v>10419</v>
      </c>
      <c r="AX482" s="82" t="s">
        <v>10899</v>
      </c>
      <c r="AY482" s="78" t="s">
        <v>66</v>
      </c>
      <c r="AZ482" s="78" t="str">
        <f>REPLACE(INDEX(GroupVertices[Group], MATCH(Vertices[[#This Row],[Vertex]],GroupVertices[Vertex],0)),1,1,"")</f>
        <v>50</v>
      </c>
      <c r="BA482" s="48" t="s">
        <v>2203</v>
      </c>
      <c r="BB482" s="48" t="s">
        <v>2203</v>
      </c>
      <c r="BC482" s="48" t="s">
        <v>2584</v>
      </c>
      <c r="BD482" s="48" t="s">
        <v>2584</v>
      </c>
      <c r="BE482" s="48" t="s">
        <v>2704</v>
      </c>
      <c r="BF482" s="48" t="s">
        <v>2704</v>
      </c>
      <c r="BG482" s="120" t="s">
        <v>13448</v>
      </c>
      <c r="BH482" s="120" t="s">
        <v>13448</v>
      </c>
      <c r="BI482" s="120" t="s">
        <v>13969</v>
      </c>
      <c r="BJ482" s="120" t="s">
        <v>13969</v>
      </c>
      <c r="BK482" s="120">
        <v>1</v>
      </c>
      <c r="BL482" s="123">
        <v>9.0909090909090917</v>
      </c>
      <c r="BM482" s="120">
        <v>0</v>
      </c>
      <c r="BN482" s="123">
        <v>0</v>
      </c>
      <c r="BO482" s="120">
        <v>0</v>
      </c>
      <c r="BP482" s="123">
        <v>0</v>
      </c>
      <c r="BQ482" s="120">
        <v>10</v>
      </c>
      <c r="BR482" s="123">
        <v>90.909090909090907</v>
      </c>
      <c r="BS482" s="120">
        <v>11</v>
      </c>
      <c r="BT482" s="2"/>
      <c r="BU482" s="3"/>
      <c r="BV482" s="3"/>
      <c r="BW482" s="3"/>
      <c r="BX482" s="3"/>
    </row>
    <row r="483" spans="1:76" x14ac:dyDescent="0.25">
      <c r="A483" s="64" t="s">
        <v>899</v>
      </c>
      <c r="B483" s="65"/>
      <c r="C483" s="65" t="s">
        <v>64</v>
      </c>
      <c r="D483" s="66">
        <v>166.42954867426647</v>
      </c>
      <c r="E483" s="68"/>
      <c r="F483" s="100" t="s">
        <v>10271</v>
      </c>
      <c r="G483" s="65"/>
      <c r="H483" s="69" t="s">
        <v>899</v>
      </c>
      <c r="I483" s="70"/>
      <c r="J483" s="70"/>
      <c r="K483" s="69" t="s">
        <v>11688</v>
      </c>
      <c r="L483" s="73">
        <v>1</v>
      </c>
      <c r="M483" s="74">
        <v>7684.41650390625</v>
      </c>
      <c r="N483" s="74">
        <v>4228.98876953125</v>
      </c>
      <c r="O483" s="75"/>
      <c r="P483" s="76"/>
      <c r="Q483" s="76"/>
      <c r="R483" s="86"/>
      <c r="S483" s="48">
        <v>1</v>
      </c>
      <c r="T483" s="48">
        <v>0</v>
      </c>
      <c r="U483" s="49">
        <v>0</v>
      </c>
      <c r="V483" s="49">
        <v>0.33333299999999999</v>
      </c>
      <c r="W483" s="49">
        <v>0</v>
      </c>
      <c r="X483" s="49">
        <v>0.77027000000000001</v>
      </c>
      <c r="Y483" s="49">
        <v>0</v>
      </c>
      <c r="Z483" s="49">
        <v>0</v>
      </c>
      <c r="AA483" s="71">
        <v>483</v>
      </c>
      <c r="AB483" s="71"/>
      <c r="AC483" s="72"/>
      <c r="AD483" s="78" t="s">
        <v>6981</v>
      </c>
      <c r="AE483" s="78">
        <v>6721</v>
      </c>
      <c r="AF483" s="78">
        <v>14115</v>
      </c>
      <c r="AG483" s="78">
        <v>15827</v>
      </c>
      <c r="AH483" s="78">
        <v>18745</v>
      </c>
      <c r="AI483" s="78">
        <v>-25200</v>
      </c>
      <c r="AJ483" s="78" t="s">
        <v>7707</v>
      </c>
      <c r="AK483" s="78" t="s">
        <v>8277</v>
      </c>
      <c r="AL483" s="82" t="s">
        <v>8786</v>
      </c>
      <c r="AM483" s="78" t="s">
        <v>9004</v>
      </c>
      <c r="AN483" s="80">
        <v>40754.668888888889</v>
      </c>
      <c r="AO483" s="82" t="s">
        <v>9468</v>
      </c>
      <c r="AP483" s="78" t="b">
        <v>0</v>
      </c>
      <c r="AQ483" s="78" t="b">
        <v>0</v>
      </c>
      <c r="AR483" s="78" t="b">
        <v>0</v>
      </c>
      <c r="AS483" s="78" t="s">
        <v>6304</v>
      </c>
      <c r="AT483" s="78">
        <v>2355</v>
      </c>
      <c r="AU483" s="82" t="s">
        <v>9925</v>
      </c>
      <c r="AV483" s="78" t="b">
        <v>0</v>
      </c>
      <c r="AW483" s="78" t="s">
        <v>10419</v>
      </c>
      <c r="AX483" s="82" t="s">
        <v>10900</v>
      </c>
      <c r="AY483" s="78" t="s">
        <v>65</v>
      </c>
      <c r="AZ483" s="78" t="str">
        <f>REPLACE(INDEX(GroupVertices[Group], MATCH(Vertices[[#This Row],[Vertex]],GroupVertices[Vertex],0)),1,1,"")</f>
        <v>50</v>
      </c>
      <c r="BA483" s="48"/>
      <c r="BB483" s="48"/>
      <c r="BC483" s="48"/>
      <c r="BD483" s="48"/>
      <c r="BE483" s="48"/>
      <c r="BF483" s="48"/>
      <c r="BG483" s="48"/>
      <c r="BH483" s="48"/>
      <c r="BI483" s="48"/>
      <c r="BJ483" s="48"/>
      <c r="BK483" s="48"/>
      <c r="BL483" s="49"/>
      <c r="BM483" s="48"/>
      <c r="BN483" s="49"/>
      <c r="BO483" s="48"/>
      <c r="BP483" s="49"/>
      <c r="BQ483" s="48"/>
      <c r="BR483" s="49"/>
      <c r="BS483" s="48"/>
      <c r="BT483" s="2"/>
      <c r="BU483" s="3"/>
      <c r="BV483" s="3"/>
      <c r="BW483" s="3"/>
      <c r="BX483" s="3"/>
    </row>
    <row r="484" spans="1:76" x14ac:dyDescent="0.25">
      <c r="A484" s="64" t="s">
        <v>900</v>
      </c>
      <c r="B484" s="65"/>
      <c r="C484" s="65" t="s">
        <v>64</v>
      </c>
      <c r="D484" s="66">
        <v>194.85523191302357</v>
      </c>
      <c r="E484" s="68"/>
      <c r="F484" s="100" t="s">
        <v>10272</v>
      </c>
      <c r="G484" s="65"/>
      <c r="H484" s="69" t="s">
        <v>900</v>
      </c>
      <c r="I484" s="70"/>
      <c r="J484" s="70"/>
      <c r="K484" s="69" t="s">
        <v>11689</v>
      </c>
      <c r="L484" s="73">
        <v>1</v>
      </c>
      <c r="M484" s="74">
        <v>7824.10400390625</v>
      </c>
      <c r="N484" s="74">
        <v>4228.98876953125</v>
      </c>
      <c r="O484" s="75"/>
      <c r="P484" s="76"/>
      <c r="Q484" s="76"/>
      <c r="R484" s="86"/>
      <c r="S484" s="48">
        <v>1</v>
      </c>
      <c r="T484" s="48">
        <v>0</v>
      </c>
      <c r="U484" s="49">
        <v>0</v>
      </c>
      <c r="V484" s="49">
        <v>0.33333299999999999</v>
      </c>
      <c r="W484" s="49">
        <v>0</v>
      </c>
      <c r="X484" s="49">
        <v>0.77027000000000001</v>
      </c>
      <c r="Y484" s="49">
        <v>0</v>
      </c>
      <c r="Z484" s="49">
        <v>0</v>
      </c>
      <c r="AA484" s="71">
        <v>484</v>
      </c>
      <c r="AB484" s="71"/>
      <c r="AC484" s="72"/>
      <c r="AD484" s="78" t="s">
        <v>6350</v>
      </c>
      <c r="AE484" s="78">
        <v>1722</v>
      </c>
      <c r="AF484" s="78">
        <v>104695</v>
      </c>
      <c r="AG484" s="78">
        <v>14783</v>
      </c>
      <c r="AH484" s="78">
        <v>605</v>
      </c>
      <c r="AI484" s="78"/>
      <c r="AJ484" s="78" t="s">
        <v>7708</v>
      </c>
      <c r="AK484" s="78" t="s">
        <v>8020</v>
      </c>
      <c r="AL484" s="82" t="s">
        <v>8787</v>
      </c>
      <c r="AM484" s="78"/>
      <c r="AN484" s="80">
        <v>40480.357060185182</v>
      </c>
      <c r="AO484" s="82" t="s">
        <v>9469</v>
      </c>
      <c r="AP484" s="78" t="b">
        <v>0</v>
      </c>
      <c r="AQ484" s="78" t="b">
        <v>0</v>
      </c>
      <c r="AR484" s="78" t="b">
        <v>0</v>
      </c>
      <c r="AS484" s="78" t="s">
        <v>6304</v>
      </c>
      <c r="AT484" s="78">
        <v>3967</v>
      </c>
      <c r="AU484" s="82" t="s">
        <v>9926</v>
      </c>
      <c r="AV484" s="78" t="b">
        <v>0</v>
      </c>
      <c r="AW484" s="78" t="s">
        <v>10419</v>
      </c>
      <c r="AX484" s="82" t="s">
        <v>10901</v>
      </c>
      <c r="AY484" s="78" t="s">
        <v>65</v>
      </c>
      <c r="AZ484" s="78" t="str">
        <f>REPLACE(INDEX(GroupVertices[Group], MATCH(Vertices[[#This Row],[Vertex]],GroupVertices[Vertex],0)),1,1,"")</f>
        <v>50</v>
      </c>
      <c r="BA484" s="48"/>
      <c r="BB484" s="48"/>
      <c r="BC484" s="48"/>
      <c r="BD484" s="48"/>
      <c r="BE484" s="48"/>
      <c r="BF484" s="48"/>
      <c r="BG484" s="48"/>
      <c r="BH484" s="48"/>
      <c r="BI484" s="48"/>
      <c r="BJ484" s="48"/>
      <c r="BK484" s="48"/>
      <c r="BL484" s="49"/>
      <c r="BM484" s="48"/>
      <c r="BN484" s="49"/>
      <c r="BO484" s="48"/>
      <c r="BP484" s="49"/>
      <c r="BQ484" s="48"/>
      <c r="BR484" s="49"/>
      <c r="BS484" s="48"/>
      <c r="BT484" s="2"/>
      <c r="BU484" s="3"/>
      <c r="BV484" s="3"/>
      <c r="BW484" s="3"/>
      <c r="BX484" s="3"/>
    </row>
    <row r="485" spans="1:76" x14ac:dyDescent="0.25">
      <c r="A485" s="64" t="s">
        <v>901</v>
      </c>
      <c r="B485" s="65"/>
      <c r="C485" s="65" t="s">
        <v>64</v>
      </c>
      <c r="D485" s="66">
        <v>166.59995214080041</v>
      </c>
      <c r="E485" s="68"/>
      <c r="F485" s="100" t="s">
        <v>10273</v>
      </c>
      <c r="G485" s="65"/>
      <c r="H485" s="69" t="s">
        <v>901</v>
      </c>
      <c r="I485" s="70"/>
      <c r="J485" s="70"/>
      <c r="K485" s="69" t="s">
        <v>11690</v>
      </c>
      <c r="L485" s="73">
        <v>1.61310807524639</v>
      </c>
      <c r="M485" s="74">
        <v>3481.783203125</v>
      </c>
      <c r="N485" s="74">
        <v>8532.1533203125</v>
      </c>
      <c r="O485" s="75"/>
      <c r="P485" s="76"/>
      <c r="Q485" s="76"/>
      <c r="R485" s="86"/>
      <c r="S485" s="48">
        <v>3</v>
      </c>
      <c r="T485" s="48">
        <v>0</v>
      </c>
      <c r="U485" s="49">
        <v>3.6880950000000001</v>
      </c>
      <c r="V485" s="49">
        <v>6.4700000000000001E-4</v>
      </c>
      <c r="W485" s="49">
        <v>1.0039999999999999E-3</v>
      </c>
      <c r="X485" s="49">
        <v>0.78939000000000004</v>
      </c>
      <c r="Y485" s="49">
        <v>0.5</v>
      </c>
      <c r="Z485" s="49">
        <v>0</v>
      </c>
      <c r="AA485" s="71">
        <v>485</v>
      </c>
      <c r="AB485" s="71"/>
      <c r="AC485" s="72"/>
      <c r="AD485" s="78" t="s">
        <v>6982</v>
      </c>
      <c r="AE485" s="78">
        <v>10801</v>
      </c>
      <c r="AF485" s="78">
        <v>14658</v>
      </c>
      <c r="AG485" s="78">
        <v>10040</v>
      </c>
      <c r="AH485" s="78">
        <v>116</v>
      </c>
      <c r="AI485" s="78">
        <v>-28800</v>
      </c>
      <c r="AJ485" s="78" t="s">
        <v>7709</v>
      </c>
      <c r="AK485" s="78" t="s">
        <v>8008</v>
      </c>
      <c r="AL485" s="82" t="s">
        <v>8788</v>
      </c>
      <c r="AM485" s="78" t="s">
        <v>9004</v>
      </c>
      <c r="AN485" s="80">
        <v>39965.040902777779</v>
      </c>
      <c r="AO485" s="82" t="s">
        <v>9470</v>
      </c>
      <c r="AP485" s="78" t="b">
        <v>0</v>
      </c>
      <c r="AQ485" s="78" t="b">
        <v>0</v>
      </c>
      <c r="AR485" s="78" t="b">
        <v>1</v>
      </c>
      <c r="AS485" s="78" t="s">
        <v>6304</v>
      </c>
      <c r="AT485" s="78">
        <v>640</v>
      </c>
      <c r="AU485" s="82" t="s">
        <v>9927</v>
      </c>
      <c r="AV485" s="78" t="b">
        <v>0</v>
      </c>
      <c r="AW485" s="78" t="s">
        <v>10419</v>
      </c>
      <c r="AX485" s="82" t="s">
        <v>10902</v>
      </c>
      <c r="AY485" s="78" t="s">
        <v>65</v>
      </c>
      <c r="AZ485" s="78" t="str">
        <f>REPLACE(INDEX(GroupVertices[Group], MATCH(Vertices[[#This Row],[Vertex]],GroupVertices[Vertex],0)),1,1,"")</f>
        <v>3</v>
      </c>
      <c r="BA485" s="48"/>
      <c r="BB485" s="48"/>
      <c r="BC485" s="48"/>
      <c r="BD485" s="48"/>
      <c r="BE485" s="48"/>
      <c r="BF485" s="48"/>
      <c r="BG485" s="48"/>
      <c r="BH485" s="48"/>
      <c r="BI485" s="48"/>
      <c r="BJ485" s="48"/>
      <c r="BK485" s="48"/>
      <c r="BL485" s="49"/>
      <c r="BM485" s="48"/>
      <c r="BN485" s="49"/>
      <c r="BO485" s="48"/>
      <c r="BP485" s="49"/>
      <c r="BQ485" s="48"/>
      <c r="BR485" s="49"/>
      <c r="BS485" s="48"/>
      <c r="BT485" s="2"/>
      <c r="BU485" s="3"/>
      <c r="BV485" s="3"/>
      <c r="BW485" s="3"/>
      <c r="BX485" s="3"/>
    </row>
    <row r="486" spans="1:76" x14ac:dyDescent="0.25">
      <c r="A486" s="64" t="s">
        <v>537</v>
      </c>
      <c r="B486" s="65"/>
      <c r="C486" s="65" t="s">
        <v>64</v>
      </c>
      <c r="D486" s="66">
        <v>170.32278146583218</v>
      </c>
      <c r="E486" s="68"/>
      <c r="F486" s="100" t="s">
        <v>3708</v>
      </c>
      <c r="G486" s="65"/>
      <c r="H486" s="69" t="s">
        <v>537</v>
      </c>
      <c r="I486" s="70"/>
      <c r="J486" s="70"/>
      <c r="K486" s="69" t="s">
        <v>11691</v>
      </c>
      <c r="L486" s="73">
        <v>745.2127496415452</v>
      </c>
      <c r="M486" s="74">
        <v>3372.869384765625</v>
      </c>
      <c r="N486" s="74">
        <v>8140.12890625</v>
      </c>
      <c r="O486" s="75"/>
      <c r="P486" s="76"/>
      <c r="Q486" s="76"/>
      <c r="R486" s="86"/>
      <c r="S486" s="48">
        <v>5</v>
      </c>
      <c r="T486" s="48">
        <v>9</v>
      </c>
      <c r="U486" s="49">
        <v>4476.7430599999998</v>
      </c>
      <c r="V486" s="49">
        <v>7.0399999999999998E-4</v>
      </c>
      <c r="W486" s="49">
        <v>1.725E-3</v>
      </c>
      <c r="X486" s="49">
        <v>2.1098699999999999</v>
      </c>
      <c r="Y486" s="49">
        <v>0.20833333333333334</v>
      </c>
      <c r="Z486" s="49">
        <v>0.55555555555555558</v>
      </c>
      <c r="AA486" s="71">
        <v>486</v>
      </c>
      <c r="AB486" s="71"/>
      <c r="AC486" s="72"/>
      <c r="AD486" s="78" t="s">
        <v>6983</v>
      </c>
      <c r="AE486" s="78">
        <v>16409</v>
      </c>
      <c r="AF486" s="78">
        <v>26521</v>
      </c>
      <c r="AG486" s="78">
        <v>34268</v>
      </c>
      <c r="AH486" s="78">
        <v>9984</v>
      </c>
      <c r="AI486" s="78">
        <v>-14400</v>
      </c>
      <c r="AJ486" s="78" t="s">
        <v>7710</v>
      </c>
      <c r="AK486" s="78" t="s">
        <v>6429</v>
      </c>
      <c r="AL486" s="82" t="s">
        <v>8789</v>
      </c>
      <c r="AM486" s="78" t="s">
        <v>9005</v>
      </c>
      <c r="AN486" s="80">
        <v>41521.884664351855</v>
      </c>
      <c r="AO486" s="82" t="s">
        <v>9471</v>
      </c>
      <c r="AP486" s="78" t="b">
        <v>0</v>
      </c>
      <c r="AQ486" s="78" t="b">
        <v>0</v>
      </c>
      <c r="AR486" s="78" t="b">
        <v>1</v>
      </c>
      <c r="AS486" s="78" t="s">
        <v>6304</v>
      </c>
      <c r="AT486" s="78">
        <v>1151</v>
      </c>
      <c r="AU486" s="82" t="s">
        <v>9928</v>
      </c>
      <c r="AV486" s="78" t="b">
        <v>0</v>
      </c>
      <c r="AW486" s="78" t="s">
        <v>10419</v>
      </c>
      <c r="AX486" s="82" t="s">
        <v>10903</v>
      </c>
      <c r="AY486" s="78" t="s">
        <v>66</v>
      </c>
      <c r="AZ486" s="78" t="str">
        <f>REPLACE(INDEX(GroupVertices[Group], MATCH(Vertices[[#This Row],[Vertex]],GroupVertices[Vertex],0)),1,1,"")</f>
        <v>3</v>
      </c>
      <c r="BA486" s="48" t="s">
        <v>12905</v>
      </c>
      <c r="BB486" s="48" t="s">
        <v>12905</v>
      </c>
      <c r="BC486" s="48" t="s">
        <v>12946</v>
      </c>
      <c r="BD486" s="48" t="s">
        <v>2502</v>
      </c>
      <c r="BE486" s="48" t="s">
        <v>13076</v>
      </c>
      <c r="BF486" s="48" t="s">
        <v>13154</v>
      </c>
      <c r="BG486" s="120" t="s">
        <v>13449</v>
      </c>
      <c r="BH486" s="120" t="s">
        <v>13675</v>
      </c>
      <c r="BI486" s="120" t="s">
        <v>13970</v>
      </c>
      <c r="BJ486" s="120" t="s">
        <v>13970</v>
      </c>
      <c r="BK486" s="120">
        <v>5</v>
      </c>
      <c r="BL486" s="123">
        <v>3.8461538461538463</v>
      </c>
      <c r="BM486" s="120">
        <v>2</v>
      </c>
      <c r="BN486" s="123">
        <v>1.5384615384615385</v>
      </c>
      <c r="BO486" s="120">
        <v>0</v>
      </c>
      <c r="BP486" s="123">
        <v>0</v>
      </c>
      <c r="BQ486" s="120">
        <v>123</v>
      </c>
      <c r="BR486" s="123">
        <v>94.615384615384613</v>
      </c>
      <c r="BS486" s="120">
        <v>130</v>
      </c>
      <c r="BT486" s="2"/>
      <c r="BU486" s="3"/>
      <c r="BV486" s="3"/>
      <c r="BW486" s="3"/>
      <c r="BX486" s="3"/>
    </row>
    <row r="487" spans="1:76" x14ac:dyDescent="0.25">
      <c r="A487" s="64" t="s">
        <v>538</v>
      </c>
      <c r="B487" s="65"/>
      <c r="C487" s="65" t="s">
        <v>64</v>
      </c>
      <c r="D487" s="66">
        <v>177.79072123214596</v>
      </c>
      <c r="E487" s="68"/>
      <c r="F487" s="100" t="s">
        <v>3709</v>
      </c>
      <c r="G487" s="65"/>
      <c r="H487" s="69" t="s">
        <v>538</v>
      </c>
      <c r="I487" s="70"/>
      <c r="J487" s="70"/>
      <c r="K487" s="69" t="s">
        <v>11692</v>
      </c>
      <c r="L487" s="73">
        <v>1</v>
      </c>
      <c r="M487" s="74">
        <v>3170.844482421875</v>
      </c>
      <c r="N487" s="74">
        <v>9287.3740234375</v>
      </c>
      <c r="O487" s="75"/>
      <c r="P487" s="76"/>
      <c r="Q487" s="76"/>
      <c r="R487" s="86"/>
      <c r="S487" s="48">
        <v>1</v>
      </c>
      <c r="T487" s="48">
        <v>1</v>
      </c>
      <c r="U487" s="49">
        <v>0</v>
      </c>
      <c r="V487" s="49">
        <v>5.6700000000000001E-4</v>
      </c>
      <c r="W487" s="49">
        <v>1.6100000000000001E-4</v>
      </c>
      <c r="X487" s="49">
        <v>0.34926600000000002</v>
      </c>
      <c r="Y487" s="49">
        <v>0</v>
      </c>
      <c r="Z487" s="49">
        <v>1</v>
      </c>
      <c r="AA487" s="71">
        <v>487</v>
      </c>
      <c r="AB487" s="71"/>
      <c r="AC487" s="72"/>
      <c r="AD487" s="78" t="s">
        <v>6984</v>
      </c>
      <c r="AE487" s="78">
        <v>44939</v>
      </c>
      <c r="AF487" s="78">
        <v>50318</v>
      </c>
      <c r="AG487" s="78">
        <v>36862</v>
      </c>
      <c r="AH487" s="78">
        <v>6055</v>
      </c>
      <c r="AI487" s="78">
        <v>-14400</v>
      </c>
      <c r="AJ487" s="78" t="s">
        <v>7711</v>
      </c>
      <c r="AK487" s="78" t="s">
        <v>7999</v>
      </c>
      <c r="AL487" s="82" t="s">
        <v>8790</v>
      </c>
      <c r="AM487" s="78" t="s">
        <v>9005</v>
      </c>
      <c r="AN487" s="80">
        <v>40936.178865740738</v>
      </c>
      <c r="AO487" s="82" t="s">
        <v>9472</v>
      </c>
      <c r="AP487" s="78" t="b">
        <v>1</v>
      </c>
      <c r="AQ487" s="78" t="b">
        <v>0</v>
      </c>
      <c r="AR487" s="78" t="b">
        <v>0</v>
      </c>
      <c r="AS487" s="78" t="s">
        <v>6304</v>
      </c>
      <c r="AT487" s="78">
        <v>1919</v>
      </c>
      <c r="AU487" s="82" t="s">
        <v>9742</v>
      </c>
      <c r="AV487" s="78" t="b">
        <v>0</v>
      </c>
      <c r="AW487" s="78" t="s">
        <v>10419</v>
      </c>
      <c r="AX487" s="82" t="s">
        <v>10904</v>
      </c>
      <c r="AY487" s="78" t="s">
        <v>66</v>
      </c>
      <c r="AZ487" s="78" t="str">
        <f>REPLACE(INDEX(GroupVertices[Group], MATCH(Vertices[[#This Row],[Vertex]],GroupVertices[Vertex],0)),1,1,"")</f>
        <v>3</v>
      </c>
      <c r="BA487" s="48" t="s">
        <v>2205</v>
      </c>
      <c r="BB487" s="48" t="s">
        <v>2205</v>
      </c>
      <c r="BC487" s="48" t="s">
        <v>2510</v>
      </c>
      <c r="BD487" s="48" t="s">
        <v>2510</v>
      </c>
      <c r="BE487" s="48" t="s">
        <v>2849</v>
      </c>
      <c r="BF487" s="48" t="s">
        <v>2849</v>
      </c>
      <c r="BG487" s="120" t="s">
        <v>13450</v>
      </c>
      <c r="BH487" s="120" t="s">
        <v>13450</v>
      </c>
      <c r="BI487" s="120" t="s">
        <v>13971</v>
      </c>
      <c r="BJ487" s="120" t="s">
        <v>13971</v>
      </c>
      <c r="BK487" s="120">
        <v>1</v>
      </c>
      <c r="BL487" s="123">
        <v>8.3333333333333339</v>
      </c>
      <c r="BM487" s="120">
        <v>0</v>
      </c>
      <c r="BN487" s="123">
        <v>0</v>
      </c>
      <c r="BO487" s="120">
        <v>0</v>
      </c>
      <c r="BP487" s="123">
        <v>0</v>
      </c>
      <c r="BQ487" s="120">
        <v>11</v>
      </c>
      <c r="BR487" s="123">
        <v>91.666666666666671</v>
      </c>
      <c r="BS487" s="120">
        <v>12</v>
      </c>
      <c r="BT487" s="2"/>
      <c r="BU487" s="3"/>
      <c r="BV487" s="3"/>
      <c r="BW487" s="3"/>
      <c r="BX487" s="3"/>
    </row>
    <row r="488" spans="1:76" x14ac:dyDescent="0.25">
      <c r="A488" s="64" t="s">
        <v>539</v>
      </c>
      <c r="B488" s="65"/>
      <c r="C488" s="65" t="s">
        <v>64</v>
      </c>
      <c r="D488" s="66">
        <v>163.38488121144442</v>
      </c>
      <c r="E488" s="68"/>
      <c r="F488" s="100" t="s">
        <v>10274</v>
      </c>
      <c r="G488" s="65"/>
      <c r="H488" s="69" t="s">
        <v>539</v>
      </c>
      <c r="I488" s="70"/>
      <c r="J488" s="70"/>
      <c r="K488" s="69" t="s">
        <v>11693</v>
      </c>
      <c r="L488" s="73">
        <v>1</v>
      </c>
      <c r="M488" s="74">
        <v>3755.29443359375</v>
      </c>
      <c r="N488" s="74">
        <v>6565.302734375</v>
      </c>
      <c r="O488" s="75"/>
      <c r="P488" s="76"/>
      <c r="Q488" s="76"/>
      <c r="R488" s="86"/>
      <c r="S488" s="48">
        <v>0</v>
      </c>
      <c r="T488" s="48">
        <v>1</v>
      </c>
      <c r="U488" s="49">
        <v>0</v>
      </c>
      <c r="V488" s="49">
        <v>5.44E-4</v>
      </c>
      <c r="W488" s="49">
        <v>1.07E-4</v>
      </c>
      <c r="X488" s="49">
        <v>0.35322900000000002</v>
      </c>
      <c r="Y488" s="49">
        <v>0</v>
      </c>
      <c r="Z488" s="49">
        <v>0</v>
      </c>
      <c r="AA488" s="71">
        <v>488</v>
      </c>
      <c r="AB488" s="71"/>
      <c r="AC488" s="72"/>
      <c r="AD488" s="78" t="s">
        <v>6985</v>
      </c>
      <c r="AE488" s="78">
        <v>1408</v>
      </c>
      <c r="AF488" s="78">
        <v>4413</v>
      </c>
      <c r="AG488" s="78">
        <v>8253</v>
      </c>
      <c r="AH488" s="78">
        <v>1428</v>
      </c>
      <c r="AI488" s="78">
        <v>-25200</v>
      </c>
      <c r="AJ488" s="78" t="s">
        <v>7712</v>
      </c>
      <c r="AK488" s="78" t="s">
        <v>8278</v>
      </c>
      <c r="AL488" s="82" t="s">
        <v>8791</v>
      </c>
      <c r="AM488" s="78" t="s">
        <v>9004</v>
      </c>
      <c r="AN488" s="80">
        <v>39924.803993055553</v>
      </c>
      <c r="AO488" s="82" t="s">
        <v>9473</v>
      </c>
      <c r="AP488" s="78" t="b">
        <v>0</v>
      </c>
      <c r="AQ488" s="78" t="b">
        <v>0</v>
      </c>
      <c r="AR488" s="78" t="b">
        <v>1</v>
      </c>
      <c r="AS488" s="78" t="s">
        <v>6304</v>
      </c>
      <c r="AT488" s="78">
        <v>415</v>
      </c>
      <c r="AU488" s="82" t="s">
        <v>9929</v>
      </c>
      <c r="AV488" s="78" t="b">
        <v>0</v>
      </c>
      <c r="AW488" s="78" t="s">
        <v>10419</v>
      </c>
      <c r="AX488" s="82" t="s">
        <v>10905</v>
      </c>
      <c r="AY488" s="78" t="s">
        <v>66</v>
      </c>
      <c r="AZ488" s="78" t="str">
        <f>REPLACE(INDEX(GroupVertices[Group], MATCH(Vertices[[#This Row],[Vertex]],GroupVertices[Vertex],0)),1,1,"")</f>
        <v>3</v>
      </c>
      <c r="BA488" s="48" t="s">
        <v>2206</v>
      </c>
      <c r="BB488" s="48" t="s">
        <v>2206</v>
      </c>
      <c r="BC488" s="48" t="s">
        <v>2585</v>
      </c>
      <c r="BD488" s="48" t="s">
        <v>2585</v>
      </c>
      <c r="BE488" s="48" t="s">
        <v>2850</v>
      </c>
      <c r="BF488" s="48" t="s">
        <v>2850</v>
      </c>
      <c r="BG488" s="120" t="s">
        <v>13451</v>
      </c>
      <c r="BH488" s="120" t="s">
        <v>13451</v>
      </c>
      <c r="BI488" s="120" t="s">
        <v>13972</v>
      </c>
      <c r="BJ488" s="120" t="s">
        <v>13972</v>
      </c>
      <c r="BK488" s="120">
        <v>0</v>
      </c>
      <c r="BL488" s="123">
        <v>0</v>
      </c>
      <c r="BM488" s="120">
        <v>0</v>
      </c>
      <c r="BN488" s="123">
        <v>0</v>
      </c>
      <c r="BO488" s="120">
        <v>0</v>
      </c>
      <c r="BP488" s="123">
        <v>0</v>
      </c>
      <c r="BQ488" s="120">
        <v>10</v>
      </c>
      <c r="BR488" s="123">
        <v>100</v>
      </c>
      <c r="BS488" s="120">
        <v>10</v>
      </c>
      <c r="BT488" s="2"/>
      <c r="BU488" s="3"/>
      <c r="BV488" s="3"/>
      <c r="BW488" s="3"/>
      <c r="BX488" s="3"/>
    </row>
    <row r="489" spans="1:76" x14ac:dyDescent="0.25">
      <c r="A489" s="64" t="s">
        <v>540</v>
      </c>
      <c r="B489" s="65"/>
      <c r="C489" s="65" t="s">
        <v>64</v>
      </c>
      <c r="D489" s="66">
        <v>163.35663754295811</v>
      </c>
      <c r="E489" s="68"/>
      <c r="F489" s="100" t="s">
        <v>3710</v>
      </c>
      <c r="G489" s="65"/>
      <c r="H489" s="69" t="s">
        <v>540</v>
      </c>
      <c r="I489" s="70"/>
      <c r="J489" s="70"/>
      <c r="K489" s="69" t="s">
        <v>11694</v>
      </c>
      <c r="L489" s="73">
        <v>1</v>
      </c>
      <c r="M489" s="74">
        <v>308.2862548828125</v>
      </c>
      <c r="N489" s="74">
        <v>9433.8154296875</v>
      </c>
      <c r="O489" s="75"/>
      <c r="P489" s="76"/>
      <c r="Q489" s="76"/>
      <c r="R489" s="86"/>
      <c r="S489" s="48">
        <v>1</v>
      </c>
      <c r="T489" s="48">
        <v>1</v>
      </c>
      <c r="U489" s="49">
        <v>0</v>
      </c>
      <c r="V489" s="49">
        <v>0</v>
      </c>
      <c r="W489" s="49">
        <v>0</v>
      </c>
      <c r="X489" s="49">
        <v>0.99999899999999997</v>
      </c>
      <c r="Y489" s="49">
        <v>0</v>
      </c>
      <c r="Z489" s="49" t="s">
        <v>15767</v>
      </c>
      <c r="AA489" s="71">
        <v>489</v>
      </c>
      <c r="AB489" s="71"/>
      <c r="AC489" s="72"/>
      <c r="AD489" s="78" t="s">
        <v>6986</v>
      </c>
      <c r="AE489" s="78">
        <v>2964</v>
      </c>
      <c r="AF489" s="78">
        <v>4323</v>
      </c>
      <c r="AG489" s="78">
        <v>6019</v>
      </c>
      <c r="AH489" s="78">
        <v>820</v>
      </c>
      <c r="AI489" s="78">
        <v>0</v>
      </c>
      <c r="AJ489" s="78" t="s">
        <v>7713</v>
      </c>
      <c r="AK489" s="78" t="s">
        <v>8279</v>
      </c>
      <c r="AL489" s="82" t="s">
        <v>8792</v>
      </c>
      <c r="AM489" s="78" t="s">
        <v>7997</v>
      </c>
      <c r="AN489" s="80">
        <v>39945.379965277774</v>
      </c>
      <c r="AO489" s="82" t="s">
        <v>9474</v>
      </c>
      <c r="AP489" s="78" t="b">
        <v>0</v>
      </c>
      <c r="AQ489" s="78" t="b">
        <v>0</v>
      </c>
      <c r="AR489" s="78" t="b">
        <v>1</v>
      </c>
      <c r="AS489" s="78" t="s">
        <v>6304</v>
      </c>
      <c r="AT489" s="78">
        <v>184</v>
      </c>
      <c r="AU489" s="82" t="s">
        <v>9930</v>
      </c>
      <c r="AV489" s="78" t="b">
        <v>0</v>
      </c>
      <c r="AW489" s="78" t="s">
        <v>10419</v>
      </c>
      <c r="AX489" s="82" t="s">
        <v>10906</v>
      </c>
      <c r="AY489" s="78" t="s">
        <v>66</v>
      </c>
      <c r="AZ489" s="78" t="str">
        <f>REPLACE(INDEX(GroupVertices[Group], MATCH(Vertices[[#This Row],[Vertex]],GroupVertices[Vertex],0)),1,1,"")</f>
        <v>1</v>
      </c>
      <c r="BA489" s="48" t="s">
        <v>2207</v>
      </c>
      <c r="BB489" s="48" t="s">
        <v>2207</v>
      </c>
      <c r="BC489" s="48" t="s">
        <v>2586</v>
      </c>
      <c r="BD489" s="48" t="s">
        <v>2586</v>
      </c>
      <c r="BE489" s="48" t="s">
        <v>731</v>
      </c>
      <c r="BF489" s="48" t="s">
        <v>731</v>
      </c>
      <c r="BG489" s="120" t="s">
        <v>13452</v>
      </c>
      <c r="BH489" s="120" t="s">
        <v>13452</v>
      </c>
      <c r="BI489" s="120" t="s">
        <v>13973</v>
      </c>
      <c r="BJ489" s="120" t="s">
        <v>13973</v>
      </c>
      <c r="BK489" s="120">
        <v>1</v>
      </c>
      <c r="BL489" s="123">
        <v>16.666666666666668</v>
      </c>
      <c r="BM489" s="120">
        <v>0</v>
      </c>
      <c r="BN489" s="123">
        <v>0</v>
      </c>
      <c r="BO489" s="120">
        <v>0</v>
      </c>
      <c r="BP489" s="123">
        <v>0</v>
      </c>
      <c r="BQ489" s="120">
        <v>5</v>
      </c>
      <c r="BR489" s="123">
        <v>83.333333333333329</v>
      </c>
      <c r="BS489" s="120">
        <v>6</v>
      </c>
      <c r="BT489" s="2"/>
      <c r="BU489" s="3"/>
      <c r="BV489" s="3"/>
      <c r="BW489" s="3"/>
      <c r="BX489" s="3"/>
    </row>
    <row r="490" spans="1:76" x14ac:dyDescent="0.25">
      <c r="A490" s="64" t="s">
        <v>541</v>
      </c>
      <c r="B490" s="65"/>
      <c r="C490" s="65" t="s">
        <v>64</v>
      </c>
      <c r="D490" s="66">
        <v>162.00972837470084</v>
      </c>
      <c r="E490" s="68"/>
      <c r="F490" s="100" t="s">
        <v>3522</v>
      </c>
      <c r="G490" s="65"/>
      <c r="H490" s="69" t="s">
        <v>541</v>
      </c>
      <c r="I490" s="70"/>
      <c r="J490" s="70"/>
      <c r="K490" s="69" t="s">
        <v>11695</v>
      </c>
      <c r="L490" s="73">
        <v>1</v>
      </c>
      <c r="M490" s="74">
        <v>8431.8232421875</v>
      </c>
      <c r="N490" s="74">
        <v>6822.84716796875</v>
      </c>
      <c r="O490" s="75"/>
      <c r="P490" s="76"/>
      <c r="Q490" s="76"/>
      <c r="R490" s="86"/>
      <c r="S490" s="48">
        <v>0</v>
      </c>
      <c r="T490" s="48">
        <v>2</v>
      </c>
      <c r="U490" s="49">
        <v>0</v>
      </c>
      <c r="V490" s="49">
        <v>0.16666700000000001</v>
      </c>
      <c r="W490" s="49">
        <v>0</v>
      </c>
      <c r="X490" s="49">
        <v>0.74045799999999995</v>
      </c>
      <c r="Y490" s="49">
        <v>0.5</v>
      </c>
      <c r="Z490" s="49">
        <v>0</v>
      </c>
      <c r="AA490" s="71">
        <v>490</v>
      </c>
      <c r="AB490" s="71"/>
      <c r="AC490" s="72"/>
      <c r="AD490" s="78" t="s">
        <v>6987</v>
      </c>
      <c r="AE490" s="78">
        <v>88</v>
      </c>
      <c r="AF490" s="78">
        <v>31</v>
      </c>
      <c r="AG490" s="78">
        <v>454</v>
      </c>
      <c r="AH490" s="78">
        <v>376</v>
      </c>
      <c r="AI490" s="78"/>
      <c r="AJ490" s="78" t="s">
        <v>7714</v>
      </c>
      <c r="AK490" s="78" t="s">
        <v>8280</v>
      </c>
      <c r="AL490" s="78"/>
      <c r="AM490" s="78"/>
      <c r="AN490" s="80">
        <v>43026.349687499998</v>
      </c>
      <c r="AO490" s="78"/>
      <c r="AP490" s="78" t="b">
        <v>1</v>
      </c>
      <c r="AQ490" s="78" t="b">
        <v>1</v>
      </c>
      <c r="AR490" s="78" t="b">
        <v>0</v>
      </c>
      <c r="AS490" s="78" t="s">
        <v>6305</v>
      </c>
      <c r="AT490" s="78">
        <v>1</v>
      </c>
      <c r="AU490" s="78"/>
      <c r="AV490" s="78" t="b">
        <v>0</v>
      </c>
      <c r="AW490" s="78" t="s">
        <v>10419</v>
      </c>
      <c r="AX490" s="82" t="s">
        <v>10907</v>
      </c>
      <c r="AY490" s="78" t="s">
        <v>66</v>
      </c>
      <c r="AZ490" s="78" t="str">
        <f>REPLACE(INDEX(GroupVertices[Group], MATCH(Vertices[[#This Row],[Vertex]],GroupVertices[Vertex],0)),1,1,"")</f>
        <v>26</v>
      </c>
      <c r="BA490" s="48"/>
      <c r="BB490" s="48"/>
      <c r="BC490" s="48"/>
      <c r="BD490" s="48"/>
      <c r="BE490" s="48" t="s">
        <v>2851</v>
      </c>
      <c r="BF490" s="48" t="s">
        <v>2851</v>
      </c>
      <c r="BG490" s="120" t="s">
        <v>13453</v>
      </c>
      <c r="BH490" s="120" t="s">
        <v>13453</v>
      </c>
      <c r="BI490" s="120" t="s">
        <v>13974</v>
      </c>
      <c r="BJ490" s="120" t="s">
        <v>13974</v>
      </c>
      <c r="BK490" s="120">
        <v>0</v>
      </c>
      <c r="BL490" s="123">
        <v>0</v>
      </c>
      <c r="BM490" s="120">
        <v>0</v>
      </c>
      <c r="BN490" s="123">
        <v>0</v>
      </c>
      <c r="BO490" s="120">
        <v>0</v>
      </c>
      <c r="BP490" s="123">
        <v>0</v>
      </c>
      <c r="BQ490" s="120">
        <v>17</v>
      </c>
      <c r="BR490" s="123">
        <v>100</v>
      </c>
      <c r="BS490" s="120">
        <v>17</v>
      </c>
      <c r="BT490" s="2"/>
      <c r="BU490" s="3"/>
      <c r="BV490" s="3"/>
      <c r="BW490" s="3"/>
      <c r="BX490" s="3"/>
    </row>
    <row r="491" spans="1:76" x14ac:dyDescent="0.25">
      <c r="A491" s="64" t="s">
        <v>902</v>
      </c>
      <c r="B491" s="65"/>
      <c r="C491" s="65" t="s">
        <v>64</v>
      </c>
      <c r="D491" s="66">
        <v>162.0222811162503</v>
      </c>
      <c r="E491" s="68"/>
      <c r="F491" s="100" t="s">
        <v>10275</v>
      </c>
      <c r="G491" s="65"/>
      <c r="H491" s="69" t="s">
        <v>902</v>
      </c>
      <c r="I491" s="70"/>
      <c r="J491" s="70"/>
      <c r="K491" s="69" t="s">
        <v>11696</v>
      </c>
      <c r="L491" s="73">
        <v>1.4987193187103831</v>
      </c>
      <c r="M491" s="74">
        <v>8443.3779296875</v>
      </c>
      <c r="N491" s="74">
        <v>6307.1923828125</v>
      </c>
      <c r="O491" s="75"/>
      <c r="P491" s="76"/>
      <c r="Q491" s="76"/>
      <c r="R491" s="86"/>
      <c r="S491" s="48">
        <v>4</v>
      </c>
      <c r="T491" s="48">
        <v>0</v>
      </c>
      <c r="U491" s="49">
        <v>3</v>
      </c>
      <c r="V491" s="49">
        <v>0.25</v>
      </c>
      <c r="W491" s="49">
        <v>0</v>
      </c>
      <c r="X491" s="49">
        <v>1.3893120000000001</v>
      </c>
      <c r="Y491" s="49">
        <v>0.25</v>
      </c>
      <c r="Z491" s="49">
        <v>0</v>
      </c>
      <c r="AA491" s="71">
        <v>491</v>
      </c>
      <c r="AB491" s="71"/>
      <c r="AC491" s="72"/>
      <c r="AD491" s="78" t="s">
        <v>6988</v>
      </c>
      <c r="AE491" s="78">
        <v>65</v>
      </c>
      <c r="AF491" s="78">
        <v>71</v>
      </c>
      <c r="AG491" s="78">
        <v>15</v>
      </c>
      <c r="AH491" s="78">
        <v>74</v>
      </c>
      <c r="AI491" s="78">
        <v>3600</v>
      </c>
      <c r="AJ491" s="78"/>
      <c r="AK491" s="78"/>
      <c r="AL491" s="78"/>
      <c r="AM491" s="78" t="s">
        <v>8068</v>
      </c>
      <c r="AN491" s="80">
        <v>43055.568877314814</v>
      </c>
      <c r="AO491" s="82" t="s">
        <v>9475</v>
      </c>
      <c r="AP491" s="78" t="b">
        <v>1</v>
      </c>
      <c r="AQ491" s="78" t="b">
        <v>0</v>
      </c>
      <c r="AR491" s="78" t="b">
        <v>0</v>
      </c>
      <c r="AS491" s="78" t="s">
        <v>6305</v>
      </c>
      <c r="AT491" s="78">
        <v>1</v>
      </c>
      <c r="AU491" s="78"/>
      <c r="AV491" s="78" t="b">
        <v>0</v>
      </c>
      <c r="AW491" s="78" t="s">
        <v>10419</v>
      </c>
      <c r="AX491" s="82" t="s">
        <v>10908</v>
      </c>
      <c r="AY491" s="78" t="s">
        <v>65</v>
      </c>
      <c r="AZ491" s="78" t="str">
        <f>REPLACE(INDEX(GroupVertices[Group], MATCH(Vertices[[#This Row],[Vertex]],GroupVertices[Vertex],0)),1,1,"")</f>
        <v>26</v>
      </c>
      <c r="BA491" s="48"/>
      <c r="BB491" s="48"/>
      <c r="BC491" s="48"/>
      <c r="BD491" s="48"/>
      <c r="BE491" s="48"/>
      <c r="BF491" s="48"/>
      <c r="BG491" s="48"/>
      <c r="BH491" s="48"/>
      <c r="BI491" s="48"/>
      <c r="BJ491" s="48"/>
      <c r="BK491" s="48"/>
      <c r="BL491" s="49"/>
      <c r="BM491" s="48"/>
      <c r="BN491" s="49"/>
      <c r="BO491" s="48"/>
      <c r="BP491" s="49"/>
      <c r="BQ491" s="48"/>
      <c r="BR491" s="49"/>
      <c r="BS491" s="48"/>
      <c r="BT491" s="2"/>
      <c r="BU491" s="3"/>
      <c r="BV491" s="3"/>
      <c r="BW491" s="3"/>
      <c r="BX491" s="3"/>
    </row>
    <row r="492" spans="1:76" x14ac:dyDescent="0.25">
      <c r="A492" s="64" t="s">
        <v>558</v>
      </c>
      <c r="B492" s="65"/>
      <c r="C492" s="65" t="s">
        <v>64</v>
      </c>
      <c r="D492" s="66">
        <v>162.00376582246483</v>
      </c>
      <c r="E492" s="68"/>
      <c r="F492" s="100" t="s">
        <v>10276</v>
      </c>
      <c r="G492" s="65"/>
      <c r="H492" s="69" t="s">
        <v>558</v>
      </c>
      <c r="I492" s="70"/>
      <c r="J492" s="70"/>
      <c r="K492" s="69" t="s">
        <v>11697</v>
      </c>
      <c r="L492" s="73">
        <v>1.4987193187103831</v>
      </c>
      <c r="M492" s="74">
        <v>8511.6337890625</v>
      </c>
      <c r="N492" s="74">
        <v>6516.640625</v>
      </c>
      <c r="O492" s="75"/>
      <c r="P492" s="76"/>
      <c r="Q492" s="76"/>
      <c r="R492" s="86"/>
      <c r="S492" s="48">
        <v>3</v>
      </c>
      <c r="T492" s="48">
        <v>1</v>
      </c>
      <c r="U492" s="49">
        <v>3</v>
      </c>
      <c r="V492" s="49">
        <v>0.25</v>
      </c>
      <c r="W492" s="49">
        <v>0</v>
      </c>
      <c r="X492" s="49">
        <v>1.3893120000000001</v>
      </c>
      <c r="Y492" s="49">
        <v>0.25</v>
      </c>
      <c r="Z492" s="49">
        <v>0</v>
      </c>
      <c r="AA492" s="71">
        <v>492</v>
      </c>
      <c r="AB492" s="71"/>
      <c r="AC492" s="72"/>
      <c r="AD492" s="78" t="s">
        <v>6989</v>
      </c>
      <c r="AE492" s="78">
        <v>71</v>
      </c>
      <c r="AF492" s="78">
        <v>12</v>
      </c>
      <c r="AG492" s="78">
        <v>27</v>
      </c>
      <c r="AH492" s="78">
        <v>2</v>
      </c>
      <c r="AI492" s="78"/>
      <c r="AJ492" s="78" t="s">
        <v>7715</v>
      </c>
      <c r="AK492" s="78" t="s">
        <v>8281</v>
      </c>
      <c r="AL492" s="78"/>
      <c r="AM492" s="78"/>
      <c r="AN492" s="80">
        <v>43026.433449074073</v>
      </c>
      <c r="AO492" s="78"/>
      <c r="AP492" s="78" t="b">
        <v>1</v>
      </c>
      <c r="AQ492" s="78" t="b">
        <v>0</v>
      </c>
      <c r="AR492" s="78" t="b">
        <v>0</v>
      </c>
      <c r="AS492" s="78" t="s">
        <v>6305</v>
      </c>
      <c r="AT492" s="78">
        <v>0</v>
      </c>
      <c r="AU492" s="78"/>
      <c r="AV492" s="78" t="b">
        <v>0</v>
      </c>
      <c r="AW492" s="78" t="s">
        <v>10419</v>
      </c>
      <c r="AX492" s="82" t="s">
        <v>10909</v>
      </c>
      <c r="AY492" s="78" t="s">
        <v>66</v>
      </c>
      <c r="AZ492" s="78" t="str">
        <f>REPLACE(INDEX(GroupVertices[Group], MATCH(Vertices[[#This Row],[Vertex]],GroupVertices[Vertex],0)),1,1,"")</f>
        <v>26</v>
      </c>
      <c r="BA492" s="48"/>
      <c r="BB492" s="48"/>
      <c r="BC492" s="48"/>
      <c r="BD492" s="48"/>
      <c r="BE492" s="48" t="s">
        <v>2859</v>
      </c>
      <c r="BF492" s="48" t="s">
        <v>2859</v>
      </c>
      <c r="BG492" s="120" t="s">
        <v>13454</v>
      </c>
      <c r="BH492" s="120" t="s">
        <v>13454</v>
      </c>
      <c r="BI492" s="120" t="s">
        <v>13975</v>
      </c>
      <c r="BJ492" s="120" t="s">
        <v>13975</v>
      </c>
      <c r="BK492" s="120">
        <v>0</v>
      </c>
      <c r="BL492" s="123">
        <v>0</v>
      </c>
      <c r="BM492" s="120">
        <v>0</v>
      </c>
      <c r="BN492" s="123">
        <v>0</v>
      </c>
      <c r="BO492" s="120">
        <v>0</v>
      </c>
      <c r="BP492" s="123">
        <v>0</v>
      </c>
      <c r="BQ492" s="120">
        <v>25</v>
      </c>
      <c r="BR492" s="123">
        <v>100</v>
      </c>
      <c r="BS492" s="120">
        <v>25</v>
      </c>
      <c r="BT492" s="2"/>
      <c r="BU492" s="3"/>
      <c r="BV492" s="3"/>
      <c r="BW492" s="3"/>
      <c r="BX492" s="3"/>
    </row>
    <row r="493" spans="1:76" x14ac:dyDescent="0.25">
      <c r="A493" s="64" t="s">
        <v>542</v>
      </c>
      <c r="B493" s="65"/>
      <c r="C493" s="65" t="s">
        <v>64</v>
      </c>
      <c r="D493" s="66">
        <v>162.0034520039261</v>
      </c>
      <c r="E493" s="68"/>
      <c r="F493" s="100" t="s">
        <v>3711</v>
      </c>
      <c r="G493" s="65"/>
      <c r="H493" s="69" t="s">
        <v>542</v>
      </c>
      <c r="I493" s="70"/>
      <c r="J493" s="70"/>
      <c r="K493" s="69" t="s">
        <v>11698</v>
      </c>
      <c r="L493" s="73">
        <v>1</v>
      </c>
      <c r="M493" s="74">
        <v>8680.09375</v>
      </c>
      <c r="N493" s="74">
        <v>6222.9072265625</v>
      </c>
      <c r="O493" s="75"/>
      <c r="P493" s="76"/>
      <c r="Q493" s="76"/>
      <c r="R493" s="86"/>
      <c r="S493" s="48">
        <v>0</v>
      </c>
      <c r="T493" s="48">
        <v>2</v>
      </c>
      <c r="U493" s="49">
        <v>0</v>
      </c>
      <c r="V493" s="49">
        <v>0.16666700000000001</v>
      </c>
      <c r="W493" s="49">
        <v>0</v>
      </c>
      <c r="X493" s="49">
        <v>0.74045799999999995</v>
      </c>
      <c r="Y493" s="49">
        <v>0.5</v>
      </c>
      <c r="Z493" s="49">
        <v>0</v>
      </c>
      <c r="AA493" s="71">
        <v>493</v>
      </c>
      <c r="AB493" s="71"/>
      <c r="AC493" s="72"/>
      <c r="AD493" s="78" t="s">
        <v>6990</v>
      </c>
      <c r="AE493" s="78">
        <v>16</v>
      </c>
      <c r="AF493" s="78">
        <v>11</v>
      </c>
      <c r="AG493" s="78">
        <v>6</v>
      </c>
      <c r="AH493" s="78">
        <v>4</v>
      </c>
      <c r="AI493" s="78"/>
      <c r="AJ493" s="78" t="s">
        <v>7716</v>
      </c>
      <c r="AK493" s="78" t="s">
        <v>8282</v>
      </c>
      <c r="AL493" s="78"/>
      <c r="AM493" s="78"/>
      <c r="AN493" s="80">
        <v>43163.824374999997</v>
      </c>
      <c r="AO493" s="78"/>
      <c r="AP493" s="78" t="b">
        <v>1</v>
      </c>
      <c r="AQ493" s="78" t="b">
        <v>0</v>
      </c>
      <c r="AR493" s="78" t="b">
        <v>0</v>
      </c>
      <c r="AS493" s="78" t="s">
        <v>6304</v>
      </c>
      <c r="AT493" s="78">
        <v>0</v>
      </c>
      <c r="AU493" s="78"/>
      <c r="AV493" s="78" t="b">
        <v>0</v>
      </c>
      <c r="AW493" s="78" t="s">
        <v>10419</v>
      </c>
      <c r="AX493" s="82" t="s">
        <v>10910</v>
      </c>
      <c r="AY493" s="78" t="s">
        <v>66</v>
      </c>
      <c r="AZ493" s="78" t="str">
        <f>REPLACE(INDEX(GroupVertices[Group], MATCH(Vertices[[#This Row],[Vertex]],GroupVertices[Vertex],0)),1,1,"")</f>
        <v>26</v>
      </c>
      <c r="BA493" s="48"/>
      <c r="BB493" s="48"/>
      <c r="BC493" s="48"/>
      <c r="BD493" s="48"/>
      <c r="BE493" s="48" t="s">
        <v>2851</v>
      </c>
      <c r="BF493" s="48" t="s">
        <v>2851</v>
      </c>
      <c r="BG493" s="120" t="s">
        <v>13453</v>
      </c>
      <c r="BH493" s="120" t="s">
        <v>13453</v>
      </c>
      <c r="BI493" s="120" t="s">
        <v>13974</v>
      </c>
      <c r="BJ493" s="120" t="s">
        <v>13974</v>
      </c>
      <c r="BK493" s="120">
        <v>0</v>
      </c>
      <c r="BL493" s="123">
        <v>0</v>
      </c>
      <c r="BM493" s="120">
        <v>0</v>
      </c>
      <c r="BN493" s="123">
        <v>0</v>
      </c>
      <c r="BO493" s="120">
        <v>0</v>
      </c>
      <c r="BP493" s="123">
        <v>0</v>
      </c>
      <c r="BQ493" s="120">
        <v>17</v>
      </c>
      <c r="BR493" s="123">
        <v>100</v>
      </c>
      <c r="BS493" s="120">
        <v>17</v>
      </c>
      <c r="BT493" s="2"/>
      <c r="BU493" s="3"/>
      <c r="BV493" s="3"/>
      <c r="BW493" s="3"/>
      <c r="BX493" s="3"/>
    </row>
    <row r="494" spans="1:76" x14ac:dyDescent="0.25">
      <c r="A494" s="64" t="s">
        <v>543</v>
      </c>
      <c r="B494" s="65"/>
      <c r="C494" s="65" t="s">
        <v>64</v>
      </c>
      <c r="D494" s="66">
        <v>163.65319606206418</v>
      </c>
      <c r="E494" s="68"/>
      <c r="F494" s="100" t="s">
        <v>10277</v>
      </c>
      <c r="G494" s="65"/>
      <c r="H494" s="69" t="s">
        <v>543</v>
      </c>
      <c r="I494" s="70"/>
      <c r="J494" s="70"/>
      <c r="K494" s="69" t="s">
        <v>11699</v>
      </c>
      <c r="L494" s="73">
        <v>1</v>
      </c>
      <c r="M494" s="74">
        <v>535.0341796875</v>
      </c>
      <c r="N494" s="74">
        <v>9433.8154296875</v>
      </c>
      <c r="O494" s="75"/>
      <c r="P494" s="76"/>
      <c r="Q494" s="76"/>
      <c r="R494" s="86"/>
      <c r="S494" s="48">
        <v>1</v>
      </c>
      <c r="T494" s="48">
        <v>1</v>
      </c>
      <c r="U494" s="49">
        <v>0</v>
      </c>
      <c r="V494" s="49">
        <v>0</v>
      </c>
      <c r="W494" s="49">
        <v>0</v>
      </c>
      <c r="X494" s="49">
        <v>0.99999899999999997</v>
      </c>
      <c r="Y494" s="49">
        <v>0</v>
      </c>
      <c r="Z494" s="49" t="s">
        <v>15767</v>
      </c>
      <c r="AA494" s="71">
        <v>494</v>
      </c>
      <c r="AB494" s="71"/>
      <c r="AC494" s="72"/>
      <c r="AD494" s="78" t="s">
        <v>6991</v>
      </c>
      <c r="AE494" s="78">
        <v>3537</v>
      </c>
      <c r="AF494" s="78">
        <v>5268</v>
      </c>
      <c r="AG494" s="78">
        <v>4934</v>
      </c>
      <c r="AH494" s="78">
        <v>171</v>
      </c>
      <c r="AI494" s="78">
        <v>3600</v>
      </c>
      <c r="AJ494" s="78" t="s">
        <v>7717</v>
      </c>
      <c r="AK494" s="78" t="s">
        <v>8019</v>
      </c>
      <c r="AL494" s="82" t="s">
        <v>8793</v>
      </c>
      <c r="AM494" s="78" t="s">
        <v>8068</v>
      </c>
      <c r="AN494" s="80">
        <v>39922.510763888888</v>
      </c>
      <c r="AO494" s="82" t="s">
        <v>9476</v>
      </c>
      <c r="AP494" s="78" t="b">
        <v>0</v>
      </c>
      <c r="AQ494" s="78" t="b">
        <v>0</v>
      </c>
      <c r="AR494" s="78" t="b">
        <v>1</v>
      </c>
      <c r="AS494" s="78" t="s">
        <v>6305</v>
      </c>
      <c r="AT494" s="78">
        <v>660</v>
      </c>
      <c r="AU494" s="82" t="s">
        <v>9931</v>
      </c>
      <c r="AV494" s="78" t="b">
        <v>0</v>
      </c>
      <c r="AW494" s="78" t="s">
        <v>10419</v>
      </c>
      <c r="AX494" s="82" t="s">
        <v>10911</v>
      </c>
      <c r="AY494" s="78" t="s">
        <v>66</v>
      </c>
      <c r="AZ494" s="78" t="str">
        <f>REPLACE(INDEX(GroupVertices[Group], MATCH(Vertices[[#This Row],[Vertex]],GroupVertices[Vertex],0)),1,1,"")</f>
        <v>1</v>
      </c>
      <c r="BA494" s="48" t="s">
        <v>2208</v>
      </c>
      <c r="BB494" s="48" t="s">
        <v>2208</v>
      </c>
      <c r="BC494" s="48" t="s">
        <v>2587</v>
      </c>
      <c r="BD494" s="48" t="s">
        <v>2587</v>
      </c>
      <c r="BE494" s="48" t="s">
        <v>731</v>
      </c>
      <c r="BF494" s="48" t="s">
        <v>731</v>
      </c>
      <c r="BG494" s="120" t="s">
        <v>13455</v>
      </c>
      <c r="BH494" s="120" t="s">
        <v>13455</v>
      </c>
      <c r="BI494" s="120" t="s">
        <v>13976</v>
      </c>
      <c r="BJ494" s="120" t="s">
        <v>13976</v>
      </c>
      <c r="BK494" s="120">
        <v>0</v>
      </c>
      <c r="BL494" s="123">
        <v>0</v>
      </c>
      <c r="BM494" s="120">
        <v>0</v>
      </c>
      <c r="BN494" s="123">
        <v>0</v>
      </c>
      <c r="BO494" s="120">
        <v>0</v>
      </c>
      <c r="BP494" s="123">
        <v>0</v>
      </c>
      <c r="BQ494" s="120">
        <v>7</v>
      </c>
      <c r="BR494" s="123">
        <v>100</v>
      </c>
      <c r="BS494" s="120">
        <v>7</v>
      </c>
      <c r="BT494" s="2"/>
      <c r="BU494" s="3"/>
      <c r="BV494" s="3"/>
      <c r="BW494" s="3"/>
      <c r="BX494" s="3"/>
    </row>
    <row r="495" spans="1:76" x14ac:dyDescent="0.25">
      <c r="A495" s="64" t="s">
        <v>544</v>
      </c>
      <c r="B495" s="65"/>
      <c r="C495" s="65" t="s">
        <v>64</v>
      </c>
      <c r="D495" s="66">
        <v>162.33923784037421</v>
      </c>
      <c r="E495" s="68"/>
      <c r="F495" s="100" t="s">
        <v>10278</v>
      </c>
      <c r="G495" s="65"/>
      <c r="H495" s="69" t="s">
        <v>544</v>
      </c>
      <c r="I495" s="70"/>
      <c r="J495" s="70"/>
      <c r="K495" s="69" t="s">
        <v>11700</v>
      </c>
      <c r="L495" s="73">
        <v>1.166239772903461</v>
      </c>
      <c r="M495" s="74">
        <v>6743.96484375</v>
      </c>
      <c r="N495" s="74">
        <v>5152.42578125</v>
      </c>
      <c r="O495" s="75"/>
      <c r="P495" s="76"/>
      <c r="Q495" s="76"/>
      <c r="R495" s="86"/>
      <c r="S495" s="48">
        <v>0</v>
      </c>
      <c r="T495" s="48">
        <v>2</v>
      </c>
      <c r="U495" s="49">
        <v>1</v>
      </c>
      <c r="V495" s="49">
        <v>0.25</v>
      </c>
      <c r="W495" s="49">
        <v>0</v>
      </c>
      <c r="X495" s="49">
        <v>0.99999899999999997</v>
      </c>
      <c r="Y495" s="49">
        <v>0</v>
      </c>
      <c r="Z495" s="49">
        <v>0</v>
      </c>
      <c r="AA495" s="71">
        <v>495</v>
      </c>
      <c r="AB495" s="71"/>
      <c r="AC495" s="72"/>
      <c r="AD495" s="78" t="s">
        <v>6992</v>
      </c>
      <c r="AE495" s="78">
        <v>519</v>
      </c>
      <c r="AF495" s="78">
        <v>1081</v>
      </c>
      <c r="AG495" s="78">
        <v>2005</v>
      </c>
      <c r="AH495" s="78">
        <v>2749</v>
      </c>
      <c r="AI495" s="78">
        <v>-25200</v>
      </c>
      <c r="AJ495" s="78" t="s">
        <v>7718</v>
      </c>
      <c r="AK495" s="78" t="s">
        <v>8283</v>
      </c>
      <c r="AL495" s="82" t="s">
        <v>8794</v>
      </c>
      <c r="AM495" s="78" t="s">
        <v>9004</v>
      </c>
      <c r="AN495" s="80">
        <v>41210.762719907405</v>
      </c>
      <c r="AO495" s="82" t="s">
        <v>9477</v>
      </c>
      <c r="AP495" s="78" t="b">
        <v>0</v>
      </c>
      <c r="AQ495" s="78" t="b">
        <v>0</v>
      </c>
      <c r="AR495" s="78" t="b">
        <v>1</v>
      </c>
      <c r="AS495" s="78" t="s">
        <v>6304</v>
      </c>
      <c r="AT495" s="78">
        <v>147</v>
      </c>
      <c r="AU495" s="82" t="s">
        <v>9742</v>
      </c>
      <c r="AV495" s="78" t="b">
        <v>0</v>
      </c>
      <c r="AW495" s="78" t="s">
        <v>10419</v>
      </c>
      <c r="AX495" s="82" t="s">
        <v>10912</v>
      </c>
      <c r="AY495" s="78" t="s">
        <v>66</v>
      </c>
      <c r="AZ495" s="78" t="str">
        <f>REPLACE(INDEX(GroupVertices[Group], MATCH(Vertices[[#This Row],[Vertex]],GroupVertices[Vertex],0)),1,1,"")</f>
        <v>32</v>
      </c>
      <c r="BA495" s="48"/>
      <c r="BB495" s="48"/>
      <c r="BC495" s="48"/>
      <c r="BD495" s="48"/>
      <c r="BE495" s="48" t="s">
        <v>2852</v>
      </c>
      <c r="BF495" s="48" t="s">
        <v>2852</v>
      </c>
      <c r="BG495" s="120" t="s">
        <v>13456</v>
      </c>
      <c r="BH495" s="120" t="s">
        <v>13456</v>
      </c>
      <c r="BI495" s="120" t="s">
        <v>13977</v>
      </c>
      <c r="BJ495" s="120" t="s">
        <v>13977</v>
      </c>
      <c r="BK495" s="120">
        <v>0</v>
      </c>
      <c r="BL495" s="123">
        <v>0</v>
      </c>
      <c r="BM495" s="120">
        <v>0</v>
      </c>
      <c r="BN495" s="123">
        <v>0</v>
      </c>
      <c r="BO495" s="120">
        <v>0</v>
      </c>
      <c r="BP495" s="123">
        <v>0</v>
      </c>
      <c r="BQ495" s="120">
        <v>24</v>
      </c>
      <c r="BR495" s="123">
        <v>100</v>
      </c>
      <c r="BS495" s="120">
        <v>24</v>
      </c>
      <c r="BT495" s="2"/>
      <c r="BU495" s="3"/>
      <c r="BV495" s="3"/>
      <c r="BW495" s="3"/>
      <c r="BX495" s="3"/>
    </row>
    <row r="496" spans="1:76" x14ac:dyDescent="0.25">
      <c r="A496" s="64" t="s">
        <v>903</v>
      </c>
      <c r="B496" s="65"/>
      <c r="C496" s="65" t="s">
        <v>64</v>
      </c>
      <c r="D496" s="66">
        <v>162.9932356751012</v>
      </c>
      <c r="E496" s="68"/>
      <c r="F496" s="100" t="s">
        <v>10279</v>
      </c>
      <c r="G496" s="65"/>
      <c r="H496" s="69" t="s">
        <v>903</v>
      </c>
      <c r="I496" s="70"/>
      <c r="J496" s="70"/>
      <c r="K496" s="69" t="s">
        <v>11701</v>
      </c>
      <c r="L496" s="73">
        <v>1.0664959091613844</v>
      </c>
      <c r="M496" s="74">
        <v>7634.064453125</v>
      </c>
      <c r="N496" s="74">
        <v>7622.8916015625</v>
      </c>
      <c r="O496" s="75"/>
      <c r="P496" s="76"/>
      <c r="Q496" s="76"/>
      <c r="R496" s="86"/>
      <c r="S496" s="48">
        <v>3</v>
      </c>
      <c r="T496" s="48">
        <v>0</v>
      </c>
      <c r="U496" s="49">
        <v>0.4</v>
      </c>
      <c r="V496" s="49">
        <v>7.6923000000000005E-2</v>
      </c>
      <c r="W496" s="49">
        <v>0</v>
      </c>
      <c r="X496" s="49">
        <v>0.76425299999999996</v>
      </c>
      <c r="Y496" s="49">
        <v>0.33333333333333331</v>
      </c>
      <c r="Z496" s="49">
        <v>0</v>
      </c>
      <c r="AA496" s="71">
        <v>496</v>
      </c>
      <c r="AB496" s="71"/>
      <c r="AC496" s="72"/>
      <c r="AD496" s="78" t="s">
        <v>6993</v>
      </c>
      <c r="AE496" s="78">
        <v>2086</v>
      </c>
      <c r="AF496" s="78">
        <v>3165</v>
      </c>
      <c r="AG496" s="78">
        <v>5497</v>
      </c>
      <c r="AH496" s="78">
        <v>392</v>
      </c>
      <c r="AI496" s="78">
        <v>3600</v>
      </c>
      <c r="AJ496" s="78" t="s">
        <v>7719</v>
      </c>
      <c r="AK496" s="78" t="s">
        <v>8284</v>
      </c>
      <c r="AL496" s="82" t="s">
        <v>8795</v>
      </c>
      <c r="AM496" s="78" t="s">
        <v>8068</v>
      </c>
      <c r="AN496" s="80">
        <v>41307.842534722222</v>
      </c>
      <c r="AO496" s="82" t="s">
        <v>9478</v>
      </c>
      <c r="AP496" s="78" t="b">
        <v>1</v>
      </c>
      <c r="AQ496" s="78" t="b">
        <v>0</v>
      </c>
      <c r="AR496" s="78" t="b">
        <v>1</v>
      </c>
      <c r="AS496" s="78" t="s">
        <v>6304</v>
      </c>
      <c r="AT496" s="78">
        <v>474</v>
      </c>
      <c r="AU496" s="82" t="s">
        <v>9742</v>
      </c>
      <c r="AV496" s="78" t="b">
        <v>0</v>
      </c>
      <c r="AW496" s="78" t="s">
        <v>10419</v>
      </c>
      <c r="AX496" s="82" t="s">
        <v>10913</v>
      </c>
      <c r="AY496" s="78" t="s">
        <v>65</v>
      </c>
      <c r="AZ496" s="78" t="str">
        <f>REPLACE(INDEX(GroupVertices[Group], MATCH(Vertices[[#This Row],[Vertex]],GroupVertices[Vertex],0)),1,1,"")</f>
        <v>16</v>
      </c>
      <c r="BA496" s="48"/>
      <c r="BB496" s="48"/>
      <c r="BC496" s="48"/>
      <c r="BD496" s="48"/>
      <c r="BE496" s="48"/>
      <c r="BF496" s="48"/>
      <c r="BG496" s="48"/>
      <c r="BH496" s="48"/>
      <c r="BI496" s="48"/>
      <c r="BJ496" s="48"/>
      <c r="BK496" s="48"/>
      <c r="BL496" s="49"/>
      <c r="BM496" s="48"/>
      <c r="BN496" s="49"/>
      <c r="BO496" s="48"/>
      <c r="BP496" s="49"/>
      <c r="BQ496" s="48"/>
      <c r="BR496" s="49"/>
      <c r="BS496" s="48"/>
      <c r="BT496" s="2"/>
      <c r="BU496" s="3"/>
      <c r="BV496" s="3"/>
      <c r="BW496" s="3"/>
      <c r="BX496" s="3"/>
    </row>
    <row r="497" spans="1:76" x14ac:dyDescent="0.25">
      <c r="A497" s="64" t="s">
        <v>546</v>
      </c>
      <c r="B497" s="65"/>
      <c r="C497" s="65" t="s">
        <v>64</v>
      </c>
      <c r="D497" s="66">
        <v>162.13713870142789</v>
      </c>
      <c r="E497" s="68"/>
      <c r="F497" s="100" t="s">
        <v>10280</v>
      </c>
      <c r="G497" s="65"/>
      <c r="H497" s="69" t="s">
        <v>546</v>
      </c>
      <c r="I497" s="70"/>
      <c r="J497" s="70"/>
      <c r="K497" s="69" t="s">
        <v>11702</v>
      </c>
      <c r="L497" s="73">
        <v>2.8286375019380712</v>
      </c>
      <c r="M497" s="74">
        <v>7977.0576171875</v>
      </c>
      <c r="N497" s="74">
        <v>7808.78369140625</v>
      </c>
      <c r="O497" s="75"/>
      <c r="P497" s="76"/>
      <c r="Q497" s="76"/>
      <c r="R497" s="86"/>
      <c r="S497" s="48">
        <v>1</v>
      </c>
      <c r="T497" s="48">
        <v>5</v>
      </c>
      <c r="U497" s="49">
        <v>11</v>
      </c>
      <c r="V497" s="49">
        <v>0.1</v>
      </c>
      <c r="W497" s="49">
        <v>0</v>
      </c>
      <c r="X497" s="49">
        <v>1.4545049999999999</v>
      </c>
      <c r="Y497" s="49">
        <v>0.16666666666666666</v>
      </c>
      <c r="Z497" s="49">
        <v>0</v>
      </c>
      <c r="AA497" s="71">
        <v>497</v>
      </c>
      <c r="AB497" s="71"/>
      <c r="AC497" s="72"/>
      <c r="AD497" s="78" t="s">
        <v>6994</v>
      </c>
      <c r="AE497" s="78">
        <v>350</v>
      </c>
      <c r="AF497" s="78">
        <v>437</v>
      </c>
      <c r="AG497" s="78">
        <v>2163</v>
      </c>
      <c r="AH497" s="78">
        <v>406</v>
      </c>
      <c r="AI497" s="78">
        <v>3600</v>
      </c>
      <c r="AJ497" s="78" t="s">
        <v>7720</v>
      </c>
      <c r="AK497" s="78" t="s">
        <v>8285</v>
      </c>
      <c r="AL497" s="82" t="s">
        <v>8796</v>
      </c>
      <c r="AM497" s="78" t="s">
        <v>8285</v>
      </c>
      <c r="AN497" s="80">
        <v>39974.522696759261</v>
      </c>
      <c r="AO497" s="82" t="s">
        <v>9479</v>
      </c>
      <c r="AP497" s="78" t="b">
        <v>0</v>
      </c>
      <c r="AQ497" s="78" t="b">
        <v>0</v>
      </c>
      <c r="AR497" s="78" t="b">
        <v>1</v>
      </c>
      <c r="AS497" s="78" t="s">
        <v>6304</v>
      </c>
      <c r="AT497" s="78">
        <v>145</v>
      </c>
      <c r="AU497" s="82" t="s">
        <v>9749</v>
      </c>
      <c r="AV497" s="78" t="b">
        <v>0</v>
      </c>
      <c r="AW497" s="78" t="s">
        <v>10419</v>
      </c>
      <c r="AX497" s="82" t="s">
        <v>10914</v>
      </c>
      <c r="AY497" s="78" t="s">
        <v>66</v>
      </c>
      <c r="AZ497" s="78" t="str">
        <f>REPLACE(INDEX(GroupVertices[Group], MATCH(Vertices[[#This Row],[Vertex]],GroupVertices[Vertex],0)),1,1,"")</f>
        <v>16</v>
      </c>
      <c r="BA497" s="48" t="s">
        <v>2210</v>
      </c>
      <c r="BB497" s="48" t="s">
        <v>2210</v>
      </c>
      <c r="BC497" s="48" t="s">
        <v>2507</v>
      </c>
      <c r="BD497" s="48" t="s">
        <v>2507</v>
      </c>
      <c r="BE497" s="48" t="s">
        <v>2853</v>
      </c>
      <c r="BF497" s="48" t="s">
        <v>2853</v>
      </c>
      <c r="BG497" s="120" t="s">
        <v>12402</v>
      </c>
      <c r="BH497" s="120" t="s">
        <v>12402</v>
      </c>
      <c r="BI497" s="120" t="s">
        <v>12597</v>
      </c>
      <c r="BJ497" s="120" t="s">
        <v>12597</v>
      </c>
      <c r="BK497" s="120">
        <v>1</v>
      </c>
      <c r="BL497" s="123">
        <v>3.0303030303030303</v>
      </c>
      <c r="BM497" s="120">
        <v>0</v>
      </c>
      <c r="BN497" s="123">
        <v>0</v>
      </c>
      <c r="BO497" s="120">
        <v>0</v>
      </c>
      <c r="BP497" s="123">
        <v>0</v>
      </c>
      <c r="BQ497" s="120">
        <v>32</v>
      </c>
      <c r="BR497" s="123">
        <v>96.969696969696969</v>
      </c>
      <c r="BS497" s="120">
        <v>33</v>
      </c>
      <c r="BT497" s="2"/>
      <c r="BU497" s="3"/>
      <c r="BV497" s="3"/>
      <c r="BW497" s="3"/>
      <c r="BX497" s="3"/>
    </row>
    <row r="498" spans="1:76" x14ac:dyDescent="0.25">
      <c r="A498" s="64" t="s">
        <v>547</v>
      </c>
      <c r="B498" s="65"/>
      <c r="C498" s="65" t="s">
        <v>64</v>
      </c>
      <c r="D498" s="66">
        <v>162.39666663296302</v>
      </c>
      <c r="E498" s="68"/>
      <c r="F498" s="100" t="s">
        <v>10281</v>
      </c>
      <c r="G498" s="65"/>
      <c r="H498" s="69" t="s">
        <v>547</v>
      </c>
      <c r="I498" s="70"/>
      <c r="J498" s="70"/>
      <c r="K498" s="69" t="s">
        <v>11703</v>
      </c>
      <c r="L498" s="73">
        <v>1.6649590916138441</v>
      </c>
      <c r="M498" s="74">
        <v>7789.74609375</v>
      </c>
      <c r="N498" s="74">
        <v>7452.74462890625</v>
      </c>
      <c r="O498" s="75"/>
      <c r="P498" s="76"/>
      <c r="Q498" s="76"/>
      <c r="R498" s="86"/>
      <c r="S498" s="48">
        <v>0</v>
      </c>
      <c r="T498" s="48">
        <v>5</v>
      </c>
      <c r="U498" s="49">
        <v>4</v>
      </c>
      <c r="V498" s="49">
        <v>9.0909000000000004E-2</v>
      </c>
      <c r="W498" s="49">
        <v>0</v>
      </c>
      <c r="X498" s="49">
        <v>1.213225</v>
      </c>
      <c r="Y498" s="49">
        <v>0.2</v>
      </c>
      <c r="Z498" s="49">
        <v>0</v>
      </c>
      <c r="AA498" s="71">
        <v>498</v>
      </c>
      <c r="AB498" s="71"/>
      <c r="AC498" s="72"/>
      <c r="AD498" s="78" t="s">
        <v>6995</v>
      </c>
      <c r="AE498" s="78">
        <v>1320</v>
      </c>
      <c r="AF498" s="78">
        <v>1264</v>
      </c>
      <c r="AG498" s="78">
        <v>1942</v>
      </c>
      <c r="AH498" s="78">
        <v>12</v>
      </c>
      <c r="AI498" s="78">
        <v>3600</v>
      </c>
      <c r="AJ498" s="78" t="s">
        <v>7721</v>
      </c>
      <c r="AK498" s="78"/>
      <c r="AL498" s="82" t="s">
        <v>8797</v>
      </c>
      <c r="AM498" s="78" t="s">
        <v>8068</v>
      </c>
      <c r="AN498" s="80">
        <v>40079.53837962963</v>
      </c>
      <c r="AO498" s="82" t="s">
        <v>9480</v>
      </c>
      <c r="AP498" s="78" t="b">
        <v>0</v>
      </c>
      <c r="AQ498" s="78" t="b">
        <v>0</v>
      </c>
      <c r="AR498" s="78" t="b">
        <v>1</v>
      </c>
      <c r="AS498" s="78" t="s">
        <v>6305</v>
      </c>
      <c r="AT498" s="78">
        <v>136</v>
      </c>
      <c r="AU498" s="82" t="s">
        <v>9799</v>
      </c>
      <c r="AV498" s="78" t="b">
        <v>0</v>
      </c>
      <c r="AW498" s="78" t="s">
        <v>10419</v>
      </c>
      <c r="AX498" s="82" t="s">
        <v>10915</v>
      </c>
      <c r="AY498" s="78" t="s">
        <v>66</v>
      </c>
      <c r="AZ498" s="78" t="str">
        <f>REPLACE(INDEX(GroupVertices[Group], MATCH(Vertices[[#This Row],[Vertex]],GroupVertices[Vertex],0)),1,1,"")</f>
        <v>16</v>
      </c>
      <c r="BA498" s="48" t="s">
        <v>2211</v>
      </c>
      <c r="BB498" s="48" t="s">
        <v>2211</v>
      </c>
      <c r="BC498" s="48" t="s">
        <v>2588</v>
      </c>
      <c r="BD498" s="48" t="s">
        <v>2588</v>
      </c>
      <c r="BE498" s="48" t="s">
        <v>2853</v>
      </c>
      <c r="BF498" s="48" t="s">
        <v>2853</v>
      </c>
      <c r="BG498" s="120" t="s">
        <v>12402</v>
      </c>
      <c r="BH498" s="120" t="s">
        <v>12402</v>
      </c>
      <c r="BI498" s="120" t="s">
        <v>12597</v>
      </c>
      <c r="BJ498" s="120" t="s">
        <v>12597</v>
      </c>
      <c r="BK498" s="120">
        <v>1</v>
      </c>
      <c r="BL498" s="123">
        <v>3.0303030303030303</v>
      </c>
      <c r="BM498" s="120">
        <v>0</v>
      </c>
      <c r="BN498" s="123">
        <v>0</v>
      </c>
      <c r="BO498" s="120">
        <v>0</v>
      </c>
      <c r="BP498" s="123">
        <v>0</v>
      </c>
      <c r="BQ498" s="120">
        <v>32</v>
      </c>
      <c r="BR498" s="123">
        <v>96.969696969696969</v>
      </c>
      <c r="BS498" s="120">
        <v>33</v>
      </c>
      <c r="BT498" s="2"/>
      <c r="BU498" s="3"/>
      <c r="BV498" s="3"/>
      <c r="BW498" s="3"/>
      <c r="BX498" s="3"/>
    </row>
    <row r="499" spans="1:76" x14ac:dyDescent="0.25">
      <c r="A499" s="64" t="s">
        <v>904</v>
      </c>
      <c r="B499" s="65"/>
      <c r="C499" s="65" t="s">
        <v>64</v>
      </c>
      <c r="D499" s="66">
        <v>162.20366823164002</v>
      </c>
      <c r="E499" s="68"/>
      <c r="F499" s="100" t="s">
        <v>10282</v>
      </c>
      <c r="G499" s="65"/>
      <c r="H499" s="69" t="s">
        <v>904</v>
      </c>
      <c r="I499" s="70"/>
      <c r="J499" s="70"/>
      <c r="K499" s="69" t="s">
        <v>11704</v>
      </c>
      <c r="L499" s="73">
        <v>1.0664959091613844</v>
      </c>
      <c r="M499" s="74">
        <v>7909.6162109375</v>
      </c>
      <c r="N499" s="74">
        <v>7175.7529296875</v>
      </c>
      <c r="O499" s="75"/>
      <c r="P499" s="76"/>
      <c r="Q499" s="76"/>
      <c r="R499" s="86"/>
      <c r="S499" s="48">
        <v>3</v>
      </c>
      <c r="T499" s="48">
        <v>0</v>
      </c>
      <c r="U499" s="49">
        <v>0.4</v>
      </c>
      <c r="V499" s="49">
        <v>7.6923000000000005E-2</v>
      </c>
      <c r="W499" s="49">
        <v>0</v>
      </c>
      <c r="X499" s="49">
        <v>0.76425299999999996</v>
      </c>
      <c r="Y499" s="49">
        <v>0.33333333333333331</v>
      </c>
      <c r="Z499" s="49">
        <v>0</v>
      </c>
      <c r="AA499" s="71">
        <v>499</v>
      </c>
      <c r="AB499" s="71"/>
      <c r="AC499" s="72"/>
      <c r="AD499" s="78" t="s">
        <v>6996</v>
      </c>
      <c r="AE499" s="78">
        <v>834</v>
      </c>
      <c r="AF499" s="78">
        <v>649</v>
      </c>
      <c r="AG499" s="78">
        <v>4485</v>
      </c>
      <c r="AH499" s="78">
        <v>3084</v>
      </c>
      <c r="AI499" s="78"/>
      <c r="AJ499" s="78" t="s">
        <v>7722</v>
      </c>
      <c r="AK499" s="78" t="s">
        <v>8246</v>
      </c>
      <c r="AL499" s="82" t="s">
        <v>8798</v>
      </c>
      <c r="AM499" s="78"/>
      <c r="AN499" s="80">
        <v>40782.796932870369</v>
      </c>
      <c r="AO499" s="82" t="s">
        <v>9481</v>
      </c>
      <c r="AP499" s="78" t="b">
        <v>1</v>
      </c>
      <c r="AQ499" s="78" t="b">
        <v>0</v>
      </c>
      <c r="AR499" s="78" t="b">
        <v>1</v>
      </c>
      <c r="AS499" s="78" t="s">
        <v>6304</v>
      </c>
      <c r="AT499" s="78">
        <v>31</v>
      </c>
      <c r="AU499" s="82" t="s">
        <v>9742</v>
      </c>
      <c r="AV499" s="78" t="b">
        <v>0</v>
      </c>
      <c r="AW499" s="78" t="s">
        <v>10419</v>
      </c>
      <c r="AX499" s="82" t="s">
        <v>10916</v>
      </c>
      <c r="AY499" s="78" t="s">
        <v>65</v>
      </c>
      <c r="AZ499" s="78" t="str">
        <f>REPLACE(INDEX(GroupVertices[Group], MATCH(Vertices[[#This Row],[Vertex]],GroupVertices[Vertex],0)),1,1,"")</f>
        <v>16</v>
      </c>
      <c r="BA499" s="48"/>
      <c r="BB499" s="48"/>
      <c r="BC499" s="48"/>
      <c r="BD499" s="48"/>
      <c r="BE499" s="48"/>
      <c r="BF499" s="48"/>
      <c r="BG499" s="48"/>
      <c r="BH499" s="48"/>
      <c r="BI499" s="48"/>
      <c r="BJ499" s="48"/>
      <c r="BK499" s="48"/>
      <c r="BL499" s="49"/>
      <c r="BM499" s="48"/>
      <c r="BN499" s="49"/>
      <c r="BO499" s="48"/>
      <c r="BP499" s="49"/>
      <c r="BQ499" s="48"/>
      <c r="BR499" s="49"/>
      <c r="BS499" s="48"/>
      <c r="BT499" s="2"/>
      <c r="BU499" s="3"/>
      <c r="BV499" s="3"/>
      <c r="BW499" s="3"/>
      <c r="BX499" s="3"/>
    </row>
    <row r="500" spans="1:76" x14ac:dyDescent="0.25">
      <c r="A500" s="64" t="s">
        <v>905</v>
      </c>
      <c r="B500" s="65"/>
      <c r="C500" s="65" t="s">
        <v>64</v>
      </c>
      <c r="D500" s="66">
        <v>162.75316449296773</v>
      </c>
      <c r="E500" s="68"/>
      <c r="F500" s="100" t="s">
        <v>10283</v>
      </c>
      <c r="G500" s="65"/>
      <c r="H500" s="69" t="s">
        <v>905</v>
      </c>
      <c r="I500" s="70"/>
      <c r="J500" s="70"/>
      <c r="K500" s="69" t="s">
        <v>11705</v>
      </c>
      <c r="L500" s="73">
        <v>1.0664959091613844</v>
      </c>
      <c r="M500" s="74">
        <v>7773.82958984375</v>
      </c>
      <c r="N500" s="74">
        <v>7950.0654296875</v>
      </c>
      <c r="O500" s="75"/>
      <c r="P500" s="76"/>
      <c r="Q500" s="76"/>
      <c r="R500" s="86"/>
      <c r="S500" s="48">
        <v>3</v>
      </c>
      <c r="T500" s="48">
        <v>0</v>
      </c>
      <c r="U500" s="49">
        <v>0.4</v>
      </c>
      <c r="V500" s="49">
        <v>7.6923000000000005E-2</v>
      </c>
      <c r="W500" s="49">
        <v>0</v>
      </c>
      <c r="X500" s="49">
        <v>0.76425299999999996</v>
      </c>
      <c r="Y500" s="49">
        <v>0.33333333333333331</v>
      </c>
      <c r="Z500" s="49">
        <v>0</v>
      </c>
      <c r="AA500" s="71">
        <v>500</v>
      </c>
      <c r="AB500" s="71"/>
      <c r="AC500" s="72"/>
      <c r="AD500" s="78" t="s">
        <v>6997</v>
      </c>
      <c r="AE500" s="78">
        <v>2353</v>
      </c>
      <c r="AF500" s="78">
        <v>2400</v>
      </c>
      <c r="AG500" s="78">
        <v>3419</v>
      </c>
      <c r="AH500" s="78">
        <v>5469</v>
      </c>
      <c r="AI500" s="78">
        <v>3600</v>
      </c>
      <c r="AJ500" s="78" t="s">
        <v>7723</v>
      </c>
      <c r="AK500" s="78" t="s">
        <v>8286</v>
      </c>
      <c r="AL500" s="82" t="s">
        <v>8799</v>
      </c>
      <c r="AM500" s="78" t="s">
        <v>8068</v>
      </c>
      <c r="AN500" s="80">
        <v>42400.7106712963</v>
      </c>
      <c r="AO500" s="82" t="s">
        <v>9482</v>
      </c>
      <c r="AP500" s="78" t="b">
        <v>0</v>
      </c>
      <c r="AQ500" s="78" t="b">
        <v>0</v>
      </c>
      <c r="AR500" s="78" t="b">
        <v>1</v>
      </c>
      <c r="AS500" s="78" t="s">
        <v>6304</v>
      </c>
      <c r="AT500" s="78">
        <v>132</v>
      </c>
      <c r="AU500" s="82" t="s">
        <v>9742</v>
      </c>
      <c r="AV500" s="78" t="b">
        <v>0</v>
      </c>
      <c r="AW500" s="78" t="s">
        <v>10419</v>
      </c>
      <c r="AX500" s="82" t="s">
        <v>10917</v>
      </c>
      <c r="AY500" s="78" t="s">
        <v>65</v>
      </c>
      <c r="AZ500" s="78" t="str">
        <f>REPLACE(INDEX(GroupVertices[Group], MATCH(Vertices[[#This Row],[Vertex]],GroupVertices[Vertex],0)),1,1,"")</f>
        <v>16</v>
      </c>
      <c r="BA500" s="48"/>
      <c r="BB500" s="48"/>
      <c r="BC500" s="48"/>
      <c r="BD500" s="48"/>
      <c r="BE500" s="48"/>
      <c r="BF500" s="48"/>
      <c r="BG500" s="48"/>
      <c r="BH500" s="48"/>
      <c r="BI500" s="48"/>
      <c r="BJ500" s="48"/>
      <c r="BK500" s="48"/>
      <c r="BL500" s="49"/>
      <c r="BM500" s="48"/>
      <c r="BN500" s="49"/>
      <c r="BO500" s="48"/>
      <c r="BP500" s="49"/>
      <c r="BQ500" s="48"/>
      <c r="BR500" s="49"/>
      <c r="BS500" s="48"/>
      <c r="BT500" s="2"/>
      <c r="BU500" s="3"/>
      <c r="BV500" s="3"/>
      <c r="BW500" s="3"/>
      <c r="BX500" s="3"/>
    </row>
    <row r="501" spans="1:76" x14ac:dyDescent="0.25">
      <c r="A501" s="64" t="s">
        <v>548</v>
      </c>
      <c r="B501" s="65"/>
      <c r="C501" s="65" t="s">
        <v>64</v>
      </c>
      <c r="D501" s="66">
        <v>162.09226265038853</v>
      </c>
      <c r="E501" s="68"/>
      <c r="F501" s="100" t="s">
        <v>3712</v>
      </c>
      <c r="G501" s="65"/>
      <c r="H501" s="69" t="s">
        <v>548</v>
      </c>
      <c r="I501" s="70"/>
      <c r="J501" s="70"/>
      <c r="K501" s="69" t="s">
        <v>11706</v>
      </c>
      <c r="L501" s="73">
        <v>1.3324795458069221</v>
      </c>
      <c r="M501" s="74">
        <v>7253.98583984375</v>
      </c>
      <c r="N501" s="74">
        <v>482.30471801757812</v>
      </c>
      <c r="O501" s="75"/>
      <c r="P501" s="76"/>
      <c r="Q501" s="76"/>
      <c r="R501" s="86"/>
      <c r="S501" s="48">
        <v>2</v>
      </c>
      <c r="T501" s="48">
        <v>2</v>
      </c>
      <c r="U501" s="49">
        <v>2</v>
      </c>
      <c r="V501" s="49">
        <v>0.5</v>
      </c>
      <c r="W501" s="49">
        <v>0</v>
      </c>
      <c r="X501" s="49">
        <v>1.723403</v>
      </c>
      <c r="Y501" s="49">
        <v>0</v>
      </c>
      <c r="Z501" s="49">
        <v>0</v>
      </c>
      <c r="AA501" s="71">
        <v>501</v>
      </c>
      <c r="AB501" s="71"/>
      <c r="AC501" s="72"/>
      <c r="AD501" s="78" t="s">
        <v>6998</v>
      </c>
      <c r="AE501" s="78">
        <v>901</v>
      </c>
      <c r="AF501" s="78">
        <v>294</v>
      </c>
      <c r="AG501" s="78">
        <v>1343</v>
      </c>
      <c r="AH501" s="78">
        <v>1909</v>
      </c>
      <c r="AI501" s="78">
        <v>-14400</v>
      </c>
      <c r="AJ501" s="78" t="s">
        <v>7724</v>
      </c>
      <c r="AK501" s="78" t="s">
        <v>8287</v>
      </c>
      <c r="AL501" s="82" t="s">
        <v>8800</v>
      </c>
      <c r="AM501" s="78" t="s">
        <v>9005</v>
      </c>
      <c r="AN501" s="80">
        <v>41576.7419212963</v>
      </c>
      <c r="AO501" s="82" t="s">
        <v>9483</v>
      </c>
      <c r="AP501" s="78" t="b">
        <v>1</v>
      </c>
      <c r="AQ501" s="78" t="b">
        <v>0</v>
      </c>
      <c r="AR501" s="78" t="b">
        <v>1</v>
      </c>
      <c r="AS501" s="78" t="s">
        <v>6304</v>
      </c>
      <c r="AT501" s="78">
        <v>40</v>
      </c>
      <c r="AU501" s="82" t="s">
        <v>9742</v>
      </c>
      <c r="AV501" s="78" t="b">
        <v>0</v>
      </c>
      <c r="AW501" s="78" t="s">
        <v>10419</v>
      </c>
      <c r="AX501" s="82" t="s">
        <v>10918</v>
      </c>
      <c r="AY501" s="78" t="s">
        <v>66</v>
      </c>
      <c r="AZ501" s="78" t="str">
        <f>REPLACE(INDEX(GroupVertices[Group], MATCH(Vertices[[#This Row],[Vertex]],GroupVertices[Vertex],0)),1,1,"")</f>
        <v>49</v>
      </c>
      <c r="BA501" s="48" t="s">
        <v>12206</v>
      </c>
      <c r="BB501" s="48" t="s">
        <v>12206</v>
      </c>
      <c r="BC501" s="48" t="s">
        <v>12250</v>
      </c>
      <c r="BD501" s="48" t="s">
        <v>12250</v>
      </c>
      <c r="BE501" s="48" t="s">
        <v>12330</v>
      </c>
      <c r="BF501" s="48" t="s">
        <v>13155</v>
      </c>
      <c r="BG501" s="120" t="s">
        <v>13457</v>
      </c>
      <c r="BH501" s="120" t="s">
        <v>13676</v>
      </c>
      <c r="BI501" s="120" t="s">
        <v>13978</v>
      </c>
      <c r="BJ501" s="120" t="s">
        <v>13978</v>
      </c>
      <c r="BK501" s="120">
        <v>1</v>
      </c>
      <c r="BL501" s="123">
        <v>1.3888888888888888</v>
      </c>
      <c r="BM501" s="120">
        <v>2</v>
      </c>
      <c r="BN501" s="123">
        <v>2.7777777777777777</v>
      </c>
      <c r="BO501" s="120">
        <v>1</v>
      </c>
      <c r="BP501" s="123">
        <v>1.3888888888888888</v>
      </c>
      <c r="BQ501" s="120">
        <v>69</v>
      </c>
      <c r="BR501" s="123">
        <v>95.833333333333329</v>
      </c>
      <c r="BS501" s="120">
        <v>72</v>
      </c>
      <c r="BT501" s="2"/>
      <c r="BU501" s="3"/>
      <c r="BV501" s="3"/>
      <c r="BW501" s="3"/>
      <c r="BX501" s="3"/>
    </row>
    <row r="502" spans="1:76" x14ac:dyDescent="0.25">
      <c r="A502" s="64" t="s">
        <v>906</v>
      </c>
      <c r="B502" s="65"/>
      <c r="C502" s="65" t="s">
        <v>64</v>
      </c>
      <c r="D502" s="66">
        <v>162.30660071234561</v>
      </c>
      <c r="E502" s="68"/>
      <c r="F502" s="100" t="s">
        <v>10284</v>
      </c>
      <c r="G502" s="65"/>
      <c r="H502" s="69" t="s">
        <v>906</v>
      </c>
      <c r="I502" s="70"/>
      <c r="J502" s="70"/>
      <c r="K502" s="69" t="s">
        <v>11707</v>
      </c>
      <c r="L502" s="73">
        <v>1</v>
      </c>
      <c r="M502" s="74">
        <v>7253.98583984375</v>
      </c>
      <c r="N502" s="74">
        <v>741.10235595703125</v>
      </c>
      <c r="O502" s="75"/>
      <c r="P502" s="76"/>
      <c r="Q502" s="76"/>
      <c r="R502" s="86"/>
      <c r="S502" s="48">
        <v>1</v>
      </c>
      <c r="T502" s="48">
        <v>0</v>
      </c>
      <c r="U502" s="49">
        <v>0</v>
      </c>
      <c r="V502" s="49">
        <v>0.33333299999999999</v>
      </c>
      <c r="W502" s="49">
        <v>0</v>
      </c>
      <c r="X502" s="49">
        <v>0.63829800000000003</v>
      </c>
      <c r="Y502" s="49">
        <v>0</v>
      </c>
      <c r="Z502" s="49">
        <v>0</v>
      </c>
      <c r="AA502" s="71">
        <v>502</v>
      </c>
      <c r="AB502" s="71"/>
      <c r="AC502" s="72"/>
      <c r="AD502" s="78" t="s">
        <v>6999</v>
      </c>
      <c r="AE502" s="78">
        <v>643</v>
      </c>
      <c r="AF502" s="78">
        <v>977</v>
      </c>
      <c r="AG502" s="78">
        <v>934</v>
      </c>
      <c r="AH502" s="78">
        <v>3308</v>
      </c>
      <c r="AI502" s="78">
        <v>-18000</v>
      </c>
      <c r="AJ502" s="78" t="s">
        <v>7725</v>
      </c>
      <c r="AK502" s="78"/>
      <c r="AL502" s="78"/>
      <c r="AM502" s="78" t="s">
        <v>9005</v>
      </c>
      <c r="AN502" s="80">
        <v>40136.924664351849</v>
      </c>
      <c r="AO502" s="82" t="s">
        <v>9484</v>
      </c>
      <c r="AP502" s="78" t="b">
        <v>0</v>
      </c>
      <c r="AQ502" s="78" t="b">
        <v>0</v>
      </c>
      <c r="AR502" s="78" t="b">
        <v>1</v>
      </c>
      <c r="AS502" s="78" t="s">
        <v>6304</v>
      </c>
      <c r="AT502" s="78">
        <v>66</v>
      </c>
      <c r="AU502" s="82" t="s">
        <v>9741</v>
      </c>
      <c r="AV502" s="78" t="b">
        <v>0</v>
      </c>
      <c r="AW502" s="78" t="s">
        <v>10419</v>
      </c>
      <c r="AX502" s="82" t="s">
        <v>10919</v>
      </c>
      <c r="AY502" s="78" t="s">
        <v>65</v>
      </c>
      <c r="AZ502" s="78" t="str">
        <f>REPLACE(INDEX(GroupVertices[Group], MATCH(Vertices[[#This Row],[Vertex]],GroupVertices[Vertex],0)),1,1,"")</f>
        <v>49</v>
      </c>
      <c r="BA502" s="48"/>
      <c r="BB502" s="48"/>
      <c r="BC502" s="48"/>
      <c r="BD502" s="48"/>
      <c r="BE502" s="48"/>
      <c r="BF502" s="48"/>
      <c r="BG502" s="48"/>
      <c r="BH502" s="48"/>
      <c r="BI502" s="48"/>
      <c r="BJ502" s="48"/>
      <c r="BK502" s="48"/>
      <c r="BL502" s="49"/>
      <c r="BM502" s="48"/>
      <c r="BN502" s="49"/>
      <c r="BO502" s="48"/>
      <c r="BP502" s="49"/>
      <c r="BQ502" s="48"/>
      <c r="BR502" s="49"/>
      <c r="BS502" s="48"/>
      <c r="BT502" s="2"/>
      <c r="BU502" s="3"/>
      <c r="BV502" s="3"/>
      <c r="BW502" s="3"/>
      <c r="BX502" s="3"/>
    </row>
    <row r="503" spans="1:76" x14ac:dyDescent="0.25">
      <c r="A503" s="64" t="s">
        <v>549</v>
      </c>
      <c r="B503" s="65"/>
      <c r="C503" s="65" t="s">
        <v>64</v>
      </c>
      <c r="D503" s="66">
        <v>163.35663754295811</v>
      </c>
      <c r="E503" s="68"/>
      <c r="F503" s="100" t="s">
        <v>3713</v>
      </c>
      <c r="G503" s="65"/>
      <c r="H503" s="69" t="s">
        <v>549</v>
      </c>
      <c r="I503" s="70"/>
      <c r="J503" s="70"/>
      <c r="K503" s="69" t="s">
        <v>11708</v>
      </c>
      <c r="L503" s="73">
        <v>1</v>
      </c>
      <c r="M503" s="74">
        <v>761.78216552734375</v>
      </c>
      <c r="N503" s="74">
        <v>9433.8154296875</v>
      </c>
      <c r="O503" s="75"/>
      <c r="P503" s="76"/>
      <c r="Q503" s="76"/>
      <c r="R503" s="86"/>
      <c r="S503" s="48">
        <v>1</v>
      </c>
      <c r="T503" s="48">
        <v>1</v>
      </c>
      <c r="U503" s="49">
        <v>0</v>
      </c>
      <c r="V503" s="49">
        <v>0</v>
      </c>
      <c r="W503" s="49">
        <v>0</v>
      </c>
      <c r="X503" s="49">
        <v>0.99999899999999997</v>
      </c>
      <c r="Y503" s="49">
        <v>0</v>
      </c>
      <c r="Z503" s="49" t="s">
        <v>15767</v>
      </c>
      <c r="AA503" s="71">
        <v>503</v>
      </c>
      <c r="AB503" s="71"/>
      <c r="AC503" s="72"/>
      <c r="AD503" s="78" t="s">
        <v>549</v>
      </c>
      <c r="AE503" s="78">
        <v>3661</v>
      </c>
      <c r="AF503" s="78">
        <v>4323</v>
      </c>
      <c r="AG503" s="78">
        <v>16606</v>
      </c>
      <c r="AH503" s="78">
        <v>2083</v>
      </c>
      <c r="AI503" s="78">
        <v>3600</v>
      </c>
      <c r="AJ503" s="78" t="s">
        <v>7726</v>
      </c>
      <c r="AK503" s="78" t="s">
        <v>8288</v>
      </c>
      <c r="AL503" s="82" t="s">
        <v>8801</v>
      </c>
      <c r="AM503" s="78" t="s">
        <v>8285</v>
      </c>
      <c r="AN503" s="80">
        <v>39557.559710648151</v>
      </c>
      <c r="AO503" s="82" t="s">
        <v>9485</v>
      </c>
      <c r="AP503" s="78" t="b">
        <v>0</v>
      </c>
      <c r="AQ503" s="78" t="b">
        <v>0</v>
      </c>
      <c r="AR503" s="78" t="b">
        <v>1</v>
      </c>
      <c r="AS503" s="78" t="s">
        <v>6308</v>
      </c>
      <c r="AT503" s="78">
        <v>449</v>
      </c>
      <c r="AU503" s="82" t="s">
        <v>9932</v>
      </c>
      <c r="AV503" s="78" t="b">
        <v>0</v>
      </c>
      <c r="AW503" s="78" t="s">
        <v>10419</v>
      </c>
      <c r="AX503" s="82" t="s">
        <v>10920</v>
      </c>
      <c r="AY503" s="78" t="s">
        <v>66</v>
      </c>
      <c r="AZ503" s="78" t="str">
        <f>REPLACE(INDEX(GroupVertices[Group], MATCH(Vertices[[#This Row],[Vertex]],GroupVertices[Vertex],0)),1,1,"")</f>
        <v>1</v>
      </c>
      <c r="BA503" s="48" t="s">
        <v>2213</v>
      </c>
      <c r="BB503" s="48" t="s">
        <v>2213</v>
      </c>
      <c r="BC503" s="48" t="s">
        <v>12978</v>
      </c>
      <c r="BD503" s="48" t="s">
        <v>12978</v>
      </c>
      <c r="BE503" s="48" t="s">
        <v>2855</v>
      </c>
      <c r="BF503" s="48" t="s">
        <v>2855</v>
      </c>
      <c r="BG503" s="120" t="s">
        <v>13458</v>
      </c>
      <c r="BH503" s="120" t="s">
        <v>13458</v>
      </c>
      <c r="BI503" s="120" t="s">
        <v>13979</v>
      </c>
      <c r="BJ503" s="120" t="s">
        <v>13979</v>
      </c>
      <c r="BK503" s="120">
        <v>0</v>
      </c>
      <c r="BL503" s="123">
        <v>0</v>
      </c>
      <c r="BM503" s="120">
        <v>0</v>
      </c>
      <c r="BN503" s="123">
        <v>0</v>
      </c>
      <c r="BO503" s="120">
        <v>0</v>
      </c>
      <c r="BP503" s="123">
        <v>0</v>
      </c>
      <c r="BQ503" s="120">
        <v>16</v>
      </c>
      <c r="BR503" s="123">
        <v>100</v>
      </c>
      <c r="BS503" s="120">
        <v>16</v>
      </c>
      <c r="BT503" s="2"/>
      <c r="BU503" s="3"/>
      <c r="BV503" s="3"/>
      <c r="BW503" s="3"/>
      <c r="BX503" s="3"/>
    </row>
    <row r="504" spans="1:76" x14ac:dyDescent="0.25">
      <c r="A504" s="64" t="s">
        <v>550</v>
      </c>
      <c r="B504" s="65"/>
      <c r="C504" s="65" t="s">
        <v>64</v>
      </c>
      <c r="D504" s="66">
        <v>163.324628052007</v>
      </c>
      <c r="E504" s="68"/>
      <c r="F504" s="100" t="s">
        <v>3714</v>
      </c>
      <c r="G504" s="65"/>
      <c r="H504" s="69" t="s">
        <v>550</v>
      </c>
      <c r="I504" s="70"/>
      <c r="J504" s="70"/>
      <c r="K504" s="69" t="s">
        <v>11709</v>
      </c>
      <c r="L504" s="73">
        <v>1</v>
      </c>
      <c r="M504" s="74">
        <v>9398.0205078125</v>
      </c>
      <c r="N504" s="74">
        <v>1867.4603271484375</v>
      </c>
      <c r="O504" s="75"/>
      <c r="P504" s="76"/>
      <c r="Q504" s="76"/>
      <c r="R504" s="86"/>
      <c r="S504" s="48">
        <v>0</v>
      </c>
      <c r="T504" s="48">
        <v>1</v>
      </c>
      <c r="U504" s="49">
        <v>0</v>
      </c>
      <c r="V504" s="49">
        <v>1</v>
      </c>
      <c r="W504" s="49">
        <v>0</v>
      </c>
      <c r="X504" s="49">
        <v>0.99999899999999997</v>
      </c>
      <c r="Y504" s="49">
        <v>0</v>
      </c>
      <c r="Z504" s="49">
        <v>0</v>
      </c>
      <c r="AA504" s="71">
        <v>504</v>
      </c>
      <c r="AB504" s="71"/>
      <c r="AC504" s="72"/>
      <c r="AD504" s="78" t="s">
        <v>7000</v>
      </c>
      <c r="AE504" s="78">
        <v>1054</v>
      </c>
      <c r="AF504" s="78">
        <v>4221</v>
      </c>
      <c r="AG504" s="78">
        <v>5261</v>
      </c>
      <c r="AH504" s="78">
        <v>2532</v>
      </c>
      <c r="AI504" s="78">
        <v>-25200</v>
      </c>
      <c r="AJ504" s="78" t="s">
        <v>7727</v>
      </c>
      <c r="AK504" s="78" t="s">
        <v>8031</v>
      </c>
      <c r="AL504" s="82" t="s">
        <v>8802</v>
      </c>
      <c r="AM504" s="78" t="s">
        <v>9004</v>
      </c>
      <c r="AN504" s="80">
        <v>40154.915891203702</v>
      </c>
      <c r="AO504" s="82" t="s">
        <v>9486</v>
      </c>
      <c r="AP504" s="78" t="b">
        <v>0</v>
      </c>
      <c r="AQ504" s="78" t="b">
        <v>0</v>
      </c>
      <c r="AR504" s="78" t="b">
        <v>1</v>
      </c>
      <c r="AS504" s="78" t="s">
        <v>6304</v>
      </c>
      <c r="AT504" s="78">
        <v>302</v>
      </c>
      <c r="AU504" s="82" t="s">
        <v>9933</v>
      </c>
      <c r="AV504" s="78" t="b">
        <v>0</v>
      </c>
      <c r="AW504" s="78" t="s">
        <v>10419</v>
      </c>
      <c r="AX504" s="82" t="s">
        <v>10921</v>
      </c>
      <c r="AY504" s="78" t="s">
        <v>66</v>
      </c>
      <c r="AZ504" s="78" t="str">
        <f>REPLACE(INDEX(GroupVertices[Group], MATCH(Vertices[[#This Row],[Vertex]],GroupVertices[Vertex],0)),1,1,"")</f>
        <v>81</v>
      </c>
      <c r="BA504" s="48" t="s">
        <v>2214</v>
      </c>
      <c r="BB504" s="48" t="s">
        <v>2214</v>
      </c>
      <c r="BC504" s="48" t="s">
        <v>2590</v>
      </c>
      <c r="BD504" s="48" t="s">
        <v>2590</v>
      </c>
      <c r="BE504" s="48" t="s">
        <v>2856</v>
      </c>
      <c r="BF504" s="48" t="s">
        <v>2856</v>
      </c>
      <c r="BG504" s="120" t="s">
        <v>13459</v>
      </c>
      <c r="BH504" s="120" t="s">
        <v>13459</v>
      </c>
      <c r="BI504" s="120" t="s">
        <v>13980</v>
      </c>
      <c r="BJ504" s="120" t="s">
        <v>13980</v>
      </c>
      <c r="BK504" s="120">
        <v>1</v>
      </c>
      <c r="BL504" s="123">
        <v>8.3333333333333339</v>
      </c>
      <c r="BM504" s="120">
        <v>0</v>
      </c>
      <c r="BN504" s="123">
        <v>0</v>
      </c>
      <c r="BO504" s="120">
        <v>0</v>
      </c>
      <c r="BP504" s="123">
        <v>0</v>
      </c>
      <c r="BQ504" s="120">
        <v>11</v>
      </c>
      <c r="BR504" s="123">
        <v>91.666666666666671</v>
      </c>
      <c r="BS504" s="120">
        <v>12</v>
      </c>
      <c r="BT504" s="2"/>
      <c r="BU504" s="3"/>
      <c r="BV504" s="3"/>
      <c r="BW504" s="3"/>
      <c r="BX504" s="3"/>
    </row>
    <row r="505" spans="1:76" x14ac:dyDescent="0.25">
      <c r="A505" s="64" t="s">
        <v>907</v>
      </c>
      <c r="B505" s="65"/>
      <c r="C505" s="65" t="s">
        <v>64</v>
      </c>
      <c r="D505" s="66">
        <v>162.01506328985934</v>
      </c>
      <c r="E505" s="68"/>
      <c r="F505" s="100" t="s">
        <v>10241</v>
      </c>
      <c r="G505" s="65"/>
      <c r="H505" s="69" t="s">
        <v>907</v>
      </c>
      <c r="I505" s="70"/>
      <c r="J505" s="70"/>
      <c r="K505" s="69" t="s">
        <v>11710</v>
      </c>
      <c r="L505" s="73">
        <v>1</v>
      </c>
      <c r="M505" s="74">
        <v>9398.0205078125</v>
      </c>
      <c r="N505" s="74">
        <v>2049.794921875</v>
      </c>
      <c r="O505" s="75"/>
      <c r="P505" s="76"/>
      <c r="Q505" s="76"/>
      <c r="R505" s="86"/>
      <c r="S505" s="48">
        <v>1</v>
      </c>
      <c r="T505" s="48">
        <v>0</v>
      </c>
      <c r="U505" s="49">
        <v>0</v>
      </c>
      <c r="V505" s="49">
        <v>1</v>
      </c>
      <c r="W505" s="49">
        <v>0</v>
      </c>
      <c r="X505" s="49">
        <v>0.99999899999999997</v>
      </c>
      <c r="Y505" s="49">
        <v>0</v>
      </c>
      <c r="Z505" s="49">
        <v>0</v>
      </c>
      <c r="AA505" s="71">
        <v>505</v>
      </c>
      <c r="AB505" s="71"/>
      <c r="AC505" s="72"/>
      <c r="AD505" s="78" t="s">
        <v>7001</v>
      </c>
      <c r="AE505" s="78">
        <v>0</v>
      </c>
      <c r="AF505" s="78">
        <v>48</v>
      </c>
      <c r="AG505" s="78">
        <v>0</v>
      </c>
      <c r="AH505" s="78">
        <v>0</v>
      </c>
      <c r="AI505" s="78">
        <v>-18000</v>
      </c>
      <c r="AJ505" s="78"/>
      <c r="AK505" s="78"/>
      <c r="AL505" s="78"/>
      <c r="AM505" s="78" t="s">
        <v>9022</v>
      </c>
      <c r="AN505" s="80">
        <v>39269.142187500001</v>
      </c>
      <c r="AO505" s="78"/>
      <c r="AP505" s="78" t="b">
        <v>0</v>
      </c>
      <c r="AQ505" s="78" t="b">
        <v>1</v>
      </c>
      <c r="AR505" s="78" t="b">
        <v>0</v>
      </c>
      <c r="AS505" s="78" t="s">
        <v>6304</v>
      </c>
      <c r="AT505" s="78">
        <v>0</v>
      </c>
      <c r="AU505" s="82" t="s">
        <v>9742</v>
      </c>
      <c r="AV505" s="78" t="b">
        <v>0</v>
      </c>
      <c r="AW505" s="78" t="s">
        <v>10419</v>
      </c>
      <c r="AX505" s="82" t="s">
        <v>10922</v>
      </c>
      <c r="AY505" s="78" t="s">
        <v>65</v>
      </c>
      <c r="AZ505" s="78" t="str">
        <f>REPLACE(INDEX(GroupVertices[Group], MATCH(Vertices[[#This Row],[Vertex]],GroupVertices[Vertex],0)),1,1,"")</f>
        <v>81</v>
      </c>
      <c r="BA505" s="48"/>
      <c r="BB505" s="48"/>
      <c r="BC505" s="48"/>
      <c r="BD505" s="48"/>
      <c r="BE505" s="48"/>
      <c r="BF505" s="48"/>
      <c r="BG505" s="48"/>
      <c r="BH505" s="48"/>
      <c r="BI505" s="48"/>
      <c r="BJ505" s="48"/>
      <c r="BK505" s="48"/>
      <c r="BL505" s="49"/>
      <c r="BM505" s="48"/>
      <c r="BN505" s="49"/>
      <c r="BO505" s="48"/>
      <c r="BP505" s="49"/>
      <c r="BQ505" s="48"/>
      <c r="BR505" s="49"/>
      <c r="BS505" s="48"/>
      <c r="BT505" s="2"/>
      <c r="BU505" s="3"/>
      <c r="BV505" s="3"/>
      <c r="BW505" s="3"/>
      <c r="BX505" s="3"/>
    </row>
    <row r="506" spans="1:76" x14ac:dyDescent="0.25">
      <c r="A506" s="64" t="s">
        <v>552</v>
      </c>
      <c r="B506" s="65"/>
      <c r="C506" s="65" t="s">
        <v>64</v>
      </c>
      <c r="D506" s="66">
        <v>162.10261866216686</v>
      </c>
      <c r="E506" s="68"/>
      <c r="F506" s="100" t="s">
        <v>3715</v>
      </c>
      <c r="G506" s="65"/>
      <c r="H506" s="69" t="s">
        <v>552</v>
      </c>
      <c r="I506" s="70"/>
      <c r="J506" s="70"/>
      <c r="K506" s="69" t="s">
        <v>11711</v>
      </c>
      <c r="L506" s="73">
        <v>1</v>
      </c>
      <c r="M506" s="74">
        <v>7675.98828125</v>
      </c>
      <c r="N506" s="74">
        <v>8399.16015625</v>
      </c>
      <c r="O506" s="75"/>
      <c r="P506" s="76"/>
      <c r="Q506" s="76"/>
      <c r="R506" s="86"/>
      <c r="S506" s="48">
        <v>0</v>
      </c>
      <c r="T506" s="48">
        <v>2</v>
      </c>
      <c r="U506" s="49">
        <v>0</v>
      </c>
      <c r="V506" s="49">
        <v>3.8462000000000003E-2</v>
      </c>
      <c r="W506" s="49">
        <v>0</v>
      </c>
      <c r="X506" s="49">
        <v>0.61704099999999995</v>
      </c>
      <c r="Y506" s="49">
        <v>0.5</v>
      </c>
      <c r="Z506" s="49">
        <v>0</v>
      </c>
      <c r="AA506" s="71">
        <v>506</v>
      </c>
      <c r="AB506" s="71"/>
      <c r="AC506" s="72"/>
      <c r="AD506" s="78" t="s">
        <v>7002</v>
      </c>
      <c r="AE506" s="78">
        <v>393</v>
      </c>
      <c r="AF506" s="78">
        <v>327</v>
      </c>
      <c r="AG506" s="78">
        <v>8327</v>
      </c>
      <c r="AH506" s="78">
        <v>172</v>
      </c>
      <c r="AI506" s="78">
        <v>3600</v>
      </c>
      <c r="AJ506" s="78" t="s">
        <v>7728</v>
      </c>
      <c r="AK506" s="78"/>
      <c r="AL506" s="78"/>
      <c r="AM506" s="78" t="s">
        <v>8285</v>
      </c>
      <c r="AN506" s="80">
        <v>40572.769432870373</v>
      </c>
      <c r="AO506" s="78"/>
      <c r="AP506" s="78" t="b">
        <v>1</v>
      </c>
      <c r="AQ506" s="78" t="b">
        <v>0</v>
      </c>
      <c r="AR506" s="78" t="b">
        <v>0</v>
      </c>
      <c r="AS506" s="78" t="s">
        <v>6308</v>
      </c>
      <c r="AT506" s="78">
        <v>400</v>
      </c>
      <c r="AU506" s="82" t="s">
        <v>9742</v>
      </c>
      <c r="AV506" s="78" t="b">
        <v>0</v>
      </c>
      <c r="AW506" s="78" t="s">
        <v>10419</v>
      </c>
      <c r="AX506" s="82" t="s">
        <v>10923</v>
      </c>
      <c r="AY506" s="78" t="s">
        <v>66</v>
      </c>
      <c r="AZ506" s="78" t="str">
        <f>REPLACE(INDEX(GroupVertices[Group], MATCH(Vertices[[#This Row],[Vertex]],GroupVertices[Vertex],0)),1,1,"")</f>
        <v>11</v>
      </c>
      <c r="BA506" s="48"/>
      <c r="BB506" s="48"/>
      <c r="BC506" s="48"/>
      <c r="BD506" s="48"/>
      <c r="BE506" s="48" t="s">
        <v>2725</v>
      </c>
      <c r="BF506" s="48" t="s">
        <v>2725</v>
      </c>
      <c r="BG506" s="120" t="s">
        <v>13460</v>
      </c>
      <c r="BH506" s="120" t="s">
        <v>13460</v>
      </c>
      <c r="BI506" s="120" t="s">
        <v>13981</v>
      </c>
      <c r="BJ506" s="120" t="s">
        <v>13981</v>
      </c>
      <c r="BK506" s="120">
        <v>0</v>
      </c>
      <c r="BL506" s="123">
        <v>0</v>
      </c>
      <c r="BM506" s="120">
        <v>0</v>
      </c>
      <c r="BN506" s="123">
        <v>0</v>
      </c>
      <c r="BO506" s="120">
        <v>0</v>
      </c>
      <c r="BP506" s="123">
        <v>0</v>
      </c>
      <c r="BQ506" s="120">
        <v>15</v>
      </c>
      <c r="BR506" s="123">
        <v>100</v>
      </c>
      <c r="BS506" s="120">
        <v>15</v>
      </c>
      <c r="BT506" s="2"/>
      <c r="BU506" s="3"/>
      <c r="BV506" s="3"/>
      <c r="BW506" s="3"/>
      <c r="BX506" s="3"/>
    </row>
    <row r="507" spans="1:76" x14ac:dyDescent="0.25">
      <c r="A507" s="64" t="s">
        <v>553</v>
      </c>
      <c r="B507" s="65"/>
      <c r="C507" s="65" t="s">
        <v>64</v>
      </c>
      <c r="D507" s="66">
        <v>166.08277918896258</v>
      </c>
      <c r="E507" s="68"/>
      <c r="F507" s="100" t="s">
        <v>3716</v>
      </c>
      <c r="G507" s="65"/>
      <c r="H507" s="69" t="s">
        <v>553</v>
      </c>
      <c r="I507" s="70"/>
      <c r="J507" s="70"/>
      <c r="K507" s="69" t="s">
        <v>11712</v>
      </c>
      <c r="L507" s="73">
        <v>1</v>
      </c>
      <c r="M507" s="74">
        <v>2349.017822265625</v>
      </c>
      <c r="N507" s="74">
        <v>9433.8154296875</v>
      </c>
      <c r="O507" s="75"/>
      <c r="P507" s="76"/>
      <c r="Q507" s="76"/>
      <c r="R507" s="86"/>
      <c r="S507" s="48">
        <v>1</v>
      </c>
      <c r="T507" s="48">
        <v>1</v>
      </c>
      <c r="U507" s="49">
        <v>0</v>
      </c>
      <c r="V507" s="49">
        <v>0</v>
      </c>
      <c r="W507" s="49">
        <v>0</v>
      </c>
      <c r="X507" s="49">
        <v>0.99999899999999997</v>
      </c>
      <c r="Y507" s="49">
        <v>0</v>
      </c>
      <c r="Z507" s="49" t="s">
        <v>15767</v>
      </c>
      <c r="AA507" s="71">
        <v>507</v>
      </c>
      <c r="AB507" s="71"/>
      <c r="AC507" s="72"/>
      <c r="AD507" s="78" t="s">
        <v>7003</v>
      </c>
      <c r="AE507" s="78">
        <v>11644</v>
      </c>
      <c r="AF507" s="78">
        <v>13010</v>
      </c>
      <c r="AG507" s="78">
        <v>14884</v>
      </c>
      <c r="AH507" s="78">
        <v>149</v>
      </c>
      <c r="AI507" s="78"/>
      <c r="AJ507" s="78" t="s">
        <v>7729</v>
      </c>
      <c r="AK507" s="78" t="s">
        <v>8289</v>
      </c>
      <c r="AL507" s="82" t="s">
        <v>8803</v>
      </c>
      <c r="AM507" s="78"/>
      <c r="AN507" s="80">
        <v>41730.095081018517</v>
      </c>
      <c r="AO507" s="78"/>
      <c r="AP507" s="78" t="b">
        <v>0</v>
      </c>
      <c r="AQ507" s="78" t="b">
        <v>0</v>
      </c>
      <c r="AR507" s="78" t="b">
        <v>0</v>
      </c>
      <c r="AS507" s="78" t="s">
        <v>6304</v>
      </c>
      <c r="AT507" s="78">
        <v>627</v>
      </c>
      <c r="AU507" s="82" t="s">
        <v>9934</v>
      </c>
      <c r="AV507" s="78" t="b">
        <v>0</v>
      </c>
      <c r="AW507" s="78" t="s">
        <v>10419</v>
      </c>
      <c r="AX507" s="82" t="s">
        <v>10924</v>
      </c>
      <c r="AY507" s="78" t="s">
        <v>66</v>
      </c>
      <c r="AZ507" s="78" t="str">
        <f>REPLACE(INDEX(GroupVertices[Group], MATCH(Vertices[[#This Row],[Vertex]],GroupVertices[Vertex],0)),1,1,"")</f>
        <v>1</v>
      </c>
      <c r="BA507" s="48" t="s">
        <v>2215</v>
      </c>
      <c r="BB507" s="48" t="s">
        <v>2215</v>
      </c>
      <c r="BC507" s="48" t="s">
        <v>2546</v>
      </c>
      <c r="BD507" s="48" t="s">
        <v>2546</v>
      </c>
      <c r="BE507" s="48" t="s">
        <v>2701</v>
      </c>
      <c r="BF507" s="48" t="s">
        <v>2701</v>
      </c>
      <c r="BG507" s="120" t="s">
        <v>13461</v>
      </c>
      <c r="BH507" s="120" t="s">
        <v>13461</v>
      </c>
      <c r="BI507" s="120" t="s">
        <v>13982</v>
      </c>
      <c r="BJ507" s="120" t="s">
        <v>13982</v>
      </c>
      <c r="BK507" s="120">
        <v>0</v>
      </c>
      <c r="BL507" s="123">
        <v>0</v>
      </c>
      <c r="BM507" s="120">
        <v>0</v>
      </c>
      <c r="BN507" s="123">
        <v>0</v>
      </c>
      <c r="BO507" s="120">
        <v>0</v>
      </c>
      <c r="BP507" s="123">
        <v>0</v>
      </c>
      <c r="BQ507" s="120">
        <v>15</v>
      </c>
      <c r="BR507" s="123">
        <v>100</v>
      </c>
      <c r="BS507" s="120">
        <v>15</v>
      </c>
      <c r="BT507" s="2"/>
      <c r="BU507" s="3"/>
      <c r="BV507" s="3"/>
      <c r="BW507" s="3"/>
      <c r="BX507" s="3"/>
    </row>
    <row r="508" spans="1:76" x14ac:dyDescent="0.25">
      <c r="A508" s="64" t="s">
        <v>554</v>
      </c>
      <c r="B508" s="65"/>
      <c r="C508" s="65" t="s">
        <v>64</v>
      </c>
      <c r="D508" s="66">
        <v>162.09132119477235</v>
      </c>
      <c r="E508" s="68"/>
      <c r="F508" s="100" t="s">
        <v>3717</v>
      </c>
      <c r="G508" s="65"/>
      <c r="H508" s="69" t="s">
        <v>554</v>
      </c>
      <c r="I508" s="70"/>
      <c r="J508" s="70"/>
      <c r="K508" s="69" t="s">
        <v>11713</v>
      </c>
      <c r="L508" s="73">
        <v>1</v>
      </c>
      <c r="M508" s="74">
        <v>308.2862548828125</v>
      </c>
      <c r="N508" s="74">
        <v>9009.259765625</v>
      </c>
      <c r="O508" s="75"/>
      <c r="P508" s="76"/>
      <c r="Q508" s="76"/>
      <c r="R508" s="86"/>
      <c r="S508" s="48">
        <v>1</v>
      </c>
      <c r="T508" s="48">
        <v>1</v>
      </c>
      <c r="U508" s="49">
        <v>0</v>
      </c>
      <c r="V508" s="49">
        <v>0</v>
      </c>
      <c r="W508" s="49">
        <v>0</v>
      </c>
      <c r="X508" s="49">
        <v>0.99999899999999997</v>
      </c>
      <c r="Y508" s="49">
        <v>0</v>
      </c>
      <c r="Z508" s="49" t="s">
        <v>15767</v>
      </c>
      <c r="AA508" s="71">
        <v>508</v>
      </c>
      <c r="AB508" s="71"/>
      <c r="AC508" s="72"/>
      <c r="AD508" s="78" t="s">
        <v>7004</v>
      </c>
      <c r="AE508" s="78">
        <v>390</v>
      </c>
      <c r="AF508" s="78">
        <v>291</v>
      </c>
      <c r="AG508" s="78">
        <v>2813</v>
      </c>
      <c r="AH508" s="78">
        <v>1129</v>
      </c>
      <c r="AI508" s="78">
        <v>-25200</v>
      </c>
      <c r="AJ508" s="78" t="s">
        <v>7730</v>
      </c>
      <c r="AK508" s="78" t="s">
        <v>8031</v>
      </c>
      <c r="AL508" s="82" t="s">
        <v>8804</v>
      </c>
      <c r="AM508" s="78" t="s">
        <v>9004</v>
      </c>
      <c r="AN508" s="80">
        <v>40302.65797453704</v>
      </c>
      <c r="AO508" s="82" t="s">
        <v>9487</v>
      </c>
      <c r="AP508" s="78" t="b">
        <v>1</v>
      </c>
      <c r="AQ508" s="78" t="b">
        <v>0</v>
      </c>
      <c r="AR508" s="78" t="b">
        <v>1</v>
      </c>
      <c r="AS508" s="78" t="s">
        <v>6304</v>
      </c>
      <c r="AT508" s="78">
        <v>39</v>
      </c>
      <c r="AU508" s="82" t="s">
        <v>9742</v>
      </c>
      <c r="AV508" s="78" t="b">
        <v>0</v>
      </c>
      <c r="AW508" s="78" t="s">
        <v>10419</v>
      </c>
      <c r="AX508" s="82" t="s">
        <v>10925</v>
      </c>
      <c r="AY508" s="78" t="s">
        <v>66</v>
      </c>
      <c r="AZ508" s="78" t="str">
        <f>REPLACE(INDEX(GroupVertices[Group], MATCH(Vertices[[#This Row],[Vertex]],GroupVertices[Vertex],0)),1,1,"")</f>
        <v>1</v>
      </c>
      <c r="BA508" s="48" t="s">
        <v>2214</v>
      </c>
      <c r="BB508" s="48" t="s">
        <v>2214</v>
      </c>
      <c r="BC508" s="48" t="s">
        <v>2590</v>
      </c>
      <c r="BD508" s="48" t="s">
        <v>2590</v>
      </c>
      <c r="BE508" s="48" t="s">
        <v>2856</v>
      </c>
      <c r="BF508" s="48" t="s">
        <v>2856</v>
      </c>
      <c r="BG508" s="120" t="s">
        <v>13459</v>
      </c>
      <c r="BH508" s="120" t="s">
        <v>13459</v>
      </c>
      <c r="BI508" s="120" t="s">
        <v>13980</v>
      </c>
      <c r="BJ508" s="120" t="s">
        <v>13980</v>
      </c>
      <c r="BK508" s="120">
        <v>1</v>
      </c>
      <c r="BL508" s="123">
        <v>8.3333333333333339</v>
      </c>
      <c r="BM508" s="120">
        <v>0</v>
      </c>
      <c r="BN508" s="123">
        <v>0</v>
      </c>
      <c r="BO508" s="120">
        <v>0</v>
      </c>
      <c r="BP508" s="123">
        <v>0</v>
      </c>
      <c r="BQ508" s="120">
        <v>11</v>
      </c>
      <c r="BR508" s="123">
        <v>91.666666666666671</v>
      </c>
      <c r="BS508" s="120">
        <v>12</v>
      </c>
      <c r="BT508" s="2"/>
      <c r="BU508" s="3"/>
      <c r="BV508" s="3"/>
      <c r="BW508" s="3"/>
      <c r="BX508" s="3"/>
    </row>
    <row r="509" spans="1:76" x14ac:dyDescent="0.25">
      <c r="A509" s="64" t="s">
        <v>555</v>
      </c>
      <c r="B509" s="65"/>
      <c r="C509" s="65" t="s">
        <v>64</v>
      </c>
      <c r="D509" s="66">
        <v>162.76352050474603</v>
      </c>
      <c r="E509" s="68"/>
      <c r="F509" s="100" t="s">
        <v>3718</v>
      </c>
      <c r="G509" s="65"/>
      <c r="H509" s="69" t="s">
        <v>555</v>
      </c>
      <c r="I509" s="70"/>
      <c r="J509" s="70"/>
      <c r="K509" s="69" t="s">
        <v>11714</v>
      </c>
      <c r="L509" s="73">
        <v>1.4987193187103831</v>
      </c>
      <c r="M509" s="74">
        <v>5975.33154296875</v>
      </c>
      <c r="N509" s="74">
        <v>2732.314453125</v>
      </c>
      <c r="O509" s="75"/>
      <c r="P509" s="76"/>
      <c r="Q509" s="76"/>
      <c r="R509" s="86"/>
      <c r="S509" s="48">
        <v>1</v>
      </c>
      <c r="T509" s="48">
        <v>2</v>
      </c>
      <c r="U509" s="49">
        <v>3</v>
      </c>
      <c r="V509" s="49">
        <v>0.14285700000000001</v>
      </c>
      <c r="W509" s="49">
        <v>0</v>
      </c>
      <c r="X509" s="49">
        <v>1.1452340000000001</v>
      </c>
      <c r="Y509" s="49">
        <v>0.33333333333333331</v>
      </c>
      <c r="Z509" s="49">
        <v>0</v>
      </c>
      <c r="AA509" s="71">
        <v>509</v>
      </c>
      <c r="AB509" s="71"/>
      <c r="AC509" s="72"/>
      <c r="AD509" s="78" t="s">
        <v>7005</v>
      </c>
      <c r="AE509" s="78">
        <v>617</v>
      </c>
      <c r="AF509" s="78">
        <v>2433</v>
      </c>
      <c r="AG509" s="78">
        <v>6213</v>
      </c>
      <c r="AH509" s="78">
        <v>1075</v>
      </c>
      <c r="AI509" s="78">
        <v>3600</v>
      </c>
      <c r="AJ509" s="78" t="s">
        <v>7731</v>
      </c>
      <c r="AK509" s="78" t="s">
        <v>8152</v>
      </c>
      <c r="AL509" s="82" t="s">
        <v>8736</v>
      </c>
      <c r="AM509" s="78" t="s">
        <v>8285</v>
      </c>
      <c r="AN509" s="80">
        <v>40221.367418981485</v>
      </c>
      <c r="AO509" s="82" t="s">
        <v>9488</v>
      </c>
      <c r="AP509" s="78" t="b">
        <v>0</v>
      </c>
      <c r="AQ509" s="78" t="b">
        <v>0</v>
      </c>
      <c r="AR509" s="78" t="b">
        <v>1</v>
      </c>
      <c r="AS509" s="78" t="s">
        <v>6308</v>
      </c>
      <c r="AT509" s="78">
        <v>338</v>
      </c>
      <c r="AU509" s="82" t="s">
        <v>9935</v>
      </c>
      <c r="AV509" s="78" t="b">
        <v>0</v>
      </c>
      <c r="AW509" s="78" t="s">
        <v>10419</v>
      </c>
      <c r="AX509" s="82" t="s">
        <v>10926</v>
      </c>
      <c r="AY509" s="78" t="s">
        <v>66</v>
      </c>
      <c r="AZ509" s="78" t="str">
        <f>REPLACE(INDEX(GroupVertices[Group], MATCH(Vertices[[#This Row],[Vertex]],GroupVertices[Vertex],0)),1,1,"")</f>
        <v>24</v>
      </c>
      <c r="BA509" s="48" t="s">
        <v>2216</v>
      </c>
      <c r="BB509" s="48" t="s">
        <v>2216</v>
      </c>
      <c r="BC509" s="48" t="s">
        <v>2507</v>
      </c>
      <c r="BD509" s="48" t="s">
        <v>2507</v>
      </c>
      <c r="BE509" s="48" t="s">
        <v>2857</v>
      </c>
      <c r="BF509" s="48" t="s">
        <v>2857</v>
      </c>
      <c r="BG509" s="120" t="s">
        <v>13462</v>
      </c>
      <c r="BH509" s="120" t="s">
        <v>13462</v>
      </c>
      <c r="BI509" s="120" t="s">
        <v>13983</v>
      </c>
      <c r="BJ509" s="120" t="s">
        <v>13983</v>
      </c>
      <c r="BK509" s="120">
        <v>0</v>
      </c>
      <c r="BL509" s="123">
        <v>0</v>
      </c>
      <c r="BM509" s="120">
        <v>0</v>
      </c>
      <c r="BN509" s="123">
        <v>0</v>
      </c>
      <c r="BO509" s="120">
        <v>0</v>
      </c>
      <c r="BP509" s="123">
        <v>0</v>
      </c>
      <c r="BQ509" s="120">
        <v>29</v>
      </c>
      <c r="BR509" s="123">
        <v>100</v>
      </c>
      <c r="BS509" s="120">
        <v>29</v>
      </c>
      <c r="BT509" s="2"/>
      <c r="BU509" s="3"/>
      <c r="BV509" s="3"/>
      <c r="BW509" s="3"/>
      <c r="BX509" s="3"/>
    </row>
    <row r="510" spans="1:76" x14ac:dyDescent="0.25">
      <c r="A510" s="64" t="s">
        <v>908</v>
      </c>
      <c r="B510" s="65"/>
      <c r="C510" s="65" t="s">
        <v>64</v>
      </c>
      <c r="D510" s="66">
        <v>162.60159013875798</v>
      </c>
      <c r="E510" s="68"/>
      <c r="F510" s="100" t="s">
        <v>10285</v>
      </c>
      <c r="G510" s="65"/>
      <c r="H510" s="69" t="s">
        <v>908</v>
      </c>
      <c r="I510" s="70"/>
      <c r="J510" s="70"/>
      <c r="K510" s="69" t="s">
        <v>11715</v>
      </c>
      <c r="L510" s="73">
        <v>1</v>
      </c>
      <c r="M510" s="74">
        <v>6061.77197265625</v>
      </c>
      <c r="N510" s="74">
        <v>2458.57763671875</v>
      </c>
      <c r="O510" s="75"/>
      <c r="P510" s="76"/>
      <c r="Q510" s="76"/>
      <c r="R510" s="86"/>
      <c r="S510" s="48">
        <v>2</v>
      </c>
      <c r="T510" s="48">
        <v>0</v>
      </c>
      <c r="U510" s="49">
        <v>0</v>
      </c>
      <c r="V510" s="49">
        <v>0.1</v>
      </c>
      <c r="W510" s="49">
        <v>0</v>
      </c>
      <c r="X510" s="49">
        <v>0.79896599999999995</v>
      </c>
      <c r="Y510" s="49">
        <v>0.5</v>
      </c>
      <c r="Z510" s="49">
        <v>0</v>
      </c>
      <c r="AA510" s="71">
        <v>510</v>
      </c>
      <c r="AB510" s="71"/>
      <c r="AC510" s="72"/>
      <c r="AD510" s="78" t="s">
        <v>7006</v>
      </c>
      <c r="AE510" s="78">
        <v>1195</v>
      </c>
      <c r="AF510" s="78">
        <v>1917</v>
      </c>
      <c r="AG510" s="78">
        <v>4997</v>
      </c>
      <c r="AH510" s="78">
        <v>556</v>
      </c>
      <c r="AI510" s="78">
        <v>3600</v>
      </c>
      <c r="AJ510" s="78" t="s">
        <v>7732</v>
      </c>
      <c r="AK510" s="78" t="s">
        <v>8152</v>
      </c>
      <c r="AL510" s="82" t="s">
        <v>8805</v>
      </c>
      <c r="AM510" s="78" t="s">
        <v>8285</v>
      </c>
      <c r="AN510" s="80">
        <v>41366.640682870369</v>
      </c>
      <c r="AO510" s="82" t="s">
        <v>9489</v>
      </c>
      <c r="AP510" s="78" t="b">
        <v>0</v>
      </c>
      <c r="AQ510" s="78" t="b">
        <v>0</v>
      </c>
      <c r="AR510" s="78" t="b">
        <v>1</v>
      </c>
      <c r="AS510" s="78" t="s">
        <v>6308</v>
      </c>
      <c r="AT510" s="78">
        <v>193</v>
      </c>
      <c r="AU510" s="82" t="s">
        <v>9742</v>
      </c>
      <c r="AV510" s="78" t="b">
        <v>0</v>
      </c>
      <c r="AW510" s="78" t="s">
        <v>10419</v>
      </c>
      <c r="AX510" s="82" t="s">
        <v>10927</v>
      </c>
      <c r="AY510" s="78" t="s">
        <v>65</v>
      </c>
      <c r="AZ510" s="78" t="str">
        <f>REPLACE(INDEX(GroupVertices[Group], MATCH(Vertices[[#This Row],[Vertex]],GroupVertices[Vertex],0)),1,1,"")</f>
        <v>24</v>
      </c>
      <c r="BA510" s="48"/>
      <c r="BB510" s="48"/>
      <c r="BC510" s="48"/>
      <c r="BD510" s="48"/>
      <c r="BE510" s="48"/>
      <c r="BF510" s="48"/>
      <c r="BG510" s="48"/>
      <c r="BH510" s="48"/>
      <c r="BI510" s="48"/>
      <c r="BJ510" s="48"/>
      <c r="BK510" s="48"/>
      <c r="BL510" s="49"/>
      <c r="BM510" s="48"/>
      <c r="BN510" s="49"/>
      <c r="BO510" s="48"/>
      <c r="BP510" s="49"/>
      <c r="BQ510" s="48"/>
      <c r="BR510" s="49"/>
      <c r="BS510" s="48"/>
      <c r="BT510" s="2"/>
      <c r="BU510" s="3"/>
      <c r="BV510" s="3"/>
      <c r="BW510" s="3"/>
      <c r="BX510" s="3"/>
    </row>
    <row r="511" spans="1:76" x14ac:dyDescent="0.25">
      <c r="A511" s="64" t="s">
        <v>556</v>
      </c>
      <c r="B511" s="65"/>
      <c r="C511" s="65" t="s">
        <v>64</v>
      </c>
      <c r="D511" s="66">
        <v>162.1760522002312</v>
      </c>
      <c r="E511" s="68"/>
      <c r="F511" s="100" t="s">
        <v>3719</v>
      </c>
      <c r="G511" s="65"/>
      <c r="H511" s="69" t="s">
        <v>556</v>
      </c>
      <c r="I511" s="70"/>
      <c r="J511" s="70"/>
      <c r="K511" s="69" t="s">
        <v>11716</v>
      </c>
      <c r="L511" s="73">
        <v>1.4987193187103831</v>
      </c>
      <c r="M511" s="74">
        <v>5870.67431640625</v>
      </c>
      <c r="N511" s="74">
        <v>2545.38232421875</v>
      </c>
      <c r="O511" s="75"/>
      <c r="P511" s="76"/>
      <c r="Q511" s="76"/>
      <c r="R511" s="86"/>
      <c r="S511" s="48">
        <v>0</v>
      </c>
      <c r="T511" s="48">
        <v>3</v>
      </c>
      <c r="U511" s="49">
        <v>3</v>
      </c>
      <c r="V511" s="49">
        <v>0.14285700000000001</v>
      </c>
      <c r="W511" s="49">
        <v>0</v>
      </c>
      <c r="X511" s="49">
        <v>1.1452340000000001</v>
      </c>
      <c r="Y511" s="49">
        <v>0.33333333333333331</v>
      </c>
      <c r="Z511" s="49">
        <v>0</v>
      </c>
      <c r="AA511" s="71">
        <v>511</v>
      </c>
      <c r="AB511" s="71"/>
      <c r="AC511" s="72"/>
      <c r="AD511" s="78" t="s">
        <v>7007</v>
      </c>
      <c r="AE511" s="78">
        <v>323</v>
      </c>
      <c r="AF511" s="78">
        <v>561</v>
      </c>
      <c r="AG511" s="78">
        <v>6836</v>
      </c>
      <c r="AH511" s="78">
        <v>1577</v>
      </c>
      <c r="AI511" s="78"/>
      <c r="AJ511" s="78" t="s">
        <v>7733</v>
      </c>
      <c r="AK511" s="78" t="s">
        <v>8290</v>
      </c>
      <c r="AL511" s="78"/>
      <c r="AM511" s="78"/>
      <c r="AN511" s="80">
        <v>40709.556921296295</v>
      </c>
      <c r="AO511" s="82" t="s">
        <v>9490</v>
      </c>
      <c r="AP511" s="78" t="b">
        <v>0</v>
      </c>
      <c r="AQ511" s="78" t="b">
        <v>0</v>
      </c>
      <c r="AR511" s="78" t="b">
        <v>1</v>
      </c>
      <c r="AS511" s="78" t="s">
        <v>6308</v>
      </c>
      <c r="AT511" s="78">
        <v>254</v>
      </c>
      <c r="AU511" s="82" t="s">
        <v>9742</v>
      </c>
      <c r="AV511" s="78" t="b">
        <v>0</v>
      </c>
      <c r="AW511" s="78" t="s">
        <v>10419</v>
      </c>
      <c r="AX511" s="82" t="s">
        <v>10928</v>
      </c>
      <c r="AY511" s="78" t="s">
        <v>66</v>
      </c>
      <c r="AZ511" s="78" t="str">
        <f>REPLACE(INDEX(GroupVertices[Group], MATCH(Vertices[[#This Row],[Vertex]],GroupVertices[Vertex],0)),1,1,"")</f>
        <v>24</v>
      </c>
      <c r="BA511" s="48"/>
      <c r="BB511" s="48"/>
      <c r="BC511" s="48"/>
      <c r="BD511" s="48"/>
      <c r="BE511" s="48" t="s">
        <v>731</v>
      </c>
      <c r="BF511" s="48" t="s">
        <v>731</v>
      </c>
      <c r="BG511" s="120" t="s">
        <v>13463</v>
      </c>
      <c r="BH511" s="120" t="s">
        <v>13463</v>
      </c>
      <c r="BI511" s="120" t="s">
        <v>13984</v>
      </c>
      <c r="BJ511" s="120" t="s">
        <v>13984</v>
      </c>
      <c r="BK511" s="120">
        <v>0</v>
      </c>
      <c r="BL511" s="123">
        <v>0</v>
      </c>
      <c r="BM511" s="120">
        <v>0</v>
      </c>
      <c r="BN511" s="123">
        <v>0</v>
      </c>
      <c r="BO511" s="120">
        <v>0</v>
      </c>
      <c r="BP511" s="123">
        <v>0</v>
      </c>
      <c r="BQ511" s="120">
        <v>19</v>
      </c>
      <c r="BR511" s="123">
        <v>100</v>
      </c>
      <c r="BS511" s="120">
        <v>19</v>
      </c>
      <c r="BT511" s="2"/>
      <c r="BU511" s="3"/>
      <c r="BV511" s="3"/>
      <c r="BW511" s="3"/>
      <c r="BX511" s="3"/>
    </row>
    <row r="512" spans="1:76" x14ac:dyDescent="0.25">
      <c r="A512" s="64" t="s">
        <v>559</v>
      </c>
      <c r="B512" s="65"/>
      <c r="C512" s="65" t="s">
        <v>64</v>
      </c>
      <c r="D512" s="66">
        <v>162.00596255223599</v>
      </c>
      <c r="E512" s="68"/>
      <c r="F512" s="100" t="s">
        <v>3720</v>
      </c>
      <c r="G512" s="65"/>
      <c r="H512" s="69" t="s">
        <v>559</v>
      </c>
      <c r="I512" s="70"/>
      <c r="J512" s="70"/>
      <c r="K512" s="69" t="s">
        <v>11717</v>
      </c>
      <c r="L512" s="73">
        <v>1</v>
      </c>
      <c r="M512" s="74">
        <v>8251.2861328125</v>
      </c>
      <c r="N512" s="74">
        <v>6249.57763671875</v>
      </c>
      <c r="O512" s="75"/>
      <c r="P512" s="76"/>
      <c r="Q512" s="76"/>
      <c r="R512" s="86"/>
      <c r="S512" s="48">
        <v>0</v>
      </c>
      <c r="T512" s="48">
        <v>2</v>
      </c>
      <c r="U512" s="49">
        <v>0</v>
      </c>
      <c r="V512" s="49">
        <v>0.16666700000000001</v>
      </c>
      <c r="W512" s="49">
        <v>0</v>
      </c>
      <c r="X512" s="49">
        <v>0.74045799999999995</v>
      </c>
      <c r="Y512" s="49">
        <v>0.5</v>
      </c>
      <c r="Z512" s="49">
        <v>0</v>
      </c>
      <c r="AA512" s="71">
        <v>512</v>
      </c>
      <c r="AB512" s="71"/>
      <c r="AC512" s="72"/>
      <c r="AD512" s="78" t="s">
        <v>7008</v>
      </c>
      <c r="AE512" s="78">
        <v>30</v>
      </c>
      <c r="AF512" s="78">
        <v>19</v>
      </c>
      <c r="AG512" s="78">
        <v>2</v>
      </c>
      <c r="AH512" s="78">
        <v>32</v>
      </c>
      <c r="AI512" s="78"/>
      <c r="AJ512" s="78" t="s">
        <v>7734</v>
      </c>
      <c r="AK512" s="78" t="s">
        <v>8291</v>
      </c>
      <c r="AL512" s="78"/>
      <c r="AM512" s="78"/>
      <c r="AN512" s="80">
        <v>43129.845532407409</v>
      </c>
      <c r="AO512" s="78"/>
      <c r="AP512" s="78" t="b">
        <v>1</v>
      </c>
      <c r="AQ512" s="78" t="b">
        <v>0</v>
      </c>
      <c r="AR512" s="78" t="b">
        <v>0</v>
      </c>
      <c r="AS512" s="78" t="s">
        <v>6305</v>
      </c>
      <c r="AT512" s="78">
        <v>0</v>
      </c>
      <c r="AU512" s="78"/>
      <c r="AV512" s="78" t="b">
        <v>0</v>
      </c>
      <c r="AW512" s="78" t="s">
        <v>10419</v>
      </c>
      <c r="AX512" s="82" t="s">
        <v>10929</v>
      </c>
      <c r="AY512" s="78" t="s">
        <v>66</v>
      </c>
      <c r="AZ512" s="78" t="str">
        <f>REPLACE(INDEX(GroupVertices[Group], MATCH(Vertices[[#This Row],[Vertex]],GroupVertices[Vertex],0)),1,1,"")</f>
        <v>26</v>
      </c>
      <c r="BA512" s="48"/>
      <c r="BB512" s="48"/>
      <c r="BC512" s="48"/>
      <c r="BD512" s="48"/>
      <c r="BE512" s="48" t="s">
        <v>2851</v>
      </c>
      <c r="BF512" s="48" t="s">
        <v>2851</v>
      </c>
      <c r="BG512" s="120" t="s">
        <v>13453</v>
      </c>
      <c r="BH512" s="120" t="s">
        <v>13453</v>
      </c>
      <c r="BI512" s="120" t="s">
        <v>13974</v>
      </c>
      <c r="BJ512" s="120" t="s">
        <v>13974</v>
      </c>
      <c r="BK512" s="120">
        <v>0</v>
      </c>
      <c r="BL512" s="123">
        <v>0</v>
      </c>
      <c r="BM512" s="120">
        <v>0</v>
      </c>
      <c r="BN512" s="123">
        <v>0</v>
      </c>
      <c r="BO512" s="120">
        <v>0</v>
      </c>
      <c r="BP512" s="123">
        <v>0</v>
      </c>
      <c r="BQ512" s="120">
        <v>17</v>
      </c>
      <c r="BR512" s="123">
        <v>100</v>
      </c>
      <c r="BS512" s="120">
        <v>17</v>
      </c>
      <c r="BT512" s="2"/>
      <c r="BU512" s="3"/>
      <c r="BV512" s="3"/>
      <c r="BW512" s="3"/>
      <c r="BX512" s="3"/>
    </row>
    <row r="513" spans="1:76" x14ac:dyDescent="0.25">
      <c r="A513" s="64" t="s">
        <v>560</v>
      </c>
      <c r="B513" s="65"/>
      <c r="C513" s="65" t="s">
        <v>64</v>
      </c>
      <c r="D513" s="66">
        <v>173.7973803267233</v>
      </c>
      <c r="E513" s="68"/>
      <c r="F513" s="100" t="s">
        <v>3721</v>
      </c>
      <c r="G513" s="65"/>
      <c r="H513" s="69" t="s">
        <v>560</v>
      </c>
      <c r="I513" s="70"/>
      <c r="J513" s="70"/>
      <c r="K513" s="69" t="s">
        <v>11718</v>
      </c>
      <c r="L513" s="73">
        <v>1</v>
      </c>
      <c r="M513" s="74">
        <v>7364.435546875</v>
      </c>
      <c r="N513" s="74">
        <v>741.10235595703125</v>
      </c>
      <c r="O513" s="75"/>
      <c r="P513" s="76"/>
      <c r="Q513" s="76"/>
      <c r="R513" s="86"/>
      <c r="S513" s="48">
        <v>0</v>
      </c>
      <c r="T513" s="48">
        <v>1</v>
      </c>
      <c r="U513" s="49">
        <v>0</v>
      </c>
      <c r="V513" s="49">
        <v>0.33333299999999999</v>
      </c>
      <c r="W513" s="49">
        <v>0</v>
      </c>
      <c r="X513" s="49">
        <v>0.63829800000000003</v>
      </c>
      <c r="Y513" s="49">
        <v>0</v>
      </c>
      <c r="Z513" s="49">
        <v>0</v>
      </c>
      <c r="AA513" s="71">
        <v>513</v>
      </c>
      <c r="AB513" s="71"/>
      <c r="AC513" s="72"/>
      <c r="AD513" s="78" t="s">
        <v>7009</v>
      </c>
      <c r="AE513" s="78">
        <v>2152</v>
      </c>
      <c r="AF513" s="78">
        <v>37593</v>
      </c>
      <c r="AG513" s="78">
        <v>1994</v>
      </c>
      <c r="AH513" s="78">
        <v>2779</v>
      </c>
      <c r="AI513" s="78">
        <v>-25200</v>
      </c>
      <c r="AJ513" s="78" t="s">
        <v>7735</v>
      </c>
      <c r="AK513" s="78" t="s">
        <v>8287</v>
      </c>
      <c r="AL513" s="82" t="s">
        <v>8806</v>
      </c>
      <c r="AM513" s="78" t="s">
        <v>9004</v>
      </c>
      <c r="AN513" s="80">
        <v>40772.849328703705</v>
      </c>
      <c r="AO513" s="82" t="s">
        <v>9491</v>
      </c>
      <c r="AP513" s="78" t="b">
        <v>1</v>
      </c>
      <c r="AQ513" s="78" t="b">
        <v>0</v>
      </c>
      <c r="AR513" s="78" t="b">
        <v>1</v>
      </c>
      <c r="AS513" s="78" t="s">
        <v>6304</v>
      </c>
      <c r="AT513" s="78">
        <v>55</v>
      </c>
      <c r="AU513" s="82" t="s">
        <v>9742</v>
      </c>
      <c r="AV513" s="78" t="b">
        <v>0</v>
      </c>
      <c r="AW513" s="78" t="s">
        <v>10419</v>
      </c>
      <c r="AX513" s="82" t="s">
        <v>10930</v>
      </c>
      <c r="AY513" s="78" t="s">
        <v>66</v>
      </c>
      <c r="AZ513" s="78" t="str">
        <f>REPLACE(INDEX(GroupVertices[Group], MATCH(Vertices[[#This Row],[Vertex]],GroupVertices[Vertex],0)),1,1,"")</f>
        <v>49</v>
      </c>
      <c r="BA513" s="48"/>
      <c r="BB513" s="48"/>
      <c r="BC513" s="48"/>
      <c r="BD513" s="48"/>
      <c r="BE513" s="48"/>
      <c r="BF513" s="48"/>
      <c r="BG513" s="120" t="s">
        <v>13464</v>
      </c>
      <c r="BH513" s="120" t="s">
        <v>13464</v>
      </c>
      <c r="BI513" s="120" t="s">
        <v>13985</v>
      </c>
      <c r="BJ513" s="120" t="s">
        <v>13985</v>
      </c>
      <c r="BK513" s="120">
        <v>0</v>
      </c>
      <c r="BL513" s="123">
        <v>0</v>
      </c>
      <c r="BM513" s="120">
        <v>1</v>
      </c>
      <c r="BN513" s="123">
        <v>4.5454545454545459</v>
      </c>
      <c r="BO513" s="120">
        <v>0</v>
      </c>
      <c r="BP513" s="123">
        <v>0</v>
      </c>
      <c r="BQ513" s="120">
        <v>21</v>
      </c>
      <c r="BR513" s="123">
        <v>95.454545454545453</v>
      </c>
      <c r="BS513" s="120">
        <v>22</v>
      </c>
      <c r="BT513" s="2"/>
      <c r="BU513" s="3"/>
      <c r="BV513" s="3"/>
      <c r="BW513" s="3"/>
      <c r="BX513" s="3"/>
    </row>
    <row r="514" spans="1:76" x14ac:dyDescent="0.25">
      <c r="A514" s="64" t="s">
        <v>561</v>
      </c>
      <c r="B514" s="65"/>
      <c r="C514" s="65" t="s">
        <v>64</v>
      </c>
      <c r="D514" s="66">
        <v>162.9882145784814</v>
      </c>
      <c r="E514" s="68"/>
      <c r="F514" s="100" t="s">
        <v>3722</v>
      </c>
      <c r="G514" s="65"/>
      <c r="H514" s="69" t="s">
        <v>561</v>
      </c>
      <c r="I514" s="70"/>
      <c r="J514" s="70"/>
      <c r="K514" s="69" t="s">
        <v>11719</v>
      </c>
      <c r="L514" s="73">
        <v>1</v>
      </c>
      <c r="M514" s="74">
        <v>8779.173828125</v>
      </c>
      <c r="N514" s="74">
        <v>4228.98876953125</v>
      </c>
      <c r="O514" s="75"/>
      <c r="P514" s="76"/>
      <c r="Q514" s="76"/>
      <c r="R514" s="86"/>
      <c r="S514" s="48">
        <v>0</v>
      </c>
      <c r="T514" s="48">
        <v>1</v>
      </c>
      <c r="U514" s="49">
        <v>0</v>
      </c>
      <c r="V514" s="49">
        <v>0.33333299999999999</v>
      </c>
      <c r="W514" s="49">
        <v>0</v>
      </c>
      <c r="X514" s="49">
        <v>0.77027000000000001</v>
      </c>
      <c r="Y514" s="49">
        <v>0</v>
      </c>
      <c r="Z514" s="49">
        <v>0</v>
      </c>
      <c r="AA514" s="71">
        <v>514</v>
      </c>
      <c r="AB514" s="71"/>
      <c r="AC514" s="72"/>
      <c r="AD514" s="78" t="s">
        <v>7010</v>
      </c>
      <c r="AE514" s="78">
        <v>2421</v>
      </c>
      <c r="AF514" s="78">
        <v>3149</v>
      </c>
      <c r="AG514" s="78">
        <v>4</v>
      </c>
      <c r="AH514" s="78">
        <v>27</v>
      </c>
      <c r="AI514" s="78">
        <v>0</v>
      </c>
      <c r="AJ514" s="78"/>
      <c r="AK514" s="78" t="s">
        <v>8292</v>
      </c>
      <c r="AL514" s="78"/>
      <c r="AM514" s="78" t="s">
        <v>9008</v>
      </c>
      <c r="AN514" s="80">
        <v>41764.616215277776</v>
      </c>
      <c r="AO514" s="82" t="s">
        <v>9492</v>
      </c>
      <c r="AP514" s="78" t="b">
        <v>0</v>
      </c>
      <c r="AQ514" s="78" t="b">
        <v>0</v>
      </c>
      <c r="AR514" s="78" t="b">
        <v>0</v>
      </c>
      <c r="AS514" s="78" t="s">
        <v>6305</v>
      </c>
      <c r="AT514" s="78">
        <v>53</v>
      </c>
      <c r="AU514" s="82" t="s">
        <v>9742</v>
      </c>
      <c r="AV514" s="78" t="b">
        <v>0</v>
      </c>
      <c r="AW514" s="78" t="s">
        <v>10419</v>
      </c>
      <c r="AX514" s="82" t="s">
        <v>10931</v>
      </c>
      <c r="AY514" s="78" t="s">
        <v>66</v>
      </c>
      <c r="AZ514" s="78" t="str">
        <f>REPLACE(INDEX(GroupVertices[Group], MATCH(Vertices[[#This Row],[Vertex]],GroupVertices[Vertex],0)),1,1,"")</f>
        <v>48</v>
      </c>
      <c r="BA514" s="48" t="s">
        <v>1992</v>
      </c>
      <c r="BB514" s="48" t="s">
        <v>1992</v>
      </c>
      <c r="BC514" s="48" t="s">
        <v>2504</v>
      </c>
      <c r="BD514" s="48" t="s">
        <v>2504</v>
      </c>
      <c r="BE514" s="48"/>
      <c r="BF514" s="48"/>
      <c r="BG514" s="120" t="s">
        <v>13465</v>
      </c>
      <c r="BH514" s="120" t="s">
        <v>13465</v>
      </c>
      <c r="BI514" s="120" t="s">
        <v>13986</v>
      </c>
      <c r="BJ514" s="120" t="s">
        <v>13986</v>
      </c>
      <c r="BK514" s="120">
        <v>0</v>
      </c>
      <c r="BL514" s="123">
        <v>0</v>
      </c>
      <c r="BM514" s="120">
        <v>0</v>
      </c>
      <c r="BN514" s="123">
        <v>0</v>
      </c>
      <c r="BO514" s="120">
        <v>0</v>
      </c>
      <c r="BP514" s="123">
        <v>0</v>
      </c>
      <c r="BQ514" s="120">
        <v>19</v>
      </c>
      <c r="BR514" s="123">
        <v>100</v>
      </c>
      <c r="BS514" s="120">
        <v>19</v>
      </c>
      <c r="BT514" s="2"/>
      <c r="BU514" s="3"/>
      <c r="BV514" s="3"/>
      <c r="BW514" s="3"/>
      <c r="BX514" s="3"/>
    </row>
    <row r="515" spans="1:76" x14ac:dyDescent="0.25">
      <c r="A515" s="64" t="s">
        <v>562</v>
      </c>
      <c r="B515" s="65"/>
      <c r="C515" s="65" t="s">
        <v>64</v>
      </c>
      <c r="D515" s="66">
        <v>162.29749997472226</v>
      </c>
      <c r="E515" s="68"/>
      <c r="F515" s="100" t="s">
        <v>10286</v>
      </c>
      <c r="G515" s="65"/>
      <c r="H515" s="69" t="s">
        <v>562</v>
      </c>
      <c r="I515" s="70"/>
      <c r="J515" s="70"/>
      <c r="K515" s="69" t="s">
        <v>11720</v>
      </c>
      <c r="L515" s="73">
        <v>1</v>
      </c>
      <c r="M515" s="74">
        <v>7253.98583984375</v>
      </c>
      <c r="N515" s="74">
        <v>3332.019775390625</v>
      </c>
      <c r="O515" s="75"/>
      <c r="P515" s="76"/>
      <c r="Q515" s="76"/>
      <c r="R515" s="86"/>
      <c r="S515" s="48">
        <v>0</v>
      </c>
      <c r="T515" s="48">
        <v>1</v>
      </c>
      <c r="U515" s="49">
        <v>0</v>
      </c>
      <c r="V515" s="49">
        <v>0.33333299999999999</v>
      </c>
      <c r="W515" s="49">
        <v>0</v>
      </c>
      <c r="X515" s="49">
        <v>0.77027000000000001</v>
      </c>
      <c r="Y515" s="49">
        <v>0</v>
      </c>
      <c r="Z515" s="49">
        <v>0</v>
      </c>
      <c r="AA515" s="71">
        <v>515</v>
      </c>
      <c r="AB515" s="71"/>
      <c r="AC515" s="72"/>
      <c r="AD515" s="78" t="s">
        <v>7011</v>
      </c>
      <c r="AE515" s="78">
        <v>939</v>
      </c>
      <c r="AF515" s="78">
        <v>948</v>
      </c>
      <c r="AG515" s="78">
        <v>6296</v>
      </c>
      <c r="AH515" s="78">
        <v>249</v>
      </c>
      <c r="AI515" s="78">
        <v>-18000</v>
      </c>
      <c r="AJ515" s="78" t="s">
        <v>7736</v>
      </c>
      <c r="AK515" s="78" t="s">
        <v>8293</v>
      </c>
      <c r="AL515" s="82" t="s">
        <v>8807</v>
      </c>
      <c r="AM515" s="78" t="s">
        <v>9007</v>
      </c>
      <c r="AN515" s="80">
        <v>40847.651747685188</v>
      </c>
      <c r="AO515" s="82" t="s">
        <v>9493</v>
      </c>
      <c r="AP515" s="78" t="b">
        <v>0</v>
      </c>
      <c r="AQ515" s="78" t="b">
        <v>0</v>
      </c>
      <c r="AR515" s="78" t="b">
        <v>1</v>
      </c>
      <c r="AS515" s="78" t="s">
        <v>6304</v>
      </c>
      <c r="AT515" s="78">
        <v>322</v>
      </c>
      <c r="AU515" s="82" t="s">
        <v>9936</v>
      </c>
      <c r="AV515" s="78" t="b">
        <v>0</v>
      </c>
      <c r="AW515" s="78" t="s">
        <v>10419</v>
      </c>
      <c r="AX515" s="82" t="s">
        <v>10932</v>
      </c>
      <c r="AY515" s="78" t="s">
        <v>66</v>
      </c>
      <c r="AZ515" s="78" t="str">
        <f>REPLACE(INDEX(GroupVertices[Group], MATCH(Vertices[[#This Row],[Vertex]],GroupVertices[Vertex],0)),1,1,"")</f>
        <v>38</v>
      </c>
      <c r="BA515" s="48" t="s">
        <v>2218</v>
      </c>
      <c r="BB515" s="48" t="s">
        <v>2218</v>
      </c>
      <c r="BC515" s="48" t="s">
        <v>2591</v>
      </c>
      <c r="BD515" s="48" t="s">
        <v>2591</v>
      </c>
      <c r="BE515" s="48" t="s">
        <v>731</v>
      </c>
      <c r="BF515" s="48" t="s">
        <v>731</v>
      </c>
      <c r="BG515" s="120" t="s">
        <v>13466</v>
      </c>
      <c r="BH515" s="120" t="s">
        <v>13466</v>
      </c>
      <c r="BI515" s="120" t="s">
        <v>13987</v>
      </c>
      <c r="BJ515" s="120" t="s">
        <v>13987</v>
      </c>
      <c r="BK515" s="120">
        <v>1</v>
      </c>
      <c r="BL515" s="123">
        <v>5.882352941176471</v>
      </c>
      <c r="BM515" s="120">
        <v>0</v>
      </c>
      <c r="BN515" s="123">
        <v>0</v>
      </c>
      <c r="BO515" s="120">
        <v>0</v>
      </c>
      <c r="BP515" s="123">
        <v>0</v>
      </c>
      <c r="BQ515" s="120">
        <v>16</v>
      </c>
      <c r="BR515" s="123">
        <v>94.117647058823536</v>
      </c>
      <c r="BS515" s="120">
        <v>17</v>
      </c>
      <c r="BT515" s="2"/>
      <c r="BU515" s="3"/>
      <c r="BV515" s="3"/>
      <c r="BW515" s="3"/>
      <c r="BX515" s="3"/>
    </row>
    <row r="516" spans="1:76" x14ac:dyDescent="0.25">
      <c r="A516" s="64" t="s">
        <v>909</v>
      </c>
      <c r="B516" s="65"/>
      <c r="C516" s="65" t="s">
        <v>64</v>
      </c>
      <c r="D516" s="66">
        <v>297.41395473897825</v>
      </c>
      <c r="E516" s="68"/>
      <c r="F516" s="100" t="s">
        <v>10287</v>
      </c>
      <c r="G516" s="65"/>
      <c r="H516" s="69" t="s">
        <v>909</v>
      </c>
      <c r="I516" s="70"/>
      <c r="J516" s="70"/>
      <c r="K516" s="69" t="s">
        <v>11721</v>
      </c>
      <c r="L516" s="73">
        <v>1.3324795458069221</v>
      </c>
      <c r="M516" s="74">
        <v>7253.98583984375</v>
      </c>
      <c r="N516" s="74">
        <v>3079.103759765625</v>
      </c>
      <c r="O516" s="75"/>
      <c r="P516" s="76"/>
      <c r="Q516" s="76"/>
      <c r="R516" s="86"/>
      <c r="S516" s="48">
        <v>2</v>
      </c>
      <c r="T516" s="48">
        <v>0</v>
      </c>
      <c r="U516" s="49">
        <v>2</v>
      </c>
      <c r="V516" s="49">
        <v>0.5</v>
      </c>
      <c r="W516" s="49">
        <v>0</v>
      </c>
      <c r="X516" s="49">
        <v>1.4594590000000001</v>
      </c>
      <c r="Y516" s="49">
        <v>0</v>
      </c>
      <c r="Z516" s="49">
        <v>0</v>
      </c>
      <c r="AA516" s="71">
        <v>516</v>
      </c>
      <c r="AB516" s="71"/>
      <c r="AC516" s="72"/>
      <c r="AD516" s="78" t="s">
        <v>7012</v>
      </c>
      <c r="AE516" s="78">
        <v>125480</v>
      </c>
      <c r="AF516" s="78">
        <v>431504</v>
      </c>
      <c r="AG516" s="78">
        <v>58063</v>
      </c>
      <c r="AH516" s="78">
        <v>10252</v>
      </c>
      <c r="AI516" s="78">
        <v>-14400</v>
      </c>
      <c r="AJ516" s="78" t="s">
        <v>7737</v>
      </c>
      <c r="AK516" s="78" t="s">
        <v>8261</v>
      </c>
      <c r="AL516" s="82" t="s">
        <v>8808</v>
      </c>
      <c r="AM516" s="78" t="s">
        <v>9005</v>
      </c>
      <c r="AN516" s="80">
        <v>39326.884768518517</v>
      </c>
      <c r="AO516" s="82" t="s">
        <v>9494</v>
      </c>
      <c r="AP516" s="78" t="b">
        <v>0</v>
      </c>
      <c r="AQ516" s="78" t="b">
        <v>0</v>
      </c>
      <c r="AR516" s="78" t="b">
        <v>0</v>
      </c>
      <c r="AS516" s="78" t="s">
        <v>6304</v>
      </c>
      <c r="AT516" s="78">
        <v>19826</v>
      </c>
      <c r="AU516" s="82" t="s">
        <v>9937</v>
      </c>
      <c r="AV516" s="78" t="b">
        <v>1</v>
      </c>
      <c r="AW516" s="78" t="s">
        <v>10419</v>
      </c>
      <c r="AX516" s="82" t="s">
        <v>10933</v>
      </c>
      <c r="AY516" s="78" t="s">
        <v>65</v>
      </c>
      <c r="AZ516" s="78" t="str">
        <f>REPLACE(INDEX(GroupVertices[Group], MATCH(Vertices[[#This Row],[Vertex]],GroupVertices[Vertex],0)),1,1,"")</f>
        <v>38</v>
      </c>
      <c r="BA516" s="48"/>
      <c r="BB516" s="48"/>
      <c r="BC516" s="48"/>
      <c r="BD516" s="48"/>
      <c r="BE516" s="48"/>
      <c r="BF516" s="48"/>
      <c r="BG516" s="48"/>
      <c r="BH516" s="48"/>
      <c r="BI516" s="48"/>
      <c r="BJ516" s="48"/>
      <c r="BK516" s="48"/>
      <c r="BL516" s="49"/>
      <c r="BM516" s="48"/>
      <c r="BN516" s="49"/>
      <c r="BO516" s="48"/>
      <c r="BP516" s="49"/>
      <c r="BQ516" s="48"/>
      <c r="BR516" s="49"/>
      <c r="BS516" s="48"/>
      <c r="BT516" s="2"/>
      <c r="BU516" s="3"/>
      <c r="BV516" s="3"/>
      <c r="BW516" s="3"/>
      <c r="BX516" s="3"/>
    </row>
    <row r="517" spans="1:76" x14ac:dyDescent="0.25">
      <c r="A517" s="64" t="s">
        <v>563</v>
      </c>
      <c r="B517" s="65"/>
      <c r="C517" s="65" t="s">
        <v>64</v>
      </c>
      <c r="D517" s="66">
        <v>162.01004219323957</v>
      </c>
      <c r="E517" s="68"/>
      <c r="F517" s="100" t="s">
        <v>3723</v>
      </c>
      <c r="G517" s="65"/>
      <c r="H517" s="69" t="s">
        <v>563</v>
      </c>
      <c r="I517" s="70"/>
      <c r="J517" s="70"/>
      <c r="K517" s="69" t="s">
        <v>11722</v>
      </c>
      <c r="L517" s="73">
        <v>1</v>
      </c>
      <c r="M517" s="74">
        <v>4938.26953125</v>
      </c>
      <c r="N517" s="74">
        <v>359.56378173828125</v>
      </c>
      <c r="O517" s="75"/>
      <c r="P517" s="76"/>
      <c r="Q517" s="76"/>
      <c r="R517" s="86"/>
      <c r="S517" s="48">
        <v>0</v>
      </c>
      <c r="T517" s="48">
        <v>1</v>
      </c>
      <c r="U517" s="49">
        <v>0</v>
      </c>
      <c r="V517" s="49">
        <v>5.2599999999999999E-4</v>
      </c>
      <c r="W517" s="49">
        <v>1.9000000000000001E-5</v>
      </c>
      <c r="X517" s="49">
        <v>0.43053799999999998</v>
      </c>
      <c r="Y517" s="49">
        <v>0</v>
      </c>
      <c r="Z517" s="49">
        <v>0</v>
      </c>
      <c r="AA517" s="71">
        <v>517</v>
      </c>
      <c r="AB517" s="71"/>
      <c r="AC517" s="72"/>
      <c r="AD517" s="78" t="s">
        <v>7013</v>
      </c>
      <c r="AE517" s="78">
        <v>213</v>
      </c>
      <c r="AF517" s="78">
        <v>32</v>
      </c>
      <c r="AG517" s="78">
        <v>10</v>
      </c>
      <c r="AH517" s="78">
        <v>11</v>
      </c>
      <c r="AI517" s="78"/>
      <c r="AJ517" s="78" t="s">
        <v>7738</v>
      </c>
      <c r="AK517" s="78" t="s">
        <v>8020</v>
      </c>
      <c r="AL517" s="78"/>
      <c r="AM517" s="78"/>
      <c r="AN517" s="80">
        <v>41233.69027777778</v>
      </c>
      <c r="AO517" s="82" t="s">
        <v>9495</v>
      </c>
      <c r="AP517" s="78" t="b">
        <v>0</v>
      </c>
      <c r="AQ517" s="78" t="b">
        <v>0</v>
      </c>
      <c r="AR517" s="78" t="b">
        <v>0</v>
      </c>
      <c r="AS517" s="78" t="s">
        <v>6304</v>
      </c>
      <c r="AT517" s="78">
        <v>0</v>
      </c>
      <c r="AU517" s="82" t="s">
        <v>9742</v>
      </c>
      <c r="AV517" s="78" t="b">
        <v>0</v>
      </c>
      <c r="AW517" s="78" t="s">
        <v>10419</v>
      </c>
      <c r="AX517" s="82" t="s">
        <v>10934</v>
      </c>
      <c r="AY517" s="78" t="s">
        <v>66</v>
      </c>
      <c r="AZ517" s="78" t="str">
        <f>REPLACE(INDEX(GroupVertices[Group], MATCH(Vertices[[#This Row],[Vertex]],GroupVertices[Vertex],0)),1,1,"")</f>
        <v>9</v>
      </c>
      <c r="BA517" s="48" t="s">
        <v>2219</v>
      </c>
      <c r="BB517" s="48" t="s">
        <v>2219</v>
      </c>
      <c r="BC517" s="48" t="s">
        <v>2518</v>
      </c>
      <c r="BD517" s="48" t="s">
        <v>2518</v>
      </c>
      <c r="BE517" s="48" t="s">
        <v>2756</v>
      </c>
      <c r="BF517" s="48" t="s">
        <v>2756</v>
      </c>
      <c r="BG517" s="120" t="s">
        <v>13467</v>
      </c>
      <c r="BH517" s="120" t="s">
        <v>13467</v>
      </c>
      <c r="BI517" s="120" t="s">
        <v>13988</v>
      </c>
      <c r="BJ517" s="120" t="s">
        <v>13988</v>
      </c>
      <c r="BK517" s="120">
        <v>0</v>
      </c>
      <c r="BL517" s="123">
        <v>0</v>
      </c>
      <c r="BM517" s="120">
        <v>0</v>
      </c>
      <c r="BN517" s="123">
        <v>0</v>
      </c>
      <c r="BO517" s="120">
        <v>0</v>
      </c>
      <c r="BP517" s="123">
        <v>0</v>
      </c>
      <c r="BQ517" s="120">
        <v>15</v>
      </c>
      <c r="BR517" s="123">
        <v>100</v>
      </c>
      <c r="BS517" s="120">
        <v>15</v>
      </c>
      <c r="BT517" s="2"/>
      <c r="BU517" s="3"/>
      <c r="BV517" s="3"/>
      <c r="BW517" s="3"/>
      <c r="BX517" s="3"/>
    </row>
    <row r="518" spans="1:76" x14ac:dyDescent="0.25">
      <c r="A518" s="64" t="s">
        <v>564</v>
      </c>
      <c r="B518" s="65"/>
      <c r="C518" s="65" t="s">
        <v>64</v>
      </c>
      <c r="D518" s="66">
        <v>163.09899252265541</v>
      </c>
      <c r="E518" s="68"/>
      <c r="F518" s="100" t="s">
        <v>10288</v>
      </c>
      <c r="G518" s="65"/>
      <c r="H518" s="69" t="s">
        <v>564</v>
      </c>
      <c r="I518" s="70"/>
      <c r="J518" s="70"/>
      <c r="K518" s="69" t="s">
        <v>11723</v>
      </c>
      <c r="L518" s="73">
        <v>1</v>
      </c>
      <c r="M518" s="74">
        <v>535.0341796875</v>
      </c>
      <c r="N518" s="74">
        <v>9009.259765625</v>
      </c>
      <c r="O518" s="75"/>
      <c r="P518" s="76"/>
      <c r="Q518" s="76"/>
      <c r="R518" s="86"/>
      <c r="S518" s="48">
        <v>1</v>
      </c>
      <c r="T518" s="48">
        <v>1</v>
      </c>
      <c r="U518" s="49">
        <v>0</v>
      </c>
      <c r="V518" s="49">
        <v>0</v>
      </c>
      <c r="W518" s="49">
        <v>0</v>
      </c>
      <c r="X518" s="49">
        <v>0.99999899999999997</v>
      </c>
      <c r="Y518" s="49">
        <v>0</v>
      </c>
      <c r="Z518" s="49" t="s">
        <v>15767</v>
      </c>
      <c r="AA518" s="71">
        <v>518</v>
      </c>
      <c r="AB518" s="71"/>
      <c r="AC518" s="72"/>
      <c r="AD518" s="78" t="s">
        <v>7014</v>
      </c>
      <c r="AE518" s="78">
        <v>3230</v>
      </c>
      <c r="AF518" s="78">
        <v>3502</v>
      </c>
      <c r="AG518" s="78">
        <v>1461</v>
      </c>
      <c r="AH518" s="78">
        <v>7040</v>
      </c>
      <c r="AI518" s="78">
        <v>3600</v>
      </c>
      <c r="AJ518" s="78" t="s">
        <v>7739</v>
      </c>
      <c r="AK518" s="78" t="s">
        <v>6445</v>
      </c>
      <c r="AL518" s="82" t="s">
        <v>8809</v>
      </c>
      <c r="AM518" s="78" t="s">
        <v>8068</v>
      </c>
      <c r="AN518" s="80">
        <v>42593.574178240742</v>
      </c>
      <c r="AO518" s="82" t="s">
        <v>9496</v>
      </c>
      <c r="AP518" s="78" t="b">
        <v>0</v>
      </c>
      <c r="AQ518" s="78" t="b">
        <v>0</v>
      </c>
      <c r="AR518" s="78" t="b">
        <v>0</v>
      </c>
      <c r="AS518" s="78" t="s">
        <v>6305</v>
      </c>
      <c r="AT518" s="78">
        <v>47</v>
      </c>
      <c r="AU518" s="82" t="s">
        <v>9742</v>
      </c>
      <c r="AV518" s="78" t="b">
        <v>0</v>
      </c>
      <c r="AW518" s="78" t="s">
        <v>10419</v>
      </c>
      <c r="AX518" s="82" t="s">
        <v>10935</v>
      </c>
      <c r="AY518" s="78" t="s">
        <v>66</v>
      </c>
      <c r="AZ518" s="78" t="str">
        <f>REPLACE(INDEX(GroupVertices[Group], MATCH(Vertices[[#This Row],[Vertex]],GroupVertices[Vertex],0)),1,1,"")</f>
        <v>1</v>
      </c>
      <c r="BA518" s="48" t="s">
        <v>2220</v>
      </c>
      <c r="BB518" s="48" t="s">
        <v>2220</v>
      </c>
      <c r="BC518" s="48" t="s">
        <v>2592</v>
      </c>
      <c r="BD518" s="48" t="s">
        <v>2592</v>
      </c>
      <c r="BE518" s="48" t="s">
        <v>2861</v>
      </c>
      <c r="BF518" s="48" t="s">
        <v>2861</v>
      </c>
      <c r="BG518" s="120" t="s">
        <v>13468</v>
      </c>
      <c r="BH518" s="120" t="s">
        <v>13468</v>
      </c>
      <c r="BI518" s="120" t="s">
        <v>13989</v>
      </c>
      <c r="BJ518" s="120" t="s">
        <v>13989</v>
      </c>
      <c r="BK518" s="120">
        <v>0</v>
      </c>
      <c r="BL518" s="123">
        <v>0</v>
      </c>
      <c r="BM518" s="120">
        <v>0</v>
      </c>
      <c r="BN518" s="123">
        <v>0</v>
      </c>
      <c r="BO518" s="120">
        <v>0</v>
      </c>
      <c r="BP518" s="123">
        <v>0</v>
      </c>
      <c r="BQ518" s="120">
        <v>14</v>
      </c>
      <c r="BR518" s="123">
        <v>100</v>
      </c>
      <c r="BS518" s="120">
        <v>14</v>
      </c>
      <c r="BT518" s="2"/>
      <c r="BU518" s="3"/>
      <c r="BV518" s="3"/>
      <c r="BW518" s="3"/>
      <c r="BX518" s="3"/>
    </row>
    <row r="519" spans="1:76" x14ac:dyDescent="0.25">
      <c r="A519" s="64" t="s">
        <v>565</v>
      </c>
      <c r="B519" s="65"/>
      <c r="C519" s="65" t="s">
        <v>64</v>
      </c>
      <c r="D519" s="66">
        <v>162.82502893833839</v>
      </c>
      <c r="E519" s="68"/>
      <c r="F519" s="100" t="s">
        <v>3724</v>
      </c>
      <c r="G519" s="65"/>
      <c r="H519" s="69" t="s">
        <v>565</v>
      </c>
      <c r="I519" s="70"/>
      <c r="J519" s="70"/>
      <c r="K519" s="69" t="s">
        <v>11724</v>
      </c>
      <c r="L519" s="73">
        <v>1</v>
      </c>
      <c r="M519" s="74">
        <v>1668.7740478515625</v>
      </c>
      <c r="N519" s="74">
        <v>9433.8154296875</v>
      </c>
      <c r="O519" s="75"/>
      <c r="P519" s="76"/>
      <c r="Q519" s="76"/>
      <c r="R519" s="86"/>
      <c r="S519" s="48">
        <v>1</v>
      </c>
      <c r="T519" s="48">
        <v>1</v>
      </c>
      <c r="U519" s="49">
        <v>0</v>
      </c>
      <c r="V519" s="49">
        <v>0</v>
      </c>
      <c r="W519" s="49">
        <v>0</v>
      </c>
      <c r="X519" s="49">
        <v>0.99999899999999997</v>
      </c>
      <c r="Y519" s="49">
        <v>0</v>
      </c>
      <c r="Z519" s="49" t="s">
        <v>15767</v>
      </c>
      <c r="AA519" s="71">
        <v>519</v>
      </c>
      <c r="AB519" s="71"/>
      <c r="AC519" s="72"/>
      <c r="AD519" s="78" t="s">
        <v>7015</v>
      </c>
      <c r="AE519" s="78">
        <v>1569</v>
      </c>
      <c r="AF519" s="78">
        <v>2629</v>
      </c>
      <c r="AG519" s="78">
        <v>11026</v>
      </c>
      <c r="AH519" s="78">
        <v>15999</v>
      </c>
      <c r="AI519" s="78">
        <v>3600</v>
      </c>
      <c r="AJ519" s="78" t="s">
        <v>7740</v>
      </c>
      <c r="AK519" s="78" t="s">
        <v>8294</v>
      </c>
      <c r="AL519" s="82" t="s">
        <v>8810</v>
      </c>
      <c r="AM519" s="78" t="s">
        <v>9003</v>
      </c>
      <c r="AN519" s="80">
        <v>41439.382256944446</v>
      </c>
      <c r="AO519" s="82" t="s">
        <v>9497</v>
      </c>
      <c r="AP519" s="78" t="b">
        <v>0</v>
      </c>
      <c r="AQ519" s="78" t="b">
        <v>0</v>
      </c>
      <c r="AR519" s="78" t="b">
        <v>1</v>
      </c>
      <c r="AS519" s="78" t="s">
        <v>6304</v>
      </c>
      <c r="AT519" s="78">
        <v>84</v>
      </c>
      <c r="AU519" s="82" t="s">
        <v>9742</v>
      </c>
      <c r="AV519" s="78" t="b">
        <v>0</v>
      </c>
      <c r="AW519" s="78" t="s">
        <v>10419</v>
      </c>
      <c r="AX519" s="82" t="s">
        <v>10936</v>
      </c>
      <c r="AY519" s="78" t="s">
        <v>66</v>
      </c>
      <c r="AZ519" s="78" t="str">
        <f>REPLACE(INDEX(GroupVertices[Group], MATCH(Vertices[[#This Row],[Vertex]],GroupVertices[Vertex],0)),1,1,"")</f>
        <v>1</v>
      </c>
      <c r="BA519" s="48" t="s">
        <v>2221</v>
      </c>
      <c r="BB519" s="48" t="s">
        <v>2221</v>
      </c>
      <c r="BC519" s="48" t="s">
        <v>2539</v>
      </c>
      <c r="BD519" s="48" t="s">
        <v>2539</v>
      </c>
      <c r="BE519" s="48" t="s">
        <v>2862</v>
      </c>
      <c r="BF519" s="48" t="s">
        <v>2862</v>
      </c>
      <c r="BG519" s="120" t="s">
        <v>13469</v>
      </c>
      <c r="BH519" s="120" t="s">
        <v>13469</v>
      </c>
      <c r="BI519" s="120" t="s">
        <v>13990</v>
      </c>
      <c r="BJ519" s="120" t="s">
        <v>13990</v>
      </c>
      <c r="BK519" s="120">
        <v>0</v>
      </c>
      <c r="BL519" s="123">
        <v>0</v>
      </c>
      <c r="BM519" s="120">
        <v>0</v>
      </c>
      <c r="BN519" s="123">
        <v>0</v>
      </c>
      <c r="BO519" s="120">
        <v>0</v>
      </c>
      <c r="BP519" s="123">
        <v>0</v>
      </c>
      <c r="BQ519" s="120">
        <v>33</v>
      </c>
      <c r="BR519" s="123">
        <v>100</v>
      </c>
      <c r="BS519" s="120">
        <v>33</v>
      </c>
      <c r="BT519" s="2"/>
      <c r="BU519" s="3"/>
      <c r="BV519" s="3"/>
      <c r="BW519" s="3"/>
      <c r="BX519" s="3"/>
    </row>
    <row r="520" spans="1:76" x14ac:dyDescent="0.25">
      <c r="A520" s="64" t="s">
        <v>566</v>
      </c>
      <c r="B520" s="65"/>
      <c r="C520" s="65" t="s">
        <v>64</v>
      </c>
      <c r="D520" s="66">
        <v>162.1038739363218</v>
      </c>
      <c r="E520" s="68"/>
      <c r="F520" s="100" t="s">
        <v>3725</v>
      </c>
      <c r="G520" s="65"/>
      <c r="H520" s="69" t="s">
        <v>566</v>
      </c>
      <c r="I520" s="70"/>
      <c r="J520" s="70"/>
      <c r="K520" s="69" t="s">
        <v>11725</v>
      </c>
      <c r="L520" s="73">
        <v>1</v>
      </c>
      <c r="M520" s="74">
        <v>8242.5234375</v>
      </c>
      <c r="N520" s="74">
        <v>8046.25390625</v>
      </c>
      <c r="O520" s="75"/>
      <c r="P520" s="76"/>
      <c r="Q520" s="76"/>
      <c r="R520" s="86"/>
      <c r="S520" s="48">
        <v>0</v>
      </c>
      <c r="T520" s="48">
        <v>2</v>
      </c>
      <c r="U520" s="49">
        <v>0</v>
      </c>
      <c r="V520" s="49">
        <v>7.1429000000000006E-2</v>
      </c>
      <c r="W520" s="49">
        <v>0</v>
      </c>
      <c r="X520" s="49">
        <v>0.567716</v>
      </c>
      <c r="Y520" s="49">
        <v>0.5</v>
      </c>
      <c r="Z520" s="49">
        <v>0</v>
      </c>
      <c r="AA520" s="71">
        <v>520</v>
      </c>
      <c r="AB520" s="71"/>
      <c r="AC520" s="72"/>
      <c r="AD520" s="78" t="s">
        <v>7016</v>
      </c>
      <c r="AE520" s="78">
        <v>491</v>
      </c>
      <c r="AF520" s="78">
        <v>331</v>
      </c>
      <c r="AG520" s="78">
        <v>2138</v>
      </c>
      <c r="AH520" s="78">
        <v>649</v>
      </c>
      <c r="AI520" s="78"/>
      <c r="AJ520" s="78" t="s">
        <v>7741</v>
      </c>
      <c r="AK520" s="78" t="s">
        <v>8272</v>
      </c>
      <c r="AL520" s="78"/>
      <c r="AM520" s="78"/>
      <c r="AN520" s="80">
        <v>40269.625983796293</v>
      </c>
      <c r="AO520" s="82" t="s">
        <v>9498</v>
      </c>
      <c r="AP520" s="78" t="b">
        <v>0</v>
      </c>
      <c r="AQ520" s="78" t="b">
        <v>0</v>
      </c>
      <c r="AR520" s="78" t="b">
        <v>0</v>
      </c>
      <c r="AS520" s="78" t="s">
        <v>6304</v>
      </c>
      <c r="AT520" s="78">
        <v>31</v>
      </c>
      <c r="AU520" s="82" t="s">
        <v>9742</v>
      </c>
      <c r="AV520" s="78" t="b">
        <v>0</v>
      </c>
      <c r="AW520" s="78" t="s">
        <v>10419</v>
      </c>
      <c r="AX520" s="82" t="s">
        <v>10937</v>
      </c>
      <c r="AY520" s="78" t="s">
        <v>66</v>
      </c>
      <c r="AZ520" s="78" t="str">
        <f>REPLACE(INDEX(GroupVertices[Group], MATCH(Vertices[[#This Row],[Vertex]],GroupVertices[Vertex],0)),1,1,"")</f>
        <v>16</v>
      </c>
      <c r="BA520" s="48"/>
      <c r="BB520" s="48"/>
      <c r="BC520" s="48"/>
      <c r="BD520" s="48"/>
      <c r="BE520" s="48"/>
      <c r="BF520" s="48"/>
      <c r="BG520" s="120" t="s">
        <v>13470</v>
      </c>
      <c r="BH520" s="120" t="s">
        <v>13470</v>
      </c>
      <c r="BI520" s="120" t="s">
        <v>13991</v>
      </c>
      <c r="BJ520" s="120" t="s">
        <v>13991</v>
      </c>
      <c r="BK520" s="120">
        <v>1</v>
      </c>
      <c r="BL520" s="123">
        <v>5</v>
      </c>
      <c r="BM520" s="120">
        <v>0</v>
      </c>
      <c r="BN520" s="123">
        <v>0</v>
      </c>
      <c r="BO520" s="120">
        <v>0</v>
      </c>
      <c r="BP520" s="123">
        <v>0</v>
      </c>
      <c r="BQ520" s="120">
        <v>19</v>
      </c>
      <c r="BR520" s="123">
        <v>95</v>
      </c>
      <c r="BS520" s="120">
        <v>20</v>
      </c>
      <c r="BT520" s="2"/>
      <c r="BU520" s="3"/>
      <c r="BV520" s="3"/>
      <c r="BW520" s="3"/>
      <c r="BX520" s="3"/>
    </row>
    <row r="521" spans="1:76" x14ac:dyDescent="0.25">
      <c r="A521" s="64" t="s">
        <v>567</v>
      </c>
      <c r="B521" s="65"/>
      <c r="C521" s="65" t="s">
        <v>64</v>
      </c>
      <c r="D521" s="66">
        <v>162.04550368811681</v>
      </c>
      <c r="E521" s="68"/>
      <c r="F521" s="100" t="s">
        <v>3726</v>
      </c>
      <c r="G521" s="65"/>
      <c r="H521" s="69" t="s">
        <v>567</v>
      </c>
      <c r="I521" s="70"/>
      <c r="J521" s="70"/>
      <c r="K521" s="69" t="s">
        <v>11726</v>
      </c>
      <c r="L521" s="73">
        <v>1</v>
      </c>
      <c r="M521" s="74">
        <v>1895.52197265625</v>
      </c>
      <c r="N521" s="74">
        <v>9433.8154296875</v>
      </c>
      <c r="O521" s="75"/>
      <c r="P521" s="76"/>
      <c r="Q521" s="76"/>
      <c r="R521" s="86"/>
      <c r="S521" s="48">
        <v>1</v>
      </c>
      <c r="T521" s="48">
        <v>1</v>
      </c>
      <c r="U521" s="49">
        <v>0</v>
      </c>
      <c r="V521" s="49">
        <v>0</v>
      </c>
      <c r="W521" s="49">
        <v>0</v>
      </c>
      <c r="X521" s="49">
        <v>0.99999899999999997</v>
      </c>
      <c r="Y521" s="49">
        <v>0</v>
      </c>
      <c r="Z521" s="49" t="s">
        <v>15767</v>
      </c>
      <c r="AA521" s="71">
        <v>521</v>
      </c>
      <c r="AB521" s="71"/>
      <c r="AC521" s="72"/>
      <c r="AD521" s="78" t="s">
        <v>7017</v>
      </c>
      <c r="AE521" s="78">
        <v>1126</v>
      </c>
      <c r="AF521" s="78">
        <v>145</v>
      </c>
      <c r="AG521" s="78">
        <v>186</v>
      </c>
      <c r="AH521" s="78">
        <v>354</v>
      </c>
      <c r="AI521" s="78">
        <v>3600</v>
      </c>
      <c r="AJ521" s="78" t="s">
        <v>7742</v>
      </c>
      <c r="AK521" s="78" t="s">
        <v>8295</v>
      </c>
      <c r="AL521" s="78"/>
      <c r="AM521" s="78" t="s">
        <v>9003</v>
      </c>
      <c r="AN521" s="80">
        <v>41350.826886574076</v>
      </c>
      <c r="AO521" s="82" t="s">
        <v>9499</v>
      </c>
      <c r="AP521" s="78" t="b">
        <v>1</v>
      </c>
      <c r="AQ521" s="78" t="b">
        <v>0</v>
      </c>
      <c r="AR521" s="78" t="b">
        <v>0</v>
      </c>
      <c r="AS521" s="78" t="s">
        <v>6303</v>
      </c>
      <c r="AT521" s="78">
        <v>1</v>
      </c>
      <c r="AU521" s="82" t="s">
        <v>9742</v>
      </c>
      <c r="AV521" s="78" t="b">
        <v>0</v>
      </c>
      <c r="AW521" s="78" t="s">
        <v>10419</v>
      </c>
      <c r="AX521" s="82" t="s">
        <v>10938</v>
      </c>
      <c r="AY521" s="78" t="s">
        <v>66</v>
      </c>
      <c r="AZ521" s="78" t="str">
        <f>REPLACE(INDEX(GroupVertices[Group], MATCH(Vertices[[#This Row],[Vertex]],GroupVertices[Vertex],0)),1,1,"")</f>
        <v>1</v>
      </c>
      <c r="BA521" s="48" t="s">
        <v>2222</v>
      </c>
      <c r="BB521" s="48" t="s">
        <v>2222</v>
      </c>
      <c r="BC521" s="48" t="s">
        <v>2539</v>
      </c>
      <c r="BD521" s="48" t="s">
        <v>2539</v>
      </c>
      <c r="BE521" s="48" t="s">
        <v>2863</v>
      </c>
      <c r="BF521" s="48" t="s">
        <v>2863</v>
      </c>
      <c r="BG521" s="120" t="s">
        <v>13471</v>
      </c>
      <c r="BH521" s="120" t="s">
        <v>13471</v>
      </c>
      <c r="BI521" s="120" t="s">
        <v>13992</v>
      </c>
      <c r="BJ521" s="120" t="s">
        <v>13992</v>
      </c>
      <c r="BK521" s="120">
        <v>0</v>
      </c>
      <c r="BL521" s="123">
        <v>0</v>
      </c>
      <c r="BM521" s="120">
        <v>0</v>
      </c>
      <c r="BN521" s="123">
        <v>0</v>
      </c>
      <c r="BO521" s="120">
        <v>0</v>
      </c>
      <c r="BP521" s="123">
        <v>0</v>
      </c>
      <c r="BQ521" s="120">
        <v>19</v>
      </c>
      <c r="BR521" s="123">
        <v>100</v>
      </c>
      <c r="BS521" s="120">
        <v>19</v>
      </c>
      <c r="BT521" s="2"/>
      <c r="BU521" s="3"/>
      <c r="BV521" s="3"/>
      <c r="BW521" s="3"/>
      <c r="BX521" s="3"/>
    </row>
    <row r="522" spans="1:76" x14ac:dyDescent="0.25">
      <c r="A522" s="64" t="s">
        <v>568</v>
      </c>
      <c r="B522" s="65"/>
      <c r="C522" s="65" t="s">
        <v>64</v>
      </c>
      <c r="D522" s="66">
        <v>162.33955165891294</v>
      </c>
      <c r="E522" s="68"/>
      <c r="F522" s="100" t="s">
        <v>3727</v>
      </c>
      <c r="G522" s="65"/>
      <c r="H522" s="69" t="s">
        <v>568</v>
      </c>
      <c r="I522" s="70"/>
      <c r="J522" s="70"/>
      <c r="K522" s="69" t="s">
        <v>11727</v>
      </c>
      <c r="L522" s="73">
        <v>1</v>
      </c>
      <c r="M522" s="74">
        <v>2122.269775390625</v>
      </c>
      <c r="N522" s="74">
        <v>9433.8154296875</v>
      </c>
      <c r="O522" s="75"/>
      <c r="P522" s="76"/>
      <c r="Q522" s="76"/>
      <c r="R522" s="86"/>
      <c r="S522" s="48">
        <v>1</v>
      </c>
      <c r="T522" s="48">
        <v>1</v>
      </c>
      <c r="U522" s="49">
        <v>0</v>
      </c>
      <c r="V522" s="49">
        <v>0</v>
      </c>
      <c r="W522" s="49">
        <v>0</v>
      </c>
      <c r="X522" s="49">
        <v>0.99999899999999997</v>
      </c>
      <c r="Y522" s="49">
        <v>0</v>
      </c>
      <c r="Z522" s="49" t="s">
        <v>15767</v>
      </c>
      <c r="AA522" s="71">
        <v>522</v>
      </c>
      <c r="AB522" s="71"/>
      <c r="AC522" s="72"/>
      <c r="AD522" s="78" t="s">
        <v>7018</v>
      </c>
      <c r="AE522" s="78">
        <v>1489</v>
      </c>
      <c r="AF522" s="78">
        <v>1082</v>
      </c>
      <c r="AG522" s="78">
        <v>22556</v>
      </c>
      <c r="AH522" s="78">
        <v>201</v>
      </c>
      <c r="AI522" s="78">
        <v>-18000</v>
      </c>
      <c r="AJ522" s="78" t="s">
        <v>7743</v>
      </c>
      <c r="AK522" s="78" t="s">
        <v>8296</v>
      </c>
      <c r="AL522" s="82" t="s">
        <v>8811</v>
      </c>
      <c r="AM522" s="78" t="s">
        <v>9007</v>
      </c>
      <c r="AN522" s="80">
        <v>40076.143946759257</v>
      </c>
      <c r="AO522" s="78"/>
      <c r="AP522" s="78" t="b">
        <v>0</v>
      </c>
      <c r="AQ522" s="78" t="b">
        <v>0</v>
      </c>
      <c r="AR522" s="78" t="b">
        <v>0</v>
      </c>
      <c r="AS522" s="78" t="s">
        <v>6304</v>
      </c>
      <c r="AT522" s="78">
        <v>446</v>
      </c>
      <c r="AU522" s="82" t="s">
        <v>9938</v>
      </c>
      <c r="AV522" s="78" t="b">
        <v>0</v>
      </c>
      <c r="AW522" s="78" t="s">
        <v>10419</v>
      </c>
      <c r="AX522" s="82" t="s">
        <v>10939</v>
      </c>
      <c r="AY522" s="78" t="s">
        <v>66</v>
      </c>
      <c r="AZ522" s="78" t="str">
        <f>REPLACE(INDEX(GroupVertices[Group], MATCH(Vertices[[#This Row],[Vertex]],GroupVertices[Vertex],0)),1,1,"")</f>
        <v>1</v>
      </c>
      <c r="BA522" s="48" t="s">
        <v>12906</v>
      </c>
      <c r="BB522" s="48" t="s">
        <v>12906</v>
      </c>
      <c r="BC522" s="48" t="s">
        <v>12979</v>
      </c>
      <c r="BD522" s="48" t="s">
        <v>12979</v>
      </c>
      <c r="BE522" s="48" t="s">
        <v>13077</v>
      </c>
      <c r="BF522" s="48" t="s">
        <v>13156</v>
      </c>
      <c r="BG522" s="120" t="s">
        <v>13472</v>
      </c>
      <c r="BH522" s="120" t="s">
        <v>13677</v>
      </c>
      <c r="BI522" s="120" t="s">
        <v>13993</v>
      </c>
      <c r="BJ522" s="120" t="s">
        <v>14169</v>
      </c>
      <c r="BK522" s="120">
        <v>2</v>
      </c>
      <c r="BL522" s="123">
        <v>1.5037593984962405</v>
      </c>
      <c r="BM522" s="120">
        <v>0</v>
      </c>
      <c r="BN522" s="123">
        <v>0</v>
      </c>
      <c r="BO522" s="120">
        <v>0</v>
      </c>
      <c r="BP522" s="123">
        <v>0</v>
      </c>
      <c r="BQ522" s="120">
        <v>131</v>
      </c>
      <c r="BR522" s="123">
        <v>98.496240601503757</v>
      </c>
      <c r="BS522" s="120">
        <v>133</v>
      </c>
      <c r="BT522" s="2"/>
      <c r="BU522" s="3"/>
      <c r="BV522" s="3"/>
      <c r="BW522" s="3"/>
      <c r="BX522" s="3"/>
    </row>
    <row r="523" spans="1:76" x14ac:dyDescent="0.25">
      <c r="A523" s="64" t="s">
        <v>570</v>
      </c>
      <c r="B523" s="65"/>
      <c r="C523" s="65" t="s">
        <v>64</v>
      </c>
      <c r="D523" s="66">
        <v>164.59402404119635</v>
      </c>
      <c r="E523" s="68"/>
      <c r="F523" s="100" t="s">
        <v>3729</v>
      </c>
      <c r="G523" s="65"/>
      <c r="H523" s="69" t="s">
        <v>570</v>
      </c>
      <c r="I523" s="70"/>
      <c r="J523" s="70"/>
      <c r="K523" s="69" t="s">
        <v>11728</v>
      </c>
      <c r="L523" s="73">
        <v>1</v>
      </c>
      <c r="M523" s="74">
        <v>7702.283203125</v>
      </c>
      <c r="N523" s="74">
        <v>3264.37939453125</v>
      </c>
      <c r="O523" s="75"/>
      <c r="P523" s="76"/>
      <c r="Q523" s="76"/>
      <c r="R523" s="86"/>
      <c r="S523" s="48">
        <v>0</v>
      </c>
      <c r="T523" s="48">
        <v>1</v>
      </c>
      <c r="U523" s="49">
        <v>0</v>
      </c>
      <c r="V523" s="49">
        <v>0.33333299999999999</v>
      </c>
      <c r="W523" s="49">
        <v>0</v>
      </c>
      <c r="X523" s="49">
        <v>0.63829800000000003</v>
      </c>
      <c r="Y523" s="49">
        <v>0</v>
      </c>
      <c r="Z523" s="49">
        <v>0</v>
      </c>
      <c r="AA523" s="71">
        <v>523</v>
      </c>
      <c r="AB523" s="71"/>
      <c r="AC523" s="72"/>
      <c r="AD523" s="78" t="s">
        <v>7019</v>
      </c>
      <c r="AE523" s="78">
        <v>7422</v>
      </c>
      <c r="AF523" s="78">
        <v>8266</v>
      </c>
      <c r="AG523" s="78">
        <v>14023</v>
      </c>
      <c r="AH523" s="78">
        <v>1967</v>
      </c>
      <c r="AI523" s="78">
        <v>0</v>
      </c>
      <c r="AJ523" s="78" t="s">
        <v>7744</v>
      </c>
      <c r="AK523" s="78" t="s">
        <v>8297</v>
      </c>
      <c r="AL523" s="82" t="s">
        <v>8812</v>
      </c>
      <c r="AM523" s="78" t="s">
        <v>7997</v>
      </c>
      <c r="AN523" s="80">
        <v>40286.498715277776</v>
      </c>
      <c r="AO523" s="82" t="s">
        <v>9500</v>
      </c>
      <c r="AP523" s="78" t="b">
        <v>0</v>
      </c>
      <c r="AQ523" s="78" t="b">
        <v>0</v>
      </c>
      <c r="AR523" s="78" t="b">
        <v>1</v>
      </c>
      <c r="AS523" s="78" t="s">
        <v>6304</v>
      </c>
      <c r="AT523" s="78">
        <v>320</v>
      </c>
      <c r="AU523" s="82" t="s">
        <v>9939</v>
      </c>
      <c r="AV523" s="78" t="b">
        <v>0</v>
      </c>
      <c r="AW523" s="78" t="s">
        <v>10419</v>
      </c>
      <c r="AX523" s="82" t="s">
        <v>10940</v>
      </c>
      <c r="AY523" s="78" t="s">
        <v>66</v>
      </c>
      <c r="AZ523" s="78" t="str">
        <f>REPLACE(INDEX(GroupVertices[Group], MATCH(Vertices[[#This Row],[Vertex]],GroupVertices[Vertex],0)),1,1,"")</f>
        <v>47</v>
      </c>
      <c r="BA523" s="48" t="s">
        <v>2228</v>
      </c>
      <c r="BB523" s="48" t="s">
        <v>2228</v>
      </c>
      <c r="BC523" s="48" t="s">
        <v>2595</v>
      </c>
      <c r="BD523" s="48" t="s">
        <v>2595</v>
      </c>
      <c r="BE523" s="48" t="s">
        <v>2874</v>
      </c>
      <c r="BF523" s="48" t="s">
        <v>2874</v>
      </c>
      <c r="BG523" s="120" t="s">
        <v>13473</v>
      </c>
      <c r="BH523" s="120" t="s">
        <v>13473</v>
      </c>
      <c r="BI523" s="120" t="s">
        <v>13994</v>
      </c>
      <c r="BJ523" s="120" t="s">
        <v>13994</v>
      </c>
      <c r="BK523" s="120">
        <v>0</v>
      </c>
      <c r="BL523" s="123">
        <v>0</v>
      </c>
      <c r="BM523" s="120">
        <v>0</v>
      </c>
      <c r="BN523" s="123">
        <v>0</v>
      </c>
      <c r="BO523" s="120">
        <v>0</v>
      </c>
      <c r="BP523" s="123">
        <v>0</v>
      </c>
      <c r="BQ523" s="120">
        <v>15</v>
      </c>
      <c r="BR523" s="123">
        <v>100</v>
      </c>
      <c r="BS523" s="120">
        <v>15</v>
      </c>
      <c r="BT523" s="2"/>
      <c r="BU523" s="3"/>
      <c r="BV523" s="3"/>
      <c r="BW523" s="3"/>
      <c r="BX523" s="3"/>
    </row>
    <row r="524" spans="1:76" x14ac:dyDescent="0.25">
      <c r="A524" s="64" t="s">
        <v>571</v>
      </c>
      <c r="B524" s="65"/>
      <c r="C524" s="65" t="s">
        <v>64</v>
      </c>
      <c r="D524" s="66">
        <v>163.27598617850282</v>
      </c>
      <c r="E524" s="68"/>
      <c r="F524" s="100" t="s">
        <v>3730</v>
      </c>
      <c r="G524" s="65"/>
      <c r="H524" s="69" t="s">
        <v>571</v>
      </c>
      <c r="I524" s="70"/>
      <c r="J524" s="70"/>
      <c r="K524" s="69" t="s">
        <v>11729</v>
      </c>
      <c r="L524" s="73">
        <v>1</v>
      </c>
      <c r="M524" s="74">
        <v>1442.0260009765625</v>
      </c>
      <c r="N524" s="74">
        <v>8584.703125</v>
      </c>
      <c r="O524" s="75"/>
      <c r="P524" s="76"/>
      <c r="Q524" s="76"/>
      <c r="R524" s="86"/>
      <c r="S524" s="48">
        <v>1</v>
      </c>
      <c r="T524" s="48">
        <v>1</v>
      </c>
      <c r="U524" s="49">
        <v>0</v>
      </c>
      <c r="V524" s="49">
        <v>0</v>
      </c>
      <c r="W524" s="49">
        <v>0</v>
      </c>
      <c r="X524" s="49">
        <v>0.99999899999999997</v>
      </c>
      <c r="Y524" s="49">
        <v>0</v>
      </c>
      <c r="Z524" s="49" t="s">
        <v>15767</v>
      </c>
      <c r="AA524" s="71">
        <v>524</v>
      </c>
      <c r="AB524" s="71"/>
      <c r="AC524" s="72"/>
      <c r="AD524" s="78" t="s">
        <v>7020</v>
      </c>
      <c r="AE524" s="78">
        <v>4127</v>
      </c>
      <c r="AF524" s="78">
        <v>4066</v>
      </c>
      <c r="AG524" s="78">
        <v>3241</v>
      </c>
      <c r="AH524" s="78">
        <v>140</v>
      </c>
      <c r="AI524" s="78">
        <v>-25200</v>
      </c>
      <c r="AJ524" s="78" t="s">
        <v>7745</v>
      </c>
      <c r="AK524" s="78"/>
      <c r="AL524" s="78"/>
      <c r="AM524" s="78" t="s">
        <v>9004</v>
      </c>
      <c r="AN524" s="80">
        <v>42894.465231481481</v>
      </c>
      <c r="AO524" s="82" t="s">
        <v>9501</v>
      </c>
      <c r="AP524" s="78" t="b">
        <v>1</v>
      </c>
      <c r="AQ524" s="78" t="b">
        <v>0</v>
      </c>
      <c r="AR524" s="78" t="b">
        <v>0</v>
      </c>
      <c r="AS524" s="78" t="s">
        <v>6304</v>
      </c>
      <c r="AT524" s="78">
        <v>55</v>
      </c>
      <c r="AU524" s="78"/>
      <c r="AV524" s="78" t="b">
        <v>0</v>
      </c>
      <c r="AW524" s="78" t="s">
        <v>10419</v>
      </c>
      <c r="AX524" s="82" t="s">
        <v>10941</v>
      </c>
      <c r="AY524" s="78" t="s">
        <v>66</v>
      </c>
      <c r="AZ524" s="78" t="str">
        <f>REPLACE(INDEX(GroupVertices[Group], MATCH(Vertices[[#This Row],[Vertex]],GroupVertices[Vertex],0)),1,1,"")</f>
        <v>1</v>
      </c>
      <c r="BA524" s="48" t="s">
        <v>2229</v>
      </c>
      <c r="BB524" s="48" t="s">
        <v>2229</v>
      </c>
      <c r="BC524" s="48" t="s">
        <v>2546</v>
      </c>
      <c r="BD524" s="48" t="s">
        <v>2546</v>
      </c>
      <c r="BE524" s="48" t="s">
        <v>2875</v>
      </c>
      <c r="BF524" s="48" t="s">
        <v>2875</v>
      </c>
      <c r="BG524" s="120" t="s">
        <v>13474</v>
      </c>
      <c r="BH524" s="120" t="s">
        <v>13474</v>
      </c>
      <c r="BI524" s="120" t="s">
        <v>13995</v>
      </c>
      <c r="BJ524" s="120" t="s">
        <v>13995</v>
      </c>
      <c r="BK524" s="120">
        <v>0</v>
      </c>
      <c r="BL524" s="123">
        <v>0</v>
      </c>
      <c r="BM524" s="120">
        <v>1</v>
      </c>
      <c r="BN524" s="123">
        <v>7.6923076923076925</v>
      </c>
      <c r="BO524" s="120">
        <v>0</v>
      </c>
      <c r="BP524" s="123">
        <v>0</v>
      </c>
      <c r="BQ524" s="120">
        <v>12</v>
      </c>
      <c r="BR524" s="123">
        <v>92.307692307692307</v>
      </c>
      <c r="BS524" s="120">
        <v>13</v>
      </c>
      <c r="BT524" s="2"/>
      <c r="BU524" s="3"/>
      <c r="BV524" s="3"/>
      <c r="BW524" s="3"/>
      <c r="BX524" s="3"/>
    </row>
    <row r="525" spans="1:76" x14ac:dyDescent="0.25">
      <c r="A525" s="64" t="s">
        <v>572</v>
      </c>
      <c r="B525" s="65"/>
      <c r="C525" s="65" t="s">
        <v>64</v>
      </c>
      <c r="D525" s="66">
        <v>162.08127900153278</v>
      </c>
      <c r="E525" s="68"/>
      <c r="F525" s="100" t="s">
        <v>3731</v>
      </c>
      <c r="G525" s="65"/>
      <c r="H525" s="69" t="s">
        <v>572</v>
      </c>
      <c r="I525" s="70"/>
      <c r="J525" s="70"/>
      <c r="K525" s="69" t="s">
        <v>11730</v>
      </c>
      <c r="L525" s="73">
        <v>1</v>
      </c>
      <c r="M525" s="74">
        <v>9732.6201171875</v>
      </c>
      <c r="N525" s="74">
        <v>2049.794921875</v>
      </c>
      <c r="O525" s="75"/>
      <c r="P525" s="76"/>
      <c r="Q525" s="76"/>
      <c r="R525" s="86"/>
      <c r="S525" s="48">
        <v>2</v>
      </c>
      <c r="T525" s="48">
        <v>1</v>
      </c>
      <c r="U525" s="49">
        <v>0</v>
      </c>
      <c r="V525" s="49">
        <v>1</v>
      </c>
      <c r="W525" s="49">
        <v>0</v>
      </c>
      <c r="X525" s="49">
        <v>1.2982450000000001</v>
      </c>
      <c r="Y525" s="49">
        <v>0</v>
      </c>
      <c r="Z525" s="49">
        <v>0</v>
      </c>
      <c r="AA525" s="71">
        <v>525</v>
      </c>
      <c r="AB525" s="71"/>
      <c r="AC525" s="72"/>
      <c r="AD525" s="78" t="s">
        <v>7021</v>
      </c>
      <c r="AE525" s="78">
        <v>128</v>
      </c>
      <c r="AF525" s="78">
        <v>259</v>
      </c>
      <c r="AG525" s="78">
        <v>512</v>
      </c>
      <c r="AH525" s="78">
        <v>316</v>
      </c>
      <c r="AI525" s="78">
        <v>-25200</v>
      </c>
      <c r="AJ525" s="78" t="s">
        <v>7746</v>
      </c>
      <c r="AK525" s="78" t="s">
        <v>8298</v>
      </c>
      <c r="AL525" s="82" t="s">
        <v>8813</v>
      </c>
      <c r="AM525" s="78" t="s">
        <v>9004</v>
      </c>
      <c r="AN525" s="80">
        <v>42548.677719907406</v>
      </c>
      <c r="AO525" s="82" t="s">
        <v>9502</v>
      </c>
      <c r="AP525" s="78" t="b">
        <v>0</v>
      </c>
      <c r="AQ525" s="78" t="b">
        <v>0</v>
      </c>
      <c r="AR525" s="78" t="b">
        <v>0</v>
      </c>
      <c r="AS525" s="78" t="s">
        <v>9732</v>
      </c>
      <c r="AT525" s="78">
        <v>9</v>
      </c>
      <c r="AU525" s="82" t="s">
        <v>9742</v>
      </c>
      <c r="AV525" s="78" t="b">
        <v>0</v>
      </c>
      <c r="AW525" s="78" t="s">
        <v>10419</v>
      </c>
      <c r="AX525" s="82" t="s">
        <v>10942</v>
      </c>
      <c r="AY525" s="78" t="s">
        <v>66</v>
      </c>
      <c r="AZ525" s="78" t="str">
        <f>REPLACE(INDEX(GroupVertices[Group], MATCH(Vertices[[#This Row],[Vertex]],GroupVertices[Vertex],0)),1,1,"")</f>
        <v>80</v>
      </c>
      <c r="BA525" s="48"/>
      <c r="BB525" s="48"/>
      <c r="BC525" s="48"/>
      <c r="BD525" s="48"/>
      <c r="BE525" s="48" t="s">
        <v>2876</v>
      </c>
      <c r="BF525" s="48" t="s">
        <v>2876</v>
      </c>
      <c r="BG525" s="120" t="s">
        <v>13475</v>
      </c>
      <c r="BH525" s="120" t="s">
        <v>13475</v>
      </c>
      <c r="BI525" s="120" t="s">
        <v>12648</v>
      </c>
      <c r="BJ525" s="120" t="s">
        <v>12648</v>
      </c>
      <c r="BK525" s="120">
        <v>0</v>
      </c>
      <c r="BL525" s="123">
        <v>0</v>
      </c>
      <c r="BM525" s="120">
        <v>0</v>
      </c>
      <c r="BN525" s="123">
        <v>0</v>
      </c>
      <c r="BO525" s="120">
        <v>0</v>
      </c>
      <c r="BP525" s="123">
        <v>0</v>
      </c>
      <c r="BQ525" s="120">
        <v>10</v>
      </c>
      <c r="BR525" s="123">
        <v>100</v>
      </c>
      <c r="BS525" s="120">
        <v>10</v>
      </c>
      <c r="BT525" s="2"/>
      <c r="BU525" s="3"/>
      <c r="BV525" s="3"/>
      <c r="BW525" s="3"/>
      <c r="BX525" s="3"/>
    </row>
    <row r="526" spans="1:76" x14ac:dyDescent="0.25">
      <c r="A526" s="64" t="s">
        <v>573</v>
      </c>
      <c r="B526" s="65"/>
      <c r="C526" s="65" t="s">
        <v>64</v>
      </c>
      <c r="D526" s="66">
        <v>162.01506328985934</v>
      </c>
      <c r="E526" s="68"/>
      <c r="F526" s="100" t="s">
        <v>3732</v>
      </c>
      <c r="G526" s="65"/>
      <c r="H526" s="69" t="s">
        <v>573</v>
      </c>
      <c r="I526" s="70"/>
      <c r="J526" s="70"/>
      <c r="K526" s="69" t="s">
        <v>11731</v>
      </c>
      <c r="L526" s="73">
        <v>1</v>
      </c>
      <c r="M526" s="74">
        <v>9732.6201171875</v>
      </c>
      <c r="N526" s="74">
        <v>1867.4603271484375</v>
      </c>
      <c r="O526" s="75"/>
      <c r="P526" s="76"/>
      <c r="Q526" s="76"/>
      <c r="R526" s="86"/>
      <c r="S526" s="48">
        <v>0</v>
      </c>
      <c r="T526" s="48">
        <v>1</v>
      </c>
      <c r="U526" s="49">
        <v>0</v>
      </c>
      <c r="V526" s="49">
        <v>1</v>
      </c>
      <c r="W526" s="49">
        <v>0</v>
      </c>
      <c r="X526" s="49">
        <v>0.70175399999999999</v>
      </c>
      <c r="Y526" s="49">
        <v>0</v>
      </c>
      <c r="Z526" s="49">
        <v>0</v>
      </c>
      <c r="AA526" s="71">
        <v>526</v>
      </c>
      <c r="AB526" s="71"/>
      <c r="AC526" s="72"/>
      <c r="AD526" s="78" t="s">
        <v>7022</v>
      </c>
      <c r="AE526" s="78">
        <v>1</v>
      </c>
      <c r="AF526" s="78">
        <v>48</v>
      </c>
      <c r="AG526" s="78">
        <v>1617</v>
      </c>
      <c r="AH526" s="78">
        <v>0</v>
      </c>
      <c r="AI526" s="78"/>
      <c r="AJ526" s="78" t="s">
        <v>7747</v>
      </c>
      <c r="AK526" s="78"/>
      <c r="AL526" s="82" t="s">
        <v>8814</v>
      </c>
      <c r="AM526" s="78"/>
      <c r="AN526" s="80">
        <v>43118.885879629626</v>
      </c>
      <c r="AO526" s="78"/>
      <c r="AP526" s="78" t="b">
        <v>1</v>
      </c>
      <c r="AQ526" s="78" t="b">
        <v>0</v>
      </c>
      <c r="AR526" s="78" t="b">
        <v>0</v>
      </c>
      <c r="AS526" s="78" t="s">
        <v>6304</v>
      </c>
      <c r="AT526" s="78">
        <v>1</v>
      </c>
      <c r="AU526" s="78"/>
      <c r="AV526" s="78" t="b">
        <v>0</v>
      </c>
      <c r="AW526" s="78" t="s">
        <v>10419</v>
      </c>
      <c r="AX526" s="82" t="s">
        <v>10943</v>
      </c>
      <c r="AY526" s="78" t="s">
        <v>66</v>
      </c>
      <c r="AZ526" s="78" t="str">
        <f>REPLACE(INDEX(GroupVertices[Group], MATCH(Vertices[[#This Row],[Vertex]],GroupVertices[Vertex],0)),1,1,"")</f>
        <v>80</v>
      </c>
      <c r="BA526" s="48"/>
      <c r="BB526" s="48"/>
      <c r="BC526" s="48"/>
      <c r="BD526" s="48"/>
      <c r="BE526" s="48" t="s">
        <v>2876</v>
      </c>
      <c r="BF526" s="48" t="s">
        <v>2876</v>
      </c>
      <c r="BG526" s="120" t="s">
        <v>13476</v>
      </c>
      <c r="BH526" s="120" t="s">
        <v>13476</v>
      </c>
      <c r="BI526" s="120" t="s">
        <v>13996</v>
      </c>
      <c r="BJ526" s="120" t="s">
        <v>13996</v>
      </c>
      <c r="BK526" s="120">
        <v>0</v>
      </c>
      <c r="BL526" s="123">
        <v>0</v>
      </c>
      <c r="BM526" s="120">
        <v>0</v>
      </c>
      <c r="BN526" s="123">
        <v>0</v>
      </c>
      <c r="BO526" s="120">
        <v>0</v>
      </c>
      <c r="BP526" s="123">
        <v>0</v>
      </c>
      <c r="BQ526" s="120">
        <v>12</v>
      </c>
      <c r="BR526" s="123">
        <v>100</v>
      </c>
      <c r="BS526" s="120">
        <v>12</v>
      </c>
      <c r="BT526" s="2"/>
      <c r="BU526" s="3"/>
      <c r="BV526" s="3"/>
      <c r="BW526" s="3"/>
      <c r="BX526" s="3"/>
    </row>
    <row r="527" spans="1:76" x14ac:dyDescent="0.25">
      <c r="A527" s="64" t="s">
        <v>574</v>
      </c>
      <c r="B527" s="65"/>
      <c r="C527" s="65" t="s">
        <v>64</v>
      </c>
      <c r="D527" s="66">
        <v>162.01223892301073</v>
      </c>
      <c r="E527" s="68"/>
      <c r="F527" s="100" t="s">
        <v>3733</v>
      </c>
      <c r="G527" s="65"/>
      <c r="H527" s="69" t="s">
        <v>574</v>
      </c>
      <c r="I527" s="70"/>
      <c r="J527" s="70"/>
      <c r="K527" s="69" t="s">
        <v>11732</v>
      </c>
      <c r="L527" s="73">
        <v>1</v>
      </c>
      <c r="M527" s="74">
        <v>1360.525634765625</v>
      </c>
      <c r="N527" s="74">
        <v>3755.6064453125</v>
      </c>
      <c r="O527" s="75"/>
      <c r="P527" s="76"/>
      <c r="Q527" s="76"/>
      <c r="R527" s="86"/>
      <c r="S527" s="48">
        <v>0</v>
      </c>
      <c r="T527" s="48">
        <v>1</v>
      </c>
      <c r="U527" s="49">
        <v>0</v>
      </c>
      <c r="V527" s="49">
        <v>7.3200000000000001E-4</v>
      </c>
      <c r="W527" s="49">
        <v>5.5880000000000001E-3</v>
      </c>
      <c r="X527" s="49">
        <v>0.34510000000000002</v>
      </c>
      <c r="Y527" s="49">
        <v>0</v>
      </c>
      <c r="Z527" s="49">
        <v>0</v>
      </c>
      <c r="AA527" s="71">
        <v>527</v>
      </c>
      <c r="AB527" s="71"/>
      <c r="AC527" s="72"/>
      <c r="AD527" s="78" t="s">
        <v>7023</v>
      </c>
      <c r="AE527" s="78">
        <v>181</v>
      </c>
      <c r="AF527" s="78">
        <v>39</v>
      </c>
      <c r="AG527" s="78">
        <v>178</v>
      </c>
      <c r="AH527" s="78">
        <v>611</v>
      </c>
      <c r="AI527" s="78"/>
      <c r="AJ527" s="78" t="s">
        <v>7748</v>
      </c>
      <c r="AK527" s="78" t="s">
        <v>8022</v>
      </c>
      <c r="AL527" s="78"/>
      <c r="AM527" s="78"/>
      <c r="AN527" s="80">
        <v>42747.578449074077</v>
      </c>
      <c r="AO527" s="82" t="s">
        <v>9503</v>
      </c>
      <c r="AP527" s="78" t="b">
        <v>1</v>
      </c>
      <c r="AQ527" s="78" t="b">
        <v>0</v>
      </c>
      <c r="AR527" s="78" t="b">
        <v>0</v>
      </c>
      <c r="AS527" s="78" t="s">
        <v>6304</v>
      </c>
      <c r="AT527" s="78">
        <v>0</v>
      </c>
      <c r="AU527" s="78"/>
      <c r="AV527" s="78" t="b">
        <v>0</v>
      </c>
      <c r="AW527" s="78" t="s">
        <v>10419</v>
      </c>
      <c r="AX527" s="82" t="s">
        <v>10944</v>
      </c>
      <c r="AY527" s="78" t="s">
        <v>66</v>
      </c>
      <c r="AZ527" s="78" t="str">
        <f>REPLACE(INDEX(GroupVertices[Group], MATCH(Vertices[[#This Row],[Vertex]],GroupVertices[Vertex],0)),1,1,"")</f>
        <v>2</v>
      </c>
      <c r="BA527" s="48" t="s">
        <v>2230</v>
      </c>
      <c r="BB527" s="48" t="s">
        <v>2230</v>
      </c>
      <c r="BC527" s="48" t="s">
        <v>2519</v>
      </c>
      <c r="BD527" s="48" t="s">
        <v>2519</v>
      </c>
      <c r="BE527" s="48" t="s">
        <v>2877</v>
      </c>
      <c r="BF527" s="48" t="s">
        <v>2877</v>
      </c>
      <c r="BG527" s="120" t="s">
        <v>13477</v>
      </c>
      <c r="BH527" s="120" t="s">
        <v>13477</v>
      </c>
      <c r="BI527" s="120" t="s">
        <v>13997</v>
      </c>
      <c r="BJ527" s="120" t="s">
        <v>13997</v>
      </c>
      <c r="BK527" s="120">
        <v>0</v>
      </c>
      <c r="BL527" s="123">
        <v>0</v>
      </c>
      <c r="BM527" s="120">
        <v>0</v>
      </c>
      <c r="BN527" s="123">
        <v>0</v>
      </c>
      <c r="BO527" s="120">
        <v>0</v>
      </c>
      <c r="BP527" s="123">
        <v>0</v>
      </c>
      <c r="BQ527" s="120">
        <v>15</v>
      </c>
      <c r="BR527" s="123">
        <v>100</v>
      </c>
      <c r="BS527" s="120">
        <v>15</v>
      </c>
      <c r="BT527" s="2"/>
      <c r="BU527" s="3"/>
      <c r="BV527" s="3"/>
      <c r="BW527" s="3"/>
      <c r="BX527" s="3"/>
    </row>
    <row r="528" spans="1:76" x14ac:dyDescent="0.25">
      <c r="A528" s="64" t="s">
        <v>576</v>
      </c>
      <c r="B528" s="65"/>
      <c r="C528" s="65" t="s">
        <v>64</v>
      </c>
      <c r="D528" s="66">
        <v>162.01286656008818</v>
      </c>
      <c r="E528" s="68"/>
      <c r="F528" s="100" t="s">
        <v>3734</v>
      </c>
      <c r="G528" s="65"/>
      <c r="H528" s="69" t="s">
        <v>576</v>
      </c>
      <c r="I528" s="70"/>
      <c r="J528" s="70"/>
      <c r="K528" s="69" t="s">
        <v>11733</v>
      </c>
      <c r="L528" s="73">
        <v>1</v>
      </c>
      <c r="M528" s="74">
        <v>6808.935546875</v>
      </c>
      <c r="N528" s="74">
        <v>6582.703125</v>
      </c>
      <c r="O528" s="75"/>
      <c r="P528" s="76"/>
      <c r="Q528" s="76"/>
      <c r="R528" s="86"/>
      <c r="S528" s="48">
        <v>1</v>
      </c>
      <c r="T528" s="48">
        <v>2</v>
      </c>
      <c r="U528" s="49">
        <v>0</v>
      </c>
      <c r="V528" s="49">
        <v>0.111111</v>
      </c>
      <c r="W528" s="49">
        <v>0</v>
      </c>
      <c r="X528" s="49">
        <v>0.95923199999999997</v>
      </c>
      <c r="Y528" s="49">
        <v>0</v>
      </c>
      <c r="Z528" s="49">
        <v>0</v>
      </c>
      <c r="AA528" s="71">
        <v>528</v>
      </c>
      <c r="AB528" s="71"/>
      <c r="AC528" s="72"/>
      <c r="AD528" s="78" t="s">
        <v>7024</v>
      </c>
      <c r="AE528" s="78">
        <v>308</v>
      </c>
      <c r="AF528" s="78">
        <v>41</v>
      </c>
      <c r="AG528" s="78">
        <v>93</v>
      </c>
      <c r="AH528" s="78">
        <v>23</v>
      </c>
      <c r="AI528" s="78">
        <v>-25200</v>
      </c>
      <c r="AJ528" s="78" t="s">
        <v>7749</v>
      </c>
      <c r="AK528" s="78"/>
      <c r="AL528" s="82" t="s">
        <v>8815</v>
      </c>
      <c r="AM528" s="78" t="s">
        <v>9004</v>
      </c>
      <c r="AN528" s="80">
        <v>43026.621967592589</v>
      </c>
      <c r="AO528" s="82" t="s">
        <v>9504</v>
      </c>
      <c r="AP528" s="78" t="b">
        <v>0</v>
      </c>
      <c r="AQ528" s="78" t="b">
        <v>0</v>
      </c>
      <c r="AR528" s="78" t="b">
        <v>0</v>
      </c>
      <c r="AS528" s="78" t="s">
        <v>6304</v>
      </c>
      <c r="AT528" s="78">
        <v>1</v>
      </c>
      <c r="AU528" s="82" t="s">
        <v>9742</v>
      </c>
      <c r="AV528" s="78" t="b">
        <v>0</v>
      </c>
      <c r="AW528" s="78" t="s">
        <v>10419</v>
      </c>
      <c r="AX528" s="82" t="s">
        <v>10945</v>
      </c>
      <c r="AY528" s="78" t="s">
        <v>66</v>
      </c>
      <c r="AZ528" s="78" t="str">
        <f>REPLACE(INDEX(GroupVertices[Group], MATCH(Vertices[[#This Row],[Vertex]],GroupVertices[Vertex],0)),1,1,"")</f>
        <v>23</v>
      </c>
      <c r="BA528" s="48" t="s">
        <v>12907</v>
      </c>
      <c r="BB528" s="48" t="s">
        <v>12907</v>
      </c>
      <c r="BC528" s="48" t="s">
        <v>12980</v>
      </c>
      <c r="BD528" s="48" t="s">
        <v>12980</v>
      </c>
      <c r="BE528" s="48" t="s">
        <v>12320</v>
      </c>
      <c r="BF528" s="48" t="s">
        <v>2667</v>
      </c>
      <c r="BG528" s="120" t="s">
        <v>13478</v>
      </c>
      <c r="BH528" s="120" t="s">
        <v>13678</v>
      </c>
      <c r="BI528" s="120" t="s">
        <v>13998</v>
      </c>
      <c r="BJ528" s="120" t="s">
        <v>13998</v>
      </c>
      <c r="BK528" s="120">
        <v>1</v>
      </c>
      <c r="BL528" s="123">
        <v>3.4482758620689653</v>
      </c>
      <c r="BM528" s="120">
        <v>0</v>
      </c>
      <c r="BN528" s="123">
        <v>0</v>
      </c>
      <c r="BO528" s="120">
        <v>0</v>
      </c>
      <c r="BP528" s="123">
        <v>0</v>
      </c>
      <c r="BQ528" s="120">
        <v>28</v>
      </c>
      <c r="BR528" s="123">
        <v>96.551724137931032</v>
      </c>
      <c r="BS528" s="120">
        <v>29</v>
      </c>
      <c r="BT528" s="2"/>
      <c r="BU528" s="3"/>
      <c r="BV528" s="3"/>
      <c r="BW528" s="3"/>
      <c r="BX528" s="3"/>
    </row>
    <row r="529" spans="1:76" x14ac:dyDescent="0.25">
      <c r="A529" s="64" t="s">
        <v>577</v>
      </c>
      <c r="B529" s="65"/>
      <c r="C529" s="65" t="s">
        <v>64</v>
      </c>
      <c r="D529" s="66">
        <v>162.0103560117783</v>
      </c>
      <c r="E529" s="68"/>
      <c r="F529" s="100" t="s">
        <v>3735</v>
      </c>
      <c r="G529" s="65"/>
      <c r="H529" s="69" t="s">
        <v>577</v>
      </c>
      <c r="I529" s="70"/>
      <c r="J529" s="70"/>
      <c r="K529" s="69" t="s">
        <v>11734</v>
      </c>
      <c r="L529" s="73">
        <v>1</v>
      </c>
      <c r="M529" s="74">
        <v>761.78216552734375</v>
      </c>
      <c r="N529" s="74">
        <v>7735.5908203125</v>
      </c>
      <c r="O529" s="75"/>
      <c r="P529" s="76"/>
      <c r="Q529" s="76"/>
      <c r="R529" s="86"/>
      <c r="S529" s="48">
        <v>1</v>
      </c>
      <c r="T529" s="48">
        <v>1</v>
      </c>
      <c r="U529" s="49">
        <v>0</v>
      </c>
      <c r="V529" s="49">
        <v>0</v>
      </c>
      <c r="W529" s="49">
        <v>0</v>
      </c>
      <c r="X529" s="49">
        <v>0.99999899999999997</v>
      </c>
      <c r="Y529" s="49">
        <v>0</v>
      </c>
      <c r="Z529" s="49" t="s">
        <v>15767</v>
      </c>
      <c r="AA529" s="71">
        <v>529</v>
      </c>
      <c r="AB529" s="71"/>
      <c r="AC529" s="72"/>
      <c r="AD529" s="78" t="s">
        <v>7025</v>
      </c>
      <c r="AE529" s="78">
        <v>275</v>
      </c>
      <c r="AF529" s="78">
        <v>33</v>
      </c>
      <c r="AG529" s="78">
        <v>502</v>
      </c>
      <c r="AH529" s="78">
        <v>1</v>
      </c>
      <c r="AI529" s="78">
        <v>-21600</v>
      </c>
      <c r="AJ529" s="78" t="s">
        <v>7750</v>
      </c>
      <c r="AK529" s="78" t="s">
        <v>8299</v>
      </c>
      <c r="AL529" s="78"/>
      <c r="AM529" s="78" t="s">
        <v>9006</v>
      </c>
      <c r="AN529" s="80">
        <v>42720.760115740741</v>
      </c>
      <c r="AO529" s="78"/>
      <c r="AP529" s="78" t="b">
        <v>1</v>
      </c>
      <c r="AQ529" s="78" t="b">
        <v>0</v>
      </c>
      <c r="AR529" s="78" t="b">
        <v>0</v>
      </c>
      <c r="AS529" s="78" t="s">
        <v>6304</v>
      </c>
      <c r="AT529" s="78">
        <v>0</v>
      </c>
      <c r="AU529" s="78"/>
      <c r="AV529" s="78" t="b">
        <v>0</v>
      </c>
      <c r="AW529" s="78" t="s">
        <v>10419</v>
      </c>
      <c r="AX529" s="82" t="s">
        <v>10946</v>
      </c>
      <c r="AY529" s="78" t="s">
        <v>66</v>
      </c>
      <c r="AZ529" s="78" t="str">
        <f>REPLACE(INDEX(GroupVertices[Group], MATCH(Vertices[[#This Row],[Vertex]],GroupVertices[Vertex],0)),1,1,"")</f>
        <v>1</v>
      </c>
      <c r="BA529" s="48" t="s">
        <v>2233</v>
      </c>
      <c r="BB529" s="48" t="s">
        <v>2233</v>
      </c>
      <c r="BC529" s="48" t="s">
        <v>2518</v>
      </c>
      <c r="BD529" s="48" t="s">
        <v>2518</v>
      </c>
      <c r="BE529" s="48" t="s">
        <v>2878</v>
      </c>
      <c r="BF529" s="48" t="s">
        <v>2878</v>
      </c>
      <c r="BG529" s="120" t="s">
        <v>13479</v>
      </c>
      <c r="BH529" s="120" t="s">
        <v>13479</v>
      </c>
      <c r="BI529" s="120" t="s">
        <v>13999</v>
      </c>
      <c r="BJ529" s="120" t="s">
        <v>13999</v>
      </c>
      <c r="BK529" s="120">
        <v>0</v>
      </c>
      <c r="BL529" s="123">
        <v>0</v>
      </c>
      <c r="BM529" s="120">
        <v>0</v>
      </c>
      <c r="BN529" s="123">
        <v>0</v>
      </c>
      <c r="BO529" s="120">
        <v>0</v>
      </c>
      <c r="BP529" s="123">
        <v>0</v>
      </c>
      <c r="BQ529" s="120">
        <v>26</v>
      </c>
      <c r="BR529" s="123">
        <v>100</v>
      </c>
      <c r="BS529" s="120">
        <v>26</v>
      </c>
      <c r="BT529" s="2"/>
      <c r="BU529" s="3"/>
      <c r="BV529" s="3"/>
      <c r="BW529" s="3"/>
      <c r="BX529" s="3"/>
    </row>
    <row r="530" spans="1:76" x14ac:dyDescent="0.25">
      <c r="A530" s="64" t="s">
        <v>578</v>
      </c>
      <c r="B530" s="65"/>
      <c r="C530" s="65" t="s">
        <v>64</v>
      </c>
      <c r="D530" s="66">
        <v>162.35775313415968</v>
      </c>
      <c r="E530" s="68"/>
      <c r="F530" s="100" t="s">
        <v>10289</v>
      </c>
      <c r="G530" s="65"/>
      <c r="H530" s="69" t="s">
        <v>578</v>
      </c>
      <c r="I530" s="70"/>
      <c r="J530" s="70"/>
      <c r="K530" s="69" t="s">
        <v>11735</v>
      </c>
      <c r="L530" s="73">
        <v>1</v>
      </c>
      <c r="M530" s="74">
        <v>9734.244140625</v>
      </c>
      <c r="N530" s="74">
        <v>4228.98876953125</v>
      </c>
      <c r="O530" s="75"/>
      <c r="P530" s="76"/>
      <c r="Q530" s="76"/>
      <c r="R530" s="86"/>
      <c r="S530" s="48">
        <v>1</v>
      </c>
      <c r="T530" s="48">
        <v>1</v>
      </c>
      <c r="U530" s="49">
        <v>0</v>
      </c>
      <c r="V530" s="49">
        <v>0.5</v>
      </c>
      <c r="W530" s="49">
        <v>0</v>
      </c>
      <c r="X530" s="49">
        <v>0.99999899999999997</v>
      </c>
      <c r="Y530" s="49">
        <v>0.5</v>
      </c>
      <c r="Z530" s="49">
        <v>0</v>
      </c>
      <c r="AA530" s="71">
        <v>530</v>
      </c>
      <c r="AB530" s="71"/>
      <c r="AC530" s="72"/>
      <c r="AD530" s="78">
        <v>636</v>
      </c>
      <c r="AE530" s="78">
        <v>275</v>
      </c>
      <c r="AF530" s="78">
        <v>1140</v>
      </c>
      <c r="AG530" s="78">
        <v>2886</v>
      </c>
      <c r="AH530" s="78">
        <v>4478</v>
      </c>
      <c r="AI530" s="78">
        <v>3600</v>
      </c>
      <c r="AJ530" s="78" t="s">
        <v>7751</v>
      </c>
      <c r="AK530" s="78" t="s">
        <v>6446</v>
      </c>
      <c r="AL530" s="82" t="s">
        <v>8816</v>
      </c>
      <c r="AM530" s="78" t="s">
        <v>8068</v>
      </c>
      <c r="AN530" s="80">
        <v>42409.367430555554</v>
      </c>
      <c r="AO530" s="82" t="s">
        <v>9505</v>
      </c>
      <c r="AP530" s="78" t="b">
        <v>0</v>
      </c>
      <c r="AQ530" s="78" t="b">
        <v>0</v>
      </c>
      <c r="AR530" s="78" t="b">
        <v>1</v>
      </c>
      <c r="AS530" s="78" t="s">
        <v>6305</v>
      </c>
      <c r="AT530" s="78">
        <v>250</v>
      </c>
      <c r="AU530" s="82" t="s">
        <v>9742</v>
      </c>
      <c r="AV530" s="78" t="b">
        <v>0</v>
      </c>
      <c r="AW530" s="78" t="s">
        <v>10419</v>
      </c>
      <c r="AX530" s="82" t="s">
        <v>10947</v>
      </c>
      <c r="AY530" s="78" t="s">
        <v>66</v>
      </c>
      <c r="AZ530" s="78" t="str">
        <f>REPLACE(INDEX(GroupVertices[Group], MATCH(Vertices[[#This Row],[Vertex]],GroupVertices[Vertex],0)),1,1,"")</f>
        <v>46</v>
      </c>
      <c r="BA530" s="48" t="s">
        <v>2234</v>
      </c>
      <c r="BB530" s="48" t="s">
        <v>2234</v>
      </c>
      <c r="BC530" s="48" t="s">
        <v>2596</v>
      </c>
      <c r="BD530" s="48" t="s">
        <v>2596</v>
      </c>
      <c r="BE530" s="48" t="s">
        <v>2879</v>
      </c>
      <c r="BF530" s="48" t="s">
        <v>2879</v>
      </c>
      <c r="BG530" s="120" t="s">
        <v>12429</v>
      </c>
      <c r="BH530" s="120" t="s">
        <v>12429</v>
      </c>
      <c r="BI530" s="120" t="s">
        <v>12623</v>
      </c>
      <c r="BJ530" s="120" t="s">
        <v>12623</v>
      </c>
      <c r="BK530" s="120">
        <v>0</v>
      </c>
      <c r="BL530" s="123">
        <v>0</v>
      </c>
      <c r="BM530" s="120">
        <v>0</v>
      </c>
      <c r="BN530" s="123">
        <v>0</v>
      </c>
      <c r="BO530" s="120">
        <v>0</v>
      </c>
      <c r="BP530" s="123">
        <v>0</v>
      </c>
      <c r="BQ530" s="120">
        <v>14</v>
      </c>
      <c r="BR530" s="123">
        <v>100</v>
      </c>
      <c r="BS530" s="120">
        <v>14</v>
      </c>
      <c r="BT530" s="2"/>
      <c r="BU530" s="3"/>
      <c r="BV530" s="3"/>
      <c r="BW530" s="3"/>
      <c r="BX530" s="3"/>
    </row>
    <row r="531" spans="1:76" x14ac:dyDescent="0.25">
      <c r="A531" s="64" t="s">
        <v>910</v>
      </c>
      <c r="B531" s="65"/>
      <c r="C531" s="65" t="s">
        <v>64</v>
      </c>
      <c r="D531" s="66">
        <v>187.91890075132952</v>
      </c>
      <c r="E531" s="68"/>
      <c r="F531" s="100" t="s">
        <v>10290</v>
      </c>
      <c r="G531" s="65"/>
      <c r="H531" s="69" t="s">
        <v>910</v>
      </c>
      <c r="I531" s="70"/>
      <c r="J531" s="70"/>
      <c r="K531" s="69" t="s">
        <v>11736</v>
      </c>
      <c r="L531" s="73">
        <v>1</v>
      </c>
      <c r="M531" s="74">
        <v>9594.556640625</v>
      </c>
      <c r="N531" s="74">
        <v>4228.98876953125</v>
      </c>
      <c r="O531" s="75"/>
      <c r="P531" s="76"/>
      <c r="Q531" s="76"/>
      <c r="R531" s="86"/>
      <c r="S531" s="48">
        <v>2</v>
      </c>
      <c r="T531" s="48">
        <v>0</v>
      </c>
      <c r="U531" s="49">
        <v>0</v>
      </c>
      <c r="V531" s="49">
        <v>0.5</v>
      </c>
      <c r="W531" s="49">
        <v>0</v>
      </c>
      <c r="X531" s="49">
        <v>0.99999899999999997</v>
      </c>
      <c r="Y531" s="49">
        <v>0.5</v>
      </c>
      <c r="Z531" s="49">
        <v>0</v>
      </c>
      <c r="AA531" s="71">
        <v>531</v>
      </c>
      <c r="AB531" s="71"/>
      <c r="AC531" s="72"/>
      <c r="AD531" s="78" t="s">
        <v>7026</v>
      </c>
      <c r="AE531" s="78">
        <v>3780</v>
      </c>
      <c r="AF531" s="78">
        <v>82592</v>
      </c>
      <c r="AG531" s="78">
        <v>68083</v>
      </c>
      <c r="AH531" s="78">
        <v>402</v>
      </c>
      <c r="AI531" s="78">
        <v>3600</v>
      </c>
      <c r="AJ531" s="78" t="s">
        <v>7752</v>
      </c>
      <c r="AK531" s="78" t="s">
        <v>6430</v>
      </c>
      <c r="AL531" s="82" t="s">
        <v>8817</v>
      </c>
      <c r="AM531" s="78" t="s">
        <v>8068</v>
      </c>
      <c r="AN531" s="80">
        <v>39847.782430555555</v>
      </c>
      <c r="AO531" s="82" t="s">
        <v>9506</v>
      </c>
      <c r="AP531" s="78" t="b">
        <v>0</v>
      </c>
      <c r="AQ531" s="78" t="b">
        <v>0</v>
      </c>
      <c r="AR531" s="78" t="b">
        <v>1</v>
      </c>
      <c r="AS531" s="78" t="s">
        <v>6305</v>
      </c>
      <c r="AT531" s="78">
        <v>3847</v>
      </c>
      <c r="AU531" s="82" t="s">
        <v>9940</v>
      </c>
      <c r="AV531" s="78" t="b">
        <v>1</v>
      </c>
      <c r="AW531" s="78" t="s">
        <v>10419</v>
      </c>
      <c r="AX531" s="82" t="s">
        <v>10948</v>
      </c>
      <c r="AY531" s="78" t="s">
        <v>65</v>
      </c>
      <c r="AZ531" s="78" t="str">
        <f>REPLACE(INDEX(GroupVertices[Group], MATCH(Vertices[[#This Row],[Vertex]],GroupVertices[Vertex],0)),1,1,"")</f>
        <v>46</v>
      </c>
      <c r="BA531" s="48"/>
      <c r="BB531" s="48"/>
      <c r="BC531" s="48"/>
      <c r="BD531" s="48"/>
      <c r="BE531" s="48"/>
      <c r="BF531" s="48"/>
      <c r="BG531" s="48"/>
      <c r="BH531" s="48"/>
      <c r="BI531" s="48"/>
      <c r="BJ531" s="48"/>
      <c r="BK531" s="48"/>
      <c r="BL531" s="49"/>
      <c r="BM531" s="48"/>
      <c r="BN531" s="49"/>
      <c r="BO531" s="48"/>
      <c r="BP531" s="49"/>
      <c r="BQ531" s="48"/>
      <c r="BR531" s="49"/>
      <c r="BS531" s="48"/>
      <c r="BT531" s="2"/>
      <c r="BU531" s="3"/>
      <c r="BV531" s="3"/>
      <c r="BW531" s="3"/>
      <c r="BX531" s="3"/>
    </row>
    <row r="532" spans="1:76" x14ac:dyDescent="0.25">
      <c r="A532" s="64" t="s">
        <v>579</v>
      </c>
      <c r="B532" s="65"/>
      <c r="C532" s="65" t="s">
        <v>64</v>
      </c>
      <c r="D532" s="66">
        <v>162.18389766369961</v>
      </c>
      <c r="E532" s="68"/>
      <c r="F532" s="100" t="s">
        <v>3736</v>
      </c>
      <c r="G532" s="65"/>
      <c r="H532" s="69" t="s">
        <v>579</v>
      </c>
      <c r="I532" s="70"/>
      <c r="J532" s="70"/>
      <c r="K532" s="69" t="s">
        <v>11737</v>
      </c>
      <c r="L532" s="73">
        <v>1</v>
      </c>
      <c r="M532" s="74">
        <v>9594.556640625</v>
      </c>
      <c r="N532" s="74">
        <v>4029.0087890625</v>
      </c>
      <c r="O532" s="75"/>
      <c r="P532" s="76"/>
      <c r="Q532" s="76"/>
      <c r="R532" s="86"/>
      <c r="S532" s="48">
        <v>0</v>
      </c>
      <c r="T532" s="48">
        <v>2</v>
      </c>
      <c r="U532" s="49">
        <v>0</v>
      </c>
      <c r="V532" s="49">
        <v>0.5</v>
      </c>
      <c r="W532" s="49">
        <v>0</v>
      </c>
      <c r="X532" s="49">
        <v>0.99999899999999997</v>
      </c>
      <c r="Y532" s="49">
        <v>0.5</v>
      </c>
      <c r="Z532" s="49">
        <v>0</v>
      </c>
      <c r="AA532" s="71">
        <v>532</v>
      </c>
      <c r="AB532" s="71"/>
      <c r="AC532" s="72"/>
      <c r="AD532" s="78" t="s">
        <v>7027</v>
      </c>
      <c r="AE532" s="78">
        <v>842</v>
      </c>
      <c r="AF532" s="78">
        <v>586</v>
      </c>
      <c r="AG532" s="78">
        <v>5314</v>
      </c>
      <c r="AH532" s="78">
        <v>1632</v>
      </c>
      <c r="AI532" s="78"/>
      <c r="AJ532" s="78" t="s">
        <v>7753</v>
      </c>
      <c r="AK532" s="78" t="s">
        <v>8300</v>
      </c>
      <c r="AL532" s="82" t="s">
        <v>8818</v>
      </c>
      <c r="AM532" s="78"/>
      <c r="AN532" s="80">
        <v>40607.798831018517</v>
      </c>
      <c r="AO532" s="78"/>
      <c r="AP532" s="78" t="b">
        <v>0</v>
      </c>
      <c r="AQ532" s="78" t="b">
        <v>0</v>
      </c>
      <c r="AR532" s="78" t="b">
        <v>0</v>
      </c>
      <c r="AS532" s="78" t="s">
        <v>6305</v>
      </c>
      <c r="AT532" s="78">
        <v>107</v>
      </c>
      <c r="AU532" s="82" t="s">
        <v>9741</v>
      </c>
      <c r="AV532" s="78" t="b">
        <v>0</v>
      </c>
      <c r="AW532" s="78" t="s">
        <v>10419</v>
      </c>
      <c r="AX532" s="82" t="s">
        <v>10949</v>
      </c>
      <c r="AY532" s="78" t="s">
        <v>66</v>
      </c>
      <c r="AZ532" s="78" t="str">
        <f>REPLACE(INDEX(GroupVertices[Group], MATCH(Vertices[[#This Row],[Vertex]],GroupVertices[Vertex],0)),1,1,"")</f>
        <v>46</v>
      </c>
      <c r="BA532" s="48" t="s">
        <v>2234</v>
      </c>
      <c r="BB532" s="48" t="s">
        <v>2234</v>
      </c>
      <c r="BC532" s="48" t="s">
        <v>2596</v>
      </c>
      <c r="BD532" s="48" t="s">
        <v>2596</v>
      </c>
      <c r="BE532" s="48" t="s">
        <v>2701</v>
      </c>
      <c r="BF532" s="48" t="s">
        <v>2701</v>
      </c>
      <c r="BG532" s="120" t="s">
        <v>13480</v>
      </c>
      <c r="BH532" s="120" t="s">
        <v>13480</v>
      </c>
      <c r="BI532" s="120" t="s">
        <v>14000</v>
      </c>
      <c r="BJ532" s="120" t="s">
        <v>14000</v>
      </c>
      <c r="BK532" s="120">
        <v>0</v>
      </c>
      <c r="BL532" s="123">
        <v>0</v>
      </c>
      <c r="BM532" s="120">
        <v>0</v>
      </c>
      <c r="BN532" s="123">
        <v>0</v>
      </c>
      <c r="BO532" s="120">
        <v>0</v>
      </c>
      <c r="BP532" s="123">
        <v>0</v>
      </c>
      <c r="BQ532" s="120">
        <v>15</v>
      </c>
      <c r="BR532" s="123">
        <v>100</v>
      </c>
      <c r="BS532" s="120">
        <v>15</v>
      </c>
      <c r="BT532" s="2"/>
      <c r="BU532" s="3"/>
      <c r="BV532" s="3"/>
      <c r="BW532" s="3"/>
      <c r="BX532" s="3"/>
    </row>
    <row r="533" spans="1:76" x14ac:dyDescent="0.25">
      <c r="A533" s="64" t="s">
        <v>580</v>
      </c>
      <c r="B533" s="65"/>
      <c r="C533" s="65" t="s">
        <v>64</v>
      </c>
      <c r="D533" s="66">
        <v>163.61177201495096</v>
      </c>
      <c r="E533" s="68"/>
      <c r="F533" s="100" t="s">
        <v>3737</v>
      </c>
      <c r="G533" s="65"/>
      <c r="H533" s="69" t="s">
        <v>580</v>
      </c>
      <c r="I533" s="70"/>
      <c r="J533" s="70"/>
      <c r="K533" s="69" t="s">
        <v>11738</v>
      </c>
      <c r="L533" s="73">
        <v>1</v>
      </c>
      <c r="M533" s="74">
        <v>9398.0205078125</v>
      </c>
      <c r="N533" s="74">
        <v>444.0732421875</v>
      </c>
      <c r="O533" s="75"/>
      <c r="P533" s="76"/>
      <c r="Q533" s="76"/>
      <c r="R533" s="86"/>
      <c r="S533" s="48">
        <v>0</v>
      </c>
      <c r="T533" s="48">
        <v>1</v>
      </c>
      <c r="U533" s="49">
        <v>0</v>
      </c>
      <c r="V533" s="49">
        <v>1</v>
      </c>
      <c r="W533" s="49">
        <v>0</v>
      </c>
      <c r="X533" s="49">
        <v>0.99999899999999997</v>
      </c>
      <c r="Y533" s="49">
        <v>0</v>
      </c>
      <c r="Z533" s="49">
        <v>0</v>
      </c>
      <c r="AA533" s="71">
        <v>533</v>
      </c>
      <c r="AB533" s="71"/>
      <c r="AC533" s="72"/>
      <c r="AD533" s="78" t="s">
        <v>7028</v>
      </c>
      <c r="AE533" s="78">
        <v>1800</v>
      </c>
      <c r="AF533" s="78">
        <v>5136</v>
      </c>
      <c r="AG533" s="78">
        <v>22505</v>
      </c>
      <c r="AH533" s="78">
        <v>650</v>
      </c>
      <c r="AI533" s="78">
        <v>3600</v>
      </c>
      <c r="AJ533" s="78" t="s">
        <v>7754</v>
      </c>
      <c r="AK533" s="78" t="s">
        <v>8301</v>
      </c>
      <c r="AL533" s="82" t="s">
        <v>8819</v>
      </c>
      <c r="AM533" s="78" t="s">
        <v>8039</v>
      </c>
      <c r="AN533" s="80">
        <v>39848.659930555557</v>
      </c>
      <c r="AO533" s="82" t="s">
        <v>9507</v>
      </c>
      <c r="AP533" s="78" t="b">
        <v>0</v>
      </c>
      <c r="AQ533" s="78" t="b">
        <v>0</v>
      </c>
      <c r="AR533" s="78" t="b">
        <v>1</v>
      </c>
      <c r="AS533" s="78" t="s">
        <v>6303</v>
      </c>
      <c r="AT533" s="78">
        <v>568</v>
      </c>
      <c r="AU533" s="82" t="s">
        <v>9941</v>
      </c>
      <c r="AV533" s="78" t="b">
        <v>0</v>
      </c>
      <c r="AW533" s="78" t="s">
        <v>10419</v>
      </c>
      <c r="AX533" s="82" t="s">
        <v>10950</v>
      </c>
      <c r="AY533" s="78" t="s">
        <v>66</v>
      </c>
      <c r="AZ533" s="78" t="str">
        <f>REPLACE(INDEX(GroupVertices[Group], MATCH(Vertices[[#This Row],[Vertex]],GroupVertices[Vertex],0)),1,1,"")</f>
        <v>79</v>
      </c>
      <c r="BA533" s="48" t="s">
        <v>2235</v>
      </c>
      <c r="BB533" s="48" t="s">
        <v>2235</v>
      </c>
      <c r="BC533" s="48" t="s">
        <v>2597</v>
      </c>
      <c r="BD533" s="48" t="s">
        <v>2597</v>
      </c>
      <c r="BE533" s="48" t="s">
        <v>731</v>
      </c>
      <c r="BF533" s="48" t="s">
        <v>731</v>
      </c>
      <c r="BG533" s="120" t="s">
        <v>13481</v>
      </c>
      <c r="BH533" s="120" t="s">
        <v>13481</v>
      </c>
      <c r="BI533" s="120" t="s">
        <v>14001</v>
      </c>
      <c r="BJ533" s="120" t="s">
        <v>14001</v>
      </c>
      <c r="BK533" s="120">
        <v>0</v>
      </c>
      <c r="BL533" s="123">
        <v>0</v>
      </c>
      <c r="BM533" s="120">
        <v>0</v>
      </c>
      <c r="BN533" s="123">
        <v>0</v>
      </c>
      <c r="BO533" s="120">
        <v>0</v>
      </c>
      <c r="BP533" s="123">
        <v>0</v>
      </c>
      <c r="BQ533" s="120">
        <v>17</v>
      </c>
      <c r="BR533" s="123">
        <v>100</v>
      </c>
      <c r="BS533" s="120">
        <v>17</v>
      </c>
      <c r="BT533" s="2"/>
      <c r="BU533" s="3"/>
      <c r="BV533" s="3"/>
      <c r="BW533" s="3"/>
      <c r="BX533" s="3"/>
    </row>
    <row r="534" spans="1:76" x14ac:dyDescent="0.25">
      <c r="A534" s="64" t="s">
        <v>911</v>
      </c>
      <c r="B534" s="65"/>
      <c r="C534" s="65" t="s">
        <v>64</v>
      </c>
      <c r="D534" s="66">
        <v>187.10077582084332</v>
      </c>
      <c r="E534" s="68"/>
      <c r="F534" s="100" t="s">
        <v>10291</v>
      </c>
      <c r="G534" s="65"/>
      <c r="H534" s="69" t="s">
        <v>911</v>
      </c>
      <c r="I534" s="70"/>
      <c r="J534" s="70"/>
      <c r="K534" s="69" t="s">
        <v>11739</v>
      </c>
      <c r="L534" s="73">
        <v>1</v>
      </c>
      <c r="M534" s="74">
        <v>9398.0205078125</v>
      </c>
      <c r="N534" s="74">
        <v>626.407958984375</v>
      </c>
      <c r="O534" s="75"/>
      <c r="P534" s="76"/>
      <c r="Q534" s="76"/>
      <c r="R534" s="86"/>
      <c r="S534" s="48">
        <v>1</v>
      </c>
      <c r="T534" s="48">
        <v>0</v>
      </c>
      <c r="U534" s="49">
        <v>0</v>
      </c>
      <c r="V534" s="49">
        <v>1</v>
      </c>
      <c r="W534" s="49">
        <v>0</v>
      </c>
      <c r="X534" s="49">
        <v>0.99999899999999997</v>
      </c>
      <c r="Y534" s="49">
        <v>0</v>
      </c>
      <c r="Z534" s="49">
        <v>0</v>
      </c>
      <c r="AA534" s="71">
        <v>534</v>
      </c>
      <c r="AB534" s="71"/>
      <c r="AC534" s="72"/>
      <c r="AD534" s="78" t="s">
        <v>7029</v>
      </c>
      <c r="AE534" s="78">
        <v>266</v>
      </c>
      <c r="AF534" s="78">
        <v>79985</v>
      </c>
      <c r="AG534" s="78">
        <v>13939</v>
      </c>
      <c r="AH534" s="78">
        <v>215</v>
      </c>
      <c r="AI534" s="78">
        <v>3600</v>
      </c>
      <c r="AJ534" s="78" t="s">
        <v>7755</v>
      </c>
      <c r="AK534" s="78" t="s">
        <v>8186</v>
      </c>
      <c r="AL534" s="82" t="s">
        <v>8820</v>
      </c>
      <c r="AM534" s="78" t="s">
        <v>8039</v>
      </c>
      <c r="AN534" s="80">
        <v>40516.482395833336</v>
      </c>
      <c r="AO534" s="82" t="s">
        <v>9508</v>
      </c>
      <c r="AP534" s="78" t="b">
        <v>0</v>
      </c>
      <c r="AQ534" s="78" t="b">
        <v>0</v>
      </c>
      <c r="AR534" s="78" t="b">
        <v>0</v>
      </c>
      <c r="AS534" s="78" t="s">
        <v>6303</v>
      </c>
      <c r="AT534" s="78">
        <v>1431</v>
      </c>
      <c r="AU534" s="82" t="s">
        <v>9942</v>
      </c>
      <c r="AV534" s="78" t="b">
        <v>1</v>
      </c>
      <c r="AW534" s="78" t="s">
        <v>10419</v>
      </c>
      <c r="AX534" s="82" t="s">
        <v>10951</v>
      </c>
      <c r="AY534" s="78" t="s">
        <v>65</v>
      </c>
      <c r="AZ534" s="78" t="str">
        <f>REPLACE(INDEX(GroupVertices[Group], MATCH(Vertices[[#This Row],[Vertex]],GroupVertices[Vertex],0)),1,1,"")</f>
        <v>79</v>
      </c>
      <c r="BA534" s="48"/>
      <c r="BB534" s="48"/>
      <c r="BC534" s="48"/>
      <c r="BD534" s="48"/>
      <c r="BE534" s="48"/>
      <c r="BF534" s="48"/>
      <c r="BG534" s="48"/>
      <c r="BH534" s="48"/>
      <c r="BI534" s="48"/>
      <c r="BJ534" s="48"/>
      <c r="BK534" s="48"/>
      <c r="BL534" s="49"/>
      <c r="BM534" s="48"/>
      <c r="BN534" s="49"/>
      <c r="BO534" s="48"/>
      <c r="BP534" s="49"/>
      <c r="BQ534" s="48"/>
      <c r="BR534" s="49"/>
      <c r="BS534" s="48"/>
      <c r="BT534" s="2"/>
      <c r="BU534" s="3"/>
      <c r="BV534" s="3"/>
      <c r="BW534" s="3"/>
      <c r="BX534" s="3"/>
    </row>
    <row r="535" spans="1:76" x14ac:dyDescent="0.25">
      <c r="A535" s="64" t="s">
        <v>581</v>
      </c>
      <c r="B535" s="65"/>
      <c r="C535" s="65" t="s">
        <v>64</v>
      </c>
      <c r="D535" s="66">
        <v>162.15973363621691</v>
      </c>
      <c r="E535" s="68"/>
      <c r="F535" s="100" t="s">
        <v>3738</v>
      </c>
      <c r="G535" s="65"/>
      <c r="H535" s="69" t="s">
        <v>581</v>
      </c>
      <c r="I535" s="70"/>
      <c r="J535" s="70"/>
      <c r="K535" s="69" t="s">
        <v>11740</v>
      </c>
      <c r="L535" s="73">
        <v>1</v>
      </c>
      <c r="M535" s="74">
        <v>988.530029296875</v>
      </c>
      <c r="N535" s="74">
        <v>7735.5908203125</v>
      </c>
      <c r="O535" s="75"/>
      <c r="P535" s="76"/>
      <c r="Q535" s="76"/>
      <c r="R535" s="86"/>
      <c r="S535" s="48">
        <v>1</v>
      </c>
      <c r="T535" s="48">
        <v>1</v>
      </c>
      <c r="U535" s="49">
        <v>0</v>
      </c>
      <c r="V535" s="49">
        <v>0</v>
      </c>
      <c r="W535" s="49">
        <v>0</v>
      </c>
      <c r="X535" s="49">
        <v>0.99999899999999997</v>
      </c>
      <c r="Y535" s="49">
        <v>0</v>
      </c>
      <c r="Z535" s="49" t="s">
        <v>15767</v>
      </c>
      <c r="AA535" s="71">
        <v>535</v>
      </c>
      <c r="AB535" s="71"/>
      <c r="AC535" s="72"/>
      <c r="AD535" s="78" t="s">
        <v>7030</v>
      </c>
      <c r="AE535" s="78">
        <v>452</v>
      </c>
      <c r="AF535" s="78">
        <v>509</v>
      </c>
      <c r="AG535" s="78">
        <v>294</v>
      </c>
      <c r="AH535" s="78">
        <v>74</v>
      </c>
      <c r="AI535" s="78"/>
      <c r="AJ535" s="78" t="s">
        <v>7756</v>
      </c>
      <c r="AK535" s="78"/>
      <c r="AL535" s="78"/>
      <c r="AM535" s="78"/>
      <c r="AN535" s="80">
        <v>41711.466585648152</v>
      </c>
      <c r="AO535" s="82" t="s">
        <v>9509</v>
      </c>
      <c r="AP535" s="78" t="b">
        <v>1</v>
      </c>
      <c r="AQ535" s="78" t="b">
        <v>0</v>
      </c>
      <c r="AR535" s="78" t="b">
        <v>0</v>
      </c>
      <c r="AS535" s="78" t="s">
        <v>6305</v>
      </c>
      <c r="AT535" s="78">
        <v>1</v>
      </c>
      <c r="AU535" s="82" t="s">
        <v>9742</v>
      </c>
      <c r="AV535" s="78" t="b">
        <v>0</v>
      </c>
      <c r="AW535" s="78" t="s">
        <v>10419</v>
      </c>
      <c r="AX535" s="82" t="s">
        <v>10952</v>
      </c>
      <c r="AY535" s="78" t="s">
        <v>66</v>
      </c>
      <c r="AZ535" s="78" t="str">
        <f>REPLACE(INDEX(GroupVertices[Group], MATCH(Vertices[[#This Row],[Vertex]],GroupVertices[Vertex],0)),1,1,"")</f>
        <v>1</v>
      </c>
      <c r="BA535" s="48" t="s">
        <v>2236</v>
      </c>
      <c r="BB535" s="48" t="s">
        <v>2236</v>
      </c>
      <c r="BC535" s="48" t="s">
        <v>2598</v>
      </c>
      <c r="BD535" s="48" t="s">
        <v>2598</v>
      </c>
      <c r="BE535" s="48" t="s">
        <v>2672</v>
      </c>
      <c r="BF535" s="48" t="s">
        <v>2672</v>
      </c>
      <c r="BG535" s="120" t="s">
        <v>13482</v>
      </c>
      <c r="BH535" s="120" t="s">
        <v>13482</v>
      </c>
      <c r="BI535" s="120" t="s">
        <v>14002</v>
      </c>
      <c r="BJ535" s="120" t="s">
        <v>14002</v>
      </c>
      <c r="BK535" s="120">
        <v>1</v>
      </c>
      <c r="BL535" s="123">
        <v>7.6923076923076925</v>
      </c>
      <c r="BM535" s="120">
        <v>0</v>
      </c>
      <c r="BN535" s="123">
        <v>0</v>
      </c>
      <c r="BO535" s="120">
        <v>0</v>
      </c>
      <c r="BP535" s="123">
        <v>0</v>
      </c>
      <c r="BQ535" s="120">
        <v>12</v>
      </c>
      <c r="BR535" s="123">
        <v>92.307692307692307</v>
      </c>
      <c r="BS535" s="120">
        <v>13</v>
      </c>
      <c r="BT535" s="2"/>
      <c r="BU535" s="3"/>
      <c r="BV535" s="3"/>
      <c r="BW535" s="3"/>
      <c r="BX535" s="3"/>
    </row>
    <row r="536" spans="1:76" x14ac:dyDescent="0.25">
      <c r="A536" s="64" t="s">
        <v>582</v>
      </c>
      <c r="B536" s="65"/>
      <c r="C536" s="65" t="s">
        <v>64</v>
      </c>
      <c r="D536" s="66">
        <v>162.07406117514182</v>
      </c>
      <c r="E536" s="68"/>
      <c r="F536" s="100" t="s">
        <v>3739</v>
      </c>
      <c r="G536" s="65"/>
      <c r="H536" s="69" t="s">
        <v>582</v>
      </c>
      <c r="I536" s="70"/>
      <c r="J536" s="70"/>
      <c r="K536" s="69" t="s">
        <v>11741</v>
      </c>
      <c r="L536" s="73">
        <v>1</v>
      </c>
      <c r="M536" s="74">
        <v>1215.278076171875</v>
      </c>
      <c r="N536" s="74">
        <v>7735.5908203125</v>
      </c>
      <c r="O536" s="75"/>
      <c r="P536" s="76"/>
      <c r="Q536" s="76"/>
      <c r="R536" s="86"/>
      <c r="S536" s="48">
        <v>1</v>
      </c>
      <c r="T536" s="48">
        <v>1</v>
      </c>
      <c r="U536" s="49">
        <v>0</v>
      </c>
      <c r="V536" s="49">
        <v>0</v>
      </c>
      <c r="W536" s="49">
        <v>0</v>
      </c>
      <c r="X536" s="49">
        <v>0.99999899999999997</v>
      </c>
      <c r="Y536" s="49">
        <v>0</v>
      </c>
      <c r="Z536" s="49" t="s">
        <v>15767</v>
      </c>
      <c r="AA536" s="71">
        <v>536</v>
      </c>
      <c r="AB536" s="71"/>
      <c r="AC536" s="72"/>
      <c r="AD536" s="78" t="s">
        <v>7031</v>
      </c>
      <c r="AE536" s="78">
        <v>404</v>
      </c>
      <c r="AF536" s="78">
        <v>236</v>
      </c>
      <c r="AG536" s="78">
        <v>757</v>
      </c>
      <c r="AH536" s="78">
        <v>28</v>
      </c>
      <c r="AI536" s="78">
        <v>3600</v>
      </c>
      <c r="AJ536" s="78" t="s">
        <v>7757</v>
      </c>
      <c r="AK536" s="78" t="s">
        <v>8290</v>
      </c>
      <c r="AL536" s="78"/>
      <c r="AM536" s="78" t="s">
        <v>8285</v>
      </c>
      <c r="AN536" s="80">
        <v>42546.313298611109</v>
      </c>
      <c r="AO536" s="82" t="s">
        <v>9510</v>
      </c>
      <c r="AP536" s="78" t="b">
        <v>1</v>
      </c>
      <c r="AQ536" s="78" t="b">
        <v>0</v>
      </c>
      <c r="AR536" s="78" t="b">
        <v>1</v>
      </c>
      <c r="AS536" s="78" t="s">
        <v>6308</v>
      </c>
      <c r="AT536" s="78">
        <v>20</v>
      </c>
      <c r="AU536" s="78"/>
      <c r="AV536" s="78" t="b">
        <v>0</v>
      </c>
      <c r="AW536" s="78" t="s">
        <v>10419</v>
      </c>
      <c r="AX536" s="82" t="s">
        <v>10953</v>
      </c>
      <c r="AY536" s="78" t="s">
        <v>66</v>
      </c>
      <c r="AZ536" s="78" t="str">
        <f>REPLACE(INDEX(GroupVertices[Group], MATCH(Vertices[[#This Row],[Vertex]],GroupVertices[Vertex],0)),1,1,"")</f>
        <v>1</v>
      </c>
      <c r="BA536" s="48" t="s">
        <v>2237</v>
      </c>
      <c r="BB536" s="48" t="s">
        <v>2237</v>
      </c>
      <c r="BC536" s="48" t="s">
        <v>2528</v>
      </c>
      <c r="BD536" s="48" t="s">
        <v>2528</v>
      </c>
      <c r="BE536" s="48" t="s">
        <v>2680</v>
      </c>
      <c r="BF536" s="48" t="s">
        <v>2680</v>
      </c>
      <c r="BG536" s="120" t="s">
        <v>13483</v>
      </c>
      <c r="BH536" s="120" t="s">
        <v>13483</v>
      </c>
      <c r="BI536" s="120" t="s">
        <v>14003</v>
      </c>
      <c r="BJ536" s="120" t="s">
        <v>14003</v>
      </c>
      <c r="BK536" s="120">
        <v>0</v>
      </c>
      <c r="BL536" s="123">
        <v>0</v>
      </c>
      <c r="BM536" s="120">
        <v>0</v>
      </c>
      <c r="BN536" s="123">
        <v>0</v>
      </c>
      <c r="BO536" s="120">
        <v>0</v>
      </c>
      <c r="BP536" s="123">
        <v>0</v>
      </c>
      <c r="BQ536" s="120">
        <v>8</v>
      </c>
      <c r="BR536" s="123">
        <v>100</v>
      </c>
      <c r="BS536" s="120">
        <v>8</v>
      </c>
      <c r="BT536" s="2"/>
      <c r="BU536" s="3"/>
      <c r="BV536" s="3"/>
      <c r="BW536" s="3"/>
      <c r="BX536" s="3"/>
    </row>
    <row r="537" spans="1:76" x14ac:dyDescent="0.25">
      <c r="A537" s="64" t="s">
        <v>583</v>
      </c>
      <c r="B537" s="65"/>
      <c r="C537" s="65" t="s">
        <v>64</v>
      </c>
      <c r="D537" s="66">
        <v>163.58101779815476</v>
      </c>
      <c r="E537" s="68"/>
      <c r="F537" s="100" t="s">
        <v>10292</v>
      </c>
      <c r="G537" s="65"/>
      <c r="H537" s="69" t="s">
        <v>583</v>
      </c>
      <c r="I537" s="70"/>
      <c r="J537" s="70"/>
      <c r="K537" s="69" t="s">
        <v>11742</v>
      </c>
      <c r="L537" s="73">
        <v>1</v>
      </c>
      <c r="M537" s="74">
        <v>1445.5858154296875</v>
      </c>
      <c r="N537" s="74">
        <v>4623.06689453125</v>
      </c>
      <c r="O537" s="75"/>
      <c r="P537" s="76"/>
      <c r="Q537" s="76"/>
      <c r="R537" s="86"/>
      <c r="S537" s="48">
        <v>2</v>
      </c>
      <c r="T537" s="48">
        <v>1</v>
      </c>
      <c r="U537" s="49">
        <v>0</v>
      </c>
      <c r="V537" s="49">
        <v>5.8900000000000001E-4</v>
      </c>
      <c r="W537" s="49">
        <v>9.3099999999999997E-4</v>
      </c>
      <c r="X537" s="49">
        <v>0.65575799999999995</v>
      </c>
      <c r="Y537" s="49">
        <v>0</v>
      </c>
      <c r="Z537" s="49">
        <v>0</v>
      </c>
      <c r="AA537" s="71">
        <v>537</v>
      </c>
      <c r="AB537" s="71"/>
      <c r="AC537" s="72"/>
      <c r="AD537" s="78" t="s">
        <v>7032</v>
      </c>
      <c r="AE537" s="78">
        <v>3565</v>
      </c>
      <c r="AF537" s="78">
        <v>5038</v>
      </c>
      <c r="AG537" s="78">
        <v>3500</v>
      </c>
      <c r="AH537" s="78">
        <v>6920</v>
      </c>
      <c r="AI537" s="78">
        <v>3600</v>
      </c>
      <c r="AJ537" s="78" t="s">
        <v>7758</v>
      </c>
      <c r="AK537" s="78" t="s">
        <v>8302</v>
      </c>
      <c r="AL537" s="82" t="s">
        <v>8821</v>
      </c>
      <c r="AM537" s="78" t="s">
        <v>8039</v>
      </c>
      <c r="AN537" s="80">
        <v>39927.868854166663</v>
      </c>
      <c r="AO537" s="82" t="s">
        <v>9511</v>
      </c>
      <c r="AP537" s="78" t="b">
        <v>0</v>
      </c>
      <c r="AQ537" s="78" t="b">
        <v>0</v>
      </c>
      <c r="AR537" s="78" t="b">
        <v>0</v>
      </c>
      <c r="AS537" s="78" t="s">
        <v>6304</v>
      </c>
      <c r="AT537" s="78">
        <v>169</v>
      </c>
      <c r="AU537" s="82" t="s">
        <v>9822</v>
      </c>
      <c r="AV537" s="78" t="b">
        <v>0</v>
      </c>
      <c r="AW537" s="78" t="s">
        <v>10419</v>
      </c>
      <c r="AX537" s="82" t="s">
        <v>10954</v>
      </c>
      <c r="AY537" s="78" t="s">
        <v>66</v>
      </c>
      <c r="AZ537" s="78" t="str">
        <f>REPLACE(INDEX(GroupVertices[Group], MATCH(Vertices[[#This Row],[Vertex]],GroupVertices[Vertex],0)),1,1,"")</f>
        <v>2</v>
      </c>
      <c r="BA537" s="48" t="s">
        <v>12908</v>
      </c>
      <c r="BB537" s="48" t="s">
        <v>12908</v>
      </c>
      <c r="BC537" s="48" t="s">
        <v>12981</v>
      </c>
      <c r="BD537" s="48" t="s">
        <v>12981</v>
      </c>
      <c r="BE537" s="48" t="s">
        <v>2765</v>
      </c>
      <c r="BF537" s="48" t="s">
        <v>13157</v>
      </c>
      <c r="BG537" s="120" t="s">
        <v>13484</v>
      </c>
      <c r="BH537" s="120" t="s">
        <v>13484</v>
      </c>
      <c r="BI537" s="120" t="s">
        <v>14004</v>
      </c>
      <c r="BJ537" s="120" t="s">
        <v>14004</v>
      </c>
      <c r="BK537" s="120">
        <v>2</v>
      </c>
      <c r="BL537" s="123">
        <v>10</v>
      </c>
      <c r="BM537" s="120">
        <v>0</v>
      </c>
      <c r="BN537" s="123">
        <v>0</v>
      </c>
      <c r="BO537" s="120">
        <v>0</v>
      </c>
      <c r="BP537" s="123">
        <v>0</v>
      </c>
      <c r="BQ537" s="120">
        <v>18</v>
      </c>
      <c r="BR537" s="123">
        <v>90</v>
      </c>
      <c r="BS537" s="120">
        <v>20</v>
      </c>
      <c r="BT537" s="2"/>
      <c r="BU537" s="3"/>
      <c r="BV537" s="3"/>
      <c r="BW537" s="3"/>
      <c r="BX537" s="3"/>
    </row>
    <row r="538" spans="1:76" x14ac:dyDescent="0.25">
      <c r="A538" s="64" t="s">
        <v>584</v>
      </c>
      <c r="B538" s="65"/>
      <c r="C538" s="65" t="s">
        <v>64</v>
      </c>
      <c r="D538" s="66">
        <v>162.06056697797615</v>
      </c>
      <c r="E538" s="68"/>
      <c r="F538" s="100" t="s">
        <v>3740</v>
      </c>
      <c r="G538" s="65"/>
      <c r="H538" s="69" t="s">
        <v>584</v>
      </c>
      <c r="I538" s="70"/>
      <c r="J538" s="70"/>
      <c r="K538" s="69" t="s">
        <v>11743</v>
      </c>
      <c r="L538" s="73">
        <v>115.04048421177426</v>
      </c>
      <c r="M538" s="74">
        <v>1238.3135986328125</v>
      </c>
      <c r="N538" s="74">
        <v>3554.838134765625</v>
      </c>
      <c r="O538" s="75"/>
      <c r="P538" s="76"/>
      <c r="Q538" s="76"/>
      <c r="R538" s="86"/>
      <c r="S538" s="48">
        <v>0</v>
      </c>
      <c r="T538" s="48">
        <v>3</v>
      </c>
      <c r="U538" s="49">
        <v>686</v>
      </c>
      <c r="V538" s="49">
        <v>7.3700000000000002E-4</v>
      </c>
      <c r="W538" s="49">
        <v>9.0670000000000004E-3</v>
      </c>
      <c r="X538" s="49">
        <v>0.80139199999999999</v>
      </c>
      <c r="Y538" s="49">
        <v>0.33333333333333331</v>
      </c>
      <c r="Z538" s="49">
        <v>0</v>
      </c>
      <c r="AA538" s="71">
        <v>538</v>
      </c>
      <c r="AB538" s="71"/>
      <c r="AC538" s="72"/>
      <c r="AD538" s="78" t="s">
        <v>7033</v>
      </c>
      <c r="AE538" s="78">
        <v>282</v>
      </c>
      <c r="AF538" s="78">
        <v>193</v>
      </c>
      <c r="AG538" s="78">
        <v>2593</v>
      </c>
      <c r="AH538" s="78">
        <v>1192</v>
      </c>
      <c r="AI538" s="78"/>
      <c r="AJ538" s="78" t="s">
        <v>7759</v>
      </c>
      <c r="AK538" s="78"/>
      <c r="AL538" s="78"/>
      <c r="AM538" s="78"/>
      <c r="AN538" s="80">
        <v>43148.533206018517</v>
      </c>
      <c r="AO538" s="78"/>
      <c r="AP538" s="78" t="b">
        <v>1</v>
      </c>
      <c r="AQ538" s="78" t="b">
        <v>0</v>
      </c>
      <c r="AR538" s="78" t="b">
        <v>0</v>
      </c>
      <c r="AS538" s="78" t="s">
        <v>6304</v>
      </c>
      <c r="AT538" s="78">
        <v>5</v>
      </c>
      <c r="AU538" s="78"/>
      <c r="AV538" s="78" t="b">
        <v>0</v>
      </c>
      <c r="AW538" s="78" t="s">
        <v>10419</v>
      </c>
      <c r="AX538" s="82" t="s">
        <v>10955</v>
      </c>
      <c r="AY538" s="78" t="s">
        <v>66</v>
      </c>
      <c r="AZ538" s="78" t="str">
        <f>REPLACE(INDEX(GroupVertices[Group], MATCH(Vertices[[#This Row],[Vertex]],GroupVertices[Vertex],0)),1,1,"")</f>
        <v>2</v>
      </c>
      <c r="BA538" s="48" t="s">
        <v>12909</v>
      </c>
      <c r="BB538" s="48" t="s">
        <v>12909</v>
      </c>
      <c r="BC538" s="48" t="s">
        <v>12982</v>
      </c>
      <c r="BD538" s="48" t="s">
        <v>12982</v>
      </c>
      <c r="BE538" s="48" t="s">
        <v>2881</v>
      </c>
      <c r="BF538" s="48" t="s">
        <v>2881</v>
      </c>
      <c r="BG538" s="120" t="s">
        <v>13485</v>
      </c>
      <c r="BH538" s="120" t="s">
        <v>13485</v>
      </c>
      <c r="BI538" s="120" t="s">
        <v>14005</v>
      </c>
      <c r="BJ538" s="120" t="s">
        <v>14005</v>
      </c>
      <c r="BK538" s="120">
        <v>1</v>
      </c>
      <c r="BL538" s="123">
        <v>3.3333333333333335</v>
      </c>
      <c r="BM538" s="120">
        <v>0</v>
      </c>
      <c r="BN538" s="123">
        <v>0</v>
      </c>
      <c r="BO538" s="120">
        <v>0</v>
      </c>
      <c r="BP538" s="123">
        <v>0</v>
      </c>
      <c r="BQ538" s="120">
        <v>29</v>
      </c>
      <c r="BR538" s="123">
        <v>96.666666666666671</v>
      </c>
      <c r="BS538" s="120">
        <v>30</v>
      </c>
      <c r="BT538" s="2"/>
      <c r="BU538" s="3"/>
      <c r="BV538" s="3"/>
      <c r="BW538" s="3"/>
      <c r="BX538" s="3"/>
    </row>
    <row r="539" spans="1:76" x14ac:dyDescent="0.25">
      <c r="A539" s="64" t="s">
        <v>585</v>
      </c>
      <c r="B539" s="65"/>
      <c r="C539" s="65" t="s">
        <v>64</v>
      </c>
      <c r="D539" s="66">
        <v>163.58760798746823</v>
      </c>
      <c r="E539" s="68"/>
      <c r="F539" s="100" t="s">
        <v>10293</v>
      </c>
      <c r="G539" s="65"/>
      <c r="H539" s="69" t="s">
        <v>585</v>
      </c>
      <c r="I539" s="70"/>
      <c r="J539" s="70"/>
      <c r="K539" s="69" t="s">
        <v>11744</v>
      </c>
      <c r="L539" s="73">
        <v>1</v>
      </c>
      <c r="M539" s="74">
        <v>9258.3330078125</v>
      </c>
      <c r="N539" s="74">
        <v>4228.98876953125</v>
      </c>
      <c r="O539" s="75"/>
      <c r="P539" s="76"/>
      <c r="Q539" s="76"/>
      <c r="R539" s="86"/>
      <c r="S539" s="48">
        <v>1</v>
      </c>
      <c r="T539" s="48">
        <v>1</v>
      </c>
      <c r="U539" s="49">
        <v>0</v>
      </c>
      <c r="V539" s="49">
        <v>0.5</v>
      </c>
      <c r="W539" s="49">
        <v>0</v>
      </c>
      <c r="X539" s="49">
        <v>0.99999899999999997</v>
      </c>
      <c r="Y539" s="49">
        <v>0.5</v>
      </c>
      <c r="Z539" s="49">
        <v>0</v>
      </c>
      <c r="AA539" s="71">
        <v>539</v>
      </c>
      <c r="AB539" s="71"/>
      <c r="AC539" s="72"/>
      <c r="AD539" s="78" t="s">
        <v>7034</v>
      </c>
      <c r="AE539" s="78">
        <v>4843</v>
      </c>
      <c r="AF539" s="78">
        <v>5059</v>
      </c>
      <c r="AG539" s="78">
        <v>9716</v>
      </c>
      <c r="AH539" s="78">
        <v>18099</v>
      </c>
      <c r="AI539" s="78">
        <v>3600</v>
      </c>
      <c r="AJ539" s="78" t="s">
        <v>7760</v>
      </c>
      <c r="AK539" s="78" t="s">
        <v>8303</v>
      </c>
      <c r="AL539" s="82" t="s">
        <v>8822</v>
      </c>
      <c r="AM539" s="78" t="s">
        <v>9028</v>
      </c>
      <c r="AN539" s="80">
        <v>42009.397951388892</v>
      </c>
      <c r="AO539" s="82" t="s">
        <v>9512</v>
      </c>
      <c r="AP539" s="78" t="b">
        <v>0</v>
      </c>
      <c r="AQ539" s="78" t="b">
        <v>0</v>
      </c>
      <c r="AR539" s="78" t="b">
        <v>0</v>
      </c>
      <c r="AS539" s="78" t="s">
        <v>6304</v>
      </c>
      <c r="AT539" s="78">
        <v>560</v>
      </c>
      <c r="AU539" s="82" t="s">
        <v>9742</v>
      </c>
      <c r="AV539" s="78" t="b">
        <v>0</v>
      </c>
      <c r="AW539" s="78" t="s">
        <v>10419</v>
      </c>
      <c r="AX539" s="82" t="s">
        <v>10956</v>
      </c>
      <c r="AY539" s="78" t="s">
        <v>66</v>
      </c>
      <c r="AZ539" s="78" t="str">
        <f>REPLACE(INDEX(GroupVertices[Group], MATCH(Vertices[[#This Row],[Vertex]],GroupVertices[Vertex],0)),1,1,"")</f>
        <v>45</v>
      </c>
      <c r="BA539" s="48" t="s">
        <v>2241</v>
      </c>
      <c r="BB539" s="48" t="s">
        <v>2241</v>
      </c>
      <c r="BC539" s="48" t="s">
        <v>2600</v>
      </c>
      <c r="BD539" s="48" t="s">
        <v>2600</v>
      </c>
      <c r="BE539" s="48" t="s">
        <v>731</v>
      </c>
      <c r="BF539" s="48" t="s">
        <v>731</v>
      </c>
      <c r="BG539" s="120" t="s">
        <v>13486</v>
      </c>
      <c r="BH539" s="120" t="s">
        <v>13486</v>
      </c>
      <c r="BI539" s="120" t="s">
        <v>14006</v>
      </c>
      <c r="BJ539" s="120" t="s">
        <v>14006</v>
      </c>
      <c r="BK539" s="120">
        <v>0</v>
      </c>
      <c r="BL539" s="123">
        <v>0</v>
      </c>
      <c r="BM539" s="120">
        <v>0</v>
      </c>
      <c r="BN539" s="123">
        <v>0</v>
      </c>
      <c r="BO539" s="120">
        <v>0</v>
      </c>
      <c r="BP539" s="123">
        <v>0</v>
      </c>
      <c r="BQ539" s="120">
        <v>15</v>
      </c>
      <c r="BR539" s="123">
        <v>100</v>
      </c>
      <c r="BS539" s="120">
        <v>15</v>
      </c>
      <c r="BT539" s="2"/>
      <c r="BU539" s="3"/>
      <c r="BV539" s="3"/>
      <c r="BW539" s="3"/>
      <c r="BX539" s="3"/>
    </row>
    <row r="540" spans="1:76" x14ac:dyDescent="0.25">
      <c r="A540" s="64" t="s">
        <v>912</v>
      </c>
      <c r="B540" s="65"/>
      <c r="C540" s="65" t="s">
        <v>64</v>
      </c>
      <c r="D540" s="66">
        <v>165.88099386855498</v>
      </c>
      <c r="E540" s="68"/>
      <c r="F540" s="100" t="s">
        <v>10294</v>
      </c>
      <c r="G540" s="65"/>
      <c r="H540" s="69" t="s">
        <v>912</v>
      </c>
      <c r="I540" s="70"/>
      <c r="J540" s="70"/>
      <c r="K540" s="69" t="s">
        <v>11745</v>
      </c>
      <c r="L540" s="73">
        <v>1</v>
      </c>
      <c r="M540" s="74">
        <v>9115.3974609375</v>
      </c>
      <c r="N540" s="74">
        <v>4228.98876953125</v>
      </c>
      <c r="O540" s="75"/>
      <c r="P540" s="76"/>
      <c r="Q540" s="76"/>
      <c r="R540" s="86"/>
      <c r="S540" s="48">
        <v>2</v>
      </c>
      <c r="T540" s="48">
        <v>0</v>
      </c>
      <c r="U540" s="49">
        <v>0</v>
      </c>
      <c r="V540" s="49">
        <v>0.5</v>
      </c>
      <c r="W540" s="49">
        <v>0</v>
      </c>
      <c r="X540" s="49">
        <v>0.99999899999999997</v>
      </c>
      <c r="Y540" s="49">
        <v>0.5</v>
      </c>
      <c r="Z540" s="49">
        <v>0</v>
      </c>
      <c r="AA540" s="71">
        <v>540</v>
      </c>
      <c r="AB540" s="71"/>
      <c r="AC540" s="72"/>
      <c r="AD540" s="78" t="s">
        <v>7035</v>
      </c>
      <c r="AE540" s="78">
        <v>9076</v>
      </c>
      <c r="AF540" s="78">
        <v>12367</v>
      </c>
      <c r="AG540" s="78">
        <v>36134</v>
      </c>
      <c r="AH540" s="78">
        <v>3199</v>
      </c>
      <c r="AI540" s="78">
        <v>-18000</v>
      </c>
      <c r="AJ540" s="78" t="s">
        <v>7761</v>
      </c>
      <c r="AK540" s="78" t="s">
        <v>8187</v>
      </c>
      <c r="AL540" s="82" t="s">
        <v>8823</v>
      </c>
      <c r="AM540" s="78" t="s">
        <v>9007</v>
      </c>
      <c r="AN540" s="80">
        <v>40155.92560185185</v>
      </c>
      <c r="AO540" s="82" t="s">
        <v>9513</v>
      </c>
      <c r="AP540" s="78" t="b">
        <v>0</v>
      </c>
      <c r="AQ540" s="78" t="b">
        <v>0</v>
      </c>
      <c r="AR540" s="78" t="b">
        <v>1</v>
      </c>
      <c r="AS540" s="78" t="s">
        <v>6304</v>
      </c>
      <c r="AT540" s="78">
        <v>590</v>
      </c>
      <c r="AU540" s="82" t="s">
        <v>9943</v>
      </c>
      <c r="AV540" s="78" t="b">
        <v>0</v>
      </c>
      <c r="AW540" s="78" t="s">
        <v>10419</v>
      </c>
      <c r="AX540" s="82" t="s">
        <v>10957</v>
      </c>
      <c r="AY540" s="78" t="s">
        <v>65</v>
      </c>
      <c r="AZ540" s="78" t="str">
        <f>REPLACE(INDEX(GroupVertices[Group], MATCH(Vertices[[#This Row],[Vertex]],GroupVertices[Vertex],0)),1,1,"")</f>
        <v>45</v>
      </c>
      <c r="BA540" s="48"/>
      <c r="BB540" s="48"/>
      <c r="BC540" s="48"/>
      <c r="BD540" s="48"/>
      <c r="BE540" s="48"/>
      <c r="BF540" s="48"/>
      <c r="BG540" s="48"/>
      <c r="BH540" s="48"/>
      <c r="BI540" s="48"/>
      <c r="BJ540" s="48"/>
      <c r="BK540" s="48"/>
      <c r="BL540" s="49"/>
      <c r="BM540" s="48"/>
      <c r="BN540" s="49"/>
      <c r="BO540" s="48"/>
      <c r="BP540" s="49"/>
      <c r="BQ540" s="48"/>
      <c r="BR540" s="49"/>
      <c r="BS540" s="48"/>
      <c r="BT540" s="2"/>
      <c r="BU540" s="3"/>
      <c r="BV540" s="3"/>
      <c r="BW540" s="3"/>
      <c r="BX540" s="3"/>
    </row>
    <row r="541" spans="1:76" x14ac:dyDescent="0.25">
      <c r="A541" s="64" t="s">
        <v>586</v>
      </c>
      <c r="B541" s="65"/>
      <c r="C541" s="65" t="s">
        <v>64</v>
      </c>
      <c r="D541" s="66">
        <v>162.16444091429796</v>
      </c>
      <c r="E541" s="68"/>
      <c r="F541" s="100" t="s">
        <v>3741</v>
      </c>
      <c r="G541" s="65"/>
      <c r="H541" s="69" t="s">
        <v>586</v>
      </c>
      <c r="I541" s="70"/>
      <c r="J541" s="70"/>
      <c r="K541" s="69" t="s">
        <v>11746</v>
      </c>
      <c r="L541" s="73">
        <v>1</v>
      </c>
      <c r="M541" s="74">
        <v>9115.3974609375</v>
      </c>
      <c r="N541" s="74">
        <v>4029.0087890625</v>
      </c>
      <c r="O541" s="75"/>
      <c r="P541" s="76"/>
      <c r="Q541" s="76"/>
      <c r="R541" s="86"/>
      <c r="S541" s="48">
        <v>0</v>
      </c>
      <c r="T541" s="48">
        <v>2</v>
      </c>
      <c r="U541" s="49">
        <v>0</v>
      </c>
      <c r="V541" s="49">
        <v>0.5</v>
      </c>
      <c r="W541" s="49">
        <v>0</v>
      </c>
      <c r="X541" s="49">
        <v>0.99999899999999997</v>
      </c>
      <c r="Y541" s="49">
        <v>0.5</v>
      </c>
      <c r="Z541" s="49">
        <v>0</v>
      </c>
      <c r="AA541" s="71">
        <v>541</v>
      </c>
      <c r="AB541" s="71"/>
      <c r="AC541" s="72"/>
      <c r="AD541" s="78" t="s">
        <v>7036</v>
      </c>
      <c r="AE541" s="78">
        <v>1622</v>
      </c>
      <c r="AF541" s="78">
        <v>524</v>
      </c>
      <c r="AG541" s="78">
        <v>2619</v>
      </c>
      <c r="AH541" s="78">
        <v>303</v>
      </c>
      <c r="AI541" s="78">
        <v>-25200</v>
      </c>
      <c r="AJ541" s="78" t="s">
        <v>7762</v>
      </c>
      <c r="AK541" s="78" t="s">
        <v>8215</v>
      </c>
      <c r="AL541" s="82" t="s">
        <v>8824</v>
      </c>
      <c r="AM541" s="78" t="s">
        <v>9004</v>
      </c>
      <c r="AN541" s="80">
        <v>40817.7422337963</v>
      </c>
      <c r="AO541" s="82" t="s">
        <v>9514</v>
      </c>
      <c r="AP541" s="78" t="b">
        <v>1</v>
      </c>
      <c r="AQ541" s="78" t="b">
        <v>0</v>
      </c>
      <c r="AR541" s="78" t="b">
        <v>0</v>
      </c>
      <c r="AS541" s="78" t="s">
        <v>6304</v>
      </c>
      <c r="AT541" s="78">
        <v>32</v>
      </c>
      <c r="AU541" s="82" t="s">
        <v>9742</v>
      </c>
      <c r="AV541" s="78" t="b">
        <v>0</v>
      </c>
      <c r="AW541" s="78" t="s">
        <v>10419</v>
      </c>
      <c r="AX541" s="82" t="s">
        <v>10958</v>
      </c>
      <c r="AY541" s="78" t="s">
        <v>66</v>
      </c>
      <c r="AZ541" s="78" t="str">
        <f>REPLACE(INDEX(GroupVertices[Group], MATCH(Vertices[[#This Row],[Vertex]],GroupVertices[Vertex],0)),1,1,"")</f>
        <v>45</v>
      </c>
      <c r="BA541" s="48" t="s">
        <v>2241</v>
      </c>
      <c r="BB541" s="48" t="s">
        <v>2241</v>
      </c>
      <c r="BC541" s="48" t="s">
        <v>2600</v>
      </c>
      <c r="BD541" s="48" t="s">
        <v>2600</v>
      </c>
      <c r="BE541" s="48"/>
      <c r="BF541" s="48"/>
      <c r="BG541" s="120" t="s">
        <v>13487</v>
      </c>
      <c r="BH541" s="120" t="s">
        <v>13487</v>
      </c>
      <c r="BI541" s="120" t="s">
        <v>14007</v>
      </c>
      <c r="BJ541" s="120" t="s">
        <v>14007</v>
      </c>
      <c r="BK541" s="120">
        <v>0</v>
      </c>
      <c r="BL541" s="123">
        <v>0</v>
      </c>
      <c r="BM541" s="120">
        <v>0</v>
      </c>
      <c r="BN541" s="123">
        <v>0</v>
      </c>
      <c r="BO541" s="120">
        <v>0</v>
      </c>
      <c r="BP541" s="123">
        <v>0</v>
      </c>
      <c r="BQ541" s="120">
        <v>17</v>
      </c>
      <c r="BR541" s="123">
        <v>100</v>
      </c>
      <c r="BS541" s="120">
        <v>17</v>
      </c>
      <c r="BT541" s="2"/>
      <c r="BU541" s="3"/>
      <c r="BV541" s="3"/>
      <c r="BW541" s="3"/>
      <c r="BX541" s="3"/>
    </row>
    <row r="542" spans="1:76" x14ac:dyDescent="0.25">
      <c r="A542" s="64" t="s">
        <v>587</v>
      </c>
      <c r="B542" s="65"/>
      <c r="C542" s="65" t="s">
        <v>64</v>
      </c>
      <c r="D542" s="66">
        <v>162.51340712937301</v>
      </c>
      <c r="E542" s="68"/>
      <c r="F542" s="100" t="s">
        <v>10295</v>
      </c>
      <c r="G542" s="65"/>
      <c r="H542" s="69" t="s">
        <v>587</v>
      </c>
      <c r="I542" s="70"/>
      <c r="J542" s="70"/>
      <c r="K542" s="69" t="s">
        <v>11747</v>
      </c>
      <c r="L542" s="73">
        <v>1</v>
      </c>
      <c r="M542" s="74">
        <v>2349.017822265625</v>
      </c>
      <c r="N542" s="74">
        <v>8160.146484375</v>
      </c>
      <c r="O542" s="75"/>
      <c r="P542" s="76"/>
      <c r="Q542" s="76"/>
      <c r="R542" s="86"/>
      <c r="S542" s="48">
        <v>1</v>
      </c>
      <c r="T542" s="48">
        <v>1</v>
      </c>
      <c r="U542" s="49">
        <v>0</v>
      </c>
      <c r="V542" s="49">
        <v>0</v>
      </c>
      <c r="W542" s="49">
        <v>0</v>
      </c>
      <c r="X542" s="49">
        <v>0.99999899999999997</v>
      </c>
      <c r="Y542" s="49">
        <v>0</v>
      </c>
      <c r="Z542" s="49" t="s">
        <v>15767</v>
      </c>
      <c r="AA542" s="71">
        <v>542</v>
      </c>
      <c r="AB542" s="71"/>
      <c r="AC542" s="72"/>
      <c r="AD542" s="78" t="s">
        <v>7037</v>
      </c>
      <c r="AE542" s="78">
        <v>1589</v>
      </c>
      <c r="AF542" s="78">
        <v>1636</v>
      </c>
      <c r="AG542" s="78">
        <v>41050</v>
      </c>
      <c r="AH542" s="78">
        <v>234</v>
      </c>
      <c r="AI542" s="78">
        <v>-18000</v>
      </c>
      <c r="AJ542" s="78" t="s">
        <v>7763</v>
      </c>
      <c r="AK542" s="78" t="s">
        <v>8304</v>
      </c>
      <c r="AL542" s="82" t="s">
        <v>8825</v>
      </c>
      <c r="AM542" s="78" t="s">
        <v>9007</v>
      </c>
      <c r="AN542" s="80">
        <v>40358.651631944442</v>
      </c>
      <c r="AO542" s="82" t="s">
        <v>9515</v>
      </c>
      <c r="AP542" s="78" t="b">
        <v>0</v>
      </c>
      <c r="AQ542" s="78" t="b">
        <v>0</v>
      </c>
      <c r="AR542" s="78" t="b">
        <v>1</v>
      </c>
      <c r="AS542" s="78" t="s">
        <v>6304</v>
      </c>
      <c r="AT542" s="78">
        <v>1296</v>
      </c>
      <c r="AU542" s="82" t="s">
        <v>9944</v>
      </c>
      <c r="AV542" s="78" t="b">
        <v>0</v>
      </c>
      <c r="AW542" s="78" t="s">
        <v>10419</v>
      </c>
      <c r="AX542" s="82" t="s">
        <v>10959</v>
      </c>
      <c r="AY542" s="78" t="s">
        <v>66</v>
      </c>
      <c r="AZ542" s="78" t="str">
        <f>REPLACE(INDEX(GroupVertices[Group], MATCH(Vertices[[#This Row],[Vertex]],GroupVertices[Vertex],0)),1,1,"")</f>
        <v>1</v>
      </c>
      <c r="BA542" s="48" t="s">
        <v>2242</v>
      </c>
      <c r="BB542" s="48" t="s">
        <v>2242</v>
      </c>
      <c r="BC542" s="48" t="s">
        <v>2601</v>
      </c>
      <c r="BD542" s="48" t="s">
        <v>2601</v>
      </c>
      <c r="BE542" s="48" t="s">
        <v>731</v>
      </c>
      <c r="BF542" s="48" t="s">
        <v>731</v>
      </c>
      <c r="BG542" s="120" t="s">
        <v>13488</v>
      </c>
      <c r="BH542" s="120" t="s">
        <v>13488</v>
      </c>
      <c r="BI542" s="120" t="s">
        <v>14008</v>
      </c>
      <c r="BJ542" s="120" t="s">
        <v>14008</v>
      </c>
      <c r="BK542" s="120">
        <v>2</v>
      </c>
      <c r="BL542" s="123">
        <v>6.0606060606060606</v>
      </c>
      <c r="BM542" s="120">
        <v>0</v>
      </c>
      <c r="BN542" s="123">
        <v>0</v>
      </c>
      <c r="BO542" s="120">
        <v>0</v>
      </c>
      <c r="BP542" s="123">
        <v>0</v>
      </c>
      <c r="BQ542" s="120">
        <v>31</v>
      </c>
      <c r="BR542" s="123">
        <v>93.939393939393938</v>
      </c>
      <c r="BS542" s="120">
        <v>33</v>
      </c>
      <c r="BT542" s="2"/>
      <c r="BU542" s="3"/>
      <c r="BV542" s="3"/>
      <c r="BW542" s="3"/>
      <c r="BX542" s="3"/>
    </row>
    <row r="543" spans="1:76" x14ac:dyDescent="0.25">
      <c r="A543" s="64" t="s">
        <v>588</v>
      </c>
      <c r="B543" s="65"/>
      <c r="C543" s="65" t="s">
        <v>64</v>
      </c>
      <c r="D543" s="66">
        <v>162.06464661897974</v>
      </c>
      <c r="E543" s="68"/>
      <c r="F543" s="100" t="s">
        <v>3742</v>
      </c>
      <c r="G543" s="65"/>
      <c r="H543" s="69" t="s">
        <v>588</v>
      </c>
      <c r="I543" s="70"/>
      <c r="J543" s="70"/>
      <c r="K543" s="69" t="s">
        <v>11748</v>
      </c>
      <c r="L543" s="73">
        <v>1</v>
      </c>
      <c r="M543" s="74">
        <v>1768.2054443359375</v>
      </c>
      <c r="N543" s="74">
        <v>3456.2890625</v>
      </c>
      <c r="O543" s="75"/>
      <c r="P543" s="76"/>
      <c r="Q543" s="76"/>
      <c r="R543" s="86"/>
      <c r="S543" s="48">
        <v>0</v>
      </c>
      <c r="T543" s="48">
        <v>1</v>
      </c>
      <c r="U543" s="49">
        <v>0</v>
      </c>
      <c r="V543" s="49">
        <v>7.3200000000000001E-4</v>
      </c>
      <c r="W543" s="49">
        <v>5.5880000000000001E-3</v>
      </c>
      <c r="X543" s="49">
        <v>0.34510000000000002</v>
      </c>
      <c r="Y543" s="49">
        <v>0</v>
      </c>
      <c r="Z543" s="49">
        <v>0</v>
      </c>
      <c r="AA543" s="71">
        <v>543</v>
      </c>
      <c r="AB543" s="71"/>
      <c r="AC543" s="72"/>
      <c r="AD543" s="78" t="s">
        <v>7038</v>
      </c>
      <c r="AE543" s="78">
        <v>279</v>
      </c>
      <c r="AF543" s="78">
        <v>206</v>
      </c>
      <c r="AG543" s="78">
        <v>1884</v>
      </c>
      <c r="AH543" s="78">
        <v>507</v>
      </c>
      <c r="AI543" s="78">
        <v>0</v>
      </c>
      <c r="AJ543" s="78" t="s">
        <v>7764</v>
      </c>
      <c r="AK543" s="78" t="s">
        <v>8305</v>
      </c>
      <c r="AL543" s="82" t="s">
        <v>8826</v>
      </c>
      <c r="AM543" s="78" t="s">
        <v>9042</v>
      </c>
      <c r="AN543" s="80">
        <v>42565.584976851853</v>
      </c>
      <c r="AO543" s="82" t="s">
        <v>9516</v>
      </c>
      <c r="AP543" s="78" t="b">
        <v>1</v>
      </c>
      <c r="AQ543" s="78" t="b">
        <v>0</v>
      </c>
      <c r="AR543" s="78" t="b">
        <v>0</v>
      </c>
      <c r="AS543" s="78" t="s">
        <v>9732</v>
      </c>
      <c r="AT543" s="78">
        <v>24</v>
      </c>
      <c r="AU543" s="78"/>
      <c r="AV543" s="78" t="b">
        <v>0</v>
      </c>
      <c r="AW543" s="78" t="s">
        <v>10419</v>
      </c>
      <c r="AX543" s="82" t="s">
        <v>10960</v>
      </c>
      <c r="AY543" s="78" t="s">
        <v>66</v>
      </c>
      <c r="AZ543" s="78" t="str">
        <f>REPLACE(INDEX(GroupVertices[Group], MATCH(Vertices[[#This Row],[Vertex]],GroupVertices[Vertex],0)),1,1,"")</f>
        <v>2</v>
      </c>
      <c r="BA543" s="48" t="s">
        <v>2230</v>
      </c>
      <c r="BB543" s="48" t="s">
        <v>2230</v>
      </c>
      <c r="BC543" s="48" t="s">
        <v>2519</v>
      </c>
      <c r="BD543" s="48" t="s">
        <v>2519</v>
      </c>
      <c r="BE543" s="48" t="s">
        <v>2877</v>
      </c>
      <c r="BF543" s="48" t="s">
        <v>2877</v>
      </c>
      <c r="BG543" s="120" t="s">
        <v>13477</v>
      </c>
      <c r="BH543" s="120" t="s">
        <v>13477</v>
      </c>
      <c r="BI543" s="120" t="s">
        <v>13997</v>
      </c>
      <c r="BJ543" s="120" t="s">
        <v>13997</v>
      </c>
      <c r="BK543" s="120">
        <v>0</v>
      </c>
      <c r="BL543" s="123">
        <v>0</v>
      </c>
      <c r="BM543" s="120">
        <v>0</v>
      </c>
      <c r="BN543" s="123">
        <v>0</v>
      </c>
      <c r="BO543" s="120">
        <v>0</v>
      </c>
      <c r="BP543" s="123">
        <v>0</v>
      </c>
      <c r="BQ543" s="120">
        <v>15</v>
      </c>
      <c r="BR543" s="123">
        <v>100</v>
      </c>
      <c r="BS543" s="120">
        <v>15</v>
      </c>
      <c r="BT543" s="2"/>
      <c r="BU543" s="3"/>
      <c r="BV543" s="3"/>
      <c r="BW543" s="3"/>
      <c r="BX543" s="3"/>
    </row>
    <row r="544" spans="1:76" x14ac:dyDescent="0.25">
      <c r="A544" s="64" t="s">
        <v>589</v>
      </c>
      <c r="B544" s="65"/>
      <c r="C544" s="65" t="s">
        <v>64</v>
      </c>
      <c r="D544" s="66">
        <v>162.04958332912037</v>
      </c>
      <c r="E544" s="68"/>
      <c r="F544" s="100" t="s">
        <v>3743</v>
      </c>
      <c r="G544" s="65"/>
      <c r="H544" s="69" t="s">
        <v>589</v>
      </c>
      <c r="I544" s="70"/>
      <c r="J544" s="70"/>
      <c r="K544" s="69" t="s">
        <v>11749</v>
      </c>
      <c r="L544" s="73">
        <v>1</v>
      </c>
      <c r="M544" s="74">
        <v>4926.55615234375</v>
      </c>
      <c r="N544" s="74">
        <v>4213.01513671875</v>
      </c>
      <c r="O544" s="75"/>
      <c r="P544" s="76"/>
      <c r="Q544" s="76"/>
      <c r="R544" s="86"/>
      <c r="S544" s="48">
        <v>0</v>
      </c>
      <c r="T544" s="48">
        <v>1</v>
      </c>
      <c r="U544" s="49">
        <v>0</v>
      </c>
      <c r="V544" s="49">
        <v>2.1277000000000001E-2</v>
      </c>
      <c r="W544" s="49">
        <v>0</v>
      </c>
      <c r="X544" s="49">
        <v>0.55066000000000004</v>
      </c>
      <c r="Y544" s="49">
        <v>0</v>
      </c>
      <c r="Z544" s="49">
        <v>0</v>
      </c>
      <c r="AA544" s="71">
        <v>544</v>
      </c>
      <c r="AB544" s="71"/>
      <c r="AC544" s="72"/>
      <c r="AD544" s="78" t="s">
        <v>7039</v>
      </c>
      <c r="AE544" s="78">
        <v>1517</v>
      </c>
      <c r="AF544" s="78">
        <v>158</v>
      </c>
      <c r="AG544" s="78">
        <v>1794</v>
      </c>
      <c r="AH544" s="78">
        <v>660</v>
      </c>
      <c r="AI544" s="78"/>
      <c r="AJ544" s="78" t="s">
        <v>7765</v>
      </c>
      <c r="AK544" s="78"/>
      <c r="AL544" s="78"/>
      <c r="AM544" s="78"/>
      <c r="AN544" s="80">
        <v>42979.536481481482</v>
      </c>
      <c r="AO544" s="78"/>
      <c r="AP544" s="78" t="b">
        <v>1</v>
      </c>
      <c r="AQ544" s="78" t="b">
        <v>0</v>
      </c>
      <c r="AR544" s="78" t="b">
        <v>0</v>
      </c>
      <c r="AS544" s="78" t="s">
        <v>6304</v>
      </c>
      <c r="AT544" s="78">
        <v>2</v>
      </c>
      <c r="AU544" s="78"/>
      <c r="AV544" s="78" t="b">
        <v>0</v>
      </c>
      <c r="AW544" s="78" t="s">
        <v>10419</v>
      </c>
      <c r="AX544" s="82" t="s">
        <v>10961</v>
      </c>
      <c r="AY544" s="78" t="s">
        <v>66</v>
      </c>
      <c r="AZ544" s="78" t="str">
        <f>REPLACE(INDEX(GroupVertices[Group], MATCH(Vertices[[#This Row],[Vertex]],GroupVertices[Vertex],0)),1,1,"")</f>
        <v>7</v>
      </c>
      <c r="BA544" s="48" t="s">
        <v>2243</v>
      </c>
      <c r="BB544" s="48" t="s">
        <v>2243</v>
      </c>
      <c r="BC544" s="48" t="s">
        <v>2518</v>
      </c>
      <c r="BD544" s="48" t="s">
        <v>2518</v>
      </c>
      <c r="BE544" s="48" t="s">
        <v>2882</v>
      </c>
      <c r="BF544" s="48" t="s">
        <v>2882</v>
      </c>
      <c r="BG544" s="120" t="s">
        <v>13489</v>
      </c>
      <c r="BH544" s="120" t="s">
        <v>13489</v>
      </c>
      <c r="BI544" s="120" t="s">
        <v>14009</v>
      </c>
      <c r="BJ544" s="120" t="s">
        <v>14009</v>
      </c>
      <c r="BK544" s="120">
        <v>0</v>
      </c>
      <c r="BL544" s="123">
        <v>0</v>
      </c>
      <c r="BM544" s="120">
        <v>0</v>
      </c>
      <c r="BN544" s="123">
        <v>0</v>
      </c>
      <c r="BO544" s="120">
        <v>0</v>
      </c>
      <c r="BP544" s="123">
        <v>0</v>
      </c>
      <c r="BQ544" s="120">
        <v>13</v>
      </c>
      <c r="BR544" s="123">
        <v>100</v>
      </c>
      <c r="BS544" s="120">
        <v>13</v>
      </c>
      <c r="BT544" s="2"/>
      <c r="BU544" s="3"/>
      <c r="BV544" s="3"/>
      <c r="BW544" s="3"/>
      <c r="BX544" s="3"/>
    </row>
    <row r="545" spans="1:76" x14ac:dyDescent="0.25">
      <c r="A545" s="64" t="s">
        <v>757</v>
      </c>
      <c r="B545" s="65"/>
      <c r="C545" s="65" t="s">
        <v>64</v>
      </c>
      <c r="D545" s="66">
        <v>709.05224254802681</v>
      </c>
      <c r="E545" s="68"/>
      <c r="F545" s="100" t="s">
        <v>10296</v>
      </c>
      <c r="G545" s="65"/>
      <c r="H545" s="69" t="s">
        <v>757</v>
      </c>
      <c r="I545" s="70"/>
      <c r="J545" s="70"/>
      <c r="K545" s="69" t="s">
        <v>11750</v>
      </c>
      <c r="L545" s="73">
        <v>92.764354642710472</v>
      </c>
      <c r="M545" s="74">
        <v>4841.0966796875</v>
      </c>
      <c r="N545" s="74">
        <v>3654.863525390625</v>
      </c>
      <c r="O545" s="75"/>
      <c r="P545" s="76"/>
      <c r="Q545" s="76"/>
      <c r="R545" s="86"/>
      <c r="S545" s="48">
        <v>25</v>
      </c>
      <c r="T545" s="48">
        <v>1</v>
      </c>
      <c r="U545" s="49">
        <v>552</v>
      </c>
      <c r="V545" s="49">
        <v>4.1667000000000003E-2</v>
      </c>
      <c r="W545" s="49">
        <v>0</v>
      </c>
      <c r="X545" s="49">
        <v>11.784133000000001</v>
      </c>
      <c r="Y545" s="49">
        <v>0</v>
      </c>
      <c r="Z545" s="49">
        <v>0</v>
      </c>
      <c r="AA545" s="71">
        <v>545</v>
      </c>
      <c r="AB545" s="71"/>
      <c r="AC545" s="72"/>
      <c r="AD545" s="78" t="s">
        <v>7040</v>
      </c>
      <c r="AE545" s="78">
        <v>598839</v>
      </c>
      <c r="AF545" s="78">
        <v>1743212</v>
      </c>
      <c r="AG545" s="78">
        <v>3612</v>
      </c>
      <c r="AH545" s="78">
        <v>6838</v>
      </c>
      <c r="AI545" s="78">
        <v>7200</v>
      </c>
      <c r="AJ545" s="78" t="s">
        <v>7766</v>
      </c>
      <c r="AK545" s="78" t="s">
        <v>8110</v>
      </c>
      <c r="AL545" s="82" t="s">
        <v>8556</v>
      </c>
      <c r="AM545" s="78" t="s">
        <v>9043</v>
      </c>
      <c r="AN545" s="80">
        <v>41954.789398148147</v>
      </c>
      <c r="AO545" s="82" t="s">
        <v>9517</v>
      </c>
      <c r="AP545" s="78" t="b">
        <v>0</v>
      </c>
      <c r="AQ545" s="78" t="b">
        <v>0</v>
      </c>
      <c r="AR545" s="78" t="b">
        <v>1</v>
      </c>
      <c r="AS545" s="78" t="s">
        <v>6304</v>
      </c>
      <c r="AT545" s="78">
        <v>1612</v>
      </c>
      <c r="AU545" s="82" t="s">
        <v>9749</v>
      </c>
      <c r="AV545" s="78" t="b">
        <v>0</v>
      </c>
      <c r="AW545" s="78" t="s">
        <v>10419</v>
      </c>
      <c r="AX545" s="82" t="s">
        <v>10962</v>
      </c>
      <c r="AY545" s="78" t="s">
        <v>66</v>
      </c>
      <c r="AZ545" s="78" t="str">
        <f>REPLACE(INDEX(GroupVertices[Group], MATCH(Vertices[[#This Row],[Vertex]],GroupVertices[Vertex],0)),1,1,"")</f>
        <v>7</v>
      </c>
      <c r="BA545" s="48" t="s">
        <v>2243</v>
      </c>
      <c r="BB545" s="48" t="s">
        <v>2243</v>
      </c>
      <c r="BC545" s="48" t="s">
        <v>2518</v>
      </c>
      <c r="BD545" s="48" t="s">
        <v>2518</v>
      </c>
      <c r="BE545" s="48" t="s">
        <v>12309</v>
      </c>
      <c r="BF545" s="48" t="s">
        <v>12309</v>
      </c>
      <c r="BG545" s="120" t="s">
        <v>13490</v>
      </c>
      <c r="BH545" s="120" t="s">
        <v>13490</v>
      </c>
      <c r="BI545" s="120" t="s">
        <v>14010</v>
      </c>
      <c r="BJ545" s="120" t="s">
        <v>14010</v>
      </c>
      <c r="BK545" s="120">
        <v>0</v>
      </c>
      <c r="BL545" s="123">
        <v>0</v>
      </c>
      <c r="BM545" s="120">
        <v>0</v>
      </c>
      <c r="BN545" s="123">
        <v>0</v>
      </c>
      <c r="BO545" s="120">
        <v>0</v>
      </c>
      <c r="BP545" s="123">
        <v>0</v>
      </c>
      <c r="BQ545" s="120">
        <v>22</v>
      </c>
      <c r="BR545" s="123">
        <v>100</v>
      </c>
      <c r="BS545" s="120">
        <v>22</v>
      </c>
      <c r="BT545" s="2"/>
      <c r="BU545" s="3"/>
      <c r="BV545" s="3"/>
      <c r="BW545" s="3"/>
      <c r="BX545" s="3"/>
    </row>
    <row r="546" spans="1:76" x14ac:dyDescent="0.25">
      <c r="A546" s="64" t="s">
        <v>590</v>
      </c>
      <c r="B546" s="65"/>
      <c r="C546" s="65" t="s">
        <v>64</v>
      </c>
      <c r="D546" s="66">
        <v>162.01066983031706</v>
      </c>
      <c r="E546" s="68"/>
      <c r="F546" s="100" t="s">
        <v>3744</v>
      </c>
      <c r="G546" s="65"/>
      <c r="H546" s="69" t="s">
        <v>590</v>
      </c>
      <c r="I546" s="70"/>
      <c r="J546" s="70"/>
      <c r="K546" s="69" t="s">
        <v>11751</v>
      </c>
      <c r="L546" s="73">
        <v>1</v>
      </c>
      <c r="M546" s="74">
        <v>5242.6328125</v>
      </c>
      <c r="N546" s="74">
        <v>2945.134521484375</v>
      </c>
      <c r="O546" s="75"/>
      <c r="P546" s="76"/>
      <c r="Q546" s="76"/>
      <c r="R546" s="86"/>
      <c r="S546" s="48">
        <v>0</v>
      </c>
      <c r="T546" s="48">
        <v>1</v>
      </c>
      <c r="U546" s="49">
        <v>0</v>
      </c>
      <c r="V546" s="49">
        <v>2.1277000000000001E-2</v>
      </c>
      <c r="W546" s="49">
        <v>0</v>
      </c>
      <c r="X546" s="49">
        <v>0.55066000000000004</v>
      </c>
      <c r="Y546" s="49">
        <v>0</v>
      </c>
      <c r="Z546" s="49">
        <v>0</v>
      </c>
      <c r="AA546" s="71">
        <v>546</v>
      </c>
      <c r="AB546" s="71"/>
      <c r="AC546" s="72"/>
      <c r="AD546" s="78" t="s">
        <v>7041</v>
      </c>
      <c r="AE546" s="78">
        <v>1074</v>
      </c>
      <c r="AF546" s="78">
        <v>34</v>
      </c>
      <c r="AG546" s="78">
        <v>182</v>
      </c>
      <c r="AH546" s="78">
        <v>70</v>
      </c>
      <c r="AI546" s="78">
        <v>-25200</v>
      </c>
      <c r="AJ546" s="78" t="s">
        <v>7767</v>
      </c>
      <c r="AK546" s="78" t="s">
        <v>8306</v>
      </c>
      <c r="AL546" s="78"/>
      <c r="AM546" s="78" t="s">
        <v>9004</v>
      </c>
      <c r="AN546" s="80">
        <v>43159.238923611112</v>
      </c>
      <c r="AO546" s="82" t="s">
        <v>9518</v>
      </c>
      <c r="AP546" s="78" t="b">
        <v>0</v>
      </c>
      <c r="AQ546" s="78" t="b">
        <v>0</v>
      </c>
      <c r="AR546" s="78" t="b">
        <v>0</v>
      </c>
      <c r="AS546" s="78" t="s">
        <v>6303</v>
      </c>
      <c r="AT546" s="78">
        <v>0</v>
      </c>
      <c r="AU546" s="82" t="s">
        <v>9742</v>
      </c>
      <c r="AV546" s="78" t="b">
        <v>0</v>
      </c>
      <c r="AW546" s="78" t="s">
        <v>10419</v>
      </c>
      <c r="AX546" s="82" t="s">
        <v>10963</v>
      </c>
      <c r="AY546" s="78" t="s">
        <v>66</v>
      </c>
      <c r="AZ546" s="78" t="str">
        <f>REPLACE(INDEX(GroupVertices[Group], MATCH(Vertices[[#This Row],[Vertex]],GroupVertices[Vertex],0)),1,1,"")</f>
        <v>7</v>
      </c>
      <c r="BA546" s="48" t="s">
        <v>2243</v>
      </c>
      <c r="BB546" s="48" t="s">
        <v>2243</v>
      </c>
      <c r="BC546" s="48" t="s">
        <v>2518</v>
      </c>
      <c r="BD546" s="48" t="s">
        <v>2518</v>
      </c>
      <c r="BE546" s="48" t="s">
        <v>2882</v>
      </c>
      <c r="BF546" s="48" t="s">
        <v>2882</v>
      </c>
      <c r="BG546" s="120" t="s">
        <v>13489</v>
      </c>
      <c r="BH546" s="120" t="s">
        <v>13489</v>
      </c>
      <c r="BI546" s="120" t="s">
        <v>14009</v>
      </c>
      <c r="BJ546" s="120" t="s">
        <v>14009</v>
      </c>
      <c r="BK546" s="120">
        <v>0</v>
      </c>
      <c r="BL546" s="123">
        <v>0</v>
      </c>
      <c r="BM546" s="120">
        <v>0</v>
      </c>
      <c r="BN546" s="123">
        <v>0</v>
      </c>
      <c r="BO546" s="120">
        <v>0</v>
      </c>
      <c r="BP546" s="123">
        <v>0</v>
      </c>
      <c r="BQ546" s="120">
        <v>13</v>
      </c>
      <c r="BR546" s="123">
        <v>100</v>
      </c>
      <c r="BS546" s="120">
        <v>13</v>
      </c>
      <c r="BT546" s="2"/>
      <c r="BU546" s="3"/>
      <c r="BV546" s="3"/>
      <c r="BW546" s="3"/>
      <c r="BX546" s="3"/>
    </row>
    <row r="547" spans="1:76" x14ac:dyDescent="0.25">
      <c r="A547" s="64" t="s">
        <v>591</v>
      </c>
      <c r="B547" s="65"/>
      <c r="C547" s="65" t="s">
        <v>64</v>
      </c>
      <c r="D547" s="66">
        <v>162.17636601876995</v>
      </c>
      <c r="E547" s="68"/>
      <c r="F547" s="100" t="s">
        <v>3745</v>
      </c>
      <c r="G547" s="65"/>
      <c r="H547" s="69" t="s">
        <v>591</v>
      </c>
      <c r="I547" s="70"/>
      <c r="J547" s="70"/>
      <c r="K547" s="69" t="s">
        <v>11752</v>
      </c>
      <c r="L547" s="73">
        <v>1</v>
      </c>
      <c r="M547" s="74">
        <v>5079.5849609375</v>
      </c>
      <c r="N547" s="74">
        <v>2735.87451171875</v>
      </c>
      <c r="O547" s="75"/>
      <c r="P547" s="76"/>
      <c r="Q547" s="76"/>
      <c r="R547" s="86"/>
      <c r="S547" s="48">
        <v>0</v>
      </c>
      <c r="T547" s="48">
        <v>1</v>
      </c>
      <c r="U547" s="49">
        <v>0</v>
      </c>
      <c r="V547" s="49">
        <v>2.1277000000000001E-2</v>
      </c>
      <c r="W547" s="49">
        <v>0</v>
      </c>
      <c r="X547" s="49">
        <v>0.55066000000000004</v>
      </c>
      <c r="Y547" s="49">
        <v>0</v>
      </c>
      <c r="Z547" s="49">
        <v>0</v>
      </c>
      <c r="AA547" s="71">
        <v>547</v>
      </c>
      <c r="AB547" s="71"/>
      <c r="AC547" s="72"/>
      <c r="AD547" s="78" t="s">
        <v>7042</v>
      </c>
      <c r="AE547" s="78">
        <v>1634</v>
      </c>
      <c r="AF547" s="78">
        <v>562</v>
      </c>
      <c r="AG547" s="78">
        <v>503</v>
      </c>
      <c r="AH547" s="78">
        <v>129</v>
      </c>
      <c r="AI547" s="78">
        <v>-25200</v>
      </c>
      <c r="AJ547" s="82" t="s">
        <v>7768</v>
      </c>
      <c r="AK547" s="78" t="s">
        <v>8183</v>
      </c>
      <c r="AL547" s="82" t="s">
        <v>7768</v>
      </c>
      <c r="AM547" s="78" t="s">
        <v>9004</v>
      </c>
      <c r="AN547" s="80">
        <v>43115.869652777779</v>
      </c>
      <c r="AO547" s="82" t="s">
        <v>9519</v>
      </c>
      <c r="AP547" s="78" t="b">
        <v>0</v>
      </c>
      <c r="AQ547" s="78" t="b">
        <v>0</v>
      </c>
      <c r="AR547" s="78" t="b">
        <v>0</v>
      </c>
      <c r="AS547" s="78" t="s">
        <v>6304</v>
      </c>
      <c r="AT547" s="78">
        <v>0</v>
      </c>
      <c r="AU547" s="82" t="s">
        <v>9742</v>
      </c>
      <c r="AV547" s="78" t="b">
        <v>0</v>
      </c>
      <c r="AW547" s="78" t="s">
        <v>10419</v>
      </c>
      <c r="AX547" s="82" t="s">
        <v>10964</v>
      </c>
      <c r="AY547" s="78" t="s">
        <v>66</v>
      </c>
      <c r="AZ547" s="78" t="str">
        <f>REPLACE(INDEX(GroupVertices[Group], MATCH(Vertices[[#This Row],[Vertex]],GroupVertices[Vertex],0)),1,1,"")</f>
        <v>7</v>
      </c>
      <c r="BA547" s="48" t="s">
        <v>2243</v>
      </c>
      <c r="BB547" s="48" t="s">
        <v>2243</v>
      </c>
      <c r="BC547" s="48" t="s">
        <v>2518</v>
      </c>
      <c r="BD547" s="48" t="s">
        <v>2518</v>
      </c>
      <c r="BE547" s="48" t="s">
        <v>2882</v>
      </c>
      <c r="BF547" s="48" t="s">
        <v>2882</v>
      </c>
      <c r="BG547" s="120" t="s">
        <v>13489</v>
      </c>
      <c r="BH547" s="120" t="s">
        <v>13489</v>
      </c>
      <c r="BI547" s="120" t="s">
        <v>14009</v>
      </c>
      <c r="BJ547" s="120" t="s">
        <v>14009</v>
      </c>
      <c r="BK547" s="120">
        <v>0</v>
      </c>
      <c r="BL547" s="123">
        <v>0</v>
      </c>
      <c r="BM547" s="120">
        <v>0</v>
      </c>
      <c r="BN547" s="123">
        <v>0</v>
      </c>
      <c r="BO547" s="120">
        <v>0</v>
      </c>
      <c r="BP547" s="123">
        <v>0</v>
      </c>
      <c r="BQ547" s="120">
        <v>13</v>
      </c>
      <c r="BR547" s="123">
        <v>100</v>
      </c>
      <c r="BS547" s="120">
        <v>13</v>
      </c>
      <c r="BT547" s="2"/>
      <c r="BU547" s="3"/>
      <c r="BV547" s="3"/>
      <c r="BW547" s="3"/>
      <c r="BX547" s="3"/>
    </row>
    <row r="548" spans="1:76" x14ac:dyDescent="0.25">
      <c r="A548" s="64" t="s">
        <v>592</v>
      </c>
      <c r="B548" s="65"/>
      <c r="C548" s="65" t="s">
        <v>64</v>
      </c>
      <c r="D548" s="66">
        <v>162.33861020329675</v>
      </c>
      <c r="E548" s="68"/>
      <c r="F548" s="100" t="s">
        <v>10297</v>
      </c>
      <c r="G548" s="65"/>
      <c r="H548" s="69" t="s">
        <v>592</v>
      </c>
      <c r="I548" s="70"/>
      <c r="J548" s="70"/>
      <c r="K548" s="69" t="s">
        <v>11753</v>
      </c>
      <c r="L548" s="73">
        <v>1.3324795458069221</v>
      </c>
      <c r="M548" s="74">
        <v>9599.4296875</v>
      </c>
      <c r="N548" s="74">
        <v>4784.8154296875</v>
      </c>
      <c r="O548" s="75"/>
      <c r="P548" s="76"/>
      <c r="Q548" s="76"/>
      <c r="R548" s="86"/>
      <c r="S548" s="48">
        <v>1</v>
      </c>
      <c r="T548" s="48">
        <v>1</v>
      </c>
      <c r="U548" s="49">
        <v>2</v>
      </c>
      <c r="V548" s="49">
        <v>0.5</v>
      </c>
      <c r="W548" s="49">
        <v>0</v>
      </c>
      <c r="X548" s="49">
        <v>1.4594590000000001</v>
      </c>
      <c r="Y548" s="49">
        <v>0</v>
      </c>
      <c r="Z548" s="49">
        <v>0</v>
      </c>
      <c r="AA548" s="71">
        <v>548</v>
      </c>
      <c r="AB548" s="71"/>
      <c r="AC548" s="72"/>
      <c r="AD548" s="78" t="s">
        <v>7043</v>
      </c>
      <c r="AE548" s="78">
        <v>938</v>
      </c>
      <c r="AF548" s="78">
        <v>1079</v>
      </c>
      <c r="AG548" s="78">
        <v>5965</v>
      </c>
      <c r="AH548" s="78">
        <v>196</v>
      </c>
      <c r="AI548" s="78">
        <v>0</v>
      </c>
      <c r="AJ548" s="78" t="s">
        <v>7769</v>
      </c>
      <c r="AK548" s="78" t="s">
        <v>8307</v>
      </c>
      <c r="AL548" s="82" t="s">
        <v>8827</v>
      </c>
      <c r="AM548" s="78" t="s">
        <v>7997</v>
      </c>
      <c r="AN548" s="80">
        <v>40833.439479166664</v>
      </c>
      <c r="AO548" s="82" t="s">
        <v>9520</v>
      </c>
      <c r="AP548" s="78" t="b">
        <v>0</v>
      </c>
      <c r="AQ548" s="78" t="b">
        <v>0</v>
      </c>
      <c r="AR548" s="78" t="b">
        <v>1</v>
      </c>
      <c r="AS548" s="78" t="s">
        <v>6304</v>
      </c>
      <c r="AT548" s="78">
        <v>376</v>
      </c>
      <c r="AU548" s="82" t="s">
        <v>9892</v>
      </c>
      <c r="AV548" s="78" t="b">
        <v>0</v>
      </c>
      <c r="AW548" s="78" t="s">
        <v>10419</v>
      </c>
      <c r="AX548" s="82" t="s">
        <v>10965</v>
      </c>
      <c r="AY548" s="78" t="s">
        <v>66</v>
      </c>
      <c r="AZ548" s="78" t="str">
        <f>REPLACE(INDEX(GroupVertices[Group], MATCH(Vertices[[#This Row],[Vertex]],GroupVertices[Vertex],0)),1,1,"")</f>
        <v>44</v>
      </c>
      <c r="BA548" s="48" t="s">
        <v>2244</v>
      </c>
      <c r="BB548" s="48" t="s">
        <v>2244</v>
      </c>
      <c r="BC548" s="48" t="s">
        <v>2515</v>
      </c>
      <c r="BD548" s="48" t="s">
        <v>2515</v>
      </c>
      <c r="BE548" s="48" t="s">
        <v>2883</v>
      </c>
      <c r="BF548" s="48" t="s">
        <v>2883</v>
      </c>
      <c r="BG548" s="120" t="s">
        <v>13491</v>
      </c>
      <c r="BH548" s="120" t="s">
        <v>13491</v>
      </c>
      <c r="BI548" s="120" t="s">
        <v>12621</v>
      </c>
      <c r="BJ548" s="120" t="s">
        <v>12621</v>
      </c>
      <c r="BK548" s="120">
        <v>0</v>
      </c>
      <c r="BL548" s="123">
        <v>0</v>
      </c>
      <c r="BM548" s="120">
        <v>0</v>
      </c>
      <c r="BN548" s="123">
        <v>0</v>
      </c>
      <c r="BO548" s="120">
        <v>0</v>
      </c>
      <c r="BP548" s="123">
        <v>0</v>
      </c>
      <c r="BQ548" s="120">
        <v>21</v>
      </c>
      <c r="BR548" s="123">
        <v>100</v>
      </c>
      <c r="BS548" s="120">
        <v>21</v>
      </c>
      <c r="BT548" s="2"/>
      <c r="BU548" s="3"/>
      <c r="BV548" s="3"/>
      <c r="BW548" s="3"/>
      <c r="BX548" s="3"/>
    </row>
    <row r="549" spans="1:76" x14ac:dyDescent="0.25">
      <c r="A549" s="64" t="s">
        <v>913</v>
      </c>
      <c r="B549" s="65"/>
      <c r="C549" s="65" t="s">
        <v>64</v>
      </c>
      <c r="D549" s="66">
        <v>162.42553793852676</v>
      </c>
      <c r="E549" s="68"/>
      <c r="F549" s="100" t="s">
        <v>10298</v>
      </c>
      <c r="G549" s="65"/>
      <c r="H549" s="69" t="s">
        <v>913</v>
      </c>
      <c r="I549" s="70"/>
      <c r="J549" s="70"/>
      <c r="K549" s="69" t="s">
        <v>11754</v>
      </c>
      <c r="L549" s="73">
        <v>1</v>
      </c>
      <c r="M549" s="74">
        <v>9599.4296875</v>
      </c>
      <c r="N549" s="74">
        <v>4990.677734375</v>
      </c>
      <c r="O549" s="75"/>
      <c r="P549" s="76"/>
      <c r="Q549" s="76"/>
      <c r="R549" s="86"/>
      <c r="S549" s="48">
        <v>1</v>
      </c>
      <c r="T549" s="48">
        <v>0</v>
      </c>
      <c r="U549" s="49">
        <v>0</v>
      </c>
      <c r="V549" s="49">
        <v>0.33333299999999999</v>
      </c>
      <c r="W549" s="49">
        <v>0</v>
      </c>
      <c r="X549" s="49">
        <v>0.77027000000000001</v>
      </c>
      <c r="Y549" s="49">
        <v>0</v>
      </c>
      <c r="Z549" s="49">
        <v>0</v>
      </c>
      <c r="AA549" s="71">
        <v>549</v>
      </c>
      <c r="AB549" s="71"/>
      <c r="AC549" s="72"/>
      <c r="AD549" s="78" t="s">
        <v>7044</v>
      </c>
      <c r="AE549" s="78">
        <v>1646</v>
      </c>
      <c r="AF549" s="78">
        <v>1356</v>
      </c>
      <c r="AG549" s="78">
        <v>3027</v>
      </c>
      <c r="AH549" s="78">
        <v>279</v>
      </c>
      <c r="AI549" s="78"/>
      <c r="AJ549" s="78" t="s">
        <v>7770</v>
      </c>
      <c r="AK549" s="78" t="s">
        <v>8308</v>
      </c>
      <c r="AL549" s="82" t="s">
        <v>8828</v>
      </c>
      <c r="AM549" s="78"/>
      <c r="AN549" s="80">
        <v>41062.365578703706</v>
      </c>
      <c r="AO549" s="78"/>
      <c r="AP549" s="78" t="b">
        <v>0</v>
      </c>
      <c r="AQ549" s="78" t="b">
        <v>0</v>
      </c>
      <c r="AR549" s="78" t="b">
        <v>1</v>
      </c>
      <c r="AS549" s="78" t="s">
        <v>6304</v>
      </c>
      <c r="AT549" s="78">
        <v>61</v>
      </c>
      <c r="AU549" s="82" t="s">
        <v>9742</v>
      </c>
      <c r="AV549" s="78" t="b">
        <v>0</v>
      </c>
      <c r="AW549" s="78" t="s">
        <v>10419</v>
      </c>
      <c r="AX549" s="82" t="s">
        <v>10966</v>
      </c>
      <c r="AY549" s="78" t="s">
        <v>65</v>
      </c>
      <c r="AZ549" s="78" t="str">
        <f>REPLACE(INDEX(GroupVertices[Group], MATCH(Vertices[[#This Row],[Vertex]],GroupVertices[Vertex],0)),1,1,"")</f>
        <v>44</v>
      </c>
      <c r="BA549" s="48"/>
      <c r="BB549" s="48"/>
      <c r="BC549" s="48"/>
      <c r="BD549" s="48"/>
      <c r="BE549" s="48"/>
      <c r="BF549" s="48"/>
      <c r="BG549" s="48"/>
      <c r="BH549" s="48"/>
      <c r="BI549" s="48"/>
      <c r="BJ549" s="48"/>
      <c r="BK549" s="48"/>
      <c r="BL549" s="49"/>
      <c r="BM549" s="48"/>
      <c r="BN549" s="49"/>
      <c r="BO549" s="48"/>
      <c r="BP549" s="49"/>
      <c r="BQ549" s="48"/>
      <c r="BR549" s="49"/>
      <c r="BS549" s="48"/>
      <c r="BT549" s="2"/>
      <c r="BU549" s="3"/>
      <c r="BV549" s="3"/>
      <c r="BW549" s="3"/>
      <c r="BX549" s="3"/>
    </row>
    <row r="550" spans="1:76" x14ac:dyDescent="0.25">
      <c r="A550" s="64" t="s">
        <v>593</v>
      </c>
      <c r="B550" s="65"/>
      <c r="C550" s="65" t="s">
        <v>64</v>
      </c>
      <c r="D550" s="66">
        <v>162.77230742383065</v>
      </c>
      <c r="E550" s="68"/>
      <c r="F550" s="100" t="s">
        <v>3746</v>
      </c>
      <c r="G550" s="65"/>
      <c r="H550" s="69" t="s">
        <v>593</v>
      </c>
      <c r="I550" s="70"/>
      <c r="J550" s="70"/>
      <c r="K550" s="69" t="s">
        <v>11755</v>
      </c>
      <c r="L550" s="73">
        <v>1</v>
      </c>
      <c r="M550" s="74">
        <v>3570.3056640625</v>
      </c>
      <c r="N550" s="74">
        <v>2371.650634765625</v>
      </c>
      <c r="O550" s="75"/>
      <c r="P550" s="76"/>
      <c r="Q550" s="76"/>
      <c r="R550" s="86"/>
      <c r="S550" s="48">
        <v>0</v>
      </c>
      <c r="T550" s="48">
        <v>1</v>
      </c>
      <c r="U550" s="49">
        <v>0</v>
      </c>
      <c r="V550" s="49">
        <v>3.86E-4</v>
      </c>
      <c r="W550" s="49">
        <v>0</v>
      </c>
      <c r="X550" s="49">
        <v>0.52462699999999995</v>
      </c>
      <c r="Y550" s="49">
        <v>0</v>
      </c>
      <c r="Z550" s="49">
        <v>0</v>
      </c>
      <c r="AA550" s="71">
        <v>550</v>
      </c>
      <c r="AB550" s="71"/>
      <c r="AC550" s="72"/>
      <c r="AD550" s="78" t="s">
        <v>7045</v>
      </c>
      <c r="AE550" s="78">
        <v>309</v>
      </c>
      <c r="AF550" s="78">
        <v>2461</v>
      </c>
      <c r="AG550" s="78">
        <v>4984</v>
      </c>
      <c r="AH550" s="78">
        <v>629</v>
      </c>
      <c r="AI550" s="78">
        <v>-25200</v>
      </c>
      <c r="AJ550" s="78" t="s">
        <v>7771</v>
      </c>
      <c r="AK550" s="78" t="s">
        <v>8019</v>
      </c>
      <c r="AL550" s="82" t="s">
        <v>8829</v>
      </c>
      <c r="AM550" s="78" t="s">
        <v>9004</v>
      </c>
      <c r="AN550" s="80">
        <v>42703.493981481479</v>
      </c>
      <c r="AO550" s="82" t="s">
        <v>9521</v>
      </c>
      <c r="AP550" s="78" t="b">
        <v>0</v>
      </c>
      <c r="AQ550" s="78" t="b">
        <v>0</v>
      </c>
      <c r="AR550" s="78" t="b">
        <v>0</v>
      </c>
      <c r="AS550" s="78" t="s">
        <v>6305</v>
      </c>
      <c r="AT550" s="78">
        <v>395</v>
      </c>
      <c r="AU550" s="82" t="s">
        <v>9742</v>
      </c>
      <c r="AV550" s="78" t="b">
        <v>0</v>
      </c>
      <c r="AW550" s="78" t="s">
        <v>10419</v>
      </c>
      <c r="AX550" s="82" t="s">
        <v>10967</v>
      </c>
      <c r="AY550" s="78" t="s">
        <v>66</v>
      </c>
      <c r="AZ550" s="78" t="str">
        <f>REPLACE(INDEX(GroupVertices[Group], MATCH(Vertices[[#This Row],[Vertex]],GroupVertices[Vertex],0)),1,1,"")</f>
        <v>5</v>
      </c>
      <c r="BA550" s="48"/>
      <c r="BB550" s="48"/>
      <c r="BC550" s="48"/>
      <c r="BD550" s="48"/>
      <c r="BE550" s="48" t="s">
        <v>2884</v>
      </c>
      <c r="BF550" s="48" t="s">
        <v>2884</v>
      </c>
      <c r="BG550" s="120" t="s">
        <v>13492</v>
      </c>
      <c r="BH550" s="120" t="s">
        <v>13492</v>
      </c>
      <c r="BI550" s="120" t="s">
        <v>14011</v>
      </c>
      <c r="BJ550" s="120" t="s">
        <v>14011</v>
      </c>
      <c r="BK550" s="120">
        <v>0</v>
      </c>
      <c r="BL550" s="123">
        <v>0</v>
      </c>
      <c r="BM550" s="120">
        <v>0</v>
      </c>
      <c r="BN550" s="123">
        <v>0</v>
      </c>
      <c r="BO550" s="120">
        <v>0</v>
      </c>
      <c r="BP550" s="123">
        <v>0</v>
      </c>
      <c r="BQ550" s="120">
        <v>19</v>
      </c>
      <c r="BR550" s="123">
        <v>100</v>
      </c>
      <c r="BS550" s="120">
        <v>19</v>
      </c>
      <c r="BT550" s="2"/>
      <c r="BU550" s="3"/>
      <c r="BV550" s="3"/>
      <c r="BW550" s="3"/>
      <c r="BX550" s="3"/>
    </row>
    <row r="551" spans="1:76" x14ac:dyDescent="0.25">
      <c r="A551" s="64" t="s">
        <v>751</v>
      </c>
      <c r="B551" s="65"/>
      <c r="C551" s="65" t="s">
        <v>64</v>
      </c>
      <c r="D551" s="66">
        <v>163.86847557963745</v>
      </c>
      <c r="E551" s="68"/>
      <c r="F551" s="100" t="s">
        <v>3859</v>
      </c>
      <c r="G551" s="65"/>
      <c r="H551" s="69" t="s">
        <v>751</v>
      </c>
      <c r="I551" s="70"/>
      <c r="J551" s="70"/>
      <c r="K551" s="69" t="s">
        <v>11756</v>
      </c>
      <c r="L551" s="73">
        <v>680.25571208354165</v>
      </c>
      <c r="M551" s="74">
        <v>3543.092041015625</v>
      </c>
      <c r="N551" s="74">
        <v>2094.86181640625</v>
      </c>
      <c r="O551" s="75"/>
      <c r="P551" s="76"/>
      <c r="Q551" s="76"/>
      <c r="R551" s="86"/>
      <c r="S551" s="48">
        <v>8</v>
      </c>
      <c r="T551" s="48">
        <v>1</v>
      </c>
      <c r="U551" s="49">
        <v>4086</v>
      </c>
      <c r="V551" s="49">
        <v>4.4499999999999997E-4</v>
      </c>
      <c r="W551" s="49">
        <v>3.0000000000000001E-6</v>
      </c>
      <c r="X551" s="49">
        <v>3.5259</v>
      </c>
      <c r="Y551" s="49">
        <v>0</v>
      </c>
      <c r="Z551" s="49">
        <v>0</v>
      </c>
      <c r="AA551" s="71">
        <v>551</v>
      </c>
      <c r="AB551" s="71"/>
      <c r="AC551" s="72"/>
      <c r="AD551" s="78" t="s">
        <v>7046</v>
      </c>
      <c r="AE551" s="78">
        <v>5959</v>
      </c>
      <c r="AF551" s="78">
        <v>5954</v>
      </c>
      <c r="AG551" s="78">
        <v>13331</v>
      </c>
      <c r="AH551" s="78">
        <v>1072</v>
      </c>
      <c r="AI551" s="78">
        <v>3600</v>
      </c>
      <c r="AJ551" s="78" t="s">
        <v>7772</v>
      </c>
      <c r="AK551" s="78" t="s">
        <v>8068</v>
      </c>
      <c r="AL551" s="82" t="s">
        <v>8830</v>
      </c>
      <c r="AM551" s="78" t="s">
        <v>8068</v>
      </c>
      <c r="AN551" s="80">
        <v>40055.844189814816</v>
      </c>
      <c r="AO551" s="82" t="s">
        <v>9522</v>
      </c>
      <c r="AP551" s="78" t="b">
        <v>0</v>
      </c>
      <c r="AQ551" s="78" t="b">
        <v>0</v>
      </c>
      <c r="AR551" s="78" t="b">
        <v>1</v>
      </c>
      <c r="AS551" s="78" t="s">
        <v>6305</v>
      </c>
      <c r="AT551" s="78">
        <v>408</v>
      </c>
      <c r="AU551" s="82" t="s">
        <v>9741</v>
      </c>
      <c r="AV551" s="78" t="b">
        <v>0</v>
      </c>
      <c r="AW551" s="78" t="s">
        <v>10419</v>
      </c>
      <c r="AX551" s="82" t="s">
        <v>10968</v>
      </c>
      <c r="AY551" s="78" t="s">
        <v>66</v>
      </c>
      <c r="AZ551" s="78" t="str">
        <f>REPLACE(INDEX(GroupVertices[Group], MATCH(Vertices[[#This Row],[Vertex]],GroupVertices[Vertex],0)),1,1,"")</f>
        <v>5</v>
      </c>
      <c r="BA551" s="48" t="s">
        <v>12910</v>
      </c>
      <c r="BB551" s="48" t="s">
        <v>12910</v>
      </c>
      <c r="BC551" s="48" t="s">
        <v>12983</v>
      </c>
      <c r="BD551" s="48" t="s">
        <v>13017</v>
      </c>
      <c r="BE551" s="48" t="s">
        <v>13078</v>
      </c>
      <c r="BF551" s="48" t="s">
        <v>13158</v>
      </c>
      <c r="BG551" s="120" t="s">
        <v>13493</v>
      </c>
      <c r="BH551" s="120" t="s">
        <v>13679</v>
      </c>
      <c r="BI551" s="120" t="s">
        <v>14012</v>
      </c>
      <c r="BJ551" s="120" t="s">
        <v>14170</v>
      </c>
      <c r="BK551" s="120">
        <v>1</v>
      </c>
      <c r="BL551" s="123">
        <v>0.3048780487804878</v>
      </c>
      <c r="BM551" s="120">
        <v>0</v>
      </c>
      <c r="BN551" s="123">
        <v>0</v>
      </c>
      <c r="BO551" s="120">
        <v>0</v>
      </c>
      <c r="BP551" s="123">
        <v>0</v>
      </c>
      <c r="BQ551" s="120">
        <v>327</v>
      </c>
      <c r="BR551" s="123">
        <v>99.695121951219505</v>
      </c>
      <c r="BS551" s="120">
        <v>328</v>
      </c>
      <c r="BT551" s="2"/>
      <c r="BU551" s="3"/>
      <c r="BV551" s="3"/>
      <c r="BW551" s="3"/>
      <c r="BX551" s="3"/>
    </row>
    <row r="552" spans="1:76" x14ac:dyDescent="0.25">
      <c r="A552" s="64" t="s">
        <v>594</v>
      </c>
      <c r="B552" s="65"/>
      <c r="C552" s="65" t="s">
        <v>64</v>
      </c>
      <c r="D552" s="66">
        <v>162.23818827090105</v>
      </c>
      <c r="E552" s="68"/>
      <c r="F552" s="100" t="s">
        <v>3747</v>
      </c>
      <c r="G552" s="65"/>
      <c r="H552" s="69" t="s">
        <v>594</v>
      </c>
      <c r="I552" s="70"/>
      <c r="J552" s="70"/>
      <c r="K552" s="69" t="s">
        <v>11757</v>
      </c>
      <c r="L552" s="73">
        <v>1</v>
      </c>
      <c r="M552" s="74">
        <v>3680.567138671875</v>
      </c>
      <c r="N552" s="74">
        <v>2300.752197265625</v>
      </c>
      <c r="O552" s="75"/>
      <c r="P552" s="76"/>
      <c r="Q552" s="76"/>
      <c r="R552" s="86"/>
      <c r="S552" s="48">
        <v>0</v>
      </c>
      <c r="T552" s="48">
        <v>1</v>
      </c>
      <c r="U552" s="49">
        <v>0</v>
      </c>
      <c r="V552" s="49">
        <v>3.86E-4</v>
      </c>
      <c r="W552" s="49">
        <v>0</v>
      </c>
      <c r="X552" s="49">
        <v>0.52462699999999995</v>
      </c>
      <c r="Y552" s="49">
        <v>0</v>
      </c>
      <c r="Z552" s="49">
        <v>0</v>
      </c>
      <c r="AA552" s="71">
        <v>552</v>
      </c>
      <c r="AB552" s="71"/>
      <c r="AC552" s="72"/>
      <c r="AD552" s="78" t="s">
        <v>7047</v>
      </c>
      <c r="AE552" s="78">
        <v>571</v>
      </c>
      <c r="AF552" s="78">
        <v>759</v>
      </c>
      <c r="AG552" s="78">
        <v>5396</v>
      </c>
      <c r="AH552" s="78">
        <v>2035</v>
      </c>
      <c r="AI552" s="78"/>
      <c r="AJ552" s="78" t="s">
        <v>7773</v>
      </c>
      <c r="AK552" s="78" t="s">
        <v>8155</v>
      </c>
      <c r="AL552" s="82" t="s">
        <v>8831</v>
      </c>
      <c r="AM552" s="78"/>
      <c r="AN552" s="80">
        <v>40727.309444444443</v>
      </c>
      <c r="AO552" s="82" t="s">
        <v>9523</v>
      </c>
      <c r="AP552" s="78" t="b">
        <v>0</v>
      </c>
      <c r="AQ552" s="78" t="b">
        <v>0</v>
      </c>
      <c r="AR552" s="78" t="b">
        <v>0</v>
      </c>
      <c r="AS552" s="78" t="s">
        <v>6304</v>
      </c>
      <c r="AT552" s="78">
        <v>193</v>
      </c>
      <c r="AU552" s="82" t="s">
        <v>9742</v>
      </c>
      <c r="AV552" s="78" t="b">
        <v>0</v>
      </c>
      <c r="AW552" s="78" t="s">
        <v>10419</v>
      </c>
      <c r="AX552" s="82" t="s">
        <v>10969</v>
      </c>
      <c r="AY552" s="78" t="s">
        <v>66</v>
      </c>
      <c r="AZ552" s="78" t="str">
        <f>REPLACE(INDEX(GroupVertices[Group], MATCH(Vertices[[#This Row],[Vertex]],GroupVertices[Vertex],0)),1,1,"")</f>
        <v>5</v>
      </c>
      <c r="BA552" s="48"/>
      <c r="BB552" s="48"/>
      <c r="BC552" s="48"/>
      <c r="BD552" s="48"/>
      <c r="BE552" s="48" t="s">
        <v>2884</v>
      </c>
      <c r="BF552" s="48" t="s">
        <v>2884</v>
      </c>
      <c r="BG552" s="120" t="s">
        <v>13492</v>
      </c>
      <c r="BH552" s="120" t="s">
        <v>13492</v>
      </c>
      <c r="BI552" s="120" t="s">
        <v>14011</v>
      </c>
      <c r="BJ552" s="120" t="s">
        <v>14011</v>
      </c>
      <c r="BK552" s="120">
        <v>0</v>
      </c>
      <c r="BL552" s="123">
        <v>0</v>
      </c>
      <c r="BM552" s="120">
        <v>0</v>
      </c>
      <c r="BN552" s="123">
        <v>0</v>
      </c>
      <c r="BO552" s="120">
        <v>0</v>
      </c>
      <c r="BP552" s="123">
        <v>0</v>
      </c>
      <c r="BQ552" s="120">
        <v>19</v>
      </c>
      <c r="BR552" s="123">
        <v>100</v>
      </c>
      <c r="BS552" s="120">
        <v>19</v>
      </c>
      <c r="BT552" s="2"/>
      <c r="BU552" s="3"/>
      <c r="BV552" s="3"/>
      <c r="BW552" s="3"/>
      <c r="BX552" s="3"/>
    </row>
    <row r="553" spans="1:76" x14ac:dyDescent="0.25">
      <c r="A553" s="64" t="s">
        <v>595</v>
      </c>
      <c r="B553" s="65"/>
      <c r="C553" s="65" t="s">
        <v>64</v>
      </c>
      <c r="D553" s="66">
        <v>163.69399247209992</v>
      </c>
      <c r="E553" s="68"/>
      <c r="F553" s="100" t="s">
        <v>3748</v>
      </c>
      <c r="G553" s="65"/>
      <c r="H553" s="69" t="s">
        <v>595</v>
      </c>
      <c r="I553" s="70"/>
      <c r="J553" s="70"/>
      <c r="K553" s="69" t="s">
        <v>11758</v>
      </c>
      <c r="L553" s="73">
        <v>1.0664959091613844</v>
      </c>
      <c r="M553" s="74">
        <v>6110.9033203125</v>
      </c>
      <c r="N553" s="74">
        <v>7175.7529296875</v>
      </c>
      <c r="O553" s="75"/>
      <c r="P553" s="76"/>
      <c r="Q553" s="76"/>
      <c r="R553" s="86"/>
      <c r="S553" s="48">
        <v>0</v>
      </c>
      <c r="T553" s="48">
        <v>3</v>
      </c>
      <c r="U553" s="49">
        <v>0.4</v>
      </c>
      <c r="V553" s="49">
        <v>4.9700000000000005E-4</v>
      </c>
      <c r="W553" s="49">
        <v>1.3899999999999999E-4</v>
      </c>
      <c r="X553" s="49">
        <v>0.74404700000000001</v>
      </c>
      <c r="Y553" s="49">
        <v>0.33333333333333331</v>
      </c>
      <c r="Z553" s="49">
        <v>0</v>
      </c>
      <c r="AA553" s="71">
        <v>553</v>
      </c>
      <c r="AB553" s="71"/>
      <c r="AC553" s="72"/>
      <c r="AD553" s="78" t="s">
        <v>7048</v>
      </c>
      <c r="AE553" s="78">
        <v>2</v>
      </c>
      <c r="AF553" s="78">
        <v>5398</v>
      </c>
      <c r="AG553" s="78">
        <v>191045</v>
      </c>
      <c r="AH553" s="78">
        <v>16</v>
      </c>
      <c r="AI553" s="78">
        <v>-25200</v>
      </c>
      <c r="AJ553" s="78" t="s">
        <v>7774</v>
      </c>
      <c r="AK553" s="78"/>
      <c r="AL553" s="82" t="s">
        <v>8832</v>
      </c>
      <c r="AM553" s="78" t="s">
        <v>9004</v>
      </c>
      <c r="AN553" s="80">
        <v>42922.001967592594</v>
      </c>
      <c r="AO553" s="82" t="s">
        <v>9524</v>
      </c>
      <c r="AP553" s="78" t="b">
        <v>0</v>
      </c>
      <c r="AQ553" s="78" t="b">
        <v>0</v>
      </c>
      <c r="AR553" s="78" t="b">
        <v>0</v>
      </c>
      <c r="AS553" s="78" t="s">
        <v>6304</v>
      </c>
      <c r="AT553" s="78">
        <v>52</v>
      </c>
      <c r="AU553" s="82" t="s">
        <v>9742</v>
      </c>
      <c r="AV553" s="78" t="b">
        <v>0</v>
      </c>
      <c r="AW553" s="78" t="s">
        <v>10419</v>
      </c>
      <c r="AX553" s="82" t="s">
        <v>10970</v>
      </c>
      <c r="AY553" s="78" t="s">
        <v>66</v>
      </c>
      <c r="AZ553" s="78" t="str">
        <f>REPLACE(INDEX(GroupVertices[Group], MATCH(Vertices[[#This Row],[Vertex]],GroupVertices[Vertex],0)),1,1,"")</f>
        <v>14</v>
      </c>
      <c r="BA553" s="48" t="s">
        <v>2245</v>
      </c>
      <c r="BB553" s="48" t="s">
        <v>2245</v>
      </c>
      <c r="BC553" s="48" t="s">
        <v>2560</v>
      </c>
      <c r="BD553" s="48" t="s">
        <v>2560</v>
      </c>
      <c r="BE553" s="48" t="s">
        <v>2885</v>
      </c>
      <c r="BF553" s="48" t="s">
        <v>2885</v>
      </c>
      <c r="BG553" s="120" t="s">
        <v>13494</v>
      </c>
      <c r="BH553" s="120" t="s">
        <v>13680</v>
      </c>
      <c r="BI553" s="120" t="s">
        <v>14013</v>
      </c>
      <c r="BJ553" s="120" t="s">
        <v>14171</v>
      </c>
      <c r="BK553" s="120">
        <v>2</v>
      </c>
      <c r="BL553" s="123">
        <v>5.882352941176471</v>
      </c>
      <c r="BM553" s="120">
        <v>0</v>
      </c>
      <c r="BN553" s="123">
        <v>0</v>
      </c>
      <c r="BO553" s="120">
        <v>0</v>
      </c>
      <c r="BP553" s="123">
        <v>0</v>
      </c>
      <c r="BQ553" s="120">
        <v>32</v>
      </c>
      <c r="BR553" s="123">
        <v>94.117647058823536</v>
      </c>
      <c r="BS553" s="120">
        <v>34</v>
      </c>
      <c r="BT553" s="2"/>
      <c r="BU553" s="3"/>
      <c r="BV553" s="3"/>
      <c r="BW553" s="3"/>
      <c r="BX553" s="3"/>
    </row>
    <row r="554" spans="1:76" x14ac:dyDescent="0.25">
      <c r="A554" s="64" t="s">
        <v>596</v>
      </c>
      <c r="B554" s="65"/>
      <c r="C554" s="65" t="s">
        <v>64</v>
      </c>
      <c r="D554" s="66">
        <v>162.04487605103932</v>
      </c>
      <c r="E554" s="68"/>
      <c r="F554" s="100" t="s">
        <v>10299</v>
      </c>
      <c r="G554" s="65"/>
      <c r="H554" s="69" t="s">
        <v>596</v>
      </c>
      <c r="I554" s="70"/>
      <c r="J554" s="70"/>
      <c r="K554" s="69" t="s">
        <v>11759</v>
      </c>
      <c r="L554" s="73">
        <v>1</v>
      </c>
      <c r="M554" s="74">
        <v>308.2862548828125</v>
      </c>
      <c r="N554" s="74">
        <v>7735.5908203125</v>
      </c>
      <c r="O554" s="75"/>
      <c r="P554" s="76"/>
      <c r="Q554" s="76"/>
      <c r="R554" s="86"/>
      <c r="S554" s="48">
        <v>1</v>
      </c>
      <c r="T554" s="48">
        <v>1</v>
      </c>
      <c r="U554" s="49">
        <v>0</v>
      </c>
      <c r="V554" s="49">
        <v>0</v>
      </c>
      <c r="W554" s="49">
        <v>0</v>
      </c>
      <c r="X554" s="49">
        <v>0.99999899999999997</v>
      </c>
      <c r="Y554" s="49">
        <v>0</v>
      </c>
      <c r="Z554" s="49" t="s">
        <v>15767</v>
      </c>
      <c r="AA554" s="71">
        <v>554</v>
      </c>
      <c r="AB554" s="71"/>
      <c r="AC554" s="72"/>
      <c r="AD554" s="78" t="s">
        <v>7049</v>
      </c>
      <c r="AE554" s="78">
        <v>137</v>
      </c>
      <c r="AF554" s="78">
        <v>143</v>
      </c>
      <c r="AG554" s="78">
        <v>611</v>
      </c>
      <c r="AH554" s="78">
        <v>459</v>
      </c>
      <c r="AI554" s="78">
        <v>-14400</v>
      </c>
      <c r="AJ554" s="78" t="s">
        <v>7775</v>
      </c>
      <c r="AK554" s="78" t="s">
        <v>8309</v>
      </c>
      <c r="AL554" s="82" t="s">
        <v>8833</v>
      </c>
      <c r="AM554" s="78" t="s">
        <v>9005</v>
      </c>
      <c r="AN554" s="80">
        <v>42744.646574074075</v>
      </c>
      <c r="AO554" s="82" t="s">
        <v>9525</v>
      </c>
      <c r="AP554" s="78" t="b">
        <v>0</v>
      </c>
      <c r="AQ554" s="78" t="b">
        <v>0</v>
      </c>
      <c r="AR554" s="78" t="b">
        <v>0</v>
      </c>
      <c r="AS554" s="78" t="s">
        <v>6304</v>
      </c>
      <c r="AT554" s="78">
        <v>9</v>
      </c>
      <c r="AU554" s="82" t="s">
        <v>9742</v>
      </c>
      <c r="AV554" s="78" t="b">
        <v>0</v>
      </c>
      <c r="AW554" s="78" t="s">
        <v>10419</v>
      </c>
      <c r="AX554" s="82" t="s">
        <v>10971</v>
      </c>
      <c r="AY554" s="78" t="s">
        <v>66</v>
      </c>
      <c r="AZ554" s="78" t="str">
        <f>REPLACE(INDEX(GroupVertices[Group], MATCH(Vertices[[#This Row],[Vertex]],GroupVertices[Vertex],0)),1,1,"")</f>
        <v>1</v>
      </c>
      <c r="BA554" s="48" t="s">
        <v>12911</v>
      </c>
      <c r="BB554" s="48" t="s">
        <v>12911</v>
      </c>
      <c r="BC554" s="48" t="s">
        <v>2502</v>
      </c>
      <c r="BD554" s="48" t="s">
        <v>2502</v>
      </c>
      <c r="BE554" s="48" t="s">
        <v>2886</v>
      </c>
      <c r="BF554" s="48" t="s">
        <v>13159</v>
      </c>
      <c r="BG554" s="120" t="s">
        <v>13495</v>
      </c>
      <c r="BH554" s="120" t="s">
        <v>13681</v>
      </c>
      <c r="BI554" s="120" t="s">
        <v>14014</v>
      </c>
      <c r="BJ554" s="120" t="s">
        <v>14172</v>
      </c>
      <c r="BK554" s="120">
        <v>2</v>
      </c>
      <c r="BL554" s="123">
        <v>7.4074074074074074</v>
      </c>
      <c r="BM554" s="120">
        <v>0</v>
      </c>
      <c r="BN554" s="123">
        <v>0</v>
      </c>
      <c r="BO554" s="120">
        <v>0</v>
      </c>
      <c r="BP554" s="123">
        <v>0</v>
      </c>
      <c r="BQ554" s="120">
        <v>25</v>
      </c>
      <c r="BR554" s="123">
        <v>92.592592592592595</v>
      </c>
      <c r="BS554" s="120">
        <v>27</v>
      </c>
      <c r="BT554" s="2"/>
      <c r="BU554" s="3"/>
      <c r="BV554" s="3"/>
      <c r="BW554" s="3"/>
      <c r="BX554" s="3"/>
    </row>
    <row r="555" spans="1:76" x14ac:dyDescent="0.25">
      <c r="A555" s="64" t="s">
        <v>597</v>
      </c>
      <c r="B555" s="65"/>
      <c r="C555" s="65" t="s">
        <v>64</v>
      </c>
      <c r="D555" s="66">
        <v>162</v>
      </c>
      <c r="E555" s="68"/>
      <c r="F555" s="100" t="s">
        <v>3749</v>
      </c>
      <c r="G555" s="65"/>
      <c r="H555" s="69" t="s">
        <v>597</v>
      </c>
      <c r="I555" s="70"/>
      <c r="J555" s="70"/>
      <c r="K555" s="69" t="s">
        <v>11760</v>
      </c>
      <c r="L555" s="73">
        <v>1</v>
      </c>
      <c r="M555" s="74">
        <v>5373.08203125</v>
      </c>
      <c r="N555" s="74">
        <v>3440.433349609375</v>
      </c>
      <c r="O555" s="75"/>
      <c r="P555" s="76"/>
      <c r="Q555" s="76"/>
      <c r="R555" s="86"/>
      <c r="S555" s="48">
        <v>0</v>
      </c>
      <c r="T555" s="48">
        <v>1</v>
      </c>
      <c r="U555" s="49">
        <v>0</v>
      </c>
      <c r="V555" s="49">
        <v>2.1277000000000001E-2</v>
      </c>
      <c r="W555" s="49">
        <v>0</v>
      </c>
      <c r="X555" s="49">
        <v>0.55066000000000004</v>
      </c>
      <c r="Y555" s="49">
        <v>0</v>
      </c>
      <c r="Z555" s="49">
        <v>0</v>
      </c>
      <c r="AA555" s="71">
        <v>555</v>
      </c>
      <c r="AB555" s="71"/>
      <c r="AC555" s="72"/>
      <c r="AD555" s="78" t="s">
        <v>7050</v>
      </c>
      <c r="AE555" s="78">
        <v>36</v>
      </c>
      <c r="AF555" s="78">
        <v>0</v>
      </c>
      <c r="AG555" s="78">
        <v>17</v>
      </c>
      <c r="AH555" s="78">
        <v>9</v>
      </c>
      <c r="AI555" s="78"/>
      <c r="AJ555" s="78" t="s">
        <v>7776</v>
      </c>
      <c r="AK555" s="78" t="s">
        <v>8310</v>
      </c>
      <c r="AL555" s="82" t="s">
        <v>8834</v>
      </c>
      <c r="AM555" s="78"/>
      <c r="AN555" s="80">
        <v>43175.595648148148</v>
      </c>
      <c r="AO555" s="78"/>
      <c r="AP555" s="78" t="b">
        <v>1</v>
      </c>
      <c r="AQ555" s="78" t="b">
        <v>0</v>
      </c>
      <c r="AR555" s="78" t="b">
        <v>0</v>
      </c>
      <c r="AS555" s="78" t="s">
        <v>6304</v>
      </c>
      <c r="AT555" s="78">
        <v>0</v>
      </c>
      <c r="AU555" s="78"/>
      <c r="AV555" s="78" t="b">
        <v>0</v>
      </c>
      <c r="AW555" s="78" t="s">
        <v>10419</v>
      </c>
      <c r="AX555" s="82" t="s">
        <v>10972</v>
      </c>
      <c r="AY555" s="78" t="s">
        <v>66</v>
      </c>
      <c r="AZ555" s="78" t="str">
        <f>REPLACE(INDEX(GroupVertices[Group], MATCH(Vertices[[#This Row],[Vertex]],GroupVertices[Vertex],0)),1,1,"")</f>
        <v>7</v>
      </c>
      <c r="BA555" s="48" t="s">
        <v>2243</v>
      </c>
      <c r="BB555" s="48" t="s">
        <v>2243</v>
      </c>
      <c r="BC555" s="48" t="s">
        <v>2518</v>
      </c>
      <c r="BD555" s="48" t="s">
        <v>2518</v>
      </c>
      <c r="BE555" s="48" t="s">
        <v>2882</v>
      </c>
      <c r="BF555" s="48" t="s">
        <v>2882</v>
      </c>
      <c r="BG555" s="120" t="s">
        <v>13489</v>
      </c>
      <c r="BH555" s="120" t="s">
        <v>13489</v>
      </c>
      <c r="BI555" s="120" t="s">
        <v>14009</v>
      </c>
      <c r="BJ555" s="120" t="s">
        <v>14009</v>
      </c>
      <c r="BK555" s="120">
        <v>0</v>
      </c>
      <c r="BL555" s="123">
        <v>0</v>
      </c>
      <c r="BM555" s="120">
        <v>0</v>
      </c>
      <c r="BN555" s="123">
        <v>0</v>
      </c>
      <c r="BO555" s="120">
        <v>0</v>
      </c>
      <c r="BP555" s="123">
        <v>0</v>
      </c>
      <c r="BQ555" s="120">
        <v>13</v>
      </c>
      <c r="BR555" s="123">
        <v>100</v>
      </c>
      <c r="BS555" s="120">
        <v>13</v>
      </c>
      <c r="BT555" s="2"/>
      <c r="BU555" s="3"/>
      <c r="BV555" s="3"/>
      <c r="BW555" s="3"/>
      <c r="BX555" s="3"/>
    </row>
    <row r="556" spans="1:76" x14ac:dyDescent="0.25">
      <c r="A556" s="64" t="s">
        <v>598</v>
      </c>
      <c r="B556" s="65"/>
      <c r="C556" s="65" t="s">
        <v>64</v>
      </c>
      <c r="D556" s="66">
        <v>162.9289028746602</v>
      </c>
      <c r="E556" s="68"/>
      <c r="F556" s="100" t="s">
        <v>3750</v>
      </c>
      <c r="G556" s="65"/>
      <c r="H556" s="69" t="s">
        <v>598</v>
      </c>
      <c r="I556" s="70"/>
      <c r="J556" s="70"/>
      <c r="K556" s="69" t="s">
        <v>11761</v>
      </c>
      <c r="L556" s="73">
        <v>26.787476640448897</v>
      </c>
      <c r="M556" s="74">
        <v>1962.49560546875</v>
      </c>
      <c r="N556" s="74">
        <v>2719.965087890625</v>
      </c>
      <c r="O556" s="75"/>
      <c r="P556" s="76"/>
      <c r="Q556" s="76"/>
      <c r="R556" s="86"/>
      <c r="S556" s="48">
        <v>0</v>
      </c>
      <c r="T556" s="48">
        <v>3</v>
      </c>
      <c r="U556" s="49">
        <v>155.122184</v>
      </c>
      <c r="V556" s="49">
        <v>7.3399999999999995E-4</v>
      </c>
      <c r="W556" s="49">
        <v>6.9150000000000001E-3</v>
      </c>
      <c r="X556" s="49">
        <v>0.77666999999999997</v>
      </c>
      <c r="Y556" s="49">
        <v>0.16666666666666666</v>
      </c>
      <c r="Z556" s="49">
        <v>0</v>
      </c>
      <c r="AA556" s="71">
        <v>556</v>
      </c>
      <c r="AB556" s="71"/>
      <c r="AC556" s="72"/>
      <c r="AD556" s="78" t="s">
        <v>7051</v>
      </c>
      <c r="AE556" s="78">
        <v>4282</v>
      </c>
      <c r="AF556" s="78">
        <v>2960</v>
      </c>
      <c r="AG556" s="78">
        <v>48083</v>
      </c>
      <c r="AH556" s="78">
        <v>12378</v>
      </c>
      <c r="AI556" s="78">
        <v>19800</v>
      </c>
      <c r="AJ556" s="78" t="s">
        <v>7777</v>
      </c>
      <c r="AK556" s="78" t="s">
        <v>8311</v>
      </c>
      <c r="AL556" s="82" t="s">
        <v>8835</v>
      </c>
      <c r="AM556" s="78" t="s">
        <v>8323</v>
      </c>
      <c r="AN556" s="80">
        <v>39800.581631944442</v>
      </c>
      <c r="AO556" s="82" t="s">
        <v>9526</v>
      </c>
      <c r="AP556" s="78" t="b">
        <v>0</v>
      </c>
      <c r="AQ556" s="78" t="b">
        <v>0</v>
      </c>
      <c r="AR556" s="78" t="b">
        <v>0</v>
      </c>
      <c r="AS556" s="78" t="s">
        <v>6304</v>
      </c>
      <c r="AT556" s="78">
        <v>1764</v>
      </c>
      <c r="AU556" s="82" t="s">
        <v>9945</v>
      </c>
      <c r="AV556" s="78" t="b">
        <v>0</v>
      </c>
      <c r="AW556" s="78" t="s">
        <v>10419</v>
      </c>
      <c r="AX556" s="82" t="s">
        <v>10973</v>
      </c>
      <c r="AY556" s="78" t="s">
        <v>66</v>
      </c>
      <c r="AZ556" s="78" t="str">
        <f>REPLACE(INDEX(GroupVertices[Group], MATCH(Vertices[[#This Row],[Vertex]],GroupVertices[Vertex],0)),1,1,"")</f>
        <v>2</v>
      </c>
      <c r="BA556" s="48" t="s">
        <v>2248</v>
      </c>
      <c r="BB556" s="48" t="s">
        <v>2248</v>
      </c>
      <c r="BC556" s="48" t="s">
        <v>2518</v>
      </c>
      <c r="BD556" s="48" t="s">
        <v>2518</v>
      </c>
      <c r="BE556" s="48" t="s">
        <v>2887</v>
      </c>
      <c r="BF556" s="48" t="s">
        <v>2887</v>
      </c>
      <c r="BG556" s="120" t="s">
        <v>13496</v>
      </c>
      <c r="BH556" s="120" t="s">
        <v>13496</v>
      </c>
      <c r="BI556" s="120" t="s">
        <v>14015</v>
      </c>
      <c r="BJ556" s="120" t="s">
        <v>14015</v>
      </c>
      <c r="BK556" s="120">
        <v>0</v>
      </c>
      <c r="BL556" s="123">
        <v>0</v>
      </c>
      <c r="BM556" s="120">
        <v>1</v>
      </c>
      <c r="BN556" s="123">
        <v>7.1428571428571432</v>
      </c>
      <c r="BO556" s="120">
        <v>0</v>
      </c>
      <c r="BP556" s="123">
        <v>0</v>
      </c>
      <c r="BQ556" s="120">
        <v>13</v>
      </c>
      <c r="BR556" s="123">
        <v>92.857142857142861</v>
      </c>
      <c r="BS556" s="120">
        <v>14</v>
      </c>
      <c r="BT556" s="2"/>
      <c r="BU556" s="3"/>
      <c r="BV556" s="3"/>
      <c r="BW556" s="3"/>
      <c r="BX556" s="3"/>
    </row>
    <row r="557" spans="1:76" x14ac:dyDescent="0.25">
      <c r="A557" s="64" t="s">
        <v>599</v>
      </c>
      <c r="B557" s="65"/>
      <c r="C557" s="65" t="s">
        <v>64</v>
      </c>
      <c r="D557" s="66">
        <v>168.57167401968218</v>
      </c>
      <c r="E557" s="68"/>
      <c r="F557" s="100" t="s">
        <v>3751</v>
      </c>
      <c r="G557" s="65"/>
      <c r="H557" s="69" t="s">
        <v>599</v>
      </c>
      <c r="I557" s="70"/>
      <c r="J557" s="70"/>
      <c r="K557" s="69" t="s">
        <v>11762</v>
      </c>
      <c r="L557" s="73">
        <v>1</v>
      </c>
      <c r="M557" s="74">
        <v>6278.955078125</v>
      </c>
      <c r="N557" s="74">
        <v>7948.93505859375</v>
      </c>
      <c r="O557" s="75"/>
      <c r="P557" s="76"/>
      <c r="Q557" s="76"/>
      <c r="R557" s="86"/>
      <c r="S557" s="48">
        <v>0</v>
      </c>
      <c r="T557" s="48">
        <v>2</v>
      </c>
      <c r="U557" s="49">
        <v>0</v>
      </c>
      <c r="V557" s="49">
        <v>4.9700000000000005E-4</v>
      </c>
      <c r="W557" s="49">
        <v>1.2799999999999999E-4</v>
      </c>
      <c r="X557" s="49">
        <v>0.54206799999999999</v>
      </c>
      <c r="Y557" s="49">
        <v>0.5</v>
      </c>
      <c r="Z557" s="49">
        <v>0</v>
      </c>
      <c r="AA557" s="71">
        <v>557</v>
      </c>
      <c r="AB557" s="71"/>
      <c r="AC557" s="72"/>
      <c r="AD557" s="78" t="s">
        <v>7052</v>
      </c>
      <c r="AE557" s="78">
        <v>23036</v>
      </c>
      <c r="AF557" s="78">
        <v>20941</v>
      </c>
      <c r="AG557" s="78">
        <v>341702</v>
      </c>
      <c r="AH557" s="78">
        <v>30598</v>
      </c>
      <c r="AI557" s="78">
        <v>-18000</v>
      </c>
      <c r="AJ557" s="78" t="s">
        <v>7778</v>
      </c>
      <c r="AK557" s="78" t="s">
        <v>8304</v>
      </c>
      <c r="AL557" s="82" t="s">
        <v>8836</v>
      </c>
      <c r="AM557" s="78" t="s">
        <v>9007</v>
      </c>
      <c r="AN557" s="80">
        <v>40019.931770833333</v>
      </c>
      <c r="AO557" s="78"/>
      <c r="AP557" s="78" t="b">
        <v>0</v>
      </c>
      <c r="AQ557" s="78" t="b">
        <v>0</v>
      </c>
      <c r="AR557" s="78" t="b">
        <v>0</v>
      </c>
      <c r="AS557" s="78" t="s">
        <v>6304</v>
      </c>
      <c r="AT557" s="78">
        <v>8197</v>
      </c>
      <c r="AU557" s="82" t="s">
        <v>9786</v>
      </c>
      <c r="AV557" s="78" t="b">
        <v>0</v>
      </c>
      <c r="AW557" s="78" t="s">
        <v>10419</v>
      </c>
      <c r="AX557" s="82" t="s">
        <v>10974</v>
      </c>
      <c r="AY557" s="78" t="s">
        <v>66</v>
      </c>
      <c r="AZ557" s="78" t="str">
        <f>REPLACE(INDEX(GroupVertices[Group], MATCH(Vertices[[#This Row],[Vertex]],GroupVertices[Vertex],0)),1,1,"")</f>
        <v>14</v>
      </c>
      <c r="BA557" s="48" t="s">
        <v>2245</v>
      </c>
      <c r="BB557" s="48" t="s">
        <v>2245</v>
      </c>
      <c r="BC557" s="48" t="s">
        <v>2560</v>
      </c>
      <c r="BD557" s="48" t="s">
        <v>2560</v>
      </c>
      <c r="BE557" s="48" t="s">
        <v>2885</v>
      </c>
      <c r="BF557" s="48" t="s">
        <v>2885</v>
      </c>
      <c r="BG557" s="120" t="s">
        <v>13497</v>
      </c>
      <c r="BH557" s="120" t="s">
        <v>13497</v>
      </c>
      <c r="BI557" s="120" t="s">
        <v>14016</v>
      </c>
      <c r="BJ557" s="120" t="s">
        <v>14016</v>
      </c>
      <c r="BK557" s="120">
        <v>1</v>
      </c>
      <c r="BL557" s="123">
        <v>5.882352941176471</v>
      </c>
      <c r="BM557" s="120">
        <v>0</v>
      </c>
      <c r="BN557" s="123">
        <v>0</v>
      </c>
      <c r="BO557" s="120">
        <v>0</v>
      </c>
      <c r="BP557" s="123">
        <v>0</v>
      </c>
      <c r="BQ557" s="120">
        <v>16</v>
      </c>
      <c r="BR557" s="123">
        <v>94.117647058823536</v>
      </c>
      <c r="BS557" s="120">
        <v>17</v>
      </c>
      <c r="BT557" s="2"/>
      <c r="BU557" s="3"/>
      <c r="BV557" s="3"/>
      <c r="BW557" s="3"/>
      <c r="BX557" s="3"/>
    </row>
    <row r="558" spans="1:76" x14ac:dyDescent="0.25">
      <c r="A558" s="64" t="s">
        <v>600</v>
      </c>
      <c r="B558" s="65"/>
      <c r="C558" s="65" t="s">
        <v>64</v>
      </c>
      <c r="D558" s="66">
        <v>162.00972837470084</v>
      </c>
      <c r="E558" s="68"/>
      <c r="F558" s="100" t="s">
        <v>3522</v>
      </c>
      <c r="G558" s="65"/>
      <c r="H558" s="69" t="s">
        <v>600</v>
      </c>
      <c r="I558" s="70"/>
      <c r="J558" s="70"/>
      <c r="K558" s="69" t="s">
        <v>11763</v>
      </c>
      <c r="L558" s="73">
        <v>1</v>
      </c>
      <c r="M558" s="74">
        <v>4323.89892578125</v>
      </c>
      <c r="N558" s="74">
        <v>3381.279296875</v>
      </c>
      <c r="O558" s="75"/>
      <c r="P558" s="76"/>
      <c r="Q558" s="76"/>
      <c r="R558" s="86"/>
      <c r="S558" s="48">
        <v>0</v>
      </c>
      <c r="T558" s="48">
        <v>1</v>
      </c>
      <c r="U558" s="49">
        <v>0</v>
      </c>
      <c r="V558" s="49">
        <v>2.1277000000000001E-2</v>
      </c>
      <c r="W558" s="49">
        <v>0</v>
      </c>
      <c r="X558" s="49">
        <v>0.55066000000000004</v>
      </c>
      <c r="Y558" s="49">
        <v>0</v>
      </c>
      <c r="Z558" s="49">
        <v>0</v>
      </c>
      <c r="AA558" s="71">
        <v>558</v>
      </c>
      <c r="AB558" s="71"/>
      <c r="AC558" s="72"/>
      <c r="AD558" s="78" t="s">
        <v>7053</v>
      </c>
      <c r="AE558" s="78">
        <v>4484</v>
      </c>
      <c r="AF558" s="78">
        <v>31</v>
      </c>
      <c r="AG558" s="78">
        <v>6474</v>
      </c>
      <c r="AH558" s="78">
        <v>376</v>
      </c>
      <c r="AI558" s="78"/>
      <c r="AJ558" s="78"/>
      <c r="AK558" s="78"/>
      <c r="AL558" s="82" t="s">
        <v>8837</v>
      </c>
      <c r="AM558" s="78"/>
      <c r="AN558" s="80">
        <v>41679.509629629632</v>
      </c>
      <c r="AO558" s="78"/>
      <c r="AP558" s="78" t="b">
        <v>1</v>
      </c>
      <c r="AQ558" s="78" t="b">
        <v>0</v>
      </c>
      <c r="AR558" s="78" t="b">
        <v>0</v>
      </c>
      <c r="AS558" s="78" t="s">
        <v>9729</v>
      </c>
      <c r="AT558" s="78">
        <v>21</v>
      </c>
      <c r="AU558" s="82" t="s">
        <v>9742</v>
      </c>
      <c r="AV558" s="78" t="b">
        <v>0</v>
      </c>
      <c r="AW558" s="78" t="s">
        <v>10419</v>
      </c>
      <c r="AX558" s="82" t="s">
        <v>10975</v>
      </c>
      <c r="AY558" s="78" t="s">
        <v>66</v>
      </c>
      <c r="AZ558" s="78" t="str">
        <f>REPLACE(INDEX(GroupVertices[Group], MATCH(Vertices[[#This Row],[Vertex]],GroupVertices[Vertex],0)),1,1,"")</f>
        <v>7</v>
      </c>
      <c r="BA558" s="48" t="s">
        <v>2243</v>
      </c>
      <c r="BB558" s="48" t="s">
        <v>2243</v>
      </c>
      <c r="BC558" s="48" t="s">
        <v>2518</v>
      </c>
      <c r="BD558" s="48" t="s">
        <v>2518</v>
      </c>
      <c r="BE558" s="48" t="s">
        <v>2882</v>
      </c>
      <c r="BF558" s="48" t="s">
        <v>2882</v>
      </c>
      <c r="BG558" s="120" t="s">
        <v>13489</v>
      </c>
      <c r="BH558" s="120" t="s">
        <v>13489</v>
      </c>
      <c r="BI558" s="120" t="s">
        <v>14009</v>
      </c>
      <c r="BJ558" s="120" t="s">
        <v>14009</v>
      </c>
      <c r="BK558" s="120">
        <v>0</v>
      </c>
      <c r="BL558" s="123">
        <v>0</v>
      </c>
      <c r="BM558" s="120">
        <v>0</v>
      </c>
      <c r="BN558" s="123">
        <v>0</v>
      </c>
      <c r="BO558" s="120">
        <v>0</v>
      </c>
      <c r="BP558" s="123">
        <v>0</v>
      </c>
      <c r="BQ558" s="120">
        <v>13</v>
      </c>
      <c r="BR558" s="123">
        <v>100</v>
      </c>
      <c r="BS558" s="120">
        <v>13</v>
      </c>
      <c r="BT558" s="2"/>
      <c r="BU558" s="3"/>
      <c r="BV558" s="3"/>
      <c r="BW558" s="3"/>
      <c r="BX558" s="3"/>
    </row>
    <row r="559" spans="1:76" x14ac:dyDescent="0.25">
      <c r="A559" s="64" t="s">
        <v>601</v>
      </c>
      <c r="B559" s="65"/>
      <c r="C559" s="65" t="s">
        <v>64</v>
      </c>
      <c r="D559" s="66">
        <v>163.0243037104361</v>
      </c>
      <c r="E559" s="68"/>
      <c r="F559" s="100" t="s">
        <v>3752</v>
      </c>
      <c r="G559" s="65"/>
      <c r="H559" s="69" t="s">
        <v>601</v>
      </c>
      <c r="I559" s="70"/>
      <c r="J559" s="70"/>
      <c r="K559" s="69" t="s">
        <v>11764</v>
      </c>
      <c r="L559" s="73">
        <v>115.04048421177426</v>
      </c>
      <c r="M559" s="74">
        <v>648.776123046875</v>
      </c>
      <c r="N559" s="74">
        <v>1623.5106201171875</v>
      </c>
      <c r="O559" s="75"/>
      <c r="P559" s="76"/>
      <c r="Q559" s="76"/>
      <c r="R559" s="86"/>
      <c r="S559" s="48">
        <v>1</v>
      </c>
      <c r="T559" s="48">
        <v>1</v>
      </c>
      <c r="U559" s="49">
        <v>686</v>
      </c>
      <c r="V559" s="49">
        <v>6.6E-4</v>
      </c>
      <c r="W559" s="49">
        <v>5.254E-3</v>
      </c>
      <c r="X559" s="49">
        <v>0.65016399999999996</v>
      </c>
      <c r="Y559" s="49">
        <v>0</v>
      </c>
      <c r="Z559" s="49">
        <v>0</v>
      </c>
      <c r="AA559" s="71">
        <v>559</v>
      </c>
      <c r="AB559" s="71"/>
      <c r="AC559" s="72"/>
      <c r="AD559" s="78" t="s">
        <v>7054</v>
      </c>
      <c r="AE559" s="78">
        <v>4975</v>
      </c>
      <c r="AF559" s="78">
        <v>3264</v>
      </c>
      <c r="AG559" s="78">
        <v>5393</v>
      </c>
      <c r="AH559" s="78">
        <v>4692</v>
      </c>
      <c r="AI559" s="78">
        <v>-25200</v>
      </c>
      <c r="AJ559" s="78" t="s">
        <v>7779</v>
      </c>
      <c r="AK559" s="78" t="s">
        <v>8312</v>
      </c>
      <c r="AL559" s="82" t="s">
        <v>8838</v>
      </c>
      <c r="AM559" s="78" t="s">
        <v>9004</v>
      </c>
      <c r="AN559" s="80">
        <v>42835.690601851849</v>
      </c>
      <c r="AO559" s="82" t="s">
        <v>9527</v>
      </c>
      <c r="AP559" s="78" t="b">
        <v>1</v>
      </c>
      <c r="AQ559" s="78" t="b">
        <v>0</v>
      </c>
      <c r="AR559" s="78" t="b">
        <v>0</v>
      </c>
      <c r="AS559" s="78" t="s">
        <v>6304</v>
      </c>
      <c r="AT559" s="78">
        <v>16</v>
      </c>
      <c r="AU559" s="78"/>
      <c r="AV559" s="78" t="b">
        <v>0</v>
      </c>
      <c r="AW559" s="78" t="s">
        <v>10419</v>
      </c>
      <c r="AX559" s="82" t="s">
        <v>10976</v>
      </c>
      <c r="AY559" s="78" t="s">
        <v>66</v>
      </c>
      <c r="AZ559" s="78" t="str">
        <f>REPLACE(INDEX(GroupVertices[Group], MATCH(Vertices[[#This Row],[Vertex]],GroupVertices[Vertex],0)),1,1,"")</f>
        <v>2</v>
      </c>
      <c r="BA559" s="48" t="s">
        <v>2249</v>
      </c>
      <c r="BB559" s="48" t="s">
        <v>2249</v>
      </c>
      <c r="BC559" s="48" t="s">
        <v>2602</v>
      </c>
      <c r="BD559" s="48" t="s">
        <v>2602</v>
      </c>
      <c r="BE559" s="48" t="s">
        <v>13079</v>
      </c>
      <c r="BF559" s="48" t="s">
        <v>13160</v>
      </c>
      <c r="BG559" s="120" t="s">
        <v>13498</v>
      </c>
      <c r="BH559" s="120" t="s">
        <v>13682</v>
      </c>
      <c r="BI559" s="120" t="s">
        <v>14017</v>
      </c>
      <c r="BJ559" s="120" t="s">
        <v>14173</v>
      </c>
      <c r="BK559" s="120">
        <v>2</v>
      </c>
      <c r="BL559" s="123">
        <v>2.9850746268656718</v>
      </c>
      <c r="BM559" s="120">
        <v>2</v>
      </c>
      <c r="BN559" s="123">
        <v>2.9850746268656718</v>
      </c>
      <c r="BO559" s="120">
        <v>0</v>
      </c>
      <c r="BP559" s="123">
        <v>0</v>
      </c>
      <c r="BQ559" s="120">
        <v>63</v>
      </c>
      <c r="BR559" s="123">
        <v>94.02985074626865</v>
      </c>
      <c r="BS559" s="120">
        <v>67</v>
      </c>
      <c r="BT559" s="2"/>
      <c r="BU559" s="3"/>
      <c r="BV559" s="3"/>
      <c r="BW559" s="3"/>
      <c r="BX559" s="3"/>
    </row>
    <row r="560" spans="1:76" x14ac:dyDescent="0.25">
      <c r="A560" s="64" t="s">
        <v>602</v>
      </c>
      <c r="B560" s="65"/>
      <c r="C560" s="65" t="s">
        <v>64</v>
      </c>
      <c r="D560" s="66">
        <v>162.338296384758</v>
      </c>
      <c r="E560" s="68"/>
      <c r="F560" s="100" t="s">
        <v>3753</v>
      </c>
      <c r="G560" s="65"/>
      <c r="H560" s="69" t="s">
        <v>602</v>
      </c>
      <c r="I560" s="70"/>
      <c r="J560" s="70"/>
      <c r="K560" s="69" t="s">
        <v>11765</v>
      </c>
      <c r="L560" s="73">
        <v>1</v>
      </c>
      <c r="M560" s="74">
        <v>194.91227722167969</v>
      </c>
      <c r="N560" s="74">
        <v>1162.616455078125</v>
      </c>
      <c r="O560" s="75"/>
      <c r="P560" s="76"/>
      <c r="Q560" s="76"/>
      <c r="R560" s="86"/>
      <c r="S560" s="48">
        <v>1</v>
      </c>
      <c r="T560" s="48">
        <v>2</v>
      </c>
      <c r="U560" s="49">
        <v>0</v>
      </c>
      <c r="V560" s="49">
        <v>5.3799999999999996E-4</v>
      </c>
      <c r="W560" s="49">
        <v>5.3899999999999998E-4</v>
      </c>
      <c r="X560" s="49">
        <v>0.74142600000000003</v>
      </c>
      <c r="Y560" s="49">
        <v>0</v>
      </c>
      <c r="Z560" s="49">
        <v>0</v>
      </c>
      <c r="AA560" s="71">
        <v>560</v>
      </c>
      <c r="AB560" s="71"/>
      <c r="AC560" s="72"/>
      <c r="AD560" s="78" t="s">
        <v>7055</v>
      </c>
      <c r="AE560" s="78">
        <v>1853</v>
      </c>
      <c r="AF560" s="78">
        <v>1078</v>
      </c>
      <c r="AG560" s="78">
        <v>5704</v>
      </c>
      <c r="AH560" s="78">
        <v>600</v>
      </c>
      <c r="AI560" s="78">
        <v>-18000</v>
      </c>
      <c r="AJ560" s="78" t="s">
        <v>7780</v>
      </c>
      <c r="AK560" s="78" t="s">
        <v>8313</v>
      </c>
      <c r="AL560" s="82" t="s">
        <v>8839</v>
      </c>
      <c r="AM560" s="78" t="s">
        <v>9044</v>
      </c>
      <c r="AN560" s="80">
        <v>40025.477002314816</v>
      </c>
      <c r="AO560" s="82" t="s">
        <v>9528</v>
      </c>
      <c r="AP560" s="78" t="b">
        <v>0</v>
      </c>
      <c r="AQ560" s="78" t="b">
        <v>0</v>
      </c>
      <c r="AR560" s="78" t="b">
        <v>0</v>
      </c>
      <c r="AS560" s="78" t="s">
        <v>6304</v>
      </c>
      <c r="AT560" s="78">
        <v>20</v>
      </c>
      <c r="AU560" s="82" t="s">
        <v>9946</v>
      </c>
      <c r="AV560" s="78" t="b">
        <v>0</v>
      </c>
      <c r="AW560" s="78" t="s">
        <v>10419</v>
      </c>
      <c r="AX560" s="82" t="s">
        <v>10977</v>
      </c>
      <c r="AY560" s="78" t="s">
        <v>66</v>
      </c>
      <c r="AZ560" s="78" t="str">
        <f>REPLACE(INDEX(GroupVertices[Group], MATCH(Vertices[[#This Row],[Vertex]],GroupVertices[Vertex],0)),1,1,"")</f>
        <v>2</v>
      </c>
      <c r="BA560" s="48" t="s">
        <v>12912</v>
      </c>
      <c r="BB560" s="48" t="s">
        <v>12912</v>
      </c>
      <c r="BC560" s="48" t="s">
        <v>12984</v>
      </c>
      <c r="BD560" s="48" t="s">
        <v>12984</v>
      </c>
      <c r="BE560" s="48" t="s">
        <v>2890</v>
      </c>
      <c r="BF560" s="48" t="s">
        <v>13161</v>
      </c>
      <c r="BG560" s="120" t="s">
        <v>13499</v>
      </c>
      <c r="BH560" s="120" t="s">
        <v>13683</v>
      </c>
      <c r="BI560" s="120" t="s">
        <v>14018</v>
      </c>
      <c r="BJ560" s="120" t="s">
        <v>14174</v>
      </c>
      <c r="BK560" s="120">
        <v>0</v>
      </c>
      <c r="BL560" s="123">
        <v>0</v>
      </c>
      <c r="BM560" s="120">
        <v>0</v>
      </c>
      <c r="BN560" s="123">
        <v>0</v>
      </c>
      <c r="BO560" s="120">
        <v>0</v>
      </c>
      <c r="BP560" s="123">
        <v>0</v>
      </c>
      <c r="BQ560" s="120">
        <v>19</v>
      </c>
      <c r="BR560" s="123">
        <v>100</v>
      </c>
      <c r="BS560" s="120">
        <v>19</v>
      </c>
      <c r="BT560" s="2"/>
      <c r="BU560" s="3"/>
      <c r="BV560" s="3"/>
      <c r="BW560" s="3"/>
      <c r="BX560" s="3"/>
    </row>
    <row r="561" spans="1:76" x14ac:dyDescent="0.25">
      <c r="A561" s="64" t="s">
        <v>603</v>
      </c>
      <c r="B561" s="65"/>
      <c r="C561" s="65" t="s">
        <v>64</v>
      </c>
      <c r="D561" s="66">
        <v>162.00376582246483</v>
      </c>
      <c r="E561" s="68"/>
      <c r="F561" s="100" t="s">
        <v>3754</v>
      </c>
      <c r="G561" s="65"/>
      <c r="H561" s="69" t="s">
        <v>603</v>
      </c>
      <c r="I561" s="70"/>
      <c r="J561" s="70"/>
      <c r="K561" s="69" t="s">
        <v>11766</v>
      </c>
      <c r="L561" s="73">
        <v>1</v>
      </c>
      <c r="M561" s="74">
        <v>4314.05859375</v>
      </c>
      <c r="N561" s="74">
        <v>3812.610595703125</v>
      </c>
      <c r="O561" s="75"/>
      <c r="P561" s="76"/>
      <c r="Q561" s="76"/>
      <c r="R561" s="86"/>
      <c r="S561" s="48">
        <v>0</v>
      </c>
      <c r="T561" s="48">
        <v>1</v>
      </c>
      <c r="U561" s="49">
        <v>0</v>
      </c>
      <c r="V561" s="49">
        <v>2.1277000000000001E-2</v>
      </c>
      <c r="W561" s="49">
        <v>0</v>
      </c>
      <c r="X561" s="49">
        <v>0.55066000000000004</v>
      </c>
      <c r="Y561" s="49">
        <v>0</v>
      </c>
      <c r="Z561" s="49">
        <v>0</v>
      </c>
      <c r="AA561" s="71">
        <v>561</v>
      </c>
      <c r="AB561" s="71"/>
      <c r="AC561" s="72"/>
      <c r="AD561" s="78" t="s">
        <v>7056</v>
      </c>
      <c r="AE561" s="78">
        <v>350</v>
      </c>
      <c r="AF561" s="78">
        <v>12</v>
      </c>
      <c r="AG561" s="78">
        <v>10</v>
      </c>
      <c r="AH561" s="78">
        <v>9</v>
      </c>
      <c r="AI561" s="78"/>
      <c r="AJ561" s="78" t="s">
        <v>7781</v>
      </c>
      <c r="AK561" s="78" t="s">
        <v>8314</v>
      </c>
      <c r="AL561" s="78"/>
      <c r="AM561" s="78"/>
      <c r="AN561" s="80">
        <v>43172.450011574074</v>
      </c>
      <c r="AO561" s="78"/>
      <c r="AP561" s="78" t="b">
        <v>1</v>
      </c>
      <c r="AQ561" s="78" t="b">
        <v>0</v>
      </c>
      <c r="AR561" s="78" t="b">
        <v>0</v>
      </c>
      <c r="AS561" s="78" t="s">
        <v>6304</v>
      </c>
      <c r="AT561" s="78">
        <v>0</v>
      </c>
      <c r="AU561" s="78"/>
      <c r="AV561" s="78" t="b">
        <v>0</v>
      </c>
      <c r="AW561" s="78" t="s">
        <v>10419</v>
      </c>
      <c r="AX561" s="82" t="s">
        <v>10978</v>
      </c>
      <c r="AY561" s="78" t="s">
        <v>66</v>
      </c>
      <c r="AZ561" s="78" t="str">
        <f>REPLACE(INDEX(GroupVertices[Group], MATCH(Vertices[[#This Row],[Vertex]],GroupVertices[Vertex],0)),1,1,"")</f>
        <v>7</v>
      </c>
      <c r="BA561" s="48" t="s">
        <v>2243</v>
      </c>
      <c r="BB561" s="48" t="s">
        <v>2243</v>
      </c>
      <c r="BC561" s="48" t="s">
        <v>2518</v>
      </c>
      <c r="BD561" s="48" t="s">
        <v>2518</v>
      </c>
      <c r="BE561" s="48" t="s">
        <v>2882</v>
      </c>
      <c r="BF561" s="48" t="s">
        <v>2882</v>
      </c>
      <c r="BG561" s="120" t="s">
        <v>13489</v>
      </c>
      <c r="BH561" s="120" t="s">
        <v>13489</v>
      </c>
      <c r="BI561" s="120" t="s">
        <v>14009</v>
      </c>
      <c r="BJ561" s="120" t="s">
        <v>14009</v>
      </c>
      <c r="BK561" s="120">
        <v>0</v>
      </c>
      <c r="BL561" s="123">
        <v>0</v>
      </c>
      <c r="BM561" s="120">
        <v>0</v>
      </c>
      <c r="BN561" s="123">
        <v>0</v>
      </c>
      <c r="BO561" s="120">
        <v>0</v>
      </c>
      <c r="BP561" s="123">
        <v>0</v>
      </c>
      <c r="BQ561" s="120">
        <v>13</v>
      </c>
      <c r="BR561" s="123">
        <v>100</v>
      </c>
      <c r="BS561" s="120">
        <v>13</v>
      </c>
      <c r="BT561" s="2"/>
      <c r="BU561" s="3"/>
      <c r="BV561" s="3"/>
      <c r="BW561" s="3"/>
      <c r="BX561" s="3"/>
    </row>
    <row r="562" spans="1:76" x14ac:dyDescent="0.25">
      <c r="A562" s="64" t="s">
        <v>606</v>
      </c>
      <c r="B562" s="65"/>
      <c r="C562" s="65" t="s">
        <v>64</v>
      </c>
      <c r="D562" s="66">
        <v>162.0360891319547</v>
      </c>
      <c r="E562" s="68"/>
      <c r="F562" s="100" t="s">
        <v>3756</v>
      </c>
      <c r="G562" s="65"/>
      <c r="H562" s="69" t="s">
        <v>606</v>
      </c>
      <c r="I562" s="70"/>
      <c r="J562" s="70"/>
      <c r="K562" s="69" t="s">
        <v>11767</v>
      </c>
      <c r="L562" s="73">
        <v>1</v>
      </c>
      <c r="M562" s="74">
        <v>4645.07421875</v>
      </c>
      <c r="N562" s="74">
        <v>4071.997314453125</v>
      </c>
      <c r="O562" s="75"/>
      <c r="P562" s="76"/>
      <c r="Q562" s="76"/>
      <c r="R562" s="86"/>
      <c r="S562" s="48">
        <v>0</v>
      </c>
      <c r="T562" s="48">
        <v>1</v>
      </c>
      <c r="U562" s="49">
        <v>0</v>
      </c>
      <c r="V562" s="49">
        <v>2.1277000000000001E-2</v>
      </c>
      <c r="W562" s="49">
        <v>0</v>
      </c>
      <c r="X562" s="49">
        <v>0.55066000000000004</v>
      </c>
      <c r="Y562" s="49">
        <v>0</v>
      </c>
      <c r="Z562" s="49">
        <v>0</v>
      </c>
      <c r="AA562" s="71">
        <v>562</v>
      </c>
      <c r="AB562" s="71"/>
      <c r="AC562" s="72"/>
      <c r="AD562" s="78" t="s">
        <v>7057</v>
      </c>
      <c r="AE562" s="78">
        <v>164</v>
      </c>
      <c r="AF562" s="78">
        <v>115</v>
      </c>
      <c r="AG562" s="78">
        <v>498</v>
      </c>
      <c r="AH562" s="78">
        <v>161</v>
      </c>
      <c r="AI562" s="78">
        <v>-25200</v>
      </c>
      <c r="AJ562" s="78" t="s">
        <v>7782</v>
      </c>
      <c r="AK562" s="78"/>
      <c r="AL562" s="78"/>
      <c r="AM562" s="78" t="s">
        <v>9004</v>
      </c>
      <c r="AN562" s="80">
        <v>42974.601134259261</v>
      </c>
      <c r="AO562" s="82" t="s">
        <v>9529</v>
      </c>
      <c r="AP562" s="78" t="b">
        <v>1</v>
      </c>
      <c r="AQ562" s="78" t="b">
        <v>0</v>
      </c>
      <c r="AR562" s="78" t="b">
        <v>0</v>
      </c>
      <c r="AS562" s="78" t="s">
        <v>9733</v>
      </c>
      <c r="AT562" s="78">
        <v>1</v>
      </c>
      <c r="AU562" s="78"/>
      <c r="AV562" s="78" t="b">
        <v>0</v>
      </c>
      <c r="AW562" s="78" t="s">
        <v>10419</v>
      </c>
      <c r="AX562" s="82" t="s">
        <v>10979</v>
      </c>
      <c r="AY562" s="78" t="s">
        <v>66</v>
      </c>
      <c r="AZ562" s="78" t="str">
        <f>REPLACE(INDEX(GroupVertices[Group], MATCH(Vertices[[#This Row],[Vertex]],GroupVertices[Vertex],0)),1,1,"")</f>
        <v>7</v>
      </c>
      <c r="BA562" s="48" t="s">
        <v>2243</v>
      </c>
      <c r="BB562" s="48" t="s">
        <v>2243</v>
      </c>
      <c r="BC562" s="48" t="s">
        <v>2518</v>
      </c>
      <c r="BD562" s="48" t="s">
        <v>2518</v>
      </c>
      <c r="BE562" s="48" t="s">
        <v>2882</v>
      </c>
      <c r="BF562" s="48" t="s">
        <v>2882</v>
      </c>
      <c r="BG562" s="120" t="s">
        <v>13489</v>
      </c>
      <c r="BH562" s="120" t="s">
        <v>13489</v>
      </c>
      <c r="BI562" s="120" t="s">
        <v>14009</v>
      </c>
      <c r="BJ562" s="120" t="s">
        <v>14009</v>
      </c>
      <c r="BK562" s="120">
        <v>0</v>
      </c>
      <c r="BL562" s="123">
        <v>0</v>
      </c>
      <c r="BM562" s="120">
        <v>0</v>
      </c>
      <c r="BN562" s="123">
        <v>0</v>
      </c>
      <c r="BO562" s="120">
        <v>0</v>
      </c>
      <c r="BP562" s="123">
        <v>0</v>
      </c>
      <c r="BQ562" s="120">
        <v>13</v>
      </c>
      <c r="BR562" s="123">
        <v>100</v>
      </c>
      <c r="BS562" s="120">
        <v>13</v>
      </c>
      <c r="BT562" s="2"/>
      <c r="BU562" s="3"/>
      <c r="BV562" s="3"/>
      <c r="BW562" s="3"/>
      <c r="BX562" s="3"/>
    </row>
    <row r="563" spans="1:76" x14ac:dyDescent="0.25">
      <c r="A563" s="64" t="s">
        <v>607</v>
      </c>
      <c r="B563" s="65"/>
      <c r="C563" s="65" t="s">
        <v>64</v>
      </c>
      <c r="D563" s="66">
        <v>162.0069040078522</v>
      </c>
      <c r="E563" s="68"/>
      <c r="F563" s="100" t="s">
        <v>3757</v>
      </c>
      <c r="G563" s="65"/>
      <c r="H563" s="69" t="s">
        <v>607</v>
      </c>
      <c r="I563" s="70"/>
      <c r="J563" s="70"/>
      <c r="K563" s="69" t="s">
        <v>11768</v>
      </c>
      <c r="L563" s="73">
        <v>1</v>
      </c>
      <c r="M563" s="74">
        <v>5180.03759765625</v>
      </c>
      <c r="N563" s="74">
        <v>4420.85546875</v>
      </c>
      <c r="O563" s="75"/>
      <c r="P563" s="76"/>
      <c r="Q563" s="76"/>
      <c r="R563" s="86"/>
      <c r="S563" s="48">
        <v>0</v>
      </c>
      <c r="T563" s="48">
        <v>1</v>
      </c>
      <c r="U563" s="49">
        <v>0</v>
      </c>
      <c r="V563" s="49">
        <v>2.1277000000000001E-2</v>
      </c>
      <c r="W563" s="49">
        <v>0</v>
      </c>
      <c r="X563" s="49">
        <v>0.55066000000000004</v>
      </c>
      <c r="Y563" s="49">
        <v>0</v>
      </c>
      <c r="Z563" s="49">
        <v>0</v>
      </c>
      <c r="AA563" s="71">
        <v>563</v>
      </c>
      <c r="AB563" s="71"/>
      <c r="AC563" s="72"/>
      <c r="AD563" s="78" t="s">
        <v>7058</v>
      </c>
      <c r="AE563" s="78">
        <v>4</v>
      </c>
      <c r="AF563" s="78">
        <v>22</v>
      </c>
      <c r="AG563" s="78">
        <v>3679</v>
      </c>
      <c r="AH563" s="78">
        <v>0</v>
      </c>
      <c r="AI563" s="78"/>
      <c r="AJ563" s="78"/>
      <c r="AK563" s="78"/>
      <c r="AL563" s="78"/>
      <c r="AM563" s="78"/>
      <c r="AN563" s="80">
        <v>42938.037754629629</v>
      </c>
      <c r="AO563" s="78"/>
      <c r="AP563" s="78" t="b">
        <v>1</v>
      </c>
      <c r="AQ563" s="78" t="b">
        <v>0</v>
      </c>
      <c r="AR563" s="78" t="b">
        <v>0</v>
      </c>
      <c r="AS563" s="78" t="s">
        <v>6305</v>
      </c>
      <c r="AT563" s="78">
        <v>1</v>
      </c>
      <c r="AU563" s="78"/>
      <c r="AV563" s="78" t="b">
        <v>0</v>
      </c>
      <c r="AW563" s="78" t="s">
        <v>10419</v>
      </c>
      <c r="AX563" s="82" t="s">
        <v>10980</v>
      </c>
      <c r="AY563" s="78" t="s">
        <v>66</v>
      </c>
      <c r="AZ563" s="78" t="str">
        <f>REPLACE(INDEX(GroupVertices[Group], MATCH(Vertices[[#This Row],[Vertex]],GroupVertices[Vertex],0)),1,1,"")</f>
        <v>7</v>
      </c>
      <c r="BA563" s="48" t="s">
        <v>2243</v>
      </c>
      <c r="BB563" s="48" t="s">
        <v>2243</v>
      </c>
      <c r="BC563" s="48" t="s">
        <v>2518</v>
      </c>
      <c r="BD563" s="48" t="s">
        <v>2518</v>
      </c>
      <c r="BE563" s="48" t="s">
        <v>2882</v>
      </c>
      <c r="BF563" s="48" t="s">
        <v>2882</v>
      </c>
      <c r="BG563" s="120" t="s">
        <v>13489</v>
      </c>
      <c r="BH563" s="120" t="s">
        <v>13489</v>
      </c>
      <c r="BI563" s="120" t="s">
        <v>14009</v>
      </c>
      <c r="BJ563" s="120" t="s">
        <v>14009</v>
      </c>
      <c r="BK563" s="120">
        <v>0</v>
      </c>
      <c r="BL563" s="123">
        <v>0</v>
      </c>
      <c r="BM563" s="120">
        <v>0</v>
      </c>
      <c r="BN563" s="123">
        <v>0</v>
      </c>
      <c r="BO563" s="120">
        <v>0</v>
      </c>
      <c r="BP563" s="123">
        <v>0</v>
      </c>
      <c r="BQ563" s="120">
        <v>13</v>
      </c>
      <c r="BR563" s="123">
        <v>100</v>
      </c>
      <c r="BS563" s="120">
        <v>13</v>
      </c>
      <c r="BT563" s="2"/>
      <c r="BU563" s="3"/>
      <c r="BV563" s="3"/>
      <c r="BW563" s="3"/>
      <c r="BX563" s="3"/>
    </row>
    <row r="564" spans="1:76" x14ac:dyDescent="0.25">
      <c r="A564" s="64" t="s">
        <v>608</v>
      </c>
      <c r="B564" s="65"/>
      <c r="C564" s="65" t="s">
        <v>64</v>
      </c>
      <c r="D564" s="66">
        <v>162.0084731005459</v>
      </c>
      <c r="E564" s="68"/>
      <c r="F564" s="100" t="s">
        <v>3758</v>
      </c>
      <c r="G564" s="65"/>
      <c r="H564" s="69" t="s">
        <v>608</v>
      </c>
      <c r="I564" s="70"/>
      <c r="J564" s="70"/>
      <c r="K564" s="69" t="s">
        <v>11769</v>
      </c>
      <c r="L564" s="73">
        <v>1</v>
      </c>
      <c r="M564" s="74">
        <v>4731.9599609375</v>
      </c>
      <c r="N564" s="74">
        <v>2658.961669921875</v>
      </c>
      <c r="O564" s="75"/>
      <c r="P564" s="76"/>
      <c r="Q564" s="76"/>
      <c r="R564" s="86"/>
      <c r="S564" s="48">
        <v>0</v>
      </c>
      <c r="T564" s="48">
        <v>1</v>
      </c>
      <c r="U564" s="49">
        <v>0</v>
      </c>
      <c r="V564" s="49">
        <v>2.1277000000000001E-2</v>
      </c>
      <c r="W564" s="49">
        <v>0</v>
      </c>
      <c r="X564" s="49">
        <v>0.55066000000000004</v>
      </c>
      <c r="Y564" s="49">
        <v>0</v>
      </c>
      <c r="Z564" s="49">
        <v>0</v>
      </c>
      <c r="AA564" s="71">
        <v>564</v>
      </c>
      <c r="AB564" s="71"/>
      <c r="AC564" s="72"/>
      <c r="AD564" s="78" t="s">
        <v>7059</v>
      </c>
      <c r="AE564" s="78">
        <v>1995</v>
      </c>
      <c r="AF564" s="78">
        <v>27</v>
      </c>
      <c r="AG564" s="78">
        <v>824</v>
      </c>
      <c r="AH564" s="78">
        <v>595</v>
      </c>
      <c r="AI564" s="78"/>
      <c r="AJ564" s="78"/>
      <c r="AK564" s="78"/>
      <c r="AL564" s="78"/>
      <c r="AM564" s="78"/>
      <c r="AN564" s="80">
        <v>42313.448067129626</v>
      </c>
      <c r="AO564" s="78"/>
      <c r="AP564" s="78" t="b">
        <v>1</v>
      </c>
      <c r="AQ564" s="78" t="b">
        <v>0</v>
      </c>
      <c r="AR564" s="78" t="b">
        <v>0</v>
      </c>
      <c r="AS564" s="78" t="s">
        <v>9739</v>
      </c>
      <c r="AT564" s="78">
        <v>8</v>
      </c>
      <c r="AU564" s="82" t="s">
        <v>9742</v>
      </c>
      <c r="AV564" s="78" t="b">
        <v>0</v>
      </c>
      <c r="AW564" s="78" t="s">
        <v>10419</v>
      </c>
      <c r="AX564" s="82" t="s">
        <v>10981</v>
      </c>
      <c r="AY564" s="78" t="s">
        <v>66</v>
      </c>
      <c r="AZ564" s="78" t="str">
        <f>REPLACE(INDEX(GroupVertices[Group], MATCH(Vertices[[#This Row],[Vertex]],GroupVertices[Vertex],0)),1,1,"")</f>
        <v>7</v>
      </c>
      <c r="BA564" s="48" t="s">
        <v>2243</v>
      </c>
      <c r="BB564" s="48" t="s">
        <v>2243</v>
      </c>
      <c r="BC564" s="48" t="s">
        <v>2518</v>
      </c>
      <c r="BD564" s="48" t="s">
        <v>2518</v>
      </c>
      <c r="BE564" s="48" t="s">
        <v>2882</v>
      </c>
      <c r="BF564" s="48" t="s">
        <v>2882</v>
      </c>
      <c r="BG564" s="120" t="s">
        <v>13489</v>
      </c>
      <c r="BH564" s="120" t="s">
        <v>13489</v>
      </c>
      <c r="BI564" s="120" t="s">
        <v>14009</v>
      </c>
      <c r="BJ564" s="120" t="s">
        <v>14009</v>
      </c>
      <c r="BK564" s="120">
        <v>0</v>
      </c>
      <c r="BL564" s="123">
        <v>0</v>
      </c>
      <c r="BM564" s="120">
        <v>0</v>
      </c>
      <c r="BN564" s="123">
        <v>0</v>
      </c>
      <c r="BO564" s="120">
        <v>0</v>
      </c>
      <c r="BP564" s="123">
        <v>0</v>
      </c>
      <c r="BQ564" s="120">
        <v>13</v>
      </c>
      <c r="BR564" s="123">
        <v>100</v>
      </c>
      <c r="BS564" s="120">
        <v>13</v>
      </c>
      <c r="BT564" s="2"/>
      <c r="BU564" s="3"/>
      <c r="BV564" s="3"/>
      <c r="BW564" s="3"/>
      <c r="BX564" s="3"/>
    </row>
    <row r="565" spans="1:76" x14ac:dyDescent="0.25">
      <c r="A565" s="64" t="s">
        <v>609</v>
      </c>
      <c r="B565" s="65"/>
      <c r="C565" s="65" t="s">
        <v>64</v>
      </c>
      <c r="D565" s="66">
        <v>176.31075300346436</v>
      </c>
      <c r="E565" s="68"/>
      <c r="F565" s="100" t="s">
        <v>3759</v>
      </c>
      <c r="G565" s="65"/>
      <c r="H565" s="69" t="s">
        <v>609</v>
      </c>
      <c r="I565" s="70"/>
      <c r="J565" s="70"/>
      <c r="K565" s="69" t="s">
        <v>11770</v>
      </c>
      <c r="L565" s="73">
        <v>1</v>
      </c>
      <c r="M565" s="74">
        <v>2942.38427734375</v>
      </c>
      <c r="N565" s="74">
        <v>7826.47119140625</v>
      </c>
      <c r="O565" s="75"/>
      <c r="P565" s="76"/>
      <c r="Q565" s="76"/>
      <c r="R565" s="86"/>
      <c r="S565" s="48">
        <v>0</v>
      </c>
      <c r="T565" s="48">
        <v>3</v>
      </c>
      <c r="U565" s="49">
        <v>0</v>
      </c>
      <c r="V565" s="49">
        <v>5.6499999999999996E-4</v>
      </c>
      <c r="W565" s="49">
        <v>2.5900000000000001E-4</v>
      </c>
      <c r="X565" s="49">
        <v>0.73688799999999999</v>
      </c>
      <c r="Y565" s="49">
        <v>0.5</v>
      </c>
      <c r="Z565" s="49">
        <v>0</v>
      </c>
      <c r="AA565" s="71">
        <v>565</v>
      </c>
      <c r="AB565" s="71"/>
      <c r="AC565" s="72"/>
      <c r="AD565" s="78" t="s">
        <v>7060</v>
      </c>
      <c r="AE565" s="78">
        <v>878</v>
      </c>
      <c r="AF565" s="78">
        <v>45602</v>
      </c>
      <c r="AG565" s="78">
        <v>115356</v>
      </c>
      <c r="AH565" s="78">
        <v>1873</v>
      </c>
      <c r="AI565" s="78">
        <v>-18000</v>
      </c>
      <c r="AJ565" s="78" t="s">
        <v>7783</v>
      </c>
      <c r="AK565" s="78" t="s">
        <v>8315</v>
      </c>
      <c r="AL565" s="82" t="s">
        <v>8840</v>
      </c>
      <c r="AM565" s="78" t="s">
        <v>9007</v>
      </c>
      <c r="AN565" s="80">
        <v>39172.241446759261</v>
      </c>
      <c r="AO565" s="82" t="s">
        <v>9530</v>
      </c>
      <c r="AP565" s="78" t="b">
        <v>0</v>
      </c>
      <c r="AQ565" s="78" t="b">
        <v>0</v>
      </c>
      <c r="AR565" s="78" t="b">
        <v>0</v>
      </c>
      <c r="AS565" s="78" t="s">
        <v>6304</v>
      </c>
      <c r="AT565" s="78">
        <v>4183</v>
      </c>
      <c r="AU565" s="82" t="s">
        <v>9947</v>
      </c>
      <c r="AV565" s="78" t="b">
        <v>1</v>
      </c>
      <c r="AW565" s="78" t="s">
        <v>10419</v>
      </c>
      <c r="AX565" s="82" t="s">
        <v>10982</v>
      </c>
      <c r="AY565" s="78" t="s">
        <v>66</v>
      </c>
      <c r="AZ565" s="78" t="str">
        <f>REPLACE(INDEX(GroupVertices[Group], MATCH(Vertices[[#This Row],[Vertex]],GroupVertices[Vertex],0)),1,1,"")</f>
        <v>3</v>
      </c>
      <c r="BA565" s="48"/>
      <c r="BB565" s="48"/>
      <c r="BC565" s="48"/>
      <c r="BD565" s="48"/>
      <c r="BE565" s="48" t="s">
        <v>731</v>
      </c>
      <c r="BF565" s="48" t="s">
        <v>731</v>
      </c>
      <c r="BG565" s="120" t="s">
        <v>13500</v>
      </c>
      <c r="BH565" s="120" t="s">
        <v>13500</v>
      </c>
      <c r="BI565" s="120" t="s">
        <v>14019</v>
      </c>
      <c r="BJ565" s="120" t="s">
        <v>14019</v>
      </c>
      <c r="BK565" s="120">
        <v>2</v>
      </c>
      <c r="BL565" s="123">
        <v>11.764705882352942</v>
      </c>
      <c r="BM565" s="120">
        <v>1</v>
      </c>
      <c r="BN565" s="123">
        <v>5.882352941176471</v>
      </c>
      <c r="BO565" s="120">
        <v>0</v>
      </c>
      <c r="BP565" s="123">
        <v>0</v>
      </c>
      <c r="BQ565" s="120">
        <v>14</v>
      </c>
      <c r="BR565" s="123">
        <v>82.352941176470594</v>
      </c>
      <c r="BS565" s="120">
        <v>17</v>
      </c>
      <c r="BT565" s="2"/>
      <c r="BU565" s="3"/>
      <c r="BV565" s="3"/>
      <c r="BW565" s="3"/>
      <c r="BX565" s="3"/>
    </row>
    <row r="566" spans="1:76" x14ac:dyDescent="0.25">
      <c r="A566" s="64" t="s">
        <v>610</v>
      </c>
      <c r="B566" s="65"/>
      <c r="C566" s="65" t="s">
        <v>64</v>
      </c>
      <c r="D566" s="66">
        <v>166.4298624928052</v>
      </c>
      <c r="E566" s="68"/>
      <c r="F566" s="100" t="s">
        <v>3760</v>
      </c>
      <c r="G566" s="65"/>
      <c r="H566" s="69" t="s">
        <v>610</v>
      </c>
      <c r="I566" s="70"/>
      <c r="J566" s="70"/>
      <c r="K566" s="69" t="s">
        <v>11771</v>
      </c>
      <c r="L566" s="73">
        <v>1.1108265706822316</v>
      </c>
      <c r="M566" s="74">
        <v>2967.575927734375</v>
      </c>
      <c r="N566" s="74">
        <v>7407.4501953125</v>
      </c>
      <c r="O566" s="75"/>
      <c r="P566" s="76"/>
      <c r="Q566" s="76"/>
      <c r="R566" s="86"/>
      <c r="S566" s="48">
        <v>2</v>
      </c>
      <c r="T566" s="48">
        <v>2</v>
      </c>
      <c r="U566" s="49">
        <v>0.66666700000000001</v>
      </c>
      <c r="V566" s="49">
        <v>5.6599999999999999E-4</v>
      </c>
      <c r="W566" s="49">
        <v>2.81E-4</v>
      </c>
      <c r="X566" s="49">
        <v>0.95213000000000003</v>
      </c>
      <c r="Y566" s="49">
        <v>0.41666666666666669</v>
      </c>
      <c r="Z566" s="49">
        <v>0</v>
      </c>
      <c r="AA566" s="71">
        <v>566</v>
      </c>
      <c r="AB566" s="71"/>
      <c r="AC566" s="72"/>
      <c r="AD566" s="78" t="s">
        <v>7061</v>
      </c>
      <c r="AE566" s="78">
        <v>9510</v>
      </c>
      <c r="AF566" s="78">
        <v>14116</v>
      </c>
      <c r="AG566" s="78">
        <v>35516</v>
      </c>
      <c r="AH566" s="78">
        <v>698</v>
      </c>
      <c r="AI566" s="78">
        <v>-18000</v>
      </c>
      <c r="AJ566" s="78" t="s">
        <v>7784</v>
      </c>
      <c r="AK566" s="78" t="s">
        <v>8316</v>
      </c>
      <c r="AL566" s="82" t="s">
        <v>8841</v>
      </c>
      <c r="AM566" s="78" t="s">
        <v>9007</v>
      </c>
      <c r="AN566" s="80">
        <v>39318.694525462961</v>
      </c>
      <c r="AO566" s="82" t="s">
        <v>9531</v>
      </c>
      <c r="AP566" s="78" t="b">
        <v>0</v>
      </c>
      <c r="AQ566" s="78" t="b">
        <v>0</v>
      </c>
      <c r="AR566" s="78" t="b">
        <v>0</v>
      </c>
      <c r="AS566" s="78" t="s">
        <v>6304</v>
      </c>
      <c r="AT566" s="78">
        <v>1385</v>
      </c>
      <c r="AU566" s="82" t="s">
        <v>9948</v>
      </c>
      <c r="AV566" s="78" t="b">
        <v>0</v>
      </c>
      <c r="AW566" s="78" t="s">
        <v>10419</v>
      </c>
      <c r="AX566" s="82" t="s">
        <v>10983</v>
      </c>
      <c r="AY566" s="78" t="s">
        <v>66</v>
      </c>
      <c r="AZ566" s="78" t="str">
        <f>REPLACE(INDEX(GroupVertices[Group], MATCH(Vertices[[#This Row],[Vertex]],GroupVertices[Vertex],0)),1,1,"")</f>
        <v>3</v>
      </c>
      <c r="BA566" s="48" t="s">
        <v>2253</v>
      </c>
      <c r="BB566" s="48" t="s">
        <v>2253</v>
      </c>
      <c r="BC566" s="48" t="s">
        <v>2577</v>
      </c>
      <c r="BD566" s="48" t="s">
        <v>2577</v>
      </c>
      <c r="BE566" s="48" t="s">
        <v>731</v>
      </c>
      <c r="BF566" s="48" t="s">
        <v>731</v>
      </c>
      <c r="BG566" s="120" t="s">
        <v>13501</v>
      </c>
      <c r="BH566" s="120" t="s">
        <v>13501</v>
      </c>
      <c r="BI566" s="120" t="s">
        <v>14020</v>
      </c>
      <c r="BJ566" s="120" t="s">
        <v>14020</v>
      </c>
      <c r="BK566" s="120">
        <v>2</v>
      </c>
      <c r="BL566" s="123">
        <v>13.333333333333334</v>
      </c>
      <c r="BM566" s="120">
        <v>1</v>
      </c>
      <c r="BN566" s="123">
        <v>6.666666666666667</v>
      </c>
      <c r="BO566" s="120">
        <v>0</v>
      </c>
      <c r="BP566" s="123">
        <v>0</v>
      </c>
      <c r="BQ566" s="120">
        <v>12</v>
      </c>
      <c r="BR566" s="123">
        <v>80</v>
      </c>
      <c r="BS566" s="120">
        <v>15</v>
      </c>
      <c r="BT566" s="2"/>
      <c r="BU566" s="3"/>
      <c r="BV566" s="3"/>
      <c r="BW566" s="3"/>
      <c r="BX566" s="3"/>
    </row>
    <row r="567" spans="1:76" x14ac:dyDescent="0.25">
      <c r="A567" s="64" t="s">
        <v>611</v>
      </c>
      <c r="B567" s="65"/>
      <c r="C567" s="65" t="s">
        <v>64</v>
      </c>
      <c r="D567" s="66">
        <v>168.26381803318162</v>
      </c>
      <c r="E567" s="68"/>
      <c r="F567" s="100" t="s">
        <v>3761</v>
      </c>
      <c r="G567" s="65"/>
      <c r="H567" s="69" t="s">
        <v>611</v>
      </c>
      <c r="I567" s="70"/>
      <c r="J567" s="70"/>
      <c r="K567" s="69" t="s">
        <v>11772</v>
      </c>
      <c r="L567" s="73">
        <v>1</v>
      </c>
      <c r="M567" s="74">
        <v>2953.38232421875</v>
      </c>
      <c r="N567" s="74">
        <v>7593.5625</v>
      </c>
      <c r="O567" s="75"/>
      <c r="P567" s="76"/>
      <c r="Q567" s="76"/>
      <c r="R567" s="86"/>
      <c r="S567" s="48">
        <v>0</v>
      </c>
      <c r="T567" s="48">
        <v>3</v>
      </c>
      <c r="U567" s="49">
        <v>0</v>
      </c>
      <c r="V567" s="49">
        <v>5.6499999999999996E-4</v>
      </c>
      <c r="W567" s="49">
        <v>2.5900000000000001E-4</v>
      </c>
      <c r="X567" s="49">
        <v>0.73688799999999999</v>
      </c>
      <c r="Y567" s="49">
        <v>0.5</v>
      </c>
      <c r="Z567" s="49">
        <v>0</v>
      </c>
      <c r="AA567" s="71">
        <v>567</v>
      </c>
      <c r="AB567" s="71"/>
      <c r="AC567" s="72"/>
      <c r="AD567" s="78" t="s">
        <v>7062</v>
      </c>
      <c r="AE567" s="78">
        <v>14516</v>
      </c>
      <c r="AF567" s="78">
        <v>19960</v>
      </c>
      <c r="AG567" s="78">
        <v>59424</v>
      </c>
      <c r="AH567" s="78">
        <v>22354</v>
      </c>
      <c r="AI567" s="78">
        <v>-18000</v>
      </c>
      <c r="AJ567" s="78" t="s">
        <v>7785</v>
      </c>
      <c r="AK567" s="78" t="s">
        <v>8317</v>
      </c>
      <c r="AL567" s="82" t="s">
        <v>8842</v>
      </c>
      <c r="AM567" s="78" t="s">
        <v>9007</v>
      </c>
      <c r="AN567" s="80">
        <v>39861.572268518517</v>
      </c>
      <c r="AO567" s="82" t="s">
        <v>9532</v>
      </c>
      <c r="AP567" s="78" t="b">
        <v>0</v>
      </c>
      <c r="AQ567" s="78" t="b">
        <v>0</v>
      </c>
      <c r="AR567" s="78" t="b">
        <v>1</v>
      </c>
      <c r="AS567" s="78" t="s">
        <v>6304</v>
      </c>
      <c r="AT567" s="78">
        <v>1793</v>
      </c>
      <c r="AU567" s="82" t="s">
        <v>9949</v>
      </c>
      <c r="AV567" s="78" t="b">
        <v>0</v>
      </c>
      <c r="AW567" s="78" t="s">
        <v>10419</v>
      </c>
      <c r="AX567" s="82" t="s">
        <v>10984</v>
      </c>
      <c r="AY567" s="78" t="s">
        <v>66</v>
      </c>
      <c r="AZ567" s="78" t="str">
        <f>REPLACE(INDEX(GroupVertices[Group], MATCH(Vertices[[#This Row],[Vertex]],GroupVertices[Vertex],0)),1,1,"")</f>
        <v>3</v>
      </c>
      <c r="BA567" s="48"/>
      <c r="BB567" s="48"/>
      <c r="BC567" s="48"/>
      <c r="BD567" s="48"/>
      <c r="BE567" s="48" t="s">
        <v>731</v>
      </c>
      <c r="BF567" s="48" t="s">
        <v>731</v>
      </c>
      <c r="BG567" s="120" t="s">
        <v>13500</v>
      </c>
      <c r="BH567" s="120" t="s">
        <v>13500</v>
      </c>
      <c r="BI567" s="120" t="s">
        <v>14019</v>
      </c>
      <c r="BJ567" s="120" t="s">
        <v>14019</v>
      </c>
      <c r="BK567" s="120">
        <v>2</v>
      </c>
      <c r="BL567" s="123">
        <v>11.764705882352942</v>
      </c>
      <c r="BM567" s="120">
        <v>1</v>
      </c>
      <c r="BN567" s="123">
        <v>5.882352941176471</v>
      </c>
      <c r="BO567" s="120">
        <v>0</v>
      </c>
      <c r="BP567" s="123">
        <v>0</v>
      </c>
      <c r="BQ567" s="120">
        <v>14</v>
      </c>
      <c r="BR567" s="123">
        <v>82.352941176470594</v>
      </c>
      <c r="BS567" s="120">
        <v>17</v>
      </c>
      <c r="BT567" s="2"/>
      <c r="BU567" s="3"/>
      <c r="BV567" s="3"/>
      <c r="BW567" s="3"/>
      <c r="BX567" s="3"/>
    </row>
    <row r="568" spans="1:76" x14ac:dyDescent="0.25">
      <c r="A568" s="64" t="s">
        <v>612</v>
      </c>
      <c r="B568" s="65"/>
      <c r="C568" s="65" t="s">
        <v>64</v>
      </c>
      <c r="D568" s="66">
        <v>162.02730221287007</v>
      </c>
      <c r="E568" s="68"/>
      <c r="F568" s="100" t="s">
        <v>10300</v>
      </c>
      <c r="G568" s="65"/>
      <c r="H568" s="69" t="s">
        <v>612</v>
      </c>
      <c r="I568" s="70"/>
      <c r="J568" s="70"/>
      <c r="K568" s="69" t="s">
        <v>11773</v>
      </c>
      <c r="L568" s="73">
        <v>1</v>
      </c>
      <c r="M568" s="74">
        <v>535.0341796875</v>
      </c>
      <c r="N568" s="74">
        <v>7735.5908203125</v>
      </c>
      <c r="O568" s="75"/>
      <c r="P568" s="76"/>
      <c r="Q568" s="76"/>
      <c r="R568" s="86"/>
      <c r="S568" s="48">
        <v>1</v>
      </c>
      <c r="T568" s="48">
        <v>1</v>
      </c>
      <c r="U568" s="49">
        <v>0</v>
      </c>
      <c r="V568" s="49">
        <v>0</v>
      </c>
      <c r="W568" s="49">
        <v>0</v>
      </c>
      <c r="X568" s="49">
        <v>0.99999899999999997</v>
      </c>
      <c r="Y568" s="49">
        <v>0</v>
      </c>
      <c r="Z568" s="49" t="s">
        <v>15767</v>
      </c>
      <c r="AA568" s="71">
        <v>568</v>
      </c>
      <c r="AB568" s="71"/>
      <c r="AC568" s="72"/>
      <c r="AD568" s="78" t="s">
        <v>7063</v>
      </c>
      <c r="AE568" s="78">
        <v>160</v>
      </c>
      <c r="AF568" s="78">
        <v>87</v>
      </c>
      <c r="AG568" s="78">
        <v>36</v>
      </c>
      <c r="AH568" s="78">
        <v>15</v>
      </c>
      <c r="AI568" s="78"/>
      <c r="AJ568" s="78" t="s">
        <v>7786</v>
      </c>
      <c r="AK568" s="78"/>
      <c r="AL568" s="82" t="s">
        <v>8843</v>
      </c>
      <c r="AM568" s="78"/>
      <c r="AN568" s="80">
        <v>43111.71020833333</v>
      </c>
      <c r="AO568" s="82" t="s">
        <v>9533</v>
      </c>
      <c r="AP568" s="78" t="b">
        <v>1</v>
      </c>
      <c r="AQ568" s="78" t="b">
        <v>0</v>
      </c>
      <c r="AR568" s="78" t="b">
        <v>0</v>
      </c>
      <c r="AS568" s="78" t="s">
        <v>6305</v>
      </c>
      <c r="AT568" s="78">
        <v>0</v>
      </c>
      <c r="AU568" s="78"/>
      <c r="AV568" s="78" t="b">
        <v>0</v>
      </c>
      <c r="AW568" s="78" t="s">
        <v>10419</v>
      </c>
      <c r="AX568" s="82" t="s">
        <v>10985</v>
      </c>
      <c r="AY568" s="78" t="s">
        <v>66</v>
      </c>
      <c r="AZ568" s="78" t="str">
        <f>REPLACE(INDEX(GroupVertices[Group], MATCH(Vertices[[#This Row],[Vertex]],GroupVertices[Vertex],0)),1,1,"")</f>
        <v>1</v>
      </c>
      <c r="BA568" s="48" t="s">
        <v>2254</v>
      </c>
      <c r="BB568" s="48" t="s">
        <v>2254</v>
      </c>
      <c r="BC568" s="48" t="s">
        <v>2587</v>
      </c>
      <c r="BD568" s="48" t="s">
        <v>2587</v>
      </c>
      <c r="BE568" s="48" t="s">
        <v>2895</v>
      </c>
      <c r="BF568" s="48" t="s">
        <v>2895</v>
      </c>
      <c r="BG568" s="120" t="s">
        <v>13502</v>
      </c>
      <c r="BH568" s="120" t="s">
        <v>13502</v>
      </c>
      <c r="BI568" s="120" t="s">
        <v>14021</v>
      </c>
      <c r="BJ568" s="120" t="s">
        <v>14021</v>
      </c>
      <c r="BK568" s="120">
        <v>0</v>
      </c>
      <c r="BL568" s="123">
        <v>0</v>
      </c>
      <c r="BM568" s="120">
        <v>0</v>
      </c>
      <c r="BN568" s="123">
        <v>0</v>
      </c>
      <c r="BO568" s="120">
        <v>0</v>
      </c>
      <c r="BP568" s="123">
        <v>0</v>
      </c>
      <c r="BQ568" s="120">
        <v>10</v>
      </c>
      <c r="BR568" s="123">
        <v>100</v>
      </c>
      <c r="BS568" s="120">
        <v>10</v>
      </c>
      <c r="BT568" s="2"/>
      <c r="BU568" s="3"/>
      <c r="BV568" s="3"/>
      <c r="BW568" s="3"/>
      <c r="BX568" s="3"/>
    </row>
    <row r="569" spans="1:76" x14ac:dyDescent="0.25">
      <c r="A569" s="64" t="s">
        <v>613</v>
      </c>
      <c r="B569" s="65"/>
      <c r="C569" s="65" t="s">
        <v>64</v>
      </c>
      <c r="D569" s="66">
        <v>162.29342033371867</v>
      </c>
      <c r="E569" s="68"/>
      <c r="F569" s="100" t="s">
        <v>10301</v>
      </c>
      <c r="G569" s="65"/>
      <c r="H569" s="69" t="s">
        <v>613</v>
      </c>
      <c r="I569" s="70"/>
      <c r="J569" s="70"/>
      <c r="K569" s="69" t="s">
        <v>11774</v>
      </c>
      <c r="L569" s="73">
        <v>1</v>
      </c>
      <c r="M569" s="74">
        <v>2122.269775390625</v>
      </c>
      <c r="N569" s="74">
        <v>7735.5908203125</v>
      </c>
      <c r="O569" s="75"/>
      <c r="P569" s="76"/>
      <c r="Q569" s="76"/>
      <c r="R569" s="86"/>
      <c r="S569" s="48">
        <v>1</v>
      </c>
      <c r="T569" s="48">
        <v>1</v>
      </c>
      <c r="U569" s="49">
        <v>0</v>
      </c>
      <c r="V569" s="49">
        <v>0</v>
      </c>
      <c r="W569" s="49">
        <v>0</v>
      </c>
      <c r="X569" s="49">
        <v>0.99999899999999997</v>
      </c>
      <c r="Y569" s="49">
        <v>0</v>
      </c>
      <c r="Z569" s="49" t="s">
        <v>15767</v>
      </c>
      <c r="AA569" s="71">
        <v>569</v>
      </c>
      <c r="AB569" s="71"/>
      <c r="AC569" s="72"/>
      <c r="AD569" s="78" t="s">
        <v>7064</v>
      </c>
      <c r="AE569" s="78">
        <v>218</v>
      </c>
      <c r="AF569" s="78">
        <v>935</v>
      </c>
      <c r="AG569" s="78">
        <v>2607</v>
      </c>
      <c r="AH569" s="78">
        <v>520</v>
      </c>
      <c r="AI569" s="78">
        <v>0</v>
      </c>
      <c r="AJ569" s="78" t="s">
        <v>7787</v>
      </c>
      <c r="AK569" s="78" t="s">
        <v>8095</v>
      </c>
      <c r="AL569" s="82" t="s">
        <v>8844</v>
      </c>
      <c r="AM569" s="78" t="s">
        <v>7997</v>
      </c>
      <c r="AN569" s="80">
        <v>42892.595648148148</v>
      </c>
      <c r="AO569" s="82" t="s">
        <v>9534</v>
      </c>
      <c r="AP569" s="78" t="b">
        <v>0</v>
      </c>
      <c r="AQ569" s="78" t="b">
        <v>0</v>
      </c>
      <c r="AR569" s="78" t="b">
        <v>0</v>
      </c>
      <c r="AS569" s="78" t="s">
        <v>6304</v>
      </c>
      <c r="AT569" s="78">
        <v>46</v>
      </c>
      <c r="AU569" s="82" t="s">
        <v>9742</v>
      </c>
      <c r="AV569" s="78" t="b">
        <v>0</v>
      </c>
      <c r="AW569" s="78" t="s">
        <v>10419</v>
      </c>
      <c r="AX569" s="82" t="s">
        <v>10986</v>
      </c>
      <c r="AY569" s="78" t="s">
        <v>66</v>
      </c>
      <c r="AZ569" s="78" t="str">
        <f>REPLACE(INDEX(GroupVertices[Group], MATCH(Vertices[[#This Row],[Vertex]],GroupVertices[Vertex],0)),1,1,"")</f>
        <v>1</v>
      </c>
      <c r="BA569" s="48" t="s">
        <v>2137</v>
      </c>
      <c r="BB569" s="48" t="s">
        <v>2137</v>
      </c>
      <c r="BC569" s="48" t="s">
        <v>2566</v>
      </c>
      <c r="BD569" s="48" t="s">
        <v>2566</v>
      </c>
      <c r="BE569" s="48" t="s">
        <v>12332</v>
      </c>
      <c r="BF569" s="48" t="s">
        <v>12332</v>
      </c>
      <c r="BG569" s="120" t="s">
        <v>12438</v>
      </c>
      <c r="BH569" s="120" t="s">
        <v>12438</v>
      </c>
      <c r="BI569" s="120" t="s">
        <v>12632</v>
      </c>
      <c r="BJ569" s="120" t="s">
        <v>12632</v>
      </c>
      <c r="BK569" s="120">
        <v>2</v>
      </c>
      <c r="BL569" s="123">
        <v>3.7037037037037037</v>
      </c>
      <c r="BM569" s="120">
        <v>0</v>
      </c>
      <c r="BN569" s="123">
        <v>0</v>
      </c>
      <c r="BO569" s="120">
        <v>0</v>
      </c>
      <c r="BP569" s="123">
        <v>0</v>
      </c>
      <c r="BQ569" s="120">
        <v>52</v>
      </c>
      <c r="BR569" s="123">
        <v>96.296296296296291</v>
      </c>
      <c r="BS569" s="120">
        <v>54</v>
      </c>
      <c r="BT569" s="2"/>
      <c r="BU569" s="3"/>
      <c r="BV569" s="3"/>
      <c r="BW569" s="3"/>
      <c r="BX569" s="3"/>
    </row>
    <row r="570" spans="1:76" x14ac:dyDescent="0.25">
      <c r="A570" s="64" t="s">
        <v>614</v>
      </c>
      <c r="B570" s="65"/>
      <c r="C570" s="65" t="s">
        <v>64</v>
      </c>
      <c r="D570" s="66">
        <v>162.00125527415494</v>
      </c>
      <c r="E570" s="68"/>
      <c r="F570" s="100" t="s">
        <v>3762</v>
      </c>
      <c r="G570" s="65"/>
      <c r="H570" s="69" t="s">
        <v>614</v>
      </c>
      <c r="I570" s="70"/>
      <c r="J570" s="70"/>
      <c r="K570" s="69" t="s">
        <v>11775</v>
      </c>
      <c r="L570" s="73">
        <v>1</v>
      </c>
      <c r="M570" s="74">
        <v>5028.35302734375</v>
      </c>
      <c r="N570" s="74">
        <v>4626.8837890625</v>
      </c>
      <c r="O570" s="75"/>
      <c r="P570" s="76"/>
      <c r="Q570" s="76"/>
      <c r="R570" s="86"/>
      <c r="S570" s="48">
        <v>0</v>
      </c>
      <c r="T570" s="48">
        <v>1</v>
      </c>
      <c r="U570" s="49">
        <v>0</v>
      </c>
      <c r="V570" s="49">
        <v>2.1277000000000001E-2</v>
      </c>
      <c r="W570" s="49">
        <v>0</v>
      </c>
      <c r="X570" s="49">
        <v>0.55066000000000004</v>
      </c>
      <c r="Y570" s="49">
        <v>0</v>
      </c>
      <c r="Z570" s="49">
        <v>0</v>
      </c>
      <c r="AA570" s="71">
        <v>570</v>
      </c>
      <c r="AB570" s="71"/>
      <c r="AC570" s="72"/>
      <c r="AD570" s="78" t="s">
        <v>7065</v>
      </c>
      <c r="AE570" s="78">
        <v>35</v>
      </c>
      <c r="AF570" s="78">
        <v>4</v>
      </c>
      <c r="AG570" s="78">
        <v>369</v>
      </c>
      <c r="AH570" s="78">
        <v>230</v>
      </c>
      <c r="AI570" s="78"/>
      <c r="AJ570" s="78"/>
      <c r="AK570" s="78"/>
      <c r="AL570" s="78"/>
      <c r="AM570" s="78"/>
      <c r="AN570" s="80">
        <v>43171.465104166666</v>
      </c>
      <c r="AO570" s="82" t="s">
        <v>9535</v>
      </c>
      <c r="AP570" s="78" t="b">
        <v>1</v>
      </c>
      <c r="AQ570" s="78" t="b">
        <v>0</v>
      </c>
      <c r="AR570" s="78" t="b">
        <v>0</v>
      </c>
      <c r="AS570" s="78" t="s">
        <v>9729</v>
      </c>
      <c r="AT570" s="78">
        <v>0</v>
      </c>
      <c r="AU570" s="78"/>
      <c r="AV570" s="78" t="b">
        <v>0</v>
      </c>
      <c r="AW570" s="78" t="s">
        <v>10419</v>
      </c>
      <c r="AX570" s="82" t="s">
        <v>10987</v>
      </c>
      <c r="AY570" s="78" t="s">
        <v>66</v>
      </c>
      <c r="AZ570" s="78" t="str">
        <f>REPLACE(INDEX(GroupVertices[Group], MATCH(Vertices[[#This Row],[Vertex]],GroupVertices[Vertex],0)),1,1,"")</f>
        <v>7</v>
      </c>
      <c r="BA570" s="48" t="s">
        <v>2243</v>
      </c>
      <c r="BB570" s="48" t="s">
        <v>2243</v>
      </c>
      <c r="BC570" s="48" t="s">
        <v>2518</v>
      </c>
      <c r="BD570" s="48" t="s">
        <v>2518</v>
      </c>
      <c r="BE570" s="48" t="s">
        <v>2882</v>
      </c>
      <c r="BF570" s="48" t="s">
        <v>2882</v>
      </c>
      <c r="BG570" s="120" t="s">
        <v>13489</v>
      </c>
      <c r="BH570" s="120" t="s">
        <v>13489</v>
      </c>
      <c r="BI570" s="120" t="s">
        <v>14009</v>
      </c>
      <c r="BJ570" s="120" t="s">
        <v>14009</v>
      </c>
      <c r="BK570" s="120">
        <v>0</v>
      </c>
      <c r="BL570" s="123">
        <v>0</v>
      </c>
      <c r="BM570" s="120">
        <v>0</v>
      </c>
      <c r="BN570" s="123">
        <v>0</v>
      </c>
      <c r="BO570" s="120">
        <v>0</v>
      </c>
      <c r="BP570" s="123">
        <v>0</v>
      </c>
      <c r="BQ570" s="120">
        <v>13</v>
      </c>
      <c r="BR570" s="123">
        <v>100</v>
      </c>
      <c r="BS570" s="120">
        <v>13</v>
      </c>
      <c r="BT570" s="2"/>
      <c r="BU570" s="3"/>
      <c r="BV570" s="3"/>
      <c r="BW570" s="3"/>
      <c r="BX570" s="3"/>
    </row>
    <row r="571" spans="1:76" x14ac:dyDescent="0.25">
      <c r="A571" s="64" t="s">
        <v>914</v>
      </c>
      <c r="B571" s="65"/>
      <c r="C571" s="65" t="s">
        <v>64</v>
      </c>
      <c r="D571" s="66">
        <v>162.26862866915849</v>
      </c>
      <c r="E571" s="68"/>
      <c r="F571" s="100" t="s">
        <v>10302</v>
      </c>
      <c r="G571" s="65"/>
      <c r="H571" s="69" t="s">
        <v>914</v>
      </c>
      <c r="I571" s="70"/>
      <c r="J571" s="70"/>
      <c r="K571" s="69" t="s">
        <v>11776</v>
      </c>
      <c r="L571" s="73">
        <v>1</v>
      </c>
      <c r="M571" s="74">
        <v>2843.679931640625</v>
      </c>
      <c r="N571" s="74">
        <v>7055.2568359375</v>
      </c>
      <c r="O571" s="75"/>
      <c r="P571" s="76"/>
      <c r="Q571" s="76"/>
      <c r="R571" s="86"/>
      <c r="S571" s="48">
        <v>1</v>
      </c>
      <c r="T571" s="48">
        <v>0</v>
      </c>
      <c r="U571" s="49">
        <v>0</v>
      </c>
      <c r="V571" s="49">
        <v>5.1199999999999998E-4</v>
      </c>
      <c r="W571" s="49">
        <v>1.03E-4</v>
      </c>
      <c r="X571" s="49">
        <v>0.34661199999999998</v>
      </c>
      <c r="Y571" s="49">
        <v>0</v>
      </c>
      <c r="Z571" s="49">
        <v>0</v>
      </c>
      <c r="AA571" s="71">
        <v>571</v>
      </c>
      <c r="AB571" s="71"/>
      <c r="AC571" s="72"/>
      <c r="AD571" s="78" t="s">
        <v>7066</v>
      </c>
      <c r="AE571" s="78">
        <v>1611</v>
      </c>
      <c r="AF571" s="78">
        <v>856</v>
      </c>
      <c r="AG571" s="78">
        <v>3612</v>
      </c>
      <c r="AH571" s="78">
        <v>1298</v>
      </c>
      <c r="AI571" s="78">
        <v>-21600</v>
      </c>
      <c r="AJ571" s="78" t="s">
        <v>7788</v>
      </c>
      <c r="AK571" s="78" t="s">
        <v>8318</v>
      </c>
      <c r="AL571" s="82" t="s">
        <v>8845</v>
      </c>
      <c r="AM571" s="78" t="s">
        <v>9007</v>
      </c>
      <c r="AN571" s="80">
        <v>40821.747349537036</v>
      </c>
      <c r="AO571" s="82" t="s">
        <v>9536</v>
      </c>
      <c r="AP571" s="78" t="b">
        <v>0</v>
      </c>
      <c r="AQ571" s="78" t="b">
        <v>0</v>
      </c>
      <c r="AR571" s="78" t="b">
        <v>1</v>
      </c>
      <c r="AS571" s="78" t="s">
        <v>6304</v>
      </c>
      <c r="AT571" s="78">
        <v>164</v>
      </c>
      <c r="AU571" s="82" t="s">
        <v>9950</v>
      </c>
      <c r="AV571" s="78" t="b">
        <v>0</v>
      </c>
      <c r="AW571" s="78" t="s">
        <v>10419</v>
      </c>
      <c r="AX571" s="82" t="s">
        <v>10988</v>
      </c>
      <c r="AY571" s="78" t="s">
        <v>65</v>
      </c>
      <c r="AZ571" s="78" t="str">
        <f>REPLACE(INDEX(GroupVertices[Group], MATCH(Vertices[[#This Row],[Vertex]],GroupVertices[Vertex],0)),1,1,"")</f>
        <v>3</v>
      </c>
      <c r="BA571" s="48"/>
      <c r="BB571" s="48"/>
      <c r="BC571" s="48"/>
      <c r="BD571" s="48"/>
      <c r="BE571" s="48"/>
      <c r="BF571" s="48"/>
      <c r="BG571" s="48"/>
      <c r="BH571" s="48"/>
      <c r="BI571" s="48"/>
      <c r="BJ571" s="48"/>
      <c r="BK571" s="48"/>
      <c r="BL571" s="49"/>
      <c r="BM571" s="48"/>
      <c r="BN571" s="49"/>
      <c r="BO571" s="48"/>
      <c r="BP571" s="49"/>
      <c r="BQ571" s="48"/>
      <c r="BR571" s="49"/>
      <c r="BS571" s="48"/>
      <c r="BT571" s="2"/>
      <c r="BU571" s="3"/>
      <c r="BV571" s="3"/>
      <c r="BW571" s="3"/>
      <c r="BX571" s="3"/>
    </row>
    <row r="572" spans="1:76" x14ac:dyDescent="0.25">
      <c r="A572" s="64" t="s">
        <v>915</v>
      </c>
      <c r="B572" s="65"/>
      <c r="C572" s="65" t="s">
        <v>64</v>
      </c>
      <c r="D572" s="66">
        <v>162.4748074491084</v>
      </c>
      <c r="E572" s="68"/>
      <c r="F572" s="100" t="s">
        <v>10303</v>
      </c>
      <c r="G572" s="65"/>
      <c r="H572" s="69" t="s">
        <v>915</v>
      </c>
      <c r="I572" s="70"/>
      <c r="J572" s="70"/>
      <c r="K572" s="69" t="s">
        <v>11777</v>
      </c>
      <c r="L572" s="73">
        <v>1</v>
      </c>
      <c r="M572" s="74">
        <v>3135.45703125</v>
      </c>
      <c r="N572" s="74">
        <v>6768.494140625</v>
      </c>
      <c r="O572" s="75"/>
      <c r="P572" s="76"/>
      <c r="Q572" s="76"/>
      <c r="R572" s="86"/>
      <c r="S572" s="48">
        <v>2</v>
      </c>
      <c r="T572" s="48">
        <v>0</v>
      </c>
      <c r="U572" s="49">
        <v>0</v>
      </c>
      <c r="V572" s="49">
        <v>5.9999999999999995E-4</v>
      </c>
      <c r="W572" s="49">
        <v>2.13E-4</v>
      </c>
      <c r="X572" s="49">
        <v>0.60840499999999997</v>
      </c>
      <c r="Y572" s="49">
        <v>0.5</v>
      </c>
      <c r="Z572" s="49">
        <v>0</v>
      </c>
      <c r="AA572" s="71">
        <v>572</v>
      </c>
      <c r="AB572" s="71"/>
      <c r="AC572" s="72"/>
      <c r="AD572" s="78" t="s">
        <v>7067</v>
      </c>
      <c r="AE572" s="78">
        <v>1308</v>
      </c>
      <c r="AF572" s="78">
        <v>1513</v>
      </c>
      <c r="AG572" s="78">
        <v>1741</v>
      </c>
      <c r="AH572" s="78">
        <v>703</v>
      </c>
      <c r="AI572" s="78">
        <v>-18000</v>
      </c>
      <c r="AJ572" s="78" t="s">
        <v>7789</v>
      </c>
      <c r="AK572" s="78" t="s">
        <v>8319</v>
      </c>
      <c r="AL572" s="82" t="s">
        <v>8846</v>
      </c>
      <c r="AM572" s="78" t="s">
        <v>9005</v>
      </c>
      <c r="AN572" s="80">
        <v>41207.587465277778</v>
      </c>
      <c r="AO572" s="82" t="s">
        <v>9537</v>
      </c>
      <c r="AP572" s="78" t="b">
        <v>0</v>
      </c>
      <c r="AQ572" s="78" t="b">
        <v>0</v>
      </c>
      <c r="AR572" s="78" t="b">
        <v>1</v>
      </c>
      <c r="AS572" s="78" t="s">
        <v>6304</v>
      </c>
      <c r="AT572" s="78">
        <v>210</v>
      </c>
      <c r="AU572" s="82" t="s">
        <v>9951</v>
      </c>
      <c r="AV572" s="78" t="b">
        <v>0</v>
      </c>
      <c r="AW572" s="78" t="s">
        <v>10419</v>
      </c>
      <c r="AX572" s="82" t="s">
        <v>10989</v>
      </c>
      <c r="AY572" s="78" t="s">
        <v>65</v>
      </c>
      <c r="AZ572" s="78" t="str">
        <f>REPLACE(INDEX(GroupVertices[Group], MATCH(Vertices[[#This Row],[Vertex]],GroupVertices[Vertex],0)),1,1,"")</f>
        <v>3</v>
      </c>
      <c r="BA572" s="48"/>
      <c r="BB572" s="48"/>
      <c r="BC572" s="48"/>
      <c r="BD572" s="48"/>
      <c r="BE572" s="48"/>
      <c r="BF572" s="48"/>
      <c r="BG572" s="48"/>
      <c r="BH572" s="48"/>
      <c r="BI572" s="48"/>
      <c r="BJ572" s="48"/>
      <c r="BK572" s="48"/>
      <c r="BL572" s="49"/>
      <c r="BM572" s="48"/>
      <c r="BN572" s="49"/>
      <c r="BO572" s="48"/>
      <c r="BP572" s="49"/>
      <c r="BQ572" s="48"/>
      <c r="BR572" s="49"/>
      <c r="BS572" s="48"/>
      <c r="BT572" s="2"/>
      <c r="BU572" s="3"/>
      <c r="BV572" s="3"/>
      <c r="BW572" s="3"/>
      <c r="BX572" s="3"/>
    </row>
    <row r="573" spans="1:76" x14ac:dyDescent="0.25">
      <c r="A573" s="64" t="s">
        <v>617</v>
      </c>
      <c r="B573" s="65"/>
      <c r="C573" s="65" t="s">
        <v>64</v>
      </c>
      <c r="D573" s="66">
        <v>162.00721782639093</v>
      </c>
      <c r="E573" s="68"/>
      <c r="F573" s="100" t="s">
        <v>3522</v>
      </c>
      <c r="G573" s="65"/>
      <c r="H573" s="69" t="s">
        <v>617</v>
      </c>
      <c r="I573" s="70"/>
      <c r="J573" s="70"/>
      <c r="K573" s="69" t="s">
        <v>11778</v>
      </c>
      <c r="L573" s="73">
        <v>1</v>
      </c>
      <c r="M573" s="74">
        <v>4506.3798828125</v>
      </c>
      <c r="N573" s="74">
        <v>3612.42236328125</v>
      </c>
      <c r="O573" s="75"/>
      <c r="P573" s="76"/>
      <c r="Q573" s="76"/>
      <c r="R573" s="86"/>
      <c r="S573" s="48">
        <v>0</v>
      </c>
      <c r="T573" s="48">
        <v>1</v>
      </c>
      <c r="U573" s="49">
        <v>0</v>
      </c>
      <c r="V573" s="49">
        <v>2.1277000000000001E-2</v>
      </c>
      <c r="W573" s="49">
        <v>0</v>
      </c>
      <c r="X573" s="49">
        <v>0.55066000000000004</v>
      </c>
      <c r="Y573" s="49">
        <v>0</v>
      </c>
      <c r="Z573" s="49">
        <v>0</v>
      </c>
      <c r="AA573" s="71">
        <v>573</v>
      </c>
      <c r="AB573" s="71"/>
      <c r="AC573" s="72"/>
      <c r="AD573" s="78" t="s">
        <v>7068</v>
      </c>
      <c r="AE573" s="78">
        <v>10</v>
      </c>
      <c r="AF573" s="78">
        <v>23</v>
      </c>
      <c r="AG573" s="78">
        <v>1226</v>
      </c>
      <c r="AH573" s="78">
        <v>0</v>
      </c>
      <c r="AI573" s="78"/>
      <c r="AJ573" s="78"/>
      <c r="AK573" s="78"/>
      <c r="AL573" s="78"/>
      <c r="AM573" s="78"/>
      <c r="AN573" s="80">
        <v>42969.965162037035</v>
      </c>
      <c r="AO573" s="78"/>
      <c r="AP573" s="78" t="b">
        <v>1</v>
      </c>
      <c r="AQ573" s="78" t="b">
        <v>1</v>
      </c>
      <c r="AR573" s="78" t="b">
        <v>0</v>
      </c>
      <c r="AS573" s="78" t="s">
        <v>6304</v>
      </c>
      <c r="AT573" s="78">
        <v>1</v>
      </c>
      <c r="AU573" s="78"/>
      <c r="AV573" s="78" t="b">
        <v>0</v>
      </c>
      <c r="AW573" s="78" t="s">
        <v>10419</v>
      </c>
      <c r="AX573" s="82" t="s">
        <v>10990</v>
      </c>
      <c r="AY573" s="78" t="s">
        <v>66</v>
      </c>
      <c r="AZ573" s="78" t="str">
        <f>REPLACE(INDEX(GroupVertices[Group], MATCH(Vertices[[#This Row],[Vertex]],GroupVertices[Vertex],0)),1,1,"")</f>
        <v>7</v>
      </c>
      <c r="BA573" s="48" t="s">
        <v>2243</v>
      </c>
      <c r="BB573" s="48" t="s">
        <v>2243</v>
      </c>
      <c r="BC573" s="48" t="s">
        <v>2518</v>
      </c>
      <c r="BD573" s="48" t="s">
        <v>2518</v>
      </c>
      <c r="BE573" s="48" t="s">
        <v>2882</v>
      </c>
      <c r="BF573" s="48" t="s">
        <v>2882</v>
      </c>
      <c r="BG573" s="120" t="s">
        <v>13489</v>
      </c>
      <c r="BH573" s="120" t="s">
        <v>13489</v>
      </c>
      <c r="BI573" s="120" t="s">
        <v>14009</v>
      </c>
      <c r="BJ573" s="120" t="s">
        <v>14009</v>
      </c>
      <c r="BK573" s="120">
        <v>0</v>
      </c>
      <c r="BL573" s="123">
        <v>0</v>
      </c>
      <c r="BM573" s="120">
        <v>0</v>
      </c>
      <c r="BN573" s="123">
        <v>0</v>
      </c>
      <c r="BO573" s="120">
        <v>0</v>
      </c>
      <c r="BP573" s="123">
        <v>0</v>
      </c>
      <c r="BQ573" s="120">
        <v>13</v>
      </c>
      <c r="BR573" s="123">
        <v>100</v>
      </c>
      <c r="BS573" s="120">
        <v>13</v>
      </c>
      <c r="BT573" s="2"/>
      <c r="BU573" s="3"/>
      <c r="BV573" s="3"/>
      <c r="BW573" s="3"/>
      <c r="BX573" s="3"/>
    </row>
    <row r="574" spans="1:76" x14ac:dyDescent="0.25">
      <c r="A574" s="64" t="s">
        <v>618</v>
      </c>
      <c r="B574" s="65"/>
      <c r="C574" s="65" t="s">
        <v>64</v>
      </c>
      <c r="D574" s="66">
        <v>162.07249208244815</v>
      </c>
      <c r="E574" s="68"/>
      <c r="F574" s="100" t="s">
        <v>3764</v>
      </c>
      <c r="G574" s="65"/>
      <c r="H574" s="69" t="s">
        <v>618</v>
      </c>
      <c r="I574" s="70"/>
      <c r="J574" s="70"/>
      <c r="K574" s="69" t="s">
        <v>11779</v>
      </c>
      <c r="L574" s="73">
        <v>1</v>
      </c>
      <c r="M574" s="74">
        <v>3760.5400390625</v>
      </c>
      <c r="N574" s="74">
        <v>2187.38525390625</v>
      </c>
      <c r="O574" s="75"/>
      <c r="P574" s="76"/>
      <c r="Q574" s="76"/>
      <c r="R574" s="86"/>
      <c r="S574" s="48">
        <v>0</v>
      </c>
      <c r="T574" s="48">
        <v>1</v>
      </c>
      <c r="U574" s="49">
        <v>0</v>
      </c>
      <c r="V574" s="49">
        <v>3.86E-4</v>
      </c>
      <c r="W574" s="49">
        <v>0</v>
      </c>
      <c r="X574" s="49">
        <v>0.52462699999999995</v>
      </c>
      <c r="Y574" s="49">
        <v>0</v>
      </c>
      <c r="Z574" s="49">
        <v>0</v>
      </c>
      <c r="AA574" s="71">
        <v>574</v>
      </c>
      <c r="AB574" s="71"/>
      <c r="AC574" s="72"/>
      <c r="AD574" s="78" t="s">
        <v>7069</v>
      </c>
      <c r="AE574" s="78">
        <v>6</v>
      </c>
      <c r="AF574" s="78">
        <v>231</v>
      </c>
      <c r="AG574" s="78">
        <v>2679</v>
      </c>
      <c r="AH574" s="78">
        <v>16</v>
      </c>
      <c r="AI574" s="78">
        <v>-25200</v>
      </c>
      <c r="AJ574" s="78" t="s">
        <v>7790</v>
      </c>
      <c r="AK574" s="78" t="s">
        <v>8320</v>
      </c>
      <c r="AL574" s="82" t="s">
        <v>8847</v>
      </c>
      <c r="AM574" s="78" t="s">
        <v>9004</v>
      </c>
      <c r="AN574" s="80">
        <v>41594.283449074072</v>
      </c>
      <c r="AO574" s="82" t="s">
        <v>9538</v>
      </c>
      <c r="AP574" s="78" t="b">
        <v>1</v>
      </c>
      <c r="AQ574" s="78" t="b">
        <v>0</v>
      </c>
      <c r="AR574" s="78" t="b">
        <v>1</v>
      </c>
      <c r="AS574" s="78" t="s">
        <v>6304</v>
      </c>
      <c r="AT574" s="78">
        <v>14</v>
      </c>
      <c r="AU574" s="82" t="s">
        <v>9742</v>
      </c>
      <c r="AV574" s="78" t="b">
        <v>0</v>
      </c>
      <c r="AW574" s="78" t="s">
        <v>10419</v>
      </c>
      <c r="AX574" s="82" t="s">
        <v>10991</v>
      </c>
      <c r="AY574" s="78" t="s">
        <v>66</v>
      </c>
      <c r="AZ574" s="78" t="str">
        <f>REPLACE(INDEX(GroupVertices[Group], MATCH(Vertices[[#This Row],[Vertex]],GroupVertices[Vertex],0)),1,1,"")</f>
        <v>5</v>
      </c>
      <c r="BA574" s="48"/>
      <c r="BB574" s="48"/>
      <c r="BC574" s="48"/>
      <c r="BD574" s="48"/>
      <c r="BE574" s="48" t="s">
        <v>2884</v>
      </c>
      <c r="BF574" s="48" t="s">
        <v>2884</v>
      </c>
      <c r="BG574" s="120" t="s">
        <v>13503</v>
      </c>
      <c r="BH574" s="120" t="s">
        <v>13503</v>
      </c>
      <c r="BI574" s="120" t="s">
        <v>14022</v>
      </c>
      <c r="BJ574" s="120" t="s">
        <v>14022</v>
      </c>
      <c r="BK574" s="120">
        <v>0</v>
      </c>
      <c r="BL574" s="123">
        <v>0</v>
      </c>
      <c r="BM574" s="120">
        <v>0</v>
      </c>
      <c r="BN574" s="123">
        <v>0</v>
      </c>
      <c r="BO574" s="120">
        <v>0</v>
      </c>
      <c r="BP574" s="123">
        <v>0</v>
      </c>
      <c r="BQ574" s="120">
        <v>18</v>
      </c>
      <c r="BR574" s="123">
        <v>100</v>
      </c>
      <c r="BS574" s="120">
        <v>18</v>
      </c>
      <c r="BT574" s="2"/>
      <c r="BU574" s="3"/>
      <c r="BV574" s="3"/>
      <c r="BW574" s="3"/>
      <c r="BX574" s="3"/>
    </row>
    <row r="575" spans="1:76" x14ac:dyDescent="0.25">
      <c r="A575" s="64" t="s">
        <v>622</v>
      </c>
      <c r="B575" s="65"/>
      <c r="C575" s="65" t="s">
        <v>64</v>
      </c>
      <c r="D575" s="66">
        <v>162.05742879258878</v>
      </c>
      <c r="E575" s="68"/>
      <c r="F575" s="100" t="s">
        <v>3766</v>
      </c>
      <c r="G575" s="65"/>
      <c r="H575" s="69" t="s">
        <v>622</v>
      </c>
      <c r="I575" s="70"/>
      <c r="J575" s="70"/>
      <c r="K575" s="69" t="s">
        <v>11780</v>
      </c>
      <c r="L575" s="73">
        <v>1</v>
      </c>
      <c r="M575" s="74">
        <v>4384.97314453125</v>
      </c>
      <c r="N575" s="74">
        <v>4155.96630859375</v>
      </c>
      <c r="O575" s="75"/>
      <c r="P575" s="76"/>
      <c r="Q575" s="76"/>
      <c r="R575" s="86"/>
      <c r="S575" s="48">
        <v>0</v>
      </c>
      <c r="T575" s="48">
        <v>1</v>
      </c>
      <c r="U575" s="49">
        <v>0</v>
      </c>
      <c r="V575" s="49">
        <v>2.1277000000000001E-2</v>
      </c>
      <c r="W575" s="49">
        <v>0</v>
      </c>
      <c r="X575" s="49">
        <v>0.55066000000000004</v>
      </c>
      <c r="Y575" s="49">
        <v>0</v>
      </c>
      <c r="Z575" s="49">
        <v>0</v>
      </c>
      <c r="AA575" s="71">
        <v>575</v>
      </c>
      <c r="AB575" s="71"/>
      <c r="AC575" s="72"/>
      <c r="AD575" s="78" t="s">
        <v>7070</v>
      </c>
      <c r="AE575" s="78">
        <v>3603</v>
      </c>
      <c r="AF575" s="78">
        <v>183</v>
      </c>
      <c r="AG575" s="78">
        <v>7444</v>
      </c>
      <c r="AH575" s="78">
        <v>4621</v>
      </c>
      <c r="AI575" s="78">
        <v>19800</v>
      </c>
      <c r="AJ575" s="78"/>
      <c r="AK575" s="78"/>
      <c r="AL575" s="78"/>
      <c r="AM575" s="78" t="s">
        <v>8323</v>
      </c>
      <c r="AN575" s="80">
        <v>40295.819351851853</v>
      </c>
      <c r="AO575" s="78"/>
      <c r="AP575" s="78" t="b">
        <v>1</v>
      </c>
      <c r="AQ575" s="78" t="b">
        <v>0</v>
      </c>
      <c r="AR575" s="78" t="b">
        <v>0</v>
      </c>
      <c r="AS575" s="78" t="s">
        <v>6304</v>
      </c>
      <c r="AT575" s="78">
        <v>2</v>
      </c>
      <c r="AU575" s="82" t="s">
        <v>9742</v>
      </c>
      <c r="AV575" s="78" t="b">
        <v>0</v>
      </c>
      <c r="AW575" s="78" t="s">
        <v>10419</v>
      </c>
      <c r="AX575" s="82" t="s">
        <v>10992</v>
      </c>
      <c r="AY575" s="78" t="s">
        <v>66</v>
      </c>
      <c r="AZ575" s="78" t="str">
        <f>REPLACE(INDEX(GroupVertices[Group], MATCH(Vertices[[#This Row],[Vertex]],GroupVertices[Vertex],0)),1,1,"")</f>
        <v>7</v>
      </c>
      <c r="BA575" s="48" t="s">
        <v>2243</v>
      </c>
      <c r="BB575" s="48" t="s">
        <v>2243</v>
      </c>
      <c r="BC575" s="48" t="s">
        <v>2518</v>
      </c>
      <c r="BD575" s="48" t="s">
        <v>2518</v>
      </c>
      <c r="BE575" s="48" t="s">
        <v>2882</v>
      </c>
      <c r="BF575" s="48" t="s">
        <v>2882</v>
      </c>
      <c r="BG575" s="120" t="s">
        <v>13489</v>
      </c>
      <c r="BH575" s="120" t="s">
        <v>13489</v>
      </c>
      <c r="BI575" s="120" t="s">
        <v>14009</v>
      </c>
      <c r="BJ575" s="120" t="s">
        <v>14009</v>
      </c>
      <c r="BK575" s="120">
        <v>0</v>
      </c>
      <c r="BL575" s="123">
        <v>0</v>
      </c>
      <c r="BM575" s="120">
        <v>0</v>
      </c>
      <c r="BN575" s="123">
        <v>0</v>
      </c>
      <c r="BO575" s="120">
        <v>0</v>
      </c>
      <c r="BP575" s="123">
        <v>0</v>
      </c>
      <c r="BQ575" s="120">
        <v>13</v>
      </c>
      <c r="BR575" s="123">
        <v>100</v>
      </c>
      <c r="BS575" s="120">
        <v>13</v>
      </c>
      <c r="BT575" s="2"/>
      <c r="BU575" s="3"/>
      <c r="BV575" s="3"/>
      <c r="BW575" s="3"/>
      <c r="BX575" s="3"/>
    </row>
    <row r="576" spans="1:76" x14ac:dyDescent="0.25">
      <c r="A576" s="64" t="s">
        <v>623</v>
      </c>
      <c r="B576" s="65"/>
      <c r="C576" s="65" t="s">
        <v>64</v>
      </c>
      <c r="D576" s="66">
        <v>165.2605746174728</v>
      </c>
      <c r="E576" s="68"/>
      <c r="F576" s="100" t="s">
        <v>3767</v>
      </c>
      <c r="G576" s="65"/>
      <c r="H576" s="69" t="s">
        <v>623</v>
      </c>
      <c r="I576" s="70"/>
      <c r="J576" s="70"/>
      <c r="K576" s="69" t="s">
        <v>11781</v>
      </c>
      <c r="L576" s="73">
        <v>1</v>
      </c>
      <c r="M576" s="74">
        <v>3348.586669921875</v>
      </c>
      <c r="N576" s="74">
        <v>2354.56982421875</v>
      </c>
      <c r="O576" s="75"/>
      <c r="P576" s="76"/>
      <c r="Q576" s="76"/>
      <c r="R576" s="86"/>
      <c r="S576" s="48">
        <v>0</v>
      </c>
      <c r="T576" s="48">
        <v>1</v>
      </c>
      <c r="U576" s="49">
        <v>0</v>
      </c>
      <c r="V576" s="49">
        <v>3.86E-4</v>
      </c>
      <c r="W576" s="49">
        <v>0</v>
      </c>
      <c r="X576" s="49">
        <v>0.52462699999999995</v>
      </c>
      <c r="Y576" s="49">
        <v>0</v>
      </c>
      <c r="Z576" s="49">
        <v>0</v>
      </c>
      <c r="AA576" s="71">
        <v>576</v>
      </c>
      <c r="AB576" s="71"/>
      <c r="AC576" s="72"/>
      <c r="AD576" s="78" t="s">
        <v>7071</v>
      </c>
      <c r="AE576" s="78">
        <v>11398</v>
      </c>
      <c r="AF576" s="78">
        <v>10390</v>
      </c>
      <c r="AG576" s="78">
        <v>38605</v>
      </c>
      <c r="AH576" s="78">
        <v>38</v>
      </c>
      <c r="AI576" s="78"/>
      <c r="AJ576" s="78" t="s">
        <v>7791</v>
      </c>
      <c r="AK576" s="78" t="s">
        <v>8321</v>
      </c>
      <c r="AL576" s="78"/>
      <c r="AM576" s="78"/>
      <c r="AN576" s="80">
        <v>42180.305787037039</v>
      </c>
      <c r="AO576" s="82" t="s">
        <v>9539</v>
      </c>
      <c r="AP576" s="78" t="b">
        <v>1</v>
      </c>
      <c r="AQ576" s="78" t="b">
        <v>0</v>
      </c>
      <c r="AR576" s="78" t="b">
        <v>0</v>
      </c>
      <c r="AS576" s="78" t="s">
        <v>6304</v>
      </c>
      <c r="AT576" s="78">
        <v>260</v>
      </c>
      <c r="AU576" s="82" t="s">
        <v>9742</v>
      </c>
      <c r="AV576" s="78" t="b">
        <v>0</v>
      </c>
      <c r="AW576" s="78" t="s">
        <v>10419</v>
      </c>
      <c r="AX576" s="82" t="s">
        <v>10993</v>
      </c>
      <c r="AY576" s="78" t="s">
        <v>66</v>
      </c>
      <c r="AZ576" s="78" t="str">
        <f>REPLACE(INDEX(GroupVertices[Group], MATCH(Vertices[[#This Row],[Vertex]],GroupVertices[Vertex],0)),1,1,"")</f>
        <v>5</v>
      </c>
      <c r="BA576" s="48"/>
      <c r="BB576" s="48"/>
      <c r="BC576" s="48"/>
      <c r="BD576" s="48"/>
      <c r="BE576" s="48" t="s">
        <v>2884</v>
      </c>
      <c r="BF576" s="48" t="s">
        <v>2884</v>
      </c>
      <c r="BG576" s="120" t="s">
        <v>13503</v>
      </c>
      <c r="BH576" s="120" t="s">
        <v>13503</v>
      </c>
      <c r="BI576" s="120" t="s">
        <v>14022</v>
      </c>
      <c r="BJ576" s="120" t="s">
        <v>14022</v>
      </c>
      <c r="BK576" s="120">
        <v>0</v>
      </c>
      <c r="BL576" s="123">
        <v>0</v>
      </c>
      <c r="BM576" s="120">
        <v>0</v>
      </c>
      <c r="BN576" s="123">
        <v>0</v>
      </c>
      <c r="BO576" s="120">
        <v>0</v>
      </c>
      <c r="BP576" s="123">
        <v>0</v>
      </c>
      <c r="BQ576" s="120">
        <v>18</v>
      </c>
      <c r="BR576" s="123">
        <v>100</v>
      </c>
      <c r="BS576" s="120">
        <v>18</v>
      </c>
      <c r="BT576" s="2"/>
      <c r="BU576" s="3"/>
      <c r="BV576" s="3"/>
      <c r="BW576" s="3"/>
      <c r="BX576" s="3"/>
    </row>
    <row r="577" spans="1:76" x14ac:dyDescent="0.25">
      <c r="A577" s="64" t="s">
        <v>624</v>
      </c>
      <c r="B577" s="65"/>
      <c r="C577" s="65" t="s">
        <v>64</v>
      </c>
      <c r="D577" s="66">
        <v>162.5529482652538</v>
      </c>
      <c r="E577" s="68"/>
      <c r="F577" s="100" t="s">
        <v>3768</v>
      </c>
      <c r="G577" s="65"/>
      <c r="H577" s="69" t="s">
        <v>624</v>
      </c>
      <c r="I577" s="70"/>
      <c r="J577" s="70"/>
      <c r="K577" s="69" t="s">
        <v>11782</v>
      </c>
      <c r="L577" s="73">
        <v>1</v>
      </c>
      <c r="M577" s="74">
        <v>3562.53173828125</v>
      </c>
      <c r="N577" s="74">
        <v>868.92303466796875</v>
      </c>
      <c r="O577" s="75"/>
      <c r="P577" s="76"/>
      <c r="Q577" s="76"/>
      <c r="R577" s="86"/>
      <c r="S577" s="48">
        <v>2</v>
      </c>
      <c r="T577" s="48">
        <v>1</v>
      </c>
      <c r="U577" s="49">
        <v>0</v>
      </c>
      <c r="V577" s="49">
        <v>5.4199999999999995E-4</v>
      </c>
      <c r="W577" s="49">
        <v>2.9E-5</v>
      </c>
      <c r="X577" s="49">
        <v>0.74245899999999998</v>
      </c>
      <c r="Y577" s="49">
        <v>0</v>
      </c>
      <c r="Z577" s="49">
        <v>0</v>
      </c>
      <c r="AA577" s="71">
        <v>577</v>
      </c>
      <c r="AB577" s="71"/>
      <c r="AC577" s="72"/>
      <c r="AD577" s="78" t="s">
        <v>7072</v>
      </c>
      <c r="AE577" s="78">
        <v>920</v>
      </c>
      <c r="AF577" s="78">
        <v>1762</v>
      </c>
      <c r="AG577" s="78">
        <v>369856</v>
      </c>
      <c r="AH577" s="78">
        <v>2550</v>
      </c>
      <c r="AI577" s="78">
        <v>-25200</v>
      </c>
      <c r="AJ577" s="78" t="s">
        <v>7792</v>
      </c>
      <c r="AK577" s="78" t="s">
        <v>8322</v>
      </c>
      <c r="AL577" s="82" t="s">
        <v>8848</v>
      </c>
      <c r="AM577" s="78" t="s">
        <v>9004</v>
      </c>
      <c r="AN577" s="80">
        <v>40638.002384259256</v>
      </c>
      <c r="AO577" s="82" t="s">
        <v>9540</v>
      </c>
      <c r="AP577" s="78" t="b">
        <v>0</v>
      </c>
      <c r="AQ577" s="78" t="b">
        <v>0</v>
      </c>
      <c r="AR577" s="78" t="b">
        <v>0</v>
      </c>
      <c r="AS577" s="78" t="s">
        <v>6304</v>
      </c>
      <c r="AT577" s="78">
        <v>1092</v>
      </c>
      <c r="AU577" s="82" t="s">
        <v>9813</v>
      </c>
      <c r="AV577" s="78" t="b">
        <v>0</v>
      </c>
      <c r="AW577" s="78" t="s">
        <v>10419</v>
      </c>
      <c r="AX577" s="82" t="s">
        <v>10994</v>
      </c>
      <c r="AY577" s="78" t="s">
        <v>66</v>
      </c>
      <c r="AZ577" s="78" t="str">
        <f>REPLACE(INDEX(GroupVertices[Group], MATCH(Vertices[[#This Row],[Vertex]],GroupVertices[Vertex],0)),1,1,"")</f>
        <v>5</v>
      </c>
      <c r="BA577" s="48" t="s">
        <v>12913</v>
      </c>
      <c r="BB577" s="48" t="s">
        <v>12913</v>
      </c>
      <c r="BC577" s="48" t="s">
        <v>12985</v>
      </c>
      <c r="BD577" s="48" t="s">
        <v>12985</v>
      </c>
      <c r="BE577" s="48" t="s">
        <v>13080</v>
      </c>
      <c r="BF577" s="48" t="s">
        <v>13162</v>
      </c>
      <c r="BG577" s="120" t="s">
        <v>13504</v>
      </c>
      <c r="BH577" s="120" t="s">
        <v>13684</v>
      </c>
      <c r="BI577" s="120" t="s">
        <v>14023</v>
      </c>
      <c r="BJ577" s="120" t="s">
        <v>14023</v>
      </c>
      <c r="BK577" s="120">
        <v>2</v>
      </c>
      <c r="BL577" s="123">
        <v>4</v>
      </c>
      <c r="BM577" s="120">
        <v>0</v>
      </c>
      <c r="BN577" s="123">
        <v>0</v>
      </c>
      <c r="BO577" s="120">
        <v>0</v>
      </c>
      <c r="BP577" s="123">
        <v>0</v>
      </c>
      <c r="BQ577" s="120">
        <v>48</v>
      </c>
      <c r="BR577" s="123">
        <v>96</v>
      </c>
      <c r="BS577" s="120">
        <v>50</v>
      </c>
      <c r="BT577" s="2"/>
      <c r="BU577" s="3"/>
      <c r="BV577" s="3"/>
      <c r="BW577" s="3"/>
      <c r="BX577" s="3"/>
    </row>
    <row r="578" spans="1:76" x14ac:dyDescent="0.25">
      <c r="A578" s="64" t="s">
        <v>625</v>
      </c>
      <c r="B578" s="65"/>
      <c r="C578" s="65" t="s">
        <v>64</v>
      </c>
      <c r="D578" s="66">
        <v>166.96241255304113</v>
      </c>
      <c r="E578" s="68"/>
      <c r="F578" s="100" t="s">
        <v>3769</v>
      </c>
      <c r="G578" s="65"/>
      <c r="H578" s="69" t="s">
        <v>625</v>
      </c>
      <c r="I578" s="70"/>
      <c r="J578" s="70"/>
      <c r="K578" s="69" t="s">
        <v>11783</v>
      </c>
      <c r="L578" s="73">
        <v>1311.9439853295273</v>
      </c>
      <c r="M578" s="74">
        <v>3463.35693359375</v>
      </c>
      <c r="N578" s="74">
        <v>986.364501953125</v>
      </c>
      <c r="O578" s="75"/>
      <c r="P578" s="76"/>
      <c r="Q578" s="76"/>
      <c r="R578" s="86"/>
      <c r="S578" s="48">
        <v>0</v>
      </c>
      <c r="T578" s="48">
        <v>4</v>
      </c>
      <c r="U578" s="49">
        <v>7885.8624650000002</v>
      </c>
      <c r="V578" s="49">
        <v>6.6500000000000001E-4</v>
      </c>
      <c r="W578" s="49">
        <v>2.8299999999999999E-4</v>
      </c>
      <c r="X578" s="49">
        <v>1.3031250000000001</v>
      </c>
      <c r="Y578" s="49">
        <v>0</v>
      </c>
      <c r="Z578" s="49">
        <v>0</v>
      </c>
      <c r="AA578" s="71">
        <v>578</v>
      </c>
      <c r="AB578" s="71"/>
      <c r="AC578" s="72"/>
      <c r="AD578" s="78" t="s">
        <v>7073</v>
      </c>
      <c r="AE578" s="78">
        <v>500</v>
      </c>
      <c r="AF578" s="78">
        <v>15813</v>
      </c>
      <c r="AG578" s="78">
        <v>46309</v>
      </c>
      <c r="AH578" s="78">
        <v>84</v>
      </c>
      <c r="AI578" s="78">
        <v>-25200</v>
      </c>
      <c r="AJ578" s="78" t="s">
        <v>7793</v>
      </c>
      <c r="AK578" s="78" t="s">
        <v>8008</v>
      </c>
      <c r="AL578" s="82" t="s">
        <v>8849</v>
      </c>
      <c r="AM578" s="78" t="s">
        <v>9004</v>
      </c>
      <c r="AN578" s="80">
        <v>42215.661412037036</v>
      </c>
      <c r="AO578" s="82" t="s">
        <v>9541</v>
      </c>
      <c r="AP578" s="78" t="b">
        <v>0</v>
      </c>
      <c r="AQ578" s="78" t="b">
        <v>0</v>
      </c>
      <c r="AR578" s="78" t="b">
        <v>0</v>
      </c>
      <c r="AS578" s="78" t="s">
        <v>6304</v>
      </c>
      <c r="AT578" s="78">
        <v>7149</v>
      </c>
      <c r="AU578" s="82" t="s">
        <v>9742</v>
      </c>
      <c r="AV578" s="78" t="b">
        <v>0</v>
      </c>
      <c r="AW578" s="78" t="s">
        <v>10419</v>
      </c>
      <c r="AX578" s="82" t="s">
        <v>10995</v>
      </c>
      <c r="AY578" s="78" t="s">
        <v>66</v>
      </c>
      <c r="AZ578" s="78" t="str">
        <f>REPLACE(INDEX(GroupVertices[Group], MATCH(Vertices[[#This Row],[Vertex]],GroupVertices[Vertex],0)),1,1,"")</f>
        <v>5</v>
      </c>
      <c r="BA578" s="48" t="s">
        <v>12914</v>
      </c>
      <c r="BB578" s="48" t="s">
        <v>12914</v>
      </c>
      <c r="BC578" s="48" t="s">
        <v>12986</v>
      </c>
      <c r="BD578" s="48" t="s">
        <v>12986</v>
      </c>
      <c r="BE578" s="48" t="s">
        <v>13081</v>
      </c>
      <c r="BF578" s="48" t="s">
        <v>13163</v>
      </c>
      <c r="BG578" s="120" t="s">
        <v>13505</v>
      </c>
      <c r="BH578" s="120" t="s">
        <v>13505</v>
      </c>
      <c r="BI578" s="120" t="s">
        <v>14024</v>
      </c>
      <c r="BJ578" s="120" t="s">
        <v>14024</v>
      </c>
      <c r="BK578" s="120">
        <v>4</v>
      </c>
      <c r="BL578" s="123">
        <v>7.2727272727272725</v>
      </c>
      <c r="BM578" s="120">
        <v>0</v>
      </c>
      <c r="BN578" s="123">
        <v>0</v>
      </c>
      <c r="BO578" s="120">
        <v>0</v>
      </c>
      <c r="BP578" s="123">
        <v>0</v>
      </c>
      <c r="BQ578" s="120">
        <v>51</v>
      </c>
      <c r="BR578" s="123">
        <v>92.727272727272734</v>
      </c>
      <c r="BS578" s="120">
        <v>55</v>
      </c>
      <c r="BT578" s="2"/>
      <c r="BU578" s="3"/>
      <c r="BV578" s="3"/>
      <c r="BW578" s="3"/>
      <c r="BX578" s="3"/>
    </row>
    <row r="579" spans="1:76" x14ac:dyDescent="0.25">
      <c r="A579" s="64" t="s">
        <v>626</v>
      </c>
      <c r="B579" s="65"/>
      <c r="C579" s="65" t="s">
        <v>64</v>
      </c>
      <c r="D579" s="66">
        <v>164.05143178772084</v>
      </c>
      <c r="E579" s="68"/>
      <c r="F579" s="100" t="s">
        <v>3770</v>
      </c>
      <c r="G579" s="65"/>
      <c r="H579" s="69" t="s">
        <v>626</v>
      </c>
      <c r="I579" s="70"/>
      <c r="J579" s="70"/>
      <c r="K579" s="69" t="s">
        <v>11784</v>
      </c>
      <c r="L579" s="73">
        <v>1</v>
      </c>
      <c r="M579" s="74">
        <v>5213.58203125</v>
      </c>
      <c r="N579" s="74">
        <v>3290.32275390625</v>
      </c>
      <c r="O579" s="75"/>
      <c r="P579" s="76"/>
      <c r="Q579" s="76"/>
      <c r="R579" s="86"/>
      <c r="S579" s="48">
        <v>0</v>
      </c>
      <c r="T579" s="48">
        <v>1</v>
      </c>
      <c r="U579" s="49">
        <v>0</v>
      </c>
      <c r="V579" s="49">
        <v>2.1277000000000001E-2</v>
      </c>
      <c r="W579" s="49">
        <v>0</v>
      </c>
      <c r="X579" s="49">
        <v>0.55066000000000004</v>
      </c>
      <c r="Y579" s="49">
        <v>0</v>
      </c>
      <c r="Z579" s="49">
        <v>0</v>
      </c>
      <c r="AA579" s="71">
        <v>579</v>
      </c>
      <c r="AB579" s="71"/>
      <c r="AC579" s="72"/>
      <c r="AD579" s="78" t="s">
        <v>7074</v>
      </c>
      <c r="AE579" s="78">
        <v>1252</v>
      </c>
      <c r="AF579" s="78">
        <v>6537</v>
      </c>
      <c r="AG579" s="78">
        <v>46010</v>
      </c>
      <c r="AH579" s="78">
        <v>4630</v>
      </c>
      <c r="AI579" s="78">
        <v>-25200</v>
      </c>
      <c r="AJ579" s="78" t="s">
        <v>7794</v>
      </c>
      <c r="AK579" s="78" t="s">
        <v>8323</v>
      </c>
      <c r="AL579" s="82" t="s">
        <v>8850</v>
      </c>
      <c r="AM579" s="78" t="s">
        <v>9004</v>
      </c>
      <c r="AN579" s="80">
        <v>41272.443599537037</v>
      </c>
      <c r="AO579" s="82" t="s">
        <v>9542</v>
      </c>
      <c r="AP579" s="78" t="b">
        <v>0</v>
      </c>
      <c r="AQ579" s="78" t="b">
        <v>0</v>
      </c>
      <c r="AR579" s="78" t="b">
        <v>0</v>
      </c>
      <c r="AS579" s="78" t="s">
        <v>6304</v>
      </c>
      <c r="AT579" s="78">
        <v>113</v>
      </c>
      <c r="AU579" s="82" t="s">
        <v>9742</v>
      </c>
      <c r="AV579" s="78" t="b">
        <v>0</v>
      </c>
      <c r="AW579" s="78" t="s">
        <v>10419</v>
      </c>
      <c r="AX579" s="82" t="s">
        <v>10996</v>
      </c>
      <c r="AY579" s="78" t="s">
        <v>66</v>
      </c>
      <c r="AZ579" s="78" t="str">
        <f>REPLACE(INDEX(GroupVertices[Group], MATCH(Vertices[[#This Row],[Vertex]],GroupVertices[Vertex],0)),1,1,"")</f>
        <v>7</v>
      </c>
      <c r="BA579" s="48" t="s">
        <v>2243</v>
      </c>
      <c r="BB579" s="48" t="s">
        <v>2243</v>
      </c>
      <c r="BC579" s="48" t="s">
        <v>2518</v>
      </c>
      <c r="BD579" s="48" t="s">
        <v>2518</v>
      </c>
      <c r="BE579" s="48" t="s">
        <v>2882</v>
      </c>
      <c r="BF579" s="48" t="s">
        <v>2882</v>
      </c>
      <c r="BG579" s="120" t="s">
        <v>13489</v>
      </c>
      <c r="BH579" s="120" t="s">
        <v>13489</v>
      </c>
      <c r="BI579" s="120" t="s">
        <v>14009</v>
      </c>
      <c r="BJ579" s="120" t="s">
        <v>14009</v>
      </c>
      <c r="BK579" s="120">
        <v>0</v>
      </c>
      <c r="BL579" s="123">
        <v>0</v>
      </c>
      <c r="BM579" s="120">
        <v>0</v>
      </c>
      <c r="BN579" s="123">
        <v>0</v>
      </c>
      <c r="BO579" s="120">
        <v>0</v>
      </c>
      <c r="BP579" s="123">
        <v>0</v>
      </c>
      <c r="BQ579" s="120">
        <v>13</v>
      </c>
      <c r="BR579" s="123">
        <v>100</v>
      </c>
      <c r="BS579" s="120">
        <v>13</v>
      </c>
      <c r="BT579" s="2"/>
      <c r="BU579" s="3"/>
      <c r="BV579" s="3"/>
      <c r="BW579" s="3"/>
      <c r="BX579" s="3"/>
    </row>
    <row r="580" spans="1:76" x14ac:dyDescent="0.25">
      <c r="A580" s="64" t="s">
        <v>916</v>
      </c>
      <c r="B580" s="65"/>
      <c r="C580" s="65" t="s">
        <v>64</v>
      </c>
      <c r="D580" s="66">
        <v>166.66867840078373</v>
      </c>
      <c r="E580" s="68"/>
      <c r="F580" s="100" t="s">
        <v>10304</v>
      </c>
      <c r="G580" s="65"/>
      <c r="H580" s="69" t="s">
        <v>916</v>
      </c>
      <c r="I580" s="70"/>
      <c r="J580" s="70"/>
      <c r="K580" s="69" t="s">
        <v>11785</v>
      </c>
      <c r="L580" s="73">
        <v>1</v>
      </c>
      <c r="M580" s="74">
        <v>6326.81884765625</v>
      </c>
      <c r="N580" s="74">
        <v>9163.6015625</v>
      </c>
      <c r="O580" s="75"/>
      <c r="P580" s="76"/>
      <c r="Q580" s="76"/>
      <c r="R580" s="86"/>
      <c r="S580" s="48">
        <v>1</v>
      </c>
      <c r="T580" s="48">
        <v>0</v>
      </c>
      <c r="U580" s="49">
        <v>0</v>
      </c>
      <c r="V580" s="49">
        <v>5.8799999999999998E-4</v>
      </c>
      <c r="W580" s="49">
        <v>5.9400000000000002E-4</v>
      </c>
      <c r="X580" s="49">
        <v>0.42508400000000002</v>
      </c>
      <c r="Y580" s="49">
        <v>0</v>
      </c>
      <c r="Z580" s="49">
        <v>0</v>
      </c>
      <c r="AA580" s="71">
        <v>580</v>
      </c>
      <c r="AB580" s="71"/>
      <c r="AC580" s="72"/>
      <c r="AD580" s="78" t="s">
        <v>7075</v>
      </c>
      <c r="AE580" s="78">
        <v>16337</v>
      </c>
      <c r="AF580" s="78">
        <v>14877</v>
      </c>
      <c r="AG580" s="78">
        <v>92393</v>
      </c>
      <c r="AH580" s="78">
        <v>18908</v>
      </c>
      <c r="AI580" s="78">
        <v>0</v>
      </c>
      <c r="AJ580" s="78" t="s">
        <v>7795</v>
      </c>
      <c r="AK580" s="78" t="s">
        <v>8324</v>
      </c>
      <c r="AL580" s="82" t="s">
        <v>8851</v>
      </c>
      <c r="AM580" s="78" t="s">
        <v>7997</v>
      </c>
      <c r="AN580" s="80">
        <v>40192.412974537037</v>
      </c>
      <c r="AO580" s="82" t="s">
        <v>9543</v>
      </c>
      <c r="AP580" s="78" t="b">
        <v>0</v>
      </c>
      <c r="AQ580" s="78" t="b">
        <v>0</v>
      </c>
      <c r="AR580" s="78" t="b">
        <v>1</v>
      </c>
      <c r="AS580" s="78" t="s">
        <v>6304</v>
      </c>
      <c r="AT580" s="78">
        <v>735</v>
      </c>
      <c r="AU580" s="82" t="s">
        <v>9952</v>
      </c>
      <c r="AV580" s="78" t="b">
        <v>0</v>
      </c>
      <c r="AW580" s="78" t="s">
        <v>10419</v>
      </c>
      <c r="AX580" s="82" t="s">
        <v>10997</v>
      </c>
      <c r="AY580" s="78" t="s">
        <v>65</v>
      </c>
      <c r="AZ580" s="78" t="str">
        <f>REPLACE(INDEX(GroupVertices[Group], MATCH(Vertices[[#This Row],[Vertex]],GroupVertices[Vertex],0)),1,1,"")</f>
        <v>10</v>
      </c>
      <c r="BA580" s="48"/>
      <c r="BB580" s="48"/>
      <c r="BC580" s="48"/>
      <c r="BD580" s="48"/>
      <c r="BE580" s="48"/>
      <c r="BF580" s="48"/>
      <c r="BG580" s="48"/>
      <c r="BH580" s="48"/>
      <c r="BI580" s="48"/>
      <c r="BJ580" s="48"/>
      <c r="BK580" s="48"/>
      <c r="BL580" s="49"/>
      <c r="BM580" s="48"/>
      <c r="BN580" s="49"/>
      <c r="BO580" s="48"/>
      <c r="BP580" s="49"/>
      <c r="BQ580" s="48"/>
      <c r="BR580" s="49"/>
      <c r="BS580" s="48"/>
      <c r="BT580" s="2"/>
      <c r="BU580" s="3"/>
      <c r="BV580" s="3"/>
      <c r="BW580" s="3"/>
      <c r="BX580" s="3"/>
    </row>
    <row r="581" spans="1:76" x14ac:dyDescent="0.25">
      <c r="A581" s="64" t="s">
        <v>917</v>
      </c>
      <c r="B581" s="65"/>
      <c r="C581" s="65" t="s">
        <v>64</v>
      </c>
      <c r="D581" s="66">
        <v>163.59796399924653</v>
      </c>
      <c r="E581" s="68"/>
      <c r="F581" s="100" t="s">
        <v>10305</v>
      </c>
      <c r="G581" s="65"/>
      <c r="H581" s="69" t="s">
        <v>917</v>
      </c>
      <c r="I581" s="70"/>
      <c r="J581" s="70"/>
      <c r="K581" s="69" t="s">
        <v>11786</v>
      </c>
      <c r="L581" s="73">
        <v>1</v>
      </c>
      <c r="M581" s="74">
        <v>289.8824462890625</v>
      </c>
      <c r="N581" s="74">
        <v>2921.45849609375</v>
      </c>
      <c r="O581" s="75"/>
      <c r="P581" s="76"/>
      <c r="Q581" s="76"/>
      <c r="R581" s="86"/>
      <c r="S581" s="48">
        <v>1</v>
      </c>
      <c r="T581" s="48">
        <v>0</v>
      </c>
      <c r="U581" s="49">
        <v>0</v>
      </c>
      <c r="V581" s="49">
        <v>7.0500000000000001E-4</v>
      </c>
      <c r="W581" s="49">
        <v>2.8140000000000001E-3</v>
      </c>
      <c r="X581" s="49">
        <v>0.36288300000000001</v>
      </c>
      <c r="Y581" s="49">
        <v>0</v>
      </c>
      <c r="Z581" s="49">
        <v>0</v>
      </c>
      <c r="AA581" s="71">
        <v>581</v>
      </c>
      <c r="AB581" s="71"/>
      <c r="AC581" s="72"/>
      <c r="AD581" s="78" t="s">
        <v>7076</v>
      </c>
      <c r="AE581" s="78">
        <v>3649</v>
      </c>
      <c r="AF581" s="78">
        <v>5092</v>
      </c>
      <c r="AG581" s="78">
        <v>17848</v>
      </c>
      <c r="AH581" s="78">
        <v>2222</v>
      </c>
      <c r="AI581" s="78">
        <v>0</v>
      </c>
      <c r="AJ581" s="78" t="s">
        <v>7796</v>
      </c>
      <c r="AK581" s="78" t="s">
        <v>7997</v>
      </c>
      <c r="AL581" s="82" t="s">
        <v>8852</v>
      </c>
      <c r="AM581" s="78" t="s">
        <v>7997</v>
      </c>
      <c r="AN581" s="80">
        <v>41276.071643518517</v>
      </c>
      <c r="AO581" s="82" t="s">
        <v>9544</v>
      </c>
      <c r="AP581" s="78" t="b">
        <v>0</v>
      </c>
      <c r="AQ581" s="78" t="b">
        <v>0</v>
      </c>
      <c r="AR581" s="78" t="b">
        <v>0</v>
      </c>
      <c r="AS581" s="78" t="s">
        <v>6304</v>
      </c>
      <c r="AT581" s="78">
        <v>318</v>
      </c>
      <c r="AU581" s="82" t="s">
        <v>9953</v>
      </c>
      <c r="AV581" s="78" t="b">
        <v>0</v>
      </c>
      <c r="AW581" s="78" t="s">
        <v>10419</v>
      </c>
      <c r="AX581" s="82" t="s">
        <v>10998</v>
      </c>
      <c r="AY581" s="78" t="s">
        <v>65</v>
      </c>
      <c r="AZ581" s="78" t="str">
        <f>REPLACE(INDEX(GroupVertices[Group], MATCH(Vertices[[#This Row],[Vertex]],GroupVertices[Vertex],0)),1,1,"")</f>
        <v>2</v>
      </c>
      <c r="BA581" s="48"/>
      <c r="BB581" s="48"/>
      <c r="BC581" s="48"/>
      <c r="BD581" s="48"/>
      <c r="BE581" s="48"/>
      <c r="BF581" s="48"/>
      <c r="BG581" s="48"/>
      <c r="BH581" s="48"/>
      <c r="BI581" s="48"/>
      <c r="BJ581" s="48"/>
      <c r="BK581" s="48"/>
      <c r="BL581" s="49"/>
      <c r="BM581" s="48"/>
      <c r="BN581" s="49"/>
      <c r="BO581" s="48"/>
      <c r="BP581" s="49"/>
      <c r="BQ581" s="48"/>
      <c r="BR581" s="49"/>
      <c r="BS581" s="48"/>
      <c r="BT581" s="2"/>
      <c r="BU581" s="3"/>
      <c r="BV581" s="3"/>
      <c r="BW581" s="3"/>
      <c r="BX581" s="3"/>
    </row>
    <row r="582" spans="1:76" x14ac:dyDescent="0.25">
      <c r="A582" s="64" t="s">
        <v>918</v>
      </c>
      <c r="B582" s="65"/>
      <c r="C582" s="65" t="s">
        <v>64</v>
      </c>
      <c r="D582" s="66">
        <v>163.95540331486748</v>
      </c>
      <c r="E582" s="68"/>
      <c r="F582" s="100" t="s">
        <v>10306</v>
      </c>
      <c r="G582" s="65"/>
      <c r="H582" s="69" t="s">
        <v>918</v>
      </c>
      <c r="I582" s="70"/>
      <c r="J582" s="70"/>
      <c r="K582" s="69" t="s">
        <v>11787</v>
      </c>
      <c r="L582" s="73">
        <v>1</v>
      </c>
      <c r="M582" s="74">
        <v>281.24935913085937</v>
      </c>
      <c r="N582" s="74">
        <v>2766.839599609375</v>
      </c>
      <c r="O582" s="75"/>
      <c r="P582" s="76"/>
      <c r="Q582" s="76"/>
      <c r="R582" s="86"/>
      <c r="S582" s="48">
        <v>1</v>
      </c>
      <c r="T582" s="48">
        <v>0</v>
      </c>
      <c r="U582" s="49">
        <v>0</v>
      </c>
      <c r="V582" s="49">
        <v>7.0500000000000001E-4</v>
      </c>
      <c r="W582" s="49">
        <v>2.8140000000000001E-3</v>
      </c>
      <c r="X582" s="49">
        <v>0.36288300000000001</v>
      </c>
      <c r="Y582" s="49">
        <v>0</v>
      </c>
      <c r="Z582" s="49">
        <v>0</v>
      </c>
      <c r="AA582" s="71">
        <v>582</v>
      </c>
      <c r="AB582" s="71"/>
      <c r="AC582" s="72"/>
      <c r="AD582" s="78" t="s">
        <v>7077</v>
      </c>
      <c r="AE582" s="78">
        <v>2174</v>
      </c>
      <c r="AF582" s="78">
        <v>6231</v>
      </c>
      <c r="AG582" s="78">
        <v>16892</v>
      </c>
      <c r="AH582" s="78">
        <v>342</v>
      </c>
      <c r="AI582" s="78">
        <v>-18000</v>
      </c>
      <c r="AJ582" s="78" t="s">
        <v>7797</v>
      </c>
      <c r="AK582" s="78" t="s">
        <v>8325</v>
      </c>
      <c r="AL582" s="82" t="s">
        <v>8853</v>
      </c>
      <c r="AM582" s="78" t="s">
        <v>9007</v>
      </c>
      <c r="AN582" s="80">
        <v>39694.705289351848</v>
      </c>
      <c r="AO582" s="78"/>
      <c r="AP582" s="78" t="b">
        <v>0</v>
      </c>
      <c r="AQ582" s="78" t="b">
        <v>0</v>
      </c>
      <c r="AR582" s="78" t="b">
        <v>0</v>
      </c>
      <c r="AS582" s="78" t="s">
        <v>6304</v>
      </c>
      <c r="AT582" s="78">
        <v>405</v>
      </c>
      <c r="AU582" s="82" t="s">
        <v>9954</v>
      </c>
      <c r="AV582" s="78" t="b">
        <v>0</v>
      </c>
      <c r="AW582" s="78" t="s">
        <v>10419</v>
      </c>
      <c r="AX582" s="82" t="s">
        <v>10999</v>
      </c>
      <c r="AY582" s="78" t="s">
        <v>65</v>
      </c>
      <c r="AZ582" s="78" t="str">
        <f>REPLACE(INDEX(GroupVertices[Group], MATCH(Vertices[[#This Row],[Vertex]],GroupVertices[Vertex],0)),1,1,"")</f>
        <v>2</v>
      </c>
      <c r="BA582" s="48"/>
      <c r="BB582" s="48"/>
      <c r="BC582" s="48"/>
      <c r="BD582" s="48"/>
      <c r="BE582" s="48"/>
      <c r="BF582" s="48"/>
      <c r="BG582" s="48"/>
      <c r="BH582" s="48"/>
      <c r="BI582" s="48"/>
      <c r="BJ582" s="48"/>
      <c r="BK582" s="48"/>
      <c r="BL582" s="49"/>
      <c r="BM582" s="48"/>
      <c r="BN582" s="49"/>
      <c r="BO582" s="48"/>
      <c r="BP582" s="49"/>
      <c r="BQ582" s="48"/>
      <c r="BR582" s="49"/>
      <c r="BS582" s="48"/>
      <c r="BT582" s="2"/>
      <c r="BU582" s="3"/>
      <c r="BV582" s="3"/>
      <c r="BW582" s="3"/>
      <c r="BX582" s="3"/>
    </row>
    <row r="583" spans="1:76" x14ac:dyDescent="0.25">
      <c r="A583" s="64" t="s">
        <v>919</v>
      </c>
      <c r="B583" s="65"/>
      <c r="C583" s="65" t="s">
        <v>64</v>
      </c>
      <c r="D583" s="66">
        <v>163.76397400623819</v>
      </c>
      <c r="E583" s="68"/>
      <c r="F583" s="100" t="s">
        <v>10307</v>
      </c>
      <c r="G583" s="65"/>
      <c r="H583" s="69" t="s">
        <v>919</v>
      </c>
      <c r="I583" s="70"/>
      <c r="J583" s="70"/>
      <c r="K583" s="69" t="s">
        <v>11788</v>
      </c>
      <c r="L583" s="73">
        <v>1</v>
      </c>
      <c r="M583" s="74">
        <v>269.623046875</v>
      </c>
      <c r="N583" s="74">
        <v>2604.869384765625</v>
      </c>
      <c r="O583" s="75"/>
      <c r="P583" s="76"/>
      <c r="Q583" s="76"/>
      <c r="R583" s="86"/>
      <c r="S583" s="48">
        <v>1</v>
      </c>
      <c r="T583" s="48">
        <v>0</v>
      </c>
      <c r="U583" s="49">
        <v>0</v>
      </c>
      <c r="V583" s="49">
        <v>7.0500000000000001E-4</v>
      </c>
      <c r="W583" s="49">
        <v>2.8140000000000001E-3</v>
      </c>
      <c r="X583" s="49">
        <v>0.36288300000000001</v>
      </c>
      <c r="Y583" s="49">
        <v>0</v>
      </c>
      <c r="Z583" s="49">
        <v>0</v>
      </c>
      <c r="AA583" s="71">
        <v>583</v>
      </c>
      <c r="AB583" s="71"/>
      <c r="AC583" s="72"/>
      <c r="AD583" s="78" t="s">
        <v>7078</v>
      </c>
      <c r="AE583" s="78">
        <v>5023</v>
      </c>
      <c r="AF583" s="78">
        <v>5621</v>
      </c>
      <c r="AG583" s="78">
        <v>36188</v>
      </c>
      <c r="AH583" s="78">
        <v>2923</v>
      </c>
      <c r="AI583" s="78">
        <v>0</v>
      </c>
      <c r="AJ583" s="78" t="s">
        <v>7798</v>
      </c>
      <c r="AK583" s="78" t="s">
        <v>8326</v>
      </c>
      <c r="AL583" s="82" t="s">
        <v>8854</v>
      </c>
      <c r="AM583" s="78" t="s">
        <v>8192</v>
      </c>
      <c r="AN583" s="80">
        <v>39640.932002314818</v>
      </c>
      <c r="AO583" s="82" t="s">
        <v>9545</v>
      </c>
      <c r="AP583" s="78" t="b">
        <v>0</v>
      </c>
      <c r="AQ583" s="78" t="b">
        <v>0</v>
      </c>
      <c r="AR583" s="78" t="b">
        <v>0</v>
      </c>
      <c r="AS583" s="78" t="s">
        <v>6304</v>
      </c>
      <c r="AT583" s="78">
        <v>128</v>
      </c>
      <c r="AU583" s="82" t="s">
        <v>9955</v>
      </c>
      <c r="AV583" s="78" t="b">
        <v>0</v>
      </c>
      <c r="AW583" s="78" t="s">
        <v>10419</v>
      </c>
      <c r="AX583" s="82" t="s">
        <v>11000</v>
      </c>
      <c r="AY583" s="78" t="s">
        <v>65</v>
      </c>
      <c r="AZ583" s="78" t="str">
        <f>REPLACE(INDEX(GroupVertices[Group], MATCH(Vertices[[#This Row],[Vertex]],GroupVertices[Vertex],0)),1,1,"")</f>
        <v>2</v>
      </c>
      <c r="BA583" s="48"/>
      <c r="BB583" s="48"/>
      <c r="BC583" s="48"/>
      <c r="BD583" s="48"/>
      <c r="BE583" s="48"/>
      <c r="BF583" s="48"/>
      <c r="BG583" s="48"/>
      <c r="BH583" s="48"/>
      <c r="BI583" s="48"/>
      <c r="BJ583" s="48"/>
      <c r="BK583" s="48"/>
      <c r="BL583" s="49"/>
      <c r="BM583" s="48"/>
      <c r="BN583" s="49"/>
      <c r="BO583" s="48"/>
      <c r="BP583" s="49"/>
      <c r="BQ583" s="48"/>
      <c r="BR583" s="49"/>
      <c r="BS583" s="48"/>
      <c r="BT583" s="2"/>
      <c r="BU583" s="3"/>
      <c r="BV583" s="3"/>
      <c r="BW583" s="3"/>
      <c r="BX583" s="3"/>
    </row>
    <row r="584" spans="1:76" x14ac:dyDescent="0.25">
      <c r="A584" s="64" t="s">
        <v>629</v>
      </c>
      <c r="B584" s="65"/>
      <c r="C584" s="65" t="s">
        <v>64</v>
      </c>
      <c r="D584" s="66">
        <v>179.25405707827451</v>
      </c>
      <c r="E584" s="68"/>
      <c r="F584" s="100" t="s">
        <v>3772</v>
      </c>
      <c r="G584" s="65"/>
      <c r="H584" s="69" t="s">
        <v>629</v>
      </c>
      <c r="I584" s="70"/>
      <c r="J584" s="70"/>
      <c r="K584" s="69" t="s">
        <v>11789</v>
      </c>
      <c r="L584" s="73">
        <v>2.6623977290346099</v>
      </c>
      <c r="M584" s="74">
        <v>498.431396484375</v>
      </c>
      <c r="N584" s="74">
        <v>3566.14599609375</v>
      </c>
      <c r="O584" s="75"/>
      <c r="P584" s="76"/>
      <c r="Q584" s="76"/>
      <c r="R584" s="86"/>
      <c r="S584" s="48">
        <v>1</v>
      </c>
      <c r="T584" s="48">
        <v>6</v>
      </c>
      <c r="U584" s="49">
        <v>10</v>
      </c>
      <c r="V584" s="49">
        <v>7.0799999999999997E-4</v>
      </c>
      <c r="W584" s="49">
        <v>4.359E-3</v>
      </c>
      <c r="X584" s="49">
        <v>1.5924419999999999</v>
      </c>
      <c r="Y584" s="49">
        <v>0.16666666666666666</v>
      </c>
      <c r="Z584" s="49">
        <v>0.16666666666666666</v>
      </c>
      <c r="AA584" s="71">
        <v>584</v>
      </c>
      <c r="AB584" s="71"/>
      <c r="AC584" s="72"/>
      <c r="AD584" s="78" t="s">
        <v>7079</v>
      </c>
      <c r="AE584" s="78">
        <v>45672</v>
      </c>
      <c r="AF584" s="78">
        <v>54981</v>
      </c>
      <c r="AG584" s="78">
        <v>268135</v>
      </c>
      <c r="AH584" s="78">
        <v>25725</v>
      </c>
      <c r="AI584" s="78">
        <v>-14400</v>
      </c>
      <c r="AJ584" s="78" t="s">
        <v>7799</v>
      </c>
      <c r="AK584" s="78" t="s">
        <v>8327</v>
      </c>
      <c r="AL584" s="82" t="s">
        <v>8855</v>
      </c>
      <c r="AM584" s="78" t="s">
        <v>9005</v>
      </c>
      <c r="AN584" s="80">
        <v>39581.840694444443</v>
      </c>
      <c r="AO584" s="82" t="s">
        <v>9546</v>
      </c>
      <c r="AP584" s="78" t="b">
        <v>0</v>
      </c>
      <c r="AQ584" s="78" t="b">
        <v>0</v>
      </c>
      <c r="AR584" s="78" t="b">
        <v>0</v>
      </c>
      <c r="AS584" s="78" t="s">
        <v>6304</v>
      </c>
      <c r="AT584" s="78">
        <v>4930</v>
      </c>
      <c r="AU584" s="82" t="s">
        <v>9956</v>
      </c>
      <c r="AV584" s="78" t="b">
        <v>0</v>
      </c>
      <c r="AW584" s="78" t="s">
        <v>10419</v>
      </c>
      <c r="AX584" s="82" t="s">
        <v>11001</v>
      </c>
      <c r="AY584" s="78" t="s">
        <v>66</v>
      </c>
      <c r="AZ584" s="78" t="str">
        <f>REPLACE(INDEX(GroupVertices[Group], MATCH(Vertices[[#This Row],[Vertex]],GroupVertices[Vertex],0)),1,1,"")</f>
        <v>2</v>
      </c>
      <c r="BA584" s="48"/>
      <c r="BB584" s="48"/>
      <c r="BC584" s="48"/>
      <c r="BD584" s="48"/>
      <c r="BE584" s="48" t="s">
        <v>2909</v>
      </c>
      <c r="BF584" s="48" t="s">
        <v>2909</v>
      </c>
      <c r="BG584" s="120" t="s">
        <v>13506</v>
      </c>
      <c r="BH584" s="120" t="s">
        <v>13506</v>
      </c>
      <c r="BI584" s="120" t="s">
        <v>14025</v>
      </c>
      <c r="BJ584" s="120" t="s">
        <v>14025</v>
      </c>
      <c r="BK584" s="120">
        <v>0</v>
      </c>
      <c r="BL584" s="123">
        <v>0</v>
      </c>
      <c r="BM584" s="120">
        <v>0</v>
      </c>
      <c r="BN584" s="123">
        <v>0</v>
      </c>
      <c r="BO584" s="120">
        <v>0</v>
      </c>
      <c r="BP584" s="123">
        <v>0</v>
      </c>
      <c r="BQ584" s="120">
        <v>13</v>
      </c>
      <c r="BR584" s="123">
        <v>100</v>
      </c>
      <c r="BS584" s="120">
        <v>13</v>
      </c>
      <c r="BT584" s="2"/>
      <c r="BU584" s="3"/>
      <c r="BV584" s="3"/>
      <c r="BW584" s="3"/>
      <c r="BX584" s="3"/>
    </row>
    <row r="585" spans="1:76" x14ac:dyDescent="0.25">
      <c r="A585" s="64" t="s">
        <v>920</v>
      </c>
      <c r="B585" s="65"/>
      <c r="C585" s="65" t="s">
        <v>64</v>
      </c>
      <c r="D585" s="66">
        <v>574.48967750464078</v>
      </c>
      <c r="E585" s="68"/>
      <c r="F585" s="100" t="s">
        <v>10308</v>
      </c>
      <c r="G585" s="65"/>
      <c r="H585" s="69" t="s">
        <v>920</v>
      </c>
      <c r="I585" s="70"/>
      <c r="J585" s="70"/>
      <c r="K585" s="69" t="s">
        <v>11790</v>
      </c>
      <c r="L585" s="73">
        <v>1</v>
      </c>
      <c r="M585" s="74">
        <v>345.9774169921875</v>
      </c>
      <c r="N585" s="74">
        <v>3087.2099609375</v>
      </c>
      <c r="O585" s="75"/>
      <c r="P585" s="76"/>
      <c r="Q585" s="76"/>
      <c r="R585" s="86"/>
      <c r="S585" s="48">
        <v>2</v>
      </c>
      <c r="T585" s="48">
        <v>0</v>
      </c>
      <c r="U585" s="49">
        <v>0</v>
      </c>
      <c r="V585" s="49">
        <v>7.0600000000000003E-4</v>
      </c>
      <c r="W585" s="49">
        <v>3.2200000000000002E-3</v>
      </c>
      <c r="X585" s="49">
        <v>0.58847899999999997</v>
      </c>
      <c r="Y585" s="49">
        <v>1</v>
      </c>
      <c r="Z585" s="49">
        <v>0</v>
      </c>
      <c r="AA585" s="71">
        <v>585</v>
      </c>
      <c r="AB585" s="71"/>
      <c r="AC585" s="72"/>
      <c r="AD585" s="78" t="s">
        <v>7080</v>
      </c>
      <c r="AE585" s="78">
        <v>1194938</v>
      </c>
      <c r="AF585" s="78">
        <v>1314421</v>
      </c>
      <c r="AG585" s="78">
        <v>289427</v>
      </c>
      <c r="AH585" s="78">
        <v>1128</v>
      </c>
      <c r="AI585" s="78">
        <v>-14400</v>
      </c>
      <c r="AJ585" s="78" t="s">
        <v>7800</v>
      </c>
      <c r="AK585" s="78" t="s">
        <v>8126</v>
      </c>
      <c r="AL585" s="82" t="s">
        <v>8856</v>
      </c>
      <c r="AM585" s="78" t="s">
        <v>9005</v>
      </c>
      <c r="AN585" s="80">
        <v>39702.906574074077</v>
      </c>
      <c r="AO585" s="82" t="s">
        <v>9547</v>
      </c>
      <c r="AP585" s="78" t="b">
        <v>0</v>
      </c>
      <c r="AQ585" s="78" t="b">
        <v>0</v>
      </c>
      <c r="AR585" s="78" t="b">
        <v>0</v>
      </c>
      <c r="AS585" s="78" t="s">
        <v>6304</v>
      </c>
      <c r="AT585" s="78">
        <v>18519</v>
      </c>
      <c r="AU585" s="82" t="s">
        <v>9957</v>
      </c>
      <c r="AV585" s="78" t="b">
        <v>1</v>
      </c>
      <c r="AW585" s="78" t="s">
        <v>10419</v>
      </c>
      <c r="AX585" s="82" t="s">
        <v>11002</v>
      </c>
      <c r="AY585" s="78" t="s">
        <v>65</v>
      </c>
      <c r="AZ585" s="78" t="str">
        <f>REPLACE(INDEX(GroupVertices[Group], MATCH(Vertices[[#This Row],[Vertex]],GroupVertices[Vertex],0)),1,1,"")</f>
        <v>2</v>
      </c>
      <c r="BA585" s="48"/>
      <c r="BB585" s="48"/>
      <c r="BC585" s="48"/>
      <c r="BD585" s="48"/>
      <c r="BE585" s="48"/>
      <c r="BF585" s="48"/>
      <c r="BG585" s="48"/>
      <c r="BH585" s="48"/>
      <c r="BI585" s="48"/>
      <c r="BJ585" s="48"/>
      <c r="BK585" s="48"/>
      <c r="BL585" s="49"/>
      <c r="BM585" s="48"/>
      <c r="BN585" s="49"/>
      <c r="BO585" s="48"/>
      <c r="BP585" s="49"/>
      <c r="BQ585" s="48"/>
      <c r="BR585" s="49"/>
      <c r="BS585" s="48"/>
      <c r="BT585" s="2"/>
      <c r="BU585" s="3"/>
      <c r="BV585" s="3"/>
      <c r="BW585" s="3"/>
      <c r="BX585" s="3"/>
    </row>
    <row r="586" spans="1:76" x14ac:dyDescent="0.25">
      <c r="A586" s="64" t="s">
        <v>921</v>
      </c>
      <c r="B586" s="65"/>
      <c r="C586" s="65" t="s">
        <v>64</v>
      </c>
      <c r="D586" s="66">
        <v>177.85222966573832</v>
      </c>
      <c r="E586" s="68"/>
      <c r="F586" s="100" t="s">
        <v>10309</v>
      </c>
      <c r="G586" s="65"/>
      <c r="H586" s="69" t="s">
        <v>921</v>
      </c>
      <c r="I586" s="70"/>
      <c r="J586" s="70"/>
      <c r="K586" s="69" t="s">
        <v>11791</v>
      </c>
      <c r="L586" s="73">
        <v>12.079391952843567</v>
      </c>
      <c r="M586" s="74">
        <v>597.84857177734375</v>
      </c>
      <c r="N586" s="74">
        <v>3801.4873046875</v>
      </c>
      <c r="O586" s="75"/>
      <c r="P586" s="76"/>
      <c r="Q586" s="76"/>
      <c r="R586" s="86"/>
      <c r="S586" s="48">
        <v>3</v>
      </c>
      <c r="T586" s="48">
        <v>0</v>
      </c>
      <c r="U586" s="49">
        <v>66.647058999999999</v>
      </c>
      <c r="V586" s="49">
        <v>7.4700000000000005E-4</v>
      </c>
      <c r="W586" s="49">
        <v>3.7200000000000002E-3</v>
      </c>
      <c r="X586" s="49">
        <v>0.80874900000000005</v>
      </c>
      <c r="Y586" s="49">
        <v>0.5</v>
      </c>
      <c r="Z586" s="49">
        <v>0</v>
      </c>
      <c r="AA586" s="71">
        <v>586</v>
      </c>
      <c r="AB586" s="71"/>
      <c r="AC586" s="72"/>
      <c r="AD586" s="78" t="s">
        <v>7081</v>
      </c>
      <c r="AE586" s="78">
        <v>21377</v>
      </c>
      <c r="AF586" s="78">
        <v>50514</v>
      </c>
      <c r="AG586" s="78">
        <v>48187</v>
      </c>
      <c r="AH586" s="78">
        <v>573</v>
      </c>
      <c r="AI586" s="78">
        <v>-21600</v>
      </c>
      <c r="AJ586" s="78" t="s">
        <v>7801</v>
      </c>
      <c r="AK586" s="78" t="s">
        <v>8328</v>
      </c>
      <c r="AL586" s="82" t="s">
        <v>8857</v>
      </c>
      <c r="AM586" s="78" t="s">
        <v>9007</v>
      </c>
      <c r="AN586" s="80">
        <v>39867.541666666664</v>
      </c>
      <c r="AO586" s="82" t="s">
        <v>9548</v>
      </c>
      <c r="AP586" s="78" t="b">
        <v>0</v>
      </c>
      <c r="AQ586" s="78" t="b">
        <v>0</v>
      </c>
      <c r="AR586" s="78" t="b">
        <v>1</v>
      </c>
      <c r="AS586" s="78" t="s">
        <v>6304</v>
      </c>
      <c r="AT586" s="78">
        <v>1798</v>
      </c>
      <c r="AU586" s="82" t="s">
        <v>9958</v>
      </c>
      <c r="AV586" s="78" t="b">
        <v>0</v>
      </c>
      <c r="AW586" s="78" t="s">
        <v>10419</v>
      </c>
      <c r="AX586" s="82" t="s">
        <v>11003</v>
      </c>
      <c r="AY586" s="78" t="s">
        <v>65</v>
      </c>
      <c r="AZ586" s="78" t="str">
        <f>REPLACE(INDEX(GroupVertices[Group], MATCH(Vertices[[#This Row],[Vertex]],GroupVertices[Vertex],0)),1,1,"")</f>
        <v>2</v>
      </c>
      <c r="BA586" s="48"/>
      <c r="BB586" s="48"/>
      <c r="BC586" s="48"/>
      <c r="BD586" s="48"/>
      <c r="BE586" s="48"/>
      <c r="BF586" s="48"/>
      <c r="BG586" s="48"/>
      <c r="BH586" s="48"/>
      <c r="BI586" s="48"/>
      <c r="BJ586" s="48"/>
      <c r="BK586" s="48"/>
      <c r="BL586" s="49"/>
      <c r="BM586" s="48"/>
      <c r="BN586" s="49"/>
      <c r="BO586" s="48"/>
      <c r="BP586" s="49"/>
      <c r="BQ586" s="48"/>
      <c r="BR586" s="49"/>
      <c r="BS586" s="48"/>
      <c r="BT586" s="2"/>
      <c r="BU586" s="3"/>
      <c r="BV586" s="3"/>
      <c r="BW586" s="3"/>
      <c r="BX586" s="3"/>
    </row>
    <row r="587" spans="1:76" x14ac:dyDescent="0.25">
      <c r="A587" s="64" t="s">
        <v>922</v>
      </c>
      <c r="B587" s="65"/>
      <c r="C587" s="65" t="s">
        <v>64</v>
      </c>
      <c r="D587" s="66">
        <v>166.25945902627126</v>
      </c>
      <c r="E587" s="68"/>
      <c r="F587" s="100" t="s">
        <v>10310</v>
      </c>
      <c r="G587" s="65"/>
      <c r="H587" s="69" t="s">
        <v>922</v>
      </c>
      <c r="I587" s="70"/>
      <c r="J587" s="70"/>
      <c r="K587" s="69" t="s">
        <v>11792</v>
      </c>
      <c r="L587" s="73">
        <v>1</v>
      </c>
      <c r="M587" s="74">
        <v>397.02496337890625</v>
      </c>
      <c r="N587" s="74">
        <v>3354.8330078125</v>
      </c>
      <c r="O587" s="75"/>
      <c r="P587" s="76"/>
      <c r="Q587" s="76"/>
      <c r="R587" s="86"/>
      <c r="S587" s="48">
        <v>2</v>
      </c>
      <c r="T587" s="48">
        <v>0</v>
      </c>
      <c r="U587" s="49">
        <v>0</v>
      </c>
      <c r="V587" s="49">
        <v>7.0600000000000003E-4</v>
      </c>
      <c r="W587" s="49">
        <v>3.2200000000000002E-3</v>
      </c>
      <c r="X587" s="49">
        <v>0.58847899999999997</v>
      </c>
      <c r="Y587" s="49">
        <v>1</v>
      </c>
      <c r="Z587" s="49">
        <v>0</v>
      </c>
      <c r="AA587" s="71">
        <v>587</v>
      </c>
      <c r="AB587" s="71"/>
      <c r="AC587" s="72"/>
      <c r="AD587" s="78" t="s">
        <v>7082</v>
      </c>
      <c r="AE587" s="78">
        <v>5229</v>
      </c>
      <c r="AF587" s="78">
        <v>13573</v>
      </c>
      <c r="AG587" s="78">
        <v>36352</v>
      </c>
      <c r="AH587" s="78">
        <v>10200</v>
      </c>
      <c r="AI587" s="78">
        <v>-14400</v>
      </c>
      <c r="AJ587" s="78" t="s">
        <v>7802</v>
      </c>
      <c r="AK587" s="78" t="s">
        <v>8212</v>
      </c>
      <c r="AL587" s="82" t="s">
        <v>8858</v>
      </c>
      <c r="AM587" s="78" t="s">
        <v>9005</v>
      </c>
      <c r="AN587" s="80">
        <v>39663.688252314816</v>
      </c>
      <c r="AO587" s="82" t="s">
        <v>9549</v>
      </c>
      <c r="AP587" s="78" t="b">
        <v>0</v>
      </c>
      <c r="AQ587" s="78" t="b">
        <v>0</v>
      </c>
      <c r="AR587" s="78" t="b">
        <v>0</v>
      </c>
      <c r="AS587" s="78" t="s">
        <v>6304</v>
      </c>
      <c r="AT587" s="78">
        <v>1374</v>
      </c>
      <c r="AU587" s="82" t="s">
        <v>9959</v>
      </c>
      <c r="AV587" s="78" t="b">
        <v>0</v>
      </c>
      <c r="AW587" s="78" t="s">
        <v>10419</v>
      </c>
      <c r="AX587" s="82" t="s">
        <v>11004</v>
      </c>
      <c r="AY587" s="78" t="s">
        <v>65</v>
      </c>
      <c r="AZ587" s="78" t="str">
        <f>REPLACE(INDEX(GroupVertices[Group], MATCH(Vertices[[#This Row],[Vertex]],GroupVertices[Vertex],0)),1,1,"")</f>
        <v>2</v>
      </c>
      <c r="BA587" s="48"/>
      <c r="BB587" s="48"/>
      <c r="BC587" s="48"/>
      <c r="BD587" s="48"/>
      <c r="BE587" s="48"/>
      <c r="BF587" s="48"/>
      <c r="BG587" s="48"/>
      <c r="BH587" s="48"/>
      <c r="BI587" s="48"/>
      <c r="BJ587" s="48"/>
      <c r="BK587" s="48"/>
      <c r="BL587" s="49"/>
      <c r="BM587" s="48"/>
      <c r="BN587" s="49"/>
      <c r="BO587" s="48"/>
      <c r="BP587" s="49"/>
      <c r="BQ587" s="48"/>
      <c r="BR587" s="49"/>
      <c r="BS587" s="48"/>
      <c r="BT587" s="2"/>
      <c r="BU587" s="3"/>
      <c r="BV587" s="3"/>
      <c r="BW587" s="3"/>
      <c r="BX587" s="3"/>
    </row>
    <row r="588" spans="1:76" x14ac:dyDescent="0.25">
      <c r="A588" s="64" t="s">
        <v>923</v>
      </c>
      <c r="B588" s="65"/>
      <c r="C588" s="65" t="s">
        <v>64</v>
      </c>
      <c r="D588" s="66">
        <v>176.22256999407938</v>
      </c>
      <c r="E588" s="68"/>
      <c r="F588" s="100" t="s">
        <v>10311</v>
      </c>
      <c r="G588" s="65"/>
      <c r="H588" s="69" t="s">
        <v>923</v>
      </c>
      <c r="I588" s="70"/>
      <c r="J588" s="70"/>
      <c r="K588" s="69" t="s">
        <v>11793</v>
      </c>
      <c r="L588" s="73">
        <v>1</v>
      </c>
      <c r="M588" s="74">
        <v>422.45999145507812</v>
      </c>
      <c r="N588" s="74">
        <v>3507.870361328125</v>
      </c>
      <c r="O588" s="75"/>
      <c r="P588" s="76"/>
      <c r="Q588" s="76"/>
      <c r="R588" s="86"/>
      <c r="S588" s="48">
        <v>2</v>
      </c>
      <c r="T588" s="48">
        <v>0</v>
      </c>
      <c r="U588" s="49">
        <v>0</v>
      </c>
      <c r="V588" s="49">
        <v>7.0600000000000003E-4</v>
      </c>
      <c r="W588" s="49">
        <v>3.2200000000000002E-3</v>
      </c>
      <c r="X588" s="49">
        <v>0.58847899999999997</v>
      </c>
      <c r="Y588" s="49">
        <v>1</v>
      </c>
      <c r="Z588" s="49">
        <v>0</v>
      </c>
      <c r="AA588" s="71">
        <v>588</v>
      </c>
      <c r="AB588" s="71"/>
      <c r="AC588" s="72"/>
      <c r="AD588" s="78" t="s">
        <v>7083</v>
      </c>
      <c r="AE588" s="78">
        <v>7818</v>
      </c>
      <c r="AF588" s="78">
        <v>45321</v>
      </c>
      <c r="AG588" s="78">
        <v>31201</v>
      </c>
      <c r="AH588" s="78">
        <v>7799</v>
      </c>
      <c r="AI588" s="78">
        <v>0</v>
      </c>
      <c r="AJ588" s="78" t="s">
        <v>7803</v>
      </c>
      <c r="AK588" s="78" t="s">
        <v>8329</v>
      </c>
      <c r="AL588" s="82" t="s">
        <v>8859</v>
      </c>
      <c r="AM588" s="78" t="s">
        <v>7997</v>
      </c>
      <c r="AN588" s="80">
        <v>39763.579675925925</v>
      </c>
      <c r="AO588" s="82" t="s">
        <v>9550</v>
      </c>
      <c r="AP588" s="78" t="b">
        <v>0</v>
      </c>
      <c r="AQ588" s="78" t="b">
        <v>0</v>
      </c>
      <c r="AR588" s="78" t="b">
        <v>1</v>
      </c>
      <c r="AS588" s="78" t="s">
        <v>6304</v>
      </c>
      <c r="AT588" s="78">
        <v>1152</v>
      </c>
      <c r="AU588" s="82" t="s">
        <v>9960</v>
      </c>
      <c r="AV588" s="78" t="b">
        <v>1</v>
      </c>
      <c r="AW588" s="78" t="s">
        <v>10419</v>
      </c>
      <c r="AX588" s="82" t="s">
        <v>11005</v>
      </c>
      <c r="AY588" s="78" t="s">
        <v>65</v>
      </c>
      <c r="AZ588" s="78" t="str">
        <f>REPLACE(INDEX(GroupVertices[Group], MATCH(Vertices[[#This Row],[Vertex]],GroupVertices[Vertex],0)),1,1,"")</f>
        <v>2</v>
      </c>
      <c r="BA588" s="48"/>
      <c r="BB588" s="48"/>
      <c r="BC588" s="48"/>
      <c r="BD588" s="48"/>
      <c r="BE588" s="48"/>
      <c r="BF588" s="48"/>
      <c r="BG588" s="48"/>
      <c r="BH588" s="48"/>
      <c r="BI588" s="48"/>
      <c r="BJ588" s="48"/>
      <c r="BK588" s="48"/>
      <c r="BL588" s="49"/>
      <c r="BM588" s="48"/>
      <c r="BN588" s="49"/>
      <c r="BO588" s="48"/>
      <c r="BP588" s="49"/>
      <c r="BQ588" s="48"/>
      <c r="BR588" s="49"/>
      <c r="BS588" s="48"/>
      <c r="BT588" s="2"/>
      <c r="BU588" s="3"/>
      <c r="BV588" s="3"/>
      <c r="BW588" s="3"/>
      <c r="BX588" s="3"/>
    </row>
    <row r="589" spans="1:76" x14ac:dyDescent="0.25">
      <c r="A589" s="64" t="s">
        <v>924</v>
      </c>
      <c r="B589" s="65"/>
      <c r="C589" s="65" t="s">
        <v>64</v>
      </c>
      <c r="D589" s="66">
        <v>162.99354949363993</v>
      </c>
      <c r="E589" s="68"/>
      <c r="F589" s="100" t="s">
        <v>10312</v>
      </c>
      <c r="G589" s="65"/>
      <c r="H589" s="69" t="s">
        <v>924</v>
      </c>
      <c r="I589" s="70"/>
      <c r="J589" s="70"/>
      <c r="K589" s="69" t="s">
        <v>11794</v>
      </c>
      <c r="L589" s="73">
        <v>1</v>
      </c>
      <c r="M589" s="74">
        <v>662.66851806640625</v>
      </c>
      <c r="N589" s="74">
        <v>3913.279052734375</v>
      </c>
      <c r="O589" s="75"/>
      <c r="P589" s="76"/>
      <c r="Q589" s="76"/>
      <c r="R589" s="86"/>
      <c r="S589" s="48">
        <v>2</v>
      </c>
      <c r="T589" s="48">
        <v>0</v>
      </c>
      <c r="U589" s="49">
        <v>0</v>
      </c>
      <c r="V589" s="49">
        <v>7.0600000000000003E-4</v>
      </c>
      <c r="W589" s="49">
        <v>3.2200000000000002E-3</v>
      </c>
      <c r="X589" s="49">
        <v>0.58847899999999997</v>
      </c>
      <c r="Y589" s="49">
        <v>1</v>
      </c>
      <c r="Z589" s="49">
        <v>0</v>
      </c>
      <c r="AA589" s="71">
        <v>589</v>
      </c>
      <c r="AB589" s="71"/>
      <c r="AC589" s="72"/>
      <c r="AD589" s="78" t="s">
        <v>7084</v>
      </c>
      <c r="AE589" s="78">
        <v>2348</v>
      </c>
      <c r="AF589" s="78">
        <v>3166</v>
      </c>
      <c r="AG589" s="78">
        <v>5852</v>
      </c>
      <c r="AH589" s="78">
        <v>1286</v>
      </c>
      <c r="AI589" s="78">
        <v>0</v>
      </c>
      <c r="AJ589" s="78" t="s">
        <v>7804</v>
      </c>
      <c r="AK589" s="78" t="s">
        <v>8144</v>
      </c>
      <c r="AL589" s="82" t="s">
        <v>8860</v>
      </c>
      <c r="AM589" s="78" t="s">
        <v>7997</v>
      </c>
      <c r="AN589" s="80">
        <v>41961.688831018517</v>
      </c>
      <c r="AO589" s="82" t="s">
        <v>9551</v>
      </c>
      <c r="AP589" s="78" t="b">
        <v>0</v>
      </c>
      <c r="AQ589" s="78" t="b">
        <v>0</v>
      </c>
      <c r="AR589" s="78" t="b">
        <v>0</v>
      </c>
      <c r="AS589" s="78" t="s">
        <v>9732</v>
      </c>
      <c r="AT589" s="78">
        <v>224</v>
      </c>
      <c r="AU589" s="82" t="s">
        <v>9742</v>
      </c>
      <c r="AV589" s="78" t="b">
        <v>0</v>
      </c>
      <c r="AW589" s="78" t="s">
        <v>10419</v>
      </c>
      <c r="AX589" s="82" t="s">
        <v>11006</v>
      </c>
      <c r="AY589" s="78" t="s">
        <v>65</v>
      </c>
      <c r="AZ589" s="78" t="str">
        <f>REPLACE(INDEX(GroupVertices[Group], MATCH(Vertices[[#This Row],[Vertex]],GroupVertices[Vertex],0)),1,1,"")</f>
        <v>2</v>
      </c>
      <c r="BA589" s="48"/>
      <c r="BB589" s="48"/>
      <c r="BC589" s="48"/>
      <c r="BD589" s="48"/>
      <c r="BE589" s="48"/>
      <c r="BF589" s="48"/>
      <c r="BG589" s="48"/>
      <c r="BH589" s="48"/>
      <c r="BI589" s="48"/>
      <c r="BJ589" s="48"/>
      <c r="BK589" s="48"/>
      <c r="BL589" s="49"/>
      <c r="BM589" s="48"/>
      <c r="BN589" s="49"/>
      <c r="BO589" s="48"/>
      <c r="BP589" s="49"/>
      <c r="BQ589" s="48"/>
      <c r="BR589" s="49"/>
      <c r="BS589" s="48"/>
      <c r="BT589" s="2"/>
      <c r="BU589" s="3"/>
      <c r="BV589" s="3"/>
      <c r="BW589" s="3"/>
      <c r="BX589" s="3"/>
    </row>
    <row r="590" spans="1:76" x14ac:dyDescent="0.25">
      <c r="A590" s="64" t="s">
        <v>925</v>
      </c>
      <c r="B590" s="65"/>
      <c r="C590" s="65" t="s">
        <v>64</v>
      </c>
      <c r="D590" s="66">
        <v>1000</v>
      </c>
      <c r="E590" s="68"/>
      <c r="F590" s="100" t="s">
        <v>10313</v>
      </c>
      <c r="G590" s="65"/>
      <c r="H590" s="69" t="s">
        <v>925</v>
      </c>
      <c r="I590" s="70"/>
      <c r="J590" s="70"/>
      <c r="K590" s="69" t="s">
        <v>11795</v>
      </c>
      <c r="L590" s="73">
        <v>1</v>
      </c>
      <c r="M590" s="74">
        <v>527.4903564453125</v>
      </c>
      <c r="N590" s="74">
        <v>3721.71826171875</v>
      </c>
      <c r="O590" s="75"/>
      <c r="P590" s="76"/>
      <c r="Q590" s="76"/>
      <c r="R590" s="86"/>
      <c r="S590" s="48">
        <v>1</v>
      </c>
      <c r="T590" s="48">
        <v>0</v>
      </c>
      <c r="U590" s="49">
        <v>0</v>
      </c>
      <c r="V590" s="49">
        <v>7.0500000000000001E-4</v>
      </c>
      <c r="W590" s="49">
        <v>2.8140000000000001E-3</v>
      </c>
      <c r="X590" s="49">
        <v>0.36288300000000001</v>
      </c>
      <c r="Y590" s="49">
        <v>0</v>
      </c>
      <c r="Z590" s="49">
        <v>0</v>
      </c>
      <c r="AA590" s="71">
        <v>590</v>
      </c>
      <c r="AB590" s="71"/>
      <c r="AC590" s="72"/>
      <c r="AD590" s="78" t="s">
        <v>7085</v>
      </c>
      <c r="AE590" s="78">
        <v>45</v>
      </c>
      <c r="AF590" s="78">
        <v>49254057</v>
      </c>
      <c r="AG590" s="78">
        <v>37151</v>
      </c>
      <c r="AH590" s="78">
        <v>24</v>
      </c>
      <c r="AI590" s="78">
        <v>-14400</v>
      </c>
      <c r="AJ590" s="78" t="s">
        <v>7805</v>
      </c>
      <c r="AK590" s="78" t="s">
        <v>8330</v>
      </c>
      <c r="AL590" s="82" t="s">
        <v>8861</v>
      </c>
      <c r="AM590" s="78" t="s">
        <v>9005</v>
      </c>
      <c r="AN590" s="80">
        <v>39890.574050925927</v>
      </c>
      <c r="AO590" s="82" t="s">
        <v>9552</v>
      </c>
      <c r="AP590" s="78" t="b">
        <v>0</v>
      </c>
      <c r="AQ590" s="78" t="b">
        <v>0</v>
      </c>
      <c r="AR590" s="78" t="b">
        <v>1</v>
      </c>
      <c r="AS590" s="78" t="s">
        <v>6304</v>
      </c>
      <c r="AT590" s="78">
        <v>84946</v>
      </c>
      <c r="AU590" s="82" t="s">
        <v>9961</v>
      </c>
      <c r="AV590" s="78" t="b">
        <v>1</v>
      </c>
      <c r="AW590" s="78" t="s">
        <v>10419</v>
      </c>
      <c r="AX590" s="82" t="s">
        <v>11007</v>
      </c>
      <c r="AY590" s="78" t="s">
        <v>65</v>
      </c>
      <c r="AZ590" s="78" t="str">
        <f>REPLACE(INDEX(GroupVertices[Group], MATCH(Vertices[[#This Row],[Vertex]],GroupVertices[Vertex],0)),1,1,"")</f>
        <v>2</v>
      </c>
      <c r="BA590" s="48"/>
      <c r="BB590" s="48"/>
      <c r="BC590" s="48"/>
      <c r="BD590" s="48"/>
      <c r="BE590" s="48"/>
      <c r="BF590" s="48"/>
      <c r="BG590" s="48"/>
      <c r="BH590" s="48"/>
      <c r="BI590" s="48"/>
      <c r="BJ590" s="48"/>
      <c r="BK590" s="48"/>
      <c r="BL590" s="49"/>
      <c r="BM590" s="48"/>
      <c r="BN590" s="49"/>
      <c r="BO590" s="48"/>
      <c r="BP590" s="49"/>
      <c r="BQ590" s="48"/>
      <c r="BR590" s="49"/>
      <c r="BS590" s="48"/>
      <c r="BT590" s="2"/>
      <c r="BU590" s="3"/>
      <c r="BV590" s="3"/>
      <c r="BW590" s="3"/>
      <c r="BX590" s="3"/>
    </row>
    <row r="591" spans="1:76" x14ac:dyDescent="0.25">
      <c r="A591" s="64" t="s">
        <v>926</v>
      </c>
      <c r="B591" s="65"/>
      <c r="C591" s="65" t="s">
        <v>64</v>
      </c>
      <c r="D591" s="66">
        <v>163.21855738591404</v>
      </c>
      <c r="E591" s="68"/>
      <c r="F591" s="100" t="s">
        <v>10314</v>
      </c>
      <c r="G591" s="65"/>
      <c r="H591" s="69" t="s">
        <v>926</v>
      </c>
      <c r="I591" s="70"/>
      <c r="J591" s="70"/>
      <c r="K591" s="69" t="s">
        <v>11796</v>
      </c>
      <c r="L591" s="73">
        <v>1</v>
      </c>
      <c r="M591" s="74">
        <v>322.14303588867187</v>
      </c>
      <c r="N591" s="74">
        <v>3211.36962890625</v>
      </c>
      <c r="O591" s="75"/>
      <c r="P591" s="76"/>
      <c r="Q591" s="76"/>
      <c r="R591" s="86"/>
      <c r="S591" s="48">
        <v>1</v>
      </c>
      <c r="T591" s="48">
        <v>0</v>
      </c>
      <c r="U591" s="49">
        <v>0</v>
      </c>
      <c r="V591" s="49">
        <v>7.0500000000000001E-4</v>
      </c>
      <c r="W591" s="49">
        <v>2.8140000000000001E-3</v>
      </c>
      <c r="X591" s="49">
        <v>0.36288300000000001</v>
      </c>
      <c r="Y591" s="49">
        <v>0</v>
      </c>
      <c r="Z591" s="49">
        <v>0</v>
      </c>
      <c r="AA591" s="71">
        <v>591</v>
      </c>
      <c r="AB591" s="71"/>
      <c r="AC591" s="72"/>
      <c r="AD591" s="78" t="s">
        <v>7086</v>
      </c>
      <c r="AE591" s="78">
        <v>3066</v>
      </c>
      <c r="AF591" s="78">
        <v>3883</v>
      </c>
      <c r="AG591" s="78">
        <v>3937</v>
      </c>
      <c r="AH591" s="78">
        <v>1072</v>
      </c>
      <c r="AI591" s="78">
        <v>-25200</v>
      </c>
      <c r="AJ591" s="78" t="s">
        <v>7806</v>
      </c>
      <c r="AK591" s="78" t="s">
        <v>8163</v>
      </c>
      <c r="AL591" s="82" t="s">
        <v>8862</v>
      </c>
      <c r="AM591" s="78" t="s">
        <v>9010</v>
      </c>
      <c r="AN591" s="80">
        <v>40588.946400462963</v>
      </c>
      <c r="AO591" s="82" t="s">
        <v>9553</v>
      </c>
      <c r="AP591" s="78" t="b">
        <v>0</v>
      </c>
      <c r="AQ591" s="78" t="b">
        <v>0</v>
      </c>
      <c r="AR591" s="78" t="b">
        <v>1</v>
      </c>
      <c r="AS591" s="78" t="s">
        <v>6304</v>
      </c>
      <c r="AT591" s="78">
        <v>176</v>
      </c>
      <c r="AU591" s="82" t="s">
        <v>9771</v>
      </c>
      <c r="AV591" s="78" t="b">
        <v>0</v>
      </c>
      <c r="AW591" s="78" t="s">
        <v>10419</v>
      </c>
      <c r="AX591" s="82" t="s">
        <v>11008</v>
      </c>
      <c r="AY591" s="78" t="s">
        <v>65</v>
      </c>
      <c r="AZ591" s="78" t="str">
        <f>REPLACE(INDEX(GroupVertices[Group], MATCH(Vertices[[#This Row],[Vertex]],GroupVertices[Vertex],0)),1,1,"")</f>
        <v>2</v>
      </c>
      <c r="BA591" s="48"/>
      <c r="BB591" s="48"/>
      <c r="BC591" s="48"/>
      <c r="BD591" s="48"/>
      <c r="BE591" s="48"/>
      <c r="BF591" s="48"/>
      <c r="BG591" s="48"/>
      <c r="BH591" s="48"/>
      <c r="BI591" s="48"/>
      <c r="BJ591" s="48"/>
      <c r="BK591" s="48"/>
      <c r="BL591" s="49"/>
      <c r="BM591" s="48"/>
      <c r="BN591" s="49"/>
      <c r="BO591" s="48"/>
      <c r="BP591" s="49"/>
      <c r="BQ591" s="48"/>
      <c r="BR591" s="49"/>
      <c r="BS591" s="48"/>
      <c r="BT591" s="2"/>
      <c r="BU591" s="3"/>
      <c r="BV591" s="3"/>
      <c r="BW591" s="3"/>
      <c r="BX591" s="3"/>
    </row>
    <row r="592" spans="1:76" x14ac:dyDescent="0.25">
      <c r="A592" s="64" t="s">
        <v>630</v>
      </c>
      <c r="B592" s="65"/>
      <c r="C592" s="65" t="s">
        <v>64</v>
      </c>
      <c r="D592" s="66">
        <v>162.06339134482479</v>
      </c>
      <c r="E592" s="68"/>
      <c r="F592" s="100" t="s">
        <v>3773</v>
      </c>
      <c r="G592" s="65"/>
      <c r="H592" s="69" t="s">
        <v>630</v>
      </c>
      <c r="I592" s="70"/>
      <c r="J592" s="70"/>
      <c r="K592" s="69" t="s">
        <v>11797</v>
      </c>
      <c r="L592" s="73">
        <v>1</v>
      </c>
      <c r="M592" s="74">
        <v>3804.341796875</v>
      </c>
      <c r="N592" s="74">
        <v>2057.751708984375</v>
      </c>
      <c r="O592" s="75"/>
      <c r="P592" s="76"/>
      <c r="Q592" s="76"/>
      <c r="R592" s="86"/>
      <c r="S592" s="48">
        <v>0</v>
      </c>
      <c r="T592" s="48">
        <v>1</v>
      </c>
      <c r="U592" s="49">
        <v>0</v>
      </c>
      <c r="V592" s="49">
        <v>3.86E-4</v>
      </c>
      <c r="W592" s="49">
        <v>0</v>
      </c>
      <c r="X592" s="49">
        <v>0.52462699999999995</v>
      </c>
      <c r="Y592" s="49">
        <v>0</v>
      </c>
      <c r="Z592" s="49">
        <v>0</v>
      </c>
      <c r="AA592" s="71">
        <v>592</v>
      </c>
      <c r="AB592" s="71"/>
      <c r="AC592" s="72"/>
      <c r="AD592" s="78" t="s">
        <v>7087</v>
      </c>
      <c r="AE592" s="78">
        <v>764</v>
      </c>
      <c r="AF592" s="78">
        <v>202</v>
      </c>
      <c r="AG592" s="78">
        <v>4223</v>
      </c>
      <c r="AH592" s="78">
        <v>4145</v>
      </c>
      <c r="AI592" s="78"/>
      <c r="AJ592" s="78" t="s">
        <v>7807</v>
      </c>
      <c r="AK592" s="78" t="s">
        <v>8331</v>
      </c>
      <c r="AL592" s="78"/>
      <c r="AM592" s="78"/>
      <c r="AN592" s="80">
        <v>41896.859039351853</v>
      </c>
      <c r="AO592" s="82" t="s">
        <v>9554</v>
      </c>
      <c r="AP592" s="78" t="b">
        <v>1</v>
      </c>
      <c r="AQ592" s="78" t="b">
        <v>0</v>
      </c>
      <c r="AR592" s="78" t="b">
        <v>0</v>
      </c>
      <c r="AS592" s="78" t="s">
        <v>6305</v>
      </c>
      <c r="AT592" s="78">
        <v>29</v>
      </c>
      <c r="AU592" s="82" t="s">
        <v>9742</v>
      </c>
      <c r="AV592" s="78" t="b">
        <v>0</v>
      </c>
      <c r="AW592" s="78" t="s">
        <v>10419</v>
      </c>
      <c r="AX592" s="82" t="s">
        <v>11009</v>
      </c>
      <c r="AY592" s="78" t="s">
        <v>66</v>
      </c>
      <c r="AZ592" s="78" t="str">
        <f>REPLACE(INDEX(GroupVertices[Group], MATCH(Vertices[[#This Row],[Vertex]],GroupVertices[Vertex],0)),1,1,"")</f>
        <v>5</v>
      </c>
      <c r="BA592" s="48"/>
      <c r="BB592" s="48"/>
      <c r="BC592" s="48"/>
      <c r="BD592" s="48"/>
      <c r="BE592" s="48" t="s">
        <v>2884</v>
      </c>
      <c r="BF592" s="48" t="s">
        <v>2884</v>
      </c>
      <c r="BG592" s="120" t="s">
        <v>13503</v>
      </c>
      <c r="BH592" s="120" t="s">
        <v>13503</v>
      </c>
      <c r="BI592" s="120" t="s">
        <v>14022</v>
      </c>
      <c r="BJ592" s="120" t="s">
        <v>14022</v>
      </c>
      <c r="BK592" s="120">
        <v>0</v>
      </c>
      <c r="BL592" s="123">
        <v>0</v>
      </c>
      <c r="BM592" s="120">
        <v>0</v>
      </c>
      <c r="BN592" s="123">
        <v>0</v>
      </c>
      <c r="BO592" s="120">
        <v>0</v>
      </c>
      <c r="BP592" s="123">
        <v>0</v>
      </c>
      <c r="BQ592" s="120">
        <v>18</v>
      </c>
      <c r="BR592" s="123">
        <v>100</v>
      </c>
      <c r="BS592" s="120">
        <v>18</v>
      </c>
      <c r="BT592" s="2"/>
      <c r="BU592" s="3"/>
      <c r="BV592" s="3"/>
      <c r="BW592" s="3"/>
      <c r="BX592" s="3"/>
    </row>
    <row r="593" spans="1:76" x14ac:dyDescent="0.25">
      <c r="A593" s="64" t="s">
        <v>927</v>
      </c>
      <c r="B593" s="65"/>
      <c r="C593" s="65" t="s">
        <v>64</v>
      </c>
      <c r="D593" s="66">
        <v>162.57773992981399</v>
      </c>
      <c r="E593" s="68"/>
      <c r="F593" s="100" t="s">
        <v>10315</v>
      </c>
      <c r="G593" s="65"/>
      <c r="H593" s="69" t="s">
        <v>927</v>
      </c>
      <c r="I593" s="70"/>
      <c r="J593" s="70"/>
      <c r="K593" s="69" t="s">
        <v>11798</v>
      </c>
      <c r="L593" s="73">
        <v>1</v>
      </c>
      <c r="M593" s="74">
        <v>6063.7109375</v>
      </c>
      <c r="N593" s="74">
        <v>8571.3974609375</v>
      </c>
      <c r="O593" s="75"/>
      <c r="P593" s="76"/>
      <c r="Q593" s="76"/>
      <c r="R593" s="86"/>
      <c r="S593" s="48">
        <v>2</v>
      </c>
      <c r="T593" s="48">
        <v>0</v>
      </c>
      <c r="U593" s="49">
        <v>0</v>
      </c>
      <c r="V593" s="49">
        <v>5.8900000000000001E-4</v>
      </c>
      <c r="W593" s="49">
        <v>6.5499999999999998E-4</v>
      </c>
      <c r="X593" s="49">
        <v>0.73927600000000004</v>
      </c>
      <c r="Y593" s="49">
        <v>0.5</v>
      </c>
      <c r="Z593" s="49">
        <v>0</v>
      </c>
      <c r="AA593" s="71">
        <v>593</v>
      </c>
      <c r="AB593" s="71"/>
      <c r="AC593" s="72"/>
      <c r="AD593" s="78" t="s">
        <v>7088</v>
      </c>
      <c r="AE593" s="78">
        <v>1949</v>
      </c>
      <c r="AF593" s="78">
        <v>1841</v>
      </c>
      <c r="AG593" s="78">
        <v>4171</v>
      </c>
      <c r="AH593" s="78">
        <v>1728</v>
      </c>
      <c r="AI593" s="78">
        <v>-28800</v>
      </c>
      <c r="AJ593" s="78" t="s">
        <v>7808</v>
      </c>
      <c r="AK593" s="78" t="s">
        <v>6429</v>
      </c>
      <c r="AL593" s="82" t="s">
        <v>8863</v>
      </c>
      <c r="AM593" s="78" t="s">
        <v>9004</v>
      </c>
      <c r="AN593" s="80">
        <v>42690.505104166667</v>
      </c>
      <c r="AO593" s="82" t="s">
        <v>9555</v>
      </c>
      <c r="AP593" s="78" t="b">
        <v>0</v>
      </c>
      <c r="AQ593" s="78" t="b">
        <v>0</v>
      </c>
      <c r="AR593" s="78" t="b">
        <v>1</v>
      </c>
      <c r="AS593" s="78" t="s">
        <v>6304</v>
      </c>
      <c r="AT593" s="78">
        <v>214</v>
      </c>
      <c r="AU593" s="82" t="s">
        <v>9742</v>
      </c>
      <c r="AV593" s="78" t="b">
        <v>0</v>
      </c>
      <c r="AW593" s="78" t="s">
        <v>10419</v>
      </c>
      <c r="AX593" s="82" t="s">
        <v>11010</v>
      </c>
      <c r="AY593" s="78" t="s">
        <v>65</v>
      </c>
      <c r="AZ593" s="78" t="str">
        <f>REPLACE(INDEX(GroupVertices[Group], MATCH(Vertices[[#This Row],[Vertex]],GroupVertices[Vertex],0)),1,1,"")</f>
        <v>10</v>
      </c>
      <c r="BA593" s="48"/>
      <c r="BB593" s="48"/>
      <c r="BC593" s="48"/>
      <c r="BD593" s="48"/>
      <c r="BE593" s="48"/>
      <c r="BF593" s="48"/>
      <c r="BG593" s="48"/>
      <c r="BH593" s="48"/>
      <c r="BI593" s="48"/>
      <c r="BJ593" s="48"/>
      <c r="BK593" s="48"/>
      <c r="BL593" s="49"/>
      <c r="BM593" s="48"/>
      <c r="BN593" s="49"/>
      <c r="BO593" s="48"/>
      <c r="BP593" s="49"/>
      <c r="BQ593" s="48"/>
      <c r="BR593" s="49"/>
      <c r="BS593" s="48"/>
      <c r="BT593" s="2"/>
      <c r="BU593" s="3"/>
      <c r="BV593" s="3"/>
      <c r="BW593" s="3"/>
      <c r="BX593" s="3"/>
    </row>
    <row r="594" spans="1:76" x14ac:dyDescent="0.25">
      <c r="A594" s="64" t="s">
        <v>631</v>
      </c>
      <c r="B594" s="65"/>
      <c r="C594" s="65" t="s">
        <v>64</v>
      </c>
      <c r="D594" s="66">
        <v>162.13776633850534</v>
      </c>
      <c r="E594" s="68"/>
      <c r="F594" s="100" t="s">
        <v>3774</v>
      </c>
      <c r="G594" s="65"/>
      <c r="H594" s="69" t="s">
        <v>631</v>
      </c>
      <c r="I594" s="70"/>
      <c r="J594" s="70"/>
      <c r="K594" s="69" t="s">
        <v>11799</v>
      </c>
      <c r="L594" s="73">
        <v>1</v>
      </c>
      <c r="M594" s="74">
        <v>5950.767578125</v>
      </c>
      <c r="N594" s="74">
        <v>8493.400390625</v>
      </c>
      <c r="O594" s="75"/>
      <c r="P594" s="76"/>
      <c r="Q594" s="76"/>
      <c r="R594" s="86"/>
      <c r="S594" s="48">
        <v>0</v>
      </c>
      <c r="T594" s="48">
        <v>2</v>
      </c>
      <c r="U594" s="49">
        <v>0</v>
      </c>
      <c r="V594" s="49">
        <v>5.8900000000000001E-4</v>
      </c>
      <c r="W594" s="49">
        <v>6.5499999999999998E-4</v>
      </c>
      <c r="X594" s="49">
        <v>0.73927600000000004</v>
      </c>
      <c r="Y594" s="49">
        <v>0.5</v>
      </c>
      <c r="Z594" s="49">
        <v>0</v>
      </c>
      <c r="AA594" s="71">
        <v>594</v>
      </c>
      <c r="AB594" s="71"/>
      <c r="AC594" s="72"/>
      <c r="AD594" s="78" t="s">
        <v>7089</v>
      </c>
      <c r="AE594" s="78">
        <v>1502</v>
      </c>
      <c r="AF594" s="78">
        <v>439</v>
      </c>
      <c r="AG594" s="78">
        <v>8471</v>
      </c>
      <c r="AH594" s="78">
        <v>5956</v>
      </c>
      <c r="AI594" s="78"/>
      <c r="AJ594" s="78" t="s">
        <v>7809</v>
      </c>
      <c r="AK594" s="78" t="s">
        <v>8332</v>
      </c>
      <c r="AL594" s="82" t="s">
        <v>8864</v>
      </c>
      <c r="AM594" s="78"/>
      <c r="AN594" s="80">
        <v>40121.460011574076</v>
      </c>
      <c r="AO594" s="82" t="s">
        <v>9556</v>
      </c>
      <c r="AP594" s="78" t="b">
        <v>0</v>
      </c>
      <c r="AQ594" s="78" t="b">
        <v>0</v>
      </c>
      <c r="AR594" s="78" t="b">
        <v>1</v>
      </c>
      <c r="AS594" s="78" t="s">
        <v>6304</v>
      </c>
      <c r="AT594" s="78">
        <v>72</v>
      </c>
      <c r="AU594" s="82" t="s">
        <v>9747</v>
      </c>
      <c r="AV594" s="78" t="b">
        <v>0</v>
      </c>
      <c r="AW594" s="78" t="s">
        <v>10419</v>
      </c>
      <c r="AX594" s="82" t="s">
        <v>11011</v>
      </c>
      <c r="AY594" s="78" t="s">
        <v>66</v>
      </c>
      <c r="AZ594" s="78" t="str">
        <f>REPLACE(INDEX(GroupVertices[Group], MATCH(Vertices[[#This Row],[Vertex]],GroupVertices[Vertex],0)),1,1,"")</f>
        <v>10</v>
      </c>
      <c r="BA594" s="48" t="s">
        <v>2269</v>
      </c>
      <c r="BB594" s="48" t="s">
        <v>2269</v>
      </c>
      <c r="BC594" s="48" t="s">
        <v>2607</v>
      </c>
      <c r="BD594" s="48" t="s">
        <v>2607</v>
      </c>
      <c r="BE594" s="48"/>
      <c r="BF594" s="48"/>
      <c r="BG594" s="120" t="s">
        <v>13507</v>
      </c>
      <c r="BH594" s="120" t="s">
        <v>13507</v>
      </c>
      <c r="BI594" s="120" t="s">
        <v>14026</v>
      </c>
      <c r="BJ594" s="120" t="s">
        <v>14026</v>
      </c>
      <c r="BK594" s="120">
        <v>1</v>
      </c>
      <c r="BL594" s="123">
        <v>5.5555555555555554</v>
      </c>
      <c r="BM594" s="120">
        <v>0</v>
      </c>
      <c r="BN594" s="123">
        <v>0</v>
      </c>
      <c r="BO594" s="120">
        <v>0</v>
      </c>
      <c r="BP594" s="123">
        <v>0</v>
      </c>
      <c r="BQ594" s="120">
        <v>17</v>
      </c>
      <c r="BR594" s="123">
        <v>94.444444444444443</v>
      </c>
      <c r="BS594" s="120">
        <v>18</v>
      </c>
      <c r="BT594" s="2"/>
      <c r="BU594" s="3"/>
      <c r="BV594" s="3"/>
      <c r="BW594" s="3"/>
      <c r="BX594" s="3"/>
    </row>
    <row r="595" spans="1:76" x14ac:dyDescent="0.25">
      <c r="A595" s="64" t="s">
        <v>632</v>
      </c>
      <c r="B595" s="65"/>
      <c r="C595" s="65" t="s">
        <v>64</v>
      </c>
      <c r="D595" s="66">
        <v>165.33902925215693</v>
      </c>
      <c r="E595" s="68"/>
      <c r="F595" s="100" t="s">
        <v>3775</v>
      </c>
      <c r="G595" s="65"/>
      <c r="H595" s="69" t="s">
        <v>632</v>
      </c>
      <c r="I595" s="70"/>
      <c r="J595" s="70"/>
      <c r="K595" s="69" t="s">
        <v>11800</v>
      </c>
      <c r="L595" s="73">
        <v>1</v>
      </c>
      <c r="M595" s="74">
        <v>9732.6201171875</v>
      </c>
      <c r="N595" s="74">
        <v>444.0732421875</v>
      </c>
      <c r="O595" s="75"/>
      <c r="P595" s="76"/>
      <c r="Q595" s="76"/>
      <c r="R595" s="86"/>
      <c r="S595" s="48">
        <v>0</v>
      </c>
      <c r="T595" s="48">
        <v>1</v>
      </c>
      <c r="U595" s="49">
        <v>0</v>
      </c>
      <c r="V595" s="49">
        <v>1</v>
      </c>
      <c r="W595" s="49">
        <v>0</v>
      </c>
      <c r="X595" s="49">
        <v>0.99999899999999997</v>
      </c>
      <c r="Y595" s="49">
        <v>0</v>
      </c>
      <c r="Z595" s="49">
        <v>0</v>
      </c>
      <c r="AA595" s="71">
        <v>595</v>
      </c>
      <c r="AB595" s="71"/>
      <c r="AC595" s="72"/>
      <c r="AD595" s="78" t="s">
        <v>7090</v>
      </c>
      <c r="AE595" s="78">
        <v>9179</v>
      </c>
      <c r="AF595" s="78">
        <v>10640</v>
      </c>
      <c r="AG595" s="78">
        <v>14147</v>
      </c>
      <c r="AH595" s="78">
        <v>4630</v>
      </c>
      <c r="AI595" s="78">
        <v>0</v>
      </c>
      <c r="AJ595" s="78" t="s">
        <v>7810</v>
      </c>
      <c r="AK595" s="78" t="s">
        <v>8333</v>
      </c>
      <c r="AL595" s="82" t="s">
        <v>8865</v>
      </c>
      <c r="AM595" s="78" t="s">
        <v>8192</v>
      </c>
      <c r="AN595" s="80">
        <v>41973.248090277775</v>
      </c>
      <c r="AO595" s="82" t="s">
        <v>9557</v>
      </c>
      <c r="AP595" s="78" t="b">
        <v>0</v>
      </c>
      <c r="AQ595" s="78" t="b">
        <v>0</v>
      </c>
      <c r="AR595" s="78" t="b">
        <v>0</v>
      </c>
      <c r="AS595" s="78" t="s">
        <v>6304</v>
      </c>
      <c r="AT595" s="78">
        <v>400</v>
      </c>
      <c r="AU595" s="82" t="s">
        <v>9962</v>
      </c>
      <c r="AV595" s="78" t="b">
        <v>0</v>
      </c>
      <c r="AW595" s="78" t="s">
        <v>10419</v>
      </c>
      <c r="AX595" s="82" t="s">
        <v>11012</v>
      </c>
      <c r="AY595" s="78" t="s">
        <v>66</v>
      </c>
      <c r="AZ595" s="78" t="str">
        <f>REPLACE(INDEX(GroupVertices[Group], MATCH(Vertices[[#This Row],[Vertex]],GroupVertices[Vertex],0)),1,1,"")</f>
        <v>78</v>
      </c>
      <c r="BA595" s="48"/>
      <c r="BB595" s="48"/>
      <c r="BC595" s="48"/>
      <c r="BD595" s="48"/>
      <c r="BE595" s="48" t="s">
        <v>2911</v>
      </c>
      <c r="BF595" s="48" t="s">
        <v>2911</v>
      </c>
      <c r="BG595" s="120" t="s">
        <v>13508</v>
      </c>
      <c r="BH595" s="120" t="s">
        <v>13508</v>
      </c>
      <c r="BI595" s="120" t="s">
        <v>14027</v>
      </c>
      <c r="BJ595" s="120" t="s">
        <v>14027</v>
      </c>
      <c r="BK595" s="120">
        <v>2</v>
      </c>
      <c r="BL595" s="123">
        <v>8.3333333333333339</v>
      </c>
      <c r="BM595" s="120">
        <v>0</v>
      </c>
      <c r="BN595" s="123">
        <v>0</v>
      </c>
      <c r="BO595" s="120">
        <v>0</v>
      </c>
      <c r="BP595" s="123">
        <v>0</v>
      </c>
      <c r="BQ595" s="120">
        <v>22</v>
      </c>
      <c r="BR595" s="123">
        <v>91.666666666666671</v>
      </c>
      <c r="BS595" s="120">
        <v>24</v>
      </c>
      <c r="BT595" s="2"/>
      <c r="BU595" s="3"/>
      <c r="BV595" s="3"/>
      <c r="BW595" s="3"/>
      <c r="BX595" s="3"/>
    </row>
    <row r="596" spans="1:76" x14ac:dyDescent="0.25">
      <c r="A596" s="64" t="s">
        <v>928</v>
      </c>
      <c r="B596" s="65"/>
      <c r="C596" s="65" t="s">
        <v>64</v>
      </c>
      <c r="D596" s="66">
        <v>244.62402778979251</v>
      </c>
      <c r="E596" s="68"/>
      <c r="F596" s="100" t="s">
        <v>10316</v>
      </c>
      <c r="G596" s="65"/>
      <c r="H596" s="69" t="s">
        <v>928</v>
      </c>
      <c r="I596" s="70"/>
      <c r="J596" s="70"/>
      <c r="K596" s="69" t="s">
        <v>11801</v>
      </c>
      <c r="L596" s="73">
        <v>1</v>
      </c>
      <c r="M596" s="74">
        <v>9732.6201171875</v>
      </c>
      <c r="N596" s="74">
        <v>626.407958984375</v>
      </c>
      <c r="O596" s="75"/>
      <c r="P596" s="76"/>
      <c r="Q596" s="76"/>
      <c r="R596" s="86"/>
      <c r="S596" s="48">
        <v>1</v>
      </c>
      <c r="T596" s="48">
        <v>0</v>
      </c>
      <c r="U596" s="49">
        <v>0</v>
      </c>
      <c r="V596" s="49">
        <v>1</v>
      </c>
      <c r="W596" s="49">
        <v>0</v>
      </c>
      <c r="X596" s="49">
        <v>0.99999899999999997</v>
      </c>
      <c r="Y596" s="49">
        <v>0</v>
      </c>
      <c r="Z596" s="49">
        <v>0</v>
      </c>
      <c r="AA596" s="71">
        <v>596</v>
      </c>
      <c r="AB596" s="71"/>
      <c r="AC596" s="72"/>
      <c r="AD596" s="78" t="s">
        <v>7091</v>
      </c>
      <c r="AE596" s="78">
        <v>30530</v>
      </c>
      <c r="AF596" s="78">
        <v>263286</v>
      </c>
      <c r="AG596" s="78">
        <v>56346</v>
      </c>
      <c r="AH596" s="78">
        <v>9609</v>
      </c>
      <c r="AI596" s="78">
        <v>-18000</v>
      </c>
      <c r="AJ596" s="78" t="s">
        <v>7811</v>
      </c>
      <c r="AK596" s="78" t="s">
        <v>8334</v>
      </c>
      <c r="AL596" s="82" t="s">
        <v>8866</v>
      </c>
      <c r="AM596" s="78" t="s">
        <v>9005</v>
      </c>
      <c r="AN596" s="80">
        <v>39517.723923611113</v>
      </c>
      <c r="AO596" s="82" t="s">
        <v>9558</v>
      </c>
      <c r="AP596" s="78" t="b">
        <v>0</v>
      </c>
      <c r="AQ596" s="78" t="b">
        <v>0</v>
      </c>
      <c r="AR596" s="78" t="b">
        <v>1</v>
      </c>
      <c r="AS596" s="78" t="s">
        <v>6304</v>
      </c>
      <c r="AT596" s="78">
        <v>17060</v>
      </c>
      <c r="AU596" s="82" t="s">
        <v>9963</v>
      </c>
      <c r="AV596" s="78" t="b">
        <v>1</v>
      </c>
      <c r="AW596" s="78" t="s">
        <v>10419</v>
      </c>
      <c r="AX596" s="82" t="s">
        <v>11013</v>
      </c>
      <c r="AY596" s="78" t="s">
        <v>65</v>
      </c>
      <c r="AZ596" s="78" t="str">
        <f>REPLACE(INDEX(GroupVertices[Group], MATCH(Vertices[[#This Row],[Vertex]],GroupVertices[Vertex],0)),1,1,"")</f>
        <v>78</v>
      </c>
      <c r="BA596" s="48"/>
      <c r="BB596" s="48"/>
      <c r="BC596" s="48"/>
      <c r="BD596" s="48"/>
      <c r="BE596" s="48"/>
      <c r="BF596" s="48"/>
      <c r="BG596" s="48"/>
      <c r="BH596" s="48"/>
      <c r="BI596" s="48"/>
      <c r="BJ596" s="48"/>
      <c r="BK596" s="48"/>
      <c r="BL596" s="49"/>
      <c r="BM596" s="48"/>
      <c r="BN596" s="49"/>
      <c r="BO596" s="48"/>
      <c r="BP596" s="49"/>
      <c r="BQ596" s="48"/>
      <c r="BR596" s="49"/>
      <c r="BS596" s="48"/>
      <c r="BT596" s="2"/>
      <c r="BU596" s="3"/>
      <c r="BV596" s="3"/>
      <c r="BW596" s="3"/>
      <c r="BX596" s="3"/>
    </row>
    <row r="597" spans="1:76" x14ac:dyDescent="0.25">
      <c r="A597" s="64" t="s">
        <v>633</v>
      </c>
      <c r="B597" s="65"/>
      <c r="C597" s="65" t="s">
        <v>64</v>
      </c>
      <c r="D597" s="66">
        <v>163.29481529082702</v>
      </c>
      <c r="E597" s="68"/>
      <c r="F597" s="100" t="s">
        <v>10317</v>
      </c>
      <c r="G597" s="65"/>
      <c r="H597" s="69" t="s">
        <v>633</v>
      </c>
      <c r="I597" s="70"/>
      <c r="J597" s="70"/>
      <c r="K597" s="69" t="s">
        <v>11802</v>
      </c>
      <c r="L597" s="73">
        <v>1</v>
      </c>
      <c r="M597" s="74">
        <v>9398.0205078125</v>
      </c>
      <c r="N597" s="74">
        <v>1335.16064453125</v>
      </c>
      <c r="O597" s="75"/>
      <c r="P597" s="76"/>
      <c r="Q597" s="76"/>
      <c r="R597" s="86"/>
      <c r="S597" s="48">
        <v>2</v>
      </c>
      <c r="T597" s="48">
        <v>1</v>
      </c>
      <c r="U597" s="49">
        <v>0</v>
      </c>
      <c r="V597" s="49">
        <v>1</v>
      </c>
      <c r="W597" s="49">
        <v>0</v>
      </c>
      <c r="X597" s="49">
        <v>1.2982450000000001</v>
      </c>
      <c r="Y597" s="49">
        <v>0</v>
      </c>
      <c r="Z597" s="49">
        <v>0</v>
      </c>
      <c r="AA597" s="71">
        <v>597</v>
      </c>
      <c r="AB597" s="71"/>
      <c r="AC597" s="72"/>
      <c r="AD597" s="78" t="s">
        <v>7092</v>
      </c>
      <c r="AE597" s="78">
        <v>4995</v>
      </c>
      <c r="AF597" s="78">
        <v>4126</v>
      </c>
      <c r="AG597" s="78">
        <v>2956</v>
      </c>
      <c r="AH597" s="78">
        <v>3450</v>
      </c>
      <c r="AI597" s="78">
        <v>19800</v>
      </c>
      <c r="AJ597" s="78" t="s">
        <v>7812</v>
      </c>
      <c r="AK597" s="78" t="s">
        <v>8210</v>
      </c>
      <c r="AL597" s="82" t="s">
        <v>8867</v>
      </c>
      <c r="AM597" s="78" t="s">
        <v>8323</v>
      </c>
      <c r="AN597" s="80">
        <v>42621.548668981479</v>
      </c>
      <c r="AO597" s="82" t="s">
        <v>9559</v>
      </c>
      <c r="AP597" s="78" t="b">
        <v>0</v>
      </c>
      <c r="AQ597" s="78" t="b">
        <v>0</v>
      </c>
      <c r="AR597" s="78" t="b">
        <v>0</v>
      </c>
      <c r="AS597" s="78" t="s">
        <v>6304</v>
      </c>
      <c r="AT597" s="78">
        <v>176</v>
      </c>
      <c r="AU597" s="82" t="s">
        <v>9742</v>
      </c>
      <c r="AV597" s="78" t="b">
        <v>0</v>
      </c>
      <c r="AW597" s="78" t="s">
        <v>10419</v>
      </c>
      <c r="AX597" s="82" t="s">
        <v>11014</v>
      </c>
      <c r="AY597" s="78" t="s">
        <v>66</v>
      </c>
      <c r="AZ597" s="78" t="str">
        <f>REPLACE(INDEX(GroupVertices[Group], MATCH(Vertices[[#This Row],[Vertex]],GroupVertices[Vertex],0)),1,1,"")</f>
        <v>77</v>
      </c>
      <c r="BA597" s="48"/>
      <c r="BB597" s="48"/>
      <c r="BC597" s="48"/>
      <c r="BD597" s="48"/>
      <c r="BE597" s="48" t="s">
        <v>2912</v>
      </c>
      <c r="BF597" s="48" t="s">
        <v>2912</v>
      </c>
      <c r="BG597" s="120" t="s">
        <v>13509</v>
      </c>
      <c r="BH597" s="120" t="s">
        <v>13509</v>
      </c>
      <c r="BI597" s="120" t="s">
        <v>14028</v>
      </c>
      <c r="BJ597" s="120" t="s">
        <v>14028</v>
      </c>
      <c r="BK597" s="120">
        <v>0</v>
      </c>
      <c r="BL597" s="123">
        <v>0</v>
      </c>
      <c r="BM597" s="120">
        <v>0</v>
      </c>
      <c r="BN597" s="123">
        <v>0</v>
      </c>
      <c r="BO597" s="120">
        <v>0</v>
      </c>
      <c r="BP597" s="123">
        <v>0</v>
      </c>
      <c r="BQ597" s="120">
        <v>10</v>
      </c>
      <c r="BR597" s="123">
        <v>100</v>
      </c>
      <c r="BS597" s="120">
        <v>10</v>
      </c>
      <c r="BT597" s="2"/>
      <c r="BU597" s="3"/>
      <c r="BV597" s="3"/>
      <c r="BW597" s="3"/>
      <c r="BX597" s="3"/>
    </row>
    <row r="598" spans="1:76" x14ac:dyDescent="0.25">
      <c r="A598" s="64" t="s">
        <v>634</v>
      </c>
      <c r="B598" s="65"/>
      <c r="C598" s="65" t="s">
        <v>64</v>
      </c>
      <c r="D598" s="66">
        <v>162.55043771694392</v>
      </c>
      <c r="E598" s="68"/>
      <c r="F598" s="100" t="s">
        <v>3776</v>
      </c>
      <c r="G598" s="65"/>
      <c r="H598" s="69" t="s">
        <v>634</v>
      </c>
      <c r="I598" s="70"/>
      <c r="J598" s="70"/>
      <c r="K598" s="69" t="s">
        <v>11803</v>
      </c>
      <c r="L598" s="73">
        <v>1</v>
      </c>
      <c r="M598" s="74">
        <v>9398.0205078125</v>
      </c>
      <c r="N598" s="74">
        <v>1158.7076416015625</v>
      </c>
      <c r="O598" s="75"/>
      <c r="P598" s="76"/>
      <c r="Q598" s="76"/>
      <c r="R598" s="86"/>
      <c r="S598" s="48">
        <v>0</v>
      </c>
      <c r="T598" s="48">
        <v>1</v>
      </c>
      <c r="U598" s="49">
        <v>0</v>
      </c>
      <c r="V598" s="49">
        <v>1</v>
      </c>
      <c r="W598" s="49">
        <v>0</v>
      </c>
      <c r="X598" s="49">
        <v>0.70175399999999999</v>
      </c>
      <c r="Y598" s="49">
        <v>0</v>
      </c>
      <c r="Z598" s="49">
        <v>0</v>
      </c>
      <c r="AA598" s="71">
        <v>598</v>
      </c>
      <c r="AB598" s="71"/>
      <c r="AC598" s="72"/>
      <c r="AD598" s="78" t="s">
        <v>7093</v>
      </c>
      <c r="AE598" s="78">
        <v>976</v>
      </c>
      <c r="AF598" s="78">
        <v>1754</v>
      </c>
      <c r="AG598" s="78">
        <v>71272</v>
      </c>
      <c r="AH598" s="78">
        <v>56447</v>
      </c>
      <c r="AI598" s="78"/>
      <c r="AJ598" s="78"/>
      <c r="AK598" s="78"/>
      <c r="AL598" s="78"/>
      <c r="AM598" s="78"/>
      <c r="AN598" s="80">
        <v>40276.355138888888</v>
      </c>
      <c r="AO598" s="78"/>
      <c r="AP598" s="78" t="b">
        <v>1</v>
      </c>
      <c r="AQ598" s="78" t="b">
        <v>0</v>
      </c>
      <c r="AR598" s="78" t="b">
        <v>1</v>
      </c>
      <c r="AS598" s="78" t="s">
        <v>6304</v>
      </c>
      <c r="AT598" s="78">
        <v>3623</v>
      </c>
      <c r="AU598" s="82" t="s">
        <v>9742</v>
      </c>
      <c r="AV598" s="78" t="b">
        <v>0</v>
      </c>
      <c r="AW598" s="78" t="s">
        <v>10419</v>
      </c>
      <c r="AX598" s="82" t="s">
        <v>11015</v>
      </c>
      <c r="AY598" s="78" t="s">
        <v>66</v>
      </c>
      <c r="AZ598" s="78" t="str">
        <f>REPLACE(INDEX(GroupVertices[Group], MATCH(Vertices[[#This Row],[Vertex]],GroupVertices[Vertex],0)),1,1,"")</f>
        <v>77</v>
      </c>
      <c r="BA598" s="48"/>
      <c r="BB598" s="48"/>
      <c r="BC598" s="48"/>
      <c r="BD598" s="48"/>
      <c r="BE598" s="48" t="s">
        <v>2913</v>
      </c>
      <c r="BF598" s="48" t="s">
        <v>2913</v>
      </c>
      <c r="BG598" s="120" t="s">
        <v>13510</v>
      </c>
      <c r="BH598" s="120" t="s">
        <v>13510</v>
      </c>
      <c r="BI598" s="120" t="s">
        <v>14029</v>
      </c>
      <c r="BJ598" s="120" t="s">
        <v>14029</v>
      </c>
      <c r="BK598" s="120">
        <v>0</v>
      </c>
      <c r="BL598" s="123">
        <v>0</v>
      </c>
      <c r="BM598" s="120">
        <v>0</v>
      </c>
      <c r="BN598" s="123">
        <v>0</v>
      </c>
      <c r="BO598" s="120">
        <v>0</v>
      </c>
      <c r="BP598" s="123">
        <v>0</v>
      </c>
      <c r="BQ598" s="120">
        <v>11</v>
      </c>
      <c r="BR598" s="123">
        <v>100</v>
      </c>
      <c r="BS598" s="120">
        <v>11</v>
      </c>
      <c r="BT598" s="2"/>
      <c r="BU598" s="3"/>
      <c r="BV598" s="3"/>
      <c r="BW598" s="3"/>
      <c r="BX598" s="3"/>
    </row>
    <row r="599" spans="1:76" x14ac:dyDescent="0.25">
      <c r="A599" s="64" t="s">
        <v>929</v>
      </c>
      <c r="B599" s="65"/>
      <c r="C599" s="65" t="s">
        <v>64</v>
      </c>
      <c r="D599" s="66">
        <v>162.19017403447435</v>
      </c>
      <c r="E599" s="68"/>
      <c r="F599" s="100" t="s">
        <v>10318</v>
      </c>
      <c r="G599" s="65"/>
      <c r="H599" s="69" t="s">
        <v>929</v>
      </c>
      <c r="I599" s="70"/>
      <c r="J599" s="70"/>
      <c r="K599" s="69" t="s">
        <v>11804</v>
      </c>
      <c r="L599" s="73">
        <v>1</v>
      </c>
      <c r="M599" s="74">
        <v>6061.77197265625</v>
      </c>
      <c r="N599" s="74">
        <v>4037.63037109375</v>
      </c>
      <c r="O599" s="75"/>
      <c r="P599" s="76"/>
      <c r="Q599" s="76"/>
      <c r="R599" s="86"/>
      <c r="S599" s="48">
        <v>2</v>
      </c>
      <c r="T599" s="48">
        <v>0</v>
      </c>
      <c r="U599" s="49">
        <v>0</v>
      </c>
      <c r="V599" s="49">
        <v>0.1</v>
      </c>
      <c r="W599" s="49">
        <v>0</v>
      </c>
      <c r="X599" s="49">
        <v>0.85805699999999996</v>
      </c>
      <c r="Y599" s="49">
        <v>0.5</v>
      </c>
      <c r="Z599" s="49">
        <v>0</v>
      </c>
      <c r="AA599" s="71">
        <v>599</v>
      </c>
      <c r="AB599" s="71"/>
      <c r="AC599" s="72"/>
      <c r="AD599" s="78" t="s">
        <v>7094</v>
      </c>
      <c r="AE599" s="78">
        <v>258</v>
      </c>
      <c r="AF599" s="78">
        <v>606</v>
      </c>
      <c r="AG599" s="78">
        <v>1115</v>
      </c>
      <c r="AH599" s="78">
        <v>495</v>
      </c>
      <c r="AI599" s="78">
        <v>3600</v>
      </c>
      <c r="AJ599" s="78" t="s">
        <v>7813</v>
      </c>
      <c r="AK599" s="78" t="s">
        <v>8335</v>
      </c>
      <c r="AL599" s="82" t="s">
        <v>8868</v>
      </c>
      <c r="AM599" s="78" t="s">
        <v>8068</v>
      </c>
      <c r="AN599" s="80">
        <v>42018.634398148148</v>
      </c>
      <c r="AO599" s="82" t="s">
        <v>9560</v>
      </c>
      <c r="AP599" s="78" t="b">
        <v>0</v>
      </c>
      <c r="AQ599" s="78" t="b">
        <v>0</v>
      </c>
      <c r="AR599" s="78" t="b">
        <v>0</v>
      </c>
      <c r="AS599" s="78" t="s">
        <v>6305</v>
      </c>
      <c r="AT599" s="78">
        <v>186</v>
      </c>
      <c r="AU599" s="82" t="s">
        <v>9742</v>
      </c>
      <c r="AV599" s="78" t="b">
        <v>0</v>
      </c>
      <c r="AW599" s="78" t="s">
        <v>10419</v>
      </c>
      <c r="AX599" s="82" t="s">
        <v>11016</v>
      </c>
      <c r="AY599" s="78" t="s">
        <v>65</v>
      </c>
      <c r="AZ599" s="78" t="str">
        <f>REPLACE(INDEX(GroupVertices[Group], MATCH(Vertices[[#This Row],[Vertex]],GroupVertices[Vertex],0)),1,1,"")</f>
        <v>19</v>
      </c>
      <c r="BA599" s="48"/>
      <c r="BB599" s="48"/>
      <c r="BC599" s="48"/>
      <c r="BD599" s="48"/>
      <c r="BE599" s="48"/>
      <c r="BF599" s="48"/>
      <c r="BG599" s="48"/>
      <c r="BH599" s="48"/>
      <c r="BI599" s="48"/>
      <c r="BJ599" s="48"/>
      <c r="BK599" s="48"/>
      <c r="BL599" s="49"/>
      <c r="BM599" s="48"/>
      <c r="BN599" s="49"/>
      <c r="BO599" s="48"/>
      <c r="BP599" s="49"/>
      <c r="BQ599" s="48"/>
      <c r="BR599" s="49"/>
      <c r="BS599" s="48"/>
      <c r="BT599" s="2"/>
      <c r="BU599" s="3"/>
      <c r="BV599" s="3"/>
      <c r="BW599" s="3"/>
      <c r="BX599" s="3"/>
    </row>
    <row r="600" spans="1:76" x14ac:dyDescent="0.25">
      <c r="A600" s="64" t="s">
        <v>635</v>
      </c>
      <c r="B600" s="65"/>
      <c r="C600" s="65" t="s">
        <v>64</v>
      </c>
      <c r="D600" s="66">
        <v>162.45032960308694</v>
      </c>
      <c r="E600" s="68"/>
      <c r="F600" s="100" t="s">
        <v>3777</v>
      </c>
      <c r="G600" s="65"/>
      <c r="H600" s="69" t="s">
        <v>635</v>
      </c>
      <c r="I600" s="70"/>
      <c r="J600" s="70"/>
      <c r="K600" s="69" t="s">
        <v>11805</v>
      </c>
      <c r="L600" s="73">
        <v>1.166239772903461</v>
      </c>
      <c r="M600" s="74">
        <v>5884.62744140625</v>
      </c>
      <c r="N600" s="74">
        <v>4204.263671875</v>
      </c>
      <c r="O600" s="75"/>
      <c r="P600" s="76"/>
      <c r="Q600" s="76"/>
      <c r="R600" s="86"/>
      <c r="S600" s="48">
        <v>0</v>
      </c>
      <c r="T600" s="48">
        <v>3</v>
      </c>
      <c r="U600" s="49">
        <v>1</v>
      </c>
      <c r="V600" s="49">
        <v>0.111111</v>
      </c>
      <c r="W600" s="49">
        <v>0</v>
      </c>
      <c r="X600" s="49">
        <v>1.236939</v>
      </c>
      <c r="Y600" s="49">
        <v>0.33333333333333331</v>
      </c>
      <c r="Z600" s="49">
        <v>0</v>
      </c>
      <c r="AA600" s="71">
        <v>600</v>
      </c>
      <c r="AB600" s="71"/>
      <c r="AC600" s="72"/>
      <c r="AD600" s="78" t="s">
        <v>7095</v>
      </c>
      <c r="AE600" s="78">
        <v>703</v>
      </c>
      <c r="AF600" s="78">
        <v>1435</v>
      </c>
      <c r="AG600" s="78">
        <v>13519</v>
      </c>
      <c r="AH600" s="78">
        <v>5692</v>
      </c>
      <c r="AI600" s="78">
        <v>3600</v>
      </c>
      <c r="AJ600" s="78" t="s">
        <v>7814</v>
      </c>
      <c r="AK600" s="78" t="s">
        <v>8043</v>
      </c>
      <c r="AL600" s="82" t="s">
        <v>8869</v>
      </c>
      <c r="AM600" s="78" t="s">
        <v>8068</v>
      </c>
      <c r="AN600" s="80">
        <v>41075.526516203703</v>
      </c>
      <c r="AO600" s="82" t="s">
        <v>9561</v>
      </c>
      <c r="AP600" s="78" t="b">
        <v>0</v>
      </c>
      <c r="AQ600" s="78" t="b">
        <v>0</v>
      </c>
      <c r="AR600" s="78" t="b">
        <v>0</v>
      </c>
      <c r="AS600" s="78" t="s">
        <v>6305</v>
      </c>
      <c r="AT600" s="78">
        <v>184</v>
      </c>
      <c r="AU600" s="82" t="s">
        <v>9749</v>
      </c>
      <c r="AV600" s="78" t="b">
        <v>0</v>
      </c>
      <c r="AW600" s="78" t="s">
        <v>10419</v>
      </c>
      <c r="AX600" s="82" t="s">
        <v>11017</v>
      </c>
      <c r="AY600" s="78" t="s">
        <v>66</v>
      </c>
      <c r="AZ600" s="78" t="str">
        <f>REPLACE(INDEX(GroupVertices[Group], MATCH(Vertices[[#This Row],[Vertex]],GroupVertices[Vertex],0)),1,1,"")</f>
        <v>19</v>
      </c>
      <c r="BA600" s="48"/>
      <c r="BB600" s="48"/>
      <c r="BC600" s="48"/>
      <c r="BD600" s="48"/>
      <c r="BE600" s="48"/>
      <c r="BF600" s="48"/>
      <c r="BG600" s="120" t="s">
        <v>13511</v>
      </c>
      <c r="BH600" s="120" t="s">
        <v>13511</v>
      </c>
      <c r="BI600" s="120" t="s">
        <v>14030</v>
      </c>
      <c r="BJ600" s="120" t="s">
        <v>14030</v>
      </c>
      <c r="BK600" s="120">
        <v>1</v>
      </c>
      <c r="BL600" s="123">
        <v>5.5555555555555554</v>
      </c>
      <c r="BM600" s="120">
        <v>0</v>
      </c>
      <c r="BN600" s="123">
        <v>0</v>
      </c>
      <c r="BO600" s="120">
        <v>0</v>
      </c>
      <c r="BP600" s="123">
        <v>0</v>
      </c>
      <c r="BQ600" s="120">
        <v>17</v>
      </c>
      <c r="BR600" s="123">
        <v>94.444444444444443</v>
      </c>
      <c r="BS600" s="120">
        <v>18</v>
      </c>
      <c r="BT600" s="2"/>
      <c r="BU600" s="3"/>
      <c r="BV600" s="3"/>
      <c r="BW600" s="3"/>
      <c r="BX600" s="3"/>
    </row>
    <row r="601" spans="1:76" x14ac:dyDescent="0.25">
      <c r="A601" s="64" t="s">
        <v>930</v>
      </c>
      <c r="B601" s="65"/>
      <c r="C601" s="65" t="s">
        <v>64</v>
      </c>
      <c r="D601" s="66">
        <v>162.1760522002312</v>
      </c>
      <c r="E601" s="68"/>
      <c r="F601" s="100" t="s">
        <v>10319</v>
      </c>
      <c r="G601" s="65"/>
      <c r="H601" s="69" t="s">
        <v>930</v>
      </c>
      <c r="I601" s="70"/>
      <c r="J601" s="70"/>
      <c r="K601" s="69" t="s">
        <v>11806</v>
      </c>
      <c r="L601" s="73">
        <v>1</v>
      </c>
      <c r="M601" s="74">
        <v>5590.53173828125</v>
      </c>
      <c r="N601" s="74">
        <v>4027.94140625</v>
      </c>
      <c r="O601" s="75"/>
      <c r="P601" s="76"/>
      <c r="Q601" s="76"/>
      <c r="R601" s="86"/>
      <c r="S601" s="48">
        <v>2</v>
      </c>
      <c r="T601" s="48">
        <v>0</v>
      </c>
      <c r="U601" s="49">
        <v>0</v>
      </c>
      <c r="V601" s="49">
        <v>0.1</v>
      </c>
      <c r="W601" s="49">
        <v>0</v>
      </c>
      <c r="X601" s="49">
        <v>0.85805699999999996</v>
      </c>
      <c r="Y601" s="49">
        <v>0.5</v>
      </c>
      <c r="Z601" s="49">
        <v>0</v>
      </c>
      <c r="AA601" s="71">
        <v>601</v>
      </c>
      <c r="AB601" s="71"/>
      <c r="AC601" s="72"/>
      <c r="AD601" s="78" t="s">
        <v>7096</v>
      </c>
      <c r="AE601" s="78">
        <v>450</v>
      </c>
      <c r="AF601" s="78">
        <v>561</v>
      </c>
      <c r="AG601" s="78">
        <v>1211</v>
      </c>
      <c r="AH601" s="78">
        <v>279</v>
      </c>
      <c r="AI601" s="78">
        <v>3600</v>
      </c>
      <c r="AJ601" s="78" t="s">
        <v>7815</v>
      </c>
      <c r="AK601" s="78" t="s">
        <v>8336</v>
      </c>
      <c r="AL601" s="82" t="s">
        <v>8870</v>
      </c>
      <c r="AM601" s="78" t="s">
        <v>9011</v>
      </c>
      <c r="AN601" s="80">
        <v>41585.371851851851</v>
      </c>
      <c r="AO601" s="82" t="s">
        <v>9562</v>
      </c>
      <c r="AP601" s="78" t="b">
        <v>0</v>
      </c>
      <c r="AQ601" s="78" t="b">
        <v>0</v>
      </c>
      <c r="AR601" s="78" t="b">
        <v>1</v>
      </c>
      <c r="AS601" s="78" t="s">
        <v>6305</v>
      </c>
      <c r="AT601" s="78">
        <v>110</v>
      </c>
      <c r="AU601" s="82" t="s">
        <v>9742</v>
      </c>
      <c r="AV601" s="78" t="b">
        <v>0</v>
      </c>
      <c r="AW601" s="78" t="s">
        <v>10419</v>
      </c>
      <c r="AX601" s="82" t="s">
        <v>11018</v>
      </c>
      <c r="AY601" s="78" t="s">
        <v>65</v>
      </c>
      <c r="AZ601" s="78" t="str">
        <f>REPLACE(INDEX(GroupVertices[Group], MATCH(Vertices[[#This Row],[Vertex]],GroupVertices[Vertex],0)),1,1,"")</f>
        <v>19</v>
      </c>
      <c r="BA601" s="48"/>
      <c r="BB601" s="48"/>
      <c r="BC601" s="48"/>
      <c r="BD601" s="48"/>
      <c r="BE601" s="48"/>
      <c r="BF601" s="48"/>
      <c r="BG601" s="48"/>
      <c r="BH601" s="48"/>
      <c r="BI601" s="48"/>
      <c r="BJ601" s="48"/>
      <c r="BK601" s="48"/>
      <c r="BL601" s="49"/>
      <c r="BM601" s="48"/>
      <c r="BN601" s="49"/>
      <c r="BO601" s="48"/>
      <c r="BP601" s="49"/>
      <c r="BQ601" s="48"/>
      <c r="BR601" s="49"/>
      <c r="BS601" s="48"/>
      <c r="BT601" s="2"/>
      <c r="BU601" s="3"/>
      <c r="BV601" s="3"/>
      <c r="BW601" s="3"/>
      <c r="BX601" s="3"/>
    </row>
    <row r="602" spans="1:76" x14ac:dyDescent="0.25">
      <c r="A602" s="64" t="s">
        <v>636</v>
      </c>
      <c r="B602" s="65"/>
      <c r="C602" s="65" t="s">
        <v>64</v>
      </c>
      <c r="D602" s="66">
        <v>167.67415299889564</v>
      </c>
      <c r="E602" s="68"/>
      <c r="F602" s="100" t="s">
        <v>3778</v>
      </c>
      <c r="G602" s="65"/>
      <c r="H602" s="69" t="s">
        <v>636</v>
      </c>
      <c r="I602" s="70"/>
      <c r="J602" s="70"/>
      <c r="K602" s="69" t="s">
        <v>11807</v>
      </c>
      <c r="L602" s="73">
        <v>1</v>
      </c>
      <c r="M602" s="74">
        <v>4555.689453125</v>
      </c>
      <c r="N602" s="74">
        <v>2781.78759765625</v>
      </c>
      <c r="O602" s="75"/>
      <c r="P602" s="76"/>
      <c r="Q602" s="76"/>
      <c r="R602" s="86"/>
      <c r="S602" s="48">
        <v>0</v>
      </c>
      <c r="T602" s="48">
        <v>1</v>
      </c>
      <c r="U602" s="49">
        <v>0</v>
      </c>
      <c r="V602" s="49">
        <v>2.1277000000000001E-2</v>
      </c>
      <c r="W602" s="49">
        <v>0</v>
      </c>
      <c r="X602" s="49">
        <v>0.55066000000000004</v>
      </c>
      <c r="Y602" s="49">
        <v>0</v>
      </c>
      <c r="Z602" s="49">
        <v>0</v>
      </c>
      <c r="AA602" s="71">
        <v>602</v>
      </c>
      <c r="AB602" s="71"/>
      <c r="AC602" s="72"/>
      <c r="AD602" s="78" t="s">
        <v>7097</v>
      </c>
      <c r="AE602" s="78">
        <v>3668</v>
      </c>
      <c r="AF602" s="78">
        <v>18081</v>
      </c>
      <c r="AG602" s="78">
        <v>25215</v>
      </c>
      <c r="AH602" s="78">
        <v>6897</v>
      </c>
      <c r="AI602" s="78">
        <v>-25200</v>
      </c>
      <c r="AJ602" s="78" t="s">
        <v>7816</v>
      </c>
      <c r="AK602" s="78"/>
      <c r="AL602" s="82" t="s">
        <v>8871</v>
      </c>
      <c r="AM602" s="78" t="s">
        <v>9004</v>
      </c>
      <c r="AN602" s="80">
        <v>42602.428749999999</v>
      </c>
      <c r="AO602" s="82" t="s">
        <v>9563</v>
      </c>
      <c r="AP602" s="78" t="b">
        <v>1</v>
      </c>
      <c r="AQ602" s="78" t="b">
        <v>0</v>
      </c>
      <c r="AR602" s="78" t="b">
        <v>1</v>
      </c>
      <c r="AS602" s="78" t="s">
        <v>6304</v>
      </c>
      <c r="AT602" s="78">
        <v>266</v>
      </c>
      <c r="AU602" s="78"/>
      <c r="AV602" s="78" t="b">
        <v>0</v>
      </c>
      <c r="AW602" s="78" t="s">
        <v>10419</v>
      </c>
      <c r="AX602" s="82" t="s">
        <v>11019</v>
      </c>
      <c r="AY602" s="78" t="s">
        <v>66</v>
      </c>
      <c r="AZ602" s="78" t="str">
        <f>REPLACE(INDEX(GroupVertices[Group], MATCH(Vertices[[#This Row],[Vertex]],GroupVertices[Vertex],0)),1,1,"")</f>
        <v>7</v>
      </c>
      <c r="BA602" s="48" t="s">
        <v>2243</v>
      </c>
      <c r="BB602" s="48" t="s">
        <v>2243</v>
      </c>
      <c r="BC602" s="48" t="s">
        <v>2518</v>
      </c>
      <c r="BD602" s="48" t="s">
        <v>2518</v>
      </c>
      <c r="BE602" s="48" t="s">
        <v>2882</v>
      </c>
      <c r="BF602" s="48" t="s">
        <v>2882</v>
      </c>
      <c r="BG602" s="120" t="s">
        <v>13489</v>
      </c>
      <c r="BH602" s="120" t="s">
        <v>13489</v>
      </c>
      <c r="BI602" s="120" t="s">
        <v>14009</v>
      </c>
      <c r="BJ602" s="120" t="s">
        <v>14009</v>
      </c>
      <c r="BK602" s="120">
        <v>0</v>
      </c>
      <c r="BL602" s="123">
        <v>0</v>
      </c>
      <c r="BM602" s="120">
        <v>0</v>
      </c>
      <c r="BN602" s="123">
        <v>0</v>
      </c>
      <c r="BO602" s="120">
        <v>0</v>
      </c>
      <c r="BP602" s="123">
        <v>0</v>
      </c>
      <c r="BQ602" s="120">
        <v>13</v>
      </c>
      <c r="BR602" s="123">
        <v>100</v>
      </c>
      <c r="BS602" s="120">
        <v>13</v>
      </c>
      <c r="BT602" s="2"/>
      <c r="BU602" s="3"/>
      <c r="BV602" s="3"/>
      <c r="BW602" s="3"/>
      <c r="BX602" s="3"/>
    </row>
    <row r="603" spans="1:76" x14ac:dyDescent="0.25">
      <c r="A603" s="64" t="s">
        <v>637</v>
      </c>
      <c r="B603" s="65"/>
      <c r="C603" s="65" t="s">
        <v>64</v>
      </c>
      <c r="D603" s="66">
        <v>162.00062763707749</v>
      </c>
      <c r="E603" s="68"/>
      <c r="F603" s="100" t="s">
        <v>3522</v>
      </c>
      <c r="G603" s="65"/>
      <c r="H603" s="69" t="s">
        <v>637</v>
      </c>
      <c r="I603" s="70"/>
      <c r="J603" s="70"/>
      <c r="K603" s="69" t="s">
        <v>11808</v>
      </c>
      <c r="L603" s="73">
        <v>1</v>
      </c>
      <c r="M603" s="74">
        <v>5110.84228515625</v>
      </c>
      <c r="N603" s="74">
        <v>3784.98583984375</v>
      </c>
      <c r="O603" s="75"/>
      <c r="P603" s="76"/>
      <c r="Q603" s="76"/>
      <c r="R603" s="86"/>
      <c r="S603" s="48">
        <v>0</v>
      </c>
      <c r="T603" s="48">
        <v>1</v>
      </c>
      <c r="U603" s="49">
        <v>0</v>
      </c>
      <c r="V603" s="49">
        <v>2.1277000000000001E-2</v>
      </c>
      <c r="W603" s="49">
        <v>0</v>
      </c>
      <c r="X603" s="49">
        <v>0.55066000000000004</v>
      </c>
      <c r="Y603" s="49">
        <v>0</v>
      </c>
      <c r="Z603" s="49">
        <v>0</v>
      </c>
      <c r="AA603" s="71">
        <v>603</v>
      </c>
      <c r="AB603" s="71"/>
      <c r="AC603" s="72"/>
      <c r="AD603" s="78" t="s">
        <v>7098</v>
      </c>
      <c r="AE603" s="78">
        <v>0</v>
      </c>
      <c r="AF603" s="78">
        <v>2</v>
      </c>
      <c r="AG603" s="78">
        <v>218</v>
      </c>
      <c r="AH603" s="78">
        <v>278</v>
      </c>
      <c r="AI603" s="78">
        <v>-25200</v>
      </c>
      <c r="AJ603" s="78"/>
      <c r="AK603" s="78"/>
      <c r="AL603" s="78"/>
      <c r="AM603" s="78" t="s">
        <v>9004</v>
      </c>
      <c r="AN603" s="80">
        <v>43174.856168981481</v>
      </c>
      <c r="AO603" s="78"/>
      <c r="AP603" s="78" t="b">
        <v>1</v>
      </c>
      <c r="AQ603" s="78" t="b">
        <v>1</v>
      </c>
      <c r="AR603" s="78" t="b">
        <v>0</v>
      </c>
      <c r="AS603" s="78" t="s">
        <v>6304</v>
      </c>
      <c r="AT603" s="78">
        <v>0</v>
      </c>
      <c r="AU603" s="78"/>
      <c r="AV603" s="78" t="b">
        <v>0</v>
      </c>
      <c r="AW603" s="78" t="s">
        <v>10419</v>
      </c>
      <c r="AX603" s="82" t="s">
        <v>11020</v>
      </c>
      <c r="AY603" s="78" t="s">
        <v>66</v>
      </c>
      <c r="AZ603" s="78" t="str">
        <f>REPLACE(INDEX(GroupVertices[Group], MATCH(Vertices[[#This Row],[Vertex]],GroupVertices[Vertex],0)),1,1,"")</f>
        <v>7</v>
      </c>
      <c r="BA603" s="48" t="s">
        <v>2243</v>
      </c>
      <c r="BB603" s="48" t="s">
        <v>2243</v>
      </c>
      <c r="BC603" s="48" t="s">
        <v>2518</v>
      </c>
      <c r="BD603" s="48" t="s">
        <v>2518</v>
      </c>
      <c r="BE603" s="48" t="s">
        <v>2882</v>
      </c>
      <c r="BF603" s="48" t="s">
        <v>2882</v>
      </c>
      <c r="BG603" s="120" t="s">
        <v>13489</v>
      </c>
      <c r="BH603" s="120" t="s">
        <v>13489</v>
      </c>
      <c r="BI603" s="120" t="s">
        <v>14009</v>
      </c>
      <c r="BJ603" s="120" t="s">
        <v>14009</v>
      </c>
      <c r="BK603" s="120">
        <v>0</v>
      </c>
      <c r="BL603" s="123">
        <v>0</v>
      </c>
      <c r="BM603" s="120">
        <v>0</v>
      </c>
      <c r="BN603" s="123">
        <v>0</v>
      </c>
      <c r="BO603" s="120">
        <v>0</v>
      </c>
      <c r="BP603" s="123">
        <v>0</v>
      </c>
      <c r="BQ603" s="120">
        <v>13</v>
      </c>
      <c r="BR603" s="123">
        <v>100</v>
      </c>
      <c r="BS603" s="120">
        <v>13</v>
      </c>
      <c r="BT603" s="2"/>
      <c r="BU603" s="3"/>
      <c r="BV603" s="3"/>
      <c r="BW603" s="3"/>
      <c r="BX603" s="3"/>
    </row>
    <row r="604" spans="1:76" x14ac:dyDescent="0.25">
      <c r="A604" s="64" t="s">
        <v>638</v>
      </c>
      <c r="B604" s="65"/>
      <c r="C604" s="65" t="s">
        <v>64</v>
      </c>
      <c r="D604" s="66">
        <v>166.7079057181258</v>
      </c>
      <c r="E604" s="68"/>
      <c r="F604" s="100" t="s">
        <v>10320</v>
      </c>
      <c r="G604" s="65"/>
      <c r="H604" s="69" t="s">
        <v>638</v>
      </c>
      <c r="I604" s="70"/>
      <c r="J604" s="70"/>
      <c r="K604" s="69" t="s">
        <v>11809</v>
      </c>
      <c r="L604" s="73">
        <v>1</v>
      </c>
      <c r="M604" s="74">
        <v>2343.54052734375</v>
      </c>
      <c r="N604" s="74">
        <v>2199.424560546875</v>
      </c>
      <c r="O604" s="75"/>
      <c r="P604" s="76"/>
      <c r="Q604" s="76"/>
      <c r="R604" s="86"/>
      <c r="S604" s="48">
        <v>2</v>
      </c>
      <c r="T604" s="48">
        <v>1</v>
      </c>
      <c r="U604" s="49">
        <v>0</v>
      </c>
      <c r="V604" s="49">
        <v>5.9599999999999996E-4</v>
      </c>
      <c r="W604" s="49">
        <v>1.676E-3</v>
      </c>
      <c r="X604" s="49">
        <v>0.62477199999999999</v>
      </c>
      <c r="Y604" s="49">
        <v>0</v>
      </c>
      <c r="Z604" s="49">
        <v>0</v>
      </c>
      <c r="AA604" s="71">
        <v>604</v>
      </c>
      <c r="AB604" s="71"/>
      <c r="AC604" s="72"/>
      <c r="AD604" s="78" t="s">
        <v>7099</v>
      </c>
      <c r="AE604" s="78">
        <v>11979</v>
      </c>
      <c r="AF604" s="78">
        <v>15002</v>
      </c>
      <c r="AG604" s="78">
        <v>45681</v>
      </c>
      <c r="AH604" s="78">
        <v>3661</v>
      </c>
      <c r="AI604" s="78">
        <v>-28800</v>
      </c>
      <c r="AJ604" s="78" t="s">
        <v>7817</v>
      </c>
      <c r="AK604" s="78" t="s">
        <v>8337</v>
      </c>
      <c r="AL604" s="82" t="s">
        <v>8872</v>
      </c>
      <c r="AM604" s="78" t="s">
        <v>9004</v>
      </c>
      <c r="AN604" s="80">
        <v>39938.168483796297</v>
      </c>
      <c r="AO604" s="82" t="s">
        <v>9564</v>
      </c>
      <c r="AP604" s="78" t="b">
        <v>0</v>
      </c>
      <c r="AQ604" s="78" t="b">
        <v>0</v>
      </c>
      <c r="AR604" s="78" t="b">
        <v>1</v>
      </c>
      <c r="AS604" s="78" t="s">
        <v>6304</v>
      </c>
      <c r="AT604" s="78">
        <v>1443</v>
      </c>
      <c r="AU604" s="82" t="s">
        <v>9771</v>
      </c>
      <c r="AV604" s="78" t="b">
        <v>0</v>
      </c>
      <c r="AW604" s="78" t="s">
        <v>10419</v>
      </c>
      <c r="AX604" s="82" t="s">
        <v>11021</v>
      </c>
      <c r="AY604" s="78" t="s">
        <v>66</v>
      </c>
      <c r="AZ604" s="78" t="str">
        <f>REPLACE(INDEX(GroupVertices[Group], MATCH(Vertices[[#This Row],[Vertex]],GroupVertices[Vertex],0)),1,1,"")</f>
        <v>2</v>
      </c>
      <c r="BA604" s="48" t="s">
        <v>2270</v>
      </c>
      <c r="BB604" s="48" t="s">
        <v>2270</v>
      </c>
      <c r="BC604" s="48" t="s">
        <v>2518</v>
      </c>
      <c r="BD604" s="48" t="s">
        <v>2518</v>
      </c>
      <c r="BE604" s="48" t="s">
        <v>731</v>
      </c>
      <c r="BF604" s="48" t="s">
        <v>731</v>
      </c>
      <c r="BG604" s="120" t="s">
        <v>13512</v>
      </c>
      <c r="BH604" s="120" t="s">
        <v>13512</v>
      </c>
      <c r="BI604" s="120" t="s">
        <v>14031</v>
      </c>
      <c r="BJ604" s="120" t="s">
        <v>14031</v>
      </c>
      <c r="BK604" s="120">
        <v>3</v>
      </c>
      <c r="BL604" s="123">
        <v>37.5</v>
      </c>
      <c r="BM604" s="120">
        <v>0</v>
      </c>
      <c r="BN604" s="123">
        <v>0</v>
      </c>
      <c r="BO604" s="120">
        <v>0</v>
      </c>
      <c r="BP604" s="123">
        <v>0</v>
      </c>
      <c r="BQ604" s="120">
        <v>5</v>
      </c>
      <c r="BR604" s="123">
        <v>62.5</v>
      </c>
      <c r="BS604" s="120">
        <v>8</v>
      </c>
      <c r="BT604" s="2"/>
      <c r="BU604" s="3"/>
      <c r="BV604" s="3"/>
      <c r="BW604" s="3"/>
      <c r="BX604" s="3"/>
    </row>
    <row r="605" spans="1:76" x14ac:dyDescent="0.25">
      <c r="A605" s="64" t="s">
        <v>639</v>
      </c>
      <c r="B605" s="65"/>
      <c r="C605" s="65" t="s">
        <v>64</v>
      </c>
      <c r="D605" s="66">
        <v>162.16287182160428</v>
      </c>
      <c r="E605" s="68"/>
      <c r="F605" s="100" t="s">
        <v>3779</v>
      </c>
      <c r="G605" s="65"/>
      <c r="H605" s="69" t="s">
        <v>639</v>
      </c>
      <c r="I605" s="70"/>
      <c r="J605" s="70"/>
      <c r="K605" s="69" t="s">
        <v>11810</v>
      </c>
      <c r="L605" s="73">
        <v>284.30978879297794</v>
      </c>
      <c r="M605" s="74">
        <v>1695.83154296875</v>
      </c>
      <c r="N605" s="74">
        <v>2122.60693359375</v>
      </c>
      <c r="O605" s="75"/>
      <c r="P605" s="76"/>
      <c r="Q605" s="76"/>
      <c r="R605" s="86"/>
      <c r="S605" s="48">
        <v>0</v>
      </c>
      <c r="T605" s="48">
        <v>7</v>
      </c>
      <c r="U605" s="49">
        <v>1704.223868</v>
      </c>
      <c r="V605" s="49">
        <v>7.4899999999999999E-4</v>
      </c>
      <c r="W605" s="49">
        <v>1.6324999999999999E-2</v>
      </c>
      <c r="X605" s="49">
        <v>1.723184</v>
      </c>
      <c r="Y605" s="49">
        <v>0.16666666666666666</v>
      </c>
      <c r="Z605" s="49">
        <v>0</v>
      </c>
      <c r="AA605" s="71">
        <v>605</v>
      </c>
      <c r="AB605" s="71"/>
      <c r="AC605" s="72"/>
      <c r="AD605" s="78" t="s">
        <v>7100</v>
      </c>
      <c r="AE605" s="78">
        <v>522</v>
      </c>
      <c r="AF605" s="78">
        <v>519</v>
      </c>
      <c r="AG605" s="78">
        <v>4424</v>
      </c>
      <c r="AH605" s="78">
        <v>348</v>
      </c>
      <c r="AI605" s="78">
        <v>0</v>
      </c>
      <c r="AJ605" s="78" t="s">
        <v>7818</v>
      </c>
      <c r="AK605" s="78" t="s">
        <v>8338</v>
      </c>
      <c r="AL605" s="82" t="s">
        <v>8873</v>
      </c>
      <c r="AM605" s="78" t="s">
        <v>9008</v>
      </c>
      <c r="AN605" s="80">
        <v>39872.768738425926</v>
      </c>
      <c r="AO605" s="82" t="s">
        <v>9565</v>
      </c>
      <c r="AP605" s="78" t="b">
        <v>0</v>
      </c>
      <c r="AQ605" s="78" t="b">
        <v>0</v>
      </c>
      <c r="AR605" s="78" t="b">
        <v>1</v>
      </c>
      <c r="AS605" s="78" t="s">
        <v>6304</v>
      </c>
      <c r="AT605" s="78">
        <v>23</v>
      </c>
      <c r="AU605" s="82" t="s">
        <v>9786</v>
      </c>
      <c r="AV605" s="78" t="b">
        <v>0</v>
      </c>
      <c r="AW605" s="78" t="s">
        <v>10419</v>
      </c>
      <c r="AX605" s="82" t="s">
        <v>11022</v>
      </c>
      <c r="AY605" s="78" t="s">
        <v>66</v>
      </c>
      <c r="AZ605" s="78" t="str">
        <f>REPLACE(INDEX(GroupVertices[Group], MATCH(Vertices[[#This Row],[Vertex]],GroupVertices[Vertex],0)),1,1,"")</f>
        <v>2</v>
      </c>
      <c r="BA605" s="48" t="s">
        <v>12915</v>
      </c>
      <c r="BB605" s="48" t="s">
        <v>12915</v>
      </c>
      <c r="BC605" s="48" t="s">
        <v>12987</v>
      </c>
      <c r="BD605" s="48" t="s">
        <v>12987</v>
      </c>
      <c r="BE605" s="48" t="s">
        <v>13082</v>
      </c>
      <c r="BF605" s="48" t="s">
        <v>13164</v>
      </c>
      <c r="BG605" s="120" t="s">
        <v>13513</v>
      </c>
      <c r="BH605" s="120" t="s">
        <v>13685</v>
      </c>
      <c r="BI605" s="120" t="s">
        <v>14032</v>
      </c>
      <c r="BJ605" s="120" t="s">
        <v>14032</v>
      </c>
      <c r="BK605" s="120">
        <v>8</v>
      </c>
      <c r="BL605" s="123">
        <v>5.5172413793103452</v>
      </c>
      <c r="BM605" s="120">
        <v>1</v>
      </c>
      <c r="BN605" s="123">
        <v>0.68965517241379315</v>
      </c>
      <c r="BO605" s="120">
        <v>0</v>
      </c>
      <c r="BP605" s="123">
        <v>0</v>
      </c>
      <c r="BQ605" s="120">
        <v>136</v>
      </c>
      <c r="BR605" s="123">
        <v>93.793103448275858</v>
      </c>
      <c r="BS605" s="120">
        <v>145</v>
      </c>
      <c r="BT605" s="2"/>
      <c r="BU605" s="3"/>
      <c r="BV605" s="3"/>
      <c r="BW605" s="3"/>
      <c r="BX605" s="3"/>
    </row>
    <row r="606" spans="1:76" x14ac:dyDescent="0.25">
      <c r="A606" s="64" t="s">
        <v>931</v>
      </c>
      <c r="B606" s="65"/>
      <c r="C606" s="65" t="s">
        <v>64</v>
      </c>
      <c r="D606" s="66">
        <v>162</v>
      </c>
      <c r="E606" s="68"/>
      <c r="F606" s="100" t="s">
        <v>10321</v>
      </c>
      <c r="G606" s="65"/>
      <c r="H606" s="69" t="s">
        <v>931</v>
      </c>
      <c r="I606" s="70"/>
      <c r="J606" s="70"/>
      <c r="K606" s="69" t="s">
        <v>11811</v>
      </c>
      <c r="L606" s="73">
        <v>1</v>
      </c>
      <c r="M606" s="74">
        <v>2303.11572265625</v>
      </c>
      <c r="N606" s="74">
        <v>1899.0345458984375</v>
      </c>
      <c r="O606" s="75"/>
      <c r="P606" s="76"/>
      <c r="Q606" s="76"/>
      <c r="R606" s="86"/>
      <c r="S606" s="48">
        <v>1</v>
      </c>
      <c r="T606" s="48">
        <v>0</v>
      </c>
      <c r="U606" s="49">
        <v>0</v>
      </c>
      <c r="V606" s="49">
        <v>5.9599999999999996E-4</v>
      </c>
      <c r="W606" s="49">
        <v>1.5200000000000001E-3</v>
      </c>
      <c r="X606" s="49">
        <v>0.35924400000000001</v>
      </c>
      <c r="Y606" s="49">
        <v>0</v>
      </c>
      <c r="Z606" s="49">
        <v>0</v>
      </c>
      <c r="AA606" s="71">
        <v>606</v>
      </c>
      <c r="AB606" s="71"/>
      <c r="AC606" s="72"/>
      <c r="AD606" s="78" t="s">
        <v>7101</v>
      </c>
      <c r="AE606" s="78">
        <v>0</v>
      </c>
      <c r="AF606" s="78">
        <v>0</v>
      </c>
      <c r="AG606" s="78">
        <v>0</v>
      </c>
      <c r="AH606" s="78">
        <v>0</v>
      </c>
      <c r="AI606" s="78"/>
      <c r="AJ606" s="78"/>
      <c r="AK606" s="78" t="s">
        <v>8339</v>
      </c>
      <c r="AL606" s="82" t="s">
        <v>8874</v>
      </c>
      <c r="AM606" s="78"/>
      <c r="AN606" s="80">
        <v>40744.552210648151</v>
      </c>
      <c r="AO606" s="78"/>
      <c r="AP606" s="78" t="b">
        <v>1</v>
      </c>
      <c r="AQ606" s="78" t="b">
        <v>0</v>
      </c>
      <c r="AR606" s="78" t="b">
        <v>0</v>
      </c>
      <c r="AS606" s="78" t="s">
        <v>6304</v>
      </c>
      <c r="AT606" s="78">
        <v>0</v>
      </c>
      <c r="AU606" s="82" t="s">
        <v>9742</v>
      </c>
      <c r="AV606" s="78" t="b">
        <v>0</v>
      </c>
      <c r="AW606" s="78" t="s">
        <v>10419</v>
      </c>
      <c r="AX606" s="82" t="s">
        <v>11023</v>
      </c>
      <c r="AY606" s="78" t="s">
        <v>65</v>
      </c>
      <c r="AZ606" s="78" t="str">
        <f>REPLACE(INDEX(GroupVertices[Group], MATCH(Vertices[[#This Row],[Vertex]],GroupVertices[Vertex],0)),1,1,"")</f>
        <v>2</v>
      </c>
      <c r="BA606" s="48"/>
      <c r="BB606" s="48"/>
      <c r="BC606" s="48"/>
      <c r="BD606" s="48"/>
      <c r="BE606" s="48"/>
      <c r="BF606" s="48"/>
      <c r="BG606" s="48"/>
      <c r="BH606" s="48"/>
      <c r="BI606" s="48"/>
      <c r="BJ606" s="48"/>
      <c r="BK606" s="48"/>
      <c r="BL606" s="49"/>
      <c r="BM606" s="48"/>
      <c r="BN606" s="49"/>
      <c r="BO606" s="48"/>
      <c r="BP606" s="49"/>
      <c r="BQ606" s="48"/>
      <c r="BR606" s="49"/>
      <c r="BS606" s="48"/>
      <c r="BT606" s="2"/>
      <c r="BU606" s="3"/>
      <c r="BV606" s="3"/>
      <c r="BW606" s="3"/>
      <c r="BX606" s="3"/>
    </row>
    <row r="607" spans="1:76" x14ac:dyDescent="0.25">
      <c r="A607" s="64" t="s">
        <v>640</v>
      </c>
      <c r="B607" s="65"/>
      <c r="C607" s="65" t="s">
        <v>64</v>
      </c>
      <c r="D607" s="66">
        <v>162.37626842794512</v>
      </c>
      <c r="E607" s="68"/>
      <c r="F607" s="100" t="s">
        <v>10322</v>
      </c>
      <c r="G607" s="65"/>
      <c r="H607" s="69" t="s">
        <v>640</v>
      </c>
      <c r="I607" s="70"/>
      <c r="J607" s="70"/>
      <c r="K607" s="69" t="s">
        <v>11812</v>
      </c>
      <c r="L607" s="73">
        <v>1</v>
      </c>
      <c r="M607" s="74">
        <v>9732.6201171875</v>
      </c>
      <c r="N607" s="74">
        <v>1158.7076416015625</v>
      </c>
      <c r="O607" s="75"/>
      <c r="P607" s="76"/>
      <c r="Q607" s="76"/>
      <c r="R607" s="86"/>
      <c r="S607" s="48">
        <v>0</v>
      </c>
      <c r="T607" s="48">
        <v>1</v>
      </c>
      <c r="U607" s="49">
        <v>0</v>
      </c>
      <c r="V607" s="49">
        <v>1</v>
      </c>
      <c r="W607" s="49">
        <v>0</v>
      </c>
      <c r="X607" s="49">
        <v>0.99999899999999997</v>
      </c>
      <c r="Y607" s="49">
        <v>0</v>
      </c>
      <c r="Z607" s="49">
        <v>0</v>
      </c>
      <c r="AA607" s="71">
        <v>607</v>
      </c>
      <c r="AB607" s="71"/>
      <c r="AC607" s="72"/>
      <c r="AD607" s="78" t="s">
        <v>7102</v>
      </c>
      <c r="AE607" s="78">
        <v>2410</v>
      </c>
      <c r="AF607" s="78">
        <v>1199</v>
      </c>
      <c r="AG607" s="78">
        <v>1541</v>
      </c>
      <c r="AH607" s="78">
        <v>217</v>
      </c>
      <c r="AI607" s="78">
        <v>-25200</v>
      </c>
      <c r="AJ607" s="78" t="s">
        <v>7819</v>
      </c>
      <c r="AK607" s="78" t="s">
        <v>8340</v>
      </c>
      <c r="AL607" s="82" t="s">
        <v>8875</v>
      </c>
      <c r="AM607" s="78" t="s">
        <v>9004</v>
      </c>
      <c r="AN607" s="80">
        <v>42335.686481481483</v>
      </c>
      <c r="AO607" s="82" t="s">
        <v>9566</v>
      </c>
      <c r="AP607" s="78" t="b">
        <v>0</v>
      </c>
      <c r="AQ607" s="78" t="b">
        <v>0</v>
      </c>
      <c r="AR607" s="78" t="b">
        <v>0</v>
      </c>
      <c r="AS607" s="78" t="s">
        <v>6304</v>
      </c>
      <c r="AT607" s="78">
        <v>46</v>
      </c>
      <c r="AU607" s="82" t="s">
        <v>9742</v>
      </c>
      <c r="AV607" s="78" t="b">
        <v>0</v>
      </c>
      <c r="AW607" s="78" t="s">
        <v>10419</v>
      </c>
      <c r="AX607" s="82" t="s">
        <v>11024</v>
      </c>
      <c r="AY607" s="78" t="s">
        <v>66</v>
      </c>
      <c r="AZ607" s="78" t="str">
        <f>REPLACE(INDEX(GroupVertices[Group], MATCH(Vertices[[#This Row],[Vertex]],GroupVertices[Vertex],0)),1,1,"")</f>
        <v>76</v>
      </c>
      <c r="BA607" s="48" t="s">
        <v>2275</v>
      </c>
      <c r="BB607" s="48" t="s">
        <v>2275</v>
      </c>
      <c r="BC607" s="48" t="s">
        <v>2609</v>
      </c>
      <c r="BD607" s="48" t="s">
        <v>2609</v>
      </c>
      <c r="BE607" s="48" t="s">
        <v>2915</v>
      </c>
      <c r="BF607" s="48" t="s">
        <v>2915</v>
      </c>
      <c r="BG607" s="120" t="s">
        <v>13514</v>
      </c>
      <c r="BH607" s="120" t="s">
        <v>13514</v>
      </c>
      <c r="BI607" s="120" t="s">
        <v>14033</v>
      </c>
      <c r="BJ607" s="120" t="s">
        <v>14033</v>
      </c>
      <c r="BK607" s="120">
        <v>1</v>
      </c>
      <c r="BL607" s="123">
        <v>3.5714285714285716</v>
      </c>
      <c r="BM607" s="120">
        <v>0</v>
      </c>
      <c r="BN607" s="123">
        <v>0</v>
      </c>
      <c r="BO607" s="120">
        <v>0</v>
      </c>
      <c r="BP607" s="123">
        <v>0</v>
      </c>
      <c r="BQ607" s="120">
        <v>27</v>
      </c>
      <c r="BR607" s="123">
        <v>96.428571428571431</v>
      </c>
      <c r="BS607" s="120">
        <v>28</v>
      </c>
      <c r="BT607" s="2"/>
      <c r="BU607" s="3"/>
      <c r="BV607" s="3"/>
      <c r="BW607" s="3"/>
      <c r="BX607" s="3"/>
    </row>
    <row r="608" spans="1:76" x14ac:dyDescent="0.25">
      <c r="A608" s="64" t="s">
        <v>932</v>
      </c>
      <c r="B608" s="65"/>
      <c r="C608" s="65" t="s">
        <v>64</v>
      </c>
      <c r="D608" s="66">
        <v>200.20081690186205</v>
      </c>
      <c r="E608" s="68"/>
      <c r="F608" s="100" t="s">
        <v>10323</v>
      </c>
      <c r="G608" s="65"/>
      <c r="H608" s="69" t="s">
        <v>932</v>
      </c>
      <c r="I608" s="70"/>
      <c r="J608" s="70"/>
      <c r="K608" s="69" t="s">
        <v>11813</v>
      </c>
      <c r="L608" s="73">
        <v>1</v>
      </c>
      <c r="M608" s="74">
        <v>9732.6201171875</v>
      </c>
      <c r="N608" s="74">
        <v>1335.16064453125</v>
      </c>
      <c r="O608" s="75"/>
      <c r="P608" s="76"/>
      <c r="Q608" s="76"/>
      <c r="R608" s="86"/>
      <c r="S608" s="48">
        <v>1</v>
      </c>
      <c r="T608" s="48">
        <v>0</v>
      </c>
      <c r="U608" s="49">
        <v>0</v>
      </c>
      <c r="V608" s="49">
        <v>1</v>
      </c>
      <c r="W608" s="49">
        <v>0</v>
      </c>
      <c r="X608" s="49">
        <v>0.99999899999999997</v>
      </c>
      <c r="Y608" s="49">
        <v>0</v>
      </c>
      <c r="Z608" s="49">
        <v>0</v>
      </c>
      <c r="AA608" s="71">
        <v>608</v>
      </c>
      <c r="AB608" s="71"/>
      <c r="AC608" s="72"/>
      <c r="AD608" s="78" t="s">
        <v>7103</v>
      </c>
      <c r="AE608" s="78">
        <v>70891</v>
      </c>
      <c r="AF608" s="78">
        <v>121729</v>
      </c>
      <c r="AG608" s="78">
        <v>165648</v>
      </c>
      <c r="AH608" s="78">
        <v>117642</v>
      </c>
      <c r="AI608" s="78">
        <v>-14400</v>
      </c>
      <c r="AJ608" s="78" t="s">
        <v>7820</v>
      </c>
      <c r="AK608" s="78" t="s">
        <v>8341</v>
      </c>
      <c r="AL608" s="82" t="s">
        <v>8876</v>
      </c>
      <c r="AM608" s="78" t="s">
        <v>9005</v>
      </c>
      <c r="AN608" s="80">
        <v>41101.964756944442</v>
      </c>
      <c r="AO608" s="82" t="s">
        <v>9567</v>
      </c>
      <c r="AP608" s="78" t="b">
        <v>0</v>
      </c>
      <c r="AQ608" s="78" t="b">
        <v>0</v>
      </c>
      <c r="AR608" s="78" t="b">
        <v>1</v>
      </c>
      <c r="AS608" s="78" t="s">
        <v>6304</v>
      </c>
      <c r="AT608" s="78">
        <v>8301</v>
      </c>
      <c r="AU608" s="82" t="s">
        <v>9964</v>
      </c>
      <c r="AV608" s="78" t="b">
        <v>1</v>
      </c>
      <c r="AW608" s="78" t="s">
        <v>10419</v>
      </c>
      <c r="AX608" s="82" t="s">
        <v>11025</v>
      </c>
      <c r="AY608" s="78" t="s">
        <v>65</v>
      </c>
      <c r="AZ608" s="78" t="str">
        <f>REPLACE(INDEX(GroupVertices[Group], MATCH(Vertices[[#This Row],[Vertex]],GroupVertices[Vertex],0)),1,1,"")</f>
        <v>76</v>
      </c>
      <c r="BA608" s="48"/>
      <c r="BB608" s="48"/>
      <c r="BC608" s="48"/>
      <c r="BD608" s="48"/>
      <c r="BE608" s="48"/>
      <c r="BF608" s="48"/>
      <c r="BG608" s="48"/>
      <c r="BH608" s="48"/>
      <c r="BI608" s="48"/>
      <c r="BJ608" s="48"/>
      <c r="BK608" s="48"/>
      <c r="BL608" s="49"/>
      <c r="BM608" s="48"/>
      <c r="BN608" s="49"/>
      <c r="BO608" s="48"/>
      <c r="BP608" s="49"/>
      <c r="BQ608" s="48"/>
      <c r="BR608" s="49"/>
      <c r="BS608" s="48"/>
      <c r="BT608" s="2"/>
      <c r="BU608" s="3"/>
      <c r="BV608" s="3"/>
      <c r="BW608" s="3"/>
      <c r="BX608" s="3"/>
    </row>
    <row r="609" spans="1:76" x14ac:dyDescent="0.25">
      <c r="A609" s="64" t="s">
        <v>641</v>
      </c>
      <c r="B609" s="65"/>
      <c r="C609" s="65" t="s">
        <v>64</v>
      </c>
      <c r="D609" s="66">
        <v>163.52233373141104</v>
      </c>
      <c r="E609" s="68"/>
      <c r="F609" s="100" t="s">
        <v>3780</v>
      </c>
      <c r="G609" s="65"/>
      <c r="H609" s="69" t="s">
        <v>641</v>
      </c>
      <c r="I609" s="70"/>
      <c r="J609" s="70"/>
      <c r="K609" s="69" t="s">
        <v>11814</v>
      </c>
      <c r="L609" s="73">
        <v>1</v>
      </c>
      <c r="M609" s="74">
        <v>3428.239501953125</v>
      </c>
      <c r="N609" s="74">
        <v>352.9058837890625</v>
      </c>
      <c r="O609" s="75"/>
      <c r="P609" s="76"/>
      <c r="Q609" s="76"/>
      <c r="R609" s="86"/>
      <c r="S609" s="48">
        <v>0</v>
      </c>
      <c r="T609" s="48">
        <v>1</v>
      </c>
      <c r="U609" s="49">
        <v>0</v>
      </c>
      <c r="V609" s="49">
        <v>5.0600000000000005E-4</v>
      </c>
      <c r="W609" s="49">
        <v>1.2999999999999999E-5</v>
      </c>
      <c r="X609" s="49">
        <v>0.43501600000000001</v>
      </c>
      <c r="Y609" s="49">
        <v>0</v>
      </c>
      <c r="Z609" s="49">
        <v>0</v>
      </c>
      <c r="AA609" s="71">
        <v>609</v>
      </c>
      <c r="AB609" s="71"/>
      <c r="AC609" s="72"/>
      <c r="AD609" s="78" t="s">
        <v>7104</v>
      </c>
      <c r="AE609" s="78">
        <v>4242</v>
      </c>
      <c r="AF609" s="78">
        <v>4851</v>
      </c>
      <c r="AG609" s="78">
        <v>25505</v>
      </c>
      <c r="AH609" s="78">
        <v>2565</v>
      </c>
      <c r="AI609" s="78">
        <v>-25200</v>
      </c>
      <c r="AJ609" s="78" t="s">
        <v>7821</v>
      </c>
      <c r="AK609" s="78"/>
      <c r="AL609" s="82" t="s">
        <v>8877</v>
      </c>
      <c r="AM609" s="78" t="s">
        <v>9004</v>
      </c>
      <c r="AN609" s="80">
        <v>39885.710833333331</v>
      </c>
      <c r="AO609" s="82" t="s">
        <v>9568</v>
      </c>
      <c r="AP609" s="78" t="b">
        <v>0</v>
      </c>
      <c r="AQ609" s="78" t="b">
        <v>0</v>
      </c>
      <c r="AR609" s="78" t="b">
        <v>0</v>
      </c>
      <c r="AS609" s="78" t="s">
        <v>6304</v>
      </c>
      <c r="AT609" s="78">
        <v>419</v>
      </c>
      <c r="AU609" s="82" t="s">
        <v>9813</v>
      </c>
      <c r="AV609" s="78" t="b">
        <v>0</v>
      </c>
      <c r="AW609" s="78" t="s">
        <v>10419</v>
      </c>
      <c r="AX609" s="82" t="s">
        <v>11026</v>
      </c>
      <c r="AY609" s="78" t="s">
        <v>66</v>
      </c>
      <c r="AZ609" s="78" t="str">
        <f>REPLACE(INDEX(GroupVertices[Group], MATCH(Vertices[[#This Row],[Vertex]],GroupVertices[Vertex],0)),1,1,"")</f>
        <v>5</v>
      </c>
      <c r="BA609" s="48" t="s">
        <v>2276</v>
      </c>
      <c r="BB609" s="48" t="s">
        <v>2276</v>
      </c>
      <c r="BC609" s="48" t="s">
        <v>2568</v>
      </c>
      <c r="BD609" s="48" t="s">
        <v>2568</v>
      </c>
      <c r="BE609" s="48" t="s">
        <v>2916</v>
      </c>
      <c r="BF609" s="48" t="s">
        <v>2916</v>
      </c>
      <c r="BG609" s="120" t="s">
        <v>13515</v>
      </c>
      <c r="BH609" s="120" t="s">
        <v>13515</v>
      </c>
      <c r="BI609" s="120" t="s">
        <v>14034</v>
      </c>
      <c r="BJ609" s="120" t="s">
        <v>14034</v>
      </c>
      <c r="BK609" s="120">
        <v>3</v>
      </c>
      <c r="BL609" s="123">
        <v>20</v>
      </c>
      <c r="BM609" s="120">
        <v>0</v>
      </c>
      <c r="BN609" s="123">
        <v>0</v>
      </c>
      <c r="BO609" s="120">
        <v>0</v>
      </c>
      <c r="BP609" s="123">
        <v>0</v>
      </c>
      <c r="BQ609" s="120">
        <v>12</v>
      </c>
      <c r="BR609" s="123">
        <v>80</v>
      </c>
      <c r="BS609" s="120">
        <v>15</v>
      </c>
      <c r="BT609" s="2"/>
      <c r="BU609" s="3"/>
      <c r="BV609" s="3"/>
      <c r="BW609" s="3"/>
      <c r="BX609" s="3"/>
    </row>
    <row r="610" spans="1:76" x14ac:dyDescent="0.25">
      <c r="A610" s="64" t="s">
        <v>642</v>
      </c>
      <c r="B610" s="65"/>
      <c r="C610" s="65" t="s">
        <v>64</v>
      </c>
      <c r="D610" s="66">
        <v>163.16489441579009</v>
      </c>
      <c r="E610" s="68"/>
      <c r="F610" s="100" t="s">
        <v>3781</v>
      </c>
      <c r="G610" s="65"/>
      <c r="H610" s="69" t="s">
        <v>642</v>
      </c>
      <c r="I610" s="70"/>
      <c r="J610" s="70"/>
      <c r="K610" s="69" t="s">
        <v>11815</v>
      </c>
      <c r="L610" s="73">
        <v>1111.4816829951196</v>
      </c>
      <c r="M610" s="74">
        <v>6458.09375</v>
      </c>
      <c r="N610" s="74">
        <v>7664.56005859375</v>
      </c>
      <c r="O610" s="75"/>
      <c r="P610" s="76"/>
      <c r="Q610" s="76"/>
      <c r="R610" s="86"/>
      <c r="S610" s="48">
        <v>0</v>
      </c>
      <c r="T610" s="48">
        <v>3</v>
      </c>
      <c r="U610" s="49">
        <v>6680</v>
      </c>
      <c r="V610" s="49">
        <v>7.4299999999999995E-4</v>
      </c>
      <c r="W610" s="49">
        <v>5.7159999999999997E-3</v>
      </c>
      <c r="X610" s="49">
        <v>0.73716800000000005</v>
      </c>
      <c r="Y610" s="49">
        <v>0.16666666666666666</v>
      </c>
      <c r="Z610" s="49">
        <v>0</v>
      </c>
      <c r="AA610" s="71">
        <v>610</v>
      </c>
      <c r="AB610" s="71"/>
      <c r="AC610" s="72"/>
      <c r="AD610" s="78" t="s">
        <v>7105</v>
      </c>
      <c r="AE610" s="78">
        <v>2855</v>
      </c>
      <c r="AF610" s="78">
        <v>3712</v>
      </c>
      <c r="AG610" s="78">
        <v>20385</v>
      </c>
      <c r="AH610" s="78">
        <v>165</v>
      </c>
      <c r="AI610" s="78">
        <v>-18000</v>
      </c>
      <c r="AJ610" s="78" t="s">
        <v>7822</v>
      </c>
      <c r="AK610" s="78" t="s">
        <v>8342</v>
      </c>
      <c r="AL610" s="82" t="s">
        <v>8878</v>
      </c>
      <c r="AM610" s="78" t="s">
        <v>9007</v>
      </c>
      <c r="AN610" s="80">
        <v>41937.852569444447</v>
      </c>
      <c r="AO610" s="82" t="s">
        <v>9569</v>
      </c>
      <c r="AP610" s="78" t="b">
        <v>0</v>
      </c>
      <c r="AQ610" s="78" t="b">
        <v>0</v>
      </c>
      <c r="AR610" s="78" t="b">
        <v>0</v>
      </c>
      <c r="AS610" s="78" t="s">
        <v>6304</v>
      </c>
      <c r="AT610" s="78">
        <v>342</v>
      </c>
      <c r="AU610" s="82" t="s">
        <v>9749</v>
      </c>
      <c r="AV610" s="78" t="b">
        <v>0</v>
      </c>
      <c r="AW610" s="78" t="s">
        <v>10419</v>
      </c>
      <c r="AX610" s="82" t="s">
        <v>11027</v>
      </c>
      <c r="AY610" s="78" t="s">
        <v>66</v>
      </c>
      <c r="AZ610" s="78" t="str">
        <f>REPLACE(INDEX(GroupVertices[Group], MATCH(Vertices[[#This Row],[Vertex]],GroupVertices[Vertex],0)),1,1,"")</f>
        <v>14</v>
      </c>
      <c r="BA610" s="48" t="s">
        <v>2277</v>
      </c>
      <c r="BB610" s="48" t="s">
        <v>2277</v>
      </c>
      <c r="BC610" s="48" t="s">
        <v>2560</v>
      </c>
      <c r="BD610" s="48" t="s">
        <v>2560</v>
      </c>
      <c r="BE610" s="48" t="s">
        <v>2917</v>
      </c>
      <c r="BF610" s="48" t="s">
        <v>2917</v>
      </c>
      <c r="BG610" s="120" t="s">
        <v>13516</v>
      </c>
      <c r="BH610" s="120" t="s">
        <v>13516</v>
      </c>
      <c r="BI610" s="120" t="s">
        <v>14035</v>
      </c>
      <c r="BJ610" s="120" t="s">
        <v>14035</v>
      </c>
      <c r="BK610" s="120">
        <v>2</v>
      </c>
      <c r="BL610" s="123">
        <v>5.882352941176471</v>
      </c>
      <c r="BM610" s="120">
        <v>1</v>
      </c>
      <c r="BN610" s="123">
        <v>2.9411764705882355</v>
      </c>
      <c r="BO610" s="120">
        <v>0</v>
      </c>
      <c r="BP610" s="123">
        <v>0</v>
      </c>
      <c r="BQ610" s="120">
        <v>31</v>
      </c>
      <c r="BR610" s="123">
        <v>91.17647058823529</v>
      </c>
      <c r="BS610" s="120">
        <v>34</v>
      </c>
      <c r="BT610" s="2"/>
      <c r="BU610" s="3"/>
      <c r="BV610" s="3"/>
      <c r="BW610" s="3"/>
      <c r="BX610" s="3"/>
    </row>
    <row r="611" spans="1:76" x14ac:dyDescent="0.25">
      <c r="A611" s="64" t="s">
        <v>643</v>
      </c>
      <c r="B611" s="65"/>
      <c r="C611" s="65" t="s">
        <v>64</v>
      </c>
      <c r="D611" s="66">
        <v>162.18264238954467</v>
      </c>
      <c r="E611" s="68"/>
      <c r="F611" s="100" t="s">
        <v>3782</v>
      </c>
      <c r="G611" s="65"/>
      <c r="H611" s="69" t="s">
        <v>643</v>
      </c>
      <c r="I611" s="70"/>
      <c r="J611" s="70"/>
      <c r="K611" s="69" t="s">
        <v>11816</v>
      </c>
      <c r="L611" s="73">
        <v>1</v>
      </c>
      <c r="M611" s="74">
        <v>2349.017822265625</v>
      </c>
      <c r="N611" s="74">
        <v>7735.5908203125</v>
      </c>
      <c r="O611" s="75"/>
      <c r="P611" s="76"/>
      <c r="Q611" s="76"/>
      <c r="R611" s="86"/>
      <c r="S611" s="48">
        <v>1</v>
      </c>
      <c r="T611" s="48">
        <v>1</v>
      </c>
      <c r="U611" s="49">
        <v>0</v>
      </c>
      <c r="V611" s="49">
        <v>0</v>
      </c>
      <c r="W611" s="49">
        <v>0</v>
      </c>
      <c r="X611" s="49">
        <v>0.99999899999999997</v>
      </c>
      <c r="Y611" s="49">
        <v>0</v>
      </c>
      <c r="Z611" s="49" t="s">
        <v>15767</v>
      </c>
      <c r="AA611" s="71">
        <v>611</v>
      </c>
      <c r="AB611" s="71"/>
      <c r="AC611" s="72"/>
      <c r="AD611" s="78" t="s">
        <v>7106</v>
      </c>
      <c r="AE611" s="78">
        <v>398</v>
      </c>
      <c r="AF611" s="78">
        <v>582</v>
      </c>
      <c r="AG611" s="78">
        <v>16343</v>
      </c>
      <c r="AH611" s="78">
        <v>495</v>
      </c>
      <c r="AI611" s="78">
        <v>25200</v>
      </c>
      <c r="AJ611" s="78" t="s">
        <v>7823</v>
      </c>
      <c r="AK611" s="78" t="s">
        <v>8343</v>
      </c>
      <c r="AL611" s="82" t="s">
        <v>8879</v>
      </c>
      <c r="AM611" s="78" t="s">
        <v>9045</v>
      </c>
      <c r="AN611" s="80">
        <v>40420.645150462966</v>
      </c>
      <c r="AO611" s="82" t="s">
        <v>9570</v>
      </c>
      <c r="AP611" s="78" t="b">
        <v>0</v>
      </c>
      <c r="AQ611" s="78" t="b">
        <v>0</v>
      </c>
      <c r="AR611" s="78" t="b">
        <v>1</v>
      </c>
      <c r="AS611" s="78" t="s">
        <v>6304</v>
      </c>
      <c r="AT611" s="78">
        <v>9</v>
      </c>
      <c r="AU611" s="82" t="s">
        <v>9965</v>
      </c>
      <c r="AV611" s="78" t="b">
        <v>0</v>
      </c>
      <c r="AW611" s="78" t="s">
        <v>10419</v>
      </c>
      <c r="AX611" s="82" t="s">
        <v>11028</v>
      </c>
      <c r="AY611" s="78" t="s">
        <v>66</v>
      </c>
      <c r="AZ611" s="78" t="str">
        <f>REPLACE(INDEX(GroupVertices[Group], MATCH(Vertices[[#This Row],[Vertex]],GroupVertices[Vertex],0)),1,1,"")</f>
        <v>1</v>
      </c>
      <c r="BA611" s="48" t="s">
        <v>2278</v>
      </c>
      <c r="BB611" s="48" t="s">
        <v>2278</v>
      </c>
      <c r="BC611" s="48" t="s">
        <v>2540</v>
      </c>
      <c r="BD611" s="48" t="s">
        <v>2540</v>
      </c>
      <c r="BE611" s="48" t="s">
        <v>731</v>
      </c>
      <c r="BF611" s="48" t="s">
        <v>731</v>
      </c>
      <c r="BG611" s="120" t="s">
        <v>13517</v>
      </c>
      <c r="BH611" s="120" t="s">
        <v>13517</v>
      </c>
      <c r="BI611" s="120" t="s">
        <v>14036</v>
      </c>
      <c r="BJ611" s="120" t="s">
        <v>14036</v>
      </c>
      <c r="BK611" s="120">
        <v>0</v>
      </c>
      <c r="BL611" s="123">
        <v>0</v>
      </c>
      <c r="BM611" s="120">
        <v>0</v>
      </c>
      <c r="BN611" s="123">
        <v>0</v>
      </c>
      <c r="BO611" s="120">
        <v>0</v>
      </c>
      <c r="BP611" s="123">
        <v>0</v>
      </c>
      <c r="BQ611" s="120">
        <v>6</v>
      </c>
      <c r="BR611" s="123">
        <v>100</v>
      </c>
      <c r="BS611" s="120">
        <v>6</v>
      </c>
      <c r="BT611" s="2"/>
      <c r="BU611" s="3"/>
      <c r="BV611" s="3"/>
      <c r="BW611" s="3"/>
      <c r="BX611" s="3"/>
    </row>
    <row r="612" spans="1:76" x14ac:dyDescent="0.25">
      <c r="A612" s="64" t="s">
        <v>644</v>
      </c>
      <c r="B612" s="65"/>
      <c r="C612" s="65" t="s">
        <v>64</v>
      </c>
      <c r="D612" s="66">
        <v>162</v>
      </c>
      <c r="E612" s="68"/>
      <c r="F612" s="100" t="s">
        <v>3783</v>
      </c>
      <c r="G612" s="65"/>
      <c r="H612" s="69" t="s">
        <v>644</v>
      </c>
      <c r="I612" s="70"/>
      <c r="J612" s="70"/>
      <c r="K612" s="69" t="s">
        <v>11817</v>
      </c>
      <c r="L612" s="73">
        <v>1</v>
      </c>
      <c r="M612" s="74">
        <v>4415.8359375</v>
      </c>
      <c r="N612" s="74">
        <v>3045.05126953125</v>
      </c>
      <c r="O612" s="75"/>
      <c r="P612" s="76"/>
      <c r="Q612" s="76"/>
      <c r="R612" s="86"/>
      <c r="S612" s="48">
        <v>0</v>
      </c>
      <c r="T612" s="48">
        <v>1</v>
      </c>
      <c r="U612" s="49">
        <v>0</v>
      </c>
      <c r="V612" s="49">
        <v>2.1277000000000001E-2</v>
      </c>
      <c r="W612" s="49">
        <v>0</v>
      </c>
      <c r="X612" s="49">
        <v>0.55066000000000004</v>
      </c>
      <c r="Y612" s="49">
        <v>0</v>
      </c>
      <c r="Z612" s="49">
        <v>0</v>
      </c>
      <c r="AA612" s="71">
        <v>612</v>
      </c>
      <c r="AB612" s="71"/>
      <c r="AC612" s="72"/>
      <c r="AD612" s="78" t="s">
        <v>7107</v>
      </c>
      <c r="AE612" s="78">
        <v>85</v>
      </c>
      <c r="AF612" s="78">
        <v>0</v>
      </c>
      <c r="AG612" s="78">
        <v>39</v>
      </c>
      <c r="AH612" s="78">
        <v>46</v>
      </c>
      <c r="AI612" s="78"/>
      <c r="AJ612" s="78" t="s">
        <v>7824</v>
      </c>
      <c r="AK612" s="78" t="s">
        <v>6314</v>
      </c>
      <c r="AL612" s="78"/>
      <c r="AM612" s="78"/>
      <c r="AN612" s="80">
        <v>43171.340173611112</v>
      </c>
      <c r="AO612" s="78"/>
      <c r="AP612" s="78" t="b">
        <v>1</v>
      </c>
      <c r="AQ612" s="78" t="b">
        <v>0</v>
      </c>
      <c r="AR612" s="78" t="b">
        <v>0</v>
      </c>
      <c r="AS612" s="78" t="s">
        <v>6304</v>
      </c>
      <c r="AT612" s="78">
        <v>0</v>
      </c>
      <c r="AU612" s="78"/>
      <c r="AV612" s="78" t="b">
        <v>0</v>
      </c>
      <c r="AW612" s="78" t="s">
        <v>10419</v>
      </c>
      <c r="AX612" s="82" t="s">
        <v>11029</v>
      </c>
      <c r="AY612" s="78" t="s">
        <v>66</v>
      </c>
      <c r="AZ612" s="78" t="str">
        <f>REPLACE(INDEX(GroupVertices[Group], MATCH(Vertices[[#This Row],[Vertex]],GroupVertices[Vertex],0)),1,1,"")</f>
        <v>7</v>
      </c>
      <c r="BA612" s="48" t="s">
        <v>2243</v>
      </c>
      <c r="BB612" s="48" t="s">
        <v>2243</v>
      </c>
      <c r="BC612" s="48" t="s">
        <v>2518</v>
      </c>
      <c r="BD612" s="48" t="s">
        <v>2518</v>
      </c>
      <c r="BE612" s="48" t="s">
        <v>2882</v>
      </c>
      <c r="BF612" s="48" t="s">
        <v>2882</v>
      </c>
      <c r="BG612" s="120" t="s">
        <v>13489</v>
      </c>
      <c r="BH612" s="120" t="s">
        <v>13489</v>
      </c>
      <c r="BI612" s="120" t="s">
        <v>14009</v>
      </c>
      <c r="BJ612" s="120" t="s">
        <v>14009</v>
      </c>
      <c r="BK612" s="120">
        <v>0</v>
      </c>
      <c r="BL612" s="123">
        <v>0</v>
      </c>
      <c r="BM612" s="120">
        <v>0</v>
      </c>
      <c r="BN612" s="123">
        <v>0</v>
      </c>
      <c r="BO612" s="120">
        <v>0</v>
      </c>
      <c r="BP612" s="123">
        <v>0</v>
      </c>
      <c r="BQ612" s="120">
        <v>13</v>
      </c>
      <c r="BR612" s="123">
        <v>100</v>
      </c>
      <c r="BS612" s="120">
        <v>13</v>
      </c>
      <c r="BT612" s="2"/>
      <c r="BU612" s="3"/>
      <c r="BV612" s="3"/>
      <c r="BW612" s="3"/>
      <c r="BX612" s="3"/>
    </row>
    <row r="613" spans="1:76" x14ac:dyDescent="0.25">
      <c r="A613" s="64" t="s">
        <v>645</v>
      </c>
      <c r="B613" s="65"/>
      <c r="C613" s="65" t="s">
        <v>64</v>
      </c>
      <c r="D613" s="66">
        <v>162.13588342727292</v>
      </c>
      <c r="E613" s="68"/>
      <c r="F613" s="100" t="s">
        <v>3784</v>
      </c>
      <c r="G613" s="65"/>
      <c r="H613" s="69" t="s">
        <v>645</v>
      </c>
      <c r="I613" s="70"/>
      <c r="J613" s="70"/>
      <c r="K613" s="69" t="s">
        <v>11818</v>
      </c>
      <c r="L613" s="73">
        <v>1</v>
      </c>
      <c r="M613" s="74">
        <v>9063.4208984375</v>
      </c>
      <c r="N613" s="74">
        <v>1867.4603271484375</v>
      </c>
      <c r="O613" s="75"/>
      <c r="P613" s="76"/>
      <c r="Q613" s="76"/>
      <c r="R613" s="86"/>
      <c r="S613" s="48">
        <v>0</v>
      </c>
      <c r="T613" s="48">
        <v>1</v>
      </c>
      <c r="U613" s="49">
        <v>0</v>
      </c>
      <c r="V613" s="49">
        <v>1</v>
      </c>
      <c r="W613" s="49">
        <v>0</v>
      </c>
      <c r="X613" s="49">
        <v>0.99999899999999997</v>
      </c>
      <c r="Y613" s="49">
        <v>0</v>
      </c>
      <c r="Z613" s="49">
        <v>0</v>
      </c>
      <c r="AA613" s="71">
        <v>613</v>
      </c>
      <c r="AB613" s="71"/>
      <c r="AC613" s="72"/>
      <c r="AD613" s="78" t="s">
        <v>7108</v>
      </c>
      <c r="AE613" s="78">
        <v>1436</v>
      </c>
      <c r="AF613" s="78">
        <v>433</v>
      </c>
      <c r="AG613" s="78">
        <v>1042</v>
      </c>
      <c r="AH613" s="78">
        <v>848</v>
      </c>
      <c r="AI613" s="78">
        <v>-25200</v>
      </c>
      <c r="AJ613" s="78" t="s">
        <v>7825</v>
      </c>
      <c r="AK613" s="78" t="s">
        <v>8344</v>
      </c>
      <c r="AL613" s="82" t="s">
        <v>8880</v>
      </c>
      <c r="AM613" s="78" t="s">
        <v>9004</v>
      </c>
      <c r="AN613" s="80">
        <v>42045.64025462963</v>
      </c>
      <c r="AO613" s="82" t="s">
        <v>9571</v>
      </c>
      <c r="AP613" s="78" t="b">
        <v>0</v>
      </c>
      <c r="AQ613" s="78" t="b">
        <v>0</v>
      </c>
      <c r="AR613" s="78" t="b">
        <v>1</v>
      </c>
      <c r="AS613" s="78" t="s">
        <v>6308</v>
      </c>
      <c r="AT613" s="78">
        <v>52</v>
      </c>
      <c r="AU613" s="82" t="s">
        <v>9742</v>
      </c>
      <c r="AV613" s="78" t="b">
        <v>0</v>
      </c>
      <c r="AW613" s="78" t="s">
        <v>10419</v>
      </c>
      <c r="AX613" s="82" t="s">
        <v>11030</v>
      </c>
      <c r="AY613" s="78" t="s">
        <v>66</v>
      </c>
      <c r="AZ613" s="78" t="str">
        <f>REPLACE(INDEX(GroupVertices[Group], MATCH(Vertices[[#This Row],[Vertex]],GroupVertices[Vertex],0)),1,1,"")</f>
        <v>75</v>
      </c>
      <c r="BA613" s="48" t="s">
        <v>2279</v>
      </c>
      <c r="BB613" s="48" t="s">
        <v>2279</v>
      </c>
      <c r="BC613" s="48" t="s">
        <v>2518</v>
      </c>
      <c r="BD613" s="48" t="s">
        <v>2518</v>
      </c>
      <c r="BE613" s="48" t="s">
        <v>2918</v>
      </c>
      <c r="BF613" s="48" t="s">
        <v>2918</v>
      </c>
      <c r="BG613" s="120" t="s">
        <v>13518</v>
      </c>
      <c r="BH613" s="120" t="s">
        <v>13518</v>
      </c>
      <c r="BI613" s="120" t="s">
        <v>14037</v>
      </c>
      <c r="BJ613" s="120" t="s">
        <v>14037</v>
      </c>
      <c r="BK613" s="120">
        <v>0</v>
      </c>
      <c r="BL613" s="123">
        <v>0</v>
      </c>
      <c r="BM613" s="120">
        <v>0</v>
      </c>
      <c r="BN613" s="123">
        <v>0</v>
      </c>
      <c r="BO613" s="120">
        <v>0</v>
      </c>
      <c r="BP613" s="123">
        <v>0</v>
      </c>
      <c r="BQ613" s="120">
        <v>34</v>
      </c>
      <c r="BR613" s="123">
        <v>100</v>
      </c>
      <c r="BS613" s="120">
        <v>34</v>
      </c>
      <c r="BT613" s="2"/>
      <c r="BU613" s="3"/>
      <c r="BV613" s="3"/>
      <c r="BW613" s="3"/>
      <c r="BX613" s="3"/>
    </row>
    <row r="614" spans="1:76" x14ac:dyDescent="0.25">
      <c r="A614" s="64" t="s">
        <v>933</v>
      </c>
      <c r="B614" s="65"/>
      <c r="C614" s="65" t="s">
        <v>64</v>
      </c>
      <c r="D614" s="66">
        <v>571.97128373127998</v>
      </c>
      <c r="E614" s="68"/>
      <c r="F614" s="100" t="s">
        <v>10324</v>
      </c>
      <c r="G614" s="65"/>
      <c r="H614" s="69" t="s">
        <v>933</v>
      </c>
      <c r="I614" s="70"/>
      <c r="J614" s="70"/>
      <c r="K614" s="69" t="s">
        <v>11819</v>
      </c>
      <c r="L614" s="73">
        <v>1</v>
      </c>
      <c r="M614" s="74">
        <v>9063.4208984375</v>
      </c>
      <c r="N614" s="74">
        <v>2049.794921875</v>
      </c>
      <c r="O614" s="75"/>
      <c r="P614" s="76"/>
      <c r="Q614" s="76"/>
      <c r="R614" s="86"/>
      <c r="S614" s="48">
        <v>1</v>
      </c>
      <c r="T614" s="48">
        <v>0</v>
      </c>
      <c r="U614" s="49">
        <v>0</v>
      </c>
      <c r="V614" s="49">
        <v>1</v>
      </c>
      <c r="W614" s="49">
        <v>0</v>
      </c>
      <c r="X614" s="49">
        <v>0.99999899999999997</v>
      </c>
      <c r="Y614" s="49">
        <v>0</v>
      </c>
      <c r="Z614" s="49">
        <v>0</v>
      </c>
      <c r="AA614" s="71">
        <v>614</v>
      </c>
      <c r="AB614" s="71"/>
      <c r="AC614" s="72"/>
      <c r="AD614" s="78" t="s">
        <v>7109</v>
      </c>
      <c r="AE614" s="78">
        <v>538</v>
      </c>
      <c r="AF614" s="78">
        <v>1306396</v>
      </c>
      <c r="AG614" s="78">
        <v>91870</v>
      </c>
      <c r="AH614" s="78">
        <v>1114</v>
      </c>
      <c r="AI614" s="78"/>
      <c r="AJ614" s="78" t="s">
        <v>7826</v>
      </c>
      <c r="AK614" s="78"/>
      <c r="AL614" s="82" t="s">
        <v>8881</v>
      </c>
      <c r="AM614" s="78"/>
      <c r="AN614" s="80">
        <v>40871.598113425927</v>
      </c>
      <c r="AO614" s="82" t="s">
        <v>9572</v>
      </c>
      <c r="AP614" s="78" t="b">
        <v>0</v>
      </c>
      <c r="AQ614" s="78" t="b">
        <v>0</v>
      </c>
      <c r="AR614" s="78" t="b">
        <v>1</v>
      </c>
      <c r="AS614" s="78" t="s">
        <v>6308</v>
      </c>
      <c r="AT614" s="78">
        <v>4789</v>
      </c>
      <c r="AU614" s="82" t="s">
        <v>9966</v>
      </c>
      <c r="AV614" s="78" t="b">
        <v>1</v>
      </c>
      <c r="AW614" s="78" t="s">
        <v>10419</v>
      </c>
      <c r="AX614" s="82" t="s">
        <v>11031</v>
      </c>
      <c r="AY614" s="78" t="s">
        <v>65</v>
      </c>
      <c r="AZ614" s="78" t="str">
        <f>REPLACE(INDEX(GroupVertices[Group], MATCH(Vertices[[#This Row],[Vertex]],GroupVertices[Vertex],0)),1,1,"")</f>
        <v>75</v>
      </c>
      <c r="BA614" s="48"/>
      <c r="BB614" s="48"/>
      <c r="BC614" s="48"/>
      <c r="BD614" s="48"/>
      <c r="BE614" s="48"/>
      <c r="BF614" s="48"/>
      <c r="BG614" s="48"/>
      <c r="BH614" s="48"/>
      <c r="BI614" s="48"/>
      <c r="BJ614" s="48"/>
      <c r="BK614" s="48"/>
      <c r="BL614" s="49"/>
      <c r="BM614" s="48"/>
      <c r="BN614" s="49"/>
      <c r="BO614" s="48"/>
      <c r="BP614" s="49"/>
      <c r="BQ614" s="48"/>
      <c r="BR614" s="49"/>
      <c r="BS614" s="48"/>
      <c r="BT614" s="2"/>
      <c r="BU614" s="3"/>
      <c r="BV614" s="3"/>
      <c r="BW614" s="3"/>
      <c r="BX614" s="3"/>
    </row>
    <row r="615" spans="1:76" x14ac:dyDescent="0.25">
      <c r="A615" s="64" t="s">
        <v>646</v>
      </c>
      <c r="B615" s="65"/>
      <c r="C615" s="65" t="s">
        <v>64</v>
      </c>
      <c r="D615" s="66">
        <v>162.28023995509173</v>
      </c>
      <c r="E615" s="68"/>
      <c r="F615" s="100" t="s">
        <v>3785</v>
      </c>
      <c r="G615" s="65"/>
      <c r="H615" s="69" t="s">
        <v>646</v>
      </c>
      <c r="I615" s="70"/>
      <c r="J615" s="70"/>
      <c r="K615" s="69" t="s">
        <v>11820</v>
      </c>
      <c r="L615" s="73">
        <v>1</v>
      </c>
      <c r="M615" s="74">
        <v>9063.4208984375</v>
      </c>
      <c r="N615" s="74">
        <v>2767.370361328125</v>
      </c>
      <c r="O615" s="75"/>
      <c r="P615" s="76"/>
      <c r="Q615" s="76"/>
      <c r="R615" s="86"/>
      <c r="S615" s="48">
        <v>2</v>
      </c>
      <c r="T615" s="48">
        <v>1</v>
      </c>
      <c r="U615" s="49">
        <v>0</v>
      </c>
      <c r="V615" s="49">
        <v>1</v>
      </c>
      <c r="W615" s="49">
        <v>0</v>
      </c>
      <c r="X615" s="49">
        <v>1.2982450000000001</v>
      </c>
      <c r="Y615" s="49">
        <v>0</v>
      </c>
      <c r="Z615" s="49">
        <v>0</v>
      </c>
      <c r="AA615" s="71">
        <v>615</v>
      </c>
      <c r="AB615" s="71"/>
      <c r="AC615" s="72"/>
      <c r="AD615" s="78" t="s">
        <v>7110</v>
      </c>
      <c r="AE615" s="78">
        <v>896</v>
      </c>
      <c r="AF615" s="78">
        <v>893</v>
      </c>
      <c r="AG615" s="78">
        <v>1063</v>
      </c>
      <c r="AH615" s="78">
        <v>440</v>
      </c>
      <c r="AI615" s="78">
        <v>3600</v>
      </c>
      <c r="AJ615" s="78" t="s">
        <v>7827</v>
      </c>
      <c r="AK615" s="78"/>
      <c r="AL615" s="78"/>
      <c r="AM615" s="78" t="s">
        <v>9003</v>
      </c>
      <c r="AN615" s="80">
        <v>41675.799027777779</v>
      </c>
      <c r="AO615" s="82" t="s">
        <v>9573</v>
      </c>
      <c r="AP615" s="78" t="b">
        <v>0</v>
      </c>
      <c r="AQ615" s="78" t="b">
        <v>0</v>
      </c>
      <c r="AR615" s="78" t="b">
        <v>0</v>
      </c>
      <c r="AS615" s="78" t="s">
        <v>6309</v>
      </c>
      <c r="AT615" s="78">
        <v>56</v>
      </c>
      <c r="AU615" s="82" t="s">
        <v>9967</v>
      </c>
      <c r="AV615" s="78" t="b">
        <v>0</v>
      </c>
      <c r="AW615" s="78" t="s">
        <v>10419</v>
      </c>
      <c r="AX615" s="82" t="s">
        <v>11032</v>
      </c>
      <c r="AY615" s="78" t="s">
        <v>66</v>
      </c>
      <c r="AZ615" s="78" t="str">
        <f>REPLACE(INDEX(GroupVertices[Group], MATCH(Vertices[[#This Row],[Vertex]],GroupVertices[Vertex],0)),1,1,"")</f>
        <v>74</v>
      </c>
      <c r="BA615" s="48" t="s">
        <v>2280</v>
      </c>
      <c r="BB615" s="48" t="s">
        <v>2280</v>
      </c>
      <c r="BC615" s="48" t="s">
        <v>2579</v>
      </c>
      <c r="BD615" s="48" t="s">
        <v>2579</v>
      </c>
      <c r="BE615" s="48" t="s">
        <v>12340</v>
      </c>
      <c r="BF615" s="48" t="s">
        <v>12340</v>
      </c>
      <c r="BG615" s="120" t="s">
        <v>13519</v>
      </c>
      <c r="BH615" s="120" t="s">
        <v>13519</v>
      </c>
      <c r="BI615" s="120" t="s">
        <v>14038</v>
      </c>
      <c r="BJ615" s="120" t="s">
        <v>14038</v>
      </c>
      <c r="BK615" s="120">
        <v>1</v>
      </c>
      <c r="BL615" s="123">
        <v>5</v>
      </c>
      <c r="BM615" s="120">
        <v>1</v>
      </c>
      <c r="BN615" s="123">
        <v>5</v>
      </c>
      <c r="BO615" s="120">
        <v>0</v>
      </c>
      <c r="BP615" s="123">
        <v>0</v>
      </c>
      <c r="BQ615" s="120">
        <v>18</v>
      </c>
      <c r="BR615" s="123">
        <v>90</v>
      </c>
      <c r="BS615" s="120">
        <v>20</v>
      </c>
      <c r="BT615" s="2"/>
      <c r="BU615" s="3"/>
      <c r="BV615" s="3"/>
      <c r="BW615" s="3"/>
      <c r="BX615" s="3"/>
    </row>
    <row r="616" spans="1:76" x14ac:dyDescent="0.25">
      <c r="A616" s="64" t="s">
        <v>647</v>
      </c>
      <c r="B616" s="65"/>
      <c r="C616" s="65" t="s">
        <v>64</v>
      </c>
      <c r="D616" s="66">
        <v>163.11374199397602</v>
      </c>
      <c r="E616" s="68"/>
      <c r="F616" s="100" t="s">
        <v>3786</v>
      </c>
      <c r="G616" s="65"/>
      <c r="H616" s="69" t="s">
        <v>647</v>
      </c>
      <c r="I616" s="70"/>
      <c r="J616" s="70"/>
      <c r="K616" s="69" t="s">
        <v>11821</v>
      </c>
      <c r="L616" s="73">
        <v>1</v>
      </c>
      <c r="M616" s="74">
        <v>9063.4208984375</v>
      </c>
      <c r="N616" s="74">
        <v>2585.03564453125</v>
      </c>
      <c r="O616" s="75"/>
      <c r="P616" s="76"/>
      <c r="Q616" s="76"/>
      <c r="R616" s="86"/>
      <c r="S616" s="48">
        <v>0</v>
      </c>
      <c r="T616" s="48">
        <v>1</v>
      </c>
      <c r="U616" s="49">
        <v>0</v>
      </c>
      <c r="V616" s="49">
        <v>1</v>
      </c>
      <c r="W616" s="49">
        <v>0</v>
      </c>
      <c r="X616" s="49">
        <v>0.70175399999999999</v>
      </c>
      <c r="Y616" s="49">
        <v>0</v>
      </c>
      <c r="Z616" s="49">
        <v>0</v>
      </c>
      <c r="AA616" s="71">
        <v>616</v>
      </c>
      <c r="AB616" s="71"/>
      <c r="AC616" s="72"/>
      <c r="AD616" s="78" t="s">
        <v>7111</v>
      </c>
      <c r="AE616" s="78">
        <v>1253</v>
      </c>
      <c r="AF616" s="78">
        <v>3549</v>
      </c>
      <c r="AG616" s="78">
        <v>13383</v>
      </c>
      <c r="AH616" s="78">
        <v>7644</v>
      </c>
      <c r="AI616" s="78">
        <v>-25200</v>
      </c>
      <c r="AJ616" s="78" t="s">
        <v>7828</v>
      </c>
      <c r="AK616" s="78" t="s">
        <v>8006</v>
      </c>
      <c r="AL616" s="82" t="s">
        <v>8882</v>
      </c>
      <c r="AM616" s="78" t="s">
        <v>9004</v>
      </c>
      <c r="AN616" s="80">
        <v>39840.879548611112</v>
      </c>
      <c r="AO616" s="82" t="s">
        <v>9574</v>
      </c>
      <c r="AP616" s="78" t="b">
        <v>0</v>
      </c>
      <c r="AQ616" s="78" t="b">
        <v>0</v>
      </c>
      <c r="AR616" s="78" t="b">
        <v>1</v>
      </c>
      <c r="AS616" s="78" t="s">
        <v>6304</v>
      </c>
      <c r="AT616" s="78">
        <v>700</v>
      </c>
      <c r="AU616" s="82" t="s">
        <v>9968</v>
      </c>
      <c r="AV616" s="78" t="b">
        <v>0</v>
      </c>
      <c r="AW616" s="78" t="s">
        <v>10419</v>
      </c>
      <c r="AX616" s="82" t="s">
        <v>11033</v>
      </c>
      <c r="AY616" s="78" t="s">
        <v>66</v>
      </c>
      <c r="AZ616" s="78" t="str">
        <f>REPLACE(INDEX(GroupVertices[Group], MATCH(Vertices[[#This Row],[Vertex]],GroupVertices[Vertex],0)),1,1,"")</f>
        <v>74</v>
      </c>
      <c r="BA616" s="48" t="s">
        <v>2280</v>
      </c>
      <c r="BB616" s="48" t="s">
        <v>2280</v>
      </c>
      <c r="BC616" s="48" t="s">
        <v>2579</v>
      </c>
      <c r="BD616" s="48" t="s">
        <v>2579</v>
      </c>
      <c r="BE616" s="48" t="s">
        <v>2920</v>
      </c>
      <c r="BF616" s="48" t="s">
        <v>2920</v>
      </c>
      <c r="BG616" s="120" t="s">
        <v>13520</v>
      </c>
      <c r="BH616" s="120" t="s">
        <v>13520</v>
      </c>
      <c r="BI616" s="120" t="s">
        <v>14039</v>
      </c>
      <c r="BJ616" s="120" t="s">
        <v>14039</v>
      </c>
      <c r="BK616" s="120">
        <v>1</v>
      </c>
      <c r="BL616" s="123">
        <v>7.1428571428571432</v>
      </c>
      <c r="BM616" s="120">
        <v>1</v>
      </c>
      <c r="BN616" s="123">
        <v>7.1428571428571432</v>
      </c>
      <c r="BO616" s="120">
        <v>0</v>
      </c>
      <c r="BP616" s="123">
        <v>0</v>
      </c>
      <c r="BQ616" s="120">
        <v>12</v>
      </c>
      <c r="BR616" s="123">
        <v>85.714285714285708</v>
      </c>
      <c r="BS616" s="120">
        <v>14</v>
      </c>
      <c r="BT616" s="2"/>
      <c r="BU616" s="3"/>
      <c r="BV616" s="3"/>
      <c r="BW616" s="3"/>
      <c r="BX616" s="3"/>
    </row>
    <row r="617" spans="1:76" x14ac:dyDescent="0.25">
      <c r="A617" s="64" t="s">
        <v>648</v>
      </c>
      <c r="B617" s="65"/>
      <c r="C617" s="65" t="s">
        <v>64</v>
      </c>
      <c r="D617" s="66">
        <v>162.29153742248627</v>
      </c>
      <c r="E617" s="68"/>
      <c r="F617" s="100" t="s">
        <v>3787</v>
      </c>
      <c r="G617" s="65"/>
      <c r="H617" s="69" t="s">
        <v>648</v>
      </c>
      <c r="I617" s="70"/>
      <c r="J617" s="70"/>
      <c r="K617" s="69" t="s">
        <v>11822</v>
      </c>
      <c r="L617" s="73">
        <v>1</v>
      </c>
      <c r="M617" s="74">
        <v>6475.96044921875</v>
      </c>
      <c r="N617" s="74">
        <v>2773.251953125</v>
      </c>
      <c r="O617" s="75"/>
      <c r="P617" s="76"/>
      <c r="Q617" s="76"/>
      <c r="R617" s="86"/>
      <c r="S617" s="48">
        <v>0</v>
      </c>
      <c r="T617" s="48">
        <v>1</v>
      </c>
      <c r="U617" s="49">
        <v>0</v>
      </c>
      <c r="V617" s="49">
        <v>0.2</v>
      </c>
      <c r="W617" s="49">
        <v>0</v>
      </c>
      <c r="X617" s="49">
        <v>0.61068699999999998</v>
      </c>
      <c r="Y617" s="49">
        <v>0</v>
      </c>
      <c r="Z617" s="49">
        <v>0</v>
      </c>
      <c r="AA617" s="71">
        <v>617</v>
      </c>
      <c r="AB617" s="71"/>
      <c r="AC617" s="72"/>
      <c r="AD617" s="78" t="s">
        <v>7112</v>
      </c>
      <c r="AE617" s="78">
        <v>781</v>
      </c>
      <c r="AF617" s="78">
        <v>929</v>
      </c>
      <c r="AG617" s="78">
        <v>9895</v>
      </c>
      <c r="AH617" s="78">
        <v>234</v>
      </c>
      <c r="AI617" s="78"/>
      <c r="AJ617" s="78" t="s">
        <v>7829</v>
      </c>
      <c r="AK617" s="78"/>
      <c r="AL617" s="82" t="s">
        <v>8883</v>
      </c>
      <c r="AM617" s="78"/>
      <c r="AN617" s="80">
        <v>41270.78434027778</v>
      </c>
      <c r="AO617" s="82" t="s">
        <v>9575</v>
      </c>
      <c r="AP617" s="78" t="b">
        <v>0</v>
      </c>
      <c r="AQ617" s="78" t="b">
        <v>0</v>
      </c>
      <c r="AR617" s="78" t="b">
        <v>0</v>
      </c>
      <c r="AS617" s="78" t="s">
        <v>6304</v>
      </c>
      <c r="AT617" s="78">
        <v>288</v>
      </c>
      <c r="AU617" s="82" t="s">
        <v>9969</v>
      </c>
      <c r="AV617" s="78" t="b">
        <v>0</v>
      </c>
      <c r="AW617" s="78" t="s">
        <v>10419</v>
      </c>
      <c r="AX617" s="82" t="s">
        <v>11034</v>
      </c>
      <c r="AY617" s="78" t="s">
        <v>66</v>
      </c>
      <c r="AZ617" s="78" t="str">
        <f>REPLACE(INDEX(GroupVertices[Group], MATCH(Vertices[[#This Row],[Vertex]],GroupVertices[Vertex],0)),1,1,"")</f>
        <v>31</v>
      </c>
      <c r="BA617" s="48" t="s">
        <v>2281</v>
      </c>
      <c r="BB617" s="48" t="s">
        <v>2281</v>
      </c>
      <c r="BC617" s="48" t="s">
        <v>2610</v>
      </c>
      <c r="BD617" s="48" t="s">
        <v>2610</v>
      </c>
      <c r="BE617" s="48" t="s">
        <v>2921</v>
      </c>
      <c r="BF617" s="48" t="s">
        <v>2921</v>
      </c>
      <c r="BG617" s="120" t="s">
        <v>13521</v>
      </c>
      <c r="BH617" s="120" t="s">
        <v>13521</v>
      </c>
      <c r="BI617" s="120" t="s">
        <v>14040</v>
      </c>
      <c r="BJ617" s="120" t="s">
        <v>14040</v>
      </c>
      <c r="BK617" s="120">
        <v>0</v>
      </c>
      <c r="BL617" s="123">
        <v>0</v>
      </c>
      <c r="BM617" s="120">
        <v>0</v>
      </c>
      <c r="BN617" s="123">
        <v>0</v>
      </c>
      <c r="BO617" s="120">
        <v>0</v>
      </c>
      <c r="BP617" s="123">
        <v>0</v>
      </c>
      <c r="BQ617" s="120">
        <v>11</v>
      </c>
      <c r="BR617" s="123">
        <v>100</v>
      </c>
      <c r="BS617" s="120">
        <v>11</v>
      </c>
      <c r="BT617" s="2"/>
      <c r="BU617" s="3"/>
      <c r="BV617" s="3"/>
      <c r="BW617" s="3"/>
      <c r="BX617" s="3"/>
    </row>
    <row r="618" spans="1:76" x14ac:dyDescent="0.25">
      <c r="A618" s="64" t="s">
        <v>694</v>
      </c>
      <c r="B618" s="65"/>
      <c r="C618" s="65" t="s">
        <v>64</v>
      </c>
      <c r="D618" s="66">
        <v>162.79270562884852</v>
      </c>
      <c r="E618" s="68"/>
      <c r="F618" s="100" t="s">
        <v>3822</v>
      </c>
      <c r="G618" s="65"/>
      <c r="H618" s="69" t="s">
        <v>694</v>
      </c>
      <c r="I618" s="70"/>
      <c r="J618" s="70"/>
      <c r="K618" s="69" t="s">
        <v>11823</v>
      </c>
      <c r="L618" s="73">
        <v>1.9974386374207662</v>
      </c>
      <c r="M618" s="74">
        <v>6475.96044921875</v>
      </c>
      <c r="N618" s="74">
        <v>2461.5185546875</v>
      </c>
      <c r="O618" s="75"/>
      <c r="P618" s="76"/>
      <c r="Q618" s="76"/>
      <c r="R618" s="86"/>
      <c r="S618" s="48">
        <v>4</v>
      </c>
      <c r="T618" s="48">
        <v>1</v>
      </c>
      <c r="U618" s="49">
        <v>6</v>
      </c>
      <c r="V618" s="49">
        <v>0.33333299999999999</v>
      </c>
      <c r="W618" s="49">
        <v>0</v>
      </c>
      <c r="X618" s="49">
        <v>2.1679379999999999</v>
      </c>
      <c r="Y618" s="49">
        <v>0</v>
      </c>
      <c r="Z618" s="49">
        <v>0</v>
      </c>
      <c r="AA618" s="71">
        <v>618</v>
      </c>
      <c r="AB618" s="71"/>
      <c r="AC618" s="72"/>
      <c r="AD618" s="78" t="s">
        <v>7113</v>
      </c>
      <c r="AE618" s="78">
        <v>1076</v>
      </c>
      <c r="AF618" s="78">
        <v>2526</v>
      </c>
      <c r="AG618" s="78">
        <v>5284</v>
      </c>
      <c r="AH618" s="78">
        <v>95</v>
      </c>
      <c r="AI618" s="78">
        <v>-18000</v>
      </c>
      <c r="AJ618" s="78" t="s">
        <v>7830</v>
      </c>
      <c r="AK618" s="78" t="s">
        <v>8345</v>
      </c>
      <c r="AL618" s="82" t="s">
        <v>8884</v>
      </c>
      <c r="AM618" s="78" t="s">
        <v>9022</v>
      </c>
      <c r="AN618" s="80">
        <v>40044.568912037037</v>
      </c>
      <c r="AO618" s="82" t="s">
        <v>9576</v>
      </c>
      <c r="AP618" s="78" t="b">
        <v>0</v>
      </c>
      <c r="AQ618" s="78" t="b">
        <v>0</v>
      </c>
      <c r="AR618" s="78" t="b">
        <v>0</v>
      </c>
      <c r="AS618" s="78" t="s">
        <v>6304</v>
      </c>
      <c r="AT618" s="78">
        <v>374</v>
      </c>
      <c r="AU618" s="82" t="s">
        <v>9970</v>
      </c>
      <c r="AV618" s="78" t="b">
        <v>0</v>
      </c>
      <c r="AW618" s="78" t="s">
        <v>10419</v>
      </c>
      <c r="AX618" s="82" t="s">
        <v>11035</v>
      </c>
      <c r="AY618" s="78" t="s">
        <v>66</v>
      </c>
      <c r="AZ618" s="78" t="str">
        <f>REPLACE(INDEX(GroupVertices[Group], MATCH(Vertices[[#This Row],[Vertex]],GroupVertices[Vertex],0)),1,1,"")</f>
        <v>31</v>
      </c>
      <c r="BA618" s="48" t="s">
        <v>2281</v>
      </c>
      <c r="BB618" s="48" t="s">
        <v>2281</v>
      </c>
      <c r="BC618" s="48" t="s">
        <v>2610</v>
      </c>
      <c r="BD618" s="48" t="s">
        <v>2610</v>
      </c>
      <c r="BE618" s="48" t="s">
        <v>2921</v>
      </c>
      <c r="BF618" s="48" t="s">
        <v>2921</v>
      </c>
      <c r="BG618" s="120" t="s">
        <v>13522</v>
      </c>
      <c r="BH618" s="120" t="s">
        <v>13522</v>
      </c>
      <c r="BI618" s="120" t="s">
        <v>14041</v>
      </c>
      <c r="BJ618" s="120" t="s">
        <v>14041</v>
      </c>
      <c r="BK618" s="120">
        <v>0</v>
      </c>
      <c r="BL618" s="123">
        <v>0</v>
      </c>
      <c r="BM618" s="120">
        <v>0</v>
      </c>
      <c r="BN618" s="123">
        <v>0</v>
      </c>
      <c r="BO618" s="120">
        <v>0</v>
      </c>
      <c r="BP618" s="123">
        <v>0</v>
      </c>
      <c r="BQ618" s="120">
        <v>18</v>
      </c>
      <c r="BR618" s="123">
        <v>100</v>
      </c>
      <c r="BS618" s="120">
        <v>18</v>
      </c>
      <c r="BT618" s="2"/>
      <c r="BU618" s="3"/>
      <c r="BV618" s="3"/>
      <c r="BW618" s="3"/>
      <c r="BX618" s="3"/>
    </row>
    <row r="619" spans="1:76" x14ac:dyDescent="0.25">
      <c r="A619" s="64" t="s">
        <v>649</v>
      </c>
      <c r="B619" s="65"/>
      <c r="C619" s="65" t="s">
        <v>64</v>
      </c>
      <c r="D619" s="66">
        <v>162.00376582246483</v>
      </c>
      <c r="E619" s="68"/>
      <c r="F619" s="100" t="s">
        <v>3522</v>
      </c>
      <c r="G619" s="65"/>
      <c r="H619" s="69" t="s">
        <v>649</v>
      </c>
      <c r="I619" s="70"/>
      <c r="J619" s="70"/>
      <c r="K619" s="69" t="s">
        <v>11824</v>
      </c>
      <c r="L619" s="73">
        <v>1</v>
      </c>
      <c r="M619" s="74">
        <v>4837.20166015625</v>
      </c>
      <c r="N619" s="74">
        <v>4681.884765625</v>
      </c>
      <c r="O619" s="75"/>
      <c r="P619" s="76"/>
      <c r="Q619" s="76"/>
      <c r="R619" s="86"/>
      <c r="S619" s="48">
        <v>0</v>
      </c>
      <c r="T619" s="48">
        <v>1</v>
      </c>
      <c r="U619" s="49">
        <v>0</v>
      </c>
      <c r="V619" s="49">
        <v>2.1277000000000001E-2</v>
      </c>
      <c r="W619" s="49">
        <v>0</v>
      </c>
      <c r="X619" s="49">
        <v>0.55066000000000004</v>
      </c>
      <c r="Y619" s="49">
        <v>0</v>
      </c>
      <c r="Z619" s="49">
        <v>0</v>
      </c>
      <c r="AA619" s="71">
        <v>619</v>
      </c>
      <c r="AB619" s="71"/>
      <c r="AC619" s="72"/>
      <c r="AD619" s="78" t="s">
        <v>649</v>
      </c>
      <c r="AE619" s="78">
        <v>13</v>
      </c>
      <c r="AF619" s="78">
        <v>12</v>
      </c>
      <c r="AG619" s="78">
        <v>1897</v>
      </c>
      <c r="AH619" s="78">
        <v>3</v>
      </c>
      <c r="AI619" s="78"/>
      <c r="AJ619" s="78"/>
      <c r="AK619" s="78"/>
      <c r="AL619" s="78"/>
      <c r="AM619" s="78"/>
      <c r="AN619" s="80">
        <v>43174.948657407411</v>
      </c>
      <c r="AO619" s="78"/>
      <c r="AP619" s="78" t="b">
        <v>1</v>
      </c>
      <c r="AQ619" s="78" t="b">
        <v>0</v>
      </c>
      <c r="AR619" s="78" t="b">
        <v>0</v>
      </c>
      <c r="AS619" s="78" t="s">
        <v>6304</v>
      </c>
      <c r="AT619" s="78">
        <v>0</v>
      </c>
      <c r="AU619" s="78"/>
      <c r="AV619" s="78" t="b">
        <v>0</v>
      </c>
      <c r="AW619" s="78" t="s">
        <v>10419</v>
      </c>
      <c r="AX619" s="82" t="s">
        <v>11036</v>
      </c>
      <c r="AY619" s="78" t="s">
        <v>66</v>
      </c>
      <c r="AZ619" s="78" t="str">
        <f>REPLACE(INDEX(GroupVertices[Group], MATCH(Vertices[[#This Row],[Vertex]],GroupVertices[Vertex],0)),1,1,"")</f>
        <v>7</v>
      </c>
      <c r="BA619" s="48" t="s">
        <v>2243</v>
      </c>
      <c r="BB619" s="48" t="s">
        <v>2243</v>
      </c>
      <c r="BC619" s="48" t="s">
        <v>2518</v>
      </c>
      <c r="BD619" s="48" t="s">
        <v>2518</v>
      </c>
      <c r="BE619" s="48" t="s">
        <v>2882</v>
      </c>
      <c r="BF619" s="48" t="s">
        <v>2882</v>
      </c>
      <c r="BG619" s="120" t="s">
        <v>13489</v>
      </c>
      <c r="BH619" s="120" t="s">
        <v>13489</v>
      </c>
      <c r="BI619" s="120" t="s">
        <v>14009</v>
      </c>
      <c r="BJ619" s="120" t="s">
        <v>14009</v>
      </c>
      <c r="BK619" s="120">
        <v>0</v>
      </c>
      <c r="BL619" s="123">
        <v>0</v>
      </c>
      <c r="BM619" s="120">
        <v>0</v>
      </c>
      <c r="BN619" s="123">
        <v>0</v>
      </c>
      <c r="BO619" s="120">
        <v>0</v>
      </c>
      <c r="BP619" s="123">
        <v>0</v>
      </c>
      <c r="BQ619" s="120">
        <v>13</v>
      </c>
      <c r="BR619" s="123">
        <v>100</v>
      </c>
      <c r="BS619" s="120">
        <v>13</v>
      </c>
      <c r="BT619" s="2"/>
      <c r="BU619" s="3"/>
      <c r="BV619" s="3"/>
      <c r="BW619" s="3"/>
      <c r="BX619" s="3"/>
    </row>
    <row r="620" spans="1:76" x14ac:dyDescent="0.25">
      <c r="A620" s="64" t="s">
        <v>650</v>
      </c>
      <c r="B620" s="65"/>
      <c r="C620" s="65" t="s">
        <v>64</v>
      </c>
      <c r="D620" s="66">
        <v>162.00219672977116</v>
      </c>
      <c r="E620" s="68"/>
      <c r="F620" s="100" t="s">
        <v>3522</v>
      </c>
      <c r="G620" s="65"/>
      <c r="H620" s="69" t="s">
        <v>650</v>
      </c>
      <c r="I620" s="70"/>
      <c r="J620" s="70"/>
      <c r="K620" s="69" t="s">
        <v>11825</v>
      </c>
      <c r="L620" s="73">
        <v>1</v>
      </c>
      <c r="M620" s="74">
        <v>4658.58203125</v>
      </c>
      <c r="N620" s="74">
        <v>3186.423828125</v>
      </c>
      <c r="O620" s="75"/>
      <c r="P620" s="76"/>
      <c r="Q620" s="76"/>
      <c r="R620" s="86"/>
      <c r="S620" s="48">
        <v>0</v>
      </c>
      <c r="T620" s="48">
        <v>1</v>
      </c>
      <c r="U620" s="49">
        <v>0</v>
      </c>
      <c r="V620" s="49">
        <v>2.1277000000000001E-2</v>
      </c>
      <c r="W620" s="49">
        <v>0</v>
      </c>
      <c r="X620" s="49">
        <v>0.55066000000000004</v>
      </c>
      <c r="Y620" s="49">
        <v>0</v>
      </c>
      <c r="Z620" s="49">
        <v>0</v>
      </c>
      <c r="AA620" s="71">
        <v>620</v>
      </c>
      <c r="AB620" s="71"/>
      <c r="AC620" s="72"/>
      <c r="AD620" s="78" t="s">
        <v>7114</v>
      </c>
      <c r="AE620" s="78">
        <v>492</v>
      </c>
      <c r="AF620" s="78">
        <v>7</v>
      </c>
      <c r="AG620" s="78">
        <v>604</v>
      </c>
      <c r="AH620" s="78">
        <v>19</v>
      </c>
      <c r="AI620" s="78"/>
      <c r="AJ620" s="78"/>
      <c r="AK620" s="78"/>
      <c r="AL620" s="78"/>
      <c r="AM620" s="78"/>
      <c r="AN620" s="80">
        <v>43175.639780092592</v>
      </c>
      <c r="AO620" s="78"/>
      <c r="AP620" s="78" t="b">
        <v>1</v>
      </c>
      <c r="AQ620" s="78" t="b">
        <v>0</v>
      </c>
      <c r="AR620" s="78" t="b">
        <v>0</v>
      </c>
      <c r="AS620" s="78" t="s">
        <v>9731</v>
      </c>
      <c r="AT620" s="78">
        <v>0</v>
      </c>
      <c r="AU620" s="78"/>
      <c r="AV620" s="78" t="b">
        <v>0</v>
      </c>
      <c r="AW620" s="78" t="s">
        <v>10419</v>
      </c>
      <c r="AX620" s="82" t="s">
        <v>11037</v>
      </c>
      <c r="AY620" s="78" t="s">
        <v>66</v>
      </c>
      <c r="AZ620" s="78" t="str">
        <f>REPLACE(INDEX(GroupVertices[Group], MATCH(Vertices[[#This Row],[Vertex]],GroupVertices[Vertex],0)),1,1,"")</f>
        <v>7</v>
      </c>
      <c r="BA620" s="48" t="s">
        <v>2243</v>
      </c>
      <c r="BB620" s="48" t="s">
        <v>2243</v>
      </c>
      <c r="BC620" s="48" t="s">
        <v>2518</v>
      </c>
      <c r="BD620" s="48" t="s">
        <v>2518</v>
      </c>
      <c r="BE620" s="48" t="s">
        <v>2882</v>
      </c>
      <c r="BF620" s="48" t="s">
        <v>2882</v>
      </c>
      <c r="BG620" s="120" t="s">
        <v>13489</v>
      </c>
      <c r="BH620" s="120" t="s">
        <v>13489</v>
      </c>
      <c r="BI620" s="120" t="s">
        <v>14009</v>
      </c>
      <c r="BJ620" s="120" t="s">
        <v>14009</v>
      </c>
      <c r="BK620" s="120">
        <v>0</v>
      </c>
      <c r="BL620" s="123">
        <v>0</v>
      </c>
      <c r="BM620" s="120">
        <v>0</v>
      </c>
      <c r="BN620" s="123">
        <v>0</v>
      </c>
      <c r="BO620" s="120">
        <v>0</v>
      </c>
      <c r="BP620" s="123">
        <v>0</v>
      </c>
      <c r="BQ620" s="120">
        <v>13</v>
      </c>
      <c r="BR620" s="123">
        <v>100</v>
      </c>
      <c r="BS620" s="120">
        <v>13</v>
      </c>
      <c r="BT620" s="2"/>
      <c r="BU620" s="3"/>
      <c r="BV620" s="3"/>
      <c r="BW620" s="3"/>
      <c r="BX620" s="3"/>
    </row>
    <row r="621" spans="1:76" x14ac:dyDescent="0.25">
      <c r="A621" s="64" t="s">
        <v>651</v>
      </c>
      <c r="B621" s="65"/>
      <c r="C621" s="65" t="s">
        <v>64</v>
      </c>
      <c r="D621" s="66">
        <v>162.20053004625265</v>
      </c>
      <c r="E621" s="68"/>
      <c r="F621" s="100" t="s">
        <v>3788</v>
      </c>
      <c r="G621" s="65"/>
      <c r="H621" s="69" t="s">
        <v>651</v>
      </c>
      <c r="I621" s="70"/>
      <c r="J621" s="70"/>
      <c r="K621" s="69" t="s">
        <v>11826</v>
      </c>
      <c r="L621" s="73">
        <v>1</v>
      </c>
      <c r="M621" s="74">
        <v>1360.9459228515625</v>
      </c>
      <c r="N621" s="74">
        <v>2936.769775390625</v>
      </c>
      <c r="O621" s="75"/>
      <c r="P621" s="76"/>
      <c r="Q621" s="76"/>
      <c r="R621" s="86"/>
      <c r="S621" s="48">
        <v>0</v>
      </c>
      <c r="T621" s="48">
        <v>2</v>
      </c>
      <c r="U621" s="49">
        <v>0</v>
      </c>
      <c r="V621" s="49">
        <v>7.4100000000000001E-4</v>
      </c>
      <c r="W621" s="49">
        <v>1.0792E-2</v>
      </c>
      <c r="X621" s="49">
        <v>0.53015800000000002</v>
      </c>
      <c r="Y621" s="49">
        <v>1</v>
      </c>
      <c r="Z621" s="49">
        <v>0</v>
      </c>
      <c r="AA621" s="71">
        <v>621</v>
      </c>
      <c r="AB621" s="71"/>
      <c r="AC621" s="72"/>
      <c r="AD621" s="78" t="s">
        <v>7115</v>
      </c>
      <c r="AE621" s="78">
        <v>260</v>
      </c>
      <c r="AF621" s="78">
        <v>639</v>
      </c>
      <c r="AG621" s="78">
        <v>1554</v>
      </c>
      <c r="AH621" s="78">
        <v>159</v>
      </c>
      <c r="AI621" s="78"/>
      <c r="AJ621" s="78" t="s">
        <v>7831</v>
      </c>
      <c r="AK621" s="78"/>
      <c r="AL621" s="78"/>
      <c r="AM621" s="78"/>
      <c r="AN621" s="80">
        <v>42084.43891203704</v>
      </c>
      <c r="AO621" s="82" t="s">
        <v>9577</v>
      </c>
      <c r="AP621" s="78" t="b">
        <v>1</v>
      </c>
      <c r="AQ621" s="78" t="b">
        <v>0</v>
      </c>
      <c r="AR621" s="78" t="b">
        <v>1</v>
      </c>
      <c r="AS621" s="78" t="s">
        <v>6306</v>
      </c>
      <c r="AT621" s="78">
        <v>23</v>
      </c>
      <c r="AU621" s="82" t="s">
        <v>9742</v>
      </c>
      <c r="AV621" s="78" t="b">
        <v>0</v>
      </c>
      <c r="AW621" s="78" t="s">
        <v>10419</v>
      </c>
      <c r="AX621" s="82" t="s">
        <v>11038</v>
      </c>
      <c r="AY621" s="78" t="s">
        <v>66</v>
      </c>
      <c r="AZ621" s="78" t="str">
        <f>REPLACE(INDEX(GroupVertices[Group], MATCH(Vertices[[#This Row],[Vertex]],GroupVertices[Vertex],0)),1,1,"")</f>
        <v>2</v>
      </c>
      <c r="BA621" s="48" t="s">
        <v>2282</v>
      </c>
      <c r="BB621" s="48" t="s">
        <v>2282</v>
      </c>
      <c r="BC621" s="48" t="s">
        <v>2608</v>
      </c>
      <c r="BD621" s="48" t="s">
        <v>2608</v>
      </c>
      <c r="BE621" s="48" t="s">
        <v>2922</v>
      </c>
      <c r="BF621" s="48" t="s">
        <v>2922</v>
      </c>
      <c r="BG621" s="120" t="s">
        <v>13523</v>
      </c>
      <c r="BH621" s="120" t="s">
        <v>13523</v>
      </c>
      <c r="BI621" s="120" t="s">
        <v>14042</v>
      </c>
      <c r="BJ621" s="120" t="s">
        <v>14042</v>
      </c>
      <c r="BK621" s="120">
        <v>0</v>
      </c>
      <c r="BL621" s="123">
        <v>0</v>
      </c>
      <c r="BM621" s="120">
        <v>3</v>
      </c>
      <c r="BN621" s="123">
        <v>20</v>
      </c>
      <c r="BO621" s="120">
        <v>0</v>
      </c>
      <c r="BP621" s="123">
        <v>0</v>
      </c>
      <c r="BQ621" s="120">
        <v>12</v>
      </c>
      <c r="BR621" s="123">
        <v>80</v>
      </c>
      <c r="BS621" s="120">
        <v>15</v>
      </c>
      <c r="BT621" s="2"/>
      <c r="BU621" s="3"/>
      <c r="BV621" s="3"/>
      <c r="BW621" s="3"/>
      <c r="BX621" s="3"/>
    </row>
    <row r="622" spans="1:76" x14ac:dyDescent="0.25">
      <c r="A622" s="64" t="s">
        <v>652</v>
      </c>
      <c r="B622" s="65"/>
      <c r="C622" s="65" t="s">
        <v>64</v>
      </c>
      <c r="D622" s="66">
        <v>162.15157435420974</v>
      </c>
      <c r="E622" s="68"/>
      <c r="F622" s="100" t="s">
        <v>3789</v>
      </c>
      <c r="G622" s="65"/>
      <c r="H622" s="69" t="s">
        <v>652</v>
      </c>
      <c r="I622" s="70"/>
      <c r="J622" s="70"/>
      <c r="K622" s="69" t="s">
        <v>11827</v>
      </c>
      <c r="L622" s="73">
        <v>1</v>
      </c>
      <c r="M622" s="74">
        <v>4766.39453125</v>
      </c>
      <c r="N622" s="74">
        <v>7422.787109375</v>
      </c>
      <c r="O622" s="75"/>
      <c r="P622" s="76"/>
      <c r="Q622" s="76"/>
      <c r="R622" s="86"/>
      <c r="S622" s="48">
        <v>0</v>
      </c>
      <c r="T622" s="48">
        <v>1</v>
      </c>
      <c r="U622" s="49">
        <v>0</v>
      </c>
      <c r="V622" s="49">
        <v>4.4000000000000002E-4</v>
      </c>
      <c r="W622" s="49">
        <v>2.3E-5</v>
      </c>
      <c r="X622" s="49">
        <v>0.37311</v>
      </c>
      <c r="Y622" s="49">
        <v>0</v>
      </c>
      <c r="Z622" s="49">
        <v>0</v>
      </c>
      <c r="AA622" s="71">
        <v>622</v>
      </c>
      <c r="AB622" s="71"/>
      <c r="AC622" s="72"/>
      <c r="AD622" s="78" t="s">
        <v>7116</v>
      </c>
      <c r="AE622" s="78">
        <v>414</v>
      </c>
      <c r="AF622" s="78">
        <v>483</v>
      </c>
      <c r="AG622" s="78">
        <v>4885</v>
      </c>
      <c r="AH622" s="78">
        <v>4656</v>
      </c>
      <c r="AI622" s="78"/>
      <c r="AJ622" s="78" t="s">
        <v>7832</v>
      </c>
      <c r="AK622" s="78" t="s">
        <v>8346</v>
      </c>
      <c r="AL622" s="82" t="s">
        <v>8885</v>
      </c>
      <c r="AM622" s="78"/>
      <c r="AN622" s="80">
        <v>41757.694687499999</v>
      </c>
      <c r="AO622" s="82" t="s">
        <v>9578</v>
      </c>
      <c r="AP622" s="78" t="b">
        <v>1</v>
      </c>
      <c r="AQ622" s="78" t="b">
        <v>0</v>
      </c>
      <c r="AR622" s="78" t="b">
        <v>0</v>
      </c>
      <c r="AS622" s="78" t="s">
        <v>6304</v>
      </c>
      <c r="AT622" s="78">
        <v>10</v>
      </c>
      <c r="AU622" s="82" t="s">
        <v>9742</v>
      </c>
      <c r="AV622" s="78" t="b">
        <v>0</v>
      </c>
      <c r="AW622" s="78" t="s">
        <v>10419</v>
      </c>
      <c r="AX622" s="82" t="s">
        <v>11039</v>
      </c>
      <c r="AY622" s="78" t="s">
        <v>66</v>
      </c>
      <c r="AZ622" s="78" t="str">
        <f>REPLACE(INDEX(GroupVertices[Group], MATCH(Vertices[[#This Row],[Vertex]],GroupVertices[Vertex],0)),1,1,"")</f>
        <v>6</v>
      </c>
      <c r="BA622" s="48" t="s">
        <v>2071</v>
      </c>
      <c r="BB622" s="48" t="s">
        <v>2071</v>
      </c>
      <c r="BC622" s="48" t="s">
        <v>2508</v>
      </c>
      <c r="BD622" s="48" t="s">
        <v>2508</v>
      </c>
      <c r="BE622" s="48" t="s">
        <v>2731</v>
      </c>
      <c r="BF622" s="48" t="s">
        <v>2731</v>
      </c>
      <c r="BG622" s="120" t="s">
        <v>13524</v>
      </c>
      <c r="BH622" s="120" t="s">
        <v>13524</v>
      </c>
      <c r="BI622" s="120" t="s">
        <v>14043</v>
      </c>
      <c r="BJ622" s="120" t="s">
        <v>14043</v>
      </c>
      <c r="BK622" s="120">
        <v>1</v>
      </c>
      <c r="BL622" s="123">
        <v>7.6923076923076925</v>
      </c>
      <c r="BM622" s="120">
        <v>0</v>
      </c>
      <c r="BN622" s="123">
        <v>0</v>
      </c>
      <c r="BO622" s="120">
        <v>0</v>
      </c>
      <c r="BP622" s="123">
        <v>0</v>
      </c>
      <c r="BQ622" s="120">
        <v>12</v>
      </c>
      <c r="BR622" s="123">
        <v>92.307692307692307</v>
      </c>
      <c r="BS622" s="120">
        <v>13</v>
      </c>
      <c r="BT622" s="2"/>
      <c r="BU622" s="3"/>
      <c r="BV622" s="3"/>
      <c r="BW622" s="3"/>
      <c r="BX622" s="3"/>
    </row>
    <row r="623" spans="1:76" x14ac:dyDescent="0.25">
      <c r="A623" s="64" t="s">
        <v>743</v>
      </c>
      <c r="B623" s="65"/>
      <c r="C623" s="65" t="s">
        <v>64</v>
      </c>
      <c r="D623" s="66">
        <v>171.01035788420396</v>
      </c>
      <c r="E623" s="68"/>
      <c r="F623" s="100" t="s">
        <v>3855</v>
      </c>
      <c r="G623" s="65"/>
      <c r="H623" s="69" t="s">
        <v>743</v>
      </c>
      <c r="I623" s="70"/>
      <c r="J623" s="70"/>
      <c r="K623" s="69" t="s">
        <v>11828</v>
      </c>
      <c r="L623" s="73">
        <v>115.20672398467772</v>
      </c>
      <c r="M623" s="74">
        <v>4914.35986328125</v>
      </c>
      <c r="N623" s="74">
        <v>7913.24365234375</v>
      </c>
      <c r="O623" s="75"/>
      <c r="P623" s="76"/>
      <c r="Q623" s="76"/>
      <c r="R623" s="86"/>
      <c r="S623" s="48">
        <v>2</v>
      </c>
      <c r="T623" s="48">
        <v>5</v>
      </c>
      <c r="U623" s="49">
        <v>687</v>
      </c>
      <c r="V623" s="49">
        <v>5.1800000000000001E-4</v>
      </c>
      <c r="W623" s="49">
        <v>2.4499999999999999E-4</v>
      </c>
      <c r="X623" s="49">
        <v>1.574897</v>
      </c>
      <c r="Y623" s="49">
        <v>0.45</v>
      </c>
      <c r="Z623" s="49">
        <v>0</v>
      </c>
      <c r="AA623" s="71">
        <v>623</v>
      </c>
      <c r="AB623" s="71"/>
      <c r="AC623" s="72"/>
      <c r="AD623" s="78" t="s">
        <v>7117</v>
      </c>
      <c r="AE623" s="78">
        <v>24538</v>
      </c>
      <c r="AF623" s="78">
        <v>28712</v>
      </c>
      <c r="AG623" s="78">
        <v>45270</v>
      </c>
      <c r="AH623" s="78">
        <v>26619</v>
      </c>
      <c r="AI623" s="78">
        <v>-25200</v>
      </c>
      <c r="AJ623" s="78" t="s">
        <v>7833</v>
      </c>
      <c r="AK623" s="78" t="s">
        <v>8347</v>
      </c>
      <c r="AL623" s="82" t="s">
        <v>8464</v>
      </c>
      <c r="AM623" s="78" t="s">
        <v>9004</v>
      </c>
      <c r="AN623" s="80">
        <v>41015.848449074074</v>
      </c>
      <c r="AO623" s="82" t="s">
        <v>9579</v>
      </c>
      <c r="AP623" s="78" t="b">
        <v>0</v>
      </c>
      <c r="AQ623" s="78" t="b">
        <v>0</v>
      </c>
      <c r="AR623" s="78" t="b">
        <v>0</v>
      </c>
      <c r="AS623" s="78" t="s">
        <v>6304</v>
      </c>
      <c r="AT623" s="78">
        <v>5727</v>
      </c>
      <c r="AU623" s="82" t="s">
        <v>9971</v>
      </c>
      <c r="AV623" s="78" t="b">
        <v>0</v>
      </c>
      <c r="AW623" s="78" t="s">
        <v>10419</v>
      </c>
      <c r="AX623" s="82" t="s">
        <v>11040</v>
      </c>
      <c r="AY623" s="78" t="s">
        <v>66</v>
      </c>
      <c r="AZ623" s="78" t="str">
        <f>REPLACE(INDEX(GroupVertices[Group], MATCH(Vertices[[#This Row],[Vertex]],GroupVertices[Vertex],0)),1,1,"")</f>
        <v>6</v>
      </c>
      <c r="BA623" s="48" t="s">
        <v>12916</v>
      </c>
      <c r="BB623" s="48" t="s">
        <v>12916</v>
      </c>
      <c r="BC623" s="48" t="s">
        <v>12988</v>
      </c>
      <c r="BD623" s="48" t="s">
        <v>13018</v>
      </c>
      <c r="BE623" s="48" t="s">
        <v>13083</v>
      </c>
      <c r="BF623" s="48" t="s">
        <v>13165</v>
      </c>
      <c r="BG623" s="120" t="s">
        <v>13525</v>
      </c>
      <c r="BH623" s="120" t="s">
        <v>13686</v>
      </c>
      <c r="BI623" s="120" t="s">
        <v>14044</v>
      </c>
      <c r="BJ623" s="120" t="s">
        <v>14175</v>
      </c>
      <c r="BK623" s="120">
        <v>7</v>
      </c>
      <c r="BL623" s="123">
        <v>3.5897435897435899</v>
      </c>
      <c r="BM623" s="120">
        <v>4</v>
      </c>
      <c r="BN623" s="123">
        <v>2.0512820512820511</v>
      </c>
      <c r="BO623" s="120">
        <v>0</v>
      </c>
      <c r="BP623" s="123">
        <v>0</v>
      </c>
      <c r="BQ623" s="120">
        <v>184</v>
      </c>
      <c r="BR623" s="123">
        <v>94.358974358974365</v>
      </c>
      <c r="BS623" s="120">
        <v>195</v>
      </c>
      <c r="BT623" s="2"/>
      <c r="BU623" s="3"/>
      <c r="BV623" s="3"/>
      <c r="BW623" s="3"/>
      <c r="BX623" s="3"/>
    </row>
    <row r="624" spans="1:76" x14ac:dyDescent="0.25">
      <c r="A624" s="64" t="s">
        <v>653</v>
      </c>
      <c r="B624" s="65"/>
      <c r="C624" s="65" t="s">
        <v>64</v>
      </c>
      <c r="D624" s="66">
        <v>162.53035333046478</v>
      </c>
      <c r="E624" s="68"/>
      <c r="F624" s="100" t="s">
        <v>3790</v>
      </c>
      <c r="G624" s="65"/>
      <c r="H624" s="69" t="s">
        <v>653</v>
      </c>
      <c r="I624" s="70"/>
      <c r="J624" s="70"/>
      <c r="K624" s="69" t="s">
        <v>11829</v>
      </c>
      <c r="L624" s="73">
        <v>1</v>
      </c>
      <c r="M624" s="74">
        <v>9735.869140625</v>
      </c>
      <c r="N624" s="74">
        <v>4990.677734375</v>
      </c>
      <c r="O624" s="75"/>
      <c r="P624" s="76"/>
      <c r="Q624" s="76"/>
      <c r="R624" s="86"/>
      <c r="S624" s="48">
        <v>0</v>
      </c>
      <c r="T624" s="48">
        <v>1</v>
      </c>
      <c r="U624" s="49">
        <v>0</v>
      </c>
      <c r="V624" s="49">
        <v>0.33333299999999999</v>
      </c>
      <c r="W624" s="49">
        <v>0</v>
      </c>
      <c r="X624" s="49">
        <v>0.77027000000000001</v>
      </c>
      <c r="Y624" s="49">
        <v>0</v>
      </c>
      <c r="Z624" s="49">
        <v>0</v>
      </c>
      <c r="AA624" s="71">
        <v>624</v>
      </c>
      <c r="AB624" s="71"/>
      <c r="AC624" s="72"/>
      <c r="AD624" s="78" t="s">
        <v>7118</v>
      </c>
      <c r="AE624" s="78">
        <v>4978</v>
      </c>
      <c r="AF624" s="78">
        <v>1690</v>
      </c>
      <c r="AG624" s="78">
        <v>4515</v>
      </c>
      <c r="AH624" s="78">
        <v>27</v>
      </c>
      <c r="AI624" s="78">
        <v>0</v>
      </c>
      <c r="AJ624" s="78" t="s">
        <v>7834</v>
      </c>
      <c r="AK624" s="78" t="s">
        <v>8144</v>
      </c>
      <c r="AL624" s="82" t="s">
        <v>8886</v>
      </c>
      <c r="AM624" s="78" t="s">
        <v>7997</v>
      </c>
      <c r="AN624" s="80">
        <v>40311.608680555553</v>
      </c>
      <c r="AO624" s="82" t="s">
        <v>9580</v>
      </c>
      <c r="AP624" s="78" t="b">
        <v>1</v>
      </c>
      <c r="AQ624" s="78" t="b">
        <v>0</v>
      </c>
      <c r="AR624" s="78" t="b">
        <v>1</v>
      </c>
      <c r="AS624" s="78" t="s">
        <v>6304</v>
      </c>
      <c r="AT624" s="78">
        <v>136</v>
      </c>
      <c r="AU624" s="82" t="s">
        <v>9742</v>
      </c>
      <c r="AV624" s="78" t="b">
        <v>0</v>
      </c>
      <c r="AW624" s="78" t="s">
        <v>10419</v>
      </c>
      <c r="AX624" s="82" t="s">
        <v>11041</v>
      </c>
      <c r="AY624" s="78" t="s">
        <v>66</v>
      </c>
      <c r="AZ624" s="78" t="str">
        <f>REPLACE(INDEX(GroupVertices[Group], MATCH(Vertices[[#This Row],[Vertex]],GroupVertices[Vertex],0)),1,1,"")</f>
        <v>44</v>
      </c>
      <c r="BA624" s="48"/>
      <c r="BB624" s="48"/>
      <c r="BC624" s="48"/>
      <c r="BD624" s="48"/>
      <c r="BE624" s="48" t="s">
        <v>2923</v>
      </c>
      <c r="BF624" s="48" t="s">
        <v>2923</v>
      </c>
      <c r="BG624" s="120" t="s">
        <v>13526</v>
      </c>
      <c r="BH624" s="120" t="s">
        <v>13526</v>
      </c>
      <c r="BI624" s="120" t="s">
        <v>14045</v>
      </c>
      <c r="BJ624" s="120" t="s">
        <v>14045</v>
      </c>
      <c r="BK624" s="120">
        <v>0</v>
      </c>
      <c r="BL624" s="123">
        <v>0</v>
      </c>
      <c r="BM624" s="120">
        <v>0</v>
      </c>
      <c r="BN624" s="123">
        <v>0</v>
      </c>
      <c r="BO624" s="120">
        <v>0</v>
      </c>
      <c r="BP624" s="123">
        <v>0</v>
      </c>
      <c r="BQ624" s="120">
        <v>21</v>
      </c>
      <c r="BR624" s="123">
        <v>100</v>
      </c>
      <c r="BS624" s="120">
        <v>21</v>
      </c>
      <c r="BT624" s="2"/>
      <c r="BU624" s="3"/>
      <c r="BV624" s="3"/>
      <c r="BW624" s="3"/>
      <c r="BX624" s="3"/>
    </row>
    <row r="625" spans="1:76" x14ac:dyDescent="0.25">
      <c r="A625" s="64" t="s">
        <v>654</v>
      </c>
      <c r="B625" s="65"/>
      <c r="C625" s="65" t="s">
        <v>64</v>
      </c>
      <c r="D625" s="66">
        <v>162.05209387743028</v>
      </c>
      <c r="E625" s="68"/>
      <c r="F625" s="100" t="s">
        <v>3791</v>
      </c>
      <c r="G625" s="65"/>
      <c r="H625" s="69" t="s">
        <v>654</v>
      </c>
      <c r="I625" s="70"/>
      <c r="J625" s="70"/>
      <c r="K625" s="69" t="s">
        <v>11830</v>
      </c>
      <c r="L625" s="73">
        <v>1</v>
      </c>
      <c r="M625" s="74">
        <v>5359.298828125</v>
      </c>
      <c r="N625" s="74">
        <v>3825.07421875</v>
      </c>
      <c r="O625" s="75"/>
      <c r="P625" s="76"/>
      <c r="Q625" s="76"/>
      <c r="R625" s="86"/>
      <c r="S625" s="48">
        <v>0</v>
      </c>
      <c r="T625" s="48">
        <v>1</v>
      </c>
      <c r="U625" s="49">
        <v>0</v>
      </c>
      <c r="V625" s="49">
        <v>2.1277000000000001E-2</v>
      </c>
      <c r="W625" s="49">
        <v>0</v>
      </c>
      <c r="X625" s="49">
        <v>0.55066000000000004</v>
      </c>
      <c r="Y625" s="49">
        <v>0</v>
      </c>
      <c r="Z625" s="49">
        <v>0</v>
      </c>
      <c r="AA625" s="71">
        <v>625</v>
      </c>
      <c r="AB625" s="71"/>
      <c r="AC625" s="72"/>
      <c r="AD625" s="78" t="s">
        <v>7119</v>
      </c>
      <c r="AE625" s="78">
        <v>3550</v>
      </c>
      <c r="AF625" s="78">
        <v>166</v>
      </c>
      <c r="AG625" s="78">
        <v>4955</v>
      </c>
      <c r="AH625" s="78">
        <v>1937</v>
      </c>
      <c r="AI625" s="78"/>
      <c r="AJ625" s="78" t="s">
        <v>7835</v>
      </c>
      <c r="AK625" s="78" t="s">
        <v>8023</v>
      </c>
      <c r="AL625" s="78"/>
      <c r="AM625" s="78"/>
      <c r="AN625" s="80">
        <v>43094.468530092592</v>
      </c>
      <c r="AO625" s="78"/>
      <c r="AP625" s="78" t="b">
        <v>1</v>
      </c>
      <c r="AQ625" s="78" t="b">
        <v>0</v>
      </c>
      <c r="AR625" s="78" t="b">
        <v>0</v>
      </c>
      <c r="AS625" s="78" t="s">
        <v>6304</v>
      </c>
      <c r="AT625" s="78">
        <v>1</v>
      </c>
      <c r="AU625" s="78"/>
      <c r="AV625" s="78" t="b">
        <v>0</v>
      </c>
      <c r="AW625" s="78" t="s">
        <v>10419</v>
      </c>
      <c r="AX625" s="82" t="s">
        <v>11042</v>
      </c>
      <c r="AY625" s="78" t="s">
        <v>66</v>
      </c>
      <c r="AZ625" s="78" t="str">
        <f>REPLACE(INDEX(GroupVertices[Group], MATCH(Vertices[[#This Row],[Vertex]],GroupVertices[Vertex],0)),1,1,"")</f>
        <v>7</v>
      </c>
      <c r="BA625" s="48" t="s">
        <v>2243</v>
      </c>
      <c r="BB625" s="48" t="s">
        <v>2243</v>
      </c>
      <c r="BC625" s="48" t="s">
        <v>2518</v>
      </c>
      <c r="BD625" s="48" t="s">
        <v>2518</v>
      </c>
      <c r="BE625" s="48" t="s">
        <v>2882</v>
      </c>
      <c r="BF625" s="48" t="s">
        <v>2882</v>
      </c>
      <c r="BG625" s="120" t="s">
        <v>13489</v>
      </c>
      <c r="BH625" s="120" t="s">
        <v>13489</v>
      </c>
      <c r="BI625" s="120" t="s">
        <v>14009</v>
      </c>
      <c r="BJ625" s="120" t="s">
        <v>14009</v>
      </c>
      <c r="BK625" s="120">
        <v>0</v>
      </c>
      <c r="BL625" s="123">
        <v>0</v>
      </c>
      <c r="BM625" s="120">
        <v>0</v>
      </c>
      <c r="BN625" s="123">
        <v>0</v>
      </c>
      <c r="BO625" s="120">
        <v>0</v>
      </c>
      <c r="BP625" s="123">
        <v>0</v>
      </c>
      <c r="BQ625" s="120">
        <v>13</v>
      </c>
      <c r="BR625" s="123">
        <v>100</v>
      </c>
      <c r="BS625" s="120">
        <v>13</v>
      </c>
      <c r="BT625" s="2"/>
      <c r="BU625" s="3"/>
      <c r="BV625" s="3"/>
      <c r="BW625" s="3"/>
      <c r="BX625" s="3"/>
    </row>
    <row r="626" spans="1:76" x14ac:dyDescent="0.25">
      <c r="A626" s="64" t="s">
        <v>655</v>
      </c>
      <c r="B626" s="65"/>
      <c r="C626" s="65" t="s">
        <v>64</v>
      </c>
      <c r="D626" s="66">
        <v>162.43809068007624</v>
      </c>
      <c r="E626" s="68"/>
      <c r="F626" s="100" t="s">
        <v>3792</v>
      </c>
      <c r="G626" s="65"/>
      <c r="H626" s="69" t="s">
        <v>655</v>
      </c>
      <c r="I626" s="70"/>
      <c r="J626" s="70"/>
      <c r="K626" s="69" t="s">
        <v>11831</v>
      </c>
      <c r="L626" s="73">
        <v>1</v>
      </c>
      <c r="M626" s="74">
        <v>5619.31005859375</v>
      </c>
      <c r="N626" s="74">
        <v>7901.05810546875</v>
      </c>
      <c r="O626" s="75"/>
      <c r="P626" s="76"/>
      <c r="Q626" s="76"/>
      <c r="R626" s="86"/>
      <c r="S626" s="48">
        <v>0</v>
      </c>
      <c r="T626" s="48">
        <v>2</v>
      </c>
      <c r="U626" s="49">
        <v>0</v>
      </c>
      <c r="V626" s="49">
        <v>4.9700000000000005E-4</v>
      </c>
      <c r="W626" s="49">
        <v>1.2799999999999999E-4</v>
      </c>
      <c r="X626" s="49">
        <v>0.54206799999999999</v>
      </c>
      <c r="Y626" s="49">
        <v>0.5</v>
      </c>
      <c r="Z626" s="49">
        <v>0</v>
      </c>
      <c r="AA626" s="71">
        <v>626</v>
      </c>
      <c r="AB626" s="71"/>
      <c r="AC626" s="72"/>
      <c r="AD626" s="78" t="s">
        <v>7120</v>
      </c>
      <c r="AE626" s="78">
        <v>185</v>
      </c>
      <c r="AF626" s="78">
        <v>1396</v>
      </c>
      <c r="AG626" s="78">
        <v>39129</v>
      </c>
      <c r="AH626" s="78">
        <v>570</v>
      </c>
      <c r="AI626" s="78"/>
      <c r="AJ626" s="78" t="s">
        <v>7836</v>
      </c>
      <c r="AK626" s="78" t="s">
        <v>8348</v>
      </c>
      <c r="AL626" s="78"/>
      <c r="AM626" s="78"/>
      <c r="AN626" s="80">
        <v>42750.262407407405</v>
      </c>
      <c r="AO626" s="82" t="s">
        <v>9581</v>
      </c>
      <c r="AP626" s="78" t="b">
        <v>0</v>
      </c>
      <c r="AQ626" s="78" t="b">
        <v>0</v>
      </c>
      <c r="AR626" s="78" t="b">
        <v>0</v>
      </c>
      <c r="AS626" s="78" t="s">
        <v>6304</v>
      </c>
      <c r="AT626" s="78">
        <v>73</v>
      </c>
      <c r="AU626" s="82" t="s">
        <v>9742</v>
      </c>
      <c r="AV626" s="78" t="b">
        <v>0</v>
      </c>
      <c r="AW626" s="78" t="s">
        <v>10419</v>
      </c>
      <c r="AX626" s="82" t="s">
        <v>11043</v>
      </c>
      <c r="AY626" s="78" t="s">
        <v>66</v>
      </c>
      <c r="AZ626" s="78" t="str">
        <f>REPLACE(INDEX(GroupVertices[Group], MATCH(Vertices[[#This Row],[Vertex]],GroupVertices[Vertex],0)),1,1,"")</f>
        <v>14</v>
      </c>
      <c r="BA626" s="48" t="s">
        <v>2283</v>
      </c>
      <c r="BB626" s="48" t="s">
        <v>2283</v>
      </c>
      <c r="BC626" s="48" t="s">
        <v>2560</v>
      </c>
      <c r="BD626" s="48" t="s">
        <v>2560</v>
      </c>
      <c r="BE626" s="48" t="s">
        <v>2924</v>
      </c>
      <c r="BF626" s="48" t="s">
        <v>2924</v>
      </c>
      <c r="BG626" s="120" t="s">
        <v>13527</v>
      </c>
      <c r="BH626" s="120" t="s">
        <v>13527</v>
      </c>
      <c r="BI626" s="120" t="s">
        <v>14046</v>
      </c>
      <c r="BJ626" s="120" t="s">
        <v>14046</v>
      </c>
      <c r="BK626" s="120">
        <v>1</v>
      </c>
      <c r="BL626" s="123">
        <v>7.1428571428571432</v>
      </c>
      <c r="BM626" s="120">
        <v>0</v>
      </c>
      <c r="BN626" s="123">
        <v>0</v>
      </c>
      <c r="BO626" s="120">
        <v>0</v>
      </c>
      <c r="BP626" s="123">
        <v>0</v>
      </c>
      <c r="BQ626" s="120">
        <v>13</v>
      </c>
      <c r="BR626" s="123">
        <v>92.857142857142861</v>
      </c>
      <c r="BS626" s="120">
        <v>14</v>
      </c>
      <c r="BT626" s="2"/>
      <c r="BU626" s="3"/>
      <c r="BV626" s="3"/>
      <c r="BW626" s="3"/>
      <c r="BX626" s="3"/>
    </row>
    <row r="627" spans="1:76" x14ac:dyDescent="0.25">
      <c r="A627" s="64" t="s">
        <v>656</v>
      </c>
      <c r="B627" s="65"/>
      <c r="C627" s="65" t="s">
        <v>64</v>
      </c>
      <c r="D627" s="66">
        <v>162.25733120176398</v>
      </c>
      <c r="E627" s="68"/>
      <c r="F627" s="100" t="s">
        <v>3793</v>
      </c>
      <c r="G627" s="65"/>
      <c r="H627" s="69" t="s">
        <v>656</v>
      </c>
      <c r="I627" s="70"/>
      <c r="J627" s="70"/>
      <c r="K627" s="69" t="s">
        <v>11832</v>
      </c>
      <c r="L627" s="73">
        <v>1</v>
      </c>
      <c r="M627" s="74">
        <v>1525.959716796875</v>
      </c>
      <c r="N627" s="74">
        <v>2443.619873046875</v>
      </c>
      <c r="O627" s="75"/>
      <c r="P627" s="76"/>
      <c r="Q627" s="76"/>
      <c r="R627" s="86"/>
      <c r="S627" s="48">
        <v>0</v>
      </c>
      <c r="T627" s="48">
        <v>2</v>
      </c>
      <c r="U627" s="49">
        <v>0</v>
      </c>
      <c r="V627" s="49">
        <v>7.4100000000000001E-4</v>
      </c>
      <c r="W627" s="49">
        <v>1.0792E-2</v>
      </c>
      <c r="X627" s="49">
        <v>0.53015800000000002</v>
      </c>
      <c r="Y627" s="49">
        <v>1</v>
      </c>
      <c r="Z627" s="49">
        <v>0</v>
      </c>
      <c r="AA627" s="71">
        <v>627</v>
      </c>
      <c r="AB627" s="71"/>
      <c r="AC627" s="72"/>
      <c r="AD627" s="78" t="s">
        <v>7121</v>
      </c>
      <c r="AE627" s="78">
        <v>1776</v>
      </c>
      <c r="AF627" s="78">
        <v>820</v>
      </c>
      <c r="AG627" s="78">
        <v>11750</v>
      </c>
      <c r="AH627" s="78">
        <v>18774</v>
      </c>
      <c r="AI627" s="78">
        <v>-10800</v>
      </c>
      <c r="AJ627" s="78" t="s">
        <v>7837</v>
      </c>
      <c r="AK627" s="78" t="s">
        <v>8349</v>
      </c>
      <c r="AL627" s="82" t="s">
        <v>8887</v>
      </c>
      <c r="AM627" s="78" t="s">
        <v>9029</v>
      </c>
      <c r="AN627" s="80">
        <v>41510.055347222224</v>
      </c>
      <c r="AO627" s="82" t="s">
        <v>9582</v>
      </c>
      <c r="AP627" s="78" t="b">
        <v>0</v>
      </c>
      <c r="AQ627" s="78" t="b">
        <v>0</v>
      </c>
      <c r="AR627" s="78" t="b">
        <v>1</v>
      </c>
      <c r="AS627" s="78" t="s">
        <v>6303</v>
      </c>
      <c r="AT627" s="78">
        <v>102</v>
      </c>
      <c r="AU627" s="82" t="s">
        <v>9972</v>
      </c>
      <c r="AV627" s="78" t="b">
        <v>0</v>
      </c>
      <c r="AW627" s="78" t="s">
        <v>10419</v>
      </c>
      <c r="AX627" s="82" t="s">
        <v>11044</v>
      </c>
      <c r="AY627" s="78" t="s">
        <v>66</v>
      </c>
      <c r="AZ627" s="78" t="str">
        <f>REPLACE(INDEX(GroupVertices[Group], MATCH(Vertices[[#This Row],[Vertex]],GroupVertices[Vertex],0)),1,1,"")</f>
        <v>2</v>
      </c>
      <c r="BA627" s="48" t="s">
        <v>2284</v>
      </c>
      <c r="BB627" s="48" t="s">
        <v>2284</v>
      </c>
      <c r="BC627" s="48" t="s">
        <v>2519</v>
      </c>
      <c r="BD627" s="48" t="s">
        <v>2519</v>
      </c>
      <c r="BE627" s="48" t="s">
        <v>731</v>
      </c>
      <c r="BF627" s="48" t="s">
        <v>731</v>
      </c>
      <c r="BG627" s="120" t="s">
        <v>13528</v>
      </c>
      <c r="BH627" s="120" t="s">
        <v>13528</v>
      </c>
      <c r="BI627" s="120" t="s">
        <v>14047</v>
      </c>
      <c r="BJ627" s="120" t="s">
        <v>14047</v>
      </c>
      <c r="BK627" s="120">
        <v>2</v>
      </c>
      <c r="BL627" s="123">
        <v>16.666666666666668</v>
      </c>
      <c r="BM627" s="120">
        <v>0</v>
      </c>
      <c r="BN627" s="123">
        <v>0</v>
      </c>
      <c r="BO627" s="120">
        <v>0</v>
      </c>
      <c r="BP627" s="123">
        <v>0</v>
      </c>
      <c r="BQ627" s="120">
        <v>10</v>
      </c>
      <c r="BR627" s="123">
        <v>83.333333333333329</v>
      </c>
      <c r="BS627" s="120">
        <v>12</v>
      </c>
      <c r="BT627" s="2"/>
      <c r="BU627" s="3"/>
      <c r="BV627" s="3"/>
      <c r="BW627" s="3"/>
      <c r="BX627" s="3"/>
    </row>
    <row r="628" spans="1:76" x14ac:dyDescent="0.25">
      <c r="A628" s="64" t="s">
        <v>657</v>
      </c>
      <c r="B628" s="65"/>
      <c r="C628" s="65" t="s">
        <v>64</v>
      </c>
      <c r="D628" s="66">
        <v>162.07939609030035</v>
      </c>
      <c r="E628" s="68"/>
      <c r="F628" s="100" t="s">
        <v>3794</v>
      </c>
      <c r="G628" s="65"/>
      <c r="H628" s="69" t="s">
        <v>657</v>
      </c>
      <c r="I628" s="70"/>
      <c r="J628" s="70"/>
      <c r="K628" s="69" t="s">
        <v>11833</v>
      </c>
      <c r="L628" s="73">
        <v>1</v>
      </c>
      <c r="M628" s="74">
        <v>3454.208251953125</v>
      </c>
      <c r="N628" s="74">
        <v>2387.99658203125</v>
      </c>
      <c r="O628" s="75"/>
      <c r="P628" s="76"/>
      <c r="Q628" s="76"/>
      <c r="R628" s="86"/>
      <c r="S628" s="48">
        <v>0</v>
      </c>
      <c r="T628" s="48">
        <v>1</v>
      </c>
      <c r="U628" s="49">
        <v>0</v>
      </c>
      <c r="V628" s="49">
        <v>3.86E-4</v>
      </c>
      <c r="W628" s="49">
        <v>0</v>
      </c>
      <c r="X628" s="49">
        <v>0.52462699999999995</v>
      </c>
      <c r="Y628" s="49">
        <v>0</v>
      </c>
      <c r="Z628" s="49">
        <v>0</v>
      </c>
      <c r="AA628" s="71">
        <v>628</v>
      </c>
      <c r="AB628" s="71"/>
      <c r="AC628" s="72"/>
      <c r="AD628" s="78" t="s">
        <v>7122</v>
      </c>
      <c r="AE628" s="78">
        <v>13</v>
      </c>
      <c r="AF628" s="78">
        <v>253</v>
      </c>
      <c r="AG628" s="78">
        <v>9611</v>
      </c>
      <c r="AH628" s="78">
        <v>1</v>
      </c>
      <c r="AI628" s="78"/>
      <c r="AJ628" s="78" t="s">
        <v>7838</v>
      </c>
      <c r="AK628" s="78"/>
      <c r="AL628" s="82" t="s">
        <v>8888</v>
      </c>
      <c r="AM628" s="78"/>
      <c r="AN628" s="80">
        <v>41722.628912037035</v>
      </c>
      <c r="AO628" s="78"/>
      <c r="AP628" s="78" t="b">
        <v>1</v>
      </c>
      <c r="AQ628" s="78" t="b">
        <v>0</v>
      </c>
      <c r="AR628" s="78" t="b">
        <v>0</v>
      </c>
      <c r="AS628" s="78" t="s">
        <v>6305</v>
      </c>
      <c r="AT628" s="78">
        <v>517</v>
      </c>
      <c r="AU628" s="82" t="s">
        <v>9742</v>
      </c>
      <c r="AV628" s="78" t="b">
        <v>0</v>
      </c>
      <c r="AW628" s="78" t="s">
        <v>10419</v>
      </c>
      <c r="AX628" s="82" t="s">
        <v>11045</v>
      </c>
      <c r="AY628" s="78" t="s">
        <v>66</v>
      </c>
      <c r="AZ628" s="78" t="str">
        <f>REPLACE(INDEX(GroupVertices[Group], MATCH(Vertices[[#This Row],[Vertex]],GroupVertices[Vertex],0)),1,1,"")</f>
        <v>5</v>
      </c>
      <c r="BA628" s="48"/>
      <c r="BB628" s="48"/>
      <c r="BC628" s="48"/>
      <c r="BD628" s="48"/>
      <c r="BE628" s="48" t="s">
        <v>2884</v>
      </c>
      <c r="BF628" s="48" t="s">
        <v>13166</v>
      </c>
      <c r="BG628" s="120" t="s">
        <v>13529</v>
      </c>
      <c r="BH628" s="120" t="s">
        <v>13687</v>
      </c>
      <c r="BI628" s="120" t="s">
        <v>14048</v>
      </c>
      <c r="BJ628" s="120" t="s">
        <v>14176</v>
      </c>
      <c r="BK628" s="120">
        <v>0</v>
      </c>
      <c r="BL628" s="123">
        <v>0</v>
      </c>
      <c r="BM628" s="120">
        <v>0</v>
      </c>
      <c r="BN628" s="123">
        <v>0</v>
      </c>
      <c r="BO628" s="120">
        <v>0</v>
      </c>
      <c r="BP628" s="123">
        <v>0</v>
      </c>
      <c r="BQ628" s="120">
        <v>54</v>
      </c>
      <c r="BR628" s="123">
        <v>100</v>
      </c>
      <c r="BS628" s="120">
        <v>54</v>
      </c>
      <c r="BT628" s="2"/>
      <c r="BU628" s="3"/>
      <c r="BV628" s="3"/>
      <c r="BW628" s="3"/>
      <c r="BX628" s="3"/>
    </row>
    <row r="629" spans="1:76" x14ac:dyDescent="0.25">
      <c r="A629" s="64" t="s">
        <v>658</v>
      </c>
      <c r="B629" s="65"/>
      <c r="C629" s="65" t="s">
        <v>64</v>
      </c>
      <c r="D629" s="66">
        <v>167.04714355850001</v>
      </c>
      <c r="E629" s="68"/>
      <c r="F629" s="100" t="s">
        <v>3795</v>
      </c>
      <c r="G629" s="65"/>
      <c r="H629" s="69" t="s">
        <v>658</v>
      </c>
      <c r="I629" s="70"/>
      <c r="J629" s="70"/>
      <c r="K629" s="69" t="s">
        <v>11834</v>
      </c>
      <c r="L629" s="73">
        <v>1008.1304161810378</v>
      </c>
      <c r="M629" s="74">
        <v>3144.8505859375</v>
      </c>
      <c r="N629" s="74">
        <v>4304.34521484375</v>
      </c>
      <c r="O629" s="75"/>
      <c r="P629" s="76"/>
      <c r="Q629" s="76"/>
      <c r="R629" s="86"/>
      <c r="S629" s="48">
        <v>1</v>
      </c>
      <c r="T629" s="48">
        <v>8</v>
      </c>
      <c r="U629" s="49">
        <v>6058.3</v>
      </c>
      <c r="V629" s="49">
        <v>6.5099999999999999E-4</v>
      </c>
      <c r="W629" s="49">
        <v>7.45E-4</v>
      </c>
      <c r="X629" s="49">
        <v>2.271849</v>
      </c>
      <c r="Y629" s="49">
        <v>0.10714285714285714</v>
      </c>
      <c r="Z629" s="49">
        <v>0.125</v>
      </c>
      <c r="AA629" s="71">
        <v>629</v>
      </c>
      <c r="AB629" s="71"/>
      <c r="AC629" s="72"/>
      <c r="AD629" s="78" t="s">
        <v>7123</v>
      </c>
      <c r="AE629" s="78">
        <v>1420</v>
      </c>
      <c r="AF629" s="78">
        <v>16083</v>
      </c>
      <c r="AG629" s="78">
        <v>65609</v>
      </c>
      <c r="AH629" s="78">
        <v>16735</v>
      </c>
      <c r="AI629" s="78">
        <v>-25200</v>
      </c>
      <c r="AJ629" s="78" t="s">
        <v>7839</v>
      </c>
      <c r="AK629" s="78" t="s">
        <v>8350</v>
      </c>
      <c r="AL629" s="82" t="s">
        <v>8889</v>
      </c>
      <c r="AM629" s="78" t="s">
        <v>9004</v>
      </c>
      <c r="AN629" s="80">
        <v>41332.436643518522</v>
      </c>
      <c r="AO629" s="82" t="s">
        <v>9583</v>
      </c>
      <c r="AP629" s="78" t="b">
        <v>0</v>
      </c>
      <c r="AQ629" s="78" t="b">
        <v>0</v>
      </c>
      <c r="AR629" s="78" t="b">
        <v>1</v>
      </c>
      <c r="AS629" s="78" t="s">
        <v>6304</v>
      </c>
      <c r="AT629" s="78">
        <v>61</v>
      </c>
      <c r="AU629" s="82" t="s">
        <v>9745</v>
      </c>
      <c r="AV629" s="78" t="b">
        <v>0</v>
      </c>
      <c r="AW629" s="78" t="s">
        <v>10419</v>
      </c>
      <c r="AX629" s="82" t="s">
        <v>11046</v>
      </c>
      <c r="AY629" s="78" t="s">
        <v>66</v>
      </c>
      <c r="AZ629" s="78" t="str">
        <f>REPLACE(INDEX(GroupVertices[Group], MATCH(Vertices[[#This Row],[Vertex]],GroupVertices[Vertex],0)),1,1,"")</f>
        <v>4</v>
      </c>
      <c r="BA629" s="48"/>
      <c r="BB629" s="48"/>
      <c r="BC629" s="48"/>
      <c r="BD629" s="48"/>
      <c r="BE629" s="48" t="s">
        <v>2793</v>
      </c>
      <c r="BF629" s="48" t="s">
        <v>2793</v>
      </c>
      <c r="BG629" s="120" t="s">
        <v>13530</v>
      </c>
      <c r="BH629" s="120" t="s">
        <v>13530</v>
      </c>
      <c r="BI629" s="120" t="s">
        <v>14049</v>
      </c>
      <c r="BJ629" s="120" t="s">
        <v>14049</v>
      </c>
      <c r="BK629" s="120">
        <v>0</v>
      </c>
      <c r="BL629" s="123">
        <v>0</v>
      </c>
      <c r="BM629" s="120">
        <v>0</v>
      </c>
      <c r="BN629" s="123">
        <v>0</v>
      </c>
      <c r="BO629" s="120">
        <v>0</v>
      </c>
      <c r="BP629" s="123">
        <v>0</v>
      </c>
      <c r="BQ629" s="120">
        <v>15</v>
      </c>
      <c r="BR629" s="123">
        <v>100</v>
      </c>
      <c r="BS629" s="120">
        <v>15</v>
      </c>
      <c r="BT629" s="2"/>
      <c r="BU629" s="3"/>
      <c r="BV629" s="3"/>
      <c r="BW629" s="3"/>
      <c r="BX629" s="3"/>
    </row>
    <row r="630" spans="1:76" x14ac:dyDescent="0.25">
      <c r="A630" s="64" t="s">
        <v>934</v>
      </c>
      <c r="B630" s="65"/>
      <c r="C630" s="65" t="s">
        <v>64</v>
      </c>
      <c r="D630" s="66">
        <v>162.08127900153278</v>
      </c>
      <c r="E630" s="68"/>
      <c r="F630" s="100" t="s">
        <v>10325</v>
      </c>
      <c r="G630" s="65"/>
      <c r="H630" s="69" t="s">
        <v>934</v>
      </c>
      <c r="I630" s="70"/>
      <c r="J630" s="70"/>
      <c r="K630" s="69" t="s">
        <v>11835</v>
      </c>
      <c r="L630" s="73">
        <v>1</v>
      </c>
      <c r="M630" s="74">
        <v>2657.30419921875</v>
      </c>
      <c r="N630" s="74">
        <v>4693.236328125</v>
      </c>
      <c r="O630" s="75"/>
      <c r="P630" s="76"/>
      <c r="Q630" s="76"/>
      <c r="R630" s="86"/>
      <c r="S630" s="48">
        <v>1</v>
      </c>
      <c r="T630" s="48">
        <v>0</v>
      </c>
      <c r="U630" s="49">
        <v>0</v>
      </c>
      <c r="V630" s="49">
        <v>5.3200000000000003E-4</v>
      </c>
      <c r="W630" s="49">
        <v>6.8999999999999997E-5</v>
      </c>
      <c r="X630" s="49">
        <v>0.39138400000000001</v>
      </c>
      <c r="Y630" s="49">
        <v>0</v>
      </c>
      <c r="Z630" s="49">
        <v>0</v>
      </c>
      <c r="AA630" s="71">
        <v>630</v>
      </c>
      <c r="AB630" s="71"/>
      <c r="AC630" s="72"/>
      <c r="AD630" s="78" t="s">
        <v>934</v>
      </c>
      <c r="AE630" s="78">
        <v>294</v>
      </c>
      <c r="AF630" s="78">
        <v>259</v>
      </c>
      <c r="AG630" s="78">
        <v>43664</v>
      </c>
      <c r="AH630" s="78">
        <v>2323</v>
      </c>
      <c r="AI630" s="78">
        <v>-28800</v>
      </c>
      <c r="AJ630" s="78" t="s">
        <v>7840</v>
      </c>
      <c r="AK630" s="78"/>
      <c r="AL630" s="78"/>
      <c r="AM630" s="78" t="s">
        <v>9004</v>
      </c>
      <c r="AN630" s="80">
        <v>39799.469270833331</v>
      </c>
      <c r="AO630" s="82" t="s">
        <v>9584</v>
      </c>
      <c r="AP630" s="78" t="b">
        <v>0</v>
      </c>
      <c r="AQ630" s="78" t="b">
        <v>0</v>
      </c>
      <c r="AR630" s="78" t="b">
        <v>1</v>
      </c>
      <c r="AS630" s="78" t="s">
        <v>6304</v>
      </c>
      <c r="AT630" s="78">
        <v>4</v>
      </c>
      <c r="AU630" s="82" t="s">
        <v>9892</v>
      </c>
      <c r="AV630" s="78" t="b">
        <v>0</v>
      </c>
      <c r="AW630" s="78" t="s">
        <v>10419</v>
      </c>
      <c r="AX630" s="82" t="s">
        <v>11047</v>
      </c>
      <c r="AY630" s="78" t="s">
        <v>65</v>
      </c>
      <c r="AZ630" s="78" t="str">
        <f>REPLACE(INDEX(GroupVertices[Group], MATCH(Vertices[[#This Row],[Vertex]],GroupVertices[Vertex],0)),1,1,"")</f>
        <v>4</v>
      </c>
      <c r="BA630" s="48"/>
      <c r="BB630" s="48"/>
      <c r="BC630" s="48"/>
      <c r="BD630" s="48"/>
      <c r="BE630" s="48"/>
      <c r="BF630" s="48"/>
      <c r="BG630" s="48"/>
      <c r="BH630" s="48"/>
      <c r="BI630" s="48"/>
      <c r="BJ630" s="48"/>
      <c r="BK630" s="48"/>
      <c r="BL630" s="49"/>
      <c r="BM630" s="48"/>
      <c r="BN630" s="49"/>
      <c r="BO630" s="48"/>
      <c r="BP630" s="49"/>
      <c r="BQ630" s="48"/>
      <c r="BR630" s="49"/>
      <c r="BS630" s="48"/>
      <c r="BT630" s="2"/>
      <c r="BU630" s="3"/>
      <c r="BV630" s="3"/>
      <c r="BW630" s="3"/>
      <c r="BX630" s="3"/>
    </row>
    <row r="631" spans="1:76" x14ac:dyDescent="0.25">
      <c r="A631" s="64" t="s">
        <v>935</v>
      </c>
      <c r="B631" s="65"/>
      <c r="C631" s="65" t="s">
        <v>64</v>
      </c>
      <c r="D631" s="66">
        <v>170.11001249656877</v>
      </c>
      <c r="E631" s="68"/>
      <c r="F631" s="100" t="s">
        <v>10326</v>
      </c>
      <c r="G631" s="65"/>
      <c r="H631" s="69" t="s">
        <v>935</v>
      </c>
      <c r="I631" s="70"/>
      <c r="J631" s="70"/>
      <c r="K631" s="69" t="s">
        <v>11836</v>
      </c>
      <c r="L631" s="73">
        <v>1</v>
      </c>
      <c r="M631" s="74">
        <v>3033.89501953125</v>
      </c>
      <c r="N631" s="74">
        <v>4557.6533203125</v>
      </c>
      <c r="O631" s="75"/>
      <c r="P631" s="76"/>
      <c r="Q631" s="76"/>
      <c r="R631" s="86"/>
      <c r="S631" s="48">
        <v>2</v>
      </c>
      <c r="T631" s="48">
        <v>0</v>
      </c>
      <c r="U631" s="49">
        <v>0</v>
      </c>
      <c r="V631" s="49">
        <v>5.4900000000000001E-4</v>
      </c>
      <c r="W631" s="49">
        <v>1.6699999999999999E-4</v>
      </c>
      <c r="X631" s="49">
        <v>0.64405199999999996</v>
      </c>
      <c r="Y631" s="49">
        <v>1</v>
      </c>
      <c r="Z631" s="49">
        <v>0</v>
      </c>
      <c r="AA631" s="71">
        <v>631</v>
      </c>
      <c r="AB631" s="71"/>
      <c r="AC631" s="72"/>
      <c r="AD631" s="78" t="s">
        <v>7124</v>
      </c>
      <c r="AE631" s="78">
        <v>715</v>
      </c>
      <c r="AF631" s="78">
        <v>25843</v>
      </c>
      <c r="AG631" s="78">
        <v>20331</v>
      </c>
      <c r="AH631" s="78">
        <v>14646</v>
      </c>
      <c r="AI631" s="78">
        <v>-14400</v>
      </c>
      <c r="AJ631" s="78" t="s">
        <v>7841</v>
      </c>
      <c r="AK631" s="78" t="s">
        <v>8351</v>
      </c>
      <c r="AL631" s="82" t="s">
        <v>8890</v>
      </c>
      <c r="AM631" s="78" t="s">
        <v>9005</v>
      </c>
      <c r="AN631" s="80">
        <v>40371.561400462961</v>
      </c>
      <c r="AO631" s="82" t="s">
        <v>9585</v>
      </c>
      <c r="AP631" s="78" t="b">
        <v>0</v>
      </c>
      <c r="AQ631" s="78" t="b">
        <v>0</v>
      </c>
      <c r="AR631" s="78" t="b">
        <v>1</v>
      </c>
      <c r="AS631" s="78" t="s">
        <v>6304</v>
      </c>
      <c r="AT631" s="78">
        <v>192</v>
      </c>
      <c r="AU631" s="82" t="s">
        <v>9741</v>
      </c>
      <c r="AV631" s="78" t="b">
        <v>1</v>
      </c>
      <c r="AW631" s="78" t="s">
        <v>10419</v>
      </c>
      <c r="AX631" s="82" t="s">
        <v>11048</v>
      </c>
      <c r="AY631" s="78" t="s">
        <v>65</v>
      </c>
      <c r="AZ631" s="78" t="str">
        <f>REPLACE(INDEX(GroupVertices[Group], MATCH(Vertices[[#This Row],[Vertex]],GroupVertices[Vertex],0)),1,1,"")</f>
        <v>4</v>
      </c>
      <c r="BA631" s="48"/>
      <c r="BB631" s="48"/>
      <c r="BC631" s="48"/>
      <c r="BD631" s="48"/>
      <c r="BE631" s="48"/>
      <c r="BF631" s="48"/>
      <c r="BG631" s="48"/>
      <c r="BH631" s="48"/>
      <c r="BI631" s="48"/>
      <c r="BJ631" s="48"/>
      <c r="BK631" s="48"/>
      <c r="BL631" s="49"/>
      <c r="BM631" s="48"/>
      <c r="BN631" s="49"/>
      <c r="BO631" s="48"/>
      <c r="BP631" s="49"/>
      <c r="BQ631" s="48"/>
      <c r="BR631" s="49"/>
      <c r="BS631" s="48"/>
      <c r="BT631" s="2"/>
      <c r="BU631" s="3"/>
      <c r="BV631" s="3"/>
      <c r="BW631" s="3"/>
      <c r="BX631" s="3"/>
    </row>
    <row r="632" spans="1:76" x14ac:dyDescent="0.25">
      <c r="A632" s="64" t="s">
        <v>936</v>
      </c>
      <c r="B632" s="65"/>
      <c r="C632" s="65" t="s">
        <v>64</v>
      </c>
      <c r="D632" s="66">
        <v>170.83430568397276</v>
      </c>
      <c r="E632" s="68"/>
      <c r="F632" s="100" t="s">
        <v>10327</v>
      </c>
      <c r="G632" s="65"/>
      <c r="H632" s="69" t="s">
        <v>936</v>
      </c>
      <c r="I632" s="70"/>
      <c r="J632" s="70"/>
      <c r="K632" s="69" t="s">
        <v>11837</v>
      </c>
      <c r="L632" s="73">
        <v>1</v>
      </c>
      <c r="M632" s="74">
        <v>3135.08642578125</v>
      </c>
      <c r="N632" s="74">
        <v>4712.73828125</v>
      </c>
      <c r="O632" s="75"/>
      <c r="P632" s="76"/>
      <c r="Q632" s="76"/>
      <c r="R632" s="86"/>
      <c r="S632" s="48">
        <v>2</v>
      </c>
      <c r="T632" s="48">
        <v>0</v>
      </c>
      <c r="U632" s="49">
        <v>0</v>
      </c>
      <c r="V632" s="49">
        <v>5.4900000000000001E-4</v>
      </c>
      <c r="W632" s="49">
        <v>1.6699999999999999E-4</v>
      </c>
      <c r="X632" s="49">
        <v>0.64405199999999996</v>
      </c>
      <c r="Y632" s="49">
        <v>1</v>
      </c>
      <c r="Z632" s="49">
        <v>0</v>
      </c>
      <c r="AA632" s="71">
        <v>632</v>
      </c>
      <c r="AB632" s="71"/>
      <c r="AC632" s="72"/>
      <c r="AD632" s="78" t="s">
        <v>7125</v>
      </c>
      <c r="AE632" s="78">
        <v>9613</v>
      </c>
      <c r="AF632" s="78">
        <v>28151</v>
      </c>
      <c r="AG632" s="78">
        <v>127007</v>
      </c>
      <c r="AH632" s="78">
        <v>55929</v>
      </c>
      <c r="AI632" s="78">
        <v>3600</v>
      </c>
      <c r="AJ632" s="78" t="s">
        <v>7842</v>
      </c>
      <c r="AK632" s="78" t="s">
        <v>8352</v>
      </c>
      <c r="AL632" s="82" t="s">
        <v>8891</v>
      </c>
      <c r="AM632" s="78" t="s">
        <v>8285</v>
      </c>
      <c r="AN632" s="80">
        <v>39834.488541666666</v>
      </c>
      <c r="AO632" s="82" t="s">
        <v>9586</v>
      </c>
      <c r="AP632" s="78" t="b">
        <v>0</v>
      </c>
      <c r="AQ632" s="78" t="b">
        <v>0</v>
      </c>
      <c r="AR632" s="78" t="b">
        <v>1</v>
      </c>
      <c r="AS632" s="78" t="s">
        <v>6308</v>
      </c>
      <c r="AT632" s="78">
        <v>2752</v>
      </c>
      <c r="AU632" s="82" t="s">
        <v>9973</v>
      </c>
      <c r="AV632" s="78" t="b">
        <v>1</v>
      </c>
      <c r="AW632" s="78" t="s">
        <v>10419</v>
      </c>
      <c r="AX632" s="82" t="s">
        <v>11049</v>
      </c>
      <c r="AY632" s="78" t="s">
        <v>65</v>
      </c>
      <c r="AZ632" s="78" t="str">
        <f>REPLACE(INDEX(GroupVertices[Group], MATCH(Vertices[[#This Row],[Vertex]],GroupVertices[Vertex],0)),1,1,"")</f>
        <v>4</v>
      </c>
      <c r="BA632" s="48"/>
      <c r="BB632" s="48"/>
      <c r="BC632" s="48"/>
      <c r="BD632" s="48"/>
      <c r="BE632" s="48"/>
      <c r="BF632" s="48"/>
      <c r="BG632" s="48"/>
      <c r="BH632" s="48"/>
      <c r="BI632" s="48"/>
      <c r="BJ632" s="48"/>
      <c r="BK632" s="48"/>
      <c r="BL632" s="49"/>
      <c r="BM632" s="48"/>
      <c r="BN632" s="49"/>
      <c r="BO632" s="48"/>
      <c r="BP632" s="49"/>
      <c r="BQ632" s="48"/>
      <c r="BR632" s="49"/>
      <c r="BS632" s="48"/>
      <c r="BT632" s="2"/>
      <c r="BU632" s="3"/>
      <c r="BV632" s="3"/>
      <c r="BW632" s="3"/>
      <c r="BX632" s="3"/>
    </row>
    <row r="633" spans="1:76" x14ac:dyDescent="0.25">
      <c r="A633" s="64" t="s">
        <v>937</v>
      </c>
      <c r="B633" s="65"/>
      <c r="C633" s="65" t="s">
        <v>64</v>
      </c>
      <c r="D633" s="66">
        <v>341.2773133538027</v>
      </c>
      <c r="E633" s="68"/>
      <c r="F633" s="100" t="s">
        <v>10328</v>
      </c>
      <c r="G633" s="65"/>
      <c r="H633" s="69" t="s">
        <v>937</v>
      </c>
      <c r="I633" s="70"/>
      <c r="J633" s="70"/>
      <c r="K633" s="69" t="s">
        <v>11838</v>
      </c>
      <c r="L633" s="73">
        <v>1</v>
      </c>
      <c r="M633" s="74">
        <v>3222.722900390625</v>
      </c>
      <c r="N633" s="74">
        <v>4526.05859375</v>
      </c>
      <c r="O633" s="75"/>
      <c r="P633" s="76"/>
      <c r="Q633" s="76"/>
      <c r="R633" s="86"/>
      <c r="S633" s="48">
        <v>2</v>
      </c>
      <c r="T633" s="48">
        <v>0</v>
      </c>
      <c r="U633" s="49">
        <v>0</v>
      </c>
      <c r="V633" s="49">
        <v>5.4900000000000001E-4</v>
      </c>
      <c r="W633" s="49">
        <v>1.6699999999999999E-4</v>
      </c>
      <c r="X633" s="49">
        <v>0.64405199999999996</v>
      </c>
      <c r="Y633" s="49">
        <v>1</v>
      </c>
      <c r="Z633" s="49">
        <v>0</v>
      </c>
      <c r="AA633" s="71">
        <v>633</v>
      </c>
      <c r="AB633" s="71"/>
      <c r="AC633" s="72"/>
      <c r="AD633" s="78" t="s">
        <v>7126</v>
      </c>
      <c r="AE633" s="78">
        <v>508069</v>
      </c>
      <c r="AF633" s="78">
        <v>571277</v>
      </c>
      <c r="AG633" s="78">
        <v>693432</v>
      </c>
      <c r="AH633" s="78">
        <v>106842</v>
      </c>
      <c r="AI633" s="78">
        <v>3600</v>
      </c>
      <c r="AJ633" s="78" t="s">
        <v>7843</v>
      </c>
      <c r="AK633" s="78" t="s">
        <v>8353</v>
      </c>
      <c r="AL633" s="82" t="s">
        <v>8892</v>
      </c>
      <c r="AM633" s="78" t="s">
        <v>9046</v>
      </c>
      <c r="AN633" s="80">
        <v>40460.736388888887</v>
      </c>
      <c r="AO633" s="82" t="s">
        <v>9587</v>
      </c>
      <c r="AP633" s="78" t="b">
        <v>0</v>
      </c>
      <c r="AQ633" s="78" t="b">
        <v>0</v>
      </c>
      <c r="AR633" s="78" t="b">
        <v>1</v>
      </c>
      <c r="AS633" s="78" t="s">
        <v>6304</v>
      </c>
      <c r="AT633" s="78">
        <v>7623</v>
      </c>
      <c r="AU633" s="82" t="s">
        <v>9747</v>
      </c>
      <c r="AV633" s="78" t="b">
        <v>1</v>
      </c>
      <c r="AW633" s="78" t="s">
        <v>10419</v>
      </c>
      <c r="AX633" s="82" t="s">
        <v>11050</v>
      </c>
      <c r="AY633" s="78" t="s">
        <v>65</v>
      </c>
      <c r="AZ633" s="78" t="str">
        <f>REPLACE(INDEX(GroupVertices[Group], MATCH(Vertices[[#This Row],[Vertex]],GroupVertices[Vertex],0)),1,1,"")</f>
        <v>4</v>
      </c>
      <c r="BA633" s="48"/>
      <c r="BB633" s="48"/>
      <c r="BC633" s="48"/>
      <c r="BD633" s="48"/>
      <c r="BE633" s="48"/>
      <c r="BF633" s="48"/>
      <c r="BG633" s="48"/>
      <c r="BH633" s="48"/>
      <c r="BI633" s="48"/>
      <c r="BJ633" s="48"/>
      <c r="BK633" s="48"/>
      <c r="BL633" s="49"/>
      <c r="BM633" s="48"/>
      <c r="BN633" s="49"/>
      <c r="BO633" s="48"/>
      <c r="BP633" s="49"/>
      <c r="BQ633" s="48"/>
      <c r="BR633" s="49"/>
      <c r="BS633" s="48"/>
      <c r="BT633" s="2"/>
      <c r="BU633" s="3"/>
      <c r="BV633" s="3"/>
      <c r="BW633" s="3"/>
      <c r="BX633" s="3"/>
    </row>
    <row r="634" spans="1:76" x14ac:dyDescent="0.25">
      <c r="A634" s="64" t="s">
        <v>938</v>
      </c>
      <c r="B634" s="65"/>
      <c r="C634" s="65" t="s">
        <v>64</v>
      </c>
      <c r="D634" s="66">
        <v>328.72582707849546</v>
      </c>
      <c r="E634" s="68"/>
      <c r="F634" s="100" t="s">
        <v>10329</v>
      </c>
      <c r="G634" s="65"/>
      <c r="H634" s="69" t="s">
        <v>938</v>
      </c>
      <c r="I634" s="70"/>
      <c r="J634" s="70"/>
      <c r="K634" s="69" t="s">
        <v>11839</v>
      </c>
      <c r="L634" s="73">
        <v>1</v>
      </c>
      <c r="M634" s="74">
        <v>2978.146240234375</v>
      </c>
      <c r="N634" s="74">
        <v>4709.142578125</v>
      </c>
      <c r="O634" s="75"/>
      <c r="P634" s="76"/>
      <c r="Q634" s="76"/>
      <c r="R634" s="86"/>
      <c r="S634" s="48">
        <v>2</v>
      </c>
      <c r="T634" s="48">
        <v>0</v>
      </c>
      <c r="U634" s="49">
        <v>0</v>
      </c>
      <c r="V634" s="49">
        <v>5.4900000000000001E-4</v>
      </c>
      <c r="W634" s="49">
        <v>1.6699999999999999E-4</v>
      </c>
      <c r="X634" s="49">
        <v>0.64405199999999996</v>
      </c>
      <c r="Y634" s="49">
        <v>1</v>
      </c>
      <c r="Z634" s="49">
        <v>0</v>
      </c>
      <c r="AA634" s="71">
        <v>634</v>
      </c>
      <c r="AB634" s="71"/>
      <c r="AC634" s="72"/>
      <c r="AD634" s="78" t="s">
        <v>7127</v>
      </c>
      <c r="AE634" s="78">
        <v>3279</v>
      </c>
      <c r="AF634" s="78">
        <v>531281</v>
      </c>
      <c r="AG634" s="78">
        <v>64367</v>
      </c>
      <c r="AH634" s="78">
        <v>11798</v>
      </c>
      <c r="AI634" s="78">
        <v>-25200</v>
      </c>
      <c r="AJ634" s="78" t="s">
        <v>7844</v>
      </c>
      <c r="AK634" s="78" t="s">
        <v>8354</v>
      </c>
      <c r="AL634" s="82" t="s">
        <v>8893</v>
      </c>
      <c r="AM634" s="78" t="s">
        <v>9004</v>
      </c>
      <c r="AN634" s="80">
        <v>39658.889537037037</v>
      </c>
      <c r="AO634" s="82" t="s">
        <v>9588</v>
      </c>
      <c r="AP634" s="78" t="b">
        <v>0</v>
      </c>
      <c r="AQ634" s="78" t="b">
        <v>0</v>
      </c>
      <c r="AR634" s="78" t="b">
        <v>1</v>
      </c>
      <c r="AS634" s="78" t="s">
        <v>6304</v>
      </c>
      <c r="AT634" s="78">
        <v>17126</v>
      </c>
      <c r="AU634" s="82" t="s">
        <v>9974</v>
      </c>
      <c r="AV634" s="78" t="b">
        <v>1</v>
      </c>
      <c r="AW634" s="78" t="s">
        <v>10419</v>
      </c>
      <c r="AX634" s="82" t="s">
        <v>11051</v>
      </c>
      <c r="AY634" s="78" t="s">
        <v>65</v>
      </c>
      <c r="AZ634" s="78" t="str">
        <f>REPLACE(INDEX(GroupVertices[Group], MATCH(Vertices[[#This Row],[Vertex]],GroupVertices[Vertex],0)),1,1,"")</f>
        <v>4</v>
      </c>
      <c r="BA634" s="48"/>
      <c r="BB634" s="48"/>
      <c r="BC634" s="48"/>
      <c r="BD634" s="48"/>
      <c r="BE634" s="48"/>
      <c r="BF634" s="48"/>
      <c r="BG634" s="48"/>
      <c r="BH634" s="48"/>
      <c r="BI634" s="48"/>
      <c r="BJ634" s="48"/>
      <c r="BK634" s="48"/>
      <c r="BL634" s="49"/>
      <c r="BM634" s="48"/>
      <c r="BN634" s="49"/>
      <c r="BO634" s="48"/>
      <c r="BP634" s="49"/>
      <c r="BQ634" s="48"/>
      <c r="BR634" s="49"/>
      <c r="BS634" s="48"/>
      <c r="BT634" s="2"/>
      <c r="BU634" s="3"/>
      <c r="BV634" s="3"/>
      <c r="BW634" s="3"/>
      <c r="BX634" s="3"/>
    </row>
    <row r="635" spans="1:76" x14ac:dyDescent="0.25">
      <c r="A635" s="64" t="s">
        <v>662</v>
      </c>
      <c r="B635" s="65"/>
      <c r="C635" s="65" t="s">
        <v>64</v>
      </c>
      <c r="D635" s="66">
        <v>241.83951589558308</v>
      </c>
      <c r="E635" s="68"/>
      <c r="F635" s="100" t="s">
        <v>3798</v>
      </c>
      <c r="G635" s="65"/>
      <c r="H635" s="69" t="s">
        <v>662</v>
      </c>
      <c r="I635" s="70"/>
      <c r="J635" s="70"/>
      <c r="K635" s="69" t="s">
        <v>11840</v>
      </c>
      <c r="L635" s="73">
        <v>1770.6223825573425</v>
      </c>
      <c r="M635" s="74">
        <v>3168.402587890625</v>
      </c>
      <c r="N635" s="74">
        <v>3870.725341796875</v>
      </c>
      <c r="O635" s="75"/>
      <c r="P635" s="76"/>
      <c r="Q635" s="76"/>
      <c r="R635" s="86"/>
      <c r="S635" s="48">
        <v>4</v>
      </c>
      <c r="T635" s="48">
        <v>14</v>
      </c>
      <c r="U635" s="49">
        <v>10645</v>
      </c>
      <c r="V635" s="49">
        <v>5.5900000000000004E-4</v>
      </c>
      <c r="W635" s="49">
        <v>2.0000000000000001E-4</v>
      </c>
      <c r="X635" s="49">
        <v>4.3898250000000001</v>
      </c>
      <c r="Y635" s="49">
        <v>5.8823529411764705E-2</v>
      </c>
      <c r="Z635" s="49">
        <v>5.8823529411764705E-2</v>
      </c>
      <c r="AA635" s="71">
        <v>635</v>
      </c>
      <c r="AB635" s="71"/>
      <c r="AC635" s="72"/>
      <c r="AD635" s="78" t="s">
        <v>7128</v>
      </c>
      <c r="AE635" s="78">
        <v>200142</v>
      </c>
      <c r="AF635" s="78">
        <v>254413</v>
      </c>
      <c r="AG635" s="78">
        <v>154603</v>
      </c>
      <c r="AH635" s="78">
        <v>112270</v>
      </c>
      <c r="AI635" s="78">
        <v>3600</v>
      </c>
      <c r="AJ635" s="78" t="s">
        <v>7845</v>
      </c>
      <c r="AK635" s="78" t="s">
        <v>8009</v>
      </c>
      <c r="AL635" s="82" t="s">
        <v>8894</v>
      </c>
      <c r="AM635" s="78" t="s">
        <v>8068</v>
      </c>
      <c r="AN635" s="80">
        <v>40927.344398148147</v>
      </c>
      <c r="AO635" s="82" t="s">
        <v>9589</v>
      </c>
      <c r="AP635" s="78" t="b">
        <v>0</v>
      </c>
      <c r="AQ635" s="78" t="b">
        <v>0</v>
      </c>
      <c r="AR635" s="78" t="b">
        <v>1</v>
      </c>
      <c r="AS635" s="78" t="s">
        <v>6305</v>
      </c>
      <c r="AT635" s="78">
        <v>3358</v>
      </c>
      <c r="AU635" s="82" t="s">
        <v>9771</v>
      </c>
      <c r="AV635" s="78" t="b">
        <v>0</v>
      </c>
      <c r="AW635" s="78" t="s">
        <v>10419</v>
      </c>
      <c r="AX635" s="82" t="s">
        <v>11052</v>
      </c>
      <c r="AY635" s="78" t="s">
        <v>66</v>
      </c>
      <c r="AZ635" s="78" t="str">
        <f>REPLACE(INDEX(GroupVertices[Group], MATCH(Vertices[[#This Row],[Vertex]],GroupVertices[Vertex],0)),1,1,"")</f>
        <v>4</v>
      </c>
      <c r="BA635" s="48" t="s">
        <v>2289</v>
      </c>
      <c r="BB635" s="48" t="s">
        <v>2289</v>
      </c>
      <c r="BC635" s="48" t="s">
        <v>2613</v>
      </c>
      <c r="BD635" s="48" t="s">
        <v>2613</v>
      </c>
      <c r="BE635" s="48" t="s">
        <v>13084</v>
      </c>
      <c r="BF635" s="48" t="s">
        <v>13167</v>
      </c>
      <c r="BG635" s="120" t="s">
        <v>13531</v>
      </c>
      <c r="BH635" s="120" t="s">
        <v>13688</v>
      </c>
      <c r="BI635" s="120" t="s">
        <v>12585</v>
      </c>
      <c r="BJ635" s="120" t="s">
        <v>14177</v>
      </c>
      <c r="BK635" s="120">
        <v>4</v>
      </c>
      <c r="BL635" s="123">
        <v>4.3478260869565215</v>
      </c>
      <c r="BM635" s="120">
        <v>0</v>
      </c>
      <c r="BN635" s="123">
        <v>0</v>
      </c>
      <c r="BO635" s="120">
        <v>0</v>
      </c>
      <c r="BP635" s="123">
        <v>0</v>
      </c>
      <c r="BQ635" s="120">
        <v>88</v>
      </c>
      <c r="BR635" s="123">
        <v>95.652173913043484</v>
      </c>
      <c r="BS635" s="120">
        <v>92</v>
      </c>
      <c r="BT635" s="2"/>
      <c r="BU635" s="3"/>
      <c r="BV635" s="3"/>
      <c r="BW635" s="3"/>
      <c r="BX635" s="3"/>
    </row>
    <row r="636" spans="1:76" x14ac:dyDescent="0.25">
      <c r="A636" s="64" t="s">
        <v>939</v>
      </c>
      <c r="B636" s="65"/>
      <c r="C636" s="65" t="s">
        <v>64</v>
      </c>
      <c r="D636" s="66">
        <v>170.19976459864745</v>
      </c>
      <c r="E636" s="68"/>
      <c r="F636" s="100" t="s">
        <v>10330</v>
      </c>
      <c r="G636" s="65"/>
      <c r="H636" s="69" t="s">
        <v>939</v>
      </c>
      <c r="I636" s="70"/>
      <c r="J636" s="70"/>
      <c r="K636" s="69" t="s">
        <v>11841</v>
      </c>
      <c r="L636" s="73">
        <v>1</v>
      </c>
      <c r="M636" s="74">
        <v>4314.05859375</v>
      </c>
      <c r="N636" s="74">
        <v>1348.43408203125</v>
      </c>
      <c r="O636" s="75"/>
      <c r="P636" s="76"/>
      <c r="Q636" s="76"/>
      <c r="R636" s="86"/>
      <c r="S636" s="48">
        <v>2</v>
      </c>
      <c r="T636" s="48">
        <v>0</v>
      </c>
      <c r="U636" s="49">
        <v>0</v>
      </c>
      <c r="V636" s="49">
        <v>5.1699999999999999E-4</v>
      </c>
      <c r="W636" s="49">
        <v>8.7000000000000001E-5</v>
      </c>
      <c r="X636" s="49">
        <v>0.67727499999999996</v>
      </c>
      <c r="Y636" s="49">
        <v>0.5</v>
      </c>
      <c r="Z636" s="49">
        <v>0</v>
      </c>
      <c r="AA636" s="71">
        <v>636</v>
      </c>
      <c r="AB636" s="71"/>
      <c r="AC636" s="72"/>
      <c r="AD636" s="78" t="s">
        <v>7129</v>
      </c>
      <c r="AE636" s="78">
        <v>1979</v>
      </c>
      <c r="AF636" s="78">
        <v>26129</v>
      </c>
      <c r="AG636" s="78">
        <v>6786</v>
      </c>
      <c r="AH636" s="78">
        <v>66</v>
      </c>
      <c r="AI636" s="78">
        <v>-14400</v>
      </c>
      <c r="AJ636" s="78" t="s">
        <v>7846</v>
      </c>
      <c r="AK636" s="78" t="s">
        <v>7999</v>
      </c>
      <c r="AL636" s="82" t="s">
        <v>8895</v>
      </c>
      <c r="AM636" s="78" t="s">
        <v>9005</v>
      </c>
      <c r="AN636" s="80">
        <v>39853.261250000003</v>
      </c>
      <c r="AO636" s="82" t="s">
        <v>9590</v>
      </c>
      <c r="AP636" s="78" t="b">
        <v>0</v>
      </c>
      <c r="AQ636" s="78" t="b">
        <v>0</v>
      </c>
      <c r="AR636" s="78" t="b">
        <v>0</v>
      </c>
      <c r="AS636" s="78" t="s">
        <v>6304</v>
      </c>
      <c r="AT636" s="78">
        <v>1015</v>
      </c>
      <c r="AU636" s="82" t="s">
        <v>9975</v>
      </c>
      <c r="AV636" s="78" t="b">
        <v>0</v>
      </c>
      <c r="AW636" s="78" t="s">
        <v>10419</v>
      </c>
      <c r="AX636" s="82" t="s">
        <v>11053</v>
      </c>
      <c r="AY636" s="78" t="s">
        <v>65</v>
      </c>
      <c r="AZ636" s="78" t="str">
        <f>REPLACE(INDEX(GroupVertices[Group], MATCH(Vertices[[#This Row],[Vertex]],GroupVertices[Vertex],0)),1,1,"")</f>
        <v>9</v>
      </c>
      <c r="BA636" s="48"/>
      <c r="BB636" s="48"/>
      <c r="BC636" s="48"/>
      <c r="BD636" s="48"/>
      <c r="BE636" s="48"/>
      <c r="BF636" s="48"/>
      <c r="BG636" s="48"/>
      <c r="BH636" s="48"/>
      <c r="BI636" s="48"/>
      <c r="BJ636" s="48"/>
      <c r="BK636" s="48"/>
      <c r="BL636" s="49"/>
      <c r="BM636" s="48"/>
      <c r="BN636" s="49"/>
      <c r="BO636" s="48"/>
      <c r="BP636" s="49"/>
      <c r="BQ636" s="48"/>
      <c r="BR636" s="49"/>
      <c r="BS636" s="48"/>
      <c r="BT636" s="2"/>
      <c r="BU636" s="3"/>
      <c r="BV636" s="3"/>
      <c r="BW636" s="3"/>
      <c r="BX636" s="3"/>
    </row>
    <row r="637" spans="1:76" x14ac:dyDescent="0.25">
      <c r="A637" s="64" t="s">
        <v>659</v>
      </c>
      <c r="B637" s="65"/>
      <c r="C637" s="65" t="s">
        <v>64</v>
      </c>
      <c r="D637" s="66">
        <v>162.40231536666028</v>
      </c>
      <c r="E637" s="68"/>
      <c r="F637" s="100" t="s">
        <v>10331</v>
      </c>
      <c r="G637" s="65"/>
      <c r="H637" s="69" t="s">
        <v>659</v>
      </c>
      <c r="I637" s="70"/>
      <c r="J637" s="70"/>
      <c r="K637" s="69" t="s">
        <v>11842</v>
      </c>
      <c r="L637" s="73">
        <v>1.166239772903461</v>
      </c>
      <c r="M637" s="74">
        <v>4395.1142578125</v>
      </c>
      <c r="N637" s="74">
        <v>1491.0718994140625</v>
      </c>
      <c r="O637" s="75"/>
      <c r="P637" s="76"/>
      <c r="Q637" s="76"/>
      <c r="R637" s="86"/>
      <c r="S637" s="48">
        <v>0</v>
      </c>
      <c r="T637" s="48">
        <v>3</v>
      </c>
      <c r="U637" s="49">
        <v>1</v>
      </c>
      <c r="V637" s="49">
        <v>5.1699999999999999E-4</v>
      </c>
      <c r="W637" s="49">
        <v>1.01E-4</v>
      </c>
      <c r="X637" s="49">
        <v>0.94296400000000002</v>
      </c>
      <c r="Y637" s="49">
        <v>0.33333333333333331</v>
      </c>
      <c r="Z637" s="49">
        <v>0</v>
      </c>
      <c r="AA637" s="71">
        <v>637</v>
      </c>
      <c r="AB637" s="71"/>
      <c r="AC637" s="72"/>
      <c r="AD637" s="78" t="s">
        <v>7130</v>
      </c>
      <c r="AE637" s="78">
        <v>1594</v>
      </c>
      <c r="AF637" s="78">
        <v>1282</v>
      </c>
      <c r="AG637" s="78">
        <v>1540</v>
      </c>
      <c r="AH637" s="78">
        <v>3295</v>
      </c>
      <c r="AI637" s="78"/>
      <c r="AJ637" s="78" t="s">
        <v>7847</v>
      </c>
      <c r="AK637" s="78"/>
      <c r="AL637" s="78"/>
      <c r="AM637" s="78"/>
      <c r="AN637" s="80">
        <v>39921.058842592596</v>
      </c>
      <c r="AO637" s="82" t="s">
        <v>9591</v>
      </c>
      <c r="AP637" s="78" t="b">
        <v>1</v>
      </c>
      <c r="AQ637" s="78" t="b">
        <v>0</v>
      </c>
      <c r="AR637" s="78" t="b">
        <v>1</v>
      </c>
      <c r="AS637" s="78" t="s">
        <v>6304</v>
      </c>
      <c r="AT637" s="78">
        <v>82</v>
      </c>
      <c r="AU637" s="82" t="s">
        <v>9742</v>
      </c>
      <c r="AV637" s="78" t="b">
        <v>0</v>
      </c>
      <c r="AW637" s="78" t="s">
        <v>10419</v>
      </c>
      <c r="AX637" s="82" t="s">
        <v>11054</v>
      </c>
      <c r="AY637" s="78" t="s">
        <v>66</v>
      </c>
      <c r="AZ637" s="78" t="str">
        <f>REPLACE(INDEX(GroupVertices[Group], MATCH(Vertices[[#This Row],[Vertex]],GroupVertices[Vertex],0)),1,1,"")</f>
        <v>9</v>
      </c>
      <c r="BA637" s="48" t="s">
        <v>2285</v>
      </c>
      <c r="BB637" s="48" t="s">
        <v>2285</v>
      </c>
      <c r="BC637" s="48" t="s">
        <v>2611</v>
      </c>
      <c r="BD637" s="48" t="s">
        <v>2611</v>
      </c>
      <c r="BE637" s="48" t="s">
        <v>2926</v>
      </c>
      <c r="BF637" s="48" t="s">
        <v>2926</v>
      </c>
      <c r="BG637" s="120" t="s">
        <v>13532</v>
      </c>
      <c r="BH637" s="120" t="s">
        <v>13532</v>
      </c>
      <c r="BI637" s="120" t="s">
        <v>14050</v>
      </c>
      <c r="BJ637" s="120" t="s">
        <v>14050</v>
      </c>
      <c r="BK637" s="120">
        <v>1</v>
      </c>
      <c r="BL637" s="123">
        <v>8.3333333333333339</v>
      </c>
      <c r="BM637" s="120">
        <v>0</v>
      </c>
      <c r="BN637" s="123">
        <v>0</v>
      </c>
      <c r="BO637" s="120">
        <v>0</v>
      </c>
      <c r="BP637" s="123">
        <v>0</v>
      </c>
      <c r="BQ637" s="120">
        <v>11</v>
      </c>
      <c r="BR637" s="123">
        <v>91.666666666666671</v>
      </c>
      <c r="BS637" s="120">
        <v>12</v>
      </c>
      <c r="BT637" s="2"/>
      <c r="BU637" s="3"/>
      <c r="BV637" s="3"/>
      <c r="BW637" s="3"/>
      <c r="BX637" s="3"/>
    </row>
    <row r="638" spans="1:76" x14ac:dyDescent="0.25">
      <c r="A638" s="64" t="s">
        <v>660</v>
      </c>
      <c r="B638" s="65"/>
      <c r="C638" s="65" t="s">
        <v>64</v>
      </c>
      <c r="D638" s="66">
        <v>162.05397678866268</v>
      </c>
      <c r="E638" s="68"/>
      <c r="F638" s="100" t="s">
        <v>3796</v>
      </c>
      <c r="G638" s="65"/>
      <c r="H638" s="69" t="s">
        <v>660</v>
      </c>
      <c r="I638" s="70"/>
      <c r="J638" s="70"/>
      <c r="K638" s="69" t="s">
        <v>11843</v>
      </c>
      <c r="L638" s="73">
        <v>1</v>
      </c>
      <c r="M638" s="74">
        <v>6871.6025390625</v>
      </c>
      <c r="N638" s="74">
        <v>8030.4970703125</v>
      </c>
      <c r="O638" s="75"/>
      <c r="P638" s="76"/>
      <c r="Q638" s="76"/>
      <c r="R638" s="86"/>
      <c r="S638" s="48">
        <v>0</v>
      </c>
      <c r="T638" s="48">
        <v>1</v>
      </c>
      <c r="U638" s="49">
        <v>0</v>
      </c>
      <c r="V638" s="49">
        <v>4.5300000000000001E-4</v>
      </c>
      <c r="W638" s="49">
        <v>1.1E-5</v>
      </c>
      <c r="X638" s="49">
        <v>0.47619899999999998</v>
      </c>
      <c r="Y638" s="49">
        <v>0</v>
      </c>
      <c r="Z638" s="49">
        <v>0</v>
      </c>
      <c r="AA638" s="71">
        <v>638</v>
      </c>
      <c r="AB638" s="71"/>
      <c r="AC638" s="72"/>
      <c r="AD638" s="78" t="s">
        <v>7131</v>
      </c>
      <c r="AE638" s="78">
        <v>605</v>
      </c>
      <c r="AF638" s="78">
        <v>172</v>
      </c>
      <c r="AG638" s="78">
        <v>7601</v>
      </c>
      <c r="AH638" s="78">
        <v>8345</v>
      </c>
      <c r="AI638" s="78"/>
      <c r="AJ638" s="78"/>
      <c r="AK638" s="78" t="s">
        <v>8355</v>
      </c>
      <c r="AL638" s="78"/>
      <c r="AM638" s="78"/>
      <c r="AN638" s="80">
        <v>42984.675844907404</v>
      </c>
      <c r="AO638" s="82" t="s">
        <v>9592</v>
      </c>
      <c r="AP638" s="78" t="b">
        <v>1</v>
      </c>
      <c r="AQ638" s="78" t="b">
        <v>0</v>
      </c>
      <c r="AR638" s="78" t="b">
        <v>0</v>
      </c>
      <c r="AS638" s="78" t="s">
        <v>6304</v>
      </c>
      <c r="AT638" s="78">
        <v>1</v>
      </c>
      <c r="AU638" s="78"/>
      <c r="AV638" s="78" t="b">
        <v>0</v>
      </c>
      <c r="AW638" s="78" t="s">
        <v>10419</v>
      </c>
      <c r="AX638" s="82" t="s">
        <v>11055</v>
      </c>
      <c r="AY638" s="78" t="s">
        <v>66</v>
      </c>
      <c r="AZ638" s="78" t="str">
        <f>REPLACE(INDEX(GroupVertices[Group], MATCH(Vertices[[#This Row],[Vertex]],GroupVertices[Vertex],0)),1,1,"")</f>
        <v>15</v>
      </c>
      <c r="BA638" s="48" t="s">
        <v>2078</v>
      </c>
      <c r="BB638" s="48" t="s">
        <v>2078</v>
      </c>
      <c r="BC638" s="48" t="s">
        <v>2548</v>
      </c>
      <c r="BD638" s="48" t="s">
        <v>2548</v>
      </c>
      <c r="BE638" s="48" t="s">
        <v>731</v>
      </c>
      <c r="BF638" s="48" t="s">
        <v>731</v>
      </c>
      <c r="BG638" s="120" t="s">
        <v>13315</v>
      </c>
      <c r="BH638" s="120" t="s">
        <v>13315</v>
      </c>
      <c r="BI638" s="120" t="s">
        <v>13840</v>
      </c>
      <c r="BJ638" s="120" t="s">
        <v>13840</v>
      </c>
      <c r="BK638" s="120">
        <v>1</v>
      </c>
      <c r="BL638" s="123">
        <v>5.2631578947368425</v>
      </c>
      <c r="BM638" s="120">
        <v>0</v>
      </c>
      <c r="BN638" s="123">
        <v>0</v>
      </c>
      <c r="BO638" s="120">
        <v>0</v>
      </c>
      <c r="BP638" s="123">
        <v>0</v>
      </c>
      <c r="BQ638" s="120">
        <v>18</v>
      </c>
      <c r="BR638" s="123">
        <v>94.736842105263165</v>
      </c>
      <c r="BS638" s="120">
        <v>19</v>
      </c>
      <c r="BT638" s="2"/>
      <c r="BU638" s="3"/>
      <c r="BV638" s="3"/>
      <c r="BW638" s="3"/>
      <c r="BX638" s="3"/>
    </row>
    <row r="639" spans="1:76" x14ac:dyDescent="0.25">
      <c r="A639" s="64" t="s">
        <v>661</v>
      </c>
      <c r="B639" s="65"/>
      <c r="C639" s="65" t="s">
        <v>64</v>
      </c>
      <c r="D639" s="66">
        <v>166.85383133863829</v>
      </c>
      <c r="E639" s="68"/>
      <c r="F639" s="100" t="s">
        <v>3797</v>
      </c>
      <c r="G639" s="65"/>
      <c r="H639" s="69" t="s">
        <v>661</v>
      </c>
      <c r="I639" s="70"/>
      <c r="J639" s="70"/>
      <c r="K639" s="69" t="s">
        <v>11844</v>
      </c>
      <c r="L639" s="73">
        <v>1</v>
      </c>
      <c r="M639" s="74">
        <v>9398.0205078125</v>
      </c>
      <c r="N639" s="74">
        <v>2585.03564453125</v>
      </c>
      <c r="O639" s="75"/>
      <c r="P639" s="76"/>
      <c r="Q639" s="76"/>
      <c r="R639" s="86"/>
      <c r="S639" s="48">
        <v>0</v>
      </c>
      <c r="T639" s="48">
        <v>1</v>
      </c>
      <c r="U639" s="49">
        <v>0</v>
      </c>
      <c r="V639" s="49">
        <v>1</v>
      </c>
      <c r="W639" s="49">
        <v>0</v>
      </c>
      <c r="X639" s="49">
        <v>0.99999899999999997</v>
      </c>
      <c r="Y639" s="49">
        <v>0</v>
      </c>
      <c r="Z639" s="49">
        <v>0</v>
      </c>
      <c r="AA639" s="71">
        <v>639</v>
      </c>
      <c r="AB639" s="71"/>
      <c r="AC639" s="72"/>
      <c r="AD639" s="78" t="s">
        <v>7132</v>
      </c>
      <c r="AE639" s="78">
        <v>15269</v>
      </c>
      <c r="AF639" s="78">
        <v>15467</v>
      </c>
      <c r="AG639" s="78">
        <v>6459</v>
      </c>
      <c r="AH639" s="78">
        <v>7933</v>
      </c>
      <c r="AI639" s="78"/>
      <c r="AJ639" s="78" t="s">
        <v>7848</v>
      </c>
      <c r="AK639" s="78" t="s">
        <v>8356</v>
      </c>
      <c r="AL639" s="82" t="s">
        <v>8896</v>
      </c>
      <c r="AM639" s="78"/>
      <c r="AN639" s="80">
        <v>42013.630868055552</v>
      </c>
      <c r="AO639" s="82" t="s">
        <v>9593</v>
      </c>
      <c r="AP639" s="78" t="b">
        <v>0</v>
      </c>
      <c r="AQ639" s="78" t="b">
        <v>0</v>
      </c>
      <c r="AR639" s="78" t="b">
        <v>1</v>
      </c>
      <c r="AS639" s="78" t="s">
        <v>6304</v>
      </c>
      <c r="AT639" s="78">
        <v>423</v>
      </c>
      <c r="AU639" s="82" t="s">
        <v>9742</v>
      </c>
      <c r="AV639" s="78" t="b">
        <v>0</v>
      </c>
      <c r="AW639" s="78" t="s">
        <v>10419</v>
      </c>
      <c r="AX639" s="82" t="s">
        <v>11056</v>
      </c>
      <c r="AY639" s="78" t="s">
        <v>66</v>
      </c>
      <c r="AZ639" s="78" t="str">
        <f>REPLACE(INDEX(GroupVertices[Group], MATCH(Vertices[[#This Row],[Vertex]],GroupVertices[Vertex],0)),1,1,"")</f>
        <v>73</v>
      </c>
      <c r="BA639" s="48" t="s">
        <v>2286</v>
      </c>
      <c r="BB639" s="48" t="s">
        <v>2286</v>
      </c>
      <c r="BC639" s="48" t="s">
        <v>2612</v>
      </c>
      <c r="BD639" s="48" t="s">
        <v>2612</v>
      </c>
      <c r="BE639" s="48" t="s">
        <v>2672</v>
      </c>
      <c r="BF639" s="48" t="s">
        <v>2672</v>
      </c>
      <c r="BG639" s="120" t="s">
        <v>13533</v>
      </c>
      <c r="BH639" s="120" t="s">
        <v>13533</v>
      </c>
      <c r="BI639" s="120" t="s">
        <v>14051</v>
      </c>
      <c r="BJ639" s="120" t="s">
        <v>14051</v>
      </c>
      <c r="BK639" s="120">
        <v>0</v>
      </c>
      <c r="BL639" s="123">
        <v>0</v>
      </c>
      <c r="BM639" s="120">
        <v>0</v>
      </c>
      <c r="BN639" s="123">
        <v>0</v>
      </c>
      <c r="BO639" s="120">
        <v>0</v>
      </c>
      <c r="BP639" s="123">
        <v>0</v>
      </c>
      <c r="BQ639" s="120">
        <v>18</v>
      </c>
      <c r="BR639" s="123">
        <v>100</v>
      </c>
      <c r="BS639" s="120">
        <v>18</v>
      </c>
      <c r="BT639" s="2"/>
      <c r="BU639" s="3"/>
      <c r="BV639" s="3"/>
      <c r="BW639" s="3"/>
      <c r="BX639" s="3"/>
    </row>
    <row r="640" spans="1:76" x14ac:dyDescent="0.25">
      <c r="A640" s="64" t="s">
        <v>940</v>
      </c>
      <c r="B640" s="65"/>
      <c r="C640" s="65" t="s">
        <v>64</v>
      </c>
      <c r="D640" s="66">
        <v>162.90787703256484</v>
      </c>
      <c r="E640" s="68"/>
      <c r="F640" s="100" t="s">
        <v>10332</v>
      </c>
      <c r="G640" s="65"/>
      <c r="H640" s="69" t="s">
        <v>940</v>
      </c>
      <c r="I640" s="70"/>
      <c r="J640" s="70"/>
      <c r="K640" s="69" t="s">
        <v>11845</v>
      </c>
      <c r="L640" s="73">
        <v>1</v>
      </c>
      <c r="M640" s="74">
        <v>9398.0205078125</v>
      </c>
      <c r="N640" s="74">
        <v>2767.370361328125</v>
      </c>
      <c r="O640" s="75"/>
      <c r="P640" s="76"/>
      <c r="Q640" s="76"/>
      <c r="R640" s="86"/>
      <c r="S640" s="48">
        <v>1</v>
      </c>
      <c r="T640" s="48">
        <v>0</v>
      </c>
      <c r="U640" s="49">
        <v>0</v>
      </c>
      <c r="V640" s="49">
        <v>1</v>
      </c>
      <c r="W640" s="49">
        <v>0</v>
      </c>
      <c r="X640" s="49">
        <v>0.99999899999999997</v>
      </c>
      <c r="Y640" s="49">
        <v>0</v>
      </c>
      <c r="Z640" s="49">
        <v>0</v>
      </c>
      <c r="AA640" s="71">
        <v>640</v>
      </c>
      <c r="AB640" s="71"/>
      <c r="AC640" s="72"/>
      <c r="AD640" s="78" t="s">
        <v>7133</v>
      </c>
      <c r="AE640" s="78">
        <v>1524</v>
      </c>
      <c r="AF640" s="78">
        <v>2893</v>
      </c>
      <c r="AG640" s="78">
        <v>31821</v>
      </c>
      <c r="AH640" s="78">
        <v>5709</v>
      </c>
      <c r="AI640" s="78">
        <v>-18000</v>
      </c>
      <c r="AJ640" s="78" t="s">
        <v>7849</v>
      </c>
      <c r="AK640" s="78" t="s">
        <v>8357</v>
      </c>
      <c r="AL640" s="82" t="s">
        <v>8897</v>
      </c>
      <c r="AM640" s="78" t="s">
        <v>9007</v>
      </c>
      <c r="AN640" s="80">
        <v>39853.776365740741</v>
      </c>
      <c r="AO640" s="82" t="s">
        <v>9594</v>
      </c>
      <c r="AP640" s="78" t="b">
        <v>0</v>
      </c>
      <c r="AQ640" s="78" t="b">
        <v>0</v>
      </c>
      <c r="AR640" s="78" t="b">
        <v>0</v>
      </c>
      <c r="AS640" s="78" t="s">
        <v>6304</v>
      </c>
      <c r="AT640" s="78">
        <v>169</v>
      </c>
      <c r="AU640" s="82" t="s">
        <v>9976</v>
      </c>
      <c r="AV640" s="78" t="b">
        <v>0</v>
      </c>
      <c r="AW640" s="78" t="s">
        <v>10419</v>
      </c>
      <c r="AX640" s="82" t="s">
        <v>11057</v>
      </c>
      <c r="AY640" s="78" t="s">
        <v>65</v>
      </c>
      <c r="AZ640" s="78" t="str">
        <f>REPLACE(INDEX(GroupVertices[Group], MATCH(Vertices[[#This Row],[Vertex]],GroupVertices[Vertex],0)),1,1,"")</f>
        <v>73</v>
      </c>
      <c r="BA640" s="48"/>
      <c r="BB640" s="48"/>
      <c r="BC640" s="48"/>
      <c r="BD640" s="48"/>
      <c r="BE640" s="48"/>
      <c r="BF640" s="48"/>
      <c r="BG640" s="48"/>
      <c r="BH640" s="48"/>
      <c r="BI640" s="48"/>
      <c r="BJ640" s="48"/>
      <c r="BK640" s="48"/>
      <c r="BL640" s="49"/>
      <c r="BM640" s="48"/>
      <c r="BN640" s="49"/>
      <c r="BO640" s="48"/>
      <c r="BP640" s="49"/>
      <c r="BQ640" s="48"/>
      <c r="BR640" s="49"/>
      <c r="BS640" s="48"/>
      <c r="BT640" s="2"/>
      <c r="BU640" s="3"/>
      <c r="BV640" s="3"/>
      <c r="BW640" s="3"/>
      <c r="BX640" s="3"/>
    </row>
    <row r="641" spans="1:76" x14ac:dyDescent="0.25">
      <c r="A641" s="64" t="s">
        <v>941</v>
      </c>
      <c r="B641" s="65"/>
      <c r="C641" s="65" t="s">
        <v>64</v>
      </c>
      <c r="D641" s="66">
        <v>198.94083546883479</v>
      </c>
      <c r="E641" s="68"/>
      <c r="F641" s="100" t="s">
        <v>10333</v>
      </c>
      <c r="G641" s="65"/>
      <c r="H641" s="69" t="s">
        <v>941</v>
      </c>
      <c r="I641" s="70"/>
      <c r="J641" s="70"/>
      <c r="K641" s="69" t="s">
        <v>11846</v>
      </c>
      <c r="L641" s="73">
        <v>1</v>
      </c>
      <c r="M641" s="74">
        <v>3138.6123046875</v>
      </c>
      <c r="N641" s="74">
        <v>3511.011474609375</v>
      </c>
      <c r="O641" s="75"/>
      <c r="P641" s="76"/>
      <c r="Q641" s="76"/>
      <c r="R641" s="86"/>
      <c r="S641" s="48">
        <v>2</v>
      </c>
      <c r="T641" s="48">
        <v>0</v>
      </c>
      <c r="U641" s="49">
        <v>0</v>
      </c>
      <c r="V641" s="49">
        <v>4.6900000000000002E-4</v>
      </c>
      <c r="W641" s="49">
        <v>2.1999999999999999E-5</v>
      </c>
      <c r="X641" s="49">
        <v>0.60006099999999996</v>
      </c>
      <c r="Y641" s="49">
        <v>1</v>
      </c>
      <c r="Z641" s="49">
        <v>0</v>
      </c>
      <c r="AA641" s="71">
        <v>641</v>
      </c>
      <c r="AB641" s="71"/>
      <c r="AC641" s="72"/>
      <c r="AD641" s="78" t="s">
        <v>7134</v>
      </c>
      <c r="AE641" s="78">
        <v>55873</v>
      </c>
      <c r="AF641" s="78">
        <v>117714</v>
      </c>
      <c r="AG641" s="78">
        <v>493335</v>
      </c>
      <c r="AH641" s="78">
        <v>428820</v>
      </c>
      <c r="AI641" s="78">
        <v>-36000</v>
      </c>
      <c r="AJ641" s="78" t="s">
        <v>7850</v>
      </c>
      <c r="AK641" s="78" t="s">
        <v>8358</v>
      </c>
      <c r="AL641" s="82" t="s">
        <v>8898</v>
      </c>
      <c r="AM641" s="78" t="s">
        <v>9031</v>
      </c>
      <c r="AN641" s="80">
        <v>40932.884675925925</v>
      </c>
      <c r="AO641" s="82" t="s">
        <v>9595</v>
      </c>
      <c r="AP641" s="78" t="b">
        <v>0</v>
      </c>
      <c r="AQ641" s="78" t="b">
        <v>0</v>
      </c>
      <c r="AR641" s="78" t="b">
        <v>0</v>
      </c>
      <c r="AS641" s="78" t="s">
        <v>9736</v>
      </c>
      <c r="AT641" s="78">
        <v>690</v>
      </c>
      <c r="AU641" s="82" t="s">
        <v>9977</v>
      </c>
      <c r="AV641" s="78" t="b">
        <v>0</v>
      </c>
      <c r="AW641" s="78" t="s">
        <v>10419</v>
      </c>
      <c r="AX641" s="82" t="s">
        <v>11058</v>
      </c>
      <c r="AY641" s="78" t="s">
        <v>65</v>
      </c>
      <c r="AZ641" s="78" t="str">
        <f>REPLACE(INDEX(GroupVertices[Group], MATCH(Vertices[[#This Row],[Vertex]],GroupVertices[Vertex],0)),1,1,"")</f>
        <v>4</v>
      </c>
      <c r="BA641" s="48"/>
      <c r="BB641" s="48"/>
      <c r="BC641" s="48"/>
      <c r="BD641" s="48"/>
      <c r="BE641" s="48"/>
      <c r="BF641" s="48"/>
      <c r="BG641" s="48"/>
      <c r="BH641" s="48"/>
      <c r="BI641" s="48"/>
      <c r="BJ641" s="48"/>
      <c r="BK641" s="48"/>
      <c r="BL641" s="49"/>
      <c r="BM641" s="48"/>
      <c r="BN641" s="49"/>
      <c r="BO641" s="48"/>
      <c r="BP641" s="49"/>
      <c r="BQ641" s="48"/>
      <c r="BR641" s="49"/>
      <c r="BS641" s="48"/>
      <c r="BT641" s="2"/>
      <c r="BU641" s="3"/>
      <c r="BV641" s="3"/>
      <c r="BW641" s="3"/>
      <c r="BX641" s="3"/>
    </row>
    <row r="642" spans="1:76" x14ac:dyDescent="0.25">
      <c r="A642" s="64" t="s">
        <v>942</v>
      </c>
      <c r="B642" s="65"/>
      <c r="C642" s="65" t="s">
        <v>64</v>
      </c>
      <c r="D642" s="66">
        <v>165.2828557337231</v>
      </c>
      <c r="E642" s="68"/>
      <c r="F642" s="100" t="s">
        <v>10334</v>
      </c>
      <c r="G642" s="65"/>
      <c r="H642" s="69" t="s">
        <v>942</v>
      </c>
      <c r="I642" s="70"/>
      <c r="J642" s="70"/>
      <c r="K642" s="69" t="s">
        <v>11847</v>
      </c>
      <c r="L642" s="73">
        <v>1</v>
      </c>
      <c r="M642" s="74">
        <v>3363.986328125</v>
      </c>
      <c r="N642" s="74">
        <v>3289.376953125</v>
      </c>
      <c r="O642" s="75"/>
      <c r="P642" s="76"/>
      <c r="Q642" s="76"/>
      <c r="R642" s="86"/>
      <c r="S642" s="48">
        <v>2</v>
      </c>
      <c r="T642" s="48">
        <v>0</v>
      </c>
      <c r="U642" s="49">
        <v>0</v>
      </c>
      <c r="V642" s="49">
        <v>4.6900000000000002E-4</v>
      </c>
      <c r="W642" s="49">
        <v>2.1999999999999999E-5</v>
      </c>
      <c r="X642" s="49">
        <v>0.60006099999999996</v>
      </c>
      <c r="Y642" s="49">
        <v>1</v>
      </c>
      <c r="Z642" s="49">
        <v>0</v>
      </c>
      <c r="AA642" s="71">
        <v>642</v>
      </c>
      <c r="AB642" s="71"/>
      <c r="AC642" s="72"/>
      <c r="AD642" s="78" t="s">
        <v>7135</v>
      </c>
      <c r="AE642" s="78">
        <v>10302</v>
      </c>
      <c r="AF642" s="78">
        <v>10461</v>
      </c>
      <c r="AG642" s="78">
        <v>301375</v>
      </c>
      <c r="AH642" s="78">
        <v>261925</v>
      </c>
      <c r="AI642" s="78">
        <v>-25200</v>
      </c>
      <c r="AJ642" s="78" t="s">
        <v>7851</v>
      </c>
      <c r="AK642" s="78" t="s">
        <v>8359</v>
      </c>
      <c r="AL642" s="78"/>
      <c r="AM642" s="78" t="s">
        <v>9004</v>
      </c>
      <c r="AN642" s="80">
        <v>42574.874675925923</v>
      </c>
      <c r="AO642" s="82" t="s">
        <v>9596</v>
      </c>
      <c r="AP642" s="78" t="b">
        <v>0</v>
      </c>
      <c r="AQ642" s="78" t="b">
        <v>0</v>
      </c>
      <c r="AR642" s="78" t="b">
        <v>1</v>
      </c>
      <c r="AS642" s="78" t="s">
        <v>6310</v>
      </c>
      <c r="AT642" s="78">
        <v>2319</v>
      </c>
      <c r="AU642" s="82" t="s">
        <v>9742</v>
      </c>
      <c r="AV642" s="78" t="b">
        <v>0</v>
      </c>
      <c r="AW642" s="78" t="s">
        <v>10419</v>
      </c>
      <c r="AX642" s="82" t="s">
        <v>11059</v>
      </c>
      <c r="AY642" s="78" t="s">
        <v>65</v>
      </c>
      <c r="AZ642" s="78" t="str">
        <f>REPLACE(INDEX(GroupVertices[Group], MATCH(Vertices[[#This Row],[Vertex]],GroupVertices[Vertex],0)),1,1,"")</f>
        <v>4</v>
      </c>
      <c r="BA642" s="48"/>
      <c r="BB642" s="48"/>
      <c r="BC642" s="48"/>
      <c r="BD642" s="48"/>
      <c r="BE642" s="48"/>
      <c r="BF642" s="48"/>
      <c r="BG642" s="48"/>
      <c r="BH642" s="48"/>
      <c r="BI642" s="48"/>
      <c r="BJ642" s="48"/>
      <c r="BK642" s="48"/>
      <c r="BL642" s="49"/>
      <c r="BM642" s="48"/>
      <c r="BN642" s="49"/>
      <c r="BO642" s="48"/>
      <c r="BP642" s="49"/>
      <c r="BQ642" s="48"/>
      <c r="BR642" s="49"/>
      <c r="BS642" s="48"/>
      <c r="BT642" s="2"/>
      <c r="BU642" s="3"/>
      <c r="BV642" s="3"/>
      <c r="BW642" s="3"/>
      <c r="BX642" s="3"/>
    </row>
    <row r="643" spans="1:76" x14ac:dyDescent="0.25">
      <c r="A643" s="64" t="s">
        <v>943</v>
      </c>
      <c r="B643" s="65"/>
      <c r="C643" s="65" t="s">
        <v>64</v>
      </c>
      <c r="D643" s="66">
        <v>164.10478093930607</v>
      </c>
      <c r="E643" s="68"/>
      <c r="F643" s="100" t="s">
        <v>10335</v>
      </c>
      <c r="G643" s="65"/>
      <c r="H643" s="69" t="s">
        <v>943</v>
      </c>
      <c r="I643" s="70"/>
      <c r="J643" s="70"/>
      <c r="K643" s="69" t="s">
        <v>11848</v>
      </c>
      <c r="L643" s="73">
        <v>1</v>
      </c>
      <c r="M643" s="74">
        <v>3476.4814453125</v>
      </c>
      <c r="N643" s="74">
        <v>3348.44873046875</v>
      </c>
      <c r="O643" s="75"/>
      <c r="P643" s="76"/>
      <c r="Q643" s="76"/>
      <c r="R643" s="86"/>
      <c r="S643" s="48">
        <v>2</v>
      </c>
      <c r="T643" s="48">
        <v>0</v>
      </c>
      <c r="U643" s="49">
        <v>0</v>
      </c>
      <c r="V643" s="49">
        <v>4.6900000000000002E-4</v>
      </c>
      <c r="W643" s="49">
        <v>2.1999999999999999E-5</v>
      </c>
      <c r="X643" s="49">
        <v>0.60006099999999996</v>
      </c>
      <c r="Y643" s="49">
        <v>1</v>
      </c>
      <c r="Z643" s="49">
        <v>0</v>
      </c>
      <c r="AA643" s="71">
        <v>643</v>
      </c>
      <c r="AB643" s="71"/>
      <c r="AC643" s="72"/>
      <c r="AD643" s="78" t="s">
        <v>7136</v>
      </c>
      <c r="AE643" s="78">
        <v>3672</v>
      </c>
      <c r="AF643" s="78">
        <v>6707</v>
      </c>
      <c r="AG643" s="78">
        <v>144856</v>
      </c>
      <c r="AH643" s="78">
        <v>192</v>
      </c>
      <c r="AI643" s="78">
        <v>-36000</v>
      </c>
      <c r="AJ643" s="78" t="s">
        <v>7852</v>
      </c>
      <c r="AK643" s="78" t="s">
        <v>8360</v>
      </c>
      <c r="AL643" s="78"/>
      <c r="AM643" s="78" t="s">
        <v>9031</v>
      </c>
      <c r="AN643" s="80">
        <v>39603.383993055555</v>
      </c>
      <c r="AO643" s="82" t="s">
        <v>9597</v>
      </c>
      <c r="AP643" s="78" t="b">
        <v>0</v>
      </c>
      <c r="AQ643" s="78" t="b">
        <v>0</v>
      </c>
      <c r="AR643" s="78" t="b">
        <v>0</v>
      </c>
      <c r="AS643" s="78" t="s">
        <v>6304</v>
      </c>
      <c r="AT643" s="78">
        <v>401</v>
      </c>
      <c r="AU643" s="82" t="s">
        <v>9978</v>
      </c>
      <c r="AV643" s="78" t="b">
        <v>0</v>
      </c>
      <c r="AW643" s="78" t="s">
        <v>10419</v>
      </c>
      <c r="AX643" s="82" t="s">
        <v>11060</v>
      </c>
      <c r="AY643" s="78" t="s">
        <v>65</v>
      </c>
      <c r="AZ643" s="78" t="str">
        <f>REPLACE(INDEX(GroupVertices[Group], MATCH(Vertices[[#This Row],[Vertex]],GroupVertices[Vertex],0)),1,1,"")</f>
        <v>4</v>
      </c>
      <c r="BA643" s="48"/>
      <c r="BB643" s="48"/>
      <c r="BC643" s="48"/>
      <c r="BD643" s="48"/>
      <c r="BE643" s="48"/>
      <c r="BF643" s="48"/>
      <c r="BG643" s="48"/>
      <c r="BH643" s="48"/>
      <c r="BI643" s="48"/>
      <c r="BJ643" s="48"/>
      <c r="BK643" s="48"/>
      <c r="BL643" s="49"/>
      <c r="BM643" s="48"/>
      <c r="BN643" s="49"/>
      <c r="BO643" s="48"/>
      <c r="BP643" s="49"/>
      <c r="BQ643" s="48"/>
      <c r="BR643" s="49"/>
      <c r="BS643" s="48"/>
      <c r="BT643" s="2"/>
      <c r="BU643" s="3"/>
      <c r="BV643" s="3"/>
      <c r="BW643" s="3"/>
      <c r="BX643" s="3"/>
    </row>
    <row r="644" spans="1:76" x14ac:dyDescent="0.25">
      <c r="A644" s="64" t="s">
        <v>944</v>
      </c>
      <c r="B644" s="65"/>
      <c r="C644" s="65" t="s">
        <v>64</v>
      </c>
      <c r="D644" s="66">
        <v>175.26448199531669</v>
      </c>
      <c r="E644" s="68"/>
      <c r="F644" s="100" t="s">
        <v>10336</v>
      </c>
      <c r="G644" s="65"/>
      <c r="H644" s="69" t="s">
        <v>944</v>
      </c>
      <c r="I644" s="70"/>
      <c r="J644" s="70"/>
      <c r="K644" s="69" t="s">
        <v>11849</v>
      </c>
      <c r="L644" s="73">
        <v>1</v>
      </c>
      <c r="M644" s="74">
        <v>3536.771240234375</v>
      </c>
      <c r="N644" s="74">
        <v>3442.050048828125</v>
      </c>
      <c r="O644" s="75"/>
      <c r="P644" s="76"/>
      <c r="Q644" s="76"/>
      <c r="R644" s="86"/>
      <c r="S644" s="48">
        <v>2</v>
      </c>
      <c r="T644" s="48">
        <v>0</v>
      </c>
      <c r="U644" s="49">
        <v>0</v>
      </c>
      <c r="V644" s="49">
        <v>4.6900000000000002E-4</v>
      </c>
      <c r="W644" s="49">
        <v>2.1999999999999999E-5</v>
      </c>
      <c r="X644" s="49">
        <v>0.60006099999999996</v>
      </c>
      <c r="Y644" s="49">
        <v>1</v>
      </c>
      <c r="Z644" s="49">
        <v>0</v>
      </c>
      <c r="AA644" s="71">
        <v>644</v>
      </c>
      <c r="AB644" s="71"/>
      <c r="AC644" s="72"/>
      <c r="AD644" s="78" t="s">
        <v>7137</v>
      </c>
      <c r="AE644" s="78">
        <v>32965</v>
      </c>
      <c r="AF644" s="78">
        <v>42268</v>
      </c>
      <c r="AG644" s="78">
        <v>99761</v>
      </c>
      <c r="AH644" s="78">
        <v>120461</v>
      </c>
      <c r="AI644" s="78">
        <v>0</v>
      </c>
      <c r="AJ644" s="78" t="s">
        <v>7853</v>
      </c>
      <c r="AK644" s="78"/>
      <c r="AL644" s="78"/>
      <c r="AM644" s="78" t="s">
        <v>7997</v>
      </c>
      <c r="AN644" s="80">
        <v>41634.296284722222</v>
      </c>
      <c r="AO644" s="78"/>
      <c r="AP644" s="78" t="b">
        <v>0</v>
      </c>
      <c r="AQ644" s="78" t="b">
        <v>0</v>
      </c>
      <c r="AR644" s="78" t="b">
        <v>0</v>
      </c>
      <c r="AS644" s="78" t="s">
        <v>6304</v>
      </c>
      <c r="AT644" s="78">
        <v>621</v>
      </c>
      <c r="AU644" s="82" t="s">
        <v>9979</v>
      </c>
      <c r="AV644" s="78" t="b">
        <v>0</v>
      </c>
      <c r="AW644" s="78" t="s">
        <v>10419</v>
      </c>
      <c r="AX644" s="82" t="s">
        <v>11061</v>
      </c>
      <c r="AY644" s="78" t="s">
        <v>65</v>
      </c>
      <c r="AZ644" s="78" t="str">
        <f>REPLACE(INDEX(GroupVertices[Group], MATCH(Vertices[[#This Row],[Vertex]],GroupVertices[Vertex],0)),1,1,"")</f>
        <v>4</v>
      </c>
      <c r="BA644" s="48"/>
      <c r="BB644" s="48"/>
      <c r="BC644" s="48"/>
      <c r="BD644" s="48"/>
      <c r="BE644" s="48"/>
      <c r="BF644" s="48"/>
      <c r="BG644" s="48"/>
      <c r="BH644" s="48"/>
      <c r="BI644" s="48"/>
      <c r="BJ644" s="48"/>
      <c r="BK644" s="48"/>
      <c r="BL644" s="49"/>
      <c r="BM644" s="48"/>
      <c r="BN644" s="49"/>
      <c r="BO644" s="48"/>
      <c r="BP644" s="49"/>
      <c r="BQ644" s="48"/>
      <c r="BR644" s="49"/>
      <c r="BS644" s="48"/>
      <c r="BT644" s="2"/>
      <c r="BU644" s="3"/>
      <c r="BV644" s="3"/>
      <c r="BW644" s="3"/>
      <c r="BX644" s="3"/>
    </row>
    <row r="645" spans="1:76" x14ac:dyDescent="0.25">
      <c r="A645" s="64" t="s">
        <v>945</v>
      </c>
      <c r="B645" s="65"/>
      <c r="C645" s="65" t="s">
        <v>64</v>
      </c>
      <c r="D645" s="66">
        <v>361.5496771376454</v>
      </c>
      <c r="E645" s="68"/>
      <c r="F645" s="100" t="s">
        <v>10337</v>
      </c>
      <c r="G645" s="65"/>
      <c r="H645" s="69" t="s">
        <v>945</v>
      </c>
      <c r="I645" s="70"/>
      <c r="J645" s="70"/>
      <c r="K645" s="69" t="s">
        <v>11850</v>
      </c>
      <c r="L645" s="73">
        <v>1</v>
      </c>
      <c r="M645" s="74">
        <v>3002.138427734375</v>
      </c>
      <c r="N645" s="74">
        <v>3318.145263671875</v>
      </c>
      <c r="O645" s="75"/>
      <c r="P645" s="76"/>
      <c r="Q645" s="76"/>
      <c r="R645" s="86"/>
      <c r="S645" s="48">
        <v>2</v>
      </c>
      <c r="T645" s="48">
        <v>0</v>
      </c>
      <c r="U645" s="49">
        <v>0</v>
      </c>
      <c r="V645" s="49">
        <v>4.6900000000000002E-4</v>
      </c>
      <c r="W645" s="49">
        <v>2.1999999999999999E-5</v>
      </c>
      <c r="X645" s="49">
        <v>0.60006099999999996</v>
      </c>
      <c r="Y645" s="49">
        <v>1</v>
      </c>
      <c r="Z645" s="49">
        <v>0</v>
      </c>
      <c r="AA645" s="71">
        <v>645</v>
      </c>
      <c r="AB645" s="71"/>
      <c r="AC645" s="72"/>
      <c r="AD645" s="78" t="s">
        <v>7138</v>
      </c>
      <c r="AE645" s="78">
        <v>599622</v>
      </c>
      <c r="AF645" s="78">
        <v>635876</v>
      </c>
      <c r="AG645" s="78">
        <v>162112</v>
      </c>
      <c r="AH645" s="78">
        <v>65317</v>
      </c>
      <c r="AI645" s="78">
        <v>3600</v>
      </c>
      <c r="AJ645" s="78" t="s">
        <v>7854</v>
      </c>
      <c r="AK645" s="78"/>
      <c r="AL645" s="82" t="s">
        <v>8899</v>
      </c>
      <c r="AM645" s="78" t="s">
        <v>9003</v>
      </c>
      <c r="AN645" s="80">
        <v>41703.809791666667</v>
      </c>
      <c r="AO645" s="82" t="s">
        <v>9598</v>
      </c>
      <c r="AP645" s="78" t="b">
        <v>0</v>
      </c>
      <c r="AQ645" s="78" t="b">
        <v>0</v>
      </c>
      <c r="AR645" s="78" t="b">
        <v>0</v>
      </c>
      <c r="AS645" s="78" t="s">
        <v>6306</v>
      </c>
      <c r="AT645" s="78">
        <v>1004</v>
      </c>
      <c r="AU645" s="82" t="s">
        <v>9980</v>
      </c>
      <c r="AV645" s="78" t="b">
        <v>0</v>
      </c>
      <c r="AW645" s="78" t="s">
        <v>10419</v>
      </c>
      <c r="AX645" s="82" t="s">
        <v>11062</v>
      </c>
      <c r="AY645" s="78" t="s">
        <v>65</v>
      </c>
      <c r="AZ645" s="78" t="str">
        <f>REPLACE(INDEX(GroupVertices[Group], MATCH(Vertices[[#This Row],[Vertex]],GroupVertices[Vertex],0)),1,1,"")</f>
        <v>4</v>
      </c>
      <c r="BA645" s="48"/>
      <c r="BB645" s="48"/>
      <c r="BC645" s="48"/>
      <c r="BD645" s="48"/>
      <c r="BE645" s="48"/>
      <c r="BF645" s="48"/>
      <c r="BG645" s="48"/>
      <c r="BH645" s="48"/>
      <c r="BI645" s="48"/>
      <c r="BJ645" s="48"/>
      <c r="BK645" s="48"/>
      <c r="BL645" s="49"/>
      <c r="BM645" s="48"/>
      <c r="BN645" s="49"/>
      <c r="BO645" s="48"/>
      <c r="BP645" s="49"/>
      <c r="BQ645" s="48"/>
      <c r="BR645" s="49"/>
      <c r="BS645" s="48"/>
      <c r="BT645" s="2"/>
      <c r="BU645" s="3"/>
      <c r="BV645" s="3"/>
      <c r="BW645" s="3"/>
      <c r="BX645" s="3"/>
    </row>
    <row r="646" spans="1:76" x14ac:dyDescent="0.25">
      <c r="A646" s="64" t="s">
        <v>946</v>
      </c>
      <c r="B646" s="65"/>
      <c r="C646" s="65" t="s">
        <v>64</v>
      </c>
      <c r="D646" s="66">
        <v>164.00059318444553</v>
      </c>
      <c r="E646" s="68"/>
      <c r="F646" s="100" t="s">
        <v>10338</v>
      </c>
      <c r="G646" s="65"/>
      <c r="H646" s="69" t="s">
        <v>946</v>
      </c>
      <c r="I646" s="70"/>
      <c r="J646" s="70"/>
      <c r="K646" s="69" t="s">
        <v>11851</v>
      </c>
      <c r="L646" s="73">
        <v>1</v>
      </c>
      <c r="M646" s="74">
        <v>3343.30322265625</v>
      </c>
      <c r="N646" s="74">
        <v>3502.85595703125</v>
      </c>
      <c r="O646" s="75"/>
      <c r="P646" s="76"/>
      <c r="Q646" s="76"/>
      <c r="R646" s="86"/>
      <c r="S646" s="48">
        <v>2</v>
      </c>
      <c r="T646" s="48">
        <v>0</v>
      </c>
      <c r="U646" s="49">
        <v>0</v>
      </c>
      <c r="V646" s="49">
        <v>4.6900000000000002E-4</v>
      </c>
      <c r="W646" s="49">
        <v>2.1999999999999999E-5</v>
      </c>
      <c r="X646" s="49">
        <v>0.60006099999999996</v>
      </c>
      <c r="Y646" s="49">
        <v>1</v>
      </c>
      <c r="Z646" s="49">
        <v>0</v>
      </c>
      <c r="AA646" s="71">
        <v>646</v>
      </c>
      <c r="AB646" s="71"/>
      <c r="AC646" s="72"/>
      <c r="AD646" s="78" t="s">
        <v>7139</v>
      </c>
      <c r="AE646" s="78">
        <v>6616</v>
      </c>
      <c r="AF646" s="78">
        <v>6375</v>
      </c>
      <c r="AG646" s="78">
        <v>18455</v>
      </c>
      <c r="AH646" s="78">
        <v>17222</v>
      </c>
      <c r="AI646" s="78">
        <v>-25200</v>
      </c>
      <c r="AJ646" s="78" t="s">
        <v>7855</v>
      </c>
      <c r="AK646" s="78" t="s">
        <v>8361</v>
      </c>
      <c r="AL646" s="82" t="s">
        <v>8894</v>
      </c>
      <c r="AM646" s="78" t="s">
        <v>9004</v>
      </c>
      <c r="AN646" s="80">
        <v>42253.246111111112</v>
      </c>
      <c r="AO646" s="82" t="s">
        <v>9599</v>
      </c>
      <c r="AP646" s="78" t="b">
        <v>0</v>
      </c>
      <c r="AQ646" s="78" t="b">
        <v>0</v>
      </c>
      <c r="AR646" s="78" t="b">
        <v>0</v>
      </c>
      <c r="AS646" s="78" t="s">
        <v>6304</v>
      </c>
      <c r="AT646" s="78">
        <v>848</v>
      </c>
      <c r="AU646" s="82" t="s">
        <v>9742</v>
      </c>
      <c r="AV646" s="78" t="b">
        <v>0</v>
      </c>
      <c r="AW646" s="78" t="s">
        <v>10419</v>
      </c>
      <c r="AX646" s="82" t="s">
        <v>11063</v>
      </c>
      <c r="AY646" s="78" t="s">
        <v>65</v>
      </c>
      <c r="AZ646" s="78" t="str">
        <f>REPLACE(INDEX(GroupVertices[Group], MATCH(Vertices[[#This Row],[Vertex]],GroupVertices[Vertex],0)),1,1,"")</f>
        <v>4</v>
      </c>
      <c r="BA646" s="48"/>
      <c r="BB646" s="48"/>
      <c r="BC646" s="48"/>
      <c r="BD646" s="48"/>
      <c r="BE646" s="48"/>
      <c r="BF646" s="48"/>
      <c r="BG646" s="48"/>
      <c r="BH646" s="48"/>
      <c r="BI646" s="48"/>
      <c r="BJ646" s="48"/>
      <c r="BK646" s="48"/>
      <c r="BL646" s="49"/>
      <c r="BM646" s="48"/>
      <c r="BN646" s="49"/>
      <c r="BO646" s="48"/>
      <c r="BP646" s="49"/>
      <c r="BQ646" s="48"/>
      <c r="BR646" s="49"/>
      <c r="BS646" s="48"/>
      <c r="BT646" s="2"/>
      <c r="BU646" s="3"/>
      <c r="BV646" s="3"/>
      <c r="BW646" s="3"/>
      <c r="BX646" s="3"/>
    </row>
    <row r="647" spans="1:76" x14ac:dyDescent="0.25">
      <c r="A647" s="64" t="s">
        <v>947</v>
      </c>
      <c r="B647" s="65"/>
      <c r="C647" s="65" t="s">
        <v>64</v>
      </c>
      <c r="D647" s="66">
        <v>171.13494384408236</v>
      </c>
      <c r="E647" s="68"/>
      <c r="F647" s="100" t="s">
        <v>10339</v>
      </c>
      <c r="G647" s="65"/>
      <c r="H647" s="69" t="s">
        <v>947</v>
      </c>
      <c r="I647" s="70"/>
      <c r="J647" s="70"/>
      <c r="K647" s="69" t="s">
        <v>11852</v>
      </c>
      <c r="L647" s="73">
        <v>1</v>
      </c>
      <c r="M647" s="74">
        <v>3129.20556640625</v>
      </c>
      <c r="N647" s="74">
        <v>3276.90966796875</v>
      </c>
      <c r="O647" s="75"/>
      <c r="P647" s="76"/>
      <c r="Q647" s="76"/>
      <c r="R647" s="86"/>
      <c r="S647" s="48">
        <v>2</v>
      </c>
      <c r="T647" s="48">
        <v>0</v>
      </c>
      <c r="U647" s="49">
        <v>0</v>
      </c>
      <c r="V647" s="49">
        <v>4.6900000000000002E-4</v>
      </c>
      <c r="W647" s="49">
        <v>2.1999999999999999E-5</v>
      </c>
      <c r="X647" s="49">
        <v>0.60006099999999996</v>
      </c>
      <c r="Y647" s="49">
        <v>1</v>
      </c>
      <c r="Z647" s="49">
        <v>0</v>
      </c>
      <c r="AA647" s="71">
        <v>647</v>
      </c>
      <c r="AB647" s="71"/>
      <c r="AC647" s="72"/>
      <c r="AD647" s="78" t="s">
        <v>7140</v>
      </c>
      <c r="AE647" s="78">
        <v>1931</v>
      </c>
      <c r="AF647" s="78">
        <v>29109</v>
      </c>
      <c r="AG647" s="78">
        <v>59697</v>
      </c>
      <c r="AH647" s="78">
        <v>66916</v>
      </c>
      <c r="AI647" s="78">
        <v>-28800</v>
      </c>
      <c r="AJ647" s="78" t="s">
        <v>7856</v>
      </c>
      <c r="AK647" s="78" t="s">
        <v>8362</v>
      </c>
      <c r="AL647" s="82" t="s">
        <v>8900</v>
      </c>
      <c r="AM647" s="78" t="s">
        <v>9004</v>
      </c>
      <c r="AN647" s="80">
        <v>40233.278194444443</v>
      </c>
      <c r="AO647" s="82" t="s">
        <v>9600</v>
      </c>
      <c r="AP647" s="78" t="b">
        <v>1</v>
      </c>
      <c r="AQ647" s="78" t="b">
        <v>0</v>
      </c>
      <c r="AR647" s="78" t="b">
        <v>0</v>
      </c>
      <c r="AS647" s="78" t="s">
        <v>6304</v>
      </c>
      <c r="AT647" s="78">
        <v>97</v>
      </c>
      <c r="AU647" s="82" t="s">
        <v>9742</v>
      </c>
      <c r="AV647" s="78" t="b">
        <v>0</v>
      </c>
      <c r="AW647" s="78" t="s">
        <v>10419</v>
      </c>
      <c r="AX647" s="82" t="s">
        <v>11064</v>
      </c>
      <c r="AY647" s="78" t="s">
        <v>65</v>
      </c>
      <c r="AZ647" s="78" t="str">
        <f>REPLACE(INDEX(GroupVertices[Group], MATCH(Vertices[[#This Row],[Vertex]],GroupVertices[Vertex],0)),1,1,"")</f>
        <v>4</v>
      </c>
      <c r="BA647" s="48"/>
      <c r="BB647" s="48"/>
      <c r="BC647" s="48"/>
      <c r="BD647" s="48"/>
      <c r="BE647" s="48"/>
      <c r="BF647" s="48"/>
      <c r="BG647" s="48"/>
      <c r="BH647" s="48"/>
      <c r="BI647" s="48"/>
      <c r="BJ647" s="48"/>
      <c r="BK647" s="48"/>
      <c r="BL647" s="49"/>
      <c r="BM647" s="48"/>
      <c r="BN647" s="49"/>
      <c r="BO647" s="48"/>
      <c r="BP647" s="49"/>
      <c r="BQ647" s="48"/>
      <c r="BR647" s="49"/>
      <c r="BS647" s="48"/>
      <c r="BT647" s="2"/>
      <c r="BU647" s="3"/>
      <c r="BV647" s="3"/>
      <c r="BW647" s="3"/>
      <c r="BX647" s="3"/>
    </row>
    <row r="648" spans="1:76" x14ac:dyDescent="0.25">
      <c r="A648" s="64" t="s">
        <v>948</v>
      </c>
      <c r="B648" s="65"/>
      <c r="C648" s="65" t="s">
        <v>64</v>
      </c>
      <c r="D648" s="66">
        <v>280.0503749906847</v>
      </c>
      <c r="E648" s="68"/>
      <c r="F648" s="100" t="s">
        <v>10340</v>
      </c>
      <c r="G648" s="65"/>
      <c r="H648" s="69" t="s">
        <v>948</v>
      </c>
      <c r="I648" s="70"/>
      <c r="J648" s="70"/>
      <c r="K648" s="69" t="s">
        <v>11853</v>
      </c>
      <c r="L648" s="73">
        <v>1.3324795458069221</v>
      </c>
      <c r="M648" s="74">
        <v>2956.25634765625</v>
      </c>
      <c r="N648" s="74">
        <v>3485.86376953125</v>
      </c>
      <c r="O648" s="75"/>
      <c r="P648" s="76"/>
      <c r="Q648" s="76"/>
      <c r="R648" s="86"/>
      <c r="S648" s="48">
        <v>3</v>
      </c>
      <c r="T648" s="48">
        <v>0</v>
      </c>
      <c r="U648" s="49">
        <v>2</v>
      </c>
      <c r="V648" s="49">
        <v>4.6999999999999999E-4</v>
      </c>
      <c r="W648" s="49">
        <v>2.5000000000000001E-5</v>
      </c>
      <c r="X648" s="49">
        <v>0.82739700000000005</v>
      </c>
      <c r="Y648" s="49">
        <v>0.5</v>
      </c>
      <c r="Z648" s="49">
        <v>0</v>
      </c>
      <c r="AA648" s="71">
        <v>648</v>
      </c>
      <c r="AB648" s="71"/>
      <c r="AC648" s="72"/>
      <c r="AD648" s="78" t="s">
        <v>7141</v>
      </c>
      <c r="AE648" s="78">
        <v>174598</v>
      </c>
      <c r="AF648" s="78">
        <v>376174</v>
      </c>
      <c r="AG648" s="78">
        <v>4435</v>
      </c>
      <c r="AH648" s="78">
        <v>114111</v>
      </c>
      <c r="AI648" s="78">
        <v>3600</v>
      </c>
      <c r="AJ648" s="78" t="s">
        <v>7857</v>
      </c>
      <c r="AK648" s="78" t="s">
        <v>8009</v>
      </c>
      <c r="AL648" s="82" t="s">
        <v>8894</v>
      </c>
      <c r="AM648" s="78" t="s">
        <v>8068</v>
      </c>
      <c r="AN648" s="80">
        <v>42073.077256944445</v>
      </c>
      <c r="AO648" s="82" t="s">
        <v>9601</v>
      </c>
      <c r="AP648" s="78" t="b">
        <v>0</v>
      </c>
      <c r="AQ648" s="78" t="b">
        <v>0</v>
      </c>
      <c r="AR648" s="78" t="b">
        <v>1</v>
      </c>
      <c r="AS648" s="78" t="s">
        <v>6304</v>
      </c>
      <c r="AT648" s="78">
        <v>3148</v>
      </c>
      <c r="AU648" s="82" t="s">
        <v>9742</v>
      </c>
      <c r="AV648" s="78" t="b">
        <v>0</v>
      </c>
      <c r="AW648" s="78" t="s">
        <v>10419</v>
      </c>
      <c r="AX648" s="82" t="s">
        <v>11065</v>
      </c>
      <c r="AY648" s="78" t="s">
        <v>65</v>
      </c>
      <c r="AZ648" s="78" t="str">
        <f>REPLACE(INDEX(GroupVertices[Group], MATCH(Vertices[[#This Row],[Vertex]],GroupVertices[Vertex],0)),1,1,"")</f>
        <v>4</v>
      </c>
      <c r="BA648" s="48"/>
      <c r="BB648" s="48"/>
      <c r="BC648" s="48"/>
      <c r="BD648" s="48"/>
      <c r="BE648" s="48"/>
      <c r="BF648" s="48"/>
      <c r="BG648" s="48"/>
      <c r="BH648" s="48"/>
      <c r="BI648" s="48"/>
      <c r="BJ648" s="48"/>
      <c r="BK648" s="48"/>
      <c r="BL648" s="49"/>
      <c r="BM648" s="48"/>
      <c r="BN648" s="49"/>
      <c r="BO648" s="48"/>
      <c r="BP648" s="49"/>
      <c r="BQ648" s="48"/>
      <c r="BR648" s="49"/>
      <c r="BS648" s="48"/>
      <c r="BT648" s="2"/>
      <c r="BU648" s="3"/>
      <c r="BV648" s="3"/>
      <c r="BW648" s="3"/>
      <c r="BX648" s="3"/>
    </row>
    <row r="649" spans="1:76" x14ac:dyDescent="0.25">
      <c r="A649" s="64" t="s">
        <v>663</v>
      </c>
      <c r="B649" s="65"/>
      <c r="C649" s="65" t="s">
        <v>64</v>
      </c>
      <c r="D649" s="66">
        <v>162.93737597520609</v>
      </c>
      <c r="E649" s="68"/>
      <c r="F649" s="100" t="s">
        <v>3799</v>
      </c>
      <c r="G649" s="65"/>
      <c r="H649" s="69" t="s">
        <v>663</v>
      </c>
      <c r="I649" s="70"/>
      <c r="J649" s="70"/>
      <c r="K649" s="69" t="s">
        <v>11854</v>
      </c>
      <c r="L649" s="73">
        <v>1.0664959091613844</v>
      </c>
      <c r="M649" s="74">
        <v>5567.994140625</v>
      </c>
      <c r="N649" s="74">
        <v>7556.49658203125</v>
      </c>
      <c r="O649" s="75"/>
      <c r="P649" s="76"/>
      <c r="Q649" s="76"/>
      <c r="R649" s="86"/>
      <c r="S649" s="48">
        <v>0</v>
      </c>
      <c r="T649" s="48">
        <v>3</v>
      </c>
      <c r="U649" s="49">
        <v>0.4</v>
      </c>
      <c r="V649" s="49">
        <v>4.9700000000000005E-4</v>
      </c>
      <c r="W649" s="49">
        <v>1.3899999999999999E-4</v>
      </c>
      <c r="X649" s="49">
        <v>0.74404700000000001</v>
      </c>
      <c r="Y649" s="49">
        <v>0.33333333333333331</v>
      </c>
      <c r="Z649" s="49">
        <v>0</v>
      </c>
      <c r="AA649" s="71">
        <v>649</v>
      </c>
      <c r="AB649" s="71"/>
      <c r="AC649" s="72"/>
      <c r="AD649" s="78" t="s">
        <v>7142</v>
      </c>
      <c r="AE649" s="78">
        <v>1984</v>
      </c>
      <c r="AF649" s="78">
        <v>2987</v>
      </c>
      <c r="AG649" s="78">
        <v>42722</v>
      </c>
      <c r="AH649" s="78">
        <v>1192</v>
      </c>
      <c r="AI649" s="78"/>
      <c r="AJ649" s="78" t="s">
        <v>7858</v>
      </c>
      <c r="AK649" s="78" t="s">
        <v>8246</v>
      </c>
      <c r="AL649" s="82" t="s">
        <v>8901</v>
      </c>
      <c r="AM649" s="78"/>
      <c r="AN649" s="80">
        <v>43016.670393518521</v>
      </c>
      <c r="AO649" s="82" t="s">
        <v>9602</v>
      </c>
      <c r="AP649" s="78" t="b">
        <v>0</v>
      </c>
      <c r="AQ649" s="78" t="b">
        <v>0</v>
      </c>
      <c r="AR649" s="78" t="b">
        <v>1</v>
      </c>
      <c r="AS649" s="78" t="s">
        <v>6304</v>
      </c>
      <c r="AT649" s="78">
        <v>102</v>
      </c>
      <c r="AU649" s="82" t="s">
        <v>9742</v>
      </c>
      <c r="AV649" s="78" t="b">
        <v>0</v>
      </c>
      <c r="AW649" s="78" t="s">
        <v>10419</v>
      </c>
      <c r="AX649" s="82" t="s">
        <v>11066</v>
      </c>
      <c r="AY649" s="78" t="s">
        <v>66</v>
      </c>
      <c r="AZ649" s="78" t="str">
        <f>REPLACE(INDEX(GroupVertices[Group], MATCH(Vertices[[#This Row],[Vertex]],GroupVertices[Vertex],0)),1,1,"")</f>
        <v>14</v>
      </c>
      <c r="BA649" s="48" t="s">
        <v>12917</v>
      </c>
      <c r="BB649" s="48" t="s">
        <v>12917</v>
      </c>
      <c r="BC649" s="48" t="s">
        <v>2560</v>
      </c>
      <c r="BD649" s="48" t="s">
        <v>2560</v>
      </c>
      <c r="BE649" s="48" t="s">
        <v>13085</v>
      </c>
      <c r="BF649" s="48" t="s">
        <v>13168</v>
      </c>
      <c r="BG649" s="120" t="s">
        <v>13534</v>
      </c>
      <c r="BH649" s="120" t="s">
        <v>13689</v>
      </c>
      <c r="BI649" s="120" t="s">
        <v>14052</v>
      </c>
      <c r="BJ649" s="120" t="s">
        <v>14178</v>
      </c>
      <c r="BK649" s="120">
        <v>0</v>
      </c>
      <c r="BL649" s="123">
        <v>0</v>
      </c>
      <c r="BM649" s="120">
        <v>0</v>
      </c>
      <c r="BN649" s="123">
        <v>0</v>
      </c>
      <c r="BO649" s="120">
        <v>0</v>
      </c>
      <c r="BP649" s="123">
        <v>0</v>
      </c>
      <c r="BQ649" s="120">
        <v>106</v>
      </c>
      <c r="BR649" s="123">
        <v>100</v>
      </c>
      <c r="BS649" s="120">
        <v>106</v>
      </c>
      <c r="BT649" s="2"/>
      <c r="BU649" s="3"/>
      <c r="BV649" s="3"/>
      <c r="BW649" s="3"/>
      <c r="BX649" s="3"/>
    </row>
    <row r="650" spans="1:76" x14ac:dyDescent="0.25">
      <c r="A650" s="64" t="s">
        <v>949</v>
      </c>
      <c r="B650" s="65"/>
      <c r="C650" s="65" t="s">
        <v>64</v>
      </c>
      <c r="D650" s="66">
        <v>302.02583198425066</v>
      </c>
      <c r="E650" s="68"/>
      <c r="F650" s="100" t="s">
        <v>10341</v>
      </c>
      <c r="G650" s="65"/>
      <c r="H650" s="69" t="s">
        <v>949</v>
      </c>
      <c r="I650" s="70"/>
      <c r="J650" s="70"/>
      <c r="K650" s="69" t="s">
        <v>11855</v>
      </c>
      <c r="L650" s="73">
        <v>1</v>
      </c>
      <c r="M650" s="74">
        <v>2676.37548828125</v>
      </c>
      <c r="N650" s="74">
        <v>3818.685546875</v>
      </c>
      <c r="O650" s="75"/>
      <c r="P650" s="76"/>
      <c r="Q650" s="76"/>
      <c r="R650" s="86"/>
      <c r="S650" s="48">
        <v>2</v>
      </c>
      <c r="T650" s="48">
        <v>0</v>
      </c>
      <c r="U650" s="49">
        <v>0</v>
      </c>
      <c r="V650" s="49">
        <v>4.6900000000000002E-4</v>
      </c>
      <c r="W650" s="49">
        <v>2.0999999999999999E-5</v>
      </c>
      <c r="X650" s="49">
        <v>0.596827</v>
      </c>
      <c r="Y650" s="49">
        <v>0.5</v>
      </c>
      <c r="Z650" s="49">
        <v>0</v>
      </c>
      <c r="AA650" s="71">
        <v>650</v>
      </c>
      <c r="AB650" s="71"/>
      <c r="AC650" s="72"/>
      <c r="AD650" s="78" t="s">
        <v>7143</v>
      </c>
      <c r="AE650" s="78">
        <v>17867</v>
      </c>
      <c r="AF650" s="78">
        <v>446200</v>
      </c>
      <c r="AG650" s="78">
        <v>264842</v>
      </c>
      <c r="AH650" s="78">
        <v>1359</v>
      </c>
      <c r="AI650" s="78">
        <v>-25200</v>
      </c>
      <c r="AJ650" s="78" t="s">
        <v>7859</v>
      </c>
      <c r="AK650" s="78" t="s">
        <v>8363</v>
      </c>
      <c r="AL650" s="82" t="s">
        <v>8902</v>
      </c>
      <c r="AM650" s="78" t="s">
        <v>9004</v>
      </c>
      <c r="AN650" s="80">
        <v>39560.770972222221</v>
      </c>
      <c r="AO650" s="82" t="s">
        <v>9603</v>
      </c>
      <c r="AP650" s="78" t="b">
        <v>0</v>
      </c>
      <c r="AQ650" s="78" t="b">
        <v>0</v>
      </c>
      <c r="AR650" s="78" t="b">
        <v>1</v>
      </c>
      <c r="AS650" s="78" t="s">
        <v>6304</v>
      </c>
      <c r="AT650" s="78">
        <v>1722</v>
      </c>
      <c r="AU650" s="82" t="s">
        <v>9981</v>
      </c>
      <c r="AV650" s="78" t="b">
        <v>0</v>
      </c>
      <c r="AW650" s="78" t="s">
        <v>10419</v>
      </c>
      <c r="AX650" s="82" t="s">
        <v>11067</v>
      </c>
      <c r="AY650" s="78" t="s">
        <v>65</v>
      </c>
      <c r="AZ650" s="78" t="str">
        <f>REPLACE(INDEX(GroupVertices[Group], MATCH(Vertices[[#This Row],[Vertex]],GroupVertices[Vertex],0)),1,1,"")</f>
        <v>4</v>
      </c>
      <c r="BA650" s="48"/>
      <c r="BB650" s="48"/>
      <c r="BC650" s="48"/>
      <c r="BD650" s="48"/>
      <c r="BE650" s="48"/>
      <c r="BF650" s="48"/>
      <c r="BG650" s="48"/>
      <c r="BH650" s="48"/>
      <c r="BI650" s="48"/>
      <c r="BJ650" s="48"/>
      <c r="BK650" s="48"/>
      <c r="BL650" s="49"/>
      <c r="BM650" s="48"/>
      <c r="BN650" s="49"/>
      <c r="BO650" s="48"/>
      <c r="BP650" s="49"/>
      <c r="BQ650" s="48"/>
      <c r="BR650" s="49"/>
      <c r="BS650" s="48"/>
      <c r="BT650" s="2"/>
      <c r="BU650" s="3"/>
      <c r="BV650" s="3"/>
      <c r="BW650" s="3"/>
      <c r="BX650" s="3"/>
    </row>
    <row r="651" spans="1:76" x14ac:dyDescent="0.25">
      <c r="A651" s="64" t="s">
        <v>664</v>
      </c>
      <c r="B651" s="65"/>
      <c r="C651" s="65" t="s">
        <v>64</v>
      </c>
      <c r="D651" s="66">
        <v>162.55075153548265</v>
      </c>
      <c r="E651" s="68"/>
      <c r="F651" s="100" t="s">
        <v>3800</v>
      </c>
      <c r="G651" s="65"/>
      <c r="H651" s="69" t="s">
        <v>664</v>
      </c>
      <c r="I651" s="70"/>
      <c r="J651" s="70"/>
      <c r="K651" s="69" t="s">
        <v>11856</v>
      </c>
      <c r="L651" s="73">
        <v>3.4935965935519153</v>
      </c>
      <c r="M651" s="74">
        <v>2776.986572265625</v>
      </c>
      <c r="N651" s="74">
        <v>3723.36083984375</v>
      </c>
      <c r="O651" s="75"/>
      <c r="P651" s="76"/>
      <c r="Q651" s="76"/>
      <c r="R651" s="86"/>
      <c r="S651" s="48">
        <v>0</v>
      </c>
      <c r="T651" s="48">
        <v>7</v>
      </c>
      <c r="U651" s="49">
        <v>15</v>
      </c>
      <c r="V651" s="49">
        <v>4.6999999999999999E-4</v>
      </c>
      <c r="W651" s="49">
        <v>3.1000000000000001E-5</v>
      </c>
      <c r="X651" s="49">
        <v>1.8721779999999999</v>
      </c>
      <c r="Y651" s="49">
        <v>0.14285714285714285</v>
      </c>
      <c r="Z651" s="49">
        <v>0</v>
      </c>
      <c r="AA651" s="71">
        <v>651</v>
      </c>
      <c r="AB651" s="71"/>
      <c r="AC651" s="72"/>
      <c r="AD651" s="78" t="s">
        <v>7144</v>
      </c>
      <c r="AE651" s="78">
        <v>2271</v>
      </c>
      <c r="AF651" s="78">
        <v>1755</v>
      </c>
      <c r="AG651" s="78">
        <v>7555</v>
      </c>
      <c r="AH651" s="78">
        <v>7264</v>
      </c>
      <c r="AI651" s="78"/>
      <c r="AJ651" s="78" t="s">
        <v>7860</v>
      </c>
      <c r="AK651" s="78" t="s">
        <v>8009</v>
      </c>
      <c r="AL651" s="82" t="s">
        <v>8894</v>
      </c>
      <c r="AM651" s="78"/>
      <c r="AN651" s="80">
        <v>42594.251967592594</v>
      </c>
      <c r="AO651" s="82" t="s">
        <v>9604</v>
      </c>
      <c r="AP651" s="78" t="b">
        <v>0</v>
      </c>
      <c r="AQ651" s="78" t="b">
        <v>0</v>
      </c>
      <c r="AR651" s="78" t="b">
        <v>1</v>
      </c>
      <c r="AS651" s="78" t="s">
        <v>6304</v>
      </c>
      <c r="AT651" s="78">
        <v>429</v>
      </c>
      <c r="AU651" s="82" t="s">
        <v>9742</v>
      </c>
      <c r="AV651" s="78" t="b">
        <v>0</v>
      </c>
      <c r="AW651" s="78" t="s">
        <v>10419</v>
      </c>
      <c r="AX651" s="82" t="s">
        <v>11068</v>
      </c>
      <c r="AY651" s="78" t="s">
        <v>66</v>
      </c>
      <c r="AZ651" s="78" t="str">
        <f>REPLACE(INDEX(GroupVertices[Group], MATCH(Vertices[[#This Row],[Vertex]],GroupVertices[Vertex],0)),1,1,"")</f>
        <v>4</v>
      </c>
      <c r="BA651" s="48"/>
      <c r="BB651" s="48"/>
      <c r="BC651" s="48"/>
      <c r="BD651" s="48"/>
      <c r="BE651" s="48" t="s">
        <v>951</v>
      </c>
      <c r="BF651" s="48" t="s">
        <v>951</v>
      </c>
      <c r="BG651" s="120" t="s">
        <v>13535</v>
      </c>
      <c r="BH651" s="120" t="s">
        <v>13535</v>
      </c>
      <c r="BI651" s="120" t="s">
        <v>14053</v>
      </c>
      <c r="BJ651" s="120" t="s">
        <v>14053</v>
      </c>
      <c r="BK651" s="120">
        <v>1</v>
      </c>
      <c r="BL651" s="123">
        <v>5.2631578947368425</v>
      </c>
      <c r="BM651" s="120">
        <v>0</v>
      </c>
      <c r="BN651" s="123">
        <v>0</v>
      </c>
      <c r="BO651" s="120">
        <v>0</v>
      </c>
      <c r="BP651" s="123">
        <v>0</v>
      </c>
      <c r="BQ651" s="120">
        <v>18</v>
      </c>
      <c r="BR651" s="123">
        <v>94.736842105263165</v>
      </c>
      <c r="BS651" s="120">
        <v>19</v>
      </c>
      <c r="BT651" s="2"/>
      <c r="BU651" s="3"/>
      <c r="BV651" s="3"/>
      <c r="BW651" s="3"/>
      <c r="BX651" s="3"/>
    </row>
    <row r="652" spans="1:76" x14ac:dyDescent="0.25">
      <c r="A652" s="64" t="s">
        <v>950</v>
      </c>
      <c r="B652" s="65"/>
      <c r="C652" s="65" t="s">
        <v>64</v>
      </c>
      <c r="D652" s="66">
        <v>251.58640589020172</v>
      </c>
      <c r="E652" s="68"/>
      <c r="F652" s="100" t="s">
        <v>10342</v>
      </c>
      <c r="G652" s="65"/>
      <c r="H652" s="69" t="s">
        <v>950</v>
      </c>
      <c r="I652" s="70"/>
      <c r="J652" s="70"/>
      <c r="K652" s="69" t="s">
        <v>11857</v>
      </c>
      <c r="L652" s="73">
        <v>1</v>
      </c>
      <c r="M652" s="74">
        <v>2790.203125</v>
      </c>
      <c r="N652" s="74">
        <v>3933.749755859375</v>
      </c>
      <c r="O652" s="75"/>
      <c r="P652" s="76"/>
      <c r="Q652" s="76"/>
      <c r="R652" s="86"/>
      <c r="S652" s="48">
        <v>2</v>
      </c>
      <c r="T652" s="48">
        <v>0</v>
      </c>
      <c r="U652" s="49">
        <v>0</v>
      </c>
      <c r="V652" s="49">
        <v>4.6900000000000002E-4</v>
      </c>
      <c r="W652" s="49">
        <v>2.0999999999999999E-5</v>
      </c>
      <c r="X652" s="49">
        <v>0.596827</v>
      </c>
      <c r="Y652" s="49">
        <v>0.5</v>
      </c>
      <c r="Z652" s="49">
        <v>0</v>
      </c>
      <c r="AA652" s="71">
        <v>652</v>
      </c>
      <c r="AB652" s="71"/>
      <c r="AC652" s="72"/>
      <c r="AD652" s="78" t="s">
        <v>7145</v>
      </c>
      <c r="AE652" s="78">
        <v>102780</v>
      </c>
      <c r="AF652" s="78">
        <v>285472</v>
      </c>
      <c r="AG652" s="78">
        <v>240959</v>
      </c>
      <c r="AH652" s="78">
        <v>139483</v>
      </c>
      <c r="AI652" s="78">
        <v>0</v>
      </c>
      <c r="AJ652" s="78" t="s">
        <v>7861</v>
      </c>
      <c r="AK652" s="78" t="s">
        <v>8061</v>
      </c>
      <c r="AL652" s="82" t="s">
        <v>8903</v>
      </c>
      <c r="AM652" s="78" t="s">
        <v>7997</v>
      </c>
      <c r="AN652" s="80">
        <v>39161.525995370372</v>
      </c>
      <c r="AO652" s="82" t="s">
        <v>9605</v>
      </c>
      <c r="AP652" s="78" t="b">
        <v>0</v>
      </c>
      <c r="AQ652" s="78" t="b">
        <v>0</v>
      </c>
      <c r="AR652" s="78" t="b">
        <v>1</v>
      </c>
      <c r="AS652" s="78" t="s">
        <v>6304</v>
      </c>
      <c r="AT652" s="78">
        <v>3958</v>
      </c>
      <c r="AU652" s="82" t="s">
        <v>9892</v>
      </c>
      <c r="AV652" s="78" t="b">
        <v>0</v>
      </c>
      <c r="AW652" s="78" t="s">
        <v>10419</v>
      </c>
      <c r="AX652" s="82" t="s">
        <v>11069</v>
      </c>
      <c r="AY652" s="78" t="s">
        <v>65</v>
      </c>
      <c r="AZ652" s="78" t="str">
        <f>REPLACE(INDEX(GroupVertices[Group], MATCH(Vertices[[#This Row],[Vertex]],GroupVertices[Vertex],0)),1,1,"")</f>
        <v>4</v>
      </c>
      <c r="BA652" s="48"/>
      <c r="BB652" s="48"/>
      <c r="BC652" s="48"/>
      <c r="BD652" s="48"/>
      <c r="BE652" s="48"/>
      <c r="BF652" s="48"/>
      <c r="BG652" s="48"/>
      <c r="BH652" s="48"/>
      <c r="BI652" s="48"/>
      <c r="BJ652" s="48"/>
      <c r="BK652" s="48"/>
      <c r="BL652" s="49"/>
      <c r="BM652" s="48"/>
      <c r="BN652" s="49"/>
      <c r="BO652" s="48"/>
      <c r="BP652" s="49"/>
      <c r="BQ652" s="48"/>
      <c r="BR652" s="49"/>
      <c r="BS652" s="48"/>
      <c r="BT652" s="2"/>
      <c r="BU652" s="3"/>
      <c r="BV652" s="3"/>
      <c r="BW652" s="3"/>
      <c r="BX652" s="3"/>
    </row>
    <row r="653" spans="1:76" x14ac:dyDescent="0.25">
      <c r="A653" s="64" t="s">
        <v>951</v>
      </c>
      <c r="B653" s="65"/>
      <c r="C653" s="65" t="s">
        <v>64</v>
      </c>
      <c r="D653" s="66">
        <v>1000</v>
      </c>
      <c r="E653" s="68"/>
      <c r="F653" s="100" t="s">
        <v>10343</v>
      </c>
      <c r="G653" s="65"/>
      <c r="H653" s="69" t="s">
        <v>951</v>
      </c>
      <c r="I653" s="70"/>
      <c r="J653" s="70"/>
      <c r="K653" s="69" t="s">
        <v>11858</v>
      </c>
      <c r="L653" s="73">
        <v>1</v>
      </c>
      <c r="M653" s="74">
        <v>2903.854248046875</v>
      </c>
      <c r="N653" s="74">
        <v>3722.393310546875</v>
      </c>
      <c r="O653" s="75"/>
      <c r="P653" s="76"/>
      <c r="Q653" s="76"/>
      <c r="R653" s="86"/>
      <c r="S653" s="48">
        <v>2</v>
      </c>
      <c r="T653" s="48">
        <v>0</v>
      </c>
      <c r="U653" s="49">
        <v>0</v>
      </c>
      <c r="V653" s="49">
        <v>4.6900000000000002E-4</v>
      </c>
      <c r="W653" s="49">
        <v>2.0999999999999999E-5</v>
      </c>
      <c r="X653" s="49">
        <v>0.596827</v>
      </c>
      <c r="Y653" s="49">
        <v>0.5</v>
      </c>
      <c r="Z653" s="49">
        <v>0</v>
      </c>
      <c r="AA653" s="71">
        <v>653</v>
      </c>
      <c r="AB653" s="71"/>
      <c r="AC653" s="72"/>
      <c r="AD653" s="78" t="s">
        <v>7146</v>
      </c>
      <c r="AE653" s="78">
        <v>145</v>
      </c>
      <c r="AF653" s="78">
        <v>62510417</v>
      </c>
      <c r="AG653" s="78">
        <v>6647</v>
      </c>
      <c r="AH653" s="78">
        <v>5544</v>
      </c>
      <c r="AI653" s="78">
        <v>-25200</v>
      </c>
      <c r="AJ653" s="78" t="s">
        <v>7862</v>
      </c>
      <c r="AK653" s="78" t="s">
        <v>8008</v>
      </c>
      <c r="AL653" s="82" t="s">
        <v>8904</v>
      </c>
      <c r="AM653" s="78" t="s">
        <v>9004</v>
      </c>
      <c r="AN653" s="80">
        <v>39133.608263888891</v>
      </c>
      <c r="AO653" s="82" t="s">
        <v>9606</v>
      </c>
      <c r="AP653" s="78" t="b">
        <v>0</v>
      </c>
      <c r="AQ653" s="78" t="b">
        <v>0</v>
      </c>
      <c r="AR653" s="78" t="b">
        <v>1</v>
      </c>
      <c r="AS653" s="78" t="s">
        <v>6304</v>
      </c>
      <c r="AT653" s="78">
        <v>90893</v>
      </c>
      <c r="AU653" s="82" t="s">
        <v>9982</v>
      </c>
      <c r="AV653" s="78" t="b">
        <v>1</v>
      </c>
      <c r="AW653" s="78" t="s">
        <v>10419</v>
      </c>
      <c r="AX653" s="82" t="s">
        <v>11070</v>
      </c>
      <c r="AY653" s="78" t="s">
        <v>65</v>
      </c>
      <c r="AZ653" s="78" t="str">
        <f>REPLACE(INDEX(GroupVertices[Group], MATCH(Vertices[[#This Row],[Vertex]],GroupVertices[Vertex],0)),1,1,"")</f>
        <v>4</v>
      </c>
      <c r="BA653" s="48"/>
      <c r="BB653" s="48"/>
      <c r="BC653" s="48"/>
      <c r="BD653" s="48"/>
      <c r="BE653" s="48"/>
      <c r="BF653" s="48"/>
      <c r="BG653" s="48"/>
      <c r="BH653" s="48"/>
      <c r="BI653" s="48"/>
      <c r="BJ653" s="48"/>
      <c r="BK653" s="48"/>
      <c r="BL653" s="49"/>
      <c r="BM653" s="48"/>
      <c r="BN653" s="49"/>
      <c r="BO653" s="48"/>
      <c r="BP653" s="49"/>
      <c r="BQ653" s="48"/>
      <c r="BR653" s="49"/>
      <c r="BS653" s="48"/>
      <c r="BT653" s="2"/>
      <c r="BU653" s="3"/>
      <c r="BV653" s="3"/>
      <c r="BW653" s="3"/>
      <c r="BX653" s="3"/>
    </row>
    <row r="654" spans="1:76" x14ac:dyDescent="0.25">
      <c r="A654" s="64" t="s">
        <v>952</v>
      </c>
      <c r="B654" s="65"/>
      <c r="C654" s="65" t="s">
        <v>64</v>
      </c>
      <c r="D654" s="66">
        <v>178.50748277462026</v>
      </c>
      <c r="E654" s="68"/>
      <c r="F654" s="100" t="s">
        <v>10344</v>
      </c>
      <c r="G654" s="65"/>
      <c r="H654" s="69" t="s">
        <v>952</v>
      </c>
      <c r="I654" s="70"/>
      <c r="J654" s="70"/>
      <c r="K654" s="69" t="s">
        <v>11859</v>
      </c>
      <c r="L654" s="73">
        <v>1</v>
      </c>
      <c r="M654" s="74">
        <v>2786.23681640625</v>
      </c>
      <c r="N654" s="74">
        <v>3530.060302734375</v>
      </c>
      <c r="O654" s="75"/>
      <c r="P654" s="76"/>
      <c r="Q654" s="76"/>
      <c r="R654" s="86"/>
      <c r="S654" s="48">
        <v>2</v>
      </c>
      <c r="T654" s="48">
        <v>0</v>
      </c>
      <c r="U654" s="49">
        <v>0</v>
      </c>
      <c r="V654" s="49">
        <v>4.6900000000000002E-4</v>
      </c>
      <c r="W654" s="49">
        <v>2.0999999999999999E-5</v>
      </c>
      <c r="X654" s="49">
        <v>0.596827</v>
      </c>
      <c r="Y654" s="49">
        <v>0.5</v>
      </c>
      <c r="Z654" s="49">
        <v>0</v>
      </c>
      <c r="AA654" s="71">
        <v>654</v>
      </c>
      <c r="AB654" s="71"/>
      <c r="AC654" s="72"/>
      <c r="AD654" s="78" t="s">
        <v>7147</v>
      </c>
      <c r="AE654" s="78">
        <v>657</v>
      </c>
      <c r="AF654" s="78">
        <v>52602</v>
      </c>
      <c r="AG654" s="78">
        <v>16728</v>
      </c>
      <c r="AH654" s="78">
        <v>150207</v>
      </c>
      <c r="AI654" s="78">
        <v>-25200</v>
      </c>
      <c r="AJ654" s="78" t="s">
        <v>7863</v>
      </c>
      <c r="AK654" s="78" t="s">
        <v>8020</v>
      </c>
      <c r="AL654" s="82" t="s">
        <v>8905</v>
      </c>
      <c r="AM654" s="78" t="s">
        <v>9004</v>
      </c>
      <c r="AN654" s="80">
        <v>40052.942465277774</v>
      </c>
      <c r="AO654" s="82" t="s">
        <v>9607</v>
      </c>
      <c r="AP654" s="78" t="b">
        <v>0</v>
      </c>
      <c r="AQ654" s="78" t="b">
        <v>0</v>
      </c>
      <c r="AR654" s="78" t="b">
        <v>1</v>
      </c>
      <c r="AS654" s="78" t="s">
        <v>6304</v>
      </c>
      <c r="AT654" s="78">
        <v>2095</v>
      </c>
      <c r="AU654" s="82" t="s">
        <v>9749</v>
      </c>
      <c r="AV654" s="78" t="b">
        <v>1</v>
      </c>
      <c r="AW654" s="78" t="s">
        <v>10419</v>
      </c>
      <c r="AX654" s="82" t="s">
        <v>11071</v>
      </c>
      <c r="AY654" s="78" t="s">
        <v>65</v>
      </c>
      <c r="AZ654" s="78" t="str">
        <f>REPLACE(INDEX(GroupVertices[Group], MATCH(Vertices[[#This Row],[Vertex]],GroupVertices[Vertex],0)),1,1,"")</f>
        <v>4</v>
      </c>
      <c r="BA654" s="48"/>
      <c r="BB654" s="48"/>
      <c r="BC654" s="48"/>
      <c r="BD654" s="48"/>
      <c r="BE654" s="48"/>
      <c r="BF654" s="48"/>
      <c r="BG654" s="48"/>
      <c r="BH654" s="48"/>
      <c r="BI654" s="48"/>
      <c r="BJ654" s="48"/>
      <c r="BK654" s="48"/>
      <c r="BL654" s="49"/>
      <c r="BM654" s="48"/>
      <c r="BN654" s="49"/>
      <c r="BO654" s="48"/>
      <c r="BP654" s="49"/>
      <c r="BQ654" s="48"/>
      <c r="BR654" s="49"/>
      <c r="BS654" s="48"/>
      <c r="BT654" s="2"/>
      <c r="BU654" s="3"/>
      <c r="BV654" s="3"/>
      <c r="BW654" s="3"/>
      <c r="BX654" s="3"/>
    </row>
    <row r="655" spans="1:76" x14ac:dyDescent="0.25">
      <c r="A655" s="64" t="s">
        <v>953</v>
      </c>
      <c r="B655" s="65"/>
      <c r="C655" s="65" t="s">
        <v>64</v>
      </c>
      <c r="D655" s="66">
        <v>241.58720579043887</v>
      </c>
      <c r="E655" s="68"/>
      <c r="F655" s="100" t="s">
        <v>10345</v>
      </c>
      <c r="G655" s="65"/>
      <c r="H655" s="69" t="s">
        <v>953</v>
      </c>
      <c r="I655" s="70"/>
      <c r="J655" s="70"/>
      <c r="K655" s="69" t="s">
        <v>11860</v>
      </c>
      <c r="L655" s="73">
        <v>1</v>
      </c>
      <c r="M655" s="74">
        <v>2692.581298828125</v>
      </c>
      <c r="N655" s="74">
        <v>4022.77880859375</v>
      </c>
      <c r="O655" s="75"/>
      <c r="P655" s="76"/>
      <c r="Q655" s="76"/>
      <c r="R655" s="86"/>
      <c r="S655" s="48">
        <v>2</v>
      </c>
      <c r="T655" s="48">
        <v>0</v>
      </c>
      <c r="U655" s="49">
        <v>0</v>
      </c>
      <c r="V655" s="49">
        <v>4.6900000000000002E-4</v>
      </c>
      <c r="W655" s="49">
        <v>2.0999999999999999E-5</v>
      </c>
      <c r="X655" s="49">
        <v>0.596827</v>
      </c>
      <c r="Y655" s="49">
        <v>0.5</v>
      </c>
      <c r="Z655" s="49">
        <v>0</v>
      </c>
      <c r="AA655" s="71">
        <v>655</v>
      </c>
      <c r="AB655" s="71"/>
      <c r="AC655" s="72"/>
      <c r="AD655" s="78" t="s">
        <v>7148</v>
      </c>
      <c r="AE655" s="78">
        <v>1113</v>
      </c>
      <c r="AF655" s="78">
        <v>253609</v>
      </c>
      <c r="AG655" s="78">
        <v>9324</v>
      </c>
      <c r="AH655" s="78">
        <v>8725</v>
      </c>
      <c r="AI655" s="78">
        <v>-18000</v>
      </c>
      <c r="AJ655" s="78" t="s">
        <v>7864</v>
      </c>
      <c r="AK655" s="78" t="s">
        <v>8364</v>
      </c>
      <c r="AL655" s="82" t="s">
        <v>8906</v>
      </c>
      <c r="AM655" s="78" t="s">
        <v>9005</v>
      </c>
      <c r="AN655" s="80">
        <v>39617.605509259258</v>
      </c>
      <c r="AO655" s="82" t="s">
        <v>9608</v>
      </c>
      <c r="AP655" s="78" t="b">
        <v>0</v>
      </c>
      <c r="AQ655" s="78" t="b">
        <v>0</v>
      </c>
      <c r="AR655" s="78" t="b">
        <v>0</v>
      </c>
      <c r="AS655" s="78" t="s">
        <v>6304</v>
      </c>
      <c r="AT655" s="78">
        <v>1268</v>
      </c>
      <c r="AU655" s="82" t="s">
        <v>9983</v>
      </c>
      <c r="AV655" s="78" t="b">
        <v>1</v>
      </c>
      <c r="AW655" s="78" t="s">
        <v>10419</v>
      </c>
      <c r="AX655" s="82" t="s">
        <v>11072</v>
      </c>
      <c r="AY655" s="78" t="s">
        <v>65</v>
      </c>
      <c r="AZ655" s="78" t="str">
        <f>REPLACE(INDEX(GroupVertices[Group], MATCH(Vertices[[#This Row],[Vertex]],GroupVertices[Vertex],0)),1,1,"")</f>
        <v>4</v>
      </c>
      <c r="BA655" s="48"/>
      <c r="BB655" s="48"/>
      <c r="BC655" s="48"/>
      <c r="BD655" s="48"/>
      <c r="BE655" s="48"/>
      <c r="BF655" s="48"/>
      <c r="BG655" s="48"/>
      <c r="BH655" s="48"/>
      <c r="BI655" s="48"/>
      <c r="BJ655" s="48"/>
      <c r="BK655" s="48"/>
      <c r="BL655" s="49"/>
      <c r="BM655" s="48"/>
      <c r="BN655" s="49"/>
      <c r="BO655" s="48"/>
      <c r="BP655" s="49"/>
      <c r="BQ655" s="48"/>
      <c r="BR655" s="49"/>
      <c r="BS655" s="48"/>
      <c r="BT655" s="2"/>
      <c r="BU655" s="3"/>
      <c r="BV655" s="3"/>
      <c r="BW655" s="3"/>
      <c r="BX655" s="3"/>
    </row>
    <row r="656" spans="1:76" x14ac:dyDescent="0.25">
      <c r="A656" s="64" t="s">
        <v>665</v>
      </c>
      <c r="B656" s="65"/>
      <c r="C656" s="65" t="s">
        <v>64</v>
      </c>
      <c r="D656" s="66">
        <v>162.98413493747785</v>
      </c>
      <c r="E656" s="68"/>
      <c r="F656" s="100" t="s">
        <v>3801</v>
      </c>
      <c r="G656" s="65"/>
      <c r="H656" s="69" t="s">
        <v>665</v>
      </c>
      <c r="I656" s="70"/>
      <c r="J656" s="70"/>
      <c r="K656" s="69" t="s">
        <v>11861</v>
      </c>
      <c r="L656" s="73">
        <v>1.7203722938350734</v>
      </c>
      <c r="M656" s="74">
        <v>1153.1317138671875</v>
      </c>
      <c r="N656" s="74">
        <v>2220.449462890625</v>
      </c>
      <c r="O656" s="75"/>
      <c r="P656" s="76"/>
      <c r="Q656" s="76"/>
      <c r="R656" s="86"/>
      <c r="S656" s="48">
        <v>0</v>
      </c>
      <c r="T656" s="48">
        <v>5</v>
      </c>
      <c r="U656" s="49">
        <v>4.3333329999999997</v>
      </c>
      <c r="V656" s="49">
        <v>7.4700000000000005E-4</v>
      </c>
      <c r="W656" s="49">
        <v>1.9703999999999999E-2</v>
      </c>
      <c r="X656" s="49">
        <v>1.0818460000000001</v>
      </c>
      <c r="Y656" s="49">
        <v>0.7</v>
      </c>
      <c r="Z656" s="49">
        <v>0</v>
      </c>
      <c r="AA656" s="71">
        <v>656</v>
      </c>
      <c r="AB656" s="71"/>
      <c r="AC656" s="72"/>
      <c r="AD656" s="78" t="s">
        <v>7149</v>
      </c>
      <c r="AE656" s="78">
        <v>1822</v>
      </c>
      <c r="AF656" s="78">
        <v>3136</v>
      </c>
      <c r="AG656" s="78">
        <v>94361</v>
      </c>
      <c r="AH656" s="78">
        <v>1250</v>
      </c>
      <c r="AI656" s="78">
        <v>-25200</v>
      </c>
      <c r="AJ656" s="78" t="s">
        <v>7865</v>
      </c>
      <c r="AK656" s="78" t="s">
        <v>8333</v>
      </c>
      <c r="AL656" s="82" t="s">
        <v>8907</v>
      </c>
      <c r="AM656" s="78" t="s">
        <v>9004</v>
      </c>
      <c r="AN656" s="80">
        <v>42575.627430555556</v>
      </c>
      <c r="AO656" s="82" t="s">
        <v>9609</v>
      </c>
      <c r="AP656" s="78" t="b">
        <v>0</v>
      </c>
      <c r="AQ656" s="78" t="b">
        <v>0</v>
      </c>
      <c r="AR656" s="78" t="b">
        <v>1</v>
      </c>
      <c r="AS656" s="78" t="s">
        <v>6304</v>
      </c>
      <c r="AT656" s="78">
        <v>3051</v>
      </c>
      <c r="AU656" s="82" t="s">
        <v>9742</v>
      </c>
      <c r="AV656" s="78" t="b">
        <v>0</v>
      </c>
      <c r="AW656" s="78" t="s">
        <v>10419</v>
      </c>
      <c r="AX656" s="82" t="s">
        <v>11073</v>
      </c>
      <c r="AY656" s="78" t="s">
        <v>66</v>
      </c>
      <c r="AZ656" s="78" t="str">
        <f>REPLACE(INDEX(GroupVertices[Group], MATCH(Vertices[[#This Row],[Vertex]],GroupVertices[Vertex],0)),1,1,"")</f>
        <v>2</v>
      </c>
      <c r="BA656" s="48" t="s">
        <v>12918</v>
      </c>
      <c r="BB656" s="48" t="s">
        <v>12918</v>
      </c>
      <c r="BC656" s="48" t="s">
        <v>12962</v>
      </c>
      <c r="BD656" s="48" t="s">
        <v>13019</v>
      </c>
      <c r="BE656" s="48" t="s">
        <v>731</v>
      </c>
      <c r="BF656" s="48" t="s">
        <v>731</v>
      </c>
      <c r="BG656" s="120" t="s">
        <v>13536</v>
      </c>
      <c r="BH656" s="120" t="s">
        <v>13690</v>
      </c>
      <c r="BI656" s="120" t="s">
        <v>14054</v>
      </c>
      <c r="BJ656" s="120" t="s">
        <v>14054</v>
      </c>
      <c r="BK656" s="120">
        <v>2</v>
      </c>
      <c r="BL656" s="123">
        <v>2.3255813953488373</v>
      </c>
      <c r="BM656" s="120">
        <v>1</v>
      </c>
      <c r="BN656" s="123">
        <v>1.1627906976744187</v>
      </c>
      <c r="BO656" s="120">
        <v>0</v>
      </c>
      <c r="BP656" s="123">
        <v>0</v>
      </c>
      <c r="BQ656" s="120">
        <v>83</v>
      </c>
      <c r="BR656" s="123">
        <v>96.511627906976742</v>
      </c>
      <c r="BS656" s="120">
        <v>86</v>
      </c>
      <c r="BT656" s="2"/>
      <c r="BU656" s="3"/>
      <c r="BV656" s="3"/>
      <c r="BW656" s="3"/>
      <c r="BX656" s="3"/>
    </row>
    <row r="657" spans="1:76" x14ac:dyDescent="0.25">
      <c r="A657" s="64" t="s">
        <v>676</v>
      </c>
      <c r="B657" s="65"/>
      <c r="C657" s="65" t="s">
        <v>64</v>
      </c>
      <c r="D657" s="66">
        <v>162.76132377497487</v>
      </c>
      <c r="E657" s="68"/>
      <c r="F657" s="100" t="s">
        <v>3812</v>
      </c>
      <c r="G657" s="65"/>
      <c r="H657" s="69" t="s">
        <v>676</v>
      </c>
      <c r="I657" s="70"/>
      <c r="J657" s="70"/>
      <c r="K657" s="69" t="s">
        <v>11862</v>
      </c>
      <c r="L657" s="73">
        <v>23.067538219135884</v>
      </c>
      <c r="M657" s="74">
        <v>1159.06396484375</v>
      </c>
      <c r="N657" s="74">
        <v>2414.03857421875</v>
      </c>
      <c r="O657" s="75"/>
      <c r="P657" s="76"/>
      <c r="Q657" s="76"/>
      <c r="R657" s="86"/>
      <c r="S657" s="48">
        <v>3</v>
      </c>
      <c r="T657" s="48">
        <v>5</v>
      </c>
      <c r="U657" s="49">
        <v>132.745238</v>
      </c>
      <c r="V657" s="49">
        <v>7.4600000000000003E-4</v>
      </c>
      <c r="W657" s="49">
        <v>1.7308E-2</v>
      </c>
      <c r="X657" s="49">
        <v>1.5113540000000001</v>
      </c>
      <c r="Y657" s="49">
        <v>0.23809523809523808</v>
      </c>
      <c r="Z657" s="49">
        <v>0.14285714285714285</v>
      </c>
      <c r="AA657" s="71">
        <v>657</v>
      </c>
      <c r="AB657" s="71"/>
      <c r="AC657" s="72"/>
      <c r="AD657" s="78" t="s">
        <v>7150</v>
      </c>
      <c r="AE657" s="78">
        <v>3334</v>
      </c>
      <c r="AF657" s="78">
        <v>2426</v>
      </c>
      <c r="AG657" s="78">
        <v>4072</v>
      </c>
      <c r="AH657" s="78">
        <v>2360</v>
      </c>
      <c r="AI657" s="78">
        <v>-18000</v>
      </c>
      <c r="AJ657" s="78" t="s">
        <v>7866</v>
      </c>
      <c r="AK657" s="78" t="s">
        <v>8365</v>
      </c>
      <c r="AL657" s="82" t="s">
        <v>8574</v>
      </c>
      <c r="AM657" s="78" t="s">
        <v>9007</v>
      </c>
      <c r="AN657" s="80">
        <v>40910.894525462965</v>
      </c>
      <c r="AO657" s="82" t="s">
        <v>9610</v>
      </c>
      <c r="AP657" s="78" t="b">
        <v>0</v>
      </c>
      <c r="AQ657" s="78" t="b">
        <v>0</v>
      </c>
      <c r="AR657" s="78" t="b">
        <v>1</v>
      </c>
      <c r="AS657" s="78" t="s">
        <v>6304</v>
      </c>
      <c r="AT657" s="78">
        <v>39</v>
      </c>
      <c r="AU657" s="82" t="s">
        <v>9984</v>
      </c>
      <c r="AV657" s="78" t="b">
        <v>0</v>
      </c>
      <c r="AW657" s="78" t="s">
        <v>10419</v>
      </c>
      <c r="AX657" s="82" t="s">
        <v>11074</v>
      </c>
      <c r="AY657" s="78" t="s">
        <v>66</v>
      </c>
      <c r="AZ657" s="78" t="str">
        <f>REPLACE(INDEX(GroupVertices[Group], MATCH(Vertices[[#This Row],[Vertex]],GroupVertices[Vertex],0)),1,1,"")</f>
        <v>2</v>
      </c>
      <c r="BA657" s="48" t="s">
        <v>12919</v>
      </c>
      <c r="BB657" s="48" t="s">
        <v>12919</v>
      </c>
      <c r="BC657" s="48" t="s">
        <v>12989</v>
      </c>
      <c r="BD657" s="48" t="s">
        <v>12989</v>
      </c>
      <c r="BE657" s="48" t="s">
        <v>13086</v>
      </c>
      <c r="BF657" s="48" t="s">
        <v>13169</v>
      </c>
      <c r="BG657" s="120" t="s">
        <v>13537</v>
      </c>
      <c r="BH657" s="120" t="s">
        <v>13691</v>
      </c>
      <c r="BI657" s="120" t="s">
        <v>14055</v>
      </c>
      <c r="BJ657" s="120" t="s">
        <v>14179</v>
      </c>
      <c r="BK657" s="120">
        <v>5</v>
      </c>
      <c r="BL657" s="123">
        <v>2.5380710659898478</v>
      </c>
      <c r="BM657" s="120">
        <v>1</v>
      </c>
      <c r="BN657" s="123">
        <v>0.50761421319796951</v>
      </c>
      <c r="BO657" s="120">
        <v>0</v>
      </c>
      <c r="BP657" s="123">
        <v>0</v>
      </c>
      <c r="BQ657" s="120">
        <v>191</v>
      </c>
      <c r="BR657" s="123">
        <v>96.954314720812178</v>
      </c>
      <c r="BS657" s="120">
        <v>197</v>
      </c>
      <c r="BT657" s="2"/>
      <c r="BU657" s="3"/>
      <c r="BV657" s="3"/>
      <c r="BW657" s="3"/>
      <c r="BX657" s="3"/>
    </row>
    <row r="658" spans="1:76" x14ac:dyDescent="0.25">
      <c r="A658" s="64" t="s">
        <v>954</v>
      </c>
      <c r="B658" s="65"/>
      <c r="C658" s="65" t="s">
        <v>64</v>
      </c>
      <c r="D658" s="66">
        <v>163.01834115820012</v>
      </c>
      <c r="E658" s="68"/>
      <c r="F658" s="100" t="s">
        <v>10346</v>
      </c>
      <c r="G658" s="65"/>
      <c r="H658" s="69" t="s">
        <v>954</v>
      </c>
      <c r="I658" s="70"/>
      <c r="J658" s="70"/>
      <c r="K658" s="69" t="s">
        <v>11863</v>
      </c>
      <c r="L658" s="73">
        <v>1</v>
      </c>
      <c r="M658" s="74">
        <v>3653.479736328125</v>
      </c>
      <c r="N658" s="74">
        <v>7258.19140625</v>
      </c>
      <c r="O658" s="75"/>
      <c r="P658" s="76"/>
      <c r="Q658" s="76"/>
      <c r="R658" s="86"/>
      <c r="S658" s="48">
        <v>1</v>
      </c>
      <c r="T658" s="48">
        <v>0</v>
      </c>
      <c r="U658" s="49">
        <v>0</v>
      </c>
      <c r="V658" s="49">
        <v>6.4099999999999997E-4</v>
      </c>
      <c r="W658" s="49">
        <v>5.0100000000000003E-4</v>
      </c>
      <c r="X658" s="49">
        <v>0.37027100000000002</v>
      </c>
      <c r="Y658" s="49">
        <v>0</v>
      </c>
      <c r="Z658" s="49">
        <v>0</v>
      </c>
      <c r="AA658" s="71">
        <v>658</v>
      </c>
      <c r="AB658" s="71"/>
      <c r="AC658" s="72"/>
      <c r="AD658" s="78" t="s">
        <v>7151</v>
      </c>
      <c r="AE658" s="78">
        <v>3181</v>
      </c>
      <c r="AF658" s="78">
        <v>3245</v>
      </c>
      <c r="AG658" s="78">
        <v>5985</v>
      </c>
      <c r="AH658" s="78">
        <v>6076</v>
      </c>
      <c r="AI658" s="78">
        <v>0</v>
      </c>
      <c r="AJ658" s="78" t="s">
        <v>7867</v>
      </c>
      <c r="AK658" s="78" t="s">
        <v>8061</v>
      </c>
      <c r="AL658" s="82" t="s">
        <v>8908</v>
      </c>
      <c r="AM658" s="78" t="s">
        <v>7997</v>
      </c>
      <c r="AN658" s="80">
        <v>41487.67391203704</v>
      </c>
      <c r="AO658" s="82" t="s">
        <v>9611</v>
      </c>
      <c r="AP658" s="78" t="b">
        <v>0</v>
      </c>
      <c r="AQ658" s="78" t="b">
        <v>0</v>
      </c>
      <c r="AR658" s="78" t="b">
        <v>1</v>
      </c>
      <c r="AS658" s="78" t="s">
        <v>9732</v>
      </c>
      <c r="AT658" s="78">
        <v>696</v>
      </c>
      <c r="AU658" s="82" t="s">
        <v>9985</v>
      </c>
      <c r="AV658" s="78" t="b">
        <v>0</v>
      </c>
      <c r="AW658" s="78" t="s">
        <v>10419</v>
      </c>
      <c r="AX658" s="82" t="s">
        <v>11075</v>
      </c>
      <c r="AY658" s="78" t="s">
        <v>65</v>
      </c>
      <c r="AZ658" s="78" t="str">
        <f>REPLACE(INDEX(GroupVertices[Group], MATCH(Vertices[[#This Row],[Vertex]],GroupVertices[Vertex],0)),1,1,"")</f>
        <v>3</v>
      </c>
      <c r="BA658" s="48"/>
      <c r="BB658" s="48"/>
      <c r="BC658" s="48"/>
      <c r="BD658" s="48"/>
      <c r="BE658" s="48"/>
      <c r="BF658" s="48"/>
      <c r="BG658" s="48"/>
      <c r="BH658" s="48"/>
      <c r="BI658" s="48"/>
      <c r="BJ658" s="48"/>
      <c r="BK658" s="48"/>
      <c r="BL658" s="49"/>
      <c r="BM658" s="48"/>
      <c r="BN658" s="49"/>
      <c r="BO658" s="48"/>
      <c r="BP658" s="49"/>
      <c r="BQ658" s="48"/>
      <c r="BR658" s="49"/>
      <c r="BS658" s="48"/>
      <c r="BT658" s="2"/>
      <c r="BU658" s="3"/>
      <c r="BV658" s="3"/>
      <c r="BW658" s="3"/>
      <c r="BX658" s="3"/>
    </row>
    <row r="659" spans="1:76" x14ac:dyDescent="0.25">
      <c r="A659" s="64" t="s">
        <v>667</v>
      </c>
      <c r="B659" s="65"/>
      <c r="C659" s="65" t="s">
        <v>64</v>
      </c>
      <c r="D659" s="66">
        <v>162.20272677602381</v>
      </c>
      <c r="E659" s="68"/>
      <c r="F659" s="100" t="s">
        <v>3802</v>
      </c>
      <c r="G659" s="65"/>
      <c r="H659" s="69" t="s">
        <v>667</v>
      </c>
      <c r="I659" s="70"/>
      <c r="J659" s="70"/>
      <c r="K659" s="69" t="s">
        <v>11864</v>
      </c>
      <c r="L659" s="73">
        <v>1</v>
      </c>
      <c r="M659" s="74">
        <v>3443.993408203125</v>
      </c>
      <c r="N659" s="74">
        <v>8688.8896484375</v>
      </c>
      <c r="O659" s="75"/>
      <c r="P659" s="76"/>
      <c r="Q659" s="76"/>
      <c r="R659" s="86"/>
      <c r="S659" s="48">
        <v>1</v>
      </c>
      <c r="T659" s="48">
        <v>1</v>
      </c>
      <c r="U659" s="49">
        <v>0</v>
      </c>
      <c r="V659" s="49">
        <v>6.4099999999999997E-4</v>
      </c>
      <c r="W659" s="49">
        <v>5.0100000000000003E-4</v>
      </c>
      <c r="X659" s="49">
        <v>0.37027100000000002</v>
      </c>
      <c r="Y659" s="49">
        <v>0</v>
      </c>
      <c r="Z659" s="49">
        <v>1</v>
      </c>
      <c r="AA659" s="71">
        <v>659</v>
      </c>
      <c r="AB659" s="71"/>
      <c r="AC659" s="72"/>
      <c r="AD659" s="78" t="s">
        <v>7152</v>
      </c>
      <c r="AE659" s="78">
        <v>1059</v>
      </c>
      <c r="AF659" s="78">
        <v>646</v>
      </c>
      <c r="AG659" s="78">
        <v>3189</v>
      </c>
      <c r="AH659" s="78">
        <v>3435</v>
      </c>
      <c r="AI659" s="78"/>
      <c r="AJ659" s="78" t="s">
        <v>7868</v>
      </c>
      <c r="AK659" s="78"/>
      <c r="AL659" s="78"/>
      <c r="AM659" s="78"/>
      <c r="AN659" s="80">
        <v>39909.925370370373</v>
      </c>
      <c r="AO659" s="82" t="s">
        <v>9612</v>
      </c>
      <c r="AP659" s="78" t="b">
        <v>1</v>
      </c>
      <c r="AQ659" s="78" t="b">
        <v>0</v>
      </c>
      <c r="AR659" s="78" t="b">
        <v>1</v>
      </c>
      <c r="AS659" s="78" t="s">
        <v>6304</v>
      </c>
      <c r="AT659" s="78">
        <v>265</v>
      </c>
      <c r="AU659" s="82" t="s">
        <v>9742</v>
      </c>
      <c r="AV659" s="78" t="b">
        <v>0</v>
      </c>
      <c r="AW659" s="78" t="s">
        <v>10419</v>
      </c>
      <c r="AX659" s="82" t="s">
        <v>11076</v>
      </c>
      <c r="AY659" s="78" t="s">
        <v>66</v>
      </c>
      <c r="AZ659" s="78" t="str">
        <f>REPLACE(INDEX(GroupVertices[Group], MATCH(Vertices[[#This Row],[Vertex]],GroupVertices[Vertex],0)),1,1,"")</f>
        <v>3</v>
      </c>
      <c r="BA659" s="48"/>
      <c r="BB659" s="48"/>
      <c r="BC659" s="48"/>
      <c r="BD659" s="48"/>
      <c r="BE659" s="48" t="s">
        <v>2931</v>
      </c>
      <c r="BF659" s="48" t="s">
        <v>2931</v>
      </c>
      <c r="BG659" s="120" t="s">
        <v>13538</v>
      </c>
      <c r="BH659" s="120" t="s">
        <v>13538</v>
      </c>
      <c r="BI659" s="120" t="s">
        <v>14056</v>
      </c>
      <c r="BJ659" s="120" t="s">
        <v>14056</v>
      </c>
      <c r="BK659" s="120">
        <v>0</v>
      </c>
      <c r="BL659" s="123">
        <v>0</v>
      </c>
      <c r="BM659" s="120">
        <v>1</v>
      </c>
      <c r="BN659" s="123">
        <v>3.8461538461538463</v>
      </c>
      <c r="BO659" s="120">
        <v>0</v>
      </c>
      <c r="BP659" s="123">
        <v>0</v>
      </c>
      <c r="BQ659" s="120">
        <v>25</v>
      </c>
      <c r="BR659" s="123">
        <v>96.15384615384616</v>
      </c>
      <c r="BS659" s="120">
        <v>26</v>
      </c>
      <c r="BT659" s="2"/>
      <c r="BU659" s="3"/>
      <c r="BV659" s="3"/>
      <c r="BW659" s="3"/>
      <c r="BX659" s="3"/>
    </row>
    <row r="660" spans="1:76" x14ac:dyDescent="0.25">
      <c r="A660" s="64" t="s">
        <v>955</v>
      </c>
      <c r="B660" s="65"/>
      <c r="C660" s="65" t="s">
        <v>64</v>
      </c>
      <c r="D660" s="66">
        <v>163.26876835211189</v>
      </c>
      <c r="E660" s="68"/>
      <c r="F660" s="100" t="s">
        <v>10347</v>
      </c>
      <c r="G660" s="65"/>
      <c r="H660" s="69" t="s">
        <v>955</v>
      </c>
      <c r="I660" s="70"/>
      <c r="J660" s="70"/>
      <c r="K660" s="69" t="s">
        <v>11865</v>
      </c>
      <c r="L660" s="73">
        <v>1</v>
      </c>
      <c r="M660" s="74">
        <v>3592.90771484375</v>
      </c>
      <c r="N660" s="74">
        <v>8470.490234375</v>
      </c>
      <c r="O660" s="75"/>
      <c r="P660" s="76"/>
      <c r="Q660" s="76"/>
      <c r="R660" s="86"/>
      <c r="S660" s="48">
        <v>2</v>
      </c>
      <c r="T660" s="48">
        <v>0</v>
      </c>
      <c r="U660" s="49">
        <v>0</v>
      </c>
      <c r="V660" s="49">
        <v>6.4400000000000004E-4</v>
      </c>
      <c r="W660" s="49">
        <v>9.0200000000000002E-4</v>
      </c>
      <c r="X660" s="49">
        <v>0.59716599999999997</v>
      </c>
      <c r="Y660" s="49">
        <v>1</v>
      </c>
      <c r="Z660" s="49">
        <v>0</v>
      </c>
      <c r="AA660" s="71">
        <v>660</v>
      </c>
      <c r="AB660" s="71"/>
      <c r="AC660" s="72"/>
      <c r="AD660" s="78" t="s">
        <v>7153</v>
      </c>
      <c r="AE660" s="78">
        <v>2267</v>
      </c>
      <c r="AF660" s="78">
        <v>4043</v>
      </c>
      <c r="AG660" s="78">
        <v>115</v>
      </c>
      <c r="AH660" s="78">
        <v>131</v>
      </c>
      <c r="AI660" s="78">
        <v>-21600</v>
      </c>
      <c r="AJ660" s="78" t="s">
        <v>7869</v>
      </c>
      <c r="AK660" s="78" t="s">
        <v>8366</v>
      </c>
      <c r="AL660" s="82" t="s">
        <v>8909</v>
      </c>
      <c r="AM660" s="78" t="s">
        <v>9006</v>
      </c>
      <c r="AN660" s="80">
        <v>40662.089212962965</v>
      </c>
      <c r="AO660" s="82" t="s">
        <v>9613</v>
      </c>
      <c r="AP660" s="78" t="b">
        <v>0</v>
      </c>
      <c r="AQ660" s="78" t="b">
        <v>0</v>
      </c>
      <c r="AR660" s="78" t="b">
        <v>0</v>
      </c>
      <c r="AS660" s="78" t="s">
        <v>6304</v>
      </c>
      <c r="AT660" s="78">
        <v>79</v>
      </c>
      <c r="AU660" s="82" t="s">
        <v>9986</v>
      </c>
      <c r="AV660" s="78" t="b">
        <v>0</v>
      </c>
      <c r="AW660" s="78" t="s">
        <v>10419</v>
      </c>
      <c r="AX660" s="82" t="s">
        <v>11077</v>
      </c>
      <c r="AY660" s="78" t="s">
        <v>65</v>
      </c>
      <c r="AZ660" s="78" t="str">
        <f>REPLACE(INDEX(GroupVertices[Group], MATCH(Vertices[[#This Row],[Vertex]],GroupVertices[Vertex],0)),1,1,"")</f>
        <v>3</v>
      </c>
      <c r="BA660" s="48"/>
      <c r="BB660" s="48"/>
      <c r="BC660" s="48"/>
      <c r="BD660" s="48"/>
      <c r="BE660" s="48"/>
      <c r="BF660" s="48"/>
      <c r="BG660" s="48"/>
      <c r="BH660" s="48"/>
      <c r="BI660" s="48"/>
      <c r="BJ660" s="48"/>
      <c r="BK660" s="48"/>
      <c r="BL660" s="49"/>
      <c r="BM660" s="48"/>
      <c r="BN660" s="49"/>
      <c r="BO660" s="48"/>
      <c r="BP660" s="49"/>
      <c r="BQ660" s="48"/>
      <c r="BR660" s="49"/>
      <c r="BS660" s="48"/>
      <c r="BT660" s="2"/>
      <c r="BU660" s="3"/>
      <c r="BV660" s="3"/>
      <c r="BW660" s="3"/>
      <c r="BX660" s="3"/>
    </row>
    <row r="661" spans="1:76" x14ac:dyDescent="0.25">
      <c r="A661" s="64" t="s">
        <v>956</v>
      </c>
      <c r="B661" s="65"/>
      <c r="C661" s="65" t="s">
        <v>64</v>
      </c>
      <c r="D661" s="66">
        <v>163.17336751633599</v>
      </c>
      <c r="E661" s="68"/>
      <c r="F661" s="100" t="s">
        <v>10348</v>
      </c>
      <c r="G661" s="65"/>
      <c r="H661" s="69" t="s">
        <v>956</v>
      </c>
      <c r="I661" s="70"/>
      <c r="J661" s="70"/>
      <c r="K661" s="69" t="s">
        <v>11866</v>
      </c>
      <c r="L661" s="73">
        <v>1</v>
      </c>
      <c r="M661" s="74">
        <v>3651.89794921875</v>
      </c>
      <c r="N661" s="74">
        <v>8270.6884765625</v>
      </c>
      <c r="O661" s="75"/>
      <c r="P661" s="76"/>
      <c r="Q661" s="76"/>
      <c r="R661" s="86"/>
      <c r="S661" s="48">
        <v>2</v>
      </c>
      <c r="T661" s="48">
        <v>0</v>
      </c>
      <c r="U661" s="49">
        <v>0</v>
      </c>
      <c r="V661" s="49">
        <v>6.4400000000000004E-4</v>
      </c>
      <c r="W661" s="49">
        <v>9.0200000000000002E-4</v>
      </c>
      <c r="X661" s="49">
        <v>0.59716599999999997</v>
      </c>
      <c r="Y661" s="49">
        <v>1</v>
      </c>
      <c r="Z661" s="49">
        <v>0</v>
      </c>
      <c r="AA661" s="71">
        <v>661</v>
      </c>
      <c r="AB661" s="71"/>
      <c r="AC661" s="72"/>
      <c r="AD661" s="78" t="s">
        <v>7154</v>
      </c>
      <c r="AE661" s="78">
        <v>1024</v>
      </c>
      <c r="AF661" s="78">
        <v>3739</v>
      </c>
      <c r="AG661" s="78">
        <v>114</v>
      </c>
      <c r="AH661" s="78">
        <v>37</v>
      </c>
      <c r="AI661" s="78">
        <v>-25200</v>
      </c>
      <c r="AJ661" s="78" t="s">
        <v>7870</v>
      </c>
      <c r="AK661" s="78" t="s">
        <v>8367</v>
      </c>
      <c r="AL661" s="82" t="s">
        <v>8910</v>
      </c>
      <c r="AM661" s="78" t="s">
        <v>9010</v>
      </c>
      <c r="AN661" s="80">
        <v>41419.194687499999</v>
      </c>
      <c r="AO661" s="82" t="s">
        <v>9614</v>
      </c>
      <c r="AP661" s="78" t="b">
        <v>0</v>
      </c>
      <c r="AQ661" s="78" t="b">
        <v>0</v>
      </c>
      <c r="AR661" s="78" t="b">
        <v>0</v>
      </c>
      <c r="AS661" s="78" t="s">
        <v>6304</v>
      </c>
      <c r="AT661" s="78">
        <v>3</v>
      </c>
      <c r="AU661" s="82" t="s">
        <v>9742</v>
      </c>
      <c r="AV661" s="78" t="b">
        <v>0</v>
      </c>
      <c r="AW661" s="78" t="s">
        <v>10419</v>
      </c>
      <c r="AX661" s="82" t="s">
        <v>11078</v>
      </c>
      <c r="AY661" s="78" t="s">
        <v>65</v>
      </c>
      <c r="AZ661" s="78" t="str">
        <f>REPLACE(INDEX(GroupVertices[Group], MATCH(Vertices[[#This Row],[Vertex]],GroupVertices[Vertex],0)),1,1,"")</f>
        <v>3</v>
      </c>
      <c r="BA661" s="48"/>
      <c r="BB661" s="48"/>
      <c r="BC661" s="48"/>
      <c r="BD661" s="48"/>
      <c r="BE661" s="48"/>
      <c r="BF661" s="48"/>
      <c r="BG661" s="48"/>
      <c r="BH661" s="48"/>
      <c r="BI661" s="48"/>
      <c r="BJ661" s="48"/>
      <c r="BK661" s="48"/>
      <c r="BL661" s="49"/>
      <c r="BM661" s="48"/>
      <c r="BN661" s="49"/>
      <c r="BO661" s="48"/>
      <c r="BP661" s="49"/>
      <c r="BQ661" s="48"/>
      <c r="BR661" s="49"/>
      <c r="BS661" s="48"/>
      <c r="BT661" s="2"/>
      <c r="BU661" s="3"/>
      <c r="BV661" s="3"/>
      <c r="BW661" s="3"/>
      <c r="BX661" s="3"/>
    </row>
    <row r="662" spans="1:76" x14ac:dyDescent="0.25">
      <c r="A662" s="64" t="s">
        <v>957</v>
      </c>
      <c r="B662" s="65"/>
      <c r="C662" s="65" t="s">
        <v>64</v>
      </c>
      <c r="D662" s="66">
        <v>163.22263702691762</v>
      </c>
      <c r="E662" s="68"/>
      <c r="F662" s="100" t="s">
        <v>10349</v>
      </c>
      <c r="G662" s="65"/>
      <c r="H662" s="69" t="s">
        <v>957</v>
      </c>
      <c r="I662" s="70"/>
      <c r="J662" s="70"/>
      <c r="K662" s="69" t="s">
        <v>11867</v>
      </c>
      <c r="L662" s="73">
        <v>1</v>
      </c>
      <c r="M662" s="74">
        <v>3672.94189453125</v>
      </c>
      <c r="N662" s="74">
        <v>8503.994140625</v>
      </c>
      <c r="O662" s="75"/>
      <c r="P662" s="76"/>
      <c r="Q662" s="76"/>
      <c r="R662" s="86"/>
      <c r="S662" s="48">
        <v>2</v>
      </c>
      <c r="T662" s="48">
        <v>0</v>
      </c>
      <c r="U662" s="49">
        <v>0</v>
      </c>
      <c r="V662" s="49">
        <v>6.4400000000000004E-4</v>
      </c>
      <c r="W662" s="49">
        <v>9.0200000000000002E-4</v>
      </c>
      <c r="X662" s="49">
        <v>0.59716599999999997</v>
      </c>
      <c r="Y662" s="49">
        <v>1</v>
      </c>
      <c r="Z662" s="49">
        <v>0</v>
      </c>
      <c r="AA662" s="71">
        <v>662</v>
      </c>
      <c r="AB662" s="71"/>
      <c r="AC662" s="72"/>
      <c r="AD662" s="78" t="s">
        <v>7155</v>
      </c>
      <c r="AE662" s="78">
        <v>141</v>
      </c>
      <c r="AF662" s="78">
        <v>3896</v>
      </c>
      <c r="AG662" s="78">
        <v>1621</v>
      </c>
      <c r="AH662" s="78">
        <v>801</v>
      </c>
      <c r="AI662" s="78"/>
      <c r="AJ662" s="78" t="s">
        <v>7871</v>
      </c>
      <c r="AK662" s="78" t="s">
        <v>8078</v>
      </c>
      <c r="AL662" s="82" t="s">
        <v>8911</v>
      </c>
      <c r="AM662" s="78"/>
      <c r="AN662" s="80">
        <v>42635.714965277781</v>
      </c>
      <c r="AO662" s="82" t="s">
        <v>9615</v>
      </c>
      <c r="AP662" s="78" t="b">
        <v>1</v>
      </c>
      <c r="AQ662" s="78" t="b">
        <v>0</v>
      </c>
      <c r="AR662" s="78" t="b">
        <v>0</v>
      </c>
      <c r="AS662" s="78" t="s">
        <v>6304</v>
      </c>
      <c r="AT662" s="78">
        <v>91</v>
      </c>
      <c r="AU662" s="78"/>
      <c r="AV662" s="78" t="b">
        <v>0</v>
      </c>
      <c r="AW662" s="78" t="s">
        <v>10419</v>
      </c>
      <c r="AX662" s="82" t="s">
        <v>11079</v>
      </c>
      <c r="AY662" s="78" t="s">
        <v>65</v>
      </c>
      <c r="AZ662" s="78" t="str">
        <f>REPLACE(INDEX(GroupVertices[Group], MATCH(Vertices[[#This Row],[Vertex]],GroupVertices[Vertex],0)),1,1,"")</f>
        <v>3</v>
      </c>
      <c r="BA662" s="48"/>
      <c r="BB662" s="48"/>
      <c r="BC662" s="48"/>
      <c r="BD662" s="48"/>
      <c r="BE662" s="48"/>
      <c r="BF662" s="48"/>
      <c r="BG662" s="48"/>
      <c r="BH662" s="48"/>
      <c r="BI662" s="48"/>
      <c r="BJ662" s="48"/>
      <c r="BK662" s="48"/>
      <c r="BL662" s="49"/>
      <c r="BM662" s="48"/>
      <c r="BN662" s="49"/>
      <c r="BO662" s="48"/>
      <c r="BP662" s="49"/>
      <c r="BQ662" s="48"/>
      <c r="BR662" s="49"/>
      <c r="BS662" s="48"/>
      <c r="BT662" s="2"/>
      <c r="BU662" s="3"/>
      <c r="BV662" s="3"/>
      <c r="BW662" s="3"/>
      <c r="BX662" s="3"/>
    </row>
    <row r="663" spans="1:76" x14ac:dyDescent="0.25">
      <c r="A663" s="64" t="s">
        <v>958</v>
      </c>
      <c r="B663" s="65"/>
      <c r="C663" s="65" t="s">
        <v>64</v>
      </c>
      <c r="D663" s="66">
        <v>162.72303791324902</v>
      </c>
      <c r="E663" s="68"/>
      <c r="F663" s="100" t="s">
        <v>10350</v>
      </c>
      <c r="G663" s="65"/>
      <c r="H663" s="69" t="s">
        <v>958</v>
      </c>
      <c r="I663" s="70"/>
      <c r="J663" s="70"/>
      <c r="K663" s="69" t="s">
        <v>11868</v>
      </c>
      <c r="L663" s="73">
        <v>1</v>
      </c>
      <c r="M663" s="74">
        <v>3814.908447265625</v>
      </c>
      <c r="N663" s="74">
        <v>7919.53466796875</v>
      </c>
      <c r="O663" s="75"/>
      <c r="P663" s="76"/>
      <c r="Q663" s="76"/>
      <c r="R663" s="86"/>
      <c r="S663" s="48">
        <v>2</v>
      </c>
      <c r="T663" s="48">
        <v>0</v>
      </c>
      <c r="U663" s="49">
        <v>0</v>
      </c>
      <c r="V663" s="49">
        <v>6.4700000000000001E-4</v>
      </c>
      <c r="W663" s="49">
        <v>6.0300000000000002E-4</v>
      </c>
      <c r="X663" s="49">
        <v>0.63927500000000004</v>
      </c>
      <c r="Y663" s="49">
        <v>1</v>
      </c>
      <c r="Z663" s="49">
        <v>0</v>
      </c>
      <c r="AA663" s="71">
        <v>663</v>
      </c>
      <c r="AB663" s="71"/>
      <c r="AC663" s="72"/>
      <c r="AD663" s="78" t="s">
        <v>7156</v>
      </c>
      <c r="AE663" s="78">
        <v>1518</v>
      </c>
      <c r="AF663" s="78">
        <v>2304</v>
      </c>
      <c r="AG663" s="78">
        <v>1951</v>
      </c>
      <c r="AH663" s="78">
        <v>906</v>
      </c>
      <c r="AI663" s="78">
        <v>-28800</v>
      </c>
      <c r="AJ663" s="78" t="s">
        <v>7872</v>
      </c>
      <c r="AK663" s="78"/>
      <c r="AL663" s="82" t="s">
        <v>8912</v>
      </c>
      <c r="AM663" s="78" t="s">
        <v>9004</v>
      </c>
      <c r="AN663" s="80">
        <v>40020.428460648145</v>
      </c>
      <c r="AO663" s="82" t="s">
        <v>9616</v>
      </c>
      <c r="AP663" s="78" t="b">
        <v>1</v>
      </c>
      <c r="AQ663" s="78" t="b">
        <v>0</v>
      </c>
      <c r="AR663" s="78" t="b">
        <v>1</v>
      </c>
      <c r="AS663" s="78" t="s">
        <v>6304</v>
      </c>
      <c r="AT663" s="78">
        <v>187</v>
      </c>
      <c r="AU663" s="82" t="s">
        <v>9742</v>
      </c>
      <c r="AV663" s="78" t="b">
        <v>0</v>
      </c>
      <c r="AW663" s="78" t="s">
        <v>10419</v>
      </c>
      <c r="AX663" s="82" t="s">
        <v>11080</v>
      </c>
      <c r="AY663" s="78" t="s">
        <v>65</v>
      </c>
      <c r="AZ663" s="78" t="str">
        <f>REPLACE(INDEX(GroupVertices[Group], MATCH(Vertices[[#This Row],[Vertex]],GroupVertices[Vertex],0)),1,1,"")</f>
        <v>3</v>
      </c>
      <c r="BA663" s="48"/>
      <c r="BB663" s="48"/>
      <c r="BC663" s="48"/>
      <c r="BD663" s="48"/>
      <c r="BE663" s="48"/>
      <c r="BF663" s="48"/>
      <c r="BG663" s="48"/>
      <c r="BH663" s="48"/>
      <c r="BI663" s="48"/>
      <c r="BJ663" s="48"/>
      <c r="BK663" s="48"/>
      <c r="BL663" s="49"/>
      <c r="BM663" s="48"/>
      <c r="BN663" s="49"/>
      <c r="BO663" s="48"/>
      <c r="BP663" s="49"/>
      <c r="BQ663" s="48"/>
      <c r="BR663" s="49"/>
      <c r="BS663" s="48"/>
      <c r="BT663" s="2"/>
      <c r="BU663" s="3"/>
      <c r="BV663" s="3"/>
      <c r="BW663" s="3"/>
      <c r="BX663" s="3"/>
    </row>
    <row r="664" spans="1:76" x14ac:dyDescent="0.25">
      <c r="A664" s="64" t="s">
        <v>959</v>
      </c>
      <c r="B664" s="65"/>
      <c r="C664" s="65" t="s">
        <v>64</v>
      </c>
      <c r="D664" s="66">
        <v>162.05083860327531</v>
      </c>
      <c r="E664" s="68"/>
      <c r="F664" s="100" t="s">
        <v>10351</v>
      </c>
      <c r="G664" s="65"/>
      <c r="H664" s="69" t="s">
        <v>959</v>
      </c>
      <c r="I664" s="70"/>
      <c r="J664" s="70"/>
      <c r="K664" s="69" t="s">
        <v>11869</v>
      </c>
      <c r="L664" s="73">
        <v>1</v>
      </c>
      <c r="M664" s="74">
        <v>3361.190673828125</v>
      </c>
      <c r="N664" s="74">
        <v>8451.6328125</v>
      </c>
      <c r="O664" s="75"/>
      <c r="P664" s="76"/>
      <c r="Q664" s="76"/>
      <c r="R664" s="86"/>
      <c r="S664" s="48">
        <v>2</v>
      </c>
      <c r="T664" s="48">
        <v>0</v>
      </c>
      <c r="U664" s="49">
        <v>0</v>
      </c>
      <c r="V664" s="49">
        <v>6.4400000000000004E-4</v>
      </c>
      <c r="W664" s="49">
        <v>5.8699999999999996E-4</v>
      </c>
      <c r="X664" s="49">
        <v>0.57783700000000005</v>
      </c>
      <c r="Y664" s="49">
        <v>1</v>
      </c>
      <c r="Z664" s="49">
        <v>0</v>
      </c>
      <c r="AA664" s="71">
        <v>664</v>
      </c>
      <c r="AB664" s="71"/>
      <c r="AC664" s="72"/>
      <c r="AD664" s="78" t="s">
        <v>7157</v>
      </c>
      <c r="AE664" s="78">
        <v>119</v>
      </c>
      <c r="AF664" s="78">
        <v>162</v>
      </c>
      <c r="AG664" s="78">
        <v>2873</v>
      </c>
      <c r="AH664" s="78">
        <v>85</v>
      </c>
      <c r="AI664" s="78">
        <v>28800</v>
      </c>
      <c r="AJ664" s="78" t="s">
        <v>7873</v>
      </c>
      <c r="AK664" s="78" t="s">
        <v>8368</v>
      </c>
      <c r="AL664" s="78"/>
      <c r="AM664" s="78" t="s">
        <v>8368</v>
      </c>
      <c r="AN664" s="80">
        <v>40021.78230324074</v>
      </c>
      <c r="AO664" s="82" t="s">
        <v>9617</v>
      </c>
      <c r="AP664" s="78" t="b">
        <v>0</v>
      </c>
      <c r="AQ664" s="78" t="b">
        <v>0</v>
      </c>
      <c r="AR664" s="78" t="b">
        <v>0</v>
      </c>
      <c r="AS664" s="78" t="s">
        <v>6304</v>
      </c>
      <c r="AT664" s="78">
        <v>23</v>
      </c>
      <c r="AU664" s="82" t="s">
        <v>9747</v>
      </c>
      <c r="AV664" s="78" t="b">
        <v>0</v>
      </c>
      <c r="AW664" s="78" t="s">
        <v>10419</v>
      </c>
      <c r="AX664" s="82" t="s">
        <v>11081</v>
      </c>
      <c r="AY664" s="78" t="s">
        <v>65</v>
      </c>
      <c r="AZ664" s="78" t="str">
        <f>REPLACE(INDEX(GroupVertices[Group], MATCH(Vertices[[#This Row],[Vertex]],GroupVertices[Vertex],0)),1,1,"")</f>
        <v>3</v>
      </c>
      <c r="BA664" s="48"/>
      <c r="BB664" s="48"/>
      <c r="BC664" s="48"/>
      <c r="BD664" s="48"/>
      <c r="BE664" s="48"/>
      <c r="BF664" s="48"/>
      <c r="BG664" s="48"/>
      <c r="BH664" s="48"/>
      <c r="BI664" s="48"/>
      <c r="BJ664" s="48"/>
      <c r="BK664" s="48"/>
      <c r="BL664" s="49"/>
      <c r="BM664" s="48"/>
      <c r="BN664" s="49"/>
      <c r="BO664" s="48"/>
      <c r="BP664" s="49"/>
      <c r="BQ664" s="48"/>
      <c r="BR664" s="49"/>
      <c r="BS664" s="48"/>
      <c r="BT664" s="2"/>
      <c r="BU664" s="3"/>
      <c r="BV664" s="3"/>
      <c r="BW664" s="3"/>
      <c r="BX664" s="3"/>
    </row>
    <row r="665" spans="1:76" x14ac:dyDescent="0.25">
      <c r="A665" s="64" t="s">
        <v>960</v>
      </c>
      <c r="B665" s="65"/>
      <c r="C665" s="65" t="s">
        <v>64</v>
      </c>
      <c r="D665" s="66">
        <v>165.2364105899901</v>
      </c>
      <c r="E665" s="68"/>
      <c r="F665" s="100" t="s">
        <v>10352</v>
      </c>
      <c r="G665" s="65"/>
      <c r="H665" s="69" t="s">
        <v>960</v>
      </c>
      <c r="I665" s="70"/>
      <c r="J665" s="70"/>
      <c r="K665" s="69" t="s">
        <v>11870</v>
      </c>
      <c r="L665" s="73">
        <v>1</v>
      </c>
      <c r="M665" s="74">
        <v>3793.39599609375</v>
      </c>
      <c r="N665" s="74">
        <v>7626.9091796875</v>
      </c>
      <c r="O665" s="75"/>
      <c r="P665" s="76"/>
      <c r="Q665" s="76"/>
      <c r="R665" s="86"/>
      <c r="S665" s="48">
        <v>1</v>
      </c>
      <c r="T665" s="48">
        <v>0</v>
      </c>
      <c r="U665" s="49">
        <v>0</v>
      </c>
      <c r="V665" s="49">
        <v>6.4099999999999997E-4</v>
      </c>
      <c r="W665" s="49">
        <v>5.0100000000000003E-4</v>
      </c>
      <c r="X665" s="49">
        <v>0.37027100000000002</v>
      </c>
      <c r="Y665" s="49">
        <v>0</v>
      </c>
      <c r="Z665" s="49">
        <v>0</v>
      </c>
      <c r="AA665" s="71">
        <v>665</v>
      </c>
      <c r="AB665" s="71"/>
      <c r="AC665" s="72"/>
      <c r="AD665" s="78" t="s">
        <v>7158</v>
      </c>
      <c r="AE665" s="78">
        <v>6651</v>
      </c>
      <c r="AF665" s="78">
        <v>10313</v>
      </c>
      <c r="AG665" s="78">
        <v>20398</v>
      </c>
      <c r="AH665" s="78">
        <v>1853</v>
      </c>
      <c r="AI665" s="78">
        <v>-18000</v>
      </c>
      <c r="AJ665" s="78" t="s">
        <v>7874</v>
      </c>
      <c r="AK665" s="78" t="s">
        <v>8369</v>
      </c>
      <c r="AL665" s="82" t="s">
        <v>8913</v>
      </c>
      <c r="AM665" s="78" t="s">
        <v>9007</v>
      </c>
      <c r="AN665" s="80">
        <v>39934.840532407405</v>
      </c>
      <c r="AO665" s="82" t="s">
        <v>9618</v>
      </c>
      <c r="AP665" s="78" t="b">
        <v>0</v>
      </c>
      <c r="AQ665" s="78" t="b">
        <v>0</v>
      </c>
      <c r="AR665" s="78" t="b">
        <v>1</v>
      </c>
      <c r="AS665" s="78" t="s">
        <v>6304</v>
      </c>
      <c r="AT665" s="78">
        <v>636</v>
      </c>
      <c r="AU665" s="82" t="s">
        <v>9987</v>
      </c>
      <c r="AV665" s="78" t="b">
        <v>0</v>
      </c>
      <c r="AW665" s="78" t="s">
        <v>10419</v>
      </c>
      <c r="AX665" s="82" t="s">
        <v>11082</v>
      </c>
      <c r="AY665" s="78" t="s">
        <v>65</v>
      </c>
      <c r="AZ665" s="78" t="str">
        <f>REPLACE(INDEX(GroupVertices[Group], MATCH(Vertices[[#This Row],[Vertex]],GroupVertices[Vertex],0)),1,1,"")</f>
        <v>3</v>
      </c>
      <c r="BA665" s="48"/>
      <c r="BB665" s="48"/>
      <c r="BC665" s="48"/>
      <c r="BD665" s="48"/>
      <c r="BE665" s="48"/>
      <c r="BF665" s="48"/>
      <c r="BG665" s="48"/>
      <c r="BH665" s="48"/>
      <c r="BI665" s="48"/>
      <c r="BJ665" s="48"/>
      <c r="BK665" s="48"/>
      <c r="BL665" s="49"/>
      <c r="BM665" s="48"/>
      <c r="BN665" s="49"/>
      <c r="BO665" s="48"/>
      <c r="BP665" s="49"/>
      <c r="BQ665" s="48"/>
      <c r="BR665" s="49"/>
      <c r="BS665" s="48"/>
      <c r="BT665" s="2"/>
      <c r="BU665" s="3"/>
      <c r="BV665" s="3"/>
      <c r="BW665" s="3"/>
      <c r="BX665" s="3"/>
    </row>
    <row r="666" spans="1:76" x14ac:dyDescent="0.25">
      <c r="A666" s="64" t="s">
        <v>961</v>
      </c>
      <c r="B666" s="65"/>
      <c r="C666" s="65" t="s">
        <v>64</v>
      </c>
      <c r="D666" s="66">
        <v>165.43694063624275</v>
      </c>
      <c r="E666" s="68"/>
      <c r="F666" s="100" t="s">
        <v>10353</v>
      </c>
      <c r="G666" s="65"/>
      <c r="H666" s="69" t="s">
        <v>961</v>
      </c>
      <c r="I666" s="70"/>
      <c r="J666" s="70"/>
      <c r="K666" s="69" t="s">
        <v>11871</v>
      </c>
      <c r="L666" s="73">
        <v>1</v>
      </c>
      <c r="M666" s="74">
        <v>3810.11962890625</v>
      </c>
      <c r="N666" s="74">
        <v>7407.84375</v>
      </c>
      <c r="O666" s="75"/>
      <c r="P666" s="76"/>
      <c r="Q666" s="76"/>
      <c r="R666" s="86"/>
      <c r="S666" s="48">
        <v>1</v>
      </c>
      <c r="T666" s="48">
        <v>0</v>
      </c>
      <c r="U666" s="49">
        <v>0</v>
      </c>
      <c r="V666" s="49">
        <v>6.4099999999999997E-4</v>
      </c>
      <c r="W666" s="49">
        <v>5.0100000000000003E-4</v>
      </c>
      <c r="X666" s="49">
        <v>0.37027100000000002</v>
      </c>
      <c r="Y666" s="49">
        <v>0</v>
      </c>
      <c r="Z666" s="49">
        <v>0</v>
      </c>
      <c r="AA666" s="71">
        <v>666</v>
      </c>
      <c r="AB666" s="71"/>
      <c r="AC666" s="72"/>
      <c r="AD666" s="78" t="s">
        <v>7159</v>
      </c>
      <c r="AE666" s="78">
        <v>6858</v>
      </c>
      <c r="AF666" s="78">
        <v>10952</v>
      </c>
      <c r="AG666" s="78">
        <v>14665</v>
      </c>
      <c r="AH666" s="78">
        <v>9204</v>
      </c>
      <c r="AI666" s="78">
        <v>-28800</v>
      </c>
      <c r="AJ666" s="78" t="s">
        <v>7875</v>
      </c>
      <c r="AK666" s="78" t="s">
        <v>8008</v>
      </c>
      <c r="AL666" s="82" t="s">
        <v>8914</v>
      </c>
      <c r="AM666" s="78" t="s">
        <v>9004</v>
      </c>
      <c r="AN666" s="80">
        <v>40747.608101851853</v>
      </c>
      <c r="AO666" s="82" t="s">
        <v>9619</v>
      </c>
      <c r="AP666" s="78" t="b">
        <v>0</v>
      </c>
      <c r="AQ666" s="78" t="b">
        <v>0</v>
      </c>
      <c r="AR666" s="78" t="b">
        <v>1</v>
      </c>
      <c r="AS666" s="78" t="s">
        <v>6304</v>
      </c>
      <c r="AT666" s="78">
        <v>545</v>
      </c>
      <c r="AU666" s="82" t="s">
        <v>9988</v>
      </c>
      <c r="AV666" s="78" t="b">
        <v>0</v>
      </c>
      <c r="AW666" s="78" t="s">
        <v>10419</v>
      </c>
      <c r="AX666" s="82" t="s">
        <v>11083</v>
      </c>
      <c r="AY666" s="78" t="s">
        <v>65</v>
      </c>
      <c r="AZ666" s="78" t="str">
        <f>REPLACE(INDEX(GroupVertices[Group], MATCH(Vertices[[#This Row],[Vertex]],GroupVertices[Vertex],0)),1,1,"")</f>
        <v>3</v>
      </c>
      <c r="BA666" s="48"/>
      <c r="BB666" s="48"/>
      <c r="BC666" s="48"/>
      <c r="BD666" s="48"/>
      <c r="BE666" s="48"/>
      <c r="BF666" s="48"/>
      <c r="BG666" s="48"/>
      <c r="BH666" s="48"/>
      <c r="BI666" s="48"/>
      <c r="BJ666" s="48"/>
      <c r="BK666" s="48"/>
      <c r="BL666" s="49"/>
      <c r="BM666" s="48"/>
      <c r="BN666" s="49"/>
      <c r="BO666" s="48"/>
      <c r="BP666" s="49"/>
      <c r="BQ666" s="48"/>
      <c r="BR666" s="49"/>
      <c r="BS666" s="48"/>
      <c r="BT666" s="2"/>
      <c r="BU666" s="3"/>
      <c r="BV666" s="3"/>
      <c r="BW666" s="3"/>
      <c r="BX666" s="3"/>
    </row>
    <row r="667" spans="1:76" x14ac:dyDescent="0.25">
      <c r="A667" s="64" t="s">
        <v>962</v>
      </c>
      <c r="B667" s="65"/>
      <c r="C667" s="65" t="s">
        <v>64</v>
      </c>
      <c r="D667" s="66">
        <v>162.61571197300111</v>
      </c>
      <c r="E667" s="68"/>
      <c r="F667" s="100" t="s">
        <v>10354</v>
      </c>
      <c r="G667" s="65"/>
      <c r="H667" s="69" t="s">
        <v>962</v>
      </c>
      <c r="I667" s="70"/>
      <c r="J667" s="70"/>
      <c r="K667" s="69" t="s">
        <v>11872</v>
      </c>
      <c r="L667" s="73">
        <v>1</v>
      </c>
      <c r="M667" s="74">
        <v>3739.86669921875</v>
      </c>
      <c r="N667" s="74">
        <v>7277.078125</v>
      </c>
      <c r="O667" s="75"/>
      <c r="P667" s="76"/>
      <c r="Q667" s="76"/>
      <c r="R667" s="86"/>
      <c r="S667" s="48">
        <v>1</v>
      </c>
      <c r="T667" s="48">
        <v>0</v>
      </c>
      <c r="U667" s="49">
        <v>0</v>
      </c>
      <c r="V667" s="49">
        <v>6.4099999999999997E-4</v>
      </c>
      <c r="W667" s="49">
        <v>5.0100000000000003E-4</v>
      </c>
      <c r="X667" s="49">
        <v>0.37027100000000002</v>
      </c>
      <c r="Y667" s="49">
        <v>0</v>
      </c>
      <c r="Z667" s="49">
        <v>0</v>
      </c>
      <c r="AA667" s="71">
        <v>667</v>
      </c>
      <c r="AB667" s="71"/>
      <c r="AC667" s="72"/>
      <c r="AD667" s="78" t="s">
        <v>7160</v>
      </c>
      <c r="AE667" s="78">
        <v>920</v>
      </c>
      <c r="AF667" s="78">
        <v>1962</v>
      </c>
      <c r="AG667" s="78">
        <v>11898</v>
      </c>
      <c r="AH667" s="78">
        <v>3553</v>
      </c>
      <c r="AI667" s="78">
        <v>-28800</v>
      </c>
      <c r="AJ667" s="78" t="s">
        <v>7876</v>
      </c>
      <c r="AK667" s="78" t="s">
        <v>8370</v>
      </c>
      <c r="AL667" s="82" t="s">
        <v>8915</v>
      </c>
      <c r="AM667" s="78" t="s">
        <v>9004</v>
      </c>
      <c r="AN667" s="80">
        <v>39169.208969907406</v>
      </c>
      <c r="AO667" s="82" t="s">
        <v>9620</v>
      </c>
      <c r="AP667" s="78" t="b">
        <v>0</v>
      </c>
      <c r="AQ667" s="78" t="b">
        <v>0</v>
      </c>
      <c r="AR667" s="78" t="b">
        <v>1</v>
      </c>
      <c r="AS667" s="78" t="s">
        <v>6304</v>
      </c>
      <c r="AT667" s="78">
        <v>237</v>
      </c>
      <c r="AU667" s="82" t="s">
        <v>9989</v>
      </c>
      <c r="AV667" s="78" t="b">
        <v>0</v>
      </c>
      <c r="AW667" s="78" t="s">
        <v>10419</v>
      </c>
      <c r="AX667" s="82" t="s">
        <v>11084</v>
      </c>
      <c r="AY667" s="78" t="s">
        <v>65</v>
      </c>
      <c r="AZ667" s="78" t="str">
        <f>REPLACE(INDEX(GroupVertices[Group], MATCH(Vertices[[#This Row],[Vertex]],GroupVertices[Vertex],0)),1,1,"")</f>
        <v>3</v>
      </c>
      <c r="BA667" s="48"/>
      <c r="BB667" s="48"/>
      <c r="BC667" s="48"/>
      <c r="BD667" s="48"/>
      <c r="BE667" s="48"/>
      <c r="BF667" s="48"/>
      <c r="BG667" s="48"/>
      <c r="BH667" s="48"/>
      <c r="BI667" s="48"/>
      <c r="BJ667" s="48"/>
      <c r="BK667" s="48"/>
      <c r="BL667" s="49"/>
      <c r="BM667" s="48"/>
      <c r="BN667" s="49"/>
      <c r="BO667" s="48"/>
      <c r="BP667" s="49"/>
      <c r="BQ667" s="48"/>
      <c r="BR667" s="49"/>
      <c r="BS667" s="48"/>
      <c r="BT667" s="2"/>
      <c r="BU667" s="3"/>
      <c r="BV667" s="3"/>
      <c r="BW667" s="3"/>
      <c r="BX667" s="3"/>
    </row>
    <row r="668" spans="1:76" x14ac:dyDescent="0.25">
      <c r="A668" s="64" t="s">
        <v>963</v>
      </c>
      <c r="B668" s="65"/>
      <c r="C668" s="65" t="s">
        <v>64</v>
      </c>
      <c r="D668" s="66">
        <v>162.99606004194982</v>
      </c>
      <c r="E668" s="68"/>
      <c r="F668" s="100" t="s">
        <v>10355</v>
      </c>
      <c r="G668" s="65"/>
      <c r="H668" s="69" t="s">
        <v>963</v>
      </c>
      <c r="I668" s="70"/>
      <c r="J668" s="70"/>
      <c r="K668" s="69" t="s">
        <v>11873</v>
      </c>
      <c r="L668" s="73">
        <v>1</v>
      </c>
      <c r="M668" s="74">
        <v>3700.9560546875</v>
      </c>
      <c r="N668" s="74">
        <v>7800.10546875</v>
      </c>
      <c r="O668" s="75"/>
      <c r="P668" s="76"/>
      <c r="Q668" s="76"/>
      <c r="R668" s="86"/>
      <c r="S668" s="48">
        <v>1</v>
      </c>
      <c r="T668" s="48">
        <v>0</v>
      </c>
      <c r="U668" s="49">
        <v>0</v>
      </c>
      <c r="V668" s="49">
        <v>6.4099999999999997E-4</v>
      </c>
      <c r="W668" s="49">
        <v>5.0100000000000003E-4</v>
      </c>
      <c r="X668" s="49">
        <v>0.37027100000000002</v>
      </c>
      <c r="Y668" s="49">
        <v>0</v>
      </c>
      <c r="Z668" s="49">
        <v>0</v>
      </c>
      <c r="AA668" s="71">
        <v>668</v>
      </c>
      <c r="AB668" s="71"/>
      <c r="AC668" s="72"/>
      <c r="AD668" s="78" t="s">
        <v>7161</v>
      </c>
      <c r="AE668" s="78">
        <v>2331</v>
      </c>
      <c r="AF668" s="78">
        <v>3174</v>
      </c>
      <c r="AG668" s="78">
        <v>9871</v>
      </c>
      <c r="AH668" s="78">
        <v>11830</v>
      </c>
      <c r="AI668" s="78">
        <v>-25200</v>
      </c>
      <c r="AJ668" s="78" t="s">
        <v>7877</v>
      </c>
      <c r="AK668" s="78"/>
      <c r="AL668" s="82" t="s">
        <v>8916</v>
      </c>
      <c r="AM668" s="78" t="s">
        <v>9004</v>
      </c>
      <c r="AN668" s="80">
        <v>42425.72047453704</v>
      </c>
      <c r="AO668" s="82" t="s">
        <v>9621</v>
      </c>
      <c r="AP668" s="78" t="b">
        <v>1</v>
      </c>
      <c r="AQ668" s="78" t="b">
        <v>0</v>
      </c>
      <c r="AR668" s="78" t="b">
        <v>0</v>
      </c>
      <c r="AS668" s="78" t="s">
        <v>6304</v>
      </c>
      <c r="AT668" s="78">
        <v>156</v>
      </c>
      <c r="AU668" s="78"/>
      <c r="AV668" s="78" t="b">
        <v>0</v>
      </c>
      <c r="AW668" s="78" t="s">
        <v>10419</v>
      </c>
      <c r="AX668" s="82" t="s">
        <v>11085</v>
      </c>
      <c r="AY668" s="78" t="s">
        <v>65</v>
      </c>
      <c r="AZ668" s="78" t="str">
        <f>REPLACE(INDEX(GroupVertices[Group], MATCH(Vertices[[#This Row],[Vertex]],GroupVertices[Vertex],0)),1,1,"")</f>
        <v>3</v>
      </c>
      <c r="BA668" s="48"/>
      <c r="BB668" s="48"/>
      <c r="BC668" s="48"/>
      <c r="BD668" s="48"/>
      <c r="BE668" s="48"/>
      <c r="BF668" s="48"/>
      <c r="BG668" s="48"/>
      <c r="BH668" s="48"/>
      <c r="BI668" s="48"/>
      <c r="BJ668" s="48"/>
      <c r="BK668" s="48"/>
      <c r="BL668" s="49"/>
      <c r="BM668" s="48"/>
      <c r="BN668" s="49"/>
      <c r="BO668" s="48"/>
      <c r="BP668" s="49"/>
      <c r="BQ668" s="48"/>
      <c r="BR668" s="49"/>
      <c r="BS668" s="48"/>
      <c r="BT668" s="2"/>
      <c r="BU668" s="3"/>
      <c r="BV668" s="3"/>
      <c r="BW668" s="3"/>
      <c r="BX668" s="3"/>
    </row>
    <row r="669" spans="1:76" x14ac:dyDescent="0.25">
      <c r="A669" s="64" t="s">
        <v>668</v>
      </c>
      <c r="B669" s="65"/>
      <c r="C669" s="65" t="s">
        <v>64</v>
      </c>
      <c r="D669" s="66">
        <v>162.20209913894635</v>
      </c>
      <c r="E669" s="68"/>
      <c r="F669" s="100" t="s">
        <v>3804</v>
      </c>
      <c r="G669" s="65"/>
      <c r="H669" s="69" t="s">
        <v>668</v>
      </c>
      <c r="I669" s="70"/>
      <c r="J669" s="70"/>
      <c r="K669" s="69" t="s">
        <v>11874</v>
      </c>
      <c r="L669" s="73">
        <v>246.20624374396226</v>
      </c>
      <c r="M669" s="74">
        <v>1391.1512451171875</v>
      </c>
      <c r="N669" s="74">
        <v>1852.9375</v>
      </c>
      <c r="O669" s="75"/>
      <c r="P669" s="76"/>
      <c r="Q669" s="76"/>
      <c r="R669" s="86"/>
      <c r="S669" s="48">
        <v>0</v>
      </c>
      <c r="T669" s="48">
        <v>8</v>
      </c>
      <c r="U669" s="49">
        <v>1475.0155119999999</v>
      </c>
      <c r="V669" s="49">
        <v>7.5100000000000004E-4</v>
      </c>
      <c r="W669" s="49">
        <v>2.0549999999999999E-2</v>
      </c>
      <c r="X669" s="49">
        <v>1.8507020000000001</v>
      </c>
      <c r="Y669" s="49">
        <v>0.25</v>
      </c>
      <c r="Z669" s="49">
        <v>0</v>
      </c>
      <c r="AA669" s="71">
        <v>669</v>
      </c>
      <c r="AB669" s="71"/>
      <c r="AC669" s="72"/>
      <c r="AD669" s="78" t="s">
        <v>7162</v>
      </c>
      <c r="AE669" s="78">
        <v>414</v>
      </c>
      <c r="AF669" s="78">
        <v>644</v>
      </c>
      <c r="AG669" s="78">
        <v>56922</v>
      </c>
      <c r="AH669" s="78">
        <v>224</v>
      </c>
      <c r="AI669" s="78">
        <v>-14400</v>
      </c>
      <c r="AJ669" s="78" t="s">
        <v>7878</v>
      </c>
      <c r="AK669" s="78"/>
      <c r="AL669" s="78"/>
      <c r="AM669" s="78" t="s">
        <v>9014</v>
      </c>
      <c r="AN669" s="80">
        <v>41231.050370370373</v>
      </c>
      <c r="AO669" s="82" t="s">
        <v>9622</v>
      </c>
      <c r="AP669" s="78" t="b">
        <v>0</v>
      </c>
      <c r="AQ669" s="78" t="b">
        <v>0</v>
      </c>
      <c r="AR669" s="78" t="b">
        <v>0</v>
      </c>
      <c r="AS669" s="78" t="s">
        <v>9733</v>
      </c>
      <c r="AT669" s="78">
        <v>2183</v>
      </c>
      <c r="AU669" s="82" t="s">
        <v>9990</v>
      </c>
      <c r="AV669" s="78" t="b">
        <v>0</v>
      </c>
      <c r="AW669" s="78" t="s">
        <v>10419</v>
      </c>
      <c r="AX669" s="82" t="s">
        <v>11086</v>
      </c>
      <c r="AY669" s="78" t="s">
        <v>66</v>
      </c>
      <c r="AZ669" s="78" t="str">
        <f>REPLACE(INDEX(GroupVertices[Group], MATCH(Vertices[[#This Row],[Vertex]],GroupVertices[Vertex],0)),1,1,"")</f>
        <v>2</v>
      </c>
      <c r="BA669" s="48" t="s">
        <v>12920</v>
      </c>
      <c r="BB669" s="48" t="s">
        <v>12920</v>
      </c>
      <c r="BC669" s="48" t="s">
        <v>12990</v>
      </c>
      <c r="BD669" s="48" t="s">
        <v>12990</v>
      </c>
      <c r="BE669" s="48" t="s">
        <v>13087</v>
      </c>
      <c r="BF669" s="48" t="s">
        <v>13087</v>
      </c>
      <c r="BG669" s="120" t="s">
        <v>13539</v>
      </c>
      <c r="BH669" s="120" t="s">
        <v>13692</v>
      </c>
      <c r="BI669" s="120" t="s">
        <v>14057</v>
      </c>
      <c r="BJ669" s="120" t="s">
        <v>14180</v>
      </c>
      <c r="BK669" s="120">
        <v>6</v>
      </c>
      <c r="BL669" s="123">
        <v>3.4482758620689653</v>
      </c>
      <c r="BM669" s="120">
        <v>2</v>
      </c>
      <c r="BN669" s="123">
        <v>1.1494252873563218</v>
      </c>
      <c r="BO669" s="120">
        <v>0</v>
      </c>
      <c r="BP669" s="123">
        <v>0</v>
      </c>
      <c r="BQ669" s="120">
        <v>166</v>
      </c>
      <c r="BR669" s="123">
        <v>95.402298850574709</v>
      </c>
      <c r="BS669" s="120">
        <v>174</v>
      </c>
      <c r="BT669" s="2"/>
      <c r="BU669" s="3"/>
      <c r="BV669" s="3"/>
      <c r="BW669" s="3"/>
      <c r="BX669" s="3"/>
    </row>
    <row r="670" spans="1:76" x14ac:dyDescent="0.25">
      <c r="A670" s="64" t="s">
        <v>964</v>
      </c>
      <c r="B670" s="65"/>
      <c r="C670" s="65" t="s">
        <v>64</v>
      </c>
      <c r="D670" s="66">
        <v>162.04173786565195</v>
      </c>
      <c r="E670" s="68"/>
      <c r="F670" s="100" t="s">
        <v>10356</v>
      </c>
      <c r="G670" s="65"/>
      <c r="H670" s="69" t="s">
        <v>964</v>
      </c>
      <c r="I670" s="70"/>
      <c r="J670" s="70"/>
      <c r="K670" s="69" t="s">
        <v>11875</v>
      </c>
      <c r="L670" s="73">
        <v>1</v>
      </c>
      <c r="M670" s="74">
        <v>1834.9208984375</v>
      </c>
      <c r="N670" s="74">
        <v>996.9361572265625</v>
      </c>
      <c r="O670" s="75"/>
      <c r="P670" s="76"/>
      <c r="Q670" s="76"/>
      <c r="R670" s="86"/>
      <c r="S670" s="48">
        <v>1</v>
      </c>
      <c r="T670" s="48">
        <v>0</v>
      </c>
      <c r="U670" s="49">
        <v>0</v>
      </c>
      <c r="V670" s="49">
        <v>5.9699999999999998E-4</v>
      </c>
      <c r="W670" s="49">
        <v>1.913E-3</v>
      </c>
      <c r="X670" s="49">
        <v>0.34663699999999997</v>
      </c>
      <c r="Y670" s="49">
        <v>0</v>
      </c>
      <c r="Z670" s="49">
        <v>0</v>
      </c>
      <c r="AA670" s="71">
        <v>670</v>
      </c>
      <c r="AB670" s="71"/>
      <c r="AC670" s="72"/>
      <c r="AD670" s="78" t="s">
        <v>964</v>
      </c>
      <c r="AE670" s="78">
        <v>577</v>
      </c>
      <c r="AF670" s="78">
        <v>133</v>
      </c>
      <c r="AG670" s="78">
        <v>14</v>
      </c>
      <c r="AH670" s="78">
        <v>969</v>
      </c>
      <c r="AI670" s="78">
        <v>-14400</v>
      </c>
      <c r="AJ670" s="78"/>
      <c r="AK670" s="78"/>
      <c r="AL670" s="78"/>
      <c r="AM670" s="78" t="s">
        <v>9005</v>
      </c>
      <c r="AN670" s="80">
        <v>39100.866423611114</v>
      </c>
      <c r="AO670" s="82" t="s">
        <v>9623</v>
      </c>
      <c r="AP670" s="78" t="b">
        <v>0</v>
      </c>
      <c r="AQ670" s="78" t="b">
        <v>0</v>
      </c>
      <c r="AR670" s="78" t="b">
        <v>0</v>
      </c>
      <c r="AS670" s="78" t="s">
        <v>6304</v>
      </c>
      <c r="AT670" s="78">
        <v>6</v>
      </c>
      <c r="AU670" s="82" t="s">
        <v>9991</v>
      </c>
      <c r="AV670" s="78" t="b">
        <v>0</v>
      </c>
      <c r="AW670" s="78" t="s">
        <v>10419</v>
      </c>
      <c r="AX670" s="82" t="s">
        <v>11087</v>
      </c>
      <c r="AY670" s="78" t="s">
        <v>65</v>
      </c>
      <c r="AZ670" s="78" t="str">
        <f>REPLACE(INDEX(GroupVertices[Group], MATCH(Vertices[[#This Row],[Vertex]],GroupVertices[Vertex],0)),1,1,"")</f>
        <v>2</v>
      </c>
      <c r="BA670" s="48"/>
      <c r="BB670" s="48"/>
      <c r="BC670" s="48"/>
      <c r="BD670" s="48"/>
      <c r="BE670" s="48"/>
      <c r="BF670" s="48"/>
      <c r="BG670" s="48"/>
      <c r="BH670" s="48"/>
      <c r="BI670" s="48"/>
      <c r="BJ670" s="48"/>
      <c r="BK670" s="48"/>
      <c r="BL670" s="49"/>
      <c r="BM670" s="48"/>
      <c r="BN670" s="49"/>
      <c r="BO670" s="48"/>
      <c r="BP670" s="49"/>
      <c r="BQ670" s="48"/>
      <c r="BR670" s="49"/>
      <c r="BS670" s="48"/>
      <c r="BT670" s="2"/>
      <c r="BU670" s="3"/>
      <c r="BV670" s="3"/>
      <c r="BW670" s="3"/>
      <c r="BX670" s="3"/>
    </row>
    <row r="671" spans="1:76" x14ac:dyDescent="0.25">
      <c r="A671" s="64" t="s">
        <v>965</v>
      </c>
      <c r="B671" s="65"/>
      <c r="C671" s="65" t="s">
        <v>64</v>
      </c>
      <c r="D671" s="66">
        <v>193.89369191033478</v>
      </c>
      <c r="E671" s="68"/>
      <c r="F671" s="100" t="s">
        <v>10357</v>
      </c>
      <c r="G671" s="65"/>
      <c r="H671" s="69" t="s">
        <v>965</v>
      </c>
      <c r="I671" s="70"/>
      <c r="J671" s="70"/>
      <c r="K671" s="69" t="s">
        <v>11876</v>
      </c>
      <c r="L671" s="73">
        <v>1.2881488842860749</v>
      </c>
      <c r="M671" s="74">
        <v>1677.68115234375</v>
      </c>
      <c r="N671" s="74">
        <v>883.3524169921875</v>
      </c>
      <c r="O671" s="75"/>
      <c r="P671" s="76"/>
      <c r="Q671" s="76"/>
      <c r="R671" s="86"/>
      <c r="S671" s="48">
        <v>2</v>
      </c>
      <c r="T671" s="48">
        <v>0</v>
      </c>
      <c r="U671" s="49">
        <v>1.733333</v>
      </c>
      <c r="V671" s="49">
        <v>5.9800000000000001E-4</v>
      </c>
      <c r="W671" s="49">
        <v>2.944E-3</v>
      </c>
      <c r="X671" s="49">
        <v>0.56486800000000004</v>
      </c>
      <c r="Y671" s="49">
        <v>0</v>
      </c>
      <c r="Z671" s="49">
        <v>0</v>
      </c>
      <c r="AA671" s="71">
        <v>671</v>
      </c>
      <c r="AB671" s="71"/>
      <c r="AC671" s="72"/>
      <c r="AD671" s="78" t="s">
        <v>7163</v>
      </c>
      <c r="AE671" s="78">
        <v>8362</v>
      </c>
      <c r="AF671" s="78">
        <v>101631</v>
      </c>
      <c r="AG671" s="78">
        <v>25819</v>
      </c>
      <c r="AH671" s="78">
        <v>11245</v>
      </c>
      <c r="AI671" s="78">
        <v>-28800</v>
      </c>
      <c r="AJ671" s="78" t="s">
        <v>7879</v>
      </c>
      <c r="AK671" s="78" t="s">
        <v>8031</v>
      </c>
      <c r="AL671" s="82" t="s">
        <v>8917</v>
      </c>
      <c r="AM671" s="78" t="s">
        <v>9047</v>
      </c>
      <c r="AN671" s="80">
        <v>39068.945659722223</v>
      </c>
      <c r="AO671" s="82" t="s">
        <v>9624</v>
      </c>
      <c r="AP671" s="78" t="b">
        <v>0</v>
      </c>
      <c r="AQ671" s="78" t="b">
        <v>0</v>
      </c>
      <c r="AR671" s="78" t="b">
        <v>1</v>
      </c>
      <c r="AS671" s="78" t="s">
        <v>6304</v>
      </c>
      <c r="AT671" s="78">
        <v>3471</v>
      </c>
      <c r="AU671" s="82" t="s">
        <v>9992</v>
      </c>
      <c r="AV671" s="78" t="b">
        <v>1</v>
      </c>
      <c r="AW671" s="78" t="s">
        <v>10419</v>
      </c>
      <c r="AX671" s="82" t="s">
        <v>11088</v>
      </c>
      <c r="AY671" s="78" t="s">
        <v>65</v>
      </c>
      <c r="AZ671" s="78" t="str">
        <f>REPLACE(INDEX(GroupVertices[Group], MATCH(Vertices[[#This Row],[Vertex]],GroupVertices[Vertex],0)),1,1,"")</f>
        <v>2</v>
      </c>
      <c r="BA671" s="48"/>
      <c r="BB671" s="48"/>
      <c r="BC671" s="48"/>
      <c r="BD671" s="48"/>
      <c r="BE671" s="48"/>
      <c r="BF671" s="48"/>
      <c r="BG671" s="48"/>
      <c r="BH671" s="48"/>
      <c r="BI671" s="48"/>
      <c r="BJ671" s="48"/>
      <c r="BK671" s="48"/>
      <c r="BL671" s="49"/>
      <c r="BM671" s="48"/>
      <c r="BN671" s="49"/>
      <c r="BO671" s="48"/>
      <c r="BP671" s="49"/>
      <c r="BQ671" s="48"/>
      <c r="BR671" s="49"/>
      <c r="BS671" s="48"/>
      <c r="BT671" s="2"/>
      <c r="BU671" s="3"/>
      <c r="BV671" s="3"/>
      <c r="BW671" s="3"/>
      <c r="BX671" s="3"/>
    </row>
    <row r="672" spans="1:76" x14ac:dyDescent="0.25">
      <c r="A672" s="64" t="s">
        <v>966</v>
      </c>
      <c r="B672" s="65"/>
      <c r="C672" s="65" t="s">
        <v>64</v>
      </c>
      <c r="D672" s="66">
        <v>162.34833857799757</v>
      </c>
      <c r="E672" s="68"/>
      <c r="F672" s="100" t="s">
        <v>10358</v>
      </c>
      <c r="G672" s="65"/>
      <c r="H672" s="69" t="s">
        <v>966</v>
      </c>
      <c r="I672" s="70"/>
      <c r="J672" s="70"/>
      <c r="K672" s="69" t="s">
        <v>11877</v>
      </c>
      <c r="L672" s="73">
        <v>1.4433061164891536</v>
      </c>
      <c r="M672" s="74">
        <v>1940.859375</v>
      </c>
      <c r="N672" s="74">
        <v>1278.574462890625</v>
      </c>
      <c r="O672" s="75"/>
      <c r="P672" s="76"/>
      <c r="Q672" s="76"/>
      <c r="R672" s="86"/>
      <c r="S672" s="48">
        <v>2</v>
      </c>
      <c r="T672" s="48">
        <v>0</v>
      </c>
      <c r="U672" s="49">
        <v>2.6666669999999999</v>
      </c>
      <c r="V672" s="49">
        <v>5.9999999999999995E-4</v>
      </c>
      <c r="W672" s="49">
        <v>3.5760000000000002E-3</v>
      </c>
      <c r="X672" s="49">
        <v>0.540211</v>
      </c>
      <c r="Y672" s="49">
        <v>0</v>
      </c>
      <c r="Z672" s="49">
        <v>0</v>
      </c>
      <c r="AA672" s="71">
        <v>672</v>
      </c>
      <c r="AB672" s="71"/>
      <c r="AC672" s="72"/>
      <c r="AD672" s="78" t="s">
        <v>7164</v>
      </c>
      <c r="AE672" s="78">
        <v>106</v>
      </c>
      <c r="AF672" s="78">
        <v>1110</v>
      </c>
      <c r="AG672" s="78">
        <v>4151</v>
      </c>
      <c r="AH672" s="78">
        <v>144</v>
      </c>
      <c r="AI672" s="78">
        <v>28800</v>
      </c>
      <c r="AJ672" s="78"/>
      <c r="AK672" s="78" t="s">
        <v>8371</v>
      </c>
      <c r="AL672" s="78"/>
      <c r="AM672" s="78" t="s">
        <v>9048</v>
      </c>
      <c r="AN672" s="80">
        <v>39047.228993055556</v>
      </c>
      <c r="AO672" s="78"/>
      <c r="AP672" s="78" t="b">
        <v>0</v>
      </c>
      <c r="AQ672" s="78" t="b">
        <v>0</v>
      </c>
      <c r="AR672" s="78" t="b">
        <v>1</v>
      </c>
      <c r="AS672" s="78" t="s">
        <v>6304</v>
      </c>
      <c r="AT672" s="78">
        <v>27</v>
      </c>
      <c r="AU672" s="82" t="s">
        <v>9993</v>
      </c>
      <c r="AV672" s="78" t="b">
        <v>0</v>
      </c>
      <c r="AW672" s="78" t="s">
        <v>10419</v>
      </c>
      <c r="AX672" s="82" t="s">
        <v>11089</v>
      </c>
      <c r="AY672" s="78" t="s">
        <v>65</v>
      </c>
      <c r="AZ672" s="78" t="str">
        <f>REPLACE(INDEX(GroupVertices[Group], MATCH(Vertices[[#This Row],[Vertex]],GroupVertices[Vertex],0)),1,1,"")</f>
        <v>2</v>
      </c>
      <c r="BA672" s="48"/>
      <c r="BB672" s="48"/>
      <c r="BC672" s="48"/>
      <c r="BD672" s="48"/>
      <c r="BE672" s="48"/>
      <c r="BF672" s="48"/>
      <c r="BG672" s="48"/>
      <c r="BH672" s="48"/>
      <c r="BI672" s="48"/>
      <c r="BJ672" s="48"/>
      <c r="BK672" s="48"/>
      <c r="BL672" s="49"/>
      <c r="BM672" s="48"/>
      <c r="BN672" s="49"/>
      <c r="BO672" s="48"/>
      <c r="BP672" s="49"/>
      <c r="BQ672" s="48"/>
      <c r="BR672" s="49"/>
      <c r="BS672" s="48"/>
      <c r="BT672" s="2"/>
      <c r="BU672" s="3"/>
      <c r="BV672" s="3"/>
      <c r="BW672" s="3"/>
      <c r="BX672" s="3"/>
    </row>
    <row r="673" spans="1:76" x14ac:dyDescent="0.25">
      <c r="A673" s="64" t="s">
        <v>967</v>
      </c>
      <c r="B673" s="65"/>
      <c r="C673" s="65" t="s">
        <v>64</v>
      </c>
      <c r="D673" s="66">
        <v>403.06127962317805</v>
      </c>
      <c r="E673" s="68"/>
      <c r="F673" s="100" t="s">
        <v>10359</v>
      </c>
      <c r="G673" s="65"/>
      <c r="H673" s="69" t="s">
        <v>967</v>
      </c>
      <c r="I673" s="70"/>
      <c r="J673" s="70"/>
      <c r="K673" s="69" t="s">
        <v>11878</v>
      </c>
      <c r="L673" s="73">
        <v>1</v>
      </c>
      <c r="M673" s="74">
        <v>3556.017333984375</v>
      </c>
      <c r="N673" s="74">
        <v>396.29537963867187</v>
      </c>
      <c r="O673" s="75"/>
      <c r="P673" s="76"/>
      <c r="Q673" s="76"/>
      <c r="R673" s="86"/>
      <c r="S673" s="48">
        <v>2</v>
      </c>
      <c r="T673" s="48">
        <v>0</v>
      </c>
      <c r="U673" s="49">
        <v>0</v>
      </c>
      <c r="V673" s="49">
        <v>5.0699999999999996E-4</v>
      </c>
      <c r="W673" s="49">
        <v>1.5E-5</v>
      </c>
      <c r="X673" s="49">
        <v>0.75654999999999994</v>
      </c>
      <c r="Y673" s="49">
        <v>0.5</v>
      </c>
      <c r="Z673" s="49">
        <v>0</v>
      </c>
      <c r="AA673" s="71">
        <v>673</v>
      </c>
      <c r="AB673" s="71"/>
      <c r="AC673" s="72"/>
      <c r="AD673" s="78" t="s">
        <v>7165</v>
      </c>
      <c r="AE673" s="78">
        <v>580508</v>
      </c>
      <c r="AF673" s="78">
        <v>768155</v>
      </c>
      <c r="AG673" s="78">
        <v>59533</v>
      </c>
      <c r="AH673" s="78">
        <v>487421</v>
      </c>
      <c r="AI673" s="78">
        <v>-14400</v>
      </c>
      <c r="AJ673" s="78" t="s">
        <v>7880</v>
      </c>
      <c r="AK673" s="78" t="s">
        <v>8092</v>
      </c>
      <c r="AL673" s="82" t="s">
        <v>8918</v>
      </c>
      <c r="AM673" s="78" t="s">
        <v>9005</v>
      </c>
      <c r="AN673" s="80">
        <v>39785.923217592594</v>
      </c>
      <c r="AO673" s="82" t="s">
        <v>9625</v>
      </c>
      <c r="AP673" s="78" t="b">
        <v>0</v>
      </c>
      <c r="AQ673" s="78" t="b">
        <v>0</v>
      </c>
      <c r="AR673" s="78" t="b">
        <v>1</v>
      </c>
      <c r="AS673" s="78" t="s">
        <v>6304</v>
      </c>
      <c r="AT673" s="78">
        <v>9610</v>
      </c>
      <c r="AU673" s="82" t="s">
        <v>9747</v>
      </c>
      <c r="AV673" s="78" t="b">
        <v>1</v>
      </c>
      <c r="AW673" s="78" t="s">
        <v>10419</v>
      </c>
      <c r="AX673" s="82" t="s">
        <v>11090</v>
      </c>
      <c r="AY673" s="78" t="s">
        <v>65</v>
      </c>
      <c r="AZ673" s="78" t="str">
        <f>REPLACE(INDEX(GroupVertices[Group], MATCH(Vertices[[#This Row],[Vertex]],GroupVertices[Vertex],0)),1,1,"")</f>
        <v>5</v>
      </c>
      <c r="BA673" s="48"/>
      <c r="BB673" s="48"/>
      <c r="BC673" s="48"/>
      <c r="BD673" s="48"/>
      <c r="BE673" s="48"/>
      <c r="BF673" s="48"/>
      <c r="BG673" s="48"/>
      <c r="BH673" s="48"/>
      <c r="BI673" s="48"/>
      <c r="BJ673" s="48"/>
      <c r="BK673" s="48"/>
      <c r="BL673" s="49"/>
      <c r="BM673" s="48"/>
      <c r="BN673" s="49"/>
      <c r="BO673" s="48"/>
      <c r="BP673" s="49"/>
      <c r="BQ673" s="48"/>
      <c r="BR673" s="49"/>
      <c r="BS673" s="48"/>
      <c r="BT673" s="2"/>
      <c r="BU673" s="3"/>
      <c r="BV673" s="3"/>
      <c r="BW673" s="3"/>
      <c r="BX673" s="3"/>
    </row>
    <row r="674" spans="1:76" x14ac:dyDescent="0.25">
      <c r="A674" s="64" t="s">
        <v>670</v>
      </c>
      <c r="B674" s="65"/>
      <c r="C674" s="65" t="s">
        <v>64</v>
      </c>
      <c r="D674" s="66">
        <v>162.03734440610964</v>
      </c>
      <c r="E674" s="68"/>
      <c r="F674" s="100" t="s">
        <v>3806</v>
      </c>
      <c r="G674" s="65"/>
      <c r="H674" s="69" t="s">
        <v>670</v>
      </c>
      <c r="I674" s="70"/>
      <c r="J674" s="70"/>
      <c r="K674" s="69" t="s">
        <v>11879</v>
      </c>
      <c r="L674" s="73">
        <v>1</v>
      </c>
      <c r="M674" s="74">
        <v>3634.4794921875</v>
      </c>
      <c r="N674" s="74">
        <v>460.95315551757812</v>
      </c>
      <c r="O674" s="75"/>
      <c r="P674" s="76"/>
      <c r="Q674" s="76"/>
      <c r="R674" s="86"/>
      <c r="S674" s="48">
        <v>0</v>
      </c>
      <c r="T674" s="48">
        <v>2</v>
      </c>
      <c r="U674" s="49">
        <v>0</v>
      </c>
      <c r="V674" s="49">
        <v>5.0699999999999996E-4</v>
      </c>
      <c r="W674" s="49">
        <v>1.5E-5</v>
      </c>
      <c r="X674" s="49">
        <v>0.75654999999999994</v>
      </c>
      <c r="Y674" s="49">
        <v>0.5</v>
      </c>
      <c r="Z674" s="49">
        <v>0</v>
      </c>
      <c r="AA674" s="71">
        <v>674</v>
      </c>
      <c r="AB674" s="71"/>
      <c r="AC674" s="72"/>
      <c r="AD674" s="78" t="s">
        <v>7166</v>
      </c>
      <c r="AE674" s="78">
        <v>94</v>
      </c>
      <c r="AF674" s="78">
        <v>119</v>
      </c>
      <c r="AG674" s="78">
        <v>997</v>
      </c>
      <c r="AH674" s="78">
        <v>965</v>
      </c>
      <c r="AI674" s="78">
        <v>-25200</v>
      </c>
      <c r="AJ674" s="78" t="s">
        <v>7881</v>
      </c>
      <c r="AK674" s="78" t="s">
        <v>8155</v>
      </c>
      <c r="AL674" s="82" t="s">
        <v>8919</v>
      </c>
      <c r="AM674" s="78" t="s">
        <v>9004</v>
      </c>
      <c r="AN674" s="80">
        <v>43146.735266203701</v>
      </c>
      <c r="AO674" s="82" t="s">
        <v>9626</v>
      </c>
      <c r="AP674" s="78" t="b">
        <v>0</v>
      </c>
      <c r="AQ674" s="78" t="b">
        <v>0</v>
      </c>
      <c r="AR674" s="78" t="b">
        <v>0</v>
      </c>
      <c r="AS674" s="78" t="s">
        <v>6304</v>
      </c>
      <c r="AT674" s="78">
        <v>9</v>
      </c>
      <c r="AU674" s="82" t="s">
        <v>9742</v>
      </c>
      <c r="AV674" s="78" t="b">
        <v>0</v>
      </c>
      <c r="AW674" s="78" t="s">
        <v>10419</v>
      </c>
      <c r="AX674" s="82" t="s">
        <v>11091</v>
      </c>
      <c r="AY674" s="78" t="s">
        <v>66</v>
      </c>
      <c r="AZ674" s="78" t="str">
        <f>REPLACE(INDEX(GroupVertices[Group], MATCH(Vertices[[#This Row],[Vertex]],GroupVertices[Vertex],0)),1,1,"")</f>
        <v>5</v>
      </c>
      <c r="BA674" s="48"/>
      <c r="BB674" s="48"/>
      <c r="BC674" s="48"/>
      <c r="BD674" s="48"/>
      <c r="BE674" s="48" t="s">
        <v>2680</v>
      </c>
      <c r="BF674" s="48" t="s">
        <v>2680</v>
      </c>
      <c r="BG674" s="120" t="s">
        <v>13540</v>
      </c>
      <c r="BH674" s="120" t="s">
        <v>13540</v>
      </c>
      <c r="BI674" s="120" t="s">
        <v>14058</v>
      </c>
      <c r="BJ674" s="120" t="s">
        <v>14058</v>
      </c>
      <c r="BK674" s="120">
        <v>1</v>
      </c>
      <c r="BL674" s="123">
        <v>6.25</v>
      </c>
      <c r="BM674" s="120">
        <v>2</v>
      </c>
      <c r="BN674" s="123">
        <v>12.5</v>
      </c>
      <c r="BO674" s="120">
        <v>0</v>
      </c>
      <c r="BP674" s="123">
        <v>0</v>
      </c>
      <c r="BQ674" s="120">
        <v>13</v>
      </c>
      <c r="BR674" s="123">
        <v>81.25</v>
      </c>
      <c r="BS674" s="120">
        <v>16</v>
      </c>
      <c r="BT674" s="2"/>
      <c r="BU674" s="3"/>
      <c r="BV674" s="3"/>
      <c r="BW674" s="3"/>
      <c r="BX674" s="3"/>
    </row>
    <row r="675" spans="1:76" x14ac:dyDescent="0.25">
      <c r="A675" s="64" t="s">
        <v>671</v>
      </c>
      <c r="B675" s="65"/>
      <c r="C675" s="65" t="s">
        <v>64</v>
      </c>
      <c r="D675" s="66">
        <v>175.08591924677557</v>
      </c>
      <c r="E675" s="68"/>
      <c r="F675" s="100" t="s">
        <v>3807</v>
      </c>
      <c r="G675" s="65"/>
      <c r="H675" s="69" t="s">
        <v>671</v>
      </c>
      <c r="I675" s="70"/>
      <c r="J675" s="70"/>
      <c r="K675" s="69" t="s">
        <v>11880</v>
      </c>
      <c r="L675" s="73">
        <v>1</v>
      </c>
      <c r="M675" s="74">
        <v>308.2862548828125</v>
      </c>
      <c r="N675" s="74">
        <v>7311.03369140625</v>
      </c>
      <c r="O675" s="75"/>
      <c r="P675" s="76"/>
      <c r="Q675" s="76"/>
      <c r="R675" s="86"/>
      <c r="S675" s="48">
        <v>1</v>
      </c>
      <c r="T675" s="48">
        <v>1</v>
      </c>
      <c r="U675" s="49">
        <v>0</v>
      </c>
      <c r="V675" s="49">
        <v>0</v>
      </c>
      <c r="W675" s="49">
        <v>0</v>
      </c>
      <c r="X675" s="49">
        <v>0.99999899999999997</v>
      </c>
      <c r="Y675" s="49">
        <v>0</v>
      </c>
      <c r="Z675" s="49" t="s">
        <v>15767</v>
      </c>
      <c r="AA675" s="71">
        <v>675</v>
      </c>
      <c r="AB675" s="71"/>
      <c r="AC675" s="72"/>
      <c r="AD675" s="78" t="s">
        <v>7167</v>
      </c>
      <c r="AE675" s="78">
        <v>34064</v>
      </c>
      <c r="AF675" s="78">
        <v>41699</v>
      </c>
      <c r="AG675" s="78">
        <v>23351</v>
      </c>
      <c r="AH675" s="78">
        <v>3878</v>
      </c>
      <c r="AI675" s="78">
        <v>-25200</v>
      </c>
      <c r="AJ675" s="78" t="s">
        <v>7882</v>
      </c>
      <c r="AK675" s="78" t="s">
        <v>8365</v>
      </c>
      <c r="AL675" s="82" t="s">
        <v>8803</v>
      </c>
      <c r="AM675" s="78" t="s">
        <v>9004</v>
      </c>
      <c r="AN675" s="80">
        <v>42319.994745370372</v>
      </c>
      <c r="AO675" s="82" t="s">
        <v>9627</v>
      </c>
      <c r="AP675" s="78" t="b">
        <v>0</v>
      </c>
      <c r="AQ675" s="78" t="b">
        <v>0</v>
      </c>
      <c r="AR675" s="78" t="b">
        <v>0</v>
      </c>
      <c r="AS675" s="78" t="s">
        <v>6304</v>
      </c>
      <c r="AT675" s="78">
        <v>1719</v>
      </c>
      <c r="AU675" s="82" t="s">
        <v>9742</v>
      </c>
      <c r="AV675" s="78" t="b">
        <v>0</v>
      </c>
      <c r="AW675" s="78" t="s">
        <v>10419</v>
      </c>
      <c r="AX675" s="82" t="s">
        <v>11092</v>
      </c>
      <c r="AY675" s="78" t="s">
        <v>66</v>
      </c>
      <c r="AZ675" s="78" t="str">
        <f>REPLACE(INDEX(GroupVertices[Group], MATCH(Vertices[[#This Row],[Vertex]],GroupVertices[Vertex],0)),1,1,"")</f>
        <v>1</v>
      </c>
      <c r="BA675" s="48" t="s">
        <v>2316</v>
      </c>
      <c r="BB675" s="48" t="s">
        <v>2316</v>
      </c>
      <c r="BC675" s="48" t="s">
        <v>2546</v>
      </c>
      <c r="BD675" s="48" t="s">
        <v>2546</v>
      </c>
      <c r="BE675" s="48" t="s">
        <v>2850</v>
      </c>
      <c r="BF675" s="48" t="s">
        <v>2850</v>
      </c>
      <c r="BG675" s="120" t="s">
        <v>13541</v>
      </c>
      <c r="BH675" s="120" t="s">
        <v>13541</v>
      </c>
      <c r="BI675" s="120" t="s">
        <v>14059</v>
      </c>
      <c r="BJ675" s="120" t="s">
        <v>14059</v>
      </c>
      <c r="BK675" s="120">
        <v>0</v>
      </c>
      <c r="BL675" s="123">
        <v>0</v>
      </c>
      <c r="BM675" s="120">
        <v>0</v>
      </c>
      <c r="BN675" s="123">
        <v>0</v>
      </c>
      <c r="BO675" s="120">
        <v>0</v>
      </c>
      <c r="BP675" s="123">
        <v>0</v>
      </c>
      <c r="BQ675" s="120">
        <v>11</v>
      </c>
      <c r="BR675" s="123">
        <v>100</v>
      </c>
      <c r="BS675" s="120">
        <v>11</v>
      </c>
      <c r="BT675" s="2"/>
      <c r="BU675" s="3"/>
      <c r="BV675" s="3"/>
      <c r="BW675" s="3"/>
      <c r="BX675" s="3"/>
    </row>
    <row r="676" spans="1:76" x14ac:dyDescent="0.25">
      <c r="A676" s="64" t="s">
        <v>672</v>
      </c>
      <c r="B676" s="65"/>
      <c r="C676" s="65" t="s">
        <v>64</v>
      </c>
      <c r="D676" s="66">
        <v>163.03936700029547</v>
      </c>
      <c r="E676" s="68"/>
      <c r="F676" s="100" t="s">
        <v>3808</v>
      </c>
      <c r="G676" s="65"/>
      <c r="H676" s="69" t="s">
        <v>672</v>
      </c>
      <c r="I676" s="70"/>
      <c r="J676" s="70"/>
      <c r="K676" s="69" t="s">
        <v>11881</v>
      </c>
      <c r="L676" s="73">
        <v>1</v>
      </c>
      <c r="M676" s="74">
        <v>5933.79443359375</v>
      </c>
      <c r="N676" s="74">
        <v>8046.25390625</v>
      </c>
      <c r="O676" s="75"/>
      <c r="P676" s="76"/>
      <c r="Q676" s="76"/>
      <c r="R676" s="86"/>
      <c r="S676" s="48">
        <v>0</v>
      </c>
      <c r="T676" s="48">
        <v>2</v>
      </c>
      <c r="U676" s="49">
        <v>0</v>
      </c>
      <c r="V676" s="49">
        <v>4.9700000000000005E-4</v>
      </c>
      <c r="W676" s="49">
        <v>1.2799999999999999E-4</v>
      </c>
      <c r="X676" s="49">
        <v>0.54206799999999999</v>
      </c>
      <c r="Y676" s="49">
        <v>0.5</v>
      </c>
      <c r="Z676" s="49">
        <v>0</v>
      </c>
      <c r="AA676" s="71">
        <v>676</v>
      </c>
      <c r="AB676" s="71"/>
      <c r="AC676" s="72"/>
      <c r="AD676" s="78" t="s">
        <v>7048</v>
      </c>
      <c r="AE676" s="78">
        <v>2</v>
      </c>
      <c r="AF676" s="78">
        <v>3312</v>
      </c>
      <c r="AG676" s="78">
        <v>184031</v>
      </c>
      <c r="AH676" s="78">
        <v>13539</v>
      </c>
      <c r="AI676" s="78">
        <v>-25200</v>
      </c>
      <c r="AJ676" s="78" t="s">
        <v>7774</v>
      </c>
      <c r="AK676" s="78"/>
      <c r="AL676" s="82" t="s">
        <v>8832</v>
      </c>
      <c r="AM676" s="78" t="s">
        <v>9004</v>
      </c>
      <c r="AN676" s="80">
        <v>43102.998831018522</v>
      </c>
      <c r="AO676" s="82" t="s">
        <v>9628</v>
      </c>
      <c r="AP676" s="78" t="b">
        <v>1</v>
      </c>
      <c r="AQ676" s="78" t="b">
        <v>0</v>
      </c>
      <c r="AR676" s="78" t="b">
        <v>0</v>
      </c>
      <c r="AS676" s="78" t="s">
        <v>6304</v>
      </c>
      <c r="AT676" s="78">
        <v>76</v>
      </c>
      <c r="AU676" s="78"/>
      <c r="AV676" s="78" t="b">
        <v>0</v>
      </c>
      <c r="AW676" s="78" t="s">
        <v>10419</v>
      </c>
      <c r="AX676" s="82" t="s">
        <v>11093</v>
      </c>
      <c r="AY676" s="78" t="s">
        <v>66</v>
      </c>
      <c r="AZ676" s="78" t="str">
        <f>REPLACE(INDEX(GroupVertices[Group], MATCH(Vertices[[#This Row],[Vertex]],GroupVertices[Vertex],0)),1,1,"")</f>
        <v>14</v>
      </c>
      <c r="BA676" s="48" t="s">
        <v>2317</v>
      </c>
      <c r="BB676" s="48" t="s">
        <v>2317</v>
      </c>
      <c r="BC676" s="48" t="s">
        <v>2560</v>
      </c>
      <c r="BD676" s="48" t="s">
        <v>2560</v>
      </c>
      <c r="BE676" s="48" t="s">
        <v>2951</v>
      </c>
      <c r="BF676" s="48" t="s">
        <v>2951</v>
      </c>
      <c r="BG676" s="120" t="s">
        <v>13542</v>
      </c>
      <c r="BH676" s="120" t="s">
        <v>13542</v>
      </c>
      <c r="BI676" s="120" t="s">
        <v>14060</v>
      </c>
      <c r="BJ676" s="120" t="s">
        <v>14060</v>
      </c>
      <c r="BK676" s="120">
        <v>0</v>
      </c>
      <c r="BL676" s="123">
        <v>0</v>
      </c>
      <c r="BM676" s="120">
        <v>0</v>
      </c>
      <c r="BN676" s="123">
        <v>0</v>
      </c>
      <c r="BO676" s="120">
        <v>0</v>
      </c>
      <c r="BP676" s="123">
        <v>0</v>
      </c>
      <c r="BQ676" s="120">
        <v>15</v>
      </c>
      <c r="BR676" s="123">
        <v>100</v>
      </c>
      <c r="BS676" s="120">
        <v>15</v>
      </c>
      <c r="BT676" s="2"/>
      <c r="BU676" s="3"/>
      <c r="BV676" s="3"/>
      <c r="BW676" s="3"/>
      <c r="BX676" s="3"/>
    </row>
    <row r="677" spans="1:76" x14ac:dyDescent="0.25">
      <c r="A677" s="64" t="s">
        <v>673</v>
      </c>
      <c r="B677" s="65"/>
      <c r="C677" s="65" t="s">
        <v>64</v>
      </c>
      <c r="D677" s="66">
        <v>162.14623943905124</v>
      </c>
      <c r="E677" s="68"/>
      <c r="F677" s="100" t="s">
        <v>3809</v>
      </c>
      <c r="G677" s="65"/>
      <c r="H677" s="69" t="s">
        <v>673</v>
      </c>
      <c r="I677" s="70"/>
      <c r="J677" s="70"/>
      <c r="K677" s="69" t="s">
        <v>11882</v>
      </c>
      <c r="L677" s="73">
        <v>1</v>
      </c>
      <c r="M677" s="74">
        <v>4500.27734375</v>
      </c>
      <c r="N677" s="74">
        <v>4448.24951171875</v>
      </c>
      <c r="O677" s="75"/>
      <c r="P677" s="76"/>
      <c r="Q677" s="76"/>
      <c r="R677" s="86"/>
      <c r="S677" s="48">
        <v>0</v>
      </c>
      <c r="T677" s="48">
        <v>1</v>
      </c>
      <c r="U677" s="49">
        <v>0</v>
      </c>
      <c r="V677" s="49">
        <v>2.1277000000000001E-2</v>
      </c>
      <c r="W677" s="49">
        <v>0</v>
      </c>
      <c r="X677" s="49">
        <v>0.55066000000000004</v>
      </c>
      <c r="Y677" s="49">
        <v>0</v>
      </c>
      <c r="Z677" s="49">
        <v>0</v>
      </c>
      <c r="AA677" s="71">
        <v>677</v>
      </c>
      <c r="AB677" s="71"/>
      <c r="AC677" s="72"/>
      <c r="AD677" s="78" t="s">
        <v>7168</v>
      </c>
      <c r="AE677" s="78">
        <v>1805</v>
      </c>
      <c r="AF677" s="78">
        <v>466</v>
      </c>
      <c r="AG677" s="78">
        <v>8827</v>
      </c>
      <c r="AH677" s="78">
        <v>1313</v>
      </c>
      <c r="AI677" s="78"/>
      <c r="AJ677" s="78"/>
      <c r="AK677" s="78"/>
      <c r="AL677" s="82" t="s">
        <v>8920</v>
      </c>
      <c r="AM677" s="78"/>
      <c r="AN677" s="80">
        <v>40770.386307870373</v>
      </c>
      <c r="AO677" s="78"/>
      <c r="AP677" s="78" t="b">
        <v>0</v>
      </c>
      <c r="AQ677" s="78" t="b">
        <v>0</v>
      </c>
      <c r="AR677" s="78" t="b">
        <v>0</v>
      </c>
      <c r="AS677" s="78" t="s">
        <v>6304</v>
      </c>
      <c r="AT677" s="78">
        <v>72</v>
      </c>
      <c r="AU677" s="82" t="s">
        <v>9822</v>
      </c>
      <c r="AV677" s="78" t="b">
        <v>0</v>
      </c>
      <c r="AW677" s="78" t="s">
        <v>10419</v>
      </c>
      <c r="AX677" s="82" t="s">
        <v>11094</v>
      </c>
      <c r="AY677" s="78" t="s">
        <v>66</v>
      </c>
      <c r="AZ677" s="78" t="str">
        <f>REPLACE(INDEX(GroupVertices[Group], MATCH(Vertices[[#This Row],[Vertex]],GroupVertices[Vertex],0)),1,1,"")</f>
        <v>7</v>
      </c>
      <c r="BA677" s="48" t="s">
        <v>2243</v>
      </c>
      <c r="BB677" s="48" t="s">
        <v>2243</v>
      </c>
      <c r="BC677" s="48" t="s">
        <v>2518</v>
      </c>
      <c r="BD677" s="48" t="s">
        <v>2518</v>
      </c>
      <c r="BE677" s="48" t="s">
        <v>2882</v>
      </c>
      <c r="BF677" s="48" t="s">
        <v>2882</v>
      </c>
      <c r="BG677" s="120" t="s">
        <v>13489</v>
      </c>
      <c r="BH677" s="120" t="s">
        <v>13489</v>
      </c>
      <c r="BI677" s="120" t="s">
        <v>14009</v>
      </c>
      <c r="BJ677" s="120" t="s">
        <v>14009</v>
      </c>
      <c r="BK677" s="120">
        <v>0</v>
      </c>
      <c r="BL677" s="123">
        <v>0</v>
      </c>
      <c r="BM677" s="120">
        <v>0</v>
      </c>
      <c r="BN677" s="123">
        <v>0</v>
      </c>
      <c r="BO677" s="120">
        <v>0</v>
      </c>
      <c r="BP677" s="123">
        <v>0</v>
      </c>
      <c r="BQ677" s="120">
        <v>13</v>
      </c>
      <c r="BR677" s="123">
        <v>100</v>
      </c>
      <c r="BS677" s="120">
        <v>13</v>
      </c>
      <c r="BT677" s="2"/>
      <c r="BU677" s="3"/>
      <c r="BV677" s="3"/>
      <c r="BW677" s="3"/>
      <c r="BX677" s="3"/>
    </row>
    <row r="678" spans="1:76" x14ac:dyDescent="0.25">
      <c r="A678" s="64" t="s">
        <v>674</v>
      </c>
      <c r="B678" s="65"/>
      <c r="C678" s="65" t="s">
        <v>64</v>
      </c>
      <c r="D678" s="66">
        <v>163.80414277919644</v>
      </c>
      <c r="E678" s="68"/>
      <c r="F678" s="100" t="s">
        <v>3810</v>
      </c>
      <c r="G678" s="65"/>
      <c r="H678" s="69" t="s">
        <v>674</v>
      </c>
      <c r="I678" s="70"/>
      <c r="J678" s="70"/>
      <c r="K678" s="69" t="s">
        <v>11883</v>
      </c>
      <c r="L678" s="73">
        <v>1.0664959091613844</v>
      </c>
      <c r="M678" s="74">
        <v>5626.95703125</v>
      </c>
      <c r="N678" s="74">
        <v>7312.203125</v>
      </c>
      <c r="O678" s="75"/>
      <c r="P678" s="76"/>
      <c r="Q678" s="76"/>
      <c r="R678" s="86"/>
      <c r="S678" s="48">
        <v>0</v>
      </c>
      <c r="T678" s="48">
        <v>3</v>
      </c>
      <c r="U678" s="49">
        <v>0.4</v>
      </c>
      <c r="V678" s="49">
        <v>4.9700000000000005E-4</v>
      </c>
      <c r="W678" s="49">
        <v>1.3899999999999999E-4</v>
      </c>
      <c r="X678" s="49">
        <v>0.74404700000000001</v>
      </c>
      <c r="Y678" s="49">
        <v>0.33333333333333331</v>
      </c>
      <c r="Z678" s="49">
        <v>0</v>
      </c>
      <c r="AA678" s="71">
        <v>678</v>
      </c>
      <c r="AB678" s="71"/>
      <c r="AC678" s="72"/>
      <c r="AD678" s="78" t="s">
        <v>7169</v>
      </c>
      <c r="AE678" s="78">
        <v>2</v>
      </c>
      <c r="AF678" s="78">
        <v>5749</v>
      </c>
      <c r="AG678" s="78">
        <v>177149</v>
      </c>
      <c r="AH678" s="78">
        <v>33</v>
      </c>
      <c r="AI678" s="78">
        <v>-25200</v>
      </c>
      <c r="AJ678" s="78" t="s">
        <v>7774</v>
      </c>
      <c r="AK678" s="78"/>
      <c r="AL678" s="82" t="s">
        <v>8832</v>
      </c>
      <c r="AM678" s="78" t="s">
        <v>9004</v>
      </c>
      <c r="AN678" s="80">
        <v>42891.105312500003</v>
      </c>
      <c r="AO678" s="82" t="s">
        <v>9629</v>
      </c>
      <c r="AP678" s="78" t="b">
        <v>0</v>
      </c>
      <c r="AQ678" s="78" t="b">
        <v>0</v>
      </c>
      <c r="AR678" s="78" t="b">
        <v>0</v>
      </c>
      <c r="AS678" s="78" t="s">
        <v>6304</v>
      </c>
      <c r="AT678" s="78">
        <v>71</v>
      </c>
      <c r="AU678" s="82" t="s">
        <v>9742</v>
      </c>
      <c r="AV678" s="78" t="b">
        <v>0</v>
      </c>
      <c r="AW678" s="78" t="s">
        <v>10419</v>
      </c>
      <c r="AX678" s="82" t="s">
        <v>11095</v>
      </c>
      <c r="AY678" s="78" t="s">
        <v>66</v>
      </c>
      <c r="AZ678" s="78" t="str">
        <f>REPLACE(INDEX(GroupVertices[Group], MATCH(Vertices[[#This Row],[Vertex]],GroupVertices[Vertex],0)),1,1,"")</f>
        <v>14</v>
      </c>
      <c r="BA678" s="48" t="s">
        <v>2317</v>
      </c>
      <c r="BB678" s="48" t="s">
        <v>2317</v>
      </c>
      <c r="BC678" s="48" t="s">
        <v>2560</v>
      </c>
      <c r="BD678" s="48" t="s">
        <v>2560</v>
      </c>
      <c r="BE678" s="48" t="s">
        <v>2951</v>
      </c>
      <c r="BF678" s="48" t="s">
        <v>2951</v>
      </c>
      <c r="BG678" s="120" t="s">
        <v>13543</v>
      </c>
      <c r="BH678" s="120" t="s">
        <v>13693</v>
      </c>
      <c r="BI678" s="120" t="s">
        <v>14061</v>
      </c>
      <c r="BJ678" s="120" t="s">
        <v>14181</v>
      </c>
      <c r="BK678" s="120">
        <v>0</v>
      </c>
      <c r="BL678" s="123">
        <v>0</v>
      </c>
      <c r="BM678" s="120">
        <v>0</v>
      </c>
      <c r="BN678" s="123">
        <v>0</v>
      </c>
      <c r="BO678" s="120">
        <v>0</v>
      </c>
      <c r="BP678" s="123">
        <v>0</v>
      </c>
      <c r="BQ678" s="120">
        <v>30</v>
      </c>
      <c r="BR678" s="123">
        <v>100</v>
      </c>
      <c r="BS678" s="120">
        <v>30</v>
      </c>
      <c r="BT678" s="2"/>
      <c r="BU678" s="3"/>
      <c r="BV678" s="3"/>
      <c r="BW678" s="3"/>
      <c r="BX678" s="3"/>
    </row>
    <row r="679" spans="1:76" x14ac:dyDescent="0.25">
      <c r="A679" s="64" t="s">
        <v>675</v>
      </c>
      <c r="B679" s="65"/>
      <c r="C679" s="65" t="s">
        <v>64</v>
      </c>
      <c r="D679" s="66">
        <v>162.8601766146769</v>
      </c>
      <c r="E679" s="68"/>
      <c r="F679" s="100" t="s">
        <v>3811</v>
      </c>
      <c r="G679" s="65"/>
      <c r="H679" s="69" t="s">
        <v>675</v>
      </c>
      <c r="I679" s="70"/>
      <c r="J679" s="70"/>
      <c r="K679" s="69" t="s">
        <v>11884</v>
      </c>
      <c r="L679" s="73">
        <v>46.111321333284835</v>
      </c>
      <c r="M679" s="74">
        <v>1287.6759033203125</v>
      </c>
      <c r="N679" s="74">
        <v>2794.58154296875</v>
      </c>
      <c r="O679" s="75"/>
      <c r="P679" s="76"/>
      <c r="Q679" s="76"/>
      <c r="R679" s="86"/>
      <c r="S679" s="48">
        <v>1</v>
      </c>
      <c r="T679" s="48">
        <v>3</v>
      </c>
      <c r="U679" s="49">
        <v>271.36298699999998</v>
      </c>
      <c r="V679" s="49">
        <v>7.4299999999999995E-4</v>
      </c>
      <c r="W679" s="49">
        <v>1.1997000000000001E-2</v>
      </c>
      <c r="X679" s="49">
        <v>0.96960599999999997</v>
      </c>
      <c r="Y679" s="49">
        <v>0.25</v>
      </c>
      <c r="Z679" s="49">
        <v>0</v>
      </c>
      <c r="AA679" s="71">
        <v>679</v>
      </c>
      <c r="AB679" s="71"/>
      <c r="AC679" s="72"/>
      <c r="AD679" s="78" t="s">
        <v>7170</v>
      </c>
      <c r="AE679" s="78">
        <v>1239</v>
      </c>
      <c r="AF679" s="78">
        <v>2741</v>
      </c>
      <c r="AG679" s="78">
        <v>38353</v>
      </c>
      <c r="AH679" s="78">
        <v>20182</v>
      </c>
      <c r="AI679" s="78"/>
      <c r="AJ679" s="78" t="s">
        <v>7883</v>
      </c>
      <c r="AK679" s="78" t="s">
        <v>8019</v>
      </c>
      <c r="AL679" s="82" t="s">
        <v>8921</v>
      </c>
      <c r="AM679" s="78"/>
      <c r="AN679" s="80">
        <v>42037.855115740742</v>
      </c>
      <c r="AO679" s="82" t="s">
        <v>9630</v>
      </c>
      <c r="AP679" s="78" t="b">
        <v>0</v>
      </c>
      <c r="AQ679" s="78" t="b">
        <v>0</v>
      </c>
      <c r="AR679" s="78" t="b">
        <v>1</v>
      </c>
      <c r="AS679" s="78" t="s">
        <v>6305</v>
      </c>
      <c r="AT679" s="78">
        <v>1915</v>
      </c>
      <c r="AU679" s="82" t="s">
        <v>9742</v>
      </c>
      <c r="AV679" s="78" t="b">
        <v>0</v>
      </c>
      <c r="AW679" s="78" t="s">
        <v>10419</v>
      </c>
      <c r="AX679" s="82" t="s">
        <v>11096</v>
      </c>
      <c r="AY679" s="78" t="s">
        <v>66</v>
      </c>
      <c r="AZ679" s="78" t="str">
        <f>REPLACE(INDEX(GroupVertices[Group], MATCH(Vertices[[#This Row],[Vertex]],GroupVertices[Vertex],0)),1,1,"")</f>
        <v>2</v>
      </c>
      <c r="BA679" s="48" t="s">
        <v>12921</v>
      </c>
      <c r="BB679" s="48" t="s">
        <v>12921</v>
      </c>
      <c r="BC679" s="48" t="s">
        <v>12990</v>
      </c>
      <c r="BD679" s="48" t="s">
        <v>13020</v>
      </c>
      <c r="BE679" s="48" t="s">
        <v>13088</v>
      </c>
      <c r="BF679" s="48" t="s">
        <v>13088</v>
      </c>
      <c r="BG679" s="120" t="s">
        <v>13544</v>
      </c>
      <c r="BH679" s="120" t="s">
        <v>13694</v>
      </c>
      <c r="BI679" s="120" t="s">
        <v>14062</v>
      </c>
      <c r="BJ679" s="120" t="s">
        <v>14062</v>
      </c>
      <c r="BK679" s="120">
        <v>0</v>
      </c>
      <c r="BL679" s="123">
        <v>0</v>
      </c>
      <c r="BM679" s="120">
        <v>0</v>
      </c>
      <c r="BN679" s="123">
        <v>0</v>
      </c>
      <c r="BO679" s="120">
        <v>0</v>
      </c>
      <c r="BP679" s="123">
        <v>0</v>
      </c>
      <c r="BQ679" s="120">
        <v>41</v>
      </c>
      <c r="BR679" s="123">
        <v>100</v>
      </c>
      <c r="BS679" s="120">
        <v>41</v>
      </c>
      <c r="BT679" s="2"/>
      <c r="BU679" s="3"/>
      <c r="BV679" s="3"/>
      <c r="BW679" s="3"/>
      <c r="BX679" s="3"/>
    </row>
    <row r="680" spans="1:76" x14ac:dyDescent="0.25">
      <c r="A680" s="64" t="s">
        <v>968</v>
      </c>
      <c r="B680" s="65"/>
      <c r="C680" s="65" t="s">
        <v>64</v>
      </c>
      <c r="D680" s="66">
        <v>162.07625790491298</v>
      </c>
      <c r="E680" s="68"/>
      <c r="F680" s="100" t="s">
        <v>10360</v>
      </c>
      <c r="G680" s="65"/>
      <c r="H680" s="69" t="s">
        <v>968</v>
      </c>
      <c r="I680" s="70"/>
      <c r="J680" s="70"/>
      <c r="K680" s="69" t="s">
        <v>11885</v>
      </c>
      <c r="L680" s="73">
        <v>1.2638727240092096</v>
      </c>
      <c r="M680" s="74">
        <v>738.79400634765625</v>
      </c>
      <c r="N680" s="74">
        <v>2054.744140625</v>
      </c>
      <c r="O680" s="75"/>
      <c r="P680" s="76"/>
      <c r="Q680" s="76"/>
      <c r="R680" s="86"/>
      <c r="S680" s="48">
        <v>3</v>
      </c>
      <c r="T680" s="48">
        <v>0</v>
      </c>
      <c r="U680" s="49">
        <v>1.587302</v>
      </c>
      <c r="V680" s="49">
        <v>6.7299999999999999E-4</v>
      </c>
      <c r="W680" s="49">
        <v>1.027E-2</v>
      </c>
      <c r="X680" s="49">
        <v>0.70073099999999999</v>
      </c>
      <c r="Y680" s="49">
        <v>0.5</v>
      </c>
      <c r="Z680" s="49">
        <v>0</v>
      </c>
      <c r="AA680" s="71">
        <v>680</v>
      </c>
      <c r="AB680" s="71"/>
      <c r="AC680" s="72"/>
      <c r="AD680" s="78" t="s">
        <v>7171</v>
      </c>
      <c r="AE680" s="78">
        <v>544</v>
      </c>
      <c r="AF680" s="78">
        <v>243</v>
      </c>
      <c r="AG680" s="78">
        <v>1024</v>
      </c>
      <c r="AH680" s="78">
        <v>531</v>
      </c>
      <c r="AI680" s="78">
        <v>0</v>
      </c>
      <c r="AJ680" s="78" t="s">
        <v>7884</v>
      </c>
      <c r="AK680" s="78" t="s">
        <v>7997</v>
      </c>
      <c r="AL680" s="82" t="s">
        <v>8922</v>
      </c>
      <c r="AM680" s="78" t="s">
        <v>7997</v>
      </c>
      <c r="AN680" s="80">
        <v>41003.844259259262</v>
      </c>
      <c r="AO680" s="82" t="s">
        <v>9631</v>
      </c>
      <c r="AP680" s="78" t="b">
        <v>1</v>
      </c>
      <c r="AQ680" s="78" t="b">
        <v>0</v>
      </c>
      <c r="AR680" s="78" t="b">
        <v>0</v>
      </c>
      <c r="AS680" s="78" t="s">
        <v>6304</v>
      </c>
      <c r="AT680" s="78">
        <v>13</v>
      </c>
      <c r="AU680" s="82" t="s">
        <v>9742</v>
      </c>
      <c r="AV680" s="78" t="b">
        <v>0</v>
      </c>
      <c r="AW680" s="78" t="s">
        <v>10419</v>
      </c>
      <c r="AX680" s="82" t="s">
        <v>11097</v>
      </c>
      <c r="AY680" s="78" t="s">
        <v>65</v>
      </c>
      <c r="AZ680" s="78" t="str">
        <f>REPLACE(INDEX(GroupVertices[Group], MATCH(Vertices[[#This Row],[Vertex]],GroupVertices[Vertex],0)),1,1,"")</f>
        <v>2</v>
      </c>
      <c r="BA680" s="48"/>
      <c r="BB680" s="48"/>
      <c r="BC680" s="48"/>
      <c r="BD680" s="48"/>
      <c r="BE680" s="48"/>
      <c r="BF680" s="48"/>
      <c r="BG680" s="48"/>
      <c r="BH680" s="48"/>
      <c r="BI680" s="48"/>
      <c r="BJ680" s="48"/>
      <c r="BK680" s="48"/>
      <c r="BL680" s="49"/>
      <c r="BM680" s="48"/>
      <c r="BN680" s="49"/>
      <c r="BO680" s="48"/>
      <c r="BP680" s="49"/>
      <c r="BQ680" s="48"/>
      <c r="BR680" s="49"/>
      <c r="BS680" s="48"/>
      <c r="BT680" s="2"/>
      <c r="BU680" s="3"/>
      <c r="BV680" s="3"/>
      <c r="BW680" s="3"/>
      <c r="BX680" s="3"/>
    </row>
    <row r="681" spans="1:76" x14ac:dyDescent="0.25">
      <c r="A681" s="64" t="s">
        <v>969</v>
      </c>
      <c r="B681" s="65"/>
      <c r="C681" s="65" t="s">
        <v>64</v>
      </c>
      <c r="D681" s="66">
        <v>162.17824893000235</v>
      </c>
      <c r="E681" s="68"/>
      <c r="F681" s="100" t="s">
        <v>10361</v>
      </c>
      <c r="G681" s="65"/>
      <c r="H681" s="69" t="s">
        <v>969</v>
      </c>
      <c r="I681" s="70"/>
      <c r="J681" s="70"/>
      <c r="K681" s="69" t="s">
        <v>11886</v>
      </c>
      <c r="L681" s="73">
        <v>1.2638727240092096</v>
      </c>
      <c r="M681" s="74">
        <v>810.13409423828125</v>
      </c>
      <c r="N681" s="74">
        <v>1821.1973876953125</v>
      </c>
      <c r="O681" s="75"/>
      <c r="P681" s="76"/>
      <c r="Q681" s="76"/>
      <c r="R681" s="86"/>
      <c r="S681" s="48">
        <v>3</v>
      </c>
      <c r="T681" s="48">
        <v>0</v>
      </c>
      <c r="U681" s="49">
        <v>1.587302</v>
      </c>
      <c r="V681" s="49">
        <v>6.7299999999999999E-4</v>
      </c>
      <c r="W681" s="49">
        <v>1.027E-2</v>
      </c>
      <c r="X681" s="49">
        <v>0.70073099999999999</v>
      </c>
      <c r="Y681" s="49">
        <v>0.5</v>
      </c>
      <c r="Z681" s="49">
        <v>0</v>
      </c>
      <c r="AA681" s="71">
        <v>681</v>
      </c>
      <c r="AB681" s="71"/>
      <c r="AC681" s="72"/>
      <c r="AD681" s="78" t="s">
        <v>7172</v>
      </c>
      <c r="AE681" s="78">
        <v>566</v>
      </c>
      <c r="AF681" s="78">
        <v>568</v>
      </c>
      <c r="AG681" s="78">
        <v>2076</v>
      </c>
      <c r="AH681" s="78">
        <v>5105</v>
      </c>
      <c r="AI681" s="78">
        <v>0</v>
      </c>
      <c r="AJ681" s="78" t="s">
        <v>7885</v>
      </c>
      <c r="AK681" s="78" t="s">
        <v>8061</v>
      </c>
      <c r="AL681" s="82" t="s">
        <v>8923</v>
      </c>
      <c r="AM681" s="78" t="s">
        <v>7997</v>
      </c>
      <c r="AN681" s="80">
        <v>40413.132175925923</v>
      </c>
      <c r="AO681" s="82" t="s">
        <v>9632</v>
      </c>
      <c r="AP681" s="78" t="b">
        <v>0</v>
      </c>
      <c r="AQ681" s="78" t="b">
        <v>0</v>
      </c>
      <c r="AR681" s="78" t="b">
        <v>1</v>
      </c>
      <c r="AS681" s="78" t="s">
        <v>6304</v>
      </c>
      <c r="AT681" s="78">
        <v>87</v>
      </c>
      <c r="AU681" s="82" t="s">
        <v>9822</v>
      </c>
      <c r="AV681" s="78" t="b">
        <v>0</v>
      </c>
      <c r="AW681" s="78" t="s">
        <v>10419</v>
      </c>
      <c r="AX681" s="82" t="s">
        <v>11098</v>
      </c>
      <c r="AY681" s="78" t="s">
        <v>65</v>
      </c>
      <c r="AZ681" s="78" t="str">
        <f>REPLACE(INDEX(GroupVertices[Group], MATCH(Vertices[[#This Row],[Vertex]],GroupVertices[Vertex],0)),1,1,"")</f>
        <v>2</v>
      </c>
      <c r="BA681" s="48"/>
      <c r="BB681" s="48"/>
      <c r="BC681" s="48"/>
      <c r="BD681" s="48"/>
      <c r="BE681" s="48"/>
      <c r="BF681" s="48"/>
      <c r="BG681" s="48"/>
      <c r="BH681" s="48"/>
      <c r="BI681" s="48"/>
      <c r="BJ681" s="48"/>
      <c r="BK681" s="48"/>
      <c r="BL681" s="49"/>
      <c r="BM681" s="48"/>
      <c r="BN681" s="49"/>
      <c r="BO681" s="48"/>
      <c r="BP681" s="49"/>
      <c r="BQ681" s="48"/>
      <c r="BR681" s="49"/>
      <c r="BS681" s="48"/>
      <c r="BT681" s="2"/>
      <c r="BU681" s="3"/>
      <c r="BV681" s="3"/>
      <c r="BW681" s="3"/>
      <c r="BX681" s="3"/>
    </row>
    <row r="682" spans="1:76" x14ac:dyDescent="0.25">
      <c r="A682" s="64" t="s">
        <v>970</v>
      </c>
      <c r="B682" s="65"/>
      <c r="C682" s="65" t="s">
        <v>64</v>
      </c>
      <c r="D682" s="66">
        <v>163.36636591765895</v>
      </c>
      <c r="E682" s="68"/>
      <c r="F682" s="100" t="s">
        <v>10362</v>
      </c>
      <c r="G682" s="65"/>
      <c r="H682" s="69" t="s">
        <v>970</v>
      </c>
      <c r="I682" s="70"/>
      <c r="J682" s="70"/>
      <c r="K682" s="69" t="s">
        <v>11887</v>
      </c>
      <c r="L682" s="73">
        <v>1.2638727240092096</v>
      </c>
      <c r="M682" s="74">
        <v>731.0313720703125</v>
      </c>
      <c r="N682" s="74">
        <v>1895.523681640625</v>
      </c>
      <c r="O682" s="75"/>
      <c r="P682" s="76"/>
      <c r="Q682" s="76"/>
      <c r="R682" s="86"/>
      <c r="S682" s="48">
        <v>3</v>
      </c>
      <c r="T682" s="48">
        <v>0</v>
      </c>
      <c r="U682" s="49">
        <v>1.587302</v>
      </c>
      <c r="V682" s="49">
        <v>6.7299999999999999E-4</v>
      </c>
      <c r="W682" s="49">
        <v>1.027E-2</v>
      </c>
      <c r="X682" s="49">
        <v>0.70073099999999999</v>
      </c>
      <c r="Y682" s="49">
        <v>0.5</v>
      </c>
      <c r="Z682" s="49">
        <v>0</v>
      </c>
      <c r="AA682" s="71">
        <v>682</v>
      </c>
      <c r="AB682" s="71"/>
      <c r="AC682" s="72"/>
      <c r="AD682" s="78" t="s">
        <v>7173</v>
      </c>
      <c r="AE682" s="78">
        <v>2046</v>
      </c>
      <c r="AF682" s="78">
        <v>4354</v>
      </c>
      <c r="AG682" s="78">
        <v>9466</v>
      </c>
      <c r="AH682" s="78">
        <v>37794</v>
      </c>
      <c r="AI682" s="78">
        <v>0</v>
      </c>
      <c r="AJ682" s="78" t="s">
        <v>7886</v>
      </c>
      <c r="AK682" s="78" t="s">
        <v>8372</v>
      </c>
      <c r="AL682" s="82" t="s">
        <v>8924</v>
      </c>
      <c r="AM682" s="78" t="s">
        <v>7997</v>
      </c>
      <c r="AN682" s="80">
        <v>41337.649780092594</v>
      </c>
      <c r="AO682" s="82" t="s">
        <v>9633</v>
      </c>
      <c r="AP682" s="78" t="b">
        <v>0</v>
      </c>
      <c r="AQ682" s="78" t="b">
        <v>0</v>
      </c>
      <c r="AR682" s="78" t="b">
        <v>0</v>
      </c>
      <c r="AS682" s="78" t="s">
        <v>6304</v>
      </c>
      <c r="AT682" s="78">
        <v>1169</v>
      </c>
      <c r="AU682" s="82" t="s">
        <v>9994</v>
      </c>
      <c r="AV682" s="78" t="b">
        <v>0</v>
      </c>
      <c r="AW682" s="78" t="s">
        <v>10419</v>
      </c>
      <c r="AX682" s="82" t="s">
        <v>11099</v>
      </c>
      <c r="AY682" s="78" t="s">
        <v>65</v>
      </c>
      <c r="AZ682" s="78" t="str">
        <f>REPLACE(INDEX(GroupVertices[Group], MATCH(Vertices[[#This Row],[Vertex]],GroupVertices[Vertex],0)),1,1,"")</f>
        <v>2</v>
      </c>
      <c r="BA682" s="48"/>
      <c r="BB682" s="48"/>
      <c r="BC682" s="48"/>
      <c r="BD682" s="48"/>
      <c r="BE682" s="48"/>
      <c r="BF682" s="48"/>
      <c r="BG682" s="48"/>
      <c r="BH682" s="48"/>
      <c r="BI682" s="48"/>
      <c r="BJ682" s="48"/>
      <c r="BK682" s="48"/>
      <c r="BL682" s="49"/>
      <c r="BM682" s="48"/>
      <c r="BN682" s="49"/>
      <c r="BO682" s="48"/>
      <c r="BP682" s="49"/>
      <c r="BQ682" s="48"/>
      <c r="BR682" s="49"/>
      <c r="BS682" s="48"/>
      <c r="BT682" s="2"/>
      <c r="BU682" s="3"/>
      <c r="BV682" s="3"/>
      <c r="BW682" s="3"/>
      <c r="BX682" s="3"/>
    </row>
    <row r="683" spans="1:76" x14ac:dyDescent="0.25">
      <c r="A683" s="64" t="s">
        <v>971</v>
      </c>
      <c r="B683" s="65"/>
      <c r="C683" s="65" t="s">
        <v>64</v>
      </c>
      <c r="D683" s="66">
        <v>162.46696198563998</v>
      </c>
      <c r="E683" s="68"/>
      <c r="F683" s="100" t="s">
        <v>10363</v>
      </c>
      <c r="G683" s="65"/>
      <c r="H683" s="69" t="s">
        <v>971</v>
      </c>
      <c r="I683" s="70"/>
      <c r="J683" s="70"/>
      <c r="K683" s="69" t="s">
        <v>11888</v>
      </c>
      <c r="L683" s="73">
        <v>1.4855256991338999</v>
      </c>
      <c r="M683" s="74">
        <v>487.92401123046875</v>
      </c>
      <c r="N683" s="74">
        <v>2153.992431640625</v>
      </c>
      <c r="O683" s="75"/>
      <c r="P683" s="76"/>
      <c r="Q683" s="76"/>
      <c r="R683" s="86"/>
      <c r="S683" s="48">
        <v>3</v>
      </c>
      <c r="T683" s="48">
        <v>0</v>
      </c>
      <c r="U683" s="49">
        <v>2.9206349999999999</v>
      </c>
      <c r="V683" s="49">
        <v>6.6299999999999996E-4</v>
      </c>
      <c r="W683" s="49">
        <v>6.6769999999999998E-3</v>
      </c>
      <c r="X683" s="49">
        <v>0.69919399999999998</v>
      </c>
      <c r="Y683" s="49">
        <v>0.33333333333333331</v>
      </c>
      <c r="Z683" s="49">
        <v>0</v>
      </c>
      <c r="AA683" s="71">
        <v>683</v>
      </c>
      <c r="AB683" s="71"/>
      <c r="AC683" s="72"/>
      <c r="AD683" s="78" t="s">
        <v>7174</v>
      </c>
      <c r="AE683" s="78">
        <v>2087</v>
      </c>
      <c r="AF683" s="78">
        <v>1488</v>
      </c>
      <c r="AG683" s="78">
        <v>2229</v>
      </c>
      <c r="AH683" s="78">
        <v>289</v>
      </c>
      <c r="AI683" s="78">
        <v>-14400</v>
      </c>
      <c r="AJ683" s="78" t="s">
        <v>7887</v>
      </c>
      <c r="AK683" s="78" t="s">
        <v>8373</v>
      </c>
      <c r="AL683" s="82" t="s">
        <v>8925</v>
      </c>
      <c r="AM683" s="78" t="s">
        <v>9005</v>
      </c>
      <c r="AN683" s="80">
        <v>40880.871747685182</v>
      </c>
      <c r="AO683" s="82" t="s">
        <v>9634</v>
      </c>
      <c r="AP683" s="78" t="b">
        <v>1</v>
      </c>
      <c r="AQ683" s="78" t="b">
        <v>0</v>
      </c>
      <c r="AR683" s="78" t="b">
        <v>0</v>
      </c>
      <c r="AS683" s="78" t="s">
        <v>6304</v>
      </c>
      <c r="AT683" s="78">
        <v>19</v>
      </c>
      <c r="AU683" s="82" t="s">
        <v>9742</v>
      </c>
      <c r="AV683" s="78" t="b">
        <v>0</v>
      </c>
      <c r="AW683" s="78" t="s">
        <v>10419</v>
      </c>
      <c r="AX683" s="82" t="s">
        <v>11100</v>
      </c>
      <c r="AY683" s="78" t="s">
        <v>65</v>
      </c>
      <c r="AZ683" s="78" t="str">
        <f>REPLACE(INDEX(GroupVertices[Group], MATCH(Vertices[[#This Row],[Vertex]],GroupVertices[Vertex],0)),1,1,"")</f>
        <v>2</v>
      </c>
      <c r="BA683" s="48"/>
      <c r="BB683" s="48"/>
      <c r="BC683" s="48"/>
      <c r="BD683" s="48"/>
      <c r="BE683" s="48"/>
      <c r="BF683" s="48"/>
      <c r="BG683" s="48"/>
      <c r="BH683" s="48"/>
      <c r="BI683" s="48"/>
      <c r="BJ683" s="48"/>
      <c r="BK683" s="48"/>
      <c r="BL683" s="49"/>
      <c r="BM683" s="48"/>
      <c r="BN683" s="49"/>
      <c r="BO683" s="48"/>
      <c r="BP683" s="49"/>
      <c r="BQ683" s="48"/>
      <c r="BR683" s="49"/>
      <c r="BS683" s="48"/>
      <c r="BT683" s="2"/>
      <c r="BU683" s="3"/>
      <c r="BV683" s="3"/>
      <c r="BW683" s="3"/>
      <c r="BX683" s="3"/>
    </row>
    <row r="684" spans="1:76" x14ac:dyDescent="0.25">
      <c r="A684" s="64" t="s">
        <v>677</v>
      </c>
      <c r="B684" s="65"/>
      <c r="C684" s="65" t="s">
        <v>64</v>
      </c>
      <c r="D684" s="66">
        <v>162.09351792454351</v>
      </c>
      <c r="E684" s="68"/>
      <c r="F684" s="100" t="s">
        <v>3813</v>
      </c>
      <c r="G684" s="65"/>
      <c r="H684" s="69" t="s">
        <v>677</v>
      </c>
      <c r="I684" s="70"/>
      <c r="J684" s="70"/>
      <c r="K684" s="69" t="s">
        <v>11889</v>
      </c>
      <c r="L684" s="73">
        <v>38.791841651306875</v>
      </c>
      <c r="M684" s="74">
        <v>2868.664794921875</v>
      </c>
      <c r="N684" s="74">
        <v>1427.350341796875</v>
      </c>
      <c r="O684" s="75"/>
      <c r="P684" s="76"/>
      <c r="Q684" s="76"/>
      <c r="R684" s="86"/>
      <c r="S684" s="48">
        <v>0</v>
      </c>
      <c r="T684" s="48">
        <v>3</v>
      </c>
      <c r="U684" s="49">
        <v>227.33333300000001</v>
      </c>
      <c r="V684" s="49">
        <v>5.5599999999999996E-4</v>
      </c>
      <c r="W684" s="49">
        <v>1.3200000000000001E-4</v>
      </c>
      <c r="X684" s="49">
        <v>0.89097400000000004</v>
      </c>
      <c r="Y684" s="49">
        <v>0.33333333333333331</v>
      </c>
      <c r="Z684" s="49">
        <v>0</v>
      </c>
      <c r="AA684" s="71">
        <v>684</v>
      </c>
      <c r="AB684" s="71"/>
      <c r="AC684" s="72"/>
      <c r="AD684" s="78" t="s">
        <v>7175</v>
      </c>
      <c r="AE684" s="78">
        <v>652</v>
      </c>
      <c r="AF684" s="78">
        <v>298</v>
      </c>
      <c r="AG684" s="78">
        <v>5854</v>
      </c>
      <c r="AH684" s="78">
        <v>1302</v>
      </c>
      <c r="AI684" s="78">
        <v>0</v>
      </c>
      <c r="AJ684" s="78" t="s">
        <v>7888</v>
      </c>
      <c r="AK684" s="78" t="s">
        <v>7997</v>
      </c>
      <c r="AL684" s="78"/>
      <c r="AM684" s="78" t="s">
        <v>7997</v>
      </c>
      <c r="AN684" s="80">
        <v>39920.290405092594</v>
      </c>
      <c r="AO684" s="78"/>
      <c r="AP684" s="78" t="b">
        <v>0</v>
      </c>
      <c r="AQ684" s="78" t="b">
        <v>0</v>
      </c>
      <c r="AR684" s="78" t="b">
        <v>0</v>
      </c>
      <c r="AS684" s="78" t="s">
        <v>6304</v>
      </c>
      <c r="AT684" s="78">
        <v>29</v>
      </c>
      <c r="AU684" s="82" t="s">
        <v>9741</v>
      </c>
      <c r="AV684" s="78" t="b">
        <v>0</v>
      </c>
      <c r="AW684" s="78" t="s">
        <v>10419</v>
      </c>
      <c r="AX684" s="82" t="s">
        <v>11101</v>
      </c>
      <c r="AY684" s="78" t="s">
        <v>66</v>
      </c>
      <c r="AZ684" s="78" t="str">
        <f>REPLACE(INDEX(GroupVertices[Group], MATCH(Vertices[[#This Row],[Vertex]],GroupVertices[Vertex],0)),1,1,"")</f>
        <v>5</v>
      </c>
      <c r="BA684" s="48" t="s">
        <v>2320</v>
      </c>
      <c r="BB684" s="48" t="s">
        <v>2320</v>
      </c>
      <c r="BC684" s="48" t="s">
        <v>2518</v>
      </c>
      <c r="BD684" s="48" t="s">
        <v>2518</v>
      </c>
      <c r="BE684" s="48" t="s">
        <v>2788</v>
      </c>
      <c r="BF684" s="48" t="s">
        <v>2788</v>
      </c>
      <c r="BG684" s="120" t="s">
        <v>13545</v>
      </c>
      <c r="BH684" s="120" t="s">
        <v>13545</v>
      </c>
      <c r="BI684" s="120" t="s">
        <v>14063</v>
      </c>
      <c r="BJ684" s="120" t="s">
        <v>14063</v>
      </c>
      <c r="BK684" s="120">
        <v>0</v>
      </c>
      <c r="BL684" s="123">
        <v>0</v>
      </c>
      <c r="BM684" s="120">
        <v>0</v>
      </c>
      <c r="BN684" s="123">
        <v>0</v>
      </c>
      <c r="BO684" s="120">
        <v>0</v>
      </c>
      <c r="BP684" s="123">
        <v>0</v>
      </c>
      <c r="BQ684" s="120">
        <v>15</v>
      </c>
      <c r="BR684" s="123">
        <v>100</v>
      </c>
      <c r="BS684" s="120">
        <v>15</v>
      </c>
      <c r="BT684" s="2"/>
      <c r="BU684" s="3"/>
      <c r="BV684" s="3"/>
      <c r="BW684" s="3"/>
      <c r="BX684" s="3"/>
    </row>
    <row r="685" spans="1:76" x14ac:dyDescent="0.25">
      <c r="A685" s="64" t="s">
        <v>972</v>
      </c>
      <c r="B685" s="65"/>
      <c r="C685" s="65" t="s">
        <v>64</v>
      </c>
      <c r="D685" s="66">
        <v>171.34206407964848</v>
      </c>
      <c r="E685" s="68"/>
      <c r="F685" s="100" t="s">
        <v>10364</v>
      </c>
      <c r="G685" s="65"/>
      <c r="H685" s="69" t="s">
        <v>972</v>
      </c>
      <c r="I685" s="70"/>
      <c r="J685" s="70"/>
      <c r="K685" s="69" t="s">
        <v>11890</v>
      </c>
      <c r="L685" s="73">
        <v>1.1108265706822316</v>
      </c>
      <c r="M685" s="74">
        <v>2674.889404296875</v>
      </c>
      <c r="N685" s="74">
        <v>1451.361328125</v>
      </c>
      <c r="O685" s="75"/>
      <c r="P685" s="76"/>
      <c r="Q685" s="76"/>
      <c r="R685" s="86"/>
      <c r="S685" s="48">
        <v>3</v>
      </c>
      <c r="T685" s="48">
        <v>0</v>
      </c>
      <c r="U685" s="49">
        <v>0.66666700000000001</v>
      </c>
      <c r="V685" s="49">
        <v>4.6799999999999999E-4</v>
      </c>
      <c r="W685" s="49">
        <v>3.8000000000000002E-5</v>
      </c>
      <c r="X685" s="49">
        <v>0.89951999999999999</v>
      </c>
      <c r="Y685" s="49">
        <v>0.33333333333333331</v>
      </c>
      <c r="Z685" s="49">
        <v>0</v>
      </c>
      <c r="AA685" s="71">
        <v>685</v>
      </c>
      <c r="AB685" s="71"/>
      <c r="AC685" s="72"/>
      <c r="AD685" s="78" t="s">
        <v>7176</v>
      </c>
      <c r="AE685" s="78">
        <v>28275</v>
      </c>
      <c r="AF685" s="78">
        <v>29769</v>
      </c>
      <c r="AG685" s="78">
        <v>162913</v>
      </c>
      <c r="AH685" s="78">
        <v>35215</v>
      </c>
      <c r="AI685" s="78">
        <v>-36000</v>
      </c>
      <c r="AJ685" s="78" t="s">
        <v>7889</v>
      </c>
      <c r="AK685" s="78" t="s">
        <v>8374</v>
      </c>
      <c r="AL685" s="82" t="s">
        <v>8926</v>
      </c>
      <c r="AM685" s="78" t="s">
        <v>9031</v>
      </c>
      <c r="AN685" s="80">
        <v>40290.631504629629</v>
      </c>
      <c r="AO685" s="82" t="s">
        <v>9635</v>
      </c>
      <c r="AP685" s="78" t="b">
        <v>0</v>
      </c>
      <c r="AQ685" s="78" t="b">
        <v>0</v>
      </c>
      <c r="AR685" s="78" t="b">
        <v>0</v>
      </c>
      <c r="AS685" s="78" t="s">
        <v>6304</v>
      </c>
      <c r="AT685" s="78">
        <v>2443</v>
      </c>
      <c r="AU685" s="82" t="s">
        <v>9995</v>
      </c>
      <c r="AV685" s="78" t="b">
        <v>0</v>
      </c>
      <c r="AW685" s="78" t="s">
        <v>10419</v>
      </c>
      <c r="AX685" s="82" t="s">
        <v>11102</v>
      </c>
      <c r="AY685" s="78" t="s">
        <v>65</v>
      </c>
      <c r="AZ685" s="78" t="str">
        <f>REPLACE(INDEX(GroupVertices[Group], MATCH(Vertices[[#This Row],[Vertex]],GroupVertices[Vertex],0)),1,1,"")</f>
        <v>5</v>
      </c>
      <c r="BA685" s="48"/>
      <c r="BB685" s="48"/>
      <c r="BC685" s="48"/>
      <c r="BD685" s="48"/>
      <c r="BE685" s="48"/>
      <c r="BF685" s="48"/>
      <c r="BG685" s="48"/>
      <c r="BH685" s="48"/>
      <c r="BI685" s="48"/>
      <c r="BJ685" s="48"/>
      <c r="BK685" s="48"/>
      <c r="BL685" s="49"/>
      <c r="BM685" s="48"/>
      <c r="BN685" s="49"/>
      <c r="BO685" s="48"/>
      <c r="BP685" s="49"/>
      <c r="BQ685" s="48"/>
      <c r="BR685" s="49"/>
      <c r="BS685" s="48"/>
      <c r="BT685" s="2"/>
      <c r="BU685" s="3"/>
      <c r="BV685" s="3"/>
      <c r="BW685" s="3"/>
      <c r="BX685" s="3"/>
    </row>
    <row r="686" spans="1:76" x14ac:dyDescent="0.25">
      <c r="A686" s="64" t="s">
        <v>679</v>
      </c>
      <c r="B686" s="65"/>
      <c r="C686" s="65" t="s">
        <v>64</v>
      </c>
      <c r="D686" s="66">
        <v>171.67628082340292</v>
      </c>
      <c r="E686" s="68"/>
      <c r="F686" s="100" t="s">
        <v>10365</v>
      </c>
      <c r="G686" s="65"/>
      <c r="H686" s="69" t="s">
        <v>679</v>
      </c>
      <c r="I686" s="70"/>
      <c r="J686" s="70"/>
      <c r="K686" s="69" t="s">
        <v>11891</v>
      </c>
      <c r="L686" s="73">
        <v>38.90266822198911</v>
      </c>
      <c r="M686" s="74">
        <v>2848.29638671875</v>
      </c>
      <c r="N686" s="74">
        <v>1317.739990234375</v>
      </c>
      <c r="O686" s="75"/>
      <c r="P686" s="76"/>
      <c r="Q686" s="76"/>
      <c r="R686" s="86"/>
      <c r="S686" s="48">
        <v>2</v>
      </c>
      <c r="T686" s="48">
        <v>2</v>
      </c>
      <c r="U686" s="49">
        <v>228</v>
      </c>
      <c r="V686" s="49">
        <v>5.5599999999999996E-4</v>
      </c>
      <c r="W686" s="49">
        <v>1.4300000000000001E-4</v>
      </c>
      <c r="X686" s="49">
        <v>1.151224</v>
      </c>
      <c r="Y686" s="49">
        <v>0.33333333333333331</v>
      </c>
      <c r="Z686" s="49">
        <v>0</v>
      </c>
      <c r="AA686" s="71">
        <v>686</v>
      </c>
      <c r="AB686" s="71"/>
      <c r="AC686" s="72"/>
      <c r="AD686" s="78" t="s">
        <v>7177</v>
      </c>
      <c r="AE686" s="78">
        <v>20365</v>
      </c>
      <c r="AF686" s="78">
        <v>30834</v>
      </c>
      <c r="AG686" s="78">
        <v>18800</v>
      </c>
      <c r="AH686" s="78">
        <v>26170</v>
      </c>
      <c r="AI686" s="78">
        <v>3600</v>
      </c>
      <c r="AJ686" s="78" t="s">
        <v>7890</v>
      </c>
      <c r="AK686" s="78" t="s">
        <v>8375</v>
      </c>
      <c r="AL686" s="82" t="s">
        <v>8927</v>
      </c>
      <c r="AM686" s="78" t="s">
        <v>8285</v>
      </c>
      <c r="AN686" s="80">
        <v>42339.409074074072</v>
      </c>
      <c r="AO686" s="82" t="s">
        <v>9636</v>
      </c>
      <c r="AP686" s="78" t="b">
        <v>0</v>
      </c>
      <c r="AQ686" s="78" t="b">
        <v>0</v>
      </c>
      <c r="AR686" s="78" t="b">
        <v>0</v>
      </c>
      <c r="AS686" s="78" t="s">
        <v>6304</v>
      </c>
      <c r="AT686" s="78">
        <v>1006</v>
      </c>
      <c r="AU686" s="82" t="s">
        <v>9996</v>
      </c>
      <c r="AV686" s="78" t="b">
        <v>0</v>
      </c>
      <c r="AW686" s="78" t="s">
        <v>10419</v>
      </c>
      <c r="AX686" s="82" t="s">
        <v>11103</v>
      </c>
      <c r="AY686" s="78" t="s">
        <v>66</v>
      </c>
      <c r="AZ686" s="78" t="str">
        <f>REPLACE(INDEX(GroupVertices[Group], MATCH(Vertices[[#This Row],[Vertex]],GroupVertices[Vertex],0)),1,1,"")</f>
        <v>5</v>
      </c>
      <c r="BA686" s="48" t="s">
        <v>2320</v>
      </c>
      <c r="BB686" s="48" t="s">
        <v>2320</v>
      </c>
      <c r="BC686" s="48" t="s">
        <v>2518</v>
      </c>
      <c r="BD686" s="48" t="s">
        <v>2518</v>
      </c>
      <c r="BE686" s="48" t="s">
        <v>2956</v>
      </c>
      <c r="BF686" s="48" t="s">
        <v>2956</v>
      </c>
      <c r="BG686" s="120" t="s">
        <v>13546</v>
      </c>
      <c r="BH686" s="120" t="s">
        <v>13546</v>
      </c>
      <c r="BI686" s="120" t="s">
        <v>14064</v>
      </c>
      <c r="BJ686" s="120" t="s">
        <v>14064</v>
      </c>
      <c r="BK686" s="120">
        <v>0</v>
      </c>
      <c r="BL686" s="123">
        <v>0</v>
      </c>
      <c r="BM686" s="120">
        <v>0</v>
      </c>
      <c r="BN686" s="123">
        <v>0</v>
      </c>
      <c r="BO686" s="120">
        <v>0</v>
      </c>
      <c r="BP686" s="123">
        <v>0</v>
      </c>
      <c r="BQ686" s="120">
        <v>17</v>
      </c>
      <c r="BR686" s="123">
        <v>100</v>
      </c>
      <c r="BS686" s="120">
        <v>17</v>
      </c>
      <c r="BT686" s="2"/>
      <c r="BU686" s="3"/>
      <c r="BV686" s="3"/>
      <c r="BW686" s="3"/>
      <c r="BX686" s="3"/>
    </row>
    <row r="687" spans="1:76" x14ac:dyDescent="0.25">
      <c r="A687" s="64" t="s">
        <v>678</v>
      </c>
      <c r="B687" s="65"/>
      <c r="C687" s="65" t="s">
        <v>64</v>
      </c>
      <c r="D687" s="66">
        <v>162.34520039261022</v>
      </c>
      <c r="E687" s="68"/>
      <c r="F687" s="100" t="s">
        <v>10366</v>
      </c>
      <c r="G687" s="65"/>
      <c r="H687" s="69" t="s">
        <v>678</v>
      </c>
      <c r="I687" s="70"/>
      <c r="J687" s="70"/>
      <c r="K687" s="69" t="s">
        <v>11892</v>
      </c>
      <c r="L687" s="73">
        <v>1</v>
      </c>
      <c r="M687" s="74">
        <v>1442.0260009765625</v>
      </c>
      <c r="N687" s="74">
        <v>7735.5908203125</v>
      </c>
      <c r="O687" s="75"/>
      <c r="P687" s="76"/>
      <c r="Q687" s="76"/>
      <c r="R687" s="86"/>
      <c r="S687" s="48">
        <v>1</v>
      </c>
      <c r="T687" s="48">
        <v>1</v>
      </c>
      <c r="U687" s="49">
        <v>0</v>
      </c>
      <c r="V687" s="49">
        <v>0</v>
      </c>
      <c r="W687" s="49">
        <v>0</v>
      </c>
      <c r="X687" s="49">
        <v>0.99999899999999997</v>
      </c>
      <c r="Y687" s="49">
        <v>0</v>
      </c>
      <c r="Z687" s="49" t="s">
        <v>15767</v>
      </c>
      <c r="AA687" s="71">
        <v>687</v>
      </c>
      <c r="AB687" s="71"/>
      <c r="AC687" s="72"/>
      <c r="AD687" s="78" t="s">
        <v>7178</v>
      </c>
      <c r="AE687" s="78">
        <v>1046</v>
      </c>
      <c r="AF687" s="78">
        <v>1100</v>
      </c>
      <c r="AG687" s="78">
        <v>5189</v>
      </c>
      <c r="AH687" s="78">
        <v>114</v>
      </c>
      <c r="AI687" s="78">
        <v>-14400</v>
      </c>
      <c r="AJ687" s="78" t="s">
        <v>7891</v>
      </c>
      <c r="AK687" s="78" t="s">
        <v>8376</v>
      </c>
      <c r="AL687" s="82" t="s">
        <v>8928</v>
      </c>
      <c r="AM687" s="78" t="s">
        <v>9005</v>
      </c>
      <c r="AN687" s="80">
        <v>41059.617430555554</v>
      </c>
      <c r="AO687" s="82" t="s">
        <v>9637</v>
      </c>
      <c r="AP687" s="78" t="b">
        <v>0</v>
      </c>
      <c r="AQ687" s="78" t="b">
        <v>0</v>
      </c>
      <c r="AR687" s="78" t="b">
        <v>0</v>
      </c>
      <c r="AS687" s="78" t="s">
        <v>6304</v>
      </c>
      <c r="AT687" s="78">
        <v>73</v>
      </c>
      <c r="AU687" s="82" t="s">
        <v>9997</v>
      </c>
      <c r="AV687" s="78" t="b">
        <v>0</v>
      </c>
      <c r="AW687" s="78" t="s">
        <v>10419</v>
      </c>
      <c r="AX687" s="82" t="s">
        <v>11104</v>
      </c>
      <c r="AY687" s="78" t="s">
        <v>66</v>
      </c>
      <c r="AZ687" s="78" t="str">
        <f>REPLACE(INDEX(GroupVertices[Group], MATCH(Vertices[[#This Row],[Vertex]],GroupVertices[Vertex],0)),1,1,"")</f>
        <v>1</v>
      </c>
      <c r="BA687" s="48" t="s">
        <v>2321</v>
      </c>
      <c r="BB687" s="48" t="s">
        <v>2321</v>
      </c>
      <c r="BC687" s="48" t="s">
        <v>2518</v>
      </c>
      <c r="BD687" s="48" t="s">
        <v>2518</v>
      </c>
      <c r="BE687" s="48" t="s">
        <v>2955</v>
      </c>
      <c r="BF687" s="48" t="s">
        <v>2955</v>
      </c>
      <c r="BG687" s="120" t="s">
        <v>13547</v>
      </c>
      <c r="BH687" s="120" t="s">
        <v>13547</v>
      </c>
      <c r="BI687" s="120" t="s">
        <v>14065</v>
      </c>
      <c r="BJ687" s="120" t="s">
        <v>14065</v>
      </c>
      <c r="BK687" s="120">
        <v>1</v>
      </c>
      <c r="BL687" s="123">
        <v>6.666666666666667</v>
      </c>
      <c r="BM687" s="120">
        <v>1</v>
      </c>
      <c r="BN687" s="123">
        <v>6.666666666666667</v>
      </c>
      <c r="BO687" s="120">
        <v>0</v>
      </c>
      <c r="BP687" s="123">
        <v>0</v>
      </c>
      <c r="BQ687" s="120">
        <v>13</v>
      </c>
      <c r="BR687" s="123">
        <v>86.666666666666671</v>
      </c>
      <c r="BS687" s="120">
        <v>15</v>
      </c>
      <c r="BT687" s="2"/>
      <c r="BU687" s="3"/>
      <c r="BV687" s="3"/>
      <c r="BW687" s="3"/>
      <c r="BX687" s="3"/>
    </row>
    <row r="688" spans="1:76" x14ac:dyDescent="0.25">
      <c r="A688" s="64" t="s">
        <v>680</v>
      </c>
      <c r="B688" s="65"/>
      <c r="C688" s="65" t="s">
        <v>64</v>
      </c>
      <c r="D688" s="66">
        <v>162.02949894264123</v>
      </c>
      <c r="E688" s="68"/>
      <c r="F688" s="100" t="s">
        <v>3814</v>
      </c>
      <c r="G688" s="65"/>
      <c r="H688" s="69" t="s">
        <v>680</v>
      </c>
      <c r="I688" s="70"/>
      <c r="J688" s="70"/>
      <c r="K688" s="69" t="s">
        <v>11893</v>
      </c>
      <c r="L688" s="73">
        <v>38.791841651306875</v>
      </c>
      <c r="M688" s="74">
        <v>2842.385009765625</v>
      </c>
      <c r="N688" s="74">
        <v>1205.9176025390625</v>
      </c>
      <c r="O688" s="75"/>
      <c r="P688" s="76"/>
      <c r="Q688" s="76"/>
      <c r="R688" s="86"/>
      <c r="S688" s="48">
        <v>0</v>
      </c>
      <c r="T688" s="48">
        <v>3</v>
      </c>
      <c r="U688" s="49">
        <v>227.33333300000001</v>
      </c>
      <c r="V688" s="49">
        <v>5.5599999999999996E-4</v>
      </c>
      <c r="W688" s="49">
        <v>1.3200000000000001E-4</v>
      </c>
      <c r="X688" s="49">
        <v>0.89097400000000004</v>
      </c>
      <c r="Y688" s="49">
        <v>0.33333333333333331</v>
      </c>
      <c r="Z688" s="49">
        <v>0</v>
      </c>
      <c r="AA688" s="71">
        <v>688</v>
      </c>
      <c r="AB688" s="71"/>
      <c r="AC688" s="72"/>
      <c r="AD688" s="78" t="s">
        <v>7179</v>
      </c>
      <c r="AE688" s="78">
        <v>24</v>
      </c>
      <c r="AF688" s="78">
        <v>94</v>
      </c>
      <c r="AG688" s="78">
        <v>810</v>
      </c>
      <c r="AH688" s="78">
        <v>67</v>
      </c>
      <c r="AI688" s="78">
        <v>19800</v>
      </c>
      <c r="AJ688" s="78" t="s">
        <v>7892</v>
      </c>
      <c r="AK688" s="78" t="s">
        <v>8023</v>
      </c>
      <c r="AL688" s="78"/>
      <c r="AM688" s="78" t="s">
        <v>9049</v>
      </c>
      <c r="AN688" s="80">
        <v>39977.508171296293</v>
      </c>
      <c r="AO688" s="82" t="s">
        <v>9638</v>
      </c>
      <c r="AP688" s="78" t="b">
        <v>0</v>
      </c>
      <c r="AQ688" s="78" t="b">
        <v>0</v>
      </c>
      <c r="AR688" s="78" t="b">
        <v>1</v>
      </c>
      <c r="AS688" s="78" t="s">
        <v>6304</v>
      </c>
      <c r="AT688" s="78">
        <v>4</v>
      </c>
      <c r="AU688" s="82" t="s">
        <v>9892</v>
      </c>
      <c r="AV688" s="78" t="b">
        <v>0</v>
      </c>
      <c r="AW688" s="78" t="s">
        <v>10419</v>
      </c>
      <c r="AX688" s="82" t="s">
        <v>11105</v>
      </c>
      <c r="AY688" s="78" t="s">
        <v>66</v>
      </c>
      <c r="AZ688" s="78" t="str">
        <f>REPLACE(INDEX(GroupVertices[Group], MATCH(Vertices[[#This Row],[Vertex]],GroupVertices[Vertex],0)),1,1,"")</f>
        <v>5</v>
      </c>
      <c r="BA688" s="48" t="s">
        <v>2320</v>
      </c>
      <c r="BB688" s="48" t="s">
        <v>2320</v>
      </c>
      <c r="BC688" s="48" t="s">
        <v>2518</v>
      </c>
      <c r="BD688" s="48" t="s">
        <v>2518</v>
      </c>
      <c r="BE688" s="48" t="s">
        <v>2788</v>
      </c>
      <c r="BF688" s="48" t="s">
        <v>2788</v>
      </c>
      <c r="BG688" s="120" t="s">
        <v>13545</v>
      </c>
      <c r="BH688" s="120" t="s">
        <v>13545</v>
      </c>
      <c r="BI688" s="120" t="s">
        <v>14063</v>
      </c>
      <c r="BJ688" s="120" t="s">
        <v>14063</v>
      </c>
      <c r="BK688" s="120">
        <v>0</v>
      </c>
      <c r="BL688" s="123">
        <v>0</v>
      </c>
      <c r="BM688" s="120">
        <v>0</v>
      </c>
      <c r="BN688" s="123">
        <v>0</v>
      </c>
      <c r="BO688" s="120">
        <v>0</v>
      </c>
      <c r="BP688" s="123">
        <v>0</v>
      </c>
      <c r="BQ688" s="120">
        <v>15</v>
      </c>
      <c r="BR688" s="123">
        <v>100</v>
      </c>
      <c r="BS688" s="120">
        <v>15</v>
      </c>
      <c r="BT688" s="2"/>
      <c r="BU688" s="3"/>
      <c r="BV688" s="3"/>
      <c r="BW688" s="3"/>
      <c r="BX688" s="3"/>
    </row>
    <row r="689" spans="1:76" x14ac:dyDescent="0.25">
      <c r="A689" s="64" t="s">
        <v>681</v>
      </c>
      <c r="B689" s="65"/>
      <c r="C689" s="65" t="s">
        <v>64</v>
      </c>
      <c r="D689" s="66">
        <v>162.13274524188557</v>
      </c>
      <c r="E689" s="68"/>
      <c r="F689" s="100" t="s">
        <v>3815</v>
      </c>
      <c r="G689" s="65"/>
      <c r="H689" s="69" t="s">
        <v>681</v>
      </c>
      <c r="I689" s="70"/>
      <c r="J689" s="70"/>
      <c r="K689" s="69" t="s">
        <v>11894</v>
      </c>
      <c r="L689" s="73">
        <v>1</v>
      </c>
      <c r="M689" s="74">
        <v>6329.7763671875</v>
      </c>
      <c r="N689" s="74">
        <v>2773.251953125</v>
      </c>
      <c r="O689" s="75"/>
      <c r="P689" s="76"/>
      <c r="Q689" s="76"/>
      <c r="R689" s="86"/>
      <c r="S689" s="48">
        <v>0</v>
      </c>
      <c r="T689" s="48">
        <v>1</v>
      </c>
      <c r="U689" s="49">
        <v>0</v>
      </c>
      <c r="V689" s="49">
        <v>0.2</v>
      </c>
      <c r="W689" s="49">
        <v>0</v>
      </c>
      <c r="X689" s="49">
        <v>0.61068699999999998</v>
      </c>
      <c r="Y689" s="49">
        <v>0</v>
      </c>
      <c r="Z689" s="49">
        <v>0</v>
      </c>
      <c r="AA689" s="71">
        <v>689</v>
      </c>
      <c r="AB689" s="71"/>
      <c r="AC689" s="72"/>
      <c r="AD689" s="78" t="s">
        <v>7180</v>
      </c>
      <c r="AE689" s="78">
        <v>11</v>
      </c>
      <c r="AF689" s="78">
        <v>423</v>
      </c>
      <c r="AG689" s="78">
        <v>21664</v>
      </c>
      <c r="AH689" s="78">
        <v>1</v>
      </c>
      <c r="AI689" s="78"/>
      <c r="AJ689" s="78" t="s">
        <v>7893</v>
      </c>
      <c r="AK689" s="78" t="s">
        <v>8377</v>
      </c>
      <c r="AL689" s="82" t="s">
        <v>8929</v>
      </c>
      <c r="AM689" s="78"/>
      <c r="AN689" s="80">
        <v>42957.52449074074</v>
      </c>
      <c r="AO689" s="78"/>
      <c r="AP689" s="78" t="b">
        <v>1</v>
      </c>
      <c r="AQ689" s="78" t="b">
        <v>0</v>
      </c>
      <c r="AR689" s="78" t="b">
        <v>0</v>
      </c>
      <c r="AS689" s="78" t="s">
        <v>6304</v>
      </c>
      <c r="AT689" s="78">
        <v>37</v>
      </c>
      <c r="AU689" s="78"/>
      <c r="AV689" s="78" t="b">
        <v>0</v>
      </c>
      <c r="AW689" s="78" t="s">
        <v>10419</v>
      </c>
      <c r="AX689" s="82" t="s">
        <v>11106</v>
      </c>
      <c r="AY689" s="78" t="s">
        <v>66</v>
      </c>
      <c r="AZ689" s="78" t="str">
        <f>REPLACE(INDEX(GroupVertices[Group], MATCH(Vertices[[#This Row],[Vertex]],GroupVertices[Vertex],0)),1,1,"")</f>
        <v>31</v>
      </c>
      <c r="BA689" s="48" t="s">
        <v>2281</v>
      </c>
      <c r="BB689" s="48" t="s">
        <v>2281</v>
      </c>
      <c r="BC689" s="48" t="s">
        <v>2610</v>
      </c>
      <c r="BD689" s="48" t="s">
        <v>2610</v>
      </c>
      <c r="BE689" s="48" t="s">
        <v>2921</v>
      </c>
      <c r="BF689" s="48" t="s">
        <v>2921</v>
      </c>
      <c r="BG689" s="120" t="s">
        <v>13521</v>
      </c>
      <c r="BH689" s="120" t="s">
        <v>13521</v>
      </c>
      <c r="BI689" s="120" t="s">
        <v>14040</v>
      </c>
      <c r="BJ689" s="120" t="s">
        <v>14040</v>
      </c>
      <c r="BK689" s="120">
        <v>0</v>
      </c>
      <c r="BL689" s="123">
        <v>0</v>
      </c>
      <c r="BM689" s="120">
        <v>0</v>
      </c>
      <c r="BN689" s="123">
        <v>0</v>
      </c>
      <c r="BO689" s="120">
        <v>0</v>
      </c>
      <c r="BP689" s="123">
        <v>0</v>
      </c>
      <c r="BQ689" s="120">
        <v>11</v>
      </c>
      <c r="BR689" s="123">
        <v>100</v>
      </c>
      <c r="BS689" s="120">
        <v>11</v>
      </c>
      <c r="BT689" s="2"/>
      <c r="BU689" s="3"/>
      <c r="BV689" s="3"/>
      <c r="BW689" s="3"/>
      <c r="BX689" s="3"/>
    </row>
    <row r="690" spans="1:76" x14ac:dyDescent="0.25">
      <c r="A690" s="64" t="s">
        <v>682</v>
      </c>
      <c r="B690" s="65"/>
      <c r="C690" s="65" t="s">
        <v>64</v>
      </c>
      <c r="D690" s="66">
        <v>162.9932356751012</v>
      </c>
      <c r="E690" s="68"/>
      <c r="F690" s="100" t="s">
        <v>3816</v>
      </c>
      <c r="G690" s="65"/>
      <c r="H690" s="69" t="s">
        <v>682</v>
      </c>
      <c r="I690" s="70"/>
      <c r="J690" s="70"/>
      <c r="K690" s="69" t="s">
        <v>11895</v>
      </c>
      <c r="L690" s="73">
        <v>3.8371588462989923</v>
      </c>
      <c r="M690" s="74">
        <v>1052.265869140625</v>
      </c>
      <c r="N690" s="74">
        <v>2910.538818359375</v>
      </c>
      <c r="O690" s="75"/>
      <c r="P690" s="76"/>
      <c r="Q690" s="76"/>
      <c r="R690" s="86"/>
      <c r="S690" s="48">
        <v>1</v>
      </c>
      <c r="T690" s="48">
        <v>4</v>
      </c>
      <c r="U690" s="49">
        <v>17.066666999999999</v>
      </c>
      <c r="V690" s="49">
        <v>7.4399999999999998E-4</v>
      </c>
      <c r="W690" s="49">
        <v>1.4834E-2</v>
      </c>
      <c r="X690" s="49">
        <v>0.93924600000000003</v>
      </c>
      <c r="Y690" s="49">
        <v>0.58333333333333337</v>
      </c>
      <c r="Z690" s="49">
        <v>0.25</v>
      </c>
      <c r="AA690" s="71">
        <v>690</v>
      </c>
      <c r="AB690" s="71"/>
      <c r="AC690" s="72"/>
      <c r="AD690" s="78" t="s">
        <v>7181</v>
      </c>
      <c r="AE690" s="78">
        <v>2991</v>
      </c>
      <c r="AF690" s="78">
        <v>3165</v>
      </c>
      <c r="AG690" s="78">
        <v>18582</v>
      </c>
      <c r="AH690" s="78">
        <v>4141</v>
      </c>
      <c r="AI690" s="78">
        <v>0</v>
      </c>
      <c r="AJ690" s="78" t="s">
        <v>7894</v>
      </c>
      <c r="AK690" s="78" t="s">
        <v>8378</v>
      </c>
      <c r="AL690" s="82" t="s">
        <v>8930</v>
      </c>
      <c r="AM690" s="78" t="s">
        <v>7997</v>
      </c>
      <c r="AN690" s="80">
        <v>39587.025081018517</v>
      </c>
      <c r="AO690" s="82" t="s">
        <v>9639</v>
      </c>
      <c r="AP690" s="78" t="b">
        <v>0</v>
      </c>
      <c r="AQ690" s="78" t="b">
        <v>0</v>
      </c>
      <c r="AR690" s="78" t="b">
        <v>1</v>
      </c>
      <c r="AS690" s="78" t="s">
        <v>6304</v>
      </c>
      <c r="AT690" s="78">
        <v>838</v>
      </c>
      <c r="AU690" s="82" t="s">
        <v>9749</v>
      </c>
      <c r="AV690" s="78" t="b">
        <v>0</v>
      </c>
      <c r="AW690" s="78" t="s">
        <v>10419</v>
      </c>
      <c r="AX690" s="82" t="s">
        <v>11107</v>
      </c>
      <c r="AY690" s="78" t="s">
        <v>66</v>
      </c>
      <c r="AZ690" s="78" t="str">
        <f>REPLACE(INDEX(GroupVertices[Group], MATCH(Vertices[[#This Row],[Vertex]],GroupVertices[Vertex],0)),1,1,"")</f>
        <v>2</v>
      </c>
      <c r="BA690" s="48"/>
      <c r="BB690" s="48"/>
      <c r="BC690" s="48"/>
      <c r="BD690" s="48"/>
      <c r="BE690" s="48" t="s">
        <v>731</v>
      </c>
      <c r="BF690" s="48" t="s">
        <v>731</v>
      </c>
      <c r="BG690" s="120" t="s">
        <v>13548</v>
      </c>
      <c r="BH690" s="120" t="s">
        <v>13548</v>
      </c>
      <c r="BI690" s="120" t="s">
        <v>14066</v>
      </c>
      <c r="BJ690" s="120" t="s">
        <v>14066</v>
      </c>
      <c r="BK690" s="120">
        <v>1</v>
      </c>
      <c r="BL690" s="123">
        <v>6.25</v>
      </c>
      <c r="BM690" s="120">
        <v>0</v>
      </c>
      <c r="BN690" s="123">
        <v>0</v>
      </c>
      <c r="BO690" s="120">
        <v>0</v>
      </c>
      <c r="BP690" s="123">
        <v>0</v>
      </c>
      <c r="BQ690" s="120">
        <v>15</v>
      </c>
      <c r="BR690" s="123">
        <v>93.75</v>
      </c>
      <c r="BS690" s="120">
        <v>16</v>
      </c>
      <c r="BT690" s="2"/>
      <c r="BU690" s="3"/>
      <c r="BV690" s="3"/>
      <c r="BW690" s="3"/>
      <c r="BX690" s="3"/>
    </row>
    <row r="691" spans="1:76" x14ac:dyDescent="0.25">
      <c r="A691" s="64" t="s">
        <v>973</v>
      </c>
      <c r="B691" s="65"/>
      <c r="C691" s="65" t="s">
        <v>64</v>
      </c>
      <c r="D691" s="66">
        <v>208.05412583374434</v>
      </c>
      <c r="E691" s="68"/>
      <c r="F691" s="100" t="s">
        <v>10367</v>
      </c>
      <c r="G691" s="65"/>
      <c r="H691" s="69" t="s">
        <v>973</v>
      </c>
      <c r="I691" s="70"/>
      <c r="J691" s="70"/>
      <c r="K691" s="69" t="s">
        <v>11896</v>
      </c>
      <c r="L691" s="73">
        <v>1</v>
      </c>
      <c r="M691" s="74">
        <v>1535.6593017578125</v>
      </c>
      <c r="N691" s="74">
        <v>3351.367919921875</v>
      </c>
      <c r="O691" s="75"/>
      <c r="P691" s="76"/>
      <c r="Q691" s="76"/>
      <c r="R691" s="86"/>
      <c r="S691" s="48">
        <v>2</v>
      </c>
      <c r="T691" s="48">
        <v>0</v>
      </c>
      <c r="U691" s="49">
        <v>0</v>
      </c>
      <c r="V691" s="49">
        <v>7.3300000000000004E-4</v>
      </c>
      <c r="W691" s="49">
        <v>6.9690000000000004E-3</v>
      </c>
      <c r="X691" s="49">
        <v>0.54469000000000001</v>
      </c>
      <c r="Y691" s="49">
        <v>1</v>
      </c>
      <c r="Z691" s="49">
        <v>0</v>
      </c>
      <c r="AA691" s="71">
        <v>691</v>
      </c>
      <c r="AB691" s="71"/>
      <c r="AC691" s="72"/>
      <c r="AD691" s="78" t="s">
        <v>7182</v>
      </c>
      <c r="AE691" s="78">
        <v>807</v>
      </c>
      <c r="AF691" s="78">
        <v>146754</v>
      </c>
      <c r="AG691" s="78">
        <v>28804</v>
      </c>
      <c r="AH691" s="78">
        <v>973</v>
      </c>
      <c r="AI691" s="78">
        <v>-14400</v>
      </c>
      <c r="AJ691" s="78" t="s">
        <v>7895</v>
      </c>
      <c r="AK691" s="78" t="s">
        <v>8021</v>
      </c>
      <c r="AL691" s="82" t="s">
        <v>8931</v>
      </c>
      <c r="AM691" s="78" t="s">
        <v>9005</v>
      </c>
      <c r="AN691" s="80">
        <v>39554.8750462963</v>
      </c>
      <c r="AO691" s="82" t="s">
        <v>9640</v>
      </c>
      <c r="AP691" s="78" t="b">
        <v>0</v>
      </c>
      <c r="AQ691" s="78" t="b">
        <v>0</v>
      </c>
      <c r="AR691" s="78" t="b">
        <v>0</v>
      </c>
      <c r="AS691" s="78" t="s">
        <v>6304</v>
      </c>
      <c r="AT691" s="78">
        <v>4188</v>
      </c>
      <c r="AU691" s="82" t="s">
        <v>9998</v>
      </c>
      <c r="AV691" s="78" t="b">
        <v>1</v>
      </c>
      <c r="AW691" s="78" t="s">
        <v>10419</v>
      </c>
      <c r="AX691" s="82" t="s">
        <v>11108</v>
      </c>
      <c r="AY691" s="78" t="s">
        <v>65</v>
      </c>
      <c r="AZ691" s="78" t="str">
        <f>REPLACE(INDEX(GroupVertices[Group], MATCH(Vertices[[#This Row],[Vertex]],GroupVertices[Vertex],0)),1,1,"")</f>
        <v>2</v>
      </c>
      <c r="BA691" s="48"/>
      <c r="BB691" s="48"/>
      <c r="BC691" s="48"/>
      <c r="BD691" s="48"/>
      <c r="BE691" s="48"/>
      <c r="BF691" s="48"/>
      <c r="BG691" s="48"/>
      <c r="BH691" s="48"/>
      <c r="BI691" s="48"/>
      <c r="BJ691" s="48"/>
      <c r="BK691" s="48"/>
      <c r="BL691" s="49"/>
      <c r="BM691" s="48"/>
      <c r="BN691" s="49"/>
      <c r="BO691" s="48"/>
      <c r="BP691" s="49"/>
      <c r="BQ691" s="48"/>
      <c r="BR691" s="49"/>
      <c r="BS691" s="48"/>
      <c r="BT691" s="2"/>
      <c r="BU691" s="3"/>
      <c r="BV691" s="3"/>
      <c r="BW691" s="3"/>
      <c r="BX691" s="3"/>
    </row>
    <row r="692" spans="1:76" x14ac:dyDescent="0.25">
      <c r="A692" s="64" t="s">
        <v>974</v>
      </c>
      <c r="B692" s="65"/>
      <c r="C692" s="65" t="s">
        <v>64</v>
      </c>
      <c r="D692" s="66">
        <v>162.13682488288913</v>
      </c>
      <c r="E692" s="68"/>
      <c r="F692" s="100" t="s">
        <v>10368</v>
      </c>
      <c r="G692" s="65"/>
      <c r="H692" s="69" t="s">
        <v>974</v>
      </c>
      <c r="I692" s="70"/>
      <c r="J692" s="70"/>
      <c r="K692" s="69" t="s">
        <v>11897</v>
      </c>
      <c r="L692" s="73">
        <v>1</v>
      </c>
      <c r="M692" s="74">
        <v>1894.1492919921875</v>
      </c>
      <c r="N692" s="74">
        <v>3205.171875</v>
      </c>
      <c r="O692" s="75"/>
      <c r="P692" s="76"/>
      <c r="Q692" s="76"/>
      <c r="R692" s="86"/>
      <c r="S692" s="48">
        <v>1</v>
      </c>
      <c r="T692" s="48">
        <v>0</v>
      </c>
      <c r="U692" s="49">
        <v>0</v>
      </c>
      <c r="V692" s="49">
        <v>7.3200000000000001E-4</v>
      </c>
      <c r="W692" s="49">
        <v>5.5880000000000001E-3</v>
      </c>
      <c r="X692" s="49">
        <v>0.34510000000000002</v>
      </c>
      <c r="Y692" s="49">
        <v>0</v>
      </c>
      <c r="Z692" s="49">
        <v>0</v>
      </c>
      <c r="AA692" s="71">
        <v>692</v>
      </c>
      <c r="AB692" s="71"/>
      <c r="AC692" s="72"/>
      <c r="AD692" s="78" t="s">
        <v>7183</v>
      </c>
      <c r="AE692" s="78">
        <v>409</v>
      </c>
      <c r="AF692" s="78">
        <v>436</v>
      </c>
      <c r="AG692" s="78">
        <v>786</v>
      </c>
      <c r="AH692" s="78">
        <v>230</v>
      </c>
      <c r="AI692" s="78">
        <v>-28800</v>
      </c>
      <c r="AJ692" s="78" t="s">
        <v>7896</v>
      </c>
      <c r="AK692" s="78" t="s">
        <v>8259</v>
      </c>
      <c r="AL692" s="82" t="s">
        <v>8932</v>
      </c>
      <c r="AM692" s="78" t="s">
        <v>9004</v>
      </c>
      <c r="AN692" s="80">
        <v>40835.731736111113</v>
      </c>
      <c r="AO692" s="82" t="s">
        <v>9641</v>
      </c>
      <c r="AP692" s="78" t="b">
        <v>0</v>
      </c>
      <c r="AQ692" s="78" t="b">
        <v>0</v>
      </c>
      <c r="AR692" s="78" t="b">
        <v>1</v>
      </c>
      <c r="AS692" s="78" t="s">
        <v>6304</v>
      </c>
      <c r="AT692" s="78">
        <v>84</v>
      </c>
      <c r="AU692" s="82" t="s">
        <v>9999</v>
      </c>
      <c r="AV692" s="78" t="b">
        <v>0</v>
      </c>
      <c r="AW692" s="78" t="s">
        <v>10419</v>
      </c>
      <c r="AX692" s="82" t="s">
        <v>11109</v>
      </c>
      <c r="AY692" s="78" t="s">
        <v>65</v>
      </c>
      <c r="AZ692" s="78" t="str">
        <f>REPLACE(INDEX(GroupVertices[Group], MATCH(Vertices[[#This Row],[Vertex]],GroupVertices[Vertex],0)),1,1,"")</f>
        <v>2</v>
      </c>
      <c r="BA692" s="48"/>
      <c r="BB692" s="48"/>
      <c r="BC692" s="48"/>
      <c r="BD692" s="48"/>
      <c r="BE692" s="48"/>
      <c r="BF692" s="48"/>
      <c r="BG692" s="48"/>
      <c r="BH692" s="48"/>
      <c r="BI692" s="48"/>
      <c r="BJ692" s="48"/>
      <c r="BK692" s="48"/>
      <c r="BL692" s="49"/>
      <c r="BM692" s="48"/>
      <c r="BN692" s="49"/>
      <c r="BO692" s="48"/>
      <c r="BP692" s="49"/>
      <c r="BQ692" s="48"/>
      <c r="BR692" s="49"/>
      <c r="BS692" s="48"/>
      <c r="BT692" s="2"/>
      <c r="BU692" s="3"/>
      <c r="BV692" s="3"/>
      <c r="BW692" s="3"/>
      <c r="BX692" s="3"/>
    </row>
    <row r="693" spans="1:76" x14ac:dyDescent="0.25">
      <c r="A693" s="64" t="s">
        <v>975</v>
      </c>
      <c r="B693" s="65"/>
      <c r="C693" s="65" t="s">
        <v>64</v>
      </c>
      <c r="D693" s="66">
        <v>164.74559839540612</v>
      </c>
      <c r="E693" s="68"/>
      <c r="F693" s="100" t="s">
        <v>10369</v>
      </c>
      <c r="G693" s="65"/>
      <c r="H693" s="69" t="s">
        <v>975</v>
      </c>
      <c r="I693" s="70"/>
      <c r="J693" s="70"/>
      <c r="K693" s="69" t="s">
        <v>11898</v>
      </c>
      <c r="L693" s="73">
        <v>1</v>
      </c>
      <c r="M693" s="74">
        <v>1077.48291015625</v>
      </c>
      <c r="N693" s="74">
        <v>3489.333740234375</v>
      </c>
      <c r="O693" s="75"/>
      <c r="P693" s="76"/>
      <c r="Q693" s="76"/>
      <c r="R693" s="86"/>
      <c r="S693" s="48">
        <v>2</v>
      </c>
      <c r="T693" s="48">
        <v>0</v>
      </c>
      <c r="U693" s="49">
        <v>0</v>
      </c>
      <c r="V693" s="49">
        <v>8.0199999999999998E-4</v>
      </c>
      <c r="W693" s="49">
        <v>8.4010000000000005E-3</v>
      </c>
      <c r="X693" s="49">
        <v>0.55798300000000001</v>
      </c>
      <c r="Y693" s="49">
        <v>0.5</v>
      </c>
      <c r="Z693" s="49">
        <v>0</v>
      </c>
      <c r="AA693" s="71">
        <v>693</v>
      </c>
      <c r="AB693" s="71"/>
      <c r="AC693" s="72"/>
      <c r="AD693" s="78" t="s">
        <v>975</v>
      </c>
      <c r="AE693" s="78">
        <v>1852</v>
      </c>
      <c r="AF693" s="78">
        <v>8749</v>
      </c>
      <c r="AG693" s="78">
        <v>32048</v>
      </c>
      <c r="AH693" s="78">
        <v>15732</v>
      </c>
      <c r="AI693" s="78">
        <v>0</v>
      </c>
      <c r="AJ693" s="78" t="s">
        <v>7897</v>
      </c>
      <c r="AK693" s="78" t="s">
        <v>7997</v>
      </c>
      <c r="AL693" s="82" t="s">
        <v>8933</v>
      </c>
      <c r="AM693" s="78" t="s">
        <v>7997</v>
      </c>
      <c r="AN693" s="80">
        <v>39897.668923611112</v>
      </c>
      <c r="AO693" s="82" t="s">
        <v>9642</v>
      </c>
      <c r="AP693" s="78" t="b">
        <v>0</v>
      </c>
      <c r="AQ693" s="78" t="b">
        <v>0</v>
      </c>
      <c r="AR693" s="78" t="b">
        <v>1</v>
      </c>
      <c r="AS693" s="78" t="s">
        <v>6304</v>
      </c>
      <c r="AT693" s="78">
        <v>1074</v>
      </c>
      <c r="AU693" s="82" t="s">
        <v>10000</v>
      </c>
      <c r="AV693" s="78" t="b">
        <v>1</v>
      </c>
      <c r="AW693" s="78" t="s">
        <v>10419</v>
      </c>
      <c r="AX693" s="82" t="s">
        <v>11110</v>
      </c>
      <c r="AY693" s="78" t="s">
        <v>65</v>
      </c>
      <c r="AZ693" s="78" t="str">
        <f>REPLACE(INDEX(GroupVertices[Group], MATCH(Vertices[[#This Row],[Vertex]],GroupVertices[Vertex],0)),1,1,"")</f>
        <v>2</v>
      </c>
      <c r="BA693" s="48"/>
      <c r="BB693" s="48"/>
      <c r="BC693" s="48"/>
      <c r="BD693" s="48"/>
      <c r="BE693" s="48"/>
      <c r="BF693" s="48"/>
      <c r="BG693" s="48"/>
      <c r="BH693" s="48"/>
      <c r="BI693" s="48"/>
      <c r="BJ693" s="48"/>
      <c r="BK693" s="48"/>
      <c r="BL693" s="49"/>
      <c r="BM693" s="48"/>
      <c r="BN693" s="49"/>
      <c r="BO693" s="48"/>
      <c r="BP693" s="49"/>
      <c r="BQ693" s="48"/>
      <c r="BR693" s="49"/>
      <c r="BS693" s="48"/>
      <c r="BT693" s="2"/>
      <c r="BU693" s="3"/>
      <c r="BV693" s="3"/>
      <c r="BW693" s="3"/>
      <c r="BX693" s="3"/>
    </row>
    <row r="694" spans="1:76" x14ac:dyDescent="0.25">
      <c r="A694" s="64" t="s">
        <v>684</v>
      </c>
      <c r="B694" s="65"/>
      <c r="C694" s="65" t="s">
        <v>64</v>
      </c>
      <c r="D694" s="66">
        <v>162.00878691908463</v>
      </c>
      <c r="E694" s="68"/>
      <c r="F694" s="100" t="s">
        <v>3522</v>
      </c>
      <c r="G694" s="65"/>
      <c r="H694" s="69" t="s">
        <v>684</v>
      </c>
      <c r="I694" s="70"/>
      <c r="J694" s="70"/>
      <c r="K694" s="69" t="s">
        <v>11899</v>
      </c>
      <c r="L694" s="73">
        <v>1</v>
      </c>
      <c r="M694" s="74">
        <v>4946.865234375</v>
      </c>
      <c r="N694" s="74">
        <v>3155.54931640625</v>
      </c>
      <c r="O694" s="75"/>
      <c r="P694" s="76"/>
      <c r="Q694" s="76"/>
      <c r="R694" s="86"/>
      <c r="S694" s="48">
        <v>0</v>
      </c>
      <c r="T694" s="48">
        <v>1</v>
      </c>
      <c r="U694" s="49">
        <v>0</v>
      </c>
      <c r="V694" s="49">
        <v>2.1277000000000001E-2</v>
      </c>
      <c r="W694" s="49">
        <v>0</v>
      </c>
      <c r="X694" s="49">
        <v>0.55066000000000004</v>
      </c>
      <c r="Y694" s="49">
        <v>0</v>
      </c>
      <c r="Z694" s="49">
        <v>0</v>
      </c>
      <c r="AA694" s="71">
        <v>694</v>
      </c>
      <c r="AB694" s="71"/>
      <c r="AC694" s="72"/>
      <c r="AD694" s="78" t="s">
        <v>7184</v>
      </c>
      <c r="AE694" s="78">
        <v>649</v>
      </c>
      <c r="AF694" s="78">
        <v>28</v>
      </c>
      <c r="AG694" s="78">
        <v>212</v>
      </c>
      <c r="AH694" s="78">
        <v>154</v>
      </c>
      <c r="AI694" s="78">
        <v>-25200</v>
      </c>
      <c r="AJ694" s="78"/>
      <c r="AK694" s="78"/>
      <c r="AL694" s="78"/>
      <c r="AM694" s="78" t="s">
        <v>9004</v>
      </c>
      <c r="AN694" s="80">
        <v>42238.042685185188</v>
      </c>
      <c r="AO694" s="78"/>
      <c r="AP694" s="78" t="b">
        <v>1</v>
      </c>
      <c r="AQ694" s="78" t="b">
        <v>0</v>
      </c>
      <c r="AR694" s="78" t="b">
        <v>0</v>
      </c>
      <c r="AS694" s="78" t="s">
        <v>6304</v>
      </c>
      <c r="AT694" s="78">
        <v>24</v>
      </c>
      <c r="AU694" s="82" t="s">
        <v>9742</v>
      </c>
      <c r="AV694" s="78" t="b">
        <v>0</v>
      </c>
      <c r="AW694" s="78" t="s">
        <v>10419</v>
      </c>
      <c r="AX694" s="82" t="s">
        <v>11111</v>
      </c>
      <c r="AY694" s="78" t="s">
        <v>66</v>
      </c>
      <c r="AZ694" s="78" t="str">
        <f>REPLACE(INDEX(GroupVertices[Group], MATCH(Vertices[[#This Row],[Vertex]],GroupVertices[Vertex],0)),1,1,"")</f>
        <v>7</v>
      </c>
      <c r="BA694" s="48" t="s">
        <v>2243</v>
      </c>
      <c r="BB694" s="48" t="s">
        <v>2243</v>
      </c>
      <c r="BC694" s="48" t="s">
        <v>2518</v>
      </c>
      <c r="BD694" s="48" t="s">
        <v>2518</v>
      </c>
      <c r="BE694" s="48" t="s">
        <v>2882</v>
      </c>
      <c r="BF694" s="48" t="s">
        <v>2882</v>
      </c>
      <c r="BG694" s="120" t="s">
        <v>13489</v>
      </c>
      <c r="BH694" s="120" t="s">
        <v>13489</v>
      </c>
      <c r="BI694" s="120" t="s">
        <v>14009</v>
      </c>
      <c r="BJ694" s="120" t="s">
        <v>14009</v>
      </c>
      <c r="BK694" s="120">
        <v>0</v>
      </c>
      <c r="BL694" s="123">
        <v>0</v>
      </c>
      <c r="BM694" s="120">
        <v>0</v>
      </c>
      <c r="BN694" s="123">
        <v>0</v>
      </c>
      <c r="BO694" s="120">
        <v>0</v>
      </c>
      <c r="BP694" s="123">
        <v>0</v>
      </c>
      <c r="BQ694" s="120">
        <v>13</v>
      </c>
      <c r="BR694" s="123">
        <v>100</v>
      </c>
      <c r="BS694" s="120">
        <v>13</v>
      </c>
      <c r="BT694" s="2"/>
      <c r="BU694" s="3"/>
      <c r="BV694" s="3"/>
      <c r="BW694" s="3"/>
      <c r="BX694" s="3"/>
    </row>
    <row r="695" spans="1:76" x14ac:dyDescent="0.25">
      <c r="A695" s="64" t="s">
        <v>685</v>
      </c>
      <c r="B695" s="65"/>
      <c r="C695" s="65" t="s">
        <v>64</v>
      </c>
      <c r="D695" s="66">
        <v>167.37351483878604</v>
      </c>
      <c r="E695" s="68"/>
      <c r="F695" s="100" t="s">
        <v>3817</v>
      </c>
      <c r="G695" s="65"/>
      <c r="H695" s="69" t="s">
        <v>685</v>
      </c>
      <c r="I695" s="70"/>
      <c r="J695" s="70"/>
      <c r="K695" s="69" t="s">
        <v>11900</v>
      </c>
      <c r="L695" s="73">
        <v>57.854002332983669</v>
      </c>
      <c r="M695" s="74">
        <v>5933.5927734375</v>
      </c>
      <c r="N695" s="74">
        <v>9349.328125</v>
      </c>
      <c r="O695" s="75"/>
      <c r="P695" s="76"/>
      <c r="Q695" s="76"/>
      <c r="R695" s="86"/>
      <c r="S695" s="48">
        <v>0</v>
      </c>
      <c r="T695" s="48">
        <v>2</v>
      </c>
      <c r="U695" s="49">
        <v>342</v>
      </c>
      <c r="V695" s="49">
        <v>5.8900000000000001E-4</v>
      </c>
      <c r="W695" s="49">
        <v>6.0499999999999996E-4</v>
      </c>
      <c r="X695" s="49">
        <v>0.76529800000000003</v>
      </c>
      <c r="Y695" s="49">
        <v>0</v>
      </c>
      <c r="Z695" s="49">
        <v>0</v>
      </c>
      <c r="AA695" s="71">
        <v>695</v>
      </c>
      <c r="AB695" s="71"/>
      <c r="AC695" s="72"/>
      <c r="AD695" s="78" t="s">
        <v>7185</v>
      </c>
      <c r="AE695" s="78">
        <v>11784</v>
      </c>
      <c r="AF695" s="78">
        <v>17123</v>
      </c>
      <c r="AG695" s="78">
        <v>76724</v>
      </c>
      <c r="AH695" s="78">
        <v>378</v>
      </c>
      <c r="AI695" s="78">
        <v>7200</v>
      </c>
      <c r="AJ695" s="78" t="s">
        <v>7898</v>
      </c>
      <c r="AK695" s="78"/>
      <c r="AL695" s="78"/>
      <c r="AM695" s="78" t="s">
        <v>9050</v>
      </c>
      <c r="AN695" s="80">
        <v>39991.794988425929</v>
      </c>
      <c r="AO695" s="82" t="s">
        <v>9643</v>
      </c>
      <c r="AP695" s="78" t="b">
        <v>0</v>
      </c>
      <c r="AQ695" s="78" t="b">
        <v>0</v>
      </c>
      <c r="AR695" s="78" t="b">
        <v>0</v>
      </c>
      <c r="AS695" s="78" t="s">
        <v>6304</v>
      </c>
      <c r="AT695" s="78">
        <v>1075</v>
      </c>
      <c r="AU695" s="82" t="s">
        <v>10001</v>
      </c>
      <c r="AV695" s="78" t="b">
        <v>0</v>
      </c>
      <c r="AW695" s="78" t="s">
        <v>10419</v>
      </c>
      <c r="AX695" s="82" t="s">
        <v>11112</v>
      </c>
      <c r="AY695" s="78" t="s">
        <v>66</v>
      </c>
      <c r="AZ695" s="78" t="str">
        <f>REPLACE(INDEX(GroupVertices[Group], MATCH(Vertices[[#This Row],[Vertex]],GroupVertices[Vertex],0)),1,1,"")</f>
        <v>10</v>
      </c>
      <c r="BA695" s="48" t="s">
        <v>2062</v>
      </c>
      <c r="BB695" s="48" t="s">
        <v>2062</v>
      </c>
      <c r="BC695" s="48" t="s">
        <v>2515</v>
      </c>
      <c r="BD695" s="48" t="s">
        <v>2515</v>
      </c>
      <c r="BE695" s="48"/>
      <c r="BF695" s="48"/>
      <c r="BG695" s="120" t="s">
        <v>13290</v>
      </c>
      <c r="BH695" s="120" t="s">
        <v>13290</v>
      </c>
      <c r="BI695" s="120" t="s">
        <v>13817</v>
      </c>
      <c r="BJ695" s="120" t="s">
        <v>13817</v>
      </c>
      <c r="BK695" s="120">
        <v>3</v>
      </c>
      <c r="BL695" s="123">
        <v>15.789473684210526</v>
      </c>
      <c r="BM695" s="120">
        <v>0</v>
      </c>
      <c r="BN695" s="123">
        <v>0</v>
      </c>
      <c r="BO695" s="120">
        <v>0</v>
      </c>
      <c r="BP695" s="123">
        <v>0</v>
      </c>
      <c r="BQ695" s="120">
        <v>16</v>
      </c>
      <c r="BR695" s="123">
        <v>84.21052631578948</v>
      </c>
      <c r="BS695" s="120">
        <v>19</v>
      </c>
      <c r="BT695" s="2"/>
      <c r="BU695" s="3"/>
      <c r="BV695" s="3"/>
      <c r="BW695" s="3"/>
      <c r="BX695" s="3"/>
    </row>
    <row r="696" spans="1:76" x14ac:dyDescent="0.25">
      <c r="A696" s="64" t="s">
        <v>687</v>
      </c>
      <c r="B696" s="65"/>
      <c r="C696" s="65" t="s">
        <v>64</v>
      </c>
      <c r="D696" s="66">
        <v>163.70905576195926</v>
      </c>
      <c r="E696" s="68"/>
      <c r="F696" s="100" t="s">
        <v>3818</v>
      </c>
      <c r="G696" s="65"/>
      <c r="H696" s="69" t="s">
        <v>687</v>
      </c>
      <c r="I696" s="70"/>
      <c r="J696" s="70"/>
      <c r="K696" s="69" t="s">
        <v>11901</v>
      </c>
      <c r="L696" s="73">
        <v>1</v>
      </c>
      <c r="M696" s="74">
        <v>7385.5400390625</v>
      </c>
      <c r="N696" s="74">
        <v>7908.3154296875</v>
      </c>
      <c r="O696" s="75"/>
      <c r="P696" s="76"/>
      <c r="Q696" s="76"/>
      <c r="R696" s="86"/>
      <c r="S696" s="48">
        <v>0</v>
      </c>
      <c r="T696" s="48">
        <v>1</v>
      </c>
      <c r="U696" s="49">
        <v>0</v>
      </c>
      <c r="V696" s="49">
        <v>4.5300000000000001E-4</v>
      </c>
      <c r="W696" s="49">
        <v>1.1E-5</v>
      </c>
      <c r="X696" s="49">
        <v>0.47619899999999998</v>
      </c>
      <c r="Y696" s="49">
        <v>0</v>
      </c>
      <c r="Z696" s="49">
        <v>0</v>
      </c>
      <c r="AA696" s="71">
        <v>696</v>
      </c>
      <c r="AB696" s="71"/>
      <c r="AC696" s="72"/>
      <c r="AD696" s="78" t="s">
        <v>7186</v>
      </c>
      <c r="AE696" s="78">
        <v>3700</v>
      </c>
      <c r="AF696" s="78">
        <v>5446</v>
      </c>
      <c r="AG696" s="78">
        <v>56293</v>
      </c>
      <c r="AH696" s="78">
        <v>24502</v>
      </c>
      <c r="AI696" s="78">
        <v>-25200</v>
      </c>
      <c r="AJ696" s="78" t="s">
        <v>7899</v>
      </c>
      <c r="AK696" s="78" t="s">
        <v>8379</v>
      </c>
      <c r="AL696" s="82" t="s">
        <v>8934</v>
      </c>
      <c r="AM696" s="78" t="s">
        <v>9004</v>
      </c>
      <c r="AN696" s="80">
        <v>41861.852488425924</v>
      </c>
      <c r="AO696" s="82" t="s">
        <v>9644</v>
      </c>
      <c r="AP696" s="78" t="b">
        <v>1</v>
      </c>
      <c r="AQ696" s="78" t="b">
        <v>0</v>
      </c>
      <c r="AR696" s="78" t="b">
        <v>0</v>
      </c>
      <c r="AS696" s="78" t="s">
        <v>9740</v>
      </c>
      <c r="AT696" s="78">
        <v>1595</v>
      </c>
      <c r="AU696" s="82" t="s">
        <v>9742</v>
      </c>
      <c r="AV696" s="78" t="b">
        <v>0</v>
      </c>
      <c r="AW696" s="78" t="s">
        <v>10419</v>
      </c>
      <c r="AX696" s="82" t="s">
        <v>11113</v>
      </c>
      <c r="AY696" s="78" t="s">
        <v>66</v>
      </c>
      <c r="AZ696" s="78" t="str">
        <f>REPLACE(INDEX(GroupVertices[Group], MATCH(Vertices[[#This Row],[Vertex]],GroupVertices[Vertex],0)),1,1,"")</f>
        <v>15</v>
      </c>
      <c r="BA696" s="48" t="s">
        <v>2078</v>
      </c>
      <c r="BB696" s="48" t="s">
        <v>2078</v>
      </c>
      <c r="BC696" s="48" t="s">
        <v>2548</v>
      </c>
      <c r="BD696" s="48" t="s">
        <v>2548</v>
      </c>
      <c r="BE696" s="48" t="s">
        <v>731</v>
      </c>
      <c r="BF696" s="48" t="s">
        <v>731</v>
      </c>
      <c r="BG696" s="120" t="s">
        <v>13315</v>
      </c>
      <c r="BH696" s="120" t="s">
        <v>13315</v>
      </c>
      <c r="BI696" s="120" t="s">
        <v>13840</v>
      </c>
      <c r="BJ696" s="120" t="s">
        <v>13840</v>
      </c>
      <c r="BK696" s="120">
        <v>1</v>
      </c>
      <c r="BL696" s="123">
        <v>5.2631578947368425</v>
      </c>
      <c r="BM696" s="120">
        <v>0</v>
      </c>
      <c r="BN696" s="123">
        <v>0</v>
      </c>
      <c r="BO696" s="120">
        <v>0</v>
      </c>
      <c r="BP696" s="123">
        <v>0</v>
      </c>
      <c r="BQ696" s="120">
        <v>18</v>
      </c>
      <c r="BR696" s="123">
        <v>94.736842105263165</v>
      </c>
      <c r="BS696" s="120">
        <v>19</v>
      </c>
      <c r="BT696" s="2"/>
      <c r="BU696" s="3"/>
      <c r="BV696" s="3"/>
      <c r="BW696" s="3"/>
      <c r="BX696" s="3"/>
    </row>
    <row r="697" spans="1:76" x14ac:dyDescent="0.25">
      <c r="A697" s="64" t="s">
        <v>689</v>
      </c>
      <c r="B697" s="65"/>
      <c r="C697" s="65" t="s">
        <v>64</v>
      </c>
      <c r="D697" s="66">
        <v>162.0153771083981</v>
      </c>
      <c r="E697" s="68"/>
      <c r="F697" s="100" t="s">
        <v>3522</v>
      </c>
      <c r="G697" s="65"/>
      <c r="H697" s="69" t="s">
        <v>689</v>
      </c>
      <c r="I697" s="70"/>
      <c r="J697" s="70"/>
      <c r="K697" s="69" t="s">
        <v>11902</v>
      </c>
      <c r="L697" s="73">
        <v>1</v>
      </c>
      <c r="M697" s="74">
        <v>4668.0390625</v>
      </c>
      <c r="N697" s="74">
        <v>4599.68115234375</v>
      </c>
      <c r="O697" s="75"/>
      <c r="P697" s="76"/>
      <c r="Q697" s="76"/>
      <c r="R697" s="86"/>
      <c r="S697" s="48">
        <v>0</v>
      </c>
      <c r="T697" s="48">
        <v>1</v>
      </c>
      <c r="U697" s="49">
        <v>0</v>
      </c>
      <c r="V697" s="49">
        <v>2.1277000000000001E-2</v>
      </c>
      <c r="W697" s="49">
        <v>0</v>
      </c>
      <c r="X697" s="49">
        <v>0.55066000000000004</v>
      </c>
      <c r="Y697" s="49">
        <v>0</v>
      </c>
      <c r="Z697" s="49">
        <v>0</v>
      </c>
      <c r="AA697" s="71">
        <v>697</v>
      </c>
      <c r="AB697" s="71"/>
      <c r="AC697" s="72"/>
      <c r="AD697" s="78" t="s">
        <v>7187</v>
      </c>
      <c r="AE697" s="78">
        <v>246</v>
      </c>
      <c r="AF697" s="78">
        <v>49</v>
      </c>
      <c r="AG697" s="78">
        <v>781</v>
      </c>
      <c r="AH697" s="78">
        <v>190</v>
      </c>
      <c r="AI697" s="78"/>
      <c r="AJ697" s="78"/>
      <c r="AK697" s="78"/>
      <c r="AL697" s="78"/>
      <c r="AM697" s="78"/>
      <c r="AN697" s="80">
        <v>42981.418807870374</v>
      </c>
      <c r="AO697" s="78"/>
      <c r="AP697" s="78" t="b">
        <v>1</v>
      </c>
      <c r="AQ697" s="78" t="b">
        <v>1</v>
      </c>
      <c r="AR697" s="78" t="b">
        <v>0</v>
      </c>
      <c r="AS697" s="78" t="s">
        <v>6304</v>
      </c>
      <c r="AT697" s="78">
        <v>0</v>
      </c>
      <c r="AU697" s="78"/>
      <c r="AV697" s="78" t="b">
        <v>0</v>
      </c>
      <c r="AW697" s="78" t="s">
        <v>10419</v>
      </c>
      <c r="AX697" s="82" t="s">
        <v>11114</v>
      </c>
      <c r="AY697" s="78" t="s">
        <v>66</v>
      </c>
      <c r="AZ697" s="78" t="str">
        <f>REPLACE(INDEX(GroupVertices[Group], MATCH(Vertices[[#This Row],[Vertex]],GroupVertices[Vertex],0)),1,1,"")</f>
        <v>7</v>
      </c>
      <c r="BA697" s="48" t="s">
        <v>2243</v>
      </c>
      <c r="BB697" s="48" t="s">
        <v>2243</v>
      </c>
      <c r="BC697" s="48" t="s">
        <v>2518</v>
      </c>
      <c r="BD697" s="48" t="s">
        <v>2518</v>
      </c>
      <c r="BE697" s="48" t="s">
        <v>2882</v>
      </c>
      <c r="BF697" s="48" t="s">
        <v>2882</v>
      </c>
      <c r="BG697" s="120" t="s">
        <v>13489</v>
      </c>
      <c r="BH697" s="120" t="s">
        <v>13489</v>
      </c>
      <c r="BI697" s="120" t="s">
        <v>14009</v>
      </c>
      <c r="BJ697" s="120" t="s">
        <v>14009</v>
      </c>
      <c r="BK697" s="120">
        <v>0</v>
      </c>
      <c r="BL697" s="123">
        <v>0</v>
      </c>
      <c r="BM697" s="120">
        <v>0</v>
      </c>
      <c r="BN697" s="123">
        <v>0</v>
      </c>
      <c r="BO697" s="120">
        <v>0</v>
      </c>
      <c r="BP697" s="123">
        <v>0</v>
      </c>
      <c r="BQ697" s="120">
        <v>13</v>
      </c>
      <c r="BR697" s="123">
        <v>100</v>
      </c>
      <c r="BS697" s="120">
        <v>13</v>
      </c>
      <c r="BT697" s="2"/>
      <c r="BU697" s="3"/>
      <c r="BV697" s="3"/>
      <c r="BW697" s="3"/>
      <c r="BX697" s="3"/>
    </row>
    <row r="698" spans="1:76" x14ac:dyDescent="0.25">
      <c r="A698" s="64" t="s">
        <v>690</v>
      </c>
      <c r="B698" s="65"/>
      <c r="C698" s="65" t="s">
        <v>64</v>
      </c>
      <c r="D698" s="66">
        <v>166.63949327668124</v>
      </c>
      <c r="E698" s="68"/>
      <c r="F698" s="100" t="s">
        <v>10370</v>
      </c>
      <c r="G698" s="65"/>
      <c r="H698" s="69" t="s">
        <v>690</v>
      </c>
      <c r="I698" s="70"/>
      <c r="J698" s="70"/>
      <c r="K698" s="69" t="s">
        <v>11903</v>
      </c>
      <c r="L698" s="73">
        <v>1</v>
      </c>
      <c r="M698" s="74">
        <v>1668.7740478515625</v>
      </c>
      <c r="N698" s="74">
        <v>7735.5908203125</v>
      </c>
      <c r="O698" s="75"/>
      <c r="P698" s="76"/>
      <c r="Q698" s="76"/>
      <c r="R698" s="86"/>
      <c r="S698" s="48">
        <v>1</v>
      </c>
      <c r="T698" s="48">
        <v>1</v>
      </c>
      <c r="U698" s="49">
        <v>0</v>
      </c>
      <c r="V698" s="49">
        <v>0</v>
      </c>
      <c r="W698" s="49">
        <v>0</v>
      </c>
      <c r="X698" s="49">
        <v>0.99999899999999997</v>
      </c>
      <c r="Y698" s="49">
        <v>0</v>
      </c>
      <c r="Z698" s="49" t="s">
        <v>15767</v>
      </c>
      <c r="AA698" s="71">
        <v>698</v>
      </c>
      <c r="AB698" s="71"/>
      <c r="AC698" s="72"/>
      <c r="AD698" s="78" t="s">
        <v>7188</v>
      </c>
      <c r="AE698" s="78">
        <v>13213</v>
      </c>
      <c r="AF698" s="78">
        <v>14784</v>
      </c>
      <c r="AG698" s="78">
        <v>19788</v>
      </c>
      <c r="AH698" s="78">
        <v>168</v>
      </c>
      <c r="AI698" s="78"/>
      <c r="AJ698" s="78" t="s">
        <v>7900</v>
      </c>
      <c r="AK698" s="78" t="s">
        <v>8025</v>
      </c>
      <c r="AL698" s="78"/>
      <c r="AM698" s="78"/>
      <c r="AN698" s="80">
        <v>42496.220914351848</v>
      </c>
      <c r="AO698" s="82" t="s">
        <v>9645</v>
      </c>
      <c r="AP698" s="78" t="b">
        <v>0</v>
      </c>
      <c r="AQ698" s="78" t="b">
        <v>0</v>
      </c>
      <c r="AR698" s="78" t="b">
        <v>0</v>
      </c>
      <c r="AS698" s="78" t="s">
        <v>6304</v>
      </c>
      <c r="AT698" s="78">
        <v>1204</v>
      </c>
      <c r="AU698" s="82" t="s">
        <v>9742</v>
      </c>
      <c r="AV698" s="78" t="b">
        <v>0</v>
      </c>
      <c r="AW698" s="78" t="s">
        <v>10419</v>
      </c>
      <c r="AX698" s="82" t="s">
        <v>11115</v>
      </c>
      <c r="AY698" s="78" t="s">
        <v>66</v>
      </c>
      <c r="AZ698" s="78" t="str">
        <f>REPLACE(INDEX(GroupVertices[Group], MATCH(Vertices[[#This Row],[Vertex]],GroupVertices[Vertex],0)),1,1,"")</f>
        <v>1</v>
      </c>
      <c r="BA698" s="48" t="s">
        <v>2325</v>
      </c>
      <c r="BB698" s="48" t="s">
        <v>2325</v>
      </c>
      <c r="BC698" s="48" t="s">
        <v>2618</v>
      </c>
      <c r="BD698" s="48" t="s">
        <v>2618</v>
      </c>
      <c r="BE698" s="48" t="s">
        <v>2963</v>
      </c>
      <c r="BF698" s="48" t="s">
        <v>2963</v>
      </c>
      <c r="BG698" s="120" t="s">
        <v>13549</v>
      </c>
      <c r="BH698" s="120" t="s">
        <v>13549</v>
      </c>
      <c r="BI698" s="120" t="s">
        <v>14067</v>
      </c>
      <c r="BJ698" s="120" t="s">
        <v>14067</v>
      </c>
      <c r="BK698" s="120">
        <v>0</v>
      </c>
      <c r="BL698" s="123">
        <v>0</v>
      </c>
      <c r="BM698" s="120">
        <v>0</v>
      </c>
      <c r="BN698" s="123">
        <v>0</v>
      </c>
      <c r="BO698" s="120">
        <v>0</v>
      </c>
      <c r="BP698" s="123">
        <v>0</v>
      </c>
      <c r="BQ698" s="120">
        <v>10</v>
      </c>
      <c r="BR698" s="123">
        <v>100</v>
      </c>
      <c r="BS698" s="120">
        <v>10</v>
      </c>
      <c r="BT698" s="2"/>
      <c r="BU698" s="3"/>
      <c r="BV698" s="3"/>
      <c r="BW698" s="3"/>
      <c r="BX698" s="3"/>
    </row>
    <row r="699" spans="1:76" x14ac:dyDescent="0.25">
      <c r="A699" s="64" t="s">
        <v>691</v>
      </c>
      <c r="B699" s="65"/>
      <c r="C699" s="65" t="s">
        <v>64</v>
      </c>
      <c r="D699" s="66">
        <v>186.19289878827846</v>
      </c>
      <c r="E699" s="68"/>
      <c r="F699" s="100" t="s">
        <v>3820</v>
      </c>
      <c r="G699" s="65"/>
      <c r="H699" s="69" t="s">
        <v>691</v>
      </c>
      <c r="I699" s="70"/>
      <c r="J699" s="70"/>
      <c r="K699" s="69" t="s">
        <v>11904</v>
      </c>
      <c r="L699" s="73">
        <v>1</v>
      </c>
      <c r="M699" s="74">
        <v>1895.52197265625</v>
      </c>
      <c r="N699" s="74">
        <v>7735.5908203125</v>
      </c>
      <c r="O699" s="75"/>
      <c r="P699" s="76"/>
      <c r="Q699" s="76"/>
      <c r="R699" s="86"/>
      <c r="S699" s="48">
        <v>1</v>
      </c>
      <c r="T699" s="48">
        <v>1</v>
      </c>
      <c r="U699" s="49">
        <v>0</v>
      </c>
      <c r="V699" s="49">
        <v>0</v>
      </c>
      <c r="W699" s="49">
        <v>0</v>
      </c>
      <c r="X699" s="49">
        <v>0.99999899999999997</v>
      </c>
      <c r="Y699" s="49">
        <v>0</v>
      </c>
      <c r="Z699" s="49" t="s">
        <v>15767</v>
      </c>
      <c r="AA699" s="71">
        <v>699</v>
      </c>
      <c r="AB699" s="71"/>
      <c r="AC699" s="72"/>
      <c r="AD699" s="78" t="s">
        <v>7189</v>
      </c>
      <c r="AE699" s="78">
        <v>32243</v>
      </c>
      <c r="AF699" s="78">
        <v>77092</v>
      </c>
      <c r="AG699" s="78">
        <v>39139</v>
      </c>
      <c r="AH699" s="78">
        <v>3129</v>
      </c>
      <c r="AI699" s="78">
        <v>-14400</v>
      </c>
      <c r="AJ699" s="78" t="s">
        <v>7901</v>
      </c>
      <c r="AK699" s="78" t="s">
        <v>8365</v>
      </c>
      <c r="AL699" s="82" t="s">
        <v>8803</v>
      </c>
      <c r="AM699" s="78" t="s">
        <v>9005</v>
      </c>
      <c r="AN699" s="80">
        <v>41586.07503472222</v>
      </c>
      <c r="AO699" s="78"/>
      <c r="AP699" s="78" t="b">
        <v>0</v>
      </c>
      <c r="AQ699" s="78" t="b">
        <v>0</v>
      </c>
      <c r="AR699" s="78" t="b">
        <v>0</v>
      </c>
      <c r="AS699" s="78" t="s">
        <v>6304</v>
      </c>
      <c r="AT699" s="78">
        <v>1855</v>
      </c>
      <c r="AU699" s="82" t="s">
        <v>9820</v>
      </c>
      <c r="AV699" s="78" t="b">
        <v>0</v>
      </c>
      <c r="AW699" s="78" t="s">
        <v>10419</v>
      </c>
      <c r="AX699" s="82" t="s">
        <v>11116</v>
      </c>
      <c r="AY699" s="78" t="s">
        <v>66</v>
      </c>
      <c r="AZ699" s="78" t="str">
        <f>REPLACE(INDEX(GroupVertices[Group], MATCH(Vertices[[#This Row],[Vertex]],GroupVertices[Vertex],0)),1,1,"")</f>
        <v>1</v>
      </c>
      <c r="BA699" s="48" t="s">
        <v>2229</v>
      </c>
      <c r="BB699" s="48" t="s">
        <v>2229</v>
      </c>
      <c r="BC699" s="48" t="s">
        <v>2546</v>
      </c>
      <c r="BD699" s="48" t="s">
        <v>2546</v>
      </c>
      <c r="BE699" s="48" t="s">
        <v>2875</v>
      </c>
      <c r="BF699" s="48" t="s">
        <v>2875</v>
      </c>
      <c r="BG699" s="120" t="s">
        <v>13550</v>
      </c>
      <c r="BH699" s="120" t="s">
        <v>13550</v>
      </c>
      <c r="BI699" s="120" t="s">
        <v>14068</v>
      </c>
      <c r="BJ699" s="120" t="s">
        <v>14068</v>
      </c>
      <c r="BK699" s="120">
        <v>0</v>
      </c>
      <c r="BL699" s="123">
        <v>0</v>
      </c>
      <c r="BM699" s="120">
        <v>1</v>
      </c>
      <c r="BN699" s="123">
        <v>7.6923076923076925</v>
      </c>
      <c r="BO699" s="120">
        <v>0</v>
      </c>
      <c r="BP699" s="123">
        <v>0</v>
      </c>
      <c r="BQ699" s="120">
        <v>12</v>
      </c>
      <c r="BR699" s="123">
        <v>92.307692307692307</v>
      </c>
      <c r="BS699" s="120">
        <v>13</v>
      </c>
      <c r="BT699" s="2"/>
      <c r="BU699" s="3"/>
      <c r="BV699" s="3"/>
      <c r="BW699" s="3"/>
      <c r="BX699" s="3"/>
    </row>
    <row r="700" spans="1:76" x14ac:dyDescent="0.25">
      <c r="A700" s="64" t="s">
        <v>692</v>
      </c>
      <c r="B700" s="65"/>
      <c r="C700" s="65" t="s">
        <v>64</v>
      </c>
      <c r="D700" s="66">
        <v>162.01161128593324</v>
      </c>
      <c r="E700" s="68"/>
      <c r="F700" s="100" t="s">
        <v>3821</v>
      </c>
      <c r="G700" s="65"/>
      <c r="H700" s="69" t="s">
        <v>692</v>
      </c>
      <c r="I700" s="70"/>
      <c r="J700" s="70"/>
      <c r="K700" s="69" t="s">
        <v>11905</v>
      </c>
      <c r="L700" s="73">
        <v>1</v>
      </c>
      <c r="M700" s="74">
        <v>5290.65673828125</v>
      </c>
      <c r="N700" s="74">
        <v>4163.767578125</v>
      </c>
      <c r="O700" s="75"/>
      <c r="P700" s="76"/>
      <c r="Q700" s="76"/>
      <c r="R700" s="86"/>
      <c r="S700" s="48">
        <v>0</v>
      </c>
      <c r="T700" s="48">
        <v>1</v>
      </c>
      <c r="U700" s="49">
        <v>0</v>
      </c>
      <c r="V700" s="49">
        <v>2.1277000000000001E-2</v>
      </c>
      <c r="W700" s="49">
        <v>0</v>
      </c>
      <c r="X700" s="49">
        <v>0.55066000000000004</v>
      </c>
      <c r="Y700" s="49">
        <v>0</v>
      </c>
      <c r="Z700" s="49">
        <v>0</v>
      </c>
      <c r="AA700" s="71">
        <v>700</v>
      </c>
      <c r="AB700" s="71"/>
      <c r="AC700" s="72"/>
      <c r="AD700" s="78" t="s">
        <v>7190</v>
      </c>
      <c r="AE700" s="78">
        <v>313</v>
      </c>
      <c r="AF700" s="78">
        <v>37</v>
      </c>
      <c r="AG700" s="78">
        <v>425</v>
      </c>
      <c r="AH700" s="78">
        <v>99</v>
      </c>
      <c r="AI700" s="78">
        <v>-25200</v>
      </c>
      <c r="AJ700" s="78"/>
      <c r="AK700" s="78"/>
      <c r="AL700" s="78"/>
      <c r="AM700" s="78" t="s">
        <v>9004</v>
      </c>
      <c r="AN700" s="80">
        <v>43039.734479166669</v>
      </c>
      <c r="AO700" s="82" t="s">
        <v>9646</v>
      </c>
      <c r="AP700" s="78" t="b">
        <v>1</v>
      </c>
      <c r="AQ700" s="78" t="b">
        <v>0</v>
      </c>
      <c r="AR700" s="78" t="b">
        <v>0</v>
      </c>
      <c r="AS700" s="78" t="s">
        <v>6304</v>
      </c>
      <c r="AT700" s="78">
        <v>0</v>
      </c>
      <c r="AU700" s="78"/>
      <c r="AV700" s="78" t="b">
        <v>0</v>
      </c>
      <c r="AW700" s="78" t="s">
        <v>10419</v>
      </c>
      <c r="AX700" s="82" t="s">
        <v>11117</v>
      </c>
      <c r="AY700" s="78" t="s">
        <v>66</v>
      </c>
      <c r="AZ700" s="78" t="str">
        <f>REPLACE(INDEX(GroupVertices[Group], MATCH(Vertices[[#This Row],[Vertex]],GroupVertices[Vertex],0)),1,1,"")</f>
        <v>7</v>
      </c>
      <c r="BA700" s="48" t="s">
        <v>2243</v>
      </c>
      <c r="BB700" s="48" t="s">
        <v>2243</v>
      </c>
      <c r="BC700" s="48" t="s">
        <v>2518</v>
      </c>
      <c r="BD700" s="48" t="s">
        <v>2518</v>
      </c>
      <c r="BE700" s="48" t="s">
        <v>2882</v>
      </c>
      <c r="BF700" s="48" t="s">
        <v>2882</v>
      </c>
      <c r="BG700" s="120" t="s">
        <v>13489</v>
      </c>
      <c r="BH700" s="120" t="s">
        <v>13489</v>
      </c>
      <c r="BI700" s="120" t="s">
        <v>14009</v>
      </c>
      <c r="BJ700" s="120" t="s">
        <v>14009</v>
      </c>
      <c r="BK700" s="120">
        <v>0</v>
      </c>
      <c r="BL700" s="123">
        <v>0</v>
      </c>
      <c r="BM700" s="120">
        <v>0</v>
      </c>
      <c r="BN700" s="123">
        <v>0</v>
      </c>
      <c r="BO700" s="120">
        <v>0</v>
      </c>
      <c r="BP700" s="123">
        <v>0</v>
      </c>
      <c r="BQ700" s="120">
        <v>13</v>
      </c>
      <c r="BR700" s="123">
        <v>100</v>
      </c>
      <c r="BS700" s="120">
        <v>13</v>
      </c>
      <c r="BT700" s="2"/>
      <c r="BU700" s="3"/>
      <c r="BV700" s="3"/>
      <c r="BW700" s="3"/>
      <c r="BX700" s="3"/>
    </row>
    <row r="701" spans="1:76" x14ac:dyDescent="0.25">
      <c r="A701" s="64" t="s">
        <v>693</v>
      </c>
      <c r="B701" s="65"/>
      <c r="C701" s="65" t="s">
        <v>64</v>
      </c>
      <c r="D701" s="66">
        <v>168.96269191894794</v>
      </c>
      <c r="E701" s="68"/>
      <c r="F701" s="100" t="s">
        <v>10371</v>
      </c>
      <c r="G701" s="65"/>
      <c r="H701" s="69" t="s">
        <v>693</v>
      </c>
      <c r="I701" s="70"/>
      <c r="J701" s="70"/>
      <c r="K701" s="69" t="s">
        <v>11906</v>
      </c>
      <c r="L701" s="73">
        <v>1</v>
      </c>
      <c r="M701" s="74">
        <v>2122.269775390625</v>
      </c>
      <c r="N701" s="74">
        <v>8160.146484375</v>
      </c>
      <c r="O701" s="75"/>
      <c r="P701" s="76"/>
      <c r="Q701" s="76"/>
      <c r="R701" s="86"/>
      <c r="S701" s="48">
        <v>1</v>
      </c>
      <c r="T701" s="48">
        <v>1</v>
      </c>
      <c r="U701" s="49">
        <v>0</v>
      </c>
      <c r="V701" s="49">
        <v>0</v>
      </c>
      <c r="W701" s="49">
        <v>0</v>
      </c>
      <c r="X701" s="49">
        <v>0.99999899999999997</v>
      </c>
      <c r="Y701" s="49">
        <v>0</v>
      </c>
      <c r="Z701" s="49" t="s">
        <v>15767</v>
      </c>
      <c r="AA701" s="71">
        <v>701</v>
      </c>
      <c r="AB701" s="71"/>
      <c r="AC701" s="72"/>
      <c r="AD701" s="78" t="s">
        <v>7191</v>
      </c>
      <c r="AE701" s="78">
        <v>15803</v>
      </c>
      <c r="AF701" s="78">
        <v>22187</v>
      </c>
      <c r="AG701" s="78">
        <v>64546</v>
      </c>
      <c r="AH701" s="78">
        <v>13365</v>
      </c>
      <c r="AI701" s="78">
        <v>-25200</v>
      </c>
      <c r="AJ701" s="78" t="s">
        <v>7902</v>
      </c>
      <c r="AK701" s="78" t="s">
        <v>8380</v>
      </c>
      <c r="AL701" s="82" t="s">
        <v>8935</v>
      </c>
      <c r="AM701" s="78" t="s">
        <v>9004</v>
      </c>
      <c r="AN701" s="80">
        <v>39908.601712962962</v>
      </c>
      <c r="AO701" s="82" t="s">
        <v>9647</v>
      </c>
      <c r="AP701" s="78" t="b">
        <v>0</v>
      </c>
      <c r="AQ701" s="78" t="b">
        <v>0</v>
      </c>
      <c r="AR701" s="78" t="b">
        <v>1</v>
      </c>
      <c r="AS701" s="78" t="s">
        <v>6304</v>
      </c>
      <c r="AT701" s="78">
        <v>1511</v>
      </c>
      <c r="AU701" s="82" t="s">
        <v>9742</v>
      </c>
      <c r="AV701" s="78" t="b">
        <v>0</v>
      </c>
      <c r="AW701" s="78" t="s">
        <v>10419</v>
      </c>
      <c r="AX701" s="82" t="s">
        <v>11118</v>
      </c>
      <c r="AY701" s="78" t="s">
        <v>66</v>
      </c>
      <c r="AZ701" s="78" t="str">
        <f>REPLACE(INDEX(GroupVertices[Group], MATCH(Vertices[[#This Row],[Vertex]],GroupVertices[Vertex],0)),1,1,"")</f>
        <v>1</v>
      </c>
      <c r="BA701" s="48" t="s">
        <v>2326</v>
      </c>
      <c r="BB701" s="48" t="s">
        <v>2326</v>
      </c>
      <c r="BC701" s="48" t="s">
        <v>2619</v>
      </c>
      <c r="BD701" s="48" t="s">
        <v>2619</v>
      </c>
      <c r="BE701" s="48" t="s">
        <v>2964</v>
      </c>
      <c r="BF701" s="48" t="s">
        <v>2964</v>
      </c>
      <c r="BG701" s="120" t="s">
        <v>13551</v>
      </c>
      <c r="BH701" s="120" t="s">
        <v>13551</v>
      </c>
      <c r="BI701" s="120" t="s">
        <v>14069</v>
      </c>
      <c r="BJ701" s="120" t="s">
        <v>14069</v>
      </c>
      <c r="BK701" s="120">
        <v>0</v>
      </c>
      <c r="BL701" s="123">
        <v>0</v>
      </c>
      <c r="BM701" s="120">
        <v>0</v>
      </c>
      <c r="BN701" s="123">
        <v>0</v>
      </c>
      <c r="BO701" s="120">
        <v>0</v>
      </c>
      <c r="BP701" s="123">
        <v>0</v>
      </c>
      <c r="BQ701" s="120">
        <v>13</v>
      </c>
      <c r="BR701" s="123">
        <v>100</v>
      </c>
      <c r="BS701" s="120">
        <v>13</v>
      </c>
      <c r="BT701" s="2"/>
      <c r="BU701" s="3"/>
      <c r="BV701" s="3"/>
      <c r="BW701" s="3"/>
      <c r="BX701" s="3"/>
    </row>
    <row r="702" spans="1:76" x14ac:dyDescent="0.25">
      <c r="A702" s="64" t="s">
        <v>695</v>
      </c>
      <c r="B702" s="65"/>
      <c r="C702" s="65" t="s">
        <v>64</v>
      </c>
      <c r="D702" s="66">
        <v>162.29561706348983</v>
      </c>
      <c r="E702" s="68"/>
      <c r="F702" s="100" t="s">
        <v>3823</v>
      </c>
      <c r="G702" s="65"/>
      <c r="H702" s="69" t="s">
        <v>695</v>
      </c>
      <c r="I702" s="70"/>
      <c r="J702" s="70"/>
      <c r="K702" s="69" t="s">
        <v>11907</v>
      </c>
      <c r="L702" s="73">
        <v>1</v>
      </c>
      <c r="M702" s="74">
        <v>6329.7763671875</v>
      </c>
      <c r="N702" s="74">
        <v>2461.5185546875</v>
      </c>
      <c r="O702" s="75"/>
      <c r="P702" s="76"/>
      <c r="Q702" s="76"/>
      <c r="R702" s="86"/>
      <c r="S702" s="48">
        <v>0</v>
      </c>
      <c r="T702" s="48">
        <v>1</v>
      </c>
      <c r="U702" s="49">
        <v>0</v>
      </c>
      <c r="V702" s="49">
        <v>0.2</v>
      </c>
      <c r="W702" s="49">
        <v>0</v>
      </c>
      <c r="X702" s="49">
        <v>0.61068699999999998</v>
      </c>
      <c r="Y702" s="49">
        <v>0</v>
      </c>
      <c r="Z702" s="49">
        <v>0</v>
      </c>
      <c r="AA702" s="71">
        <v>702</v>
      </c>
      <c r="AB702" s="71"/>
      <c r="AC702" s="72"/>
      <c r="AD702" s="78" t="s">
        <v>7192</v>
      </c>
      <c r="AE702" s="78">
        <v>880</v>
      </c>
      <c r="AF702" s="78">
        <v>942</v>
      </c>
      <c r="AG702" s="78">
        <v>14251</v>
      </c>
      <c r="AH702" s="78">
        <v>3690</v>
      </c>
      <c r="AI702" s="78">
        <v>-14400</v>
      </c>
      <c r="AJ702" s="78" t="s">
        <v>7903</v>
      </c>
      <c r="AK702" s="78" t="s">
        <v>8092</v>
      </c>
      <c r="AL702" s="82" t="s">
        <v>8936</v>
      </c>
      <c r="AM702" s="78" t="s">
        <v>9005</v>
      </c>
      <c r="AN702" s="80">
        <v>40716.646331018521</v>
      </c>
      <c r="AO702" s="82" t="s">
        <v>9648</v>
      </c>
      <c r="AP702" s="78" t="b">
        <v>0</v>
      </c>
      <c r="AQ702" s="78" t="b">
        <v>0</v>
      </c>
      <c r="AR702" s="78" t="b">
        <v>1</v>
      </c>
      <c r="AS702" s="78" t="s">
        <v>6304</v>
      </c>
      <c r="AT702" s="78">
        <v>107</v>
      </c>
      <c r="AU702" s="82" t="s">
        <v>9741</v>
      </c>
      <c r="AV702" s="78" t="b">
        <v>0</v>
      </c>
      <c r="AW702" s="78" t="s">
        <v>10419</v>
      </c>
      <c r="AX702" s="82" t="s">
        <v>11119</v>
      </c>
      <c r="AY702" s="78" t="s">
        <v>66</v>
      </c>
      <c r="AZ702" s="78" t="str">
        <f>REPLACE(INDEX(GroupVertices[Group], MATCH(Vertices[[#This Row],[Vertex]],GroupVertices[Vertex],0)),1,1,"")</f>
        <v>31</v>
      </c>
      <c r="BA702" s="48" t="s">
        <v>2281</v>
      </c>
      <c r="BB702" s="48" t="s">
        <v>2281</v>
      </c>
      <c r="BC702" s="48" t="s">
        <v>2610</v>
      </c>
      <c r="BD702" s="48" t="s">
        <v>2610</v>
      </c>
      <c r="BE702" s="48" t="s">
        <v>2921</v>
      </c>
      <c r="BF702" s="48" t="s">
        <v>2921</v>
      </c>
      <c r="BG702" s="120" t="s">
        <v>13521</v>
      </c>
      <c r="BH702" s="120" t="s">
        <v>13521</v>
      </c>
      <c r="BI702" s="120" t="s">
        <v>14040</v>
      </c>
      <c r="BJ702" s="120" t="s">
        <v>14040</v>
      </c>
      <c r="BK702" s="120">
        <v>0</v>
      </c>
      <c r="BL702" s="123">
        <v>0</v>
      </c>
      <c r="BM702" s="120">
        <v>0</v>
      </c>
      <c r="BN702" s="123">
        <v>0</v>
      </c>
      <c r="BO702" s="120">
        <v>0</v>
      </c>
      <c r="BP702" s="123">
        <v>0</v>
      </c>
      <c r="BQ702" s="120">
        <v>11</v>
      </c>
      <c r="BR702" s="123">
        <v>100</v>
      </c>
      <c r="BS702" s="120">
        <v>11</v>
      </c>
      <c r="BT702" s="2"/>
      <c r="BU702" s="3"/>
      <c r="BV702" s="3"/>
      <c r="BW702" s="3"/>
      <c r="BX702" s="3"/>
    </row>
    <row r="703" spans="1:76" x14ac:dyDescent="0.25">
      <c r="A703" s="64" t="s">
        <v>696</v>
      </c>
      <c r="B703" s="65"/>
      <c r="C703" s="65" t="s">
        <v>64</v>
      </c>
      <c r="D703" s="66">
        <v>188.12727626105058</v>
      </c>
      <c r="E703" s="68"/>
      <c r="F703" s="100" t="s">
        <v>3824</v>
      </c>
      <c r="G703" s="65"/>
      <c r="H703" s="69" t="s">
        <v>696</v>
      </c>
      <c r="I703" s="70"/>
      <c r="J703" s="70"/>
      <c r="K703" s="69" t="s">
        <v>11908</v>
      </c>
      <c r="L703" s="73">
        <v>142.86664729441793</v>
      </c>
      <c r="M703" s="74">
        <v>3702.830078125</v>
      </c>
      <c r="N703" s="74">
        <v>4825.27880859375</v>
      </c>
      <c r="O703" s="75"/>
      <c r="P703" s="76"/>
      <c r="Q703" s="76"/>
      <c r="R703" s="86"/>
      <c r="S703" s="48">
        <v>2</v>
      </c>
      <c r="T703" s="48">
        <v>6</v>
      </c>
      <c r="U703" s="49">
        <v>853.38571400000001</v>
      </c>
      <c r="V703" s="49">
        <v>6.4400000000000004E-4</v>
      </c>
      <c r="W703" s="49">
        <v>8.1800000000000004E-4</v>
      </c>
      <c r="X703" s="49">
        <v>1.8118460000000001</v>
      </c>
      <c r="Y703" s="49">
        <v>0.26190476190476192</v>
      </c>
      <c r="Z703" s="49">
        <v>0.14285714285714285</v>
      </c>
      <c r="AA703" s="71">
        <v>703</v>
      </c>
      <c r="AB703" s="71"/>
      <c r="AC703" s="72"/>
      <c r="AD703" s="78" t="s">
        <v>7193</v>
      </c>
      <c r="AE703" s="78">
        <v>72861</v>
      </c>
      <c r="AF703" s="78">
        <v>83256</v>
      </c>
      <c r="AG703" s="78">
        <v>64806</v>
      </c>
      <c r="AH703" s="78">
        <v>69349</v>
      </c>
      <c r="AI703" s="78">
        <v>3600</v>
      </c>
      <c r="AJ703" s="78" t="s">
        <v>7904</v>
      </c>
      <c r="AK703" s="78" t="s">
        <v>6440</v>
      </c>
      <c r="AL703" s="82" t="s">
        <v>8937</v>
      </c>
      <c r="AM703" s="78" t="s">
        <v>9021</v>
      </c>
      <c r="AN703" s="80">
        <v>40117.860393518517</v>
      </c>
      <c r="AO703" s="82" t="s">
        <v>9649</v>
      </c>
      <c r="AP703" s="78" t="b">
        <v>0</v>
      </c>
      <c r="AQ703" s="78" t="b">
        <v>0</v>
      </c>
      <c r="AR703" s="78" t="b">
        <v>1</v>
      </c>
      <c r="AS703" s="78" t="s">
        <v>6305</v>
      </c>
      <c r="AT703" s="78">
        <v>738</v>
      </c>
      <c r="AU703" s="82" t="s">
        <v>10002</v>
      </c>
      <c r="AV703" s="78" t="b">
        <v>0</v>
      </c>
      <c r="AW703" s="78" t="s">
        <v>10419</v>
      </c>
      <c r="AX703" s="82" t="s">
        <v>11120</v>
      </c>
      <c r="AY703" s="78" t="s">
        <v>66</v>
      </c>
      <c r="AZ703" s="78" t="str">
        <f>REPLACE(INDEX(GroupVertices[Group], MATCH(Vertices[[#This Row],[Vertex]],GroupVertices[Vertex],0)),1,1,"")</f>
        <v>4</v>
      </c>
      <c r="BA703" s="48"/>
      <c r="BB703" s="48"/>
      <c r="BC703" s="48"/>
      <c r="BD703" s="48"/>
      <c r="BE703" s="48" t="s">
        <v>2965</v>
      </c>
      <c r="BF703" s="48" t="s">
        <v>2965</v>
      </c>
      <c r="BG703" s="120" t="s">
        <v>13552</v>
      </c>
      <c r="BH703" s="120" t="s">
        <v>13552</v>
      </c>
      <c r="BI703" s="120" t="s">
        <v>14070</v>
      </c>
      <c r="BJ703" s="120" t="s">
        <v>14070</v>
      </c>
      <c r="BK703" s="120">
        <v>0</v>
      </c>
      <c r="BL703" s="123">
        <v>0</v>
      </c>
      <c r="BM703" s="120">
        <v>0</v>
      </c>
      <c r="BN703" s="123">
        <v>0</v>
      </c>
      <c r="BO703" s="120">
        <v>0</v>
      </c>
      <c r="BP703" s="123">
        <v>0</v>
      </c>
      <c r="BQ703" s="120">
        <v>13</v>
      </c>
      <c r="BR703" s="123">
        <v>100</v>
      </c>
      <c r="BS703" s="120">
        <v>13</v>
      </c>
      <c r="BT703" s="2"/>
      <c r="BU703" s="3"/>
      <c r="BV703" s="3"/>
      <c r="BW703" s="3"/>
      <c r="BX703" s="3"/>
    </row>
    <row r="704" spans="1:76" x14ac:dyDescent="0.25">
      <c r="A704" s="64" t="s">
        <v>976</v>
      </c>
      <c r="B704" s="65"/>
      <c r="C704" s="65" t="s">
        <v>64</v>
      </c>
      <c r="D704" s="66">
        <v>162.00031381853873</v>
      </c>
      <c r="E704" s="68"/>
      <c r="F704" s="100" t="s">
        <v>10372</v>
      </c>
      <c r="G704" s="65"/>
      <c r="H704" s="69" t="s">
        <v>976</v>
      </c>
      <c r="I704" s="70"/>
      <c r="J704" s="70"/>
      <c r="K704" s="69" t="s">
        <v>11909</v>
      </c>
      <c r="L704" s="73">
        <v>1</v>
      </c>
      <c r="M704" s="74">
        <v>4119.14599609375</v>
      </c>
      <c r="N704" s="74">
        <v>4921.5166015625</v>
      </c>
      <c r="O704" s="75"/>
      <c r="P704" s="76"/>
      <c r="Q704" s="76"/>
      <c r="R704" s="86"/>
      <c r="S704" s="48">
        <v>2</v>
      </c>
      <c r="T704" s="48">
        <v>0</v>
      </c>
      <c r="U704" s="49">
        <v>0</v>
      </c>
      <c r="V704" s="49">
        <v>5.2700000000000002E-4</v>
      </c>
      <c r="W704" s="49">
        <v>1.5200000000000001E-4</v>
      </c>
      <c r="X704" s="49">
        <v>0.59001999999999999</v>
      </c>
      <c r="Y704" s="49">
        <v>0.5</v>
      </c>
      <c r="Z704" s="49">
        <v>0</v>
      </c>
      <c r="AA704" s="71">
        <v>704</v>
      </c>
      <c r="AB704" s="71"/>
      <c r="AC704" s="72"/>
      <c r="AD704" s="78" t="s">
        <v>7194</v>
      </c>
      <c r="AE704" s="78">
        <v>12</v>
      </c>
      <c r="AF704" s="78">
        <v>1</v>
      </c>
      <c r="AG704" s="78">
        <v>0</v>
      </c>
      <c r="AH704" s="78">
        <v>0</v>
      </c>
      <c r="AI704" s="78"/>
      <c r="AJ704" s="78"/>
      <c r="AK704" s="78"/>
      <c r="AL704" s="78"/>
      <c r="AM704" s="78"/>
      <c r="AN704" s="80">
        <v>41924.427048611113</v>
      </c>
      <c r="AO704" s="78"/>
      <c r="AP704" s="78" t="b">
        <v>1</v>
      </c>
      <c r="AQ704" s="78" t="b">
        <v>1</v>
      </c>
      <c r="AR704" s="78" t="b">
        <v>0</v>
      </c>
      <c r="AS704" s="78" t="s">
        <v>6308</v>
      </c>
      <c r="AT704" s="78">
        <v>0</v>
      </c>
      <c r="AU704" s="82" t="s">
        <v>9742</v>
      </c>
      <c r="AV704" s="78" t="b">
        <v>0</v>
      </c>
      <c r="AW704" s="78" t="s">
        <v>10419</v>
      </c>
      <c r="AX704" s="82" t="s">
        <v>11121</v>
      </c>
      <c r="AY704" s="78" t="s">
        <v>65</v>
      </c>
      <c r="AZ704" s="78" t="str">
        <f>REPLACE(INDEX(GroupVertices[Group], MATCH(Vertices[[#This Row],[Vertex]],GroupVertices[Vertex],0)),1,1,"")</f>
        <v>4</v>
      </c>
      <c r="BA704" s="48"/>
      <c r="BB704" s="48"/>
      <c r="BC704" s="48"/>
      <c r="BD704" s="48"/>
      <c r="BE704" s="48"/>
      <c r="BF704" s="48"/>
      <c r="BG704" s="48"/>
      <c r="BH704" s="48"/>
      <c r="BI704" s="48"/>
      <c r="BJ704" s="48"/>
      <c r="BK704" s="48"/>
      <c r="BL704" s="49"/>
      <c r="BM704" s="48"/>
      <c r="BN704" s="49"/>
      <c r="BO704" s="48"/>
      <c r="BP704" s="49"/>
      <c r="BQ704" s="48"/>
      <c r="BR704" s="49"/>
      <c r="BS704" s="48"/>
      <c r="BT704" s="2"/>
      <c r="BU704" s="3"/>
      <c r="BV704" s="3"/>
      <c r="BW704" s="3"/>
      <c r="BX704" s="3"/>
    </row>
    <row r="705" spans="1:76" x14ac:dyDescent="0.25">
      <c r="A705" s="64" t="s">
        <v>697</v>
      </c>
      <c r="B705" s="65"/>
      <c r="C705" s="65" t="s">
        <v>64</v>
      </c>
      <c r="D705" s="66">
        <v>164.74340166563496</v>
      </c>
      <c r="E705" s="68"/>
      <c r="F705" s="100" t="s">
        <v>3825</v>
      </c>
      <c r="G705" s="65"/>
      <c r="H705" s="69" t="s">
        <v>697</v>
      </c>
      <c r="I705" s="70"/>
      <c r="J705" s="70"/>
      <c r="K705" s="69" t="s">
        <v>11910</v>
      </c>
      <c r="L705" s="73">
        <v>142.86664729441793</v>
      </c>
      <c r="M705" s="74">
        <v>3762.565185546875</v>
      </c>
      <c r="N705" s="74">
        <v>4738.9716796875</v>
      </c>
      <c r="O705" s="75"/>
      <c r="P705" s="76"/>
      <c r="Q705" s="76"/>
      <c r="R705" s="86"/>
      <c r="S705" s="48">
        <v>1</v>
      </c>
      <c r="T705" s="48">
        <v>7</v>
      </c>
      <c r="U705" s="49">
        <v>853.38571400000001</v>
      </c>
      <c r="V705" s="49">
        <v>6.4400000000000004E-4</v>
      </c>
      <c r="W705" s="49">
        <v>8.1800000000000004E-4</v>
      </c>
      <c r="X705" s="49">
        <v>1.8118460000000001</v>
      </c>
      <c r="Y705" s="49">
        <v>0.26190476190476192</v>
      </c>
      <c r="Z705" s="49">
        <v>0.14285714285714285</v>
      </c>
      <c r="AA705" s="71">
        <v>705</v>
      </c>
      <c r="AB705" s="71"/>
      <c r="AC705" s="72"/>
      <c r="AD705" s="78" t="s">
        <v>7195</v>
      </c>
      <c r="AE705" s="78">
        <v>3613</v>
      </c>
      <c r="AF705" s="78">
        <v>8742</v>
      </c>
      <c r="AG705" s="78">
        <v>26857</v>
      </c>
      <c r="AH705" s="78">
        <v>31053</v>
      </c>
      <c r="AI705" s="78">
        <v>3600</v>
      </c>
      <c r="AJ705" s="78" t="s">
        <v>7905</v>
      </c>
      <c r="AK705" s="78" t="s">
        <v>8381</v>
      </c>
      <c r="AL705" s="82" t="s">
        <v>8938</v>
      </c>
      <c r="AM705" s="78" t="s">
        <v>8068</v>
      </c>
      <c r="AN705" s="80">
        <v>42021.500578703701</v>
      </c>
      <c r="AO705" s="82" t="s">
        <v>9650</v>
      </c>
      <c r="AP705" s="78" t="b">
        <v>0</v>
      </c>
      <c r="AQ705" s="78" t="b">
        <v>0</v>
      </c>
      <c r="AR705" s="78" t="b">
        <v>1</v>
      </c>
      <c r="AS705" s="78" t="s">
        <v>6305</v>
      </c>
      <c r="AT705" s="78">
        <v>1811</v>
      </c>
      <c r="AU705" s="82" t="s">
        <v>9742</v>
      </c>
      <c r="AV705" s="78" t="b">
        <v>0</v>
      </c>
      <c r="AW705" s="78" t="s">
        <v>10419</v>
      </c>
      <c r="AX705" s="82" t="s">
        <v>11122</v>
      </c>
      <c r="AY705" s="78" t="s">
        <v>66</v>
      </c>
      <c r="AZ705" s="78" t="str">
        <f>REPLACE(INDEX(GroupVertices[Group], MATCH(Vertices[[#This Row],[Vertex]],GroupVertices[Vertex],0)),1,1,"")</f>
        <v>4</v>
      </c>
      <c r="BA705" s="48"/>
      <c r="BB705" s="48"/>
      <c r="BC705" s="48"/>
      <c r="BD705" s="48"/>
      <c r="BE705" s="48" t="s">
        <v>2965</v>
      </c>
      <c r="BF705" s="48" t="s">
        <v>2965</v>
      </c>
      <c r="BG705" s="120" t="s">
        <v>13552</v>
      </c>
      <c r="BH705" s="120" t="s">
        <v>13552</v>
      </c>
      <c r="BI705" s="120" t="s">
        <v>14070</v>
      </c>
      <c r="BJ705" s="120" t="s">
        <v>14070</v>
      </c>
      <c r="BK705" s="120">
        <v>0</v>
      </c>
      <c r="BL705" s="123">
        <v>0</v>
      </c>
      <c r="BM705" s="120">
        <v>0</v>
      </c>
      <c r="BN705" s="123">
        <v>0</v>
      </c>
      <c r="BO705" s="120">
        <v>0</v>
      </c>
      <c r="BP705" s="123">
        <v>0</v>
      </c>
      <c r="BQ705" s="120">
        <v>13</v>
      </c>
      <c r="BR705" s="123">
        <v>100</v>
      </c>
      <c r="BS705" s="120">
        <v>13</v>
      </c>
      <c r="BT705" s="2"/>
      <c r="BU705" s="3"/>
      <c r="BV705" s="3"/>
      <c r="BW705" s="3"/>
      <c r="BX705" s="3"/>
    </row>
    <row r="706" spans="1:76" x14ac:dyDescent="0.25">
      <c r="A706" s="64" t="s">
        <v>977</v>
      </c>
      <c r="B706" s="65"/>
      <c r="C706" s="65" t="s">
        <v>64</v>
      </c>
      <c r="D706" s="66">
        <v>181.96639070857455</v>
      </c>
      <c r="E706" s="68"/>
      <c r="F706" s="100" t="s">
        <v>10373</v>
      </c>
      <c r="G706" s="65"/>
      <c r="H706" s="69" t="s">
        <v>977</v>
      </c>
      <c r="I706" s="70"/>
      <c r="J706" s="70"/>
      <c r="K706" s="69" t="s">
        <v>11911</v>
      </c>
      <c r="L706" s="73">
        <v>1</v>
      </c>
      <c r="M706" s="74">
        <v>3842.22607421875</v>
      </c>
      <c r="N706" s="74">
        <v>4512.2138671875</v>
      </c>
      <c r="O706" s="75"/>
      <c r="P706" s="76"/>
      <c r="Q706" s="76"/>
      <c r="R706" s="86"/>
      <c r="S706" s="48">
        <v>3</v>
      </c>
      <c r="T706" s="48">
        <v>0</v>
      </c>
      <c r="U706" s="49">
        <v>0</v>
      </c>
      <c r="V706" s="49">
        <v>5.4900000000000001E-4</v>
      </c>
      <c r="W706" s="49">
        <v>2.5000000000000001E-4</v>
      </c>
      <c r="X706" s="49">
        <v>0.84268799999999999</v>
      </c>
      <c r="Y706" s="49">
        <v>0.83333333333333337</v>
      </c>
      <c r="Z706" s="49">
        <v>0</v>
      </c>
      <c r="AA706" s="71">
        <v>706</v>
      </c>
      <c r="AB706" s="71"/>
      <c r="AC706" s="72"/>
      <c r="AD706" s="78" t="s">
        <v>7196</v>
      </c>
      <c r="AE706" s="78">
        <v>30778</v>
      </c>
      <c r="AF706" s="78">
        <v>63624</v>
      </c>
      <c r="AG706" s="78">
        <v>65714</v>
      </c>
      <c r="AH706" s="78">
        <v>9584</v>
      </c>
      <c r="AI706" s="78">
        <v>3600</v>
      </c>
      <c r="AJ706" s="78" t="s">
        <v>7906</v>
      </c>
      <c r="AK706" s="78" t="s">
        <v>8382</v>
      </c>
      <c r="AL706" s="82" t="s">
        <v>8939</v>
      </c>
      <c r="AM706" s="78" t="s">
        <v>9003</v>
      </c>
      <c r="AN706" s="80">
        <v>41226.871180555558</v>
      </c>
      <c r="AO706" s="82" t="s">
        <v>9651</v>
      </c>
      <c r="AP706" s="78" t="b">
        <v>0</v>
      </c>
      <c r="AQ706" s="78" t="b">
        <v>0</v>
      </c>
      <c r="AR706" s="78" t="b">
        <v>0</v>
      </c>
      <c r="AS706" s="78" t="s">
        <v>6305</v>
      </c>
      <c r="AT706" s="78">
        <v>3960</v>
      </c>
      <c r="AU706" s="82" t="s">
        <v>10003</v>
      </c>
      <c r="AV706" s="78" t="b">
        <v>1</v>
      </c>
      <c r="AW706" s="78" t="s">
        <v>10419</v>
      </c>
      <c r="AX706" s="82" t="s">
        <v>11123</v>
      </c>
      <c r="AY706" s="78" t="s">
        <v>65</v>
      </c>
      <c r="AZ706" s="78" t="str">
        <f>REPLACE(INDEX(GroupVertices[Group], MATCH(Vertices[[#This Row],[Vertex]],GroupVertices[Vertex],0)),1,1,"")</f>
        <v>4</v>
      </c>
      <c r="BA706" s="48"/>
      <c r="BB706" s="48"/>
      <c r="BC706" s="48"/>
      <c r="BD706" s="48"/>
      <c r="BE706" s="48"/>
      <c r="BF706" s="48"/>
      <c r="BG706" s="48"/>
      <c r="BH706" s="48"/>
      <c r="BI706" s="48"/>
      <c r="BJ706" s="48"/>
      <c r="BK706" s="48"/>
      <c r="BL706" s="49"/>
      <c r="BM706" s="48"/>
      <c r="BN706" s="49"/>
      <c r="BO706" s="48"/>
      <c r="BP706" s="49"/>
      <c r="BQ706" s="48"/>
      <c r="BR706" s="49"/>
      <c r="BS706" s="48"/>
      <c r="BT706" s="2"/>
      <c r="BU706" s="3"/>
      <c r="BV706" s="3"/>
      <c r="BW706" s="3"/>
      <c r="BX706" s="3"/>
    </row>
    <row r="707" spans="1:76" x14ac:dyDescent="0.25">
      <c r="A707" s="64" t="s">
        <v>978</v>
      </c>
      <c r="B707" s="65"/>
      <c r="C707" s="65" t="s">
        <v>64</v>
      </c>
      <c r="D707" s="66">
        <v>175.56825834081368</v>
      </c>
      <c r="E707" s="68"/>
      <c r="F707" s="100" t="s">
        <v>10374</v>
      </c>
      <c r="G707" s="65"/>
      <c r="H707" s="69" t="s">
        <v>978</v>
      </c>
      <c r="I707" s="70"/>
      <c r="J707" s="70"/>
      <c r="K707" s="69" t="s">
        <v>11912</v>
      </c>
      <c r="L707" s="73">
        <v>1</v>
      </c>
      <c r="M707" s="74">
        <v>3621.7890625</v>
      </c>
      <c r="N707" s="74">
        <v>4704.64990234375</v>
      </c>
      <c r="O707" s="75"/>
      <c r="P707" s="76"/>
      <c r="Q707" s="76"/>
      <c r="R707" s="86"/>
      <c r="S707" s="48">
        <v>3</v>
      </c>
      <c r="T707" s="48">
        <v>0</v>
      </c>
      <c r="U707" s="49">
        <v>0</v>
      </c>
      <c r="V707" s="49">
        <v>5.4900000000000001E-4</v>
      </c>
      <c r="W707" s="49">
        <v>2.5000000000000001E-4</v>
      </c>
      <c r="X707" s="49">
        <v>0.84268799999999999</v>
      </c>
      <c r="Y707" s="49">
        <v>0.83333333333333337</v>
      </c>
      <c r="Z707" s="49">
        <v>0</v>
      </c>
      <c r="AA707" s="71">
        <v>707</v>
      </c>
      <c r="AB707" s="71"/>
      <c r="AC707" s="72"/>
      <c r="AD707" s="78" t="s">
        <v>7197</v>
      </c>
      <c r="AE707" s="78">
        <v>3820</v>
      </c>
      <c r="AF707" s="78">
        <v>43236</v>
      </c>
      <c r="AG707" s="78">
        <v>74076</v>
      </c>
      <c r="AH707" s="78">
        <v>65244</v>
      </c>
      <c r="AI707" s="78">
        <v>3600</v>
      </c>
      <c r="AJ707" s="78" t="s">
        <v>7907</v>
      </c>
      <c r="AK707" s="78" t="s">
        <v>8383</v>
      </c>
      <c r="AL707" s="82" t="s">
        <v>8940</v>
      </c>
      <c r="AM707" s="78" t="s">
        <v>8068</v>
      </c>
      <c r="AN707" s="80">
        <v>40226.590092592596</v>
      </c>
      <c r="AO707" s="82" t="s">
        <v>9652</v>
      </c>
      <c r="AP707" s="78" t="b">
        <v>0</v>
      </c>
      <c r="AQ707" s="78" t="b">
        <v>0</v>
      </c>
      <c r="AR707" s="78" t="b">
        <v>1</v>
      </c>
      <c r="AS707" s="78" t="s">
        <v>6305</v>
      </c>
      <c r="AT707" s="78">
        <v>4942</v>
      </c>
      <c r="AU707" s="82" t="s">
        <v>9771</v>
      </c>
      <c r="AV707" s="78" t="b">
        <v>0</v>
      </c>
      <c r="AW707" s="78" t="s">
        <v>10419</v>
      </c>
      <c r="AX707" s="82" t="s">
        <v>11124</v>
      </c>
      <c r="AY707" s="78" t="s">
        <v>65</v>
      </c>
      <c r="AZ707" s="78" t="str">
        <f>REPLACE(INDEX(GroupVertices[Group], MATCH(Vertices[[#This Row],[Vertex]],GroupVertices[Vertex],0)),1,1,"")</f>
        <v>4</v>
      </c>
      <c r="BA707" s="48"/>
      <c r="BB707" s="48"/>
      <c r="BC707" s="48"/>
      <c r="BD707" s="48"/>
      <c r="BE707" s="48"/>
      <c r="BF707" s="48"/>
      <c r="BG707" s="48"/>
      <c r="BH707" s="48"/>
      <c r="BI707" s="48"/>
      <c r="BJ707" s="48"/>
      <c r="BK707" s="48"/>
      <c r="BL707" s="49"/>
      <c r="BM707" s="48"/>
      <c r="BN707" s="49"/>
      <c r="BO707" s="48"/>
      <c r="BP707" s="49"/>
      <c r="BQ707" s="48"/>
      <c r="BR707" s="49"/>
      <c r="BS707" s="48"/>
      <c r="BT707" s="2"/>
      <c r="BU707" s="3"/>
      <c r="BV707" s="3"/>
      <c r="BW707" s="3"/>
      <c r="BX707" s="3"/>
    </row>
    <row r="708" spans="1:76" x14ac:dyDescent="0.25">
      <c r="A708" s="64" t="s">
        <v>979</v>
      </c>
      <c r="B708" s="65"/>
      <c r="C708" s="65" t="s">
        <v>64</v>
      </c>
      <c r="D708" s="66">
        <v>494.96272487363933</v>
      </c>
      <c r="E708" s="68"/>
      <c r="F708" s="100" t="s">
        <v>10375</v>
      </c>
      <c r="G708" s="65"/>
      <c r="H708" s="69" t="s">
        <v>979</v>
      </c>
      <c r="I708" s="70"/>
      <c r="J708" s="70"/>
      <c r="K708" s="69" t="s">
        <v>11913</v>
      </c>
      <c r="L708" s="73">
        <v>1</v>
      </c>
      <c r="M708" s="74">
        <v>3742.737060546875</v>
      </c>
      <c r="N708" s="74">
        <v>4497.8603515625</v>
      </c>
      <c r="O708" s="75"/>
      <c r="P708" s="76"/>
      <c r="Q708" s="76"/>
      <c r="R708" s="86"/>
      <c r="S708" s="48">
        <v>3</v>
      </c>
      <c r="T708" s="48">
        <v>0</v>
      </c>
      <c r="U708" s="49">
        <v>0</v>
      </c>
      <c r="V708" s="49">
        <v>5.4900000000000001E-4</v>
      </c>
      <c r="W708" s="49">
        <v>2.5000000000000001E-4</v>
      </c>
      <c r="X708" s="49">
        <v>0.84268799999999999</v>
      </c>
      <c r="Y708" s="49">
        <v>0.83333333333333337</v>
      </c>
      <c r="Z708" s="49">
        <v>0</v>
      </c>
      <c r="AA708" s="71">
        <v>708</v>
      </c>
      <c r="AB708" s="71"/>
      <c r="AC708" s="72"/>
      <c r="AD708" s="78" t="s">
        <v>7198</v>
      </c>
      <c r="AE708" s="78">
        <v>81103</v>
      </c>
      <c r="AF708" s="78">
        <v>1061004</v>
      </c>
      <c r="AG708" s="78">
        <v>44002</v>
      </c>
      <c r="AH708" s="78">
        <v>11468</v>
      </c>
      <c r="AI708" s="78">
        <v>3600</v>
      </c>
      <c r="AJ708" s="78" t="s">
        <v>7908</v>
      </c>
      <c r="AK708" s="78" t="s">
        <v>6430</v>
      </c>
      <c r="AL708" s="82" t="s">
        <v>8941</v>
      </c>
      <c r="AM708" s="78" t="s">
        <v>8068</v>
      </c>
      <c r="AN708" s="80">
        <v>39930.373773148145</v>
      </c>
      <c r="AO708" s="82" t="s">
        <v>9653</v>
      </c>
      <c r="AP708" s="78" t="b">
        <v>0</v>
      </c>
      <c r="AQ708" s="78" t="b">
        <v>0</v>
      </c>
      <c r="AR708" s="78" t="b">
        <v>0</v>
      </c>
      <c r="AS708" s="78" t="s">
        <v>6305</v>
      </c>
      <c r="AT708" s="78">
        <v>1986</v>
      </c>
      <c r="AU708" s="82" t="s">
        <v>9741</v>
      </c>
      <c r="AV708" s="78" t="b">
        <v>1</v>
      </c>
      <c r="AW708" s="78" t="s">
        <v>10419</v>
      </c>
      <c r="AX708" s="82" t="s">
        <v>11125</v>
      </c>
      <c r="AY708" s="78" t="s">
        <v>65</v>
      </c>
      <c r="AZ708" s="78" t="str">
        <f>REPLACE(INDEX(GroupVertices[Group], MATCH(Vertices[[#This Row],[Vertex]],GroupVertices[Vertex],0)),1,1,"")</f>
        <v>4</v>
      </c>
      <c r="BA708" s="48"/>
      <c r="BB708" s="48"/>
      <c r="BC708" s="48"/>
      <c r="BD708" s="48"/>
      <c r="BE708" s="48"/>
      <c r="BF708" s="48"/>
      <c r="BG708" s="48"/>
      <c r="BH708" s="48"/>
      <c r="BI708" s="48"/>
      <c r="BJ708" s="48"/>
      <c r="BK708" s="48"/>
      <c r="BL708" s="49"/>
      <c r="BM708" s="48"/>
      <c r="BN708" s="49"/>
      <c r="BO708" s="48"/>
      <c r="BP708" s="49"/>
      <c r="BQ708" s="48"/>
      <c r="BR708" s="49"/>
      <c r="BS708" s="48"/>
      <c r="BT708" s="2"/>
      <c r="BU708" s="3"/>
      <c r="BV708" s="3"/>
      <c r="BW708" s="3"/>
      <c r="BX708" s="3"/>
    </row>
    <row r="709" spans="1:76" x14ac:dyDescent="0.25">
      <c r="A709" s="64" t="s">
        <v>698</v>
      </c>
      <c r="B709" s="65"/>
      <c r="C709" s="65" t="s">
        <v>64</v>
      </c>
      <c r="D709" s="66">
        <v>162.84197513943019</v>
      </c>
      <c r="E709" s="68"/>
      <c r="F709" s="100" t="s">
        <v>3826</v>
      </c>
      <c r="G709" s="65"/>
      <c r="H709" s="69" t="s">
        <v>698</v>
      </c>
      <c r="I709" s="70"/>
      <c r="J709" s="70"/>
      <c r="K709" s="69" t="s">
        <v>11914</v>
      </c>
      <c r="L709" s="73">
        <v>1</v>
      </c>
      <c r="M709" s="74">
        <v>2349.017822265625</v>
      </c>
      <c r="N709" s="74">
        <v>8584.703125</v>
      </c>
      <c r="O709" s="75"/>
      <c r="P709" s="76"/>
      <c r="Q709" s="76"/>
      <c r="R709" s="86"/>
      <c r="S709" s="48">
        <v>1</v>
      </c>
      <c r="T709" s="48">
        <v>1</v>
      </c>
      <c r="U709" s="49">
        <v>0</v>
      </c>
      <c r="V709" s="49">
        <v>0</v>
      </c>
      <c r="W709" s="49">
        <v>0</v>
      </c>
      <c r="X709" s="49">
        <v>0.99999899999999997</v>
      </c>
      <c r="Y709" s="49">
        <v>0</v>
      </c>
      <c r="Z709" s="49" t="s">
        <v>15767</v>
      </c>
      <c r="AA709" s="71">
        <v>709</v>
      </c>
      <c r="AB709" s="71"/>
      <c r="AC709" s="72"/>
      <c r="AD709" s="78" t="s">
        <v>7199</v>
      </c>
      <c r="AE709" s="78">
        <v>4988</v>
      </c>
      <c r="AF709" s="78">
        <v>2683</v>
      </c>
      <c r="AG709" s="78">
        <v>10321</v>
      </c>
      <c r="AH709" s="78">
        <v>10531</v>
      </c>
      <c r="AI709" s="78">
        <v>-18000</v>
      </c>
      <c r="AJ709" s="78" t="s">
        <v>7909</v>
      </c>
      <c r="AK709" s="78" t="s">
        <v>8330</v>
      </c>
      <c r="AL709" s="78"/>
      <c r="AM709" s="78" t="s">
        <v>9022</v>
      </c>
      <c r="AN709" s="80">
        <v>39953.841817129629</v>
      </c>
      <c r="AO709" s="82" t="s">
        <v>9654</v>
      </c>
      <c r="AP709" s="78" t="b">
        <v>1</v>
      </c>
      <c r="AQ709" s="78" t="b">
        <v>0</v>
      </c>
      <c r="AR709" s="78" t="b">
        <v>1</v>
      </c>
      <c r="AS709" s="78" t="s">
        <v>6304</v>
      </c>
      <c r="AT709" s="78">
        <v>319</v>
      </c>
      <c r="AU709" s="82" t="s">
        <v>9742</v>
      </c>
      <c r="AV709" s="78" t="b">
        <v>0</v>
      </c>
      <c r="AW709" s="78" t="s">
        <v>10419</v>
      </c>
      <c r="AX709" s="82" t="s">
        <v>11126</v>
      </c>
      <c r="AY709" s="78" t="s">
        <v>66</v>
      </c>
      <c r="AZ709" s="78" t="str">
        <f>REPLACE(INDEX(GroupVertices[Group], MATCH(Vertices[[#This Row],[Vertex]],GroupVertices[Vertex],0)),1,1,"")</f>
        <v>1</v>
      </c>
      <c r="BA709" s="48" t="s">
        <v>12922</v>
      </c>
      <c r="BB709" s="48" t="s">
        <v>12922</v>
      </c>
      <c r="BC709" s="48" t="s">
        <v>2539</v>
      </c>
      <c r="BD709" s="48" t="s">
        <v>2539</v>
      </c>
      <c r="BE709" s="48" t="s">
        <v>13089</v>
      </c>
      <c r="BF709" s="48" t="s">
        <v>13170</v>
      </c>
      <c r="BG709" s="120" t="s">
        <v>13553</v>
      </c>
      <c r="BH709" s="120" t="s">
        <v>13695</v>
      </c>
      <c r="BI709" s="120" t="s">
        <v>14071</v>
      </c>
      <c r="BJ709" s="120" t="s">
        <v>14182</v>
      </c>
      <c r="BK709" s="120">
        <v>1</v>
      </c>
      <c r="BL709" s="123">
        <v>1.639344262295082</v>
      </c>
      <c r="BM709" s="120">
        <v>0</v>
      </c>
      <c r="BN709" s="123">
        <v>0</v>
      </c>
      <c r="BO709" s="120">
        <v>0</v>
      </c>
      <c r="BP709" s="123">
        <v>0</v>
      </c>
      <c r="BQ709" s="120">
        <v>60</v>
      </c>
      <c r="BR709" s="123">
        <v>98.360655737704917</v>
      </c>
      <c r="BS709" s="120">
        <v>61</v>
      </c>
      <c r="BT709" s="2"/>
      <c r="BU709" s="3"/>
      <c r="BV709" s="3"/>
      <c r="BW709" s="3"/>
      <c r="BX709" s="3"/>
    </row>
    <row r="710" spans="1:76" x14ac:dyDescent="0.25">
      <c r="A710" s="64" t="s">
        <v>699</v>
      </c>
      <c r="B710" s="65"/>
      <c r="C710" s="65" t="s">
        <v>64</v>
      </c>
      <c r="D710" s="66">
        <v>165.44823810363727</v>
      </c>
      <c r="E710" s="68"/>
      <c r="F710" s="100" t="s">
        <v>10376</v>
      </c>
      <c r="G710" s="65"/>
      <c r="H710" s="69" t="s">
        <v>699</v>
      </c>
      <c r="I710" s="70"/>
      <c r="J710" s="70"/>
      <c r="K710" s="69" t="s">
        <v>11915</v>
      </c>
      <c r="L710" s="73">
        <v>1</v>
      </c>
      <c r="M710" s="74">
        <v>8387.7255859375</v>
      </c>
      <c r="N710" s="74">
        <v>444.0732421875</v>
      </c>
      <c r="O710" s="75"/>
      <c r="P710" s="76"/>
      <c r="Q710" s="76"/>
      <c r="R710" s="86"/>
      <c r="S710" s="48">
        <v>0</v>
      </c>
      <c r="T710" s="48">
        <v>1</v>
      </c>
      <c r="U710" s="49">
        <v>0</v>
      </c>
      <c r="V710" s="49">
        <v>1</v>
      </c>
      <c r="W710" s="49">
        <v>0</v>
      </c>
      <c r="X710" s="49">
        <v>0.99999899999999997</v>
      </c>
      <c r="Y710" s="49">
        <v>0</v>
      </c>
      <c r="Z710" s="49">
        <v>0</v>
      </c>
      <c r="AA710" s="71">
        <v>710</v>
      </c>
      <c r="AB710" s="71"/>
      <c r="AC710" s="72"/>
      <c r="AD710" s="78" t="s">
        <v>7200</v>
      </c>
      <c r="AE710" s="78">
        <v>8706</v>
      </c>
      <c r="AF710" s="78">
        <v>10988</v>
      </c>
      <c r="AG710" s="78">
        <v>62279</v>
      </c>
      <c r="AH710" s="78">
        <v>11596</v>
      </c>
      <c r="AI710" s="78">
        <v>-25200</v>
      </c>
      <c r="AJ710" s="78" t="s">
        <v>7910</v>
      </c>
      <c r="AK710" s="78" t="s">
        <v>8384</v>
      </c>
      <c r="AL710" s="82" t="s">
        <v>8942</v>
      </c>
      <c r="AM710" s="78" t="s">
        <v>9004</v>
      </c>
      <c r="AN710" s="80">
        <v>39898.050092592595</v>
      </c>
      <c r="AO710" s="82" t="s">
        <v>9655</v>
      </c>
      <c r="AP710" s="78" t="b">
        <v>0</v>
      </c>
      <c r="AQ710" s="78" t="b">
        <v>0</v>
      </c>
      <c r="AR710" s="78" t="b">
        <v>1</v>
      </c>
      <c r="AS710" s="78" t="s">
        <v>6304</v>
      </c>
      <c r="AT710" s="78">
        <v>1734</v>
      </c>
      <c r="AU710" s="82" t="s">
        <v>10004</v>
      </c>
      <c r="AV710" s="78" t="b">
        <v>0</v>
      </c>
      <c r="AW710" s="78" t="s">
        <v>10419</v>
      </c>
      <c r="AX710" s="82" t="s">
        <v>11127</v>
      </c>
      <c r="AY710" s="78" t="s">
        <v>66</v>
      </c>
      <c r="AZ710" s="78" t="str">
        <f>REPLACE(INDEX(GroupVertices[Group], MATCH(Vertices[[#This Row],[Vertex]],GroupVertices[Vertex],0)),1,1,"")</f>
        <v>72</v>
      </c>
      <c r="BA710" s="48"/>
      <c r="BB710" s="48"/>
      <c r="BC710" s="48"/>
      <c r="BD710" s="48"/>
      <c r="BE710" s="48" t="s">
        <v>2969</v>
      </c>
      <c r="BF710" s="48" t="s">
        <v>2969</v>
      </c>
      <c r="BG710" s="120" t="s">
        <v>13554</v>
      </c>
      <c r="BH710" s="120" t="s">
        <v>13554</v>
      </c>
      <c r="BI710" s="120" t="s">
        <v>14072</v>
      </c>
      <c r="BJ710" s="120" t="s">
        <v>14072</v>
      </c>
      <c r="BK710" s="120">
        <v>0</v>
      </c>
      <c r="BL710" s="123">
        <v>0</v>
      </c>
      <c r="BM710" s="120">
        <v>0</v>
      </c>
      <c r="BN710" s="123">
        <v>0</v>
      </c>
      <c r="BO710" s="120">
        <v>0</v>
      </c>
      <c r="BP710" s="123">
        <v>0</v>
      </c>
      <c r="BQ710" s="120">
        <v>11</v>
      </c>
      <c r="BR710" s="123">
        <v>100</v>
      </c>
      <c r="BS710" s="120">
        <v>11</v>
      </c>
      <c r="BT710" s="2"/>
      <c r="BU710" s="3"/>
      <c r="BV710" s="3"/>
      <c r="BW710" s="3"/>
      <c r="BX710" s="3"/>
    </row>
    <row r="711" spans="1:76" x14ac:dyDescent="0.25">
      <c r="A711" s="64" t="s">
        <v>980</v>
      </c>
      <c r="B711" s="65"/>
      <c r="C711" s="65" t="s">
        <v>64</v>
      </c>
      <c r="D711" s="66">
        <v>167.94560603490277</v>
      </c>
      <c r="E711" s="68"/>
      <c r="F711" s="100" t="s">
        <v>10377</v>
      </c>
      <c r="G711" s="65"/>
      <c r="H711" s="69" t="s">
        <v>980</v>
      </c>
      <c r="I711" s="70"/>
      <c r="J711" s="70"/>
      <c r="K711" s="69" t="s">
        <v>11916</v>
      </c>
      <c r="L711" s="73">
        <v>1</v>
      </c>
      <c r="M711" s="74">
        <v>8387.7255859375</v>
      </c>
      <c r="N711" s="74">
        <v>626.407958984375</v>
      </c>
      <c r="O711" s="75"/>
      <c r="P711" s="76"/>
      <c r="Q711" s="76"/>
      <c r="R711" s="86"/>
      <c r="S711" s="48">
        <v>1</v>
      </c>
      <c r="T711" s="48">
        <v>0</v>
      </c>
      <c r="U711" s="49">
        <v>0</v>
      </c>
      <c r="V711" s="49">
        <v>1</v>
      </c>
      <c r="W711" s="49">
        <v>0</v>
      </c>
      <c r="X711" s="49">
        <v>0.99999899999999997</v>
      </c>
      <c r="Y711" s="49">
        <v>0</v>
      </c>
      <c r="Z711" s="49">
        <v>0</v>
      </c>
      <c r="AA711" s="71">
        <v>711</v>
      </c>
      <c r="AB711" s="71"/>
      <c r="AC711" s="72"/>
      <c r="AD711" s="78" t="s">
        <v>7201</v>
      </c>
      <c r="AE711" s="78">
        <v>19038</v>
      </c>
      <c r="AF711" s="78">
        <v>18946</v>
      </c>
      <c r="AG711" s="78">
        <v>74190</v>
      </c>
      <c r="AH711" s="78">
        <v>62147</v>
      </c>
      <c r="AI711" s="78">
        <v>-21600</v>
      </c>
      <c r="AJ711" s="78" t="s">
        <v>7911</v>
      </c>
      <c r="AK711" s="78" t="s">
        <v>8385</v>
      </c>
      <c r="AL711" s="82" t="s">
        <v>8943</v>
      </c>
      <c r="AM711" s="78" t="s">
        <v>9006</v>
      </c>
      <c r="AN711" s="80">
        <v>39864.783425925925</v>
      </c>
      <c r="AO711" s="82" t="s">
        <v>9656</v>
      </c>
      <c r="AP711" s="78" t="b">
        <v>0</v>
      </c>
      <c r="AQ711" s="78" t="b">
        <v>0</v>
      </c>
      <c r="AR711" s="78" t="b">
        <v>1</v>
      </c>
      <c r="AS711" s="78" t="s">
        <v>6304</v>
      </c>
      <c r="AT711" s="78">
        <v>1753</v>
      </c>
      <c r="AU711" s="82" t="s">
        <v>10005</v>
      </c>
      <c r="AV711" s="78" t="b">
        <v>0</v>
      </c>
      <c r="AW711" s="78" t="s">
        <v>10419</v>
      </c>
      <c r="AX711" s="82" t="s">
        <v>11128</v>
      </c>
      <c r="AY711" s="78" t="s">
        <v>65</v>
      </c>
      <c r="AZ711" s="78" t="str">
        <f>REPLACE(INDEX(GroupVertices[Group], MATCH(Vertices[[#This Row],[Vertex]],GroupVertices[Vertex],0)),1,1,"")</f>
        <v>72</v>
      </c>
      <c r="BA711" s="48"/>
      <c r="BB711" s="48"/>
      <c r="BC711" s="48"/>
      <c r="BD711" s="48"/>
      <c r="BE711" s="48"/>
      <c r="BF711" s="48"/>
      <c r="BG711" s="48"/>
      <c r="BH711" s="48"/>
      <c r="BI711" s="48"/>
      <c r="BJ711" s="48"/>
      <c r="BK711" s="48"/>
      <c r="BL711" s="49"/>
      <c r="BM711" s="48"/>
      <c r="BN711" s="49"/>
      <c r="BO711" s="48"/>
      <c r="BP711" s="49"/>
      <c r="BQ711" s="48"/>
      <c r="BR711" s="49"/>
      <c r="BS711" s="48"/>
      <c r="BT711" s="2"/>
      <c r="BU711" s="3"/>
      <c r="BV711" s="3"/>
      <c r="BW711" s="3"/>
      <c r="BX711" s="3"/>
    </row>
    <row r="712" spans="1:76" x14ac:dyDescent="0.25">
      <c r="A712" s="64" t="s">
        <v>700</v>
      </c>
      <c r="B712" s="65"/>
      <c r="C712" s="65" t="s">
        <v>64</v>
      </c>
      <c r="D712" s="66">
        <v>163.39774777153261</v>
      </c>
      <c r="E712" s="68"/>
      <c r="F712" s="100" t="s">
        <v>3827</v>
      </c>
      <c r="G712" s="65"/>
      <c r="H712" s="69" t="s">
        <v>700</v>
      </c>
      <c r="I712" s="70"/>
      <c r="J712" s="70"/>
      <c r="K712" s="69" t="s">
        <v>11917</v>
      </c>
      <c r="L712" s="73">
        <v>1655.509236044669</v>
      </c>
      <c r="M712" s="74">
        <v>4662.62158203125</v>
      </c>
      <c r="N712" s="74">
        <v>1849.3001708984375</v>
      </c>
      <c r="O712" s="75"/>
      <c r="P712" s="76"/>
      <c r="Q712" s="76"/>
      <c r="R712" s="86"/>
      <c r="S712" s="48">
        <v>2</v>
      </c>
      <c r="T712" s="48">
        <v>2</v>
      </c>
      <c r="U712" s="49">
        <v>9952.5474990000002</v>
      </c>
      <c r="V712" s="49">
        <v>7.6599999999999997E-4</v>
      </c>
      <c r="W712" s="49">
        <v>6.7790000000000003E-3</v>
      </c>
      <c r="X712" s="49">
        <v>1.0453939999999999</v>
      </c>
      <c r="Y712" s="49">
        <v>0.16666666666666666</v>
      </c>
      <c r="Z712" s="49">
        <v>0</v>
      </c>
      <c r="AA712" s="71">
        <v>712</v>
      </c>
      <c r="AB712" s="71"/>
      <c r="AC712" s="72"/>
      <c r="AD712" s="78" t="s">
        <v>7202</v>
      </c>
      <c r="AE712" s="78">
        <v>2042</v>
      </c>
      <c r="AF712" s="78">
        <v>4454</v>
      </c>
      <c r="AG712" s="78">
        <v>32319</v>
      </c>
      <c r="AH712" s="78">
        <v>8751</v>
      </c>
      <c r="AI712" s="78">
        <v>28800</v>
      </c>
      <c r="AJ712" s="78" t="s">
        <v>7912</v>
      </c>
      <c r="AK712" s="78" t="s">
        <v>8386</v>
      </c>
      <c r="AL712" s="82" t="s">
        <v>8944</v>
      </c>
      <c r="AM712" s="78" t="s">
        <v>9051</v>
      </c>
      <c r="AN712" s="80">
        <v>40016.576342592591</v>
      </c>
      <c r="AO712" s="82" t="s">
        <v>9657</v>
      </c>
      <c r="AP712" s="78" t="b">
        <v>0</v>
      </c>
      <c r="AQ712" s="78" t="b">
        <v>0</v>
      </c>
      <c r="AR712" s="78" t="b">
        <v>1</v>
      </c>
      <c r="AS712" s="78" t="s">
        <v>6304</v>
      </c>
      <c r="AT712" s="78">
        <v>600</v>
      </c>
      <c r="AU712" s="82" t="s">
        <v>10006</v>
      </c>
      <c r="AV712" s="78" t="b">
        <v>0</v>
      </c>
      <c r="AW712" s="78" t="s">
        <v>10419</v>
      </c>
      <c r="AX712" s="82" t="s">
        <v>11129</v>
      </c>
      <c r="AY712" s="78" t="s">
        <v>66</v>
      </c>
      <c r="AZ712" s="78" t="str">
        <f>REPLACE(INDEX(GroupVertices[Group], MATCH(Vertices[[#This Row],[Vertex]],GroupVertices[Vertex],0)),1,1,"")</f>
        <v>9</v>
      </c>
      <c r="BA712" s="48" t="s">
        <v>2331</v>
      </c>
      <c r="BB712" s="48" t="s">
        <v>2331</v>
      </c>
      <c r="BC712" s="48" t="s">
        <v>2518</v>
      </c>
      <c r="BD712" s="48" t="s">
        <v>2518</v>
      </c>
      <c r="BE712" s="48" t="s">
        <v>2971</v>
      </c>
      <c r="BF712" s="48" t="s">
        <v>2971</v>
      </c>
      <c r="BG712" s="120" t="s">
        <v>13555</v>
      </c>
      <c r="BH712" s="120" t="s">
        <v>13555</v>
      </c>
      <c r="BI712" s="120" t="s">
        <v>14073</v>
      </c>
      <c r="BJ712" s="120" t="s">
        <v>14073</v>
      </c>
      <c r="BK712" s="120">
        <v>0</v>
      </c>
      <c r="BL712" s="123">
        <v>0</v>
      </c>
      <c r="BM712" s="120">
        <v>0</v>
      </c>
      <c r="BN712" s="123">
        <v>0</v>
      </c>
      <c r="BO712" s="120">
        <v>0</v>
      </c>
      <c r="BP712" s="123">
        <v>0</v>
      </c>
      <c r="BQ712" s="120">
        <v>16</v>
      </c>
      <c r="BR712" s="123">
        <v>100</v>
      </c>
      <c r="BS712" s="120">
        <v>16</v>
      </c>
      <c r="BT712" s="2"/>
      <c r="BU712" s="3"/>
      <c r="BV712" s="3"/>
      <c r="BW712" s="3"/>
      <c r="BX712" s="3"/>
    </row>
    <row r="713" spans="1:76" x14ac:dyDescent="0.25">
      <c r="A713" s="64" t="s">
        <v>701</v>
      </c>
      <c r="B713" s="65"/>
      <c r="C713" s="65" t="s">
        <v>64</v>
      </c>
      <c r="D713" s="66">
        <v>163.07325940247901</v>
      </c>
      <c r="E713" s="68"/>
      <c r="F713" s="100" t="s">
        <v>3828</v>
      </c>
      <c r="G713" s="65"/>
      <c r="H713" s="69" t="s">
        <v>701</v>
      </c>
      <c r="I713" s="70"/>
      <c r="J713" s="70"/>
      <c r="K713" s="69" t="s">
        <v>11918</v>
      </c>
      <c r="L713" s="73">
        <v>892.34760083774427</v>
      </c>
      <c r="M713" s="74">
        <v>4722.9150390625</v>
      </c>
      <c r="N713" s="74">
        <v>1413.301513671875</v>
      </c>
      <c r="O713" s="75"/>
      <c r="P713" s="76"/>
      <c r="Q713" s="76"/>
      <c r="R713" s="86"/>
      <c r="S713" s="48">
        <v>0</v>
      </c>
      <c r="T713" s="48">
        <v>7</v>
      </c>
      <c r="U713" s="49">
        <v>5361.819168</v>
      </c>
      <c r="V713" s="49">
        <v>6.6799999999999997E-4</v>
      </c>
      <c r="W713" s="49">
        <v>7.8200000000000003E-4</v>
      </c>
      <c r="X713" s="49">
        <v>1.925743</v>
      </c>
      <c r="Y713" s="49">
        <v>9.5238095238095233E-2</v>
      </c>
      <c r="Z713" s="49">
        <v>0</v>
      </c>
      <c r="AA713" s="71">
        <v>713</v>
      </c>
      <c r="AB713" s="71"/>
      <c r="AC713" s="72"/>
      <c r="AD713" s="78" t="s">
        <v>7203</v>
      </c>
      <c r="AE713" s="78">
        <v>3088</v>
      </c>
      <c r="AF713" s="78">
        <v>3420</v>
      </c>
      <c r="AG713" s="78">
        <v>133335</v>
      </c>
      <c r="AH713" s="78">
        <v>26626</v>
      </c>
      <c r="AI713" s="78">
        <v>-14400</v>
      </c>
      <c r="AJ713" s="78" t="s">
        <v>7913</v>
      </c>
      <c r="AK713" s="78" t="s">
        <v>6429</v>
      </c>
      <c r="AL713" s="78"/>
      <c r="AM713" s="78" t="s">
        <v>9005</v>
      </c>
      <c r="AN713" s="80">
        <v>40634.8825462963</v>
      </c>
      <c r="AO713" s="82" t="s">
        <v>9658</v>
      </c>
      <c r="AP713" s="78" t="b">
        <v>0</v>
      </c>
      <c r="AQ713" s="78" t="b">
        <v>0</v>
      </c>
      <c r="AR713" s="78" t="b">
        <v>0</v>
      </c>
      <c r="AS713" s="78" t="s">
        <v>6304</v>
      </c>
      <c r="AT713" s="78">
        <v>342</v>
      </c>
      <c r="AU713" s="82" t="s">
        <v>9742</v>
      </c>
      <c r="AV713" s="78" t="b">
        <v>0</v>
      </c>
      <c r="AW713" s="78" t="s">
        <v>10419</v>
      </c>
      <c r="AX713" s="82" t="s">
        <v>11130</v>
      </c>
      <c r="AY713" s="78" t="s">
        <v>66</v>
      </c>
      <c r="AZ713" s="78" t="str">
        <f>REPLACE(INDEX(GroupVertices[Group], MATCH(Vertices[[#This Row],[Vertex]],GroupVertices[Vertex],0)),1,1,"")</f>
        <v>9</v>
      </c>
      <c r="BA713" s="48" t="s">
        <v>2332</v>
      </c>
      <c r="BB713" s="48" t="s">
        <v>2332</v>
      </c>
      <c r="BC713" s="48" t="s">
        <v>2518</v>
      </c>
      <c r="BD713" s="48" t="s">
        <v>2518</v>
      </c>
      <c r="BE713" s="48" t="s">
        <v>2756</v>
      </c>
      <c r="BF713" s="48" t="s">
        <v>2756</v>
      </c>
      <c r="BG713" s="120" t="s">
        <v>13556</v>
      </c>
      <c r="BH713" s="120" t="s">
        <v>13696</v>
      </c>
      <c r="BI713" s="120" t="s">
        <v>14074</v>
      </c>
      <c r="BJ713" s="120" t="s">
        <v>14074</v>
      </c>
      <c r="BK713" s="120">
        <v>5</v>
      </c>
      <c r="BL713" s="123">
        <v>9.8039215686274517</v>
      </c>
      <c r="BM713" s="120">
        <v>0</v>
      </c>
      <c r="BN713" s="123">
        <v>0</v>
      </c>
      <c r="BO713" s="120">
        <v>0</v>
      </c>
      <c r="BP713" s="123">
        <v>0</v>
      </c>
      <c r="BQ713" s="120">
        <v>46</v>
      </c>
      <c r="BR713" s="123">
        <v>90.196078431372555</v>
      </c>
      <c r="BS713" s="120">
        <v>51</v>
      </c>
      <c r="BT713" s="2"/>
      <c r="BU713" s="3"/>
      <c r="BV713" s="3"/>
      <c r="BW713" s="3"/>
      <c r="BX713" s="3"/>
    </row>
    <row r="714" spans="1:76" x14ac:dyDescent="0.25">
      <c r="A714" s="64" t="s">
        <v>702</v>
      </c>
      <c r="B714" s="65"/>
      <c r="C714" s="65" t="s">
        <v>64</v>
      </c>
      <c r="D714" s="66">
        <v>163.03717027052431</v>
      </c>
      <c r="E714" s="68"/>
      <c r="F714" s="100" t="s">
        <v>10378</v>
      </c>
      <c r="G714" s="65"/>
      <c r="H714" s="69" t="s">
        <v>702</v>
      </c>
      <c r="I714" s="70"/>
      <c r="J714" s="70"/>
      <c r="K714" s="69" t="s">
        <v>11919</v>
      </c>
      <c r="L714" s="73">
        <v>1</v>
      </c>
      <c r="M714" s="74">
        <v>308.2862548828125</v>
      </c>
      <c r="N714" s="74">
        <v>8160.146484375</v>
      </c>
      <c r="O714" s="75"/>
      <c r="P714" s="76"/>
      <c r="Q714" s="76"/>
      <c r="R714" s="86"/>
      <c r="S714" s="48">
        <v>1</v>
      </c>
      <c r="T714" s="48">
        <v>1</v>
      </c>
      <c r="U714" s="49">
        <v>0</v>
      </c>
      <c r="V714" s="49">
        <v>0</v>
      </c>
      <c r="W714" s="49">
        <v>0</v>
      </c>
      <c r="X714" s="49">
        <v>0.99999899999999997</v>
      </c>
      <c r="Y714" s="49">
        <v>0</v>
      </c>
      <c r="Z714" s="49" t="s">
        <v>15767</v>
      </c>
      <c r="AA714" s="71">
        <v>714</v>
      </c>
      <c r="AB714" s="71"/>
      <c r="AC714" s="72"/>
      <c r="AD714" s="78" t="s">
        <v>6329</v>
      </c>
      <c r="AE714" s="78">
        <v>1248</v>
      </c>
      <c r="AF714" s="78">
        <v>3305</v>
      </c>
      <c r="AG714" s="78">
        <v>2708</v>
      </c>
      <c r="AH714" s="78">
        <v>1357</v>
      </c>
      <c r="AI714" s="78">
        <v>-21600</v>
      </c>
      <c r="AJ714" s="78" t="s">
        <v>7914</v>
      </c>
      <c r="AK714" s="78" t="s">
        <v>8387</v>
      </c>
      <c r="AL714" s="82" t="s">
        <v>8945</v>
      </c>
      <c r="AM714" s="78" t="s">
        <v>9006</v>
      </c>
      <c r="AN714" s="80">
        <v>41217.872291666667</v>
      </c>
      <c r="AO714" s="82" t="s">
        <v>9659</v>
      </c>
      <c r="AP714" s="78" t="b">
        <v>0</v>
      </c>
      <c r="AQ714" s="78" t="b">
        <v>0</v>
      </c>
      <c r="AR714" s="78" t="b">
        <v>0</v>
      </c>
      <c r="AS714" s="78" t="s">
        <v>6304</v>
      </c>
      <c r="AT714" s="78">
        <v>296</v>
      </c>
      <c r="AU714" s="82" t="s">
        <v>9749</v>
      </c>
      <c r="AV714" s="78" t="b">
        <v>0</v>
      </c>
      <c r="AW714" s="78" t="s">
        <v>10419</v>
      </c>
      <c r="AX714" s="82" t="s">
        <v>11131</v>
      </c>
      <c r="AY714" s="78" t="s">
        <v>66</v>
      </c>
      <c r="AZ714" s="78" t="str">
        <f>REPLACE(INDEX(GroupVertices[Group], MATCH(Vertices[[#This Row],[Vertex]],GroupVertices[Vertex],0)),1,1,"")</f>
        <v>1</v>
      </c>
      <c r="BA714" s="48"/>
      <c r="BB714" s="48"/>
      <c r="BC714" s="48"/>
      <c r="BD714" s="48"/>
      <c r="BE714" s="48" t="s">
        <v>2972</v>
      </c>
      <c r="BF714" s="48" t="s">
        <v>2972</v>
      </c>
      <c r="BG714" s="120" t="s">
        <v>13557</v>
      </c>
      <c r="BH714" s="120" t="s">
        <v>13557</v>
      </c>
      <c r="BI714" s="120" t="s">
        <v>14075</v>
      </c>
      <c r="BJ714" s="120" t="s">
        <v>14075</v>
      </c>
      <c r="BK714" s="120">
        <v>1</v>
      </c>
      <c r="BL714" s="123">
        <v>2.1739130434782608</v>
      </c>
      <c r="BM714" s="120">
        <v>0</v>
      </c>
      <c r="BN714" s="123">
        <v>0</v>
      </c>
      <c r="BO714" s="120">
        <v>0</v>
      </c>
      <c r="BP714" s="123">
        <v>0</v>
      </c>
      <c r="BQ714" s="120">
        <v>45</v>
      </c>
      <c r="BR714" s="123">
        <v>97.826086956521735</v>
      </c>
      <c r="BS714" s="120">
        <v>46</v>
      </c>
      <c r="BT714" s="2"/>
      <c r="BU714" s="3"/>
      <c r="BV714" s="3"/>
      <c r="BW714" s="3"/>
      <c r="BX714" s="3"/>
    </row>
    <row r="715" spans="1:76" x14ac:dyDescent="0.25">
      <c r="A715" s="64" t="s">
        <v>703</v>
      </c>
      <c r="B715" s="65"/>
      <c r="C715" s="65" t="s">
        <v>64</v>
      </c>
      <c r="D715" s="66">
        <v>164.34516593997827</v>
      </c>
      <c r="E715" s="68"/>
      <c r="F715" s="100" t="s">
        <v>3829</v>
      </c>
      <c r="G715" s="65"/>
      <c r="H715" s="69" t="s">
        <v>703</v>
      </c>
      <c r="I715" s="70"/>
      <c r="J715" s="70"/>
      <c r="K715" s="69" t="s">
        <v>11920</v>
      </c>
      <c r="L715" s="73">
        <v>1</v>
      </c>
      <c r="M715" s="74">
        <v>4989.99267578125</v>
      </c>
      <c r="N715" s="74">
        <v>8965.59375</v>
      </c>
      <c r="O715" s="75"/>
      <c r="P715" s="76"/>
      <c r="Q715" s="76"/>
      <c r="R715" s="86"/>
      <c r="S715" s="48">
        <v>1</v>
      </c>
      <c r="T715" s="48">
        <v>2</v>
      </c>
      <c r="U715" s="49">
        <v>0</v>
      </c>
      <c r="V715" s="49">
        <v>5.1599999999999997E-4</v>
      </c>
      <c r="W715" s="49">
        <v>1.5300000000000001E-4</v>
      </c>
      <c r="X715" s="49">
        <v>0.67629600000000001</v>
      </c>
      <c r="Y715" s="49">
        <v>0</v>
      </c>
      <c r="Z715" s="49">
        <v>0</v>
      </c>
      <c r="AA715" s="71">
        <v>715</v>
      </c>
      <c r="AB715" s="71"/>
      <c r="AC715" s="72"/>
      <c r="AD715" s="78" t="s">
        <v>7204</v>
      </c>
      <c r="AE715" s="78">
        <v>8167</v>
      </c>
      <c r="AF715" s="78">
        <v>7473</v>
      </c>
      <c r="AG715" s="78">
        <v>25504</v>
      </c>
      <c r="AH715" s="78">
        <v>8414</v>
      </c>
      <c r="AI715" s="78">
        <v>-18000</v>
      </c>
      <c r="AJ715" s="78" t="s">
        <v>7915</v>
      </c>
      <c r="AK715" s="78" t="s">
        <v>8388</v>
      </c>
      <c r="AL715" s="82" t="s">
        <v>8946</v>
      </c>
      <c r="AM715" s="78" t="s">
        <v>9007</v>
      </c>
      <c r="AN715" s="80">
        <v>41992.594988425924</v>
      </c>
      <c r="AO715" s="82" t="s">
        <v>9660</v>
      </c>
      <c r="AP715" s="78" t="b">
        <v>0</v>
      </c>
      <c r="AQ715" s="78" t="b">
        <v>0</v>
      </c>
      <c r="AR715" s="78" t="b">
        <v>0</v>
      </c>
      <c r="AS715" s="78" t="s">
        <v>6304</v>
      </c>
      <c r="AT715" s="78">
        <v>4553</v>
      </c>
      <c r="AU715" s="82" t="s">
        <v>9742</v>
      </c>
      <c r="AV715" s="78" t="b">
        <v>0</v>
      </c>
      <c r="AW715" s="78" t="s">
        <v>10419</v>
      </c>
      <c r="AX715" s="82" t="s">
        <v>11132</v>
      </c>
      <c r="AY715" s="78" t="s">
        <v>66</v>
      </c>
      <c r="AZ715" s="78" t="str">
        <f>REPLACE(INDEX(GroupVertices[Group], MATCH(Vertices[[#This Row],[Vertex]],GroupVertices[Vertex],0)),1,1,"")</f>
        <v>6</v>
      </c>
      <c r="BA715" s="48" t="s">
        <v>12923</v>
      </c>
      <c r="BB715" s="48" t="s">
        <v>12923</v>
      </c>
      <c r="BC715" s="48" t="s">
        <v>2508</v>
      </c>
      <c r="BD715" s="48" t="s">
        <v>2508</v>
      </c>
      <c r="BE715" s="48" t="s">
        <v>13090</v>
      </c>
      <c r="BF715" s="48" t="s">
        <v>13171</v>
      </c>
      <c r="BG715" s="120" t="s">
        <v>13558</v>
      </c>
      <c r="BH715" s="120" t="s">
        <v>13697</v>
      </c>
      <c r="BI715" s="120" t="s">
        <v>14076</v>
      </c>
      <c r="BJ715" s="120" t="s">
        <v>14076</v>
      </c>
      <c r="BK715" s="120">
        <v>7</v>
      </c>
      <c r="BL715" s="123">
        <v>5.1851851851851851</v>
      </c>
      <c r="BM715" s="120">
        <v>1</v>
      </c>
      <c r="BN715" s="123">
        <v>0.7407407407407407</v>
      </c>
      <c r="BO715" s="120">
        <v>0</v>
      </c>
      <c r="BP715" s="123">
        <v>0</v>
      </c>
      <c r="BQ715" s="120">
        <v>127</v>
      </c>
      <c r="BR715" s="123">
        <v>94.074074074074076</v>
      </c>
      <c r="BS715" s="120">
        <v>135</v>
      </c>
      <c r="BT715" s="2"/>
      <c r="BU715" s="3"/>
      <c r="BV715" s="3"/>
      <c r="BW715" s="3"/>
      <c r="BX715" s="3"/>
    </row>
    <row r="716" spans="1:76" x14ac:dyDescent="0.25">
      <c r="A716" s="64" t="s">
        <v>704</v>
      </c>
      <c r="B716" s="65"/>
      <c r="C716" s="65" t="s">
        <v>64</v>
      </c>
      <c r="D716" s="66">
        <v>165.98800599026413</v>
      </c>
      <c r="E716" s="68"/>
      <c r="F716" s="100" t="s">
        <v>10379</v>
      </c>
      <c r="G716" s="65"/>
      <c r="H716" s="69" t="s">
        <v>704</v>
      </c>
      <c r="I716" s="70"/>
      <c r="J716" s="70"/>
      <c r="K716" s="69" t="s">
        <v>11921</v>
      </c>
      <c r="L716" s="73">
        <v>1</v>
      </c>
      <c r="M716" s="74">
        <v>3312.321044921875</v>
      </c>
      <c r="N716" s="74">
        <v>1798.895263671875</v>
      </c>
      <c r="O716" s="75"/>
      <c r="P716" s="76"/>
      <c r="Q716" s="76"/>
      <c r="R716" s="86"/>
      <c r="S716" s="48">
        <v>1</v>
      </c>
      <c r="T716" s="48">
        <v>1</v>
      </c>
      <c r="U716" s="49">
        <v>0</v>
      </c>
      <c r="V716" s="49">
        <v>5.1900000000000004E-4</v>
      </c>
      <c r="W716" s="49">
        <v>2.8E-5</v>
      </c>
      <c r="X716" s="49">
        <v>0.77227800000000002</v>
      </c>
      <c r="Y716" s="49">
        <v>0.5</v>
      </c>
      <c r="Z716" s="49">
        <v>0</v>
      </c>
      <c r="AA716" s="71">
        <v>716</v>
      </c>
      <c r="AB716" s="71"/>
      <c r="AC716" s="72"/>
      <c r="AD716" s="78" t="s">
        <v>7205</v>
      </c>
      <c r="AE716" s="78">
        <v>12828</v>
      </c>
      <c r="AF716" s="78">
        <v>12708</v>
      </c>
      <c r="AG716" s="78">
        <v>68301</v>
      </c>
      <c r="AH716" s="78">
        <v>9559</v>
      </c>
      <c r="AI716" s="78">
        <v>-14400</v>
      </c>
      <c r="AJ716" s="78" t="s">
        <v>7916</v>
      </c>
      <c r="AK716" s="78" t="s">
        <v>8389</v>
      </c>
      <c r="AL716" s="82" t="s">
        <v>8947</v>
      </c>
      <c r="AM716" s="78" t="s">
        <v>9005</v>
      </c>
      <c r="AN716" s="80">
        <v>39921.692499999997</v>
      </c>
      <c r="AO716" s="82" t="s">
        <v>9661</v>
      </c>
      <c r="AP716" s="78" t="b">
        <v>0</v>
      </c>
      <c r="AQ716" s="78" t="b">
        <v>0</v>
      </c>
      <c r="AR716" s="78" t="b">
        <v>0</v>
      </c>
      <c r="AS716" s="78" t="s">
        <v>6304</v>
      </c>
      <c r="AT716" s="78">
        <v>1880</v>
      </c>
      <c r="AU716" s="82" t="s">
        <v>10007</v>
      </c>
      <c r="AV716" s="78" t="b">
        <v>0</v>
      </c>
      <c r="AW716" s="78" t="s">
        <v>10419</v>
      </c>
      <c r="AX716" s="82" t="s">
        <v>11133</v>
      </c>
      <c r="AY716" s="78" t="s">
        <v>66</v>
      </c>
      <c r="AZ716" s="78" t="str">
        <f>REPLACE(INDEX(GroupVertices[Group], MATCH(Vertices[[#This Row],[Vertex]],GroupVertices[Vertex],0)),1,1,"")</f>
        <v>5</v>
      </c>
      <c r="BA716" s="48" t="s">
        <v>12924</v>
      </c>
      <c r="BB716" s="48" t="s">
        <v>12924</v>
      </c>
      <c r="BC716" s="48" t="s">
        <v>2507</v>
      </c>
      <c r="BD716" s="48" t="s">
        <v>2507</v>
      </c>
      <c r="BE716" s="48" t="s">
        <v>2975</v>
      </c>
      <c r="BF716" s="48" t="s">
        <v>2975</v>
      </c>
      <c r="BG716" s="120" t="s">
        <v>13559</v>
      </c>
      <c r="BH716" s="120" t="s">
        <v>13559</v>
      </c>
      <c r="BI716" s="120" t="s">
        <v>14077</v>
      </c>
      <c r="BJ716" s="120" t="s">
        <v>14077</v>
      </c>
      <c r="BK716" s="120">
        <v>2</v>
      </c>
      <c r="BL716" s="123">
        <v>5</v>
      </c>
      <c r="BM716" s="120">
        <v>0</v>
      </c>
      <c r="BN716" s="123">
        <v>0</v>
      </c>
      <c r="BO716" s="120">
        <v>0</v>
      </c>
      <c r="BP716" s="123">
        <v>0</v>
      </c>
      <c r="BQ716" s="120">
        <v>38</v>
      </c>
      <c r="BR716" s="123">
        <v>95</v>
      </c>
      <c r="BS716" s="120">
        <v>40</v>
      </c>
      <c r="BT716" s="2"/>
      <c r="BU716" s="3"/>
      <c r="BV716" s="3"/>
      <c r="BW716" s="3"/>
      <c r="BX716" s="3"/>
    </row>
    <row r="717" spans="1:76" x14ac:dyDescent="0.25">
      <c r="A717" s="64" t="s">
        <v>981</v>
      </c>
      <c r="B717" s="65"/>
      <c r="C717" s="65" t="s">
        <v>64</v>
      </c>
      <c r="D717" s="66">
        <v>187.72433325731285</v>
      </c>
      <c r="E717" s="68"/>
      <c r="F717" s="100" t="s">
        <v>10380</v>
      </c>
      <c r="G717" s="65"/>
      <c r="H717" s="69" t="s">
        <v>981</v>
      </c>
      <c r="I717" s="70"/>
      <c r="J717" s="70"/>
      <c r="K717" s="69" t="s">
        <v>11922</v>
      </c>
      <c r="L717" s="73">
        <v>1003.4258306078699</v>
      </c>
      <c r="M717" s="74">
        <v>3372.6875</v>
      </c>
      <c r="N717" s="74">
        <v>1565.404541015625</v>
      </c>
      <c r="O717" s="75"/>
      <c r="P717" s="76"/>
      <c r="Q717" s="76"/>
      <c r="R717" s="86"/>
      <c r="S717" s="48">
        <v>3</v>
      </c>
      <c r="T717" s="48">
        <v>0</v>
      </c>
      <c r="U717" s="49">
        <v>6030</v>
      </c>
      <c r="V717" s="49">
        <v>6.29E-4</v>
      </c>
      <c r="W717" s="49">
        <v>2.7E-4</v>
      </c>
      <c r="X717" s="49">
        <v>1.046829</v>
      </c>
      <c r="Y717" s="49">
        <v>0.16666666666666666</v>
      </c>
      <c r="Z717" s="49">
        <v>0</v>
      </c>
      <c r="AA717" s="71">
        <v>717</v>
      </c>
      <c r="AB717" s="71"/>
      <c r="AC717" s="72"/>
      <c r="AD717" s="78" t="s">
        <v>7206</v>
      </c>
      <c r="AE717" s="78">
        <v>3421</v>
      </c>
      <c r="AF717" s="78">
        <v>81972</v>
      </c>
      <c r="AG717" s="78">
        <v>196546</v>
      </c>
      <c r="AH717" s="78">
        <v>0</v>
      </c>
      <c r="AI717" s="78">
        <v>-14400</v>
      </c>
      <c r="AJ717" s="78" t="s">
        <v>7917</v>
      </c>
      <c r="AK717" s="78" t="s">
        <v>8138</v>
      </c>
      <c r="AL717" s="82" t="s">
        <v>8948</v>
      </c>
      <c r="AM717" s="78" t="s">
        <v>9005</v>
      </c>
      <c r="AN717" s="80">
        <v>40282.866875</v>
      </c>
      <c r="AO717" s="82" t="s">
        <v>9662</v>
      </c>
      <c r="AP717" s="78" t="b">
        <v>0</v>
      </c>
      <c r="AQ717" s="78" t="b">
        <v>0</v>
      </c>
      <c r="AR717" s="78" t="b">
        <v>0</v>
      </c>
      <c r="AS717" s="78" t="s">
        <v>6304</v>
      </c>
      <c r="AT717" s="78">
        <v>4714</v>
      </c>
      <c r="AU717" s="82" t="s">
        <v>10008</v>
      </c>
      <c r="AV717" s="78" t="b">
        <v>1</v>
      </c>
      <c r="AW717" s="78" t="s">
        <v>10419</v>
      </c>
      <c r="AX717" s="82" t="s">
        <v>11134</v>
      </c>
      <c r="AY717" s="78" t="s">
        <v>65</v>
      </c>
      <c r="AZ717" s="78" t="str">
        <f>REPLACE(INDEX(GroupVertices[Group], MATCH(Vertices[[#This Row],[Vertex]],GroupVertices[Vertex],0)),1,1,"")</f>
        <v>5</v>
      </c>
      <c r="BA717" s="48"/>
      <c r="BB717" s="48"/>
      <c r="BC717" s="48"/>
      <c r="BD717" s="48"/>
      <c r="BE717" s="48"/>
      <c r="BF717" s="48"/>
      <c r="BG717" s="48"/>
      <c r="BH717" s="48"/>
      <c r="BI717" s="48"/>
      <c r="BJ717" s="48"/>
      <c r="BK717" s="48"/>
      <c r="BL717" s="49"/>
      <c r="BM717" s="48"/>
      <c r="BN717" s="49"/>
      <c r="BO717" s="48"/>
      <c r="BP717" s="49"/>
      <c r="BQ717" s="48"/>
      <c r="BR717" s="49"/>
      <c r="BS717" s="48"/>
      <c r="BT717" s="2"/>
      <c r="BU717" s="3"/>
      <c r="BV717" s="3"/>
      <c r="BW717" s="3"/>
      <c r="BX717" s="3"/>
    </row>
    <row r="718" spans="1:76" x14ac:dyDescent="0.25">
      <c r="A718" s="64" t="s">
        <v>705</v>
      </c>
      <c r="B718" s="65"/>
      <c r="C718" s="65" t="s">
        <v>64</v>
      </c>
      <c r="D718" s="66">
        <v>165.00669541963492</v>
      </c>
      <c r="E718" s="68"/>
      <c r="F718" s="100" t="s">
        <v>3830</v>
      </c>
      <c r="G718" s="65"/>
      <c r="H718" s="69" t="s">
        <v>705</v>
      </c>
      <c r="I718" s="70"/>
      <c r="J718" s="70"/>
      <c r="K718" s="69" t="s">
        <v>11923</v>
      </c>
      <c r="L718" s="73">
        <v>785.31924855852901</v>
      </c>
      <c r="M718" s="74">
        <v>3443.83984375</v>
      </c>
      <c r="N718" s="74">
        <v>1842.775146484375</v>
      </c>
      <c r="O718" s="75"/>
      <c r="P718" s="76"/>
      <c r="Q718" s="76"/>
      <c r="R718" s="86"/>
      <c r="S718" s="48">
        <v>0</v>
      </c>
      <c r="T718" s="48">
        <v>3</v>
      </c>
      <c r="U718" s="49">
        <v>4718</v>
      </c>
      <c r="V718" s="49">
        <v>5.2099999999999998E-4</v>
      </c>
      <c r="W718" s="49">
        <v>2.8E-5</v>
      </c>
      <c r="X718" s="49">
        <v>1.149446</v>
      </c>
      <c r="Y718" s="49">
        <v>0.16666666666666666</v>
      </c>
      <c r="Z718" s="49">
        <v>0</v>
      </c>
      <c r="AA718" s="71">
        <v>718</v>
      </c>
      <c r="AB718" s="71"/>
      <c r="AC718" s="72"/>
      <c r="AD718" s="78" t="s">
        <v>7207</v>
      </c>
      <c r="AE718" s="78">
        <v>4456</v>
      </c>
      <c r="AF718" s="78">
        <v>9581</v>
      </c>
      <c r="AG718" s="78">
        <v>38249</v>
      </c>
      <c r="AH718" s="78">
        <v>4436</v>
      </c>
      <c r="AI718" s="78">
        <v>-25200</v>
      </c>
      <c r="AJ718" s="78" t="s">
        <v>7918</v>
      </c>
      <c r="AK718" s="78" t="s">
        <v>8061</v>
      </c>
      <c r="AL718" s="78"/>
      <c r="AM718" s="78" t="s">
        <v>9004</v>
      </c>
      <c r="AN718" s="80">
        <v>42519.471041666664</v>
      </c>
      <c r="AO718" s="82" t="s">
        <v>9663</v>
      </c>
      <c r="AP718" s="78" t="b">
        <v>0</v>
      </c>
      <c r="AQ718" s="78" t="b">
        <v>0</v>
      </c>
      <c r="AR718" s="78" t="b">
        <v>0</v>
      </c>
      <c r="AS718" s="78" t="s">
        <v>6304</v>
      </c>
      <c r="AT718" s="78">
        <v>1162</v>
      </c>
      <c r="AU718" s="82" t="s">
        <v>9742</v>
      </c>
      <c r="AV718" s="78" t="b">
        <v>0</v>
      </c>
      <c r="AW718" s="78" t="s">
        <v>10419</v>
      </c>
      <c r="AX718" s="82" t="s">
        <v>11135</v>
      </c>
      <c r="AY718" s="78" t="s">
        <v>66</v>
      </c>
      <c r="AZ718" s="78" t="str">
        <f>REPLACE(INDEX(GroupVertices[Group], MATCH(Vertices[[#This Row],[Vertex]],GroupVertices[Vertex],0)),1,1,"")</f>
        <v>5</v>
      </c>
      <c r="BA718" s="48" t="s">
        <v>12925</v>
      </c>
      <c r="BB718" s="48" t="s">
        <v>12925</v>
      </c>
      <c r="BC718" s="48" t="s">
        <v>12991</v>
      </c>
      <c r="BD718" s="48" t="s">
        <v>12991</v>
      </c>
      <c r="BE718" s="48" t="s">
        <v>13091</v>
      </c>
      <c r="BF718" s="48" t="s">
        <v>13172</v>
      </c>
      <c r="BG718" s="120" t="s">
        <v>13560</v>
      </c>
      <c r="BH718" s="120" t="s">
        <v>13698</v>
      </c>
      <c r="BI718" s="120" t="s">
        <v>14078</v>
      </c>
      <c r="BJ718" s="120" t="s">
        <v>14078</v>
      </c>
      <c r="BK718" s="120">
        <v>1</v>
      </c>
      <c r="BL718" s="123">
        <v>2.2727272727272729</v>
      </c>
      <c r="BM718" s="120">
        <v>0</v>
      </c>
      <c r="BN718" s="123">
        <v>0</v>
      </c>
      <c r="BO718" s="120">
        <v>0</v>
      </c>
      <c r="BP718" s="123">
        <v>0</v>
      </c>
      <c r="BQ718" s="120">
        <v>43</v>
      </c>
      <c r="BR718" s="123">
        <v>97.727272727272734</v>
      </c>
      <c r="BS718" s="120">
        <v>44</v>
      </c>
      <c r="BT718" s="2"/>
      <c r="BU718" s="3"/>
      <c r="BV718" s="3"/>
      <c r="BW718" s="3"/>
      <c r="BX718" s="3"/>
    </row>
    <row r="719" spans="1:76" x14ac:dyDescent="0.25">
      <c r="A719" s="64" t="s">
        <v>707</v>
      </c>
      <c r="B719" s="65"/>
      <c r="C719" s="65" t="s">
        <v>64</v>
      </c>
      <c r="D719" s="66">
        <v>162.20555114287245</v>
      </c>
      <c r="E719" s="68"/>
      <c r="F719" s="100" t="s">
        <v>3831</v>
      </c>
      <c r="G719" s="65"/>
      <c r="H719" s="69" t="s">
        <v>707</v>
      </c>
      <c r="I719" s="70"/>
      <c r="J719" s="70"/>
      <c r="K719" s="69" t="s">
        <v>11924</v>
      </c>
      <c r="L719" s="73">
        <v>1</v>
      </c>
      <c r="M719" s="74">
        <v>9268.0791015625</v>
      </c>
      <c r="N719" s="74">
        <v>4990.677734375</v>
      </c>
      <c r="O719" s="75"/>
      <c r="P719" s="76"/>
      <c r="Q719" s="76"/>
      <c r="R719" s="86"/>
      <c r="S719" s="48">
        <v>0</v>
      </c>
      <c r="T719" s="48">
        <v>1</v>
      </c>
      <c r="U719" s="49">
        <v>0</v>
      </c>
      <c r="V719" s="49">
        <v>0.33333299999999999</v>
      </c>
      <c r="W719" s="49">
        <v>0</v>
      </c>
      <c r="X719" s="49">
        <v>0.63829800000000003</v>
      </c>
      <c r="Y719" s="49">
        <v>0</v>
      </c>
      <c r="Z719" s="49">
        <v>0</v>
      </c>
      <c r="AA719" s="71">
        <v>719</v>
      </c>
      <c r="AB719" s="71"/>
      <c r="AC719" s="72"/>
      <c r="AD719" s="78" t="s">
        <v>7208</v>
      </c>
      <c r="AE719" s="78">
        <v>975</v>
      </c>
      <c r="AF719" s="78">
        <v>655</v>
      </c>
      <c r="AG719" s="78">
        <v>666</v>
      </c>
      <c r="AH719" s="78">
        <v>41</v>
      </c>
      <c r="AI719" s="78"/>
      <c r="AJ719" s="78" t="s">
        <v>7919</v>
      </c>
      <c r="AK719" s="78"/>
      <c r="AL719" s="82" t="s">
        <v>8949</v>
      </c>
      <c r="AM719" s="78"/>
      <c r="AN719" s="80">
        <v>42724.705462962964</v>
      </c>
      <c r="AO719" s="82" t="s">
        <v>9664</v>
      </c>
      <c r="AP719" s="78" t="b">
        <v>0</v>
      </c>
      <c r="AQ719" s="78" t="b">
        <v>0</v>
      </c>
      <c r="AR719" s="78" t="b">
        <v>0</v>
      </c>
      <c r="AS719" s="78" t="s">
        <v>6304</v>
      </c>
      <c r="AT719" s="78">
        <v>7</v>
      </c>
      <c r="AU719" s="82" t="s">
        <v>9742</v>
      </c>
      <c r="AV719" s="78" t="b">
        <v>0</v>
      </c>
      <c r="AW719" s="78" t="s">
        <v>10419</v>
      </c>
      <c r="AX719" s="82" t="s">
        <v>11136</v>
      </c>
      <c r="AY719" s="78" t="s">
        <v>66</v>
      </c>
      <c r="AZ719" s="78" t="str">
        <f>REPLACE(INDEX(GroupVertices[Group], MATCH(Vertices[[#This Row],[Vertex]],GroupVertices[Vertex],0)),1,1,"")</f>
        <v>43</v>
      </c>
      <c r="BA719" s="48" t="s">
        <v>2147</v>
      </c>
      <c r="BB719" s="48" t="s">
        <v>2147</v>
      </c>
      <c r="BC719" s="48" t="s">
        <v>2569</v>
      </c>
      <c r="BD719" s="48" t="s">
        <v>2569</v>
      </c>
      <c r="BE719" s="48" t="s">
        <v>2801</v>
      </c>
      <c r="BF719" s="48" t="s">
        <v>2801</v>
      </c>
      <c r="BG719" s="120" t="s">
        <v>13397</v>
      </c>
      <c r="BH719" s="120" t="s">
        <v>13397</v>
      </c>
      <c r="BI719" s="120" t="s">
        <v>13919</v>
      </c>
      <c r="BJ719" s="120" t="s">
        <v>13919</v>
      </c>
      <c r="BK719" s="120">
        <v>2</v>
      </c>
      <c r="BL719" s="123">
        <v>14.285714285714286</v>
      </c>
      <c r="BM719" s="120">
        <v>0</v>
      </c>
      <c r="BN719" s="123">
        <v>0</v>
      </c>
      <c r="BO719" s="120">
        <v>0</v>
      </c>
      <c r="BP719" s="123">
        <v>0</v>
      </c>
      <c r="BQ719" s="120">
        <v>12</v>
      </c>
      <c r="BR719" s="123">
        <v>85.714285714285708</v>
      </c>
      <c r="BS719" s="120">
        <v>14</v>
      </c>
      <c r="BT719" s="2"/>
      <c r="BU719" s="3"/>
      <c r="BV719" s="3"/>
      <c r="BW719" s="3"/>
      <c r="BX719" s="3"/>
    </row>
    <row r="720" spans="1:76" x14ac:dyDescent="0.25">
      <c r="A720" s="64" t="s">
        <v>708</v>
      </c>
      <c r="B720" s="65"/>
      <c r="C720" s="65" t="s">
        <v>64</v>
      </c>
      <c r="D720" s="66">
        <v>162.21119987656971</v>
      </c>
      <c r="E720" s="68"/>
      <c r="F720" s="100" t="s">
        <v>3832</v>
      </c>
      <c r="G720" s="65"/>
      <c r="H720" s="69" t="s">
        <v>708</v>
      </c>
      <c r="I720" s="70"/>
      <c r="J720" s="70"/>
      <c r="K720" s="69" t="s">
        <v>11925</v>
      </c>
      <c r="L720" s="73">
        <v>1</v>
      </c>
      <c r="M720" s="74">
        <v>8800.2900390625</v>
      </c>
      <c r="N720" s="74">
        <v>4990.677734375</v>
      </c>
      <c r="O720" s="75"/>
      <c r="P720" s="76"/>
      <c r="Q720" s="76"/>
      <c r="R720" s="86"/>
      <c r="S720" s="48">
        <v>0</v>
      </c>
      <c r="T720" s="48">
        <v>1</v>
      </c>
      <c r="U720" s="49">
        <v>0</v>
      </c>
      <c r="V720" s="49">
        <v>0.33333299999999999</v>
      </c>
      <c r="W720" s="49">
        <v>0</v>
      </c>
      <c r="X720" s="49">
        <v>0.77027000000000001</v>
      </c>
      <c r="Y720" s="49">
        <v>0</v>
      </c>
      <c r="Z720" s="49">
        <v>0</v>
      </c>
      <c r="AA720" s="71">
        <v>720</v>
      </c>
      <c r="AB720" s="71"/>
      <c r="AC720" s="72"/>
      <c r="AD720" s="78" t="s">
        <v>7209</v>
      </c>
      <c r="AE720" s="78">
        <v>1432</v>
      </c>
      <c r="AF720" s="78">
        <v>673</v>
      </c>
      <c r="AG720" s="78">
        <v>3711</v>
      </c>
      <c r="AH720" s="78">
        <v>10465</v>
      </c>
      <c r="AI720" s="78"/>
      <c r="AJ720" s="78" t="s">
        <v>7920</v>
      </c>
      <c r="AK720" s="78" t="s">
        <v>8390</v>
      </c>
      <c r="AL720" s="82" t="s">
        <v>8950</v>
      </c>
      <c r="AM720" s="78"/>
      <c r="AN720" s="80">
        <v>43018.82608796296</v>
      </c>
      <c r="AO720" s="82" t="s">
        <v>9665</v>
      </c>
      <c r="AP720" s="78" t="b">
        <v>0</v>
      </c>
      <c r="AQ720" s="78" t="b">
        <v>0</v>
      </c>
      <c r="AR720" s="78" t="b">
        <v>0</v>
      </c>
      <c r="AS720" s="78" t="s">
        <v>6304</v>
      </c>
      <c r="AT720" s="78">
        <v>12</v>
      </c>
      <c r="AU720" s="82" t="s">
        <v>9742</v>
      </c>
      <c r="AV720" s="78" t="b">
        <v>0</v>
      </c>
      <c r="AW720" s="78" t="s">
        <v>10419</v>
      </c>
      <c r="AX720" s="82" t="s">
        <v>11137</v>
      </c>
      <c r="AY720" s="78" t="s">
        <v>66</v>
      </c>
      <c r="AZ720" s="78" t="str">
        <f>REPLACE(INDEX(GroupVertices[Group], MATCH(Vertices[[#This Row],[Vertex]],GroupVertices[Vertex],0)),1,1,"")</f>
        <v>42</v>
      </c>
      <c r="BA720" s="48"/>
      <c r="BB720" s="48"/>
      <c r="BC720" s="48"/>
      <c r="BD720" s="48"/>
      <c r="BE720" s="48"/>
      <c r="BF720" s="48"/>
      <c r="BG720" s="120" t="s">
        <v>13561</v>
      </c>
      <c r="BH720" s="120" t="s">
        <v>13561</v>
      </c>
      <c r="BI720" s="120" t="s">
        <v>14079</v>
      </c>
      <c r="BJ720" s="120" t="s">
        <v>14079</v>
      </c>
      <c r="BK720" s="120">
        <v>3</v>
      </c>
      <c r="BL720" s="123">
        <v>13.636363636363637</v>
      </c>
      <c r="BM720" s="120">
        <v>1</v>
      </c>
      <c r="BN720" s="123">
        <v>4.5454545454545459</v>
      </c>
      <c r="BO720" s="120">
        <v>0</v>
      </c>
      <c r="BP720" s="123">
        <v>0</v>
      </c>
      <c r="BQ720" s="120">
        <v>18</v>
      </c>
      <c r="BR720" s="123">
        <v>81.818181818181813</v>
      </c>
      <c r="BS720" s="120">
        <v>22</v>
      </c>
      <c r="BT720" s="2"/>
      <c r="BU720" s="3"/>
      <c r="BV720" s="3"/>
      <c r="BW720" s="3"/>
      <c r="BX720" s="3"/>
    </row>
    <row r="721" spans="1:76" x14ac:dyDescent="0.25">
      <c r="A721" s="64" t="s">
        <v>709</v>
      </c>
      <c r="B721" s="65"/>
      <c r="C721" s="65" t="s">
        <v>64</v>
      </c>
      <c r="D721" s="66">
        <v>163.00641605372812</v>
      </c>
      <c r="E721" s="68"/>
      <c r="F721" s="100" t="s">
        <v>3833</v>
      </c>
      <c r="G721" s="65"/>
      <c r="H721" s="69" t="s">
        <v>709</v>
      </c>
      <c r="I721" s="70"/>
      <c r="J721" s="70"/>
      <c r="K721" s="69" t="s">
        <v>11926</v>
      </c>
      <c r="L721" s="73">
        <v>1</v>
      </c>
      <c r="M721" s="74">
        <v>1933.702880859375</v>
      </c>
      <c r="N721" s="74">
        <v>3047.13525390625</v>
      </c>
      <c r="O721" s="75"/>
      <c r="P721" s="76"/>
      <c r="Q721" s="76"/>
      <c r="R721" s="86"/>
      <c r="S721" s="48">
        <v>0</v>
      </c>
      <c r="T721" s="48">
        <v>1</v>
      </c>
      <c r="U721" s="49">
        <v>0</v>
      </c>
      <c r="V721" s="49">
        <v>7.3200000000000001E-4</v>
      </c>
      <c r="W721" s="49">
        <v>5.5880000000000001E-3</v>
      </c>
      <c r="X721" s="49">
        <v>0.34510000000000002</v>
      </c>
      <c r="Y721" s="49">
        <v>0</v>
      </c>
      <c r="Z721" s="49">
        <v>0</v>
      </c>
      <c r="AA721" s="71">
        <v>721</v>
      </c>
      <c r="AB721" s="71"/>
      <c r="AC721" s="72"/>
      <c r="AD721" s="78" t="s">
        <v>7210</v>
      </c>
      <c r="AE721" s="78">
        <v>3618</v>
      </c>
      <c r="AF721" s="78">
        <v>3207</v>
      </c>
      <c r="AG721" s="78">
        <v>2365</v>
      </c>
      <c r="AH721" s="78">
        <v>1889</v>
      </c>
      <c r="AI721" s="78">
        <v>-25200</v>
      </c>
      <c r="AJ721" s="78" t="s">
        <v>7921</v>
      </c>
      <c r="AK721" s="78" t="s">
        <v>8089</v>
      </c>
      <c r="AL721" s="82" t="s">
        <v>8951</v>
      </c>
      <c r="AM721" s="78" t="s">
        <v>9004</v>
      </c>
      <c r="AN721" s="80">
        <v>42129.872488425928</v>
      </c>
      <c r="AO721" s="82" t="s">
        <v>9666</v>
      </c>
      <c r="AP721" s="78" t="b">
        <v>0</v>
      </c>
      <c r="AQ721" s="78" t="b">
        <v>0</v>
      </c>
      <c r="AR721" s="78" t="b">
        <v>0</v>
      </c>
      <c r="AS721" s="78" t="s">
        <v>6304</v>
      </c>
      <c r="AT721" s="78">
        <v>364</v>
      </c>
      <c r="AU721" s="82" t="s">
        <v>9742</v>
      </c>
      <c r="AV721" s="78" t="b">
        <v>0</v>
      </c>
      <c r="AW721" s="78" t="s">
        <v>10419</v>
      </c>
      <c r="AX721" s="82" t="s">
        <v>11138</v>
      </c>
      <c r="AY721" s="78" t="s">
        <v>66</v>
      </c>
      <c r="AZ721" s="78" t="str">
        <f>REPLACE(INDEX(GroupVertices[Group], MATCH(Vertices[[#This Row],[Vertex]],GroupVertices[Vertex],0)),1,1,"")</f>
        <v>2</v>
      </c>
      <c r="BA721" s="48"/>
      <c r="BB721" s="48"/>
      <c r="BC721" s="48"/>
      <c r="BD721" s="48"/>
      <c r="BE721" s="48"/>
      <c r="BF721" s="48"/>
      <c r="BG721" s="120" t="s">
        <v>13562</v>
      </c>
      <c r="BH721" s="120" t="s">
        <v>13562</v>
      </c>
      <c r="BI721" s="120" t="s">
        <v>14080</v>
      </c>
      <c r="BJ721" s="120" t="s">
        <v>14080</v>
      </c>
      <c r="BK721" s="120">
        <v>2</v>
      </c>
      <c r="BL721" s="123">
        <v>11.111111111111111</v>
      </c>
      <c r="BM721" s="120">
        <v>0</v>
      </c>
      <c r="BN721" s="123">
        <v>0</v>
      </c>
      <c r="BO721" s="120">
        <v>0</v>
      </c>
      <c r="BP721" s="123">
        <v>0</v>
      </c>
      <c r="BQ721" s="120">
        <v>16</v>
      </c>
      <c r="BR721" s="123">
        <v>88.888888888888886</v>
      </c>
      <c r="BS721" s="120">
        <v>18</v>
      </c>
      <c r="BT721" s="2"/>
      <c r="BU721" s="3"/>
      <c r="BV721" s="3"/>
      <c r="BW721" s="3"/>
      <c r="BX721" s="3"/>
    </row>
    <row r="722" spans="1:76" x14ac:dyDescent="0.25">
      <c r="A722" s="64" t="s">
        <v>710</v>
      </c>
      <c r="B722" s="65"/>
      <c r="C722" s="65" t="s">
        <v>64</v>
      </c>
      <c r="D722" s="66">
        <v>162.67282694705116</v>
      </c>
      <c r="E722" s="68"/>
      <c r="F722" s="100" t="s">
        <v>3834</v>
      </c>
      <c r="G722" s="65"/>
      <c r="H722" s="69" t="s">
        <v>710</v>
      </c>
      <c r="I722" s="70"/>
      <c r="J722" s="70"/>
      <c r="K722" s="69" t="s">
        <v>11927</v>
      </c>
      <c r="L722" s="73">
        <v>44.136450350153154</v>
      </c>
      <c r="M722" s="74">
        <v>1504.467529296875</v>
      </c>
      <c r="N722" s="74">
        <v>1962.1156005859375</v>
      </c>
      <c r="O722" s="75"/>
      <c r="P722" s="76"/>
      <c r="Q722" s="76"/>
      <c r="R722" s="86"/>
      <c r="S722" s="48">
        <v>0</v>
      </c>
      <c r="T722" s="48">
        <v>3</v>
      </c>
      <c r="U722" s="49">
        <v>259.48333300000002</v>
      </c>
      <c r="V722" s="49">
        <v>7.4200000000000004E-4</v>
      </c>
      <c r="W722" s="49">
        <v>1.1065999999999999E-2</v>
      </c>
      <c r="X722" s="49">
        <v>0.77022699999999999</v>
      </c>
      <c r="Y722" s="49">
        <v>0.33333333333333331</v>
      </c>
      <c r="Z722" s="49">
        <v>0</v>
      </c>
      <c r="AA722" s="71">
        <v>722</v>
      </c>
      <c r="AB722" s="71"/>
      <c r="AC722" s="72"/>
      <c r="AD722" s="78" t="s">
        <v>7211</v>
      </c>
      <c r="AE722" s="78">
        <v>1820</v>
      </c>
      <c r="AF722" s="78">
        <v>2144</v>
      </c>
      <c r="AG722" s="78">
        <v>10336</v>
      </c>
      <c r="AH722" s="78">
        <v>3545</v>
      </c>
      <c r="AI722" s="78">
        <v>-10800</v>
      </c>
      <c r="AJ722" s="78" t="s">
        <v>7922</v>
      </c>
      <c r="AK722" s="78" t="s">
        <v>8061</v>
      </c>
      <c r="AL722" s="78"/>
      <c r="AM722" s="78" t="s">
        <v>9018</v>
      </c>
      <c r="AN722" s="80">
        <v>39923.390949074077</v>
      </c>
      <c r="AO722" s="78"/>
      <c r="AP722" s="78" t="b">
        <v>0</v>
      </c>
      <c r="AQ722" s="78" t="b">
        <v>0</v>
      </c>
      <c r="AR722" s="78" t="b">
        <v>0</v>
      </c>
      <c r="AS722" s="78" t="s">
        <v>6303</v>
      </c>
      <c r="AT722" s="78">
        <v>69</v>
      </c>
      <c r="AU722" s="82" t="s">
        <v>9742</v>
      </c>
      <c r="AV722" s="78" t="b">
        <v>0</v>
      </c>
      <c r="AW722" s="78" t="s">
        <v>10419</v>
      </c>
      <c r="AX722" s="82" t="s">
        <v>11139</v>
      </c>
      <c r="AY722" s="78" t="s">
        <v>66</v>
      </c>
      <c r="AZ722" s="78" t="str">
        <f>REPLACE(INDEX(GroupVertices[Group], MATCH(Vertices[[#This Row],[Vertex]],GroupVertices[Vertex],0)),1,1,"")</f>
        <v>2</v>
      </c>
      <c r="BA722" s="48" t="s">
        <v>12926</v>
      </c>
      <c r="BB722" s="48" t="s">
        <v>12926</v>
      </c>
      <c r="BC722" s="48" t="s">
        <v>2519</v>
      </c>
      <c r="BD722" s="48" t="s">
        <v>2519</v>
      </c>
      <c r="BE722" s="48" t="s">
        <v>2804</v>
      </c>
      <c r="BF722" s="48" t="s">
        <v>2804</v>
      </c>
      <c r="BG722" s="120" t="s">
        <v>13563</v>
      </c>
      <c r="BH722" s="120" t="s">
        <v>13699</v>
      </c>
      <c r="BI722" s="120" t="s">
        <v>14081</v>
      </c>
      <c r="BJ722" s="120" t="s">
        <v>14081</v>
      </c>
      <c r="BK722" s="120">
        <v>3</v>
      </c>
      <c r="BL722" s="123">
        <v>4.166666666666667</v>
      </c>
      <c r="BM722" s="120">
        <v>3</v>
      </c>
      <c r="BN722" s="123">
        <v>4.166666666666667</v>
      </c>
      <c r="BO722" s="120">
        <v>0</v>
      </c>
      <c r="BP722" s="123">
        <v>0</v>
      </c>
      <c r="BQ722" s="120">
        <v>66</v>
      </c>
      <c r="BR722" s="123">
        <v>91.666666666666671</v>
      </c>
      <c r="BS722" s="120">
        <v>72</v>
      </c>
      <c r="BT722" s="2"/>
      <c r="BU722" s="3"/>
      <c r="BV722" s="3"/>
      <c r="BW722" s="3"/>
      <c r="BX722" s="3"/>
    </row>
    <row r="723" spans="1:76" x14ac:dyDescent="0.25">
      <c r="A723" s="64" t="s">
        <v>711</v>
      </c>
      <c r="B723" s="65"/>
      <c r="C723" s="65" t="s">
        <v>64</v>
      </c>
      <c r="D723" s="66">
        <v>162.05366297012395</v>
      </c>
      <c r="E723" s="68"/>
      <c r="F723" s="100" t="s">
        <v>10381</v>
      </c>
      <c r="G723" s="65"/>
      <c r="H723" s="69" t="s">
        <v>711</v>
      </c>
      <c r="I723" s="70"/>
      <c r="J723" s="70"/>
      <c r="K723" s="69" t="s">
        <v>11928</v>
      </c>
      <c r="L723" s="73">
        <v>1</v>
      </c>
      <c r="M723" s="74">
        <v>8725.5732421875</v>
      </c>
      <c r="N723" s="74">
        <v>2767.370361328125</v>
      </c>
      <c r="O723" s="75"/>
      <c r="P723" s="76"/>
      <c r="Q723" s="76"/>
      <c r="R723" s="86"/>
      <c r="S723" s="48">
        <v>2</v>
      </c>
      <c r="T723" s="48">
        <v>1</v>
      </c>
      <c r="U723" s="49">
        <v>0</v>
      </c>
      <c r="V723" s="49">
        <v>1</v>
      </c>
      <c r="W723" s="49">
        <v>0</v>
      </c>
      <c r="X723" s="49">
        <v>1.2982450000000001</v>
      </c>
      <c r="Y723" s="49">
        <v>0</v>
      </c>
      <c r="Z723" s="49">
        <v>0</v>
      </c>
      <c r="AA723" s="71">
        <v>723</v>
      </c>
      <c r="AB723" s="71"/>
      <c r="AC723" s="72"/>
      <c r="AD723" s="78" t="s">
        <v>7212</v>
      </c>
      <c r="AE723" s="78">
        <v>350</v>
      </c>
      <c r="AF723" s="78">
        <v>171</v>
      </c>
      <c r="AG723" s="78">
        <v>286</v>
      </c>
      <c r="AH723" s="78">
        <v>68</v>
      </c>
      <c r="AI723" s="78"/>
      <c r="AJ723" s="78" t="s">
        <v>7923</v>
      </c>
      <c r="AK723" s="78" t="s">
        <v>8391</v>
      </c>
      <c r="AL723" s="78"/>
      <c r="AM723" s="78"/>
      <c r="AN723" s="80">
        <v>42750.427731481483</v>
      </c>
      <c r="AO723" s="78"/>
      <c r="AP723" s="78" t="b">
        <v>0</v>
      </c>
      <c r="AQ723" s="78" t="b">
        <v>0</v>
      </c>
      <c r="AR723" s="78" t="b">
        <v>1</v>
      </c>
      <c r="AS723" s="78" t="s">
        <v>6305</v>
      </c>
      <c r="AT723" s="78">
        <v>6</v>
      </c>
      <c r="AU723" s="82" t="s">
        <v>9742</v>
      </c>
      <c r="AV723" s="78" t="b">
        <v>0</v>
      </c>
      <c r="AW723" s="78" t="s">
        <v>10419</v>
      </c>
      <c r="AX723" s="82" t="s">
        <v>11140</v>
      </c>
      <c r="AY723" s="78" t="s">
        <v>66</v>
      </c>
      <c r="AZ723" s="78" t="str">
        <f>REPLACE(INDEX(GroupVertices[Group], MATCH(Vertices[[#This Row],[Vertex]],GroupVertices[Vertex],0)),1,1,"")</f>
        <v>71</v>
      </c>
      <c r="BA723" s="48"/>
      <c r="BB723" s="48"/>
      <c r="BC723" s="48"/>
      <c r="BD723" s="48"/>
      <c r="BE723" s="48" t="s">
        <v>2978</v>
      </c>
      <c r="BF723" s="48" t="s">
        <v>2978</v>
      </c>
      <c r="BG723" s="120" t="s">
        <v>12452</v>
      </c>
      <c r="BH723" s="120" t="s">
        <v>12452</v>
      </c>
      <c r="BI723" s="120" t="s">
        <v>12645</v>
      </c>
      <c r="BJ723" s="120" t="s">
        <v>12645</v>
      </c>
      <c r="BK723" s="120">
        <v>0</v>
      </c>
      <c r="BL723" s="123">
        <v>0</v>
      </c>
      <c r="BM723" s="120">
        <v>0</v>
      </c>
      <c r="BN723" s="123">
        <v>0</v>
      </c>
      <c r="BO723" s="120">
        <v>0</v>
      </c>
      <c r="BP723" s="123">
        <v>0</v>
      </c>
      <c r="BQ723" s="120">
        <v>18</v>
      </c>
      <c r="BR723" s="123">
        <v>100</v>
      </c>
      <c r="BS723" s="120">
        <v>18</v>
      </c>
      <c r="BT723" s="2"/>
      <c r="BU723" s="3"/>
      <c r="BV723" s="3"/>
      <c r="BW723" s="3"/>
      <c r="BX723" s="3"/>
    </row>
    <row r="724" spans="1:76" x14ac:dyDescent="0.25">
      <c r="A724" s="64" t="s">
        <v>712</v>
      </c>
      <c r="B724" s="65"/>
      <c r="C724" s="65" t="s">
        <v>64</v>
      </c>
      <c r="D724" s="66">
        <v>162.05240769596901</v>
      </c>
      <c r="E724" s="68"/>
      <c r="F724" s="100" t="s">
        <v>3835</v>
      </c>
      <c r="G724" s="65"/>
      <c r="H724" s="69" t="s">
        <v>712</v>
      </c>
      <c r="I724" s="70"/>
      <c r="J724" s="70"/>
      <c r="K724" s="69" t="s">
        <v>11929</v>
      </c>
      <c r="L724" s="73">
        <v>1</v>
      </c>
      <c r="M724" s="74">
        <v>8725.5732421875</v>
      </c>
      <c r="N724" s="74">
        <v>2585.03564453125</v>
      </c>
      <c r="O724" s="75"/>
      <c r="P724" s="76"/>
      <c r="Q724" s="76"/>
      <c r="R724" s="86"/>
      <c r="S724" s="48">
        <v>0</v>
      </c>
      <c r="T724" s="48">
        <v>1</v>
      </c>
      <c r="U724" s="49">
        <v>0</v>
      </c>
      <c r="V724" s="49">
        <v>1</v>
      </c>
      <c r="W724" s="49">
        <v>0</v>
      </c>
      <c r="X724" s="49">
        <v>0.70175399999999999</v>
      </c>
      <c r="Y724" s="49">
        <v>0</v>
      </c>
      <c r="Z724" s="49">
        <v>0</v>
      </c>
      <c r="AA724" s="71">
        <v>724</v>
      </c>
      <c r="AB724" s="71"/>
      <c r="AC724" s="72"/>
      <c r="AD724" s="78" t="s">
        <v>7213</v>
      </c>
      <c r="AE724" s="78">
        <v>206</v>
      </c>
      <c r="AF724" s="78">
        <v>167</v>
      </c>
      <c r="AG724" s="78">
        <v>244</v>
      </c>
      <c r="AH724" s="78">
        <v>48</v>
      </c>
      <c r="AI724" s="78"/>
      <c r="AJ724" s="78"/>
      <c r="AK724" s="78" t="s">
        <v>8392</v>
      </c>
      <c r="AL724" s="78"/>
      <c r="AM724" s="78"/>
      <c r="AN724" s="80">
        <v>40042.85732638889</v>
      </c>
      <c r="AO724" s="82" t="s">
        <v>9667</v>
      </c>
      <c r="AP724" s="78" t="b">
        <v>1</v>
      </c>
      <c r="AQ724" s="78" t="b">
        <v>0</v>
      </c>
      <c r="AR724" s="78" t="b">
        <v>1</v>
      </c>
      <c r="AS724" s="78" t="s">
        <v>6304</v>
      </c>
      <c r="AT724" s="78">
        <v>4</v>
      </c>
      <c r="AU724" s="82" t="s">
        <v>9742</v>
      </c>
      <c r="AV724" s="78" t="b">
        <v>0</v>
      </c>
      <c r="AW724" s="78" t="s">
        <v>10419</v>
      </c>
      <c r="AX724" s="82" t="s">
        <v>11141</v>
      </c>
      <c r="AY724" s="78" t="s">
        <v>66</v>
      </c>
      <c r="AZ724" s="78" t="str">
        <f>REPLACE(INDEX(GroupVertices[Group], MATCH(Vertices[[#This Row],[Vertex]],GroupVertices[Vertex],0)),1,1,"")</f>
        <v>71</v>
      </c>
      <c r="BA724" s="48"/>
      <c r="BB724" s="48"/>
      <c r="BC724" s="48"/>
      <c r="BD724" s="48"/>
      <c r="BE724" s="48" t="s">
        <v>2979</v>
      </c>
      <c r="BF724" s="48" t="s">
        <v>2979</v>
      </c>
      <c r="BG724" s="120" t="s">
        <v>13564</v>
      </c>
      <c r="BH724" s="120" t="s">
        <v>13564</v>
      </c>
      <c r="BI724" s="120" t="s">
        <v>14082</v>
      </c>
      <c r="BJ724" s="120" t="s">
        <v>14082</v>
      </c>
      <c r="BK724" s="120">
        <v>0</v>
      </c>
      <c r="BL724" s="123">
        <v>0</v>
      </c>
      <c r="BM724" s="120">
        <v>0</v>
      </c>
      <c r="BN724" s="123">
        <v>0</v>
      </c>
      <c r="BO724" s="120">
        <v>0</v>
      </c>
      <c r="BP724" s="123">
        <v>0</v>
      </c>
      <c r="BQ724" s="120">
        <v>17</v>
      </c>
      <c r="BR724" s="123">
        <v>100</v>
      </c>
      <c r="BS724" s="120">
        <v>17</v>
      </c>
      <c r="BT724" s="2"/>
      <c r="BU724" s="3"/>
      <c r="BV724" s="3"/>
      <c r="BW724" s="3"/>
      <c r="BX724" s="3"/>
    </row>
    <row r="725" spans="1:76" x14ac:dyDescent="0.25">
      <c r="A725" s="64" t="s">
        <v>713</v>
      </c>
      <c r="B725" s="65"/>
      <c r="C725" s="65" t="s">
        <v>64</v>
      </c>
      <c r="D725" s="66">
        <v>162.02636075725388</v>
      </c>
      <c r="E725" s="68"/>
      <c r="F725" s="100" t="s">
        <v>3836</v>
      </c>
      <c r="G725" s="65"/>
      <c r="H725" s="69" t="s">
        <v>713</v>
      </c>
      <c r="I725" s="70"/>
      <c r="J725" s="70"/>
      <c r="K725" s="69" t="s">
        <v>11930</v>
      </c>
      <c r="L725" s="73">
        <v>1.3356460810011872</v>
      </c>
      <c r="M725" s="74">
        <v>1258.1922607421875</v>
      </c>
      <c r="N725" s="74">
        <v>3321.985107421875</v>
      </c>
      <c r="O725" s="75"/>
      <c r="P725" s="76"/>
      <c r="Q725" s="76"/>
      <c r="R725" s="86"/>
      <c r="S725" s="48">
        <v>0</v>
      </c>
      <c r="T725" s="48">
        <v>3</v>
      </c>
      <c r="U725" s="49">
        <v>2.0190480000000002</v>
      </c>
      <c r="V725" s="49">
        <v>7.3700000000000002E-4</v>
      </c>
      <c r="W725" s="49">
        <v>1.0097999999999999E-2</v>
      </c>
      <c r="X725" s="49">
        <v>0.72873600000000005</v>
      </c>
      <c r="Y725" s="49">
        <v>0.5</v>
      </c>
      <c r="Z725" s="49">
        <v>0</v>
      </c>
      <c r="AA725" s="71">
        <v>725</v>
      </c>
      <c r="AB725" s="71"/>
      <c r="AC725" s="72"/>
      <c r="AD725" s="78" t="s">
        <v>7214</v>
      </c>
      <c r="AE725" s="78">
        <v>84</v>
      </c>
      <c r="AF725" s="78">
        <v>84</v>
      </c>
      <c r="AG725" s="78">
        <v>787</v>
      </c>
      <c r="AH725" s="78">
        <v>129</v>
      </c>
      <c r="AI725" s="78">
        <v>-10800</v>
      </c>
      <c r="AJ725" s="78" t="s">
        <v>7924</v>
      </c>
      <c r="AK725" s="78" t="s">
        <v>8393</v>
      </c>
      <c r="AL725" s="82" t="s">
        <v>8952</v>
      </c>
      <c r="AM725" s="78" t="s">
        <v>9018</v>
      </c>
      <c r="AN725" s="80">
        <v>40166.84679398148</v>
      </c>
      <c r="AO725" s="82" t="s">
        <v>9668</v>
      </c>
      <c r="AP725" s="78" t="b">
        <v>0</v>
      </c>
      <c r="AQ725" s="78" t="b">
        <v>0</v>
      </c>
      <c r="AR725" s="78" t="b">
        <v>0</v>
      </c>
      <c r="AS725" s="78" t="s">
        <v>6305</v>
      </c>
      <c r="AT725" s="78">
        <v>1</v>
      </c>
      <c r="AU725" s="82" t="s">
        <v>10009</v>
      </c>
      <c r="AV725" s="78" t="b">
        <v>0</v>
      </c>
      <c r="AW725" s="78" t="s">
        <v>10419</v>
      </c>
      <c r="AX725" s="82" t="s">
        <v>11142</v>
      </c>
      <c r="AY725" s="78" t="s">
        <v>66</v>
      </c>
      <c r="AZ725" s="78" t="str">
        <f>REPLACE(INDEX(GroupVertices[Group], MATCH(Vertices[[#This Row],[Vertex]],GroupVertices[Vertex],0)),1,1,"")</f>
        <v>2</v>
      </c>
      <c r="BA725" s="48" t="s">
        <v>2340</v>
      </c>
      <c r="BB725" s="48" t="s">
        <v>2340</v>
      </c>
      <c r="BC725" s="48" t="s">
        <v>2539</v>
      </c>
      <c r="BD725" s="48" t="s">
        <v>2539</v>
      </c>
      <c r="BE725" s="48" t="s">
        <v>2981</v>
      </c>
      <c r="BF725" s="48" t="s">
        <v>2981</v>
      </c>
      <c r="BG725" s="120" t="s">
        <v>13565</v>
      </c>
      <c r="BH725" s="120" t="s">
        <v>13565</v>
      </c>
      <c r="BI725" s="120" t="s">
        <v>14083</v>
      </c>
      <c r="BJ725" s="120" t="s">
        <v>14083</v>
      </c>
      <c r="BK725" s="120">
        <v>0</v>
      </c>
      <c r="BL725" s="123">
        <v>0</v>
      </c>
      <c r="BM725" s="120">
        <v>0</v>
      </c>
      <c r="BN725" s="123">
        <v>0</v>
      </c>
      <c r="BO725" s="120">
        <v>0</v>
      </c>
      <c r="BP725" s="123">
        <v>0</v>
      </c>
      <c r="BQ725" s="120">
        <v>9</v>
      </c>
      <c r="BR725" s="123">
        <v>100</v>
      </c>
      <c r="BS725" s="120">
        <v>9</v>
      </c>
      <c r="BT725" s="2"/>
      <c r="BU725" s="3"/>
      <c r="BV725" s="3"/>
      <c r="BW725" s="3"/>
      <c r="BX725" s="3"/>
    </row>
    <row r="726" spans="1:76" x14ac:dyDescent="0.25">
      <c r="A726" s="64" t="s">
        <v>714</v>
      </c>
      <c r="B726" s="65"/>
      <c r="C726" s="65" t="s">
        <v>64</v>
      </c>
      <c r="D726" s="66">
        <v>162.6197916140047</v>
      </c>
      <c r="E726" s="68"/>
      <c r="F726" s="100" t="s">
        <v>10382</v>
      </c>
      <c r="G726" s="65"/>
      <c r="H726" s="69" t="s">
        <v>714</v>
      </c>
      <c r="I726" s="70"/>
      <c r="J726" s="70"/>
      <c r="K726" s="69" t="s">
        <v>11931</v>
      </c>
      <c r="L726" s="73">
        <v>1</v>
      </c>
      <c r="M726" s="74">
        <v>3647.28271484375</v>
      </c>
      <c r="N726" s="74">
        <v>7541.31982421875</v>
      </c>
      <c r="O726" s="75"/>
      <c r="P726" s="76"/>
      <c r="Q726" s="76"/>
      <c r="R726" s="86"/>
      <c r="S726" s="48">
        <v>1</v>
      </c>
      <c r="T726" s="48">
        <v>1</v>
      </c>
      <c r="U726" s="49">
        <v>0</v>
      </c>
      <c r="V726" s="49">
        <v>6.4099999999999997E-4</v>
      </c>
      <c r="W726" s="49">
        <v>5.0100000000000003E-4</v>
      </c>
      <c r="X726" s="49">
        <v>0.37027100000000002</v>
      </c>
      <c r="Y726" s="49">
        <v>0</v>
      </c>
      <c r="Z726" s="49">
        <v>1</v>
      </c>
      <c r="AA726" s="71">
        <v>726</v>
      </c>
      <c r="AB726" s="71"/>
      <c r="AC726" s="72"/>
      <c r="AD726" s="78" t="s">
        <v>7215</v>
      </c>
      <c r="AE726" s="78">
        <v>433</v>
      </c>
      <c r="AF726" s="78">
        <v>1975</v>
      </c>
      <c r="AG726" s="78">
        <v>20311</v>
      </c>
      <c r="AH726" s="78">
        <v>2603</v>
      </c>
      <c r="AI726" s="78">
        <v>-18000</v>
      </c>
      <c r="AJ726" s="78" t="s">
        <v>7925</v>
      </c>
      <c r="AK726" s="78"/>
      <c r="AL726" s="82" t="s">
        <v>8953</v>
      </c>
      <c r="AM726" s="78" t="s">
        <v>9007</v>
      </c>
      <c r="AN726" s="80">
        <v>40579.819513888891</v>
      </c>
      <c r="AO726" s="78"/>
      <c r="AP726" s="78" t="b">
        <v>0</v>
      </c>
      <c r="AQ726" s="78" t="b">
        <v>0</v>
      </c>
      <c r="AR726" s="78" t="b">
        <v>0</v>
      </c>
      <c r="AS726" s="78" t="s">
        <v>6304</v>
      </c>
      <c r="AT726" s="78">
        <v>248</v>
      </c>
      <c r="AU726" s="82" t="s">
        <v>9933</v>
      </c>
      <c r="AV726" s="78" t="b">
        <v>0</v>
      </c>
      <c r="AW726" s="78" t="s">
        <v>10419</v>
      </c>
      <c r="AX726" s="82" t="s">
        <v>11143</v>
      </c>
      <c r="AY726" s="78" t="s">
        <v>66</v>
      </c>
      <c r="AZ726" s="78" t="str">
        <f>REPLACE(INDEX(GroupVertices[Group], MATCH(Vertices[[#This Row],[Vertex]],GroupVertices[Vertex],0)),1,1,"")</f>
        <v>3</v>
      </c>
      <c r="BA726" s="48" t="s">
        <v>2341</v>
      </c>
      <c r="BB726" s="48" t="s">
        <v>2341</v>
      </c>
      <c r="BC726" s="48" t="s">
        <v>2507</v>
      </c>
      <c r="BD726" s="48" t="s">
        <v>2507</v>
      </c>
      <c r="BE726" s="48" t="s">
        <v>2982</v>
      </c>
      <c r="BF726" s="48" t="s">
        <v>2982</v>
      </c>
      <c r="BG726" s="120" t="s">
        <v>13566</v>
      </c>
      <c r="BH726" s="120" t="s">
        <v>13566</v>
      </c>
      <c r="BI726" s="120" t="s">
        <v>14084</v>
      </c>
      <c r="BJ726" s="120" t="s">
        <v>14084</v>
      </c>
      <c r="BK726" s="120">
        <v>0</v>
      </c>
      <c r="BL726" s="123">
        <v>0</v>
      </c>
      <c r="BM726" s="120">
        <v>0</v>
      </c>
      <c r="BN726" s="123">
        <v>0</v>
      </c>
      <c r="BO726" s="120">
        <v>0</v>
      </c>
      <c r="BP726" s="123">
        <v>0</v>
      </c>
      <c r="BQ726" s="120">
        <v>12</v>
      </c>
      <c r="BR726" s="123">
        <v>100</v>
      </c>
      <c r="BS726" s="120">
        <v>12</v>
      </c>
      <c r="BT726" s="2"/>
      <c r="BU726" s="3"/>
      <c r="BV726" s="3"/>
      <c r="BW726" s="3"/>
      <c r="BX726" s="3"/>
    </row>
    <row r="727" spans="1:76" x14ac:dyDescent="0.25">
      <c r="A727" s="64" t="s">
        <v>715</v>
      </c>
      <c r="B727" s="65"/>
      <c r="C727" s="65" t="s">
        <v>64</v>
      </c>
      <c r="D727" s="66">
        <v>164.05551142872443</v>
      </c>
      <c r="E727" s="68"/>
      <c r="F727" s="100" t="s">
        <v>10383</v>
      </c>
      <c r="G727" s="65"/>
      <c r="H727" s="69" t="s">
        <v>715</v>
      </c>
      <c r="I727" s="70"/>
      <c r="J727" s="70"/>
      <c r="K727" s="69" t="s">
        <v>11932</v>
      </c>
      <c r="L727" s="73">
        <v>1</v>
      </c>
      <c r="M727" s="74">
        <v>535.0341796875</v>
      </c>
      <c r="N727" s="74">
        <v>8160.146484375</v>
      </c>
      <c r="O727" s="75"/>
      <c r="P727" s="76"/>
      <c r="Q727" s="76"/>
      <c r="R727" s="86"/>
      <c r="S727" s="48">
        <v>1</v>
      </c>
      <c r="T727" s="48">
        <v>1</v>
      </c>
      <c r="U727" s="49">
        <v>0</v>
      </c>
      <c r="V727" s="49">
        <v>0</v>
      </c>
      <c r="W727" s="49">
        <v>0</v>
      </c>
      <c r="X727" s="49">
        <v>0.99999899999999997</v>
      </c>
      <c r="Y727" s="49">
        <v>0</v>
      </c>
      <c r="Z727" s="49" t="s">
        <v>15767</v>
      </c>
      <c r="AA727" s="71">
        <v>727</v>
      </c>
      <c r="AB727" s="71"/>
      <c r="AC727" s="72"/>
      <c r="AD727" s="78" t="s">
        <v>7216</v>
      </c>
      <c r="AE727" s="78">
        <v>6183</v>
      </c>
      <c r="AF727" s="78">
        <v>6550</v>
      </c>
      <c r="AG727" s="78">
        <v>69837</v>
      </c>
      <c r="AH727" s="78">
        <v>5700</v>
      </c>
      <c r="AI727" s="78">
        <v>-14400</v>
      </c>
      <c r="AJ727" s="78" t="s">
        <v>7926</v>
      </c>
      <c r="AK727" s="78" t="s">
        <v>8394</v>
      </c>
      <c r="AL727" s="82" t="s">
        <v>8954</v>
      </c>
      <c r="AM727" s="78" t="s">
        <v>9005</v>
      </c>
      <c r="AN727" s="80">
        <v>39940.858414351853</v>
      </c>
      <c r="AO727" s="82" t="s">
        <v>9669</v>
      </c>
      <c r="AP727" s="78" t="b">
        <v>0</v>
      </c>
      <c r="AQ727" s="78" t="b">
        <v>0</v>
      </c>
      <c r="AR727" s="78" t="b">
        <v>1</v>
      </c>
      <c r="AS727" s="78" t="s">
        <v>6304</v>
      </c>
      <c r="AT727" s="78">
        <v>787</v>
      </c>
      <c r="AU727" s="82" t="s">
        <v>9742</v>
      </c>
      <c r="AV727" s="78" t="b">
        <v>0</v>
      </c>
      <c r="AW727" s="78" t="s">
        <v>10419</v>
      </c>
      <c r="AX727" s="82" t="s">
        <v>11144</v>
      </c>
      <c r="AY727" s="78" t="s">
        <v>66</v>
      </c>
      <c r="AZ727" s="78" t="str">
        <f>REPLACE(INDEX(GroupVertices[Group], MATCH(Vertices[[#This Row],[Vertex]],GroupVertices[Vertex],0)),1,1,"")</f>
        <v>1</v>
      </c>
      <c r="BA727" s="48" t="s">
        <v>2342</v>
      </c>
      <c r="BB727" s="48" t="s">
        <v>2342</v>
      </c>
      <c r="BC727" s="48" t="s">
        <v>2622</v>
      </c>
      <c r="BD727" s="48" t="s">
        <v>2622</v>
      </c>
      <c r="BE727" s="48" t="s">
        <v>2983</v>
      </c>
      <c r="BF727" s="48" t="s">
        <v>2983</v>
      </c>
      <c r="BG727" s="120" t="s">
        <v>13567</v>
      </c>
      <c r="BH727" s="120" t="s">
        <v>13567</v>
      </c>
      <c r="BI727" s="120" t="s">
        <v>14085</v>
      </c>
      <c r="BJ727" s="120" t="s">
        <v>14085</v>
      </c>
      <c r="BK727" s="120">
        <v>1</v>
      </c>
      <c r="BL727" s="123">
        <v>4.3478260869565215</v>
      </c>
      <c r="BM727" s="120">
        <v>0</v>
      </c>
      <c r="BN727" s="123">
        <v>0</v>
      </c>
      <c r="BO727" s="120">
        <v>0</v>
      </c>
      <c r="BP727" s="123">
        <v>0</v>
      </c>
      <c r="BQ727" s="120">
        <v>22</v>
      </c>
      <c r="BR727" s="123">
        <v>95.652173913043484</v>
      </c>
      <c r="BS727" s="120">
        <v>23</v>
      </c>
      <c r="BT727" s="2"/>
      <c r="BU727" s="3"/>
      <c r="BV727" s="3"/>
      <c r="BW727" s="3"/>
      <c r="BX727" s="3"/>
    </row>
    <row r="728" spans="1:76" x14ac:dyDescent="0.25">
      <c r="A728" s="64" t="s">
        <v>716</v>
      </c>
      <c r="B728" s="65"/>
      <c r="C728" s="65" t="s">
        <v>64</v>
      </c>
      <c r="D728" s="66">
        <v>162.07029535267699</v>
      </c>
      <c r="E728" s="68"/>
      <c r="F728" s="100" t="s">
        <v>3837</v>
      </c>
      <c r="G728" s="65"/>
      <c r="H728" s="69" t="s">
        <v>716</v>
      </c>
      <c r="I728" s="70"/>
      <c r="J728" s="70"/>
      <c r="K728" s="69" t="s">
        <v>11933</v>
      </c>
      <c r="L728" s="73">
        <v>1</v>
      </c>
      <c r="M728" s="74">
        <v>7419.66064453125</v>
      </c>
      <c r="N728" s="74">
        <v>3811.383544921875</v>
      </c>
      <c r="O728" s="75"/>
      <c r="P728" s="76"/>
      <c r="Q728" s="76"/>
      <c r="R728" s="86"/>
      <c r="S728" s="48">
        <v>2</v>
      </c>
      <c r="T728" s="48">
        <v>2</v>
      </c>
      <c r="U728" s="49">
        <v>0</v>
      </c>
      <c r="V728" s="49">
        <v>0.33333299999999999</v>
      </c>
      <c r="W728" s="49">
        <v>0</v>
      </c>
      <c r="X728" s="49">
        <v>0.87591200000000002</v>
      </c>
      <c r="Y728" s="49">
        <v>0</v>
      </c>
      <c r="Z728" s="49">
        <v>1</v>
      </c>
      <c r="AA728" s="71">
        <v>728</v>
      </c>
      <c r="AB728" s="71"/>
      <c r="AC728" s="72"/>
      <c r="AD728" s="78" t="s">
        <v>7217</v>
      </c>
      <c r="AE728" s="78">
        <v>349</v>
      </c>
      <c r="AF728" s="78">
        <v>224</v>
      </c>
      <c r="AG728" s="78">
        <v>224</v>
      </c>
      <c r="AH728" s="78">
        <v>202</v>
      </c>
      <c r="AI728" s="78"/>
      <c r="AJ728" s="78" t="s">
        <v>7927</v>
      </c>
      <c r="AK728" s="78" t="s">
        <v>8065</v>
      </c>
      <c r="AL728" s="82" t="s">
        <v>8628</v>
      </c>
      <c r="AM728" s="78"/>
      <c r="AN728" s="80">
        <v>42971.067233796297</v>
      </c>
      <c r="AO728" s="82" t="s">
        <v>9670</v>
      </c>
      <c r="AP728" s="78" t="b">
        <v>1</v>
      </c>
      <c r="AQ728" s="78" t="b">
        <v>0</v>
      </c>
      <c r="AR728" s="78" t="b">
        <v>0</v>
      </c>
      <c r="AS728" s="78" t="s">
        <v>6304</v>
      </c>
      <c r="AT728" s="78">
        <v>2</v>
      </c>
      <c r="AU728" s="78"/>
      <c r="AV728" s="78" t="b">
        <v>0</v>
      </c>
      <c r="AW728" s="78" t="s">
        <v>10419</v>
      </c>
      <c r="AX728" s="82" t="s">
        <v>11145</v>
      </c>
      <c r="AY728" s="78" t="s">
        <v>66</v>
      </c>
      <c r="AZ728" s="78" t="str">
        <f>REPLACE(INDEX(GroupVertices[Group], MATCH(Vertices[[#This Row],[Vertex]],GroupVertices[Vertex],0)),1,1,"")</f>
        <v>41</v>
      </c>
      <c r="BA728" s="48" t="s">
        <v>12927</v>
      </c>
      <c r="BB728" s="48" t="s">
        <v>12927</v>
      </c>
      <c r="BC728" s="48" t="s">
        <v>12992</v>
      </c>
      <c r="BD728" s="48" t="s">
        <v>13021</v>
      </c>
      <c r="BE728" s="48" t="s">
        <v>2834</v>
      </c>
      <c r="BF728" s="48" t="s">
        <v>2985</v>
      </c>
      <c r="BG728" s="120" t="s">
        <v>13568</v>
      </c>
      <c r="BH728" s="120" t="s">
        <v>13700</v>
      </c>
      <c r="BI728" s="120" t="s">
        <v>14086</v>
      </c>
      <c r="BJ728" s="120" t="s">
        <v>14086</v>
      </c>
      <c r="BK728" s="120">
        <v>0</v>
      </c>
      <c r="BL728" s="123">
        <v>0</v>
      </c>
      <c r="BM728" s="120">
        <v>2</v>
      </c>
      <c r="BN728" s="123">
        <v>2.5316455696202533</v>
      </c>
      <c r="BO728" s="120">
        <v>0</v>
      </c>
      <c r="BP728" s="123">
        <v>0</v>
      </c>
      <c r="BQ728" s="120">
        <v>77</v>
      </c>
      <c r="BR728" s="123">
        <v>97.468354430379748</v>
      </c>
      <c r="BS728" s="120">
        <v>79</v>
      </c>
      <c r="BT728" s="2"/>
      <c r="BU728" s="3"/>
      <c r="BV728" s="3"/>
      <c r="BW728" s="3"/>
      <c r="BX728" s="3"/>
    </row>
    <row r="729" spans="1:76" x14ac:dyDescent="0.25">
      <c r="A729" s="64" t="s">
        <v>717</v>
      </c>
      <c r="B729" s="65"/>
      <c r="C729" s="65" t="s">
        <v>64</v>
      </c>
      <c r="D729" s="66">
        <v>163.28289018635505</v>
      </c>
      <c r="E729" s="68"/>
      <c r="F729" s="100" t="s">
        <v>3838</v>
      </c>
      <c r="G729" s="65"/>
      <c r="H729" s="69" t="s">
        <v>717</v>
      </c>
      <c r="I729" s="70"/>
      <c r="J729" s="70"/>
      <c r="K729" s="69" t="s">
        <v>11934</v>
      </c>
      <c r="L729" s="73">
        <v>1.3324795458069221</v>
      </c>
      <c r="M729" s="74">
        <v>7309.66796875</v>
      </c>
      <c r="N729" s="74">
        <v>4070.57763671875</v>
      </c>
      <c r="O729" s="75"/>
      <c r="P729" s="76"/>
      <c r="Q729" s="76"/>
      <c r="R729" s="86"/>
      <c r="S729" s="48">
        <v>2</v>
      </c>
      <c r="T729" s="48">
        <v>3</v>
      </c>
      <c r="U729" s="49">
        <v>2</v>
      </c>
      <c r="V729" s="49">
        <v>0.5</v>
      </c>
      <c r="W729" s="49">
        <v>0</v>
      </c>
      <c r="X729" s="49">
        <v>1.2481739999999999</v>
      </c>
      <c r="Y729" s="49">
        <v>0</v>
      </c>
      <c r="Z729" s="49">
        <v>0.5</v>
      </c>
      <c r="AA729" s="71">
        <v>729</v>
      </c>
      <c r="AB729" s="71"/>
      <c r="AC729" s="72"/>
      <c r="AD729" s="78" t="s">
        <v>7218</v>
      </c>
      <c r="AE729" s="78">
        <v>3486</v>
      </c>
      <c r="AF729" s="78">
        <v>4088</v>
      </c>
      <c r="AG729" s="78">
        <v>12439</v>
      </c>
      <c r="AH729" s="78">
        <v>9143</v>
      </c>
      <c r="AI729" s="78">
        <v>-14400</v>
      </c>
      <c r="AJ729" s="78" t="s">
        <v>7928</v>
      </c>
      <c r="AK729" s="78" t="s">
        <v>8395</v>
      </c>
      <c r="AL729" s="82" t="s">
        <v>8955</v>
      </c>
      <c r="AM729" s="78" t="s">
        <v>9005</v>
      </c>
      <c r="AN729" s="80">
        <v>42017.50613425926</v>
      </c>
      <c r="AO729" s="82" t="s">
        <v>9671</v>
      </c>
      <c r="AP729" s="78" t="b">
        <v>0</v>
      </c>
      <c r="AQ729" s="78" t="b">
        <v>0</v>
      </c>
      <c r="AR729" s="78" t="b">
        <v>1</v>
      </c>
      <c r="AS729" s="78" t="s">
        <v>6304</v>
      </c>
      <c r="AT729" s="78">
        <v>1101</v>
      </c>
      <c r="AU729" s="82" t="s">
        <v>10010</v>
      </c>
      <c r="AV729" s="78" t="b">
        <v>0</v>
      </c>
      <c r="AW729" s="78" t="s">
        <v>10419</v>
      </c>
      <c r="AX729" s="82" t="s">
        <v>11146</v>
      </c>
      <c r="AY729" s="78" t="s">
        <v>66</v>
      </c>
      <c r="AZ729" s="78" t="str">
        <f>REPLACE(INDEX(GroupVertices[Group], MATCH(Vertices[[#This Row],[Vertex]],GroupVertices[Vertex],0)),1,1,"")</f>
        <v>41</v>
      </c>
      <c r="BA729" s="48" t="s">
        <v>12928</v>
      </c>
      <c r="BB729" s="48" t="s">
        <v>12928</v>
      </c>
      <c r="BC729" s="48" t="s">
        <v>12993</v>
      </c>
      <c r="BD729" s="48" t="s">
        <v>13022</v>
      </c>
      <c r="BE729" s="48" t="s">
        <v>13092</v>
      </c>
      <c r="BF729" s="48" t="s">
        <v>13173</v>
      </c>
      <c r="BG729" s="120" t="s">
        <v>13569</v>
      </c>
      <c r="BH729" s="120" t="s">
        <v>13569</v>
      </c>
      <c r="BI729" s="120" t="s">
        <v>14087</v>
      </c>
      <c r="BJ729" s="120" t="s">
        <v>14087</v>
      </c>
      <c r="BK729" s="120">
        <v>7</v>
      </c>
      <c r="BL729" s="123">
        <v>6.0869565217391308</v>
      </c>
      <c r="BM729" s="120">
        <v>0</v>
      </c>
      <c r="BN729" s="123">
        <v>0</v>
      </c>
      <c r="BO729" s="120">
        <v>0</v>
      </c>
      <c r="BP729" s="123">
        <v>0</v>
      </c>
      <c r="BQ729" s="120">
        <v>108</v>
      </c>
      <c r="BR729" s="123">
        <v>93.913043478260875</v>
      </c>
      <c r="BS729" s="120">
        <v>115</v>
      </c>
      <c r="BT729" s="2"/>
      <c r="BU729" s="3"/>
      <c r="BV729" s="3"/>
      <c r="BW729" s="3"/>
      <c r="BX729" s="3"/>
    </row>
    <row r="730" spans="1:76" x14ac:dyDescent="0.25">
      <c r="A730" s="64" t="s">
        <v>718</v>
      </c>
      <c r="B730" s="65"/>
      <c r="C730" s="65" t="s">
        <v>64</v>
      </c>
      <c r="D730" s="66">
        <v>244.0761006211585</v>
      </c>
      <c r="E730" s="68"/>
      <c r="F730" s="100" t="s">
        <v>10384</v>
      </c>
      <c r="G730" s="65"/>
      <c r="H730" s="69" t="s">
        <v>718</v>
      </c>
      <c r="I730" s="70"/>
      <c r="J730" s="70"/>
      <c r="K730" s="69" t="s">
        <v>11935</v>
      </c>
      <c r="L730" s="73">
        <v>1</v>
      </c>
      <c r="M730" s="74">
        <v>7198.76025390625</v>
      </c>
      <c r="N730" s="74">
        <v>4328.97900390625</v>
      </c>
      <c r="O730" s="75"/>
      <c r="P730" s="76"/>
      <c r="Q730" s="76"/>
      <c r="R730" s="86"/>
      <c r="S730" s="48">
        <v>2</v>
      </c>
      <c r="T730" s="48">
        <v>1</v>
      </c>
      <c r="U730" s="49">
        <v>0</v>
      </c>
      <c r="V730" s="49">
        <v>0.33333299999999999</v>
      </c>
      <c r="W730" s="49">
        <v>0</v>
      </c>
      <c r="X730" s="49">
        <v>0.87591200000000002</v>
      </c>
      <c r="Y730" s="49">
        <v>0</v>
      </c>
      <c r="Z730" s="49">
        <v>0</v>
      </c>
      <c r="AA730" s="71">
        <v>730</v>
      </c>
      <c r="AB730" s="71"/>
      <c r="AC730" s="72"/>
      <c r="AD730" s="78" t="s">
        <v>7219</v>
      </c>
      <c r="AE730" s="78">
        <v>90761</v>
      </c>
      <c r="AF730" s="78">
        <v>261540</v>
      </c>
      <c r="AG730" s="78">
        <v>43851</v>
      </c>
      <c r="AH730" s="78">
        <v>15709</v>
      </c>
      <c r="AI730" s="78">
        <v>-18000</v>
      </c>
      <c r="AJ730" s="78" t="s">
        <v>7929</v>
      </c>
      <c r="AK730" s="78" t="s">
        <v>8396</v>
      </c>
      <c r="AL730" s="82" t="s">
        <v>8956</v>
      </c>
      <c r="AM730" s="78" t="s">
        <v>9007</v>
      </c>
      <c r="AN730" s="80">
        <v>39858.727118055554</v>
      </c>
      <c r="AO730" s="82" t="s">
        <v>9672</v>
      </c>
      <c r="AP730" s="78" t="b">
        <v>0</v>
      </c>
      <c r="AQ730" s="78" t="b">
        <v>0</v>
      </c>
      <c r="AR730" s="78" t="b">
        <v>1</v>
      </c>
      <c r="AS730" s="78" t="s">
        <v>6304</v>
      </c>
      <c r="AT730" s="78">
        <v>972</v>
      </c>
      <c r="AU730" s="82" t="s">
        <v>10011</v>
      </c>
      <c r="AV730" s="78" t="b">
        <v>0</v>
      </c>
      <c r="AW730" s="78" t="s">
        <v>10419</v>
      </c>
      <c r="AX730" s="82" t="s">
        <v>11147</v>
      </c>
      <c r="AY730" s="78" t="s">
        <v>66</v>
      </c>
      <c r="AZ730" s="78" t="str">
        <f>REPLACE(INDEX(GroupVertices[Group], MATCH(Vertices[[#This Row],[Vertex]],GroupVertices[Vertex],0)),1,1,"")</f>
        <v>41</v>
      </c>
      <c r="BA730" s="48" t="s">
        <v>2346</v>
      </c>
      <c r="BB730" s="48" t="s">
        <v>2346</v>
      </c>
      <c r="BC730" s="48" t="s">
        <v>2623</v>
      </c>
      <c r="BD730" s="48" t="s">
        <v>2623</v>
      </c>
      <c r="BE730" s="48" t="s">
        <v>2680</v>
      </c>
      <c r="BF730" s="48" t="s">
        <v>2680</v>
      </c>
      <c r="BG730" s="120" t="s">
        <v>13570</v>
      </c>
      <c r="BH730" s="120" t="s">
        <v>13570</v>
      </c>
      <c r="BI730" s="120" t="s">
        <v>14088</v>
      </c>
      <c r="BJ730" s="120" t="s">
        <v>14088</v>
      </c>
      <c r="BK730" s="120">
        <v>0</v>
      </c>
      <c r="BL730" s="123">
        <v>0</v>
      </c>
      <c r="BM730" s="120">
        <v>0</v>
      </c>
      <c r="BN730" s="123">
        <v>0</v>
      </c>
      <c r="BO730" s="120">
        <v>0</v>
      </c>
      <c r="BP730" s="123">
        <v>0</v>
      </c>
      <c r="BQ730" s="120">
        <v>12</v>
      </c>
      <c r="BR730" s="123">
        <v>100</v>
      </c>
      <c r="BS730" s="120">
        <v>12</v>
      </c>
      <c r="BT730" s="2"/>
      <c r="BU730" s="3"/>
      <c r="BV730" s="3"/>
      <c r="BW730" s="3"/>
      <c r="BX730" s="3"/>
    </row>
    <row r="731" spans="1:76" x14ac:dyDescent="0.25">
      <c r="A731" s="64" t="s">
        <v>719</v>
      </c>
      <c r="B731" s="65"/>
      <c r="C731" s="65" t="s">
        <v>64</v>
      </c>
      <c r="D731" s="66">
        <v>162.15502635813587</v>
      </c>
      <c r="E731" s="68"/>
      <c r="F731" s="100" t="s">
        <v>10385</v>
      </c>
      <c r="G731" s="65"/>
      <c r="H731" s="69" t="s">
        <v>719</v>
      </c>
      <c r="I731" s="70"/>
      <c r="J731" s="70"/>
      <c r="K731" s="69" t="s">
        <v>11936</v>
      </c>
      <c r="L731" s="73">
        <v>2.6623977290346099</v>
      </c>
      <c r="M731" s="74">
        <v>5653.83251953125</v>
      </c>
      <c r="N731" s="74">
        <v>4952.09423828125</v>
      </c>
      <c r="O731" s="75"/>
      <c r="P731" s="76"/>
      <c r="Q731" s="76"/>
      <c r="R731" s="86"/>
      <c r="S731" s="48">
        <v>0</v>
      </c>
      <c r="T731" s="48">
        <v>2</v>
      </c>
      <c r="U731" s="49">
        <v>10</v>
      </c>
      <c r="V731" s="49">
        <v>8.3333000000000004E-2</v>
      </c>
      <c r="W731" s="49">
        <v>0</v>
      </c>
      <c r="X731" s="49">
        <v>0.94706800000000002</v>
      </c>
      <c r="Y731" s="49">
        <v>0</v>
      </c>
      <c r="Z731" s="49">
        <v>0</v>
      </c>
      <c r="AA731" s="71">
        <v>731</v>
      </c>
      <c r="AB731" s="71"/>
      <c r="AC731" s="72"/>
      <c r="AD731" s="78" t="s">
        <v>7220</v>
      </c>
      <c r="AE731" s="78">
        <v>1153</v>
      </c>
      <c r="AF731" s="78">
        <v>494</v>
      </c>
      <c r="AG731" s="78">
        <v>4199</v>
      </c>
      <c r="AH731" s="78">
        <v>281</v>
      </c>
      <c r="AI731" s="78">
        <v>-14400</v>
      </c>
      <c r="AJ731" s="78" t="s">
        <v>7930</v>
      </c>
      <c r="AK731" s="78" t="s">
        <v>8397</v>
      </c>
      <c r="AL731" s="82" t="s">
        <v>8957</v>
      </c>
      <c r="AM731" s="78" t="s">
        <v>9005</v>
      </c>
      <c r="AN731" s="80">
        <v>42276.763182870367</v>
      </c>
      <c r="AO731" s="82" t="s">
        <v>9673</v>
      </c>
      <c r="AP731" s="78" t="b">
        <v>0</v>
      </c>
      <c r="AQ731" s="78" t="b">
        <v>0</v>
      </c>
      <c r="AR731" s="78" t="b">
        <v>1</v>
      </c>
      <c r="AS731" s="78" t="s">
        <v>6304</v>
      </c>
      <c r="AT731" s="78">
        <v>28</v>
      </c>
      <c r="AU731" s="82" t="s">
        <v>9742</v>
      </c>
      <c r="AV731" s="78" t="b">
        <v>0</v>
      </c>
      <c r="AW731" s="78" t="s">
        <v>10419</v>
      </c>
      <c r="AX731" s="82" t="s">
        <v>11148</v>
      </c>
      <c r="AY731" s="78" t="s">
        <v>66</v>
      </c>
      <c r="AZ731" s="78" t="str">
        <f>REPLACE(INDEX(GroupVertices[Group], MATCH(Vertices[[#This Row],[Vertex]],GroupVertices[Vertex],0)),1,1,"")</f>
        <v>18</v>
      </c>
      <c r="BA731" s="48" t="s">
        <v>2352</v>
      </c>
      <c r="BB731" s="48" t="s">
        <v>2352</v>
      </c>
      <c r="BC731" s="48" t="s">
        <v>2625</v>
      </c>
      <c r="BD731" s="48" t="s">
        <v>2625</v>
      </c>
      <c r="BE731" s="48" t="s">
        <v>2989</v>
      </c>
      <c r="BF731" s="48" t="s">
        <v>2989</v>
      </c>
      <c r="BG731" s="120" t="s">
        <v>13571</v>
      </c>
      <c r="BH731" s="120" t="s">
        <v>13571</v>
      </c>
      <c r="BI731" s="120" t="s">
        <v>14089</v>
      </c>
      <c r="BJ731" s="120" t="s">
        <v>14089</v>
      </c>
      <c r="BK731" s="120">
        <v>0</v>
      </c>
      <c r="BL731" s="123">
        <v>0</v>
      </c>
      <c r="BM731" s="120">
        <v>0</v>
      </c>
      <c r="BN731" s="123">
        <v>0</v>
      </c>
      <c r="BO731" s="120">
        <v>0</v>
      </c>
      <c r="BP731" s="123">
        <v>0</v>
      </c>
      <c r="BQ731" s="120">
        <v>11</v>
      </c>
      <c r="BR731" s="123">
        <v>100</v>
      </c>
      <c r="BS731" s="120">
        <v>11</v>
      </c>
      <c r="BT731" s="2"/>
      <c r="BU731" s="3"/>
      <c r="BV731" s="3"/>
      <c r="BW731" s="3"/>
      <c r="BX731" s="3"/>
    </row>
    <row r="732" spans="1:76" x14ac:dyDescent="0.25">
      <c r="A732" s="64" t="s">
        <v>982</v>
      </c>
      <c r="B732" s="65"/>
      <c r="C732" s="65" t="s">
        <v>64</v>
      </c>
      <c r="D732" s="66">
        <v>162.94835962406188</v>
      </c>
      <c r="E732" s="68"/>
      <c r="F732" s="100" t="s">
        <v>10386</v>
      </c>
      <c r="G732" s="65"/>
      <c r="H732" s="69" t="s">
        <v>982</v>
      </c>
      <c r="I732" s="70"/>
      <c r="J732" s="70"/>
      <c r="K732" s="69" t="s">
        <v>11937</v>
      </c>
      <c r="L732" s="73">
        <v>1</v>
      </c>
      <c r="M732" s="74">
        <v>5595.58349609375</v>
      </c>
      <c r="N732" s="74">
        <v>4728.93896484375</v>
      </c>
      <c r="O732" s="75"/>
      <c r="P732" s="76"/>
      <c r="Q732" s="76"/>
      <c r="R732" s="86"/>
      <c r="S732" s="48">
        <v>1</v>
      </c>
      <c r="T732" s="48">
        <v>0</v>
      </c>
      <c r="U732" s="49">
        <v>0</v>
      </c>
      <c r="V732" s="49">
        <v>5.8824000000000001E-2</v>
      </c>
      <c r="W732" s="49">
        <v>0</v>
      </c>
      <c r="X732" s="49">
        <v>0.552504</v>
      </c>
      <c r="Y732" s="49">
        <v>0</v>
      </c>
      <c r="Z732" s="49">
        <v>0</v>
      </c>
      <c r="AA732" s="71">
        <v>732</v>
      </c>
      <c r="AB732" s="71"/>
      <c r="AC732" s="72"/>
      <c r="AD732" s="78" t="s">
        <v>7221</v>
      </c>
      <c r="AE732" s="78">
        <v>593</v>
      </c>
      <c r="AF732" s="78">
        <v>3022</v>
      </c>
      <c r="AG732" s="78">
        <v>4915</v>
      </c>
      <c r="AH732" s="78">
        <v>1741</v>
      </c>
      <c r="AI732" s="78">
        <v>3600</v>
      </c>
      <c r="AJ732" s="78" t="s">
        <v>7931</v>
      </c>
      <c r="AK732" s="78" t="s">
        <v>8398</v>
      </c>
      <c r="AL732" s="82" t="s">
        <v>8958</v>
      </c>
      <c r="AM732" s="78" t="s">
        <v>8068</v>
      </c>
      <c r="AN732" s="80">
        <v>41221.556192129632</v>
      </c>
      <c r="AO732" s="82" t="s">
        <v>9674</v>
      </c>
      <c r="AP732" s="78" t="b">
        <v>0</v>
      </c>
      <c r="AQ732" s="78" t="b">
        <v>0</v>
      </c>
      <c r="AR732" s="78" t="b">
        <v>1</v>
      </c>
      <c r="AS732" s="78" t="s">
        <v>6305</v>
      </c>
      <c r="AT732" s="78">
        <v>125</v>
      </c>
      <c r="AU732" s="82" t="s">
        <v>10012</v>
      </c>
      <c r="AV732" s="78" t="b">
        <v>0</v>
      </c>
      <c r="AW732" s="78" t="s">
        <v>10419</v>
      </c>
      <c r="AX732" s="82" t="s">
        <v>11149</v>
      </c>
      <c r="AY732" s="78" t="s">
        <v>65</v>
      </c>
      <c r="AZ732" s="78" t="str">
        <f>REPLACE(INDEX(GroupVertices[Group], MATCH(Vertices[[#This Row],[Vertex]],GroupVertices[Vertex],0)),1,1,"")</f>
        <v>18</v>
      </c>
      <c r="BA732" s="48"/>
      <c r="BB732" s="48"/>
      <c r="BC732" s="48"/>
      <c r="BD732" s="48"/>
      <c r="BE732" s="48"/>
      <c r="BF732" s="48"/>
      <c r="BG732" s="48"/>
      <c r="BH732" s="48"/>
      <c r="BI732" s="48"/>
      <c r="BJ732" s="48"/>
      <c r="BK732" s="48"/>
      <c r="BL732" s="49"/>
      <c r="BM732" s="48"/>
      <c r="BN732" s="49"/>
      <c r="BO732" s="48"/>
      <c r="BP732" s="49"/>
      <c r="BQ732" s="48"/>
      <c r="BR732" s="49"/>
      <c r="BS732" s="48"/>
      <c r="BT732" s="2"/>
      <c r="BU732" s="3"/>
      <c r="BV732" s="3"/>
      <c r="BW732" s="3"/>
      <c r="BX732" s="3"/>
    </row>
    <row r="733" spans="1:76" x14ac:dyDescent="0.25">
      <c r="A733" s="64" t="s">
        <v>983</v>
      </c>
      <c r="B733" s="65"/>
      <c r="C733" s="65" t="s">
        <v>64</v>
      </c>
      <c r="D733" s="66">
        <v>166.14365998547746</v>
      </c>
      <c r="E733" s="68"/>
      <c r="F733" s="100" t="s">
        <v>10387</v>
      </c>
      <c r="G733" s="65"/>
      <c r="H733" s="69" t="s">
        <v>983</v>
      </c>
      <c r="I733" s="70"/>
      <c r="J733" s="70"/>
      <c r="K733" s="69" t="s">
        <v>11938</v>
      </c>
      <c r="L733" s="73">
        <v>3.6598363664553761</v>
      </c>
      <c r="M733" s="74">
        <v>5713.357421875</v>
      </c>
      <c r="N733" s="74">
        <v>5178.494140625</v>
      </c>
      <c r="O733" s="75"/>
      <c r="P733" s="76"/>
      <c r="Q733" s="76"/>
      <c r="R733" s="86"/>
      <c r="S733" s="48">
        <v>3</v>
      </c>
      <c r="T733" s="48">
        <v>0</v>
      </c>
      <c r="U733" s="49">
        <v>16</v>
      </c>
      <c r="V733" s="49">
        <v>0.111111</v>
      </c>
      <c r="W733" s="49">
        <v>0</v>
      </c>
      <c r="X733" s="49">
        <v>1.1556690000000001</v>
      </c>
      <c r="Y733" s="49">
        <v>0.16666666666666666</v>
      </c>
      <c r="Z733" s="49">
        <v>0</v>
      </c>
      <c r="AA733" s="71">
        <v>733</v>
      </c>
      <c r="AB733" s="71"/>
      <c r="AC733" s="72"/>
      <c r="AD733" s="78" t="s">
        <v>7222</v>
      </c>
      <c r="AE733" s="78">
        <v>9823</v>
      </c>
      <c r="AF733" s="78">
        <v>13204</v>
      </c>
      <c r="AG733" s="78">
        <v>21418</v>
      </c>
      <c r="AH733" s="78">
        <v>4</v>
      </c>
      <c r="AI733" s="78">
        <v>3600</v>
      </c>
      <c r="AJ733" s="78" t="s">
        <v>7932</v>
      </c>
      <c r="AK733" s="78" t="s">
        <v>8019</v>
      </c>
      <c r="AL733" s="82" t="s">
        <v>8959</v>
      </c>
      <c r="AM733" s="78" t="s">
        <v>8068</v>
      </c>
      <c r="AN733" s="80">
        <v>39981.585717592592</v>
      </c>
      <c r="AO733" s="82" t="s">
        <v>9675</v>
      </c>
      <c r="AP733" s="78" t="b">
        <v>0</v>
      </c>
      <c r="AQ733" s="78" t="b">
        <v>0</v>
      </c>
      <c r="AR733" s="78" t="b">
        <v>1</v>
      </c>
      <c r="AS733" s="78" t="s">
        <v>6305</v>
      </c>
      <c r="AT733" s="78">
        <v>498</v>
      </c>
      <c r="AU733" s="82" t="s">
        <v>10013</v>
      </c>
      <c r="AV733" s="78" t="b">
        <v>0</v>
      </c>
      <c r="AW733" s="78" t="s">
        <v>10419</v>
      </c>
      <c r="AX733" s="82" t="s">
        <v>11150</v>
      </c>
      <c r="AY733" s="78" t="s">
        <v>65</v>
      </c>
      <c r="AZ733" s="78" t="str">
        <f>REPLACE(INDEX(GroupVertices[Group], MATCH(Vertices[[#This Row],[Vertex]],GroupVertices[Vertex],0)),1,1,"")</f>
        <v>18</v>
      </c>
      <c r="BA733" s="48"/>
      <c r="BB733" s="48"/>
      <c r="BC733" s="48"/>
      <c r="BD733" s="48"/>
      <c r="BE733" s="48"/>
      <c r="BF733" s="48"/>
      <c r="BG733" s="48"/>
      <c r="BH733" s="48"/>
      <c r="BI733" s="48"/>
      <c r="BJ733" s="48"/>
      <c r="BK733" s="48"/>
      <c r="BL733" s="49"/>
      <c r="BM733" s="48"/>
      <c r="BN733" s="49"/>
      <c r="BO733" s="48"/>
      <c r="BP733" s="49"/>
      <c r="BQ733" s="48"/>
      <c r="BR733" s="49"/>
      <c r="BS733" s="48"/>
      <c r="BT733" s="2"/>
      <c r="BU733" s="3"/>
      <c r="BV733" s="3"/>
      <c r="BW733" s="3"/>
      <c r="BX733" s="3"/>
    </row>
    <row r="734" spans="1:76" x14ac:dyDescent="0.25">
      <c r="A734" s="64" t="s">
        <v>720</v>
      </c>
      <c r="B734" s="65"/>
      <c r="C734" s="65" t="s">
        <v>64</v>
      </c>
      <c r="D734" s="66">
        <v>163.25307742517506</v>
      </c>
      <c r="E734" s="68"/>
      <c r="F734" s="100" t="s">
        <v>10388</v>
      </c>
      <c r="G734" s="65"/>
      <c r="H734" s="69" t="s">
        <v>720</v>
      </c>
      <c r="I734" s="70"/>
      <c r="J734" s="70"/>
      <c r="K734" s="69" t="s">
        <v>11939</v>
      </c>
      <c r="L734" s="73">
        <v>1</v>
      </c>
      <c r="M734" s="74">
        <v>4435.23291015625</v>
      </c>
      <c r="N734" s="74">
        <v>9244.7177734375</v>
      </c>
      <c r="O734" s="75"/>
      <c r="P734" s="76"/>
      <c r="Q734" s="76"/>
      <c r="R734" s="86"/>
      <c r="S734" s="48">
        <v>2</v>
      </c>
      <c r="T734" s="48">
        <v>1</v>
      </c>
      <c r="U734" s="49">
        <v>0</v>
      </c>
      <c r="V734" s="49">
        <v>4.3899999999999999E-4</v>
      </c>
      <c r="W734" s="49">
        <v>1.5999999999999999E-5</v>
      </c>
      <c r="X734" s="49">
        <v>0.77621200000000001</v>
      </c>
      <c r="Y734" s="49">
        <v>0</v>
      </c>
      <c r="Z734" s="49">
        <v>0</v>
      </c>
      <c r="AA734" s="71">
        <v>734</v>
      </c>
      <c r="AB734" s="71"/>
      <c r="AC734" s="72"/>
      <c r="AD734" s="78" t="s">
        <v>7223</v>
      </c>
      <c r="AE734" s="78">
        <v>3667</v>
      </c>
      <c r="AF734" s="78">
        <v>3993</v>
      </c>
      <c r="AG734" s="78">
        <v>25996</v>
      </c>
      <c r="AH734" s="78">
        <v>10150</v>
      </c>
      <c r="AI734" s="78">
        <v>-18000</v>
      </c>
      <c r="AJ734" s="78" t="s">
        <v>7933</v>
      </c>
      <c r="AK734" s="78" t="s">
        <v>8399</v>
      </c>
      <c r="AL734" s="82" t="s">
        <v>8960</v>
      </c>
      <c r="AM734" s="78" t="s">
        <v>9007</v>
      </c>
      <c r="AN734" s="80">
        <v>41996.889768518522</v>
      </c>
      <c r="AO734" s="82" t="s">
        <v>9676</v>
      </c>
      <c r="AP734" s="78" t="b">
        <v>1</v>
      </c>
      <c r="AQ734" s="78" t="b">
        <v>0</v>
      </c>
      <c r="AR734" s="78" t="b">
        <v>0</v>
      </c>
      <c r="AS734" s="78" t="s">
        <v>6304</v>
      </c>
      <c r="AT734" s="78">
        <v>4441</v>
      </c>
      <c r="AU734" s="82" t="s">
        <v>9742</v>
      </c>
      <c r="AV734" s="78" t="b">
        <v>0</v>
      </c>
      <c r="AW734" s="78" t="s">
        <v>10419</v>
      </c>
      <c r="AX734" s="82" t="s">
        <v>11151</v>
      </c>
      <c r="AY734" s="78" t="s">
        <v>66</v>
      </c>
      <c r="AZ734" s="78" t="str">
        <f>REPLACE(INDEX(GroupVertices[Group], MATCH(Vertices[[#This Row],[Vertex]],GroupVertices[Vertex],0)),1,1,"")</f>
        <v>6</v>
      </c>
      <c r="BA734" s="48" t="s">
        <v>2353</v>
      </c>
      <c r="BB734" s="48" t="s">
        <v>2353</v>
      </c>
      <c r="BC734" s="48" t="s">
        <v>2508</v>
      </c>
      <c r="BD734" s="48" t="s">
        <v>2508</v>
      </c>
      <c r="BE734" s="48" t="s">
        <v>2990</v>
      </c>
      <c r="BF734" s="48" t="s">
        <v>2990</v>
      </c>
      <c r="BG734" s="120" t="s">
        <v>13572</v>
      </c>
      <c r="BH734" s="120" t="s">
        <v>13572</v>
      </c>
      <c r="BI734" s="120" t="s">
        <v>14090</v>
      </c>
      <c r="BJ734" s="120" t="s">
        <v>14090</v>
      </c>
      <c r="BK734" s="120">
        <v>1</v>
      </c>
      <c r="BL734" s="123">
        <v>11.111111111111111</v>
      </c>
      <c r="BM734" s="120">
        <v>0</v>
      </c>
      <c r="BN734" s="123">
        <v>0</v>
      </c>
      <c r="BO734" s="120">
        <v>0</v>
      </c>
      <c r="BP734" s="123">
        <v>0</v>
      </c>
      <c r="BQ734" s="120">
        <v>8</v>
      </c>
      <c r="BR734" s="123">
        <v>88.888888888888886</v>
      </c>
      <c r="BS734" s="120">
        <v>9</v>
      </c>
      <c r="BT734" s="2"/>
      <c r="BU734" s="3"/>
      <c r="BV734" s="3"/>
      <c r="BW734" s="3"/>
      <c r="BX734" s="3"/>
    </row>
    <row r="735" spans="1:76" x14ac:dyDescent="0.25">
      <c r="A735" s="64" t="s">
        <v>722</v>
      </c>
      <c r="B735" s="65"/>
      <c r="C735" s="65" t="s">
        <v>64</v>
      </c>
      <c r="D735" s="66">
        <v>164.74716748809979</v>
      </c>
      <c r="E735" s="68"/>
      <c r="F735" s="100" t="s">
        <v>3840</v>
      </c>
      <c r="G735" s="65"/>
      <c r="H735" s="69" t="s">
        <v>722</v>
      </c>
      <c r="I735" s="70"/>
      <c r="J735" s="70"/>
      <c r="K735" s="69" t="s">
        <v>11940</v>
      </c>
      <c r="L735" s="73">
        <v>1</v>
      </c>
      <c r="M735" s="74">
        <v>7364.435546875</v>
      </c>
      <c r="N735" s="74">
        <v>1602.7808837890625</v>
      </c>
      <c r="O735" s="75"/>
      <c r="P735" s="76"/>
      <c r="Q735" s="76"/>
      <c r="R735" s="86"/>
      <c r="S735" s="48">
        <v>1</v>
      </c>
      <c r="T735" s="48">
        <v>1</v>
      </c>
      <c r="U735" s="49">
        <v>0</v>
      </c>
      <c r="V735" s="49">
        <v>0.5</v>
      </c>
      <c r="W735" s="49">
        <v>0</v>
      </c>
      <c r="X735" s="49">
        <v>0.99999899999999997</v>
      </c>
      <c r="Y735" s="49">
        <v>0.5</v>
      </c>
      <c r="Z735" s="49">
        <v>0</v>
      </c>
      <c r="AA735" s="71">
        <v>735</v>
      </c>
      <c r="AB735" s="71"/>
      <c r="AC735" s="72"/>
      <c r="AD735" s="78" t="s">
        <v>7224</v>
      </c>
      <c r="AE735" s="78">
        <v>8059</v>
      </c>
      <c r="AF735" s="78">
        <v>8754</v>
      </c>
      <c r="AG735" s="78">
        <v>13139</v>
      </c>
      <c r="AH735" s="78">
        <v>411</v>
      </c>
      <c r="AI735" s="78">
        <v>3600</v>
      </c>
      <c r="AJ735" s="78" t="s">
        <v>7934</v>
      </c>
      <c r="AK735" s="78" t="s">
        <v>8400</v>
      </c>
      <c r="AL735" s="82" t="s">
        <v>8961</v>
      </c>
      <c r="AM735" s="78" t="s">
        <v>9003</v>
      </c>
      <c r="AN735" s="80">
        <v>41567.563483796293</v>
      </c>
      <c r="AO735" s="82" t="s">
        <v>9677</v>
      </c>
      <c r="AP735" s="78" t="b">
        <v>0</v>
      </c>
      <c r="AQ735" s="78" t="b">
        <v>0</v>
      </c>
      <c r="AR735" s="78" t="b">
        <v>1</v>
      </c>
      <c r="AS735" s="78" t="s">
        <v>6303</v>
      </c>
      <c r="AT735" s="78">
        <v>154</v>
      </c>
      <c r="AU735" s="82" t="s">
        <v>10014</v>
      </c>
      <c r="AV735" s="78" t="b">
        <v>0</v>
      </c>
      <c r="AW735" s="78" t="s">
        <v>10419</v>
      </c>
      <c r="AX735" s="82" t="s">
        <v>11152</v>
      </c>
      <c r="AY735" s="78" t="s">
        <v>66</v>
      </c>
      <c r="AZ735" s="78" t="str">
        <f>REPLACE(INDEX(GroupVertices[Group], MATCH(Vertices[[#This Row],[Vertex]],GroupVertices[Vertex],0)),1,1,"")</f>
        <v>40</v>
      </c>
      <c r="BA735" s="48" t="s">
        <v>2354</v>
      </c>
      <c r="BB735" s="48" t="s">
        <v>2354</v>
      </c>
      <c r="BC735" s="48" t="s">
        <v>2626</v>
      </c>
      <c r="BD735" s="48" t="s">
        <v>2626</v>
      </c>
      <c r="BE735" s="48" t="s">
        <v>2991</v>
      </c>
      <c r="BF735" s="48" t="s">
        <v>2991</v>
      </c>
      <c r="BG735" s="120" t="s">
        <v>13573</v>
      </c>
      <c r="BH735" s="120" t="s">
        <v>13573</v>
      </c>
      <c r="BI735" s="120" t="s">
        <v>14091</v>
      </c>
      <c r="BJ735" s="120" t="s">
        <v>14091</v>
      </c>
      <c r="BK735" s="120">
        <v>1</v>
      </c>
      <c r="BL735" s="123">
        <v>4</v>
      </c>
      <c r="BM735" s="120">
        <v>0</v>
      </c>
      <c r="BN735" s="123">
        <v>0</v>
      </c>
      <c r="BO735" s="120">
        <v>0</v>
      </c>
      <c r="BP735" s="123">
        <v>0</v>
      </c>
      <c r="BQ735" s="120">
        <v>24</v>
      </c>
      <c r="BR735" s="123">
        <v>96</v>
      </c>
      <c r="BS735" s="120">
        <v>25</v>
      </c>
      <c r="BT735" s="2"/>
      <c r="BU735" s="3"/>
      <c r="BV735" s="3"/>
      <c r="BW735" s="3"/>
      <c r="BX735" s="3"/>
    </row>
    <row r="736" spans="1:76" x14ac:dyDescent="0.25">
      <c r="A736" s="64" t="s">
        <v>984</v>
      </c>
      <c r="B736" s="65"/>
      <c r="C736" s="65" t="s">
        <v>64</v>
      </c>
      <c r="D736" s="66">
        <v>163.28383164197123</v>
      </c>
      <c r="E736" s="68"/>
      <c r="F736" s="100" t="s">
        <v>10389</v>
      </c>
      <c r="G736" s="65"/>
      <c r="H736" s="69" t="s">
        <v>984</v>
      </c>
      <c r="I736" s="70"/>
      <c r="J736" s="70"/>
      <c r="K736" s="69" t="s">
        <v>11941</v>
      </c>
      <c r="L736" s="73">
        <v>1</v>
      </c>
      <c r="M736" s="74">
        <v>7253.98583984375</v>
      </c>
      <c r="N736" s="74">
        <v>1602.7808837890625</v>
      </c>
      <c r="O736" s="75"/>
      <c r="P736" s="76"/>
      <c r="Q736" s="76"/>
      <c r="R736" s="86"/>
      <c r="S736" s="48">
        <v>2</v>
      </c>
      <c r="T736" s="48">
        <v>0</v>
      </c>
      <c r="U736" s="49">
        <v>0</v>
      </c>
      <c r="V736" s="49">
        <v>0.5</v>
      </c>
      <c r="W736" s="49">
        <v>0</v>
      </c>
      <c r="X736" s="49">
        <v>0.99999899999999997</v>
      </c>
      <c r="Y736" s="49">
        <v>0.5</v>
      </c>
      <c r="Z736" s="49">
        <v>0</v>
      </c>
      <c r="AA736" s="71">
        <v>736</v>
      </c>
      <c r="AB736" s="71"/>
      <c r="AC736" s="72"/>
      <c r="AD736" s="78" t="s">
        <v>7225</v>
      </c>
      <c r="AE736" s="78">
        <v>931</v>
      </c>
      <c r="AF736" s="78">
        <v>4091</v>
      </c>
      <c r="AG736" s="78">
        <v>10047</v>
      </c>
      <c r="AH736" s="78">
        <v>1764</v>
      </c>
      <c r="AI736" s="78">
        <v>3600</v>
      </c>
      <c r="AJ736" s="78" t="s">
        <v>7935</v>
      </c>
      <c r="AK736" s="78" t="s">
        <v>8207</v>
      </c>
      <c r="AL736" s="82" t="s">
        <v>8962</v>
      </c>
      <c r="AM736" s="78" t="s">
        <v>8039</v>
      </c>
      <c r="AN736" s="80">
        <v>41388.977638888886</v>
      </c>
      <c r="AO736" s="82" t="s">
        <v>9678</v>
      </c>
      <c r="AP736" s="78" t="b">
        <v>0</v>
      </c>
      <c r="AQ736" s="78" t="b">
        <v>0</v>
      </c>
      <c r="AR736" s="78" t="b">
        <v>0</v>
      </c>
      <c r="AS736" s="78" t="s">
        <v>6303</v>
      </c>
      <c r="AT736" s="78">
        <v>304</v>
      </c>
      <c r="AU736" s="82" t="s">
        <v>10015</v>
      </c>
      <c r="AV736" s="78" t="b">
        <v>0</v>
      </c>
      <c r="AW736" s="78" t="s">
        <v>10419</v>
      </c>
      <c r="AX736" s="82" t="s">
        <v>11153</v>
      </c>
      <c r="AY736" s="78" t="s">
        <v>65</v>
      </c>
      <c r="AZ736" s="78" t="str">
        <f>REPLACE(INDEX(GroupVertices[Group], MATCH(Vertices[[#This Row],[Vertex]],GroupVertices[Vertex],0)),1,1,"")</f>
        <v>40</v>
      </c>
      <c r="BA736" s="48"/>
      <c r="BB736" s="48"/>
      <c r="BC736" s="48"/>
      <c r="BD736" s="48"/>
      <c r="BE736" s="48"/>
      <c r="BF736" s="48"/>
      <c r="BG736" s="48"/>
      <c r="BH736" s="48"/>
      <c r="BI736" s="48"/>
      <c r="BJ736" s="48"/>
      <c r="BK736" s="48"/>
      <c r="BL736" s="49"/>
      <c r="BM736" s="48"/>
      <c r="BN736" s="49"/>
      <c r="BO736" s="48"/>
      <c r="BP736" s="49"/>
      <c r="BQ736" s="48"/>
      <c r="BR736" s="49"/>
      <c r="BS736" s="48"/>
      <c r="BT736" s="2"/>
      <c r="BU736" s="3"/>
      <c r="BV736" s="3"/>
      <c r="BW736" s="3"/>
      <c r="BX736" s="3"/>
    </row>
    <row r="737" spans="1:76" x14ac:dyDescent="0.25">
      <c r="A737" s="64" t="s">
        <v>723</v>
      </c>
      <c r="B737" s="65"/>
      <c r="C737" s="65" t="s">
        <v>64</v>
      </c>
      <c r="D737" s="66">
        <v>162.02322257186651</v>
      </c>
      <c r="E737" s="68"/>
      <c r="F737" s="100" t="s">
        <v>3841</v>
      </c>
      <c r="G737" s="65"/>
      <c r="H737" s="69" t="s">
        <v>723</v>
      </c>
      <c r="I737" s="70"/>
      <c r="J737" s="70"/>
      <c r="K737" s="69" t="s">
        <v>11942</v>
      </c>
      <c r="L737" s="73">
        <v>1</v>
      </c>
      <c r="M737" s="74">
        <v>7253.98583984375</v>
      </c>
      <c r="N737" s="74">
        <v>1349.864990234375</v>
      </c>
      <c r="O737" s="75"/>
      <c r="P737" s="76"/>
      <c r="Q737" s="76"/>
      <c r="R737" s="86"/>
      <c r="S737" s="48">
        <v>0</v>
      </c>
      <c r="T737" s="48">
        <v>2</v>
      </c>
      <c r="U737" s="49">
        <v>0</v>
      </c>
      <c r="V737" s="49">
        <v>0.5</v>
      </c>
      <c r="W737" s="49">
        <v>0</v>
      </c>
      <c r="X737" s="49">
        <v>0.99999899999999997</v>
      </c>
      <c r="Y737" s="49">
        <v>0.5</v>
      </c>
      <c r="Z737" s="49">
        <v>0</v>
      </c>
      <c r="AA737" s="71">
        <v>737</v>
      </c>
      <c r="AB737" s="71"/>
      <c r="AC737" s="72"/>
      <c r="AD737" s="78" t="s">
        <v>7226</v>
      </c>
      <c r="AE737" s="78">
        <v>292</v>
      </c>
      <c r="AF737" s="78">
        <v>74</v>
      </c>
      <c r="AG737" s="78">
        <v>36</v>
      </c>
      <c r="AH737" s="78">
        <v>18</v>
      </c>
      <c r="AI737" s="78"/>
      <c r="AJ737" s="78" t="s">
        <v>7936</v>
      </c>
      <c r="AK737" s="78" t="s">
        <v>8401</v>
      </c>
      <c r="AL737" s="78"/>
      <c r="AM737" s="78"/>
      <c r="AN737" s="80">
        <v>41358.49628472222</v>
      </c>
      <c r="AO737" s="82" t="s">
        <v>9679</v>
      </c>
      <c r="AP737" s="78" t="b">
        <v>1</v>
      </c>
      <c r="AQ737" s="78" t="b">
        <v>0</v>
      </c>
      <c r="AR737" s="78" t="b">
        <v>1</v>
      </c>
      <c r="AS737" s="78" t="s">
        <v>6314</v>
      </c>
      <c r="AT737" s="78">
        <v>0</v>
      </c>
      <c r="AU737" s="82" t="s">
        <v>9742</v>
      </c>
      <c r="AV737" s="78" t="b">
        <v>0</v>
      </c>
      <c r="AW737" s="78" t="s">
        <v>10419</v>
      </c>
      <c r="AX737" s="82" t="s">
        <v>11154</v>
      </c>
      <c r="AY737" s="78" t="s">
        <v>66</v>
      </c>
      <c r="AZ737" s="78" t="str">
        <f>REPLACE(INDEX(GroupVertices[Group], MATCH(Vertices[[#This Row],[Vertex]],GroupVertices[Vertex],0)),1,1,"")</f>
        <v>40</v>
      </c>
      <c r="BA737" s="48"/>
      <c r="BB737" s="48"/>
      <c r="BC737" s="48"/>
      <c r="BD737" s="48"/>
      <c r="BE737" s="48" t="s">
        <v>722</v>
      </c>
      <c r="BF737" s="48" t="s">
        <v>722</v>
      </c>
      <c r="BG737" s="120" t="s">
        <v>13574</v>
      </c>
      <c r="BH737" s="120" t="s">
        <v>13574</v>
      </c>
      <c r="BI737" s="120" t="s">
        <v>14092</v>
      </c>
      <c r="BJ737" s="120" t="s">
        <v>14092</v>
      </c>
      <c r="BK737" s="120">
        <v>1</v>
      </c>
      <c r="BL737" s="123">
        <v>5.5555555555555554</v>
      </c>
      <c r="BM737" s="120">
        <v>0</v>
      </c>
      <c r="BN737" s="123">
        <v>0</v>
      </c>
      <c r="BO737" s="120">
        <v>0</v>
      </c>
      <c r="BP737" s="123">
        <v>0</v>
      </c>
      <c r="BQ737" s="120">
        <v>17</v>
      </c>
      <c r="BR737" s="123">
        <v>94.444444444444443</v>
      </c>
      <c r="BS737" s="120">
        <v>18</v>
      </c>
      <c r="BT737" s="2"/>
      <c r="BU737" s="3"/>
      <c r="BV737" s="3"/>
      <c r="BW737" s="3"/>
      <c r="BX737" s="3"/>
    </row>
    <row r="738" spans="1:76" x14ac:dyDescent="0.25">
      <c r="A738" s="64" t="s">
        <v>724</v>
      </c>
      <c r="B738" s="65"/>
      <c r="C738" s="65" t="s">
        <v>64</v>
      </c>
      <c r="D738" s="66">
        <v>162.78517398391887</v>
      </c>
      <c r="E738" s="68"/>
      <c r="F738" s="100" t="s">
        <v>10390</v>
      </c>
      <c r="G738" s="65"/>
      <c r="H738" s="69" t="s">
        <v>724</v>
      </c>
      <c r="I738" s="70"/>
      <c r="J738" s="70"/>
      <c r="K738" s="69" t="s">
        <v>11943</v>
      </c>
      <c r="L738" s="73">
        <v>1</v>
      </c>
      <c r="M738" s="74">
        <v>1668.7740478515625</v>
      </c>
      <c r="N738" s="74">
        <v>8584.703125</v>
      </c>
      <c r="O738" s="75"/>
      <c r="P738" s="76"/>
      <c r="Q738" s="76"/>
      <c r="R738" s="86"/>
      <c r="S738" s="48">
        <v>1</v>
      </c>
      <c r="T738" s="48">
        <v>1</v>
      </c>
      <c r="U738" s="49">
        <v>0</v>
      </c>
      <c r="V738" s="49">
        <v>0</v>
      </c>
      <c r="W738" s="49">
        <v>0</v>
      </c>
      <c r="X738" s="49">
        <v>0.99999899999999997</v>
      </c>
      <c r="Y738" s="49">
        <v>0</v>
      </c>
      <c r="Z738" s="49" t="s">
        <v>15767</v>
      </c>
      <c r="AA738" s="71">
        <v>738</v>
      </c>
      <c r="AB738" s="71"/>
      <c r="AC738" s="72"/>
      <c r="AD738" s="78" t="s">
        <v>7227</v>
      </c>
      <c r="AE738" s="78">
        <v>4</v>
      </c>
      <c r="AF738" s="78">
        <v>2502</v>
      </c>
      <c r="AG738" s="78">
        <v>41769</v>
      </c>
      <c r="AH738" s="78">
        <v>171</v>
      </c>
      <c r="AI738" s="78">
        <v>-14400</v>
      </c>
      <c r="AJ738" s="78" t="s">
        <v>7937</v>
      </c>
      <c r="AK738" s="78" t="s">
        <v>8138</v>
      </c>
      <c r="AL738" s="82" t="s">
        <v>8963</v>
      </c>
      <c r="AM738" s="78" t="s">
        <v>9005</v>
      </c>
      <c r="AN738" s="80">
        <v>41866.645925925928</v>
      </c>
      <c r="AO738" s="82" t="s">
        <v>9680</v>
      </c>
      <c r="AP738" s="78" t="b">
        <v>0</v>
      </c>
      <c r="AQ738" s="78" t="b">
        <v>0</v>
      </c>
      <c r="AR738" s="78" t="b">
        <v>0</v>
      </c>
      <c r="AS738" s="78" t="s">
        <v>6304</v>
      </c>
      <c r="AT738" s="78">
        <v>4540</v>
      </c>
      <c r="AU738" s="82" t="s">
        <v>10016</v>
      </c>
      <c r="AV738" s="78" t="b">
        <v>0</v>
      </c>
      <c r="AW738" s="78" t="s">
        <v>10419</v>
      </c>
      <c r="AX738" s="82" t="s">
        <v>11155</v>
      </c>
      <c r="AY738" s="78" t="s">
        <v>66</v>
      </c>
      <c r="AZ738" s="78" t="str">
        <f>REPLACE(INDEX(GroupVertices[Group], MATCH(Vertices[[#This Row],[Vertex]],GroupVertices[Vertex],0)),1,1,"")</f>
        <v>1</v>
      </c>
      <c r="BA738" s="48" t="s">
        <v>2355</v>
      </c>
      <c r="BB738" s="48" t="s">
        <v>2355</v>
      </c>
      <c r="BC738" s="48" t="s">
        <v>2627</v>
      </c>
      <c r="BD738" s="48" t="s">
        <v>2627</v>
      </c>
      <c r="BE738" s="48" t="s">
        <v>2992</v>
      </c>
      <c r="BF738" s="48" t="s">
        <v>2992</v>
      </c>
      <c r="BG738" s="120" t="s">
        <v>13575</v>
      </c>
      <c r="BH738" s="120" t="s">
        <v>13575</v>
      </c>
      <c r="BI738" s="120" t="s">
        <v>14093</v>
      </c>
      <c r="BJ738" s="120" t="s">
        <v>14093</v>
      </c>
      <c r="BK738" s="120">
        <v>1</v>
      </c>
      <c r="BL738" s="123">
        <v>9.0909090909090917</v>
      </c>
      <c r="BM738" s="120">
        <v>0</v>
      </c>
      <c r="BN738" s="123">
        <v>0</v>
      </c>
      <c r="BO738" s="120">
        <v>0</v>
      </c>
      <c r="BP738" s="123">
        <v>0</v>
      </c>
      <c r="BQ738" s="120">
        <v>10</v>
      </c>
      <c r="BR738" s="123">
        <v>90.909090909090907</v>
      </c>
      <c r="BS738" s="120">
        <v>11</v>
      </c>
      <c r="BT738" s="2"/>
      <c r="BU738" s="3"/>
      <c r="BV738" s="3"/>
      <c r="BW738" s="3"/>
      <c r="BX738" s="3"/>
    </row>
    <row r="739" spans="1:76" x14ac:dyDescent="0.25">
      <c r="A739" s="64" t="s">
        <v>725</v>
      </c>
      <c r="B739" s="65"/>
      <c r="C739" s="65" t="s">
        <v>64</v>
      </c>
      <c r="D739" s="66">
        <v>162.02165347917281</v>
      </c>
      <c r="E739" s="68"/>
      <c r="F739" s="100" t="s">
        <v>3842</v>
      </c>
      <c r="G739" s="65"/>
      <c r="H739" s="69" t="s">
        <v>725</v>
      </c>
      <c r="I739" s="70"/>
      <c r="J739" s="70"/>
      <c r="K739" s="69" t="s">
        <v>11944</v>
      </c>
      <c r="L739" s="73">
        <v>1</v>
      </c>
      <c r="M739" s="74">
        <v>1895.52197265625</v>
      </c>
      <c r="N739" s="74">
        <v>8584.703125</v>
      </c>
      <c r="O739" s="75"/>
      <c r="P739" s="76"/>
      <c r="Q739" s="76"/>
      <c r="R739" s="86"/>
      <c r="S739" s="48">
        <v>1</v>
      </c>
      <c r="T739" s="48">
        <v>1</v>
      </c>
      <c r="U739" s="49">
        <v>0</v>
      </c>
      <c r="V739" s="49">
        <v>0</v>
      </c>
      <c r="W739" s="49">
        <v>0</v>
      </c>
      <c r="X739" s="49">
        <v>0.99999899999999997</v>
      </c>
      <c r="Y739" s="49">
        <v>0</v>
      </c>
      <c r="Z739" s="49" t="s">
        <v>15767</v>
      </c>
      <c r="AA739" s="71">
        <v>739</v>
      </c>
      <c r="AB739" s="71"/>
      <c r="AC739" s="72"/>
      <c r="AD739" s="78" t="s">
        <v>7228</v>
      </c>
      <c r="AE739" s="78">
        <v>106</v>
      </c>
      <c r="AF739" s="78">
        <v>69</v>
      </c>
      <c r="AG739" s="78">
        <v>1141</v>
      </c>
      <c r="AH739" s="78">
        <v>36</v>
      </c>
      <c r="AI739" s="78"/>
      <c r="AJ739" s="78" t="s">
        <v>7938</v>
      </c>
      <c r="AK739" s="78" t="s">
        <v>8402</v>
      </c>
      <c r="AL739" s="82" t="s">
        <v>8964</v>
      </c>
      <c r="AM739" s="78"/>
      <c r="AN739" s="80">
        <v>42417.809212962966</v>
      </c>
      <c r="AO739" s="82" t="s">
        <v>9681</v>
      </c>
      <c r="AP739" s="78" t="b">
        <v>0</v>
      </c>
      <c r="AQ739" s="78" t="b">
        <v>0</v>
      </c>
      <c r="AR739" s="78" t="b">
        <v>0</v>
      </c>
      <c r="AS739" s="78" t="s">
        <v>6304</v>
      </c>
      <c r="AT739" s="78">
        <v>8</v>
      </c>
      <c r="AU739" s="82" t="s">
        <v>9742</v>
      </c>
      <c r="AV739" s="78" t="b">
        <v>0</v>
      </c>
      <c r="AW739" s="78" t="s">
        <v>10419</v>
      </c>
      <c r="AX739" s="82" t="s">
        <v>11156</v>
      </c>
      <c r="AY739" s="78" t="s">
        <v>66</v>
      </c>
      <c r="AZ739" s="78" t="str">
        <f>REPLACE(INDEX(GroupVertices[Group], MATCH(Vertices[[#This Row],[Vertex]],GroupVertices[Vertex],0)),1,1,"")</f>
        <v>1</v>
      </c>
      <c r="BA739" s="48" t="s">
        <v>2356</v>
      </c>
      <c r="BB739" s="48" t="s">
        <v>2356</v>
      </c>
      <c r="BC739" s="48" t="s">
        <v>2628</v>
      </c>
      <c r="BD739" s="48" t="s">
        <v>2628</v>
      </c>
      <c r="BE739" s="48" t="s">
        <v>2993</v>
      </c>
      <c r="BF739" s="48" t="s">
        <v>2993</v>
      </c>
      <c r="BG739" s="120" t="s">
        <v>13576</v>
      </c>
      <c r="BH739" s="120" t="s">
        <v>13576</v>
      </c>
      <c r="BI739" s="120" t="s">
        <v>14094</v>
      </c>
      <c r="BJ739" s="120" t="s">
        <v>14094</v>
      </c>
      <c r="BK739" s="120">
        <v>2</v>
      </c>
      <c r="BL739" s="123">
        <v>5.1282051282051286</v>
      </c>
      <c r="BM739" s="120">
        <v>0</v>
      </c>
      <c r="BN739" s="123">
        <v>0</v>
      </c>
      <c r="BO739" s="120">
        <v>0</v>
      </c>
      <c r="BP739" s="123">
        <v>0</v>
      </c>
      <c r="BQ739" s="120">
        <v>37</v>
      </c>
      <c r="BR739" s="123">
        <v>94.871794871794876</v>
      </c>
      <c r="BS739" s="120">
        <v>39</v>
      </c>
      <c r="BT739" s="2"/>
      <c r="BU739" s="3"/>
      <c r="BV739" s="3"/>
      <c r="BW739" s="3"/>
      <c r="BX739" s="3"/>
    </row>
    <row r="740" spans="1:76" x14ac:dyDescent="0.25">
      <c r="A740" s="64" t="s">
        <v>726</v>
      </c>
      <c r="B740" s="65"/>
      <c r="C740" s="65" t="s">
        <v>64</v>
      </c>
      <c r="D740" s="66">
        <v>162.17636601876995</v>
      </c>
      <c r="E740" s="68"/>
      <c r="F740" s="100" t="s">
        <v>3843</v>
      </c>
      <c r="G740" s="65"/>
      <c r="H740" s="69" t="s">
        <v>726</v>
      </c>
      <c r="I740" s="70"/>
      <c r="J740" s="70"/>
      <c r="K740" s="69" t="s">
        <v>11945</v>
      </c>
      <c r="L740" s="73">
        <v>115.04048421177426</v>
      </c>
      <c r="M740" s="74">
        <v>747.83648681640625</v>
      </c>
      <c r="N740" s="74">
        <v>1473.0560302734375</v>
      </c>
      <c r="O740" s="75"/>
      <c r="P740" s="76"/>
      <c r="Q740" s="76"/>
      <c r="R740" s="86"/>
      <c r="S740" s="48">
        <v>0</v>
      </c>
      <c r="T740" s="48">
        <v>2</v>
      </c>
      <c r="U740" s="49">
        <v>686</v>
      </c>
      <c r="V740" s="49">
        <v>6.6E-4</v>
      </c>
      <c r="W740" s="49">
        <v>5.2500000000000003E-3</v>
      </c>
      <c r="X740" s="49">
        <v>0.72416199999999997</v>
      </c>
      <c r="Y740" s="49">
        <v>0</v>
      </c>
      <c r="Z740" s="49">
        <v>0</v>
      </c>
      <c r="AA740" s="71">
        <v>740</v>
      </c>
      <c r="AB740" s="71"/>
      <c r="AC740" s="72"/>
      <c r="AD740" s="78" t="s">
        <v>7229</v>
      </c>
      <c r="AE740" s="78">
        <v>594</v>
      </c>
      <c r="AF740" s="78">
        <v>562</v>
      </c>
      <c r="AG740" s="78">
        <v>8887</v>
      </c>
      <c r="AH740" s="78">
        <v>189</v>
      </c>
      <c r="AI740" s="78"/>
      <c r="AJ740" s="78" t="s">
        <v>7939</v>
      </c>
      <c r="AK740" s="78" t="s">
        <v>8403</v>
      </c>
      <c r="AL740" s="78"/>
      <c r="AM740" s="78"/>
      <c r="AN740" s="80">
        <v>43086.525972222225</v>
      </c>
      <c r="AO740" s="82" t="s">
        <v>9682</v>
      </c>
      <c r="AP740" s="78" t="b">
        <v>1</v>
      </c>
      <c r="AQ740" s="78" t="b">
        <v>0</v>
      </c>
      <c r="AR740" s="78" t="b">
        <v>0</v>
      </c>
      <c r="AS740" s="78" t="s">
        <v>9738</v>
      </c>
      <c r="AT740" s="78">
        <v>23</v>
      </c>
      <c r="AU740" s="78"/>
      <c r="AV740" s="78" t="b">
        <v>0</v>
      </c>
      <c r="AW740" s="78" t="s">
        <v>10419</v>
      </c>
      <c r="AX740" s="82" t="s">
        <v>11157</v>
      </c>
      <c r="AY740" s="78" t="s">
        <v>66</v>
      </c>
      <c r="AZ740" s="78" t="str">
        <f>REPLACE(INDEX(GroupVertices[Group], MATCH(Vertices[[#This Row],[Vertex]],GroupVertices[Vertex],0)),1,1,"")</f>
        <v>2</v>
      </c>
      <c r="BA740" s="48" t="s">
        <v>2357</v>
      </c>
      <c r="BB740" s="48" t="s">
        <v>2357</v>
      </c>
      <c r="BC740" s="48" t="s">
        <v>2519</v>
      </c>
      <c r="BD740" s="48" t="s">
        <v>2519</v>
      </c>
      <c r="BE740" s="48"/>
      <c r="BF740" s="48"/>
      <c r="BG740" s="120" t="s">
        <v>13577</v>
      </c>
      <c r="BH740" s="120" t="s">
        <v>13577</v>
      </c>
      <c r="BI740" s="120" t="s">
        <v>14095</v>
      </c>
      <c r="BJ740" s="120" t="s">
        <v>14095</v>
      </c>
      <c r="BK740" s="120">
        <v>2</v>
      </c>
      <c r="BL740" s="123">
        <v>11.111111111111111</v>
      </c>
      <c r="BM740" s="120">
        <v>0</v>
      </c>
      <c r="BN740" s="123">
        <v>0</v>
      </c>
      <c r="BO740" s="120">
        <v>0</v>
      </c>
      <c r="BP740" s="123">
        <v>0</v>
      </c>
      <c r="BQ740" s="120">
        <v>16</v>
      </c>
      <c r="BR740" s="123">
        <v>88.888888888888886</v>
      </c>
      <c r="BS740" s="120">
        <v>18</v>
      </c>
      <c r="BT740" s="2"/>
      <c r="BU740" s="3"/>
      <c r="BV740" s="3"/>
      <c r="BW740" s="3"/>
      <c r="BX740" s="3"/>
    </row>
    <row r="741" spans="1:76" x14ac:dyDescent="0.25">
      <c r="A741" s="64" t="s">
        <v>985</v>
      </c>
      <c r="B741" s="65"/>
      <c r="C741" s="65" t="s">
        <v>64</v>
      </c>
      <c r="D741" s="66">
        <v>162.03671676903218</v>
      </c>
      <c r="E741" s="68"/>
      <c r="F741" s="100" t="s">
        <v>10391</v>
      </c>
      <c r="G741" s="65"/>
      <c r="H741" s="69" t="s">
        <v>985</v>
      </c>
      <c r="I741" s="70"/>
      <c r="J741" s="70"/>
      <c r="K741" s="69" t="s">
        <v>11946</v>
      </c>
      <c r="L741" s="73">
        <v>1</v>
      </c>
      <c r="M741" s="74">
        <v>418.84881591796875</v>
      </c>
      <c r="N741" s="74">
        <v>753.053955078125</v>
      </c>
      <c r="O741" s="75"/>
      <c r="P741" s="76"/>
      <c r="Q741" s="76"/>
      <c r="R741" s="86"/>
      <c r="S741" s="48">
        <v>1</v>
      </c>
      <c r="T741" s="48">
        <v>0</v>
      </c>
      <c r="U741" s="49">
        <v>0</v>
      </c>
      <c r="V741" s="49">
        <v>5.3799999999999996E-4</v>
      </c>
      <c r="W741" s="49">
        <v>4.8899999999999996E-4</v>
      </c>
      <c r="X741" s="49">
        <v>0.45776899999999998</v>
      </c>
      <c r="Y741" s="49">
        <v>0</v>
      </c>
      <c r="Z741" s="49">
        <v>0</v>
      </c>
      <c r="AA741" s="71">
        <v>741</v>
      </c>
      <c r="AB741" s="71"/>
      <c r="AC741" s="72"/>
      <c r="AD741" s="78" t="s">
        <v>7230</v>
      </c>
      <c r="AE741" s="78">
        <v>93</v>
      </c>
      <c r="AF741" s="78">
        <v>117</v>
      </c>
      <c r="AG741" s="78">
        <v>3513</v>
      </c>
      <c r="AH741" s="78">
        <v>352</v>
      </c>
      <c r="AI741" s="78">
        <v>3600</v>
      </c>
      <c r="AJ741" s="78" t="s">
        <v>7940</v>
      </c>
      <c r="AK741" s="78" t="s">
        <v>8404</v>
      </c>
      <c r="AL741" s="82" t="s">
        <v>8965</v>
      </c>
      <c r="AM741" s="78" t="s">
        <v>7997</v>
      </c>
      <c r="AN741" s="80">
        <v>38943.780960648146</v>
      </c>
      <c r="AO741" s="78"/>
      <c r="AP741" s="78" t="b">
        <v>0</v>
      </c>
      <c r="AQ741" s="78" t="b">
        <v>0</v>
      </c>
      <c r="AR741" s="78" t="b">
        <v>1</v>
      </c>
      <c r="AS741" s="78" t="s">
        <v>6304</v>
      </c>
      <c r="AT741" s="78">
        <v>12</v>
      </c>
      <c r="AU741" s="82" t="s">
        <v>10017</v>
      </c>
      <c r="AV741" s="78" t="b">
        <v>0</v>
      </c>
      <c r="AW741" s="78" t="s">
        <v>10419</v>
      </c>
      <c r="AX741" s="82" t="s">
        <v>11158</v>
      </c>
      <c r="AY741" s="78" t="s">
        <v>65</v>
      </c>
      <c r="AZ741" s="78" t="str">
        <f>REPLACE(INDEX(GroupVertices[Group], MATCH(Vertices[[#This Row],[Vertex]],GroupVertices[Vertex],0)),1,1,"")</f>
        <v>2</v>
      </c>
      <c r="BA741" s="48"/>
      <c r="BB741" s="48"/>
      <c r="BC741" s="48"/>
      <c r="BD741" s="48"/>
      <c r="BE741" s="48"/>
      <c r="BF741" s="48"/>
      <c r="BG741" s="48"/>
      <c r="BH741" s="48"/>
      <c r="BI741" s="48"/>
      <c r="BJ741" s="48"/>
      <c r="BK741" s="48"/>
      <c r="BL741" s="49"/>
      <c r="BM741" s="48"/>
      <c r="BN741" s="49"/>
      <c r="BO741" s="48"/>
      <c r="BP741" s="49"/>
      <c r="BQ741" s="48"/>
      <c r="BR741" s="49"/>
      <c r="BS741" s="48"/>
      <c r="BT741" s="2"/>
      <c r="BU741" s="3"/>
      <c r="BV741" s="3"/>
      <c r="BW741" s="3"/>
      <c r="BX741" s="3"/>
    </row>
    <row r="742" spans="1:76" x14ac:dyDescent="0.25">
      <c r="A742" s="64" t="s">
        <v>727</v>
      </c>
      <c r="B742" s="65"/>
      <c r="C742" s="65" t="s">
        <v>64</v>
      </c>
      <c r="D742" s="66">
        <v>162.01286656008818</v>
      </c>
      <c r="E742" s="68"/>
      <c r="F742" s="100" t="s">
        <v>3844</v>
      </c>
      <c r="G742" s="65"/>
      <c r="H742" s="69" t="s">
        <v>727</v>
      </c>
      <c r="I742" s="70"/>
      <c r="J742" s="70"/>
      <c r="K742" s="69" t="s">
        <v>11947</v>
      </c>
      <c r="L742" s="73">
        <v>1</v>
      </c>
      <c r="M742" s="74">
        <v>6329.7763671875</v>
      </c>
      <c r="N742" s="74">
        <v>1485.1456298828125</v>
      </c>
      <c r="O742" s="75"/>
      <c r="P742" s="76"/>
      <c r="Q742" s="76"/>
      <c r="R742" s="86"/>
      <c r="S742" s="48">
        <v>0</v>
      </c>
      <c r="T742" s="48">
        <v>1</v>
      </c>
      <c r="U742" s="49">
        <v>0</v>
      </c>
      <c r="V742" s="49">
        <v>0.2</v>
      </c>
      <c r="W742" s="49">
        <v>0</v>
      </c>
      <c r="X742" s="49">
        <v>0.693693</v>
      </c>
      <c r="Y742" s="49">
        <v>0</v>
      </c>
      <c r="Z742" s="49">
        <v>0</v>
      </c>
      <c r="AA742" s="71">
        <v>742</v>
      </c>
      <c r="AB742" s="71"/>
      <c r="AC742" s="72"/>
      <c r="AD742" s="78" t="s">
        <v>7231</v>
      </c>
      <c r="AE742" s="78">
        <v>149</v>
      </c>
      <c r="AF742" s="78">
        <v>41</v>
      </c>
      <c r="AG742" s="78">
        <v>928</v>
      </c>
      <c r="AH742" s="78">
        <v>16</v>
      </c>
      <c r="AI742" s="78">
        <v>-25200</v>
      </c>
      <c r="AJ742" s="78" t="s">
        <v>7941</v>
      </c>
      <c r="AK742" s="78" t="s">
        <v>8006</v>
      </c>
      <c r="AL742" s="82" t="s">
        <v>8966</v>
      </c>
      <c r="AM742" s="78" t="s">
        <v>9004</v>
      </c>
      <c r="AN742" s="80">
        <v>42834.8200462963</v>
      </c>
      <c r="AO742" s="82" t="s">
        <v>9683</v>
      </c>
      <c r="AP742" s="78" t="b">
        <v>0</v>
      </c>
      <c r="AQ742" s="78" t="b">
        <v>0</v>
      </c>
      <c r="AR742" s="78" t="b">
        <v>0</v>
      </c>
      <c r="AS742" s="78" t="s">
        <v>6304</v>
      </c>
      <c r="AT742" s="78">
        <v>3</v>
      </c>
      <c r="AU742" s="82" t="s">
        <v>9742</v>
      </c>
      <c r="AV742" s="78" t="b">
        <v>0</v>
      </c>
      <c r="AW742" s="78" t="s">
        <v>10419</v>
      </c>
      <c r="AX742" s="82" t="s">
        <v>11159</v>
      </c>
      <c r="AY742" s="78" t="s">
        <v>66</v>
      </c>
      <c r="AZ742" s="78" t="str">
        <f>REPLACE(INDEX(GroupVertices[Group], MATCH(Vertices[[#This Row],[Vertex]],GroupVertices[Vertex],0)),1,1,"")</f>
        <v>30</v>
      </c>
      <c r="BA742" s="48" t="s">
        <v>2144</v>
      </c>
      <c r="BB742" s="48" t="s">
        <v>2144</v>
      </c>
      <c r="BC742" s="48" t="s">
        <v>2568</v>
      </c>
      <c r="BD742" s="48" t="s">
        <v>2568</v>
      </c>
      <c r="BE742" s="48" t="s">
        <v>731</v>
      </c>
      <c r="BF742" s="48" t="s">
        <v>731</v>
      </c>
      <c r="BG742" s="120" t="s">
        <v>13255</v>
      </c>
      <c r="BH742" s="120" t="s">
        <v>13255</v>
      </c>
      <c r="BI742" s="120" t="s">
        <v>12610</v>
      </c>
      <c r="BJ742" s="120" t="s">
        <v>12610</v>
      </c>
      <c r="BK742" s="120">
        <v>0</v>
      </c>
      <c r="BL742" s="123">
        <v>0</v>
      </c>
      <c r="BM742" s="120">
        <v>0</v>
      </c>
      <c r="BN742" s="123">
        <v>0</v>
      </c>
      <c r="BO742" s="120">
        <v>0</v>
      </c>
      <c r="BP742" s="123">
        <v>0</v>
      </c>
      <c r="BQ742" s="120">
        <v>9</v>
      </c>
      <c r="BR742" s="123">
        <v>100</v>
      </c>
      <c r="BS742" s="120">
        <v>9</v>
      </c>
      <c r="BT742" s="2"/>
      <c r="BU742" s="3"/>
      <c r="BV742" s="3"/>
      <c r="BW742" s="3"/>
      <c r="BX742" s="3"/>
    </row>
    <row r="743" spans="1:76" x14ac:dyDescent="0.25">
      <c r="A743" s="64" t="s">
        <v>728</v>
      </c>
      <c r="B743" s="65"/>
      <c r="C743" s="65" t="s">
        <v>64</v>
      </c>
      <c r="D743" s="66">
        <v>162.08347573130393</v>
      </c>
      <c r="E743" s="68"/>
      <c r="F743" s="100" t="s">
        <v>10392</v>
      </c>
      <c r="G743" s="65"/>
      <c r="H743" s="69" t="s">
        <v>728</v>
      </c>
      <c r="I743" s="70"/>
      <c r="J743" s="70"/>
      <c r="K743" s="69" t="s">
        <v>11948</v>
      </c>
      <c r="L743" s="73">
        <v>2.163678410324227</v>
      </c>
      <c r="M743" s="74">
        <v>5675.11328125</v>
      </c>
      <c r="N743" s="74">
        <v>5414.4287109375</v>
      </c>
      <c r="O743" s="75"/>
      <c r="P743" s="76"/>
      <c r="Q743" s="76"/>
      <c r="R743" s="86"/>
      <c r="S743" s="48">
        <v>1</v>
      </c>
      <c r="T743" s="48">
        <v>3</v>
      </c>
      <c r="U743" s="49">
        <v>7</v>
      </c>
      <c r="V743" s="49">
        <v>0.111111</v>
      </c>
      <c r="W743" s="49">
        <v>0</v>
      </c>
      <c r="X743" s="49">
        <v>1.4192119999999999</v>
      </c>
      <c r="Y743" s="49">
        <v>0.25</v>
      </c>
      <c r="Z743" s="49">
        <v>0</v>
      </c>
      <c r="AA743" s="71">
        <v>743</v>
      </c>
      <c r="AB743" s="71"/>
      <c r="AC743" s="72"/>
      <c r="AD743" s="78" t="s">
        <v>7232</v>
      </c>
      <c r="AE743" s="78">
        <v>468</v>
      </c>
      <c r="AF743" s="78">
        <v>266</v>
      </c>
      <c r="AG743" s="78">
        <v>1327</v>
      </c>
      <c r="AH743" s="78">
        <v>969</v>
      </c>
      <c r="AI743" s="78"/>
      <c r="AJ743" s="78" t="s">
        <v>7942</v>
      </c>
      <c r="AK743" s="78" t="s">
        <v>8405</v>
      </c>
      <c r="AL743" s="82" t="s">
        <v>8967</v>
      </c>
      <c r="AM743" s="78"/>
      <c r="AN743" s="80">
        <v>42348.427858796298</v>
      </c>
      <c r="AO743" s="82" t="s">
        <v>9684</v>
      </c>
      <c r="AP743" s="78" t="b">
        <v>0</v>
      </c>
      <c r="AQ743" s="78" t="b">
        <v>0</v>
      </c>
      <c r="AR743" s="78" t="b">
        <v>0</v>
      </c>
      <c r="AS743" s="78" t="s">
        <v>6305</v>
      </c>
      <c r="AT743" s="78">
        <v>119</v>
      </c>
      <c r="AU743" s="82" t="s">
        <v>9742</v>
      </c>
      <c r="AV743" s="78" t="b">
        <v>0</v>
      </c>
      <c r="AW743" s="78" t="s">
        <v>10419</v>
      </c>
      <c r="AX743" s="82" t="s">
        <v>11160</v>
      </c>
      <c r="AY743" s="78" t="s">
        <v>66</v>
      </c>
      <c r="AZ743" s="78" t="str">
        <f>REPLACE(INDEX(GroupVertices[Group], MATCH(Vertices[[#This Row],[Vertex]],GroupVertices[Vertex],0)),1,1,"")</f>
        <v>18</v>
      </c>
      <c r="BA743" s="48" t="s">
        <v>2358</v>
      </c>
      <c r="BB743" s="48" t="s">
        <v>2358</v>
      </c>
      <c r="BC743" s="48" t="s">
        <v>2629</v>
      </c>
      <c r="BD743" s="48" t="s">
        <v>2629</v>
      </c>
      <c r="BE743" s="48" t="s">
        <v>2994</v>
      </c>
      <c r="BF743" s="48" t="s">
        <v>2994</v>
      </c>
      <c r="BG743" s="120" t="s">
        <v>13578</v>
      </c>
      <c r="BH743" s="120" t="s">
        <v>13578</v>
      </c>
      <c r="BI743" s="120" t="s">
        <v>14096</v>
      </c>
      <c r="BJ743" s="120" t="s">
        <v>14096</v>
      </c>
      <c r="BK743" s="120">
        <v>0</v>
      </c>
      <c r="BL743" s="123">
        <v>0</v>
      </c>
      <c r="BM743" s="120">
        <v>0</v>
      </c>
      <c r="BN743" s="123">
        <v>0</v>
      </c>
      <c r="BO743" s="120">
        <v>0</v>
      </c>
      <c r="BP743" s="123">
        <v>0</v>
      </c>
      <c r="BQ743" s="120">
        <v>17</v>
      </c>
      <c r="BR743" s="123">
        <v>100</v>
      </c>
      <c r="BS743" s="120">
        <v>17</v>
      </c>
      <c r="BT743" s="2"/>
      <c r="BU743" s="3"/>
      <c r="BV743" s="3"/>
      <c r="BW743" s="3"/>
      <c r="BX743" s="3"/>
    </row>
    <row r="744" spans="1:76" x14ac:dyDescent="0.25">
      <c r="A744" s="64" t="s">
        <v>986</v>
      </c>
      <c r="B744" s="65"/>
      <c r="C744" s="65" t="s">
        <v>64</v>
      </c>
      <c r="D744" s="66">
        <v>164.15091226450033</v>
      </c>
      <c r="E744" s="68"/>
      <c r="F744" s="100" t="s">
        <v>10393</v>
      </c>
      <c r="G744" s="65"/>
      <c r="H744" s="69" t="s">
        <v>986</v>
      </c>
      <c r="I744" s="70"/>
      <c r="J744" s="70"/>
      <c r="K744" s="69" t="s">
        <v>11949</v>
      </c>
      <c r="L744" s="73">
        <v>1</v>
      </c>
      <c r="M744" s="74">
        <v>5567.994140625</v>
      </c>
      <c r="N744" s="74">
        <v>5599.43994140625</v>
      </c>
      <c r="O744" s="75"/>
      <c r="P744" s="76"/>
      <c r="Q744" s="76"/>
      <c r="R744" s="86"/>
      <c r="S744" s="48">
        <v>2</v>
      </c>
      <c r="T744" s="48">
        <v>0</v>
      </c>
      <c r="U744" s="49">
        <v>0</v>
      </c>
      <c r="V744" s="49">
        <v>7.6923000000000005E-2</v>
      </c>
      <c r="W744" s="49">
        <v>0</v>
      </c>
      <c r="X744" s="49">
        <v>0.75316499999999997</v>
      </c>
      <c r="Y744" s="49">
        <v>0.5</v>
      </c>
      <c r="Z744" s="49">
        <v>0</v>
      </c>
      <c r="AA744" s="71">
        <v>744</v>
      </c>
      <c r="AB744" s="71"/>
      <c r="AC744" s="72"/>
      <c r="AD744" s="78" t="s">
        <v>7233</v>
      </c>
      <c r="AE744" s="78">
        <v>329</v>
      </c>
      <c r="AF744" s="78">
        <v>6854</v>
      </c>
      <c r="AG744" s="78">
        <v>22698</v>
      </c>
      <c r="AH744" s="78">
        <v>2764</v>
      </c>
      <c r="AI744" s="78">
        <v>3600</v>
      </c>
      <c r="AJ744" s="78" t="s">
        <v>7943</v>
      </c>
      <c r="AK744" s="78" t="s">
        <v>8406</v>
      </c>
      <c r="AL744" s="82" t="s">
        <v>8968</v>
      </c>
      <c r="AM744" s="78" t="s">
        <v>8068</v>
      </c>
      <c r="AN744" s="80">
        <v>39802.790567129632</v>
      </c>
      <c r="AO744" s="82" t="s">
        <v>9685</v>
      </c>
      <c r="AP744" s="78" t="b">
        <v>0</v>
      </c>
      <c r="AQ744" s="78" t="b">
        <v>0</v>
      </c>
      <c r="AR744" s="78" t="b">
        <v>0</v>
      </c>
      <c r="AS744" s="78" t="s">
        <v>6305</v>
      </c>
      <c r="AT744" s="78">
        <v>746</v>
      </c>
      <c r="AU744" s="82" t="s">
        <v>9749</v>
      </c>
      <c r="AV744" s="78" t="b">
        <v>0</v>
      </c>
      <c r="AW744" s="78" t="s">
        <v>10419</v>
      </c>
      <c r="AX744" s="82" t="s">
        <v>11161</v>
      </c>
      <c r="AY744" s="78" t="s">
        <v>65</v>
      </c>
      <c r="AZ744" s="78" t="str">
        <f>REPLACE(INDEX(GroupVertices[Group], MATCH(Vertices[[#This Row],[Vertex]],GroupVertices[Vertex],0)),1,1,"")</f>
        <v>18</v>
      </c>
      <c r="BA744" s="48"/>
      <c r="BB744" s="48"/>
      <c r="BC744" s="48"/>
      <c r="BD744" s="48"/>
      <c r="BE744" s="48"/>
      <c r="BF744" s="48"/>
      <c r="BG744" s="48"/>
      <c r="BH744" s="48"/>
      <c r="BI744" s="48"/>
      <c r="BJ744" s="48"/>
      <c r="BK744" s="48"/>
      <c r="BL744" s="49"/>
      <c r="BM744" s="48"/>
      <c r="BN744" s="49"/>
      <c r="BO744" s="48"/>
      <c r="BP744" s="49"/>
      <c r="BQ744" s="48"/>
      <c r="BR744" s="49"/>
      <c r="BS744" s="48"/>
      <c r="BT744" s="2"/>
      <c r="BU744" s="3"/>
      <c r="BV744" s="3"/>
      <c r="BW744" s="3"/>
      <c r="BX744" s="3"/>
    </row>
    <row r="745" spans="1:76" x14ac:dyDescent="0.25">
      <c r="A745" s="64" t="s">
        <v>729</v>
      </c>
      <c r="B745" s="65"/>
      <c r="C745" s="65" t="s">
        <v>64</v>
      </c>
      <c r="D745" s="66">
        <v>162.2833781404791</v>
      </c>
      <c r="E745" s="68"/>
      <c r="F745" s="100" t="s">
        <v>3845</v>
      </c>
      <c r="G745" s="65"/>
      <c r="H745" s="69" t="s">
        <v>729</v>
      </c>
      <c r="I745" s="70"/>
      <c r="J745" s="70"/>
      <c r="K745" s="69" t="s">
        <v>11950</v>
      </c>
      <c r="L745" s="73">
        <v>2.163678410324227</v>
      </c>
      <c r="M745" s="74">
        <v>5868.3955078125</v>
      </c>
      <c r="N745" s="74">
        <v>5388.0966796875</v>
      </c>
      <c r="O745" s="75"/>
      <c r="P745" s="76"/>
      <c r="Q745" s="76"/>
      <c r="R745" s="86"/>
      <c r="S745" s="48">
        <v>0</v>
      </c>
      <c r="T745" s="48">
        <v>4</v>
      </c>
      <c r="U745" s="49">
        <v>7</v>
      </c>
      <c r="V745" s="49">
        <v>0.111111</v>
      </c>
      <c r="W745" s="49">
        <v>0</v>
      </c>
      <c r="X745" s="49">
        <v>1.4192119999999999</v>
      </c>
      <c r="Y745" s="49">
        <v>0.25</v>
      </c>
      <c r="Z745" s="49">
        <v>0</v>
      </c>
      <c r="AA745" s="71">
        <v>745</v>
      </c>
      <c r="AB745" s="71"/>
      <c r="AC745" s="72"/>
      <c r="AD745" s="78" t="s">
        <v>7234</v>
      </c>
      <c r="AE745" s="78">
        <v>322</v>
      </c>
      <c r="AF745" s="78">
        <v>903</v>
      </c>
      <c r="AG745" s="78">
        <v>15054</v>
      </c>
      <c r="AH745" s="78">
        <v>6211</v>
      </c>
      <c r="AI745" s="78">
        <v>3600</v>
      </c>
      <c r="AJ745" s="78" t="s">
        <v>7944</v>
      </c>
      <c r="AK745" s="78" t="s">
        <v>8407</v>
      </c>
      <c r="AL745" s="82" t="s">
        <v>8969</v>
      </c>
      <c r="AM745" s="78" t="s">
        <v>8068</v>
      </c>
      <c r="AN745" s="80">
        <v>40372.730532407404</v>
      </c>
      <c r="AO745" s="82" t="s">
        <v>9686</v>
      </c>
      <c r="AP745" s="78" t="b">
        <v>0</v>
      </c>
      <c r="AQ745" s="78" t="b">
        <v>0</v>
      </c>
      <c r="AR745" s="78" t="b">
        <v>1</v>
      </c>
      <c r="AS745" s="78" t="s">
        <v>6305</v>
      </c>
      <c r="AT745" s="78">
        <v>1151</v>
      </c>
      <c r="AU745" s="82" t="s">
        <v>9749</v>
      </c>
      <c r="AV745" s="78" t="b">
        <v>0</v>
      </c>
      <c r="AW745" s="78" t="s">
        <v>10419</v>
      </c>
      <c r="AX745" s="82" t="s">
        <v>11162</v>
      </c>
      <c r="AY745" s="78" t="s">
        <v>66</v>
      </c>
      <c r="AZ745" s="78" t="str">
        <f>REPLACE(INDEX(GroupVertices[Group], MATCH(Vertices[[#This Row],[Vertex]],GroupVertices[Vertex],0)),1,1,"")</f>
        <v>18</v>
      </c>
      <c r="BA745" s="48"/>
      <c r="BB745" s="48"/>
      <c r="BC745" s="48"/>
      <c r="BD745" s="48"/>
      <c r="BE745" s="48" t="s">
        <v>2786</v>
      </c>
      <c r="BF745" s="48" t="s">
        <v>2786</v>
      </c>
      <c r="BG745" s="120" t="s">
        <v>13579</v>
      </c>
      <c r="BH745" s="120" t="s">
        <v>13579</v>
      </c>
      <c r="BI745" s="120" t="s">
        <v>14097</v>
      </c>
      <c r="BJ745" s="120" t="s">
        <v>14097</v>
      </c>
      <c r="BK745" s="120">
        <v>0</v>
      </c>
      <c r="BL745" s="123">
        <v>0</v>
      </c>
      <c r="BM745" s="120">
        <v>0</v>
      </c>
      <c r="BN745" s="123">
        <v>0</v>
      </c>
      <c r="BO745" s="120">
        <v>0</v>
      </c>
      <c r="BP745" s="123">
        <v>0</v>
      </c>
      <c r="BQ745" s="120">
        <v>15</v>
      </c>
      <c r="BR745" s="123">
        <v>100</v>
      </c>
      <c r="BS745" s="120">
        <v>15</v>
      </c>
      <c r="BT745" s="2"/>
      <c r="BU745" s="3"/>
      <c r="BV745" s="3"/>
      <c r="BW745" s="3"/>
      <c r="BX745" s="3"/>
    </row>
    <row r="746" spans="1:76" x14ac:dyDescent="0.25">
      <c r="A746" s="64" t="s">
        <v>987</v>
      </c>
      <c r="B746" s="65"/>
      <c r="C746" s="65" t="s">
        <v>64</v>
      </c>
      <c r="D746" s="66">
        <v>171.31319277408474</v>
      </c>
      <c r="E746" s="68"/>
      <c r="F746" s="100" t="s">
        <v>10394</v>
      </c>
      <c r="G746" s="65"/>
      <c r="H746" s="69" t="s">
        <v>987</v>
      </c>
      <c r="I746" s="70"/>
      <c r="J746" s="70"/>
      <c r="K746" s="69" t="s">
        <v>11951</v>
      </c>
      <c r="L746" s="73">
        <v>1</v>
      </c>
      <c r="M746" s="74">
        <v>6061.77197265625</v>
      </c>
      <c r="N746" s="74">
        <v>5532.19775390625</v>
      </c>
      <c r="O746" s="75"/>
      <c r="P746" s="76"/>
      <c r="Q746" s="76"/>
      <c r="R746" s="86"/>
      <c r="S746" s="48">
        <v>2</v>
      </c>
      <c r="T746" s="48">
        <v>0</v>
      </c>
      <c r="U746" s="49">
        <v>0</v>
      </c>
      <c r="V746" s="49">
        <v>7.6923000000000005E-2</v>
      </c>
      <c r="W746" s="49">
        <v>0</v>
      </c>
      <c r="X746" s="49">
        <v>0.75316499999999997</v>
      </c>
      <c r="Y746" s="49">
        <v>0.5</v>
      </c>
      <c r="Z746" s="49">
        <v>0</v>
      </c>
      <c r="AA746" s="71">
        <v>746</v>
      </c>
      <c r="AB746" s="71"/>
      <c r="AC746" s="72"/>
      <c r="AD746" s="78" t="s">
        <v>7222</v>
      </c>
      <c r="AE746" s="78">
        <v>20740</v>
      </c>
      <c r="AF746" s="78">
        <v>29677</v>
      </c>
      <c r="AG746" s="78">
        <v>72519</v>
      </c>
      <c r="AH746" s="78">
        <v>6973</v>
      </c>
      <c r="AI746" s="78">
        <v>3600</v>
      </c>
      <c r="AJ746" s="78" t="s">
        <v>7945</v>
      </c>
      <c r="AK746" s="78" t="s">
        <v>8019</v>
      </c>
      <c r="AL746" s="82" t="s">
        <v>8970</v>
      </c>
      <c r="AM746" s="78" t="s">
        <v>8068</v>
      </c>
      <c r="AN746" s="80">
        <v>40267.536180555559</v>
      </c>
      <c r="AO746" s="82" t="s">
        <v>9687</v>
      </c>
      <c r="AP746" s="78" t="b">
        <v>0</v>
      </c>
      <c r="AQ746" s="78" t="b">
        <v>0</v>
      </c>
      <c r="AR746" s="78" t="b">
        <v>1</v>
      </c>
      <c r="AS746" s="78" t="s">
        <v>6305</v>
      </c>
      <c r="AT746" s="78">
        <v>1566</v>
      </c>
      <c r="AU746" s="82" t="s">
        <v>10018</v>
      </c>
      <c r="AV746" s="78" t="b">
        <v>0</v>
      </c>
      <c r="AW746" s="78" t="s">
        <v>10419</v>
      </c>
      <c r="AX746" s="82" t="s">
        <v>11163</v>
      </c>
      <c r="AY746" s="78" t="s">
        <v>65</v>
      </c>
      <c r="AZ746" s="78" t="str">
        <f>REPLACE(INDEX(GroupVertices[Group], MATCH(Vertices[[#This Row],[Vertex]],GroupVertices[Vertex],0)),1,1,"")</f>
        <v>18</v>
      </c>
      <c r="BA746" s="48"/>
      <c r="BB746" s="48"/>
      <c r="BC746" s="48"/>
      <c r="BD746" s="48"/>
      <c r="BE746" s="48"/>
      <c r="BF746" s="48"/>
      <c r="BG746" s="48"/>
      <c r="BH746" s="48"/>
      <c r="BI746" s="48"/>
      <c r="BJ746" s="48"/>
      <c r="BK746" s="48"/>
      <c r="BL746" s="49"/>
      <c r="BM746" s="48"/>
      <c r="BN746" s="49"/>
      <c r="BO746" s="48"/>
      <c r="BP746" s="49"/>
      <c r="BQ746" s="48"/>
      <c r="BR746" s="49"/>
      <c r="BS746" s="48"/>
      <c r="BT746" s="2"/>
      <c r="BU746" s="3"/>
      <c r="BV746" s="3"/>
      <c r="BW746" s="3"/>
      <c r="BX746" s="3"/>
    </row>
    <row r="747" spans="1:76" x14ac:dyDescent="0.25">
      <c r="A747" s="64" t="s">
        <v>730</v>
      </c>
      <c r="B747" s="65"/>
      <c r="C747" s="65" t="s">
        <v>64</v>
      </c>
      <c r="D747" s="66">
        <v>162.67157167289622</v>
      </c>
      <c r="E747" s="68"/>
      <c r="F747" s="100" t="s">
        <v>3846</v>
      </c>
      <c r="G747" s="65"/>
      <c r="H747" s="69" t="s">
        <v>730</v>
      </c>
      <c r="I747" s="70"/>
      <c r="J747" s="70"/>
      <c r="K747" s="69" t="s">
        <v>11952</v>
      </c>
      <c r="L747" s="73">
        <v>1</v>
      </c>
      <c r="M747" s="74">
        <v>8725.5732421875</v>
      </c>
      <c r="N747" s="74">
        <v>1335.16064453125</v>
      </c>
      <c r="O747" s="75"/>
      <c r="P747" s="76"/>
      <c r="Q747" s="76"/>
      <c r="R747" s="86"/>
      <c r="S747" s="48">
        <v>0</v>
      </c>
      <c r="T747" s="48">
        <v>1</v>
      </c>
      <c r="U747" s="49">
        <v>0</v>
      </c>
      <c r="V747" s="49">
        <v>1</v>
      </c>
      <c r="W747" s="49">
        <v>0</v>
      </c>
      <c r="X747" s="49">
        <v>0.70175399999999999</v>
      </c>
      <c r="Y747" s="49">
        <v>0</v>
      </c>
      <c r="Z747" s="49">
        <v>0</v>
      </c>
      <c r="AA747" s="71">
        <v>747</v>
      </c>
      <c r="AB747" s="71"/>
      <c r="AC747" s="72"/>
      <c r="AD747" s="78" t="s">
        <v>7235</v>
      </c>
      <c r="AE747" s="78">
        <v>5001</v>
      </c>
      <c r="AF747" s="78">
        <v>2140</v>
      </c>
      <c r="AG747" s="78">
        <v>19162</v>
      </c>
      <c r="AH747" s="78">
        <v>34673</v>
      </c>
      <c r="AI747" s="78">
        <v>-18000</v>
      </c>
      <c r="AJ747" s="78" t="s">
        <v>7946</v>
      </c>
      <c r="AK747" s="78" t="s">
        <v>8408</v>
      </c>
      <c r="AL747" s="82" t="s">
        <v>8971</v>
      </c>
      <c r="AM747" s="78" t="s">
        <v>9007</v>
      </c>
      <c r="AN747" s="80">
        <v>40922.070254629631</v>
      </c>
      <c r="AO747" s="82" t="s">
        <v>9688</v>
      </c>
      <c r="AP747" s="78" t="b">
        <v>0</v>
      </c>
      <c r="AQ747" s="78" t="b">
        <v>0</v>
      </c>
      <c r="AR747" s="78" t="b">
        <v>0</v>
      </c>
      <c r="AS747" s="78" t="s">
        <v>6304</v>
      </c>
      <c r="AT747" s="78">
        <v>56</v>
      </c>
      <c r="AU747" s="82" t="s">
        <v>10019</v>
      </c>
      <c r="AV747" s="78" t="b">
        <v>0</v>
      </c>
      <c r="AW747" s="78" t="s">
        <v>10419</v>
      </c>
      <c r="AX747" s="82" t="s">
        <v>11164</v>
      </c>
      <c r="AY747" s="78" t="s">
        <v>66</v>
      </c>
      <c r="AZ747" s="78" t="str">
        <f>REPLACE(INDEX(GroupVertices[Group], MATCH(Vertices[[#This Row],[Vertex]],GroupVertices[Vertex],0)),1,1,"")</f>
        <v>70</v>
      </c>
      <c r="BA747" s="48"/>
      <c r="BB747" s="48"/>
      <c r="BC747" s="48"/>
      <c r="BD747" s="48"/>
      <c r="BE747" s="48"/>
      <c r="BF747" s="48"/>
      <c r="BG747" s="120" t="s">
        <v>13580</v>
      </c>
      <c r="BH747" s="120" t="s">
        <v>13580</v>
      </c>
      <c r="BI747" s="120" t="s">
        <v>14098</v>
      </c>
      <c r="BJ747" s="120" t="s">
        <v>14098</v>
      </c>
      <c r="BK747" s="120">
        <v>2</v>
      </c>
      <c r="BL747" s="123">
        <v>11.111111111111111</v>
      </c>
      <c r="BM747" s="120">
        <v>0</v>
      </c>
      <c r="BN747" s="123">
        <v>0</v>
      </c>
      <c r="BO747" s="120">
        <v>0</v>
      </c>
      <c r="BP747" s="123">
        <v>0</v>
      </c>
      <c r="BQ747" s="120">
        <v>16</v>
      </c>
      <c r="BR747" s="123">
        <v>88.888888888888886</v>
      </c>
      <c r="BS747" s="120">
        <v>18</v>
      </c>
      <c r="BT747" s="2"/>
      <c r="BU747" s="3"/>
      <c r="BV747" s="3"/>
      <c r="BW747" s="3"/>
      <c r="BX747" s="3"/>
    </row>
    <row r="748" spans="1:76" x14ac:dyDescent="0.25">
      <c r="A748" s="64" t="s">
        <v>755</v>
      </c>
      <c r="B748" s="65"/>
      <c r="C748" s="65" t="s">
        <v>64</v>
      </c>
      <c r="D748" s="66">
        <v>162.16287182160428</v>
      </c>
      <c r="E748" s="68"/>
      <c r="F748" s="100" t="s">
        <v>10395</v>
      </c>
      <c r="G748" s="65"/>
      <c r="H748" s="69" t="s">
        <v>755</v>
      </c>
      <c r="I748" s="70"/>
      <c r="J748" s="70"/>
      <c r="K748" s="69" t="s">
        <v>11953</v>
      </c>
      <c r="L748" s="73">
        <v>1</v>
      </c>
      <c r="M748" s="74">
        <v>8725.5732421875</v>
      </c>
      <c r="N748" s="74">
        <v>1158.7076416015625</v>
      </c>
      <c r="O748" s="75"/>
      <c r="P748" s="76"/>
      <c r="Q748" s="76"/>
      <c r="R748" s="86"/>
      <c r="S748" s="48">
        <v>2</v>
      </c>
      <c r="T748" s="48">
        <v>1</v>
      </c>
      <c r="U748" s="49">
        <v>0</v>
      </c>
      <c r="V748" s="49">
        <v>1</v>
      </c>
      <c r="W748" s="49">
        <v>0</v>
      </c>
      <c r="X748" s="49">
        <v>1.2982450000000001</v>
      </c>
      <c r="Y748" s="49">
        <v>0</v>
      </c>
      <c r="Z748" s="49">
        <v>0</v>
      </c>
      <c r="AA748" s="71">
        <v>748</v>
      </c>
      <c r="AB748" s="71"/>
      <c r="AC748" s="72"/>
      <c r="AD748" s="78" t="s">
        <v>7236</v>
      </c>
      <c r="AE748" s="78">
        <v>543</v>
      </c>
      <c r="AF748" s="78">
        <v>519</v>
      </c>
      <c r="AG748" s="78">
        <v>1256</v>
      </c>
      <c r="AH748" s="78">
        <v>0</v>
      </c>
      <c r="AI748" s="78"/>
      <c r="AJ748" s="78" t="s">
        <v>7947</v>
      </c>
      <c r="AK748" s="78" t="s">
        <v>8155</v>
      </c>
      <c r="AL748" s="82" t="s">
        <v>8972</v>
      </c>
      <c r="AM748" s="78"/>
      <c r="AN748" s="80">
        <v>41700.281655092593</v>
      </c>
      <c r="AO748" s="82" t="s">
        <v>9689</v>
      </c>
      <c r="AP748" s="78" t="b">
        <v>0</v>
      </c>
      <c r="AQ748" s="78" t="b">
        <v>0</v>
      </c>
      <c r="AR748" s="78" t="b">
        <v>0</v>
      </c>
      <c r="AS748" s="78" t="s">
        <v>6304</v>
      </c>
      <c r="AT748" s="78">
        <v>4</v>
      </c>
      <c r="AU748" s="82" t="s">
        <v>9742</v>
      </c>
      <c r="AV748" s="78" t="b">
        <v>0</v>
      </c>
      <c r="AW748" s="78" t="s">
        <v>10419</v>
      </c>
      <c r="AX748" s="82" t="s">
        <v>11165</v>
      </c>
      <c r="AY748" s="78" t="s">
        <v>66</v>
      </c>
      <c r="AZ748" s="78" t="str">
        <f>REPLACE(INDEX(GroupVertices[Group], MATCH(Vertices[[#This Row],[Vertex]],GroupVertices[Vertex],0)),1,1,"")</f>
        <v>70</v>
      </c>
      <c r="BA748" s="48" t="s">
        <v>12929</v>
      </c>
      <c r="BB748" s="48" t="s">
        <v>12929</v>
      </c>
      <c r="BC748" s="48" t="s">
        <v>2519</v>
      </c>
      <c r="BD748" s="48" t="s">
        <v>2519</v>
      </c>
      <c r="BE748" s="48" t="s">
        <v>13093</v>
      </c>
      <c r="BF748" s="48" t="s">
        <v>13174</v>
      </c>
      <c r="BG748" s="120" t="s">
        <v>13581</v>
      </c>
      <c r="BH748" s="120" t="s">
        <v>13701</v>
      </c>
      <c r="BI748" s="120" t="s">
        <v>14099</v>
      </c>
      <c r="BJ748" s="120" t="s">
        <v>14183</v>
      </c>
      <c r="BK748" s="120">
        <v>3</v>
      </c>
      <c r="BL748" s="123">
        <v>3.4090909090909092</v>
      </c>
      <c r="BM748" s="120">
        <v>1</v>
      </c>
      <c r="BN748" s="123">
        <v>1.1363636363636365</v>
      </c>
      <c r="BO748" s="120">
        <v>0</v>
      </c>
      <c r="BP748" s="123">
        <v>0</v>
      </c>
      <c r="BQ748" s="120">
        <v>84</v>
      </c>
      <c r="BR748" s="123">
        <v>95.454545454545453</v>
      </c>
      <c r="BS748" s="120">
        <v>88</v>
      </c>
      <c r="BT748" s="2"/>
      <c r="BU748" s="3"/>
      <c r="BV748" s="3"/>
      <c r="BW748" s="3"/>
      <c r="BX748" s="3"/>
    </row>
    <row r="749" spans="1:76" x14ac:dyDescent="0.25">
      <c r="A749" s="64" t="s">
        <v>731</v>
      </c>
      <c r="B749" s="65"/>
      <c r="C749" s="65" t="s">
        <v>64</v>
      </c>
      <c r="D749" s="66">
        <v>169.6286148581469</v>
      </c>
      <c r="E749" s="68"/>
      <c r="F749" s="100" t="s">
        <v>3847</v>
      </c>
      <c r="G749" s="65"/>
      <c r="H749" s="69" t="s">
        <v>731</v>
      </c>
      <c r="I749" s="70"/>
      <c r="J749" s="70"/>
      <c r="K749" s="69" t="s">
        <v>11954</v>
      </c>
      <c r="L749" s="73">
        <v>1</v>
      </c>
      <c r="M749" s="74">
        <v>2122.269775390625</v>
      </c>
      <c r="N749" s="74">
        <v>8584.703125</v>
      </c>
      <c r="O749" s="75"/>
      <c r="P749" s="76"/>
      <c r="Q749" s="76"/>
      <c r="R749" s="86"/>
      <c r="S749" s="48">
        <v>1</v>
      </c>
      <c r="T749" s="48">
        <v>1</v>
      </c>
      <c r="U749" s="49">
        <v>0</v>
      </c>
      <c r="V749" s="49">
        <v>0</v>
      </c>
      <c r="W749" s="49">
        <v>0</v>
      </c>
      <c r="X749" s="49">
        <v>0.99999899999999997</v>
      </c>
      <c r="Y749" s="49">
        <v>0</v>
      </c>
      <c r="Z749" s="49" t="s">
        <v>15767</v>
      </c>
      <c r="AA749" s="71">
        <v>749</v>
      </c>
      <c r="AB749" s="71"/>
      <c r="AC749" s="72"/>
      <c r="AD749" s="78" t="s">
        <v>7237</v>
      </c>
      <c r="AE749" s="78">
        <v>10924</v>
      </c>
      <c r="AF749" s="78">
        <v>24309</v>
      </c>
      <c r="AG749" s="78">
        <v>40988</v>
      </c>
      <c r="AH749" s="78">
        <v>9603</v>
      </c>
      <c r="AI749" s="78">
        <v>-25200</v>
      </c>
      <c r="AJ749" s="78" t="s">
        <v>7948</v>
      </c>
      <c r="AK749" s="78" t="s">
        <v>6429</v>
      </c>
      <c r="AL749" s="82" t="s">
        <v>8973</v>
      </c>
      <c r="AM749" s="78" t="s">
        <v>9010</v>
      </c>
      <c r="AN749" s="80">
        <v>41430.76599537037</v>
      </c>
      <c r="AO749" s="82" t="s">
        <v>9690</v>
      </c>
      <c r="AP749" s="78" t="b">
        <v>1</v>
      </c>
      <c r="AQ749" s="78" t="b">
        <v>0</v>
      </c>
      <c r="AR749" s="78" t="b">
        <v>0</v>
      </c>
      <c r="AS749" s="78" t="s">
        <v>6304</v>
      </c>
      <c r="AT749" s="78">
        <v>1799</v>
      </c>
      <c r="AU749" s="82" t="s">
        <v>9742</v>
      </c>
      <c r="AV749" s="78" t="b">
        <v>0</v>
      </c>
      <c r="AW749" s="78" t="s">
        <v>10419</v>
      </c>
      <c r="AX749" s="82" t="s">
        <v>11166</v>
      </c>
      <c r="AY749" s="78" t="s">
        <v>66</v>
      </c>
      <c r="AZ749" s="78" t="str">
        <f>REPLACE(INDEX(GroupVertices[Group], MATCH(Vertices[[#This Row],[Vertex]],GroupVertices[Vertex],0)),1,1,"")</f>
        <v>1</v>
      </c>
      <c r="BA749" s="48" t="s">
        <v>12930</v>
      </c>
      <c r="BB749" s="48" t="s">
        <v>12930</v>
      </c>
      <c r="BC749" s="48" t="s">
        <v>2630</v>
      </c>
      <c r="BD749" s="48" t="s">
        <v>2630</v>
      </c>
      <c r="BE749" s="48"/>
      <c r="BF749" s="48"/>
      <c r="BG749" s="120" t="s">
        <v>13582</v>
      </c>
      <c r="BH749" s="120" t="s">
        <v>13582</v>
      </c>
      <c r="BI749" s="120" t="s">
        <v>14100</v>
      </c>
      <c r="BJ749" s="120" t="s">
        <v>14100</v>
      </c>
      <c r="BK749" s="120">
        <v>3</v>
      </c>
      <c r="BL749" s="123">
        <v>11.538461538461538</v>
      </c>
      <c r="BM749" s="120">
        <v>0</v>
      </c>
      <c r="BN749" s="123">
        <v>0</v>
      </c>
      <c r="BO749" s="120">
        <v>0</v>
      </c>
      <c r="BP749" s="123">
        <v>0</v>
      </c>
      <c r="BQ749" s="120">
        <v>23</v>
      </c>
      <c r="BR749" s="123">
        <v>88.461538461538467</v>
      </c>
      <c r="BS749" s="120">
        <v>26</v>
      </c>
      <c r="BT749" s="2"/>
      <c r="BU749" s="3"/>
      <c r="BV749" s="3"/>
      <c r="BW749" s="3"/>
      <c r="BX749" s="3"/>
    </row>
    <row r="750" spans="1:76" x14ac:dyDescent="0.25">
      <c r="A750" s="64" t="s">
        <v>732</v>
      </c>
      <c r="B750" s="65"/>
      <c r="C750" s="65" t="s">
        <v>64</v>
      </c>
      <c r="D750" s="66">
        <v>164.28365750638591</v>
      </c>
      <c r="E750" s="68"/>
      <c r="F750" s="100" t="s">
        <v>3848</v>
      </c>
      <c r="G750" s="65"/>
      <c r="H750" s="69" t="s">
        <v>732</v>
      </c>
      <c r="I750" s="70"/>
      <c r="J750" s="70"/>
      <c r="K750" s="69" t="s">
        <v>11955</v>
      </c>
      <c r="L750" s="73">
        <v>1</v>
      </c>
      <c r="M750" s="74">
        <v>8725.5732421875</v>
      </c>
      <c r="N750" s="74">
        <v>626.407958984375</v>
      </c>
      <c r="O750" s="75"/>
      <c r="P750" s="76"/>
      <c r="Q750" s="76"/>
      <c r="R750" s="86"/>
      <c r="S750" s="48">
        <v>0</v>
      </c>
      <c r="T750" s="48">
        <v>1</v>
      </c>
      <c r="U750" s="49">
        <v>0</v>
      </c>
      <c r="V750" s="49">
        <v>1</v>
      </c>
      <c r="W750" s="49">
        <v>0</v>
      </c>
      <c r="X750" s="49">
        <v>0.70175399999999999</v>
      </c>
      <c r="Y750" s="49">
        <v>0</v>
      </c>
      <c r="Z750" s="49">
        <v>0</v>
      </c>
      <c r="AA750" s="71">
        <v>750</v>
      </c>
      <c r="AB750" s="71"/>
      <c r="AC750" s="72"/>
      <c r="AD750" s="78" t="s">
        <v>7238</v>
      </c>
      <c r="AE750" s="78">
        <v>1528</v>
      </c>
      <c r="AF750" s="78">
        <v>7277</v>
      </c>
      <c r="AG750" s="78">
        <v>13724</v>
      </c>
      <c r="AH750" s="78">
        <v>5959</v>
      </c>
      <c r="AI750" s="78">
        <v>3600</v>
      </c>
      <c r="AJ750" s="78" t="s">
        <v>7949</v>
      </c>
      <c r="AK750" s="78" t="s">
        <v>8019</v>
      </c>
      <c r="AL750" s="82" t="s">
        <v>8974</v>
      </c>
      <c r="AM750" s="78" t="s">
        <v>8068</v>
      </c>
      <c r="AN750" s="80">
        <v>40029.015393518515</v>
      </c>
      <c r="AO750" s="82" t="s">
        <v>9691</v>
      </c>
      <c r="AP750" s="78" t="b">
        <v>0</v>
      </c>
      <c r="AQ750" s="78" t="b">
        <v>0</v>
      </c>
      <c r="AR750" s="78" t="b">
        <v>1</v>
      </c>
      <c r="AS750" s="78" t="s">
        <v>6305</v>
      </c>
      <c r="AT750" s="78">
        <v>55</v>
      </c>
      <c r="AU750" s="82" t="s">
        <v>10020</v>
      </c>
      <c r="AV750" s="78" t="b">
        <v>1</v>
      </c>
      <c r="AW750" s="78" t="s">
        <v>10419</v>
      </c>
      <c r="AX750" s="82" t="s">
        <v>11167</v>
      </c>
      <c r="AY750" s="78" t="s">
        <v>66</v>
      </c>
      <c r="AZ750" s="78" t="str">
        <f>REPLACE(INDEX(GroupVertices[Group], MATCH(Vertices[[#This Row],[Vertex]],GroupVertices[Vertex],0)),1,1,"")</f>
        <v>69</v>
      </c>
      <c r="BA750" s="48" t="s">
        <v>2363</v>
      </c>
      <c r="BB750" s="48" t="s">
        <v>2363</v>
      </c>
      <c r="BC750" s="48" t="s">
        <v>2631</v>
      </c>
      <c r="BD750" s="48" t="s">
        <v>2631</v>
      </c>
      <c r="BE750" s="48" t="s">
        <v>2995</v>
      </c>
      <c r="BF750" s="48" t="s">
        <v>2995</v>
      </c>
      <c r="BG750" s="120" t="s">
        <v>13583</v>
      </c>
      <c r="BH750" s="120" t="s">
        <v>13583</v>
      </c>
      <c r="BI750" s="120" t="s">
        <v>14101</v>
      </c>
      <c r="BJ750" s="120" t="s">
        <v>14101</v>
      </c>
      <c r="BK750" s="120">
        <v>0</v>
      </c>
      <c r="BL750" s="123">
        <v>0</v>
      </c>
      <c r="BM750" s="120">
        <v>0</v>
      </c>
      <c r="BN750" s="123">
        <v>0</v>
      </c>
      <c r="BO750" s="120">
        <v>0</v>
      </c>
      <c r="BP750" s="123">
        <v>0</v>
      </c>
      <c r="BQ750" s="120">
        <v>9</v>
      </c>
      <c r="BR750" s="123">
        <v>100</v>
      </c>
      <c r="BS750" s="120">
        <v>9</v>
      </c>
      <c r="BT750" s="2"/>
      <c r="BU750" s="3"/>
      <c r="BV750" s="3"/>
      <c r="BW750" s="3"/>
      <c r="BX750" s="3"/>
    </row>
    <row r="751" spans="1:76" x14ac:dyDescent="0.25">
      <c r="A751" s="64" t="s">
        <v>733</v>
      </c>
      <c r="B751" s="65"/>
      <c r="C751" s="65" t="s">
        <v>64</v>
      </c>
      <c r="D751" s="66">
        <v>162.00062763707749</v>
      </c>
      <c r="E751" s="68"/>
      <c r="F751" s="100" t="s">
        <v>3849</v>
      </c>
      <c r="G751" s="65"/>
      <c r="H751" s="69" t="s">
        <v>733</v>
      </c>
      <c r="I751" s="70"/>
      <c r="J751" s="70"/>
      <c r="K751" s="69" t="s">
        <v>11956</v>
      </c>
      <c r="L751" s="73">
        <v>1</v>
      </c>
      <c r="M751" s="74">
        <v>8725.5732421875</v>
      </c>
      <c r="N751" s="74">
        <v>444.0732421875</v>
      </c>
      <c r="O751" s="75"/>
      <c r="P751" s="76"/>
      <c r="Q751" s="76"/>
      <c r="R751" s="86"/>
      <c r="S751" s="48">
        <v>2</v>
      </c>
      <c r="T751" s="48">
        <v>1</v>
      </c>
      <c r="U751" s="49">
        <v>0</v>
      </c>
      <c r="V751" s="49">
        <v>1</v>
      </c>
      <c r="W751" s="49">
        <v>0</v>
      </c>
      <c r="X751" s="49">
        <v>1.2982450000000001</v>
      </c>
      <c r="Y751" s="49">
        <v>0</v>
      </c>
      <c r="Z751" s="49">
        <v>0</v>
      </c>
      <c r="AA751" s="71">
        <v>751</v>
      </c>
      <c r="AB751" s="71"/>
      <c r="AC751" s="72"/>
      <c r="AD751" s="78" t="s">
        <v>733</v>
      </c>
      <c r="AE751" s="78">
        <v>161</v>
      </c>
      <c r="AF751" s="78">
        <v>2</v>
      </c>
      <c r="AG751" s="78">
        <v>4</v>
      </c>
      <c r="AH751" s="78">
        <v>1</v>
      </c>
      <c r="AI751" s="78">
        <v>-25200</v>
      </c>
      <c r="AJ751" s="78" t="s">
        <v>7950</v>
      </c>
      <c r="AK751" s="78" t="s">
        <v>8019</v>
      </c>
      <c r="AL751" s="82" t="s">
        <v>8975</v>
      </c>
      <c r="AM751" s="78" t="s">
        <v>9004</v>
      </c>
      <c r="AN751" s="80">
        <v>43053.426562499997</v>
      </c>
      <c r="AO751" s="82" t="s">
        <v>9692</v>
      </c>
      <c r="AP751" s="78" t="b">
        <v>0</v>
      </c>
      <c r="AQ751" s="78" t="b">
        <v>0</v>
      </c>
      <c r="AR751" s="78" t="b">
        <v>0</v>
      </c>
      <c r="AS751" s="78" t="s">
        <v>6305</v>
      </c>
      <c r="AT751" s="78">
        <v>0</v>
      </c>
      <c r="AU751" s="82" t="s">
        <v>9742</v>
      </c>
      <c r="AV751" s="78" t="b">
        <v>0</v>
      </c>
      <c r="AW751" s="78" t="s">
        <v>10419</v>
      </c>
      <c r="AX751" s="82" t="s">
        <v>11168</v>
      </c>
      <c r="AY751" s="78" t="s">
        <v>66</v>
      </c>
      <c r="AZ751" s="78" t="str">
        <f>REPLACE(INDEX(GroupVertices[Group], MATCH(Vertices[[#This Row],[Vertex]],GroupVertices[Vertex],0)),1,1,"")</f>
        <v>69</v>
      </c>
      <c r="BA751" s="48" t="s">
        <v>12931</v>
      </c>
      <c r="BB751" s="48" t="s">
        <v>12931</v>
      </c>
      <c r="BC751" s="48" t="s">
        <v>12994</v>
      </c>
      <c r="BD751" s="48" t="s">
        <v>12994</v>
      </c>
      <c r="BE751" s="48" t="s">
        <v>13094</v>
      </c>
      <c r="BF751" s="48" t="s">
        <v>13175</v>
      </c>
      <c r="BG751" s="120" t="s">
        <v>13584</v>
      </c>
      <c r="BH751" s="120" t="s">
        <v>13702</v>
      </c>
      <c r="BI751" s="120" t="s">
        <v>14102</v>
      </c>
      <c r="BJ751" s="120" t="s">
        <v>14102</v>
      </c>
      <c r="BK751" s="120">
        <v>0</v>
      </c>
      <c r="BL751" s="123">
        <v>0</v>
      </c>
      <c r="BM751" s="120">
        <v>0</v>
      </c>
      <c r="BN751" s="123">
        <v>0</v>
      </c>
      <c r="BO751" s="120">
        <v>0</v>
      </c>
      <c r="BP751" s="123">
        <v>0</v>
      </c>
      <c r="BQ751" s="120">
        <v>14</v>
      </c>
      <c r="BR751" s="123">
        <v>100</v>
      </c>
      <c r="BS751" s="120">
        <v>14</v>
      </c>
      <c r="BT751" s="2"/>
      <c r="BU751" s="3"/>
      <c r="BV751" s="3"/>
      <c r="BW751" s="3"/>
      <c r="BX751" s="3"/>
    </row>
    <row r="752" spans="1:76" x14ac:dyDescent="0.25">
      <c r="A752" s="64" t="s">
        <v>988</v>
      </c>
      <c r="B752" s="65"/>
      <c r="C752" s="65" t="s">
        <v>64</v>
      </c>
      <c r="D752" s="66">
        <v>164.35206994783047</v>
      </c>
      <c r="E752" s="68"/>
      <c r="F752" s="100" t="s">
        <v>10396</v>
      </c>
      <c r="G752" s="65"/>
      <c r="H752" s="69" t="s">
        <v>988</v>
      </c>
      <c r="I752" s="70"/>
      <c r="J752" s="70"/>
      <c r="K752" s="69" t="s">
        <v>11957</v>
      </c>
      <c r="L752" s="73">
        <v>1</v>
      </c>
      <c r="M752" s="74">
        <v>3216.917724609375</v>
      </c>
      <c r="N752" s="74">
        <v>1192.511962890625</v>
      </c>
      <c r="O752" s="75"/>
      <c r="P752" s="76"/>
      <c r="Q752" s="76"/>
      <c r="R752" s="86"/>
      <c r="S752" s="48">
        <v>1</v>
      </c>
      <c r="T752" s="48">
        <v>0</v>
      </c>
      <c r="U752" s="49">
        <v>0</v>
      </c>
      <c r="V752" s="49">
        <v>6.2200000000000005E-4</v>
      </c>
      <c r="W752" s="49">
        <v>2.6499999999999999E-4</v>
      </c>
      <c r="X752" s="49">
        <v>0.39293400000000001</v>
      </c>
      <c r="Y752" s="49">
        <v>0</v>
      </c>
      <c r="Z752" s="49">
        <v>0</v>
      </c>
      <c r="AA752" s="71">
        <v>752</v>
      </c>
      <c r="AB752" s="71"/>
      <c r="AC752" s="72"/>
      <c r="AD752" s="78" t="s">
        <v>7239</v>
      </c>
      <c r="AE752" s="78">
        <v>6457</v>
      </c>
      <c r="AF752" s="78">
        <v>7495</v>
      </c>
      <c r="AG752" s="78">
        <v>3473</v>
      </c>
      <c r="AH752" s="78">
        <v>1097</v>
      </c>
      <c r="AI752" s="78">
        <v>-21600</v>
      </c>
      <c r="AJ752" s="78" t="s">
        <v>7951</v>
      </c>
      <c r="AK752" s="78" t="s">
        <v>8089</v>
      </c>
      <c r="AL752" s="82" t="s">
        <v>8976</v>
      </c>
      <c r="AM752" s="78" t="s">
        <v>9006</v>
      </c>
      <c r="AN752" s="80">
        <v>39855.947025462963</v>
      </c>
      <c r="AO752" s="82" t="s">
        <v>9693</v>
      </c>
      <c r="AP752" s="78" t="b">
        <v>1</v>
      </c>
      <c r="AQ752" s="78" t="b">
        <v>0</v>
      </c>
      <c r="AR752" s="78" t="b">
        <v>0</v>
      </c>
      <c r="AS752" s="78" t="s">
        <v>6304</v>
      </c>
      <c r="AT752" s="78">
        <v>594</v>
      </c>
      <c r="AU752" s="82" t="s">
        <v>9742</v>
      </c>
      <c r="AV752" s="78" t="b">
        <v>0</v>
      </c>
      <c r="AW752" s="78" t="s">
        <v>10419</v>
      </c>
      <c r="AX752" s="82" t="s">
        <v>11169</v>
      </c>
      <c r="AY752" s="78" t="s">
        <v>65</v>
      </c>
      <c r="AZ752" s="78" t="str">
        <f>REPLACE(INDEX(GroupVertices[Group], MATCH(Vertices[[#This Row],[Vertex]],GroupVertices[Vertex],0)),1,1,"")</f>
        <v>5</v>
      </c>
      <c r="BA752" s="48"/>
      <c r="BB752" s="48"/>
      <c r="BC752" s="48"/>
      <c r="BD752" s="48"/>
      <c r="BE752" s="48"/>
      <c r="BF752" s="48"/>
      <c r="BG752" s="48"/>
      <c r="BH752" s="48"/>
      <c r="BI752" s="48"/>
      <c r="BJ752" s="48"/>
      <c r="BK752" s="48"/>
      <c r="BL752" s="49"/>
      <c r="BM752" s="48"/>
      <c r="BN752" s="49"/>
      <c r="BO752" s="48"/>
      <c r="BP752" s="49"/>
      <c r="BQ752" s="48"/>
      <c r="BR752" s="49"/>
      <c r="BS752" s="48"/>
      <c r="BT752" s="2"/>
      <c r="BU752" s="3"/>
      <c r="BV752" s="3"/>
      <c r="BW752" s="3"/>
      <c r="BX752" s="3"/>
    </row>
    <row r="753" spans="1:76" x14ac:dyDescent="0.25">
      <c r="A753" s="64" t="s">
        <v>989</v>
      </c>
      <c r="B753" s="65"/>
      <c r="C753" s="65" t="s">
        <v>64</v>
      </c>
      <c r="D753" s="66">
        <v>162.0034520039261</v>
      </c>
      <c r="E753" s="68"/>
      <c r="F753" s="100" t="s">
        <v>10397</v>
      </c>
      <c r="G753" s="65"/>
      <c r="H753" s="69" t="s">
        <v>989</v>
      </c>
      <c r="I753" s="70"/>
      <c r="J753" s="70"/>
      <c r="K753" s="69" t="s">
        <v>11958</v>
      </c>
      <c r="L753" s="73">
        <v>1</v>
      </c>
      <c r="M753" s="74">
        <v>3225.63525390625</v>
      </c>
      <c r="N753" s="74">
        <v>1368.68701171875</v>
      </c>
      <c r="O753" s="75"/>
      <c r="P753" s="76"/>
      <c r="Q753" s="76"/>
      <c r="R753" s="86"/>
      <c r="S753" s="48">
        <v>1</v>
      </c>
      <c r="T753" s="48">
        <v>0</v>
      </c>
      <c r="U753" s="49">
        <v>0</v>
      </c>
      <c r="V753" s="49">
        <v>6.2200000000000005E-4</v>
      </c>
      <c r="W753" s="49">
        <v>2.6499999999999999E-4</v>
      </c>
      <c r="X753" s="49">
        <v>0.39293400000000001</v>
      </c>
      <c r="Y753" s="49">
        <v>0</v>
      </c>
      <c r="Z753" s="49">
        <v>0</v>
      </c>
      <c r="AA753" s="71">
        <v>753</v>
      </c>
      <c r="AB753" s="71"/>
      <c r="AC753" s="72"/>
      <c r="AD753" s="78" t="s">
        <v>7240</v>
      </c>
      <c r="AE753" s="78">
        <v>71</v>
      </c>
      <c r="AF753" s="78">
        <v>11</v>
      </c>
      <c r="AG753" s="78">
        <v>20</v>
      </c>
      <c r="AH753" s="78">
        <v>0</v>
      </c>
      <c r="AI753" s="78"/>
      <c r="AJ753" s="78"/>
      <c r="AK753" s="78"/>
      <c r="AL753" s="78"/>
      <c r="AM753" s="78"/>
      <c r="AN753" s="80">
        <v>40098.702800925923</v>
      </c>
      <c r="AO753" s="78"/>
      <c r="AP753" s="78" t="b">
        <v>0</v>
      </c>
      <c r="AQ753" s="78" t="b">
        <v>0</v>
      </c>
      <c r="AR753" s="78" t="b">
        <v>0</v>
      </c>
      <c r="AS753" s="78" t="s">
        <v>6304</v>
      </c>
      <c r="AT753" s="78">
        <v>0</v>
      </c>
      <c r="AU753" s="82" t="s">
        <v>10021</v>
      </c>
      <c r="AV753" s="78" t="b">
        <v>0</v>
      </c>
      <c r="AW753" s="78" t="s">
        <v>10419</v>
      </c>
      <c r="AX753" s="82" t="s">
        <v>11170</v>
      </c>
      <c r="AY753" s="78" t="s">
        <v>65</v>
      </c>
      <c r="AZ753" s="78" t="str">
        <f>REPLACE(INDEX(GroupVertices[Group], MATCH(Vertices[[#This Row],[Vertex]],GroupVertices[Vertex],0)),1,1,"")</f>
        <v>5</v>
      </c>
      <c r="BA753" s="48"/>
      <c r="BB753" s="48"/>
      <c r="BC753" s="48"/>
      <c r="BD753" s="48"/>
      <c r="BE753" s="48"/>
      <c r="BF753" s="48"/>
      <c r="BG753" s="48"/>
      <c r="BH753" s="48"/>
      <c r="BI753" s="48"/>
      <c r="BJ753" s="48"/>
      <c r="BK753" s="48"/>
      <c r="BL753" s="49"/>
      <c r="BM753" s="48"/>
      <c r="BN753" s="49"/>
      <c r="BO753" s="48"/>
      <c r="BP753" s="49"/>
      <c r="BQ753" s="48"/>
      <c r="BR753" s="49"/>
      <c r="BS753" s="48"/>
      <c r="BT753" s="2"/>
      <c r="BU753" s="3"/>
      <c r="BV753" s="3"/>
      <c r="BW753" s="3"/>
      <c r="BX753" s="3"/>
    </row>
    <row r="754" spans="1:76" x14ac:dyDescent="0.25">
      <c r="A754" s="64" t="s">
        <v>735</v>
      </c>
      <c r="B754" s="65"/>
      <c r="C754" s="65" t="s">
        <v>64</v>
      </c>
      <c r="D754" s="66">
        <v>162.11705431494875</v>
      </c>
      <c r="E754" s="68"/>
      <c r="F754" s="100" t="s">
        <v>10398</v>
      </c>
      <c r="G754" s="65"/>
      <c r="H754" s="69" t="s">
        <v>735</v>
      </c>
      <c r="I754" s="70"/>
      <c r="J754" s="70"/>
      <c r="K754" s="69" t="s">
        <v>11959</v>
      </c>
      <c r="L754" s="73">
        <v>1</v>
      </c>
      <c r="M754" s="74">
        <v>6061.77197265625</v>
      </c>
      <c r="N754" s="74">
        <v>478.24951171875</v>
      </c>
      <c r="O754" s="75"/>
      <c r="P754" s="76"/>
      <c r="Q754" s="76"/>
      <c r="R754" s="86"/>
      <c r="S754" s="48">
        <v>2</v>
      </c>
      <c r="T754" s="48">
        <v>1</v>
      </c>
      <c r="U754" s="49">
        <v>0</v>
      </c>
      <c r="V754" s="49">
        <v>4.3600000000000003E-4</v>
      </c>
      <c r="W754" s="49">
        <v>4.6E-5</v>
      </c>
      <c r="X754" s="49">
        <v>0.70934900000000001</v>
      </c>
      <c r="Y754" s="49">
        <v>0</v>
      </c>
      <c r="Z754" s="49">
        <v>0</v>
      </c>
      <c r="AA754" s="71">
        <v>754</v>
      </c>
      <c r="AB754" s="71"/>
      <c r="AC754" s="72"/>
      <c r="AD754" s="78" t="s">
        <v>7241</v>
      </c>
      <c r="AE754" s="78">
        <v>16</v>
      </c>
      <c r="AF754" s="78">
        <v>373</v>
      </c>
      <c r="AG754" s="78">
        <v>2477</v>
      </c>
      <c r="AH754" s="78">
        <v>2</v>
      </c>
      <c r="AI754" s="78"/>
      <c r="AJ754" s="78" t="s">
        <v>7952</v>
      </c>
      <c r="AK754" s="78" t="s">
        <v>6429</v>
      </c>
      <c r="AL754" s="82" t="s">
        <v>8977</v>
      </c>
      <c r="AM754" s="78"/>
      <c r="AN754" s="80">
        <v>42542.835752314815</v>
      </c>
      <c r="AO754" s="78"/>
      <c r="AP754" s="78" t="b">
        <v>1</v>
      </c>
      <c r="AQ754" s="78" t="b">
        <v>0</v>
      </c>
      <c r="AR754" s="78" t="b">
        <v>0</v>
      </c>
      <c r="AS754" s="78" t="s">
        <v>6304</v>
      </c>
      <c r="AT754" s="78">
        <v>12</v>
      </c>
      <c r="AU754" s="78"/>
      <c r="AV754" s="78" t="b">
        <v>0</v>
      </c>
      <c r="AW754" s="78" t="s">
        <v>10419</v>
      </c>
      <c r="AX754" s="82" t="s">
        <v>11171</v>
      </c>
      <c r="AY754" s="78" t="s">
        <v>66</v>
      </c>
      <c r="AZ754" s="78" t="str">
        <f>REPLACE(INDEX(GroupVertices[Group], MATCH(Vertices[[#This Row],[Vertex]],GroupVertices[Vertex],0)),1,1,"")</f>
        <v>22</v>
      </c>
      <c r="BA754" s="48" t="s">
        <v>2368</v>
      </c>
      <c r="BB754" s="48" t="s">
        <v>2368</v>
      </c>
      <c r="BC754" s="48" t="s">
        <v>2505</v>
      </c>
      <c r="BD754" s="48" t="s">
        <v>2505</v>
      </c>
      <c r="BE754" s="48" t="s">
        <v>2667</v>
      </c>
      <c r="BF754" s="48" t="s">
        <v>2667</v>
      </c>
      <c r="BG754" s="120" t="s">
        <v>13204</v>
      </c>
      <c r="BH754" s="120" t="s">
        <v>13204</v>
      </c>
      <c r="BI754" s="120" t="s">
        <v>13735</v>
      </c>
      <c r="BJ754" s="120" t="s">
        <v>13735</v>
      </c>
      <c r="BK754" s="120">
        <v>1</v>
      </c>
      <c r="BL754" s="123">
        <v>5.5555555555555554</v>
      </c>
      <c r="BM754" s="120">
        <v>0</v>
      </c>
      <c r="BN754" s="123">
        <v>0</v>
      </c>
      <c r="BO754" s="120">
        <v>0</v>
      </c>
      <c r="BP754" s="123">
        <v>0</v>
      </c>
      <c r="BQ754" s="120">
        <v>17</v>
      </c>
      <c r="BR754" s="123">
        <v>94.444444444444443</v>
      </c>
      <c r="BS754" s="120">
        <v>18</v>
      </c>
      <c r="BT754" s="2"/>
      <c r="BU754" s="3"/>
      <c r="BV754" s="3"/>
      <c r="BW754" s="3"/>
      <c r="BX754" s="3"/>
    </row>
    <row r="755" spans="1:76" x14ac:dyDescent="0.25">
      <c r="A755" s="64" t="s">
        <v>736</v>
      </c>
      <c r="B755" s="65"/>
      <c r="C755" s="65" t="s">
        <v>64</v>
      </c>
      <c r="D755" s="66">
        <v>165.53955929840959</v>
      </c>
      <c r="E755" s="68"/>
      <c r="F755" s="100" t="s">
        <v>3851</v>
      </c>
      <c r="G755" s="65"/>
      <c r="H755" s="69" t="s">
        <v>736</v>
      </c>
      <c r="I755" s="70"/>
      <c r="J755" s="70"/>
      <c r="K755" s="69" t="s">
        <v>11960</v>
      </c>
      <c r="L755" s="73">
        <v>342.12401399790201</v>
      </c>
      <c r="M755" s="74">
        <v>5818.87451171875</v>
      </c>
      <c r="N755" s="74">
        <v>700.37872314453125</v>
      </c>
      <c r="O755" s="75"/>
      <c r="P755" s="76"/>
      <c r="Q755" s="76"/>
      <c r="R755" s="86"/>
      <c r="S755" s="48">
        <v>0</v>
      </c>
      <c r="T755" s="48">
        <v>5</v>
      </c>
      <c r="U755" s="49">
        <v>2052</v>
      </c>
      <c r="V755" s="49">
        <v>5.13E-4</v>
      </c>
      <c r="W755" s="49">
        <v>4.5100000000000001E-4</v>
      </c>
      <c r="X755" s="49">
        <v>1.516918</v>
      </c>
      <c r="Y755" s="49">
        <v>0.05</v>
      </c>
      <c r="Z755" s="49">
        <v>0</v>
      </c>
      <c r="AA755" s="71">
        <v>755</v>
      </c>
      <c r="AB755" s="71"/>
      <c r="AC755" s="72"/>
      <c r="AD755" s="78" t="s">
        <v>7242</v>
      </c>
      <c r="AE755" s="78">
        <v>498</v>
      </c>
      <c r="AF755" s="78">
        <v>11279</v>
      </c>
      <c r="AG755" s="78">
        <v>33985</v>
      </c>
      <c r="AH755" s="78">
        <v>3800</v>
      </c>
      <c r="AI755" s="78">
        <v>-25200</v>
      </c>
      <c r="AJ755" s="78" t="s">
        <v>7953</v>
      </c>
      <c r="AK755" s="78" t="s">
        <v>8409</v>
      </c>
      <c r="AL755" s="82" t="s">
        <v>8978</v>
      </c>
      <c r="AM755" s="78" t="s">
        <v>9004</v>
      </c>
      <c r="AN755" s="80">
        <v>41491.372071759259</v>
      </c>
      <c r="AO755" s="82" t="s">
        <v>9694</v>
      </c>
      <c r="AP755" s="78" t="b">
        <v>0</v>
      </c>
      <c r="AQ755" s="78" t="b">
        <v>0</v>
      </c>
      <c r="AR755" s="78" t="b">
        <v>0</v>
      </c>
      <c r="AS755" s="78" t="s">
        <v>6304</v>
      </c>
      <c r="AT755" s="78">
        <v>5782</v>
      </c>
      <c r="AU755" s="82" t="s">
        <v>9749</v>
      </c>
      <c r="AV755" s="78" t="b">
        <v>0</v>
      </c>
      <c r="AW755" s="78" t="s">
        <v>10419</v>
      </c>
      <c r="AX755" s="82" t="s">
        <v>11172</v>
      </c>
      <c r="AY755" s="78" t="s">
        <v>66</v>
      </c>
      <c r="AZ755" s="78" t="str">
        <f>REPLACE(INDEX(GroupVertices[Group], MATCH(Vertices[[#This Row],[Vertex]],GroupVertices[Vertex],0)),1,1,"")</f>
        <v>22</v>
      </c>
      <c r="BA755" s="48" t="s">
        <v>12932</v>
      </c>
      <c r="BB755" s="48" t="s">
        <v>12932</v>
      </c>
      <c r="BC755" s="48" t="s">
        <v>12995</v>
      </c>
      <c r="BD755" s="48" t="s">
        <v>12995</v>
      </c>
      <c r="BE755" s="48" t="s">
        <v>12319</v>
      </c>
      <c r="BF755" s="48" t="s">
        <v>12319</v>
      </c>
      <c r="BG755" s="120" t="s">
        <v>13585</v>
      </c>
      <c r="BH755" s="120" t="s">
        <v>13703</v>
      </c>
      <c r="BI755" s="120" t="s">
        <v>14103</v>
      </c>
      <c r="BJ755" s="120" t="s">
        <v>14103</v>
      </c>
      <c r="BK755" s="120">
        <v>5</v>
      </c>
      <c r="BL755" s="123">
        <v>5.4347826086956523</v>
      </c>
      <c r="BM755" s="120">
        <v>0</v>
      </c>
      <c r="BN755" s="123">
        <v>0</v>
      </c>
      <c r="BO755" s="120">
        <v>0</v>
      </c>
      <c r="BP755" s="123">
        <v>0</v>
      </c>
      <c r="BQ755" s="120">
        <v>87</v>
      </c>
      <c r="BR755" s="123">
        <v>94.565217391304344</v>
      </c>
      <c r="BS755" s="120">
        <v>92</v>
      </c>
      <c r="BT755" s="2"/>
      <c r="BU755" s="3"/>
      <c r="BV755" s="3"/>
      <c r="BW755" s="3"/>
      <c r="BX755" s="3"/>
    </row>
    <row r="756" spans="1:76" x14ac:dyDescent="0.25">
      <c r="A756" s="64" t="s">
        <v>737</v>
      </c>
      <c r="B756" s="65"/>
      <c r="C756" s="65" t="s">
        <v>64</v>
      </c>
      <c r="D756" s="66">
        <v>162.34206220722285</v>
      </c>
      <c r="E756" s="68"/>
      <c r="F756" s="100" t="s">
        <v>3852</v>
      </c>
      <c r="G756" s="65"/>
      <c r="H756" s="69" t="s">
        <v>737</v>
      </c>
      <c r="I756" s="70"/>
      <c r="J756" s="70"/>
      <c r="K756" s="69" t="s">
        <v>11961</v>
      </c>
      <c r="L756" s="73">
        <v>1</v>
      </c>
      <c r="M756" s="74">
        <v>6017.298828125</v>
      </c>
      <c r="N756" s="74">
        <v>970.9815673828125</v>
      </c>
      <c r="O756" s="75"/>
      <c r="P756" s="76"/>
      <c r="Q756" s="76"/>
      <c r="R756" s="86"/>
      <c r="S756" s="48">
        <v>2</v>
      </c>
      <c r="T756" s="48">
        <v>1</v>
      </c>
      <c r="U756" s="49">
        <v>0</v>
      </c>
      <c r="V756" s="49">
        <v>4.3600000000000003E-4</v>
      </c>
      <c r="W756" s="49">
        <v>4.6E-5</v>
      </c>
      <c r="X756" s="49">
        <v>0.70934900000000001</v>
      </c>
      <c r="Y756" s="49">
        <v>0</v>
      </c>
      <c r="Z756" s="49">
        <v>0</v>
      </c>
      <c r="AA756" s="71">
        <v>756</v>
      </c>
      <c r="AB756" s="71"/>
      <c r="AC756" s="72"/>
      <c r="AD756" s="78" t="s">
        <v>7243</v>
      </c>
      <c r="AE756" s="78">
        <v>965</v>
      </c>
      <c r="AF756" s="78">
        <v>1090</v>
      </c>
      <c r="AG756" s="78">
        <v>1298</v>
      </c>
      <c r="AH756" s="78">
        <v>262</v>
      </c>
      <c r="AI756" s="78">
        <v>0</v>
      </c>
      <c r="AJ756" s="78" t="s">
        <v>7954</v>
      </c>
      <c r="AK756" s="78" t="s">
        <v>8121</v>
      </c>
      <c r="AL756" s="82" t="s">
        <v>8979</v>
      </c>
      <c r="AM756" s="78" t="s">
        <v>7997</v>
      </c>
      <c r="AN756" s="80">
        <v>42482.489687499998</v>
      </c>
      <c r="AO756" s="82" t="s">
        <v>9695</v>
      </c>
      <c r="AP756" s="78" t="b">
        <v>0</v>
      </c>
      <c r="AQ756" s="78" t="b">
        <v>0</v>
      </c>
      <c r="AR756" s="78" t="b">
        <v>1</v>
      </c>
      <c r="AS756" s="78" t="s">
        <v>6304</v>
      </c>
      <c r="AT756" s="78">
        <v>275</v>
      </c>
      <c r="AU756" s="82" t="s">
        <v>9742</v>
      </c>
      <c r="AV756" s="78" t="b">
        <v>0</v>
      </c>
      <c r="AW756" s="78" t="s">
        <v>10419</v>
      </c>
      <c r="AX756" s="82" t="s">
        <v>11173</v>
      </c>
      <c r="AY756" s="78" t="s">
        <v>66</v>
      </c>
      <c r="AZ756" s="78" t="str">
        <f>REPLACE(INDEX(GroupVertices[Group], MATCH(Vertices[[#This Row],[Vertex]],GroupVertices[Vertex],0)),1,1,"")</f>
        <v>22</v>
      </c>
      <c r="BA756" s="48" t="s">
        <v>12933</v>
      </c>
      <c r="BB756" s="48" t="s">
        <v>12933</v>
      </c>
      <c r="BC756" s="48" t="s">
        <v>12996</v>
      </c>
      <c r="BD756" s="48" t="s">
        <v>12996</v>
      </c>
      <c r="BE756" s="48" t="s">
        <v>2722</v>
      </c>
      <c r="BF756" s="48" t="s">
        <v>2998</v>
      </c>
      <c r="BG756" s="120" t="s">
        <v>13586</v>
      </c>
      <c r="BH756" s="120" t="s">
        <v>13586</v>
      </c>
      <c r="BI756" s="120" t="s">
        <v>14104</v>
      </c>
      <c r="BJ756" s="120" t="s">
        <v>14104</v>
      </c>
      <c r="BK756" s="120">
        <v>1</v>
      </c>
      <c r="BL756" s="123">
        <v>2.7027027027027026</v>
      </c>
      <c r="BM756" s="120">
        <v>0</v>
      </c>
      <c r="BN756" s="123">
        <v>0</v>
      </c>
      <c r="BO756" s="120">
        <v>0</v>
      </c>
      <c r="BP756" s="123">
        <v>0</v>
      </c>
      <c r="BQ756" s="120">
        <v>36</v>
      </c>
      <c r="BR756" s="123">
        <v>97.297297297297291</v>
      </c>
      <c r="BS756" s="120">
        <v>37</v>
      </c>
      <c r="BT756" s="2"/>
      <c r="BU756" s="3"/>
      <c r="BV756" s="3"/>
      <c r="BW756" s="3"/>
      <c r="BX756" s="3"/>
    </row>
    <row r="757" spans="1:76" x14ac:dyDescent="0.25">
      <c r="A757" s="64" t="s">
        <v>738</v>
      </c>
      <c r="B757" s="65"/>
      <c r="C757" s="65" t="s">
        <v>64</v>
      </c>
      <c r="D757" s="66">
        <v>162.122703048646</v>
      </c>
      <c r="E757" s="68"/>
      <c r="F757" s="100" t="s">
        <v>10399</v>
      </c>
      <c r="G757" s="65"/>
      <c r="H757" s="69" t="s">
        <v>738</v>
      </c>
      <c r="I757" s="70"/>
      <c r="J757" s="70"/>
      <c r="K757" s="69" t="s">
        <v>11962</v>
      </c>
      <c r="L757" s="73">
        <v>1</v>
      </c>
      <c r="M757" s="74">
        <v>5667.2294921875</v>
      </c>
      <c r="N757" s="74">
        <v>1046.9541015625</v>
      </c>
      <c r="O757" s="75"/>
      <c r="P757" s="76"/>
      <c r="Q757" s="76"/>
      <c r="R757" s="86"/>
      <c r="S757" s="48">
        <v>2</v>
      </c>
      <c r="T757" s="48">
        <v>1</v>
      </c>
      <c r="U757" s="49">
        <v>0</v>
      </c>
      <c r="V757" s="49">
        <v>4.3600000000000003E-4</v>
      </c>
      <c r="W757" s="49">
        <v>4.6E-5</v>
      </c>
      <c r="X757" s="49">
        <v>0.70934900000000001</v>
      </c>
      <c r="Y757" s="49">
        <v>0</v>
      </c>
      <c r="Z757" s="49">
        <v>0</v>
      </c>
      <c r="AA757" s="71">
        <v>757</v>
      </c>
      <c r="AB757" s="71"/>
      <c r="AC757" s="72"/>
      <c r="AD757" s="78" t="s">
        <v>7244</v>
      </c>
      <c r="AE757" s="78">
        <v>841</v>
      </c>
      <c r="AF757" s="78">
        <v>391</v>
      </c>
      <c r="AG757" s="78">
        <v>4883</v>
      </c>
      <c r="AH757" s="78">
        <v>447</v>
      </c>
      <c r="AI757" s="78"/>
      <c r="AJ757" s="78" t="s">
        <v>7955</v>
      </c>
      <c r="AK757" s="78" t="s">
        <v>8410</v>
      </c>
      <c r="AL757" s="78"/>
      <c r="AM757" s="78"/>
      <c r="AN757" s="80">
        <v>43005.826296296298</v>
      </c>
      <c r="AO757" s="82" t="s">
        <v>9696</v>
      </c>
      <c r="AP757" s="78" t="b">
        <v>1</v>
      </c>
      <c r="AQ757" s="78" t="b">
        <v>0</v>
      </c>
      <c r="AR757" s="78" t="b">
        <v>0</v>
      </c>
      <c r="AS757" s="78" t="s">
        <v>6304</v>
      </c>
      <c r="AT757" s="78">
        <v>8</v>
      </c>
      <c r="AU757" s="78"/>
      <c r="AV757" s="78" t="b">
        <v>0</v>
      </c>
      <c r="AW757" s="78" t="s">
        <v>10419</v>
      </c>
      <c r="AX757" s="82" t="s">
        <v>11174</v>
      </c>
      <c r="AY757" s="78" t="s">
        <v>66</v>
      </c>
      <c r="AZ757" s="78" t="str">
        <f>REPLACE(INDEX(GroupVertices[Group], MATCH(Vertices[[#This Row],[Vertex]],GroupVertices[Vertex],0)),1,1,"")</f>
        <v>22</v>
      </c>
      <c r="BA757" s="48" t="s">
        <v>2371</v>
      </c>
      <c r="BB757" s="48" t="s">
        <v>2371</v>
      </c>
      <c r="BC757" s="48" t="s">
        <v>2588</v>
      </c>
      <c r="BD757" s="48" t="s">
        <v>2588</v>
      </c>
      <c r="BE757" s="48" t="s">
        <v>731</v>
      </c>
      <c r="BF757" s="48" t="s">
        <v>731</v>
      </c>
      <c r="BG757" s="120" t="s">
        <v>13423</v>
      </c>
      <c r="BH757" s="120" t="s">
        <v>13423</v>
      </c>
      <c r="BI757" s="120" t="s">
        <v>13946</v>
      </c>
      <c r="BJ757" s="120" t="s">
        <v>13946</v>
      </c>
      <c r="BK757" s="120">
        <v>1</v>
      </c>
      <c r="BL757" s="123">
        <v>7.1428571428571432</v>
      </c>
      <c r="BM757" s="120">
        <v>0</v>
      </c>
      <c r="BN757" s="123">
        <v>0</v>
      </c>
      <c r="BO757" s="120">
        <v>0</v>
      </c>
      <c r="BP757" s="123">
        <v>0</v>
      </c>
      <c r="BQ757" s="120">
        <v>13</v>
      </c>
      <c r="BR757" s="123">
        <v>92.857142857142861</v>
      </c>
      <c r="BS757" s="120">
        <v>14</v>
      </c>
      <c r="BT757" s="2"/>
      <c r="BU757" s="3"/>
      <c r="BV757" s="3"/>
      <c r="BW757" s="3"/>
      <c r="BX757" s="3"/>
    </row>
    <row r="758" spans="1:76" x14ac:dyDescent="0.25">
      <c r="A758" s="64" t="s">
        <v>741</v>
      </c>
      <c r="B758" s="65"/>
      <c r="C758" s="65" t="s">
        <v>64</v>
      </c>
      <c r="D758" s="66">
        <v>162.33170619544453</v>
      </c>
      <c r="E758" s="68"/>
      <c r="F758" s="100" t="s">
        <v>10400</v>
      </c>
      <c r="G758" s="65"/>
      <c r="H758" s="69" t="s">
        <v>741</v>
      </c>
      <c r="I758" s="70"/>
      <c r="J758" s="70"/>
      <c r="K758" s="69" t="s">
        <v>11963</v>
      </c>
      <c r="L758" s="73">
        <v>1.3324795458069221</v>
      </c>
      <c r="M758" s="74">
        <v>7253.98583984375</v>
      </c>
      <c r="N758" s="74">
        <v>2211.54345703125</v>
      </c>
      <c r="O758" s="75"/>
      <c r="P758" s="76"/>
      <c r="Q758" s="76"/>
      <c r="R758" s="86"/>
      <c r="S758" s="48">
        <v>0</v>
      </c>
      <c r="T758" s="48">
        <v>2</v>
      </c>
      <c r="U758" s="49">
        <v>2</v>
      </c>
      <c r="V758" s="49">
        <v>0.5</v>
      </c>
      <c r="W758" s="49">
        <v>0</v>
      </c>
      <c r="X758" s="49">
        <v>1.4594590000000001</v>
      </c>
      <c r="Y758" s="49">
        <v>0</v>
      </c>
      <c r="Z758" s="49">
        <v>0</v>
      </c>
      <c r="AA758" s="71">
        <v>758</v>
      </c>
      <c r="AB758" s="71"/>
      <c r="AC758" s="72"/>
      <c r="AD758" s="78" t="s">
        <v>7245</v>
      </c>
      <c r="AE758" s="78">
        <v>1091</v>
      </c>
      <c r="AF758" s="78">
        <v>1057</v>
      </c>
      <c r="AG758" s="78">
        <v>4499</v>
      </c>
      <c r="AH758" s="78">
        <v>51</v>
      </c>
      <c r="AI758" s="78"/>
      <c r="AJ758" s="78" t="s">
        <v>7956</v>
      </c>
      <c r="AK758" s="78" t="s">
        <v>8411</v>
      </c>
      <c r="AL758" s="82" t="s">
        <v>8980</v>
      </c>
      <c r="AM758" s="78"/>
      <c r="AN758" s="80">
        <v>41954.858414351853</v>
      </c>
      <c r="AO758" s="82" t="s">
        <v>9697</v>
      </c>
      <c r="AP758" s="78" t="b">
        <v>1</v>
      </c>
      <c r="AQ758" s="78" t="b">
        <v>0</v>
      </c>
      <c r="AR758" s="78" t="b">
        <v>1</v>
      </c>
      <c r="AS758" s="78" t="s">
        <v>6304</v>
      </c>
      <c r="AT758" s="78">
        <v>205</v>
      </c>
      <c r="AU758" s="82" t="s">
        <v>9742</v>
      </c>
      <c r="AV758" s="78" t="b">
        <v>0</v>
      </c>
      <c r="AW758" s="78" t="s">
        <v>10419</v>
      </c>
      <c r="AX758" s="82" t="s">
        <v>11175</v>
      </c>
      <c r="AY758" s="78" t="s">
        <v>66</v>
      </c>
      <c r="AZ758" s="78" t="str">
        <f>REPLACE(INDEX(GroupVertices[Group], MATCH(Vertices[[#This Row],[Vertex]],GroupVertices[Vertex],0)),1,1,"")</f>
        <v>39</v>
      </c>
      <c r="BA758" s="48" t="s">
        <v>2374</v>
      </c>
      <c r="BB758" s="48" t="s">
        <v>2374</v>
      </c>
      <c r="BC758" s="48" t="s">
        <v>2636</v>
      </c>
      <c r="BD758" s="48" t="s">
        <v>2636</v>
      </c>
      <c r="BE758" s="48" t="s">
        <v>3002</v>
      </c>
      <c r="BF758" s="48" t="s">
        <v>3002</v>
      </c>
      <c r="BG758" s="120" t="s">
        <v>13587</v>
      </c>
      <c r="BH758" s="120" t="s">
        <v>13587</v>
      </c>
      <c r="BI758" s="120" t="s">
        <v>14105</v>
      </c>
      <c r="BJ758" s="120" t="s">
        <v>14105</v>
      </c>
      <c r="BK758" s="120">
        <v>0</v>
      </c>
      <c r="BL758" s="123">
        <v>0</v>
      </c>
      <c r="BM758" s="120">
        <v>0</v>
      </c>
      <c r="BN758" s="123">
        <v>0</v>
      </c>
      <c r="BO758" s="120">
        <v>0</v>
      </c>
      <c r="BP758" s="123">
        <v>0</v>
      </c>
      <c r="BQ758" s="120">
        <v>19</v>
      </c>
      <c r="BR758" s="123">
        <v>100</v>
      </c>
      <c r="BS758" s="120">
        <v>19</v>
      </c>
      <c r="BT758" s="2"/>
      <c r="BU758" s="3"/>
      <c r="BV758" s="3"/>
      <c r="BW758" s="3"/>
      <c r="BX758" s="3"/>
    </row>
    <row r="759" spans="1:76" x14ac:dyDescent="0.25">
      <c r="A759" s="64" t="s">
        <v>990</v>
      </c>
      <c r="B759" s="65"/>
      <c r="C759" s="65" t="s">
        <v>64</v>
      </c>
      <c r="D759" s="66">
        <v>206.70753048402577</v>
      </c>
      <c r="E759" s="68"/>
      <c r="F759" s="100" t="s">
        <v>10401</v>
      </c>
      <c r="G759" s="65"/>
      <c r="H759" s="69" t="s">
        <v>990</v>
      </c>
      <c r="I759" s="70"/>
      <c r="J759" s="70"/>
      <c r="K759" s="69" t="s">
        <v>11964</v>
      </c>
      <c r="L759" s="73">
        <v>1</v>
      </c>
      <c r="M759" s="74">
        <v>7253.98583984375</v>
      </c>
      <c r="N759" s="74">
        <v>2470.341064453125</v>
      </c>
      <c r="O759" s="75"/>
      <c r="P759" s="76"/>
      <c r="Q759" s="76"/>
      <c r="R759" s="86"/>
      <c r="S759" s="48">
        <v>1</v>
      </c>
      <c r="T759" s="48">
        <v>0</v>
      </c>
      <c r="U759" s="49">
        <v>0</v>
      </c>
      <c r="V759" s="49">
        <v>0.33333299999999999</v>
      </c>
      <c r="W759" s="49">
        <v>0</v>
      </c>
      <c r="X759" s="49">
        <v>0.77027000000000001</v>
      </c>
      <c r="Y759" s="49">
        <v>0</v>
      </c>
      <c r="Z759" s="49">
        <v>0</v>
      </c>
      <c r="AA759" s="71">
        <v>759</v>
      </c>
      <c r="AB759" s="71"/>
      <c r="AC759" s="72"/>
      <c r="AD759" s="78" t="s">
        <v>7246</v>
      </c>
      <c r="AE759" s="78">
        <v>30783</v>
      </c>
      <c r="AF759" s="78">
        <v>142463</v>
      </c>
      <c r="AG759" s="78">
        <v>53725</v>
      </c>
      <c r="AH759" s="78">
        <v>3088</v>
      </c>
      <c r="AI759" s="78">
        <v>-14400</v>
      </c>
      <c r="AJ759" s="78" t="s">
        <v>7957</v>
      </c>
      <c r="AK759" s="78" t="s">
        <v>8412</v>
      </c>
      <c r="AL759" s="82" t="s">
        <v>8981</v>
      </c>
      <c r="AM759" s="78" t="s">
        <v>9005</v>
      </c>
      <c r="AN759" s="80">
        <v>39279.940243055556</v>
      </c>
      <c r="AO759" s="82" t="s">
        <v>9698</v>
      </c>
      <c r="AP759" s="78" t="b">
        <v>0</v>
      </c>
      <c r="AQ759" s="78" t="b">
        <v>0</v>
      </c>
      <c r="AR759" s="78" t="b">
        <v>1</v>
      </c>
      <c r="AS759" s="78" t="s">
        <v>6304</v>
      </c>
      <c r="AT759" s="78">
        <v>6648</v>
      </c>
      <c r="AU759" s="82" t="s">
        <v>10022</v>
      </c>
      <c r="AV759" s="78" t="b">
        <v>0</v>
      </c>
      <c r="AW759" s="78" t="s">
        <v>10419</v>
      </c>
      <c r="AX759" s="82" t="s">
        <v>11176</v>
      </c>
      <c r="AY759" s="78" t="s">
        <v>65</v>
      </c>
      <c r="AZ759" s="78" t="str">
        <f>REPLACE(INDEX(GroupVertices[Group], MATCH(Vertices[[#This Row],[Vertex]],GroupVertices[Vertex],0)),1,1,"")</f>
        <v>39</v>
      </c>
      <c r="BA759" s="48"/>
      <c r="BB759" s="48"/>
      <c r="BC759" s="48"/>
      <c r="BD759" s="48"/>
      <c r="BE759" s="48"/>
      <c r="BF759" s="48"/>
      <c r="BG759" s="48"/>
      <c r="BH759" s="48"/>
      <c r="BI759" s="48"/>
      <c r="BJ759" s="48"/>
      <c r="BK759" s="48"/>
      <c r="BL759" s="49"/>
      <c r="BM759" s="48"/>
      <c r="BN759" s="49"/>
      <c r="BO759" s="48"/>
      <c r="BP759" s="49"/>
      <c r="BQ759" s="48"/>
      <c r="BR759" s="49"/>
      <c r="BS759" s="48"/>
      <c r="BT759" s="2"/>
      <c r="BU759" s="3"/>
      <c r="BV759" s="3"/>
      <c r="BW759" s="3"/>
      <c r="BX759" s="3"/>
    </row>
    <row r="760" spans="1:76" x14ac:dyDescent="0.25">
      <c r="A760" s="64" t="s">
        <v>991</v>
      </c>
      <c r="B760" s="65"/>
      <c r="C760" s="65" t="s">
        <v>64</v>
      </c>
      <c r="D760" s="66">
        <v>162.0188291123242</v>
      </c>
      <c r="E760" s="68"/>
      <c r="F760" s="100" t="s">
        <v>10402</v>
      </c>
      <c r="G760" s="65"/>
      <c r="H760" s="69" t="s">
        <v>991</v>
      </c>
      <c r="I760" s="70"/>
      <c r="J760" s="70"/>
      <c r="K760" s="69" t="s">
        <v>11965</v>
      </c>
      <c r="L760" s="73">
        <v>1</v>
      </c>
      <c r="M760" s="74">
        <v>7364.435546875</v>
      </c>
      <c r="N760" s="74">
        <v>2470.341064453125</v>
      </c>
      <c r="O760" s="75"/>
      <c r="P760" s="76"/>
      <c r="Q760" s="76"/>
      <c r="R760" s="86"/>
      <c r="S760" s="48">
        <v>1</v>
      </c>
      <c r="T760" s="48">
        <v>0</v>
      </c>
      <c r="U760" s="49">
        <v>0</v>
      </c>
      <c r="V760" s="49">
        <v>0.33333299999999999</v>
      </c>
      <c r="W760" s="49">
        <v>0</v>
      </c>
      <c r="X760" s="49">
        <v>0.77027000000000001</v>
      </c>
      <c r="Y760" s="49">
        <v>0</v>
      </c>
      <c r="Z760" s="49">
        <v>0</v>
      </c>
      <c r="AA760" s="71">
        <v>760</v>
      </c>
      <c r="AB760" s="71"/>
      <c r="AC760" s="72"/>
      <c r="AD760" s="78" t="s">
        <v>7247</v>
      </c>
      <c r="AE760" s="78">
        <v>7</v>
      </c>
      <c r="AF760" s="78">
        <v>60</v>
      </c>
      <c r="AG760" s="78">
        <v>654</v>
      </c>
      <c r="AH760" s="78">
        <v>1</v>
      </c>
      <c r="AI760" s="78"/>
      <c r="AJ760" s="78"/>
      <c r="AK760" s="78"/>
      <c r="AL760" s="78"/>
      <c r="AM760" s="78"/>
      <c r="AN760" s="80">
        <v>41555.686909722222</v>
      </c>
      <c r="AO760" s="78"/>
      <c r="AP760" s="78" t="b">
        <v>1</v>
      </c>
      <c r="AQ760" s="78" t="b">
        <v>0</v>
      </c>
      <c r="AR760" s="78" t="b">
        <v>0</v>
      </c>
      <c r="AS760" s="78" t="s">
        <v>6304</v>
      </c>
      <c r="AT760" s="78">
        <v>4</v>
      </c>
      <c r="AU760" s="82" t="s">
        <v>9742</v>
      </c>
      <c r="AV760" s="78" t="b">
        <v>0</v>
      </c>
      <c r="AW760" s="78" t="s">
        <v>10419</v>
      </c>
      <c r="AX760" s="82" t="s">
        <v>11177</v>
      </c>
      <c r="AY760" s="78" t="s">
        <v>65</v>
      </c>
      <c r="AZ760" s="78" t="str">
        <f>REPLACE(INDEX(GroupVertices[Group], MATCH(Vertices[[#This Row],[Vertex]],GroupVertices[Vertex],0)),1,1,"")</f>
        <v>39</v>
      </c>
      <c r="BA760" s="48"/>
      <c r="BB760" s="48"/>
      <c r="BC760" s="48"/>
      <c r="BD760" s="48"/>
      <c r="BE760" s="48"/>
      <c r="BF760" s="48"/>
      <c r="BG760" s="48"/>
      <c r="BH760" s="48"/>
      <c r="BI760" s="48"/>
      <c r="BJ760" s="48"/>
      <c r="BK760" s="48"/>
      <c r="BL760" s="49"/>
      <c r="BM760" s="48"/>
      <c r="BN760" s="49"/>
      <c r="BO760" s="48"/>
      <c r="BP760" s="49"/>
      <c r="BQ760" s="48"/>
      <c r="BR760" s="49"/>
      <c r="BS760" s="48"/>
      <c r="BT760" s="2"/>
      <c r="BU760" s="3"/>
      <c r="BV760" s="3"/>
      <c r="BW760" s="3"/>
      <c r="BX760" s="3"/>
    </row>
    <row r="761" spans="1:76" x14ac:dyDescent="0.25">
      <c r="A761" s="64" t="s">
        <v>742</v>
      </c>
      <c r="B761" s="65"/>
      <c r="C761" s="65" t="s">
        <v>64</v>
      </c>
      <c r="D761" s="66">
        <v>165.01046124209978</v>
      </c>
      <c r="E761" s="68"/>
      <c r="F761" s="100" t="s">
        <v>10403</v>
      </c>
      <c r="G761" s="65"/>
      <c r="H761" s="69" t="s">
        <v>742</v>
      </c>
      <c r="I761" s="70"/>
      <c r="J761" s="70"/>
      <c r="K761" s="69" t="s">
        <v>11966</v>
      </c>
      <c r="L761" s="73">
        <v>1</v>
      </c>
      <c r="M761" s="74">
        <v>1442.0260009765625</v>
      </c>
      <c r="N761" s="74">
        <v>8160.146484375</v>
      </c>
      <c r="O761" s="75"/>
      <c r="P761" s="76"/>
      <c r="Q761" s="76"/>
      <c r="R761" s="86"/>
      <c r="S761" s="48">
        <v>1</v>
      </c>
      <c r="T761" s="48">
        <v>1</v>
      </c>
      <c r="U761" s="49">
        <v>0</v>
      </c>
      <c r="V761" s="49">
        <v>0</v>
      </c>
      <c r="W761" s="49">
        <v>0</v>
      </c>
      <c r="X761" s="49">
        <v>0.99999899999999997</v>
      </c>
      <c r="Y761" s="49">
        <v>0</v>
      </c>
      <c r="Z761" s="49" t="s">
        <v>15767</v>
      </c>
      <c r="AA761" s="71">
        <v>761</v>
      </c>
      <c r="AB761" s="71"/>
      <c r="AC761" s="72"/>
      <c r="AD761" s="78" t="s">
        <v>7248</v>
      </c>
      <c r="AE761" s="78">
        <v>9152</v>
      </c>
      <c r="AF761" s="78">
        <v>9593</v>
      </c>
      <c r="AG761" s="78">
        <v>12917</v>
      </c>
      <c r="AH761" s="78">
        <v>294</v>
      </c>
      <c r="AI761" s="78">
        <v>-14400</v>
      </c>
      <c r="AJ761" s="78" t="s">
        <v>7958</v>
      </c>
      <c r="AK761" s="78" t="s">
        <v>8413</v>
      </c>
      <c r="AL761" s="82" t="s">
        <v>8982</v>
      </c>
      <c r="AM761" s="78" t="s">
        <v>9005</v>
      </c>
      <c r="AN761" s="80">
        <v>41200.696979166663</v>
      </c>
      <c r="AO761" s="82" t="s">
        <v>9699</v>
      </c>
      <c r="AP761" s="78" t="b">
        <v>0</v>
      </c>
      <c r="AQ761" s="78" t="b">
        <v>0</v>
      </c>
      <c r="AR761" s="78" t="b">
        <v>1</v>
      </c>
      <c r="AS761" s="78" t="s">
        <v>6304</v>
      </c>
      <c r="AT761" s="78">
        <v>507</v>
      </c>
      <c r="AU761" s="82" t="s">
        <v>10023</v>
      </c>
      <c r="AV761" s="78" t="b">
        <v>0</v>
      </c>
      <c r="AW761" s="78" t="s">
        <v>10419</v>
      </c>
      <c r="AX761" s="82" t="s">
        <v>11178</v>
      </c>
      <c r="AY761" s="78" t="s">
        <v>66</v>
      </c>
      <c r="AZ761" s="78" t="str">
        <f>REPLACE(INDEX(GroupVertices[Group], MATCH(Vertices[[#This Row],[Vertex]],GroupVertices[Vertex],0)),1,1,"")</f>
        <v>1</v>
      </c>
      <c r="BA761" s="48"/>
      <c r="BB761" s="48"/>
      <c r="BC761" s="48"/>
      <c r="BD761" s="48"/>
      <c r="BE761" s="48" t="s">
        <v>2672</v>
      </c>
      <c r="BF761" s="48" t="s">
        <v>2672</v>
      </c>
      <c r="BG761" s="120" t="s">
        <v>13588</v>
      </c>
      <c r="BH761" s="120" t="s">
        <v>13588</v>
      </c>
      <c r="BI761" s="120" t="s">
        <v>14106</v>
      </c>
      <c r="BJ761" s="120" t="s">
        <v>14106</v>
      </c>
      <c r="BK761" s="120">
        <v>0</v>
      </c>
      <c r="BL761" s="123">
        <v>0</v>
      </c>
      <c r="BM761" s="120">
        <v>0</v>
      </c>
      <c r="BN761" s="123">
        <v>0</v>
      </c>
      <c r="BO761" s="120">
        <v>0</v>
      </c>
      <c r="BP761" s="123">
        <v>0</v>
      </c>
      <c r="BQ761" s="120">
        <v>14</v>
      </c>
      <c r="BR761" s="123">
        <v>100</v>
      </c>
      <c r="BS761" s="120">
        <v>14</v>
      </c>
      <c r="BT761" s="2"/>
      <c r="BU761" s="3"/>
      <c r="BV761" s="3"/>
      <c r="BW761" s="3"/>
      <c r="BX761" s="3"/>
    </row>
    <row r="762" spans="1:76" x14ac:dyDescent="0.25">
      <c r="A762" s="64" t="s">
        <v>763</v>
      </c>
      <c r="B762" s="65"/>
      <c r="C762" s="65" t="s">
        <v>64</v>
      </c>
      <c r="D762" s="66">
        <v>165.27783463710333</v>
      </c>
      <c r="E762" s="68"/>
      <c r="F762" s="100" t="s">
        <v>3866</v>
      </c>
      <c r="G762" s="65"/>
      <c r="H762" s="69" t="s">
        <v>763</v>
      </c>
      <c r="I762" s="70"/>
      <c r="J762" s="70"/>
      <c r="K762" s="69" t="s">
        <v>11967</v>
      </c>
      <c r="L762" s="73">
        <v>2.7732242997168419</v>
      </c>
      <c r="M762" s="74">
        <v>4971.9189453125</v>
      </c>
      <c r="N762" s="74">
        <v>8130.5419921875</v>
      </c>
      <c r="O762" s="75"/>
      <c r="P762" s="76"/>
      <c r="Q762" s="76"/>
      <c r="R762" s="86"/>
      <c r="S762" s="48">
        <v>6</v>
      </c>
      <c r="T762" s="48">
        <v>3</v>
      </c>
      <c r="U762" s="49">
        <v>10.666667</v>
      </c>
      <c r="V762" s="49">
        <v>5.1800000000000001E-4</v>
      </c>
      <c r="W762" s="49">
        <v>2.7300000000000002E-4</v>
      </c>
      <c r="X762" s="49">
        <v>1.727598</v>
      </c>
      <c r="Y762" s="49">
        <v>0.33333333333333331</v>
      </c>
      <c r="Z762" s="49">
        <v>0.2857142857142857</v>
      </c>
      <c r="AA762" s="71">
        <v>762</v>
      </c>
      <c r="AB762" s="71"/>
      <c r="AC762" s="72"/>
      <c r="AD762" s="78" t="s">
        <v>7249</v>
      </c>
      <c r="AE762" s="78">
        <v>10004</v>
      </c>
      <c r="AF762" s="78">
        <v>10445</v>
      </c>
      <c r="AG762" s="78">
        <v>38883</v>
      </c>
      <c r="AH762" s="78">
        <v>21450</v>
      </c>
      <c r="AI762" s="78">
        <v>-14400</v>
      </c>
      <c r="AJ762" s="78" t="s">
        <v>7959</v>
      </c>
      <c r="AK762" s="78" t="s">
        <v>8414</v>
      </c>
      <c r="AL762" s="82" t="s">
        <v>8983</v>
      </c>
      <c r="AM762" s="78" t="s">
        <v>9005</v>
      </c>
      <c r="AN762" s="80">
        <v>40981.131574074076</v>
      </c>
      <c r="AO762" s="82" t="s">
        <v>9700</v>
      </c>
      <c r="AP762" s="78" t="b">
        <v>0</v>
      </c>
      <c r="AQ762" s="78" t="b">
        <v>0</v>
      </c>
      <c r="AR762" s="78" t="b">
        <v>0</v>
      </c>
      <c r="AS762" s="78" t="s">
        <v>6304</v>
      </c>
      <c r="AT762" s="78">
        <v>5064</v>
      </c>
      <c r="AU762" s="82" t="s">
        <v>9749</v>
      </c>
      <c r="AV762" s="78" t="b">
        <v>0</v>
      </c>
      <c r="AW762" s="78" t="s">
        <v>10419</v>
      </c>
      <c r="AX762" s="82" t="s">
        <v>11179</v>
      </c>
      <c r="AY762" s="78" t="s">
        <v>66</v>
      </c>
      <c r="AZ762" s="78" t="str">
        <f>REPLACE(INDEX(GroupVertices[Group], MATCH(Vertices[[#This Row],[Vertex]],GroupVertices[Vertex],0)),1,1,"")</f>
        <v>6</v>
      </c>
      <c r="BA762" s="48" t="s">
        <v>12934</v>
      </c>
      <c r="BB762" s="48" t="s">
        <v>12934</v>
      </c>
      <c r="BC762" s="48" t="s">
        <v>2508</v>
      </c>
      <c r="BD762" s="48" t="s">
        <v>2508</v>
      </c>
      <c r="BE762" s="48" t="s">
        <v>13095</v>
      </c>
      <c r="BF762" s="48" t="s">
        <v>13176</v>
      </c>
      <c r="BG762" s="120" t="s">
        <v>13589</v>
      </c>
      <c r="BH762" s="120" t="s">
        <v>13704</v>
      </c>
      <c r="BI762" s="120" t="s">
        <v>14107</v>
      </c>
      <c r="BJ762" s="120" t="s">
        <v>14184</v>
      </c>
      <c r="BK762" s="120">
        <v>6</v>
      </c>
      <c r="BL762" s="123">
        <v>3.7974683544303796</v>
      </c>
      <c r="BM762" s="120">
        <v>4</v>
      </c>
      <c r="BN762" s="123">
        <v>2.5316455696202533</v>
      </c>
      <c r="BO762" s="120">
        <v>0</v>
      </c>
      <c r="BP762" s="123">
        <v>0</v>
      </c>
      <c r="BQ762" s="120">
        <v>148</v>
      </c>
      <c r="BR762" s="123">
        <v>93.670886075949369</v>
      </c>
      <c r="BS762" s="120">
        <v>158</v>
      </c>
      <c r="BT762" s="2"/>
      <c r="BU762" s="3"/>
      <c r="BV762" s="3"/>
      <c r="BW762" s="3"/>
      <c r="BX762" s="3"/>
    </row>
    <row r="763" spans="1:76" x14ac:dyDescent="0.25">
      <c r="A763" s="64" t="s">
        <v>774</v>
      </c>
      <c r="B763" s="65"/>
      <c r="C763" s="65" t="s">
        <v>64</v>
      </c>
      <c r="D763" s="66">
        <v>167.10206180277891</v>
      </c>
      <c r="E763" s="68"/>
      <c r="F763" s="100" t="s">
        <v>3876</v>
      </c>
      <c r="G763" s="65"/>
      <c r="H763" s="69" t="s">
        <v>774</v>
      </c>
      <c r="I763" s="70"/>
      <c r="J763" s="70"/>
      <c r="K763" s="69" t="s">
        <v>11968</v>
      </c>
      <c r="L763" s="73">
        <v>1.9420254351995367</v>
      </c>
      <c r="M763" s="74">
        <v>4892.84228515625</v>
      </c>
      <c r="N763" s="74">
        <v>8274.908203125</v>
      </c>
      <c r="O763" s="75"/>
      <c r="P763" s="76"/>
      <c r="Q763" s="76"/>
      <c r="R763" s="86"/>
      <c r="S763" s="48">
        <v>6</v>
      </c>
      <c r="T763" s="48">
        <v>2</v>
      </c>
      <c r="U763" s="49">
        <v>5.6666670000000003</v>
      </c>
      <c r="V763" s="49">
        <v>5.1800000000000001E-4</v>
      </c>
      <c r="W763" s="49">
        <v>2.43E-4</v>
      </c>
      <c r="X763" s="49">
        <v>1.501385</v>
      </c>
      <c r="Y763" s="49">
        <v>0.33333333333333331</v>
      </c>
      <c r="Z763" s="49">
        <v>0.33333333333333331</v>
      </c>
      <c r="AA763" s="71">
        <v>763</v>
      </c>
      <c r="AB763" s="71"/>
      <c r="AC763" s="72"/>
      <c r="AD763" s="78" t="s">
        <v>7250</v>
      </c>
      <c r="AE763" s="78">
        <v>16570</v>
      </c>
      <c r="AF763" s="78">
        <v>16258</v>
      </c>
      <c r="AG763" s="78">
        <v>26080</v>
      </c>
      <c r="AH763" s="78">
        <v>8109</v>
      </c>
      <c r="AI763" s="78">
        <v>0</v>
      </c>
      <c r="AJ763" s="78" t="s">
        <v>7960</v>
      </c>
      <c r="AK763" s="78" t="s">
        <v>8061</v>
      </c>
      <c r="AL763" s="82" t="s">
        <v>8984</v>
      </c>
      <c r="AM763" s="78" t="s">
        <v>7997</v>
      </c>
      <c r="AN763" s="80">
        <v>39981.046736111108</v>
      </c>
      <c r="AO763" s="82" t="s">
        <v>9701</v>
      </c>
      <c r="AP763" s="78" t="b">
        <v>0</v>
      </c>
      <c r="AQ763" s="78" t="b">
        <v>0</v>
      </c>
      <c r="AR763" s="78" t="b">
        <v>0</v>
      </c>
      <c r="AS763" s="78" t="s">
        <v>6304</v>
      </c>
      <c r="AT763" s="78">
        <v>211</v>
      </c>
      <c r="AU763" s="82" t="s">
        <v>10024</v>
      </c>
      <c r="AV763" s="78" t="b">
        <v>0</v>
      </c>
      <c r="AW763" s="78" t="s">
        <v>10419</v>
      </c>
      <c r="AX763" s="82" t="s">
        <v>11180</v>
      </c>
      <c r="AY763" s="78" t="s">
        <v>66</v>
      </c>
      <c r="AZ763" s="78" t="str">
        <f>REPLACE(INDEX(GroupVertices[Group], MATCH(Vertices[[#This Row],[Vertex]],GroupVertices[Vertex],0)),1,1,"")</f>
        <v>6</v>
      </c>
      <c r="BA763" s="48" t="s">
        <v>2500</v>
      </c>
      <c r="BB763" s="48" t="s">
        <v>2500</v>
      </c>
      <c r="BC763" s="48" t="s">
        <v>2637</v>
      </c>
      <c r="BD763" s="48" t="s">
        <v>2637</v>
      </c>
      <c r="BE763" s="48" t="s">
        <v>2681</v>
      </c>
      <c r="BF763" s="48" t="s">
        <v>2681</v>
      </c>
      <c r="BG763" s="120" t="s">
        <v>13590</v>
      </c>
      <c r="BH763" s="120" t="s">
        <v>13590</v>
      </c>
      <c r="BI763" s="120" t="s">
        <v>14108</v>
      </c>
      <c r="BJ763" s="120" t="s">
        <v>14108</v>
      </c>
      <c r="BK763" s="120">
        <v>1</v>
      </c>
      <c r="BL763" s="123">
        <v>3.8461538461538463</v>
      </c>
      <c r="BM763" s="120">
        <v>0</v>
      </c>
      <c r="BN763" s="123">
        <v>0</v>
      </c>
      <c r="BO763" s="120">
        <v>0</v>
      </c>
      <c r="BP763" s="123">
        <v>0</v>
      </c>
      <c r="BQ763" s="120">
        <v>25</v>
      </c>
      <c r="BR763" s="123">
        <v>96.15384615384616</v>
      </c>
      <c r="BS763" s="120">
        <v>26</v>
      </c>
      <c r="BT763" s="2"/>
      <c r="BU763" s="3"/>
      <c r="BV763" s="3"/>
      <c r="BW763" s="3"/>
      <c r="BX763" s="3"/>
    </row>
    <row r="764" spans="1:76" x14ac:dyDescent="0.25">
      <c r="A764" s="64" t="s">
        <v>744</v>
      </c>
      <c r="B764" s="65"/>
      <c r="C764" s="65" t="s">
        <v>64</v>
      </c>
      <c r="D764" s="66">
        <v>162.4867325535804</v>
      </c>
      <c r="E764" s="68"/>
      <c r="F764" s="100" t="s">
        <v>3856</v>
      </c>
      <c r="G764" s="65"/>
      <c r="H764" s="69" t="s">
        <v>744</v>
      </c>
      <c r="I764" s="70"/>
      <c r="J764" s="70"/>
      <c r="K764" s="69" t="s">
        <v>11969</v>
      </c>
      <c r="L764" s="73">
        <v>115.04048421177426</v>
      </c>
      <c r="M764" s="74">
        <v>9259.267578125</v>
      </c>
      <c r="N764" s="74">
        <v>8559.8037109375</v>
      </c>
      <c r="O764" s="75"/>
      <c r="P764" s="76"/>
      <c r="Q764" s="76"/>
      <c r="R764" s="86"/>
      <c r="S764" s="48">
        <v>0</v>
      </c>
      <c r="T764" s="48">
        <v>2</v>
      </c>
      <c r="U764" s="49">
        <v>686</v>
      </c>
      <c r="V764" s="49">
        <v>3.97E-4</v>
      </c>
      <c r="W764" s="49">
        <v>9.9999999999999995E-7</v>
      </c>
      <c r="X764" s="49">
        <v>0.97770999999999997</v>
      </c>
      <c r="Y764" s="49">
        <v>0</v>
      </c>
      <c r="Z764" s="49">
        <v>0</v>
      </c>
      <c r="AA764" s="71">
        <v>764</v>
      </c>
      <c r="AB764" s="71"/>
      <c r="AC764" s="72"/>
      <c r="AD764" s="78" t="s">
        <v>7251</v>
      </c>
      <c r="AE764" s="78">
        <v>1985</v>
      </c>
      <c r="AF764" s="78">
        <v>1551</v>
      </c>
      <c r="AG764" s="78">
        <v>9531</v>
      </c>
      <c r="AH764" s="78">
        <v>16661</v>
      </c>
      <c r="AI764" s="78">
        <v>-25200</v>
      </c>
      <c r="AJ764" s="78" t="s">
        <v>7961</v>
      </c>
      <c r="AK764" s="78" t="s">
        <v>8415</v>
      </c>
      <c r="AL764" s="82" t="s">
        <v>8985</v>
      </c>
      <c r="AM764" s="78" t="s">
        <v>9004</v>
      </c>
      <c r="AN764" s="80">
        <v>42522.841932870368</v>
      </c>
      <c r="AO764" s="82" t="s">
        <v>9702</v>
      </c>
      <c r="AP764" s="78" t="b">
        <v>1</v>
      </c>
      <c r="AQ764" s="78" t="b">
        <v>0</v>
      </c>
      <c r="AR764" s="78" t="b">
        <v>0</v>
      </c>
      <c r="AS764" s="78" t="s">
        <v>6304</v>
      </c>
      <c r="AT764" s="78">
        <v>35</v>
      </c>
      <c r="AU764" s="78"/>
      <c r="AV764" s="78" t="b">
        <v>0</v>
      </c>
      <c r="AW764" s="78" t="s">
        <v>10419</v>
      </c>
      <c r="AX764" s="82" t="s">
        <v>11181</v>
      </c>
      <c r="AY764" s="78" t="s">
        <v>66</v>
      </c>
      <c r="AZ764" s="78" t="str">
        <f>REPLACE(INDEX(GroupVertices[Group], MATCH(Vertices[[#This Row],[Vertex]],GroupVertices[Vertex],0)),1,1,"")</f>
        <v>13</v>
      </c>
      <c r="BA764" s="48" t="s">
        <v>2155</v>
      </c>
      <c r="BB764" s="48" t="s">
        <v>2155</v>
      </c>
      <c r="BC764" s="48" t="s">
        <v>2571</v>
      </c>
      <c r="BD764" s="48" t="s">
        <v>2571</v>
      </c>
      <c r="BE764" s="48" t="s">
        <v>2756</v>
      </c>
      <c r="BF764" s="48" t="s">
        <v>2756</v>
      </c>
      <c r="BG764" s="120" t="s">
        <v>13591</v>
      </c>
      <c r="BH764" s="120" t="s">
        <v>13591</v>
      </c>
      <c r="BI764" s="120" t="s">
        <v>14109</v>
      </c>
      <c r="BJ764" s="120" t="s">
        <v>14109</v>
      </c>
      <c r="BK764" s="120">
        <v>1</v>
      </c>
      <c r="BL764" s="123">
        <v>7.1428571428571432</v>
      </c>
      <c r="BM764" s="120">
        <v>1</v>
      </c>
      <c r="BN764" s="123">
        <v>7.1428571428571432</v>
      </c>
      <c r="BO764" s="120">
        <v>0</v>
      </c>
      <c r="BP764" s="123">
        <v>0</v>
      </c>
      <c r="BQ764" s="120">
        <v>12</v>
      </c>
      <c r="BR764" s="123">
        <v>85.714285714285708</v>
      </c>
      <c r="BS764" s="120">
        <v>14</v>
      </c>
      <c r="BT764" s="2"/>
      <c r="BU764" s="3"/>
      <c r="BV764" s="3"/>
      <c r="BW764" s="3"/>
      <c r="BX764" s="3"/>
    </row>
    <row r="765" spans="1:76" x14ac:dyDescent="0.25">
      <c r="A765" s="64" t="s">
        <v>992</v>
      </c>
      <c r="B765" s="65"/>
      <c r="C765" s="65" t="s">
        <v>64</v>
      </c>
      <c r="D765" s="66">
        <v>162.05021096619785</v>
      </c>
      <c r="E765" s="68"/>
      <c r="F765" s="100" t="s">
        <v>10404</v>
      </c>
      <c r="G765" s="65"/>
      <c r="H765" s="69" t="s">
        <v>992</v>
      </c>
      <c r="I765" s="70"/>
      <c r="J765" s="70"/>
      <c r="K765" s="69" t="s">
        <v>11970</v>
      </c>
      <c r="L765" s="73">
        <v>1</v>
      </c>
      <c r="M765" s="74">
        <v>9095.90625</v>
      </c>
      <c r="N765" s="74">
        <v>8471.6181640625</v>
      </c>
      <c r="O765" s="75"/>
      <c r="P765" s="76"/>
      <c r="Q765" s="76"/>
      <c r="R765" s="86"/>
      <c r="S765" s="48">
        <v>1</v>
      </c>
      <c r="T765" s="48">
        <v>0</v>
      </c>
      <c r="U765" s="49">
        <v>0</v>
      </c>
      <c r="V765" s="49">
        <v>3.5E-4</v>
      </c>
      <c r="W765" s="49">
        <v>0</v>
      </c>
      <c r="X765" s="49">
        <v>0.565527</v>
      </c>
      <c r="Y765" s="49">
        <v>0</v>
      </c>
      <c r="Z765" s="49">
        <v>0</v>
      </c>
      <c r="AA765" s="71">
        <v>765</v>
      </c>
      <c r="AB765" s="71"/>
      <c r="AC765" s="72"/>
      <c r="AD765" s="78" t="s">
        <v>992</v>
      </c>
      <c r="AE765" s="78">
        <v>357</v>
      </c>
      <c r="AF765" s="78">
        <v>160</v>
      </c>
      <c r="AG765" s="78">
        <v>60</v>
      </c>
      <c r="AH765" s="78">
        <v>4</v>
      </c>
      <c r="AI765" s="78">
        <v>-14400</v>
      </c>
      <c r="AJ765" s="78"/>
      <c r="AK765" s="78"/>
      <c r="AL765" s="78"/>
      <c r="AM765" s="78" t="s">
        <v>9005</v>
      </c>
      <c r="AN765" s="80">
        <v>39529.740729166668</v>
      </c>
      <c r="AO765" s="78"/>
      <c r="AP765" s="78" t="b">
        <v>1</v>
      </c>
      <c r="AQ765" s="78" t="b">
        <v>0</v>
      </c>
      <c r="AR765" s="78" t="b">
        <v>1</v>
      </c>
      <c r="AS765" s="78" t="s">
        <v>6304</v>
      </c>
      <c r="AT765" s="78">
        <v>6</v>
      </c>
      <c r="AU765" s="82" t="s">
        <v>9742</v>
      </c>
      <c r="AV765" s="78" t="b">
        <v>0</v>
      </c>
      <c r="AW765" s="78" t="s">
        <v>10419</v>
      </c>
      <c r="AX765" s="82" t="s">
        <v>11182</v>
      </c>
      <c r="AY765" s="78" t="s">
        <v>65</v>
      </c>
      <c r="AZ765" s="78" t="str">
        <f>REPLACE(INDEX(GroupVertices[Group], MATCH(Vertices[[#This Row],[Vertex]],GroupVertices[Vertex],0)),1,1,"")</f>
        <v>13</v>
      </c>
      <c r="BA765" s="48"/>
      <c r="BB765" s="48"/>
      <c r="BC765" s="48"/>
      <c r="BD765" s="48"/>
      <c r="BE765" s="48"/>
      <c r="BF765" s="48"/>
      <c r="BG765" s="48"/>
      <c r="BH765" s="48"/>
      <c r="BI765" s="48"/>
      <c r="BJ765" s="48"/>
      <c r="BK765" s="48"/>
      <c r="BL765" s="49"/>
      <c r="BM765" s="48"/>
      <c r="BN765" s="49"/>
      <c r="BO765" s="48"/>
      <c r="BP765" s="49"/>
      <c r="BQ765" s="48"/>
      <c r="BR765" s="49"/>
      <c r="BS765" s="48"/>
      <c r="BT765" s="2"/>
      <c r="BU765" s="3"/>
      <c r="BV765" s="3"/>
      <c r="BW765" s="3"/>
      <c r="BX765" s="3"/>
    </row>
    <row r="766" spans="1:76" x14ac:dyDescent="0.25">
      <c r="A766" s="64" t="s">
        <v>745</v>
      </c>
      <c r="B766" s="65"/>
      <c r="C766" s="65" t="s">
        <v>64</v>
      </c>
      <c r="D766" s="66">
        <v>163.19094135450521</v>
      </c>
      <c r="E766" s="68"/>
      <c r="F766" s="100" t="s">
        <v>10405</v>
      </c>
      <c r="G766" s="65"/>
      <c r="H766" s="69" t="s">
        <v>745</v>
      </c>
      <c r="I766" s="70"/>
      <c r="J766" s="70"/>
      <c r="K766" s="69" t="s">
        <v>11971</v>
      </c>
      <c r="L766" s="73">
        <v>1</v>
      </c>
      <c r="M766" s="74">
        <v>9732.6201171875</v>
      </c>
      <c r="N766" s="74">
        <v>2585.03564453125</v>
      </c>
      <c r="O766" s="75"/>
      <c r="P766" s="76"/>
      <c r="Q766" s="76"/>
      <c r="R766" s="86"/>
      <c r="S766" s="48">
        <v>1</v>
      </c>
      <c r="T766" s="48">
        <v>2</v>
      </c>
      <c r="U766" s="49">
        <v>0</v>
      </c>
      <c r="V766" s="49">
        <v>1</v>
      </c>
      <c r="W766" s="49">
        <v>0</v>
      </c>
      <c r="X766" s="49">
        <v>1.2982450000000001</v>
      </c>
      <c r="Y766" s="49">
        <v>0</v>
      </c>
      <c r="Z766" s="49">
        <v>0</v>
      </c>
      <c r="AA766" s="71">
        <v>766</v>
      </c>
      <c r="AB766" s="71"/>
      <c r="AC766" s="72"/>
      <c r="AD766" s="78" t="s">
        <v>7252</v>
      </c>
      <c r="AE766" s="78">
        <v>4022</v>
      </c>
      <c r="AF766" s="78">
        <v>3795</v>
      </c>
      <c r="AG766" s="78">
        <v>4916</v>
      </c>
      <c r="AH766" s="78">
        <v>10372</v>
      </c>
      <c r="AI766" s="78">
        <v>-14400</v>
      </c>
      <c r="AJ766" s="78" t="s">
        <v>7962</v>
      </c>
      <c r="AK766" s="78" t="s">
        <v>8416</v>
      </c>
      <c r="AL766" s="82" t="s">
        <v>8986</v>
      </c>
      <c r="AM766" s="78" t="s">
        <v>9005</v>
      </c>
      <c r="AN766" s="80">
        <v>40431.804398148146</v>
      </c>
      <c r="AO766" s="82" t="s">
        <v>9703</v>
      </c>
      <c r="AP766" s="78" t="b">
        <v>0</v>
      </c>
      <c r="AQ766" s="78" t="b">
        <v>0</v>
      </c>
      <c r="AR766" s="78" t="b">
        <v>1</v>
      </c>
      <c r="AS766" s="78" t="s">
        <v>6304</v>
      </c>
      <c r="AT766" s="78">
        <v>309</v>
      </c>
      <c r="AU766" s="82" t="s">
        <v>10025</v>
      </c>
      <c r="AV766" s="78" t="b">
        <v>0</v>
      </c>
      <c r="AW766" s="78" t="s">
        <v>10419</v>
      </c>
      <c r="AX766" s="82" t="s">
        <v>11183</v>
      </c>
      <c r="AY766" s="78" t="s">
        <v>66</v>
      </c>
      <c r="AZ766" s="78" t="str">
        <f>REPLACE(INDEX(GroupVertices[Group], MATCH(Vertices[[#This Row],[Vertex]],GroupVertices[Vertex],0)),1,1,"")</f>
        <v>68</v>
      </c>
      <c r="BA766" s="48" t="s">
        <v>12935</v>
      </c>
      <c r="BB766" s="48" t="s">
        <v>12935</v>
      </c>
      <c r="BC766" s="48" t="s">
        <v>2638</v>
      </c>
      <c r="BD766" s="48" t="s">
        <v>2638</v>
      </c>
      <c r="BE766" s="48" t="s">
        <v>12337</v>
      </c>
      <c r="BF766" s="48" t="s">
        <v>3008</v>
      </c>
      <c r="BG766" s="120" t="s">
        <v>13592</v>
      </c>
      <c r="BH766" s="120" t="s">
        <v>13705</v>
      </c>
      <c r="BI766" s="120" t="s">
        <v>14110</v>
      </c>
      <c r="BJ766" s="120" t="s">
        <v>14110</v>
      </c>
      <c r="BK766" s="120">
        <v>2</v>
      </c>
      <c r="BL766" s="123">
        <v>2</v>
      </c>
      <c r="BM766" s="120">
        <v>2</v>
      </c>
      <c r="BN766" s="123">
        <v>2</v>
      </c>
      <c r="BO766" s="120">
        <v>0</v>
      </c>
      <c r="BP766" s="123">
        <v>0</v>
      </c>
      <c r="BQ766" s="120">
        <v>96</v>
      </c>
      <c r="BR766" s="123">
        <v>96</v>
      </c>
      <c r="BS766" s="120">
        <v>100</v>
      </c>
      <c r="BT766" s="2"/>
      <c r="BU766" s="3"/>
      <c r="BV766" s="3"/>
      <c r="BW766" s="3"/>
      <c r="BX766" s="3"/>
    </row>
    <row r="767" spans="1:76" x14ac:dyDescent="0.25">
      <c r="A767" s="64" t="s">
        <v>993</v>
      </c>
      <c r="B767" s="65"/>
      <c r="C767" s="65" t="s">
        <v>64</v>
      </c>
      <c r="D767" s="66">
        <v>162.85107587705355</v>
      </c>
      <c r="E767" s="68"/>
      <c r="F767" s="100" t="s">
        <v>10406</v>
      </c>
      <c r="G767" s="65"/>
      <c r="H767" s="69" t="s">
        <v>993</v>
      </c>
      <c r="I767" s="70"/>
      <c r="J767" s="70"/>
      <c r="K767" s="69" t="s">
        <v>11972</v>
      </c>
      <c r="L767" s="73">
        <v>1</v>
      </c>
      <c r="M767" s="74">
        <v>9732.6201171875</v>
      </c>
      <c r="N767" s="74">
        <v>2767.370361328125</v>
      </c>
      <c r="O767" s="75"/>
      <c r="P767" s="76"/>
      <c r="Q767" s="76"/>
      <c r="R767" s="86"/>
      <c r="S767" s="48">
        <v>1</v>
      </c>
      <c r="T767" s="48">
        <v>0</v>
      </c>
      <c r="U767" s="49">
        <v>0</v>
      </c>
      <c r="V767" s="49">
        <v>1</v>
      </c>
      <c r="W767" s="49">
        <v>0</v>
      </c>
      <c r="X767" s="49">
        <v>0.70175399999999999</v>
      </c>
      <c r="Y767" s="49">
        <v>0</v>
      </c>
      <c r="Z767" s="49">
        <v>0</v>
      </c>
      <c r="AA767" s="71">
        <v>767</v>
      </c>
      <c r="AB767" s="71"/>
      <c r="AC767" s="72"/>
      <c r="AD767" s="78" t="s">
        <v>7253</v>
      </c>
      <c r="AE767" s="78">
        <v>499</v>
      </c>
      <c r="AF767" s="78">
        <v>2712</v>
      </c>
      <c r="AG767" s="78">
        <v>4996</v>
      </c>
      <c r="AH767" s="78">
        <v>656</v>
      </c>
      <c r="AI767" s="78">
        <v>-14400</v>
      </c>
      <c r="AJ767" s="78" t="s">
        <v>7963</v>
      </c>
      <c r="AK767" s="78" t="s">
        <v>8417</v>
      </c>
      <c r="AL767" s="82" t="s">
        <v>8987</v>
      </c>
      <c r="AM767" s="78" t="s">
        <v>9005</v>
      </c>
      <c r="AN767" s="80">
        <v>40066.972013888888</v>
      </c>
      <c r="AO767" s="82" t="s">
        <v>9704</v>
      </c>
      <c r="AP767" s="78" t="b">
        <v>0</v>
      </c>
      <c r="AQ767" s="78" t="b">
        <v>0</v>
      </c>
      <c r="AR767" s="78" t="b">
        <v>1</v>
      </c>
      <c r="AS767" s="78" t="s">
        <v>6304</v>
      </c>
      <c r="AT767" s="78">
        <v>90</v>
      </c>
      <c r="AU767" s="82" t="s">
        <v>10026</v>
      </c>
      <c r="AV767" s="78" t="b">
        <v>1</v>
      </c>
      <c r="AW767" s="78" t="s">
        <v>10419</v>
      </c>
      <c r="AX767" s="82" t="s">
        <v>11184</v>
      </c>
      <c r="AY767" s="78" t="s">
        <v>65</v>
      </c>
      <c r="AZ767" s="78" t="str">
        <f>REPLACE(INDEX(GroupVertices[Group], MATCH(Vertices[[#This Row],[Vertex]],GroupVertices[Vertex],0)),1,1,"")</f>
        <v>68</v>
      </c>
      <c r="BA767" s="48"/>
      <c r="BB767" s="48"/>
      <c r="BC767" s="48"/>
      <c r="BD767" s="48"/>
      <c r="BE767" s="48"/>
      <c r="BF767" s="48"/>
      <c r="BG767" s="48"/>
      <c r="BH767" s="48"/>
      <c r="BI767" s="48"/>
      <c r="BJ767" s="48"/>
      <c r="BK767" s="48"/>
      <c r="BL767" s="49"/>
      <c r="BM767" s="48"/>
      <c r="BN767" s="49"/>
      <c r="BO767" s="48"/>
      <c r="BP767" s="49"/>
      <c r="BQ767" s="48"/>
      <c r="BR767" s="49"/>
      <c r="BS767" s="48"/>
      <c r="BT767" s="2"/>
      <c r="BU767" s="3"/>
      <c r="BV767" s="3"/>
      <c r="BW767" s="3"/>
      <c r="BX767" s="3"/>
    </row>
    <row r="768" spans="1:76" x14ac:dyDescent="0.25">
      <c r="A768" s="64" t="s">
        <v>746</v>
      </c>
      <c r="B768" s="65"/>
      <c r="C768" s="65" t="s">
        <v>64</v>
      </c>
      <c r="D768" s="66">
        <v>162.99229421948499</v>
      </c>
      <c r="E768" s="68"/>
      <c r="F768" s="100" t="s">
        <v>10407</v>
      </c>
      <c r="G768" s="65"/>
      <c r="H768" s="69" t="s">
        <v>746</v>
      </c>
      <c r="I768" s="70"/>
      <c r="J768" s="70"/>
      <c r="K768" s="69" t="s">
        <v>11973</v>
      </c>
      <c r="L768" s="73">
        <v>1</v>
      </c>
      <c r="M768" s="74">
        <v>2115.985595703125</v>
      </c>
      <c r="N768" s="74">
        <v>1417.3668212890625</v>
      </c>
      <c r="O768" s="75"/>
      <c r="P768" s="76"/>
      <c r="Q768" s="76"/>
      <c r="R768" s="86"/>
      <c r="S768" s="48">
        <v>2</v>
      </c>
      <c r="T768" s="48">
        <v>1</v>
      </c>
      <c r="U768" s="49">
        <v>0</v>
      </c>
      <c r="V768" s="49">
        <v>5.9599999999999996E-4</v>
      </c>
      <c r="W768" s="49">
        <v>1.833E-3</v>
      </c>
      <c r="X768" s="49">
        <v>0.59752000000000005</v>
      </c>
      <c r="Y768" s="49">
        <v>0</v>
      </c>
      <c r="Z768" s="49">
        <v>0</v>
      </c>
      <c r="AA768" s="71">
        <v>768</v>
      </c>
      <c r="AB768" s="71"/>
      <c r="AC768" s="72"/>
      <c r="AD768" s="78" t="s">
        <v>7254</v>
      </c>
      <c r="AE768" s="78">
        <v>3165</v>
      </c>
      <c r="AF768" s="78">
        <v>3162</v>
      </c>
      <c r="AG768" s="78">
        <v>10884</v>
      </c>
      <c r="AH768" s="78">
        <v>5</v>
      </c>
      <c r="AI768" s="78">
        <v>-18000</v>
      </c>
      <c r="AJ768" s="78" t="s">
        <v>7964</v>
      </c>
      <c r="AK768" s="78" t="s">
        <v>8254</v>
      </c>
      <c r="AL768" s="82" t="s">
        <v>8988</v>
      </c>
      <c r="AM768" s="78" t="s">
        <v>9005</v>
      </c>
      <c r="AN768" s="80">
        <v>39567.739548611113</v>
      </c>
      <c r="AO768" s="82" t="s">
        <v>9705</v>
      </c>
      <c r="AP768" s="78" t="b">
        <v>0</v>
      </c>
      <c r="AQ768" s="78" t="b">
        <v>0</v>
      </c>
      <c r="AR768" s="78" t="b">
        <v>0</v>
      </c>
      <c r="AS768" s="78" t="s">
        <v>6304</v>
      </c>
      <c r="AT768" s="78">
        <v>223</v>
      </c>
      <c r="AU768" s="82" t="s">
        <v>10027</v>
      </c>
      <c r="AV768" s="78" t="b">
        <v>0</v>
      </c>
      <c r="AW768" s="78" t="s">
        <v>10419</v>
      </c>
      <c r="AX768" s="82" t="s">
        <v>11185</v>
      </c>
      <c r="AY768" s="78" t="s">
        <v>66</v>
      </c>
      <c r="AZ768" s="78" t="str">
        <f>REPLACE(INDEX(GroupVertices[Group], MATCH(Vertices[[#This Row],[Vertex]],GroupVertices[Vertex],0)),1,1,"")</f>
        <v>2</v>
      </c>
      <c r="BA768" s="48" t="s">
        <v>2385</v>
      </c>
      <c r="BB768" s="48" t="s">
        <v>2385</v>
      </c>
      <c r="BC768" s="48" t="s">
        <v>2507</v>
      </c>
      <c r="BD768" s="48" t="s">
        <v>2507</v>
      </c>
      <c r="BE768" s="48" t="s">
        <v>3009</v>
      </c>
      <c r="BF768" s="48" t="s">
        <v>3009</v>
      </c>
      <c r="BG768" s="120" t="s">
        <v>13593</v>
      </c>
      <c r="BH768" s="120" t="s">
        <v>13593</v>
      </c>
      <c r="BI768" s="120" t="s">
        <v>14111</v>
      </c>
      <c r="BJ768" s="120" t="s">
        <v>14111</v>
      </c>
      <c r="BK768" s="120">
        <v>0</v>
      </c>
      <c r="BL768" s="123">
        <v>0</v>
      </c>
      <c r="BM768" s="120">
        <v>1</v>
      </c>
      <c r="BN768" s="123">
        <v>6.666666666666667</v>
      </c>
      <c r="BO768" s="120">
        <v>0</v>
      </c>
      <c r="BP768" s="123">
        <v>0</v>
      </c>
      <c r="BQ768" s="120">
        <v>14</v>
      </c>
      <c r="BR768" s="123">
        <v>93.333333333333329</v>
      </c>
      <c r="BS768" s="120">
        <v>15</v>
      </c>
      <c r="BT768" s="2"/>
      <c r="BU768" s="3"/>
      <c r="BV768" s="3"/>
      <c r="BW768" s="3"/>
      <c r="BX768" s="3"/>
    </row>
    <row r="769" spans="1:76" x14ac:dyDescent="0.25">
      <c r="A769" s="64" t="s">
        <v>747</v>
      </c>
      <c r="B769" s="65"/>
      <c r="C769" s="65" t="s">
        <v>64</v>
      </c>
      <c r="D769" s="66">
        <v>163.0704350356304</v>
      </c>
      <c r="E769" s="68"/>
      <c r="F769" s="100" t="s">
        <v>3857</v>
      </c>
      <c r="G769" s="65"/>
      <c r="H769" s="69" t="s">
        <v>747</v>
      </c>
      <c r="I769" s="70"/>
      <c r="J769" s="70"/>
      <c r="K769" s="69" t="s">
        <v>11974</v>
      </c>
      <c r="L769" s="73">
        <v>173.99272988175332</v>
      </c>
      <c r="M769" s="74">
        <v>1589.6728515625</v>
      </c>
      <c r="N769" s="74">
        <v>2024.28564453125</v>
      </c>
      <c r="O769" s="75"/>
      <c r="P769" s="76"/>
      <c r="Q769" s="76"/>
      <c r="R769" s="86"/>
      <c r="S769" s="48">
        <v>0</v>
      </c>
      <c r="T769" s="48">
        <v>7</v>
      </c>
      <c r="U769" s="49">
        <v>1040.621789</v>
      </c>
      <c r="V769" s="49">
        <v>7.4899999999999999E-4</v>
      </c>
      <c r="W769" s="49">
        <v>1.7856E-2</v>
      </c>
      <c r="X769" s="49">
        <v>1.594139</v>
      </c>
      <c r="Y769" s="49">
        <v>0.21428571428571427</v>
      </c>
      <c r="Z769" s="49">
        <v>0</v>
      </c>
      <c r="AA769" s="71">
        <v>769</v>
      </c>
      <c r="AB769" s="71"/>
      <c r="AC769" s="72"/>
      <c r="AD769" s="78" t="s">
        <v>7255</v>
      </c>
      <c r="AE769" s="78">
        <v>23</v>
      </c>
      <c r="AF769" s="78">
        <v>3411</v>
      </c>
      <c r="AG769" s="78">
        <v>909168</v>
      </c>
      <c r="AH769" s="78">
        <v>74199</v>
      </c>
      <c r="AI769" s="78">
        <v>3600</v>
      </c>
      <c r="AJ769" s="78" t="s">
        <v>7965</v>
      </c>
      <c r="AK769" s="78" t="s">
        <v>8418</v>
      </c>
      <c r="AL769" s="78"/>
      <c r="AM769" s="78" t="s">
        <v>9011</v>
      </c>
      <c r="AN769" s="80">
        <v>41673.450555555559</v>
      </c>
      <c r="AO769" s="82" t="s">
        <v>9706</v>
      </c>
      <c r="AP769" s="78" t="b">
        <v>0</v>
      </c>
      <c r="AQ769" s="78" t="b">
        <v>0</v>
      </c>
      <c r="AR769" s="78" t="b">
        <v>1</v>
      </c>
      <c r="AS769" s="78" t="s">
        <v>9737</v>
      </c>
      <c r="AT769" s="78">
        <v>4660</v>
      </c>
      <c r="AU769" s="82" t="s">
        <v>9742</v>
      </c>
      <c r="AV769" s="78" t="b">
        <v>0</v>
      </c>
      <c r="AW769" s="78" t="s">
        <v>10419</v>
      </c>
      <c r="AX769" s="82" t="s">
        <v>11186</v>
      </c>
      <c r="AY769" s="78" t="s">
        <v>66</v>
      </c>
      <c r="AZ769" s="78" t="str">
        <f>REPLACE(INDEX(GroupVertices[Group], MATCH(Vertices[[#This Row],[Vertex]],GroupVertices[Vertex],0)),1,1,"")</f>
        <v>2</v>
      </c>
      <c r="BA769" s="48" t="s">
        <v>12936</v>
      </c>
      <c r="BB769" s="48" t="s">
        <v>12936</v>
      </c>
      <c r="BC769" s="48" t="s">
        <v>12997</v>
      </c>
      <c r="BD769" s="48" t="s">
        <v>12997</v>
      </c>
      <c r="BE769" s="48" t="s">
        <v>13096</v>
      </c>
      <c r="BF769" s="48" t="s">
        <v>13177</v>
      </c>
      <c r="BG769" s="120" t="s">
        <v>13594</v>
      </c>
      <c r="BH769" s="120" t="s">
        <v>13706</v>
      </c>
      <c r="BI769" s="120" t="s">
        <v>14112</v>
      </c>
      <c r="BJ769" s="120" t="s">
        <v>14112</v>
      </c>
      <c r="BK769" s="120">
        <v>2</v>
      </c>
      <c r="BL769" s="123">
        <v>1.1299435028248588</v>
      </c>
      <c r="BM769" s="120">
        <v>2</v>
      </c>
      <c r="BN769" s="123">
        <v>1.1299435028248588</v>
      </c>
      <c r="BO769" s="120">
        <v>0</v>
      </c>
      <c r="BP769" s="123">
        <v>0</v>
      </c>
      <c r="BQ769" s="120">
        <v>173</v>
      </c>
      <c r="BR769" s="123">
        <v>97.740112994350284</v>
      </c>
      <c r="BS769" s="120">
        <v>177</v>
      </c>
      <c r="BT769" s="2"/>
      <c r="BU769" s="3"/>
      <c r="BV769" s="3"/>
      <c r="BW769" s="3"/>
      <c r="BX769" s="3"/>
    </row>
    <row r="770" spans="1:76" x14ac:dyDescent="0.25">
      <c r="A770" s="64" t="s">
        <v>749</v>
      </c>
      <c r="B770" s="65"/>
      <c r="C770" s="65" t="s">
        <v>64</v>
      </c>
      <c r="D770" s="66">
        <v>162.18013184123478</v>
      </c>
      <c r="E770" s="68"/>
      <c r="F770" s="100" t="s">
        <v>10408</v>
      </c>
      <c r="G770" s="65"/>
      <c r="H770" s="69" t="s">
        <v>749</v>
      </c>
      <c r="I770" s="70"/>
      <c r="J770" s="70"/>
      <c r="K770" s="69" t="s">
        <v>11975</v>
      </c>
      <c r="L770" s="73">
        <v>1</v>
      </c>
      <c r="M770" s="74">
        <v>646.01568603515625</v>
      </c>
      <c r="N770" s="74">
        <v>2056.661865234375</v>
      </c>
      <c r="O770" s="75"/>
      <c r="P770" s="76"/>
      <c r="Q770" s="76"/>
      <c r="R770" s="86"/>
      <c r="S770" s="48">
        <v>1</v>
      </c>
      <c r="T770" s="48">
        <v>3</v>
      </c>
      <c r="U770" s="49">
        <v>0</v>
      </c>
      <c r="V770" s="49">
        <v>6.7199999999999996E-4</v>
      </c>
      <c r="W770" s="49">
        <v>9.4800000000000006E-3</v>
      </c>
      <c r="X770" s="49">
        <v>0.71533000000000002</v>
      </c>
      <c r="Y770" s="49">
        <v>1</v>
      </c>
      <c r="Z770" s="49">
        <v>0</v>
      </c>
      <c r="AA770" s="71">
        <v>770</v>
      </c>
      <c r="AB770" s="71"/>
      <c r="AC770" s="72"/>
      <c r="AD770" s="78" t="s">
        <v>7256</v>
      </c>
      <c r="AE770" s="78">
        <v>764</v>
      </c>
      <c r="AF770" s="78">
        <v>574</v>
      </c>
      <c r="AG770" s="78">
        <v>2671</v>
      </c>
      <c r="AH770" s="78">
        <v>22</v>
      </c>
      <c r="AI770" s="78"/>
      <c r="AJ770" s="78" t="s">
        <v>7966</v>
      </c>
      <c r="AK770" s="78" t="s">
        <v>8061</v>
      </c>
      <c r="AL770" s="78"/>
      <c r="AM770" s="78"/>
      <c r="AN770" s="80">
        <v>42870.445162037038</v>
      </c>
      <c r="AO770" s="82" t="s">
        <v>9707</v>
      </c>
      <c r="AP770" s="78" t="b">
        <v>1</v>
      </c>
      <c r="AQ770" s="78" t="b">
        <v>0</v>
      </c>
      <c r="AR770" s="78" t="b">
        <v>0</v>
      </c>
      <c r="AS770" s="78" t="s">
        <v>6304</v>
      </c>
      <c r="AT770" s="78">
        <v>7</v>
      </c>
      <c r="AU770" s="78"/>
      <c r="AV770" s="78" t="b">
        <v>0</v>
      </c>
      <c r="AW770" s="78" t="s">
        <v>10419</v>
      </c>
      <c r="AX770" s="82" t="s">
        <v>11187</v>
      </c>
      <c r="AY770" s="78" t="s">
        <v>66</v>
      </c>
      <c r="AZ770" s="78" t="str">
        <f>REPLACE(INDEX(GroupVertices[Group], MATCH(Vertices[[#This Row],[Vertex]],GroupVertices[Vertex],0)),1,1,"")</f>
        <v>2</v>
      </c>
      <c r="BA770" s="48" t="s">
        <v>12937</v>
      </c>
      <c r="BB770" s="48" t="s">
        <v>12937</v>
      </c>
      <c r="BC770" s="48" t="s">
        <v>12976</v>
      </c>
      <c r="BD770" s="48" t="s">
        <v>12976</v>
      </c>
      <c r="BE770" s="48" t="s">
        <v>13097</v>
      </c>
      <c r="BF770" s="48" t="s">
        <v>13178</v>
      </c>
      <c r="BG770" s="120" t="s">
        <v>13595</v>
      </c>
      <c r="BH770" s="120" t="s">
        <v>13707</v>
      </c>
      <c r="BI770" s="120" t="s">
        <v>14113</v>
      </c>
      <c r="BJ770" s="120" t="s">
        <v>14113</v>
      </c>
      <c r="BK770" s="120">
        <v>1</v>
      </c>
      <c r="BL770" s="123">
        <v>2.3809523809523809</v>
      </c>
      <c r="BM770" s="120">
        <v>1</v>
      </c>
      <c r="BN770" s="123">
        <v>2.3809523809523809</v>
      </c>
      <c r="BO770" s="120">
        <v>0</v>
      </c>
      <c r="BP770" s="123">
        <v>0</v>
      </c>
      <c r="BQ770" s="120">
        <v>40</v>
      </c>
      <c r="BR770" s="123">
        <v>95.238095238095241</v>
      </c>
      <c r="BS770" s="120">
        <v>42</v>
      </c>
      <c r="BT770" s="2"/>
      <c r="BU770" s="3"/>
      <c r="BV770" s="3"/>
      <c r="BW770" s="3"/>
      <c r="BX770" s="3"/>
    </row>
    <row r="771" spans="1:76" x14ac:dyDescent="0.25">
      <c r="A771" s="64" t="s">
        <v>750</v>
      </c>
      <c r="B771" s="65"/>
      <c r="C771" s="65" t="s">
        <v>64</v>
      </c>
      <c r="D771" s="66">
        <v>162.31319090165908</v>
      </c>
      <c r="E771" s="68"/>
      <c r="F771" s="100" t="s">
        <v>3858</v>
      </c>
      <c r="G771" s="65"/>
      <c r="H771" s="69" t="s">
        <v>750</v>
      </c>
      <c r="I771" s="70"/>
      <c r="J771" s="70"/>
      <c r="K771" s="69" t="s">
        <v>11976</v>
      </c>
      <c r="L771" s="73">
        <v>1141.882029562347</v>
      </c>
      <c r="M771" s="74">
        <v>1786.065673828125</v>
      </c>
      <c r="N771" s="74">
        <v>2337.057373046875</v>
      </c>
      <c r="O771" s="75"/>
      <c r="P771" s="76"/>
      <c r="Q771" s="76"/>
      <c r="R771" s="86"/>
      <c r="S771" s="48">
        <v>0</v>
      </c>
      <c r="T771" s="48">
        <v>4</v>
      </c>
      <c r="U771" s="49">
        <v>6862.8704770000004</v>
      </c>
      <c r="V771" s="49">
        <v>8.0400000000000003E-4</v>
      </c>
      <c r="W771" s="49">
        <v>9.8750000000000001E-3</v>
      </c>
      <c r="X771" s="49">
        <v>1.0200800000000001</v>
      </c>
      <c r="Y771" s="49">
        <v>0.25</v>
      </c>
      <c r="Z771" s="49">
        <v>0</v>
      </c>
      <c r="AA771" s="71">
        <v>771</v>
      </c>
      <c r="AB771" s="71"/>
      <c r="AC771" s="72"/>
      <c r="AD771" s="78" t="s">
        <v>7257</v>
      </c>
      <c r="AE771" s="78">
        <v>971</v>
      </c>
      <c r="AF771" s="78">
        <v>998</v>
      </c>
      <c r="AG771" s="78">
        <v>10146</v>
      </c>
      <c r="AH771" s="78">
        <v>4132</v>
      </c>
      <c r="AI771" s="78"/>
      <c r="AJ771" s="78" t="s">
        <v>7967</v>
      </c>
      <c r="AK771" s="78" t="s">
        <v>8419</v>
      </c>
      <c r="AL771" s="78"/>
      <c r="AM771" s="78"/>
      <c r="AN771" s="80">
        <v>40401.189421296294</v>
      </c>
      <c r="AO771" s="82" t="s">
        <v>9708</v>
      </c>
      <c r="AP771" s="78" t="b">
        <v>0</v>
      </c>
      <c r="AQ771" s="78" t="b">
        <v>0</v>
      </c>
      <c r="AR771" s="78" t="b">
        <v>0</v>
      </c>
      <c r="AS771" s="78" t="s">
        <v>6304</v>
      </c>
      <c r="AT771" s="78">
        <v>129</v>
      </c>
      <c r="AU771" s="82" t="s">
        <v>10028</v>
      </c>
      <c r="AV771" s="78" t="b">
        <v>0</v>
      </c>
      <c r="AW771" s="78" t="s">
        <v>10419</v>
      </c>
      <c r="AX771" s="82" t="s">
        <v>11188</v>
      </c>
      <c r="AY771" s="78" t="s">
        <v>66</v>
      </c>
      <c r="AZ771" s="78" t="str">
        <f>REPLACE(INDEX(GroupVertices[Group], MATCH(Vertices[[#This Row],[Vertex]],GroupVertices[Vertex],0)),1,1,"")</f>
        <v>2</v>
      </c>
      <c r="BA771" s="48" t="s">
        <v>12938</v>
      </c>
      <c r="BB771" s="48" t="s">
        <v>12938</v>
      </c>
      <c r="BC771" s="48" t="s">
        <v>12998</v>
      </c>
      <c r="BD771" s="48" t="s">
        <v>12998</v>
      </c>
      <c r="BE771" s="48" t="s">
        <v>13098</v>
      </c>
      <c r="BF771" s="48" t="s">
        <v>13179</v>
      </c>
      <c r="BG771" s="120" t="s">
        <v>13596</v>
      </c>
      <c r="BH771" s="120" t="s">
        <v>13708</v>
      </c>
      <c r="BI771" s="120" t="s">
        <v>14114</v>
      </c>
      <c r="BJ771" s="120" t="s">
        <v>14114</v>
      </c>
      <c r="BK771" s="120">
        <v>1</v>
      </c>
      <c r="BL771" s="123">
        <v>2.4390243902439024</v>
      </c>
      <c r="BM771" s="120">
        <v>0</v>
      </c>
      <c r="BN771" s="123">
        <v>0</v>
      </c>
      <c r="BO771" s="120">
        <v>0</v>
      </c>
      <c r="BP771" s="123">
        <v>0</v>
      </c>
      <c r="BQ771" s="120">
        <v>40</v>
      </c>
      <c r="BR771" s="123">
        <v>97.560975609756099</v>
      </c>
      <c r="BS771" s="120">
        <v>41</v>
      </c>
      <c r="BT771" s="2"/>
      <c r="BU771" s="3"/>
      <c r="BV771" s="3"/>
      <c r="BW771" s="3"/>
      <c r="BX771" s="3"/>
    </row>
    <row r="772" spans="1:76" x14ac:dyDescent="0.25">
      <c r="A772" s="64" t="s">
        <v>752</v>
      </c>
      <c r="B772" s="65"/>
      <c r="C772" s="65" t="s">
        <v>64</v>
      </c>
      <c r="D772" s="66">
        <v>167.23606231881942</v>
      </c>
      <c r="E772" s="68"/>
      <c r="F772" s="100" t="s">
        <v>10409</v>
      </c>
      <c r="G772" s="65"/>
      <c r="H772" s="69" t="s">
        <v>752</v>
      </c>
      <c r="I772" s="70"/>
      <c r="J772" s="70"/>
      <c r="K772" s="69" t="s">
        <v>11977</v>
      </c>
      <c r="L772" s="73">
        <v>1</v>
      </c>
      <c r="M772" s="74">
        <v>1668.7740478515625</v>
      </c>
      <c r="N772" s="74">
        <v>8160.146484375</v>
      </c>
      <c r="O772" s="75"/>
      <c r="P772" s="76"/>
      <c r="Q772" s="76"/>
      <c r="R772" s="86"/>
      <c r="S772" s="48">
        <v>1</v>
      </c>
      <c r="T772" s="48">
        <v>1</v>
      </c>
      <c r="U772" s="49">
        <v>0</v>
      </c>
      <c r="V772" s="49">
        <v>0</v>
      </c>
      <c r="W772" s="49">
        <v>0</v>
      </c>
      <c r="X772" s="49">
        <v>0.99999899999999997</v>
      </c>
      <c r="Y772" s="49">
        <v>0</v>
      </c>
      <c r="Z772" s="49" t="s">
        <v>15767</v>
      </c>
      <c r="AA772" s="71">
        <v>772</v>
      </c>
      <c r="AB772" s="71"/>
      <c r="AC772" s="72"/>
      <c r="AD772" s="78" t="s">
        <v>7258</v>
      </c>
      <c r="AE772" s="78">
        <v>14903</v>
      </c>
      <c r="AF772" s="78">
        <v>16685</v>
      </c>
      <c r="AG772" s="78">
        <v>30647</v>
      </c>
      <c r="AH772" s="78">
        <v>2</v>
      </c>
      <c r="AI772" s="78">
        <v>-21600</v>
      </c>
      <c r="AJ772" s="78" t="s">
        <v>7968</v>
      </c>
      <c r="AK772" s="78" t="s">
        <v>8420</v>
      </c>
      <c r="AL772" s="82" t="s">
        <v>8989</v>
      </c>
      <c r="AM772" s="78" t="s">
        <v>9006</v>
      </c>
      <c r="AN772" s="80">
        <v>39788.891898148147</v>
      </c>
      <c r="AO772" s="82" t="s">
        <v>9709</v>
      </c>
      <c r="AP772" s="78" t="b">
        <v>0</v>
      </c>
      <c r="AQ772" s="78" t="b">
        <v>0</v>
      </c>
      <c r="AR772" s="78" t="b">
        <v>1</v>
      </c>
      <c r="AS772" s="78" t="s">
        <v>6304</v>
      </c>
      <c r="AT772" s="78">
        <v>734</v>
      </c>
      <c r="AU772" s="82" t="s">
        <v>10029</v>
      </c>
      <c r="AV772" s="78" t="b">
        <v>0</v>
      </c>
      <c r="AW772" s="78" t="s">
        <v>10419</v>
      </c>
      <c r="AX772" s="82" t="s">
        <v>11189</v>
      </c>
      <c r="AY772" s="78" t="s">
        <v>66</v>
      </c>
      <c r="AZ772" s="78" t="str">
        <f>REPLACE(INDEX(GroupVertices[Group], MATCH(Vertices[[#This Row],[Vertex]],GroupVertices[Vertex],0)),1,1,"")</f>
        <v>1</v>
      </c>
      <c r="BA772" s="48"/>
      <c r="BB772" s="48"/>
      <c r="BC772" s="48"/>
      <c r="BD772" s="48"/>
      <c r="BE772" s="48" t="s">
        <v>13099</v>
      </c>
      <c r="BF772" s="48" t="s">
        <v>13180</v>
      </c>
      <c r="BG772" s="120" t="s">
        <v>13597</v>
      </c>
      <c r="BH772" s="120" t="s">
        <v>13709</v>
      </c>
      <c r="BI772" s="120" t="s">
        <v>14115</v>
      </c>
      <c r="BJ772" s="120" t="s">
        <v>14185</v>
      </c>
      <c r="BK772" s="120">
        <v>7</v>
      </c>
      <c r="BL772" s="123">
        <v>10.606060606060606</v>
      </c>
      <c r="BM772" s="120">
        <v>0</v>
      </c>
      <c r="BN772" s="123">
        <v>0</v>
      </c>
      <c r="BO772" s="120">
        <v>0</v>
      </c>
      <c r="BP772" s="123">
        <v>0</v>
      </c>
      <c r="BQ772" s="120">
        <v>59</v>
      </c>
      <c r="BR772" s="123">
        <v>89.393939393939391</v>
      </c>
      <c r="BS772" s="120">
        <v>66</v>
      </c>
      <c r="BT772" s="2"/>
      <c r="BU772" s="3"/>
      <c r="BV772" s="3"/>
      <c r="BW772" s="3"/>
      <c r="BX772" s="3"/>
    </row>
    <row r="773" spans="1:76" x14ac:dyDescent="0.25">
      <c r="A773" s="64" t="s">
        <v>753</v>
      </c>
      <c r="B773" s="65"/>
      <c r="C773" s="65" t="s">
        <v>64</v>
      </c>
      <c r="D773" s="66">
        <v>162.1261550525721</v>
      </c>
      <c r="E773" s="68"/>
      <c r="F773" s="100" t="s">
        <v>3860</v>
      </c>
      <c r="G773" s="65"/>
      <c r="H773" s="69" t="s">
        <v>753</v>
      </c>
      <c r="I773" s="70"/>
      <c r="J773" s="70"/>
      <c r="K773" s="69" t="s">
        <v>11978</v>
      </c>
      <c r="L773" s="73">
        <v>1</v>
      </c>
      <c r="M773" s="74">
        <v>1895.52197265625</v>
      </c>
      <c r="N773" s="74">
        <v>8160.146484375</v>
      </c>
      <c r="O773" s="75"/>
      <c r="P773" s="76"/>
      <c r="Q773" s="76"/>
      <c r="R773" s="86"/>
      <c r="S773" s="48">
        <v>1</v>
      </c>
      <c r="T773" s="48">
        <v>1</v>
      </c>
      <c r="U773" s="49">
        <v>0</v>
      </c>
      <c r="V773" s="49">
        <v>0</v>
      </c>
      <c r="W773" s="49">
        <v>0</v>
      </c>
      <c r="X773" s="49">
        <v>0.99999899999999997</v>
      </c>
      <c r="Y773" s="49">
        <v>0</v>
      </c>
      <c r="Z773" s="49" t="s">
        <v>15767</v>
      </c>
      <c r="AA773" s="71">
        <v>773</v>
      </c>
      <c r="AB773" s="71"/>
      <c r="AC773" s="72"/>
      <c r="AD773" s="78" t="s">
        <v>7259</v>
      </c>
      <c r="AE773" s="78">
        <v>342</v>
      </c>
      <c r="AF773" s="78">
        <v>402</v>
      </c>
      <c r="AG773" s="78">
        <v>4554</v>
      </c>
      <c r="AH773" s="78">
        <v>1590</v>
      </c>
      <c r="AI773" s="78">
        <v>-14400</v>
      </c>
      <c r="AJ773" s="78" t="s">
        <v>7969</v>
      </c>
      <c r="AK773" s="78" t="s">
        <v>8421</v>
      </c>
      <c r="AL773" s="82" t="s">
        <v>8990</v>
      </c>
      <c r="AM773" s="78" t="s">
        <v>9005</v>
      </c>
      <c r="AN773" s="80">
        <v>40278.025914351849</v>
      </c>
      <c r="AO773" s="82" t="s">
        <v>9710</v>
      </c>
      <c r="AP773" s="78" t="b">
        <v>0</v>
      </c>
      <c r="AQ773" s="78" t="b">
        <v>0</v>
      </c>
      <c r="AR773" s="78" t="b">
        <v>1</v>
      </c>
      <c r="AS773" s="78" t="s">
        <v>6304</v>
      </c>
      <c r="AT773" s="78">
        <v>25</v>
      </c>
      <c r="AU773" s="82" t="s">
        <v>9745</v>
      </c>
      <c r="AV773" s="78" t="b">
        <v>0</v>
      </c>
      <c r="AW773" s="78" t="s">
        <v>10419</v>
      </c>
      <c r="AX773" s="82" t="s">
        <v>11190</v>
      </c>
      <c r="AY773" s="78" t="s">
        <v>66</v>
      </c>
      <c r="AZ773" s="78" t="str">
        <f>REPLACE(INDEX(GroupVertices[Group], MATCH(Vertices[[#This Row],[Vertex]],GroupVertices[Vertex],0)),1,1,"")</f>
        <v>1</v>
      </c>
      <c r="BA773" s="48" t="s">
        <v>2414</v>
      </c>
      <c r="BB773" s="48" t="s">
        <v>2414</v>
      </c>
      <c r="BC773" s="48" t="s">
        <v>2518</v>
      </c>
      <c r="BD773" s="48" t="s">
        <v>2518</v>
      </c>
      <c r="BE773" s="48" t="s">
        <v>731</v>
      </c>
      <c r="BF773" s="48" t="s">
        <v>731</v>
      </c>
      <c r="BG773" s="120" t="s">
        <v>13598</v>
      </c>
      <c r="BH773" s="120" t="s">
        <v>13598</v>
      </c>
      <c r="BI773" s="120" t="s">
        <v>14116</v>
      </c>
      <c r="BJ773" s="120" t="s">
        <v>14116</v>
      </c>
      <c r="BK773" s="120">
        <v>1</v>
      </c>
      <c r="BL773" s="123">
        <v>4.166666666666667</v>
      </c>
      <c r="BM773" s="120">
        <v>0</v>
      </c>
      <c r="BN773" s="123">
        <v>0</v>
      </c>
      <c r="BO773" s="120">
        <v>0</v>
      </c>
      <c r="BP773" s="123">
        <v>0</v>
      </c>
      <c r="BQ773" s="120">
        <v>23</v>
      </c>
      <c r="BR773" s="123">
        <v>95.833333333333329</v>
      </c>
      <c r="BS773" s="120">
        <v>24</v>
      </c>
      <c r="BT773" s="2"/>
      <c r="BU773" s="3"/>
      <c r="BV773" s="3"/>
      <c r="BW773" s="3"/>
      <c r="BX773" s="3"/>
    </row>
    <row r="774" spans="1:76" x14ac:dyDescent="0.25">
      <c r="A774" s="64" t="s">
        <v>994</v>
      </c>
      <c r="B774" s="65"/>
      <c r="C774" s="65" t="s">
        <v>64</v>
      </c>
      <c r="D774" s="66">
        <v>162.7390426587246</v>
      </c>
      <c r="E774" s="68"/>
      <c r="F774" s="100" t="s">
        <v>10410</v>
      </c>
      <c r="G774" s="65"/>
      <c r="H774" s="69" t="s">
        <v>994</v>
      </c>
      <c r="I774" s="70"/>
      <c r="J774" s="70"/>
      <c r="K774" s="69" t="s">
        <v>11979</v>
      </c>
      <c r="L774" s="73">
        <v>1</v>
      </c>
      <c r="M774" s="74">
        <v>843.52203369140625</v>
      </c>
      <c r="N774" s="74">
        <v>1459.9627685546875</v>
      </c>
      <c r="O774" s="75"/>
      <c r="P774" s="76"/>
      <c r="Q774" s="76"/>
      <c r="R774" s="86"/>
      <c r="S774" s="48">
        <v>1</v>
      </c>
      <c r="T774" s="48">
        <v>0</v>
      </c>
      <c r="U774" s="49">
        <v>0</v>
      </c>
      <c r="V774" s="49">
        <v>6.5899999999999997E-4</v>
      </c>
      <c r="W774" s="49">
        <v>5.2040000000000003E-3</v>
      </c>
      <c r="X774" s="49">
        <v>0.33505800000000002</v>
      </c>
      <c r="Y774" s="49">
        <v>0</v>
      </c>
      <c r="Z774" s="49">
        <v>0</v>
      </c>
      <c r="AA774" s="71">
        <v>774</v>
      </c>
      <c r="AB774" s="71"/>
      <c r="AC774" s="72"/>
      <c r="AD774" s="78" t="s">
        <v>7260</v>
      </c>
      <c r="AE774" s="78">
        <v>3063</v>
      </c>
      <c r="AF774" s="78">
        <v>2355</v>
      </c>
      <c r="AG774" s="78">
        <v>421</v>
      </c>
      <c r="AH774" s="78">
        <v>665</v>
      </c>
      <c r="AI774" s="78">
        <v>-28800</v>
      </c>
      <c r="AJ774" s="78" t="s">
        <v>7970</v>
      </c>
      <c r="AK774" s="78" t="s">
        <v>8422</v>
      </c>
      <c r="AL774" s="82" t="s">
        <v>8991</v>
      </c>
      <c r="AM774" s="78" t="s">
        <v>9004</v>
      </c>
      <c r="AN774" s="80">
        <v>42459.40121527778</v>
      </c>
      <c r="AO774" s="82" t="s">
        <v>9711</v>
      </c>
      <c r="AP774" s="78" t="b">
        <v>1</v>
      </c>
      <c r="AQ774" s="78" t="b">
        <v>0</v>
      </c>
      <c r="AR774" s="78" t="b">
        <v>0</v>
      </c>
      <c r="AS774" s="78" t="s">
        <v>9732</v>
      </c>
      <c r="AT774" s="78">
        <v>112</v>
      </c>
      <c r="AU774" s="78"/>
      <c r="AV774" s="78" t="b">
        <v>0</v>
      </c>
      <c r="AW774" s="78" t="s">
        <v>10419</v>
      </c>
      <c r="AX774" s="82" t="s">
        <v>11191</v>
      </c>
      <c r="AY774" s="78" t="s">
        <v>65</v>
      </c>
      <c r="AZ774" s="78" t="str">
        <f>REPLACE(INDEX(GroupVertices[Group], MATCH(Vertices[[#This Row],[Vertex]],GroupVertices[Vertex],0)),1,1,"")</f>
        <v>2</v>
      </c>
      <c r="BA774" s="48"/>
      <c r="BB774" s="48"/>
      <c r="BC774" s="48"/>
      <c r="BD774" s="48"/>
      <c r="BE774" s="48"/>
      <c r="BF774" s="48"/>
      <c r="BG774" s="48"/>
      <c r="BH774" s="48"/>
      <c r="BI774" s="48"/>
      <c r="BJ774" s="48"/>
      <c r="BK774" s="48"/>
      <c r="BL774" s="49"/>
      <c r="BM774" s="48"/>
      <c r="BN774" s="49"/>
      <c r="BO774" s="48"/>
      <c r="BP774" s="49"/>
      <c r="BQ774" s="48"/>
      <c r="BR774" s="49"/>
      <c r="BS774" s="48"/>
      <c r="BT774" s="2"/>
      <c r="BU774" s="3"/>
      <c r="BV774" s="3"/>
      <c r="BW774" s="3"/>
      <c r="BX774" s="3"/>
    </row>
    <row r="775" spans="1:76" x14ac:dyDescent="0.25">
      <c r="A775" s="64" t="s">
        <v>756</v>
      </c>
      <c r="B775" s="65"/>
      <c r="C775" s="65" t="s">
        <v>64</v>
      </c>
      <c r="D775" s="66">
        <v>162.0969699284696</v>
      </c>
      <c r="E775" s="68"/>
      <c r="F775" s="100" t="s">
        <v>10411</v>
      </c>
      <c r="G775" s="65"/>
      <c r="H775" s="69" t="s">
        <v>756</v>
      </c>
      <c r="I775" s="70"/>
      <c r="J775" s="70"/>
      <c r="K775" s="69" t="s">
        <v>11980</v>
      </c>
      <c r="L775" s="73">
        <v>1</v>
      </c>
      <c r="M775" s="74">
        <v>761.78216552734375</v>
      </c>
      <c r="N775" s="74">
        <v>8160.146484375</v>
      </c>
      <c r="O775" s="75"/>
      <c r="P775" s="76"/>
      <c r="Q775" s="76"/>
      <c r="R775" s="86"/>
      <c r="S775" s="48">
        <v>1</v>
      </c>
      <c r="T775" s="48">
        <v>1</v>
      </c>
      <c r="U775" s="49">
        <v>0</v>
      </c>
      <c r="V775" s="49">
        <v>0</v>
      </c>
      <c r="W775" s="49">
        <v>0</v>
      </c>
      <c r="X775" s="49">
        <v>0.99999899999999997</v>
      </c>
      <c r="Y775" s="49">
        <v>0</v>
      </c>
      <c r="Z775" s="49" t="s">
        <v>15767</v>
      </c>
      <c r="AA775" s="71">
        <v>775</v>
      </c>
      <c r="AB775" s="71"/>
      <c r="AC775" s="72"/>
      <c r="AD775" s="78" t="s">
        <v>7261</v>
      </c>
      <c r="AE775" s="78">
        <v>734</v>
      </c>
      <c r="AF775" s="78">
        <v>309</v>
      </c>
      <c r="AG775" s="78">
        <v>604</v>
      </c>
      <c r="AH775" s="78">
        <v>283</v>
      </c>
      <c r="AI775" s="78">
        <v>-25200</v>
      </c>
      <c r="AJ775" s="78" t="s">
        <v>7971</v>
      </c>
      <c r="AK775" s="78" t="s">
        <v>8423</v>
      </c>
      <c r="AL775" s="82" t="s">
        <v>8992</v>
      </c>
      <c r="AM775" s="78" t="s">
        <v>9004</v>
      </c>
      <c r="AN775" s="80">
        <v>41604.024305555555</v>
      </c>
      <c r="AO775" s="82" t="s">
        <v>9712</v>
      </c>
      <c r="AP775" s="78" t="b">
        <v>1</v>
      </c>
      <c r="AQ775" s="78" t="b">
        <v>0</v>
      </c>
      <c r="AR775" s="78" t="b">
        <v>0</v>
      </c>
      <c r="AS775" s="78" t="s">
        <v>6304</v>
      </c>
      <c r="AT775" s="78">
        <v>23</v>
      </c>
      <c r="AU775" s="82" t="s">
        <v>9742</v>
      </c>
      <c r="AV775" s="78" t="b">
        <v>0</v>
      </c>
      <c r="AW775" s="78" t="s">
        <v>10419</v>
      </c>
      <c r="AX775" s="82" t="s">
        <v>11192</v>
      </c>
      <c r="AY775" s="78" t="s">
        <v>66</v>
      </c>
      <c r="AZ775" s="78" t="str">
        <f>REPLACE(INDEX(GroupVertices[Group], MATCH(Vertices[[#This Row],[Vertex]],GroupVertices[Vertex],0)),1,1,"")</f>
        <v>1</v>
      </c>
      <c r="BA775" s="48" t="s">
        <v>12939</v>
      </c>
      <c r="BB775" s="48" t="s">
        <v>12939</v>
      </c>
      <c r="BC775" s="48" t="s">
        <v>12999</v>
      </c>
      <c r="BD775" s="48" t="s">
        <v>13023</v>
      </c>
      <c r="BE775" s="48" t="s">
        <v>13100</v>
      </c>
      <c r="BF775" s="48" t="s">
        <v>2719</v>
      </c>
      <c r="BG775" s="120" t="s">
        <v>13599</v>
      </c>
      <c r="BH775" s="120" t="s">
        <v>13710</v>
      </c>
      <c r="BI775" s="120" t="s">
        <v>14117</v>
      </c>
      <c r="BJ775" s="120" t="s">
        <v>14117</v>
      </c>
      <c r="BK775" s="120">
        <v>0</v>
      </c>
      <c r="BL775" s="123">
        <v>0</v>
      </c>
      <c r="BM775" s="120">
        <v>0</v>
      </c>
      <c r="BN775" s="123">
        <v>0</v>
      </c>
      <c r="BO775" s="120">
        <v>0</v>
      </c>
      <c r="BP775" s="123">
        <v>0</v>
      </c>
      <c r="BQ775" s="120">
        <v>48</v>
      </c>
      <c r="BR775" s="123">
        <v>100</v>
      </c>
      <c r="BS775" s="120">
        <v>48</v>
      </c>
      <c r="BT775" s="2"/>
      <c r="BU775" s="3"/>
      <c r="BV775" s="3"/>
      <c r="BW775" s="3"/>
      <c r="BX775" s="3"/>
    </row>
    <row r="776" spans="1:76" x14ac:dyDescent="0.25">
      <c r="A776" s="64" t="s">
        <v>758</v>
      </c>
      <c r="B776" s="65"/>
      <c r="C776" s="65" t="s">
        <v>64</v>
      </c>
      <c r="D776" s="66">
        <v>163.41186960577576</v>
      </c>
      <c r="E776" s="68"/>
      <c r="F776" s="100" t="s">
        <v>3861</v>
      </c>
      <c r="G776" s="65"/>
      <c r="H776" s="69" t="s">
        <v>758</v>
      </c>
      <c r="I776" s="70"/>
      <c r="J776" s="70"/>
      <c r="K776" s="69" t="s">
        <v>11981</v>
      </c>
      <c r="L776" s="73">
        <v>1</v>
      </c>
      <c r="M776" s="74">
        <v>4903.65576171875</v>
      </c>
      <c r="N776" s="74">
        <v>2646.794189453125</v>
      </c>
      <c r="O776" s="75"/>
      <c r="P776" s="76"/>
      <c r="Q776" s="76"/>
      <c r="R776" s="86"/>
      <c r="S776" s="48">
        <v>0</v>
      </c>
      <c r="T776" s="48">
        <v>1</v>
      </c>
      <c r="U776" s="49">
        <v>0</v>
      </c>
      <c r="V776" s="49">
        <v>2.1277000000000001E-2</v>
      </c>
      <c r="W776" s="49">
        <v>0</v>
      </c>
      <c r="X776" s="49">
        <v>0.55066000000000004</v>
      </c>
      <c r="Y776" s="49">
        <v>0</v>
      </c>
      <c r="Z776" s="49">
        <v>0</v>
      </c>
      <c r="AA776" s="71">
        <v>776</v>
      </c>
      <c r="AB776" s="71"/>
      <c r="AC776" s="72"/>
      <c r="AD776" s="78" t="s">
        <v>7262</v>
      </c>
      <c r="AE776" s="78">
        <v>4964</v>
      </c>
      <c r="AF776" s="78">
        <v>4499</v>
      </c>
      <c r="AG776" s="78">
        <v>51458</v>
      </c>
      <c r="AH776" s="78">
        <v>54693</v>
      </c>
      <c r="AI776" s="78"/>
      <c r="AJ776" s="78" t="s">
        <v>7972</v>
      </c>
      <c r="AK776" s="78" t="s">
        <v>8424</v>
      </c>
      <c r="AL776" s="78"/>
      <c r="AM776" s="78"/>
      <c r="AN776" s="80">
        <v>41246.818159722221</v>
      </c>
      <c r="AO776" s="82" t="s">
        <v>9713</v>
      </c>
      <c r="AP776" s="78" t="b">
        <v>0</v>
      </c>
      <c r="AQ776" s="78" t="b">
        <v>0</v>
      </c>
      <c r="AR776" s="78" t="b">
        <v>1</v>
      </c>
      <c r="AS776" s="78" t="s">
        <v>6303</v>
      </c>
      <c r="AT776" s="78">
        <v>1563</v>
      </c>
      <c r="AU776" s="82" t="s">
        <v>10030</v>
      </c>
      <c r="AV776" s="78" t="b">
        <v>0</v>
      </c>
      <c r="AW776" s="78" t="s">
        <v>10419</v>
      </c>
      <c r="AX776" s="82" t="s">
        <v>11193</v>
      </c>
      <c r="AY776" s="78" t="s">
        <v>66</v>
      </c>
      <c r="AZ776" s="78" t="str">
        <f>REPLACE(INDEX(GroupVertices[Group], MATCH(Vertices[[#This Row],[Vertex]],GroupVertices[Vertex],0)),1,1,"")</f>
        <v>7</v>
      </c>
      <c r="BA776" s="48" t="s">
        <v>2243</v>
      </c>
      <c r="BB776" s="48" t="s">
        <v>2243</v>
      </c>
      <c r="BC776" s="48" t="s">
        <v>2518</v>
      </c>
      <c r="BD776" s="48" t="s">
        <v>2518</v>
      </c>
      <c r="BE776" s="48" t="s">
        <v>2882</v>
      </c>
      <c r="BF776" s="48" t="s">
        <v>2882</v>
      </c>
      <c r="BG776" s="120" t="s">
        <v>13489</v>
      </c>
      <c r="BH776" s="120" t="s">
        <v>13489</v>
      </c>
      <c r="BI776" s="120" t="s">
        <v>14009</v>
      </c>
      <c r="BJ776" s="120" t="s">
        <v>14009</v>
      </c>
      <c r="BK776" s="120">
        <v>0</v>
      </c>
      <c r="BL776" s="123">
        <v>0</v>
      </c>
      <c r="BM776" s="120">
        <v>0</v>
      </c>
      <c r="BN776" s="123">
        <v>0</v>
      </c>
      <c r="BO776" s="120">
        <v>0</v>
      </c>
      <c r="BP776" s="123">
        <v>0</v>
      </c>
      <c r="BQ776" s="120">
        <v>13</v>
      </c>
      <c r="BR776" s="123">
        <v>100</v>
      </c>
      <c r="BS776" s="120">
        <v>13</v>
      </c>
      <c r="BT776" s="2"/>
      <c r="BU776" s="3"/>
      <c r="BV776" s="3"/>
      <c r="BW776" s="3"/>
      <c r="BX776" s="3"/>
    </row>
    <row r="777" spans="1:76" x14ac:dyDescent="0.25">
      <c r="A777" s="64" t="s">
        <v>759</v>
      </c>
      <c r="B777" s="65"/>
      <c r="C777" s="65" t="s">
        <v>64</v>
      </c>
      <c r="D777" s="66">
        <v>162.39980481835036</v>
      </c>
      <c r="E777" s="68"/>
      <c r="F777" s="100" t="s">
        <v>3862</v>
      </c>
      <c r="G777" s="65"/>
      <c r="H777" s="69" t="s">
        <v>759</v>
      </c>
      <c r="I777" s="70"/>
      <c r="J777" s="70"/>
      <c r="K777" s="69" t="s">
        <v>11982</v>
      </c>
      <c r="L777" s="73">
        <v>1</v>
      </c>
      <c r="M777" s="74">
        <v>7364.435546875</v>
      </c>
      <c r="N777" s="74">
        <v>3332.019775390625</v>
      </c>
      <c r="O777" s="75"/>
      <c r="P777" s="76"/>
      <c r="Q777" s="76"/>
      <c r="R777" s="86"/>
      <c r="S777" s="48">
        <v>0</v>
      </c>
      <c r="T777" s="48">
        <v>1</v>
      </c>
      <c r="U777" s="49">
        <v>0</v>
      </c>
      <c r="V777" s="49">
        <v>0.33333299999999999</v>
      </c>
      <c r="W777" s="49">
        <v>0</v>
      </c>
      <c r="X777" s="49">
        <v>0.77027000000000001</v>
      </c>
      <c r="Y777" s="49">
        <v>0</v>
      </c>
      <c r="Z777" s="49">
        <v>0</v>
      </c>
      <c r="AA777" s="71">
        <v>777</v>
      </c>
      <c r="AB777" s="71"/>
      <c r="AC777" s="72"/>
      <c r="AD777" s="78" t="s">
        <v>7263</v>
      </c>
      <c r="AE777" s="78">
        <v>2220</v>
      </c>
      <c r="AF777" s="78">
        <v>1274</v>
      </c>
      <c r="AG777" s="78">
        <v>8315</v>
      </c>
      <c r="AH777" s="78">
        <v>285</v>
      </c>
      <c r="AI777" s="78">
        <v>-14400</v>
      </c>
      <c r="AJ777" s="78" t="s">
        <v>7973</v>
      </c>
      <c r="AK777" s="78"/>
      <c r="AL777" s="82" t="s">
        <v>8993</v>
      </c>
      <c r="AM777" s="78" t="s">
        <v>9005</v>
      </c>
      <c r="AN777" s="80">
        <v>40991.046319444446</v>
      </c>
      <c r="AO777" s="82" t="s">
        <v>9714</v>
      </c>
      <c r="AP777" s="78" t="b">
        <v>0</v>
      </c>
      <c r="AQ777" s="78" t="b">
        <v>0</v>
      </c>
      <c r="AR777" s="78" t="b">
        <v>1</v>
      </c>
      <c r="AS777" s="78" t="s">
        <v>6304</v>
      </c>
      <c r="AT777" s="78">
        <v>330</v>
      </c>
      <c r="AU777" s="82" t="s">
        <v>10031</v>
      </c>
      <c r="AV777" s="78" t="b">
        <v>0</v>
      </c>
      <c r="AW777" s="78" t="s">
        <v>10419</v>
      </c>
      <c r="AX777" s="82" t="s">
        <v>11194</v>
      </c>
      <c r="AY777" s="78" t="s">
        <v>66</v>
      </c>
      <c r="AZ777" s="78" t="str">
        <f>REPLACE(INDEX(GroupVertices[Group], MATCH(Vertices[[#This Row],[Vertex]],GroupVertices[Vertex],0)),1,1,"")</f>
        <v>38</v>
      </c>
      <c r="BA777" s="48" t="s">
        <v>2218</v>
      </c>
      <c r="BB777" s="48" t="s">
        <v>2218</v>
      </c>
      <c r="BC777" s="48" t="s">
        <v>2591</v>
      </c>
      <c r="BD777" s="48" t="s">
        <v>2591</v>
      </c>
      <c r="BE777" s="48" t="s">
        <v>731</v>
      </c>
      <c r="BF777" s="48" t="s">
        <v>731</v>
      </c>
      <c r="BG777" s="120" t="s">
        <v>13600</v>
      </c>
      <c r="BH777" s="120" t="s">
        <v>13600</v>
      </c>
      <c r="BI777" s="120" t="s">
        <v>14118</v>
      </c>
      <c r="BJ777" s="120" t="s">
        <v>14118</v>
      </c>
      <c r="BK777" s="120">
        <v>0</v>
      </c>
      <c r="BL777" s="123">
        <v>0</v>
      </c>
      <c r="BM777" s="120">
        <v>0</v>
      </c>
      <c r="BN777" s="123">
        <v>0</v>
      </c>
      <c r="BO777" s="120">
        <v>0</v>
      </c>
      <c r="BP777" s="123">
        <v>0</v>
      </c>
      <c r="BQ777" s="120">
        <v>8</v>
      </c>
      <c r="BR777" s="123">
        <v>100</v>
      </c>
      <c r="BS777" s="120">
        <v>8</v>
      </c>
      <c r="BT777" s="2"/>
      <c r="BU777" s="3"/>
      <c r="BV777" s="3"/>
      <c r="BW777" s="3"/>
      <c r="BX777" s="3"/>
    </row>
    <row r="778" spans="1:76" x14ac:dyDescent="0.25">
      <c r="A778" s="64" t="s">
        <v>762</v>
      </c>
      <c r="B778" s="65"/>
      <c r="C778" s="65" t="s">
        <v>64</v>
      </c>
      <c r="D778" s="66">
        <v>163.69399247209992</v>
      </c>
      <c r="E778" s="68"/>
      <c r="F778" s="100" t="s">
        <v>3865</v>
      </c>
      <c r="G778" s="65"/>
      <c r="H778" s="69" t="s">
        <v>762</v>
      </c>
      <c r="I778" s="70"/>
      <c r="J778" s="70"/>
      <c r="K778" s="69" t="s">
        <v>11983</v>
      </c>
      <c r="L778" s="73">
        <v>1.166239772903461</v>
      </c>
      <c r="M778" s="74">
        <v>5108.84326171875</v>
      </c>
      <c r="N778" s="74">
        <v>8188.57421875</v>
      </c>
      <c r="O778" s="75"/>
      <c r="P778" s="76"/>
      <c r="Q778" s="76"/>
      <c r="R778" s="86"/>
      <c r="S778" s="48">
        <v>0</v>
      </c>
      <c r="T778" s="48">
        <v>4</v>
      </c>
      <c r="U778" s="49">
        <v>1</v>
      </c>
      <c r="V778" s="49">
        <v>5.1699999999999999E-4</v>
      </c>
      <c r="W778" s="49">
        <v>2.2000000000000001E-4</v>
      </c>
      <c r="X778" s="49">
        <v>1.034643</v>
      </c>
      <c r="Y778" s="49">
        <v>0.75</v>
      </c>
      <c r="Z778" s="49">
        <v>0</v>
      </c>
      <c r="AA778" s="71">
        <v>778</v>
      </c>
      <c r="AB778" s="71"/>
      <c r="AC778" s="72"/>
      <c r="AD778" s="78" t="s">
        <v>7264</v>
      </c>
      <c r="AE778" s="78">
        <v>3626</v>
      </c>
      <c r="AF778" s="78">
        <v>5398</v>
      </c>
      <c r="AG778" s="78">
        <v>35480</v>
      </c>
      <c r="AH778" s="78">
        <v>17935</v>
      </c>
      <c r="AI778" s="78">
        <v>-10800</v>
      </c>
      <c r="AJ778" s="78" t="s">
        <v>7974</v>
      </c>
      <c r="AK778" s="78" t="s">
        <v>8425</v>
      </c>
      <c r="AL778" s="82" t="s">
        <v>8994</v>
      </c>
      <c r="AM778" s="78" t="s">
        <v>9034</v>
      </c>
      <c r="AN778" s="80">
        <v>40662.08252314815</v>
      </c>
      <c r="AO778" s="82" t="s">
        <v>9715</v>
      </c>
      <c r="AP778" s="78" t="b">
        <v>0</v>
      </c>
      <c r="AQ778" s="78" t="b">
        <v>0</v>
      </c>
      <c r="AR778" s="78" t="b">
        <v>0</v>
      </c>
      <c r="AS778" s="78" t="s">
        <v>6304</v>
      </c>
      <c r="AT778" s="78">
        <v>3724</v>
      </c>
      <c r="AU778" s="82" t="s">
        <v>9771</v>
      </c>
      <c r="AV778" s="78" t="b">
        <v>0</v>
      </c>
      <c r="AW778" s="78" t="s">
        <v>10419</v>
      </c>
      <c r="AX778" s="82" t="s">
        <v>11195</v>
      </c>
      <c r="AY778" s="78" t="s">
        <v>66</v>
      </c>
      <c r="AZ778" s="78" t="str">
        <f>REPLACE(INDEX(GroupVertices[Group], MATCH(Vertices[[#This Row],[Vertex]],GroupVertices[Vertex],0)),1,1,"")</f>
        <v>6</v>
      </c>
      <c r="BA778" s="48" t="s">
        <v>12940</v>
      </c>
      <c r="BB778" s="48" t="s">
        <v>12940</v>
      </c>
      <c r="BC778" s="48" t="s">
        <v>2508</v>
      </c>
      <c r="BD778" s="48" t="s">
        <v>2508</v>
      </c>
      <c r="BE778" s="48" t="s">
        <v>13101</v>
      </c>
      <c r="BF778" s="48" t="s">
        <v>13181</v>
      </c>
      <c r="BG778" s="120" t="s">
        <v>13601</v>
      </c>
      <c r="BH778" s="120" t="s">
        <v>13711</v>
      </c>
      <c r="BI778" s="120" t="s">
        <v>14119</v>
      </c>
      <c r="BJ778" s="120" t="s">
        <v>14186</v>
      </c>
      <c r="BK778" s="120">
        <v>8</v>
      </c>
      <c r="BL778" s="123">
        <v>3.9800995024875623</v>
      </c>
      <c r="BM778" s="120">
        <v>4</v>
      </c>
      <c r="BN778" s="123">
        <v>1.9900497512437811</v>
      </c>
      <c r="BO778" s="120">
        <v>0</v>
      </c>
      <c r="BP778" s="123">
        <v>0</v>
      </c>
      <c r="BQ778" s="120">
        <v>189</v>
      </c>
      <c r="BR778" s="123">
        <v>94.02985074626865</v>
      </c>
      <c r="BS778" s="120">
        <v>201</v>
      </c>
      <c r="BT778" s="2"/>
      <c r="BU778" s="3"/>
      <c r="BV778" s="3"/>
      <c r="BW778" s="3"/>
      <c r="BX778" s="3"/>
    </row>
    <row r="779" spans="1:76" x14ac:dyDescent="0.25">
      <c r="A779" s="64" t="s">
        <v>995</v>
      </c>
      <c r="B779" s="65"/>
      <c r="C779" s="65" t="s">
        <v>64</v>
      </c>
      <c r="D779" s="66">
        <v>164.14965699034539</v>
      </c>
      <c r="E779" s="68"/>
      <c r="F779" s="100" t="s">
        <v>10412</v>
      </c>
      <c r="G779" s="65"/>
      <c r="H779" s="69" t="s">
        <v>995</v>
      </c>
      <c r="I779" s="70"/>
      <c r="J779" s="70"/>
      <c r="K779" s="69" t="s">
        <v>11984</v>
      </c>
      <c r="L779" s="73">
        <v>1</v>
      </c>
      <c r="M779" s="74">
        <v>1439.7073974609375</v>
      </c>
      <c r="N779" s="74">
        <v>1138.0145263671875</v>
      </c>
      <c r="O779" s="75"/>
      <c r="P779" s="76"/>
      <c r="Q779" s="76"/>
      <c r="R779" s="86"/>
      <c r="S779" s="48">
        <v>1</v>
      </c>
      <c r="T779" s="48">
        <v>0</v>
      </c>
      <c r="U779" s="49">
        <v>0</v>
      </c>
      <c r="V779" s="49">
        <v>6.7699999999999998E-4</v>
      </c>
      <c r="W779" s="49">
        <v>3.908E-3</v>
      </c>
      <c r="X779" s="49">
        <v>0.34057100000000001</v>
      </c>
      <c r="Y779" s="49">
        <v>0</v>
      </c>
      <c r="Z779" s="49">
        <v>0</v>
      </c>
      <c r="AA779" s="71">
        <v>779</v>
      </c>
      <c r="AB779" s="71"/>
      <c r="AC779" s="72"/>
      <c r="AD779" s="78" t="s">
        <v>7265</v>
      </c>
      <c r="AE779" s="78">
        <v>6180</v>
      </c>
      <c r="AF779" s="78">
        <v>6850</v>
      </c>
      <c r="AG779" s="78">
        <v>9012</v>
      </c>
      <c r="AH779" s="78">
        <v>430</v>
      </c>
      <c r="AI779" s="78">
        <v>3600</v>
      </c>
      <c r="AJ779" s="78" t="s">
        <v>7975</v>
      </c>
      <c r="AK779" s="78" t="s">
        <v>8426</v>
      </c>
      <c r="AL779" s="82" t="s">
        <v>8995</v>
      </c>
      <c r="AM779" s="78" t="s">
        <v>7997</v>
      </c>
      <c r="AN779" s="80">
        <v>39890.243252314816</v>
      </c>
      <c r="AO779" s="82" t="s">
        <v>9716</v>
      </c>
      <c r="AP779" s="78" t="b">
        <v>0</v>
      </c>
      <c r="AQ779" s="78" t="b">
        <v>0</v>
      </c>
      <c r="AR779" s="78" t="b">
        <v>1</v>
      </c>
      <c r="AS779" s="78" t="s">
        <v>6304</v>
      </c>
      <c r="AT779" s="78">
        <v>476</v>
      </c>
      <c r="AU779" s="82" t="s">
        <v>10032</v>
      </c>
      <c r="AV779" s="78" t="b">
        <v>0</v>
      </c>
      <c r="AW779" s="78" t="s">
        <v>10419</v>
      </c>
      <c r="AX779" s="82" t="s">
        <v>11196</v>
      </c>
      <c r="AY779" s="78" t="s">
        <v>65</v>
      </c>
      <c r="AZ779" s="78" t="str">
        <f>REPLACE(INDEX(GroupVertices[Group], MATCH(Vertices[[#This Row],[Vertex]],GroupVertices[Vertex],0)),1,1,"")</f>
        <v>2</v>
      </c>
      <c r="BA779" s="48"/>
      <c r="BB779" s="48"/>
      <c r="BC779" s="48"/>
      <c r="BD779" s="48"/>
      <c r="BE779" s="48"/>
      <c r="BF779" s="48"/>
      <c r="BG779" s="48"/>
      <c r="BH779" s="48"/>
      <c r="BI779" s="48"/>
      <c r="BJ779" s="48"/>
      <c r="BK779" s="48"/>
      <c r="BL779" s="49"/>
      <c r="BM779" s="48"/>
      <c r="BN779" s="49"/>
      <c r="BO779" s="48"/>
      <c r="BP779" s="49"/>
      <c r="BQ779" s="48"/>
      <c r="BR779" s="49"/>
      <c r="BS779" s="48"/>
      <c r="BT779" s="2"/>
      <c r="BU779" s="3"/>
      <c r="BV779" s="3"/>
      <c r="BW779" s="3"/>
      <c r="BX779" s="3"/>
    </row>
    <row r="780" spans="1:76" x14ac:dyDescent="0.25">
      <c r="A780" s="64" t="s">
        <v>996</v>
      </c>
      <c r="B780" s="65"/>
      <c r="C780" s="65" t="s">
        <v>64</v>
      </c>
      <c r="D780" s="66">
        <v>163.99996554736805</v>
      </c>
      <c r="E780" s="68"/>
      <c r="F780" s="100" t="s">
        <v>10413</v>
      </c>
      <c r="G780" s="65"/>
      <c r="H780" s="69" t="s">
        <v>996</v>
      </c>
      <c r="I780" s="70"/>
      <c r="J780" s="70"/>
      <c r="K780" s="69" t="s">
        <v>11985</v>
      </c>
      <c r="L780" s="73">
        <v>1</v>
      </c>
      <c r="M780" s="74">
        <v>1642.81005859375</v>
      </c>
      <c r="N780" s="74">
        <v>1316.4117431640625</v>
      </c>
      <c r="O780" s="75"/>
      <c r="P780" s="76"/>
      <c r="Q780" s="76"/>
      <c r="R780" s="86"/>
      <c r="S780" s="48">
        <v>1</v>
      </c>
      <c r="T780" s="48">
        <v>0</v>
      </c>
      <c r="U780" s="49">
        <v>0</v>
      </c>
      <c r="V780" s="49">
        <v>6.7699999999999998E-4</v>
      </c>
      <c r="W780" s="49">
        <v>3.908E-3</v>
      </c>
      <c r="X780" s="49">
        <v>0.34057100000000001</v>
      </c>
      <c r="Y780" s="49">
        <v>0</v>
      </c>
      <c r="Z780" s="49">
        <v>0</v>
      </c>
      <c r="AA780" s="71">
        <v>780</v>
      </c>
      <c r="AB780" s="71"/>
      <c r="AC780" s="72"/>
      <c r="AD780" s="78" t="s">
        <v>7266</v>
      </c>
      <c r="AE780" s="78">
        <v>4198</v>
      </c>
      <c r="AF780" s="78">
        <v>6373</v>
      </c>
      <c r="AG780" s="78">
        <v>27539</v>
      </c>
      <c r="AH780" s="78">
        <v>1452</v>
      </c>
      <c r="AI780" s="78">
        <v>0</v>
      </c>
      <c r="AJ780" s="78" t="s">
        <v>7976</v>
      </c>
      <c r="AK780" s="78" t="s">
        <v>8057</v>
      </c>
      <c r="AL780" s="82" t="s">
        <v>8996</v>
      </c>
      <c r="AM780" s="78" t="s">
        <v>7997</v>
      </c>
      <c r="AN780" s="80">
        <v>40085.501712962963</v>
      </c>
      <c r="AO780" s="82" t="s">
        <v>9717</v>
      </c>
      <c r="AP780" s="78" t="b">
        <v>0</v>
      </c>
      <c r="AQ780" s="78" t="b">
        <v>0</v>
      </c>
      <c r="AR780" s="78" t="b">
        <v>0</v>
      </c>
      <c r="AS780" s="78" t="s">
        <v>6304</v>
      </c>
      <c r="AT780" s="78">
        <v>272</v>
      </c>
      <c r="AU780" s="82" t="s">
        <v>9813</v>
      </c>
      <c r="AV780" s="78" t="b">
        <v>1</v>
      </c>
      <c r="AW780" s="78" t="s">
        <v>10419</v>
      </c>
      <c r="AX780" s="82" t="s">
        <v>11197</v>
      </c>
      <c r="AY780" s="78" t="s">
        <v>65</v>
      </c>
      <c r="AZ780" s="78" t="str">
        <f>REPLACE(INDEX(GroupVertices[Group], MATCH(Vertices[[#This Row],[Vertex]],GroupVertices[Vertex],0)),1,1,"")</f>
        <v>2</v>
      </c>
      <c r="BA780" s="48"/>
      <c r="BB780" s="48"/>
      <c r="BC780" s="48"/>
      <c r="BD780" s="48"/>
      <c r="BE780" s="48"/>
      <c r="BF780" s="48"/>
      <c r="BG780" s="48"/>
      <c r="BH780" s="48"/>
      <c r="BI780" s="48"/>
      <c r="BJ780" s="48"/>
      <c r="BK780" s="48"/>
      <c r="BL780" s="49"/>
      <c r="BM780" s="48"/>
      <c r="BN780" s="49"/>
      <c r="BO780" s="48"/>
      <c r="BP780" s="49"/>
      <c r="BQ780" s="48"/>
      <c r="BR780" s="49"/>
      <c r="BS780" s="48"/>
      <c r="BT780" s="2"/>
      <c r="BU780" s="3"/>
      <c r="BV780" s="3"/>
      <c r="BW780" s="3"/>
      <c r="BX780" s="3"/>
    </row>
    <row r="781" spans="1:76" x14ac:dyDescent="0.25">
      <c r="A781" s="64" t="s">
        <v>766</v>
      </c>
      <c r="B781" s="65"/>
      <c r="C781" s="65" t="s">
        <v>64</v>
      </c>
      <c r="D781" s="66">
        <v>165.77052974291971</v>
      </c>
      <c r="E781" s="68"/>
      <c r="F781" s="100" t="s">
        <v>3869</v>
      </c>
      <c r="G781" s="65"/>
      <c r="H781" s="69" t="s">
        <v>766</v>
      </c>
      <c r="I781" s="70"/>
      <c r="J781" s="70"/>
      <c r="K781" s="69" t="s">
        <v>11986</v>
      </c>
      <c r="L781" s="73">
        <v>1</v>
      </c>
      <c r="M781" s="74">
        <v>1254.6688232421875</v>
      </c>
      <c r="N781" s="74">
        <v>1075.362060546875</v>
      </c>
      <c r="O781" s="75"/>
      <c r="P781" s="76"/>
      <c r="Q781" s="76"/>
      <c r="R781" s="86"/>
      <c r="S781" s="48">
        <v>1</v>
      </c>
      <c r="T781" s="48">
        <v>2</v>
      </c>
      <c r="U781" s="49">
        <v>0</v>
      </c>
      <c r="V781" s="49">
        <v>6.78E-4</v>
      </c>
      <c r="W781" s="49">
        <v>4.3090000000000003E-3</v>
      </c>
      <c r="X781" s="49">
        <v>0.59229799999999999</v>
      </c>
      <c r="Y781" s="49">
        <v>0.5</v>
      </c>
      <c r="Z781" s="49">
        <v>0.5</v>
      </c>
      <c r="AA781" s="71">
        <v>781</v>
      </c>
      <c r="AB781" s="71"/>
      <c r="AC781" s="72"/>
      <c r="AD781" s="78" t="s">
        <v>7265</v>
      </c>
      <c r="AE781" s="78">
        <v>11299</v>
      </c>
      <c r="AF781" s="78">
        <v>12015</v>
      </c>
      <c r="AG781" s="78">
        <v>42121</v>
      </c>
      <c r="AH781" s="78">
        <v>7449</v>
      </c>
      <c r="AI781" s="78">
        <v>0</v>
      </c>
      <c r="AJ781" s="78" t="s">
        <v>7977</v>
      </c>
      <c r="AK781" s="78" t="s">
        <v>8426</v>
      </c>
      <c r="AL781" s="82" t="s">
        <v>8997</v>
      </c>
      <c r="AM781" s="78" t="s">
        <v>7997</v>
      </c>
      <c r="AN781" s="80">
        <v>40196.496435185189</v>
      </c>
      <c r="AO781" s="82" t="s">
        <v>9718</v>
      </c>
      <c r="AP781" s="78" t="b">
        <v>0</v>
      </c>
      <c r="AQ781" s="78" t="b">
        <v>0</v>
      </c>
      <c r="AR781" s="78" t="b">
        <v>1</v>
      </c>
      <c r="AS781" s="78" t="s">
        <v>6304</v>
      </c>
      <c r="AT781" s="78">
        <v>881</v>
      </c>
      <c r="AU781" s="82" t="s">
        <v>10033</v>
      </c>
      <c r="AV781" s="78" t="b">
        <v>0</v>
      </c>
      <c r="AW781" s="78" t="s">
        <v>10419</v>
      </c>
      <c r="AX781" s="82" t="s">
        <v>11198</v>
      </c>
      <c r="AY781" s="78" t="s">
        <v>66</v>
      </c>
      <c r="AZ781" s="78" t="str">
        <f>REPLACE(INDEX(GroupVertices[Group], MATCH(Vertices[[#This Row],[Vertex]],GroupVertices[Vertex],0)),1,1,"")</f>
        <v>2</v>
      </c>
      <c r="BA781" s="48"/>
      <c r="BB781" s="48"/>
      <c r="BC781" s="48"/>
      <c r="BD781" s="48"/>
      <c r="BE781" s="48"/>
      <c r="BF781" s="48"/>
      <c r="BG781" s="120" t="s">
        <v>13602</v>
      </c>
      <c r="BH781" s="120" t="s">
        <v>13602</v>
      </c>
      <c r="BI781" s="120" t="s">
        <v>14120</v>
      </c>
      <c r="BJ781" s="120" t="s">
        <v>14120</v>
      </c>
      <c r="BK781" s="120">
        <v>1</v>
      </c>
      <c r="BL781" s="123">
        <v>4.166666666666667</v>
      </c>
      <c r="BM781" s="120">
        <v>1</v>
      </c>
      <c r="BN781" s="123">
        <v>4.166666666666667</v>
      </c>
      <c r="BO781" s="120">
        <v>0</v>
      </c>
      <c r="BP781" s="123">
        <v>0</v>
      </c>
      <c r="BQ781" s="120">
        <v>22</v>
      </c>
      <c r="BR781" s="123">
        <v>91.666666666666671</v>
      </c>
      <c r="BS781" s="120">
        <v>24</v>
      </c>
      <c r="BT781" s="2"/>
      <c r="BU781" s="3"/>
      <c r="BV781" s="3"/>
      <c r="BW781" s="3"/>
      <c r="BX781" s="3"/>
    </row>
    <row r="782" spans="1:76" x14ac:dyDescent="0.25">
      <c r="A782" s="64" t="s">
        <v>997</v>
      </c>
      <c r="B782" s="65"/>
      <c r="C782" s="65" t="s">
        <v>64</v>
      </c>
      <c r="D782" s="66">
        <v>162.32668509882475</v>
      </c>
      <c r="E782" s="68"/>
      <c r="F782" s="100" t="s">
        <v>10414</v>
      </c>
      <c r="G782" s="65"/>
      <c r="H782" s="69" t="s">
        <v>997</v>
      </c>
      <c r="I782" s="70"/>
      <c r="J782" s="70"/>
      <c r="K782" s="69" t="s">
        <v>11987</v>
      </c>
      <c r="L782" s="73">
        <v>1</v>
      </c>
      <c r="M782" s="74">
        <v>1341.5042724609375</v>
      </c>
      <c r="N782" s="74">
        <v>1098.9781494140625</v>
      </c>
      <c r="O782" s="75"/>
      <c r="P782" s="76"/>
      <c r="Q782" s="76"/>
      <c r="R782" s="86"/>
      <c r="S782" s="48">
        <v>2</v>
      </c>
      <c r="T782" s="48">
        <v>0</v>
      </c>
      <c r="U782" s="49">
        <v>0</v>
      </c>
      <c r="V782" s="49">
        <v>6.78E-4</v>
      </c>
      <c r="W782" s="49">
        <v>4.3090000000000003E-3</v>
      </c>
      <c r="X782" s="49">
        <v>0.59229799999999999</v>
      </c>
      <c r="Y782" s="49">
        <v>1</v>
      </c>
      <c r="Z782" s="49">
        <v>0</v>
      </c>
      <c r="AA782" s="71">
        <v>782</v>
      </c>
      <c r="AB782" s="71"/>
      <c r="AC782" s="72"/>
      <c r="AD782" s="78" t="s">
        <v>7267</v>
      </c>
      <c r="AE782" s="78">
        <v>1372</v>
      </c>
      <c r="AF782" s="78">
        <v>1041</v>
      </c>
      <c r="AG782" s="78">
        <v>2240</v>
      </c>
      <c r="AH782" s="78">
        <v>569</v>
      </c>
      <c r="AI782" s="78"/>
      <c r="AJ782" s="78" t="s">
        <v>7978</v>
      </c>
      <c r="AK782" s="78" t="s">
        <v>8051</v>
      </c>
      <c r="AL782" s="78"/>
      <c r="AM782" s="78"/>
      <c r="AN782" s="80">
        <v>40460.534224537034</v>
      </c>
      <c r="AO782" s="82" t="s">
        <v>9719</v>
      </c>
      <c r="AP782" s="78" t="b">
        <v>0</v>
      </c>
      <c r="AQ782" s="78" t="b">
        <v>0</v>
      </c>
      <c r="AR782" s="78" t="b">
        <v>1</v>
      </c>
      <c r="AS782" s="78" t="s">
        <v>6304</v>
      </c>
      <c r="AT782" s="78">
        <v>31</v>
      </c>
      <c r="AU782" s="82" t="s">
        <v>10034</v>
      </c>
      <c r="AV782" s="78" t="b">
        <v>0</v>
      </c>
      <c r="AW782" s="78" t="s">
        <v>10419</v>
      </c>
      <c r="AX782" s="82" t="s">
        <v>11199</v>
      </c>
      <c r="AY782" s="78" t="s">
        <v>65</v>
      </c>
      <c r="AZ782" s="78" t="str">
        <f>REPLACE(INDEX(GroupVertices[Group], MATCH(Vertices[[#This Row],[Vertex]],GroupVertices[Vertex],0)),1,1,"")</f>
        <v>2</v>
      </c>
      <c r="BA782" s="48"/>
      <c r="BB782" s="48"/>
      <c r="BC782" s="48"/>
      <c r="BD782" s="48"/>
      <c r="BE782" s="48"/>
      <c r="BF782" s="48"/>
      <c r="BG782" s="48"/>
      <c r="BH782" s="48"/>
      <c r="BI782" s="48"/>
      <c r="BJ782" s="48"/>
      <c r="BK782" s="48"/>
      <c r="BL782" s="49"/>
      <c r="BM782" s="48"/>
      <c r="BN782" s="49"/>
      <c r="BO782" s="48"/>
      <c r="BP782" s="49"/>
      <c r="BQ782" s="48"/>
      <c r="BR782" s="49"/>
      <c r="BS782" s="48"/>
      <c r="BT782" s="2"/>
      <c r="BU782" s="3"/>
      <c r="BV782" s="3"/>
      <c r="BW782" s="3"/>
      <c r="BX782" s="3"/>
    </row>
    <row r="783" spans="1:76" x14ac:dyDescent="0.25">
      <c r="A783" s="64" t="s">
        <v>769</v>
      </c>
      <c r="B783" s="65"/>
      <c r="C783" s="65" t="s">
        <v>64</v>
      </c>
      <c r="D783" s="66">
        <v>169.2156296611696</v>
      </c>
      <c r="E783" s="68"/>
      <c r="F783" s="100" t="s">
        <v>10415</v>
      </c>
      <c r="G783" s="65"/>
      <c r="H783" s="69" t="s">
        <v>769</v>
      </c>
      <c r="I783" s="70"/>
      <c r="J783" s="70"/>
      <c r="K783" s="69" t="s">
        <v>11988</v>
      </c>
      <c r="L783" s="73">
        <v>1</v>
      </c>
      <c r="M783" s="74">
        <v>988.530029296875</v>
      </c>
      <c r="N783" s="74">
        <v>8160.146484375</v>
      </c>
      <c r="O783" s="75"/>
      <c r="P783" s="76"/>
      <c r="Q783" s="76"/>
      <c r="R783" s="86"/>
      <c r="S783" s="48">
        <v>1</v>
      </c>
      <c r="T783" s="48">
        <v>1</v>
      </c>
      <c r="U783" s="49">
        <v>0</v>
      </c>
      <c r="V783" s="49">
        <v>0</v>
      </c>
      <c r="W783" s="49">
        <v>0</v>
      </c>
      <c r="X783" s="49">
        <v>0.99999899999999997</v>
      </c>
      <c r="Y783" s="49">
        <v>0</v>
      </c>
      <c r="Z783" s="49" t="s">
        <v>15767</v>
      </c>
      <c r="AA783" s="71">
        <v>783</v>
      </c>
      <c r="AB783" s="71"/>
      <c r="AC783" s="72"/>
      <c r="AD783" s="78" t="s">
        <v>7268</v>
      </c>
      <c r="AE783" s="78">
        <v>1847</v>
      </c>
      <c r="AF783" s="78">
        <v>22993</v>
      </c>
      <c r="AG783" s="78">
        <v>12914</v>
      </c>
      <c r="AH783" s="78">
        <v>2083</v>
      </c>
      <c r="AI783" s="78">
        <v>3600</v>
      </c>
      <c r="AJ783" s="78" t="s">
        <v>7979</v>
      </c>
      <c r="AK783" s="78" t="s">
        <v>6433</v>
      </c>
      <c r="AL783" s="82" t="s">
        <v>8998</v>
      </c>
      <c r="AM783" s="78" t="s">
        <v>8285</v>
      </c>
      <c r="AN783" s="80">
        <v>40526.924398148149</v>
      </c>
      <c r="AO783" s="82" t="s">
        <v>9720</v>
      </c>
      <c r="AP783" s="78" t="b">
        <v>0</v>
      </c>
      <c r="AQ783" s="78" t="b">
        <v>0</v>
      </c>
      <c r="AR783" s="78" t="b">
        <v>1</v>
      </c>
      <c r="AS783" s="78" t="s">
        <v>6304</v>
      </c>
      <c r="AT783" s="78">
        <v>386</v>
      </c>
      <c r="AU783" s="82" t="s">
        <v>10035</v>
      </c>
      <c r="AV783" s="78" t="b">
        <v>1</v>
      </c>
      <c r="AW783" s="78" t="s">
        <v>10419</v>
      </c>
      <c r="AX783" s="82" t="s">
        <v>11200</v>
      </c>
      <c r="AY783" s="78" t="s">
        <v>66</v>
      </c>
      <c r="AZ783" s="78" t="str">
        <f>REPLACE(INDEX(GroupVertices[Group], MATCH(Vertices[[#This Row],[Vertex]],GroupVertices[Vertex],0)),1,1,"")</f>
        <v>1</v>
      </c>
      <c r="BA783" s="48" t="s">
        <v>2497</v>
      </c>
      <c r="BB783" s="48" t="s">
        <v>2497</v>
      </c>
      <c r="BC783" s="48" t="s">
        <v>2646</v>
      </c>
      <c r="BD783" s="48" t="s">
        <v>2646</v>
      </c>
      <c r="BE783" s="48" t="s">
        <v>731</v>
      </c>
      <c r="BF783" s="48" t="s">
        <v>731</v>
      </c>
      <c r="BG783" s="120" t="s">
        <v>13603</v>
      </c>
      <c r="BH783" s="120" t="s">
        <v>13603</v>
      </c>
      <c r="BI783" s="120" t="s">
        <v>14121</v>
      </c>
      <c r="BJ783" s="120" t="s">
        <v>14121</v>
      </c>
      <c r="BK783" s="120">
        <v>0</v>
      </c>
      <c r="BL783" s="123">
        <v>0</v>
      </c>
      <c r="BM783" s="120">
        <v>0</v>
      </c>
      <c r="BN783" s="123">
        <v>0</v>
      </c>
      <c r="BO783" s="120">
        <v>0</v>
      </c>
      <c r="BP783" s="123">
        <v>0</v>
      </c>
      <c r="BQ783" s="120">
        <v>7</v>
      </c>
      <c r="BR783" s="123">
        <v>100</v>
      </c>
      <c r="BS783" s="120">
        <v>7</v>
      </c>
      <c r="BT783" s="2"/>
      <c r="BU783" s="3"/>
      <c r="BV783" s="3"/>
      <c r="BW783" s="3"/>
      <c r="BX783" s="3"/>
    </row>
    <row r="784" spans="1:76" x14ac:dyDescent="0.25">
      <c r="A784" s="64" t="s">
        <v>770</v>
      </c>
      <c r="B784" s="65"/>
      <c r="C784" s="65" t="s">
        <v>64</v>
      </c>
      <c r="D784" s="66">
        <v>162.14623943905124</v>
      </c>
      <c r="E784" s="68"/>
      <c r="F784" s="100" t="s">
        <v>3873</v>
      </c>
      <c r="G784" s="65"/>
      <c r="H784" s="69" t="s">
        <v>770</v>
      </c>
      <c r="I784" s="70"/>
      <c r="J784" s="70"/>
      <c r="K784" s="69" t="s">
        <v>11989</v>
      </c>
      <c r="L784" s="73">
        <v>1</v>
      </c>
      <c r="M784" s="74">
        <v>8725.5732421875</v>
      </c>
      <c r="N784" s="74">
        <v>1867.4603271484375</v>
      </c>
      <c r="O784" s="75"/>
      <c r="P784" s="76"/>
      <c r="Q784" s="76"/>
      <c r="R784" s="86"/>
      <c r="S784" s="48">
        <v>0</v>
      </c>
      <c r="T784" s="48">
        <v>1</v>
      </c>
      <c r="U784" s="49">
        <v>0</v>
      </c>
      <c r="V784" s="49">
        <v>1</v>
      </c>
      <c r="W784" s="49">
        <v>0</v>
      </c>
      <c r="X784" s="49">
        <v>0.99999899999999997</v>
      </c>
      <c r="Y784" s="49">
        <v>0</v>
      </c>
      <c r="Z784" s="49">
        <v>0</v>
      </c>
      <c r="AA784" s="71">
        <v>784</v>
      </c>
      <c r="AB784" s="71"/>
      <c r="AC784" s="72"/>
      <c r="AD784" s="78" t="s">
        <v>7269</v>
      </c>
      <c r="AE784" s="78">
        <v>96</v>
      </c>
      <c r="AF784" s="78">
        <v>466</v>
      </c>
      <c r="AG784" s="78">
        <v>7133</v>
      </c>
      <c r="AH784" s="78">
        <v>2949</v>
      </c>
      <c r="AI784" s="78">
        <v>19800</v>
      </c>
      <c r="AJ784" s="78" t="s">
        <v>7980</v>
      </c>
      <c r="AK784" s="78" t="s">
        <v>8023</v>
      </c>
      <c r="AL784" s="82" t="s">
        <v>8999</v>
      </c>
      <c r="AM784" s="78" t="s">
        <v>8323</v>
      </c>
      <c r="AN784" s="80">
        <v>42547.965358796297</v>
      </c>
      <c r="AO784" s="82" t="s">
        <v>9721</v>
      </c>
      <c r="AP784" s="78" t="b">
        <v>1</v>
      </c>
      <c r="AQ784" s="78" t="b">
        <v>0</v>
      </c>
      <c r="AR784" s="78" t="b">
        <v>1</v>
      </c>
      <c r="AS784" s="78" t="s">
        <v>6304</v>
      </c>
      <c r="AT784" s="78">
        <v>1521</v>
      </c>
      <c r="AU784" s="78"/>
      <c r="AV784" s="78" t="b">
        <v>0</v>
      </c>
      <c r="AW784" s="78" t="s">
        <v>10419</v>
      </c>
      <c r="AX784" s="82" t="s">
        <v>11201</v>
      </c>
      <c r="AY784" s="78" t="s">
        <v>66</v>
      </c>
      <c r="AZ784" s="78" t="str">
        <f>REPLACE(INDEX(GroupVertices[Group], MATCH(Vertices[[#This Row],[Vertex]],GroupVertices[Vertex],0)),1,1,"")</f>
        <v>67</v>
      </c>
      <c r="BA784" s="48" t="s">
        <v>2498</v>
      </c>
      <c r="BB784" s="48" t="s">
        <v>2498</v>
      </c>
      <c r="BC784" s="48" t="s">
        <v>2647</v>
      </c>
      <c r="BD784" s="48" t="s">
        <v>2647</v>
      </c>
      <c r="BE784" s="48" t="s">
        <v>2881</v>
      </c>
      <c r="BF784" s="48" t="s">
        <v>2881</v>
      </c>
      <c r="BG784" s="120" t="s">
        <v>13604</v>
      </c>
      <c r="BH784" s="120" t="s">
        <v>13604</v>
      </c>
      <c r="BI784" s="120" t="s">
        <v>14122</v>
      </c>
      <c r="BJ784" s="120" t="s">
        <v>14122</v>
      </c>
      <c r="BK784" s="120">
        <v>0</v>
      </c>
      <c r="BL784" s="123">
        <v>0</v>
      </c>
      <c r="BM784" s="120">
        <v>1</v>
      </c>
      <c r="BN784" s="123">
        <v>5.5555555555555554</v>
      </c>
      <c r="BO784" s="120">
        <v>0</v>
      </c>
      <c r="BP784" s="123">
        <v>0</v>
      </c>
      <c r="BQ784" s="120">
        <v>17</v>
      </c>
      <c r="BR784" s="123">
        <v>94.444444444444443</v>
      </c>
      <c r="BS784" s="120">
        <v>18</v>
      </c>
      <c r="BT784" s="2"/>
      <c r="BU784" s="3"/>
      <c r="BV784" s="3"/>
      <c r="BW784" s="3"/>
      <c r="BX784" s="3"/>
    </row>
    <row r="785" spans="1:76" x14ac:dyDescent="0.25">
      <c r="A785" s="64" t="s">
        <v>998</v>
      </c>
      <c r="B785" s="65"/>
      <c r="C785" s="65" t="s">
        <v>64</v>
      </c>
      <c r="D785" s="66">
        <v>1000</v>
      </c>
      <c r="E785" s="68"/>
      <c r="F785" s="100" t="s">
        <v>10416</v>
      </c>
      <c r="G785" s="65"/>
      <c r="H785" s="69" t="s">
        <v>998</v>
      </c>
      <c r="I785" s="70"/>
      <c r="J785" s="70"/>
      <c r="K785" s="69" t="s">
        <v>11990</v>
      </c>
      <c r="L785" s="73">
        <v>1</v>
      </c>
      <c r="M785" s="74">
        <v>8725.5732421875</v>
      </c>
      <c r="N785" s="74">
        <v>2049.794921875</v>
      </c>
      <c r="O785" s="75"/>
      <c r="P785" s="76"/>
      <c r="Q785" s="76"/>
      <c r="R785" s="86"/>
      <c r="S785" s="48">
        <v>1</v>
      </c>
      <c r="T785" s="48">
        <v>0</v>
      </c>
      <c r="U785" s="49">
        <v>0</v>
      </c>
      <c r="V785" s="49">
        <v>1</v>
      </c>
      <c r="W785" s="49">
        <v>0</v>
      </c>
      <c r="X785" s="49">
        <v>0.99999899999999997</v>
      </c>
      <c r="Y785" s="49">
        <v>0</v>
      </c>
      <c r="Z785" s="49">
        <v>0</v>
      </c>
      <c r="AA785" s="71">
        <v>785</v>
      </c>
      <c r="AB785" s="71"/>
      <c r="AC785" s="72"/>
      <c r="AD785" s="78" t="s">
        <v>7270</v>
      </c>
      <c r="AE785" s="78">
        <v>833</v>
      </c>
      <c r="AF785" s="78">
        <v>6375029</v>
      </c>
      <c r="AG785" s="78">
        <v>462714</v>
      </c>
      <c r="AH785" s="78">
        <v>3059</v>
      </c>
      <c r="AI785" s="78">
        <v>19800</v>
      </c>
      <c r="AJ785" s="78" t="s">
        <v>7981</v>
      </c>
      <c r="AK785" s="78" t="s">
        <v>8023</v>
      </c>
      <c r="AL785" s="82" t="s">
        <v>9000</v>
      </c>
      <c r="AM785" s="78" t="s">
        <v>8323</v>
      </c>
      <c r="AN785" s="80">
        <v>39932.424699074072</v>
      </c>
      <c r="AO785" s="82" t="s">
        <v>9722</v>
      </c>
      <c r="AP785" s="78" t="b">
        <v>0</v>
      </c>
      <c r="AQ785" s="78" t="b">
        <v>0</v>
      </c>
      <c r="AR785" s="78" t="b">
        <v>1</v>
      </c>
      <c r="AS785" s="78" t="s">
        <v>6304</v>
      </c>
      <c r="AT785" s="78">
        <v>6432</v>
      </c>
      <c r="AU785" s="82" t="s">
        <v>10036</v>
      </c>
      <c r="AV785" s="78" t="b">
        <v>1</v>
      </c>
      <c r="AW785" s="78" t="s">
        <v>10419</v>
      </c>
      <c r="AX785" s="82" t="s">
        <v>11202</v>
      </c>
      <c r="AY785" s="78" t="s">
        <v>65</v>
      </c>
      <c r="AZ785" s="78" t="str">
        <f>REPLACE(INDEX(GroupVertices[Group], MATCH(Vertices[[#This Row],[Vertex]],GroupVertices[Vertex],0)),1,1,"")</f>
        <v>67</v>
      </c>
      <c r="BA785" s="48"/>
      <c r="BB785" s="48"/>
      <c r="BC785" s="48"/>
      <c r="BD785" s="48"/>
      <c r="BE785" s="48"/>
      <c r="BF785" s="48"/>
      <c r="BG785" s="48"/>
      <c r="BH785" s="48"/>
      <c r="BI785" s="48"/>
      <c r="BJ785" s="48"/>
      <c r="BK785" s="48"/>
      <c r="BL785" s="49"/>
      <c r="BM785" s="48"/>
      <c r="BN785" s="49"/>
      <c r="BO785" s="48"/>
      <c r="BP785" s="49"/>
      <c r="BQ785" s="48"/>
      <c r="BR785" s="49"/>
      <c r="BS785" s="48"/>
      <c r="BT785" s="2"/>
      <c r="BU785" s="3"/>
      <c r="BV785" s="3"/>
      <c r="BW785" s="3"/>
      <c r="BX785" s="3"/>
    </row>
    <row r="786" spans="1:76" x14ac:dyDescent="0.25">
      <c r="A786" s="64" t="s">
        <v>771</v>
      </c>
      <c r="B786" s="65"/>
      <c r="C786" s="65" t="s">
        <v>64</v>
      </c>
      <c r="D786" s="66">
        <v>162.20115768333014</v>
      </c>
      <c r="E786" s="68"/>
      <c r="F786" s="100" t="s">
        <v>3874</v>
      </c>
      <c r="G786" s="65"/>
      <c r="H786" s="69" t="s">
        <v>771</v>
      </c>
      <c r="I786" s="70"/>
      <c r="J786" s="70"/>
      <c r="K786" s="69" t="s">
        <v>11991</v>
      </c>
      <c r="L786" s="73">
        <v>1</v>
      </c>
      <c r="M786" s="74">
        <v>5094.06494140625</v>
      </c>
      <c r="N786" s="74">
        <v>8497.23046875</v>
      </c>
      <c r="O786" s="75"/>
      <c r="P786" s="76"/>
      <c r="Q786" s="76"/>
      <c r="R786" s="86"/>
      <c r="S786" s="48">
        <v>0</v>
      </c>
      <c r="T786" s="48">
        <v>3</v>
      </c>
      <c r="U786" s="49">
        <v>0</v>
      </c>
      <c r="V786" s="49">
        <v>5.1699999999999999E-4</v>
      </c>
      <c r="W786" s="49">
        <v>1.8699999999999999E-4</v>
      </c>
      <c r="X786" s="49">
        <v>0.81134600000000001</v>
      </c>
      <c r="Y786" s="49">
        <v>1</v>
      </c>
      <c r="Z786" s="49">
        <v>0</v>
      </c>
      <c r="AA786" s="71">
        <v>786</v>
      </c>
      <c r="AB786" s="71"/>
      <c r="AC786" s="72"/>
      <c r="AD786" s="78" t="s">
        <v>7271</v>
      </c>
      <c r="AE786" s="78">
        <v>534</v>
      </c>
      <c r="AF786" s="78">
        <v>641</v>
      </c>
      <c r="AG786" s="78">
        <v>13183</v>
      </c>
      <c r="AH786" s="78">
        <v>13173</v>
      </c>
      <c r="AI786" s="78"/>
      <c r="AJ786" s="78" t="s">
        <v>7982</v>
      </c>
      <c r="AK786" s="78" t="s">
        <v>8007</v>
      </c>
      <c r="AL786" s="78"/>
      <c r="AM786" s="78"/>
      <c r="AN786" s="80">
        <v>42583.784687500003</v>
      </c>
      <c r="AO786" s="82" t="s">
        <v>9723</v>
      </c>
      <c r="AP786" s="78" t="b">
        <v>1</v>
      </c>
      <c r="AQ786" s="78" t="b">
        <v>0</v>
      </c>
      <c r="AR786" s="78" t="b">
        <v>0</v>
      </c>
      <c r="AS786" s="78" t="s">
        <v>6304</v>
      </c>
      <c r="AT786" s="78">
        <v>183</v>
      </c>
      <c r="AU786" s="78"/>
      <c r="AV786" s="78" t="b">
        <v>0</v>
      </c>
      <c r="AW786" s="78" t="s">
        <v>10419</v>
      </c>
      <c r="AX786" s="82" t="s">
        <v>11203</v>
      </c>
      <c r="AY786" s="78" t="s">
        <v>66</v>
      </c>
      <c r="AZ786" s="78" t="str">
        <f>REPLACE(INDEX(GroupVertices[Group], MATCH(Vertices[[#This Row],[Vertex]],GroupVertices[Vertex],0)),1,1,"")</f>
        <v>6</v>
      </c>
      <c r="BA786" s="48" t="s">
        <v>12941</v>
      </c>
      <c r="BB786" s="48" t="s">
        <v>12941</v>
      </c>
      <c r="BC786" s="48" t="s">
        <v>2508</v>
      </c>
      <c r="BD786" s="48" t="s">
        <v>2508</v>
      </c>
      <c r="BE786" s="48" t="s">
        <v>13102</v>
      </c>
      <c r="BF786" s="48" t="s">
        <v>13182</v>
      </c>
      <c r="BG786" s="120" t="s">
        <v>13605</v>
      </c>
      <c r="BH786" s="120" t="s">
        <v>13712</v>
      </c>
      <c r="BI786" s="120" t="s">
        <v>14123</v>
      </c>
      <c r="BJ786" s="120" t="s">
        <v>14123</v>
      </c>
      <c r="BK786" s="120">
        <v>2</v>
      </c>
      <c r="BL786" s="123">
        <v>3.3898305084745761</v>
      </c>
      <c r="BM786" s="120">
        <v>1</v>
      </c>
      <c r="BN786" s="123">
        <v>1.6949152542372881</v>
      </c>
      <c r="BO786" s="120">
        <v>0</v>
      </c>
      <c r="BP786" s="123">
        <v>0</v>
      </c>
      <c r="BQ786" s="120">
        <v>56</v>
      </c>
      <c r="BR786" s="123">
        <v>94.915254237288138</v>
      </c>
      <c r="BS786" s="120">
        <v>59</v>
      </c>
      <c r="BT786" s="2"/>
      <c r="BU786" s="3"/>
      <c r="BV786" s="3"/>
      <c r="BW786" s="3"/>
      <c r="BX786" s="3"/>
    </row>
    <row r="787" spans="1:76" x14ac:dyDescent="0.25">
      <c r="A787" s="64" t="s">
        <v>772</v>
      </c>
      <c r="B787" s="65"/>
      <c r="C787" s="65" t="s">
        <v>64</v>
      </c>
      <c r="D787" s="66">
        <v>164.4597097066171</v>
      </c>
      <c r="E787" s="68"/>
      <c r="F787" s="100" t="s">
        <v>10417</v>
      </c>
      <c r="G787" s="65"/>
      <c r="H787" s="69" t="s">
        <v>772</v>
      </c>
      <c r="I787" s="70"/>
      <c r="J787" s="70"/>
      <c r="K787" s="69" t="s">
        <v>11992</v>
      </c>
      <c r="L787" s="73">
        <v>115.04048421177426</v>
      </c>
      <c r="M787" s="74">
        <v>5143.59033203125</v>
      </c>
      <c r="N787" s="74">
        <v>9175.9130859375</v>
      </c>
      <c r="O787" s="75"/>
      <c r="P787" s="76"/>
      <c r="Q787" s="76"/>
      <c r="R787" s="86"/>
      <c r="S787" s="48">
        <v>1</v>
      </c>
      <c r="T787" s="48">
        <v>1</v>
      </c>
      <c r="U787" s="49">
        <v>686</v>
      </c>
      <c r="V787" s="49">
        <v>5.1699999999999999E-4</v>
      </c>
      <c r="W787" s="49">
        <v>1.3999999999999999E-4</v>
      </c>
      <c r="X787" s="49">
        <v>0.80840699999999999</v>
      </c>
      <c r="Y787" s="49">
        <v>0</v>
      </c>
      <c r="Z787" s="49">
        <v>0</v>
      </c>
      <c r="AA787" s="71">
        <v>787</v>
      </c>
      <c r="AB787" s="71"/>
      <c r="AC787" s="72"/>
      <c r="AD787" s="78" t="s">
        <v>7272</v>
      </c>
      <c r="AE787" s="78">
        <v>7403</v>
      </c>
      <c r="AF787" s="78">
        <v>7838</v>
      </c>
      <c r="AG787" s="78">
        <v>30391</v>
      </c>
      <c r="AH787" s="78">
        <v>12096</v>
      </c>
      <c r="AI787" s="78">
        <v>-10800</v>
      </c>
      <c r="AJ787" s="78" t="s">
        <v>7983</v>
      </c>
      <c r="AK787" s="78" t="s">
        <v>8427</v>
      </c>
      <c r="AL787" s="82" t="s">
        <v>9001</v>
      </c>
      <c r="AM787" s="78" t="s">
        <v>9034</v>
      </c>
      <c r="AN787" s="80">
        <v>40616.064305555556</v>
      </c>
      <c r="AO787" s="82" t="s">
        <v>9724</v>
      </c>
      <c r="AP787" s="78" t="b">
        <v>0</v>
      </c>
      <c r="AQ787" s="78" t="b">
        <v>0</v>
      </c>
      <c r="AR787" s="78" t="b">
        <v>0</v>
      </c>
      <c r="AS787" s="78" t="s">
        <v>6304</v>
      </c>
      <c r="AT787" s="78">
        <v>4353</v>
      </c>
      <c r="AU787" s="82" t="s">
        <v>10037</v>
      </c>
      <c r="AV787" s="78" t="b">
        <v>0</v>
      </c>
      <c r="AW787" s="78" t="s">
        <v>10419</v>
      </c>
      <c r="AX787" s="82" t="s">
        <v>11204</v>
      </c>
      <c r="AY787" s="78" t="s">
        <v>66</v>
      </c>
      <c r="AZ787" s="78" t="str">
        <f>REPLACE(INDEX(GroupVertices[Group], MATCH(Vertices[[#This Row],[Vertex]],GroupVertices[Vertex],0)),1,1,"")</f>
        <v>6</v>
      </c>
      <c r="BA787" s="48" t="s">
        <v>2499</v>
      </c>
      <c r="BB787" s="48" t="s">
        <v>2499</v>
      </c>
      <c r="BC787" s="48" t="s">
        <v>2538</v>
      </c>
      <c r="BD787" s="48" t="s">
        <v>2538</v>
      </c>
      <c r="BE787" s="48" t="s">
        <v>3141</v>
      </c>
      <c r="BF787" s="48" t="s">
        <v>3141</v>
      </c>
      <c r="BG787" s="120" t="s">
        <v>13606</v>
      </c>
      <c r="BH787" s="120" t="s">
        <v>13606</v>
      </c>
      <c r="BI787" s="120" t="s">
        <v>14124</v>
      </c>
      <c r="BJ787" s="120" t="s">
        <v>14124</v>
      </c>
      <c r="BK787" s="120">
        <v>2</v>
      </c>
      <c r="BL787" s="123">
        <v>7.1428571428571432</v>
      </c>
      <c r="BM787" s="120">
        <v>0</v>
      </c>
      <c r="BN787" s="123">
        <v>0</v>
      </c>
      <c r="BO787" s="120">
        <v>0</v>
      </c>
      <c r="BP787" s="123">
        <v>0</v>
      </c>
      <c r="BQ787" s="120">
        <v>26</v>
      </c>
      <c r="BR787" s="123">
        <v>92.857142857142861</v>
      </c>
      <c r="BS787" s="120">
        <v>28</v>
      </c>
      <c r="BT787" s="2"/>
      <c r="BU787" s="3"/>
      <c r="BV787" s="3"/>
      <c r="BW787" s="3"/>
      <c r="BX787" s="3"/>
    </row>
    <row r="788" spans="1:76" x14ac:dyDescent="0.25">
      <c r="A788" s="64" t="s">
        <v>773</v>
      </c>
      <c r="B788" s="65"/>
      <c r="C788" s="65" t="s">
        <v>64</v>
      </c>
      <c r="D788" s="66">
        <v>162.0034520039261</v>
      </c>
      <c r="E788" s="68"/>
      <c r="F788" s="100" t="s">
        <v>3875</v>
      </c>
      <c r="G788" s="65"/>
      <c r="H788" s="69" t="s">
        <v>773</v>
      </c>
      <c r="I788" s="70"/>
      <c r="J788" s="70"/>
      <c r="K788" s="69" t="s">
        <v>11993</v>
      </c>
      <c r="L788" s="73">
        <v>1</v>
      </c>
      <c r="M788" s="74">
        <v>5306.5673828125</v>
      </c>
      <c r="N788" s="74">
        <v>9646.09375</v>
      </c>
      <c r="O788" s="75"/>
      <c r="P788" s="76"/>
      <c r="Q788" s="76"/>
      <c r="R788" s="86"/>
      <c r="S788" s="48">
        <v>0</v>
      </c>
      <c r="T788" s="48">
        <v>1</v>
      </c>
      <c r="U788" s="49">
        <v>0</v>
      </c>
      <c r="V788" s="49">
        <v>4.3899999999999999E-4</v>
      </c>
      <c r="W788" s="49">
        <v>1.2999999999999999E-5</v>
      </c>
      <c r="X788" s="49">
        <v>0.49357299999999998</v>
      </c>
      <c r="Y788" s="49">
        <v>0</v>
      </c>
      <c r="Z788" s="49">
        <v>0</v>
      </c>
      <c r="AA788" s="71">
        <v>788</v>
      </c>
      <c r="AB788" s="71"/>
      <c r="AC788" s="72"/>
      <c r="AD788" s="78" t="s">
        <v>7273</v>
      </c>
      <c r="AE788" s="78">
        <v>110</v>
      </c>
      <c r="AF788" s="78">
        <v>11</v>
      </c>
      <c r="AG788" s="78">
        <v>38</v>
      </c>
      <c r="AH788" s="78">
        <v>233</v>
      </c>
      <c r="AI788" s="78"/>
      <c r="AJ788" s="78" t="s">
        <v>7984</v>
      </c>
      <c r="AK788" s="78" t="s">
        <v>8389</v>
      </c>
      <c r="AL788" s="78"/>
      <c r="AM788" s="78"/>
      <c r="AN788" s="80">
        <v>43164.479085648149</v>
      </c>
      <c r="AO788" s="82" t="s">
        <v>9725</v>
      </c>
      <c r="AP788" s="78" t="b">
        <v>1</v>
      </c>
      <c r="AQ788" s="78" t="b">
        <v>0</v>
      </c>
      <c r="AR788" s="78" t="b">
        <v>0</v>
      </c>
      <c r="AS788" s="78" t="s">
        <v>6304</v>
      </c>
      <c r="AT788" s="78">
        <v>0</v>
      </c>
      <c r="AU788" s="78"/>
      <c r="AV788" s="78" t="b">
        <v>0</v>
      </c>
      <c r="AW788" s="78" t="s">
        <v>10419</v>
      </c>
      <c r="AX788" s="82" t="s">
        <v>11205</v>
      </c>
      <c r="AY788" s="78" t="s">
        <v>66</v>
      </c>
      <c r="AZ788" s="78" t="str">
        <f>REPLACE(INDEX(GroupVertices[Group], MATCH(Vertices[[#This Row],[Vertex]],GroupVertices[Vertex],0)),1,1,"")</f>
        <v>6</v>
      </c>
      <c r="BA788" s="48"/>
      <c r="BB788" s="48"/>
      <c r="BC788" s="48"/>
      <c r="BD788" s="48"/>
      <c r="BE788" s="48"/>
      <c r="BF788" s="48"/>
      <c r="BG788" s="120" t="s">
        <v>13607</v>
      </c>
      <c r="BH788" s="120" t="s">
        <v>13607</v>
      </c>
      <c r="BI788" s="120" t="s">
        <v>14125</v>
      </c>
      <c r="BJ788" s="120" t="s">
        <v>14125</v>
      </c>
      <c r="BK788" s="120">
        <v>2</v>
      </c>
      <c r="BL788" s="123">
        <v>11.764705882352942</v>
      </c>
      <c r="BM788" s="120">
        <v>0</v>
      </c>
      <c r="BN788" s="123">
        <v>0</v>
      </c>
      <c r="BO788" s="120">
        <v>0</v>
      </c>
      <c r="BP788" s="123">
        <v>0</v>
      </c>
      <c r="BQ788" s="120">
        <v>15</v>
      </c>
      <c r="BR788" s="123">
        <v>88.235294117647058</v>
      </c>
      <c r="BS788" s="120">
        <v>17</v>
      </c>
      <c r="BT788" s="2"/>
      <c r="BU788" s="3"/>
      <c r="BV788" s="3"/>
      <c r="BW788" s="3"/>
      <c r="BX788" s="3"/>
    </row>
    <row r="789" spans="1:76" x14ac:dyDescent="0.25">
      <c r="A789" s="87" t="s">
        <v>775</v>
      </c>
      <c r="B789" s="88"/>
      <c r="C789" s="88" t="s">
        <v>64</v>
      </c>
      <c r="D789" s="89">
        <v>162.10450157339926</v>
      </c>
      <c r="E789" s="90"/>
      <c r="F789" s="101" t="s">
        <v>3877</v>
      </c>
      <c r="G789" s="88"/>
      <c r="H789" s="91" t="s">
        <v>775</v>
      </c>
      <c r="I789" s="92"/>
      <c r="J789" s="92"/>
      <c r="K789" s="91" t="s">
        <v>11994</v>
      </c>
      <c r="L789" s="93">
        <v>1</v>
      </c>
      <c r="M789" s="94">
        <v>4746.13623046875</v>
      </c>
      <c r="N789" s="94">
        <v>8315.3466796875</v>
      </c>
      <c r="O789" s="95"/>
      <c r="P789" s="96"/>
      <c r="Q789" s="96"/>
      <c r="R789" s="97"/>
      <c r="S789" s="48">
        <v>0</v>
      </c>
      <c r="T789" s="48">
        <v>3</v>
      </c>
      <c r="U789" s="49">
        <v>0</v>
      </c>
      <c r="V789" s="49">
        <v>5.1699999999999999E-4</v>
      </c>
      <c r="W789" s="49">
        <v>1.8699999999999999E-4</v>
      </c>
      <c r="X789" s="49">
        <v>0.81134600000000001</v>
      </c>
      <c r="Y789" s="49">
        <v>1</v>
      </c>
      <c r="Z789" s="49">
        <v>0</v>
      </c>
      <c r="AA789" s="98">
        <v>789</v>
      </c>
      <c r="AB789" s="98"/>
      <c r="AC789" s="99"/>
      <c r="AD789" s="78" t="s">
        <v>7274</v>
      </c>
      <c r="AE789" s="78">
        <v>1011</v>
      </c>
      <c r="AF789" s="78">
        <v>333</v>
      </c>
      <c r="AG789" s="78">
        <v>6319</v>
      </c>
      <c r="AH789" s="78">
        <v>6348</v>
      </c>
      <c r="AI789" s="78"/>
      <c r="AJ789" s="78" t="s">
        <v>7985</v>
      </c>
      <c r="AK789" s="78" t="s">
        <v>8428</v>
      </c>
      <c r="AL789" s="78"/>
      <c r="AM789" s="78"/>
      <c r="AN789" s="80">
        <v>42514.866620370369</v>
      </c>
      <c r="AO789" s="82" t="s">
        <v>9726</v>
      </c>
      <c r="AP789" s="78" t="b">
        <v>1</v>
      </c>
      <c r="AQ789" s="78" t="b">
        <v>0</v>
      </c>
      <c r="AR789" s="78" t="b">
        <v>0</v>
      </c>
      <c r="AS789" s="78" t="s">
        <v>6304</v>
      </c>
      <c r="AT789" s="78">
        <v>31</v>
      </c>
      <c r="AU789" s="78"/>
      <c r="AV789" s="78" t="b">
        <v>0</v>
      </c>
      <c r="AW789" s="78" t="s">
        <v>10419</v>
      </c>
      <c r="AX789" s="82" t="s">
        <v>11206</v>
      </c>
      <c r="AY789" s="78" t="s">
        <v>66</v>
      </c>
      <c r="AZ789" s="78" t="str">
        <f>REPLACE(INDEX(GroupVertices[Group], MATCH(Vertices[[#This Row],[Vertex]],GroupVertices[Vertex],0)),1,1,"")</f>
        <v>6</v>
      </c>
      <c r="BA789" s="48" t="s">
        <v>12941</v>
      </c>
      <c r="BB789" s="48" t="s">
        <v>12941</v>
      </c>
      <c r="BC789" s="48" t="s">
        <v>2508</v>
      </c>
      <c r="BD789" s="48" t="s">
        <v>2508</v>
      </c>
      <c r="BE789" s="48" t="s">
        <v>13102</v>
      </c>
      <c r="BF789" s="48" t="s">
        <v>13182</v>
      </c>
      <c r="BG789" s="120" t="s">
        <v>13605</v>
      </c>
      <c r="BH789" s="120" t="s">
        <v>13712</v>
      </c>
      <c r="BI789" s="120" t="s">
        <v>14123</v>
      </c>
      <c r="BJ789" s="120" t="s">
        <v>14123</v>
      </c>
      <c r="BK789" s="120">
        <v>2</v>
      </c>
      <c r="BL789" s="123">
        <v>3.3898305084745761</v>
      </c>
      <c r="BM789" s="120">
        <v>1</v>
      </c>
      <c r="BN789" s="123">
        <v>1.6949152542372881</v>
      </c>
      <c r="BO789" s="120">
        <v>0</v>
      </c>
      <c r="BP789" s="123">
        <v>0</v>
      </c>
      <c r="BQ789" s="120">
        <v>56</v>
      </c>
      <c r="BR789" s="123">
        <v>94.915254237288138</v>
      </c>
      <c r="BS789" s="120">
        <v>59</v>
      </c>
      <c r="BT789" s="2"/>
      <c r="BU789" s="3"/>
      <c r="BV789" s="3"/>
      <c r="BW789" s="3"/>
      <c r="BX789" s="3"/>
    </row>
    <row r="790" spans="1:76" x14ac:dyDescent="0.25">
      <c r="A790" s="87" t="s">
        <v>6492</v>
      </c>
      <c r="B790" s="88"/>
      <c r="C790" s="88" t="s">
        <v>64</v>
      </c>
      <c r="D790" s="89">
        <v>184.19010887406176</v>
      </c>
      <c r="E790" s="90"/>
      <c r="F790" s="101" t="s">
        <v>10418</v>
      </c>
      <c r="G790" s="88" t="s">
        <v>51</v>
      </c>
      <c r="H790" s="91" t="s">
        <v>6492</v>
      </c>
      <c r="I790" s="92"/>
      <c r="J790" s="92"/>
      <c r="K790" s="91" t="s">
        <v>11995</v>
      </c>
      <c r="L790" s="93">
        <v>1</v>
      </c>
      <c r="M790" s="94">
        <v>1215.278076171875</v>
      </c>
      <c r="N790" s="94">
        <v>8160.146484375</v>
      </c>
      <c r="O790" s="95"/>
      <c r="P790" s="96"/>
      <c r="Q790" s="96"/>
      <c r="R790" s="97"/>
      <c r="S790" s="48">
        <v>0</v>
      </c>
      <c r="T790" s="48">
        <v>0</v>
      </c>
      <c r="U790" s="49">
        <v>0</v>
      </c>
      <c r="V790" s="49">
        <v>0</v>
      </c>
      <c r="W790" s="49">
        <v>0</v>
      </c>
      <c r="X790" s="49">
        <v>0</v>
      </c>
      <c r="Y790" s="49">
        <v>0</v>
      </c>
      <c r="Z790" s="49" t="s">
        <v>15767</v>
      </c>
      <c r="AA790" s="98">
        <v>790</v>
      </c>
      <c r="AB790" s="98"/>
      <c r="AC790" s="99"/>
      <c r="AD790" s="78" t="s">
        <v>7275</v>
      </c>
      <c r="AE790" s="78">
        <v>179</v>
      </c>
      <c r="AF790" s="78">
        <v>70710</v>
      </c>
      <c r="AG790" s="78">
        <v>28181</v>
      </c>
      <c r="AH790" s="78">
        <v>540</v>
      </c>
      <c r="AI790" s="78">
        <v>3600</v>
      </c>
      <c r="AJ790" s="78" t="s">
        <v>7986</v>
      </c>
      <c r="AK790" s="78"/>
      <c r="AL790" s="82" t="s">
        <v>9002</v>
      </c>
      <c r="AM790" s="78" t="s">
        <v>8068</v>
      </c>
      <c r="AN790" s="80">
        <v>40954.665601851855</v>
      </c>
      <c r="AO790" s="82" t="s">
        <v>9727</v>
      </c>
      <c r="AP790" s="78" t="b">
        <v>0</v>
      </c>
      <c r="AQ790" s="78" t="b">
        <v>0</v>
      </c>
      <c r="AR790" s="78" t="b">
        <v>1</v>
      </c>
      <c r="AS790" s="78" t="s">
        <v>6305</v>
      </c>
      <c r="AT790" s="78">
        <v>3328</v>
      </c>
      <c r="AU790" s="82" t="s">
        <v>10038</v>
      </c>
      <c r="AV790" s="78" t="b">
        <v>1</v>
      </c>
      <c r="AW790" s="78" t="s">
        <v>10419</v>
      </c>
      <c r="AX790" s="82" t="s">
        <v>11207</v>
      </c>
      <c r="AY790" s="78" t="s">
        <v>65</v>
      </c>
      <c r="AZ790" s="78" t="str">
        <f>REPLACE(INDEX(GroupVertices[Group], MATCH(Vertices[[#This Row],[Vertex]],GroupVertices[Vertex],0)),1,1,"")</f>
        <v>1</v>
      </c>
      <c r="BA790" s="48"/>
      <c r="BB790" s="48"/>
      <c r="BC790" s="48"/>
      <c r="BD790" s="48"/>
      <c r="BE790" s="48"/>
      <c r="BF790" s="48"/>
      <c r="BG790" s="48"/>
      <c r="BH790" s="48"/>
      <c r="BI790" s="48"/>
      <c r="BJ790" s="48"/>
      <c r="BK790" s="48"/>
      <c r="BL790" s="49"/>
      <c r="BM790" s="48"/>
      <c r="BN790" s="49"/>
      <c r="BO790" s="48"/>
      <c r="BP790" s="49"/>
      <c r="BQ790" s="48"/>
      <c r="BR790" s="49"/>
      <c r="BS790" s="48"/>
      <c r="BT790" s="2"/>
      <c r="BU790" s="3"/>
      <c r="BV790" s="3"/>
      <c r="BW790" s="3"/>
      <c r="BX790"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790"/>
    <dataValidation allowBlank="1" errorTitle="Invalid Vertex Visibility" error="You have entered an unrecognized vertex visibility.  Try selecting from the drop-down list instead." sqref="BT3"/>
    <dataValidation allowBlank="1" showErrorMessage="1" sqref="BT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79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79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79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79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790"/>
    <dataValidation allowBlank="1" showInputMessage="1" errorTitle="Invalid Vertex Image Key" promptTitle="Vertex Tooltip" prompt="Enter optional text that will pop up when the mouse is hovered over the vertex." sqref="K3:K79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79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79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790"/>
    <dataValidation allowBlank="1" showInputMessage="1" promptTitle="Vertex Label Fill Color" prompt="To select an optional fill color for the Label shape, right-click and select Select Color on the right-click menu." sqref="I3:I790"/>
    <dataValidation allowBlank="1" showInputMessage="1" errorTitle="Invalid Vertex Image Key" promptTitle="Vertex Image File" prompt="Enter the path to an image file.  Hover over the column header for examples." sqref="F3:F790"/>
    <dataValidation allowBlank="1" showInputMessage="1" promptTitle="Vertex Color" prompt="To select an optional vertex color, right-click and select Select Color on the right-click menu." sqref="B3:B790"/>
    <dataValidation allowBlank="1" showInputMessage="1" errorTitle="Invalid Vertex Opacity" error="The optional vertex opacity must be a whole number between 0 and 10." promptTitle="Vertex Opacity" prompt="Enter an optional vertex opacity between 0 (transparent) and 100 (opaque)." sqref="E3:E790"/>
    <dataValidation type="list" allowBlank="1" showInputMessage="1" showErrorMessage="1" errorTitle="Invalid Vertex Shape" error="You have entered an invalid vertex shape.  Try selecting from the drop-down list instead." promptTitle="Vertex Shape" prompt="Select an optional vertex shape." sqref="C3:C79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79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790">
      <formula1>ValidVertexLabelPositions</formula1>
    </dataValidation>
    <dataValidation allowBlank="1" showInputMessage="1" showErrorMessage="1" promptTitle="Vertex Name" prompt="Enter the name of the vertex." sqref="A3:A790"/>
  </dataValidations>
  <hyperlinks>
    <hyperlink ref="AJ547" r:id="rId1"/>
    <hyperlink ref="AK6" r:id="rId2"/>
    <hyperlink ref="AL3" r:id="rId3"/>
    <hyperlink ref="AL4" r:id="rId4"/>
    <hyperlink ref="AL5" r:id="rId5"/>
    <hyperlink ref="AL6" r:id="rId6"/>
    <hyperlink ref="AL7" r:id="rId7"/>
    <hyperlink ref="AL11" r:id="rId8" location="!/berthaliciag"/>
    <hyperlink ref="AL14" r:id="rId9"/>
    <hyperlink ref="AL16" r:id="rId10"/>
    <hyperlink ref="AL17" r:id="rId11"/>
    <hyperlink ref="AL19" r:id="rId12"/>
    <hyperlink ref="AL20" r:id="rId13"/>
    <hyperlink ref="AL21" r:id="rId14"/>
    <hyperlink ref="AL22" r:id="rId15"/>
    <hyperlink ref="AL23" r:id="rId16"/>
    <hyperlink ref="AL24" r:id="rId17"/>
    <hyperlink ref="AL25" r:id="rId18"/>
    <hyperlink ref="AL26" r:id="rId19"/>
    <hyperlink ref="AL27" r:id="rId20"/>
    <hyperlink ref="AL28" r:id="rId21"/>
    <hyperlink ref="AL29" r:id="rId22"/>
    <hyperlink ref="AL30" r:id="rId23"/>
    <hyperlink ref="AL31" r:id="rId24"/>
    <hyperlink ref="AL32" r:id="rId25"/>
    <hyperlink ref="AL33" r:id="rId26"/>
    <hyperlink ref="AL34" r:id="rId27"/>
    <hyperlink ref="AL36" r:id="rId28"/>
    <hyperlink ref="AL37" r:id="rId29"/>
    <hyperlink ref="AL39" r:id="rId30"/>
    <hyperlink ref="AL40" r:id="rId31"/>
    <hyperlink ref="AL41" r:id="rId32"/>
    <hyperlink ref="AL42" r:id="rId33"/>
    <hyperlink ref="AL43" r:id="rId34"/>
    <hyperlink ref="AL44" r:id="rId35"/>
    <hyperlink ref="AL47" r:id="rId36"/>
    <hyperlink ref="AL48" r:id="rId37"/>
    <hyperlink ref="AL49" r:id="rId38"/>
    <hyperlink ref="AL50" r:id="rId39"/>
    <hyperlink ref="AL52" r:id="rId40"/>
    <hyperlink ref="AL53" r:id="rId41"/>
    <hyperlink ref="AL54" r:id="rId42"/>
    <hyperlink ref="AL55" r:id="rId43"/>
    <hyperlink ref="AL56" r:id="rId44"/>
    <hyperlink ref="AL58" r:id="rId45"/>
    <hyperlink ref="AL59" r:id="rId46"/>
    <hyperlink ref="AL60" r:id="rId47"/>
    <hyperlink ref="AL62" r:id="rId48"/>
    <hyperlink ref="AL63" r:id="rId49"/>
    <hyperlink ref="AL64" r:id="rId50"/>
    <hyperlink ref="AL65" r:id="rId51"/>
    <hyperlink ref="AL66" r:id="rId52"/>
    <hyperlink ref="AL68" r:id="rId53"/>
    <hyperlink ref="AL69" r:id="rId54"/>
    <hyperlink ref="AL70" r:id="rId55"/>
    <hyperlink ref="AL71" r:id="rId56"/>
    <hyperlink ref="AL72" r:id="rId57"/>
    <hyperlink ref="AL73" r:id="rId58"/>
    <hyperlink ref="AL74" r:id="rId59"/>
    <hyperlink ref="AL75" r:id="rId60"/>
    <hyperlink ref="AL76" r:id="rId61"/>
    <hyperlink ref="AL77" r:id="rId62"/>
    <hyperlink ref="AL78" r:id="rId63"/>
    <hyperlink ref="AL80" r:id="rId64"/>
    <hyperlink ref="AL81" r:id="rId65"/>
    <hyperlink ref="AL82" r:id="rId66"/>
    <hyperlink ref="AL84" r:id="rId67"/>
    <hyperlink ref="AL85" r:id="rId68"/>
    <hyperlink ref="AL86" r:id="rId69"/>
    <hyperlink ref="AL87" r:id="rId70"/>
    <hyperlink ref="AL88" r:id="rId71"/>
    <hyperlink ref="AL89" r:id="rId72"/>
    <hyperlink ref="AL90" r:id="rId73"/>
    <hyperlink ref="AL92" r:id="rId74"/>
    <hyperlink ref="AL94" r:id="rId75"/>
    <hyperlink ref="AL95" r:id="rId76"/>
    <hyperlink ref="AL98" r:id="rId77"/>
    <hyperlink ref="AL99" r:id="rId78"/>
    <hyperlink ref="AL101" r:id="rId79"/>
    <hyperlink ref="AL102" r:id="rId80"/>
    <hyperlink ref="AL103" r:id="rId81"/>
    <hyperlink ref="AL104" r:id="rId82"/>
    <hyperlink ref="AL105" r:id="rId83"/>
    <hyperlink ref="AL106" r:id="rId84"/>
    <hyperlink ref="AL107" r:id="rId85"/>
    <hyperlink ref="AL108" r:id="rId86"/>
    <hyperlink ref="AL109" r:id="rId87"/>
    <hyperlink ref="AL110" r:id="rId88"/>
    <hyperlink ref="AL111" r:id="rId89"/>
    <hyperlink ref="AL113" r:id="rId90"/>
    <hyperlink ref="AL115" r:id="rId91"/>
    <hyperlink ref="AL118" r:id="rId92"/>
    <hyperlink ref="AL119" r:id="rId93"/>
    <hyperlink ref="AL121" r:id="rId94"/>
    <hyperlink ref="AL123" r:id="rId95"/>
    <hyperlink ref="AL124" r:id="rId96"/>
    <hyperlink ref="AL125" r:id="rId97"/>
    <hyperlink ref="AL126" r:id="rId98"/>
    <hyperlink ref="AL128" r:id="rId99"/>
    <hyperlink ref="AL131" r:id="rId100"/>
    <hyperlink ref="AL132" r:id="rId101"/>
    <hyperlink ref="AL133" r:id="rId102"/>
    <hyperlink ref="AL134" r:id="rId103"/>
    <hyperlink ref="AL135" r:id="rId104"/>
    <hyperlink ref="AL136" r:id="rId105"/>
    <hyperlink ref="AL137" r:id="rId106"/>
    <hyperlink ref="AL138" r:id="rId107"/>
    <hyperlink ref="AL142" r:id="rId108"/>
    <hyperlink ref="AL143" r:id="rId109"/>
    <hyperlink ref="AL144" r:id="rId110"/>
    <hyperlink ref="AL145" r:id="rId111"/>
    <hyperlink ref="AL146" r:id="rId112"/>
    <hyperlink ref="AL147" r:id="rId113"/>
    <hyperlink ref="AL148" r:id="rId114"/>
    <hyperlink ref="AL150" r:id="rId115"/>
    <hyperlink ref="AL151" r:id="rId116"/>
    <hyperlink ref="AL152" r:id="rId117"/>
    <hyperlink ref="AL153" r:id="rId118"/>
    <hyperlink ref="AL155" r:id="rId119"/>
    <hyperlink ref="AL156" r:id="rId120"/>
    <hyperlink ref="AL159" r:id="rId121"/>
    <hyperlink ref="AL160" r:id="rId122"/>
    <hyperlink ref="AL163" r:id="rId123"/>
    <hyperlink ref="AL164" r:id="rId124"/>
    <hyperlink ref="AL167" r:id="rId125"/>
    <hyperlink ref="AL170" r:id="rId126"/>
    <hyperlink ref="AL173" r:id="rId127"/>
    <hyperlink ref="AL177" r:id="rId128"/>
    <hyperlink ref="AL178" r:id="rId129"/>
    <hyperlink ref="AL179" r:id="rId130"/>
    <hyperlink ref="AL180" r:id="rId131"/>
    <hyperlink ref="AL184" r:id="rId132"/>
    <hyperlink ref="AL185" r:id="rId133"/>
    <hyperlink ref="AL186" r:id="rId134"/>
    <hyperlink ref="AL188" r:id="rId135"/>
    <hyperlink ref="AL189" r:id="rId136"/>
    <hyperlink ref="AL193" r:id="rId137"/>
    <hyperlink ref="AL194" r:id="rId138"/>
    <hyperlink ref="AL195" r:id="rId139"/>
    <hyperlink ref="AL196" r:id="rId140"/>
    <hyperlink ref="AL197" r:id="rId141"/>
    <hyperlink ref="AL199" r:id="rId142"/>
    <hyperlink ref="AL202" r:id="rId143"/>
    <hyperlink ref="AL203" r:id="rId144"/>
    <hyperlink ref="AL206" r:id="rId145"/>
    <hyperlink ref="AL207" r:id="rId146"/>
    <hyperlink ref="AL209" r:id="rId147"/>
    <hyperlink ref="AL210" r:id="rId148"/>
    <hyperlink ref="AL211" r:id="rId149"/>
    <hyperlink ref="AL212" r:id="rId150"/>
    <hyperlink ref="AL214" r:id="rId151"/>
    <hyperlink ref="AL215" r:id="rId152"/>
    <hyperlink ref="AL216" r:id="rId153"/>
    <hyperlink ref="AL217" r:id="rId154"/>
    <hyperlink ref="AL218" r:id="rId155"/>
    <hyperlink ref="AL219" r:id="rId156"/>
    <hyperlink ref="AL220" r:id="rId157"/>
    <hyperlink ref="AL221" r:id="rId158"/>
    <hyperlink ref="AL222" r:id="rId159"/>
    <hyperlink ref="AL223" r:id="rId160"/>
    <hyperlink ref="AL224" r:id="rId161"/>
    <hyperlink ref="AL225" r:id="rId162"/>
    <hyperlink ref="AL226" r:id="rId163"/>
    <hyperlink ref="AL227" r:id="rId164"/>
    <hyperlink ref="AL228" r:id="rId165"/>
    <hyperlink ref="AL229" r:id="rId166"/>
    <hyperlink ref="AL230" r:id="rId167"/>
    <hyperlink ref="AL232" r:id="rId168"/>
    <hyperlink ref="AL234" r:id="rId169"/>
    <hyperlink ref="AL235" r:id="rId170"/>
    <hyperlink ref="AL236" r:id="rId171"/>
    <hyperlink ref="AL237" r:id="rId172"/>
    <hyperlink ref="AL238" r:id="rId173"/>
    <hyperlink ref="AL239" r:id="rId174"/>
    <hyperlink ref="AL240" r:id="rId175"/>
    <hyperlink ref="AL241" r:id="rId176"/>
    <hyperlink ref="AL243" r:id="rId177"/>
    <hyperlink ref="AL244" r:id="rId178"/>
    <hyperlink ref="AL245" r:id="rId179"/>
    <hyperlink ref="AL247" r:id="rId180"/>
    <hyperlink ref="AL248" r:id="rId181"/>
    <hyperlink ref="AL250" r:id="rId182"/>
    <hyperlink ref="AL252" r:id="rId183"/>
    <hyperlink ref="AL253" r:id="rId184"/>
    <hyperlink ref="AL258" r:id="rId185"/>
    <hyperlink ref="AL260" r:id="rId186"/>
    <hyperlink ref="AL262" r:id="rId187"/>
    <hyperlink ref="AL264" r:id="rId188"/>
    <hyperlink ref="AL265" r:id="rId189"/>
    <hyperlink ref="AL266" r:id="rId190"/>
    <hyperlink ref="AL267" r:id="rId191"/>
    <hyperlink ref="AL269" r:id="rId192"/>
    <hyperlink ref="AL271" r:id="rId193"/>
    <hyperlink ref="AL272" r:id="rId194"/>
    <hyperlink ref="AL273" r:id="rId195"/>
    <hyperlink ref="AL274" r:id="rId196"/>
    <hyperlink ref="AL275" r:id="rId197"/>
    <hyperlink ref="AL276" r:id="rId198"/>
    <hyperlink ref="AL278" r:id="rId199"/>
    <hyperlink ref="AL279" r:id="rId200"/>
    <hyperlink ref="AL280" r:id="rId201"/>
    <hyperlink ref="AL281" r:id="rId202"/>
    <hyperlink ref="AL282" r:id="rId203"/>
    <hyperlink ref="AL283" r:id="rId204"/>
    <hyperlink ref="AL285" r:id="rId205"/>
    <hyperlink ref="AL286" r:id="rId206"/>
    <hyperlink ref="AL287" r:id="rId207"/>
    <hyperlink ref="AL288" r:id="rId208"/>
    <hyperlink ref="AL289" r:id="rId209"/>
    <hyperlink ref="AL290" r:id="rId210"/>
    <hyperlink ref="AL291" r:id="rId211"/>
    <hyperlink ref="AL294" r:id="rId212"/>
    <hyperlink ref="AL295" r:id="rId213"/>
    <hyperlink ref="AL296" r:id="rId214"/>
    <hyperlink ref="AL297" r:id="rId215"/>
    <hyperlink ref="AL298" r:id="rId216"/>
    <hyperlink ref="AL299" r:id="rId217"/>
    <hyperlink ref="AL300" r:id="rId218"/>
    <hyperlink ref="AL301" r:id="rId219"/>
    <hyperlink ref="AL302" r:id="rId220"/>
    <hyperlink ref="AL303" r:id="rId221"/>
    <hyperlink ref="AL304" r:id="rId222"/>
    <hyperlink ref="AL305" r:id="rId223"/>
    <hyperlink ref="AL306" r:id="rId224"/>
    <hyperlink ref="AL307" r:id="rId225"/>
    <hyperlink ref="AL308" r:id="rId226"/>
    <hyperlink ref="AL309" r:id="rId227"/>
    <hyperlink ref="AL310" r:id="rId228"/>
    <hyperlink ref="AL311" r:id="rId229"/>
    <hyperlink ref="AL312" r:id="rId230"/>
    <hyperlink ref="AL313" r:id="rId231"/>
    <hyperlink ref="AL314" r:id="rId232"/>
    <hyperlink ref="AL315" r:id="rId233"/>
    <hyperlink ref="AL316" r:id="rId234"/>
    <hyperlink ref="AL317" r:id="rId235"/>
    <hyperlink ref="AL318" r:id="rId236"/>
    <hyperlink ref="AL319" r:id="rId237"/>
    <hyperlink ref="AL320" r:id="rId238"/>
    <hyperlink ref="AL321" r:id="rId239"/>
    <hyperlink ref="AL322" r:id="rId240"/>
    <hyperlink ref="AL323" r:id="rId241"/>
    <hyperlink ref="AL324" r:id="rId242"/>
    <hyperlink ref="AL325" r:id="rId243"/>
    <hyperlink ref="AL326" r:id="rId244"/>
    <hyperlink ref="AL327" r:id="rId245"/>
    <hyperlink ref="AL328" r:id="rId246"/>
    <hyperlink ref="AL329" r:id="rId247"/>
    <hyperlink ref="AL330" r:id="rId248"/>
    <hyperlink ref="AL331" r:id="rId249"/>
    <hyperlink ref="AL332" r:id="rId250"/>
    <hyperlink ref="AL333" r:id="rId251"/>
    <hyperlink ref="AL334" r:id="rId252"/>
    <hyperlink ref="AL336" r:id="rId253"/>
    <hyperlink ref="AL339" r:id="rId254"/>
    <hyperlink ref="AL340" r:id="rId255"/>
    <hyperlink ref="AL341" r:id="rId256"/>
    <hyperlink ref="AL343" r:id="rId257"/>
    <hyperlink ref="AL346" r:id="rId258"/>
    <hyperlink ref="AL347" r:id="rId259"/>
    <hyperlink ref="AL348" r:id="rId260"/>
    <hyperlink ref="AL349" r:id="rId261"/>
    <hyperlink ref="AL351" r:id="rId262"/>
    <hyperlink ref="AL352" r:id="rId263"/>
    <hyperlink ref="AL353" r:id="rId264"/>
    <hyperlink ref="AL354" r:id="rId265"/>
    <hyperlink ref="AL355" r:id="rId266"/>
    <hyperlink ref="AL356" r:id="rId267"/>
    <hyperlink ref="AL357" r:id="rId268"/>
    <hyperlink ref="AL359" r:id="rId269"/>
    <hyperlink ref="AL360" r:id="rId270"/>
    <hyperlink ref="AL361" r:id="rId271"/>
    <hyperlink ref="AL362" r:id="rId272"/>
    <hyperlink ref="AL364" r:id="rId273"/>
    <hyperlink ref="AL365" r:id="rId274"/>
    <hyperlink ref="AL366" r:id="rId275"/>
    <hyperlink ref="AL367" r:id="rId276"/>
    <hyperlink ref="AL369" r:id="rId277"/>
    <hyperlink ref="AL370" r:id="rId278"/>
    <hyperlink ref="AL371" r:id="rId279"/>
    <hyperlink ref="AL372" r:id="rId280"/>
    <hyperlink ref="AL373" r:id="rId281"/>
    <hyperlink ref="AL374" r:id="rId282"/>
    <hyperlink ref="AL375" r:id="rId283"/>
    <hyperlink ref="AL376" r:id="rId284"/>
    <hyperlink ref="AL377" r:id="rId285"/>
    <hyperlink ref="AL378" r:id="rId286"/>
    <hyperlink ref="AL379" r:id="rId287"/>
    <hyperlink ref="AL380" r:id="rId288"/>
    <hyperlink ref="AL382" r:id="rId289"/>
    <hyperlink ref="AL383" r:id="rId290"/>
    <hyperlink ref="AL384" r:id="rId291"/>
    <hyperlink ref="AL386" r:id="rId292"/>
    <hyperlink ref="AL387" r:id="rId293"/>
    <hyperlink ref="AL388" r:id="rId294"/>
    <hyperlink ref="AL389" r:id="rId295"/>
    <hyperlink ref="AL390" r:id="rId296"/>
    <hyperlink ref="AL393" r:id="rId297"/>
    <hyperlink ref="AL394" r:id="rId298"/>
    <hyperlink ref="AL395" r:id="rId299"/>
    <hyperlink ref="AL397" r:id="rId300"/>
    <hyperlink ref="AL398" r:id="rId301"/>
    <hyperlink ref="AL399" r:id="rId302"/>
    <hyperlink ref="AL400" r:id="rId303"/>
    <hyperlink ref="AL401" r:id="rId304"/>
    <hyperlink ref="AL404" r:id="rId305"/>
    <hyperlink ref="AL405" r:id="rId306"/>
    <hyperlink ref="AL406" r:id="rId307"/>
    <hyperlink ref="AL407" r:id="rId308"/>
    <hyperlink ref="AL410" r:id="rId309"/>
    <hyperlink ref="AL411" r:id="rId310"/>
    <hyperlink ref="AL412" r:id="rId311"/>
    <hyperlink ref="AL413" r:id="rId312"/>
    <hyperlink ref="AL414" r:id="rId313"/>
    <hyperlink ref="AL415" r:id="rId314"/>
    <hyperlink ref="AL416" r:id="rId315"/>
    <hyperlink ref="AL418" r:id="rId316"/>
    <hyperlink ref="AL419" r:id="rId317"/>
    <hyperlink ref="AL420" r:id="rId318"/>
    <hyperlink ref="AL421" r:id="rId319"/>
    <hyperlink ref="AL422" r:id="rId320"/>
    <hyperlink ref="AL423" r:id="rId321"/>
    <hyperlink ref="AL424" r:id="rId322"/>
    <hyperlink ref="AL425" r:id="rId323"/>
    <hyperlink ref="AL428" r:id="rId324"/>
    <hyperlink ref="AL429" r:id="rId325"/>
    <hyperlink ref="AL430" r:id="rId326"/>
    <hyperlink ref="AL431" r:id="rId327"/>
    <hyperlink ref="AL433" r:id="rId328"/>
    <hyperlink ref="AL434" r:id="rId329"/>
    <hyperlink ref="AL437" r:id="rId330"/>
    <hyperlink ref="AL438" r:id="rId331"/>
    <hyperlink ref="AL439" r:id="rId332"/>
    <hyperlink ref="AL440" r:id="rId333"/>
    <hyperlink ref="AL441" r:id="rId334"/>
    <hyperlink ref="AL442" r:id="rId335"/>
    <hyperlink ref="AL443" r:id="rId336"/>
    <hyperlink ref="AL444" r:id="rId337"/>
    <hyperlink ref="AL445" r:id="rId338"/>
    <hyperlink ref="AL446" r:id="rId339"/>
    <hyperlink ref="AL447" r:id="rId340"/>
    <hyperlink ref="AL449" r:id="rId341"/>
    <hyperlink ref="AL450" r:id="rId342"/>
    <hyperlink ref="AL452" r:id="rId343"/>
    <hyperlink ref="AL453" r:id="rId344"/>
    <hyperlink ref="AL455" r:id="rId345"/>
    <hyperlink ref="AL456" r:id="rId346"/>
    <hyperlink ref="AL458" r:id="rId347"/>
    <hyperlink ref="AL459" r:id="rId348"/>
    <hyperlink ref="AL460" r:id="rId349"/>
    <hyperlink ref="AL462" r:id="rId350"/>
    <hyperlink ref="AL463" r:id="rId351"/>
    <hyperlink ref="AL465" r:id="rId352"/>
    <hyperlink ref="AL467" r:id="rId353"/>
    <hyperlink ref="AL468" r:id="rId354"/>
    <hyperlink ref="AL469" r:id="rId355"/>
    <hyperlink ref="AL470" r:id="rId356"/>
    <hyperlink ref="AL471" r:id="rId357"/>
    <hyperlink ref="AL472" r:id="rId358"/>
    <hyperlink ref="AL473" r:id="rId359"/>
    <hyperlink ref="AL474" r:id="rId360"/>
    <hyperlink ref="AL475" r:id="rId361"/>
    <hyperlink ref="AL477" r:id="rId362"/>
    <hyperlink ref="AL478" r:id="rId363"/>
    <hyperlink ref="AL479" r:id="rId364"/>
    <hyperlink ref="AL480" r:id="rId365"/>
    <hyperlink ref="AL481" r:id="rId366"/>
    <hyperlink ref="AL482" r:id="rId367"/>
    <hyperlink ref="AL483" r:id="rId368"/>
    <hyperlink ref="AL484" r:id="rId369"/>
    <hyperlink ref="AL485" r:id="rId370"/>
    <hyperlink ref="AL486" r:id="rId371"/>
    <hyperlink ref="AL487" r:id="rId372"/>
    <hyperlink ref="AL488" r:id="rId373"/>
    <hyperlink ref="AL489" r:id="rId374"/>
    <hyperlink ref="AL494" r:id="rId375"/>
    <hyperlink ref="AL495" r:id="rId376"/>
    <hyperlink ref="AL496" r:id="rId377"/>
    <hyperlink ref="AL497" r:id="rId378"/>
    <hyperlink ref="AL498" r:id="rId379"/>
    <hyperlink ref="AL499" r:id="rId380"/>
    <hyperlink ref="AL500" r:id="rId381"/>
    <hyperlink ref="AL501" r:id="rId382"/>
    <hyperlink ref="AL503" r:id="rId383"/>
    <hyperlink ref="AL504" r:id="rId384"/>
    <hyperlink ref="AL507" r:id="rId385"/>
    <hyperlink ref="AL508" r:id="rId386"/>
    <hyperlink ref="AL509" r:id="rId387"/>
    <hyperlink ref="AL510" r:id="rId388"/>
    <hyperlink ref="AL513" r:id="rId389"/>
    <hyperlink ref="AL515" r:id="rId390"/>
    <hyperlink ref="AL516" r:id="rId391"/>
    <hyperlink ref="AL518" r:id="rId392"/>
    <hyperlink ref="AL519" r:id="rId393"/>
    <hyperlink ref="AL522" r:id="rId394"/>
    <hyperlink ref="AL523" r:id="rId395"/>
    <hyperlink ref="AL525" r:id="rId396"/>
    <hyperlink ref="AL526" r:id="rId397"/>
    <hyperlink ref="AL528" r:id="rId398"/>
    <hyperlink ref="AL530" r:id="rId399"/>
    <hyperlink ref="AL531" r:id="rId400"/>
    <hyperlink ref="AL532" r:id="rId401"/>
    <hyperlink ref="AL533" r:id="rId402"/>
    <hyperlink ref="AL534" r:id="rId403"/>
    <hyperlink ref="AL537" r:id="rId404"/>
    <hyperlink ref="AL539" r:id="rId405"/>
    <hyperlink ref="AL540" r:id="rId406"/>
    <hyperlink ref="AL541" r:id="rId407"/>
    <hyperlink ref="AL542" r:id="rId408"/>
    <hyperlink ref="AL543" r:id="rId409"/>
    <hyperlink ref="AL545" r:id="rId410"/>
    <hyperlink ref="AL547" r:id="rId411"/>
    <hyperlink ref="AL548" r:id="rId412"/>
    <hyperlink ref="AL549" r:id="rId413"/>
    <hyperlink ref="AL550" r:id="rId414"/>
    <hyperlink ref="AL551" r:id="rId415"/>
    <hyperlink ref="AL552" r:id="rId416"/>
    <hyperlink ref="AL553" r:id="rId417"/>
    <hyperlink ref="AL554" r:id="rId418"/>
    <hyperlink ref="AL555" r:id="rId419"/>
    <hyperlink ref="AL556" r:id="rId420"/>
    <hyperlink ref="AL557" r:id="rId421"/>
    <hyperlink ref="AL558" r:id="rId422" location="fr=6cf44c71fb"/>
    <hyperlink ref="AL559" r:id="rId423"/>
    <hyperlink ref="AL560" r:id="rId424"/>
    <hyperlink ref="AL565" r:id="rId425"/>
    <hyperlink ref="AL566" r:id="rId426"/>
    <hyperlink ref="AL567" r:id="rId427"/>
    <hyperlink ref="AL568" r:id="rId428"/>
    <hyperlink ref="AL569" r:id="rId429"/>
    <hyperlink ref="AL571" r:id="rId430"/>
    <hyperlink ref="AL572" r:id="rId431"/>
    <hyperlink ref="AL574" r:id="rId432"/>
    <hyperlink ref="AL577" r:id="rId433"/>
    <hyperlink ref="AL578" r:id="rId434"/>
    <hyperlink ref="AL579" r:id="rId435"/>
    <hyperlink ref="AL580" r:id="rId436"/>
    <hyperlink ref="AL581" r:id="rId437"/>
    <hyperlink ref="AL582" r:id="rId438"/>
    <hyperlink ref="AL583" r:id="rId439"/>
    <hyperlink ref="AL584" r:id="rId440"/>
    <hyperlink ref="AL585" r:id="rId441"/>
    <hyperlink ref="AL586" r:id="rId442"/>
    <hyperlink ref="AL587" r:id="rId443"/>
    <hyperlink ref="AL588" r:id="rId444"/>
    <hyperlink ref="AL589" r:id="rId445"/>
    <hyperlink ref="AL590" r:id="rId446"/>
    <hyperlink ref="AL591" r:id="rId447"/>
    <hyperlink ref="AL593" r:id="rId448"/>
    <hyperlink ref="AL594" r:id="rId449"/>
    <hyperlink ref="AL595" r:id="rId450"/>
    <hyperlink ref="AL596" r:id="rId451"/>
    <hyperlink ref="AL597" r:id="rId452"/>
    <hyperlink ref="AL599" r:id="rId453"/>
    <hyperlink ref="AL600" r:id="rId454"/>
    <hyperlink ref="AL601" r:id="rId455"/>
    <hyperlink ref="AL602" r:id="rId456"/>
    <hyperlink ref="AL604" r:id="rId457"/>
    <hyperlink ref="AL605" r:id="rId458"/>
    <hyperlink ref="AL606" r:id="rId459"/>
    <hyperlink ref="AL607" r:id="rId460"/>
    <hyperlink ref="AL608" r:id="rId461"/>
    <hyperlink ref="AL609" r:id="rId462"/>
    <hyperlink ref="AL610" r:id="rId463"/>
    <hyperlink ref="AL611" r:id="rId464"/>
    <hyperlink ref="AL613" r:id="rId465"/>
    <hyperlink ref="AL614" r:id="rId466"/>
    <hyperlink ref="AL616" r:id="rId467"/>
    <hyperlink ref="AL617" r:id="rId468"/>
    <hyperlink ref="AL618" r:id="rId469"/>
    <hyperlink ref="AL622" r:id="rId470"/>
    <hyperlink ref="AL623" r:id="rId471"/>
    <hyperlink ref="AL624" r:id="rId472"/>
    <hyperlink ref="AL627" r:id="rId473"/>
    <hyperlink ref="AL628" r:id="rId474"/>
    <hyperlink ref="AL629" r:id="rId475"/>
    <hyperlink ref="AL631" r:id="rId476"/>
    <hyperlink ref="AL632" r:id="rId477"/>
    <hyperlink ref="AL633" r:id="rId478"/>
    <hyperlink ref="AL634" r:id="rId479"/>
    <hyperlink ref="AL635" r:id="rId480"/>
    <hyperlink ref="AL636" r:id="rId481"/>
    <hyperlink ref="AL639" r:id="rId482"/>
    <hyperlink ref="AL640" r:id="rId483"/>
    <hyperlink ref="AL641" r:id="rId484"/>
    <hyperlink ref="AL645" r:id="rId485"/>
    <hyperlink ref="AL646" r:id="rId486"/>
    <hyperlink ref="AL647" r:id="rId487"/>
    <hyperlink ref="AL648" r:id="rId488"/>
    <hyperlink ref="AL649" r:id="rId489"/>
    <hyperlink ref="AL650" r:id="rId490"/>
    <hyperlink ref="AL651" r:id="rId491"/>
    <hyperlink ref="AL652" r:id="rId492"/>
    <hyperlink ref="AL653" r:id="rId493"/>
    <hyperlink ref="AL654" r:id="rId494"/>
    <hyperlink ref="AL655" r:id="rId495"/>
    <hyperlink ref="AL656" r:id="rId496"/>
    <hyperlink ref="AL657" r:id="rId497"/>
    <hyperlink ref="AL658" r:id="rId498"/>
    <hyperlink ref="AL660" r:id="rId499"/>
    <hyperlink ref="AL661" r:id="rId500"/>
    <hyperlink ref="AL662" r:id="rId501"/>
    <hyperlink ref="AL663" r:id="rId502"/>
    <hyperlink ref="AL665" r:id="rId503"/>
    <hyperlink ref="AL666" r:id="rId504"/>
    <hyperlink ref="AL667" r:id="rId505"/>
    <hyperlink ref="AL668" r:id="rId506"/>
    <hyperlink ref="AL671" r:id="rId507"/>
    <hyperlink ref="AL673" r:id="rId508"/>
    <hyperlink ref="AL674" r:id="rId509"/>
    <hyperlink ref="AL675" r:id="rId510"/>
    <hyperlink ref="AL676" r:id="rId511"/>
    <hyperlink ref="AL677" r:id="rId512"/>
    <hyperlink ref="AL678" r:id="rId513"/>
    <hyperlink ref="AL679" r:id="rId514"/>
    <hyperlink ref="AL680" r:id="rId515"/>
    <hyperlink ref="AL681" r:id="rId516"/>
    <hyperlink ref="AL682" r:id="rId517"/>
    <hyperlink ref="AL683" r:id="rId518"/>
    <hyperlink ref="AL685" r:id="rId519"/>
    <hyperlink ref="AL686" r:id="rId520"/>
    <hyperlink ref="AL687" r:id="rId521"/>
    <hyperlink ref="AL689" r:id="rId522"/>
    <hyperlink ref="AL690" r:id="rId523"/>
    <hyperlink ref="AL691" r:id="rId524"/>
    <hyperlink ref="AL692" r:id="rId525"/>
    <hyperlink ref="AL693" r:id="rId526"/>
    <hyperlink ref="AL696" r:id="rId527"/>
    <hyperlink ref="AL699" r:id="rId528"/>
    <hyperlink ref="AL701" r:id="rId529"/>
    <hyperlink ref="AL702" r:id="rId530"/>
    <hyperlink ref="AL703" r:id="rId531"/>
    <hyperlink ref="AL705" r:id="rId532"/>
    <hyperlink ref="AL706" r:id="rId533"/>
    <hyperlink ref="AL707" r:id="rId534"/>
    <hyperlink ref="AL708" r:id="rId535"/>
    <hyperlink ref="AL710" r:id="rId536"/>
    <hyperlink ref="AL711" r:id="rId537"/>
    <hyperlink ref="AL712" r:id="rId538"/>
    <hyperlink ref="AL714" r:id="rId539"/>
    <hyperlink ref="AL715" r:id="rId540"/>
    <hyperlink ref="AL716" r:id="rId541"/>
    <hyperlink ref="AL717" r:id="rId542"/>
    <hyperlink ref="AL719" r:id="rId543"/>
    <hyperlink ref="AL720" r:id="rId544"/>
    <hyperlink ref="AL721" r:id="rId545"/>
    <hyperlink ref="AL725" r:id="rId546"/>
    <hyperlink ref="AL726" r:id="rId547"/>
    <hyperlink ref="AL727" r:id="rId548"/>
    <hyperlink ref="AL728" r:id="rId549"/>
    <hyperlink ref="AL729" r:id="rId550"/>
    <hyperlink ref="AL730" r:id="rId551"/>
    <hyperlink ref="AL731" r:id="rId552"/>
    <hyperlink ref="AL732" r:id="rId553"/>
    <hyperlink ref="AL733" r:id="rId554"/>
    <hyperlink ref="AL734" r:id="rId555"/>
    <hyperlink ref="AL735" r:id="rId556"/>
    <hyperlink ref="AL736" r:id="rId557"/>
    <hyperlink ref="AL738" r:id="rId558"/>
    <hyperlink ref="AL739" r:id="rId559"/>
    <hyperlink ref="AL741" r:id="rId560"/>
    <hyperlink ref="AL742" r:id="rId561"/>
    <hyperlink ref="AL743" r:id="rId562"/>
    <hyperlink ref="AL744" r:id="rId563"/>
    <hyperlink ref="AL745" r:id="rId564"/>
    <hyperlink ref="AL746" r:id="rId565"/>
    <hyperlink ref="AL747" r:id="rId566"/>
    <hyperlink ref="AL748" r:id="rId567"/>
    <hyperlink ref="AL749" r:id="rId568"/>
    <hyperlink ref="AL750" r:id="rId569"/>
    <hyperlink ref="AL751" r:id="rId570"/>
    <hyperlink ref="AL752" r:id="rId571"/>
    <hyperlink ref="AL754" r:id="rId572"/>
    <hyperlink ref="AL755" r:id="rId573"/>
    <hyperlink ref="AL756" r:id="rId574"/>
    <hyperlink ref="AL758" r:id="rId575"/>
    <hyperlink ref="AL759" r:id="rId576"/>
    <hyperlink ref="AL761" r:id="rId577"/>
    <hyperlink ref="AL762" r:id="rId578"/>
    <hyperlink ref="AL763" r:id="rId579"/>
    <hyperlink ref="AL764" r:id="rId580"/>
    <hyperlink ref="AL766" r:id="rId581"/>
    <hyperlink ref="AL767" r:id="rId582"/>
    <hyperlink ref="AL768" r:id="rId583"/>
    <hyperlink ref="AL772" r:id="rId584"/>
    <hyperlink ref="AL773" r:id="rId585"/>
    <hyperlink ref="AL774" r:id="rId586"/>
    <hyperlink ref="AL775" r:id="rId587"/>
    <hyperlink ref="AL777" r:id="rId588"/>
    <hyperlink ref="AL778" r:id="rId589"/>
    <hyperlink ref="AL779" r:id="rId590"/>
    <hyperlink ref="AL780" r:id="rId591"/>
    <hyperlink ref="AL781" r:id="rId592"/>
    <hyperlink ref="AL783" r:id="rId593"/>
    <hyperlink ref="AL784" r:id="rId594"/>
    <hyperlink ref="AL785" r:id="rId595"/>
    <hyperlink ref="AL787" r:id="rId596"/>
    <hyperlink ref="AL790" r:id="rId597"/>
    <hyperlink ref="AO3" r:id="rId598"/>
    <hyperlink ref="AO4" r:id="rId599"/>
    <hyperlink ref="AO5" r:id="rId600"/>
    <hyperlink ref="AO6" r:id="rId601"/>
    <hyperlink ref="AO7" r:id="rId602"/>
    <hyperlink ref="AO8" r:id="rId603"/>
    <hyperlink ref="AO10" r:id="rId604"/>
    <hyperlink ref="AO11" r:id="rId605"/>
    <hyperlink ref="AO12" r:id="rId606"/>
    <hyperlink ref="AO13" r:id="rId607"/>
    <hyperlink ref="AO14" r:id="rId608"/>
    <hyperlink ref="AO15" r:id="rId609"/>
    <hyperlink ref="AO16" r:id="rId610"/>
    <hyperlink ref="AO17" r:id="rId611"/>
    <hyperlink ref="AO19" r:id="rId612"/>
    <hyperlink ref="AO20" r:id="rId613"/>
    <hyperlink ref="AO21" r:id="rId614"/>
    <hyperlink ref="AO22" r:id="rId615"/>
    <hyperlink ref="AO23" r:id="rId616"/>
    <hyperlink ref="AO24" r:id="rId617"/>
    <hyperlink ref="AO25" r:id="rId618"/>
    <hyperlink ref="AO26" r:id="rId619"/>
    <hyperlink ref="AO27" r:id="rId620"/>
    <hyperlink ref="AO28" r:id="rId621"/>
    <hyperlink ref="AO29" r:id="rId622"/>
    <hyperlink ref="AO30" r:id="rId623"/>
    <hyperlink ref="AO31" r:id="rId624"/>
    <hyperlink ref="AO32" r:id="rId625"/>
    <hyperlink ref="AO33" r:id="rId626"/>
    <hyperlink ref="AO34" r:id="rId627"/>
    <hyperlink ref="AO35" r:id="rId628"/>
    <hyperlink ref="AO36" r:id="rId629"/>
    <hyperlink ref="AO37" r:id="rId630"/>
    <hyperlink ref="AO38" r:id="rId631"/>
    <hyperlink ref="AO39" r:id="rId632"/>
    <hyperlink ref="AO40" r:id="rId633"/>
    <hyperlink ref="AO41" r:id="rId634"/>
    <hyperlink ref="AO42" r:id="rId635"/>
    <hyperlink ref="AO43" r:id="rId636"/>
    <hyperlink ref="AO44" r:id="rId637"/>
    <hyperlink ref="AO46" r:id="rId638"/>
    <hyperlink ref="AO47" r:id="rId639"/>
    <hyperlink ref="AO48" r:id="rId640"/>
    <hyperlink ref="AO49" r:id="rId641"/>
    <hyperlink ref="AO50" r:id="rId642"/>
    <hyperlink ref="AO51" r:id="rId643"/>
    <hyperlink ref="AO52" r:id="rId644"/>
    <hyperlink ref="AO53" r:id="rId645"/>
    <hyperlink ref="AO54" r:id="rId646"/>
    <hyperlink ref="AO55" r:id="rId647"/>
    <hyperlink ref="AO56" r:id="rId648"/>
    <hyperlink ref="AO57" r:id="rId649"/>
    <hyperlink ref="AO58" r:id="rId650"/>
    <hyperlink ref="AO59" r:id="rId651"/>
    <hyperlink ref="AO60" r:id="rId652"/>
    <hyperlink ref="AO61" r:id="rId653"/>
    <hyperlink ref="AO62" r:id="rId654"/>
    <hyperlink ref="AO63" r:id="rId655"/>
    <hyperlink ref="AO64" r:id="rId656"/>
    <hyperlink ref="AO65" r:id="rId657"/>
    <hyperlink ref="AO66" r:id="rId658"/>
    <hyperlink ref="AO67" r:id="rId659"/>
    <hyperlink ref="AO68" r:id="rId660"/>
    <hyperlink ref="AO69" r:id="rId661"/>
    <hyperlink ref="AO70" r:id="rId662"/>
    <hyperlink ref="AO71" r:id="rId663"/>
    <hyperlink ref="AO72" r:id="rId664"/>
    <hyperlink ref="AO73" r:id="rId665"/>
    <hyperlink ref="AO74" r:id="rId666"/>
    <hyperlink ref="AO75" r:id="rId667"/>
    <hyperlink ref="AO76" r:id="rId668"/>
    <hyperlink ref="AO77" r:id="rId669"/>
    <hyperlink ref="AO78" r:id="rId670"/>
    <hyperlink ref="AO79" r:id="rId671"/>
    <hyperlink ref="AO80" r:id="rId672"/>
    <hyperlink ref="AO82" r:id="rId673"/>
    <hyperlink ref="AO83" r:id="rId674"/>
    <hyperlink ref="AO84" r:id="rId675"/>
    <hyperlink ref="AO85" r:id="rId676"/>
    <hyperlink ref="AO86" r:id="rId677"/>
    <hyperlink ref="AO87" r:id="rId678"/>
    <hyperlink ref="AO88" r:id="rId679"/>
    <hyperlink ref="AO89" r:id="rId680"/>
    <hyperlink ref="AO90" r:id="rId681"/>
    <hyperlink ref="AO94" r:id="rId682"/>
    <hyperlink ref="AO95" r:id="rId683"/>
    <hyperlink ref="AO96" r:id="rId684"/>
    <hyperlink ref="AO98" r:id="rId685"/>
    <hyperlink ref="AO99" r:id="rId686"/>
    <hyperlink ref="AO100" r:id="rId687"/>
    <hyperlink ref="AO101" r:id="rId688"/>
    <hyperlink ref="AO102" r:id="rId689"/>
    <hyperlink ref="AO103" r:id="rId690"/>
    <hyperlink ref="AO104" r:id="rId691"/>
    <hyperlink ref="AO105" r:id="rId692"/>
    <hyperlink ref="AO106" r:id="rId693"/>
    <hyperlink ref="AO107" r:id="rId694"/>
    <hyperlink ref="AO108" r:id="rId695"/>
    <hyperlink ref="AO109" r:id="rId696"/>
    <hyperlink ref="AO110" r:id="rId697"/>
    <hyperlink ref="AO111" r:id="rId698"/>
    <hyperlink ref="AO112" r:id="rId699"/>
    <hyperlink ref="AO113" r:id="rId700"/>
    <hyperlink ref="AO115" r:id="rId701"/>
    <hyperlink ref="AO117" r:id="rId702"/>
    <hyperlink ref="AO118" r:id="rId703"/>
    <hyperlink ref="AO119" r:id="rId704"/>
    <hyperlink ref="AO121" r:id="rId705"/>
    <hyperlink ref="AO122" r:id="rId706"/>
    <hyperlink ref="AO123" r:id="rId707"/>
    <hyperlink ref="AO124" r:id="rId708"/>
    <hyperlink ref="AO125" r:id="rId709"/>
    <hyperlink ref="AO126" r:id="rId710"/>
    <hyperlink ref="AO128" r:id="rId711"/>
    <hyperlink ref="AO129" r:id="rId712"/>
    <hyperlink ref="AO130" r:id="rId713"/>
    <hyperlink ref="AO131" r:id="rId714"/>
    <hyperlink ref="AO132" r:id="rId715"/>
    <hyperlink ref="AO133" r:id="rId716"/>
    <hyperlink ref="AO134" r:id="rId717"/>
    <hyperlink ref="AO135" r:id="rId718"/>
    <hyperlink ref="AO136" r:id="rId719"/>
    <hyperlink ref="AO137" r:id="rId720"/>
    <hyperlink ref="AO138" r:id="rId721"/>
    <hyperlink ref="AO142" r:id="rId722"/>
    <hyperlink ref="AO143" r:id="rId723"/>
    <hyperlink ref="AO144" r:id="rId724"/>
    <hyperlink ref="AO145" r:id="rId725"/>
    <hyperlink ref="AO146" r:id="rId726"/>
    <hyperlink ref="AO147" r:id="rId727"/>
    <hyperlink ref="AO148" r:id="rId728"/>
    <hyperlink ref="AO150" r:id="rId729"/>
    <hyperlink ref="AO151" r:id="rId730"/>
    <hyperlink ref="AO152" r:id="rId731"/>
    <hyperlink ref="AO153" r:id="rId732"/>
    <hyperlink ref="AO155" r:id="rId733"/>
    <hyperlink ref="AO156" r:id="rId734"/>
    <hyperlink ref="AO157" r:id="rId735"/>
    <hyperlink ref="AO159" r:id="rId736"/>
    <hyperlink ref="AO160" r:id="rId737"/>
    <hyperlink ref="AO161" r:id="rId738"/>
    <hyperlink ref="AO163" r:id="rId739"/>
    <hyperlink ref="AO164" r:id="rId740"/>
    <hyperlink ref="AO167" r:id="rId741"/>
    <hyperlink ref="AO170" r:id="rId742"/>
    <hyperlink ref="AO171" r:id="rId743"/>
    <hyperlink ref="AO172" r:id="rId744"/>
    <hyperlink ref="AO173" r:id="rId745"/>
    <hyperlink ref="AO174" r:id="rId746"/>
    <hyperlink ref="AO177" r:id="rId747"/>
    <hyperlink ref="AO178" r:id="rId748"/>
    <hyperlink ref="AO179" r:id="rId749"/>
    <hyperlink ref="AO180" r:id="rId750"/>
    <hyperlink ref="AO183" r:id="rId751"/>
    <hyperlink ref="AO184" r:id="rId752"/>
    <hyperlink ref="AO185" r:id="rId753"/>
    <hyperlink ref="AO186" r:id="rId754"/>
    <hyperlink ref="AO188" r:id="rId755"/>
    <hyperlink ref="AO189" r:id="rId756"/>
    <hyperlink ref="AO190" r:id="rId757"/>
    <hyperlink ref="AO191" r:id="rId758"/>
    <hyperlink ref="AO192" r:id="rId759"/>
    <hyperlink ref="AO194" r:id="rId760"/>
    <hyperlink ref="AO195" r:id="rId761"/>
    <hyperlink ref="AO197" r:id="rId762"/>
    <hyperlink ref="AO198" r:id="rId763"/>
    <hyperlink ref="AO199" r:id="rId764"/>
    <hyperlink ref="AO200" r:id="rId765"/>
    <hyperlink ref="AO201" r:id="rId766"/>
    <hyperlink ref="AO202" r:id="rId767"/>
    <hyperlink ref="AO203" r:id="rId768"/>
    <hyperlink ref="AO204" r:id="rId769"/>
    <hyperlink ref="AO205" r:id="rId770"/>
    <hyperlink ref="AO206" r:id="rId771"/>
    <hyperlink ref="AO207" r:id="rId772"/>
    <hyperlink ref="AO208" r:id="rId773"/>
    <hyperlink ref="AO209" r:id="rId774"/>
    <hyperlink ref="AO210" r:id="rId775"/>
    <hyperlink ref="AO211" r:id="rId776"/>
    <hyperlink ref="AO212" r:id="rId777"/>
    <hyperlink ref="AO214" r:id="rId778"/>
    <hyperlink ref="AO215" r:id="rId779"/>
    <hyperlink ref="AO216" r:id="rId780"/>
    <hyperlink ref="AO217" r:id="rId781"/>
    <hyperlink ref="AO219" r:id="rId782"/>
    <hyperlink ref="AO220" r:id="rId783"/>
    <hyperlink ref="AO221" r:id="rId784"/>
    <hyperlink ref="AO222" r:id="rId785"/>
    <hyperlink ref="AO223" r:id="rId786"/>
    <hyperlink ref="AO224" r:id="rId787"/>
    <hyperlink ref="AO225" r:id="rId788"/>
    <hyperlink ref="AO226" r:id="rId789"/>
    <hyperlink ref="AO228" r:id="rId790"/>
    <hyperlink ref="AO229" r:id="rId791"/>
    <hyperlink ref="AO230" r:id="rId792"/>
    <hyperlink ref="AO231" r:id="rId793"/>
    <hyperlink ref="AO232" r:id="rId794"/>
    <hyperlink ref="AO233" r:id="rId795"/>
    <hyperlink ref="AO234" r:id="rId796"/>
    <hyperlink ref="AO235" r:id="rId797"/>
    <hyperlink ref="AO236" r:id="rId798"/>
    <hyperlink ref="AO237" r:id="rId799"/>
    <hyperlink ref="AO238" r:id="rId800"/>
    <hyperlink ref="AO239" r:id="rId801"/>
    <hyperlink ref="AO240" r:id="rId802"/>
    <hyperlink ref="AO241" r:id="rId803"/>
    <hyperlink ref="AO242" r:id="rId804"/>
    <hyperlink ref="AO243" r:id="rId805"/>
    <hyperlink ref="AO244" r:id="rId806"/>
    <hyperlink ref="AO245" r:id="rId807"/>
    <hyperlink ref="AO246" r:id="rId808"/>
    <hyperlink ref="AO247" r:id="rId809"/>
    <hyperlink ref="AO248" r:id="rId810"/>
    <hyperlink ref="AO249" r:id="rId811"/>
    <hyperlink ref="AO250" r:id="rId812"/>
    <hyperlink ref="AO252" r:id="rId813"/>
    <hyperlink ref="AO253" r:id="rId814"/>
    <hyperlink ref="AO254" r:id="rId815"/>
    <hyperlink ref="AO255" r:id="rId816"/>
    <hyperlink ref="AO257" r:id="rId817"/>
    <hyperlink ref="AO258" r:id="rId818"/>
    <hyperlink ref="AO259" r:id="rId819"/>
    <hyperlink ref="AO260" r:id="rId820"/>
    <hyperlink ref="AO261" r:id="rId821"/>
    <hyperlink ref="AO262" r:id="rId822"/>
    <hyperlink ref="AO263" r:id="rId823"/>
    <hyperlink ref="AO264" r:id="rId824"/>
    <hyperlink ref="AO265" r:id="rId825"/>
    <hyperlink ref="AO266" r:id="rId826"/>
    <hyperlink ref="AO267" r:id="rId827"/>
    <hyperlink ref="AO269" r:id="rId828"/>
    <hyperlink ref="AO271" r:id="rId829"/>
    <hyperlink ref="AO272" r:id="rId830"/>
    <hyperlink ref="AO274" r:id="rId831"/>
    <hyperlink ref="AO276" r:id="rId832"/>
    <hyperlink ref="AO278" r:id="rId833"/>
    <hyperlink ref="AO279" r:id="rId834"/>
    <hyperlink ref="AO280" r:id="rId835"/>
    <hyperlink ref="AO281" r:id="rId836"/>
    <hyperlink ref="AO282" r:id="rId837"/>
    <hyperlink ref="AO283" r:id="rId838"/>
    <hyperlink ref="AO284" r:id="rId839"/>
    <hyperlink ref="AO285" r:id="rId840"/>
    <hyperlink ref="AO286" r:id="rId841"/>
    <hyperlink ref="AO287" r:id="rId842"/>
    <hyperlink ref="AO288" r:id="rId843"/>
    <hyperlink ref="AO289" r:id="rId844"/>
    <hyperlink ref="AO290" r:id="rId845"/>
    <hyperlink ref="AO292" r:id="rId846"/>
    <hyperlink ref="AO293" r:id="rId847"/>
    <hyperlink ref="AO294" r:id="rId848"/>
    <hyperlink ref="AO295" r:id="rId849"/>
    <hyperlink ref="AO296" r:id="rId850"/>
    <hyperlink ref="AO297" r:id="rId851"/>
    <hyperlink ref="AO298" r:id="rId852"/>
    <hyperlink ref="AO299" r:id="rId853"/>
    <hyperlink ref="AO300" r:id="rId854"/>
    <hyperlink ref="AO301" r:id="rId855"/>
    <hyperlink ref="AO303" r:id="rId856"/>
    <hyperlink ref="AO304" r:id="rId857"/>
    <hyperlink ref="AO305" r:id="rId858"/>
    <hyperlink ref="AO306" r:id="rId859"/>
    <hyperlink ref="AO307" r:id="rId860"/>
    <hyperlink ref="AO308" r:id="rId861"/>
    <hyperlink ref="AO309" r:id="rId862"/>
    <hyperlink ref="AO310" r:id="rId863"/>
    <hyperlink ref="AO311" r:id="rId864"/>
    <hyperlink ref="AO312" r:id="rId865"/>
    <hyperlink ref="AO313" r:id="rId866"/>
    <hyperlink ref="AO314" r:id="rId867"/>
    <hyperlink ref="AO315" r:id="rId868"/>
    <hyperlink ref="AO316" r:id="rId869"/>
    <hyperlink ref="AO317" r:id="rId870"/>
    <hyperlink ref="AO318" r:id="rId871"/>
    <hyperlink ref="AO319" r:id="rId872"/>
    <hyperlink ref="AO320" r:id="rId873"/>
    <hyperlink ref="AO321" r:id="rId874"/>
    <hyperlink ref="AO322" r:id="rId875"/>
    <hyperlink ref="AO323" r:id="rId876"/>
    <hyperlink ref="AO324" r:id="rId877"/>
    <hyperlink ref="AO326" r:id="rId878"/>
    <hyperlink ref="AO327" r:id="rId879"/>
    <hyperlink ref="AO328" r:id="rId880"/>
    <hyperlink ref="AO329" r:id="rId881"/>
    <hyperlink ref="AO330" r:id="rId882"/>
    <hyperlink ref="AO331" r:id="rId883"/>
    <hyperlink ref="AO332" r:id="rId884"/>
    <hyperlink ref="AO333" r:id="rId885"/>
    <hyperlink ref="AO334" r:id="rId886"/>
    <hyperlink ref="AO335" r:id="rId887"/>
    <hyperlink ref="AO336" r:id="rId888"/>
    <hyperlink ref="AO338" r:id="rId889"/>
    <hyperlink ref="AO339" r:id="rId890"/>
    <hyperlink ref="AO340" r:id="rId891"/>
    <hyperlink ref="AO341" r:id="rId892"/>
    <hyperlink ref="AO342" r:id="rId893"/>
    <hyperlink ref="AO343" r:id="rId894"/>
    <hyperlink ref="AO344" r:id="rId895"/>
    <hyperlink ref="AO345" r:id="rId896"/>
    <hyperlink ref="AO346" r:id="rId897"/>
    <hyperlink ref="AO347" r:id="rId898"/>
    <hyperlink ref="AO348" r:id="rId899"/>
    <hyperlink ref="AO349" r:id="rId900"/>
    <hyperlink ref="AO350" r:id="rId901"/>
    <hyperlink ref="AO352" r:id="rId902"/>
    <hyperlink ref="AO353" r:id="rId903"/>
    <hyperlink ref="AO354" r:id="rId904"/>
    <hyperlink ref="AO355" r:id="rId905"/>
    <hyperlink ref="AO356" r:id="rId906"/>
    <hyperlink ref="AO357" r:id="rId907"/>
    <hyperlink ref="AO359" r:id="rId908"/>
    <hyperlink ref="AO360" r:id="rId909"/>
    <hyperlink ref="AO361" r:id="rId910"/>
    <hyperlink ref="AO362" r:id="rId911"/>
    <hyperlink ref="AO363" r:id="rId912"/>
    <hyperlink ref="AO364" r:id="rId913"/>
    <hyperlink ref="AO365" r:id="rId914"/>
    <hyperlink ref="AO366" r:id="rId915"/>
    <hyperlink ref="AO367" r:id="rId916"/>
    <hyperlink ref="AO369" r:id="rId917"/>
    <hyperlink ref="AO370" r:id="rId918"/>
    <hyperlink ref="AO371" r:id="rId919"/>
    <hyperlink ref="AO372" r:id="rId920"/>
    <hyperlink ref="AO373" r:id="rId921"/>
    <hyperlink ref="AO374" r:id="rId922"/>
    <hyperlink ref="AO375" r:id="rId923"/>
    <hyperlink ref="AO376" r:id="rId924"/>
    <hyperlink ref="AO377" r:id="rId925"/>
    <hyperlink ref="AO378" r:id="rId926"/>
    <hyperlink ref="AO379" r:id="rId927"/>
    <hyperlink ref="AO380" r:id="rId928"/>
    <hyperlink ref="AO382" r:id="rId929"/>
    <hyperlink ref="AO383" r:id="rId930"/>
    <hyperlink ref="AO384" r:id="rId931"/>
    <hyperlink ref="AO385" r:id="rId932"/>
    <hyperlink ref="AO386" r:id="rId933"/>
    <hyperlink ref="AO387" r:id="rId934"/>
    <hyperlink ref="AO388" r:id="rId935"/>
    <hyperlink ref="AO391" r:id="rId936"/>
    <hyperlink ref="AO392" r:id="rId937"/>
    <hyperlink ref="AO393" r:id="rId938"/>
    <hyperlink ref="AO394" r:id="rId939"/>
    <hyperlink ref="AO395" r:id="rId940"/>
    <hyperlink ref="AO396" r:id="rId941"/>
    <hyperlink ref="AO397" r:id="rId942"/>
    <hyperlink ref="AO398" r:id="rId943"/>
    <hyperlink ref="AO399" r:id="rId944"/>
    <hyperlink ref="AO400" r:id="rId945"/>
    <hyperlink ref="AO401" r:id="rId946"/>
    <hyperlink ref="AO403" r:id="rId947"/>
    <hyperlink ref="AO404" r:id="rId948"/>
    <hyperlink ref="AO405" r:id="rId949"/>
    <hyperlink ref="AO406" r:id="rId950"/>
    <hyperlink ref="AO407" r:id="rId951"/>
    <hyperlink ref="AO408" r:id="rId952"/>
    <hyperlink ref="AO409" r:id="rId953"/>
    <hyperlink ref="AO410" r:id="rId954"/>
    <hyperlink ref="AO411" r:id="rId955"/>
    <hyperlink ref="AO412" r:id="rId956"/>
    <hyperlink ref="AO413" r:id="rId957"/>
    <hyperlink ref="AO414" r:id="rId958"/>
    <hyperlink ref="AO415" r:id="rId959"/>
    <hyperlink ref="AO416" r:id="rId960"/>
    <hyperlink ref="AO417" r:id="rId961"/>
    <hyperlink ref="AO418" r:id="rId962"/>
    <hyperlink ref="AO419" r:id="rId963"/>
    <hyperlink ref="AO420" r:id="rId964"/>
    <hyperlink ref="AO421" r:id="rId965"/>
    <hyperlink ref="AO422" r:id="rId966"/>
    <hyperlink ref="AO423" r:id="rId967"/>
    <hyperlink ref="AO424" r:id="rId968"/>
    <hyperlink ref="AO425" r:id="rId969"/>
    <hyperlink ref="AO426" r:id="rId970"/>
    <hyperlink ref="AO427" r:id="rId971"/>
    <hyperlink ref="AO429" r:id="rId972"/>
    <hyperlink ref="AO431" r:id="rId973"/>
    <hyperlink ref="AO433" r:id="rId974"/>
    <hyperlink ref="AO434" r:id="rId975"/>
    <hyperlink ref="AO436" r:id="rId976"/>
    <hyperlink ref="AO437" r:id="rId977"/>
    <hyperlink ref="AO438" r:id="rId978"/>
    <hyperlink ref="AO440" r:id="rId979"/>
    <hyperlink ref="AO441" r:id="rId980"/>
    <hyperlink ref="AO442" r:id="rId981"/>
    <hyperlink ref="AO443" r:id="rId982"/>
    <hyperlink ref="AO444" r:id="rId983"/>
    <hyperlink ref="AO446" r:id="rId984"/>
    <hyperlink ref="AO447" r:id="rId985"/>
    <hyperlink ref="AO448" r:id="rId986"/>
    <hyperlink ref="AO449" r:id="rId987"/>
    <hyperlink ref="AO450" r:id="rId988"/>
    <hyperlink ref="AO452" r:id="rId989"/>
    <hyperlink ref="AO453" r:id="rId990"/>
    <hyperlink ref="AO454" r:id="rId991"/>
    <hyperlink ref="AO455" r:id="rId992"/>
    <hyperlink ref="AO456" r:id="rId993"/>
    <hyperlink ref="AO458" r:id="rId994"/>
    <hyperlink ref="AO459" r:id="rId995"/>
    <hyperlink ref="AO460" r:id="rId996"/>
    <hyperlink ref="AO462" r:id="rId997"/>
    <hyperlink ref="AO463" r:id="rId998"/>
    <hyperlink ref="AO464" r:id="rId999"/>
    <hyperlink ref="AO465" r:id="rId1000"/>
    <hyperlink ref="AO466" r:id="rId1001"/>
    <hyperlink ref="AO467" r:id="rId1002"/>
    <hyperlink ref="AO468" r:id="rId1003"/>
    <hyperlink ref="AO469" r:id="rId1004"/>
    <hyperlink ref="AO471" r:id="rId1005"/>
    <hyperlink ref="AO472" r:id="rId1006"/>
    <hyperlink ref="AO473" r:id="rId1007"/>
    <hyperlink ref="AO474" r:id="rId1008"/>
    <hyperlink ref="AO477" r:id="rId1009"/>
    <hyperlink ref="AO479" r:id="rId1010"/>
    <hyperlink ref="AO480" r:id="rId1011"/>
    <hyperlink ref="AO481" r:id="rId1012"/>
    <hyperlink ref="AO482" r:id="rId1013"/>
    <hyperlink ref="AO483" r:id="rId1014"/>
    <hyperlink ref="AO484" r:id="rId1015"/>
    <hyperlink ref="AO485" r:id="rId1016"/>
    <hyperlink ref="AO486" r:id="rId1017"/>
    <hyperlink ref="AO487" r:id="rId1018"/>
    <hyperlink ref="AO488" r:id="rId1019"/>
    <hyperlink ref="AO489" r:id="rId1020"/>
    <hyperlink ref="AO491" r:id="rId1021"/>
    <hyperlink ref="AO494" r:id="rId1022"/>
    <hyperlink ref="AO495" r:id="rId1023"/>
    <hyperlink ref="AO496" r:id="rId1024"/>
    <hyperlink ref="AO497" r:id="rId1025"/>
    <hyperlink ref="AO498" r:id="rId1026"/>
    <hyperlink ref="AO499" r:id="rId1027"/>
    <hyperlink ref="AO500" r:id="rId1028"/>
    <hyperlink ref="AO501" r:id="rId1029"/>
    <hyperlink ref="AO502" r:id="rId1030"/>
    <hyperlink ref="AO503" r:id="rId1031"/>
    <hyperlink ref="AO504" r:id="rId1032"/>
    <hyperlink ref="AO508" r:id="rId1033"/>
    <hyperlink ref="AO509" r:id="rId1034"/>
    <hyperlink ref="AO510" r:id="rId1035"/>
    <hyperlink ref="AO511" r:id="rId1036"/>
    <hyperlink ref="AO513" r:id="rId1037"/>
    <hyperlink ref="AO514" r:id="rId1038"/>
    <hyperlink ref="AO515" r:id="rId1039"/>
    <hyperlink ref="AO516" r:id="rId1040"/>
    <hyperlink ref="AO517" r:id="rId1041"/>
    <hyperlink ref="AO518" r:id="rId1042"/>
    <hyperlink ref="AO519" r:id="rId1043"/>
    <hyperlink ref="AO520" r:id="rId1044"/>
    <hyperlink ref="AO521" r:id="rId1045"/>
    <hyperlink ref="AO523" r:id="rId1046"/>
    <hyperlink ref="AO524" r:id="rId1047"/>
    <hyperlink ref="AO525" r:id="rId1048"/>
    <hyperlink ref="AO527" r:id="rId1049"/>
    <hyperlink ref="AO528" r:id="rId1050"/>
    <hyperlink ref="AO530" r:id="rId1051"/>
    <hyperlink ref="AO531" r:id="rId1052"/>
    <hyperlink ref="AO533" r:id="rId1053"/>
    <hyperlink ref="AO534" r:id="rId1054"/>
    <hyperlink ref="AO535" r:id="rId1055"/>
    <hyperlink ref="AO536" r:id="rId1056"/>
    <hyperlink ref="AO537" r:id="rId1057"/>
    <hyperlink ref="AO539" r:id="rId1058"/>
    <hyperlink ref="AO540" r:id="rId1059"/>
    <hyperlink ref="AO541" r:id="rId1060"/>
    <hyperlink ref="AO542" r:id="rId1061"/>
    <hyperlink ref="AO543" r:id="rId1062"/>
    <hyperlink ref="AO545" r:id="rId1063"/>
    <hyperlink ref="AO546" r:id="rId1064"/>
    <hyperlink ref="AO547" r:id="rId1065"/>
    <hyperlink ref="AO548" r:id="rId1066"/>
    <hyperlink ref="AO550" r:id="rId1067"/>
    <hyperlink ref="AO551" r:id="rId1068"/>
    <hyperlink ref="AO552" r:id="rId1069"/>
    <hyperlink ref="AO553" r:id="rId1070"/>
    <hyperlink ref="AO554" r:id="rId1071"/>
    <hyperlink ref="AO556" r:id="rId1072"/>
    <hyperlink ref="AO559" r:id="rId1073"/>
    <hyperlink ref="AO560" r:id="rId1074"/>
    <hyperlink ref="AO562" r:id="rId1075"/>
    <hyperlink ref="AO565" r:id="rId1076"/>
    <hyperlink ref="AO566" r:id="rId1077"/>
    <hyperlink ref="AO567" r:id="rId1078"/>
    <hyperlink ref="AO568" r:id="rId1079"/>
    <hyperlink ref="AO569" r:id="rId1080"/>
    <hyperlink ref="AO570" r:id="rId1081"/>
    <hyperlink ref="AO571" r:id="rId1082"/>
    <hyperlink ref="AO572" r:id="rId1083"/>
    <hyperlink ref="AO574" r:id="rId1084"/>
    <hyperlink ref="AO576" r:id="rId1085"/>
    <hyperlink ref="AO577" r:id="rId1086"/>
    <hyperlink ref="AO578" r:id="rId1087"/>
    <hyperlink ref="AO579" r:id="rId1088"/>
    <hyperlink ref="AO580" r:id="rId1089"/>
    <hyperlink ref="AO581" r:id="rId1090"/>
    <hyperlink ref="AO583" r:id="rId1091"/>
    <hyperlink ref="AO584" r:id="rId1092"/>
    <hyperlink ref="AO585" r:id="rId1093"/>
    <hyperlink ref="AO586" r:id="rId1094"/>
    <hyperlink ref="AO587" r:id="rId1095"/>
    <hyperlink ref="AO588" r:id="rId1096"/>
    <hyperlink ref="AO589" r:id="rId1097"/>
    <hyperlink ref="AO590" r:id="rId1098"/>
    <hyperlink ref="AO591" r:id="rId1099"/>
    <hyperlink ref="AO592" r:id="rId1100"/>
    <hyperlink ref="AO593" r:id="rId1101"/>
    <hyperlink ref="AO594" r:id="rId1102"/>
    <hyperlink ref="AO595" r:id="rId1103"/>
    <hyperlink ref="AO596" r:id="rId1104"/>
    <hyperlink ref="AO597" r:id="rId1105"/>
    <hyperlink ref="AO599" r:id="rId1106"/>
    <hyperlink ref="AO600" r:id="rId1107"/>
    <hyperlink ref="AO601" r:id="rId1108"/>
    <hyperlink ref="AO602" r:id="rId1109"/>
    <hyperlink ref="AO604" r:id="rId1110"/>
    <hyperlink ref="AO605" r:id="rId1111"/>
    <hyperlink ref="AO607" r:id="rId1112"/>
    <hyperlink ref="AO608" r:id="rId1113"/>
    <hyperlink ref="AO609" r:id="rId1114"/>
    <hyperlink ref="AO610" r:id="rId1115"/>
    <hyperlink ref="AO611" r:id="rId1116"/>
    <hyperlink ref="AO613" r:id="rId1117"/>
    <hyperlink ref="AO614" r:id="rId1118"/>
    <hyperlink ref="AO615" r:id="rId1119"/>
    <hyperlink ref="AO616" r:id="rId1120"/>
    <hyperlink ref="AO617" r:id="rId1121"/>
    <hyperlink ref="AO618" r:id="rId1122"/>
    <hyperlink ref="AO621" r:id="rId1123"/>
    <hyperlink ref="AO622" r:id="rId1124"/>
    <hyperlink ref="AO623" r:id="rId1125"/>
    <hyperlink ref="AO624" r:id="rId1126"/>
    <hyperlink ref="AO626" r:id="rId1127"/>
    <hyperlink ref="AO627" r:id="rId1128"/>
    <hyperlink ref="AO629" r:id="rId1129"/>
    <hyperlink ref="AO630" r:id="rId1130"/>
    <hyperlink ref="AO631" r:id="rId1131"/>
    <hyperlink ref="AO632" r:id="rId1132"/>
    <hyperlink ref="AO633" r:id="rId1133"/>
    <hyperlink ref="AO634" r:id="rId1134"/>
    <hyperlink ref="AO635" r:id="rId1135"/>
    <hyperlink ref="AO636" r:id="rId1136"/>
    <hyperlink ref="AO637" r:id="rId1137"/>
    <hyperlink ref="AO638" r:id="rId1138"/>
    <hyperlink ref="AO639" r:id="rId1139"/>
    <hyperlink ref="AO640" r:id="rId1140"/>
    <hyperlink ref="AO641" r:id="rId1141"/>
    <hyperlink ref="AO642" r:id="rId1142"/>
    <hyperlink ref="AO643" r:id="rId1143"/>
    <hyperlink ref="AO645" r:id="rId1144"/>
    <hyperlink ref="AO646" r:id="rId1145"/>
    <hyperlink ref="AO647" r:id="rId1146"/>
    <hyperlink ref="AO648" r:id="rId1147"/>
    <hyperlink ref="AO649" r:id="rId1148"/>
    <hyperlink ref="AO650" r:id="rId1149"/>
    <hyperlink ref="AO651" r:id="rId1150"/>
    <hyperlink ref="AO652" r:id="rId1151"/>
    <hyperlink ref="AO653" r:id="rId1152"/>
    <hyperlink ref="AO654" r:id="rId1153"/>
    <hyperlink ref="AO655" r:id="rId1154"/>
    <hyperlink ref="AO656" r:id="rId1155"/>
    <hyperlink ref="AO657" r:id="rId1156"/>
    <hyperlink ref="AO658" r:id="rId1157"/>
    <hyperlink ref="AO659" r:id="rId1158"/>
    <hyperlink ref="AO660" r:id="rId1159"/>
    <hyperlink ref="AO661" r:id="rId1160"/>
    <hyperlink ref="AO662" r:id="rId1161"/>
    <hyperlink ref="AO663" r:id="rId1162"/>
    <hyperlink ref="AO664" r:id="rId1163"/>
    <hyperlink ref="AO665" r:id="rId1164"/>
    <hyperlink ref="AO666" r:id="rId1165"/>
    <hyperlink ref="AO667" r:id="rId1166"/>
    <hyperlink ref="AO668" r:id="rId1167"/>
    <hyperlink ref="AO669" r:id="rId1168"/>
    <hyperlink ref="AO670" r:id="rId1169"/>
    <hyperlink ref="AO671" r:id="rId1170"/>
    <hyperlink ref="AO673" r:id="rId1171"/>
    <hyperlink ref="AO674" r:id="rId1172"/>
    <hyperlink ref="AO675" r:id="rId1173"/>
    <hyperlink ref="AO676" r:id="rId1174"/>
    <hyperlink ref="AO678" r:id="rId1175"/>
    <hyperlink ref="AO679" r:id="rId1176"/>
    <hyperlink ref="AO680" r:id="rId1177"/>
    <hyperlink ref="AO681" r:id="rId1178"/>
    <hyperlink ref="AO682" r:id="rId1179"/>
    <hyperlink ref="AO683" r:id="rId1180"/>
    <hyperlink ref="AO685" r:id="rId1181"/>
    <hyperlink ref="AO686" r:id="rId1182"/>
    <hyperlink ref="AO687" r:id="rId1183"/>
    <hyperlink ref="AO688" r:id="rId1184"/>
    <hyperlink ref="AO690" r:id="rId1185"/>
    <hyperlink ref="AO691" r:id="rId1186"/>
    <hyperlink ref="AO692" r:id="rId1187"/>
    <hyperlink ref="AO693" r:id="rId1188"/>
    <hyperlink ref="AO695" r:id="rId1189"/>
    <hyperlink ref="AO696" r:id="rId1190"/>
    <hyperlink ref="AO698" r:id="rId1191"/>
    <hyperlink ref="AO700" r:id="rId1192"/>
    <hyperlink ref="AO701" r:id="rId1193"/>
    <hyperlink ref="AO702" r:id="rId1194"/>
    <hyperlink ref="AO703" r:id="rId1195"/>
    <hyperlink ref="AO705" r:id="rId1196"/>
    <hyperlink ref="AO706" r:id="rId1197"/>
    <hyperlink ref="AO707" r:id="rId1198"/>
    <hyperlink ref="AO708" r:id="rId1199"/>
    <hyperlink ref="AO709" r:id="rId1200"/>
    <hyperlink ref="AO710" r:id="rId1201"/>
    <hyperlink ref="AO711" r:id="rId1202"/>
    <hyperlink ref="AO712" r:id="rId1203"/>
    <hyperlink ref="AO713" r:id="rId1204"/>
    <hyperlink ref="AO714" r:id="rId1205"/>
    <hyperlink ref="AO715" r:id="rId1206"/>
    <hyperlink ref="AO716" r:id="rId1207"/>
    <hyperlink ref="AO717" r:id="rId1208"/>
    <hyperlink ref="AO718" r:id="rId1209"/>
    <hyperlink ref="AO719" r:id="rId1210"/>
    <hyperlink ref="AO720" r:id="rId1211"/>
    <hyperlink ref="AO721" r:id="rId1212"/>
    <hyperlink ref="AO724" r:id="rId1213"/>
    <hyperlink ref="AO725" r:id="rId1214"/>
    <hyperlink ref="AO727" r:id="rId1215"/>
    <hyperlink ref="AO728" r:id="rId1216"/>
    <hyperlink ref="AO729" r:id="rId1217"/>
    <hyperlink ref="AO730" r:id="rId1218"/>
    <hyperlink ref="AO731" r:id="rId1219"/>
    <hyperlink ref="AO732" r:id="rId1220"/>
    <hyperlink ref="AO733" r:id="rId1221"/>
    <hyperlink ref="AO734" r:id="rId1222"/>
    <hyperlink ref="AO735" r:id="rId1223"/>
    <hyperlink ref="AO736" r:id="rId1224"/>
    <hyperlink ref="AO737" r:id="rId1225"/>
    <hyperlink ref="AO738" r:id="rId1226"/>
    <hyperlink ref="AO739" r:id="rId1227"/>
    <hyperlink ref="AO740" r:id="rId1228"/>
    <hyperlink ref="AO742" r:id="rId1229"/>
    <hyperlink ref="AO743" r:id="rId1230"/>
    <hyperlink ref="AO744" r:id="rId1231"/>
    <hyperlink ref="AO745" r:id="rId1232"/>
    <hyperlink ref="AO746" r:id="rId1233"/>
    <hyperlink ref="AO747" r:id="rId1234"/>
    <hyperlink ref="AO748" r:id="rId1235"/>
    <hyperlink ref="AO749" r:id="rId1236"/>
    <hyperlink ref="AO750" r:id="rId1237"/>
    <hyperlink ref="AO751" r:id="rId1238"/>
    <hyperlink ref="AO752" r:id="rId1239"/>
    <hyperlink ref="AO755" r:id="rId1240"/>
    <hyperlink ref="AO756" r:id="rId1241"/>
    <hyperlink ref="AO757" r:id="rId1242"/>
    <hyperlink ref="AO758" r:id="rId1243"/>
    <hyperlink ref="AO759" r:id="rId1244"/>
    <hyperlink ref="AO761" r:id="rId1245"/>
    <hyperlink ref="AO762" r:id="rId1246"/>
    <hyperlink ref="AO763" r:id="rId1247"/>
    <hyperlink ref="AO764" r:id="rId1248"/>
    <hyperlink ref="AO766" r:id="rId1249"/>
    <hyperlink ref="AO767" r:id="rId1250"/>
    <hyperlink ref="AO768" r:id="rId1251"/>
    <hyperlink ref="AO769" r:id="rId1252"/>
    <hyperlink ref="AO770" r:id="rId1253"/>
    <hyperlink ref="AO771" r:id="rId1254"/>
    <hyperlink ref="AO772" r:id="rId1255"/>
    <hyperlink ref="AO773" r:id="rId1256"/>
    <hyperlink ref="AO774" r:id="rId1257"/>
    <hyperlink ref="AO775" r:id="rId1258"/>
    <hyperlink ref="AO776" r:id="rId1259"/>
    <hyperlink ref="AO777" r:id="rId1260"/>
    <hyperlink ref="AO778" r:id="rId1261"/>
    <hyperlink ref="AO779" r:id="rId1262"/>
    <hyperlink ref="AO780" r:id="rId1263"/>
    <hyperlink ref="AO781" r:id="rId1264"/>
    <hyperlink ref="AO782" r:id="rId1265"/>
    <hyperlink ref="AO783" r:id="rId1266"/>
    <hyperlink ref="AO784" r:id="rId1267"/>
    <hyperlink ref="AO785" r:id="rId1268"/>
    <hyperlink ref="AO786" r:id="rId1269"/>
    <hyperlink ref="AO787" r:id="rId1270"/>
    <hyperlink ref="AO788" r:id="rId1271"/>
    <hyperlink ref="AO789" r:id="rId1272"/>
    <hyperlink ref="AO790" r:id="rId1273"/>
    <hyperlink ref="AU3" r:id="rId1274"/>
    <hyperlink ref="AU4" r:id="rId1275"/>
    <hyperlink ref="AU5" r:id="rId1276"/>
    <hyperlink ref="AU6" r:id="rId1277"/>
    <hyperlink ref="AU7" r:id="rId1278"/>
    <hyperlink ref="AU8" r:id="rId1279"/>
    <hyperlink ref="AU9" r:id="rId1280"/>
    <hyperlink ref="AU10" r:id="rId1281"/>
    <hyperlink ref="AU11" r:id="rId1282"/>
    <hyperlink ref="AU12" r:id="rId1283"/>
    <hyperlink ref="AU13" r:id="rId1284"/>
    <hyperlink ref="AU14" r:id="rId1285"/>
    <hyperlink ref="AU15" r:id="rId1286"/>
    <hyperlink ref="AU16" r:id="rId1287"/>
    <hyperlink ref="AU17" r:id="rId1288"/>
    <hyperlink ref="AU18" r:id="rId1289"/>
    <hyperlink ref="AU19" r:id="rId1290"/>
    <hyperlink ref="AU20" r:id="rId1291"/>
    <hyperlink ref="AU21" r:id="rId1292"/>
    <hyperlink ref="AU22" r:id="rId1293"/>
    <hyperlink ref="AU23" r:id="rId1294"/>
    <hyperlink ref="AU24" r:id="rId1295"/>
    <hyperlink ref="AU25" r:id="rId1296"/>
    <hyperlink ref="AU26" r:id="rId1297"/>
    <hyperlink ref="AU27" r:id="rId1298"/>
    <hyperlink ref="AU28" r:id="rId1299"/>
    <hyperlink ref="AU29" r:id="rId1300"/>
    <hyperlink ref="AU30" r:id="rId1301"/>
    <hyperlink ref="AU31" r:id="rId1302"/>
    <hyperlink ref="AU32" r:id="rId1303"/>
    <hyperlink ref="AU33" r:id="rId1304"/>
    <hyperlink ref="AU34" r:id="rId1305"/>
    <hyperlink ref="AU35" r:id="rId1306"/>
    <hyperlink ref="AU36" r:id="rId1307"/>
    <hyperlink ref="AU37" r:id="rId1308"/>
    <hyperlink ref="AU38" r:id="rId1309"/>
    <hyperlink ref="AU39" r:id="rId1310"/>
    <hyperlink ref="AU40" r:id="rId1311"/>
    <hyperlink ref="AU41" r:id="rId1312"/>
    <hyperlink ref="AU42" r:id="rId1313"/>
    <hyperlink ref="AU43" r:id="rId1314"/>
    <hyperlink ref="AU44" r:id="rId1315"/>
    <hyperlink ref="AU45" r:id="rId1316"/>
    <hyperlink ref="AU46" r:id="rId1317"/>
    <hyperlink ref="AU47" r:id="rId1318"/>
    <hyperlink ref="AU49" r:id="rId1319"/>
    <hyperlink ref="AU51" r:id="rId1320"/>
    <hyperlink ref="AU53" r:id="rId1321"/>
    <hyperlink ref="AU54" r:id="rId1322"/>
    <hyperlink ref="AU56" r:id="rId1323"/>
    <hyperlink ref="AU57" r:id="rId1324"/>
    <hyperlink ref="AU58" r:id="rId1325"/>
    <hyperlink ref="AU59" r:id="rId1326"/>
    <hyperlink ref="AU60" r:id="rId1327"/>
    <hyperlink ref="AU61" r:id="rId1328"/>
    <hyperlink ref="AU62" r:id="rId1329"/>
    <hyperlink ref="AU63" r:id="rId1330"/>
    <hyperlink ref="AU64" r:id="rId1331"/>
    <hyperlink ref="AU65" r:id="rId1332"/>
    <hyperlink ref="AU66" r:id="rId1333"/>
    <hyperlink ref="AU69" r:id="rId1334"/>
    <hyperlink ref="AU70" r:id="rId1335"/>
    <hyperlink ref="AU71" r:id="rId1336"/>
    <hyperlink ref="AU72" r:id="rId1337"/>
    <hyperlink ref="AU73" r:id="rId1338"/>
    <hyperlink ref="AU74" r:id="rId1339"/>
    <hyperlink ref="AU75" r:id="rId1340"/>
    <hyperlink ref="AU77" r:id="rId1341"/>
    <hyperlink ref="AU78" r:id="rId1342"/>
    <hyperlink ref="AU79" r:id="rId1343"/>
    <hyperlink ref="AU80" r:id="rId1344"/>
    <hyperlink ref="AU81" r:id="rId1345"/>
    <hyperlink ref="AU83" r:id="rId1346"/>
    <hyperlink ref="AU84" r:id="rId1347"/>
    <hyperlink ref="AU87" r:id="rId1348"/>
    <hyperlink ref="AU88" r:id="rId1349"/>
    <hyperlink ref="AU89" r:id="rId1350"/>
    <hyperlink ref="AU90" r:id="rId1351"/>
    <hyperlink ref="AU91" r:id="rId1352"/>
    <hyperlink ref="AU92" r:id="rId1353"/>
    <hyperlink ref="AU94" r:id="rId1354"/>
    <hyperlink ref="AU95" r:id="rId1355"/>
    <hyperlink ref="AU96" r:id="rId1356"/>
    <hyperlink ref="AU98" r:id="rId1357"/>
    <hyperlink ref="AU100" r:id="rId1358"/>
    <hyperlink ref="AU101" r:id="rId1359"/>
    <hyperlink ref="AU102" r:id="rId1360"/>
    <hyperlink ref="AU103" r:id="rId1361"/>
    <hyperlink ref="AU104" r:id="rId1362"/>
    <hyperlink ref="AU105" r:id="rId1363"/>
    <hyperlink ref="AU106" r:id="rId1364"/>
    <hyperlink ref="AU107" r:id="rId1365"/>
    <hyperlink ref="AU108" r:id="rId1366"/>
    <hyperlink ref="AU109" r:id="rId1367"/>
    <hyperlink ref="AU110" r:id="rId1368"/>
    <hyperlink ref="AU111" r:id="rId1369"/>
    <hyperlink ref="AU112" r:id="rId1370"/>
    <hyperlink ref="AU115" r:id="rId1371"/>
    <hyperlink ref="AU118" r:id="rId1372"/>
    <hyperlink ref="AU119" r:id="rId1373"/>
    <hyperlink ref="AU121" r:id="rId1374"/>
    <hyperlink ref="AU124" r:id="rId1375"/>
    <hyperlink ref="AU125" r:id="rId1376"/>
    <hyperlink ref="AU126" r:id="rId1377"/>
    <hyperlink ref="AU130" r:id="rId1378"/>
    <hyperlink ref="AU131" r:id="rId1379"/>
    <hyperlink ref="AU132" r:id="rId1380"/>
    <hyperlink ref="AU133" r:id="rId1381"/>
    <hyperlink ref="AU134" r:id="rId1382"/>
    <hyperlink ref="AU135" r:id="rId1383"/>
    <hyperlink ref="AU136" r:id="rId1384"/>
    <hyperlink ref="AU137" r:id="rId1385"/>
    <hyperlink ref="AU138" r:id="rId1386"/>
    <hyperlink ref="AU142" r:id="rId1387"/>
    <hyperlink ref="AU143" r:id="rId1388"/>
    <hyperlink ref="AU144" r:id="rId1389"/>
    <hyperlink ref="AU145" r:id="rId1390"/>
    <hyperlink ref="AU146" r:id="rId1391"/>
    <hyperlink ref="AU147" r:id="rId1392"/>
    <hyperlink ref="AU148" r:id="rId1393"/>
    <hyperlink ref="AU150" r:id="rId1394"/>
    <hyperlink ref="AU151" r:id="rId1395"/>
    <hyperlink ref="AU152" r:id="rId1396"/>
    <hyperlink ref="AU153" r:id="rId1397"/>
    <hyperlink ref="AU154" r:id="rId1398"/>
    <hyperlink ref="AU155" r:id="rId1399"/>
    <hyperlink ref="AU156" r:id="rId1400"/>
    <hyperlink ref="AU157" r:id="rId1401"/>
    <hyperlink ref="AU159" r:id="rId1402"/>
    <hyperlink ref="AU160" r:id="rId1403"/>
    <hyperlink ref="AU163" r:id="rId1404"/>
    <hyperlink ref="AU164" r:id="rId1405"/>
    <hyperlink ref="AU167" r:id="rId1406"/>
    <hyperlink ref="AU170" r:id="rId1407"/>
    <hyperlink ref="AU171" r:id="rId1408"/>
    <hyperlink ref="AU172" r:id="rId1409"/>
    <hyperlink ref="AU173" r:id="rId1410"/>
    <hyperlink ref="AU174" r:id="rId1411"/>
    <hyperlink ref="AU177" r:id="rId1412"/>
    <hyperlink ref="AU178" r:id="rId1413"/>
    <hyperlink ref="AU179" r:id="rId1414"/>
    <hyperlink ref="AU180" r:id="rId1415"/>
    <hyperlink ref="AU181" r:id="rId1416"/>
    <hyperlink ref="AU182" r:id="rId1417"/>
    <hyperlink ref="AU184" r:id="rId1418"/>
    <hyperlink ref="AU185" r:id="rId1419"/>
    <hyperlink ref="AU186" r:id="rId1420"/>
    <hyperlink ref="AU188" r:id="rId1421"/>
    <hyperlink ref="AU189" r:id="rId1422"/>
    <hyperlink ref="AU190" r:id="rId1423"/>
    <hyperlink ref="AU191" r:id="rId1424"/>
    <hyperlink ref="AU193" r:id="rId1425"/>
    <hyperlink ref="AU194" r:id="rId1426"/>
    <hyperlink ref="AU195" r:id="rId1427"/>
    <hyperlink ref="AU196" r:id="rId1428"/>
    <hyperlink ref="AU197" r:id="rId1429"/>
    <hyperlink ref="AU198" r:id="rId1430"/>
    <hyperlink ref="AU199" r:id="rId1431"/>
    <hyperlink ref="AU200" r:id="rId1432"/>
    <hyperlink ref="AU203" r:id="rId1433"/>
    <hyperlink ref="AU206" r:id="rId1434"/>
    <hyperlink ref="AU207" r:id="rId1435"/>
    <hyperlink ref="AU208" r:id="rId1436"/>
    <hyperlink ref="AU209" r:id="rId1437"/>
    <hyperlink ref="AU210" r:id="rId1438"/>
    <hyperlink ref="AU211" r:id="rId1439"/>
    <hyperlink ref="AU212" r:id="rId1440"/>
    <hyperlink ref="AU214" r:id="rId1441"/>
    <hyperlink ref="AU215" r:id="rId1442"/>
    <hyperlink ref="AU217" r:id="rId1443"/>
    <hyperlink ref="AU219" r:id="rId1444"/>
    <hyperlink ref="AU220" r:id="rId1445"/>
    <hyperlink ref="AU221" r:id="rId1446"/>
    <hyperlink ref="AU222" r:id="rId1447"/>
    <hyperlink ref="AU223" r:id="rId1448"/>
    <hyperlink ref="AU224" r:id="rId1449"/>
    <hyperlink ref="AU225" r:id="rId1450"/>
    <hyperlink ref="AU226" r:id="rId1451"/>
    <hyperlink ref="AU227" r:id="rId1452"/>
    <hyperlink ref="AU228" r:id="rId1453"/>
    <hyperlink ref="AU229" r:id="rId1454"/>
    <hyperlink ref="AU230" r:id="rId1455"/>
    <hyperlink ref="AU231" r:id="rId1456"/>
    <hyperlink ref="AU232" r:id="rId1457"/>
    <hyperlink ref="AU233" r:id="rId1458"/>
    <hyperlink ref="AU234" r:id="rId1459"/>
    <hyperlink ref="AU236" r:id="rId1460"/>
    <hyperlink ref="AU237" r:id="rId1461"/>
    <hyperlink ref="AU238" r:id="rId1462"/>
    <hyperlink ref="AU239" r:id="rId1463"/>
    <hyperlink ref="AU240" r:id="rId1464"/>
    <hyperlink ref="AU241" r:id="rId1465"/>
    <hyperlink ref="AU243" r:id="rId1466"/>
    <hyperlink ref="AU246" r:id="rId1467"/>
    <hyperlink ref="AU247" r:id="rId1468"/>
    <hyperlink ref="AU248" r:id="rId1469"/>
    <hyperlink ref="AU249" r:id="rId1470"/>
    <hyperlink ref="AU250" r:id="rId1471"/>
    <hyperlink ref="AU251" r:id="rId1472"/>
    <hyperlink ref="AU252" r:id="rId1473"/>
    <hyperlink ref="AU253" r:id="rId1474"/>
    <hyperlink ref="AU254" r:id="rId1475"/>
    <hyperlink ref="AU255" r:id="rId1476"/>
    <hyperlink ref="AU256" r:id="rId1477"/>
    <hyperlink ref="AU257" r:id="rId1478"/>
    <hyperlink ref="AU260" r:id="rId1479"/>
    <hyperlink ref="AU261" r:id="rId1480"/>
    <hyperlink ref="AU262" r:id="rId1481"/>
    <hyperlink ref="AU263" r:id="rId1482"/>
    <hyperlink ref="AU264" r:id="rId1483"/>
    <hyperlink ref="AU265" r:id="rId1484"/>
    <hyperlink ref="AU266" r:id="rId1485"/>
    <hyperlink ref="AU267" r:id="rId1486"/>
    <hyperlink ref="AU268" r:id="rId1487"/>
    <hyperlink ref="AU269" r:id="rId1488"/>
    <hyperlink ref="AU271" r:id="rId1489"/>
    <hyperlink ref="AU272" r:id="rId1490"/>
    <hyperlink ref="AU273" r:id="rId1491"/>
    <hyperlink ref="AU275" r:id="rId1492"/>
    <hyperlink ref="AU276" r:id="rId1493"/>
    <hyperlink ref="AU277" r:id="rId1494"/>
    <hyperlink ref="AU278" r:id="rId1495"/>
    <hyperlink ref="AU279" r:id="rId1496"/>
    <hyperlink ref="AU280" r:id="rId1497"/>
    <hyperlink ref="AU281" r:id="rId1498"/>
    <hyperlink ref="AU282" r:id="rId1499"/>
    <hyperlink ref="AU283" r:id="rId1500"/>
    <hyperlink ref="AU284" r:id="rId1501"/>
    <hyperlink ref="AU285" r:id="rId1502"/>
    <hyperlink ref="AU286" r:id="rId1503"/>
    <hyperlink ref="AU287" r:id="rId1504"/>
    <hyperlink ref="AU288" r:id="rId1505"/>
    <hyperlink ref="AU289" r:id="rId1506"/>
    <hyperlink ref="AU291" r:id="rId1507"/>
    <hyperlink ref="AU292" r:id="rId1508"/>
    <hyperlink ref="AU293" r:id="rId1509"/>
    <hyperlink ref="AU294" r:id="rId1510"/>
    <hyperlink ref="AU295" r:id="rId1511"/>
    <hyperlink ref="AU296" r:id="rId1512"/>
    <hyperlink ref="AU297" r:id="rId1513"/>
    <hyperlink ref="AU298" r:id="rId1514"/>
    <hyperlink ref="AU299" r:id="rId1515"/>
    <hyperlink ref="AU300" r:id="rId1516"/>
    <hyperlink ref="AU301" r:id="rId1517"/>
    <hyperlink ref="AU302" r:id="rId1518"/>
    <hyperlink ref="AU303" r:id="rId1519"/>
    <hyperlink ref="AU304" r:id="rId1520"/>
    <hyperlink ref="AU305" r:id="rId1521"/>
    <hyperlink ref="AU306" r:id="rId1522"/>
    <hyperlink ref="AU307" r:id="rId1523"/>
    <hyperlink ref="AU308" r:id="rId1524"/>
    <hyperlink ref="AU309" r:id="rId1525"/>
    <hyperlink ref="AU310" r:id="rId1526"/>
    <hyperlink ref="AU311" r:id="rId1527"/>
    <hyperlink ref="AU312" r:id="rId1528"/>
    <hyperlink ref="AU313" r:id="rId1529"/>
    <hyperlink ref="AU314" r:id="rId1530"/>
    <hyperlink ref="AU315" r:id="rId1531"/>
    <hyperlink ref="AU316" r:id="rId1532"/>
    <hyperlink ref="AU317" r:id="rId1533"/>
    <hyperlink ref="AU318" r:id="rId1534"/>
    <hyperlink ref="AU319" r:id="rId1535"/>
    <hyperlink ref="AU320" r:id="rId1536"/>
    <hyperlink ref="AU321" r:id="rId1537"/>
    <hyperlink ref="AU322" r:id="rId1538"/>
    <hyperlink ref="AU323" r:id="rId1539"/>
    <hyperlink ref="AU324" r:id="rId1540"/>
    <hyperlink ref="AU325" r:id="rId1541"/>
    <hyperlink ref="AU326" r:id="rId1542"/>
    <hyperlink ref="AU327" r:id="rId1543"/>
    <hyperlink ref="AU328" r:id="rId1544"/>
    <hyperlink ref="AU329" r:id="rId1545"/>
    <hyperlink ref="AU330" r:id="rId1546"/>
    <hyperlink ref="AU332" r:id="rId1547"/>
    <hyperlink ref="AU333" r:id="rId1548"/>
    <hyperlink ref="AU334" r:id="rId1549"/>
    <hyperlink ref="AU335" r:id="rId1550"/>
    <hyperlink ref="AU337" r:id="rId1551"/>
    <hyperlink ref="AU338" r:id="rId1552"/>
    <hyperlink ref="AU339" r:id="rId1553"/>
    <hyperlink ref="AU340" r:id="rId1554"/>
    <hyperlink ref="AU341" r:id="rId1555"/>
    <hyperlink ref="AU343" r:id="rId1556"/>
    <hyperlink ref="AU345" r:id="rId1557"/>
    <hyperlink ref="AU347" r:id="rId1558"/>
    <hyperlink ref="AU348" r:id="rId1559"/>
    <hyperlink ref="AU349" r:id="rId1560"/>
    <hyperlink ref="AU350" r:id="rId1561"/>
    <hyperlink ref="AU351" r:id="rId1562"/>
    <hyperlink ref="AU352" r:id="rId1563"/>
    <hyperlink ref="AU353" r:id="rId1564"/>
    <hyperlink ref="AU355" r:id="rId1565"/>
    <hyperlink ref="AU356" r:id="rId1566"/>
    <hyperlink ref="AU357" r:id="rId1567"/>
    <hyperlink ref="AU359" r:id="rId1568"/>
    <hyperlink ref="AU360" r:id="rId1569"/>
    <hyperlink ref="AU361" r:id="rId1570"/>
    <hyperlink ref="AU363" r:id="rId1571"/>
    <hyperlink ref="AU364" r:id="rId1572"/>
    <hyperlink ref="AU365" r:id="rId1573"/>
    <hyperlink ref="AU366" r:id="rId1574"/>
    <hyperlink ref="AU367" r:id="rId1575"/>
    <hyperlink ref="AU369" r:id="rId1576"/>
    <hyperlink ref="AU370" r:id="rId1577"/>
    <hyperlink ref="AU371" r:id="rId1578"/>
    <hyperlink ref="AU372" r:id="rId1579"/>
    <hyperlink ref="AU373" r:id="rId1580"/>
    <hyperlink ref="AU375" r:id="rId1581"/>
    <hyperlink ref="AU376" r:id="rId1582"/>
    <hyperlink ref="AU378" r:id="rId1583"/>
    <hyperlink ref="AU379" r:id="rId1584"/>
    <hyperlink ref="AU380" r:id="rId1585"/>
    <hyperlink ref="AU381" r:id="rId1586"/>
    <hyperlink ref="AU382" r:id="rId1587"/>
    <hyperlink ref="AU383" r:id="rId1588"/>
    <hyperlink ref="AU384" r:id="rId1589"/>
    <hyperlink ref="AU386" r:id="rId1590"/>
    <hyperlink ref="AU387" r:id="rId1591"/>
    <hyperlink ref="AU388" r:id="rId1592"/>
    <hyperlink ref="AU389" r:id="rId1593"/>
    <hyperlink ref="AU390" r:id="rId1594"/>
    <hyperlink ref="AU391" r:id="rId1595"/>
    <hyperlink ref="AU392" r:id="rId1596"/>
    <hyperlink ref="AU394" r:id="rId1597"/>
    <hyperlink ref="AU395" r:id="rId1598"/>
    <hyperlink ref="AU396" r:id="rId1599"/>
    <hyperlink ref="AU398" r:id="rId1600"/>
    <hyperlink ref="AU399" r:id="rId1601"/>
    <hyperlink ref="AU400" r:id="rId1602"/>
    <hyperlink ref="AU401" r:id="rId1603"/>
    <hyperlink ref="AU402" r:id="rId1604"/>
    <hyperlink ref="AU403" r:id="rId1605"/>
    <hyperlink ref="AU404" r:id="rId1606"/>
    <hyperlink ref="AU405" r:id="rId1607"/>
    <hyperlink ref="AU406" r:id="rId1608"/>
    <hyperlink ref="AU407" r:id="rId1609"/>
    <hyperlink ref="AU409" r:id="rId1610"/>
    <hyperlink ref="AU410" r:id="rId1611"/>
    <hyperlink ref="AU411" r:id="rId1612"/>
    <hyperlink ref="AU412" r:id="rId1613"/>
    <hyperlink ref="AU413" r:id="rId1614"/>
    <hyperlink ref="AU414" r:id="rId1615"/>
    <hyperlink ref="AU415" r:id="rId1616"/>
    <hyperlink ref="AU416" r:id="rId1617"/>
    <hyperlink ref="AU417" r:id="rId1618"/>
    <hyperlink ref="AU418" r:id="rId1619"/>
    <hyperlink ref="AU419" r:id="rId1620"/>
    <hyperlink ref="AU420" r:id="rId1621"/>
    <hyperlink ref="AU421" r:id="rId1622"/>
    <hyperlink ref="AU423" r:id="rId1623"/>
    <hyperlink ref="AU424" r:id="rId1624"/>
    <hyperlink ref="AU425" r:id="rId1625"/>
    <hyperlink ref="AU426" r:id="rId1626"/>
    <hyperlink ref="AU427" r:id="rId1627"/>
    <hyperlink ref="AU428" r:id="rId1628"/>
    <hyperlink ref="AU429" r:id="rId1629"/>
    <hyperlink ref="AU430" r:id="rId1630"/>
    <hyperlink ref="AU431" r:id="rId1631"/>
    <hyperlink ref="AU432" r:id="rId1632"/>
    <hyperlink ref="AU433" r:id="rId1633"/>
    <hyperlink ref="AU434" r:id="rId1634"/>
    <hyperlink ref="AU437" r:id="rId1635"/>
    <hyperlink ref="AU438" r:id="rId1636"/>
    <hyperlink ref="AU439" r:id="rId1637"/>
    <hyperlink ref="AU440" r:id="rId1638"/>
    <hyperlink ref="AU441" r:id="rId1639"/>
    <hyperlink ref="AU442" r:id="rId1640"/>
    <hyperlink ref="AU443" r:id="rId1641"/>
    <hyperlink ref="AU444" r:id="rId1642"/>
    <hyperlink ref="AU445" r:id="rId1643"/>
    <hyperlink ref="AU446" r:id="rId1644"/>
    <hyperlink ref="AU447" r:id="rId1645"/>
    <hyperlink ref="AU450" r:id="rId1646"/>
    <hyperlink ref="AU452" r:id="rId1647"/>
    <hyperlink ref="AU453" r:id="rId1648"/>
    <hyperlink ref="AU454" r:id="rId1649"/>
    <hyperlink ref="AU455" r:id="rId1650"/>
    <hyperlink ref="AU456" r:id="rId1651"/>
    <hyperlink ref="AU458" r:id="rId1652"/>
    <hyperlink ref="AU460" r:id="rId1653"/>
    <hyperlink ref="AU461" r:id="rId1654"/>
    <hyperlink ref="AU462" r:id="rId1655"/>
    <hyperlink ref="AU463" r:id="rId1656"/>
    <hyperlink ref="AU464" r:id="rId1657"/>
    <hyperlink ref="AU465" r:id="rId1658"/>
    <hyperlink ref="AU466" r:id="rId1659"/>
    <hyperlink ref="AU467" r:id="rId1660"/>
    <hyperlink ref="AU469" r:id="rId1661"/>
    <hyperlink ref="AU470" r:id="rId1662"/>
    <hyperlink ref="AU471" r:id="rId1663"/>
    <hyperlink ref="AU472" r:id="rId1664"/>
    <hyperlink ref="AU473" r:id="rId1665"/>
    <hyperlink ref="AU474" r:id="rId1666"/>
    <hyperlink ref="AU475" r:id="rId1667"/>
    <hyperlink ref="AU476" r:id="rId1668"/>
    <hyperlink ref="AU477" r:id="rId1669"/>
    <hyperlink ref="AU478" r:id="rId1670"/>
    <hyperlink ref="AU479" r:id="rId1671"/>
    <hyperlink ref="AU480" r:id="rId1672"/>
    <hyperlink ref="AU481" r:id="rId1673"/>
    <hyperlink ref="AU482" r:id="rId1674"/>
    <hyperlink ref="AU483" r:id="rId1675"/>
    <hyperlink ref="AU484" r:id="rId1676"/>
    <hyperlink ref="AU485" r:id="rId1677"/>
    <hyperlink ref="AU486" r:id="rId1678"/>
    <hyperlink ref="AU487" r:id="rId1679"/>
    <hyperlink ref="AU488" r:id="rId1680"/>
    <hyperlink ref="AU489" r:id="rId1681"/>
    <hyperlink ref="AU494" r:id="rId1682"/>
    <hyperlink ref="AU495" r:id="rId1683"/>
    <hyperlink ref="AU496" r:id="rId1684"/>
    <hyperlink ref="AU497" r:id="rId1685"/>
    <hyperlink ref="AU498" r:id="rId1686"/>
    <hyperlink ref="AU499" r:id="rId1687"/>
    <hyperlink ref="AU500" r:id="rId1688"/>
    <hyperlink ref="AU501" r:id="rId1689"/>
    <hyperlink ref="AU502" r:id="rId1690"/>
    <hyperlink ref="AU503" r:id="rId1691"/>
    <hyperlink ref="AU504" r:id="rId1692"/>
    <hyperlink ref="AU505" r:id="rId1693"/>
    <hyperlink ref="AU506" r:id="rId1694"/>
    <hyperlink ref="AU507" r:id="rId1695"/>
    <hyperlink ref="AU508" r:id="rId1696"/>
    <hyperlink ref="AU509" r:id="rId1697"/>
    <hyperlink ref="AU510" r:id="rId1698"/>
    <hyperlink ref="AU511" r:id="rId1699"/>
    <hyperlink ref="AU513" r:id="rId1700"/>
    <hyperlink ref="AU514" r:id="rId1701"/>
    <hyperlink ref="AU515" r:id="rId1702"/>
    <hyperlink ref="AU516" r:id="rId1703"/>
    <hyperlink ref="AU517" r:id="rId1704"/>
    <hyperlink ref="AU518" r:id="rId1705"/>
    <hyperlink ref="AU519" r:id="rId1706"/>
    <hyperlink ref="AU520" r:id="rId1707"/>
    <hyperlink ref="AU521" r:id="rId1708"/>
    <hyperlink ref="AU522" r:id="rId1709"/>
    <hyperlink ref="AU523" r:id="rId1710"/>
    <hyperlink ref="AU525" r:id="rId1711"/>
    <hyperlink ref="AU528" r:id="rId1712"/>
    <hyperlink ref="AU530" r:id="rId1713"/>
    <hyperlink ref="AU531" r:id="rId1714"/>
    <hyperlink ref="AU532" r:id="rId1715"/>
    <hyperlink ref="AU533" r:id="rId1716"/>
    <hyperlink ref="AU534" r:id="rId1717"/>
    <hyperlink ref="AU535" r:id="rId1718"/>
    <hyperlink ref="AU537" r:id="rId1719"/>
    <hyperlink ref="AU539" r:id="rId1720"/>
    <hyperlink ref="AU540" r:id="rId1721"/>
    <hyperlink ref="AU541" r:id="rId1722"/>
    <hyperlink ref="AU542" r:id="rId1723"/>
    <hyperlink ref="AU545" r:id="rId1724"/>
    <hyperlink ref="AU546" r:id="rId1725"/>
    <hyperlink ref="AU547" r:id="rId1726"/>
    <hyperlink ref="AU548" r:id="rId1727"/>
    <hyperlink ref="AU549" r:id="rId1728"/>
    <hyperlink ref="AU550" r:id="rId1729"/>
    <hyperlink ref="AU551" r:id="rId1730"/>
    <hyperlink ref="AU552" r:id="rId1731"/>
    <hyperlink ref="AU553" r:id="rId1732"/>
    <hyperlink ref="AU554" r:id="rId1733"/>
    <hyperlink ref="AU556" r:id="rId1734"/>
    <hyperlink ref="AU557" r:id="rId1735"/>
    <hyperlink ref="AU558" r:id="rId1736"/>
    <hyperlink ref="AU560" r:id="rId1737"/>
    <hyperlink ref="AU564" r:id="rId1738"/>
    <hyperlink ref="AU565" r:id="rId1739"/>
    <hyperlink ref="AU566" r:id="rId1740"/>
    <hyperlink ref="AU567" r:id="rId1741"/>
    <hyperlink ref="AU569" r:id="rId1742"/>
    <hyperlink ref="AU571" r:id="rId1743"/>
    <hyperlink ref="AU572" r:id="rId1744"/>
    <hyperlink ref="AU574" r:id="rId1745"/>
    <hyperlink ref="AU575" r:id="rId1746"/>
    <hyperlink ref="AU576" r:id="rId1747"/>
    <hyperlink ref="AU577" r:id="rId1748"/>
    <hyperlink ref="AU578" r:id="rId1749"/>
    <hyperlink ref="AU579" r:id="rId1750"/>
    <hyperlink ref="AU580" r:id="rId1751"/>
    <hyperlink ref="AU581" r:id="rId1752"/>
    <hyperlink ref="AU582" r:id="rId1753"/>
    <hyperlink ref="AU583" r:id="rId1754"/>
    <hyperlink ref="AU584" r:id="rId1755"/>
    <hyperlink ref="AU585" r:id="rId1756"/>
    <hyperlink ref="AU586" r:id="rId1757"/>
    <hyperlink ref="AU587" r:id="rId1758"/>
    <hyperlink ref="AU588" r:id="rId1759"/>
    <hyperlink ref="AU589" r:id="rId1760"/>
    <hyperlink ref="AU590" r:id="rId1761"/>
    <hyperlink ref="AU591" r:id="rId1762"/>
    <hyperlink ref="AU592" r:id="rId1763"/>
    <hyperlink ref="AU593" r:id="rId1764"/>
    <hyperlink ref="AU594" r:id="rId1765"/>
    <hyperlink ref="AU595" r:id="rId1766"/>
    <hyperlink ref="AU596" r:id="rId1767"/>
    <hyperlink ref="AU597" r:id="rId1768"/>
    <hyperlink ref="AU598" r:id="rId1769"/>
    <hyperlink ref="AU599" r:id="rId1770"/>
    <hyperlink ref="AU600" r:id="rId1771"/>
    <hyperlink ref="AU601" r:id="rId1772"/>
    <hyperlink ref="AU604" r:id="rId1773"/>
    <hyperlink ref="AU605" r:id="rId1774"/>
    <hyperlink ref="AU606" r:id="rId1775"/>
    <hyperlink ref="AU607" r:id="rId1776"/>
    <hyperlink ref="AU608" r:id="rId1777"/>
    <hyperlink ref="AU609" r:id="rId1778"/>
    <hyperlink ref="AU610" r:id="rId1779"/>
    <hyperlink ref="AU611" r:id="rId1780"/>
    <hyperlink ref="AU613" r:id="rId1781"/>
    <hyperlink ref="AU614" r:id="rId1782"/>
    <hyperlink ref="AU615" r:id="rId1783"/>
    <hyperlink ref="AU616" r:id="rId1784"/>
    <hyperlink ref="AU617" r:id="rId1785"/>
    <hyperlink ref="AU618" r:id="rId1786"/>
    <hyperlink ref="AU621" r:id="rId1787"/>
    <hyperlink ref="AU622" r:id="rId1788"/>
    <hyperlink ref="AU623" r:id="rId1789"/>
    <hyperlink ref="AU624" r:id="rId1790"/>
    <hyperlink ref="AU626" r:id="rId1791"/>
    <hyperlink ref="AU627" r:id="rId1792"/>
    <hyperlink ref="AU628" r:id="rId1793"/>
    <hyperlink ref="AU629" r:id="rId1794"/>
    <hyperlink ref="AU630" r:id="rId1795"/>
    <hyperlink ref="AU631" r:id="rId1796"/>
    <hyperlink ref="AU632" r:id="rId1797"/>
    <hyperlink ref="AU633" r:id="rId1798"/>
    <hyperlink ref="AU634" r:id="rId1799"/>
    <hyperlink ref="AU635" r:id="rId1800"/>
    <hyperlink ref="AU636" r:id="rId1801"/>
    <hyperlink ref="AU637" r:id="rId1802"/>
    <hyperlink ref="AU639" r:id="rId1803"/>
    <hyperlink ref="AU640" r:id="rId1804"/>
    <hyperlink ref="AU641" r:id="rId1805"/>
    <hyperlink ref="AU642" r:id="rId1806"/>
    <hyperlink ref="AU643" r:id="rId1807"/>
    <hyperlink ref="AU644" r:id="rId1808"/>
    <hyperlink ref="AU645" r:id="rId1809"/>
    <hyperlink ref="AU646" r:id="rId1810"/>
    <hyperlink ref="AU647" r:id="rId1811"/>
    <hyperlink ref="AU648" r:id="rId1812"/>
    <hyperlink ref="AU649" r:id="rId1813"/>
    <hyperlink ref="AU650" r:id="rId1814"/>
    <hyperlink ref="AU651" r:id="rId1815"/>
    <hyperlink ref="AU652" r:id="rId1816"/>
    <hyperlink ref="AU653" r:id="rId1817"/>
    <hyperlink ref="AU654" r:id="rId1818"/>
    <hyperlink ref="AU655" r:id="rId1819"/>
    <hyperlink ref="AU656" r:id="rId1820"/>
    <hyperlink ref="AU657" r:id="rId1821"/>
    <hyperlink ref="AU658" r:id="rId1822"/>
    <hyperlink ref="AU659" r:id="rId1823"/>
    <hyperlink ref="AU660" r:id="rId1824"/>
    <hyperlink ref="AU661" r:id="rId1825"/>
    <hyperlink ref="AU663" r:id="rId1826"/>
    <hyperlink ref="AU664" r:id="rId1827"/>
    <hyperlink ref="AU665" r:id="rId1828"/>
    <hyperlink ref="AU666" r:id="rId1829"/>
    <hyperlink ref="AU667" r:id="rId1830"/>
    <hyperlink ref="AU669" r:id="rId1831"/>
    <hyperlink ref="AU670" r:id="rId1832"/>
    <hyperlink ref="AU671" r:id="rId1833"/>
    <hyperlink ref="AU672" r:id="rId1834"/>
    <hyperlink ref="AU673" r:id="rId1835"/>
    <hyperlink ref="AU674" r:id="rId1836"/>
    <hyperlink ref="AU675" r:id="rId1837"/>
    <hyperlink ref="AU677" r:id="rId1838"/>
    <hyperlink ref="AU678" r:id="rId1839"/>
    <hyperlink ref="AU679" r:id="rId1840"/>
    <hyperlink ref="AU680" r:id="rId1841"/>
    <hyperlink ref="AU681" r:id="rId1842"/>
    <hyperlink ref="AU682" r:id="rId1843"/>
    <hyperlink ref="AU683" r:id="rId1844"/>
    <hyperlink ref="AU684" r:id="rId1845"/>
    <hyperlink ref="AU685" r:id="rId1846"/>
    <hyperlink ref="AU686" r:id="rId1847"/>
    <hyperlink ref="AU687" r:id="rId1848"/>
    <hyperlink ref="AU688" r:id="rId1849"/>
    <hyperlink ref="AU690" r:id="rId1850"/>
    <hyperlink ref="AU691" r:id="rId1851"/>
    <hyperlink ref="AU692" r:id="rId1852"/>
    <hyperlink ref="AU693" r:id="rId1853"/>
    <hyperlink ref="AU694" r:id="rId1854"/>
    <hyperlink ref="AU695" r:id="rId1855"/>
    <hyperlink ref="AU696" r:id="rId1856"/>
    <hyperlink ref="AU698" r:id="rId1857"/>
    <hyperlink ref="AU699" r:id="rId1858"/>
    <hyperlink ref="AU701" r:id="rId1859"/>
    <hyperlink ref="AU702" r:id="rId1860"/>
    <hyperlink ref="AU703" r:id="rId1861"/>
    <hyperlink ref="AU704" r:id="rId1862"/>
    <hyperlink ref="AU705" r:id="rId1863"/>
    <hyperlink ref="AU706" r:id="rId1864"/>
    <hyperlink ref="AU707" r:id="rId1865"/>
    <hyperlink ref="AU708" r:id="rId1866"/>
    <hyperlink ref="AU709" r:id="rId1867"/>
    <hyperlink ref="AU710" r:id="rId1868"/>
    <hyperlink ref="AU711" r:id="rId1869"/>
    <hyperlink ref="AU712" r:id="rId1870"/>
    <hyperlink ref="AU713" r:id="rId1871"/>
    <hyperlink ref="AU714" r:id="rId1872"/>
    <hyperlink ref="AU715" r:id="rId1873"/>
    <hyperlink ref="AU716" r:id="rId1874"/>
    <hyperlink ref="AU717" r:id="rId1875"/>
    <hyperlink ref="AU718" r:id="rId1876"/>
    <hyperlink ref="AU719" r:id="rId1877"/>
    <hyperlink ref="AU720" r:id="rId1878"/>
    <hyperlink ref="AU721" r:id="rId1879"/>
    <hyperlink ref="AU722" r:id="rId1880"/>
    <hyperlink ref="AU723" r:id="rId1881"/>
    <hyperlink ref="AU724" r:id="rId1882"/>
    <hyperlink ref="AU725" r:id="rId1883"/>
    <hyperlink ref="AU726" r:id="rId1884"/>
    <hyperlink ref="AU727" r:id="rId1885"/>
    <hyperlink ref="AU729" r:id="rId1886"/>
    <hyperlink ref="AU730" r:id="rId1887"/>
    <hyperlink ref="AU731" r:id="rId1888"/>
    <hyperlink ref="AU732" r:id="rId1889"/>
    <hyperlink ref="AU733" r:id="rId1890"/>
    <hyperlink ref="AU734" r:id="rId1891"/>
    <hyperlink ref="AU735" r:id="rId1892"/>
    <hyperlink ref="AU736" r:id="rId1893"/>
    <hyperlink ref="AU737" r:id="rId1894"/>
    <hyperlink ref="AU738" r:id="rId1895"/>
    <hyperlink ref="AU739" r:id="rId1896"/>
    <hyperlink ref="AU741" r:id="rId1897"/>
    <hyperlink ref="AU742" r:id="rId1898"/>
    <hyperlink ref="AU743" r:id="rId1899"/>
    <hyperlink ref="AU744" r:id="rId1900"/>
    <hyperlink ref="AU745" r:id="rId1901"/>
    <hyperlink ref="AU746" r:id="rId1902"/>
    <hyperlink ref="AU747" r:id="rId1903"/>
    <hyperlink ref="AU748" r:id="rId1904"/>
    <hyperlink ref="AU749" r:id="rId1905"/>
    <hyperlink ref="AU750" r:id="rId1906"/>
    <hyperlink ref="AU751" r:id="rId1907"/>
    <hyperlink ref="AU752" r:id="rId1908"/>
    <hyperlink ref="AU753" r:id="rId1909"/>
    <hyperlink ref="AU755" r:id="rId1910"/>
    <hyperlink ref="AU756" r:id="rId1911"/>
    <hyperlink ref="AU758" r:id="rId1912"/>
    <hyperlink ref="AU759" r:id="rId1913"/>
    <hyperlink ref="AU760" r:id="rId1914"/>
    <hyperlink ref="AU761" r:id="rId1915"/>
    <hyperlink ref="AU762" r:id="rId1916"/>
    <hyperlink ref="AU763" r:id="rId1917"/>
    <hyperlink ref="AU765" r:id="rId1918"/>
    <hyperlink ref="AU766" r:id="rId1919"/>
    <hyperlink ref="AU767" r:id="rId1920"/>
    <hyperlink ref="AU768" r:id="rId1921"/>
    <hyperlink ref="AU769" r:id="rId1922"/>
    <hyperlink ref="AU771" r:id="rId1923"/>
    <hyperlink ref="AU772" r:id="rId1924"/>
    <hyperlink ref="AU773" r:id="rId1925"/>
    <hyperlink ref="AU775" r:id="rId1926"/>
    <hyperlink ref="AU776" r:id="rId1927"/>
    <hyperlink ref="AU777" r:id="rId1928"/>
    <hyperlink ref="AU778" r:id="rId1929"/>
    <hyperlink ref="AU779" r:id="rId1930"/>
    <hyperlink ref="AU780" r:id="rId1931"/>
    <hyperlink ref="AU781" r:id="rId1932"/>
    <hyperlink ref="AU782" r:id="rId1933"/>
    <hyperlink ref="AU783" r:id="rId1934"/>
    <hyperlink ref="AU785" r:id="rId1935"/>
    <hyperlink ref="AU787" r:id="rId1936"/>
    <hyperlink ref="AU790" r:id="rId1937"/>
    <hyperlink ref="F3" r:id="rId1938"/>
    <hyperlink ref="F4" r:id="rId1939"/>
    <hyperlink ref="F5" r:id="rId1940"/>
    <hyperlink ref="F6" r:id="rId1941"/>
    <hyperlink ref="F7" r:id="rId1942"/>
    <hyperlink ref="F8" r:id="rId1943"/>
    <hyperlink ref="F9" r:id="rId1944"/>
    <hyperlink ref="F10" r:id="rId1945"/>
    <hyperlink ref="F11" r:id="rId1946"/>
    <hyperlink ref="F12" r:id="rId1947"/>
    <hyperlink ref="F13" r:id="rId1948"/>
    <hyperlink ref="F14" r:id="rId1949"/>
    <hyperlink ref="F15" r:id="rId1950"/>
    <hyperlink ref="F16" r:id="rId1951"/>
    <hyperlink ref="F17" r:id="rId1952"/>
    <hyperlink ref="F18" r:id="rId1953"/>
    <hyperlink ref="F19" r:id="rId1954"/>
    <hyperlink ref="F20" r:id="rId1955"/>
    <hyperlink ref="F21" r:id="rId1956"/>
    <hyperlink ref="F22" r:id="rId1957"/>
    <hyperlink ref="F23" r:id="rId1958"/>
    <hyperlink ref="F24" r:id="rId1959"/>
    <hyperlink ref="F25" r:id="rId1960"/>
    <hyperlink ref="F26" r:id="rId1961"/>
    <hyperlink ref="F27" r:id="rId1962"/>
    <hyperlink ref="F28" r:id="rId1963"/>
    <hyperlink ref="F29" r:id="rId1964"/>
    <hyperlink ref="F30" r:id="rId1965"/>
    <hyperlink ref="F31" r:id="rId1966"/>
    <hyperlink ref="F32" r:id="rId1967"/>
    <hyperlink ref="F33" r:id="rId1968"/>
    <hyperlink ref="F34" r:id="rId1969"/>
    <hyperlink ref="F35" r:id="rId1970"/>
    <hyperlink ref="F36" r:id="rId1971"/>
    <hyperlink ref="F37" r:id="rId1972"/>
    <hyperlink ref="F38" r:id="rId1973"/>
    <hyperlink ref="F39" r:id="rId1974"/>
    <hyperlink ref="F40" r:id="rId1975"/>
    <hyperlink ref="F41" r:id="rId1976"/>
    <hyperlink ref="F42" r:id="rId1977"/>
    <hyperlink ref="F43" r:id="rId1978"/>
    <hyperlink ref="F44" r:id="rId1979"/>
    <hyperlink ref="F45" r:id="rId1980"/>
    <hyperlink ref="F46" r:id="rId1981"/>
    <hyperlink ref="F47" r:id="rId1982"/>
    <hyperlink ref="F48" r:id="rId1983"/>
    <hyperlink ref="F49" r:id="rId1984"/>
    <hyperlink ref="F50" r:id="rId1985"/>
    <hyperlink ref="F51" r:id="rId1986"/>
    <hyperlink ref="F52" r:id="rId1987"/>
    <hyperlink ref="F53" r:id="rId1988"/>
    <hyperlink ref="F54" r:id="rId1989"/>
    <hyperlink ref="F55" r:id="rId1990"/>
    <hyperlink ref="F56" r:id="rId1991"/>
    <hyperlink ref="F57" r:id="rId1992"/>
    <hyperlink ref="F58" r:id="rId1993"/>
    <hyperlink ref="F59" r:id="rId1994"/>
    <hyperlink ref="F60" r:id="rId1995"/>
    <hyperlink ref="F61" r:id="rId1996"/>
    <hyperlink ref="F62" r:id="rId1997"/>
    <hyperlink ref="F63" r:id="rId1998"/>
    <hyperlink ref="F64" r:id="rId1999"/>
    <hyperlink ref="F65" r:id="rId2000"/>
    <hyperlink ref="F66" r:id="rId2001"/>
    <hyperlink ref="F67" r:id="rId2002"/>
    <hyperlink ref="F68" r:id="rId2003"/>
    <hyperlink ref="F69" r:id="rId2004"/>
    <hyperlink ref="F70" r:id="rId2005"/>
    <hyperlink ref="F71" r:id="rId2006"/>
    <hyperlink ref="F72" r:id="rId2007"/>
    <hyperlink ref="F73" r:id="rId2008"/>
    <hyperlink ref="F74" r:id="rId2009"/>
    <hyperlink ref="F75" r:id="rId2010"/>
    <hyperlink ref="F76" r:id="rId2011"/>
    <hyperlink ref="F77" r:id="rId2012"/>
    <hyperlink ref="F78" r:id="rId2013"/>
    <hyperlink ref="F79" r:id="rId2014"/>
    <hyperlink ref="F80" r:id="rId2015"/>
    <hyperlink ref="F81" r:id="rId2016"/>
    <hyperlink ref="F82" r:id="rId2017"/>
    <hyperlink ref="F83" r:id="rId2018"/>
    <hyperlink ref="F84" r:id="rId2019"/>
    <hyperlink ref="F85" r:id="rId2020"/>
    <hyperlink ref="F86" r:id="rId2021"/>
    <hyperlink ref="F87" r:id="rId2022"/>
    <hyperlink ref="F88" r:id="rId2023"/>
    <hyperlink ref="F89" r:id="rId2024"/>
    <hyperlink ref="F90" r:id="rId2025"/>
    <hyperlink ref="F91" r:id="rId2026"/>
    <hyperlink ref="F92" r:id="rId2027"/>
    <hyperlink ref="F93" r:id="rId2028"/>
    <hyperlink ref="F94" r:id="rId2029"/>
    <hyperlink ref="F95" r:id="rId2030"/>
    <hyperlink ref="F96" r:id="rId2031"/>
    <hyperlink ref="F97" r:id="rId2032"/>
    <hyperlink ref="F98" r:id="rId2033"/>
    <hyperlink ref="F99" r:id="rId2034"/>
    <hyperlink ref="F100" r:id="rId2035"/>
    <hyperlink ref="F101" r:id="rId2036"/>
    <hyperlink ref="F102" r:id="rId2037"/>
    <hyperlink ref="F103" r:id="rId2038"/>
    <hyperlink ref="F104" r:id="rId2039"/>
    <hyperlink ref="F105" r:id="rId2040"/>
    <hyperlink ref="F106" r:id="rId2041"/>
    <hyperlink ref="F107" r:id="rId2042"/>
    <hyperlink ref="F108" r:id="rId2043"/>
    <hyperlink ref="F109" r:id="rId2044"/>
    <hyperlink ref="F110" r:id="rId2045"/>
    <hyperlink ref="F111" r:id="rId2046"/>
    <hyperlink ref="F112" r:id="rId2047"/>
    <hyperlink ref="F113" r:id="rId2048"/>
    <hyperlink ref="F114" r:id="rId2049"/>
    <hyperlink ref="F115" r:id="rId2050"/>
    <hyperlink ref="F116" r:id="rId2051"/>
    <hyperlink ref="F117" r:id="rId2052"/>
    <hyperlink ref="F118" r:id="rId2053"/>
    <hyperlink ref="F119" r:id="rId2054"/>
    <hyperlink ref="F120" r:id="rId2055"/>
    <hyperlink ref="F121" r:id="rId2056"/>
    <hyperlink ref="F122" r:id="rId2057"/>
    <hyperlink ref="F123" r:id="rId2058"/>
    <hyperlink ref="F124" r:id="rId2059"/>
    <hyperlink ref="F125" r:id="rId2060"/>
    <hyperlink ref="F126" r:id="rId2061"/>
    <hyperlink ref="F127" r:id="rId2062"/>
    <hyperlink ref="F128" r:id="rId2063"/>
    <hyperlink ref="F129" r:id="rId2064"/>
    <hyperlink ref="F130" r:id="rId2065"/>
    <hyperlink ref="F131" r:id="rId2066"/>
    <hyperlink ref="F132" r:id="rId2067"/>
    <hyperlink ref="F133" r:id="rId2068"/>
    <hyperlink ref="F134" r:id="rId2069"/>
    <hyperlink ref="F135" r:id="rId2070"/>
    <hyperlink ref="F136" r:id="rId2071"/>
    <hyperlink ref="F137" r:id="rId2072"/>
    <hyperlink ref="F138" r:id="rId2073"/>
    <hyperlink ref="F139" r:id="rId2074"/>
    <hyperlink ref="F140" r:id="rId2075"/>
    <hyperlink ref="F141" r:id="rId2076"/>
    <hyperlink ref="F142" r:id="rId2077"/>
    <hyperlink ref="F143" r:id="rId2078"/>
    <hyperlink ref="F144" r:id="rId2079"/>
    <hyperlink ref="F145" r:id="rId2080"/>
    <hyperlink ref="F146" r:id="rId2081"/>
    <hyperlink ref="F147" r:id="rId2082"/>
    <hyperlink ref="F148" r:id="rId2083"/>
    <hyperlink ref="F149" r:id="rId2084"/>
    <hyperlink ref="F150" r:id="rId2085"/>
    <hyperlink ref="F151" r:id="rId2086"/>
    <hyperlink ref="F152" r:id="rId2087"/>
    <hyperlink ref="F153" r:id="rId2088"/>
    <hyperlink ref="F154" r:id="rId2089"/>
    <hyperlink ref="F155" r:id="rId2090"/>
    <hyperlink ref="F156" r:id="rId2091"/>
    <hyperlink ref="F157" r:id="rId2092"/>
    <hyperlink ref="F158" r:id="rId2093"/>
    <hyperlink ref="F159" r:id="rId2094"/>
    <hyperlink ref="F160" r:id="rId2095"/>
    <hyperlink ref="F161" r:id="rId2096"/>
    <hyperlink ref="F162" r:id="rId2097"/>
    <hyperlink ref="F163" r:id="rId2098"/>
    <hyperlink ref="F164" r:id="rId2099"/>
    <hyperlink ref="F165" r:id="rId2100"/>
    <hyperlink ref="F166" r:id="rId2101"/>
    <hyperlink ref="F167" r:id="rId2102"/>
    <hyperlink ref="F168" r:id="rId2103"/>
    <hyperlink ref="F169" r:id="rId2104"/>
    <hyperlink ref="F170" r:id="rId2105"/>
    <hyperlink ref="F171" r:id="rId2106"/>
    <hyperlink ref="F172" r:id="rId2107"/>
    <hyperlink ref="F173" r:id="rId2108"/>
    <hyperlink ref="F174" r:id="rId2109"/>
    <hyperlink ref="F175" r:id="rId2110"/>
    <hyperlink ref="F176" r:id="rId2111"/>
    <hyperlink ref="F177" r:id="rId2112"/>
    <hyperlink ref="F178" r:id="rId2113"/>
    <hyperlink ref="F179" r:id="rId2114"/>
    <hyperlink ref="F180" r:id="rId2115"/>
    <hyperlink ref="F181" r:id="rId2116"/>
    <hyperlink ref="F182" r:id="rId2117"/>
    <hyperlink ref="F183" r:id="rId2118"/>
    <hyperlink ref="F184" r:id="rId2119"/>
    <hyperlink ref="F185" r:id="rId2120"/>
    <hyperlink ref="F186" r:id="rId2121"/>
    <hyperlink ref="F187" r:id="rId2122"/>
    <hyperlink ref="F188" r:id="rId2123"/>
    <hyperlink ref="F189" r:id="rId2124"/>
    <hyperlink ref="F190" r:id="rId2125"/>
    <hyperlink ref="F191" r:id="rId2126"/>
    <hyperlink ref="F192" r:id="rId2127"/>
    <hyperlink ref="F193" r:id="rId2128"/>
    <hyperlink ref="F194" r:id="rId2129"/>
    <hyperlink ref="F195" r:id="rId2130"/>
    <hyperlink ref="F196" r:id="rId2131"/>
    <hyperlink ref="F197" r:id="rId2132"/>
    <hyperlink ref="F198" r:id="rId2133"/>
    <hyperlink ref="F199" r:id="rId2134"/>
    <hyperlink ref="F200" r:id="rId2135"/>
    <hyperlink ref="F201" r:id="rId2136"/>
    <hyperlink ref="F202" r:id="rId2137"/>
    <hyperlink ref="F203" r:id="rId2138"/>
    <hyperlink ref="F204" r:id="rId2139"/>
    <hyperlink ref="F205" r:id="rId2140"/>
    <hyperlink ref="F206" r:id="rId2141"/>
    <hyperlink ref="F207" r:id="rId2142"/>
    <hyperlink ref="F208" r:id="rId2143"/>
    <hyperlink ref="F209" r:id="rId2144"/>
    <hyperlink ref="F210" r:id="rId2145"/>
    <hyperlink ref="F211" r:id="rId2146"/>
    <hyperlink ref="F212" r:id="rId2147"/>
    <hyperlink ref="F213" r:id="rId2148"/>
    <hyperlink ref="F214" r:id="rId2149"/>
    <hyperlink ref="F215" r:id="rId2150"/>
    <hyperlink ref="F216" r:id="rId2151"/>
    <hyperlink ref="F217" r:id="rId2152"/>
    <hyperlink ref="F218" r:id="rId2153"/>
    <hyperlink ref="F219" r:id="rId2154"/>
    <hyperlink ref="F220" r:id="rId2155"/>
    <hyperlink ref="F221" r:id="rId2156"/>
    <hyperlink ref="F222" r:id="rId2157"/>
    <hyperlink ref="F223" r:id="rId2158"/>
    <hyperlink ref="F224" r:id="rId2159"/>
    <hyperlink ref="F225" r:id="rId2160"/>
    <hyperlink ref="F226" r:id="rId2161"/>
    <hyperlink ref="F227" r:id="rId2162"/>
    <hyperlink ref="F228" r:id="rId2163"/>
    <hyperlink ref="F229" r:id="rId2164"/>
    <hyperlink ref="F230" r:id="rId2165"/>
    <hyperlink ref="F231" r:id="rId2166"/>
    <hyperlink ref="F232" r:id="rId2167"/>
    <hyperlink ref="F233" r:id="rId2168"/>
    <hyperlink ref="F234" r:id="rId2169"/>
    <hyperlink ref="F235" r:id="rId2170"/>
    <hyperlink ref="F236" r:id="rId2171"/>
    <hyperlink ref="F237" r:id="rId2172"/>
    <hyperlink ref="F238" r:id="rId2173"/>
    <hyperlink ref="F239" r:id="rId2174"/>
    <hyperlink ref="F240" r:id="rId2175"/>
    <hyperlink ref="F241" r:id="rId2176"/>
    <hyperlink ref="F242" r:id="rId2177"/>
    <hyperlink ref="F243" r:id="rId2178"/>
    <hyperlink ref="F244" r:id="rId2179"/>
    <hyperlink ref="F245" r:id="rId2180"/>
    <hyperlink ref="F246" r:id="rId2181"/>
    <hyperlink ref="F247" r:id="rId2182"/>
    <hyperlink ref="F248" r:id="rId2183"/>
    <hyperlink ref="F249" r:id="rId2184"/>
    <hyperlink ref="F250" r:id="rId2185"/>
    <hyperlink ref="F251" r:id="rId2186"/>
    <hyperlink ref="F252" r:id="rId2187"/>
    <hyperlink ref="F253" r:id="rId2188"/>
    <hyperlink ref="F254" r:id="rId2189"/>
    <hyperlink ref="F255" r:id="rId2190"/>
    <hyperlink ref="F256" r:id="rId2191"/>
    <hyperlink ref="F257" r:id="rId2192"/>
    <hyperlink ref="F258" r:id="rId2193"/>
    <hyperlink ref="F259" r:id="rId2194"/>
    <hyperlink ref="F260" r:id="rId2195"/>
    <hyperlink ref="F261" r:id="rId2196"/>
    <hyperlink ref="F262" r:id="rId2197"/>
    <hyperlink ref="F263" r:id="rId2198"/>
    <hyperlink ref="F264" r:id="rId2199"/>
    <hyperlink ref="F265" r:id="rId2200"/>
    <hyperlink ref="F266" r:id="rId2201"/>
    <hyperlink ref="F267" r:id="rId2202"/>
    <hyperlink ref="F268" r:id="rId2203"/>
    <hyperlink ref="F269" r:id="rId2204"/>
    <hyperlink ref="F270" r:id="rId2205"/>
    <hyperlink ref="F271" r:id="rId2206"/>
    <hyperlink ref="F272" r:id="rId2207"/>
    <hyperlink ref="F273" r:id="rId2208"/>
    <hyperlink ref="F274" r:id="rId2209"/>
    <hyperlink ref="F275" r:id="rId2210"/>
    <hyperlink ref="F276" r:id="rId2211"/>
    <hyperlink ref="F277" r:id="rId2212"/>
    <hyperlink ref="F278" r:id="rId2213"/>
    <hyperlink ref="F279" r:id="rId2214"/>
    <hyperlink ref="F280" r:id="rId2215"/>
    <hyperlink ref="F281" r:id="rId2216"/>
    <hyperlink ref="F282" r:id="rId2217"/>
    <hyperlink ref="F283" r:id="rId2218"/>
    <hyperlink ref="F284" r:id="rId2219"/>
    <hyperlink ref="F285" r:id="rId2220"/>
    <hyperlink ref="F286" r:id="rId2221"/>
    <hyperlink ref="F287" r:id="rId2222"/>
    <hyperlink ref="F288" r:id="rId2223"/>
    <hyperlink ref="F289" r:id="rId2224"/>
    <hyperlink ref="F290" r:id="rId2225"/>
    <hyperlink ref="F291" r:id="rId2226"/>
    <hyperlink ref="F292" r:id="rId2227"/>
    <hyperlink ref="F293" r:id="rId2228"/>
    <hyperlink ref="F294" r:id="rId2229"/>
    <hyperlink ref="F295" r:id="rId2230"/>
    <hyperlink ref="F296" r:id="rId2231"/>
    <hyperlink ref="F297" r:id="rId2232"/>
    <hyperlink ref="F298" r:id="rId2233"/>
    <hyperlink ref="F299" r:id="rId2234"/>
    <hyperlink ref="F300" r:id="rId2235"/>
    <hyperlink ref="F301" r:id="rId2236"/>
    <hyperlink ref="F302" r:id="rId2237"/>
    <hyperlink ref="F303" r:id="rId2238"/>
    <hyperlink ref="F304" r:id="rId2239"/>
    <hyperlink ref="F305" r:id="rId2240"/>
    <hyperlink ref="F306" r:id="rId2241"/>
    <hyperlink ref="F307" r:id="rId2242"/>
    <hyperlink ref="F308" r:id="rId2243"/>
    <hyperlink ref="F309" r:id="rId2244"/>
    <hyperlink ref="F310" r:id="rId2245"/>
    <hyperlink ref="F311" r:id="rId2246"/>
    <hyperlink ref="F312" r:id="rId2247"/>
    <hyperlink ref="F313" r:id="rId2248"/>
    <hyperlink ref="F314" r:id="rId2249"/>
    <hyperlink ref="F315" r:id="rId2250"/>
    <hyperlink ref="F316" r:id="rId2251"/>
    <hyperlink ref="F317" r:id="rId2252"/>
    <hyperlink ref="F318" r:id="rId2253"/>
    <hyperlink ref="F319" r:id="rId2254"/>
    <hyperlink ref="F320" r:id="rId2255"/>
    <hyperlink ref="F321" r:id="rId2256"/>
    <hyperlink ref="F322" r:id="rId2257"/>
    <hyperlink ref="F323" r:id="rId2258"/>
    <hyperlink ref="F324" r:id="rId2259"/>
    <hyperlink ref="F325" r:id="rId2260"/>
    <hyperlink ref="F326" r:id="rId2261"/>
    <hyperlink ref="F327" r:id="rId2262"/>
    <hyperlink ref="F328" r:id="rId2263"/>
    <hyperlink ref="F329" r:id="rId2264"/>
    <hyperlink ref="F330" r:id="rId2265"/>
    <hyperlink ref="F331" r:id="rId2266"/>
    <hyperlink ref="F332" r:id="rId2267"/>
    <hyperlink ref="F333" r:id="rId2268"/>
    <hyperlink ref="F334" r:id="rId2269"/>
    <hyperlink ref="F335" r:id="rId2270"/>
    <hyperlink ref="F336" r:id="rId2271"/>
    <hyperlink ref="F337" r:id="rId2272"/>
    <hyperlink ref="F338" r:id="rId2273"/>
    <hyperlink ref="F339" r:id="rId2274"/>
    <hyperlink ref="F340" r:id="rId2275"/>
    <hyperlink ref="F341" r:id="rId2276"/>
    <hyperlink ref="F342" r:id="rId2277"/>
    <hyperlink ref="F343" r:id="rId2278"/>
    <hyperlink ref="F344" r:id="rId2279"/>
    <hyperlink ref="F345" r:id="rId2280"/>
    <hyperlink ref="F346" r:id="rId2281"/>
    <hyperlink ref="F347" r:id="rId2282"/>
    <hyperlink ref="F348" r:id="rId2283"/>
    <hyperlink ref="F349" r:id="rId2284"/>
    <hyperlink ref="F350" r:id="rId2285"/>
    <hyperlink ref="F351" r:id="rId2286"/>
    <hyperlink ref="F352" r:id="rId2287"/>
    <hyperlink ref="F353" r:id="rId2288"/>
    <hyperlink ref="F354" r:id="rId2289"/>
    <hyperlink ref="F355" r:id="rId2290"/>
    <hyperlink ref="F356" r:id="rId2291"/>
    <hyperlink ref="F357" r:id="rId2292"/>
    <hyperlink ref="F358" r:id="rId2293"/>
    <hyperlink ref="F359" r:id="rId2294"/>
    <hyperlink ref="F360" r:id="rId2295"/>
    <hyperlink ref="F361" r:id="rId2296"/>
    <hyperlink ref="F362" r:id="rId2297"/>
    <hyperlink ref="F363" r:id="rId2298"/>
    <hyperlink ref="F364" r:id="rId2299"/>
    <hyperlink ref="F365" r:id="rId2300"/>
    <hyperlink ref="F366" r:id="rId2301"/>
    <hyperlink ref="F367" r:id="rId2302"/>
    <hyperlink ref="F368" r:id="rId2303"/>
    <hyperlink ref="F369" r:id="rId2304"/>
    <hyperlink ref="F370" r:id="rId2305"/>
    <hyperlink ref="F371" r:id="rId2306"/>
    <hyperlink ref="F372" r:id="rId2307"/>
    <hyperlink ref="F373" r:id="rId2308"/>
    <hyperlink ref="F374" r:id="rId2309"/>
    <hyperlink ref="F375" r:id="rId2310"/>
    <hyperlink ref="F376" r:id="rId2311"/>
    <hyperlink ref="F377" r:id="rId2312"/>
    <hyperlink ref="F378" r:id="rId2313"/>
    <hyperlink ref="F379" r:id="rId2314"/>
    <hyperlink ref="F380" r:id="rId2315"/>
    <hyperlink ref="F381" r:id="rId2316"/>
    <hyperlink ref="F382" r:id="rId2317"/>
    <hyperlink ref="F383" r:id="rId2318"/>
    <hyperlink ref="F384" r:id="rId2319"/>
    <hyperlink ref="F385" r:id="rId2320"/>
    <hyperlink ref="F386" r:id="rId2321"/>
    <hyperlink ref="F387" r:id="rId2322"/>
    <hyperlink ref="F388" r:id="rId2323"/>
    <hyperlink ref="F389" r:id="rId2324"/>
    <hyperlink ref="F390" r:id="rId2325"/>
    <hyperlink ref="F391" r:id="rId2326"/>
    <hyperlink ref="F392" r:id="rId2327"/>
    <hyperlink ref="F393" r:id="rId2328"/>
    <hyperlink ref="F394" r:id="rId2329"/>
    <hyperlink ref="F395" r:id="rId2330"/>
    <hyperlink ref="F396" r:id="rId2331"/>
    <hyperlink ref="F397" r:id="rId2332"/>
    <hyperlink ref="F398" r:id="rId2333"/>
    <hyperlink ref="F399" r:id="rId2334"/>
    <hyperlink ref="F400" r:id="rId2335"/>
    <hyperlink ref="F401" r:id="rId2336"/>
    <hyperlink ref="F402" r:id="rId2337"/>
    <hyperlink ref="F403" r:id="rId2338"/>
    <hyperlink ref="F404" r:id="rId2339"/>
    <hyperlink ref="F405" r:id="rId2340"/>
    <hyperlink ref="F406" r:id="rId2341"/>
    <hyperlink ref="F407" r:id="rId2342"/>
    <hyperlink ref="F408" r:id="rId2343"/>
    <hyperlink ref="F409" r:id="rId2344"/>
    <hyperlink ref="F410" r:id="rId2345"/>
    <hyperlink ref="F411" r:id="rId2346"/>
    <hyperlink ref="F412" r:id="rId2347"/>
    <hyperlink ref="F413" r:id="rId2348"/>
    <hyperlink ref="F414" r:id="rId2349"/>
    <hyperlink ref="F415" r:id="rId2350"/>
    <hyperlink ref="F416" r:id="rId2351"/>
    <hyperlink ref="F417" r:id="rId2352"/>
    <hyperlink ref="F418" r:id="rId2353"/>
    <hyperlink ref="F419" r:id="rId2354"/>
    <hyperlink ref="F420" r:id="rId2355"/>
    <hyperlink ref="F421" r:id="rId2356"/>
    <hyperlink ref="F422" r:id="rId2357"/>
    <hyperlink ref="F423" r:id="rId2358"/>
    <hyperlink ref="F424" r:id="rId2359"/>
    <hyperlink ref="F425" r:id="rId2360"/>
    <hyperlink ref="F426" r:id="rId2361"/>
    <hyperlink ref="F427" r:id="rId2362"/>
    <hyperlink ref="F428" r:id="rId2363"/>
    <hyperlink ref="F429" r:id="rId2364"/>
    <hyperlink ref="F430" r:id="rId2365"/>
    <hyperlink ref="F431" r:id="rId2366"/>
    <hyperlink ref="F432" r:id="rId2367"/>
    <hyperlink ref="F433" r:id="rId2368"/>
    <hyperlink ref="F434" r:id="rId2369"/>
    <hyperlink ref="F435" r:id="rId2370"/>
    <hyperlink ref="F436" r:id="rId2371"/>
    <hyperlink ref="F437" r:id="rId2372"/>
    <hyperlink ref="F438" r:id="rId2373"/>
    <hyperlink ref="F439" r:id="rId2374"/>
    <hyperlink ref="F440" r:id="rId2375"/>
    <hyperlink ref="F441" r:id="rId2376"/>
    <hyperlink ref="F442" r:id="rId2377"/>
    <hyperlink ref="F443" r:id="rId2378"/>
    <hyperlink ref="F444" r:id="rId2379"/>
    <hyperlink ref="F445" r:id="rId2380"/>
    <hyperlink ref="F446" r:id="rId2381"/>
    <hyperlink ref="F447" r:id="rId2382"/>
    <hyperlink ref="F448" r:id="rId2383"/>
    <hyperlink ref="F449" r:id="rId2384"/>
    <hyperlink ref="F450" r:id="rId2385"/>
    <hyperlink ref="F451" r:id="rId2386"/>
    <hyperlink ref="F452" r:id="rId2387"/>
    <hyperlink ref="F453" r:id="rId2388"/>
    <hyperlink ref="F454" r:id="rId2389"/>
    <hyperlink ref="F455" r:id="rId2390"/>
    <hyperlink ref="F456" r:id="rId2391"/>
    <hyperlink ref="F457" r:id="rId2392"/>
    <hyperlink ref="F458" r:id="rId2393"/>
    <hyperlink ref="F459" r:id="rId2394"/>
    <hyperlink ref="F460" r:id="rId2395"/>
    <hyperlink ref="F461" r:id="rId2396"/>
    <hyperlink ref="F462" r:id="rId2397"/>
    <hyperlink ref="F463" r:id="rId2398"/>
    <hyperlink ref="F464" r:id="rId2399"/>
    <hyperlink ref="F465" r:id="rId2400"/>
    <hyperlink ref="F466" r:id="rId2401"/>
    <hyperlink ref="F467" r:id="rId2402"/>
    <hyperlink ref="F468" r:id="rId2403"/>
    <hyperlink ref="F469" r:id="rId2404"/>
    <hyperlink ref="F470" r:id="rId2405"/>
    <hyperlink ref="F471" r:id="rId2406"/>
    <hyperlink ref="F472" r:id="rId2407"/>
    <hyperlink ref="F473" r:id="rId2408"/>
    <hyperlink ref="F474" r:id="rId2409"/>
    <hyperlink ref="F475" r:id="rId2410"/>
    <hyperlink ref="F476" r:id="rId2411"/>
    <hyperlink ref="F477" r:id="rId2412"/>
    <hyperlink ref="F478" r:id="rId2413"/>
    <hyperlink ref="F479" r:id="rId2414"/>
    <hyperlink ref="F480" r:id="rId2415"/>
    <hyperlink ref="F481" r:id="rId2416"/>
    <hyperlink ref="F482" r:id="rId2417"/>
    <hyperlink ref="F483" r:id="rId2418"/>
    <hyperlink ref="F484" r:id="rId2419"/>
    <hyperlink ref="F485" r:id="rId2420"/>
    <hyperlink ref="F486" r:id="rId2421"/>
    <hyperlink ref="F487" r:id="rId2422"/>
    <hyperlink ref="F488" r:id="rId2423"/>
    <hyperlink ref="F489" r:id="rId2424"/>
    <hyperlink ref="F490" r:id="rId2425"/>
    <hyperlink ref="F491" r:id="rId2426"/>
    <hyperlink ref="F492" r:id="rId2427"/>
    <hyperlink ref="F493" r:id="rId2428"/>
    <hyperlink ref="F494" r:id="rId2429"/>
    <hyperlink ref="F495" r:id="rId2430"/>
    <hyperlink ref="F496" r:id="rId2431"/>
    <hyperlink ref="F497" r:id="rId2432"/>
    <hyperlink ref="F498" r:id="rId2433"/>
    <hyperlink ref="F499" r:id="rId2434"/>
    <hyperlink ref="F500" r:id="rId2435"/>
    <hyperlink ref="F501" r:id="rId2436"/>
    <hyperlink ref="F502" r:id="rId2437"/>
    <hyperlink ref="F503" r:id="rId2438"/>
    <hyperlink ref="F504" r:id="rId2439"/>
    <hyperlink ref="F505" r:id="rId2440"/>
    <hyperlink ref="F506" r:id="rId2441"/>
    <hyperlink ref="F507" r:id="rId2442"/>
    <hyperlink ref="F508" r:id="rId2443"/>
    <hyperlink ref="F509" r:id="rId2444"/>
    <hyperlink ref="F510" r:id="rId2445"/>
    <hyperlink ref="F511" r:id="rId2446"/>
    <hyperlink ref="F512" r:id="rId2447"/>
    <hyperlink ref="F513" r:id="rId2448"/>
    <hyperlink ref="F514" r:id="rId2449"/>
    <hyperlink ref="F515" r:id="rId2450"/>
    <hyperlink ref="F516" r:id="rId2451"/>
    <hyperlink ref="F517" r:id="rId2452"/>
    <hyperlink ref="F518" r:id="rId2453"/>
    <hyperlink ref="F519" r:id="rId2454"/>
    <hyperlink ref="F520" r:id="rId2455"/>
    <hyperlink ref="F521" r:id="rId2456"/>
    <hyperlink ref="F522" r:id="rId2457"/>
    <hyperlink ref="F523" r:id="rId2458"/>
    <hyperlink ref="F524" r:id="rId2459"/>
    <hyperlink ref="F525" r:id="rId2460"/>
    <hyperlink ref="F526" r:id="rId2461"/>
    <hyperlink ref="F527" r:id="rId2462"/>
    <hyperlink ref="F528" r:id="rId2463"/>
    <hyperlink ref="F529" r:id="rId2464"/>
    <hyperlink ref="F530" r:id="rId2465"/>
    <hyperlink ref="F531" r:id="rId2466"/>
    <hyperlink ref="F532" r:id="rId2467"/>
    <hyperlink ref="F533" r:id="rId2468"/>
    <hyperlink ref="F534" r:id="rId2469"/>
    <hyperlink ref="F535" r:id="rId2470"/>
    <hyperlink ref="F536" r:id="rId2471"/>
    <hyperlink ref="F537" r:id="rId2472"/>
    <hyperlink ref="F538" r:id="rId2473"/>
    <hyperlink ref="F539" r:id="rId2474"/>
    <hyperlink ref="F540" r:id="rId2475"/>
    <hyperlink ref="F541" r:id="rId2476"/>
    <hyperlink ref="F542" r:id="rId2477"/>
    <hyperlink ref="F543" r:id="rId2478"/>
    <hyperlink ref="F544" r:id="rId2479"/>
    <hyperlink ref="F545" r:id="rId2480"/>
    <hyperlink ref="F546" r:id="rId2481"/>
    <hyperlink ref="F547" r:id="rId2482"/>
    <hyperlink ref="F548" r:id="rId2483"/>
    <hyperlink ref="F549" r:id="rId2484"/>
    <hyperlink ref="F550" r:id="rId2485"/>
    <hyperlink ref="F551" r:id="rId2486"/>
    <hyperlink ref="F552" r:id="rId2487"/>
    <hyperlink ref="F553" r:id="rId2488"/>
    <hyperlink ref="F554" r:id="rId2489"/>
    <hyperlink ref="F555" r:id="rId2490"/>
    <hyperlink ref="F556" r:id="rId2491"/>
    <hyperlink ref="F557" r:id="rId2492"/>
    <hyperlink ref="F558" r:id="rId2493"/>
    <hyperlink ref="F559" r:id="rId2494"/>
    <hyperlink ref="F560" r:id="rId2495"/>
    <hyperlink ref="F561" r:id="rId2496"/>
    <hyperlink ref="F562" r:id="rId2497"/>
    <hyperlink ref="F563" r:id="rId2498"/>
    <hyperlink ref="F564" r:id="rId2499"/>
    <hyperlink ref="F565" r:id="rId2500"/>
    <hyperlink ref="F566" r:id="rId2501"/>
    <hyperlink ref="F567" r:id="rId2502"/>
    <hyperlink ref="F568" r:id="rId2503"/>
    <hyperlink ref="F569" r:id="rId2504"/>
    <hyperlink ref="F570" r:id="rId2505"/>
    <hyperlink ref="F571" r:id="rId2506"/>
    <hyperlink ref="F572" r:id="rId2507"/>
    <hyperlink ref="F573" r:id="rId2508"/>
    <hyperlink ref="F574" r:id="rId2509"/>
    <hyperlink ref="F575" r:id="rId2510"/>
    <hyperlink ref="F576" r:id="rId2511"/>
    <hyperlink ref="F577" r:id="rId2512"/>
    <hyperlink ref="F578" r:id="rId2513"/>
    <hyperlink ref="F579" r:id="rId2514"/>
    <hyperlink ref="F580" r:id="rId2515"/>
    <hyperlink ref="F581" r:id="rId2516"/>
    <hyperlink ref="F582" r:id="rId2517"/>
    <hyperlink ref="F583" r:id="rId2518"/>
    <hyperlink ref="F584" r:id="rId2519"/>
    <hyperlink ref="F585" r:id="rId2520"/>
    <hyperlink ref="F586" r:id="rId2521"/>
    <hyperlink ref="F587" r:id="rId2522"/>
    <hyperlink ref="F588" r:id="rId2523"/>
    <hyperlink ref="F589" r:id="rId2524"/>
    <hyperlink ref="F590" r:id="rId2525"/>
    <hyperlink ref="F591" r:id="rId2526"/>
    <hyperlink ref="F592" r:id="rId2527"/>
    <hyperlink ref="F593" r:id="rId2528"/>
    <hyperlink ref="F594" r:id="rId2529"/>
    <hyperlink ref="F595" r:id="rId2530"/>
    <hyperlink ref="F596" r:id="rId2531"/>
    <hyperlink ref="F597" r:id="rId2532"/>
    <hyperlink ref="F598" r:id="rId2533"/>
    <hyperlink ref="F599" r:id="rId2534"/>
    <hyperlink ref="F600" r:id="rId2535"/>
    <hyperlink ref="F601" r:id="rId2536"/>
    <hyperlink ref="F602" r:id="rId2537"/>
    <hyperlink ref="F603" r:id="rId2538"/>
    <hyperlink ref="F604" r:id="rId2539"/>
    <hyperlink ref="F605" r:id="rId2540"/>
    <hyperlink ref="F606" r:id="rId2541"/>
    <hyperlink ref="F607" r:id="rId2542"/>
    <hyperlink ref="F608" r:id="rId2543"/>
    <hyperlink ref="F609" r:id="rId2544"/>
    <hyperlink ref="F610" r:id="rId2545"/>
    <hyperlink ref="F611" r:id="rId2546"/>
    <hyperlink ref="F612" r:id="rId2547"/>
    <hyperlink ref="F613" r:id="rId2548"/>
    <hyperlink ref="F614" r:id="rId2549"/>
    <hyperlink ref="F615" r:id="rId2550"/>
    <hyperlink ref="F616" r:id="rId2551"/>
    <hyperlink ref="F617" r:id="rId2552"/>
    <hyperlink ref="F618" r:id="rId2553"/>
    <hyperlink ref="F619" r:id="rId2554"/>
    <hyperlink ref="F620" r:id="rId2555"/>
    <hyperlink ref="F621" r:id="rId2556"/>
    <hyperlink ref="F622" r:id="rId2557"/>
    <hyperlink ref="F623" r:id="rId2558"/>
    <hyperlink ref="F624" r:id="rId2559"/>
    <hyperlink ref="F625" r:id="rId2560"/>
    <hyperlink ref="F626" r:id="rId2561"/>
    <hyperlink ref="F627" r:id="rId2562"/>
    <hyperlink ref="F628" r:id="rId2563"/>
    <hyperlink ref="F629" r:id="rId2564"/>
    <hyperlink ref="F630" r:id="rId2565"/>
    <hyperlink ref="F631" r:id="rId2566"/>
    <hyperlink ref="F632" r:id="rId2567"/>
    <hyperlink ref="F633" r:id="rId2568"/>
    <hyperlink ref="F634" r:id="rId2569"/>
    <hyperlink ref="F635" r:id="rId2570"/>
    <hyperlink ref="F636" r:id="rId2571"/>
    <hyperlink ref="F637" r:id="rId2572"/>
    <hyperlink ref="F638" r:id="rId2573"/>
    <hyperlink ref="F639" r:id="rId2574"/>
    <hyperlink ref="F640" r:id="rId2575"/>
    <hyperlink ref="F641" r:id="rId2576"/>
    <hyperlink ref="F642" r:id="rId2577"/>
    <hyperlink ref="F643" r:id="rId2578"/>
    <hyperlink ref="F644" r:id="rId2579"/>
    <hyperlink ref="F645" r:id="rId2580"/>
    <hyperlink ref="F646" r:id="rId2581"/>
    <hyperlink ref="F647" r:id="rId2582"/>
    <hyperlink ref="F648" r:id="rId2583"/>
    <hyperlink ref="F649" r:id="rId2584"/>
    <hyperlink ref="F650" r:id="rId2585"/>
    <hyperlink ref="F651" r:id="rId2586"/>
    <hyperlink ref="F652" r:id="rId2587"/>
    <hyperlink ref="F653" r:id="rId2588"/>
    <hyperlink ref="F654" r:id="rId2589"/>
    <hyperlink ref="F655" r:id="rId2590"/>
    <hyperlink ref="F656" r:id="rId2591"/>
    <hyperlink ref="F657" r:id="rId2592"/>
    <hyperlink ref="F658" r:id="rId2593"/>
    <hyperlink ref="F659" r:id="rId2594"/>
    <hyperlink ref="F660" r:id="rId2595"/>
    <hyperlink ref="F661" r:id="rId2596"/>
    <hyperlink ref="F662" r:id="rId2597"/>
    <hyperlink ref="F663" r:id="rId2598"/>
    <hyperlink ref="F664" r:id="rId2599"/>
    <hyperlink ref="F665" r:id="rId2600"/>
    <hyperlink ref="F666" r:id="rId2601"/>
    <hyperlink ref="F667" r:id="rId2602"/>
    <hyperlink ref="F668" r:id="rId2603"/>
    <hyperlink ref="F669" r:id="rId2604"/>
    <hyperlink ref="F670" r:id="rId2605"/>
    <hyperlink ref="F671" r:id="rId2606"/>
    <hyperlink ref="F672" r:id="rId2607"/>
    <hyperlink ref="F673" r:id="rId2608"/>
    <hyperlink ref="F674" r:id="rId2609"/>
    <hyperlink ref="F675" r:id="rId2610"/>
    <hyperlink ref="F676" r:id="rId2611"/>
    <hyperlink ref="F677" r:id="rId2612"/>
    <hyperlink ref="F678" r:id="rId2613"/>
    <hyperlink ref="F679" r:id="rId2614"/>
    <hyperlink ref="F680" r:id="rId2615"/>
    <hyperlink ref="F681" r:id="rId2616"/>
    <hyperlink ref="F682" r:id="rId2617"/>
    <hyperlink ref="F683" r:id="rId2618"/>
    <hyperlink ref="F684" r:id="rId2619"/>
    <hyperlink ref="F685" r:id="rId2620"/>
    <hyperlink ref="F686" r:id="rId2621"/>
    <hyperlink ref="F687" r:id="rId2622"/>
    <hyperlink ref="F688" r:id="rId2623"/>
    <hyperlink ref="F689" r:id="rId2624"/>
    <hyperlink ref="F690" r:id="rId2625"/>
    <hyperlink ref="F691" r:id="rId2626"/>
    <hyperlink ref="F692" r:id="rId2627"/>
    <hyperlink ref="F693" r:id="rId2628"/>
    <hyperlink ref="F694" r:id="rId2629"/>
    <hyperlink ref="F695" r:id="rId2630"/>
    <hyperlink ref="F696" r:id="rId2631"/>
    <hyperlink ref="F697" r:id="rId2632"/>
    <hyperlink ref="F698" r:id="rId2633"/>
    <hyperlink ref="F699" r:id="rId2634"/>
    <hyperlink ref="F700" r:id="rId2635"/>
    <hyperlink ref="F701" r:id="rId2636"/>
    <hyperlink ref="F702" r:id="rId2637"/>
    <hyperlink ref="F703" r:id="rId2638"/>
    <hyperlink ref="F704" r:id="rId2639"/>
    <hyperlink ref="F705" r:id="rId2640"/>
    <hyperlink ref="F706" r:id="rId2641"/>
    <hyperlink ref="F707" r:id="rId2642"/>
    <hyperlink ref="F708" r:id="rId2643"/>
    <hyperlink ref="F709" r:id="rId2644"/>
    <hyperlink ref="F710" r:id="rId2645"/>
    <hyperlink ref="F711" r:id="rId2646"/>
    <hyperlink ref="F712" r:id="rId2647"/>
    <hyperlink ref="F713" r:id="rId2648"/>
    <hyperlink ref="F714" r:id="rId2649"/>
    <hyperlink ref="F715" r:id="rId2650"/>
    <hyperlink ref="F716" r:id="rId2651"/>
    <hyperlink ref="F717" r:id="rId2652"/>
    <hyperlink ref="F718" r:id="rId2653"/>
    <hyperlink ref="F719" r:id="rId2654"/>
    <hyperlink ref="F720" r:id="rId2655"/>
    <hyperlink ref="F721" r:id="rId2656"/>
    <hyperlink ref="F722" r:id="rId2657"/>
    <hyperlink ref="F723" r:id="rId2658"/>
    <hyperlink ref="F724" r:id="rId2659"/>
    <hyperlink ref="F725" r:id="rId2660"/>
    <hyperlink ref="F726" r:id="rId2661"/>
    <hyperlink ref="F727" r:id="rId2662"/>
    <hyperlink ref="F728" r:id="rId2663"/>
    <hyperlink ref="F729" r:id="rId2664"/>
    <hyperlink ref="F730" r:id="rId2665"/>
    <hyperlink ref="F731" r:id="rId2666"/>
    <hyperlink ref="F732" r:id="rId2667"/>
    <hyperlink ref="F733" r:id="rId2668"/>
    <hyperlink ref="F734" r:id="rId2669"/>
    <hyperlink ref="F735" r:id="rId2670"/>
    <hyperlink ref="F736" r:id="rId2671"/>
    <hyperlink ref="F737" r:id="rId2672"/>
    <hyperlink ref="F738" r:id="rId2673"/>
    <hyperlink ref="F739" r:id="rId2674"/>
    <hyperlink ref="F740" r:id="rId2675"/>
    <hyperlink ref="F741" r:id="rId2676"/>
    <hyperlink ref="F742" r:id="rId2677"/>
    <hyperlink ref="F743" r:id="rId2678"/>
    <hyperlink ref="F744" r:id="rId2679"/>
    <hyperlink ref="F745" r:id="rId2680"/>
    <hyperlink ref="F746" r:id="rId2681"/>
    <hyperlink ref="F747" r:id="rId2682"/>
    <hyperlink ref="F748" r:id="rId2683"/>
    <hyperlink ref="F749" r:id="rId2684"/>
    <hyperlink ref="F750" r:id="rId2685"/>
    <hyperlink ref="F751" r:id="rId2686"/>
    <hyperlink ref="F752" r:id="rId2687"/>
    <hyperlink ref="F753" r:id="rId2688"/>
    <hyperlink ref="F754" r:id="rId2689"/>
    <hyperlink ref="F755" r:id="rId2690"/>
    <hyperlink ref="F756" r:id="rId2691"/>
    <hyperlink ref="F757" r:id="rId2692"/>
    <hyperlink ref="F758" r:id="rId2693"/>
    <hyperlink ref="F759" r:id="rId2694"/>
    <hyperlink ref="F760" r:id="rId2695"/>
    <hyperlink ref="F761" r:id="rId2696"/>
    <hyperlink ref="F762" r:id="rId2697"/>
    <hyperlink ref="F763" r:id="rId2698"/>
    <hyperlink ref="F764" r:id="rId2699"/>
    <hyperlink ref="F765" r:id="rId2700"/>
    <hyperlink ref="F766" r:id="rId2701"/>
    <hyperlink ref="F767" r:id="rId2702"/>
    <hyperlink ref="F768" r:id="rId2703"/>
    <hyperlink ref="F769" r:id="rId2704"/>
    <hyperlink ref="F770" r:id="rId2705"/>
    <hyperlink ref="F771" r:id="rId2706"/>
    <hyperlink ref="F772" r:id="rId2707"/>
    <hyperlink ref="F773" r:id="rId2708"/>
    <hyperlink ref="F774" r:id="rId2709"/>
    <hyperlink ref="F775" r:id="rId2710"/>
    <hyperlink ref="F776" r:id="rId2711"/>
    <hyperlink ref="F777" r:id="rId2712"/>
    <hyperlink ref="F778" r:id="rId2713"/>
    <hyperlink ref="F779" r:id="rId2714"/>
    <hyperlink ref="F780" r:id="rId2715"/>
    <hyperlink ref="F781" r:id="rId2716"/>
    <hyperlink ref="F782" r:id="rId2717"/>
    <hyperlink ref="F783" r:id="rId2718"/>
    <hyperlink ref="F784" r:id="rId2719"/>
    <hyperlink ref="F785" r:id="rId2720"/>
    <hyperlink ref="F786" r:id="rId2721"/>
    <hyperlink ref="F787" r:id="rId2722"/>
    <hyperlink ref="F788" r:id="rId2723"/>
    <hyperlink ref="F789" r:id="rId2724"/>
    <hyperlink ref="F790" r:id="rId2725"/>
    <hyperlink ref="AX3" r:id="rId2726"/>
    <hyperlink ref="AX4" r:id="rId2727"/>
    <hyperlink ref="AX5" r:id="rId2728"/>
    <hyperlink ref="AX6" r:id="rId2729"/>
    <hyperlink ref="AX7" r:id="rId2730"/>
    <hyperlink ref="AX8" r:id="rId2731"/>
    <hyperlink ref="AX9" r:id="rId2732"/>
    <hyperlink ref="AX10" r:id="rId2733"/>
    <hyperlink ref="AX11" r:id="rId2734"/>
    <hyperlink ref="AX12" r:id="rId2735"/>
    <hyperlink ref="AX13" r:id="rId2736"/>
    <hyperlink ref="AX14" r:id="rId2737"/>
    <hyperlink ref="AX15" r:id="rId2738"/>
    <hyperlink ref="AX16" r:id="rId2739"/>
    <hyperlink ref="AX17" r:id="rId2740"/>
    <hyperlink ref="AX18" r:id="rId2741"/>
    <hyperlink ref="AX19" r:id="rId2742"/>
    <hyperlink ref="AX20" r:id="rId2743"/>
    <hyperlink ref="AX21" r:id="rId2744"/>
    <hyperlink ref="AX22" r:id="rId2745"/>
    <hyperlink ref="AX23" r:id="rId2746"/>
    <hyperlink ref="AX24" r:id="rId2747"/>
    <hyperlink ref="AX25" r:id="rId2748"/>
    <hyperlink ref="AX26" r:id="rId2749"/>
    <hyperlink ref="AX27" r:id="rId2750"/>
    <hyperlink ref="AX28" r:id="rId2751"/>
    <hyperlink ref="AX29" r:id="rId2752"/>
    <hyperlink ref="AX30" r:id="rId2753"/>
    <hyperlink ref="AX31" r:id="rId2754"/>
    <hyperlink ref="AX32" r:id="rId2755"/>
    <hyperlink ref="AX33" r:id="rId2756"/>
    <hyperlink ref="AX34" r:id="rId2757"/>
    <hyperlink ref="AX35" r:id="rId2758"/>
    <hyperlink ref="AX36" r:id="rId2759"/>
    <hyperlink ref="AX37" r:id="rId2760"/>
    <hyperlink ref="AX38" r:id="rId2761"/>
    <hyperlink ref="AX39" r:id="rId2762"/>
    <hyperlink ref="AX40" r:id="rId2763"/>
    <hyperlink ref="AX41" r:id="rId2764"/>
    <hyperlink ref="AX42" r:id="rId2765"/>
    <hyperlink ref="AX43" r:id="rId2766"/>
    <hyperlink ref="AX44" r:id="rId2767"/>
    <hyperlink ref="AX45" r:id="rId2768"/>
    <hyperlink ref="AX46" r:id="rId2769"/>
    <hyperlink ref="AX47" r:id="rId2770"/>
    <hyperlink ref="AX48" r:id="rId2771"/>
    <hyperlink ref="AX49" r:id="rId2772"/>
    <hyperlink ref="AX50" r:id="rId2773"/>
    <hyperlink ref="AX51" r:id="rId2774"/>
    <hyperlink ref="AX52" r:id="rId2775"/>
    <hyperlink ref="AX53" r:id="rId2776"/>
    <hyperlink ref="AX54" r:id="rId2777"/>
    <hyperlink ref="AX55" r:id="rId2778"/>
    <hyperlink ref="AX56" r:id="rId2779"/>
    <hyperlink ref="AX57" r:id="rId2780"/>
    <hyperlink ref="AX58" r:id="rId2781"/>
    <hyperlink ref="AX59" r:id="rId2782"/>
    <hyperlink ref="AX60" r:id="rId2783"/>
    <hyperlink ref="AX61" r:id="rId2784"/>
    <hyperlink ref="AX62" r:id="rId2785"/>
    <hyperlink ref="AX63" r:id="rId2786"/>
    <hyperlink ref="AX64" r:id="rId2787"/>
    <hyperlink ref="AX65" r:id="rId2788"/>
    <hyperlink ref="AX66" r:id="rId2789"/>
    <hyperlink ref="AX67" r:id="rId2790"/>
    <hyperlink ref="AX68" r:id="rId2791"/>
    <hyperlink ref="AX69" r:id="rId2792"/>
    <hyperlink ref="AX70" r:id="rId2793"/>
    <hyperlink ref="AX71" r:id="rId2794"/>
    <hyperlink ref="AX72" r:id="rId2795"/>
    <hyperlink ref="AX73" r:id="rId2796"/>
    <hyperlink ref="AX74" r:id="rId2797"/>
    <hyperlink ref="AX75" r:id="rId2798"/>
    <hyperlink ref="AX76" r:id="rId2799"/>
    <hyperlink ref="AX77" r:id="rId2800"/>
    <hyperlink ref="AX78" r:id="rId2801"/>
    <hyperlink ref="AX79" r:id="rId2802"/>
    <hyperlink ref="AX80" r:id="rId2803"/>
    <hyperlink ref="AX81" r:id="rId2804"/>
    <hyperlink ref="AX82" r:id="rId2805"/>
    <hyperlink ref="AX83" r:id="rId2806"/>
    <hyperlink ref="AX84" r:id="rId2807"/>
    <hyperlink ref="AX85" r:id="rId2808"/>
    <hyperlink ref="AX86" r:id="rId2809"/>
    <hyperlink ref="AX87" r:id="rId2810"/>
    <hyperlink ref="AX88" r:id="rId2811"/>
    <hyperlink ref="AX89" r:id="rId2812"/>
    <hyperlink ref="AX90" r:id="rId2813"/>
    <hyperlink ref="AX91" r:id="rId2814"/>
    <hyperlink ref="AX92" r:id="rId2815"/>
    <hyperlink ref="AX93" r:id="rId2816"/>
    <hyperlink ref="AX94" r:id="rId2817"/>
    <hyperlink ref="AX95" r:id="rId2818"/>
    <hyperlink ref="AX96" r:id="rId2819"/>
    <hyperlink ref="AX97" r:id="rId2820"/>
    <hyperlink ref="AX98" r:id="rId2821"/>
    <hyperlink ref="AX99" r:id="rId2822"/>
    <hyperlink ref="AX100" r:id="rId2823"/>
    <hyperlink ref="AX101" r:id="rId2824"/>
    <hyperlink ref="AX102" r:id="rId2825"/>
    <hyperlink ref="AX103" r:id="rId2826"/>
    <hyperlink ref="AX104" r:id="rId2827"/>
    <hyperlink ref="AX105" r:id="rId2828"/>
    <hyperlink ref="AX106" r:id="rId2829"/>
    <hyperlink ref="AX107" r:id="rId2830"/>
    <hyperlink ref="AX108" r:id="rId2831"/>
    <hyperlink ref="AX109" r:id="rId2832"/>
    <hyperlink ref="AX110" r:id="rId2833"/>
    <hyperlink ref="AX111" r:id="rId2834"/>
    <hyperlink ref="AX112" r:id="rId2835"/>
    <hyperlink ref="AX113" r:id="rId2836"/>
    <hyperlink ref="AX114" r:id="rId2837"/>
    <hyperlink ref="AX115" r:id="rId2838"/>
    <hyperlink ref="AX116" r:id="rId2839"/>
    <hyperlink ref="AX117" r:id="rId2840"/>
    <hyperlink ref="AX118" r:id="rId2841"/>
    <hyperlink ref="AX119" r:id="rId2842"/>
    <hyperlink ref="AX120" r:id="rId2843"/>
    <hyperlink ref="AX121" r:id="rId2844"/>
    <hyperlink ref="AX122" r:id="rId2845"/>
    <hyperlink ref="AX123" r:id="rId2846"/>
    <hyperlink ref="AX124" r:id="rId2847"/>
    <hyperlink ref="AX125" r:id="rId2848"/>
    <hyperlink ref="AX126" r:id="rId2849"/>
    <hyperlink ref="AX127" r:id="rId2850"/>
    <hyperlink ref="AX128" r:id="rId2851"/>
    <hyperlink ref="AX129" r:id="rId2852"/>
    <hyperlink ref="AX130" r:id="rId2853"/>
    <hyperlink ref="AX131" r:id="rId2854"/>
    <hyperlink ref="AX132" r:id="rId2855"/>
    <hyperlink ref="AX133" r:id="rId2856"/>
    <hyperlink ref="AX134" r:id="rId2857"/>
    <hyperlink ref="AX135" r:id="rId2858"/>
    <hyperlink ref="AX136" r:id="rId2859"/>
    <hyperlink ref="AX137" r:id="rId2860"/>
    <hyperlink ref="AX138" r:id="rId2861"/>
    <hyperlink ref="AX139" r:id="rId2862"/>
    <hyperlink ref="AX140" r:id="rId2863"/>
    <hyperlink ref="AX141" r:id="rId2864"/>
    <hyperlink ref="AX142" r:id="rId2865"/>
    <hyperlink ref="AX143" r:id="rId2866"/>
    <hyperlink ref="AX144" r:id="rId2867"/>
    <hyperlink ref="AX145" r:id="rId2868"/>
    <hyperlink ref="AX146" r:id="rId2869"/>
    <hyperlink ref="AX147" r:id="rId2870"/>
    <hyperlink ref="AX148" r:id="rId2871"/>
    <hyperlink ref="AX149" r:id="rId2872"/>
    <hyperlink ref="AX150" r:id="rId2873"/>
    <hyperlink ref="AX151" r:id="rId2874"/>
    <hyperlink ref="AX152" r:id="rId2875"/>
    <hyperlink ref="AX153" r:id="rId2876"/>
    <hyperlink ref="AX154" r:id="rId2877"/>
    <hyperlink ref="AX155" r:id="rId2878"/>
    <hyperlink ref="AX156" r:id="rId2879"/>
    <hyperlink ref="AX157" r:id="rId2880"/>
    <hyperlink ref="AX158" r:id="rId2881"/>
    <hyperlink ref="AX159" r:id="rId2882"/>
    <hyperlink ref="AX160" r:id="rId2883"/>
    <hyperlink ref="AX161" r:id="rId2884"/>
    <hyperlink ref="AX162" r:id="rId2885"/>
    <hyperlink ref="AX163" r:id="rId2886"/>
    <hyperlink ref="AX164" r:id="rId2887"/>
    <hyperlink ref="AX165" r:id="rId2888"/>
    <hyperlink ref="AX166" r:id="rId2889"/>
    <hyperlink ref="AX167" r:id="rId2890"/>
    <hyperlink ref="AX168" r:id="rId2891"/>
    <hyperlink ref="AX169" r:id="rId2892"/>
    <hyperlink ref="AX170" r:id="rId2893"/>
    <hyperlink ref="AX171" r:id="rId2894"/>
    <hyperlink ref="AX172" r:id="rId2895"/>
    <hyperlink ref="AX173" r:id="rId2896"/>
    <hyperlink ref="AX174" r:id="rId2897"/>
    <hyperlink ref="AX175" r:id="rId2898"/>
    <hyperlink ref="AX176" r:id="rId2899"/>
    <hyperlink ref="AX177" r:id="rId2900"/>
    <hyperlink ref="AX178" r:id="rId2901"/>
    <hyperlink ref="AX179" r:id="rId2902"/>
    <hyperlink ref="AX180" r:id="rId2903"/>
    <hyperlink ref="AX181" r:id="rId2904"/>
    <hyperlink ref="AX182" r:id="rId2905"/>
    <hyperlink ref="AX183" r:id="rId2906"/>
    <hyperlink ref="AX184" r:id="rId2907"/>
    <hyperlink ref="AX185" r:id="rId2908"/>
    <hyperlink ref="AX186" r:id="rId2909"/>
    <hyperlink ref="AX187" r:id="rId2910"/>
    <hyperlink ref="AX188" r:id="rId2911"/>
    <hyperlink ref="AX189" r:id="rId2912"/>
    <hyperlink ref="AX190" r:id="rId2913"/>
    <hyperlink ref="AX191" r:id="rId2914"/>
    <hyperlink ref="AX192" r:id="rId2915"/>
    <hyperlink ref="AX193" r:id="rId2916"/>
    <hyperlink ref="AX194" r:id="rId2917"/>
    <hyperlink ref="AX195" r:id="rId2918"/>
    <hyperlink ref="AX196" r:id="rId2919"/>
    <hyperlink ref="AX197" r:id="rId2920"/>
    <hyperlink ref="AX198" r:id="rId2921"/>
    <hyperlink ref="AX199" r:id="rId2922"/>
    <hyperlink ref="AX200" r:id="rId2923"/>
    <hyperlink ref="AX201" r:id="rId2924"/>
    <hyperlink ref="AX202" r:id="rId2925"/>
    <hyperlink ref="AX203" r:id="rId2926"/>
    <hyperlink ref="AX204" r:id="rId2927"/>
    <hyperlink ref="AX205" r:id="rId2928"/>
    <hyperlink ref="AX206" r:id="rId2929"/>
    <hyperlink ref="AX207" r:id="rId2930"/>
    <hyperlink ref="AX208" r:id="rId2931"/>
    <hyperlink ref="AX209" r:id="rId2932"/>
    <hyperlink ref="AX210" r:id="rId2933"/>
    <hyperlink ref="AX211" r:id="rId2934"/>
    <hyperlink ref="AX212" r:id="rId2935"/>
    <hyperlink ref="AX213" r:id="rId2936"/>
    <hyperlink ref="AX214" r:id="rId2937"/>
    <hyperlink ref="AX215" r:id="rId2938"/>
    <hyperlink ref="AX216" r:id="rId2939"/>
    <hyperlink ref="AX217" r:id="rId2940"/>
    <hyperlink ref="AX218" r:id="rId2941"/>
    <hyperlink ref="AX219" r:id="rId2942"/>
    <hyperlink ref="AX220" r:id="rId2943"/>
    <hyperlink ref="AX221" r:id="rId2944"/>
    <hyperlink ref="AX222" r:id="rId2945"/>
    <hyperlink ref="AX223" r:id="rId2946"/>
    <hyperlink ref="AX224" r:id="rId2947"/>
    <hyperlink ref="AX225" r:id="rId2948"/>
    <hyperlink ref="AX226" r:id="rId2949"/>
    <hyperlink ref="AX227" r:id="rId2950"/>
    <hyperlink ref="AX228" r:id="rId2951"/>
    <hyperlink ref="AX229" r:id="rId2952"/>
    <hyperlink ref="AX230" r:id="rId2953"/>
    <hyperlink ref="AX231" r:id="rId2954"/>
    <hyperlink ref="AX232" r:id="rId2955"/>
    <hyperlink ref="AX233" r:id="rId2956"/>
    <hyperlink ref="AX234" r:id="rId2957"/>
    <hyperlink ref="AX235" r:id="rId2958"/>
    <hyperlink ref="AX236" r:id="rId2959"/>
    <hyperlink ref="AX237" r:id="rId2960"/>
    <hyperlink ref="AX238" r:id="rId2961"/>
    <hyperlink ref="AX239" r:id="rId2962"/>
    <hyperlink ref="AX240" r:id="rId2963"/>
    <hyperlink ref="AX241" r:id="rId2964"/>
    <hyperlink ref="AX242" r:id="rId2965"/>
    <hyperlink ref="AX243" r:id="rId2966"/>
    <hyperlink ref="AX244" r:id="rId2967"/>
    <hyperlink ref="AX245" r:id="rId2968"/>
    <hyperlink ref="AX246" r:id="rId2969"/>
    <hyperlink ref="AX247" r:id="rId2970"/>
    <hyperlink ref="AX248" r:id="rId2971"/>
    <hyperlink ref="AX249" r:id="rId2972"/>
    <hyperlink ref="AX250" r:id="rId2973"/>
    <hyperlink ref="AX251" r:id="rId2974"/>
    <hyperlink ref="AX252" r:id="rId2975"/>
    <hyperlink ref="AX253" r:id="rId2976"/>
    <hyperlink ref="AX254" r:id="rId2977"/>
    <hyperlink ref="AX255" r:id="rId2978"/>
    <hyperlink ref="AX256" r:id="rId2979"/>
    <hyperlink ref="AX257" r:id="rId2980"/>
    <hyperlink ref="AX258" r:id="rId2981"/>
    <hyperlink ref="AX259" r:id="rId2982"/>
    <hyperlink ref="AX260" r:id="rId2983"/>
    <hyperlink ref="AX261" r:id="rId2984"/>
    <hyperlink ref="AX262" r:id="rId2985"/>
    <hyperlink ref="AX263" r:id="rId2986"/>
    <hyperlink ref="AX264" r:id="rId2987"/>
    <hyperlink ref="AX265" r:id="rId2988"/>
    <hyperlink ref="AX266" r:id="rId2989"/>
    <hyperlink ref="AX267" r:id="rId2990"/>
    <hyperlink ref="AX268" r:id="rId2991"/>
    <hyperlink ref="AX269" r:id="rId2992"/>
    <hyperlink ref="AX270" r:id="rId2993"/>
    <hyperlink ref="AX271" r:id="rId2994"/>
    <hyperlink ref="AX272" r:id="rId2995"/>
    <hyperlink ref="AX273" r:id="rId2996"/>
    <hyperlink ref="AX274" r:id="rId2997"/>
    <hyperlink ref="AX275" r:id="rId2998"/>
    <hyperlink ref="AX276" r:id="rId2999"/>
    <hyperlink ref="AX277" r:id="rId3000"/>
    <hyperlink ref="AX278" r:id="rId3001"/>
    <hyperlink ref="AX279" r:id="rId3002"/>
    <hyperlink ref="AX280" r:id="rId3003"/>
    <hyperlink ref="AX281" r:id="rId3004"/>
    <hyperlink ref="AX282" r:id="rId3005"/>
    <hyperlink ref="AX283" r:id="rId3006"/>
    <hyperlink ref="AX284" r:id="rId3007"/>
    <hyperlink ref="AX285" r:id="rId3008"/>
    <hyperlink ref="AX286" r:id="rId3009"/>
    <hyperlink ref="AX287" r:id="rId3010"/>
    <hyperlink ref="AX288" r:id="rId3011"/>
    <hyperlink ref="AX289" r:id="rId3012"/>
    <hyperlink ref="AX290" r:id="rId3013"/>
    <hyperlink ref="AX291" r:id="rId3014"/>
    <hyperlink ref="AX292" r:id="rId3015"/>
    <hyperlink ref="AX293" r:id="rId3016"/>
    <hyperlink ref="AX294" r:id="rId3017"/>
    <hyperlink ref="AX295" r:id="rId3018"/>
    <hyperlink ref="AX296" r:id="rId3019"/>
    <hyperlink ref="AX297" r:id="rId3020"/>
    <hyperlink ref="AX298" r:id="rId3021"/>
    <hyperlink ref="AX299" r:id="rId3022"/>
    <hyperlink ref="AX300" r:id="rId3023"/>
    <hyperlink ref="AX301" r:id="rId3024"/>
    <hyperlink ref="AX302" r:id="rId3025"/>
    <hyperlink ref="AX303" r:id="rId3026"/>
    <hyperlink ref="AX304" r:id="rId3027"/>
    <hyperlink ref="AX305" r:id="rId3028"/>
    <hyperlink ref="AX306" r:id="rId3029"/>
    <hyperlink ref="AX307" r:id="rId3030"/>
    <hyperlink ref="AX308" r:id="rId3031"/>
    <hyperlink ref="AX309" r:id="rId3032"/>
    <hyperlink ref="AX310" r:id="rId3033"/>
    <hyperlink ref="AX311" r:id="rId3034"/>
    <hyperlink ref="AX312" r:id="rId3035"/>
    <hyperlink ref="AX313" r:id="rId3036"/>
    <hyperlink ref="AX314" r:id="rId3037"/>
    <hyperlink ref="AX315" r:id="rId3038"/>
    <hyperlink ref="AX316" r:id="rId3039"/>
    <hyperlink ref="AX317" r:id="rId3040"/>
    <hyperlink ref="AX318" r:id="rId3041"/>
    <hyperlink ref="AX319" r:id="rId3042"/>
    <hyperlink ref="AX320" r:id="rId3043"/>
    <hyperlink ref="AX321" r:id="rId3044"/>
    <hyperlink ref="AX322" r:id="rId3045"/>
    <hyperlink ref="AX323" r:id="rId3046"/>
    <hyperlink ref="AX324" r:id="rId3047"/>
    <hyperlink ref="AX325" r:id="rId3048"/>
    <hyperlink ref="AX326" r:id="rId3049"/>
    <hyperlink ref="AX327" r:id="rId3050"/>
    <hyperlink ref="AX328" r:id="rId3051"/>
    <hyperlink ref="AX329" r:id="rId3052"/>
    <hyperlink ref="AX330" r:id="rId3053"/>
    <hyperlink ref="AX331" r:id="rId3054"/>
    <hyperlink ref="AX332" r:id="rId3055"/>
    <hyperlink ref="AX333" r:id="rId3056"/>
    <hyperlink ref="AX334" r:id="rId3057"/>
    <hyperlink ref="AX335" r:id="rId3058"/>
    <hyperlink ref="AX336" r:id="rId3059"/>
    <hyperlink ref="AX337" r:id="rId3060"/>
    <hyperlink ref="AX338" r:id="rId3061"/>
    <hyperlink ref="AX339" r:id="rId3062"/>
    <hyperlink ref="AX340" r:id="rId3063"/>
    <hyperlink ref="AX341" r:id="rId3064"/>
    <hyperlink ref="AX342" r:id="rId3065"/>
    <hyperlink ref="AX343" r:id="rId3066"/>
    <hyperlink ref="AX344" r:id="rId3067"/>
    <hyperlink ref="AX345" r:id="rId3068"/>
    <hyperlink ref="AX346" r:id="rId3069"/>
    <hyperlink ref="AX347" r:id="rId3070"/>
    <hyperlink ref="AX348" r:id="rId3071"/>
    <hyperlink ref="AX349" r:id="rId3072"/>
    <hyperlink ref="AX350" r:id="rId3073"/>
    <hyperlink ref="AX351" r:id="rId3074"/>
    <hyperlink ref="AX352" r:id="rId3075"/>
    <hyperlink ref="AX353" r:id="rId3076"/>
    <hyperlink ref="AX354" r:id="rId3077"/>
    <hyperlink ref="AX355" r:id="rId3078"/>
    <hyperlink ref="AX356" r:id="rId3079"/>
    <hyperlink ref="AX357" r:id="rId3080"/>
    <hyperlink ref="AX358" r:id="rId3081"/>
    <hyperlink ref="AX359" r:id="rId3082"/>
    <hyperlink ref="AX360" r:id="rId3083"/>
    <hyperlink ref="AX361" r:id="rId3084"/>
    <hyperlink ref="AX362" r:id="rId3085"/>
    <hyperlink ref="AX363" r:id="rId3086"/>
    <hyperlink ref="AX364" r:id="rId3087"/>
    <hyperlink ref="AX365" r:id="rId3088"/>
    <hyperlink ref="AX366" r:id="rId3089"/>
    <hyperlink ref="AX367" r:id="rId3090"/>
    <hyperlink ref="AX368" r:id="rId3091"/>
    <hyperlink ref="AX369" r:id="rId3092"/>
    <hyperlink ref="AX370" r:id="rId3093"/>
    <hyperlink ref="AX371" r:id="rId3094"/>
    <hyperlink ref="AX372" r:id="rId3095"/>
    <hyperlink ref="AX373" r:id="rId3096"/>
    <hyperlink ref="AX374" r:id="rId3097"/>
    <hyperlink ref="AX375" r:id="rId3098"/>
    <hyperlink ref="AX376" r:id="rId3099"/>
    <hyperlink ref="AX377" r:id="rId3100"/>
    <hyperlink ref="AX378" r:id="rId3101"/>
    <hyperlink ref="AX379" r:id="rId3102"/>
    <hyperlink ref="AX380" r:id="rId3103"/>
    <hyperlink ref="AX381" r:id="rId3104"/>
    <hyperlink ref="AX382" r:id="rId3105"/>
    <hyperlink ref="AX383" r:id="rId3106"/>
    <hyperlink ref="AX384" r:id="rId3107"/>
    <hyperlink ref="AX385" r:id="rId3108"/>
    <hyperlink ref="AX386" r:id="rId3109"/>
    <hyperlink ref="AX387" r:id="rId3110"/>
    <hyperlink ref="AX388" r:id="rId3111"/>
    <hyperlink ref="AX389" r:id="rId3112"/>
    <hyperlink ref="AX390" r:id="rId3113"/>
    <hyperlink ref="AX391" r:id="rId3114"/>
    <hyperlink ref="AX392" r:id="rId3115"/>
    <hyperlink ref="AX393" r:id="rId3116"/>
    <hyperlink ref="AX394" r:id="rId3117"/>
    <hyperlink ref="AX395" r:id="rId3118"/>
    <hyperlink ref="AX396" r:id="rId3119"/>
    <hyperlink ref="AX397" r:id="rId3120"/>
    <hyperlink ref="AX398" r:id="rId3121"/>
    <hyperlink ref="AX399" r:id="rId3122"/>
    <hyperlink ref="AX400" r:id="rId3123"/>
    <hyperlink ref="AX401" r:id="rId3124"/>
    <hyperlink ref="AX402" r:id="rId3125"/>
    <hyperlink ref="AX403" r:id="rId3126"/>
    <hyperlink ref="AX404" r:id="rId3127"/>
    <hyperlink ref="AX405" r:id="rId3128"/>
    <hyperlink ref="AX406" r:id="rId3129"/>
    <hyperlink ref="AX407" r:id="rId3130"/>
    <hyperlink ref="AX408" r:id="rId3131"/>
    <hyperlink ref="AX409" r:id="rId3132"/>
    <hyperlink ref="AX410" r:id="rId3133"/>
    <hyperlink ref="AX411" r:id="rId3134"/>
    <hyperlink ref="AX412" r:id="rId3135"/>
    <hyperlink ref="AX413" r:id="rId3136"/>
    <hyperlink ref="AX414" r:id="rId3137"/>
    <hyperlink ref="AX415" r:id="rId3138"/>
    <hyperlink ref="AX416" r:id="rId3139"/>
    <hyperlink ref="AX417" r:id="rId3140"/>
    <hyperlink ref="AX418" r:id="rId3141"/>
    <hyperlink ref="AX419" r:id="rId3142"/>
    <hyperlink ref="AX420" r:id="rId3143"/>
    <hyperlink ref="AX421" r:id="rId3144"/>
    <hyperlink ref="AX422" r:id="rId3145"/>
    <hyperlink ref="AX423" r:id="rId3146"/>
    <hyperlink ref="AX424" r:id="rId3147"/>
    <hyperlink ref="AX425" r:id="rId3148"/>
    <hyperlink ref="AX426" r:id="rId3149"/>
    <hyperlink ref="AX427" r:id="rId3150"/>
    <hyperlink ref="AX428" r:id="rId3151"/>
    <hyperlink ref="AX429" r:id="rId3152"/>
    <hyperlink ref="AX430" r:id="rId3153"/>
    <hyperlink ref="AX431" r:id="rId3154"/>
    <hyperlink ref="AX432" r:id="rId3155"/>
    <hyperlink ref="AX433" r:id="rId3156"/>
    <hyperlink ref="AX434" r:id="rId3157"/>
    <hyperlink ref="AX435" r:id="rId3158"/>
    <hyperlink ref="AX436" r:id="rId3159"/>
    <hyperlink ref="AX437" r:id="rId3160"/>
    <hyperlink ref="AX438" r:id="rId3161"/>
    <hyperlink ref="AX439" r:id="rId3162"/>
    <hyperlink ref="AX440" r:id="rId3163"/>
    <hyperlink ref="AX441" r:id="rId3164"/>
    <hyperlink ref="AX442" r:id="rId3165"/>
    <hyperlink ref="AX443" r:id="rId3166"/>
    <hyperlink ref="AX444" r:id="rId3167"/>
    <hyperlink ref="AX445" r:id="rId3168"/>
    <hyperlink ref="AX446" r:id="rId3169"/>
    <hyperlink ref="AX447" r:id="rId3170"/>
    <hyperlink ref="AX448" r:id="rId3171"/>
    <hyperlink ref="AX449" r:id="rId3172"/>
    <hyperlink ref="AX450" r:id="rId3173"/>
    <hyperlink ref="AX451" r:id="rId3174"/>
    <hyperlink ref="AX452" r:id="rId3175"/>
    <hyperlink ref="AX453" r:id="rId3176"/>
    <hyperlink ref="AX454" r:id="rId3177"/>
    <hyperlink ref="AX455" r:id="rId3178"/>
    <hyperlink ref="AX456" r:id="rId3179"/>
    <hyperlink ref="AX457" r:id="rId3180"/>
    <hyperlink ref="AX458" r:id="rId3181"/>
    <hyperlink ref="AX459" r:id="rId3182"/>
    <hyperlink ref="AX460" r:id="rId3183"/>
    <hyperlink ref="AX461" r:id="rId3184"/>
    <hyperlink ref="AX462" r:id="rId3185"/>
    <hyperlink ref="AX463" r:id="rId3186"/>
    <hyperlink ref="AX464" r:id="rId3187"/>
    <hyperlink ref="AX465" r:id="rId3188"/>
    <hyperlink ref="AX466" r:id="rId3189"/>
    <hyperlink ref="AX467" r:id="rId3190"/>
    <hyperlink ref="AX468" r:id="rId3191"/>
    <hyperlink ref="AX469" r:id="rId3192"/>
    <hyperlink ref="AX470" r:id="rId3193"/>
    <hyperlink ref="AX471" r:id="rId3194"/>
    <hyperlink ref="AX472" r:id="rId3195"/>
    <hyperlink ref="AX473" r:id="rId3196"/>
    <hyperlink ref="AX474" r:id="rId3197"/>
    <hyperlink ref="AX475" r:id="rId3198"/>
    <hyperlink ref="AX476" r:id="rId3199"/>
    <hyperlink ref="AX477" r:id="rId3200"/>
    <hyperlink ref="AX478" r:id="rId3201"/>
    <hyperlink ref="AX479" r:id="rId3202"/>
    <hyperlink ref="AX480" r:id="rId3203"/>
    <hyperlink ref="AX481" r:id="rId3204"/>
    <hyperlink ref="AX482" r:id="rId3205"/>
    <hyperlink ref="AX483" r:id="rId3206"/>
    <hyperlink ref="AX484" r:id="rId3207"/>
    <hyperlink ref="AX485" r:id="rId3208"/>
    <hyperlink ref="AX486" r:id="rId3209"/>
    <hyperlink ref="AX487" r:id="rId3210"/>
    <hyperlink ref="AX488" r:id="rId3211"/>
    <hyperlink ref="AX489" r:id="rId3212"/>
    <hyperlink ref="AX490" r:id="rId3213"/>
    <hyperlink ref="AX491" r:id="rId3214"/>
    <hyperlink ref="AX492" r:id="rId3215"/>
    <hyperlink ref="AX493" r:id="rId3216"/>
    <hyperlink ref="AX494" r:id="rId3217"/>
    <hyperlink ref="AX495" r:id="rId3218"/>
    <hyperlink ref="AX496" r:id="rId3219"/>
    <hyperlink ref="AX497" r:id="rId3220"/>
    <hyperlink ref="AX498" r:id="rId3221"/>
    <hyperlink ref="AX499" r:id="rId3222"/>
    <hyperlink ref="AX500" r:id="rId3223"/>
    <hyperlink ref="AX501" r:id="rId3224"/>
    <hyperlink ref="AX502" r:id="rId3225"/>
    <hyperlink ref="AX503" r:id="rId3226"/>
    <hyperlink ref="AX504" r:id="rId3227"/>
    <hyperlink ref="AX505" r:id="rId3228"/>
    <hyperlink ref="AX506" r:id="rId3229"/>
    <hyperlink ref="AX507" r:id="rId3230"/>
    <hyperlink ref="AX508" r:id="rId3231"/>
    <hyperlink ref="AX509" r:id="rId3232"/>
    <hyperlink ref="AX510" r:id="rId3233"/>
    <hyperlink ref="AX511" r:id="rId3234"/>
    <hyperlink ref="AX512" r:id="rId3235"/>
    <hyperlink ref="AX513" r:id="rId3236"/>
    <hyperlink ref="AX514" r:id="rId3237"/>
    <hyperlink ref="AX515" r:id="rId3238"/>
    <hyperlink ref="AX516" r:id="rId3239"/>
    <hyperlink ref="AX517" r:id="rId3240"/>
    <hyperlink ref="AX518" r:id="rId3241"/>
    <hyperlink ref="AX519" r:id="rId3242"/>
    <hyperlink ref="AX520" r:id="rId3243"/>
    <hyperlink ref="AX521" r:id="rId3244"/>
    <hyperlink ref="AX522" r:id="rId3245"/>
    <hyperlink ref="AX523" r:id="rId3246"/>
    <hyperlink ref="AX524" r:id="rId3247"/>
    <hyperlink ref="AX525" r:id="rId3248"/>
    <hyperlink ref="AX526" r:id="rId3249"/>
    <hyperlink ref="AX527" r:id="rId3250"/>
    <hyperlink ref="AX528" r:id="rId3251"/>
    <hyperlink ref="AX529" r:id="rId3252"/>
    <hyperlink ref="AX530" r:id="rId3253"/>
    <hyperlink ref="AX531" r:id="rId3254"/>
    <hyperlink ref="AX532" r:id="rId3255"/>
    <hyperlink ref="AX533" r:id="rId3256"/>
    <hyperlink ref="AX534" r:id="rId3257"/>
    <hyperlink ref="AX535" r:id="rId3258"/>
    <hyperlink ref="AX536" r:id="rId3259"/>
    <hyperlink ref="AX537" r:id="rId3260"/>
    <hyperlink ref="AX538" r:id="rId3261"/>
    <hyperlink ref="AX539" r:id="rId3262"/>
    <hyperlink ref="AX540" r:id="rId3263"/>
    <hyperlink ref="AX541" r:id="rId3264"/>
    <hyperlink ref="AX542" r:id="rId3265"/>
    <hyperlink ref="AX543" r:id="rId3266"/>
    <hyperlink ref="AX544" r:id="rId3267"/>
    <hyperlink ref="AX545" r:id="rId3268"/>
    <hyperlink ref="AX546" r:id="rId3269"/>
    <hyperlink ref="AX547" r:id="rId3270"/>
    <hyperlink ref="AX548" r:id="rId3271"/>
    <hyperlink ref="AX549" r:id="rId3272"/>
    <hyperlink ref="AX550" r:id="rId3273"/>
    <hyperlink ref="AX551" r:id="rId3274"/>
    <hyperlink ref="AX552" r:id="rId3275"/>
    <hyperlink ref="AX553" r:id="rId3276"/>
    <hyperlink ref="AX554" r:id="rId3277"/>
    <hyperlink ref="AX555" r:id="rId3278"/>
    <hyperlink ref="AX556" r:id="rId3279"/>
    <hyperlink ref="AX557" r:id="rId3280"/>
    <hyperlink ref="AX558" r:id="rId3281"/>
    <hyperlink ref="AX559" r:id="rId3282"/>
    <hyperlink ref="AX560" r:id="rId3283"/>
    <hyperlink ref="AX561" r:id="rId3284"/>
    <hyperlink ref="AX562" r:id="rId3285"/>
    <hyperlink ref="AX563" r:id="rId3286"/>
    <hyperlink ref="AX564" r:id="rId3287"/>
    <hyperlink ref="AX565" r:id="rId3288"/>
    <hyperlink ref="AX566" r:id="rId3289"/>
    <hyperlink ref="AX567" r:id="rId3290"/>
    <hyperlink ref="AX568" r:id="rId3291"/>
    <hyperlink ref="AX569" r:id="rId3292"/>
    <hyperlink ref="AX570" r:id="rId3293"/>
    <hyperlink ref="AX571" r:id="rId3294"/>
    <hyperlink ref="AX572" r:id="rId3295"/>
    <hyperlink ref="AX573" r:id="rId3296"/>
    <hyperlink ref="AX574" r:id="rId3297"/>
    <hyperlink ref="AX575" r:id="rId3298"/>
    <hyperlink ref="AX576" r:id="rId3299"/>
    <hyperlink ref="AX577" r:id="rId3300"/>
    <hyperlink ref="AX578" r:id="rId3301"/>
    <hyperlink ref="AX579" r:id="rId3302"/>
    <hyperlink ref="AX580" r:id="rId3303"/>
    <hyperlink ref="AX581" r:id="rId3304"/>
    <hyperlink ref="AX582" r:id="rId3305"/>
    <hyperlink ref="AX583" r:id="rId3306"/>
    <hyperlink ref="AX584" r:id="rId3307"/>
    <hyperlink ref="AX585" r:id="rId3308"/>
    <hyperlink ref="AX586" r:id="rId3309"/>
    <hyperlink ref="AX587" r:id="rId3310"/>
    <hyperlink ref="AX588" r:id="rId3311"/>
    <hyperlink ref="AX589" r:id="rId3312"/>
    <hyperlink ref="AX590" r:id="rId3313"/>
    <hyperlink ref="AX591" r:id="rId3314"/>
    <hyperlink ref="AX592" r:id="rId3315"/>
    <hyperlink ref="AX593" r:id="rId3316"/>
    <hyperlink ref="AX594" r:id="rId3317"/>
    <hyperlink ref="AX595" r:id="rId3318"/>
    <hyperlink ref="AX596" r:id="rId3319"/>
    <hyperlink ref="AX597" r:id="rId3320"/>
    <hyperlink ref="AX598" r:id="rId3321"/>
    <hyperlink ref="AX599" r:id="rId3322"/>
    <hyperlink ref="AX600" r:id="rId3323"/>
    <hyperlink ref="AX601" r:id="rId3324"/>
    <hyperlink ref="AX602" r:id="rId3325"/>
    <hyperlink ref="AX603" r:id="rId3326"/>
    <hyperlink ref="AX604" r:id="rId3327"/>
    <hyperlink ref="AX605" r:id="rId3328"/>
    <hyperlink ref="AX606" r:id="rId3329"/>
    <hyperlink ref="AX607" r:id="rId3330"/>
    <hyperlink ref="AX608" r:id="rId3331"/>
    <hyperlink ref="AX609" r:id="rId3332"/>
    <hyperlink ref="AX610" r:id="rId3333"/>
    <hyperlink ref="AX611" r:id="rId3334"/>
    <hyperlink ref="AX612" r:id="rId3335"/>
    <hyperlink ref="AX613" r:id="rId3336"/>
    <hyperlink ref="AX614" r:id="rId3337"/>
    <hyperlink ref="AX615" r:id="rId3338"/>
    <hyperlink ref="AX616" r:id="rId3339"/>
    <hyperlink ref="AX617" r:id="rId3340"/>
    <hyperlink ref="AX618" r:id="rId3341"/>
    <hyperlink ref="AX619" r:id="rId3342"/>
    <hyperlink ref="AX620" r:id="rId3343"/>
    <hyperlink ref="AX621" r:id="rId3344"/>
    <hyperlink ref="AX622" r:id="rId3345"/>
    <hyperlink ref="AX623" r:id="rId3346"/>
    <hyperlink ref="AX624" r:id="rId3347"/>
    <hyperlink ref="AX625" r:id="rId3348"/>
    <hyperlink ref="AX626" r:id="rId3349"/>
    <hyperlink ref="AX627" r:id="rId3350"/>
    <hyperlink ref="AX628" r:id="rId3351"/>
    <hyperlink ref="AX629" r:id="rId3352"/>
    <hyperlink ref="AX630" r:id="rId3353"/>
    <hyperlink ref="AX631" r:id="rId3354"/>
    <hyperlink ref="AX632" r:id="rId3355"/>
    <hyperlink ref="AX633" r:id="rId3356"/>
    <hyperlink ref="AX634" r:id="rId3357"/>
    <hyperlink ref="AX635" r:id="rId3358"/>
    <hyperlink ref="AX636" r:id="rId3359"/>
    <hyperlink ref="AX637" r:id="rId3360"/>
    <hyperlink ref="AX638" r:id="rId3361"/>
    <hyperlink ref="AX639" r:id="rId3362"/>
    <hyperlink ref="AX640" r:id="rId3363"/>
    <hyperlink ref="AX641" r:id="rId3364"/>
    <hyperlink ref="AX642" r:id="rId3365"/>
    <hyperlink ref="AX643" r:id="rId3366"/>
    <hyperlink ref="AX644" r:id="rId3367"/>
    <hyperlink ref="AX645" r:id="rId3368"/>
    <hyperlink ref="AX646" r:id="rId3369"/>
    <hyperlink ref="AX647" r:id="rId3370"/>
    <hyperlink ref="AX648" r:id="rId3371"/>
    <hyperlink ref="AX649" r:id="rId3372"/>
    <hyperlink ref="AX650" r:id="rId3373"/>
    <hyperlink ref="AX651" r:id="rId3374"/>
    <hyperlink ref="AX652" r:id="rId3375"/>
    <hyperlink ref="AX653" r:id="rId3376"/>
    <hyperlink ref="AX654" r:id="rId3377"/>
    <hyperlink ref="AX655" r:id="rId3378"/>
    <hyperlink ref="AX656" r:id="rId3379"/>
    <hyperlink ref="AX657" r:id="rId3380"/>
    <hyperlink ref="AX658" r:id="rId3381"/>
    <hyperlink ref="AX659" r:id="rId3382"/>
    <hyperlink ref="AX660" r:id="rId3383"/>
    <hyperlink ref="AX661" r:id="rId3384"/>
    <hyperlink ref="AX662" r:id="rId3385"/>
    <hyperlink ref="AX663" r:id="rId3386"/>
    <hyperlink ref="AX664" r:id="rId3387"/>
    <hyperlink ref="AX665" r:id="rId3388"/>
    <hyperlink ref="AX666" r:id="rId3389"/>
    <hyperlink ref="AX667" r:id="rId3390"/>
    <hyperlink ref="AX668" r:id="rId3391"/>
    <hyperlink ref="AX669" r:id="rId3392"/>
    <hyperlink ref="AX670" r:id="rId3393"/>
    <hyperlink ref="AX671" r:id="rId3394"/>
    <hyperlink ref="AX672" r:id="rId3395"/>
    <hyperlink ref="AX673" r:id="rId3396"/>
    <hyperlink ref="AX674" r:id="rId3397"/>
    <hyperlink ref="AX675" r:id="rId3398"/>
    <hyperlink ref="AX676" r:id="rId3399"/>
    <hyperlink ref="AX677" r:id="rId3400"/>
    <hyperlink ref="AX678" r:id="rId3401"/>
    <hyperlink ref="AX679" r:id="rId3402"/>
    <hyperlink ref="AX680" r:id="rId3403"/>
    <hyperlink ref="AX681" r:id="rId3404"/>
    <hyperlink ref="AX682" r:id="rId3405"/>
    <hyperlink ref="AX683" r:id="rId3406"/>
    <hyperlink ref="AX684" r:id="rId3407"/>
    <hyperlink ref="AX685" r:id="rId3408"/>
    <hyperlink ref="AX686" r:id="rId3409"/>
    <hyperlink ref="AX687" r:id="rId3410"/>
    <hyperlink ref="AX688" r:id="rId3411"/>
    <hyperlink ref="AX689" r:id="rId3412"/>
    <hyperlink ref="AX690" r:id="rId3413"/>
    <hyperlink ref="AX691" r:id="rId3414"/>
    <hyperlink ref="AX692" r:id="rId3415"/>
    <hyperlink ref="AX693" r:id="rId3416"/>
    <hyperlink ref="AX694" r:id="rId3417"/>
    <hyperlink ref="AX695" r:id="rId3418"/>
    <hyperlink ref="AX696" r:id="rId3419"/>
    <hyperlink ref="AX697" r:id="rId3420"/>
    <hyperlink ref="AX698" r:id="rId3421"/>
    <hyperlink ref="AX699" r:id="rId3422"/>
    <hyperlink ref="AX700" r:id="rId3423"/>
    <hyperlink ref="AX701" r:id="rId3424"/>
    <hyperlink ref="AX702" r:id="rId3425"/>
    <hyperlink ref="AX703" r:id="rId3426"/>
    <hyperlink ref="AX704" r:id="rId3427"/>
    <hyperlink ref="AX705" r:id="rId3428"/>
    <hyperlink ref="AX706" r:id="rId3429"/>
    <hyperlink ref="AX707" r:id="rId3430"/>
    <hyperlink ref="AX708" r:id="rId3431"/>
    <hyperlink ref="AX709" r:id="rId3432"/>
    <hyperlink ref="AX710" r:id="rId3433"/>
    <hyperlink ref="AX711" r:id="rId3434"/>
    <hyperlink ref="AX712" r:id="rId3435"/>
    <hyperlink ref="AX713" r:id="rId3436"/>
    <hyperlink ref="AX714" r:id="rId3437"/>
    <hyperlink ref="AX715" r:id="rId3438"/>
    <hyperlink ref="AX716" r:id="rId3439"/>
    <hyperlink ref="AX717" r:id="rId3440"/>
    <hyperlink ref="AX718" r:id="rId3441"/>
    <hyperlink ref="AX719" r:id="rId3442"/>
    <hyperlink ref="AX720" r:id="rId3443"/>
    <hyperlink ref="AX721" r:id="rId3444"/>
    <hyperlink ref="AX722" r:id="rId3445"/>
    <hyperlink ref="AX723" r:id="rId3446"/>
    <hyperlink ref="AX724" r:id="rId3447"/>
    <hyperlink ref="AX725" r:id="rId3448"/>
    <hyperlink ref="AX726" r:id="rId3449"/>
    <hyperlink ref="AX727" r:id="rId3450"/>
    <hyperlink ref="AX728" r:id="rId3451"/>
    <hyperlink ref="AX729" r:id="rId3452"/>
    <hyperlink ref="AX730" r:id="rId3453"/>
    <hyperlink ref="AX731" r:id="rId3454"/>
    <hyperlink ref="AX732" r:id="rId3455"/>
    <hyperlink ref="AX733" r:id="rId3456"/>
    <hyperlink ref="AX734" r:id="rId3457"/>
    <hyperlink ref="AX735" r:id="rId3458"/>
    <hyperlink ref="AX736" r:id="rId3459"/>
    <hyperlink ref="AX737" r:id="rId3460"/>
    <hyperlink ref="AX738" r:id="rId3461"/>
    <hyperlink ref="AX739" r:id="rId3462"/>
    <hyperlink ref="AX740" r:id="rId3463"/>
    <hyperlink ref="AX741" r:id="rId3464"/>
    <hyperlink ref="AX742" r:id="rId3465"/>
    <hyperlink ref="AX743" r:id="rId3466"/>
    <hyperlink ref="AX744" r:id="rId3467"/>
    <hyperlink ref="AX745" r:id="rId3468"/>
    <hyperlink ref="AX746" r:id="rId3469"/>
    <hyperlink ref="AX747" r:id="rId3470"/>
    <hyperlink ref="AX748" r:id="rId3471"/>
    <hyperlink ref="AX749" r:id="rId3472"/>
    <hyperlink ref="AX750" r:id="rId3473"/>
    <hyperlink ref="AX751" r:id="rId3474"/>
    <hyperlink ref="AX752" r:id="rId3475"/>
    <hyperlink ref="AX753" r:id="rId3476"/>
    <hyperlink ref="AX754" r:id="rId3477"/>
    <hyperlink ref="AX755" r:id="rId3478"/>
    <hyperlink ref="AX756" r:id="rId3479"/>
    <hyperlink ref="AX757" r:id="rId3480"/>
    <hyperlink ref="AX758" r:id="rId3481"/>
    <hyperlink ref="AX759" r:id="rId3482"/>
    <hyperlink ref="AX760" r:id="rId3483"/>
    <hyperlink ref="AX761" r:id="rId3484"/>
    <hyperlink ref="AX762" r:id="rId3485"/>
    <hyperlink ref="AX763" r:id="rId3486"/>
    <hyperlink ref="AX764" r:id="rId3487"/>
    <hyperlink ref="AX765" r:id="rId3488"/>
    <hyperlink ref="AX766" r:id="rId3489"/>
    <hyperlink ref="AX767" r:id="rId3490"/>
    <hyperlink ref="AX768" r:id="rId3491"/>
    <hyperlink ref="AX769" r:id="rId3492"/>
    <hyperlink ref="AX770" r:id="rId3493"/>
    <hyperlink ref="AX771" r:id="rId3494"/>
    <hyperlink ref="AX772" r:id="rId3495"/>
    <hyperlink ref="AX773" r:id="rId3496"/>
    <hyperlink ref="AX774" r:id="rId3497"/>
    <hyperlink ref="AX775" r:id="rId3498"/>
    <hyperlink ref="AX776" r:id="rId3499"/>
    <hyperlink ref="AX777" r:id="rId3500"/>
    <hyperlink ref="AX778" r:id="rId3501"/>
    <hyperlink ref="AX779" r:id="rId3502"/>
    <hyperlink ref="AX780" r:id="rId3503"/>
    <hyperlink ref="AX781" r:id="rId3504"/>
    <hyperlink ref="AX782" r:id="rId3505"/>
    <hyperlink ref="AX783" r:id="rId3506"/>
    <hyperlink ref="AX784" r:id="rId3507"/>
    <hyperlink ref="AX785" r:id="rId3508"/>
    <hyperlink ref="AX786" r:id="rId3509"/>
    <hyperlink ref="AX787" r:id="rId3510"/>
    <hyperlink ref="AX788" r:id="rId3511"/>
    <hyperlink ref="AX789" r:id="rId3512"/>
    <hyperlink ref="AX790" r:id="rId3513"/>
  </hyperlinks>
  <pageMargins left="0.7" right="0.7" top="0.75" bottom="0.75" header="0.3" footer="0.3"/>
  <pageSetup orientation="portrait" horizontalDpi="0" verticalDpi="0" r:id="rId3514"/>
  <legacyDrawing r:id="rId3515"/>
  <tableParts count="1">
    <tablePart r:id="rId351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0"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AO102"/>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hidden="1" customWidth="1"/>
    <col min="3" max="3" width="15" hidden="1" customWidth="1"/>
    <col min="4" max="4" width="11.140625" hidden="1" customWidth="1"/>
    <col min="5" max="5" width="13" hidden="1" customWidth="1"/>
    <col min="6" max="6" width="8" hidden="1" customWidth="1"/>
    <col min="7" max="8" width="13.5703125" hidden="1" customWidth="1"/>
    <col min="9" max="9" width="11" hidden="1" customWidth="1"/>
    <col min="10" max="10" width="12.5703125" hidden="1" customWidth="1"/>
    <col min="11" max="11" width="11" customWidth="1"/>
    <col min="12" max="12" width="9.7109375" customWidth="1"/>
    <col min="13" max="13" width="13.140625" customWidth="1"/>
    <col min="14" max="15" width="8.42578125" customWidth="1"/>
    <col min="16" max="16" width="18.28515625" customWidth="1"/>
    <col min="17" max="17" width="14.85546875" customWidth="1"/>
    <col min="18" max="18" width="14.5703125" customWidth="1"/>
    <col min="19" max="21" width="24.140625" customWidth="1"/>
    <col min="22" max="22" width="21.28515625" customWidth="1"/>
    <col min="23" max="23" width="19.28515625" customWidth="1"/>
    <col min="24" max="24" width="10" customWidth="1"/>
    <col min="25" max="25" width="13.28515625" bestFit="1" customWidth="1"/>
    <col min="26" max="26" width="14.7109375" bestFit="1" customWidth="1"/>
    <col min="27" max="27" width="14.85546875" bestFit="1" customWidth="1"/>
    <col min="28" max="28" width="12.7109375" bestFit="1" customWidth="1"/>
    <col min="29" max="29" width="15.85546875" bestFit="1" customWidth="1"/>
    <col min="30" max="30" width="13.85546875" bestFit="1" customWidth="1"/>
    <col min="31" max="31" width="17" bestFit="1" customWidth="1"/>
    <col min="32" max="32" width="11.5703125" bestFit="1" customWidth="1"/>
    <col min="33" max="33" width="21.7109375" bestFit="1" customWidth="1"/>
    <col min="34" max="34" width="27" bestFit="1" customWidth="1"/>
    <col min="35" max="35" width="22.5703125" bestFit="1" customWidth="1"/>
    <col min="36" max="36" width="28" bestFit="1" customWidth="1"/>
    <col min="37" max="37" width="27.28515625" bestFit="1" customWidth="1"/>
    <col min="38" max="38" width="32.7109375" bestFit="1" customWidth="1"/>
    <col min="39" max="39" width="18.140625" bestFit="1" customWidth="1"/>
    <col min="40" max="40" width="22.28515625" bestFit="1" customWidth="1"/>
    <col min="41" max="41" width="16.42578125" bestFit="1" customWidth="1"/>
  </cols>
  <sheetData>
    <row r="1" spans="1:41"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41"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c r="Y2" s="13" t="s">
        <v>12182</v>
      </c>
      <c r="Z2" s="13" t="s">
        <v>12229</v>
      </c>
      <c r="AA2" s="13" t="s">
        <v>12302</v>
      </c>
      <c r="AB2" s="13" t="s">
        <v>12386</v>
      </c>
      <c r="AC2" s="13" t="s">
        <v>12581</v>
      </c>
      <c r="AD2" s="13" t="s">
        <v>12687</v>
      </c>
      <c r="AE2" s="13" t="s">
        <v>12688</v>
      </c>
      <c r="AF2" s="13" t="s">
        <v>12749</v>
      </c>
      <c r="AG2" s="117" t="s">
        <v>15756</v>
      </c>
      <c r="AH2" s="117" t="s">
        <v>15757</v>
      </c>
      <c r="AI2" s="117" t="s">
        <v>15758</v>
      </c>
      <c r="AJ2" s="117" t="s">
        <v>15759</v>
      </c>
      <c r="AK2" s="117" t="s">
        <v>15760</v>
      </c>
      <c r="AL2" s="117" t="s">
        <v>15761</v>
      </c>
      <c r="AM2" s="117" t="s">
        <v>15762</v>
      </c>
      <c r="AN2" s="117" t="s">
        <v>15763</v>
      </c>
      <c r="AO2" s="117" t="s">
        <v>15766</v>
      </c>
    </row>
    <row r="3" spans="1:41" x14ac:dyDescent="0.25">
      <c r="A3" s="87" t="s">
        <v>12035</v>
      </c>
      <c r="B3" s="65" t="s">
        <v>12135</v>
      </c>
      <c r="C3" s="65" t="s">
        <v>56</v>
      </c>
      <c r="D3" s="103"/>
      <c r="E3" s="102"/>
      <c r="F3" s="104" t="s">
        <v>15854</v>
      </c>
      <c r="G3" s="105"/>
      <c r="H3" s="105"/>
      <c r="I3" s="106">
        <v>3</v>
      </c>
      <c r="J3" s="107"/>
      <c r="K3" s="48">
        <v>102</v>
      </c>
      <c r="L3" s="48">
        <v>90</v>
      </c>
      <c r="M3" s="48">
        <v>38</v>
      </c>
      <c r="N3" s="48">
        <v>128</v>
      </c>
      <c r="O3" s="48">
        <v>128</v>
      </c>
      <c r="P3" s="49" t="s">
        <v>15767</v>
      </c>
      <c r="Q3" s="49" t="s">
        <v>15767</v>
      </c>
      <c r="R3" s="48">
        <v>102</v>
      </c>
      <c r="S3" s="48">
        <v>102</v>
      </c>
      <c r="T3" s="48">
        <v>1</v>
      </c>
      <c r="U3" s="48">
        <v>12</v>
      </c>
      <c r="V3" s="48">
        <v>0</v>
      </c>
      <c r="W3" s="49">
        <v>0</v>
      </c>
      <c r="X3" s="49">
        <v>0</v>
      </c>
      <c r="Y3" s="78" t="s">
        <v>12183</v>
      </c>
      <c r="Z3" s="78" t="s">
        <v>12230</v>
      </c>
      <c r="AA3" s="78" t="s">
        <v>12303</v>
      </c>
      <c r="AB3" s="84" t="s">
        <v>12387</v>
      </c>
      <c r="AC3" s="84" t="s">
        <v>12582</v>
      </c>
      <c r="AD3" s="84" t="s">
        <v>12663</v>
      </c>
      <c r="AE3" s="84" t="s">
        <v>12689</v>
      </c>
      <c r="AF3" s="84" t="s">
        <v>12750</v>
      </c>
      <c r="AG3" s="120">
        <v>77</v>
      </c>
      <c r="AH3" s="123">
        <v>3.4237438861716321</v>
      </c>
      <c r="AI3" s="120">
        <v>11</v>
      </c>
      <c r="AJ3" s="123">
        <v>0.48910626945309027</v>
      </c>
      <c r="AK3" s="120">
        <v>0</v>
      </c>
      <c r="AL3" s="123">
        <v>0</v>
      </c>
      <c r="AM3" s="120">
        <v>2161</v>
      </c>
      <c r="AN3" s="123">
        <v>96.087149844375276</v>
      </c>
      <c r="AO3" s="120">
        <v>2249</v>
      </c>
    </row>
    <row r="4" spans="1:41" x14ac:dyDescent="0.25">
      <c r="A4" s="87" t="s">
        <v>12036</v>
      </c>
      <c r="B4" s="65" t="s">
        <v>12136</v>
      </c>
      <c r="C4" s="65" t="s">
        <v>56</v>
      </c>
      <c r="D4" s="109"/>
      <c r="E4" s="108"/>
      <c r="F4" s="110" t="s">
        <v>15855</v>
      </c>
      <c r="G4" s="111"/>
      <c r="H4" s="111"/>
      <c r="I4" s="112">
        <v>4</v>
      </c>
      <c r="J4" s="113"/>
      <c r="K4" s="48">
        <v>95</v>
      </c>
      <c r="L4" s="48">
        <v>163</v>
      </c>
      <c r="M4" s="48">
        <v>234</v>
      </c>
      <c r="N4" s="48">
        <v>397</v>
      </c>
      <c r="O4" s="48">
        <v>30</v>
      </c>
      <c r="P4" s="49">
        <v>6.5573770491803282E-2</v>
      </c>
      <c r="Q4" s="49">
        <v>0.12307692307692308</v>
      </c>
      <c r="R4" s="48">
        <v>1</v>
      </c>
      <c r="S4" s="48">
        <v>0</v>
      </c>
      <c r="T4" s="48">
        <v>95</v>
      </c>
      <c r="U4" s="48">
        <v>397</v>
      </c>
      <c r="V4" s="48">
        <v>5</v>
      </c>
      <c r="W4" s="49">
        <v>2.599224</v>
      </c>
      <c r="X4" s="49">
        <v>2.1836506159014557E-2</v>
      </c>
      <c r="Y4" s="78" t="s">
        <v>12184</v>
      </c>
      <c r="Z4" s="78" t="s">
        <v>12231</v>
      </c>
      <c r="AA4" s="78" t="s">
        <v>12304</v>
      </c>
      <c r="AB4" s="84" t="s">
        <v>12388</v>
      </c>
      <c r="AC4" s="84" t="s">
        <v>12583</v>
      </c>
      <c r="AD4" s="84"/>
      <c r="AE4" s="84" t="s">
        <v>12690</v>
      </c>
      <c r="AF4" s="84" t="s">
        <v>12751</v>
      </c>
      <c r="AG4" s="120">
        <v>128</v>
      </c>
      <c r="AH4" s="123">
        <v>2.5543803632009578</v>
      </c>
      <c r="AI4" s="120">
        <v>68</v>
      </c>
      <c r="AJ4" s="123">
        <v>1.3570145679505088</v>
      </c>
      <c r="AK4" s="120">
        <v>1</v>
      </c>
      <c r="AL4" s="123">
        <v>1.9956096587507483E-2</v>
      </c>
      <c r="AM4" s="120">
        <v>4815</v>
      </c>
      <c r="AN4" s="123">
        <v>96.088605068848537</v>
      </c>
      <c r="AO4" s="120">
        <v>5011</v>
      </c>
    </row>
    <row r="5" spans="1:41" x14ac:dyDescent="0.25">
      <c r="A5" s="87" t="s">
        <v>12037</v>
      </c>
      <c r="B5" s="65" t="s">
        <v>12137</v>
      </c>
      <c r="C5" s="65" t="s">
        <v>56</v>
      </c>
      <c r="D5" s="109"/>
      <c r="E5" s="108"/>
      <c r="F5" s="110" t="s">
        <v>15856</v>
      </c>
      <c r="G5" s="111"/>
      <c r="H5" s="111"/>
      <c r="I5" s="112">
        <v>5</v>
      </c>
      <c r="J5" s="113"/>
      <c r="K5" s="48">
        <v>56</v>
      </c>
      <c r="L5" s="48">
        <v>87</v>
      </c>
      <c r="M5" s="48">
        <v>129</v>
      </c>
      <c r="N5" s="48">
        <v>216</v>
      </c>
      <c r="O5" s="48">
        <v>1</v>
      </c>
      <c r="P5" s="49">
        <v>0.1111111111111111</v>
      </c>
      <c r="Q5" s="49">
        <v>0.2</v>
      </c>
      <c r="R5" s="48">
        <v>1</v>
      </c>
      <c r="S5" s="48">
        <v>0</v>
      </c>
      <c r="T5" s="48">
        <v>56</v>
      </c>
      <c r="U5" s="48">
        <v>216</v>
      </c>
      <c r="V5" s="48">
        <v>5</v>
      </c>
      <c r="W5" s="49">
        <v>2.6721940000000002</v>
      </c>
      <c r="X5" s="49">
        <v>3.5714285714285712E-2</v>
      </c>
      <c r="Y5" s="78" t="s">
        <v>12185</v>
      </c>
      <c r="Z5" s="78" t="s">
        <v>12232</v>
      </c>
      <c r="AA5" s="78" t="s">
        <v>12305</v>
      </c>
      <c r="AB5" s="84" t="s">
        <v>12389</v>
      </c>
      <c r="AC5" s="84" t="s">
        <v>12584</v>
      </c>
      <c r="AD5" s="84"/>
      <c r="AE5" s="84" t="s">
        <v>12691</v>
      </c>
      <c r="AF5" s="84" t="s">
        <v>12752</v>
      </c>
      <c r="AG5" s="120">
        <v>81</v>
      </c>
      <c r="AH5" s="123">
        <v>4.4529961517317211</v>
      </c>
      <c r="AI5" s="120">
        <v>46</v>
      </c>
      <c r="AJ5" s="123">
        <v>2.5288620120945575</v>
      </c>
      <c r="AK5" s="120">
        <v>4</v>
      </c>
      <c r="AL5" s="123">
        <v>0.21990104452996151</v>
      </c>
      <c r="AM5" s="120">
        <v>1692</v>
      </c>
      <c r="AN5" s="123">
        <v>93.018141836173726</v>
      </c>
      <c r="AO5" s="120">
        <v>1819</v>
      </c>
    </row>
    <row r="6" spans="1:41" x14ac:dyDescent="0.25">
      <c r="A6" s="87" t="s">
        <v>12038</v>
      </c>
      <c r="B6" s="65" t="s">
        <v>12138</v>
      </c>
      <c r="C6" s="65" t="s">
        <v>56</v>
      </c>
      <c r="D6" s="109"/>
      <c r="E6" s="108"/>
      <c r="F6" s="110" t="s">
        <v>15857</v>
      </c>
      <c r="G6" s="111"/>
      <c r="H6" s="111"/>
      <c r="I6" s="112">
        <v>6</v>
      </c>
      <c r="J6" s="113"/>
      <c r="K6" s="48">
        <v>44</v>
      </c>
      <c r="L6" s="48">
        <v>71</v>
      </c>
      <c r="M6" s="48">
        <v>21</v>
      </c>
      <c r="N6" s="48">
        <v>92</v>
      </c>
      <c r="O6" s="48">
        <v>0</v>
      </c>
      <c r="P6" s="49">
        <v>5.4054054054054057E-2</v>
      </c>
      <c r="Q6" s="49">
        <v>0.10256410256410256</v>
      </c>
      <c r="R6" s="48">
        <v>1</v>
      </c>
      <c r="S6" s="48">
        <v>0</v>
      </c>
      <c r="T6" s="48">
        <v>44</v>
      </c>
      <c r="U6" s="48">
        <v>92</v>
      </c>
      <c r="V6" s="48">
        <v>5</v>
      </c>
      <c r="W6" s="49">
        <v>2.454545</v>
      </c>
      <c r="X6" s="49">
        <v>4.1226215644820298E-2</v>
      </c>
      <c r="Y6" s="78" t="s">
        <v>12186</v>
      </c>
      <c r="Z6" s="78" t="s">
        <v>12233</v>
      </c>
      <c r="AA6" s="78" t="s">
        <v>12306</v>
      </c>
      <c r="AB6" s="84" t="s">
        <v>12390</v>
      </c>
      <c r="AC6" s="84" t="s">
        <v>12585</v>
      </c>
      <c r="AD6" s="84" t="s">
        <v>953</v>
      </c>
      <c r="AE6" s="84" t="s">
        <v>12692</v>
      </c>
      <c r="AF6" s="84" t="s">
        <v>12753</v>
      </c>
      <c r="AG6" s="120">
        <v>8</v>
      </c>
      <c r="AH6" s="123">
        <v>2.9850746268656718</v>
      </c>
      <c r="AI6" s="120">
        <v>0</v>
      </c>
      <c r="AJ6" s="123">
        <v>0</v>
      </c>
      <c r="AK6" s="120">
        <v>0</v>
      </c>
      <c r="AL6" s="123">
        <v>0</v>
      </c>
      <c r="AM6" s="120">
        <v>260</v>
      </c>
      <c r="AN6" s="123">
        <v>97.014925373134332</v>
      </c>
      <c r="AO6" s="120">
        <v>268</v>
      </c>
    </row>
    <row r="7" spans="1:41" x14ac:dyDescent="0.25">
      <c r="A7" s="87" t="s">
        <v>12039</v>
      </c>
      <c r="B7" s="65" t="s">
        <v>12139</v>
      </c>
      <c r="C7" s="65" t="s">
        <v>56</v>
      </c>
      <c r="D7" s="109"/>
      <c r="E7" s="108"/>
      <c r="F7" s="110" t="s">
        <v>15858</v>
      </c>
      <c r="G7" s="111"/>
      <c r="H7" s="111"/>
      <c r="I7" s="112">
        <v>7</v>
      </c>
      <c r="J7" s="113"/>
      <c r="K7" s="48">
        <v>33</v>
      </c>
      <c r="L7" s="48">
        <v>35</v>
      </c>
      <c r="M7" s="48">
        <v>46</v>
      </c>
      <c r="N7" s="48">
        <v>81</v>
      </c>
      <c r="O7" s="48">
        <v>39</v>
      </c>
      <c r="P7" s="49">
        <v>0</v>
      </c>
      <c r="Q7" s="49">
        <v>0</v>
      </c>
      <c r="R7" s="48">
        <v>1</v>
      </c>
      <c r="S7" s="48">
        <v>0</v>
      </c>
      <c r="T7" s="48">
        <v>33</v>
      </c>
      <c r="U7" s="48">
        <v>81</v>
      </c>
      <c r="V7" s="48">
        <v>8</v>
      </c>
      <c r="W7" s="49">
        <v>4.0312210000000004</v>
      </c>
      <c r="X7" s="49">
        <v>3.5984848484848488E-2</v>
      </c>
      <c r="Y7" s="78" t="s">
        <v>12187</v>
      </c>
      <c r="Z7" s="78" t="s">
        <v>12234</v>
      </c>
      <c r="AA7" s="78" t="s">
        <v>12307</v>
      </c>
      <c r="AB7" s="84" t="s">
        <v>12391</v>
      </c>
      <c r="AC7" s="84" t="s">
        <v>12586</v>
      </c>
      <c r="AD7" s="84"/>
      <c r="AE7" s="84" t="s">
        <v>12693</v>
      </c>
      <c r="AF7" s="84" t="s">
        <v>12754</v>
      </c>
      <c r="AG7" s="120">
        <v>33</v>
      </c>
      <c r="AH7" s="123">
        <v>2.6894865525672373</v>
      </c>
      <c r="AI7" s="120">
        <v>5</v>
      </c>
      <c r="AJ7" s="123">
        <v>0.40749796251018744</v>
      </c>
      <c r="AK7" s="120">
        <v>0</v>
      </c>
      <c r="AL7" s="123">
        <v>0</v>
      </c>
      <c r="AM7" s="120">
        <v>1189</v>
      </c>
      <c r="AN7" s="123">
        <v>96.903015484922577</v>
      </c>
      <c r="AO7" s="120">
        <v>1227</v>
      </c>
    </row>
    <row r="8" spans="1:41" x14ac:dyDescent="0.25">
      <c r="A8" s="87" t="s">
        <v>12040</v>
      </c>
      <c r="B8" s="65" t="s">
        <v>12140</v>
      </c>
      <c r="C8" s="65" t="s">
        <v>56</v>
      </c>
      <c r="D8" s="109"/>
      <c r="E8" s="108"/>
      <c r="F8" s="110" t="s">
        <v>15859</v>
      </c>
      <c r="G8" s="111"/>
      <c r="H8" s="111"/>
      <c r="I8" s="112">
        <v>8</v>
      </c>
      <c r="J8" s="113"/>
      <c r="K8" s="48">
        <v>27</v>
      </c>
      <c r="L8" s="48">
        <v>36</v>
      </c>
      <c r="M8" s="48">
        <v>127</v>
      </c>
      <c r="N8" s="48">
        <v>163</v>
      </c>
      <c r="O8" s="48">
        <v>40</v>
      </c>
      <c r="P8" s="49">
        <v>0.12195121951219512</v>
      </c>
      <c r="Q8" s="49">
        <v>0.21739130434782608</v>
      </c>
      <c r="R8" s="48">
        <v>1</v>
      </c>
      <c r="S8" s="48">
        <v>0</v>
      </c>
      <c r="T8" s="48">
        <v>27</v>
      </c>
      <c r="U8" s="48">
        <v>163</v>
      </c>
      <c r="V8" s="48">
        <v>4</v>
      </c>
      <c r="W8" s="49">
        <v>2.1097389999999998</v>
      </c>
      <c r="X8" s="49">
        <v>6.5527065527065526E-2</v>
      </c>
      <c r="Y8" s="78" t="s">
        <v>12188</v>
      </c>
      <c r="Z8" s="78" t="s">
        <v>12235</v>
      </c>
      <c r="AA8" s="78" t="s">
        <v>12308</v>
      </c>
      <c r="AB8" s="84" t="s">
        <v>12392</v>
      </c>
      <c r="AC8" s="84" t="s">
        <v>12587</v>
      </c>
      <c r="AD8" s="84"/>
      <c r="AE8" s="84" t="s">
        <v>12694</v>
      </c>
      <c r="AF8" s="84" t="s">
        <v>12755</v>
      </c>
      <c r="AG8" s="120">
        <v>85</v>
      </c>
      <c r="AH8" s="123">
        <v>4.3147208121827409</v>
      </c>
      <c r="AI8" s="120">
        <v>33</v>
      </c>
      <c r="AJ8" s="123">
        <v>1.6751269035532994</v>
      </c>
      <c r="AK8" s="120">
        <v>0</v>
      </c>
      <c r="AL8" s="123">
        <v>0</v>
      </c>
      <c r="AM8" s="120">
        <v>1852</v>
      </c>
      <c r="AN8" s="123">
        <v>94.010152284263953</v>
      </c>
      <c r="AO8" s="120">
        <v>1970</v>
      </c>
    </row>
    <row r="9" spans="1:41" x14ac:dyDescent="0.25">
      <c r="A9" s="87" t="s">
        <v>12041</v>
      </c>
      <c r="B9" s="65" t="s">
        <v>12141</v>
      </c>
      <c r="C9" s="65" t="s">
        <v>56</v>
      </c>
      <c r="D9" s="109"/>
      <c r="E9" s="108"/>
      <c r="F9" s="110" t="s">
        <v>15860</v>
      </c>
      <c r="G9" s="111"/>
      <c r="H9" s="111"/>
      <c r="I9" s="112">
        <v>9</v>
      </c>
      <c r="J9" s="113"/>
      <c r="K9" s="48">
        <v>25</v>
      </c>
      <c r="L9" s="48">
        <v>25</v>
      </c>
      <c r="M9" s="48">
        <v>0</v>
      </c>
      <c r="N9" s="48">
        <v>25</v>
      </c>
      <c r="O9" s="48">
        <v>1</v>
      </c>
      <c r="P9" s="49">
        <v>0</v>
      </c>
      <c r="Q9" s="49">
        <v>0</v>
      </c>
      <c r="R9" s="48">
        <v>1</v>
      </c>
      <c r="S9" s="48">
        <v>0</v>
      </c>
      <c r="T9" s="48">
        <v>25</v>
      </c>
      <c r="U9" s="48">
        <v>25</v>
      </c>
      <c r="V9" s="48">
        <v>2</v>
      </c>
      <c r="W9" s="49">
        <v>1.8431999999999999</v>
      </c>
      <c r="X9" s="49">
        <v>0.04</v>
      </c>
      <c r="Y9" s="78" t="s">
        <v>2243</v>
      </c>
      <c r="Z9" s="78" t="s">
        <v>2518</v>
      </c>
      <c r="AA9" s="78" t="s">
        <v>12309</v>
      </c>
      <c r="AB9" s="84" t="s">
        <v>12393</v>
      </c>
      <c r="AC9" s="84" t="s">
        <v>12588</v>
      </c>
      <c r="AD9" s="84"/>
      <c r="AE9" s="84" t="s">
        <v>757</v>
      </c>
      <c r="AF9" s="84" t="s">
        <v>12756</v>
      </c>
      <c r="AG9" s="120">
        <v>0</v>
      </c>
      <c r="AH9" s="123">
        <v>0</v>
      </c>
      <c r="AI9" s="120">
        <v>0</v>
      </c>
      <c r="AJ9" s="123">
        <v>0</v>
      </c>
      <c r="AK9" s="120">
        <v>0</v>
      </c>
      <c r="AL9" s="123">
        <v>0</v>
      </c>
      <c r="AM9" s="120">
        <v>334</v>
      </c>
      <c r="AN9" s="123">
        <v>100</v>
      </c>
      <c r="AO9" s="120">
        <v>334</v>
      </c>
    </row>
    <row r="10" spans="1:41" ht="14.25" customHeight="1" x14ac:dyDescent="0.25">
      <c r="A10" s="87" t="s">
        <v>12042</v>
      </c>
      <c r="B10" s="65" t="s">
        <v>12142</v>
      </c>
      <c r="C10" s="65" t="s">
        <v>56</v>
      </c>
      <c r="D10" s="109"/>
      <c r="E10" s="108"/>
      <c r="F10" s="110" t="s">
        <v>15861</v>
      </c>
      <c r="G10" s="111"/>
      <c r="H10" s="111"/>
      <c r="I10" s="112">
        <v>10</v>
      </c>
      <c r="J10" s="113"/>
      <c r="K10" s="48">
        <v>25</v>
      </c>
      <c r="L10" s="48">
        <v>25</v>
      </c>
      <c r="M10" s="48">
        <v>0</v>
      </c>
      <c r="N10" s="48">
        <v>25</v>
      </c>
      <c r="O10" s="48">
        <v>1</v>
      </c>
      <c r="P10" s="49">
        <v>0</v>
      </c>
      <c r="Q10" s="49">
        <v>0</v>
      </c>
      <c r="R10" s="48">
        <v>1</v>
      </c>
      <c r="S10" s="48">
        <v>0</v>
      </c>
      <c r="T10" s="48">
        <v>25</v>
      </c>
      <c r="U10" s="48">
        <v>25</v>
      </c>
      <c r="V10" s="48">
        <v>2</v>
      </c>
      <c r="W10" s="49">
        <v>1.8431999999999999</v>
      </c>
      <c r="X10" s="49">
        <v>0.04</v>
      </c>
      <c r="Y10" s="78" t="s">
        <v>2024</v>
      </c>
      <c r="Z10" s="78" t="s">
        <v>2522</v>
      </c>
      <c r="AA10" s="78" t="s">
        <v>2708</v>
      </c>
      <c r="AB10" s="84" t="s">
        <v>12394</v>
      </c>
      <c r="AC10" s="84" t="s">
        <v>12589</v>
      </c>
      <c r="AD10" s="84"/>
      <c r="AE10" s="84" t="s">
        <v>323</v>
      </c>
      <c r="AF10" s="84" t="s">
        <v>12757</v>
      </c>
      <c r="AG10" s="120">
        <v>28</v>
      </c>
      <c r="AH10" s="123">
        <v>6.3781321184510249</v>
      </c>
      <c r="AI10" s="120">
        <v>0</v>
      </c>
      <c r="AJ10" s="123">
        <v>0</v>
      </c>
      <c r="AK10" s="120">
        <v>0</v>
      </c>
      <c r="AL10" s="123">
        <v>0</v>
      </c>
      <c r="AM10" s="120">
        <v>411</v>
      </c>
      <c r="AN10" s="123">
        <v>93.62186788154898</v>
      </c>
      <c r="AO10" s="120">
        <v>439</v>
      </c>
    </row>
    <row r="11" spans="1:41" x14ac:dyDescent="0.25">
      <c r="A11" s="87" t="s">
        <v>12043</v>
      </c>
      <c r="B11" s="65" t="s">
        <v>12143</v>
      </c>
      <c r="C11" s="65" t="s">
        <v>56</v>
      </c>
      <c r="D11" s="109"/>
      <c r="E11" s="108"/>
      <c r="F11" s="110" t="s">
        <v>15862</v>
      </c>
      <c r="G11" s="111"/>
      <c r="H11" s="111"/>
      <c r="I11" s="112">
        <v>11</v>
      </c>
      <c r="J11" s="113"/>
      <c r="K11" s="48">
        <v>24</v>
      </c>
      <c r="L11" s="48">
        <v>30</v>
      </c>
      <c r="M11" s="48">
        <v>14</v>
      </c>
      <c r="N11" s="48">
        <v>44</v>
      </c>
      <c r="O11" s="48">
        <v>5</v>
      </c>
      <c r="P11" s="49">
        <v>0</v>
      </c>
      <c r="Q11" s="49">
        <v>0</v>
      </c>
      <c r="R11" s="48">
        <v>1</v>
      </c>
      <c r="S11" s="48">
        <v>0</v>
      </c>
      <c r="T11" s="48">
        <v>24</v>
      </c>
      <c r="U11" s="48">
        <v>44</v>
      </c>
      <c r="V11" s="48">
        <v>6</v>
      </c>
      <c r="W11" s="49">
        <v>2.6736110000000002</v>
      </c>
      <c r="X11" s="49">
        <v>6.1594202898550728E-2</v>
      </c>
      <c r="Y11" s="78" t="s">
        <v>12189</v>
      </c>
      <c r="Z11" s="78" t="s">
        <v>12236</v>
      </c>
      <c r="AA11" s="78" t="s">
        <v>12310</v>
      </c>
      <c r="AB11" s="84" t="s">
        <v>12395</v>
      </c>
      <c r="AC11" s="84" t="s">
        <v>12590</v>
      </c>
      <c r="AD11" s="84" t="s">
        <v>874</v>
      </c>
      <c r="AE11" s="84" t="s">
        <v>12695</v>
      </c>
      <c r="AF11" s="84" t="s">
        <v>12758</v>
      </c>
      <c r="AG11" s="120">
        <v>22</v>
      </c>
      <c r="AH11" s="123">
        <v>6.197183098591549</v>
      </c>
      <c r="AI11" s="120">
        <v>4</v>
      </c>
      <c r="AJ11" s="123">
        <v>1.1267605633802817</v>
      </c>
      <c r="AK11" s="120">
        <v>0</v>
      </c>
      <c r="AL11" s="123">
        <v>0</v>
      </c>
      <c r="AM11" s="120">
        <v>329</v>
      </c>
      <c r="AN11" s="123">
        <v>92.676056338028175</v>
      </c>
      <c r="AO11" s="120">
        <v>355</v>
      </c>
    </row>
    <row r="12" spans="1:41" x14ac:dyDescent="0.25">
      <c r="A12" s="87" t="s">
        <v>12044</v>
      </c>
      <c r="B12" s="65" t="s">
        <v>12144</v>
      </c>
      <c r="C12" s="65" t="s">
        <v>56</v>
      </c>
      <c r="D12" s="109"/>
      <c r="E12" s="108"/>
      <c r="F12" s="110" t="s">
        <v>15863</v>
      </c>
      <c r="G12" s="111"/>
      <c r="H12" s="111"/>
      <c r="I12" s="112">
        <v>12</v>
      </c>
      <c r="J12" s="113"/>
      <c r="K12" s="48">
        <v>19</v>
      </c>
      <c r="L12" s="48">
        <v>20</v>
      </c>
      <c r="M12" s="48">
        <v>4</v>
      </c>
      <c r="N12" s="48">
        <v>24</v>
      </c>
      <c r="O12" s="48">
        <v>2</v>
      </c>
      <c r="P12" s="49">
        <v>0</v>
      </c>
      <c r="Q12" s="49">
        <v>0</v>
      </c>
      <c r="R12" s="48">
        <v>1</v>
      </c>
      <c r="S12" s="48">
        <v>0</v>
      </c>
      <c r="T12" s="48">
        <v>19</v>
      </c>
      <c r="U12" s="48">
        <v>24</v>
      </c>
      <c r="V12" s="48">
        <v>4</v>
      </c>
      <c r="W12" s="49">
        <v>2.0775619999999999</v>
      </c>
      <c r="X12" s="49">
        <v>6.1403508771929821E-2</v>
      </c>
      <c r="Y12" s="78" t="s">
        <v>12190</v>
      </c>
      <c r="Z12" s="78" t="s">
        <v>12237</v>
      </c>
      <c r="AA12" s="78" t="s">
        <v>12311</v>
      </c>
      <c r="AB12" s="84" t="s">
        <v>12396</v>
      </c>
      <c r="AC12" s="84" t="s">
        <v>12591</v>
      </c>
      <c r="AD12" s="84"/>
      <c r="AE12" s="84" t="s">
        <v>12696</v>
      </c>
      <c r="AF12" s="84" t="s">
        <v>12759</v>
      </c>
      <c r="AG12" s="120">
        <v>21</v>
      </c>
      <c r="AH12" s="123">
        <v>6.3444108761329305</v>
      </c>
      <c r="AI12" s="120">
        <v>0</v>
      </c>
      <c r="AJ12" s="123">
        <v>0</v>
      </c>
      <c r="AK12" s="120">
        <v>0</v>
      </c>
      <c r="AL12" s="123">
        <v>0</v>
      </c>
      <c r="AM12" s="120">
        <v>310</v>
      </c>
      <c r="AN12" s="123">
        <v>93.655589123867074</v>
      </c>
      <c r="AO12" s="120">
        <v>331</v>
      </c>
    </row>
    <row r="13" spans="1:41" x14ac:dyDescent="0.25">
      <c r="A13" s="87" t="s">
        <v>12045</v>
      </c>
      <c r="B13" s="65" t="s">
        <v>12145</v>
      </c>
      <c r="C13" s="65" t="s">
        <v>56</v>
      </c>
      <c r="D13" s="109"/>
      <c r="E13" s="108"/>
      <c r="F13" s="110" t="s">
        <v>15864</v>
      </c>
      <c r="G13" s="111"/>
      <c r="H13" s="111"/>
      <c r="I13" s="112">
        <v>13</v>
      </c>
      <c r="J13" s="113"/>
      <c r="K13" s="48">
        <v>15</v>
      </c>
      <c r="L13" s="48">
        <v>25</v>
      </c>
      <c r="M13" s="48">
        <v>7</v>
      </c>
      <c r="N13" s="48">
        <v>32</v>
      </c>
      <c r="O13" s="48">
        <v>1</v>
      </c>
      <c r="P13" s="49">
        <v>0</v>
      </c>
      <c r="Q13" s="49">
        <v>0</v>
      </c>
      <c r="R13" s="48">
        <v>1</v>
      </c>
      <c r="S13" s="48">
        <v>0</v>
      </c>
      <c r="T13" s="48">
        <v>15</v>
      </c>
      <c r="U13" s="48">
        <v>32</v>
      </c>
      <c r="V13" s="48">
        <v>2</v>
      </c>
      <c r="W13" s="49">
        <v>1.635556</v>
      </c>
      <c r="X13" s="49">
        <v>0.12380952380952381</v>
      </c>
      <c r="Y13" s="78" t="s">
        <v>12191</v>
      </c>
      <c r="Z13" s="78" t="s">
        <v>12238</v>
      </c>
      <c r="AA13" s="78" t="s">
        <v>12312</v>
      </c>
      <c r="AB13" s="84" t="s">
        <v>12397</v>
      </c>
      <c r="AC13" s="84" t="s">
        <v>12592</v>
      </c>
      <c r="AD13" s="84"/>
      <c r="AE13" s="84" t="s">
        <v>12697</v>
      </c>
      <c r="AF13" s="84" t="s">
        <v>12760</v>
      </c>
      <c r="AG13" s="120">
        <v>0</v>
      </c>
      <c r="AH13" s="123">
        <v>0</v>
      </c>
      <c r="AI13" s="120">
        <v>0</v>
      </c>
      <c r="AJ13" s="123">
        <v>0</v>
      </c>
      <c r="AK13" s="120">
        <v>0</v>
      </c>
      <c r="AL13" s="123">
        <v>0</v>
      </c>
      <c r="AM13" s="120">
        <v>374</v>
      </c>
      <c r="AN13" s="123">
        <v>100</v>
      </c>
      <c r="AO13" s="120">
        <v>374</v>
      </c>
    </row>
    <row r="14" spans="1:41" x14ac:dyDescent="0.25">
      <c r="A14" s="87" t="s">
        <v>12046</v>
      </c>
      <c r="B14" s="65" t="s">
        <v>12146</v>
      </c>
      <c r="C14" s="65" t="s">
        <v>56</v>
      </c>
      <c r="D14" s="109"/>
      <c r="E14" s="108"/>
      <c r="F14" s="110" t="s">
        <v>15865</v>
      </c>
      <c r="G14" s="111"/>
      <c r="H14" s="111"/>
      <c r="I14" s="112">
        <v>14</v>
      </c>
      <c r="J14" s="113"/>
      <c r="K14" s="48">
        <v>13</v>
      </c>
      <c r="L14" s="48">
        <v>14</v>
      </c>
      <c r="M14" s="48">
        <v>0</v>
      </c>
      <c r="N14" s="48">
        <v>14</v>
      </c>
      <c r="O14" s="48">
        <v>0</v>
      </c>
      <c r="P14" s="49">
        <v>7.6923076923076927E-2</v>
      </c>
      <c r="Q14" s="49">
        <v>0.14285714285714285</v>
      </c>
      <c r="R14" s="48">
        <v>1</v>
      </c>
      <c r="S14" s="48">
        <v>0</v>
      </c>
      <c r="T14" s="48">
        <v>13</v>
      </c>
      <c r="U14" s="48">
        <v>14</v>
      </c>
      <c r="V14" s="48">
        <v>2</v>
      </c>
      <c r="W14" s="49">
        <v>1.6923079999999999</v>
      </c>
      <c r="X14" s="49">
        <v>8.9743589743589744E-2</v>
      </c>
      <c r="Y14" s="78" t="s">
        <v>1989</v>
      </c>
      <c r="Z14" s="78" t="s">
        <v>2501</v>
      </c>
      <c r="AA14" s="78" t="s">
        <v>731</v>
      </c>
      <c r="AB14" s="84" t="s">
        <v>12398</v>
      </c>
      <c r="AC14" s="84" t="s">
        <v>12593</v>
      </c>
      <c r="AD14" s="84"/>
      <c r="AE14" s="84" t="s">
        <v>12698</v>
      </c>
      <c r="AF14" s="84" t="s">
        <v>12761</v>
      </c>
      <c r="AG14" s="120">
        <v>0</v>
      </c>
      <c r="AH14" s="123">
        <v>0</v>
      </c>
      <c r="AI14" s="120">
        <v>0</v>
      </c>
      <c r="AJ14" s="123">
        <v>0</v>
      </c>
      <c r="AK14" s="120">
        <v>0</v>
      </c>
      <c r="AL14" s="123">
        <v>0</v>
      </c>
      <c r="AM14" s="120">
        <v>58</v>
      </c>
      <c r="AN14" s="123">
        <v>100</v>
      </c>
      <c r="AO14" s="120">
        <v>58</v>
      </c>
    </row>
    <row r="15" spans="1:41" x14ac:dyDescent="0.25">
      <c r="A15" s="87" t="s">
        <v>12047</v>
      </c>
      <c r="B15" s="65" t="s">
        <v>12135</v>
      </c>
      <c r="C15" s="65" t="s">
        <v>59</v>
      </c>
      <c r="D15" s="109"/>
      <c r="E15" s="108"/>
      <c r="F15" s="110" t="s">
        <v>15866</v>
      </c>
      <c r="G15" s="111"/>
      <c r="H15" s="111"/>
      <c r="I15" s="112">
        <v>15</v>
      </c>
      <c r="J15" s="113"/>
      <c r="K15" s="48">
        <v>12</v>
      </c>
      <c r="L15" s="48">
        <v>12</v>
      </c>
      <c r="M15" s="48">
        <v>2</v>
      </c>
      <c r="N15" s="48">
        <v>14</v>
      </c>
      <c r="O15" s="48">
        <v>0</v>
      </c>
      <c r="P15" s="49">
        <v>8.3333333333333329E-2</v>
      </c>
      <c r="Q15" s="49">
        <v>0.15384615384615385</v>
      </c>
      <c r="R15" s="48">
        <v>1</v>
      </c>
      <c r="S15" s="48">
        <v>0</v>
      </c>
      <c r="T15" s="48">
        <v>12</v>
      </c>
      <c r="U15" s="48">
        <v>14</v>
      </c>
      <c r="V15" s="48">
        <v>7</v>
      </c>
      <c r="W15" s="49">
        <v>2.8888889999999998</v>
      </c>
      <c r="X15" s="49">
        <v>9.8484848484848481E-2</v>
      </c>
      <c r="Y15" s="78" t="s">
        <v>12192</v>
      </c>
      <c r="Z15" s="78" t="s">
        <v>12239</v>
      </c>
      <c r="AA15" s="78" t="s">
        <v>12313</v>
      </c>
      <c r="AB15" s="84" t="s">
        <v>12399</v>
      </c>
      <c r="AC15" s="84" t="s">
        <v>12594</v>
      </c>
      <c r="AD15" s="84"/>
      <c r="AE15" s="84" t="s">
        <v>12699</v>
      </c>
      <c r="AF15" s="84" t="s">
        <v>12762</v>
      </c>
      <c r="AG15" s="120">
        <v>6</v>
      </c>
      <c r="AH15" s="123">
        <v>3.870967741935484</v>
      </c>
      <c r="AI15" s="120">
        <v>2</v>
      </c>
      <c r="AJ15" s="123">
        <v>1.2903225806451613</v>
      </c>
      <c r="AK15" s="120">
        <v>0</v>
      </c>
      <c r="AL15" s="123">
        <v>0</v>
      </c>
      <c r="AM15" s="120">
        <v>147</v>
      </c>
      <c r="AN15" s="123">
        <v>94.838709677419359</v>
      </c>
      <c r="AO15" s="120">
        <v>155</v>
      </c>
    </row>
    <row r="16" spans="1:41" x14ac:dyDescent="0.25">
      <c r="A16" s="87" t="s">
        <v>12048</v>
      </c>
      <c r="B16" s="65" t="s">
        <v>12136</v>
      </c>
      <c r="C16" s="65" t="s">
        <v>59</v>
      </c>
      <c r="D16" s="109"/>
      <c r="E16" s="108"/>
      <c r="F16" s="110" t="s">
        <v>15867</v>
      </c>
      <c r="G16" s="111"/>
      <c r="H16" s="111"/>
      <c r="I16" s="112">
        <v>16</v>
      </c>
      <c r="J16" s="113"/>
      <c r="K16" s="48">
        <v>11</v>
      </c>
      <c r="L16" s="48">
        <v>14</v>
      </c>
      <c r="M16" s="48">
        <v>107</v>
      </c>
      <c r="N16" s="48">
        <v>121</v>
      </c>
      <c r="O16" s="48">
        <v>0</v>
      </c>
      <c r="P16" s="49">
        <v>0</v>
      </c>
      <c r="Q16" s="49">
        <v>0</v>
      </c>
      <c r="R16" s="48">
        <v>1</v>
      </c>
      <c r="S16" s="48">
        <v>0</v>
      </c>
      <c r="T16" s="48">
        <v>11</v>
      </c>
      <c r="U16" s="48">
        <v>121</v>
      </c>
      <c r="V16" s="48">
        <v>2</v>
      </c>
      <c r="W16" s="49">
        <v>1.454545</v>
      </c>
      <c r="X16" s="49">
        <v>0.2</v>
      </c>
      <c r="Y16" s="78" t="s">
        <v>12193</v>
      </c>
      <c r="Z16" s="78" t="s">
        <v>2560</v>
      </c>
      <c r="AA16" s="78" t="s">
        <v>12314</v>
      </c>
      <c r="AB16" s="84" t="s">
        <v>12400</v>
      </c>
      <c r="AC16" s="84" t="s">
        <v>12595</v>
      </c>
      <c r="AD16" s="84"/>
      <c r="AE16" s="84" t="s">
        <v>12700</v>
      </c>
      <c r="AF16" s="84" t="s">
        <v>12763</v>
      </c>
      <c r="AG16" s="120">
        <v>30</v>
      </c>
      <c r="AH16" s="123">
        <v>1.0984987184181618</v>
      </c>
      <c r="AI16" s="120">
        <v>15</v>
      </c>
      <c r="AJ16" s="123">
        <v>0.54924935920908091</v>
      </c>
      <c r="AK16" s="120">
        <v>0</v>
      </c>
      <c r="AL16" s="123">
        <v>0</v>
      </c>
      <c r="AM16" s="120">
        <v>2686</v>
      </c>
      <c r="AN16" s="123">
        <v>98.352251922372758</v>
      </c>
      <c r="AO16" s="120">
        <v>2731</v>
      </c>
    </row>
    <row r="17" spans="1:41" x14ac:dyDescent="0.25">
      <c r="A17" s="87" t="s">
        <v>12049</v>
      </c>
      <c r="B17" s="65" t="s">
        <v>12137</v>
      </c>
      <c r="C17" s="65" t="s">
        <v>59</v>
      </c>
      <c r="D17" s="109"/>
      <c r="E17" s="108"/>
      <c r="F17" s="110" t="s">
        <v>15868</v>
      </c>
      <c r="G17" s="111"/>
      <c r="H17" s="111"/>
      <c r="I17" s="112">
        <v>17</v>
      </c>
      <c r="J17" s="113"/>
      <c r="K17" s="48">
        <v>10</v>
      </c>
      <c r="L17" s="48">
        <v>11</v>
      </c>
      <c r="M17" s="48">
        <v>4</v>
      </c>
      <c r="N17" s="48">
        <v>15</v>
      </c>
      <c r="O17" s="48">
        <v>4</v>
      </c>
      <c r="P17" s="49">
        <v>0</v>
      </c>
      <c r="Q17" s="49">
        <v>0</v>
      </c>
      <c r="R17" s="48">
        <v>1</v>
      </c>
      <c r="S17" s="48">
        <v>0</v>
      </c>
      <c r="T17" s="48">
        <v>10</v>
      </c>
      <c r="U17" s="48">
        <v>15</v>
      </c>
      <c r="V17" s="48">
        <v>3</v>
      </c>
      <c r="W17" s="49">
        <v>1.7</v>
      </c>
      <c r="X17" s="49">
        <v>0.12222222222222222</v>
      </c>
      <c r="Y17" s="78" t="s">
        <v>12194</v>
      </c>
      <c r="Z17" s="78" t="s">
        <v>12240</v>
      </c>
      <c r="AA17" s="78" t="s">
        <v>12315</v>
      </c>
      <c r="AB17" s="84" t="s">
        <v>12401</v>
      </c>
      <c r="AC17" s="84" t="s">
        <v>12596</v>
      </c>
      <c r="AD17" s="84"/>
      <c r="AE17" s="84" t="s">
        <v>12701</v>
      </c>
      <c r="AF17" s="84" t="s">
        <v>12764</v>
      </c>
      <c r="AG17" s="120">
        <v>13</v>
      </c>
      <c r="AH17" s="123">
        <v>5.5555555555555554</v>
      </c>
      <c r="AI17" s="120">
        <v>0</v>
      </c>
      <c r="AJ17" s="123">
        <v>0</v>
      </c>
      <c r="AK17" s="120">
        <v>0</v>
      </c>
      <c r="AL17" s="123">
        <v>0</v>
      </c>
      <c r="AM17" s="120">
        <v>221</v>
      </c>
      <c r="AN17" s="123">
        <v>94.444444444444443</v>
      </c>
      <c r="AO17" s="120">
        <v>234</v>
      </c>
    </row>
    <row r="18" spans="1:41" x14ac:dyDescent="0.25">
      <c r="A18" s="87" t="s">
        <v>12050</v>
      </c>
      <c r="B18" s="65" t="s">
        <v>12138</v>
      </c>
      <c r="C18" s="65" t="s">
        <v>59</v>
      </c>
      <c r="D18" s="109"/>
      <c r="E18" s="108"/>
      <c r="F18" s="110" t="s">
        <v>15869</v>
      </c>
      <c r="G18" s="111"/>
      <c r="H18" s="111"/>
      <c r="I18" s="112">
        <v>18</v>
      </c>
      <c r="J18" s="113"/>
      <c r="K18" s="48">
        <v>9</v>
      </c>
      <c r="L18" s="48">
        <v>18</v>
      </c>
      <c r="M18" s="48">
        <v>0</v>
      </c>
      <c r="N18" s="48">
        <v>18</v>
      </c>
      <c r="O18" s="48">
        <v>0</v>
      </c>
      <c r="P18" s="49">
        <v>0</v>
      </c>
      <c r="Q18" s="49">
        <v>0</v>
      </c>
      <c r="R18" s="48">
        <v>1</v>
      </c>
      <c r="S18" s="48">
        <v>0</v>
      </c>
      <c r="T18" s="48">
        <v>9</v>
      </c>
      <c r="U18" s="48">
        <v>18</v>
      </c>
      <c r="V18" s="48">
        <v>2</v>
      </c>
      <c r="W18" s="49">
        <v>1.3333330000000001</v>
      </c>
      <c r="X18" s="49">
        <v>0.25</v>
      </c>
      <c r="Y18" s="78" t="s">
        <v>12195</v>
      </c>
      <c r="Z18" s="78" t="s">
        <v>12241</v>
      </c>
      <c r="AA18" s="78" t="s">
        <v>2853</v>
      </c>
      <c r="AB18" s="84" t="s">
        <v>12402</v>
      </c>
      <c r="AC18" s="84" t="s">
        <v>12597</v>
      </c>
      <c r="AD18" s="84"/>
      <c r="AE18" s="84" t="s">
        <v>12702</v>
      </c>
      <c r="AF18" s="84" t="s">
        <v>12765</v>
      </c>
      <c r="AG18" s="120">
        <v>5</v>
      </c>
      <c r="AH18" s="123">
        <v>3.5714285714285716</v>
      </c>
      <c r="AI18" s="120">
        <v>0</v>
      </c>
      <c r="AJ18" s="123">
        <v>0</v>
      </c>
      <c r="AK18" s="120">
        <v>0</v>
      </c>
      <c r="AL18" s="123">
        <v>0</v>
      </c>
      <c r="AM18" s="120">
        <v>135</v>
      </c>
      <c r="AN18" s="123">
        <v>96.428571428571431</v>
      </c>
      <c r="AO18" s="120">
        <v>140</v>
      </c>
    </row>
    <row r="19" spans="1:41" x14ac:dyDescent="0.25">
      <c r="A19" s="87" t="s">
        <v>12051</v>
      </c>
      <c r="B19" s="65" t="s">
        <v>12139</v>
      </c>
      <c r="C19" s="65" t="s">
        <v>59</v>
      </c>
      <c r="D19" s="109"/>
      <c r="E19" s="108"/>
      <c r="F19" s="110" t="s">
        <v>15870</v>
      </c>
      <c r="G19" s="111"/>
      <c r="H19" s="111"/>
      <c r="I19" s="112">
        <v>19</v>
      </c>
      <c r="J19" s="113"/>
      <c r="K19" s="48">
        <v>8</v>
      </c>
      <c r="L19" s="48">
        <v>13</v>
      </c>
      <c r="M19" s="48">
        <v>0</v>
      </c>
      <c r="N19" s="48">
        <v>13</v>
      </c>
      <c r="O19" s="48">
        <v>0</v>
      </c>
      <c r="P19" s="49">
        <v>0</v>
      </c>
      <c r="Q19" s="49">
        <v>0</v>
      </c>
      <c r="R19" s="48">
        <v>1</v>
      </c>
      <c r="S19" s="48">
        <v>0</v>
      </c>
      <c r="T19" s="48">
        <v>8</v>
      </c>
      <c r="U19" s="48">
        <v>13</v>
      </c>
      <c r="V19" s="48">
        <v>2</v>
      </c>
      <c r="W19" s="49">
        <v>1.34375</v>
      </c>
      <c r="X19" s="49">
        <v>0.23214285714285715</v>
      </c>
      <c r="Y19" s="78" t="s">
        <v>2003</v>
      </c>
      <c r="Z19" s="78" t="s">
        <v>2513</v>
      </c>
      <c r="AA19" s="78" t="s">
        <v>2669</v>
      </c>
      <c r="AB19" s="84" t="s">
        <v>12403</v>
      </c>
      <c r="AC19" s="84" t="s">
        <v>12598</v>
      </c>
      <c r="AD19" s="84"/>
      <c r="AE19" s="84" t="s">
        <v>12703</v>
      </c>
      <c r="AF19" s="84" t="s">
        <v>12766</v>
      </c>
      <c r="AG19" s="120">
        <v>0</v>
      </c>
      <c r="AH19" s="123">
        <v>0</v>
      </c>
      <c r="AI19" s="120">
        <v>0</v>
      </c>
      <c r="AJ19" s="123">
        <v>0</v>
      </c>
      <c r="AK19" s="120">
        <v>0</v>
      </c>
      <c r="AL19" s="123">
        <v>0</v>
      </c>
      <c r="AM19" s="120">
        <v>75</v>
      </c>
      <c r="AN19" s="123">
        <v>100</v>
      </c>
      <c r="AO19" s="120">
        <v>75</v>
      </c>
    </row>
    <row r="20" spans="1:41" x14ac:dyDescent="0.25">
      <c r="A20" s="87" t="s">
        <v>12052</v>
      </c>
      <c r="B20" s="65" t="s">
        <v>12140</v>
      </c>
      <c r="C20" s="65" t="s">
        <v>59</v>
      </c>
      <c r="D20" s="109"/>
      <c r="E20" s="108"/>
      <c r="F20" s="110" t="s">
        <v>15871</v>
      </c>
      <c r="G20" s="111"/>
      <c r="H20" s="111"/>
      <c r="I20" s="112">
        <v>20</v>
      </c>
      <c r="J20" s="113"/>
      <c r="K20" s="48">
        <v>7</v>
      </c>
      <c r="L20" s="48">
        <v>9</v>
      </c>
      <c r="M20" s="48">
        <v>0</v>
      </c>
      <c r="N20" s="48">
        <v>9</v>
      </c>
      <c r="O20" s="48">
        <v>0</v>
      </c>
      <c r="P20" s="49">
        <v>0</v>
      </c>
      <c r="Q20" s="49">
        <v>0</v>
      </c>
      <c r="R20" s="48">
        <v>1</v>
      </c>
      <c r="S20" s="48">
        <v>0</v>
      </c>
      <c r="T20" s="48">
        <v>7</v>
      </c>
      <c r="U20" s="48">
        <v>9</v>
      </c>
      <c r="V20" s="48">
        <v>4</v>
      </c>
      <c r="W20" s="49">
        <v>1.6734690000000001</v>
      </c>
      <c r="X20" s="49">
        <v>0.21428571428571427</v>
      </c>
      <c r="Y20" s="78" t="s">
        <v>12196</v>
      </c>
      <c r="Z20" s="78" t="s">
        <v>12242</v>
      </c>
      <c r="AA20" s="78" t="s">
        <v>12316</v>
      </c>
      <c r="AB20" s="84" t="s">
        <v>12404</v>
      </c>
      <c r="AC20" s="84" t="s">
        <v>12599</v>
      </c>
      <c r="AD20" s="84"/>
      <c r="AE20" s="84" t="s">
        <v>12704</v>
      </c>
      <c r="AF20" s="84" t="s">
        <v>12767</v>
      </c>
      <c r="AG20" s="120">
        <v>0</v>
      </c>
      <c r="AH20" s="123">
        <v>0</v>
      </c>
      <c r="AI20" s="120">
        <v>0</v>
      </c>
      <c r="AJ20" s="123">
        <v>0</v>
      </c>
      <c r="AK20" s="120">
        <v>0</v>
      </c>
      <c r="AL20" s="123">
        <v>0</v>
      </c>
      <c r="AM20" s="120">
        <v>43</v>
      </c>
      <c r="AN20" s="123">
        <v>100</v>
      </c>
      <c r="AO20" s="120">
        <v>43</v>
      </c>
    </row>
    <row r="21" spans="1:41" x14ac:dyDescent="0.25">
      <c r="A21" s="87" t="s">
        <v>12053</v>
      </c>
      <c r="B21" s="65" t="s">
        <v>12141</v>
      </c>
      <c r="C21" s="65" t="s">
        <v>59</v>
      </c>
      <c r="D21" s="109"/>
      <c r="E21" s="108"/>
      <c r="F21" s="110" t="s">
        <v>15872</v>
      </c>
      <c r="G21" s="111"/>
      <c r="H21" s="111"/>
      <c r="I21" s="112">
        <v>21</v>
      </c>
      <c r="J21" s="113"/>
      <c r="K21" s="48">
        <v>7</v>
      </c>
      <c r="L21" s="48">
        <v>7</v>
      </c>
      <c r="M21" s="48">
        <v>2</v>
      </c>
      <c r="N21" s="48">
        <v>9</v>
      </c>
      <c r="O21" s="48">
        <v>0</v>
      </c>
      <c r="P21" s="49">
        <v>0</v>
      </c>
      <c r="Q21" s="49">
        <v>0</v>
      </c>
      <c r="R21" s="48">
        <v>1</v>
      </c>
      <c r="S21" s="48">
        <v>0</v>
      </c>
      <c r="T21" s="48">
        <v>7</v>
      </c>
      <c r="U21" s="48">
        <v>9</v>
      </c>
      <c r="V21" s="48">
        <v>2</v>
      </c>
      <c r="W21" s="49">
        <v>1.3877550000000001</v>
      </c>
      <c r="X21" s="49">
        <v>0.19047619047619047</v>
      </c>
      <c r="Y21" s="78" t="s">
        <v>2004</v>
      </c>
      <c r="Z21" s="78" t="s">
        <v>2514</v>
      </c>
      <c r="AA21" s="78" t="s">
        <v>12317</v>
      </c>
      <c r="AB21" s="84" t="s">
        <v>12405</v>
      </c>
      <c r="AC21" s="84" t="s">
        <v>12600</v>
      </c>
      <c r="AD21" s="84"/>
      <c r="AE21" s="84" t="s">
        <v>12705</v>
      </c>
      <c r="AF21" s="84" t="s">
        <v>12768</v>
      </c>
      <c r="AG21" s="120">
        <v>2</v>
      </c>
      <c r="AH21" s="123">
        <v>2.9411764705882355</v>
      </c>
      <c r="AI21" s="120">
        <v>1</v>
      </c>
      <c r="AJ21" s="123">
        <v>1.4705882352941178</v>
      </c>
      <c r="AK21" s="120">
        <v>0</v>
      </c>
      <c r="AL21" s="123">
        <v>0</v>
      </c>
      <c r="AM21" s="120">
        <v>65</v>
      </c>
      <c r="AN21" s="123">
        <v>95.588235294117652</v>
      </c>
      <c r="AO21" s="120">
        <v>68</v>
      </c>
    </row>
    <row r="22" spans="1:41" x14ac:dyDescent="0.25">
      <c r="A22" s="87" t="s">
        <v>12054</v>
      </c>
      <c r="B22" s="65" t="s">
        <v>12142</v>
      </c>
      <c r="C22" s="65" t="s">
        <v>59</v>
      </c>
      <c r="D22" s="109"/>
      <c r="E22" s="108"/>
      <c r="F22" s="110" t="s">
        <v>12054</v>
      </c>
      <c r="G22" s="111"/>
      <c r="H22" s="111"/>
      <c r="I22" s="112">
        <v>22</v>
      </c>
      <c r="J22" s="113"/>
      <c r="K22" s="48">
        <v>7</v>
      </c>
      <c r="L22" s="48">
        <v>6</v>
      </c>
      <c r="M22" s="48">
        <v>0</v>
      </c>
      <c r="N22" s="48">
        <v>6</v>
      </c>
      <c r="O22" s="48">
        <v>0</v>
      </c>
      <c r="P22" s="49">
        <v>0</v>
      </c>
      <c r="Q22" s="49">
        <v>0</v>
      </c>
      <c r="R22" s="48">
        <v>1</v>
      </c>
      <c r="S22" s="48">
        <v>0</v>
      </c>
      <c r="T22" s="48">
        <v>7</v>
      </c>
      <c r="U22" s="48">
        <v>6</v>
      </c>
      <c r="V22" s="48">
        <v>2</v>
      </c>
      <c r="W22" s="49">
        <v>1.4693879999999999</v>
      </c>
      <c r="X22" s="49">
        <v>0.14285714285714285</v>
      </c>
      <c r="Y22" s="78"/>
      <c r="Z22" s="78"/>
      <c r="AA22" s="78" t="s">
        <v>2701</v>
      </c>
      <c r="AB22" s="84" t="s">
        <v>6296</v>
      </c>
      <c r="AC22" s="84" t="s">
        <v>6296</v>
      </c>
      <c r="AD22" s="84"/>
      <c r="AE22" s="84" t="s">
        <v>12706</v>
      </c>
      <c r="AF22" s="84" t="s">
        <v>12769</v>
      </c>
      <c r="AG22" s="120">
        <v>2</v>
      </c>
      <c r="AH22" s="123">
        <v>7.6923076923076925</v>
      </c>
      <c r="AI22" s="120">
        <v>0</v>
      </c>
      <c r="AJ22" s="123">
        <v>0</v>
      </c>
      <c r="AK22" s="120">
        <v>0</v>
      </c>
      <c r="AL22" s="123">
        <v>0</v>
      </c>
      <c r="AM22" s="120">
        <v>24</v>
      </c>
      <c r="AN22" s="123">
        <v>92.307692307692307</v>
      </c>
      <c r="AO22" s="120">
        <v>26</v>
      </c>
    </row>
    <row r="23" spans="1:41" x14ac:dyDescent="0.25">
      <c r="A23" s="87" t="s">
        <v>12055</v>
      </c>
      <c r="B23" s="65" t="s">
        <v>12143</v>
      </c>
      <c r="C23" s="65" t="s">
        <v>59</v>
      </c>
      <c r="D23" s="109"/>
      <c r="E23" s="108"/>
      <c r="F23" s="110" t="s">
        <v>15873</v>
      </c>
      <c r="G23" s="111"/>
      <c r="H23" s="111"/>
      <c r="I23" s="112">
        <v>23</v>
      </c>
      <c r="J23" s="113"/>
      <c r="K23" s="48">
        <v>7</v>
      </c>
      <c r="L23" s="48">
        <v>8</v>
      </c>
      <c r="M23" s="48">
        <v>4</v>
      </c>
      <c r="N23" s="48">
        <v>12</v>
      </c>
      <c r="O23" s="48">
        <v>1</v>
      </c>
      <c r="P23" s="49">
        <v>0</v>
      </c>
      <c r="Q23" s="49">
        <v>0</v>
      </c>
      <c r="R23" s="48">
        <v>1</v>
      </c>
      <c r="S23" s="48">
        <v>0</v>
      </c>
      <c r="T23" s="48">
        <v>7</v>
      </c>
      <c r="U23" s="48">
        <v>12</v>
      </c>
      <c r="V23" s="48">
        <v>3</v>
      </c>
      <c r="W23" s="49">
        <v>1.5102040000000001</v>
      </c>
      <c r="X23" s="49">
        <v>0.21428571428571427</v>
      </c>
      <c r="Y23" s="78" t="s">
        <v>12197</v>
      </c>
      <c r="Z23" s="78" t="s">
        <v>12243</v>
      </c>
      <c r="AA23" s="78" t="s">
        <v>12318</v>
      </c>
      <c r="AB23" s="84" t="s">
        <v>12406</v>
      </c>
      <c r="AC23" s="84" t="s">
        <v>12601</v>
      </c>
      <c r="AD23" s="84" t="s">
        <v>821</v>
      </c>
      <c r="AE23" s="84" t="s">
        <v>12707</v>
      </c>
      <c r="AF23" s="84" t="s">
        <v>12770</v>
      </c>
      <c r="AG23" s="120">
        <v>0</v>
      </c>
      <c r="AH23" s="123">
        <v>0</v>
      </c>
      <c r="AI23" s="120">
        <v>0</v>
      </c>
      <c r="AJ23" s="123">
        <v>0</v>
      </c>
      <c r="AK23" s="120">
        <v>0</v>
      </c>
      <c r="AL23" s="123">
        <v>0</v>
      </c>
      <c r="AM23" s="120">
        <v>144</v>
      </c>
      <c r="AN23" s="123">
        <v>100</v>
      </c>
      <c r="AO23" s="120">
        <v>144</v>
      </c>
    </row>
    <row r="24" spans="1:41" x14ac:dyDescent="0.25">
      <c r="A24" s="87" t="s">
        <v>12056</v>
      </c>
      <c r="B24" s="65" t="s">
        <v>12144</v>
      </c>
      <c r="C24" s="65" t="s">
        <v>59</v>
      </c>
      <c r="D24" s="109"/>
      <c r="E24" s="108"/>
      <c r="F24" s="110" t="s">
        <v>15874</v>
      </c>
      <c r="G24" s="111"/>
      <c r="H24" s="111"/>
      <c r="I24" s="112">
        <v>24</v>
      </c>
      <c r="J24" s="113"/>
      <c r="K24" s="48">
        <v>6</v>
      </c>
      <c r="L24" s="48">
        <v>6</v>
      </c>
      <c r="M24" s="48">
        <v>11</v>
      </c>
      <c r="N24" s="48">
        <v>17</v>
      </c>
      <c r="O24" s="48">
        <v>5</v>
      </c>
      <c r="P24" s="49">
        <v>0</v>
      </c>
      <c r="Q24" s="49">
        <v>0</v>
      </c>
      <c r="R24" s="48">
        <v>1</v>
      </c>
      <c r="S24" s="48">
        <v>0</v>
      </c>
      <c r="T24" s="48">
        <v>6</v>
      </c>
      <c r="U24" s="48">
        <v>17</v>
      </c>
      <c r="V24" s="48">
        <v>2</v>
      </c>
      <c r="W24" s="49">
        <v>1.3333330000000001</v>
      </c>
      <c r="X24" s="49">
        <v>0.2</v>
      </c>
      <c r="Y24" s="78" t="s">
        <v>12198</v>
      </c>
      <c r="Z24" s="78" t="s">
        <v>12244</v>
      </c>
      <c r="AA24" s="78" t="s">
        <v>12319</v>
      </c>
      <c r="AB24" s="84" t="s">
        <v>12407</v>
      </c>
      <c r="AC24" s="84" t="s">
        <v>12602</v>
      </c>
      <c r="AD24" s="84"/>
      <c r="AE24" s="84" t="s">
        <v>12708</v>
      </c>
      <c r="AF24" s="84" t="s">
        <v>12771</v>
      </c>
      <c r="AG24" s="120">
        <v>13</v>
      </c>
      <c r="AH24" s="123">
        <v>5.2</v>
      </c>
      <c r="AI24" s="120">
        <v>0</v>
      </c>
      <c r="AJ24" s="123">
        <v>0</v>
      </c>
      <c r="AK24" s="120">
        <v>0</v>
      </c>
      <c r="AL24" s="123">
        <v>0</v>
      </c>
      <c r="AM24" s="120">
        <v>237</v>
      </c>
      <c r="AN24" s="123">
        <v>94.8</v>
      </c>
      <c r="AO24" s="120">
        <v>250</v>
      </c>
    </row>
    <row r="25" spans="1:41" x14ac:dyDescent="0.25">
      <c r="A25" s="87" t="s">
        <v>12057</v>
      </c>
      <c r="B25" s="65" t="s">
        <v>12145</v>
      </c>
      <c r="C25" s="65" t="s">
        <v>59</v>
      </c>
      <c r="D25" s="109"/>
      <c r="E25" s="108"/>
      <c r="F25" s="110" t="s">
        <v>15875</v>
      </c>
      <c r="G25" s="111"/>
      <c r="H25" s="111"/>
      <c r="I25" s="112">
        <v>25</v>
      </c>
      <c r="J25" s="113"/>
      <c r="K25" s="48">
        <v>6</v>
      </c>
      <c r="L25" s="48">
        <v>7</v>
      </c>
      <c r="M25" s="48">
        <v>0</v>
      </c>
      <c r="N25" s="48">
        <v>7</v>
      </c>
      <c r="O25" s="48">
        <v>2</v>
      </c>
      <c r="P25" s="49">
        <v>0</v>
      </c>
      <c r="Q25" s="49">
        <v>0</v>
      </c>
      <c r="R25" s="48">
        <v>1</v>
      </c>
      <c r="S25" s="48">
        <v>0</v>
      </c>
      <c r="T25" s="48">
        <v>6</v>
      </c>
      <c r="U25" s="48">
        <v>7</v>
      </c>
      <c r="V25" s="48">
        <v>2</v>
      </c>
      <c r="W25" s="49">
        <v>1.388889</v>
      </c>
      <c r="X25" s="49">
        <v>0.16666666666666666</v>
      </c>
      <c r="Y25" s="78" t="s">
        <v>12199</v>
      </c>
      <c r="Z25" s="78" t="s">
        <v>12245</v>
      </c>
      <c r="AA25" s="78" t="s">
        <v>12320</v>
      </c>
      <c r="AB25" s="84" t="s">
        <v>12408</v>
      </c>
      <c r="AC25" s="84" t="s">
        <v>12603</v>
      </c>
      <c r="AD25" s="84"/>
      <c r="AE25" s="84" t="s">
        <v>575</v>
      </c>
      <c r="AF25" s="84" t="s">
        <v>12772</v>
      </c>
      <c r="AG25" s="120">
        <v>2</v>
      </c>
      <c r="AH25" s="123">
        <v>2.4096385542168677</v>
      </c>
      <c r="AI25" s="120">
        <v>0</v>
      </c>
      <c r="AJ25" s="123">
        <v>0</v>
      </c>
      <c r="AK25" s="120">
        <v>0</v>
      </c>
      <c r="AL25" s="123">
        <v>0</v>
      </c>
      <c r="AM25" s="120">
        <v>81</v>
      </c>
      <c r="AN25" s="123">
        <v>97.590361445783131</v>
      </c>
      <c r="AO25" s="120">
        <v>83</v>
      </c>
    </row>
    <row r="26" spans="1:41" x14ac:dyDescent="0.25">
      <c r="A26" s="87" t="s">
        <v>12058</v>
      </c>
      <c r="B26" s="65" t="s">
        <v>12146</v>
      </c>
      <c r="C26" s="65" t="s">
        <v>59</v>
      </c>
      <c r="D26" s="109"/>
      <c r="E26" s="108"/>
      <c r="F26" s="110" t="s">
        <v>15876</v>
      </c>
      <c r="G26" s="111"/>
      <c r="H26" s="111"/>
      <c r="I26" s="112">
        <v>26</v>
      </c>
      <c r="J26" s="113"/>
      <c r="K26" s="48">
        <v>6</v>
      </c>
      <c r="L26" s="48">
        <v>8</v>
      </c>
      <c r="M26" s="48">
        <v>0</v>
      </c>
      <c r="N26" s="48">
        <v>8</v>
      </c>
      <c r="O26" s="48">
        <v>1</v>
      </c>
      <c r="P26" s="49">
        <v>0</v>
      </c>
      <c r="Q26" s="49">
        <v>0</v>
      </c>
      <c r="R26" s="48">
        <v>1</v>
      </c>
      <c r="S26" s="48">
        <v>0</v>
      </c>
      <c r="T26" s="48">
        <v>6</v>
      </c>
      <c r="U26" s="48">
        <v>8</v>
      </c>
      <c r="V26" s="48">
        <v>3</v>
      </c>
      <c r="W26" s="49">
        <v>1.388889</v>
      </c>
      <c r="X26" s="49">
        <v>0.23333333333333334</v>
      </c>
      <c r="Y26" s="78" t="s">
        <v>2216</v>
      </c>
      <c r="Z26" s="78" t="s">
        <v>2507</v>
      </c>
      <c r="AA26" s="78" t="s">
        <v>12321</v>
      </c>
      <c r="AB26" s="84" t="s">
        <v>12409</v>
      </c>
      <c r="AC26" s="84" t="s">
        <v>12604</v>
      </c>
      <c r="AD26" s="84" t="s">
        <v>557</v>
      </c>
      <c r="AE26" s="84" t="s">
        <v>12709</v>
      </c>
      <c r="AF26" s="84" t="s">
        <v>12773</v>
      </c>
      <c r="AG26" s="120">
        <v>0</v>
      </c>
      <c r="AH26" s="123">
        <v>0</v>
      </c>
      <c r="AI26" s="120">
        <v>0</v>
      </c>
      <c r="AJ26" s="123">
        <v>0</v>
      </c>
      <c r="AK26" s="120">
        <v>0</v>
      </c>
      <c r="AL26" s="123">
        <v>0</v>
      </c>
      <c r="AM26" s="120">
        <v>113</v>
      </c>
      <c r="AN26" s="123">
        <v>100</v>
      </c>
      <c r="AO26" s="120">
        <v>113</v>
      </c>
    </row>
    <row r="27" spans="1:41" x14ac:dyDescent="0.25">
      <c r="A27" s="87" t="s">
        <v>12059</v>
      </c>
      <c r="B27" s="65" t="s">
        <v>12135</v>
      </c>
      <c r="C27" s="65" t="s">
        <v>61</v>
      </c>
      <c r="D27" s="109"/>
      <c r="E27" s="108"/>
      <c r="F27" s="110" t="s">
        <v>15877</v>
      </c>
      <c r="G27" s="111"/>
      <c r="H27" s="111"/>
      <c r="I27" s="112">
        <v>27</v>
      </c>
      <c r="J27" s="113"/>
      <c r="K27" s="48">
        <v>6</v>
      </c>
      <c r="L27" s="48">
        <v>9</v>
      </c>
      <c r="M27" s="48">
        <v>0</v>
      </c>
      <c r="N27" s="48">
        <v>9</v>
      </c>
      <c r="O27" s="48">
        <v>0</v>
      </c>
      <c r="P27" s="49">
        <v>0</v>
      </c>
      <c r="Q27" s="49">
        <v>0</v>
      </c>
      <c r="R27" s="48">
        <v>1</v>
      </c>
      <c r="S27" s="48">
        <v>0</v>
      </c>
      <c r="T27" s="48">
        <v>6</v>
      </c>
      <c r="U27" s="48">
        <v>9</v>
      </c>
      <c r="V27" s="48">
        <v>2</v>
      </c>
      <c r="W27" s="49">
        <v>1.1666669999999999</v>
      </c>
      <c r="X27" s="49">
        <v>0.3</v>
      </c>
      <c r="Y27" s="78"/>
      <c r="Z27" s="78"/>
      <c r="AA27" s="78" t="s">
        <v>731</v>
      </c>
      <c r="AB27" s="84" t="s">
        <v>12410</v>
      </c>
      <c r="AC27" s="84" t="s">
        <v>12605</v>
      </c>
      <c r="AD27" s="84"/>
      <c r="AE27" s="84" t="s">
        <v>12710</v>
      </c>
      <c r="AF27" s="84" t="s">
        <v>12774</v>
      </c>
      <c r="AG27" s="120">
        <v>0</v>
      </c>
      <c r="AH27" s="123">
        <v>0</v>
      </c>
      <c r="AI27" s="120">
        <v>0</v>
      </c>
      <c r="AJ27" s="123">
        <v>0</v>
      </c>
      <c r="AK27" s="120">
        <v>0</v>
      </c>
      <c r="AL27" s="123">
        <v>0</v>
      </c>
      <c r="AM27" s="120">
        <v>35</v>
      </c>
      <c r="AN27" s="123">
        <v>100</v>
      </c>
      <c r="AO27" s="120">
        <v>35</v>
      </c>
    </row>
    <row r="28" spans="1:41" x14ac:dyDescent="0.25">
      <c r="A28" s="87" t="s">
        <v>12060</v>
      </c>
      <c r="B28" s="65" t="s">
        <v>12136</v>
      </c>
      <c r="C28" s="65" t="s">
        <v>61</v>
      </c>
      <c r="D28" s="109"/>
      <c r="E28" s="108"/>
      <c r="F28" s="110" t="s">
        <v>15878</v>
      </c>
      <c r="G28" s="111"/>
      <c r="H28" s="111"/>
      <c r="I28" s="112">
        <v>28</v>
      </c>
      <c r="J28" s="113"/>
      <c r="K28" s="48">
        <v>5</v>
      </c>
      <c r="L28" s="48">
        <v>7</v>
      </c>
      <c r="M28" s="48">
        <v>0</v>
      </c>
      <c r="N28" s="48">
        <v>7</v>
      </c>
      <c r="O28" s="48">
        <v>0</v>
      </c>
      <c r="P28" s="49">
        <v>0</v>
      </c>
      <c r="Q28" s="49">
        <v>0</v>
      </c>
      <c r="R28" s="48">
        <v>1</v>
      </c>
      <c r="S28" s="48">
        <v>0</v>
      </c>
      <c r="T28" s="48">
        <v>5</v>
      </c>
      <c r="U28" s="48">
        <v>7</v>
      </c>
      <c r="V28" s="48">
        <v>2</v>
      </c>
      <c r="W28" s="49">
        <v>1.04</v>
      </c>
      <c r="X28" s="49">
        <v>0.35</v>
      </c>
      <c r="Y28" s="78"/>
      <c r="Z28" s="78"/>
      <c r="AA28" s="78" t="s">
        <v>2859</v>
      </c>
      <c r="AB28" s="84" t="s">
        <v>12411</v>
      </c>
      <c r="AC28" s="84" t="s">
        <v>12606</v>
      </c>
      <c r="AD28" s="84"/>
      <c r="AE28" s="84" t="s">
        <v>12711</v>
      </c>
      <c r="AF28" s="84" t="s">
        <v>12775</v>
      </c>
      <c r="AG28" s="120">
        <v>0</v>
      </c>
      <c r="AH28" s="123">
        <v>0</v>
      </c>
      <c r="AI28" s="120">
        <v>0</v>
      </c>
      <c r="AJ28" s="123">
        <v>0</v>
      </c>
      <c r="AK28" s="120">
        <v>0</v>
      </c>
      <c r="AL28" s="123">
        <v>0</v>
      </c>
      <c r="AM28" s="120">
        <v>76</v>
      </c>
      <c r="AN28" s="123">
        <v>100</v>
      </c>
      <c r="AO28" s="120">
        <v>76</v>
      </c>
    </row>
    <row r="29" spans="1:41" x14ac:dyDescent="0.25">
      <c r="A29" s="87" t="s">
        <v>12061</v>
      </c>
      <c r="B29" s="65" t="s">
        <v>12137</v>
      </c>
      <c r="C29" s="65" t="s">
        <v>61</v>
      </c>
      <c r="D29" s="109"/>
      <c r="E29" s="108"/>
      <c r="F29" s="110" t="s">
        <v>15879</v>
      </c>
      <c r="G29" s="111"/>
      <c r="H29" s="111"/>
      <c r="I29" s="112">
        <v>29</v>
      </c>
      <c r="J29" s="113"/>
      <c r="K29" s="48">
        <v>5</v>
      </c>
      <c r="L29" s="48">
        <v>6</v>
      </c>
      <c r="M29" s="48">
        <v>0</v>
      </c>
      <c r="N29" s="48">
        <v>6</v>
      </c>
      <c r="O29" s="48">
        <v>0</v>
      </c>
      <c r="P29" s="49">
        <v>0</v>
      </c>
      <c r="Q29" s="49">
        <v>0</v>
      </c>
      <c r="R29" s="48">
        <v>1</v>
      </c>
      <c r="S29" s="48">
        <v>0</v>
      </c>
      <c r="T29" s="48">
        <v>5</v>
      </c>
      <c r="U29" s="48">
        <v>6</v>
      </c>
      <c r="V29" s="48">
        <v>2</v>
      </c>
      <c r="W29" s="49">
        <v>1.1200000000000001</v>
      </c>
      <c r="X29" s="49">
        <v>0.3</v>
      </c>
      <c r="Y29" s="78" t="s">
        <v>12200</v>
      </c>
      <c r="Z29" s="78" t="s">
        <v>12246</v>
      </c>
      <c r="AA29" s="78" t="s">
        <v>2688</v>
      </c>
      <c r="AB29" s="84" t="s">
        <v>12412</v>
      </c>
      <c r="AC29" s="84" t="s">
        <v>12607</v>
      </c>
      <c r="AD29" s="84"/>
      <c r="AE29" s="84" t="s">
        <v>12712</v>
      </c>
      <c r="AF29" s="84" t="s">
        <v>12776</v>
      </c>
      <c r="AG29" s="120">
        <v>0</v>
      </c>
      <c r="AH29" s="123">
        <v>0</v>
      </c>
      <c r="AI29" s="120">
        <v>0</v>
      </c>
      <c r="AJ29" s="123">
        <v>0</v>
      </c>
      <c r="AK29" s="120">
        <v>0</v>
      </c>
      <c r="AL29" s="123">
        <v>0</v>
      </c>
      <c r="AM29" s="120">
        <v>42</v>
      </c>
      <c r="AN29" s="123">
        <v>100</v>
      </c>
      <c r="AO29" s="120">
        <v>42</v>
      </c>
    </row>
    <row r="30" spans="1:41" x14ac:dyDescent="0.25">
      <c r="A30" s="87" t="s">
        <v>12062</v>
      </c>
      <c r="B30" s="65" t="s">
        <v>12138</v>
      </c>
      <c r="C30" s="65" t="s">
        <v>61</v>
      </c>
      <c r="D30" s="109"/>
      <c r="E30" s="108"/>
      <c r="F30" s="110" t="s">
        <v>15880</v>
      </c>
      <c r="G30" s="111"/>
      <c r="H30" s="111"/>
      <c r="I30" s="112">
        <v>30</v>
      </c>
      <c r="J30" s="113"/>
      <c r="K30" s="48">
        <v>5</v>
      </c>
      <c r="L30" s="48">
        <v>5</v>
      </c>
      <c r="M30" s="48">
        <v>0</v>
      </c>
      <c r="N30" s="48">
        <v>5</v>
      </c>
      <c r="O30" s="48">
        <v>0</v>
      </c>
      <c r="P30" s="49">
        <v>0</v>
      </c>
      <c r="Q30" s="49">
        <v>0</v>
      </c>
      <c r="R30" s="48">
        <v>1</v>
      </c>
      <c r="S30" s="48">
        <v>0</v>
      </c>
      <c r="T30" s="48">
        <v>5</v>
      </c>
      <c r="U30" s="48">
        <v>5</v>
      </c>
      <c r="V30" s="48">
        <v>2</v>
      </c>
      <c r="W30" s="49">
        <v>1.2</v>
      </c>
      <c r="X30" s="49">
        <v>0.25</v>
      </c>
      <c r="Y30" s="78" t="s">
        <v>1991</v>
      </c>
      <c r="Z30" s="78" t="s">
        <v>2503</v>
      </c>
      <c r="AA30" s="78" t="s">
        <v>12322</v>
      </c>
      <c r="AB30" s="84" t="s">
        <v>12413</v>
      </c>
      <c r="AC30" s="84" t="s">
        <v>12608</v>
      </c>
      <c r="AD30" s="84"/>
      <c r="AE30" s="84" t="s">
        <v>12713</v>
      </c>
      <c r="AF30" s="84" t="s">
        <v>12777</v>
      </c>
      <c r="AG30" s="120">
        <v>0</v>
      </c>
      <c r="AH30" s="123">
        <v>0</v>
      </c>
      <c r="AI30" s="120">
        <v>0</v>
      </c>
      <c r="AJ30" s="123">
        <v>0</v>
      </c>
      <c r="AK30" s="120">
        <v>0</v>
      </c>
      <c r="AL30" s="123">
        <v>0</v>
      </c>
      <c r="AM30" s="120">
        <v>96</v>
      </c>
      <c r="AN30" s="123">
        <v>100</v>
      </c>
      <c r="AO30" s="120">
        <v>96</v>
      </c>
    </row>
    <row r="31" spans="1:41" x14ac:dyDescent="0.25">
      <c r="A31" s="87" t="s">
        <v>12063</v>
      </c>
      <c r="B31" s="65" t="s">
        <v>12139</v>
      </c>
      <c r="C31" s="65" t="s">
        <v>61</v>
      </c>
      <c r="D31" s="109"/>
      <c r="E31" s="108"/>
      <c r="F31" s="110" t="s">
        <v>15881</v>
      </c>
      <c r="G31" s="111"/>
      <c r="H31" s="111"/>
      <c r="I31" s="112">
        <v>31</v>
      </c>
      <c r="J31" s="113"/>
      <c r="K31" s="48">
        <v>5</v>
      </c>
      <c r="L31" s="48">
        <v>6</v>
      </c>
      <c r="M31" s="48">
        <v>0</v>
      </c>
      <c r="N31" s="48">
        <v>6</v>
      </c>
      <c r="O31" s="48">
        <v>2</v>
      </c>
      <c r="P31" s="49">
        <v>0</v>
      </c>
      <c r="Q31" s="49">
        <v>0</v>
      </c>
      <c r="R31" s="48">
        <v>1</v>
      </c>
      <c r="S31" s="48">
        <v>0</v>
      </c>
      <c r="T31" s="48">
        <v>5</v>
      </c>
      <c r="U31" s="48">
        <v>6</v>
      </c>
      <c r="V31" s="48">
        <v>4</v>
      </c>
      <c r="W31" s="49">
        <v>1.6</v>
      </c>
      <c r="X31" s="49">
        <v>0.2</v>
      </c>
      <c r="Y31" s="78"/>
      <c r="Z31" s="78"/>
      <c r="AA31" s="78" t="s">
        <v>12323</v>
      </c>
      <c r="AB31" s="84" t="s">
        <v>12414</v>
      </c>
      <c r="AC31" s="84" t="s">
        <v>12609</v>
      </c>
      <c r="AD31" s="84"/>
      <c r="AE31" s="84" t="s">
        <v>12714</v>
      </c>
      <c r="AF31" s="84" t="s">
        <v>12778</v>
      </c>
      <c r="AG31" s="120">
        <v>0</v>
      </c>
      <c r="AH31" s="123">
        <v>0</v>
      </c>
      <c r="AI31" s="120">
        <v>0</v>
      </c>
      <c r="AJ31" s="123">
        <v>0</v>
      </c>
      <c r="AK31" s="120">
        <v>0</v>
      </c>
      <c r="AL31" s="123">
        <v>0</v>
      </c>
      <c r="AM31" s="120">
        <v>102</v>
      </c>
      <c r="AN31" s="123">
        <v>100</v>
      </c>
      <c r="AO31" s="120">
        <v>102</v>
      </c>
    </row>
    <row r="32" spans="1:41" x14ac:dyDescent="0.25">
      <c r="A32" s="87" t="s">
        <v>12064</v>
      </c>
      <c r="B32" s="65" t="s">
        <v>12140</v>
      </c>
      <c r="C32" s="65" t="s">
        <v>61</v>
      </c>
      <c r="D32" s="109"/>
      <c r="E32" s="108"/>
      <c r="F32" s="110" t="s">
        <v>15882</v>
      </c>
      <c r="G32" s="111"/>
      <c r="H32" s="111"/>
      <c r="I32" s="112">
        <v>32</v>
      </c>
      <c r="J32" s="113"/>
      <c r="K32" s="48">
        <v>4</v>
      </c>
      <c r="L32" s="48">
        <v>3</v>
      </c>
      <c r="M32" s="48">
        <v>0</v>
      </c>
      <c r="N32" s="48">
        <v>3</v>
      </c>
      <c r="O32" s="48">
        <v>0</v>
      </c>
      <c r="P32" s="49">
        <v>0</v>
      </c>
      <c r="Q32" s="49">
        <v>0</v>
      </c>
      <c r="R32" s="48">
        <v>1</v>
      </c>
      <c r="S32" s="48">
        <v>0</v>
      </c>
      <c r="T32" s="48">
        <v>4</v>
      </c>
      <c r="U32" s="48">
        <v>3</v>
      </c>
      <c r="V32" s="48">
        <v>2</v>
      </c>
      <c r="W32" s="49">
        <v>1.125</v>
      </c>
      <c r="X32" s="49">
        <v>0.25</v>
      </c>
      <c r="Y32" s="78" t="s">
        <v>12201</v>
      </c>
      <c r="Z32" s="78" t="s">
        <v>12247</v>
      </c>
      <c r="AA32" s="78" t="s">
        <v>731</v>
      </c>
      <c r="AB32" s="84" t="s">
        <v>12415</v>
      </c>
      <c r="AC32" s="84" t="s">
        <v>12610</v>
      </c>
      <c r="AD32" s="84"/>
      <c r="AE32" s="84" t="s">
        <v>832</v>
      </c>
      <c r="AF32" s="84" t="s">
        <v>12779</v>
      </c>
      <c r="AG32" s="120">
        <v>0</v>
      </c>
      <c r="AH32" s="123">
        <v>0</v>
      </c>
      <c r="AI32" s="120">
        <v>0</v>
      </c>
      <c r="AJ32" s="123">
        <v>0</v>
      </c>
      <c r="AK32" s="120">
        <v>0</v>
      </c>
      <c r="AL32" s="123">
        <v>0</v>
      </c>
      <c r="AM32" s="120">
        <v>27</v>
      </c>
      <c r="AN32" s="123">
        <v>100</v>
      </c>
      <c r="AO32" s="120">
        <v>27</v>
      </c>
    </row>
    <row r="33" spans="1:41" x14ac:dyDescent="0.25">
      <c r="A33" s="87" t="s">
        <v>12065</v>
      </c>
      <c r="B33" s="65" t="s">
        <v>12141</v>
      </c>
      <c r="C33" s="65" t="s">
        <v>61</v>
      </c>
      <c r="D33" s="109"/>
      <c r="E33" s="108"/>
      <c r="F33" s="110" t="s">
        <v>15883</v>
      </c>
      <c r="G33" s="111"/>
      <c r="H33" s="111"/>
      <c r="I33" s="112">
        <v>33</v>
      </c>
      <c r="J33" s="113"/>
      <c r="K33" s="48">
        <v>4</v>
      </c>
      <c r="L33" s="48">
        <v>3</v>
      </c>
      <c r="M33" s="48">
        <v>2</v>
      </c>
      <c r="N33" s="48">
        <v>5</v>
      </c>
      <c r="O33" s="48">
        <v>2</v>
      </c>
      <c r="P33" s="49">
        <v>0</v>
      </c>
      <c r="Q33" s="49">
        <v>0</v>
      </c>
      <c r="R33" s="48">
        <v>1</v>
      </c>
      <c r="S33" s="48">
        <v>0</v>
      </c>
      <c r="T33" s="48">
        <v>4</v>
      </c>
      <c r="U33" s="48">
        <v>5</v>
      </c>
      <c r="V33" s="48">
        <v>2</v>
      </c>
      <c r="W33" s="49">
        <v>1.125</v>
      </c>
      <c r="X33" s="49">
        <v>0.25</v>
      </c>
      <c r="Y33" s="78" t="s">
        <v>2281</v>
      </c>
      <c r="Z33" s="78" t="s">
        <v>2610</v>
      </c>
      <c r="AA33" s="78" t="s">
        <v>2921</v>
      </c>
      <c r="AB33" s="84" t="s">
        <v>12416</v>
      </c>
      <c r="AC33" s="84" t="s">
        <v>12611</v>
      </c>
      <c r="AD33" s="84"/>
      <c r="AE33" s="84" t="s">
        <v>694</v>
      </c>
      <c r="AF33" s="84" t="s">
        <v>12780</v>
      </c>
      <c r="AG33" s="120">
        <v>0</v>
      </c>
      <c r="AH33" s="123">
        <v>0</v>
      </c>
      <c r="AI33" s="120">
        <v>0</v>
      </c>
      <c r="AJ33" s="123">
        <v>0</v>
      </c>
      <c r="AK33" s="120">
        <v>0</v>
      </c>
      <c r="AL33" s="123">
        <v>0</v>
      </c>
      <c r="AM33" s="120">
        <v>51</v>
      </c>
      <c r="AN33" s="123">
        <v>100</v>
      </c>
      <c r="AO33" s="120">
        <v>51</v>
      </c>
    </row>
    <row r="34" spans="1:41" x14ac:dyDescent="0.25">
      <c r="A34" s="87" t="s">
        <v>12066</v>
      </c>
      <c r="B34" s="65" t="s">
        <v>12142</v>
      </c>
      <c r="C34" s="65" t="s">
        <v>61</v>
      </c>
      <c r="D34" s="109"/>
      <c r="E34" s="108"/>
      <c r="F34" s="110" t="s">
        <v>15884</v>
      </c>
      <c r="G34" s="111"/>
      <c r="H34" s="111"/>
      <c r="I34" s="112">
        <v>34</v>
      </c>
      <c r="J34" s="113"/>
      <c r="K34" s="48">
        <v>4</v>
      </c>
      <c r="L34" s="48">
        <v>4</v>
      </c>
      <c r="M34" s="48">
        <v>0</v>
      </c>
      <c r="N34" s="48">
        <v>4</v>
      </c>
      <c r="O34" s="48">
        <v>0</v>
      </c>
      <c r="P34" s="49">
        <v>0</v>
      </c>
      <c r="Q34" s="49">
        <v>0</v>
      </c>
      <c r="R34" s="48">
        <v>1</v>
      </c>
      <c r="S34" s="48">
        <v>0</v>
      </c>
      <c r="T34" s="48">
        <v>4</v>
      </c>
      <c r="U34" s="48">
        <v>4</v>
      </c>
      <c r="V34" s="48">
        <v>2</v>
      </c>
      <c r="W34" s="49">
        <v>1</v>
      </c>
      <c r="X34" s="49">
        <v>0.33333333333333331</v>
      </c>
      <c r="Y34" s="78"/>
      <c r="Z34" s="78"/>
      <c r="AA34" s="78" t="s">
        <v>12324</v>
      </c>
      <c r="AB34" s="84" t="s">
        <v>12417</v>
      </c>
      <c r="AC34" s="84" t="s">
        <v>6296</v>
      </c>
      <c r="AD34" s="84"/>
      <c r="AE34" s="84" t="s">
        <v>12715</v>
      </c>
      <c r="AF34" s="84" t="s">
        <v>12781</v>
      </c>
      <c r="AG34" s="120">
        <v>0</v>
      </c>
      <c r="AH34" s="123">
        <v>0</v>
      </c>
      <c r="AI34" s="120">
        <v>0</v>
      </c>
      <c r="AJ34" s="123">
        <v>0</v>
      </c>
      <c r="AK34" s="120">
        <v>0</v>
      </c>
      <c r="AL34" s="123">
        <v>0</v>
      </c>
      <c r="AM34" s="120">
        <v>33</v>
      </c>
      <c r="AN34" s="123">
        <v>100</v>
      </c>
      <c r="AO34" s="120">
        <v>33</v>
      </c>
    </row>
    <row r="35" spans="1:41" x14ac:dyDescent="0.25">
      <c r="A35" s="87" t="s">
        <v>12067</v>
      </c>
      <c r="B35" s="65" t="s">
        <v>12143</v>
      </c>
      <c r="C35" s="65" t="s">
        <v>61</v>
      </c>
      <c r="D35" s="109"/>
      <c r="E35" s="108"/>
      <c r="F35" s="110" t="s">
        <v>15885</v>
      </c>
      <c r="G35" s="111"/>
      <c r="H35" s="111"/>
      <c r="I35" s="112">
        <v>35</v>
      </c>
      <c r="J35" s="113"/>
      <c r="K35" s="48">
        <v>4</v>
      </c>
      <c r="L35" s="48">
        <v>4</v>
      </c>
      <c r="M35" s="48">
        <v>0</v>
      </c>
      <c r="N35" s="48">
        <v>4</v>
      </c>
      <c r="O35" s="48">
        <v>0</v>
      </c>
      <c r="P35" s="49">
        <v>0</v>
      </c>
      <c r="Q35" s="49">
        <v>0</v>
      </c>
      <c r="R35" s="48">
        <v>1</v>
      </c>
      <c r="S35" s="48">
        <v>0</v>
      </c>
      <c r="T35" s="48">
        <v>4</v>
      </c>
      <c r="U35" s="48">
        <v>4</v>
      </c>
      <c r="V35" s="48">
        <v>2</v>
      </c>
      <c r="W35" s="49">
        <v>1</v>
      </c>
      <c r="X35" s="49">
        <v>0.33333333333333331</v>
      </c>
      <c r="Y35" s="78" t="s">
        <v>12202</v>
      </c>
      <c r="Z35" s="78" t="s">
        <v>2581</v>
      </c>
      <c r="AA35" s="78" t="s">
        <v>2828</v>
      </c>
      <c r="AB35" s="84" t="s">
        <v>12418</v>
      </c>
      <c r="AC35" s="84" t="s">
        <v>12612</v>
      </c>
      <c r="AD35" s="84"/>
      <c r="AE35" s="84" t="s">
        <v>12716</v>
      </c>
      <c r="AF35" s="84" t="s">
        <v>12782</v>
      </c>
      <c r="AG35" s="120">
        <v>0</v>
      </c>
      <c r="AH35" s="123">
        <v>0</v>
      </c>
      <c r="AI35" s="120">
        <v>0</v>
      </c>
      <c r="AJ35" s="123">
        <v>0</v>
      </c>
      <c r="AK35" s="120">
        <v>0</v>
      </c>
      <c r="AL35" s="123">
        <v>0</v>
      </c>
      <c r="AM35" s="120">
        <v>48</v>
      </c>
      <c r="AN35" s="123">
        <v>100</v>
      </c>
      <c r="AO35" s="120">
        <v>48</v>
      </c>
    </row>
    <row r="36" spans="1:41" x14ac:dyDescent="0.25">
      <c r="A36" s="87" t="s">
        <v>12068</v>
      </c>
      <c r="B36" s="65" t="s">
        <v>12144</v>
      </c>
      <c r="C36" s="65" t="s">
        <v>61</v>
      </c>
      <c r="D36" s="109"/>
      <c r="E36" s="108"/>
      <c r="F36" s="110" t="s">
        <v>15886</v>
      </c>
      <c r="G36" s="111"/>
      <c r="H36" s="111"/>
      <c r="I36" s="112">
        <v>36</v>
      </c>
      <c r="J36" s="113"/>
      <c r="K36" s="48">
        <v>4</v>
      </c>
      <c r="L36" s="48">
        <v>4</v>
      </c>
      <c r="M36" s="48">
        <v>0</v>
      </c>
      <c r="N36" s="48">
        <v>4</v>
      </c>
      <c r="O36" s="48">
        <v>1</v>
      </c>
      <c r="P36" s="49">
        <v>0</v>
      </c>
      <c r="Q36" s="49">
        <v>0</v>
      </c>
      <c r="R36" s="48">
        <v>1</v>
      </c>
      <c r="S36" s="48">
        <v>0</v>
      </c>
      <c r="T36" s="48">
        <v>4</v>
      </c>
      <c r="U36" s="48">
        <v>4</v>
      </c>
      <c r="V36" s="48">
        <v>2</v>
      </c>
      <c r="W36" s="49">
        <v>1.125</v>
      </c>
      <c r="X36" s="49">
        <v>0.25</v>
      </c>
      <c r="Y36" s="78"/>
      <c r="Z36" s="78"/>
      <c r="AA36" s="78" t="s">
        <v>12323</v>
      </c>
      <c r="AB36" s="84" t="s">
        <v>12414</v>
      </c>
      <c r="AC36" s="84" t="s">
        <v>12613</v>
      </c>
      <c r="AD36" s="84"/>
      <c r="AE36" s="84" t="s">
        <v>400</v>
      </c>
      <c r="AF36" s="84" t="s">
        <v>12783</v>
      </c>
      <c r="AG36" s="120">
        <v>0</v>
      </c>
      <c r="AH36" s="123">
        <v>0</v>
      </c>
      <c r="AI36" s="120">
        <v>0</v>
      </c>
      <c r="AJ36" s="123">
        <v>0</v>
      </c>
      <c r="AK36" s="120">
        <v>0</v>
      </c>
      <c r="AL36" s="123">
        <v>0</v>
      </c>
      <c r="AM36" s="120">
        <v>67</v>
      </c>
      <c r="AN36" s="123">
        <v>100</v>
      </c>
      <c r="AO36" s="120">
        <v>67</v>
      </c>
    </row>
    <row r="37" spans="1:41" x14ac:dyDescent="0.25">
      <c r="A37" s="87" t="s">
        <v>12069</v>
      </c>
      <c r="B37" s="65" t="s">
        <v>12145</v>
      </c>
      <c r="C37" s="65" t="s">
        <v>61</v>
      </c>
      <c r="D37" s="109"/>
      <c r="E37" s="108"/>
      <c r="F37" s="110" t="s">
        <v>15887</v>
      </c>
      <c r="G37" s="111"/>
      <c r="H37" s="111"/>
      <c r="I37" s="112">
        <v>37</v>
      </c>
      <c r="J37" s="113"/>
      <c r="K37" s="48">
        <v>4</v>
      </c>
      <c r="L37" s="48">
        <v>1</v>
      </c>
      <c r="M37" s="48">
        <v>8</v>
      </c>
      <c r="N37" s="48">
        <v>9</v>
      </c>
      <c r="O37" s="48">
        <v>4</v>
      </c>
      <c r="P37" s="49">
        <v>0</v>
      </c>
      <c r="Q37" s="49">
        <v>0</v>
      </c>
      <c r="R37" s="48">
        <v>1</v>
      </c>
      <c r="S37" s="48">
        <v>0</v>
      </c>
      <c r="T37" s="48">
        <v>4</v>
      </c>
      <c r="U37" s="48">
        <v>9</v>
      </c>
      <c r="V37" s="48">
        <v>2</v>
      </c>
      <c r="W37" s="49">
        <v>1.125</v>
      </c>
      <c r="X37" s="49">
        <v>0.25</v>
      </c>
      <c r="Y37" s="78" t="s">
        <v>12203</v>
      </c>
      <c r="Z37" s="78" t="s">
        <v>2526</v>
      </c>
      <c r="AA37" s="78" t="s">
        <v>12325</v>
      </c>
      <c r="AB37" s="84" t="s">
        <v>12419</v>
      </c>
      <c r="AC37" s="84" t="s">
        <v>12614</v>
      </c>
      <c r="AD37" s="84"/>
      <c r="AE37" s="84" t="s">
        <v>408</v>
      </c>
      <c r="AF37" s="84" t="s">
        <v>12784</v>
      </c>
      <c r="AG37" s="120">
        <v>0</v>
      </c>
      <c r="AH37" s="123">
        <v>0</v>
      </c>
      <c r="AI37" s="120">
        <v>0</v>
      </c>
      <c r="AJ37" s="123">
        <v>0</v>
      </c>
      <c r="AK37" s="120">
        <v>0</v>
      </c>
      <c r="AL37" s="123">
        <v>0</v>
      </c>
      <c r="AM37" s="120">
        <v>122</v>
      </c>
      <c r="AN37" s="123">
        <v>100</v>
      </c>
      <c r="AO37" s="120">
        <v>122</v>
      </c>
    </row>
    <row r="38" spans="1:41" x14ac:dyDescent="0.25">
      <c r="A38" s="87" t="s">
        <v>12070</v>
      </c>
      <c r="B38" s="65" t="s">
        <v>12146</v>
      </c>
      <c r="C38" s="65" t="s">
        <v>61</v>
      </c>
      <c r="D38" s="109"/>
      <c r="E38" s="108"/>
      <c r="F38" s="110" t="s">
        <v>15888</v>
      </c>
      <c r="G38" s="111"/>
      <c r="H38" s="111"/>
      <c r="I38" s="112">
        <v>38</v>
      </c>
      <c r="J38" s="113"/>
      <c r="K38" s="48">
        <v>4</v>
      </c>
      <c r="L38" s="48">
        <v>5</v>
      </c>
      <c r="M38" s="48">
        <v>0</v>
      </c>
      <c r="N38" s="48">
        <v>5</v>
      </c>
      <c r="O38" s="48">
        <v>0</v>
      </c>
      <c r="P38" s="49">
        <v>0</v>
      </c>
      <c r="Q38" s="49">
        <v>0</v>
      </c>
      <c r="R38" s="48">
        <v>1</v>
      </c>
      <c r="S38" s="48">
        <v>0</v>
      </c>
      <c r="T38" s="48">
        <v>4</v>
      </c>
      <c r="U38" s="48">
        <v>5</v>
      </c>
      <c r="V38" s="48">
        <v>2</v>
      </c>
      <c r="W38" s="49">
        <v>0.875</v>
      </c>
      <c r="X38" s="49">
        <v>0.41666666666666669</v>
      </c>
      <c r="Y38" s="78" t="s">
        <v>2067</v>
      </c>
      <c r="Z38" s="78" t="s">
        <v>2541</v>
      </c>
      <c r="AA38" s="78" t="s">
        <v>731</v>
      </c>
      <c r="AB38" s="84" t="s">
        <v>12420</v>
      </c>
      <c r="AC38" s="84" t="s">
        <v>12615</v>
      </c>
      <c r="AD38" s="84"/>
      <c r="AE38" s="84" t="s">
        <v>12717</v>
      </c>
      <c r="AF38" s="84" t="s">
        <v>12785</v>
      </c>
      <c r="AG38" s="120">
        <v>0</v>
      </c>
      <c r="AH38" s="123">
        <v>0</v>
      </c>
      <c r="AI38" s="120">
        <v>0</v>
      </c>
      <c r="AJ38" s="123">
        <v>0</v>
      </c>
      <c r="AK38" s="120">
        <v>0</v>
      </c>
      <c r="AL38" s="123">
        <v>0</v>
      </c>
      <c r="AM38" s="120">
        <v>38</v>
      </c>
      <c r="AN38" s="123">
        <v>100</v>
      </c>
      <c r="AO38" s="120">
        <v>38</v>
      </c>
    </row>
    <row r="39" spans="1:41" x14ac:dyDescent="0.25">
      <c r="A39" s="87" t="s">
        <v>12071</v>
      </c>
      <c r="B39" s="65" t="s">
        <v>12135</v>
      </c>
      <c r="C39" s="65" t="s">
        <v>63</v>
      </c>
      <c r="D39" s="109"/>
      <c r="E39" s="108"/>
      <c r="F39" s="110" t="s">
        <v>15889</v>
      </c>
      <c r="G39" s="111"/>
      <c r="H39" s="111"/>
      <c r="I39" s="112">
        <v>39</v>
      </c>
      <c r="J39" s="113"/>
      <c r="K39" s="48">
        <v>4</v>
      </c>
      <c r="L39" s="48">
        <v>5</v>
      </c>
      <c r="M39" s="48">
        <v>2</v>
      </c>
      <c r="N39" s="48">
        <v>7</v>
      </c>
      <c r="O39" s="48">
        <v>1</v>
      </c>
      <c r="P39" s="49">
        <v>0</v>
      </c>
      <c r="Q39" s="49">
        <v>0</v>
      </c>
      <c r="R39" s="48">
        <v>1</v>
      </c>
      <c r="S39" s="48">
        <v>0</v>
      </c>
      <c r="T39" s="48">
        <v>4</v>
      </c>
      <c r="U39" s="48">
        <v>7</v>
      </c>
      <c r="V39" s="48">
        <v>2</v>
      </c>
      <c r="W39" s="49">
        <v>0.875</v>
      </c>
      <c r="X39" s="49">
        <v>0.41666666666666669</v>
      </c>
      <c r="Y39" s="78"/>
      <c r="Z39" s="78"/>
      <c r="AA39" s="78" t="s">
        <v>12326</v>
      </c>
      <c r="AB39" s="84" t="s">
        <v>12421</v>
      </c>
      <c r="AC39" s="84" t="s">
        <v>12616</v>
      </c>
      <c r="AD39" s="84"/>
      <c r="AE39" s="84" t="s">
        <v>12718</v>
      </c>
      <c r="AF39" s="84" t="s">
        <v>12786</v>
      </c>
      <c r="AG39" s="120">
        <v>4</v>
      </c>
      <c r="AH39" s="123">
        <v>4.2105263157894735</v>
      </c>
      <c r="AI39" s="120">
        <v>0</v>
      </c>
      <c r="AJ39" s="123">
        <v>0</v>
      </c>
      <c r="AK39" s="120">
        <v>0</v>
      </c>
      <c r="AL39" s="123">
        <v>0</v>
      </c>
      <c r="AM39" s="120">
        <v>91</v>
      </c>
      <c r="AN39" s="123">
        <v>95.78947368421052</v>
      </c>
      <c r="AO39" s="120">
        <v>95</v>
      </c>
    </row>
    <row r="40" spans="1:41" x14ac:dyDescent="0.25">
      <c r="A40" s="87" t="s">
        <v>12072</v>
      </c>
      <c r="B40" s="65" t="s">
        <v>12136</v>
      </c>
      <c r="C40" s="65" t="s">
        <v>63</v>
      </c>
      <c r="D40" s="109"/>
      <c r="E40" s="108"/>
      <c r="F40" s="110" t="s">
        <v>15890</v>
      </c>
      <c r="G40" s="111"/>
      <c r="H40" s="111"/>
      <c r="I40" s="112">
        <v>40</v>
      </c>
      <c r="J40" s="113"/>
      <c r="K40" s="48">
        <v>3</v>
      </c>
      <c r="L40" s="48">
        <v>2</v>
      </c>
      <c r="M40" s="48">
        <v>0</v>
      </c>
      <c r="N40" s="48">
        <v>2</v>
      </c>
      <c r="O40" s="48">
        <v>0</v>
      </c>
      <c r="P40" s="49">
        <v>0</v>
      </c>
      <c r="Q40" s="49">
        <v>0</v>
      </c>
      <c r="R40" s="48">
        <v>1</v>
      </c>
      <c r="S40" s="48">
        <v>0</v>
      </c>
      <c r="T40" s="48">
        <v>3</v>
      </c>
      <c r="U40" s="48">
        <v>2</v>
      </c>
      <c r="V40" s="48">
        <v>2</v>
      </c>
      <c r="W40" s="49">
        <v>0.88888900000000004</v>
      </c>
      <c r="X40" s="49">
        <v>0.33333333333333331</v>
      </c>
      <c r="Y40" s="78" t="s">
        <v>2218</v>
      </c>
      <c r="Z40" s="78" t="s">
        <v>2591</v>
      </c>
      <c r="AA40" s="78" t="s">
        <v>731</v>
      </c>
      <c r="AB40" s="84" t="s">
        <v>12422</v>
      </c>
      <c r="AC40" s="84" t="s">
        <v>6296</v>
      </c>
      <c r="AD40" s="84"/>
      <c r="AE40" s="84" t="s">
        <v>909</v>
      </c>
      <c r="AF40" s="84" t="s">
        <v>12787</v>
      </c>
      <c r="AG40" s="120">
        <v>1</v>
      </c>
      <c r="AH40" s="123">
        <v>4</v>
      </c>
      <c r="AI40" s="120">
        <v>0</v>
      </c>
      <c r="AJ40" s="123">
        <v>0</v>
      </c>
      <c r="AK40" s="120">
        <v>0</v>
      </c>
      <c r="AL40" s="123">
        <v>0</v>
      </c>
      <c r="AM40" s="120">
        <v>24</v>
      </c>
      <c r="AN40" s="123">
        <v>96</v>
      </c>
      <c r="AO40" s="120">
        <v>25</v>
      </c>
    </row>
    <row r="41" spans="1:41" x14ac:dyDescent="0.25">
      <c r="A41" s="87" t="s">
        <v>12073</v>
      </c>
      <c r="B41" s="65" t="s">
        <v>12137</v>
      </c>
      <c r="C41" s="65" t="s">
        <v>63</v>
      </c>
      <c r="D41" s="109"/>
      <c r="E41" s="108"/>
      <c r="F41" s="110" t="s">
        <v>12073</v>
      </c>
      <c r="G41" s="111"/>
      <c r="H41" s="111"/>
      <c r="I41" s="112">
        <v>41</v>
      </c>
      <c r="J41" s="113"/>
      <c r="K41" s="48">
        <v>3</v>
      </c>
      <c r="L41" s="48">
        <v>2</v>
      </c>
      <c r="M41" s="48">
        <v>0</v>
      </c>
      <c r="N41" s="48">
        <v>2</v>
      </c>
      <c r="O41" s="48">
        <v>0</v>
      </c>
      <c r="P41" s="49">
        <v>0</v>
      </c>
      <c r="Q41" s="49">
        <v>0</v>
      </c>
      <c r="R41" s="48">
        <v>1</v>
      </c>
      <c r="S41" s="48">
        <v>0</v>
      </c>
      <c r="T41" s="48">
        <v>3</v>
      </c>
      <c r="U41" s="48">
        <v>2</v>
      </c>
      <c r="V41" s="48">
        <v>2</v>
      </c>
      <c r="W41" s="49">
        <v>0.88888900000000004</v>
      </c>
      <c r="X41" s="49">
        <v>0.33333333333333331</v>
      </c>
      <c r="Y41" s="78" t="s">
        <v>2374</v>
      </c>
      <c r="Z41" s="78" t="s">
        <v>2636</v>
      </c>
      <c r="AA41" s="78" t="s">
        <v>3002</v>
      </c>
      <c r="AB41" s="84" t="s">
        <v>6296</v>
      </c>
      <c r="AC41" s="84" t="s">
        <v>6296</v>
      </c>
      <c r="AD41" s="84"/>
      <c r="AE41" s="84" t="s">
        <v>12719</v>
      </c>
      <c r="AF41" s="84" t="s">
        <v>12788</v>
      </c>
      <c r="AG41" s="120">
        <v>0</v>
      </c>
      <c r="AH41" s="123">
        <v>0</v>
      </c>
      <c r="AI41" s="120">
        <v>0</v>
      </c>
      <c r="AJ41" s="123">
        <v>0</v>
      </c>
      <c r="AK41" s="120">
        <v>0</v>
      </c>
      <c r="AL41" s="123">
        <v>0</v>
      </c>
      <c r="AM41" s="120">
        <v>19</v>
      </c>
      <c r="AN41" s="123">
        <v>100</v>
      </c>
      <c r="AO41" s="120">
        <v>19</v>
      </c>
    </row>
    <row r="42" spans="1:41" x14ac:dyDescent="0.25">
      <c r="A42" s="87" t="s">
        <v>12074</v>
      </c>
      <c r="B42" s="65" t="s">
        <v>12138</v>
      </c>
      <c r="C42" s="65" t="s">
        <v>63</v>
      </c>
      <c r="D42" s="109"/>
      <c r="E42" s="108"/>
      <c r="F42" s="110" t="s">
        <v>15891</v>
      </c>
      <c r="G42" s="111"/>
      <c r="H42" s="111"/>
      <c r="I42" s="112">
        <v>42</v>
      </c>
      <c r="J42" s="113"/>
      <c r="K42" s="48">
        <v>3</v>
      </c>
      <c r="L42" s="48">
        <v>3</v>
      </c>
      <c r="M42" s="48">
        <v>0</v>
      </c>
      <c r="N42" s="48">
        <v>3</v>
      </c>
      <c r="O42" s="48">
        <v>0</v>
      </c>
      <c r="P42" s="49">
        <v>0</v>
      </c>
      <c r="Q42" s="49">
        <v>0</v>
      </c>
      <c r="R42" s="48">
        <v>1</v>
      </c>
      <c r="S42" s="48">
        <v>0</v>
      </c>
      <c r="T42" s="48">
        <v>3</v>
      </c>
      <c r="U42" s="48">
        <v>3</v>
      </c>
      <c r="V42" s="48">
        <v>1</v>
      </c>
      <c r="W42" s="49">
        <v>0.66666700000000001</v>
      </c>
      <c r="X42" s="49">
        <v>0.5</v>
      </c>
      <c r="Y42" s="78" t="s">
        <v>2354</v>
      </c>
      <c r="Z42" s="78" t="s">
        <v>2626</v>
      </c>
      <c r="AA42" s="78" t="s">
        <v>2991</v>
      </c>
      <c r="AB42" s="84" t="s">
        <v>12423</v>
      </c>
      <c r="AC42" s="84" t="s">
        <v>12617</v>
      </c>
      <c r="AD42" s="84"/>
      <c r="AE42" s="84" t="s">
        <v>12720</v>
      </c>
      <c r="AF42" s="84" t="s">
        <v>12789</v>
      </c>
      <c r="AG42" s="120">
        <v>2</v>
      </c>
      <c r="AH42" s="123">
        <v>4.6511627906976747</v>
      </c>
      <c r="AI42" s="120">
        <v>0</v>
      </c>
      <c r="AJ42" s="123">
        <v>0</v>
      </c>
      <c r="AK42" s="120">
        <v>0</v>
      </c>
      <c r="AL42" s="123">
        <v>0</v>
      </c>
      <c r="AM42" s="120">
        <v>41</v>
      </c>
      <c r="AN42" s="123">
        <v>95.348837209302332</v>
      </c>
      <c r="AO42" s="120">
        <v>43</v>
      </c>
    </row>
    <row r="43" spans="1:41" x14ac:dyDescent="0.25">
      <c r="A43" s="87" t="s">
        <v>12075</v>
      </c>
      <c r="B43" s="65" t="s">
        <v>12139</v>
      </c>
      <c r="C43" s="65" t="s">
        <v>63</v>
      </c>
      <c r="D43" s="109"/>
      <c r="E43" s="108"/>
      <c r="F43" s="110" t="s">
        <v>15892</v>
      </c>
      <c r="G43" s="111"/>
      <c r="H43" s="111"/>
      <c r="I43" s="112">
        <v>43</v>
      </c>
      <c r="J43" s="113"/>
      <c r="K43" s="48">
        <v>3</v>
      </c>
      <c r="L43" s="48">
        <v>3</v>
      </c>
      <c r="M43" s="48">
        <v>9</v>
      </c>
      <c r="N43" s="48">
        <v>12</v>
      </c>
      <c r="O43" s="48">
        <v>7</v>
      </c>
      <c r="P43" s="49">
        <v>0.5</v>
      </c>
      <c r="Q43" s="49">
        <v>0.66666666666666663</v>
      </c>
      <c r="R43" s="48">
        <v>1</v>
      </c>
      <c r="S43" s="48">
        <v>0</v>
      </c>
      <c r="T43" s="48">
        <v>3</v>
      </c>
      <c r="U43" s="48">
        <v>12</v>
      </c>
      <c r="V43" s="48">
        <v>2</v>
      </c>
      <c r="W43" s="49">
        <v>0.88888900000000004</v>
      </c>
      <c r="X43" s="49">
        <v>0.5</v>
      </c>
      <c r="Y43" s="78" t="s">
        <v>12204</v>
      </c>
      <c r="Z43" s="78" t="s">
        <v>12248</v>
      </c>
      <c r="AA43" s="78" t="s">
        <v>12327</v>
      </c>
      <c r="AB43" s="84" t="s">
        <v>12424</v>
      </c>
      <c r="AC43" s="84" t="s">
        <v>12618</v>
      </c>
      <c r="AD43" s="84"/>
      <c r="AE43" s="84" t="s">
        <v>12721</v>
      </c>
      <c r="AF43" s="84" t="s">
        <v>12790</v>
      </c>
      <c r="AG43" s="120">
        <v>7</v>
      </c>
      <c r="AH43" s="123">
        <v>3.3980582524271843</v>
      </c>
      <c r="AI43" s="120">
        <v>2</v>
      </c>
      <c r="AJ43" s="123">
        <v>0.970873786407767</v>
      </c>
      <c r="AK43" s="120">
        <v>0</v>
      </c>
      <c r="AL43" s="123">
        <v>0</v>
      </c>
      <c r="AM43" s="120">
        <v>197</v>
      </c>
      <c r="AN43" s="123">
        <v>95.631067961165044</v>
      </c>
      <c r="AO43" s="120">
        <v>206</v>
      </c>
    </row>
    <row r="44" spans="1:41" x14ac:dyDescent="0.25">
      <c r="A44" s="87" t="s">
        <v>12076</v>
      </c>
      <c r="B44" s="65" t="s">
        <v>12140</v>
      </c>
      <c r="C44" s="65" t="s">
        <v>63</v>
      </c>
      <c r="D44" s="109"/>
      <c r="E44" s="108"/>
      <c r="F44" s="110" t="s">
        <v>15893</v>
      </c>
      <c r="G44" s="111"/>
      <c r="H44" s="111"/>
      <c r="I44" s="112">
        <v>44</v>
      </c>
      <c r="J44" s="113"/>
      <c r="K44" s="48">
        <v>3</v>
      </c>
      <c r="L44" s="48">
        <v>2</v>
      </c>
      <c r="M44" s="48">
        <v>0</v>
      </c>
      <c r="N44" s="48">
        <v>2</v>
      </c>
      <c r="O44" s="48">
        <v>0</v>
      </c>
      <c r="P44" s="49">
        <v>0</v>
      </c>
      <c r="Q44" s="49">
        <v>0</v>
      </c>
      <c r="R44" s="48">
        <v>1</v>
      </c>
      <c r="S44" s="48">
        <v>0</v>
      </c>
      <c r="T44" s="48">
        <v>3</v>
      </c>
      <c r="U44" s="48">
        <v>2</v>
      </c>
      <c r="V44" s="48">
        <v>2</v>
      </c>
      <c r="W44" s="49">
        <v>0.88888900000000004</v>
      </c>
      <c r="X44" s="49">
        <v>0.33333333333333331</v>
      </c>
      <c r="Y44" s="78" t="s">
        <v>1995</v>
      </c>
      <c r="Z44" s="78" t="s">
        <v>2507</v>
      </c>
      <c r="AA44" s="78" t="s">
        <v>2656</v>
      </c>
      <c r="AB44" s="84" t="s">
        <v>12425</v>
      </c>
      <c r="AC44" s="84" t="s">
        <v>12619</v>
      </c>
      <c r="AD44" s="84"/>
      <c r="AE44" s="84" t="s">
        <v>12722</v>
      </c>
      <c r="AF44" s="84" t="s">
        <v>12791</v>
      </c>
      <c r="AG44" s="120">
        <v>6</v>
      </c>
      <c r="AH44" s="123">
        <v>13.333333333333334</v>
      </c>
      <c r="AI44" s="120">
        <v>2</v>
      </c>
      <c r="AJ44" s="123">
        <v>4.4444444444444446</v>
      </c>
      <c r="AK44" s="120">
        <v>0</v>
      </c>
      <c r="AL44" s="123">
        <v>0</v>
      </c>
      <c r="AM44" s="120">
        <v>37</v>
      </c>
      <c r="AN44" s="123">
        <v>82.222222222222229</v>
      </c>
      <c r="AO44" s="120">
        <v>45</v>
      </c>
    </row>
    <row r="45" spans="1:41" x14ac:dyDescent="0.25">
      <c r="A45" s="87" t="s">
        <v>12077</v>
      </c>
      <c r="B45" s="65" t="s">
        <v>12141</v>
      </c>
      <c r="C45" s="65" t="s">
        <v>63</v>
      </c>
      <c r="D45" s="109"/>
      <c r="E45" s="108"/>
      <c r="F45" s="110" t="s">
        <v>15894</v>
      </c>
      <c r="G45" s="111"/>
      <c r="H45" s="111"/>
      <c r="I45" s="112">
        <v>45</v>
      </c>
      <c r="J45" s="113"/>
      <c r="K45" s="48">
        <v>3</v>
      </c>
      <c r="L45" s="48">
        <v>2</v>
      </c>
      <c r="M45" s="48">
        <v>2</v>
      </c>
      <c r="N45" s="48">
        <v>4</v>
      </c>
      <c r="O45" s="48">
        <v>2</v>
      </c>
      <c r="P45" s="49">
        <v>0</v>
      </c>
      <c r="Q45" s="49">
        <v>0</v>
      </c>
      <c r="R45" s="48">
        <v>1</v>
      </c>
      <c r="S45" s="48">
        <v>0</v>
      </c>
      <c r="T45" s="48">
        <v>3</v>
      </c>
      <c r="U45" s="48">
        <v>4</v>
      </c>
      <c r="V45" s="48">
        <v>2</v>
      </c>
      <c r="W45" s="49">
        <v>0.88888900000000004</v>
      </c>
      <c r="X45" s="49">
        <v>0.33333333333333331</v>
      </c>
      <c r="Y45" s="78" t="s">
        <v>2147</v>
      </c>
      <c r="Z45" s="78" t="s">
        <v>2569</v>
      </c>
      <c r="AA45" s="78" t="s">
        <v>12328</v>
      </c>
      <c r="AB45" s="84" t="s">
        <v>12426</v>
      </c>
      <c r="AC45" s="84" t="s">
        <v>12620</v>
      </c>
      <c r="AD45" s="84"/>
      <c r="AE45" s="84" t="s">
        <v>706</v>
      </c>
      <c r="AF45" s="84" t="s">
        <v>12792</v>
      </c>
      <c r="AG45" s="120">
        <v>8</v>
      </c>
      <c r="AH45" s="123">
        <v>10.256410256410257</v>
      </c>
      <c r="AI45" s="120">
        <v>0</v>
      </c>
      <c r="AJ45" s="123">
        <v>0</v>
      </c>
      <c r="AK45" s="120">
        <v>0</v>
      </c>
      <c r="AL45" s="123">
        <v>0</v>
      </c>
      <c r="AM45" s="120">
        <v>70</v>
      </c>
      <c r="AN45" s="123">
        <v>89.743589743589737</v>
      </c>
      <c r="AO45" s="120">
        <v>78</v>
      </c>
    </row>
    <row r="46" spans="1:41" x14ac:dyDescent="0.25">
      <c r="A46" s="87" t="s">
        <v>12078</v>
      </c>
      <c r="B46" s="65" t="s">
        <v>12142</v>
      </c>
      <c r="C46" s="65" t="s">
        <v>63</v>
      </c>
      <c r="D46" s="109"/>
      <c r="E46" s="108"/>
      <c r="F46" s="110" t="s">
        <v>15895</v>
      </c>
      <c r="G46" s="111"/>
      <c r="H46" s="111"/>
      <c r="I46" s="112">
        <v>46</v>
      </c>
      <c r="J46" s="113"/>
      <c r="K46" s="48">
        <v>3</v>
      </c>
      <c r="L46" s="48">
        <v>2</v>
      </c>
      <c r="M46" s="48">
        <v>0</v>
      </c>
      <c r="N46" s="48">
        <v>2</v>
      </c>
      <c r="O46" s="48">
        <v>0</v>
      </c>
      <c r="P46" s="49">
        <v>0</v>
      </c>
      <c r="Q46" s="49">
        <v>0</v>
      </c>
      <c r="R46" s="48">
        <v>1</v>
      </c>
      <c r="S46" s="48">
        <v>0</v>
      </c>
      <c r="T46" s="48">
        <v>3</v>
      </c>
      <c r="U46" s="48">
        <v>2</v>
      </c>
      <c r="V46" s="48">
        <v>2</v>
      </c>
      <c r="W46" s="49">
        <v>0.88888900000000004</v>
      </c>
      <c r="X46" s="49">
        <v>0.33333333333333331</v>
      </c>
      <c r="Y46" s="78" t="s">
        <v>2244</v>
      </c>
      <c r="Z46" s="78" t="s">
        <v>2515</v>
      </c>
      <c r="AA46" s="78" t="s">
        <v>2883</v>
      </c>
      <c r="AB46" s="84" t="s">
        <v>12427</v>
      </c>
      <c r="AC46" s="84" t="s">
        <v>12621</v>
      </c>
      <c r="AD46" s="84"/>
      <c r="AE46" s="84" t="s">
        <v>12723</v>
      </c>
      <c r="AF46" s="84" t="s">
        <v>12793</v>
      </c>
      <c r="AG46" s="120">
        <v>0</v>
      </c>
      <c r="AH46" s="123">
        <v>0</v>
      </c>
      <c r="AI46" s="120">
        <v>0</v>
      </c>
      <c r="AJ46" s="123">
        <v>0</v>
      </c>
      <c r="AK46" s="120">
        <v>0</v>
      </c>
      <c r="AL46" s="123">
        <v>0</v>
      </c>
      <c r="AM46" s="120">
        <v>42</v>
      </c>
      <c r="AN46" s="123">
        <v>100</v>
      </c>
      <c r="AO46" s="120">
        <v>42</v>
      </c>
    </row>
    <row r="47" spans="1:41" x14ac:dyDescent="0.25">
      <c r="A47" s="87" t="s">
        <v>12079</v>
      </c>
      <c r="B47" s="65" t="s">
        <v>12143</v>
      </c>
      <c r="C47" s="65" t="s">
        <v>63</v>
      </c>
      <c r="D47" s="109"/>
      <c r="E47" s="108"/>
      <c r="F47" s="110" t="s">
        <v>15896</v>
      </c>
      <c r="G47" s="111"/>
      <c r="H47" s="111"/>
      <c r="I47" s="112">
        <v>47</v>
      </c>
      <c r="J47" s="113"/>
      <c r="K47" s="48">
        <v>3</v>
      </c>
      <c r="L47" s="48">
        <v>3</v>
      </c>
      <c r="M47" s="48">
        <v>0</v>
      </c>
      <c r="N47" s="48">
        <v>3</v>
      </c>
      <c r="O47" s="48">
        <v>0</v>
      </c>
      <c r="P47" s="49">
        <v>0</v>
      </c>
      <c r="Q47" s="49">
        <v>0</v>
      </c>
      <c r="R47" s="48">
        <v>1</v>
      </c>
      <c r="S47" s="48">
        <v>0</v>
      </c>
      <c r="T47" s="48">
        <v>3</v>
      </c>
      <c r="U47" s="48">
        <v>3</v>
      </c>
      <c r="V47" s="48">
        <v>1</v>
      </c>
      <c r="W47" s="49">
        <v>0.66666700000000001</v>
      </c>
      <c r="X47" s="49">
        <v>0.5</v>
      </c>
      <c r="Y47" s="78" t="s">
        <v>2241</v>
      </c>
      <c r="Z47" s="78" t="s">
        <v>2600</v>
      </c>
      <c r="AA47" s="78" t="s">
        <v>731</v>
      </c>
      <c r="AB47" s="84" t="s">
        <v>12428</v>
      </c>
      <c r="AC47" s="84" t="s">
        <v>12622</v>
      </c>
      <c r="AD47" s="84"/>
      <c r="AE47" s="84" t="s">
        <v>12724</v>
      </c>
      <c r="AF47" s="84" t="s">
        <v>12794</v>
      </c>
      <c r="AG47" s="120">
        <v>0</v>
      </c>
      <c r="AH47" s="123">
        <v>0</v>
      </c>
      <c r="AI47" s="120">
        <v>0</v>
      </c>
      <c r="AJ47" s="123">
        <v>0</v>
      </c>
      <c r="AK47" s="120">
        <v>0</v>
      </c>
      <c r="AL47" s="123">
        <v>0</v>
      </c>
      <c r="AM47" s="120">
        <v>32</v>
      </c>
      <c r="AN47" s="123">
        <v>100</v>
      </c>
      <c r="AO47" s="120">
        <v>32</v>
      </c>
    </row>
    <row r="48" spans="1:41" x14ac:dyDescent="0.25">
      <c r="A48" s="87" t="s">
        <v>12080</v>
      </c>
      <c r="B48" s="65" t="s">
        <v>12144</v>
      </c>
      <c r="C48" s="65" t="s">
        <v>63</v>
      </c>
      <c r="D48" s="109"/>
      <c r="E48" s="108"/>
      <c r="F48" s="110" t="s">
        <v>15897</v>
      </c>
      <c r="G48" s="111"/>
      <c r="H48" s="111"/>
      <c r="I48" s="112">
        <v>48</v>
      </c>
      <c r="J48" s="113"/>
      <c r="K48" s="48">
        <v>3</v>
      </c>
      <c r="L48" s="48">
        <v>3</v>
      </c>
      <c r="M48" s="48">
        <v>0</v>
      </c>
      <c r="N48" s="48">
        <v>3</v>
      </c>
      <c r="O48" s="48">
        <v>0</v>
      </c>
      <c r="P48" s="49">
        <v>0</v>
      </c>
      <c r="Q48" s="49">
        <v>0</v>
      </c>
      <c r="R48" s="48">
        <v>1</v>
      </c>
      <c r="S48" s="48">
        <v>0</v>
      </c>
      <c r="T48" s="48">
        <v>3</v>
      </c>
      <c r="U48" s="48">
        <v>3</v>
      </c>
      <c r="V48" s="48">
        <v>1</v>
      </c>
      <c r="W48" s="49">
        <v>0.66666700000000001</v>
      </c>
      <c r="X48" s="49">
        <v>0.5</v>
      </c>
      <c r="Y48" s="78" t="s">
        <v>2234</v>
      </c>
      <c r="Z48" s="78" t="s">
        <v>2596</v>
      </c>
      <c r="AA48" s="78" t="s">
        <v>2879</v>
      </c>
      <c r="AB48" s="84" t="s">
        <v>12429</v>
      </c>
      <c r="AC48" s="84" t="s">
        <v>12623</v>
      </c>
      <c r="AD48" s="84"/>
      <c r="AE48" s="84" t="s">
        <v>12725</v>
      </c>
      <c r="AF48" s="84" t="s">
        <v>12795</v>
      </c>
      <c r="AG48" s="120">
        <v>0</v>
      </c>
      <c r="AH48" s="123">
        <v>0</v>
      </c>
      <c r="AI48" s="120">
        <v>0</v>
      </c>
      <c r="AJ48" s="123">
        <v>0</v>
      </c>
      <c r="AK48" s="120">
        <v>0</v>
      </c>
      <c r="AL48" s="123">
        <v>0</v>
      </c>
      <c r="AM48" s="120">
        <v>29</v>
      </c>
      <c r="AN48" s="123">
        <v>100</v>
      </c>
      <c r="AO48" s="120">
        <v>29</v>
      </c>
    </row>
    <row r="49" spans="1:41" x14ac:dyDescent="0.25">
      <c r="A49" s="87" t="s">
        <v>12081</v>
      </c>
      <c r="B49" s="65" t="s">
        <v>12145</v>
      </c>
      <c r="C49" s="65" t="s">
        <v>63</v>
      </c>
      <c r="D49" s="109"/>
      <c r="E49" s="108"/>
      <c r="F49" s="110" t="s">
        <v>15898</v>
      </c>
      <c r="G49" s="111"/>
      <c r="H49" s="111"/>
      <c r="I49" s="112">
        <v>49</v>
      </c>
      <c r="J49" s="113"/>
      <c r="K49" s="48">
        <v>3</v>
      </c>
      <c r="L49" s="48">
        <v>2</v>
      </c>
      <c r="M49" s="48">
        <v>2</v>
      </c>
      <c r="N49" s="48">
        <v>4</v>
      </c>
      <c r="O49" s="48">
        <v>2</v>
      </c>
      <c r="P49" s="49">
        <v>0</v>
      </c>
      <c r="Q49" s="49">
        <v>0</v>
      </c>
      <c r="R49" s="48">
        <v>1</v>
      </c>
      <c r="S49" s="48">
        <v>0</v>
      </c>
      <c r="T49" s="48">
        <v>3</v>
      </c>
      <c r="U49" s="48">
        <v>4</v>
      </c>
      <c r="V49" s="48">
        <v>2</v>
      </c>
      <c r="W49" s="49">
        <v>0.88888900000000004</v>
      </c>
      <c r="X49" s="49">
        <v>0.33333333333333331</v>
      </c>
      <c r="Y49" s="78" t="s">
        <v>12205</v>
      </c>
      <c r="Z49" s="78" t="s">
        <v>12249</v>
      </c>
      <c r="AA49" s="78" t="s">
        <v>12329</v>
      </c>
      <c r="AB49" s="84" t="s">
        <v>12430</v>
      </c>
      <c r="AC49" s="84" t="s">
        <v>12624</v>
      </c>
      <c r="AD49" s="84"/>
      <c r="AE49" s="84" t="s">
        <v>569</v>
      </c>
      <c r="AF49" s="84" t="s">
        <v>12796</v>
      </c>
      <c r="AG49" s="120">
        <v>2</v>
      </c>
      <c r="AH49" s="123">
        <v>2.9411764705882355</v>
      </c>
      <c r="AI49" s="120">
        <v>0</v>
      </c>
      <c r="AJ49" s="123">
        <v>0</v>
      </c>
      <c r="AK49" s="120">
        <v>0</v>
      </c>
      <c r="AL49" s="123">
        <v>0</v>
      </c>
      <c r="AM49" s="120">
        <v>66</v>
      </c>
      <c r="AN49" s="123">
        <v>97.058823529411768</v>
      </c>
      <c r="AO49" s="120">
        <v>68</v>
      </c>
    </row>
    <row r="50" spans="1:41" x14ac:dyDescent="0.25">
      <c r="A50" s="87" t="s">
        <v>12082</v>
      </c>
      <c r="B50" s="65" t="s">
        <v>12146</v>
      </c>
      <c r="C50" s="65" t="s">
        <v>63</v>
      </c>
      <c r="D50" s="109"/>
      <c r="E50" s="108"/>
      <c r="F50" s="110" t="s">
        <v>15899</v>
      </c>
      <c r="G50" s="111"/>
      <c r="H50" s="111"/>
      <c r="I50" s="112">
        <v>50</v>
      </c>
      <c r="J50" s="113"/>
      <c r="K50" s="48">
        <v>3</v>
      </c>
      <c r="L50" s="48">
        <v>2</v>
      </c>
      <c r="M50" s="48">
        <v>0</v>
      </c>
      <c r="N50" s="48">
        <v>2</v>
      </c>
      <c r="O50" s="48">
        <v>0</v>
      </c>
      <c r="P50" s="49">
        <v>0</v>
      </c>
      <c r="Q50" s="49">
        <v>0</v>
      </c>
      <c r="R50" s="48">
        <v>1</v>
      </c>
      <c r="S50" s="48">
        <v>0</v>
      </c>
      <c r="T50" s="48">
        <v>3</v>
      </c>
      <c r="U50" s="48">
        <v>2</v>
      </c>
      <c r="V50" s="48">
        <v>2</v>
      </c>
      <c r="W50" s="49">
        <v>0.88888900000000004</v>
      </c>
      <c r="X50" s="49">
        <v>0.33333333333333331</v>
      </c>
      <c r="Y50" s="78" t="s">
        <v>1992</v>
      </c>
      <c r="Z50" s="78" t="s">
        <v>2504</v>
      </c>
      <c r="AA50" s="78" t="s">
        <v>2651</v>
      </c>
      <c r="AB50" s="84" t="s">
        <v>12431</v>
      </c>
      <c r="AC50" s="84" t="s">
        <v>12625</v>
      </c>
      <c r="AD50" s="84"/>
      <c r="AE50" s="84" t="s">
        <v>12726</v>
      </c>
      <c r="AF50" s="84" t="s">
        <v>12797</v>
      </c>
      <c r="AG50" s="120">
        <v>0</v>
      </c>
      <c r="AH50" s="123">
        <v>0</v>
      </c>
      <c r="AI50" s="120">
        <v>0</v>
      </c>
      <c r="AJ50" s="123">
        <v>0</v>
      </c>
      <c r="AK50" s="120">
        <v>0</v>
      </c>
      <c r="AL50" s="123">
        <v>0</v>
      </c>
      <c r="AM50" s="120">
        <v>44</v>
      </c>
      <c r="AN50" s="123">
        <v>100</v>
      </c>
      <c r="AO50" s="120">
        <v>44</v>
      </c>
    </row>
    <row r="51" spans="1:41" x14ac:dyDescent="0.25">
      <c r="A51" s="87" t="s">
        <v>12083</v>
      </c>
      <c r="B51" s="65" t="s">
        <v>12135</v>
      </c>
      <c r="C51" s="65" t="s">
        <v>57</v>
      </c>
      <c r="D51" s="109"/>
      <c r="E51" s="108"/>
      <c r="F51" s="110" t="s">
        <v>15900</v>
      </c>
      <c r="G51" s="111"/>
      <c r="H51" s="111"/>
      <c r="I51" s="112">
        <v>51</v>
      </c>
      <c r="J51" s="113"/>
      <c r="K51" s="48">
        <v>3</v>
      </c>
      <c r="L51" s="48">
        <v>3</v>
      </c>
      <c r="M51" s="48">
        <v>0</v>
      </c>
      <c r="N51" s="48">
        <v>3</v>
      </c>
      <c r="O51" s="48">
        <v>1</v>
      </c>
      <c r="P51" s="49">
        <v>0</v>
      </c>
      <c r="Q51" s="49">
        <v>0</v>
      </c>
      <c r="R51" s="48">
        <v>1</v>
      </c>
      <c r="S51" s="48">
        <v>0</v>
      </c>
      <c r="T51" s="48">
        <v>3</v>
      </c>
      <c r="U51" s="48">
        <v>3</v>
      </c>
      <c r="V51" s="48">
        <v>2</v>
      </c>
      <c r="W51" s="49">
        <v>0.88888900000000004</v>
      </c>
      <c r="X51" s="49">
        <v>0.33333333333333331</v>
      </c>
      <c r="Y51" s="78" t="s">
        <v>12206</v>
      </c>
      <c r="Z51" s="78" t="s">
        <v>12250</v>
      </c>
      <c r="AA51" s="78" t="s">
        <v>12330</v>
      </c>
      <c r="AB51" s="84" t="s">
        <v>12432</v>
      </c>
      <c r="AC51" s="84" t="s">
        <v>12626</v>
      </c>
      <c r="AD51" s="84"/>
      <c r="AE51" s="84" t="s">
        <v>12727</v>
      </c>
      <c r="AF51" s="84" t="s">
        <v>12798</v>
      </c>
      <c r="AG51" s="120">
        <v>1</v>
      </c>
      <c r="AH51" s="123">
        <v>1.0638297872340425</v>
      </c>
      <c r="AI51" s="120">
        <v>3</v>
      </c>
      <c r="AJ51" s="123">
        <v>3.1914893617021276</v>
      </c>
      <c r="AK51" s="120">
        <v>1</v>
      </c>
      <c r="AL51" s="123">
        <v>1.0638297872340425</v>
      </c>
      <c r="AM51" s="120">
        <v>90</v>
      </c>
      <c r="AN51" s="123">
        <v>95.744680851063833</v>
      </c>
      <c r="AO51" s="120">
        <v>94</v>
      </c>
    </row>
    <row r="52" spans="1:41" x14ac:dyDescent="0.25">
      <c r="A52" s="87" t="s">
        <v>12084</v>
      </c>
      <c r="B52" s="65" t="s">
        <v>12136</v>
      </c>
      <c r="C52" s="65" t="s">
        <v>57</v>
      </c>
      <c r="D52" s="109"/>
      <c r="E52" s="108"/>
      <c r="F52" s="110" t="s">
        <v>12084</v>
      </c>
      <c r="G52" s="111"/>
      <c r="H52" s="111"/>
      <c r="I52" s="112">
        <v>52</v>
      </c>
      <c r="J52" s="113"/>
      <c r="K52" s="48">
        <v>3</v>
      </c>
      <c r="L52" s="48">
        <v>2</v>
      </c>
      <c r="M52" s="48">
        <v>0</v>
      </c>
      <c r="N52" s="48">
        <v>2</v>
      </c>
      <c r="O52" s="48">
        <v>0</v>
      </c>
      <c r="P52" s="49">
        <v>0</v>
      </c>
      <c r="Q52" s="49">
        <v>0</v>
      </c>
      <c r="R52" s="48">
        <v>1</v>
      </c>
      <c r="S52" s="48">
        <v>0</v>
      </c>
      <c r="T52" s="48">
        <v>3</v>
      </c>
      <c r="U52" s="48">
        <v>2</v>
      </c>
      <c r="V52" s="48">
        <v>2</v>
      </c>
      <c r="W52" s="49">
        <v>0.88888900000000004</v>
      </c>
      <c r="X52" s="49">
        <v>0.33333333333333331</v>
      </c>
      <c r="Y52" s="78" t="s">
        <v>2203</v>
      </c>
      <c r="Z52" s="78" t="s">
        <v>2584</v>
      </c>
      <c r="AA52" s="78" t="s">
        <v>2704</v>
      </c>
      <c r="AB52" s="84" t="s">
        <v>6296</v>
      </c>
      <c r="AC52" s="84" t="s">
        <v>6296</v>
      </c>
      <c r="AD52" s="84"/>
      <c r="AE52" s="84" t="s">
        <v>12728</v>
      </c>
      <c r="AF52" s="84" t="s">
        <v>12799</v>
      </c>
      <c r="AG52" s="120">
        <v>1</v>
      </c>
      <c r="AH52" s="123">
        <v>9.0909090909090917</v>
      </c>
      <c r="AI52" s="120">
        <v>0</v>
      </c>
      <c r="AJ52" s="123">
        <v>0</v>
      </c>
      <c r="AK52" s="120">
        <v>0</v>
      </c>
      <c r="AL52" s="123">
        <v>0</v>
      </c>
      <c r="AM52" s="120">
        <v>10</v>
      </c>
      <c r="AN52" s="123">
        <v>90.909090909090907</v>
      </c>
      <c r="AO52" s="120">
        <v>11</v>
      </c>
    </row>
    <row r="53" spans="1:41" x14ac:dyDescent="0.25">
      <c r="A53" s="87" t="s">
        <v>12085</v>
      </c>
      <c r="B53" s="65" t="s">
        <v>12137</v>
      </c>
      <c r="C53" s="65" t="s">
        <v>57</v>
      </c>
      <c r="D53" s="109"/>
      <c r="E53" s="108"/>
      <c r="F53" s="110" t="s">
        <v>15901</v>
      </c>
      <c r="G53" s="111"/>
      <c r="H53" s="111"/>
      <c r="I53" s="112">
        <v>53</v>
      </c>
      <c r="J53" s="113"/>
      <c r="K53" s="48">
        <v>3</v>
      </c>
      <c r="L53" s="48">
        <v>2</v>
      </c>
      <c r="M53" s="48">
        <v>0</v>
      </c>
      <c r="N53" s="48">
        <v>2</v>
      </c>
      <c r="O53" s="48">
        <v>0</v>
      </c>
      <c r="P53" s="49">
        <v>0</v>
      </c>
      <c r="Q53" s="49">
        <v>0</v>
      </c>
      <c r="R53" s="48">
        <v>1</v>
      </c>
      <c r="S53" s="48">
        <v>0</v>
      </c>
      <c r="T53" s="48">
        <v>3</v>
      </c>
      <c r="U53" s="48">
        <v>2</v>
      </c>
      <c r="V53" s="48">
        <v>2</v>
      </c>
      <c r="W53" s="49">
        <v>0.88888900000000004</v>
      </c>
      <c r="X53" s="49">
        <v>0.33333333333333331</v>
      </c>
      <c r="Y53" s="78" t="s">
        <v>12207</v>
      </c>
      <c r="Z53" s="78" t="s">
        <v>12251</v>
      </c>
      <c r="AA53" s="78" t="s">
        <v>2838</v>
      </c>
      <c r="AB53" s="84" t="s">
        <v>12433</v>
      </c>
      <c r="AC53" s="84" t="s">
        <v>12627</v>
      </c>
      <c r="AD53" s="84"/>
      <c r="AE53" s="84" t="s">
        <v>12729</v>
      </c>
      <c r="AF53" s="84" t="s">
        <v>12800</v>
      </c>
      <c r="AG53" s="120">
        <v>1</v>
      </c>
      <c r="AH53" s="123">
        <v>2.7027027027027026</v>
      </c>
      <c r="AI53" s="120">
        <v>0</v>
      </c>
      <c r="AJ53" s="123">
        <v>0</v>
      </c>
      <c r="AK53" s="120">
        <v>0</v>
      </c>
      <c r="AL53" s="123">
        <v>0</v>
      </c>
      <c r="AM53" s="120">
        <v>36</v>
      </c>
      <c r="AN53" s="123">
        <v>97.297297297297291</v>
      </c>
      <c r="AO53" s="120">
        <v>37</v>
      </c>
    </row>
    <row r="54" spans="1:41" x14ac:dyDescent="0.25">
      <c r="A54" s="87" t="s">
        <v>12086</v>
      </c>
      <c r="B54" s="65" t="s">
        <v>12138</v>
      </c>
      <c r="C54" s="65" t="s">
        <v>57</v>
      </c>
      <c r="D54" s="109"/>
      <c r="E54" s="108"/>
      <c r="F54" s="110" t="s">
        <v>15902</v>
      </c>
      <c r="G54" s="111"/>
      <c r="H54" s="111"/>
      <c r="I54" s="112">
        <v>54</v>
      </c>
      <c r="J54" s="113"/>
      <c r="K54" s="48">
        <v>3</v>
      </c>
      <c r="L54" s="48">
        <v>3</v>
      </c>
      <c r="M54" s="48">
        <v>0</v>
      </c>
      <c r="N54" s="48">
        <v>3</v>
      </c>
      <c r="O54" s="48">
        <v>0</v>
      </c>
      <c r="P54" s="49">
        <v>0</v>
      </c>
      <c r="Q54" s="49">
        <v>0</v>
      </c>
      <c r="R54" s="48">
        <v>1</v>
      </c>
      <c r="S54" s="48">
        <v>0</v>
      </c>
      <c r="T54" s="48">
        <v>3</v>
      </c>
      <c r="U54" s="48">
        <v>3</v>
      </c>
      <c r="V54" s="48">
        <v>1</v>
      </c>
      <c r="W54" s="49">
        <v>0.66666700000000001</v>
      </c>
      <c r="X54" s="49">
        <v>0.5</v>
      </c>
      <c r="Y54" s="78"/>
      <c r="Z54" s="78"/>
      <c r="AA54" s="78" t="s">
        <v>2837</v>
      </c>
      <c r="AB54" s="84" t="s">
        <v>12434</v>
      </c>
      <c r="AC54" s="84" t="s">
        <v>12628</v>
      </c>
      <c r="AD54" s="84"/>
      <c r="AE54" s="84" t="s">
        <v>12730</v>
      </c>
      <c r="AF54" s="84" t="s">
        <v>12801</v>
      </c>
      <c r="AG54" s="120">
        <v>0</v>
      </c>
      <c r="AH54" s="123">
        <v>0</v>
      </c>
      <c r="AI54" s="120">
        <v>0</v>
      </c>
      <c r="AJ54" s="123">
        <v>0</v>
      </c>
      <c r="AK54" s="120">
        <v>0</v>
      </c>
      <c r="AL54" s="123">
        <v>0</v>
      </c>
      <c r="AM54" s="120">
        <v>43</v>
      </c>
      <c r="AN54" s="123">
        <v>100</v>
      </c>
      <c r="AO54" s="120">
        <v>43</v>
      </c>
    </row>
    <row r="55" spans="1:41" x14ac:dyDescent="0.25">
      <c r="A55" s="87" t="s">
        <v>12087</v>
      </c>
      <c r="B55" s="65" t="s">
        <v>12139</v>
      </c>
      <c r="C55" s="65" t="s">
        <v>57</v>
      </c>
      <c r="D55" s="109"/>
      <c r="E55" s="108"/>
      <c r="F55" s="110" t="s">
        <v>15903</v>
      </c>
      <c r="G55" s="111"/>
      <c r="H55" s="111"/>
      <c r="I55" s="112">
        <v>55</v>
      </c>
      <c r="J55" s="113"/>
      <c r="K55" s="48">
        <v>3</v>
      </c>
      <c r="L55" s="48">
        <v>3</v>
      </c>
      <c r="M55" s="48">
        <v>0</v>
      </c>
      <c r="N55" s="48">
        <v>3</v>
      </c>
      <c r="O55" s="48">
        <v>1</v>
      </c>
      <c r="P55" s="49">
        <v>0</v>
      </c>
      <c r="Q55" s="49">
        <v>0</v>
      </c>
      <c r="R55" s="48">
        <v>1</v>
      </c>
      <c r="S55" s="48">
        <v>0</v>
      </c>
      <c r="T55" s="48">
        <v>3</v>
      </c>
      <c r="U55" s="48">
        <v>3</v>
      </c>
      <c r="V55" s="48">
        <v>2</v>
      </c>
      <c r="W55" s="49">
        <v>0.88888900000000004</v>
      </c>
      <c r="X55" s="49">
        <v>0.33333333333333331</v>
      </c>
      <c r="Y55" s="78" t="s">
        <v>2184</v>
      </c>
      <c r="Z55" s="78" t="s">
        <v>2505</v>
      </c>
      <c r="AA55" s="78" t="s">
        <v>2827</v>
      </c>
      <c r="AB55" s="84" t="s">
        <v>12435</v>
      </c>
      <c r="AC55" s="84" t="s">
        <v>12629</v>
      </c>
      <c r="AD55" s="84"/>
      <c r="AE55" s="84" t="s">
        <v>517</v>
      </c>
      <c r="AF55" s="84" t="s">
        <v>12802</v>
      </c>
      <c r="AG55" s="120">
        <v>6</v>
      </c>
      <c r="AH55" s="123">
        <v>12.244897959183673</v>
      </c>
      <c r="AI55" s="120">
        <v>0</v>
      </c>
      <c r="AJ55" s="123">
        <v>0</v>
      </c>
      <c r="AK55" s="120">
        <v>0</v>
      </c>
      <c r="AL55" s="123">
        <v>0</v>
      </c>
      <c r="AM55" s="120">
        <v>43</v>
      </c>
      <c r="AN55" s="123">
        <v>87.755102040816325</v>
      </c>
      <c r="AO55" s="120">
        <v>49</v>
      </c>
    </row>
    <row r="56" spans="1:41" x14ac:dyDescent="0.25">
      <c r="A56" s="87" t="s">
        <v>12088</v>
      </c>
      <c r="B56" s="65" t="s">
        <v>12140</v>
      </c>
      <c r="C56" s="65" t="s">
        <v>57</v>
      </c>
      <c r="D56" s="109"/>
      <c r="E56" s="108"/>
      <c r="F56" s="110" t="s">
        <v>15904</v>
      </c>
      <c r="G56" s="111"/>
      <c r="H56" s="111"/>
      <c r="I56" s="112">
        <v>56</v>
      </c>
      <c r="J56" s="113"/>
      <c r="K56" s="48">
        <v>3</v>
      </c>
      <c r="L56" s="48">
        <v>3</v>
      </c>
      <c r="M56" s="48">
        <v>0</v>
      </c>
      <c r="N56" s="48">
        <v>3</v>
      </c>
      <c r="O56" s="48">
        <v>0</v>
      </c>
      <c r="P56" s="49">
        <v>0</v>
      </c>
      <c r="Q56" s="49">
        <v>0</v>
      </c>
      <c r="R56" s="48">
        <v>1</v>
      </c>
      <c r="S56" s="48">
        <v>0</v>
      </c>
      <c r="T56" s="48">
        <v>3</v>
      </c>
      <c r="U56" s="48">
        <v>3</v>
      </c>
      <c r="V56" s="48">
        <v>1</v>
      </c>
      <c r="W56" s="49">
        <v>0.66666700000000001</v>
      </c>
      <c r="X56" s="49">
        <v>0.5</v>
      </c>
      <c r="Y56" s="78" t="s">
        <v>2181</v>
      </c>
      <c r="Z56" s="78" t="s">
        <v>2507</v>
      </c>
      <c r="AA56" s="78" t="s">
        <v>2822</v>
      </c>
      <c r="AB56" s="84" t="s">
        <v>12436</v>
      </c>
      <c r="AC56" s="84" t="s">
        <v>12630</v>
      </c>
      <c r="AD56" s="84"/>
      <c r="AE56" s="84" t="s">
        <v>12731</v>
      </c>
      <c r="AF56" s="84" t="s">
        <v>12803</v>
      </c>
      <c r="AG56" s="120">
        <v>4</v>
      </c>
      <c r="AH56" s="123">
        <v>9.3023255813953494</v>
      </c>
      <c r="AI56" s="120">
        <v>0</v>
      </c>
      <c r="AJ56" s="123">
        <v>0</v>
      </c>
      <c r="AK56" s="120">
        <v>0</v>
      </c>
      <c r="AL56" s="123">
        <v>0</v>
      </c>
      <c r="AM56" s="120">
        <v>39</v>
      </c>
      <c r="AN56" s="123">
        <v>90.697674418604649</v>
      </c>
      <c r="AO56" s="120">
        <v>43</v>
      </c>
    </row>
    <row r="57" spans="1:41" x14ac:dyDescent="0.25">
      <c r="A57" s="87" t="s">
        <v>12089</v>
      </c>
      <c r="B57" s="65" t="s">
        <v>12141</v>
      </c>
      <c r="C57" s="65" t="s">
        <v>57</v>
      </c>
      <c r="D57" s="109"/>
      <c r="E57" s="108"/>
      <c r="F57" s="110" t="s">
        <v>15905</v>
      </c>
      <c r="G57" s="111"/>
      <c r="H57" s="111"/>
      <c r="I57" s="112">
        <v>57</v>
      </c>
      <c r="J57" s="113"/>
      <c r="K57" s="48">
        <v>3</v>
      </c>
      <c r="L57" s="48">
        <v>2</v>
      </c>
      <c r="M57" s="48">
        <v>3</v>
      </c>
      <c r="N57" s="48">
        <v>5</v>
      </c>
      <c r="O57" s="48">
        <v>3</v>
      </c>
      <c r="P57" s="49">
        <v>0</v>
      </c>
      <c r="Q57" s="49">
        <v>0</v>
      </c>
      <c r="R57" s="48">
        <v>1</v>
      </c>
      <c r="S57" s="48">
        <v>0</v>
      </c>
      <c r="T57" s="48">
        <v>3</v>
      </c>
      <c r="U57" s="48">
        <v>5</v>
      </c>
      <c r="V57" s="48">
        <v>2</v>
      </c>
      <c r="W57" s="49">
        <v>0.88888900000000004</v>
      </c>
      <c r="X57" s="49">
        <v>0.33333333333333331</v>
      </c>
      <c r="Y57" s="78" t="s">
        <v>12208</v>
      </c>
      <c r="Z57" s="78" t="s">
        <v>12252</v>
      </c>
      <c r="AA57" s="78" t="s">
        <v>12331</v>
      </c>
      <c r="AB57" s="84" t="s">
        <v>12437</v>
      </c>
      <c r="AC57" s="84" t="s">
        <v>12631</v>
      </c>
      <c r="AD57" s="84"/>
      <c r="AE57" s="84" t="s">
        <v>604</v>
      </c>
      <c r="AF57" s="84" t="s">
        <v>12804</v>
      </c>
      <c r="AG57" s="120">
        <v>4</v>
      </c>
      <c r="AH57" s="123">
        <v>3.1007751937984498</v>
      </c>
      <c r="AI57" s="120">
        <v>0</v>
      </c>
      <c r="AJ57" s="123">
        <v>0</v>
      </c>
      <c r="AK57" s="120">
        <v>0</v>
      </c>
      <c r="AL57" s="123">
        <v>0</v>
      </c>
      <c r="AM57" s="120">
        <v>125</v>
      </c>
      <c r="AN57" s="123">
        <v>96.899224806201545</v>
      </c>
      <c r="AO57" s="120">
        <v>129</v>
      </c>
    </row>
    <row r="58" spans="1:41" x14ac:dyDescent="0.25">
      <c r="A58" s="87" t="s">
        <v>12090</v>
      </c>
      <c r="B58" s="65" t="s">
        <v>12142</v>
      </c>
      <c r="C58" s="65" t="s">
        <v>57</v>
      </c>
      <c r="D58" s="109"/>
      <c r="E58" s="108"/>
      <c r="F58" s="110" t="s">
        <v>15906</v>
      </c>
      <c r="G58" s="111"/>
      <c r="H58" s="111"/>
      <c r="I58" s="112">
        <v>58</v>
      </c>
      <c r="J58" s="113"/>
      <c r="K58" s="48">
        <v>3</v>
      </c>
      <c r="L58" s="48">
        <v>2</v>
      </c>
      <c r="M58" s="48">
        <v>2</v>
      </c>
      <c r="N58" s="48">
        <v>4</v>
      </c>
      <c r="O58" s="48">
        <v>2</v>
      </c>
      <c r="P58" s="49">
        <v>0</v>
      </c>
      <c r="Q58" s="49">
        <v>0</v>
      </c>
      <c r="R58" s="48">
        <v>1</v>
      </c>
      <c r="S58" s="48">
        <v>0</v>
      </c>
      <c r="T58" s="48">
        <v>3</v>
      </c>
      <c r="U58" s="48">
        <v>4</v>
      </c>
      <c r="V58" s="48">
        <v>2</v>
      </c>
      <c r="W58" s="49">
        <v>0.88888900000000004</v>
      </c>
      <c r="X58" s="49">
        <v>0.33333333333333331</v>
      </c>
      <c r="Y58" s="78" t="s">
        <v>2137</v>
      </c>
      <c r="Z58" s="78" t="s">
        <v>2566</v>
      </c>
      <c r="AA58" s="78" t="s">
        <v>12332</v>
      </c>
      <c r="AB58" s="84" t="s">
        <v>12438</v>
      </c>
      <c r="AC58" s="84" t="s">
        <v>12632</v>
      </c>
      <c r="AD58" s="84"/>
      <c r="AE58" s="84" t="s">
        <v>605</v>
      </c>
      <c r="AF58" s="84" t="s">
        <v>12805</v>
      </c>
      <c r="AG58" s="120">
        <v>4</v>
      </c>
      <c r="AH58" s="123">
        <v>4.3478260869565215</v>
      </c>
      <c r="AI58" s="120">
        <v>0</v>
      </c>
      <c r="AJ58" s="123">
        <v>0</v>
      </c>
      <c r="AK58" s="120">
        <v>0</v>
      </c>
      <c r="AL58" s="123">
        <v>0</v>
      </c>
      <c r="AM58" s="120">
        <v>88</v>
      </c>
      <c r="AN58" s="123">
        <v>95.652173913043484</v>
      </c>
      <c r="AO58" s="120">
        <v>92</v>
      </c>
    </row>
    <row r="59" spans="1:41" x14ac:dyDescent="0.25">
      <c r="A59" s="87" t="s">
        <v>12091</v>
      </c>
      <c r="B59" s="65" t="s">
        <v>12143</v>
      </c>
      <c r="C59" s="65" t="s">
        <v>57</v>
      </c>
      <c r="D59" s="109"/>
      <c r="E59" s="108"/>
      <c r="F59" s="110" t="s">
        <v>15907</v>
      </c>
      <c r="G59" s="111"/>
      <c r="H59" s="111"/>
      <c r="I59" s="112">
        <v>59</v>
      </c>
      <c r="J59" s="113"/>
      <c r="K59" s="48">
        <v>3</v>
      </c>
      <c r="L59" s="48">
        <v>3</v>
      </c>
      <c r="M59" s="48">
        <v>0</v>
      </c>
      <c r="N59" s="48">
        <v>3</v>
      </c>
      <c r="O59" s="48">
        <v>1</v>
      </c>
      <c r="P59" s="49">
        <v>0</v>
      </c>
      <c r="Q59" s="49">
        <v>0</v>
      </c>
      <c r="R59" s="48">
        <v>1</v>
      </c>
      <c r="S59" s="48">
        <v>0</v>
      </c>
      <c r="T59" s="48">
        <v>3</v>
      </c>
      <c r="U59" s="48">
        <v>3</v>
      </c>
      <c r="V59" s="48">
        <v>2</v>
      </c>
      <c r="W59" s="49">
        <v>0.88888900000000004</v>
      </c>
      <c r="X59" s="49">
        <v>0.33333333333333331</v>
      </c>
      <c r="Y59" s="78"/>
      <c r="Z59" s="78"/>
      <c r="AA59" s="78" t="s">
        <v>12333</v>
      </c>
      <c r="AB59" s="84" t="s">
        <v>12439</v>
      </c>
      <c r="AC59" s="84" t="s">
        <v>12633</v>
      </c>
      <c r="AD59" s="84"/>
      <c r="AE59" s="84" t="s">
        <v>469</v>
      </c>
      <c r="AF59" s="84" t="s">
        <v>12806</v>
      </c>
      <c r="AG59" s="120">
        <v>3</v>
      </c>
      <c r="AH59" s="123">
        <v>5.0847457627118642</v>
      </c>
      <c r="AI59" s="120">
        <v>0</v>
      </c>
      <c r="AJ59" s="123">
        <v>0</v>
      </c>
      <c r="AK59" s="120">
        <v>0</v>
      </c>
      <c r="AL59" s="123">
        <v>0</v>
      </c>
      <c r="AM59" s="120">
        <v>56</v>
      </c>
      <c r="AN59" s="123">
        <v>94.915254237288138</v>
      </c>
      <c r="AO59" s="120">
        <v>59</v>
      </c>
    </row>
    <row r="60" spans="1:41" x14ac:dyDescent="0.25">
      <c r="A60" s="87" t="s">
        <v>12092</v>
      </c>
      <c r="B60" s="65" t="s">
        <v>12144</v>
      </c>
      <c r="C60" s="65" t="s">
        <v>57</v>
      </c>
      <c r="D60" s="109"/>
      <c r="E60" s="108"/>
      <c r="F60" s="110" t="s">
        <v>15908</v>
      </c>
      <c r="G60" s="111"/>
      <c r="H60" s="111"/>
      <c r="I60" s="112">
        <v>60</v>
      </c>
      <c r="J60" s="113"/>
      <c r="K60" s="48">
        <v>3</v>
      </c>
      <c r="L60" s="48">
        <v>2</v>
      </c>
      <c r="M60" s="48">
        <v>2</v>
      </c>
      <c r="N60" s="48">
        <v>4</v>
      </c>
      <c r="O60" s="48">
        <v>0</v>
      </c>
      <c r="P60" s="49">
        <v>0</v>
      </c>
      <c r="Q60" s="49">
        <v>0</v>
      </c>
      <c r="R60" s="48">
        <v>1</v>
      </c>
      <c r="S60" s="48">
        <v>0</v>
      </c>
      <c r="T60" s="48">
        <v>3</v>
      </c>
      <c r="U60" s="48">
        <v>4</v>
      </c>
      <c r="V60" s="48">
        <v>1</v>
      </c>
      <c r="W60" s="49">
        <v>0.66666700000000001</v>
      </c>
      <c r="X60" s="49">
        <v>0.5</v>
      </c>
      <c r="Y60" s="78"/>
      <c r="Z60" s="78"/>
      <c r="AA60" s="78" t="s">
        <v>731</v>
      </c>
      <c r="AB60" s="84" t="s">
        <v>12440</v>
      </c>
      <c r="AC60" s="84" t="s">
        <v>12634</v>
      </c>
      <c r="AD60" s="84"/>
      <c r="AE60" s="84" t="s">
        <v>12732</v>
      </c>
      <c r="AF60" s="84" t="s">
        <v>12807</v>
      </c>
      <c r="AG60" s="120">
        <v>2</v>
      </c>
      <c r="AH60" s="123">
        <v>4</v>
      </c>
      <c r="AI60" s="120">
        <v>0</v>
      </c>
      <c r="AJ60" s="123">
        <v>0</v>
      </c>
      <c r="AK60" s="120">
        <v>0</v>
      </c>
      <c r="AL60" s="123">
        <v>0</v>
      </c>
      <c r="AM60" s="120">
        <v>48</v>
      </c>
      <c r="AN60" s="123">
        <v>96</v>
      </c>
      <c r="AO60" s="120">
        <v>50</v>
      </c>
    </row>
    <row r="61" spans="1:41" x14ac:dyDescent="0.25">
      <c r="A61" s="87" t="s">
        <v>12093</v>
      </c>
      <c r="B61" s="65" t="s">
        <v>12145</v>
      </c>
      <c r="C61" s="65" t="s">
        <v>57</v>
      </c>
      <c r="D61" s="109"/>
      <c r="E61" s="108"/>
      <c r="F61" s="110" t="s">
        <v>15909</v>
      </c>
      <c r="G61" s="111"/>
      <c r="H61" s="111"/>
      <c r="I61" s="112">
        <v>61</v>
      </c>
      <c r="J61" s="113"/>
      <c r="K61" s="48">
        <v>3</v>
      </c>
      <c r="L61" s="48">
        <v>4</v>
      </c>
      <c r="M61" s="48">
        <v>0</v>
      </c>
      <c r="N61" s="48">
        <v>4</v>
      </c>
      <c r="O61" s="48">
        <v>1</v>
      </c>
      <c r="P61" s="49">
        <v>0</v>
      </c>
      <c r="Q61" s="49">
        <v>0</v>
      </c>
      <c r="R61" s="48">
        <v>1</v>
      </c>
      <c r="S61" s="48">
        <v>0</v>
      </c>
      <c r="T61" s="48">
        <v>3</v>
      </c>
      <c r="U61" s="48">
        <v>4</v>
      </c>
      <c r="V61" s="48">
        <v>1</v>
      </c>
      <c r="W61" s="49">
        <v>0.66666700000000001</v>
      </c>
      <c r="X61" s="49">
        <v>0.5</v>
      </c>
      <c r="Y61" s="78" t="s">
        <v>12209</v>
      </c>
      <c r="Z61" s="78" t="s">
        <v>12253</v>
      </c>
      <c r="AA61" s="78" t="s">
        <v>12334</v>
      </c>
      <c r="AB61" s="84" t="s">
        <v>12441</v>
      </c>
      <c r="AC61" s="84" t="s">
        <v>12635</v>
      </c>
      <c r="AD61" s="84"/>
      <c r="AE61" s="84" t="s">
        <v>12733</v>
      </c>
      <c r="AF61" s="84" t="s">
        <v>12808</v>
      </c>
      <c r="AG61" s="120">
        <v>0</v>
      </c>
      <c r="AH61" s="123">
        <v>0</v>
      </c>
      <c r="AI61" s="120">
        <v>2</v>
      </c>
      <c r="AJ61" s="123">
        <v>5</v>
      </c>
      <c r="AK61" s="120">
        <v>0</v>
      </c>
      <c r="AL61" s="123">
        <v>0</v>
      </c>
      <c r="AM61" s="120">
        <v>38</v>
      </c>
      <c r="AN61" s="123">
        <v>95</v>
      </c>
      <c r="AO61" s="120">
        <v>40</v>
      </c>
    </row>
    <row r="62" spans="1:41" x14ac:dyDescent="0.25">
      <c r="A62" s="87" t="s">
        <v>12094</v>
      </c>
      <c r="B62" s="65" t="s">
        <v>12146</v>
      </c>
      <c r="C62" s="65" t="s">
        <v>57</v>
      </c>
      <c r="D62" s="109"/>
      <c r="E62" s="108"/>
      <c r="F62" s="110" t="s">
        <v>15910</v>
      </c>
      <c r="G62" s="111"/>
      <c r="H62" s="111"/>
      <c r="I62" s="112">
        <v>62</v>
      </c>
      <c r="J62" s="113"/>
      <c r="K62" s="48">
        <v>3</v>
      </c>
      <c r="L62" s="48">
        <v>2</v>
      </c>
      <c r="M62" s="48">
        <v>2</v>
      </c>
      <c r="N62" s="48">
        <v>4</v>
      </c>
      <c r="O62" s="48">
        <v>2</v>
      </c>
      <c r="P62" s="49">
        <v>0</v>
      </c>
      <c r="Q62" s="49">
        <v>0</v>
      </c>
      <c r="R62" s="48">
        <v>1</v>
      </c>
      <c r="S62" s="48">
        <v>0</v>
      </c>
      <c r="T62" s="48">
        <v>3</v>
      </c>
      <c r="U62" s="48">
        <v>4</v>
      </c>
      <c r="V62" s="48">
        <v>2</v>
      </c>
      <c r="W62" s="49">
        <v>0.88888900000000004</v>
      </c>
      <c r="X62" s="49">
        <v>0.33333333333333331</v>
      </c>
      <c r="Y62" s="78" t="s">
        <v>12210</v>
      </c>
      <c r="Z62" s="78" t="s">
        <v>12254</v>
      </c>
      <c r="AA62" s="78" t="s">
        <v>12335</v>
      </c>
      <c r="AB62" s="84" t="s">
        <v>12442</v>
      </c>
      <c r="AC62" s="84" t="s">
        <v>12636</v>
      </c>
      <c r="AD62" s="84"/>
      <c r="AE62" s="84" t="s">
        <v>688</v>
      </c>
      <c r="AF62" s="84" t="s">
        <v>12809</v>
      </c>
      <c r="AG62" s="120">
        <v>0</v>
      </c>
      <c r="AH62" s="123">
        <v>0</v>
      </c>
      <c r="AI62" s="120">
        <v>0</v>
      </c>
      <c r="AJ62" s="123">
        <v>0</v>
      </c>
      <c r="AK62" s="120">
        <v>0</v>
      </c>
      <c r="AL62" s="123">
        <v>0</v>
      </c>
      <c r="AM62" s="120">
        <v>60</v>
      </c>
      <c r="AN62" s="123">
        <v>100</v>
      </c>
      <c r="AO62" s="120">
        <v>60</v>
      </c>
    </row>
    <row r="63" spans="1:41" x14ac:dyDescent="0.25">
      <c r="A63" s="87" t="s">
        <v>12095</v>
      </c>
      <c r="B63" s="65" t="s">
        <v>12135</v>
      </c>
      <c r="C63" s="65" t="s">
        <v>55</v>
      </c>
      <c r="D63" s="109"/>
      <c r="E63" s="108"/>
      <c r="F63" s="110" t="s">
        <v>15911</v>
      </c>
      <c r="G63" s="111"/>
      <c r="H63" s="111"/>
      <c r="I63" s="112">
        <v>63</v>
      </c>
      <c r="J63" s="113"/>
      <c r="K63" s="48">
        <v>3</v>
      </c>
      <c r="L63" s="48">
        <v>4</v>
      </c>
      <c r="M63" s="48">
        <v>0</v>
      </c>
      <c r="N63" s="48">
        <v>4</v>
      </c>
      <c r="O63" s="48">
        <v>2</v>
      </c>
      <c r="P63" s="49">
        <v>0</v>
      </c>
      <c r="Q63" s="49">
        <v>0</v>
      </c>
      <c r="R63" s="48">
        <v>1</v>
      </c>
      <c r="S63" s="48">
        <v>0</v>
      </c>
      <c r="T63" s="48">
        <v>3</v>
      </c>
      <c r="U63" s="48">
        <v>4</v>
      </c>
      <c r="V63" s="48">
        <v>2</v>
      </c>
      <c r="W63" s="49">
        <v>0.88888900000000004</v>
      </c>
      <c r="X63" s="49">
        <v>0.33333333333333331</v>
      </c>
      <c r="Y63" s="78" t="s">
        <v>12211</v>
      </c>
      <c r="Z63" s="78" t="s">
        <v>2546</v>
      </c>
      <c r="AA63" s="78" t="s">
        <v>2701</v>
      </c>
      <c r="AB63" s="84" t="s">
        <v>12443</v>
      </c>
      <c r="AC63" s="84" t="s">
        <v>12637</v>
      </c>
      <c r="AD63" s="84"/>
      <c r="AE63" s="84" t="s">
        <v>12734</v>
      </c>
      <c r="AF63" s="84" t="s">
        <v>12810</v>
      </c>
      <c r="AG63" s="120">
        <v>4</v>
      </c>
      <c r="AH63" s="123">
        <v>8.3333333333333339</v>
      </c>
      <c r="AI63" s="120">
        <v>2</v>
      </c>
      <c r="AJ63" s="123">
        <v>4.166666666666667</v>
      </c>
      <c r="AK63" s="120">
        <v>0</v>
      </c>
      <c r="AL63" s="123">
        <v>0</v>
      </c>
      <c r="AM63" s="120">
        <v>42</v>
      </c>
      <c r="AN63" s="123">
        <v>87.5</v>
      </c>
      <c r="AO63" s="120">
        <v>48</v>
      </c>
    </row>
    <row r="64" spans="1:41" x14ac:dyDescent="0.25">
      <c r="A64" s="87" t="s">
        <v>12096</v>
      </c>
      <c r="B64" s="65" t="s">
        <v>12136</v>
      </c>
      <c r="C64" s="65" t="s">
        <v>55</v>
      </c>
      <c r="D64" s="109"/>
      <c r="E64" s="108"/>
      <c r="F64" s="110" t="s">
        <v>15912</v>
      </c>
      <c r="G64" s="111"/>
      <c r="H64" s="111"/>
      <c r="I64" s="112">
        <v>64</v>
      </c>
      <c r="J64" s="113"/>
      <c r="K64" s="48">
        <v>3</v>
      </c>
      <c r="L64" s="48">
        <v>3</v>
      </c>
      <c r="M64" s="48">
        <v>0</v>
      </c>
      <c r="N64" s="48">
        <v>3</v>
      </c>
      <c r="O64" s="48">
        <v>0</v>
      </c>
      <c r="P64" s="49">
        <v>0</v>
      </c>
      <c r="Q64" s="49">
        <v>0</v>
      </c>
      <c r="R64" s="48">
        <v>1</v>
      </c>
      <c r="S64" s="48">
        <v>0</v>
      </c>
      <c r="T64" s="48">
        <v>3</v>
      </c>
      <c r="U64" s="48">
        <v>3</v>
      </c>
      <c r="V64" s="48">
        <v>1</v>
      </c>
      <c r="W64" s="49">
        <v>0.66666700000000001</v>
      </c>
      <c r="X64" s="49">
        <v>0.5</v>
      </c>
      <c r="Y64" s="78" t="s">
        <v>2064</v>
      </c>
      <c r="Z64" s="78" t="s">
        <v>2539</v>
      </c>
      <c r="AA64" s="78" t="s">
        <v>2726</v>
      </c>
      <c r="AB64" s="84" t="s">
        <v>12444</v>
      </c>
      <c r="AC64" s="84" t="s">
        <v>12638</v>
      </c>
      <c r="AD64" s="84"/>
      <c r="AE64" s="84" t="s">
        <v>12735</v>
      </c>
      <c r="AF64" s="84" t="s">
        <v>12811</v>
      </c>
      <c r="AG64" s="120">
        <v>2</v>
      </c>
      <c r="AH64" s="123">
        <v>12.5</v>
      </c>
      <c r="AI64" s="120">
        <v>0</v>
      </c>
      <c r="AJ64" s="123">
        <v>0</v>
      </c>
      <c r="AK64" s="120">
        <v>0</v>
      </c>
      <c r="AL64" s="123">
        <v>0</v>
      </c>
      <c r="AM64" s="120">
        <v>14</v>
      </c>
      <c r="AN64" s="123">
        <v>87.5</v>
      </c>
      <c r="AO64" s="120">
        <v>16</v>
      </c>
    </row>
    <row r="65" spans="1:41" x14ac:dyDescent="0.25">
      <c r="A65" s="87" t="s">
        <v>12097</v>
      </c>
      <c r="B65" s="65" t="s">
        <v>12137</v>
      </c>
      <c r="C65" s="65" t="s">
        <v>55</v>
      </c>
      <c r="D65" s="109"/>
      <c r="E65" s="108"/>
      <c r="F65" s="110" t="s">
        <v>15913</v>
      </c>
      <c r="G65" s="111"/>
      <c r="H65" s="111"/>
      <c r="I65" s="112">
        <v>65</v>
      </c>
      <c r="J65" s="113"/>
      <c r="K65" s="48">
        <v>3</v>
      </c>
      <c r="L65" s="48">
        <v>3</v>
      </c>
      <c r="M65" s="48">
        <v>0</v>
      </c>
      <c r="N65" s="48">
        <v>3</v>
      </c>
      <c r="O65" s="48">
        <v>1</v>
      </c>
      <c r="P65" s="49">
        <v>0</v>
      </c>
      <c r="Q65" s="49">
        <v>0</v>
      </c>
      <c r="R65" s="48">
        <v>1</v>
      </c>
      <c r="S65" s="48">
        <v>0</v>
      </c>
      <c r="T65" s="48">
        <v>3</v>
      </c>
      <c r="U65" s="48">
        <v>3</v>
      </c>
      <c r="V65" s="48">
        <v>2</v>
      </c>
      <c r="W65" s="49">
        <v>0.88888900000000004</v>
      </c>
      <c r="X65" s="49">
        <v>0.33333333333333331</v>
      </c>
      <c r="Y65" s="78" t="s">
        <v>2049</v>
      </c>
      <c r="Z65" s="78" t="s">
        <v>2505</v>
      </c>
      <c r="AA65" s="78" t="s">
        <v>2701</v>
      </c>
      <c r="AB65" s="84" t="s">
        <v>12445</v>
      </c>
      <c r="AC65" s="84" t="s">
        <v>12639</v>
      </c>
      <c r="AD65" s="84"/>
      <c r="AE65" s="84" t="s">
        <v>331</v>
      </c>
      <c r="AF65" s="84" t="s">
        <v>12812</v>
      </c>
      <c r="AG65" s="120">
        <v>6</v>
      </c>
      <c r="AH65" s="123">
        <v>12.76595744680851</v>
      </c>
      <c r="AI65" s="120">
        <v>0</v>
      </c>
      <c r="AJ65" s="123">
        <v>0</v>
      </c>
      <c r="AK65" s="120">
        <v>0</v>
      </c>
      <c r="AL65" s="123">
        <v>0</v>
      </c>
      <c r="AM65" s="120">
        <v>41</v>
      </c>
      <c r="AN65" s="123">
        <v>87.234042553191486</v>
      </c>
      <c r="AO65" s="120">
        <v>47</v>
      </c>
    </row>
    <row r="66" spans="1:41" x14ac:dyDescent="0.25">
      <c r="A66" s="87" t="s">
        <v>12098</v>
      </c>
      <c r="B66" s="65" t="s">
        <v>12138</v>
      </c>
      <c r="C66" s="65" t="s">
        <v>55</v>
      </c>
      <c r="D66" s="109"/>
      <c r="E66" s="108"/>
      <c r="F66" s="110" t="s">
        <v>15914</v>
      </c>
      <c r="G66" s="111"/>
      <c r="H66" s="111"/>
      <c r="I66" s="112">
        <v>66</v>
      </c>
      <c r="J66" s="113"/>
      <c r="K66" s="48">
        <v>3</v>
      </c>
      <c r="L66" s="48">
        <v>2</v>
      </c>
      <c r="M66" s="48">
        <v>2</v>
      </c>
      <c r="N66" s="48">
        <v>4</v>
      </c>
      <c r="O66" s="48">
        <v>2</v>
      </c>
      <c r="P66" s="49">
        <v>0</v>
      </c>
      <c r="Q66" s="49">
        <v>0</v>
      </c>
      <c r="R66" s="48">
        <v>1</v>
      </c>
      <c r="S66" s="48">
        <v>0</v>
      </c>
      <c r="T66" s="48">
        <v>3</v>
      </c>
      <c r="U66" s="48">
        <v>4</v>
      </c>
      <c r="V66" s="48">
        <v>2</v>
      </c>
      <c r="W66" s="49">
        <v>0.88888900000000004</v>
      </c>
      <c r="X66" s="49">
        <v>0.33333333333333331</v>
      </c>
      <c r="Y66" s="78" t="s">
        <v>12212</v>
      </c>
      <c r="Z66" s="78" t="s">
        <v>2516</v>
      </c>
      <c r="AA66" s="78" t="s">
        <v>12336</v>
      </c>
      <c r="AB66" s="84" t="s">
        <v>12446</v>
      </c>
      <c r="AC66" s="84" t="s">
        <v>12640</v>
      </c>
      <c r="AD66" s="84"/>
      <c r="AE66" s="84" t="s">
        <v>298</v>
      </c>
      <c r="AF66" s="84" t="s">
        <v>12813</v>
      </c>
      <c r="AG66" s="120">
        <v>0</v>
      </c>
      <c r="AH66" s="123">
        <v>0</v>
      </c>
      <c r="AI66" s="120">
        <v>0</v>
      </c>
      <c r="AJ66" s="123">
        <v>0</v>
      </c>
      <c r="AK66" s="120">
        <v>0</v>
      </c>
      <c r="AL66" s="123">
        <v>0</v>
      </c>
      <c r="AM66" s="120">
        <v>40</v>
      </c>
      <c r="AN66" s="123">
        <v>100</v>
      </c>
      <c r="AO66" s="120">
        <v>40</v>
      </c>
    </row>
    <row r="67" spans="1:41" x14ac:dyDescent="0.25">
      <c r="A67" s="87" t="s">
        <v>12099</v>
      </c>
      <c r="B67" s="65" t="s">
        <v>12139</v>
      </c>
      <c r="C67" s="65" t="s">
        <v>55</v>
      </c>
      <c r="D67" s="109"/>
      <c r="E67" s="108"/>
      <c r="F67" s="110" t="s">
        <v>15915</v>
      </c>
      <c r="G67" s="111"/>
      <c r="H67" s="111"/>
      <c r="I67" s="112">
        <v>67</v>
      </c>
      <c r="J67" s="113"/>
      <c r="K67" s="48">
        <v>3</v>
      </c>
      <c r="L67" s="48">
        <v>3</v>
      </c>
      <c r="M67" s="48">
        <v>0</v>
      </c>
      <c r="N67" s="48">
        <v>3</v>
      </c>
      <c r="O67" s="48">
        <v>0</v>
      </c>
      <c r="P67" s="49">
        <v>0</v>
      </c>
      <c r="Q67" s="49">
        <v>0</v>
      </c>
      <c r="R67" s="48">
        <v>1</v>
      </c>
      <c r="S67" s="48">
        <v>0</v>
      </c>
      <c r="T67" s="48">
        <v>3</v>
      </c>
      <c r="U67" s="48">
        <v>3</v>
      </c>
      <c r="V67" s="48">
        <v>1</v>
      </c>
      <c r="W67" s="49">
        <v>0.66666700000000001</v>
      </c>
      <c r="X67" s="49">
        <v>0.5</v>
      </c>
      <c r="Y67" s="78" t="s">
        <v>2008</v>
      </c>
      <c r="Z67" s="78" t="s">
        <v>2517</v>
      </c>
      <c r="AA67" s="78" t="s">
        <v>2674</v>
      </c>
      <c r="AB67" s="84" t="s">
        <v>12447</v>
      </c>
      <c r="AC67" s="84" t="s">
        <v>12641</v>
      </c>
      <c r="AD67" s="84"/>
      <c r="AE67" s="84" t="s">
        <v>12736</v>
      </c>
      <c r="AF67" s="84" t="s">
        <v>12814</v>
      </c>
      <c r="AG67" s="120">
        <v>0</v>
      </c>
      <c r="AH67" s="123">
        <v>0</v>
      </c>
      <c r="AI67" s="120">
        <v>0</v>
      </c>
      <c r="AJ67" s="123">
        <v>0</v>
      </c>
      <c r="AK67" s="120">
        <v>0</v>
      </c>
      <c r="AL67" s="123">
        <v>0</v>
      </c>
      <c r="AM67" s="120">
        <v>14</v>
      </c>
      <c r="AN67" s="123">
        <v>100</v>
      </c>
      <c r="AO67" s="120">
        <v>14</v>
      </c>
    </row>
    <row r="68" spans="1:41" x14ac:dyDescent="0.25">
      <c r="A68" s="87" t="s">
        <v>12100</v>
      </c>
      <c r="B68" s="65" t="s">
        <v>12140</v>
      </c>
      <c r="C68" s="65" t="s">
        <v>55</v>
      </c>
      <c r="D68" s="109"/>
      <c r="E68" s="108"/>
      <c r="F68" s="110" t="s">
        <v>15916</v>
      </c>
      <c r="G68" s="111"/>
      <c r="H68" s="111"/>
      <c r="I68" s="112">
        <v>68</v>
      </c>
      <c r="J68" s="113"/>
      <c r="K68" s="48">
        <v>3</v>
      </c>
      <c r="L68" s="48">
        <v>3</v>
      </c>
      <c r="M68" s="48">
        <v>0</v>
      </c>
      <c r="N68" s="48">
        <v>3</v>
      </c>
      <c r="O68" s="48">
        <v>0</v>
      </c>
      <c r="P68" s="49">
        <v>0</v>
      </c>
      <c r="Q68" s="49">
        <v>0</v>
      </c>
      <c r="R68" s="48">
        <v>1</v>
      </c>
      <c r="S68" s="48">
        <v>0</v>
      </c>
      <c r="T68" s="48">
        <v>3</v>
      </c>
      <c r="U68" s="48">
        <v>3</v>
      </c>
      <c r="V68" s="48">
        <v>1</v>
      </c>
      <c r="W68" s="49">
        <v>0.66666700000000001</v>
      </c>
      <c r="X68" s="49">
        <v>0.5</v>
      </c>
      <c r="Y68" s="78" t="s">
        <v>2000</v>
      </c>
      <c r="Z68" s="78" t="s">
        <v>2511</v>
      </c>
      <c r="AA68" s="78" t="s">
        <v>2666</v>
      </c>
      <c r="AB68" s="84" t="s">
        <v>12448</v>
      </c>
      <c r="AC68" s="84" t="s">
        <v>12642</v>
      </c>
      <c r="AD68" s="84"/>
      <c r="AE68" s="84" t="s">
        <v>12737</v>
      </c>
      <c r="AF68" s="84" t="s">
        <v>12815</v>
      </c>
      <c r="AG68" s="120">
        <v>0</v>
      </c>
      <c r="AH68" s="123">
        <v>0</v>
      </c>
      <c r="AI68" s="120">
        <v>0</v>
      </c>
      <c r="AJ68" s="123">
        <v>0</v>
      </c>
      <c r="AK68" s="120">
        <v>0</v>
      </c>
      <c r="AL68" s="123">
        <v>0</v>
      </c>
      <c r="AM68" s="120">
        <v>53</v>
      </c>
      <c r="AN68" s="123">
        <v>100</v>
      </c>
      <c r="AO68" s="120">
        <v>53</v>
      </c>
    </row>
    <row r="69" spans="1:41" x14ac:dyDescent="0.25">
      <c r="A69" s="87" t="s">
        <v>12101</v>
      </c>
      <c r="B69" s="65" t="s">
        <v>12141</v>
      </c>
      <c r="C69" s="65" t="s">
        <v>55</v>
      </c>
      <c r="D69" s="109"/>
      <c r="E69" s="108"/>
      <c r="F69" s="110" t="s">
        <v>12101</v>
      </c>
      <c r="G69" s="111"/>
      <c r="H69" s="111"/>
      <c r="I69" s="112">
        <v>69</v>
      </c>
      <c r="J69" s="113"/>
      <c r="K69" s="48">
        <v>2</v>
      </c>
      <c r="L69" s="48">
        <v>1</v>
      </c>
      <c r="M69" s="48">
        <v>0</v>
      </c>
      <c r="N69" s="48">
        <v>1</v>
      </c>
      <c r="O69" s="48">
        <v>0</v>
      </c>
      <c r="P69" s="49">
        <v>0</v>
      </c>
      <c r="Q69" s="49">
        <v>0</v>
      </c>
      <c r="R69" s="48">
        <v>1</v>
      </c>
      <c r="S69" s="48">
        <v>0</v>
      </c>
      <c r="T69" s="48">
        <v>2</v>
      </c>
      <c r="U69" s="48">
        <v>1</v>
      </c>
      <c r="V69" s="48">
        <v>1</v>
      </c>
      <c r="W69" s="49">
        <v>0.5</v>
      </c>
      <c r="X69" s="49">
        <v>0.5</v>
      </c>
      <c r="Y69" s="78" t="s">
        <v>2498</v>
      </c>
      <c r="Z69" s="78" t="s">
        <v>2647</v>
      </c>
      <c r="AA69" s="78" t="s">
        <v>2881</v>
      </c>
      <c r="AB69" s="84" t="s">
        <v>6296</v>
      </c>
      <c r="AC69" s="84" t="s">
        <v>6296</v>
      </c>
      <c r="AD69" s="84"/>
      <c r="AE69" s="84" t="s">
        <v>998</v>
      </c>
      <c r="AF69" s="84" t="s">
        <v>12816</v>
      </c>
      <c r="AG69" s="120">
        <v>0</v>
      </c>
      <c r="AH69" s="123">
        <v>0</v>
      </c>
      <c r="AI69" s="120">
        <v>1</v>
      </c>
      <c r="AJ69" s="123">
        <v>5.5555555555555554</v>
      </c>
      <c r="AK69" s="120">
        <v>0</v>
      </c>
      <c r="AL69" s="123">
        <v>0</v>
      </c>
      <c r="AM69" s="120">
        <v>17</v>
      </c>
      <c r="AN69" s="123">
        <v>94.444444444444443</v>
      </c>
      <c r="AO69" s="120">
        <v>18</v>
      </c>
    </row>
    <row r="70" spans="1:41" x14ac:dyDescent="0.25">
      <c r="A70" s="87" t="s">
        <v>12102</v>
      </c>
      <c r="B70" s="65" t="s">
        <v>12142</v>
      </c>
      <c r="C70" s="65" t="s">
        <v>55</v>
      </c>
      <c r="D70" s="109"/>
      <c r="E70" s="108"/>
      <c r="F70" s="110" t="s">
        <v>15917</v>
      </c>
      <c r="G70" s="111"/>
      <c r="H70" s="111"/>
      <c r="I70" s="112">
        <v>70</v>
      </c>
      <c r="J70" s="113"/>
      <c r="K70" s="48">
        <v>2</v>
      </c>
      <c r="L70" s="48">
        <v>1</v>
      </c>
      <c r="M70" s="48">
        <v>4</v>
      </c>
      <c r="N70" s="48">
        <v>5</v>
      </c>
      <c r="O70" s="48">
        <v>4</v>
      </c>
      <c r="P70" s="49">
        <v>0</v>
      </c>
      <c r="Q70" s="49">
        <v>0</v>
      </c>
      <c r="R70" s="48">
        <v>1</v>
      </c>
      <c r="S70" s="48">
        <v>0</v>
      </c>
      <c r="T70" s="48">
        <v>2</v>
      </c>
      <c r="U70" s="48">
        <v>5</v>
      </c>
      <c r="V70" s="48">
        <v>1</v>
      </c>
      <c r="W70" s="49">
        <v>0.5</v>
      </c>
      <c r="X70" s="49">
        <v>0.5</v>
      </c>
      <c r="Y70" s="78" t="s">
        <v>12213</v>
      </c>
      <c r="Z70" s="78" t="s">
        <v>2638</v>
      </c>
      <c r="AA70" s="78" t="s">
        <v>12337</v>
      </c>
      <c r="AB70" s="84" t="s">
        <v>12449</v>
      </c>
      <c r="AC70" s="84" t="s">
        <v>12474</v>
      </c>
      <c r="AD70" s="84"/>
      <c r="AE70" s="84" t="s">
        <v>993</v>
      </c>
      <c r="AF70" s="84" t="s">
        <v>12817</v>
      </c>
      <c r="AG70" s="120">
        <v>2</v>
      </c>
      <c r="AH70" s="123">
        <v>2</v>
      </c>
      <c r="AI70" s="120">
        <v>2</v>
      </c>
      <c r="AJ70" s="123">
        <v>2</v>
      </c>
      <c r="AK70" s="120">
        <v>0</v>
      </c>
      <c r="AL70" s="123">
        <v>0</v>
      </c>
      <c r="AM70" s="120">
        <v>96</v>
      </c>
      <c r="AN70" s="123">
        <v>96</v>
      </c>
      <c r="AO70" s="120">
        <v>100</v>
      </c>
    </row>
    <row r="71" spans="1:41" x14ac:dyDescent="0.25">
      <c r="A71" s="87" t="s">
        <v>12103</v>
      </c>
      <c r="B71" s="65" t="s">
        <v>12143</v>
      </c>
      <c r="C71" s="65" t="s">
        <v>55</v>
      </c>
      <c r="D71" s="109"/>
      <c r="E71" s="108"/>
      <c r="F71" s="110" t="s">
        <v>15918</v>
      </c>
      <c r="G71" s="111"/>
      <c r="H71" s="111"/>
      <c r="I71" s="112">
        <v>71</v>
      </c>
      <c r="J71" s="113"/>
      <c r="K71" s="48">
        <v>2</v>
      </c>
      <c r="L71" s="48">
        <v>1</v>
      </c>
      <c r="M71" s="48">
        <v>2</v>
      </c>
      <c r="N71" s="48">
        <v>3</v>
      </c>
      <c r="O71" s="48">
        <v>2</v>
      </c>
      <c r="P71" s="49">
        <v>0</v>
      </c>
      <c r="Q71" s="49">
        <v>0</v>
      </c>
      <c r="R71" s="48">
        <v>1</v>
      </c>
      <c r="S71" s="48">
        <v>0</v>
      </c>
      <c r="T71" s="48">
        <v>2</v>
      </c>
      <c r="U71" s="48">
        <v>3</v>
      </c>
      <c r="V71" s="48">
        <v>1</v>
      </c>
      <c r="W71" s="49">
        <v>0.5</v>
      </c>
      <c r="X71" s="49">
        <v>0.5</v>
      </c>
      <c r="Y71" s="78" t="s">
        <v>12214</v>
      </c>
      <c r="Z71" s="78" t="s">
        <v>12255</v>
      </c>
      <c r="AA71" s="78" t="s">
        <v>12338</v>
      </c>
      <c r="AB71" s="84" t="s">
        <v>12450</v>
      </c>
      <c r="AC71" s="84" t="s">
        <v>12643</v>
      </c>
      <c r="AD71" s="84" t="s">
        <v>733</v>
      </c>
      <c r="AE71" s="84" t="s">
        <v>733</v>
      </c>
      <c r="AF71" s="84" t="s">
        <v>12818</v>
      </c>
      <c r="AG71" s="120">
        <v>0</v>
      </c>
      <c r="AH71" s="123">
        <v>0</v>
      </c>
      <c r="AI71" s="120">
        <v>0</v>
      </c>
      <c r="AJ71" s="123">
        <v>0</v>
      </c>
      <c r="AK71" s="120">
        <v>0</v>
      </c>
      <c r="AL71" s="123">
        <v>0</v>
      </c>
      <c r="AM71" s="120">
        <v>23</v>
      </c>
      <c r="AN71" s="123">
        <v>100</v>
      </c>
      <c r="AO71" s="120">
        <v>23</v>
      </c>
    </row>
    <row r="72" spans="1:41" x14ac:dyDescent="0.25">
      <c r="A72" s="87" t="s">
        <v>12104</v>
      </c>
      <c r="B72" s="65" t="s">
        <v>12144</v>
      </c>
      <c r="C72" s="65" t="s">
        <v>55</v>
      </c>
      <c r="D72" s="109"/>
      <c r="E72" s="108"/>
      <c r="F72" s="110" t="s">
        <v>15919</v>
      </c>
      <c r="G72" s="111"/>
      <c r="H72" s="111"/>
      <c r="I72" s="112">
        <v>72</v>
      </c>
      <c r="J72" s="113"/>
      <c r="K72" s="48">
        <v>2</v>
      </c>
      <c r="L72" s="48">
        <v>1</v>
      </c>
      <c r="M72" s="48">
        <v>4</v>
      </c>
      <c r="N72" s="48">
        <v>5</v>
      </c>
      <c r="O72" s="48">
        <v>4</v>
      </c>
      <c r="P72" s="49">
        <v>0</v>
      </c>
      <c r="Q72" s="49">
        <v>0</v>
      </c>
      <c r="R72" s="48">
        <v>1</v>
      </c>
      <c r="S72" s="48">
        <v>0</v>
      </c>
      <c r="T72" s="48">
        <v>2</v>
      </c>
      <c r="U72" s="48">
        <v>5</v>
      </c>
      <c r="V72" s="48">
        <v>1</v>
      </c>
      <c r="W72" s="49">
        <v>0.5</v>
      </c>
      <c r="X72" s="49">
        <v>0.5</v>
      </c>
      <c r="Y72" s="78" t="s">
        <v>12215</v>
      </c>
      <c r="Z72" s="78" t="s">
        <v>2519</v>
      </c>
      <c r="AA72" s="78" t="s">
        <v>12339</v>
      </c>
      <c r="AB72" s="84" t="s">
        <v>12451</v>
      </c>
      <c r="AC72" s="84" t="s">
        <v>12644</v>
      </c>
      <c r="AD72" s="84"/>
      <c r="AE72" s="84" t="s">
        <v>755</v>
      </c>
      <c r="AF72" s="84" t="s">
        <v>12819</v>
      </c>
      <c r="AG72" s="120">
        <v>5</v>
      </c>
      <c r="AH72" s="123">
        <v>4.716981132075472</v>
      </c>
      <c r="AI72" s="120">
        <v>1</v>
      </c>
      <c r="AJ72" s="123">
        <v>0.94339622641509435</v>
      </c>
      <c r="AK72" s="120">
        <v>0</v>
      </c>
      <c r="AL72" s="123">
        <v>0</v>
      </c>
      <c r="AM72" s="120">
        <v>100</v>
      </c>
      <c r="AN72" s="123">
        <v>94.339622641509436</v>
      </c>
      <c r="AO72" s="120">
        <v>106</v>
      </c>
    </row>
    <row r="73" spans="1:41" x14ac:dyDescent="0.25">
      <c r="A73" s="87" t="s">
        <v>12105</v>
      </c>
      <c r="B73" s="65" t="s">
        <v>12145</v>
      </c>
      <c r="C73" s="65" t="s">
        <v>55</v>
      </c>
      <c r="D73" s="109"/>
      <c r="E73" s="108"/>
      <c r="F73" s="110" t="s">
        <v>15920</v>
      </c>
      <c r="G73" s="111"/>
      <c r="H73" s="111"/>
      <c r="I73" s="112">
        <v>73</v>
      </c>
      <c r="J73" s="113"/>
      <c r="K73" s="48">
        <v>2</v>
      </c>
      <c r="L73" s="48">
        <v>2</v>
      </c>
      <c r="M73" s="48">
        <v>0</v>
      </c>
      <c r="N73" s="48">
        <v>2</v>
      </c>
      <c r="O73" s="48">
        <v>1</v>
      </c>
      <c r="P73" s="49">
        <v>0</v>
      </c>
      <c r="Q73" s="49">
        <v>0</v>
      </c>
      <c r="R73" s="48">
        <v>1</v>
      </c>
      <c r="S73" s="48">
        <v>0</v>
      </c>
      <c r="T73" s="48">
        <v>2</v>
      </c>
      <c r="U73" s="48">
        <v>2</v>
      </c>
      <c r="V73" s="48">
        <v>1</v>
      </c>
      <c r="W73" s="49">
        <v>0.5</v>
      </c>
      <c r="X73" s="49">
        <v>0.5</v>
      </c>
      <c r="Y73" s="78"/>
      <c r="Z73" s="78"/>
      <c r="AA73" s="78" t="s">
        <v>2978</v>
      </c>
      <c r="AB73" s="84" t="s">
        <v>12452</v>
      </c>
      <c r="AC73" s="84" t="s">
        <v>12645</v>
      </c>
      <c r="AD73" s="84"/>
      <c r="AE73" s="84" t="s">
        <v>711</v>
      </c>
      <c r="AF73" s="84" t="s">
        <v>12820</v>
      </c>
      <c r="AG73" s="120">
        <v>0</v>
      </c>
      <c r="AH73" s="123">
        <v>0</v>
      </c>
      <c r="AI73" s="120">
        <v>0</v>
      </c>
      <c r="AJ73" s="123">
        <v>0</v>
      </c>
      <c r="AK73" s="120">
        <v>0</v>
      </c>
      <c r="AL73" s="123">
        <v>0</v>
      </c>
      <c r="AM73" s="120">
        <v>35</v>
      </c>
      <c r="AN73" s="123">
        <v>100</v>
      </c>
      <c r="AO73" s="120">
        <v>35</v>
      </c>
    </row>
    <row r="74" spans="1:41" x14ac:dyDescent="0.25">
      <c r="A74" s="87" t="s">
        <v>12106</v>
      </c>
      <c r="B74" s="65" t="s">
        <v>12146</v>
      </c>
      <c r="C74" s="65" t="s">
        <v>55</v>
      </c>
      <c r="D74" s="109"/>
      <c r="E74" s="108"/>
      <c r="F74" s="110" t="s">
        <v>12106</v>
      </c>
      <c r="G74" s="111"/>
      <c r="H74" s="111"/>
      <c r="I74" s="112">
        <v>74</v>
      </c>
      <c r="J74" s="113"/>
      <c r="K74" s="48">
        <v>2</v>
      </c>
      <c r="L74" s="48">
        <v>1</v>
      </c>
      <c r="M74" s="48">
        <v>0</v>
      </c>
      <c r="N74" s="48">
        <v>1</v>
      </c>
      <c r="O74" s="48">
        <v>0</v>
      </c>
      <c r="P74" s="49">
        <v>0</v>
      </c>
      <c r="Q74" s="49">
        <v>0</v>
      </c>
      <c r="R74" s="48">
        <v>1</v>
      </c>
      <c r="S74" s="48">
        <v>0</v>
      </c>
      <c r="T74" s="48">
        <v>2</v>
      </c>
      <c r="U74" s="48">
        <v>1</v>
      </c>
      <c r="V74" s="48">
        <v>1</v>
      </c>
      <c r="W74" s="49">
        <v>0.5</v>
      </c>
      <c r="X74" s="49">
        <v>0.5</v>
      </c>
      <c r="Y74" s="78"/>
      <c r="Z74" s="78"/>
      <c r="AA74" s="78" t="s">
        <v>2969</v>
      </c>
      <c r="AB74" s="84" t="s">
        <v>6296</v>
      </c>
      <c r="AC74" s="84" t="s">
        <v>6296</v>
      </c>
      <c r="AD74" s="84"/>
      <c r="AE74" s="84" t="s">
        <v>980</v>
      </c>
      <c r="AF74" s="84" t="s">
        <v>12821</v>
      </c>
      <c r="AG74" s="120">
        <v>0</v>
      </c>
      <c r="AH74" s="123">
        <v>0</v>
      </c>
      <c r="AI74" s="120">
        <v>0</v>
      </c>
      <c r="AJ74" s="123">
        <v>0</v>
      </c>
      <c r="AK74" s="120">
        <v>0</v>
      </c>
      <c r="AL74" s="123">
        <v>0</v>
      </c>
      <c r="AM74" s="120">
        <v>11</v>
      </c>
      <c r="AN74" s="123">
        <v>100</v>
      </c>
      <c r="AO74" s="120">
        <v>11</v>
      </c>
    </row>
    <row r="75" spans="1:41" x14ac:dyDescent="0.25">
      <c r="A75" s="87" t="s">
        <v>12107</v>
      </c>
      <c r="B75" s="65" t="s">
        <v>12135</v>
      </c>
      <c r="C75" s="65" t="s">
        <v>58</v>
      </c>
      <c r="D75" s="109"/>
      <c r="E75" s="108"/>
      <c r="F75" s="110" t="s">
        <v>12107</v>
      </c>
      <c r="G75" s="111"/>
      <c r="H75" s="111"/>
      <c r="I75" s="112">
        <v>75</v>
      </c>
      <c r="J75" s="113"/>
      <c r="K75" s="48">
        <v>2</v>
      </c>
      <c r="L75" s="48">
        <v>1</v>
      </c>
      <c r="M75" s="48">
        <v>0</v>
      </c>
      <c r="N75" s="48">
        <v>1</v>
      </c>
      <c r="O75" s="48">
        <v>0</v>
      </c>
      <c r="P75" s="49">
        <v>0</v>
      </c>
      <c r="Q75" s="49">
        <v>0</v>
      </c>
      <c r="R75" s="48">
        <v>1</v>
      </c>
      <c r="S75" s="48">
        <v>0</v>
      </c>
      <c r="T75" s="48">
        <v>2</v>
      </c>
      <c r="U75" s="48">
        <v>1</v>
      </c>
      <c r="V75" s="48">
        <v>1</v>
      </c>
      <c r="W75" s="49">
        <v>0.5</v>
      </c>
      <c r="X75" s="49">
        <v>0.5</v>
      </c>
      <c r="Y75" s="78" t="s">
        <v>2286</v>
      </c>
      <c r="Z75" s="78" t="s">
        <v>2612</v>
      </c>
      <c r="AA75" s="78" t="s">
        <v>2672</v>
      </c>
      <c r="AB75" s="84" t="s">
        <v>6296</v>
      </c>
      <c r="AC75" s="84" t="s">
        <v>6296</v>
      </c>
      <c r="AD75" s="84"/>
      <c r="AE75" s="84" t="s">
        <v>940</v>
      </c>
      <c r="AF75" s="84" t="s">
        <v>12822</v>
      </c>
      <c r="AG75" s="120">
        <v>0</v>
      </c>
      <c r="AH75" s="123">
        <v>0</v>
      </c>
      <c r="AI75" s="120">
        <v>0</v>
      </c>
      <c r="AJ75" s="123">
        <v>0</v>
      </c>
      <c r="AK75" s="120">
        <v>0</v>
      </c>
      <c r="AL75" s="123">
        <v>0</v>
      </c>
      <c r="AM75" s="120">
        <v>18</v>
      </c>
      <c r="AN75" s="123">
        <v>100</v>
      </c>
      <c r="AO75" s="120">
        <v>18</v>
      </c>
    </row>
    <row r="76" spans="1:41" x14ac:dyDescent="0.25">
      <c r="A76" s="87" t="s">
        <v>12108</v>
      </c>
      <c r="B76" s="65" t="s">
        <v>12136</v>
      </c>
      <c r="C76" s="65" t="s">
        <v>58</v>
      </c>
      <c r="D76" s="109"/>
      <c r="E76" s="108"/>
      <c r="F76" s="110" t="s">
        <v>15921</v>
      </c>
      <c r="G76" s="111"/>
      <c r="H76" s="111"/>
      <c r="I76" s="112">
        <v>76</v>
      </c>
      <c r="J76" s="113"/>
      <c r="K76" s="48">
        <v>2</v>
      </c>
      <c r="L76" s="48">
        <v>2</v>
      </c>
      <c r="M76" s="48">
        <v>0</v>
      </c>
      <c r="N76" s="48">
        <v>2</v>
      </c>
      <c r="O76" s="48">
        <v>1</v>
      </c>
      <c r="P76" s="49">
        <v>0</v>
      </c>
      <c r="Q76" s="49">
        <v>0</v>
      </c>
      <c r="R76" s="48">
        <v>1</v>
      </c>
      <c r="S76" s="48">
        <v>0</v>
      </c>
      <c r="T76" s="48">
        <v>2</v>
      </c>
      <c r="U76" s="48">
        <v>2</v>
      </c>
      <c r="V76" s="48">
        <v>1</v>
      </c>
      <c r="W76" s="49">
        <v>0.5</v>
      </c>
      <c r="X76" s="49">
        <v>0.5</v>
      </c>
      <c r="Y76" s="78" t="s">
        <v>2280</v>
      </c>
      <c r="Z76" s="78" t="s">
        <v>2579</v>
      </c>
      <c r="AA76" s="78" t="s">
        <v>12340</v>
      </c>
      <c r="AB76" s="84" t="s">
        <v>12453</v>
      </c>
      <c r="AC76" s="84" t="s">
        <v>12646</v>
      </c>
      <c r="AD76" s="84"/>
      <c r="AE76" s="84" t="s">
        <v>646</v>
      </c>
      <c r="AF76" s="84" t="s">
        <v>12823</v>
      </c>
      <c r="AG76" s="120">
        <v>2</v>
      </c>
      <c r="AH76" s="123">
        <v>5.882352941176471</v>
      </c>
      <c r="AI76" s="120">
        <v>2</v>
      </c>
      <c r="AJ76" s="123">
        <v>5.882352941176471</v>
      </c>
      <c r="AK76" s="120">
        <v>0</v>
      </c>
      <c r="AL76" s="123">
        <v>0</v>
      </c>
      <c r="AM76" s="120">
        <v>30</v>
      </c>
      <c r="AN76" s="123">
        <v>88.235294117647058</v>
      </c>
      <c r="AO76" s="120">
        <v>34</v>
      </c>
    </row>
    <row r="77" spans="1:41" x14ac:dyDescent="0.25">
      <c r="A77" s="87" t="s">
        <v>12109</v>
      </c>
      <c r="B77" s="65" t="s">
        <v>12137</v>
      </c>
      <c r="C77" s="65" t="s">
        <v>58</v>
      </c>
      <c r="D77" s="109"/>
      <c r="E77" s="108"/>
      <c r="F77" s="110" t="s">
        <v>12109</v>
      </c>
      <c r="G77" s="111"/>
      <c r="H77" s="111"/>
      <c r="I77" s="112">
        <v>77</v>
      </c>
      <c r="J77" s="113"/>
      <c r="K77" s="48">
        <v>2</v>
      </c>
      <c r="L77" s="48">
        <v>1</v>
      </c>
      <c r="M77" s="48">
        <v>0</v>
      </c>
      <c r="N77" s="48">
        <v>1</v>
      </c>
      <c r="O77" s="48">
        <v>0</v>
      </c>
      <c r="P77" s="49">
        <v>0</v>
      </c>
      <c r="Q77" s="49">
        <v>0</v>
      </c>
      <c r="R77" s="48">
        <v>1</v>
      </c>
      <c r="S77" s="48">
        <v>0</v>
      </c>
      <c r="T77" s="48">
        <v>2</v>
      </c>
      <c r="U77" s="48">
        <v>1</v>
      </c>
      <c r="V77" s="48">
        <v>1</v>
      </c>
      <c r="W77" s="49">
        <v>0.5</v>
      </c>
      <c r="X77" s="49">
        <v>0.5</v>
      </c>
      <c r="Y77" s="78" t="s">
        <v>2279</v>
      </c>
      <c r="Z77" s="78" t="s">
        <v>2518</v>
      </c>
      <c r="AA77" s="78" t="s">
        <v>2918</v>
      </c>
      <c r="AB77" s="84" t="s">
        <v>6296</v>
      </c>
      <c r="AC77" s="84" t="s">
        <v>6296</v>
      </c>
      <c r="AD77" s="84"/>
      <c r="AE77" s="84" t="s">
        <v>933</v>
      </c>
      <c r="AF77" s="84" t="s">
        <v>12824</v>
      </c>
      <c r="AG77" s="120">
        <v>0</v>
      </c>
      <c r="AH77" s="123">
        <v>0</v>
      </c>
      <c r="AI77" s="120">
        <v>0</v>
      </c>
      <c r="AJ77" s="123">
        <v>0</v>
      </c>
      <c r="AK77" s="120">
        <v>0</v>
      </c>
      <c r="AL77" s="123">
        <v>0</v>
      </c>
      <c r="AM77" s="120">
        <v>34</v>
      </c>
      <c r="AN77" s="123">
        <v>100</v>
      </c>
      <c r="AO77" s="120">
        <v>34</v>
      </c>
    </row>
    <row r="78" spans="1:41" x14ac:dyDescent="0.25">
      <c r="A78" s="87" t="s">
        <v>12110</v>
      </c>
      <c r="B78" s="65" t="s">
        <v>12138</v>
      </c>
      <c r="C78" s="65" t="s">
        <v>58</v>
      </c>
      <c r="D78" s="109"/>
      <c r="E78" s="108"/>
      <c r="F78" s="110" t="s">
        <v>15922</v>
      </c>
      <c r="G78" s="111"/>
      <c r="H78" s="111"/>
      <c r="I78" s="112">
        <v>78</v>
      </c>
      <c r="J78" s="113"/>
      <c r="K78" s="48">
        <v>2</v>
      </c>
      <c r="L78" s="48">
        <v>1</v>
      </c>
      <c r="M78" s="48">
        <v>0</v>
      </c>
      <c r="N78" s="48">
        <v>1</v>
      </c>
      <c r="O78" s="48">
        <v>0</v>
      </c>
      <c r="P78" s="49">
        <v>0</v>
      </c>
      <c r="Q78" s="49">
        <v>0</v>
      </c>
      <c r="R78" s="48">
        <v>1</v>
      </c>
      <c r="S78" s="48">
        <v>0</v>
      </c>
      <c r="T78" s="48">
        <v>2</v>
      </c>
      <c r="U78" s="48">
        <v>1</v>
      </c>
      <c r="V78" s="48">
        <v>1</v>
      </c>
      <c r="W78" s="49">
        <v>0.5</v>
      </c>
      <c r="X78" s="49">
        <v>0.5</v>
      </c>
      <c r="Y78" s="78" t="s">
        <v>2275</v>
      </c>
      <c r="Z78" s="78" t="s">
        <v>2609</v>
      </c>
      <c r="AA78" s="78" t="s">
        <v>2915</v>
      </c>
      <c r="AB78" s="84" t="s">
        <v>12454</v>
      </c>
      <c r="AC78" s="84" t="s">
        <v>12474</v>
      </c>
      <c r="AD78" s="84"/>
      <c r="AE78" s="84" t="s">
        <v>932</v>
      </c>
      <c r="AF78" s="84" t="s">
        <v>12825</v>
      </c>
      <c r="AG78" s="120">
        <v>1</v>
      </c>
      <c r="AH78" s="123">
        <v>3.5714285714285716</v>
      </c>
      <c r="AI78" s="120">
        <v>0</v>
      </c>
      <c r="AJ78" s="123">
        <v>0</v>
      </c>
      <c r="AK78" s="120">
        <v>0</v>
      </c>
      <c r="AL78" s="123">
        <v>0</v>
      </c>
      <c r="AM78" s="120">
        <v>27</v>
      </c>
      <c r="AN78" s="123">
        <v>96.428571428571431</v>
      </c>
      <c r="AO78" s="120">
        <v>28</v>
      </c>
    </row>
    <row r="79" spans="1:41" x14ac:dyDescent="0.25">
      <c r="A79" s="87" t="s">
        <v>12111</v>
      </c>
      <c r="B79" s="65" t="s">
        <v>12139</v>
      </c>
      <c r="C79" s="65" t="s">
        <v>58</v>
      </c>
      <c r="D79" s="109"/>
      <c r="E79" s="108"/>
      <c r="F79" s="110" t="s">
        <v>15923</v>
      </c>
      <c r="G79" s="111"/>
      <c r="H79" s="111"/>
      <c r="I79" s="112">
        <v>79</v>
      </c>
      <c r="J79" s="113"/>
      <c r="K79" s="48">
        <v>2</v>
      </c>
      <c r="L79" s="48">
        <v>2</v>
      </c>
      <c r="M79" s="48">
        <v>0</v>
      </c>
      <c r="N79" s="48">
        <v>2</v>
      </c>
      <c r="O79" s="48">
        <v>1</v>
      </c>
      <c r="P79" s="49">
        <v>0</v>
      </c>
      <c r="Q79" s="49">
        <v>0</v>
      </c>
      <c r="R79" s="48">
        <v>1</v>
      </c>
      <c r="S79" s="48">
        <v>0</v>
      </c>
      <c r="T79" s="48">
        <v>2</v>
      </c>
      <c r="U79" s="48">
        <v>2</v>
      </c>
      <c r="V79" s="48">
        <v>1</v>
      </c>
      <c r="W79" s="49">
        <v>0.5</v>
      </c>
      <c r="X79" s="49">
        <v>0.5</v>
      </c>
      <c r="Y79" s="78"/>
      <c r="Z79" s="78"/>
      <c r="AA79" s="78" t="s">
        <v>2912</v>
      </c>
      <c r="AB79" s="84" t="s">
        <v>12455</v>
      </c>
      <c r="AC79" s="84" t="s">
        <v>12647</v>
      </c>
      <c r="AD79" s="84"/>
      <c r="AE79" s="84" t="s">
        <v>633</v>
      </c>
      <c r="AF79" s="84" t="s">
        <v>12826</v>
      </c>
      <c r="AG79" s="120">
        <v>0</v>
      </c>
      <c r="AH79" s="123">
        <v>0</v>
      </c>
      <c r="AI79" s="120">
        <v>0</v>
      </c>
      <c r="AJ79" s="123">
        <v>0</v>
      </c>
      <c r="AK79" s="120">
        <v>0</v>
      </c>
      <c r="AL79" s="123">
        <v>0</v>
      </c>
      <c r="AM79" s="120">
        <v>21</v>
      </c>
      <c r="AN79" s="123">
        <v>100</v>
      </c>
      <c r="AO79" s="120">
        <v>21</v>
      </c>
    </row>
    <row r="80" spans="1:41" x14ac:dyDescent="0.25">
      <c r="A80" s="87" t="s">
        <v>12112</v>
      </c>
      <c r="B80" s="65" t="s">
        <v>12140</v>
      </c>
      <c r="C80" s="65" t="s">
        <v>58</v>
      </c>
      <c r="D80" s="109"/>
      <c r="E80" s="108"/>
      <c r="F80" s="110" t="s">
        <v>15924</v>
      </c>
      <c r="G80" s="111"/>
      <c r="H80" s="111"/>
      <c r="I80" s="112">
        <v>80</v>
      </c>
      <c r="J80" s="113"/>
      <c r="K80" s="48">
        <v>2</v>
      </c>
      <c r="L80" s="48">
        <v>1</v>
      </c>
      <c r="M80" s="48">
        <v>0</v>
      </c>
      <c r="N80" s="48">
        <v>1</v>
      </c>
      <c r="O80" s="48">
        <v>0</v>
      </c>
      <c r="P80" s="49">
        <v>0</v>
      </c>
      <c r="Q80" s="49">
        <v>0</v>
      </c>
      <c r="R80" s="48">
        <v>1</v>
      </c>
      <c r="S80" s="48">
        <v>0</v>
      </c>
      <c r="T80" s="48">
        <v>2</v>
      </c>
      <c r="U80" s="48">
        <v>1</v>
      </c>
      <c r="V80" s="48">
        <v>1</v>
      </c>
      <c r="W80" s="49">
        <v>0.5</v>
      </c>
      <c r="X80" s="49">
        <v>0.5</v>
      </c>
      <c r="Y80" s="78"/>
      <c r="Z80" s="78"/>
      <c r="AA80" s="78" t="s">
        <v>2911</v>
      </c>
      <c r="AB80" s="84" t="s">
        <v>2679</v>
      </c>
      <c r="AC80" s="84" t="s">
        <v>6296</v>
      </c>
      <c r="AD80" s="84"/>
      <c r="AE80" s="84" t="s">
        <v>928</v>
      </c>
      <c r="AF80" s="84" t="s">
        <v>12827</v>
      </c>
      <c r="AG80" s="120">
        <v>2</v>
      </c>
      <c r="AH80" s="123">
        <v>8.3333333333333339</v>
      </c>
      <c r="AI80" s="120">
        <v>0</v>
      </c>
      <c r="AJ80" s="123">
        <v>0</v>
      </c>
      <c r="AK80" s="120">
        <v>0</v>
      </c>
      <c r="AL80" s="123">
        <v>0</v>
      </c>
      <c r="AM80" s="120">
        <v>22</v>
      </c>
      <c r="AN80" s="123">
        <v>91.666666666666671</v>
      </c>
      <c r="AO80" s="120">
        <v>24</v>
      </c>
    </row>
    <row r="81" spans="1:41" x14ac:dyDescent="0.25">
      <c r="A81" s="87" t="s">
        <v>12113</v>
      </c>
      <c r="B81" s="65" t="s">
        <v>12141</v>
      </c>
      <c r="C81" s="65" t="s">
        <v>58</v>
      </c>
      <c r="D81" s="109"/>
      <c r="E81" s="108"/>
      <c r="F81" s="110" t="s">
        <v>15925</v>
      </c>
      <c r="G81" s="111"/>
      <c r="H81" s="111"/>
      <c r="I81" s="112">
        <v>81</v>
      </c>
      <c r="J81" s="113"/>
      <c r="K81" s="48">
        <v>2</v>
      </c>
      <c r="L81" s="48">
        <v>1</v>
      </c>
      <c r="M81" s="48">
        <v>0</v>
      </c>
      <c r="N81" s="48">
        <v>1</v>
      </c>
      <c r="O81" s="48">
        <v>0</v>
      </c>
      <c r="P81" s="49">
        <v>0</v>
      </c>
      <c r="Q81" s="49">
        <v>0</v>
      </c>
      <c r="R81" s="48">
        <v>1</v>
      </c>
      <c r="S81" s="48">
        <v>0</v>
      </c>
      <c r="T81" s="48">
        <v>2</v>
      </c>
      <c r="U81" s="48">
        <v>1</v>
      </c>
      <c r="V81" s="48">
        <v>1</v>
      </c>
      <c r="W81" s="49">
        <v>0.5</v>
      </c>
      <c r="X81" s="49">
        <v>0.5</v>
      </c>
      <c r="Y81" s="78" t="s">
        <v>2235</v>
      </c>
      <c r="Z81" s="78" t="s">
        <v>2597</v>
      </c>
      <c r="AA81" s="78" t="s">
        <v>731</v>
      </c>
      <c r="AB81" s="84" t="s">
        <v>12456</v>
      </c>
      <c r="AC81" s="84" t="s">
        <v>6296</v>
      </c>
      <c r="AD81" s="84"/>
      <c r="AE81" s="84" t="s">
        <v>911</v>
      </c>
      <c r="AF81" s="84" t="s">
        <v>12828</v>
      </c>
      <c r="AG81" s="120">
        <v>0</v>
      </c>
      <c r="AH81" s="123">
        <v>0</v>
      </c>
      <c r="AI81" s="120">
        <v>0</v>
      </c>
      <c r="AJ81" s="123">
        <v>0</v>
      </c>
      <c r="AK81" s="120">
        <v>0</v>
      </c>
      <c r="AL81" s="123">
        <v>0</v>
      </c>
      <c r="AM81" s="120">
        <v>17</v>
      </c>
      <c r="AN81" s="123">
        <v>100</v>
      </c>
      <c r="AO81" s="120">
        <v>17</v>
      </c>
    </row>
    <row r="82" spans="1:41" x14ac:dyDescent="0.25">
      <c r="A82" s="87" t="s">
        <v>12114</v>
      </c>
      <c r="B82" s="65" t="s">
        <v>12142</v>
      </c>
      <c r="C82" s="65" t="s">
        <v>58</v>
      </c>
      <c r="D82" s="109"/>
      <c r="E82" s="108"/>
      <c r="F82" s="110" t="s">
        <v>15926</v>
      </c>
      <c r="G82" s="111"/>
      <c r="H82" s="111"/>
      <c r="I82" s="112">
        <v>82</v>
      </c>
      <c r="J82" s="113"/>
      <c r="K82" s="48">
        <v>2</v>
      </c>
      <c r="L82" s="48">
        <v>2</v>
      </c>
      <c r="M82" s="48">
        <v>0</v>
      </c>
      <c r="N82" s="48">
        <v>2</v>
      </c>
      <c r="O82" s="48">
        <v>1</v>
      </c>
      <c r="P82" s="49">
        <v>0</v>
      </c>
      <c r="Q82" s="49">
        <v>0</v>
      </c>
      <c r="R82" s="48">
        <v>1</v>
      </c>
      <c r="S82" s="48">
        <v>0</v>
      </c>
      <c r="T82" s="48">
        <v>2</v>
      </c>
      <c r="U82" s="48">
        <v>2</v>
      </c>
      <c r="V82" s="48">
        <v>1</v>
      </c>
      <c r="W82" s="49">
        <v>0.5</v>
      </c>
      <c r="X82" s="49">
        <v>0.5</v>
      </c>
      <c r="Y82" s="78"/>
      <c r="Z82" s="78"/>
      <c r="AA82" s="78" t="s">
        <v>2876</v>
      </c>
      <c r="AB82" s="84" t="s">
        <v>12457</v>
      </c>
      <c r="AC82" s="84" t="s">
        <v>12648</v>
      </c>
      <c r="AD82" s="84"/>
      <c r="AE82" s="84" t="s">
        <v>572</v>
      </c>
      <c r="AF82" s="84" t="s">
        <v>12829</v>
      </c>
      <c r="AG82" s="120">
        <v>0</v>
      </c>
      <c r="AH82" s="123">
        <v>0</v>
      </c>
      <c r="AI82" s="120">
        <v>0</v>
      </c>
      <c r="AJ82" s="123">
        <v>0</v>
      </c>
      <c r="AK82" s="120">
        <v>0</v>
      </c>
      <c r="AL82" s="123">
        <v>0</v>
      </c>
      <c r="AM82" s="120">
        <v>22</v>
      </c>
      <c r="AN82" s="123">
        <v>100</v>
      </c>
      <c r="AO82" s="120">
        <v>22</v>
      </c>
    </row>
    <row r="83" spans="1:41" x14ac:dyDescent="0.25">
      <c r="A83" s="87" t="s">
        <v>12115</v>
      </c>
      <c r="B83" s="65" t="s">
        <v>12143</v>
      </c>
      <c r="C83" s="65" t="s">
        <v>58</v>
      </c>
      <c r="D83" s="109"/>
      <c r="E83" s="108"/>
      <c r="F83" s="110" t="s">
        <v>15927</v>
      </c>
      <c r="G83" s="111"/>
      <c r="H83" s="111"/>
      <c r="I83" s="112">
        <v>83</v>
      </c>
      <c r="J83" s="113"/>
      <c r="K83" s="48">
        <v>2</v>
      </c>
      <c r="L83" s="48">
        <v>1</v>
      </c>
      <c r="M83" s="48">
        <v>0</v>
      </c>
      <c r="N83" s="48">
        <v>1</v>
      </c>
      <c r="O83" s="48">
        <v>0</v>
      </c>
      <c r="P83" s="49">
        <v>0</v>
      </c>
      <c r="Q83" s="49">
        <v>0</v>
      </c>
      <c r="R83" s="48">
        <v>1</v>
      </c>
      <c r="S83" s="48">
        <v>0</v>
      </c>
      <c r="T83" s="48">
        <v>2</v>
      </c>
      <c r="U83" s="48">
        <v>1</v>
      </c>
      <c r="V83" s="48">
        <v>1</v>
      </c>
      <c r="W83" s="49">
        <v>0.5</v>
      </c>
      <c r="X83" s="49">
        <v>0.5</v>
      </c>
      <c r="Y83" s="78" t="s">
        <v>2214</v>
      </c>
      <c r="Z83" s="78" t="s">
        <v>2590</v>
      </c>
      <c r="AA83" s="78" t="s">
        <v>2856</v>
      </c>
      <c r="AB83" s="84" t="s">
        <v>12458</v>
      </c>
      <c r="AC83" s="84" t="s">
        <v>6296</v>
      </c>
      <c r="AD83" s="84"/>
      <c r="AE83" s="84" t="s">
        <v>907</v>
      </c>
      <c r="AF83" s="84" t="s">
        <v>12830</v>
      </c>
      <c r="AG83" s="120">
        <v>1</v>
      </c>
      <c r="AH83" s="123">
        <v>8.3333333333333339</v>
      </c>
      <c r="AI83" s="120">
        <v>0</v>
      </c>
      <c r="AJ83" s="123">
        <v>0</v>
      </c>
      <c r="AK83" s="120">
        <v>0</v>
      </c>
      <c r="AL83" s="123">
        <v>0</v>
      </c>
      <c r="AM83" s="120">
        <v>11</v>
      </c>
      <c r="AN83" s="123">
        <v>91.666666666666671</v>
      </c>
      <c r="AO83" s="120">
        <v>12</v>
      </c>
    </row>
    <row r="84" spans="1:41" x14ac:dyDescent="0.25">
      <c r="A84" s="87" t="s">
        <v>12116</v>
      </c>
      <c r="B84" s="65" t="s">
        <v>12144</v>
      </c>
      <c r="C84" s="65" t="s">
        <v>58</v>
      </c>
      <c r="D84" s="109"/>
      <c r="E84" s="108"/>
      <c r="F84" s="110" t="s">
        <v>15928</v>
      </c>
      <c r="G84" s="111"/>
      <c r="H84" s="111"/>
      <c r="I84" s="112">
        <v>84</v>
      </c>
      <c r="J84" s="113"/>
      <c r="K84" s="48">
        <v>2</v>
      </c>
      <c r="L84" s="48">
        <v>2</v>
      </c>
      <c r="M84" s="48">
        <v>0</v>
      </c>
      <c r="N84" s="48">
        <v>2</v>
      </c>
      <c r="O84" s="48">
        <v>1</v>
      </c>
      <c r="P84" s="49">
        <v>0</v>
      </c>
      <c r="Q84" s="49">
        <v>0</v>
      </c>
      <c r="R84" s="48">
        <v>1</v>
      </c>
      <c r="S84" s="48">
        <v>0</v>
      </c>
      <c r="T84" s="48">
        <v>2</v>
      </c>
      <c r="U84" s="48">
        <v>2</v>
      </c>
      <c r="V84" s="48">
        <v>1</v>
      </c>
      <c r="W84" s="49">
        <v>0.5</v>
      </c>
      <c r="X84" s="49">
        <v>0.5</v>
      </c>
      <c r="Y84" s="78" t="s">
        <v>2175</v>
      </c>
      <c r="Z84" s="78" t="s">
        <v>2515</v>
      </c>
      <c r="AA84" s="78" t="s">
        <v>2817</v>
      </c>
      <c r="AB84" s="84" t="s">
        <v>12459</v>
      </c>
      <c r="AC84" s="84" t="s">
        <v>12649</v>
      </c>
      <c r="AD84" s="84"/>
      <c r="AE84" s="84" t="s">
        <v>499</v>
      </c>
      <c r="AF84" s="84" t="s">
        <v>12831</v>
      </c>
      <c r="AG84" s="120">
        <v>0</v>
      </c>
      <c r="AH84" s="123">
        <v>0</v>
      </c>
      <c r="AI84" s="120">
        <v>0</v>
      </c>
      <c r="AJ84" s="123">
        <v>0</v>
      </c>
      <c r="AK84" s="120">
        <v>0</v>
      </c>
      <c r="AL84" s="123">
        <v>0</v>
      </c>
      <c r="AM84" s="120">
        <v>46</v>
      </c>
      <c r="AN84" s="123">
        <v>100</v>
      </c>
      <c r="AO84" s="120">
        <v>46</v>
      </c>
    </row>
    <row r="85" spans="1:41" x14ac:dyDescent="0.25">
      <c r="A85" s="87" t="s">
        <v>12117</v>
      </c>
      <c r="B85" s="65" t="s">
        <v>12145</v>
      </c>
      <c r="C85" s="65" t="s">
        <v>58</v>
      </c>
      <c r="D85" s="109"/>
      <c r="E85" s="108"/>
      <c r="F85" s="110" t="s">
        <v>12117</v>
      </c>
      <c r="G85" s="111"/>
      <c r="H85" s="111"/>
      <c r="I85" s="112">
        <v>85</v>
      </c>
      <c r="J85" s="113"/>
      <c r="K85" s="48">
        <v>2</v>
      </c>
      <c r="L85" s="48">
        <v>1</v>
      </c>
      <c r="M85" s="48">
        <v>0</v>
      </c>
      <c r="N85" s="48">
        <v>1</v>
      </c>
      <c r="O85" s="48">
        <v>0</v>
      </c>
      <c r="P85" s="49">
        <v>0</v>
      </c>
      <c r="Q85" s="49">
        <v>0</v>
      </c>
      <c r="R85" s="48">
        <v>1</v>
      </c>
      <c r="S85" s="48">
        <v>0</v>
      </c>
      <c r="T85" s="48">
        <v>2</v>
      </c>
      <c r="U85" s="48">
        <v>1</v>
      </c>
      <c r="V85" s="48">
        <v>1</v>
      </c>
      <c r="W85" s="49">
        <v>0.5</v>
      </c>
      <c r="X85" s="49">
        <v>0.5</v>
      </c>
      <c r="Y85" s="78" t="s">
        <v>2170</v>
      </c>
      <c r="Z85" s="78" t="s">
        <v>2576</v>
      </c>
      <c r="AA85" s="78" t="s">
        <v>2813</v>
      </c>
      <c r="AB85" s="84" t="s">
        <v>6296</v>
      </c>
      <c r="AC85" s="84" t="s">
        <v>6296</v>
      </c>
      <c r="AD85" s="84"/>
      <c r="AE85" s="84" t="s">
        <v>884</v>
      </c>
      <c r="AF85" s="84" t="s">
        <v>12832</v>
      </c>
      <c r="AG85" s="120">
        <v>0</v>
      </c>
      <c r="AH85" s="123">
        <v>0</v>
      </c>
      <c r="AI85" s="120">
        <v>0</v>
      </c>
      <c r="AJ85" s="123">
        <v>0</v>
      </c>
      <c r="AK85" s="120">
        <v>0</v>
      </c>
      <c r="AL85" s="123">
        <v>0</v>
      </c>
      <c r="AM85" s="120">
        <v>10</v>
      </c>
      <c r="AN85" s="123">
        <v>100</v>
      </c>
      <c r="AO85" s="120">
        <v>10</v>
      </c>
    </row>
    <row r="86" spans="1:41" x14ac:dyDescent="0.25">
      <c r="A86" s="87" t="s">
        <v>12118</v>
      </c>
      <c r="B86" s="65" t="s">
        <v>12146</v>
      </c>
      <c r="C86" s="65" t="s">
        <v>58</v>
      </c>
      <c r="D86" s="109"/>
      <c r="E86" s="108"/>
      <c r="F86" s="110" t="s">
        <v>15929</v>
      </c>
      <c r="G86" s="111"/>
      <c r="H86" s="111"/>
      <c r="I86" s="112">
        <v>86</v>
      </c>
      <c r="J86" s="113"/>
      <c r="K86" s="48">
        <v>2</v>
      </c>
      <c r="L86" s="48">
        <v>2</v>
      </c>
      <c r="M86" s="48">
        <v>0</v>
      </c>
      <c r="N86" s="48">
        <v>2</v>
      </c>
      <c r="O86" s="48">
        <v>1</v>
      </c>
      <c r="P86" s="49">
        <v>0</v>
      </c>
      <c r="Q86" s="49">
        <v>0</v>
      </c>
      <c r="R86" s="48">
        <v>1</v>
      </c>
      <c r="S86" s="48">
        <v>0</v>
      </c>
      <c r="T86" s="48">
        <v>2</v>
      </c>
      <c r="U86" s="48">
        <v>2</v>
      </c>
      <c r="V86" s="48">
        <v>1</v>
      </c>
      <c r="W86" s="49">
        <v>0.5</v>
      </c>
      <c r="X86" s="49">
        <v>0.5</v>
      </c>
      <c r="Y86" s="78" t="s">
        <v>2164</v>
      </c>
      <c r="Z86" s="78" t="s">
        <v>2574</v>
      </c>
      <c r="AA86" s="78" t="s">
        <v>2809</v>
      </c>
      <c r="AB86" s="84" t="s">
        <v>12460</v>
      </c>
      <c r="AC86" s="84" t="s">
        <v>12650</v>
      </c>
      <c r="AD86" s="84"/>
      <c r="AE86" s="84" t="s">
        <v>485</v>
      </c>
      <c r="AF86" s="84" t="s">
        <v>12833</v>
      </c>
      <c r="AG86" s="120">
        <v>0</v>
      </c>
      <c r="AH86" s="123">
        <v>0</v>
      </c>
      <c r="AI86" s="120">
        <v>2</v>
      </c>
      <c r="AJ86" s="123">
        <v>5.5555555555555554</v>
      </c>
      <c r="AK86" s="120">
        <v>0</v>
      </c>
      <c r="AL86" s="123">
        <v>0</v>
      </c>
      <c r="AM86" s="120">
        <v>34</v>
      </c>
      <c r="AN86" s="123">
        <v>94.444444444444443</v>
      </c>
      <c r="AO86" s="120">
        <v>36</v>
      </c>
    </row>
    <row r="87" spans="1:41" x14ac:dyDescent="0.25">
      <c r="A87" s="87" t="s">
        <v>12119</v>
      </c>
      <c r="B87" s="65" t="s">
        <v>12135</v>
      </c>
      <c r="C87" s="65" t="s">
        <v>60</v>
      </c>
      <c r="D87" s="109"/>
      <c r="E87" s="108"/>
      <c r="F87" s="110" t="s">
        <v>15930</v>
      </c>
      <c r="G87" s="111"/>
      <c r="H87" s="111"/>
      <c r="I87" s="112">
        <v>87</v>
      </c>
      <c r="J87" s="113"/>
      <c r="K87" s="48">
        <v>2</v>
      </c>
      <c r="L87" s="48">
        <v>2</v>
      </c>
      <c r="M87" s="48">
        <v>2</v>
      </c>
      <c r="N87" s="48">
        <v>4</v>
      </c>
      <c r="O87" s="48">
        <v>3</v>
      </c>
      <c r="P87" s="49">
        <v>0</v>
      </c>
      <c r="Q87" s="49">
        <v>0</v>
      </c>
      <c r="R87" s="48">
        <v>1</v>
      </c>
      <c r="S87" s="48">
        <v>0</v>
      </c>
      <c r="T87" s="48">
        <v>2</v>
      </c>
      <c r="U87" s="48">
        <v>4</v>
      </c>
      <c r="V87" s="48">
        <v>1</v>
      </c>
      <c r="W87" s="49">
        <v>0.5</v>
      </c>
      <c r="X87" s="49">
        <v>0.5</v>
      </c>
      <c r="Y87" s="78" t="s">
        <v>12216</v>
      </c>
      <c r="Z87" s="78" t="s">
        <v>12256</v>
      </c>
      <c r="AA87" s="78" t="s">
        <v>12341</v>
      </c>
      <c r="AB87" s="84" t="s">
        <v>12461</v>
      </c>
      <c r="AC87" s="84" t="s">
        <v>12651</v>
      </c>
      <c r="AD87" s="84"/>
      <c r="AE87" s="84" t="s">
        <v>516</v>
      </c>
      <c r="AF87" s="84" t="s">
        <v>12834</v>
      </c>
      <c r="AG87" s="120">
        <v>0</v>
      </c>
      <c r="AH87" s="123">
        <v>0</v>
      </c>
      <c r="AI87" s="120">
        <v>0</v>
      </c>
      <c r="AJ87" s="123">
        <v>0</v>
      </c>
      <c r="AK87" s="120">
        <v>0</v>
      </c>
      <c r="AL87" s="123">
        <v>0</v>
      </c>
      <c r="AM87" s="120">
        <v>46</v>
      </c>
      <c r="AN87" s="123">
        <v>100</v>
      </c>
      <c r="AO87" s="120">
        <v>46</v>
      </c>
    </row>
    <row r="88" spans="1:41" x14ac:dyDescent="0.25">
      <c r="A88" s="87" t="s">
        <v>12120</v>
      </c>
      <c r="B88" s="65" t="s">
        <v>12136</v>
      </c>
      <c r="C88" s="65" t="s">
        <v>60</v>
      </c>
      <c r="D88" s="109"/>
      <c r="E88" s="108"/>
      <c r="F88" s="110" t="s">
        <v>15931</v>
      </c>
      <c r="G88" s="111"/>
      <c r="H88" s="111"/>
      <c r="I88" s="112">
        <v>88</v>
      </c>
      <c r="J88" s="113"/>
      <c r="K88" s="48">
        <v>2</v>
      </c>
      <c r="L88" s="48">
        <v>2</v>
      </c>
      <c r="M88" s="48">
        <v>0</v>
      </c>
      <c r="N88" s="48">
        <v>2</v>
      </c>
      <c r="O88" s="48">
        <v>1</v>
      </c>
      <c r="P88" s="49">
        <v>0</v>
      </c>
      <c r="Q88" s="49">
        <v>0</v>
      </c>
      <c r="R88" s="48">
        <v>1</v>
      </c>
      <c r="S88" s="48">
        <v>0</v>
      </c>
      <c r="T88" s="48">
        <v>2</v>
      </c>
      <c r="U88" s="48">
        <v>2</v>
      </c>
      <c r="V88" s="48">
        <v>1</v>
      </c>
      <c r="W88" s="49">
        <v>0.5</v>
      </c>
      <c r="X88" s="49">
        <v>0.5</v>
      </c>
      <c r="Y88" s="78" t="s">
        <v>2142</v>
      </c>
      <c r="Z88" s="78" t="s">
        <v>2507</v>
      </c>
      <c r="AA88" s="78" t="s">
        <v>2796</v>
      </c>
      <c r="AB88" s="84" t="s">
        <v>12462</v>
      </c>
      <c r="AC88" s="84" t="s">
        <v>12652</v>
      </c>
      <c r="AD88" s="84"/>
      <c r="AE88" s="84" t="s">
        <v>460</v>
      </c>
      <c r="AF88" s="84" t="s">
        <v>12835</v>
      </c>
      <c r="AG88" s="120">
        <v>0</v>
      </c>
      <c r="AH88" s="123">
        <v>0</v>
      </c>
      <c r="AI88" s="120">
        <v>0</v>
      </c>
      <c r="AJ88" s="123">
        <v>0</v>
      </c>
      <c r="AK88" s="120">
        <v>0</v>
      </c>
      <c r="AL88" s="123">
        <v>0</v>
      </c>
      <c r="AM88" s="120">
        <v>47</v>
      </c>
      <c r="AN88" s="123">
        <v>100</v>
      </c>
      <c r="AO88" s="120">
        <v>47</v>
      </c>
    </row>
    <row r="89" spans="1:41" x14ac:dyDescent="0.25">
      <c r="A89" s="87" t="s">
        <v>12121</v>
      </c>
      <c r="B89" s="65" t="s">
        <v>12137</v>
      </c>
      <c r="C89" s="65" t="s">
        <v>60</v>
      </c>
      <c r="D89" s="109"/>
      <c r="E89" s="108"/>
      <c r="F89" s="110" t="s">
        <v>15932</v>
      </c>
      <c r="G89" s="111"/>
      <c r="H89" s="111"/>
      <c r="I89" s="112">
        <v>89</v>
      </c>
      <c r="J89" s="113"/>
      <c r="K89" s="48">
        <v>2</v>
      </c>
      <c r="L89" s="48">
        <v>0</v>
      </c>
      <c r="M89" s="48">
        <v>6</v>
      </c>
      <c r="N89" s="48">
        <v>6</v>
      </c>
      <c r="O89" s="48">
        <v>3</v>
      </c>
      <c r="P89" s="49">
        <v>0</v>
      </c>
      <c r="Q89" s="49">
        <v>0</v>
      </c>
      <c r="R89" s="48">
        <v>1</v>
      </c>
      <c r="S89" s="48">
        <v>0</v>
      </c>
      <c r="T89" s="48">
        <v>2</v>
      </c>
      <c r="U89" s="48">
        <v>6</v>
      </c>
      <c r="V89" s="48">
        <v>1</v>
      </c>
      <c r="W89" s="49">
        <v>0.5</v>
      </c>
      <c r="X89" s="49">
        <v>0.5</v>
      </c>
      <c r="Y89" s="78" t="s">
        <v>12217</v>
      </c>
      <c r="Z89" s="78" t="s">
        <v>2518</v>
      </c>
      <c r="AA89" s="78" t="s">
        <v>12342</v>
      </c>
      <c r="AB89" s="84" t="s">
        <v>12463</v>
      </c>
      <c r="AC89" s="84" t="s">
        <v>12653</v>
      </c>
      <c r="AD89" s="84"/>
      <c r="AE89" s="84" t="s">
        <v>457</v>
      </c>
      <c r="AF89" s="84" t="s">
        <v>12836</v>
      </c>
      <c r="AG89" s="120">
        <v>6</v>
      </c>
      <c r="AH89" s="123">
        <v>4.3165467625899279</v>
      </c>
      <c r="AI89" s="120">
        <v>0</v>
      </c>
      <c r="AJ89" s="123">
        <v>0</v>
      </c>
      <c r="AK89" s="120">
        <v>0</v>
      </c>
      <c r="AL89" s="123">
        <v>0</v>
      </c>
      <c r="AM89" s="120">
        <v>133</v>
      </c>
      <c r="AN89" s="123">
        <v>95.683453237410077</v>
      </c>
      <c r="AO89" s="120">
        <v>139</v>
      </c>
    </row>
    <row r="90" spans="1:41" x14ac:dyDescent="0.25">
      <c r="A90" s="87" t="s">
        <v>12122</v>
      </c>
      <c r="B90" s="65" t="s">
        <v>12138</v>
      </c>
      <c r="C90" s="65" t="s">
        <v>60</v>
      </c>
      <c r="D90" s="109"/>
      <c r="E90" s="108"/>
      <c r="F90" s="110" t="s">
        <v>15933</v>
      </c>
      <c r="G90" s="111"/>
      <c r="H90" s="111"/>
      <c r="I90" s="112">
        <v>90</v>
      </c>
      <c r="J90" s="113"/>
      <c r="K90" s="48">
        <v>2</v>
      </c>
      <c r="L90" s="48">
        <v>2</v>
      </c>
      <c r="M90" s="48">
        <v>0</v>
      </c>
      <c r="N90" s="48">
        <v>2</v>
      </c>
      <c r="O90" s="48">
        <v>1</v>
      </c>
      <c r="P90" s="49">
        <v>0</v>
      </c>
      <c r="Q90" s="49">
        <v>0</v>
      </c>
      <c r="R90" s="48">
        <v>1</v>
      </c>
      <c r="S90" s="48">
        <v>0</v>
      </c>
      <c r="T90" s="48">
        <v>2</v>
      </c>
      <c r="U90" s="48">
        <v>2</v>
      </c>
      <c r="V90" s="48">
        <v>1</v>
      </c>
      <c r="W90" s="49">
        <v>0.5</v>
      </c>
      <c r="X90" s="49">
        <v>0.5</v>
      </c>
      <c r="Y90" s="78"/>
      <c r="Z90" s="78"/>
      <c r="AA90" s="78" t="s">
        <v>2776</v>
      </c>
      <c r="AB90" s="84" t="s">
        <v>12464</v>
      </c>
      <c r="AC90" s="84" t="s">
        <v>12654</v>
      </c>
      <c r="AD90" s="84"/>
      <c r="AE90" s="84" t="s">
        <v>445</v>
      </c>
      <c r="AF90" s="84" t="s">
        <v>12837</v>
      </c>
      <c r="AG90" s="120">
        <v>0</v>
      </c>
      <c r="AH90" s="123">
        <v>0</v>
      </c>
      <c r="AI90" s="120">
        <v>0</v>
      </c>
      <c r="AJ90" s="123">
        <v>0</v>
      </c>
      <c r="AK90" s="120">
        <v>0</v>
      </c>
      <c r="AL90" s="123">
        <v>0</v>
      </c>
      <c r="AM90" s="120">
        <v>64</v>
      </c>
      <c r="AN90" s="123">
        <v>100</v>
      </c>
      <c r="AO90" s="120">
        <v>64</v>
      </c>
    </row>
    <row r="91" spans="1:41" x14ac:dyDescent="0.25">
      <c r="A91" s="87" t="s">
        <v>12123</v>
      </c>
      <c r="B91" s="65" t="s">
        <v>12139</v>
      </c>
      <c r="C91" s="65" t="s">
        <v>60</v>
      </c>
      <c r="D91" s="109"/>
      <c r="E91" s="108"/>
      <c r="F91" s="110" t="s">
        <v>15934</v>
      </c>
      <c r="G91" s="111"/>
      <c r="H91" s="111"/>
      <c r="I91" s="112">
        <v>91</v>
      </c>
      <c r="J91" s="113"/>
      <c r="K91" s="48">
        <v>2</v>
      </c>
      <c r="L91" s="48">
        <v>2</v>
      </c>
      <c r="M91" s="48">
        <v>0</v>
      </c>
      <c r="N91" s="48">
        <v>2</v>
      </c>
      <c r="O91" s="48">
        <v>1</v>
      </c>
      <c r="P91" s="49">
        <v>0</v>
      </c>
      <c r="Q91" s="49">
        <v>0</v>
      </c>
      <c r="R91" s="48">
        <v>1</v>
      </c>
      <c r="S91" s="48">
        <v>0</v>
      </c>
      <c r="T91" s="48">
        <v>2</v>
      </c>
      <c r="U91" s="48">
        <v>2</v>
      </c>
      <c r="V91" s="48">
        <v>1</v>
      </c>
      <c r="W91" s="49">
        <v>0.5</v>
      </c>
      <c r="X91" s="49">
        <v>0.5</v>
      </c>
      <c r="Y91" s="78"/>
      <c r="Z91" s="78"/>
      <c r="AA91" s="78" t="s">
        <v>2771</v>
      </c>
      <c r="AB91" s="84" t="s">
        <v>12465</v>
      </c>
      <c r="AC91" s="84" t="s">
        <v>12655</v>
      </c>
      <c r="AD91" s="84"/>
      <c r="AE91" s="84" t="s">
        <v>437</v>
      </c>
      <c r="AF91" s="84" t="s">
        <v>12838</v>
      </c>
      <c r="AG91" s="120">
        <v>2</v>
      </c>
      <c r="AH91" s="123">
        <v>3.5087719298245612</v>
      </c>
      <c r="AI91" s="120">
        <v>0</v>
      </c>
      <c r="AJ91" s="123">
        <v>0</v>
      </c>
      <c r="AK91" s="120">
        <v>0</v>
      </c>
      <c r="AL91" s="123">
        <v>0</v>
      </c>
      <c r="AM91" s="120">
        <v>55</v>
      </c>
      <c r="AN91" s="123">
        <v>96.491228070175438</v>
      </c>
      <c r="AO91" s="120">
        <v>57</v>
      </c>
    </row>
    <row r="92" spans="1:41" x14ac:dyDescent="0.25">
      <c r="A92" s="87" t="s">
        <v>12124</v>
      </c>
      <c r="B92" s="65" t="s">
        <v>12140</v>
      </c>
      <c r="C92" s="65" t="s">
        <v>60</v>
      </c>
      <c r="D92" s="109"/>
      <c r="E92" s="108"/>
      <c r="F92" s="110" t="s">
        <v>15935</v>
      </c>
      <c r="G92" s="111"/>
      <c r="H92" s="111"/>
      <c r="I92" s="112">
        <v>92</v>
      </c>
      <c r="J92" s="113"/>
      <c r="K92" s="48">
        <v>2</v>
      </c>
      <c r="L92" s="48">
        <v>0</v>
      </c>
      <c r="M92" s="48">
        <v>4</v>
      </c>
      <c r="N92" s="48">
        <v>4</v>
      </c>
      <c r="O92" s="48">
        <v>2</v>
      </c>
      <c r="P92" s="49">
        <v>0</v>
      </c>
      <c r="Q92" s="49">
        <v>0</v>
      </c>
      <c r="R92" s="48">
        <v>1</v>
      </c>
      <c r="S92" s="48">
        <v>0</v>
      </c>
      <c r="T92" s="48">
        <v>2</v>
      </c>
      <c r="U92" s="48">
        <v>4</v>
      </c>
      <c r="V92" s="48">
        <v>1</v>
      </c>
      <c r="W92" s="49">
        <v>0.5</v>
      </c>
      <c r="X92" s="49">
        <v>0.5</v>
      </c>
      <c r="Y92" s="78"/>
      <c r="Z92" s="78"/>
      <c r="AA92" s="78" t="s">
        <v>12343</v>
      </c>
      <c r="AB92" s="84" t="s">
        <v>12466</v>
      </c>
      <c r="AC92" s="84" t="s">
        <v>12656</v>
      </c>
      <c r="AD92" s="84"/>
      <c r="AE92" s="84" t="s">
        <v>433</v>
      </c>
      <c r="AF92" s="84" t="s">
        <v>12839</v>
      </c>
      <c r="AG92" s="120">
        <v>4</v>
      </c>
      <c r="AH92" s="123">
        <v>3.1496062992125986</v>
      </c>
      <c r="AI92" s="120">
        <v>9</v>
      </c>
      <c r="AJ92" s="123">
        <v>7.0866141732283463</v>
      </c>
      <c r="AK92" s="120">
        <v>0</v>
      </c>
      <c r="AL92" s="123">
        <v>0</v>
      </c>
      <c r="AM92" s="120">
        <v>114</v>
      </c>
      <c r="AN92" s="123">
        <v>89.763779527559052</v>
      </c>
      <c r="AO92" s="120">
        <v>127</v>
      </c>
    </row>
    <row r="93" spans="1:41" x14ac:dyDescent="0.25">
      <c r="A93" s="87" t="s">
        <v>12125</v>
      </c>
      <c r="B93" s="65" t="s">
        <v>12141</v>
      </c>
      <c r="C93" s="65" t="s">
        <v>60</v>
      </c>
      <c r="D93" s="109"/>
      <c r="E93" s="108"/>
      <c r="F93" s="110" t="s">
        <v>12125</v>
      </c>
      <c r="G93" s="111"/>
      <c r="H93" s="111"/>
      <c r="I93" s="112">
        <v>93</v>
      </c>
      <c r="J93" s="113"/>
      <c r="K93" s="48">
        <v>2</v>
      </c>
      <c r="L93" s="48">
        <v>1</v>
      </c>
      <c r="M93" s="48">
        <v>0</v>
      </c>
      <c r="N93" s="48">
        <v>1</v>
      </c>
      <c r="O93" s="48">
        <v>0</v>
      </c>
      <c r="P93" s="49">
        <v>0</v>
      </c>
      <c r="Q93" s="49">
        <v>0</v>
      </c>
      <c r="R93" s="48">
        <v>1</v>
      </c>
      <c r="S93" s="48">
        <v>0</v>
      </c>
      <c r="T93" s="48">
        <v>2</v>
      </c>
      <c r="U93" s="48">
        <v>1</v>
      </c>
      <c r="V93" s="48">
        <v>1</v>
      </c>
      <c r="W93" s="49">
        <v>0.5</v>
      </c>
      <c r="X93" s="49">
        <v>0.5</v>
      </c>
      <c r="Y93" s="78"/>
      <c r="Z93" s="78"/>
      <c r="AA93" s="78" t="s">
        <v>2745</v>
      </c>
      <c r="AB93" s="84" t="s">
        <v>6296</v>
      </c>
      <c r="AC93" s="84" t="s">
        <v>6296</v>
      </c>
      <c r="AD93" s="84"/>
      <c r="AE93" s="84" t="s">
        <v>857</v>
      </c>
      <c r="AF93" s="84" t="s">
        <v>12840</v>
      </c>
      <c r="AG93" s="120">
        <v>0</v>
      </c>
      <c r="AH93" s="123">
        <v>0</v>
      </c>
      <c r="AI93" s="120">
        <v>0</v>
      </c>
      <c r="AJ93" s="123">
        <v>0</v>
      </c>
      <c r="AK93" s="120">
        <v>0</v>
      </c>
      <c r="AL93" s="123">
        <v>0</v>
      </c>
      <c r="AM93" s="120">
        <v>13</v>
      </c>
      <c r="AN93" s="123">
        <v>100</v>
      </c>
      <c r="AO93" s="120">
        <v>13</v>
      </c>
    </row>
    <row r="94" spans="1:41" x14ac:dyDescent="0.25">
      <c r="A94" s="87" t="s">
        <v>12126</v>
      </c>
      <c r="B94" s="65" t="s">
        <v>12142</v>
      </c>
      <c r="C94" s="65" t="s">
        <v>60</v>
      </c>
      <c r="D94" s="109"/>
      <c r="E94" s="108"/>
      <c r="F94" s="110" t="s">
        <v>12126</v>
      </c>
      <c r="G94" s="111"/>
      <c r="H94" s="111"/>
      <c r="I94" s="112">
        <v>94</v>
      </c>
      <c r="J94" s="113"/>
      <c r="K94" s="48">
        <v>2</v>
      </c>
      <c r="L94" s="48">
        <v>1</v>
      </c>
      <c r="M94" s="48">
        <v>0</v>
      </c>
      <c r="N94" s="48">
        <v>1</v>
      </c>
      <c r="O94" s="48">
        <v>0</v>
      </c>
      <c r="P94" s="49">
        <v>0</v>
      </c>
      <c r="Q94" s="49">
        <v>0</v>
      </c>
      <c r="R94" s="48">
        <v>1</v>
      </c>
      <c r="S94" s="48">
        <v>0</v>
      </c>
      <c r="T94" s="48">
        <v>2</v>
      </c>
      <c r="U94" s="48">
        <v>1</v>
      </c>
      <c r="V94" s="48">
        <v>1</v>
      </c>
      <c r="W94" s="49">
        <v>0.5</v>
      </c>
      <c r="X94" s="49">
        <v>0.5</v>
      </c>
      <c r="Y94" s="78" t="s">
        <v>2093</v>
      </c>
      <c r="Z94" s="78" t="s">
        <v>2539</v>
      </c>
      <c r="AA94" s="78" t="s">
        <v>2743</v>
      </c>
      <c r="AB94" s="84" t="s">
        <v>6296</v>
      </c>
      <c r="AC94" s="84" t="s">
        <v>6296</v>
      </c>
      <c r="AD94" s="84"/>
      <c r="AE94" s="84" t="s">
        <v>856</v>
      </c>
      <c r="AF94" s="84" t="s">
        <v>12841</v>
      </c>
      <c r="AG94" s="120">
        <v>1</v>
      </c>
      <c r="AH94" s="123">
        <v>8.3333333333333339</v>
      </c>
      <c r="AI94" s="120">
        <v>0</v>
      </c>
      <c r="AJ94" s="123">
        <v>0</v>
      </c>
      <c r="AK94" s="120">
        <v>0</v>
      </c>
      <c r="AL94" s="123">
        <v>0</v>
      </c>
      <c r="AM94" s="120">
        <v>11</v>
      </c>
      <c r="AN94" s="123">
        <v>91.666666666666671</v>
      </c>
      <c r="AO94" s="120">
        <v>12</v>
      </c>
    </row>
    <row r="95" spans="1:41" x14ac:dyDescent="0.25">
      <c r="A95" s="87" t="s">
        <v>12127</v>
      </c>
      <c r="B95" s="65" t="s">
        <v>12143</v>
      </c>
      <c r="C95" s="65" t="s">
        <v>60</v>
      </c>
      <c r="D95" s="109"/>
      <c r="E95" s="108"/>
      <c r="F95" s="110" t="s">
        <v>15936</v>
      </c>
      <c r="G95" s="111"/>
      <c r="H95" s="111"/>
      <c r="I95" s="112">
        <v>95</v>
      </c>
      <c r="J95" s="113"/>
      <c r="K95" s="48">
        <v>2</v>
      </c>
      <c r="L95" s="48">
        <v>2</v>
      </c>
      <c r="M95" s="48">
        <v>0</v>
      </c>
      <c r="N95" s="48">
        <v>2</v>
      </c>
      <c r="O95" s="48">
        <v>1</v>
      </c>
      <c r="P95" s="49">
        <v>0</v>
      </c>
      <c r="Q95" s="49">
        <v>0</v>
      </c>
      <c r="R95" s="48">
        <v>1</v>
      </c>
      <c r="S95" s="48">
        <v>0</v>
      </c>
      <c r="T95" s="48">
        <v>2</v>
      </c>
      <c r="U95" s="48">
        <v>2</v>
      </c>
      <c r="V95" s="48">
        <v>1</v>
      </c>
      <c r="W95" s="49">
        <v>0.5</v>
      </c>
      <c r="X95" s="49">
        <v>0.5</v>
      </c>
      <c r="Y95" s="78" t="s">
        <v>2079</v>
      </c>
      <c r="Z95" s="78" t="s">
        <v>2549</v>
      </c>
      <c r="AA95" s="78" t="s">
        <v>2736</v>
      </c>
      <c r="AB95" s="84" t="s">
        <v>12467</v>
      </c>
      <c r="AC95" s="84" t="s">
        <v>12657</v>
      </c>
      <c r="AD95" s="84"/>
      <c r="AE95" s="84" t="s">
        <v>374</v>
      </c>
      <c r="AF95" s="84" t="s">
        <v>12842</v>
      </c>
      <c r="AG95" s="120">
        <v>0</v>
      </c>
      <c r="AH95" s="123">
        <v>0</v>
      </c>
      <c r="AI95" s="120">
        <v>0</v>
      </c>
      <c r="AJ95" s="123">
        <v>0</v>
      </c>
      <c r="AK95" s="120">
        <v>0</v>
      </c>
      <c r="AL95" s="123">
        <v>0</v>
      </c>
      <c r="AM95" s="120">
        <v>57</v>
      </c>
      <c r="AN95" s="123">
        <v>100</v>
      </c>
      <c r="AO95" s="120">
        <v>57</v>
      </c>
    </row>
    <row r="96" spans="1:41" x14ac:dyDescent="0.25">
      <c r="A96" s="87" t="s">
        <v>12128</v>
      </c>
      <c r="B96" s="65" t="s">
        <v>12144</v>
      </c>
      <c r="C96" s="65" t="s">
        <v>60</v>
      </c>
      <c r="D96" s="109"/>
      <c r="E96" s="108"/>
      <c r="F96" s="110" t="s">
        <v>15937</v>
      </c>
      <c r="G96" s="111"/>
      <c r="H96" s="111"/>
      <c r="I96" s="112">
        <v>96</v>
      </c>
      <c r="J96" s="113"/>
      <c r="K96" s="48">
        <v>2</v>
      </c>
      <c r="L96" s="48">
        <v>2</v>
      </c>
      <c r="M96" s="48">
        <v>0</v>
      </c>
      <c r="N96" s="48">
        <v>2</v>
      </c>
      <c r="O96" s="48">
        <v>1</v>
      </c>
      <c r="P96" s="49">
        <v>0</v>
      </c>
      <c r="Q96" s="49">
        <v>0</v>
      </c>
      <c r="R96" s="48">
        <v>1</v>
      </c>
      <c r="S96" s="48">
        <v>0</v>
      </c>
      <c r="T96" s="48">
        <v>2</v>
      </c>
      <c r="U96" s="48">
        <v>2</v>
      </c>
      <c r="V96" s="48">
        <v>1</v>
      </c>
      <c r="W96" s="49">
        <v>0.5</v>
      </c>
      <c r="X96" s="49">
        <v>0.5</v>
      </c>
      <c r="Y96" s="78" t="s">
        <v>2068</v>
      </c>
      <c r="Z96" s="78" t="s">
        <v>2542</v>
      </c>
      <c r="AA96" s="78" t="s">
        <v>2728</v>
      </c>
      <c r="AB96" s="84" t="s">
        <v>12468</v>
      </c>
      <c r="AC96" s="84" t="s">
        <v>12658</v>
      </c>
      <c r="AD96" s="84"/>
      <c r="AE96" s="84" t="s">
        <v>358</v>
      </c>
      <c r="AF96" s="84" t="s">
        <v>12843</v>
      </c>
      <c r="AG96" s="120">
        <v>2</v>
      </c>
      <c r="AH96" s="123">
        <v>5.7142857142857144</v>
      </c>
      <c r="AI96" s="120">
        <v>0</v>
      </c>
      <c r="AJ96" s="123">
        <v>0</v>
      </c>
      <c r="AK96" s="120">
        <v>0</v>
      </c>
      <c r="AL96" s="123">
        <v>0</v>
      </c>
      <c r="AM96" s="120">
        <v>33</v>
      </c>
      <c r="AN96" s="123">
        <v>94.285714285714292</v>
      </c>
      <c r="AO96" s="120">
        <v>35</v>
      </c>
    </row>
    <row r="97" spans="1:41" x14ac:dyDescent="0.25">
      <c r="A97" s="87" t="s">
        <v>12129</v>
      </c>
      <c r="B97" s="65" t="s">
        <v>12145</v>
      </c>
      <c r="C97" s="65" t="s">
        <v>60</v>
      </c>
      <c r="D97" s="109"/>
      <c r="E97" s="108"/>
      <c r="F97" s="110" t="s">
        <v>15938</v>
      </c>
      <c r="G97" s="111"/>
      <c r="H97" s="111"/>
      <c r="I97" s="112">
        <v>97</v>
      </c>
      <c r="J97" s="113"/>
      <c r="K97" s="48">
        <v>2</v>
      </c>
      <c r="L97" s="48">
        <v>2</v>
      </c>
      <c r="M97" s="48">
        <v>0</v>
      </c>
      <c r="N97" s="48">
        <v>2</v>
      </c>
      <c r="O97" s="48">
        <v>1</v>
      </c>
      <c r="P97" s="49">
        <v>0</v>
      </c>
      <c r="Q97" s="49">
        <v>0</v>
      </c>
      <c r="R97" s="48">
        <v>1</v>
      </c>
      <c r="S97" s="48">
        <v>0</v>
      </c>
      <c r="T97" s="48">
        <v>2</v>
      </c>
      <c r="U97" s="48">
        <v>2</v>
      </c>
      <c r="V97" s="48">
        <v>1</v>
      </c>
      <c r="W97" s="49">
        <v>0.5</v>
      </c>
      <c r="X97" s="49">
        <v>0.5</v>
      </c>
      <c r="Y97" s="78"/>
      <c r="Z97" s="78"/>
      <c r="AA97" s="78" t="s">
        <v>731</v>
      </c>
      <c r="AB97" s="84" t="s">
        <v>12469</v>
      </c>
      <c r="AC97" s="84" t="s">
        <v>12659</v>
      </c>
      <c r="AD97" s="84"/>
      <c r="AE97" s="84" t="s">
        <v>316</v>
      </c>
      <c r="AF97" s="84" t="s">
        <v>12844</v>
      </c>
      <c r="AG97" s="120">
        <v>2</v>
      </c>
      <c r="AH97" s="123">
        <v>2.9411764705882355</v>
      </c>
      <c r="AI97" s="120">
        <v>0</v>
      </c>
      <c r="AJ97" s="123">
        <v>0</v>
      </c>
      <c r="AK97" s="120">
        <v>0</v>
      </c>
      <c r="AL97" s="123">
        <v>0</v>
      </c>
      <c r="AM97" s="120">
        <v>66</v>
      </c>
      <c r="AN97" s="123">
        <v>97.058823529411768</v>
      </c>
      <c r="AO97" s="120">
        <v>68</v>
      </c>
    </row>
    <row r="98" spans="1:41" x14ac:dyDescent="0.25">
      <c r="A98" s="87" t="s">
        <v>12130</v>
      </c>
      <c r="B98" s="65" t="s">
        <v>12146</v>
      </c>
      <c r="C98" s="65" t="s">
        <v>60</v>
      </c>
      <c r="D98" s="109"/>
      <c r="E98" s="108"/>
      <c r="F98" s="110" t="s">
        <v>15939</v>
      </c>
      <c r="G98" s="111"/>
      <c r="H98" s="111"/>
      <c r="I98" s="112">
        <v>98</v>
      </c>
      <c r="J98" s="113"/>
      <c r="K98" s="48">
        <v>2</v>
      </c>
      <c r="L98" s="48">
        <v>1</v>
      </c>
      <c r="M98" s="48">
        <v>0</v>
      </c>
      <c r="N98" s="48">
        <v>1</v>
      </c>
      <c r="O98" s="48">
        <v>0</v>
      </c>
      <c r="P98" s="49">
        <v>0</v>
      </c>
      <c r="Q98" s="49">
        <v>0</v>
      </c>
      <c r="R98" s="48">
        <v>1</v>
      </c>
      <c r="S98" s="48">
        <v>0</v>
      </c>
      <c r="T98" s="48">
        <v>2</v>
      </c>
      <c r="U98" s="48">
        <v>1</v>
      </c>
      <c r="V98" s="48">
        <v>1</v>
      </c>
      <c r="W98" s="49">
        <v>0.5</v>
      </c>
      <c r="X98" s="49">
        <v>0.5</v>
      </c>
      <c r="Y98" s="78" t="s">
        <v>2031</v>
      </c>
      <c r="Z98" s="78" t="s">
        <v>2523</v>
      </c>
      <c r="AA98" s="78" t="s">
        <v>2699</v>
      </c>
      <c r="AB98" s="84" t="s">
        <v>12470</v>
      </c>
      <c r="AC98" s="84" t="s">
        <v>6296</v>
      </c>
      <c r="AD98" s="84"/>
      <c r="AE98" s="84" t="s">
        <v>831</v>
      </c>
      <c r="AF98" s="84" t="s">
        <v>12845</v>
      </c>
      <c r="AG98" s="120">
        <v>2</v>
      </c>
      <c r="AH98" s="123">
        <v>6.8965517241379306</v>
      </c>
      <c r="AI98" s="120">
        <v>0</v>
      </c>
      <c r="AJ98" s="123">
        <v>0</v>
      </c>
      <c r="AK98" s="120">
        <v>0</v>
      </c>
      <c r="AL98" s="123">
        <v>0</v>
      </c>
      <c r="AM98" s="120">
        <v>27</v>
      </c>
      <c r="AN98" s="123">
        <v>93.103448275862064</v>
      </c>
      <c r="AO98" s="120">
        <v>29</v>
      </c>
    </row>
    <row r="99" spans="1:41" x14ac:dyDescent="0.25">
      <c r="A99" s="87" t="s">
        <v>12131</v>
      </c>
      <c r="B99" s="65" t="s">
        <v>12135</v>
      </c>
      <c r="C99" s="65" t="s">
        <v>62</v>
      </c>
      <c r="D99" s="109"/>
      <c r="E99" s="108"/>
      <c r="F99" s="110" t="s">
        <v>12131</v>
      </c>
      <c r="G99" s="111"/>
      <c r="H99" s="111"/>
      <c r="I99" s="112">
        <v>99</v>
      </c>
      <c r="J99" s="113"/>
      <c r="K99" s="48">
        <v>2</v>
      </c>
      <c r="L99" s="48">
        <v>1</v>
      </c>
      <c r="M99" s="48">
        <v>0</v>
      </c>
      <c r="N99" s="48">
        <v>1</v>
      </c>
      <c r="O99" s="48">
        <v>0</v>
      </c>
      <c r="P99" s="49">
        <v>0</v>
      </c>
      <c r="Q99" s="49">
        <v>0</v>
      </c>
      <c r="R99" s="48">
        <v>1</v>
      </c>
      <c r="S99" s="48">
        <v>0</v>
      </c>
      <c r="T99" s="48">
        <v>2</v>
      </c>
      <c r="U99" s="48">
        <v>1</v>
      </c>
      <c r="V99" s="48">
        <v>1</v>
      </c>
      <c r="W99" s="49">
        <v>0.5</v>
      </c>
      <c r="X99" s="49">
        <v>0.5</v>
      </c>
      <c r="Y99" s="78" t="s">
        <v>2029</v>
      </c>
      <c r="Z99" s="78" t="s">
        <v>2523</v>
      </c>
      <c r="AA99" s="78" t="s">
        <v>2697</v>
      </c>
      <c r="AB99" s="84" t="s">
        <v>6296</v>
      </c>
      <c r="AC99" s="84" t="s">
        <v>6296</v>
      </c>
      <c r="AD99" s="84"/>
      <c r="AE99" s="84" t="s">
        <v>830</v>
      </c>
      <c r="AF99" s="84" t="s">
        <v>12846</v>
      </c>
      <c r="AG99" s="120">
        <v>1</v>
      </c>
      <c r="AH99" s="123">
        <v>6.666666666666667</v>
      </c>
      <c r="AI99" s="120">
        <v>0</v>
      </c>
      <c r="AJ99" s="123">
        <v>0</v>
      </c>
      <c r="AK99" s="120">
        <v>0</v>
      </c>
      <c r="AL99" s="123">
        <v>0</v>
      </c>
      <c r="AM99" s="120">
        <v>14</v>
      </c>
      <c r="AN99" s="123">
        <v>93.333333333333329</v>
      </c>
      <c r="AO99" s="120">
        <v>15</v>
      </c>
    </row>
    <row r="100" spans="1:41" x14ac:dyDescent="0.25">
      <c r="A100" s="87" t="s">
        <v>12132</v>
      </c>
      <c r="B100" s="65" t="s">
        <v>12136</v>
      </c>
      <c r="C100" s="65" t="s">
        <v>62</v>
      </c>
      <c r="D100" s="109"/>
      <c r="E100" s="108"/>
      <c r="F100" s="110" t="s">
        <v>12132</v>
      </c>
      <c r="G100" s="111"/>
      <c r="H100" s="111"/>
      <c r="I100" s="112">
        <v>100</v>
      </c>
      <c r="J100" s="113"/>
      <c r="K100" s="48">
        <v>2</v>
      </c>
      <c r="L100" s="48">
        <v>1</v>
      </c>
      <c r="M100" s="48">
        <v>0</v>
      </c>
      <c r="N100" s="48">
        <v>1</v>
      </c>
      <c r="O100" s="48">
        <v>0</v>
      </c>
      <c r="P100" s="49">
        <v>0</v>
      </c>
      <c r="Q100" s="49">
        <v>0</v>
      </c>
      <c r="R100" s="48">
        <v>1</v>
      </c>
      <c r="S100" s="48">
        <v>0</v>
      </c>
      <c r="T100" s="48">
        <v>2</v>
      </c>
      <c r="U100" s="48">
        <v>1</v>
      </c>
      <c r="V100" s="48">
        <v>1</v>
      </c>
      <c r="W100" s="49">
        <v>0.5</v>
      </c>
      <c r="X100" s="49">
        <v>0.5</v>
      </c>
      <c r="Y100" s="78"/>
      <c r="Z100" s="78"/>
      <c r="AA100" s="78" t="s">
        <v>2693</v>
      </c>
      <c r="AB100" s="84" t="s">
        <v>6296</v>
      </c>
      <c r="AC100" s="84" t="s">
        <v>6296</v>
      </c>
      <c r="AD100" s="84"/>
      <c r="AE100" s="84" t="s">
        <v>825</v>
      </c>
      <c r="AF100" s="84" t="s">
        <v>12847</v>
      </c>
      <c r="AG100" s="120">
        <v>1</v>
      </c>
      <c r="AH100" s="123">
        <v>3.3333333333333335</v>
      </c>
      <c r="AI100" s="120">
        <v>0</v>
      </c>
      <c r="AJ100" s="123">
        <v>0</v>
      </c>
      <c r="AK100" s="120">
        <v>0</v>
      </c>
      <c r="AL100" s="123">
        <v>0</v>
      </c>
      <c r="AM100" s="120">
        <v>29</v>
      </c>
      <c r="AN100" s="123">
        <v>96.666666666666671</v>
      </c>
      <c r="AO100" s="120">
        <v>30</v>
      </c>
    </row>
    <row r="101" spans="1:41" x14ac:dyDescent="0.25">
      <c r="A101" s="87" t="s">
        <v>12133</v>
      </c>
      <c r="B101" s="65" t="s">
        <v>12137</v>
      </c>
      <c r="C101" s="65" t="s">
        <v>62</v>
      </c>
      <c r="D101" s="109"/>
      <c r="E101" s="108"/>
      <c r="F101" s="110" t="s">
        <v>15940</v>
      </c>
      <c r="G101" s="111"/>
      <c r="H101" s="111"/>
      <c r="I101" s="112">
        <v>101</v>
      </c>
      <c r="J101" s="113"/>
      <c r="K101" s="48">
        <v>2</v>
      </c>
      <c r="L101" s="48">
        <v>2</v>
      </c>
      <c r="M101" s="48">
        <v>0</v>
      </c>
      <c r="N101" s="48">
        <v>2</v>
      </c>
      <c r="O101" s="48">
        <v>1</v>
      </c>
      <c r="P101" s="49">
        <v>0</v>
      </c>
      <c r="Q101" s="49">
        <v>0</v>
      </c>
      <c r="R101" s="48">
        <v>1</v>
      </c>
      <c r="S101" s="48">
        <v>0</v>
      </c>
      <c r="T101" s="48">
        <v>2</v>
      </c>
      <c r="U101" s="48">
        <v>2</v>
      </c>
      <c r="V101" s="48">
        <v>1</v>
      </c>
      <c r="W101" s="49">
        <v>0.5</v>
      </c>
      <c r="X101" s="49">
        <v>0.5</v>
      </c>
      <c r="Y101" s="78" t="s">
        <v>2013</v>
      </c>
      <c r="Z101" s="78" t="s">
        <v>2505</v>
      </c>
      <c r="AA101" s="78" t="s">
        <v>2677</v>
      </c>
      <c r="AB101" s="84" t="s">
        <v>12471</v>
      </c>
      <c r="AC101" s="84" t="s">
        <v>12660</v>
      </c>
      <c r="AD101" s="84"/>
      <c r="AE101" s="84" t="s">
        <v>248</v>
      </c>
      <c r="AF101" s="84" t="s">
        <v>12848</v>
      </c>
      <c r="AG101" s="120">
        <v>0</v>
      </c>
      <c r="AH101" s="123">
        <v>0</v>
      </c>
      <c r="AI101" s="120">
        <v>0</v>
      </c>
      <c r="AJ101" s="123">
        <v>0</v>
      </c>
      <c r="AK101" s="120">
        <v>0</v>
      </c>
      <c r="AL101" s="123">
        <v>0</v>
      </c>
      <c r="AM101" s="120">
        <v>31</v>
      </c>
      <c r="AN101" s="123">
        <v>100</v>
      </c>
      <c r="AO101" s="120">
        <v>31</v>
      </c>
    </row>
    <row r="102" spans="1:41" x14ac:dyDescent="0.25">
      <c r="A102" s="87" t="s">
        <v>12134</v>
      </c>
      <c r="B102" s="65" t="s">
        <v>12138</v>
      </c>
      <c r="C102" s="65" t="s">
        <v>62</v>
      </c>
      <c r="D102" s="109"/>
      <c r="E102" s="108"/>
      <c r="F102" s="110" t="s">
        <v>15941</v>
      </c>
      <c r="G102" s="111"/>
      <c r="H102" s="111"/>
      <c r="I102" s="112">
        <v>102</v>
      </c>
      <c r="J102" s="113"/>
      <c r="K102" s="48">
        <v>2</v>
      </c>
      <c r="L102" s="48">
        <v>2</v>
      </c>
      <c r="M102" s="48">
        <v>0</v>
      </c>
      <c r="N102" s="48">
        <v>2</v>
      </c>
      <c r="O102" s="48">
        <v>1</v>
      </c>
      <c r="P102" s="49">
        <v>0</v>
      </c>
      <c r="Q102" s="49">
        <v>0</v>
      </c>
      <c r="R102" s="48">
        <v>1</v>
      </c>
      <c r="S102" s="48">
        <v>0</v>
      </c>
      <c r="T102" s="48">
        <v>2</v>
      </c>
      <c r="U102" s="48">
        <v>2</v>
      </c>
      <c r="V102" s="48">
        <v>1</v>
      </c>
      <c r="W102" s="49">
        <v>0.5</v>
      </c>
      <c r="X102" s="49">
        <v>0.5</v>
      </c>
      <c r="Y102" s="78"/>
      <c r="Z102" s="78"/>
      <c r="AA102" s="78" t="s">
        <v>12323</v>
      </c>
      <c r="AB102" s="84" t="s">
        <v>12472</v>
      </c>
      <c r="AC102" s="84" t="s">
        <v>12661</v>
      </c>
      <c r="AD102" s="84"/>
      <c r="AE102" s="84" t="s">
        <v>224</v>
      </c>
      <c r="AF102" s="84" t="s">
        <v>12849</v>
      </c>
      <c r="AG102" s="120">
        <v>0</v>
      </c>
      <c r="AH102" s="123">
        <v>0</v>
      </c>
      <c r="AI102" s="120">
        <v>0</v>
      </c>
      <c r="AJ102" s="123">
        <v>0</v>
      </c>
      <c r="AK102" s="120">
        <v>0</v>
      </c>
      <c r="AL102" s="123">
        <v>0</v>
      </c>
      <c r="AM102" s="120">
        <v>38</v>
      </c>
      <c r="AN102" s="123">
        <v>100</v>
      </c>
      <c r="AO102" s="120">
        <v>38</v>
      </c>
    </row>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789"/>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ht="15" customHeight="1" x14ac:dyDescent="0.25">
      <c r="A1" s="11" t="s">
        <v>144</v>
      </c>
      <c r="B1" s="11" t="s">
        <v>5</v>
      </c>
      <c r="C1" s="11" t="s">
        <v>147</v>
      </c>
    </row>
    <row r="2" spans="1:3" x14ac:dyDescent="0.25">
      <c r="A2" s="78" t="s">
        <v>12035</v>
      </c>
      <c r="B2" s="84" t="s">
        <v>228</v>
      </c>
      <c r="C2" s="78">
        <f>VLOOKUP(GroupVertices[[#This Row],[Vertex]], Vertices[], MATCH("ID", Vertices[#Headers], 0), FALSE)</f>
        <v>54</v>
      </c>
    </row>
    <row r="3" spans="1:3" x14ac:dyDescent="0.25">
      <c r="A3" s="78" t="s">
        <v>12035</v>
      </c>
      <c r="B3" s="84" t="s">
        <v>233</v>
      </c>
      <c r="C3" s="78">
        <f>VLOOKUP(GroupVertices[[#This Row],[Vertex]], Vertices[], MATCH("ID", Vertices[#Headers], 0), FALSE)</f>
        <v>67</v>
      </c>
    </row>
    <row r="4" spans="1:3" x14ac:dyDescent="0.25">
      <c r="A4" s="78" t="s">
        <v>12035</v>
      </c>
      <c r="B4" s="84" t="s">
        <v>234</v>
      </c>
      <c r="C4" s="78">
        <f>VLOOKUP(GroupVertices[[#This Row],[Vertex]], Vertices[], MATCH("ID", Vertices[#Headers], 0), FALSE)</f>
        <v>68</v>
      </c>
    </row>
    <row r="5" spans="1:3" x14ac:dyDescent="0.25">
      <c r="A5" s="78" t="s">
        <v>12035</v>
      </c>
      <c r="B5" s="84" t="s">
        <v>238</v>
      </c>
      <c r="C5" s="78">
        <f>VLOOKUP(GroupVertices[[#This Row],[Vertex]], Vertices[], MATCH("ID", Vertices[#Headers], 0), FALSE)</f>
        <v>77</v>
      </c>
    </row>
    <row r="6" spans="1:3" x14ac:dyDescent="0.25">
      <c r="A6" s="78" t="s">
        <v>12035</v>
      </c>
      <c r="B6" s="84" t="s">
        <v>239</v>
      </c>
      <c r="C6" s="78">
        <f>VLOOKUP(GroupVertices[[#This Row],[Vertex]], Vertices[], MATCH("ID", Vertices[#Headers], 0), FALSE)</f>
        <v>78</v>
      </c>
    </row>
    <row r="7" spans="1:3" x14ac:dyDescent="0.25">
      <c r="A7" s="78" t="s">
        <v>12035</v>
      </c>
      <c r="B7" s="84" t="s">
        <v>244</v>
      </c>
      <c r="C7" s="78">
        <f>VLOOKUP(GroupVertices[[#This Row],[Vertex]], Vertices[], MATCH("ID", Vertices[#Headers], 0), FALSE)</f>
        <v>85</v>
      </c>
    </row>
    <row r="8" spans="1:3" x14ac:dyDescent="0.25">
      <c r="A8" s="78" t="s">
        <v>12035</v>
      </c>
      <c r="B8" s="84" t="s">
        <v>246</v>
      </c>
      <c r="C8" s="78">
        <f>VLOOKUP(GroupVertices[[#This Row],[Vertex]], Vertices[], MATCH("ID", Vertices[#Headers], 0), FALSE)</f>
        <v>87</v>
      </c>
    </row>
    <row r="9" spans="1:3" x14ac:dyDescent="0.25">
      <c r="A9" s="78" t="s">
        <v>12035</v>
      </c>
      <c r="B9" s="84" t="s">
        <v>250</v>
      </c>
      <c r="C9" s="78">
        <f>VLOOKUP(GroupVertices[[#This Row],[Vertex]], Vertices[], MATCH("ID", Vertices[#Headers], 0), FALSE)</f>
        <v>92</v>
      </c>
    </row>
    <row r="10" spans="1:3" x14ac:dyDescent="0.25">
      <c r="A10" s="78" t="s">
        <v>12035</v>
      </c>
      <c r="B10" s="84" t="s">
        <v>256</v>
      </c>
      <c r="C10" s="78">
        <f>VLOOKUP(GroupVertices[[#This Row],[Vertex]], Vertices[], MATCH("ID", Vertices[#Headers], 0), FALSE)</f>
        <v>103</v>
      </c>
    </row>
    <row r="11" spans="1:3" x14ac:dyDescent="0.25">
      <c r="A11" s="78" t="s">
        <v>12035</v>
      </c>
      <c r="B11" s="84" t="s">
        <v>257</v>
      </c>
      <c r="C11" s="78">
        <f>VLOOKUP(GroupVertices[[#This Row],[Vertex]], Vertices[], MATCH("ID", Vertices[#Headers], 0), FALSE)</f>
        <v>104</v>
      </c>
    </row>
    <row r="12" spans="1:3" x14ac:dyDescent="0.25">
      <c r="A12" s="78" t="s">
        <v>12035</v>
      </c>
      <c r="B12" s="84" t="s">
        <v>260</v>
      </c>
      <c r="C12" s="78">
        <f>VLOOKUP(GroupVertices[[#This Row],[Vertex]], Vertices[], MATCH("ID", Vertices[#Headers], 0), FALSE)</f>
        <v>109</v>
      </c>
    </row>
    <row r="13" spans="1:3" x14ac:dyDescent="0.25">
      <c r="A13" s="78" t="s">
        <v>12035</v>
      </c>
      <c r="B13" s="84" t="s">
        <v>262</v>
      </c>
      <c r="C13" s="78">
        <f>VLOOKUP(GroupVertices[[#This Row],[Vertex]], Vertices[], MATCH("ID", Vertices[#Headers], 0), FALSE)</f>
        <v>111</v>
      </c>
    </row>
    <row r="14" spans="1:3" x14ac:dyDescent="0.25">
      <c r="A14" s="78" t="s">
        <v>12035</v>
      </c>
      <c r="B14" s="84" t="s">
        <v>282</v>
      </c>
      <c r="C14" s="78">
        <f>VLOOKUP(GroupVertices[[#This Row],[Vertex]], Vertices[], MATCH("ID", Vertices[#Headers], 0), FALSE)</f>
        <v>142</v>
      </c>
    </row>
    <row r="15" spans="1:3" x14ac:dyDescent="0.25">
      <c r="A15" s="78" t="s">
        <v>12035</v>
      </c>
      <c r="B15" s="84" t="s">
        <v>284</v>
      </c>
      <c r="C15" s="78">
        <f>VLOOKUP(GroupVertices[[#This Row],[Vertex]], Vertices[], MATCH("ID", Vertices[#Headers], 0), FALSE)</f>
        <v>145</v>
      </c>
    </row>
    <row r="16" spans="1:3" x14ac:dyDescent="0.25">
      <c r="A16" s="78" t="s">
        <v>12035</v>
      </c>
      <c r="B16" s="84" t="s">
        <v>286</v>
      </c>
      <c r="C16" s="78">
        <f>VLOOKUP(GroupVertices[[#This Row],[Vertex]], Vertices[], MATCH("ID", Vertices[#Headers], 0), FALSE)</f>
        <v>148</v>
      </c>
    </row>
    <row r="17" spans="1:3" x14ac:dyDescent="0.25">
      <c r="A17" s="78" t="s">
        <v>12035</v>
      </c>
      <c r="B17" s="84" t="s">
        <v>291</v>
      </c>
      <c r="C17" s="78">
        <f>VLOOKUP(GroupVertices[[#This Row],[Vertex]], Vertices[], MATCH("ID", Vertices[#Headers], 0), FALSE)</f>
        <v>155</v>
      </c>
    </row>
    <row r="18" spans="1:3" x14ac:dyDescent="0.25">
      <c r="A18" s="78" t="s">
        <v>12035</v>
      </c>
      <c r="B18" s="84" t="s">
        <v>300</v>
      </c>
      <c r="C18" s="78">
        <f>VLOOKUP(GroupVertices[[#This Row],[Vertex]], Vertices[], MATCH("ID", Vertices[#Headers], 0), FALSE)</f>
        <v>164</v>
      </c>
    </row>
    <row r="19" spans="1:3" x14ac:dyDescent="0.25">
      <c r="A19" s="78" t="s">
        <v>12035</v>
      </c>
      <c r="B19" s="84" t="s">
        <v>307</v>
      </c>
      <c r="C19" s="78">
        <f>VLOOKUP(GroupVertices[[#This Row],[Vertex]], Vertices[], MATCH("ID", Vertices[#Headers], 0), FALSE)</f>
        <v>170</v>
      </c>
    </row>
    <row r="20" spans="1:3" x14ac:dyDescent="0.25">
      <c r="A20" s="78" t="s">
        <v>12035</v>
      </c>
      <c r="B20" s="84" t="s">
        <v>308</v>
      </c>
      <c r="C20" s="78">
        <f>VLOOKUP(GroupVertices[[#This Row],[Vertex]], Vertices[], MATCH("ID", Vertices[#Headers], 0), FALSE)</f>
        <v>171</v>
      </c>
    </row>
    <row r="21" spans="1:3" x14ac:dyDescent="0.25">
      <c r="A21" s="78" t="s">
        <v>12035</v>
      </c>
      <c r="B21" s="84" t="s">
        <v>310</v>
      </c>
      <c r="C21" s="78">
        <f>VLOOKUP(GroupVertices[[#This Row],[Vertex]], Vertices[], MATCH("ID", Vertices[#Headers], 0), FALSE)</f>
        <v>173</v>
      </c>
    </row>
    <row r="22" spans="1:3" x14ac:dyDescent="0.25">
      <c r="A22" s="78" t="s">
        <v>12035</v>
      </c>
      <c r="B22" s="84" t="s">
        <v>314</v>
      </c>
      <c r="C22" s="78">
        <f>VLOOKUP(GroupVertices[[#This Row],[Vertex]], Vertices[], MATCH("ID", Vertices[#Headers], 0), FALSE)</f>
        <v>177</v>
      </c>
    </row>
    <row r="23" spans="1:3" x14ac:dyDescent="0.25">
      <c r="A23" s="78" t="s">
        <v>12035</v>
      </c>
      <c r="B23" s="84" t="s">
        <v>330</v>
      </c>
      <c r="C23" s="78">
        <f>VLOOKUP(GroupVertices[[#This Row],[Vertex]], Vertices[], MATCH("ID", Vertices[#Headers], 0), FALSE)</f>
        <v>204</v>
      </c>
    </row>
    <row r="24" spans="1:3" x14ac:dyDescent="0.25">
      <c r="A24" s="78" t="s">
        <v>12035</v>
      </c>
      <c r="B24" s="84" t="s">
        <v>335</v>
      </c>
      <c r="C24" s="78">
        <f>VLOOKUP(GroupVertices[[#This Row],[Vertex]], Vertices[], MATCH("ID", Vertices[#Headers], 0), FALSE)</f>
        <v>210</v>
      </c>
    </row>
    <row r="25" spans="1:3" x14ac:dyDescent="0.25">
      <c r="A25" s="78" t="s">
        <v>12035</v>
      </c>
      <c r="B25" s="84" t="s">
        <v>338</v>
      </c>
      <c r="C25" s="78">
        <f>VLOOKUP(GroupVertices[[#This Row],[Vertex]], Vertices[], MATCH("ID", Vertices[#Headers], 0), FALSE)</f>
        <v>215</v>
      </c>
    </row>
    <row r="26" spans="1:3" x14ac:dyDescent="0.25">
      <c r="A26" s="78" t="s">
        <v>12035</v>
      </c>
      <c r="B26" s="84" t="s">
        <v>339</v>
      </c>
      <c r="C26" s="78">
        <f>VLOOKUP(GroupVertices[[#This Row],[Vertex]], Vertices[], MATCH("ID", Vertices[#Headers], 0), FALSE)</f>
        <v>216</v>
      </c>
    </row>
    <row r="27" spans="1:3" x14ac:dyDescent="0.25">
      <c r="A27" s="78" t="s">
        <v>12035</v>
      </c>
      <c r="B27" s="84" t="s">
        <v>341</v>
      </c>
      <c r="C27" s="78">
        <f>VLOOKUP(GroupVertices[[#This Row],[Vertex]], Vertices[], MATCH("ID", Vertices[#Headers], 0), FALSE)</f>
        <v>218</v>
      </c>
    </row>
    <row r="28" spans="1:3" x14ac:dyDescent="0.25">
      <c r="A28" s="78" t="s">
        <v>12035</v>
      </c>
      <c r="B28" s="84" t="s">
        <v>343</v>
      </c>
      <c r="C28" s="78">
        <f>VLOOKUP(GroupVertices[[#This Row],[Vertex]], Vertices[], MATCH("ID", Vertices[#Headers], 0), FALSE)</f>
        <v>220</v>
      </c>
    </row>
    <row r="29" spans="1:3" x14ac:dyDescent="0.25">
      <c r="A29" s="78" t="s">
        <v>12035</v>
      </c>
      <c r="B29" s="84" t="s">
        <v>345</v>
      </c>
      <c r="C29" s="78">
        <f>VLOOKUP(GroupVertices[[#This Row],[Vertex]], Vertices[], MATCH("ID", Vertices[#Headers], 0), FALSE)</f>
        <v>223</v>
      </c>
    </row>
    <row r="30" spans="1:3" x14ac:dyDescent="0.25">
      <c r="A30" s="78" t="s">
        <v>12035</v>
      </c>
      <c r="B30" s="84" t="s">
        <v>347</v>
      </c>
      <c r="C30" s="78">
        <f>VLOOKUP(GroupVertices[[#This Row],[Vertex]], Vertices[], MATCH("ID", Vertices[#Headers], 0), FALSE)</f>
        <v>226</v>
      </c>
    </row>
    <row r="31" spans="1:3" x14ac:dyDescent="0.25">
      <c r="A31" s="78" t="s">
        <v>12035</v>
      </c>
      <c r="B31" s="84" t="s">
        <v>355</v>
      </c>
      <c r="C31" s="78">
        <f>VLOOKUP(GroupVertices[[#This Row],[Vertex]], Vertices[], MATCH("ID", Vertices[#Headers], 0), FALSE)</f>
        <v>240</v>
      </c>
    </row>
    <row r="32" spans="1:3" x14ac:dyDescent="0.25">
      <c r="A32" s="78" t="s">
        <v>12035</v>
      </c>
      <c r="B32" s="84" t="s">
        <v>360</v>
      </c>
      <c r="C32" s="78">
        <f>VLOOKUP(GroupVertices[[#This Row],[Vertex]], Vertices[], MATCH("ID", Vertices[#Headers], 0), FALSE)</f>
        <v>247</v>
      </c>
    </row>
    <row r="33" spans="1:3" x14ac:dyDescent="0.25">
      <c r="A33" s="78" t="s">
        <v>12035</v>
      </c>
      <c r="B33" s="84" t="s">
        <v>370</v>
      </c>
      <c r="C33" s="78">
        <f>VLOOKUP(GroupVertices[[#This Row],[Vertex]], Vertices[], MATCH("ID", Vertices[#Headers], 0), FALSE)</f>
        <v>260</v>
      </c>
    </row>
    <row r="34" spans="1:3" x14ac:dyDescent="0.25">
      <c r="A34" s="78" t="s">
        <v>12035</v>
      </c>
      <c r="B34" s="84" t="s">
        <v>376</v>
      </c>
      <c r="C34" s="78">
        <f>VLOOKUP(GroupVertices[[#This Row],[Vertex]], Vertices[], MATCH("ID", Vertices[#Headers], 0), FALSE)</f>
        <v>268</v>
      </c>
    </row>
    <row r="35" spans="1:3" x14ac:dyDescent="0.25">
      <c r="A35" s="78" t="s">
        <v>12035</v>
      </c>
      <c r="B35" s="84" t="s">
        <v>377</v>
      </c>
      <c r="C35" s="78">
        <f>VLOOKUP(GroupVertices[[#This Row],[Vertex]], Vertices[], MATCH("ID", Vertices[#Headers], 0), FALSE)</f>
        <v>269</v>
      </c>
    </row>
    <row r="36" spans="1:3" x14ac:dyDescent="0.25">
      <c r="A36" s="78" t="s">
        <v>12035</v>
      </c>
      <c r="B36" s="84" t="s">
        <v>378</v>
      </c>
      <c r="C36" s="78">
        <f>VLOOKUP(GroupVertices[[#This Row],[Vertex]], Vertices[], MATCH("ID", Vertices[#Headers], 0), FALSE)</f>
        <v>270</v>
      </c>
    </row>
    <row r="37" spans="1:3" x14ac:dyDescent="0.25">
      <c r="A37" s="78" t="s">
        <v>12035</v>
      </c>
      <c r="B37" s="84" t="s">
        <v>386</v>
      </c>
      <c r="C37" s="78">
        <f>VLOOKUP(GroupVertices[[#This Row],[Vertex]], Vertices[], MATCH("ID", Vertices[#Headers], 0), FALSE)</f>
        <v>281</v>
      </c>
    </row>
    <row r="38" spans="1:3" x14ac:dyDescent="0.25">
      <c r="A38" s="78" t="s">
        <v>12035</v>
      </c>
      <c r="B38" s="84" t="s">
        <v>387</v>
      </c>
      <c r="C38" s="78">
        <f>VLOOKUP(GroupVertices[[#This Row],[Vertex]], Vertices[], MATCH("ID", Vertices[#Headers], 0), FALSE)</f>
        <v>282</v>
      </c>
    </row>
    <row r="39" spans="1:3" x14ac:dyDescent="0.25">
      <c r="A39" s="78" t="s">
        <v>12035</v>
      </c>
      <c r="B39" s="84" t="s">
        <v>391</v>
      </c>
      <c r="C39" s="78">
        <f>VLOOKUP(GroupVertices[[#This Row],[Vertex]], Vertices[], MATCH("ID", Vertices[#Headers], 0), FALSE)</f>
        <v>290</v>
      </c>
    </row>
    <row r="40" spans="1:3" x14ac:dyDescent="0.25">
      <c r="A40" s="78" t="s">
        <v>12035</v>
      </c>
      <c r="B40" s="84" t="s">
        <v>392</v>
      </c>
      <c r="C40" s="78">
        <f>VLOOKUP(GroupVertices[[#This Row],[Vertex]], Vertices[], MATCH("ID", Vertices[#Headers], 0), FALSE)</f>
        <v>291</v>
      </c>
    </row>
    <row r="41" spans="1:3" x14ac:dyDescent="0.25">
      <c r="A41" s="78" t="s">
        <v>12035</v>
      </c>
      <c r="B41" s="84" t="s">
        <v>397</v>
      </c>
      <c r="C41" s="78">
        <f>VLOOKUP(GroupVertices[[#This Row],[Vertex]], Vertices[], MATCH("ID", Vertices[#Headers], 0), FALSE)</f>
        <v>298</v>
      </c>
    </row>
    <row r="42" spans="1:3" x14ac:dyDescent="0.25">
      <c r="A42" s="78" t="s">
        <v>12035</v>
      </c>
      <c r="B42" s="84" t="s">
        <v>398</v>
      </c>
      <c r="C42" s="78">
        <f>VLOOKUP(GroupVertices[[#This Row],[Vertex]], Vertices[], MATCH("ID", Vertices[#Headers], 0), FALSE)</f>
        <v>299</v>
      </c>
    </row>
    <row r="43" spans="1:3" x14ac:dyDescent="0.25">
      <c r="A43" s="78" t="s">
        <v>12035</v>
      </c>
      <c r="B43" s="84" t="s">
        <v>402</v>
      </c>
      <c r="C43" s="78">
        <f>VLOOKUP(GroupVertices[[#This Row],[Vertex]], Vertices[], MATCH("ID", Vertices[#Headers], 0), FALSE)</f>
        <v>302</v>
      </c>
    </row>
    <row r="44" spans="1:3" x14ac:dyDescent="0.25">
      <c r="A44" s="78" t="s">
        <v>12035</v>
      </c>
      <c r="B44" s="84" t="s">
        <v>403</v>
      </c>
      <c r="C44" s="78">
        <f>VLOOKUP(GroupVertices[[#This Row],[Vertex]], Vertices[], MATCH("ID", Vertices[#Headers], 0), FALSE)</f>
        <v>303</v>
      </c>
    </row>
    <row r="45" spans="1:3" x14ac:dyDescent="0.25">
      <c r="A45" s="78" t="s">
        <v>12035</v>
      </c>
      <c r="B45" s="84" t="s">
        <v>407</v>
      </c>
      <c r="C45" s="78">
        <f>VLOOKUP(GroupVertices[[#This Row],[Vertex]], Vertices[], MATCH("ID", Vertices[#Headers], 0), FALSE)</f>
        <v>308</v>
      </c>
    </row>
    <row r="46" spans="1:3" x14ac:dyDescent="0.25">
      <c r="A46" s="78" t="s">
        <v>12035</v>
      </c>
      <c r="B46" s="84" t="s">
        <v>416</v>
      </c>
      <c r="C46" s="78">
        <f>VLOOKUP(GroupVertices[[#This Row],[Vertex]], Vertices[], MATCH("ID", Vertices[#Headers], 0), FALSE)</f>
        <v>318</v>
      </c>
    </row>
    <row r="47" spans="1:3" x14ac:dyDescent="0.25">
      <c r="A47" s="78" t="s">
        <v>12035</v>
      </c>
      <c r="B47" s="84" t="s">
        <v>421</v>
      </c>
      <c r="C47" s="78">
        <f>VLOOKUP(GroupVertices[[#This Row],[Vertex]], Vertices[], MATCH("ID", Vertices[#Headers], 0), FALSE)</f>
        <v>333</v>
      </c>
    </row>
    <row r="48" spans="1:3" x14ac:dyDescent="0.25">
      <c r="A48" s="78" t="s">
        <v>12035</v>
      </c>
      <c r="B48" s="84" t="s">
        <v>422</v>
      </c>
      <c r="C48" s="78">
        <f>VLOOKUP(GroupVertices[[#This Row],[Vertex]], Vertices[], MATCH("ID", Vertices[#Headers], 0), FALSE)</f>
        <v>334</v>
      </c>
    </row>
    <row r="49" spans="1:3" x14ac:dyDescent="0.25">
      <c r="A49" s="78" t="s">
        <v>12035</v>
      </c>
      <c r="B49" s="84" t="s">
        <v>427</v>
      </c>
      <c r="C49" s="78">
        <f>VLOOKUP(GroupVertices[[#This Row],[Vertex]], Vertices[], MATCH("ID", Vertices[#Headers], 0), FALSE)</f>
        <v>339</v>
      </c>
    </row>
    <row r="50" spans="1:3" x14ac:dyDescent="0.25">
      <c r="A50" s="78" t="s">
        <v>12035</v>
      </c>
      <c r="B50" s="84" t="s">
        <v>432</v>
      </c>
      <c r="C50" s="78">
        <f>VLOOKUP(GroupVertices[[#This Row],[Vertex]], Vertices[], MATCH("ID", Vertices[#Headers], 0), FALSE)</f>
        <v>345</v>
      </c>
    </row>
    <row r="51" spans="1:3" x14ac:dyDescent="0.25">
      <c r="A51" s="78" t="s">
        <v>12035</v>
      </c>
      <c r="B51" s="84" t="s">
        <v>443</v>
      </c>
      <c r="C51" s="78">
        <f>VLOOKUP(GroupVertices[[#This Row],[Vertex]], Vertices[], MATCH("ID", Vertices[#Headers], 0), FALSE)</f>
        <v>364</v>
      </c>
    </row>
    <row r="52" spans="1:3" x14ac:dyDescent="0.25">
      <c r="A52" s="78" t="s">
        <v>12035</v>
      </c>
      <c r="B52" s="84" t="s">
        <v>456</v>
      </c>
      <c r="C52" s="78">
        <f>VLOOKUP(GroupVertices[[#This Row],[Vertex]], Vertices[], MATCH("ID", Vertices[#Headers], 0), FALSE)</f>
        <v>379</v>
      </c>
    </row>
    <row r="53" spans="1:3" x14ac:dyDescent="0.25">
      <c r="A53" s="78" t="s">
        <v>12035</v>
      </c>
      <c r="B53" s="84" t="s">
        <v>459</v>
      </c>
      <c r="C53" s="78">
        <f>VLOOKUP(GroupVertices[[#This Row],[Vertex]], Vertices[], MATCH("ID", Vertices[#Headers], 0), FALSE)</f>
        <v>382</v>
      </c>
    </row>
    <row r="54" spans="1:3" x14ac:dyDescent="0.25">
      <c r="A54" s="78" t="s">
        <v>12035</v>
      </c>
      <c r="B54" s="84" t="s">
        <v>475</v>
      </c>
      <c r="C54" s="78">
        <f>VLOOKUP(GroupVertices[[#This Row],[Vertex]], Vertices[], MATCH("ID", Vertices[#Headers], 0), FALSE)</f>
        <v>400</v>
      </c>
    </row>
    <row r="55" spans="1:3" x14ac:dyDescent="0.25">
      <c r="A55" s="78" t="s">
        <v>12035</v>
      </c>
      <c r="B55" s="84" t="s">
        <v>481</v>
      </c>
      <c r="C55" s="78">
        <f>VLOOKUP(GroupVertices[[#This Row],[Vertex]], Vertices[], MATCH("ID", Vertices[#Headers], 0), FALSE)</f>
        <v>409</v>
      </c>
    </row>
    <row r="56" spans="1:3" x14ac:dyDescent="0.25">
      <c r="A56" s="78" t="s">
        <v>12035</v>
      </c>
      <c r="B56" s="84" t="s">
        <v>488</v>
      </c>
      <c r="C56" s="78">
        <f>VLOOKUP(GroupVertices[[#This Row],[Vertex]], Vertices[], MATCH("ID", Vertices[#Headers], 0), FALSE)</f>
        <v>420</v>
      </c>
    </row>
    <row r="57" spans="1:3" x14ac:dyDescent="0.25">
      <c r="A57" s="78" t="s">
        <v>12035</v>
      </c>
      <c r="B57" s="84" t="s">
        <v>489</v>
      </c>
      <c r="C57" s="78">
        <f>VLOOKUP(GroupVertices[[#This Row],[Vertex]], Vertices[], MATCH("ID", Vertices[#Headers], 0), FALSE)</f>
        <v>421</v>
      </c>
    </row>
    <row r="58" spans="1:3" x14ac:dyDescent="0.25">
      <c r="A58" s="78" t="s">
        <v>12035</v>
      </c>
      <c r="B58" s="84" t="s">
        <v>491</v>
      </c>
      <c r="C58" s="78">
        <f>VLOOKUP(GroupVertices[[#This Row],[Vertex]], Vertices[], MATCH("ID", Vertices[#Headers], 0), FALSE)</f>
        <v>423</v>
      </c>
    </row>
    <row r="59" spans="1:3" x14ac:dyDescent="0.25">
      <c r="A59" s="78" t="s">
        <v>12035</v>
      </c>
      <c r="B59" s="84" t="s">
        <v>493</v>
      </c>
      <c r="C59" s="78">
        <f>VLOOKUP(GroupVertices[[#This Row],[Vertex]], Vertices[], MATCH("ID", Vertices[#Headers], 0), FALSE)</f>
        <v>426</v>
      </c>
    </row>
    <row r="60" spans="1:3" x14ac:dyDescent="0.25">
      <c r="A60" s="78" t="s">
        <v>12035</v>
      </c>
      <c r="B60" s="84" t="s">
        <v>494</v>
      </c>
      <c r="C60" s="78">
        <f>VLOOKUP(GroupVertices[[#This Row],[Vertex]], Vertices[], MATCH("ID", Vertices[#Headers], 0), FALSE)</f>
        <v>427</v>
      </c>
    </row>
    <row r="61" spans="1:3" x14ac:dyDescent="0.25">
      <c r="A61" s="78" t="s">
        <v>12035</v>
      </c>
      <c r="B61" s="84" t="s">
        <v>496</v>
      </c>
      <c r="C61" s="78">
        <f>VLOOKUP(GroupVertices[[#This Row],[Vertex]], Vertices[], MATCH("ID", Vertices[#Headers], 0), FALSE)</f>
        <v>430</v>
      </c>
    </row>
    <row r="62" spans="1:3" x14ac:dyDescent="0.25">
      <c r="A62" s="78" t="s">
        <v>12035</v>
      </c>
      <c r="B62" s="84" t="s">
        <v>497</v>
      </c>
      <c r="C62" s="78">
        <f>VLOOKUP(GroupVertices[[#This Row],[Vertex]], Vertices[], MATCH("ID", Vertices[#Headers], 0), FALSE)</f>
        <v>431</v>
      </c>
    </row>
    <row r="63" spans="1:3" x14ac:dyDescent="0.25">
      <c r="A63" s="78" t="s">
        <v>12035</v>
      </c>
      <c r="B63" s="84" t="s">
        <v>498</v>
      </c>
      <c r="C63" s="78">
        <f>VLOOKUP(GroupVertices[[#This Row],[Vertex]], Vertices[], MATCH("ID", Vertices[#Headers], 0), FALSE)</f>
        <v>432</v>
      </c>
    </row>
    <row r="64" spans="1:3" x14ac:dyDescent="0.25">
      <c r="A64" s="78" t="s">
        <v>12035</v>
      </c>
      <c r="B64" s="84" t="s">
        <v>501</v>
      </c>
      <c r="C64" s="78">
        <f>VLOOKUP(GroupVertices[[#This Row],[Vertex]], Vertices[], MATCH("ID", Vertices[#Headers], 0), FALSE)</f>
        <v>435</v>
      </c>
    </row>
    <row r="65" spans="1:3" x14ac:dyDescent="0.25">
      <c r="A65" s="78" t="s">
        <v>12035</v>
      </c>
      <c r="B65" s="84" t="s">
        <v>503</v>
      </c>
      <c r="C65" s="78">
        <f>VLOOKUP(GroupVertices[[#This Row],[Vertex]], Vertices[], MATCH("ID", Vertices[#Headers], 0), FALSE)</f>
        <v>437</v>
      </c>
    </row>
    <row r="66" spans="1:3" x14ac:dyDescent="0.25">
      <c r="A66" s="78" t="s">
        <v>12035</v>
      </c>
      <c r="B66" s="84" t="s">
        <v>506</v>
      </c>
      <c r="C66" s="78">
        <f>VLOOKUP(GroupVertices[[#This Row],[Vertex]], Vertices[], MATCH("ID", Vertices[#Headers], 0), FALSE)</f>
        <v>441</v>
      </c>
    </row>
    <row r="67" spans="1:3" x14ac:dyDescent="0.25">
      <c r="A67" s="78" t="s">
        <v>12035</v>
      </c>
      <c r="B67" s="84" t="s">
        <v>513</v>
      </c>
      <c r="C67" s="78">
        <f>VLOOKUP(GroupVertices[[#This Row],[Vertex]], Vertices[], MATCH("ID", Vertices[#Headers], 0), FALSE)</f>
        <v>449</v>
      </c>
    </row>
    <row r="68" spans="1:3" x14ac:dyDescent="0.25">
      <c r="A68" s="78" t="s">
        <v>12035</v>
      </c>
      <c r="B68" s="84" t="s">
        <v>514</v>
      </c>
      <c r="C68" s="78">
        <f>VLOOKUP(GroupVertices[[#This Row],[Vertex]], Vertices[], MATCH("ID", Vertices[#Headers], 0), FALSE)</f>
        <v>450</v>
      </c>
    </row>
    <row r="69" spans="1:3" x14ac:dyDescent="0.25">
      <c r="A69" s="78" t="s">
        <v>12035</v>
      </c>
      <c r="B69" s="84" t="s">
        <v>521</v>
      </c>
      <c r="C69" s="78">
        <f>VLOOKUP(GroupVertices[[#This Row],[Vertex]], Vertices[], MATCH("ID", Vertices[#Headers], 0), FALSE)</f>
        <v>458</v>
      </c>
    </row>
    <row r="70" spans="1:3" x14ac:dyDescent="0.25">
      <c r="A70" s="78" t="s">
        <v>12035</v>
      </c>
      <c r="B70" s="84" t="s">
        <v>540</v>
      </c>
      <c r="C70" s="78">
        <f>VLOOKUP(GroupVertices[[#This Row],[Vertex]], Vertices[], MATCH("ID", Vertices[#Headers], 0), FALSE)</f>
        <v>489</v>
      </c>
    </row>
    <row r="71" spans="1:3" x14ac:dyDescent="0.25">
      <c r="A71" s="78" t="s">
        <v>12035</v>
      </c>
      <c r="B71" s="84" t="s">
        <v>543</v>
      </c>
      <c r="C71" s="78">
        <f>VLOOKUP(GroupVertices[[#This Row],[Vertex]], Vertices[], MATCH("ID", Vertices[#Headers], 0), FALSE)</f>
        <v>494</v>
      </c>
    </row>
    <row r="72" spans="1:3" x14ac:dyDescent="0.25">
      <c r="A72" s="78" t="s">
        <v>12035</v>
      </c>
      <c r="B72" s="84" t="s">
        <v>549</v>
      </c>
      <c r="C72" s="78">
        <f>VLOOKUP(GroupVertices[[#This Row],[Vertex]], Vertices[], MATCH("ID", Vertices[#Headers], 0), FALSE)</f>
        <v>503</v>
      </c>
    </row>
    <row r="73" spans="1:3" x14ac:dyDescent="0.25">
      <c r="A73" s="78" t="s">
        <v>12035</v>
      </c>
      <c r="B73" s="84" t="s">
        <v>553</v>
      </c>
      <c r="C73" s="78">
        <f>VLOOKUP(GroupVertices[[#This Row],[Vertex]], Vertices[], MATCH("ID", Vertices[#Headers], 0), FALSE)</f>
        <v>507</v>
      </c>
    </row>
    <row r="74" spans="1:3" x14ac:dyDescent="0.25">
      <c r="A74" s="78" t="s">
        <v>12035</v>
      </c>
      <c r="B74" s="84" t="s">
        <v>554</v>
      </c>
      <c r="C74" s="78">
        <f>VLOOKUP(GroupVertices[[#This Row],[Vertex]], Vertices[], MATCH("ID", Vertices[#Headers], 0), FALSE)</f>
        <v>508</v>
      </c>
    </row>
    <row r="75" spans="1:3" x14ac:dyDescent="0.25">
      <c r="A75" s="78" t="s">
        <v>12035</v>
      </c>
      <c r="B75" s="84" t="s">
        <v>564</v>
      </c>
      <c r="C75" s="78">
        <f>VLOOKUP(GroupVertices[[#This Row],[Vertex]], Vertices[], MATCH("ID", Vertices[#Headers], 0), FALSE)</f>
        <v>518</v>
      </c>
    </row>
    <row r="76" spans="1:3" x14ac:dyDescent="0.25">
      <c r="A76" s="78" t="s">
        <v>12035</v>
      </c>
      <c r="B76" s="84" t="s">
        <v>565</v>
      </c>
      <c r="C76" s="78">
        <f>VLOOKUP(GroupVertices[[#This Row],[Vertex]], Vertices[], MATCH("ID", Vertices[#Headers], 0), FALSE)</f>
        <v>519</v>
      </c>
    </row>
    <row r="77" spans="1:3" x14ac:dyDescent="0.25">
      <c r="A77" s="78" t="s">
        <v>12035</v>
      </c>
      <c r="B77" s="84" t="s">
        <v>567</v>
      </c>
      <c r="C77" s="78">
        <f>VLOOKUP(GroupVertices[[#This Row],[Vertex]], Vertices[], MATCH("ID", Vertices[#Headers], 0), FALSE)</f>
        <v>521</v>
      </c>
    </row>
    <row r="78" spans="1:3" x14ac:dyDescent="0.25">
      <c r="A78" s="78" t="s">
        <v>12035</v>
      </c>
      <c r="B78" s="84" t="s">
        <v>568</v>
      </c>
      <c r="C78" s="78">
        <f>VLOOKUP(GroupVertices[[#This Row],[Vertex]], Vertices[], MATCH("ID", Vertices[#Headers], 0), FALSE)</f>
        <v>522</v>
      </c>
    </row>
    <row r="79" spans="1:3" x14ac:dyDescent="0.25">
      <c r="A79" s="78" t="s">
        <v>12035</v>
      </c>
      <c r="B79" s="84" t="s">
        <v>571</v>
      </c>
      <c r="C79" s="78">
        <f>VLOOKUP(GroupVertices[[#This Row],[Vertex]], Vertices[], MATCH("ID", Vertices[#Headers], 0), FALSE)</f>
        <v>524</v>
      </c>
    </row>
    <row r="80" spans="1:3" x14ac:dyDescent="0.25">
      <c r="A80" s="78" t="s">
        <v>12035</v>
      </c>
      <c r="B80" s="84" t="s">
        <v>577</v>
      </c>
      <c r="C80" s="78">
        <f>VLOOKUP(GroupVertices[[#This Row],[Vertex]], Vertices[], MATCH("ID", Vertices[#Headers], 0), FALSE)</f>
        <v>529</v>
      </c>
    </row>
    <row r="81" spans="1:3" x14ac:dyDescent="0.25">
      <c r="A81" s="78" t="s">
        <v>12035</v>
      </c>
      <c r="B81" s="84" t="s">
        <v>581</v>
      </c>
      <c r="C81" s="78">
        <f>VLOOKUP(GroupVertices[[#This Row],[Vertex]], Vertices[], MATCH("ID", Vertices[#Headers], 0), FALSE)</f>
        <v>535</v>
      </c>
    </row>
    <row r="82" spans="1:3" x14ac:dyDescent="0.25">
      <c r="A82" s="78" t="s">
        <v>12035</v>
      </c>
      <c r="B82" s="84" t="s">
        <v>582</v>
      </c>
      <c r="C82" s="78">
        <f>VLOOKUP(GroupVertices[[#This Row],[Vertex]], Vertices[], MATCH("ID", Vertices[#Headers], 0), FALSE)</f>
        <v>536</v>
      </c>
    </row>
    <row r="83" spans="1:3" x14ac:dyDescent="0.25">
      <c r="A83" s="78" t="s">
        <v>12035</v>
      </c>
      <c r="B83" s="84" t="s">
        <v>587</v>
      </c>
      <c r="C83" s="78">
        <f>VLOOKUP(GroupVertices[[#This Row],[Vertex]], Vertices[], MATCH("ID", Vertices[#Headers], 0), FALSE)</f>
        <v>542</v>
      </c>
    </row>
    <row r="84" spans="1:3" x14ac:dyDescent="0.25">
      <c r="A84" s="78" t="s">
        <v>12035</v>
      </c>
      <c r="B84" s="84" t="s">
        <v>596</v>
      </c>
      <c r="C84" s="78">
        <f>VLOOKUP(GroupVertices[[#This Row],[Vertex]], Vertices[], MATCH("ID", Vertices[#Headers], 0), FALSE)</f>
        <v>554</v>
      </c>
    </row>
    <row r="85" spans="1:3" x14ac:dyDescent="0.25">
      <c r="A85" s="78" t="s">
        <v>12035</v>
      </c>
      <c r="B85" s="84" t="s">
        <v>612</v>
      </c>
      <c r="C85" s="78">
        <f>VLOOKUP(GroupVertices[[#This Row],[Vertex]], Vertices[], MATCH("ID", Vertices[#Headers], 0), FALSE)</f>
        <v>568</v>
      </c>
    </row>
    <row r="86" spans="1:3" x14ac:dyDescent="0.25">
      <c r="A86" s="78" t="s">
        <v>12035</v>
      </c>
      <c r="B86" s="84" t="s">
        <v>613</v>
      </c>
      <c r="C86" s="78">
        <f>VLOOKUP(GroupVertices[[#This Row],[Vertex]], Vertices[], MATCH("ID", Vertices[#Headers], 0), FALSE)</f>
        <v>569</v>
      </c>
    </row>
    <row r="87" spans="1:3" x14ac:dyDescent="0.25">
      <c r="A87" s="78" t="s">
        <v>12035</v>
      </c>
      <c r="B87" s="84" t="s">
        <v>643</v>
      </c>
      <c r="C87" s="78">
        <f>VLOOKUP(GroupVertices[[#This Row],[Vertex]], Vertices[], MATCH("ID", Vertices[#Headers], 0), FALSE)</f>
        <v>611</v>
      </c>
    </row>
    <row r="88" spans="1:3" x14ac:dyDescent="0.25">
      <c r="A88" s="78" t="s">
        <v>12035</v>
      </c>
      <c r="B88" s="84" t="s">
        <v>671</v>
      </c>
      <c r="C88" s="78">
        <f>VLOOKUP(GroupVertices[[#This Row],[Vertex]], Vertices[], MATCH("ID", Vertices[#Headers], 0), FALSE)</f>
        <v>675</v>
      </c>
    </row>
    <row r="89" spans="1:3" x14ac:dyDescent="0.25">
      <c r="A89" s="78" t="s">
        <v>12035</v>
      </c>
      <c r="B89" s="84" t="s">
        <v>678</v>
      </c>
      <c r="C89" s="78">
        <f>VLOOKUP(GroupVertices[[#This Row],[Vertex]], Vertices[], MATCH("ID", Vertices[#Headers], 0), FALSE)</f>
        <v>687</v>
      </c>
    </row>
    <row r="90" spans="1:3" x14ac:dyDescent="0.25">
      <c r="A90" s="78" t="s">
        <v>12035</v>
      </c>
      <c r="B90" s="84" t="s">
        <v>690</v>
      </c>
      <c r="C90" s="78">
        <f>VLOOKUP(GroupVertices[[#This Row],[Vertex]], Vertices[], MATCH("ID", Vertices[#Headers], 0), FALSE)</f>
        <v>698</v>
      </c>
    </row>
    <row r="91" spans="1:3" x14ac:dyDescent="0.25">
      <c r="A91" s="78" t="s">
        <v>12035</v>
      </c>
      <c r="B91" s="84" t="s">
        <v>691</v>
      </c>
      <c r="C91" s="78">
        <f>VLOOKUP(GroupVertices[[#This Row],[Vertex]], Vertices[], MATCH("ID", Vertices[#Headers], 0), FALSE)</f>
        <v>699</v>
      </c>
    </row>
    <row r="92" spans="1:3" x14ac:dyDescent="0.25">
      <c r="A92" s="78" t="s">
        <v>12035</v>
      </c>
      <c r="B92" s="84" t="s">
        <v>693</v>
      </c>
      <c r="C92" s="78">
        <f>VLOOKUP(GroupVertices[[#This Row],[Vertex]], Vertices[], MATCH("ID", Vertices[#Headers], 0), FALSE)</f>
        <v>701</v>
      </c>
    </row>
    <row r="93" spans="1:3" x14ac:dyDescent="0.25">
      <c r="A93" s="78" t="s">
        <v>12035</v>
      </c>
      <c r="B93" s="84" t="s">
        <v>698</v>
      </c>
      <c r="C93" s="78">
        <f>VLOOKUP(GroupVertices[[#This Row],[Vertex]], Vertices[], MATCH("ID", Vertices[#Headers], 0), FALSE)</f>
        <v>709</v>
      </c>
    </row>
    <row r="94" spans="1:3" x14ac:dyDescent="0.25">
      <c r="A94" s="78" t="s">
        <v>12035</v>
      </c>
      <c r="B94" s="84" t="s">
        <v>702</v>
      </c>
      <c r="C94" s="78">
        <f>VLOOKUP(GroupVertices[[#This Row],[Vertex]], Vertices[], MATCH("ID", Vertices[#Headers], 0), FALSE)</f>
        <v>714</v>
      </c>
    </row>
    <row r="95" spans="1:3" x14ac:dyDescent="0.25">
      <c r="A95" s="78" t="s">
        <v>12035</v>
      </c>
      <c r="B95" s="84" t="s">
        <v>715</v>
      </c>
      <c r="C95" s="78">
        <f>VLOOKUP(GroupVertices[[#This Row],[Vertex]], Vertices[], MATCH("ID", Vertices[#Headers], 0), FALSE)</f>
        <v>727</v>
      </c>
    </row>
    <row r="96" spans="1:3" x14ac:dyDescent="0.25">
      <c r="A96" s="78" t="s">
        <v>12035</v>
      </c>
      <c r="B96" s="84" t="s">
        <v>724</v>
      </c>
      <c r="C96" s="78">
        <f>VLOOKUP(GroupVertices[[#This Row],[Vertex]], Vertices[], MATCH("ID", Vertices[#Headers], 0), FALSE)</f>
        <v>738</v>
      </c>
    </row>
    <row r="97" spans="1:3" x14ac:dyDescent="0.25">
      <c r="A97" s="78" t="s">
        <v>12035</v>
      </c>
      <c r="B97" s="84" t="s">
        <v>725</v>
      </c>
      <c r="C97" s="78">
        <f>VLOOKUP(GroupVertices[[#This Row],[Vertex]], Vertices[], MATCH("ID", Vertices[#Headers], 0), FALSE)</f>
        <v>739</v>
      </c>
    </row>
    <row r="98" spans="1:3" x14ac:dyDescent="0.25">
      <c r="A98" s="78" t="s">
        <v>12035</v>
      </c>
      <c r="B98" s="84" t="s">
        <v>731</v>
      </c>
      <c r="C98" s="78">
        <f>VLOOKUP(GroupVertices[[#This Row],[Vertex]], Vertices[], MATCH("ID", Vertices[#Headers], 0), FALSE)</f>
        <v>749</v>
      </c>
    </row>
    <row r="99" spans="1:3" x14ac:dyDescent="0.25">
      <c r="A99" s="78" t="s">
        <v>12035</v>
      </c>
      <c r="B99" s="84" t="s">
        <v>742</v>
      </c>
      <c r="C99" s="78">
        <f>VLOOKUP(GroupVertices[[#This Row],[Vertex]], Vertices[], MATCH("ID", Vertices[#Headers], 0), FALSE)</f>
        <v>761</v>
      </c>
    </row>
    <row r="100" spans="1:3" x14ac:dyDescent="0.25">
      <c r="A100" s="78" t="s">
        <v>12035</v>
      </c>
      <c r="B100" s="84" t="s">
        <v>752</v>
      </c>
      <c r="C100" s="78">
        <f>VLOOKUP(GroupVertices[[#This Row],[Vertex]], Vertices[], MATCH("ID", Vertices[#Headers], 0), FALSE)</f>
        <v>772</v>
      </c>
    </row>
    <row r="101" spans="1:3" x14ac:dyDescent="0.25">
      <c r="A101" s="78" t="s">
        <v>12035</v>
      </c>
      <c r="B101" s="84" t="s">
        <v>753</v>
      </c>
      <c r="C101" s="78">
        <f>VLOOKUP(GroupVertices[[#This Row],[Vertex]], Vertices[], MATCH("ID", Vertices[#Headers], 0), FALSE)</f>
        <v>773</v>
      </c>
    </row>
    <row r="102" spans="1:3" x14ac:dyDescent="0.25">
      <c r="A102" s="78" t="s">
        <v>12035</v>
      </c>
      <c r="B102" s="84" t="s">
        <v>756</v>
      </c>
      <c r="C102" s="78">
        <f>VLOOKUP(GroupVertices[[#This Row],[Vertex]], Vertices[], MATCH("ID", Vertices[#Headers], 0), FALSE)</f>
        <v>775</v>
      </c>
    </row>
    <row r="103" spans="1:3" x14ac:dyDescent="0.25">
      <c r="A103" s="78" t="s">
        <v>12035</v>
      </c>
      <c r="B103" s="84" t="s">
        <v>769</v>
      </c>
      <c r="C103" s="78">
        <f>VLOOKUP(GroupVertices[[#This Row],[Vertex]], Vertices[], MATCH("ID", Vertices[#Headers], 0), FALSE)</f>
        <v>783</v>
      </c>
    </row>
    <row r="104" spans="1:3" x14ac:dyDescent="0.25">
      <c r="A104" s="78" t="s">
        <v>12035</v>
      </c>
      <c r="B104" s="84" t="s">
        <v>6492</v>
      </c>
      <c r="C104" s="78">
        <f>VLOOKUP(GroupVertices[[#This Row],[Vertex]], Vertices[], MATCH("ID", Vertices[#Headers], 0), FALSE)</f>
        <v>790</v>
      </c>
    </row>
    <row r="105" spans="1:3" x14ac:dyDescent="0.25">
      <c r="A105" s="78" t="s">
        <v>12036</v>
      </c>
      <c r="B105" s="84" t="s">
        <v>765</v>
      </c>
      <c r="C105" s="78">
        <f>VLOOKUP(GroupVertices[[#This Row],[Vertex]], Vertices[], MATCH("ID", Vertices[#Headers], 0), FALSE)</f>
        <v>98</v>
      </c>
    </row>
    <row r="106" spans="1:3" x14ac:dyDescent="0.25">
      <c r="A106" s="78" t="s">
        <v>12036</v>
      </c>
      <c r="B106" s="84" t="s">
        <v>997</v>
      </c>
      <c r="C106" s="78">
        <f>VLOOKUP(GroupVertices[[#This Row],[Vertex]], Vertices[], MATCH("ID", Vertices[#Headers], 0), FALSE)</f>
        <v>782</v>
      </c>
    </row>
    <row r="107" spans="1:3" x14ac:dyDescent="0.25">
      <c r="A107" s="78" t="s">
        <v>12036</v>
      </c>
      <c r="B107" s="84" t="s">
        <v>766</v>
      </c>
      <c r="C107" s="78">
        <f>VLOOKUP(GroupVertices[[#This Row],[Vertex]], Vertices[], MATCH("ID", Vertices[#Headers], 0), FALSE)</f>
        <v>781</v>
      </c>
    </row>
    <row r="108" spans="1:3" x14ac:dyDescent="0.25">
      <c r="A108" s="78" t="s">
        <v>12036</v>
      </c>
      <c r="B108" s="84" t="s">
        <v>996</v>
      </c>
      <c r="C108" s="78">
        <f>VLOOKUP(GroupVertices[[#This Row],[Vertex]], Vertices[], MATCH("ID", Vertices[#Headers], 0), FALSE)</f>
        <v>780</v>
      </c>
    </row>
    <row r="109" spans="1:3" x14ac:dyDescent="0.25">
      <c r="A109" s="78" t="s">
        <v>12036</v>
      </c>
      <c r="B109" s="84" t="s">
        <v>995</v>
      </c>
      <c r="C109" s="78">
        <f>VLOOKUP(GroupVertices[[#This Row],[Vertex]], Vertices[], MATCH("ID", Vertices[#Headers], 0), FALSE)</f>
        <v>779</v>
      </c>
    </row>
    <row r="110" spans="1:3" x14ac:dyDescent="0.25">
      <c r="A110" s="78" t="s">
        <v>12036</v>
      </c>
      <c r="B110" s="84" t="s">
        <v>754</v>
      </c>
      <c r="C110" s="78">
        <f>VLOOKUP(GroupVertices[[#This Row],[Vertex]], Vertices[], MATCH("ID", Vertices[#Headers], 0), FALSE)</f>
        <v>99</v>
      </c>
    </row>
    <row r="111" spans="1:3" x14ac:dyDescent="0.25">
      <c r="A111" s="78" t="s">
        <v>12036</v>
      </c>
      <c r="B111" s="84" t="s">
        <v>994</v>
      </c>
      <c r="C111" s="78">
        <f>VLOOKUP(GroupVertices[[#This Row],[Vertex]], Vertices[], MATCH("ID", Vertices[#Headers], 0), FALSE)</f>
        <v>774</v>
      </c>
    </row>
    <row r="112" spans="1:3" x14ac:dyDescent="0.25">
      <c r="A112" s="78" t="s">
        <v>12036</v>
      </c>
      <c r="B112" s="84" t="s">
        <v>750</v>
      </c>
      <c r="C112" s="78">
        <f>VLOOKUP(GroupVertices[[#This Row],[Vertex]], Vertices[], MATCH("ID", Vertices[#Headers], 0), FALSE)</f>
        <v>771</v>
      </c>
    </row>
    <row r="113" spans="1:3" x14ac:dyDescent="0.25">
      <c r="A113" s="78" t="s">
        <v>12036</v>
      </c>
      <c r="B113" s="84" t="s">
        <v>683</v>
      </c>
      <c r="C113" s="78">
        <f>VLOOKUP(GroupVertices[[#This Row],[Vertex]], Vertices[], MATCH("ID", Vertices[#Headers], 0), FALSE)</f>
        <v>101</v>
      </c>
    </row>
    <row r="114" spans="1:3" x14ac:dyDescent="0.25">
      <c r="A114" s="78" t="s">
        <v>12036</v>
      </c>
      <c r="B114" s="84" t="s">
        <v>749</v>
      </c>
      <c r="C114" s="78">
        <f>VLOOKUP(GroupVertices[[#This Row],[Vertex]], Vertices[], MATCH("ID", Vertices[#Headers], 0), FALSE)</f>
        <v>770</v>
      </c>
    </row>
    <row r="115" spans="1:3" x14ac:dyDescent="0.25">
      <c r="A115" s="78" t="s">
        <v>12036</v>
      </c>
      <c r="B115" s="84" t="s">
        <v>767</v>
      </c>
      <c r="C115" s="78">
        <f>VLOOKUP(GroupVertices[[#This Row],[Vertex]], Vertices[], MATCH("ID", Vertices[#Headers], 0), FALSE)</f>
        <v>316</v>
      </c>
    </row>
    <row r="116" spans="1:3" x14ac:dyDescent="0.25">
      <c r="A116" s="78" t="s">
        <v>12036</v>
      </c>
      <c r="B116" s="84" t="s">
        <v>747</v>
      </c>
      <c r="C116" s="78">
        <f>VLOOKUP(GroupVertices[[#This Row],[Vertex]], Vertices[], MATCH("ID", Vertices[#Headers], 0), FALSE)</f>
        <v>769</v>
      </c>
    </row>
    <row r="117" spans="1:3" x14ac:dyDescent="0.25">
      <c r="A117" s="78" t="s">
        <v>12036</v>
      </c>
      <c r="B117" s="84" t="s">
        <v>676</v>
      </c>
      <c r="C117" s="78">
        <f>VLOOKUP(GroupVertices[[#This Row],[Vertex]], Vertices[], MATCH("ID", Vertices[#Headers], 0), FALSE)</f>
        <v>657</v>
      </c>
    </row>
    <row r="118" spans="1:3" x14ac:dyDescent="0.25">
      <c r="A118" s="78" t="s">
        <v>12036</v>
      </c>
      <c r="B118" s="84" t="s">
        <v>748</v>
      </c>
      <c r="C118" s="78">
        <f>VLOOKUP(GroupVertices[[#This Row],[Vertex]], Vertices[], MATCH("ID", Vertices[#Headers], 0), FALSE)</f>
        <v>440</v>
      </c>
    </row>
    <row r="119" spans="1:3" x14ac:dyDescent="0.25">
      <c r="A119" s="78" t="s">
        <v>12036</v>
      </c>
      <c r="B119" s="84" t="s">
        <v>966</v>
      </c>
      <c r="C119" s="78">
        <f>VLOOKUP(GroupVertices[[#This Row],[Vertex]], Vertices[], MATCH("ID", Vertices[#Headers], 0), FALSE)</f>
        <v>672</v>
      </c>
    </row>
    <row r="120" spans="1:3" x14ac:dyDescent="0.25">
      <c r="A120" s="78" t="s">
        <v>12036</v>
      </c>
      <c r="B120" s="84" t="s">
        <v>746</v>
      </c>
      <c r="C120" s="78">
        <f>VLOOKUP(GroupVertices[[#This Row],[Vertex]], Vertices[], MATCH("ID", Vertices[#Headers], 0), FALSE)</f>
        <v>768</v>
      </c>
    </row>
    <row r="121" spans="1:3" x14ac:dyDescent="0.25">
      <c r="A121" s="78" t="s">
        <v>12036</v>
      </c>
      <c r="B121" s="84" t="s">
        <v>726</v>
      </c>
      <c r="C121" s="78">
        <f>VLOOKUP(GroupVertices[[#This Row],[Vertex]], Vertices[], MATCH("ID", Vertices[#Headers], 0), FALSE)</f>
        <v>740</v>
      </c>
    </row>
    <row r="122" spans="1:3" x14ac:dyDescent="0.25">
      <c r="A122" s="78" t="s">
        <v>12036</v>
      </c>
      <c r="B122" s="84" t="s">
        <v>985</v>
      </c>
      <c r="C122" s="78">
        <f>VLOOKUP(GroupVertices[[#This Row],[Vertex]], Vertices[], MATCH("ID", Vertices[#Headers], 0), FALSE)</f>
        <v>741</v>
      </c>
    </row>
    <row r="123" spans="1:3" x14ac:dyDescent="0.25">
      <c r="A123" s="78" t="s">
        <v>12036</v>
      </c>
      <c r="B123" s="84" t="s">
        <v>713</v>
      </c>
      <c r="C123" s="78">
        <f>VLOOKUP(GroupVertices[[#This Row],[Vertex]], Vertices[], MATCH("ID", Vertices[#Headers], 0), FALSE)</f>
        <v>725</v>
      </c>
    </row>
    <row r="124" spans="1:3" x14ac:dyDescent="0.25">
      <c r="A124" s="78" t="s">
        <v>12036</v>
      </c>
      <c r="B124" s="84" t="s">
        <v>675</v>
      </c>
      <c r="C124" s="78">
        <f>VLOOKUP(GroupVertices[[#This Row],[Vertex]], Vertices[], MATCH("ID", Vertices[#Headers], 0), FALSE)</f>
        <v>679</v>
      </c>
    </row>
    <row r="125" spans="1:3" x14ac:dyDescent="0.25">
      <c r="A125" s="78" t="s">
        <v>12036</v>
      </c>
      <c r="B125" s="84" t="s">
        <v>710</v>
      </c>
      <c r="C125" s="78">
        <f>VLOOKUP(GroupVertices[[#This Row],[Vertex]], Vertices[], MATCH("ID", Vertices[#Headers], 0), FALSE)</f>
        <v>722</v>
      </c>
    </row>
    <row r="126" spans="1:3" x14ac:dyDescent="0.25">
      <c r="A126" s="78" t="s">
        <v>12036</v>
      </c>
      <c r="B126" s="84" t="s">
        <v>965</v>
      </c>
      <c r="C126" s="78">
        <f>VLOOKUP(GroupVertices[[#This Row],[Vertex]], Vertices[], MATCH("ID", Vertices[#Headers], 0), FALSE)</f>
        <v>671</v>
      </c>
    </row>
    <row r="127" spans="1:3" x14ac:dyDescent="0.25">
      <c r="A127" s="78" t="s">
        <v>12036</v>
      </c>
      <c r="B127" s="84" t="s">
        <v>709</v>
      </c>
      <c r="C127" s="78">
        <f>VLOOKUP(GroupVertices[[#This Row],[Vertex]], Vertices[], MATCH("ID", Vertices[#Headers], 0), FALSE)</f>
        <v>721</v>
      </c>
    </row>
    <row r="128" spans="1:3" x14ac:dyDescent="0.25">
      <c r="A128" s="78" t="s">
        <v>12036</v>
      </c>
      <c r="B128" s="84" t="s">
        <v>975</v>
      </c>
      <c r="C128" s="78">
        <f>VLOOKUP(GroupVertices[[#This Row],[Vertex]], Vertices[], MATCH("ID", Vertices[#Headers], 0), FALSE)</f>
        <v>693</v>
      </c>
    </row>
    <row r="129" spans="1:3" x14ac:dyDescent="0.25">
      <c r="A129" s="78" t="s">
        <v>12036</v>
      </c>
      <c r="B129" s="84" t="s">
        <v>628</v>
      </c>
      <c r="C129" s="78">
        <f>VLOOKUP(GroupVertices[[#This Row],[Vertex]], Vertices[], MATCH("ID", Vertices[#Headers], 0), FALSE)</f>
        <v>287</v>
      </c>
    </row>
    <row r="130" spans="1:3" x14ac:dyDescent="0.25">
      <c r="A130" s="78" t="s">
        <v>12036</v>
      </c>
      <c r="B130" s="84" t="s">
        <v>974</v>
      </c>
      <c r="C130" s="78">
        <f>VLOOKUP(GroupVertices[[#This Row],[Vertex]], Vertices[], MATCH("ID", Vertices[#Headers], 0), FALSE)</f>
        <v>692</v>
      </c>
    </row>
    <row r="131" spans="1:3" x14ac:dyDescent="0.25">
      <c r="A131" s="78" t="s">
        <v>12036</v>
      </c>
      <c r="B131" s="84" t="s">
        <v>973</v>
      </c>
      <c r="C131" s="78">
        <f>VLOOKUP(GroupVertices[[#This Row],[Vertex]], Vertices[], MATCH("ID", Vertices[#Headers], 0), FALSE)</f>
        <v>691</v>
      </c>
    </row>
    <row r="132" spans="1:3" x14ac:dyDescent="0.25">
      <c r="A132" s="78" t="s">
        <v>12036</v>
      </c>
      <c r="B132" s="84" t="s">
        <v>682</v>
      </c>
      <c r="C132" s="78">
        <f>VLOOKUP(GroupVertices[[#This Row],[Vertex]], Vertices[], MATCH("ID", Vertices[#Headers], 0), FALSE)</f>
        <v>690</v>
      </c>
    </row>
    <row r="133" spans="1:3" x14ac:dyDescent="0.25">
      <c r="A133" s="78" t="s">
        <v>12036</v>
      </c>
      <c r="B133" s="84" t="s">
        <v>971</v>
      </c>
      <c r="C133" s="78">
        <f>VLOOKUP(GroupVertices[[#This Row],[Vertex]], Vertices[], MATCH("ID", Vertices[#Headers], 0), FALSE)</f>
        <v>683</v>
      </c>
    </row>
    <row r="134" spans="1:3" x14ac:dyDescent="0.25">
      <c r="A134" s="78" t="s">
        <v>12036</v>
      </c>
      <c r="B134" s="84" t="s">
        <v>336</v>
      </c>
      <c r="C134" s="78">
        <f>VLOOKUP(GroupVertices[[#This Row],[Vertex]], Vertices[], MATCH("ID", Vertices[#Headers], 0), FALSE)</f>
        <v>211</v>
      </c>
    </row>
    <row r="135" spans="1:3" x14ac:dyDescent="0.25">
      <c r="A135" s="78" t="s">
        <v>12036</v>
      </c>
      <c r="B135" s="84" t="s">
        <v>970</v>
      </c>
      <c r="C135" s="78">
        <f>VLOOKUP(GroupVertices[[#This Row],[Vertex]], Vertices[], MATCH("ID", Vertices[#Headers], 0), FALSE)</f>
        <v>682</v>
      </c>
    </row>
    <row r="136" spans="1:3" x14ac:dyDescent="0.25">
      <c r="A136" s="78" t="s">
        <v>12036</v>
      </c>
      <c r="B136" s="84" t="s">
        <v>969</v>
      </c>
      <c r="C136" s="78">
        <f>VLOOKUP(GroupVertices[[#This Row],[Vertex]], Vertices[], MATCH("ID", Vertices[#Headers], 0), FALSE)</f>
        <v>681</v>
      </c>
    </row>
    <row r="137" spans="1:3" x14ac:dyDescent="0.25">
      <c r="A137" s="78" t="s">
        <v>12036</v>
      </c>
      <c r="B137" s="84" t="s">
        <v>968</v>
      </c>
      <c r="C137" s="78">
        <f>VLOOKUP(GroupVertices[[#This Row],[Vertex]], Vertices[], MATCH("ID", Vertices[#Headers], 0), FALSE)</f>
        <v>680</v>
      </c>
    </row>
    <row r="138" spans="1:3" x14ac:dyDescent="0.25">
      <c r="A138" s="78" t="s">
        <v>12036</v>
      </c>
      <c r="B138" s="84" t="s">
        <v>875</v>
      </c>
      <c r="C138" s="78">
        <f>VLOOKUP(GroupVertices[[#This Row],[Vertex]], Vertices[], MATCH("ID", Vertices[#Headers], 0), FALSE)</f>
        <v>363</v>
      </c>
    </row>
    <row r="139" spans="1:3" x14ac:dyDescent="0.25">
      <c r="A139" s="78" t="s">
        <v>12036</v>
      </c>
      <c r="B139" s="84" t="s">
        <v>668</v>
      </c>
      <c r="C139" s="78">
        <f>VLOOKUP(GroupVertices[[#This Row],[Vertex]], Vertices[], MATCH("ID", Vertices[#Headers], 0), FALSE)</f>
        <v>669</v>
      </c>
    </row>
    <row r="140" spans="1:3" x14ac:dyDescent="0.25">
      <c r="A140" s="78" t="s">
        <v>12036</v>
      </c>
      <c r="B140" s="84" t="s">
        <v>964</v>
      </c>
      <c r="C140" s="78">
        <f>VLOOKUP(GroupVertices[[#This Row],[Vertex]], Vertices[], MATCH("ID", Vertices[#Headers], 0), FALSE)</f>
        <v>670</v>
      </c>
    </row>
    <row r="141" spans="1:3" x14ac:dyDescent="0.25">
      <c r="A141" s="78" t="s">
        <v>12036</v>
      </c>
      <c r="B141" s="84" t="s">
        <v>876</v>
      </c>
      <c r="C141" s="78">
        <f>VLOOKUP(GroupVertices[[#This Row],[Vertex]], Vertices[], MATCH("ID", Vertices[#Headers], 0), FALSE)</f>
        <v>391</v>
      </c>
    </row>
    <row r="142" spans="1:3" x14ac:dyDescent="0.25">
      <c r="A142" s="78" t="s">
        <v>12036</v>
      </c>
      <c r="B142" s="84" t="s">
        <v>665</v>
      </c>
      <c r="C142" s="78">
        <f>VLOOKUP(GroupVertices[[#This Row],[Vertex]], Vertices[], MATCH("ID", Vertices[#Headers], 0), FALSE)</f>
        <v>656</v>
      </c>
    </row>
    <row r="143" spans="1:3" x14ac:dyDescent="0.25">
      <c r="A143" s="78" t="s">
        <v>12036</v>
      </c>
      <c r="B143" s="84" t="s">
        <v>656</v>
      </c>
      <c r="C143" s="78">
        <f>VLOOKUP(GroupVertices[[#This Row],[Vertex]], Vertices[], MATCH("ID", Vertices[#Headers], 0), FALSE)</f>
        <v>627</v>
      </c>
    </row>
    <row r="144" spans="1:3" x14ac:dyDescent="0.25">
      <c r="A144" s="78" t="s">
        <v>12036</v>
      </c>
      <c r="B144" s="84" t="s">
        <v>651</v>
      </c>
      <c r="C144" s="78">
        <f>VLOOKUP(GroupVertices[[#This Row],[Vertex]], Vertices[], MATCH("ID", Vertices[#Headers], 0), FALSE)</f>
        <v>621</v>
      </c>
    </row>
    <row r="145" spans="1:3" x14ac:dyDescent="0.25">
      <c r="A145" s="78" t="s">
        <v>12036</v>
      </c>
      <c r="B145" s="84" t="s">
        <v>639</v>
      </c>
      <c r="C145" s="78">
        <f>VLOOKUP(GroupVertices[[#This Row],[Vertex]], Vertices[], MATCH("ID", Vertices[#Headers], 0), FALSE)</f>
        <v>605</v>
      </c>
    </row>
    <row r="146" spans="1:3" x14ac:dyDescent="0.25">
      <c r="A146" s="78" t="s">
        <v>12036</v>
      </c>
      <c r="B146" s="84" t="s">
        <v>931</v>
      </c>
      <c r="C146" s="78">
        <f>VLOOKUP(GroupVertices[[#This Row],[Vertex]], Vertices[], MATCH("ID", Vertices[#Headers], 0), FALSE)</f>
        <v>606</v>
      </c>
    </row>
    <row r="147" spans="1:3" x14ac:dyDescent="0.25">
      <c r="A147" s="78" t="s">
        <v>12036</v>
      </c>
      <c r="B147" s="84" t="s">
        <v>896</v>
      </c>
      <c r="C147" s="78">
        <f>VLOOKUP(GroupVertices[[#This Row],[Vertex]], Vertices[], MATCH("ID", Vertices[#Headers], 0), FALSE)</f>
        <v>476</v>
      </c>
    </row>
    <row r="148" spans="1:3" x14ac:dyDescent="0.25">
      <c r="A148" s="78" t="s">
        <v>12036</v>
      </c>
      <c r="B148" s="84" t="s">
        <v>638</v>
      </c>
      <c r="C148" s="78">
        <f>VLOOKUP(GroupVertices[[#This Row],[Vertex]], Vertices[], MATCH("ID", Vertices[#Headers], 0), FALSE)</f>
        <v>604</v>
      </c>
    </row>
    <row r="149" spans="1:3" x14ac:dyDescent="0.25">
      <c r="A149" s="78" t="s">
        <v>12036</v>
      </c>
      <c r="B149" s="84" t="s">
        <v>926</v>
      </c>
      <c r="C149" s="78">
        <f>VLOOKUP(GroupVertices[[#This Row],[Vertex]], Vertices[], MATCH("ID", Vertices[#Headers], 0), FALSE)</f>
        <v>591</v>
      </c>
    </row>
    <row r="150" spans="1:3" x14ac:dyDescent="0.25">
      <c r="A150" s="78" t="s">
        <v>12036</v>
      </c>
      <c r="B150" s="84" t="s">
        <v>925</v>
      </c>
      <c r="C150" s="78">
        <f>VLOOKUP(GroupVertices[[#This Row],[Vertex]], Vertices[], MATCH("ID", Vertices[#Headers], 0), FALSE)</f>
        <v>590</v>
      </c>
    </row>
    <row r="151" spans="1:3" x14ac:dyDescent="0.25">
      <c r="A151" s="78" t="s">
        <v>12036</v>
      </c>
      <c r="B151" s="84" t="s">
        <v>924</v>
      </c>
      <c r="C151" s="78">
        <f>VLOOKUP(GroupVertices[[#This Row],[Vertex]], Vertices[], MATCH("ID", Vertices[#Headers], 0), FALSE)</f>
        <v>589</v>
      </c>
    </row>
    <row r="152" spans="1:3" x14ac:dyDescent="0.25">
      <c r="A152" s="78" t="s">
        <v>12036</v>
      </c>
      <c r="B152" s="84" t="s">
        <v>629</v>
      </c>
      <c r="C152" s="78">
        <f>VLOOKUP(GroupVertices[[#This Row],[Vertex]], Vertices[], MATCH("ID", Vertices[#Headers], 0), FALSE)</f>
        <v>584</v>
      </c>
    </row>
    <row r="153" spans="1:3" x14ac:dyDescent="0.25">
      <c r="A153" s="78" t="s">
        <v>12036</v>
      </c>
      <c r="B153" s="84" t="s">
        <v>923</v>
      </c>
      <c r="C153" s="78">
        <f>VLOOKUP(GroupVertices[[#This Row],[Vertex]], Vertices[], MATCH("ID", Vertices[#Headers], 0), FALSE)</f>
        <v>588</v>
      </c>
    </row>
    <row r="154" spans="1:3" x14ac:dyDescent="0.25">
      <c r="A154" s="78" t="s">
        <v>12036</v>
      </c>
      <c r="B154" s="84" t="s">
        <v>922</v>
      </c>
      <c r="C154" s="78">
        <f>VLOOKUP(GroupVertices[[#This Row],[Vertex]], Vertices[], MATCH("ID", Vertices[#Headers], 0), FALSE)</f>
        <v>587</v>
      </c>
    </row>
    <row r="155" spans="1:3" x14ac:dyDescent="0.25">
      <c r="A155" s="78" t="s">
        <v>12036</v>
      </c>
      <c r="B155" s="84" t="s">
        <v>921</v>
      </c>
      <c r="C155" s="78">
        <f>VLOOKUP(GroupVertices[[#This Row],[Vertex]], Vertices[], MATCH("ID", Vertices[#Headers], 0), FALSE)</f>
        <v>586</v>
      </c>
    </row>
    <row r="156" spans="1:3" x14ac:dyDescent="0.25">
      <c r="A156" s="78" t="s">
        <v>12036</v>
      </c>
      <c r="B156" s="84" t="s">
        <v>920</v>
      </c>
      <c r="C156" s="78">
        <f>VLOOKUP(GroupVertices[[#This Row],[Vertex]], Vertices[], MATCH("ID", Vertices[#Headers], 0), FALSE)</f>
        <v>585</v>
      </c>
    </row>
    <row r="157" spans="1:3" x14ac:dyDescent="0.25">
      <c r="A157" s="78" t="s">
        <v>12036</v>
      </c>
      <c r="B157" s="84" t="s">
        <v>919</v>
      </c>
      <c r="C157" s="78">
        <f>VLOOKUP(GroupVertices[[#This Row],[Vertex]], Vertices[], MATCH("ID", Vertices[#Headers], 0), FALSE)</f>
        <v>583</v>
      </c>
    </row>
    <row r="158" spans="1:3" x14ac:dyDescent="0.25">
      <c r="A158" s="78" t="s">
        <v>12036</v>
      </c>
      <c r="B158" s="84" t="s">
        <v>918</v>
      </c>
      <c r="C158" s="78">
        <f>VLOOKUP(GroupVertices[[#This Row],[Vertex]], Vertices[], MATCH("ID", Vertices[#Headers], 0), FALSE)</f>
        <v>582</v>
      </c>
    </row>
    <row r="159" spans="1:3" x14ac:dyDescent="0.25">
      <c r="A159" s="78" t="s">
        <v>12036</v>
      </c>
      <c r="B159" s="84" t="s">
        <v>917</v>
      </c>
      <c r="C159" s="78">
        <f>VLOOKUP(GroupVertices[[#This Row],[Vertex]], Vertices[], MATCH("ID", Vertices[#Headers], 0), FALSE)</f>
        <v>581</v>
      </c>
    </row>
    <row r="160" spans="1:3" x14ac:dyDescent="0.25">
      <c r="A160" s="78" t="s">
        <v>12036</v>
      </c>
      <c r="B160" s="84" t="s">
        <v>602</v>
      </c>
      <c r="C160" s="78">
        <f>VLOOKUP(GroupVertices[[#This Row],[Vertex]], Vertices[], MATCH("ID", Vertices[#Headers], 0), FALSE)</f>
        <v>560</v>
      </c>
    </row>
    <row r="161" spans="1:3" x14ac:dyDescent="0.25">
      <c r="A161" s="78" t="s">
        <v>12036</v>
      </c>
      <c r="B161" s="84" t="s">
        <v>601</v>
      </c>
      <c r="C161" s="78">
        <f>VLOOKUP(GroupVertices[[#This Row],[Vertex]], Vertices[], MATCH("ID", Vertices[#Headers], 0), FALSE)</f>
        <v>559</v>
      </c>
    </row>
    <row r="162" spans="1:3" x14ac:dyDescent="0.25">
      <c r="A162" s="78" t="s">
        <v>12036</v>
      </c>
      <c r="B162" s="84" t="s">
        <v>598</v>
      </c>
      <c r="C162" s="78">
        <f>VLOOKUP(GroupVertices[[#This Row],[Vertex]], Vertices[], MATCH("ID", Vertices[#Headers], 0), FALSE)</f>
        <v>556</v>
      </c>
    </row>
    <row r="163" spans="1:3" x14ac:dyDescent="0.25">
      <c r="A163" s="78" t="s">
        <v>12036</v>
      </c>
      <c r="B163" s="84" t="s">
        <v>588</v>
      </c>
      <c r="C163" s="78">
        <f>VLOOKUP(GroupVertices[[#This Row],[Vertex]], Vertices[], MATCH("ID", Vertices[#Headers], 0), FALSE)</f>
        <v>543</v>
      </c>
    </row>
    <row r="164" spans="1:3" x14ac:dyDescent="0.25">
      <c r="A164" s="78" t="s">
        <v>12036</v>
      </c>
      <c r="B164" s="84" t="s">
        <v>584</v>
      </c>
      <c r="C164" s="78">
        <f>VLOOKUP(GroupVertices[[#This Row],[Vertex]], Vertices[], MATCH("ID", Vertices[#Headers], 0), FALSE)</f>
        <v>538</v>
      </c>
    </row>
    <row r="165" spans="1:3" x14ac:dyDescent="0.25">
      <c r="A165" s="78" t="s">
        <v>12036</v>
      </c>
      <c r="B165" s="84" t="s">
        <v>583</v>
      </c>
      <c r="C165" s="78">
        <f>VLOOKUP(GroupVertices[[#This Row],[Vertex]], Vertices[], MATCH("ID", Vertices[#Headers], 0), FALSE)</f>
        <v>537</v>
      </c>
    </row>
    <row r="166" spans="1:3" x14ac:dyDescent="0.25">
      <c r="A166" s="78" t="s">
        <v>12036</v>
      </c>
      <c r="B166" s="84" t="s">
        <v>574</v>
      </c>
      <c r="C166" s="78">
        <f>VLOOKUP(GroupVertices[[#This Row],[Vertex]], Vertices[], MATCH("ID", Vertices[#Headers], 0), FALSE)</f>
        <v>527</v>
      </c>
    </row>
    <row r="167" spans="1:3" x14ac:dyDescent="0.25">
      <c r="A167" s="78" t="s">
        <v>12036</v>
      </c>
      <c r="B167" s="84" t="s">
        <v>531</v>
      </c>
      <c r="C167" s="78">
        <f>VLOOKUP(GroupVertices[[#This Row],[Vertex]], Vertices[], MATCH("ID", Vertices[#Headers], 0), FALSE)</f>
        <v>475</v>
      </c>
    </row>
    <row r="168" spans="1:3" x14ac:dyDescent="0.25">
      <c r="A168" s="78" t="s">
        <v>12036</v>
      </c>
      <c r="B168" s="84" t="s">
        <v>890</v>
      </c>
      <c r="C168" s="78">
        <f>VLOOKUP(GroupVertices[[#This Row],[Vertex]], Vertices[], MATCH("ID", Vertices[#Headers], 0), FALSE)</f>
        <v>461</v>
      </c>
    </row>
    <row r="169" spans="1:3" x14ac:dyDescent="0.25">
      <c r="A169" s="78" t="s">
        <v>12036</v>
      </c>
      <c r="B169" s="84" t="s">
        <v>524</v>
      </c>
      <c r="C169" s="78">
        <f>VLOOKUP(GroupVertices[[#This Row],[Vertex]], Vertices[], MATCH("ID", Vertices[#Headers], 0), FALSE)</f>
        <v>460</v>
      </c>
    </row>
    <row r="170" spans="1:3" x14ac:dyDescent="0.25">
      <c r="A170" s="78" t="s">
        <v>12036</v>
      </c>
      <c r="B170" s="84" t="s">
        <v>522</v>
      </c>
      <c r="C170" s="78">
        <f>VLOOKUP(GroupVertices[[#This Row],[Vertex]], Vertices[], MATCH("ID", Vertices[#Headers], 0), FALSE)</f>
        <v>459</v>
      </c>
    </row>
    <row r="171" spans="1:3" x14ac:dyDescent="0.25">
      <c r="A171" s="78" t="s">
        <v>12036</v>
      </c>
      <c r="B171" s="84" t="s">
        <v>505</v>
      </c>
      <c r="C171" s="78">
        <f>VLOOKUP(GroupVertices[[#This Row],[Vertex]], Vertices[], MATCH("ID", Vertices[#Headers], 0), FALSE)</f>
        <v>439</v>
      </c>
    </row>
    <row r="172" spans="1:3" x14ac:dyDescent="0.25">
      <c r="A172" s="78" t="s">
        <v>12036</v>
      </c>
      <c r="B172" s="84" t="s">
        <v>477</v>
      </c>
      <c r="C172" s="78">
        <f>VLOOKUP(GroupVertices[[#This Row],[Vertex]], Vertices[], MATCH("ID", Vertices[#Headers], 0), FALSE)</f>
        <v>403</v>
      </c>
    </row>
    <row r="173" spans="1:3" x14ac:dyDescent="0.25">
      <c r="A173" s="78" t="s">
        <v>12036</v>
      </c>
      <c r="B173" s="84" t="s">
        <v>768</v>
      </c>
      <c r="C173" s="78">
        <f>VLOOKUP(GroupVertices[[#This Row],[Vertex]], Vertices[], MATCH("ID", Vertices[#Headers], 0), FALSE)</f>
        <v>404</v>
      </c>
    </row>
    <row r="174" spans="1:3" x14ac:dyDescent="0.25">
      <c r="A174" s="78" t="s">
        <v>12036</v>
      </c>
      <c r="B174" s="84" t="s">
        <v>476</v>
      </c>
      <c r="C174" s="78">
        <f>VLOOKUP(GroupVertices[[#This Row],[Vertex]], Vertices[], MATCH("ID", Vertices[#Headers], 0), FALSE)</f>
        <v>401</v>
      </c>
    </row>
    <row r="175" spans="1:3" x14ac:dyDescent="0.25">
      <c r="A175" s="78" t="s">
        <v>12036</v>
      </c>
      <c r="B175" s="84" t="s">
        <v>877</v>
      </c>
      <c r="C175" s="78">
        <f>VLOOKUP(GroupVertices[[#This Row],[Vertex]], Vertices[], MATCH("ID", Vertices[#Headers], 0), FALSE)</f>
        <v>402</v>
      </c>
    </row>
    <row r="176" spans="1:3" x14ac:dyDescent="0.25">
      <c r="A176" s="78" t="s">
        <v>12036</v>
      </c>
      <c r="B176" s="84" t="s">
        <v>467</v>
      </c>
      <c r="C176" s="78">
        <f>VLOOKUP(GroupVertices[[#This Row],[Vertex]], Vertices[], MATCH("ID", Vertices[#Headers], 0), FALSE)</f>
        <v>390</v>
      </c>
    </row>
    <row r="177" spans="1:3" x14ac:dyDescent="0.25">
      <c r="A177" s="78" t="s">
        <v>12036</v>
      </c>
      <c r="B177" s="84" t="s">
        <v>454</v>
      </c>
      <c r="C177" s="78">
        <f>VLOOKUP(GroupVertices[[#This Row],[Vertex]], Vertices[], MATCH("ID", Vertices[#Headers], 0), FALSE)</f>
        <v>376</v>
      </c>
    </row>
    <row r="178" spans="1:3" x14ac:dyDescent="0.25">
      <c r="A178" s="78" t="s">
        <v>12036</v>
      </c>
      <c r="B178" s="84" t="s">
        <v>451</v>
      </c>
      <c r="C178" s="78">
        <f>VLOOKUP(GroupVertices[[#This Row],[Vertex]], Vertices[], MATCH("ID", Vertices[#Headers], 0), FALSE)</f>
        <v>372</v>
      </c>
    </row>
    <row r="179" spans="1:3" x14ac:dyDescent="0.25">
      <c r="A179" s="78" t="s">
        <v>12036</v>
      </c>
      <c r="B179" s="84" t="s">
        <v>870</v>
      </c>
      <c r="C179" s="78">
        <f>VLOOKUP(GroupVertices[[#This Row],[Vertex]], Vertices[], MATCH("ID", Vertices[#Headers], 0), FALSE)</f>
        <v>351</v>
      </c>
    </row>
    <row r="180" spans="1:3" x14ac:dyDescent="0.25">
      <c r="A180" s="78" t="s">
        <v>12036</v>
      </c>
      <c r="B180" s="84" t="s">
        <v>447</v>
      </c>
      <c r="C180" s="78">
        <f>VLOOKUP(GroupVertices[[#This Row],[Vertex]], Vertices[], MATCH("ID", Vertices[#Headers], 0), FALSE)</f>
        <v>368</v>
      </c>
    </row>
    <row r="181" spans="1:3" x14ac:dyDescent="0.25">
      <c r="A181" s="78" t="s">
        <v>12036</v>
      </c>
      <c r="B181" s="84" t="s">
        <v>442</v>
      </c>
      <c r="C181" s="78">
        <f>VLOOKUP(GroupVertices[[#This Row],[Vertex]], Vertices[], MATCH("ID", Vertices[#Headers], 0), FALSE)</f>
        <v>362</v>
      </c>
    </row>
    <row r="182" spans="1:3" x14ac:dyDescent="0.25">
      <c r="A182" s="78" t="s">
        <v>12036</v>
      </c>
      <c r="B182" s="84" t="s">
        <v>440</v>
      </c>
      <c r="C182" s="78">
        <f>VLOOKUP(GroupVertices[[#This Row],[Vertex]], Vertices[], MATCH("ID", Vertices[#Headers], 0), FALSE)</f>
        <v>356</v>
      </c>
    </row>
    <row r="183" spans="1:3" x14ac:dyDescent="0.25">
      <c r="A183" s="78" t="s">
        <v>12036</v>
      </c>
      <c r="B183" s="84" t="s">
        <v>436</v>
      </c>
      <c r="C183" s="78">
        <f>VLOOKUP(GroupVertices[[#This Row],[Vertex]], Vertices[], MATCH("ID", Vertices[#Headers], 0), FALSE)</f>
        <v>350</v>
      </c>
    </row>
    <row r="184" spans="1:3" x14ac:dyDescent="0.25">
      <c r="A184" s="78" t="s">
        <v>12036</v>
      </c>
      <c r="B184" s="84" t="s">
        <v>424</v>
      </c>
      <c r="C184" s="78">
        <f>VLOOKUP(GroupVertices[[#This Row],[Vertex]], Vertices[], MATCH("ID", Vertices[#Headers], 0), FALSE)</f>
        <v>336</v>
      </c>
    </row>
    <row r="185" spans="1:3" x14ac:dyDescent="0.25">
      <c r="A185" s="78" t="s">
        <v>12036</v>
      </c>
      <c r="B185" s="84" t="s">
        <v>868</v>
      </c>
      <c r="C185" s="78">
        <f>VLOOKUP(GroupVertices[[#This Row],[Vertex]], Vertices[], MATCH("ID", Vertices[#Headers], 0), FALSE)</f>
        <v>337</v>
      </c>
    </row>
    <row r="186" spans="1:3" x14ac:dyDescent="0.25">
      <c r="A186" s="78" t="s">
        <v>12036</v>
      </c>
      <c r="B186" s="84" t="s">
        <v>423</v>
      </c>
      <c r="C186" s="78">
        <f>VLOOKUP(GroupVertices[[#This Row],[Vertex]], Vertices[], MATCH("ID", Vertices[#Headers], 0), FALSE)</f>
        <v>335</v>
      </c>
    </row>
    <row r="187" spans="1:3" x14ac:dyDescent="0.25">
      <c r="A187" s="78" t="s">
        <v>12036</v>
      </c>
      <c r="B187" s="84" t="s">
        <v>414</v>
      </c>
      <c r="C187" s="78">
        <f>VLOOKUP(GroupVertices[[#This Row],[Vertex]], Vertices[], MATCH("ID", Vertices[#Headers], 0), FALSE)</f>
        <v>315</v>
      </c>
    </row>
    <row r="188" spans="1:3" x14ac:dyDescent="0.25">
      <c r="A188" s="78" t="s">
        <v>12036</v>
      </c>
      <c r="B188" s="84" t="s">
        <v>406</v>
      </c>
      <c r="C188" s="78">
        <f>VLOOKUP(GroupVertices[[#This Row],[Vertex]], Vertices[], MATCH("ID", Vertices[#Headers], 0), FALSE)</f>
        <v>307</v>
      </c>
    </row>
    <row r="189" spans="1:3" x14ac:dyDescent="0.25">
      <c r="A189" s="78" t="s">
        <v>12036</v>
      </c>
      <c r="B189" s="84" t="s">
        <v>393</v>
      </c>
      <c r="C189" s="78">
        <f>VLOOKUP(GroupVertices[[#This Row],[Vertex]], Vertices[], MATCH("ID", Vertices[#Headers], 0), FALSE)</f>
        <v>292</v>
      </c>
    </row>
    <row r="190" spans="1:3" x14ac:dyDescent="0.25">
      <c r="A190" s="78" t="s">
        <v>12036</v>
      </c>
      <c r="B190" s="84" t="s">
        <v>389</v>
      </c>
      <c r="C190" s="78">
        <f>VLOOKUP(GroupVertices[[#This Row],[Vertex]], Vertices[], MATCH("ID", Vertices[#Headers], 0), FALSE)</f>
        <v>286</v>
      </c>
    </row>
    <row r="191" spans="1:3" x14ac:dyDescent="0.25">
      <c r="A191" s="78" t="s">
        <v>12036</v>
      </c>
      <c r="B191" s="84" t="s">
        <v>340</v>
      </c>
      <c r="C191" s="78">
        <f>VLOOKUP(GroupVertices[[#This Row],[Vertex]], Vertices[], MATCH("ID", Vertices[#Headers], 0), FALSE)</f>
        <v>217</v>
      </c>
    </row>
    <row r="192" spans="1:3" x14ac:dyDescent="0.25">
      <c r="A192" s="78" t="s">
        <v>12036</v>
      </c>
      <c r="B192" s="84" t="s">
        <v>844</v>
      </c>
      <c r="C192" s="78">
        <f>VLOOKUP(GroupVertices[[#This Row],[Vertex]], Vertices[], MATCH("ID", Vertices[#Headers], 0), FALSE)</f>
        <v>212</v>
      </c>
    </row>
    <row r="193" spans="1:3" x14ac:dyDescent="0.25">
      <c r="A193" s="78" t="s">
        <v>12036</v>
      </c>
      <c r="B193" s="84" t="s">
        <v>292</v>
      </c>
      <c r="C193" s="78">
        <f>VLOOKUP(GroupVertices[[#This Row],[Vertex]], Vertices[], MATCH("ID", Vertices[#Headers], 0), FALSE)</f>
        <v>156</v>
      </c>
    </row>
    <row r="194" spans="1:3" x14ac:dyDescent="0.25">
      <c r="A194" s="78" t="s">
        <v>12036</v>
      </c>
      <c r="B194" s="84" t="s">
        <v>523</v>
      </c>
      <c r="C194" s="78">
        <f>VLOOKUP(GroupVertices[[#This Row],[Vertex]], Vertices[], MATCH("ID", Vertices[#Headers], 0), FALSE)</f>
        <v>153</v>
      </c>
    </row>
    <row r="195" spans="1:3" x14ac:dyDescent="0.25">
      <c r="A195" s="78" t="s">
        <v>12036</v>
      </c>
      <c r="B195" s="84" t="s">
        <v>289</v>
      </c>
      <c r="C195" s="78">
        <f>VLOOKUP(GroupVertices[[#This Row],[Vertex]], Vertices[], MATCH("ID", Vertices[#Headers], 0), FALSE)</f>
        <v>152</v>
      </c>
    </row>
    <row r="196" spans="1:3" x14ac:dyDescent="0.25">
      <c r="A196" s="78" t="s">
        <v>12036</v>
      </c>
      <c r="B196" s="84" t="s">
        <v>273</v>
      </c>
      <c r="C196" s="78">
        <f>VLOOKUP(GroupVertices[[#This Row],[Vertex]], Vertices[], MATCH("ID", Vertices[#Headers], 0), FALSE)</f>
        <v>128</v>
      </c>
    </row>
    <row r="197" spans="1:3" x14ac:dyDescent="0.25">
      <c r="A197" s="78" t="s">
        <v>12036</v>
      </c>
      <c r="B197" s="84" t="s">
        <v>261</v>
      </c>
      <c r="C197" s="78">
        <f>VLOOKUP(GroupVertices[[#This Row],[Vertex]], Vertices[], MATCH("ID", Vertices[#Headers], 0), FALSE)</f>
        <v>110</v>
      </c>
    </row>
    <row r="198" spans="1:3" x14ac:dyDescent="0.25">
      <c r="A198" s="78" t="s">
        <v>12036</v>
      </c>
      <c r="B198" s="84" t="s">
        <v>255</v>
      </c>
      <c r="C198" s="78">
        <f>VLOOKUP(GroupVertices[[#This Row],[Vertex]], Vertices[], MATCH("ID", Vertices[#Headers], 0), FALSE)</f>
        <v>100</v>
      </c>
    </row>
    <row r="199" spans="1:3" x14ac:dyDescent="0.25">
      <c r="A199" s="78" t="s">
        <v>12036</v>
      </c>
      <c r="B199" s="84" t="s">
        <v>254</v>
      </c>
      <c r="C199" s="78">
        <f>VLOOKUP(GroupVertices[[#This Row],[Vertex]], Vertices[], MATCH("ID", Vertices[#Headers], 0), FALSE)</f>
        <v>97</v>
      </c>
    </row>
    <row r="200" spans="1:3" x14ac:dyDescent="0.25">
      <c r="A200" s="78" t="s">
        <v>12037</v>
      </c>
      <c r="B200" s="84" t="s">
        <v>714</v>
      </c>
      <c r="C200" s="78">
        <f>VLOOKUP(GroupVertices[[#This Row],[Vertex]], Vertices[], MATCH("ID", Vertices[#Headers], 0), FALSE)</f>
        <v>726</v>
      </c>
    </row>
    <row r="201" spans="1:3" x14ac:dyDescent="0.25">
      <c r="A201" s="78" t="s">
        <v>12037</v>
      </c>
      <c r="B201" s="84" t="s">
        <v>666</v>
      </c>
      <c r="C201" s="78">
        <f>VLOOKUP(GroupVertices[[#This Row],[Vertex]], Vertices[], MATCH("ID", Vertices[#Headers], 0), FALSE)</f>
        <v>468</v>
      </c>
    </row>
    <row r="202" spans="1:3" x14ac:dyDescent="0.25">
      <c r="A202" s="78" t="s">
        <v>12037</v>
      </c>
      <c r="B202" s="84" t="s">
        <v>963</v>
      </c>
      <c r="C202" s="78">
        <f>VLOOKUP(GroupVertices[[#This Row],[Vertex]], Vertices[], MATCH("ID", Vertices[#Headers], 0), FALSE)</f>
        <v>668</v>
      </c>
    </row>
    <row r="203" spans="1:3" x14ac:dyDescent="0.25">
      <c r="A203" s="78" t="s">
        <v>12037</v>
      </c>
      <c r="B203" s="84" t="s">
        <v>962</v>
      </c>
      <c r="C203" s="78">
        <f>VLOOKUP(GroupVertices[[#This Row],[Vertex]], Vertices[], MATCH("ID", Vertices[#Headers], 0), FALSE)</f>
        <v>667</v>
      </c>
    </row>
    <row r="204" spans="1:3" x14ac:dyDescent="0.25">
      <c r="A204" s="78" t="s">
        <v>12037</v>
      </c>
      <c r="B204" s="84" t="s">
        <v>961</v>
      </c>
      <c r="C204" s="78">
        <f>VLOOKUP(GroupVertices[[#This Row],[Vertex]], Vertices[], MATCH("ID", Vertices[#Headers], 0), FALSE)</f>
        <v>666</v>
      </c>
    </row>
    <row r="205" spans="1:3" x14ac:dyDescent="0.25">
      <c r="A205" s="78" t="s">
        <v>12037</v>
      </c>
      <c r="B205" s="84" t="s">
        <v>960</v>
      </c>
      <c r="C205" s="78">
        <f>VLOOKUP(GroupVertices[[#This Row],[Vertex]], Vertices[], MATCH("ID", Vertices[#Headers], 0), FALSE)</f>
        <v>665</v>
      </c>
    </row>
    <row r="206" spans="1:3" x14ac:dyDescent="0.25">
      <c r="A206" s="78" t="s">
        <v>12037</v>
      </c>
      <c r="B206" s="84" t="s">
        <v>959</v>
      </c>
      <c r="C206" s="78">
        <f>VLOOKUP(GroupVertices[[#This Row],[Vertex]], Vertices[], MATCH("ID", Vertices[#Headers], 0), FALSE)</f>
        <v>664</v>
      </c>
    </row>
    <row r="207" spans="1:3" x14ac:dyDescent="0.25">
      <c r="A207" s="78" t="s">
        <v>12037</v>
      </c>
      <c r="B207" s="84" t="s">
        <v>213</v>
      </c>
      <c r="C207" s="78">
        <f>VLOOKUP(GroupVertices[[#This Row],[Vertex]], Vertices[], MATCH("ID", Vertices[#Headers], 0), FALSE)</f>
        <v>14</v>
      </c>
    </row>
    <row r="208" spans="1:3" x14ac:dyDescent="0.25">
      <c r="A208" s="78" t="s">
        <v>12037</v>
      </c>
      <c r="B208" s="84" t="s">
        <v>958</v>
      </c>
      <c r="C208" s="78">
        <f>VLOOKUP(GroupVertices[[#This Row],[Vertex]], Vertices[], MATCH("ID", Vertices[#Headers], 0), FALSE)</f>
        <v>663</v>
      </c>
    </row>
    <row r="209" spans="1:3" x14ac:dyDescent="0.25">
      <c r="A209" s="78" t="s">
        <v>12037</v>
      </c>
      <c r="B209" s="84" t="s">
        <v>479</v>
      </c>
      <c r="C209" s="78">
        <f>VLOOKUP(GroupVertices[[#This Row],[Vertex]], Vertices[], MATCH("ID", Vertices[#Headers], 0), FALSE)</f>
        <v>199</v>
      </c>
    </row>
    <row r="210" spans="1:3" x14ac:dyDescent="0.25">
      <c r="A210" s="78" t="s">
        <v>12037</v>
      </c>
      <c r="B210" s="84" t="s">
        <v>957</v>
      </c>
      <c r="C210" s="78">
        <f>VLOOKUP(GroupVertices[[#This Row],[Vertex]], Vertices[], MATCH("ID", Vertices[#Headers], 0), FALSE)</f>
        <v>662</v>
      </c>
    </row>
    <row r="211" spans="1:3" x14ac:dyDescent="0.25">
      <c r="A211" s="78" t="s">
        <v>12037</v>
      </c>
      <c r="B211" s="84" t="s">
        <v>495</v>
      </c>
      <c r="C211" s="78">
        <f>VLOOKUP(GroupVertices[[#This Row],[Vertex]], Vertices[], MATCH("ID", Vertices[#Headers], 0), FALSE)</f>
        <v>63</v>
      </c>
    </row>
    <row r="212" spans="1:3" x14ac:dyDescent="0.25">
      <c r="A212" s="78" t="s">
        <v>12037</v>
      </c>
      <c r="B212" s="84" t="s">
        <v>956</v>
      </c>
      <c r="C212" s="78">
        <f>VLOOKUP(GroupVertices[[#This Row],[Vertex]], Vertices[], MATCH("ID", Vertices[#Headers], 0), FALSE)</f>
        <v>661</v>
      </c>
    </row>
    <row r="213" spans="1:3" x14ac:dyDescent="0.25">
      <c r="A213" s="78" t="s">
        <v>12037</v>
      </c>
      <c r="B213" s="84" t="s">
        <v>955</v>
      </c>
      <c r="C213" s="78">
        <f>VLOOKUP(GroupVertices[[#This Row],[Vertex]], Vertices[], MATCH("ID", Vertices[#Headers], 0), FALSE)</f>
        <v>660</v>
      </c>
    </row>
    <row r="214" spans="1:3" x14ac:dyDescent="0.25">
      <c r="A214" s="78" t="s">
        <v>12037</v>
      </c>
      <c r="B214" s="84" t="s">
        <v>667</v>
      </c>
      <c r="C214" s="78">
        <f>VLOOKUP(GroupVertices[[#This Row],[Vertex]], Vertices[], MATCH("ID", Vertices[#Headers], 0), FALSE)</f>
        <v>659</v>
      </c>
    </row>
    <row r="215" spans="1:3" x14ac:dyDescent="0.25">
      <c r="A215" s="78" t="s">
        <v>12037</v>
      </c>
      <c r="B215" s="84" t="s">
        <v>954</v>
      </c>
      <c r="C215" s="78">
        <f>VLOOKUP(GroupVertices[[#This Row],[Vertex]], Vertices[], MATCH("ID", Vertices[#Headers], 0), FALSE)</f>
        <v>658</v>
      </c>
    </row>
    <row r="216" spans="1:3" x14ac:dyDescent="0.25">
      <c r="A216" s="78" t="s">
        <v>12037</v>
      </c>
      <c r="B216" s="84" t="s">
        <v>615</v>
      </c>
      <c r="C216" s="78">
        <f>VLOOKUP(GroupVertices[[#This Row],[Vertex]], Vertices[], MATCH("ID", Vertices[#Headers], 0), FALSE)</f>
        <v>59</v>
      </c>
    </row>
    <row r="217" spans="1:3" x14ac:dyDescent="0.25">
      <c r="A217" s="78" t="s">
        <v>12037</v>
      </c>
      <c r="B217" s="84" t="s">
        <v>915</v>
      </c>
      <c r="C217" s="78">
        <f>VLOOKUP(GroupVertices[[#This Row],[Vertex]], Vertices[], MATCH("ID", Vertices[#Headers], 0), FALSE)</f>
        <v>572</v>
      </c>
    </row>
    <row r="218" spans="1:3" x14ac:dyDescent="0.25">
      <c r="A218" s="78" t="s">
        <v>12037</v>
      </c>
      <c r="B218" s="84" t="s">
        <v>325</v>
      </c>
      <c r="C218" s="78">
        <f>VLOOKUP(GroupVertices[[#This Row],[Vertex]], Vertices[], MATCH("ID", Vertices[#Headers], 0), FALSE)</f>
        <v>188</v>
      </c>
    </row>
    <row r="219" spans="1:3" x14ac:dyDescent="0.25">
      <c r="A219" s="78" t="s">
        <v>12037</v>
      </c>
      <c r="B219" s="84" t="s">
        <v>914</v>
      </c>
      <c r="C219" s="78">
        <f>VLOOKUP(GroupVertices[[#This Row],[Vertex]], Vertices[], MATCH("ID", Vertices[#Headers], 0), FALSE)</f>
        <v>571</v>
      </c>
    </row>
    <row r="220" spans="1:3" x14ac:dyDescent="0.25">
      <c r="A220" s="78" t="s">
        <v>12037</v>
      </c>
      <c r="B220" s="84" t="s">
        <v>611</v>
      </c>
      <c r="C220" s="78">
        <f>VLOOKUP(GroupVertices[[#This Row],[Vertex]], Vertices[], MATCH("ID", Vertices[#Headers], 0), FALSE)</f>
        <v>567</v>
      </c>
    </row>
    <row r="221" spans="1:3" x14ac:dyDescent="0.25">
      <c r="A221" s="78" t="s">
        <v>12037</v>
      </c>
      <c r="B221" s="84" t="s">
        <v>812</v>
      </c>
      <c r="C221" s="78">
        <f>VLOOKUP(GroupVertices[[#This Row],[Vertex]], Vertices[], MATCH("ID", Vertices[#Headers], 0), FALSE)</f>
        <v>60</v>
      </c>
    </row>
    <row r="222" spans="1:3" x14ac:dyDescent="0.25">
      <c r="A222" s="78" t="s">
        <v>12037</v>
      </c>
      <c r="B222" s="84" t="s">
        <v>610</v>
      </c>
      <c r="C222" s="78">
        <f>VLOOKUP(GroupVertices[[#This Row],[Vertex]], Vertices[], MATCH("ID", Vertices[#Headers], 0), FALSE)</f>
        <v>566</v>
      </c>
    </row>
    <row r="223" spans="1:3" x14ac:dyDescent="0.25">
      <c r="A223" s="78" t="s">
        <v>12037</v>
      </c>
      <c r="B223" s="84" t="s">
        <v>609</v>
      </c>
      <c r="C223" s="78">
        <f>VLOOKUP(GroupVertices[[#This Row],[Vertex]], Vertices[], MATCH("ID", Vertices[#Headers], 0), FALSE)</f>
        <v>565</v>
      </c>
    </row>
    <row r="224" spans="1:3" x14ac:dyDescent="0.25">
      <c r="A224" s="78" t="s">
        <v>12037</v>
      </c>
      <c r="B224" s="84" t="s">
        <v>539</v>
      </c>
      <c r="C224" s="78">
        <f>VLOOKUP(GroupVertices[[#This Row],[Vertex]], Vertices[], MATCH("ID", Vertices[#Headers], 0), FALSE)</f>
        <v>488</v>
      </c>
    </row>
    <row r="225" spans="1:3" x14ac:dyDescent="0.25">
      <c r="A225" s="78" t="s">
        <v>12037</v>
      </c>
      <c r="B225" s="84" t="s">
        <v>616</v>
      </c>
      <c r="C225" s="78">
        <f>VLOOKUP(GroupVertices[[#This Row],[Vertex]], Vertices[], MATCH("ID", Vertices[#Headers], 0), FALSE)</f>
        <v>137</v>
      </c>
    </row>
    <row r="226" spans="1:3" x14ac:dyDescent="0.25">
      <c r="A226" s="78" t="s">
        <v>12037</v>
      </c>
      <c r="B226" s="84" t="s">
        <v>537</v>
      </c>
      <c r="C226" s="78">
        <f>VLOOKUP(GroupVertices[[#This Row],[Vertex]], Vertices[], MATCH("ID", Vertices[#Headers], 0), FALSE)</f>
        <v>486</v>
      </c>
    </row>
    <row r="227" spans="1:3" x14ac:dyDescent="0.25">
      <c r="A227" s="78" t="s">
        <v>12037</v>
      </c>
      <c r="B227" s="84" t="s">
        <v>538</v>
      </c>
      <c r="C227" s="78">
        <f>VLOOKUP(GroupVertices[[#This Row],[Vertex]], Vertices[], MATCH("ID", Vertices[#Headers], 0), FALSE)</f>
        <v>487</v>
      </c>
    </row>
    <row r="228" spans="1:3" x14ac:dyDescent="0.25">
      <c r="A228" s="78" t="s">
        <v>12037</v>
      </c>
      <c r="B228" s="84" t="s">
        <v>811</v>
      </c>
      <c r="C228" s="78">
        <f>VLOOKUP(GroupVertices[[#This Row],[Vertex]], Vertices[], MATCH("ID", Vertices[#Headers], 0), FALSE)</f>
        <v>58</v>
      </c>
    </row>
    <row r="229" spans="1:3" x14ac:dyDescent="0.25">
      <c r="A229" s="78" t="s">
        <v>12037</v>
      </c>
      <c r="B229" s="84" t="s">
        <v>527</v>
      </c>
      <c r="C229" s="78">
        <f>VLOOKUP(GroupVertices[[#This Row],[Vertex]], Vertices[], MATCH("ID", Vertices[#Headers], 0), FALSE)</f>
        <v>467</v>
      </c>
    </row>
    <row r="230" spans="1:3" x14ac:dyDescent="0.25">
      <c r="A230" s="78" t="s">
        <v>12037</v>
      </c>
      <c r="B230" s="84" t="s">
        <v>901</v>
      </c>
      <c r="C230" s="78">
        <f>VLOOKUP(GroupVertices[[#This Row],[Vertex]], Vertices[], MATCH("ID", Vertices[#Headers], 0), FALSE)</f>
        <v>485</v>
      </c>
    </row>
    <row r="231" spans="1:3" x14ac:dyDescent="0.25">
      <c r="A231" s="78" t="s">
        <v>12037</v>
      </c>
      <c r="B231" s="84" t="s">
        <v>810</v>
      </c>
      <c r="C231" s="78">
        <f>VLOOKUP(GroupVertices[[#This Row],[Vertex]], Vertices[], MATCH("ID", Vertices[#Headers], 0), FALSE)</f>
        <v>57</v>
      </c>
    </row>
    <row r="232" spans="1:3" x14ac:dyDescent="0.25">
      <c r="A232" s="78" t="s">
        <v>12037</v>
      </c>
      <c r="B232" s="84" t="s">
        <v>526</v>
      </c>
      <c r="C232" s="78">
        <f>VLOOKUP(GroupVertices[[#This Row],[Vertex]], Vertices[], MATCH("ID", Vertices[#Headers], 0), FALSE)</f>
        <v>465</v>
      </c>
    </row>
    <row r="233" spans="1:3" x14ac:dyDescent="0.25">
      <c r="A233" s="78" t="s">
        <v>12037</v>
      </c>
      <c r="B233" s="84" t="s">
        <v>892</v>
      </c>
      <c r="C233" s="78">
        <f>VLOOKUP(GroupVertices[[#This Row],[Vertex]], Vertices[], MATCH("ID", Vertices[#Headers], 0), FALSE)</f>
        <v>466</v>
      </c>
    </row>
    <row r="234" spans="1:3" x14ac:dyDescent="0.25">
      <c r="A234" s="78" t="s">
        <v>12037</v>
      </c>
      <c r="B234" s="84" t="s">
        <v>886</v>
      </c>
      <c r="C234" s="78">
        <f>VLOOKUP(GroupVertices[[#This Row],[Vertex]], Vertices[], MATCH("ID", Vertices[#Headers], 0), FALSE)</f>
        <v>429</v>
      </c>
    </row>
    <row r="235" spans="1:3" x14ac:dyDescent="0.25">
      <c r="A235" s="78" t="s">
        <v>12037</v>
      </c>
      <c r="B235" s="84" t="s">
        <v>885</v>
      </c>
      <c r="C235" s="78">
        <f>VLOOKUP(GroupVertices[[#This Row],[Vertex]], Vertices[], MATCH("ID", Vertices[#Headers], 0), FALSE)</f>
        <v>428</v>
      </c>
    </row>
    <row r="236" spans="1:3" x14ac:dyDescent="0.25">
      <c r="A236" s="78" t="s">
        <v>12037</v>
      </c>
      <c r="B236" s="84" t="s">
        <v>490</v>
      </c>
      <c r="C236" s="78">
        <f>VLOOKUP(GroupVertices[[#This Row],[Vertex]], Vertices[], MATCH("ID", Vertices[#Headers], 0), FALSE)</f>
        <v>422</v>
      </c>
    </row>
    <row r="237" spans="1:3" x14ac:dyDescent="0.25">
      <c r="A237" s="78" t="s">
        <v>12037</v>
      </c>
      <c r="B237" s="84" t="s">
        <v>413</v>
      </c>
      <c r="C237" s="78">
        <f>VLOOKUP(GroupVertices[[#This Row],[Vertex]], Vertices[], MATCH("ID", Vertices[#Headers], 0), FALSE)</f>
        <v>314</v>
      </c>
    </row>
    <row r="238" spans="1:3" x14ac:dyDescent="0.25">
      <c r="A238" s="78" t="s">
        <v>12037</v>
      </c>
      <c r="B238" s="84" t="s">
        <v>328</v>
      </c>
      <c r="C238" s="78">
        <f>VLOOKUP(GroupVertices[[#This Row],[Vertex]], Vertices[], MATCH("ID", Vertices[#Headers], 0), FALSE)</f>
        <v>201</v>
      </c>
    </row>
    <row r="239" spans="1:3" x14ac:dyDescent="0.25">
      <c r="A239" s="78" t="s">
        <v>12037</v>
      </c>
      <c r="B239" s="84" t="s">
        <v>327</v>
      </c>
      <c r="C239" s="78">
        <f>VLOOKUP(GroupVertices[[#This Row],[Vertex]], Vertices[], MATCH("ID", Vertices[#Headers], 0), FALSE)</f>
        <v>200</v>
      </c>
    </row>
    <row r="240" spans="1:3" x14ac:dyDescent="0.25">
      <c r="A240" s="78" t="s">
        <v>12037</v>
      </c>
      <c r="B240" s="84" t="s">
        <v>326</v>
      </c>
      <c r="C240" s="78">
        <f>VLOOKUP(GroupVertices[[#This Row],[Vertex]], Vertices[], MATCH("ID", Vertices[#Headers], 0), FALSE)</f>
        <v>198</v>
      </c>
    </row>
    <row r="241" spans="1:3" x14ac:dyDescent="0.25">
      <c r="A241" s="78" t="s">
        <v>12037</v>
      </c>
      <c r="B241" s="84" t="s">
        <v>842</v>
      </c>
      <c r="C241" s="78">
        <f>VLOOKUP(GroupVertices[[#This Row],[Vertex]], Vertices[], MATCH("ID", Vertices[#Headers], 0), FALSE)</f>
        <v>197</v>
      </c>
    </row>
    <row r="242" spans="1:3" x14ac:dyDescent="0.25">
      <c r="A242" s="78" t="s">
        <v>12037</v>
      </c>
      <c r="B242" s="84" t="s">
        <v>841</v>
      </c>
      <c r="C242" s="78">
        <f>VLOOKUP(GroupVertices[[#This Row],[Vertex]], Vertices[], MATCH("ID", Vertices[#Headers], 0), FALSE)</f>
        <v>196</v>
      </c>
    </row>
    <row r="243" spans="1:3" x14ac:dyDescent="0.25">
      <c r="A243" s="78" t="s">
        <v>12037</v>
      </c>
      <c r="B243" s="84" t="s">
        <v>840</v>
      </c>
      <c r="C243" s="78">
        <f>VLOOKUP(GroupVertices[[#This Row],[Vertex]], Vertices[], MATCH("ID", Vertices[#Headers], 0), FALSE)</f>
        <v>195</v>
      </c>
    </row>
    <row r="244" spans="1:3" x14ac:dyDescent="0.25">
      <c r="A244" s="78" t="s">
        <v>12037</v>
      </c>
      <c r="B244" s="84" t="s">
        <v>839</v>
      </c>
      <c r="C244" s="78">
        <f>VLOOKUP(GroupVertices[[#This Row],[Vertex]], Vertices[], MATCH("ID", Vertices[#Headers], 0), FALSE)</f>
        <v>194</v>
      </c>
    </row>
    <row r="245" spans="1:3" x14ac:dyDescent="0.25">
      <c r="A245" s="78" t="s">
        <v>12037</v>
      </c>
      <c r="B245" s="84" t="s">
        <v>838</v>
      </c>
      <c r="C245" s="78">
        <f>VLOOKUP(GroupVertices[[#This Row],[Vertex]], Vertices[], MATCH("ID", Vertices[#Headers], 0), FALSE)</f>
        <v>193</v>
      </c>
    </row>
    <row r="246" spans="1:3" x14ac:dyDescent="0.25">
      <c r="A246" s="78" t="s">
        <v>12037</v>
      </c>
      <c r="B246" s="84" t="s">
        <v>837</v>
      </c>
      <c r="C246" s="78">
        <f>VLOOKUP(GroupVertices[[#This Row],[Vertex]], Vertices[], MATCH("ID", Vertices[#Headers], 0), FALSE)</f>
        <v>192</v>
      </c>
    </row>
    <row r="247" spans="1:3" x14ac:dyDescent="0.25">
      <c r="A247" s="78" t="s">
        <v>12037</v>
      </c>
      <c r="B247" s="84" t="s">
        <v>836</v>
      </c>
      <c r="C247" s="78">
        <f>VLOOKUP(GroupVertices[[#This Row],[Vertex]], Vertices[], MATCH("ID", Vertices[#Headers], 0), FALSE)</f>
        <v>191</v>
      </c>
    </row>
    <row r="248" spans="1:3" x14ac:dyDescent="0.25">
      <c r="A248" s="78" t="s">
        <v>12037</v>
      </c>
      <c r="B248" s="84" t="s">
        <v>835</v>
      </c>
      <c r="C248" s="78">
        <f>VLOOKUP(GroupVertices[[#This Row],[Vertex]], Vertices[], MATCH("ID", Vertices[#Headers], 0), FALSE)</f>
        <v>190</v>
      </c>
    </row>
    <row r="249" spans="1:3" x14ac:dyDescent="0.25">
      <c r="A249" s="78" t="s">
        <v>12037</v>
      </c>
      <c r="B249" s="84" t="s">
        <v>834</v>
      </c>
      <c r="C249" s="78">
        <f>VLOOKUP(GroupVertices[[#This Row],[Vertex]], Vertices[], MATCH("ID", Vertices[#Headers], 0), FALSE)</f>
        <v>189</v>
      </c>
    </row>
    <row r="250" spans="1:3" x14ac:dyDescent="0.25">
      <c r="A250" s="78" t="s">
        <v>12037</v>
      </c>
      <c r="B250" s="84" t="s">
        <v>277</v>
      </c>
      <c r="C250" s="78">
        <f>VLOOKUP(GroupVertices[[#This Row],[Vertex]], Vertices[], MATCH("ID", Vertices[#Headers], 0), FALSE)</f>
        <v>136</v>
      </c>
    </row>
    <row r="251" spans="1:3" x14ac:dyDescent="0.25">
      <c r="A251" s="78" t="s">
        <v>12037</v>
      </c>
      <c r="B251" s="84" t="s">
        <v>813</v>
      </c>
      <c r="C251" s="78">
        <f>VLOOKUP(GroupVertices[[#This Row],[Vertex]], Vertices[], MATCH("ID", Vertices[#Headers], 0), FALSE)</f>
        <v>62</v>
      </c>
    </row>
    <row r="252" spans="1:3" x14ac:dyDescent="0.25">
      <c r="A252" s="78" t="s">
        <v>12037</v>
      </c>
      <c r="B252" s="84" t="s">
        <v>230</v>
      </c>
      <c r="C252" s="78">
        <f>VLOOKUP(GroupVertices[[#This Row],[Vertex]], Vertices[], MATCH("ID", Vertices[#Headers], 0), FALSE)</f>
        <v>61</v>
      </c>
    </row>
    <row r="253" spans="1:3" x14ac:dyDescent="0.25">
      <c r="A253" s="78" t="s">
        <v>12037</v>
      </c>
      <c r="B253" s="84" t="s">
        <v>229</v>
      </c>
      <c r="C253" s="78">
        <f>VLOOKUP(GroupVertices[[#This Row],[Vertex]], Vertices[], MATCH("ID", Vertices[#Headers], 0), FALSE)</f>
        <v>55</v>
      </c>
    </row>
    <row r="254" spans="1:3" x14ac:dyDescent="0.25">
      <c r="A254" s="78" t="s">
        <v>12037</v>
      </c>
      <c r="B254" s="84" t="s">
        <v>809</v>
      </c>
      <c r="C254" s="78">
        <f>VLOOKUP(GroupVertices[[#This Row],[Vertex]], Vertices[], MATCH("ID", Vertices[#Headers], 0), FALSE)</f>
        <v>56</v>
      </c>
    </row>
    <row r="255" spans="1:3" x14ac:dyDescent="0.25">
      <c r="A255" s="78" t="s">
        <v>12037</v>
      </c>
      <c r="B255" s="84" t="s">
        <v>786</v>
      </c>
      <c r="C255" s="78">
        <f>VLOOKUP(GroupVertices[[#This Row],[Vertex]], Vertices[], MATCH("ID", Vertices[#Headers], 0), FALSE)</f>
        <v>15</v>
      </c>
    </row>
    <row r="256" spans="1:3" x14ac:dyDescent="0.25">
      <c r="A256" s="78" t="s">
        <v>12038</v>
      </c>
      <c r="B256" s="84" t="s">
        <v>697</v>
      </c>
      <c r="C256" s="78">
        <f>VLOOKUP(GroupVertices[[#This Row],[Vertex]], Vertices[], MATCH("ID", Vertices[#Headers], 0), FALSE)</f>
        <v>705</v>
      </c>
    </row>
    <row r="257" spans="1:3" x14ac:dyDescent="0.25">
      <c r="A257" s="78" t="s">
        <v>12038</v>
      </c>
      <c r="B257" s="84" t="s">
        <v>979</v>
      </c>
      <c r="C257" s="78">
        <f>VLOOKUP(GroupVertices[[#This Row],[Vertex]], Vertices[], MATCH("ID", Vertices[#Headers], 0), FALSE)</f>
        <v>708</v>
      </c>
    </row>
    <row r="258" spans="1:3" x14ac:dyDescent="0.25">
      <c r="A258" s="78" t="s">
        <v>12038</v>
      </c>
      <c r="B258" s="84" t="s">
        <v>219</v>
      </c>
      <c r="C258" s="78">
        <f>VLOOKUP(GroupVertices[[#This Row],[Vertex]], Vertices[], MATCH("ID", Vertices[#Headers], 0), FALSE)</f>
        <v>31</v>
      </c>
    </row>
    <row r="259" spans="1:3" x14ac:dyDescent="0.25">
      <c r="A259" s="78" t="s">
        <v>12038</v>
      </c>
      <c r="B259" s="84" t="s">
        <v>696</v>
      </c>
      <c r="C259" s="78">
        <f>VLOOKUP(GroupVertices[[#This Row],[Vertex]], Vertices[], MATCH("ID", Vertices[#Headers], 0), FALSE)</f>
        <v>703</v>
      </c>
    </row>
    <row r="260" spans="1:3" x14ac:dyDescent="0.25">
      <c r="A260" s="78" t="s">
        <v>12038</v>
      </c>
      <c r="B260" s="84" t="s">
        <v>978</v>
      </c>
      <c r="C260" s="78">
        <f>VLOOKUP(GroupVertices[[#This Row],[Vertex]], Vertices[], MATCH("ID", Vertices[#Headers], 0), FALSE)</f>
        <v>707</v>
      </c>
    </row>
    <row r="261" spans="1:3" x14ac:dyDescent="0.25">
      <c r="A261" s="78" t="s">
        <v>12038</v>
      </c>
      <c r="B261" s="84" t="s">
        <v>977</v>
      </c>
      <c r="C261" s="78">
        <f>VLOOKUP(GroupVertices[[#This Row],[Vertex]], Vertices[], MATCH("ID", Vertices[#Headers], 0), FALSE)</f>
        <v>706</v>
      </c>
    </row>
    <row r="262" spans="1:3" x14ac:dyDescent="0.25">
      <c r="A262" s="78" t="s">
        <v>12038</v>
      </c>
      <c r="B262" s="84" t="s">
        <v>354</v>
      </c>
      <c r="C262" s="78">
        <f>VLOOKUP(GroupVertices[[#This Row],[Vertex]], Vertices[], MATCH("ID", Vertices[#Headers], 0), FALSE)</f>
        <v>239</v>
      </c>
    </row>
    <row r="263" spans="1:3" x14ac:dyDescent="0.25">
      <c r="A263" s="78" t="s">
        <v>12038</v>
      </c>
      <c r="B263" s="84" t="s">
        <v>976</v>
      </c>
      <c r="C263" s="78">
        <f>VLOOKUP(GroupVertices[[#This Row],[Vertex]], Vertices[], MATCH("ID", Vertices[#Headers], 0), FALSE)</f>
        <v>704</v>
      </c>
    </row>
    <row r="264" spans="1:3" x14ac:dyDescent="0.25">
      <c r="A264" s="78" t="s">
        <v>12038</v>
      </c>
      <c r="B264" s="84" t="s">
        <v>664</v>
      </c>
      <c r="C264" s="78">
        <f>VLOOKUP(GroupVertices[[#This Row],[Vertex]], Vertices[], MATCH("ID", Vertices[#Headers], 0), FALSE)</f>
        <v>651</v>
      </c>
    </row>
    <row r="265" spans="1:3" x14ac:dyDescent="0.25">
      <c r="A265" s="78" t="s">
        <v>12038</v>
      </c>
      <c r="B265" s="84" t="s">
        <v>953</v>
      </c>
      <c r="C265" s="78">
        <f>VLOOKUP(GroupVertices[[#This Row],[Vertex]], Vertices[], MATCH("ID", Vertices[#Headers], 0), FALSE)</f>
        <v>655</v>
      </c>
    </row>
    <row r="266" spans="1:3" x14ac:dyDescent="0.25">
      <c r="A266" s="78" t="s">
        <v>12038</v>
      </c>
      <c r="B266" s="84" t="s">
        <v>662</v>
      </c>
      <c r="C266" s="78">
        <f>VLOOKUP(GroupVertices[[#This Row],[Vertex]], Vertices[], MATCH("ID", Vertices[#Headers], 0), FALSE)</f>
        <v>635</v>
      </c>
    </row>
    <row r="267" spans="1:3" x14ac:dyDescent="0.25">
      <c r="A267" s="78" t="s">
        <v>12038</v>
      </c>
      <c r="B267" s="84" t="s">
        <v>952</v>
      </c>
      <c r="C267" s="78">
        <f>VLOOKUP(GroupVertices[[#This Row],[Vertex]], Vertices[], MATCH("ID", Vertices[#Headers], 0), FALSE)</f>
        <v>654</v>
      </c>
    </row>
    <row r="268" spans="1:3" x14ac:dyDescent="0.25">
      <c r="A268" s="78" t="s">
        <v>12038</v>
      </c>
      <c r="B268" s="84" t="s">
        <v>951</v>
      </c>
      <c r="C268" s="78">
        <f>VLOOKUP(GroupVertices[[#This Row],[Vertex]], Vertices[], MATCH("ID", Vertices[#Headers], 0), FALSE)</f>
        <v>653</v>
      </c>
    </row>
    <row r="269" spans="1:3" x14ac:dyDescent="0.25">
      <c r="A269" s="78" t="s">
        <v>12038</v>
      </c>
      <c r="B269" s="84" t="s">
        <v>950</v>
      </c>
      <c r="C269" s="78">
        <f>VLOOKUP(GroupVertices[[#This Row],[Vertex]], Vertices[], MATCH("ID", Vertices[#Headers], 0), FALSE)</f>
        <v>652</v>
      </c>
    </row>
    <row r="270" spans="1:3" x14ac:dyDescent="0.25">
      <c r="A270" s="78" t="s">
        <v>12038</v>
      </c>
      <c r="B270" s="84" t="s">
        <v>948</v>
      </c>
      <c r="C270" s="78">
        <f>VLOOKUP(GroupVertices[[#This Row],[Vertex]], Vertices[], MATCH("ID", Vertices[#Headers], 0), FALSE)</f>
        <v>648</v>
      </c>
    </row>
    <row r="271" spans="1:3" x14ac:dyDescent="0.25">
      <c r="A271" s="78" t="s">
        <v>12038</v>
      </c>
      <c r="B271" s="84" t="s">
        <v>949</v>
      </c>
      <c r="C271" s="78">
        <f>VLOOKUP(GroupVertices[[#This Row],[Vertex]], Vertices[], MATCH("ID", Vertices[#Headers], 0), FALSE)</f>
        <v>650</v>
      </c>
    </row>
    <row r="272" spans="1:3" x14ac:dyDescent="0.25">
      <c r="A272" s="78" t="s">
        <v>12038</v>
      </c>
      <c r="B272" s="84" t="s">
        <v>218</v>
      </c>
      <c r="C272" s="78">
        <f>VLOOKUP(GroupVertices[[#This Row],[Vertex]], Vertices[], MATCH("ID", Vertices[#Headers], 0), FALSE)</f>
        <v>29</v>
      </c>
    </row>
    <row r="273" spans="1:3" x14ac:dyDescent="0.25">
      <c r="A273" s="78" t="s">
        <v>12038</v>
      </c>
      <c r="B273" s="84" t="s">
        <v>947</v>
      </c>
      <c r="C273" s="78">
        <f>VLOOKUP(GroupVertices[[#This Row],[Vertex]], Vertices[], MATCH("ID", Vertices[#Headers], 0), FALSE)</f>
        <v>647</v>
      </c>
    </row>
    <row r="274" spans="1:3" x14ac:dyDescent="0.25">
      <c r="A274" s="78" t="s">
        <v>12038</v>
      </c>
      <c r="B274" s="84" t="s">
        <v>946</v>
      </c>
      <c r="C274" s="78">
        <f>VLOOKUP(GroupVertices[[#This Row],[Vertex]], Vertices[], MATCH("ID", Vertices[#Headers], 0), FALSE)</f>
        <v>646</v>
      </c>
    </row>
    <row r="275" spans="1:3" x14ac:dyDescent="0.25">
      <c r="A275" s="78" t="s">
        <v>12038</v>
      </c>
      <c r="B275" s="84" t="s">
        <v>945</v>
      </c>
      <c r="C275" s="78">
        <f>VLOOKUP(GroupVertices[[#This Row],[Vertex]], Vertices[], MATCH("ID", Vertices[#Headers], 0), FALSE)</f>
        <v>645</v>
      </c>
    </row>
    <row r="276" spans="1:3" x14ac:dyDescent="0.25">
      <c r="A276" s="78" t="s">
        <v>12038</v>
      </c>
      <c r="B276" s="84" t="s">
        <v>944</v>
      </c>
      <c r="C276" s="78">
        <f>VLOOKUP(GroupVertices[[#This Row],[Vertex]], Vertices[], MATCH("ID", Vertices[#Headers], 0), FALSE)</f>
        <v>644</v>
      </c>
    </row>
    <row r="277" spans="1:3" x14ac:dyDescent="0.25">
      <c r="A277" s="78" t="s">
        <v>12038</v>
      </c>
      <c r="B277" s="84" t="s">
        <v>943</v>
      </c>
      <c r="C277" s="78">
        <f>VLOOKUP(GroupVertices[[#This Row],[Vertex]], Vertices[], MATCH("ID", Vertices[#Headers], 0), FALSE)</f>
        <v>643</v>
      </c>
    </row>
    <row r="278" spans="1:3" x14ac:dyDescent="0.25">
      <c r="A278" s="78" t="s">
        <v>12038</v>
      </c>
      <c r="B278" s="84" t="s">
        <v>942</v>
      </c>
      <c r="C278" s="78">
        <f>VLOOKUP(GroupVertices[[#This Row],[Vertex]], Vertices[], MATCH("ID", Vertices[#Headers], 0), FALSE)</f>
        <v>642</v>
      </c>
    </row>
    <row r="279" spans="1:3" x14ac:dyDescent="0.25">
      <c r="A279" s="78" t="s">
        <v>12038</v>
      </c>
      <c r="B279" s="84" t="s">
        <v>941</v>
      </c>
      <c r="C279" s="78">
        <f>VLOOKUP(GroupVertices[[#This Row],[Vertex]], Vertices[], MATCH("ID", Vertices[#Headers], 0), FALSE)</f>
        <v>641</v>
      </c>
    </row>
    <row r="280" spans="1:3" x14ac:dyDescent="0.25">
      <c r="A280" s="78" t="s">
        <v>12038</v>
      </c>
      <c r="B280" s="84" t="s">
        <v>658</v>
      </c>
      <c r="C280" s="78">
        <f>VLOOKUP(GroupVertices[[#This Row],[Vertex]], Vertices[], MATCH("ID", Vertices[#Headers], 0), FALSE)</f>
        <v>629</v>
      </c>
    </row>
    <row r="281" spans="1:3" x14ac:dyDescent="0.25">
      <c r="A281" s="78" t="s">
        <v>12038</v>
      </c>
      <c r="B281" s="84" t="s">
        <v>938</v>
      </c>
      <c r="C281" s="78">
        <f>VLOOKUP(GroupVertices[[#This Row],[Vertex]], Vertices[], MATCH("ID", Vertices[#Headers], 0), FALSE)</f>
        <v>634</v>
      </c>
    </row>
    <row r="282" spans="1:3" x14ac:dyDescent="0.25">
      <c r="A282" s="78" t="s">
        <v>12038</v>
      </c>
      <c r="B282" s="84" t="s">
        <v>937</v>
      </c>
      <c r="C282" s="78">
        <f>VLOOKUP(GroupVertices[[#This Row],[Vertex]], Vertices[], MATCH("ID", Vertices[#Headers], 0), FALSE)</f>
        <v>633</v>
      </c>
    </row>
    <row r="283" spans="1:3" x14ac:dyDescent="0.25">
      <c r="A283" s="78" t="s">
        <v>12038</v>
      </c>
      <c r="B283" s="84" t="s">
        <v>936</v>
      </c>
      <c r="C283" s="78">
        <f>VLOOKUP(GroupVertices[[#This Row],[Vertex]], Vertices[], MATCH("ID", Vertices[#Headers], 0), FALSE)</f>
        <v>632</v>
      </c>
    </row>
    <row r="284" spans="1:3" x14ac:dyDescent="0.25">
      <c r="A284" s="78" t="s">
        <v>12038</v>
      </c>
      <c r="B284" s="84" t="s">
        <v>935</v>
      </c>
      <c r="C284" s="78">
        <f>VLOOKUP(GroupVertices[[#This Row],[Vertex]], Vertices[], MATCH("ID", Vertices[#Headers], 0), FALSE)</f>
        <v>631</v>
      </c>
    </row>
    <row r="285" spans="1:3" x14ac:dyDescent="0.25">
      <c r="A285" s="78" t="s">
        <v>12038</v>
      </c>
      <c r="B285" s="84" t="s">
        <v>934</v>
      </c>
      <c r="C285" s="78">
        <f>VLOOKUP(GroupVertices[[#This Row],[Vertex]], Vertices[], MATCH("ID", Vertices[#Headers], 0), FALSE)</f>
        <v>630</v>
      </c>
    </row>
    <row r="286" spans="1:3" x14ac:dyDescent="0.25">
      <c r="A286" s="78" t="s">
        <v>12038</v>
      </c>
      <c r="B286" s="84" t="s">
        <v>353</v>
      </c>
      <c r="C286" s="78">
        <f>VLOOKUP(GroupVertices[[#This Row],[Vertex]], Vertices[], MATCH("ID", Vertices[#Headers], 0), FALSE)</f>
        <v>237</v>
      </c>
    </row>
    <row r="287" spans="1:3" x14ac:dyDescent="0.25">
      <c r="A287" s="78" t="s">
        <v>12038</v>
      </c>
      <c r="B287" s="84" t="s">
        <v>847</v>
      </c>
      <c r="C287" s="78">
        <f>VLOOKUP(GroupVertices[[#This Row],[Vertex]], Vertices[], MATCH("ID", Vertices[#Headers], 0), FALSE)</f>
        <v>238</v>
      </c>
    </row>
    <row r="288" spans="1:3" x14ac:dyDescent="0.25">
      <c r="A288" s="78" t="s">
        <v>12038</v>
      </c>
      <c r="B288" s="84" t="s">
        <v>807</v>
      </c>
      <c r="C288" s="78">
        <f>VLOOKUP(GroupVertices[[#This Row],[Vertex]], Vertices[], MATCH("ID", Vertices[#Headers], 0), FALSE)</f>
        <v>42</v>
      </c>
    </row>
    <row r="289" spans="1:3" x14ac:dyDescent="0.25">
      <c r="A289" s="78" t="s">
        <v>12038</v>
      </c>
      <c r="B289" s="84" t="s">
        <v>806</v>
      </c>
      <c r="C289" s="78">
        <f>VLOOKUP(GroupVertices[[#This Row],[Vertex]], Vertices[], MATCH("ID", Vertices[#Headers], 0), FALSE)</f>
        <v>41</v>
      </c>
    </row>
    <row r="290" spans="1:3" x14ac:dyDescent="0.25">
      <c r="A290" s="78" t="s">
        <v>12038</v>
      </c>
      <c r="B290" s="84" t="s">
        <v>805</v>
      </c>
      <c r="C290" s="78">
        <f>VLOOKUP(GroupVertices[[#This Row],[Vertex]], Vertices[], MATCH("ID", Vertices[#Headers], 0), FALSE)</f>
        <v>40</v>
      </c>
    </row>
    <row r="291" spans="1:3" x14ac:dyDescent="0.25">
      <c r="A291" s="78" t="s">
        <v>12038</v>
      </c>
      <c r="B291" s="84" t="s">
        <v>804</v>
      </c>
      <c r="C291" s="78">
        <f>VLOOKUP(GroupVertices[[#This Row],[Vertex]], Vertices[], MATCH("ID", Vertices[#Headers], 0), FALSE)</f>
        <v>39</v>
      </c>
    </row>
    <row r="292" spans="1:3" x14ac:dyDescent="0.25">
      <c r="A292" s="78" t="s">
        <v>12038</v>
      </c>
      <c r="B292" s="84" t="s">
        <v>803</v>
      </c>
      <c r="C292" s="78">
        <f>VLOOKUP(GroupVertices[[#This Row],[Vertex]], Vertices[], MATCH("ID", Vertices[#Headers], 0), FALSE)</f>
        <v>38</v>
      </c>
    </row>
    <row r="293" spans="1:3" x14ac:dyDescent="0.25">
      <c r="A293" s="78" t="s">
        <v>12038</v>
      </c>
      <c r="B293" s="84" t="s">
        <v>802</v>
      </c>
      <c r="C293" s="78">
        <f>VLOOKUP(GroupVertices[[#This Row],[Vertex]], Vertices[], MATCH("ID", Vertices[#Headers], 0), FALSE)</f>
        <v>37</v>
      </c>
    </row>
    <row r="294" spans="1:3" x14ac:dyDescent="0.25">
      <c r="A294" s="78" t="s">
        <v>12038</v>
      </c>
      <c r="B294" s="84" t="s">
        <v>801</v>
      </c>
      <c r="C294" s="78">
        <f>VLOOKUP(GroupVertices[[#This Row],[Vertex]], Vertices[], MATCH("ID", Vertices[#Headers], 0), FALSE)</f>
        <v>36</v>
      </c>
    </row>
    <row r="295" spans="1:3" x14ac:dyDescent="0.25">
      <c r="A295" s="78" t="s">
        <v>12038</v>
      </c>
      <c r="B295" s="84" t="s">
        <v>800</v>
      </c>
      <c r="C295" s="78">
        <f>VLOOKUP(GroupVertices[[#This Row],[Vertex]], Vertices[], MATCH("ID", Vertices[#Headers], 0), FALSE)</f>
        <v>35</v>
      </c>
    </row>
    <row r="296" spans="1:3" x14ac:dyDescent="0.25">
      <c r="A296" s="78" t="s">
        <v>12038</v>
      </c>
      <c r="B296" s="84" t="s">
        <v>799</v>
      </c>
      <c r="C296" s="78">
        <f>VLOOKUP(GroupVertices[[#This Row],[Vertex]], Vertices[], MATCH("ID", Vertices[#Headers], 0), FALSE)</f>
        <v>34</v>
      </c>
    </row>
    <row r="297" spans="1:3" x14ac:dyDescent="0.25">
      <c r="A297" s="78" t="s">
        <v>12038</v>
      </c>
      <c r="B297" s="84" t="s">
        <v>798</v>
      </c>
      <c r="C297" s="78">
        <f>VLOOKUP(GroupVertices[[#This Row],[Vertex]], Vertices[], MATCH("ID", Vertices[#Headers], 0), FALSE)</f>
        <v>33</v>
      </c>
    </row>
    <row r="298" spans="1:3" x14ac:dyDescent="0.25">
      <c r="A298" s="78" t="s">
        <v>12038</v>
      </c>
      <c r="B298" s="84" t="s">
        <v>797</v>
      </c>
      <c r="C298" s="78">
        <f>VLOOKUP(GroupVertices[[#This Row],[Vertex]], Vertices[], MATCH("ID", Vertices[#Headers], 0), FALSE)</f>
        <v>32</v>
      </c>
    </row>
    <row r="299" spans="1:3" x14ac:dyDescent="0.25">
      <c r="A299" s="78" t="s">
        <v>12038</v>
      </c>
      <c r="B299" s="84" t="s">
        <v>796</v>
      </c>
      <c r="C299" s="78">
        <f>VLOOKUP(GroupVertices[[#This Row],[Vertex]], Vertices[], MATCH("ID", Vertices[#Headers], 0), FALSE)</f>
        <v>30</v>
      </c>
    </row>
    <row r="300" spans="1:3" x14ac:dyDescent="0.25">
      <c r="A300" s="78" t="s">
        <v>12039</v>
      </c>
      <c r="B300" s="84" t="s">
        <v>734</v>
      </c>
      <c r="C300" s="78">
        <f>VLOOKUP(GroupVertices[[#This Row],[Vertex]], Vertices[], MATCH("ID", Vertices[#Headers], 0), FALSE)</f>
        <v>89</v>
      </c>
    </row>
    <row r="301" spans="1:3" x14ac:dyDescent="0.25">
      <c r="A301" s="78" t="s">
        <v>12039</v>
      </c>
      <c r="B301" s="84" t="s">
        <v>855</v>
      </c>
      <c r="C301" s="78">
        <f>VLOOKUP(GroupVertices[[#This Row],[Vertex]], Vertices[], MATCH("ID", Vertices[#Headers], 0), FALSE)</f>
        <v>285</v>
      </c>
    </row>
    <row r="302" spans="1:3" x14ac:dyDescent="0.25">
      <c r="A302" s="78" t="s">
        <v>12039</v>
      </c>
      <c r="B302" s="84" t="s">
        <v>989</v>
      </c>
      <c r="C302" s="78">
        <f>VLOOKUP(GroupVertices[[#This Row],[Vertex]], Vertices[], MATCH("ID", Vertices[#Headers], 0), FALSE)</f>
        <v>753</v>
      </c>
    </row>
    <row r="303" spans="1:3" x14ac:dyDescent="0.25">
      <c r="A303" s="78" t="s">
        <v>12039</v>
      </c>
      <c r="B303" s="84" t="s">
        <v>988</v>
      </c>
      <c r="C303" s="78">
        <f>VLOOKUP(GroupVertices[[#This Row],[Vertex]], Vertices[], MATCH("ID", Vertices[#Headers], 0), FALSE)</f>
        <v>752</v>
      </c>
    </row>
    <row r="304" spans="1:3" x14ac:dyDescent="0.25">
      <c r="A304" s="78" t="s">
        <v>12039</v>
      </c>
      <c r="B304" s="84" t="s">
        <v>705</v>
      </c>
      <c r="C304" s="78">
        <f>VLOOKUP(GroupVertices[[#This Row],[Vertex]], Vertices[], MATCH("ID", Vertices[#Headers], 0), FALSE)</f>
        <v>718</v>
      </c>
    </row>
    <row r="305" spans="1:3" x14ac:dyDescent="0.25">
      <c r="A305" s="78" t="s">
        <v>12039</v>
      </c>
      <c r="B305" s="84" t="s">
        <v>751</v>
      </c>
      <c r="C305" s="78">
        <f>VLOOKUP(GroupVertices[[#This Row],[Vertex]], Vertices[], MATCH("ID", Vertices[#Headers], 0), FALSE)</f>
        <v>551</v>
      </c>
    </row>
    <row r="306" spans="1:3" x14ac:dyDescent="0.25">
      <c r="A306" s="78" t="s">
        <v>12039</v>
      </c>
      <c r="B306" s="84" t="s">
        <v>981</v>
      </c>
      <c r="C306" s="78">
        <f>VLOOKUP(GroupVertices[[#This Row],[Vertex]], Vertices[], MATCH("ID", Vertices[#Headers], 0), FALSE)</f>
        <v>717</v>
      </c>
    </row>
    <row r="307" spans="1:3" x14ac:dyDescent="0.25">
      <c r="A307" s="78" t="s">
        <v>12039</v>
      </c>
      <c r="B307" s="84" t="s">
        <v>704</v>
      </c>
      <c r="C307" s="78">
        <f>VLOOKUP(GroupVertices[[#This Row],[Vertex]], Vertices[], MATCH("ID", Vertices[#Headers], 0), FALSE)</f>
        <v>716</v>
      </c>
    </row>
    <row r="308" spans="1:3" x14ac:dyDescent="0.25">
      <c r="A308" s="78" t="s">
        <v>12039</v>
      </c>
      <c r="B308" s="84" t="s">
        <v>680</v>
      </c>
      <c r="C308" s="78">
        <f>VLOOKUP(GroupVertices[[#This Row],[Vertex]], Vertices[], MATCH("ID", Vertices[#Headers], 0), FALSE)</f>
        <v>688</v>
      </c>
    </row>
    <row r="309" spans="1:3" x14ac:dyDescent="0.25">
      <c r="A309" s="78" t="s">
        <v>12039</v>
      </c>
      <c r="B309" s="84" t="s">
        <v>679</v>
      </c>
      <c r="C309" s="78">
        <f>VLOOKUP(GroupVertices[[#This Row],[Vertex]], Vertices[], MATCH("ID", Vertices[#Headers], 0), FALSE)</f>
        <v>686</v>
      </c>
    </row>
    <row r="310" spans="1:3" x14ac:dyDescent="0.25">
      <c r="A310" s="78" t="s">
        <v>12039</v>
      </c>
      <c r="B310" s="84" t="s">
        <v>972</v>
      </c>
      <c r="C310" s="78">
        <f>VLOOKUP(GroupVertices[[#This Row],[Vertex]], Vertices[], MATCH("ID", Vertices[#Headers], 0), FALSE)</f>
        <v>685</v>
      </c>
    </row>
    <row r="311" spans="1:3" x14ac:dyDescent="0.25">
      <c r="A311" s="78" t="s">
        <v>12039</v>
      </c>
      <c r="B311" s="84" t="s">
        <v>677</v>
      </c>
      <c r="C311" s="78">
        <f>VLOOKUP(GroupVertices[[#This Row],[Vertex]], Vertices[], MATCH("ID", Vertices[#Headers], 0), FALSE)</f>
        <v>684</v>
      </c>
    </row>
    <row r="312" spans="1:3" x14ac:dyDescent="0.25">
      <c r="A312" s="78" t="s">
        <v>12039</v>
      </c>
      <c r="B312" s="84" t="s">
        <v>670</v>
      </c>
      <c r="C312" s="78">
        <f>VLOOKUP(GroupVertices[[#This Row],[Vertex]], Vertices[], MATCH("ID", Vertices[#Headers], 0), FALSE)</f>
        <v>674</v>
      </c>
    </row>
    <row r="313" spans="1:3" x14ac:dyDescent="0.25">
      <c r="A313" s="78" t="s">
        <v>12039</v>
      </c>
      <c r="B313" s="84" t="s">
        <v>669</v>
      </c>
      <c r="C313" s="78">
        <f>VLOOKUP(GroupVertices[[#This Row],[Vertex]], Vertices[], MATCH("ID", Vertices[#Headers], 0), FALSE)</f>
        <v>203</v>
      </c>
    </row>
    <row r="314" spans="1:3" x14ac:dyDescent="0.25">
      <c r="A314" s="78" t="s">
        <v>12039</v>
      </c>
      <c r="B314" s="84" t="s">
        <v>967</v>
      </c>
      <c r="C314" s="78">
        <f>VLOOKUP(GroupVertices[[#This Row],[Vertex]], Vertices[], MATCH("ID", Vertices[#Headers], 0), FALSE)</f>
        <v>673</v>
      </c>
    </row>
    <row r="315" spans="1:3" x14ac:dyDescent="0.25">
      <c r="A315" s="78" t="s">
        <v>12039</v>
      </c>
      <c r="B315" s="84" t="s">
        <v>657</v>
      </c>
      <c r="C315" s="78">
        <f>VLOOKUP(GroupVertices[[#This Row],[Vertex]], Vertices[], MATCH("ID", Vertices[#Headers], 0), FALSE)</f>
        <v>628</v>
      </c>
    </row>
    <row r="316" spans="1:3" x14ac:dyDescent="0.25">
      <c r="A316" s="78" t="s">
        <v>12039</v>
      </c>
      <c r="B316" s="84" t="s">
        <v>641</v>
      </c>
      <c r="C316" s="78">
        <f>VLOOKUP(GroupVertices[[#This Row],[Vertex]], Vertices[], MATCH("ID", Vertices[#Headers], 0), FALSE)</f>
        <v>609</v>
      </c>
    </row>
    <row r="317" spans="1:3" x14ac:dyDescent="0.25">
      <c r="A317" s="78" t="s">
        <v>12039</v>
      </c>
      <c r="B317" s="84" t="s">
        <v>630</v>
      </c>
      <c r="C317" s="78">
        <f>VLOOKUP(GroupVertices[[#This Row],[Vertex]], Vertices[], MATCH("ID", Vertices[#Headers], 0), FALSE)</f>
        <v>592</v>
      </c>
    </row>
    <row r="318" spans="1:3" x14ac:dyDescent="0.25">
      <c r="A318" s="78" t="s">
        <v>12039</v>
      </c>
      <c r="B318" s="84" t="s">
        <v>625</v>
      </c>
      <c r="C318" s="78">
        <f>VLOOKUP(GroupVertices[[#This Row],[Vertex]], Vertices[], MATCH("ID", Vertices[#Headers], 0), FALSE)</f>
        <v>578</v>
      </c>
    </row>
    <row r="319" spans="1:3" x14ac:dyDescent="0.25">
      <c r="A319" s="78" t="s">
        <v>12039</v>
      </c>
      <c r="B319" s="84" t="s">
        <v>532</v>
      </c>
      <c r="C319" s="78">
        <f>VLOOKUP(GroupVertices[[#This Row],[Vertex]], Vertices[], MATCH("ID", Vertices[#Headers], 0), FALSE)</f>
        <v>477</v>
      </c>
    </row>
    <row r="320" spans="1:3" x14ac:dyDescent="0.25">
      <c r="A320" s="78" t="s">
        <v>12039</v>
      </c>
      <c r="B320" s="84" t="s">
        <v>624</v>
      </c>
      <c r="C320" s="78">
        <f>VLOOKUP(GroupVertices[[#This Row],[Vertex]], Vertices[], MATCH("ID", Vertices[#Headers], 0), FALSE)</f>
        <v>577</v>
      </c>
    </row>
    <row r="321" spans="1:3" x14ac:dyDescent="0.25">
      <c r="A321" s="78" t="s">
        <v>12039</v>
      </c>
      <c r="B321" s="84" t="s">
        <v>623</v>
      </c>
      <c r="C321" s="78">
        <f>VLOOKUP(GroupVertices[[#This Row],[Vertex]], Vertices[], MATCH("ID", Vertices[#Headers], 0), FALSE)</f>
        <v>576</v>
      </c>
    </row>
    <row r="322" spans="1:3" x14ac:dyDescent="0.25">
      <c r="A322" s="78" t="s">
        <v>12039</v>
      </c>
      <c r="B322" s="84" t="s">
        <v>618</v>
      </c>
      <c r="C322" s="78">
        <f>VLOOKUP(GroupVertices[[#This Row],[Vertex]], Vertices[], MATCH("ID", Vertices[#Headers], 0), FALSE)</f>
        <v>574</v>
      </c>
    </row>
    <row r="323" spans="1:3" x14ac:dyDescent="0.25">
      <c r="A323" s="78" t="s">
        <v>12039</v>
      </c>
      <c r="B323" s="84" t="s">
        <v>594</v>
      </c>
      <c r="C323" s="78">
        <f>VLOOKUP(GroupVertices[[#This Row],[Vertex]], Vertices[], MATCH("ID", Vertices[#Headers], 0), FALSE)</f>
        <v>552</v>
      </c>
    </row>
    <row r="324" spans="1:3" x14ac:dyDescent="0.25">
      <c r="A324" s="78" t="s">
        <v>12039</v>
      </c>
      <c r="B324" s="84" t="s">
        <v>593</v>
      </c>
      <c r="C324" s="78">
        <f>VLOOKUP(GroupVertices[[#This Row],[Vertex]], Vertices[], MATCH("ID", Vertices[#Headers], 0), FALSE)</f>
        <v>550</v>
      </c>
    </row>
    <row r="325" spans="1:3" x14ac:dyDescent="0.25">
      <c r="A325" s="78" t="s">
        <v>12039</v>
      </c>
      <c r="B325" s="84" t="s">
        <v>534</v>
      </c>
      <c r="C325" s="78">
        <f>VLOOKUP(GroupVertices[[#This Row],[Vertex]], Vertices[], MATCH("ID", Vertices[#Headers], 0), FALSE)</f>
        <v>478</v>
      </c>
    </row>
    <row r="326" spans="1:3" x14ac:dyDescent="0.25">
      <c r="A326" s="78" t="s">
        <v>12039</v>
      </c>
      <c r="B326" s="84" t="s">
        <v>533</v>
      </c>
      <c r="C326" s="78">
        <f>VLOOKUP(GroupVertices[[#This Row],[Vertex]], Vertices[], MATCH("ID", Vertices[#Headers], 0), FALSE)</f>
        <v>355</v>
      </c>
    </row>
    <row r="327" spans="1:3" x14ac:dyDescent="0.25">
      <c r="A327" s="78" t="s">
        <v>12039</v>
      </c>
      <c r="B327" s="84" t="s">
        <v>439</v>
      </c>
      <c r="C327" s="78">
        <f>VLOOKUP(GroupVertices[[#This Row],[Vertex]], Vertices[], MATCH("ID", Vertices[#Headers], 0), FALSE)</f>
        <v>354</v>
      </c>
    </row>
    <row r="328" spans="1:3" x14ac:dyDescent="0.25">
      <c r="A328" s="78" t="s">
        <v>12039</v>
      </c>
      <c r="B328" s="84" t="s">
        <v>388</v>
      </c>
      <c r="C328" s="78">
        <f>VLOOKUP(GroupVertices[[#This Row],[Vertex]], Vertices[], MATCH("ID", Vertices[#Headers], 0), FALSE)</f>
        <v>283</v>
      </c>
    </row>
    <row r="329" spans="1:3" x14ac:dyDescent="0.25">
      <c r="A329" s="78" t="s">
        <v>12039</v>
      </c>
      <c r="B329" s="84" t="s">
        <v>854</v>
      </c>
      <c r="C329" s="78">
        <f>VLOOKUP(GroupVertices[[#This Row],[Vertex]], Vertices[], MATCH("ID", Vertices[#Headers], 0), FALSE)</f>
        <v>284</v>
      </c>
    </row>
    <row r="330" spans="1:3" x14ac:dyDescent="0.25">
      <c r="A330" s="78" t="s">
        <v>12039</v>
      </c>
      <c r="B330" s="84" t="s">
        <v>383</v>
      </c>
      <c r="C330" s="78">
        <f>VLOOKUP(GroupVertices[[#This Row],[Vertex]], Vertices[], MATCH("ID", Vertices[#Headers], 0), FALSE)</f>
        <v>278</v>
      </c>
    </row>
    <row r="331" spans="1:3" x14ac:dyDescent="0.25">
      <c r="A331" s="78" t="s">
        <v>12039</v>
      </c>
      <c r="B331" s="84" t="s">
        <v>329</v>
      </c>
      <c r="C331" s="78">
        <f>VLOOKUP(GroupVertices[[#This Row],[Vertex]], Vertices[], MATCH("ID", Vertices[#Headers], 0), FALSE)</f>
        <v>202</v>
      </c>
    </row>
    <row r="332" spans="1:3" x14ac:dyDescent="0.25">
      <c r="A332" s="78" t="s">
        <v>12039</v>
      </c>
      <c r="B332" s="84" t="s">
        <v>247</v>
      </c>
      <c r="C332" s="78">
        <f>VLOOKUP(GroupVertices[[#This Row],[Vertex]], Vertices[], MATCH("ID", Vertices[#Headers], 0), FALSE)</f>
        <v>88</v>
      </c>
    </row>
    <row r="333" spans="1:3" x14ac:dyDescent="0.25">
      <c r="A333" s="78" t="s">
        <v>12040</v>
      </c>
      <c r="B333" s="84" t="s">
        <v>775</v>
      </c>
      <c r="C333" s="78">
        <f>VLOOKUP(GroupVertices[[#This Row],[Vertex]], Vertices[], MATCH("ID", Vertices[#Headers], 0), FALSE)</f>
        <v>789</v>
      </c>
    </row>
    <row r="334" spans="1:3" x14ac:dyDescent="0.25">
      <c r="A334" s="78" t="s">
        <v>12040</v>
      </c>
      <c r="B334" s="84" t="s">
        <v>740</v>
      </c>
      <c r="C334" s="78">
        <f>VLOOKUP(GroupVertices[[#This Row],[Vertex]], Vertices[], MATCH("ID", Vertices[#Headers], 0), FALSE)</f>
        <v>49</v>
      </c>
    </row>
    <row r="335" spans="1:3" x14ac:dyDescent="0.25">
      <c r="A335" s="78" t="s">
        <v>12040</v>
      </c>
      <c r="B335" s="84" t="s">
        <v>774</v>
      </c>
      <c r="C335" s="78">
        <f>VLOOKUP(GroupVertices[[#This Row],[Vertex]], Vertices[], MATCH("ID", Vertices[#Headers], 0), FALSE)</f>
        <v>763</v>
      </c>
    </row>
    <row r="336" spans="1:3" x14ac:dyDescent="0.25">
      <c r="A336" s="78" t="s">
        <v>12040</v>
      </c>
      <c r="B336" s="84" t="s">
        <v>763</v>
      </c>
      <c r="C336" s="78">
        <f>VLOOKUP(GroupVertices[[#This Row],[Vertex]], Vertices[], MATCH("ID", Vertices[#Headers], 0), FALSE)</f>
        <v>762</v>
      </c>
    </row>
    <row r="337" spans="1:3" x14ac:dyDescent="0.25">
      <c r="A337" s="78" t="s">
        <v>12040</v>
      </c>
      <c r="B337" s="84" t="s">
        <v>773</v>
      </c>
      <c r="C337" s="78">
        <f>VLOOKUP(GroupVertices[[#This Row],[Vertex]], Vertices[], MATCH("ID", Vertices[#Headers], 0), FALSE)</f>
        <v>788</v>
      </c>
    </row>
    <row r="338" spans="1:3" x14ac:dyDescent="0.25">
      <c r="A338" s="78" t="s">
        <v>12040</v>
      </c>
      <c r="B338" s="84" t="s">
        <v>772</v>
      </c>
      <c r="C338" s="78">
        <f>VLOOKUP(GroupVertices[[#This Row],[Vertex]], Vertices[], MATCH("ID", Vertices[#Headers], 0), FALSE)</f>
        <v>787</v>
      </c>
    </row>
    <row r="339" spans="1:3" x14ac:dyDescent="0.25">
      <c r="A339" s="78" t="s">
        <v>12040</v>
      </c>
      <c r="B339" s="84" t="s">
        <v>771</v>
      </c>
      <c r="C339" s="78">
        <f>VLOOKUP(GroupVertices[[#This Row],[Vertex]], Vertices[], MATCH("ID", Vertices[#Headers], 0), FALSE)</f>
        <v>786</v>
      </c>
    </row>
    <row r="340" spans="1:3" x14ac:dyDescent="0.25">
      <c r="A340" s="78" t="s">
        <v>12040</v>
      </c>
      <c r="B340" s="84" t="s">
        <v>762</v>
      </c>
      <c r="C340" s="78">
        <f>VLOOKUP(GroupVertices[[#This Row],[Vertex]], Vertices[], MATCH("ID", Vertices[#Headers], 0), FALSE)</f>
        <v>778</v>
      </c>
    </row>
    <row r="341" spans="1:3" x14ac:dyDescent="0.25">
      <c r="A341" s="78" t="s">
        <v>12040</v>
      </c>
      <c r="B341" s="84" t="s">
        <v>363</v>
      </c>
      <c r="C341" s="78">
        <f>VLOOKUP(GroupVertices[[#This Row],[Vertex]], Vertices[], MATCH("ID", Vertices[#Headers], 0), FALSE)</f>
        <v>250</v>
      </c>
    </row>
    <row r="342" spans="1:3" x14ac:dyDescent="0.25">
      <c r="A342" s="78" t="s">
        <v>12040</v>
      </c>
      <c r="B342" s="84" t="s">
        <v>743</v>
      </c>
      <c r="C342" s="78">
        <f>VLOOKUP(GroupVertices[[#This Row],[Vertex]], Vertices[], MATCH("ID", Vertices[#Headers], 0), FALSE)</f>
        <v>623</v>
      </c>
    </row>
    <row r="343" spans="1:3" x14ac:dyDescent="0.25">
      <c r="A343" s="78" t="s">
        <v>12040</v>
      </c>
      <c r="B343" s="84" t="s">
        <v>721</v>
      </c>
      <c r="C343" s="78">
        <f>VLOOKUP(GroupVertices[[#This Row],[Vertex]], Vertices[], MATCH("ID", Vertices[#Headers], 0), FALSE)</f>
        <v>222</v>
      </c>
    </row>
    <row r="344" spans="1:3" x14ac:dyDescent="0.25">
      <c r="A344" s="78" t="s">
        <v>12040</v>
      </c>
      <c r="B344" s="84" t="s">
        <v>720</v>
      </c>
      <c r="C344" s="78">
        <f>VLOOKUP(GroupVertices[[#This Row],[Vertex]], Vertices[], MATCH("ID", Vertices[#Headers], 0), FALSE)</f>
        <v>734</v>
      </c>
    </row>
    <row r="345" spans="1:3" x14ac:dyDescent="0.25">
      <c r="A345" s="78" t="s">
        <v>12040</v>
      </c>
      <c r="B345" s="84" t="s">
        <v>703</v>
      </c>
      <c r="C345" s="78">
        <f>VLOOKUP(GroupVertices[[#This Row],[Vertex]], Vertices[], MATCH("ID", Vertices[#Headers], 0), FALSE)</f>
        <v>715</v>
      </c>
    </row>
    <row r="346" spans="1:3" x14ac:dyDescent="0.25">
      <c r="A346" s="78" t="s">
        <v>12040</v>
      </c>
      <c r="B346" s="84" t="s">
        <v>652</v>
      </c>
      <c r="C346" s="78">
        <f>VLOOKUP(GroupVertices[[#This Row],[Vertex]], Vertices[], MATCH("ID", Vertices[#Headers], 0), FALSE)</f>
        <v>622</v>
      </c>
    </row>
    <row r="347" spans="1:3" x14ac:dyDescent="0.25">
      <c r="A347" s="78" t="s">
        <v>12040</v>
      </c>
      <c r="B347" s="84" t="s">
        <v>510</v>
      </c>
      <c r="C347" s="78">
        <f>VLOOKUP(GroupVertices[[#This Row],[Vertex]], Vertices[], MATCH("ID", Vertices[#Headers], 0), FALSE)</f>
        <v>445</v>
      </c>
    </row>
    <row r="348" spans="1:3" x14ac:dyDescent="0.25">
      <c r="A348" s="78" t="s">
        <v>12040</v>
      </c>
      <c r="B348" s="84" t="s">
        <v>449</v>
      </c>
      <c r="C348" s="78">
        <f>VLOOKUP(GroupVertices[[#This Row],[Vertex]], Vertices[], MATCH("ID", Vertices[#Headers], 0), FALSE)</f>
        <v>370</v>
      </c>
    </row>
    <row r="349" spans="1:3" x14ac:dyDescent="0.25">
      <c r="A349" s="78" t="s">
        <v>12040</v>
      </c>
      <c r="B349" s="84" t="s">
        <v>448</v>
      </c>
      <c r="C349" s="78">
        <f>VLOOKUP(GroupVertices[[#This Row],[Vertex]], Vertices[], MATCH("ID", Vertices[#Headers], 0), FALSE)</f>
        <v>369</v>
      </c>
    </row>
    <row r="350" spans="1:3" x14ac:dyDescent="0.25">
      <c r="A350" s="78" t="s">
        <v>12040</v>
      </c>
      <c r="B350" s="84" t="s">
        <v>430</v>
      </c>
      <c r="C350" s="78">
        <f>VLOOKUP(GroupVertices[[#This Row],[Vertex]], Vertices[], MATCH("ID", Vertices[#Headers], 0), FALSE)</f>
        <v>343</v>
      </c>
    </row>
    <row r="351" spans="1:3" x14ac:dyDescent="0.25">
      <c r="A351" s="78" t="s">
        <v>12040</v>
      </c>
      <c r="B351" s="84" t="s">
        <v>394</v>
      </c>
      <c r="C351" s="78">
        <f>VLOOKUP(GroupVertices[[#This Row],[Vertex]], Vertices[], MATCH("ID", Vertices[#Headers], 0), FALSE)</f>
        <v>293</v>
      </c>
    </row>
    <row r="352" spans="1:3" x14ac:dyDescent="0.25">
      <c r="A352" s="78" t="s">
        <v>12040</v>
      </c>
      <c r="B352" s="84" t="s">
        <v>850</v>
      </c>
      <c r="C352" s="78">
        <f>VLOOKUP(GroupVertices[[#This Row],[Vertex]], Vertices[], MATCH("ID", Vertices[#Headers], 0), FALSE)</f>
        <v>251</v>
      </c>
    </row>
    <row r="353" spans="1:3" x14ac:dyDescent="0.25">
      <c r="A353" s="78" t="s">
        <v>12040</v>
      </c>
      <c r="B353" s="84" t="s">
        <v>764</v>
      </c>
      <c r="C353" s="78">
        <f>VLOOKUP(GroupVertices[[#This Row],[Vertex]], Vertices[], MATCH("ID", Vertices[#Headers], 0), FALSE)</f>
        <v>102</v>
      </c>
    </row>
    <row r="354" spans="1:3" x14ac:dyDescent="0.25">
      <c r="A354" s="78" t="s">
        <v>12040</v>
      </c>
      <c r="B354" s="84" t="s">
        <v>362</v>
      </c>
      <c r="C354" s="78">
        <f>VLOOKUP(GroupVertices[[#This Row],[Vertex]], Vertices[], MATCH("ID", Vertices[#Headers], 0), FALSE)</f>
        <v>249</v>
      </c>
    </row>
    <row r="355" spans="1:3" x14ac:dyDescent="0.25">
      <c r="A355" s="78" t="s">
        <v>12040</v>
      </c>
      <c r="B355" s="84" t="s">
        <v>349</v>
      </c>
      <c r="C355" s="78">
        <f>VLOOKUP(GroupVertices[[#This Row],[Vertex]], Vertices[], MATCH("ID", Vertices[#Headers], 0), FALSE)</f>
        <v>230</v>
      </c>
    </row>
    <row r="356" spans="1:3" x14ac:dyDescent="0.25">
      <c r="A356" s="78" t="s">
        <v>12040</v>
      </c>
      <c r="B356" s="84" t="s">
        <v>344</v>
      </c>
      <c r="C356" s="78">
        <f>VLOOKUP(GroupVertices[[#This Row],[Vertex]], Vertices[], MATCH("ID", Vertices[#Headers], 0), FALSE)</f>
        <v>221</v>
      </c>
    </row>
    <row r="357" spans="1:3" x14ac:dyDescent="0.25">
      <c r="A357" s="78" t="s">
        <v>12040</v>
      </c>
      <c r="B357" s="84" t="s">
        <v>296</v>
      </c>
      <c r="C357" s="78">
        <f>VLOOKUP(GroupVertices[[#This Row],[Vertex]], Vertices[], MATCH("ID", Vertices[#Headers], 0), FALSE)</f>
        <v>161</v>
      </c>
    </row>
    <row r="358" spans="1:3" x14ac:dyDescent="0.25">
      <c r="A358" s="78" t="s">
        <v>12040</v>
      </c>
      <c r="B358" s="84" t="s">
        <v>227</v>
      </c>
      <c r="C358" s="78">
        <f>VLOOKUP(GroupVertices[[#This Row],[Vertex]], Vertices[], MATCH("ID", Vertices[#Headers], 0), FALSE)</f>
        <v>53</v>
      </c>
    </row>
    <row r="359" spans="1:3" x14ac:dyDescent="0.25">
      <c r="A359" s="78" t="s">
        <v>12040</v>
      </c>
      <c r="B359" s="84" t="s">
        <v>223</v>
      </c>
      <c r="C359" s="78">
        <f>VLOOKUP(GroupVertices[[#This Row],[Vertex]], Vertices[], MATCH("ID", Vertices[#Headers], 0), FALSE)</f>
        <v>48</v>
      </c>
    </row>
    <row r="360" spans="1:3" x14ac:dyDescent="0.25">
      <c r="A360" s="78" t="s">
        <v>12041</v>
      </c>
      <c r="B360" s="84" t="s">
        <v>758</v>
      </c>
      <c r="C360" s="78">
        <f>VLOOKUP(GroupVertices[[#This Row],[Vertex]], Vertices[], MATCH("ID", Vertices[#Headers], 0), FALSE)</f>
        <v>776</v>
      </c>
    </row>
    <row r="361" spans="1:3" x14ac:dyDescent="0.25">
      <c r="A361" s="78" t="s">
        <v>12041</v>
      </c>
      <c r="B361" s="84" t="s">
        <v>757</v>
      </c>
      <c r="C361" s="78">
        <f>VLOOKUP(GroupVertices[[#This Row],[Vertex]], Vertices[], MATCH("ID", Vertices[#Headers], 0), FALSE)</f>
        <v>545</v>
      </c>
    </row>
    <row r="362" spans="1:3" x14ac:dyDescent="0.25">
      <c r="A362" s="78" t="s">
        <v>12041</v>
      </c>
      <c r="B362" s="84" t="s">
        <v>692</v>
      </c>
      <c r="C362" s="78">
        <f>VLOOKUP(GroupVertices[[#This Row],[Vertex]], Vertices[], MATCH("ID", Vertices[#Headers], 0), FALSE)</f>
        <v>700</v>
      </c>
    </row>
    <row r="363" spans="1:3" x14ac:dyDescent="0.25">
      <c r="A363" s="78" t="s">
        <v>12041</v>
      </c>
      <c r="B363" s="84" t="s">
        <v>689</v>
      </c>
      <c r="C363" s="78">
        <f>VLOOKUP(GroupVertices[[#This Row],[Vertex]], Vertices[], MATCH("ID", Vertices[#Headers], 0), FALSE)</f>
        <v>697</v>
      </c>
    </row>
    <row r="364" spans="1:3" x14ac:dyDescent="0.25">
      <c r="A364" s="78" t="s">
        <v>12041</v>
      </c>
      <c r="B364" s="84" t="s">
        <v>684</v>
      </c>
      <c r="C364" s="78">
        <f>VLOOKUP(GroupVertices[[#This Row],[Vertex]], Vertices[], MATCH("ID", Vertices[#Headers], 0), FALSE)</f>
        <v>694</v>
      </c>
    </row>
    <row r="365" spans="1:3" x14ac:dyDescent="0.25">
      <c r="A365" s="78" t="s">
        <v>12041</v>
      </c>
      <c r="B365" s="84" t="s">
        <v>673</v>
      </c>
      <c r="C365" s="78">
        <f>VLOOKUP(GroupVertices[[#This Row],[Vertex]], Vertices[], MATCH("ID", Vertices[#Headers], 0), FALSE)</f>
        <v>677</v>
      </c>
    </row>
    <row r="366" spans="1:3" x14ac:dyDescent="0.25">
      <c r="A366" s="78" t="s">
        <v>12041</v>
      </c>
      <c r="B366" s="84" t="s">
        <v>654</v>
      </c>
      <c r="C366" s="78">
        <f>VLOOKUP(GroupVertices[[#This Row],[Vertex]], Vertices[], MATCH("ID", Vertices[#Headers], 0), FALSE)</f>
        <v>625</v>
      </c>
    </row>
    <row r="367" spans="1:3" x14ac:dyDescent="0.25">
      <c r="A367" s="78" t="s">
        <v>12041</v>
      </c>
      <c r="B367" s="84" t="s">
        <v>650</v>
      </c>
      <c r="C367" s="78">
        <f>VLOOKUP(GroupVertices[[#This Row],[Vertex]], Vertices[], MATCH("ID", Vertices[#Headers], 0), FALSE)</f>
        <v>620</v>
      </c>
    </row>
    <row r="368" spans="1:3" x14ac:dyDescent="0.25">
      <c r="A368" s="78" t="s">
        <v>12041</v>
      </c>
      <c r="B368" s="84" t="s">
        <v>649</v>
      </c>
      <c r="C368" s="78">
        <f>VLOOKUP(GroupVertices[[#This Row],[Vertex]], Vertices[], MATCH("ID", Vertices[#Headers], 0), FALSE)</f>
        <v>619</v>
      </c>
    </row>
    <row r="369" spans="1:3" x14ac:dyDescent="0.25">
      <c r="A369" s="78" t="s">
        <v>12041</v>
      </c>
      <c r="B369" s="84" t="s">
        <v>644</v>
      </c>
      <c r="C369" s="78">
        <f>VLOOKUP(GroupVertices[[#This Row],[Vertex]], Vertices[], MATCH("ID", Vertices[#Headers], 0), FALSE)</f>
        <v>612</v>
      </c>
    </row>
    <row r="370" spans="1:3" x14ac:dyDescent="0.25">
      <c r="A370" s="78" t="s">
        <v>12041</v>
      </c>
      <c r="B370" s="84" t="s">
        <v>637</v>
      </c>
      <c r="C370" s="78">
        <f>VLOOKUP(GroupVertices[[#This Row],[Vertex]], Vertices[], MATCH("ID", Vertices[#Headers], 0), FALSE)</f>
        <v>603</v>
      </c>
    </row>
    <row r="371" spans="1:3" x14ac:dyDescent="0.25">
      <c r="A371" s="78" t="s">
        <v>12041</v>
      </c>
      <c r="B371" s="84" t="s">
        <v>636</v>
      </c>
      <c r="C371" s="78">
        <f>VLOOKUP(GroupVertices[[#This Row],[Vertex]], Vertices[], MATCH("ID", Vertices[#Headers], 0), FALSE)</f>
        <v>602</v>
      </c>
    </row>
    <row r="372" spans="1:3" x14ac:dyDescent="0.25">
      <c r="A372" s="78" t="s">
        <v>12041</v>
      </c>
      <c r="B372" s="84" t="s">
        <v>626</v>
      </c>
      <c r="C372" s="78">
        <f>VLOOKUP(GroupVertices[[#This Row],[Vertex]], Vertices[], MATCH("ID", Vertices[#Headers], 0), FALSE)</f>
        <v>579</v>
      </c>
    </row>
    <row r="373" spans="1:3" x14ac:dyDescent="0.25">
      <c r="A373" s="78" t="s">
        <v>12041</v>
      </c>
      <c r="B373" s="84" t="s">
        <v>622</v>
      </c>
      <c r="C373" s="78">
        <f>VLOOKUP(GroupVertices[[#This Row],[Vertex]], Vertices[], MATCH("ID", Vertices[#Headers], 0), FALSE)</f>
        <v>575</v>
      </c>
    </row>
    <row r="374" spans="1:3" x14ac:dyDescent="0.25">
      <c r="A374" s="78" t="s">
        <v>12041</v>
      </c>
      <c r="B374" s="84" t="s">
        <v>617</v>
      </c>
      <c r="C374" s="78">
        <f>VLOOKUP(GroupVertices[[#This Row],[Vertex]], Vertices[], MATCH("ID", Vertices[#Headers], 0), FALSE)</f>
        <v>573</v>
      </c>
    </row>
    <row r="375" spans="1:3" x14ac:dyDescent="0.25">
      <c r="A375" s="78" t="s">
        <v>12041</v>
      </c>
      <c r="B375" s="84" t="s">
        <v>614</v>
      </c>
      <c r="C375" s="78">
        <f>VLOOKUP(GroupVertices[[#This Row],[Vertex]], Vertices[], MATCH("ID", Vertices[#Headers], 0), FALSE)</f>
        <v>570</v>
      </c>
    </row>
    <row r="376" spans="1:3" x14ac:dyDescent="0.25">
      <c r="A376" s="78" t="s">
        <v>12041</v>
      </c>
      <c r="B376" s="84" t="s">
        <v>608</v>
      </c>
      <c r="C376" s="78">
        <f>VLOOKUP(GroupVertices[[#This Row],[Vertex]], Vertices[], MATCH("ID", Vertices[#Headers], 0), FALSE)</f>
        <v>564</v>
      </c>
    </row>
    <row r="377" spans="1:3" x14ac:dyDescent="0.25">
      <c r="A377" s="78" t="s">
        <v>12041</v>
      </c>
      <c r="B377" s="84" t="s">
        <v>607</v>
      </c>
      <c r="C377" s="78">
        <f>VLOOKUP(GroupVertices[[#This Row],[Vertex]], Vertices[], MATCH("ID", Vertices[#Headers], 0), FALSE)</f>
        <v>563</v>
      </c>
    </row>
    <row r="378" spans="1:3" x14ac:dyDescent="0.25">
      <c r="A378" s="78" t="s">
        <v>12041</v>
      </c>
      <c r="B378" s="84" t="s">
        <v>606</v>
      </c>
      <c r="C378" s="78">
        <f>VLOOKUP(GroupVertices[[#This Row],[Vertex]], Vertices[], MATCH("ID", Vertices[#Headers], 0), FALSE)</f>
        <v>562</v>
      </c>
    </row>
    <row r="379" spans="1:3" x14ac:dyDescent="0.25">
      <c r="A379" s="78" t="s">
        <v>12041</v>
      </c>
      <c r="B379" s="84" t="s">
        <v>603</v>
      </c>
      <c r="C379" s="78">
        <f>VLOOKUP(GroupVertices[[#This Row],[Vertex]], Vertices[], MATCH("ID", Vertices[#Headers], 0), FALSE)</f>
        <v>561</v>
      </c>
    </row>
    <row r="380" spans="1:3" x14ac:dyDescent="0.25">
      <c r="A380" s="78" t="s">
        <v>12041</v>
      </c>
      <c r="B380" s="84" t="s">
        <v>600</v>
      </c>
      <c r="C380" s="78">
        <f>VLOOKUP(GroupVertices[[#This Row],[Vertex]], Vertices[], MATCH("ID", Vertices[#Headers], 0), FALSE)</f>
        <v>558</v>
      </c>
    </row>
    <row r="381" spans="1:3" x14ac:dyDescent="0.25">
      <c r="A381" s="78" t="s">
        <v>12041</v>
      </c>
      <c r="B381" s="84" t="s">
        <v>597</v>
      </c>
      <c r="C381" s="78">
        <f>VLOOKUP(GroupVertices[[#This Row],[Vertex]], Vertices[], MATCH("ID", Vertices[#Headers], 0), FALSE)</f>
        <v>555</v>
      </c>
    </row>
    <row r="382" spans="1:3" x14ac:dyDescent="0.25">
      <c r="A382" s="78" t="s">
        <v>12041</v>
      </c>
      <c r="B382" s="84" t="s">
        <v>591</v>
      </c>
      <c r="C382" s="78">
        <f>VLOOKUP(GroupVertices[[#This Row],[Vertex]], Vertices[], MATCH("ID", Vertices[#Headers], 0), FALSE)</f>
        <v>547</v>
      </c>
    </row>
    <row r="383" spans="1:3" x14ac:dyDescent="0.25">
      <c r="A383" s="78" t="s">
        <v>12041</v>
      </c>
      <c r="B383" s="84" t="s">
        <v>590</v>
      </c>
      <c r="C383" s="78">
        <f>VLOOKUP(GroupVertices[[#This Row],[Vertex]], Vertices[], MATCH("ID", Vertices[#Headers], 0), FALSE)</f>
        <v>546</v>
      </c>
    </row>
    <row r="384" spans="1:3" x14ac:dyDescent="0.25">
      <c r="A384" s="78" t="s">
        <v>12041</v>
      </c>
      <c r="B384" s="84" t="s">
        <v>589</v>
      </c>
      <c r="C384" s="78">
        <f>VLOOKUP(GroupVertices[[#This Row],[Vertex]], Vertices[], MATCH("ID", Vertices[#Headers], 0), FALSE)</f>
        <v>544</v>
      </c>
    </row>
    <row r="385" spans="1:3" x14ac:dyDescent="0.25">
      <c r="A385" s="78" t="s">
        <v>12042</v>
      </c>
      <c r="B385" s="84" t="s">
        <v>324</v>
      </c>
      <c r="C385" s="78">
        <f>VLOOKUP(GroupVertices[[#This Row],[Vertex]], Vertices[], MATCH("ID", Vertices[#Headers], 0), FALSE)</f>
        <v>187</v>
      </c>
    </row>
    <row r="386" spans="1:3" x14ac:dyDescent="0.25">
      <c r="A386" s="78" t="s">
        <v>12042</v>
      </c>
      <c r="B386" s="84" t="s">
        <v>323</v>
      </c>
      <c r="C386" s="78">
        <f>VLOOKUP(GroupVertices[[#This Row],[Vertex]], Vertices[], MATCH("ID", Vertices[#Headers], 0), FALSE)</f>
        <v>115</v>
      </c>
    </row>
    <row r="387" spans="1:3" x14ac:dyDescent="0.25">
      <c r="A387" s="78" t="s">
        <v>12042</v>
      </c>
      <c r="B387" s="84" t="s">
        <v>321</v>
      </c>
      <c r="C387" s="78">
        <f>VLOOKUP(GroupVertices[[#This Row],[Vertex]], Vertices[], MATCH("ID", Vertices[#Headers], 0), FALSE)</f>
        <v>183</v>
      </c>
    </row>
    <row r="388" spans="1:3" x14ac:dyDescent="0.25">
      <c r="A388" s="78" t="s">
        <v>12042</v>
      </c>
      <c r="B388" s="84" t="s">
        <v>313</v>
      </c>
      <c r="C388" s="78">
        <f>VLOOKUP(GroupVertices[[#This Row],[Vertex]], Vertices[], MATCH("ID", Vertices[#Headers], 0), FALSE)</f>
        <v>176</v>
      </c>
    </row>
    <row r="389" spans="1:3" x14ac:dyDescent="0.25">
      <c r="A389" s="78" t="s">
        <v>12042</v>
      </c>
      <c r="B389" s="84" t="s">
        <v>312</v>
      </c>
      <c r="C389" s="78">
        <f>VLOOKUP(GroupVertices[[#This Row],[Vertex]], Vertices[], MATCH("ID", Vertices[#Headers], 0), FALSE)</f>
        <v>175</v>
      </c>
    </row>
    <row r="390" spans="1:3" x14ac:dyDescent="0.25">
      <c r="A390" s="78" t="s">
        <v>12042</v>
      </c>
      <c r="B390" s="84" t="s">
        <v>311</v>
      </c>
      <c r="C390" s="78">
        <f>VLOOKUP(GroupVertices[[#This Row],[Vertex]], Vertices[], MATCH("ID", Vertices[#Headers], 0), FALSE)</f>
        <v>174</v>
      </c>
    </row>
    <row r="391" spans="1:3" x14ac:dyDescent="0.25">
      <c r="A391" s="78" t="s">
        <v>12042</v>
      </c>
      <c r="B391" s="84" t="s">
        <v>309</v>
      </c>
      <c r="C391" s="78">
        <f>VLOOKUP(GroupVertices[[#This Row],[Vertex]], Vertices[], MATCH("ID", Vertices[#Headers], 0), FALSE)</f>
        <v>172</v>
      </c>
    </row>
    <row r="392" spans="1:3" x14ac:dyDescent="0.25">
      <c r="A392" s="78" t="s">
        <v>12042</v>
      </c>
      <c r="B392" s="84" t="s">
        <v>306</v>
      </c>
      <c r="C392" s="78">
        <f>VLOOKUP(GroupVertices[[#This Row],[Vertex]], Vertices[], MATCH("ID", Vertices[#Headers], 0), FALSE)</f>
        <v>169</v>
      </c>
    </row>
    <row r="393" spans="1:3" x14ac:dyDescent="0.25">
      <c r="A393" s="78" t="s">
        <v>12042</v>
      </c>
      <c r="B393" s="84" t="s">
        <v>305</v>
      </c>
      <c r="C393" s="78">
        <f>VLOOKUP(GroupVertices[[#This Row],[Vertex]], Vertices[], MATCH("ID", Vertices[#Headers], 0), FALSE)</f>
        <v>168</v>
      </c>
    </row>
    <row r="394" spans="1:3" x14ac:dyDescent="0.25">
      <c r="A394" s="78" t="s">
        <v>12042</v>
      </c>
      <c r="B394" s="84" t="s">
        <v>302</v>
      </c>
      <c r="C394" s="78">
        <f>VLOOKUP(GroupVertices[[#This Row],[Vertex]], Vertices[], MATCH("ID", Vertices[#Headers], 0), FALSE)</f>
        <v>166</v>
      </c>
    </row>
    <row r="395" spans="1:3" x14ac:dyDescent="0.25">
      <c r="A395" s="78" t="s">
        <v>12042</v>
      </c>
      <c r="B395" s="84" t="s">
        <v>301</v>
      </c>
      <c r="C395" s="78">
        <f>VLOOKUP(GroupVertices[[#This Row],[Vertex]], Vertices[], MATCH("ID", Vertices[#Headers], 0), FALSE)</f>
        <v>165</v>
      </c>
    </row>
    <row r="396" spans="1:3" x14ac:dyDescent="0.25">
      <c r="A396" s="78" t="s">
        <v>12042</v>
      </c>
      <c r="B396" s="84" t="s">
        <v>297</v>
      </c>
      <c r="C396" s="78">
        <f>VLOOKUP(GroupVertices[[#This Row],[Vertex]], Vertices[], MATCH("ID", Vertices[#Headers], 0), FALSE)</f>
        <v>162</v>
      </c>
    </row>
    <row r="397" spans="1:3" x14ac:dyDescent="0.25">
      <c r="A397" s="78" t="s">
        <v>12042</v>
      </c>
      <c r="B397" s="84" t="s">
        <v>294</v>
      </c>
      <c r="C397" s="78">
        <f>VLOOKUP(GroupVertices[[#This Row],[Vertex]], Vertices[], MATCH("ID", Vertices[#Headers], 0), FALSE)</f>
        <v>158</v>
      </c>
    </row>
    <row r="398" spans="1:3" x14ac:dyDescent="0.25">
      <c r="A398" s="78" t="s">
        <v>12042</v>
      </c>
      <c r="B398" s="84" t="s">
        <v>293</v>
      </c>
      <c r="C398" s="78">
        <f>VLOOKUP(GroupVertices[[#This Row],[Vertex]], Vertices[], MATCH("ID", Vertices[#Headers], 0), FALSE)</f>
        <v>157</v>
      </c>
    </row>
    <row r="399" spans="1:3" x14ac:dyDescent="0.25">
      <c r="A399" s="78" t="s">
        <v>12042</v>
      </c>
      <c r="B399" s="84" t="s">
        <v>290</v>
      </c>
      <c r="C399" s="78">
        <f>VLOOKUP(GroupVertices[[#This Row],[Vertex]], Vertices[], MATCH("ID", Vertices[#Headers], 0), FALSE)</f>
        <v>154</v>
      </c>
    </row>
    <row r="400" spans="1:3" x14ac:dyDescent="0.25">
      <c r="A400" s="78" t="s">
        <v>12042</v>
      </c>
      <c r="B400" s="84" t="s">
        <v>287</v>
      </c>
      <c r="C400" s="78">
        <f>VLOOKUP(GroupVertices[[#This Row],[Vertex]], Vertices[], MATCH("ID", Vertices[#Headers], 0), FALSE)</f>
        <v>149</v>
      </c>
    </row>
    <row r="401" spans="1:3" x14ac:dyDescent="0.25">
      <c r="A401" s="78" t="s">
        <v>12042</v>
      </c>
      <c r="B401" s="84" t="s">
        <v>281</v>
      </c>
      <c r="C401" s="78">
        <f>VLOOKUP(GroupVertices[[#This Row],[Vertex]], Vertices[], MATCH("ID", Vertices[#Headers], 0), FALSE)</f>
        <v>141</v>
      </c>
    </row>
    <row r="402" spans="1:3" x14ac:dyDescent="0.25">
      <c r="A402" s="78" t="s">
        <v>12042</v>
      </c>
      <c r="B402" s="84" t="s">
        <v>280</v>
      </c>
      <c r="C402" s="78">
        <f>VLOOKUP(GroupVertices[[#This Row],[Vertex]], Vertices[], MATCH("ID", Vertices[#Headers], 0), FALSE)</f>
        <v>140</v>
      </c>
    </row>
    <row r="403" spans="1:3" x14ac:dyDescent="0.25">
      <c r="A403" s="78" t="s">
        <v>12042</v>
      </c>
      <c r="B403" s="84" t="s">
        <v>279</v>
      </c>
      <c r="C403" s="78">
        <f>VLOOKUP(GroupVertices[[#This Row],[Vertex]], Vertices[], MATCH("ID", Vertices[#Headers], 0), FALSE)</f>
        <v>139</v>
      </c>
    </row>
    <row r="404" spans="1:3" x14ac:dyDescent="0.25">
      <c r="A404" s="78" t="s">
        <v>12042</v>
      </c>
      <c r="B404" s="84" t="s">
        <v>278</v>
      </c>
      <c r="C404" s="78">
        <f>VLOOKUP(GroupVertices[[#This Row],[Vertex]], Vertices[], MATCH("ID", Vertices[#Headers], 0), FALSE)</f>
        <v>138</v>
      </c>
    </row>
    <row r="405" spans="1:3" x14ac:dyDescent="0.25">
      <c r="A405" s="78" t="s">
        <v>12042</v>
      </c>
      <c r="B405" s="84" t="s">
        <v>274</v>
      </c>
      <c r="C405" s="78">
        <f>VLOOKUP(GroupVertices[[#This Row],[Vertex]], Vertices[], MATCH("ID", Vertices[#Headers], 0), FALSE)</f>
        <v>129</v>
      </c>
    </row>
    <row r="406" spans="1:3" x14ac:dyDescent="0.25">
      <c r="A406" s="78" t="s">
        <v>12042</v>
      </c>
      <c r="B406" s="84" t="s">
        <v>272</v>
      </c>
      <c r="C406" s="78">
        <f>VLOOKUP(GroupVertices[[#This Row],[Vertex]], Vertices[], MATCH("ID", Vertices[#Headers], 0), FALSE)</f>
        <v>127</v>
      </c>
    </row>
    <row r="407" spans="1:3" x14ac:dyDescent="0.25">
      <c r="A407" s="78" t="s">
        <v>12042</v>
      </c>
      <c r="B407" s="84" t="s">
        <v>267</v>
      </c>
      <c r="C407" s="78">
        <f>VLOOKUP(GroupVertices[[#This Row],[Vertex]], Vertices[], MATCH("ID", Vertices[#Headers], 0), FALSE)</f>
        <v>120</v>
      </c>
    </row>
    <row r="408" spans="1:3" x14ac:dyDescent="0.25">
      <c r="A408" s="78" t="s">
        <v>12042</v>
      </c>
      <c r="B408" s="84" t="s">
        <v>265</v>
      </c>
      <c r="C408" s="78">
        <f>VLOOKUP(GroupVertices[[#This Row],[Vertex]], Vertices[], MATCH("ID", Vertices[#Headers], 0), FALSE)</f>
        <v>116</v>
      </c>
    </row>
    <row r="409" spans="1:3" x14ac:dyDescent="0.25">
      <c r="A409" s="78" t="s">
        <v>12042</v>
      </c>
      <c r="B409" s="84" t="s">
        <v>264</v>
      </c>
      <c r="C409" s="78">
        <f>VLOOKUP(GroupVertices[[#This Row],[Vertex]], Vertices[], MATCH("ID", Vertices[#Headers], 0), FALSE)</f>
        <v>114</v>
      </c>
    </row>
    <row r="410" spans="1:3" x14ac:dyDescent="0.25">
      <c r="A410" s="78" t="s">
        <v>12043</v>
      </c>
      <c r="B410" s="84" t="s">
        <v>701</v>
      </c>
      <c r="C410" s="78">
        <f>VLOOKUP(GroupVertices[[#This Row],[Vertex]], Vertices[], MATCH("ID", Vertices[#Headers], 0), FALSE)</f>
        <v>713</v>
      </c>
    </row>
    <row r="411" spans="1:3" x14ac:dyDescent="0.25">
      <c r="A411" s="78" t="s">
        <v>12043</v>
      </c>
      <c r="B411" s="84" t="s">
        <v>484</v>
      </c>
      <c r="C411" s="78">
        <f>VLOOKUP(GroupVertices[[#This Row],[Vertex]], Vertices[], MATCH("ID", Vertices[#Headers], 0), FALSE)</f>
        <v>332</v>
      </c>
    </row>
    <row r="412" spans="1:3" x14ac:dyDescent="0.25">
      <c r="A412" s="78" t="s">
        <v>12043</v>
      </c>
      <c r="B412" s="84" t="s">
        <v>217</v>
      </c>
      <c r="C412" s="78">
        <f>VLOOKUP(GroupVertices[[#This Row],[Vertex]], Vertices[], MATCH("ID", Vertices[#Headers], 0), FALSE)</f>
        <v>21</v>
      </c>
    </row>
    <row r="413" spans="1:3" x14ac:dyDescent="0.25">
      <c r="A413" s="78" t="s">
        <v>12043</v>
      </c>
      <c r="B413" s="84" t="s">
        <v>874</v>
      </c>
      <c r="C413" s="78">
        <f>VLOOKUP(GroupVertices[[#This Row],[Vertex]], Vertices[], MATCH("ID", Vertices[#Headers], 0), FALSE)</f>
        <v>361</v>
      </c>
    </row>
    <row r="414" spans="1:3" x14ac:dyDescent="0.25">
      <c r="A414" s="78" t="s">
        <v>12043</v>
      </c>
      <c r="B414" s="84" t="s">
        <v>873</v>
      </c>
      <c r="C414" s="78">
        <f>VLOOKUP(GroupVertices[[#This Row],[Vertex]], Vertices[], MATCH("ID", Vertices[#Headers], 0), FALSE)</f>
        <v>360</v>
      </c>
    </row>
    <row r="415" spans="1:3" x14ac:dyDescent="0.25">
      <c r="A415" s="78" t="s">
        <v>12043</v>
      </c>
      <c r="B415" s="84" t="s">
        <v>872</v>
      </c>
      <c r="C415" s="78">
        <f>VLOOKUP(GroupVertices[[#This Row],[Vertex]], Vertices[], MATCH("ID", Vertices[#Headers], 0), FALSE)</f>
        <v>359</v>
      </c>
    </row>
    <row r="416" spans="1:3" x14ac:dyDescent="0.25">
      <c r="A416" s="78" t="s">
        <v>12043</v>
      </c>
      <c r="B416" s="84" t="s">
        <v>871</v>
      </c>
      <c r="C416" s="78">
        <f>VLOOKUP(GroupVertices[[#This Row],[Vertex]], Vertices[], MATCH("ID", Vertices[#Headers], 0), FALSE)</f>
        <v>358</v>
      </c>
    </row>
    <row r="417" spans="1:3" x14ac:dyDescent="0.25">
      <c r="A417" s="78" t="s">
        <v>12043</v>
      </c>
      <c r="B417" s="84" t="s">
        <v>700</v>
      </c>
      <c r="C417" s="78">
        <f>VLOOKUP(GroupVertices[[#This Row],[Vertex]], Vertices[], MATCH("ID", Vertices[#Headers], 0), FALSE)</f>
        <v>712</v>
      </c>
    </row>
    <row r="418" spans="1:3" x14ac:dyDescent="0.25">
      <c r="A418" s="78" t="s">
        <v>12043</v>
      </c>
      <c r="B418" s="84" t="s">
        <v>659</v>
      </c>
      <c r="C418" s="78">
        <f>VLOOKUP(GroupVertices[[#This Row],[Vertex]], Vertices[], MATCH("ID", Vertices[#Headers], 0), FALSE)</f>
        <v>637</v>
      </c>
    </row>
    <row r="419" spans="1:3" x14ac:dyDescent="0.25">
      <c r="A419" s="78" t="s">
        <v>12043</v>
      </c>
      <c r="B419" s="84" t="s">
        <v>939</v>
      </c>
      <c r="C419" s="78">
        <f>VLOOKUP(GroupVertices[[#This Row],[Vertex]], Vertices[], MATCH("ID", Vertices[#Headers], 0), FALSE)</f>
        <v>636</v>
      </c>
    </row>
    <row r="420" spans="1:3" x14ac:dyDescent="0.25">
      <c r="A420" s="78" t="s">
        <v>12043</v>
      </c>
      <c r="B420" s="84" t="s">
        <v>563</v>
      </c>
      <c r="C420" s="78">
        <f>VLOOKUP(GroupVertices[[#This Row],[Vertex]], Vertices[], MATCH("ID", Vertices[#Headers], 0), FALSE)</f>
        <v>517</v>
      </c>
    </row>
    <row r="421" spans="1:3" x14ac:dyDescent="0.25">
      <c r="A421" s="78" t="s">
        <v>12043</v>
      </c>
      <c r="B421" s="84" t="s">
        <v>883</v>
      </c>
      <c r="C421" s="78">
        <f>VLOOKUP(GroupVertices[[#This Row],[Vertex]], Vertices[], MATCH("ID", Vertices[#Headers], 0), FALSE)</f>
        <v>415</v>
      </c>
    </row>
    <row r="422" spans="1:3" x14ac:dyDescent="0.25">
      <c r="A422" s="78" t="s">
        <v>12043</v>
      </c>
      <c r="B422" s="84" t="s">
        <v>441</v>
      </c>
      <c r="C422" s="78">
        <f>VLOOKUP(GroupVertices[[#This Row],[Vertex]], Vertices[], MATCH("ID", Vertices[#Headers], 0), FALSE)</f>
        <v>357</v>
      </c>
    </row>
    <row r="423" spans="1:3" x14ac:dyDescent="0.25">
      <c r="A423" s="78" t="s">
        <v>12043</v>
      </c>
      <c r="B423" s="84" t="s">
        <v>420</v>
      </c>
      <c r="C423" s="78">
        <f>VLOOKUP(GroupVertices[[#This Row],[Vertex]], Vertices[], MATCH("ID", Vertices[#Headers], 0), FALSE)</f>
        <v>331</v>
      </c>
    </row>
    <row r="424" spans="1:3" x14ac:dyDescent="0.25">
      <c r="A424" s="78" t="s">
        <v>12043</v>
      </c>
      <c r="B424" s="84" t="s">
        <v>419</v>
      </c>
      <c r="C424" s="78">
        <f>VLOOKUP(GroupVertices[[#This Row],[Vertex]], Vertices[], MATCH("ID", Vertices[#Headers], 0), FALSE)</f>
        <v>305</v>
      </c>
    </row>
    <row r="425" spans="1:3" x14ac:dyDescent="0.25">
      <c r="A425" s="78" t="s">
        <v>12043</v>
      </c>
      <c r="B425" s="84" t="s">
        <v>867</v>
      </c>
      <c r="C425" s="78">
        <f>VLOOKUP(GroupVertices[[#This Row],[Vertex]], Vertices[], MATCH("ID", Vertices[#Headers], 0), FALSE)</f>
        <v>330</v>
      </c>
    </row>
    <row r="426" spans="1:3" x14ac:dyDescent="0.25">
      <c r="A426" s="78" t="s">
        <v>12043</v>
      </c>
      <c r="B426" s="84" t="s">
        <v>404</v>
      </c>
      <c r="C426" s="78">
        <f>VLOOKUP(GroupVertices[[#This Row],[Vertex]], Vertices[], MATCH("ID", Vertices[#Headers], 0), FALSE)</f>
        <v>304</v>
      </c>
    </row>
    <row r="427" spans="1:3" x14ac:dyDescent="0.25">
      <c r="A427" s="78" t="s">
        <v>12043</v>
      </c>
      <c r="B427" s="84" t="s">
        <v>795</v>
      </c>
      <c r="C427" s="78">
        <f>VLOOKUP(GroupVertices[[#This Row],[Vertex]], Vertices[], MATCH("ID", Vertices[#Headers], 0), FALSE)</f>
        <v>28</v>
      </c>
    </row>
    <row r="428" spans="1:3" x14ac:dyDescent="0.25">
      <c r="A428" s="78" t="s">
        <v>12043</v>
      </c>
      <c r="B428" s="84" t="s">
        <v>794</v>
      </c>
      <c r="C428" s="78">
        <f>VLOOKUP(GroupVertices[[#This Row],[Vertex]], Vertices[], MATCH("ID", Vertices[#Headers], 0), FALSE)</f>
        <v>27</v>
      </c>
    </row>
    <row r="429" spans="1:3" x14ac:dyDescent="0.25">
      <c r="A429" s="78" t="s">
        <v>12043</v>
      </c>
      <c r="B429" s="84" t="s">
        <v>793</v>
      </c>
      <c r="C429" s="78">
        <f>VLOOKUP(GroupVertices[[#This Row],[Vertex]], Vertices[], MATCH("ID", Vertices[#Headers], 0), FALSE)</f>
        <v>26</v>
      </c>
    </row>
    <row r="430" spans="1:3" x14ac:dyDescent="0.25">
      <c r="A430" s="78" t="s">
        <v>12043</v>
      </c>
      <c r="B430" s="84" t="s">
        <v>792</v>
      </c>
      <c r="C430" s="78">
        <f>VLOOKUP(GroupVertices[[#This Row],[Vertex]], Vertices[], MATCH("ID", Vertices[#Headers], 0), FALSE)</f>
        <v>25</v>
      </c>
    </row>
    <row r="431" spans="1:3" x14ac:dyDescent="0.25">
      <c r="A431" s="78" t="s">
        <v>12043</v>
      </c>
      <c r="B431" s="84" t="s">
        <v>791</v>
      </c>
      <c r="C431" s="78">
        <f>VLOOKUP(GroupVertices[[#This Row],[Vertex]], Vertices[], MATCH("ID", Vertices[#Headers], 0), FALSE)</f>
        <v>24</v>
      </c>
    </row>
    <row r="432" spans="1:3" x14ac:dyDescent="0.25">
      <c r="A432" s="78" t="s">
        <v>12043</v>
      </c>
      <c r="B432" s="84" t="s">
        <v>790</v>
      </c>
      <c r="C432" s="78">
        <f>VLOOKUP(GroupVertices[[#This Row],[Vertex]], Vertices[], MATCH("ID", Vertices[#Headers], 0), FALSE)</f>
        <v>23</v>
      </c>
    </row>
    <row r="433" spans="1:3" x14ac:dyDescent="0.25">
      <c r="A433" s="78" t="s">
        <v>12043</v>
      </c>
      <c r="B433" s="84" t="s">
        <v>789</v>
      </c>
      <c r="C433" s="78">
        <f>VLOOKUP(GroupVertices[[#This Row],[Vertex]], Vertices[], MATCH("ID", Vertices[#Headers], 0), FALSE)</f>
        <v>22</v>
      </c>
    </row>
    <row r="434" spans="1:3" x14ac:dyDescent="0.25">
      <c r="A434" s="78" t="s">
        <v>12044</v>
      </c>
      <c r="B434" s="84" t="s">
        <v>685</v>
      </c>
      <c r="C434" s="78">
        <f>VLOOKUP(GroupVertices[[#This Row],[Vertex]], Vertices[], MATCH("ID", Vertices[#Headers], 0), FALSE)</f>
        <v>695</v>
      </c>
    </row>
    <row r="435" spans="1:3" x14ac:dyDescent="0.25">
      <c r="A435" s="78" t="s">
        <v>12044</v>
      </c>
      <c r="B435" s="84" t="s">
        <v>627</v>
      </c>
      <c r="C435" s="78">
        <f>VLOOKUP(GroupVertices[[#This Row],[Vertex]], Vertices[], MATCH("ID", Vertices[#Headers], 0), FALSE)</f>
        <v>229</v>
      </c>
    </row>
    <row r="436" spans="1:3" x14ac:dyDescent="0.25">
      <c r="A436" s="78" t="s">
        <v>12044</v>
      </c>
      <c r="B436" s="84" t="s">
        <v>845</v>
      </c>
      <c r="C436" s="78">
        <f>VLOOKUP(GroupVertices[[#This Row],[Vertex]], Vertices[], MATCH("ID", Vertices[#Headers], 0), FALSE)</f>
        <v>228</v>
      </c>
    </row>
    <row r="437" spans="1:3" x14ac:dyDescent="0.25">
      <c r="A437" s="78" t="s">
        <v>12044</v>
      </c>
      <c r="B437" s="84" t="s">
        <v>631</v>
      </c>
      <c r="C437" s="78">
        <f>VLOOKUP(GroupVertices[[#This Row],[Vertex]], Vertices[], MATCH("ID", Vertices[#Headers], 0), FALSE)</f>
        <v>594</v>
      </c>
    </row>
    <row r="438" spans="1:3" x14ac:dyDescent="0.25">
      <c r="A438" s="78" t="s">
        <v>12044</v>
      </c>
      <c r="B438" s="84" t="s">
        <v>927</v>
      </c>
      <c r="C438" s="78">
        <f>VLOOKUP(GroupVertices[[#This Row],[Vertex]], Vertices[], MATCH("ID", Vertices[#Headers], 0), FALSE)</f>
        <v>593</v>
      </c>
    </row>
    <row r="439" spans="1:3" x14ac:dyDescent="0.25">
      <c r="A439" s="78" t="s">
        <v>12044</v>
      </c>
      <c r="B439" s="84" t="s">
        <v>916</v>
      </c>
      <c r="C439" s="78">
        <f>VLOOKUP(GroupVertices[[#This Row],[Vertex]], Vertices[], MATCH("ID", Vertices[#Headers], 0), FALSE)</f>
        <v>580</v>
      </c>
    </row>
    <row r="440" spans="1:3" x14ac:dyDescent="0.25">
      <c r="A440" s="78" t="s">
        <v>12044</v>
      </c>
      <c r="B440" s="84" t="s">
        <v>482</v>
      </c>
      <c r="C440" s="78">
        <f>VLOOKUP(GroupVertices[[#This Row],[Vertex]], Vertices[], MATCH("ID", Vertices[#Headers], 0), FALSE)</f>
        <v>375</v>
      </c>
    </row>
    <row r="441" spans="1:3" x14ac:dyDescent="0.25">
      <c r="A441" s="78" t="s">
        <v>12044</v>
      </c>
      <c r="B441" s="84" t="s">
        <v>882</v>
      </c>
      <c r="C441" s="78">
        <f>VLOOKUP(GroupVertices[[#This Row],[Vertex]], Vertices[], MATCH("ID", Vertices[#Headers], 0), FALSE)</f>
        <v>412</v>
      </c>
    </row>
    <row r="442" spans="1:3" x14ac:dyDescent="0.25">
      <c r="A442" s="78" t="s">
        <v>12044</v>
      </c>
      <c r="B442" s="84" t="s">
        <v>881</v>
      </c>
      <c r="C442" s="78">
        <f>VLOOKUP(GroupVertices[[#This Row],[Vertex]], Vertices[], MATCH("ID", Vertices[#Headers], 0), FALSE)</f>
        <v>411</v>
      </c>
    </row>
    <row r="443" spans="1:3" x14ac:dyDescent="0.25">
      <c r="A443" s="78" t="s">
        <v>12044</v>
      </c>
      <c r="B443" s="84" t="s">
        <v>880</v>
      </c>
      <c r="C443" s="78">
        <f>VLOOKUP(GroupVertices[[#This Row],[Vertex]], Vertices[], MATCH("ID", Vertices[#Headers], 0), FALSE)</f>
        <v>410</v>
      </c>
    </row>
    <row r="444" spans="1:3" x14ac:dyDescent="0.25">
      <c r="A444" s="78" t="s">
        <v>12044</v>
      </c>
      <c r="B444" s="84" t="s">
        <v>879</v>
      </c>
      <c r="C444" s="78">
        <f>VLOOKUP(GroupVertices[[#This Row],[Vertex]], Vertices[], MATCH("ID", Vertices[#Headers], 0), FALSE)</f>
        <v>407</v>
      </c>
    </row>
    <row r="445" spans="1:3" x14ac:dyDescent="0.25">
      <c r="A445" s="78" t="s">
        <v>12044</v>
      </c>
      <c r="B445" s="84" t="s">
        <v>473</v>
      </c>
      <c r="C445" s="78">
        <f>VLOOKUP(GroupVertices[[#This Row],[Vertex]], Vertices[], MATCH("ID", Vertices[#Headers], 0), FALSE)</f>
        <v>397</v>
      </c>
    </row>
    <row r="446" spans="1:3" x14ac:dyDescent="0.25">
      <c r="A446" s="78" t="s">
        <v>12044</v>
      </c>
      <c r="B446" s="84" t="s">
        <v>471</v>
      </c>
      <c r="C446" s="78">
        <f>VLOOKUP(GroupVertices[[#This Row],[Vertex]], Vertices[], MATCH("ID", Vertices[#Headers], 0), FALSE)</f>
        <v>395</v>
      </c>
    </row>
    <row r="447" spans="1:3" x14ac:dyDescent="0.25">
      <c r="A447" s="78" t="s">
        <v>12044</v>
      </c>
      <c r="B447" s="84" t="s">
        <v>466</v>
      </c>
      <c r="C447" s="78">
        <f>VLOOKUP(GroupVertices[[#This Row],[Vertex]], Vertices[], MATCH("ID", Vertices[#Headers], 0), FALSE)</f>
        <v>389</v>
      </c>
    </row>
    <row r="448" spans="1:3" x14ac:dyDescent="0.25">
      <c r="A448" s="78" t="s">
        <v>12044</v>
      </c>
      <c r="B448" s="84" t="s">
        <v>465</v>
      </c>
      <c r="C448" s="78">
        <f>VLOOKUP(GroupVertices[[#This Row],[Vertex]], Vertices[], MATCH("ID", Vertices[#Headers], 0), FALSE)</f>
        <v>388</v>
      </c>
    </row>
    <row r="449" spans="1:3" x14ac:dyDescent="0.25">
      <c r="A449" s="78" t="s">
        <v>12044</v>
      </c>
      <c r="B449" s="84" t="s">
        <v>462</v>
      </c>
      <c r="C449" s="78">
        <f>VLOOKUP(GroupVertices[[#This Row],[Vertex]], Vertices[], MATCH("ID", Vertices[#Headers], 0), FALSE)</f>
        <v>385</v>
      </c>
    </row>
    <row r="450" spans="1:3" x14ac:dyDescent="0.25">
      <c r="A450" s="78" t="s">
        <v>12044</v>
      </c>
      <c r="B450" s="84" t="s">
        <v>453</v>
      </c>
      <c r="C450" s="78">
        <f>VLOOKUP(GroupVertices[[#This Row],[Vertex]], Vertices[], MATCH("ID", Vertices[#Headers], 0), FALSE)</f>
        <v>374</v>
      </c>
    </row>
    <row r="451" spans="1:3" x14ac:dyDescent="0.25">
      <c r="A451" s="78" t="s">
        <v>12044</v>
      </c>
      <c r="B451" s="84" t="s">
        <v>444</v>
      </c>
      <c r="C451" s="78">
        <f>VLOOKUP(GroupVertices[[#This Row],[Vertex]], Vertices[], MATCH("ID", Vertices[#Headers], 0), FALSE)</f>
        <v>365</v>
      </c>
    </row>
    <row r="452" spans="1:3" x14ac:dyDescent="0.25">
      <c r="A452" s="78" t="s">
        <v>12044</v>
      </c>
      <c r="B452" s="84" t="s">
        <v>348</v>
      </c>
      <c r="C452" s="78">
        <f>VLOOKUP(GroupVertices[[#This Row],[Vertex]], Vertices[], MATCH("ID", Vertices[#Headers], 0), FALSE)</f>
        <v>227</v>
      </c>
    </row>
    <row r="453" spans="1:3" x14ac:dyDescent="0.25">
      <c r="A453" s="78" t="s">
        <v>12045</v>
      </c>
      <c r="B453" s="84" t="s">
        <v>552</v>
      </c>
      <c r="C453" s="78">
        <f>VLOOKUP(GroupVertices[[#This Row],[Vertex]], Vertices[], MATCH("ID", Vertices[#Headers], 0), FALSE)</f>
        <v>506</v>
      </c>
    </row>
    <row r="454" spans="1:3" x14ac:dyDescent="0.25">
      <c r="A454" s="78" t="s">
        <v>12045</v>
      </c>
      <c r="B454" s="84" t="s">
        <v>619</v>
      </c>
      <c r="C454" s="78">
        <f>VLOOKUP(GroupVertices[[#This Row],[Vertex]], Vertices[], MATCH("ID", Vertices[#Headers], 0), FALSE)</f>
        <v>232</v>
      </c>
    </row>
    <row r="455" spans="1:3" x14ac:dyDescent="0.25">
      <c r="A455" s="78" t="s">
        <v>12045</v>
      </c>
      <c r="B455" s="84" t="s">
        <v>551</v>
      </c>
      <c r="C455" s="78">
        <f>VLOOKUP(GroupVertices[[#This Row],[Vertex]], Vertices[], MATCH("ID", Vertices[#Headers], 0), FALSE)</f>
        <v>254</v>
      </c>
    </row>
    <row r="456" spans="1:3" x14ac:dyDescent="0.25">
      <c r="A456" s="78" t="s">
        <v>12045</v>
      </c>
      <c r="B456" s="84" t="s">
        <v>502</v>
      </c>
      <c r="C456" s="78">
        <f>VLOOKUP(GroupVertices[[#This Row],[Vertex]], Vertices[], MATCH("ID", Vertices[#Headers], 0), FALSE)</f>
        <v>436</v>
      </c>
    </row>
    <row r="457" spans="1:3" x14ac:dyDescent="0.25">
      <c r="A457" s="78" t="s">
        <v>12045</v>
      </c>
      <c r="B457" s="84" t="s">
        <v>426</v>
      </c>
      <c r="C457" s="78">
        <f>VLOOKUP(GroupVertices[[#This Row],[Vertex]], Vertices[], MATCH("ID", Vertices[#Headers], 0), FALSE)</f>
        <v>338</v>
      </c>
    </row>
    <row r="458" spans="1:3" x14ac:dyDescent="0.25">
      <c r="A458" s="78" t="s">
        <v>12045</v>
      </c>
      <c r="B458" s="84" t="s">
        <v>425</v>
      </c>
      <c r="C458" s="78">
        <f>VLOOKUP(GroupVertices[[#This Row],[Vertex]], Vertices[], MATCH("ID", Vertices[#Headers], 0), FALSE)</f>
        <v>264</v>
      </c>
    </row>
    <row r="459" spans="1:3" x14ac:dyDescent="0.25">
      <c r="A459" s="78" t="s">
        <v>12045</v>
      </c>
      <c r="B459" s="84" t="s">
        <v>381</v>
      </c>
      <c r="C459" s="78">
        <f>VLOOKUP(GroupVertices[[#This Row],[Vertex]], Vertices[], MATCH("ID", Vertices[#Headers], 0), FALSE)</f>
        <v>275</v>
      </c>
    </row>
    <row r="460" spans="1:3" x14ac:dyDescent="0.25">
      <c r="A460" s="78" t="s">
        <v>12045</v>
      </c>
      <c r="B460" s="84" t="s">
        <v>620</v>
      </c>
      <c r="C460" s="78">
        <f>VLOOKUP(GroupVertices[[#This Row],[Vertex]], Vertices[], MATCH("ID", Vertices[#Headers], 0), FALSE)</f>
        <v>256</v>
      </c>
    </row>
    <row r="461" spans="1:3" x14ac:dyDescent="0.25">
      <c r="A461" s="78" t="s">
        <v>12045</v>
      </c>
      <c r="B461" s="84" t="s">
        <v>372</v>
      </c>
      <c r="C461" s="78">
        <f>VLOOKUP(GroupVertices[[#This Row],[Vertex]], Vertices[], MATCH("ID", Vertices[#Headers], 0), FALSE)</f>
        <v>263</v>
      </c>
    </row>
    <row r="462" spans="1:3" x14ac:dyDescent="0.25">
      <c r="A462" s="78" t="s">
        <v>12045</v>
      </c>
      <c r="B462" s="84" t="s">
        <v>621</v>
      </c>
      <c r="C462" s="78">
        <f>VLOOKUP(GroupVertices[[#This Row],[Vertex]], Vertices[], MATCH("ID", Vertices[#Headers], 0), FALSE)</f>
        <v>255</v>
      </c>
    </row>
    <row r="463" spans="1:3" x14ac:dyDescent="0.25">
      <c r="A463" s="78" t="s">
        <v>12045</v>
      </c>
      <c r="B463" s="84" t="s">
        <v>365</v>
      </c>
      <c r="C463" s="78">
        <f>VLOOKUP(GroupVertices[[#This Row],[Vertex]], Vertices[], MATCH("ID", Vertices[#Headers], 0), FALSE)</f>
        <v>252</v>
      </c>
    </row>
    <row r="464" spans="1:3" x14ac:dyDescent="0.25">
      <c r="A464" s="78" t="s">
        <v>12045</v>
      </c>
      <c r="B464" s="84" t="s">
        <v>366</v>
      </c>
      <c r="C464" s="78">
        <f>VLOOKUP(GroupVertices[[#This Row],[Vertex]], Vertices[], MATCH("ID", Vertices[#Headers], 0), FALSE)</f>
        <v>253</v>
      </c>
    </row>
    <row r="465" spans="1:3" x14ac:dyDescent="0.25">
      <c r="A465" s="78" t="s">
        <v>12045</v>
      </c>
      <c r="B465" s="84" t="s">
        <v>364</v>
      </c>
      <c r="C465" s="78">
        <f>VLOOKUP(GroupVertices[[#This Row],[Vertex]], Vertices[], MATCH("ID", Vertices[#Headers], 0), FALSE)</f>
        <v>233</v>
      </c>
    </row>
    <row r="466" spans="1:3" x14ac:dyDescent="0.25">
      <c r="A466" s="78" t="s">
        <v>12045</v>
      </c>
      <c r="B466" s="84" t="s">
        <v>361</v>
      </c>
      <c r="C466" s="78">
        <f>VLOOKUP(GroupVertices[[#This Row],[Vertex]], Vertices[], MATCH("ID", Vertices[#Headers], 0), FALSE)</f>
        <v>248</v>
      </c>
    </row>
    <row r="467" spans="1:3" x14ac:dyDescent="0.25">
      <c r="A467" s="78" t="s">
        <v>12045</v>
      </c>
      <c r="B467" s="84" t="s">
        <v>350</v>
      </c>
      <c r="C467" s="78">
        <f>VLOOKUP(GroupVertices[[#This Row],[Vertex]], Vertices[], MATCH("ID", Vertices[#Headers], 0), FALSE)</f>
        <v>231</v>
      </c>
    </row>
    <row r="468" spans="1:3" x14ac:dyDescent="0.25">
      <c r="A468" s="78" t="s">
        <v>12046</v>
      </c>
      <c r="B468" s="84" t="s">
        <v>382</v>
      </c>
      <c r="C468" s="78">
        <f>VLOOKUP(GroupVertices[[#This Row],[Vertex]], Vertices[], MATCH("ID", Vertices[#Headers], 0), FALSE)</f>
        <v>277</v>
      </c>
    </row>
    <row r="469" spans="1:3" x14ac:dyDescent="0.25">
      <c r="A469" s="78" t="s">
        <v>12046</v>
      </c>
      <c r="B469" s="84" t="s">
        <v>212</v>
      </c>
      <c r="C469" s="78">
        <f>VLOOKUP(GroupVertices[[#This Row],[Vertex]], Vertices[], MATCH("ID", Vertices[#Headers], 0), FALSE)</f>
        <v>3</v>
      </c>
    </row>
    <row r="470" spans="1:3" x14ac:dyDescent="0.25">
      <c r="A470" s="78" t="s">
        <v>12046</v>
      </c>
      <c r="B470" s="84" t="s">
        <v>853</v>
      </c>
      <c r="C470" s="78">
        <f>VLOOKUP(GroupVertices[[#This Row],[Vertex]], Vertices[], MATCH("ID", Vertices[#Headers], 0), FALSE)</f>
        <v>276</v>
      </c>
    </row>
    <row r="471" spans="1:3" x14ac:dyDescent="0.25">
      <c r="A471" s="78" t="s">
        <v>12046</v>
      </c>
      <c r="B471" s="84" t="s">
        <v>785</v>
      </c>
      <c r="C471" s="78">
        <f>VLOOKUP(GroupVertices[[#This Row],[Vertex]], Vertices[], MATCH("ID", Vertices[#Headers], 0), FALSE)</f>
        <v>13</v>
      </c>
    </row>
    <row r="472" spans="1:3" x14ac:dyDescent="0.25">
      <c r="A472" s="78" t="s">
        <v>12046</v>
      </c>
      <c r="B472" s="84" t="s">
        <v>784</v>
      </c>
      <c r="C472" s="78">
        <f>VLOOKUP(GroupVertices[[#This Row],[Vertex]], Vertices[], MATCH("ID", Vertices[#Headers], 0), FALSE)</f>
        <v>12</v>
      </c>
    </row>
    <row r="473" spans="1:3" x14ac:dyDescent="0.25">
      <c r="A473" s="78" t="s">
        <v>12046</v>
      </c>
      <c r="B473" s="84" t="s">
        <v>783</v>
      </c>
      <c r="C473" s="78">
        <f>VLOOKUP(GroupVertices[[#This Row],[Vertex]], Vertices[], MATCH("ID", Vertices[#Headers], 0), FALSE)</f>
        <v>11</v>
      </c>
    </row>
    <row r="474" spans="1:3" x14ac:dyDescent="0.25">
      <c r="A474" s="78" t="s">
        <v>12046</v>
      </c>
      <c r="B474" s="84" t="s">
        <v>782</v>
      </c>
      <c r="C474" s="78">
        <f>VLOOKUP(GroupVertices[[#This Row],[Vertex]], Vertices[], MATCH("ID", Vertices[#Headers], 0), FALSE)</f>
        <v>10</v>
      </c>
    </row>
    <row r="475" spans="1:3" x14ac:dyDescent="0.25">
      <c r="A475" s="78" t="s">
        <v>12046</v>
      </c>
      <c r="B475" s="84" t="s">
        <v>781</v>
      </c>
      <c r="C475" s="78">
        <f>VLOOKUP(GroupVertices[[#This Row],[Vertex]], Vertices[], MATCH("ID", Vertices[#Headers], 0), FALSE)</f>
        <v>9</v>
      </c>
    </row>
    <row r="476" spans="1:3" x14ac:dyDescent="0.25">
      <c r="A476" s="78" t="s">
        <v>12046</v>
      </c>
      <c r="B476" s="84" t="s">
        <v>780</v>
      </c>
      <c r="C476" s="78">
        <f>VLOOKUP(GroupVertices[[#This Row],[Vertex]], Vertices[], MATCH("ID", Vertices[#Headers], 0), FALSE)</f>
        <v>8</v>
      </c>
    </row>
    <row r="477" spans="1:3" x14ac:dyDescent="0.25">
      <c r="A477" s="78" t="s">
        <v>12046</v>
      </c>
      <c r="B477" s="84" t="s">
        <v>779</v>
      </c>
      <c r="C477" s="78">
        <f>VLOOKUP(GroupVertices[[#This Row],[Vertex]], Vertices[], MATCH("ID", Vertices[#Headers], 0), FALSE)</f>
        <v>7</v>
      </c>
    </row>
    <row r="478" spans="1:3" x14ac:dyDescent="0.25">
      <c r="A478" s="78" t="s">
        <v>12046</v>
      </c>
      <c r="B478" s="84" t="s">
        <v>778</v>
      </c>
      <c r="C478" s="78">
        <f>VLOOKUP(GroupVertices[[#This Row],[Vertex]], Vertices[], MATCH("ID", Vertices[#Headers], 0), FALSE)</f>
        <v>6</v>
      </c>
    </row>
    <row r="479" spans="1:3" x14ac:dyDescent="0.25">
      <c r="A479" s="78" t="s">
        <v>12046</v>
      </c>
      <c r="B479" s="84" t="s">
        <v>777</v>
      </c>
      <c r="C479" s="78">
        <f>VLOOKUP(GroupVertices[[#This Row],[Vertex]], Vertices[], MATCH("ID", Vertices[#Headers], 0), FALSE)</f>
        <v>5</v>
      </c>
    </row>
    <row r="480" spans="1:3" x14ac:dyDescent="0.25">
      <c r="A480" s="78" t="s">
        <v>12046</v>
      </c>
      <c r="B480" s="84" t="s">
        <v>776</v>
      </c>
      <c r="C480" s="78">
        <f>VLOOKUP(GroupVertices[[#This Row],[Vertex]], Vertices[], MATCH("ID", Vertices[#Headers], 0), FALSE)</f>
        <v>4</v>
      </c>
    </row>
    <row r="481" spans="1:3" x14ac:dyDescent="0.25">
      <c r="A481" s="78" t="s">
        <v>12047</v>
      </c>
      <c r="B481" s="84" t="s">
        <v>744</v>
      </c>
      <c r="C481" s="78">
        <f>VLOOKUP(GroupVertices[[#This Row],[Vertex]], Vertices[], MATCH("ID", Vertices[#Headers], 0), FALSE)</f>
        <v>764</v>
      </c>
    </row>
    <row r="482" spans="1:3" x14ac:dyDescent="0.25">
      <c r="A482" s="78" t="s">
        <v>12047</v>
      </c>
      <c r="B482" s="84" t="s">
        <v>992</v>
      </c>
      <c r="C482" s="78">
        <f>VLOOKUP(GroupVertices[[#This Row],[Vertex]], Vertices[], MATCH("ID", Vertices[#Headers], 0), FALSE)</f>
        <v>765</v>
      </c>
    </row>
    <row r="483" spans="1:3" x14ac:dyDescent="0.25">
      <c r="A483" s="78" t="s">
        <v>12047</v>
      </c>
      <c r="B483" s="84" t="s">
        <v>478</v>
      </c>
      <c r="C483" s="78">
        <f>VLOOKUP(GroupVertices[[#This Row],[Vertex]], Vertices[], MATCH("ID", Vertices[#Headers], 0), FALSE)</f>
        <v>186</v>
      </c>
    </row>
    <row r="484" spans="1:3" x14ac:dyDescent="0.25">
      <c r="A484" s="78" t="s">
        <v>12047</v>
      </c>
      <c r="B484" s="84" t="s">
        <v>431</v>
      </c>
      <c r="C484" s="78">
        <f>VLOOKUP(GroupVertices[[#This Row],[Vertex]], Vertices[], MATCH("ID", Vertices[#Headers], 0), FALSE)</f>
        <v>344</v>
      </c>
    </row>
    <row r="485" spans="1:3" x14ac:dyDescent="0.25">
      <c r="A485" s="78" t="s">
        <v>12047</v>
      </c>
      <c r="B485" s="84" t="s">
        <v>852</v>
      </c>
      <c r="C485" s="78">
        <f>VLOOKUP(GroupVertices[[#This Row],[Vertex]], Vertices[], MATCH("ID", Vertices[#Headers], 0), FALSE)</f>
        <v>274</v>
      </c>
    </row>
    <row r="486" spans="1:3" x14ac:dyDescent="0.25">
      <c r="A486" s="78" t="s">
        <v>12047</v>
      </c>
      <c r="B486" s="84" t="s">
        <v>412</v>
      </c>
      <c r="C486" s="78">
        <f>VLOOKUP(GroupVertices[[#This Row],[Vertex]], Vertices[], MATCH("ID", Vertices[#Headers], 0), FALSE)</f>
        <v>313</v>
      </c>
    </row>
    <row r="487" spans="1:3" x14ac:dyDescent="0.25">
      <c r="A487" s="78" t="s">
        <v>12047</v>
      </c>
      <c r="B487" s="84" t="s">
        <v>411</v>
      </c>
      <c r="C487" s="78">
        <f>VLOOKUP(GroupVertices[[#This Row],[Vertex]], Vertices[], MATCH("ID", Vertices[#Headers], 0), FALSE)</f>
        <v>312</v>
      </c>
    </row>
    <row r="488" spans="1:3" x14ac:dyDescent="0.25">
      <c r="A488" s="78" t="s">
        <v>12047</v>
      </c>
      <c r="B488" s="84" t="s">
        <v>380</v>
      </c>
      <c r="C488" s="78">
        <f>VLOOKUP(GroupVertices[[#This Row],[Vertex]], Vertices[], MATCH("ID", Vertices[#Headers], 0), FALSE)</f>
        <v>273</v>
      </c>
    </row>
    <row r="489" spans="1:3" x14ac:dyDescent="0.25">
      <c r="A489" s="78" t="s">
        <v>12047</v>
      </c>
      <c r="B489" s="84" t="s">
        <v>851</v>
      </c>
      <c r="C489" s="78">
        <f>VLOOKUP(GroupVertices[[#This Row],[Vertex]], Vertices[], MATCH("ID", Vertices[#Headers], 0), FALSE)</f>
        <v>272</v>
      </c>
    </row>
    <row r="490" spans="1:3" x14ac:dyDescent="0.25">
      <c r="A490" s="78" t="s">
        <v>12047</v>
      </c>
      <c r="B490" s="84" t="s">
        <v>379</v>
      </c>
      <c r="C490" s="78">
        <f>VLOOKUP(GroupVertices[[#This Row],[Vertex]], Vertices[], MATCH("ID", Vertices[#Headers], 0), FALSE)</f>
        <v>271</v>
      </c>
    </row>
    <row r="491" spans="1:3" x14ac:dyDescent="0.25">
      <c r="A491" s="78" t="s">
        <v>12047</v>
      </c>
      <c r="B491" s="84" t="s">
        <v>322</v>
      </c>
      <c r="C491" s="78">
        <f>VLOOKUP(GroupVertices[[#This Row],[Vertex]], Vertices[], MATCH("ID", Vertices[#Headers], 0), FALSE)</f>
        <v>184</v>
      </c>
    </row>
    <row r="492" spans="1:3" x14ac:dyDescent="0.25">
      <c r="A492" s="78" t="s">
        <v>12047</v>
      </c>
      <c r="B492" s="84" t="s">
        <v>833</v>
      </c>
      <c r="C492" s="78">
        <f>VLOOKUP(GroupVertices[[#This Row],[Vertex]], Vertices[], MATCH("ID", Vertices[#Headers], 0), FALSE)</f>
        <v>185</v>
      </c>
    </row>
    <row r="493" spans="1:3" x14ac:dyDescent="0.25">
      <c r="A493" s="78" t="s">
        <v>12048</v>
      </c>
      <c r="B493" s="84" t="s">
        <v>674</v>
      </c>
      <c r="C493" s="78">
        <f>VLOOKUP(GroupVertices[[#This Row],[Vertex]], Vertices[], MATCH("ID", Vertices[#Headers], 0), FALSE)</f>
        <v>678</v>
      </c>
    </row>
    <row r="494" spans="1:3" x14ac:dyDescent="0.25">
      <c r="A494" s="78" t="s">
        <v>12048</v>
      </c>
      <c r="B494" s="84" t="s">
        <v>760</v>
      </c>
      <c r="C494" s="78">
        <f>VLOOKUP(GroupVertices[[#This Row],[Vertex]], Vertices[], MATCH("ID", Vertices[#Headers], 0), FALSE)</f>
        <v>328</v>
      </c>
    </row>
    <row r="495" spans="1:3" x14ac:dyDescent="0.25">
      <c r="A495" s="78" t="s">
        <v>12048</v>
      </c>
      <c r="B495" s="84" t="s">
        <v>866</v>
      </c>
      <c r="C495" s="78">
        <f>VLOOKUP(GroupVertices[[#This Row],[Vertex]], Vertices[], MATCH("ID", Vertices[#Headers], 0), FALSE)</f>
        <v>327</v>
      </c>
    </row>
    <row r="496" spans="1:3" x14ac:dyDescent="0.25">
      <c r="A496" s="78" t="s">
        <v>12048</v>
      </c>
      <c r="B496" s="84" t="s">
        <v>761</v>
      </c>
      <c r="C496" s="78">
        <f>VLOOKUP(GroupVertices[[#This Row],[Vertex]], Vertices[], MATCH("ID", Vertices[#Headers], 0), FALSE)</f>
        <v>329</v>
      </c>
    </row>
    <row r="497" spans="1:3" x14ac:dyDescent="0.25">
      <c r="A497" s="78" t="s">
        <v>12048</v>
      </c>
      <c r="B497" s="84" t="s">
        <v>672</v>
      </c>
      <c r="C497" s="78">
        <f>VLOOKUP(GroupVertices[[#This Row],[Vertex]], Vertices[], MATCH("ID", Vertices[#Headers], 0), FALSE)</f>
        <v>676</v>
      </c>
    </row>
    <row r="498" spans="1:3" x14ac:dyDescent="0.25">
      <c r="A498" s="78" t="s">
        <v>12048</v>
      </c>
      <c r="B498" s="84" t="s">
        <v>663</v>
      </c>
      <c r="C498" s="78">
        <f>VLOOKUP(GroupVertices[[#This Row],[Vertex]], Vertices[], MATCH("ID", Vertices[#Headers], 0), FALSE)</f>
        <v>649</v>
      </c>
    </row>
    <row r="499" spans="1:3" x14ac:dyDescent="0.25">
      <c r="A499" s="78" t="s">
        <v>12048</v>
      </c>
      <c r="B499" s="84" t="s">
        <v>655</v>
      </c>
      <c r="C499" s="78">
        <f>VLOOKUP(GroupVertices[[#This Row],[Vertex]], Vertices[], MATCH("ID", Vertices[#Headers], 0), FALSE)</f>
        <v>626</v>
      </c>
    </row>
    <row r="500" spans="1:3" x14ac:dyDescent="0.25">
      <c r="A500" s="78" t="s">
        <v>12048</v>
      </c>
      <c r="B500" s="84" t="s">
        <v>642</v>
      </c>
      <c r="C500" s="78">
        <f>VLOOKUP(GroupVertices[[#This Row],[Vertex]], Vertices[], MATCH("ID", Vertices[#Headers], 0), FALSE)</f>
        <v>610</v>
      </c>
    </row>
    <row r="501" spans="1:3" x14ac:dyDescent="0.25">
      <c r="A501" s="78" t="s">
        <v>12048</v>
      </c>
      <c r="B501" s="84" t="s">
        <v>599</v>
      </c>
      <c r="C501" s="78">
        <f>VLOOKUP(GroupVertices[[#This Row],[Vertex]], Vertices[], MATCH("ID", Vertices[#Headers], 0), FALSE)</f>
        <v>557</v>
      </c>
    </row>
    <row r="502" spans="1:3" x14ac:dyDescent="0.25">
      <c r="A502" s="78" t="s">
        <v>12048</v>
      </c>
      <c r="B502" s="84" t="s">
        <v>595</v>
      </c>
      <c r="C502" s="78">
        <f>VLOOKUP(GroupVertices[[#This Row],[Vertex]], Vertices[], MATCH("ID", Vertices[#Headers], 0), FALSE)</f>
        <v>553</v>
      </c>
    </row>
    <row r="503" spans="1:3" x14ac:dyDescent="0.25">
      <c r="A503" s="78" t="s">
        <v>12048</v>
      </c>
      <c r="B503" s="84" t="s">
        <v>418</v>
      </c>
      <c r="C503" s="78">
        <f>VLOOKUP(GroupVertices[[#This Row],[Vertex]], Vertices[], MATCH("ID", Vertices[#Headers], 0), FALSE)</f>
        <v>326</v>
      </c>
    </row>
    <row r="504" spans="1:3" x14ac:dyDescent="0.25">
      <c r="A504" s="78" t="s">
        <v>12049</v>
      </c>
      <c r="B504" s="84" t="s">
        <v>687</v>
      </c>
      <c r="C504" s="78">
        <f>VLOOKUP(GroupVertices[[#This Row],[Vertex]], Vertices[], MATCH("ID", Vertices[#Headers], 0), FALSE)</f>
        <v>696</v>
      </c>
    </row>
    <row r="505" spans="1:3" x14ac:dyDescent="0.25">
      <c r="A505" s="78" t="s">
        <v>12049</v>
      </c>
      <c r="B505" s="84" t="s">
        <v>686</v>
      </c>
      <c r="C505" s="78">
        <f>VLOOKUP(GroupVertices[[#This Row],[Vertex]], Vertices[], MATCH("ID", Vertices[#Headers], 0), FALSE)</f>
        <v>209</v>
      </c>
    </row>
    <row r="506" spans="1:3" x14ac:dyDescent="0.25">
      <c r="A506" s="78" t="s">
        <v>12049</v>
      </c>
      <c r="B506" s="84" t="s">
        <v>660</v>
      </c>
      <c r="C506" s="78">
        <f>VLOOKUP(GroupVertices[[#This Row],[Vertex]], Vertices[], MATCH("ID", Vertices[#Headers], 0), FALSE)</f>
        <v>638</v>
      </c>
    </row>
    <row r="507" spans="1:3" x14ac:dyDescent="0.25">
      <c r="A507" s="78" t="s">
        <v>12049</v>
      </c>
      <c r="B507" s="84" t="s">
        <v>333</v>
      </c>
      <c r="C507" s="78">
        <f>VLOOKUP(GroupVertices[[#This Row],[Vertex]], Vertices[], MATCH("ID", Vertices[#Headers], 0), FALSE)</f>
        <v>206</v>
      </c>
    </row>
    <row r="508" spans="1:3" x14ac:dyDescent="0.25">
      <c r="A508" s="78" t="s">
        <v>12049</v>
      </c>
      <c r="B508" s="84" t="s">
        <v>472</v>
      </c>
      <c r="C508" s="78">
        <f>VLOOKUP(GroupVertices[[#This Row],[Vertex]], Vertices[], MATCH("ID", Vertices[#Headers], 0), FALSE)</f>
        <v>396</v>
      </c>
    </row>
    <row r="509" spans="1:3" x14ac:dyDescent="0.25">
      <c r="A509" s="78" t="s">
        <v>12049</v>
      </c>
      <c r="B509" s="84" t="s">
        <v>464</v>
      </c>
      <c r="C509" s="78">
        <f>VLOOKUP(GroupVertices[[#This Row],[Vertex]], Vertices[], MATCH("ID", Vertices[#Headers], 0), FALSE)</f>
        <v>387</v>
      </c>
    </row>
    <row r="510" spans="1:3" x14ac:dyDescent="0.25">
      <c r="A510" s="78" t="s">
        <v>12049</v>
      </c>
      <c r="B510" s="84" t="s">
        <v>450</v>
      </c>
      <c r="C510" s="78">
        <f>VLOOKUP(GroupVertices[[#This Row],[Vertex]], Vertices[], MATCH("ID", Vertices[#Headers], 0), FALSE)</f>
        <v>371</v>
      </c>
    </row>
    <row r="511" spans="1:3" x14ac:dyDescent="0.25">
      <c r="A511" s="78" t="s">
        <v>12049</v>
      </c>
      <c r="B511" s="84" t="s">
        <v>373</v>
      </c>
      <c r="C511" s="78">
        <f>VLOOKUP(GroupVertices[[#This Row],[Vertex]], Vertices[], MATCH("ID", Vertices[#Headers], 0), FALSE)</f>
        <v>265</v>
      </c>
    </row>
    <row r="512" spans="1:3" x14ac:dyDescent="0.25">
      <c r="A512" s="78" t="s">
        <v>12049</v>
      </c>
      <c r="B512" s="84" t="s">
        <v>334</v>
      </c>
      <c r="C512" s="78">
        <f>VLOOKUP(GroupVertices[[#This Row],[Vertex]], Vertices[], MATCH("ID", Vertices[#Headers], 0), FALSE)</f>
        <v>208</v>
      </c>
    </row>
    <row r="513" spans="1:3" x14ac:dyDescent="0.25">
      <c r="A513" s="78" t="s">
        <v>12049</v>
      </c>
      <c r="B513" s="84" t="s">
        <v>843</v>
      </c>
      <c r="C513" s="78">
        <f>VLOOKUP(GroupVertices[[#This Row],[Vertex]], Vertices[], MATCH("ID", Vertices[#Headers], 0), FALSE)</f>
        <v>207</v>
      </c>
    </row>
    <row r="514" spans="1:3" x14ac:dyDescent="0.25">
      <c r="A514" s="78" t="s">
        <v>12050</v>
      </c>
      <c r="B514" s="84" t="s">
        <v>566</v>
      </c>
      <c r="C514" s="78">
        <f>VLOOKUP(GroupVertices[[#This Row],[Vertex]], Vertices[], MATCH("ID", Vertices[#Headers], 0), FALSE)</f>
        <v>520</v>
      </c>
    </row>
    <row r="515" spans="1:3" x14ac:dyDescent="0.25">
      <c r="A515" s="78" t="s">
        <v>12050</v>
      </c>
      <c r="B515" s="84" t="s">
        <v>546</v>
      </c>
      <c r="C515" s="78">
        <f>VLOOKUP(GroupVertices[[#This Row],[Vertex]], Vertices[], MATCH("ID", Vertices[#Headers], 0), FALSE)</f>
        <v>497</v>
      </c>
    </row>
    <row r="516" spans="1:3" x14ac:dyDescent="0.25">
      <c r="A516" s="78" t="s">
        <v>12050</v>
      </c>
      <c r="B516" s="84" t="s">
        <v>891</v>
      </c>
      <c r="C516" s="78">
        <f>VLOOKUP(GroupVertices[[#This Row],[Vertex]], Vertices[], MATCH("ID", Vertices[#Headers], 0), FALSE)</f>
        <v>463</v>
      </c>
    </row>
    <row r="517" spans="1:3" x14ac:dyDescent="0.25">
      <c r="A517" s="78" t="s">
        <v>12050</v>
      </c>
      <c r="B517" s="84" t="s">
        <v>547</v>
      </c>
      <c r="C517" s="78">
        <f>VLOOKUP(GroupVertices[[#This Row],[Vertex]], Vertices[], MATCH("ID", Vertices[#Headers], 0), FALSE)</f>
        <v>498</v>
      </c>
    </row>
    <row r="518" spans="1:3" x14ac:dyDescent="0.25">
      <c r="A518" s="78" t="s">
        <v>12050</v>
      </c>
      <c r="B518" s="84" t="s">
        <v>905</v>
      </c>
      <c r="C518" s="78">
        <f>VLOOKUP(GroupVertices[[#This Row],[Vertex]], Vertices[], MATCH("ID", Vertices[#Headers], 0), FALSE)</f>
        <v>500</v>
      </c>
    </row>
    <row r="519" spans="1:3" x14ac:dyDescent="0.25">
      <c r="A519" s="78" t="s">
        <v>12050</v>
      </c>
      <c r="B519" s="84" t="s">
        <v>545</v>
      </c>
      <c r="C519" s="78">
        <f>VLOOKUP(GroupVertices[[#This Row],[Vertex]], Vertices[], MATCH("ID", Vertices[#Headers], 0), FALSE)</f>
        <v>464</v>
      </c>
    </row>
    <row r="520" spans="1:3" x14ac:dyDescent="0.25">
      <c r="A520" s="78" t="s">
        <v>12050</v>
      </c>
      <c r="B520" s="84" t="s">
        <v>904</v>
      </c>
      <c r="C520" s="78">
        <f>VLOOKUP(GroupVertices[[#This Row],[Vertex]], Vertices[], MATCH("ID", Vertices[#Headers], 0), FALSE)</f>
        <v>499</v>
      </c>
    </row>
    <row r="521" spans="1:3" x14ac:dyDescent="0.25">
      <c r="A521" s="78" t="s">
        <v>12050</v>
      </c>
      <c r="B521" s="84" t="s">
        <v>903</v>
      </c>
      <c r="C521" s="78">
        <f>VLOOKUP(GroupVertices[[#This Row],[Vertex]], Vertices[], MATCH("ID", Vertices[#Headers], 0), FALSE)</f>
        <v>496</v>
      </c>
    </row>
    <row r="522" spans="1:3" x14ac:dyDescent="0.25">
      <c r="A522" s="78" t="s">
        <v>12050</v>
      </c>
      <c r="B522" s="84" t="s">
        <v>525</v>
      </c>
      <c r="C522" s="78">
        <f>VLOOKUP(GroupVertices[[#This Row],[Vertex]], Vertices[], MATCH("ID", Vertices[#Headers], 0), FALSE)</f>
        <v>462</v>
      </c>
    </row>
    <row r="523" spans="1:3" x14ac:dyDescent="0.25">
      <c r="A523" s="78" t="s">
        <v>12051</v>
      </c>
      <c r="B523" s="84" t="s">
        <v>304</v>
      </c>
      <c r="C523" s="78">
        <f>VLOOKUP(GroupVertices[[#This Row],[Vertex]], Vertices[], MATCH("ID", Vertices[#Headers], 0), FALSE)</f>
        <v>167</v>
      </c>
    </row>
    <row r="524" spans="1:3" x14ac:dyDescent="0.25">
      <c r="A524" s="78" t="s">
        <v>12051</v>
      </c>
      <c r="B524" s="84" t="s">
        <v>303</v>
      </c>
      <c r="C524" s="78">
        <f>VLOOKUP(GroupVertices[[#This Row],[Vertex]], Vertices[], MATCH("ID", Vertices[#Headers], 0), FALSE)</f>
        <v>71</v>
      </c>
    </row>
    <row r="525" spans="1:3" x14ac:dyDescent="0.25">
      <c r="A525" s="78" t="s">
        <v>12051</v>
      </c>
      <c r="B525" s="84" t="s">
        <v>815</v>
      </c>
      <c r="C525" s="78">
        <f>VLOOKUP(GroupVertices[[#This Row],[Vertex]], Vertices[], MATCH("ID", Vertices[#Headers], 0), FALSE)</f>
        <v>70</v>
      </c>
    </row>
    <row r="526" spans="1:3" x14ac:dyDescent="0.25">
      <c r="A526" s="78" t="s">
        <v>12051</v>
      </c>
      <c r="B526" s="84" t="s">
        <v>252</v>
      </c>
      <c r="C526" s="78">
        <f>VLOOKUP(GroupVertices[[#This Row],[Vertex]], Vertices[], MATCH("ID", Vertices[#Headers], 0), FALSE)</f>
        <v>95</v>
      </c>
    </row>
    <row r="527" spans="1:3" x14ac:dyDescent="0.25">
      <c r="A527" s="78" t="s">
        <v>12051</v>
      </c>
      <c r="B527" s="84" t="s">
        <v>245</v>
      </c>
      <c r="C527" s="78">
        <f>VLOOKUP(GroupVertices[[#This Row],[Vertex]], Vertices[], MATCH("ID", Vertices[#Headers], 0), FALSE)</f>
        <v>86</v>
      </c>
    </row>
    <row r="528" spans="1:3" x14ac:dyDescent="0.25">
      <c r="A528" s="78" t="s">
        <v>12051</v>
      </c>
      <c r="B528" s="84" t="s">
        <v>243</v>
      </c>
      <c r="C528" s="78">
        <f>VLOOKUP(GroupVertices[[#This Row],[Vertex]], Vertices[], MATCH("ID", Vertices[#Headers], 0), FALSE)</f>
        <v>84</v>
      </c>
    </row>
    <row r="529" spans="1:3" x14ac:dyDescent="0.25">
      <c r="A529" s="78" t="s">
        <v>12051</v>
      </c>
      <c r="B529" s="84" t="s">
        <v>236</v>
      </c>
      <c r="C529" s="78">
        <f>VLOOKUP(GroupVertices[[#This Row],[Vertex]], Vertices[], MATCH("ID", Vertices[#Headers], 0), FALSE)</f>
        <v>72</v>
      </c>
    </row>
    <row r="530" spans="1:3" x14ac:dyDescent="0.25">
      <c r="A530" s="78" t="s">
        <v>12051</v>
      </c>
      <c r="B530" s="84" t="s">
        <v>235</v>
      </c>
      <c r="C530" s="78">
        <f>VLOOKUP(GroupVertices[[#This Row],[Vertex]], Vertices[], MATCH("ID", Vertices[#Headers], 0), FALSE)</f>
        <v>69</v>
      </c>
    </row>
    <row r="531" spans="1:3" x14ac:dyDescent="0.25">
      <c r="A531" s="78" t="s">
        <v>12052</v>
      </c>
      <c r="B531" s="84" t="s">
        <v>729</v>
      </c>
      <c r="C531" s="78">
        <f>VLOOKUP(GroupVertices[[#This Row],[Vertex]], Vertices[], MATCH("ID", Vertices[#Headers], 0), FALSE)</f>
        <v>745</v>
      </c>
    </row>
    <row r="532" spans="1:3" x14ac:dyDescent="0.25">
      <c r="A532" s="78" t="s">
        <v>12052</v>
      </c>
      <c r="B532" s="84" t="s">
        <v>987</v>
      </c>
      <c r="C532" s="78">
        <f>VLOOKUP(GroupVertices[[#This Row],[Vertex]], Vertices[], MATCH("ID", Vertices[#Headers], 0), FALSE)</f>
        <v>746</v>
      </c>
    </row>
    <row r="533" spans="1:3" x14ac:dyDescent="0.25">
      <c r="A533" s="78" t="s">
        <v>12052</v>
      </c>
      <c r="B533" s="84" t="s">
        <v>728</v>
      </c>
      <c r="C533" s="78">
        <f>VLOOKUP(GroupVertices[[#This Row],[Vertex]], Vertices[], MATCH("ID", Vertices[#Headers], 0), FALSE)</f>
        <v>743</v>
      </c>
    </row>
    <row r="534" spans="1:3" x14ac:dyDescent="0.25">
      <c r="A534" s="78" t="s">
        <v>12052</v>
      </c>
      <c r="B534" s="84" t="s">
        <v>983</v>
      </c>
      <c r="C534" s="78">
        <f>VLOOKUP(GroupVertices[[#This Row],[Vertex]], Vertices[], MATCH("ID", Vertices[#Headers], 0), FALSE)</f>
        <v>733</v>
      </c>
    </row>
    <row r="535" spans="1:3" x14ac:dyDescent="0.25">
      <c r="A535" s="78" t="s">
        <v>12052</v>
      </c>
      <c r="B535" s="84" t="s">
        <v>986</v>
      </c>
      <c r="C535" s="78">
        <f>VLOOKUP(GroupVertices[[#This Row],[Vertex]], Vertices[], MATCH("ID", Vertices[#Headers], 0), FALSE)</f>
        <v>744</v>
      </c>
    </row>
    <row r="536" spans="1:3" x14ac:dyDescent="0.25">
      <c r="A536" s="78" t="s">
        <v>12052</v>
      </c>
      <c r="B536" s="84" t="s">
        <v>719</v>
      </c>
      <c r="C536" s="78">
        <f>VLOOKUP(GroupVertices[[#This Row],[Vertex]], Vertices[], MATCH("ID", Vertices[#Headers], 0), FALSE)</f>
        <v>731</v>
      </c>
    </row>
    <row r="537" spans="1:3" x14ac:dyDescent="0.25">
      <c r="A537" s="78" t="s">
        <v>12052</v>
      </c>
      <c r="B537" s="84" t="s">
        <v>982</v>
      </c>
      <c r="C537" s="78">
        <f>VLOOKUP(GroupVertices[[#This Row],[Vertex]], Vertices[], MATCH("ID", Vertices[#Headers], 0), FALSE)</f>
        <v>732</v>
      </c>
    </row>
    <row r="538" spans="1:3" x14ac:dyDescent="0.25">
      <c r="A538" s="78" t="s">
        <v>12053</v>
      </c>
      <c r="B538" s="84" t="s">
        <v>635</v>
      </c>
      <c r="C538" s="78">
        <f>VLOOKUP(GroupVertices[[#This Row],[Vertex]], Vertices[], MATCH("ID", Vertices[#Headers], 0), FALSE)</f>
        <v>600</v>
      </c>
    </row>
    <row r="539" spans="1:3" x14ac:dyDescent="0.25">
      <c r="A539" s="78" t="s">
        <v>12053</v>
      </c>
      <c r="B539" s="84" t="s">
        <v>930</v>
      </c>
      <c r="C539" s="78">
        <f>VLOOKUP(GroupVertices[[#This Row],[Vertex]], Vertices[], MATCH("ID", Vertices[#Headers], 0), FALSE)</f>
        <v>601</v>
      </c>
    </row>
    <row r="540" spans="1:3" x14ac:dyDescent="0.25">
      <c r="A540" s="78" t="s">
        <v>12053</v>
      </c>
      <c r="B540" s="84" t="s">
        <v>237</v>
      </c>
      <c r="C540" s="78">
        <f>VLOOKUP(GroupVertices[[#This Row],[Vertex]], Vertices[], MATCH("ID", Vertices[#Headers], 0), FALSE)</f>
        <v>73</v>
      </c>
    </row>
    <row r="541" spans="1:3" x14ac:dyDescent="0.25">
      <c r="A541" s="78" t="s">
        <v>12053</v>
      </c>
      <c r="B541" s="84" t="s">
        <v>929</v>
      </c>
      <c r="C541" s="78">
        <f>VLOOKUP(GroupVertices[[#This Row],[Vertex]], Vertices[], MATCH("ID", Vertices[#Headers], 0), FALSE)</f>
        <v>599</v>
      </c>
    </row>
    <row r="542" spans="1:3" x14ac:dyDescent="0.25">
      <c r="A542" s="78" t="s">
        <v>12053</v>
      </c>
      <c r="B542" s="84" t="s">
        <v>818</v>
      </c>
      <c r="C542" s="78">
        <f>VLOOKUP(GroupVertices[[#This Row],[Vertex]], Vertices[], MATCH("ID", Vertices[#Headers], 0), FALSE)</f>
        <v>76</v>
      </c>
    </row>
    <row r="543" spans="1:3" x14ac:dyDescent="0.25">
      <c r="A543" s="78" t="s">
        <v>12053</v>
      </c>
      <c r="B543" s="84" t="s">
        <v>817</v>
      </c>
      <c r="C543" s="78">
        <f>VLOOKUP(GroupVertices[[#This Row],[Vertex]], Vertices[], MATCH("ID", Vertices[#Headers], 0), FALSE)</f>
        <v>75</v>
      </c>
    </row>
    <row r="544" spans="1:3" x14ac:dyDescent="0.25">
      <c r="A544" s="78" t="s">
        <v>12053</v>
      </c>
      <c r="B544" s="84" t="s">
        <v>816</v>
      </c>
      <c r="C544" s="78">
        <f>VLOOKUP(GroupVertices[[#This Row],[Vertex]], Vertices[], MATCH("ID", Vertices[#Headers], 0), FALSE)</f>
        <v>74</v>
      </c>
    </row>
    <row r="545" spans="1:3" x14ac:dyDescent="0.25">
      <c r="A545" s="78" t="s">
        <v>12054</v>
      </c>
      <c r="B545" s="84" t="s">
        <v>417</v>
      </c>
      <c r="C545" s="78">
        <f>VLOOKUP(GroupVertices[[#This Row],[Vertex]], Vertices[], MATCH("ID", Vertices[#Headers], 0), FALSE)</f>
        <v>319</v>
      </c>
    </row>
    <row r="546" spans="1:3" x14ac:dyDescent="0.25">
      <c r="A546" s="78" t="s">
        <v>12054</v>
      </c>
      <c r="B546" s="84" t="s">
        <v>865</v>
      </c>
      <c r="C546" s="78">
        <f>VLOOKUP(GroupVertices[[#This Row],[Vertex]], Vertices[], MATCH("ID", Vertices[#Headers], 0), FALSE)</f>
        <v>325</v>
      </c>
    </row>
    <row r="547" spans="1:3" x14ac:dyDescent="0.25">
      <c r="A547" s="78" t="s">
        <v>12054</v>
      </c>
      <c r="B547" s="84" t="s">
        <v>864</v>
      </c>
      <c r="C547" s="78">
        <f>VLOOKUP(GroupVertices[[#This Row],[Vertex]], Vertices[], MATCH("ID", Vertices[#Headers], 0), FALSE)</f>
        <v>324</v>
      </c>
    </row>
    <row r="548" spans="1:3" x14ac:dyDescent="0.25">
      <c r="A548" s="78" t="s">
        <v>12054</v>
      </c>
      <c r="B548" s="84" t="s">
        <v>863</v>
      </c>
      <c r="C548" s="78">
        <f>VLOOKUP(GroupVertices[[#This Row],[Vertex]], Vertices[], MATCH("ID", Vertices[#Headers], 0), FALSE)</f>
        <v>323</v>
      </c>
    </row>
    <row r="549" spans="1:3" x14ac:dyDescent="0.25">
      <c r="A549" s="78" t="s">
        <v>12054</v>
      </c>
      <c r="B549" s="84" t="s">
        <v>862</v>
      </c>
      <c r="C549" s="78">
        <f>VLOOKUP(GroupVertices[[#This Row],[Vertex]], Vertices[], MATCH("ID", Vertices[#Headers], 0), FALSE)</f>
        <v>322</v>
      </c>
    </row>
    <row r="550" spans="1:3" x14ac:dyDescent="0.25">
      <c r="A550" s="78" t="s">
        <v>12054</v>
      </c>
      <c r="B550" s="84" t="s">
        <v>861</v>
      </c>
      <c r="C550" s="78">
        <f>VLOOKUP(GroupVertices[[#This Row],[Vertex]], Vertices[], MATCH("ID", Vertices[#Headers], 0), FALSE)</f>
        <v>321</v>
      </c>
    </row>
    <row r="551" spans="1:3" x14ac:dyDescent="0.25">
      <c r="A551" s="78" t="s">
        <v>12054</v>
      </c>
      <c r="B551" s="84" t="s">
        <v>860</v>
      </c>
      <c r="C551" s="78">
        <f>VLOOKUP(GroupVertices[[#This Row],[Vertex]], Vertices[], MATCH("ID", Vertices[#Headers], 0), FALSE)</f>
        <v>320</v>
      </c>
    </row>
    <row r="552" spans="1:3" x14ac:dyDescent="0.25">
      <c r="A552" s="78" t="s">
        <v>12055</v>
      </c>
      <c r="B552" s="84" t="s">
        <v>415</v>
      </c>
      <c r="C552" s="78">
        <f>VLOOKUP(GroupVertices[[#This Row],[Vertex]], Vertices[], MATCH("ID", Vertices[#Headers], 0), FALSE)</f>
        <v>214</v>
      </c>
    </row>
    <row r="553" spans="1:3" x14ac:dyDescent="0.25">
      <c r="A553" s="78" t="s">
        <v>12055</v>
      </c>
      <c r="B553" s="84" t="s">
        <v>859</v>
      </c>
      <c r="C553" s="78">
        <f>VLOOKUP(GroupVertices[[#This Row],[Vertex]], Vertices[], MATCH("ID", Vertices[#Headers], 0), FALSE)</f>
        <v>317</v>
      </c>
    </row>
    <row r="554" spans="1:3" x14ac:dyDescent="0.25">
      <c r="A554" s="78" t="s">
        <v>12055</v>
      </c>
      <c r="B554" s="84" t="s">
        <v>821</v>
      </c>
      <c r="C554" s="78">
        <f>VLOOKUP(GroupVertices[[#This Row],[Vertex]], Vertices[], MATCH("ID", Vertices[#Headers], 0), FALSE)</f>
        <v>107</v>
      </c>
    </row>
    <row r="555" spans="1:3" x14ac:dyDescent="0.25">
      <c r="A555" s="78" t="s">
        <v>12055</v>
      </c>
      <c r="B555" s="84" t="s">
        <v>820</v>
      </c>
      <c r="C555" s="78">
        <f>VLOOKUP(GroupVertices[[#This Row],[Vertex]], Vertices[], MATCH("ID", Vertices[#Headers], 0), FALSE)</f>
        <v>106</v>
      </c>
    </row>
    <row r="556" spans="1:3" x14ac:dyDescent="0.25">
      <c r="A556" s="78" t="s">
        <v>12055</v>
      </c>
      <c r="B556" s="84" t="s">
        <v>337</v>
      </c>
      <c r="C556" s="78">
        <f>VLOOKUP(GroupVertices[[#This Row],[Vertex]], Vertices[], MATCH("ID", Vertices[#Headers], 0), FALSE)</f>
        <v>213</v>
      </c>
    </row>
    <row r="557" spans="1:3" x14ac:dyDescent="0.25">
      <c r="A557" s="78" t="s">
        <v>12055</v>
      </c>
      <c r="B557" s="84" t="s">
        <v>259</v>
      </c>
      <c r="C557" s="78">
        <f>VLOOKUP(GroupVertices[[#This Row],[Vertex]], Vertices[], MATCH("ID", Vertices[#Headers], 0), FALSE)</f>
        <v>108</v>
      </c>
    </row>
    <row r="558" spans="1:3" x14ac:dyDescent="0.25">
      <c r="A558" s="78" t="s">
        <v>12055</v>
      </c>
      <c r="B558" s="84" t="s">
        <v>258</v>
      </c>
      <c r="C558" s="78">
        <f>VLOOKUP(GroupVertices[[#This Row],[Vertex]], Vertices[], MATCH("ID", Vertices[#Headers], 0), FALSE)</f>
        <v>105</v>
      </c>
    </row>
    <row r="559" spans="1:3" x14ac:dyDescent="0.25">
      <c r="A559" s="78" t="s">
        <v>12056</v>
      </c>
      <c r="B559" s="84" t="s">
        <v>736</v>
      </c>
      <c r="C559" s="78">
        <f>VLOOKUP(GroupVertices[[#This Row],[Vertex]], Vertices[], MATCH("ID", Vertices[#Headers], 0), FALSE)</f>
        <v>755</v>
      </c>
    </row>
    <row r="560" spans="1:3" x14ac:dyDescent="0.25">
      <c r="A560" s="78" t="s">
        <v>12056</v>
      </c>
      <c r="B560" s="84" t="s">
        <v>738</v>
      </c>
      <c r="C560" s="78">
        <f>VLOOKUP(GroupVertices[[#This Row],[Vertex]], Vertices[], MATCH("ID", Vertices[#Headers], 0), FALSE)</f>
        <v>757</v>
      </c>
    </row>
    <row r="561" spans="1:3" x14ac:dyDescent="0.25">
      <c r="A561" s="78" t="s">
        <v>12056</v>
      </c>
      <c r="B561" s="84" t="s">
        <v>737</v>
      </c>
      <c r="C561" s="78">
        <f>VLOOKUP(GroupVertices[[#This Row],[Vertex]], Vertices[], MATCH("ID", Vertices[#Headers], 0), FALSE)</f>
        <v>756</v>
      </c>
    </row>
    <row r="562" spans="1:3" x14ac:dyDescent="0.25">
      <c r="A562" s="78" t="s">
        <v>12056</v>
      </c>
      <c r="B562" s="84" t="s">
        <v>739</v>
      </c>
      <c r="C562" s="78">
        <f>VLOOKUP(GroupVertices[[#This Row],[Vertex]], Vertices[], MATCH("ID", Vertices[#Headers], 0), FALSE)</f>
        <v>406</v>
      </c>
    </row>
    <row r="563" spans="1:3" x14ac:dyDescent="0.25">
      <c r="A563" s="78" t="s">
        <v>12056</v>
      </c>
      <c r="B563" s="84" t="s">
        <v>878</v>
      </c>
      <c r="C563" s="78">
        <f>VLOOKUP(GroupVertices[[#This Row],[Vertex]], Vertices[], MATCH("ID", Vertices[#Headers], 0), FALSE)</f>
        <v>405</v>
      </c>
    </row>
    <row r="564" spans="1:3" x14ac:dyDescent="0.25">
      <c r="A564" s="78" t="s">
        <v>12056</v>
      </c>
      <c r="B564" s="84" t="s">
        <v>735</v>
      </c>
      <c r="C564" s="78">
        <f>VLOOKUP(GroupVertices[[#This Row],[Vertex]], Vertices[], MATCH("ID", Vertices[#Headers], 0), FALSE)</f>
        <v>754</v>
      </c>
    </row>
    <row r="565" spans="1:3" x14ac:dyDescent="0.25">
      <c r="A565" s="78" t="s">
        <v>12057</v>
      </c>
      <c r="B565" s="84" t="s">
        <v>576</v>
      </c>
      <c r="C565" s="78">
        <f>VLOOKUP(GroupVertices[[#This Row],[Vertex]], Vertices[], MATCH("ID", Vertices[#Headers], 0), FALSE)</f>
        <v>528</v>
      </c>
    </row>
    <row r="566" spans="1:3" x14ac:dyDescent="0.25">
      <c r="A566" s="78" t="s">
        <v>12057</v>
      </c>
      <c r="B566" s="84" t="s">
        <v>575</v>
      </c>
      <c r="C566" s="78">
        <f>VLOOKUP(GroupVertices[[#This Row],[Vertex]], Vertices[], MATCH("ID", Vertices[#Headers], 0), FALSE)</f>
        <v>225</v>
      </c>
    </row>
    <row r="567" spans="1:3" x14ac:dyDescent="0.25">
      <c r="A567" s="78" t="s">
        <v>12057</v>
      </c>
      <c r="B567" s="84" t="s">
        <v>504</v>
      </c>
      <c r="C567" s="78">
        <f>VLOOKUP(GroupVertices[[#This Row],[Vertex]], Vertices[], MATCH("ID", Vertices[#Headers], 0), FALSE)</f>
        <v>438</v>
      </c>
    </row>
    <row r="568" spans="1:3" x14ac:dyDescent="0.25">
      <c r="A568" s="78" t="s">
        <v>12057</v>
      </c>
      <c r="B568" s="84" t="s">
        <v>452</v>
      </c>
      <c r="C568" s="78">
        <f>VLOOKUP(GroupVertices[[#This Row],[Vertex]], Vertices[], MATCH("ID", Vertices[#Headers], 0), FALSE)</f>
        <v>373</v>
      </c>
    </row>
    <row r="569" spans="1:3" x14ac:dyDescent="0.25">
      <c r="A569" s="78" t="s">
        <v>12057</v>
      </c>
      <c r="B569" s="84" t="s">
        <v>399</v>
      </c>
      <c r="C569" s="78">
        <f>VLOOKUP(GroupVertices[[#This Row],[Vertex]], Vertices[], MATCH("ID", Vertices[#Headers], 0), FALSE)</f>
        <v>300</v>
      </c>
    </row>
    <row r="570" spans="1:3" x14ac:dyDescent="0.25">
      <c r="A570" s="78" t="s">
        <v>12057</v>
      </c>
      <c r="B570" s="84" t="s">
        <v>346</v>
      </c>
      <c r="C570" s="78">
        <f>VLOOKUP(GroupVertices[[#This Row],[Vertex]], Vertices[], MATCH("ID", Vertices[#Headers], 0), FALSE)</f>
        <v>224</v>
      </c>
    </row>
    <row r="571" spans="1:3" x14ac:dyDescent="0.25">
      <c r="A571" s="78" t="s">
        <v>12058</v>
      </c>
      <c r="B571" s="84" t="s">
        <v>556</v>
      </c>
      <c r="C571" s="78">
        <f>VLOOKUP(GroupVertices[[#This Row],[Vertex]], Vertices[], MATCH("ID", Vertices[#Headers], 0), FALSE)</f>
        <v>511</v>
      </c>
    </row>
    <row r="572" spans="1:3" x14ac:dyDescent="0.25">
      <c r="A572" s="78" t="s">
        <v>12058</v>
      </c>
      <c r="B572" s="84" t="s">
        <v>555</v>
      </c>
      <c r="C572" s="78">
        <f>VLOOKUP(GroupVertices[[#This Row],[Vertex]], Vertices[], MATCH("ID", Vertices[#Headers], 0), FALSE)</f>
        <v>509</v>
      </c>
    </row>
    <row r="573" spans="1:3" x14ac:dyDescent="0.25">
      <c r="A573" s="78" t="s">
        <v>12058</v>
      </c>
      <c r="B573" s="84" t="s">
        <v>557</v>
      </c>
      <c r="C573" s="78">
        <f>VLOOKUP(GroupVertices[[#This Row],[Vertex]], Vertices[], MATCH("ID", Vertices[#Headers], 0), FALSE)</f>
        <v>419</v>
      </c>
    </row>
    <row r="574" spans="1:3" x14ac:dyDescent="0.25">
      <c r="A574" s="78" t="s">
        <v>12058</v>
      </c>
      <c r="B574" s="84" t="s">
        <v>908</v>
      </c>
      <c r="C574" s="78">
        <f>VLOOKUP(GroupVertices[[#This Row],[Vertex]], Vertices[], MATCH("ID", Vertices[#Headers], 0), FALSE)</f>
        <v>510</v>
      </c>
    </row>
    <row r="575" spans="1:3" x14ac:dyDescent="0.25">
      <c r="A575" s="78" t="s">
        <v>12058</v>
      </c>
      <c r="B575" s="84" t="s">
        <v>507</v>
      </c>
      <c r="C575" s="78">
        <f>VLOOKUP(GroupVertices[[#This Row],[Vertex]], Vertices[], MATCH("ID", Vertices[#Headers], 0), FALSE)</f>
        <v>442</v>
      </c>
    </row>
    <row r="576" spans="1:3" x14ac:dyDescent="0.25">
      <c r="A576" s="78" t="s">
        <v>12058</v>
      </c>
      <c r="B576" s="84" t="s">
        <v>487</v>
      </c>
      <c r="C576" s="78">
        <f>VLOOKUP(GroupVertices[[#This Row],[Vertex]], Vertices[], MATCH("ID", Vertices[#Headers], 0), FALSE)</f>
        <v>418</v>
      </c>
    </row>
    <row r="577" spans="1:3" x14ac:dyDescent="0.25">
      <c r="A577" s="78" t="s">
        <v>12059</v>
      </c>
      <c r="B577" s="84" t="s">
        <v>276</v>
      </c>
      <c r="C577" s="78">
        <f>VLOOKUP(GroupVertices[[#This Row],[Vertex]], Vertices[], MATCH("ID", Vertices[#Headers], 0), FALSE)</f>
        <v>132</v>
      </c>
    </row>
    <row r="578" spans="1:3" x14ac:dyDescent="0.25">
      <c r="A578" s="78" t="s">
        <v>12059</v>
      </c>
      <c r="B578" s="84" t="s">
        <v>829</v>
      </c>
      <c r="C578" s="78">
        <f>VLOOKUP(GroupVertices[[#This Row],[Vertex]], Vertices[], MATCH("ID", Vertices[#Headers], 0), FALSE)</f>
        <v>135</v>
      </c>
    </row>
    <row r="579" spans="1:3" x14ac:dyDescent="0.25">
      <c r="A579" s="78" t="s">
        <v>12059</v>
      </c>
      <c r="B579" s="84" t="s">
        <v>275</v>
      </c>
      <c r="C579" s="78">
        <f>VLOOKUP(GroupVertices[[#This Row],[Vertex]], Vertices[], MATCH("ID", Vertices[#Headers], 0), FALSE)</f>
        <v>130</v>
      </c>
    </row>
    <row r="580" spans="1:3" x14ac:dyDescent="0.25">
      <c r="A580" s="78" t="s">
        <v>12059</v>
      </c>
      <c r="B580" s="84" t="s">
        <v>828</v>
      </c>
      <c r="C580" s="78">
        <f>VLOOKUP(GroupVertices[[#This Row],[Vertex]], Vertices[], MATCH("ID", Vertices[#Headers], 0), FALSE)</f>
        <v>134</v>
      </c>
    </row>
    <row r="581" spans="1:3" x14ac:dyDescent="0.25">
      <c r="A581" s="78" t="s">
        <v>12059</v>
      </c>
      <c r="B581" s="84" t="s">
        <v>827</v>
      </c>
      <c r="C581" s="78">
        <f>VLOOKUP(GroupVertices[[#This Row],[Vertex]], Vertices[], MATCH("ID", Vertices[#Headers], 0), FALSE)</f>
        <v>133</v>
      </c>
    </row>
    <row r="582" spans="1:3" x14ac:dyDescent="0.25">
      <c r="A582" s="78" t="s">
        <v>12059</v>
      </c>
      <c r="B582" s="84" t="s">
        <v>826</v>
      </c>
      <c r="C582" s="78">
        <f>VLOOKUP(GroupVertices[[#This Row],[Vertex]], Vertices[], MATCH("ID", Vertices[#Headers], 0), FALSE)</f>
        <v>131</v>
      </c>
    </row>
    <row r="583" spans="1:3" x14ac:dyDescent="0.25">
      <c r="A583" s="78" t="s">
        <v>12060</v>
      </c>
      <c r="B583" s="84" t="s">
        <v>559</v>
      </c>
      <c r="C583" s="78">
        <f>VLOOKUP(GroupVertices[[#This Row],[Vertex]], Vertices[], MATCH("ID", Vertices[#Headers], 0), FALSE)</f>
        <v>512</v>
      </c>
    </row>
    <row r="584" spans="1:3" x14ac:dyDescent="0.25">
      <c r="A584" s="78" t="s">
        <v>12060</v>
      </c>
      <c r="B584" s="84" t="s">
        <v>558</v>
      </c>
      <c r="C584" s="78">
        <f>VLOOKUP(GroupVertices[[#This Row],[Vertex]], Vertices[], MATCH("ID", Vertices[#Headers], 0), FALSE)</f>
        <v>492</v>
      </c>
    </row>
    <row r="585" spans="1:3" x14ac:dyDescent="0.25">
      <c r="A585" s="78" t="s">
        <v>12060</v>
      </c>
      <c r="B585" s="84" t="s">
        <v>902</v>
      </c>
      <c r="C585" s="78">
        <f>VLOOKUP(GroupVertices[[#This Row],[Vertex]], Vertices[], MATCH("ID", Vertices[#Headers], 0), FALSE)</f>
        <v>491</v>
      </c>
    </row>
    <row r="586" spans="1:3" x14ac:dyDescent="0.25">
      <c r="A586" s="78" t="s">
        <v>12060</v>
      </c>
      <c r="B586" s="84" t="s">
        <v>542</v>
      </c>
      <c r="C586" s="78">
        <f>VLOOKUP(GroupVertices[[#This Row],[Vertex]], Vertices[], MATCH("ID", Vertices[#Headers], 0), FALSE)</f>
        <v>493</v>
      </c>
    </row>
    <row r="587" spans="1:3" x14ac:dyDescent="0.25">
      <c r="A587" s="78" t="s">
        <v>12060</v>
      </c>
      <c r="B587" s="84" t="s">
        <v>541</v>
      </c>
      <c r="C587" s="78">
        <f>VLOOKUP(GroupVertices[[#This Row],[Vertex]], Vertices[], MATCH("ID", Vertices[#Headers], 0), FALSE)</f>
        <v>490</v>
      </c>
    </row>
    <row r="588" spans="1:3" x14ac:dyDescent="0.25">
      <c r="A588" s="78" t="s">
        <v>12061</v>
      </c>
      <c r="B588" s="84" t="s">
        <v>508</v>
      </c>
      <c r="C588" s="78">
        <f>VLOOKUP(GroupVertices[[#This Row],[Vertex]], Vertices[], MATCH("ID", Vertices[#Headers], 0), FALSE)</f>
        <v>443</v>
      </c>
    </row>
    <row r="589" spans="1:3" x14ac:dyDescent="0.25">
      <c r="A589" s="78" t="s">
        <v>12061</v>
      </c>
      <c r="B589" s="84" t="s">
        <v>823</v>
      </c>
      <c r="C589" s="78">
        <f>VLOOKUP(GroupVertices[[#This Row],[Vertex]], Vertices[], MATCH("ID", Vertices[#Headers], 0), FALSE)</f>
        <v>119</v>
      </c>
    </row>
    <row r="590" spans="1:3" x14ac:dyDescent="0.25">
      <c r="A590" s="78" t="s">
        <v>12061</v>
      </c>
      <c r="B590" s="84" t="s">
        <v>822</v>
      </c>
      <c r="C590" s="78">
        <f>VLOOKUP(GroupVertices[[#This Row],[Vertex]], Vertices[], MATCH("ID", Vertices[#Headers], 0), FALSE)</f>
        <v>118</v>
      </c>
    </row>
    <row r="591" spans="1:3" x14ac:dyDescent="0.25">
      <c r="A591" s="78" t="s">
        <v>12061</v>
      </c>
      <c r="B591" s="84" t="s">
        <v>342</v>
      </c>
      <c r="C591" s="78">
        <f>VLOOKUP(GroupVertices[[#This Row],[Vertex]], Vertices[], MATCH("ID", Vertices[#Headers], 0), FALSE)</f>
        <v>219</v>
      </c>
    </row>
    <row r="592" spans="1:3" x14ac:dyDescent="0.25">
      <c r="A592" s="78" t="s">
        <v>12061</v>
      </c>
      <c r="B592" s="84" t="s">
        <v>266</v>
      </c>
      <c r="C592" s="78">
        <f>VLOOKUP(GroupVertices[[#This Row],[Vertex]], Vertices[], MATCH("ID", Vertices[#Headers], 0), FALSE)</f>
        <v>117</v>
      </c>
    </row>
    <row r="593" spans="1:3" x14ac:dyDescent="0.25">
      <c r="A593" s="78" t="s">
        <v>12062</v>
      </c>
      <c r="B593" s="84" t="s">
        <v>215</v>
      </c>
      <c r="C593" s="78">
        <f>VLOOKUP(GroupVertices[[#This Row],[Vertex]], Vertices[], MATCH("ID", Vertices[#Headers], 0), FALSE)</f>
        <v>18</v>
      </c>
    </row>
    <row r="594" spans="1:3" x14ac:dyDescent="0.25">
      <c r="A594" s="78" t="s">
        <v>12062</v>
      </c>
      <c r="B594" s="84" t="s">
        <v>214</v>
      </c>
      <c r="C594" s="78">
        <f>VLOOKUP(GroupVertices[[#This Row],[Vertex]], Vertices[], MATCH("ID", Vertices[#Headers], 0), FALSE)</f>
        <v>16</v>
      </c>
    </row>
    <row r="595" spans="1:3" x14ac:dyDescent="0.25">
      <c r="A595" s="78" t="s">
        <v>12062</v>
      </c>
      <c r="B595" s="84" t="s">
        <v>253</v>
      </c>
      <c r="C595" s="78">
        <f>VLOOKUP(GroupVertices[[#This Row],[Vertex]], Vertices[], MATCH("ID", Vertices[#Headers], 0), FALSE)</f>
        <v>96</v>
      </c>
    </row>
    <row r="596" spans="1:3" x14ac:dyDescent="0.25">
      <c r="A596" s="78" t="s">
        <v>12062</v>
      </c>
      <c r="B596" s="84" t="s">
        <v>226</v>
      </c>
      <c r="C596" s="78">
        <f>VLOOKUP(GroupVertices[[#This Row],[Vertex]], Vertices[], MATCH("ID", Vertices[#Headers], 0), FALSE)</f>
        <v>52</v>
      </c>
    </row>
    <row r="597" spans="1:3" x14ac:dyDescent="0.25">
      <c r="A597" s="78" t="s">
        <v>12062</v>
      </c>
      <c r="B597" s="84" t="s">
        <v>787</v>
      </c>
      <c r="C597" s="78">
        <f>VLOOKUP(GroupVertices[[#This Row],[Vertex]], Vertices[], MATCH("ID", Vertices[#Headers], 0), FALSE)</f>
        <v>17</v>
      </c>
    </row>
    <row r="598" spans="1:3" x14ac:dyDescent="0.25">
      <c r="A598" s="78" t="s">
        <v>12063</v>
      </c>
      <c r="B598" s="84" t="s">
        <v>319</v>
      </c>
      <c r="C598" s="78">
        <f>VLOOKUP(GroupVertices[[#This Row],[Vertex]], Vertices[], MATCH("ID", Vertices[#Headers], 0), FALSE)</f>
        <v>182</v>
      </c>
    </row>
    <row r="599" spans="1:3" x14ac:dyDescent="0.25">
      <c r="A599" s="78" t="s">
        <v>12063</v>
      </c>
      <c r="B599" s="84" t="s">
        <v>320</v>
      </c>
      <c r="C599" s="78">
        <f>VLOOKUP(GroupVertices[[#This Row],[Vertex]], Vertices[], MATCH("ID", Vertices[#Headers], 0), FALSE)</f>
        <v>179</v>
      </c>
    </row>
    <row r="600" spans="1:3" x14ac:dyDescent="0.25">
      <c r="A600" s="78" t="s">
        <v>12063</v>
      </c>
      <c r="B600" s="84" t="s">
        <v>318</v>
      </c>
      <c r="C600" s="78">
        <f>VLOOKUP(GroupVertices[[#This Row],[Vertex]], Vertices[], MATCH("ID", Vertices[#Headers], 0), FALSE)</f>
        <v>113</v>
      </c>
    </row>
    <row r="601" spans="1:3" x14ac:dyDescent="0.25">
      <c r="A601" s="78" t="s">
        <v>12063</v>
      </c>
      <c r="B601" s="84" t="s">
        <v>315</v>
      </c>
      <c r="C601" s="78">
        <f>VLOOKUP(GroupVertices[[#This Row],[Vertex]], Vertices[], MATCH("ID", Vertices[#Headers], 0), FALSE)</f>
        <v>178</v>
      </c>
    </row>
    <row r="602" spans="1:3" x14ac:dyDescent="0.25">
      <c r="A602" s="78" t="s">
        <v>12063</v>
      </c>
      <c r="B602" s="84" t="s">
        <v>263</v>
      </c>
      <c r="C602" s="78">
        <f>VLOOKUP(GroupVertices[[#This Row],[Vertex]], Vertices[], MATCH("ID", Vertices[#Headers], 0), FALSE)</f>
        <v>112</v>
      </c>
    </row>
    <row r="603" spans="1:3" x14ac:dyDescent="0.25">
      <c r="A603" s="78" t="s">
        <v>12064</v>
      </c>
      <c r="B603" s="84" t="s">
        <v>727</v>
      </c>
      <c r="C603" s="78">
        <f>VLOOKUP(GroupVertices[[#This Row],[Vertex]], Vertices[], MATCH("ID", Vertices[#Headers], 0), FALSE)</f>
        <v>742</v>
      </c>
    </row>
    <row r="604" spans="1:3" x14ac:dyDescent="0.25">
      <c r="A604" s="78" t="s">
        <v>12064</v>
      </c>
      <c r="B604" s="84" t="s">
        <v>832</v>
      </c>
      <c r="C604" s="78">
        <f>VLOOKUP(GroupVertices[[#This Row],[Vertex]], Vertices[], MATCH("ID", Vertices[#Headers], 0), FALSE)</f>
        <v>160</v>
      </c>
    </row>
    <row r="605" spans="1:3" x14ac:dyDescent="0.25">
      <c r="A605" s="78" t="s">
        <v>12064</v>
      </c>
      <c r="B605" s="84" t="s">
        <v>463</v>
      </c>
      <c r="C605" s="78">
        <f>VLOOKUP(GroupVertices[[#This Row],[Vertex]], Vertices[], MATCH("ID", Vertices[#Headers], 0), FALSE)</f>
        <v>386</v>
      </c>
    </row>
    <row r="606" spans="1:3" x14ac:dyDescent="0.25">
      <c r="A606" s="78" t="s">
        <v>12064</v>
      </c>
      <c r="B606" s="84" t="s">
        <v>295</v>
      </c>
      <c r="C606" s="78">
        <f>VLOOKUP(GroupVertices[[#This Row],[Vertex]], Vertices[], MATCH("ID", Vertices[#Headers], 0), FALSE)</f>
        <v>159</v>
      </c>
    </row>
    <row r="607" spans="1:3" x14ac:dyDescent="0.25">
      <c r="A607" s="78" t="s">
        <v>12065</v>
      </c>
      <c r="B607" s="84" t="s">
        <v>695</v>
      </c>
      <c r="C607" s="78">
        <f>VLOOKUP(GroupVertices[[#This Row],[Vertex]], Vertices[], MATCH("ID", Vertices[#Headers], 0), FALSE)</f>
        <v>702</v>
      </c>
    </row>
    <row r="608" spans="1:3" x14ac:dyDescent="0.25">
      <c r="A608" s="78" t="s">
        <v>12065</v>
      </c>
      <c r="B608" s="84" t="s">
        <v>694</v>
      </c>
      <c r="C608" s="78">
        <f>VLOOKUP(GroupVertices[[#This Row],[Vertex]], Vertices[], MATCH("ID", Vertices[#Headers], 0), FALSE)</f>
        <v>618</v>
      </c>
    </row>
    <row r="609" spans="1:3" x14ac:dyDescent="0.25">
      <c r="A609" s="78" t="s">
        <v>12065</v>
      </c>
      <c r="B609" s="84" t="s">
        <v>681</v>
      </c>
      <c r="C609" s="78">
        <f>VLOOKUP(GroupVertices[[#This Row],[Vertex]], Vertices[], MATCH("ID", Vertices[#Headers], 0), FALSE)</f>
        <v>689</v>
      </c>
    </row>
    <row r="610" spans="1:3" x14ac:dyDescent="0.25">
      <c r="A610" s="78" t="s">
        <v>12065</v>
      </c>
      <c r="B610" s="84" t="s">
        <v>648</v>
      </c>
      <c r="C610" s="78">
        <f>VLOOKUP(GroupVertices[[#This Row],[Vertex]], Vertices[], MATCH("ID", Vertices[#Headers], 0), FALSE)</f>
        <v>617</v>
      </c>
    </row>
    <row r="611" spans="1:3" x14ac:dyDescent="0.25">
      <c r="A611" s="78" t="s">
        <v>12066</v>
      </c>
      <c r="B611" s="84" t="s">
        <v>544</v>
      </c>
      <c r="C611" s="78">
        <f>VLOOKUP(GroupVertices[[#This Row],[Vertex]], Vertices[], MATCH("ID", Vertices[#Headers], 0), FALSE)</f>
        <v>495</v>
      </c>
    </row>
    <row r="612" spans="1:3" x14ac:dyDescent="0.25">
      <c r="A612" s="78" t="s">
        <v>12066</v>
      </c>
      <c r="B612" s="84" t="s">
        <v>897</v>
      </c>
      <c r="C612" s="78">
        <f>VLOOKUP(GroupVertices[[#This Row],[Vertex]], Vertices[], MATCH("ID", Vertices[#Headers], 0), FALSE)</f>
        <v>480</v>
      </c>
    </row>
    <row r="613" spans="1:3" x14ac:dyDescent="0.25">
      <c r="A613" s="78" t="s">
        <v>12066</v>
      </c>
      <c r="B613" s="84" t="s">
        <v>898</v>
      </c>
      <c r="C613" s="78">
        <f>VLOOKUP(GroupVertices[[#This Row],[Vertex]], Vertices[], MATCH("ID", Vertices[#Headers], 0), FALSE)</f>
        <v>481</v>
      </c>
    </row>
    <row r="614" spans="1:3" x14ac:dyDescent="0.25">
      <c r="A614" s="78" t="s">
        <v>12066</v>
      </c>
      <c r="B614" s="84" t="s">
        <v>535</v>
      </c>
      <c r="C614" s="78">
        <f>VLOOKUP(GroupVertices[[#This Row],[Vertex]], Vertices[], MATCH("ID", Vertices[#Headers], 0), FALSE)</f>
        <v>479</v>
      </c>
    </row>
    <row r="615" spans="1:3" x14ac:dyDescent="0.25">
      <c r="A615" s="78" t="s">
        <v>12067</v>
      </c>
      <c r="B615" s="84" t="s">
        <v>520</v>
      </c>
      <c r="C615" s="78">
        <f>VLOOKUP(GroupVertices[[#This Row],[Vertex]], Vertices[], MATCH("ID", Vertices[#Headers], 0), FALSE)</f>
        <v>457</v>
      </c>
    </row>
    <row r="616" spans="1:3" x14ac:dyDescent="0.25">
      <c r="A616" s="78" t="s">
        <v>12067</v>
      </c>
      <c r="B616" s="84" t="s">
        <v>889</v>
      </c>
      <c r="C616" s="78">
        <f>VLOOKUP(GroupVertices[[#This Row],[Vertex]], Vertices[], MATCH("ID", Vertices[#Headers], 0), FALSE)</f>
        <v>456</v>
      </c>
    </row>
    <row r="617" spans="1:3" x14ac:dyDescent="0.25">
      <c r="A617" s="78" t="s">
        <v>12067</v>
      </c>
      <c r="B617" s="84" t="s">
        <v>888</v>
      </c>
      <c r="C617" s="78">
        <f>VLOOKUP(GroupVertices[[#This Row],[Vertex]], Vertices[], MATCH("ID", Vertices[#Headers], 0), FALSE)</f>
        <v>455</v>
      </c>
    </row>
    <row r="618" spans="1:3" x14ac:dyDescent="0.25">
      <c r="A618" s="78" t="s">
        <v>12067</v>
      </c>
      <c r="B618" s="84" t="s">
        <v>519</v>
      </c>
      <c r="C618" s="78">
        <f>VLOOKUP(GroupVertices[[#This Row],[Vertex]], Vertices[], MATCH("ID", Vertices[#Headers], 0), FALSE)</f>
        <v>454</v>
      </c>
    </row>
    <row r="619" spans="1:3" x14ac:dyDescent="0.25">
      <c r="A619" s="78" t="s">
        <v>12068</v>
      </c>
      <c r="B619" s="84" t="s">
        <v>401</v>
      </c>
      <c r="C619" s="78">
        <f>VLOOKUP(GroupVertices[[#This Row],[Vertex]], Vertices[], MATCH("ID", Vertices[#Headers], 0), FALSE)</f>
        <v>301</v>
      </c>
    </row>
    <row r="620" spans="1:3" x14ac:dyDescent="0.25">
      <c r="A620" s="78" t="s">
        <v>12068</v>
      </c>
      <c r="B620" s="84" t="s">
        <v>400</v>
      </c>
      <c r="C620" s="78">
        <f>VLOOKUP(GroupVertices[[#This Row],[Vertex]], Vertices[], MATCH("ID", Vertices[#Headers], 0), FALSE)</f>
        <v>46</v>
      </c>
    </row>
    <row r="621" spans="1:3" x14ac:dyDescent="0.25">
      <c r="A621" s="78" t="s">
        <v>12068</v>
      </c>
      <c r="B621" s="84" t="s">
        <v>222</v>
      </c>
      <c r="C621" s="78">
        <f>VLOOKUP(GroupVertices[[#This Row],[Vertex]], Vertices[], MATCH("ID", Vertices[#Headers], 0), FALSE)</f>
        <v>47</v>
      </c>
    </row>
    <row r="622" spans="1:3" x14ac:dyDescent="0.25">
      <c r="A622" s="78" t="s">
        <v>12068</v>
      </c>
      <c r="B622" s="84" t="s">
        <v>221</v>
      </c>
      <c r="C622" s="78">
        <f>VLOOKUP(GroupVertices[[#This Row],[Vertex]], Vertices[], MATCH("ID", Vertices[#Headers], 0), FALSE)</f>
        <v>45</v>
      </c>
    </row>
    <row r="623" spans="1:3" x14ac:dyDescent="0.25">
      <c r="A623" s="78" t="s">
        <v>12069</v>
      </c>
      <c r="B623" s="84" t="s">
        <v>385</v>
      </c>
      <c r="C623" s="78">
        <f>VLOOKUP(GroupVertices[[#This Row],[Vertex]], Vertices[], MATCH("ID", Vertices[#Headers], 0), FALSE)</f>
        <v>280</v>
      </c>
    </row>
    <row r="624" spans="1:3" x14ac:dyDescent="0.25">
      <c r="A624" s="78" t="s">
        <v>12069</v>
      </c>
      <c r="B624" s="84" t="s">
        <v>408</v>
      </c>
      <c r="C624" s="78">
        <f>VLOOKUP(GroupVertices[[#This Row],[Vertex]], Vertices[], MATCH("ID", Vertices[#Headers], 0), FALSE)</f>
        <v>151</v>
      </c>
    </row>
    <row r="625" spans="1:3" x14ac:dyDescent="0.25">
      <c r="A625" s="78" t="s">
        <v>12069</v>
      </c>
      <c r="B625" s="84" t="s">
        <v>384</v>
      </c>
      <c r="C625" s="78">
        <f>VLOOKUP(GroupVertices[[#This Row],[Vertex]], Vertices[], MATCH("ID", Vertices[#Headers], 0), FALSE)</f>
        <v>279</v>
      </c>
    </row>
    <row r="626" spans="1:3" x14ac:dyDescent="0.25">
      <c r="A626" s="78" t="s">
        <v>12069</v>
      </c>
      <c r="B626" s="84" t="s">
        <v>288</v>
      </c>
      <c r="C626" s="78">
        <f>VLOOKUP(GroupVertices[[#This Row],[Vertex]], Vertices[], MATCH("ID", Vertices[#Headers], 0), FALSE)</f>
        <v>150</v>
      </c>
    </row>
    <row r="627" spans="1:3" x14ac:dyDescent="0.25">
      <c r="A627" s="78" t="s">
        <v>12070</v>
      </c>
      <c r="B627" s="84" t="s">
        <v>357</v>
      </c>
      <c r="C627" s="78">
        <f>VLOOKUP(GroupVertices[[#This Row],[Vertex]], Vertices[], MATCH("ID", Vertices[#Headers], 0), FALSE)</f>
        <v>243</v>
      </c>
    </row>
    <row r="628" spans="1:3" x14ac:dyDescent="0.25">
      <c r="A628" s="78" t="s">
        <v>12070</v>
      </c>
      <c r="B628" s="84" t="s">
        <v>849</v>
      </c>
      <c r="C628" s="78">
        <f>VLOOKUP(GroupVertices[[#This Row],[Vertex]], Vertices[], MATCH("ID", Vertices[#Headers], 0), FALSE)</f>
        <v>244</v>
      </c>
    </row>
    <row r="629" spans="1:3" x14ac:dyDescent="0.25">
      <c r="A629" s="78" t="s">
        <v>12070</v>
      </c>
      <c r="B629" s="84" t="s">
        <v>356</v>
      </c>
      <c r="C629" s="78">
        <f>VLOOKUP(GroupVertices[[#This Row],[Vertex]], Vertices[], MATCH("ID", Vertices[#Headers], 0), FALSE)</f>
        <v>241</v>
      </c>
    </row>
    <row r="630" spans="1:3" x14ac:dyDescent="0.25">
      <c r="A630" s="78" t="s">
        <v>12070</v>
      </c>
      <c r="B630" s="84" t="s">
        <v>848</v>
      </c>
      <c r="C630" s="78">
        <f>VLOOKUP(GroupVertices[[#This Row],[Vertex]], Vertices[], MATCH("ID", Vertices[#Headers], 0), FALSE)</f>
        <v>242</v>
      </c>
    </row>
    <row r="631" spans="1:3" x14ac:dyDescent="0.25">
      <c r="A631" s="78" t="s">
        <v>12071</v>
      </c>
      <c r="B631" s="84" t="s">
        <v>270</v>
      </c>
      <c r="C631" s="78">
        <f>VLOOKUP(GroupVertices[[#This Row],[Vertex]], Vertices[], MATCH("ID", Vertices[#Headers], 0), FALSE)</f>
        <v>123</v>
      </c>
    </row>
    <row r="632" spans="1:3" x14ac:dyDescent="0.25">
      <c r="A632" s="78" t="s">
        <v>12071</v>
      </c>
      <c r="B632" s="84" t="s">
        <v>824</v>
      </c>
      <c r="C632" s="78">
        <f>VLOOKUP(GroupVertices[[#This Row],[Vertex]], Vertices[], MATCH("ID", Vertices[#Headers], 0), FALSE)</f>
        <v>124</v>
      </c>
    </row>
    <row r="633" spans="1:3" x14ac:dyDescent="0.25">
      <c r="A633" s="78" t="s">
        <v>12071</v>
      </c>
      <c r="B633" s="84" t="s">
        <v>269</v>
      </c>
      <c r="C633" s="78">
        <f>VLOOKUP(GroupVertices[[#This Row],[Vertex]], Vertices[], MATCH("ID", Vertices[#Headers], 0), FALSE)</f>
        <v>122</v>
      </c>
    </row>
    <row r="634" spans="1:3" x14ac:dyDescent="0.25">
      <c r="A634" s="78" t="s">
        <v>12071</v>
      </c>
      <c r="B634" s="84" t="s">
        <v>268</v>
      </c>
      <c r="C634" s="78">
        <f>VLOOKUP(GroupVertices[[#This Row],[Vertex]], Vertices[], MATCH("ID", Vertices[#Headers], 0), FALSE)</f>
        <v>121</v>
      </c>
    </row>
    <row r="635" spans="1:3" x14ac:dyDescent="0.25">
      <c r="A635" s="78" t="s">
        <v>12072</v>
      </c>
      <c r="B635" s="84" t="s">
        <v>759</v>
      </c>
      <c r="C635" s="78">
        <f>VLOOKUP(GroupVertices[[#This Row],[Vertex]], Vertices[], MATCH("ID", Vertices[#Headers], 0), FALSE)</f>
        <v>777</v>
      </c>
    </row>
    <row r="636" spans="1:3" x14ac:dyDescent="0.25">
      <c r="A636" s="78" t="s">
        <v>12072</v>
      </c>
      <c r="B636" s="84" t="s">
        <v>909</v>
      </c>
      <c r="C636" s="78">
        <f>VLOOKUP(GroupVertices[[#This Row],[Vertex]], Vertices[], MATCH("ID", Vertices[#Headers], 0), FALSE)</f>
        <v>516</v>
      </c>
    </row>
    <row r="637" spans="1:3" x14ac:dyDescent="0.25">
      <c r="A637" s="78" t="s">
        <v>12072</v>
      </c>
      <c r="B637" s="84" t="s">
        <v>562</v>
      </c>
      <c r="C637" s="78">
        <f>VLOOKUP(GroupVertices[[#This Row],[Vertex]], Vertices[], MATCH("ID", Vertices[#Headers], 0), FALSE)</f>
        <v>515</v>
      </c>
    </row>
    <row r="638" spans="1:3" x14ac:dyDescent="0.25">
      <c r="A638" s="78" t="s">
        <v>12073</v>
      </c>
      <c r="B638" s="84" t="s">
        <v>741</v>
      </c>
      <c r="C638" s="78">
        <f>VLOOKUP(GroupVertices[[#This Row],[Vertex]], Vertices[], MATCH("ID", Vertices[#Headers], 0), FALSE)</f>
        <v>758</v>
      </c>
    </row>
    <row r="639" spans="1:3" x14ac:dyDescent="0.25">
      <c r="A639" s="78" t="s">
        <v>12073</v>
      </c>
      <c r="B639" s="84" t="s">
        <v>991</v>
      </c>
      <c r="C639" s="78">
        <f>VLOOKUP(GroupVertices[[#This Row],[Vertex]], Vertices[], MATCH("ID", Vertices[#Headers], 0), FALSE)</f>
        <v>760</v>
      </c>
    </row>
    <row r="640" spans="1:3" x14ac:dyDescent="0.25">
      <c r="A640" s="78" t="s">
        <v>12073</v>
      </c>
      <c r="B640" s="84" t="s">
        <v>990</v>
      </c>
      <c r="C640" s="78">
        <f>VLOOKUP(GroupVertices[[#This Row],[Vertex]], Vertices[], MATCH("ID", Vertices[#Headers], 0), FALSE)</f>
        <v>759</v>
      </c>
    </row>
    <row r="641" spans="1:3" x14ac:dyDescent="0.25">
      <c r="A641" s="78" t="s">
        <v>12074</v>
      </c>
      <c r="B641" s="84" t="s">
        <v>723</v>
      </c>
      <c r="C641" s="78">
        <f>VLOOKUP(GroupVertices[[#This Row],[Vertex]], Vertices[], MATCH("ID", Vertices[#Headers], 0), FALSE)</f>
        <v>737</v>
      </c>
    </row>
    <row r="642" spans="1:3" x14ac:dyDescent="0.25">
      <c r="A642" s="78" t="s">
        <v>12074</v>
      </c>
      <c r="B642" s="84" t="s">
        <v>722</v>
      </c>
      <c r="C642" s="78">
        <f>VLOOKUP(GroupVertices[[#This Row],[Vertex]], Vertices[], MATCH("ID", Vertices[#Headers], 0), FALSE)</f>
        <v>735</v>
      </c>
    </row>
    <row r="643" spans="1:3" x14ac:dyDescent="0.25">
      <c r="A643" s="78" t="s">
        <v>12074</v>
      </c>
      <c r="B643" s="84" t="s">
        <v>984</v>
      </c>
      <c r="C643" s="78">
        <f>VLOOKUP(GroupVertices[[#This Row],[Vertex]], Vertices[], MATCH("ID", Vertices[#Headers], 0), FALSE)</f>
        <v>736</v>
      </c>
    </row>
    <row r="644" spans="1:3" x14ac:dyDescent="0.25">
      <c r="A644" s="78" t="s">
        <v>12075</v>
      </c>
      <c r="B644" s="84" t="s">
        <v>717</v>
      </c>
      <c r="C644" s="78">
        <f>VLOOKUP(GroupVertices[[#This Row],[Vertex]], Vertices[], MATCH("ID", Vertices[#Headers], 0), FALSE)</f>
        <v>729</v>
      </c>
    </row>
    <row r="645" spans="1:3" x14ac:dyDescent="0.25">
      <c r="A645" s="78" t="s">
        <v>12075</v>
      </c>
      <c r="B645" s="84" t="s">
        <v>718</v>
      </c>
      <c r="C645" s="78">
        <f>VLOOKUP(GroupVertices[[#This Row],[Vertex]], Vertices[], MATCH("ID", Vertices[#Headers], 0), FALSE)</f>
        <v>730</v>
      </c>
    </row>
    <row r="646" spans="1:3" x14ac:dyDescent="0.25">
      <c r="A646" s="78" t="s">
        <v>12075</v>
      </c>
      <c r="B646" s="84" t="s">
        <v>716</v>
      </c>
      <c r="C646" s="78">
        <f>VLOOKUP(GroupVertices[[#This Row],[Vertex]], Vertices[], MATCH("ID", Vertices[#Headers], 0), FALSE)</f>
        <v>728</v>
      </c>
    </row>
    <row r="647" spans="1:3" x14ac:dyDescent="0.25">
      <c r="A647" s="78" t="s">
        <v>12076</v>
      </c>
      <c r="B647" s="84" t="s">
        <v>708</v>
      </c>
      <c r="C647" s="78">
        <f>VLOOKUP(GroupVertices[[#This Row],[Vertex]], Vertices[], MATCH("ID", Vertices[#Headers], 0), FALSE)</f>
        <v>720</v>
      </c>
    </row>
    <row r="648" spans="1:3" x14ac:dyDescent="0.25">
      <c r="A648" s="78" t="s">
        <v>12076</v>
      </c>
      <c r="B648" s="84" t="s">
        <v>220</v>
      </c>
      <c r="C648" s="78">
        <f>VLOOKUP(GroupVertices[[#This Row],[Vertex]], Vertices[], MATCH("ID", Vertices[#Headers], 0), FALSE)</f>
        <v>43</v>
      </c>
    </row>
    <row r="649" spans="1:3" x14ac:dyDescent="0.25">
      <c r="A649" s="78" t="s">
        <v>12076</v>
      </c>
      <c r="B649" s="84" t="s">
        <v>808</v>
      </c>
      <c r="C649" s="78">
        <f>VLOOKUP(GroupVertices[[#This Row],[Vertex]], Vertices[], MATCH("ID", Vertices[#Headers], 0), FALSE)</f>
        <v>44</v>
      </c>
    </row>
    <row r="650" spans="1:3" x14ac:dyDescent="0.25">
      <c r="A650" s="78" t="s">
        <v>12077</v>
      </c>
      <c r="B650" s="84" t="s">
        <v>707</v>
      </c>
      <c r="C650" s="78">
        <f>VLOOKUP(GroupVertices[[#This Row],[Vertex]], Vertices[], MATCH("ID", Vertices[#Headers], 0), FALSE)</f>
        <v>719</v>
      </c>
    </row>
    <row r="651" spans="1:3" x14ac:dyDescent="0.25">
      <c r="A651" s="78" t="s">
        <v>12077</v>
      </c>
      <c r="B651" s="84" t="s">
        <v>706</v>
      </c>
      <c r="C651" s="78">
        <f>VLOOKUP(GroupVertices[[#This Row],[Vertex]], Vertices[], MATCH("ID", Vertices[#Headers], 0), FALSE)</f>
        <v>399</v>
      </c>
    </row>
    <row r="652" spans="1:3" x14ac:dyDescent="0.25">
      <c r="A652" s="78" t="s">
        <v>12077</v>
      </c>
      <c r="B652" s="84" t="s">
        <v>474</v>
      </c>
      <c r="C652" s="78">
        <f>VLOOKUP(GroupVertices[[#This Row],[Vertex]], Vertices[], MATCH("ID", Vertices[#Headers], 0), FALSE)</f>
        <v>398</v>
      </c>
    </row>
    <row r="653" spans="1:3" x14ac:dyDescent="0.25">
      <c r="A653" s="78" t="s">
        <v>12078</v>
      </c>
      <c r="B653" s="84" t="s">
        <v>653</v>
      </c>
      <c r="C653" s="78">
        <f>VLOOKUP(GroupVertices[[#This Row],[Vertex]], Vertices[], MATCH("ID", Vertices[#Headers], 0), FALSE)</f>
        <v>624</v>
      </c>
    </row>
    <row r="654" spans="1:3" x14ac:dyDescent="0.25">
      <c r="A654" s="78" t="s">
        <v>12078</v>
      </c>
      <c r="B654" s="84" t="s">
        <v>592</v>
      </c>
      <c r="C654" s="78">
        <f>VLOOKUP(GroupVertices[[#This Row],[Vertex]], Vertices[], MATCH("ID", Vertices[#Headers], 0), FALSE)</f>
        <v>548</v>
      </c>
    </row>
    <row r="655" spans="1:3" x14ac:dyDescent="0.25">
      <c r="A655" s="78" t="s">
        <v>12078</v>
      </c>
      <c r="B655" s="84" t="s">
        <v>913</v>
      </c>
      <c r="C655" s="78">
        <f>VLOOKUP(GroupVertices[[#This Row],[Vertex]], Vertices[], MATCH("ID", Vertices[#Headers], 0), FALSE)</f>
        <v>549</v>
      </c>
    </row>
    <row r="656" spans="1:3" x14ac:dyDescent="0.25">
      <c r="A656" s="78" t="s">
        <v>12079</v>
      </c>
      <c r="B656" s="84" t="s">
        <v>586</v>
      </c>
      <c r="C656" s="78">
        <f>VLOOKUP(GroupVertices[[#This Row],[Vertex]], Vertices[], MATCH("ID", Vertices[#Headers], 0), FALSE)</f>
        <v>541</v>
      </c>
    </row>
    <row r="657" spans="1:3" x14ac:dyDescent="0.25">
      <c r="A657" s="78" t="s">
        <v>12079</v>
      </c>
      <c r="B657" s="84" t="s">
        <v>585</v>
      </c>
      <c r="C657" s="78">
        <f>VLOOKUP(GroupVertices[[#This Row],[Vertex]], Vertices[], MATCH("ID", Vertices[#Headers], 0), FALSE)</f>
        <v>539</v>
      </c>
    </row>
    <row r="658" spans="1:3" x14ac:dyDescent="0.25">
      <c r="A658" s="78" t="s">
        <v>12079</v>
      </c>
      <c r="B658" s="84" t="s">
        <v>912</v>
      </c>
      <c r="C658" s="78">
        <f>VLOOKUP(GroupVertices[[#This Row],[Vertex]], Vertices[], MATCH("ID", Vertices[#Headers], 0), FALSE)</f>
        <v>540</v>
      </c>
    </row>
    <row r="659" spans="1:3" x14ac:dyDescent="0.25">
      <c r="A659" s="78" t="s">
        <v>12080</v>
      </c>
      <c r="B659" s="84" t="s">
        <v>579</v>
      </c>
      <c r="C659" s="78">
        <f>VLOOKUP(GroupVertices[[#This Row],[Vertex]], Vertices[], MATCH("ID", Vertices[#Headers], 0), FALSE)</f>
        <v>532</v>
      </c>
    </row>
    <row r="660" spans="1:3" x14ac:dyDescent="0.25">
      <c r="A660" s="78" t="s">
        <v>12080</v>
      </c>
      <c r="B660" s="84" t="s">
        <v>578</v>
      </c>
      <c r="C660" s="78">
        <f>VLOOKUP(GroupVertices[[#This Row],[Vertex]], Vertices[], MATCH("ID", Vertices[#Headers], 0), FALSE)</f>
        <v>530</v>
      </c>
    </row>
    <row r="661" spans="1:3" x14ac:dyDescent="0.25">
      <c r="A661" s="78" t="s">
        <v>12080</v>
      </c>
      <c r="B661" s="84" t="s">
        <v>910</v>
      </c>
      <c r="C661" s="78">
        <f>VLOOKUP(GroupVertices[[#This Row],[Vertex]], Vertices[], MATCH("ID", Vertices[#Headers], 0), FALSE)</f>
        <v>531</v>
      </c>
    </row>
    <row r="662" spans="1:3" x14ac:dyDescent="0.25">
      <c r="A662" s="78" t="s">
        <v>12081</v>
      </c>
      <c r="B662" s="84" t="s">
        <v>570</v>
      </c>
      <c r="C662" s="78">
        <f>VLOOKUP(GroupVertices[[#This Row],[Vertex]], Vertices[], MATCH("ID", Vertices[#Headers], 0), FALSE)</f>
        <v>523</v>
      </c>
    </row>
    <row r="663" spans="1:3" x14ac:dyDescent="0.25">
      <c r="A663" s="78" t="s">
        <v>12081</v>
      </c>
      <c r="B663" s="84" t="s">
        <v>569</v>
      </c>
      <c r="C663" s="78">
        <f>VLOOKUP(GroupVertices[[#This Row],[Vertex]], Vertices[], MATCH("ID", Vertices[#Headers], 0), FALSE)</f>
        <v>262</v>
      </c>
    </row>
    <row r="664" spans="1:3" x14ac:dyDescent="0.25">
      <c r="A664" s="78" t="s">
        <v>12081</v>
      </c>
      <c r="B664" s="84" t="s">
        <v>371</v>
      </c>
      <c r="C664" s="78">
        <f>VLOOKUP(GroupVertices[[#This Row],[Vertex]], Vertices[], MATCH("ID", Vertices[#Headers], 0), FALSE)</f>
        <v>261</v>
      </c>
    </row>
    <row r="665" spans="1:3" x14ac:dyDescent="0.25">
      <c r="A665" s="78" t="s">
        <v>12082</v>
      </c>
      <c r="B665" s="84" t="s">
        <v>561</v>
      </c>
      <c r="C665" s="78">
        <f>VLOOKUP(GroupVertices[[#This Row],[Vertex]], Vertices[], MATCH("ID", Vertices[#Headers], 0), FALSE)</f>
        <v>514</v>
      </c>
    </row>
    <row r="666" spans="1:3" x14ac:dyDescent="0.25">
      <c r="A666" s="78" t="s">
        <v>12082</v>
      </c>
      <c r="B666" s="84" t="s">
        <v>216</v>
      </c>
      <c r="C666" s="78">
        <f>VLOOKUP(GroupVertices[[#This Row],[Vertex]], Vertices[], MATCH("ID", Vertices[#Headers], 0), FALSE)</f>
        <v>19</v>
      </c>
    </row>
    <row r="667" spans="1:3" x14ac:dyDescent="0.25">
      <c r="A667" s="78" t="s">
        <v>12082</v>
      </c>
      <c r="B667" s="84" t="s">
        <v>788</v>
      </c>
      <c r="C667" s="78">
        <f>VLOOKUP(GroupVertices[[#This Row],[Vertex]], Vertices[], MATCH("ID", Vertices[#Headers], 0), FALSE)</f>
        <v>20</v>
      </c>
    </row>
    <row r="668" spans="1:3" x14ac:dyDescent="0.25">
      <c r="A668" s="78" t="s">
        <v>12083</v>
      </c>
      <c r="B668" s="84" t="s">
        <v>560</v>
      </c>
      <c r="C668" s="78">
        <f>VLOOKUP(GroupVertices[[#This Row],[Vertex]], Vertices[], MATCH("ID", Vertices[#Headers], 0), FALSE)</f>
        <v>513</v>
      </c>
    </row>
    <row r="669" spans="1:3" x14ac:dyDescent="0.25">
      <c r="A669" s="78" t="s">
        <v>12083</v>
      </c>
      <c r="B669" s="84" t="s">
        <v>548</v>
      </c>
      <c r="C669" s="78">
        <f>VLOOKUP(GroupVertices[[#This Row],[Vertex]], Vertices[], MATCH("ID", Vertices[#Headers], 0), FALSE)</f>
        <v>501</v>
      </c>
    </row>
    <row r="670" spans="1:3" x14ac:dyDescent="0.25">
      <c r="A670" s="78" t="s">
        <v>12083</v>
      </c>
      <c r="B670" s="84" t="s">
        <v>906</v>
      </c>
      <c r="C670" s="78">
        <f>VLOOKUP(GroupVertices[[#This Row],[Vertex]], Vertices[], MATCH("ID", Vertices[#Headers], 0), FALSE)</f>
        <v>502</v>
      </c>
    </row>
    <row r="671" spans="1:3" x14ac:dyDescent="0.25">
      <c r="A671" s="78" t="s">
        <v>12084</v>
      </c>
      <c r="B671" s="84" t="s">
        <v>536</v>
      </c>
      <c r="C671" s="78">
        <f>VLOOKUP(GroupVertices[[#This Row],[Vertex]], Vertices[], MATCH("ID", Vertices[#Headers], 0), FALSE)</f>
        <v>482</v>
      </c>
    </row>
    <row r="672" spans="1:3" x14ac:dyDescent="0.25">
      <c r="A672" s="78" t="s">
        <v>12084</v>
      </c>
      <c r="B672" s="84" t="s">
        <v>900</v>
      </c>
      <c r="C672" s="78">
        <f>VLOOKUP(GroupVertices[[#This Row],[Vertex]], Vertices[], MATCH("ID", Vertices[#Headers], 0), FALSE)</f>
        <v>484</v>
      </c>
    </row>
    <row r="673" spans="1:3" x14ac:dyDescent="0.25">
      <c r="A673" s="78" t="s">
        <v>12084</v>
      </c>
      <c r="B673" s="84" t="s">
        <v>899</v>
      </c>
      <c r="C673" s="78">
        <f>VLOOKUP(GroupVertices[[#This Row],[Vertex]], Vertices[], MATCH("ID", Vertices[#Headers], 0), FALSE)</f>
        <v>483</v>
      </c>
    </row>
    <row r="674" spans="1:3" x14ac:dyDescent="0.25">
      <c r="A674" s="78" t="s">
        <v>12085</v>
      </c>
      <c r="B674" s="84" t="s">
        <v>530</v>
      </c>
      <c r="C674" s="78">
        <f>VLOOKUP(GroupVertices[[#This Row],[Vertex]], Vertices[], MATCH("ID", Vertices[#Headers], 0), FALSE)</f>
        <v>472</v>
      </c>
    </row>
    <row r="675" spans="1:3" x14ac:dyDescent="0.25">
      <c r="A675" s="78" t="s">
        <v>12085</v>
      </c>
      <c r="B675" s="84" t="s">
        <v>895</v>
      </c>
      <c r="C675" s="78">
        <f>VLOOKUP(GroupVertices[[#This Row],[Vertex]], Vertices[], MATCH("ID", Vertices[#Headers], 0), FALSE)</f>
        <v>474</v>
      </c>
    </row>
    <row r="676" spans="1:3" x14ac:dyDescent="0.25">
      <c r="A676" s="78" t="s">
        <v>12085</v>
      </c>
      <c r="B676" s="84" t="s">
        <v>894</v>
      </c>
      <c r="C676" s="78">
        <f>VLOOKUP(GroupVertices[[#This Row],[Vertex]], Vertices[], MATCH("ID", Vertices[#Headers], 0), FALSE)</f>
        <v>473</v>
      </c>
    </row>
    <row r="677" spans="1:3" x14ac:dyDescent="0.25">
      <c r="A677" s="78" t="s">
        <v>12086</v>
      </c>
      <c r="B677" s="84" t="s">
        <v>529</v>
      </c>
      <c r="C677" s="78">
        <f>VLOOKUP(GroupVertices[[#This Row],[Vertex]], Vertices[], MATCH("ID", Vertices[#Headers], 0), FALSE)</f>
        <v>471</v>
      </c>
    </row>
    <row r="678" spans="1:3" x14ac:dyDescent="0.25">
      <c r="A678" s="78" t="s">
        <v>12086</v>
      </c>
      <c r="B678" s="84" t="s">
        <v>528</v>
      </c>
      <c r="C678" s="78">
        <f>VLOOKUP(GroupVertices[[#This Row],[Vertex]], Vertices[], MATCH("ID", Vertices[#Headers], 0), FALSE)</f>
        <v>469</v>
      </c>
    </row>
    <row r="679" spans="1:3" x14ac:dyDescent="0.25">
      <c r="A679" s="78" t="s">
        <v>12086</v>
      </c>
      <c r="B679" s="84" t="s">
        <v>893</v>
      </c>
      <c r="C679" s="78">
        <f>VLOOKUP(GroupVertices[[#This Row],[Vertex]], Vertices[], MATCH("ID", Vertices[#Headers], 0), FALSE)</f>
        <v>470</v>
      </c>
    </row>
    <row r="680" spans="1:3" x14ac:dyDescent="0.25">
      <c r="A680" s="78" t="s">
        <v>12087</v>
      </c>
      <c r="B680" s="84" t="s">
        <v>518</v>
      </c>
      <c r="C680" s="78">
        <f>VLOOKUP(GroupVertices[[#This Row],[Vertex]], Vertices[], MATCH("ID", Vertices[#Headers], 0), FALSE)</f>
        <v>453</v>
      </c>
    </row>
    <row r="681" spans="1:3" x14ac:dyDescent="0.25">
      <c r="A681" s="78" t="s">
        <v>12087</v>
      </c>
      <c r="B681" s="84" t="s">
        <v>517</v>
      </c>
      <c r="C681" s="78">
        <f>VLOOKUP(GroupVertices[[#This Row],[Vertex]], Vertices[], MATCH("ID", Vertices[#Headers], 0), FALSE)</f>
        <v>452</v>
      </c>
    </row>
    <row r="682" spans="1:3" x14ac:dyDescent="0.25">
      <c r="A682" s="78" t="s">
        <v>12087</v>
      </c>
      <c r="B682" s="84" t="s">
        <v>515</v>
      </c>
      <c r="C682" s="78">
        <f>VLOOKUP(GroupVertices[[#This Row],[Vertex]], Vertices[], MATCH("ID", Vertices[#Headers], 0), FALSE)</f>
        <v>451</v>
      </c>
    </row>
    <row r="683" spans="1:3" x14ac:dyDescent="0.25">
      <c r="A683" s="78" t="s">
        <v>12088</v>
      </c>
      <c r="B683" s="84" t="s">
        <v>512</v>
      </c>
      <c r="C683" s="78">
        <f>VLOOKUP(GroupVertices[[#This Row],[Vertex]], Vertices[], MATCH("ID", Vertices[#Headers], 0), FALSE)</f>
        <v>448</v>
      </c>
    </row>
    <row r="684" spans="1:3" x14ac:dyDescent="0.25">
      <c r="A684" s="78" t="s">
        <v>12088</v>
      </c>
      <c r="B684" s="84" t="s">
        <v>511</v>
      </c>
      <c r="C684" s="78">
        <f>VLOOKUP(GroupVertices[[#This Row],[Vertex]], Vertices[], MATCH("ID", Vertices[#Headers], 0), FALSE)</f>
        <v>446</v>
      </c>
    </row>
    <row r="685" spans="1:3" x14ac:dyDescent="0.25">
      <c r="A685" s="78" t="s">
        <v>12088</v>
      </c>
      <c r="B685" s="84" t="s">
        <v>887</v>
      </c>
      <c r="C685" s="78">
        <f>VLOOKUP(GroupVertices[[#This Row],[Vertex]], Vertices[], MATCH("ID", Vertices[#Headers], 0), FALSE)</f>
        <v>447</v>
      </c>
    </row>
    <row r="686" spans="1:3" x14ac:dyDescent="0.25">
      <c r="A686" s="78" t="s">
        <v>12089</v>
      </c>
      <c r="B686" s="84" t="s">
        <v>509</v>
      </c>
      <c r="C686" s="78">
        <f>VLOOKUP(GroupVertices[[#This Row],[Vertex]], Vertices[], MATCH("ID", Vertices[#Headers], 0), FALSE)</f>
        <v>444</v>
      </c>
    </row>
    <row r="687" spans="1:3" x14ac:dyDescent="0.25">
      <c r="A687" s="78" t="s">
        <v>12089</v>
      </c>
      <c r="B687" s="84" t="s">
        <v>604</v>
      </c>
      <c r="C687" s="78">
        <f>VLOOKUP(GroupVertices[[#This Row],[Vertex]], Vertices[], MATCH("ID", Vertices[#Headers], 0), FALSE)</f>
        <v>349</v>
      </c>
    </row>
    <row r="688" spans="1:3" x14ac:dyDescent="0.25">
      <c r="A688" s="78" t="s">
        <v>12089</v>
      </c>
      <c r="B688" s="84" t="s">
        <v>435</v>
      </c>
      <c r="C688" s="78">
        <f>VLOOKUP(GroupVertices[[#This Row],[Vertex]], Vertices[], MATCH("ID", Vertices[#Headers], 0), FALSE)</f>
        <v>348</v>
      </c>
    </row>
    <row r="689" spans="1:3" x14ac:dyDescent="0.25">
      <c r="A689" s="78" t="s">
        <v>12090</v>
      </c>
      <c r="B689" s="84" t="s">
        <v>480</v>
      </c>
      <c r="C689" s="78">
        <f>VLOOKUP(GroupVertices[[#This Row],[Vertex]], Vertices[], MATCH("ID", Vertices[#Headers], 0), FALSE)</f>
        <v>408</v>
      </c>
    </row>
    <row r="690" spans="1:3" x14ac:dyDescent="0.25">
      <c r="A690" s="78" t="s">
        <v>12090</v>
      </c>
      <c r="B690" s="84" t="s">
        <v>605</v>
      </c>
      <c r="C690" s="78">
        <f>VLOOKUP(GroupVertices[[#This Row],[Vertex]], Vertices[], MATCH("ID", Vertices[#Headers], 0), FALSE)</f>
        <v>378</v>
      </c>
    </row>
    <row r="691" spans="1:3" x14ac:dyDescent="0.25">
      <c r="A691" s="78" t="s">
        <v>12090</v>
      </c>
      <c r="B691" s="84" t="s">
        <v>455</v>
      </c>
      <c r="C691" s="78">
        <f>VLOOKUP(GroupVertices[[#This Row],[Vertex]], Vertices[], MATCH("ID", Vertices[#Headers], 0), FALSE)</f>
        <v>377</v>
      </c>
    </row>
    <row r="692" spans="1:3" x14ac:dyDescent="0.25">
      <c r="A692" s="78" t="s">
        <v>12091</v>
      </c>
      <c r="B692" s="84" t="s">
        <v>470</v>
      </c>
      <c r="C692" s="78">
        <f>VLOOKUP(GroupVertices[[#This Row],[Vertex]], Vertices[], MATCH("ID", Vertices[#Headers], 0), FALSE)</f>
        <v>394</v>
      </c>
    </row>
    <row r="693" spans="1:3" x14ac:dyDescent="0.25">
      <c r="A693" s="78" t="s">
        <v>12091</v>
      </c>
      <c r="B693" s="84" t="s">
        <v>469</v>
      </c>
      <c r="C693" s="78">
        <f>VLOOKUP(GroupVertices[[#This Row],[Vertex]], Vertices[], MATCH("ID", Vertices[#Headers], 0), FALSE)</f>
        <v>393</v>
      </c>
    </row>
    <row r="694" spans="1:3" x14ac:dyDescent="0.25">
      <c r="A694" s="78" t="s">
        <v>12091</v>
      </c>
      <c r="B694" s="84" t="s">
        <v>468</v>
      </c>
      <c r="C694" s="78">
        <f>VLOOKUP(GroupVertices[[#This Row],[Vertex]], Vertices[], MATCH("ID", Vertices[#Headers], 0), FALSE)</f>
        <v>392</v>
      </c>
    </row>
    <row r="695" spans="1:3" x14ac:dyDescent="0.25">
      <c r="A695" s="78" t="s">
        <v>12092</v>
      </c>
      <c r="B695" s="84" t="s">
        <v>429</v>
      </c>
      <c r="C695" s="78">
        <f>VLOOKUP(GroupVertices[[#This Row],[Vertex]], Vertices[], MATCH("ID", Vertices[#Headers], 0), FALSE)</f>
        <v>342</v>
      </c>
    </row>
    <row r="696" spans="1:3" x14ac:dyDescent="0.25">
      <c r="A696" s="78" t="s">
        <v>12092</v>
      </c>
      <c r="B696" s="84" t="s">
        <v>428</v>
      </c>
      <c r="C696" s="78">
        <f>VLOOKUP(GroupVertices[[#This Row],[Vertex]], Vertices[], MATCH("ID", Vertices[#Headers], 0), FALSE)</f>
        <v>340</v>
      </c>
    </row>
    <row r="697" spans="1:3" x14ac:dyDescent="0.25">
      <c r="A697" s="78" t="s">
        <v>12092</v>
      </c>
      <c r="B697" s="84" t="s">
        <v>869</v>
      </c>
      <c r="C697" s="78">
        <f>VLOOKUP(GroupVertices[[#This Row],[Vertex]], Vertices[], MATCH("ID", Vertices[#Headers], 0), FALSE)</f>
        <v>341</v>
      </c>
    </row>
    <row r="698" spans="1:3" x14ac:dyDescent="0.25">
      <c r="A698" s="78" t="s">
        <v>12093</v>
      </c>
      <c r="B698" s="84" t="s">
        <v>410</v>
      </c>
      <c r="C698" s="78">
        <f>VLOOKUP(GroupVertices[[#This Row],[Vertex]], Vertices[], MATCH("ID", Vertices[#Headers], 0), FALSE)</f>
        <v>311</v>
      </c>
    </row>
    <row r="699" spans="1:3" x14ac:dyDescent="0.25">
      <c r="A699" s="78" t="s">
        <v>12093</v>
      </c>
      <c r="B699" s="84" t="s">
        <v>858</v>
      </c>
      <c r="C699" s="78">
        <f>VLOOKUP(GroupVertices[[#This Row],[Vertex]], Vertices[], MATCH("ID", Vertices[#Headers], 0), FALSE)</f>
        <v>310</v>
      </c>
    </row>
    <row r="700" spans="1:3" x14ac:dyDescent="0.25">
      <c r="A700" s="78" t="s">
        <v>12093</v>
      </c>
      <c r="B700" s="84" t="s">
        <v>409</v>
      </c>
      <c r="C700" s="78">
        <f>VLOOKUP(GroupVertices[[#This Row],[Vertex]], Vertices[], MATCH("ID", Vertices[#Headers], 0), FALSE)</f>
        <v>309</v>
      </c>
    </row>
    <row r="701" spans="1:3" x14ac:dyDescent="0.25">
      <c r="A701" s="78" t="s">
        <v>12094</v>
      </c>
      <c r="B701" s="84" t="s">
        <v>405</v>
      </c>
      <c r="C701" s="78">
        <f>VLOOKUP(GroupVertices[[#This Row],[Vertex]], Vertices[], MATCH("ID", Vertices[#Headers], 0), FALSE)</f>
        <v>306</v>
      </c>
    </row>
    <row r="702" spans="1:3" x14ac:dyDescent="0.25">
      <c r="A702" s="78" t="s">
        <v>12094</v>
      </c>
      <c r="B702" s="84" t="s">
        <v>688</v>
      </c>
      <c r="C702" s="78">
        <f>VLOOKUP(GroupVertices[[#This Row],[Vertex]], Vertices[], MATCH("ID", Vertices[#Headers], 0), FALSE)</f>
        <v>295</v>
      </c>
    </row>
    <row r="703" spans="1:3" x14ac:dyDescent="0.25">
      <c r="A703" s="78" t="s">
        <v>12094</v>
      </c>
      <c r="B703" s="84" t="s">
        <v>395</v>
      </c>
      <c r="C703" s="78">
        <f>VLOOKUP(GroupVertices[[#This Row],[Vertex]], Vertices[], MATCH("ID", Vertices[#Headers], 0), FALSE)</f>
        <v>294</v>
      </c>
    </row>
    <row r="704" spans="1:3" x14ac:dyDescent="0.25">
      <c r="A704" s="78" t="s">
        <v>12095</v>
      </c>
      <c r="B704" s="84" t="s">
        <v>368</v>
      </c>
      <c r="C704" s="78">
        <f>VLOOKUP(GroupVertices[[#This Row],[Vertex]], Vertices[], MATCH("ID", Vertices[#Headers], 0), FALSE)</f>
        <v>258</v>
      </c>
    </row>
    <row r="705" spans="1:3" x14ac:dyDescent="0.25">
      <c r="A705" s="78" t="s">
        <v>12095</v>
      </c>
      <c r="B705" s="84" t="s">
        <v>369</v>
      </c>
      <c r="C705" s="78">
        <f>VLOOKUP(GroupVertices[[#This Row],[Vertex]], Vertices[], MATCH("ID", Vertices[#Headers], 0), FALSE)</f>
        <v>259</v>
      </c>
    </row>
    <row r="706" spans="1:3" x14ac:dyDescent="0.25">
      <c r="A706" s="78" t="s">
        <v>12095</v>
      </c>
      <c r="B706" s="84" t="s">
        <v>367</v>
      </c>
      <c r="C706" s="78">
        <f>VLOOKUP(GroupVertices[[#This Row],[Vertex]], Vertices[], MATCH("ID", Vertices[#Headers], 0), FALSE)</f>
        <v>257</v>
      </c>
    </row>
    <row r="707" spans="1:3" x14ac:dyDescent="0.25">
      <c r="A707" s="78" t="s">
        <v>12096</v>
      </c>
      <c r="B707" s="84" t="s">
        <v>352</v>
      </c>
      <c r="C707" s="78">
        <f>VLOOKUP(GroupVertices[[#This Row],[Vertex]], Vertices[], MATCH("ID", Vertices[#Headers], 0), FALSE)</f>
        <v>236</v>
      </c>
    </row>
    <row r="708" spans="1:3" x14ac:dyDescent="0.25">
      <c r="A708" s="78" t="s">
        <v>12096</v>
      </c>
      <c r="B708" s="84" t="s">
        <v>351</v>
      </c>
      <c r="C708" s="78">
        <f>VLOOKUP(GroupVertices[[#This Row],[Vertex]], Vertices[], MATCH("ID", Vertices[#Headers], 0), FALSE)</f>
        <v>234</v>
      </c>
    </row>
    <row r="709" spans="1:3" x14ac:dyDescent="0.25">
      <c r="A709" s="78" t="s">
        <v>12096</v>
      </c>
      <c r="B709" s="84" t="s">
        <v>846</v>
      </c>
      <c r="C709" s="78">
        <f>VLOOKUP(GroupVertices[[#This Row],[Vertex]], Vertices[], MATCH("ID", Vertices[#Headers], 0), FALSE)</f>
        <v>235</v>
      </c>
    </row>
    <row r="710" spans="1:3" x14ac:dyDescent="0.25">
      <c r="A710" s="78" t="s">
        <v>12097</v>
      </c>
      <c r="B710" s="84" t="s">
        <v>332</v>
      </c>
      <c r="C710" s="78">
        <f>VLOOKUP(GroupVertices[[#This Row],[Vertex]], Vertices[], MATCH("ID", Vertices[#Headers], 0), FALSE)</f>
        <v>205</v>
      </c>
    </row>
    <row r="711" spans="1:3" x14ac:dyDescent="0.25">
      <c r="A711" s="78" t="s">
        <v>12097</v>
      </c>
      <c r="B711" s="84" t="s">
        <v>331</v>
      </c>
      <c r="C711" s="78">
        <f>VLOOKUP(GroupVertices[[#This Row],[Vertex]], Vertices[], MATCH("ID", Vertices[#Headers], 0), FALSE)</f>
        <v>94</v>
      </c>
    </row>
    <row r="712" spans="1:3" x14ac:dyDescent="0.25">
      <c r="A712" s="78" t="s">
        <v>12097</v>
      </c>
      <c r="B712" s="84" t="s">
        <v>251</v>
      </c>
      <c r="C712" s="78">
        <f>VLOOKUP(GroupVertices[[#This Row],[Vertex]], Vertices[], MATCH("ID", Vertices[#Headers], 0), FALSE)</f>
        <v>93</v>
      </c>
    </row>
    <row r="713" spans="1:3" x14ac:dyDescent="0.25">
      <c r="A713" s="78" t="s">
        <v>12098</v>
      </c>
      <c r="B713" s="84" t="s">
        <v>299</v>
      </c>
      <c r="C713" s="78">
        <f>VLOOKUP(GroupVertices[[#This Row],[Vertex]], Vertices[], MATCH("ID", Vertices[#Headers], 0), FALSE)</f>
        <v>163</v>
      </c>
    </row>
    <row r="714" spans="1:3" x14ac:dyDescent="0.25">
      <c r="A714" s="78" t="s">
        <v>12098</v>
      </c>
      <c r="B714" s="84" t="s">
        <v>298</v>
      </c>
      <c r="C714" s="78">
        <f>VLOOKUP(GroupVertices[[#This Row],[Vertex]], Vertices[], MATCH("ID", Vertices[#Headers], 0), FALSE)</f>
        <v>80</v>
      </c>
    </row>
    <row r="715" spans="1:3" x14ac:dyDescent="0.25">
      <c r="A715" s="78" t="s">
        <v>12098</v>
      </c>
      <c r="B715" s="84" t="s">
        <v>240</v>
      </c>
      <c r="C715" s="78">
        <f>VLOOKUP(GroupVertices[[#This Row],[Vertex]], Vertices[], MATCH("ID", Vertices[#Headers], 0), FALSE)</f>
        <v>79</v>
      </c>
    </row>
    <row r="716" spans="1:3" x14ac:dyDescent="0.25">
      <c r="A716" s="78" t="s">
        <v>12099</v>
      </c>
      <c r="B716" s="84" t="s">
        <v>242</v>
      </c>
      <c r="C716" s="78">
        <f>VLOOKUP(GroupVertices[[#This Row],[Vertex]], Vertices[], MATCH("ID", Vertices[#Headers], 0), FALSE)</f>
        <v>83</v>
      </c>
    </row>
    <row r="717" spans="1:3" x14ac:dyDescent="0.25">
      <c r="A717" s="78" t="s">
        <v>12099</v>
      </c>
      <c r="B717" s="84" t="s">
        <v>241</v>
      </c>
      <c r="C717" s="78">
        <f>VLOOKUP(GroupVertices[[#This Row],[Vertex]], Vertices[], MATCH("ID", Vertices[#Headers], 0), FALSE)</f>
        <v>81</v>
      </c>
    </row>
    <row r="718" spans="1:3" x14ac:dyDescent="0.25">
      <c r="A718" s="78" t="s">
        <v>12099</v>
      </c>
      <c r="B718" s="84" t="s">
        <v>819</v>
      </c>
      <c r="C718" s="78">
        <f>VLOOKUP(GroupVertices[[#This Row],[Vertex]], Vertices[], MATCH("ID", Vertices[#Headers], 0), FALSE)</f>
        <v>82</v>
      </c>
    </row>
    <row r="719" spans="1:3" x14ac:dyDescent="0.25">
      <c r="A719" s="78" t="s">
        <v>12100</v>
      </c>
      <c r="B719" s="84" t="s">
        <v>232</v>
      </c>
      <c r="C719" s="78">
        <f>VLOOKUP(GroupVertices[[#This Row],[Vertex]], Vertices[], MATCH("ID", Vertices[#Headers], 0), FALSE)</f>
        <v>66</v>
      </c>
    </row>
    <row r="720" spans="1:3" x14ac:dyDescent="0.25">
      <c r="A720" s="78" t="s">
        <v>12100</v>
      </c>
      <c r="B720" s="84" t="s">
        <v>231</v>
      </c>
      <c r="C720" s="78">
        <f>VLOOKUP(GroupVertices[[#This Row],[Vertex]], Vertices[], MATCH("ID", Vertices[#Headers], 0), FALSE)</f>
        <v>64</v>
      </c>
    </row>
    <row r="721" spans="1:3" x14ac:dyDescent="0.25">
      <c r="A721" s="78" t="s">
        <v>12100</v>
      </c>
      <c r="B721" s="84" t="s">
        <v>814</v>
      </c>
      <c r="C721" s="78">
        <f>VLOOKUP(GroupVertices[[#This Row],[Vertex]], Vertices[], MATCH("ID", Vertices[#Headers], 0), FALSE)</f>
        <v>65</v>
      </c>
    </row>
    <row r="722" spans="1:3" x14ac:dyDescent="0.25">
      <c r="A722" s="78" t="s">
        <v>12101</v>
      </c>
      <c r="B722" s="84" t="s">
        <v>770</v>
      </c>
      <c r="C722" s="78">
        <f>VLOOKUP(GroupVertices[[#This Row],[Vertex]], Vertices[], MATCH("ID", Vertices[#Headers], 0), FALSE)</f>
        <v>784</v>
      </c>
    </row>
    <row r="723" spans="1:3" x14ac:dyDescent="0.25">
      <c r="A723" s="78" t="s">
        <v>12101</v>
      </c>
      <c r="B723" s="84" t="s">
        <v>998</v>
      </c>
      <c r="C723" s="78">
        <f>VLOOKUP(GroupVertices[[#This Row],[Vertex]], Vertices[], MATCH("ID", Vertices[#Headers], 0), FALSE)</f>
        <v>785</v>
      </c>
    </row>
    <row r="724" spans="1:3" x14ac:dyDescent="0.25">
      <c r="A724" s="78" t="s">
        <v>12102</v>
      </c>
      <c r="B724" s="84" t="s">
        <v>745</v>
      </c>
      <c r="C724" s="78">
        <f>VLOOKUP(GroupVertices[[#This Row],[Vertex]], Vertices[], MATCH("ID", Vertices[#Headers], 0), FALSE)</f>
        <v>766</v>
      </c>
    </row>
    <row r="725" spans="1:3" x14ac:dyDescent="0.25">
      <c r="A725" s="78" t="s">
        <v>12102</v>
      </c>
      <c r="B725" s="84" t="s">
        <v>993</v>
      </c>
      <c r="C725" s="78">
        <f>VLOOKUP(GroupVertices[[#This Row],[Vertex]], Vertices[], MATCH("ID", Vertices[#Headers], 0), FALSE)</f>
        <v>767</v>
      </c>
    </row>
    <row r="726" spans="1:3" x14ac:dyDescent="0.25">
      <c r="A726" s="78" t="s">
        <v>12103</v>
      </c>
      <c r="B726" s="84" t="s">
        <v>733</v>
      </c>
      <c r="C726" s="78">
        <f>VLOOKUP(GroupVertices[[#This Row],[Vertex]], Vertices[], MATCH("ID", Vertices[#Headers], 0), FALSE)</f>
        <v>751</v>
      </c>
    </row>
    <row r="727" spans="1:3" x14ac:dyDescent="0.25">
      <c r="A727" s="78" t="s">
        <v>12103</v>
      </c>
      <c r="B727" s="84" t="s">
        <v>732</v>
      </c>
      <c r="C727" s="78">
        <f>VLOOKUP(GroupVertices[[#This Row],[Vertex]], Vertices[], MATCH("ID", Vertices[#Headers], 0), FALSE)</f>
        <v>750</v>
      </c>
    </row>
    <row r="728" spans="1:3" x14ac:dyDescent="0.25">
      <c r="A728" s="78" t="s">
        <v>12104</v>
      </c>
      <c r="B728" s="84" t="s">
        <v>755</v>
      </c>
      <c r="C728" s="78">
        <f>VLOOKUP(GroupVertices[[#This Row],[Vertex]], Vertices[], MATCH("ID", Vertices[#Headers], 0), FALSE)</f>
        <v>748</v>
      </c>
    </row>
    <row r="729" spans="1:3" x14ac:dyDescent="0.25">
      <c r="A729" s="78" t="s">
        <v>12104</v>
      </c>
      <c r="B729" s="84" t="s">
        <v>730</v>
      </c>
      <c r="C729" s="78">
        <f>VLOOKUP(GroupVertices[[#This Row],[Vertex]], Vertices[], MATCH("ID", Vertices[#Headers], 0), FALSE)</f>
        <v>747</v>
      </c>
    </row>
    <row r="730" spans="1:3" x14ac:dyDescent="0.25">
      <c r="A730" s="78" t="s">
        <v>12105</v>
      </c>
      <c r="B730" s="84" t="s">
        <v>712</v>
      </c>
      <c r="C730" s="78">
        <f>VLOOKUP(GroupVertices[[#This Row],[Vertex]], Vertices[], MATCH("ID", Vertices[#Headers], 0), FALSE)</f>
        <v>724</v>
      </c>
    </row>
    <row r="731" spans="1:3" x14ac:dyDescent="0.25">
      <c r="A731" s="78" t="s">
        <v>12105</v>
      </c>
      <c r="B731" s="84" t="s">
        <v>711</v>
      </c>
      <c r="C731" s="78">
        <f>VLOOKUP(GroupVertices[[#This Row],[Vertex]], Vertices[], MATCH("ID", Vertices[#Headers], 0), FALSE)</f>
        <v>723</v>
      </c>
    </row>
    <row r="732" spans="1:3" x14ac:dyDescent="0.25">
      <c r="A732" s="78" t="s">
        <v>12106</v>
      </c>
      <c r="B732" s="84" t="s">
        <v>699</v>
      </c>
      <c r="C732" s="78">
        <f>VLOOKUP(GroupVertices[[#This Row],[Vertex]], Vertices[], MATCH("ID", Vertices[#Headers], 0), FALSE)</f>
        <v>710</v>
      </c>
    </row>
    <row r="733" spans="1:3" x14ac:dyDescent="0.25">
      <c r="A733" s="78" t="s">
        <v>12106</v>
      </c>
      <c r="B733" s="84" t="s">
        <v>980</v>
      </c>
      <c r="C733" s="78">
        <f>VLOOKUP(GroupVertices[[#This Row],[Vertex]], Vertices[], MATCH("ID", Vertices[#Headers], 0), FALSE)</f>
        <v>711</v>
      </c>
    </row>
    <row r="734" spans="1:3" x14ac:dyDescent="0.25">
      <c r="A734" s="78" t="s">
        <v>12107</v>
      </c>
      <c r="B734" s="84" t="s">
        <v>661</v>
      </c>
      <c r="C734" s="78">
        <f>VLOOKUP(GroupVertices[[#This Row],[Vertex]], Vertices[], MATCH("ID", Vertices[#Headers], 0), FALSE)</f>
        <v>639</v>
      </c>
    </row>
    <row r="735" spans="1:3" x14ac:dyDescent="0.25">
      <c r="A735" s="78" t="s">
        <v>12107</v>
      </c>
      <c r="B735" s="84" t="s">
        <v>940</v>
      </c>
      <c r="C735" s="78">
        <f>VLOOKUP(GroupVertices[[#This Row],[Vertex]], Vertices[], MATCH("ID", Vertices[#Headers], 0), FALSE)</f>
        <v>640</v>
      </c>
    </row>
    <row r="736" spans="1:3" x14ac:dyDescent="0.25">
      <c r="A736" s="78" t="s">
        <v>12108</v>
      </c>
      <c r="B736" s="84" t="s">
        <v>647</v>
      </c>
      <c r="C736" s="78">
        <f>VLOOKUP(GroupVertices[[#This Row],[Vertex]], Vertices[], MATCH("ID", Vertices[#Headers], 0), FALSE)</f>
        <v>616</v>
      </c>
    </row>
    <row r="737" spans="1:3" x14ac:dyDescent="0.25">
      <c r="A737" s="78" t="s">
        <v>12108</v>
      </c>
      <c r="B737" s="84" t="s">
        <v>646</v>
      </c>
      <c r="C737" s="78">
        <f>VLOOKUP(GroupVertices[[#This Row],[Vertex]], Vertices[], MATCH("ID", Vertices[#Headers], 0), FALSE)</f>
        <v>615</v>
      </c>
    </row>
    <row r="738" spans="1:3" x14ac:dyDescent="0.25">
      <c r="A738" s="78" t="s">
        <v>12109</v>
      </c>
      <c r="B738" s="84" t="s">
        <v>645</v>
      </c>
      <c r="C738" s="78">
        <f>VLOOKUP(GroupVertices[[#This Row],[Vertex]], Vertices[], MATCH("ID", Vertices[#Headers], 0), FALSE)</f>
        <v>613</v>
      </c>
    </row>
    <row r="739" spans="1:3" x14ac:dyDescent="0.25">
      <c r="A739" s="78" t="s">
        <v>12109</v>
      </c>
      <c r="B739" s="84" t="s">
        <v>933</v>
      </c>
      <c r="C739" s="78">
        <f>VLOOKUP(GroupVertices[[#This Row],[Vertex]], Vertices[], MATCH("ID", Vertices[#Headers], 0), FALSE)</f>
        <v>614</v>
      </c>
    </row>
    <row r="740" spans="1:3" x14ac:dyDescent="0.25">
      <c r="A740" s="78" t="s">
        <v>12110</v>
      </c>
      <c r="B740" s="84" t="s">
        <v>640</v>
      </c>
      <c r="C740" s="78">
        <f>VLOOKUP(GroupVertices[[#This Row],[Vertex]], Vertices[], MATCH("ID", Vertices[#Headers], 0), FALSE)</f>
        <v>607</v>
      </c>
    </row>
    <row r="741" spans="1:3" x14ac:dyDescent="0.25">
      <c r="A741" s="78" t="s">
        <v>12110</v>
      </c>
      <c r="B741" s="84" t="s">
        <v>932</v>
      </c>
      <c r="C741" s="78">
        <f>VLOOKUP(GroupVertices[[#This Row],[Vertex]], Vertices[], MATCH("ID", Vertices[#Headers], 0), FALSE)</f>
        <v>608</v>
      </c>
    </row>
    <row r="742" spans="1:3" x14ac:dyDescent="0.25">
      <c r="A742" s="78" t="s">
        <v>12111</v>
      </c>
      <c r="B742" s="84" t="s">
        <v>634</v>
      </c>
      <c r="C742" s="78">
        <f>VLOOKUP(GroupVertices[[#This Row],[Vertex]], Vertices[], MATCH("ID", Vertices[#Headers], 0), FALSE)</f>
        <v>598</v>
      </c>
    </row>
    <row r="743" spans="1:3" x14ac:dyDescent="0.25">
      <c r="A743" s="78" t="s">
        <v>12111</v>
      </c>
      <c r="B743" s="84" t="s">
        <v>633</v>
      </c>
      <c r="C743" s="78">
        <f>VLOOKUP(GroupVertices[[#This Row],[Vertex]], Vertices[], MATCH("ID", Vertices[#Headers], 0), FALSE)</f>
        <v>597</v>
      </c>
    </row>
    <row r="744" spans="1:3" x14ac:dyDescent="0.25">
      <c r="A744" s="78" t="s">
        <v>12112</v>
      </c>
      <c r="B744" s="84" t="s">
        <v>632</v>
      </c>
      <c r="C744" s="78">
        <f>VLOOKUP(GroupVertices[[#This Row],[Vertex]], Vertices[], MATCH("ID", Vertices[#Headers], 0), FALSE)</f>
        <v>595</v>
      </c>
    </row>
    <row r="745" spans="1:3" x14ac:dyDescent="0.25">
      <c r="A745" s="78" t="s">
        <v>12112</v>
      </c>
      <c r="B745" s="84" t="s">
        <v>928</v>
      </c>
      <c r="C745" s="78">
        <f>VLOOKUP(GroupVertices[[#This Row],[Vertex]], Vertices[], MATCH("ID", Vertices[#Headers], 0), FALSE)</f>
        <v>596</v>
      </c>
    </row>
    <row r="746" spans="1:3" x14ac:dyDescent="0.25">
      <c r="A746" s="78" t="s">
        <v>12113</v>
      </c>
      <c r="B746" s="84" t="s">
        <v>580</v>
      </c>
      <c r="C746" s="78">
        <f>VLOOKUP(GroupVertices[[#This Row],[Vertex]], Vertices[], MATCH("ID", Vertices[#Headers], 0), FALSE)</f>
        <v>533</v>
      </c>
    </row>
    <row r="747" spans="1:3" x14ac:dyDescent="0.25">
      <c r="A747" s="78" t="s">
        <v>12113</v>
      </c>
      <c r="B747" s="84" t="s">
        <v>911</v>
      </c>
      <c r="C747" s="78">
        <f>VLOOKUP(GroupVertices[[#This Row],[Vertex]], Vertices[], MATCH("ID", Vertices[#Headers], 0), FALSE)</f>
        <v>534</v>
      </c>
    </row>
    <row r="748" spans="1:3" x14ac:dyDescent="0.25">
      <c r="A748" s="78" t="s">
        <v>12114</v>
      </c>
      <c r="B748" s="84" t="s">
        <v>573</v>
      </c>
      <c r="C748" s="78">
        <f>VLOOKUP(GroupVertices[[#This Row],[Vertex]], Vertices[], MATCH("ID", Vertices[#Headers], 0), FALSE)</f>
        <v>526</v>
      </c>
    </row>
    <row r="749" spans="1:3" x14ac:dyDescent="0.25">
      <c r="A749" s="78" t="s">
        <v>12114</v>
      </c>
      <c r="B749" s="84" t="s">
        <v>572</v>
      </c>
      <c r="C749" s="78">
        <f>VLOOKUP(GroupVertices[[#This Row],[Vertex]], Vertices[], MATCH("ID", Vertices[#Headers], 0), FALSE)</f>
        <v>525</v>
      </c>
    </row>
    <row r="750" spans="1:3" x14ac:dyDescent="0.25">
      <c r="A750" s="78" t="s">
        <v>12115</v>
      </c>
      <c r="B750" s="84" t="s">
        <v>550</v>
      </c>
      <c r="C750" s="78">
        <f>VLOOKUP(GroupVertices[[#This Row],[Vertex]], Vertices[], MATCH("ID", Vertices[#Headers], 0), FALSE)</f>
        <v>504</v>
      </c>
    </row>
    <row r="751" spans="1:3" x14ac:dyDescent="0.25">
      <c r="A751" s="78" t="s">
        <v>12115</v>
      </c>
      <c r="B751" s="84" t="s">
        <v>907</v>
      </c>
      <c r="C751" s="78">
        <f>VLOOKUP(GroupVertices[[#This Row],[Vertex]], Vertices[], MATCH("ID", Vertices[#Headers], 0), FALSE)</f>
        <v>505</v>
      </c>
    </row>
    <row r="752" spans="1:3" x14ac:dyDescent="0.25">
      <c r="A752" s="78" t="s">
        <v>12116</v>
      </c>
      <c r="B752" s="84" t="s">
        <v>500</v>
      </c>
      <c r="C752" s="78">
        <f>VLOOKUP(GroupVertices[[#This Row],[Vertex]], Vertices[], MATCH("ID", Vertices[#Headers], 0), FALSE)</f>
        <v>434</v>
      </c>
    </row>
    <row r="753" spans="1:3" x14ac:dyDescent="0.25">
      <c r="A753" s="78" t="s">
        <v>12116</v>
      </c>
      <c r="B753" s="84" t="s">
        <v>499</v>
      </c>
      <c r="C753" s="78">
        <f>VLOOKUP(GroupVertices[[#This Row],[Vertex]], Vertices[], MATCH("ID", Vertices[#Headers], 0), FALSE)</f>
        <v>433</v>
      </c>
    </row>
    <row r="754" spans="1:3" x14ac:dyDescent="0.25">
      <c r="A754" s="78" t="s">
        <v>12117</v>
      </c>
      <c r="B754" s="84" t="s">
        <v>492</v>
      </c>
      <c r="C754" s="78">
        <f>VLOOKUP(GroupVertices[[#This Row],[Vertex]], Vertices[], MATCH("ID", Vertices[#Headers], 0), FALSE)</f>
        <v>424</v>
      </c>
    </row>
    <row r="755" spans="1:3" x14ac:dyDescent="0.25">
      <c r="A755" s="78" t="s">
        <v>12117</v>
      </c>
      <c r="B755" s="84" t="s">
        <v>884</v>
      </c>
      <c r="C755" s="78">
        <f>VLOOKUP(GroupVertices[[#This Row],[Vertex]], Vertices[], MATCH("ID", Vertices[#Headers], 0), FALSE)</f>
        <v>425</v>
      </c>
    </row>
    <row r="756" spans="1:3" x14ac:dyDescent="0.25">
      <c r="A756" s="78" t="s">
        <v>12118</v>
      </c>
      <c r="B756" s="84" t="s">
        <v>486</v>
      </c>
      <c r="C756" s="78">
        <f>VLOOKUP(GroupVertices[[#This Row],[Vertex]], Vertices[], MATCH("ID", Vertices[#Headers], 0), FALSE)</f>
        <v>417</v>
      </c>
    </row>
    <row r="757" spans="1:3" x14ac:dyDescent="0.25">
      <c r="A757" s="78" t="s">
        <v>12118</v>
      </c>
      <c r="B757" s="84" t="s">
        <v>485</v>
      </c>
      <c r="C757" s="78">
        <f>VLOOKUP(GroupVertices[[#This Row],[Vertex]], Vertices[], MATCH("ID", Vertices[#Headers], 0), FALSE)</f>
        <v>416</v>
      </c>
    </row>
    <row r="758" spans="1:3" x14ac:dyDescent="0.25">
      <c r="A758" s="78" t="s">
        <v>12119</v>
      </c>
      <c r="B758" s="84" t="s">
        <v>516</v>
      </c>
      <c r="C758" s="78">
        <f>VLOOKUP(GroupVertices[[#This Row],[Vertex]], Vertices[], MATCH("ID", Vertices[#Headers], 0), FALSE)</f>
        <v>414</v>
      </c>
    </row>
    <row r="759" spans="1:3" x14ac:dyDescent="0.25">
      <c r="A759" s="78" t="s">
        <v>12119</v>
      </c>
      <c r="B759" s="84" t="s">
        <v>483</v>
      </c>
      <c r="C759" s="78">
        <f>VLOOKUP(GroupVertices[[#This Row],[Vertex]], Vertices[], MATCH("ID", Vertices[#Headers], 0), FALSE)</f>
        <v>413</v>
      </c>
    </row>
    <row r="760" spans="1:3" x14ac:dyDescent="0.25">
      <c r="A760" s="78" t="s">
        <v>12120</v>
      </c>
      <c r="B760" s="84" t="s">
        <v>461</v>
      </c>
      <c r="C760" s="78">
        <f>VLOOKUP(GroupVertices[[#This Row],[Vertex]], Vertices[], MATCH("ID", Vertices[#Headers], 0), FALSE)</f>
        <v>384</v>
      </c>
    </row>
    <row r="761" spans="1:3" x14ac:dyDescent="0.25">
      <c r="A761" s="78" t="s">
        <v>12120</v>
      </c>
      <c r="B761" s="84" t="s">
        <v>460</v>
      </c>
      <c r="C761" s="78">
        <f>VLOOKUP(GroupVertices[[#This Row],[Vertex]], Vertices[], MATCH("ID", Vertices[#Headers], 0), FALSE)</f>
        <v>383</v>
      </c>
    </row>
    <row r="762" spans="1:3" x14ac:dyDescent="0.25">
      <c r="A762" s="78" t="s">
        <v>12121</v>
      </c>
      <c r="B762" s="84" t="s">
        <v>458</v>
      </c>
      <c r="C762" s="78">
        <f>VLOOKUP(GroupVertices[[#This Row],[Vertex]], Vertices[], MATCH("ID", Vertices[#Headers], 0), FALSE)</f>
        <v>381</v>
      </c>
    </row>
    <row r="763" spans="1:3" x14ac:dyDescent="0.25">
      <c r="A763" s="78" t="s">
        <v>12121</v>
      </c>
      <c r="B763" s="84" t="s">
        <v>457</v>
      </c>
      <c r="C763" s="78">
        <f>VLOOKUP(GroupVertices[[#This Row],[Vertex]], Vertices[], MATCH("ID", Vertices[#Headers], 0), FALSE)</f>
        <v>380</v>
      </c>
    </row>
    <row r="764" spans="1:3" x14ac:dyDescent="0.25">
      <c r="A764" s="78" t="s">
        <v>12122</v>
      </c>
      <c r="B764" s="84" t="s">
        <v>446</v>
      </c>
      <c r="C764" s="78">
        <f>VLOOKUP(GroupVertices[[#This Row],[Vertex]], Vertices[], MATCH("ID", Vertices[#Headers], 0), FALSE)</f>
        <v>367</v>
      </c>
    </row>
    <row r="765" spans="1:3" x14ac:dyDescent="0.25">
      <c r="A765" s="78" t="s">
        <v>12122</v>
      </c>
      <c r="B765" s="84" t="s">
        <v>445</v>
      </c>
      <c r="C765" s="78">
        <f>VLOOKUP(GroupVertices[[#This Row],[Vertex]], Vertices[], MATCH("ID", Vertices[#Headers], 0), FALSE)</f>
        <v>366</v>
      </c>
    </row>
    <row r="766" spans="1:3" x14ac:dyDescent="0.25">
      <c r="A766" s="78" t="s">
        <v>12123</v>
      </c>
      <c r="B766" s="84" t="s">
        <v>438</v>
      </c>
      <c r="C766" s="78">
        <f>VLOOKUP(GroupVertices[[#This Row],[Vertex]], Vertices[], MATCH("ID", Vertices[#Headers], 0), FALSE)</f>
        <v>353</v>
      </c>
    </row>
    <row r="767" spans="1:3" x14ac:dyDescent="0.25">
      <c r="A767" s="78" t="s">
        <v>12123</v>
      </c>
      <c r="B767" s="84" t="s">
        <v>437</v>
      </c>
      <c r="C767" s="78">
        <f>VLOOKUP(GroupVertices[[#This Row],[Vertex]], Vertices[], MATCH("ID", Vertices[#Headers], 0), FALSE)</f>
        <v>352</v>
      </c>
    </row>
    <row r="768" spans="1:3" x14ac:dyDescent="0.25">
      <c r="A768" s="78" t="s">
        <v>12124</v>
      </c>
      <c r="B768" s="84" t="s">
        <v>434</v>
      </c>
      <c r="C768" s="78">
        <f>VLOOKUP(GroupVertices[[#This Row],[Vertex]], Vertices[], MATCH("ID", Vertices[#Headers], 0), FALSE)</f>
        <v>347</v>
      </c>
    </row>
    <row r="769" spans="1:3" x14ac:dyDescent="0.25">
      <c r="A769" s="78" t="s">
        <v>12124</v>
      </c>
      <c r="B769" s="84" t="s">
        <v>433</v>
      </c>
      <c r="C769" s="78">
        <f>VLOOKUP(GroupVertices[[#This Row],[Vertex]], Vertices[], MATCH("ID", Vertices[#Headers], 0), FALSE)</f>
        <v>346</v>
      </c>
    </row>
    <row r="770" spans="1:3" x14ac:dyDescent="0.25">
      <c r="A770" s="78" t="s">
        <v>12125</v>
      </c>
      <c r="B770" s="84" t="s">
        <v>396</v>
      </c>
      <c r="C770" s="78">
        <f>VLOOKUP(GroupVertices[[#This Row],[Vertex]], Vertices[], MATCH("ID", Vertices[#Headers], 0), FALSE)</f>
        <v>296</v>
      </c>
    </row>
    <row r="771" spans="1:3" x14ac:dyDescent="0.25">
      <c r="A771" s="78" t="s">
        <v>12125</v>
      </c>
      <c r="B771" s="84" t="s">
        <v>857</v>
      </c>
      <c r="C771" s="78">
        <f>VLOOKUP(GroupVertices[[#This Row],[Vertex]], Vertices[], MATCH("ID", Vertices[#Headers], 0), FALSE)</f>
        <v>297</v>
      </c>
    </row>
    <row r="772" spans="1:3" x14ac:dyDescent="0.25">
      <c r="A772" s="78" t="s">
        <v>12126</v>
      </c>
      <c r="B772" s="84" t="s">
        <v>390</v>
      </c>
      <c r="C772" s="78">
        <f>VLOOKUP(GroupVertices[[#This Row],[Vertex]], Vertices[], MATCH("ID", Vertices[#Headers], 0), FALSE)</f>
        <v>288</v>
      </c>
    </row>
    <row r="773" spans="1:3" x14ac:dyDescent="0.25">
      <c r="A773" s="78" t="s">
        <v>12126</v>
      </c>
      <c r="B773" s="84" t="s">
        <v>856</v>
      </c>
      <c r="C773" s="78">
        <f>VLOOKUP(GroupVertices[[#This Row],[Vertex]], Vertices[], MATCH("ID", Vertices[#Headers], 0), FALSE)</f>
        <v>289</v>
      </c>
    </row>
    <row r="774" spans="1:3" x14ac:dyDescent="0.25">
      <c r="A774" s="78" t="s">
        <v>12127</v>
      </c>
      <c r="B774" s="84" t="s">
        <v>375</v>
      </c>
      <c r="C774" s="78">
        <f>VLOOKUP(GroupVertices[[#This Row],[Vertex]], Vertices[], MATCH("ID", Vertices[#Headers], 0), FALSE)</f>
        <v>267</v>
      </c>
    </row>
    <row r="775" spans="1:3" x14ac:dyDescent="0.25">
      <c r="A775" s="78" t="s">
        <v>12127</v>
      </c>
      <c r="B775" s="84" t="s">
        <v>374</v>
      </c>
      <c r="C775" s="78">
        <f>VLOOKUP(GroupVertices[[#This Row],[Vertex]], Vertices[], MATCH("ID", Vertices[#Headers], 0), FALSE)</f>
        <v>266</v>
      </c>
    </row>
    <row r="776" spans="1:3" x14ac:dyDescent="0.25">
      <c r="A776" s="78" t="s">
        <v>12128</v>
      </c>
      <c r="B776" s="84" t="s">
        <v>359</v>
      </c>
      <c r="C776" s="78">
        <f>VLOOKUP(GroupVertices[[#This Row],[Vertex]], Vertices[], MATCH("ID", Vertices[#Headers], 0), FALSE)</f>
        <v>246</v>
      </c>
    </row>
    <row r="777" spans="1:3" x14ac:dyDescent="0.25">
      <c r="A777" s="78" t="s">
        <v>12128</v>
      </c>
      <c r="B777" s="84" t="s">
        <v>358</v>
      </c>
      <c r="C777" s="78">
        <f>VLOOKUP(GroupVertices[[#This Row],[Vertex]], Vertices[], MATCH("ID", Vertices[#Headers], 0), FALSE)</f>
        <v>245</v>
      </c>
    </row>
    <row r="778" spans="1:3" x14ac:dyDescent="0.25">
      <c r="A778" s="78" t="s">
        <v>12129</v>
      </c>
      <c r="B778" s="84" t="s">
        <v>317</v>
      </c>
      <c r="C778" s="78">
        <f>VLOOKUP(GroupVertices[[#This Row],[Vertex]], Vertices[], MATCH("ID", Vertices[#Headers], 0), FALSE)</f>
        <v>181</v>
      </c>
    </row>
    <row r="779" spans="1:3" x14ac:dyDescent="0.25">
      <c r="A779" s="78" t="s">
        <v>12129</v>
      </c>
      <c r="B779" s="84" t="s">
        <v>316</v>
      </c>
      <c r="C779" s="78">
        <f>VLOOKUP(GroupVertices[[#This Row],[Vertex]], Vertices[], MATCH("ID", Vertices[#Headers], 0), FALSE)</f>
        <v>180</v>
      </c>
    </row>
    <row r="780" spans="1:3" x14ac:dyDescent="0.25">
      <c r="A780" s="78" t="s">
        <v>12130</v>
      </c>
      <c r="B780" s="84" t="s">
        <v>285</v>
      </c>
      <c r="C780" s="78">
        <f>VLOOKUP(GroupVertices[[#This Row],[Vertex]], Vertices[], MATCH("ID", Vertices[#Headers], 0), FALSE)</f>
        <v>146</v>
      </c>
    </row>
    <row r="781" spans="1:3" x14ac:dyDescent="0.25">
      <c r="A781" s="78" t="s">
        <v>12130</v>
      </c>
      <c r="B781" s="84" t="s">
        <v>831</v>
      </c>
      <c r="C781" s="78">
        <f>VLOOKUP(GroupVertices[[#This Row],[Vertex]], Vertices[], MATCH("ID", Vertices[#Headers], 0), FALSE)</f>
        <v>147</v>
      </c>
    </row>
    <row r="782" spans="1:3" x14ac:dyDescent="0.25">
      <c r="A782" s="78" t="s">
        <v>12131</v>
      </c>
      <c r="B782" s="84" t="s">
        <v>283</v>
      </c>
      <c r="C782" s="78">
        <f>VLOOKUP(GroupVertices[[#This Row],[Vertex]], Vertices[], MATCH("ID", Vertices[#Headers], 0), FALSE)</f>
        <v>143</v>
      </c>
    </row>
    <row r="783" spans="1:3" x14ac:dyDescent="0.25">
      <c r="A783" s="78" t="s">
        <v>12131</v>
      </c>
      <c r="B783" s="84" t="s">
        <v>830</v>
      </c>
      <c r="C783" s="78">
        <f>VLOOKUP(GroupVertices[[#This Row],[Vertex]], Vertices[], MATCH("ID", Vertices[#Headers], 0), FALSE)</f>
        <v>144</v>
      </c>
    </row>
    <row r="784" spans="1:3" x14ac:dyDescent="0.25">
      <c r="A784" s="78" t="s">
        <v>12132</v>
      </c>
      <c r="B784" s="84" t="s">
        <v>271</v>
      </c>
      <c r="C784" s="78">
        <f>VLOOKUP(GroupVertices[[#This Row],[Vertex]], Vertices[], MATCH("ID", Vertices[#Headers], 0), FALSE)</f>
        <v>125</v>
      </c>
    </row>
    <row r="785" spans="1:3" x14ac:dyDescent="0.25">
      <c r="A785" s="78" t="s">
        <v>12132</v>
      </c>
      <c r="B785" s="84" t="s">
        <v>825</v>
      </c>
      <c r="C785" s="78">
        <f>VLOOKUP(GroupVertices[[#This Row],[Vertex]], Vertices[], MATCH("ID", Vertices[#Headers], 0), FALSE)</f>
        <v>126</v>
      </c>
    </row>
    <row r="786" spans="1:3" x14ac:dyDescent="0.25">
      <c r="A786" s="78" t="s">
        <v>12133</v>
      </c>
      <c r="B786" s="84" t="s">
        <v>249</v>
      </c>
      <c r="C786" s="78">
        <f>VLOOKUP(GroupVertices[[#This Row],[Vertex]], Vertices[], MATCH("ID", Vertices[#Headers], 0), FALSE)</f>
        <v>91</v>
      </c>
    </row>
    <row r="787" spans="1:3" x14ac:dyDescent="0.25">
      <c r="A787" s="78" t="s">
        <v>12133</v>
      </c>
      <c r="B787" s="84" t="s">
        <v>248</v>
      </c>
      <c r="C787" s="78">
        <f>VLOOKUP(GroupVertices[[#This Row],[Vertex]], Vertices[], MATCH("ID", Vertices[#Headers], 0), FALSE)</f>
        <v>90</v>
      </c>
    </row>
    <row r="788" spans="1:3" x14ac:dyDescent="0.25">
      <c r="A788" s="78" t="s">
        <v>12134</v>
      </c>
      <c r="B788" s="84" t="s">
        <v>225</v>
      </c>
      <c r="C788" s="78">
        <f>VLOOKUP(GroupVertices[[#This Row],[Vertex]], Vertices[], MATCH("ID", Vertices[#Headers], 0), FALSE)</f>
        <v>51</v>
      </c>
    </row>
    <row r="789" spans="1:3" x14ac:dyDescent="0.25">
      <c r="A789" s="78" t="s">
        <v>12134</v>
      </c>
      <c r="B789" s="84" t="s">
        <v>224</v>
      </c>
      <c r="C789" s="78">
        <f>VLOOKUP(GroupVertices[[#This Row],[Vertex]], Vertices[], MATCH("ID", Vertices[#Headers], 0), FALSE)</f>
        <v>50</v>
      </c>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56"/>
  <sheetViews>
    <sheetView workbookViewId="0">
      <selection activeCell="C40" sqref="C40"/>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5" t="s">
        <v>86</v>
      </c>
      <c r="G1" s="36" t="s">
        <v>87</v>
      </c>
      <c r="H1" s="35" t="s">
        <v>92</v>
      </c>
      <c r="I1" s="36" t="s">
        <v>93</v>
      </c>
      <c r="J1" s="35" t="s">
        <v>98</v>
      </c>
      <c r="K1" s="36" t="s">
        <v>99</v>
      </c>
      <c r="L1" s="35" t="s">
        <v>104</v>
      </c>
      <c r="M1" s="36" t="s">
        <v>105</v>
      </c>
      <c r="N1" s="35" t="s">
        <v>110</v>
      </c>
      <c r="O1" s="36" t="s">
        <v>111</v>
      </c>
      <c r="P1" s="36" t="s">
        <v>138</v>
      </c>
      <c r="Q1" s="36" t="s">
        <v>139</v>
      </c>
      <c r="R1" s="35" t="s">
        <v>116</v>
      </c>
      <c r="S1" s="35" t="s">
        <v>117</v>
      </c>
      <c r="T1" s="35" t="s">
        <v>122</v>
      </c>
      <c r="U1" s="36" t="s">
        <v>123</v>
      </c>
      <c r="W1" t="s">
        <v>127</v>
      </c>
      <c r="X1" t="s">
        <v>17</v>
      </c>
    </row>
    <row r="2" spans="1:24" ht="15.75" thickTop="1" x14ac:dyDescent="0.25">
      <c r="A2" s="34" t="s">
        <v>12153</v>
      </c>
      <c r="B2" s="34" t="s">
        <v>11996</v>
      </c>
      <c r="D2" s="31">
        <f>MIN(Vertices[Degree])</f>
        <v>0</v>
      </c>
      <c r="E2" s="3">
        <f>COUNTIF(Vertices[Degree], "&gt;= " &amp; D2) - COUNTIF(Vertices[Degree], "&gt;=" &amp; D3)</f>
        <v>0</v>
      </c>
      <c r="F2" s="37">
        <f>MIN(Vertices[In-Degree])</f>
        <v>0</v>
      </c>
      <c r="G2" s="38">
        <f>COUNTIF(Vertices[In-Degree], "&gt;= " &amp; F2) - COUNTIF(Vertices[In-Degree], "&gt;=" &amp; F3)</f>
        <v>302</v>
      </c>
      <c r="H2" s="37">
        <f>MIN(Vertices[Out-Degree])</f>
        <v>0</v>
      </c>
      <c r="I2" s="38">
        <f>COUNTIF(Vertices[Out-Degree], "&gt;= " &amp; H2) - COUNTIF(Vertices[Out-Degree], "&gt;=" &amp; H3)</f>
        <v>224</v>
      </c>
      <c r="J2" s="37">
        <f>MIN(Vertices[Betweenness Centrality])</f>
        <v>0</v>
      </c>
      <c r="K2" s="38">
        <f>COUNTIF(Vertices[Betweenness Centrality], "&gt;= " &amp; J2) - COUNTIF(Vertices[Betweenness Centrality], "&gt;=" &amp; J3)</f>
        <v>733</v>
      </c>
      <c r="L2" s="37">
        <f>MIN(Vertices[Closeness Centrality])</f>
        <v>0</v>
      </c>
      <c r="M2" s="38">
        <f>COUNTIF(Vertices[Closeness Centrality], "&gt;= " &amp; L2) - COUNTIF(Vertices[Closeness Centrality], "&gt;=" &amp; L3)</f>
        <v>448</v>
      </c>
      <c r="N2" s="37">
        <f>MIN(Vertices[Eigenvector Centrality])</f>
        <v>0</v>
      </c>
      <c r="O2" s="38">
        <f>COUNTIF(Vertices[Eigenvector Centrality], "&gt;= " &amp; N2) - COUNTIF(Vertices[Eigenvector Centrality], "&gt;=" &amp; N3)</f>
        <v>677</v>
      </c>
      <c r="P2" s="37">
        <f>MIN(Vertices[PageRank])</f>
        <v>0</v>
      </c>
      <c r="Q2" s="38">
        <f>COUNTIF(Vertices[PageRank], "&gt;= " &amp; P2) - COUNTIF(Vertices[PageRank], "&gt;=" &amp; P3)</f>
        <v>1</v>
      </c>
      <c r="R2" s="37">
        <f>MIN(Vertices[Clustering Coefficient])</f>
        <v>0</v>
      </c>
      <c r="S2" s="43">
        <f>COUNTIF(Vertices[Clustering Coefficient], "&gt;= " &amp; R2) - COUNTIF(Vertices[Clustering Coefficient], "&gt;=" &amp; R3)</f>
        <v>510</v>
      </c>
      <c r="T2" s="37" t="e">
        <f ca="1">MIN(INDIRECT(DynamicFilterSourceColumnRange))</f>
        <v>#REF!</v>
      </c>
      <c r="U2" s="38" t="e">
        <f t="shared" ref="U2:U57" ca="1" si="0">COUNTIF(INDIRECT(DynamicFilterSourceColumnRange), "&gt;= " &amp; T2) - COUNTIF(INDIRECT(DynamicFilterSourceColumnRange), "&gt;=" &amp; T3)</f>
        <v>#REF!</v>
      </c>
      <c r="W2" t="s">
        <v>124</v>
      </c>
      <c r="X2">
        <f>ROWS(HistogramBins[Degree Bin]) - 1</f>
        <v>55</v>
      </c>
    </row>
    <row r="3" spans="1:24" x14ac:dyDescent="0.25">
      <c r="A3" s="118"/>
      <c r="B3" s="118"/>
      <c r="D3" s="32">
        <f t="shared" ref="D3:D26" si="1">D2+($D$57-$D$2)/BinDivisor</f>
        <v>0</v>
      </c>
      <c r="E3" s="3">
        <f>COUNTIF(Vertices[Degree], "&gt;= " &amp; D3) - COUNTIF(Vertices[Degree], "&gt;=" &amp; D4)</f>
        <v>0</v>
      </c>
      <c r="F3" s="39">
        <f t="shared" ref="F3:F26" si="2">F2+($F$57-$F$2)/BinDivisor</f>
        <v>0.8</v>
      </c>
      <c r="G3" s="40">
        <f>COUNTIF(Vertices[In-Degree], "&gt;= " &amp; F3) - COUNTIF(Vertices[In-Degree], "&gt;=" &amp; F4)</f>
        <v>263</v>
      </c>
      <c r="H3" s="39">
        <f t="shared" ref="H3:H26" si="3">H2+($H$57-$H$2)/BinDivisor</f>
        <v>0.45454545454545453</v>
      </c>
      <c r="I3" s="40">
        <f>COUNTIF(Vertices[Out-Degree], "&gt;= " &amp; H3) - COUNTIF(Vertices[Out-Degree], "&gt;=" &amp; H4)</f>
        <v>0</v>
      </c>
      <c r="J3" s="39">
        <f t="shared" ref="J3:J26" si="4">J2+($J$57-$J$2)/BinDivisor</f>
        <v>1093.4917379090909</v>
      </c>
      <c r="K3" s="40">
        <f>COUNTIF(Vertices[Betweenness Centrality], "&gt;= " &amp; J3) - COUNTIF(Vertices[Betweenness Centrality], "&gt;=" &amp; J4)</f>
        <v>13</v>
      </c>
      <c r="L3" s="39">
        <f t="shared" ref="L3:L26" si="5">L2+($L$57-$L$2)/BinDivisor</f>
        <v>1.8181818181818181E-2</v>
      </c>
      <c r="M3" s="40">
        <f>COUNTIF(Vertices[Closeness Centrality], "&gt;= " &amp; L3) - COUNTIF(Vertices[Closeness Centrality], "&gt;=" &amp; L4)</f>
        <v>48</v>
      </c>
      <c r="N3" s="39">
        <f t="shared" ref="N3:N26" si="6">N2+($N$57-$N$2)/BinDivisor</f>
        <v>1.0910727272727273E-3</v>
      </c>
      <c r="O3" s="40">
        <f>COUNTIF(Vertices[Eigenvector Centrality], "&gt;= " &amp; N3) - COUNTIF(Vertices[Eigenvector Centrality], "&gt;=" &amp; N4)</f>
        <v>15</v>
      </c>
      <c r="P3" s="39">
        <f t="shared" ref="P3:P26" si="7">P2+($P$57-$P$2)/BinDivisor</f>
        <v>0.21425696363636365</v>
      </c>
      <c r="Q3" s="40">
        <f>COUNTIF(Vertices[PageRank], "&gt;= " &amp; P3) - COUNTIF(Vertices[PageRank], "&gt;=" &amp; P4)</f>
        <v>91</v>
      </c>
      <c r="R3" s="39">
        <f t="shared" ref="R3:R26" si="8">R2+($R$57-$R$2)/BinDivisor</f>
        <v>1.8181818181818181E-2</v>
      </c>
      <c r="S3" s="44">
        <f>COUNTIF(Vertices[Clustering Coefficient], "&gt;= " &amp; R3) - COUNTIF(Vertices[Clustering Coefficient], "&gt;=" &amp; R4)</f>
        <v>5</v>
      </c>
      <c r="T3" s="39" t="e">
        <f t="shared" ref="T3:T26" ca="1" si="9">T2+($T$57-$T$2)/BinDivisor</f>
        <v>#REF!</v>
      </c>
      <c r="U3" s="40" t="e">
        <f t="shared" ca="1" si="0"/>
        <v>#REF!</v>
      </c>
      <c r="W3" t="s">
        <v>125</v>
      </c>
      <c r="X3" t="s">
        <v>85</v>
      </c>
    </row>
    <row r="4" spans="1:24" x14ac:dyDescent="0.25">
      <c r="A4" s="34" t="s">
        <v>146</v>
      </c>
      <c r="B4" s="34">
        <v>788</v>
      </c>
      <c r="D4" s="32">
        <f t="shared" si="1"/>
        <v>0</v>
      </c>
      <c r="E4" s="3">
        <f>COUNTIF(Vertices[Degree], "&gt;= " &amp; D4) - COUNTIF(Vertices[Degree], "&gt;=" &amp; D5)</f>
        <v>0</v>
      </c>
      <c r="F4" s="37">
        <f t="shared" si="2"/>
        <v>1.6</v>
      </c>
      <c r="G4" s="38">
        <f>COUNTIF(Vertices[In-Degree], "&gt;= " &amp; F4) - COUNTIF(Vertices[In-Degree], "&gt;=" &amp; F5)</f>
        <v>125</v>
      </c>
      <c r="H4" s="37">
        <f t="shared" si="3"/>
        <v>0.90909090909090906</v>
      </c>
      <c r="I4" s="38">
        <f>COUNTIF(Vertices[Out-Degree], "&gt;= " &amp; H4) - COUNTIF(Vertices[Out-Degree], "&gt;=" &amp; H5)</f>
        <v>368</v>
      </c>
      <c r="J4" s="37">
        <f t="shared" si="4"/>
        <v>2186.9834758181819</v>
      </c>
      <c r="K4" s="38">
        <f>COUNTIF(Vertices[Betweenness Centrality], "&gt;= " &amp; J4) - COUNTIF(Vertices[Betweenness Centrality], "&gt;=" &amp; J5)</f>
        <v>6</v>
      </c>
      <c r="L4" s="37">
        <f t="shared" si="5"/>
        <v>3.6363636363636362E-2</v>
      </c>
      <c r="M4" s="38">
        <f>COUNTIF(Vertices[Closeness Centrality], "&gt;= " &amp; L4) - COUNTIF(Vertices[Closeness Centrality], "&gt;=" &amp; L5)</f>
        <v>28</v>
      </c>
      <c r="N4" s="37">
        <f t="shared" si="6"/>
        <v>2.1821454545454546E-3</v>
      </c>
      <c r="O4" s="38">
        <f>COUNTIF(Vertices[Eigenvector Centrality], "&gt;= " &amp; N4) - COUNTIF(Vertices[Eigenvector Centrality], "&gt;=" &amp; N5)</f>
        <v>19</v>
      </c>
      <c r="P4" s="37">
        <f t="shared" si="7"/>
        <v>0.4285139272727273</v>
      </c>
      <c r="Q4" s="38">
        <f>COUNTIF(Vertices[PageRank], "&gt;= " &amp; P4) - COUNTIF(Vertices[PageRank], "&gt;=" &amp; P5)</f>
        <v>202</v>
      </c>
      <c r="R4" s="37">
        <f t="shared" si="8"/>
        <v>3.6363636363636362E-2</v>
      </c>
      <c r="S4" s="43">
        <f>COUNTIF(Vertices[Clustering Coefficient], "&gt;= " &amp; R4) - COUNTIF(Vertices[Clustering Coefficient], "&gt;=" &amp; R5)</f>
        <v>7</v>
      </c>
      <c r="T4" s="37" t="e">
        <f t="shared" ca="1" si="9"/>
        <v>#REF!</v>
      </c>
      <c r="U4" s="38" t="e">
        <f t="shared" ca="1" si="0"/>
        <v>#REF!</v>
      </c>
      <c r="W4" s="12" t="s">
        <v>126</v>
      </c>
      <c r="X4" s="12" t="s">
        <v>128</v>
      </c>
    </row>
    <row r="5" spans="1:24" x14ac:dyDescent="0.25">
      <c r="A5" s="118"/>
      <c r="B5" s="118"/>
      <c r="D5" s="32">
        <f t="shared" si="1"/>
        <v>0</v>
      </c>
      <c r="E5" s="3">
        <f>COUNTIF(Vertices[Degree], "&gt;= " &amp; D5) - COUNTIF(Vertices[Degree], "&gt;=" &amp; D6)</f>
        <v>0</v>
      </c>
      <c r="F5" s="39">
        <f t="shared" si="2"/>
        <v>2.4000000000000004</v>
      </c>
      <c r="G5" s="40">
        <f>COUNTIF(Vertices[In-Degree], "&gt;= " &amp; F5) - COUNTIF(Vertices[In-Degree], "&gt;=" &amp; F6)</f>
        <v>52</v>
      </c>
      <c r="H5" s="39">
        <f t="shared" si="3"/>
        <v>1.3636363636363635</v>
      </c>
      <c r="I5" s="40">
        <f>COUNTIF(Vertices[Out-Degree], "&gt;= " &amp; H5) - COUNTIF(Vertices[Out-Degree], "&gt;=" &amp; H6)</f>
        <v>0</v>
      </c>
      <c r="J5" s="39">
        <f t="shared" si="4"/>
        <v>3280.4752137272726</v>
      </c>
      <c r="K5" s="40">
        <f>COUNTIF(Vertices[Betweenness Centrality], "&gt;= " &amp; J5) - COUNTIF(Vertices[Betweenness Centrality], "&gt;=" &amp; J6)</f>
        <v>5</v>
      </c>
      <c r="L5" s="39">
        <f t="shared" si="5"/>
        <v>5.4545454545454543E-2</v>
      </c>
      <c r="M5" s="40">
        <f>COUNTIF(Vertices[Closeness Centrality], "&gt;= " &amp; L5) - COUNTIF(Vertices[Closeness Centrality], "&gt;=" &amp; L6)</f>
        <v>4</v>
      </c>
      <c r="N5" s="39">
        <f t="shared" si="6"/>
        <v>3.2732181818181817E-3</v>
      </c>
      <c r="O5" s="40">
        <f>COUNTIF(Vertices[Eigenvector Centrality], "&gt;= " &amp; N5) - COUNTIF(Vertices[Eigenvector Centrality], "&gt;=" &amp; N6)</f>
        <v>10</v>
      </c>
      <c r="P5" s="39">
        <f t="shared" si="7"/>
        <v>0.64277089090909101</v>
      </c>
      <c r="Q5" s="40">
        <f>COUNTIF(Vertices[PageRank], "&gt;= " &amp; P5) - COUNTIF(Vertices[PageRank], "&gt;=" &amp; P6)</f>
        <v>131</v>
      </c>
      <c r="R5" s="39">
        <f t="shared" si="8"/>
        <v>5.4545454545454543E-2</v>
      </c>
      <c r="S5" s="44">
        <f>COUNTIF(Vertices[Clustering Coefficient], "&gt;= " &amp; R5) - COUNTIF(Vertices[Clustering Coefficient], "&gt;=" &amp; R6)</f>
        <v>5</v>
      </c>
      <c r="T5" s="39" t="e">
        <f t="shared" ca="1" si="9"/>
        <v>#REF!</v>
      </c>
      <c r="U5" s="40" t="e">
        <f t="shared" ca="1" si="0"/>
        <v>#REF!</v>
      </c>
    </row>
    <row r="6" spans="1:24" x14ac:dyDescent="0.25">
      <c r="A6" s="34" t="s">
        <v>148</v>
      </c>
      <c r="B6" s="34">
        <v>948</v>
      </c>
      <c r="D6" s="32">
        <f t="shared" si="1"/>
        <v>0</v>
      </c>
      <c r="E6" s="3">
        <f>COUNTIF(Vertices[Degree], "&gt;= " &amp; D6) - COUNTIF(Vertices[Degree], "&gt;=" &amp; D7)</f>
        <v>0</v>
      </c>
      <c r="F6" s="37">
        <f t="shared" si="2"/>
        <v>3.2</v>
      </c>
      <c r="G6" s="38">
        <f>COUNTIF(Vertices[In-Degree], "&gt;= " &amp; F6) - COUNTIF(Vertices[In-Degree], "&gt;=" &amp; F7)</f>
        <v>0</v>
      </c>
      <c r="H6" s="37">
        <f t="shared" si="3"/>
        <v>1.8181818181818181</v>
      </c>
      <c r="I6" s="38">
        <f>COUNTIF(Vertices[Out-Degree], "&gt;= " &amp; H6) - COUNTIF(Vertices[Out-Degree], "&gt;=" &amp; H7)</f>
        <v>99</v>
      </c>
      <c r="J6" s="37">
        <f t="shared" si="4"/>
        <v>4373.9669516363638</v>
      </c>
      <c r="K6" s="38">
        <f>COUNTIF(Vertices[Betweenness Centrality], "&gt;= " &amp; J6) - COUNTIF(Vertices[Betweenness Centrality], "&gt;=" &amp; J7)</f>
        <v>4</v>
      </c>
      <c r="L6" s="37">
        <f t="shared" si="5"/>
        <v>7.2727272727272724E-2</v>
      </c>
      <c r="M6" s="38">
        <f>COUNTIF(Vertices[Closeness Centrality], "&gt;= " &amp; L6) - COUNTIF(Vertices[Closeness Centrality], "&gt;=" &amp; L7)</f>
        <v>28</v>
      </c>
      <c r="N6" s="37">
        <f t="shared" si="6"/>
        <v>4.3642909090909092E-3</v>
      </c>
      <c r="O6" s="38">
        <f>COUNTIF(Vertices[Eigenvector Centrality], "&gt;= " &amp; N6) - COUNTIF(Vertices[Eigenvector Centrality], "&gt;=" &amp; N7)</f>
        <v>4</v>
      </c>
      <c r="P6" s="37">
        <f t="shared" si="7"/>
        <v>0.8570278545454546</v>
      </c>
      <c r="Q6" s="38">
        <f>COUNTIF(Vertices[PageRank], "&gt;= " &amp; P6) - COUNTIF(Vertices[PageRank], "&gt;=" &amp; P7)</f>
        <v>215</v>
      </c>
      <c r="R6" s="37">
        <f t="shared" si="8"/>
        <v>7.2727272727272724E-2</v>
      </c>
      <c r="S6" s="43">
        <f>COUNTIF(Vertices[Clustering Coefficient], "&gt;= " &amp; R6) - COUNTIF(Vertices[Clustering Coefficient], "&gt;=" &amp; R7)</f>
        <v>3</v>
      </c>
      <c r="T6" s="37" t="e">
        <f t="shared" ca="1" si="9"/>
        <v>#REF!</v>
      </c>
      <c r="U6" s="38" t="e">
        <f t="shared" ca="1" si="0"/>
        <v>#REF!</v>
      </c>
    </row>
    <row r="7" spans="1:24" x14ac:dyDescent="0.25">
      <c r="A7" s="34" t="s">
        <v>149</v>
      </c>
      <c r="B7" s="34">
        <v>831</v>
      </c>
      <c r="D7" s="32">
        <f t="shared" si="1"/>
        <v>0</v>
      </c>
      <c r="E7" s="3">
        <f>COUNTIF(Vertices[Degree], "&gt;= " &amp; D7) - COUNTIF(Vertices[Degree], "&gt;=" &amp; D8)</f>
        <v>0</v>
      </c>
      <c r="F7" s="39">
        <f t="shared" si="2"/>
        <v>4</v>
      </c>
      <c r="G7" s="40">
        <f>COUNTIF(Vertices[In-Degree], "&gt;= " &amp; F7) - COUNTIF(Vertices[In-Degree], "&gt;=" &amp; F8)</f>
        <v>10</v>
      </c>
      <c r="H7" s="39">
        <f t="shared" si="3"/>
        <v>2.2727272727272725</v>
      </c>
      <c r="I7" s="40">
        <f>COUNTIF(Vertices[Out-Degree], "&gt;= " &amp; H7) - COUNTIF(Vertices[Out-Degree], "&gt;=" &amp; H8)</f>
        <v>0</v>
      </c>
      <c r="J7" s="39">
        <f t="shared" si="4"/>
        <v>5467.4586895454549</v>
      </c>
      <c r="K7" s="40">
        <f>COUNTIF(Vertices[Betweenness Centrality], "&gt;= " &amp; J7) - COUNTIF(Vertices[Betweenness Centrality], "&gt;=" &amp; J8)</f>
        <v>5</v>
      </c>
      <c r="L7" s="39">
        <f t="shared" si="5"/>
        <v>9.0909090909090912E-2</v>
      </c>
      <c r="M7" s="40">
        <f>COUNTIF(Vertices[Closeness Centrality], "&gt;= " &amp; L7) - COUNTIF(Vertices[Closeness Centrality], "&gt;=" &amp; L8)</f>
        <v>8</v>
      </c>
      <c r="N7" s="39">
        <f t="shared" si="6"/>
        <v>5.4553636363636367E-3</v>
      </c>
      <c r="O7" s="40">
        <f>COUNTIF(Vertices[Eigenvector Centrality], "&gt;= " &amp; N7) - COUNTIF(Vertices[Eigenvector Centrality], "&gt;=" &amp; N8)</f>
        <v>17</v>
      </c>
      <c r="P7" s="39">
        <f t="shared" si="7"/>
        <v>1.0712848181818182</v>
      </c>
      <c r="Q7" s="40">
        <f>COUNTIF(Vertices[PageRank], "&gt;= " &amp; P7) - COUNTIF(Vertices[PageRank], "&gt;=" &amp; P8)</f>
        <v>27</v>
      </c>
      <c r="R7" s="39">
        <f t="shared" si="8"/>
        <v>9.0909090909090912E-2</v>
      </c>
      <c r="S7" s="44">
        <f>COUNTIF(Vertices[Clustering Coefficient], "&gt;= " &amp; R7) - COUNTIF(Vertices[Clustering Coefficient], "&gt;=" &amp; R8)</f>
        <v>5</v>
      </c>
      <c r="T7" s="39" t="e">
        <f t="shared" ca="1" si="9"/>
        <v>#REF!</v>
      </c>
      <c r="U7" s="40" t="e">
        <f t="shared" ca="1" si="0"/>
        <v>#REF!</v>
      </c>
    </row>
    <row r="8" spans="1:24" x14ac:dyDescent="0.25">
      <c r="A8" s="34" t="s">
        <v>150</v>
      </c>
      <c r="B8" s="34">
        <v>1779</v>
      </c>
      <c r="D8" s="32">
        <f t="shared" si="1"/>
        <v>0</v>
      </c>
      <c r="E8" s="3">
        <f>COUNTIF(Vertices[Degree], "&gt;= " &amp; D8) - COUNTIF(Vertices[Degree], "&gt;=" &amp; D9)</f>
        <v>0</v>
      </c>
      <c r="F8" s="37">
        <f t="shared" si="2"/>
        <v>4.8</v>
      </c>
      <c r="G8" s="38">
        <f>COUNTIF(Vertices[In-Degree], "&gt;= " &amp; F8) - COUNTIF(Vertices[In-Degree], "&gt;=" &amp; F9)</f>
        <v>6</v>
      </c>
      <c r="H8" s="37">
        <f t="shared" si="3"/>
        <v>2.7272727272727271</v>
      </c>
      <c r="I8" s="38">
        <f>COUNTIF(Vertices[Out-Degree], "&gt;= " &amp; H8) - COUNTIF(Vertices[Out-Degree], "&gt;=" &amp; H9)</f>
        <v>38</v>
      </c>
      <c r="J8" s="37">
        <f t="shared" si="4"/>
        <v>6560.9504274545461</v>
      </c>
      <c r="K8" s="38">
        <f>COUNTIF(Vertices[Betweenness Centrality], "&gt;= " &amp; J8) - COUNTIF(Vertices[Betweenness Centrality], "&gt;=" &amp; J9)</f>
        <v>4</v>
      </c>
      <c r="L8" s="37">
        <f t="shared" si="5"/>
        <v>0.1090909090909091</v>
      </c>
      <c r="M8" s="38">
        <f>COUNTIF(Vertices[Closeness Centrality], "&gt;= " &amp; L8) - COUNTIF(Vertices[Closeness Centrality], "&gt;=" &amp; L9)</f>
        <v>17</v>
      </c>
      <c r="N8" s="37">
        <f t="shared" si="6"/>
        <v>6.5464363636363642E-3</v>
      </c>
      <c r="O8" s="38">
        <f>COUNTIF(Vertices[Eigenvector Centrality], "&gt;= " &amp; N8) - COUNTIF(Vertices[Eigenvector Centrality], "&gt;=" &amp; N9)</f>
        <v>5</v>
      </c>
      <c r="P8" s="37">
        <f t="shared" si="7"/>
        <v>1.2855417818181818</v>
      </c>
      <c r="Q8" s="38">
        <f>COUNTIF(Vertices[PageRank], "&gt;= " &amp; P8) - COUNTIF(Vertices[PageRank], "&gt;=" &amp; P9)</f>
        <v>38</v>
      </c>
      <c r="R8" s="37">
        <f t="shared" si="8"/>
        <v>0.1090909090909091</v>
      </c>
      <c r="S8" s="43">
        <f>COUNTIF(Vertices[Clustering Coefficient], "&gt;= " &amp; R8) - COUNTIF(Vertices[Clustering Coefficient], "&gt;=" &amp; R9)</f>
        <v>2</v>
      </c>
      <c r="T8" s="37" t="e">
        <f t="shared" ca="1" si="9"/>
        <v>#REF!</v>
      </c>
      <c r="U8" s="38" t="e">
        <f t="shared" ca="1" si="0"/>
        <v>#REF!</v>
      </c>
    </row>
    <row r="9" spans="1:24" x14ac:dyDescent="0.25">
      <c r="A9" s="118"/>
      <c r="B9" s="118"/>
      <c r="D9" s="32">
        <f t="shared" si="1"/>
        <v>0</v>
      </c>
      <c r="E9" s="3">
        <f>COUNTIF(Vertices[Degree], "&gt;= " &amp; D9) - COUNTIF(Vertices[Degree], "&gt;=" &amp; D10)</f>
        <v>0</v>
      </c>
      <c r="F9" s="39">
        <f t="shared" si="2"/>
        <v>5.6</v>
      </c>
      <c r="G9" s="40">
        <f>COUNTIF(Vertices[In-Degree], "&gt;= " &amp; F9) - COUNTIF(Vertices[In-Degree], "&gt;=" &amp; F10)</f>
        <v>7</v>
      </c>
      <c r="H9" s="39">
        <f t="shared" si="3"/>
        <v>3.1818181818181817</v>
      </c>
      <c r="I9" s="40">
        <f>COUNTIF(Vertices[Out-Degree], "&gt;= " &amp; H9) - COUNTIF(Vertices[Out-Degree], "&gt;=" &amp; H10)</f>
        <v>0</v>
      </c>
      <c r="J9" s="39">
        <f t="shared" si="4"/>
        <v>7654.4421653636373</v>
      </c>
      <c r="K9" s="40">
        <f>COUNTIF(Vertices[Betweenness Centrality], "&gt;= " &amp; J9) - COUNTIF(Vertices[Betweenness Centrality], "&gt;=" &amp; J10)</f>
        <v>2</v>
      </c>
      <c r="L9" s="39">
        <f t="shared" si="5"/>
        <v>0.12727272727272729</v>
      </c>
      <c r="M9" s="40">
        <f>COUNTIF(Vertices[Closeness Centrality], "&gt;= " &amp; L9) - COUNTIF(Vertices[Closeness Centrality], "&gt;=" &amp; L10)</f>
        <v>6</v>
      </c>
      <c r="N9" s="39">
        <f t="shared" si="6"/>
        <v>7.6375090909090917E-3</v>
      </c>
      <c r="O9" s="40">
        <f>COUNTIF(Vertices[Eigenvector Centrality], "&gt;= " &amp; N9) - COUNTIF(Vertices[Eigenvector Centrality], "&gt;=" &amp; N10)</f>
        <v>4</v>
      </c>
      <c r="P9" s="39">
        <f t="shared" si="7"/>
        <v>1.4997987454545454</v>
      </c>
      <c r="Q9" s="40">
        <f>COUNTIF(Vertices[PageRank], "&gt;= " &amp; P9) - COUNTIF(Vertices[PageRank], "&gt;=" &amp; P10)</f>
        <v>17</v>
      </c>
      <c r="R9" s="39">
        <f t="shared" si="8"/>
        <v>0.12727272727272729</v>
      </c>
      <c r="S9" s="44">
        <f>COUNTIF(Vertices[Clustering Coefficient], "&gt;= " &amp; R9) - COUNTIF(Vertices[Clustering Coefficient], "&gt;=" &amp; R10)</f>
        <v>7</v>
      </c>
      <c r="T9" s="39" t="e">
        <f t="shared" ca="1" si="9"/>
        <v>#REF!</v>
      </c>
      <c r="U9" s="40" t="e">
        <f t="shared" ca="1" si="0"/>
        <v>#REF!</v>
      </c>
    </row>
    <row r="10" spans="1:24" x14ac:dyDescent="0.25">
      <c r="A10" s="34" t="s">
        <v>12154</v>
      </c>
      <c r="B10" s="34">
        <v>3</v>
      </c>
      <c r="D10" s="32">
        <f t="shared" si="1"/>
        <v>0</v>
      </c>
      <c r="E10" s="3">
        <f>COUNTIF(Vertices[Degree], "&gt;= " &amp; D10) - COUNTIF(Vertices[Degree], "&gt;=" &amp; D11)</f>
        <v>0</v>
      </c>
      <c r="F10" s="37">
        <f t="shared" si="2"/>
        <v>6.3999999999999995</v>
      </c>
      <c r="G10" s="38">
        <f>COUNTIF(Vertices[In-Degree], "&gt;= " &amp; F10) - COUNTIF(Vertices[In-Degree], "&gt;=" &amp; F11)</f>
        <v>5</v>
      </c>
      <c r="H10" s="37">
        <f t="shared" si="3"/>
        <v>3.6363636363636362</v>
      </c>
      <c r="I10" s="38">
        <f>COUNTIF(Vertices[Out-Degree], "&gt;= " &amp; H10) - COUNTIF(Vertices[Out-Degree], "&gt;=" &amp; H11)</f>
        <v>14</v>
      </c>
      <c r="J10" s="37">
        <f t="shared" si="4"/>
        <v>8747.9339032727275</v>
      </c>
      <c r="K10" s="38">
        <f>COUNTIF(Vertices[Betweenness Centrality], "&gt;= " &amp; J10) - COUNTIF(Vertices[Betweenness Centrality], "&gt;=" &amp; J11)</f>
        <v>1</v>
      </c>
      <c r="L10" s="37">
        <f t="shared" si="5"/>
        <v>0.14545454545454548</v>
      </c>
      <c r="M10" s="38">
        <f>COUNTIF(Vertices[Closeness Centrality], "&gt;= " &amp; L10) - COUNTIF(Vertices[Closeness Centrality], "&gt;=" &amp; L11)</f>
        <v>0</v>
      </c>
      <c r="N10" s="37">
        <f t="shared" si="6"/>
        <v>8.7285818181818183E-3</v>
      </c>
      <c r="O10" s="38">
        <f>COUNTIF(Vertices[Eigenvector Centrality], "&gt;= " &amp; N10) - COUNTIF(Vertices[Eigenvector Centrality], "&gt;=" &amp; N11)</f>
        <v>7</v>
      </c>
      <c r="P10" s="37">
        <f t="shared" si="7"/>
        <v>1.714055709090909</v>
      </c>
      <c r="Q10" s="38">
        <f>COUNTIF(Vertices[PageRank], "&gt;= " &amp; P10) - COUNTIF(Vertices[PageRank], "&gt;=" &amp; P11)</f>
        <v>21</v>
      </c>
      <c r="R10" s="37">
        <f t="shared" si="8"/>
        <v>0.14545454545454548</v>
      </c>
      <c r="S10" s="43">
        <f>COUNTIF(Vertices[Clustering Coefficient], "&gt;= " &amp; R10) - COUNTIF(Vertices[Clustering Coefficient], "&gt;=" &amp; R11)</f>
        <v>2</v>
      </c>
      <c r="T10" s="37" t="e">
        <f t="shared" ca="1" si="9"/>
        <v>#REF!</v>
      </c>
      <c r="U10" s="38" t="e">
        <f t="shared" ca="1" si="0"/>
        <v>#REF!</v>
      </c>
    </row>
    <row r="11" spans="1:24" x14ac:dyDescent="0.25">
      <c r="A11" s="118"/>
      <c r="B11" s="118"/>
      <c r="D11" s="32">
        <f t="shared" si="1"/>
        <v>0</v>
      </c>
      <c r="E11" s="3">
        <f>COUNTIF(Vertices[Degree], "&gt;= " &amp; D11) - COUNTIF(Vertices[Degree], "&gt;=" &amp; D12)</f>
        <v>0</v>
      </c>
      <c r="F11" s="39">
        <f t="shared" si="2"/>
        <v>7.1999999999999993</v>
      </c>
      <c r="G11" s="40">
        <f>COUNTIF(Vertices[In-Degree], "&gt;= " &amp; F11) - COUNTIF(Vertices[In-Degree], "&gt;=" &amp; F12)</f>
        <v>0</v>
      </c>
      <c r="H11" s="39">
        <f t="shared" si="3"/>
        <v>4.0909090909090908</v>
      </c>
      <c r="I11" s="40">
        <f>COUNTIF(Vertices[Out-Degree], "&gt;= " &amp; H11) - COUNTIF(Vertices[Out-Degree], "&gt;=" &amp; H12)</f>
        <v>0</v>
      </c>
      <c r="J11" s="39">
        <f t="shared" si="4"/>
        <v>9841.4256411818187</v>
      </c>
      <c r="K11" s="40">
        <f>COUNTIF(Vertices[Betweenness Centrality], "&gt;= " &amp; J11) - COUNTIF(Vertices[Betweenness Centrality], "&gt;=" &amp; J12)</f>
        <v>3</v>
      </c>
      <c r="L11" s="39">
        <f t="shared" si="5"/>
        <v>0.16363636363636366</v>
      </c>
      <c r="M11" s="40">
        <f>COUNTIF(Vertices[Closeness Centrality], "&gt;= " &amp; L11) - COUNTIF(Vertices[Closeness Centrality], "&gt;=" &amp; L12)</f>
        <v>10</v>
      </c>
      <c r="N11" s="39">
        <f t="shared" si="6"/>
        <v>9.819654545454545E-3</v>
      </c>
      <c r="O11" s="40">
        <f>COUNTIF(Vertices[Eigenvector Centrality], "&gt;= " &amp; N11) - COUNTIF(Vertices[Eigenvector Centrality], "&gt;=" &amp; N12)</f>
        <v>10</v>
      </c>
      <c r="P11" s="39">
        <f t="shared" si="7"/>
        <v>1.9283126727272726</v>
      </c>
      <c r="Q11" s="40">
        <f>COUNTIF(Vertices[PageRank], "&gt;= " &amp; P11) - COUNTIF(Vertices[PageRank], "&gt;=" &amp; P12)</f>
        <v>11</v>
      </c>
      <c r="R11" s="39">
        <f t="shared" si="8"/>
        <v>0.16363636363636366</v>
      </c>
      <c r="S11" s="44">
        <f>COUNTIF(Vertices[Clustering Coefficient], "&gt;= " &amp; R11) - COUNTIF(Vertices[Clustering Coefficient], "&gt;=" &amp; R12)</f>
        <v>16</v>
      </c>
      <c r="T11" s="39" t="e">
        <f t="shared" ca="1" si="9"/>
        <v>#REF!</v>
      </c>
      <c r="U11" s="40" t="e">
        <f t="shared" ca="1" si="0"/>
        <v>#REF!</v>
      </c>
    </row>
    <row r="12" spans="1:24" x14ac:dyDescent="0.25">
      <c r="A12" s="34" t="s">
        <v>999</v>
      </c>
      <c r="B12" s="34">
        <v>1445</v>
      </c>
      <c r="D12" s="32">
        <f t="shared" si="1"/>
        <v>0</v>
      </c>
      <c r="E12" s="3">
        <f>COUNTIF(Vertices[Degree], "&gt;= " &amp; D12) - COUNTIF(Vertices[Degree], "&gt;=" &amp; D13)</f>
        <v>0</v>
      </c>
      <c r="F12" s="37">
        <f t="shared" si="2"/>
        <v>7.9999999999999991</v>
      </c>
      <c r="G12" s="38">
        <f>COUNTIF(Vertices[In-Degree], "&gt;= " &amp; F12) - COUNTIF(Vertices[In-Degree], "&gt;=" &amp; F13)</f>
        <v>3</v>
      </c>
      <c r="H12" s="37">
        <f t="shared" si="3"/>
        <v>4.545454545454545</v>
      </c>
      <c r="I12" s="38">
        <f>COUNTIF(Vertices[Out-Degree], "&gt;= " &amp; H12) - COUNTIF(Vertices[Out-Degree], "&gt;=" &amp; H13)</f>
        <v>0</v>
      </c>
      <c r="J12" s="37">
        <f t="shared" si="4"/>
        <v>10934.91737909091</v>
      </c>
      <c r="K12" s="38">
        <f>COUNTIF(Vertices[Betweenness Centrality], "&gt;= " &amp; J12) - COUNTIF(Vertices[Betweenness Centrality], "&gt;=" &amp; J13)</f>
        <v>2</v>
      </c>
      <c r="L12" s="37">
        <f t="shared" si="5"/>
        <v>0.18181818181818185</v>
      </c>
      <c r="M12" s="38">
        <f>COUNTIF(Vertices[Closeness Centrality], "&gt;= " &amp; L12) - COUNTIF(Vertices[Closeness Centrality], "&gt;=" &amp; L13)</f>
        <v>0</v>
      </c>
      <c r="N12" s="37">
        <f t="shared" si="6"/>
        <v>1.0910727272727272E-2</v>
      </c>
      <c r="O12" s="38">
        <f>COUNTIF(Vertices[Eigenvector Centrality], "&gt;= " &amp; N12) - COUNTIF(Vertices[Eigenvector Centrality], "&gt;=" &amp; N13)</f>
        <v>3</v>
      </c>
      <c r="P12" s="37">
        <f t="shared" si="7"/>
        <v>2.1425696363636364</v>
      </c>
      <c r="Q12" s="38">
        <f>COUNTIF(Vertices[PageRank], "&gt;= " &amp; P12) - COUNTIF(Vertices[PageRank], "&gt;=" &amp; P13)</f>
        <v>7</v>
      </c>
      <c r="R12" s="37">
        <f t="shared" si="8"/>
        <v>0.18181818181818185</v>
      </c>
      <c r="S12" s="43">
        <f>COUNTIF(Vertices[Clustering Coefficient], "&gt;= " &amp; R12) - COUNTIF(Vertices[Clustering Coefficient], "&gt;=" &amp; R13)</f>
        <v>2</v>
      </c>
      <c r="T12" s="37" t="e">
        <f t="shared" ca="1" si="9"/>
        <v>#REF!</v>
      </c>
      <c r="U12" s="38" t="e">
        <f t="shared" ca="1" si="0"/>
        <v>#REF!</v>
      </c>
    </row>
    <row r="13" spans="1:24" x14ac:dyDescent="0.25">
      <c r="A13" s="34" t="s">
        <v>176</v>
      </c>
      <c r="B13" s="34">
        <v>330</v>
      </c>
      <c r="D13" s="32">
        <f t="shared" si="1"/>
        <v>0</v>
      </c>
      <c r="E13" s="3">
        <f>COUNTIF(Vertices[Degree], "&gt;= " &amp; D13) - COUNTIF(Vertices[Degree], "&gt;=" &amp; D14)</f>
        <v>0</v>
      </c>
      <c r="F13" s="39">
        <f t="shared" si="2"/>
        <v>8.7999999999999989</v>
      </c>
      <c r="G13" s="40">
        <f>COUNTIF(Vertices[In-Degree], "&gt;= " &amp; F13) - COUNTIF(Vertices[In-Degree], "&gt;=" &amp; F14)</f>
        <v>2</v>
      </c>
      <c r="H13" s="39">
        <f t="shared" si="3"/>
        <v>4.9999999999999991</v>
      </c>
      <c r="I13" s="40">
        <f>COUNTIF(Vertices[Out-Degree], "&gt;= " &amp; H13) - COUNTIF(Vertices[Out-Degree], "&gt;=" &amp; H14)</f>
        <v>14</v>
      </c>
      <c r="J13" s="39">
        <f t="shared" si="4"/>
        <v>12028.409117000001</v>
      </c>
      <c r="K13" s="40">
        <f>COUNTIF(Vertices[Betweenness Centrality], "&gt;= " &amp; J13) - COUNTIF(Vertices[Betweenness Centrality], "&gt;=" &amp; J14)</f>
        <v>2</v>
      </c>
      <c r="L13" s="39">
        <f t="shared" si="5"/>
        <v>0.20000000000000004</v>
      </c>
      <c r="M13" s="40">
        <f>COUNTIF(Vertices[Closeness Centrality], "&gt;= " &amp; L13) - COUNTIF(Vertices[Closeness Centrality], "&gt;=" &amp; L14)</f>
        <v>17</v>
      </c>
      <c r="N13" s="39">
        <f t="shared" si="6"/>
        <v>1.2001799999999998E-2</v>
      </c>
      <c r="O13" s="40">
        <f>COUNTIF(Vertices[Eigenvector Centrality], "&gt;= " &amp; N13) - COUNTIF(Vertices[Eigenvector Centrality], "&gt;=" &amp; N14)</f>
        <v>1</v>
      </c>
      <c r="P13" s="39">
        <f t="shared" si="7"/>
        <v>2.3568266000000002</v>
      </c>
      <c r="Q13" s="40">
        <f>COUNTIF(Vertices[PageRank], "&gt;= " &amp; P13) - COUNTIF(Vertices[PageRank], "&gt;=" &amp; P14)</f>
        <v>2</v>
      </c>
      <c r="R13" s="39">
        <f t="shared" si="8"/>
        <v>0.20000000000000004</v>
      </c>
      <c r="S13" s="44">
        <f>COUNTIF(Vertices[Clustering Coefficient], "&gt;= " &amp; R13) - COUNTIF(Vertices[Clustering Coefficient], "&gt;=" &amp; R14)</f>
        <v>11</v>
      </c>
      <c r="T13" s="39" t="e">
        <f t="shared" ca="1" si="9"/>
        <v>#REF!</v>
      </c>
      <c r="U13" s="40" t="e">
        <f t="shared" ca="1" si="0"/>
        <v>#REF!</v>
      </c>
    </row>
    <row r="14" spans="1:24" x14ac:dyDescent="0.25">
      <c r="A14" s="34" t="s">
        <v>1000</v>
      </c>
      <c r="B14" s="34">
        <v>4</v>
      </c>
      <c r="D14" s="32">
        <f t="shared" si="1"/>
        <v>0</v>
      </c>
      <c r="E14" s="3">
        <f>COUNTIF(Vertices[Degree], "&gt;= " &amp; D14) - COUNTIF(Vertices[Degree], "&gt;=" &amp; D15)</f>
        <v>0</v>
      </c>
      <c r="F14" s="37">
        <f t="shared" si="2"/>
        <v>9.6</v>
      </c>
      <c r="G14" s="38">
        <f>COUNTIF(Vertices[In-Degree], "&gt;= " &amp; F14) - COUNTIF(Vertices[In-Degree], "&gt;=" &amp; F15)</f>
        <v>2</v>
      </c>
      <c r="H14" s="37">
        <f t="shared" si="3"/>
        <v>5.4545454545454533</v>
      </c>
      <c r="I14" s="38">
        <f>COUNTIF(Vertices[Out-Degree], "&gt;= " &amp; H14) - COUNTIF(Vertices[Out-Degree], "&gt;=" &amp; H15)</f>
        <v>0</v>
      </c>
      <c r="J14" s="37">
        <f t="shared" si="4"/>
        <v>13121.900854909092</v>
      </c>
      <c r="K14" s="38">
        <f>COUNTIF(Vertices[Betweenness Centrality], "&gt;= " &amp; J14) - COUNTIF(Vertices[Betweenness Centrality], "&gt;=" &amp; J15)</f>
        <v>0</v>
      </c>
      <c r="L14" s="37">
        <f t="shared" si="5"/>
        <v>0.21818181818181823</v>
      </c>
      <c r="M14" s="38">
        <f>COUNTIF(Vertices[Closeness Centrality], "&gt;= " &amp; L14) - COUNTIF(Vertices[Closeness Centrality], "&gt;=" &amp; L15)</f>
        <v>0</v>
      </c>
      <c r="N14" s="37">
        <f t="shared" si="6"/>
        <v>1.3092872727272725E-2</v>
      </c>
      <c r="O14" s="38">
        <f>COUNTIF(Vertices[Eigenvector Centrality], "&gt;= " &amp; N14) - COUNTIF(Vertices[Eigenvector Centrality], "&gt;=" &amp; N15)</f>
        <v>0</v>
      </c>
      <c r="P14" s="37">
        <f t="shared" si="7"/>
        <v>2.571083563636364</v>
      </c>
      <c r="Q14" s="38">
        <f>COUNTIF(Vertices[PageRank], "&gt;= " &amp; P14) - COUNTIF(Vertices[PageRank], "&gt;=" &amp; P15)</f>
        <v>1</v>
      </c>
      <c r="R14" s="37">
        <f t="shared" si="8"/>
        <v>0.21818181818181823</v>
      </c>
      <c r="S14" s="43">
        <f>COUNTIF(Vertices[Clustering Coefficient], "&gt;= " &amp; R14) - COUNTIF(Vertices[Clustering Coefficient], "&gt;=" &amp; R15)</f>
        <v>1</v>
      </c>
      <c r="T14" s="37" t="e">
        <f t="shared" ca="1" si="9"/>
        <v>#REF!</v>
      </c>
      <c r="U14" s="38" t="e">
        <f t="shared" ca="1" si="0"/>
        <v>#REF!</v>
      </c>
    </row>
    <row r="15" spans="1:24" x14ac:dyDescent="0.25">
      <c r="A15" s="118"/>
      <c r="B15" s="118"/>
      <c r="D15" s="32">
        <f t="shared" si="1"/>
        <v>0</v>
      </c>
      <c r="E15" s="3">
        <f>COUNTIF(Vertices[Degree], "&gt;= " &amp; D15) - COUNTIF(Vertices[Degree], "&gt;=" &amp; D16)</f>
        <v>0</v>
      </c>
      <c r="F15" s="39">
        <f t="shared" si="2"/>
        <v>10.4</v>
      </c>
      <c r="G15" s="40">
        <f>COUNTIF(Vertices[In-Degree], "&gt;= " &amp; F15) - COUNTIF(Vertices[In-Degree], "&gt;=" &amp; F16)</f>
        <v>1</v>
      </c>
      <c r="H15" s="39">
        <f t="shared" si="3"/>
        <v>5.9090909090909074</v>
      </c>
      <c r="I15" s="40">
        <f>COUNTIF(Vertices[Out-Degree], "&gt;= " &amp; H15) - COUNTIF(Vertices[Out-Degree], "&gt;=" &amp; H16)</f>
        <v>7</v>
      </c>
      <c r="J15" s="39">
        <f t="shared" si="4"/>
        <v>14215.392592818183</v>
      </c>
      <c r="K15" s="40">
        <f>COUNTIF(Vertices[Betweenness Centrality], "&gt;= " &amp; J15) - COUNTIF(Vertices[Betweenness Centrality], "&gt;=" &amp; J16)</f>
        <v>0</v>
      </c>
      <c r="L15" s="39">
        <f t="shared" si="5"/>
        <v>0.23636363636363641</v>
      </c>
      <c r="M15" s="40">
        <f>COUNTIF(Vertices[Closeness Centrality], "&gt;= " &amp; L15) - COUNTIF(Vertices[Closeness Centrality], "&gt;=" &amp; L16)</f>
        <v>14</v>
      </c>
      <c r="N15" s="39">
        <f t="shared" si="6"/>
        <v>1.4183945454545452E-2</v>
      </c>
      <c r="O15" s="40">
        <f>COUNTIF(Vertices[Eigenvector Centrality], "&gt;= " &amp; N15) - COUNTIF(Vertices[Eigenvector Centrality], "&gt;=" &amp; N16)</f>
        <v>2</v>
      </c>
      <c r="P15" s="39">
        <f t="shared" si="7"/>
        <v>2.7853405272727279</v>
      </c>
      <c r="Q15" s="40">
        <f>COUNTIF(Vertices[PageRank], "&gt;= " &amp; P15) - COUNTIF(Vertices[PageRank], "&gt;=" &amp; P16)</f>
        <v>2</v>
      </c>
      <c r="R15" s="39">
        <f t="shared" si="8"/>
        <v>0.23636363636363641</v>
      </c>
      <c r="S15" s="44">
        <f>COUNTIF(Vertices[Clustering Coefficient], "&gt;= " &amp; R15) - COUNTIF(Vertices[Clustering Coefficient], "&gt;=" &amp; R16)</f>
        <v>12</v>
      </c>
      <c r="T15" s="39" t="e">
        <f t="shared" ca="1" si="9"/>
        <v>#REF!</v>
      </c>
      <c r="U15" s="40" t="e">
        <f t="shared" ca="1" si="0"/>
        <v>#REF!</v>
      </c>
    </row>
    <row r="16" spans="1:24" x14ac:dyDescent="0.25">
      <c r="A16" s="34" t="s">
        <v>151</v>
      </c>
      <c r="B16" s="34">
        <v>330</v>
      </c>
      <c r="D16" s="32">
        <f t="shared" si="1"/>
        <v>0</v>
      </c>
      <c r="E16" s="3">
        <f>COUNTIF(Vertices[Degree], "&gt;= " &amp; D16) - COUNTIF(Vertices[Degree], "&gt;=" &amp; D17)</f>
        <v>0</v>
      </c>
      <c r="F16" s="37">
        <f t="shared" si="2"/>
        <v>11.200000000000001</v>
      </c>
      <c r="G16" s="38">
        <f>COUNTIF(Vertices[In-Degree], "&gt;= " &amp; F16) - COUNTIF(Vertices[In-Degree], "&gt;=" &amp; F17)</f>
        <v>0</v>
      </c>
      <c r="H16" s="37">
        <f t="shared" si="3"/>
        <v>6.3636363636363615</v>
      </c>
      <c r="I16" s="38">
        <f>COUNTIF(Vertices[Out-Degree], "&gt;= " &amp; H16) - COUNTIF(Vertices[Out-Degree], "&gt;=" &amp; H17)</f>
        <v>0</v>
      </c>
      <c r="J16" s="37">
        <f t="shared" si="4"/>
        <v>15308.884330727275</v>
      </c>
      <c r="K16" s="38">
        <f>COUNTIF(Vertices[Betweenness Centrality], "&gt;= " &amp; J16) - COUNTIF(Vertices[Betweenness Centrality], "&gt;=" &amp; J17)</f>
        <v>1</v>
      </c>
      <c r="L16" s="37">
        <f t="shared" si="5"/>
        <v>0.25454545454545457</v>
      </c>
      <c r="M16" s="38">
        <f>COUNTIF(Vertices[Closeness Centrality], "&gt;= " &amp; L16) - COUNTIF(Vertices[Closeness Centrality], "&gt;=" &amp; L17)</f>
        <v>0</v>
      </c>
      <c r="N16" s="37">
        <f t="shared" si="6"/>
        <v>1.5275018181818178E-2</v>
      </c>
      <c r="O16" s="38">
        <f>COUNTIF(Vertices[Eigenvector Centrality], "&gt;= " &amp; N16) - COUNTIF(Vertices[Eigenvector Centrality], "&gt;=" &amp; N17)</f>
        <v>1</v>
      </c>
      <c r="P16" s="37">
        <f t="shared" si="7"/>
        <v>2.9995974909090917</v>
      </c>
      <c r="Q16" s="38">
        <f>COUNTIF(Vertices[PageRank], "&gt;= " &amp; P16) - COUNTIF(Vertices[PageRank], "&gt;=" &amp; P17)</f>
        <v>0</v>
      </c>
      <c r="R16" s="37">
        <f t="shared" si="8"/>
        <v>0.25454545454545457</v>
      </c>
      <c r="S16" s="43">
        <f>COUNTIF(Vertices[Clustering Coefficient], "&gt;= " &amp; R16) - COUNTIF(Vertices[Clustering Coefficient], "&gt;=" &amp; R17)</f>
        <v>2</v>
      </c>
      <c r="T16" s="37" t="e">
        <f t="shared" ca="1" si="9"/>
        <v>#REF!</v>
      </c>
      <c r="U16" s="38" t="e">
        <f t="shared" ca="1" si="0"/>
        <v>#REF!</v>
      </c>
    </row>
    <row r="17" spans="1:21" x14ac:dyDescent="0.25">
      <c r="A17" s="118"/>
      <c r="B17" s="118"/>
      <c r="D17" s="32">
        <f t="shared" si="1"/>
        <v>0</v>
      </c>
      <c r="E17" s="3">
        <f>COUNTIF(Vertices[Degree], "&gt;= " &amp; D17) - COUNTIF(Vertices[Degree], "&gt;=" &amp; D18)</f>
        <v>0</v>
      </c>
      <c r="F17" s="39">
        <f t="shared" si="2"/>
        <v>12.000000000000002</v>
      </c>
      <c r="G17" s="40">
        <f>COUNTIF(Vertices[In-Degree], "&gt;= " &amp; F17) - COUNTIF(Vertices[In-Degree], "&gt;=" &amp; F18)</f>
        <v>0</v>
      </c>
      <c r="H17" s="39">
        <f t="shared" si="3"/>
        <v>6.8181818181818157</v>
      </c>
      <c r="I17" s="40">
        <f>COUNTIF(Vertices[Out-Degree], "&gt;= " &amp; H17) - COUNTIF(Vertices[Out-Degree], "&gt;=" &amp; H18)</f>
        <v>5</v>
      </c>
      <c r="J17" s="39">
        <f t="shared" si="4"/>
        <v>16402.376068636364</v>
      </c>
      <c r="K17" s="40">
        <f>COUNTIF(Vertices[Betweenness Centrality], "&gt;= " &amp; J17) - COUNTIF(Vertices[Betweenness Centrality], "&gt;=" &amp; J18)</f>
        <v>1</v>
      </c>
      <c r="L17" s="39">
        <f t="shared" si="5"/>
        <v>0.27272727272727276</v>
      </c>
      <c r="M17" s="40">
        <f>COUNTIF(Vertices[Closeness Centrality], "&gt;= " &amp; L17) - COUNTIF(Vertices[Closeness Centrality], "&gt;=" &amp; L18)</f>
        <v>0</v>
      </c>
      <c r="N17" s="39">
        <f t="shared" si="6"/>
        <v>1.6366090909090907E-2</v>
      </c>
      <c r="O17" s="40">
        <f>COUNTIF(Vertices[Eigenvector Centrality], "&gt;= " &amp; N17) - COUNTIF(Vertices[Eigenvector Centrality], "&gt;=" &amp; N18)</f>
        <v>1</v>
      </c>
      <c r="P17" s="39">
        <f t="shared" si="7"/>
        <v>3.2138544545454555</v>
      </c>
      <c r="Q17" s="40">
        <f>COUNTIF(Vertices[PageRank], "&gt;= " &amp; P17) - COUNTIF(Vertices[PageRank], "&gt;=" &amp; P18)</f>
        <v>1</v>
      </c>
      <c r="R17" s="39">
        <f t="shared" si="8"/>
        <v>0.27272727272727276</v>
      </c>
      <c r="S17" s="44">
        <f>COUNTIF(Vertices[Clustering Coefficient], "&gt;= " &amp; R17) - COUNTIF(Vertices[Clustering Coefficient], "&gt;=" &amp; R18)</f>
        <v>0</v>
      </c>
      <c r="T17" s="39" t="e">
        <f t="shared" ca="1" si="9"/>
        <v>#REF!</v>
      </c>
      <c r="U17" s="40" t="e">
        <f t="shared" ca="1" si="0"/>
        <v>#REF!</v>
      </c>
    </row>
    <row r="18" spans="1:21" x14ac:dyDescent="0.25">
      <c r="A18" s="34" t="s">
        <v>170</v>
      </c>
      <c r="B18" s="34">
        <v>4.2505592841163314E-2</v>
      </c>
      <c r="D18" s="32">
        <f t="shared" si="1"/>
        <v>0</v>
      </c>
      <c r="E18" s="3">
        <f>COUNTIF(Vertices[Degree], "&gt;= " &amp; D18) - COUNTIF(Vertices[Degree], "&gt;=" &amp; D19)</f>
        <v>0</v>
      </c>
      <c r="F18" s="37">
        <f t="shared" si="2"/>
        <v>12.800000000000002</v>
      </c>
      <c r="G18" s="38">
        <f>COUNTIF(Vertices[In-Degree], "&gt;= " &amp; F18) - COUNTIF(Vertices[In-Degree], "&gt;=" &amp; F19)</f>
        <v>1</v>
      </c>
      <c r="H18" s="37">
        <f t="shared" si="3"/>
        <v>7.2727272727272698</v>
      </c>
      <c r="I18" s="38">
        <f>COUNTIF(Vertices[Out-Degree], "&gt;= " &amp; H18) - COUNTIF(Vertices[Out-Degree], "&gt;=" &amp; H19)</f>
        <v>0</v>
      </c>
      <c r="J18" s="37">
        <f t="shared" si="4"/>
        <v>17495.867806545455</v>
      </c>
      <c r="K18" s="38">
        <f>COUNTIF(Vertices[Betweenness Centrality], "&gt;= " &amp; J18) - COUNTIF(Vertices[Betweenness Centrality], "&gt;=" &amp; J19)</f>
        <v>1</v>
      </c>
      <c r="L18" s="37">
        <f t="shared" si="5"/>
        <v>0.29090909090909095</v>
      </c>
      <c r="M18" s="38">
        <f>COUNTIF(Vertices[Closeness Centrality], "&gt;= " &amp; L18) - COUNTIF(Vertices[Closeness Centrality], "&gt;=" &amp; L19)</f>
        <v>0</v>
      </c>
      <c r="N18" s="37">
        <f t="shared" si="6"/>
        <v>1.7457163636363633E-2</v>
      </c>
      <c r="O18" s="38">
        <f>COUNTIF(Vertices[Eigenvector Centrality], "&gt;= " &amp; N18) - COUNTIF(Vertices[Eigenvector Centrality], "&gt;=" &amp; N19)</f>
        <v>2</v>
      </c>
      <c r="P18" s="37">
        <f t="shared" si="7"/>
        <v>3.4281114181818193</v>
      </c>
      <c r="Q18" s="38">
        <f>COUNTIF(Vertices[PageRank], "&gt;= " &amp; P18) - COUNTIF(Vertices[PageRank], "&gt;=" &amp; P19)</f>
        <v>4</v>
      </c>
      <c r="R18" s="37">
        <f t="shared" si="8"/>
        <v>0.29090909090909095</v>
      </c>
      <c r="S18" s="43">
        <f>COUNTIF(Vertices[Clustering Coefficient], "&gt;= " &amp; R18) - COUNTIF(Vertices[Clustering Coefficient], "&gt;=" &amp; R19)</f>
        <v>0</v>
      </c>
      <c r="T18" s="37" t="e">
        <f t="shared" ca="1" si="9"/>
        <v>#REF!</v>
      </c>
      <c r="U18" s="38" t="e">
        <f t="shared" ca="1" si="0"/>
        <v>#REF!</v>
      </c>
    </row>
    <row r="19" spans="1:21" x14ac:dyDescent="0.25">
      <c r="A19" s="34" t="s">
        <v>171</v>
      </c>
      <c r="B19" s="34">
        <v>8.15450643776824E-2</v>
      </c>
      <c r="D19" s="32">
        <f t="shared" si="1"/>
        <v>0</v>
      </c>
      <c r="E19" s="3">
        <f>COUNTIF(Vertices[Degree], "&gt;= " &amp; D19) - COUNTIF(Vertices[Degree], "&gt;=" &amp; D20)</f>
        <v>0</v>
      </c>
      <c r="F19" s="39">
        <f t="shared" si="2"/>
        <v>13.600000000000003</v>
      </c>
      <c r="G19" s="40">
        <f>COUNTIF(Vertices[In-Degree], "&gt;= " &amp; F19) - COUNTIF(Vertices[In-Degree], "&gt;=" &amp; F20)</f>
        <v>1</v>
      </c>
      <c r="H19" s="39">
        <f t="shared" si="3"/>
        <v>7.727272727272724</v>
      </c>
      <c r="I19" s="40">
        <f>COUNTIF(Vertices[Out-Degree], "&gt;= " &amp; H19) - COUNTIF(Vertices[Out-Degree], "&gt;=" &amp; H20)</f>
        <v>4</v>
      </c>
      <c r="J19" s="39">
        <f t="shared" si="4"/>
        <v>18589.359544454546</v>
      </c>
      <c r="K19" s="40">
        <f>COUNTIF(Vertices[Betweenness Centrality], "&gt;= " &amp; J19) - COUNTIF(Vertices[Betweenness Centrality], "&gt;=" &amp; J20)</f>
        <v>1</v>
      </c>
      <c r="L19" s="39">
        <f t="shared" si="5"/>
        <v>0.30909090909090914</v>
      </c>
      <c r="M19" s="40">
        <f>COUNTIF(Vertices[Closeness Centrality], "&gt;= " &amp; L19) - COUNTIF(Vertices[Closeness Centrality], "&gt;=" &amp; L20)</f>
        <v>0</v>
      </c>
      <c r="N19" s="39">
        <f t="shared" si="6"/>
        <v>1.854823636363636E-2</v>
      </c>
      <c r="O19" s="40">
        <f>COUNTIF(Vertices[Eigenvector Centrality], "&gt;= " &amp; N19) - COUNTIF(Vertices[Eigenvector Centrality], "&gt;=" &amp; N20)</f>
        <v>1</v>
      </c>
      <c r="P19" s="39">
        <f t="shared" si="7"/>
        <v>3.6423683818181831</v>
      </c>
      <c r="Q19" s="40">
        <f>COUNTIF(Vertices[PageRank], "&gt;= " &amp; P19) - COUNTIF(Vertices[PageRank], "&gt;=" &amp; P20)</f>
        <v>0</v>
      </c>
      <c r="R19" s="39">
        <f t="shared" si="8"/>
        <v>0.30909090909090914</v>
      </c>
      <c r="S19" s="44">
        <f>COUNTIF(Vertices[Clustering Coefficient], "&gt;= " &amp; R19) - COUNTIF(Vertices[Clustering Coefficient], "&gt;=" &amp; R20)</f>
        <v>1</v>
      </c>
      <c r="T19" s="39" t="e">
        <f t="shared" ca="1" si="9"/>
        <v>#REF!</v>
      </c>
      <c r="U19" s="40" t="e">
        <f t="shared" ca="1" si="0"/>
        <v>#REF!</v>
      </c>
    </row>
    <row r="20" spans="1:21" x14ac:dyDescent="0.25">
      <c r="A20" s="118"/>
      <c r="B20" s="118"/>
      <c r="D20" s="32">
        <f t="shared" si="1"/>
        <v>0</v>
      </c>
      <c r="E20" s="3">
        <f>COUNTIF(Vertices[Degree], "&gt;= " &amp; D20) - COUNTIF(Vertices[Degree], "&gt;=" &amp; D21)</f>
        <v>0</v>
      </c>
      <c r="F20" s="37">
        <f t="shared" si="2"/>
        <v>14.400000000000004</v>
      </c>
      <c r="G20" s="38">
        <f>COUNTIF(Vertices[In-Degree], "&gt;= " &amp; F20) - COUNTIF(Vertices[In-Degree], "&gt;=" &amp; F21)</f>
        <v>2</v>
      </c>
      <c r="H20" s="37">
        <f t="shared" si="3"/>
        <v>8.1818181818181781</v>
      </c>
      <c r="I20" s="38">
        <f>COUNTIF(Vertices[Out-Degree], "&gt;= " &amp; H20) - COUNTIF(Vertices[Out-Degree], "&gt;=" &amp; H21)</f>
        <v>0</v>
      </c>
      <c r="J20" s="37">
        <f t="shared" si="4"/>
        <v>19682.851282363637</v>
      </c>
      <c r="K20" s="38">
        <f>COUNTIF(Vertices[Betweenness Centrality], "&gt;= " &amp; J20) - COUNTIF(Vertices[Betweenness Centrality], "&gt;=" &amp; J21)</f>
        <v>0</v>
      </c>
      <c r="L20" s="37">
        <f t="shared" si="5"/>
        <v>0.32727272727272733</v>
      </c>
      <c r="M20" s="38">
        <f>COUNTIF(Vertices[Closeness Centrality], "&gt;= " &amp; L20) - COUNTIF(Vertices[Closeness Centrality], "&gt;=" &amp; L21)</f>
        <v>46</v>
      </c>
      <c r="N20" s="37">
        <f t="shared" si="6"/>
        <v>1.9639309090909086E-2</v>
      </c>
      <c r="O20" s="38">
        <f>COUNTIF(Vertices[Eigenvector Centrality], "&gt;= " &amp; N20) - COUNTIF(Vertices[Eigenvector Centrality], "&gt;=" &amp; N21)</f>
        <v>3</v>
      </c>
      <c r="P20" s="37">
        <f t="shared" si="7"/>
        <v>3.8566253454545469</v>
      </c>
      <c r="Q20" s="38">
        <f>COUNTIF(Vertices[PageRank], "&gt;= " &amp; P20) - COUNTIF(Vertices[PageRank], "&gt;=" &amp; P21)</f>
        <v>2</v>
      </c>
      <c r="R20" s="37">
        <f t="shared" si="8"/>
        <v>0.32727272727272733</v>
      </c>
      <c r="S20" s="43">
        <f>COUNTIF(Vertices[Clustering Coefficient], "&gt;= " &amp; R20) - COUNTIF(Vertices[Clustering Coefficient], "&gt;=" &amp; R21)</f>
        <v>42</v>
      </c>
      <c r="T20" s="37" t="e">
        <f t="shared" ca="1" si="9"/>
        <v>#REF!</v>
      </c>
      <c r="U20" s="38" t="e">
        <f t="shared" ca="1" si="0"/>
        <v>#REF!</v>
      </c>
    </row>
    <row r="21" spans="1:21" x14ac:dyDescent="0.25">
      <c r="A21" s="34" t="s">
        <v>152</v>
      </c>
      <c r="B21" s="34">
        <v>190</v>
      </c>
      <c r="D21" s="32">
        <f t="shared" si="1"/>
        <v>0</v>
      </c>
      <c r="E21" s="3">
        <f>COUNTIF(Vertices[Degree], "&gt;= " &amp; D21) - COUNTIF(Vertices[Degree], "&gt;=" &amp; D22)</f>
        <v>0</v>
      </c>
      <c r="F21" s="39">
        <f t="shared" si="2"/>
        <v>15.200000000000005</v>
      </c>
      <c r="G21" s="40">
        <f>COUNTIF(Vertices[In-Degree], "&gt;= " &amp; F21) - COUNTIF(Vertices[In-Degree], "&gt;=" &amp; F22)</f>
        <v>0</v>
      </c>
      <c r="H21" s="39">
        <f t="shared" si="3"/>
        <v>8.6363636363636331</v>
      </c>
      <c r="I21" s="40">
        <f>COUNTIF(Vertices[Out-Degree], "&gt;= " &amp; H21) - COUNTIF(Vertices[Out-Degree], "&gt;=" &amp; H22)</f>
        <v>5</v>
      </c>
      <c r="J21" s="39">
        <f t="shared" si="4"/>
        <v>20776.343020272729</v>
      </c>
      <c r="K21" s="40">
        <f>COUNTIF(Vertices[Betweenness Centrality], "&gt;= " &amp; J21) - COUNTIF(Vertices[Betweenness Centrality], "&gt;=" &amp; J22)</f>
        <v>0</v>
      </c>
      <c r="L21" s="39">
        <f t="shared" si="5"/>
        <v>0.34545454545454551</v>
      </c>
      <c r="M21" s="40">
        <f>COUNTIF(Vertices[Closeness Centrality], "&gt;= " &amp; L21) - COUNTIF(Vertices[Closeness Centrality], "&gt;=" &amp; L22)</f>
        <v>0</v>
      </c>
      <c r="N21" s="39">
        <f t="shared" si="6"/>
        <v>2.0730381818181813E-2</v>
      </c>
      <c r="O21" s="40">
        <f>COUNTIF(Vertices[Eigenvector Centrality], "&gt;= " &amp; N21) - COUNTIF(Vertices[Eigenvector Centrality], "&gt;=" &amp; N22)</f>
        <v>1</v>
      </c>
      <c r="P21" s="39">
        <f t="shared" si="7"/>
        <v>4.0708823090909103</v>
      </c>
      <c r="Q21" s="40">
        <f>COUNTIF(Vertices[PageRank], "&gt;= " &amp; P21) - COUNTIF(Vertices[PageRank], "&gt;=" &amp; P22)</f>
        <v>1</v>
      </c>
      <c r="R21" s="39">
        <f t="shared" si="8"/>
        <v>0.34545454545454551</v>
      </c>
      <c r="S21" s="44">
        <f>COUNTIF(Vertices[Clustering Coefficient], "&gt;= " &amp; R21) - COUNTIF(Vertices[Clustering Coefficient], "&gt;=" &amp; R22)</f>
        <v>0</v>
      </c>
      <c r="T21" s="39" t="e">
        <f t="shared" ca="1" si="9"/>
        <v>#REF!</v>
      </c>
      <c r="U21" s="40" t="e">
        <f t="shared" ca="1" si="0"/>
        <v>#REF!</v>
      </c>
    </row>
    <row r="22" spans="1:21" x14ac:dyDescent="0.25">
      <c r="A22" s="34" t="s">
        <v>153</v>
      </c>
      <c r="B22" s="34">
        <v>103</v>
      </c>
      <c r="D22" s="32">
        <f t="shared" si="1"/>
        <v>0</v>
      </c>
      <c r="E22" s="3">
        <f>COUNTIF(Vertices[Degree], "&gt;= " &amp; D22) - COUNTIF(Vertices[Degree], "&gt;=" &amp; D23)</f>
        <v>0</v>
      </c>
      <c r="F22" s="37">
        <f t="shared" si="2"/>
        <v>16.000000000000004</v>
      </c>
      <c r="G22" s="38">
        <f>COUNTIF(Vertices[In-Degree], "&gt;= " &amp; F22) - COUNTIF(Vertices[In-Degree], "&gt;=" &amp; F23)</f>
        <v>0</v>
      </c>
      <c r="H22" s="37">
        <f t="shared" si="3"/>
        <v>9.0909090909090882</v>
      </c>
      <c r="I22" s="38">
        <f>COUNTIF(Vertices[Out-Degree], "&gt;= " &amp; H22) - COUNTIF(Vertices[Out-Degree], "&gt;=" &amp; H23)</f>
        <v>0</v>
      </c>
      <c r="J22" s="37">
        <f t="shared" si="4"/>
        <v>21869.83475818182</v>
      </c>
      <c r="K22" s="38">
        <f>COUNTIF(Vertices[Betweenness Centrality], "&gt;= " &amp; J22) - COUNTIF(Vertices[Betweenness Centrality], "&gt;=" &amp; J23)</f>
        <v>0</v>
      </c>
      <c r="L22" s="37">
        <f t="shared" si="5"/>
        <v>0.3636363636363637</v>
      </c>
      <c r="M22" s="38">
        <f>COUNTIF(Vertices[Closeness Centrality], "&gt;= " &amp; L22) - COUNTIF(Vertices[Closeness Centrality], "&gt;=" &amp; L23)</f>
        <v>0</v>
      </c>
      <c r="N22" s="37">
        <f t="shared" si="6"/>
        <v>2.182145454545454E-2</v>
      </c>
      <c r="O22" s="38">
        <f>COUNTIF(Vertices[Eigenvector Centrality], "&gt;= " &amp; N22) - COUNTIF(Vertices[Eigenvector Centrality], "&gt;=" &amp; N23)</f>
        <v>0</v>
      </c>
      <c r="P22" s="37">
        <f t="shared" si="7"/>
        <v>4.2851392727272737</v>
      </c>
      <c r="Q22" s="38">
        <f>COUNTIF(Vertices[PageRank], "&gt;= " &amp; P22) - COUNTIF(Vertices[PageRank], "&gt;=" &amp; P23)</f>
        <v>1</v>
      </c>
      <c r="R22" s="37">
        <f t="shared" si="8"/>
        <v>0.3636363636363637</v>
      </c>
      <c r="S22" s="43">
        <f>COUNTIF(Vertices[Clustering Coefficient], "&gt;= " &amp; R22) - COUNTIF(Vertices[Clustering Coefficient], "&gt;=" &amp; R23)</f>
        <v>0</v>
      </c>
      <c r="T22" s="37" t="e">
        <f t="shared" ca="1" si="9"/>
        <v>#REF!</v>
      </c>
      <c r="U22" s="38" t="e">
        <f t="shared" ca="1" si="0"/>
        <v>#REF!</v>
      </c>
    </row>
    <row r="23" spans="1:21" x14ac:dyDescent="0.25">
      <c r="A23" s="34" t="s">
        <v>154</v>
      </c>
      <c r="B23" s="34">
        <v>345</v>
      </c>
      <c r="D23" s="32">
        <f t="shared" si="1"/>
        <v>0</v>
      </c>
      <c r="E23" s="3">
        <f>COUNTIF(Vertices[Degree], "&gt;= " &amp; D23) - COUNTIF(Vertices[Degree], "&gt;=" &amp; D24)</f>
        <v>0</v>
      </c>
      <c r="F23" s="39">
        <f t="shared" si="2"/>
        <v>16.800000000000004</v>
      </c>
      <c r="G23" s="40">
        <f>COUNTIF(Vertices[In-Degree], "&gt;= " &amp; F23) - COUNTIF(Vertices[In-Degree], "&gt;=" &amp; F24)</f>
        <v>0</v>
      </c>
      <c r="H23" s="39">
        <f t="shared" si="3"/>
        <v>9.5454545454545432</v>
      </c>
      <c r="I23" s="40">
        <f>COUNTIF(Vertices[Out-Degree], "&gt;= " &amp; H23) - COUNTIF(Vertices[Out-Degree], "&gt;=" &amp; H24)</f>
        <v>0</v>
      </c>
      <c r="J23" s="39">
        <f t="shared" si="4"/>
        <v>22963.326496090911</v>
      </c>
      <c r="K23" s="40">
        <f>COUNTIF(Vertices[Betweenness Centrality], "&gt;= " &amp; J23) - COUNTIF(Vertices[Betweenness Centrality], "&gt;=" &amp; J24)</f>
        <v>1</v>
      </c>
      <c r="L23" s="39">
        <f t="shared" si="5"/>
        <v>0.38181818181818189</v>
      </c>
      <c r="M23" s="40">
        <f>COUNTIF(Vertices[Closeness Centrality], "&gt;= " &amp; L23) - COUNTIF(Vertices[Closeness Centrality], "&gt;=" &amp; L24)</f>
        <v>0</v>
      </c>
      <c r="N23" s="39">
        <f t="shared" si="6"/>
        <v>2.2912527272727266E-2</v>
      </c>
      <c r="O23" s="40">
        <f>COUNTIF(Vertices[Eigenvector Centrality], "&gt;= " &amp; N23) - COUNTIF(Vertices[Eigenvector Centrality], "&gt;=" &amp; N24)</f>
        <v>0</v>
      </c>
      <c r="P23" s="39">
        <f t="shared" si="7"/>
        <v>4.4993962363636371</v>
      </c>
      <c r="Q23" s="40">
        <f>COUNTIF(Vertices[PageRank], "&gt;= " &amp; P23) - COUNTIF(Vertices[PageRank], "&gt;=" &amp; P24)</f>
        <v>1</v>
      </c>
      <c r="R23" s="39">
        <f t="shared" si="8"/>
        <v>0.38181818181818189</v>
      </c>
      <c r="S23" s="44">
        <f>COUNTIF(Vertices[Clustering Coefficient], "&gt;= " &amp; R23) - COUNTIF(Vertices[Clustering Coefficient], "&gt;=" &amp; R24)</f>
        <v>0</v>
      </c>
      <c r="T23" s="39" t="e">
        <f t="shared" ca="1" si="9"/>
        <v>#REF!</v>
      </c>
      <c r="U23" s="40" t="e">
        <f t="shared" ca="1" si="0"/>
        <v>#REF!</v>
      </c>
    </row>
    <row r="24" spans="1:21" x14ac:dyDescent="0.25">
      <c r="A24" s="34" t="s">
        <v>155</v>
      </c>
      <c r="B24" s="34">
        <v>1240</v>
      </c>
      <c r="D24" s="32">
        <f t="shared" si="1"/>
        <v>0</v>
      </c>
      <c r="E24" s="3">
        <f>COUNTIF(Vertices[Degree], "&gt;= " &amp; D24) - COUNTIF(Vertices[Degree], "&gt;=" &amp; D25)</f>
        <v>0</v>
      </c>
      <c r="F24" s="37">
        <f t="shared" si="2"/>
        <v>17.600000000000005</v>
      </c>
      <c r="G24" s="38">
        <f>COUNTIF(Vertices[In-Degree], "&gt;= " &amp; F24) - COUNTIF(Vertices[In-Degree], "&gt;=" &amp; F25)</f>
        <v>0</v>
      </c>
      <c r="H24" s="37">
        <f t="shared" si="3"/>
        <v>9.9999999999999982</v>
      </c>
      <c r="I24" s="38">
        <f>COUNTIF(Vertices[Out-Degree], "&gt;= " &amp; H24) - COUNTIF(Vertices[Out-Degree], "&gt;=" &amp; H25)</f>
        <v>3</v>
      </c>
      <c r="J24" s="37">
        <f t="shared" si="4"/>
        <v>24056.818234000002</v>
      </c>
      <c r="K24" s="38">
        <f>COUNTIF(Vertices[Betweenness Centrality], "&gt;= " &amp; J24) - COUNTIF(Vertices[Betweenness Centrality], "&gt;=" &amp; J25)</f>
        <v>0</v>
      </c>
      <c r="L24" s="37">
        <f t="shared" si="5"/>
        <v>0.40000000000000008</v>
      </c>
      <c r="M24" s="38">
        <f>COUNTIF(Vertices[Closeness Centrality], "&gt;= " &amp; L24) - COUNTIF(Vertices[Closeness Centrality], "&gt;=" &amp; L25)</f>
        <v>0</v>
      </c>
      <c r="N24" s="37">
        <f t="shared" si="6"/>
        <v>2.4003599999999993E-2</v>
      </c>
      <c r="O24" s="38">
        <f>COUNTIF(Vertices[Eigenvector Centrality], "&gt;= " &amp; N24) - COUNTIF(Vertices[Eigenvector Centrality], "&gt;=" &amp; N25)</f>
        <v>0</v>
      </c>
      <c r="P24" s="37">
        <f t="shared" si="7"/>
        <v>4.7136532000000004</v>
      </c>
      <c r="Q24" s="38">
        <f>COUNTIF(Vertices[PageRank], "&gt;= " &amp; P24) - COUNTIF(Vertices[PageRank], "&gt;=" &amp; P25)</f>
        <v>1</v>
      </c>
      <c r="R24" s="37">
        <f t="shared" si="8"/>
        <v>0.40000000000000008</v>
      </c>
      <c r="S24" s="43">
        <f>COUNTIF(Vertices[Clustering Coefficient], "&gt;= " &amp; R24) - COUNTIF(Vertices[Clustering Coefficient], "&gt;=" &amp; R25)</f>
        <v>3</v>
      </c>
      <c r="T24" s="37" t="e">
        <f t="shared" ca="1" si="9"/>
        <v>#REF!</v>
      </c>
      <c r="U24" s="38" t="e">
        <f t="shared" ca="1" si="0"/>
        <v>#REF!</v>
      </c>
    </row>
    <row r="25" spans="1:21" x14ac:dyDescent="0.25">
      <c r="A25" s="118"/>
      <c r="B25" s="118"/>
      <c r="D25" s="32">
        <f t="shared" si="1"/>
        <v>0</v>
      </c>
      <c r="E25" s="3">
        <f>COUNTIF(Vertices[Degree], "&gt;= " &amp; D25) - COUNTIF(Vertices[Degree], "&gt;=" &amp; D26)</f>
        <v>0</v>
      </c>
      <c r="F25" s="39">
        <f t="shared" si="2"/>
        <v>18.400000000000006</v>
      </c>
      <c r="G25" s="40">
        <f>COUNTIF(Vertices[In-Degree], "&gt;= " &amp; F25) - COUNTIF(Vertices[In-Degree], "&gt;=" &amp; F26)</f>
        <v>0</v>
      </c>
      <c r="H25" s="39">
        <f t="shared" si="3"/>
        <v>10.454545454545453</v>
      </c>
      <c r="I25" s="40">
        <f>COUNTIF(Vertices[Out-Degree], "&gt;= " &amp; H25) - COUNTIF(Vertices[Out-Degree], "&gt;=" &amp; H26)</f>
        <v>0</v>
      </c>
      <c r="J25" s="39">
        <f t="shared" si="4"/>
        <v>25150.309971909093</v>
      </c>
      <c r="K25" s="40">
        <f>COUNTIF(Vertices[Betweenness Centrality], "&gt;= " &amp; J25) - COUNTIF(Vertices[Betweenness Centrality], "&gt;=" &amp; J26)</f>
        <v>1</v>
      </c>
      <c r="L25" s="39">
        <f t="shared" si="5"/>
        <v>0.41818181818181827</v>
      </c>
      <c r="M25" s="40">
        <f>COUNTIF(Vertices[Closeness Centrality], "&gt;= " &amp; L25) - COUNTIF(Vertices[Closeness Centrality], "&gt;=" &amp; L26)</f>
        <v>0</v>
      </c>
      <c r="N25" s="39">
        <f t="shared" si="6"/>
        <v>2.509467272727272E-2</v>
      </c>
      <c r="O25" s="40">
        <f>COUNTIF(Vertices[Eigenvector Centrality], "&gt;= " &amp; N25) - COUNTIF(Vertices[Eigenvector Centrality], "&gt;=" &amp; N26)</f>
        <v>0</v>
      </c>
      <c r="P25" s="39">
        <f t="shared" si="7"/>
        <v>4.9279101636363638</v>
      </c>
      <c r="Q25" s="40">
        <f>COUNTIF(Vertices[PageRank], "&gt;= " &amp; P25) - COUNTIF(Vertices[PageRank], "&gt;=" &amp; P26)</f>
        <v>0</v>
      </c>
      <c r="R25" s="39">
        <f t="shared" si="8"/>
        <v>0.41818181818181827</v>
      </c>
      <c r="S25" s="44">
        <f>COUNTIF(Vertices[Clustering Coefficient], "&gt;= " &amp; R25) - COUNTIF(Vertices[Clustering Coefficient], "&gt;=" &amp; R26)</f>
        <v>0</v>
      </c>
      <c r="T25" s="39" t="e">
        <f t="shared" ca="1" si="9"/>
        <v>#REF!</v>
      </c>
      <c r="U25" s="40" t="e">
        <f t="shared" ca="1" si="0"/>
        <v>#REF!</v>
      </c>
    </row>
    <row r="26" spans="1:21" x14ac:dyDescent="0.25">
      <c r="A26" s="34" t="s">
        <v>156</v>
      </c>
      <c r="B26" s="34">
        <v>13</v>
      </c>
      <c r="D26" s="32">
        <f t="shared" si="1"/>
        <v>0</v>
      </c>
      <c r="E26" s="3">
        <f>COUNTIF(Vertices[Degree], "&gt;= " &amp; D26) - COUNTIF(Vertices[Degree], "&gt;=" &amp; D28)</f>
        <v>0</v>
      </c>
      <c r="F26" s="37">
        <f t="shared" si="2"/>
        <v>19.200000000000006</v>
      </c>
      <c r="G26" s="38">
        <f>COUNTIF(Vertices[In-Degree], "&gt;= " &amp; F26) - COUNTIF(Vertices[In-Degree], "&gt;=" &amp; F28)</f>
        <v>0</v>
      </c>
      <c r="H26" s="37">
        <f t="shared" si="3"/>
        <v>10.909090909090908</v>
      </c>
      <c r="I26" s="38">
        <f>COUNTIF(Vertices[Out-Degree], "&gt;= " &amp; H26) - COUNTIF(Vertices[Out-Degree], "&gt;=" &amp; H28)</f>
        <v>0</v>
      </c>
      <c r="J26" s="37">
        <f t="shared" si="4"/>
        <v>26243.801709818184</v>
      </c>
      <c r="K26" s="38">
        <f>COUNTIF(Vertices[Betweenness Centrality], "&gt;= " &amp; J26) - COUNTIF(Vertices[Betweenness Centrality], "&gt;=" &amp; J28)</f>
        <v>0</v>
      </c>
      <c r="L26" s="37">
        <f t="shared" si="5"/>
        <v>0.43636363636363645</v>
      </c>
      <c r="M26" s="38">
        <f>COUNTIF(Vertices[Closeness Centrality], "&gt;= " &amp; L26) - COUNTIF(Vertices[Closeness Centrality], "&gt;=" &amp; L28)</f>
        <v>0</v>
      </c>
      <c r="N26" s="37">
        <f t="shared" si="6"/>
        <v>2.6185745454545446E-2</v>
      </c>
      <c r="O26" s="38">
        <f>COUNTIF(Vertices[Eigenvector Centrality], "&gt;= " &amp; N26) - COUNTIF(Vertices[Eigenvector Centrality], "&gt;=" &amp; N28)</f>
        <v>0</v>
      </c>
      <c r="P26" s="37">
        <f t="shared" si="7"/>
        <v>5.1421671272727272</v>
      </c>
      <c r="Q26" s="38">
        <f>COUNTIF(Vertices[PageRank], "&gt;= " &amp; P26) - COUNTIF(Vertices[PageRank], "&gt;=" &amp; P28)</f>
        <v>0</v>
      </c>
      <c r="R26" s="37">
        <f t="shared" si="8"/>
        <v>0.43636363636363645</v>
      </c>
      <c r="S26" s="43">
        <f>COUNTIF(Vertices[Clustering Coefficient], "&gt;= " &amp; R26) - COUNTIF(Vertices[Clustering Coefficient], "&gt;=" &amp; R28)</f>
        <v>1</v>
      </c>
      <c r="T26" s="37" t="e">
        <f t="shared" ca="1" si="9"/>
        <v>#REF!</v>
      </c>
      <c r="U26" s="38" t="e">
        <f ca="1">COUNTIF(INDIRECT(DynamicFilterSourceColumnRange), "&gt;= " &amp; T26) - COUNTIF(INDIRECT(DynamicFilterSourceColumnRange), "&gt;=" &amp; T28)</f>
        <v>#REF!</v>
      </c>
    </row>
    <row r="27" spans="1:21" x14ac:dyDescent="0.25">
      <c r="A27" s="34" t="s">
        <v>157</v>
      </c>
      <c r="B27" s="34">
        <v>4.9979389999999997</v>
      </c>
      <c r="D27" s="32"/>
      <c r="E27" s="3">
        <f>COUNTIF(Vertices[Degree], "&gt;= " &amp; D27) - COUNTIF(Vertices[Degree], "&gt;=" &amp; D28)</f>
        <v>0</v>
      </c>
      <c r="F27" s="61"/>
      <c r="G27" s="62">
        <f>COUNTIF(Vertices[In-Degree], "&gt;= " &amp; F27) - COUNTIF(Vertices[In-Degree], "&gt;=" &amp; F28)</f>
        <v>-6</v>
      </c>
      <c r="H27" s="61"/>
      <c r="I27" s="62">
        <f>COUNTIF(Vertices[Out-Degree], "&gt;= " &amp; H27) - COUNTIF(Vertices[Out-Degree], "&gt;=" &amp; H28)</f>
        <v>-7</v>
      </c>
      <c r="J27" s="61"/>
      <c r="K27" s="62">
        <f>COUNTIF(Vertices[Betweenness Centrality], "&gt;= " &amp; J27) - COUNTIF(Vertices[Betweenness Centrality], "&gt;=" &amp; J28)</f>
        <v>-2</v>
      </c>
      <c r="L27" s="61"/>
      <c r="M27" s="62">
        <f>COUNTIF(Vertices[Closeness Centrality], "&gt;= " &amp; L27) - COUNTIF(Vertices[Closeness Centrality], "&gt;=" &amp; L28)</f>
        <v>-114</v>
      </c>
      <c r="N27" s="61"/>
      <c r="O27" s="62">
        <f>COUNTIF(Vertices[Eigenvector Centrality], "&gt;= " &amp; N27) - COUNTIF(Vertices[Eigenvector Centrality], "&gt;=" &amp; N28)</f>
        <v>-5</v>
      </c>
      <c r="P27" s="61"/>
      <c r="Q27" s="62">
        <f>COUNTIF(Vertices[Eigenvector Centrality], "&gt;= " &amp; P27) - COUNTIF(Vertices[Eigenvector Centrality], "&gt;=" &amp; P28)</f>
        <v>0</v>
      </c>
      <c r="R27" s="61"/>
      <c r="S27" s="63">
        <f>COUNTIF(Vertices[Clustering Coefficient], "&gt;= " &amp; R27) - COUNTIF(Vertices[Clustering Coefficient], "&gt;=" &amp; R28)</f>
        <v>-151</v>
      </c>
      <c r="T27" s="61"/>
      <c r="U27" s="62">
        <f ca="1">COUNTIF(Vertices[Clustering Coefficient], "&gt;= " &amp; T27) - COUNTIF(Vertices[Clustering Coefficient], "&gt;=" &amp; T28)</f>
        <v>0</v>
      </c>
    </row>
    <row r="28" spans="1:21" x14ac:dyDescent="0.25">
      <c r="A28" s="118"/>
      <c r="B28" s="118"/>
      <c r="D28" s="32">
        <f>D26+($D$57-$D$2)/BinDivisor</f>
        <v>0</v>
      </c>
      <c r="E28" s="3">
        <f>COUNTIF(Vertices[Degree], "&gt;= " &amp; D28) - COUNTIF(Vertices[Degree], "&gt;=" &amp; D40)</f>
        <v>0</v>
      </c>
      <c r="F28" s="39">
        <f>F26+($F$57-$F$2)/BinDivisor</f>
        <v>20.000000000000007</v>
      </c>
      <c r="G28" s="40">
        <f>COUNTIF(Vertices[In-Degree], "&gt;= " &amp; F28) - COUNTIF(Vertices[In-Degree], "&gt;=" &amp; F40)</f>
        <v>1</v>
      </c>
      <c r="H28" s="39">
        <f>H26+($H$57-$H$2)/BinDivisor</f>
        <v>11.363636363636363</v>
      </c>
      <c r="I28" s="40">
        <f>COUNTIF(Vertices[Out-Degree], "&gt;= " &amp; H28) - COUNTIF(Vertices[Out-Degree], "&gt;=" &amp; H40)</f>
        <v>0</v>
      </c>
      <c r="J28" s="39">
        <f>J26+($J$57-$J$2)/BinDivisor</f>
        <v>27337.293447727276</v>
      </c>
      <c r="K28" s="40">
        <f>COUNTIF(Vertices[Betweenness Centrality], "&gt;= " &amp; J28) - COUNTIF(Vertices[Betweenness Centrality], "&gt;=" &amp; J40)</f>
        <v>0</v>
      </c>
      <c r="L28" s="39">
        <f>L26+($L$57-$L$2)/BinDivisor</f>
        <v>0.45454545454545464</v>
      </c>
      <c r="M28" s="40">
        <f>COUNTIF(Vertices[Closeness Centrality], "&gt;= " &amp; L28) - COUNTIF(Vertices[Closeness Centrality], "&gt;=" &amp; L40)</f>
        <v>0</v>
      </c>
      <c r="N28" s="39">
        <f>N26+($N$57-$N$2)/BinDivisor</f>
        <v>2.7276818181818173E-2</v>
      </c>
      <c r="O28" s="40">
        <f>COUNTIF(Vertices[Eigenvector Centrality], "&gt;= " &amp; N28) - COUNTIF(Vertices[Eigenvector Centrality], "&gt;=" &amp; N40)</f>
        <v>0</v>
      </c>
      <c r="P28" s="39">
        <f>P26+($P$57-$P$2)/BinDivisor</f>
        <v>5.3564240909090906</v>
      </c>
      <c r="Q28" s="40">
        <f>COUNTIF(Vertices[PageRank], "&gt;= " &amp; P28) - COUNTIF(Vertices[PageRank], "&gt;=" &amp; P40)</f>
        <v>2</v>
      </c>
      <c r="R28" s="39">
        <f>R26+($R$57-$R$2)/BinDivisor</f>
        <v>0.45454545454545464</v>
      </c>
      <c r="S28" s="44">
        <f>COUNTIF(Vertices[Clustering Coefficient], "&gt;= " &amp; R28) - COUNTIF(Vertices[Clustering Coefficient], "&gt;=" &amp; R40)</f>
        <v>0</v>
      </c>
      <c r="T28" s="39" t="e">
        <f ca="1">T26+($T$57-$T$2)/BinDivisor</f>
        <v>#REF!</v>
      </c>
      <c r="U28" s="40" t="e">
        <f ca="1">COUNTIF(INDIRECT(DynamicFilterSourceColumnRange), "&gt;= " &amp; T28) - COUNTIF(INDIRECT(DynamicFilterSourceColumnRange), "&gt;=" &amp; T40)</f>
        <v>#REF!</v>
      </c>
    </row>
    <row r="29" spans="1:21" x14ac:dyDescent="0.25">
      <c r="A29" s="34" t="s">
        <v>158</v>
      </c>
      <c r="B29" s="34">
        <v>1.5028476705861106E-3</v>
      </c>
      <c r="D29" s="32"/>
      <c r="E29" s="3">
        <f>COUNTIF(Vertices[Degree], "&gt;= " &amp; D29) - COUNTIF(Vertices[Degree], "&gt;=" &amp; D30)</f>
        <v>0</v>
      </c>
      <c r="F29" s="61"/>
      <c r="G29" s="62">
        <f>COUNTIF(Vertices[In-Degree], "&gt;= " &amp; F29) - COUNTIF(Vertices[In-Degree], "&gt;=" &amp; F30)</f>
        <v>0</v>
      </c>
      <c r="H29" s="61"/>
      <c r="I29" s="62">
        <f>COUNTIF(Vertices[Out-Degree], "&gt;= " &amp; H29) - COUNTIF(Vertices[Out-Degree], "&gt;=" &amp; H30)</f>
        <v>0</v>
      </c>
      <c r="J29" s="61"/>
      <c r="K29" s="62">
        <f>COUNTIF(Vertices[Betweenness Centrality], "&gt;= " &amp; J29) - COUNTIF(Vertices[Betweenness Centrality], "&gt;=" &amp; J30)</f>
        <v>0</v>
      </c>
      <c r="L29" s="61"/>
      <c r="M29" s="62">
        <f>COUNTIF(Vertices[Closeness Centrality], "&gt;= " &amp; L29) - COUNTIF(Vertices[Closeness Centrality], "&gt;=" &amp; L30)</f>
        <v>0</v>
      </c>
      <c r="N29" s="61"/>
      <c r="O29" s="62">
        <f>COUNTIF(Vertices[Eigenvector Centrality], "&gt;= " &amp; N29) - COUNTIF(Vertices[Eigenvector Centrality], "&gt;=" &amp; N30)</f>
        <v>0</v>
      </c>
      <c r="P29" s="61"/>
      <c r="Q29" s="62">
        <f>COUNTIF(Vertices[Eigenvector Centrality], "&gt;= " &amp; P29) - COUNTIF(Vertices[Eigenvector Centrality], "&gt;=" &amp; P30)</f>
        <v>0</v>
      </c>
      <c r="R29" s="61"/>
      <c r="S29" s="63">
        <f>COUNTIF(Vertices[Clustering Coefficient], "&gt;= " &amp; R29) - COUNTIF(Vertices[Clustering Coefficient], "&gt;=" &amp; R30)</f>
        <v>0</v>
      </c>
      <c r="T29" s="61"/>
      <c r="U29" s="62">
        <f>COUNTIF(Vertices[Clustering Coefficient], "&gt;= " &amp; T29) - COUNTIF(Vertices[Clustering Coefficient], "&gt;=" &amp; T30)</f>
        <v>0</v>
      </c>
    </row>
    <row r="30" spans="1:21" x14ac:dyDescent="0.25">
      <c r="A30" s="34" t="s">
        <v>12155</v>
      </c>
      <c r="B30" s="34">
        <v>0.516262</v>
      </c>
      <c r="D30" s="32"/>
      <c r="E30" s="3">
        <f>COUNTIF(Vertices[Degree], "&gt;= " &amp; D30) - COUNTIF(Vertices[Degree], "&gt;=" &amp; D31)</f>
        <v>0</v>
      </c>
      <c r="F30" s="61"/>
      <c r="G30" s="62">
        <f>COUNTIF(Vertices[In-Degree], "&gt;= " &amp; F30) - COUNTIF(Vertices[In-Degree], "&gt;=" &amp; F31)</f>
        <v>0</v>
      </c>
      <c r="H30" s="61"/>
      <c r="I30" s="62">
        <f>COUNTIF(Vertices[Out-Degree], "&gt;= " &amp; H30) - COUNTIF(Vertices[Out-Degree], "&gt;=" &amp; H31)</f>
        <v>0</v>
      </c>
      <c r="J30" s="61"/>
      <c r="K30" s="62">
        <f>COUNTIF(Vertices[Betweenness Centrality], "&gt;= " &amp; J30) - COUNTIF(Vertices[Betweenness Centrality], "&gt;=" &amp; J31)</f>
        <v>0</v>
      </c>
      <c r="L30" s="61"/>
      <c r="M30" s="62">
        <f>COUNTIF(Vertices[Closeness Centrality], "&gt;= " &amp; L30) - COUNTIF(Vertices[Closeness Centrality], "&gt;=" &amp; L31)</f>
        <v>0</v>
      </c>
      <c r="N30" s="61"/>
      <c r="O30" s="62">
        <f>COUNTIF(Vertices[Eigenvector Centrality], "&gt;= " &amp; N30) - COUNTIF(Vertices[Eigenvector Centrality], "&gt;=" &amp; N31)</f>
        <v>0</v>
      </c>
      <c r="P30" s="61"/>
      <c r="Q30" s="62">
        <f>COUNTIF(Vertices[Eigenvector Centrality], "&gt;= " &amp; P30) - COUNTIF(Vertices[Eigenvector Centrality], "&gt;=" &amp; P31)</f>
        <v>0</v>
      </c>
      <c r="R30" s="61"/>
      <c r="S30" s="63">
        <f>COUNTIF(Vertices[Clustering Coefficient], "&gt;= " &amp; R30) - COUNTIF(Vertices[Clustering Coefficient], "&gt;=" &amp; R31)</f>
        <v>0</v>
      </c>
      <c r="T30" s="61"/>
      <c r="U30" s="62">
        <f>COUNTIF(Vertices[Clustering Coefficient], "&gt;= " &amp; T30) - COUNTIF(Vertices[Clustering Coefficient], "&gt;=" &amp; T31)</f>
        <v>0</v>
      </c>
    </row>
    <row r="31" spans="1:21" x14ac:dyDescent="0.25">
      <c r="A31" s="118"/>
      <c r="B31" s="118"/>
      <c r="D31" s="32"/>
      <c r="E31" s="3">
        <f>COUNTIF(Vertices[Degree], "&gt;= " &amp; D31) - COUNTIF(Vertices[Degree], "&gt;=" &amp; D32)</f>
        <v>0</v>
      </c>
      <c r="F31" s="61"/>
      <c r="G31" s="62">
        <f>COUNTIF(Vertices[In-Degree], "&gt;= " &amp; F31) - COUNTIF(Vertices[In-Degree], "&gt;=" &amp; F32)</f>
        <v>0</v>
      </c>
      <c r="H31" s="61"/>
      <c r="I31" s="62">
        <f>COUNTIF(Vertices[Out-Degree], "&gt;= " &amp; H31) - COUNTIF(Vertices[Out-Degree], "&gt;=" &amp; H32)</f>
        <v>0</v>
      </c>
      <c r="J31" s="61"/>
      <c r="K31" s="62">
        <f>COUNTIF(Vertices[Betweenness Centrality], "&gt;= " &amp; J31) - COUNTIF(Vertices[Betweenness Centrality], "&gt;=" &amp; J32)</f>
        <v>0</v>
      </c>
      <c r="L31" s="61"/>
      <c r="M31" s="62">
        <f>COUNTIF(Vertices[Closeness Centrality], "&gt;= " &amp; L31) - COUNTIF(Vertices[Closeness Centrality], "&gt;=" &amp; L32)</f>
        <v>0</v>
      </c>
      <c r="N31" s="61"/>
      <c r="O31" s="62">
        <f>COUNTIF(Vertices[Eigenvector Centrality], "&gt;= " &amp; N31) - COUNTIF(Vertices[Eigenvector Centrality], "&gt;=" &amp; N32)</f>
        <v>0</v>
      </c>
      <c r="P31" s="61"/>
      <c r="Q31" s="62">
        <f>COUNTIF(Vertices[Eigenvector Centrality], "&gt;= " &amp; P31) - COUNTIF(Vertices[Eigenvector Centrality], "&gt;=" &amp; P32)</f>
        <v>0</v>
      </c>
      <c r="R31" s="61"/>
      <c r="S31" s="63">
        <f>COUNTIF(Vertices[Clustering Coefficient], "&gt;= " &amp; R31) - COUNTIF(Vertices[Clustering Coefficient], "&gt;=" &amp; R32)</f>
        <v>0</v>
      </c>
      <c r="T31" s="61"/>
      <c r="U31" s="62">
        <f>COUNTIF(Vertices[Clustering Coefficient], "&gt;= " &amp; T31) - COUNTIF(Vertices[Clustering Coefficient], "&gt;=" &amp; T32)</f>
        <v>0</v>
      </c>
    </row>
    <row r="32" spans="1:21" x14ac:dyDescent="0.25">
      <c r="A32" s="34" t="s">
        <v>12156</v>
      </c>
      <c r="B32" s="34" t="s">
        <v>12157</v>
      </c>
      <c r="D32" s="32"/>
      <c r="E32" s="3">
        <f>COUNTIF(Vertices[Degree], "&gt;= " &amp; D32) - COUNTIF(Vertices[Degree], "&gt;=" &amp; D33)</f>
        <v>0</v>
      </c>
      <c r="F32" s="61"/>
      <c r="G32" s="62">
        <f>COUNTIF(Vertices[In-Degree], "&gt;= " &amp; F32) - COUNTIF(Vertices[In-Degree], "&gt;=" &amp; F33)</f>
        <v>0</v>
      </c>
      <c r="H32" s="61"/>
      <c r="I32" s="62">
        <f>COUNTIF(Vertices[Out-Degree], "&gt;= " &amp; H32) - COUNTIF(Vertices[Out-Degree], "&gt;=" &amp; H33)</f>
        <v>0</v>
      </c>
      <c r="J32" s="61"/>
      <c r="K32" s="62">
        <f>COUNTIF(Vertices[Betweenness Centrality], "&gt;= " &amp; J32) - COUNTIF(Vertices[Betweenness Centrality], "&gt;=" &amp; J33)</f>
        <v>0</v>
      </c>
      <c r="L32" s="61"/>
      <c r="M32" s="62">
        <f>COUNTIF(Vertices[Closeness Centrality], "&gt;= " &amp; L32) - COUNTIF(Vertices[Closeness Centrality], "&gt;=" &amp; L33)</f>
        <v>0</v>
      </c>
      <c r="N32" s="61"/>
      <c r="O32" s="62">
        <f>COUNTIF(Vertices[Eigenvector Centrality], "&gt;= " &amp; N32) - COUNTIF(Vertices[Eigenvector Centrality], "&gt;=" &amp; N33)</f>
        <v>0</v>
      </c>
      <c r="P32" s="61"/>
      <c r="Q32" s="62">
        <f>COUNTIF(Vertices[Eigenvector Centrality], "&gt;= " &amp; P32) - COUNTIF(Vertices[Eigenvector Centrality], "&gt;=" &amp; P33)</f>
        <v>0</v>
      </c>
      <c r="R32" s="61"/>
      <c r="S32" s="63">
        <f>COUNTIF(Vertices[Clustering Coefficient], "&gt;= " &amp; R32) - COUNTIF(Vertices[Clustering Coefficient], "&gt;=" &amp; R33)</f>
        <v>0</v>
      </c>
      <c r="T32" s="61"/>
      <c r="U32" s="62">
        <f>COUNTIF(Vertices[Clustering Coefficient], "&gt;= " &amp; T32) - COUNTIF(Vertices[Clustering Coefficient], "&gt;=" &amp; T33)</f>
        <v>0</v>
      </c>
    </row>
    <row r="33" spans="1:21" x14ac:dyDescent="0.25">
      <c r="D33" s="32"/>
      <c r="E33" s="3">
        <f>COUNTIF(Vertices[Degree], "&gt;= " &amp; D33) - COUNTIF(Vertices[Degree], "&gt;=" &amp; D38)</f>
        <v>0</v>
      </c>
      <c r="F33" s="61"/>
      <c r="G33" s="62">
        <f>COUNTIF(Vertices[In-Degree], "&gt;= " &amp; F33) - COUNTIF(Vertices[In-Degree], "&gt;=" &amp; F38)</f>
        <v>0</v>
      </c>
      <c r="H33" s="61"/>
      <c r="I33" s="62">
        <f>COUNTIF(Vertices[Out-Degree], "&gt;= " &amp; H33) - COUNTIF(Vertices[Out-Degree], "&gt;=" &amp; H38)</f>
        <v>0</v>
      </c>
      <c r="J33" s="61"/>
      <c r="K33" s="62">
        <f>COUNTIF(Vertices[Betweenness Centrality], "&gt;= " &amp; J33) - COUNTIF(Vertices[Betweenness Centrality], "&gt;=" &amp; J38)</f>
        <v>0</v>
      </c>
      <c r="L33" s="61"/>
      <c r="M33" s="62">
        <f>COUNTIF(Vertices[Closeness Centrality], "&gt;= " &amp; L33) - COUNTIF(Vertices[Closeness Centrality], "&gt;=" &amp; L38)</f>
        <v>0</v>
      </c>
      <c r="N33" s="61"/>
      <c r="O33" s="62">
        <f>COUNTIF(Vertices[Eigenvector Centrality], "&gt;= " &amp; N33) - COUNTIF(Vertices[Eigenvector Centrality], "&gt;=" &amp; N38)</f>
        <v>0</v>
      </c>
      <c r="P33" s="61"/>
      <c r="Q33" s="62">
        <f>COUNTIF(Vertices[Eigenvector Centrality], "&gt;= " &amp; P33) - COUNTIF(Vertices[Eigenvector Centrality], "&gt;=" &amp; P38)</f>
        <v>0</v>
      </c>
      <c r="R33" s="61"/>
      <c r="S33" s="63">
        <f>COUNTIF(Vertices[Clustering Coefficient], "&gt;= " &amp; R33) - COUNTIF(Vertices[Clustering Coefficient], "&gt;=" &amp; R38)</f>
        <v>0</v>
      </c>
      <c r="T33" s="61"/>
      <c r="U33" s="62">
        <f>COUNTIF(Vertices[Clustering Coefficient], "&gt;= " &amp; T33) - COUNTIF(Vertices[Clustering Coefficient], "&gt;=" &amp; T38)</f>
        <v>0</v>
      </c>
    </row>
    <row r="34" spans="1:21" x14ac:dyDescent="0.25">
      <c r="D34" s="32"/>
      <c r="E34" s="3">
        <f>COUNTIF(Vertices[Degree], "&gt;= " &amp; D34) - COUNTIF(Vertices[Degree], "&gt;=" &amp; D35)</f>
        <v>0</v>
      </c>
      <c r="F34" s="61"/>
      <c r="G34" s="62">
        <f>COUNTIF(Vertices[In-Degree], "&gt;= " &amp; F34) - COUNTIF(Vertices[In-Degree], "&gt;=" &amp; F35)</f>
        <v>0</v>
      </c>
      <c r="H34" s="61"/>
      <c r="I34" s="62">
        <f>COUNTIF(Vertices[Out-Degree], "&gt;= " &amp; H34) - COUNTIF(Vertices[Out-Degree], "&gt;=" &amp; H35)</f>
        <v>0</v>
      </c>
      <c r="J34" s="61"/>
      <c r="K34" s="62">
        <f>COUNTIF(Vertices[Betweenness Centrality], "&gt;= " &amp; J34) - COUNTIF(Vertices[Betweenness Centrality], "&gt;=" &amp; J35)</f>
        <v>0</v>
      </c>
      <c r="L34" s="61"/>
      <c r="M34" s="62">
        <f>COUNTIF(Vertices[Closeness Centrality], "&gt;= " &amp; L34) - COUNTIF(Vertices[Closeness Centrality], "&gt;=" &amp; L35)</f>
        <v>0</v>
      </c>
      <c r="N34" s="61"/>
      <c r="O34" s="62">
        <f>COUNTIF(Vertices[Eigenvector Centrality], "&gt;= " &amp; N34) - COUNTIF(Vertices[Eigenvector Centrality], "&gt;=" &amp; N35)</f>
        <v>0</v>
      </c>
      <c r="P34" s="61"/>
      <c r="Q34" s="62">
        <f>COUNTIF(Vertices[Eigenvector Centrality], "&gt;= " &amp; P34) - COUNTIF(Vertices[Eigenvector Centrality], "&gt;=" &amp; P35)</f>
        <v>0</v>
      </c>
      <c r="R34" s="61"/>
      <c r="S34" s="63">
        <f>COUNTIF(Vertices[Clustering Coefficient], "&gt;= " &amp; R34) - COUNTIF(Vertices[Clustering Coefficient], "&gt;=" &amp; R35)</f>
        <v>0</v>
      </c>
      <c r="T34" s="61"/>
      <c r="U34" s="62">
        <f>COUNTIF(Vertices[Clustering Coefficient], "&gt;= " &amp; T34) - COUNTIF(Vertices[Clustering Coefficient], "&gt;=" &amp; T35)</f>
        <v>0</v>
      </c>
    </row>
    <row r="35" spans="1:21" x14ac:dyDescent="0.25">
      <c r="D35" s="32"/>
      <c r="E35" s="3">
        <f>COUNTIF(Vertices[Degree], "&gt;= " &amp; D35) - COUNTIF(Vertices[Degree], "&gt;=" &amp; D36)</f>
        <v>0</v>
      </c>
      <c r="F35" s="61"/>
      <c r="G35" s="62">
        <f>COUNTIF(Vertices[In-Degree], "&gt;= " &amp; F35) - COUNTIF(Vertices[In-Degree], "&gt;=" &amp; F36)</f>
        <v>0</v>
      </c>
      <c r="H35" s="61"/>
      <c r="I35" s="62">
        <f>COUNTIF(Vertices[Out-Degree], "&gt;= " &amp; H35) - COUNTIF(Vertices[Out-Degree], "&gt;=" &amp; H36)</f>
        <v>0</v>
      </c>
      <c r="J35" s="61"/>
      <c r="K35" s="62">
        <f>COUNTIF(Vertices[Betweenness Centrality], "&gt;= " &amp; J35) - COUNTIF(Vertices[Betweenness Centrality], "&gt;=" &amp; J36)</f>
        <v>0</v>
      </c>
      <c r="L35" s="61"/>
      <c r="M35" s="62">
        <f>COUNTIF(Vertices[Closeness Centrality], "&gt;= " &amp; L35) - COUNTIF(Vertices[Closeness Centrality], "&gt;=" &amp; L36)</f>
        <v>0</v>
      </c>
      <c r="N35" s="61"/>
      <c r="O35" s="62">
        <f>COUNTIF(Vertices[Eigenvector Centrality], "&gt;= " &amp; N35) - COUNTIF(Vertices[Eigenvector Centrality], "&gt;=" &amp; N36)</f>
        <v>0</v>
      </c>
      <c r="P35" s="61"/>
      <c r="Q35" s="62">
        <f>COUNTIF(Vertices[Eigenvector Centrality], "&gt;= " &amp; P35) - COUNTIF(Vertices[Eigenvector Centrality], "&gt;=" &amp; P36)</f>
        <v>0</v>
      </c>
      <c r="R35" s="61"/>
      <c r="S35" s="63">
        <f>COUNTIF(Vertices[Clustering Coefficient], "&gt;= " &amp; R35) - COUNTIF(Vertices[Clustering Coefficient], "&gt;=" &amp; R36)</f>
        <v>0</v>
      </c>
      <c r="T35" s="61"/>
      <c r="U35" s="62">
        <f>COUNTIF(Vertices[Clustering Coefficient], "&gt;= " &amp; T35) - COUNTIF(Vertices[Clustering Coefficient], "&gt;=" &amp; T36)</f>
        <v>0</v>
      </c>
    </row>
    <row r="36" spans="1:21" x14ac:dyDescent="0.25">
      <c r="D36" s="32"/>
      <c r="E36" s="3">
        <f>COUNTIF(Vertices[Degree], "&gt;= " &amp; D36) - COUNTIF(Vertices[Degree], "&gt;=" &amp; D37)</f>
        <v>0</v>
      </c>
      <c r="F36" s="61"/>
      <c r="G36" s="62">
        <f>COUNTIF(Vertices[In-Degree], "&gt;= " &amp; F36) - COUNTIF(Vertices[In-Degree], "&gt;=" &amp; F37)</f>
        <v>0</v>
      </c>
      <c r="H36" s="61"/>
      <c r="I36" s="62">
        <f>COUNTIF(Vertices[Out-Degree], "&gt;= " &amp; H36) - COUNTIF(Vertices[Out-Degree], "&gt;=" &amp; H37)</f>
        <v>0</v>
      </c>
      <c r="J36" s="61"/>
      <c r="K36" s="62">
        <f>COUNTIF(Vertices[Betweenness Centrality], "&gt;= " &amp; J36) - COUNTIF(Vertices[Betweenness Centrality], "&gt;=" &amp; J37)</f>
        <v>0</v>
      </c>
      <c r="L36" s="61"/>
      <c r="M36" s="62">
        <f>COUNTIF(Vertices[Closeness Centrality], "&gt;= " &amp; L36) - COUNTIF(Vertices[Closeness Centrality], "&gt;=" &amp; L37)</f>
        <v>0</v>
      </c>
      <c r="N36" s="61"/>
      <c r="O36" s="62">
        <f>COUNTIF(Vertices[Eigenvector Centrality], "&gt;= " &amp; N36) - COUNTIF(Vertices[Eigenvector Centrality], "&gt;=" &amp; N37)</f>
        <v>0</v>
      </c>
      <c r="P36" s="61"/>
      <c r="Q36" s="62">
        <f>COUNTIF(Vertices[Eigenvector Centrality], "&gt;= " &amp; P36) - COUNTIF(Vertices[Eigenvector Centrality], "&gt;=" &amp; P37)</f>
        <v>0</v>
      </c>
      <c r="R36" s="61"/>
      <c r="S36" s="63">
        <f>COUNTIF(Vertices[Clustering Coefficient], "&gt;= " &amp; R36) - COUNTIF(Vertices[Clustering Coefficient], "&gt;=" &amp; R37)</f>
        <v>0</v>
      </c>
      <c r="T36" s="61"/>
      <c r="U36" s="62">
        <f>COUNTIF(Vertices[Clustering Coefficient], "&gt;= " &amp; T36) - COUNTIF(Vertices[Clustering Coefficient], "&gt;=" &amp; T37)</f>
        <v>0</v>
      </c>
    </row>
    <row r="37" spans="1:21" x14ac:dyDescent="0.25">
      <c r="D37" s="32"/>
      <c r="E37" s="3">
        <f>COUNTIF(Vertices[Degree], "&gt;= " &amp; D37) - COUNTIF(Vertices[Degree], "&gt;=" &amp; D38)</f>
        <v>0</v>
      </c>
      <c r="F37" s="61"/>
      <c r="G37" s="62">
        <f>COUNTIF(Vertices[In-Degree], "&gt;= " &amp; F37) - COUNTIF(Vertices[In-Degree], "&gt;=" &amp; F38)</f>
        <v>0</v>
      </c>
      <c r="H37" s="61"/>
      <c r="I37" s="62">
        <f>COUNTIF(Vertices[Out-Degree], "&gt;= " &amp; H37) - COUNTIF(Vertices[Out-Degree], "&gt;=" &amp; H38)</f>
        <v>0</v>
      </c>
      <c r="J37" s="61"/>
      <c r="K37" s="62">
        <f>COUNTIF(Vertices[Betweenness Centrality], "&gt;= " &amp; J37) - COUNTIF(Vertices[Betweenness Centrality], "&gt;=" &amp; J38)</f>
        <v>0</v>
      </c>
      <c r="L37" s="61"/>
      <c r="M37" s="62">
        <f>COUNTIF(Vertices[Closeness Centrality], "&gt;= " &amp; L37) - COUNTIF(Vertices[Closeness Centrality], "&gt;=" &amp; L38)</f>
        <v>0</v>
      </c>
      <c r="N37" s="61"/>
      <c r="O37" s="62">
        <f>COUNTIF(Vertices[Eigenvector Centrality], "&gt;= " &amp; N37) - COUNTIF(Vertices[Eigenvector Centrality], "&gt;=" &amp; N38)</f>
        <v>0</v>
      </c>
      <c r="P37" s="61"/>
      <c r="Q37" s="62">
        <f>COUNTIF(Vertices[Eigenvector Centrality], "&gt;= " &amp; P37) - COUNTIF(Vertices[Eigenvector Centrality], "&gt;=" &amp; P38)</f>
        <v>0</v>
      </c>
      <c r="R37" s="61"/>
      <c r="S37" s="63">
        <f>COUNTIF(Vertices[Clustering Coefficient], "&gt;= " &amp; R37) - COUNTIF(Vertices[Clustering Coefficient], "&gt;=" &amp; R38)</f>
        <v>0</v>
      </c>
      <c r="T37" s="61"/>
      <c r="U37" s="62">
        <f>COUNTIF(Vertices[Clustering Coefficient], "&gt;= " &amp; T37) - COUNTIF(Vertices[Clustering Coefficient], "&gt;=" &amp; T38)</f>
        <v>0</v>
      </c>
    </row>
    <row r="38" spans="1:21" x14ac:dyDescent="0.25">
      <c r="D38" s="32"/>
      <c r="E38" s="3">
        <f>COUNTIF(Vertices[Degree], "&gt;= " &amp; D38) - COUNTIF(Vertices[Degree], "&gt;=" &amp; D40)</f>
        <v>0</v>
      </c>
      <c r="F38" s="61"/>
      <c r="G38" s="62">
        <f>COUNTIF(Vertices[In-Degree], "&gt;= " &amp; F38) - COUNTIF(Vertices[In-Degree], "&gt;=" &amp; F40)</f>
        <v>-5</v>
      </c>
      <c r="H38" s="61"/>
      <c r="I38" s="62">
        <f>COUNTIF(Vertices[Out-Degree], "&gt;= " &amp; H38) - COUNTIF(Vertices[Out-Degree], "&gt;=" &amp; H40)</f>
        <v>-7</v>
      </c>
      <c r="J38" s="61"/>
      <c r="K38" s="62">
        <f>COUNTIF(Vertices[Betweenness Centrality], "&gt;= " &amp; J38) - COUNTIF(Vertices[Betweenness Centrality], "&gt;=" &amp; J40)</f>
        <v>-2</v>
      </c>
      <c r="L38" s="61"/>
      <c r="M38" s="62">
        <f>COUNTIF(Vertices[Closeness Centrality], "&gt;= " &amp; L38) - COUNTIF(Vertices[Closeness Centrality], "&gt;=" &amp; L40)</f>
        <v>-114</v>
      </c>
      <c r="N38" s="61"/>
      <c r="O38" s="62">
        <f>COUNTIF(Vertices[Eigenvector Centrality], "&gt;= " &amp; N38) - COUNTIF(Vertices[Eigenvector Centrality], "&gt;=" &amp; N40)</f>
        <v>-5</v>
      </c>
      <c r="P38" s="61"/>
      <c r="Q38" s="62">
        <f>COUNTIF(Vertices[Eigenvector Centrality], "&gt;= " &amp; P38) - COUNTIF(Vertices[Eigenvector Centrality], "&gt;=" &amp; P40)</f>
        <v>0</v>
      </c>
      <c r="R38" s="61"/>
      <c r="S38" s="63">
        <f>COUNTIF(Vertices[Clustering Coefficient], "&gt;= " &amp; R38) - COUNTIF(Vertices[Clustering Coefficient], "&gt;=" &amp; R40)</f>
        <v>-151</v>
      </c>
      <c r="T38" s="61"/>
      <c r="U38" s="62">
        <f ca="1">COUNTIF(Vertices[Clustering Coefficient], "&gt;= " &amp; T38) - COUNTIF(Vertices[Clustering Coefficient], "&gt;=" &amp; T40)</f>
        <v>0</v>
      </c>
    </row>
    <row r="39" spans="1:21" x14ac:dyDescent="0.25">
      <c r="D39" s="32"/>
      <c r="E39" s="3">
        <f>COUNTIF(Vertices[Degree], "&gt;= " &amp; D39) - COUNTIF(Vertices[Degree], "&gt;=" &amp; D40)</f>
        <v>0</v>
      </c>
      <c r="F39" s="61"/>
      <c r="G39" s="62">
        <f>COUNTIF(Vertices[In-Degree], "&gt;= " &amp; F39) - COUNTIF(Vertices[In-Degree], "&gt;=" &amp; F40)</f>
        <v>-5</v>
      </c>
      <c r="H39" s="61"/>
      <c r="I39" s="62">
        <f>COUNTIF(Vertices[Out-Degree], "&gt;= " &amp; H39) - COUNTIF(Vertices[Out-Degree], "&gt;=" &amp; H40)</f>
        <v>-7</v>
      </c>
      <c r="J39" s="61"/>
      <c r="K39" s="62">
        <f>COUNTIF(Vertices[Betweenness Centrality], "&gt;= " &amp; J39) - COUNTIF(Vertices[Betweenness Centrality], "&gt;=" &amp; J40)</f>
        <v>-2</v>
      </c>
      <c r="L39" s="61"/>
      <c r="M39" s="62">
        <f>COUNTIF(Vertices[Closeness Centrality], "&gt;= " &amp; L39) - COUNTIF(Vertices[Closeness Centrality], "&gt;=" &amp; L40)</f>
        <v>-114</v>
      </c>
      <c r="N39" s="61"/>
      <c r="O39" s="62">
        <f>COUNTIF(Vertices[Eigenvector Centrality], "&gt;= " &amp; N39) - COUNTIF(Vertices[Eigenvector Centrality], "&gt;=" &amp; N40)</f>
        <v>-5</v>
      </c>
      <c r="P39" s="61"/>
      <c r="Q39" s="62">
        <f>COUNTIF(Vertices[Eigenvector Centrality], "&gt;= " &amp; P39) - COUNTIF(Vertices[Eigenvector Centrality], "&gt;=" &amp; P40)</f>
        <v>0</v>
      </c>
      <c r="R39" s="61"/>
      <c r="S39" s="63">
        <f>COUNTIF(Vertices[Clustering Coefficient], "&gt;= " &amp; R39) - COUNTIF(Vertices[Clustering Coefficient], "&gt;=" &amp; R40)</f>
        <v>-151</v>
      </c>
      <c r="T39" s="61"/>
      <c r="U39" s="62">
        <f ca="1">COUNTIF(Vertices[Clustering Coefficient], "&gt;= " &amp; T39) - COUNTIF(Vertices[Clustering Coefficient], "&gt;=" &amp; T40)</f>
        <v>0</v>
      </c>
    </row>
    <row r="40" spans="1:21" x14ac:dyDescent="0.25">
      <c r="D40" s="32">
        <f>D28+($D$57-$D$2)/BinDivisor</f>
        <v>0</v>
      </c>
      <c r="E40" s="3">
        <f>COUNTIF(Vertices[Degree], "&gt;= " &amp; D40) - COUNTIF(Vertices[Degree], "&gt;=" &amp; D41)</f>
        <v>0</v>
      </c>
      <c r="F40" s="37">
        <f>F28+($F$57-$F$2)/BinDivisor</f>
        <v>20.800000000000008</v>
      </c>
      <c r="G40" s="38">
        <f>COUNTIF(Vertices[In-Degree], "&gt;= " &amp; F40) - COUNTIF(Vertices[In-Degree], "&gt;=" &amp; F41)</f>
        <v>0</v>
      </c>
      <c r="H40" s="37">
        <f>H28+($H$57-$H$2)/BinDivisor</f>
        <v>11.818181818181818</v>
      </c>
      <c r="I40" s="38">
        <f>COUNTIF(Vertices[Out-Degree], "&gt;= " &amp; H40) - COUNTIF(Vertices[Out-Degree], "&gt;=" &amp; H41)</f>
        <v>2</v>
      </c>
      <c r="J40" s="37">
        <f>J28+($J$57-$J$2)/BinDivisor</f>
        <v>28430.785185636367</v>
      </c>
      <c r="K40" s="38">
        <f>COUNTIF(Vertices[Betweenness Centrality], "&gt;= " &amp; J40) - COUNTIF(Vertices[Betweenness Centrality], "&gt;=" &amp; J41)</f>
        <v>0</v>
      </c>
      <c r="L40" s="37">
        <f>L28+($L$57-$L$2)/BinDivisor</f>
        <v>0.47272727272727283</v>
      </c>
      <c r="M40" s="38">
        <f>COUNTIF(Vertices[Closeness Centrality], "&gt;= " &amp; L40) - COUNTIF(Vertices[Closeness Centrality], "&gt;=" &amp; L41)</f>
        <v>0</v>
      </c>
      <c r="N40" s="37">
        <f>N28+($N$57-$N$2)/BinDivisor</f>
        <v>2.83678909090909E-2</v>
      </c>
      <c r="O40" s="38">
        <f>COUNTIF(Vertices[Eigenvector Centrality], "&gt;= " &amp; N40) - COUNTIF(Vertices[Eigenvector Centrality], "&gt;=" &amp; N41)</f>
        <v>0</v>
      </c>
      <c r="P40" s="37">
        <f>P28+($P$57-$P$2)/BinDivisor</f>
        <v>5.5706810545454539</v>
      </c>
      <c r="Q40" s="38">
        <f>COUNTIF(Vertices[PageRank], "&gt;= " &amp; P40) - COUNTIF(Vertices[PageRank], "&gt;=" &amp; P41)</f>
        <v>1</v>
      </c>
      <c r="R40" s="37">
        <f>R28+($R$57-$R$2)/BinDivisor</f>
        <v>0.47272727272727283</v>
      </c>
      <c r="S40" s="43">
        <f>COUNTIF(Vertices[Clustering Coefficient], "&gt;= " &amp; R40) - COUNTIF(Vertices[Clustering Coefficient], "&gt;=" &amp; R41)</f>
        <v>0</v>
      </c>
      <c r="T40" s="37" t="e">
        <f ca="1">T28+($T$57-$T$2)/BinDivisor</f>
        <v>#REF!</v>
      </c>
      <c r="U40" s="38" t="e">
        <f t="shared" ca="1" si="0"/>
        <v>#REF!</v>
      </c>
    </row>
    <row r="41" spans="1:21" x14ac:dyDescent="0.25">
      <c r="A41" t="s">
        <v>163</v>
      </c>
      <c r="B41" t="s">
        <v>17</v>
      </c>
      <c r="D41" s="32">
        <f t="shared" ref="D41:D56" si="10">D40+($D$57-$D$2)/BinDivisor</f>
        <v>0</v>
      </c>
      <c r="E41" s="3">
        <f>COUNTIF(Vertices[Degree], "&gt;= " &amp; D41) - COUNTIF(Vertices[Degree], "&gt;=" &amp; D42)</f>
        <v>0</v>
      </c>
      <c r="F41" s="39">
        <f t="shared" ref="F41:F56" si="11">F40+($F$57-$F$2)/BinDivisor</f>
        <v>21.600000000000009</v>
      </c>
      <c r="G41" s="40">
        <f>COUNTIF(Vertices[In-Degree], "&gt;= " &amp; F41) - COUNTIF(Vertices[In-Degree], "&gt;=" &amp; F42)</f>
        <v>0</v>
      </c>
      <c r="H41" s="39">
        <f t="shared" ref="H41:H56" si="12">H40+($H$57-$H$2)/BinDivisor</f>
        <v>12.272727272727273</v>
      </c>
      <c r="I41" s="40">
        <f>COUNTIF(Vertices[Out-Degree], "&gt;= " &amp; H41) - COUNTIF(Vertices[Out-Degree], "&gt;=" &amp; H42)</f>
        <v>0</v>
      </c>
      <c r="J41" s="39">
        <f t="shared" ref="J41:J56" si="13">J40+($J$57-$J$2)/BinDivisor</f>
        <v>29524.276923545458</v>
      </c>
      <c r="K41" s="40">
        <f>COUNTIF(Vertices[Betweenness Centrality], "&gt;= " &amp; J41) - COUNTIF(Vertices[Betweenness Centrality], "&gt;=" &amp; J42)</f>
        <v>0</v>
      </c>
      <c r="L41" s="39">
        <f t="shared" ref="L41:L56" si="14">L40+($L$57-$L$2)/BinDivisor</f>
        <v>0.49090909090909102</v>
      </c>
      <c r="M41" s="40">
        <f>COUNTIF(Vertices[Closeness Centrality], "&gt;= " &amp; L41) - COUNTIF(Vertices[Closeness Centrality], "&gt;=" &amp; L42)</f>
        <v>46</v>
      </c>
      <c r="N41" s="39">
        <f t="shared" ref="N41:N56" si="15">N40+($N$57-$N$2)/BinDivisor</f>
        <v>2.9458963636363626E-2</v>
      </c>
      <c r="O41" s="40">
        <f>COUNTIF(Vertices[Eigenvector Centrality], "&gt;= " &amp; N41) - COUNTIF(Vertices[Eigenvector Centrality], "&gt;=" &amp; N42)</f>
        <v>1</v>
      </c>
      <c r="P41" s="39">
        <f t="shared" ref="P41:P56" si="16">P40+($P$57-$P$2)/BinDivisor</f>
        <v>5.7849380181818173</v>
      </c>
      <c r="Q41" s="40">
        <f>COUNTIF(Vertices[PageRank], "&gt;= " &amp; P41) - COUNTIF(Vertices[PageRank], "&gt;=" &amp; P42)</f>
        <v>0</v>
      </c>
      <c r="R41" s="39">
        <f t="shared" ref="R41:R56" si="17">R40+($R$57-$R$2)/BinDivisor</f>
        <v>0.49090909090909102</v>
      </c>
      <c r="S41" s="44">
        <f>COUNTIF(Vertices[Clustering Coefficient], "&gt;= " &amp; R41) - COUNTIF(Vertices[Clustering Coefficient], "&gt;=" &amp; R42)</f>
        <v>107</v>
      </c>
      <c r="T41" s="39" t="e">
        <f t="shared" ref="T41:T56" ca="1" si="18">T40+($T$57-$T$2)/BinDivisor</f>
        <v>#REF!</v>
      </c>
      <c r="U41" s="40" t="e">
        <f t="shared" ca="1" si="0"/>
        <v>#REF!</v>
      </c>
    </row>
    <row r="42" spans="1:21" x14ac:dyDescent="0.25">
      <c r="A42" s="33"/>
      <c r="B42" s="33"/>
      <c r="D42" s="32">
        <f t="shared" si="10"/>
        <v>0</v>
      </c>
      <c r="E42" s="3">
        <f>COUNTIF(Vertices[Degree], "&gt;= " &amp; D42) - COUNTIF(Vertices[Degree], "&gt;=" &amp; D43)</f>
        <v>0</v>
      </c>
      <c r="F42" s="37">
        <f t="shared" si="11"/>
        <v>22.400000000000009</v>
      </c>
      <c r="G42" s="38">
        <f>COUNTIF(Vertices[In-Degree], "&gt;= " &amp; F42) - COUNTIF(Vertices[In-Degree], "&gt;=" &amp; F43)</f>
        <v>1</v>
      </c>
      <c r="H42" s="37">
        <f t="shared" si="12"/>
        <v>12.727272727272728</v>
      </c>
      <c r="I42" s="38">
        <f>COUNTIF(Vertices[Out-Degree], "&gt;= " &amp; H42) - COUNTIF(Vertices[Out-Degree], "&gt;=" &amp; H43)</f>
        <v>0</v>
      </c>
      <c r="J42" s="37">
        <f t="shared" si="13"/>
        <v>30617.768661454549</v>
      </c>
      <c r="K42" s="38">
        <f>COUNTIF(Vertices[Betweenness Centrality], "&gt;= " &amp; J42) - COUNTIF(Vertices[Betweenness Centrality], "&gt;=" &amp; J43)</f>
        <v>0</v>
      </c>
      <c r="L42" s="37">
        <f t="shared" si="14"/>
        <v>0.50909090909090915</v>
      </c>
      <c r="M42" s="38">
        <f>COUNTIF(Vertices[Closeness Centrality], "&gt;= " &amp; L42) - COUNTIF(Vertices[Closeness Centrality], "&gt;=" &amp; L43)</f>
        <v>0</v>
      </c>
      <c r="N42" s="37">
        <f t="shared" si="15"/>
        <v>3.0550036363636353E-2</v>
      </c>
      <c r="O42" s="38">
        <f>COUNTIF(Vertices[Eigenvector Centrality], "&gt;= " &amp; N42) - COUNTIF(Vertices[Eigenvector Centrality], "&gt;=" &amp; N43)</f>
        <v>0</v>
      </c>
      <c r="P42" s="37">
        <f t="shared" si="16"/>
        <v>5.9991949818181807</v>
      </c>
      <c r="Q42" s="38">
        <f>COUNTIF(Vertices[PageRank], "&gt;= " &amp; P42) - COUNTIF(Vertices[PageRank], "&gt;=" &amp; P43)</f>
        <v>0</v>
      </c>
      <c r="R42" s="37">
        <f t="shared" si="17"/>
        <v>0.50909090909090915</v>
      </c>
      <c r="S42" s="43">
        <f>COUNTIF(Vertices[Clustering Coefficient], "&gt;= " &amp; R42) - COUNTIF(Vertices[Clustering Coefficient], "&gt;=" &amp; R43)</f>
        <v>0</v>
      </c>
      <c r="T42" s="37" t="e">
        <f t="shared" ca="1" si="18"/>
        <v>#REF!</v>
      </c>
      <c r="U42" s="38" t="e">
        <f t="shared" ca="1" si="0"/>
        <v>#REF!</v>
      </c>
    </row>
    <row r="43" spans="1:21" x14ac:dyDescent="0.25">
      <c r="A43" s="33"/>
      <c r="B43" s="33"/>
      <c r="D43" s="32">
        <f t="shared" si="10"/>
        <v>0</v>
      </c>
      <c r="E43" s="3">
        <f>COUNTIF(Vertices[Degree], "&gt;= " &amp; D43) - COUNTIF(Vertices[Degree], "&gt;=" &amp; D44)</f>
        <v>0</v>
      </c>
      <c r="F43" s="39">
        <f t="shared" si="11"/>
        <v>23.20000000000001</v>
      </c>
      <c r="G43" s="40">
        <f>COUNTIF(Vertices[In-Degree], "&gt;= " &amp; F43) - COUNTIF(Vertices[In-Degree], "&gt;=" &amp; F44)</f>
        <v>0</v>
      </c>
      <c r="H43" s="39">
        <f t="shared" si="12"/>
        <v>13.181818181818183</v>
      </c>
      <c r="I43" s="40">
        <f>COUNTIF(Vertices[Out-Degree], "&gt;= " &amp; H43) - COUNTIF(Vertices[Out-Degree], "&gt;=" &amp; H44)</f>
        <v>0</v>
      </c>
      <c r="J43" s="39">
        <f t="shared" si="13"/>
        <v>31711.26039936364</v>
      </c>
      <c r="K43" s="40">
        <f>COUNTIF(Vertices[Betweenness Centrality], "&gt;= " &amp; J43) - COUNTIF(Vertices[Betweenness Centrality], "&gt;=" &amp; J44)</f>
        <v>0</v>
      </c>
      <c r="L43" s="39">
        <f t="shared" si="14"/>
        <v>0.52727272727272734</v>
      </c>
      <c r="M43" s="40">
        <f>COUNTIF(Vertices[Closeness Centrality], "&gt;= " &amp; L43) - COUNTIF(Vertices[Closeness Centrality], "&gt;=" &amp; L44)</f>
        <v>0</v>
      </c>
      <c r="N43" s="39">
        <f t="shared" si="15"/>
        <v>3.1641109090909079E-2</v>
      </c>
      <c r="O43" s="40">
        <f>COUNTIF(Vertices[Eigenvector Centrality], "&gt;= " &amp; N43) - COUNTIF(Vertices[Eigenvector Centrality], "&gt;=" &amp; N44)</f>
        <v>0</v>
      </c>
      <c r="P43" s="39">
        <f t="shared" si="16"/>
        <v>6.213451945454544</v>
      </c>
      <c r="Q43" s="40">
        <f>COUNTIF(Vertices[PageRank], "&gt;= " &amp; P43) - COUNTIF(Vertices[PageRank], "&gt;=" &amp; P44)</f>
        <v>0</v>
      </c>
      <c r="R43" s="39">
        <f t="shared" si="17"/>
        <v>0.52727272727272734</v>
      </c>
      <c r="S43" s="44">
        <f>COUNTIF(Vertices[Clustering Coefficient], "&gt;= " &amp; R43) - COUNTIF(Vertices[Clustering Coefficient], "&gt;=" &amp; R44)</f>
        <v>0</v>
      </c>
      <c r="T43" s="39" t="e">
        <f t="shared" ca="1" si="18"/>
        <v>#REF!</v>
      </c>
      <c r="U43" s="40" t="e">
        <f t="shared" ca="1" si="0"/>
        <v>#REF!</v>
      </c>
    </row>
    <row r="44" spans="1:21" x14ac:dyDescent="0.25">
      <c r="A44" s="33"/>
      <c r="B44" s="33"/>
      <c r="D44" s="32">
        <f t="shared" si="10"/>
        <v>0</v>
      </c>
      <c r="E44" s="3">
        <f>COUNTIF(Vertices[Degree], "&gt;= " &amp; D44) - COUNTIF(Vertices[Degree], "&gt;=" &amp; D45)</f>
        <v>0</v>
      </c>
      <c r="F44" s="37">
        <f t="shared" si="11"/>
        <v>24.000000000000011</v>
      </c>
      <c r="G44" s="38">
        <f>COUNTIF(Vertices[In-Degree], "&gt;= " &amp; F44) - COUNTIF(Vertices[In-Degree], "&gt;=" &amp; F45)</f>
        <v>0</v>
      </c>
      <c r="H44" s="37">
        <f t="shared" si="12"/>
        <v>13.636363636363638</v>
      </c>
      <c r="I44" s="38">
        <f>COUNTIF(Vertices[Out-Degree], "&gt;= " &amp; H44) - COUNTIF(Vertices[Out-Degree], "&gt;=" &amp; H45)</f>
        <v>1</v>
      </c>
      <c r="J44" s="37">
        <f t="shared" si="13"/>
        <v>32804.752137272728</v>
      </c>
      <c r="K44" s="38">
        <f>COUNTIF(Vertices[Betweenness Centrality], "&gt;= " &amp; J44) - COUNTIF(Vertices[Betweenness Centrality], "&gt;=" &amp; J45)</f>
        <v>0</v>
      </c>
      <c r="L44" s="37">
        <f t="shared" si="14"/>
        <v>0.54545454545454553</v>
      </c>
      <c r="M44" s="38">
        <f>COUNTIF(Vertices[Closeness Centrality], "&gt;= " &amp; L44) - COUNTIF(Vertices[Closeness Centrality], "&gt;=" &amp; L45)</f>
        <v>0</v>
      </c>
      <c r="N44" s="37">
        <f t="shared" si="15"/>
        <v>3.2732181818181806E-2</v>
      </c>
      <c r="O44" s="38">
        <f>COUNTIF(Vertices[Eigenvector Centrality], "&gt;= " &amp; N44) - COUNTIF(Vertices[Eigenvector Centrality], "&gt;=" &amp; N45)</f>
        <v>0</v>
      </c>
      <c r="P44" s="37">
        <f t="shared" si="16"/>
        <v>6.4277089090909074</v>
      </c>
      <c r="Q44" s="38">
        <f>COUNTIF(Vertices[PageRank], "&gt;= " &amp; P44) - COUNTIF(Vertices[PageRank], "&gt;=" &amp; P45)</f>
        <v>2</v>
      </c>
      <c r="R44" s="37">
        <f t="shared" si="17"/>
        <v>0.54545454545454553</v>
      </c>
      <c r="S44" s="43">
        <f>COUNTIF(Vertices[Clustering Coefficient], "&gt;= " &amp; R44) - COUNTIF(Vertices[Clustering Coefficient], "&gt;=" &amp; R45)</f>
        <v>0</v>
      </c>
      <c r="T44" s="37" t="e">
        <f t="shared" ca="1" si="18"/>
        <v>#REF!</v>
      </c>
      <c r="U44" s="38" t="e">
        <f t="shared" ca="1" si="0"/>
        <v>#REF!</v>
      </c>
    </row>
    <row r="45" spans="1:21" x14ac:dyDescent="0.25">
      <c r="D45" s="32">
        <f t="shared" si="10"/>
        <v>0</v>
      </c>
      <c r="E45" s="3">
        <f>COUNTIF(Vertices[Degree], "&gt;= " &amp; D45) - COUNTIF(Vertices[Degree], "&gt;=" &amp; D46)</f>
        <v>0</v>
      </c>
      <c r="F45" s="39">
        <f t="shared" si="11"/>
        <v>24.800000000000011</v>
      </c>
      <c r="G45" s="40">
        <f>COUNTIF(Vertices[In-Degree], "&gt;= " &amp; F45) - COUNTIF(Vertices[In-Degree], "&gt;=" &amp; F46)</f>
        <v>2</v>
      </c>
      <c r="H45" s="39">
        <f t="shared" si="12"/>
        <v>14.090909090909093</v>
      </c>
      <c r="I45" s="40">
        <f>COUNTIF(Vertices[Out-Degree], "&gt;= " &amp; H45) - COUNTIF(Vertices[Out-Degree], "&gt;=" &amp; H46)</f>
        <v>0</v>
      </c>
      <c r="J45" s="39">
        <f t="shared" si="13"/>
        <v>33898.243875181819</v>
      </c>
      <c r="K45" s="40">
        <f>COUNTIF(Vertices[Betweenness Centrality], "&gt;= " &amp; J45) - COUNTIF(Vertices[Betweenness Centrality], "&gt;=" &amp; J46)</f>
        <v>0</v>
      </c>
      <c r="L45" s="39">
        <f t="shared" si="14"/>
        <v>0.56363636363636371</v>
      </c>
      <c r="M45" s="40">
        <f>COUNTIF(Vertices[Closeness Centrality], "&gt;= " &amp; L45) - COUNTIF(Vertices[Closeness Centrality], "&gt;=" &amp; L46)</f>
        <v>0</v>
      </c>
      <c r="N45" s="39">
        <f t="shared" si="15"/>
        <v>3.3823254545454533E-2</v>
      </c>
      <c r="O45" s="40">
        <f>COUNTIF(Vertices[Eigenvector Centrality], "&gt;= " &amp; N45) - COUNTIF(Vertices[Eigenvector Centrality], "&gt;=" &amp; N46)</f>
        <v>0</v>
      </c>
      <c r="P45" s="39">
        <f t="shared" si="16"/>
        <v>6.6419658727272708</v>
      </c>
      <c r="Q45" s="40">
        <f>COUNTIF(Vertices[PageRank], "&gt;= " &amp; P45) - COUNTIF(Vertices[PageRank], "&gt;=" &amp; P46)</f>
        <v>1</v>
      </c>
      <c r="R45" s="39">
        <f t="shared" si="17"/>
        <v>0.56363636363636371</v>
      </c>
      <c r="S45" s="44">
        <f>COUNTIF(Vertices[Clustering Coefficient], "&gt;= " &amp; R45) - COUNTIF(Vertices[Clustering Coefficient], "&gt;=" &amp; R46)</f>
        <v>0</v>
      </c>
      <c r="T45" s="39" t="e">
        <f t="shared" ca="1" si="18"/>
        <v>#REF!</v>
      </c>
      <c r="U45" s="40" t="e">
        <f t="shared" ca="1" si="0"/>
        <v>#REF!</v>
      </c>
    </row>
    <row r="46" spans="1:21" x14ac:dyDescent="0.25">
      <c r="D46" s="32">
        <f t="shared" si="10"/>
        <v>0</v>
      </c>
      <c r="E46" s="3">
        <f>COUNTIF(Vertices[Degree], "&gt;= " &amp; D46) - COUNTIF(Vertices[Degree], "&gt;=" &amp; D47)</f>
        <v>0</v>
      </c>
      <c r="F46" s="37">
        <f t="shared" si="11"/>
        <v>25.600000000000012</v>
      </c>
      <c r="G46" s="38">
        <f>COUNTIF(Vertices[In-Degree], "&gt;= " &amp; F46) - COUNTIF(Vertices[In-Degree], "&gt;=" &amp; F47)</f>
        <v>0</v>
      </c>
      <c r="H46" s="37">
        <f t="shared" si="12"/>
        <v>14.545454545454549</v>
      </c>
      <c r="I46" s="38">
        <f>COUNTIF(Vertices[Out-Degree], "&gt;= " &amp; H46) - COUNTIF(Vertices[Out-Degree], "&gt;=" &amp; H47)</f>
        <v>0</v>
      </c>
      <c r="J46" s="37">
        <f t="shared" si="13"/>
        <v>34991.73561309091</v>
      </c>
      <c r="K46" s="38">
        <f>COUNTIF(Vertices[Betweenness Centrality], "&gt;= " &amp; J46) - COUNTIF(Vertices[Betweenness Centrality], "&gt;=" &amp; J47)</f>
        <v>0</v>
      </c>
      <c r="L46" s="37">
        <f t="shared" si="14"/>
        <v>0.5818181818181819</v>
      </c>
      <c r="M46" s="38">
        <f>COUNTIF(Vertices[Closeness Centrality], "&gt;= " &amp; L46) - COUNTIF(Vertices[Closeness Centrality], "&gt;=" &amp; L47)</f>
        <v>0</v>
      </c>
      <c r="N46" s="37">
        <f t="shared" si="15"/>
        <v>3.4914327272727259E-2</v>
      </c>
      <c r="O46" s="38">
        <f>COUNTIF(Vertices[Eigenvector Centrality], "&gt;= " &amp; N46) - COUNTIF(Vertices[Eigenvector Centrality], "&gt;=" &amp; N47)</f>
        <v>0</v>
      </c>
      <c r="P46" s="37">
        <f t="shared" si="16"/>
        <v>6.8562228363636342</v>
      </c>
      <c r="Q46" s="38">
        <f>COUNTIF(Vertices[PageRank], "&gt;= " &amp; P46) - COUNTIF(Vertices[PageRank], "&gt;=" &amp; P47)</f>
        <v>0</v>
      </c>
      <c r="R46" s="37">
        <f t="shared" si="17"/>
        <v>0.5818181818181819</v>
      </c>
      <c r="S46" s="43">
        <f>COUNTIF(Vertices[Clustering Coefficient], "&gt;= " &amp; R46) - COUNTIF(Vertices[Clustering Coefficient], "&gt;=" &amp; R47)</f>
        <v>1</v>
      </c>
      <c r="T46" s="37" t="e">
        <f t="shared" ca="1" si="18"/>
        <v>#REF!</v>
      </c>
      <c r="U46" s="38" t="e">
        <f t="shared" ca="1" si="0"/>
        <v>#REF!</v>
      </c>
    </row>
    <row r="47" spans="1:21" x14ac:dyDescent="0.25">
      <c r="D47" s="32">
        <f t="shared" si="10"/>
        <v>0</v>
      </c>
      <c r="E47" s="3">
        <f>COUNTIF(Vertices[Degree], "&gt;= " &amp; D47) - COUNTIF(Vertices[Degree], "&gt;=" &amp; D48)</f>
        <v>0</v>
      </c>
      <c r="F47" s="39">
        <f t="shared" si="11"/>
        <v>26.400000000000013</v>
      </c>
      <c r="G47" s="40">
        <f>COUNTIF(Vertices[In-Degree], "&gt;= " &amp; F47) - COUNTIF(Vertices[In-Degree], "&gt;=" &amp; F48)</f>
        <v>0</v>
      </c>
      <c r="H47" s="39">
        <f t="shared" si="12"/>
        <v>15.000000000000004</v>
      </c>
      <c r="I47" s="40">
        <f>COUNTIF(Vertices[Out-Degree], "&gt;= " &amp; H47) - COUNTIF(Vertices[Out-Degree], "&gt;=" &amp; H48)</f>
        <v>0</v>
      </c>
      <c r="J47" s="39">
        <f t="shared" si="13"/>
        <v>36085.227351000001</v>
      </c>
      <c r="K47" s="40">
        <f>COUNTIF(Vertices[Betweenness Centrality], "&gt;= " &amp; J47) - COUNTIF(Vertices[Betweenness Centrality], "&gt;=" &amp; J48)</f>
        <v>0</v>
      </c>
      <c r="L47" s="39">
        <f t="shared" si="14"/>
        <v>0.60000000000000009</v>
      </c>
      <c r="M47" s="40">
        <f>COUNTIF(Vertices[Closeness Centrality], "&gt;= " &amp; L47) - COUNTIF(Vertices[Closeness Centrality], "&gt;=" &amp; L48)</f>
        <v>0</v>
      </c>
      <c r="N47" s="39">
        <f t="shared" si="15"/>
        <v>3.6005399999999986E-2</v>
      </c>
      <c r="O47" s="40">
        <f>COUNTIF(Vertices[Eigenvector Centrality], "&gt;= " &amp; N47) - COUNTIF(Vertices[Eigenvector Centrality], "&gt;=" &amp; N48)</f>
        <v>1</v>
      </c>
      <c r="P47" s="39">
        <f t="shared" si="16"/>
        <v>7.0704797999999975</v>
      </c>
      <c r="Q47" s="40">
        <f>COUNTIF(Vertices[PageRank], "&gt;= " &amp; P47) - COUNTIF(Vertices[PageRank], "&gt;=" &amp; P48)</f>
        <v>1</v>
      </c>
      <c r="R47" s="39">
        <f t="shared" si="17"/>
        <v>0.60000000000000009</v>
      </c>
      <c r="S47" s="44">
        <f>COUNTIF(Vertices[Clustering Coefficient], "&gt;= " &amp; R47) - COUNTIF(Vertices[Clustering Coefficient], "&gt;=" &amp; R48)</f>
        <v>0</v>
      </c>
      <c r="T47" s="39" t="e">
        <f t="shared" ca="1" si="18"/>
        <v>#REF!</v>
      </c>
      <c r="U47" s="40" t="e">
        <f t="shared" ca="1" si="0"/>
        <v>#REF!</v>
      </c>
    </row>
    <row r="48" spans="1:21" x14ac:dyDescent="0.25">
      <c r="D48" s="32">
        <f t="shared" si="10"/>
        <v>0</v>
      </c>
      <c r="E48" s="3">
        <f>COUNTIF(Vertices[Degree], "&gt;= " &amp; D48) - COUNTIF(Vertices[Degree], "&gt;=" &amp; D49)</f>
        <v>0</v>
      </c>
      <c r="F48" s="37">
        <f t="shared" si="11"/>
        <v>27.200000000000014</v>
      </c>
      <c r="G48" s="38">
        <f>COUNTIF(Vertices[In-Degree], "&gt;= " &amp; F48) - COUNTIF(Vertices[In-Degree], "&gt;=" &amp; F49)</f>
        <v>0</v>
      </c>
      <c r="H48" s="37">
        <f t="shared" si="12"/>
        <v>15.454545454545459</v>
      </c>
      <c r="I48" s="38">
        <f>COUNTIF(Vertices[Out-Degree], "&gt;= " &amp; H48) - COUNTIF(Vertices[Out-Degree], "&gt;=" &amp; H49)</f>
        <v>0</v>
      </c>
      <c r="J48" s="37">
        <f t="shared" si="13"/>
        <v>37178.719088909093</v>
      </c>
      <c r="K48" s="38">
        <f>COUNTIF(Vertices[Betweenness Centrality], "&gt;= " &amp; J48) - COUNTIF(Vertices[Betweenness Centrality], "&gt;=" &amp; J49)</f>
        <v>0</v>
      </c>
      <c r="L48" s="37">
        <f t="shared" si="14"/>
        <v>0.61818181818181828</v>
      </c>
      <c r="M48" s="38">
        <f>COUNTIF(Vertices[Closeness Centrality], "&gt;= " &amp; L48) - COUNTIF(Vertices[Closeness Centrality], "&gt;=" &amp; L49)</f>
        <v>0</v>
      </c>
      <c r="N48" s="37">
        <f t="shared" si="15"/>
        <v>3.7096472727272713E-2</v>
      </c>
      <c r="O48" s="38">
        <f>COUNTIF(Vertices[Eigenvector Centrality], "&gt;= " &amp; N48) - COUNTIF(Vertices[Eigenvector Centrality], "&gt;=" &amp; N49)</f>
        <v>0</v>
      </c>
      <c r="P48" s="37">
        <f t="shared" si="16"/>
        <v>7.2847367636363609</v>
      </c>
      <c r="Q48" s="38">
        <f>COUNTIF(Vertices[PageRank], "&gt;= " &amp; P48) - COUNTIF(Vertices[PageRank], "&gt;=" &amp; P49)</f>
        <v>0</v>
      </c>
      <c r="R48" s="37">
        <f t="shared" si="17"/>
        <v>0.61818181818181828</v>
      </c>
      <c r="S48" s="43">
        <f>COUNTIF(Vertices[Clustering Coefficient], "&gt;= " &amp; R48) - COUNTIF(Vertices[Clustering Coefficient], "&gt;=" &amp; R49)</f>
        <v>0</v>
      </c>
      <c r="T48" s="37" t="e">
        <f t="shared" ca="1" si="18"/>
        <v>#REF!</v>
      </c>
      <c r="U48" s="38" t="e">
        <f t="shared" ca="1" si="0"/>
        <v>#REF!</v>
      </c>
    </row>
    <row r="49" spans="1:21" x14ac:dyDescent="0.25">
      <c r="D49" s="32">
        <f t="shared" si="10"/>
        <v>0</v>
      </c>
      <c r="E49" s="3">
        <f>COUNTIF(Vertices[Degree], "&gt;= " &amp; D49) - COUNTIF(Vertices[Degree], "&gt;=" &amp; D50)</f>
        <v>0</v>
      </c>
      <c r="F49" s="39">
        <f t="shared" si="11"/>
        <v>28.000000000000014</v>
      </c>
      <c r="G49" s="40">
        <f>COUNTIF(Vertices[In-Degree], "&gt;= " &amp; F49) - COUNTIF(Vertices[In-Degree], "&gt;=" &amp; F50)</f>
        <v>0</v>
      </c>
      <c r="H49" s="39">
        <f t="shared" si="12"/>
        <v>15.909090909090914</v>
      </c>
      <c r="I49" s="40">
        <f>COUNTIF(Vertices[Out-Degree], "&gt;= " &amp; H49) - COUNTIF(Vertices[Out-Degree], "&gt;=" &amp; H50)</f>
        <v>1</v>
      </c>
      <c r="J49" s="39">
        <f t="shared" si="13"/>
        <v>38272.210826818184</v>
      </c>
      <c r="K49" s="40">
        <f>COUNTIF(Vertices[Betweenness Centrality], "&gt;= " &amp; J49) - COUNTIF(Vertices[Betweenness Centrality], "&gt;=" &amp; J50)</f>
        <v>0</v>
      </c>
      <c r="L49" s="39">
        <f t="shared" si="14"/>
        <v>0.63636363636363646</v>
      </c>
      <c r="M49" s="40">
        <f>COUNTIF(Vertices[Closeness Centrality], "&gt;= " &amp; L49) - COUNTIF(Vertices[Closeness Centrality], "&gt;=" &amp; L50)</f>
        <v>0</v>
      </c>
      <c r="N49" s="39">
        <f t="shared" si="15"/>
        <v>3.8187545454545439E-2</v>
      </c>
      <c r="O49" s="40">
        <f>COUNTIF(Vertices[Eigenvector Centrality], "&gt;= " &amp; N49) - COUNTIF(Vertices[Eigenvector Centrality], "&gt;=" &amp; N50)</f>
        <v>0</v>
      </c>
      <c r="P49" s="39">
        <f t="shared" si="16"/>
        <v>7.4989937272727243</v>
      </c>
      <c r="Q49" s="40">
        <f>COUNTIF(Vertices[PageRank], "&gt;= " &amp; P49) - COUNTIF(Vertices[PageRank], "&gt;=" &amp; P50)</f>
        <v>1</v>
      </c>
      <c r="R49" s="39">
        <f t="shared" si="17"/>
        <v>0.63636363636363646</v>
      </c>
      <c r="S49" s="44">
        <f>COUNTIF(Vertices[Clustering Coefficient], "&gt;= " &amp; R49) - COUNTIF(Vertices[Clustering Coefficient], "&gt;=" &amp; R50)</f>
        <v>0</v>
      </c>
      <c r="T49" s="39" t="e">
        <f t="shared" ca="1" si="18"/>
        <v>#REF!</v>
      </c>
      <c r="U49" s="40" t="e">
        <f t="shared" ca="1" si="0"/>
        <v>#REF!</v>
      </c>
    </row>
    <row r="50" spans="1:21" x14ac:dyDescent="0.25">
      <c r="D50" s="32">
        <f t="shared" si="10"/>
        <v>0</v>
      </c>
      <c r="E50" s="3">
        <f>COUNTIF(Vertices[Degree], "&gt;= " &amp; D50) - COUNTIF(Vertices[Degree], "&gt;=" &amp; D51)</f>
        <v>0</v>
      </c>
      <c r="F50" s="37">
        <f t="shared" si="11"/>
        <v>28.800000000000015</v>
      </c>
      <c r="G50" s="38">
        <f>COUNTIF(Vertices[In-Degree], "&gt;= " &amp; F50) - COUNTIF(Vertices[In-Degree], "&gt;=" &amp; F51)</f>
        <v>0</v>
      </c>
      <c r="H50" s="37">
        <f t="shared" si="12"/>
        <v>16.363636363636367</v>
      </c>
      <c r="I50" s="38">
        <f>COUNTIF(Vertices[Out-Degree], "&gt;= " &amp; H50) - COUNTIF(Vertices[Out-Degree], "&gt;=" &amp; H51)</f>
        <v>0</v>
      </c>
      <c r="J50" s="37">
        <f t="shared" si="13"/>
        <v>39365.702564727275</v>
      </c>
      <c r="K50" s="38">
        <f>COUNTIF(Vertices[Betweenness Centrality], "&gt;= " &amp; J50) - COUNTIF(Vertices[Betweenness Centrality], "&gt;=" &amp; J51)</f>
        <v>0</v>
      </c>
      <c r="L50" s="37">
        <f t="shared" si="14"/>
        <v>0.65454545454545465</v>
      </c>
      <c r="M50" s="38">
        <f>COUNTIF(Vertices[Closeness Centrality], "&gt;= " &amp; L50) - COUNTIF(Vertices[Closeness Centrality], "&gt;=" &amp; L51)</f>
        <v>0</v>
      </c>
      <c r="N50" s="37">
        <f t="shared" si="15"/>
        <v>3.9278618181818166E-2</v>
      </c>
      <c r="O50" s="38">
        <f>COUNTIF(Vertices[Eigenvector Centrality], "&gt;= " &amp; N50) - COUNTIF(Vertices[Eigenvector Centrality], "&gt;=" &amp; N51)</f>
        <v>0</v>
      </c>
      <c r="P50" s="37">
        <f t="shared" si="16"/>
        <v>7.7132506909090877</v>
      </c>
      <c r="Q50" s="38">
        <f>COUNTIF(Vertices[PageRank], "&gt;= " &amp; P50) - COUNTIF(Vertices[PageRank], "&gt;=" &amp; P51)</f>
        <v>0</v>
      </c>
      <c r="R50" s="37">
        <f t="shared" si="17"/>
        <v>0.65454545454545465</v>
      </c>
      <c r="S50" s="43">
        <f>COUNTIF(Vertices[Clustering Coefficient], "&gt;= " &amp; R50) - COUNTIF(Vertices[Clustering Coefficient], "&gt;=" &amp; R51)</f>
        <v>0</v>
      </c>
      <c r="T50" s="37" t="e">
        <f t="shared" ca="1" si="18"/>
        <v>#REF!</v>
      </c>
      <c r="U50" s="38" t="e">
        <f t="shared" ca="1" si="0"/>
        <v>#REF!</v>
      </c>
    </row>
    <row r="51" spans="1:21" x14ac:dyDescent="0.25">
      <c r="D51" s="32">
        <f t="shared" si="10"/>
        <v>0</v>
      </c>
      <c r="E51" s="3">
        <f>COUNTIF(Vertices[Degree], "&gt;= " &amp; D51) - COUNTIF(Vertices[Degree], "&gt;=" &amp; D52)</f>
        <v>0</v>
      </c>
      <c r="F51" s="39">
        <f t="shared" si="11"/>
        <v>29.600000000000016</v>
      </c>
      <c r="G51" s="40">
        <f>COUNTIF(Vertices[In-Degree], "&gt;= " &amp; F51) - COUNTIF(Vertices[In-Degree], "&gt;=" &amp; F52)</f>
        <v>0</v>
      </c>
      <c r="H51" s="39">
        <f t="shared" si="12"/>
        <v>16.81818181818182</v>
      </c>
      <c r="I51" s="40">
        <f>COUNTIF(Vertices[Out-Degree], "&gt;= " &amp; H51) - COUNTIF(Vertices[Out-Degree], "&gt;=" &amp; H52)</f>
        <v>0</v>
      </c>
      <c r="J51" s="39">
        <f t="shared" si="13"/>
        <v>40459.194302636366</v>
      </c>
      <c r="K51" s="40">
        <f>COUNTIF(Vertices[Betweenness Centrality], "&gt;= " &amp; J51) - COUNTIF(Vertices[Betweenness Centrality], "&gt;=" &amp; J52)</f>
        <v>0</v>
      </c>
      <c r="L51" s="39">
        <f t="shared" si="14"/>
        <v>0.67272727272727284</v>
      </c>
      <c r="M51" s="40">
        <f>COUNTIF(Vertices[Closeness Centrality], "&gt;= " &amp; L51) - COUNTIF(Vertices[Closeness Centrality], "&gt;=" &amp; L52)</f>
        <v>0</v>
      </c>
      <c r="N51" s="39">
        <f t="shared" si="15"/>
        <v>4.0369690909090893E-2</v>
      </c>
      <c r="O51" s="40">
        <f>COUNTIF(Vertices[Eigenvector Centrality], "&gt;= " &amp; N51) - COUNTIF(Vertices[Eigenvector Centrality], "&gt;=" &amp; N52)</f>
        <v>0</v>
      </c>
      <c r="P51" s="39">
        <f t="shared" si="16"/>
        <v>7.927507654545451</v>
      </c>
      <c r="Q51" s="40">
        <f>COUNTIF(Vertices[PageRank], "&gt;= " &amp; P51) - COUNTIF(Vertices[PageRank], "&gt;=" &amp; P52)</f>
        <v>0</v>
      </c>
      <c r="R51" s="39">
        <f t="shared" si="17"/>
        <v>0.67272727272727284</v>
      </c>
      <c r="S51" s="44">
        <f>COUNTIF(Vertices[Clustering Coefficient], "&gt;= " &amp; R51) - COUNTIF(Vertices[Clustering Coefficient], "&gt;=" &amp; R52)</f>
        <v>0</v>
      </c>
      <c r="T51" s="39" t="e">
        <f t="shared" ca="1" si="18"/>
        <v>#REF!</v>
      </c>
      <c r="U51" s="40" t="e">
        <f t="shared" ca="1" si="0"/>
        <v>#REF!</v>
      </c>
    </row>
    <row r="52" spans="1:21" x14ac:dyDescent="0.25">
      <c r="D52" s="32">
        <f t="shared" si="10"/>
        <v>0</v>
      </c>
      <c r="E52" s="3">
        <f>COUNTIF(Vertices[Degree], "&gt;= " &amp; D52) - COUNTIF(Vertices[Degree], "&gt;=" &amp; D53)</f>
        <v>0</v>
      </c>
      <c r="F52" s="37">
        <f t="shared" si="11"/>
        <v>30.400000000000016</v>
      </c>
      <c r="G52" s="38">
        <f>COUNTIF(Vertices[In-Degree], "&gt;= " &amp; F52) - COUNTIF(Vertices[In-Degree], "&gt;=" &amp; F53)</f>
        <v>1</v>
      </c>
      <c r="H52" s="37">
        <f t="shared" si="12"/>
        <v>17.272727272727273</v>
      </c>
      <c r="I52" s="38">
        <f>COUNTIF(Vertices[Out-Degree], "&gt;= " &amp; H52) - COUNTIF(Vertices[Out-Degree], "&gt;=" &amp; H53)</f>
        <v>0</v>
      </c>
      <c r="J52" s="37">
        <f t="shared" si="13"/>
        <v>41552.686040545457</v>
      </c>
      <c r="K52" s="38">
        <f>COUNTIF(Vertices[Betweenness Centrality], "&gt;= " &amp; J52) - COUNTIF(Vertices[Betweenness Centrality], "&gt;=" &amp; J53)</f>
        <v>0</v>
      </c>
      <c r="L52" s="37">
        <f t="shared" si="14"/>
        <v>0.69090909090909103</v>
      </c>
      <c r="M52" s="38">
        <f>COUNTIF(Vertices[Closeness Centrality], "&gt;= " &amp; L52) - COUNTIF(Vertices[Closeness Centrality], "&gt;=" &amp; L53)</f>
        <v>0</v>
      </c>
      <c r="N52" s="37">
        <f t="shared" si="15"/>
        <v>4.1460763636363619E-2</v>
      </c>
      <c r="O52" s="38">
        <f>COUNTIF(Vertices[Eigenvector Centrality], "&gt;= " &amp; N52) - COUNTIF(Vertices[Eigenvector Centrality], "&gt;=" &amp; N53)</f>
        <v>1</v>
      </c>
      <c r="P52" s="37">
        <f t="shared" si="16"/>
        <v>8.1417646181818153</v>
      </c>
      <c r="Q52" s="38">
        <f>COUNTIF(Vertices[PageRank], "&gt;= " &amp; P52) - COUNTIF(Vertices[PageRank], "&gt;=" &amp; P53)</f>
        <v>0</v>
      </c>
      <c r="R52" s="37">
        <f t="shared" si="17"/>
        <v>0.69090909090909103</v>
      </c>
      <c r="S52" s="43">
        <f>COUNTIF(Vertices[Clustering Coefficient], "&gt;= " &amp; R52) - COUNTIF(Vertices[Clustering Coefficient], "&gt;=" &amp; R53)</f>
        <v>1</v>
      </c>
      <c r="T52" s="37" t="e">
        <f t="shared" ca="1" si="18"/>
        <v>#REF!</v>
      </c>
      <c r="U52" s="38" t="e">
        <f t="shared" ca="1" si="0"/>
        <v>#REF!</v>
      </c>
    </row>
    <row r="53" spans="1:21" x14ac:dyDescent="0.25">
      <c r="D53" s="32">
        <f t="shared" si="10"/>
        <v>0</v>
      </c>
      <c r="E53" s="3">
        <f>COUNTIF(Vertices[Degree], "&gt;= " &amp; D53) - COUNTIF(Vertices[Degree], "&gt;=" &amp; D54)</f>
        <v>0</v>
      </c>
      <c r="F53" s="39">
        <f t="shared" si="11"/>
        <v>31.200000000000017</v>
      </c>
      <c r="G53" s="40">
        <f>COUNTIF(Vertices[In-Degree], "&gt;= " &amp; F53) - COUNTIF(Vertices[In-Degree], "&gt;=" &amp; F54)</f>
        <v>0</v>
      </c>
      <c r="H53" s="39">
        <f t="shared" si="12"/>
        <v>17.727272727272727</v>
      </c>
      <c r="I53" s="40">
        <f>COUNTIF(Vertices[Out-Degree], "&gt;= " &amp; H53) - COUNTIF(Vertices[Out-Degree], "&gt;=" &amp; H54)</f>
        <v>0</v>
      </c>
      <c r="J53" s="39">
        <f t="shared" si="13"/>
        <v>42646.177778454548</v>
      </c>
      <c r="K53" s="40">
        <f>COUNTIF(Vertices[Betweenness Centrality], "&gt;= " &amp; J53) - COUNTIF(Vertices[Betweenness Centrality], "&gt;=" &amp; J54)</f>
        <v>1</v>
      </c>
      <c r="L53" s="39">
        <f t="shared" si="14"/>
        <v>0.70909090909090922</v>
      </c>
      <c r="M53" s="40">
        <f>COUNTIF(Vertices[Closeness Centrality], "&gt;= " &amp; L53) - COUNTIF(Vertices[Closeness Centrality], "&gt;=" &amp; L54)</f>
        <v>0</v>
      </c>
      <c r="N53" s="39">
        <f t="shared" si="15"/>
        <v>4.2551836363636346E-2</v>
      </c>
      <c r="O53" s="40">
        <f>COUNTIF(Vertices[Eigenvector Centrality], "&gt;= " &amp; N53) - COUNTIF(Vertices[Eigenvector Centrality], "&gt;=" &amp; N54)</f>
        <v>0</v>
      </c>
      <c r="P53" s="39">
        <f t="shared" si="16"/>
        <v>8.3560215818181796</v>
      </c>
      <c r="Q53" s="40">
        <f>COUNTIF(Vertices[PageRank], "&gt;= " &amp; P53) - COUNTIF(Vertices[PageRank], "&gt;=" &amp; P54)</f>
        <v>0</v>
      </c>
      <c r="R53" s="39">
        <f t="shared" si="17"/>
        <v>0.70909090909090922</v>
      </c>
      <c r="S53" s="44">
        <f>COUNTIF(Vertices[Clustering Coefficient], "&gt;= " &amp; R53) - COUNTIF(Vertices[Clustering Coefficient], "&gt;=" &amp; R54)</f>
        <v>0</v>
      </c>
      <c r="T53" s="39" t="e">
        <f t="shared" ca="1" si="18"/>
        <v>#REF!</v>
      </c>
      <c r="U53" s="40" t="e">
        <f t="shared" ca="1" si="0"/>
        <v>#REF!</v>
      </c>
    </row>
    <row r="54" spans="1:21" x14ac:dyDescent="0.25">
      <c r="D54" s="32">
        <f t="shared" si="10"/>
        <v>0</v>
      </c>
      <c r="E54" s="3">
        <f>COUNTIF(Vertices[Degree], "&gt;= " &amp; D54) - COUNTIF(Vertices[Degree], "&gt;=" &amp; D55)</f>
        <v>0</v>
      </c>
      <c r="F54" s="37">
        <f t="shared" si="11"/>
        <v>32.000000000000014</v>
      </c>
      <c r="G54" s="38">
        <f>COUNTIF(Vertices[In-Degree], "&gt;= " &amp; F54) - COUNTIF(Vertices[In-Degree], "&gt;=" &amp; F55)</f>
        <v>0</v>
      </c>
      <c r="H54" s="37">
        <f t="shared" si="12"/>
        <v>18.18181818181818</v>
      </c>
      <c r="I54" s="38">
        <f>COUNTIF(Vertices[Out-Degree], "&gt;= " &amp; H54) - COUNTIF(Vertices[Out-Degree], "&gt;=" &amp; H55)</f>
        <v>0</v>
      </c>
      <c r="J54" s="37">
        <f t="shared" si="13"/>
        <v>43739.66951636364</v>
      </c>
      <c r="K54" s="38">
        <f>COUNTIF(Vertices[Betweenness Centrality], "&gt;= " &amp; J54) - COUNTIF(Vertices[Betweenness Centrality], "&gt;=" &amp; J55)</f>
        <v>0</v>
      </c>
      <c r="L54" s="37">
        <f t="shared" si="14"/>
        <v>0.7272727272727274</v>
      </c>
      <c r="M54" s="38">
        <f>COUNTIF(Vertices[Closeness Centrality], "&gt;= " &amp; L54) - COUNTIF(Vertices[Closeness Centrality], "&gt;=" &amp; L55)</f>
        <v>0</v>
      </c>
      <c r="N54" s="37">
        <f t="shared" si="15"/>
        <v>4.3642909090909073E-2</v>
      </c>
      <c r="O54" s="38">
        <f>COUNTIF(Vertices[Eigenvector Centrality], "&gt;= " &amp; N54) - COUNTIF(Vertices[Eigenvector Centrality], "&gt;=" &amp; N55)</f>
        <v>0</v>
      </c>
      <c r="P54" s="37">
        <f t="shared" si="16"/>
        <v>8.5702785454545438</v>
      </c>
      <c r="Q54" s="38">
        <f>COUNTIF(Vertices[PageRank], "&gt;= " &amp; P54) - COUNTIF(Vertices[PageRank], "&gt;=" &amp; P55)</f>
        <v>0</v>
      </c>
      <c r="R54" s="37">
        <f t="shared" si="17"/>
        <v>0.7272727272727274</v>
      </c>
      <c r="S54" s="43">
        <f>COUNTIF(Vertices[Clustering Coefficient], "&gt;= " &amp; R54) - COUNTIF(Vertices[Clustering Coefficient], "&gt;=" &amp; R55)</f>
        <v>0</v>
      </c>
      <c r="T54" s="37" t="e">
        <f t="shared" ca="1" si="18"/>
        <v>#REF!</v>
      </c>
      <c r="U54" s="38" t="e">
        <f t="shared" ca="1" si="0"/>
        <v>#REF!</v>
      </c>
    </row>
    <row r="55" spans="1:21" x14ac:dyDescent="0.25">
      <c r="A55" s="33" t="s">
        <v>81</v>
      </c>
      <c r="B55" s="46" t="str">
        <f>IF(COUNT(Vertices[Degree])&gt;0, D2, NoMetricMessage)</f>
        <v>Not Available</v>
      </c>
      <c r="D55" s="32">
        <f t="shared" si="10"/>
        <v>0</v>
      </c>
      <c r="E55" s="3">
        <f>COUNTIF(Vertices[Degree], "&gt;= " &amp; D55) - COUNTIF(Vertices[Degree], "&gt;=" &amp; D56)</f>
        <v>0</v>
      </c>
      <c r="F55" s="39">
        <f t="shared" si="11"/>
        <v>32.800000000000011</v>
      </c>
      <c r="G55" s="40">
        <f>COUNTIF(Vertices[In-Degree], "&gt;= " &amp; F55) - COUNTIF(Vertices[In-Degree], "&gt;=" &amp; F56)</f>
        <v>0</v>
      </c>
      <c r="H55" s="39">
        <f t="shared" si="12"/>
        <v>18.636363636363633</v>
      </c>
      <c r="I55" s="40">
        <f>COUNTIF(Vertices[Out-Degree], "&gt;= " &amp; H55) - COUNTIF(Vertices[Out-Degree], "&gt;=" &amp; H56)</f>
        <v>0</v>
      </c>
      <c r="J55" s="39">
        <f t="shared" si="13"/>
        <v>44833.161254272731</v>
      </c>
      <c r="K55" s="40">
        <f>COUNTIF(Vertices[Betweenness Centrality], "&gt;= " &amp; J55) - COUNTIF(Vertices[Betweenness Centrality], "&gt;=" &amp; J56)</f>
        <v>0</v>
      </c>
      <c r="L55" s="39">
        <f t="shared" si="14"/>
        <v>0.74545454545454559</v>
      </c>
      <c r="M55" s="40">
        <f>COUNTIF(Vertices[Closeness Centrality], "&gt;= " &amp; L55) - COUNTIF(Vertices[Closeness Centrality], "&gt;=" &amp; L56)</f>
        <v>0</v>
      </c>
      <c r="N55" s="39">
        <f t="shared" si="15"/>
        <v>4.4733981818181799E-2</v>
      </c>
      <c r="O55" s="40">
        <f>COUNTIF(Vertices[Eigenvector Centrality], "&gt;= " &amp; N55) - COUNTIF(Vertices[Eigenvector Centrality], "&gt;=" &amp; N56)</f>
        <v>0</v>
      </c>
      <c r="P55" s="39">
        <f t="shared" si="16"/>
        <v>8.7845355090909081</v>
      </c>
      <c r="Q55" s="40">
        <f>COUNTIF(Vertices[PageRank], "&gt;= " &amp; P55) - COUNTIF(Vertices[PageRank], "&gt;=" &amp; P56)</f>
        <v>0</v>
      </c>
      <c r="R55" s="39">
        <f t="shared" si="17"/>
        <v>0.74545454545454559</v>
      </c>
      <c r="S55" s="44">
        <f>COUNTIF(Vertices[Clustering Coefficient], "&gt;= " &amp; R55) - COUNTIF(Vertices[Clustering Coefficient], "&gt;=" &amp; R56)</f>
        <v>1</v>
      </c>
      <c r="T55" s="39" t="e">
        <f t="shared" ca="1" si="18"/>
        <v>#REF!</v>
      </c>
      <c r="U55" s="40" t="e">
        <f t="shared" ca="1" si="0"/>
        <v>#REF!</v>
      </c>
    </row>
    <row r="56" spans="1:21" x14ac:dyDescent="0.25">
      <c r="A56" s="33" t="s">
        <v>82</v>
      </c>
      <c r="B56" s="46" t="str">
        <f>IF(COUNT(Vertices[Degree])&gt;0, D57, NoMetricMessage)</f>
        <v>Not Available</v>
      </c>
      <c r="D56" s="32">
        <f t="shared" si="10"/>
        <v>0</v>
      </c>
      <c r="E56" s="3">
        <f>COUNTIF(Vertices[Degree], "&gt;= " &amp; D56) - COUNTIF(Vertices[Degree], "&gt;=" &amp; D57)</f>
        <v>0</v>
      </c>
      <c r="F56" s="37">
        <f t="shared" si="11"/>
        <v>33.600000000000009</v>
      </c>
      <c r="G56" s="38">
        <f>COUNTIF(Vertices[In-Degree], "&gt;= " &amp; F56) - COUNTIF(Vertices[In-Degree], "&gt;=" &amp; F57)</f>
        <v>0</v>
      </c>
      <c r="H56" s="37">
        <f t="shared" si="12"/>
        <v>19.090909090909086</v>
      </c>
      <c r="I56" s="38">
        <f>COUNTIF(Vertices[Out-Degree], "&gt;= " &amp; H56) - COUNTIF(Vertices[Out-Degree], "&gt;=" &amp; H57)</f>
        <v>2</v>
      </c>
      <c r="J56" s="37">
        <f t="shared" si="13"/>
        <v>45926.652992181822</v>
      </c>
      <c r="K56" s="38">
        <f>COUNTIF(Vertices[Betweenness Centrality], "&gt;= " &amp; J56) - COUNTIF(Vertices[Betweenness Centrality], "&gt;=" &amp; J57)</f>
        <v>0</v>
      </c>
      <c r="L56" s="37">
        <f t="shared" si="14"/>
        <v>0.76363636363636378</v>
      </c>
      <c r="M56" s="38">
        <f>COUNTIF(Vertices[Closeness Centrality], "&gt;= " &amp; L56) - COUNTIF(Vertices[Closeness Centrality], "&gt;=" &amp; L57)</f>
        <v>0</v>
      </c>
      <c r="N56" s="37">
        <f t="shared" si="15"/>
        <v>4.5825054545454526E-2</v>
      </c>
      <c r="O56" s="38">
        <f>COUNTIF(Vertices[Eigenvector Centrality], "&gt;= " &amp; N56) - COUNTIF(Vertices[Eigenvector Centrality], "&gt;=" &amp; N57)</f>
        <v>1</v>
      </c>
      <c r="P56" s="37">
        <f t="shared" si="16"/>
        <v>8.9987924727272723</v>
      </c>
      <c r="Q56" s="38">
        <f>COUNTIF(Vertices[PageRank], "&gt;= " &amp; P56) - COUNTIF(Vertices[PageRank], "&gt;=" &amp; P57)</f>
        <v>1</v>
      </c>
      <c r="R56" s="37">
        <f t="shared" si="17"/>
        <v>0.76363636363636378</v>
      </c>
      <c r="S56" s="43">
        <f>COUNTIF(Vertices[Clustering Coefficient], "&gt;= " &amp; R56) - COUNTIF(Vertices[Clustering Coefficient], "&gt;=" &amp; R57)</f>
        <v>4</v>
      </c>
      <c r="T56" s="37" t="e">
        <f t="shared" ca="1" si="18"/>
        <v>#REF!</v>
      </c>
      <c r="U56" s="38" t="e">
        <f t="shared" ca="1" si="0"/>
        <v>#REF!</v>
      </c>
    </row>
    <row r="57" spans="1:21" x14ac:dyDescent="0.25">
      <c r="A57" s="33" t="s">
        <v>83</v>
      </c>
      <c r="B57" s="47" t="str">
        <f>IFERROR(AVERAGE(Vertices[Degree]),NoMetricMessage)</f>
        <v>Not Available</v>
      </c>
      <c r="D57" s="32">
        <f>MAX(Vertices[Degree])</f>
        <v>0</v>
      </c>
      <c r="E57" s="3">
        <f>COUNTIF(Vertices[Degree], "&gt;= " &amp; D57) - COUNTIF(Vertices[Degree], "&gt;=" &amp; D58)</f>
        <v>0</v>
      </c>
      <c r="F57" s="41">
        <f>MAX(Vertices[In-Degree])</f>
        <v>44</v>
      </c>
      <c r="G57" s="42">
        <f>COUNTIF(Vertices[In-Degree], "&gt;= " &amp; F57) - COUNTIF(Vertices[In-Degree], "&gt;=" &amp; F58)</f>
        <v>1</v>
      </c>
      <c r="H57" s="41">
        <f>MAX(Vertices[Out-Degree])</f>
        <v>25</v>
      </c>
      <c r="I57" s="42">
        <f>COUNTIF(Vertices[Out-Degree], "&gt;= " &amp; H57) - COUNTIF(Vertices[Out-Degree], "&gt;=" &amp; H58)</f>
        <v>1</v>
      </c>
      <c r="J57" s="41">
        <f>MAX(Vertices[Betweenness Centrality])</f>
        <v>60142.045585</v>
      </c>
      <c r="K57" s="42">
        <f>COUNTIF(Vertices[Betweenness Centrality], "&gt;= " &amp; J57) - COUNTIF(Vertices[Betweenness Centrality], "&gt;=" &amp; J58)</f>
        <v>1</v>
      </c>
      <c r="L57" s="41">
        <f>MAX(Vertices[Closeness Centrality])</f>
        <v>1</v>
      </c>
      <c r="M57" s="42">
        <f>COUNTIF(Vertices[Closeness Centrality], "&gt;= " &amp; L57) - COUNTIF(Vertices[Closeness Centrality], "&gt;=" &amp; L58)</f>
        <v>68</v>
      </c>
      <c r="N57" s="41">
        <f>MAX(Vertices[Eigenvector Centrality])</f>
        <v>6.0009E-2</v>
      </c>
      <c r="O57" s="42">
        <f>COUNTIF(Vertices[Eigenvector Centrality], "&gt;= " &amp; N57) - COUNTIF(Vertices[Eigenvector Centrality], "&gt;=" &amp; N58)</f>
        <v>1</v>
      </c>
      <c r="P57" s="41">
        <f>MAX(Vertices[PageRank])</f>
        <v>11.784133000000001</v>
      </c>
      <c r="Q57" s="42">
        <f>COUNTIF(Vertices[PageRank], "&gt;= " &amp; P57) - COUNTIF(Vertices[PageRank], "&gt;=" &amp; P58)</f>
        <v>2</v>
      </c>
      <c r="R57" s="41">
        <f>MAX(Vertices[Clustering Coefficient])</f>
        <v>1</v>
      </c>
      <c r="S57" s="45">
        <f>COUNTIF(Vertices[Clustering Coefficient], "&gt;= " &amp; R57) - COUNTIF(Vertices[Clustering Coefficient], "&gt;=" &amp; R58)</f>
        <v>37</v>
      </c>
      <c r="T57" s="41" t="e">
        <f ca="1">MAX(INDIRECT(DynamicFilterSourceColumnRange))</f>
        <v>#REF!</v>
      </c>
      <c r="U57" s="42" t="e">
        <f t="shared" ca="1" si="0"/>
        <v>#REF!</v>
      </c>
    </row>
    <row r="58" spans="1:21" x14ac:dyDescent="0.25">
      <c r="A58" s="33" t="s">
        <v>84</v>
      </c>
      <c r="B58" s="47" t="str">
        <f>IFERROR(MEDIAN(Vertices[Degree]),NoMetricMessage)</f>
        <v>Not Available</v>
      </c>
    </row>
    <row r="69" spans="1:2" x14ac:dyDescent="0.25">
      <c r="A69" s="33" t="s">
        <v>88</v>
      </c>
      <c r="B69" s="46">
        <f>IF(COUNT(Vertices[In-Degree])&gt;0, F2, NoMetricMessage)</f>
        <v>0</v>
      </c>
    </row>
    <row r="70" spans="1:2" x14ac:dyDescent="0.25">
      <c r="A70" s="33" t="s">
        <v>89</v>
      </c>
      <c r="B70" s="46">
        <f>IF(COUNT(Vertices[In-Degree])&gt;0, F57, NoMetricMessage)</f>
        <v>44</v>
      </c>
    </row>
    <row r="71" spans="1:2" x14ac:dyDescent="0.25">
      <c r="A71" s="33" t="s">
        <v>90</v>
      </c>
      <c r="B71" s="47">
        <f>IFERROR(AVERAGE(Vertices[In-Degree]),NoMetricMessage)</f>
        <v>1.4137055837563453</v>
      </c>
    </row>
    <row r="72" spans="1:2" x14ac:dyDescent="0.25">
      <c r="A72" s="33" t="s">
        <v>91</v>
      </c>
      <c r="B72" s="47">
        <f>IFERROR(MEDIAN(Vertices[In-Degree]),NoMetricMessage)</f>
        <v>1</v>
      </c>
    </row>
    <row r="83" spans="1:2" x14ac:dyDescent="0.25">
      <c r="A83" s="33" t="s">
        <v>94</v>
      </c>
      <c r="B83" s="46">
        <f>IF(COUNT(Vertices[Out-Degree])&gt;0, H2, NoMetricMessage)</f>
        <v>0</v>
      </c>
    </row>
    <row r="84" spans="1:2" x14ac:dyDescent="0.25">
      <c r="A84" s="33" t="s">
        <v>95</v>
      </c>
      <c r="B84" s="46">
        <f>IF(COUNT(Vertices[Out-Degree])&gt;0, H57, NoMetricMessage)</f>
        <v>25</v>
      </c>
    </row>
    <row r="85" spans="1:2" x14ac:dyDescent="0.25">
      <c r="A85" s="33" t="s">
        <v>96</v>
      </c>
      <c r="B85" s="47">
        <f>IFERROR(AVERAGE(Vertices[Out-Degree]),NoMetricMessage)</f>
        <v>1.4137055837563453</v>
      </c>
    </row>
    <row r="86" spans="1:2" x14ac:dyDescent="0.25">
      <c r="A86" s="33" t="s">
        <v>97</v>
      </c>
      <c r="B86" s="47">
        <f>IFERROR(MEDIAN(Vertices[Out-Degree]),NoMetricMessage)</f>
        <v>1</v>
      </c>
    </row>
    <row r="97" spans="1:2" x14ac:dyDescent="0.25">
      <c r="A97" s="33" t="s">
        <v>100</v>
      </c>
      <c r="B97" s="47">
        <f>IF(COUNT(Vertices[Betweenness Centrality])&gt;0, J2, NoMetricMessage)</f>
        <v>0</v>
      </c>
    </row>
    <row r="98" spans="1:2" x14ac:dyDescent="0.25">
      <c r="A98" s="33" t="s">
        <v>101</v>
      </c>
      <c r="B98" s="47">
        <f>IF(COUNT(Vertices[Betweenness Centrality])&gt;0, J57, NoMetricMessage)</f>
        <v>60142.045585</v>
      </c>
    </row>
    <row r="99" spans="1:2" x14ac:dyDescent="0.25">
      <c r="A99" s="33" t="s">
        <v>102</v>
      </c>
      <c r="B99" s="47">
        <f>IFERROR(AVERAGE(Vertices[Betweenness Centrality]),NoMetricMessage)</f>
        <v>619.01015228807125</v>
      </c>
    </row>
    <row r="100" spans="1:2" x14ac:dyDescent="0.25">
      <c r="A100" s="33" t="s">
        <v>103</v>
      </c>
      <c r="B100" s="47">
        <f>IFERROR(MEDIAN(Vertices[Betweenness Centrality]),NoMetricMessage)</f>
        <v>0</v>
      </c>
    </row>
    <row r="111" spans="1:2" x14ac:dyDescent="0.25">
      <c r="A111" s="33" t="s">
        <v>106</v>
      </c>
      <c r="B111" s="47">
        <f>IF(COUNT(Vertices[Closeness Centrality])&gt;0, L2, NoMetricMessage)</f>
        <v>0</v>
      </c>
    </row>
    <row r="112" spans="1:2" x14ac:dyDescent="0.25">
      <c r="A112" s="33" t="s">
        <v>107</v>
      </c>
      <c r="B112" s="47">
        <f>IF(COUNT(Vertices[Closeness Centrality])&gt;0, L57, NoMetricMessage)</f>
        <v>1</v>
      </c>
    </row>
    <row r="113" spans="1:2" x14ac:dyDescent="0.25">
      <c r="A113" s="33" t="s">
        <v>108</v>
      </c>
      <c r="B113" s="47">
        <f>IFERROR(AVERAGE(Vertices[Closeness Centrality]),NoMetricMessage)</f>
        <v>0.15680850253807085</v>
      </c>
    </row>
    <row r="114" spans="1:2" x14ac:dyDescent="0.25">
      <c r="A114" s="33" t="s">
        <v>109</v>
      </c>
      <c r="B114" s="47">
        <f>IFERROR(MEDIAN(Vertices[Closeness Centrality]),NoMetricMessage)</f>
        <v>7.3200000000000001E-4</v>
      </c>
    </row>
    <row r="125" spans="1:2" x14ac:dyDescent="0.25">
      <c r="A125" s="33" t="s">
        <v>112</v>
      </c>
      <c r="B125" s="47">
        <f>IF(COUNT(Vertices[Eigenvector Centrality])&gt;0, N2, NoMetricMessage)</f>
        <v>0</v>
      </c>
    </row>
    <row r="126" spans="1:2" x14ac:dyDescent="0.25">
      <c r="A126" s="33" t="s">
        <v>113</v>
      </c>
      <c r="B126" s="47">
        <f>IF(COUNT(Vertices[Eigenvector Centrality])&gt;0, N57, NoMetricMessage)</f>
        <v>6.0009E-2</v>
      </c>
    </row>
    <row r="127" spans="1:2" x14ac:dyDescent="0.25">
      <c r="A127" s="33" t="s">
        <v>114</v>
      </c>
      <c r="B127" s="47">
        <f>IFERROR(AVERAGE(Vertices[Eigenvector Centrality]),NoMetricMessage)</f>
        <v>1.269039340101522E-3</v>
      </c>
    </row>
    <row r="128" spans="1:2" x14ac:dyDescent="0.25">
      <c r="A128" s="33" t="s">
        <v>115</v>
      </c>
      <c r="B128" s="47">
        <f>IFERROR(MEDIAN(Vertices[Eigenvector Centrality]),NoMetricMessage)</f>
        <v>0</v>
      </c>
    </row>
    <row r="139" spans="1:2" x14ac:dyDescent="0.25">
      <c r="A139" s="33" t="s">
        <v>140</v>
      </c>
      <c r="B139" s="47">
        <f>IF(COUNT(Vertices[PageRank])&gt;0, P2, NoMetricMessage)</f>
        <v>0</v>
      </c>
    </row>
    <row r="140" spans="1:2" x14ac:dyDescent="0.25">
      <c r="A140" s="33" t="s">
        <v>141</v>
      </c>
      <c r="B140" s="47">
        <f>IF(COUNT(Vertices[PageRank])&gt;0, P57, NoMetricMessage)</f>
        <v>11.784133000000001</v>
      </c>
    </row>
    <row r="141" spans="1:2" x14ac:dyDescent="0.25">
      <c r="A141" s="33" t="s">
        <v>142</v>
      </c>
      <c r="B141" s="47">
        <f>IFERROR(AVERAGE(Vertices[PageRank]),NoMetricMessage)</f>
        <v>0.99873027157360339</v>
      </c>
    </row>
    <row r="142" spans="1:2" x14ac:dyDescent="0.25">
      <c r="A142" s="33" t="s">
        <v>143</v>
      </c>
      <c r="B142" s="47">
        <f>IFERROR(MEDIAN(Vertices[PageRank]),NoMetricMessage)</f>
        <v>0.77027000000000001</v>
      </c>
    </row>
    <row r="153" spans="1:2" x14ac:dyDescent="0.25">
      <c r="A153" s="33" t="s">
        <v>118</v>
      </c>
      <c r="B153" s="47">
        <f>IF(COUNT(Vertices[Clustering Coefficient])&gt;0, R2, NoMetricMessage)</f>
        <v>0</v>
      </c>
    </row>
    <row r="154" spans="1:2" x14ac:dyDescent="0.25">
      <c r="A154" s="33" t="s">
        <v>119</v>
      </c>
      <c r="B154" s="47">
        <f>IF(COUNT(Vertices[Clustering Coefficient])&gt;0, R57, NoMetricMessage)</f>
        <v>1</v>
      </c>
    </row>
    <row r="155" spans="1:2" x14ac:dyDescent="0.25">
      <c r="A155" s="33" t="s">
        <v>120</v>
      </c>
      <c r="B155" s="47">
        <f>IFERROR(AVERAGE(Vertices[Clustering Coefficient]),NoMetricMessage)</f>
        <v>0.15740015373854224</v>
      </c>
    </row>
    <row r="156" spans="1:2" x14ac:dyDescent="0.25">
      <c r="A156" s="33" t="s">
        <v>121</v>
      </c>
      <c r="B156" s="47">
        <f>IFERROR(MEDIAN(Vertices[Clustering Coefficient]),NoMetricMessage)</f>
        <v>0</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6"/>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11996</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11997</v>
      </c>
    </row>
    <row r="6" spans="1:18" x14ac:dyDescent="0.25">
      <c r="A6">
        <v>0</v>
      </c>
      <c r="B6" s="1" t="s">
        <v>136</v>
      </c>
      <c r="C6">
        <v>1</v>
      </c>
      <c r="D6" t="s">
        <v>59</v>
      </c>
      <c r="E6" t="s">
        <v>59</v>
      </c>
      <c r="F6">
        <v>0</v>
      </c>
      <c r="H6" t="s">
        <v>71</v>
      </c>
      <c r="J6" t="s">
        <v>173</v>
      </c>
      <c r="K6">
        <v>18</v>
      </c>
      <c r="R6" t="s">
        <v>129</v>
      </c>
    </row>
    <row r="7" spans="1:18" ht="409.5" x14ac:dyDescent="0.25">
      <c r="A7">
        <v>2</v>
      </c>
      <c r="B7">
        <v>1</v>
      </c>
      <c r="C7">
        <v>0</v>
      </c>
      <c r="D7" t="s">
        <v>60</v>
      </c>
      <c r="E7" t="s">
        <v>60</v>
      </c>
      <c r="F7">
        <v>2</v>
      </c>
      <c r="H7" t="s">
        <v>72</v>
      </c>
      <c r="J7" t="s">
        <v>11998</v>
      </c>
      <c r="K7" s="13" t="s">
        <v>11999</v>
      </c>
    </row>
    <row r="8" spans="1:18" ht="409.5" x14ac:dyDescent="0.25">
      <c r="A8"/>
      <c r="B8">
        <v>2</v>
      </c>
      <c r="C8">
        <v>2</v>
      </c>
      <c r="D8" t="s">
        <v>61</v>
      </c>
      <c r="E8" t="s">
        <v>61</v>
      </c>
      <c r="H8" t="s">
        <v>73</v>
      </c>
      <c r="J8" t="s">
        <v>12000</v>
      </c>
      <c r="K8" s="13" t="s">
        <v>12001</v>
      </c>
    </row>
    <row r="9" spans="1:18" ht="409.5" x14ac:dyDescent="0.25">
      <c r="A9"/>
      <c r="B9">
        <v>3</v>
      </c>
      <c r="C9">
        <v>4</v>
      </c>
      <c r="D9" t="s">
        <v>62</v>
      </c>
      <c r="E9" t="s">
        <v>62</v>
      </c>
      <c r="H9" t="s">
        <v>74</v>
      </c>
      <c r="J9" t="s">
        <v>12002</v>
      </c>
      <c r="K9" s="13" t="s">
        <v>12003</v>
      </c>
    </row>
    <row r="10" spans="1:18" ht="409.5" x14ac:dyDescent="0.25">
      <c r="A10"/>
      <c r="B10">
        <v>4</v>
      </c>
      <c r="D10" t="s">
        <v>63</v>
      </c>
      <c r="E10" t="s">
        <v>63</v>
      </c>
      <c r="H10" t="s">
        <v>75</v>
      </c>
      <c r="J10" t="s">
        <v>12004</v>
      </c>
      <c r="K10" s="13" t="s">
        <v>12005</v>
      </c>
    </row>
    <row r="11" spans="1:18" x14ac:dyDescent="0.25">
      <c r="A11"/>
      <c r="B11">
        <v>5</v>
      </c>
      <c r="D11" t="s">
        <v>46</v>
      </c>
      <c r="E11">
        <v>1</v>
      </c>
      <c r="H11" t="s">
        <v>76</v>
      </c>
      <c r="J11" t="s">
        <v>12006</v>
      </c>
      <c r="K11" t="s">
        <v>12007</v>
      </c>
    </row>
    <row r="12" spans="1:18" x14ac:dyDescent="0.25">
      <c r="A12"/>
      <c r="B12"/>
      <c r="D12" t="s">
        <v>64</v>
      </c>
      <c r="E12">
        <v>2</v>
      </c>
      <c r="H12">
        <v>0</v>
      </c>
      <c r="J12" t="s">
        <v>12008</v>
      </c>
      <c r="K12" t="s">
        <v>12009</v>
      </c>
    </row>
    <row r="13" spans="1:18" x14ac:dyDescent="0.25">
      <c r="A13"/>
      <c r="B13"/>
      <c r="D13">
        <v>1</v>
      </c>
      <c r="E13">
        <v>3</v>
      </c>
      <c r="H13">
        <v>1</v>
      </c>
      <c r="J13" t="s">
        <v>12010</v>
      </c>
      <c r="K13" t="s">
        <v>12011</v>
      </c>
    </row>
    <row r="14" spans="1:18" x14ac:dyDescent="0.25">
      <c r="D14">
        <v>2</v>
      </c>
      <c r="E14">
        <v>4</v>
      </c>
      <c r="H14">
        <v>2</v>
      </c>
      <c r="J14" t="s">
        <v>12012</v>
      </c>
      <c r="K14" t="s">
        <v>12013</v>
      </c>
    </row>
    <row r="15" spans="1:18" x14ac:dyDescent="0.25">
      <c r="D15">
        <v>3</v>
      </c>
      <c r="E15">
        <v>5</v>
      </c>
      <c r="H15">
        <v>3</v>
      </c>
      <c r="J15" t="s">
        <v>12014</v>
      </c>
      <c r="K15" t="s">
        <v>12015</v>
      </c>
    </row>
    <row r="16" spans="1:18" x14ac:dyDescent="0.25">
      <c r="D16">
        <v>4</v>
      </c>
      <c r="E16">
        <v>6</v>
      </c>
      <c r="H16">
        <v>4</v>
      </c>
      <c r="J16" t="s">
        <v>12016</v>
      </c>
      <c r="K16" t="s">
        <v>12017</v>
      </c>
    </row>
    <row r="17" spans="4:11" x14ac:dyDescent="0.25">
      <c r="D17">
        <v>5</v>
      </c>
      <c r="E17">
        <v>7</v>
      </c>
      <c r="H17">
        <v>5</v>
      </c>
      <c r="J17" t="s">
        <v>12018</v>
      </c>
      <c r="K17" t="s">
        <v>12019</v>
      </c>
    </row>
    <row r="18" spans="4:11" x14ac:dyDescent="0.25">
      <c r="D18">
        <v>6</v>
      </c>
      <c r="E18">
        <v>8</v>
      </c>
      <c r="H18">
        <v>6</v>
      </c>
      <c r="J18" t="s">
        <v>12020</v>
      </c>
      <c r="K18" t="s">
        <v>12021</v>
      </c>
    </row>
    <row r="19" spans="4:11" x14ac:dyDescent="0.25">
      <c r="D19">
        <v>7</v>
      </c>
      <c r="E19">
        <v>9</v>
      </c>
      <c r="H19">
        <v>7</v>
      </c>
      <c r="J19" t="s">
        <v>12022</v>
      </c>
      <c r="K19" t="s">
        <v>12023</v>
      </c>
    </row>
    <row r="20" spans="4:11" x14ac:dyDescent="0.25">
      <c r="D20">
        <v>8</v>
      </c>
      <c r="H20">
        <v>8</v>
      </c>
      <c r="J20" t="s">
        <v>12024</v>
      </c>
      <c r="K20" t="s">
        <v>12025</v>
      </c>
    </row>
    <row r="21" spans="4:11" ht="409.5" x14ac:dyDescent="0.25">
      <c r="D21">
        <v>9</v>
      </c>
      <c r="H21">
        <v>9</v>
      </c>
      <c r="J21" t="s">
        <v>12026</v>
      </c>
      <c r="K21" s="13" t="s">
        <v>12027</v>
      </c>
    </row>
    <row r="22" spans="4:11" ht="409.5" x14ac:dyDescent="0.25">
      <c r="D22">
        <v>10</v>
      </c>
      <c r="J22" t="s">
        <v>12028</v>
      </c>
      <c r="K22" s="13" t="s">
        <v>12029</v>
      </c>
    </row>
    <row r="23" spans="4:11" ht="409.5" x14ac:dyDescent="0.25">
      <c r="D23">
        <v>11</v>
      </c>
      <c r="J23" t="s">
        <v>12030</v>
      </c>
      <c r="K23" s="13" t="s">
        <v>12031</v>
      </c>
    </row>
    <row r="24" spans="4:11" ht="409.5" x14ac:dyDescent="0.25">
      <c r="J24" t="s">
        <v>12032</v>
      </c>
      <c r="K24" s="13" t="s">
        <v>15944</v>
      </c>
    </row>
    <row r="25" spans="4:11" x14ac:dyDescent="0.25">
      <c r="J25" t="s">
        <v>12033</v>
      </c>
      <c r="K25" t="b">
        <v>0</v>
      </c>
    </row>
    <row r="26" spans="4:11" x14ac:dyDescent="0.25">
      <c r="J26" t="s">
        <v>15942</v>
      </c>
      <c r="K26" t="s">
        <v>15943</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
  <sheetViews>
    <sheetView workbookViewId="0"/>
  </sheetViews>
  <sheetFormatPr defaultRowHeight="15" x14ac:dyDescent="0.25"/>
  <cols>
    <col min="1" max="1" width="10.140625" customWidth="1"/>
    <col min="2" max="2" width="10.140625" bestFit="1" customWidth="1"/>
    <col min="3" max="3" width="13.42578125" bestFit="1" customWidth="1"/>
  </cols>
  <sheetData>
    <row r="1" spans="1:3" x14ac:dyDescent="0.25">
      <c r="C1" s="33" t="s">
        <v>42</v>
      </c>
    </row>
    <row r="2" spans="1:3" ht="15" customHeight="1" x14ac:dyDescent="0.25">
      <c r="A2" s="13" t="s">
        <v>12150</v>
      </c>
      <c r="B2" s="116" t="s">
        <v>12151</v>
      </c>
      <c r="C2" s="117" t="s">
        <v>12152</v>
      </c>
    </row>
    <row r="3" spans="1:3" x14ac:dyDescent="0.25">
      <c r="A3" s="115" t="s">
        <v>12035</v>
      </c>
      <c r="B3" s="115" t="s">
        <v>12035</v>
      </c>
      <c r="C3" s="34">
        <v>128</v>
      </c>
    </row>
    <row r="4" spans="1:3" x14ac:dyDescent="0.25">
      <c r="A4" s="115" t="s">
        <v>12036</v>
      </c>
      <c r="B4" s="115" t="s">
        <v>12036</v>
      </c>
      <c r="C4" s="34">
        <v>397</v>
      </c>
    </row>
    <row r="5" spans="1:3" x14ac:dyDescent="0.25">
      <c r="A5" s="115" t="s">
        <v>12036</v>
      </c>
      <c r="B5" s="115" t="s">
        <v>12039</v>
      </c>
      <c r="C5" s="34">
        <v>4</v>
      </c>
    </row>
    <row r="6" spans="1:3" x14ac:dyDescent="0.25">
      <c r="A6" s="115" t="s">
        <v>12036</v>
      </c>
      <c r="B6" s="115" t="s">
        <v>12040</v>
      </c>
      <c r="C6" s="34">
        <v>3</v>
      </c>
    </row>
    <row r="7" spans="1:3" x14ac:dyDescent="0.25">
      <c r="A7" s="115" t="s">
        <v>12036</v>
      </c>
      <c r="B7" s="115" t="s">
        <v>12044</v>
      </c>
      <c r="C7" s="34">
        <v>4</v>
      </c>
    </row>
    <row r="8" spans="1:3" x14ac:dyDescent="0.25">
      <c r="A8" s="115" t="s">
        <v>12036</v>
      </c>
      <c r="B8" s="115" t="s">
        <v>12056</v>
      </c>
      <c r="C8" s="34">
        <v>2</v>
      </c>
    </row>
    <row r="9" spans="1:3" x14ac:dyDescent="0.25">
      <c r="A9" s="115" t="s">
        <v>12036</v>
      </c>
      <c r="B9" s="115" t="s">
        <v>12062</v>
      </c>
      <c r="C9" s="34">
        <v>2</v>
      </c>
    </row>
    <row r="10" spans="1:3" x14ac:dyDescent="0.25">
      <c r="A10" s="115" t="s">
        <v>12036</v>
      </c>
      <c r="B10" s="115" t="s">
        <v>12093</v>
      </c>
      <c r="C10" s="34">
        <v>1</v>
      </c>
    </row>
    <row r="11" spans="1:3" x14ac:dyDescent="0.25">
      <c r="A11" s="115" t="s">
        <v>12037</v>
      </c>
      <c r="B11" s="115" t="s">
        <v>12036</v>
      </c>
      <c r="C11" s="34">
        <v>5</v>
      </c>
    </row>
    <row r="12" spans="1:3" x14ac:dyDescent="0.25">
      <c r="A12" s="115" t="s">
        <v>12037</v>
      </c>
      <c r="B12" s="115" t="s">
        <v>12037</v>
      </c>
      <c r="C12" s="34">
        <v>216</v>
      </c>
    </row>
    <row r="13" spans="1:3" x14ac:dyDescent="0.25">
      <c r="A13" s="115" t="s">
        <v>12037</v>
      </c>
      <c r="B13" s="115" t="s">
        <v>12039</v>
      </c>
      <c r="C13" s="34">
        <v>6</v>
      </c>
    </row>
    <row r="14" spans="1:3" x14ac:dyDescent="0.25">
      <c r="A14" s="115" t="s">
        <v>12037</v>
      </c>
      <c r="B14" s="115" t="s">
        <v>12043</v>
      </c>
      <c r="C14" s="34">
        <v>8</v>
      </c>
    </row>
    <row r="15" spans="1:3" x14ac:dyDescent="0.25">
      <c r="A15" s="115" t="s">
        <v>12037</v>
      </c>
      <c r="B15" s="115" t="s">
        <v>12047</v>
      </c>
      <c r="C15" s="34">
        <v>1</v>
      </c>
    </row>
    <row r="16" spans="1:3" x14ac:dyDescent="0.25">
      <c r="A16" s="115" t="s">
        <v>12037</v>
      </c>
      <c r="B16" s="115" t="s">
        <v>12049</v>
      </c>
      <c r="C16" s="34">
        <v>1</v>
      </c>
    </row>
    <row r="17" spans="1:3" x14ac:dyDescent="0.25">
      <c r="A17" s="115" t="s">
        <v>12038</v>
      </c>
      <c r="B17" s="115" t="s">
        <v>12036</v>
      </c>
      <c r="C17" s="34">
        <v>1</v>
      </c>
    </row>
    <row r="18" spans="1:3" x14ac:dyDescent="0.25">
      <c r="A18" s="115" t="s">
        <v>12038</v>
      </c>
      <c r="B18" s="115" t="s">
        <v>12038</v>
      </c>
      <c r="C18" s="34">
        <v>92</v>
      </c>
    </row>
    <row r="19" spans="1:3" x14ac:dyDescent="0.25">
      <c r="A19" s="115" t="s">
        <v>12038</v>
      </c>
      <c r="B19" s="115" t="s">
        <v>12039</v>
      </c>
      <c r="C19" s="34">
        <v>1</v>
      </c>
    </row>
    <row r="20" spans="1:3" x14ac:dyDescent="0.25">
      <c r="A20" s="115" t="s">
        <v>12039</v>
      </c>
      <c r="B20" s="115" t="s">
        <v>12037</v>
      </c>
      <c r="C20" s="34">
        <v>1</v>
      </c>
    </row>
    <row r="21" spans="1:3" x14ac:dyDescent="0.25">
      <c r="A21" s="115" t="s">
        <v>12039</v>
      </c>
      <c r="B21" s="115" t="s">
        <v>12039</v>
      </c>
      <c r="C21" s="34">
        <v>81</v>
      </c>
    </row>
    <row r="22" spans="1:3" x14ac:dyDescent="0.25">
      <c r="A22" s="115" t="s">
        <v>12040</v>
      </c>
      <c r="B22" s="115" t="s">
        <v>12040</v>
      </c>
      <c r="C22" s="34">
        <v>163</v>
      </c>
    </row>
    <row r="23" spans="1:3" x14ac:dyDescent="0.25">
      <c r="A23" s="115" t="s">
        <v>12041</v>
      </c>
      <c r="B23" s="115" t="s">
        <v>12041</v>
      </c>
      <c r="C23" s="34">
        <v>25</v>
      </c>
    </row>
    <row r="24" spans="1:3" x14ac:dyDescent="0.25">
      <c r="A24" s="115" t="s">
        <v>12042</v>
      </c>
      <c r="B24" s="115" t="s">
        <v>12042</v>
      </c>
      <c r="C24" s="34">
        <v>25</v>
      </c>
    </row>
    <row r="25" spans="1:3" x14ac:dyDescent="0.25">
      <c r="A25" s="115" t="s">
        <v>12043</v>
      </c>
      <c r="B25" s="115" t="s">
        <v>12036</v>
      </c>
      <c r="C25" s="34">
        <v>2</v>
      </c>
    </row>
    <row r="26" spans="1:3" x14ac:dyDescent="0.25">
      <c r="A26" s="115" t="s">
        <v>12043</v>
      </c>
      <c r="B26" s="115" t="s">
        <v>12037</v>
      </c>
      <c r="C26" s="34">
        <v>1</v>
      </c>
    </row>
    <row r="27" spans="1:3" x14ac:dyDescent="0.25">
      <c r="A27" s="115" t="s">
        <v>12043</v>
      </c>
      <c r="B27" s="115" t="s">
        <v>12043</v>
      </c>
      <c r="C27" s="34">
        <v>44</v>
      </c>
    </row>
    <row r="28" spans="1:3" x14ac:dyDescent="0.25">
      <c r="A28" s="115" t="s">
        <v>12044</v>
      </c>
      <c r="B28" s="115" t="s">
        <v>12037</v>
      </c>
      <c r="C28" s="34">
        <v>1</v>
      </c>
    </row>
    <row r="29" spans="1:3" x14ac:dyDescent="0.25">
      <c r="A29" s="115" t="s">
        <v>12044</v>
      </c>
      <c r="B29" s="115" t="s">
        <v>12044</v>
      </c>
      <c r="C29" s="34">
        <v>24</v>
      </c>
    </row>
    <row r="30" spans="1:3" x14ac:dyDescent="0.25">
      <c r="A30" s="115" t="s">
        <v>12045</v>
      </c>
      <c r="B30" s="115" t="s">
        <v>12045</v>
      </c>
      <c r="C30" s="34">
        <v>32</v>
      </c>
    </row>
    <row r="31" spans="1:3" x14ac:dyDescent="0.25">
      <c r="A31" s="115" t="s">
        <v>12046</v>
      </c>
      <c r="B31" s="115" t="s">
        <v>12046</v>
      </c>
      <c r="C31" s="34">
        <v>14</v>
      </c>
    </row>
    <row r="32" spans="1:3" x14ac:dyDescent="0.25">
      <c r="A32" s="115" t="s">
        <v>12047</v>
      </c>
      <c r="B32" s="115" t="s">
        <v>12047</v>
      </c>
      <c r="C32" s="34">
        <v>14</v>
      </c>
    </row>
    <row r="33" spans="1:3" x14ac:dyDescent="0.25">
      <c r="A33" s="115" t="s">
        <v>12048</v>
      </c>
      <c r="B33" s="115" t="s">
        <v>12036</v>
      </c>
      <c r="C33" s="34">
        <v>1</v>
      </c>
    </row>
    <row r="34" spans="1:3" x14ac:dyDescent="0.25">
      <c r="A34" s="115" t="s">
        <v>12048</v>
      </c>
      <c r="B34" s="115" t="s">
        <v>12048</v>
      </c>
      <c r="C34" s="34">
        <v>121</v>
      </c>
    </row>
    <row r="35" spans="1:3" x14ac:dyDescent="0.25">
      <c r="A35" s="115" t="s">
        <v>12049</v>
      </c>
      <c r="B35" s="115" t="s">
        <v>12037</v>
      </c>
      <c r="C35" s="34">
        <v>2</v>
      </c>
    </row>
    <row r="36" spans="1:3" x14ac:dyDescent="0.25">
      <c r="A36" s="115" t="s">
        <v>12049</v>
      </c>
      <c r="B36" s="115" t="s">
        <v>12049</v>
      </c>
      <c r="C36" s="34">
        <v>15</v>
      </c>
    </row>
    <row r="37" spans="1:3" x14ac:dyDescent="0.25">
      <c r="A37" s="115" t="s">
        <v>12050</v>
      </c>
      <c r="B37" s="115" t="s">
        <v>12050</v>
      </c>
      <c r="C37" s="34">
        <v>18</v>
      </c>
    </row>
    <row r="38" spans="1:3" x14ac:dyDescent="0.25">
      <c r="A38" s="115" t="s">
        <v>12051</v>
      </c>
      <c r="B38" s="115" t="s">
        <v>12051</v>
      </c>
      <c r="C38" s="34">
        <v>13</v>
      </c>
    </row>
    <row r="39" spans="1:3" x14ac:dyDescent="0.25">
      <c r="A39" s="115" t="s">
        <v>12052</v>
      </c>
      <c r="B39" s="115" t="s">
        <v>12052</v>
      </c>
      <c r="C39" s="34">
        <v>9</v>
      </c>
    </row>
    <row r="40" spans="1:3" x14ac:dyDescent="0.25">
      <c r="A40" s="115" t="s">
        <v>12053</v>
      </c>
      <c r="B40" s="115" t="s">
        <v>12053</v>
      </c>
      <c r="C40" s="34">
        <v>9</v>
      </c>
    </row>
    <row r="41" spans="1:3" x14ac:dyDescent="0.25">
      <c r="A41" s="115" t="s">
        <v>12054</v>
      </c>
      <c r="B41" s="115" t="s">
        <v>12054</v>
      </c>
      <c r="C41" s="34">
        <v>6</v>
      </c>
    </row>
    <row r="42" spans="1:3" x14ac:dyDescent="0.25">
      <c r="A42" s="115" t="s">
        <v>12055</v>
      </c>
      <c r="B42" s="115" t="s">
        <v>12055</v>
      </c>
      <c r="C42" s="34">
        <v>12</v>
      </c>
    </row>
    <row r="43" spans="1:3" x14ac:dyDescent="0.25">
      <c r="A43" s="115" t="s">
        <v>12056</v>
      </c>
      <c r="B43" s="115" t="s">
        <v>12056</v>
      </c>
      <c r="C43" s="34">
        <v>17</v>
      </c>
    </row>
    <row r="44" spans="1:3" x14ac:dyDescent="0.25">
      <c r="A44" s="115" t="s">
        <v>12057</v>
      </c>
      <c r="B44" s="115" t="s">
        <v>12057</v>
      </c>
      <c r="C44" s="34">
        <v>7</v>
      </c>
    </row>
    <row r="45" spans="1:3" x14ac:dyDescent="0.25">
      <c r="A45" s="115" t="s">
        <v>12058</v>
      </c>
      <c r="B45" s="115" t="s">
        <v>12058</v>
      </c>
      <c r="C45" s="34">
        <v>8</v>
      </c>
    </row>
    <row r="46" spans="1:3" x14ac:dyDescent="0.25">
      <c r="A46" s="115" t="s">
        <v>12059</v>
      </c>
      <c r="B46" s="115" t="s">
        <v>12059</v>
      </c>
      <c r="C46" s="34">
        <v>9</v>
      </c>
    </row>
    <row r="47" spans="1:3" x14ac:dyDescent="0.25">
      <c r="A47" s="115" t="s">
        <v>12060</v>
      </c>
      <c r="B47" s="115" t="s">
        <v>12060</v>
      </c>
      <c r="C47" s="34">
        <v>7</v>
      </c>
    </row>
    <row r="48" spans="1:3" x14ac:dyDescent="0.25">
      <c r="A48" s="115" t="s">
        <v>12061</v>
      </c>
      <c r="B48" s="115" t="s">
        <v>12061</v>
      </c>
      <c r="C48" s="34">
        <v>6</v>
      </c>
    </row>
    <row r="49" spans="1:3" x14ac:dyDescent="0.25">
      <c r="A49" s="115" t="s">
        <v>12062</v>
      </c>
      <c r="B49" s="115" t="s">
        <v>12062</v>
      </c>
      <c r="C49" s="34">
        <v>5</v>
      </c>
    </row>
    <row r="50" spans="1:3" x14ac:dyDescent="0.25">
      <c r="A50" s="115" t="s">
        <v>12063</v>
      </c>
      <c r="B50" s="115" t="s">
        <v>12063</v>
      </c>
      <c r="C50" s="34">
        <v>6</v>
      </c>
    </row>
    <row r="51" spans="1:3" x14ac:dyDescent="0.25">
      <c r="A51" s="115" t="s">
        <v>12064</v>
      </c>
      <c r="B51" s="115" t="s">
        <v>12064</v>
      </c>
      <c r="C51" s="34">
        <v>3</v>
      </c>
    </row>
    <row r="52" spans="1:3" x14ac:dyDescent="0.25">
      <c r="A52" s="115" t="s">
        <v>12065</v>
      </c>
      <c r="B52" s="115" t="s">
        <v>12065</v>
      </c>
      <c r="C52" s="34">
        <v>5</v>
      </c>
    </row>
    <row r="53" spans="1:3" x14ac:dyDescent="0.25">
      <c r="A53" s="115" t="s">
        <v>12066</v>
      </c>
      <c r="B53" s="115" t="s">
        <v>12066</v>
      </c>
      <c r="C53" s="34">
        <v>4</v>
      </c>
    </row>
    <row r="54" spans="1:3" x14ac:dyDescent="0.25">
      <c r="A54" s="115" t="s">
        <v>12067</v>
      </c>
      <c r="B54" s="115" t="s">
        <v>12067</v>
      </c>
      <c r="C54" s="34">
        <v>4</v>
      </c>
    </row>
    <row r="55" spans="1:3" x14ac:dyDescent="0.25">
      <c r="A55" s="115" t="s">
        <v>12068</v>
      </c>
      <c r="B55" s="115" t="s">
        <v>12068</v>
      </c>
      <c r="C55" s="34">
        <v>4</v>
      </c>
    </row>
    <row r="56" spans="1:3" x14ac:dyDescent="0.25">
      <c r="A56" s="115" t="s">
        <v>12069</v>
      </c>
      <c r="B56" s="115" t="s">
        <v>12069</v>
      </c>
      <c r="C56" s="34">
        <v>9</v>
      </c>
    </row>
    <row r="57" spans="1:3" x14ac:dyDescent="0.25">
      <c r="A57" s="115" t="s">
        <v>12070</v>
      </c>
      <c r="B57" s="115" t="s">
        <v>12070</v>
      </c>
      <c r="C57" s="34">
        <v>5</v>
      </c>
    </row>
    <row r="58" spans="1:3" x14ac:dyDescent="0.25">
      <c r="A58" s="115" t="s">
        <v>12071</v>
      </c>
      <c r="B58" s="115" t="s">
        <v>12071</v>
      </c>
      <c r="C58" s="34">
        <v>7</v>
      </c>
    </row>
    <row r="59" spans="1:3" x14ac:dyDescent="0.25">
      <c r="A59" s="115" t="s">
        <v>12072</v>
      </c>
      <c r="B59" s="115" t="s">
        <v>12072</v>
      </c>
      <c r="C59" s="34">
        <v>2</v>
      </c>
    </row>
    <row r="60" spans="1:3" x14ac:dyDescent="0.25">
      <c r="A60" s="115" t="s">
        <v>12073</v>
      </c>
      <c r="B60" s="115" t="s">
        <v>12073</v>
      </c>
      <c r="C60" s="34">
        <v>2</v>
      </c>
    </row>
    <row r="61" spans="1:3" x14ac:dyDescent="0.25">
      <c r="A61" s="115" t="s">
        <v>12074</v>
      </c>
      <c r="B61" s="115" t="s">
        <v>12074</v>
      </c>
      <c r="C61" s="34">
        <v>3</v>
      </c>
    </row>
    <row r="62" spans="1:3" x14ac:dyDescent="0.25">
      <c r="A62" s="115" t="s">
        <v>12075</v>
      </c>
      <c r="B62" s="115" t="s">
        <v>12075</v>
      </c>
      <c r="C62" s="34">
        <v>12</v>
      </c>
    </row>
    <row r="63" spans="1:3" x14ac:dyDescent="0.25">
      <c r="A63" s="115" t="s">
        <v>12076</v>
      </c>
      <c r="B63" s="115" t="s">
        <v>12076</v>
      </c>
      <c r="C63" s="34">
        <v>2</v>
      </c>
    </row>
    <row r="64" spans="1:3" x14ac:dyDescent="0.25">
      <c r="A64" s="115" t="s">
        <v>12077</v>
      </c>
      <c r="B64" s="115" t="s">
        <v>12077</v>
      </c>
      <c r="C64" s="34">
        <v>4</v>
      </c>
    </row>
    <row r="65" spans="1:3" x14ac:dyDescent="0.25">
      <c r="A65" s="115" t="s">
        <v>12078</v>
      </c>
      <c r="B65" s="115" t="s">
        <v>12078</v>
      </c>
      <c r="C65" s="34">
        <v>2</v>
      </c>
    </row>
    <row r="66" spans="1:3" x14ac:dyDescent="0.25">
      <c r="A66" s="115" t="s">
        <v>12079</v>
      </c>
      <c r="B66" s="115" t="s">
        <v>12079</v>
      </c>
      <c r="C66" s="34">
        <v>3</v>
      </c>
    </row>
    <row r="67" spans="1:3" x14ac:dyDescent="0.25">
      <c r="A67" s="115" t="s">
        <v>12080</v>
      </c>
      <c r="B67" s="115" t="s">
        <v>12080</v>
      </c>
      <c r="C67" s="34">
        <v>3</v>
      </c>
    </row>
    <row r="68" spans="1:3" x14ac:dyDescent="0.25">
      <c r="A68" s="115" t="s">
        <v>12081</v>
      </c>
      <c r="B68" s="115" t="s">
        <v>12081</v>
      </c>
      <c r="C68" s="34">
        <v>4</v>
      </c>
    </row>
    <row r="69" spans="1:3" x14ac:dyDescent="0.25">
      <c r="A69" s="115" t="s">
        <v>12082</v>
      </c>
      <c r="B69" s="115" t="s">
        <v>12082</v>
      </c>
      <c r="C69" s="34">
        <v>2</v>
      </c>
    </row>
    <row r="70" spans="1:3" x14ac:dyDescent="0.25">
      <c r="A70" s="115" t="s">
        <v>12083</v>
      </c>
      <c r="B70" s="115" t="s">
        <v>12083</v>
      </c>
      <c r="C70" s="34">
        <v>3</v>
      </c>
    </row>
    <row r="71" spans="1:3" x14ac:dyDescent="0.25">
      <c r="A71" s="115" t="s">
        <v>12084</v>
      </c>
      <c r="B71" s="115" t="s">
        <v>12084</v>
      </c>
      <c r="C71" s="34">
        <v>2</v>
      </c>
    </row>
    <row r="72" spans="1:3" x14ac:dyDescent="0.25">
      <c r="A72" s="115" t="s">
        <v>12085</v>
      </c>
      <c r="B72" s="115" t="s">
        <v>12085</v>
      </c>
      <c r="C72" s="34">
        <v>2</v>
      </c>
    </row>
    <row r="73" spans="1:3" x14ac:dyDescent="0.25">
      <c r="A73" s="115" t="s">
        <v>12086</v>
      </c>
      <c r="B73" s="115" t="s">
        <v>12086</v>
      </c>
      <c r="C73" s="34">
        <v>3</v>
      </c>
    </row>
    <row r="74" spans="1:3" x14ac:dyDescent="0.25">
      <c r="A74" s="115" t="s">
        <v>12087</v>
      </c>
      <c r="B74" s="115" t="s">
        <v>12087</v>
      </c>
      <c r="C74" s="34">
        <v>3</v>
      </c>
    </row>
    <row r="75" spans="1:3" x14ac:dyDescent="0.25">
      <c r="A75" s="115" t="s">
        <v>12088</v>
      </c>
      <c r="B75" s="115" t="s">
        <v>12088</v>
      </c>
      <c r="C75" s="34">
        <v>3</v>
      </c>
    </row>
    <row r="76" spans="1:3" x14ac:dyDescent="0.25">
      <c r="A76" s="115" t="s">
        <v>12089</v>
      </c>
      <c r="B76" s="115" t="s">
        <v>12089</v>
      </c>
      <c r="C76" s="34">
        <v>5</v>
      </c>
    </row>
    <row r="77" spans="1:3" x14ac:dyDescent="0.25">
      <c r="A77" s="115" t="s">
        <v>12090</v>
      </c>
      <c r="B77" s="115" t="s">
        <v>12090</v>
      </c>
      <c r="C77" s="34">
        <v>4</v>
      </c>
    </row>
    <row r="78" spans="1:3" x14ac:dyDescent="0.25">
      <c r="A78" s="115" t="s">
        <v>12091</v>
      </c>
      <c r="B78" s="115" t="s">
        <v>12091</v>
      </c>
      <c r="C78" s="34">
        <v>3</v>
      </c>
    </row>
    <row r="79" spans="1:3" x14ac:dyDescent="0.25">
      <c r="A79" s="115" t="s">
        <v>12092</v>
      </c>
      <c r="B79" s="115" t="s">
        <v>12092</v>
      </c>
      <c r="C79" s="34">
        <v>4</v>
      </c>
    </row>
    <row r="80" spans="1:3" x14ac:dyDescent="0.25">
      <c r="A80" s="115" t="s">
        <v>12093</v>
      </c>
      <c r="B80" s="115" t="s">
        <v>12093</v>
      </c>
      <c r="C80" s="34">
        <v>4</v>
      </c>
    </row>
    <row r="81" spans="1:3" x14ac:dyDescent="0.25">
      <c r="A81" s="115" t="s">
        <v>12094</v>
      </c>
      <c r="B81" s="115" t="s">
        <v>12094</v>
      </c>
      <c r="C81" s="34">
        <v>4</v>
      </c>
    </row>
    <row r="82" spans="1:3" x14ac:dyDescent="0.25">
      <c r="A82" s="115" t="s">
        <v>12095</v>
      </c>
      <c r="B82" s="115" t="s">
        <v>12095</v>
      </c>
      <c r="C82" s="34">
        <v>4</v>
      </c>
    </row>
    <row r="83" spans="1:3" x14ac:dyDescent="0.25">
      <c r="A83" s="115" t="s">
        <v>12096</v>
      </c>
      <c r="B83" s="115" t="s">
        <v>12096</v>
      </c>
      <c r="C83" s="34">
        <v>3</v>
      </c>
    </row>
    <row r="84" spans="1:3" x14ac:dyDescent="0.25">
      <c r="A84" s="115" t="s">
        <v>12097</v>
      </c>
      <c r="B84" s="115" t="s">
        <v>12097</v>
      </c>
      <c r="C84" s="34">
        <v>3</v>
      </c>
    </row>
    <row r="85" spans="1:3" x14ac:dyDescent="0.25">
      <c r="A85" s="115" t="s">
        <v>12098</v>
      </c>
      <c r="B85" s="115" t="s">
        <v>12098</v>
      </c>
      <c r="C85" s="34">
        <v>4</v>
      </c>
    </row>
    <row r="86" spans="1:3" x14ac:dyDescent="0.25">
      <c r="A86" s="115" t="s">
        <v>12099</v>
      </c>
      <c r="B86" s="115" t="s">
        <v>12099</v>
      </c>
      <c r="C86" s="34">
        <v>3</v>
      </c>
    </row>
    <row r="87" spans="1:3" x14ac:dyDescent="0.25">
      <c r="A87" s="115" t="s">
        <v>12100</v>
      </c>
      <c r="B87" s="115" t="s">
        <v>12100</v>
      </c>
      <c r="C87" s="34">
        <v>3</v>
      </c>
    </row>
    <row r="88" spans="1:3" x14ac:dyDescent="0.25">
      <c r="A88" s="115" t="s">
        <v>12101</v>
      </c>
      <c r="B88" s="115" t="s">
        <v>12101</v>
      </c>
      <c r="C88" s="34">
        <v>1</v>
      </c>
    </row>
    <row r="89" spans="1:3" x14ac:dyDescent="0.25">
      <c r="A89" s="115" t="s">
        <v>12102</v>
      </c>
      <c r="B89" s="115" t="s">
        <v>12102</v>
      </c>
      <c r="C89" s="34">
        <v>5</v>
      </c>
    </row>
    <row r="90" spans="1:3" x14ac:dyDescent="0.25">
      <c r="A90" s="115" t="s">
        <v>12103</v>
      </c>
      <c r="B90" s="115" t="s">
        <v>12103</v>
      </c>
      <c r="C90" s="34">
        <v>3</v>
      </c>
    </row>
    <row r="91" spans="1:3" x14ac:dyDescent="0.25">
      <c r="A91" s="115" t="s">
        <v>12104</v>
      </c>
      <c r="B91" s="115" t="s">
        <v>12104</v>
      </c>
      <c r="C91" s="34">
        <v>5</v>
      </c>
    </row>
    <row r="92" spans="1:3" x14ac:dyDescent="0.25">
      <c r="A92" s="115" t="s">
        <v>12105</v>
      </c>
      <c r="B92" s="115" t="s">
        <v>12105</v>
      </c>
      <c r="C92" s="34">
        <v>2</v>
      </c>
    </row>
    <row r="93" spans="1:3" x14ac:dyDescent="0.25">
      <c r="A93" s="115" t="s">
        <v>12106</v>
      </c>
      <c r="B93" s="115" t="s">
        <v>12106</v>
      </c>
      <c r="C93" s="34">
        <v>1</v>
      </c>
    </row>
    <row r="94" spans="1:3" x14ac:dyDescent="0.25">
      <c r="A94" s="115" t="s">
        <v>12107</v>
      </c>
      <c r="B94" s="115" t="s">
        <v>12107</v>
      </c>
      <c r="C94" s="34">
        <v>1</v>
      </c>
    </row>
    <row r="95" spans="1:3" x14ac:dyDescent="0.25">
      <c r="A95" s="115" t="s">
        <v>12108</v>
      </c>
      <c r="B95" s="115" t="s">
        <v>12108</v>
      </c>
      <c r="C95" s="34">
        <v>2</v>
      </c>
    </row>
    <row r="96" spans="1:3" x14ac:dyDescent="0.25">
      <c r="A96" s="115" t="s">
        <v>12109</v>
      </c>
      <c r="B96" s="115" t="s">
        <v>12109</v>
      </c>
      <c r="C96" s="34">
        <v>1</v>
      </c>
    </row>
    <row r="97" spans="1:3" x14ac:dyDescent="0.25">
      <c r="A97" s="115" t="s">
        <v>12110</v>
      </c>
      <c r="B97" s="115" t="s">
        <v>12110</v>
      </c>
      <c r="C97" s="34">
        <v>1</v>
      </c>
    </row>
    <row r="98" spans="1:3" x14ac:dyDescent="0.25">
      <c r="A98" s="115" t="s">
        <v>12111</v>
      </c>
      <c r="B98" s="115" t="s">
        <v>12111</v>
      </c>
      <c r="C98" s="34">
        <v>2</v>
      </c>
    </row>
    <row r="99" spans="1:3" x14ac:dyDescent="0.25">
      <c r="A99" s="115" t="s">
        <v>12112</v>
      </c>
      <c r="B99" s="115" t="s">
        <v>12112</v>
      </c>
      <c r="C99" s="34">
        <v>1</v>
      </c>
    </row>
    <row r="100" spans="1:3" x14ac:dyDescent="0.25">
      <c r="A100" s="115" t="s">
        <v>12113</v>
      </c>
      <c r="B100" s="115" t="s">
        <v>12113</v>
      </c>
      <c r="C100" s="34">
        <v>1</v>
      </c>
    </row>
    <row r="101" spans="1:3" x14ac:dyDescent="0.25">
      <c r="A101" s="115" t="s">
        <v>12114</v>
      </c>
      <c r="B101" s="115" t="s">
        <v>12114</v>
      </c>
      <c r="C101" s="34">
        <v>2</v>
      </c>
    </row>
    <row r="102" spans="1:3" x14ac:dyDescent="0.25">
      <c r="A102" s="115" t="s">
        <v>12115</v>
      </c>
      <c r="B102" s="115" t="s">
        <v>12115</v>
      </c>
      <c r="C102" s="34">
        <v>1</v>
      </c>
    </row>
    <row r="103" spans="1:3" x14ac:dyDescent="0.25">
      <c r="A103" s="115" t="s">
        <v>12116</v>
      </c>
      <c r="B103" s="115" t="s">
        <v>12116</v>
      </c>
      <c r="C103" s="34">
        <v>2</v>
      </c>
    </row>
    <row r="104" spans="1:3" x14ac:dyDescent="0.25">
      <c r="A104" s="115" t="s">
        <v>12117</v>
      </c>
      <c r="B104" s="115" t="s">
        <v>12117</v>
      </c>
      <c r="C104" s="34">
        <v>1</v>
      </c>
    </row>
    <row r="105" spans="1:3" x14ac:dyDescent="0.25">
      <c r="A105" s="115" t="s">
        <v>12118</v>
      </c>
      <c r="B105" s="115" t="s">
        <v>12118</v>
      </c>
      <c r="C105" s="34">
        <v>2</v>
      </c>
    </row>
    <row r="106" spans="1:3" x14ac:dyDescent="0.25">
      <c r="A106" s="115" t="s">
        <v>12119</v>
      </c>
      <c r="B106" s="115" t="s">
        <v>12119</v>
      </c>
      <c r="C106" s="34">
        <v>4</v>
      </c>
    </row>
    <row r="107" spans="1:3" x14ac:dyDescent="0.25">
      <c r="A107" s="115" t="s">
        <v>12120</v>
      </c>
      <c r="B107" s="115" t="s">
        <v>12120</v>
      </c>
      <c r="C107" s="34">
        <v>2</v>
      </c>
    </row>
    <row r="108" spans="1:3" x14ac:dyDescent="0.25">
      <c r="A108" s="115" t="s">
        <v>12121</v>
      </c>
      <c r="B108" s="115" t="s">
        <v>12121</v>
      </c>
      <c r="C108" s="34">
        <v>6</v>
      </c>
    </row>
    <row r="109" spans="1:3" x14ac:dyDescent="0.25">
      <c r="A109" s="115" t="s">
        <v>12122</v>
      </c>
      <c r="B109" s="115" t="s">
        <v>12122</v>
      </c>
      <c r="C109" s="34">
        <v>2</v>
      </c>
    </row>
    <row r="110" spans="1:3" x14ac:dyDescent="0.25">
      <c r="A110" s="115" t="s">
        <v>12123</v>
      </c>
      <c r="B110" s="115" t="s">
        <v>12123</v>
      </c>
      <c r="C110" s="34">
        <v>2</v>
      </c>
    </row>
    <row r="111" spans="1:3" x14ac:dyDescent="0.25">
      <c r="A111" s="115" t="s">
        <v>12124</v>
      </c>
      <c r="B111" s="115" t="s">
        <v>12124</v>
      </c>
      <c r="C111" s="34">
        <v>4</v>
      </c>
    </row>
    <row r="112" spans="1:3" x14ac:dyDescent="0.25">
      <c r="A112" s="115" t="s">
        <v>12125</v>
      </c>
      <c r="B112" s="115" t="s">
        <v>12125</v>
      </c>
      <c r="C112" s="34">
        <v>1</v>
      </c>
    </row>
    <row r="113" spans="1:3" x14ac:dyDescent="0.25">
      <c r="A113" s="115" t="s">
        <v>12126</v>
      </c>
      <c r="B113" s="115" t="s">
        <v>12126</v>
      </c>
      <c r="C113" s="34">
        <v>1</v>
      </c>
    </row>
    <row r="114" spans="1:3" x14ac:dyDescent="0.25">
      <c r="A114" s="115" t="s">
        <v>12127</v>
      </c>
      <c r="B114" s="115" t="s">
        <v>12127</v>
      </c>
      <c r="C114" s="34">
        <v>2</v>
      </c>
    </row>
    <row r="115" spans="1:3" x14ac:dyDescent="0.25">
      <c r="A115" s="115" t="s">
        <v>12128</v>
      </c>
      <c r="B115" s="115" t="s">
        <v>12128</v>
      </c>
      <c r="C115" s="34">
        <v>2</v>
      </c>
    </row>
    <row r="116" spans="1:3" x14ac:dyDescent="0.25">
      <c r="A116" s="115" t="s">
        <v>12129</v>
      </c>
      <c r="B116" s="115" t="s">
        <v>12129</v>
      </c>
      <c r="C116" s="34">
        <v>2</v>
      </c>
    </row>
    <row r="117" spans="1:3" x14ac:dyDescent="0.25">
      <c r="A117" s="115" t="s">
        <v>12130</v>
      </c>
      <c r="B117" s="115" t="s">
        <v>12130</v>
      </c>
      <c r="C117" s="34">
        <v>1</v>
      </c>
    </row>
    <row r="118" spans="1:3" x14ac:dyDescent="0.25">
      <c r="A118" s="115" t="s">
        <v>12131</v>
      </c>
      <c r="B118" s="115" t="s">
        <v>12131</v>
      </c>
      <c r="C118" s="34">
        <v>1</v>
      </c>
    </row>
    <row r="119" spans="1:3" x14ac:dyDescent="0.25">
      <c r="A119" s="115" t="s">
        <v>12132</v>
      </c>
      <c r="B119" s="115" t="s">
        <v>12132</v>
      </c>
      <c r="C119" s="34">
        <v>1</v>
      </c>
    </row>
    <row r="120" spans="1:3" x14ac:dyDescent="0.25">
      <c r="A120" s="115" t="s">
        <v>12133</v>
      </c>
      <c r="B120" s="115" t="s">
        <v>12133</v>
      </c>
      <c r="C120" s="34">
        <v>2</v>
      </c>
    </row>
    <row r="121" spans="1:3" x14ac:dyDescent="0.25">
      <c r="A121" s="115" t="s">
        <v>12134</v>
      </c>
      <c r="B121" s="115" t="s">
        <v>12134</v>
      </c>
      <c r="C121" s="34">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workbookViewId="0"/>
  </sheetViews>
  <sheetFormatPr defaultRowHeight="15" x14ac:dyDescent="0.25"/>
  <cols>
    <col min="1" max="1" width="39.7109375" customWidth="1"/>
    <col min="2" max="2" width="20.28515625" bestFit="1" customWidth="1"/>
    <col min="3" max="3" width="29.7109375" customWidth="1"/>
    <col min="4" max="4" width="11.28515625" bestFit="1" customWidth="1"/>
    <col min="5" max="5" width="29.7109375" customWidth="1"/>
    <col min="6" max="6" width="11.28515625" bestFit="1" customWidth="1"/>
    <col min="7" max="7" width="29.7109375" customWidth="1"/>
    <col min="8" max="8" width="11.28515625" bestFit="1" customWidth="1"/>
    <col min="9" max="9" width="29.7109375" customWidth="1"/>
    <col min="10" max="10" width="11.28515625" bestFit="1" customWidth="1"/>
    <col min="11" max="11" width="29.7109375" customWidth="1"/>
    <col min="12" max="12" width="11.28515625" bestFit="1" customWidth="1"/>
    <col min="13" max="13" width="29.7109375" customWidth="1"/>
    <col min="14" max="14" width="11.28515625" bestFit="1" customWidth="1"/>
    <col min="15" max="15" width="29.7109375" customWidth="1"/>
    <col min="16" max="16" width="11.28515625" bestFit="1" customWidth="1"/>
    <col min="17" max="17" width="29.7109375" customWidth="1"/>
    <col min="18" max="18" width="11.28515625" bestFit="1" customWidth="1"/>
    <col min="19" max="19" width="29.7109375" customWidth="1"/>
    <col min="20" max="20" width="11.28515625" bestFit="1" customWidth="1"/>
    <col min="21" max="21" width="30.7109375" customWidth="1"/>
    <col min="22" max="22" width="12.28515625" bestFit="1" customWidth="1"/>
  </cols>
  <sheetData>
    <row r="1" spans="1:22" ht="15" customHeight="1" x14ac:dyDescent="0.25">
      <c r="A1" s="13" t="s">
        <v>12158</v>
      </c>
      <c r="B1" s="13" t="s">
        <v>12159</v>
      </c>
      <c r="C1" s="13" t="s">
        <v>12160</v>
      </c>
      <c r="D1" s="13" t="s">
        <v>12162</v>
      </c>
      <c r="E1" s="13" t="s">
        <v>12161</v>
      </c>
      <c r="F1" s="13" t="s">
        <v>12164</v>
      </c>
      <c r="G1" s="13" t="s">
        <v>12163</v>
      </c>
      <c r="H1" s="13" t="s">
        <v>12168</v>
      </c>
      <c r="I1" s="13" t="s">
        <v>12167</v>
      </c>
      <c r="J1" s="13" t="s">
        <v>12170</v>
      </c>
      <c r="K1" s="13" t="s">
        <v>12169</v>
      </c>
      <c r="L1" s="13" t="s">
        <v>12172</v>
      </c>
      <c r="M1" s="13" t="s">
        <v>12171</v>
      </c>
      <c r="N1" s="13" t="s">
        <v>12174</v>
      </c>
      <c r="O1" s="13" t="s">
        <v>12173</v>
      </c>
      <c r="P1" s="13" t="s">
        <v>12176</v>
      </c>
      <c r="Q1" s="13" t="s">
        <v>12175</v>
      </c>
      <c r="R1" s="13" t="s">
        <v>12178</v>
      </c>
      <c r="S1" s="13" t="s">
        <v>12177</v>
      </c>
      <c r="T1" s="13" t="s">
        <v>12180</v>
      </c>
      <c r="U1" s="13" t="s">
        <v>12179</v>
      </c>
      <c r="V1" s="13" t="s">
        <v>12181</v>
      </c>
    </row>
    <row r="2" spans="1:22" x14ac:dyDescent="0.25">
      <c r="A2" s="82" t="s">
        <v>2243</v>
      </c>
      <c r="B2" s="78">
        <v>25</v>
      </c>
      <c r="C2" s="82" t="s">
        <v>2094</v>
      </c>
      <c r="D2" s="78">
        <v>2</v>
      </c>
      <c r="E2" s="82" t="s">
        <v>2189</v>
      </c>
      <c r="F2" s="78">
        <v>15</v>
      </c>
      <c r="G2" s="82" t="s">
        <v>2045</v>
      </c>
      <c r="H2" s="78">
        <v>7</v>
      </c>
      <c r="I2" s="82" t="s">
        <v>2065</v>
      </c>
      <c r="J2" s="78">
        <v>2</v>
      </c>
      <c r="K2" s="82" t="s">
        <v>2320</v>
      </c>
      <c r="L2" s="78">
        <v>3</v>
      </c>
      <c r="M2" s="82" t="s">
        <v>2180</v>
      </c>
      <c r="N2" s="78">
        <v>14</v>
      </c>
      <c r="O2" s="82" t="s">
        <v>2243</v>
      </c>
      <c r="P2" s="78">
        <v>25</v>
      </c>
      <c r="Q2" s="82" t="s">
        <v>2024</v>
      </c>
      <c r="R2" s="78">
        <v>25</v>
      </c>
      <c r="S2" s="82" t="s">
        <v>2332</v>
      </c>
      <c r="T2" s="78">
        <v>2</v>
      </c>
      <c r="U2" s="82" t="s">
        <v>2143</v>
      </c>
      <c r="V2" s="78">
        <v>6</v>
      </c>
    </row>
    <row r="3" spans="1:22" x14ac:dyDescent="0.25">
      <c r="A3" s="82" t="s">
        <v>2024</v>
      </c>
      <c r="B3" s="78">
        <v>25</v>
      </c>
      <c r="C3" s="82" t="s">
        <v>2111</v>
      </c>
      <c r="D3" s="78">
        <v>2</v>
      </c>
      <c r="E3" s="82" t="s">
        <v>2190</v>
      </c>
      <c r="F3" s="78">
        <v>9</v>
      </c>
      <c r="G3" s="82" t="s">
        <v>2256</v>
      </c>
      <c r="H3" s="78">
        <v>7</v>
      </c>
      <c r="I3" s="82" t="s">
        <v>2327</v>
      </c>
      <c r="J3" s="78">
        <v>1</v>
      </c>
      <c r="K3" s="82" t="s">
        <v>2011</v>
      </c>
      <c r="L3" s="78">
        <v>2</v>
      </c>
      <c r="M3" s="82" t="s">
        <v>2063</v>
      </c>
      <c r="N3" s="78">
        <v>12</v>
      </c>
      <c r="O3" s="78"/>
      <c r="P3" s="78"/>
      <c r="Q3" s="78"/>
      <c r="R3" s="78"/>
      <c r="S3" s="82" t="s">
        <v>2114</v>
      </c>
      <c r="T3" s="78">
        <v>2</v>
      </c>
      <c r="U3" s="82" t="s">
        <v>2062</v>
      </c>
      <c r="V3" s="78">
        <v>4</v>
      </c>
    </row>
    <row r="4" spans="1:22" x14ac:dyDescent="0.25">
      <c r="A4" s="82" t="s">
        <v>2189</v>
      </c>
      <c r="B4" s="78">
        <v>15</v>
      </c>
      <c r="C4" s="82" t="s">
        <v>2138</v>
      </c>
      <c r="D4" s="78">
        <v>2</v>
      </c>
      <c r="E4" s="82" t="s">
        <v>2290</v>
      </c>
      <c r="F4" s="78">
        <v>8</v>
      </c>
      <c r="G4" s="82" t="s">
        <v>12165</v>
      </c>
      <c r="H4" s="78">
        <v>4</v>
      </c>
      <c r="I4" s="82" t="s">
        <v>2289</v>
      </c>
      <c r="J4" s="78">
        <v>1</v>
      </c>
      <c r="K4" s="82" t="s">
        <v>2087</v>
      </c>
      <c r="L4" s="78">
        <v>2</v>
      </c>
      <c r="M4" s="82" t="s">
        <v>2133</v>
      </c>
      <c r="N4" s="78">
        <v>10</v>
      </c>
      <c r="O4" s="78"/>
      <c r="P4" s="78"/>
      <c r="Q4" s="78"/>
      <c r="R4" s="78"/>
      <c r="S4" s="82" t="s">
        <v>2115</v>
      </c>
      <c r="T4" s="78">
        <v>2</v>
      </c>
      <c r="U4" s="82" t="s">
        <v>2269</v>
      </c>
      <c r="V4" s="78">
        <v>2</v>
      </c>
    </row>
    <row r="5" spans="1:22" x14ac:dyDescent="0.25">
      <c r="A5" s="82" t="s">
        <v>2180</v>
      </c>
      <c r="B5" s="78">
        <v>14</v>
      </c>
      <c r="C5" s="82" t="s">
        <v>2171</v>
      </c>
      <c r="D5" s="78">
        <v>2</v>
      </c>
      <c r="E5" s="82" t="s">
        <v>2149</v>
      </c>
      <c r="F5" s="78">
        <v>7</v>
      </c>
      <c r="G5" s="82" t="s">
        <v>2341</v>
      </c>
      <c r="H5" s="78">
        <v>2</v>
      </c>
      <c r="I5" s="82" t="s">
        <v>1994</v>
      </c>
      <c r="J5" s="78">
        <v>1</v>
      </c>
      <c r="K5" s="82" t="s">
        <v>2267</v>
      </c>
      <c r="L5" s="78">
        <v>2</v>
      </c>
      <c r="M5" s="82" t="s">
        <v>2376</v>
      </c>
      <c r="N5" s="78">
        <v>8</v>
      </c>
      <c r="O5" s="78"/>
      <c r="P5" s="78"/>
      <c r="Q5" s="78"/>
      <c r="R5" s="78"/>
      <c r="S5" s="82" t="s">
        <v>2219</v>
      </c>
      <c r="T5" s="78">
        <v>2</v>
      </c>
      <c r="U5" s="82" t="s">
        <v>2128</v>
      </c>
      <c r="V5" s="78">
        <v>2</v>
      </c>
    </row>
    <row r="6" spans="1:22" x14ac:dyDescent="0.25">
      <c r="A6" s="82" t="s">
        <v>2063</v>
      </c>
      <c r="B6" s="78">
        <v>12</v>
      </c>
      <c r="C6" s="82" t="s">
        <v>2223</v>
      </c>
      <c r="D6" s="78">
        <v>2</v>
      </c>
      <c r="E6" s="82" t="s">
        <v>2125</v>
      </c>
      <c r="F6" s="78">
        <v>6</v>
      </c>
      <c r="G6" s="82" t="s">
        <v>2303</v>
      </c>
      <c r="H6" s="78">
        <v>2</v>
      </c>
      <c r="I6" s="78"/>
      <c r="J6" s="78"/>
      <c r="K6" s="82" t="s">
        <v>2012</v>
      </c>
      <c r="L6" s="78">
        <v>2</v>
      </c>
      <c r="M6" s="82" t="s">
        <v>2071</v>
      </c>
      <c r="N6" s="78">
        <v>8</v>
      </c>
      <c r="O6" s="78"/>
      <c r="P6" s="78"/>
      <c r="Q6" s="78"/>
      <c r="R6" s="78"/>
      <c r="S6" s="82" t="s">
        <v>2285</v>
      </c>
      <c r="T6" s="78">
        <v>2</v>
      </c>
      <c r="U6" s="82" t="s">
        <v>2153</v>
      </c>
      <c r="V6" s="78">
        <v>1</v>
      </c>
    </row>
    <row r="7" spans="1:22" x14ac:dyDescent="0.25">
      <c r="A7" s="82" t="s">
        <v>2133</v>
      </c>
      <c r="B7" s="78">
        <v>10</v>
      </c>
      <c r="C7" s="82" t="s">
        <v>2224</v>
      </c>
      <c r="D7" s="78">
        <v>2</v>
      </c>
      <c r="E7" s="82" t="s">
        <v>2240</v>
      </c>
      <c r="F7" s="78">
        <v>6</v>
      </c>
      <c r="G7" s="82" t="s">
        <v>2300</v>
      </c>
      <c r="H7" s="78">
        <v>2</v>
      </c>
      <c r="I7" s="78"/>
      <c r="J7" s="78"/>
      <c r="K7" s="82" t="s">
        <v>2338</v>
      </c>
      <c r="L7" s="78">
        <v>2</v>
      </c>
      <c r="M7" s="82" t="s">
        <v>2379</v>
      </c>
      <c r="N7" s="78">
        <v>7</v>
      </c>
      <c r="O7" s="78"/>
      <c r="P7" s="78"/>
      <c r="Q7" s="78"/>
      <c r="R7" s="78"/>
      <c r="S7" s="82" t="s">
        <v>2113</v>
      </c>
      <c r="T7" s="78">
        <v>2</v>
      </c>
      <c r="U7" s="82" t="s">
        <v>2160</v>
      </c>
      <c r="V7" s="78">
        <v>1</v>
      </c>
    </row>
    <row r="8" spans="1:22" x14ac:dyDescent="0.25">
      <c r="A8" s="82" t="s">
        <v>2078</v>
      </c>
      <c r="B8" s="78">
        <v>10</v>
      </c>
      <c r="C8" s="82" t="s">
        <v>2225</v>
      </c>
      <c r="D8" s="78">
        <v>2</v>
      </c>
      <c r="E8" s="82" t="s">
        <v>2146</v>
      </c>
      <c r="F8" s="78">
        <v>5</v>
      </c>
      <c r="G8" s="82" t="s">
        <v>2293</v>
      </c>
      <c r="H8" s="78">
        <v>2</v>
      </c>
      <c r="I8" s="78"/>
      <c r="J8" s="78"/>
      <c r="K8" s="82" t="s">
        <v>2337</v>
      </c>
      <c r="L8" s="78">
        <v>2</v>
      </c>
      <c r="M8" s="82" t="s">
        <v>2135</v>
      </c>
      <c r="N8" s="78">
        <v>7</v>
      </c>
      <c r="O8" s="78"/>
      <c r="P8" s="78"/>
      <c r="Q8" s="78"/>
      <c r="R8" s="78"/>
      <c r="S8" s="82" t="s">
        <v>2333</v>
      </c>
      <c r="T8" s="78">
        <v>1</v>
      </c>
      <c r="U8" s="82" t="s">
        <v>2159</v>
      </c>
      <c r="V8" s="78">
        <v>1</v>
      </c>
    </row>
    <row r="9" spans="1:22" x14ac:dyDescent="0.25">
      <c r="A9" s="82" t="s">
        <v>2190</v>
      </c>
      <c r="B9" s="78">
        <v>9</v>
      </c>
      <c r="C9" s="82" t="s">
        <v>2226</v>
      </c>
      <c r="D9" s="78">
        <v>2</v>
      </c>
      <c r="E9" s="82" t="s">
        <v>2309</v>
      </c>
      <c r="F9" s="78">
        <v>5</v>
      </c>
      <c r="G9" s="82" t="s">
        <v>1999</v>
      </c>
      <c r="H9" s="78">
        <v>2</v>
      </c>
      <c r="I9" s="78"/>
      <c r="J9" s="78"/>
      <c r="K9" s="82" t="s">
        <v>2047</v>
      </c>
      <c r="L9" s="78">
        <v>2</v>
      </c>
      <c r="M9" s="82" t="s">
        <v>2375</v>
      </c>
      <c r="N9" s="78">
        <v>6</v>
      </c>
      <c r="O9" s="78"/>
      <c r="P9" s="78"/>
      <c r="Q9" s="78"/>
      <c r="R9" s="78"/>
      <c r="S9" s="82" t="s">
        <v>2330</v>
      </c>
      <c r="T9" s="78">
        <v>1</v>
      </c>
      <c r="U9" s="78"/>
      <c r="V9" s="78"/>
    </row>
    <row r="10" spans="1:22" x14ac:dyDescent="0.25">
      <c r="A10" s="82" t="s">
        <v>2376</v>
      </c>
      <c r="B10" s="78">
        <v>8</v>
      </c>
      <c r="C10" s="82" t="s">
        <v>2227</v>
      </c>
      <c r="D10" s="78">
        <v>2</v>
      </c>
      <c r="E10" s="82" t="s">
        <v>2311</v>
      </c>
      <c r="F10" s="78">
        <v>4</v>
      </c>
      <c r="G10" s="82" t="s">
        <v>12166</v>
      </c>
      <c r="H10" s="78">
        <v>2</v>
      </c>
      <c r="I10" s="78"/>
      <c r="J10" s="78"/>
      <c r="K10" s="82" t="s">
        <v>2276</v>
      </c>
      <c r="L10" s="78">
        <v>2</v>
      </c>
      <c r="M10" s="82" t="s">
        <v>2070</v>
      </c>
      <c r="N10" s="78">
        <v>6</v>
      </c>
      <c r="O10" s="78"/>
      <c r="P10" s="78"/>
      <c r="Q10" s="78"/>
      <c r="R10" s="78"/>
      <c r="S10" s="82" t="s">
        <v>1993</v>
      </c>
      <c r="T10" s="78">
        <v>1</v>
      </c>
      <c r="U10" s="78"/>
      <c r="V10" s="78"/>
    </row>
    <row r="11" spans="1:22" x14ac:dyDescent="0.25">
      <c r="A11" s="82" t="s">
        <v>2150</v>
      </c>
      <c r="B11" s="78">
        <v>8</v>
      </c>
      <c r="C11" s="82" t="s">
        <v>2229</v>
      </c>
      <c r="D11" s="78">
        <v>2</v>
      </c>
      <c r="E11" s="82" t="s">
        <v>2124</v>
      </c>
      <c r="F11" s="78">
        <v>4</v>
      </c>
      <c r="G11" s="82" t="s">
        <v>2291</v>
      </c>
      <c r="H11" s="78">
        <v>1</v>
      </c>
      <c r="I11" s="78"/>
      <c r="J11" s="78"/>
      <c r="K11" s="82" t="s">
        <v>2264</v>
      </c>
      <c r="L11" s="78">
        <v>2</v>
      </c>
      <c r="M11" s="82" t="s">
        <v>2130</v>
      </c>
      <c r="N11" s="78">
        <v>5</v>
      </c>
      <c r="O11" s="78"/>
      <c r="P11" s="78"/>
      <c r="Q11" s="78"/>
      <c r="R11" s="78"/>
      <c r="S11" s="82" t="s">
        <v>2331</v>
      </c>
      <c r="T11" s="78">
        <v>1</v>
      </c>
      <c r="U11" s="78"/>
      <c r="V11" s="78"/>
    </row>
    <row r="14" spans="1:22" ht="15" customHeight="1" x14ac:dyDescent="0.25">
      <c r="A14" s="13" t="s">
        <v>12218</v>
      </c>
      <c r="B14" s="13" t="s">
        <v>12159</v>
      </c>
      <c r="C14" s="13" t="s">
        <v>12219</v>
      </c>
      <c r="D14" s="13" t="s">
        <v>12162</v>
      </c>
      <c r="E14" s="13" t="s">
        <v>12220</v>
      </c>
      <c r="F14" s="13" t="s">
        <v>12164</v>
      </c>
      <c r="G14" s="13" t="s">
        <v>12221</v>
      </c>
      <c r="H14" s="13" t="s">
        <v>12168</v>
      </c>
      <c r="I14" s="13" t="s">
        <v>12222</v>
      </c>
      <c r="J14" s="13" t="s">
        <v>12170</v>
      </c>
      <c r="K14" s="13" t="s">
        <v>12223</v>
      </c>
      <c r="L14" s="13" t="s">
        <v>12172</v>
      </c>
      <c r="M14" s="13" t="s">
        <v>12224</v>
      </c>
      <c r="N14" s="13" t="s">
        <v>12174</v>
      </c>
      <c r="O14" s="13" t="s">
        <v>12225</v>
      </c>
      <c r="P14" s="13" t="s">
        <v>12176</v>
      </c>
      <c r="Q14" s="13" t="s">
        <v>12226</v>
      </c>
      <c r="R14" s="13" t="s">
        <v>12178</v>
      </c>
      <c r="S14" s="13" t="s">
        <v>12227</v>
      </c>
      <c r="T14" s="13" t="s">
        <v>12180</v>
      </c>
      <c r="U14" s="13" t="s">
        <v>12228</v>
      </c>
      <c r="V14" s="13" t="s">
        <v>12181</v>
      </c>
    </row>
    <row r="15" spans="1:22" x14ac:dyDescent="0.25">
      <c r="A15" s="78" t="s">
        <v>2508</v>
      </c>
      <c r="B15" s="78">
        <v>127</v>
      </c>
      <c r="C15" s="78" t="s">
        <v>2505</v>
      </c>
      <c r="D15" s="78">
        <v>10</v>
      </c>
      <c r="E15" s="78" t="s">
        <v>2519</v>
      </c>
      <c r="F15" s="78">
        <v>90</v>
      </c>
      <c r="G15" s="78" t="s">
        <v>2507</v>
      </c>
      <c r="H15" s="78">
        <v>18</v>
      </c>
      <c r="I15" s="78" t="s">
        <v>2507</v>
      </c>
      <c r="J15" s="78">
        <v>2</v>
      </c>
      <c r="K15" s="78" t="s">
        <v>2621</v>
      </c>
      <c r="L15" s="78">
        <v>13</v>
      </c>
      <c r="M15" s="78" t="s">
        <v>2508</v>
      </c>
      <c r="N15" s="78">
        <v>123</v>
      </c>
      <c r="O15" s="78" t="s">
        <v>2518</v>
      </c>
      <c r="P15" s="78">
        <v>25</v>
      </c>
      <c r="Q15" s="78" t="s">
        <v>2522</v>
      </c>
      <c r="R15" s="78">
        <v>25</v>
      </c>
      <c r="S15" s="78" t="s">
        <v>2518</v>
      </c>
      <c r="T15" s="78">
        <v>5</v>
      </c>
      <c r="U15" s="78" t="s">
        <v>2567</v>
      </c>
      <c r="V15" s="78">
        <v>7</v>
      </c>
    </row>
    <row r="16" spans="1:22" x14ac:dyDescent="0.25">
      <c r="A16" s="78" t="s">
        <v>2560</v>
      </c>
      <c r="B16" s="78">
        <v>107</v>
      </c>
      <c r="C16" s="78" t="s">
        <v>2507</v>
      </c>
      <c r="D16" s="78">
        <v>10</v>
      </c>
      <c r="E16" s="78" t="s">
        <v>2505</v>
      </c>
      <c r="F16" s="78">
        <v>34</v>
      </c>
      <c r="G16" s="78" t="s">
        <v>2577</v>
      </c>
      <c r="H16" s="78">
        <v>18</v>
      </c>
      <c r="I16" s="78" t="s">
        <v>2519</v>
      </c>
      <c r="J16" s="78">
        <v>1</v>
      </c>
      <c r="K16" s="78" t="s">
        <v>2507</v>
      </c>
      <c r="L16" s="78">
        <v>11</v>
      </c>
      <c r="M16" s="78" t="s">
        <v>2538</v>
      </c>
      <c r="N16" s="78">
        <v>7</v>
      </c>
      <c r="O16" s="78"/>
      <c r="P16" s="78"/>
      <c r="Q16" s="78"/>
      <c r="R16" s="78"/>
      <c r="S16" s="78" t="s">
        <v>2562</v>
      </c>
      <c r="T16" s="78">
        <v>5</v>
      </c>
      <c r="U16" s="78" t="s">
        <v>2515</v>
      </c>
      <c r="V16" s="78">
        <v>4</v>
      </c>
    </row>
    <row r="17" spans="1:22" x14ac:dyDescent="0.25">
      <c r="A17" s="78" t="s">
        <v>2519</v>
      </c>
      <c r="B17" s="78">
        <v>98</v>
      </c>
      <c r="C17" s="78" t="s">
        <v>2539</v>
      </c>
      <c r="D17" s="78">
        <v>8</v>
      </c>
      <c r="E17" s="78" t="s">
        <v>2518</v>
      </c>
      <c r="F17" s="78">
        <v>27</v>
      </c>
      <c r="G17" s="78" t="s">
        <v>2531</v>
      </c>
      <c r="H17" s="78">
        <v>14</v>
      </c>
      <c r="I17" s="78" t="s">
        <v>2613</v>
      </c>
      <c r="J17" s="78">
        <v>1</v>
      </c>
      <c r="K17" s="78" t="s">
        <v>2518</v>
      </c>
      <c r="L17" s="78">
        <v>9</v>
      </c>
      <c r="M17" s="78" t="s">
        <v>2544</v>
      </c>
      <c r="N17" s="78">
        <v>3</v>
      </c>
      <c r="O17" s="78"/>
      <c r="P17" s="78"/>
      <c r="Q17" s="78"/>
      <c r="R17" s="78"/>
      <c r="S17" s="78" t="s">
        <v>2611</v>
      </c>
      <c r="T17" s="78">
        <v>2</v>
      </c>
      <c r="U17" s="78" t="s">
        <v>2607</v>
      </c>
      <c r="V17" s="78">
        <v>2</v>
      </c>
    </row>
    <row r="18" spans="1:22" x14ac:dyDescent="0.25">
      <c r="A18" s="78" t="s">
        <v>2518</v>
      </c>
      <c r="B18" s="78">
        <v>83</v>
      </c>
      <c r="C18" s="78" t="s">
        <v>2512</v>
      </c>
      <c r="D18" s="78">
        <v>7</v>
      </c>
      <c r="E18" s="78" t="s">
        <v>2507</v>
      </c>
      <c r="F18" s="78">
        <v>17</v>
      </c>
      <c r="G18" s="78" t="s">
        <v>2575</v>
      </c>
      <c r="H18" s="78">
        <v>5</v>
      </c>
      <c r="I18" s="78" t="s">
        <v>2506</v>
      </c>
      <c r="J18" s="78">
        <v>1</v>
      </c>
      <c r="K18" s="78" t="s">
        <v>2512</v>
      </c>
      <c r="L18" s="78">
        <v>7</v>
      </c>
      <c r="M18" s="78" t="s">
        <v>2539</v>
      </c>
      <c r="N18" s="78">
        <v>2</v>
      </c>
      <c r="O18" s="78"/>
      <c r="P18" s="78"/>
      <c r="Q18" s="78"/>
      <c r="R18" s="78"/>
      <c r="S18" s="78" t="s">
        <v>2561</v>
      </c>
      <c r="T18" s="78">
        <v>2</v>
      </c>
      <c r="U18" s="78" t="s">
        <v>2564</v>
      </c>
      <c r="V18" s="78">
        <v>2</v>
      </c>
    </row>
    <row r="19" spans="1:22" x14ac:dyDescent="0.25">
      <c r="A19" s="78" t="s">
        <v>2507</v>
      </c>
      <c r="B19" s="78">
        <v>69</v>
      </c>
      <c r="C19" s="78" t="s">
        <v>2520</v>
      </c>
      <c r="D19" s="78">
        <v>5</v>
      </c>
      <c r="E19" s="78" t="s">
        <v>2538</v>
      </c>
      <c r="F19" s="78">
        <v>15</v>
      </c>
      <c r="G19" s="78" t="s">
        <v>2510</v>
      </c>
      <c r="H19" s="78">
        <v>5</v>
      </c>
      <c r="I19" s="78"/>
      <c r="J19" s="78"/>
      <c r="K19" s="78" t="s">
        <v>2519</v>
      </c>
      <c r="L19" s="78">
        <v>3</v>
      </c>
      <c r="M19" s="78"/>
      <c r="N19" s="78"/>
      <c r="O19" s="78"/>
      <c r="P19" s="78"/>
      <c r="Q19" s="78"/>
      <c r="R19" s="78"/>
      <c r="S19" s="78" t="s">
        <v>2620</v>
      </c>
      <c r="T19" s="78">
        <v>1</v>
      </c>
      <c r="U19" s="78" t="s">
        <v>2505</v>
      </c>
      <c r="V19" s="78">
        <v>1</v>
      </c>
    </row>
    <row r="20" spans="1:22" x14ac:dyDescent="0.25">
      <c r="A20" s="78" t="s">
        <v>2505</v>
      </c>
      <c r="B20" s="78">
        <v>65</v>
      </c>
      <c r="C20" s="78" t="s">
        <v>2518</v>
      </c>
      <c r="D20" s="78">
        <v>5</v>
      </c>
      <c r="E20" s="78" t="s">
        <v>2608</v>
      </c>
      <c r="F20" s="78">
        <v>11</v>
      </c>
      <c r="G20" s="78" t="s">
        <v>2572</v>
      </c>
      <c r="H20" s="78">
        <v>3</v>
      </c>
      <c r="I20" s="78"/>
      <c r="J20" s="78"/>
      <c r="K20" s="78" t="s">
        <v>2606</v>
      </c>
      <c r="L20" s="78">
        <v>3</v>
      </c>
      <c r="M20" s="78"/>
      <c r="N20" s="78"/>
      <c r="O20" s="78"/>
      <c r="P20" s="78"/>
      <c r="Q20" s="78"/>
      <c r="R20" s="78"/>
      <c r="S20" s="78" t="s">
        <v>2505</v>
      </c>
      <c r="T20" s="78">
        <v>1</v>
      </c>
      <c r="U20" s="78" t="s">
        <v>2507</v>
      </c>
      <c r="V20" s="78">
        <v>1</v>
      </c>
    </row>
    <row r="21" spans="1:22" x14ac:dyDescent="0.25">
      <c r="A21" s="78" t="s">
        <v>2538</v>
      </c>
      <c r="B21" s="78">
        <v>25</v>
      </c>
      <c r="C21" s="78" t="s">
        <v>2546</v>
      </c>
      <c r="D21" s="78">
        <v>4</v>
      </c>
      <c r="E21" s="78" t="s">
        <v>2582</v>
      </c>
      <c r="F21" s="78">
        <v>9</v>
      </c>
      <c r="G21" s="78" t="s">
        <v>2518</v>
      </c>
      <c r="H21" s="78">
        <v>2</v>
      </c>
      <c r="I21" s="78"/>
      <c r="J21" s="78"/>
      <c r="K21" s="78" t="s">
        <v>2523</v>
      </c>
      <c r="L21" s="78">
        <v>3</v>
      </c>
      <c r="M21" s="78"/>
      <c r="N21" s="78"/>
      <c r="O21" s="78"/>
      <c r="P21" s="78"/>
      <c r="Q21" s="78"/>
      <c r="R21" s="78"/>
      <c r="S21" s="78" t="s">
        <v>2539</v>
      </c>
      <c r="T21" s="78">
        <v>1</v>
      </c>
      <c r="U21" s="78"/>
      <c r="V21" s="78"/>
    </row>
    <row r="22" spans="1:22" x14ac:dyDescent="0.25">
      <c r="A22" s="78" t="s">
        <v>2522</v>
      </c>
      <c r="B22" s="78">
        <v>25</v>
      </c>
      <c r="C22" s="78" t="s">
        <v>2593</v>
      </c>
      <c r="D22" s="78">
        <v>4</v>
      </c>
      <c r="E22" s="78" t="s">
        <v>2520</v>
      </c>
      <c r="F22" s="78">
        <v>8</v>
      </c>
      <c r="G22" s="78" t="s">
        <v>2539</v>
      </c>
      <c r="H22" s="78">
        <v>2</v>
      </c>
      <c r="I22" s="78"/>
      <c r="J22" s="78"/>
      <c r="K22" s="78" t="s">
        <v>2555</v>
      </c>
      <c r="L22" s="78">
        <v>2</v>
      </c>
      <c r="M22" s="78"/>
      <c r="N22" s="78"/>
      <c r="O22" s="78"/>
      <c r="P22" s="78"/>
      <c r="Q22" s="78"/>
      <c r="R22" s="78"/>
      <c r="S22" s="78"/>
      <c r="T22" s="78"/>
      <c r="U22" s="78"/>
      <c r="V22" s="78"/>
    </row>
    <row r="23" spans="1:22" x14ac:dyDescent="0.25">
      <c r="A23" s="78" t="s">
        <v>2539</v>
      </c>
      <c r="B23" s="78">
        <v>20</v>
      </c>
      <c r="C23" s="78" t="s">
        <v>2630</v>
      </c>
      <c r="D23" s="78">
        <v>4</v>
      </c>
      <c r="E23" s="78" t="s">
        <v>2515</v>
      </c>
      <c r="F23" s="78">
        <v>4</v>
      </c>
      <c r="G23" s="78" t="s">
        <v>2523</v>
      </c>
      <c r="H23" s="78">
        <v>1</v>
      </c>
      <c r="I23" s="78"/>
      <c r="J23" s="78"/>
      <c r="K23" s="78" t="s">
        <v>2568</v>
      </c>
      <c r="L23" s="78">
        <v>2</v>
      </c>
      <c r="M23" s="78"/>
      <c r="N23" s="78"/>
      <c r="O23" s="78"/>
      <c r="P23" s="78"/>
      <c r="Q23" s="78"/>
      <c r="R23" s="78"/>
      <c r="S23" s="78"/>
      <c r="T23" s="78"/>
      <c r="U23" s="78"/>
      <c r="V23" s="78"/>
    </row>
    <row r="24" spans="1:22" x14ac:dyDescent="0.25">
      <c r="A24" s="78" t="s">
        <v>2512</v>
      </c>
      <c r="B24" s="78">
        <v>20</v>
      </c>
      <c r="C24" s="78" t="s">
        <v>2535</v>
      </c>
      <c r="D24" s="78">
        <v>3</v>
      </c>
      <c r="E24" s="78" t="s">
        <v>2508</v>
      </c>
      <c r="F24" s="78">
        <v>3</v>
      </c>
      <c r="G24" s="78" t="s">
        <v>2532</v>
      </c>
      <c r="H24" s="78">
        <v>1</v>
      </c>
      <c r="I24" s="78"/>
      <c r="J24" s="78"/>
      <c r="K24" s="78" t="s">
        <v>2591</v>
      </c>
      <c r="L24" s="78">
        <v>2</v>
      </c>
      <c r="M24" s="78"/>
      <c r="N24" s="78"/>
      <c r="O24" s="78"/>
      <c r="P24" s="78"/>
      <c r="Q24" s="78"/>
      <c r="R24" s="78"/>
      <c r="S24" s="78"/>
      <c r="T24" s="78"/>
      <c r="U24" s="78"/>
      <c r="V24" s="78"/>
    </row>
    <row r="27" spans="1:22" ht="15" customHeight="1" x14ac:dyDescent="0.25">
      <c r="A27" s="13" t="s">
        <v>12257</v>
      </c>
      <c r="B27" s="13" t="s">
        <v>12159</v>
      </c>
      <c r="C27" s="13" t="s">
        <v>12261</v>
      </c>
      <c r="D27" s="13" t="s">
        <v>12162</v>
      </c>
      <c r="E27" s="13" t="s">
        <v>12265</v>
      </c>
      <c r="F27" s="13" t="s">
        <v>12164</v>
      </c>
      <c r="G27" s="13" t="s">
        <v>12269</v>
      </c>
      <c r="H27" s="13" t="s">
        <v>12168</v>
      </c>
      <c r="I27" s="13" t="s">
        <v>12274</v>
      </c>
      <c r="J27" s="13" t="s">
        <v>12170</v>
      </c>
      <c r="K27" s="13" t="s">
        <v>12279</v>
      </c>
      <c r="L27" s="13" t="s">
        <v>12172</v>
      </c>
      <c r="M27" s="13" t="s">
        <v>12281</v>
      </c>
      <c r="N27" s="13" t="s">
        <v>12174</v>
      </c>
      <c r="O27" s="13" t="s">
        <v>12285</v>
      </c>
      <c r="P27" s="13" t="s">
        <v>12176</v>
      </c>
      <c r="Q27" s="13" t="s">
        <v>12291</v>
      </c>
      <c r="R27" s="13" t="s">
        <v>12178</v>
      </c>
      <c r="S27" s="13" t="s">
        <v>12293</v>
      </c>
      <c r="T27" s="13" t="s">
        <v>12180</v>
      </c>
      <c r="U27" s="13" t="s">
        <v>12298</v>
      </c>
      <c r="V27" s="13" t="s">
        <v>12181</v>
      </c>
    </row>
    <row r="28" spans="1:22" x14ac:dyDescent="0.25">
      <c r="A28" s="78" t="s">
        <v>731</v>
      </c>
      <c r="B28" s="78">
        <v>971</v>
      </c>
      <c r="C28" s="78" t="s">
        <v>731</v>
      </c>
      <c r="D28" s="78">
        <v>122</v>
      </c>
      <c r="E28" s="78" t="s">
        <v>731</v>
      </c>
      <c r="F28" s="78">
        <v>196</v>
      </c>
      <c r="G28" s="78" t="s">
        <v>731</v>
      </c>
      <c r="H28" s="78">
        <v>75</v>
      </c>
      <c r="I28" s="78" t="s">
        <v>731</v>
      </c>
      <c r="J28" s="78">
        <v>6</v>
      </c>
      <c r="K28" s="78" t="s">
        <v>731</v>
      </c>
      <c r="L28" s="78">
        <v>67</v>
      </c>
      <c r="M28" s="78" t="s">
        <v>731</v>
      </c>
      <c r="N28" s="78">
        <v>124</v>
      </c>
      <c r="O28" s="78" t="s">
        <v>2679</v>
      </c>
      <c r="P28" s="78">
        <v>25</v>
      </c>
      <c r="Q28" s="78" t="s">
        <v>2687</v>
      </c>
      <c r="R28" s="78">
        <v>25</v>
      </c>
      <c r="S28" s="78" t="s">
        <v>731</v>
      </c>
      <c r="T28" s="78">
        <v>17</v>
      </c>
      <c r="U28" s="78" t="s">
        <v>731</v>
      </c>
      <c r="V28" s="78">
        <v>15</v>
      </c>
    </row>
    <row r="29" spans="1:22" x14ac:dyDescent="0.25">
      <c r="A29" s="78" t="s">
        <v>2679</v>
      </c>
      <c r="B29" s="78">
        <v>276</v>
      </c>
      <c r="C29" s="78" t="s">
        <v>2679</v>
      </c>
      <c r="D29" s="78">
        <v>18</v>
      </c>
      <c r="E29" s="78" t="s">
        <v>12260</v>
      </c>
      <c r="F29" s="78">
        <v>100</v>
      </c>
      <c r="G29" s="78" t="s">
        <v>2803</v>
      </c>
      <c r="H29" s="78">
        <v>38</v>
      </c>
      <c r="I29" s="78" t="s">
        <v>2793</v>
      </c>
      <c r="J29" s="78">
        <v>5</v>
      </c>
      <c r="K29" s="78" t="s">
        <v>2922</v>
      </c>
      <c r="L29" s="78">
        <v>31</v>
      </c>
      <c r="M29" s="78" t="s">
        <v>2679</v>
      </c>
      <c r="N29" s="78">
        <v>79</v>
      </c>
      <c r="O29" s="78" t="s">
        <v>2713</v>
      </c>
      <c r="P29" s="78">
        <v>25</v>
      </c>
      <c r="Q29" s="78" t="s">
        <v>2713</v>
      </c>
      <c r="R29" s="78">
        <v>1</v>
      </c>
      <c r="S29" s="78" t="s">
        <v>2803</v>
      </c>
      <c r="T29" s="78">
        <v>7</v>
      </c>
      <c r="U29" s="78" t="s">
        <v>12299</v>
      </c>
      <c r="V29" s="78">
        <v>11</v>
      </c>
    </row>
    <row r="30" spans="1:22" x14ac:dyDescent="0.25">
      <c r="A30" s="78" t="s">
        <v>2788</v>
      </c>
      <c r="B30" s="78">
        <v>235</v>
      </c>
      <c r="C30" s="78" t="s">
        <v>855</v>
      </c>
      <c r="D30" s="78">
        <v>17</v>
      </c>
      <c r="E30" s="78" t="s">
        <v>12266</v>
      </c>
      <c r="F30" s="78">
        <v>84</v>
      </c>
      <c r="G30" s="78" t="s">
        <v>325</v>
      </c>
      <c r="H30" s="78">
        <v>15</v>
      </c>
      <c r="I30" s="78" t="s">
        <v>951</v>
      </c>
      <c r="J30" s="78">
        <v>4</v>
      </c>
      <c r="K30" s="78" t="s">
        <v>2679</v>
      </c>
      <c r="L30" s="78">
        <v>29</v>
      </c>
      <c r="M30" s="78" t="s">
        <v>2793</v>
      </c>
      <c r="N30" s="78">
        <v>56</v>
      </c>
      <c r="O30" s="78" t="s">
        <v>855</v>
      </c>
      <c r="P30" s="78">
        <v>25</v>
      </c>
      <c r="Q30" s="78" t="s">
        <v>12292</v>
      </c>
      <c r="R30" s="78">
        <v>1</v>
      </c>
      <c r="S30" s="78" t="s">
        <v>939</v>
      </c>
      <c r="T30" s="78">
        <v>4</v>
      </c>
      <c r="U30" s="78" t="s">
        <v>2679</v>
      </c>
      <c r="V30" s="78">
        <v>6</v>
      </c>
    </row>
    <row r="31" spans="1:22" x14ac:dyDescent="0.25">
      <c r="A31" s="78" t="s">
        <v>2922</v>
      </c>
      <c r="B31" s="78">
        <v>235</v>
      </c>
      <c r="C31" s="78" t="s">
        <v>2713</v>
      </c>
      <c r="D31" s="78">
        <v>13</v>
      </c>
      <c r="E31" s="78" t="s">
        <v>2679</v>
      </c>
      <c r="F31" s="78">
        <v>71</v>
      </c>
      <c r="G31" s="78" t="s">
        <v>855</v>
      </c>
      <c r="H31" s="78">
        <v>6</v>
      </c>
      <c r="I31" s="78" t="s">
        <v>2965</v>
      </c>
      <c r="J31" s="78">
        <v>3</v>
      </c>
      <c r="K31" s="78" t="s">
        <v>2925</v>
      </c>
      <c r="L31" s="78">
        <v>24</v>
      </c>
      <c r="M31" s="78" t="s">
        <v>2788</v>
      </c>
      <c r="N31" s="78">
        <v>46</v>
      </c>
      <c r="O31" s="78" t="s">
        <v>731</v>
      </c>
      <c r="P31" s="78">
        <v>1</v>
      </c>
      <c r="Q31" s="78" t="s">
        <v>731</v>
      </c>
      <c r="R31" s="78">
        <v>1</v>
      </c>
      <c r="S31" s="78" t="s">
        <v>2788</v>
      </c>
      <c r="T31" s="78">
        <v>2</v>
      </c>
      <c r="U31" s="78" t="s">
        <v>12280</v>
      </c>
      <c r="V31" s="78">
        <v>2</v>
      </c>
    </row>
    <row r="32" spans="1:22" x14ac:dyDescent="0.25">
      <c r="A32" s="78" t="s">
        <v>2803</v>
      </c>
      <c r="B32" s="78">
        <v>168</v>
      </c>
      <c r="C32" s="78" t="s">
        <v>2793</v>
      </c>
      <c r="D32" s="78">
        <v>12</v>
      </c>
      <c r="E32" s="78" t="s">
        <v>12267</v>
      </c>
      <c r="F32" s="78">
        <v>65</v>
      </c>
      <c r="G32" s="78" t="s">
        <v>12270</v>
      </c>
      <c r="H32" s="78">
        <v>5</v>
      </c>
      <c r="I32" s="78" t="s">
        <v>2679</v>
      </c>
      <c r="J32" s="78">
        <v>3</v>
      </c>
      <c r="K32" s="78" t="s">
        <v>12258</v>
      </c>
      <c r="L32" s="78">
        <v>19</v>
      </c>
      <c r="M32" s="78" t="s">
        <v>2803</v>
      </c>
      <c r="N32" s="78">
        <v>38</v>
      </c>
      <c r="O32" s="78" t="s">
        <v>12286</v>
      </c>
      <c r="P32" s="78">
        <v>1</v>
      </c>
      <c r="Q32" s="78"/>
      <c r="R32" s="78"/>
      <c r="S32" s="78" t="s">
        <v>325</v>
      </c>
      <c r="T32" s="78">
        <v>1</v>
      </c>
      <c r="U32" s="78" t="s">
        <v>2803</v>
      </c>
      <c r="V32" s="78">
        <v>2</v>
      </c>
    </row>
    <row r="33" spans="1:22" x14ac:dyDescent="0.25">
      <c r="A33" s="78" t="s">
        <v>12258</v>
      </c>
      <c r="B33" s="78">
        <v>149</v>
      </c>
      <c r="C33" s="78" t="s">
        <v>12262</v>
      </c>
      <c r="D33" s="78">
        <v>8</v>
      </c>
      <c r="E33" s="78" t="s">
        <v>2803</v>
      </c>
      <c r="F33" s="78">
        <v>52</v>
      </c>
      <c r="G33" s="78" t="s">
        <v>12260</v>
      </c>
      <c r="H33" s="78">
        <v>5</v>
      </c>
      <c r="I33" s="78" t="s">
        <v>12275</v>
      </c>
      <c r="J33" s="78">
        <v>2</v>
      </c>
      <c r="K33" s="78" t="s">
        <v>2999</v>
      </c>
      <c r="L33" s="78">
        <v>18</v>
      </c>
      <c r="M33" s="78" t="s">
        <v>2922</v>
      </c>
      <c r="N33" s="78">
        <v>27</v>
      </c>
      <c r="O33" s="78" t="s">
        <v>12280</v>
      </c>
      <c r="P33" s="78">
        <v>1</v>
      </c>
      <c r="Q33" s="78"/>
      <c r="R33" s="78"/>
      <c r="S33" s="78" t="s">
        <v>12294</v>
      </c>
      <c r="T33" s="78">
        <v>1</v>
      </c>
      <c r="U33" s="78" t="s">
        <v>12300</v>
      </c>
      <c r="V33" s="78">
        <v>2</v>
      </c>
    </row>
    <row r="34" spans="1:22" x14ac:dyDescent="0.25">
      <c r="A34" s="78" t="s">
        <v>2917</v>
      </c>
      <c r="B34" s="78">
        <v>146</v>
      </c>
      <c r="C34" s="78" t="s">
        <v>12263</v>
      </c>
      <c r="D34" s="78">
        <v>8</v>
      </c>
      <c r="E34" s="78" t="s">
        <v>2931</v>
      </c>
      <c r="F34" s="78">
        <v>49</v>
      </c>
      <c r="G34" s="78" t="s">
        <v>12271</v>
      </c>
      <c r="H34" s="78">
        <v>4</v>
      </c>
      <c r="I34" s="78" t="s">
        <v>12276</v>
      </c>
      <c r="J34" s="78">
        <v>2</v>
      </c>
      <c r="K34" s="78" t="s">
        <v>2917</v>
      </c>
      <c r="L34" s="78">
        <v>15</v>
      </c>
      <c r="M34" s="78" t="s">
        <v>12282</v>
      </c>
      <c r="N34" s="78">
        <v>14</v>
      </c>
      <c r="O34" s="78" t="s">
        <v>12287</v>
      </c>
      <c r="P34" s="78">
        <v>1</v>
      </c>
      <c r="Q34" s="78"/>
      <c r="R34" s="78"/>
      <c r="S34" s="78" t="s">
        <v>12295</v>
      </c>
      <c r="T34" s="78">
        <v>1</v>
      </c>
      <c r="U34" s="78" t="s">
        <v>12301</v>
      </c>
      <c r="V34" s="78">
        <v>2</v>
      </c>
    </row>
    <row r="35" spans="1:22" x14ac:dyDescent="0.25">
      <c r="A35" s="78" t="s">
        <v>2793</v>
      </c>
      <c r="B35" s="78">
        <v>128</v>
      </c>
      <c r="C35" s="78" t="s">
        <v>2803</v>
      </c>
      <c r="D35" s="78">
        <v>7</v>
      </c>
      <c r="E35" s="78" t="s">
        <v>2922</v>
      </c>
      <c r="F35" s="78">
        <v>48</v>
      </c>
      <c r="G35" s="78" t="s">
        <v>12272</v>
      </c>
      <c r="H35" s="78">
        <v>4</v>
      </c>
      <c r="I35" s="78" t="s">
        <v>948</v>
      </c>
      <c r="J35" s="78">
        <v>2</v>
      </c>
      <c r="K35" s="78" t="s">
        <v>793</v>
      </c>
      <c r="L35" s="78">
        <v>15</v>
      </c>
      <c r="M35" s="78" t="s">
        <v>12283</v>
      </c>
      <c r="N35" s="78">
        <v>14</v>
      </c>
      <c r="O35" s="78" t="s">
        <v>12288</v>
      </c>
      <c r="P35" s="78">
        <v>1</v>
      </c>
      <c r="Q35" s="78"/>
      <c r="R35" s="78"/>
      <c r="S35" s="78" t="s">
        <v>12271</v>
      </c>
      <c r="T35" s="78">
        <v>1</v>
      </c>
      <c r="U35" s="78" t="s">
        <v>2788</v>
      </c>
      <c r="V35" s="78">
        <v>1</v>
      </c>
    </row>
    <row r="36" spans="1:22" x14ac:dyDescent="0.25">
      <c r="A36" s="78" t="s">
        <v>12259</v>
      </c>
      <c r="B36" s="78">
        <v>113</v>
      </c>
      <c r="C36" s="78" t="s">
        <v>2788</v>
      </c>
      <c r="D36" s="78">
        <v>7</v>
      </c>
      <c r="E36" s="78" t="s">
        <v>12268</v>
      </c>
      <c r="F36" s="78">
        <v>47</v>
      </c>
      <c r="G36" s="78" t="s">
        <v>12268</v>
      </c>
      <c r="H36" s="78">
        <v>4</v>
      </c>
      <c r="I36" s="78" t="s">
        <v>12277</v>
      </c>
      <c r="J36" s="78">
        <v>2</v>
      </c>
      <c r="K36" s="78" t="s">
        <v>12280</v>
      </c>
      <c r="L36" s="78">
        <v>15</v>
      </c>
      <c r="M36" s="78" t="s">
        <v>2999</v>
      </c>
      <c r="N36" s="78">
        <v>14</v>
      </c>
      <c r="O36" s="78" t="s">
        <v>12289</v>
      </c>
      <c r="P36" s="78">
        <v>1</v>
      </c>
      <c r="Q36" s="78"/>
      <c r="R36" s="78"/>
      <c r="S36" s="78" t="s">
        <v>12296</v>
      </c>
      <c r="T36" s="78">
        <v>1</v>
      </c>
      <c r="U36" s="78"/>
      <c r="V36" s="78"/>
    </row>
    <row r="37" spans="1:22" x14ac:dyDescent="0.25">
      <c r="A37" s="78" t="s">
        <v>12260</v>
      </c>
      <c r="B37" s="78">
        <v>112</v>
      </c>
      <c r="C37" s="78" t="s">
        <v>12264</v>
      </c>
      <c r="D37" s="78">
        <v>7</v>
      </c>
      <c r="E37" s="78" t="s">
        <v>2788</v>
      </c>
      <c r="F37" s="78">
        <v>32</v>
      </c>
      <c r="G37" s="78" t="s">
        <v>12273</v>
      </c>
      <c r="H37" s="78">
        <v>3</v>
      </c>
      <c r="I37" s="78" t="s">
        <v>12278</v>
      </c>
      <c r="J37" s="78">
        <v>2</v>
      </c>
      <c r="K37" s="78" t="s">
        <v>2803</v>
      </c>
      <c r="L37" s="78">
        <v>13</v>
      </c>
      <c r="M37" s="78" t="s">
        <v>12284</v>
      </c>
      <c r="N37" s="78">
        <v>14</v>
      </c>
      <c r="O37" s="78" t="s">
        <v>12290</v>
      </c>
      <c r="P37" s="78">
        <v>1</v>
      </c>
      <c r="Q37" s="78"/>
      <c r="R37" s="78"/>
      <c r="S37" s="78" t="s">
        <v>12297</v>
      </c>
      <c r="T37" s="78">
        <v>1</v>
      </c>
      <c r="U37" s="78"/>
      <c r="V37" s="78"/>
    </row>
    <row r="40" spans="1:22" ht="15" customHeight="1" x14ac:dyDescent="0.25">
      <c r="A40" s="13" t="s">
        <v>12344</v>
      </c>
      <c r="B40" s="13" t="s">
        <v>12159</v>
      </c>
      <c r="C40" s="13" t="s">
        <v>12351</v>
      </c>
      <c r="D40" s="13" t="s">
        <v>12162</v>
      </c>
      <c r="E40" s="13" t="s">
        <v>12353</v>
      </c>
      <c r="F40" s="13" t="s">
        <v>12164</v>
      </c>
      <c r="G40" s="13" t="s">
        <v>12354</v>
      </c>
      <c r="H40" s="13" t="s">
        <v>12168</v>
      </c>
      <c r="I40" s="13" t="s">
        <v>12357</v>
      </c>
      <c r="J40" s="13" t="s">
        <v>12170</v>
      </c>
      <c r="K40" s="13" t="s">
        <v>12358</v>
      </c>
      <c r="L40" s="13" t="s">
        <v>12172</v>
      </c>
      <c r="M40" s="13" t="s">
        <v>12362</v>
      </c>
      <c r="N40" s="13" t="s">
        <v>12174</v>
      </c>
      <c r="O40" s="13" t="s">
        <v>12366</v>
      </c>
      <c r="P40" s="13" t="s">
        <v>12176</v>
      </c>
      <c r="Q40" s="13" t="s">
        <v>12370</v>
      </c>
      <c r="R40" s="13" t="s">
        <v>12178</v>
      </c>
      <c r="S40" s="13" t="s">
        <v>12380</v>
      </c>
      <c r="T40" s="13" t="s">
        <v>12180</v>
      </c>
      <c r="U40" s="13" t="s">
        <v>12383</v>
      </c>
      <c r="V40" s="13" t="s">
        <v>12181</v>
      </c>
    </row>
    <row r="41" spans="1:22" x14ac:dyDescent="0.25">
      <c r="A41" s="84" t="s">
        <v>12345</v>
      </c>
      <c r="B41" s="84">
        <v>658</v>
      </c>
      <c r="C41" s="84" t="s">
        <v>731</v>
      </c>
      <c r="D41" s="84">
        <v>124</v>
      </c>
      <c r="E41" s="84" t="s">
        <v>731</v>
      </c>
      <c r="F41" s="84">
        <v>196</v>
      </c>
      <c r="G41" s="84" t="s">
        <v>731</v>
      </c>
      <c r="H41" s="84">
        <v>75</v>
      </c>
      <c r="I41" s="84" t="s">
        <v>951</v>
      </c>
      <c r="J41" s="84">
        <v>8</v>
      </c>
      <c r="K41" s="84" t="s">
        <v>731</v>
      </c>
      <c r="L41" s="84">
        <v>67</v>
      </c>
      <c r="M41" s="84" t="s">
        <v>731</v>
      </c>
      <c r="N41" s="84">
        <v>124</v>
      </c>
      <c r="O41" s="84" t="s">
        <v>12367</v>
      </c>
      <c r="P41" s="84">
        <v>25</v>
      </c>
      <c r="Q41" s="84" t="s">
        <v>12371</v>
      </c>
      <c r="R41" s="84">
        <v>27</v>
      </c>
      <c r="S41" s="84" t="s">
        <v>731</v>
      </c>
      <c r="T41" s="84">
        <v>17</v>
      </c>
      <c r="U41" s="84" t="s">
        <v>12299</v>
      </c>
      <c r="V41" s="84">
        <v>21</v>
      </c>
    </row>
    <row r="42" spans="1:22" x14ac:dyDescent="0.25">
      <c r="A42" s="84" t="s">
        <v>12346</v>
      </c>
      <c r="B42" s="84">
        <v>213</v>
      </c>
      <c r="C42" s="84" t="s">
        <v>855</v>
      </c>
      <c r="D42" s="84">
        <v>40</v>
      </c>
      <c r="E42" s="84" t="s">
        <v>754</v>
      </c>
      <c r="F42" s="84">
        <v>147</v>
      </c>
      <c r="G42" s="84" t="s">
        <v>2803</v>
      </c>
      <c r="H42" s="84">
        <v>51</v>
      </c>
      <c r="I42" s="84" t="s">
        <v>948</v>
      </c>
      <c r="J42" s="84">
        <v>8</v>
      </c>
      <c r="K42" s="84" t="s">
        <v>2922</v>
      </c>
      <c r="L42" s="84">
        <v>31</v>
      </c>
      <c r="M42" s="84" t="s">
        <v>2788</v>
      </c>
      <c r="N42" s="84">
        <v>116</v>
      </c>
      <c r="O42" s="84" t="s">
        <v>12368</v>
      </c>
      <c r="P42" s="84">
        <v>25</v>
      </c>
      <c r="Q42" s="84" t="s">
        <v>12372</v>
      </c>
      <c r="R42" s="84">
        <v>26</v>
      </c>
      <c r="S42" s="84" t="s">
        <v>2803</v>
      </c>
      <c r="T42" s="84">
        <v>13</v>
      </c>
      <c r="U42" s="84" t="s">
        <v>731</v>
      </c>
      <c r="V42" s="84">
        <v>15</v>
      </c>
    </row>
    <row r="43" spans="1:22" x14ac:dyDescent="0.25">
      <c r="A43" s="84" t="s">
        <v>12347</v>
      </c>
      <c r="B43" s="84">
        <v>6</v>
      </c>
      <c r="C43" s="84" t="s">
        <v>12350</v>
      </c>
      <c r="D43" s="84">
        <v>28</v>
      </c>
      <c r="E43" s="84" t="s">
        <v>683</v>
      </c>
      <c r="F43" s="84">
        <v>134</v>
      </c>
      <c r="G43" s="84" t="s">
        <v>666</v>
      </c>
      <c r="H43" s="84">
        <v>36</v>
      </c>
      <c r="I43" s="84" t="s">
        <v>662</v>
      </c>
      <c r="J43" s="84">
        <v>7</v>
      </c>
      <c r="K43" s="84" t="s">
        <v>2679</v>
      </c>
      <c r="L43" s="84">
        <v>29</v>
      </c>
      <c r="M43" s="84" t="s">
        <v>740</v>
      </c>
      <c r="N43" s="84">
        <v>101</v>
      </c>
      <c r="O43" s="84" t="s">
        <v>12350</v>
      </c>
      <c r="P43" s="84">
        <v>25</v>
      </c>
      <c r="Q43" s="84" t="s">
        <v>2687</v>
      </c>
      <c r="R43" s="84">
        <v>25</v>
      </c>
      <c r="S43" s="84" t="s">
        <v>874</v>
      </c>
      <c r="T43" s="84">
        <v>7</v>
      </c>
      <c r="U43" s="84" t="s">
        <v>12350</v>
      </c>
      <c r="V43" s="84">
        <v>15</v>
      </c>
    </row>
    <row r="44" spans="1:22" x14ac:dyDescent="0.25">
      <c r="A44" s="84" t="s">
        <v>12348</v>
      </c>
      <c r="B44" s="84">
        <v>21417</v>
      </c>
      <c r="C44" s="84" t="s">
        <v>12296</v>
      </c>
      <c r="D44" s="84">
        <v>25</v>
      </c>
      <c r="E44" s="84" t="s">
        <v>12260</v>
      </c>
      <c r="F44" s="84">
        <v>100</v>
      </c>
      <c r="G44" s="84" t="s">
        <v>812</v>
      </c>
      <c r="H44" s="84">
        <v>31</v>
      </c>
      <c r="I44" s="84" t="s">
        <v>731</v>
      </c>
      <c r="J44" s="84">
        <v>6</v>
      </c>
      <c r="K44" s="84" t="s">
        <v>2788</v>
      </c>
      <c r="L44" s="84">
        <v>28</v>
      </c>
      <c r="M44" s="84" t="s">
        <v>2679</v>
      </c>
      <c r="N44" s="84">
        <v>79</v>
      </c>
      <c r="O44" s="84" t="s">
        <v>12369</v>
      </c>
      <c r="P44" s="84">
        <v>25</v>
      </c>
      <c r="Q44" s="84" t="s">
        <v>12373</v>
      </c>
      <c r="R44" s="84">
        <v>25</v>
      </c>
      <c r="S44" s="84" t="s">
        <v>12295</v>
      </c>
      <c r="T44" s="84">
        <v>6</v>
      </c>
      <c r="U44" s="84" t="s">
        <v>2803</v>
      </c>
      <c r="V44" s="84">
        <v>13</v>
      </c>
    </row>
    <row r="45" spans="1:22" x14ac:dyDescent="0.25">
      <c r="A45" s="84" t="s">
        <v>12349</v>
      </c>
      <c r="B45" s="84">
        <v>22288</v>
      </c>
      <c r="C45" s="84" t="s">
        <v>2803</v>
      </c>
      <c r="D45" s="84">
        <v>20</v>
      </c>
      <c r="E45" s="84" t="s">
        <v>12266</v>
      </c>
      <c r="F45" s="84">
        <v>84</v>
      </c>
      <c r="G45" s="84" t="s">
        <v>12355</v>
      </c>
      <c r="H45" s="84">
        <v>20</v>
      </c>
      <c r="I45" s="84" t="s">
        <v>354</v>
      </c>
      <c r="J45" s="84">
        <v>5</v>
      </c>
      <c r="K45" s="84" t="s">
        <v>12359</v>
      </c>
      <c r="L45" s="84">
        <v>26</v>
      </c>
      <c r="M45" s="84" t="s">
        <v>2803</v>
      </c>
      <c r="N45" s="84">
        <v>75</v>
      </c>
      <c r="O45" s="84" t="s">
        <v>2788</v>
      </c>
      <c r="P45" s="84">
        <v>25</v>
      </c>
      <c r="Q45" s="84" t="s">
        <v>12374</v>
      </c>
      <c r="R45" s="84">
        <v>25</v>
      </c>
      <c r="S45" s="84" t="s">
        <v>939</v>
      </c>
      <c r="T45" s="84">
        <v>6</v>
      </c>
      <c r="U45" s="84" t="s">
        <v>627</v>
      </c>
      <c r="V45" s="84">
        <v>11</v>
      </c>
    </row>
    <row r="46" spans="1:22" x14ac:dyDescent="0.25">
      <c r="A46" s="84" t="s">
        <v>731</v>
      </c>
      <c r="B46" s="84">
        <v>973</v>
      </c>
      <c r="C46" s="84" t="s">
        <v>2679</v>
      </c>
      <c r="D46" s="84">
        <v>19</v>
      </c>
      <c r="E46" s="84" t="s">
        <v>12350</v>
      </c>
      <c r="F46" s="84">
        <v>80</v>
      </c>
      <c r="G46" s="84" t="s">
        <v>615</v>
      </c>
      <c r="H46" s="84">
        <v>20</v>
      </c>
      <c r="I46" s="84" t="s">
        <v>2793</v>
      </c>
      <c r="J46" s="84">
        <v>5</v>
      </c>
      <c r="K46" s="84" t="s">
        <v>2925</v>
      </c>
      <c r="L46" s="84">
        <v>24</v>
      </c>
      <c r="M46" s="84" t="s">
        <v>2793</v>
      </c>
      <c r="N46" s="84">
        <v>56</v>
      </c>
      <c r="O46" s="84" t="s">
        <v>2679</v>
      </c>
      <c r="P46" s="84">
        <v>25</v>
      </c>
      <c r="Q46" s="84" t="s">
        <v>12375</v>
      </c>
      <c r="R46" s="84">
        <v>25</v>
      </c>
      <c r="S46" s="84" t="s">
        <v>484</v>
      </c>
      <c r="T46" s="84">
        <v>4</v>
      </c>
      <c r="U46" s="84" t="s">
        <v>2788</v>
      </c>
      <c r="V46" s="84">
        <v>10</v>
      </c>
    </row>
    <row r="47" spans="1:22" x14ac:dyDescent="0.25">
      <c r="A47" s="84" t="s">
        <v>2788</v>
      </c>
      <c r="B47" s="84">
        <v>434</v>
      </c>
      <c r="C47" s="84" t="s">
        <v>2788</v>
      </c>
      <c r="D47" s="84">
        <v>16</v>
      </c>
      <c r="E47" s="84" t="s">
        <v>2803</v>
      </c>
      <c r="F47" s="84">
        <v>80</v>
      </c>
      <c r="G47" s="84" t="s">
        <v>325</v>
      </c>
      <c r="H47" s="84">
        <v>17</v>
      </c>
      <c r="I47" s="84" t="s">
        <v>953</v>
      </c>
      <c r="J47" s="84">
        <v>4</v>
      </c>
      <c r="K47" s="84" t="s">
        <v>12360</v>
      </c>
      <c r="L47" s="84">
        <v>23</v>
      </c>
      <c r="M47" s="84" t="s">
        <v>12350</v>
      </c>
      <c r="N47" s="84">
        <v>41</v>
      </c>
      <c r="O47" s="84" t="s">
        <v>2713</v>
      </c>
      <c r="P47" s="84">
        <v>25</v>
      </c>
      <c r="Q47" s="84" t="s">
        <v>12376</v>
      </c>
      <c r="R47" s="84">
        <v>25</v>
      </c>
      <c r="S47" s="84" t="s">
        <v>217</v>
      </c>
      <c r="T47" s="84">
        <v>4</v>
      </c>
      <c r="U47" s="84" t="s">
        <v>12384</v>
      </c>
      <c r="V47" s="84">
        <v>9</v>
      </c>
    </row>
    <row r="48" spans="1:22" x14ac:dyDescent="0.25">
      <c r="A48" s="84" t="s">
        <v>2803</v>
      </c>
      <c r="B48" s="84">
        <v>336</v>
      </c>
      <c r="C48" s="84" t="s">
        <v>2713</v>
      </c>
      <c r="D48" s="84">
        <v>13</v>
      </c>
      <c r="E48" s="84" t="s">
        <v>2679</v>
      </c>
      <c r="F48" s="84">
        <v>71</v>
      </c>
      <c r="G48" s="84" t="s">
        <v>12356</v>
      </c>
      <c r="H48" s="84">
        <v>17</v>
      </c>
      <c r="I48" s="84" t="s">
        <v>952</v>
      </c>
      <c r="J48" s="84">
        <v>4</v>
      </c>
      <c r="K48" s="84" t="s">
        <v>12361</v>
      </c>
      <c r="L48" s="84">
        <v>23</v>
      </c>
      <c r="M48" s="84" t="s">
        <v>12363</v>
      </c>
      <c r="N48" s="84">
        <v>39</v>
      </c>
      <c r="O48" s="84" t="s">
        <v>855</v>
      </c>
      <c r="P48" s="84">
        <v>25</v>
      </c>
      <c r="Q48" s="84" t="s">
        <v>12377</v>
      </c>
      <c r="R48" s="84">
        <v>25</v>
      </c>
      <c r="S48" s="84" t="s">
        <v>855</v>
      </c>
      <c r="T48" s="84">
        <v>4</v>
      </c>
      <c r="U48" s="84" t="s">
        <v>12296</v>
      </c>
      <c r="V48" s="84">
        <v>8</v>
      </c>
    </row>
    <row r="49" spans="1:22" x14ac:dyDescent="0.25">
      <c r="A49" s="84" t="s">
        <v>12350</v>
      </c>
      <c r="B49" s="84">
        <v>281</v>
      </c>
      <c r="C49" s="84" t="s">
        <v>12352</v>
      </c>
      <c r="D49" s="84">
        <v>12</v>
      </c>
      <c r="E49" s="84" t="s">
        <v>12267</v>
      </c>
      <c r="F49" s="84">
        <v>65</v>
      </c>
      <c r="G49" s="84" t="s">
        <v>915</v>
      </c>
      <c r="H49" s="84">
        <v>16</v>
      </c>
      <c r="I49" s="84" t="s">
        <v>950</v>
      </c>
      <c r="J49" s="84">
        <v>4</v>
      </c>
      <c r="K49" s="84" t="s">
        <v>2803</v>
      </c>
      <c r="L49" s="84">
        <v>22</v>
      </c>
      <c r="M49" s="84" t="s">
        <v>12364</v>
      </c>
      <c r="N49" s="84">
        <v>35</v>
      </c>
      <c r="O49" s="84" t="s">
        <v>757</v>
      </c>
      <c r="P49" s="84">
        <v>24</v>
      </c>
      <c r="Q49" s="84" t="s">
        <v>12378</v>
      </c>
      <c r="R49" s="84">
        <v>25</v>
      </c>
      <c r="S49" s="84" t="s">
        <v>12381</v>
      </c>
      <c r="T49" s="84">
        <v>4</v>
      </c>
      <c r="U49" s="84" t="s">
        <v>12369</v>
      </c>
      <c r="V49" s="84">
        <v>7</v>
      </c>
    </row>
    <row r="50" spans="1:22" x14ac:dyDescent="0.25">
      <c r="A50" s="84" t="s">
        <v>2679</v>
      </c>
      <c r="B50" s="84">
        <v>278</v>
      </c>
      <c r="C50" s="84" t="s">
        <v>2793</v>
      </c>
      <c r="D50" s="84">
        <v>12</v>
      </c>
      <c r="E50" s="84" t="s">
        <v>2788</v>
      </c>
      <c r="F50" s="84">
        <v>57</v>
      </c>
      <c r="G50" s="84" t="s">
        <v>495</v>
      </c>
      <c r="H50" s="84">
        <v>15</v>
      </c>
      <c r="I50" s="84" t="s">
        <v>949</v>
      </c>
      <c r="J50" s="84">
        <v>4</v>
      </c>
      <c r="K50" s="84" t="s">
        <v>12258</v>
      </c>
      <c r="L50" s="84">
        <v>19</v>
      </c>
      <c r="M50" s="84" t="s">
        <v>12365</v>
      </c>
      <c r="N50" s="84">
        <v>32</v>
      </c>
      <c r="O50" s="84"/>
      <c r="P50" s="84"/>
      <c r="Q50" s="84" t="s">
        <v>12379</v>
      </c>
      <c r="R50" s="84">
        <v>25</v>
      </c>
      <c r="S50" s="84" t="s">
        <v>12382</v>
      </c>
      <c r="T50" s="84">
        <v>3</v>
      </c>
      <c r="U50" s="84" t="s">
        <v>12385</v>
      </c>
      <c r="V50" s="84">
        <v>6</v>
      </c>
    </row>
    <row r="53" spans="1:22" ht="15" customHeight="1" x14ac:dyDescent="0.25">
      <c r="A53" s="13" t="s">
        <v>12473</v>
      </c>
      <c r="B53" s="13" t="s">
        <v>12159</v>
      </c>
      <c r="C53" s="13" t="s">
        <v>12484</v>
      </c>
      <c r="D53" s="13" t="s">
        <v>12162</v>
      </c>
      <c r="E53" s="13" t="s">
        <v>12494</v>
      </c>
      <c r="F53" s="13" t="s">
        <v>12164</v>
      </c>
      <c r="G53" s="13" t="s">
        <v>12503</v>
      </c>
      <c r="H53" s="13" t="s">
        <v>12168</v>
      </c>
      <c r="I53" s="13" t="s">
        <v>12514</v>
      </c>
      <c r="J53" s="13" t="s">
        <v>12170</v>
      </c>
      <c r="K53" s="13" t="s">
        <v>12525</v>
      </c>
      <c r="L53" s="13" t="s">
        <v>12172</v>
      </c>
      <c r="M53" s="13" t="s">
        <v>12536</v>
      </c>
      <c r="N53" s="13" t="s">
        <v>12174</v>
      </c>
      <c r="O53" s="13" t="s">
        <v>12545</v>
      </c>
      <c r="P53" s="13" t="s">
        <v>12176</v>
      </c>
      <c r="Q53" s="13" t="s">
        <v>12551</v>
      </c>
      <c r="R53" s="13" t="s">
        <v>12178</v>
      </c>
      <c r="S53" s="13" t="s">
        <v>12562</v>
      </c>
      <c r="T53" s="13" t="s">
        <v>12180</v>
      </c>
      <c r="U53" s="13" t="s">
        <v>12573</v>
      </c>
      <c r="V53" s="13" t="s">
        <v>12181</v>
      </c>
    </row>
    <row r="54" spans="1:22" x14ac:dyDescent="0.25">
      <c r="A54" s="84" t="s">
        <v>12474</v>
      </c>
      <c r="B54" s="84">
        <v>128</v>
      </c>
      <c r="C54" s="84" t="s">
        <v>12482</v>
      </c>
      <c r="D54" s="84">
        <v>16</v>
      </c>
      <c r="E54" s="84" t="s">
        <v>12495</v>
      </c>
      <c r="F54" s="84">
        <v>50</v>
      </c>
      <c r="G54" s="84" t="s">
        <v>12504</v>
      </c>
      <c r="H54" s="84">
        <v>10</v>
      </c>
      <c r="I54" s="84" t="s">
        <v>12515</v>
      </c>
      <c r="J54" s="84">
        <v>4</v>
      </c>
      <c r="K54" s="84" t="s">
        <v>12526</v>
      </c>
      <c r="L54" s="84">
        <v>23</v>
      </c>
      <c r="M54" s="84" t="s">
        <v>12485</v>
      </c>
      <c r="N54" s="84">
        <v>31</v>
      </c>
      <c r="O54" s="84" t="s">
        <v>12546</v>
      </c>
      <c r="P54" s="84">
        <v>25</v>
      </c>
      <c r="Q54" s="84" t="s">
        <v>12552</v>
      </c>
      <c r="R54" s="84">
        <v>25</v>
      </c>
      <c r="S54" s="84" t="s">
        <v>12563</v>
      </c>
      <c r="T54" s="84">
        <v>7</v>
      </c>
      <c r="U54" s="84" t="s">
        <v>12574</v>
      </c>
      <c r="V54" s="84">
        <v>9</v>
      </c>
    </row>
    <row r="55" spans="1:22" x14ac:dyDescent="0.25">
      <c r="A55" s="84" t="s">
        <v>12475</v>
      </c>
      <c r="B55" s="84">
        <v>105</v>
      </c>
      <c r="C55" s="84" t="s">
        <v>12485</v>
      </c>
      <c r="D55" s="84">
        <v>9</v>
      </c>
      <c r="E55" s="84" t="s">
        <v>12496</v>
      </c>
      <c r="F55" s="84">
        <v>43</v>
      </c>
      <c r="G55" s="84" t="s">
        <v>12505</v>
      </c>
      <c r="H55" s="84">
        <v>9</v>
      </c>
      <c r="I55" s="84" t="s">
        <v>12516</v>
      </c>
      <c r="J55" s="84">
        <v>4</v>
      </c>
      <c r="K55" s="84" t="s">
        <v>12527</v>
      </c>
      <c r="L55" s="84">
        <v>23</v>
      </c>
      <c r="M55" s="84" t="s">
        <v>12474</v>
      </c>
      <c r="N55" s="84">
        <v>30</v>
      </c>
      <c r="O55" s="84" t="s">
        <v>12547</v>
      </c>
      <c r="P55" s="84">
        <v>25</v>
      </c>
      <c r="Q55" s="84" t="s">
        <v>12553</v>
      </c>
      <c r="R55" s="84">
        <v>25</v>
      </c>
      <c r="S55" s="84" t="s">
        <v>12564</v>
      </c>
      <c r="T55" s="84">
        <v>4</v>
      </c>
      <c r="U55" s="84" t="s">
        <v>12482</v>
      </c>
      <c r="V55" s="84">
        <v>8</v>
      </c>
    </row>
    <row r="56" spans="1:22" x14ac:dyDescent="0.25">
      <c r="A56" s="84" t="s">
        <v>12476</v>
      </c>
      <c r="B56" s="84">
        <v>104</v>
      </c>
      <c r="C56" s="84" t="s">
        <v>12486</v>
      </c>
      <c r="D56" s="84">
        <v>9</v>
      </c>
      <c r="E56" s="84" t="s">
        <v>12497</v>
      </c>
      <c r="F56" s="84">
        <v>33</v>
      </c>
      <c r="G56" s="84" t="s">
        <v>12506</v>
      </c>
      <c r="H56" s="84">
        <v>8</v>
      </c>
      <c r="I56" s="84" t="s">
        <v>12517</v>
      </c>
      <c r="J56" s="84">
        <v>4</v>
      </c>
      <c r="K56" s="84" t="s">
        <v>12528</v>
      </c>
      <c r="L56" s="84">
        <v>23</v>
      </c>
      <c r="M56" s="84" t="s">
        <v>12537</v>
      </c>
      <c r="N56" s="84">
        <v>22</v>
      </c>
      <c r="O56" s="84" t="s">
        <v>12474</v>
      </c>
      <c r="P56" s="84">
        <v>25</v>
      </c>
      <c r="Q56" s="84" t="s">
        <v>12554</v>
      </c>
      <c r="R56" s="84">
        <v>25</v>
      </c>
      <c r="S56" s="84" t="s">
        <v>12565</v>
      </c>
      <c r="T56" s="84">
        <v>4</v>
      </c>
      <c r="U56" s="84" t="s">
        <v>12575</v>
      </c>
      <c r="V56" s="84">
        <v>8</v>
      </c>
    </row>
    <row r="57" spans="1:22" x14ac:dyDescent="0.25">
      <c r="A57" s="84" t="s">
        <v>12477</v>
      </c>
      <c r="B57" s="84">
        <v>104</v>
      </c>
      <c r="C57" s="84" t="s">
        <v>12487</v>
      </c>
      <c r="D57" s="84">
        <v>8</v>
      </c>
      <c r="E57" s="84" t="s">
        <v>12482</v>
      </c>
      <c r="F57" s="84">
        <v>23</v>
      </c>
      <c r="G57" s="84" t="s">
        <v>12507</v>
      </c>
      <c r="H57" s="84">
        <v>8</v>
      </c>
      <c r="I57" s="84" t="s">
        <v>12518</v>
      </c>
      <c r="J57" s="84">
        <v>4</v>
      </c>
      <c r="K57" s="84" t="s">
        <v>12529</v>
      </c>
      <c r="L57" s="84">
        <v>21</v>
      </c>
      <c r="M57" s="84" t="s">
        <v>12538</v>
      </c>
      <c r="N57" s="84">
        <v>21</v>
      </c>
      <c r="O57" s="84" t="s">
        <v>12540</v>
      </c>
      <c r="P57" s="84">
        <v>25</v>
      </c>
      <c r="Q57" s="84" t="s">
        <v>12555</v>
      </c>
      <c r="R57" s="84">
        <v>25</v>
      </c>
      <c r="S57" s="84" t="s">
        <v>12566</v>
      </c>
      <c r="T57" s="84">
        <v>3</v>
      </c>
      <c r="U57" s="84" t="s">
        <v>12474</v>
      </c>
      <c r="V57" s="84">
        <v>7</v>
      </c>
    </row>
    <row r="58" spans="1:22" x14ac:dyDescent="0.25">
      <c r="A58" s="84" t="s">
        <v>12478</v>
      </c>
      <c r="B58" s="84">
        <v>103</v>
      </c>
      <c r="C58" s="84" t="s">
        <v>12488</v>
      </c>
      <c r="D58" s="84">
        <v>8</v>
      </c>
      <c r="E58" s="84" t="s">
        <v>12474</v>
      </c>
      <c r="F58" s="84">
        <v>23</v>
      </c>
      <c r="G58" s="84" t="s">
        <v>12508</v>
      </c>
      <c r="H58" s="84">
        <v>7</v>
      </c>
      <c r="I58" s="84" t="s">
        <v>12519</v>
      </c>
      <c r="J58" s="84">
        <v>4</v>
      </c>
      <c r="K58" s="84" t="s">
        <v>12530</v>
      </c>
      <c r="L58" s="84">
        <v>19</v>
      </c>
      <c r="M58" s="84" t="s">
        <v>12539</v>
      </c>
      <c r="N58" s="84">
        <v>20</v>
      </c>
      <c r="O58" s="84" t="s">
        <v>12544</v>
      </c>
      <c r="P58" s="84">
        <v>25</v>
      </c>
      <c r="Q58" s="84" t="s">
        <v>12556</v>
      </c>
      <c r="R58" s="84">
        <v>25</v>
      </c>
      <c r="S58" s="84" t="s">
        <v>12567</v>
      </c>
      <c r="T58" s="84">
        <v>3</v>
      </c>
      <c r="U58" s="84" t="s">
        <v>12540</v>
      </c>
      <c r="V58" s="84">
        <v>7</v>
      </c>
    </row>
    <row r="59" spans="1:22" x14ac:dyDescent="0.25">
      <c r="A59" s="84" t="s">
        <v>12479</v>
      </c>
      <c r="B59" s="84">
        <v>102</v>
      </c>
      <c r="C59" s="84" t="s">
        <v>12489</v>
      </c>
      <c r="D59" s="84">
        <v>7</v>
      </c>
      <c r="E59" s="84" t="s">
        <v>12498</v>
      </c>
      <c r="F59" s="84">
        <v>21</v>
      </c>
      <c r="G59" s="84" t="s">
        <v>12509</v>
      </c>
      <c r="H59" s="84">
        <v>7</v>
      </c>
      <c r="I59" s="84" t="s">
        <v>12520</v>
      </c>
      <c r="J59" s="84">
        <v>4</v>
      </c>
      <c r="K59" s="84" t="s">
        <v>12531</v>
      </c>
      <c r="L59" s="84">
        <v>15</v>
      </c>
      <c r="M59" s="84" t="s">
        <v>12540</v>
      </c>
      <c r="N59" s="84">
        <v>20</v>
      </c>
      <c r="O59" s="84" t="s">
        <v>12548</v>
      </c>
      <c r="P59" s="84">
        <v>25</v>
      </c>
      <c r="Q59" s="84" t="s">
        <v>12557</v>
      </c>
      <c r="R59" s="84">
        <v>25</v>
      </c>
      <c r="S59" s="84" t="s">
        <v>12568</v>
      </c>
      <c r="T59" s="84">
        <v>3</v>
      </c>
      <c r="U59" s="84" t="s">
        <v>12576</v>
      </c>
      <c r="V59" s="84">
        <v>6</v>
      </c>
    </row>
    <row r="60" spans="1:22" x14ac:dyDescent="0.25">
      <c r="A60" s="84" t="s">
        <v>12480</v>
      </c>
      <c r="B60" s="84">
        <v>97</v>
      </c>
      <c r="C60" s="84" t="s">
        <v>12490</v>
      </c>
      <c r="D60" s="84">
        <v>7</v>
      </c>
      <c r="E60" s="84" t="s">
        <v>12499</v>
      </c>
      <c r="F60" s="84">
        <v>21</v>
      </c>
      <c r="G60" s="84" t="s">
        <v>12510</v>
      </c>
      <c r="H60" s="84">
        <v>6</v>
      </c>
      <c r="I60" s="84" t="s">
        <v>12521</v>
      </c>
      <c r="J60" s="84">
        <v>4</v>
      </c>
      <c r="K60" s="84" t="s">
        <v>12532</v>
      </c>
      <c r="L60" s="84">
        <v>15</v>
      </c>
      <c r="M60" s="84" t="s">
        <v>12541</v>
      </c>
      <c r="N60" s="84">
        <v>20</v>
      </c>
      <c r="O60" s="84" t="s">
        <v>12549</v>
      </c>
      <c r="P60" s="84">
        <v>25</v>
      </c>
      <c r="Q60" s="84" t="s">
        <v>12558</v>
      </c>
      <c r="R60" s="84">
        <v>25</v>
      </c>
      <c r="S60" s="84" t="s">
        <v>12569</v>
      </c>
      <c r="T60" s="84">
        <v>3</v>
      </c>
      <c r="U60" s="84" t="s">
        <v>12577</v>
      </c>
      <c r="V60" s="84">
        <v>6</v>
      </c>
    </row>
    <row r="61" spans="1:22" x14ac:dyDescent="0.25">
      <c r="A61" s="84" t="s">
        <v>12481</v>
      </c>
      <c r="B61" s="84">
        <v>97</v>
      </c>
      <c r="C61" s="84" t="s">
        <v>12491</v>
      </c>
      <c r="D61" s="84">
        <v>6</v>
      </c>
      <c r="E61" s="84" t="s">
        <v>12500</v>
      </c>
      <c r="F61" s="84">
        <v>18</v>
      </c>
      <c r="G61" s="84" t="s">
        <v>12511</v>
      </c>
      <c r="H61" s="84">
        <v>6</v>
      </c>
      <c r="I61" s="84" t="s">
        <v>12522</v>
      </c>
      <c r="J61" s="84">
        <v>4</v>
      </c>
      <c r="K61" s="84" t="s">
        <v>12533</v>
      </c>
      <c r="L61" s="84">
        <v>15</v>
      </c>
      <c r="M61" s="84" t="s">
        <v>12542</v>
      </c>
      <c r="N61" s="84">
        <v>19</v>
      </c>
      <c r="O61" s="84" t="s">
        <v>12550</v>
      </c>
      <c r="P61" s="84">
        <v>24</v>
      </c>
      <c r="Q61" s="84" t="s">
        <v>12559</v>
      </c>
      <c r="R61" s="84">
        <v>25</v>
      </c>
      <c r="S61" s="84" t="s">
        <v>12570</v>
      </c>
      <c r="T61" s="84">
        <v>3</v>
      </c>
      <c r="U61" s="84" t="s">
        <v>12578</v>
      </c>
      <c r="V61" s="84">
        <v>6</v>
      </c>
    </row>
    <row r="62" spans="1:22" x14ac:dyDescent="0.25">
      <c r="A62" s="84" t="s">
        <v>12482</v>
      </c>
      <c r="B62" s="84">
        <v>96</v>
      </c>
      <c r="C62" s="84" t="s">
        <v>12492</v>
      </c>
      <c r="D62" s="84">
        <v>6</v>
      </c>
      <c r="E62" s="84" t="s">
        <v>12501</v>
      </c>
      <c r="F62" s="84">
        <v>18</v>
      </c>
      <c r="G62" s="84" t="s">
        <v>12512</v>
      </c>
      <c r="H62" s="84">
        <v>6</v>
      </c>
      <c r="I62" s="84" t="s">
        <v>12523</v>
      </c>
      <c r="J62" s="84">
        <v>4</v>
      </c>
      <c r="K62" s="84" t="s">
        <v>12534</v>
      </c>
      <c r="L62" s="84">
        <v>15</v>
      </c>
      <c r="M62" s="84" t="s">
        <v>12543</v>
      </c>
      <c r="N62" s="84">
        <v>18</v>
      </c>
      <c r="O62" s="84"/>
      <c r="P62" s="84"/>
      <c r="Q62" s="84" t="s">
        <v>12560</v>
      </c>
      <c r="R62" s="84">
        <v>25</v>
      </c>
      <c r="S62" s="84" t="s">
        <v>12571</v>
      </c>
      <c r="T62" s="84">
        <v>3</v>
      </c>
      <c r="U62" s="84" t="s">
        <v>12579</v>
      </c>
      <c r="V62" s="84">
        <v>6</v>
      </c>
    </row>
    <row r="63" spans="1:22" x14ac:dyDescent="0.25">
      <c r="A63" s="84" t="s">
        <v>12483</v>
      </c>
      <c r="B63" s="84">
        <v>95</v>
      </c>
      <c r="C63" s="84" t="s">
        <v>12493</v>
      </c>
      <c r="D63" s="84">
        <v>6</v>
      </c>
      <c r="E63" s="84" t="s">
        <v>12502</v>
      </c>
      <c r="F63" s="84">
        <v>17</v>
      </c>
      <c r="G63" s="84" t="s">
        <v>12513</v>
      </c>
      <c r="H63" s="84">
        <v>6</v>
      </c>
      <c r="I63" s="84" t="s">
        <v>12524</v>
      </c>
      <c r="J63" s="84">
        <v>4</v>
      </c>
      <c r="K63" s="84" t="s">
        <v>12535</v>
      </c>
      <c r="L63" s="84">
        <v>15</v>
      </c>
      <c r="M63" s="84" t="s">
        <v>12544</v>
      </c>
      <c r="N63" s="84">
        <v>18</v>
      </c>
      <c r="O63" s="84"/>
      <c r="P63" s="84"/>
      <c r="Q63" s="84" t="s">
        <v>12561</v>
      </c>
      <c r="R63" s="84">
        <v>25</v>
      </c>
      <c r="S63" s="84" t="s">
        <v>12572</v>
      </c>
      <c r="T63" s="84">
        <v>3</v>
      </c>
      <c r="U63" s="84" t="s">
        <v>12580</v>
      </c>
      <c r="V63" s="84">
        <v>6</v>
      </c>
    </row>
    <row r="66" spans="1:22" ht="15" customHeight="1" x14ac:dyDescent="0.25">
      <c r="A66" s="13" t="s">
        <v>12662</v>
      </c>
      <c r="B66" s="13" t="s">
        <v>12159</v>
      </c>
      <c r="C66" s="13" t="s">
        <v>12665</v>
      </c>
      <c r="D66" s="13" t="s">
        <v>12162</v>
      </c>
      <c r="E66" s="78" t="s">
        <v>12666</v>
      </c>
      <c r="F66" s="78" t="s">
        <v>12164</v>
      </c>
      <c r="G66" s="78" t="s">
        <v>12671</v>
      </c>
      <c r="H66" s="78" t="s">
        <v>12168</v>
      </c>
      <c r="I66" s="13" t="s">
        <v>12673</v>
      </c>
      <c r="J66" s="13" t="s">
        <v>12170</v>
      </c>
      <c r="K66" s="78" t="s">
        <v>12675</v>
      </c>
      <c r="L66" s="78" t="s">
        <v>12172</v>
      </c>
      <c r="M66" s="78" t="s">
        <v>12677</v>
      </c>
      <c r="N66" s="78" t="s">
        <v>12174</v>
      </c>
      <c r="O66" s="78" t="s">
        <v>12679</v>
      </c>
      <c r="P66" s="78" t="s">
        <v>12176</v>
      </c>
      <c r="Q66" s="78" t="s">
        <v>12681</v>
      </c>
      <c r="R66" s="78" t="s">
        <v>12178</v>
      </c>
      <c r="S66" s="13" t="s">
        <v>12683</v>
      </c>
      <c r="T66" s="13" t="s">
        <v>12180</v>
      </c>
      <c r="U66" s="78" t="s">
        <v>12685</v>
      </c>
      <c r="V66" s="78" t="s">
        <v>12181</v>
      </c>
    </row>
    <row r="67" spans="1:22" x14ac:dyDescent="0.25">
      <c r="A67" s="78" t="s">
        <v>733</v>
      </c>
      <c r="B67" s="78">
        <v>1</v>
      </c>
      <c r="C67" s="78" t="s">
        <v>12663</v>
      </c>
      <c r="D67" s="78">
        <v>1</v>
      </c>
      <c r="E67" s="78"/>
      <c r="F67" s="78"/>
      <c r="G67" s="78"/>
      <c r="H67" s="78"/>
      <c r="I67" s="78" t="s">
        <v>953</v>
      </c>
      <c r="J67" s="78">
        <v>1</v>
      </c>
      <c r="K67" s="78"/>
      <c r="L67" s="78"/>
      <c r="M67" s="78"/>
      <c r="N67" s="78"/>
      <c r="O67" s="78"/>
      <c r="P67" s="78"/>
      <c r="Q67" s="78"/>
      <c r="R67" s="78"/>
      <c r="S67" s="78" t="s">
        <v>874</v>
      </c>
      <c r="T67" s="78">
        <v>1</v>
      </c>
      <c r="U67" s="78"/>
      <c r="V67" s="78"/>
    </row>
    <row r="68" spans="1:22" x14ac:dyDescent="0.25">
      <c r="A68" s="78" t="s">
        <v>953</v>
      </c>
      <c r="B68" s="78">
        <v>1</v>
      </c>
      <c r="C68" s="78"/>
      <c r="D68" s="78"/>
      <c r="E68" s="78"/>
      <c r="F68" s="78"/>
      <c r="G68" s="78"/>
      <c r="H68" s="78"/>
      <c r="I68" s="78"/>
      <c r="J68" s="78"/>
      <c r="K68" s="78"/>
      <c r="L68" s="78"/>
      <c r="M68" s="78"/>
      <c r="N68" s="78"/>
      <c r="O68" s="78"/>
      <c r="P68" s="78"/>
      <c r="Q68" s="78"/>
      <c r="R68" s="78"/>
      <c r="S68" s="78"/>
      <c r="T68" s="78"/>
      <c r="U68" s="78"/>
      <c r="V68" s="78"/>
    </row>
    <row r="69" spans="1:22" x14ac:dyDescent="0.25">
      <c r="A69" s="78" t="s">
        <v>874</v>
      </c>
      <c r="B69" s="78">
        <v>1</v>
      </c>
      <c r="C69" s="78"/>
      <c r="D69" s="78"/>
      <c r="E69" s="78"/>
      <c r="F69" s="78"/>
      <c r="G69" s="78"/>
      <c r="H69" s="78"/>
      <c r="I69" s="78"/>
      <c r="J69" s="78"/>
      <c r="K69" s="78"/>
      <c r="L69" s="78"/>
      <c r="M69" s="78"/>
      <c r="N69" s="78"/>
      <c r="O69" s="78"/>
      <c r="P69" s="78"/>
      <c r="Q69" s="78"/>
      <c r="R69" s="78"/>
      <c r="S69" s="78"/>
      <c r="T69" s="78"/>
      <c r="U69" s="78"/>
      <c r="V69" s="78"/>
    </row>
    <row r="70" spans="1:22" x14ac:dyDescent="0.25">
      <c r="A70" s="78" t="s">
        <v>557</v>
      </c>
      <c r="B70" s="78">
        <v>1</v>
      </c>
      <c r="C70" s="78"/>
      <c r="D70" s="78"/>
      <c r="E70" s="78"/>
      <c r="F70" s="78"/>
      <c r="G70" s="78"/>
      <c r="H70" s="78"/>
      <c r="I70" s="78"/>
      <c r="J70" s="78"/>
      <c r="K70" s="78"/>
      <c r="L70" s="78"/>
      <c r="M70" s="78"/>
      <c r="N70" s="78"/>
      <c r="O70" s="78"/>
      <c r="P70" s="78"/>
      <c r="Q70" s="78"/>
      <c r="R70" s="78"/>
      <c r="S70" s="78"/>
      <c r="T70" s="78"/>
      <c r="U70" s="78"/>
      <c r="V70" s="78"/>
    </row>
    <row r="71" spans="1:22" x14ac:dyDescent="0.25">
      <c r="A71" s="78" t="s">
        <v>12663</v>
      </c>
      <c r="B71" s="78">
        <v>1</v>
      </c>
      <c r="C71" s="78"/>
      <c r="D71" s="78"/>
      <c r="E71" s="78"/>
      <c r="F71" s="78"/>
      <c r="G71" s="78"/>
      <c r="H71" s="78"/>
      <c r="I71" s="78"/>
      <c r="J71" s="78"/>
      <c r="K71" s="78"/>
      <c r="L71" s="78"/>
      <c r="M71" s="78"/>
      <c r="N71" s="78"/>
      <c r="O71" s="78"/>
      <c r="P71" s="78"/>
      <c r="Q71" s="78"/>
      <c r="R71" s="78"/>
      <c r="S71" s="78"/>
      <c r="T71" s="78"/>
      <c r="U71" s="78"/>
      <c r="V71" s="78"/>
    </row>
    <row r="72" spans="1:22" x14ac:dyDescent="0.25">
      <c r="A72" s="78" t="s">
        <v>821</v>
      </c>
      <c r="B72" s="78">
        <v>1</v>
      </c>
      <c r="C72" s="78"/>
      <c r="D72" s="78"/>
      <c r="E72" s="78"/>
      <c r="F72" s="78"/>
      <c r="G72" s="78"/>
      <c r="H72" s="78"/>
      <c r="I72" s="78"/>
      <c r="J72" s="78"/>
      <c r="K72" s="78"/>
      <c r="L72" s="78"/>
      <c r="M72" s="78"/>
      <c r="N72" s="78"/>
      <c r="O72" s="78"/>
      <c r="P72" s="78"/>
      <c r="Q72" s="78"/>
      <c r="R72" s="78"/>
      <c r="S72" s="78"/>
      <c r="T72" s="78"/>
      <c r="U72" s="78"/>
      <c r="V72" s="78"/>
    </row>
    <row r="75" spans="1:22" ht="15" customHeight="1" x14ac:dyDescent="0.25">
      <c r="A75" s="13" t="s">
        <v>12664</v>
      </c>
      <c r="B75" s="13" t="s">
        <v>12159</v>
      </c>
      <c r="C75" s="13" t="s">
        <v>12667</v>
      </c>
      <c r="D75" s="13" t="s">
        <v>12162</v>
      </c>
      <c r="E75" s="13" t="s">
        <v>12670</v>
      </c>
      <c r="F75" s="13" t="s">
        <v>12164</v>
      </c>
      <c r="G75" s="13" t="s">
        <v>12672</v>
      </c>
      <c r="H75" s="13" t="s">
        <v>12168</v>
      </c>
      <c r="I75" s="13" t="s">
        <v>12674</v>
      </c>
      <c r="J75" s="13" t="s">
        <v>12170</v>
      </c>
      <c r="K75" s="13" t="s">
        <v>12676</v>
      </c>
      <c r="L75" s="13" t="s">
        <v>12172</v>
      </c>
      <c r="M75" s="13" t="s">
        <v>12678</v>
      </c>
      <c r="N75" s="13" t="s">
        <v>12174</v>
      </c>
      <c r="O75" s="13" t="s">
        <v>12680</v>
      </c>
      <c r="P75" s="13" t="s">
        <v>12176</v>
      </c>
      <c r="Q75" s="13" t="s">
        <v>12682</v>
      </c>
      <c r="R75" s="13" t="s">
        <v>12178</v>
      </c>
      <c r="S75" s="13" t="s">
        <v>12684</v>
      </c>
      <c r="T75" s="13" t="s">
        <v>12180</v>
      </c>
      <c r="U75" s="13" t="s">
        <v>12686</v>
      </c>
      <c r="V75" s="13" t="s">
        <v>12181</v>
      </c>
    </row>
    <row r="76" spans="1:22" x14ac:dyDescent="0.25">
      <c r="A76" s="78" t="s">
        <v>754</v>
      </c>
      <c r="B76" s="78">
        <v>136</v>
      </c>
      <c r="C76" s="78" t="s">
        <v>568</v>
      </c>
      <c r="D76" s="78">
        <v>6</v>
      </c>
      <c r="E76" s="78" t="s">
        <v>754</v>
      </c>
      <c r="F76" s="78">
        <v>136</v>
      </c>
      <c r="G76" s="78" t="s">
        <v>666</v>
      </c>
      <c r="H76" s="78">
        <v>39</v>
      </c>
      <c r="I76" s="78" t="s">
        <v>662</v>
      </c>
      <c r="J76" s="78">
        <v>7</v>
      </c>
      <c r="K76" s="78" t="s">
        <v>751</v>
      </c>
      <c r="L76" s="78">
        <v>9</v>
      </c>
      <c r="M76" s="78" t="s">
        <v>740</v>
      </c>
      <c r="N76" s="78">
        <v>101</v>
      </c>
      <c r="O76" s="78" t="s">
        <v>757</v>
      </c>
      <c r="P76" s="78">
        <v>24</v>
      </c>
      <c r="Q76" s="78" t="s">
        <v>323</v>
      </c>
      <c r="R76" s="78">
        <v>24</v>
      </c>
      <c r="S76" s="78" t="s">
        <v>874</v>
      </c>
      <c r="T76" s="78">
        <v>6</v>
      </c>
      <c r="U76" s="78" t="s">
        <v>627</v>
      </c>
      <c r="V76" s="78">
        <v>11</v>
      </c>
    </row>
    <row r="77" spans="1:22" x14ac:dyDescent="0.25">
      <c r="A77" s="78" t="s">
        <v>683</v>
      </c>
      <c r="B77" s="78">
        <v>122</v>
      </c>
      <c r="C77" s="78" t="s">
        <v>338</v>
      </c>
      <c r="D77" s="78">
        <v>1</v>
      </c>
      <c r="E77" s="78" t="s">
        <v>683</v>
      </c>
      <c r="F77" s="78">
        <v>119</v>
      </c>
      <c r="G77" s="78" t="s">
        <v>812</v>
      </c>
      <c r="H77" s="78">
        <v>24</v>
      </c>
      <c r="I77" s="78" t="s">
        <v>948</v>
      </c>
      <c r="J77" s="78">
        <v>6</v>
      </c>
      <c r="K77" s="78" t="s">
        <v>855</v>
      </c>
      <c r="L77" s="78">
        <v>5</v>
      </c>
      <c r="M77" s="78" t="s">
        <v>763</v>
      </c>
      <c r="N77" s="78">
        <v>7</v>
      </c>
      <c r="O77" s="78"/>
      <c r="P77" s="78"/>
      <c r="Q77" s="78"/>
      <c r="R77" s="78"/>
      <c r="S77" s="78" t="s">
        <v>484</v>
      </c>
      <c r="T77" s="78">
        <v>4</v>
      </c>
      <c r="U77" s="78" t="s">
        <v>845</v>
      </c>
      <c r="V77" s="78">
        <v>2</v>
      </c>
    </row>
    <row r="78" spans="1:22" x14ac:dyDescent="0.25">
      <c r="A78" s="78" t="s">
        <v>866</v>
      </c>
      <c r="B78" s="78">
        <v>107</v>
      </c>
      <c r="C78" s="78" t="s">
        <v>347</v>
      </c>
      <c r="D78" s="78">
        <v>1</v>
      </c>
      <c r="E78" s="78" t="s">
        <v>765</v>
      </c>
      <c r="F78" s="78">
        <v>31</v>
      </c>
      <c r="G78" s="78" t="s">
        <v>615</v>
      </c>
      <c r="H78" s="78">
        <v>20</v>
      </c>
      <c r="I78" s="78" t="s">
        <v>354</v>
      </c>
      <c r="J78" s="78">
        <v>5</v>
      </c>
      <c r="K78" s="78" t="s">
        <v>981</v>
      </c>
      <c r="L78" s="78">
        <v>4</v>
      </c>
      <c r="M78" s="78" t="s">
        <v>363</v>
      </c>
      <c r="N78" s="78">
        <v>7</v>
      </c>
      <c r="O78" s="78"/>
      <c r="P78" s="78"/>
      <c r="Q78" s="78"/>
      <c r="R78" s="78"/>
      <c r="S78" s="78" t="s">
        <v>217</v>
      </c>
      <c r="T78" s="78">
        <v>4</v>
      </c>
      <c r="U78" s="78" t="s">
        <v>927</v>
      </c>
      <c r="V78" s="78">
        <v>2</v>
      </c>
    </row>
    <row r="79" spans="1:22" x14ac:dyDescent="0.25">
      <c r="A79" s="78" t="s">
        <v>740</v>
      </c>
      <c r="B79" s="78">
        <v>103</v>
      </c>
      <c r="C79" s="78" t="s">
        <v>386</v>
      </c>
      <c r="D79" s="78">
        <v>1</v>
      </c>
      <c r="E79" s="78" t="s">
        <v>767</v>
      </c>
      <c r="F79" s="78">
        <v>28</v>
      </c>
      <c r="G79" s="78" t="s">
        <v>915</v>
      </c>
      <c r="H79" s="78">
        <v>16</v>
      </c>
      <c r="I79" s="78" t="s">
        <v>952</v>
      </c>
      <c r="J79" s="78">
        <v>4</v>
      </c>
      <c r="K79" s="78" t="s">
        <v>669</v>
      </c>
      <c r="L79" s="78">
        <v>4</v>
      </c>
      <c r="M79" s="78" t="s">
        <v>774</v>
      </c>
      <c r="N79" s="78">
        <v>6</v>
      </c>
      <c r="O79" s="78"/>
      <c r="P79" s="78"/>
      <c r="Q79" s="78"/>
      <c r="R79" s="78"/>
      <c r="S79" s="78" t="s">
        <v>873</v>
      </c>
      <c r="T79" s="78">
        <v>3</v>
      </c>
      <c r="U79" s="78" t="s">
        <v>916</v>
      </c>
      <c r="V79" s="78">
        <v>2</v>
      </c>
    </row>
    <row r="80" spans="1:22" x14ac:dyDescent="0.25">
      <c r="A80" s="78" t="s">
        <v>666</v>
      </c>
      <c r="B80" s="78">
        <v>40</v>
      </c>
      <c r="C80" s="78" t="s">
        <v>12663</v>
      </c>
      <c r="D80" s="78">
        <v>1</v>
      </c>
      <c r="E80" s="78" t="s">
        <v>523</v>
      </c>
      <c r="F80" s="78">
        <v>17</v>
      </c>
      <c r="G80" s="78" t="s">
        <v>495</v>
      </c>
      <c r="H80" s="78">
        <v>15</v>
      </c>
      <c r="I80" s="78" t="s">
        <v>951</v>
      </c>
      <c r="J80" s="78">
        <v>4</v>
      </c>
      <c r="K80" s="78" t="s">
        <v>734</v>
      </c>
      <c r="L80" s="78">
        <v>4</v>
      </c>
      <c r="M80" s="78" t="s">
        <v>721</v>
      </c>
      <c r="N80" s="78">
        <v>3</v>
      </c>
      <c r="O80" s="78"/>
      <c r="P80" s="78"/>
      <c r="Q80" s="78"/>
      <c r="R80" s="78"/>
      <c r="S80" s="78" t="s">
        <v>872</v>
      </c>
      <c r="T80" s="78">
        <v>3</v>
      </c>
      <c r="U80" s="78" t="s">
        <v>879</v>
      </c>
      <c r="V80" s="78">
        <v>1</v>
      </c>
    </row>
    <row r="81" spans="1:22" x14ac:dyDescent="0.25">
      <c r="A81" s="78" t="s">
        <v>765</v>
      </c>
      <c r="B81" s="78">
        <v>31</v>
      </c>
      <c r="C81" s="78" t="s">
        <v>12668</v>
      </c>
      <c r="D81" s="78">
        <v>1</v>
      </c>
      <c r="E81" s="78" t="s">
        <v>628</v>
      </c>
      <c r="F81" s="78">
        <v>7</v>
      </c>
      <c r="G81" s="78" t="s">
        <v>810</v>
      </c>
      <c r="H81" s="78">
        <v>10</v>
      </c>
      <c r="I81" s="78" t="s">
        <v>950</v>
      </c>
      <c r="J81" s="78">
        <v>4</v>
      </c>
      <c r="K81" s="78" t="s">
        <v>533</v>
      </c>
      <c r="L81" s="78">
        <v>4</v>
      </c>
      <c r="M81" s="78" t="s">
        <v>772</v>
      </c>
      <c r="N81" s="78">
        <v>1</v>
      </c>
      <c r="O81" s="78"/>
      <c r="P81" s="78"/>
      <c r="Q81" s="78"/>
      <c r="R81" s="78"/>
      <c r="S81" s="78" t="s">
        <v>700</v>
      </c>
      <c r="T81" s="78">
        <v>2</v>
      </c>
      <c r="U81" s="78" t="s">
        <v>882</v>
      </c>
      <c r="V81" s="78">
        <v>1</v>
      </c>
    </row>
    <row r="82" spans="1:22" x14ac:dyDescent="0.25">
      <c r="A82" s="78" t="s">
        <v>767</v>
      </c>
      <c r="B82" s="78">
        <v>28</v>
      </c>
      <c r="C82" s="78" t="s">
        <v>12669</v>
      </c>
      <c r="D82" s="78">
        <v>1</v>
      </c>
      <c r="E82" s="78" t="s">
        <v>748</v>
      </c>
      <c r="F82" s="78">
        <v>6</v>
      </c>
      <c r="G82" s="78" t="s">
        <v>537</v>
      </c>
      <c r="H82" s="78">
        <v>9</v>
      </c>
      <c r="I82" s="78" t="s">
        <v>949</v>
      </c>
      <c r="J82" s="78">
        <v>4</v>
      </c>
      <c r="K82" s="78" t="s">
        <v>972</v>
      </c>
      <c r="L82" s="78">
        <v>3</v>
      </c>
      <c r="M82" s="78" t="s">
        <v>850</v>
      </c>
      <c r="N82" s="78">
        <v>1</v>
      </c>
      <c r="O82" s="78"/>
      <c r="P82" s="78"/>
      <c r="Q82" s="78"/>
      <c r="R82" s="78"/>
      <c r="S82" s="78" t="s">
        <v>871</v>
      </c>
      <c r="T82" s="78">
        <v>2</v>
      </c>
      <c r="U82" s="78" t="s">
        <v>881</v>
      </c>
      <c r="V82" s="78">
        <v>1</v>
      </c>
    </row>
    <row r="83" spans="1:22" x14ac:dyDescent="0.25">
      <c r="A83" s="78" t="s">
        <v>757</v>
      </c>
      <c r="B83" s="78">
        <v>24</v>
      </c>
      <c r="C83" s="78" t="s">
        <v>553</v>
      </c>
      <c r="D83" s="78">
        <v>1</v>
      </c>
      <c r="E83" s="78" t="s">
        <v>676</v>
      </c>
      <c r="F83" s="78">
        <v>5</v>
      </c>
      <c r="G83" s="78" t="s">
        <v>811</v>
      </c>
      <c r="H83" s="78">
        <v>8</v>
      </c>
      <c r="I83" s="78" t="s">
        <v>219</v>
      </c>
      <c r="J83" s="78">
        <v>3</v>
      </c>
      <c r="K83" s="78" t="s">
        <v>679</v>
      </c>
      <c r="L83" s="78">
        <v>2</v>
      </c>
      <c r="M83" s="78" t="s">
        <v>720</v>
      </c>
      <c r="N83" s="78">
        <v>1</v>
      </c>
      <c r="O83" s="78"/>
      <c r="P83" s="78"/>
      <c r="Q83" s="78"/>
      <c r="R83" s="78"/>
      <c r="S83" s="78" t="s">
        <v>939</v>
      </c>
      <c r="T83" s="78">
        <v>2</v>
      </c>
      <c r="U83" s="78" t="s">
        <v>615</v>
      </c>
      <c r="V83" s="78">
        <v>1</v>
      </c>
    </row>
    <row r="84" spans="1:22" x14ac:dyDescent="0.25">
      <c r="A84" s="78" t="s">
        <v>812</v>
      </c>
      <c r="B84" s="78">
        <v>24</v>
      </c>
      <c r="C84" s="78" t="s">
        <v>571</v>
      </c>
      <c r="D84" s="78">
        <v>1</v>
      </c>
      <c r="E84" s="78" t="s">
        <v>997</v>
      </c>
      <c r="F84" s="78">
        <v>3</v>
      </c>
      <c r="G84" s="78" t="s">
        <v>840</v>
      </c>
      <c r="H84" s="78">
        <v>8</v>
      </c>
      <c r="I84" s="78" t="s">
        <v>979</v>
      </c>
      <c r="J84" s="78">
        <v>3</v>
      </c>
      <c r="K84" s="78" t="s">
        <v>967</v>
      </c>
      <c r="L84" s="78">
        <v>2</v>
      </c>
      <c r="M84" s="78" t="s">
        <v>703</v>
      </c>
      <c r="N84" s="78">
        <v>1</v>
      </c>
      <c r="O84" s="78"/>
      <c r="P84" s="78"/>
      <c r="Q84" s="78"/>
      <c r="R84" s="78"/>
      <c r="S84" s="78" t="s">
        <v>419</v>
      </c>
      <c r="T84" s="78">
        <v>2</v>
      </c>
      <c r="U84" s="78" t="s">
        <v>880</v>
      </c>
      <c r="V84" s="78">
        <v>1</v>
      </c>
    </row>
    <row r="85" spans="1:22" x14ac:dyDescent="0.25">
      <c r="A85" s="78" t="s">
        <v>323</v>
      </c>
      <c r="B85" s="78">
        <v>24</v>
      </c>
      <c r="C85" s="78" t="s">
        <v>582</v>
      </c>
      <c r="D85" s="78">
        <v>1</v>
      </c>
      <c r="E85" s="78" t="s">
        <v>768</v>
      </c>
      <c r="F85" s="78">
        <v>3</v>
      </c>
      <c r="G85" s="78" t="s">
        <v>484</v>
      </c>
      <c r="H85" s="78">
        <v>8</v>
      </c>
      <c r="I85" s="78" t="s">
        <v>978</v>
      </c>
      <c r="J85" s="78">
        <v>3</v>
      </c>
      <c r="K85" s="78" t="s">
        <v>989</v>
      </c>
      <c r="L85" s="78">
        <v>1</v>
      </c>
      <c r="M85" s="78" t="s">
        <v>743</v>
      </c>
      <c r="N85" s="78">
        <v>1</v>
      </c>
      <c r="O85" s="78"/>
      <c r="P85" s="78"/>
      <c r="Q85" s="78"/>
      <c r="R85" s="78"/>
      <c r="S85" s="78" t="s">
        <v>867</v>
      </c>
      <c r="T85" s="78">
        <v>2</v>
      </c>
      <c r="U85" s="78" t="s">
        <v>482</v>
      </c>
      <c r="V85" s="78">
        <v>1</v>
      </c>
    </row>
    <row r="88" spans="1:22" ht="15" customHeight="1" x14ac:dyDescent="0.25">
      <c r="A88" s="13" t="s">
        <v>12738</v>
      </c>
      <c r="B88" s="13" t="s">
        <v>12159</v>
      </c>
      <c r="C88" s="13" t="s">
        <v>12739</v>
      </c>
      <c r="D88" s="13" t="s">
        <v>12162</v>
      </c>
      <c r="E88" s="13" t="s">
        <v>12740</v>
      </c>
      <c r="F88" s="13" t="s">
        <v>12164</v>
      </c>
      <c r="G88" s="13" t="s">
        <v>12741</v>
      </c>
      <c r="H88" s="13" t="s">
        <v>12168</v>
      </c>
      <c r="I88" s="13" t="s">
        <v>12742</v>
      </c>
      <c r="J88" s="13" t="s">
        <v>12170</v>
      </c>
      <c r="K88" s="13" t="s">
        <v>12743</v>
      </c>
      <c r="L88" s="13" t="s">
        <v>12172</v>
      </c>
      <c r="M88" s="13" t="s">
        <v>12744</v>
      </c>
      <c r="N88" s="13" t="s">
        <v>12174</v>
      </c>
      <c r="O88" s="13" t="s">
        <v>12745</v>
      </c>
      <c r="P88" s="13" t="s">
        <v>12176</v>
      </c>
      <c r="Q88" s="13" t="s">
        <v>12746</v>
      </c>
      <c r="R88" s="13" t="s">
        <v>12178</v>
      </c>
      <c r="S88" s="13" t="s">
        <v>12747</v>
      </c>
      <c r="T88" s="13" t="s">
        <v>12180</v>
      </c>
      <c r="U88" s="13" t="s">
        <v>12748</v>
      </c>
      <c r="V88" s="13" t="s">
        <v>12181</v>
      </c>
    </row>
    <row r="89" spans="1:22" x14ac:dyDescent="0.25">
      <c r="A89" s="114" t="s">
        <v>354</v>
      </c>
      <c r="B89" s="78">
        <v>1258918</v>
      </c>
      <c r="C89" s="114" t="s">
        <v>715</v>
      </c>
      <c r="D89" s="78">
        <v>69837</v>
      </c>
      <c r="E89" s="114" t="s">
        <v>747</v>
      </c>
      <c r="F89" s="78">
        <v>909168</v>
      </c>
      <c r="G89" s="114" t="s">
        <v>413</v>
      </c>
      <c r="H89" s="78">
        <v>266099</v>
      </c>
      <c r="I89" s="114" t="s">
        <v>354</v>
      </c>
      <c r="J89" s="78">
        <v>1258918</v>
      </c>
      <c r="K89" s="114" t="s">
        <v>624</v>
      </c>
      <c r="L89" s="78">
        <v>369856</v>
      </c>
      <c r="M89" s="114" t="s">
        <v>394</v>
      </c>
      <c r="N89" s="78">
        <v>106509</v>
      </c>
      <c r="O89" s="114" t="s">
        <v>758</v>
      </c>
      <c r="P89" s="78">
        <v>51458</v>
      </c>
      <c r="Q89" s="114" t="s">
        <v>323</v>
      </c>
      <c r="R89" s="78">
        <v>54758</v>
      </c>
      <c r="S89" s="114" t="s">
        <v>701</v>
      </c>
      <c r="T89" s="78">
        <v>133335</v>
      </c>
      <c r="U89" s="114" t="s">
        <v>466</v>
      </c>
      <c r="V89" s="78">
        <v>317967</v>
      </c>
    </row>
    <row r="90" spans="1:22" x14ac:dyDescent="0.25">
      <c r="A90" s="114" t="s">
        <v>365</v>
      </c>
      <c r="B90" s="78">
        <v>1088546</v>
      </c>
      <c r="C90" s="114" t="s">
        <v>693</v>
      </c>
      <c r="D90" s="78">
        <v>64546</v>
      </c>
      <c r="E90" s="114" t="s">
        <v>477</v>
      </c>
      <c r="F90" s="78">
        <v>438485</v>
      </c>
      <c r="G90" s="114" t="s">
        <v>609</v>
      </c>
      <c r="H90" s="78">
        <v>115356</v>
      </c>
      <c r="I90" s="114" t="s">
        <v>937</v>
      </c>
      <c r="J90" s="78">
        <v>693432</v>
      </c>
      <c r="K90" s="114" t="s">
        <v>981</v>
      </c>
      <c r="L90" s="78">
        <v>196546</v>
      </c>
      <c r="M90" s="114" t="s">
        <v>362</v>
      </c>
      <c r="N90" s="78">
        <v>94538</v>
      </c>
      <c r="O90" s="114" t="s">
        <v>626</v>
      </c>
      <c r="P90" s="78">
        <v>46010</v>
      </c>
      <c r="Q90" s="114" t="s">
        <v>309</v>
      </c>
      <c r="R90" s="78">
        <v>2282</v>
      </c>
      <c r="S90" s="114" t="s">
        <v>789</v>
      </c>
      <c r="T90" s="78">
        <v>112497</v>
      </c>
      <c r="U90" s="114" t="s">
        <v>627</v>
      </c>
      <c r="V90" s="78">
        <v>170030</v>
      </c>
    </row>
    <row r="91" spans="1:22" x14ac:dyDescent="0.25">
      <c r="A91" s="114" t="s">
        <v>747</v>
      </c>
      <c r="B91" s="78">
        <v>909168</v>
      </c>
      <c r="C91" s="114" t="s">
        <v>521</v>
      </c>
      <c r="D91" s="78">
        <v>64157</v>
      </c>
      <c r="E91" s="114" t="s">
        <v>920</v>
      </c>
      <c r="F91" s="78">
        <v>289427</v>
      </c>
      <c r="G91" s="114" t="s">
        <v>834</v>
      </c>
      <c r="H91" s="78">
        <v>102230</v>
      </c>
      <c r="I91" s="114" t="s">
        <v>941</v>
      </c>
      <c r="J91" s="78">
        <v>493335</v>
      </c>
      <c r="K91" s="114" t="s">
        <v>972</v>
      </c>
      <c r="L91" s="78">
        <v>162913</v>
      </c>
      <c r="M91" s="114" t="s">
        <v>740</v>
      </c>
      <c r="N91" s="78">
        <v>72960</v>
      </c>
      <c r="O91" s="114" t="s">
        <v>636</v>
      </c>
      <c r="P91" s="78">
        <v>25215</v>
      </c>
      <c r="Q91" s="114" t="s">
        <v>324</v>
      </c>
      <c r="R91" s="78">
        <v>1409</v>
      </c>
      <c r="S91" s="114" t="s">
        <v>793</v>
      </c>
      <c r="T91" s="78">
        <v>77664</v>
      </c>
      <c r="U91" s="114" t="s">
        <v>916</v>
      </c>
      <c r="V91" s="78">
        <v>92393</v>
      </c>
    </row>
    <row r="92" spans="1:22" x14ac:dyDescent="0.25">
      <c r="A92" s="114" t="s">
        <v>937</v>
      </c>
      <c r="B92" s="78">
        <v>693432</v>
      </c>
      <c r="C92" s="114" t="s">
        <v>475</v>
      </c>
      <c r="D92" s="78">
        <v>56267</v>
      </c>
      <c r="E92" s="114" t="s">
        <v>531</v>
      </c>
      <c r="F92" s="78">
        <v>281547</v>
      </c>
      <c r="G92" s="114" t="s">
        <v>616</v>
      </c>
      <c r="H92" s="78">
        <v>90407</v>
      </c>
      <c r="I92" s="114" t="s">
        <v>942</v>
      </c>
      <c r="J92" s="78">
        <v>301375</v>
      </c>
      <c r="K92" s="114" t="s">
        <v>247</v>
      </c>
      <c r="L92" s="78">
        <v>122665</v>
      </c>
      <c r="M92" s="114" t="s">
        <v>510</v>
      </c>
      <c r="N92" s="78">
        <v>70881</v>
      </c>
      <c r="O92" s="114" t="s">
        <v>673</v>
      </c>
      <c r="P92" s="78">
        <v>8827</v>
      </c>
      <c r="Q92" s="114" t="s">
        <v>321</v>
      </c>
      <c r="R92" s="78">
        <v>1365</v>
      </c>
      <c r="S92" s="114" t="s">
        <v>792</v>
      </c>
      <c r="T92" s="78">
        <v>62737</v>
      </c>
      <c r="U92" s="114" t="s">
        <v>685</v>
      </c>
      <c r="V92" s="78">
        <v>76724</v>
      </c>
    </row>
    <row r="93" spans="1:22" x14ac:dyDescent="0.25">
      <c r="A93" s="114" t="s">
        <v>858</v>
      </c>
      <c r="B93" s="78">
        <v>628010</v>
      </c>
      <c r="C93" s="114" t="s">
        <v>398</v>
      </c>
      <c r="D93" s="78">
        <v>55163</v>
      </c>
      <c r="E93" s="114" t="s">
        <v>629</v>
      </c>
      <c r="F93" s="78">
        <v>268135</v>
      </c>
      <c r="G93" s="114" t="s">
        <v>886</v>
      </c>
      <c r="H93" s="78">
        <v>85607</v>
      </c>
      <c r="I93" s="114" t="s">
        <v>949</v>
      </c>
      <c r="J93" s="78">
        <v>264842</v>
      </c>
      <c r="K93" s="114" t="s">
        <v>734</v>
      </c>
      <c r="L93" s="78">
        <v>79666</v>
      </c>
      <c r="M93" s="114" t="s">
        <v>743</v>
      </c>
      <c r="N93" s="78">
        <v>45270</v>
      </c>
      <c r="O93" s="114" t="s">
        <v>622</v>
      </c>
      <c r="P93" s="78">
        <v>7444</v>
      </c>
      <c r="Q93" s="114" t="s">
        <v>281</v>
      </c>
      <c r="R93" s="78">
        <v>1217</v>
      </c>
      <c r="S93" s="114" t="s">
        <v>419</v>
      </c>
      <c r="T93" s="78">
        <v>60647</v>
      </c>
      <c r="U93" s="114" t="s">
        <v>879</v>
      </c>
      <c r="V93" s="78">
        <v>55705</v>
      </c>
    </row>
    <row r="94" spans="1:22" x14ac:dyDescent="0.25">
      <c r="A94" s="114" t="s">
        <v>941</v>
      </c>
      <c r="B94" s="78">
        <v>493335</v>
      </c>
      <c r="C94" s="114" t="s">
        <v>262</v>
      </c>
      <c r="D94" s="78">
        <v>47922</v>
      </c>
      <c r="E94" s="114" t="s">
        <v>393</v>
      </c>
      <c r="F94" s="78">
        <v>246573</v>
      </c>
      <c r="G94" s="114" t="s">
        <v>611</v>
      </c>
      <c r="H94" s="78">
        <v>59424</v>
      </c>
      <c r="I94" s="114" t="s">
        <v>950</v>
      </c>
      <c r="J94" s="78">
        <v>240959</v>
      </c>
      <c r="K94" s="114" t="s">
        <v>704</v>
      </c>
      <c r="L94" s="78">
        <v>68301</v>
      </c>
      <c r="M94" s="114" t="s">
        <v>763</v>
      </c>
      <c r="N94" s="78">
        <v>38883</v>
      </c>
      <c r="O94" s="114" t="s">
        <v>600</v>
      </c>
      <c r="P94" s="78">
        <v>6474</v>
      </c>
      <c r="Q94" s="114" t="s">
        <v>302</v>
      </c>
      <c r="R94" s="78">
        <v>1068</v>
      </c>
      <c r="S94" s="114" t="s">
        <v>217</v>
      </c>
      <c r="T94" s="78">
        <v>55498</v>
      </c>
      <c r="U94" s="114" t="s">
        <v>880</v>
      </c>
      <c r="V94" s="78">
        <v>32575</v>
      </c>
    </row>
    <row r="95" spans="1:22" x14ac:dyDescent="0.25">
      <c r="A95" s="114" t="s">
        <v>998</v>
      </c>
      <c r="B95" s="78">
        <v>462714</v>
      </c>
      <c r="C95" s="114" t="s">
        <v>724</v>
      </c>
      <c r="D95" s="78">
        <v>41769</v>
      </c>
      <c r="E95" s="114" t="s">
        <v>683</v>
      </c>
      <c r="F95" s="78">
        <v>242027</v>
      </c>
      <c r="G95" s="114" t="s">
        <v>495</v>
      </c>
      <c r="H95" s="78">
        <v>40815</v>
      </c>
      <c r="I95" s="114" t="s">
        <v>945</v>
      </c>
      <c r="J95" s="78">
        <v>162112</v>
      </c>
      <c r="K95" s="114" t="s">
        <v>669</v>
      </c>
      <c r="L95" s="78">
        <v>61123</v>
      </c>
      <c r="M95" s="114" t="s">
        <v>762</v>
      </c>
      <c r="N95" s="78">
        <v>35480</v>
      </c>
      <c r="O95" s="114" t="s">
        <v>654</v>
      </c>
      <c r="P95" s="78">
        <v>4955</v>
      </c>
      <c r="Q95" s="114" t="s">
        <v>294</v>
      </c>
      <c r="R95" s="78">
        <v>1006</v>
      </c>
      <c r="S95" s="114" t="s">
        <v>874</v>
      </c>
      <c r="T95" s="78">
        <v>54099</v>
      </c>
      <c r="U95" s="114" t="s">
        <v>471</v>
      </c>
      <c r="V95" s="78">
        <v>15053</v>
      </c>
    </row>
    <row r="96" spans="1:22" x14ac:dyDescent="0.25">
      <c r="A96" s="114" t="s">
        <v>477</v>
      </c>
      <c r="B96" s="78">
        <v>438485</v>
      </c>
      <c r="C96" s="114" t="s">
        <v>587</v>
      </c>
      <c r="D96" s="78">
        <v>41050</v>
      </c>
      <c r="E96" s="114" t="s">
        <v>424</v>
      </c>
      <c r="F96" s="78">
        <v>131908</v>
      </c>
      <c r="G96" s="114" t="s">
        <v>538</v>
      </c>
      <c r="H96" s="78">
        <v>36862</v>
      </c>
      <c r="I96" s="114" t="s">
        <v>662</v>
      </c>
      <c r="J96" s="78">
        <v>154603</v>
      </c>
      <c r="K96" s="114" t="s">
        <v>967</v>
      </c>
      <c r="L96" s="78">
        <v>59533</v>
      </c>
      <c r="M96" s="114" t="s">
        <v>764</v>
      </c>
      <c r="N96" s="78">
        <v>31551</v>
      </c>
      <c r="O96" s="114" t="s">
        <v>607</v>
      </c>
      <c r="P96" s="78">
        <v>3679</v>
      </c>
      <c r="Q96" s="114" t="s">
        <v>311</v>
      </c>
      <c r="R96" s="78">
        <v>742</v>
      </c>
      <c r="S96" s="114" t="s">
        <v>795</v>
      </c>
      <c r="T96" s="78">
        <v>53754</v>
      </c>
      <c r="U96" s="114" t="s">
        <v>465</v>
      </c>
      <c r="V96" s="78">
        <v>12957</v>
      </c>
    </row>
    <row r="97" spans="1:22" x14ac:dyDescent="0.25">
      <c r="A97" s="114" t="s">
        <v>529</v>
      </c>
      <c r="B97" s="78">
        <v>408993</v>
      </c>
      <c r="C97" s="114" t="s">
        <v>731</v>
      </c>
      <c r="D97" s="78">
        <v>40988</v>
      </c>
      <c r="E97" s="114" t="s">
        <v>523</v>
      </c>
      <c r="F97" s="78">
        <v>114113</v>
      </c>
      <c r="G97" s="114" t="s">
        <v>610</v>
      </c>
      <c r="H97" s="78">
        <v>35516</v>
      </c>
      <c r="I97" s="114" t="s">
        <v>943</v>
      </c>
      <c r="J97" s="78">
        <v>144856</v>
      </c>
      <c r="K97" s="114" t="s">
        <v>625</v>
      </c>
      <c r="L97" s="78">
        <v>46309</v>
      </c>
      <c r="M97" s="114" t="s">
        <v>772</v>
      </c>
      <c r="N97" s="78">
        <v>30391</v>
      </c>
      <c r="O97" s="114" t="s">
        <v>757</v>
      </c>
      <c r="P97" s="78">
        <v>3612</v>
      </c>
      <c r="Q97" s="114" t="s">
        <v>274</v>
      </c>
      <c r="R97" s="78">
        <v>560</v>
      </c>
      <c r="S97" s="114" t="s">
        <v>873</v>
      </c>
      <c r="T97" s="78">
        <v>50890</v>
      </c>
      <c r="U97" s="114" t="s">
        <v>881</v>
      </c>
      <c r="V97" s="78">
        <v>11422</v>
      </c>
    </row>
    <row r="98" spans="1:22" x14ac:dyDescent="0.25">
      <c r="A98" s="114" t="s">
        <v>317</v>
      </c>
      <c r="B98" s="78">
        <v>394555</v>
      </c>
      <c r="C98" s="114" t="s">
        <v>691</v>
      </c>
      <c r="D98" s="78">
        <v>39139</v>
      </c>
      <c r="E98" s="114" t="s">
        <v>406</v>
      </c>
      <c r="F98" s="78">
        <v>104077</v>
      </c>
      <c r="G98" s="114" t="s">
        <v>327</v>
      </c>
      <c r="H98" s="78">
        <v>34548</v>
      </c>
      <c r="I98" s="114" t="s">
        <v>218</v>
      </c>
      <c r="J98" s="78">
        <v>142886</v>
      </c>
      <c r="K98" s="114" t="s">
        <v>623</v>
      </c>
      <c r="L98" s="78">
        <v>38605</v>
      </c>
      <c r="M98" s="114" t="s">
        <v>774</v>
      </c>
      <c r="N98" s="78">
        <v>26080</v>
      </c>
      <c r="O98" s="114" t="s">
        <v>649</v>
      </c>
      <c r="P98" s="78">
        <v>1897</v>
      </c>
      <c r="Q98" s="114" t="s">
        <v>264</v>
      </c>
      <c r="R98" s="78">
        <v>469</v>
      </c>
      <c r="S98" s="114" t="s">
        <v>790</v>
      </c>
      <c r="T98" s="78">
        <v>50152</v>
      </c>
      <c r="U98" s="114" t="s">
        <v>845</v>
      </c>
      <c r="V98" s="78">
        <v>11120</v>
      </c>
    </row>
  </sheetData>
  <hyperlinks>
    <hyperlink ref="A2" r:id="rId1"/>
    <hyperlink ref="A3" r:id="rId2"/>
    <hyperlink ref="A4" r:id="rId3"/>
    <hyperlink ref="A5" r:id="rId4"/>
    <hyperlink ref="A6" r:id="rId5"/>
    <hyperlink ref="A7" r:id="rId6"/>
    <hyperlink ref="A8" r:id="rId7"/>
    <hyperlink ref="A9" r:id="rId8" location=".f5t4zruyh"/>
    <hyperlink ref="A10" r:id="rId9"/>
    <hyperlink ref="A11" r:id="rId10" location=".Wg2s9CW75eM.twitter"/>
    <hyperlink ref="C2" r:id="rId11"/>
    <hyperlink ref="C3" r:id="rId12"/>
    <hyperlink ref="C4" r:id="rId13"/>
    <hyperlink ref="C5" r:id="rId14"/>
    <hyperlink ref="C6" r:id="rId15"/>
    <hyperlink ref="C7" r:id="rId16"/>
    <hyperlink ref="C8" r:id="rId17"/>
    <hyperlink ref="C9" r:id="rId18"/>
    <hyperlink ref="C10" r:id="rId19"/>
    <hyperlink ref="C11" r:id="rId20"/>
    <hyperlink ref="E2" r:id="rId21"/>
    <hyperlink ref="E3" r:id="rId22" location=".f5t4zruyh"/>
    <hyperlink ref="E4" r:id="rId23"/>
    <hyperlink ref="E5" r:id="rId24"/>
    <hyperlink ref="E6" r:id="rId25"/>
    <hyperlink ref="E7" r:id="rId26"/>
    <hyperlink ref="E8" r:id="rId27"/>
    <hyperlink ref="E9" r:id="rId28"/>
    <hyperlink ref="E10" r:id="rId29"/>
    <hyperlink ref="E11" r:id="rId30"/>
    <hyperlink ref="G2" r:id="rId31"/>
    <hyperlink ref="G3" r:id="rId32"/>
    <hyperlink ref="G4" r:id="rId33"/>
    <hyperlink ref="G5" r:id="rId34"/>
    <hyperlink ref="G6" r:id="rId35"/>
    <hyperlink ref="G7" r:id="rId36"/>
    <hyperlink ref="G8" r:id="rId37"/>
    <hyperlink ref="G9" r:id="rId38"/>
    <hyperlink ref="G10" r:id="rId39"/>
    <hyperlink ref="G11" r:id="rId40"/>
    <hyperlink ref="I2" r:id="rId41"/>
    <hyperlink ref="I3" r:id="rId42"/>
    <hyperlink ref="I4" r:id="rId43"/>
    <hyperlink ref="I5" r:id="rId44"/>
    <hyperlink ref="K2" r:id="rId45"/>
    <hyperlink ref="K3" r:id="rId46"/>
    <hyperlink ref="K4" r:id="rId47"/>
    <hyperlink ref="K5" r:id="rId48"/>
    <hyperlink ref="K6" r:id="rId49"/>
    <hyperlink ref="K7" r:id="rId50"/>
    <hyperlink ref="K8" r:id="rId51"/>
    <hyperlink ref="K9" r:id="rId52"/>
    <hyperlink ref="K10" r:id="rId53"/>
    <hyperlink ref="K11" r:id="rId54"/>
    <hyperlink ref="M2" r:id="rId55"/>
    <hyperlink ref="M3" r:id="rId56"/>
    <hyperlink ref="M4" r:id="rId57"/>
    <hyperlink ref="M5" r:id="rId58"/>
    <hyperlink ref="M6" r:id="rId59"/>
    <hyperlink ref="M7" r:id="rId60"/>
    <hyperlink ref="M8" r:id="rId61"/>
    <hyperlink ref="M9" r:id="rId62"/>
    <hyperlink ref="M10" r:id="rId63"/>
    <hyperlink ref="M11" r:id="rId64"/>
    <hyperlink ref="O2" r:id="rId65"/>
    <hyperlink ref="Q2" r:id="rId66"/>
    <hyperlink ref="S2" r:id="rId67"/>
    <hyperlink ref="S3" r:id="rId68"/>
    <hyperlink ref="S4" r:id="rId69"/>
    <hyperlink ref="S5" r:id="rId70"/>
    <hyperlink ref="S6" r:id="rId71"/>
    <hyperlink ref="S7" r:id="rId72"/>
    <hyperlink ref="S8" r:id="rId73"/>
    <hyperlink ref="S9" r:id="rId74"/>
    <hyperlink ref="S10" r:id="rId75"/>
    <hyperlink ref="S11" r:id="rId76"/>
    <hyperlink ref="U2" r:id="rId77"/>
    <hyperlink ref="U3" r:id="rId78"/>
    <hyperlink ref="U4" r:id="rId79"/>
    <hyperlink ref="U5" r:id="rId80"/>
    <hyperlink ref="U6" r:id="rId81"/>
    <hyperlink ref="U7" r:id="rId82"/>
    <hyperlink ref="U8" r:id="rId83"/>
  </hyperlinks>
  <pageMargins left="0.7" right="0.7" top="0.75" bottom="0.75" header="0.3" footer="0.3"/>
  <tableParts count="8">
    <tablePart r:id="rId84"/>
    <tablePart r:id="rId85"/>
    <tablePart r:id="rId86"/>
    <tablePart r:id="rId87"/>
    <tablePart r:id="rId88"/>
    <tablePart r:id="rId89"/>
    <tablePart r:id="rId90"/>
    <tablePart r:id="rId9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13"/>
  <sheetViews>
    <sheetView workbookViewId="0"/>
  </sheetViews>
  <sheetFormatPr defaultRowHeight="15" x14ac:dyDescent="0.25"/>
  <cols>
    <col min="1" max="1" width="8.140625" bestFit="1" customWidth="1"/>
    <col min="2" max="2" width="8.5703125" bestFit="1" customWidth="1"/>
    <col min="3" max="3" width="10.7109375" bestFit="1" customWidth="1"/>
    <col min="4" max="4" width="8.7109375" bestFit="1" customWidth="1"/>
    <col min="5" max="5" width="35.28515625" bestFit="1" customWidth="1"/>
    <col min="6" max="6" width="36.28515625" bestFit="1" customWidth="1"/>
    <col min="7" max="7" width="41" bestFit="1" customWidth="1"/>
  </cols>
  <sheetData>
    <row r="1" spans="1:7" ht="15" customHeight="1" x14ac:dyDescent="0.25">
      <c r="A1" s="13" t="s">
        <v>14187</v>
      </c>
      <c r="B1" s="13" t="s">
        <v>15741</v>
      </c>
      <c r="C1" s="13" t="s">
        <v>15742</v>
      </c>
      <c r="D1" s="13" t="s">
        <v>144</v>
      </c>
      <c r="E1" s="13" t="s">
        <v>15744</v>
      </c>
      <c r="F1" s="13" t="s">
        <v>15745</v>
      </c>
      <c r="G1" s="13" t="s">
        <v>15746</v>
      </c>
    </row>
    <row r="2" spans="1:7" x14ac:dyDescent="0.25">
      <c r="A2" s="78" t="s">
        <v>12345</v>
      </c>
      <c r="B2" s="78">
        <v>658</v>
      </c>
      <c r="C2" s="121">
        <v>2.9522613065326633E-2</v>
      </c>
      <c r="D2" s="78" t="s">
        <v>15743</v>
      </c>
      <c r="E2" s="78"/>
      <c r="F2" s="78"/>
      <c r="G2" s="78"/>
    </row>
    <row r="3" spans="1:7" x14ac:dyDescent="0.25">
      <c r="A3" s="78" t="s">
        <v>12346</v>
      </c>
      <c r="B3" s="78">
        <v>213</v>
      </c>
      <c r="C3" s="121">
        <v>9.556712132089017E-3</v>
      </c>
      <c r="D3" s="78" t="s">
        <v>15743</v>
      </c>
      <c r="E3" s="78"/>
      <c r="F3" s="78"/>
      <c r="G3" s="78"/>
    </row>
    <row r="4" spans="1:7" x14ac:dyDescent="0.25">
      <c r="A4" s="78" t="s">
        <v>12347</v>
      </c>
      <c r="B4" s="78">
        <v>6</v>
      </c>
      <c r="C4" s="121">
        <v>2.6920315865039483E-4</v>
      </c>
      <c r="D4" s="78" t="s">
        <v>15743</v>
      </c>
      <c r="E4" s="78"/>
      <c r="F4" s="78"/>
      <c r="G4" s="78"/>
    </row>
    <row r="5" spans="1:7" x14ac:dyDescent="0.25">
      <c r="A5" s="78" t="s">
        <v>12348</v>
      </c>
      <c r="B5" s="78">
        <v>21417</v>
      </c>
      <c r="C5" s="121">
        <v>0.96092067480258436</v>
      </c>
      <c r="D5" s="78" t="s">
        <v>15743</v>
      </c>
      <c r="E5" s="78"/>
      <c r="F5" s="78"/>
      <c r="G5" s="78"/>
    </row>
    <row r="6" spans="1:7" x14ac:dyDescent="0.25">
      <c r="A6" s="78" t="s">
        <v>12349</v>
      </c>
      <c r="B6" s="78">
        <v>22288</v>
      </c>
      <c r="C6" s="121">
        <v>1</v>
      </c>
      <c r="D6" s="78" t="s">
        <v>15743</v>
      </c>
      <c r="E6" s="78"/>
      <c r="F6" s="78"/>
      <c r="G6" s="78"/>
    </row>
    <row r="7" spans="1:7" x14ac:dyDescent="0.25">
      <c r="A7" s="84" t="s">
        <v>731</v>
      </c>
      <c r="B7" s="84">
        <v>973</v>
      </c>
      <c r="C7" s="122">
        <v>5.488036177386196E-3</v>
      </c>
      <c r="D7" s="84" t="s">
        <v>15743</v>
      </c>
      <c r="E7" s="84" t="b">
        <v>0</v>
      </c>
      <c r="F7" s="84" t="b">
        <v>0</v>
      </c>
      <c r="G7" s="84" t="b">
        <v>0</v>
      </c>
    </row>
    <row r="8" spans="1:7" x14ac:dyDescent="0.25">
      <c r="A8" s="84" t="s">
        <v>2788</v>
      </c>
      <c r="B8" s="84">
        <v>434</v>
      </c>
      <c r="C8" s="122">
        <v>1.3201796715687174E-2</v>
      </c>
      <c r="D8" s="84" t="s">
        <v>15743</v>
      </c>
      <c r="E8" s="84" t="b">
        <v>0</v>
      </c>
      <c r="F8" s="84" t="b">
        <v>0</v>
      </c>
      <c r="G8" s="84" t="b">
        <v>0</v>
      </c>
    </row>
    <row r="9" spans="1:7" x14ac:dyDescent="0.25">
      <c r="A9" s="84" t="s">
        <v>2803</v>
      </c>
      <c r="B9" s="84">
        <v>336</v>
      </c>
      <c r="C9" s="122">
        <v>1.3295865809594172E-2</v>
      </c>
      <c r="D9" s="84" t="s">
        <v>15743</v>
      </c>
      <c r="E9" s="84" t="b">
        <v>0</v>
      </c>
      <c r="F9" s="84" t="b">
        <v>0</v>
      </c>
      <c r="G9" s="84" t="b">
        <v>0</v>
      </c>
    </row>
    <row r="10" spans="1:7" x14ac:dyDescent="0.25">
      <c r="A10" s="84" t="s">
        <v>12350</v>
      </c>
      <c r="B10" s="84">
        <v>281</v>
      </c>
      <c r="C10" s="122">
        <v>1.1175283945485549E-2</v>
      </c>
      <c r="D10" s="84" t="s">
        <v>15743</v>
      </c>
      <c r="E10" s="84" t="b">
        <v>0</v>
      </c>
      <c r="F10" s="84" t="b">
        <v>0</v>
      </c>
      <c r="G10" s="84" t="b">
        <v>0</v>
      </c>
    </row>
    <row r="11" spans="1:7" x14ac:dyDescent="0.25">
      <c r="A11" s="84" t="s">
        <v>2679</v>
      </c>
      <c r="B11" s="84">
        <v>278</v>
      </c>
      <c r="C11" s="122">
        <v>1.0599541086889326E-2</v>
      </c>
      <c r="D11" s="84" t="s">
        <v>15743</v>
      </c>
      <c r="E11" s="84" t="b">
        <v>0</v>
      </c>
      <c r="F11" s="84" t="b">
        <v>0</v>
      </c>
      <c r="G11" s="84" t="b">
        <v>0</v>
      </c>
    </row>
    <row r="12" spans="1:7" x14ac:dyDescent="0.25">
      <c r="A12" s="84" t="s">
        <v>2922</v>
      </c>
      <c r="B12" s="84">
        <v>236</v>
      </c>
      <c r="C12" s="122">
        <v>9.9524597877224969E-3</v>
      </c>
      <c r="D12" s="84" t="s">
        <v>15743</v>
      </c>
      <c r="E12" s="84" t="b">
        <v>0</v>
      </c>
      <c r="F12" s="84" t="b">
        <v>0</v>
      </c>
      <c r="G12" s="84" t="b">
        <v>0</v>
      </c>
    </row>
    <row r="13" spans="1:7" x14ac:dyDescent="0.25">
      <c r="A13" s="84" t="s">
        <v>754</v>
      </c>
      <c r="B13" s="84">
        <v>156</v>
      </c>
      <c r="C13" s="122">
        <v>8.6254436265890116E-3</v>
      </c>
      <c r="D13" s="84" t="s">
        <v>15743</v>
      </c>
      <c r="E13" s="84" t="b">
        <v>0</v>
      </c>
      <c r="F13" s="84" t="b">
        <v>0</v>
      </c>
      <c r="G13" s="84" t="b">
        <v>0</v>
      </c>
    </row>
    <row r="14" spans="1:7" x14ac:dyDescent="0.25">
      <c r="A14" s="84" t="s">
        <v>12258</v>
      </c>
      <c r="B14" s="84">
        <v>150</v>
      </c>
      <c r="C14" s="122">
        <v>8.1860794347705396E-3</v>
      </c>
      <c r="D14" s="84" t="s">
        <v>15743</v>
      </c>
      <c r="E14" s="84" t="b">
        <v>0</v>
      </c>
      <c r="F14" s="84" t="b">
        <v>0</v>
      </c>
      <c r="G14" s="84" t="b">
        <v>0</v>
      </c>
    </row>
    <row r="15" spans="1:7" x14ac:dyDescent="0.25">
      <c r="A15" s="84" t="s">
        <v>2917</v>
      </c>
      <c r="B15" s="84">
        <v>146</v>
      </c>
      <c r="C15" s="122">
        <v>7.9677839831766573E-3</v>
      </c>
      <c r="D15" s="84" t="s">
        <v>15743</v>
      </c>
      <c r="E15" s="84" t="b">
        <v>0</v>
      </c>
      <c r="F15" s="84" t="b">
        <v>0</v>
      </c>
      <c r="G15" s="84" t="b">
        <v>0</v>
      </c>
    </row>
    <row r="16" spans="1:7" x14ac:dyDescent="0.25">
      <c r="A16" s="84" t="s">
        <v>855</v>
      </c>
      <c r="B16" s="84">
        <v>143</v>
      </c>
      <c r="C16" s="122">
        <v>8.6535489500072435E-3</v>
      </c>
      <c r="D16" s="84" t="s">
        <v>15743</v>
      </c>
      <c r="E16" s="84" t="b">
        <v>0</v>
      </c>
      <c r="F16" s="84" t="b">
        <v>0</v>
      </c>
      <c r="G16" s="84" t="b">
        <v>0</v>
      </c>
    </row>
    <row r="17" spans="1:7" x14ac:dyDescent="0.25">
      <c r="A17" s="84" t="s">
        <v>683</v>
      </c>
      <c r="B17" s="84">
        <v>142</v>
      </c>
      <c r="C17" s="122">
        <v>8.2607859355815997E-3</v>
      </c>
      <c r="D17" s="84" t="s">
        <v>15743</v>
      </c>
      <c r="E17" s="84" t="b">
        <v>0</v>
      </c>
      <c r="F17" s="84" t="b">
        <v>0</v>
      </c>
      <c r="G17" s="84" t="b">
        <v>0</v>
      </c>
    </row>
    <row r="18" spans="1:7" x14ac:dyDescent="0.25">
      <c r="A18" s="84" t="s">
        <v>12296</v>
      </c>
      <c r="B18" s="84">
        <v>136</v>
      </c>
      <c r="C18" s="122">
        <v>7.9117386425288563E-3</v>
      </c>
      <c r="D18" s="84" t="s">
        <v>15743</v>
      </c>
      <c r="E18" s="84" t="b">
        <v>0</v>
      </c>
      <c r="F18" s="84" t="b">
        <v>0</v>
      </c>
      <c r="G18" s="84" t="b">
        <v>0</v>
      </c>
    </row>
    <row r="19" spans="1:7" x14ac:dyDescent="0.25">
      <c r="A19" s="84" t="s">
        <v>12369</v>
      </c>
      <c r="B19" s="84">
        <v>130</v>
      </c>
      <c r="C19" s="122">
        <v>7.5892323139736869E-3</v>
      </c>
      <c r="D19" s="84" t="s">
        <v>15743</v>
      </c>
      <c r="E19" s="84" t="b">
        <v>0</v>
      </c>
      <c r="F19" s="84" t="b">
        <v>0</v>
      </c>
      <c r="G19" s="84" t="b">
        <v>0</v>
      </c>
    </row>
    <row r="20" spans="1:7" x14ac:dyDescent="0.25">
      <c r="A20" s="84" t="s">
        <v>2793</v>
      </c>
      <c r="B20" s="84">
        <v>128</v>
      </c>
      <c r="C20" s="122">
        <v>7.4724748937587066E-3</v>
      </c>
      <c r="D20" s="84" t="s">
        <v>15743</v>
      </c>
      <c r="E20" s="84" t="b">
        <v>0</v>
      </c>
      <c r="F20" s="84" t="b">
        <v>0</v>
      </c>
      <c r="G20" s="84" t="b">
        <v>0</v>
      </c>
    </row>
    <row r="21" spans="1:7" x14ac:dyDescent="0.25">
      <c r="A21" s="84" t="s">
        <v>12259</v>
      </c>
      <c r="B21" s="84">
        <v>113</v>
      </c>
      <c r="C21" s="122">
        <v>6.9145872657344993E-3</v>
      </c>
      <c r="D21" s="84" t="s">
        <v>15743</v>
      </c>
      <c r="E21" s="84" t="b">
        <v>0</v>
      </c>
      <c r="F21" s="84" t="b">
        <v>0</v>
      </c>
      <c r="G21" s="84" t="b">
        <v>0</v>
      </c>
    </row>
    <row r="22" spans="1:7" x14ac:dyDescent="0.25">
      <c r="A22" s="84" t="s">
        <v>12260</v>
      </c>
      <c r="B22" s="84">
        <v>112</v>
      </c>
      <c r="C22" s="122">
        <v>6.8791078794524464E-3</v>
      </c>
      <c r="D22" s="84" t="s">
        <v>15743</v>
      </c>
      <c r="E22" s="84" t="b">
        <v>0</v>
      </c>
      <c r="F22" s="84" t="b">
        <v>0</v>
      </c>
      <c r="G22" s="84" t="b">
        <v>0</v>
      </c>
    </row>
    <row r="23" spans="1:7" x14ac:dyDescent="0.25">
      <c r="A23" s="84" t="s">
        <v>866</v>
      </c>
      <c r="B23" s="84">
        <v>111</v>
      </c>
      <c r="C23" s="122">
        <v>6.9486102748923207E-3</v>
      </c>
      <c r="D23" s="84" t="s">
        <v>15743</v>
      </c>
      <c r="E23" s="84" t="b">
        <v>0</v>
      </c>
      <c r="F23" s="84" t="b">
        <v>0</v>
      </c>
      <c r="G23" s="84" t="b">
        <v>0</v>
      </c>
    </row>
    <row r="24" spans="1:7" x14ac:dyDescent="0.25">
      <c r="A24" s="84" t="s">
        <v>14188</v>
      </c>
      <c r="B24" s="84">
        <v>110</v>
      </c>
      <c r="C24" s="122">
        <v>6.8074552452401108E-3</v>
      </c>
      <c r="D24" s="84" t="s">
        <v>15743</v>
      </c>
      <c r="E24" s="84" t="b">
        <v>0</v>
      </c>
      <c r="F24" s="84" t="b">
        <v>0</v>
      </c>
      <c r="G24" s="84" t="b">
        <v>0</v>
      </c>
    </row>
    <row r="25" spans="1:7" x14ac:dyDescent="0.25">
      <c r="A25" s="84" t="s">
        <v>14189</v>
      </c>
      <c r="B25" s="84">
        <v>108</v>
      </c>
      <c r="C25" s="122">
        <v>6.7348634223478613E-3</v>
      </c>
      <c r="D25" s="84" t="s">
        <v>15743</v>
      </c>
      <c r="E25" s="84" t="b">
        <v>0</v>
      </c>
      <c r="F25" s="84" t="b">
        <v>0</v>
      </c>
      <c r="G25" s="84" t="b">
        <v>0</v>
      </c>
    </row>
    <row r="26" spans="1:7" x14ac:dyDescent="0.25">
      <c r="A26" s="84" t="s">
        <v>14190</v>
      </c>
      <c r="B26" s="84">
        <v>104</v>
      </c>
      <c r="C26" s="122">
        <v>6.5867919766043406E-3</v>
      </c>
      <c r="D26" s="84" t="s">
        <v>15743</v>
      </c>
      <c r="E26" s="84" t="b">
        <v>0</v>
      </c>
      <c r="F26" s="84" t="b">
        <v>0</v>
      </c>
      <c r="G26" s="84" t="b">
        <v>0</v>
      </c>
    </row>
    <row r="27" spans="1:7" x14ac:dyDescent="0.25">
      <c r="A27" s="84" t="s">
        <v>740</v>
      </c>
      <c r="B27" s="84">
        <v>103</v>
      </c>
      <c r="C27" s="122">
        <v>6.5491591393157652E-3</v>
      </c>
      <c r="D27" s="84" t="s">
        <v>15743</v>
      </c>
      <c r="E27" s="84" t="b">
        <v>0</v>
      </c>
      <c r="F27" s="84" t="b">
        <v>0</v>
      </c>
      <c r="G27" s="84" t="b">
        <v>0</v>
      </c>
    </row>
    <row r="28" spans="1:7" x14ac:dyDescent="0.25">
      <c r="A28" s="84" t="s">
        <v>12280</v>
      </c>
      <c r="B28" s="84">
        <v>97</v>
      </c>
      <c r="C28" s="122">
        <v>6.3967109197481681E-3</v>
      </c>
      <c r="D28" s="84" t="s">
        <v>15743</v>
      </c>
      <c r="E28" s="84" t="b">
        <v>0</v>
      </c>
      <c r="F28" s="84" t="b">
        <v>0</v>
      </c>
      <c r="G28" s="84" t="b">
        <v>0</v>
      </c>
    </row>
    <row r="29" spans="1:7" x14ac:dyDescent="0.25">
      <c r="A29" s="84" t="s">
        <v>14191</v>
      </c>
      <c r="B29" s="84">
        <v>97</v>
      </c>
      <c r="C29" s="122">
        <v>6.318008706103129E-3</v>
      </c>
      <c r="D29" s="84" t="s">
        <v>15743</v>
      </c>
      <c r="E29" s="84" t="b">
        <v>0</v>
      </c>
      <c r="F29" s="84" t="b">
        <v>0</v>
      </c>
      <c r="G29" s="84" t="b">
        <v>0</v>
      </c>
    </row>
    <row r="30" spans="1:7" x14ac:dyDescent="0.25">
      <c r="A30" s="84" t="s">
        <v>14192</v>
      </c>
      <c r="B30" s="84">
        <v>97</v>
      </c>
      <c r="C30" s="122">
        <v>6.318008706103129E-3</v>
      </c>
      <c r="D30" s="84" t="s">
        <v>15743</v>
      </c>
      <c r="E30" s="84" t="b">
        <v>0</v>
      </c>
      <c r="F30" s="84" t="b">
        <v>0</v>
      </c>
      <c r="G30" s="84" t="b">
        <v>0</v>
      </c>
    </row>
    <row r="31" spans="1:7" x14ac:dyDescent="0.25">
      <c r="A31" s="84" t="s">
        <v>14193</v>
      </c>
      <c r="B31" s="84">
        <v>97</v>
      </c>
      <c r="C31" s="122">
        <v>6.318008706103129E-3</v>
      </c>
      <c r="D31" s="84" t="s">
        <v>15743</v>
      </c>
      <c r="E31" s="84" t="b">
        <v>0</v>
      </c>
      <c r="F31" s="84" t="b">
        <v>0</v>
      </c>
      <c r="G31" s="84" t="b">
        <v>0</v>
      </c>
    </row>
    <row r="32" spans="1:7" x14ac:dyDescent="0.25">
      <c r="A32" s="84" t="s">
        <v>14194</v>
      </c>
      <c r="B32" s="84">
        <v>95</v>
      </c>
      <c r="C32" s="122">
        <v>6.2388568181877494E-3</v>
      </c>
      <c r="D32" s="84" t="s">
        <v>15743</v>
      </c>
      <c r="E32" s="84" t="b">
        <v>0</v>
      </c>
      <c r="F32" s="84" t="b">
        <v>0</v>
      </c>
      <c r="G32" s="84" t="b">
        <v>0</v>
      </c>
    </row>
    <row r="33" spans="1:7" x14ac:dyDescent="0.25">
      <c r="A33" s="84" t="s">
        <v>12266</v>
      </c>
      <c r="B33" s="84">
        <v>94</v>
      </c>
      <c r="C33" s="122">
        <v>6.2248391209996862E-3</v>
      </c>
      <c r="D33" s="84" t="s">
        <v>15743</v>
      </c>
      <c r="E33" s="84" t="b">
        <v>0</v>
      </c>
      <c r="F33" s="84" t="b">
        <v>0</v>
      </c>
      <c r="G33" s="84" t="b">
        <v>0</v>
      </c>
    </row>
    <row r="34" spans="1:7" x14ac:dyDescent="0.25">
      <c r="A34" s="84" t="s">
        <v>2713</v>
      </c>
      <c r="B34" s="84">
        <v>93</v>
      </c>
      <c r="C34" s="122">
        <v>6.1586174282230932E-3</v>
      </c>
      <c r="D34" s="84" t="s">
        <v>15743</v>
      </c>
      <c r="E34" s="84" t="b">
        <v>0</v>
      </c>
      <c r="F34" s="84" t="b">
        <v>0</v>
      </c>
      <c r="G34" s="84" t="b">
        <v>0</v>
      </c>
    </row>
    <row r="35" spans="1:7" x14ac:dyDescent="0.25">
      <c r="A35" s="84" t="s">
        <v>14195</v>
      </c>
      <c r="B35" s="84">
        <v>93</v>
      </c>
      <c r="C35" s="122">
        <v>6.5504820051441766E-3</v>
      </c>
      <c r="D35" s="84" t="s">
        <v>15743</v>
      </c>
      <c r="E35" s="84" t="b">
        <v>0</v>
      </c>
      <c r="F35" s="84" t="b">
        <v>0</v>
      </c>
      <c r="G35" s="84" t="b">
        <v>0</v>
      </c>
    </row>
    <row r="36" spans="1:7" x14ac:dyDescent="0.25">
      <c r="A36" s="84" t="s">
        <v>8296</v>
      </c>
      <c r="B36" s="84">
        <v>88</v>
      </c>
      <c r="C36" s="122">
        <v>5.9531050825330101E-3</v>
      </c>
      <c r="D36" s="84" t="s">
        <v>15743</v>
      </c>
      <c r="E36" s="84" t="b">
        <v>0</v>
      </c>
      <c r="F36" s="84" t="b">
        <v>0</v>
      </c>
      <c r="G36" s="84" t="b">
        <v>0</v>
      </c>
    </row>
    <row r="37" spans="1:7" x14ac:dyDescent="0.25">
      <c r="A37" s="84" t="s">
        <v>14196</v>
      </c>
      <c r="B37" s="84">
        <v>87</v>
      </c>
      <c r="C37" s="122">
        <v>5.9111351275561979E-3</v>
      </c>
      <c r="D37" s="84" t="s">
        <v>15743</v>
      </c>
      <c r="E37" s="84" t="b">
        <v>0</v>
      </c>
      <c r="F37" s="84" t="b">
        <v>0</v>
      </c>
      <c r="G37" s="84" t="b">
        <v>0</v>
      </c>
    </row>
    <row r="38" spans="1:7" x14ac:dyDescent="0.25">
      <c r="A38" s="84" t="s">
        <v>12299</v>
      </c>
      <c r="B38" s="84">
        <v>73</v>
      </c>
      <c r="C38" s="122">
        <v>5.7905066740818632E-3</v>
      </c>
      <c r="D38" s="84" t="s">
        <v>15743</v>
      </c>
      <c r="E38" s="84" t="b">
        <v>0</v>
      </c>
      <c r="F38" s="84" t="b">
        <v>0</v>
      </c>
      <c r="G38" s="84" t="b">
        <v>0</v>
      </c>
    </row>
    <row r="39" spans="1:7" x14ac:dyDescent="0.25">
      <c r="A39" s="84" t="s">
        <v>14197</v>
      </c>
      <c r="B39" s="84">
        <v>73</v>
      </c>
      <c r="C39" s="122">
        <v>5.2906944228127955E-3</v>
      </c>
      <c r="D39" s="84" t="s">
        <v>15743</v>
      </c>
      <c r="E39" s="84" t="b">
        <v>0</v>
      </c>
      <c r="F39" s="84" t="b">
        <v>0</v>
      </c>
      <c r="G39" s="84" t="b">
        <v>0</v>
      </c>
    </row>
    <row r="40" spans="1:7" x14ac:dyDescent="0.25">
      <c r="A40" s="84" t="s">
        <v>12267</v>
      </c>
      <c r="B40" s="84">
        <v>67</v>
      </c>
      <c r="C40" s="122">
        <v>5.0042502864026646E-3</v>
      </c>
      <c r="D40" s="84" t="s">
        <v>15743</v>
      </c>
      <c r="E40" s="84" t="b">
        <v>0</v>
      </c>
      <c r="F40" s="84" t="b">
        <v>0</v>
      </c>
      <c r="G40" s="84" t="b">
        <v>0</v>
      </c>
    </row>
    <row r="41" spans="1:7" x14ac:dyDescent="0.25">
      <c r="A41" s="84" t="s">
        <v>12384</v>
      </c>
      <c r="B41" s="84">
        <v>66</v>
      </c>
      <c r="C41" s="122">
        <v>5.4628613452031146E-3</v>
      </c>
      <c r="D41" s="84" t="s">
        <v>15743</v>
      </c>
      <c r="E41" s="84" t="b">
        <v>0</v>
      </c>
      <c r="F41" s="84" t="b">
        <v>0</v>
      </c>
      <c r="G41" s="84" t="b">
        <v>0</v>
      </c>
    </row>
    <row r="42" spans="1:7" x14ac:dyDescent="0.25">
      <c r="A42" s="84" t="s">
        <v>14198</v>
      </c>
      <c r="B42" s="84">
        <v>65</v>
      </c>
      <c r="C42" s="122">
        <v>4.9057434911243302E-3</v>
      </c>
      <c r="D42" s="84" t="s">
        <v>15743</v>
      </c>
      <c r="E42" s="84" t="b">
        <v>0</v>
      </c>
      <c r="F42" s="84" t="b">
        <v>0</v>
      </c>
      <c r="G42" s="84" t="b">
        <v>0</v>
      </c>
    </row>
    <row r="43" spans="1:7" x14ac:dyDescent="0.25">
      <c r="A43" s="84" t="s">
        <v>12364</v>
      </c>
      <c r="B43" s="84">
        <v>63</v>
      </c>
      <c r="C43" s="122">
        <v>4.8056471363217453E-3</v>
      </c>
      <c r="D43" s="84" t="s">
        <v>15743</v>
      </c>
      <c r="E43" s="84" t="b">
        <v>0</v>
      </c>
      <c r="F43" s="84" t="b">
        <v>0</v>
      </c>
      <c r="G43" s="84" t="b">
        <v>0</v>
      </c>
    </row>
    <row r="44" spans="1:7" x14ac:dyDescent="0.25">
      <c r="A44" s="84" t="s">
        <v>12268</v>
      </c>
      <c r="B44" s="84">
        <v>57</v>
      </c>
      <c r="C44" s="122">
        <v>4.5478795167150062E-3</v>
      </c>
      <c r="D44" s="84" t="s">
        <v>15743</v>
      </c>
      <c r="E44" s="84" t="b">
        <v>0</v>
      </c>
      <c r="F44" s="84" t="b">
        <v>0</v>
      </c>
      <c r="G44" s="84" t="b">
        <v>0</v>
      </c>
    </row>
    <row r="45" spans="1:7" x14ac:dyDescent="0.25">
      <c r="A45" s="84" t="s">
        <v>951</v>
      </c>
      <c r="B45" s="84">
        <v>56</v>
      </c>
      <c r="C45" s="122">
        <v>4.8580987189393377E-3</v>
      </c>
      <c r="D45" s="84" t="s">
        <v>15743</v>
      </c>
      <c r="E45" s="84" t="b">
        <v>0</v>
      </c>
      <c r="F45" s="84" t="b">
        <v>0</v>
      </c>
      <c r="G45" s="84" t="b">
        <v>0</v>
      </c>
    </row>
    <row r="46" spans="1:7" x14ac:dyDescent="0.25">
      <c r="A46" s="84" t="s">
        <v>12363</v>
      </c>
      <c r="B46" s="84">
        <v>55</v>
      </c>
      <c r="C46" s="122">
        <v>4.8055761932740112E-3</v>
      </c>
      <c r="D46" s="84" t="s">
        <v>15743</v>
      </c>
      <c r="E46" s="84" t="b">
        <v>0</v>
      </c>
      <c r="F46" s="84" t="b">
        <v>0</v>
      </c>
      <c r="G46" s="84" t="b">
        <v>0</v>
      </c>
    </row>
    <row r="47" spans="1:7" x14ac:dyDescent="0.25">
      <c r="A47" s="84" t="s">
        <v>12377</v>
      </c>
      <c r="B47" s="84">
        <v>55</v>
      </c>
      <c r="C47" s="122">
        <v>4.3883047968302693E-3</v>
      </c>
      <c r="D47" s="84" t="s">
        <v>15743</v>
      </c>
      <c r="E47" s="84" t="b">
        <v>0</v>
      </c>
      <c r="F47" s="84" t="b">
        <v>0</v>
      </c>
      <c r="G47" s="84" t="b">
        <v>0</v>
      </c>
    </row>
    <row r="48" spans="1:7" x14ac:dyDescent="0.25">
      <c r="A48" s="84" t="s">
        <v>14199</v>
      </c>
      <c r="B48" s="84">
        <v>55</v>
      </c>
      <c r="C48" s="122">
        <v>4.4955590925484495E-3</v>
      </c>
      <c r="D48" s="84" t="s">
        <v>15743</v>
      </c>
      <c r="E48" s="84" t="b">
        <v>0</v>
      </c>
      <c r="F48" s="84" t="b">
        <v>0</v>
      </c>
      <c r="G48" s="84" t="b">
        <v>0</v>
      </c>
    </row>
    <row r="49" spans="1:7" x14ac:dyDescent="0.25">
      <c r="A49" s="84" t="s">
        <v>2999</v>
      </c>
      <c r="B49" s="84">
        <v>54</v>
      </c>
      <c r="C49" s="122">
        <v>4.3341074822166861E-3</v>
      </c>
      <c r="D49" s="84" t="s">
        <v>15743</v>
      </c>
      <c r="E49" s="84" t="b">
        <v>0</v>
      </c>
      <c r="F49" s="84" t="b">
        <v>0</v>
      </c>
      <c r="G49" s="84" t="b">
        <v>0</v>
      </c>
    </row>
    <row r="50" spans="1:7" x14ac:dyDescent="0.25">
      <c r="A50" s="84" t="s">
        <v>2965</v>
      </c>
      <c r="B50" s="84">
        <v>54</v>
      </c>
      <c r="C50" s="122">
        <v>4.3601758737484243E-3</v>
      </c>
      <c r="D50" s="84" t="s">
        <v>15743</v>
      </c>
      <c r="E50" s="84" t="b">
        <v>0</v>
      </c>
      <c r="F50" s="84" t="b">
        <v>0</v>
      </c>
      <c r="G50" s="84" t="b">
        <v>0</v>
      </c>
    </row>
    <row r="51" spans="1:7" x14ac:dyDescent="0.25">
      <c r="A51" s="84" t="s">
        <v>2931</v>
      </c>
      <c r="B51" s="84">
        <v>52</v>
      </c>
      <c r="C51" s="122">
        <v>4.2242689530100092E-3</v>
      </c>
      <c r="D51" s="84" t="s">
        <v>15743</v>
      </c>
      <c r="E51" s="84" t="b">
        <v>0</v>
      </c>
      <c r="F51" s="84" t="b">
        <v>0</v>
      </c>
      <c r="G51" s="84" t="b">
        <v>0</v>
      </c>
    </row>
    <row r="52" spans="1:7" x14ac:dyDescent="0.25">
      <c r="A52" s="84" t="s">
        <v>12282</v>
      </c>
      <c r="B52" s="84">
        <v>50</v>
      </c>
      <c r="C52" s="122">
        <v>4.1124432978981154E-3</v>
      </c>
      <c r="D52" s="84" t="s">
        <v>15743</v>
      </c>
      <c r="E52" s="84" t="b">
        <v>1</v>
      </c>
      <c r="F52" s="84" t="b">
        <v>0</v>
      </c>
      <c r="G52" s="84" t="b">
        <v>0</v>
      </c>
    </row>
    <row r="53" spans="1:7" x14ac:dyDescent="0.25">
      <c r="A53" s="84" t="s">
        <v>14200</v>
      </c>
      <c r="B53" s="84">
        <v>49</v>
      </c>
      <c r="C53" s="122">
        <v>4.0557606956810998E-3</v>
      </c>
      <c r="D53" s="84" t="s">
        <v>15743</v>
      </c>
      <c r="E53" s="84" t="b">
        <v>0</v>
      </c>
      <c r="F53" s="84" t="b">
        <v>0</v>
      </c>
      <c r="G53" s="84" t="b">
        <v>0</v>
      </c>
    </row>
    <row r="54" spans="1:7" x14ac:dyDescent="0.25">
      <c r="A54" s="84" t="s">
        <v>2687</v>
      </c>
      <c r="B54" s="84">
        <v>49</v>
      </c>
      <c r="C54" s="122">
        <v>4.0818541358567297E-3</v>
      </c>
      <c r="D54" s="84" t="s">
        <v>15743</v>
      </c>
      <c r="E54" s="84" t="b">
        <v>0</v>
      </c>
      <c r="F54" s="84" t="b">
        <v>0</v>
      </c>
      <c r="G54" s="84" t="b">
        <v>0</v>
      </c>
    </row>
    <row r="55" spans="1:7" x14ac:dyDescent="0.25">
      <c r="A55" s="84" t="s">
        <v>12365</v>
      </c>
      <c r="B55" s="84">
        <v>49</v>
      </c>
      <c r="C55" s="122">
        <v>4.0557606956810998E-3</v>
      </c>
      <c r="D55" s="84" t="s">
        <v>15743</v>
      </c>
      <c r="E55" s="84" t="b">
        <v>0</v>
      </c>
      <c r="F55" s="84" t="b">
        <v>0</v>
      </c>
      <c r="G55" s="84" t="b">
        <v>0</v>
      </c>
    </row>
    <row r="56" spans="1:7" x14ac:dyDescent="0.25">
      <c r="A56" s="84" t="s">
        <v>12359</v>
      </c>
      <c r="B56" s="84">
        <v>49</v>
      </c>
      <c r="C56" s="122">
        <v>4.1084969517792801E-3</v>
      </c>
      <c r="D56" s="84" t="s">
        <v>15743</v>
      </c>
      <c r="E56" s="84" t="b">
        <v>0</v>
      </c>
      <c r="F56" s="84" t="b">
        <v>0</v>
      </c>
      <c r="G56" s="84" t="b">
        <v>0</v>
      </c>
    </row>
    <row r="57" spans="1:7" x14ac:dyDescent="0.25">
      <c r="A57" s="84" t="s">
        <v>14201</v>
      </c>
      <c r="B57" s="84">
        <v>43</v>
      </c>
      <c r="C57" s="122">
        <v>3.7041944924082804E-3</v>
      </c>
      <c r="D57" s="84" t="s">
        <v>15743</v>
      </c>
      <c r="E57" s="84" t="b">
        <v>0</v>
      </c>
      <c r="F57" s="84" t="b">
        <v>0</v>
      </c>
      <c r="G57" s="84" t="b">
        <v>0</v>
      </c>
    </row>
    <row r="58" spans="1:7" x14ac:dyDescent="0.25">
      <c r="A58" s="84" t="s">
        <v>14202</v>
      </c>
      <c r="B58" s="84">
        <v>41</v>
      </c>
      <c r="C58" s="122">
        <v>3.5823386168042622E-3</v>
      </c>
      <c r="D58" s="84" t="s">
        <v>15743</v>
      </c>
      <c r="E58" s="84" t="b">
        <v>0</v>
      </c>
      <c r="F58" s="84" t="b">
        <v>0</v>
      </c>
      <c r="G58" s="84" t="b">
        <v>0</v>
      </c>
    </row>
    <row r="59" spans="1:7" x14ac:dyDescent="0.25">
      <c r="A59" s="84" t="s">
        <v>14203</v>
      </c>
      <c r="B59" s="84">
        <v>40</v>
      </c>
      <c r="C59" s="122">
        <v>3.5204732230189116E-3</v>
      </c>
      <c r="D59" s="84" t="s">
        <v>15743</v>
      </c>
      <c r="E59" s="84" t="b">
        <v>0</v>
      </c>
      <c r="F59" s="84" t="b">
        <v>0</v>
      </c>
      <c r="G59" s="84" t="b">
        <v>0</v>
      </c>
    </row>
    <row r="60" spans="1:7" x14ac:dyDescent="0.25">
      <c r="A60" s="84" t="s">
        <v>14204</v>
      </c>
      <c r="B60" s="84">
        <v>40</v>
      </c>
      <c r="C60" s="122">
        <v>3.6010114420031349E-3</v>
      </c>
      <c r="D60" s="84" t="s">
        <v>15743</v>
      </c>
      <c r="E60" s="84" t="b">
        <v>0</v>
      </c>
      <c r="F60" s="84" t="b">
        <v>0</v>
      </c>
      <c r="G60" s="84" t="b">
        <v>0</v>
      </c>
    </row>
    <row r="61" spans="1:7" x14ac:dyDescent="0.25">
      <c r="A61" s="84" t="s">
        <v>12277</v>
      </c>
      <c r="B61" s="84">
        <v>40</v>
      </c>
      <c r="C61" s="122">
        <v>3.7837898202921988E-3</v>
      </c>
      <c r="D61" s="84" t="s">
        <v>15743</v>
      </c>
      <c r="E61" s="84" t="b">
        <v>0</v>
      </c>
      <c r="F61" s="84" t="b">
        <v>0</v>
      </c>
      <c r="G61" s="84" t="b">
        <v>0</v>
      </c>
    </row>
    <row r="62" spans="1:7" x14ac:dyDescent="0.25">
      <c r="A62" s="84" t="s">
        <v>14205</v>
      </c>
      <c r="B62" s="84">
        <v>38</v>
      </c>
      <c r="C62" s="122">
        <v>3.3947887031039198E-3</v>
      </c>
      <c r="D62" s="84" t="s">
        <v>15743</v>
      </c>
      <c r="E62" s="84" t="b">
        <v>1</v>
      </c>
      <c r="F62" s="84" t="b">
        <v>0</v>
      </c>
      <c r="G62" s="84" t="b">
        <v>0</v>
      </c>
    </row>
    <row r="63" spans="1:7" x14ac:dyDescent="0.25">
      <c r="A63" s="84" t="s">
        <v>14206</v>
      </c>
      <c r="B63" s="84">
        <v>38</v>
      </c>
      <c r="C63" s="122">
        <v>3.5332429702351672E-3</v>
      </c>
      <c r="D63" s="84" t="s">
        <v>15743</v>
      </c>
      <c r="E63" s="84" t="b">
        <v>0</v>
      </c>
      <c r="F63" s="84" t="b">
        <v>0</v>
      </c>
      <c r="G63" s="84" t="b">
        <v>0</v>
      </c>
    </row>
    <row r="64" spans="1:7" x14ac:dyDescent="0.25">
      <c r="A64" s="84" t="s">
        <v>12352</v>
      </c>
      <c r="B64" s="84">
        <v>38</v>
      </c>
      <c r="C64" s="122">
        <v>3.3947887031039198E-3</v>
      </c>
      <c r="D64" s="84" t="s">
        <v>15743</v>
      </c>
      <c r="E64" s="84" t="b">
        <v>0</v>
      </c>
      <c r="F64" s="84" t="b">
        <v>0</v>
      </c>
      <c r="G64" s="84" t="b">
        <v>0</v>
      </c>
    </row>
    <row r="65" spans="1:7" x14ac:dyDescent="0.25">
      <c r="A65" s="84" t="s">
        <v>12376</v>
      </c>
      <c r="B65" s="84">
        <v>38</v>
      </c>
      <c r="C65" s="122">
        <v>3.3947887031039198E-3</v>
      </c>
      <c r="D65" s="84" t="s">
        <v>15743</v>
      </c>
      <c r="E65" s="84" t="b">
        <v>0</v>
      </c>
      <c r="F65" s="84" t="b">
        <v>0</v>
      </c>
      <c r="G65" s="84" t="b">
        <v>0</v>
      </c>
    </row>
    <row r="66" spans="1:7" x14ac:dyDescent="0.25">
      <c r="A66" s="84" t="s">
        <v>666</v>
      </c>
      <c r="B66" s="84">
        <v>37</v>
      </c>
      <c r="C66" s="122">
        <v>3.3571172716555394E-3</v>
      </c>
      <c r="D66" s="84" t="s">
        <v>15743</v>
      </c>
      <c r="E66" s="84" t="b">
        <v>0</v>
      </c>
      <c r="F66" s="84" t="b">
        <v>0</v>
      </c>
      <c r="G66" s="84" t="b">
        <v>0</v>
      </c>
    </row>
    <row r="67" spans="1:7" x14ac:dyDescent="0.25">
      <c r="A67" s="84" t="s">
        <v>14207</v>
      </c>
      <c r="B67" s="84">
        <v>36</v>
      </c>
      <c r="C67" s="122">
        <v>3.2663843724216059E-3</v>
      </c>
      <c r="D67" s="84" t="s">
        <v>15743</v>
      </c>
      <c r="E67" s="84" t="b">
        <v>0</v>
      </c>
      <c r="F67" s="84" t="b">
        <v>0</v>
      </c>
      <c r="G67" s="84" t="b">
        <v>0</v>
      </c>
    </row>
    <row r="68" spans="1:7" x14ac:dyDescent="0.25">
      <c r="A68" s="84" t="s">
        <v>12367</v>
      </c>
      <c r="B68" s="84">
        <v>35</v>
      </c>
      <c r="C68" s="122">
        <v>3.201115672438113E-3</v>
      </c>
      <c r="D68" s="84" t="s">
        <v>15743</v>
      </c>
      <c r="E68" s="84" t="b">
        <v>0</v>
      </c>
      <c r="F68" s="84" t="b">
        <v>0</v>
      </c>
      <c r="G68" s="84" t="b">
        <v>0</v>
      </c>
    </row>
    <row r="69" spans="1:7" x14ac:dyDescent="0.25">
      <c r="A69" s="84" t="s">
        <v>12356</v>
      </c>
      <c r="B69" s="84">
        <v>35</v>
      </c>
      <c r="C69" s="122">
        <v>3.201115672438113E-3</v>
      </c>
      <c r="D69" s="84" t="s">
        <v>15743</v>
      </c>
      <c r="E69" s="84" t="b">
        <v>1</v>
      </c>
      <c r="F69" s="84" t="b">
        <v>0</v>
      </c>
      <c r="G69" s="84" t="b">
        <v>0</v>
      </c>
    </row>
    <row r="70" spans="1:7" x14ac:dyDescent="0.25">
      <c r="A70" s="84" t="s">
        <v>12295</v>
      </c>
      <c r="B70" s="84">
        <v>33</v>
      </c>
      <c r="C70" s="122">
        <v>3.1216266017410643E-3</v>
      </c>
      <c r="D70" s="84" t="s">
        <v>15743</v>
      </c>
      <c r="E70" s="84" t="b">
        <v>0</v>
      </c>
      <c r="F70" s="84" t="b">
        <v>0</v>
      </c>
      <c r="G70" s="84" t="b">
        <v>0</v>
      </c>
    </row>
    <row r="71" spans="1:7" x14ac:dyDescent="0.25">
      <c r="A71" s="84" t="s">
        <v>14208</v>
      </c>
      <c r="B71" s="84">
        <v>33</v>
      </c>
      <c r="C71" s="122">
        <v>3.0945682413684489E-3</v>
      </c>
      <c r="D71" s="84" t="s">
        <v>15743</v>
      </c>
      <c r="E71" s="84" t="b">
        <v>0</v>
      </c>
      <c r="F71" s="84" t="b">
        <v>0</v>
      </c>
      <c r="G71" s="84" t="b">
        <v>0</v>
      </c>
    </row>
    <row r="72" spans="1:7" x14ac:dyDescent="0.25">
      <c r="A72" s="84" t="s">
        <v>765</v>
      </c>
      <c r="B72" s="84">
        <v>31</v>
      </c>
      <c r="C72" s="122">
        <v>2.932437110726454E-3</v>
      </c>
      <c r="D72" s="84" t="s">
        <v>15743</v>
      </c>
      <c r="E72" s="84" t="b">
        <v>0</v>
      </c>
      <c r="F72" s="84" t="b">
        <v>0</v>
      </c>
      <c r="G72" s="84" t="b">
        <v>0</v>
      </c>
    </row>
    <row r="73" spans="1:7" x14ac:dyDescent="0.25">
      <c r="A73" s="84" t="s">
        <v>2925</v>
      </c>
      <c r="B73" s="84">
        <v>31</v>
      </c>
      <c r="C73" s="122">
        <v>2.932437110726454E-3</v>
      </c>
      <c r="D73" s="84" t="s">
        <v>15743</v>
      </c>
      <c r="E73" s="84" t="b">
        <v>0</v>
      </c>
      <c r="F73" s="84" t="b">
        <v>0</v>
      </c>
      <c r="G73" s="84" t="b">
        <v>0</v>
      </c>
    </row>
    <row r="74" spans="1:7" x14ac:dyDescent="0.25">
      <c r="A74" s="84" t="s">
        <v>812</v>
      </c>
      <c r="B74" s="84">
        <v>31</v>
      </c>
      <c r="C74" s="122">
        <v>3.1046583428880432E-3</v>
      </c>
      <c r="D74" s="84" t="s">
        <v>15743</v>
      </c>
      <c r="E74" s="84" t="b">
        <v>0</v>
      </c>
      <c r="F74" s="84" t="b">
        <v>1</v>
      </c>
      <c r="G74" s="84" t="b">
        <v>0</v>
      </c>
    </row>
    <row r="75" spans="1:7" x14ac:dyDescent="0.25">
      <c r="A75" s="84" t="s">
        <v>14209</v>
      </c>
      <c r="B75" s="84">
        <v>31</v>
      </c>
      <c r="C75" s="122">
        <v>3.1373410127128161E-3</v>
      </c>
      <c r="D75" s="84" t="s">
        <v>15743</v>
      </c>
      <c r="E75" s="84" t="b">
        <v>0</v>
      </c>
      <c r="F75" s="84" t="b">
        <v>0</v>
      </c>
      <c r="G75" s="84" t="b">
        <v>0</v>
      </c>
    </row>
    <row r="76" spans="1:7" x14ac:dyDescent="0.25">
      <c r="A76" s="84" t="s">
        <v>14210</v>
      </c>
      <c r="B76" s="84">
        <v>30</v>
      </c>
      <c r="C76" s="122">
        <v>2.8632475253903139E-3</v>
      </c>
      <c r="D76" s="84" t="s">
        <v>15743</v>
      </c>
      <c r="E76" s="84" t="b">
        <v>0</v>
      </c>
      <c r="F76" s="84" t="b">
        <v>0</v>
      </c>
      <c r="G76" s="84" t="b">
        <v>0</v>
      </c>
    </row>
    <row r="77" spans="1:7" x14ac:dyDescent="0.25">
      <c r="A77" s="84" t="s">
        <v>12372</v>
      </c>
      <c r="B77" s="84">
        <v>30</v>
      </c>
      <c r="C77" s="122">
        <v>2.8895140396993763E-3</v>
      </c>
      <c r="D77" s="84" t="s">
        <v>15743</v>
      </c>
      <c r="E77" s="84" t="b">
        <v>0</v>
      </c>
      <c r="F77" s="84" t="b">
        <v>0</v>
      </c>
      <c r="G77" s="84" t="b">
        <v>0</v>
      </c>
    </row>
    <row r="78" spans="1:7" x14ac:dyDescent="0.25">
      <c r="A78" s="84" t="s">
        <v>12355</v>
      </c>
      <c r="B78" s="84">
        <v>30</v>
      </c>
      <c r="C78" s="122">
        <v>3.0691111410576597E-3</v>
      </c>
      <c r="D78" s="84" t="s">
        <v>15743</v>
      </c>
      <c r="E78" s="84" t="b">
        <v>0</v>
      </c>
      <c r="F78" s="84" t="b">
        <v>0</v>
      </c>
      <c r="G78" s="84" t="b">
        <v>0</v>
      </c>
    </row>
    <row r="79" spans="1:7" x14ac:dyDescent="0.25">
      <c r="A79" s="84" t="s">
        <v>14211</v>
      </c>
      <c r="B79" s="84">
        <v>29</v>
      </c>
      <c r="C79" s="122">
        <v>2.79319690504273E-3</v>
      </c>
      <c r="D79" s="84" t="s">
        <v>15743</v>
      </c>
      <c r="E79" s="84" t="b">
        <v>0</v>
      </c>
      <c r="F79" s="84" t="b">
        <v>0</v>
      </c>
      <c r="G79" s="84" t="b">
        <v>0</v>
      </c>
    </row>
    <row r="80" spans="1:7" x14ac:dyDescent="0.25">
      <c r="A80" s="84" t="s">
        <v>14212</v>
      </c>
      <c r="B80" s="84">
        <v>29</v>
      </c>
      <c r="C80" s="122">
        <v>2.8194789596422405E-3</v>
      </c>
      <c r="D80" s="84" t="s">
        <v>15743</v>
      </c>
      <c r="E80" s="84" t="b">
        <v>1</v>
      </c>
      <c r="F80" s="84" t="b">
        <v>0</v>
      </c>
      <c r="G80" s="84" t="b">
        <v>0</v>
      </c>
    </row>
    <row r="81" spans="1:7" x14ac:dyDescent="0.25">
      <c r="A81" s="84" t="s">
        <v>14213</v>
      </c>
      <c r="B81" s="84">
        <v>29</v>
      </c>
      <c r="C81" s="122">
        <v>2.8194789596422405E-3</v>
      </c>
      <c r="D81" s="84" t="s">
        <v>15743</v>
      </c>
      <c r="E81" s="84" t="b">
        <v>0</v>
      </c>
      <c r="F81" s="84" t="b">
        <v>0</v>
      </c>
      <c r="G81" s="84" t="b">
        <v>0</v>
      </c>
    </row>
    <row r="82" spans="1:7" x14ac:dyDescent="0.25">
      <c r="A82" s="84" t="s">
        <v>12371</v>
      </c>
      <c r="B82" s="84">
        <v>29</v>
      </c>
      <c r="C82" s="122">
        <v>2.8467169323059967E-3</v>
      </c>
      <c r="D82" s="84" t="s">
        <v>15743</v>
      </c>
      <c r="E82" s="84" t="b">
        <v>1</v>
      </c>
      <c r="F82" s="84" t="b">
        <v>0</v>
      </c>
      <c r="G82" s="84" t="b">
        <v>0</v>
      </c>
    </row>
    <row r="83" spans="1:7" x14ac:dyDescent="0.25">
      <c r="A83" s="84" t="s">
        <v>767</v>
      </c>
      <c r="B83" s="84">
        <v>28</v>
      </c>
      <c r="C83" s="122">
        <v>2.7222555472407842E-3</v>
      </c>
      <c r="D83" s="84" t="s">
        <v>15743</v>
      </c>
      <c r="E83" s="84" t="b">
        <v>0</v>
      </c>
      <c r="F83" s="84" t="b">
        <v>0</v>
      </c>
      <c r="G83" s="84" t="b">
        <v>0</v>
      </c>
    </row>
    <row r="84" spans="1:7" x14ac:dyDescent="0.25">
      <c r="A84" s="84" t="s">
        <v>14214</v>
      </c>
      <c r="B84" s="84">
        <v>27</v>
      </c>
      <c r="C84" s="122">
        <v>2.650391626629721E-3</v>
      </c>
      <c r="D84" s="84" t="s">
        <v>15743</v>
      </c>
      <c r="E84" s="84" t="b">
        <v>0</v>
      </c>
      <c r="F84" s="84" t="b">
        <v>0</v>
      </c>
      <c r="G84" s="84" t="b">
        <v>0</v>
      </c>
    </row>
    <row r="85" spans="1:7" x14ac:dyDescent="0.25">
      <c r="A85" s="84" t="s">
        <v>12368</v>
      </c>
      <c r="B85" s="84">
        <v>27</v>
      </c>
      <c r="C85" s="122">
        <v>2.650391626629721E-3</v>
      </c>
      <c r="D85" s="84" t="s">
        <v>15743</v>
      </c>
      <c r="E85" s="84" t="b">
        <v>0</v>
      </c>
      <c r="F85" s="84" t="b">
        <v>0</v>
      </c>
      <c r="G85" s="84" t="b">
        <v>0</v>
      </c>
    </row>
    <row r="86" spans="1:7" x14ac:dyDescent="0.25">
      <c r="A86" s="84" t="s">
        <v>14215</v>
      </c>
      <c r="B86" s="84">
        <v>27</v>
      </c>
      <c r="C86" s="122">
        <v>2.650391626629721E-3</v>
      </c>
      <c r="D86" s="84" t="s">
        <v>15743</v>
      </c>
      <c r="E86" s="84" t="b">
        <v>0</v>
      </c>
      <c r="F86" s="84" t="b">
        <v>0</v>
      </c>
      <c r="G86" s="84" t="b">
        <v>0</v>
      </c>
    </row>
    <row r="87" spans="1:7" x14ac:dyDescent="0.25">
      <c r="A87" s="84" t="s">
        <v>14216</v>
      </c>
      <c r="B87" s="84">
        <v>27</v>
      </c>
      <c r="C87" s="122">
        <v>2.650391626629721E-3</v>
      </c>
      <c r="D87" s="84" t="s">
        <v>15743</v>
      </c>
      <c r="E87" s="84" t="b">
        <v>1</v>
      </c>
      <c r="F87" s="84" t="b">
        <v>0</v>
      </c>
      <c r="G87" s="84" t="b">
        <v>0</v>
      </c>
    </row>
    <row r="88" spans="1:7" x14ac:dyDescent="0.25">
      <c r="A88" s="84" t="s">
        <v>12374</v>
      </c>
      <c r="B88" s="84">
        <v>27</v>
      </c>
      <c r="C88" s="122">
        <v>2.650391626629721E-3</v>
      </c>
      <c r="D88" s="84" t="s">
        <v>15743</v>
      </c>
      <c r="E88" s="84" t="b">
        <v>0</v>
      </c>
      <c r="F88" s="84" t="b">
        <v>0</v>
      </c>
      <c r="G88" s="84" t="b">
        <v>0</v>
      </c>
    </row>
    <row r="89" spans="1:7" x14ac:dyDescent="0.25">
      <c r="A89" s="84" t="s">
        <v>12373</v>
      </c>
      <c r="B89" s="84">
        <v>27</v>
      </c>
      <c r="C89" s="122">
        <v>2.650391626629721E-3</v>
      </c>
      <c r="D89" s="84" t="s">
        <v>15743</v>
      </c>
      <c r="E89" s="84" t="b">
        <v>0</v>
      </c>
      <c r="F89" s="84" t="b">
        <v>0</v>
      </c>
      <c r="G89" s="84" t="b">
        <v>0</v>
      </c>
    </row>
    <row r="90" spans="1:7" x14ac:dyDescent="0.25">
      <c r="A90" s="84" t="s">
        <v>12290</v>
      </c>
      <c r="B90" s="84">
        <v>26</v>
      </c>
      <c r="C90" s="122">
        <v>2.5775709588589245E-3</v>
      </c>
      <c r="D90" s="84" t="s">
        <v>15743</v>
      </c>
      <c r="E90" s="84" t="b">
        <v>0</v>
      </c>
      <c r="F90" s="84" t="b">
        <v>0</v>
      </c>
      <c r="G90" s="84" t="b">
        <v>0</v>
      </c>
    </row>
    <row r="91" spans="1:7" x14ac:dyDescent="0.25">
      <c r="A91" s="84" t="s">
        <v>14217</v>
      </c>
      <c r="B91" s="84">
        <v>26</v>
      </c>
      <c r="C91" s="122">
        <v>2.6313182687268781E-3</v>
      </c>
      <c r="D91" s="84" t="s">
        <v>15743</v>
      </c>
      <c r="E91" s="84" t="b">
        <v>0</v>
      </c>
      <c r="F91" s="84" t="b">
        <v>0</v>
      </c>
      <c r="G91" s="84" t="b">
        <v>0</v>
      </c>
    </row>
    <row r="92" spans="1:7" x14ac:dyDescent="0.25">
      <c r="A92" s="84" t="s">
        <v>12375</v>
      </c>
      <c r="B92" s="84">
        <v>26</v>
      </c>
      <c r="C92" s="122">
        <v>2.5775709588589245E-3</v>
      </c>
      <c r="D92" s="84" t="s">
        <v>15743</v>
      </c>
      <c r="E92" s="84" t="b">
        <v>0</v>
      </c>
      <c r="F92" s="84" t="b">
        <v>0</v>
      </c>
      <c r="G92" s="84" t="b">
        <v>0</v>
      </c>
    </row>
    <row r="93" spans="1:7" x14ac:dyDescent="0.25">
      <c r="A93" s="84" t="s">
        <v>14218</v>
      </c>
      <c r="B93" s="84">
        <v>25</v>
      </c>
      <c r="C93" s="122">
        <v>2.5037567281355187E-3</v>
      </c>
      <c r="D93" s="84" t="s">
        <v>15743</v>
      </c>
      <c r="E93" s="84" t="b">
        <v>0</v>
      </c>
      <c r="F93" s="84" t="b">
        <v>0</v>
      </c>
      <c r="G93" s="84" t="b">
        <v>0</v>
      </c>
    </row>
    <row r="94" spans="1:7" x14ac:dyDescent="0.25">
      <c r="A94" s="84" t="s">
        <v>14219</v>
      </c>
      <c r="B94" s="84">
        <v>25</v>
      </c>
      <c r="C94" s="122">
        <v>2.5037567281355187E-3</v>
      </c>
      <c r="D94" s="84" t="s">
        <v>15743</v>
      </c>
      <c r="E94" s="84" t="b">
        <v>0</v>
      </c>
      <c r="F94" s="84" t="b">
        <v>0</v>
      </c>
      <c r="G94" s="84" t="b">
        <v>0</v>
      </c>
    </row>
    <row r="95" spans="1:7" x14ac:dyDescent="0.25">
      <c r="A95" s="84" t="s">
        <v>970</v>
      </c>
      <c r="B95" s="84">
        <v>25</v>
      </c>
      <c r="C95" s="122">
        <v>2.5575926175480496E-3</v>
      </c>
      <c r="D95" s="84" t="s">
        <v>15743</v>
      </c>
      <c r="E95" s="84" t="b">
        <v>0</v>
      </c>
      <c r="F95" s="84" t="b">
        <v>0</v>
      </c>
      <c r="G95" s="84" t="b">
        <v>0</v>
      </c>
    </row>
    <row r="96" spans="1:7" x14ac:dyDescent="0.25">
      <c r="A96" s="84" t="s">
        <v>14220</v>
      </c>
      <c r="B96" s="84">
        <v>25</v>
      </c>
      <c r="C96" s="122">
        <v>2.5301137199296906E-3</v>
      </c>
      <c r="D96" s="84" t="s">
        <v>15743</v>
      </c>
      <c r="E96" s="84" t="b">
        <v>0</v>
      </c>
      <c r="F96" s="84" t="b">
        <v>0</v>
      </c>
      <c r="G96" s="84" t="b">
        <v>0</v>
      </c>
    </row>
    <row r="97" spans="1:7" x14ac:dyDescent="0.25">
      <c r="A97" s="84" t="s">
        <v>12360</v>
      </c>
      <c r="B97" s="84">
        <v>25</v>
      </c>
      <c r="C97" s="122">
        <v>2.5037567281355187E-3</v>
      </c>
      <c r="D97" s="84" t="s">
        <v>15743</v>
      </c>
      <c r="E97" s="84" t="b">
        <v>0</v>
      </c>
      <c r="F97" s="84" t="b">
        <v>0</v>
      </c>
      <c r="G97" s="84" t="b">
        <v>0</v>
      </c>
    </row>
    <row r="98" spans="1:7" x14ac:dyDescent="0.25">
      <c r="A98" s="84" t="s">
        <v>14221</v>
      </c>
      <c r="B98" s="84">
        <v>25</v>
      </c>
      <c r="C98" s="122">
        <v>2.5037567281355187E-3</v>
      </c>
      <c r="D98" s="84" t="s">
        <v>15743</v>
      </c>
      <c r="E98" s="84" t="b">
        <v>0</v>
      </c>
      <c r="F98" s="84" t="b">
        <v>0</v>
      </c>
      <c r="G98" s="84" t="b">
        <v>0</v>
      </c>
    </row>
    <row r="99" spans="1:7" x14ac:dyDescent="0.25">
      <c r="A99" s="84" t="s">
        <v>12378</v>
      </c>
      <c r="B99" s="84">
        <v>25</v>
      </c>
      <c r="C99" s="122">
        <v>2.5037567281355187E-3</v>
      </c>
      <c r="D99" s="84" t="s">
        <v>15743</v>
      </c>
      <c r="E99" s="84" t="b">
        <v>0</v>
      </c>
      <c r="F99" s="84" t="b">
        <v>0</v>
      </c>
      <c r="G99" s="84" t="b">
        <v>0</v>
      </c>
    </row>
    <row r="100" spans="1:7" x14ac:dyDescent="0.25">
      <c r="A100" s="84" t="s">
        <v>12379</v>
      </c>
      <c r="B100" s="84">
        <v>25</v>
      </c>
      <c r="C100" s="122">
        <v>2.5037567281355187E-3</v>
      </c>
      <c r="D100" s="84" t="s">
        <v>15743</v>
      </c>
      <c r="E100" s="84" t="b">
        <v>0</v>
      </c>
      <c r="F100" s="84" t="b">
        <v>0</v>
      </c>
      <c r="G100" s="84" t="b">
        <v>0</v>
      </c>
    </row>
    <row r="101" spans="1:7" x14ac:dyDescent="0.25">
      <c r="A101" s="84" t="s">
        <v>14222</v>
      </c>
      <c r="B101" s="84">
        <v>25</v>
      </c>
      <c r="C101" s="122">
        <v>2.5037567281355187E-3</v>
      </c>
      <c r="D101" s="84" t="s">
        <v>15743</v>
      </c>
      <c r="E101" s="84" t="b">
        <v>0</v>
      </c>
      <c r="F101" s="84" t="b">
        <v>0</v>
      </c>
      <c r="G101" s="84" t="b">
        <v>0</v>
      </c>
    </row>
    <row r="102" spans="1:7" x14ac:dyDescent="0.25">
      <c r="A102" s="84" t="s">
        <v>14223</v>
      </c>
      <c r="B102" s="84">
        <v>24</v>
      </c>
      <c r="C102" s="122">
        <v>2.4552889128461276E-3</v>
      </c>
      <c r="D102" s="84" t="s">
        <v>15743</v>
      </c>
      <c r="E102" s="84" t="b">
        <v>0</v>
      </c>
      <c r="F102" s="84" t="b">
        <v>0</v>
      </c>
      <c r="G102" s="84" t="b">
        <v>0</v>
      </c>
    </row>
    <row r="103" spans="1:7" x14ac:dyDescent="0.25">
      <c r="A103" s="84" t="s">
        <v>14224</v>
      </c>
      <c r="B103" s="84">
        <v>24</v>
      </c>
      <c r="C103" s="122">
        <v>3.0368569336524094E-3</v>
      </c>
      <c r="D103" s="84" t="s">
        <v>15743</v>
      </c>
      <c r="E103" s="84" t="b">
        <v>0</v>
      </c>
      <c r="F103" s="84" t="b">
        <v>0</v>
      </c>
      <c r="G103" s="84" t="b">
        <v>0</v>
      </c>
    </row>
    <row r="104" spans="1:7" x14ac:dyDescent="0.25">
      <c r="A104" s="84" t="s">
        <v>757</v>
      </c>
      <c r="B104" s="84">
        <v>24</v>
      </c>
      <c r="C104" s="122">
        <v>2.4289091711325031E-3</v>
      </c>
      <c r="D104" s="84" t="s">
        <v>15743</v>
      </c>
      <c r="E104" s="84" t="b">
        <v>0</v>
      </c>
      <c r="F104" s="84" t="b">
        <v>0</v>
      </c>
      <c r="G104" s="84" t="b">
        <v>0</v>
      </c>
    </row>
    <row r="105" spans="1:7" x14ac:dyDescent="0.25">
      <c r="A105" s="84" t="s">
        <v>14225</v>
      </c>
      <c r="B105" s="84">
        <v>24</v>
      </c>
      <c r="C105" s="122">
        <v>2.4289091711325031E-3</v>
      </c>
      <c r="D105" s="84" t="s">
        <v>15743</v>
      </c>
      <c r="E105" s="84" t="b">
        <v>0</v>
      </c>
      <c r="F105" s="84" t="b">
        <v>0</v>
      </c>
      <c r="G105" s="84" t="b">
        <v>0</v>
      </c>
    </row>
    <row r="106" spans="1:7" x14ac:dyDescent="0.25">
      <c r="A106" s="84" t="s">
        <v>14226</v>
      </c>
      <c r="B106" s="84">
        <v>24</v>
      </c>
      <c r="C106" s="122">
        <v>2.4289091711325031E-3</v>
      </c>
      <c r="D106" s="84" t="s">
        <v>15743</v>
      </c>
      <c r="E106" s="84" t="b">
        <v>1</v>
      </c>
      <c r="F106" s="84" t="b">
        <v>0</v>
      </c>
      <c r="G106" s="84" t="b">
        <v>0</v>
      </c>
    </row>
    <row r="107" spans="1:7" x14ac:dyDescent="0.25">
      <c r="A107" s="84" t="s">
        <v>14227</v>
      </c>
      <c r="B107" s="84">
        <v>24</v>
      </c>
      <c r="C107" s="122">
        <v>2.4289091711325031E-3</v>
      </c>
      <c r="D107" s="84" t="s">
        <v>15743</v>
      </c>
      <c r="E107" s="84" t="b">
        <v>0</v>
      </c>
      <c r="F107" s="84" t="b">
        <v>0</v>
      </c>
      <c r="G107" s="84" t="b">
        <v>0</v>
      </c>
    </row>
    <row r="108" spans="1:7" x14ac:dyDescent="0.25">
      <c r="A108" s="84" t="s">
        <v>12361</v>
      </c>
      <c r="B108" s="84">
        <v>24</v>
      </c>
      <c r="C108" s="122">
        <v>2.4289091711325031E-3</v>
      </c>
      <c r="D108" s="84" t="s">
        <v>15743</v>
      </c>
      <c r="E108" s="84" t="b">
        <v>0</v>
      </c>
      <c r="F108" s="84" t="b">
        <v>0</v>
      </c>
      <c r="G108" s="84" t="b">
        <v>0</v>
      </c>
    </row>
    <row r="109" spans="1:7" x14ac:dyDescent="0.25">
      <c r="A109" s="84" t="s">
        <v>14228</v>
      </c>
      <c r="B109" s="84">
        <v>24</v>
      </c>
      <c r="C109" s="122">
        <v>2.4828414654560994E-3</v>
      </c>
      <c r="D109" s="84" t="s">
        <v>15743</v>
      </c>
      <c r="E109" s="84" t="b">
        <v>0</v>
      </c>
      <c r="F109" s="84" t="b">
        <v>0</v>
      </c>
      <c r="G109" s="84" t="b">
        <v>0</v>
      </c>
    </row>
    <row r="110" spans="1:7" x14ac:dyDescent="0.25">
      <c r="A110" s="84" t="s">
        <v>12271</v>
      </c>
      <c r="B110" s="84">
        <v>24</v>
      </c>
      <c r="C110" s="122">
        <v>2.4552889128461276E-3</v>
      </c>
      <c r="D110" s="84" t="s">
        <v>15743</v>
      </c>
      <c r="E110" s="84" t="b">
        <v>0</v>
      </c>
      <c r="F110" s="84" t="b">
        <v>0</v>
      </c>
      <c r="G110" s="84" t="b">
        <v>0</v>
      </c>
    </row>
    <row r="111" spans="1:7" x14ac:dyDescent="0.25">
      <c r="A111" s="84" t="s">
        <v>14229</v>
      </c>
      <c r="B111" s="84">
        <v>24</v>
      </c>
      <c r="C111" s="122">
        <v>2.4289091711325031E-3</v>
      </c>
      <c r="D111" s="84" t="s">
        <v>15743</v>
      </c>
      <c r="E111" s="84" t="b">
        <v>0</v>
      </c>
      <c r="F111" s="84" t="b">
        <v>0</v>
      </c>
      <c r="G111" s="84" t="b">
        <v>0</v>
      </c>
    </row>
    <row r="112" spans="1:7" x14ac:dyDescent="0.25">
      <c r="A112" s="84" t="s">
        <v>323</v>
      </c>
      <c r="B112" s="84">
        <v>24</v>
      </c>
      <c r="C112" s="122">
        <v>2.4289091711325031E-3</v>
      </c>
      <c r="D112" s="84" t="s">
        <v>15743</v>
      </c>
      <c r="E112" s="84" t="b">
        <v>0</v>
      </c>
      <c r="F112" s="84" t="b">
        <v>0</v>
      </c>
      <c r="G112" s="84" t="b">
        <v>0</v>
      </c>
    </row>
    <row r="113" spans="1:7" x14ac:dyDescent="0.25">
      <c r="A113" s="84" t="s">
        <v>14230</v>
      </c>
      <c r="B113" s="84">
        <v>23</v>
      </c>
      <c r="C113" s="122">
        <v>2.3793897377287617E-3</v>
      </c>
      <c r="D113" s="84" t="s">
        <v>15743</v>
      </c>
      <c r="E113" s="84" t="b">
        <v>0</v>
      </c>
      <c r="F113" s="84" t="b">
        <v>0</v>
      </c>
      <c r="G113" s="84" t="b">
        <v>0</v>
      </c>
    </row>
    <row r="114" spans="1:7" x14ac:dyDescent="0.25">
      <c r="A114" s="84" t="s">
        <v>14231</v>
      </c>
      <c r="B114" s="84">
        <v>23</v>
      </c>
      <c r="C114" s="122">
        <v>2.352985208144206E-3</v>
      </c>
      <c r="D114" s="84" t="s">
        <v>15743</v>
      </c>
      <c r="E114" s="84" t="b">
        <v>0</v>
      </c>
      <c r="F114" s="84" t="b">
        <v>0</v>
      </c>
      <c r="G114" s="84" t="b">
        <v>0</v>
      </c>
    </row>
    <row r="115" spans="1:7" x14ac:dyDescent="0.25">
      <c r="A115" s="84" t="s">
        <v>14232</v>
      </c>
      <c r="B115" s="84">
        <v>22</v>
      </c>
      <c r="C115" s="122">
        <v>2.2759380100014241E-3</v>
      </c>
      <c r="D115" s="84" t="s">
        <v>15743</v>
      </c>
      <c r="E115" s="84" t="b">
        <v>0</v>
      </c>
      <c r="F115" s="84" t="b">
        <v>0</v>
      </c>
      <c r="G115" s="84" t="b">
        <v>0</v>
      </c>
    </row>
    <row r="116" spans="1:7" x14ac:dyDescent="0.25">
      <c r="A116" s="84" t="s">
        <v>14233</v>
      </c>
      <c r="B116" s="84">
        <v>22</v>
      </c>
      <c r="C116" s="122">
        <v>2.30236965212454E-3</v>
      </c>
      <c r="D116" s="84" t="s">
        <v>15743</v>
      </c>
      <c r="E116" s="84" t="b">
        <v>0</v>
      </c>
      <c r="F116" s="84" t="b">
        <v>0</v>
      </c>
      <c r="G116" s="84" t="b">
        <v>0</v>
      </c>
    </row>
    <row r="117" spans="1:7" x14ac:dyDescent="0.25">
      <c r="A117" s="84" t="s">
        <v>14234</v>
      </c>
      <c r="B117" s="84">
        <v>22</v>
      </c>
      <c r="C117" s="122">
        <v>2.2759380100014241E-3</v>
      </c>
      <c r="D117" s="84" t="s">
        <v>15743</v>
      </c>
      <c r="E117" s="84" t="b">
        <v>0</v>
      </c>
      <c r="F117" s="84" t="b">
        <v>0</v>
      </c>
      <c r="G117" s="84" t="b">
        <v>0</v>
      </c>
    </row>
    <row r="118" spans="1:7" x14ac:dyDescent="0.25">
      <c r="A118" s="84" t="s">
        <v>14235</v>
      </c>
      <c r="B118" s="84">
        <v>22</v>
      </c>
      <c r="C118" s="122">
        <v>2.2759380100014241E-3</v>
      </c>
      <c r="D118" s="84" t="s">
        <v>15743</v>
      </c>
      <c r="E118" s="84" t="b">
        <v>0</v>
      </c>
      <c r="F118" s="84" t="b">
        <v>0</v>
      </c>
      <c r="G118" s="84" t="b">
        <v>0</v>
      </c>
    </row>
    <row r="119" spans="1:7" x14ac:dyDescent="0.25">
      <c r="A119" s="84" t="s">
        <v>14236</v>
      </c>
      <c r="B119" s="84">
        <v>22</v>
      </c>
      <c r="C119" s="122">
        <v>2.2759380100014241E-3</v>
      </c>
      <c r="D119" s="84" t="s">
        <v>15743</v>
      </c>
      <c r="E119" s="84" t="b">
        <v>0</v>
      </c>
      <c r="F119" s="84" t="b">
        <v>0</v>
      </c>
      <c r="G119" s="84" t="b">
        <v>0</v>
      </c>
    </row>
    <row r="120" spans="1:7" x14ac:dyDescent="0.25">
      <c r="A120" s="84" t="s">
        <v>14237</v>
      </c>
      <c r="B120" s="84">
        <v>21</v>
      </c>
      <c r="C120" s="122">
        <v>2.1977164861188793E-3</v>
      </c>
      <c r="D120" s="84" t="s">
        <v>15743</v>
      </c>
      <c r="E120" s="84" t="b">
        <v>0</v>
      </c>
      <c r="F120" s="84" t="b">
        <v>0</v>
      </c>
      <c r="G120" s="84" t="b">
        <v>0</v>
      </c>
    </row>
    <row r="121" spans="1:7" x14ac:dyDescent="0.25">
      <c r="A121" s="84" t="s">
        <v>14238</v>
      </c>
      <c r="B121" s="84">
        <v>21</v>
      </c>
      <c r="C121" s="122">
        <v>2.1977164861188793E-3</v>
      </c>
      <c r="D121" s="84" t="s">
        <v>15743</v>
      </c>
      <c r="E121" s="84" t="b">
        <v>0</v>
      </c>
      <c r="F121" s="84" t="b">
        <v>0</v>
      </c>
      <c r="G121" s="84" t="b">
        <v>0</v>
      </c>
    </row>
    <row r="122" spans="1:7" x14ac:dyDescent="0.25">
      <c r="A122" s="84" t="s">
        <v>14239</v>
      </c>
      <c r="B122" s="84">
        <v>21</v>
      </c>
      <c r="C122" s="122">
        <v>2.1977164861188793E-3</v>
      </c>
      <c r="D122" s="84" t="s">
        <v>15743</v>
      </c>
      <c r="E122" s="84" t="b">
        <v>0</v>
      </c>
      <c r="F122" s="84" t="b">
        <v>0</v>
      </c>
      <c r="G122" s="84" t="b">
        <v>0</v>
      </c>
    </row>
    <row r="123" spans="1:7" x14ac:dyDescent="0.25">
      <c r="A123" s="84" t="s">
        <v>14240</v>
      </c>
      <c r="B123" s="84">
        <v>21</v>
      </c>
      <c r="C123" s="122">
        <v>2.3802027342898469E-3</v>
      </c>
      <c r="D123" s="84" t="s">
        <v>15743</v>
      </c>
      <c r="E123" s="84" t="b">
        <v>0</v>
      </c>
      <c r="F123" s="84" t="b">
        <v>0</v>
      </c>
      <c r="G123" s="84" t="b">
        <v>0</v>
      </c>
    </row>
    <row r="124" spans="1:7" x14ac:dyDescent="0.25">
      <c r="A124" s="84" t="s">
        <v>14241</v>
      </c>
      <c r="B124" s="84">
        <v>21</v>
      </c>
      <c r="C124" s="122">
        <v>2.2241779086015563E-3</v>
      </c>
      <c r="D124" s="84" t="s">
        <v>15743</v>
      </c>
      <c r="E124" s="84" t="b">
        <v>0</v>
      </c>
      <c r="F124" s="84" t="b">
        <v>0</v>
      </c>
      <c r="G124" s="84" t="b">
        <v>0</v>
      </c>
    </row>
    <row r="125" spans="1:7" x14ac:dyDescent="0.25">
      <c r="A125" s="84" t="s">
        <v>615</v>
      </c>
      <c r="B125" s="84">
        <v>21</v>
      </c>
      <c r="C125" s="122">
        <v>2.1977164861188793E-3</v>
      </c>
      <c r="D125" s="84" t="s">
        <v>15743</v>
      </c>
      <c r="E125" s="84" t="b">
        <v>0</v>
      </c>
      <c r="F125" s="84" t="b">
        <v>0</v>
      </c>
      <c r="G125" s="84" t="b">
        <v>0</v>
      </c>
    </row>
    <row r="126" spans="1:7" x14ac:dyDescent="0.25">
      <c r="A126" s="84" t="s">
        <v>14242</v>
      </c>
      <c r="B126" s="84">
        <v>20</v>
      </c>
      <c r="C126" s="122">
        <v>2.1182646748586246E-3</v>
      </c>
      <c r="D126" s="84" t="s">
        <v>15743</v>
      </c>
      <c r="E126" s="84" t="b">
        <v>0</v>
      </c>
      <c r="F126" s="84" t="b">
        <v>0</v>
      </c>
      <c r="G126" s="84" t="b">
        <v>0</v>
      </c>
    </row>
    <row r="127" spans="1:7" x14ac:dyDescent="0.25">
      <c r="A127" s="84" t="s">
        <v>14243</v>
      </c>
      <c r="B127" s="84">
        <v>20</v>
      </c>
      <c r="C127" s="122">
        <v>2.1182646748586246E-3</v>
      </c>
      <c r="D127" s="84" t="s">
        <v>15743</v>
      </c>
      <c r="E127" s="84" t="b">
        <v>0</v>
      </c>
      <c r="F127" s="84" t="b">
        <v>0</v>
      </c>
      <c r="G127" s="84" t="b">
        <v>0</v>
      </c>
    </row>
    <row r="128" spans="1:7" x14ac:dyDescent="0.25">
      <c r="A128" s="84" t="s">
        <v>14244</v>
      </c>
      <c r="B128" s="84">
        <v>20</v>
      </c>
      <c r="C128" s="122">
        <v>2.3024963113783005E-3</v>
      </c>
      <c r="D128" s="84" t="s">
        <v>15743</v>
      </c>
      <c r="E128" s="84" t="b">
        <v>0</v>
      </c>
      <c r="F128" s="84" t="b">
        <v>0</v>
      </c>
      <c r="G128" s="84" t="b">
        <v>0</v>
      </c>
    </row>
    <row r="129" spans="1:7" x14ac:dyDescent="0.25">
      <c r="A129" s="84" t="s">
        <v>877</v>
      </c>
      <c r="B129" s="84">
        <v>19</v>
      </c>
      <c r="C129" s="122">
        <v>2.0375210117336705E-3</v>
      </c>
      <c r="D129" s="84" t="s">
        <v>15743</v>
      </c>
      <c r="E129" s="84" t="b">
        <v>0</v>
      </c>
      <c r="F129" s="84" t="b">
        <v>0</v>
      </c>
      <c r="G129" s="84" t="b">
        <v>0</v>
      </c>
    </row>
    <row r="130" spans="1:7" x14ac:dyDescent="0.25">
      <c r="A130" s="84" t="s">
        <v>12283</v>
      </c>
      <c r="B130" s="84">
        <v>19</v>
      </c>
      <c r="C130" s="122">
        <v>2.0375210117336705E-3</v>
      </c>
      <c r="D130" s="84" t="s">
        <v>15743</v>
      </c>
      <c r="E130" s="84" t="b">
        <v>0</v>
      </c>
      <c r="F130" s="84" t="b">
        <v>0</v>
      </c>
      <c r="G130" s="84" t="b">
        <v>0</v>
      </c>
    </row>
    <row r="131" spans="1:7" x14ac:dyDescent="0.25">
      <c r="A131" s="84" t="s">
        <v>14245</v>
      </c>
      <c r="B131" s="84">
        <v>19</v>
      </c>
      <c r="C131" s="122">
        <v>2.0375210117336705E-3</v>
      </c>
      <c r="D131" s="84" t="s">
        <v>15743</v>
      </c>
      <c r="E131" s="84" t="b">
        <v>0</v>
      </c>
      <c r="F131" s="84" t="b">
        <v>0</v>
      </c>
      <c r="G131" s="84" t="b">
        <v>0</v>
      </c>
    </row>
    <row r="132" spans="1:7" x14ac:dyDescent="0.25">
      <c r="A132" s="84" t="s">
        <v>14246</v>
      </c>
      <c r="B132" s="84">
        <v>19</v>
      </c>
      <c r="C132" s="122">
        <v>2.0375210117336705E-3</v>
      </c>
      <c r="D132" s="84" t="s">
        <v>15743</v>
      </c>
      <c r="E132" s="84" t="b">
        <v>0</v>
      </c>
      <c r="F132" s="84" t="b">
        <v>0</v>
      </c>
      <c r="G132" s="84" t="b">
        <v>0</v>
      </c>
    </row>
    <row r="133" spans="1:7" x14ac:dyDescent="0.25">
      <c r="A133" s="84" t="s">
        <v>14247</v>
      </c>
      <c r="B133" s="84">
        <v>19</v>
      </c>
      <c r="C133" s="122">
        <v>2.0375210117336705E-3</v>
      </c>
      <c r="D133" s="84" t="s">
        <v>15743</v>
      </c>
      <c r="E133" s="84" t="b">
        <v>1</v>
      </c>
      <c r="F133" s="84" t="b">
        <v>0</v>
      </c>
      <c r="G133" s="84" t="b">
        <v>0</v>
      </c>
    </row>
    <row r="134" spans="1:7" x14ac:dyDescent="0.25">
      <c r="A134" s="84" t="s">
        <v>14248</v>
      </c>
      <c r="B134" s="84">
        <v>19</v>
      </c>
      <c r="C134" s="122">
        <v>2.0375210117336705E-3</v>
      </c>
      <c r="D134" s="84" t="s">
        <v>15743</v>
      </c>
      <c r="E134" s="84" t="b">
        <v>0</v>
      </c>
      <c r="F134" s="84" t="b">
        <v>0</v>
      </c>
      <c r="G134" s="84" t="b">
        <v>0</v>
      </c>
    </row>
    <row r="135" spans="1:7" x14ac:dyDescent="0.25">
      <c r="A135" s="84" t="s">
        <v>325</v>
      </c>
      <c r="B135" s="84">
        <v>19</v>
      </c>
      <c r="C135" s="122">
        <v>2.092099324763912E-3</v>
      </c>
      <c r="D135" s="84" t="s">
        <v>15743</v>
      </c>
      <c r="E135" s="84" t="b">
        <v>0</v>
      </c>
      <c r="F135" s="84" t="b">
        <v>0</v>
      </c>
      <c r="G135" s="84" t="b">
        <v>0</v>
      </c>
    </row>
    <row r="136" spans="1:7" x14ac:dyDescent="0.25">
      <c r="A136" s="84" t="s">
        <v>619</v>
      </c>
      <c r="B136" s="84">
        <v>19</v>
      </c>
      <c r="C136" s="122">
        <v>2.0375210117336705E-3</v>
      </c>
      <c r="D136" s="84" t="s">
        <v>15743</v>
      </c>
      <c r="E136" s="84" t="b">
        <v>0</v>
      </c>
      <c r="F136" s="84" t="b">
        <v>0</v>
      </c>
      <c r="G136" s="84" t="b">
        <v>0</v>
      </c>
    </row>
    <row r="137" spans="1:7" x14ac:dyDescent="0.25">
      <c r="A137" s="84" t="s">
        <v>14249</v>
      </c>
      <c r="B137" s="84">
        <v>19</v>
      </c>
      <c r="C137" s="122">
        <v>2.0375210117336705E-3</v>
      </c>
      <c r="D137" s="84" t="s">
        <v>15743</v>
      </c>
      <c r="E137" s="84" t="b">
        <v>0</v>
      </c>
      <c r="F137" s="84" t="b">
        <v>0</v>
      </c>
      <c r="G137" s="84" t="b">
        <v>0</v>
      </c>
    </row>
    <row r="138" spans="1:7" x14ac:dyDescent="0.25">
      <c r="A138" s="84" t="s">
        <v>14250</v>
      </c>
      <c r="B138" s="84">
        <v>18</v>
      </c>
      <c r="C138" s="122">
        <v>1.9554174432250548E-3</v>
      </c>
      <c r="D138" s="84" t="s">
        <v>15743</v>
      </c>
      <c r="E138" s="84" t="b">
        <v>0</v>
      </c>
      <c r="F138" s="84" t="b">
        <v>1</v>
      </c>
      <c r="G138" s="84" t="b">
        <v>0</v>
      </c>
    </row>
    <row r="139" spans="1:7" x14ac:dyDescent="0.25">
      <c r="A139" s="84" t="s">
        <v>14251</v>
      </c>
      <c r="B139" s="84">
        <v>18</v>
      </c>
      <c r="C139" s="122">
        <v>1.9554174432250548E-3</v>
      </c>
      <c r="D139" s="84" t="s">
        <v>15743</v>
      </c>
      <c r="E139" s="84" t="b">
        <v>1</v>
      </c>
      <c r="F139" s="84" t="b">
        <v>0</v>
      </c>
      <c r="G139" s="84" t="b">
        <v>0</v>
      </c>
    </row>
    <row r="140" spans="1:7" x14ac:dyDescent="0.25">
      <c r="A140" s="84" t="s">
        <v>14252</v>
      </c>
      <c r="B140" s="84">
        <v>18</v>
      </c>
      <c r="C140" s="122">
        <v>1.9554174432250548E-3</v>
      </c>
      <c r="D140" s="84" t="s">
        <v>15743</v>
      </c>
      <c r="E140" s="84" t="b">
        <v>0</v>
      </c>
      <c r="F140" s="84" t="b">
        <v>0</v>
      </c>
      <c r="G140" s="84" t="b">
        <v>0</v>
      </c>
    </row>
    <row r="141" spans="1:7" x14ac:dyDescent="0.25">
      <c r="A141" s="84" t="s">
        <v>14253</v>
      </c>
      <c r="B141" s="84">
        <v>18</v>
      </c>
      <c r="C141" s="122">
        <v>1.9554174432250548E-3</v>
      </c>
      <c r="D141" s="84" t="s">
        <v>15743</v>
      </c>
      <c r="E141" s="84" t="b">
        <v>0</v>
      </c>
      <c r="F141" s="84" t="b">
        <v>0</v>
      </c>
      <c r="G141" s="84" t="b">
        <v>0</v>
      </c>
    </row>
    <row r="142" spans="1:7" x14ac:dyDescent="0.25">
      <c r="A142" s="84" t="s">
        <v>14254</v>
      </c>
      <c r="B142" s="84">
        <v>18</v>
      </c>
      <c r="C142" s="122">
        <v>1.9554174432250548E-3</v>
      </c>
      <c r="D142" s="84" t="s">
        <v>15743</v>
      </c>
      <c r="E142" s="84" t="b">
        <v>0</v>
      </c>
      <c r="F142" s="84" t="b">
        <v>0</v>
      </c>
      <c r="G142" s="84" t="b">
        <v>0</v>
      </c>
    </row>
    <row r="143" spans="1:7" x14ac:dyDescent="0.25">
      <c r="A143" s="84" t="s">
        <v>12385</v>
      </c>
      <c r="B143" s="84">
        <v>18</v>
      </c>
      <c r="C143" s="122">
        <v>1.9554174432250548E-3</v>
      </c>
      <c r="D143" s="84" t="s">
        <v>15743</v>
      </c>
      <c r="E143" s="84" t="b">
        <v>0</v>
      </c>
      <c r="F143" s="84" t="b">
        <v>0</v>
      </c>
      <c r="G143" s="84" t="b">
        <v>0</v>
      </c>
    </row>
    <row r="144" spans="1:7" x14ac:dyDescent="0.25">
      <c r="A144" s="84" t="s">
        <v>8333</v>
      </c>
      <c r="B144" s="84">
        <v>18</v>
      </c>
      <c r="C144" s="122">
        <v>1.9554174432250548E-3</v>
      </c>
      <c r="D144" s="84" t="s">
        <v>15743</v>
      </c>
      <c r="E144" s="84" t="b">
        <v>0</v>
      </c>
      <c r="F144" s="84" t="b">
        <v>0</v>
      </c>
      <c r="G144" s="84" t="b">
        <v>0</v>
      </c>
    </row>
    <row r="145" spans="1:7" x14ac:dyDescent="0.25">
      <c r="A145" s="84" t="s">
        <v>14255</v>
      </c>
      <c r="B145" s="84">
        <v>18</v>
      </c>
      <c r="C145" s="122">
        <v>1.9554174432250548E-3</v>
      </c>
      <c r="D145" s="84" t="s">
        <v>15743</v>
      </c>
      <c r="E145" s="84" t="b">
        <v>0</v>
      </c>
      <c r="F145" s="84" t="b">
        <v>0</v>
      </c>
      <c r="G145" s="84" t="b">
        <v>0</v>
      </c>
    </row>
    <row r="146" spans="1:7" x14ac:dyDescent="0.25">
      <c r="A146" s="84" t="s">
        <v>14256</v>
      </c>
      <c r="B146" s="84">
        <v>18</v>
      </c>
      <c r="C146" s="122">
        <v>1.9554174432250548E-3</v>
      </c>
      <c r="D146" s="84" t="s">
        <v>15743</v>
      </c>
      <c r="E146" s="84" t="b">
        <v>0</v>
      </c>
      <c r="F146" s="84" t="b">
        <v>0</v>
      </c>
      <c r="G146" s="84" t="b">
        <v>0</v>
      </c>
    </row>
    <row r="147" spans="1:7" x14ac:dyDescent="0.25">
      <c r="A147" s="84" t="s">
        <v>12301</v>
      </c>
      <c r="B147" s="84">
        <v>18</v>
      </c>
      <c r="C147" s="122">
        <v>1.9554174432250548E-3</v>
      </c>
      <c r="D147" s="84" t="s">
        <v>15743</v>
      </c>
      <c r="E147" s="84" t="b">
        <v>0</v>
      </c>
      <c r="F147" s="84" t="b">
        <v>0</v>
      </c>
      <c r="G147" s="84" t="b">
        <v>0</v>
      </c>
    </row>
    <row r="148" spans="1:7" x14ac:dyDescent="0.25">
      <c r="A148" s="84" t="s">
        <v>14257</v>
      </c>
      <c r="B148" s="84">
        <v>18</v>
      </c>
      <c r="C148" s="122">
        <v>1.9554174432250548E-3</v>
      </c>
      <c r="D148" s="84" t="s">
        <v>15743</v>
      </c>
      <c r="E148" s="84" t="b">
        <v>0</v>
      </c>
      <c r="F148" s="84" t="b">
        <v>0</v>
      </c>
      <c r="G148" s="84" t="b">
        <v>0</v>
      </c>
    </row>
    <row r="149" spans="1:7" x14ac:dyDescent="0.25">
      <c r="A149" s="84" t="s">
        <v>14258</v>
      </c>
      <c r="B149" s="84">
        <v>18</v>
      </c>
      <c r="C149" s="122">
        <v>1.9554174432250548E-3</v>
      </c>
      <c r="D149" s="84" t="s">
        <v>15743</v>
      </c>
      <c r="E149" s="84" t="b">
        <v>0</v>
      </c>
      <c r="F149" s="84" t="b">
        <v>0</v>
      </c>
      <c r="G149" s="84" t="b">
        <v>0</v>
      </c>
    </row>
    <row r="150" spans="1:7" x14ac:dyDescent="0.25">
      <c r="A150" s="84" t="s">
        <v>14259</v>
      </c>
      <c r="B150" s="84">
        <v>18</v>
      </c>
      <c r="C150" s="122">
        <v>1.9554174432250548E-3</v>
      </c>
      <c r="D150" s="84" t="s">
        <v>15743</v>
      </c>
      <c r="E150" s="84" t="b">
        <v>0</v>
      </c>
      <c r="F150" s="84" t="b">
        <v>0</v>
      </c>
      <c r="G150" s="84" t="b">
        <v>0</v>
      </c>
    </row>
    <row r="151" spans="1:7" x14ac:dyDescent="0.25">
      <c r="A151" s="84" t="s">
        <v>14260</v>
      </c>
      <c r="B151" s="84">
        <v>18</v>
      </c>
      <c r="C151" s="122">
        <v>1.9554174432250548E-3</v>
      </c>
      <c r="D151" s="84" t="s">
        <v>15743</v>
      </c>
      <c r="E151" s="84" t="b">
        <v>0</v>
      </c>
      <c r="F151" s="84" t="b">
        <v>0</v>
      </c>
      <c r="G151" s="84" t="b">
        <v>0</v>
      </c>
    </row>
    <row r="152" spans="1:7" x14ac:dyDescent="0.25">
      <c r="A152" s="84" t="s">
        <v>14261</v>
      </c>
      <c r="B152" s="84">
        <v>18</v>
      </c>
      <c r="C152" s="122">
        <v>1.9554174432250548E-3</v>
      </c>
      <c r="D152" s="84" t="s">
        <v>15743</v>
      </c>
      <c r="E152" s="84" t="b">
        <v>0</v>
      </c>
      <c r="F152" s="84" t="b">
        <v>0</v>
      </c>
      <c r="G152" s="84" t="b">
        <v>0</v>
      </c>
    </row>
    <row r="153" spans="1:7" x14ac:dyDescent="0.25">
      <c r="A153" s="84" t="s">
        <v>14262</v>
      </c>
      <c r="B153" s="84">
        <v>18</v>
      </c>
      <c r="C153" s="122">
        <v>1.9554174432250548E-3</v>
      </c>
      <c r="D153" s="84" t="s">
        <v>15743</v>
      </c>
      <c r="E153" s="84" t="b">
        <v>0</v>
      </c>
      <c r="F153" s="84" t="b">
        <v>0</v>
      </c>
      <c r="G153" s="84" t="b">
        <v>0</v>
      </c>
    </row>
    <row r="154" spans="1:7" x14ac:dyDescent="0.25">
      <c r="A154" s="84" t="s">
        <v>14263</v>
      </c>
      <c r="B154" s="84">
        <v>18</v>
      </c>
      <c r="C154" s="122">
        <v>1.9554174432250548E-3</v>
      </c>
      <c r="D154" s="84" t="s">
        <v>15743</v>
      </c>
      <c r="E154" s="84" t="b">
        <v>0</v>
      </c>
      <c r="F154" s="84" t="b">
        <v>0</v>
      </c>
      <c r="G154" s="84" t="b">
        <v>0</v>
      </c>
    </row>
    <row r="155" spans="1:7" x14ac:dyDescent="0.25">
      <c r="A155" s="84" t="s">
        <v>12284</v>
      </c>
      <c r="B155" s="84">
        <v>17</v>
      </c>
      <c r="C155" s="122">
        <v>1.871878343209816E-3</v>
      </c>
      <c r="D155" s="84" t="s">
        <v>15743</v>
      </c>
      <c r="E155" s="84" t="b">
        <v>0</v>
      </c>
      <c r="F155" s="84" t="b">
        <v>0</v>
      </c>
      <c r="G155" s="84" t="b">
        <v>0</v>
      </c>
    </row>
    <row r="156" spans="1:7" x14ac:dyDescent="0.25">
      <c r="A156" s="84" t="s">
        <v>796</v>
      </c>
      <c r="B156" s="84">
        <v>17</v>
      </c>
      <c r="C156" s="122">
        <v>2.0248011833989832E-3</v>
      </c>
      <c r="D156" s="84" t="s">
        <v>15743</v>
      </c>
      <c r="E156" s="84" t="b">
        <v>0</v>
      </c>
      <c r="F156" s="84" t="b">
        <v>0</v>
      </c>
      <c r="G156" s="84" t="b">
        <v>0</v>
      </c>
    </row>
    <row r="157" spans="1:7" x14ac:dyDescent="0.25">
      <c r="A157" s="84" t="s">
        <v>14264</v>
      </c>
      <c r="B157" s="84">
        <v>17</v>
      </c>
      <c r="C157" s="122">
        <v>1.9896587115622441E-3</v>
      </c>
      <c r="D157" s="84" t="s">
        <v>15743</v>
      </c>
      <c r="E157" s="84" t="b">
        <v>0</v>
      </c>
      <c r="F157" s="84" t="b">
        <v>0</v>
      </c>
      <c r="G157" s="84" t="b">
        <v>0</v>
      </c>
    </row>
    <row r="158" spans="1:7" x14ac:dyDescent="0.25">
      <c r="A158" s="84" t="s">
        <v>14265</v>
      </c>
      <c r="B158" s="84">
        <v>17</v>
      </c>
      <c r="C158" s="122">
        <v>1.871878343209816E-3</v>
      </c>
      <c r="D158" s="84" t="s">
        <v>15743</v>
      </c>
      <c r="E158" s="84" t="b">
        <v>0</v>
      </c>
      <c r="F158" s="84" t="b">
        <v>0</v>
      </c>
      <c r="G158" s="84" t="b">
        <v>0</v>
      </c>
    </row>
    <row r="159" spans="1:7" x14ac:dyDescent="0.25">
      <c r="A159" s="84" t="s">
        <v>14266</v>
      </c>
      <c r="B159" s="84">
        <v>17</v>
      </c>
      <c r="C159" s="122">
        <v>1.871878343209816E-3</v>
      </c>
      <c r="D159" s="84" t="s">
        <v>15743</v>
      </c>
      <c r="E159" s="84" t="b">
        <v>0</v>
      </c>
      <c r="F159" s="84" t="b">
        <v>0</v>
      </c>
      <c r="G159" s="84" t="b">
        <v>0</v>
      </c>
    </row>
    <row r="160" spans="1:7" x14ac:dyDescent="0.25">
      <c r="A160" s="84" t="s">
        <v>14267</v>
      </c>
      <c r="B160" s="84">
        <v>17</v>
      </c>
      <c r="C160" s="122">
        <v>1.871878343209816E-3</v>
      </c>
      <c r="D160" s="84" t="s">
        <v>15743</v>
      </c>
      <c r="E160" s="84" t="b">
        <v>0</v>
      </c>
      <c r="F160" s="84" t="b">
        <v>0</v>
      </c>
      <c r="G160" s="84" t="b">
        <v>0</v>
      </c>
    </row>
    <row r="161" spans="1:7" x14ac:dyDescent="0.25">
      <c r="A161" s="84" t="s">
        <v>14268</v>
      </c>
      <c r="B161" s="84">
        <v>17</v>
      </c>
      <c r="C161" s="122">
        <v>1.871878343209816E-3</v>
      </c>
      <c r="D161" s="84" t="s">
        <v>15743</v>
      </c>
      <c r="E161" s="84" t="b">
        <v>0</v>
      </c>
      <c r="F161" s="84" t="b">
        <v>0</v>
      </c>
      <c r="G161" s="84" t="b">
        <v>0</v>
      </c>
    </row>
    <row r="162" spans="1:7" x14ac:dyDescent="0.25">
      <c r="A162" s="84" t="s">
        <v>14269</v>
      </c>
      <c r="B162" s="84">
        <v>17</v>
      </c>
      <c r="C162" s="122">
        <v>1.871878343209816E-3</v>
      </c>
      <c r="D162" s="84" t="s">
        <v>15743</v>
      </c>
      <c r="E162" s="84" t="b">
        <v>0</v>
      </c>
      <c r="F162" s="84" t="b">
        <v>0</v>
      </c>
      <c r="G162" s="84" t="b">
        <v>0</v>
      </c>
    </row>
    <row r="163" spans="1:7" x14ac:dyDescent="0.25">
      <c r="A163" s="84" t="s">
        <v>965</v>
      </c>
      <c r="B163" s="84">
        <v>17</v>
      </c>
      <c r="C163" s="122">
        <v>1.871878343209816E-3</v>
      </c>
      <c r="D163" s="84" t="s">
        <v>15743</v>
      </c>
      <c r="E163" s="84" t="b">
        <v>0</v>
      </c>
      <c r="F163" s="84" t="b">
        <v>0</v>
      </c>
      <c r="G163" s="84" t="b">
        <v>0</v>
      </c>
    </row>
    <row r="164" spans="1:7" x14ac:dyDescent="0.25">
      <c r="A164" s="84" t="s">
        <v>793</v>
      </c>
      <c r="B164" s="84">
        <v>17</v>
      </c>
      <c r="C164" s="122">
        <v>1.871878343209816E-3</v>
      </c>
      <c r="D164" s="84" t="s">
        <v>15743</v>
      </c>
      <c r="E164" s="84" t="b">
        <v>0</v>
      </c>
      <c r="F164" s="84" t="b">
        <v>0</v>
      </c>
      <c r="G164" s="84" t="b">
        <v>0</v>
      </c>
    </row>
    <row r="165" spans="1:7" x14ac:dyDescent="0.25">
      <c r="A165" s="84" t="s">
        <v>12270</v>
      </c>
      <c r="B165" s="84">
        <v>17</v>
      </c>
      <c r="C165" s="122">
        <v>1.871878343209816E-3</v>
      </c>
      <c r="D165" s="84" t="s">
        <v>15743</v>
      </c>
      <c r="E165" s="84" t="b">
        <v>0</v>
      </c>
      <c r="F165" s="84" t="b">
        <v>0</v>
      </c>
      <c r="G165" s="84" t="b">
        <v>0</v>
      </c>
    </row>
    <row r="166" spans="1:7" x14ac:dyDescent="0.25">
      <c r="A166" s="84" t="s">
        <v>14270</v>
      </c>
      <c r="B166" s="84">
        <v>17</v>
      </c>
      <c r="C166" s="122">
        <v>1.871878343209816E-3</v>
      </c>
      <c r="D166" s="84" t="s">
        <v>15743</v>
      </c>
      <c r="E166" s="84" t="b">
        <v>0</v>
      </c>
      <c r="F166" s="84" t="b">
        <v>0</v>
      </c>
      <c r="G166" s="84" t="b">
        <v>0</v>
      </c>
    </row>
    <row r="167" spans="1:7" x14ac:dyDescent="0.25">
      <c r="A167" s="84" t="s">
        <v>523</v>
      </c>
      <c r="B167" s="84">
        <v>17</v>
      </c>
      <c r="C167" s="122">
        <v>1.871878343209816E-3</v>
      </c>
      <c r="D167" s="84" t="s">
        <v>15743</v>
      </c>
      <c r="E167" s="84" t="b">
        <v>0</v>
      </c>
      <c r="F167" s="84" t="b">
        <v>0</v>
      </c>
      <c r="G167" s="84" t="b">
        <v>0</v>
      </c>
    </row>
    <row r="168" spans="1:7" x14ac:dyDescent="0.25">
      <c r="A168" s="84" t="s">
        <v>14271</v>
      </c>
      <c r="B168" s="84">
        <v>16</v>
      </c>
      <c r="C168" s="122">
        <v>1.9056952314343372E-3</v>
      </c>
      <c r="D168" s="84" t="s">
        <v>15743</v>
      </c>
      <c r="E168" s="84" t="b">
        <v>0</v>
      </c>
      <c r="F168" s="84" t="b">
        <v>0</v>
      </c>
      <c r="G168" s="84" t="b">
        <v>0</v>
      </c>
    </row>
    <row r="169" spans="1:7" x14ac:dyDescent="0.25">
      <c r="A169" s="84" t="s">
        <v>14272</v>
      </c>
      <c r="B169" s="84">
        <v>16</v>
      </c>
      <c r="C169" s="122">
        <v>1.7868191737670678E-3</v>
      </c>
      <c r="D169" s="84" t="s">
        <v>15743</v>
      </c>
      <c r="E169" s="84" t="b">
        <v>0</v>
      </c>
      <c r="F169" s="84" t="b">
        <v>0</v>
      </c>
      <c r="G169" s="84" t="b">
        <v>0</v>
      </c>
    </row>
    <row r="170" spans="1:7" x14ac:dyDescent="0.25">
      <c r="A170" s="84" t="s">
        <v>14273</v>
      </c>
      <c r="B170" s="84">
        <v>16</v>
      </c>
      <c r="C170" s="122">
        <v>1.7868191737670678E-3</v>
      </c>
      <c r="D170" s="84" t="s">
        <v>15743</v>
      </c>
      <c r="E170" s="84" t="b">
        <v>0</v>
      </c>
      <c r="F170" s="84" t="b">
        <v>0</v>
      </c>
      <c r="G170" s="84" t="b">
        <v>0</v>
      </c>
    </row>
    <row r="171" spans="1:7" x14ac:dyDescent="0.25">
      <c r="A171" s="84" t="s">
        <v>14274</v>
      </c>
      <c r="B171" s="84">
        <v>16</v>
      </c>
      <c r="C171" s="122">
        <v>1.7868191737670678E-3</v>
      </c>
      <c r="D171" s="84" t="s">
        <v>15743</v>
      </c>
      <c r="E171" s="84" t="b">
        <v>0</v>
      </c>
      <c r="F171" s="84" t="b">
        <v>0</v>
      </c>
      <c r="G171" s="84" t="b">
        <v>0</v>
      </c>
    </row>
    <row r="172" spans="1:7" x14ac:dyDescent="0.25">
      <c r="A172" s="84" t="s">
        <v>14275</v>
      </c>
      <c r="B172" s="84">
        <v>16</v>
      </c>
      <c r="C172" s="122">
        <v>1.7868191737670678E-3</v>
      </c>
      <c r="D172" s="84" t="s">
        <v>15743</v>
      </c>
      <c r="E172" s="84" t="b">
        <v>1</v>
      </c>
      <c r="F172" s="84" t="b">
        <v>0</v>
      </c>
      <c r="G172" s="84" t="b">
        <v>0</v>
      </c>
    </row>
    <row r="173" spans="1:7" x14ac:dyDescent="0.25">
      <c r="A173" s="84" t="s">
        <v>14276</v>
      </c>
      <c r="B173" s="84">
        <v>16</v>
      </c>
      <c r="C173" s="122">
        <v>1.8134877975541691E-3</v>
      </c>
      <c r="D173" s="84" t="s">
        <v>15743</v>
      </c>
      <c r="E173" s="84" t="b">
        <v>0</v>
      </c>
      <c r="F173" s="84" t="b">
        <v>0</v>
      </c>
      <c r="G173" s="84" t="b">
        <v>0</v>
      </c>
    </row>
    <row r="174" spans="1:7" x14ac:dyDescent="0.25">
      <c r="A174" s="84" t="s">
        <v>14277</v>
      </c>
      <c r="B174" s="84">
        <v>16</v>
      </c>
      <c r="C174" s="122">
        <v>1.7868191737670678E-3</v>
      </c>
      <c r="D174" s="84" t="s">
        <v>15743</v>
      </c>
      <c r="E174" s="84" t="b">
        <v>0</v>
      </c>
      <c r="F174" s="84" t="b">
        <v>0</v>
      </c>
      <c r="G174" s="84" t="b">
        <v>0</v>
      </c>
    </row>
    <row r="175" spans="1:7" x14ac:dyDescent="0.25">
      <c r="A175" s="84" t="s">
        <v>495</v>
      </c>
      <c r="B175" s="84">
        <v>16</v>
      </c>
      <c r="C175" s="122">
        <v>1.7868191737670678E-3</v>
      </c>
      <c r="D175" s="84" t="s">
        <v>15743</v>
      </c>
      <c r="E175" s="84" t="b">
        <v>0</v>
      </c>
      <c r="F175" s="84" t="b">
        <v>0</v>
      </c>
      <c r="G175" s="84" t="b">
        <v>0</v>
      </c>
    </row>
    <row r="176" spans="1:7" x14ac:dyDescent="0.25">
      <c r="A176" s="84" t="s">
        <v>14278</v>
      </c>
      <c r="B176" s="84">
        <v>16</v>
      </c>
      <c r="C176" s="122">
        <v>2.073241624446403E-3</v>
      </c>
      <c r="D176" s="84" t="s">
        <v>15743</v>
      </c>
      <c r="E176" s="84" t="b">
        <v>0</v>
      </c>
      <c r="F176" s="84" t="b">
        <v>0</v>
      </c>
      <c r="G176" s="84" t="b">
        <v>0</v>
      </c>
    </row>
    <row r="177" spans="1:7" x14ac:dyDescent="0.25">
      <c r="A177" s="84" t="s">
        <v>915</v>
      </c>
      <c r="B177" s="84">
        <v>16</v>
      </c>
      <c r="C177" s="122">
        <v>1.7868191737670678E-3</v>
      </c>
      <c r="D177" s="84" t="s">
        <v>15743</v>
      </c>
      <c r="E177" s="84" t="b">
        <v>0</v>
      </c>
      <c r="F177" s="84" t="b">
        <v>0</v>
      </c>
      <c r="G177" s="84" t="b">
        <v>0</v>
      </c>
    </row>
    <row r="178" spans="1:7" x14ac:dyDescent="0.25">
      <c r="A178" s="84" t="s">
        <v>14279</v>
      </c>
      <c r="B178" s="84">
        <v>15</v>
      </c>
      <c r="C178" s="122">
        <v>1.7001448102070336E-3</v>
      </c>
      <c r="D178" s="84" t="s">
        <v>15743</v>
      </c>
      <c r="E178" s="84" t="b">
        <v>0</v>
      </c>
      <c r="F178" s="84" t="b">
        <v>0</v>
      </c>
      <c r="G178" s="84" t="b">
        <v>0</v>
      </c>
    </row>
    <row r="179" spans="1:7" x14ac:dyDescent="0.25">
      <c r="A179" s="84" t="s">
        <v>14280</v>
      </c>
      <c r="B179" s="84">
        <v>15</v>
      </c>
      <c r="C179" s="122">
        <v>1.9436640229185027E-3</v>
      </c>
      <c r="D179" s="84" t="s">
        <v>15743</v>
      </c>
      <c r="E179" s="84" t="b">
        <v>0</v>
      </c>
      <c r="F179" s="84" t="b">
        <v>0</v>
      </c>
      <c r="G179" s="84" t="b">
        <v>0</v>
      </c>
    </row>
    <row r="180" spans="1:7" x14ac:dyDescent="0.25">
      <c r="A180" s="84" t="s">
        <v>14281</v>
      </c>
      <c r="B180" s="84">
        <v>15</v>
      </c>
      <c r="C180" s="122">
        <v>1.7001448102070336E-3</v>
      </c>
      <c r="D180" s="84" t="s">
        <v>15743</v>
      </c>
      <c r="E180" s="84" t="b">
        <v>0</v>
      </c>
      <c r="F180" s="84" t="b">
        <v>0</v>
      </c>
      <c r="G180" s="84" t="b">
        <v>0</v>
      </c>
    </row>
    <row r="181" spans="1:7" x14ac:dyDescent="0.25">
      <c r="A181" s="84" t="s">
        <v>14282</v>
      </c>
      <c r="B181" s="84">
        <v>15</v>
      </c>
      <c r="C181" s="122">
        <v>1.7268722335337255E-3</v>
      </c>
      <c r="D181" s="84" t="s">
        <v>15743</v>
      </c>
      <c r="E181" s="84" t="b">
        <v>0</v>
      </c>
      <c r="F181" s="84" t="b">
        <v>0</v>
      </c>
      <c r="G181" s="84" t="b">
        <v>0</v>
      </c>
    </row>
    <row r="182" spans="1:7" x14ac:dyDescent="0.25">
      <c r="A182" s="84" t="s">
        <v>14283</v>
      </c>
      <c r="B182" s="84">
        <v>15</v>
      </c>
      <c r="C182" s="122">
        <v>1.7001448102070336E-3</v>
      </c>
      <c r="D182" s="84" t="s">
        <v>15743</v>
      </c>
      <c r="E182" s="84" t="b">
        <v>0</v>
      </c>
      <c r="F182" s="84" t="b">
        <v>0</v>
      </c>
      <c r="G182" s="84" t="b">
        <v>0</v>
      </c>
    </row>
    <row r="183" spans="1:7" x14ac:dyDescent="0.25">
      <c r="A183" s="84" t="s">
        <v>14284</v>
      </c>
      <c r="B183" s="84">
        <v>15</v>
      </c>
      <c r="C183" s="122">
        <v>1.7555812160843331E-3</v>
      </c>
      <c r="D183" s="84" t="s">
        <v>15743</v>
      </c>
      <c r="E183" s="84" t="b">
        <v>0</v>
      </c>
      <c r="F183" s="84" t="b">
        <v>0</v>
      </c>
      <c r="G183" s="84" t="b">
        <v>0</v>
      </c>
    </row>
    <row r="184" spans="1:7" x14ac:dyDescent="0.25">
      <c r="A184" s="84" t="s">
        <v>14285</v>
      </c>
      <c r="B184" s="84">
        <v>15</v>
      </c>
      <c r="C184" s="122">
        <v>1.7001448102070336E-3</v>
      </c>
      <c r="D184" s="84" t="s">
        <v>15743</v>
      </c>
      <c r="E184" s="84" t="b">
        <v>1</v>
      </c>
      <c r="F184" s="84" t="b">
        <v>0</v>
      </c>
      <c r="G184" s="84" t="b">
        <v>0</v>
      </c>
    </row>
    <row r="185" spans="1:7" x14ac:dyDescent="0.25">
      <c r="A185" s="84" t="s">
        <v>14286</v>
      </c>
      <c r="B185" s="84">
        <v>15</v>
      </c>
      <c r="C185" s="122">
        <v>1.7001448102070336E-3</v>
      </c>
      <c r="D185" s="84" t="s">
        <v>15743</v>
      </c>
      <c r="E185" s="84" t="b">
        <v>0</v>
      </c>
      <c r="F185" s="84" t="b">
        <v>0</v>
      </c>
      <c r="G185" s="84" t="b">
        <v>0</v>
      </c>
    </row>
    <row r="186" spans="1:7" x14ac:dyDescent="0.25">
      <c r="A186" s="84" t="s">
        <v>14287</v>
      </c>
      <c r="B186" s="84">
        <v>15</v>
      </c>
      <c r="C186" s="122">
        <v>1.7001448102070336E-3</v>
      </c>
      <c r="D186" s="84" t="s">
        <v>15743</v>
      </c>
      <c r="E186" s="84" t="b">
        <v>0</v>
      </c>
      <c r="F186" s="84" t="b">
        <v>0</v>
      </c>
      <c r="G186" s="84" t="b">
        <v>0</v>
      </c>
    </row>
    <row r="187" spans="1:7" x14ac:dyDescent="0.25">
      <c r="A187" s="84" t="s">
        <v>14288</v>
      </c>
      <c r="B187" s="84">
        <v>15</v>
      </c>
      <c r="C187" s="122">
        <v>1.9436640229185027E-3</v>
      </c>
      <c r="D187" s="84" t="s">
        <v>15743</v>
      </c>
      <c r="E187" s="84" t="b">
        <v>0</v>
      </c>
      <c r="F187" s="84" t="b">
        <v>0</v>
      </c>
      <c r="G187" s="84" t="b">
        <v>0</v>
      </c>
    </row>
    <row r="188" spans="1:7" x14ac:dyDescent="0.25">
      <c r="A188" s="84" t="s">
        <v>14289</v>
      </c>
      <c r="B188" s="84">
        <v>15</v>
      </c>
      <c r="C188" s="122">
        <v>1.7001448102070336E-3</v>
      </c>
      <c r="D188" s="84" t="s">
        <v>15743</v>
      </c>
      <c r="E188" s="84" t="b">
        <v>0</v>
      </c>
      <c r="F188" s="84" t="b">
        <v>0</v>
      </c>
      <c r="G188" s="84" t="b">
        <v>0</v>
      </c>
    </row>
    <row r="189" spans="1:7" x14ac:dyDescent="0.25">
      <c r="A189" s="84" t="s">
        <v>14290</v>
      </c>
      <c r="B189" s="84">
        <v>15</v>
      </c>
      <c r="C189" s="122">
        <v>1.7001448102070336E-3</v>
      </c>
      <c r="D189" s="84" t="s">
        <v>15743</v>
      </c>
      <c r="E189" s="84" t="b">
        <v>0</v>
      </c>
      <c r="F189" s="84" t="b">
        <v>0</v>
      </c>
      <c r="G189" s="84" t="b">
        <v>0</v>
      </c>
    </row>
    <row r="190" spans="1:7" x14ac:dyDescent="0.25">
      <c r="A190" s="84" t="s">
        <v>14291</v>
      </c>
      <c r="B190" s="84">
        <v>14</v>
      </c>
      <c r="C190" s="122">
        <v>1.6117474179648103E-3</v>
      </c>
      <c r="D190" s="84" t="s">
        <v>15743</v>
      </c>
      <c r="E190" s="84" t="b">
        <v>0</v>
      </c>
      <c r="F190" s="84" t="b">
        <v>0</v>
      </c>
      <c r="G190" s="84" t="b">
        <v>0</v>
      </c>
    </row>
    <row r="191" spans="1:7" x14ac:dyDescent="0.25">
      <c r="A191" s="84" t="s">
        <v>763</v>
      </c>
      <c r="B191" s="84">
        <v>14</v>
      </c>
      <c r="C191" s="122">
        <v>1.8623670623092285E-3</v>
      </c>
      <c r="D191" s="84" t="s">
        <v>15743</v>
      </c>
      <c r="E191" s="84" t="b">
        <v>0</v>
      </c>
      <c r="F191" s="84" t="b">
        <v>0</v>
      </c>
      <c r="G191" s="84" t="b">
        <v>0</v>
      </c>
    </row>
    <row r="192" spans="1:7" x14ac:dyDescent="0.25">
      <c r="A192" s="84" t="s">
        <v>734</v>
      </c>
      <c r="B192" s="84">
        <v>14</v>
      </c>
      <c r="C192" s="122">
        <v>1.6117474179648103E-3</v>
      </c>
      <c r="D192" s="84" t="s">
        <v>15743</v>
      </c>
      <c r="E192" s="84" t="b">
        <v>0</v>
      </c>
      <c r="F192" s="84" t="b">
        <v>0</v>
      </c>
      <c r="G192" s="84" t="b">
        <v>0</v>
      </c>
    </row>
    <row r="193" spans="1:7" x14ac:dyDescent="0.25">
      <c r="A193" s="84" t="s">
        <v>14292</v>
      </c>
      <c r="B193" s="84">
        <v>14</v>
      </c>
      <c r="C193" s="122">
        <v>1.6117474179648103E-3</v>
      </c>
      <c r="D193" s="84" t="s">
        <v>15743</v>
      </c>
      <c r="E193" s="84" t="b">
        <v>0</v>
      </c>
      <c r="F193" s="84" t="b">
        <v>0</v>
      </c>
      <c r="G193" s="84" t="b">
        <v>0</v>
      </c>
    </row>
    <row r="194" spans="1:7" x14ac:dyDescent="0.25">
      <c r="A194" s="84" t="s">
        <v>14293</v>
      </c>
      <c r="B194" s="84">
        <v>14</v>
      </c>
      <c r="C194" s="122">
        <v>1.6117474179648103E-3</v>
      </c>
      <c r="D194" s="84" t="s">
        <v>15743</v>
      </c>
      <c r="E194" s="84" t="b">
        <v>0</v>
      </c>
      <c r="F194" s="84" t="b">
        <v>0</v>
      </c>
      <c r="G194" s="84" t="b">
        <v>0</v>
      </c>
    </row>
    <row r="195" spans="1:7" x14ac:dyDescent="0.25">
      <c r="A195" s="84" t="s">
        <v>14294</v>
      </c>
      <c r="B195" s="84">
        <v>14</v>
      </c>
      <c r="C195" s="122">
        <v>1.6117474179648103E-3</v>
      </c>
      <c r="D195" s="84" t="s">
        <v>15743</v>
      </c>
      <c r="E195" s="84" t="b">
        <v>0</v>
      </c>
      <c r="F195" s="84" t="b">
        <v>0</v>
      </c>
      <c r="G195" s="84" t="b">
        <v>0</v>
      </c>
    </row>
    <row r="196" spans="1:7" x14ac:dyDescent="0.25">
      <c r="A196" s="84" t="s">
        <v>14295</v>
      </c>
      <c r="B196" s="84">
        <v>14</v>
      </c>
      <c r="C196" s="122">
        <v>1.667483327505045E-3</v>
      </c>
      <c r="D196" s="84" t="s">
        <v>15743</v>
      </c>
      <c r="E196" s="84" t="b">
        <v>0</v>
      </c>
      <c r="F196" s="84" t="b">
        <v>0</v>
      </c>
      <c r="G196" s="84" t="b">
        <v>0</v>
      </c>
    </row>
    <row r="197" spans="1:7" x14ac:dyDescent="0.25">
      <c r="A197" s="84" t="s">
        <v>14296</v>
      </c>
      <c r="B197" s="84">
        <v>14</v>
      </c>
      <c r="C197" s="122">
        <v>1.6117474179648103E-3</v>
      </c>
      <c r="D197" s="84" t="s">
        <v>15743</v>
      </c>
      <c r="E197" s="84" t="b">
        <v>0</v>
      </c>
      <c r="F197" s="84" t="b">
        <v>0</v>
      </c>
      <c r="G197" s="84" t="b">
        <v>0</v>
      </c>
    </row>
    <row r="198" spans="1:7" x14ac:dyDescent="0.25">
      <c r="A198" s="84" t="s">
        <v>14297</v>
      </c>
      <c r="B198" s="84">
        <v>14</v>
      </c>
      <c r="C198" s="122">
        <v>1.6117474179648103E-3</v>
      </c>
      <c r="D198" s="84" t="s">
        <v>15743</v>
      </c>
      <c r="E198" s="84" t="b">
        <v>0</v>
      </c>
      <c r="F198" s="84" t="b">
        <v>0</v>
      </c>
      <c r="G198" s="84" t="b">
        <v>0</v>
      </c>
    </row>
    <row r="199" spans="1:7" x14ac:dyDescent="0.25">
      <c r="A199" s="84" t="s">
        <v>627</v>
      </c>
      <c r="B199" s="84">
        <v>14</v>
      </c>
      <c r="C199" s="122">
        <v>1.6117474179648103E-3</v>
      </c>
      <c r="D199" s="84" t="s">
        <v>15743</v>
      </c>
      <c r="E199" s="84" t="b">
        <v>0</v>
      </c>
      <c r="F199" s="84" t="b">
        <v>0</v>
      </c>
      <c r="G199" s="84" t="b">
        <v>0</v>
      </c>
    </row>
    <row r="200" spans="1:7" x14ac:dyDescent="0.25">
      <c r="A200" s="84" t="s">
        <v>14298</v>
      </c>
      <c r="B200" s="84">
        <v>13</v>
      </c>
      <c r="C200" s="122">
        <v>1.521503720606422E-3</v>
      </c>
      <c r="D200" s="84" t="s">
        <v>15743</v>
      </c>
      <c r="E200" s="84" t="b">
        <v>0</v>
      </c>
      <c r="F200" s="84" t="b">
        <v>0</v>
      </c>
      <c r="G200" s="84" t="b">
        <v>0</v>
      </c>
    </row>
    <row r="201" spans="1:7" x14ac:dyDescent="0.25">
      <c r="A201" s="84" t="s">
        <v>14299</v>
      </c>
      <c r="B201" s="84">
        <v>13</v>
      </c>
      <c r="C201" s="122">
        <v>1.521503720606422E-3</v>
      </c>
      <c r="D201" s="84" t="s">
        <v>15743</v>
      </c>
      <c r="E201" s="84" t="b">
        <v>0</v>
      </c>
      <c r="F201" s="84" t="b">
        <v>0</v>
      </c>
      <c r="G201" s="84" t="b">
        <v>0</v>
      </c>
    </row>
    <row r="202" spans="1:7" x14ac:dyDescent="0.25">
      <c r="A202" s="84" t="s">
        <v>14300</v>
      </c>
      <c r="B202" s="84">
        <v>13</v>
      </c>
      <c r="C202" s="122">
        <v>1.521503720606422E-3</v>
      </c>
      <c r="D202" s="84" t="s">
        <v>15743</v>
      </c>
      <c r="E202" s="84" t="b">
        <v>0</v>
      </c>
      <c r="F202" s="84" t="b">
        <v>0</v>
      </c>
      <c r="G202" s="84" t="b">
        <v>0</v>
      </c>
    </row>
    <row r="203" spans="1:7" x14ac:dyDescent="0.25">
      <c r="A203" s="84" t="s">
        <v>14301</v>
      </c>
      <c r="B203" s="84">
        <v>13</v>
      </c>
      <c r="C203" s="122">
        <v>1.521503720606422E-3</v>
      </c>
      <c r="D203" s="84" t="s">
        <v>15743</v>
      </c>
      <c r="E203" s="84" t="b">
        <v>0</v>
      </c>
      <c r="F203" s="84" t="b">
        <v>0</v>
      </c>
      <c r="G203" s="84" t="b">
        <v>0</v>
      </c>
    </row>
    <row r="204" spans="1:7" x14ac:dyDescent="0.25">
      <c r="A204" s="84" t="s">
        <v>14302</v>
      </c>
      <c r="B204" s="84">
        <v>13</v>
      </c>
      <c r="C204" s="122">
        <v>1.521503720606422E-3</v>
      </c>
      <c r="D204" s="84" t="s">
        <v>15743</v>
      </c>
      <c r="E204" s="84" t="b">
        <v>0</v>
      </c>
      <c r="F204" s="84" t="b">
        <v>0</v>
      </c>
      <c r="G204" s="84" t="b">
        <v>0</v>
      </c>
    </row>
    <row r="205" spans="1:7" x14ac:dyDescent="0.25">
      <c r="A205" s="84" t="s">
        <v>966</v>
      </c>
      <c r="B205" s="84">
        <v>13</v>
      </c>
      <c r="C205" s="122">
        <v>1.548377375540399E-3</v>
      </c>
      <c r="D205" s="84" t="s">
        <v>15743</v>
      </c>
      <c r="E205" s="84" t="b">
        <v>0</v>
      </c>
      <c r="F205" s="84" t="b">
        <v>0</v>
      </c>
      <c r="G205" s="84" t="b">
        <v>0</v>
      </c>
    </row>
    <row r="206" spans="1:7" x14ac:dyDescent="0.25">
      <c r="A206" s="84" t="s">
        <v>14303</v>
      </c>
      <c r="B206" s="84">
        <v>13</v>
      </c>
      <c r="C206" s="122">
        <v>1.521503720606422E-3</v>
      </c>
      <c r="D206" s="84" t="s">
        <v>15743</v>
      </c>
      <c r="E206" s="84" t="b">
        <v>0</v>
      </c>
      <c r="F206" s="84" t="b">
        <v>0</v>
      </c>
      <c r="G206" s="84" t="b">
        <v>0</v>
      </c>
    </row>
    <row r="207" spans="1:7" x14ac:dyDescent="0.25">
      <c r="A207" s="84" t="s">
        <v>14304</v>
      </c>
      <c r="B207" s="84">
        <v>13</v>
      </c>
      <c r="C207" s="122">
        <v>1.5775907016323469E-3</v>
      </c>
      <c r="D207" s="84" t="s">
        <v>15743</v>
      </c>
      <c r="E207" s="84" t="b">
        <v>0</v>
      </c>
      <c r="F207" s="84" t="b">
        <v>1</v>
      </c>
      <c r="G207" s="84" t="b">
        <v>0</v>
      </c>
    </row>
    <row r="208" spans="1:7" x14ac:dyDescent="0.25">
      <c r="A208" s="84" t="s">
        <v>14305</v>
      </c>
      <c r="B208" s="84">
        <v>13</v>
      </c>
      <c r="C208" s="122">
        <v>1.521503720606422E-3</v>
      </c>
      <c r="D208" s="84" t="s">
        <v>15743</v>
      </c>
      <c r="E208" s="84" t="b">
        <v>0</v>
      </c>
      <c r="F208" s="84" t="b">
        <v>0</v>
      </c>
      <c r="G208" s="84" t="b">
        <v>0</v>
      </c>
    </row>
    <row r="209" spans="1:7" x14ac:dyDescent="0.25">
      <c r="A209" s="84" t="s">
        <v>14306</v>
      </c>
      <c r="B209" s="84">
        <v>13</v>
      </c>
      <c r="C209" s="122">
        <v>1.6095902798350661E-3</v>
      </c>
      <c r="D209" s="84" t="s">
        <v>15743</v>
      </c>
      <c r="E209" s="84" t="b">
        <v>0</v>
      </c>
      <c r="F209" s="84" t="b">
        <v>0</v>
      </c>
      <c r="G209" s="84" t="b">
        <v>0</v>
      </c>
    </row>
    <row r="210" spans="1:7" x14ac:dyDescent="0.25">
      <c r="A210" s="84" t="s">
        <v>14307</v>
      </c>
      <c r="B210" s="84">
        <v>13</v>
      </c>
      <c r="C210" s="122">
        <v>1.521503720606422E-3</v>
      </c>
      <c r="D210" s="84" t="s">
        <v>15743</v>
      </c>
      <c r="E210" s="84" t="b">
        <v>0</v>
      </c>
      <c r="F210" s="84" t="b">
        <v>0</v>
      </c>
      <c r="G210" s="84" t="b">
        <v>0</v>
      </c>
    </row>
    <row r="211" spans="1:7" x14ac:dyDescent="0.25">
      <c r="A211" s="84" t="s">
        <v>14308</v>
      </c>
      <c r="B211" s="84">
        <v>13</v>
      </c>
      <c r="C211" s="122">
        <v>1.521503720606422E-3</v>
      </c>
      <c r="D211" s="84" t="s">
        <v>15743</v>
      </c>
      <c r="E211" s="84" t="b">
        <v>0</v>
      </c>
      <c r="F211" s="84" t="b">
        <v>0</v>
      </c>
      <c r="G211" s="84" t="b">
        <v>0</v>
      </c>
    </row>
    <row r="212" spans="1:7" x14ac:dyDescent="0.25">
      <c r="A212" s="84" t="s">
        <v>12381</v>
      </c>
      <c r="B212" s="84">
        <v>13</v>
      </c>
      <c r="C212" s="122">
        <v>1.521503720606422E-3</v>
      </c>
      <c r="D212" s="84" t="s">
        <v>15743</v>
      </c>
      <c r="E212" s="84" t="b">
        <v>0</v>
      </c>
      <c r="F212" s="84" t="b">
        <v>0</v>
      </c>
      <c r="G212" s="84" t="b">
        <v>0</v>
      </c>
    </row>
    <row r="213" spans="1:7" x14ac:dyDescent="0.25">
      <c r="A213" s="84" t="s">
        <v>14309</v>
      </c>
      <c r="B213" s="84">
        <v>13</v>
      </c>
      <c r="C213" s="122">
        <v>1.521503720606422E-3</v>
      </c>
      <c r="D213" s="84" t="s">
        <v>15743</v>
      </c>
      <c r="E213" s="84" t="b">
        <v>0</v>
      </c>
      <c r="F213" s="84" t="b">
        <v>0</v>
      </c>
      <c r="G213" s="84" t="b">
        <v>0</v>
      </c>
    </row>
    <row r="214" spans="1:7" x14ac:dyDescent="0.25">
      <c r="A214" s="84" t="s">
        <v>14310</v>
      </c>
      <c r="B214" s="84">
        <v>12</v>
      </c>
      <c r="C214" s="122">
        <v>1.4292714235757528E-3</v>
      </c>
      <c r="D214" s="84" t="s">
        <v>15743</v>
      </c>
      <c r="E214" s="84" t="b">
        <v>0</v>
      </c>
      <c r="F214" s="84" t="b">
        <v>0</v>
      </c>
      <c r="G214" s="84" t="b">
        <v>0</v>
      </c>
    </row>
    <row r="215" spans="1:7" x14ac:dyDescent="0.25">
      <c r="A215" s="84" t="s">
        <v>14311</v>
      </c>
      <c r="B215" s="84">
        <v>12</v>
      </c>
      <c r="C215" s="122">
        <v>1.4292714235757528E-3</v>
      </c>
      <c r="D215" s="84" t="s">
        <v>15743</v>
      </c>
      <c r="E215" s="84" t="b">
        <v>0</v>
      </c>
      <c r="F215" s="84" t="b">
        <v>0</v>
      </c>
      <c r="G215" s="84" t="b">
        <v>0</v>
      </c>
    </row>
    <row r="216" spans="1:7" x14ac:dyDescent="0.25">
      <c r="A216" s="84" t="s">
        <v>13332</v>
      </c>
      <c r="B216" s="84">
        <v>12</v>
      </c>
      <c r="C216" s="122">
        <v>1.4292714235757528E-3</v>
      </c>
      <c r="D216" s="84" t="s">
        <v>15743</v>
      </c>
      <c r="E216" s="84" t="b">
        <v>0</v>
      </c>
      <c r="F216" s="84" t="b">
        <v>0</v>
      </c>
      <c r="G216" s="84" t="b">
        <v>0</v>
      </c>
    </row>
    <row r="217" spans="1:7" x14ac:dyDescent="0.25">
      <c r="A217" s="84" t="s">
        <v>14312</v>
      </c>
      <c r="B217" s="84">
        <v>12</v>
      </c>
      <c r="C217" s="122">
        <v>1.4292714235757528E-3</v>
      </c>
      <c r="D217" s="84" t="s">
        <v>15743</v>
      </c>
      <c r="E217" s="84" t="b">
        <v>0</v>
      </c>
      <c r="F217" s="84" t="b">
        <v>0</v>
      </c>
      <c r="G217" s="84" t="b">
        <v>0</v>
      </c>
    </row>
    <row r="218" spans="1:7" x14ac:dyDescent="0.25">
      <c r="A218" s="84" t="s">
        <v>14313</v>
      </c>
      <c r="B218" s="84">
        <v>12</v>
      </c>
      <c r="C218" s="122">
        <v>1.4292714235757528E-3</v>
      </c>
      <c r="D218" s="84" t="s">
        <v>15743</v>
      </c>
      <c r="E218" s="84" t="b">
        <v>0</v>
      </c>
      <c r="F218" s="84" t="b">
        <v>0</v>
      </c>
      <c r="G218" s="84" t="b">
        <v>0</v>
      </c>
    </row>
    <row r="219" spans="1:7" x14ac:dyDescent="0.25">
      <c r="A219" s="84" t="s">
        <v>14314</v>
      </c>
      <c r="B219" s="84">
        <v>12</v>
      </c>
      <c r="C219" s="122">
        <v>1.4292714235757528E-3</v>
      </c>
      <c r="D219" s="84" t="s">
        <v>15743</v>
      </c>
      <c r="E219" s="84" t="b">
        <v>0</v>
      </c>
      <c r="F219" s="84" t="b">
        <v>0</v>
      </c>
      <c r="G219" s="84" t="b">
        <v>0</v>
      </c>
    </row>
    <row r="220" spans="1:7" x14ac:dyDescent="0.25">
      <c r="A220" s="84" t="s">
        <v>14315</v>
      </c>
      <c r="B220" s="84">
        <v>12</v>
      </c>
      <c r="C220" s="122">
        <v>1.4292714235757528E-3</v>
      </c>
      <c r="D220" s="84" t="s">
        <v>15743</v>
      </c>
      <c r="E220" s="84" t="b">
        <v>0</v>
      </c>
      <c r="F220" s="84" t="b">
        <v>0</v>
      </c>
      <c r="G220" s="84" t="b">
        <v>0</v>
      </c>
    </row>
    <row r="221" spans="1:7" x14ac:dyDescent="0.25">
      <c r="A221" s="84" t="s">
        <v>14316</v>
      </c>
      <c r="B221" s="84">
        <v>12</v>
      </c>
      <c r="C221" s="122">
        <v>1.4292714235757528E-3</v>
      </c>
      <c r="D221" s="84" t="s">
        <v>15743</v>
      </c>
      <c r="E221" s="84" t="b">
        <v>1</v>
      </c>
      <c r="F221" s="84" t="b">
        <v>0</v>
      </c>
      <c r="G221" s="84" t="b">
        <v>0</v>
      </c>
    </row>
    <row r="222" spans="1:7" x14ac:dyDescent="0.25">
      <c r="A222" s="84" t="s">
        <v>14317</v>
      </c>
      <c r="B222" s="84">
        <v>12</v>
      </c>
      <c r="C222" s="122">
        <v>1.4857756429246763E-3</v>
      </c>
      <c r="D222" s="84" t="s">
        <v>15743</v>
      </c>
      <c r="E222" s="84" t="b">
        <v>0</v>
      </c>
      <c r="F222" s="84" t="b">
        <v>0</v>
      </c>
      <c r="G222" s="84" t="b">
        <v>0</v>
      </c>
    </row>
    <row r="223" spans="1:7" x14ac:dyDescent="0.25">
      <c r="A223" s="84" t="s">
        <v>14318</v>
      </c>
      <c r="B223" s="84">
        <v>12</v>
      </c>
      <c r="C223" s="122">
        <v>1.4292714235757528E-3</v>
      </c>
      <c r="D223" s="84" t="s">
        <v>15743</v>
      </c>
      <c r="E223" s="84" t="b">
        <v>0</v>
      </c>
      <c r="F223" s="84" t="b">
        <v>0</v>
      </c>
      <c r="G223" s="84" t="b">
        <v>0</v>
      </c>
    </row>
    <row r="224" spans="1:7" x14ac:dyDescent="0.25">
      <c r="A224" s="84" t="s">
        <v>484</v>
      </c>
      <c r="B224" s="84">
        <v>12</v>
      </c>
      <c r="C224" s="122">
        <v>1.4292714235757528E-3</v>
      </c>
      <c r="D224" s="84" t="s">
        <v>15743</v>
      </c>
      <c r="E224" s="84" t="b">
        <v>0</v>
      </c>
      <c r="F224" s="84" t="b">
        <v>0</v>
      </c>
      <c r="G224" s="84" t="b">
        <v>0</v>
      </c>
    </row>
    <row r="225" spans="1:7" x14ac:dyDescent="0.25">
      <c r="A225" s="84" t="s">
        <v>14319</v>
      </c>
      <c r="B225" s="84">
        <v>12</v>
      </c>
      <c r="C225" s="122">
        <v>1.4292714235757528E-3</v>
      </c>
      <c r="D225" s="84" t="s">
        <v>15743</v>
      </c>
      <c r="E225" s="84" t="b">
        <v>0</v>
      </c>
      <c r="F225" s="84" t="b">
        <v>0</v>
      </c>
      <c r="G225" s="84" t="b">
        <v>0</v>
      </c>
    </row>
    <row r="226" spans="1:7" x14ac:dyDescent="0.25">
      <c r="A226" s="84" t="s">
        <v>14320</v>
      </c>
      <c r="B226" s="84">
        <v>12</v>
      </c>
      <c r="C226" s="122">
        <v>1.4292714235757528E-3</v>
      </c>
      <c r="D226" s="84" t="s">
        <v>15743</v>
      </c>
      <c r="E226" s="84" t="b">
        <v>0</v>
      </c>
      <c r="F226" s="84" t="b">
        <v>0</v>
      </c>
      <c r="G226" s="84" t="b">
        <v>0</v>
      </c>
    </row>
    <row r="227" spans="1:7" x14ac:dyDescent="0.25">
      <c r="A227" s="84" t="s">
        <v>867</v>
      </c>
      <c r="B227" s="84">
        <v>12</v>
      </c>
      <c r="C227" s="122">
        <v>1.4292714235757528E-3</v>
      </c>
      <c r="D227" s="84" t="s">
        <v>15743</v>
      </c>
      <c r="E227" s="84" t="b">
        <v>0</v>
      </c>
      <c r="F227" s="84" t="b">
        <v>0</v>
      </c>
      <c r="G227" s="84" t="b">
        <v>0</v>
      </c>
    </row>
    <row r="228" spans="1:7" x14ac:dyDescent="0.25">
      <c r="A228" s="84" t="s">
        <v>14321</v>
      </c>
      <c r="B228" s="84">
        <v>12</v>
      </c>
      <c r="C228" s="122">
        <v>1.4292714235757528E-3</v>
      </c>
      <c r="D228" s="84" t="s">
        <v>15743</v>
      </c>
      <c r="E228" s="84" t="b">
        <v>0</v>
      </c>
      <c r="F228" s="84" t="b">
        <v>0</v>
      </c>
      <c r="G228" s="84" t="b">
        <v>0</v>
      </c>
    </row>
    <row r="229" spans="1:7" x14ac:dyDescent="0.25">
      <c r="A229" s="84" t="s">
        <v>14322</v>
      </c>
      <c r="B229" s="84">
        <v>12</v>
      </c>
      <c r="C229" s="122">
        <v>1.4292714235757528E-3</v>
      </c>
      <c r="D229" s="84" t="s">
        <v>15743</v>
      </c>
      <c r="E229" s="84" t="b">
        <v>0</v>
      </c>
      <c r="F229" s="84" t="b">
        <v>0</v>
      </c>
      <c r="G229" s="84" t="b">
        <v>0</v>
      </c>
    </row>
    <row r="230" spans="1:7" x14ac:dyDescent="0.25">
      <c r="A230" s="84" t="s">
        <v>14323</v>
      </c>
      <c r="B230" s="84">
        <v>12</v>
      </c>
      <c r="C230" s="122">
        <v>1.456237570737551E-3</v>
      </c>
      <c r="D230" s="84" t="s">
        <v>15743</v>
      </c>
      <c r="E230" s="84" t="b">
        <v>0</v>
      </c>
      <c r="F230" s="84" t="b">
        <v>0</v>
      </c>
      <c r="G230" s="84" t="b">
        <v>0</v>
      </c>
    </row>
    <row r="231" spans="1:7" x14ac:dyDescent="0.25">
      <c r="A231" s="84" t="s">
        <v>14324</v>
      </c>
      <c r="B231" s="84">
        <v>12</v>
      </c>
      <c r="C231" s="122">
        <v>1.4292714235757528E-3</v>
      </c>
      <c r="D231" s="84" t="s">
        <v>15743</v>
      </c>
      <c r="E231" s="84" t="b">
        <v>0</v>
      </c>
      <c r="F231" s="84" t="b">
        <v>0</v>
      </c>
      <c r="G231" s="84" t="b">
        <v>0</v>
      </c>
    </row>
    <row r="232" spans="1:7" x14ac:dyDescent="0.25">
      <c r="A232" s="84" t="s">
        <v>14325</v>
      </c>
      <c r="B232" s="84">
        <v>12</v>
      </c>
      <c r="C232" s="122">
        <v>1.7697480563443034E-3</v>
      </c>
      <c r="D232" s="84" t="s">
        <v>15743</v>
      </c>
      <c r="E232" s="84" t="b">
        <v>0</v>
      </c>
      <c r="F232" s="84" t="b">
        <v>0</v>
      </c>
      <c r="G232" s="84" t="b">
        <v>0</v>
      </c>
    </row>
    <row r="233" spans="1:7" x14ac:dyDescent="0.25">
      <c r="A233" s="84" t="s">
        <v>14326</v>
      </c>
      <c r="B233" s="84">
        <v>12</v>
      </c>
      <c r="C233" s="122">
        <v>1.4292714235757528E-3</v>
      </c>
      <c r="D233" s="84" t="s">
        <v>15743</v>
      </c>
      <c r="E233" s="84" t="b">
        <v>0</v>
      </c>
      <c r="F233" s="84" t="b">
        <v>0</v>
      </c>
      <c r="G233" s="84" t="b">
        <v>0</v>
      </c>
    </row>
    <row r="234" spans="1:7" x14ac:dyDescent="0.25">
      <c r="A234" s="84" t="s">
        <v>14327</v>
      </c>
      <c r="B234" s="84">
        <v>11</v>
      </c>
      <c r="C234" s="122">
        <v>1.3619610060142866E-3</v>
      </c>
      <c r="D234" s="84" t="s">
        <v>15743</v>
      </c>
      <c r="E234" s="84" t="b">
        <v>0</v>
      </c>
      <c r="F234" s="84" t="b">
        <v>0</v>
      </c>
      <c r="G234" s="84" t="b">
        <v>0</v>
      </c>
    </row>
    <row r="235" spans="1:7" x14ac:dyDescent="0.25">
      <c r="A235" s="84" t="s">
        <v>14328</v>
      </c>
      <c r="B235" s="84">
        <v>11</v>
      </c>
      <c r="C235" s="122">
        <v>1.334884439842755E-3</v>
      </c>
      <c r="D235" s="84" t="s">
        <v>15743</v>
      </c>
      <c r="E235" s="84" t="b">
        <v>0</v>
      </c>
      <c r="F235" s="84" t="b">
        <v>0</v>
      </c>
      <c r="G235" s="84" t="b">
        <v>0</v>
      </c>
    </row>
    <row r="236" spans="1:7" x14ac:dyDescent="0.25">
      <c r="A236" s="84" t="s">
        <v>14329</v>
      </c>
      <c r="B236" s="84">
        <v>11</v>
      </c>
      <c r="C236" s="122">
        <v>1.334884439842755E-3</v>
      </c>
      <c r="D236" s="84" t="s">
        <v>15743</v>
      </c>
      <c r="E236" s="84" t="b">
        <v>0</v>
      </c>
      <c r="F236" s="84" t="b">
        <v>0</v>
      </c>
      <c r="G236" s="84" t="b">
        <v>0</v>
      </c>
    </row>
    <row r="237" spans="1:7" x14ac:dyDescent="0.25">
      <c r="A237" s="84" t="s">
        <v>14330</v>
      </c>
      <c r="B237" s="84">
        <v>11</v>
      </c>
      <c r="C237" s="122">
        <v>1.334884439842755E-3</v>
      </c>
      <c r="D237" s="84" t="s">
        <v>15743</v>
      </c>
      <c r="E237" s="84" t="b">
        <v>0</v>
      </c>
      <c r="F237" s="84" t="b">
        <v>0</v>
      </c>
      <c r="G237" s="84" t="b">
        <v>0</v>
      </c>
    </row>
    <row r="238" spans="1:7" x14ac:dyDescent="0.25">
      <c r="A238" s="84" t="s">
        <v>14331</v>
      </c>
      <c r="B238" s="84">
        <v>11</v>
      </c>
      <c r="C238" s="122">
        <v>1.334884439842755E-3</v>
      </c>
      <c r="D238" s="84" t="s">
        <v>15743</v>
      </c>
      <c r="E238" s="84" t="b">
        <v>0</v>
      </c>
      <c r="F238" s="84" t="b">
        <v>0</v>
      </c>
      <c r="G238" s="84" t="b">
        <v>0</v>
      </c>
    </row>
    <row r="239" spans="1:7" x14ac:dyDescent="0.25">
      <c r="A239" s="84" t="s">
        <v>14332</v>
      </c>
      <c r="B239" s="84">
        <v>11</v>
      </c>
      <c r="C239" s="122">
        <v>1.3619610060142866E-3</v>
      </c>
      <c r="D239" s="84" t="s">
        <v>15743</v>
      </c>
      <c r="E239" s="84" t="b">
        <v>0</v>
      </c>
      <c r="F239" s="84" t="b">
        <v>0</v>
      </c>
      <c r="G239" s="84" t="b">
        <v>0</v>
      </c>
    </row>
    <row r="240" spans="1:7" x14ac:dyDescent="0.25">
      <c r="A240" s="84" t="s">
        <v>14333</v>
      </c>
      <c r="B240" s="84">
        <v>11</v>
      </c>
      <c r="C240" s="122">
        <v>1.334884439842755E-3</v>
      </c>
      <c r="D240" s="84" t="s">
        <v>15743</v>
      </c>
      <c r="E240" s="84" t="b">
        <v>0</v>
      </c>
      <c r="F240" s="84" t="b">
        <v>0</v>
      </c>
      <c r="G240" s="84" t="b">
        <v>0</v>
      </c>
    </row>
    <row r="241" spans="1:7" x14ac:dyDescent="0.25">
      <c r="A241" s="84" t="s">
        <v>14334</v>
      </c>
      <c r="B241" s="84">
        <v>11</v>
      </c>
      <c r="C241" s="122">
        <v>1.334884439842755E-3</v>
      </c>
      <c r="D241" s="84" t="s">
        <v>15743</v>
      </c>
      <c r="E241" s="84" t="b">
        <v>0</v>
      </c>
      <c r="F241" s="84" t="b">
        <v>0</v>
      </c>
      <c r="G241" s="84" t="b">
        <v>0</v>
      </c>
    </row>
    <row r="242" spans="1:7" x14ac:dyDescent="0.25">
      <c r="A242" s="84" t="s">
        <v>14335</v>
      </c>
      <c r="B242" s="84">
        <v>11</v>
      </c>
      <c r="C242" s="122">
        <v>1.334884439842755E-3</v>
      </c>
      <c r="D242" s="84" t="s">
        <v>15743</v>
      </c>
      <c r="E242" s="84" t="b">
        <v>1</v>
      </c>
      <c r="F242" s="84" t="b">
        <v>0</v>
      </c>
      <c r="G242" s="84" t="b">
        <v>0</v>
      </c>
    </row>
    <row r="243" spans="1:7" x14ac:dyDescent="0.25">
      <c r="A243" s="84" t="s">
        <v>14336</v>
      </c>
      <c r="B243" s="84">
        <v>11</v>
      </c>
      <c r="C243" s="122">
        <v>1.3619610060142866E-3</v>
      </c>
      <c r="D243" s="84" t="s">
        <v>15743</v>
      </c>
      <c r="E243" s="84" t="b">
        <v>0</v>
      </c>
      <c r="F243" s="84" t="b">
        <v>0</v>
      </c>
      <c r="G243" s="84" t="b">
        <v>0</v>
      </c>
    </row>
    <row r="244" spans="1:7" x14ac:dyDescent="0.25">
      <c r="A244" s="84" t="s">
        <v>14337</v>
      </c>
      <c r="B244" s="84">
        <v>11</v>
      </c>
      <c r="C244" s="122">
        <v>1.3918927612573543E-3</v>
      </c>
      <c r="D244" s="84" t="s">
        <v>15743</v>
      </c>
      <c r="E244" s="84" t="b">
        <v>0</v>
      </c>
      <c r="F244" s="84" t="b">
        <v>0</v>
      </c>
      <c r="G244" s="84" t="b">
        <v>0</v>
      </c>
    </row>
    <row r="245" spans="1:7" x14ac:dyDescent="0.25">
      <c r="A245" s="84" t="s">
        <v>14338</v>
      </c>
      <c r="B245" s="84">
        <v>11</v>
      </c>
      <c r="C245" s="122">
        <v>1.334884439842755E-3</v>
      </c>
      <c r="D245" s="84" t="s">
        <v>15743</v>
      </c>
      <c r="E245" s="84" t="b">
        <v>0</v>
      </c>
      <c r="F245" s="84" t="b">
        <v>0</v>
      </c>
      <c r="G245" s="84" t="b">
        <v>0</v>
      </c>
    </row>
    <row r="246" spans="1:7" x14ac:dyDescent="0.25">
      <c r="A246" s="84" t="s">
        <v>14339</v>
      </c>
      <c r="B246" s="84">
        <v>11</v>
      </c>
      <c r="C246" s="122">
        <v>1.334884439842755E-3</v>
      </c>
      <c r="D246" s="84" t="s">
        <v>15743</v>
      </c>
      <c r="E246" s="84" t="b">
        <v>0</v>
      </c>
      <c r="F246" s="84" t="b">
        <v>0</v>
      </c>
      <c r="G246" s="84" t="b">
        <v>0</v>
      </c>
    </row>
    <row r="247" spans="1:7" x14ac:dyDescent="0.25">
      <c r="A247" s="84" t="s">
        <v>14340</v>
      </c>
      <c r="B247" s="84">
        <v>11</v>
      </c>
      <c r="C247" s="122">
        <v>1.334884439842755E-3</v>
      </c>
      <c r="D247" s="84" t="s">
        <v>15743</v>
      </c>
      <c r="E247" s="84" t="b">
        <v>0</v>
      </c>
      <c r="F247" s="84" t="b">
        <v>0</v>
      </c>
      <c r="G247" s="84" t="b">
        <v>0</v>
      </c>
    </row>
    <row r="248" spans="1:7" x14ac:dyDescent="0.25">
      <c r="A248" s="84" t="s">
        <v>14341</v>
      </c>
      <c r="B248" s="84">
        <v>11</v>
      </c>
      <c r="C248" s="122">
        <v>1.334884439842755E-3</v>
      </c>
      <c r="D248" s="84" t="s">
        <v>15743</v>
      </c>
      <c r="E248" s="84" t="b">
        <v>0</v>
      </c>
      <c r="F248" s="84" t="b">
        <v>0</v>
      </c>
      <c r="G248" s="84" t="b">
        <v>0</v>
      </c>
    </row>
    <row r="249" spans="1:7" x14ac:dyDescent="0.25">
      <c r="A249" s="84" t="s">
        <v>14342</v>
      </c>
      <c r="B249" s="84">
        <v>11</v>
      </c>
      <c r="C249" s="122">
        <v>1.3918927612573543E-3</v>
      </c>
      <c r="D249" s="84" t="s">
        <v>15743</v>
      </c>
      <c r="E249" s="84" t="b">
        <v>0</v>
      </c>
      <c r="F249" s="84" t="b">
        <v>0</v>
      </c>
      <c r="G249" s="84" t="b">
        <v>0</v>
      </c>
    </row>
    <row r="250" spans="1:7" x14ac:dyDescent="0.25">
      <c r="A250" s="84" t="s">
        <v>14343</v>
      </c>
      <c r="B250" s="84">
        <v>11</v>
      </c>
      <c r="C250" s="122">
        <v>1.334884439842755E-3</v>
      </c>
      <c r="D250" s="84" t="s">
        <v>15743</v>
      </c>
      <c r="E250" s="84" t="b">
        <v>0</v>
      </c>
      <c r="F250" s="84" t="b">
        <v>0</v>
      </c>
      <c r="G250" s="84" t="b">
        <v>0</v>
      </c>
    </row>
    <row r="251" spans="1:7" x14ac:dyDescent="0.25">
      <c r="A251" s="84" t="s">
        <v>14344</v>
      </c>
      <c r="B251" s="84">
        <v>11</v>
      </c>
      <c r="C251" s="122">
        <v>1.334884439842755E-3</v>
      </c>
      <c r="D251" s="84" t="s">
        <v>15743</v>
      </c>
      <c r="E251" s="84" t="b">
        <v>0</v>
      </c>
      <c r="F251" s="84" t="b">
        <v>0</v>
      </c>
      <c r="G251" s="84" t="b">
        <v>0</v>
      </c>
    </row>
    <row r="252" spans="1:7" x14ac:dyDescent="0.25">
      <c r="A252" s="84" t="s">
        <v>12262</v>
      </c>
      <c r="B252" s="84">
        <v>11</v>
      </c>
      <c r="C252" s="122">
        <v>1.334884439842755E-3</v>
      </c>
      <c r="D252" s="84" t="s">
        <v>15743</v>
      </c>
      <c r="E252" s="84" t="b">
        <v>0</v>
      </c>
      <c r="F252" s="84" t="b">
        <v>0</v>
      </c>
      <c r="G252" s="84" t="b">
        <v>0</v>
      </c>
    </row>
    <row r="253" spans="1:7" x14ac:dyDescent="0.25">
      <c r="A253" s="84" t="s">
        <v>14345</v>
      </c>
      <c r="B253" s="84">
        <v>11</v>
      </c>
      <c r="C253" s="122">
        <v>1.334884439842755E-3</v>
      </c>
      <c r="D253" s="84" t="s">
        <v>15743</v>
      </c>
      <c r="E253" s="84" t="b">
        <v>0</v>
      </c>
      <c r="F253" s="84" t="b">
        <v>0</v>
      </c>
      <c r="G253" s="84" t="b">
        <v>0</v>
      </c>
    </row>
    <row r="254" spans="1:7" x14ac:dyDescent="0.25">
      <c r="A254" s="84" t="s">
        <v>14346</v>
      </c>
      <c r="B254" s="84">
        <v>11</v>
      </c>
      <c r="C254" s="122">
        <v>1.334884439842755E-3</v>
      </c>
      <c r="D254" s="84" t="s">
        <v>15743</v>
      </c>
      <c r="E254" s="84" t="b">
        <v>0</v>
      </c>
      <c r="F254" s="84" t="b">
        <v>0</v>
      </c>
      <c r="G254" s="84" t="b">
        <v>0</v>
      </c>
    </row>
    <row r="255" spans="1:7" x14ac:dyDescent="0.25">
      <c r="A255" s="84" t="s">
        <v>14347</v>
      </c>
      <c r="B255" s="84">
        <v>11</v>
      </c>
      <c r="C255" s="122">
        <v>1.334884439842755E-3</v>
      </c>
      <c r="D255" s="84" t="s">
        <v>15743</v>
      </c>
      <c r="E255" s="84" t="b">
        <v>0</v>
      </c>
      <c r="F255" s="84" t="b">
        <v>0</v>
      </c>
      <c r="G255" s="84" t="b">
        <v>0</v>
      </c>
    </row>
    <row r="256" spans="1:7" x14ac:dyDescent="0.25">
      <c r="A256" s="84" t="s">
        <v>628</v>
      </c>
      <c r="B256" s="84">
        <v>11</v>
      </c>
      <c r="C256" s="122">
        <v>1.334884439842755E-3</v>
      </c>
      <c r="D256" s="84" t="s">
        <v>15743</v>
      </c>
      <c r="E256" s="84" t="b">
        <v>0</v>
      </c>
      <c r="F256" s="84" t="b">
        <v>0</v>
      </c>
      <c r="G256" s="84" t="b">
        <v>0</v>
      </c>
    </row>
    <row r="257" spans="1:7" x14ac:dyDescent="0.25">
      <c r="A257" s="84" t="s">
        <v>14348</v>
      </c>
      <c r="B257" s="84">
        <v>11</v>
      </c>
      <c r="C257" s="122">
        <v>1.334884439842755E-3</v>
      </c>
      <c r="D257" s="84" t="s">
        <v>15743</v>
      </c>
      <c r="E257" s="84" t="b">
        <v>0</v>
      </c>
      <c r="F257" s="84" t="b">
        <v>0</v>
      </c>
      <c r="G257" s="84" t="b">
        <v>0</v>
      </c>
    </row>
    <row r="258" spans="1:7" x14ac:dyDescent="0.25">
      <c r="A258" s="84" t="s">
        <v>14349</v>
      </c>
      <c r="B258" s="84">
        <v>11</v>
      </c>
      <c r="C258" s="122">
        <v>1.334884439842755E-3</v>
      </c>
      <c r="D258" s="84" t="s">
        <v>15743</v>
      </c>
      <c r="E258" s="84" t="b">
        <v>0</v>
      </c>
      <c r="F258" s="84" t="b">
        <v>0</v>
      </c>
      <c r="G258" s="84" t="b">
        <v>0</v>
      </c>
    </row>
    <row r="259" spans="1:7" x14ac:dyDescent="0.25">
      <c r="A259" s="84" t="s">
        <v>14350</v>
      </c>
      <c r="B259" s="84">
        <v>11</v>
      </c>
      <c r="C259" s="122">
        <v>1.334884439842755E-3</v>
      </c>
      <c r="D259" s="84" t="s">
        <v>15743</v>
      </c>
      <c r="E259" s="84" t="b">
        <v>0</v>
      </c>
      <c r="F259" s="84" t="b">
        <v>0</v>
      </c>
      <c r="G259" s="84" t="b">
        <v>0</v>
      </c>
    </row>
    <row r="260" spans="1:7" x14ac:dyDescent="0.25">
      <c r="A260" s="84" t="s">
        <v>14351</v>
      </c>
      <c r="B260" s="84">
        <v>11</v>
      </c>
      <c r="C260" s="122">
        <v>1.334884439842755E-3</v>
      </c>
      <c r="D260" s="84" t="s">
        <v>15743</v>
      </c>
      <c r="E260" s="84" t="b">
        <v>0</v>
      </c>
      <c r="F260" s="84" t="b">
        <v>0</v>
      </c>
      <c r="G260" s="84" t="b">
        <v>0</v>
      </c>
    </row>
    <row r="261" spans="1:7" x14ac:dyDescent="0.25">
      <c r="A261" s="84" t="s">
        <v>14352</v>
      </c>
      <c r="B261" s="84">
        <v>11</v>
      </c>
      <c r="C261" s="122">
        <v>1.334884439842755E-3</v>
      </c>
      <c r="D261" s="84" t="s">
        <v>15743</v>
      </c>
      <c r="E261" s="84" t="b">
        <v>0</v>
      </c>
      <c r="F261" s="84" t="b">
        <v>0</v>
      </c>
      <c r="G261" s="84" t="b">
        <v>0</v>
      </c>
    </row>
    <row r="262" spans="1:7" x14ac:dyDescent="0.25">
      <c r="A262" s="84" t="s">
        <v>14353</v>
      </c>
      <c r="B262" s="84">
        <v>11</v>
      </c>
      <c r="C262" s="122">
        <v>1.334884439842755E-3</v>
      </c>
      <c r="D262" s="84" t="s">
        <v>15743</v>
      </c>
      <c r="E262" s="84" t="b">
        <v>0</v>
      </c>
      <c r="F262" s="84" t="b">
        <v>0</v>
      </c>
      <c r="G262" s="84" t="b">
        <v>0</v>
      </c>
    </row>
    <row r="263" spans="1:7" x14ac:dyDescent="0.25">
      <c r="A263" s="84" t="s">
        <v>14354</v>
      </c>
      <c r="B263" s="84">
        <v>10</v>
      </c>
      <c r="C263" s="122">
        <v>1.2381463691038968E-3</v>
      </c>
      <c r="D263" s="84" t="s">
        <v>15743</v>
      </c>
      <c r="E263" s="84" t="b">
        <v>0</v>
      </c>
      <c r="F263" s="84" t="b">
        <v>0</v>
      </c>
      <c r="G263" s="84" t="b">
        <v>0</v>
      </c>
    </row>
    <row r="264" spans="1:7" x14ac:dyDescent="0.25">
      <c r="A264" s="84" t="s">
        <v>14355</v>
      </c>
      <c r="B264" s="84">
        <v>10</v>
      </c>
      <c r="C264" s="122">
        <v>1.2381463691038968E-3</v>
      </c>
      <c r="D264" s="84" t="s">
        <v>15743</v>
      </c>
      <c r="E264" s="84" t="b">
        <v>0</v>
      </c>
      <c r="F264" s="84" t="b">
        <v>0</v>
      </c>
      <c r="G264" s="84" t="b">
        <v>0</v>
      </c>
    </row>
    <row r="265" spans="1:7" x14ac:dyDescent="0.25">
      <c r="A265" s="84" t="s">
        <v>8406</v>
      </c>
      <c r="B265" s="84">
        <v>10</v>
      </c>
      <c r="C265" s="122">
        <v>1.2381463691038968E-3</v>
      </c>
      <c r="D265" s="84" t="s">
        <v>15743</v>
      </c>
      <c r="E265" s="84" t="b">
        <v>0</v>
      </c>
      <c r="F265" s="84" t="b">
        <v>0</v>
      </c>
      <c r="G265" s="84" t="b">
        <v>0</v>
      </c>
    </row>
    <row r="266" spans="1:7" x14ac:dyDescent="0.25">
      <c r="A266" s="84" t="s">
        <v>14356</v>
      </c>
      <c r="B266" s="84">
        <v>10</v>
      </c>
      <c r="C266" s="122">
        <v>1.2653570556885039E-3</v>
      </c>
      <c r="D266" s="84" t="s">
        <v>15743</v>
      </c>
      <c r="E266" s="84" t="b">
        <v>0</v>
      </c>
      <c r="F266" s="84" t="b">
        <v>0</v>
      </c>
      <c r="G266" s="84" t="b">
        <v>0</v>
      </c>
    </row>
    <row r="267" spans="1:7" x14ac:dyDescent="0.25">
      <c r="A267" s="84" t="s">
        <v>14357</v>
      </c>
      <c r="B267" s="84">
        <v>10</v>
      </c>
      <c r="C267" s="122">
        <v>1.2381463691038968E-3</v>
      </c>
      <c r="D267" s="84" t="s">
        <v>15743</v>
      </c>
      <c r="E267" s="84" t="b">
        <v>0</v>
      </c>
      <c r="F267" s="84" t="b">
        <v>0</v>
      </c>
      <c r="G267" s="84" t="b">
        <v>0</v>
      </c>
    </row>
    <row r="268" spans="1:7" x14ac:dyDescent="0.25">
      <c r="A268" s="84" t="s">
        <v>14358</v>
      </c>
      <c r="B268" s="84">
        <v>10</v>
      </c>
      <c r="C268" s="122">
        <v>1.2381463691038968E-3</v>
      </c>
      <c r="D268" s="84" t="s">
        <v>15743</v>
      </c>
      <c r="E268" s="84" t="b">
        <v>0</v>
      </c>
      <c r="F268" s="84" t="b">
        <v>0</v>
      </c>
      <c r="G268" s="84" t="b">
        <v>0</v>
      </c>
    </row>
    <row r="269" spans="1:7" x14ac:dyDescent="0.25">
      <c r="A269" s="84" t="s">
        <v>14359</v>
      </c>
      <c r="B269" s="84">
        <v>10</v>
      </c>
      <c r="C269" s="122">
        <v>1.2381463691038968E-3</v>
      </c>
      <c r="D269" s="84" t="s">
        <v>15743</v>
      </c>
      <c r="E269" s="84" t="b">
        <v>0</v>
      </c>
      <c r="F269" s="84" t="b">
        <v>0</v>
      </c>
      <c r="G269" s="84" t="b">
        <v>0</v>
      </c>
    </row>
    <row r="270" spans="1:7" x14ac:dyDescent="0.25">
      <c r="A270" s="84" t="s">
        <v>14360</v>
      </c>
      <c r="B270" s="84">
        <v>10</v>
      </c>
      <c r="C270" s="122">
        <v>1.2653570556885039E-3</v>
      </c>
      <c r="D270" s="84" t="s">
        <v>15743</v>
      </c>
      <c r="E270" s="84" t="b">
        <v>0</v>
      </c>
      <c r="F270" s="84" t="b">
        <v>0</v>
      </c>
      <c r="G270" s="84" t="b">
        <v>0</v>
      </c>
    </row>
    <row r="271" spans="1:7" x14ac:dyDescent="0.25">
      <c r="A271" s="84" t="s">
        <v>14361</v>
      </c>
      <c r="B271" s="84">
        <v>10</v>
      </c>
      <c r="C271" s="122">
        <v>1.2381463691038968E-3</v>
      </c>
      <c r="D271" s="84" t="s">
        <v>15743</v>
      </c>
      <c r="E271" s="84" t="b">
        <v>1</v>
      </c>
      <c r="F271" s="84" t="b">
        <v>0</v>
      </c>
      <c r="G271" s="84" t="b">
        <v>0</v>
      </c>
    </row>
    <row r="272" spans="1:7" x14ac:dyDescent="0.25">
      <c r="A272" s="84" t="s">
        <v>14362</v>
      </c>
      <c r="B272" s="84">
        <v>10</v>
      </c>
      <c r="C272" s="122">
        <v>1.2381463691038968E-3</v>
      </c>
      <c r="D272" s="84" t="s">
        <v>15743</v>
      </c>
      <c r="E272" s="84" t="b">
        <v>0</v>
      </c>
      <c r="F272" s="84" t="b">
        <v>0</v>
      </c>
      <c r="G272" s="84" t="b">
        <v>0</v>
      </c>
    </row>
    <row r="273" spans="1:7" x14ac:dyDescent="0.25">
      <c r="A273" s="84" t="s">
        <v>14363</v>
      </c>
      <c r="B273" s="84">
        <v>10</v>
      </c>
      <c r="C273" s="122">
        <v>1.2381463691038968E-3</v>
      </c>
      <c r="D273" s="84" t="s">
        <v>15743</v>
      </c>
      <c r="E273" s="84" t="b">
        <v>1</v>
      </c>
      <c r="F273" s="84" t="b">
        <v>0</v>
      </c>
      <c r="G273" s="84" t="b">
        <v>0</v>
      </c>
    </row>
    <row r="274" spans="1:7" x14ac:dyDescent="0.25">
      <c r="A274" s="84" t="s">
        <v>12287</v>
      </c>
      <c r="B274" s="84">
        <v>10</v>
      </c>
      <c r="C274" s="122">
        <v>1.2381463691038968E-3</v>
      </c>
      <c r="D274" s="84" t="s">
        <v>15743</v>
      </c>
      <c r="E274" s="84" t="b">
        <v>0</v>
      </c>
      <c r="F274" s="84" t="b">
        <v>0</v>
      </c>
      <c r="G274" s="84" t="b">
        <v>0</v>
      </c>
    </row>
    <row r="275" spans="1:7" x14ac:dyDescent="0.25">
      <c r="A275" s="84" t="s">
        <v>14364</v>
      </c>
      <c r="B275" s="84">
        <v>10</v>
      </c>
      <c r="C275" s="122">
        <v>1.2381463691038968E-3</v>
      </c>
      <c r="D275" s="84" t="s">
        <v>15743</v>
      </c>
      <c r="E275" s="84" t="b">
        <v>0</v>
      </c>
      <c r="F275" s="84" t="b">
        <v>0</v>
      </c>
      <c r="G275" s="84" t="b">
        <v>0</v>
      </c>
    </row>
    <row r="276" spans="1:7" x14ac:dyDescent="0.25">
      <c r="A276" s="84" t="s">
        <v>14365</v>
      </c>
      <c r="B276" s="84">
        <v>10</v>
      </c>
      <c r="C276" s="122">
        <v>1.2381463691038968E-3</v>
      </c>
      <c r="D276" s="84" t="s">
        <v>15743</v>
      </c>
      <c r="E276" s="84" t="b">
        <v>0</v>
      </c>
      <c r="F276" s="84" t="b">
        <v>0</v>
      </c>
      <c r="G276" s="84" t="b">
        <v>0</v>
      </c>
    </row>
    <row r="277" spans="1:7" x14ac:dyDescent="0.25">
      <c r="A277" s="84" t="s">
        <v>14366</v>
      </c>
      <c r="B277" s="84">
        <v>10</v>
      </c>
      <c r="C277" s="122">
        <v>1.2381463691038968E-3</v>
      </c>
      <c r="D277" s="84" t="s">
        <v>15743</v>
      </c>
      <c r="E277" s="84" t="b">
        <v>0</v>
      </c>
      <c r="F277" s="84" t="b">
        <v>0</v>
      </c>
      <c r="G277" s="84" t="b">
        <v>0</v>
      </c>
    </row>
    <row r="278" spans="1:7" x14ac:dyDescent="0.25">
      <c r="A278" s="84" t="s">
        <v>14367</v>
      </c>
      <c r="B278" s="84">
        <v>10</v>
      </c>
      <c r="C278" s="122">
        <v>1.2381463691038968E-3</v>
      </c>
      <c r="D278" s="84" t="s">
        <v>15743</v>
      </c>
      <c r="E278" s="84" t="b">
        <v>0</v>
      </c>
      <c r="F278" s="84" t="b">
        <v>0</v>
      </c>
      <c r="G278" s="84" t="b">
        <v>0</v>
      </c>
    </row>
    <row r="279" spans="1:7" x14ac:dyDescent="0.25">
      <c r="A279" s="84" t="s">
        <v>14368</v>
      </c>
      <c r="B279" s="84">
        <v>10</v>
      </c>
      <c r="C279" s="122">
        <v>1.2381463691038968E-3</v>
      </c>
      <c r="D279" s="84" t="s">
        <v>15743</v>
      </c>
      <c r="E279" s="84" t="b">
        <v>0</v>
      </c>
      <c r="F279" s="84" t="b">
        <v>0</v>
      </c>
      <c r="G279" s="84" t="b">
        <v>0</v>
      </c>
    </row>
    <row r="280" spans="1:7" x14ac:dyDescent="0.25">
      <c r="A280" s="84" t="s">
        <v>537</v>
      </c>
      <c r="B280" s="84">
        <v>10</v>
      </c>
      <c r="C280" s="122">
        <v>1.2381463691038968E-3</v>
      </c>
      <c r="D280" s="84" t="s">
        <v>15743</v>
      </c>
      <c r="E280" s="84" t="b">
        <v>0</v>
      </c>
      <c r="F280" s="84" t="b">
        <v>0</v>
      </c>
      <c r="G280" s="84" t="b">
        <v>0</v>
      </c>
    </row>
    <row r="281" spans="1:7" x14ac:dyDescent="0.25">
      <c r="A281" s="84" t="s">
        <v>14369</v>
      </c>
      <c r="B281" s="84">
        <v>10</v>
      </c>
      <c r="C281" s="122">
        <v>1.2381463691038968E-3</v>
      </c>
      <c r="D281" s="84" t="s">
        <v>15743</v>
      </c>
      <c r="E281" s="84" t="b">
        <v>0</v>
      </c>
      <c r="F281" s="84" t="b">
        <v>0</v>
      </c>
      <c r="G281" s="84" t="b">
        <v>0</v>
      </c>
    </row>
    <row r="282" spans="1:7" x14ac:dyDescent="0.25">
      <c r="A282" s="84" t="s">
        <v>810</v>
      </c>
      <c r="B282" s="84">
        <v>10</v>
      </c>
      <c r="C282" s="122">
        <v>1.2381463691038968E-3</v>
      </c>
      <c r="D282" s="84" t="s">
        <v>15743</v>
      </c>
      <c r="E282" s="84" t="b">
        <v>0</v>
      </c>
      <c r="F282" s="84" t="b">
        <v>0</v>
      </c>
      <c r="G282" s="84" t="b">
        <v>0</v>
      </c>
    </row>
    <row r="283" spans="1:7" x14ac:dyDescent="0.25">
      <c r="A283" s="84" t="s">
        <v>14370</v>
      </c>
      <c r="B283" s="84">
        <v>10</v>
      </c>
      <c r="C283" s="122">
        <v>1.2381463691038968E-3</v>
      </c>
      <c r="D283" s="84" t="s">
        <v>15743</v>
      </c>
      <c r="E283" s="84" t="b">
        <v>0</v>
      </c>
      <c r="F283" s="84" t="b">
        <v>0</v>
      </c>
      <c r="G283" s="84" t="b">
        <v>0</v>
      </c>
    </row>
    <row r="284" spans="1:7" x14ac:dyDescent="0.25">
      <c r="A284" s="84" t="s">
        <v>14371</v>
      </c>
      <c r="B284" s="84">
        <v>10</v>
      </c>
      <c r="C284" s="122">
        <v>1.2381463691038968E-3</v>
      </c>
      <c r="D284" s="84" t="s">
        <v>15743</v>
      </c>
      <c r="E284" s="84" t="b">
        <v>0</v>
      </c>
      <c r="F284" s="84" t="b">
        <v>0</v>
      </c>
      <c r="G284" s="84" t="b">
        <v>0</v>
      </c>
    </row>
    <row r="285" spans="1:7" x14ac:dyDescent="0.25">
      <c r="A285" s="84" t="s">
        <v>14372</v>
      </c>
      <c r="B285" s="84">
        <v>10</v>
      </c>
      <c r="C285" s="122">
        <v>1.2381463691038968E-3</v>
      </c>
      <c r="D285" s="84" t="s">
        <v>15743</v>
      </c>
      <c r="E285" s="84" t="b">
        <v>0</v>
      </c>
      <c r="F285" s="84" t="b">
        <v>0</v>
      </c>
      <c r="G285" s="84" t="b">
        <v>0</v>
      </c>
    </row>
    <row r="286" spans="1:7" x14ac:dyDescent="0.25">
      <c r="A286" s="84" t="s">
        <v>14373</v>
      </c>
      <c r="B286" s="84">
        <v>9</v>
      </c>
      <c r="C286" s="122">
        <v>1.1388213501196535E-3</v>
      </c>
      <c r="D286" s="84" t="s">
        <v>15743</v>
      </c>
      <c r="E286" s="84" t="b">
        <v>1</v>
      </c>
      <c r="F286" s="84" t="b">
        <v>0</v>
      </c>
      <c r="G286" s="84" t="b">
        <v>0</v>
      </c>
    </row>
    <row r="287" spans="1:7" x14ac:dyDescent="0.25">
      <c r="A287" s="84" t="s">
        <v>14374</v>
      </c>
      <c r="B287" s="84">
        <v>9</v>
      </c>
      <c r="C287" s="122">
        <v>1.1388213501196535E-3</v>
      </c>
      <c r="D287" s="84" t="s">
        <v>15743</v>
      </c>
      <c r="E287" s="84" t="b">
        <v>0</v>
      </c>
      <c r="F287" s="84" t="b">
        <v>0</v>
      </c>
      <c r="G287" s="84" t="b">
        <v>0</v>
      </c>
    </row>
    <row r="288" spans="1:7" x14ac:dyDescent="0.25">
      <c r="A288" s="84" t="s">
        <v>14375</v>
      </c>
      <c r="B288" s="84">
        <v>9</v>
      </c>
      <c r="C288" s="122">
        <v>1.1388213501196535E-3</v>
      </c>
      <c r="D288" s="84" t="s">
        <v>15743</v>
      </c>
      <c r="E288" s="84" t="b">
        <v>0</v>
      </c>
      <c r="F288" s="84" t="b">
        <v>0</v>
      </c>
      <c r="G288" s="84" t="b">
        <v>0</v>
      </c>
    </row>
    <row r="289" spans="1:7" x14ac:dyDescent="0.25">
      <c r="A289" s="84" t="s">
        <v>14376</v>
      </c>
      <c r="B289" s="84">
        <v>9</v>
      </c>
      <c r="C289" s="122">
        <v>1.1388213501196535E-3</v>
      </c>
      <c r="D289" s="84" t="s">
        <v>15743</v>
      </c>
      <c r="E289" s="84" t="b">
        <v>0</v>
      </c>
      <c r="F289" s="84" t="b">
        <v>0</v>
      </c>
      <c r="G289" s="84" t="b">
        <v>0</v>
      </c>
    </row>
    <row r="290" spans="1:7" x14ac:dyDescent="0.25">
      <c r="A290" s="84" t="s">
        <v>14377</v>
      </c>
      <c r="B290" s="84">
        <v>9</v>
      </c>
      <c r="C290" s="122">
        <v>1.1661984137511015E-3</v>
      </c>
      <c r="D290" s="84" t="s">
        <v>15743</v>
      </c>
      <c r="E290" s="84" t="b">
        <v>0</v>
      </c>
      <c r="F290" s="84" t="b">
        <v>0</v>
      </c>
      <c r="G290" s="84" t="b">
        <v>0</v>
      </c>
    </row>
    <row r="291" spans="1:7" x14ac:dyDescent="0.25">
      <c r="A291" s="84" t="s">
        <v>751</v>
      </c>
      <c r="B291" s="84">
        <v>9</v>
      </c>
      <c r="C291" s="122">
        <v>1.1388213501196535E-3</v>
      </c>
      <c r="D291" s="84" t="s">
        <v>15743</v>
      </c>
      <c r="E291" s="84" t="b">
        <v>0</v>
      </c>
      <c r="F291" s="84" t="b">
        <v>0</v>
      </c>
      <c r="G291" s="84" t="b">
        <v>0</v>
      </c>
    </row>
    <row r="292" spans="1:7" x14ac:dyDescent="0.25">
      <c r="A292" s="84" t="s">
        <v>14378</v>
      </c>
      <c r="B292" s="84">
        <v>9</v>
      </c>
      <c r="C292" s="122">
        <v>1.1388213501196535E-3</v>
      </c>
      <c r="D292" s="84" t="s">
        <v>15743</v>
      </c>
      <c r="E292" s="84" t="b">
        <v>0</v>
      </c>
      <c r="F292" s="84" t="b">
        <v>1</v>
      </c>
      <c r="G292" s="84" t="b">
        <v>0</v>
      </c>
    </row>
    <row r="293" spans="1:7" x14ac:dyDescent="0.25">
      <c r="A293" s="84" t="s">
        <v>14379</v>
      </c>
      <c r="B293" s="84">
        <v>9</v>
      </c>
      <c r="C293" s="122">
        <v>1.1388213501196535E-3</v>
      </c>
      <c r="D293" s="84" t="s">
        <v>15743</v>
      </c>
      <c r="E293" s="84" t="b">
        <v>0</v>
      </c>
      <c r="F293" s="84" t="b">
        <v>0</v>
      </c>
      <c r="G293" s="84" t="b">
        <v>0</v>
      </c>
    </row>
    <row r="294" spans="1:7" x14ac:dyDescent="0.25">
      <c r="A294" s="84" t="s">
        <v>14380</v>
      </c>
      <c r="B294" s="84">
        <v>9</v>
      </c>
      <c r="C294" s="122">
        <v>1.1388213501196535E-3</v>
      </c>
      <c r="D294" s="84" t="s">
        <v>15743</v>
      </c>
      <c r="E294" s="84" t="b">
        <v>0</v>
      </c>
      <c r="F294" s="84" t="b">
        <v>0</v>
      </c>
      <c r="G294" s="84" t="b">
        <v>0</v>
      </c>
    </row>
    <row r="295" spans="1:7" x14ac:dyDescent="0.25">
      <c r="A295" s="84" t="s">
        <v>14381</v>
      </c>
      <c r="B295" s="84">
        <v>9</v>
      </c>
      <c r="C295" s="122">
        <v>1.1388213501196535E-3</v>
      </c>
      <c r="D295" s="84" t="s">
        <v>15743</v>
      </c>
      <c r="E295" s="84" t="b">
        <v>0</v>
      </c>
      <c r="F295" s="84" t="b">
        <v>0</v>
      </c>
      <c r="G295" s="84" t="b">
        <v>0</v>
      </c>
    </row>
    <row r="296" spans="1:7" x14ac:dyDescent="0.25">
      <c r="A296" s="84" t="s">
        <v>14382</v>
      </c>
      <c r="B296" s="84">
        <v>9</v>
      </c>
      <c r="C296" s="122">
        <v>1.1388213501196535E-3</v>
      </c>
      <c r="D296" s="84" t="s">
        <v>15743</v>
      </c>
      <c r="E296" s="84" t="b">
        <v>0</v>
      </c>
      <c r="F296" s="84" t="b">
        <v>0</v>
      </c>
      <c r="G296" s="84" t="b">
        <v>0</v>
      </c>
    </row>
    <row r="297" spans="1:7" x14ac:dyDescent="0.25">
      <c r="A297" s="84" t="s">
        <v>14383</v>
      </c>
      <c r="B297" s="84">
        <v>9</v>
      </c>
      <c r="C297" s="122">
        <v>1.1388213501196535E-3</v>
      </c>
      <c r="D297" s="84" t="s">
        <v>15743</v>
      </c>
      <c r="E297" s="84" t="b">
        <v>0</v>
      </c>
      <c r="F297" s="84" t="b">
        <v>0</v>
      </c>
      <c r="G297" s="84" t="b">
        <v>0</v>
      </c>
    </row>
    <row r="298" spans="1:7" x14ac:dyDescent="0.25">
      <c r="A298" s="84" t="s">
        <v>14384</v>
      </c>
      <c r="B298" s="84">
        <v>9</v>
      </c>
      <c r="C298" s="122">
        <v>1.1388213501196535E-3</v>
      </c>
      <c r="D298" s="84" t="s">
        <v>15743</v>
      </c>
      <c r="E298" s="84" t="b">
        <v>0</v>
      </c>
      <c r="F298" s="84" t="b">
        <v>0</v>
      </c>
      <c r="G298" s="84" t="b">
        <v>0</v>
      </c>
    </row>
    <row r="299" spans="1:7" x14ac:dyDescent="0.25">
      <c r="A299" s="84" t="s">
        <v>761</v>
      </c>
      <c r="B299" s="84">
        <v>9</v>
      </c>
      <c r="C299" s="122">
        <v>1.1388213501196535E-3</v>
      </c>
      <c r="D299" s="84" t="s">
        <v>15743</v>
      </c>
      <c r="E299" s="84" t="b">
        <v>0</v>
      </c>
      <c r="F299" s="84" t="b">
        <v>0</v>
      </c>
      <c r="G299" s="84" t="b">
        <v>0</v>
      </c>
    </row>
    <row r="300" spans="1:7" x14ac:dyDescent="0.25">
      <c r="A300" s="84" t="s">
        <v>14385</v>
      </c>
      <c r="B300" s="84">
        <v>9</v>
      </c>
      <c r="C300" s="122">
        <v>1.1388213501196535E-3</v>
      </c>
      <c r="D300" s="84" t="s">
        <v>15743</v>
      </c>
      <c r="E300" s="84" t="b">
        <v>0</v>
      </c>
      <c r="F300" s="84" t="b">
        <v>0</v>
      </c>
      <c r="G300" s="84" t="b">
        <v>0</v>
      </c>
    </row>
    <row r="301" spans="1:7" x14ac:dyDescent="0.25">
      <c r="A301" s="84" t="s">
        <v>948</v>
      </c>
      <c r="B301" s="84">
        <v>9</v>
      </c>
      <c r="C301" s="122">
        <v>1.1972359686273611E-3</v>
      </c>
      <c r="D301" s="84" t="s">
        <v>15743</v>
      </c>
      <c r="E301" s="84" t="b">
        <v>0</v>
      </c>
      <c r="F301" s="84" t="b">
        <v>0</v>
      </c>
      <c r="G301" s="84" t="b">
        <v>0</v>
      </c>
    </row>
    <row r="302" spans="1:7" x14ac:dyDescent="0.25">
      <c r="A302" s="84" t="s">
        <v>14386</v>
      </c>
      <c r="B302" s="84">
        <v>9</v>
      </c>
      <c r="C302" s="122">
        <v>1.1388213501196535E-3</v>
      </c>
      <c r="D302" s="84" t="s">
        <v>15743</v>
      </c>
      <c r="E302" s="84" t="b">
        <v>0</v>
      </c>
      <c r="F302" s="84" t="b">
        <v>0</v>
      </c>
      <c r="G302" s="84" t="b">
        <v>0</v>
      </c>
    </row>
    <row r="303" spans="1:7" x14ac:dyDescent="0.25">
      <c r="A303" s="84" t="s">
        <v>14387</v>
      </c>
      <c r="B303" s="84">
        <v>9</v>
      </c>
      <c r="C303" s="122">
        <v>1.1388213501196535E-3</v>
      </c>
      <c r="D303" s="84" t="s">
        <v>15743</v>
      </c>
      <c r="E303" s="84" t="b">
        <v>0</v>
      </c>
      <c r="F303" s="84" t="b">
        <v>0</v>
      </c>
      <c r="G303" s="84" t="b">
        <v>0</v>
      </c>
    </row>
    <row r="304" spans="1:7" x14ac:dyDescent="0.25">
      <c r="A304" s="84" t="s">
        <v>14388</v>
      </c>
      <c r="B304" s="84">
        <v>9</v>
      </c>
      <c r="C304" s="122">
        <v>1.1388213501196535E-3</v>
      </c>
      <c r="D304" s="84" t="s">
        <v>15743</v>
      </c>
      <c r="E304" s="84" t="b">
        <v>0</v>
      </c>
      <c r="F304" s="84" t="b">
        <v>0</v>
      </c>
      <c r="G304" s="84" t="b">
        <v>0</v>
      </c>
    </row>
    <row r="305" spans="1:7" x14ac:dyDescent="0.25">
      <c r="A305" s="84" t="s">
        <v>14389</v>
      </c>
      <c r="B305" s="84">
        <v>9</v>
      </c>
      <c r="C305" s="122">
        <v>1.1388213501196535E-3</v>
      </c>
      <c r="D305" s="84" t="s">
        <v>15743</v>
      </c>
      <c r="E305" s="84" t="b">
        <v>0</v>
      </c>
      <c r="F305" s="84" t="b">
        <v>0</v>
      </c>
      <c r="G305" s="84" t="b">
        <v>0</v>
      </c>
    </row>
    <row r="306" spans="1:7" x14ac:dyDescent="0.25">
      <c r="A306" s="84" t="s">
        <v>14390</v>
      </c>
      <c r="B306" s="84">
        <v>9</v>
      </c>
      <c r="C306" s="122">
        <v>1.1388213501196535E-3</v>
      </c>
      <c r="D306" s="84" t="s">
        <v>15743</v>
      </c>
      <c r="E306" s="84" t="b">
        <v>0</v>
      </c>
      <c r="F306" s="84" t="b">
        <v>0</v>
      </c>
      <c r="G306" s="84" t="b">
        <v>0</v>
      </c>
    </row>
    <row r="307" spans="1:7" x14ac:dyDescent="0.25">
      <c r="A307" s="84" t="s">
        <v>14391</v>
      </c>
      <c r="B307" s="84">
        <v>9</v>
      </c>
      <c r="C307" s="122">
        <v>1.1388213501196535E-3</v>
      </c>
      <c r="D307" s="84" t="s">
        <v>15743</v>
      </c>
      <c r="E307" s="84" t="b">
        <v>0</v>
      </c>
      <c r="F307" s="84" t="b">
        <v>0</v>
      </c>
      <c r="G307" s="84" t="b">
        <v>0</v>
      </c>
    </row>
    <row r="308" spans="1:7" x14ac:dyDescent="0.25">
      <c r="A308" s="84" t="s">
        <v>14392</v>
      </c>
      <c r="B308" s="84">
        <v>9</v>
      </c>
      <c r="C308" s="122">
        <v>1.1388213501196535E-3</v>
      </c>
      <c r="D308" s="84" t="s">
        <v>15743</v>
      </c>
      <c r="E308" s="84" t="b">
        <v>0</v>
      </c>
      <c r="F308" s="84" t="b">
        <v>0</v>
      </c>
      <c r="G308" s="84" t="b">
        <v>0</v>
      </c>
    </row>
    <row r="309" spans="1:7" x14ac:dyDescent="0.25">
      <c r="A309" s="84" t="s">
        <v>2685</v>
      </c>
      <c r="B309" s="84">
        <v>9</v>
      </c>
      <c r="C309" s="122">
        <v>1.1388213501196535E-3</v>
      </c>
      <c r="D309" s="84" t="s">
        <v>15743</v>
      </c>
      <c r="E309" s="84" t="b">
        <v>0</v>
      </c>
      <c r="F309" s="84" t="b">
        <v>0</v>
      </c>
      <c r="G309" s="84" t="b">
        <v>0</v>
      </c>
    </row>
    <row r="310" spans="1:7" x14ac:dyDescent="0.25">
      <c r="A310" s="84" t="s">
        <v>14393</v>
      </c>
      <c r="B310" s="84">
        <v>9</v>
      </c>
      <c r="C310" s="122">
        <v>1.2754443607006331E-3</v>
      </c>
      <c r="D310" s="84" t="s">
        <v>15743</v>
      </c>
      <c r="E310" s="84" t="b">
        <v>0</v>
      </c>
      <c r="F310" s="84" t="b">
        <v>0</v>
      </c>
      <c r="G310" s="84" t="b">
        <v>0</v>
      </c>
    </row>
    <row r="311" spans="1:7" x14ac:dyDescent="0.25">
      <c r="A311" s="84" t="s">
        <v>14394</v>
      </c>
      <c r="B311" s="84">
        <v>9</v>
      </c>
      <c r="C311" s="122">
        <v>1.1388213501196535E-3</v>
      </c>
      <c r="D311" s="84" t="s">
        <v>15743</v>
      </c>
      <c r="E311" s="84" t="b">
        <v>0</v>
      </c>
      <c r="F311" s="84" t="b">
        <v>0</v>
      </c>
      <c r="G311" s="84" t="b">
        <v>0</v>
      </c>
    </row>
    <row r="312" spans="1:7" x14ac:dyDescent="0.25">
      <c r="A312" s="84" t="s">
        <v>14395</v>
      </c>
      <c r="B312" s="84">
        <v>9</v>
      </c>
      <c r="C312" s="122">
        <v>1.1388213501196535E-3</v>
      </c>
      <c r="D312" s="84" t="s">
        <v>15743</v>
      </c>
      <c r="E312" s="84" t="b">
        <v>0</v>
      </c>
      <c r="F312" s="84" t="b">
        <v>0</v>
      </c>
      <c r="G312" s="84" t="b">
        <v>0</v>
      </c>
    </row>
    <row r="313" spans="1:7" x14ac:dyDescent="0.25">
      <c r="A313" s="84" t="s">
        <v>14396</v>
      </c>
      <c r="B313" s="84">
        <v>9</v>
      </c>
      <c r="C313" s="122">
        <v>1.1388213501196535E-3</v>
      </c>
      <c r="D313" s="84" t="s">
        <v>15743</v>
      </c>
      <c r="E313" s="84" t="b">
        <v>0</v>
      </c>
      <c r="F313" s="84" t="b">
        <v>0</v>
      </c>
      <c r="G313" s="84" t="b">
        <v>0</v>
      </c>
    </row>
    <row r="314" spans="1:7" x14ac:dyDescent="0.25">
      <c r="A314" s="84" t="s">
        <v>14397</v>
      </c>
      <c r="B314" s="84">
        <v>8</v>
      </c>
      <c r="C314" s="122">
        <v>1.0642097498909876E-3</v>
      </c>
      <c r="D314" s="84" t="s">
        <v>15743</v>
      </c>
      <c r="E314" s="84" t="b">
        <v>0</v>
      </c>
      <c r="F314" s="84" t="b">
        <v>0</v>
      </c>
      <c r="G314" s="84" t="b">
        <v>0</v>
      </c>
    </row>
    <row r="315" spans="1:7" x14ac:dyDescent="0.25">
      <c r="A315" s="84" t="s">
        <v>14398</v>
      </c>
      <c r="B315" s="84">
        <v>8</v>
      </c>
      <c r="C315" s="122">
        <v>1.0366208122232015E-3</v>
      </c>
      <c r="D315" s="84" t="s">
        <v>15743</v>
      </c>
      <c r="E315" s="84" t="b">
        <v>0</v>
      </c>
      <c r="F315" s="84" t="b">
        <v>0</v>
      </c>
      <c r="G315" s="84" t="b">
        <v>0</v>
      </c>
    </row>
    <row r="316" spans="1:7" x14ac:dyDescent="0.25">
      <c r="A316" s="84" t="s">
        <v>12264</v>
      </c>
      <c r="B316" s="84">
        <v>8</v>
      </c>
      <c r="C316" s="122">
        <v>1.0366208122232015E-3</v>
      </c>
      <c r="D316" s="84" t="s">
        <v>15743</v>
      </c>
      <c r="E316" s="84" t="b">
        <v>0</v>
      </c>
      <c r="F316" s="84" t="b">
        <v>0</v>
      </c>
      <c r="G316" s="84" t="b">
        <v>0</v>
      </c>
    </row>
    <row r="317" spans="1:7" x14ac:dyDescent="0.25">
      <c r="A317" s="84" t="s">
        <v>14399</v>
      </c>
      <c r="B317" s="84">
        <v>8</v>
      </c>
      <c r="C317" s="122">
        <v>1.0366208122232015E-3</v>
      </c>
      <c r="D317" s="84" t="s">
        <v>15743</v>
      </c>
      <c r="E317" s="84" t="b">
        <v>0</v>
      </c>
      <c r="F317" s="84" t="b">
        <v>0</v>
      </c>
      <c r="G317" s="84" t="b">
        <v>0</v>
      </c>
    </row>
    <row r="318" spans="1:7" x14ac:dyDescent="0.25">
      <c r="A318" s="84" t="s">
        <v>14400</v>
      </c>
      <c r="B318" s="84">
        <v>8</v>
      </c>
      <c r="C318" s="122">
        <v>1.0366208122232015E-3</v>
      </c>
      <c r="D318" s="84" t="s">
        <v>15743</v>
      </c>
      <c r="E318" s="84" t="b">
        <v>0</v>
      </c>
      <c r="F318" s="84" t="b">
        <v>0</v>
      </c>
      <c r="G318" s="84" t="b">
        <v>0</v>
      </c>
    </row>
    <row r="319" spans="1:7" x14ac:dyDescent="0.25">
      <c r="A319" s="84" t="s">
        <v>878</v>
      </c>
      <c r="B319" s="84">
        <v>8</v>
      </c>
      <c r="C319" s="122">
        <v>1.0366208122232015E-3</v>
      </c>
      <c r="D319" s="84" t="s">
        <v>15743</v>
      </c>
      <c r="E319" s="84" t="b">
        <v>0</v>
      </c>
      <c r="F319" s="84" t="b">
        <v>0</v>
      </c>
      <c r="G319" s="84" t="b">
        <v>0</v>
      </c>
    </row>
    <row r="320" spans="1:7" x14ac:dyDescent="0.25">
      <c r="A320" s="84" t="s">
        <v>14401</v>
      </c>
      <c r="B320" s="84">
        <v>8</v>
      </c>
      <c r="C320" s="122">
        <v>1.0366208122232015E-3</v>
      </c>
      <c r="D320" s="84" t="s">
        <v>15743</v>
      </c>
      <c r="E320" s="84" t="b">
        <v>1</v>
      </c>
      <c r="F320" s="84" t="b">
        <v>0</v>
      </c>
      <c r="G320" s="84" t="b">
        <v>0</v>
      </c>
    </row>
    <row r="321" spans="1:7" x14ac:dyDescent="0.25">
      <c r="A321" s="84" t="s">
        <v>14402</v>
      </c>
      <c r="B321" s="84">
        <v>8</v>
      </c>
      <c r="C321" s="122">
        <v>1.0366208122232015E-3</v>
      </c>
      <c r="D321" s="84" t="s">
        <v>15743</v>
      </c>
      <c r="E321" s="84" t="b">
        <v>0</v>
      </c>
      <c r="F321" s="84" t="b">
        <v>0</v>
      </c>
      <c r="G321" s="84" t="b">
        <v>0</v>
      </c>
    </row>
    <row r="322" spans="1:7" x14ac:dyDescent="0.25">
      <c r="A322" s="84" t="s">
        <v>14403</v>
      </c>
      <c r="B322" s="84">
        <v>8</v>
      </c>
      <c r="C322" s="122">
        <v>1.1798320375628691E-3</v>
      </c>
      <c r="D322" s="84" t="s">
        <v>15743</v>
      </c>
      <c r="E322" s="84" t="b">
        <v>0</v>
      </c>
      <c r="F322" s="84" t="b">
        <v>0</v>
      </c>
      <c r="G322" s="84" t="b">
        <v>0</v>
      </c>
    </row>
    <row r="323" spans="1:7" x14ac:dyDescent="0.25">
      <c r="A323" s="84" t="s">
        <v>12382</v>
      </c>
      <c r="B323" s="84">
        <v>8</v>
      </c>
      <c r="C323" s="122">
        <v>1.0366208122232015E-3</v>
      </c>
      <c r="D323" s="84" t="s">
        <v>15743</v>
      </c>
      <c r="E323" s="84" t="b">
        <v>0</v>
      </c>
      <c r="F323" s="84" t="b">
        <v>0</v>
      </c>
      <c r="G323" s="84" t="b">
        <v>0</v>
      </c>
    </row>
    <row r="324" spans="1:7" x14ac:dyDescent="0.25">
      <c r="A324" s="84" t="s">
        <v>939</v>
      </c>
      <c r="B324" s="84">
        <v>8</v>
      </c>
      <c r="C324" s="122">
        <v>1.0960588410568362E-3</v>
      </c>
      <c r="D324" s="84" t="s">
        <v>15743</v>
      </c>
      <c r="E324" s="84" t="b">
        <v>0</v>
      </c>
      <c r="F324" s="84" t="b">
        <v>0</v>
      </c>
      <c r="G324" s="84" t="b">
        <v>0</v>
      </c>
    </row>
    <row r="325" spans="1:7" x14ac:dyDescent="0.25">
      <c r="A325" s="84" t="s">
        <v>14404</v>
      </c>
      <c r="B325" s="84">
        <v>8</v>
      </c>
      <c r="C325" s="122">
        <v>1.0366208122232015E-3</v>
      </c>
      <c r="D325" s="84" t="s">
        <v>15743</v>
      </c>
      <c r="E325" s="84" t="b">
        <v>0</v>
      </c>
      <c r="F325" s="84" t="b">
        <v>0</v>
      </c>
      <c r="G325" s="84" t="b">
        <v>0</v>
      </c>
    </row>
    <row r="326" spans="1:7" x14ac:dyDescent="0.25">
      <c r="A326" s="84" t="s">
        <v>686</v>
      </c>
      <c r="B326" s="84">
        <v>8</v>
      </c>
      <c r="C326" s="122">
        <v>1.0366208122232015E-3</v>
      </c>
      <c r="D326" s="84" t="s">
        <v>15743</v>
      </c>
      <c r="E326" s="84" t="b">
        <v>0</v>
      </c>
      <c r="F326" s="84" t="b">
        <v>0</v>
      </c>
      <c r="G326" s="84" t="b">
        <v>0</v>
      </c>
    </row>
    <row r="327" spans="1:7" x14ac:dyDescent="0.25">
      <c r="A327" s="84" t="s">
        <v>14405</v>
      </c>
      <c r="B327" s="84">
        <v>8</v>
      </c>
      <c r="C327" s="122">
        <v>1.0366208122232015E-3</v>
      </c>
      <c r="D327" s="84" t="s">
        <v>15743</v>
      </c>
      <c r="E327" s="84" t="b">
        <v>0</v>
      </c>
      <c r="F327" s="84" t="b">
        <v>0</v>
      </c>
      <c r="G327" s="84" t="b">
        <v>0</v>
      </c>
    </row>
    <row r="328" spans="1:7" x14ac:dyDescent="0.25">
      <c r="A328" s="84" t="s">
        <v>811</v>
      </c>
      <c r="B328" s="84">
        <v>8</v>
      </c>
      <c r="C328" s="122">
        <v>1.0366208122232015E-3</v>
      </c>
      <c r="D328" s="84" t="s">
        <v>15743</v>
      </c>
      <c r="E328" s="84" t="b">
        <v>0</v>
      </c>
      <c r="F328" s="84" t="b">
        <v>0</v>
      </c>
      <c r="G328" s="84" t="b">
        <v>0</v>
      </c>
    </row>
    <row r="329" spans="1:7" x14ac:dyDescent="0.25">
      <c r="A329" s="84" t="s">
        <v>14406</v>
      </c>
      <c r="B329" s="84">
        <v>8</v>
      </c>
      <c r="C329" s="122">
        <v>1.0366208122232015E-3</v>
      </c>
      <c r="D329" s="84" t="s">
        <v>15743</v>
      </c>
      <c r="E329" s="84" t="b">
        <v>1</v>
      </c>
      <c r="F329" s="84" t="b">
        <v>0</v>
      </c>
      <c r="G329" s="84" t="b">
        <v>0</v>
      </c>
    </row>
    <row r="330" spans="1:7" x14ac:dyDescent="0.25">
      <c r="A330" s="84" t="s">
        <v>14407</v>
      </c>
      <c r="B330" s="84">
        <v>8</v>
      </c>
      <c r="C330" s="122">
        <v>1.0366208122232015E-3</v>
      </c>
      <c r="D330" s="84" t="s">
        <v>15743</v>
      </c>
      <c r="E330" s="84" t="b">
        <v>0</v>
      </c>
      <c r="F330" s="84" t="b">
        <v>0</v>
      </c>
      <c r="G330" s="84" t="b">
        <v>0</v>
      </c>
    </row>
    <row r="331" spans="1:7" x14ac:dyDescent="0.25">
      <c r="A331" s="84" t="s">
        <v>14408</v>
      </c>
      <c r="B331" s="84">
        <v>8</v>
      </c>
      <c r="C331" s="122">
        <v>1.0366208122232015E-3</v>
      </c>
      <c r="D331" s="84" t="s">
        <v>15743</v>
      </c>
      <c r="E331" s="84" t="b">
        <v>0</v>
      </c>
      <c r="F331" s="84" t="b">
        <v>0</v>
      </c>
      <c r="G331" s="84" t="b">
        <v>0</v>
      </c>
    </row>
    <row r="332" spans="1:7" x14ac:dyDescent="0.25">
      <c r="A332" s="84" t="s">
        <v>14409</v>
      </c>
      <c r="B332" s="84">
        <v>8</v>
      </c>
      <c r="C332" s="122">
        <v>1.0366208122232015E-3</v>
      </c>
      <c r="D332" s="84" t="s">
        <v>15743</v>
      </c>
      <c r="E332" s="84" t="b">
        <v>0</v>
      </c>
      <c r="F332" s="84" t="b">
        <v>0</v>
      </c>
      <c r="G332" s="84" t="b">
        <v>0</v>
      </c>
    </row>
    <row r="333" spans="1:7" x14ac:dyDescent="0.25">
      <c r="A333" s="84" t="s">
        <v>14410</v>
      </c>
      <c r="B333" s="84">
        <v>8</v>
      </c>
      <c r="C333" s="122">
        <v>1.0366208122232015E-3</v>
      </c>
      <c r="D333" s="84" t="s">
        <v>15743</v>
      </c>
      <c r="E333" s="84" t="b">
        <v>0</v>
      </c>
      <c r="F333" s="84" t="b">
        <v>0</v>
      </c>
      <c r="G333" s="84" t="b">
        <v>0</v>
      </c>
    </row>
    <row r="334" spans="1:7" x14ac:dyDescent="0.25">
      <c r="A334" s="84" t="s">
        <v>840</v>
      </c>
      <c r="B334" s="84">
        <v>8</v>
      </c>
      <c r="C334" s="122">
        <v>1.0366208122232015E-3</v>
      </c>
      <c r="D334" s="84" t="s">
        <v>15743</v>
      </c>
      <c r="E334" s="84" t="b">
        <v>0</v>
      </c>
      <c r="F334" s="84" t="b">
        <v>0</v>
      </c>
      <c r="G334" s="84" t="b">
        <v>0</v>
      </c>
    </row>
    <row r="335" spans="1:7" x14ac:dyDescent="0.25">
      <c r="A335" s="84" t="s">
        <v>14411</v>
      </c>
      <c r="B335" s="84">
        <v>8</v>
      </c>
      <c r="C335" s="122">
        <v>1.0366208122232015E-3</v>
      </c>
      <c r="D335" s="84" t="s">
        <v>15743</v>
      </c>
      <c r="E335" s="84" t="b">
        <v>0</v>
      </c>
      <c r="F335" s="84" t="b">
        <v>0</v>
      </c>
      <c r="G335" s="84" t="b">
        <v>0</v>
      </c>
    </row>
    <row r="336" spans="1:7" x14ac:dyDescent="0.25">
      <c r="A336" s="84" t="s">
        <v>14412</v>
      </c>
      <c r="B336" s="84">
        <v>8</v>
      </c>
      <c r="C336" s="122">
        <v>1.0366208122232015E-3</v>
      </c>
      <c r="D336" s="84" t="s">
        <v>15743</v>
      </c>
      <c r="E336" s="84" t="b">
        <v>0</v>
      </c>
      <c r="F336" s="84" t="b">
        <v>0</v>
      </c>
      <c r="G336" s="84" t="b">
        <v>0</v>
      </c>
    </row>
    <row r="337" spans="1:7" x14ac:dyDescent="0.25">
      <c r="A337" s="84" t="s">
        <v>14413</v>
      </c>
      <c r="B337" s="84">
        <v>8</v>
      </c>
      <c r="C337" s="122">
        <v>1.0642097498909876E-3</v>
      </c>
      <c r="D337" s="84" t="s">
        <v>15743</v>
      </c>
      <c r="E337" s="84" t="b">
        <v>0</v>
      </c>
      <c r="F337" s="84" t="b">
        <v>0</v>
      </c>
      <c r="G337" s="84" t="b">
        <v>0</v>
      </c>
    </row>
    <row r="338" spans="1:7" x14ac:dyDescent="0.25">
      <c r="A338" s="84" t="s">
        <v>12263</v>
      </c>
      <c r="B338" s="84">
        <v>8</v>
      </c>
      <c r="C338" s="122">
        <v>1.0366208122232015E-3</v>
      </c>
      <c r="D338" s="84" t="s">
        <v>15743</v>
      </c>
      <c r="E338" s="84" t="b">
        <v>0</v>
      </c>
      <c r="F338" s="84" t="b">
        <v>0</v>
      </c>
      <c r="G338" s="84" t="b">
        <v>0</v>
      </c>
    </row>
    <row r="339" spans="1:7" x14ac:dyDescent="0.25">
      <c r="A339" s="84" t="s">
        <v>14414</v>
      </c>
      <c r="B339" s="84">
        <v>8</v>
      </c>
      <c r="C339" s="122">
        <v>1.0366208122232015E-3</v>
      </c>
      <c r="D339" s="84" t="s">
        <v>15743</v>
      </c>
      <c r="E339" s="84" t="b">
        <v>0</v>
      </c>
      <c r="F339" s="84" t="b">
        <v>0</v>
      </c>
      <c r="G339" s="84" t="b">
        <v>0</v>
      </c>
    </row>
    <row r="340" spans="1:7" x14ac:dyDescent="0.25">
      <c r="A340" s="84" t="s">
        <v>14415</v>
      </c>
      <c r="B340" s="84">
        <v>8</v>
      </c>
      <c r="C340" s="122">
        <v>1.0366208122232015E-3</v>
      </c>
      <c r="D340" s="84" t="s">
        <v>15743</v>
      </c>
      <c r="E340" s="84" t="b">
        <v>0</v>
      </c>
      <c r="F340" s="84" t="b">
        <v>0</v>
      </c>
      <c r="G340" s="84" t="b">
        <v>0</v>
      </c>
    </row>
    <row r="341" spans="1:7" x14ac:dyDescent="0.25">
      <c r="A341" s="84" t="s">
        <v>14416</v>
      </c>
      <c r="B341" s="84">
        <v>8</v>
      </c>
      <c r="C341" s="122">
        <v>1.1337283206227851E-3</v>
      </c>
      <c r="D341" s="84" t="s">
        <v>15743</v>
      </c>
      <c r="E341" s="84" t="b">
        <v>0</v>
      </c>
      <c r="F341" s="84" t="b">
        <v>0</v>
      </c>
      <c r="G341" s="84" t="b">
        <v>0</v>
      </c>
    </row>
    <row r="342" spans="1:7" x14ac:dyDescent="0.25">
      <c r="A342" s="84" t="s">
        <v>14417</v>
      </c>
      <c r="B342" s="84">
        <v>8</v>
      </c>
      <c r="C342" s="122">
        <v>1.0366208122232015E-3</v>
      </c>
      <c r="D342" s="84" t="s">
        <v>15743</v>
      </c>
      <c r="E342" s="84" t="b">
        <v>0</v>
      </c>
      <c r="F342" s="84" t="b">
        <v>0</v>
      </c>
      <c r="G342" s="84" t="b">
        <v>0</v>
      </c>
    </row>
    <row r="343" spans="1:7" x14ac:dyDescent="0.25">
      <c r="A343" s="84" t="s">
        <v>14418</v>
      </c>
      <c r="B343" s="84">
        <v>8</v>
      </c>
      <c r="C343" s="122">
        <v>1.0960588410568362E-3</v>
      </c>
      <c r="D343" s="84" t="s">
        <v>15743</v>
      </c>
      <c r="E343" s="84" t="b">
        <v>0</v>
      </c>
      <c r="F343" s="84" t="b">
        <v>0</v>
      </c>
      <c r="G343" s="84" t="b">
        <v>0</v>
      </c>
    </row>
    <row r="344" spans="1:7" x14ac:dyDescent="0.25">
      <c r="A344" s="84" t="s">
        <v>14419</v>
      </c>
      <c r="B344" s="84">
        <v>8</v>
      </c>
      <c r="C344" s="122">
        <v>1.0366208122232015E-3</v>
      </c>
      <c r="D344" s="84" t="s">
        <v>15743</v>
      </c>
      <c r="E344" s="84" t="b">
        <v>0</v>
      </c>
      <c r="F344" s="84" t="b">
        <v>0</v>
      </c>
      <c r="G344" s="84" t="b">
        <v>0</v>
      </c>
    </row>
    <row r="345" spans="1:7" x14ac:dyDescent="0.25">
      <c r="A345" s="84" t="s">
        <v>14420</v>
      </c>
      <c r="B345" s="84">
        <v>8</v>
      </c>
      <c r="C345" s="122">
        <v>1.0366208122232015E-3</v>
      </c>
      <c r="D345" s="84" t="s">
        <v>15743</v>
      </c>
      <c r="E345" s="84" t="b">
        <v>0</v>
      </c>
      <c r="F345" s="84" t="b">
        <v>0</v>
      </c>
      <c r="G345" s="84" t="b">
        <v>0</v>
      </c>
    </row>
    <row r="346" spans="1:7" x14ac:dyDescent="0.25">
      <c r="A346" s="84" t="s">
        <v>14421</v>
      </c>
      <c r="B346" s="84">
        <v>8</v>
      </c>
      <c r="C346" s="122">
        <v>1.1798320375628691E-3</v>
      </c>
      <c r="D346" s="84" t="s">
        <v>15743</v>
      </c>
      <c r="E346" s="84" t="b">
        <v>0</v>
      </c>
      <c r="F346" s="84" t="b">
        <v>0</v>
      </c>
      <c r="G346" s="84" t="b">
        <v>0</v>
      </c>
    </row>
    <row r="347" spans="1:7" x14ac:dyDescent="0.25">
      <c r="A347" s="84" t="s">
        <v>14422</v>
      </c>
      <c r="B347" s="84">
        <v>8</v>
      </c>
      <c r="C347" s="122">
        <v>1.0366208122232015E-3</v>
      </c>
      <c r="D347" s="84" t="s">
        <v>15743</v>
      </c>
      <c r="E347" s="84" t="b">
        <v>0</v>
      </c>
      <c r="F347" s="84" t="b">
        <v>0</v>
      </c>
      <c r="G347" s="84" t="b">
        <v>0</v>
      </c>
    </row>
    <row r="348" spans="1:7" x14ac:dyDescent="0.25">
      <c r="A348" s="84" t="s">
        <v>14423</v>
      </c>
      <c r="B348" s="84">
        <v>7</v>
      </c>
      <c r="C348" s="122">
        <v>9.3118353115461425E-4</v>
      </c>
      <c r="D348" s="84" t="s">
        <v>15743</v>
      </c>
      <c r="E348" s="84" t="b">
        <v>0</v>
      </c>
      <c r="F348" s="84" t="b">
        <v>0</v>
      </c>
      <c r="G348" s="84" t="b">
        <v>0</v>
      </c>
    </row>
    <row r="349" spans="1:7" x14ac:dyDescent="0.25">
      <c r="A349" s="84" t="s">
        <v>14424</v>
      </c>
      <c r="B349" s="84">
        <v>7</v>
      </c>
      <c r="C349" s="122">
        <v>9.3118353115461425E-4</v>
      </c>
      <c r="D349" s="84" t="s">
        <v>15743</v>
      </c>
      <c r="E349" s="84" t="b">
        <v>0</v>
      </c>
      <c r="F349" s="84" t="b">
        <v>0</v>
      </c>
      <c r="G349" s="84" t="b">
        <v>0</v>
      </c>
    </row>
    <row r="350" spans="1:7" x14ac:dyDescent="0.25">
      <c r="A350" s="84" t="s">
        <v>14425</v>
      </c>
      <c r="B350" s="84">
        <v>7</v>
      </c>
      <c r="C350" s="122">
        <v>9.3118353115461425E-4</v>
      </c>
      <c r="D350" s="84" t="s">
        <v>15743</v>
      </c>
      <c r="E350" s="84" t="b">
        <v>0</v>
      </c>
      <c r="F350" s="84" t="b">
        <v>0</v>
      </c>
      <c r="G350" s="84" t="b">
        <v>0</v>
      </c>
    </row>
    <row r="351" spans="1:7" x14ac:dyDescent="0.25">
      <c r="A351" s="84" t="s">
        <v>363</v>
      </c>
      <c r="B351" s="84">
        <v>7</v>
      </c>
      <c r="C351" s="122">
        <v>9.3118353115461425E-4</v>
      </c>
      <c r="D351" s="84" t="s">
        <v>15743</v>
      </c>
      <c r="E351" s="84" t="b">
        <v>0</v>
      </c>
      <c r="F351" s="84" t="b">
        <v>0</v>
      </c>
      <c r="G351" s="84" t="b">
        <v>0</v>
      </c>
    </row>
    <row r="352" spans="1:7" x14ac:dyDescent="0.25">
      <c r="A352" s="84" t="s">
        <v>14426</v>
      </c>
      <c r="B352" s="84">
        <v>7</v>
      </c>
      <c r="C352" s="122">
        <v>9.3118353115461425E-4</v>
      </c>
      <c r="D352" s="84" t="s">
        <v>15743</v>
      </c>
      <c r="E352" s="84" t="b">
        <v>0</v>
      </c>
      <c r="F352" s="84" t="b">
        <v>1</v>
      </c>
      <c r="G352" s="84" t="b">
        <v>0</v>
      </c>
    </row>
    <row r="353" spans="1:7" x14ac:dyDescent="0.25">
      <c r="A353" s="84" t="s">
        <v>14427</v>
      </c>
      <c r="B353" s="84">
        <v>7</v>
      </c>
      <c r="C353" s="122">
        <v>9.3118353115461425E-4</v>
      </c>
      <c r="D353" s="84" t="s">
        <v>15743</v>
      </c>
      <c r="E353" s="84" t="b">
        <v>0</v>
      </c>
      <c r="F353" s="84" t="b">
        <v>0</v>
      </c>
      <c r="G353" s="84" t="b">
        <v>0</v>
      </c>
    </row>
    <row r="354" spans="1:7" x14ac:dyDescent="0.25">
      <c r="A354" s="84" t="s">
        <v>748</v>
      </c>
      <c r="B354" s="84">
        <v>7</v>
      </c>
      <c r="C354" s="122">
        <v>9.3118353115461425E-4</v>
      </c>
      <c r="D354" s="84" t="s">
        <v>15743</v>
      </c>
      <c r="E354" s="84" t="b">
        <v>0</v>
      </c>
      <c r="F354" s="84" t="b">
        <v>0</v>
      </c>
      <c r="G354" s="84" t="b">
        <v>0</v>
      </c>
    </row>
    <row r="355" spans="1:7" x14ac:dyDescent="0.25">
      <c r="A355" s="84" t="s">
        <v>14428</v>
      </c>
      <c r="B355" s="84">
        <v>7</v>
      </c>
      <c r="C355" s="122">
        <v>9.3118353115461425E-4</v>
      </c>
      <c r="D355" s="84" t="s">
        <v>15743</v>
      </c>
      <c r="E355" s="84" t="b">
        <v>0</v>
      </c>
      <c r="F355" s="84" t="b">
        <v>0</v>
      </c>
      <c r="G355" s="84" t="b">
        <v>0</v>
      </c>
    </row>
    <row r="356" spans="1:7" x14ac:dyDescent="0.25">
      <c r="A356" s="84" t="s">
        <v>14429</v>
      </c>
      <c r="B356" s="84">
        <v>7</v>
      </c>
      <c r="C356" s="122">
        <v>9.3118353115461425E-4</v>
      </c>
      <c r="D356" s="84" t="s">
        <v>15743</v>
      </c>
      <c r="E356" s="84" t="b">
        <v>0</v>
      </c>
      <c r="F356" s="84" t="b">
        <v>0</v>
      </c>
      <c r="G356" s="84" t="b">
        <v>0</v>
      </c>
    </row>
    <row r="357" spans="1:7" x14ac:dyDescent="0.25">
      <c r="A357" s="84" t="s">
        <v>14430</v>
      </c>
      <c r="B357" s="84">
        <v>7</v>
      </c>
      <c r="C357" s="122">
        <v>9.3118353115461425E-4</v>
      </c>
      <c r="D357" s="84" t="s">
        <v>15743</v>
      </c>
      <c r="E357" s="84" t="b">
        <v>0</v>
      </c>
      <c r="F357" s="84" t="b">
        <v>0</v>
      </c>
      <c r="G357" s="84" t="b">
        <v>0</v>
      </c>
    </row>
    <row r="358" spans="1:7" x14ac:dyDescent="0.25">
      <c r="A358" s="84" t="s">
        <v>14431</v>
      </c>
      <c r="B358" s="84">
        <v>7</v>
      </c>
      <c r="C358" s="122">
        <v>9.3118353115461425E-4</v>
      </c>
      <c r="D358" s="84" t="s">
        <v>15743</v>
      </c>
      <c r="E358" s="84" t="b">
        <v>0</v>
      </c>
      <c r="F358" s="84" t="b">
        <v>0</v>
      </c>
      <c r="G358" s="84" t="b">
        <v>0</v>
      </c>
    </row>
    <row r="359" spans="1:7" x14ac:dyDescent="0.25">
      <c r="A359" s="84" t="s">
        <v>14432</v>
      </c>
      <c r="B359" s="84">
        <v>7</v>
      </c>
      <c r="C359" s="122">
        <v>9.3118353115461425E-4</v>
      </c>
      <c r="D359" s="84" t="s">
        <v>15743</v>
      </c>
      <c r="E359" s="84" t="b">
        <v>0</v>
      </c>
      <c r="F359" s="84" t="b">
        <v>1</v>
      </c>
      <c r="G359" s="84" t="b">
        <v>0</v>
      </c>
    </row>
    <row r="360" spans="1:7" x14ac:dyDescent="0.25">
      <c r="A360" s="84" t="s">
        <v>14433</v>
      </c>
      <c r="B360" s="84">
        <v>7</v>
      </c>
      <c r="C360" s="122">
        <v>9.3118353115461425E-4</v>
      </c>
      <c r="D360" s="84" t="s">
        <v>15743</v>
      </c>
      <c r="E360" s="84" t="b">
        <v>0</v>
      </c>
      <c r="F360" s="84" t="b">
        <v>0</v>
      </c>
      <c r="G360" s="84" t="b">
        <v>0</v>
      </c>
    </row>
    <row r="361" spans="1:7" x14ac:dyDescent="0.25">
      <c r="A361" s="84" t="s">
        <v>14434</v>
      </c>
      <c r="B361" s="84">
        <v>7</v>
      </c>
      <c r="C361" s="122">
        <v>9.3118353115461425E-4</v>
      </c>
      <c r="D361" s="84" t="s">
        <v>15743</v>
      </c>
      <c r="E361" s="84" t="b">
        <v>0</v>
      </c>
      <c r="F361" s="84" t="b">
        <v>0</v>
      </c>
      <c r="G361" s="84" t="b">
        <v>0</v>
      </c>
    </row>
    <row r="362" spans="1:7" x14ac:dyDescent="0.25">
      <c r="A362" s="84" t="s">
        <v>14435</v>
      </c>
      <c r="B362" s="84">
        <v>7</v>
      </c>
      <c r="C362" s="122">
        <v>9.3118353115461425E-4</v>
      </c>
      <c r="D362" s="84" t="s">
        <v>15743</v>
      </c>
      <c r="E362" s="84" t="b">
        <v>0</v>
      </c>
      <c r="F362" s="84" t="b">
        <v>0</v>
      </c>
      <c r="G362" s="84" t="b">
        <v>0</v>
      </c>
    </row>
    <row r="363" spans="1:7" x14ac:dyDescent="0.25">
      <c r="A363" s="84" t="s">
        <v>14436</v>
      </c>
      <c r="B363" s="84">
        <v>7</v>
      </c>
      <c r="C363" s="122">
        <v>9.3118353115461425E-4</v>
      </c>
      <c r="D363" s="84" t="s">
        <v>15743</v>
      </c>
      <c r="E363" s="84" t="b">
        <v>0</v>
      </c>
      <c r="F363" s="84" t="b">
        <v>0</v>
      </c>
      <c r="G363" s="84" t="b">
        <v>0</v>
      </c>
    </row>
    <row r="364" spans="1:7" x14ac:dyDescent="0.25">
      <c r="A364" s="84" t="s">
        <v>14437</v>
      </c>
      <c r="B364" s="84">
        <v>7</v>
      </c>
      <c r="C364" s="122">
        <v>1.0323530328675103E-3</v>
      </c>
      <c r="D364" s="84" t="s">
        <v>15743</v>
      </c>
      <c r="E364" s="84" t="b">
        <v>0</v>
      </c>
      <c r="F364" s="84" t="b">
        <v>0</v>
      </c>
      <c r="G364" s="84" t="b">
        <v>0</v>
      </c>
    </row>
    <row r="365" spans="1:7" x14ac:dyDescent="0.25">
      <c r="A365" s="84" t="s">
        <v>14438</v>
      </c>
      <c r="B365" s="84">
        <v>7</v>
      </c>
      <c r="C365" s="122">
        <v>9.3118353115461425E-4</v>
      </c>
      <c r="D365" s="84" t="s">
        <v>15743</v>
      </c>
      <c r="E365" s="84" t="b">
        <v>0</v>
      </c>
      <c r="F365" s="84" t="b">
        <v>0</v>
      </c>
      <c r="G365" s="84" t="b">
        <v>0</v>
      </c>
    </row>
    <row r="366" spans="1:7" x14ac:dyDescent="0.25">
      <c r="A366" s="84" t="s">
        <v>14439</v>
      </c>
      <c r="B366" s="84">
        <v>7</v>
      </c>
      <c r="C366" s="122">
        <v>9.3118353115461425E-4</v>
      </c>
      <c r="D366" s="84" t="s">
        <v>15743</v>
      </c>
      <c r="E366" s="84" t="b">
        <v>0</v>
      </c>
      <c r="F366" s="84" t="b">
        <v>0</v>
      </c>
      <c r="G366" s="84" t="b">
        <v>0</v>
      </c>
    </row>
    <row r="367" spans="1:7" x14ac:dyDescent="0.25">
      <c r="A367" s="84" t="s">
        <v>874</v>
      </c>
      <c r="B367" s="84">
        <v>7</v>
      </c>
      <c r="C367" s="122">
        <v>9.3118353115461425E-4</v>
      </c>
      <c r="D367" s="84" t="s">
        <v>15743</v>
      </c>
      <c r="E367" s="84" t="b">
        <v>1</v>
      </c>
      <c r="F367" s="84" t="b">
        <v>0</v>
      </c>
      <c r="G367" s="84" t="b">
        <v>0</v>
      </c>
    </row>
    <row r="368" spans="1:7" x14ac:dyDescent="0.25">
      <c r="A368" s="84" t="s">
        <v>14440</v>
      </c>
      <c r="B368" s="84">
        <v>7</v>
      </c>
      <c r="C368" s="122">
        <v>9.3118353115461425E-4</v>
      </c>
      <c r="D368" s="84" t="s">
        <v>15743</v>
      </c>
      <c r="E368" s="84" t="b">
        <v>0</v>
      </c>
      <c r="F368" s="84" t="b">
        <v>0</v>
      </c>
      <c r="G368" s="84" t="b">
        <v>0</v>
      </c>
    </row>
    <row r="369" spans="1:7" x14ac:dyDescent="0.25">
      <c r="A369" s="84" t="s">
        <v>14441</v>
      </c>
      <c r="B369" s="84">
        <v>7</v>
      </c>
      <c r="C369" s="122">
        <v>9.3118353115461425E-4</v>
      </c>
      <c r="D369" s="84" t="s">
        <v>15743</v>
      </c>
      <c r="E369" s="84" t="b">
        <v>0</v>
      </c>
      <c r="F369" s="84" t="b">
        <v>0</v>
      </c>
      <c r="G369" s="84" t="b">
        <v>0</v>
      </c>
    </row>
    <row r="370" spans="1:7" x14ac:dyDescent="0.25">
      <c r="A370" s="84" t="s">
        <v>14442</v>
      </c>
      <c r="B370" s="84">
        <v>7</v>
      </c>
      <c r="C370" s="122">
        <v>9.3118353115461425E-4</v>
      </c>
      <c r="D370" s="84" t="s">
        <v>15743</v>
      </c>
      <c r="E370" s="84" t="b">
        <v>0</v>
      </c>
      <c r="F370" s="84" t="b">
        <v>0</v>
      </c>
      <c r="G370" s="84" t="b">
        <v>0</v>
      </c>
    </row>
    <row r="371" spans="1:7" x14ac:dyDescent="0.25">
      <c r="A371" s="84" t="s">
        <v>14443</v>
      </c>
      <c r="B371" s="84">
        <v>7</v>
      </c>
      <c r="C371" s="122">
        <v>9.3118353115461425E-4</v>
      </c>
      <c r="D371" s="84" t="s">
        <v>15743</v>
      </c>
      <c r="E371" s="84" t="b">
        <v>0</v>
      </c>
      <c r="F371" s="84" t="b">
        <v>0</v>
      </c>
      <c r="G371" s="84" t="b">
        <v>0</v>
      </c>
    </row>
    <row r="372" spans="1:7" x14ac:dyDescent="0.25">
      <c r="A372" s="84" t="s">
        <v>14444</v>
      </c>
      <c r="B372" s="84">
        <v>7</v>
      </c>
      <c r="C372" s="122">
        <v>9.3118353115461425E-4</v>
      </c>
      <c r="D372" s="84" t="s">
        <v>15743</v>
      </c>
      <c r="E372" s="84" t="b">
        <v>0</v>
      </c>
      <c r="F372" s="84" t="b">
        <v>0</v>
      </c>
      <c r="G372" s="84" t="b">
        <v>0</v>
      </c>
    </row>
    <row r="373" spans="1:7" x14ac:dyDescent="0.25">
      <c r="A373" s="84" t="s">
        <v>14445</v>
      </c>
      <c r="B373" s="84">
        <v>7</v>
      </c>
      <c r="C373" s="122">
        <v>9.590514859247317E-4</v>
      </c>
      <c r="D373" s="84" t="s">
        <v>15743</v>
      </c>
      <c r="E373" s="84" t="b">
        <v>0</v>
      </c>
      <c r="F373" s="84" t="b">
        <v>0</v>
      </c>
      <c r="G373" s="84" t="b">
        <v>0</v>
      </c>
    </row>
    <row r="374" spans="1:7" x14ac:dyDescent="0.25">
      <c r="A374" s="84" t="s">
        <v>14446</v>
      </c>
      <c r="B374" s="84">
        <v>7</v>
      </c>
      <c r="C374" s="122">
        <v>9.3118353115461425E-4</v>
      </c>
      <c r="D374" s="84" t="s">
        <v>15743</v>
      </c>
      <c r="E374" s="84" t="b">
        <v>0</v>
      </c>
      <c r="F374" s="84" t="b">
        <v>0</v>
      </c>
      <c r="G374" s="84" t="b">
        <v>0</v>
      </c>
    </row>
    <row r="375" spans="1:7" x14ac:dyDescent="0.25">
      <c r="A375" s="84" t="s">
        <v>14447</v>
      </c>
      <c r="B375" s="84">
        <v>7</v>
      </c>
      <c r="C375" s="122">
        <v>9.3118353115461425E-4</v>
      </c>
      <c r="D375" s="84" t="s">
        <v>15743</v>
      </c>
      <c r="E375" s="84" t="b">
        <v>0</v>
      </c>
      <c r="F375" s="84" t="b">
        <v>0</v>
      </c>
      <c r="G375" s="84" t="b">
        <v>0</v>
      </c>
    </row>
    <row r="376" spans="1:7" x14ac:dyDescent="0.25">
      <c r="A376" s="84" t="s">
        <v>14448</v>
      </c>
      <c r="B376" s="84">
        <v>7</v>
      </c>
      <c r="C376" s="122">
        <v>9.3118353115461425E-4</v>
      </c>
      <c r="D376" s="84" t="s">
        <v>15743</v>
      </c>
      <c r="E376" s="84" t="b">
        <v>0</v>
      </c>
      <c r="F376" s="84" t="b">
        <v>0</v>
      </c>
      <c r="G376" s="84" t="b">
        <v>0</v>
      </c>
    </row>
    <row r="377" spans="1:7" x14ac:dyDescent="0.25">
      <c r="A377" s="84" t="s">
        <v>14449</v>
      </c>
      <c r="B377" s="84">
        <v>7</v>
      </c>
      <c r="C377" s="122">
        <v>9.3118353115461425E-4</v>
      </c>
      <c r="D377" s="84" t="s">
        <v>15743</v>
      </c>
      <c r="E377" s="84" t="b">
        <v>0</v>
      </c>
      <c r="F377" s="84" t="b">
        <v>0</v>
      </c>
      <c r="G377" s="84" t="b">
        <v>0</v>
      </c>
    </row>
    <row r="378" spans="1:7" x14ac:dyDescent="0.25">
      <c r="A378" s="84" t="s">
        <v>14450</v>
      </c>
      <c r="B378" s="84">
        <v>7</v>
      </c>
      <c r="C378" s="122">
        <v>9.3118353115461425E-4</v>
      </c>
      <c r="D378" s="84" t="s">
        <v>15743</v>
      </c>
      <c r="E378" s="84" t="b">
        <v>0</v>
      </c>
      <c r="F378" s="84" t="b">
        <v>0</v>
      </c>
      <c r="G378" s="84" t="b">
        <v>0</v>
      </c>
    </row>
    <row r="379" spans="1:7" x14ac:dyDescent="0.25">
      <c r="A379" s="84" t="s">
        <v>662</v>
      </c>
      <c r="B379" s="84">
        <v>7</v>
      </c>
      <c r="C379" s="122">
        <v>9.3118353115461425E-4</v>
      </c>
      <c r="D379" s="84" t="s">
        <v>15743</v>
      </c>
      <c r="E379" s="84" t="b">
        <v>0</v>
      </c>
      <c r="F379" s="84" t="b">
        <v>0</v>
      </c>
      <c r="G379" s="84" t="b">
        <v>0</v>
      </c>
    </row>
    <row r="380" spans="1:7" x14ac:dyDescent="0.25">
      <c r="A380" s="84" t="s">
        <v>14451</v>
      </c>
      <c r="B380" s="84">
        <v>7</v>
      </c>
      <c r="C380" s="122">
        <v>9.3118353115461425E-4</v>
      </c>
      <c r="D380" s="84" t="s">
        <v>15743</v>
      </c>
      <c r="E380" s="84" t="b">
        <v>0</v>
      </c>
      <c r="F380" s="84" t="b">
        <v>0</v>
      </c>
      <c r="G380" s="84" t="b">
        <v>0</v>
      </c>
    </row>
    <row r="381" spans="1:7" x14ac:dyDescent="0.25">
      <c r="A381" s="84" t="s">
        <v>14452</v>
      </c>
      <c r="B381" s="84">
        <v>7</v>
      </c>
      <c r="C381" s="122">
        <v>9.3118353115461425E-4</v>
      </c>
      <c r="D381" s="84" t="s">
        <v>15743</v>
      </c>
      <c r="E381" s="84" t="b">
        <v>0</v>
      </c>
      <c r="F381" s="84" t="b">
        <v>0</v>
      </c>
      <c r="G381" s="84" t="b">
        <v>0</v>
      </c>
    </row>
    <row r="382" spans="1:7" x14ac:dyDescent="0.25">
      <c r="A382" s="84" t="s">
        <v>14453</v>
      </c>
      <c r="B382" s="84">
        <v>7</v>
      </c>
      <c r="C382" s="122">
        <v>1.0323530328675103E-3</v>
      </c>
      <c r="D382" s="84" t="s">
        <v>15743</v>
      </c>
      <c r="E382" s="84" t="b">
        <v>0</v>
      </c>
      <c r="F382" s="84" t="b">
        <v>0</v>
      </c>
      <c r="G382" s="84" t="b">
        <v>0</v>
      </c>
    </row>
    <row r="383" spans="1:7" x14ac:dyDescent="0.25">
      <c r="A383" s="84" t="s">
        <v>14454</v>
      </c>
      <c r="B383" s="84">
        <v>7</v>
      </c>
      <c r="C383" s="122">
        <v>9.3118353115461425E-4</v>
      </c>
      <c r="D383" s="84" t="s">
        <v>15743</v>
      </c>
      <c r="E383" s="84" t="b">
        <v>0</v>
      </c>
      <c r="F383" s="84" t="b">
        <v>0</v>
      </c>
      <c r="G383" s="84" t="b">
        <v>0</v>
      </c>
    </row>
    <row r="384" spans="1:7" x14ac:dyDescent="0.25">
      <c r="A384" s="84" t="s">
        <v>14455</v>
      </c>
      <c r="B384" s="84">
        <v>7</v>
      </c>
      <c r="C384" s="122">
        <v>9.3118353115461425E-4</v>
      </c>
      <c r="D384" s="84" t="s">
        <v>15743</v>
      </c>
      <c r="E384" s="84" t="b">
        <v>0</v>
      </c>
      <c r="F384" s="84" t="b">
        <v>0</v>
      </c>
      <c r="G384" s="84" t="b">
        <v>0</v>
      </c>
    </row>
    <row r="385" spans="1:7" x14ac:dyDescent="0.25">
      <c r="A385" s="84" t="s">
        <v>14456</v>
      </c>
      <c r="B385" s="84">
        <v>7</v>
      </c>
      <c r="C385" s="122">
        <v>9.3118353115461425E-4</v>
      </c>
      <c r="D385" s="84" t="s">
        <v>15743</v>
      </c>
      <c r="E385" s="84" t="b">
        <v>0</v>
      </c>
      <c r="F385" s="84" t="b">
        <v>0</v>
      </c>
      <c r="G385" s="84" t="b">
        <v>0</v>
      </c>
    </row>
    <row r="386" spans="1:7" x14ac:dyDescent="0.25">
      <c r="A386" s="84" t="s">
        <v>14457</v>
      </c>
      <c r="B386" s="84">
        <v>7</v>
      </c>
      <c r="C386" s="122">
        <v>9.3118353115461425E-4</v>
      </c>
      <c r="D386" s="84" t="s">
        <v>15743</v>
      </c>
      <c r="E386" s="84" t="b">
        <v>0</v>
      </c>
      <c r="F386" s="84" t="b">
        <v>0</v>
      </c>
      <c r="G386" s="84" t="b">
        <v>0</v>
      </c>
    </row>
    <row r="387" spans="1:7" x14ac:dyDescent="0.25">
      <c r="A387" s="84" t="s">
        <v>14458</v>
      </c>
      <c r="B387" s="84">
        <v>7</v>
      </c>
      <c r="C387" s="122">
        <v>9.3118353115461425E-4</v>
      </c>
      <c r="D387" s="84" t="s">
        <v>15743</v>
      </c>
      <c r="E387" s="84" t="b">
        <v>0</v>
      </c>
      <c r="F387" s="84" t="b">
        <v>0</v>
      </c>
      <c r="G387" s="84" t="b">
        <v>0</v>
      </c>
    </row>
    <row r="388" spans="1:7" x14ac:dyDescent="0.25">
      <c r="A388" s="84" t="s">
        <v>14459</v>
      </c>
      <c r="B388" s="84">
        <v>7</v>
      </c>
      <c r="C388" s="122">
        <v>9.3118353115461425E-4</v>
      </c>
      <c r="D388" s="84" t="s">
        <v>15743</v>
      </c>
      <c r="E388" s="84" t="b">
        <v>0</v>
      </c>
      <c r="F388" s="84" t="b">
        <v>0</v>
      </c>
      <c r="G388" s="84" t="b">
        <v>0</v>
      </c>
    </row>
    <row r="389" spans="1:7" x14ac:dyDescent="0.25">
      <c r="A389" s="84" t="s">
        <v>14460</v>
      </c>
      <c r="B389" s="84">
        <v>7</v>
      </c>
      <c r="C389" s="122">
        <v>9.3118353115461425E-4</v>
      </c>
      <c r="D389" s="84" t="s">
        <v>15743</v>
      </c>
      <c r="E389" s="84" t="b">
        <v>0</v>
      </c>
      <c r="F389" s="84" t="b">
        <v>0</v>
      </c>
      <c r="G389" s="84" t="b">
        <v>0</v>
      </c>
    </row>
    <row r="390" spans="1:7" x14ac:dyDescent="0.25">
      <c r="A390" s="84" t="s">
        <v>14461</v>
      </c>
      <c r="B390" s="84">
        <v>7</v>
      </c>
      <c r="C390" s="122">
        <v>9.3118353115461425E-4</v>
      </c>
      <c r="D390" s="84" t="s">
        <v>15743</v>
      </c>
      <c r="E390" s="84" t="b">
        <v>0</v>
      </c>
      <c r="F390" s="84" t="b">
        <v>0</v>
      </c>
      <c r="G390" s="84" t="b">
        <v>0</v>
      </c>
    </row>
    <row r="391" spans="1:7" x14ac:dyDescent="0.25">
      <c r="A391" s="84" t="s">
        <v>14462</v>
      </c>
      <c r="B391" s="84">
        <v>7</v>
      </c>
      <c r="C391" s="122">
        <v>9.3118353115461425E-4</v>
      </c>
      <c r="D391" s="84" t="s">
        <v>15743</v>
      </c>
      <c r="E391" s="84" t="b">
        <v>0</v>
      </c>
      <c r="F391" s="84" t="b">
        <v>0</v>
      </c>
      <c r="G391" s="84" t="b">
        <v>0</v>
      </c>
    </row>
    <row r="392" spans="1:7" x14ac:dyDescent="0.25">
      <c r="A392" s="84" t="s">
        <v>14463</v>
      </c>
      <c r="B392" s="84">
        <v>7</v>
      </c>
      <c r="C392" s="122">
        <v>9.3118353115461425E-4</v>
      </c>
      <c r="D392" s="84" t="s">
        <v>15743</v>
      </c>
      <c r="E392" s="84" t="b">
        <v>0</v>
      </c>
      <c r="F392" s="84" t="b">
        <v>0</v>
      </c>
      <c r="G392" s="84" t="b">
        <v>0</v>
      </c>
    </row>
    <row r="393" spans="1:7" x14ac:dyDescent="0.25">
      <c r="A393" s="84" t="s">
        <v>14464</v>
      </c>
      <c r="B393" s="84">
        <v>7</v>
      </c>
      <c r="C393" s="122">
        <v>9.3118353115461425E-4</v>
      </c>
      <c r="D393" s="84" t="s">
        <v>15743</v>
      </c>
      <c r="E393" s="84" t="b">
        <v>0</v>
      </c>
      <c r="F393" s="84" t="b">
        <v>0</v>
      </c>
      <c r="G393" s="84" t="b">
        <v>0</v>
      </c>
    </row>
    <row r="394" spans="1:7" x14ac:dyDescent="0.25">
      <c r="A394" s="84" t="s">
        <v>14465</v>
      </c>
      <c r="B394" s="84">
        <v>7</v>
      </c>
      <c r="C394" s="122">
        <v>9.3118353115461425E-4</v>
      </c>
      <c r="D394" s="84" t="s">
        <v>15743</v>
      </c>
      <c r="E394" s="84" t="b">
        <v>0</v>
      </c>
      <c r="F394" s="84" t="b">
        <v>0</v>
      </c>
      <c r="G394" s="84" t="b">
        <v>0</v>
      </c>
    </row>
    <row r="395" spans="1:7" x14ac:dyDescent="0.25">
      <c r="A395" s="84" t="s">
        <v>14466</v>
      </c>
      <c r="B395" s="84">
        <v>7</v>
      </c>
      <c r="C395" s="122">
        <v>9.3118353115461425E-4</v>
      </c>
      <c r="D395" s="84" t="s">
        <v>15743</v>
      </c>
      <c r="E395" s="84" t="b">
        <v>0</v>
      </c>
      <c r="F395" s="84" t="b">
        <v>0</v>
      </c>
      <c r="G395" s="84" t="b">
        <v>0</v>
      </c>
    </row>
    <row r="396" spans="1:7" x14ac:dyDescent="0.25">
      <c r="A396" s="84" t="s">
        <v>815</v>
      </c>
      <c r="B396" s="84">
        <v>7</v>
      </c>
      <c r="C396" s="122">
        <v>9.3118353115461425E-4</v>
      </c>
      <c r="D396" s="84" t="s">
        <v>15743</v>
      </c>
      <c r="E396" s="84" t="b">
        <v>0</v>
      </c>
      <c r="F396" s="84" t="b">
        <v>0</v>
      </c>
      <c r="G396" s="84" t="b">
        <v>0</v>
      </c>
    </row>
    <row r="397" spans="1:7" x14ac:dyDescent="0.25">
      <c r="A397" s="84" t="s">
        <v>14467</v>
      </c>
      <c r="B397" s="84">
        <v>7</v>
      </c>
      <c r="C397" s="122">
        <v>9.3118353115461425E-4</v>
      </c>
      <c r="D397" s="84" t="s">
        <v>15743</v>
      </c>
      <c r="E397" s="84" t="b">
        <v>0</v>
      </c>
      <c r="F397" s="84" t="b">
        <v>0</v>
      </c>
      <c r="G397" s="84" t="b">
        <v>0</v>
      </c>
    </row>
    <row r="398" spans="1:7" x14ac:dyDescent="0.25">
      <c r="A398" s="84" t="s">
        <v>774</v>
      </c>
      <c r="B398" s="84">
        <v>6</v>
      </c>
      <c r="C398" s="122">
        <v>8.2204413079262713E-4</v>
      </c>
      <c r="D398" s="84" t="s">
        <v>15743</v>
      </c>
      <c r="E398" s="84" t="b">
        <v>0</v>
      </c>
      <c r="F398" s="84" t="b">
        <v>0</v>
      </c>
      <c r="G398" s="84" t="b">
        <v>0</v>
      </c>
    </row>
    <row r="399" spans="1:7" x14ac:dyDescent="0.25">
      <c r="A399" s="84" t="s">
        <v>14468</v>
      </c>
      <c r="B399" s="84">
        <v>6</v>
      </c>
      <c r="C399" s="122">
        <v>8.2204413079262713E-4</v>
      </c>
      <c r="D399" s="84" t="s">
        <v>15743</v>
      </c>
      <c r="E399" s="84" t="b">
        <v>0</v>
      </c>
      <c r="F399" s="84" t="b">
        <v>0</v>
      </c>
      <c r="G399" s="84" t="b">
        <v>0</v>
      </c>
    </row>
    <row r="400" spans="1:7" x14ac:dyDescent="0.25">
      <c r="A400" s="84" t="s">
        <v>14469</v>
      </c>
      <c r="B400" s="84">
        <v>6</v>
      </c>
      <c r="C400" s="122">
        <v>8.2204413079262713E-4</v>
      </c>
      <c r="D400" s="84" t="s">
        <v>15743</v>
      </c>
      <c r="E400" s="84" t="b">
        <v>0</v>
      </c>
      <c r="F400" s="84" t="b">
        <v>0</v>
      </c>
      <c r="G400" s="84" t="b">
        <v>0</v>
      </c>
    </row>
    <row r="401" spans="1:7" x14ac:dyDescent="0.25">
      <c r="A401" s="84" t="s">
        <v>14470</v>
      </c>
      <c r="B401" s="84">
        <v>6</v>
      </c>
      <c r="C401" s="122">
        <v>8.2204413079262713E-4</v>
      </c>
      <c r="D401" s="84" t="s">
        <v>15743</v>
      </c>
      <c r="E401" s="84" t="b">
        <v>0</v>
      </c>
      <c r="F401" s="84" t="b">
        <v>0</v>
      </c>
      <c r="G401" s="84" t="b">
        <v>0</v>
      </c>
    </row>
    <row r="402" spans="1:7" x14ac:dyDescent="0.25">
      <c r="A402" s="84" t="s">
        <v>14471</v>
      </c>
      <c r="B402" s="84">
        <v>6</v>
      </c>
      <c r="C402" s="122">
        <v>8.2204413079262713E-4</v>
      </c>
      <c r="D402" s="84" t="s">
        <v>15743</v>
      </c>
      <c r="E402" s="84" t="b">
        <v>0</v>
      </c>
      <c r="F402" s="84" t="b">
        <v>0</v>
      </c>
      <c r="G402" s="84" t="b">
        <v>0</v>
      </c>
    </row>
    <row r="403" spans="1:7" x14ac:dyDescent="0.25">
      <c r="A403" s="84" t="s">
        <v>14472</v>
      </c>
      <c r="B403" s="84">
        <v>6</v>
      </c>
      <c r="C403" s="122">
        <v>8.2204413079262713E-4</v>
      </c>
      <c r="D403" s="84" t="s">
        <v>15743</v>
      </c>
      <c r="E403" s="84" t="b">
        <v>0</v>
      </c>
      <c r="F403" s="84" t="b">
        <v>0</v>
      </c>
      <c r="G403" s="84" t="b">
        <v>0</v>
      </c>
    </row>
    <row r="404" spans="1:7" x14ac:dyDescent="0.25">
      <c r="A404" s="84" t="s">
        <v>14473</v>
      </c>
      <c r="B404" s="84">
        <v>6</v>
      </c>
      <c r="C404" s="122">
        <v>8.2204413079262713E-4</v>
      </c>
      <c r="D404" s="84" t="s">
        <v>15743</v>
      </c>
      <c r="E404" s="84" t="b">
        <v>0</v>
      </c>
      <c r="F404" s="84" t="b">
        <v>0</v>
      </c>
      <c r="G404" s="84" t="b">
        <v>0</v>
      </c>
    </row>
    <row r="405" spans="1:7" x14ac:dyDescent="0.25">
      <c r="A405" s="84" t="s">
        <v>14474</v>
      </c>
      <c r="B405" s="84">
        <v>6</v>
      </c>
      <c r="C405" s="122">
        <v>8.2204413079262713E-4</v>
      </c>
      <c r="D405" s="84" t="s">
        <v>15743</v>
      </c>
      <c r="E405" s="84" t="b">
        <v>0</v>
      </c>
      <c r="F405" s="84" t="b">
        <v>0</v>
      </c>
      <c r="G405" s="84" t="b">
        <v>0</v>
      </c>
    </row>
    <row r="406" spans="1:7" x14ac:dyDescent="0.25">
      <c r="A406" s="84" t="s">
        <v>14475</v>
      </c>
      <c r="B406" s="84">
        <v>6</v>
      </c>
      <c r="C406" s="122">
        <v>8.2204413079262713E-4</v>
      </c>
      <c r="D406" s="84" t="s">
        <v>15743</v>
      </c>
      <c r="E406" s="84" t="b">
        <v>0</v>
      </c>
      <c r="F406" s="84" t="b">
        <v>0</v>
      </c>
      <c r="G406" s="84" t="b">
        <v>0</v>
      </c>
    </row>
    <row r="407" spans="1:7" x14ac:dyDescent="0.25">
      <c r="A407" s="84" t="s">
        <v>14476</v>
      </c>
      <c r="B407" s="84">
        <v>6</v>
      </c>
      <c r="C407" s="122">
        <v>8.2204413079262713E-4</v>
      </c>
      <c r="D407" s="84" t="s">
        <v>15743</v>
      </c>
      <c r="E407" s="84" t="b">
        <v>0</v>
      </c>
      <c r="F407" s="84" t="b">
        <v>0</v>
      </c>
      <c r="G407" s="84" t="b">
        <v>0</v>
      </c>
    </row>
    <row r="408" spans="1:7" x14ac:dyDescent="0.25">
      <c r="A408" s="84" t="s">
        <v>14477</v>
      </c>
      <c r="B408" s="84">
        <v>6</v>
      </c>
      <c r="C408" s="122">
        <v>8.2204413079262713E-4</v>
      </c>
      <c r="D408" s="84" t="s">
        <v>15743</v>
      </c>
      <c r="E408" s="84" t="b">
        <v>0</v>
      </c>
      <c r="F408" s="84" t="b">
        <v>0</v>
      </c>
      <c r="G408" s="84" t="b">
        <v>0</v>
      </c>
    </row>
    <row r="409" spans="1:7" x14ac:dyDescent="0.25">
      <c r="A409" s="84" t="s">
        <v>14478</v>
      </c>
      <c r="B409" s="84">
        <v>6</v>
      </c>
      <c r="C409" s="122">
        <v>8.2204413079262713E-4</v>
      </c>
      <c r="D409" s="84" t="s">
        <v>15743</v>
      </c>
      <c r="E409" s="84" t="b">
        <v>0</v>
      </c>
      <c r="F409" s="84" t="b">
        <v>0</v>
      </c>
      <c r="G409" s="84" t="b">
        <v>0</v>
      </c>
    </row>
    <row r="410" spans="1:7" x14ac:dyDescent="0.25">
      <c r="A410" s="84" t="s">
        <v>14479</v>
      </c>
      <c r="B410" s="84">
        <v>6</v>
      </c>
      <c r="C410" s="122">
        <v>8.2204413079262713E-4</v>
      </c>
      <c r="D410" s="84" t="s">
        <v>15743</v>
      </c>
      <c r="E410" s="84" t="b">
        <v>0</v>
      </c>
      <c r="F410" s="84" t="b">
        <v>0</v>
      </c>
      <c r="G410" s="84" t="b">
        <v>0</v>
      </c>
    </row>
    <row r="411" spans="1:7" x14ac:dyDescent="0.25">
      <c r="A411" s="84" t="s">
        <v>14480</v>
      </c>
      <c r="B411" s="84">
        <v>6</v>
      </c>
      <c r="C411" s="122">
        <v>8.2204413079262713E-4</v>
      </c>
      <c r="D411" s="84" t="s">
        <v>15743</v>
      </c>
      <c r="E411" s="84" t="b">
        <v>0</v>
      </c>
      <c r="F411" s="84" t="b">
        <v>0</v>
      </c>
      <c r="G411" s="84" t="b">
        <v>0</v>
      </c>
    </row>
    <row r="412" spans="1:7" x14ac:dyDescent="0.25">
      <c r="A412" s="84" t="s">
        <v>14481</v>
      </c>
      <c r="B412" s="84">
        <v>6</v>
      </c>
      <c r="C412" s="122">
        <v>8.2204413079262713E-4</v>
      </c>
      <c r="D412" s="84" t="s">
        <v>15743</v>
      </c>
      <c r="E412" s="84" t="b">
        <v>0</v>
      </c>
      <c r="F412" s="84" t="b">
        <v>0</v>
      </c>
      <c r="G412" s="84" t="b">
        <v>0</v>
      </c>
    </row>
    <row r="413" spans="1:7" x14ac:dyDescent="0.25">
      <c r="A413" s="84" t="s">
        <v>14482</v>
      </c>
      <c r="B413" s="84">
        <v>6</v>
      </c>
      <c r="C413" s="122">
        <v>8.2204413079262713E-4</v>
      </c>
      <c r="D413" s="84" t="s">
        <v>15743</v>
      </c>
      <c r="E413" s="84" t="b">
        <v>0</v>
      </c>
      <c r="F413" s="84" t="b">
        <v>0</v>
      </c>
      <c r="G413" s="84" t="b">
        <v>0</v>
      </c>
    </row>
    <row r="414" spans="1:7" x14ac:dyDescent="0.25">
      <c r="A414" s="84" t="s">
        <v>14483</v>
      </c>
      <c r="B414" s="84">
        <v>6</v>
      </c>
      <c r="C414" s="122">
        <v>8.2204413079262713E-4</v>
      </c>
      <c r="D414" s="84" t="s">
        <v>15743</v>
      </c>
      <c r="E414" s="84" t="b">
        <v>0</v>
      </c>
      <c r="F414" s="84" t="b">
        <v>0</v>
      </c>
      <c r="G414" s="84" t="b">
        <v>0</v>
      </c>
    </row>
    <row r="415" spans="1:7" x14ac:dyDescent="0.25">
      <c r="A415" s="84" t="s">
        <v>981</v>
      </c>
      <c r="B415" s="84">
        <v>6</v>
      </c>
      <c r="C415" s="122">
        <v>8.2204413079262713E-4</v>
      </c>
      <c r="D415" s="84" t="s">
        <v>15743</v>
      </c>
      <c r="E415" s="84" t="b">
        <v>0</v>
      </c>
      <c r="F415" s="84" t="b">
        <v>0</v>
      </c>
      <c r="G415" s="84" t="b">
        <v>0</v>
      </c>
    </row>
    <row r="416" spans="1:7" x14ac:dyDescent="0.25">
      <c r="A416" s="84" t="s">
        <v>14484</v>
      </c>
      <c r="B416" s="84">
        <v>6</v>
      </c>
      <c r="C416" s="122">
        <v>8.2204413079262713E-4</v>
      </c>
      <c r="D416" s="84" t="s">
        <v>15743</v>
      </c>
      <c r="E416" s="84" t="b">
        <v>0</v>
      </c>
      <c r="F416" s="84" t="b">
        <v>0</v>
      </c>
      <c r="G416" s="84" t="b">
        <v>0</v>
      </c>
    </row>
    <row r="417" spans="1:7" x14ac:dyDescent="0.25">
      <c r="A417" s="84" t="s">
        <v>14485</v>
      </c>
      <c r="B417" s="84">
        <v>6</v>
      </c>
      <c r="C417" s="122">
        <v>8.2204413079262713E-4</v>
      </c>
      <c r="D417" s="84" t="s">
        <v>15743</v>
      </c>
      <c r="E417" s="84" t="b">
        <v>0</v>
      </c>
      <c r="F417" s="84" t="b">
        <v>0</v>
      </c>
      <c r="G417" s="84" t="b">
        <v>0</v>
      </c>
    </row>
    <row r="418" spans="1:7" x14ac:dyDescent="0.25">
      <c r="A418" s="84" t="s">
        <v>14486</v>
      </c>
      <c r="B418" s="84">
        <v>6</v>
      </c>
      <c r="C418" s="122">
        <v>8.2204413079262713E-4</v>
      </c>
      <c r="D418" s="84" t="s">
        <v>15743</v>
      </c>
      <c r="E418" s="84" t="b">
        <v>0</v>
      </c>
      <c r="F418" s="84" t="b">
        <v>0</v>
      </c>
      <c r="G418" s="84" t="b">
        <v>0</v>
      </c>
    </row>
    <row r="419" spans="1:7" x14ac:dyDescent="0.25">
      <c r="A419" s="84" t="s">
        <v>14487</v>
      </c>
      <c r="B419" s="84">
        <v>6</v>
      </c>
      <c r="C419" s="122">
        <v>8.2204413079262713E-4</v>
      </c>
      <c r="D419" s="84" t="s">
        <v>15743</v>
      </c>
      <c r="E419" s="84" t="b">
        <v>1</v>
      </c>
      <c r="F419" s="84" t="b">
        <v>0</v>
      </c>
      <c r="G419" s="84" t="b">
        <v>0</v>
      </c>
    </row>
    <row r="420" spans="1:7" x14ac:dyDescent="0.25">
      <c r="A420" s="84" t="s">
        <v>14488</v>
      </c>
      <c r="B420" s="84">
        <v>6</v>
      </c>
      <c r="C420" s="122">
        <v>8.2204413079262713E-4</v>
      </c>
      <c r="D420" s="84" t="s">
        <v>15743</v>
      </c>
      <c r="E420" s="84" t="b">
        <v>0</v>
      </c>
      <c r="F420" s="84" t="b">
        <v>0</v>
      </c>
      <c r="G420" s="84" t="b">
        <v>0</v>
      </c>
    </row>
    <row r="421" spans="1:7" x14ac:dyDescent="0.25">
      <c r="A421" s="84" t="s">
        <v>14489</v>
      </c>
      <c r="B421" s="84">
        <v>6</v>
      </c>
      <c r="C421" s="122">
        <v>8.2204413079262713E-4</v>
      </c>
      <c r="D421" s="84" t="s">
        <v>15743</v>
      </c>
      <c r="E421" s="84" t="b">
        <v>0</v>
      </c>
      <c r="F421" s="84" t="b">
        <v>0</v>
      </c>
      <c r="G421" s="84" t="b">
        <v>0</v>
      </c>
    </row>
    <row r="422" spans="1:7" x14ac:dyDescent="0.25">
      <c r="A422" s="84" t="s">
        <v>14490</v>
      </c>
      <c r="B422" s="84">
        <v>6</v>
      </c>
      <c r="C422" s="122">
        <v>8.2204413079262713E-4</v>
      </c>
      <c r="D422" s="84" t="s">
        <v>15743</v>
      </c>
      <c r="E422" s="84" t="b">
        <v>0</v>
      </c>
      <c r="F422" s="84" t="b">
        <v>0</v>
      </c>
      <c r="G422" s="84" t="b">
        <v>0</v>
      </c>
    </row>
    <row r="423" spans="1:7" x14ac:dyDescent="0.25">
      <c r="A423" s="84" t="s">
        <v>14491</v>
      </c>
      <c r="B423" s="84">
        <v>6</v>
      </c>
      <c r="C423" s="122">
        <v>8.2204413079262713E-4</v>
      </c>
      <c r="D423" s="84" t="s">
        <v>15743</v>
      </c>
      <c r="E423" s="84" t="b">
        <v>0</v>
      </c>
      <c r="F423" s="84" t="b">
        <v>0</v>
      </c>
      <c r="G423" s="84" t="b">
        <v>0</v>
      </c>
    </row>
    <row r="424" spans="1:7" x14ac:dyDescent="0.25">
      <c r="A424" s="84" t="s">
        <v>14492</v>
      </c>
      <c r="B424" s="84">
        <v>6</v>
      </c>
      <c r="C424" s="122">
        <v>8.2204413079262713E-4</v>
      </c>
      <c r="D424" s="84" t="s">
        <v>15743</v>
      </c>
      <c r="E424" s="84" t="b">
        <v>0</v>
      </c>
      <c r="F424" s="84" t="b">
        <v>0</v>
      </c>
      <c r="G424" s="84" t="b">
        <v>0</v>
      </c>
    </row>
    <row r="425" spans="1:7" x14ac:dyDescent="0.25">
      <c r="A425" s="84" t="s">
        <v>14493</v>
      </c>
      <c r="B425" s="84">
        <v>6</v>
      </c>
      <c r="C425" s="122">
        <v>8.2204413079262713E-4</v>
      </c>
      <c r="D425" s="84" t="s">
        <v>15743</v>
      </c>
      <c r="E425" s="84" t="b">
        <v>0</v>
      </c>
      <c r="F425" s="84" t="b">
        <v>0</v>
      </c>
      <c r="G425" s="84" t="b">
        <v>0</v>
      </c>
    </row>
    <row r="426" spans="1:7" x14ac:dyDescent="0.25">
      <c r="A426" s="84" t="s">
        <v>14494</v>
      </c>
      <c r="B426" s="84">
        <v>6</v>
      </c>
      <c r="C426" s="122">
        <v>8.2204413079262713E-4</v>
      </c>
      <c r="D426" s="84" t="s">
        <v>15743</v>
      </c>
      <c r="E426" s="84" t="b">
        <v>0</v>
      </c>
      <c r="F426" s="84" t="b">
        <v>0</v>
      </c>
      <c r="G426" s="84" t="b">
        <v>0</v>
      </c>
    </row>
    <row r="427" spans="1:7" x14ac:dyDescent="0.25">
      <c r="A427" s="84" t="s">
        <v>14495</v>
      </c>
      <c r="B427" s="84">
        <v>6</v>
      </c>
      <c r="C427" s="122">
        <v>8.2204413079262713E-4</v>
      </c>
      <c r="D427" s="84" t="s">
        <v>15743</v>
      </c>
      <c r="E427" s="84" t="b">
        <v>0</v>
      </c>
      <c r="F427" s="84" t="b">
        <v>0</v>
      </c>
      <c r="G427" s="84" t="b">
        <v>0</v>
      </c>
    </row>
    <row r="428" spans="1:7" x14ac:dyDescent="0.25">
      <c r="A428" s="84" t="s">
        <v>14496</v>
      </c>
      <c r="B428" s="84">
        <v>6</v>
      </c>
      <c r="C428" s="122">
        <v>8.2204413079262713E-4</v>
      </c>
      <c r="D428" s="84" t="s">
        <v>15743</v>
      </c>
      <c r="E428" s="84" t="b">
        <v>1</v>
      </c>
      <c r="F428" s="84" t="b">
        <v>0</v>
      </c>
      <c r="G428" s="84" t="b">
        <v>0</v>
      </c>
    </row>
    <row r="429" spans="1:7" x14ac:dyDescent="0.25">
      <c r="A429" s="84" t="s">
        <v>14497</v>
      </c>
      <c r="B429" s="84">
        <v>6</v>
      </c>
      <c r="C429" s="122">
        <v>8.2204413079262713E-4</v>
      </c>
      <c r="D429" s="84" t="s">
        <v>15743</v>
      </c>
      <c r="E429" s="84" t="b">
        <v>0</v>
      </c>
      <c r="F429" s="84" t="b">
        <v>0</v>
      </c>
      <c r="G429" s="84" t="b">
        <v>0</v>
      </c>
    </row>
    <row r="430" spans="1:7" x14ac:dyDescent="0.25">
      <c r="A430" s="84" t="s">
        <v>14498</v>
      </c>
      <c r="B430" s="84">
        <v>6</v>
      </c>
      <c r="C430" s="122">
        <v>8.2204413079262713E-4</v>
      </c>
      <c r="D430" s="84" t="s">
        <v>15743</v>
      </c>
      <c r="E430" s="84" t="b">
        <v>0</v>
      </c>
      <c r="F430" s="84" t="b">
        <v>0</v>
      </c>
      <c r="G430" s="84" t="b">
        <v>0</v>
      </c>
    </row>
    <row r="431" spans="1:7" x14ac:dyDescent="0.25">
      <c r="A431" s="84" t="s">
        <v>14499</v>
      </c>
      <c r="B431" s="84">
        <v>6</v>
      </c>
      <c r="C431" s="122">
        <v>8.2204413079262713E-4</v>
      </c>
      <c r="D431" s="84" t="s">
        <v>15743</v>
      </c>
      <c r="E431" s="84" t="b">
        <v>0</v>
      </c>
      <c r="F431" s="84" t="b">
        <v>0</v>
      </c>
      <c r="G431" s="84" t="b">
        <v>0</v>
      </c>
    </row>
    <row r="432" spans="1:7" x14ac:dyDescent="0.25">
      <c r="A432" s="84" t="s">
        <v>14500</v>
      </c>
      <c r="B432" s="84">
        <v>6</v>
      </c>
      <c r="C432" s="122">
        <v>8.2204413079262713E-4</v>
      </c>
      <c r="D432" s="84" t="s">
        <v>15743</v>
      </c>
      <c r="E432" s="84" t="b">
        <v>0</v>
      </c>
      <c r="F432" s="84" t="b">
        <v>0</v>
      </c>
      <c r="G432" s="84" t="b">
        <v>0</v>
      </c>
    </row>
    <row r="433" spans="1:7" x14ac:dyDescent="0.25">
      <c r="A433" s="84" t="s">
        <v>14501</v>
      </c>
      <c r="B433" s="84">
        <v>6</v>
      </c>
      <c r="C433" s="122">
        <v>8.2204413079262713E-4</v>
      </c>
      <c r="D433" s="84" t="s">
        <v>15743</v>
      </c>
      <c r="E433" s="84" t="b">
        <v>0</v>
      </c>
      <c r="F433" s="84" t="b">
        <v>0</v>
      </c>
      <c r="G433" s="84" t="b">
        <v>0</v>
      </c>
    </row>
    <row r="434" spans="1:7" x14ac:dyDescent="0.25">
      <c r="A434" s="84" t="s">
        <v>14502</v>
      </c>
      <c r="B434" s="84">
        <v>6</v>
      </c>
      <c r="C434" s="122">
        <v>8.2204413079262713E-4</v>
      </c>
      <c r="D434" s="84" t="s">
        <v>15743</v>
      </c>
      <c r="E434" s="84" t="b">
        <v>0</v>
      </c>
      <c r="F434" s="84" t="b">
        <v>0</v>
      </c>
      <c r="G434" s="84" t="b">
        <v>0</v>
      </c>
    </row>
    <row r="435" spans="1:7" x14ac:dyDescent="0.25">
      <c r="A435" s="84" t="s">
        <v>14503</v>
      </c>
      <c r="B435" s="84">
        <v>6</v>
      </c>
      <c r="C435" s="122">
        <v>8.2204413079262713E-4</v>
      </c>
      <c r="D435" s="84" t="s">
        <v>15743</v>
      </c>
      <c r="E435" s="84" t="b">
        <v>0</v>
      </c>
      <c r="F435" s="84" t="b">
        <v>0</v>
      </c>
      <c r="G435" s="84" t="b">
        <v>0</v>
      </c>
    </row>
    <row r="436" spans="1:7" x14ac:dyDescent="0.25">
      <c r="A436" s="84" t="s">
        <v>14504</v>
      </c>
      <c r="B436" s="84">
        <v>6</v>
      </c>
      <c r="C436" s="122">
        <v>8.2204413079262713E-4</v>
      </c>
      <c r="D436" s="84" t="s">
        <v>15743</v>
      </c>
      <c r="E436" s="84" t="b">
        <v>0</v>
      </c>
      <c r="F436" s="84" t="b">
        <v>0</v>
      </c>
      <c r="G436" s="84" t="b">
        <v>0</v>
      </c>
    </row>
    <row r="437" spans="1:7" x14ac:dyDescent="0.25">
      <c r="A437" s="84" t="s">
        <v>14505</v>
      </c>
      <c r="B437" s="84">
        <v>6</v>
      </c>
      <c r="C437" s="122">
        <v>8.2204413079262713E-4</v>
      </c>
      <c r="D437" s="84" t="s">
        <v>15743</v>
      </c>
      <c r="E437" s="84" t="b">
        <v>0</v>
      </c>
      <c r="F437" s="84" t="b">
        <v>0</v>
      </c>
      <c r="G437" s="84" t="b">
        <v>0</v>
      </c>
    </row>
    <row r="438" spans="1:7" x14ac:dyDescent="0.25">
      <c r="A438" s="84" t="s">
        <v>14506</v>
      </c>
      <c r="B438" s="84">
        <v>6</v>
      </c>
      <c r="C438" s="122">
        <v>8.2204413079262713E-4</v>
      </c>
      <c r="D438" s="84" t="s">
        <v>15743</v>
      </c>
      <c r="E438" s="84" t="b">
        <v>1</v>
      </c>
      <c r="F438" s="84" t="b">
        <v>0</v>
      </c>
      <c r="G438" s="84" t="b">
        <v>0</v>
      </c>
    </row>
    <row r="439" spans="1:7" x14ac:dyDescent="0.25">
      <c r="A439" s="84" t="s">
        <v>14507</v>
      </c>
      <c r="B439" s="84">
        <v>6</v>
      </c>
      <c r="C439" s="122">
        <v>8.2204413079262713E-4</v>
      </c>
      <c r="D439" s="84" t="s">
        <v>15743</v>
      </c>
      <c r="E439" s="84" t="b">
        <v>0</v>
      </c>
      <c r="F439" s="84" t="b">
        <v>0</v>
      </c>
      <c r="G439" s="84" t="b">
        <v>0</v>
      </c>
    </row>
    <row r="440" spans="1:7" x14ac:dyDescent="0.25">
      <c r="A440" s="84" t="s">
        <v>14508</v>
      </c>
      <c r="B440" s="84">
        <v>6</v>
      </c>
      <c r="C440" s="122">
        <v>8.2204413079262713E-4</v>
      </c>
      <c r="D440" s="84" t="s">
        <v>15743</v>
      </c>
      <c r="E440" s="84" t="b">
        <v>0</v>
      </c>
      <c r="F440" s="84" t="b">
        <v>0</v>
      </c>
      <c r="G440" s="84" t="b">
        <v>0</v>
      </c>
    </row>
    <row r="441" spans="1:7" x14ac:dyDescent="0.25">
      <c r="A441" s="84" t="s">
        <v>14509</v>
      </c>
      <c r="B441" s="84">
        <v>6</v>
      </c>
      <c r="C441" s="122">
        <v>8.2204413079262713E-4</v>
      </c>
      <c r="D441" s="84" t="s">
        <v>15743</v>
      </c>
      <c r="E441" s="84" t="b">
        <v>0</v>
      </c>
      <c r="F441" s="84" t="b">
        <v>0</v>
      </c>
      <c r="G441" s="84" t="b">
        <v>0</v>
      </c>
    </row>
    <row r="442" spans="1:7" x14ac:dyDescent="0.25">
      <c r="A442" s="84" t="s">
        <v>14510</v>
      </c>
      <c r="B442" s="84">
        <v>6</v>
      </c>
      <c r="C442" s="122">
        <v>8.2204413079262713E-4</v>
      </c>
      <c r="D442" s="84" t="s">
        <v>15743</v>
      </c>
      <c r="E442" s="84" t="b">
        <v>0</v>
      </c>
      <c r="F442" s="84" t="b">
        <v>0</v>
      </c>
      <c r="G442" s="84" t="b">
        <v>0</v>
      </c>
    </row>
    <row r="443" spans="1:7" x14ac:dyDescent="0.25">
      <c r="A443" s="84" t="s">
        <v>14511</v>
      </c>
      <c r="B443" s="84">
        <v>6</v>
      </c>
      <c r="C443" s="122">
        <v>8.2204413079262713E-4</v>
      </c>
      <c r="D443" s="84" t="s">
        <v>15743</v>
      </c>
      <c r="E443" s="84" t="b">
        <v>0</v>
      </c>
      <c r="F443" s="84" t="b">
        <v>1</v>
      </c>
      <c r="G443" s="84" t="b">
        <v>0</v>
      </c>
    </row>
    <row r="444" spans="1:7" x14ac:dyDescent="0.25">
      <c r="A444" s="84" t="s">
        <v>841</v>
      </c>
      <c r="B444" s="84">
        <v>6</v>
      </c>
      <c r="C444" s="122">
        <v>8.2204413079262713E-4</v>
      </c>
      <c r="D444" s="84" t="s">
        <v>15743</v>
      </c>
      <c r="E444" s="84" t="b">
        <v>0</v>
      </c>
      <c r="F444" s="84" t="b">
        <v>0</v>
      </c>
      <c r="G444" s="84" t="b">
        <v>0</v>
      </c>
    </row>
    <row r="445" spans="1:7" x14ac:dyDescent="0.25">
      <c r="A445" s="84" t="s">
        <v>839</v>
      </c>
      <c r="B445" s="84">
        <v>6</v>
      </c>
      <c r="C445" s="122">
        <v>8.2204413079262713E-4</v>
      </c>
      <c r="D445" s="84" t="s">
        <v>15743</v>
      </c>
      <c r="E445" s="84" t="b">
        <v>0</v>
      </c>
      <c r="F445" s="84" t="b">
        <v>0</v>
      </c>
      <c r="G445" s="84" t="b">
        <v>0</v>
      </c>
    </row>
    <row r="446" spans="1:7" x14ac:dyDescent="0.25">
      <c r="A446" s="84" t="s">
        <v>838</v>
      </c>
      <c r="B446" s="84">
        <v>6</v>
      </c>
      <c r="C446" s="122">
        <v>8.2204413079262713E-4</v>
      </c>
      <c r="D446" s="84" t="s">
        <v>15743</v>
      </c>
      <c r="E446" s="84" t="b">
        <v>0</v>
      </c>
      <c r="F446" s="84" t="b">
        <v>0</v>
      </c>
      <c r="G446" s="84" t="b">
        <v>0</v>
      </c>
    </row>
    <row r="447" spans="1:7" x14ac:dyDescent="0.25">
      <c r="A447" s="84" t="s">
        <v>14512</v>
      </c>
      <c r="B447" s="84">
        <v>6</v>
      </c>
      <c r="C447" s="122">
        <v>8.2204413079262713E-4</v>
      </c>
      <c r="D447" s="84" t="s">
        <v>15743</v>
      </c>
      <c r="E447" s="84" t="b">
        <v>0</v>
      </c>
      <c r="F447" s="84" t="b">
        <v>0</v>
      </c>
      <c r="G447" s="84" t="b">
        <v>0</v>
      </c>
    </row>
    <row r="448" spans="1:7" x14ac:dyDescent="0.25">
      <c r="A448" s="84" t="s">
        <v>12292</v>
      </c>
      <c r="B448" s="84">
        <v>6</v>
      </c>
      <c r="C448" s="122">
        <v>8.2204413079262713E-4</v>
      </c>
      <c r="D448" s="84" t="s">
        <v>15743</v>
      </c>
      <c r="E448" s="84" t="b">
        <v>0</v>
      </c>
      <c r="F448" s="84" t="b">
        <v>0</v>
      </c>
      <c r="G448" s="84" t="b">
        <v>0</v>
      </c>
    </row>
    <row r="449" spans="1:7" x14ac:dyDescent="0.25">
      <c r="A449" s="84" t="s">
        <v>14513</v>
      </c>
      <c r="B449" s="84">
        <v>6</v>
      </c>
      <c r="C449" s="122">
        <v>8.2204413079262713E-4</v>
      </c>
      <c r="D449" s="84" t="s">
        <v>15743</v>
      </c>
      <c r="E449" s="84" t="b">
        <v>1</v>
      </c>
      <c r="F449" s="84" t="b">
        <v>0</v>
      </c>
      <c r="G449" s="84" t="b">
        <v>0</v>
      </c>
    </row>
    <row r="450" spans="1:7" x14ac:dyDescent="0.25">
      <c r="A450" s="84" t="s">
        <v>14514</v>
      </c>
      <c r="B450" s="84">
        <v>6</v>
      </c>
      <c r="C450" s="122">
        <v>8.2204413079262713E-4</v>
      </c>
      <c r="D450" s="84" t="s">
        <v>15743</v>
      </c>
      <c r="E450" s="84" t="b">
        <v>0</v>
      </c>
      <c r="F450" s="84" t="b">
        <v>0</v>
      </c>
      <c r="G450" s="84" t="b">
        <v>0</v>
      </c>
    </row>
    <row r="451" spans="1:7" x14ac:dyDescent="0.25">
      <c r="A451" s="84" t="s">
        <v>14515</v>
      </c>
      <c r="B451" s="84">
        <v>6</v>
      </c>
      <c r="C451" s="122">
        <v>8.2204413079262713E-4</v>
      </c>
      <c r="D451" s="84" t="s">
        <v>15743</v>
      </c>
      <c r="E451" s="84" t="b">
        <v>0</v>
      </c>
      <c r="F451" s="84" t="b">
        <v>0</v>
      </c>
      <c r="G451" s="84" t="b">
        <v>0</v>
      </c>
    </row>
    <row r="452" spans="1:7" x14ac:dyDescent="0.25">
      <c r="A452" s="84" t="s">
        <v>568</v>
      </c>
      <c r="B452" s="84">
        <v>6</v>
      </c>
      <c r="C452" s="122">
        <v>8.2204413079262713E-4</v>
      </c>
      <c r="D452" s="84" t="s">
        <v>15743</v>
      </c>
      <c r="E452" s="84" t="b">
        <v>0</v>
      </c>
      <c r="F452" s="84" t="b">
        <v>0</v>
      </c>
      <c r="G452" s="84" t="b">
        <v>0</v>
      </c>
    </row>
    <row r="453" spans="1:7" x14ac:dyDescent="0.25">
      <c r="A453" s="84" t="s">
        <v>14516</v>
      </c>
      <c r="B453" s="84">
        <v>6</v>
      </c>
      <c r="C453" s="122">
        <v>8.2204413079262713E-4</v>
      </c>
      <c r="D453" s="84" t="s">
        <v>15743</v>
      </c>
      <c r="E453" s="84" t="b">
        <v>0</v>
      </c>
      <c r="F453" s="84" t="b">
        <v>0</v>
      </c>
      <c r="G453" s="84" t="b">
        <v>0</v>
      </c>
    </row>
    <row r="454" spans="1:7" x14ac:dyDescent="0.25">
      <c r="A454" s="84" t="s">
        <v>14517</v>
      </c>
      <c r="B454" s="84">
        <v>6</v>
      </c>
      <c r="C454" s="122">
        <v>8.2204413079262713E-4</v>
      </c>
      <c r="D454" s="84" t="s">
        <v>15743</v>
      </c>
      <c r="E454" s="84" t="b">
        <v>0</v>
      </c>
      <c r="F454" s="84" t="b">
        <v>0</v>
      </c>
      <c r="G454" s="84" t="b">
        <v>0</v>
      </c>
    </row>
    <row r="455" spans="1:7" x14ac:dyDescent="0.25">
      <c r="A455" s="84" t="s">
        <v>14518</v>
      </c>
      <c r="B455" s="84">
        <v>6</v>
      </c>
      <c r="C455" s="122">
        <v>8.2204413079262713E-4</v>
      </c>
      <c r="D455" s="84" t="s">
        <v>15743</v>
      </c>
      <c r="E455" s="84" t="b">
        <v>0</v>
      </c>
      <c r="F455" s="84" t="b">
        <v>0</v>
      </c>
      <c r="G455" s="84" t="b">
        <v>0</v>
      </c>
    </row>
    <row r="456" spans="1:7" x14ac:dyDescent="0.25">
      <c r="A456" s="84" t="s">
        <v>616</v>
      </c>
      <c r="B456" s="84">
        <v>6</v>
      </c>
      <c r="C456" s="122">
        <v>8.2204413079262713E-4</v>
      </c>
      <c r="D456" s="84" t="s">
        <v>15743</v>
      </c>
      <c r="E456" s="84" t="b">
        <v>0</v>
      </c>
      <c r="F456" s="84" t="b">
        <v>0</v>
      </c>
      <c r="G456" s="84" t="b">
        <v>0</v>
      </c>
    </row>
    <row r="457" spans="1:7" x14ac:dyDescent="0.25">
      <c r="A457" s="84" t="s">
        <v>14519</v>
      </c>
      <c r="B457" s="84">
        <v>6</v>
      </c>
      <c r="C457" s="122">
        <v>8.2204413079262713E-4</v>
      </c>
      <c r="D457" s="84" t="s">
        <v>15743</v>
      </c>
      <c r="E457" s="84" t="b">
        <v>0</v>
      </c>
      <c r="F457" s="84" t="b">
        <v>0</v>
      </c>
      <c r="G457" s="84" t="b">
        <v>0</v>
      </c>
    </row>
    <row r="458" spans="1:7" x14ac:dyDescent="0.25">
      <c r="A458" s="84" t="s">
        <v>14520</v>
      </c>
      <c r="B458" s="84">
        <v>6</v>
      </c>
      <c r="C458" s="122">
        <v>8.2204413079262713E-4</v>
      </c>
      <c r="D458" s="84" t="s">
        <v>15743</v>
      </c>
      <c r="E458" s="84" t="b">
        <v>0</v>
      </c>
      <c r="F458" s="84" t="b">
        <v>0</v>
      </c>
      <c r="G458" s="84" t="b">
        <v>0</v>
      </c>
    </row>
    <row r="459" spans="1:7" x14ac:dyDescent="0.25">
      <c r="A459" s="84" t="s">
        <v>14521</v>
      </c>
      <c r="B459" s="84">
        <v>6</v>
      </c>
      <c r="C459" s="122">
        <v>8.2204413079262713E-4</v>
      </c>
      <c r="D459" s="84" t="s">
        <v>15743</v>
      </c>
      <c r="E459" s="84" t="b">
        <v>0</v>
      </c>
      <c r="F459" s="84" t="b">
        <v>0</v>
      </c>
      <c r="G459" s="84" t="b">
        <v>0</v>
      </c>
    </row>
    <row r="460" spans="1:7" x14ac:dyDescent="0.25">
      <c r="A460" s="84" t="s">
        <v>14522</v>
      </c>
      <c r="B460" s="84">
        <v>6</v>
      </c>
      <c r="C460" s="122">
        <v>8.2204413079262713E-4</v>
      </c>
      <c r="D460" s="84" t="s">
        <v>15743</v>
      </c>
      <c r="E460" s="84" t="b">
        <v>0</v>
      </c>
      <c r="F460" s="84" t="b">
        <v>0</v>
      </c>
      <c r="G460" s="84" t="b">
        <v>0</v>
      </c>
    </row>
    <row r="461" spans="1:7" x14ac:dyDescent="0.25">
      <c r="A461" s="84" t="s">
        <v>14523</v>
      </c>
      <c r="B461" s="84">
        <v>6</v>
      </c>
      <c r="C461" s="122">
        <v>8.8487402817215169E-4</v>
      </c>
      <c r="D461" s="84" t="s">
        <v>15743</v>
      </c>
      <c r="E461" s="84" t="b">
        <v>0</v>
      </c>
      <c r="F461" s="84" t="b">
        <v>0</v>
      </c>
      <c r="G461" s="84" t="b">
        <v>0</v>
      </c>
    </row>
    <row r="462" spans="1:7" x14ac:dyDescent="0.25">
      <c r="A462" s="84" t="s">
        <v>14524</v>
      </c>
      <c r="B462" s="84">
        <v>6</v>
      </c>
      <c r="C462" s="122">
        <v>8.2204413079262713E-4</v>
      </c>
      <c r="D462" s="84" t="s">
        <v>15743</v>
      </c>
      <c r="E462" s="84" t="b">
        <v>0</v>
      </c>
      <c r="F462" s="84" t="b">
        <v>0</v>
      </c>
      <c r="G462" s="84" t="b">
        <v>0</v>
      </c>
    </row>
    <row r="463" spans="1:7" x14ac:dyDescent="0.25">
      <c r="A463" s="84" t="s">
        <v>14525</v>
      </c>
      <c r="B463" s="84">
        <v>6</v>
      </c>
      <c r="C463" s="122">
        <v>8.2204413079262713E-4</v>
      </c>
      <c r="D463" s="84" t="s">
        <v>15743</v>
      </c>
      <c r="E463" s="84" t="b">
        <v>0</v>
      </c>
      <c r="F463" s="84" t="b">
        <v>0</v>
      </c>
      <c r="G463" s="84" t="b">
        <v>0</v>
      </c>
    </row>
    <row r="464" spans="1:7" x14ac:dyDescent="0.25">
      <c r="A464" s="84" t="s">
        <v>14526</v>
      </c>
      <c r="B464" s="84">
        <v>6</v>
      </c>
      <c r="C464" s="122">
        <v>8.2204413079262713E-4</v>
      </c>
      <c r="D464" s="84" t="s">
        <v>15743</v>
      </c>
      <c r="E464" s="84" t="b">
        <v>0</v>
      </c>
      <c r="F464" s="84" t="b">
        <v>0</v>
      </c>
      <c r="G464" s="84" t="b">
        <v>0</v>
      </c>
    </row>
    <row r="465" spans="1:7" x14ac:dyDescent="0.25">
      <c r="A465" s="84" t="s">
        <v>14527</v>
      </c>
      <c r="B465" s="84">
        <v>6</v>
      </c>
      <c r="C465" s="122">
        <v>8.2204413079262713E-4</v>
      </c>
      <c r="D465" s="84" t="s">
        <v>15743</v>
      </c>
      <c r="E465" s="84" t="b">
        <v>0</v>
      </c>
      <c r="F465" s="84" t="b">
        <v>0</v>
      </c>
      <c r="G465" s="84" t="b">
        <v>0</v>
      </c>
    </row>
    <row r="466" spans="1:7" x14ac:dyDescent="0.25">
      <c r="A466" s="84" t="s">
        <v>14528</v>
      </c>
      <c r="B466" s="84">
        <v>6</v>
      </c>
      <c r="C466" s="122">
        <v>8.2204413079262713E-4</v>
      </c>
      <c r="D466" s="84" t="s">
        <v>15743</v>
      </c>
      <c r="E466" s="84" t="b">
        <v>0</v>
      </c>
      <c r="F466" s="84" t="b">
        <v>0</v>
      </c>
      <c r="G466" s="84" t="b">
        <v>0</v>
      </c>
    </row>
    <row r="467" spans="1:7" x14ac:dyDescent="0.25">
      <c r="A467" s="84" t="s">
        <v>14529</v>
      </c>
      <c r="B467" s="84">
        <v>6</v>
      </c>
      <c r="C467" s="122">
        <v>8.2204413079262713E-4</v>
      </c>
      <c r="D467" s="84" t="s">
        <v>15743</v>
      </c>
      <c r="E467" s="84" t="b">
        <v>0</v>
      </c>
      <c r="F467" s="84" t="b">
        <v>0</v>
      </c>
      <c r="G467" s="84" t="b">
        <v>0</v>
      </c>
    </row>
    <row r="468" spans="1:7" x14ac:dyDescent="0.25">
      <c r="A468" s="84" t="s">
        <v>14530</v>
      </c>
      <c r="B468" s="84">
        <v>6</v>
      </c>
      <c r="C468" s="122">
        <v>8.2204413079262713E-4</v>
      </c>
      <c r="D468" s="84" t="s">
        <v>15743</v>
      </c>
      <c r="E468" s="84" t="b">
        <v>0</v>
      </c>
      <c r="F468" s="84" t="b">
        <v>0</v>
      </c>
      <c r="G468" s="84" t="b">
        <v>0</v>
      </c>
    </row>
    <row r="469" spans="1:7" x14ac:dyDescent="0.25">
      <c r="A469" s="84" t="s">
        <v>14531</v>
      </c>
      <c r="B469" s="84">
        <v>6</v>
      </c>
      <c r="C469" s="122">
        <v>8.2204413079262713E-4</v>
      </c>
      <c r="D469" s="84" t="s">
        <v>15743</v>
      </c>
      <c r="E469" s="84" t="b">
        <v>0</v>
      </c>
      <c r="F469" s="84" t="b">
        <v>0</v>
      </c>
      <c r="G469" s="84" t="b">
        <v>0</v>
      </c>
    </row>
    <row r="470" spans="1:7" x14ac:dyDescent="0.25">
      <c r="A470" s="84" t="s">
        <v>14532</v>
      </c>
      <c r="B470" s="84">
        <v>6</v>
      </c>
      <c r="C470" s="122">
        <v>8.2204413079262713E-4</v>
      </c>
      <c r="D470" s="84" t="s">
        <v>15743</v>
      </c>
      <c r="E470" s="84" t="b">
        <v>0</v>
      </c>
      <c r="F470" s="84" t="b">
        <v>0</v>
      </c>
      <c r="G470" s="84" t="b">
        <v>0</v>
      </c>
    </row>
    <row r="471" spans="1:7" x14ac:dyDescent="0.25">
      <c r="A471" s="84" t="s">
        <v>303</v>
      </c>
      <c r="B471" s="84">
        <v>6</v>
      </c>
      <c r="C471" s="122">
        <v>8.2204413079262713E-4</v>
      </c>
      <c r="D471" s="84" t="s">
        <v>15743</v>
      </c>
      <c r="E471" s="84" t="b">
        <v>0</v>
      </c>
      <c r="F471" s="84" t="b">
        <v>0</v>
      </c>
      <c r="G471" s="84" t="b">
        <v>0</v>
      </c>
    </row>
    <row r="472" spans="1:7" x14ac:dyDescent="0.25">
      <c r="A472" s="84" t="s">
        <v>14533</v>
      </c>
      <c r="B472" s="84">
        <v>5</v>
      </c>
      <c r="C472" s="122">
        <v>7.0858020038924068E-4</v>
      </c>
      <c r="D472" s="84" t="s">
        <v>15743</v>
      </c>
      <c r="E472" s="84" t="b">
        <v>1</v>
      </c>
      <c r="F472" s="84" t="b">
        <v>0</v>
      </c>
      <c r="G472" s="84" t="b">
        <v>0</v>
      </c>
    </row>
    <row r="473" spans="1:7" x14ac:dyDescent="0.25">
      <c r="A473" s="84" t="s">
        <v>14534</v>
      </c>
      <c r="B473" s="84">
        <v>5</v>
      </c>
      <c r="C473" s="122">
        <v>7.0858020038924068E-4</v>
      </c>
      <c r="D473" s="84" t="s">
        <v>15743</v>
      </c>
      <c r="E473" s="84" t="b">
        <v>0</v>
      </c>
      <c r="F473" s="84" t="b">
        <v>0</v>
      </c>
      <c r="G473" s="84" t="b">
        <v>0</v>
      </c>
    </row>
    <row r="474" spans="1:7" x14ac:dyDescent="0.25">
      <c r="A474" s="84" t="s">
        <v>14535</v>
      </c>
      <c r="B474" s="84">
        <v>5</v>
      </c>
      <c r="C474" s="122">
        <v>7.0858020038924068E-4</v>
      </c>
      <c r="D474" s="84" t="s">
        <v>15743</v>
      </c>
      <c r="E474" s="84" t="b">
        <v>0</v>
      </c>
      <c r="F474" s="84" t="b">
        <v>0</v>
      </c>
      <c r="G474" s="84" t="b">
        <v>0</v>
      </c>
    </row>
    <row r="475" spans="1:7" x14ac:dyDescent="0.25">
      <c r="A475" s="84" t="s">
        <v>14536</v>
      </c>
      <c r="B475" s="84">
        <v>5</v>
      </c>
      <c r="C475" s="122">
        <v>7.0858020038924068E-4</v>
      </c>
      <c r="D475" s="84" t="s">
        <v>15743</v>
      </c>
      <c r="E475" s="84" t="b">
        <v>0</v>
      </c>
      <c r="F475" s="84" t="b">
        <v>0</v>
      </c>
      <c r="G475" s="84" t="b">
        <v>0</v>
      </c>
    </row>
    <row r="476" spans="1:7" x14ac:dyDescent="0.25">
      <c r="A476" s="84" t="s">
        <v>14537</v>
      </c>
      <c r="B476" s="84">
        <v>5</v>
      </c>
      <c r="C476" s="122">
        <v>7.0858020038924068E-4</v>
      </c>
      <c r="D476" s="84" t="s">
        <v>15743</v>
      </c>
      <c r="E476" s="84" t="b">
        <v>0</v>
      </c>
      <c r="F476" s="84" t="b">
        <v>0</v>
      </c>
      <c r="G476" s="84" t="b">
        <v>0</v>
      </c>
    </row>
    <row r="477" spans="1:7" x14ac:dyDescent="0.25">
      <c r="A477" s="84" t="s">
        <v>14538</v>
      </c>
      <c r="B477" s="84">
        <v>5</v>
      </c>
      <c r="C477" s="122">
        <v>7.0858020038924068E-4</v>
      </c>
      <c r="D477" s="84" t="s">
        <v>15743</v>
      </c>
      <c r="E477" s="84" t="b">
        <v>1</v>
      </c>
      <c r="F477" s="84" t="b">
        <v>0</v>
      </c>
      <c r="G477" s="84" t="b">
        <v>0</v>
      </c>
    </row>
    <row r="478" spans="1:7" x14ac:dyDescent="0.25">
      <c r="A478" s="84" t="s">
        <v>14539</v>
      </c>
      <c r="B478" s="84">
        <v>5</v>
      </c>
      <c r="C478" s="122">
        <v>7.0858020038924068E-4</v>
      </c>
      <c r="D478" s="84" t="s">
        <v>15743</v>
      </c>
      <c r="E478" s="84" t="b">
        <v>0</v>
      </c>
      <c r="F478" s="84" t="b">
        <v>0</v>
      </c>
      <c r="G478" s="84" t="b">
        <v>0</v>
      </c>
    </row>
    <row r="479" spans="1:7" x14ac:dyDescent="0.25">
      <c r="A479" s="84" t="s">
        <v>14540</v>
      </c>
      <c r="B479" s="84">
        <v>5</v>
      </c>
      <c r="C479" s="122">
        <v>7.0858020038924068E-4</v>
      </c>
      <c r="D479" s="84" t="s">
        <v>15743</v>
      </c>
      <c r="E479" s="84" t="b">
        <v>0</v>
      </c>
      <c r="F479" s="84" t="b">
        <v>0</v>
      </c>
      <c r="G479" s="84" t="b">
        <v>0</v>
      </c>
    </row>
    <row r="480" spans="1:7" x14ac:dyDescent="0.25">
      <c r="A480" s="84" t="s">
        <v>14541</v>
      </c>
      <c r="B480" s="84">
        <v>5</v>
      </c>
      <c r="C480" s="122">
        <v>7.0858020038924068E-4</v>
      </c>
      <c r="D480" s="84" t="s">
        <v>15743</v>
      </c>
      <c r="E480" s="84" t="b">
        <v>0</v>
      </c>
      <c r="F480" s="84" t="b">
        <v>0</v>
      </c>
      <c r="G480" s="84" t="b">
        <v>0</v>
      </c>
    </row>
    <row r="481" spans="1:7" x14ac:dyDescent="0.25">
      <c r="A481" s="84" t="s">
        <v>14542</v>
      </c>
      <c r="B481" s="84">
        <v>5</v>
      </c>
      <c r="C481" s="122">
        <v>7.0858020038924068E-4</v>
      </c>
      <c r="D481" s="84" t="s">
        <v>15743</v>
      </c>
      <c r="E481" s="84" t="b">
        <v>0</v>
      </c>
      <c r="F481" s="84" t="b">
        <v>0</v>
      </c>
      <c r="G481" s="84" t="b">
        <v>0</v>
      </c>
    </row>
    <row r="482" spans="1:7" x14ac:dyDescent="0.25">
      <c r="A482" s="84" t="s">
        <v>14543</v>
      </c>
      <c r="B482" s="84">
        <v>5</v>
      </c>
      <c r="C482" s="122">
        <v>7.0858020038924068E-4</v>
      </c>
      <c r="D482" s="84" t="s">
        <v>15743</v>
      </c>
      <c r="E482" s="84" t="b">
        <v>0</v>
      </c>
      <c r="F482" s="84" t="b">
        <v>0</v>
      </c>
      <c r="G482" s="84" t="b">
        <v>0</v>
      </c>
    </row>
    <row r="483" spans="1:7" x14ac:dyDescent="0.25">
      <c r="A483" s="84" t="s">
        <v>676</v>
      </c>
      <c r="B483" s="84">
        <v>5</v>
      </c>
      <c r="C483" s="122">
        <v>7.0858020038924068E-4</v>
      </c>
      <c r="D483" s="84" t="s">
        <v>15743</v>
      </c>
      <c r="E483" s="84" t="b">
        <v>0</v>
      </c>
      <c r="F483" s="84" t="b">
        <v>0</v>
      </c>
      <c r="G483" s="84" t="b">
        <v>0</v>
      </c>
    </row>
    <row r="484" spans="1:7" x14ac:dyDescent="0.25">
      <c r="A484" s="84" t="s">
        <v>14544</v>
      </c>
      <c r="B484" s="84">
        <v>5</v>
      </c>
      <c r="C484" s="122">
        <v>7.0858020038924068E-4</v>
      </c>
      <c r="D484" s="84" t="s">
        <v>15743</v>
      </c>
      <c r="E484" s="84" t="b">
        <v>0</v>
      </c>
      <c r="F484" s="84" t="b">
        <v>0</v>
      </c>
      <c r="G484" s="84" t="b">
        <v>0</v>
      </c>
    </row>
    <row r="485" spans="1:7" x14ac:dyDescent="0.25">
      <c r="A485" s="84" t="s">
        <v>14545</v>
      </c>
      <c r="B485" s="84">
        <v>5</v>
      </c>
      <c r="C485" s="122">
        <v>7.0858020038924068E-4</v>
      </c>
      <c r="D485" s="84" t="s">
        <v>15743</v>
      </c>
      <c r="E485" s="84" t="b">
        <v>0</v>
      </c>
      <c r="F485" s="84" t="b">
        <v>0</v>
      </c>
      <c r="G485" s="84" t="b">
        <v>0</v>
      </c>
    </row>
    <row r="486" spans="1:7" x14ac:dyDescent="0.25">
      <c r="A486" s="84" t="s">
        <v>14546</v>
      </c>
      <c r="B486" s="84">
        <v>5</v>
      </c>
      <c r="C486" s="122">
        <v>7.0858020038924068E-4</v>
      </c>
      <c r="D486" s="84" t="s">
        <v>15743</v>
      </c>
      <c r="E486" s="84" t="b">
        <v>0</v>
      </c>
      <c r="F486" s="84" t="b">
        <v>0</v>
      </c>
      <c r="G486" s="84" t="b">
        <v>0</v>
      </c>
    </row>
    <row r="487" spans="1:7" x14ac:dyDescent="0.25">
      <c r="A487" s="84" t="s">
        <v>14547</v>
      </c>
      <c r="B487" s="84">
        <v>5</v>
      </c>
      <c r="C487" s="122">
        <v>7.0858020038924068E-4</v>
      </c>
      <c r="D487" s="84" t="s">
        <v>15743</v>
      </c>
      <c r="E487" s="84" t="b">
        <v>0</v>
      </c>
      <c r="F487" s="84" t="b">
        <v>0</v>
      </c>
      <c r="G487" s="84" t="b">
        <v>0</v>
      </c>
    </row>
    <row r="488" spans="1:7" x14ac:dyDescent="0.25">
      <c r="A488" s="84" t="s">
        <v>14548</v>
      </c>
      <c r="B488" s="84">
        <v>5</v>
      </c>
      <c r="C488" s="122">
        <v>7.0858020038924068E-4</v>
      </c>
      <c r="D488" s="84" t="s">
        <v>15743</v>
      </c>
      <c r="E488" s="84" t="b">
        <v>0</v>
      </c>
      <c r="F488" s="84" t="b">
        <v>0</v>
      </c>
      <c r="G488" s="84" t="b">
        <v>0</v>
      </c>
    </row>
    <row r="489" spans="1:7" x14ac:dyDescent="0.25">
      <c r="A489" s="84" t="s">
        <v>478</v>
      </c>
      <c r="B489" s="84">
        <v>5</v>
      </c>
      <c r="C489" s="122">
        <v>7.0858020038924068E-4</v>
      </c>
      <c r="D489" s="84" t="s">
        <v>15743</v>
      </c>
      <c r="E489" s="84" t="b">
        <v>0</v>
      </c>
      <c r="F489" s="84" t="b">
        <v>0</v>
      </c>
      <c r="G489" s="84" t="b">
        <v>0</v>
      </c>
    </row>
    <row r="490" spans="1:7" x14ac:dyDescent="0.25">
      <c r="A490" s="84" t="s">
        <v>14549</v>
      </c>
      <c r="B490" s="84">
        <v>5</v>
      </c>
      <c r="C490" s="122">
        <v>7.3739502347679306E-4</v>
      </c>
      <c r="D490" s="84" t="s">
        <v>15743</v>
      </c>
      <c r="E490" s="84" t="b">
        <v>1</v>
      </c>
      <c r="F490" s="84" t="b">
        <v>0</v>
      </c>
      <c r="G490" s="84" t="b">
        <v>0</v>
      </c>
    </row>
    <row r="491" spans="1:7" x14ac:dyDescent="0.25">
      <c r="A491" s="84" t="s">
        <v>14550</v>
      </c>
      <c r="B491" s="84">
        <v>5</v>
      </c>
      <c r="C491" s="122">
        <v>7.0858020038924068E-4</v>
      </c>
      <c r="D491" s="84" t="s">
        <v>15743</v>
      </c>
      <c r="E491" s="84" t="b">
        <v>0</v>
      </c>
      <c r="F491" s="84" t="b">
        <v>0</v>
      </c>
      <c r="G491" s="84" t="b">
        <v>0</v>
      </c>
    </row>
    <row r="492" spans="1:7" x14ac:dyDescent="0.25">
      <c r="A492" s="84" t="s">
        <v>14551</v>
      </c>
      <c r="B492" s="84">
        <v>5</v>
      </c>
      <c r="C492" s="122">
        <v>7.0858020038924068E-4</v>
      </c>
      <c r="D492" s="84" t="s">
        <v>15743</v>
      </c>
      <c r="E492" s="84" t="b">
        <v>0</v>
      </c>
      <c r="F492" s="84" t="b">
        <v>0</v>
      </c>
      <c r="G492" s="84" t="b">
        <v>0</v>
      </c>
    </row>
    <row r="493" spans="1:7" x14ac:dyDescent="0.25">
      <c r="A493" s="84" t="s">
        <v>14552</v>
      </c>
      <c r="B493" s="84">
        <v>5</v>
      </c>
      <c r="C493" s="122">
        <v>7.0858020038924068E-4</v>
      </c>
      <c r="D493" s="84" t="s">
        <v>15743</v>
      </c>
      <c r="E493" s="84" t="b">
        <v>0</v>
      </c>
      <c r="F493" s="84" t="b">
        <v>0</v>
      </c>
      <c r="G493" s="84" t="b">
        <v>0</v>
      </c>
    </row>
    <row r="494" spans="1:7" x14ac:dyDescent="0.25">
      <c r="A494" s="84" t="s">
        <v>14553</v>
      </c>
      <c r="B494" s="84">
        <v>5</v>
      </c>
      <c r="C494" s="122">
        <v>7.0858020038924068E-4</v>
      </c>
      <c r="D494" s="84" t="s">
        <v>15743</v>
      </c>
      <c r="E494" s="84" t="b">
        <v>0</v>
      </c>
      <c r="F494" s="84" t="b">
        <v>0</v>
      </c>
      <c r="G494" s="84" t="b">
        <v>0</v>
      </c>
    </row>
    <row r="495" spans="1:7" x14ac:dyDescent="0.25">
      <c r="A495" s="84" t="s">
        <v>14554</v>
      </c>
      <c r="B495" s="84">
        <v>5</v>
      </c>
      <c r="C495" s="122">
        <v>7.0858020038924068E-4</v>
      </c>
      <c r="D495" s="84" t="s">
        <v>15743</v>
      </c>
      <c r="E495" s="84" t="b">
        <v>0</v>
      </c>
      <c r="F495" s="84" t="b">
        <v>0</v>
      </c>
      <c r="G495" s="84" t="b">
        <v>0</v>
      </c>
    </row>
    <row r="496" spans="1:7" x14ac:dyDescent="0.25">
      <c r="A496" s="84" t="s">
        <v>14555</v>
      </c>
      <c r="B496" s="84">
        <v>5</v>
      </c>
      <c r="C496" s="122">
        <v>7.0858020038924068E-4</v>
      </c>
      <c r="D496" s="84" t="s">
        <v>15743</v>
      </c>
      <c r="E496" s="84" t="b">
        <v>0</v>
      </c>
      <c r="F496" s="84" t="b">
        <v>0</v>
      </c>
      <c r="G496" s="84" t="b">
        <v>0</v>
      </c>
    </row>
    <row r="497" spans="1:7" x14ac:dyDescent="0.25">
      <c r="A497" s="84" t="s">
        <v>14556</v>
      </c>
      <c r="B497" s="84">
        <v>5</v>
      </c>
      <c r="C497" s="122">
        <v>7.0858020038924068E-4</v>
      </c>
      <c r="D497" s="84" t="s">
        <v>15743</v>
      </c>
      <c r="E497" s="84" t="b">
        <v>0</v>
      </c>
      <c r="F497" s="84" t="b">
        <v>0</v>
      </c>
      <c r="G497" s="84" t="b">
        <v>0</v>
      </c>
    </row>
    <row r="498" spans="1:7" x14ac:dyDescent="0.25">
      <c r="A498" s="84" t="s">
        <v>14557</v>
      </c>
      <c r="B498" s="84">
        <v>5</v>
      </c>
      <c r="C498" s="122">
        <v>7.0858020038924068E-4</v>
      </c>
      <c r="D498" s="84" t="s">
        <v>15743</v>
      </c>
      <c r="E498" s="84" t="b">
        <v>0</v>
      </c>
      <c r="F498" s="84" t="b">
        <v>0</v>
      </c>
      <c r="G498" s="84" t="b">
        <v>0</v>
      </c>
    </row>
    <row r="499" spans="1:7" x14ac:dyDescent="0.25">
      <c r="A499" s="84" t="s">
        <v>14558</v>
      </c>
      <c r="B499" s="84">
        <v>5</v>
      </c>
      <c r="C499" s="122">
        <v>7.0858020038924068E-4</v>
      </c>
      <c r="D499" s="84" t="s">
        <v>15743</v>
      </c>
      <c r="E499" s="84" t="b">
        <v>0</v>
      </c>
      <c r="F499" s="84" t="b">
        <v>0</v>
      </c>
      <c r="G499" s="84" t="b">
        <v>0</v>
      </c>
    </row>
    <row r="500" spans="1:7" x14ac:dyDescent="0.25">
      <c r="A500" s="84" t="s">
        <v>14559</v>
      </c>
      <c r="B500" s="84">
        <v>5</v>
      </c>
      <c r="C500" s="122">
        <v>7.0858020038924068E-4</v>
      </c>
      <c r="D500" s="84" t="s">
        <v>15743</v>
      </c>
      <c r="E500" s="84" t="b">
        <v>0</v>
      </c>
      <c r="F500" s="84" t="b">
        <v>0</v>
      </c>
      <c r="G500" s="84" t="b">
        <v>0</v>
      </c>
    </row>
    <row r="501" spans="1:7" x14ac:dyDescent="0.25">
      <c r="A501" s="84" t="s">
        <v>14560</v>
      </c>
      <c r="B501" s="84">
        <v>5</v>
      </c>
      <c r="C501" s="122">
        <v>7.0858020038924068E-4</v>
      </c>
      <c r="D501" s="84" t="s">
        <v>15743</v>
      </c>
      <c r="E501" s="84" t="b">
        <v>0</v>
      </c>
      <c r="F501" s="84" t="b">
        <v>0</v>
      </c>
      <c r="G501" s="84" t="b">
        <v>0</v>
      </c>
    </row>
    <row r="502" spans="1:7" x14ac:dyDescent="0.25">
      <c r="A502" s="84" t="s">
        <v>14561</v>
      </c>
      <c r="B502" s="84">
        <v>5</v>
      </c>
      <c r="C502" s="122">
        <v>7.0858020038924068E-4</v>
      </c>
      <c r="D502" s="84" t="s">
        <v>15743</v>
      </c>
      <c r="E502" s="84" t="b">
        <v>1</v>
      </c>
      <c r="F502" s="84" t="b">
        <v>0</v>
      </c>
      <c r="G502" s="84" t="b">
        <v>0</v>
      </c>
    </row>
    <row r="503" spans="1:7" x14ac:dyDescent="0.25">
      <c r="A503" s="84" t="s">
        <v>14562</v>
      </c>
      <c r="B503" s="84">
        <v>5</v>
      </c>
      <c r="C503" s="122">
        <v>7.0858020038924068E-4</v>
      </c>
      <c r="D503" s="84" t="s">
        <v>15743</v>
      </c>
      <c r="E503" s="84" t="b">
        <v>0</v>
      </c>
      <c r="F503" s="84" t="b">
        <v>0</v>
      </c>
      <c r="G503" s="84" t="b">
        <v>0</v>
      </c>
    </row>
    <row r="504" spans="1:7" x14ac:dyDescent="0.25">
      <c r="A504" s="84" t="s">
        <v>14563</v>
      </c>
      <c r="B504" s="84">
        <v>5</v>
      </c>
      <c r="C504" s="122">
        <v>7.0858020038924068E-4</v>
      </c>
      <c r="D504" s="84" t="s">
        <v>15743</v>
      </c>
      <c r="E504" s="84" t="b">
        <v>0</v>
      </c>
      <c r="F504" s="84" t="b">
        <v>0</v>
      </c>
      <c r="G504" s="84" t="b">
        <v>0</v>
      </c>
    </row>
    <row r="505" spans="1:7" x14ac:dyDescent="0.25">
      <c r="A505" s="84" t="s">
        <v>14564</v>
      </c>
      <c r="B505" s="84">
        <v>5</v>
      </c>
      <c r="C505" s="122">
        <v>7.0858020038924068E-4</v>
      </c>
      <c r="D505" s="84" t="s">
        <v>15743</v>
      </c>
      <c r="E505" s="84" t="b">
        <v>0</v>
      </c>
      <c r="F505" s="84" t="b">
        <v>0</v>
      </c>
      <c r="G505" s="84" t="b">
        <v>0</v>
      </c>
    </row>
    <row r="506" spans="1:7" x14ac:dyDescent="0.25">
      <c r="A506" s="84" t="s">
        <v>14565</v>
      </c>
      <c r="B506" s="84">
        <v>5</v>
      </c>
      <c r="C506" s="122">
        <v>7.0858020038924068E-4</v>
      </c>
      <c r="D506" s="84" t="s">
        <v>15743</v>
      </c>
      <c r="E506" s="84" t="b">
        <v>0</v>
      </c>
      <c r="F506" s="84" t="b">
        <v>0</v>
      </c>
      <c r="G506" s="84" t="b">
        <v>0</v>
      </c>
    </row>
    <row r="507" spans="1:7" x14ac:dyDescent="0.25">
      <c r="A507" s="84" t="s">
        <v>14566</v>
      </c>
      <c r="B507" s="84">
        <v>5</v>
      </c>
      <c r="C507" s="122">
        <v>7.0858020038924068E-4</v>
      </c>
      <c r="D507" s="84" t="s">
        <v>15743</v>
      </c>
      <c r="E507" s="84" t="b">
        <v>0</v>
      </c>
      <c r="F507" s="84" t="b">
        <v>0</v>
      </c>
      <c r="G507" s="84" t="b">
        <v>0</v>
      </c>
    </row>
    <row r="508" spans="1:7" x14ac:dyDescent="0.25">
      <c r="A508" s="84" t="s">
        <v>14567</v>
      </c>
      <c r="B508" s="84">
        <v>5</v>
      </c>
      <c r="C508" s="122">
        <v>7.3739502347679306E-4</v>
      </c>
      <c r="D508" s="84" t="s">
        <v>15743</v>
      </c>
      <c r="E508" s="84" t="b">
        <v>0</v>
      </c>
      <c r="F508" s="84" t="b">
        <v>0</v>
      </c>
      <c r="G508" s="84" t="b">
        <v>0</v>
      </c>
    </row>
    <row r="509" spans="1:7" x14ac:dyDescent="0.25">
      <c r="A509" s="84" t="s">
        <v>354</v>
      </c>
      <c r="B509" s="84">
        <v>5</v>
      </c>
      <c r="C509" s="122">
        <v>7.0858020038924068E-4</v>
      </c>
      <c r="D509" s="84" t="s">
        <v>15743</v>
      </c>
      <c r="E509" s="84" t="b">
        <v>0</v>
      </c>
      <c r="F509" s="84" t="b">
        <v>0</v>
      </c>
      <c r="G509" s="84" t="b">
        <v>0</v>
      </c>
    </row>
    <row r="510" spans="1:7" x14ac:dyDescent="0.25">
      <c r="A510" s="84" t="s">
        <v>14568</v>
      </c>
      <c r="B510" s="84">
        <v>5</v>
      </c>
      <c r="C510" s="122">
        <v>7.0858020038924068E-4</v>
      </c>
      <c r="D510" s="84" t="s">
        <v>15743</v>
      </c>
      <c r="E510" s="84" t="b">
        <v>0</v>
      </c>
      <c r="F510" s="84" t="b">
        <v>0</v>
      </c>
      <c r="G510" s="84" t="b">
        <v>0</v>
      </c>
    </row>
    <row r="511" spans="1:7" x14ac:dyDescent="0.25">
      <c r="A511" s="84" t="s">
        <v>14569</v>
      </c>
      <c r="B511" s="84">
        <v>5</v>
      </c>
      <c r="C511" s="122">
        <v>7.0858020038924068E-4</v>
      </c>
      <c r="D511" s="84" t="s">
        <v>15743</v>
      </c>
      <c r="E511" s="84" t="b">
        <v>0</v>
      </c>
      <c r="F511" s="84" t="b">
        <v>0</v>
      </c>
      <c r="G511" s="84" t="b">
        <v>0</v>
      </c>
    </row>
    <row r="512" spans="1:7" x14ac:dyDescent="0.25">
      <c r="A512" s="84" t="s">
        <v>14570</v>
      </c>
      <c r="B512" s="84">
        <v>5</v>
      </c>
      <c r="C512" s="122">
        <v>7.0858020038924068E-4</v>
      </c>
      <c r="D512" s="84" t="s">
        <v>15743</v>
      </c>
      <c r="E512" s="84" t="b">
        <v>0</v>
      </c>
      <c r="F512" s="84" t="b">
        <v>0</v>
      </c>
      <c r="G512" s="84" t="b">
        <v>0</v>
      </c>
    </row>
    <row r="513" spans="1:7" x14ac:dyDescent="0.25">
      <c r="A513" s="84" t="s">
        <v>14571</v>
      </c>
      <c r="B513" s="84">
        <v>5</v>
      </c>
      <c r="C513" s="122">
        <v>7.0858020038924068E-4</v>
      </c>
      <c r="D513" s="84" t="s">
        <v>15743</v>
      </c>
      <c r="E513" s="84" t="b">
        <v>0</v>
      </c>
      <c r="F513" s="84" t="b">
        <v>0</v>
      </c>
      <c r="G513" s="84" t="b">
        <v>0</v>
      </c>
    </row>
    <row r="514" spans="1:7" x14ac:dyDescent="0.25">
      <c r="A514" s="84" t="s">
        <v>14572</v>
      </c>
      <c r="B514" s="84">
        <v>5</v>
      </c>
      <c r="C514" s="122">
        <v>7.0858020038924068E-4</v>
      </c>
      <c r="D514" s="84" t="s">
        <v>15743</v>
      </c>
      <c r="E514" s="84" t="b">
        <v>0</v>
      </c>
      <c r="F514" s="84" t="b">
        <v>0</v>
      </c>
      <c r="G514" s="84" t="b">
        <v>0</v>
      </c>
    </row>
    <row r="515" spans="1:7" x14ac:dyDescent="0.25">
      <c r="A515" s="84" t="s">
        <v>14573</v>
      </c>
      <c r="B515" s="84">
        <v>5</v>
      </c>
      <c r="C515" s="122">
        <v>7.0858020038924068E-4</v>
      </c>
      <c r="D515" s="84" t="s">
        <v>15743</v>
      </c>
      <c r="E515" s="84" t="b">
        <v>0</v>
      </c>
      <c r="F515" s="84" t="b">
        <v>0</v>
      </c>
      <c r="G515" s="84" t="b">
        <v>0</v>
      </c>
    </row>
    <row r="516" spans="1:7" x14ac:dyDescent="0.25">
      <c r="A516" s="84" t="s">
        <v>14574</v>
      </c>
      <c r="B516" s="84">
        <v>5</v>
      </c>
      <c r="C516" s="122">
        <v>7.0858020038924068E-4</v>
      </c>
      <c r="D516" s="84" t="s">
        <v>15743</v>
      </c>
      <c r="E516" s="84" t="b">
        <v>0</v>
      </c>
      <c r="F516" s="84" t="b">
        <v>0</v>
      </c>
      <c r="G516" s="84" t="b">
        <v>0</v>
      </c>
    </row>
    <row r="517" spans="1:7" x14ac:dyDescent="0.25">
      <c r="A517" s="84" t="s">
        <v>760</v>
      </c>
      <c r="B517" s="84">
        <v>5</v>
      </c>
      <c r="C517" s="122">
        <v>7.0858020038924068E-4</v>
      </c>
      <c r="D517" s="84" t="s">
        <v>15743</v>
      </c>
      <c r="E517" s="84" t="b">
        <v>0</v>
      </c>
      <c r="F517" s="84" t="b">
        <v>0</v>
      </c>
      <c r="G517" s="84" t="b">
        <v>0</v>
      </c>
    </row>
    <row r="518" spans="1:7" x14ac:dyDescent="0.25">
      <c r="A518" s="84" t="s">
        <v>14575</v>
      </c>
      <c r="B518" s="84">
        <v>5</v>
      </c>
      <c r="C518" s="122">
        <v>7.0858020038924068E-4</v>
      </c>
      <c r="D518" s="84" t="s">
        <v>15743</v>
      </c>
      <c r="E518" s="84" t="b">
        <v>0</v>
      </c>
      <c r="F518" s="84" t="b">
        <v>0</v>
      </c>
      <c r="G518" s="84" t="b">
        <v>0</v>
      </c>
    </row>
    <row r="519" spans="1:7" x14ac:dyDescent="0.25">
      <c r="A519" s="84" t="s">
        <v>14576</v>
      </c>
      <c r="B519" s="84">
        <v>5</v>
      </c>
      <c r="C519" s="122">
        <v>7.0858020038924068E-4</v>
      </c>
      <c r="D519" s="84" t="s">
        <v>15743</v>
      </c>
      <c r="E519" s="84" t="b">
        <v>0</v>
      </c>
      <c r="F519" s="84" t="b">
        <v>0</v>
      </c>
      <c r="G519" s="84" t="b">
        <v>0</v>
      </c>
    </row>
    <row r="520" spans="1:7" x14ac:dyDescent="0.25">
      <c r="A520" s="84" t="s">
        <v>669</v>
      </c>
      <c r="B520" s="84">
        <v>5</v>
      </c>
      <c r="C520" s="122">
        <v>7.0858020038924068E-4</v>
      </c>
      <c r="D520" s="84" t="s">
        <v>15743</v>
      </c>
      <c r="E520" s="84" t="b">
        <v>0</v>
      </c>
      <c r="F520" s="84" t="b">
        <v>0</v>
      </c>
      <c r="G520" s="84" t="b">
        <v>0</v>
      </c>
    </row>
    <row r="521" spans="1:7" x14ac:dyDescent="0.25">
      <c r="A521" s="84" t="s">
        <v>14577</v>
      </c>
      <c r="B521" s="84">
        <v>5</v>
      </c>
      <c r="C521" s="122">
        <v>7.0858020038924068E-4</v>
      </c>
      <c r="D521" s="84" t="s">
        <v>15743</v>
      </c>
      <c r="E521" s="84" t="b">
        <v>0</v>
      </c>
      <c r="F521" s="84" t="b">
        <v>0</v>
      </c>
      <c r="G521" s="84" t="b">
        <v>0</v>
      </c>
    </row>
    <row r="522" spans="1:7" x14ac:dyDescent="0.25">
      <c r="A522" s="84" t="s">
        <v>14578</v>
      </c>
      <c r="B522" s="84">
        <v>5</v>
      </c>
      <c r="C522" s="122">
        <v>7.0858020038924068E-4</v>
      </c>
      <c r="D522" s="84" t="s">
        <v>15743</v>
      </c>
      <c r="E522" s="84" t="b">
        <v>0</v>
      </c>
      <c r="F522" s="84" t="b">
        <v>0</v>
      </c>
      <c r="G522" s="84" t="b">
        <v>0</v>
      </c>
    </row>
    <row r="523" spans="1:7" x14ac:dyDescent="0.25">
      <c r="A523" s="84" t="s">
        <v>14579</v>
      </c>
      <c r="B523" s="84">
        <v>5</v>
      </c>
      <c r="C523" s="122">
        <v>7.0858020038924068E-4</v>
      </c>
      <c r="D523" s="84" t="s">
        <v>15743</v>
      </c>
      <c r="E523" s="84" t="b">
        <v>0</v>
      </c>
      <c r="F523" s="84" t="b">
        <v>0</v>
      </c>
      <c r="G523" s="84" t="b">
        <v>0</v>
      </c>
    </row>
    <row r="524" spans="1:7" x14ac:dyDescent="0.25">
      <c r="A524" s="84" t="s">
        <v>14580</v>
      </c>
      <c r="B524" s="84">
        <v>5</v>
      </c>
      <c r="C524" s="122">
        <v>7.0858020038924068E-4</v>
      </c>
      <c r="D524" s="84" t="s">
        <v>15743</v>
      </c>
      <c r="E524" s="84" t="b">
        <v>0</v>
      </c>
      <c r="F524" s="84" t="b">
        <v>0</v>
      </c>
      <c r="G524" s="84" t="b">
        <v>0</v>
      </c>
    </row>
    <row r="525" spans="1:7" x14ac:dyDescent="0.25">
      <c r="A525" s="84" t="s">
        <v>14581</v>
      </c>
      <c r="B525" s="84">
        <v>5</v>
      </c>
      <c r="C525" s="122">
        <v>7.0858020038924068E-4</v>
      </c>
      <c r="D525" s="84" t="s">
        <v>15743</v>
      </c>
      <c r="E525" s="84" t="b">
        <v>1</v>
      </c>
      <c r="F525" s="84" t="b">
        <v>0</v>
      </c>
      <c r="G525" s="84" t="b">
        <v>0</v>
      </c>
    </row>
    <row r="526" spans="1:7" x14ac:dyDescent="0.25">
      <c r="A526" s="84" t="s">
        <v>14582</v>
      </c>
      <c r="B526" s="84">
        <v>5</v>
      </c>
      <c r="C526" s="122">
        <v>7.0858020038924068E-4</v>
      </c>
      <c r="D526" s="84" t="s">
        <v>15743</v>
      </c>
      <c r="E526" s="84" t="b">
        <v>0</v>
      </c>
      <c r="F526" s="84" t="b">
        <v>0</v>
      </c>
      <c r="G526" s="84" t="b">
        <v>0</v>
      </c>
    </row>
    <row r="527" spans="1:7" x14ac:dyDescent="0.25">
      <c r="A527" s="84" t="s">
        <v>12278</v>
      </c>
      <c r="B527" s="84">
        <v>5</v>
      </c>
      <c r="C527" s="122">
        <v>7.0858020038924068E-4</v>
      </c>
      <c r="D527" s="84" t="s">
        <v>15743</v>
      </c>
      <c r="E527" s="84" t="b">
        <v>0</v>
      </c>
      <c r="F527" s="84" t="b">
        <v>0</v>
      </c>
      <c r="G527" s="84" t="b">
        <v>0</v>
      </c>
    </row>
    <row r="528" spans="1:7" x14ac:dyDescent="0.25">
      <c r="A528" s="84" t="s">
        <v>14583</v>
      </c>
      <c r="B528" s="84">
        <v>5</v>
      </c>
      <c r="C528" s="122">
        <v>7.0858020038924068E-4</v>
      </c>
      <c r="D528" s="84" t="s">
        <v>15743</v>
      </c>
      <c r="E528" s="84" t="b">
        <v>0</v>
      </c>
      <c r="F528" s="84" t="b">
        <v>0</v>
      </c>
      <c r="G528" s="84" t="b">
        <v>0</v>
      </c>
    </row>
    <row r="529" spans="1:7" x14ac:dyDescent="0.25">
      <c r="A529" s="84" t="s">
        <v>14584</v>
      </c>
      <c r="B529" s="84">
        <v>5</v>
      </c>
      <c r="C529" s="122">
        <v>7.0858020038924068E-4</v>
      </c>
      <c r="D529" s="84" t="s">
        <v>15743</v>
      </c>
      <c r="E529" s="84" t="b">
        <v>0</v>
      </c>
      <c r="F529" s="84" t="b">
        <v>0</v>
      </c>
      <c r="G529" s="84" t="b">
        <v>0</v>
      </c>
    </row>
    <row r="530" spans="1:7" x14ac:dyDescent="0.25">
      <c r="A530" s="84" t="s">
        <v>14585</v>
      </c>
      <c r="B530" s="84">
        <v>5</v>
      </c>
      <c r="C530" s="122">
        <v>7.0858020038924068E-4</v>
      </c>
      <c r="D530" s="84" t="s">
        <v>15743</v>
      </c>
      <c r="E530" s="84" t="b">
        <v>0</v>
      </c>
      <c r="F530" s="84" t="b">
        <v>0</v>
      </c>
      <c r="G530" s="84" t="b">
        <v>0</v>
      </c>
    </row>
    <row r="531" spans="1:7" x14ac:dyDescent="0.25">
      <c r="A531" s="84" t="s">
        <v>14586</v>
      </c>
      <c r="B531" s="84">
        <v>5</v>
      </c>
      <c r="C531" s="122">
        <v>7.0858020038924068E-4</v>
      </c>
      <c r="D531" s="84" t="s">
        <v>15743</v>
      </c>
      <c r="E531" s="84" t="b">
        <v>0</v>
      </c>
      <c r="F531" s="84" t="b">
        <v>0</v>
      </c>
      <c r="G531" s="84" t="b">
        <v>0</v>
      </c>
    </row>
    <row r="532" spans="1:7" x14ac:dyDescent="0.25">
      <c r="A532" s="84" t="s">
        <v>14587</v>
      </c>
      <c r="B532" s="84">
        <v>5</v>
      </c>
      <c r="C532" s="122">
        <v>7.3739502347679306E-4</v>
      </c>
      <c r="D532" s="84" t="s">
        <v>15743</v>
      </c>
      <c r="E532" s="84" t="b">
        <v>0</v>
      </c>
      <c r="F532" s="84" t="b">
        <v>0</v>
      </c>
      <c r="G532" s="84" t="b">
        <v>0</v>
      </c>
    </row>
    <row r="533" spans="1:7" x14ac:dyDescent="0.25">
      <c r="A533" s="84" t="s">
        <v>14588</v>
      </c>
      <c r="B533" s="84">
        <v>5</v>
      </c>
      <c r="C533" s="122">
        <v>7.0858020038924068E-4</v>
      </c>
      <c r="D533" s="84" t="s">
        <v>15743</v>
      </c>
      <c r="E533" s="84" t="b">
        <v>0</v>
      </c>
      <c r="F533" s="84" t="b">
        <v>0</v>
      </c>
      <c r="G533" s="84" t="b">
        <v>0</v>
      </c>
    </row>
    <row r="534" spans="1:7" x14ac:dyDescent="0.25">
      <c r="A534" s="84" t="s">
        <v>14589</v>
      </c>
      <c r="B534" s="84">
        <v>5</v>
      </c>
      <c r="C534" s="122">
        <v>7.0858020038924068E-4</v>
      </c>
      <c r="D534" s="84" t="s">
        <v>15743</v>
      </c>
      <c r="E534" s="84" t="b">
        <v>0</v>
      </c>
      <c r="F534" s="84" t="b">
        <v>0</v>
      </c>
      <c r="G534" s="84" t="b">
        <v>0</v>
      </c>
    </row>
    <row r="535" spans="1:7" x14ac:dyDescent="0.25">
      <c r="A535" s="84" t="s">
        <v>14590</v>
      </c>
      <c r="B535" s="84">
        <v>5</v>
      </c>
      <c r="C535" s="122">
        <v>7.0858020038924068E-4</v>
      </c>
      <c r="D535" s="84" t="s">
        <v>15743</v>
      </c>
      <c r="E535" s="84" t="b">
        <v>0</v>
      </c>
      <c r="F535" s="84" t="b">
        <v>0</v>
      </c>
      <c r="G535" s="84" t="b">
        <v>0</v>
      </c>
    </row>
    <row r="536" spans="1:7" x14ac:dyDescent="0.25">
      <c r="A536" s="84" t="s">
        <v>14591</v>
      </c>
      <c r="B536" s="84">
        <v>5</v>
      </c>
      <c r="C536" s="122">
        <v>7.0858020038924068E-4</v>
      </c>
      <c r="D536" s="84" t="s">
        <v>15743</v>
      </c>
      <c r="E536" s="84" t="b">
        <v>0</v>
      </c>
      <c r="F536" s="84" t="b">
        <v>0</v>
      </c>
      <c r="G536" s="84" t="b">
        <v>0</v>
      </c>
    </row>
    <row r="537" spans="1:7" x14ac:dyDescent="0.25">
      <c r="A537" s="84" t="s">
        <v>14592</v>
      </c>
      <c r="B537" s="84">
        <v>5</v>
      </c>
      <c r="C537" s="122">
        <v>7.0858020038924068E-4</v>
      </c>
      <c r="D537" s="84" t="s">
        <v>15743</v>
      </c>
      <c r="E537" s="84" t="b">
        <v>0</v>
      </c>
      <c r="F537" s="84" t="b">
        <v>0</v>
      </c>
      <c r="G537" s="84" t="b">
        <v>0</v>
      </c>
    </row>
    <row r="538" spans="1:7" x14ac:dyDescent="0.25">
      <c r="A538" s="84" t="s">
        <v>14593</v>
      </c>
      <c r="B538" s="84">
        <v>5</v>
      </c>
      <c r="C538" s="122">
        <v>7.0858020038924068E-4</v>
      </c>
      <c r="D538" s="84" t="s">
        <v>15743</v>
      </c>
      <c r="E538" s="84" t="b">
        <v>0</v>
      </c>
      <c r="F538" s="84" t="b">
        <v>0</v>
      </c>
      <c r="G538" s="84" t="b">
        <v>0</v>
      </c>
    </row>
    <row r="539" spans="1:7" x14ac:dyDescent="0.25">
      <c r="A539" s="84" t="s">
        <v>14594</v>
      </c>
      <c r="B539" s="84">
        <v>5</v>
      </c>
      <c r="C539" s="122">
        <v>7.0858020038924068E-4</v>
      </c>
      <c r="D539" s="84" t="s">
        <v>15743</v>
      </c>
      <c r="E539" s="84" t="b">
        <v>0</v>
      </c>
      <c r="F539" s="84" t="b">
        <v>0</v>
      </c>
      <c r="G539" s="84" t="b">
        <v>0</v>
      </c>
    </row>
    <row r="540" spans="1:7" x14ac:dyDescent="0.25">
      <c r="A540" s="84" t="s">
        <v>14595</v>
      </c>
      <c r="B540" s="84">
        <v>5</v>
      </c>
      <c r="C540" s="122">
        <v>7.0858020038924068E-4</v>
      </c>
      <c r="D540" s="84" t="s">
        <v>15743</v>
      </c>
      <c r="E540" s="84" t="b">
        <v>1</v>
      </c>
      <c r="F540" s="84" t="b">
        <v>0</v>
      </c>
      <c r="G540" s="84" t="b">
        <v>0</v>
      </c>
    </row>
    <row r="541" spans="1:7" x14ac:dyDescent="0.25">
      <c r="A541" s="84" t="s">
        <v>14596</v>
      </c>
      <c r="B541" s="84">
        <v>5</v>
      </c>
      <c r="C541" s="122">
        <v>7.0858020038924068E-4</v>
      </c>
      <c r="D541" s="84" t="s">
        <v>15743</v>
      </c>
      <c r="E541" s="84" t="b">
        <v>0</v>
      </c>
      <c r="F541" s="84" t="b">
        <v>0</v>
      </c>
      <c r="G541" s="84" t="b">
        <v>0</v>
      </c>
    </row>
    <row r="542" spans="1:7" x14ac:dyDescent="0.25">
      <c r="A542" s="84" t="s">
        <v>14597</v>
      </c>
      <c r="B542" s="84">
        <v>5</v>
      </c>
      <c r="C542" s="122">
        <v>7.745437914978147E-4</v>
      </c>
      <c r="D542" s="84" t="s">
        <v>15743</v>
      </c>
      <c r="E542" s="84" t="b">
        <v>1</v>
      </c>
      <c r="F542" s="84" t="b">
        <v>0</v>
      </c>
      <c r="G542" s="84" t="b">
        <v>0</v>
      </c>
    </row>
    <row r="543" spans="1:7" x14ac:dyDescent="0.25">
      <c r="A543" s="84" t="s">
        <v>837</v>
      </c>
      <c r="B543" s="84">
        <v>5</v>
      </c>
      <c r="C543" s="122">
        <v>7.0858020038924068E-4</v>
      </c>
      <c r="D543" s="84" t="s">
        <v>15743</v>
      </c>
      <c r="E543" s="84" t="b">
        <v>0</v>
      </c>
      <c r="F543" s="84" t="b">
        <v>0</v>
      </c>
      <c r="G543" s="84" t="b">
        <v>0</v>
      </c>
    </row>
    <row r="544" spans="1:7" x14ac:dyDescent="0.25">
      <c r="A544" s="84" t="s">
        <v>14598</v>
      </c>
      <c r="B544" s="84">
        <v>5</v>
      </c>
      <c r="C544" s="122">
        <v>7.0858020038924068E-4</v>
      </c>
      <c r="D544" s="84" t="s">
        <v>15743</v>
      </c>
      <c r="E544" s="84" t="b">
        <v>0</v>
      </c>
      <c r="F544" s="84" t="b">
        <v>0</v>
      </c>
      <c r="G544" s="84" t="b">
        <v>0</v>
      </c>
    </row>
    <row r="545" spans="1:7" x14ac:dyDescent="0.25">
      <c r="A545" s="84" t="s">
        <v>14599</v>
      </c>
      <c r="B545" s="84">
        <v>5</v>
      </c>
      <c r="C545" s="122">
        <v>7.0858020038924068E-4</v>
      </c>
      <c r="D545" s="84" t="s">
        <v>15743</v>
      </c>
      <c r="E545" s="84" t="b">
        <v>0</v>
      </c>
      <c r="F545" s="84" t="b">
        <v>0</v>
      </c>
      <c r="G545" s="84" t="b">
        <v>0</v>
      </c>
    </row>
    <row r="546" spans="1:7" x14ac:dyDescent="0.25">
      <c r="A546" s="84" t="s">
        <v>14600</v>
      </c>
      <c r="B546" s="84">
        <v>5</v>
      </c>
      <c r="C546" s="122">
        <v>7.0858020038924068E-4</v>
      </c>
      <c r="D546" s="84" t="s">
        <v>15743</v>
      </c>
      <c r="E546" s="84" t="b">
        <v>0</v>
      </c>
      <c r="F546" s="84" t="b">
        <v>0</v>
      </c>
      <c r="G546" s="84" t="b">
        <v>0</v>
      </c>
    </row>
    <row r="547" spans="1:7" x14ac:dyDescent="0.25">
      <c r="A547" s="84" t="s">
        <v>14601</v>
      </c>
      <c r="B547" s="84">
        <v>5</v>
      </c>
      <c r="C547" s="122">
        <v>7.0858020038924068E-4</v>
      </c>
      <c r="D547" s="84" t="s">
        <v>15743</v>
      </c>
      <c r="E547" s="84" t="b">
        <v>1</v>
      </c>
      <c r="F547" s="84" t="b">
        <v>0</v>
      </c>
      <c r="G547" s="84" t="b">
        <v>0</v>
      </c>
    </row>
    <row r="548" spans="1:7" x14ac:dyDescent="0.25">
      <c r="A548" s="84" t="s">
        <v>14602</v>
      </c>
      <c r="B548" s="84">
        <v>5</v>
      </c>
      <c r="C548" s="122">
        <v>7.0858020038924068E-4</v>
      </c>
      <c r="D548" s="84" t="s">
        <v>15743</v>
      </c>
      <c r="E548" s="84" t="b">
        <v>0</v>
      </c>
      <c r="F548" s="84" t="b">
        <v>0</v>
      </c>
      <c r="G548" s="84" t="b">
        <v>0</v>
      </c>
    </row>
    <row r="549" spans="1:7" x14ac:dyDescent="0.25">
      <c r="A549" s="84" t="s">
        <v>14603</v>
      </c>
      <c r="B549" s="84">
        <v>5</v>
      </c>
      <c r="C549" s="122">
        <v>7.0858020038924068E-4</v>
      </c>
      <c r="D549" s="84" t="s">
        <v>15743</v>
      </c>
      <c r="E549" s="84" t="b">
        <v>0</v>
      </c>
      <c r="F549" s="84" t="b">
        <v>0</v>
      </c>
      <c r="G549" s="84" t="b">
        <v>0</v>
      </c>
    </row>
    <row r="550" spans="1:7" x14ac:dyDescent="0.25">
      <c r="A550" s="84" t="s">
        <v>575</v>
      </c>
      <c r="B550" s="84">
        <v>5</v>
      </c>
      <c r="C550" s="122">
        <v>7.0858020038924068E-4</v>
      </c>
      <c r="D550" s="84" t="s">
        <v>15743</v>
      </c>
      <c r="E550" s="84" t="b">
        <v>0</v>
      </c>
      <c r="F550" s="84" t="b">
        <v>0</v>
      </c>
      <c r="G550" s="84" t="b">
        <v>0</v>
      </c>
    </row>
    <row r="551" spans="1:7" x14ac:dyDescent="0.25">
      <c r="A551" s="84" t="s">
        <v>14604</v>
      </c>
      <c r="B551" s="84">
        <v>5</v>
      </c>
      <c r="C551" s="122">
        <v>7.0858020038924068E-4</v>
      </c>
      <c r="D551" s="84" t="s">
        <v>15743</v>
      </c>
      <c r="E551" s="84" t="b">
        <v>0</v>
      </c>
      <c r="F551" s="84" t="b">
        <v>0</v>
      </c>
      <c r="G551" s="84" t="b">
        <v>0</v>
      </c>
    </row>
    <row r="552" spans="1:7" x14ac:dyDescent="0.25">
      <c r="A552" s="84" t="s">
        <v>891</v>
      </c>
      <c r="B552" s="84">
        <v>5</v>
      </c>
      <c r="C552" s="122">
        <v>7.0858020038924068E-4</v>
      </c>
      <c r="D552" s="84" t="s">
        <v>15743</v>
      </c>
      <c r="E552" s="84" t="b">
        <v>0</v>
      </c>
      <c r="F552" s="84" t="b">
        <v>0</v>
      </c>
      <c r="G552" s="84" t="b">
        <v>0</v>
      </c>
    </row>
    <row r="553" spans="1:7" x14ac:dyDescent="0.25">
      <c r="A553" s="84" t="s">
        <v>14605</v>
      </c>
      <c r="B553" s="84">
        <v>5</v>
      </c>
      <c r="C553" s="122">
        <v>7.0858020038924068E-4</v>
      </c>
      <c r="D553" s="84" t="s">
        <v>15743</v>
      </c>
      <c r="E553" s="84" t="b">
        <v>0</v>
      </c>
      <c r="F553" s="84" t="b">
        <v>0</v>
      </c>
      <c r="G553" s="84" t="b">
        <v>0</v>
      </c>
    </row>
    <row r="554" spans="1:7" x14ac:dyDescent="0.25">
      <c r="A554" s="84" t="s">
        <v>14606</v>
      </c>
      <c r="B554" s="84">
        <v>5</v>
      </c>
      <c r="C554" s="122">
        <v>7.0858020038924068E-4</v>
      </c>
      <c r="D554" s="84" t="s">
        <v>15743</v>
      </c>
      <c r="E554" s="84" t="b">
        <v>0</v>
      </c>
      <c r="F554" s="84" t="b">
        <v>0</v>
      </c>
      <c r="G554" s="84" t="b">
        <v>0</v>
      </c>
    </row>
    <row r="555" spans="1:7" x14ac:dyDescent="0.25">
      <c r="A555" s="84" t="s">
        <v>14607</v>
      </c>
      <c r="B555" s="84">
        <v>5</v>
      </c>
      <c r="C555" s="122">
        <v>7.0858020038924068E-4</v>
      </c>
      <c r="D555" s="84" t="s">
        <v>15743</v>
      </c>
      <c r="E555" s="84" t="b">
        <v>0</v>
      </c>
      <c r="F555" s="84" t="b">
        <v>0</v>
      </c>
      <c r="G555" s="84" t="b">
        <v>0</v>
      </c>
    </row>
    <row r="556" spans="1:7" x14ac:dyDescent="0.25">
      <c r="A556" s="84" t="s">
        <v>14608</v>
      </c>
      <c r="B556" s="84">
        <v>5</v>
      </c>
      <c r="C556" s="122">
        <v>7.0858020038924068E-4</v>
      </c>
      <c r="D556" s="84" t="s">
        <v>15743</v>
      </c>
      <c r="E556" s="84" t="b">
        <v>0</v>
      </c>
      <c r="F556" s="84" t="b">
        <v>0</v>
      </c>
      <c r="G556" s="84" t="b">
        <v>0</v>
      </c>
    </row>
    <row r="557" spans="1:7" x14ac:dyDescent="0.25">
      <c r="A557" s="84" t="s">
        <v>14609</v>
      </c>
      <c r="B557" s="84">
        <v>5</v>
      </c>
      <c r="C557" s="122">
        <v>7.745437914978147E-4</v>
      </c>
      <c r="D557" s="84" t="s">
        <v>15743</v>
      </c>
      <c r="E557" s="84" t="b">
        <v>0</v>
      </c>
      <c r="F557" s="84" t="b">
        <v>0</v>
      </c>
      <c r="G557" s="84" t="b">
        <v>0</v>
      </c>
    </row>
    <row r="558" spans="1:7" x14ac:dyDescent="0.25">
      <c r="A558" s="84" t="s">
        <v>533</v>
      </c>
      <c r="B558" s="84">
        <v>5</v>
      </c>
      <c r="C558" s="122">
        <v>7.3739502347679306E-4</v>
      </c>
      <c r="D558" s="84" t="s">
        <v>15743</v>
      </c>
      <c r="E558" s="84" t="b">
        <v>0</v>
      </c>
      <c r="F558" s="84" t="b">
        <v>0</v>
      </c>
      <c r="G558" s="84" t="b">
        <v>0</v>
      </c>
    </row>
    <row r="559" spans="1:7" x14ac:dyDescent="0.25">
      <c r="A559" s="84" t="s">
        <v>14610</v>
      </c>
      <c r="B559" s="84">
        <v>5</v>
      </c>
      <c r="C559" s="122">
        <v>7.0858020038924068E-4</v>
      </c>
      <c r="D559" s="84" t="s">
        <v>15743</v>
      </c>
      <c r="E559" s="84" t="b">
        <v>0</v>
      </c>
      <c r="F559" s="84" t="b">
        <v>0</v>
      </c>
      <c r="G559" s="84" t="b">
        <v>0</v>
      </c>
    </row>
    <row r="560" spans="1:7" x14ac:dyDescent="0.25">
      <c r="A560" s="84" t="s">
        <v>517</v>
      </c>
      <c r="B560" s="84">
        <v>5</v>
      </c>
      <c r="C560" s="122">
        <v>7.745437914978147E-4</v>
      </c>
      <c r="D560" s="84" t="s">
        <v>15743</v>
      </c>
      <c r="E560" s="84" t="b">
        <v>0</v>
      </c>
      <c r="F560" s="84" t="b">
        <v>0</v>
      </c>
      <c r="G560" s="84" t="b">
        <v>0</v>
      </c>
    </row>
    <row r="561" spans="1:7" x14ac:dyDescent="0.25">
      <c r="A561" s="84" t="s">
        <v>14611</v>
      </c>
      <c r="B561" s="84">
        <v>5</v>
      </c>
      <c r="C561" s="122">
        <v>7.0858020038924068E-4</v>
      </c>
      <c r="D561" s="84" t="s">
        <v>15743</v>
      </c>
      <c r="E561" s="84" t="b">
        <v>0</v>
      </c>
      <c r="F561" s="84" t="b">
        <v>0</v>
      </c>
      <c r="G561" s="84" t="b">
        <v>0</v>
      </c>
    </row>
    <row r="562" spans="1:7" x14ac:dyDescent="0.25">
      <c r="A562" s="84" t="s">
        <v>14612</v>
      </c>
      <c r="B562" s="84">
        <v>5</v>
      </c>
      <c r="C562" s="122">
        <v>7.0858020038924068E-4</v>
      </c>
      <c r="D562" s="84" t="s">
        <v>15743</v>
      </c>
      <c r="E562" s="84" t="b">
        <v>0</v>
      </c>
      <c r="F562" s="84" t="b">
        <v>0</v>
      </c>
      <c r="G562" s="84" t="b">
        <v>0</v>
      </c>
    </row>
    <row r="563" spans="1:7" x14ac:dyDescent="0.25">
      <c r="A563" s="84" t="s">
        <v>14613</v>
      </c>
      <c r="B563" s="84">
        <v>5</v>
      </c>
      <c r="C563" s="122">
        <v>7.0858020038924068E-4</v>
      </c>
      <c r="D563" s="84" t="s">
        <v>15743</v>
      </c>
      <c r="E563" s="84" t="b">
        <v>0</v>
      </c>
      <c r="F563" s="84" t="b">
        <v>1</v>
      </c>
      <c r="G563" s="84" t="b">
        <v>0</v>
      </c>
    </row>
    <row r="564" spans="1:7" x14ac:dyDescent="0.25">
      <c r="A564" s="84" t="s">
        <v>14614</v>
      </c>
      <c r="B564" s="84">
        <v>5</v>
      </c>
      <c r="C564" s="122">
        <v>7.0858020038924068E-4</v>
      </c>
      <c r="D564" s="84" t="s">
        <v>15743</v>
      </c>
      <c r="E564" s="84" t="b">
        <v>0</v>
      </c>
      <c r="F564" s="84" t="b">
        <v>0</v>
      </c>
      <c r="G564" s="84" t="b">
        <v>0</v>
      </c>
    </row>
    <row r="565" spans="1:7" x14ac:dyDescent="0.25">
      <c r="A565" s="84" t="s">
        <v>14615</v>
      </c>
      <c r="B565" s="84">
        <v>5</v>
      </c>
      <c r="C565" s="122">
        <v>7.0858020038924068E-4</v>
      </c>
      <c r="D565" s="84" t="s">
        <v>15743</v>
      </c>
      <c r="E565" s="84" t="b">
        <v>0</v>
      </c>
      <c r="F565" s="84" t="b">
        <v>0</v>
      </c>
      <c r="G565" s="84" t="b">
        <v>0</v>
      </c>
    </row>
    <row r="566" spans="1:7" x14ac:dyDescent="0.25">
      <c r="A566" s="84" t="s">
        <v>14616</v>
      </c>
      <c r="B566" s="84">
        <v>5</v>
      </c>
      <c r="C566" s="122">
        <v>7.0858020038924068E-4</v>
      </c>
      <c r="D566" s="84" t="s">
        <v>15743</v>
      </c>
      <c r="E566" s="84" t="b">
        <v>0</v>
      </c>
      <c r="F566" s="84" t="b">
        <v>0</v>
      </c>
      <c r="G566" s="84" t="b">
        <v>0</v>
      </c>
    </row>
    <row r="567" spans="1:7" x14ac:dyDescent="0.25">
      <c r="A567" s="84" t="s">
        <v>14617</v>
      </c>
      <c r="B567" s="84">
        <v>5</v>
      </c>
      <c r="C567" s="122">
        <v>7.0858020038924068E-4</v>
      </c>
      <c r="D567" s="84" t="s">
        <v>15743</v>
      </c>
      <c r="E567" s="84" t="b">
        <v>0</v>
      </c>
      <c r="F567" s="84" t="b">
        <v>0</v>
      </c>
      <c r="G567" s="84" t="b">
        <v>0</v>
      </c>
    </row>
    <row r="568" spans="1:7" x14ac:dyDescent="0.25">
      <c r="A568" s="84" t="s">
        <v>14618</v>
      </c>
      <c r="B568" s="84">
        <v>5</v>
      </c>
      <c r="C568" s="122">
        <v>7.0858020038924068E-4</v>
      </c>
      <c r="D568" s="84" t="s">
        <v>15743</v>
      </c>
      <c r="E568" s="84" t="b">
        <v>0</v>
      </c>
      <c r="F568" s="84" t="b">
        <v>0</v>
      </c>
      <c r="G568" s="84" t="b">
        <v>0</v>
      </c>
    </row>
    <row r="569" spans="1:7" x14ac:dyDescent="0.25">
      <c r="A569" s="84" t="s">
        <v>14619</v>
      </c>
      <c r="B569" s="84">
        <v>5</v>
      </c>
      <c r="C569" s="122">
        <v>7.0858020038924068E-4</v>
      </c>
      <c r="D569" s="84" t="s">
        <v>15743</v>
      </c>
      <c r="E569" s="84" t="b">
        <v>0</v>
      </c>
      <c r="F569" s="84" t="b">
        <v>0</v>
      </c>
      <c r="G569" s="84" t="b">
        <v>0</v>
      </c>
    </row>
    <row r="570" spans="1:7" x14ac:dyDescent="0.25">
      <c r="A570" s="84" t="s">
        <v>14620</v>
      </c>
      <c r="B570" s="84">
        <v>5</v>
      </c>
      <c r="C570" s="122">
        <v>7.0858020038924068E-4</v>
      </c>
      <c r="D570" s="84" t="s">
        <v>15743</v>
      </c>
      <c r="E570" s="84" t="b">
        <v>0</v>
      </c>
      <c r="F570" s="84" t="b">
        <v>0</v>
      </c>
      <c r="G570" s="84" t="b">
        <v>0</v>
      </c>
    </row>
    <row r="571" spans="1:7" x14ac:dyDescent="0.25">
      <c r="A571" s="84" t="s">
        <v>14621</v>
      </c>
      <c r="B571" s="84">
        <v>5</v>
      </c>
      <c r="C571" s="122">
        <v>7.0858020038924068E-4</v>
      </c>
      <c r="D571" s="84" t="s">
        <v>15743</v>
      </c>
      <c r="E571" s="84" t="b">
        <v>0</v>
      </c>
      <c r="F571" s="84" t="b">
        <v>0</v>
      </c>
      <c r="G571" s="84" t="b">
        <v>0</v>
      </c>
    </row>
    <row r="572" spans="1:7" x14ac:dyDescent="0.25">
      <c r="A572" s="84" t="s">
        <v>14622</v>
      </c>
      <c r="B572" s="84">
        <v>5</v>
      </c>
      <c r="C572" s="122">
        <v>7.0858020038924068E-4</v>
      </c>
      <c r="D572" s="84" t="s">
        <v>15743</v>
      </c>
      <c r="E572" s="84" t="b">
        <v>0</v>
      </c>
      <c r="F572" s="84" t="b">
        <v>1</v>
      </c>
      <c r="G572" s="84" t="b">
        <v>0</v>
      </c>
    </row>
    <row r="573" spans="1:7" x14ac:dyDescent="0.25">
      <c r="A573" s="84" t="s">
        <v>14623</v>
      </c>
      <c r="B573" s="84">
        <v>5</v>
      </c>
      <c r="C573" s="122">
        <v>7.0858020038924068E-4</v>
      </c>
      <c r="D573" s="84" t="s">
        <v>15743</v>
      </c>
      <c r="E573" s="84" t="b">
        <v>0</v>
      </c>
      <c r="F573" s="84" t="b">
        <v>0</v>
      </c>
      <c r="G573" s="84" t="b">
        <v>0</v>
      </c>
    </row>
    <row r="574" spans="1:7" x14ac:dyDescent="0.25">
      <c r="A574" s="84" t="s">
        <v>14624</v>
      </c>
      <c r="B574" s="84">
        <v>5</v>
      </c>
      <c r="C574" s="122">
        <v>7.0858020038924068E-4</v>
      </c>
      <c r="D574" s="84" t="s">
        <v>15743</v>
      </c>
      <c r="E574" s="84" t="b">
        <v>0</v>
      </c>
      <c r="F574" s="84" t="b">
        <v>0</v>
      </c>
      <c r="G574" s="84" t="b">
        <v>0</v>
      </c>
    </row>
    <row r="575" spans="1:7" x14ac:dyDescent="0.25">
      <c r="A575" s="84" t="s">
        <v>14625</v>
      </c>
      <c r="B575" s="84">
        <v>5</v>
      </c>
      <c r="C575" s="122">
        <v>7.0858020038924068E-4</v>
      </c>
      <c r="D575" s="84" t="s">
        <v>15743</v>
      </c>
      <c r="E575" s="84" t="b">
        <v>0</v>
      </c>
      <c r="F575" s="84" t="b">
        <v>0</v>
      </c>
      <c r="G575" s="84" t="b">
        <v>0</v>
      </c>
    </row>
    <row r="576" spans="1:7" x14ac:dyDescent="0.25">
      <c r="A576" s="84" t="s">
        <v>14626</v>
      </c>
      <c r="B576" s="84">
        <v>5</v>
      </c>
      <c r="C576" s="122">
        <v>7.0858020038924068E-4</v>
      </c>
      <c r="D576" s="84" t="s">
        <v>15743</v>
      </c>
      <c r="E576" s="84" t="b">
        <v>0</v>
      </c>
      <c r="F576" s="84" t="b">
        <v>0</v>
      </c>
      <c r="G576" s="84" t="b">
        <v>0</v>
      </c>
    </row>
    <row r="577" spans="1:7" x14ac:dyDescent="0.25">
      <c r="A577" s="84" t="s">
        <v>14627</v>
      </c>
      <c r="B577" s="84">
        <v>5</v>
      </c>
      <c r="C577" s="122">
        <v>7.0858020038924068E-4</v>
      </c>
      <c r="D577" s="84" t="s">
        <v>15743</v>
      </c>
      <c r="E577" s="84" t="b">
        <v>0</v>
      </c>
      <c r="F577" s="84" t="b">
        <v>0</v>
      </c>
      <c r="G577" s="84" t="b">
        <v>0</v>
      </c>
    </row>
    <row r="578" spans="1:7" x14ac:dyDescent="0.25">
      <c r="A578" s="84" t="s">
        <v>688</v>
      </c>
      <c r="B578" s="84">
        <v>5</v>
      </c>
      <c r="C578" s="122">
        <v>7.745437914978147E-4</v>
      </c>
      <c r="D578" s="84" t="s">
        <v>15743</v>
      </c>
      <c r="E578" s="84" t="b">
        <v>0</v>
      </c>
      <c r="F578" s="84" t="b">
        <v>0</v>
      </c>
      <c r="G578" s="84" t="b">
        <v>0</v>
      </c>
    </row>
    <row r="579" spans="1:7" x14ac:dyDescent="0.25">
      <c r="A579" s="84" t="s">
        <v>408</v>
      </c>
      <c r="B579" s="84">
        <v>5</v>
      </c>
      <c r="C579" s="122">
        <v>7.0858020038924068E-4</v>
      </c>
      <c r="D579" s="84" t="s">
        <v>15743</v>
      </c>
      <c r="E579" s="84" t="b">
        <v>0</v>
      </c>
      <c r="F579" s="84" t="b">
        <v>0</v>
      </c>
      <c r="G579" s="84" t="b">
        <v>0</v>
      </c>
    </row>
    <row r="580" spans="1:7" x14ac:dyDescent="0.25">
      <c r="A580" s="84" t="s">
        <v>379</v>
      </c>
      <c r="B580" s="84">
        <v>5</v>
      </c>
      <c r="C580" s="122">
        <v>7.0858020038924068E-4</v>
      </c>
      <c r="D580" s="84" t="s">
        <v>15743</v>
      </c>
      <c r="E580" s="84" t="b">
        <v>0</v>
      </c>
      <c r="F580" s="84" t="b">
        <v>0</v>
      </c>
      <c r="G580" s="84" t="b">
        <v>0</v>
      </c>
    </row>
    <row r="581" spans="1:7" x14ac:dyDescent="0.25">
      <c r="A581" s="84" t="s">
        <v>14628</v>
      </c>
      <c r="B581" s="84">
        <v>5</v>
      </c>
      <c r="C581" s="122">
        <v>7.0858020038924068E-4</v>
      </c>
      <c r="D581" s="84" t="s">
        <v>15743</v>
      </c>
      <c r="E581" s="84" t="b">
        <v>0</v>
      </c>
      <c r="F581" s="84" t="b">
        <v>0</v>
      </c>
      <c r="G581" s="84" t="b">
        <v>0</v>
      </c>
    </row>
    <row r="582" spans="1:7" x14ac:dyDescent="0.25">
      <c r="A582" s="84" t="s">
        <v>14629</v>
      </c>
      <c r="B582" s="84">
        <v>4</v>
      </c>
      <c r="C582" s="122">
        <v>5.8991601878143453E-4</v>
      </c>
      <c r="D582" s="84" t="s">
        <v>15743</v>
      </c>
      <c r="E582" s="84" t="b">
        <v>0</v>
      </c>
      <c r="F582" s="84" t="b">
        <v>0</v>
      </c>
      <c r="G582" s="84" t="b">
        <v>0</v>
      </c>
    </row>
    <row r="583" spans="1:7" x14ac:dyDescent="0.25">
      <c r="A583" s="84" t="s">
        <v>14630</v>
      </c>
      <c r="B583" s="84">
        <v>4</v>
      </c>
      <c r="C583" s="122">
        <v>5.8991601878143453E-4</v>
      </c>
      <c r="D583" s="84" t="s">
        <v>15743</v>
      </c>
      <c r="E583" s="84" t="b">
        <v>0</v>
      </c>
      <c r="F583" s="84" t="b">
        <v>0</v>
      </c>
      <c r="G583" s="84" t="b">
        <v>0</v>
      </c>
    </row>
    <row r="584" spans="1:7" x14ac:dyDescent="0.25">
      <c r="A584" s="84" t="s">
        <v>14631</v>
      </c>
      <c r="B584" s="84">
        <v>4</v>
      </c>
      <c r="C584" s="122">
        <v>5.8991601878143453E-4</v>
      </c>
      <c r="D584" s="84" t="s">
        <v>15743</v>
      </c>
      <c r="E584" s="84" t="b">
        <v>0</v>
      </c>
      <c r="F584" s="84" t="b">
        <v>1</v>
      </c>
      <c r="G584" s="84" t="b">
        <v>0</v>
      </c>
    </row>
    <row r="585" spans="1:7" x14ac:dyDescent="0.25">
      <c r="A585" s="84" t="s">
        <v>14632</v>
      </c>
      <c r="B585" s="84">
        <v>4</v>
      </c>
      <c r="C585" s="122">
        <v>5.8991601878143453E-4</v>
      </c>
      <c r="D585" s="84" t="s">
        <v>15743</v>
      </c>
      <c r="E585" s="84" t="b">
        <v>0</v>
      </c>
      <c r="F585" s="84" t="b">
        <v>0</v>
      </c>
      <c r="G585" s="84" t="b">
        <v>0</v>
      </c>
    </row>
    <row r="586" spans="1:7" x14ac:dyDescent="0.25">
      <c r="A586" s="84" t="s">
        <v>14633</v>
      </c>
      <c r="B586" s="84">
        <v>4</v>
      </c>
      <c r="C586" s="122">
        <v>5.8991601878143453E-4</v>
      </c>
      <c r="D586" s="84" t="s">
        <v>15743</v>
      </c>
      <c r="E586" s="84" t="b">
        <v>0</v>
      </c>
      <c r="F586" s="84" t="b">
        <v>0</v>
      </c>
      <c r="G586" s="84" t="b">
        <v>0</v>
      </c>
    </row>
    <row r="587" spans="1:7" x14ac:dyDescent="0.25">
      <c r="A587" s="84" t="s">
        <v>14634</v>
      </c>
      <c r="B587" s="84">
        <v>4</v>
      </c>
      <c r="C587" s="122">
        <v>6.6152163145126832E-4</v>
      </c>
      <c r="D587" s="84" t="s">
        <v>15743</v>
      </c>
      <c r="E587" s="84" t="b">
        <v>0</v>
      </c>
      <c r="F587" s="84" t="b">
        <v>0</v>
      </c>
      <c r="G587" s="84" t="b">
        <v>0</v>
      </c>
    </row>
    <row r="588" spans="1:7" x14ac:dyDescent="0.25">
      <c r="A588" s="84" t="s">
        <v>14635</v>
      </c>
      <c r="B588" s="84">
        <v>4</v>
      </c>
      <c r="C588" s="122">
        <v>5.8991601878143453E-4</v>
      </c>
      <c r="D588" s="84" t="s">
        <v>15743</v>
      </c>
      <c r="E588" s="84" t="b">
        <v>0</v>
      </c>
      <c r="F588" s="84" t="b">
        <v>0</v>
      </c>
      <c r="G588" s="84" t="b">
        <v>0</v>
      </c>
    </row>
    <row r="589" spans="1:7" x14ac:dyDescent="0.25">
      <c r="A589" s="84" t="s">
        <v>14636</v>
      </c>
      <c r="B589" s="84">
        <v>4</v>
      </c>
      <c r="C589" s="122">
        <v>5.8991601878143453E-4</v>
      </c>
      <c r="D589" s="84" t="s">
        <v>15743</v>
      </c>
      <c r="E589" s="84" t="b">
        <v>0</v>
      </c>
      <c r="F589" s="84" t="b">
        <v>0</v>
      </c>
      <c r="G589" s="84" t="b">
        <v>0</v>
      </c>
    </row>
    <row r="590" spans="1:7" x14ac:dyDescent="0.25">
      <c r="A590" s="84" t="s">
        <v>14637</v>
      </c>
      <c r="B590" s="84">
        <v>4</v>
      </c>
      <c r="C590" s="122">
        <v>5.8991601878143453E-4</v>
      </c>
      <c r="D590" s="84" t="s">
        <v>15743</v>
      </c>
      <c r="E590" s="84" t="b">
        <v>0</v>
      </c>
      <c r="F590" s="84" t="b">
        <v>0</v>
      </c>
      <c r="G590" s="84" t="b">
        <v>0</v>
      </c>
    </row>
    <row r="591" spans="1:7" x14ac:dyDescent="0.25">
      <c r="A591" s="84" t="s">
        <v>14638</v>
      </c>
      <c r="B591" s="84">
        <v>4</v>
      </c>
      <c r="C591" s="122">
        <v>5.8991601878143453E-4</v>
      </c>
      <c r="D591" s="84" t="s">
        <v>15743</v>
      </c>
      <c r="E591" s="84" t="b">
        <v>0</v>
      </c>
      <c r="F591" s="84" t="b">
        <v>0</v>
      </c>
      <c r="G591" s="84" t="b">
        <v>0</v>
      </c>
    </row>
    <row r="592" spans="1:7" x14ac:dyDescent="0.25">
      <c r="A592" s="84" t="s">
        <v>14639</v>
      </c>
      <c r="B592" s="84">
        <v>4</v>
      </c>
      <c r="C592" s="122">
        <v>5.8991601878143453E-4</v>
      </c>
      <c r="D592" s="84" t="s">
        <v>15743</v>
      </c>
      <c r="E592" s="84" t="b">
        <v>0</v>
      </c>
      <c r="F592" s="84" t="b">
        <v>0</v>
      </c>
      <c r="G592" s="84" t="b">
        <v>0</v>
      </c>
    </row>
    <row r="593" spans="1:7" x14ac:dyDescent="0.25">
      <c r="A593" s="84" t="s">
        <v>14640</v>
      </c>
      <c r="B593" s="84">
        <v>4</v>
      </c>
      <c r="C593" s="122">
        <v>5.8991601878143453E-4</v>
      </c>
      <c r="D593" s="84" t="s">
        <v>15743</v>
      </c>
      <c r="E593" s="84" t="b">
        <v>0</v>
      </c>
      <c r="F593" s="84" t="b">
        <v>0</v>
      </c>
      <c r="G593" s="84" t="b">
        <v>0</v>
      </c>
    </row>
    <row r="594" spans="1:7" x14ac:dyDescent="0.25">
      <c r="A594" s="84" t="s">
        <v>14641</v>
      </c>
      <c r="B594" s="84">
        <v>4</v>
      </c>
      <c r="C594" s="122">
        <v>5.8991601878143453E-4</v>
      </c>
      <c r="D594" s="84" t="s">
        <v>15743</v>
      </c>
      <c r="E594" s="84" t="b">
        <v>0</v>
      </c>
      <c r="F594" s="84" t="b">
        <v>0</v>
      </c>
      <c r="G594" s="84" t="b">
        <v>0</v>
      </c>
    </row>
    <row r="595" spans="1:7" x14ac:dyDescent="0.25">
      <c r="A595" s="84" t="s">
        <v>14642</v>
      </c>
      <c r="B595" s="84">
        <v>4</v>
      </c>
      <c r="C595" s="122">
        <v>5.8991601878143453E-4</v>
      </c>
      <c r="D595" s="84" t="s">
        <v>15743</v>
      </c>
      <c r="E595" s="84" t="b">
        <v>0</v>
      </c>
      <c r="F595" s="84" t="b">
        <v>0</v>
      </c>
      <c r="G595" s="84" t="b">
        <v>0</v>
      </c>
    </row>
    <row r="596" spans="1:7" x14ac:dyDescent="0.25">
      <c r="A596" s="84" t="s">
        <v>14643</v>
      </c>
      <c r="B596" s="84">
        <v>4</v>
      </c>
      <c r="C596" s="122">
        <v>5.8991601878143453E-4</v>
      </c>
      <c r="D596" s="84" t="s">
        <v>15743</v>
      </c>
      <c r="E596" s="84" t="b">
        <v>1</v>
      </c>
      <c r="F596" s="84" t="b">
        <v>0</v>
      </c>
      <c r="G596" s="84" t="b">
        <v>0</v>
      </c>
    </row>
    <row r="597" spans="1:7" x14ac:dyDescent="0.25">
      <c r="A597" s="84" t="s">
        <v>14644</v>
      </c>
      <c r="B597" s="84">
        <v>4</v>
      </c>
      <c r="C597" s="122">
        <v>5.8991601878143453E-4</v>
      </c>
      <c r="D597" s="84" t="s">
        <v>15743</v>
      </c>
      <c r="E597" s="84" t="b">
        <v>0</v>
      </c>
      <c r="F597" s="84" t="b">
        <v>0</v>
      </c>
      <c r="G597" s="84" t="b">
        <v>0</v>
      </c>
    </row>
    <row r="598" spans="1:7" x14ac:dyDescent="0.25">
      <c r="A598" s="84" t="s">
        <v>14645</v>
      </c>
      <c r="B598" s="84">
        <v>4</v>
      </c>
      <c r="C598" s="122">
        <v>5.8991601878143453E-4</v>
      </c>
      <c r="D598" s="84" t="s">
        <v>15743</v>
      </c>
      <c r="E598" s="84" t="b">
        <v>0</v>
      </c>
      <c r="F598" s="84" t="b">
        <v>0</v>
      </c>
      <c r="G598" s="84" t="b">
        <v>0</v>
      </c>
    </row>
    <row r="599" spans="1:7" x14ac:dyDescent="0.25">
      <c r="A599" s="84" t="s">
        <v>14646</v>
      </c>
      <c r="B599" s="84">
        <v>4</v>
      </c>
      <c r="C599" s="122">
        <v>5.8991601878143453E-4</v>
      </c>
      <c r="D599" s="84" t="s">
        <v>15743</v>
      </c>
      <c r="E599" s="84" t="b">
        <v>1</v>
      </c>
      <c r="F599" s="84" t="b">
        <v>0</v>
      </c>
      <c r="G599" s="84" t="b">
        <v>0</v>
      </c>
    </row>
    <row r="600" spans="1:7" x14ac:dyDescent="0.25">
      <c r="A600" s="84" t="s">
        <v>14647</v>
      </c>
      <c r="B600" s="84">
        <v>4</v>
      </c>
      <c r="C600" s="122">
        <v>5.8991601878143453E-4</v>
      </c>
      <c r="D600" s="84" t="s">
        <v>15743</v>
      </c>
      <c r="E600" s="84" t="b">
        <v>0</v>
      </c>
      <c r="F600" s="84" t="b">
        <v>0</v>
      </c>
      <c r="G600" s="84" t="b">
        <v>0</v>
      </c>
    </row>
    <row r="601" spans="1:7" x14ac:dyDescent="0.25">
      <c r="A601" s="84" t="s">
        <v>14648</v>
      </c>
      <c r="B601" s="84">
        <v>4</v>
      </c>
      <c r="C601" s="122">
        <v>5.8991601878143453E-4</v>
      </c>
      <c r="D601" s="84" t="s">
        <v>15743</v>
      </c>
      <c r="E601" s="84" t="b">
        <v>0</v>
      </c>
      <c r="F601" s="84" t="b">
        <v>0</v>
      </c>
      <c r="G601" s="84" t="b">
        <v>0</v>
      </c>
    </row>
    <row r="602" spans="1:7" x14ac:dyDescent="0.25">
      <c r="A602" s="84" t="s">
        <v>14649</v>
      </c>
      <c r="B602" s="84">
        <v>4</v>
      </c>
      <c r="C602" s="122">
        <v>5.8991601878143453E-4</v>
      </c>
      <c r="D602" s="84" t="s">
        <v>15743</v>
      </c>
      <c r="E602" s="84" t="b">
        <v>0</v>
      </c>
      <c r="F602" s="84" t="b">
        <v>0</v>
      </c>
      <c r="G602" s="84" t="b">
        <v>0</v>
      </c>
    </row>
    <row r="603" spans="1:7" x14ac:dyDescent="0.25">
      <c r="A603" s="84" t="s">
        <v>733</v>
      </c>
      <c r="B603" s="84">
        <v>4</v>
      </c>
      <c r="C603" s="122">
        <v>6.1963503319825176E-4</v>
      </c>
      <c r="D603" s="84" t="s">
        <v>15743</v>
      </c>
      <c r="E603" s="84" t="b">
        <v>0</v>
      </c>
      <c r="F603" s="84" t="b">
        <v>0</v>
      </c>
      <c r="G603" s="84" t="b">
        <v>0</v>
      </c>
    </row>
    <row r="604" spans="1:7" x14ac:dyDescent="0.25">
      <c r="A604" s="84" t="s">
        <v>14650</v>
      </c>
      <c r="B604" s="84">
        <v>4</v>
      </c>
      <c r="C604" s="122">
        <v>5.8991601878143453E-4</v>
      </c>
      <c r="D604" s="84" t="s">
        <v>15743</v>
      </c>
      <c r="E604" s="84" t="b">
        <v>0</v>
      </c>
      <c r="F604" s="84" t="b">
        <v>0</v>
      </c>
      <c r="G604" s="84" t="b">
        <v>0</v>
      </c>
    </row>
    <row r="605" spans="1:7" x14ac:dyDescent="0.25">
      <c r="A605" s="84" t="s">
        <v>14651</v>
      </c>
      <c r="B605" s="84">
        <v>4</v>
      </c>
      <c r="C605" s="122">
        <v>5.8991601878143453E-4</v>
      </c>
      <c r="D605" s="84" t="s">
        <v>15743</v>
      </c>
      <c r="E605" s="84" t="b">
        <v>1</v>
      </c>
      <c r="F605" s="84" t="b">
        <v>0</v>
      </c>
      <c r="G605" s="84" t="b">
        <v>0</v>
      </c>
    </row>
    <row r="606" spans="1:7" x14ac:dyDescent="0.25">
      <c r="A606" s="84" t="s">
        <v>14652</v>
      </c>
      <c r="B606" s="84">
        <v>4</v>
      </c>
      <c r="C606" s="122">
        <v>5.8991601878143453E-4</v>
      </c>
      <c r="D606" s="84" t="s">
        <v>15743</v>
      </c>
      <c r="E606" s="84" t="b">
        <v>0</v>
      </c>
      <c r="F606" s="84" t="b">
        <v>0</v>
      </c>
      <c r="G606" s="84" t="b">
        <v>0</v>
      </c>
    </row>
    <row r="607" spans="1:7" x14ac:dyDescent="0.25">
      <c r="A607" s="84" t="s">
        <v>14653</v>
      </c>
      <c r="B607" s="84">
        <v>4</v>
      </c>
      <c r="C607" s="122">
        <v>5.8991601878143453E-4</v>
      </c>
      <c r="D607" s="84" t="s">
        <v>15743</v>
      </c>
      <c r="E607" s="84" t="b">
        <v>0</v>
      </c>
      <c r="F607" s="84" t="b">
        <v>0</v>
      </c>
      <c r="G607" s="84" t="b">
        <v>0</v>
      </c>
    </row>
    <row r="608" spans="1:7" x14ac:dyDescent="0.25">
      <c r="A608" s="84" t="s">
        <v>14654</v>
      </c>
      <c r="B608" s="84">
        <v>4</v>
      </c>
      <c r="C608" s="122">
        <v>6.6152163145126832E-4</v>
      </c>
      <c r="D608" s="84" t="s">
        <v>15743</v>
      </c>
      <c r="E608" s="84" t="b">
        <v>0</v>
      </c>
      <c r="F608" s="84" t="b">
        <v>0</v>
      </c>
      <c r="G608" s="84" t="b">
        <v>0</v>
      </c>
    </row>
    <row r="609" spans="1:7" x14ac:dyDescent="0.25">
      <c r="A609" s="84" t="s">
        <v>14655</v>
      </c>
      <c r="B609" s="84">
        <v>4</v>
      </c>
      <c r="C609" s="122">
        <v>5.8991601878143453E-4</v>
      </c>
      <c r="D609" s="84" t="s">
        <v>15743</v>
      </c>
      <c r="E609" s="84" t="b">
        <v>0</v>
      </c>
      <c r="F609" s="84" t="b">
        <v>0</v>
      </c>
      <c r="G609" s="84" t="b">
        <v>0</v>
      </c>
    </row>
    <row r="610" spans="1:7" x14ac:dyDescent="0.25">
      <c r="A610" s="84" t="s">
        <v>14656</v>
      </c>
      <c r="B610" s="84">
        <v>4</v>
      </c>
      <c r="C610" s="122">
        <v>6.1963503319825176E-4</v>
      </c>
      <c r="D610" s="84" t="s">
        <v>15743</v>
      </c>
      <c r="E610" s="84" t="b">
        <v>0</v>
      </c>
      <c r="F610" s="84" t="b">
        <v>0</v>
      </c>
      <c r="G610" s="84" t="b">
        <v>0</v>
      </c>
    </row>
    <row r="611" spans="1:7" x14ac:dyDescent="0.25">
      <c r="A611" s="84" t="s">
        <v>14657</v>
      </c>
      <c r="B611" s="84">
        <v>4</v>
      </c>
      <c r="C611" s="122">
        <v>6.1963503319825176E-4</v>
      </c>
      <c r="D611" s="84" t="s">
        <v>15743</v>
      </c>
      <c r="E611" s="84" t="b">
        <v>0</v>
      </c>
      <c r="F611" s="84" t="b">
        <v>0</v>
      </c>
      <c r="G611" s="84" t="b">
        <v>0</v>
      </c>
    </row>
    <row r="612" spans="1:7" x14ac:dyDescent="0.25">
      <c r="A612" s="84" t="s">
        <v>14658</v>
      </c>
      <c r="B612" s="84">
        <v>4</v>
      </c>
      <c r="C612" s="122">
        <v>5.8991601878143453E-4</v>
      </c>
      <c r="D612" s="84" t="s">
        <v>15743</v>
      </c>
      <c r="E612" s="84" t="b">
        <v>0</v>
      </c>
      <c r="F612" s="84" t="b">
        <v>0</v>
      </c>
      <c r="G612" s="84" t="b">
        <v>0</v>
      </c>
    </row>
    <row r="613" spans="1:7" x14ac:dyDescent="0.25">
      <c r="A613" s="84" t="s">
        <v>14659</v>
      </c>
      <c r="B613" s="84">
        <v>4</v>
      </c>
      <c r="C613" s="122">
        <v>5.8991601878143453E-4</v>
      </c>
      <c r="D613" s="84" t="s">
        <v>15743</v>
      </c>
      <c r="E613" s="84" t="b">
        <v>0</v>
      </c>
      <c r="F613" s="84" t="b">
        <v>0</v>
      </c>
      <c r="G613" s="84" t="b">
        <v>0</v>
      </c>
    </row>
    <row r="614" spans="1:7" x14ac:dyDescent="0.25">
      <c r="A614" s="84" t="s">
        <v>14660</v>
      </c>
      <c r="B614" s="84">
        <v>4</v>
      </c>
      <c r="C614" s="122">
        <v>5.8991601878143453E-4</v>
      </c>
      <c r="D614" s="84" t="s">
        <v>15743</v>
      </c>
      <c r="E614" s="84" t="b">
        <v>0</v>
      </c>
      <c r="F614" s="84" t="b">
        <v>0</v>
      </c>
      <c r="G614" s="84" t="b">
        <v>0</v>
      </c>
    </row>
    <row r="615" spans="1:7" x14ac:dyDescent="0.25">
      <c r="A615" s="84" t="s">
        <v>14661</v>
      </c>
      <c r="B615" s="84">
        <v>4</v>
      </c>
      <c r="C615" s="122">
        <v>5.8991601878143453E-4</v>
      </c>
      <c r="D615" s="84" t="s">
        <v>15743</v>
      </c>
      <c r="E615" s="84" t="b">
        <v>0</v>
      </c>
      <c r="F615" s="84" t="b">
        <v>0</v>
      </c>
      <c r="G615" s="84" t="b">
        <v>0</v>
      </c>
    </row>
    <row r="616" spans="1:7" x14ac:dyDescent="0.25">
      <c r="A616" s="84" t="s">
        <v>14662</v>
      </c>
      <c r="B616" s="84">
        <v>4</v>
      </c>
      <c r="C616" s="122">
        <v>5.8991601878143453E-4</v>
      </c>
      <c r="D616" s="84" t="s">
        <v>15743</v>
      </c>
      <c r="E616" s="84" t="b">
        <v>0</v>
      </c>
      <c r="F616" s="84" t="b">
        <v>0</v>
      </c>
      <c r="G616" s="84" t="b">
        <v>0</v>
      </c>
    </row>
    <row r="617" spans="1:7" x14ac:dyDescent="0.25">
      <c r="A617" s="84" t="s">
        <v>14663</v>
      </c>
      <c r="B617" s="84">
        <v>4</v>
      </c>
      <c r="C617" s="122">
        <v>5.8991601878143453E-4</v>
      </c>
      <c r="D617" s="84" t="s">
        <v>15743</v>
      </c>
      <c r="E617" s="84" t="b">
        <v>0</v>
      </c>
      <c r="F617" s="84" t="b">
        <v>0</v>
      </c>
      <c r="G617" s="84" t="b">
        <v>0</v>
      </c>
    </row>
    <row r="618" spans="1:7" x14ac:dyDescent="0.25">
      <c r="A618" s="84" t="s">
        <v>14664</v>
      </c>
      <c r="B618" s="84">
        <v>4</v>
      </c>
      <c r="C618" s="122">
        <v>5.8991601878143453E-4</v>
      </c>
      <c r="D618" s="84" t="s">
        <v>15743</v>
      </c>
      <c r="E618" s="84" t="b">
        <v>0</v>
      </c>
      <c r="F618" s="84" t="b">
        <v>0</v>
      </c>
      <c r="G618" s="84" t="b">
        <v>0</v>
      </c>
    </row>
    <row r="619" spans="1:7" x14ac:dyDescent="0.25">
      <c r="A619" s="84" t="s">
        <v>14665</v>
      </c>
      <c r="B619" s="84">
        <v>4</v>
      </c>
      <c r="C619" s="122">
        <v>5.8991601878143453E-4</v>
      </c>
      <c r="D619" s="84" t="s">
        <v>15743</v>
      </c>
      <c r="E619" s="84" t="b">
        <v>0</v>
      </c>
      <c r="F619" s="84" t="b">
        <v>0</v>
      </c>
      <c r="G619" s="84" t="b">
        <v>0</v>
      </c>
    </row>
    <row r="620" spans="1:7" x14ac:dyDescent="0.25">
      <c r="A620" s="84" t="s">
        <v>14666</v>
      </c>
      <c r="B620" s="84">
        <v>4</v>
      </c>
      <c r="C620" s="122">
        <v>5.8991601878143453E-4</v>
      </c>
      <c r="D620" s="84" t="s">
        <v>15743</v>
      </c>
      <c r="E620" s="84" t="b">
        <v>1</v>
      </c>
      <c r="F620" s="84" t="b">
        <v>0</v>
      </c>
      <c r="G620" s="84" t="b">
        <v>0</v>
      </c>
    </row>
    <row r="621" spans="1:7" x14ac:dyDescent="0.25">
      <c r="A621" s="84" t="s">
        <v>14667</v>
      </c>
      <c r="B621" s="84">
        <v>4</v>
      </c>
      <c r="C621" s="122">
        <v>5.8991601878143453E-4</v>
      </c>
      <c r="D621" s="84" t="s">
        <v>15743</v>
      </c>
      <c r="E621" s="84" t="b">
        <v>0</v>
      </c>
      <c r="F621" s="84" t="b">
        <v>0</v>
      </c>
      <c r="G621" s="84" t="b">
        <v>0</v>
      </c>
    </row>
    <row r="622" spans="1:7" x14ac:dyDescent="0.25">
      <c r="A622" s="84" t="s">
        <v>14668</v>
      </c>
      <c r="B622" s="84">
        <v>4</v>
      </c>
      <c r="C622" s="122">
        <v>5.8991601878143453E-4</v>
      </c>
      <c r="D622" s="84" t="s">
        <v>15743</v>
      </c>
      <c r="E622" s="84" t="b">
        <v>0</v>
      </c>
      <c r="F622" s="84" t="b">
        <v>0</v>
      </c>
      <c r="G622" s="84" t="b">
        <v>0</v>
      </c>
    </row>
    <row r="623" spans="1:7" x14ac:dyDescent="0.25">
      <c r="A623" s="84" t="s">
        <v>14669</v>
      </c>
      <c r="B623" s="84">
        <v>4</v>
      </c>
      <c r="C623" s="122">
        <v>5.8991601878143453E-4</v>
      </c>
      <c r="D623" s="84" t="s">
        <v>15743</v>
      </c>
      <c r="E623" s="84" t="b">
        <v>1</v>
      </c>
      <c r="F623" s="84" t="b">
        <v>0</v>
      </c>
      <c r="G623" s="84" t="b">
        <v>0</v>
      </c>
    </row>
    <row r="624" spans="1:7" x14ac:dyDescent="0.25">
      <c r="A624" s="84" t="s">
        <v>14670</v>
      </c>
      <c r="B624" s="84">
        <v>4</v>
      </c>
      <c r="C624" s="122">
        <v>5.8991601878143453E-4</v>
      </c>
      <c r="D624" s="84" t="s">
        <v>15743</v>
      </c>
      <c r="E624" s="84" t="b">
        <v>0</v>
      </c>
      <c r="F624" s="84" t="b">
        <v>0</v>
      </c>
      <c r="G624" s="84" t="b">
        <v>0</v>
      </c>
    </row>
    <row r="625" spans="1:7" x14ac:dyDescent="0.25">
      <c r="A625" s="84" t="s">
        <v>14671</v>
      </c>
      <c r="B625" s="84">
        <v>4</v>
      </c>
      <c r="C625" s="122">
        <v>5.8991601878143453E-4</v>
      </c>
      <c r="D625" s="84" t="s">
        <v>15743</v>
      </c>
      <c r="E625" s="84" t="b">
        <v>0</v>
      </c>
      <c r="F625" s="84" t="b">
        <v>0</v>
      </c>
      <c r="G625" s="84" t="b">
        <v>0</v>
      </c>
    </row>
    <row r="626" spans="1:7" x14ac:dyDescent="0.25">
      <c r="A626" s="84" t="s">
        <v>217</v>
      </c>
      <c r="B626" s="84">
        <v>4</v>
      </c>
      <c r="C626" s="122">
        <v>5.8991601878143453E-4</v>
      </c>
      <c r="D626" s="84" t="s">
        <v>15743</v>
      </c>
      <c r="E626" s="84" t="b">
        <v>0</v>
      </c>
      <c r="F626" s="84" t="b">
        <v>0</v>
      </c>
      <c r="G626" s="84" t="b">
        <v>0</v>
      </c>
    </row>
    <row r="627" spans="1:7" x14ac:dyDescent="0.25">
      <c r="A627" s="84" t="s">
        <v>14672</v>
      </c>
      <c r="B627" s="84">
        <v>4</v>
      </c>
      <c r="C627" s="122">
        <v>5.8991601878143453E-4</v>
      </c>
      <c r="D627" s="84" t="s">
        <v>15743</v>
      </c>
      <c r="E627" s="84" t="b">
        <v>0</v>
      </c>
      <c r="F627" s="84" t="b">
        <v>0</v>
      </c>
      <c r="G627" s="84" t="b">
        <v>0</v>
      </c>
    </row>
    <row r="628" spans="1:7" x14ac:dyDescent="0.25">
      <c r="A628" s="84" t="s">
        <v>14673</v>
      </c>
      <c r="B628" s="84">
        <v>4</v>
      </c>
      <c r="C628" s="122">
        <v>5.8991601878143453E-4</v>
      </c>
      <c r="D628" s="84" t="s">
        <v>15743</v>
      </c>
      <c r="E628" s="84" t="b">
        <v>0</v>
      </c>
      <c r="F628" s="84" t="b">
        <v>0</v>
      </c>
      <c r="G628" s="84" t="b">
        <v>0</v>
      </c>
    </row>
    <row r="629" spans="1:7" x14ac:dyDescent="0.25">
      <c r="A629" s="84" t="s">
        <v>14674</v>
      </c>
      <c r="B629" s="84">
        <v>4</v>
      </c>
      <c r="C629" s="122">
        <v>5.8991601878143453E-4</v>
      </c>
      <c r="D629" s="84" t="s">
        <v>15743</v>
      </c>
      <c r="E629" s="84" t="b">
        <v>0</v>
      </c>
      <c r="F629" s="84" t="b">
        <v>0</v>
      </c>
      <c r="G629" s="84" t="b">
        <v>0</v>
      </c>
    </row>
    <row r="630" spans="1:7" x14ac:dyDescent="0.25">
      <c r="A630" s="84" t="s">
        <v>14675</v>
      </c>
      <c r="B630" s="84">
        <v>4</v>
      </c>
      <c r="C630" s="122">
        <v>5.8991601878143453E-4</v>
      </c>
      <c r="D630" s="84" t="s">
        <v>15743</v>
      </c>
      <c r="E630" s="84" t="b">
        <v>0</v>
      </c>
      <c r="F630" s="84" t="b">
        <v>0</v>
      </c>
      <c r="G630" s="84" t="b">
        <v>0</v>
      </c>
    </row>
    <row r="631" spans="1:7" x14ac:dyDescent="0.25">
      <c r="A631" s="84" t="s">
        <v>14676</v>
      </c>
      <c r="B631" s="84">
        <v>4</v>
      </c>
      <c r="C631" s="122">
        <v>5.8991601878143453E-4</v>
      </c>
      <c r="D631" s="84" t="s">
        <v>15743</v>
      </c>
      <c r="E631" s="84" t="b">
        <v>0</v>
      </c>
      <c r="F631" s="84" t="b">
        <v>0</v>
      </c>
      <c r="G631" s="84" t="b">
        <v>0</v>
      </c>
    </row>
    <row r="632" spans="1:7" x14ac:dyDescent="0.25">
      <c r="A632" s="84" t="s">
        <v>14677</v>
      </c>
      <c r="B632" s="84">
        <v>4</v>
      </c>
      <c r="C632" s="122">
        <v>5.8991601878143453E-4</v>
      </c>
      <c r="D632" s="84" t="s">
        <v>15743</v>
      </c>
      <c r="E632" s="84" t="b">
        <v>0</v>
      </c>
      <c r="F632" s="84" t="b">
        <v>0</v>
      </c>
      <c r="G632" s="84" t="b">
        <v>0</v>
      </c>
    </row>
    <row r="633" spans="1:7" x14ac:dyDescent="0.25">
      <c r="A633" s="84" t="s">
        <v>14678</v>
      </c>
      <c r="B633" s="84">
        <v>4</v>
      </c>
      <c r="C633" s="122">
        <v>5.8991601878143453E-4</v>
      </c>
      <c r="D633" s="84" t="s">
        <v>15743</v>
      </c>
      <c r="E633" s="84" t="b">
        <v>0</v>
      </c>
      <c r="F633" s="84" t="b">
        <v>0</v>
      </c>
      <c r="G633" s="84" t="b">
        <v>0</v>
      </c>
    </row>
    <row r="634" spans="1:7" x14ac:dyDescent="0.25">
      <c r="A634" s="84" t="s">
        <v>214</v>
      </c>
      <c r="B634" s="84">
        <v>4</v>
      </c>
      <c r="C634" s="122">
        <v>5.8991601878143453E-4</v>
      </c>
      <c r="D634" s="84" t="s">
        <v>15743</v>
      </c>
      <c r="E634" s="84" t="b">
        <v>0</v>
      </c>
      <c r="F634" s="84" t="b">
        <v>0</v>
      </c>
      <c r="G634" s="84" t="b">
        <v>0</v>
      </c>
    </row>
    <row r="635" spans="1:7" x14ac:dyDescent="0.25">
      <c r="A635" s="84" t="s">
        <v>858</v>
      </c>
      <c r="B635" s="84">
        <v>4</v>
      </c>
      <c r="C635" s="122">
        <v>6.1963503319825176E-4</v>
      </c>
      <c r="D635" s="84" t="s">
        <v>15743</v>
      </c>
      <c r="E635" s="84" t="b">
        <v>0</v>
      </c>
      <c r="F635" s="84" t="b">
        <v>0</v>
      </c>
      <c r="G635" s="84" t="b">
        <v>0</v>
      </c>
    </row>
    <row r="636" spans="1:7" x14ac:dyDescent="0.25">
      <c r="A636" s="84" t="s">
        <v>14679</v>
      </c>
      <c r="B636" s="84">
        <v>4</v>
      </c>
      <c r="C636" s="122">
        <v>5.8991601878143453E-4</v>
      </c>
      <c r="D636" s="84" t="s">
        <v>15743</v>
      </c>
      <c r="E636" s="84" t="b">
        <v>0</v>
      </c>
      <c r="F636" s="84" t="b">
        <v>0</v>
      </c>
      <c r="G636" s="84" t="b">
        <v>0</v>
      </c>
    </row>
    <row r="637" spans="1:7" x14ac:dyDescent="0.25">
      <c r="A637" s="84" t="s">
        <v>14680</v>
      </c>
      <c r="B637" s="84">
        <v>4</v>
      </c>
      <c r="C637" s="122">
        <v>5.8991601878143453E-4</v>
      </c>
      <c r="D637" s="84" t="s">
        <v>15743</v>
      </c>
      <c r="E637" s="84" t="b">
        <v>1</v>
      </c>
      <c r="F637" s="84" t="b">
        <v>0</v>
      </c>
      <c r="G637" s="84" t="b">
        <v>0</v>
      </c>
    </row>
    <row r="638" spans="1:7" x14ac:dyDescent="0.25">
      <c r="A638" s="84" t="s">
        <v>14681</v>
      </c>
      <c r="B638" s="84">
        <v>4</v>
      </c>
      <c r="C638" s="122">
        <v>5.8991601878143453E-4</v>
      </c>
      <c r="D638" s="84" t="s">
        <v>15743</v>
      </c>
      <c r="E638" s="84" t="b">
        <v>0</v>
      </c>
      <c r="F638" s="84" t="b">
        <v>0</v>
      </c>
      <c r="G638" s="84" t="b">
        <v>0</v>
      </c>
    </row>
    <row r="639" spans="1:7" x14ac:dyDescent="0.25">
      <c r="A639" s="84" t="s">
        <v>14682</v>
      </c>
      <c r="B639" s="84">
        <v>4</v>
      </c>
      <c r="C639" s="122">
        <v>6.1963503319825176E-4</v>
      </c>
      <c r="D639" s="84" t="s">
        <v>15743</v>
      </c>
      <c r="E639" s="84" t="b">
        <v>0</v>
      </c>
      <c r="F639" s="84" t="b">
        <v>0</v>
      </c>
      <c r="G639" s="84" t="b">
        <v>0</v>
      </c>
    </row>
    <row r="640" spans="1:7" x14ac:dyDescent="0.25">
      <c r="A640" s="84" t="s">
        <v>14683</v>
      </c>
      <c r="B640" s="84">
        <v>4</v>
      </c>
      <c r="C640" s="122">
        <v>5.8991601878143453E-4</v>
      </c>
      <c r="D640" s="84" t="s">
        <v>15743</v>
      </c>
      <c r="E640" s="84" t="b">
        <v>0</v>
      </c>
      <c r="F640" s="84" t="b">
        <v>1</v>
      </c>
      <c r="G640" s="84" t="b">
        <v>0</v>
      </c>
    </row>
    <row r="641" spans="1:7" x14ac:dyDescent="0.25">
      <c r="A641" s="84" t="s">
        <v>14684</v>
      </c>
      <c r="B641" s="84">
        <v>4</v>
      </c>
      <c r="C641" s="122">
        <v>5.8991601878143453E-4</v>
      </c>
      <c r="D641" s="84" t="s">
        <v>15743</v>
      </c>
      <c r="E641" s="84" t="b">
        <v>1</v>
      </c>
      <c r="F641" s="84" t="b">
        <v>0</v>
      </c>
      <c r="G641" s="84" t="b">
        <v>0</v>
      </c>
    </row>
    <row r="642" spans="1:7" x14ac:dyDescent="0.25">
      <c r="A642" s="84" t="s">
        <v>14685</v>
      </c>
      <c r="B642" s="84">
        <v>4</v>
      </c>
      <c r="C642" s="122">
        <v>5.8991601878143453E-4</v>
      </c>
      <c r="D642" s="84" t="s">
        <v>15743</v>
      </c>
      <c r="E642" s="84" t="b">
        <v>0</v>
      </c>
      <c r="F642" s="84" t="b">
        <v>0</v>
      </c>
      <c r="G642" s="84" t="b">
        <v>0</v>
      </c>
    </row>
    <row r="643" spans="1:7" x14ac:dyDescent="0.25">
      <c r="A643" s="84" t="s">
        <v>14686</v>
      </c>
      <c r="B643" s="84">
        <v>4</v>
      </c>
      <c r="C643" s="122">
        <v>6.6152163145126832E-4</v>
      </c>
      <c r="D643" s="84" t="s">
        <v>15743</v>
      </c>
      <c r="E643" s="84" t="b">
        <v>0</v>
      </c>
      <c r="F643" s="84" t="b">
        <v>0</v>
      </c>
      <c r="G643" s="84" t="b">
        <v>0</v>
      </c>
    </row>
    <row r="644" spans="1:7" x14ac:dyDescent="0.25">
      <c r="A644" s="84" t="s">
        <v>213</v>
      </c>
      <c r="B644" s="84">
        <v>4</v>
      </c>
      <c r="C644" s="122">
        <v>5.8991601878143453E-4</v>
      </c>
      <c r="D644" s="84" t="s">
        <v>15743</v>
      </c>
      <c r="E644" s="84" t="b">
        <v>0</v>
      </c>
      <c r="F644" s="84" t="b">
        <v>0</v>
      </c>
      <c r="G644" s="84" t="b">
        <v>0</v>
      </c>
    </row>
    <row r="645" spans="1:7" x14ac:dyDescent="0.25">
      <c r="A645" s="84" t="s">
        <v>14687</v>
      </c>
      <c r="B645" s="84">
        <v>4</v>
      </c>
      <c r="C645" s="122">
        <v>5.8991601878143453E-4</v>
      </c>
      <c r="D645" s="84" t="s">
        <v>15743</v>
      </c>
      <c r="E645" s="84" t="b">
        <v>0</v>
      </c>
      <c r="F645" s="84" t="b">
        <v>0</v>
      </c>
      <c r="G645" s="84" t="b">
        <v>0</v>
      </c>
    </row>
    <row r="646" spans="1:7" x14ac:dyDescent="0.25">
      <c r="A646" s="84" t="s">
        <v>14688</v>
      </c>
      <c r="B646" s="84">
        <v>4</v>
      </c>
      <c r="C646" s="122">
        <v>5.8991601878143453E-4</v>
      </c>
      <c r="D646" s="84" t="s">
        <v>15743</v>
      </c>
      <c r="E646" s="84" t="b">
        <v>0</v>
      </c>
      <c r="F646" s="84" t="b">
        <v>0</v>
      </c>
      <c r="G646" s="84" t="b">
        <v>0</v>
      </c>
    </row>
    <row r="647" spans="1:7" x14ac:dyDescent="0.25">
      <c r="A647" s="84" t="s">
        <v>12272</v>
      </c>
      <c r="B647" s="84">
        <v>4</v>
      </c>
      <c r="C647" s="122">
        <v>5.8991601878143453E-4</v>
      </c>
      <c r="D647" s="84" t="s">
        <v>15743</v>
      </c>
      <c r="E647" s="84" t="b">
        <v>0</v>
      </c>
      <c r="F647" s="84" t="b">
        <v>0</v>
      </c>
      <c r="G647" s="84" t="b">
        <v>0</v>
      </c>
    </row>
    <row r="648" spans="1:7" x14ac:dyDescent="0.25">
      <c r="A648" s="84" t="s">
        <v>479</v>
      </c>
      <c r="B648" s="84">
        <v>4</v>
      </c>
      <c r="C648" s="122">
        <v>5.8991601878143453E-4</v>
      </c>
      <c r="D648" s="84" t="s">
        <v>15743</v>
      </c>
      <c r="E648" s="84" t="b">
        <v>0</v>
      </c>
      <c r="F648" s="84" t="b">
        <v>0</v>
      </c>
      <c r="G648" s="84" t="b">
        <v>0</v>
      </c>
    </row>
    <row r="649" spans="1:7" x14ac:dyDescent="0.25">
      <c r="A649" s="84" t="s">
        <v>14689</v>
      </c>
      <c r="B649" s="84">
        <v>4</v>
      </c>
      <c r="C649" s="122">
        <v>5.8991601878143453E-4</v>
      </c>
      <c r="D649" s="84" t="s">
        <v>15743</v>
      </c>
      <c r="E649" s="84" t="b">
        <v>0</v>
      </c>
      <c r="F649" s="84" t="b">
        <v>0</v>
      </c>
      <c r="G649" s="84" t="b">
        <v>0</v>
      </c>
    </row>
    <row r="650" spans="1:7" x14ac:dyDescent="0.25">
      <c r="A650" s="84" t="s">
        <v>14690</v>
      </c>
      <c r="B650" s="84">
        <v>4</v>
      </c>
      <c r="C650" s="122">
        <v>5.8991601878143453E-4</v>
      </c>
      <c r="D650" s="84" t="s">
        <v>15743</v>
      </c>
      <c r="E650" s="84" t="b">
        <v>0</v>
      </c>
      <c r="F650" s="84" t="b">
        <v>0</v>
      </c>
      <c r="G650" s="84" t="b">
        <v>0</v>
      </c>
    </row>
    <row r="651" spans="1:7" x14ac:dyDescent="0.25">
      <c r="A651" s="84" t="s">
        <v>14691</v>
      </c>
      <c r="B651" s="84">
        <v>4</v>
      </c>
      <c r="C651" s="122">
        <v>5.8991601878143453E-4</v>
      </c>
      <c r="D651" s="84" t="s">
        <v>15743</v>
      </c>
      <c r="E651" s="84" t="b">
        <v>0</v>
      </c>
      <c r="F651" s="84" t="b">
        <v>0</v>
      </c>
      <c r="G651" s="84" t="b">
        <v>0</v>
      </c>
    </row>
    <row r="652" spans="1:7" x14ac:dyDescent="0.25">
      <c r="A652" s="84" t="s">
        <v>14692</v>
      </c>
      <c r="B652" s="84">
        <v>4</v>
      </c>
      <c r="C652" s="122">
        <v>5.8991601878143453E-4</v>
      </c>
      <c r="D652" s="84" t="s">
        <v>15743</v>
      </c>
      <c r="E652" s="84" t="b">
        <v>0</v>
      </c>
      <c r="F652" s="84" t="b">
        <v>0</v>
      </c>
      <c r="G652" s="84" t="b">
        <v>0</v>
      </c>
    </row>
    <row r="653" spans="1:7" x14ac:dyDescent="0.25">
      <c r="A653" s="84" t="s">
        <v>14693</v>
      </c>
      <c r="B653" s="84">
        <v>4</v>
      </c>
      <c r="C653" s="122">
        <v>5.8991601878143453E-4</v>
      </c>
      <c r="D653" s="84" t="s">
        <v>15743</v>
      </c>
      <c r="E653" s="84" t="b">
        <v>0</v>
      </c>
      <c r="F653" s="84" t="b">
        <v>0</v>
      </c>
      <c r="G653" s="84" t="b">
        <v>0</v>
      </c>
    </row>
    <row r="654" spans="1:7" x14ac:dyDescent="0.25">
      <c r="A654" s="84" t="s">
        <v>14694</v>
      </c>
      <c r="B654" s="84">
        <v>4</v>
      </c>
      <c r="C654" s="122">
        <v>5.8991601878143453E-4</v>
      </c>
      <c r="D654" s="84" t="s">
        <v>15743</v>
      </c>
      <c r="E654" s="84" t="b">
        <v>0</v>
      </c>
      <c r="F654" s="84" t="b">
        <v>0</v>
      </c>
      <c r="G654" s="84" t="b">
        <v>0</v>
      </c>
    </row>
    <row r="655" spans="1:7" x14ac:dyDescent="0.25">
      <c r="A655" s="84" t="s">
        <v>953</v>
      </c>
      <c r="B655" s="84">
        <v>4</v>
      </c>
      <c r="C655" s="122">
        <v>5.8991601878143453E-4</v>
      </c>
      <c r="D655" s="84" t="s">
        <v>15743</v>
      </c>
      <c r="E655" s="84" t="b">
        <v>0</v>
      </c>
      <c r="F655" s="84" t="b">
        <v>0</v>
      </c>
      <c r="G655" s="84" t="b">
        <v>0</v>
      </c>
    </row>
    <row r="656" spans="1:7" x14ac:dyDescent="0.25">
      <c r="A656" s="84" t="s">
        <v>952</v>
      </c>
      <c r="B656" s="84">
        <v>4</v>
      </c>
      <c r="C656" s="122">
        <v>5.8991601878143453E-4</v>
      </c>
      <c r="D656" s="84" t="s">
        <v>15743</v>
      </c>
      <c r="E656" s="84" t="b">
        <v>0</v>
      </c>
      <c r="F656" s="84" t="b">
        <v>0</v>
      </c>
      <c r="G656" s="84" t="b">
        <v>0</v>
      </c>
    </row>
    <row r="657" spans="1:7" x14ac:dyDescent="0.25">
      <c r="A657" s="84" t="s">
        <v>950</v>
      </c>
      <c r="B657" s="84">
        <v>4</v>
      </c>
      <c r="C657" s="122">
        <v>5.8991601878143453E-4</v>
      </c>
      <c r="D657" s="84" t="s">
        <v>15743</v>
      </c>
      <c r="E657" s="84" t="b">
        <v>0</v>
      </c>
      <c r="F657" s="84" t="b">
        <v>0</v>
      </c>
      <c r="G657" s="84" t="b">
        <v>0</v>
      </c>
    </row>
    <row r="658" spans="1:7" x14ac:dyDescent="0.25">
      <c r="A658" s="84" t="s">
        <v>949</v>
      </c>
      <c r="B658" s="84">
        <v>4</v>
      </c>
      <c r="C658" s="122">
        <v>5.8991601878143453E-4</v>
      </c>
      <c r="D658" s="84" t="s">
        <v>15743</v>
      </c>
      <c r="E658" s="84" t="b">
        <v>0</v>
      </c>
      <c r="F658" s="84" t="b">
        <v>0</v>
      </c>
      <c r="G658" s="84" t="b">
        <v>0</v>
      </c>
    </row>
    <row r="659" spans="1:7" x14ac:dyDescent="0.25">
      <c r="A659" s="84" t="s">
        <v>14695</v>
      </c>
      <c r="B659" s="84">
        <v>4</v>
      </c>
      <c r="C659" s="122">
        <v>5.8991601878143453E-4</v>
      </c>
      <c r="D659" s="84" t="s">
        <v>15743</v>
      </c>
      <c r="E659" s="84" t="b">
        <v>0</v>
      </c>
      <c r="F659" s="84" t="b">
        <v>0</v>
      </c>
      <c r="G659" s="84" t="b">
        <v>0</v>
      </c>
    </row>
    <row r="660" spans="1:7" x14ac:dyDescent="0.25">
      <c r="A660" s="84" t="s">
        <v>14696</v>
      </c>
      <c r="B660" s="84">
        <v>4</v>
      </c>
      <c r="C660" s="122">
        <v>5.8991601878143453E-4</v>
      </c>
      <c r="D660" s="84" t="s">
        <v>15743</v>
      </c>
      <c r="E660" s="84" t="b">
        <v>0</v>
      </c>
      <c r="F660" s="84" t="b">
        <v>0</v>
      </c>
      <c r="G660" s="84" t="b">
        <v>0</v>
      </c>
    </row>
    <row r="661" spans="1:7" x14ac:dyDescent="0.25">
      <c r="A661" s="84" t="s">
        <v>14697</v>
      </c>
      <c r="B661" s="84">
        <v>4</v>
      </c>
      <c r="C661" s="122">
        <v>5.8991601878143453E-4</v>
      </c>
      <c r="D661" s="84" t="s">
        <v>15743</v>
      </c>
      <c r="E661" s="84" t="b">
        <v>0</v>
      </c>
      <c r="F661" s="84" t="b">
        <v>0</v>
      </c>
      <c r="G661" s="84" t="b">
        <v>0</v>
      </c>
    </row>
    <row r="662" spans="1:7" x14ac:dyDescent="0.25">
      <c r="A662" s="84" t="s">
        <v>14698</v>
      </c>
      <c r="B662" s="84">
        <v>4</v>
      </c>
      <c r="C662" s="122">
        <v>5.8991601878143453E-4</v>
      </c>
      <c r="D662" s="84" t="s">
        <v>15743</v>
      </c>
      <c r="E662" s="84" t="b">
        <v>0</v>
      </c>
      <c r="F662" s="84" t="b">
        <v>0</v>
      </c>
      <c r="G662" s="84" t="b">
        <v>0</v>
      </c>
    </row>
    <row r="663" spans="1:7" x14ac:dyDescent="0.25">
      <c r="A663" s="84" t="s">
        <v>14699</v>
      </c>
      <c r="B663" s="84">
        <v>4</v>
      </c>
      <c r="C663" s="122">
        <v>5.8991601878143453E-4</v>
      </c>
      <c r="D663" s="84" t="s">
        <v>15743</v>
      </c>
      <c r="E663" s="84" t="b">
        <v>0</v>
      </c>
      <c r="F663" s="84" t="b">
        <v>0</v>
      </c>
      <c r="G663" s="84" t="b">
        <v>0</v>
      </c>
    </row>
    <row r="664" spans="1:7" x14ac:dyDescent="0.25">
      <c r="A664" s="84" t="s">
        <v>14700</v>
      </c>
      <c r="B664" s="84">
        <v>4</v>
      </c>
      <c r="C664" s="122">
        <v>5.8991601878143453E-4</v>
      </c>
      <c r="D664" s="84" t="s">
        <v>15743</v>
      </c>
      <c r="E664" s="84" t="b">
        <v>0</v>
      </c>
      <c r="F664" s="84" t="b">
        <v>0</v>
      </c>
      <c r="G664" s="84" t="b">
        <v>0</v>
      </c>
    </row>
    <row r="665" spans="1:7" x14ac:dyDescent="0.25">
      <c r="A665" s="84" t="s">
        <v>14701</v>
      </c>
      <c r="B665" s="84">
        <v>4</v>
      </c>
      <c r="C665" s="122">
        <v>5.8991601878143453E-4</v>
      </c>
      <c r="D665" s="84" t="s">
        <v>15743</v>
      </c>
      <c r="E665" s="84" t="b">
        <v>0</v>
      </c>
      <c r="F665" s="84" t="b">
        <v>0</v>
      </c>
      <c r="G665" s="84" t="b">
        <v>0</v>
      </c>
    </row>
    <row r="666" spans="1:7" x14ac:dyDescent="0.25">
      <c r="A666" s="84" t="s">
        <v>14702</v>
      </c>
      <c r="B666" s="84">
        <v>4</v>
      </c>
      <c r="C666" s="122">
        <v>5.8991601878143453E-4</v>
      </c>
      <c r="D666" s="84" t="s">
        <v>15743</v>
      </c>
      <c r="E666" s="84" t="b">
        <v>0</v>
      </c>
      <c r="F666" s="84" t="b">
        <v>0</v>
      </c>
      <c r="G666" s="84" t="b">
        <v>0</v>
      </c>
    </row>
    <row r="667" spans="1:7" x14ac:dyDescent="0.25">
      <c r="A667" s="84" t="s">
        <v>14703</v>
      </c>
      <c r="B667" s="84">
        <v>4</v>
      </c>
      <c r="C667" s="122">
        <v>5.8991601878143453E-4</v>
      </c>
      <c r="D667" s="84" t="s">
        <v>15743</v>
      </c>
      <c r="E667" s="84" t="b">
        <v>0</v>
      </c>
      <c r="F667" s="84" t="b">
        <v>0</v>
      </c>
      <c r="G667" s="84" t="b">
        <v>0</v>
      </c>
    </row>
    <row r="668" spans="1:7" x14ac:dyDescent="0.25">
      <c r="A668" s="84" t="s">
        <v>14704</v>
      </c>
      <c r="B668" s="84">
        <v>4</v>
      </c>
      <c r="C668" s="122">
        <v>5.8991601878143453E-4</v>
      </c>
      <c r="D668" s="84" t="s">
        <v>15743</v>
      </c>
      <c r="E668" s="84" t="b">
        <v>0</v>
      </c>
      <c r="F668" s="84" t="b">
        <v>0</v>
      </c>
      <c r="G668" s="84" t="b">
        <v>0</v>
      </c>
    </row>
    <row r="669" spans="1:7" x14ac:dyDescent="0.25">
      <c r="A669" s="84" t="s">
        <v>14705</v>
      </c>
      <c r="B669" s="84">
        <v>4</v>
      </c>
      <c r="C669" s="122">
        <v>5.8991601878143453E-4</v>
      </c>
      <c r="D669" s="84" t="s">
        <v>15743</v>
      </c>
      <c r="E669" s="84" t="b">
        <v>0</v>
      </c>
      <c r="F669" s="84" t="b">
        <v>0</v>
      </c>
      <c r="G669" s="84" t="b">
        <v>0</v>
      </c>
    </row>
    <row r="670" spans="1:7" x14ac:dyDescent="0.25">
      <c r="A670" s="84" t="s">
        <v>14706</v>
      </c>
      <c r="B670" s="84">
        <v>4</v>
      </c>
      <c r="C670" s="122">
        <v>5.8991601878143453E-4</v>
      </c>
      <c r="D670" s="84" t="s">
        <v>15743</v>
      </c>
      <c r="E670" s="84" t="b">
        <v>0</v>
      </c>
      <c r="F670" s="84" t="b">
        <v>0</v>
      </c>
      <c r="G670" s="84" t="b">
        <v>0</v>
      </c>
    </row>
    <row r="671" spans="1:7" x14ac:dyDescent="0.25">
      <c r="A671" s="84" t="s">
        <v>14707</v>
      </c>
      <c r="B671" s="84">
        <v>4</v>
      </c>
      <c r="C671" s="122">
        <v>5.8991601878143453E-4</v>
      </c>
      <c r="D671" s="84" t="s">
        <v>15743</v>
      </c>
      <c r="E671" s="84" t="b">
        <v>0</v>
      </c>
      <c r="F671" s="84" t="b">
        <v>0</v>
      </c>
      <c r="G671" s="84" t="b">
        <v>0</v>
      </c>
    </row>
    <row r="672" spans="1:7" x14ac:dyDescent="0.25">
      <c r="A672" s="84" t="s">
        <v>14708</v>
      </c>
      <c r="B672" s="84">
        <v>4</v>
      </c>
      <c r="C672" s="122">
        <v>6.6152163145126832E-4</v>
      </c>
      <c r="D672" s="84" t="s">
        <v>15743</v>
      </c>
      <c r="E672" s="84" t="b">
        <v>0</v>
      </c>
      <c r="F672" s="84" t="b">
        <v>1</v>
      </c>
      <c r="G672" s="84" t="b">
        <v>0</v>
      </c>
    </row>
    <row r="673" spans="1:7" x14ac:dyDescent="0.25">
      <c r="A673" s="84" t="s">
        <v>14709</v>
      </c>
      <c r="B673" s="84">
        <v>4</v>
      </c>
      <c r="C673" s="122">
        <v>6.1963503319825176E-4</v>
      </c>
      <c r="D673" s="84" t="s">
        <v>15743</v>
      </c>
      <c r="E673" s="84" t="b">
        <v>0</v>
      </c>
      <c r="F673" s="84" t="b">
        <v>0</v>
      </c>
      <c r="G673" s="84" t="b">
        <v>0</v>
      </c>
    </row>
    <row r="674" spans="1:7" x14ac:dyDescent="0.25">
      <c r="A674" s="84" t="s">
        <v>2694</v>
      </c>
      <c r="B674" s="84">
        <v>4</v>
      </c>
      <c r="C674" s="122">
        <v>5.8991601878143453E-4</v>
      </c>
      <c r="D674" s="84" t="s">
        <v>15743</v>
      </c>
      <c r="E674" s="84" t="b">
        <v>0</v>
      </c>
      <c r="F674" s="84" t="b">
        <v>0</v>
      </c>
      <c r="G674" s="84" t="b">
        <v>0</v>
      </c>
    </row>
    <row r="675" spans="1:7" x14ac:dyDescent="0.25">
      <c r="A675" s="84" t="s">
        <v>14710</v>
      </c>
      <c r="B675" s="84">
        <v>4</v>
      </c>
      <c r="C675" s="122">
        <v>5.8991601878143453E-4</v>
      </c>
      <c r="D675" s="84" t="s">
        <v>15743</v>
      </c>
      <c r="E675" s="84" t="b">
        <v>0</v>
      </c>
      <c r="F675" s="84" t="b">
        <v>0</v>
      </c>
      <c r="G675" s="84" t="b">
        <v>0</v>
      </c>
    </row>
    <row r="676" spans="1:7" x14ac:dyDescent="0.25">
      <c r="A676" s="84" t="s">
        <v>14711</v>
      </c>
      <c r="B676" s="84">
        <v>4</v>
      </c>
      <c r="C676" s="122">
        <v>5.8991601878143453E-4</v>
      </c>
      <c r="D676" s="84" t="s">
        <v>15743</v>
      </c>
      <c r="E676" s="84" t="b">
        <v>0</v>
      </c>
      <c r="F676" s="84" t="b">
        <v>0</v>
      </c>
      <c r="G676" s="84" t="b">
        <v>0</v>
      </c>
    </row>
    <row r="677" spans="1:7" x14ac:dyDescent="0.25">
      <c r="A677" s="84" t="s">
        <v>14712</v>
      </c>
      <c r="B677" s="84">
        <v>4</v>
      </c>
      <c r="C677" s="122">
        <v>5.8991601878143453E-4</v>
      </c>
      <c r="D677" s="84" t="s">
        <v>15743</v>
      </c>
      <c r="E677" s="84" t="b">
        <v>0</v>
      </c>
      <c r="F677" s="84" t="b">
        <v>0</v>
      </c>
      <c r="G677" s="84" t="b">
        <v>0</v>
      </c>
    </row>
    <row r="678" spans="1:7" x14ac:dyDescent="0.25">
      <c r="A678" s="84" t="s">
        <v>14713</v>
      </c>
      <c r="B678" s="84">
        <v>4</v>
      </c>
      <c r="C678" s="122">
        <v>5.8991601878143453E-4</v>
      </c>
      <c r="D678" s="84" t="s">
        <v>15743</v>
      </c>
      <c r="E678" s="84" t="b">
        <v>0</v>
      </c>
      <c r="F678" s="84" t="b">
        <v>0</v>
      </c>
      <c r="G678" s="84" t="b">
        <v>0</v>
      </c>
    </row>
    <row r="679" spans="1:7" x14ac:dyDescent="0.25">
      <c r="A679" s="84" t="s">
        <v>14714</v>
      </c>
      <c r="B679" s="84">
        <v>4</v>
      </c>
      <c r="C679" s="122">
        <v>5.8991601878143453E-4</v>
      </c>
      <c r="D679" s="84" t="s">
        <v>15743</v>
      </c>
      <c r="E679" s="84" t="b">
        <v>0</v>
      </c>
      <c r="F679" s="84" t="b">
        <v>0</v>
      </c>
      <c r="G679" s="84" t="b">
        <v>0</v>
      </c>
    </row>
    <row r="680" spans="1:7" x14ac:dyDescent="0.25">
      <c r="A680" s="84" t="s">
        <v>842</v>
      </c>
      <c r="B680" s="84">
        <v>4</v>
      </c>
      <c r="C680" s="122">
        <v>5.8991601878143453E-4</v>
      </c>
      <c r="D680" s="84" t="s">
        <v>15743</v>
      </c>
      <c r="E680" s="84" t="b">
        <v>0</v>
      </c>
      <c r="F680" s="84" t="b">
        <v>0</v>
      </c>
      <c r="G680" s="84" t="b">
        <v>0</v>
      </c>
    </row>
    <row r="681" spans="1:7" x14ac:dyDescent="0.25">
      <c r="A681" s="84" t="s">
        <v>14715</v>
      </c>
      <c r="B681" s="84">
        <v>4</v>
      </c>
      <c r="C681" s="122">
        <v>5.8991601878143453E-4</v>
      </c>
      <c r="D681" s="84" t="s">
        <v>15743</v>
      </c>
      <c r="E681" s="84" t="b">
        <v>0</v>
      </c>
      <c r="F681" s="84" t="b">
        <v>0</v>
      </c>
      <c r="G681" s="84" t="b">
        <v>0</v>
      </c>
    </row>
    <row r="682" spans="1:7" x14ac:dyDescent="0.25">
      <c r="A682" s="84" t="s">
        <v>14716</v>
      </c>
      <c r="B682" s="84">
        <v>4</v>
      </c>
      <c r="C682" s="122">
        <v>5.8991601878143453E-4</v>
      </c>
      <c r="D682" s="84" t="s">
        <v>15743</v>
      </c>
      <c r="E682" s="84" t="b">
        <v>0</v>
      </c>
      <c r="F682" s="84" t="b">
        <v>0</v>
      </c>
      <c r="G682" s="84" t="b">
        <v>0</v>
      </c>
    </row>
    <row r="683" spans="1:7" x14ac:dyDescent="0.25">
      <c r="A683" s="84" t="s">
        <v>14717</v>
      </c>
      <c r="B683" s="84">
        <v>4</v>
      </c>
      <c r="C683" s="122">
        <v>5.8991601878143453E-4</v>
      </c>
      <c r="D683" s="84" t="s">
        <v>15743</v>
      </c>
      <c r="E683" s="84" t="b">
        <v>0</v>
      </c>
      <c r="F683" s="84" t="b">
        <v>0</v>
      </c>
      <c r="G683" s="84" t="b">
        <v>0</v>
      </c>
    </row>
    <row r="684" spans="1:7" x14ac:dyDescent="0.25">
      <c r="A684" s="84" t="s">
        <v>14718</v>
      </c>
      <c r="B684" s="84">
        <v>4</v>
      </c>
      <c r="C684" s="122">
        <v>5.8991601878143453E-4</v>
      </c>
      <c r="D684" s="84" t="s">
        <v>15743</v>
      </c>
      <c r="E684" s="84" t="b">
        <v>0</v>
      </c>
      <c r="F684" s="84" t="b">
        <v>0</v>
      </c>
      <c r="G684" s="84" t="b">
        <v>0</v>
      </c>
    </row>
    <row r="685" spans="1:7" x14ac:dyDescent="0.25">
      <c r="A685" s="84" t="s">
        <v>14719</v>
      </c>
      <c r="B685" s="84">
        <v>4</v>
      </c>
      <c r="C685" s="122">
        <v>5.8991601878143453E-4</v>
      </c>
      <c r="D685" s="84" t="s">
        <v>15743</v>
      </c>
      <c r="E685" s="84" t="b">
        <v>0</v>
      </c>
      <c r="F685" s="84" t="b">
        <v>0</v>
      </c>
      <c r="G685" s="84" t="b">
        <v>0</v>
      </c>
    </row>
    <row r="686" spans="1:7" x14ac:dyDescent="0.25">
      <c r="A686" s="84" t="s">
        <v>14720</v>
      </c>
      <c r="B686" s="84">
        <v>4</v>
      </c>
      <c r="C686" s="122">
        <v>5.8991601878143453E-4</v>
      </c>
      <c r="D686" s="84" t="s">
        <v>15743</v>
      </c>
      <c r="E686" s="84" t="b">
        <v>0</v>
      </c>
      <c r="F686" s="84" t="b">
        <v>0</v>
      </c>
      <c r="G686" s="84" t="b">
        <v>0</v>
      </c>
    </row>
    <row r="687" spans="1:7" x14ac:dyDescent="0.25">
      <c r="A687" s="84" t="s">
        <v>14721</v>
      </c>
      <c r="B687" s="84">
        <v>4</v>
      </c>
      <c r="C687" s="122">
        <v>5.8991601878143453E-4</v>
      </c>
      <c r="D687" s="84" t="s">
        <v>15743</v>
      </c>
      <c r="E687" s="84" t="b">
        <v>0</v>
      </c>
      <c r="F687" s="84" t="b">
        <v>0</v>
      </c>
      <c r="G687" s="84" t="b">
        <v>0</v>
      </c>
    </row>
    <row r="688" spans="1:7" x14ac:dyDescent="0.25">
      <c r="A688" s="84" t="s">
        <v>14722</v>
      </c>
      <c r="B688" s="84">
        <v>4</v>
      </c>
      <c r="C688" s="122">
        <v>5.8991601878143453E-4</v>
      </c>
      <c r="D688" s="84" t="s">
        <v>15743</v>
      </c>
      <c r="E688" s="84" t="b">
        <v>0</v>
      </c>
      <c r="F688" s="84" t="b">
        <v>0</v>
      </c>
      <c r="G688" s="84" t="b">
        <v>0</v>
      </c>
    </row>
    <row r="689" spans="1:7" x14ac:dyDescent="0.25">
      <c r="A689" s="84" t="s">
        <v>14723</v>
      </c>
      <c r="B689" s="84">
        <v>4</v>
      </c>
      <c r="C689" s="122">
        <v>5.8991601878143453E-4</v>
      </c>
      <c r="D689" s="84" t="s">
        <v>15743</v>
      </c>
      <c r="E689" s="84" t="b">
        <v>0</v>
      </c>
      <c r="F689" s="84" t="b">
        <v>0</v>
      </c>
      <c r="G689" s="84" t="b">
        <v>0</v>
      </c>
    </row>
    <row r="690" spans="1:7" x14ac:dyDescent="0.25">
      <c r="A690" s="84" t="s">
        <v>14724</v>
      </c>
      <c r="B690" s="84">
        <v>4</v>
      </c>
      <c r="C690" s="122">
        <v>5.8991601878143453E-4</v>
      </c>
      <c r="D690" s="84" t="s">
        <v>15743</v>
      </c>
      <c r="E690" s="84" t="b">
        <v>0</v>
      </c>
      <c r="F690" s="84" t="b">
        <v>0</v>
      </c>
      <c r="G690" s="84" t="b">
        <v>0</v>
      </c>
    </row>
    <row r="691" spans="1:7" x14ac:dyDescent="0.25">
      <c r="A691" s="84" t="s">
        <v>14725</v>
      </c>
      <c r="B691" s="84">
        <v>4</v>
      </c>
      <c r="C691" s="122">
        <v>5.8991601878143453E-4</v>
      </c>
      <c r="D691" s="84" t="s">
        <v>15743</v>
      </c>
      <c r="E691" s="84" t="b">
        <v>0</v>
      </c>
      <c r="F691" s="84" t="b">
        <v>0</v>
      </c>
      <c r="G691" s="84" t="b">
        <v>0</v>
      </c>
    </row>
    <row r="692" spans="1:7" x14ac:dyDescent="0.25">
      <c r="A692" s="84" t="s">
        <v>14726</v>
      </c>
      <c r="B692" s="84">
        <v>4</v>
      </c>
      <c r="C692" s="122">
        <v>5.8991601878143453E-4</v>
      </c>
      <c r="D692" s="84" t="s">
        <v>15743</v>
      </c>
      <c r="E692" s="84" t="b">
        <v>0</v>
      </c>
      <c r="F692" s="84" t="b">
        <v>0</v>
      </c>
      <c r="G692" s="84" t="b">
        <v>0</v>
      </c>
    </row>
    <row r="693" spans="1:7" x14ac:dyDescent="0.25">
      <c r="A693" s="84" t="s">
        <v>14727</v>
      </c>
      <c r="B693" s="84">
        <v>4</v>
      </c>
      <c r="C693" s="122">
        <v>5.8991601878143453E-4</v>
      </c>
      <c r="D693" s="84" t="s">
        <v>15743</v>
      </c>
      <c r="E693" s="84" t="b">
        <v>0</v>
      </c>
      <c r="F693" s="84" t="b">
        <v>0</v>
      </c>
      <c r="G693" s="84" t="b">
        <v>0</v>
      </c>
    </row>
    <row r="694" spans="1:7" x14ac:dyDescent="0.25">
      <c r="A694" s="84" t="s">
        <v>14728</v>
      </c>
      <c r="B694" s="84">
        <v>4</v>
      </c>
      <c r="C694" s="122">
        <v>5.8991601878143453E-4</v>
      </c>
      <c r="D694" s="84" t="s">
        <v>15743</v>
      </c>
      <c r="E694" s="84" t="b">
        <v>0</v>
      </c>
      <c r="F694" s="84" t="b">
        <v>0</v>
      </c>
      <c r="G694" s="84" t="b">
        <v>0</v>
      </c>
    </row>
    <row r="695" spans="1:7" x14ac:dyDescent="0.25">
      <c r="A695" s="84" t="s">
        <v>14729</v>
      </c>
      <c r="B695" s="84">
        <v>4</v>
      </c>
      <c r="C695" s="122">
        <v>5.8991601878143453E-4</v>
      </c>
      <c r="D695" s="84" t="s">
        <v>15743</v>
      </c>
      <c r="E695" s="84" t="b">
        <v>0</v>
      </c>
      <c r="F695" s="84" t="b">
        <v>0</v>
      </c>
      <c r="G695" s="84" t="b">
        <v>0</v>
      </c>
    </row>
    <row r="696" spans="1:7" x14ac:dyDescent="0.25">
      <c r="A696" s="84" t="s">
        <v>14730</v>
      </c>
      <c r="B696" s="84">
        <v>4</v>
      </c>
      <c r="C696" s="122">
        <v>5.8991601878143453E-4</v>
      </c>
      <c r="D696" s="84" t="s">
        <v>15743</v>
      </c>
      <c r="E696" s="84" t="b">
        <v>0</v>
      </c>
      <c r="F696" s="84" t="b">
        <v>0</v>
      </c>
      <c r="G696" s="84" t="b">
        <v>0</v>
      </c>
    </row>
    <row r="697" spans="1:7" x14ac:dyDescent="0.25">
      <c r="A697" s="84" t="s">
        <v>14731</v>
      </c>
      <c r="B697" s="84">
        <v>4</v>
      </c>
      <c r="C697" s="122">
        <v>5.8991601878143453E-4</v>
      </c>
      <c r="D697" s="84" t="s">
        <v>15743</v>
      </c>
      <c r="E697" s="84" t="b">
        <v>0</v>
      </c>
      <c r="F697" s="84" t="b">
        <v>0</v>
      </c>
      <c r="G697" s="84" t="b">
        <v>0</v>
      </c>
    </row>
    <row r="698" spans="1:7" x14ac:dyDescent="0.25">
      <c r="A698" s="84" t="s">
        <v>14732</v>
      </c>
      <c r="B698" s="84">
        <v>4</v>
      </c>
      <c r="C698" s="122">
        <v>5.8991601878143453E-4</v>
      </c>
      <c r="D698" s="84" t="s">
        <v>15743</v>
      </c>
      <c r="E698" s="84" t="b">
        <v>0</v>
      </c>
      <c r="F698" s="84" t="b">
        <v>0</v>
      </c>
      <c r="G698" s="84" t="b">
        <v>0</v>
      </c>
    </row>
    <row r="699" spans="1:7" x14ac:dyDescent="0.25">
      <c r="A699" s="84" t="s">
        <v>14733</v>
      </c>
      <c r="B699" s="84">
        <v>4</v>
      </c>
      <c r="C699" s="122">
        <v>5.8991601878143453E-4</v>
      </c>
      <c r="D699" s="84" t="s">
        <v>15743</v>
      </c>
      <c r="E699" s="84" t="b">
        <v>0</v>
      </c>
      <c r="F699" s="84" t="b">
        <v>1</v>
      </c>
      <c r="G699" s="84" t="b">
        <v>0</v>
      </c>
    </row>
    <row r="700" spans="1:7" x14ac:dyDescent="0.25">
      <c r="A700" s="84" t="s">
        <v>14734</v>
      </c>
      <c r="B700" s="84">
        <v>4</v>
      </c>
      <c r="C700" s="122">
        <v>5.8991601878143453E-4</v>
      </c>
      <c r="D700" s="84" t="s">
        <v>15743</v>
      </c>
      <c r="E700" s="84" t="b">
        <v>0</v>
      </c>
      <c r="F700" s="84" t="b">
        <v>0</v>
      </c>
      <c r="G700" s="84" t="b">
        <v>0</v>
      </c>
    </row>
    <row r="701" spans="1:7" x14ac:dyDescent="0.25">
      <c r="A701" s="84" t="s">
        <v>902</v>
      </c>
      <c r="B701" s="84">
        <v>4</v>
      </c>
      <c r="C701" s="122">
        <v>5.8991601878143453E-4</v>
      </c>
      <c r="D701" s="84" t="s">
        <v>15743</v>
      </c>
      <c r="E701" s="84" t="b">
        <v>0</v>
      </c>
      <c r="F701" s="84" t="b">
        <v>0</v>
      </c>
      <c r="G701" s="84" t="b">
        <v>0</v>
      </c>
    </row>
    <row r="702" spans="1:7" x14ac:dyDescent="0.25">
      <c r="A702" s="84" t="s">
        <v>14735</v>
      </c>
      <c r="B702" s="84">
        <v>4</v>
      </c>
      <c r="C702" s="122">
        <v>5.8991601878143453E-4</v>
      </c>
      <c r="D702" s="84" t="s">
        <v>15743</v>
      </c>
      <c r="E702" s="84" t="b">
        <v>0</v>
      </c>
      <c r="F702" s="84" t="b">
        <v>0</v>
      </c>
      <c r="G702" s="84" t="b">
        <v>0</v>
      </c>
    </row>
    <row r="703" spans="1:7" x14ac:dyDescent="0.25">
      <c r="A703" s="84" t="s">
        <v>14736</v>
      </c>
      <c r="B703" s="84">
        <v>4</v>
      </c>
      <c r="C703" s="122">
        <v>5.8991601878143453E-4</v>
      </c>
      <c r="D703" s="84" t="s">
        <v>15743</v>
      </c>
      <c r="E703" s="84" t="b">
        <v>0</v>
      </c>
      <c r="F703" s="84" t="b">
        <v>0</v>
      </c>
      <c r="G703" s="84" t="b">
        <v>0</v>
      </c>
    </row>
    <row r="704" spans="1:7" x14ac:dyDescent="0.25">
      <c r="A704" s="84" t="s">
        <v>14737</v>
      </c>
      <c r="B704" s="84">
        <v>4</v>
      </c>
      <c r="C704" s="122">
        <v>5.8991601878143453E-4</v>
      </c>
      <c r="D704" s="84" t="s">
        <v>15743</v>
      </c>
      <c r="E704" s="84" t="b">
        <v>0</v>
      </c>
      <c r="F704" s="84" t="b">
        <v>0</v>
      </c>
      <c r="G704" s="84" t="b">
        <v>0</v>
      </c>
    </row>
    <row r="705" spans="1:7" x14ac:dyDescent="0.25">
      <c r="A705" s="84" t="s">
        <v>557</v>
      </c>
      <c r="B705" s="84">
        <v>4</v>
      </c>
      <c r="C705" s="122">
        <v>5.8991601878143453E-4</v>
      </c>
      <c r="D705" s="84" t="s">
        <v>15743</v>
      </c>
      <c r="E705" s="84" t="b">
        <v>0</v>
      </c>
      <c r="F705" s="84" t="b">
        <v>0</v>
      </c>
      <c r="G705" s="84" t="b">
        <v>0</v>
      </c>
    </row>
    <row r="706" spans="1:7" x14ac:dyDescent="0.25">
      <c r="A706" s="84" t="s">
        <v>12458</v>
      </c>
      <c r="B706" s="84">
        <v>4</v>
      </c>
      <c r="C706" s="122">
        <v>6.6152163145126832E-4</v>
      </c>
      <c r="D706" s="84" t="s">
        <v>15743</v>
      </c>
      <c r="E706" s="84" t="b">
        <v>0</v>
      </c>
      <c r="F706" s="84" t="b">
        <v>0</v>
      </c>
      <c r="G706" s="84" t="b">
        <v>0</v>
      </c>
    </row>
    <row r="707" spans="1:7" x14ac:dyDescent="0.25">
      <c r="A707" s="84" t="s">
        <v>14738</v>
      </c>
      <c r="B707" s="84">
        <v>4</v>
      </c>
      <c r="C707" s="122">
        <v>5.8991601878143453E-4</v>
      </c>
      <c r="D707" s="84" t="s">
        <v>15743</v>
      </c>
      <c r="E707" s="84" t="b">
        <v>0</v>
      </c>
      <c r="F707" s="84" t="b">
        <v>0</v>
      </c>
      <c r="G707" s="84" t="b">
        <v>0</v>
      </c>
    </row>
    <row r="708" spans="1:7" x14ac:dyDescent="0.25">
      <c r="A708" s="84" t="s">
        <v>545</v>
      </c>
      <c r="B708" s="84">
        <v>4</v>
      </c>
      <c r="C708" s="122">
        <v>5.8991601878143453E-4</v>
      </c>
      <c r="D708" s="84" t="s">
        <v>15743</v>
      </c>
      <c r="E708" s="84" t="b">
        <v>0</v>
      </c>
      <c r="F708" s="84" t="b">
        <v>0</v>
      </c>
      <c r="G708" s="84" t="b">
        <v>0</v>
      </c>
    </row>
    <row r="709" spans="1:7" x14ac:dyDescent="0.25">
      <c r="A709" s="84" t="s">
        <v>14739</v>
      </c>
      <c r="B709" s="84">
        <v>4</v>
      </c>
      <c r="C709" s="122">
        <v>5.8991601878143453E-4</v>
      </c>
      <c r="D709" s="84" t="s">
        <v>15743</v>
      </c>
      <c r="E709" s="84" t="b">
        <v>0</v>
      </c>
      <c r="F709" s="84" t="b">
        <v>0</v>
      </c>
      <c r="G709" s="84" t="b">
        <v>0</v>
      </c>
    </row>
    <row r="710" spans="1:7" x14ac:dyDescent="0.25">
      <c r="A710" s="84" t="s">
        <v>14740</v>
      </c>
      <c r="B710" s="84">
        <v>4</v>
      </c>
      <c r="C710" s="122">
        <v>5.8991601878143453E-4</v>
      </c>
      <c r="D710" s="84" t="s">
        <v>15743</v>
      </c>
      <c r="E710" s="84" t="b">
        <v>0</v>
      </c>
      <c r="F710" s="84" t="b">
        <v>0</v>
      </c>
      <c r="G710" s="84" t="b">
        <v>0</v>
      </c>
    </row>
    <row r="711" spans="1:7" x14ac:dyDescent="0.25">
      <c r="A711" s="84" t="s">
        <v>14741</v>
      </c>
      <c r="B711" s="84">
        <v>4</v>
      </c>
      <c r="C711" s="122">
        <v>5.8991601878143453E-4</v>
      </c>
      <c r="D711" s="84" t="s">
        <v>15743</v>
      </c>
      <c r="E711" s="84" t="b">
        <v>0</v>
      </c>
      <c r="F711" s="84" t="b">
        <v>0</v>
      </c>
      <c r="G711" s="84" t="b">
        <v>0</v>
      </c>
    </row>
    <row r="712" spans="1:7" x14ac:dyDescent="0.25">
      <c r="A712" s="84" t="s">
        <v>14742</v>
      </c>
      <c r="B712" s="84">
        <v>4</v>
      </c>
      <c r="C712" s="122">
        <v>5.8991601878143453E-4</v>
      </c>
      <c r="D712" s="84" t="s">
        <v>15743</v>
      </c>
      <c r="E712" s="84" t="b">
        <v>1</v>
      </c>
      <c r="F712" s="84" t="b">
        <v>0</v>
      </c>
      <c r="G712" s="84" t="b">
        <v>0</v>
      </c>
    </row>
    <row r="713" spans="1:7" x14ac:dyDescent="0.25">
      <c r="A713" s="84" t="s">
        <v>14743</v>
      </c>
      <c r="B713" s="84">
        <v>4</v>
      </c>
      <c r="C713" s="122">
        <v>5.8991601878143453E-4</v>
      </c>
      <c r="D713" s="84" t="s">
        <v>15743</v>
      </c>
      <c r="E713" s="84" t="b">
        <v>0</v>
      </c>
      <c r="F713" s="84" t="b">
        <v>0</v>
      </c>
      <c r="G713" s="84" t="b">
        <v>0</v>
      </c>
    </row>
    <row r="714" spans="1:7" x14ac:dyDescent="0.25">
      <c r="A714" s="84" t="s">
        <v>14744</v>
      </c>
      <c r="B714" s="84">
        <v>4</v>
      </c>
      <c r="C714" s="122">
        <v>5.8991601878143453E-4</v>
      </c>
      <c r="D714" s="84" t="s">
        <v>15743</v>
      </c>
      <c r="E714" s="84" t="b">
        <v>0</v>
      </c>
      <c r="F714" s="84" t="b">
        <v>0</v>
      </c>
      <c r="G714" s="84" t="b">
        <v>0</v>
      </c>
    </row>
    <row r="715" spans="1:7" x14ac:dyDescent="0.25">
      <c r="A715" s="84" t="s">
        <v>14745</v>
      </c>
      <c r="B715" s="84">
        <v>4</v>
      </c>
      <c r="C715" s="122">
        <v>6.6152163145126832E-4</v>
      </c>
      <c r="D715" s="84" t="s">
        <v>15743</v>
      </c>
      <c r="E715" s="84" t="b">
        <v>0</v>
      </c>
      <c r="F715" s="84" t="b">
        <v>0</v>
      </c>
      <c r="G715" s="84" t="b">
        <v>0</v>
      </c>
    </row>
    <row r="716" spans="1:7" x14ac:dyDescent="0.25">
      <c r="A716" s="84" t="s">
        <v>14746</v>
      </c>
      <c r="B716" s="84">
        <v>4</v>
      </c>
      <c r="C716" s="122">
        <v>6.6152163145126832E-4</v>
      </c>
      <c r="D716" s="84" t="s">
        <v>15743</v>
      </c>
      <c r="E716" s="84" t="b">
        <v>0</v>
      </c>
      <c r="F716" s="84" t="b">
        <v>0</v>
      </c>
      <c r="G716" s="84" t="b">
        <v>0</v>
      </c>
    </row>
    <row r="717" spans="1:7" x14ac:dyDescent="0.25">
      <c r="A717" s="84" t="s">
        <v>14747</v>
      </c>
      <c r="B717" s="84">
        <v>4</v>
      </c>
      <c r="C717" s="122">
        <v>6.1963503319825176E-4</v>
      </c>
      <c r="D717" s="84" t="s">
        <v>15743</v>
      </c>
      <c r="E717" s="84" t="b">
        <v>0</v>
      </c>
      <c r="F717" s="84" t="b">
        <v>0</v>
      </c>
      <c r="G717" s="84" t="b">
        <v>0</v>
      </c>
    </row>
    <row r="718" spans="1:7" x14ac:dyDescent="0.25">
      <c r="A718" s="84" t="s">
        <v>14748</v>
      </c>
      <c r="B718" s="84">
        <v>4</v>
      </c>
      <c r="C718" s="122">
        <v>5.8991601878143453E-4</v>
      </c>
      <c r="D718" s="84" t="s">
        <v>15743</v>
      </c>
      <c r="E718" s="84" t="b">
        <v>0</v>
      </c>
      <c r="F718" s="84" t="b">
        <v>0</v>
      </c>
      <c r="G718" s="84" t="b">
        <v>0</v>
      </c>
    </row>
    <row r="719" spans="1:7" x14ac:dyDescent="0.25">
      <c r="A719" s="84" t="s">
        <v>14749</v>
      </c>
      <c r="B719" s="84">
        <v>4</v>
      </c>
      <c r="C719" s="122">
        <v>5.8991601878143453E-4</v>
      </c>
      <c r="D719" s="84" t="s">
        <v>15743</v>
      </c>
      <c r="E719" s="84" t="b">
        <v>0</v>
      </c>
      <c r="F719" s="84" t="b">
        <v>0</v>
      </c>
      <c r="G719" s="84" t="b">
        <v>0</v>
      </c>
    </row>
    <row r="720" spans="1:7" x14ac:dyDescent="0.25">
      <c r="A720" s="84" t="s">
        <v>14750</v>
      </c>
      <c r="B720" s="84">
        <v>4</v>
      </c>
      <c r="C720" s="122">
        <v>5.8991601878143453E-4</v>
      </c>
      <c r="D720" s="84" t="s">
        <v>15743</v>
      </c>
      <c r="E720" s="84" t="b">
        <v>0</v>
      </c>
      <c r="F720" s="84" t="b">
        <v>0</v>
      </c>
      <c r="G720" s="84" t="b">
        <v>0</v>
      </c>
    </row>
    <row r="721" spans="1:7" x14ac:dyDescent="0.25">
      <c r="A721" s="84" t="s">
        <v>14751</v>
      </c>
      <c r="B721" s="84">
        <v>4</v>
      </c>
      <c r="C721" s="122">
        <v>5.8991601878143453E-4</v>
      </c>
      <c r="D721" s="84" t="s">
        <v>15743</v>
      </c>
      <c r="E721" s="84" t="b">
        <v>0</v>
      </c>
      <c r="F721" s="84" t="b">
        <v>0</v>
      </c>
      <c r="G721" s="84" t="b">
        <v>0</v>
      </c>
    </row>
    <row r="722" spans="1:7" x14ac:dyDescent="0.25">
      <c r="A722" s="84" t="s">
        <v>14752</v>
      </c>
      <c r="B722" s="84">
        <v>4</v>
      </c>
      <c r="C722" s="122">
        <v>5.8991601878143453E-4</v>
      </c>
      <c r="D722" s="84" t="s">
        <v>15743</v>
      </c>
      <c r="E722" s="84" t="b">
        <v>0</v>
      </c>
      <c r="F722" s="84" t="b">
        <v>0</v>
      </c>
      <c r="G722" s="84" t="b">
        <v>0</v>
      </c>
    </row>
    <row r="723" spans="1:7" x14ac:dyDescent="0.25">
      <c r="A723" s="84" t="s">
        <v>14753</v>
      </c>
      <c r="B723" s="84">
        <v>4</v>
      </c>
      <c r="C723" s="122">
        <v>5.8991601878143453E-4</v>
      </c>
      <c r="D723" s="84" t="s">
        <v>15743</v>
      </c>
      <c r="E723" s="84" t="b">
        <v>0</v>
      </c>
      <c r="F723" s="84" t="b">
        <v>0</v>
      </c>
      <c r="G723" s="84" t="b">
        <v>0</v>
      </c>
    </row>
    <row r="724" spans="1:7" x14ac:dyDescent="0.25">
      <c r="A724" s="84" t="s">
        <v>14754</v>
      </c>
      <c r="B724" s="84">
        <v>4</v>
      </c>
      <c r="C724" s="122">
        <v>6.1963503319825176E-4</v>
      </c>
      <c r="D724" s="84" t="s">
        <v>15743</v>
      </c>
      <c r="E724" s="84" t="b">
        <v>0</v>
      </c>
      <c r="F724" s="84" t="b">
        <v>0</v>
      </c>
      <c r="G724" s="84" t="b">
        <v>0</v>
      </c>
    </row>
    <row r="725" spans="1:7" x14ac:dyDescent="0.25">
      <c r="A725" s="84" t="s">
        <v>14755</v>
      </c>
      <c r="B725" s="84">
        <v>4</v>
      </c>
      <c r="C725" s="122">
        <v>5.8991601878143453E-4</v>
      </c>
      <c r="D725" s="84" t="s">
        <v>15743</v>
      </c>
      <c r="E725" s="84" t="b">
        <v>0</v>
      </c>
      <c r="F725" s="84" t="b">
        <v>0</v>
      </c>
      <c r="G725" s="84" t="b">
        <v>0</v>
      </c>
    </row>
    <row r="726" spans="1:7" x14ac:dyDescent="0.25">
      <c r="A726" s="84" t="s">
        <v>14756</v>
      </c>
      <c r="B726" s="84">
        <v>4</v>
      </c>
      <c r="C726" s="122">
        <v>5.8991601878143453E-4</v>
      </c>
      <c r="D726" s="84" t="s">
        <v>15743</v>
      </c>
      <c r="E726" s="84" t="b">
        <v>0</v>
      </c>
      <c r="F726" s="84" t="b">
        <v>0</v>
      </c>
      <c r="G726" s="84" t="b">
        <v>0</v>
      </c>
    </row>
    <row r="727" spans="1:7" x14ac:dyDescent="0.25">
      <c r="A727" s="84" t="s">
        <v>14757</v>
      </c>
      <c r="B727" s="84">
        <v>4</v>
      </c>
      <c r="C727" s="122">
        <v>5.8991601878143453E-4</v>
      </c>
      <c r="D727" s="84" t="s">
        <v>15743</v>
      </c>
      <c r="E727" s="84" t="b">
        <v>0</v>
      </c>
      <c r="F727" s="84" t="b">
        <v>0</v>
      </c>
      <c r="G727" s="84" t="b">
        <v>0</v>
      </c>
    </row>
    <row r="728" spans="1:7" x14ac:dyDescent="0.25">
      <c r="A728" s="84" t="s">
        <v>14758</v>
      </c>
      <c r="B728" s="84">
        <v>4</v>
      </c>
      <c r="C728" s="122">
        <v>5.8991601878143453E-4</v>
      </c>
      <c r="D728" s="84" t="s">
        <v>15743</v>
      </c>
      <c r="E728" s="84" t="b">
        <v>0</v>
      </c>
      <c r="F728" s="84" t="b">
        <v>0</v>
      </c>
      <c r="G728" s="84" t="b">
        <v>0</v>
      </c>
    </row>
    <row r="729" spans="1:7" x14ac:dyDescent="0.25">
      <c r="A729" s="84" t="s">
        <v>14759</v>
      </c>
      <c r="B729" s="84">
        <v>4</v>
      </c>
      <c r="C729" s="122">
        <v>5.8991601878143453E-4</v>
      </c>
      <c r="D729" s="84" t="s">
        <v>15743</v>
      </c>
      <c r="E729" s="84" t="b">
        <v>0</v>
      </c>
      <c r="F729" s="84" t="b">
        <v>0</v>
      </c>
      <c r="G729" s="84" t="b">
        <v>0</v>
      </c>
    </row>
    <row r="730" spans="1:7" x14ac:dyDescent="0.25">
      <c r="A730" s="84" t="s">
        <v>14760</v>
      </c>
      <c r="B730" s="84">
        <v>4</v>
      </c>
      <c r="C730" s="122">
        <v>5.8991601878143453E-4</v>
      </c>
      <c r="D730" s="84" t="s">
        <v>15743</v>
      </c>
      <c r="E730" s="84" t="b">
        <v>0</v>
      </c>
      <c r="F730" s="84" t="b">
        <v>0</v>
      </c>
      <c r="G730" s="84" t="b">
        <v>0</v>
      </c>
    </row>
    <row r="731" spans="1:7" x14ac:dyDescent="0.25">
      <c r="A731" s="84" t="s">
        <v>14761</v>
      </c>
      <c r="B731" s="84">
        <v>4</v>
      </c>
      <c r="C731" s="122">
        <v>6.6152163145126832E-4</v>
      </c>
      <c r="D731" s="84" t="s">
        <v>15743</v>
      </c>
      <c r="E731" s="84" t="b">
        <v>0</v>
      </c>
      <c r="F731" s="84" t="b">
        <v>0</v>
      </c>
      <c r="G731" s="84" t="b">
        <v>0</v>
      </c>
    </row>
    <row r="732" spans="1:7" x14ac:dyDescent="0.25">
      <c r="A732" s="84" t="s">
        <v>14762</v>
      </c>
      <c r="B732" s="84">
        <v>4</v>
      </c>
      <c r="C732" s="122">
        <v>5.8991601878143453E-4</v>
      </c>
      <c r="D732" s="84" t="s">
        <v>15743</v>
      </c>
      <c r="E732" s="84" t="b">
        <v>0</v>
      </c>
      <c r="F732" s="84" t="b">
        <v>0</v>
      </c>
      <c r="G732" s="84" t="b">
        <v>0</v>
      </c>
    </row>
    <row r="733" spans="1:7" x14ac:dyDescent="0.25">
      <c r="A733" s="84" t="s">
        <v>14763</v>
      </c>
      <c r="B733" s="84">
        <v>4</v>
      </c>
      <c r="C733" s="122">
        <v>5.8991601878143453E-4</v>
      </c>
      <c r="D733" s="84" t="s">
        <v>15743</v>
      </c>
      <c r="E733" s="84" t="b">
        <v>0</v>
      </c>
      <c r="F733" s="84" t="b">
        <v>1</v>
      </c>
      <c r="G733" s="84" t="b">
        <v>0</v>
      </c>
    </row>
    <row r="734" spans="1:7" x14ac:dyDescent="0.25">
      <c r="A734" s="84" t="s">
        <v>14764</v>
      </c>
      <c r="B734" s="84">
        <v>4</v>
      </c>
      <c r="C734" s="122">
        <v>6.1963503319825176E-4</v>
      </c>
      <c r="D734" s="84" t="s">
        <v>15743</v>
      </c>
      <c r="E734" s="84" t="b">
        <v>0</v>
      </c>
      <c r="F734" s="84" t="b">
        <v>0</v>
      </c>
      <c r="G734" s="84" t="b">
        <v>0</v>
      </c>
    </row>
    <row r="735" spans="1:7" x14ac:dyDescent="0.25">
      <c r="A735" s="84" t="s">
        <v>14765</v>
      </c>
      <c r="B735" s="84">
        <v>4</v>
      </c>
      <c r="C735" s="122">
        <v>6.1963503319825176E-4</v>
      </c>
      <c r="D735" s="84" t="s">
        <v>15743</v>
      </c>
      <c r="E735" s="84" t="b">
        <v>0</v>
      </c>
      <c r="F735" s="84" t="b">
        <v>0</v>
      </c>
      <c r="G735" s="84" t="b">
        <v>0</v>
      </c>
    </row>
    <row r="736" spans="1:7" x14ac:dyDescent="0.25">
      <c r="A736" s="84" t="s">
        <v>14766</v>
      </c>
      <c r="B736" s="84">
        <v>4</v>
      </c>
      <c r="C736" s="122">
        <v>6.1963503319825176E-4</v>
      </c>
      <c r="D736" s="84" t="s">
        <v>15743</v>
      </c>
      <c r="E736" s="84" t="b">
        <v>0</v>
      </c>
      <c r="F736" s="84" t="b">
        <v>0</v>
      </c>
      <c r="G736" s="84" t="b">
        <v>0</v>
      </c>
    </row>
    <row r="737" spans="1:7" x14ac:dyDescent="0.25">
      <c r="A737" s="84" t="s">
        <v>14767</v>
      </c>
      <c r="B737" s="84">
        <v>4</v>
      </c>
      <c r="C737" s="122">
        <v>5.8991601878143453E-4</v>
      </c>
      <c r="D737" s="84" t="s">
        <v>15743</v>
      </c>
      <c r="E737" s="84" t="b">
        <v>1</v>
      </c>
      <c r="F737" s="84" t="b">
        <v>0</v>
      </c>
      <c r="G737" s="84" t="b">
        <v>0</v>
      </c>
    </row>
    <row r="738" spans="1:7" x14ac:dyDescent="0.25">
      <c r="A738" s="84" t="s">
        <v>14768</v>
      </c>
      <c r="B738" s="84">
        <v>4</v>
      </c>
      <c r="C738" s="122">
        <v>5.8991601878143453E-4</v>
      </c>
      <c r="D738" s="84" t="s">
        <v>15743</v>
      </c>
      <c r="E738" s="84" t="b">
        <v>0</v>
      </c>
      <c r="F738" s="84" t="b">
        <v>0</v>
      </c>
      <c r="G738" s="84" t="b">
        <v>0</v>
      </c>
    </row>
    <row r="739" spans="1:7" x14ac:dyDescent="0.25">
      <c r="A739" s="84" t="s">
        <v>14769</v>
      </c>
      <c r="B739" s="84">
        <v>4</v>
      </c>
      <c r="C739" s="122">
        <v>5.8991601878143453E-4</v>
      </c>
      <c r="D739" s="84" t="s">
        <v>15743</v>
      </c>
      <c r="E739" s="84" t="b">
        <v>0</v>
      </c>
      <c r="F739" s="84" t="b">
        <v>0</v>
      </c>
      <c r="G739" s="84" t="b">
        <v>0</v>
      </c>
    </row>
    <row r="740" spans="1:7" x14ac:dyDescent="0.25">
      <c r="A740" s="84" t="s">
        <v>14770</v>
      </c>
      <c r="B740" s="84">
        <v>4</v>
      </c>
      <c r="C740" s="122">
        <v>5.8991601878143453E-4</v>
      </c>
      <c r="D740" s="84" t="s">
        <v>15743</v>
      </c>
      <c r="E740" s="84" t="b">
        <v>0</v>
      </c>
      <c r="F740" s="84" t="b">
        <v>0</v>
      </c>
      <c r="G740" s="84" t="b">
        <v>0</v>
      </c>
    </row>
    <row r="741" spans="1:7" x14ac:dyDescent="0.25">
      <c r="A741" s="84" t="s">
        <v>14771</v>
      </c>
      <c r="B741" s="84">
        <v>4</v>
      </c>
      <c r="C741" s="122">
        <v>5.8991601878143453E-4</v>
      </c>
      <c r="D741" s="84" t="s">
        <v>15743</v>
      </c>
      <c r="E741" s="84" t="b">
        <v>0</v>
      </c>
      <c r="F741" s="84" t="b">
        <v>0</v>
      </c>
      <c r="G741" s="84" t="b">
        <v>0</v>
      </c>
    </row>
    <row r="742" spans="1:7" x14ac:dyDescent="0.25">
      <c r="A742" s="84" t="s">
        <v>14772</v>
      </c>
      <c r="B742" s="84">
        <v>4</v>
      </c>
      <c r="C742" s="122">
        <v>5.8991601878143453E-4</v>
      </c>
      <c r="D742" s="84" t="s">
        <v>15743</v>
      </c>
      <c r="E742" s="84" t="b">
        <v>0</v>
      </c>
      <c r="F742" s="84" t="b">
        <v>0</v>
      </c>
      <c r="G742" s="84" t="b">
        <v>0</v>
      </c>
    </row>
    <row r="743" spans="1:7" x14ac:dyDescent="0.25">
      <c r="A743" s="84" t="s">
        <v>14773</v>
      </c>
      <c r="B743" s="84">
        <v>4</v>
      </c>
      <c r="C743" s="122">
        <v>5.8991601878143453E-4</v>
      </c>
      <c r="D743" s="84" t="s">
        <v>15743</v>
      </c>
      <c r="E743" s="84" t="b">
        <v>0</v>
      </c>
      <c r="F743" s="84" t="b">
        <v>0</v>
      </c>
      <c r="G743" s="84" t="b">
        <v>0</v>
      </c>
    </row>
    <row r="744" spans="1:7" x14ac:dyDescent="0.25">
      <c r="A744" s="84" t="s">
        <v>14774</v>
      </c>
      <c r="B744" s="84">
        <v>4</v>
      </c>
      <c r="C744" s="122">
        <v>6.6152163145126832E-4</v>
      </c>
      <c r="D744" s="84" t="s">
        <v>15743</v>
      </c>
      <c r="E744" s="84" t="b">
        <v>0</v>
      </c>
      <c r="F744" s="84" t="b">
        <v>0</v>
      </c>
      <c r="G744" s="84" t="b">
        <v>0</v>
      </c>
    </row>
    <row r="745" spans="1:7" x14ac:dyDescent="0.25">
      <c r="A745" s="84" t="s">
        <v>14775</v>
      </c>
      <c r="B745" s="84">
        <v>4</v>
      </c>
      <c r="C745" s="122">
        <v>6.6152163145126832E-4</v>
      </c>
      <c r="D745" s="84" t="s">
        <v>15743</v>
      </c>
      <c r="E745" s="84" t="b">
        <v>0</v>
      </c>
      <c r="F745" s="84" t="b">
        <v>0</v>
      </c>
      <c r="G745" s="84" t="b">
        <v>0</v>
      </c>
    </row>
    <row r="746" spans="1:7" x14ac:dyDescent="0.25">
      <c r="A746" s="84" t="s">
        <v>14776</v>
      </c>
      <c r="B746" s="84">
        <v>4</v>
      </c>
      <c r="C746" s="122">
        <v>6.6152163145126832E-4</v>
      </c>
      <c r="D746" s="84" t="s">
        <v>15743</v>
      </c>
      <c r="E746" s="84" t="b">
        <v>0</v>
      </c>
      <c r="F746" s="84" t="b">
        <v>0</v>
      </c>
      <c r="G746" s="84" t="b">
        <v>0</v>
      </c>
    </row>
    <row r="747" spans="1:7" x14ac:dyDescent="0.25">
      <c r="A747" s="84" t="s">
        <v>14777</v>
      </c>
      <c r="B747" s="84">
        <v>4</v>
      </c>
      <c r="C747" s="122">
        <v>5.8991601878143453E-4</v>
      </c>
      <c r="D747" s="84" t="s">
        <v>15743</v>
      </c>
      <c r="E747" s="84" t="b">
        <v>0</v>
      </c>
      <c r="F747" s="84" t="b">
        <v>0</v>
      </c>
      <c r="G747" s="84" t="b">
        <v>0</v>
      </c>
    </row>
    <row r="748" spans="1:7" x14ac:dyDescent="0.25">
      <c r="A748" s="84" t="s">
        <v>14778</v>
      </c>
      <c r="B748" s="84">
        <v>4</v>
      </c>
      <c r="C748" s="122">
        <v>5.8991601878143453E-4</v>
      </c>
      <c r="D748" s="84" t="s">
        <v>15743</v>
      </c>
      <c r="E748" s="84" t="b">
        <v>0</v>
      </c>
      <c r="F748" s="84" t="b">
        <v>0</v>
      </c>
      <c r="G748" s="84" t="b">
        <v>0</v>
      </c>
    </row>
    <row r="749" spans="1:7" x14ac:dyDescent="0.25">
      <c r="A749" s="84" t="s">
        <v>14779</v>
      </c>
      <c r="B749" s="84">
        <v>4</v>
      </c>
      <c r="C749" s="122">
        <v>5.8991601878143453E-4</v>
      </c>
      <c r="D749" s="84" t="s">
        <v>15743</v>
      </c>
      <c r="E749" s="84" t="b">
        <v>0</v>
      </c>
      <c r="F749" s="84" t="b">
        <v>0</v>
      </c>
      <c r="G749" s="84" t="b">
        <v>0</v>
      </c>
    </row>
    <row r="750" spans="1:7" x14ac:dyDescent="0.25">
      <c r="A750" s="84" t="s">
        <v>14780</v>
      </c>
      <c r="B750" s="84">
        <v>4</v>
      </c>
      <c r="C750" s="122">
        <v>6.6152163145126832E-4</v>
      </c>
      <c r="D750" s="84" t="s">
        <v>15743</v>
      </c>
      <c r="E750" s="84" t="b">
        <v>0</v>
      </c>
      <c r="F750" s="84" t="b">
        <v>0</v>
      </c>
      <c r="G750" s="84" t="b">
        <v>0</v>
      </c>
    </row>
    <row r="751" spans="1:7" x14ac:dyDescent="0.25">
      <c r="A751" s="84" t="s">
        <v>14781</v>
      </c>
      <c r="B751" s="84">
        <v>4</v>
      </c>
      <c r="C751" s="122">
        <v>6.6152163145126832E-4</v>
      </c>
      <c r="D751" s="84" t="s">
        <v>15743</v>
      </c>
      <c r="E751" s="84" t="b">
        <v>0</v>
      </c>
      <c r="F751" s="84" t="b">
        <v>0</v>
      </c>
      <c r="G751" s="84" t="b">
        <v>0</v>
      </c>
    </row>
    <row r="752" spans="1:7" x14ac:dyDescent="0.25">
      <c r="A752" s="84" t="s">
        <v>14782</v>
      </c>
      <c r="B752" s="84">
        <v>4</v>
      </c>
      <c r="C752" s="122">
        <v>6.6152163145126832E-4</v>
      </c>
      <c r="D752" s="84" t="s">
        <v>15743</v>
      </c>
      <c r="E752" s="84" t="b">
        <v>0</v>
      </c>
      <c r="F752" s="84" t="b">
        <v>1</v>
      </c>
      <c r="G752" s="84" t="b">
        <v>0</v>
      </c>
    </row>
    <row r="753" spans="1:7" x14ac:dyDescent="0.25">
      <c r="A753" s="84" t="s">
        <v>14783</v>
      </c>
      <c r="B753" s="84">
        <v>4</v>
      </c>
      <c r="C753" s="122">
        <v>5.8991601878143453E-4</v>
      </c>
      <c r="D753" s="84" t="s">
        <v>15743</v>
      </c>
      <c r="E753" s="84" t="b">
        <v>0</v>
      </c>
      <c r="F753" s="84" t="b">
        <v>0</v>
      </c>
      <c r="G753" s="84" t="b">
        <v>0</v>
      </c>
    </row>
    <row r="754" spans="1:7" x14ac:dyDescent="0.25">
      <c r="A754" s="84" t="s">
        <v>14784</v>
      </c>
      <c r="B754" s="84">
        <v>4</v>
      </c>
      <c r="C754" s="122">
        <v>5.8991601878143453E-4</v>
      </c>
      <c r="D754" s="84" t="s">
        <v>15743</v>
      </c>
      <c r="E754" s="84" t="b">
        <v>0</v>
      </c>
      <c r="F754" s="84" t="b">
        <v>0</v>
      </c>
      <c r="G754" s="84" t="b">
        <v>0</v>
      </c>
    </row>
    <row r="755" spans="1:7" x14ac:dyDescent="0.25">
      <c r="A755" s="84" t="s">
        <v>14785</v>
      </c>
      <c r="B755" s="84">
        <v>4</v>
      </c>
      <c r="C755" s="122">
        <v>5.8991601878143453E-4</v>
      </c>
      <c r="D755" s="84" t="s">
        <v>15743</v>
      </c>
      <c r="E755" s="84" t="b">
        <v>0</v>
      </c>
      <c r="F755" s="84" t="b">
        <v>0</v>
      </c>
      <c r="G755" s="84" t="b">
        <v>0</v>
      </c>
    </row>
    <row r="756" spans="1:7" x14ac:dyDescent="0.25">
      <c r="A756" s="84" t="s">
        <v>14786</v>
      </c>
      <c r="B756" s="84">
        <v>4</v>
      </c>
      <c r="C756" s="122">
        <v>5.8991601878143453E-4</v>
      </c>
      <c r="D756" s="84" t="s">
        <v>15743</v>
      </c>
      <c r="E756" s="84" t="b">
        <v>0</v>
      </c>
      <c r="F756" s="84" t="b">
        <v>0</v>
      </c>
      <c r="G756" s="84" t="b">
        <v>0</v>
      </c>
    </row>
    <row r="757" spans="1:7" x14ac:dyDescent="0.25">
      <c r="A757" s="84" t="s">
        <v>14787</v>
      </c>
      <c r="B757" s="84">
        <v>4</v>
      </c>
      <c r="C757" s="122">
        <v>5.8991601878143453E-4</v>
      </c>
      <c r="D757" s="84" t="s">
        <v>15743</v>
      </c>
      <c r="E757" s="84" t="b">
        <v>0</v>
      </c>
      <c r="F757" s="84" t="b">
        <v>0</v>
      </c>
      <c r="G757" s="84" t="b">
        <v>0</v>
      </c>
    </row>
    <row r="758" spans="1:7" x14ac:dyDescent="0.25">
      <c r="A758" s="84" t="s">
        <v>14788</v>
      </c>
      <c r="B758" s="84">
        <v>4</v>
      </c>
      <c r="C758" s="122">
        <v>6.6152163145126832E-4</v>
      </c>
      <c r="D758" s="84" t="s">
        <v>15743</v>
      </c>
      <c r="E758" s="84" t="b">
        <v>1</v>
      </c>
      <c r="F758" s="84" t="b">
        <v>0</v>
      </c>
      <c r="G758" s="84" t="b">
        <v>0</v>
      </c>
    </row>
    <row r="759" spans="1:7" x14ac:dyDescent="0.25">
      <c r="A759" s="84" t="s">
        <v>14789</v>
      </c>
      <c r="B759" s="84">
        <v>4</v>
      </c>
      <c r="C759" s="122">
        <v>5.8991601878143453E-4</v>
      </c>
      <c r="D759" s="84" t="s">
        <v>15743</v>
      </c>
      <c r="E759" s="84" t="b">
        <v>0</v>
      </c>
      <c r="F759" s="84" t="b">
        <v>0</v>
      </c>
      <c r="G759" s="84" t="b">
        <v>0</v>
      </c>
    </row>
    <row r="760" spans="1:7" x14ac:dyDescent="0.25">
      <c r="A760" s="84" t="s">
        <v>14790</v>
      </c>
      <c r="B760" s="84">
        <v>4</v>
      </c>
      <c r="C760" s="122">
        <v>5.8991601878143453E-4</v>
      </c>
      <c r="D760" s="84" t="s">
        <v>15743</v>
      </c>
      <c r="E760" s="84" t="b">
        <v>0</v>
      </c>
      <c r="F760" s="84" t="b">
        <v>0</v>
      </c>
      <c r="G760" s="84" t="b">
        <v>0</v>
      </c>
    </row>
    <row r="761" spans="1:7" x14ac:dyDescent="0.25">
      <c r="A761" s="84" t="s">
        <v>14791</v>
      </c>
      <c r="B761" s="84">
        <v>4</v>
      </c>
      <c r="C761" s="122">
        <v>5.8991601878143453E-4</v>
      </c>
      <c r="D761" s="84" t="s">
        <v>15743</v>
      </c>
      <c r="E761" s="84" t="b">
        <v>0</v>
      </c>
      <c r="F761" s="84" t="b">
        <v>0</v>
      </c>
      <c r="G761" s="84" t="b">
        <v>0</v>
      </c>
    </row>
    <row r="762" spans="1:7" x14ac:dyDescent="0.25">
      <c r="A762" s="84" t="s">
        <v>14792</v>
      </c>
      <c r="B762" s="84">
        <v>4</v>
      </c>
      <c r="C762" s="122">
        <v>5.8991601878143453E-4</v>
      </c>
      <c r="D762" s="84" t="s">
        <v>15743</v>
      </c>
      <c r="E762" s="84" t="b">
        <v>0</v>
      </c>
      <c r="F762" s="84" t="b">
        <v>0</v>
      </c>
      <c r="G762" s="84" t="b">
        <v>0</v>
      </c>
    </row>
    <row r="763" spans="1:7" x14ac:dyDescent="0.25">
      <c r="A763" s="84" t="s">
        <v>14793</v>
      </c>
      <c r="B763" s="84">
        <v>4</v>
      </c>
      <c r="C763" s="122">
        <v>5.8991601878143453E-4</v>
      </c>
      <c r="D763" s="84" t="s">
        <v>15743</v>
      </c>
      <c r="E763" s="84" t="b">
        <v>0</v>
      </c>
      <c r="F763" s="84" t="b">
        <v>0</v>
      </c>
      <c r="G763" s="84" t="b">
        <v>0</v>
      </c>
    </row>
    <row r="764" spans="1:7" x14ac:dyDescent="0.25">
      <c r="A764" s="84" t="s">
        <v>14794</v>
      </c>
      <c r="B764" s="84">
        <v>4</v>
      </c>
      <c r="C764" s="122">
        <v>5.8991601878143453E-4</v>
      </c>
      <c r="D764" s="84" t="s">
        <v>15743</v>
      </c>
      <c r="E764" s="84" t="b">
        <v>0</v>
      </c>
      <c r="F764" s="84" t="b">
        <v>0</v>
      </c>
      <c r="G764" s="84" t="b">
        <v>0</v>
      </c>
    </row>
    <row r="765" spans="1:7" x14ac:dyDescent="0.25">
      <c r="A765" s="84" t="s">
        <v>14795</v>
      </c>
      <c r="B765" s="84">
        <v>4</v>
      </c>
      <c r="C765" s="122">
        <v>5.8991601878143453E-4</v>
      </c>
      <c r="D765" s="84" t="s">
        <v>15743</v>
      </c>
      <c r="E765" s="84" t="b">
        <v>0</v>
      </c>
      <c r="F765" s="84" t="b">
        <v>0</v>
      </c>
      <c r="G765" s="84" t="b">
        <v>0</v>
      </c>
    </row>
    <row r="766" spans="1:7" x14ac:dyDescent="0.25">
      <c r="A766" s="84" t="s">
        <v>14796</v>
      </c>
      <c r="B766" s="84">
        <v>4</v>
      </c>
      <c r="C766" s="122">
        <v>5.8991601878143453E-4</v>
      </c>
      <c r="D766" s="84" t="s">
        <v>15743</v>
      </c>
      <c r="E766" s="84" t="b">
        <v>0</v>
      </c>
      <c r="F766" s="84" t="b">
        <v>0</v>
      </c>
      <c r="G766" s="84" t="b">
        <v>0</v>
      </c>
    </row>
    <row r="767" spans="1:7" x14ac:dyDescent="0.25">
      <c r="A767" s="84" t="s">
        <v>14797</v>
      </c>
      <c r="B767" s="84">
        <v>4</v>
      </c>
      <c r="C767" s="122">
        <v>5.8991601878143453E-4</v>
      </c>
      <c r="D767" s="84" t="s">
        <v>15743</v>
      </c>
      <c r="E767" s="84" t="b">
        <v>0</v>
      </c>
      <c r="F767" s="84" t="b">
        <v>0</v>
      </c>
      <c r="G767" s="84" t="b">
        <v>0</v>
      </c>
    </row>
    <row r="768" spans="1:7" x14ac:dyDescent="0.25">
      <c r="A768" s="84" t="s">
        <v>14798</v>
      </c>
      <c r="B768" s="84">
        <v>4</v>
      </c>
      <c r="C768" s="122">
        <v>6.6152163145126832E-4</v>
      </c>
      <c r="D768" s="84" t="s">
        <v>15743</v>
      </c>
      <c r="E768" s="84" t="b">
        <v>0</v>
      </c>
      <c r="F768" s="84" t="b">
        <v>0</v>
      </c>
      <c r="G768" s="84" t="b">
        <v>0</v>
      </c>
    </row>
    <row r="769" spans="1:7" x14ac:dyDescent="0.25">
      <c r="A769" s="84" t="s">
        <v>14799</v>
      </c>
      <c r="B769" s="84">
        <v>4</v>
      </c>
      <c r="C769" s="122">
        <v>5.8991601878143453E-4</v>
      </c>
      <c r="D769" s="84" t="s">
        <v>15743</v>
      </c>
      <c r="E769" s="84" t="b">
        <v>0</v>
      </c>
      <c r="F769" s="84" t="b">
        <v>0</v>
      </c>
      <c r="G769" s="84" t="b">
        <v>0</v>
      </c>
    </row>
    <row r="770" spans="1:7" x14ac:dyDescent="0.25">
      <c r="A770" s="84" t="s">
        <v>14800</v>
      </c>
      <c r="B770" s="84">
        <v>4</v>
      </c>
      <c r="C770" s="122">
        <v>5.8991601878143453E-4</v>
      </c>
      <c r="D770" s="84" t="s">
        <v>15743</v>
      </c>
      <c r="E770" s="84" t="b">
        <v>0</v>
      </c>
      <c r="F770" s="84" t="b">
        <v>0</v>
      </c>
      <c r="G770" s="84" t="b">
        <v>0</v>
      </c>
    </row>
    <row r="771" spans="1:7" x14ac:dyDescent="0.25">
      <c r="A771" s="84" t="s">
        <v>14801</v>
      </c>
      <c r="B771" s="84">
        <v>4</v>
      </c>
      <c r="C771" s="122">
        <v>6.6152163145126832E-4</v>
      </c>
      <c r="D771" s="84" t="s">
        <v>15743</v>
      </c>
      <c r="E771" s="84" t="b">
        <v>0</v>
      </c>
      <c r="F771" s="84" t="b">
        <v>0</v>
      </c>
      <c r="G771" s="84" t="b">
        <v>0</v>
      </c>
    </row>
    <row r="772" spans="1:7" x14ac:dyDescent="0.25">
      <c r="A772" s="84" t="s">
        <v>14802</v>
      </c>
      <c r="B772" s="84">
        <v>4</v>
      </c>
      <c r="C772" s="122">
        <v>6.6152163145126832E-4</v>
      </c>
      <c r="D772" s="84" t="s">
        <v>15743</v>
      </c>
      <c r="E772" s="84" t="b">
        <v>0</v>
      </c>
      <c r="F772" s="84" t="b">
        <v>0</v>
      </c>
      <c r="G772" s="84" t="b">
        <v>0</v>
      </c>
    </row>
    <row r="773" spans="1:7" x14ac:dyDescent="0.25">
      <c r="A773" s="84" t="s">
        <v>14803</v>
      </c>
      <c r="B773" s="84">
        <v>4</v>
      </c>
      <c r="C773" s="122">
        <v>6.6152163145126832E-4</v>
      </c>
      <c r="D773" s="84" t="s">
        <v>15743</v>
      </c>
      <c r="E773" s="84" t="b">
        <v>0</v>
      </c>
      <c r="F773" s="84" t="b">
        <v>0</v>
      </c>
      <c r="G773" s="84" t="b">
        <v>0</v>
      </c>
    </row>
    <row r="774" spans="1:7" x14ac:dyDescent="0.25">
      <c r="A774" s="84" t="s">
        <v>14804</v>
      </c>
      <c r="B774" s="84">
        <v>4</v>
      </c>
      <c r="C774" s="122">
        <v>5.8991601878143453E-4</v>
      </c>
      <c r="D774" s="84" t="s">
        <v>15743</v>
      </c>
      <c r="E774" s="84" t="b">
        <v>0</v>
      </c>
      <c r="F774" s="84" t="b">
        <v>0</v>
      </c>
      <c r="G774" s="84" t="b">
        <v>0</v>
      </c>
    </row>
    <row r="775" spans="1:7" x14ac:dyDescent="0.25">
      <c r="A775" s="84" t="s">
        <v>14805</v>
      </c>
      <c r="B775" s="84">
        <v>4</v>
      </c>
      <c r="C775" s="122">
        <v>5.8991601878143453E-4</v>
      </c>
      <c r="D775" s="84" t="s">
        <v>15743</v>
      </c>
      <c r="E775" s="84" t="b">
        <v>0</v>
      </c>
      <c r="F775" s="84" t="b">
        <v>0</v>
      </c>
      <c r="G775" s="84" t="b">
        <v>0</v>
      </c>
    </row>
    <row r="776" spans="1:7" x14ac:dyDescent="0.25">
      <c r="A776" s="84" t="s">
        <v>14806</v>
      </c>
      <c r="B776" s="84">
        <v>4</v>
      </c>
      <c r="C776" s="122">
        <v>5.8991601878143453E-4</v>
      </c>
      <c r="D776" s="84" t="s">
        <v>15743</v>
      </c>
      <c r="E776" s="84" t="b">
        <v>0</v>
      </c>
      <c r="F776" s="84" t="b">
        <v>0</v>
      </c>
      <c r="G776" s="84" t="b">
        <v>0</v>
      </c>
    </row>
    <row r="777" spans="1:7" x14ac:dyDescent="0.25">
      <c r="A777" s="84" t="s">
        <v>14807</v>
      </c>
      <c r="B777" s="84">
        <v>4</v>
      </c>
      <c r="C777" s="122">
        <v>5.8991601878143453E-4</v>
      </c>
      <c r="D777" s="84" t="s">
        <v>15743</v>
      </c>
      <c r="E777" s="84" t="b">
        <v>0</v>
      </c>
      <c r="F777" s="84" t="b">
        <v>0</v>
      </c>
      <c r="G777" s="84" t="b">
        <v>0</v>
      </c>
    </row>
    <row r="778" spans="1:7" x14ac:dyDescent="0.25">
      <c r="A778" s="84" t="s">
        <v>14808</v>
      </c>
      <c r="B778" s="84">
        <v>4</v>
      </c>
      <c r="C778" s="122">
        <v>5.8991601878143453E-4</v>
      </c>
      <c r="D778" s="84" t="s">
        <v>15743</v>
      </c>
      <c r="E778" s="84" t="b">
        <v>0</v>
      </c>
      <c r="F778" s="84" t="b">
        <v>0</v>
      </c>
      <c r="G778" s="84" t="b">
        <v>0</v>
      </c>
    </row>
    <row r="779" spans="1:7" x14ac:dyDescent="0.25">
      <c r="A779" s="84" t="s">
        <v>14809</v>
      </c>
      <c r="B779" s="84">
        <v>4</v>
      </c>
      <c r="C779" s="122">
        <v>5.8991601878143453E-4</v>
      </c>
      <c r="D779" s="84" t="s">
        <v>15743</v>
      </c>
      <c r="E779" s="84" t="b">
        <v>0</v>
      </c>
      <c r="F779" s="84" t="b">
        <v>0</v>
      </c>
      <c r="G779" s="84" t="b">
        <v>0</v>
      </c>
    </row>
    <row r="780" spans="1:7" x14ac:dyDescent="0.25">
      <c r="A780" s="84" t="s">
        <v>14810</v>
      </c>
      <c r="B780" s="84">
        <v>4</v>
      </c>
      <c r="C780" s="122">
        <v>5.8991601878143453E-4</v>
      </c>
      <c r="D780" s="84" t="s">
        <v>15743</v>
      </c>
      <c r="E780" s="84" t="b">
        <v>0</v>
      </c>
      <c r="F780" s="84" t="b">
        <v>1</v>
      </c>
      <c r="G780" s="84" t="b">
        <v>1</v>
      </c>
    </row>
    <row r="781" spans="1:7" x14ac:dyDescent="0.25">
      <c r="A781" s="84" t="s">
        <v>14811</v>
      </c>
      <c r="B781" s="84">
        <v>4</v>
      </c>
      <c r="C781" s="122">
        <v>5.8991601878143453E-4</v>
      </c>
      <c r="D781" s="84" t="s">
        <v>15743</v>
      </c>
      <c r="E781" s="84" t="b">
        <v>0</v>
      </c>
      <c r="F781" s="84" t="b">
        <v>0</v>
      </c>
      <c r="G781" s="84" t="b">
        <v>0</v>
      </c>
    </row>
    <row r="782" spans="1:7" x14ac:dyDescent="0.25">
      <c r="A782" s="84" t="s">
        <v>821</v>
      </c>
      <c r="B782" s="84">
        <v>4</v>
      </c>
      <c r="C782" s="122">
        <v>5.8991601878143453E-4</v>
      </c>
      <c r="D782" s="84" t="s">
        <v>15743</v>
      </c>
      <c r="E782" s="84" t="b">
        <v>0</v>
      </c>
      <c r="F782" s="84" t="b">
        <v>0</v>
      </c>
      <c r="G782" s="84" t="b">
        <v>0</v>
      </c>
    </row>
    <row r="783" spans="1:7" x14ac:dyDescent="0.25">
      <c r="A783" s="84" t="s">
        <v>820</v>
      </c>
      <c r="B783" s="84">
        <v>4</v>
      </c>
      <c r="C783" s="122">
        <v>5.8991601878143453E-4</v>
      </c>
      <c r="D783" s="84" t="s">
        <v>15743</v>
      </c>
      <c r="E783" s="84" t="b">
        <v>0</v>
      </c>
      <c r="F783" s="84" t="b">
        <v>0</v>
      </c>
      <c r="G783" s="84" t="b">
        <v>0</v>
      </c>
    </row>
    <row r="784" spans="1:7" x14ac:dyDescent="0.25">
      <c r="A784" s="84" t="s">
        <v>14812</v>
      </c>
      <c r="B784" s="84">
        <v>4</v>
      </c>
      <c r="C784" s="122">
        <v>5.8991601878143453E-4</v>
      </c>
      <c r="D784" s="84" t="s">
        <v>15743</v>
      </c>
      <c r="E784" s="84" t="b">
        <v>0</v>
      </c>
      <c r="F784" s="84" t="b">
        <v>0</v>
      </c>
      <c r="G784" s="84" t="b">
        <v>0</v>
      </c>
    </row>
    <row r="785" spans="1:7" x14ac:dyDescent="0.25">
      <c r="A785" s="84" t="s">
        <v>14813</v>
      </c>
      <c r="B785" s="84">
        <v>4</v>
      </c>
      <c r="C785" s="122">
        <v>5.8991601878143453E-4</v>
      </c>
      <c r="D785" s="84" t="s">
        <v>15743</v>
      </c>
      <c r="E785" s="84" t="b">
        <v>0</v>
      </c>
      <c r="F785" s="84" t="b">
        <v>0</v>
      </c>
      <c r="G785" s="84" t="b">
        <v>0</v>
      </c>
    </row>
    <row r="786" spans="1:7" x14ac:dyDescent="0.25">
      <c r="A786" s="84" t="s">
        <v>14814</v>
      </c>
      <c r="B786" s="84">
        <v>4</v>
      </c>
      <c r="C786" s="122">
        <v>5.8991601878143453E-4</v>
      </c>
      <c r="D786" s="84" t="s">
        <v>15743</v>
      </c>
      <c r="E786" s="84" t="b">
        <v>0</v>
      </c>
      <c r="F786" s="84" t="b">
        <v>0</v>
      </c>
      <c r="G786" s="84" t="b">
        <v>0</v>
      </c>
    </row>
    <row r="787" spans="1:7" x14ac:dyDescent="0.25">
      <c r="A787" s="84" t="s">
        <v>14815</v>
      </c>
      <c r="B787" s="84">
        <v>4</v>
      </c>
      <c r="C787" s="122">
        <v>5.8991601878143453E-4</v>
      </c>
      <c r="D787" s="84" t="s">
        <v>15743</v>
      </c>
      <c r="E787" s="84" t="b">
        <v>0</v>
      </c>
      <c r="F787" s="84" t="b">
        <v>0</v>
      </c>
      <c r="G787" s="84" t="b">
        <v>0</v>
      </c>
    </row>
    <row r="788" spans="1:7" x14ac:dyDescent="0.25">
      <c r="A788" s="84" t="s">
        <v>14816</v>
      </c>
      <c r="B788" s="84">
        <v>3</v>
      </c>
      <c r="C788" s="122">
        <v>4.6472627489868882E-4</v>
      </c>
      <c r="D788" s="84" t="s">
        <v>15743</v>
      </c>
      <c r="E788" s="84" t="b">
        <v>1</v>
      </c>
      <c r="F788" s="84" t="b">
        <v>0</v>
      </c>
      <c r="G788" s="84" t="b">
        <v>0</v>
      </c>
    </row>
    <row r="789" spans="1:7" x14ac:dyDescent="0.25">
      <c r="A789" s="84" t="s">
        <v>14817</v>
      </c>
      <c r="B789" s="84">
        <v>3</v>
      </c>
      <c r="C789" s="122">
        <v>4.6472627489868882E-4</v>
      </c>
      <c r="D789" s="84" t="s">
        <v>15743</v>
      </c>
      <c r="E789" s="84" t="b">
        <v>0</v>
      </c>
      <c r="F789" s="84" t="b">
        <v>0</v>
      </c>
      <c r="G789" s="84" t="b">
        <v>0</v>
      </c>
    </row>
    <row r="790" spans="1:7" x14ac:dyDescent="0.25">
      <c r="A790" s="84" t="s">
        <v>14818</v>
      </c>
      <c r="B790" s="84">
        <v>3</v>
      </c>
      <c r="C790" s="122">
        <v>4.6472627489868882E-4</v>
      </c>
      <c r="D790" s="84" t="s">
        <v>15743</v>
      </c>
      <c r="E790" s="84" t="b">
        <v>0</v>
      </c>
      <c r="F790" s="84" t="b">
        <v>0</v>
      </c>
      <c r="G790" s="84" t="b">
        <v>0</v>
      </c>
    </row>
    <row r="791" spans="1:7" x14ac:dyDescent="0.25">
      <c r="A791" s="84" t="s">
        <v>14819</v>
      </c>
      <c r="B791" s="84">
        <v>3</v>
      </c>
      <c r="C791" s="122">
        <v>4.6472627489868882E-4</v>
      </c>
      <c r="D791" s="84" t="s">
        <v>15743</v>
      </c>
      <c r="E791" s="84" t="b">
        <v>0</v>
      </c>
      <c r="F791" s="84" t="b">
        <v>0</v>
      </c>
      <c r="G791" s="84" t="b">
        <v>0</v>
      </c>
    </row>
    <row r="792" spans="1:7" x14ac:dyDescent="0.25">
      <c r="A792" s="84" t="s">
        <v>14820</v>
      </c>
      <c r="B792" s="84">
        <v>3</v>
      </c>
      <c r="C792" s="122">
        <v>4.6472627489868882E-4</v>
      </c>
      <c r="D792" s="84" t="s">
        <v>15743</v>
      </c>
      <c r="E792" s="84" t="b">
        <v>0</v>
      </c>
      <c r="F792" s="84" t="b">
        <v>0</v>
      </c>
      <c r="G792" s="84" t="b">
        <v>0</v>
      </c>
    </row>
    <row r="793" spans="1:7" x14ac:dyDescent="0.25">
      <c r="A793" s="84" t="s">
        <v>997</v>
      </c>
      <c r="B793" s="84">
        <v>3</v>
      </c>
      <c r="C793" s="122">
        <v>4.6472627489868882E-4</v>
      </c>
      <c r="D793" s="84" t="s">
        <v>15743</v>
      </c>
      <c r="E793" s="84" t="b">
        <v>0</v>
      </c>
      <c r="F793" s="84" t="b">
        <v>0</v>
      </c>
      <c r="G793" s="84" t="b">
        <v>0</v>
      </c>
    </row>
    <row r="794" spans="1:7" x14ac:dyDescent="0.25">
      <c r="A794" s="84" t="s">
        <v>14821</v>
      </c>
      <c r="B794" s="84">
        <v>3</v>
      </c>
      <c r="C794" s="122">
        <v>4.9614122358845121E-4</v>
      </c>
      <c r="D794" s="84" t="s">
        <v>15743</v>
      </c>
      <c r="E794" s="84" t="b">
        <v>0</v>
      </c>
      <c r="F794" s="84" t="b">
        <v>0</v>
      </c>
      <c r="G794" s="84" t="b">
        <v>0</v>
      </c>
    </row>
    <row r="795" spans="1:7" x14ac:dyDescent="0.25">
      <c r="A795" s="84" t="s">
        <v>14822</v>
      </c>
      <c r="B795" s="84">
        <v>3</v>
      </c>
      <c r="C795" s="122">
        <v>4.6472627489868882E-4</v>
      </c>
      <c r="D795" s="84" t="s">
        <v>15743</v>
      </c>
      <c r="E795" s="84" t="b">
        <v>0</v>
      </c>
      <c r="F795" s="84" t="b">
        <v>0</v>
      </c>
      <c r="G795" s="84" t="b">
        <v>0</v>
      </c>
    </row>
    <row r="796" spans="1:7" x14ac:dyDescent="0.25">
      <c r="A796" s="84" t="s">
        <v>14823</v>
      </c>
      <c r="B796" s="84">
        <v>3</v>
      </c>
      <c r="C796" s="122">
        <v>4.6472627489868882E-4</v>
      </c>
      <c r="D796" s="84" t="s">
        <v>15743</v>
      </c>
      <c r="E796" s="84" t="b">
        <v>0</v>
      </c>
      <c r="F796" s="84" t="b">
        <v>0</v>
      </c>
      <c r="G796" s="84" t="b">
        <v>0</v>
      </c>
    </row>
    <row r="797" spans="1:7" x14ac:dyDescent="0.25">
      <c r="A797" s="84" t="s">
        <v>14824</v>
      </c>
      <c r="B797" s="84">
        <v>3</v>
      </c>
      <c r="C797" s="122">
        <v>4.6472627489868882E-4</v>
      </c>
      <c r="D797" s="84" t="s">
        <v>15743</v>
      </c>
      <c r="E797" s="84" t="b">
        <v>1</v>
      </c>
      <c r="F797" s="84" t="b">
        <v>0</v>
      </c>
      <c r="G797" s="84" t="b">
        <v>0</v>
      </c>
    </row>
    <row r="798" spans="1:7" x14ac:dyDescent="0.25">
      <c r="A798" s="84" t="s">
        <v>14825</v>
      </c>
      <c r="B798" s="84">
        <v>3</v>
      </c>
      <c r="C798" s="122">
        <v>4.9614122358845121E-4</v>
      </c>
      <c r="D798" s="84" t="s">
        <v>15743</v>
      </c>
      <c r="E798" s="84" t="b">
        <v>0</v>
      </c>
      <c r="F798" s="84" t="b">
        <v>0</v>
      </c>
      <c r="G798" s="84" t="b">
        <v>0</v>
      </c>
    </row>
    <row r="799" spans="1:7" x14ac:dyDescent="0.25">
      <c r="A799" s="84" t="s">
        <v>14826</v>
      </c>
      <c r="B799" s="84">
        <v>3</v>
      </c>
      <c r="C799" s="122">
        <v>4.6472627489868882E-4</v>
      </c>
      <c r="D799" s="84" t="s">
        <v>15743</v>
      </c>
      <c r="E799" s="84" t="b">
        <v>0</v>
      </c>
      <c r="F799" s="84" t="b">
        <v>0</v>
      </c>
      <c r="G799" s="84" t="b">
        <v>0</v>
      </c>
    </row>
    <row r="800" spans="1:7" x14ac:dyDescent="0.25">
      <c r="A800" s="84" t="s">
        <v>14827</v>
      </c>
      <c r="B800" s="84">
        <v>3</v>
      </c>
      <c r="C800" s="122">
        <v>4.6472627489868882E-4</v>
      </c>
      <c r="D800" s="84" t="s">
        <v>15743</v>
      </c>
      <c r="E800" s="84" t="b">
        <v>0</v>
      </c>
      <c r="F800" s="84" t="b">
        <v>0</v>
      </c>
      <c r="G800" s="84" t="b">
        <v>0</v>
      </c>
    </row>
    <row r="801" spans="1:7" x14ac:dyDescent="0.25">
      <c r="A801" s="84" t="s">
        <v>14828</v>
      </c>
      <c r="B801" s="84">
        <v>3</v>
      </c>
      <c r="C801" s="122">
        <v>4.6472627489868882E-4</v>
      </c>
      <c r="D801" s="84" t="s">
        <v>15743</v>
      </c>
      <c r="E801" s="84" t="b">
        <v>1</v>
      </c>
      <c r="F801" s="84" t="b">
        <v>0</v>
      </c>
      <c r="G801" s="84" t="b">
        <v>0</v>
      </c>
    </row>
    <row r="802" spans="1:7" x14ac:dyDescent="0.25">
      <c r="A802" s="84" t="s">
        <v>14829</v>
      </c>
      <c r="B802" s="84">
        <v>3</v>
      </c>
      <c r="C802" s="122">
        <v>4.6472627489868882E-4</v>
      </c>
      <c r="D802" s="84" t="s">
        <v>15743</v>
      </c>
      <c r="E802" s="84" t="b">
        <v>0</v>
      </c>
      <c r="F802" s="84" t="b">
        <v>0</v>
      </c>
      <c r="G802" s="84" t="b">
        <v>0</v>
      </c>
    </row>
    <row r="803" spans="1:7" x14ac:dyDescent="0.25">
      <c r="A803" s="84" t="s">
        <v>14830</v>
      </c>
      <c r="B803" s="84">
        <v>3</v>
      </c>
      <c r="C803" s="122">
        <v>4.6472627489868882E-4</v>
      </c>
      <c r="D803" s="84" t="s">
        <v>15743</v>
      </c>
      <c r="E803" s="84" t="b">
        <v>0</v>
      </c>
      <c r="F803" s="84" t="b">
        <v>0</v>
      </c>
      <c r="G803" s="84" t="b">
        <v>0</v>
      </c>
    </row>
    <row r="804" spans="1:7" x14ac:dyDescent="0.25">
      <c r="A804" s="84" t="s">
        <v>14831</v>
      </c>
      <c r="B804" s="84">
        <v>3</v>
      </c>
      <c r="C804" s="122">
        <v>4.6472627489868882E-4</v>
      </c>
      <c r="D804" s="84" t="s">
        <v>15743</v>
      </c>
      <c r="E804" s="84" t="b">
        <v>0</v>
      </c>
      <c r="F804" s="84" t="b">
        <v>0</v>
      </c>
      <c r="G804" s="84" t="b">
        <v>0</v>
      </c>
    </row>
    <row r="805" spans="1:7" x14ac:dyDescent="0.25">
      <c r="A805" s="84" t="s">
        <v>14832</v>
      </c>
      <c r="B805" s="84">
        <v>3</v>
      </c>
      <c r="C805" s="122">
        <v>4.6472627489868882E-4</v>
      </c>
      <c r="D805" s="84" t="s">
        <v>15743</v>
      </c>
      <c r="E805" s="84" t="b">
        <v>0</v>
      </c>
      <c r="F805" s="84" t="b">
        <v>0</v>
      </c>
      <c r="G805" s="84" t="b">
        <v>0</v>
      </c>
    </row>
    <row r="806" spans="1:7" x14ac:dyDescent="0.25">
      <c r="A806" s="84" t="s">
        <v>14833</v>
      </c>
      <c r="B806" s="84">
        <v>3</v>
      </c>
      <c r="C806" s="122">
        <v>4.6472627489868882E-4</v>
      </c>
      <c r="D806" s="84" t="s">
        <v>15743</v>
      </c>
      <c r="E806" s="84" t="b">
        <v>0</v>
      </c>
      <c r="F806" s="84" t="b">
        <v>0</v>
      </c>
      <c r="G806" s="84" t="b">
        <v>0</v>
      </c>
    </row>
    <row r="807" spans="1:7" x14ac:dyDescent="0.25">
      <c r="A807" s="84" t="s">
        <v>14834</v>
      </c>
      <c r="B807" s="84">
        <v>3</v>
      </c>
      <c r="C807" s="122">
        <v>4.6472627489868882E-4</v>
      </c>
      <c r="D807" s="84" t="s">
        <v>15743</v>
      </c>
      <c r="E807" s="84" t="b">
        <v>0</v>
      </c>
      <c r="F807" s="84" t="b">
        <v>0</v>
      </c>
      <c r="G807" s="84" t="b">
        <v>0</v>
      </c>
    </row>
    <row r="808" spans="1:7" x14ac:dyDescent="0.25">
      <c r="A808" s="84" t="s">
        <v>14835</v>
      </c>
      <c r="B808" s="84">
        <v>3</v>
      </c>
      <c r="C808" s="122">
        <v>4.6472627489868882E-4</v>
      </c>
      <c r="D808" s="84" t="s">
        <v>15743</v>
      </c>
      <c r="E808" s="84" t="b">
        <v>0</v>
      </c>
      <c r="F808" s="84" t="b">
        <v>0</v>
      </c>
      <c r="G808" s="84" t="b">
        <v>0</v>
      </c>
    </row>
    <row r="809" spans="1:7" x14ac:dyDescent="0.25">
      <c r="A809" s="84" t="s">
        <v>14836</v>
      </c>
      <c r="B809" s="84">
        <v>3</v>
      </c>
      <c r="C809" s="122">
        <v>4.6472627489868882E-4</v>
      </c>
      <c r="D809" s="84" t="s">
        <v>15743</v>
      </c>
      <c r="E809" s="84" t="b">
        <v>0</v>
      </c>
      <c r="F809" s="84" t="b">
        <v>0</v>
      </c>
      <c r="G809" s="84" t="b">
        <v>0</v>
      </c>
    </row>
    <row r="810" spans="1:7" x14ac:dyDescent="0.25">
      <c r="A810" s="84" t="s">
        <v>14837</v>
      </c>
      <c r="B810" s="84">
        <v>3</v>
      </c>
      <c r="C810" s="122">
        <v>4.6472627489868882E-4</v>
      </c>
      <c r="D810" s="84" t="s">
        <v>15743</v>
      </c>
      <c r="E810" s="84" t="b">
        <v>0</v>
      </c>
      <c r="F810" s="84" t="b">
        <v>0</v>
      </c>
      <c r="G810" s="84" t="b">
        <v>0</v>
      </c>
    </row>
    <row r="811" spans="1:7" x14ac:dyDescent="0.25">
      <c r="A811" s="84" t="s">
        <v>14838</v>
      </c>
      <c r="B811" s="84">
        <v>3</v>
      </c>
      <c r="C811" s="122">
        <v>4.6472627489868882E-4</v>
      </c>
      <c r="D811" s="84" t="s">
        <v>15743</v>
      </c>
      <c r="E811" s="84" t="b">
        <v>0</v>
      </c>
      <c r="F811" s="84" t="b">
        <v>0</v>
      </c>
      <c r="G811" s="84" t="b">
        <v>0</v>
      </c>
    </row>
    <row r="812" spans="1:7" x14ac:dyDescent="0.25">
      <c r="A812" s="84" t="s">
        <v>14839</v>
      </c>
      <c r="B812" s="84">
        <v>3</v>
      </c>
      <c r="C812" s="122">
        <v>4.6472627489868882E-4</v>
      </c>
      <c r="D812" s="84" t="s">
        <v>15743</v>
      </c>
      <c r="E812" s="84" t="b">
        <v>0</v>
      </c>
      <c r="F812" s="84" t="b">
        <v>0</v>
      </c>
      <c r="G812" s="84" t="b">
        <v>0</v>
      </c>
    </row>
    <row r="813" spans="1:7" x14ac:dyDescent="0.25">
      <c r="A813" s="84" t="s">
        <v>14840</v>
      </c>
      <c r="B813" s="84">
        <v>3</v>
      </c>
      <c r="C813" s="122">
        <v>4.6472627489868882E-4</v>
      </c>
      <c r="D813" s="84" t="s">
        <v>15743</v>
      </c>
      <c r="E813" s="84" t="b">
        <v>0</v>
      </c>
      <c r="F813" s="84" t="b">
        <v>0</v>
      </c>
      <c r="G813" s="84" t="b">
        <v>0</v>
      </c>
    </row>
    <row r="814" spans="1:7" x14ac:dyDescent="0.25">
      <c r="A814" s="84" t="s">
        <v>739</v>
      </c>
      <c r="B814" s="84">
        <v>3</v>
      </c>
      <c r="C814" s="122">
        <v>4.6472627489868882E-4</v>
      </c>
      <c r="D814" s="84" t="s">
        <v>15743</v>
      </c>
      <c r="E814" s="84" t="b">
        <v>0</v>
      </c>
      <c r="F814" s="84" t="b">
        <v>0</v>
      </c>
      <c r="G814" s="84" t="b">
        <v>0</v>
      </c>
    </row>
    <row r="815" spans="1:7" x14ac:dyDescent="0.25">
      <c r="A815" s="84" t="s">
        <v>14841</v>
      </c>
      <c r="B815" s="84">
        <v>3</v>
      </c>
      <c r="C815" s="122">
        <v>4.6472627489868882E-4</v>
      </c>
      <c r="D815" s="84" t="s">
        <v>15743</v>
      </c>
      <c r="E815" s="84" t="b">
        <v>0</v>
      </c>
      <c r="F815" s="84" t="b">
        <v>0</v>
      </c>
      <c r="G815" s="84" t="b">
        <v>0</v>
      </c>
    </row>
    <row r="816" spans="1:7" x14ac:dyDescent="0.25">
      <c r="A816" s="84" t="s">
        <v>14842</v>
      </c>
      <c r="B816" s="84">
        <v>3</v>
      </c>
      <c r="C816" s="122">
        <v>4.6472627489868882E-4</v>
      </c>
      <c r="D816" s="84" t="s">
        <v>15743</v>
      </c>
      <c r="E816" s="84" t="b">
        <v>0</v>
      </c>
      <c r="F816" s="84" t="b">
        <v>0</v>
      </c>
      <c r="G816" s="84" t="b">
        <v>0</v>
      </c>
    </row>
    <row r="817" spans="1:7" x14ac:dyDescent="0.25">
      <c r="A817" s="84" t="s">
        <v>14843</v>
      </c>
      <c r="B817" s="84">
        <v>3</v>
      </c>
      <c r="C817" s="122">
        <v>4.6472627489868882E-4</v>
      </c>
      <c r="D817" s="84" t="s">
        <v>15743</v>
      </c>
      <c r="E817" s="84" t="b">
        <v>1</v>
      </c>
      <c r="F817" s="84" t="b">
        <v>0</v>
      </c>
      <c r="G817" s="84" t="b">
        <v>0</v>
      </c>
    </row>
    <row r="818" spans="1:7" x14ac:dyDescent="0.25">
      <c r="A818" s="84" t="s">
        <v>14844</v>
      </c>
      <c r="B818" s="84">
        <v>3</v>
      </c>
      <c r="C818" s="122">
        <v>4.6472627489868882E-4</v>
      </c>
      <c r="D818" s="84" t="s">
        <v>15743</v>
      </c>
      <c r="E818" s="84" t="b">
        <v>1</v>
      </c>
      <c r="F818" s="84" t="b">
        <v>0</v>
      </c>
      <c r="G818" s="84" t="b">
        <v>0</v>
      </c>
    </row>
    <row r="819" spans="1:7" x14ac:dyDescent="0.25">
      <c r="A819" s="84" t="s">
        <v>14845</v>
      </c>
      <c r="B819" s="84">
        <v>3</v>
      </c>
      <c r="C819" s="122">
        <v>4.6472627489868882E-4</v>
      </c>
      <c r="D819" s="84" t="s">
        <v>15743</v>
      </c>
      <c r="E819" s="84" t="b">
        <v>0</v>
      </c>
      <c r="F819" s="84" t="b">
        <v>0</v>
      </c>
      <c r="G819" s="84" t="b">
        <v>0</v>
      </c>
    </row>
    <row r="820" spans="1:7" x14ac:dyDescent="0.25">
      <c r="A820" s="84" t="s">
        <v>983</v>
      </c>
      <c r="B820" s="84">
        <v>3</v>
      </c>
      <c r="C820" s="122">
        <v>4.6472627489868882E-4</v>
      </c>
      <c r="D820" s="84" t="s">
        <v>15743</v>
      </c>
      <c r="E820" s="84" t="b">
        <v>0</v>
      </c>
      <c r="F820" s="84" t="b">
        <v>0</v>
      </c>
      <c r="G820" s="84" t="b">
        <v>0</v>
      </c>
    </row>
    <row r="821" spans="1:7" x14ac:dyDescent="0.25">
      <c r="A821" s="84" t="s">
        <v>832</v>
      </c>
      <c r="B821" s="84">
        <v>3</v>
      </c>
      <c r="C821" s="122">
        <v>4.6472627489868882E-4</v>
      </c>
      <c r="D821" s="84" t="s">
        <v>15743</v>
      </c>
      <c r="E821" s="84" t="b">
        <v>0</v>
      </c>
      <c r="F821" s="84" t="b">
        <v>0</v>
      </c>
      <c r="G821" s="84" t="b">
        <v>0</v>
      </c>
    </row>
    <row r="822" spans="1:7" x14ac:dyDescent="0.25">
      <c r="A822" s="84" t="s">
        <v>14846</v>
      </c>
      <c r="B822" s="84">
        <v>3</v>
      </c>
      <c r="C822" s="122">
        <v>4.6472627489868882E-4</v>
      </c>
      <c r="D822" s="84" t="s">
        <v>15743</v>
      </c>
      <c r="E822" s="84" t="b">
        <v>0</v>
      </c>
      <c r="F822" s="84" t="b">
        <v>0</v>
      </c>
      <c r="G822" s="84" t="b">
        <v>0</v>
      </c>
    </row>
    <row r="823" spans="1:7" x14ac:dyDescent="0.25">
      <c r="A823" s="84" t="s">
        <v>14847</v>
      </c>
      <c r="B823" s="84">
        <v>3</v>
      </c>
      <c r="C823" s="122">
        <v>4.6472627489868882E-4</v>
      </c>
      <c r="D823" s="84" t="s">
        <v>15743</v>
      </c>
      <c r="E823" s="84" t="b">
        <v>0</v>
      </c>
      <c r="F823" s="84" t="b">
        <v>0</v>
      </c>
      <c r="G823" s="84" t="b">
        <v>0</v>
      </c>
    </row>
    <row r="824" spans="1:7" x14ac:dyDescent="0.25">
      <c r="A824" s="84" t="s">
        <v>722</v>
      </c>
      <c r="B824" s="84">
        <v>3</v>
      </c>
      <c r="C824" s="122">
        <v>4.9614122358845121E-4</v>
      </c>
      <c r="D824" s="84" t="s">
        <v>15743</v>
      </c>
      <c r="E824" s="84" t="b">
        <v>0</v>
      </c>
      <c r="F824" s="84" t="b">
        <v>0</v>
      </c>
      <c r="G824" s="84" t="b">
        <v>0</v>
      </c>
    </row>
    <row r="825" spans="1:7" x14ac:dyDescent="0.25">
      <c r="A825" s="84" t="s">
        <v>12300</v>
      </c>
      <c r="B825" s="84">
        <v>3</v>
      </c>
      <c r="C825" s="122">
        <v>4.6472627489868882E-4</v>
      </c>
      <c r="D825" s="84" t="s">
        <v>15743</v>
      </c>
      <c r="E825" s="84" t="b">
        <v>0</v>
      </c>
      <c r="F825" s="84" t="b">
        <v>0</v>
      </c>
      <c r="G825" s="84" t="b">
        <v>0</v>
      </c>
    </row>
    <row r="826" spans="1:7" x14ac:dyDescent="0.25">
      <c r="A826" s="84" t="s">
        <v>14848</v>
      </c>
      <c r="B826" s="84">
        <v>3</v>
      </c>
      <c r="C826" s="122">
        <v>4.6472627489868882E-4</v>
      </c>
      <c r="D826" s="84" t="s">
        <v>15743</v>
      </c>
      <c r="E826" s="84" t="b">
        <v>0</v>
      </c>
      <c r="F826" s="84" t="b">
        <v>0</v>
      </c>
      <c r="G826" s="84" t="b">
        <v>0</v>
      </c>
    </row>
    <row r="827" spans="1:7" x14ac:dyDescent="0.25">
      <c r="A827" s="84" t="s">
        <v>14849</v>
      </c>
      <c r="B827" s="84">
        <v>3</v>
      </c>
      <c r="C827" s="122">
        <v>4.6472627489868882E-4</v>
      </c>
      <c r="D827" s="84" t="s">
        <v>15743</v>
      </c>
      <c r="E827" s="84" t="b">
        <v>0</v>
      </c>
      <c r="F827" s="84" t="b">
        <v>0</v>
      </c>
      <c r="G827" s="84" t="b">
        <v>0</v>
      </c>
    </row>
    <row r="828" spans="1:7" x14ac:dyDescent="0.25">
      <c r="A828" s="84" t="s">
        <v>14850</v>
      </c>
      <c r="B828" s="84">
        <v>3</v>
      </c>
      <c r="C828" s="122">
        <v>4.6472627489868882E-4</v>
      </c>
      <c r="D828" s="84" t="s">
        <v>15743</v>
      </c>
      <c r="E828" s="84" t="b">
        <v>0</v>
      </c>
      <c r="F828" s="84" t="b">
        <v>0</v>
      </c>
      <c r="G828" s="84" t="b">
        <v>0</v>
      </c>
    </row>
    <row r="829" spans="1:7" x14ac:dyDescent="0.25">
      <c r="A829" s="84" t="s">
        <v>14851</v>
      </c>
      <c r="B829" s="84">
        <v>3</v>
      </c>
      <c r="C829" s="122">
        <v>4.6472627489868882E-4</v>
      </c>
      <c r="D829" s="84" t="s">
        <v>15743</v>
      </c>
      <c r="E829" s="84" t="b">
        <v>0</v>
      </c>
      <c r="F829" s="84" t="b">
        <v>1</v>
      </c>
      <c r="G829" s="84" t="b">
        <v>0</v>
      </c>
    </row>
    <row r="830" spans="1:7" x14ac:dyDescent="0.25">
      <c r="A830" s="84" t="s">
        <v>14852</v>
      </c>
      <c r="B830" s="84">
        <v>3</v>
      </c>
      <c r="C830" s="122">
        <v>4.6472627489868882E-4</v>
      </c>
      <c r="D830" s="84" t="s">
        <v>15743</v>
      </c>
      <c r="E830" s="84" t="b">
        <v>0</v>
      </c>
      <c r="F830" s="84" t="b">
        <v>0</v>
      </c>
      <c r="G830" s="84" t="b">
        <v>0</v>
      </c>
    </row>
    <row r="831" spans="1:7" x14ac:dyDescent="0.25">
      <c r="A831" s="84" t="s">
        <v>14853</v>
      </c>
      <c r="B831" s="84">
        <v>3</v>
      </c>
      <c r="C831" s="122">
        <v>4.6472627489868882E-4</v>
      </c>
      <c r="D831" s="84" t="s">
        <v>15743</v>
      </c>
      <c r="E831" s="84" t="b">
        <v>0</v>
      </c>
      <c r="F831" s="84" t="b">
        <v>0</v>
      </c>
      <c r="G831" s="84" t="b">
        <v>0</v>
      </c>
    </row>
    <row r="832" spans="1:7" x14ac:dyDescent="0.25">
      <c r="A832" s="84" t="s">
        <v>14854</v>
      </c>
      <c r="B832" s="84">
        <v>3</v>
      </c>
      <c r="C832" s="122">
        <v>4.6472627489868882E-4</v>
      </c>
      <c r="D832" s="84" t="s">
        <v>15743</v>
      </c>
      <c r="E832" s="84" t="b">
        <v>0</v>
      </c>
      <c r="F832" s="84" t="b">
        <v>0</v>
      </c>
      <c r="G832" s="84" t="b">
        <v>0</v>
      </c>
    </row>
    <row r="833" spans="1:7" x14ac:dyDescent="0.25">
      <c r="A833" s="84" t="s">
        <v>14855</v>
      </c>
      <c r="B833" s="84">
        <v>3</v>
      </c>
      <c r="C833" s="122">
        <v>4.6472627489868882E-4</v>
      </c>
      <c r="D833" s="84" t="s">
        <v>15743</v>
      </c>
      <c r="E833" s="84" t="b">
        <v>1</v>
      </c>
      <c r="F833" s="84" t="b">
        <v>0</v>
      </c>
      <c r="G833" s="84" t="b">
        <v>0</v>
      </c>
    </row>
    <row r="834" spans="1:7" x14ac:dyDescent="0.25">
      <c r="A834" s="84" t="s">
        <v>14856</v>
      </c>
      <c r="B834" s="84">
        <v>3</v>
      </c>
      <c r="C834" s="122">
        <v>4.6472627489868882E-4</v>
      </c>
      <c r="D834" s="84" t="s">
        <v>15743</v>
      </c>
      <c r="E834" s="84" t="b">
        <v>0</v>
      </c>
      <c r="F834" s="84" t="b">
        <v>0</v>
      </c>
      <c r="G834" s="84" t="b">
        <v>0</v>
      </c>
    </row>
    <row r="835" spans="1:7" x14ac:dyDescent="0.25">
      <c r="A835" s="84" t="s">
        <v>14857</v>
      </c>
      <c r="B835" s="84">
        <v>3</v>
      </c>
      <c r="C835" s="122">
        <v>4.6472627489868882E-4</v>
      </c>
      <c r="D835" s="84" t="s">
        <v>15743</v>
      </c>
      <c r="E835" s="84" t="b">
        <v>0</v>
      </c>
      <c r="F835" s="84" t="b">
        <v>0</v>
      </c>
      <c r="G835" s="84" t="b">
        <v>0</v>
      </c>
    </row>
    <row r="836" spans="1:7" x14ac:dyDescent="0.25">
      <c r="A836" s="84" t="s">
        <v>14858</v>
      </c>
      <c r="B836" s="84">
        <v>3</v>
      </c>
      <c r="C836" s="122">
        <v>4.6472627489868882E-4</v>
      </c>
      <c r="D836" s="84" t="s">
        <v>15743</v>
      </c>
      <c r="E836" s="84" t="b">
        <v>0</v>
      </c>
      <c r="F836" s="84" t="b">
        <v>0</v>
      </c>
      <c r="G836" s="84" t="b">
        <v>0</v>
      </c>
    </row>
    <row r="837" spans="1:7" x14ac:dyDescent="0.25">
      <c r="A837" s="84" t="s">
        <v>14859</v>
      </c>
      <c r="B837" s="84">
        <v>3</v>
      </c>
      <c r="C837" s="122">
        <v>4.6472627489868882E-4</v>
      </c>
      <c r="D837" s="84" t="s">
        <v>15743</v>
      </c>
      <c r="E837" s="84" t="b">
        <v>0</v>
      </c>
      <c r="F837" s="84" t="b">
        <v>0</v>
      </c>
      <c r="G837" s="84" t="b">
        <v>0</v>
      </c>
    </row>
    <row r="838" spans="1:7" x14ac:dyDescent="0.25">
      <c r="A838" s="84" t="s">
        <v>14860</v>
      </c>
      <c r="B838" s="84">
        <v>3</v>
      </c>
      <c r="C838" s="122">
        <v>4.6472627489868882E-4</v>
      </c>
      <c r="D838" s="84" t="s">
        <v>15743</v>
      </c>
      <c r="E838" s="84" t="b">
        <v>0</v>
      </c>
      <c r="F838" s="84" t="b">
        <v>0</v>
      </c>
      <c r="G838" s="84" t="b">
        <v>0</v>
      </c>
    </row>
    <row r="839" spans="1:7" x14ac:dyDescent="0.25">
      <c r="A839" s="84" t="s">
        <v>14861</v>
      </c>
      <c r="B839" s="84">
        <v>3</v>
      </c>
      <c r="C839" s="122">
        <v>4.6472627489868882E-4</v>
      </c>
      <c r="D839" s="84" t="s">
        <v>15743</v>
      </c>
      <c r="E839" s="84" t="b">
        <v>0</v>
      </c>
      <c r="F839" s="84" t="b">
        <v>0</v>
      </c>
      <c r="G839" s="84" t="b">
        <v>0</v>
      </c>
    </row>
    <row r="840" spans="1:7" x14ac:dyDescent="0.25">
      <c r="A840" s="84" t="s">
        <v>14862</v>
      </c>
      <c r="B840" s="84">
        <v>3</v>
      </c>
      <c r="C840" s="122">
        <v>4.6472627489868882E-4</v>
      </c>
      <c r="D840" s="84" t="s">
        <v>15743</v>
      </c>
      <c r="E840" s="84" t="b">
        <v>0</v>
      </c>
      <c r="F840" s="84" t="b">
        <v>0</v>
      </c>
      <c r="G840" s="84" t="b">
        <v>0</v>
      </c>
    </row>
    <row r="841" spans="1:7" x14ac:dyDescent="0.25">
      <c r="A841" s="84" t="s">
        <v>14863</v>
      </c>
      <c r="B841" s="84">
        <v>3</v>
      </c>
      <c r="C841" s="122">
        <v>4.6472627489868882E-4</v>
      </c>
      <c r="D841" s="84" t="s">
        <v>15743</v>
      </c>
      <c r="E841" s="84" t="b">
        <v>0</v>
      </c>
      <c r="F841" s="84" t="b">
        <v>0</v>
      </c>
      <c r="G841" s="84" t="b">
        <v>0</v>
      </c>
    </row>
    <row r="842" spans="1:7" x14ac:dyDescent="0.25">
      <c r="A842" s="84" t="s">
        <v>14864</v>
      </c>
      <c r="B842" s="84">
        <v>3</v>
      </c>
      <c r="C842" s="122">
        <v>4.6472627489868882E-4</v>
      </c>
      <c r="D842" s="84" t="s">
        <v>15743</v>
      </c>
      <c r="E842" s="84" t="b">
        <v>0</v>
      </c>
      <c r="F842" s="84" t="b">
        <v>0</v>
      </c>
      <c r="G842" s="84" t="b">
        <v>0</v>
      </c>
    </row>
    <row r="843" spans="1:7" x14ac:dyDescent="0.25">
      <c r="A843" s="84" t="s">
        <v>14865</v>
      </c>
      <c r="B843" s="84">
        <v>3</v>
      </c>
      <c r="C843" s="122">
        <v>4.6472627489868882E-4</v>
      </c>
      <c r="D843" s="84" t="s">
        <v>15743</v>
      </c>
      <c r="E843" s="84" t="b">
        <v>1</v>
      </c>
      <c r="F843" s="84" t="b">
        <v>0</v>
      </c>
      <c r="G843" s="84" t="b">
        <v>0</v>
      </c>
    </row>
    <row r="844" spans="1:7" x14ac:dyDescent="0.25">
      <c r="A844" s="84" t="s">
        <v>14866</v>
      </c>
      <c r="B844" s="84">
        <v>3</v>
      </c>
      <c r="C844" s="122">
        <v>4.6472627489868882E-4</v>
      </c>
      <c r="D844" s="84" t="s">
        <v>15743</v>
      </c>
      <c r="E844" s="84" t="b">
        <v>0</v>
      </c>
      <c r="F844" s="84" t="b">
        <v>0</v>
      </c>
      <c r="G844" s="84" t="b">
        <v>0</v>
      </c>
    </row>
    <row r="845" spans="1:7" x14ac:dyDescent="0.25">
      <c r="A845" s="84" t="s">
        <v>14867</v>
      </c>
      <c r="B845" s="84">
        <v>3</v>
      </c>
      <c r="C845" s="122">
        <v>4.6472627489868882E-4</v>
      </c>
      <c r="D845" s="84" t="s">
        <v>15743</v>
      </c>
      <c r="E845" s="84" t="b">
        <v>0</v>
      </c>
      <c r="F845" s="84" t="b">
        <v>0</v>
      </c>
      <c r="G845" s="84" t="b">
        <v>0</v>
      </c>
    </row>
    <row r="846" spans="1:7" x14ac:dyDescent="0.25">
      <c r="A846" s="84" t="s">
        <v>14868</v>
      </c>
      <c r="B846" s="84">
        <v>3</v>
      </c>
      <c r="C846" s="122">
        <v>4.6472627489868882E-4</v>
      </c>
      <c r="D846" s="84" t="s">
        <v>15743</v>
      </c>
      <c r="E846" s="84" t="b">
        <v>0</v>
      </c>
      <c r="F846" s="84" t="b">
        <v>0</v>
      </c>
      <c r="G846" s="84" t="b">
        <v>0</v>
      </c>
    </row>
    <row r="847" spans="1:7" x14ac:dyDescent="0.25">
      <c r="A847" s="84" t="s">
        <v>14869</v>
      </c>
      <c r="B847" s="84">
        <v>3</v>
      </c>
      <c r="C847" s="122">
        <v>4.6472627489868882E-4</v>
      </c>
      <c r="D847" s="84" t="s">
        <v>15743</v>
      </c>
      <c r="E847" s="84" t="b">
        <v>1</v>
      </c>
      <c r="F847" s="84" t="b">
        <v>0</v>
      </c>
      <c r="G847" s="84" t="b">
        <v>0</v>
      </c>
    </row>
    <row r="848" spans="1:7" x14ac:dyDescent="0.25">
      <c r="A848" s="84" t="s">
        <v>14870</v>
      </c>
      <c r="B848" s="84">
        <v>3</v>
      </c>
      <c r="C848" s="122">
        <v>4.6472627489868882E-4</v>
      </c>
      <c r="D848" s="84" t="s">
        <v>15743</v>
      </c>
      <c r="E848" s="84" t="b">
        <v>0</v>
      </c>
      <c r="F848" s="84" t="b">
        <v>0</v>
      </c>
      <c r="G848" s="84" t="b">
        <v>0</v>
      </c>
    </row>
    <row r="849" spans="1:7" x14ac:dyDescent="0.25">
      <c r="A849" s="84" t="s">
        <v>873</v>
      </c>
      <c r="B849" s="84">
        <v>3</v>
      </c>
      <c r="C849" s="122">
        <v>4.6472627489868882E-4</v>
      </c>
      <c r="D849" s="84" t="s">
        <v>15743</v>
      </c>
      <c r="E849" s="84" t="b">
        <v>0</v>
      </c>
      <c r="F849" s="84" t="b">
        <v>0</v>
      </c>
      <c r="G849" s="84" t="b">
        <v>0</v>
      </c>
    </row>
    <row r="850" spans="1:7" x14ac:dyDescent="0.25">
      <c r="A850" s="84" t="s">
        <v>872</v>
      </c>
      <c r="B850" s="84">
        <v>3</v>
      </c>
      <c r="C850" s="122">
        <v>4.6472627489868882E-4</v>
      </c>
      <c r="D850" s="84" t="s">
        <v>15743</v>
      </c>
      <c r="E850" s="84" t="b">
        <v>0</v>
      </c>
      <c r="F850" s="84" t="b">
        <v>0</v>
      </c>
      <c r="G850" s="84" t="b">
        <v>0</v>
      </c>
    </row>
    <row r="851" spans="1:7" x14ac:dyDescent="0.25">
      <c r="A851" s="84" t="s">
        <v>14871</v>
      </c>
      <c r="B851" s="84">
        <v>3</v>
      </c>
      <c r="C851" s="122">
        <v>4.6472627489868882E-4</v>
      </c>
      <c r="D851" s="84" t="s">
        <v>15743</v>
      </c>
      <c r="E851" s="84" t="b">
        <v>0</v>
      </c>
      <c r="F851" s="84" t="b">
        <v>0</v>
      </c>
      <c r="G851" s="84" t="b">
        <v>0</v>
      </c>
    </row>
    <row r="852" spans="1:7" x14ac:dyDescent="0.25">
      <c r="A852" s="84" t="s">
        <v>14872</v>
      </c>
      <c r="B852" s="84">
        <v>3</v>
      </c>
      <c r="C852" s="122">
        <v>4.6472627489868882E-4</v>
      </c>
      <c r="D852" s="84" t="s">
        <v>15743</v>
      </c>
      <c r="E852" s="84" t="b">
        <v>0</v>
      </c>
      <c r="F852" s="84" t="b">
        <v>0</v>
      </c>
      <c r="G852" s="84" t="b">
        <v>0</v>
      </c>
    </row>
    <row r="853" spans="1:7" x14ac:dyDescent="0.25">
      <c r="A853" s="84" t="s">
        <v>219</v>
      </c>
      <c r="B853" s="84">
        <v>3</v>
      </c>
      <c r="C853" s="122">
        <v>4.6472627489868882E-4</v>
      </c>
      <c r="D853" s="84" t="s">
        <v>15743</v>
      </c>
      <c r="E853" s="84" t="b">
        <v>0</v>
      </c>
      <c r="F853" s="84" t="b">
        <v>0</v>
      </c>
      <c r="G853" s="84" t="b">
        <v>0</v>
      </c>
    </row>
    <row r="854" spans="1:7" x14ac:dyDescent="0.25">
      <c r="A854" s="84" t="s">
        <v>14873</v>
      </c>
      <c r="B854" s="84">
        <v>3</v>
      </c>
      <c r="C854" s="122">
        <v>4.6472627489868882E-4</v>
      </c>
      <c r="D854" s="84" t="s">
        <v>15743</v>
      </c>
      <c r="E854" s="84" t="b">
        <v>0</v>
      </c>
      <c r="F854" s="84" t="b">
        <v>0</v>
      </c>
      <c r="G854" s="84" t="b">
        <v>0</v>
      </c>
    </row>
    <row r="855" spans="1:7" x14ac:dyDescent="0.25">
      <c r="A855" s="84" t="s">
        <v>979</v>
      </c>
      <c r="B855" s="84">
        <v>3</v>
      </c>
      <c r="C855" s="122">
        <v>4.6472627489868882E-4</v>
      </c>
      <c r="D855" s="84" t="s">
        <v>15743</v>
      </c>
      <c r="E855" s="84" t="b">
        <v>0</v>
      </c>
      <c r="F855" s="84" t="b">
        <v>0</v>
      </c>
      <c r="G855" s="84" t="b">
        <v>0</v>
      </c>
    </row>
    <row r="856" spans="1:7" x14ac:dyDescent="0.25">
      <c r="A856" s="84" t="s">
        <v>978</v>
      </c>
      <c r="B856" s="84">
        <v>3</v>
      </c>
      <c r="C856" s="122">
        <v>4.6472627489868882E-4</v>
      </c>
      <c r="D856" s="84" t="s">
        <v>15743</v>
      </c>
      <c r="E856" s="84" t="b">
        <v>0</v>
      </c>
      <c r="F856" s="84" t="b">
        <v>0</v>
      </c>
      <c r="G856" s="84" t="b">
        <v>0</v>
      </c>
    </row>
    <row r="857" spans="1:7" x14ac:dyDescent="0.25">
      <c r="A857" s="84" t="s">
        <v>977</v>
      </c>
      <c r="B857" s="84">
        <v>3</v>
      </c>
      <c r="C857" s="122">
        <v>4.6472627489868882E-4</v>
      </c>
      <c r="D857" s="84" t="s">
        <v>15743</v>
      </c>
      <c r="E857" s="84" t="b">
        <v>0</v>
      </c>
      <c r="F857" s="84" t="b">
        <v>0</v>
      </c>
      <c r="G857" s="84" t="b">
        <v>0</v>
      </c>
    </row>
    <row r="858" spans="1:7" x14ac:dyDescent="0.25">
      <c r="A858" s="84" t="s">
        <v>696</v>
      </c>
      <c r="B858" s="84">
        <v>3</v>
      </c>
      <c r="C858" s="122">
        <v>4.6472627489868882E-4</v>
      </c>
      <c r="D858" s="84" t="s">
        <v>15743</v>
      </c>
      <c r="E858" s="84" t="b">
        <v>0</v>
      </c>
      <c r="F858" s="84" t="b">
        <v>0</v>
      </c>
      <c r="G858" s="84" t="b">
        <v>0</v>
      </c>
    </row>
    <row r="859" spans="1:7" x14ac:dyDescent="0.25">
      <c r="A859" s="84" t="s">
        <v>694</v>
      </c>
      <c r="B859" s="84">
        <v>3</v>
      </c>
      <c r="C859" s="122">
        <v>4.6472627489868882E-4</v>
      </c>
      <c r="D859" s="84" t="s">
        <v>15743</v>
      </c>
      <c r="E859" s="84" t="b">
        <v>0</v>
      </c>
      <c r="F859" s="84" t="b">
        <v>0</v>
      </c>
      <c r="G859" s="84" t="b">
        <v>0</v>
      </c>
    </row>
    <row r="860" spans="1:7" x14ac:dyDescent="0.25">
      <c r="A860" s="84" t="s">
        <v>876</v>
      </c>
      <c r="B860" s="84">
        <v>3</v>
      </c>
      <c r="C860" s="122">
        <v>4.6472627489868882E-4</v>
      </c>
      <c r="D860" s="84" t="s">
        <v>15743</v>
      </c>
      <c r="E860" s="84" t="b">
        <v>0</v>
      </c>
      <c r="F860" s="84" t="b">
        <v>0</v>
      </c>
      <c r="G860" s="84" t="b">
        <v>0</v>
      </c>
    </row>
    <row r="861" spans="1:7" x14ac:dyDescent="0.25">
      <c r="A861" s="84" t="s">
        <v>14874</v>
      </c>
      <c r="B861" s="84">
        <v>3</v>
      </c>
      <c r="C861" s="122">
        <v>4.6472627489868882E-4</v>
      </c>
      <c r="D861" s="84" t="s">
        <v>15743</v>
      </c>
      <c r="E861" s="84" t="b">
        <v>0</v>
      </c>
      <c r="F861" s="84" t="b">
        <v>0</v>
      </c>
      <c r="G861" s="84" t="b">
        <v>0</v>
      </c>
    </row>
    <row r="862" spans="1:7" x14ac:dyDescent="0.25">
      <c r="A862" s="84" t="s">
        <v>14875</v>
      </c>
      <c r="B862" s="84">
        <v>3</v>
      </c>
      <c r="C862" s="122">
        <v>4.6472627489868882E-4</v>
      </c>
      <c r="D862" s="84" t="s">
        <v>15743</v>
      </c>
      <c r="E862" s="84" t="b">
        <v>0</v>
      </c>
      <c r="F862" s="84" t="b">
        <v>0</v>
      </c>
      <c r="G862" s="84" t="b">
        <v>0</v>
      </c>
    </row>
    <row r="863" spans="1:7" x14ac:dyDescent="0.25">
      <c r="A863" s="84" t="s">
        <v>972</v>
      </c>
      <c r="B863" s="84">
        <v>3</v>
      </c>
      <c r="C863" s="122">
        <v>4.6472627489868882E-4</v>
      </c>
      <c r="D863" s="84" t="s">
        <v>15743</v>
      </c>
      <c r="E863" s="84" t="b">
        <v>0</v>
      </c>
      <c r="F863" s="84" t="b">
        <v>0</v>
      </c>
      <c r="G863" s="84" t="b">
        <v>0</v>
      </c>
    </row>
    <row r="864" spans="1:7" x14ac:dyDescent="0.25">
      <c r="A864" s="84" t="s">
        <v>14876</v>
      </c>
      <c r="B864" s="84">
        <v>3</v>
      </c>
      <c r="C864" s="122">
        <v>4.9614122358845121E-4</v>
      </c>
      <c r="D864" s="84" t="s">
        <v>15743</v>
      </c>
      <c r="E864" s="84" t="b">
        <v>0</v>
      </c>
      <c r="F864" s="84" t="b">
        <v>0</v>
      </c>
      <c r="G864" s="84" t="b">
        <v>0</v>
      </c>
    </row>
    <row r="865" spans="1:7" x14ac:dyDescent="0.25">
      <c r="A865" s="84" t="s">
        <v>971</v>
      </c>
      <c r="B865" s="84">
        <v>3</v>
      </c>
      <c r="C865" s="122">
        <v>4.6472627489868882E-4</v>
      </c>
      <c r="D865" s="84" t="s">
        <v>15743</v>
      </c>
      <c r="E865" s="84" t="b">
        <v>0</v>
      </c>
      <c r="F865" s="84" t="b">
        <v>0</v>
      </c>
      <c r="G865" s="84" t="b">
        <v>0</v>
      </c>
    </row>
    <row r="866" spans="1:7" x14ac:dyDescent="0.25">
      <c r="A866" s="84" t="s">
        <v>14877</v>
      </c>
      <c r="B866" s="84">
        <v>3</v>
      </c>
      <c r="C866" s="122">
        <v>4.6472627489868882E-4</v>
      </c>
      <c r="D866" s="84" t="s">
        <v>15743</v>
      </c>
      <c r="E866" s="84" t="b">
        <v>0</v>
      </c>
      <c r="F866" s="84" t="b">
        <v>0</v>
      </c>
      <c r="G866" s="84" t="b">
        <v>0</v>
      </c>
    </row>
    <row r="867" spans="1:7" x14ac:dyDescent="0.25">
      <c r="A867" s="84" t="s">
        <v>14878</v>
      </c>
      <c r="B867" s="84">
        <v>3</v>
      </c>
      <c r="C867" s="122">
        <v>4.6472627489868882E-4</v>
      </c>
      <c r="D867" s="84" t="s">
        <v>15743</v>
      </c>
      <c r="E867" s="84" t="b">
        <v>0</v>
      </c>
      <c r="F867" s="84" t="b">
        <v>0</v>
      </c>
      <c r="G867" s="84" t="b">
        <v>0</v>
      </c>
    </row>
    <row r="868" spans="1:7" x14ac:dyDescent="0.25">
      <c r="A868" s="84" t="s">
        <v>969</v>
      </c>
      <c r="B868" s="84">
        <v>3</v>
      </c>
      <c r="C868" s="122">
        <v>4.6472627489868882E-4</v>
      </c>
      <c r="D868" s="84" t="s">
        <v>15743</v>
      </c>
      <c r="E868" s="84" t="b">
        <v>0</v>
      </c>
      <c r="F868" s="84" t="b">
        <v>0</v>
      </c>
      <c r="G868" s="84" t="b">
        <v>0</v>
      </c>
    </row>
    <row r="869" spans="1:7" x14ac:dyDescent="0.25">
      <c r="A869" s="84" t="s">
        <v>968</v>
      </c>
      <c r="B869" s="84">
        <v>3</v>
      </c>
      <c r="C869" s="122">
        <v>4.6472627489868882E-4</v>
      </c>
      <c r="D869" s="84" t="s">
        <v>15743</v>
      </c>
      <c r="E869" s="84" t="b">
        <v>0</v>
      </c>
      <c r="F869" s="84" t="b">
        <v>0</v>
      </c>
      <c r="G869" s="84" t="b">
        <v>0</v>
      </c>
    </row>
    <row r="870" spans="1:7" x14ac:dyDescent="0.25">
      <c r="A870" s="84" t="s">
        <v>14879</v>
      </c>
      <c r="B870" s="84">
        <v>3</v>
      </c>
      <c r="C870" s="122">
        <v>4.6472627489868882E-4</v>
      </c>
      <c r="D870" s="84" t="s">
        <v>15743</v>
      </c>
      <c r="E870" s="84" t="b">
        <v>0</v>
      </c>
      <c r="F870" s="84" t="b">
        <v>0</v>
      </c>
      <c r="G870" s="84" t="b">
        <v>0</v>
      </c>
    </row>
    <row r="871" spans="1:7" x14ac:dyDescent="0.25">
      <c r="A871" s="84" t="s">
        <v>14880</v>
      </c>
      <c r="B871" s="84">
        <v>3</v>
      </c>
      <c r="C871" s="122">
        <v>4.6472627489868882E-4</v>
      </c>
      <c r="D871" s="84" t="s">
        <v>15743</v>
      </c>
      <c r="E871" s="84" t="b">
        <v>0</v>
      </c>
      <c r="F871" s="84" t="b">
        <v>0</v>
      </c>
      <c r="G871" s="84" t="b">
        <v>0</v>
      </c>
    </row>
    <row r="872" spans="1:7" x14ac:dyDescent="0.25">
      <c r="A872" s="84" t="s">
        <v>921</v>
      </c>
      <c r="B872" s="84">
        <v>3</v>
      </c>
      <c r="C872" s="122">
        <v>4.6472627489868882E-4</v>
      </c>
      <c r="D872" s="84" t="s">
        <v>15743</v>
      </c>
      <c r="E872" s="84" t="b">
        <v>0</v>
      </c>
      <c r="F872" s="84" t="b">
        <v>0</v>
      </c>
      <c r="G872" s="84" t="b">
        <v>0</v>
      </c>
    </row>
    <row r="873" spans="1:7" x14ac:dyDescent="0.25">
      <c r="A873" s="84" t="s">
        <v>959</v>
      </c>
      <c r="B873" s="84">
        <v>3</v>
      </c>
      <c r="C873" s="122">
        <v>4.6472627489868882E-4</v>
      </c>
      <c r="D873" s="84" t="s">
        <v>15743</v>
      </c>
      <c r="E873" s="84" t="b">
        <v>0</v>
      </c>
      <c r="F873" s="84" t="b">
        <v>0</v>
      </c>
      <c r="G873" s="84" t="b">
        <v>0</v>
      </c>
    </row>
    <row r="874" spans="1:7" x14ac:dyDescent="0.25">
      <c r="A874" s="84" t="s">
        <v>14881</v>
      </c>
      <c r="B874" s="84">
        <v>3</v>
      </c>
      <c r="C874" s="122">
        <v>4.6472627489868882E-4</v>
      </c>
      <c r="D874" s="84" t="s">
        <v>15743</v>
      </c>
      <c r="E874" s="84" t="b">
        <v>0</v>
      </c>
      <c r="F874" s="84" t="b">
        <v>0</v>
      </c>
      <c r="G874" s="84" t="b">
        <v>0</v>
      </c>
    </row>
    <row r="875" spans="1:7" x14ac:dyDescent="0.25">
      <c r="A875" s="84" t="s">
        <v>14882</v>
      </c>
      <c r="B875" s="84">
        <v>3</v>
      </c>
      <c r="C875" s="122">
        <v>4.6472627489868882E-4</v>
      </c>
      <c r="D875" s="84" t="s">
        <v>15743</v>
      </c>
      <c r="E875" s="84" t="b">
        <v>0</v>
      </c>
      <c r="F875" s="84" t="b">
        <v>0</v>
      </c>
      <c r="G875" s="84" t="b">
        <v>0</v>
      </c>
    </row>
    <row r="876" spans="1:7" x14ac:dyDescent="0.25">
      <c r="A876" s="84" t="s">
        <v>14883</v>
      </c>
      <c r="B876" s="84">
        <v>3</v>
      </c>
      <c r="C876" s="122">
        <v>4.6472627489868882E-4</v>
      </c>
      <c r="D876" s="84" t="s">
        <v>15743</v>
      </c>
      <c r="E876" s="84" t="b">
        <v>0</v>
      </c>
      <c r="F876" s="84" t="b">
        <v>0</v>
      </c>
      <c r="G876" s="84" t="b">
        <v>0</v>
      </c>
    </row>
    <row r="877" spans="1:7" x14ac:dyDescent="0.25">
      <c r="A877" s="84" t="s">
        <v>14884</v>
      </c>
      <c r="B877" s="84">
        <v>3</v>
      </c>
      <c r="C877" s="122">
        <v>4.6472627489868882E-4</v>
      </c>
      <c r="D877" s="84" t="s">
        <v>15743</v>
      </c>
      <c r="E877" s="84" t="b">
        <v>0</v>
      </c>
      <c r="F877" s="84" t="b">
        <v>0</v>
      </c>
      <c r="G877" s="84" t="b">
        <v>0</v>
      </c>
    </row>
    <row r="878" spans="1:7" x14ac:dyDescent="0.25">
      <c r="A878" s="84" t="s">
        <v>14885</v>
      </c>
      <c r="B878" s="84">
        <v>3</v>
      </c>
      <c r="C878" s="122">
        <v>4.6472627489868882E-4</v>
      </c>
      <c r="D878" s="84" t="s">
        <v>15743</v>
      </c>
      <c r="E878" s="84" t="b">
        <v>0</v>
      </c>
      <c r="F878" s="84" t="b">
        <v>0</v>
      </c>
      <c r="G878" s="84" t="b">
        <v>0</v>
      </c>
    </row>
    <row r="879" spans="1:7" x14ac:dyDescent="0.25">
      <c r="A879" s="84" t="s">
        <v>14886</v>
      </c>
      <c r="B879" s="84">
        <v>3</v>
      </c>
      <c r="C879" s="122">
        <v>4.6472627489868882E-4</v>
      </c>
      <c r="D879" s="84" t="s">
        <v>15743</v>
      </c>
      <c r="E879" s="84" t="b">
        <v>0</v>
      </c>
      <c r="F879" s="84" t="b">
        <v>0</v>
      </c>
      <c r="G879" s="84" t="b">
        <v>0</v>
      </c>
    </row>
    <row r="880" spans="1:7" x14ac:dyDescent="0.25">
      <c r="A880" s="84" t="s">
        <v>14887</v>
      </c>
      <c r="B880" s="84">
        <v>3</v>
      </c>
      <c r="C880" s="122">
        <v>4.6472627489868882E-4</v>
      </c>
      <c r="D880" s="84" t="s">
        <v>15743</v>
      </c>
      <c r="E880" s="84" t="b">
        <v>0</v>
      </c>
      <c r="F880" s="84" t="b">
        <v>0</v>
      </c>
      <c r="G880" s="84" t="b">
        <v>0</v>
      </c>
    </row>
    <row r="881" spans="1:7" x14ac:dyDescent="0.25">
      <c r="A881" s="84" t="s">
        <v>12276</v>
      </c>
      <c r="B881" s="84">
        <v>3</v>
      </c>
      <c r="C881" s="122">
        <v>4.6472627489868882E-4</v>
      </c>
      <c r="D881" s="84" t="s">
        <v>15743</v>
      </c>
      <c r="E881" s="84" t="b">
        <v>0</v>
      </c>
      <c r="F881" s="84" t="b">
        <v>0</v>
      </c>
      <c r="G881" s="84" t="b">
        <v>0</v>
      </c>
    </row>
    <row r="882" spans="1:7" x14ac:dyDescent="0.25">
      <c r="A882" s="84" t="s">
        <v>14888</v>
      </c>
      <c r="B882" s="84">
        <v>3</v>
      </c>
      <c r="C882" s="122">
        <v>4.6472627489868882E-4</v>
      </c>
      <c r="D882" s="84" t="s">
        <v>15743</v>
      </c>
      <c r="E882" s="84" t="b">
        <v>0</v>
      </c>
      <c r="F882" s="84" t="b">
        <v>0</v>
      </c>
      <c r="G882" s="84" t="b">
        <v>0</v>
      </c>
    </row>
    <row r="883" spans="1:7" x14ac:dyDescent="0.25">
      <c r="A883" s="84" t="s">
        <v>14889</v>
      </c>
      <c r="B883" s="84">
        <v>3</v>
      </c>
      <c r="C883" s="122">
        <v>4.6472627489868882E-4</v>
      </c>
      <c r="D883" s="84" t="s">
        <v>15743</v>
      </c>
      <c r="E883" s="84" t="b">
        <v>0</v>
      </c>
      <c r="F883" s="84" t="b">
        <v>0</v>
      </c>
      <c r="G883" s="84" t="b">
        <v>0</v>
      </c>
    </row>
    <row r="884" spans="1:7" x14ac:dyDescent="0.25">
      <c r="A884" s="84" t="s">
        <v>14890</v>
      </c>
      <c r="B884" s="84">
        <v>3</v>
      </c>
      <c r="C884" s="122">
        <v>4.6472627489868882E-4</v>
      </c>
      <c r="D884" s="84" t="s">
        <v>15743</v>
      </c>
      <c r="E884" s="84" t="b">
        <v>1</v>
      </c>
      <c r="F884" s="84" t="b">
        <v>0</v>
      </c>
      <c r="G884" s="84" t="b">
        <v>0</v>
      </c>
    </row>
    <row r="885" spans="1:7" x14ac:dyDescent="0.25">
      <c r="A885" s="84" t="s">
        <v>14891</v>
      </c>
      <c r="B885" s="84">
        <v>3</v>
      </c>
      <c r="C885" s="122">
        <v>4.6472627489868882E-4</v>
      </c>
      <c r="D885" s="84" t="s">
        <v>15743</v>
      </c>
      <c r="E885" s="84" t="b">
        <v>0</v>
      </c>
      <c r="F885" s="84" t="b">
        <v>0</v>
      </c>
      <c r="G885" s="84" t="b">
        <v>0</v>
      </c>
    </row>
    <row r="886" spans="1:7" x14ac:dyDescent="0.25">
      <c r="A886" s="84" t="s">
        <v>14892</v>
      </c>
      <c r="B886" s="84">
        <v>3</v>
      </c>
      <c r="C886" s="122">
        <v>4.6472627489868882E-4</v>
      </c>
      <c r="D886" s="84" t="s">
        <v>15743</v>
      </c>
      <c r="E886" s="84" t="b">
        <v>0</v>
      </c>
      <c r="F886" s="84" t="b">
        <v>0</v>
      </c>
      <c r="G886" s="84" t="b">
        <v>0</v>
      </c>
    </row>
    <row r="887" spans="1:7" x14ac:dyDescent="0.25">
      <c r="A887" s="84" t="s">
        <v>14893</v>
      </c>
      <c r="B887" s="84">
        <v>3</v>
      </c>
      <c r="C887" s="122">
        <v>4.6472627489868882E-4</v>
      </c>
      <c r="D887" s="84" t="s">
        <v>15743</v>
      </c>
      <c r="E887" s="84" t="b">
        <v>0</v>
      </c>
      <c r="F887" s="84" t="b">
        <v>0</v>
      </c>
      <c r="G887" s="84" t="b">
        <v>0</v>
      </c>
    </row>
    <row r="888" spans="1:7" x14ac:dyDescent="0.25">
      <c r="A888" s="84" t="s">
        <v>14894</v>
      </c>
      <c r="B888" s="84">
        <v>3</v>
      </c>
      <c r="C888" s="122">
        <v>4.6472627489868882E-4</v>
      </c>
      <c r="D888" s="84" t="s">
        <v>15743</v>
      </c>
      <c r="E888" s="84" t="b">
        <v>0</v>
      </c>
      <c r="F888" s="84" t="b">
        <v>0</v>
      </c>
      <c r="G888" s="84" t="b">
        <v>0</v>
      </c>
    </row>
    <row r="889" spans="1:7" x14ac:dyDescent="0.25">
      <c r="A889" s="84" t="s">
        <v>14895</v>
      </c>
      <c r="B889" s="84">
        <v>3</v>
      </c>
      <c r="C889" s="122">
        <v>4.6472627489868882E-4</v>
      </c>
      <c r="D889" s="84" t="s">
        <v>15743</v>
      </c>
      <c r="E889" s="84" t="b">
        <v>0</v>
      </c>
      <c r="F889" s="84" t="b">
        <v>0</v>
      </c>
      <c r="G889" s="84" t="b">
        <v>0</v>
      </c>
    </row>
    <row r="890" spans="1:7" x14ac:dyDescent="0.25">
      <c r="A890" s="84" t="s">
        <v>14896</v>
      </c>
      <c r="B890" s="84">
        <v>3</v>
      </c>
      <c r="C890" s="122">
        <v>4.6472627489868882E-4</v>
      </c>
      <c r="D890" s="84" t="s">
        <v>15743</v>
      </c>
      <c r="E890" s="84" t="b">
        <v>0</v>
      </c>
      <c r="F890" s="84" t="b">
        <v>0</v>
      </c>
      <c r="G890" s="84" t="b">
        <v>0</v>
      </c>
    </row>
    <row r="891" spans="1:7" x14ac:dyDescent="0.25">
      <c r="A891" s="84" t="s">
        <v>14897</v>
      </c>
      <c r="B891" s="84">
        <v>3</v>
      </c>
      <c r="C891" s="122">
        <v>4.6472627489868882E-4</v>
      </c>
      <c r="D891" s="84" t="s">
        <v>15743</v>
      </c>
      <c r="E891" s="84" t="b">
        <v>1</v>
      </c>
      <c r="F891" s="84" t="b">
        <v>0</v>
      </c>
      <c r="G891" s="84" t="b">
        <v>0</v>
      </c>
    </row>
    <row r="892" spans="1:7" x14ac:dyDescent="0.25">
      <c r="A892" s="84" t="s">
        <v>14898</v>
      </c>
      <c r="B892" s="84">
        <v>3</v>
      </c>
      <c r="C892" s="122">
        <v>4.6472627489868882E-4</v>
      </c>
      <c r="D892" s="84" t="s">
        <v>15743</v>
      </c>
      <c r="E892" s="84" t="b">
        <v>0</v>
      </c>
      <c r="F892" s="84" t="b">
        <v>0</v>
      </c>
      <c r="G892" s="84" t="b">
        <v>0</v>
      </c>
    </row>
    <row r="893" spans="1:7" x14ac:dyDescent="0.25">
      <c r="A893" s="84" t="s">
        <v>14899</v>
      </c>
      <c r="B893" s="84">
        <v>3</v>
      </c>
      <c r="C893" s="122">
        <v>4.6472627489868882E-4</v>
      </c>
      <c r="D893" s="84" t="s">
        <v>15743</v>
      </c>
      <c r="E893" s="84" t="b">
        <v>0</v>
      </c>
      <c r="F893" s="84" t="b">
        <v>0</v>
      </c>
      <c r="G893" s="84" t="b">
        <v>0</v>
      </c>
    </row>
    <row r="894" spans="1:7" x14ac:dyDescent="0.25">
      <c r="A894" s="84" t="s">
        <v>14900</v>
      </c>
      <c r="B894" s="84">
        <v>3</v>
      </c>
      <c r="C894" s="122">
        <v>4.6472627489868882E-4</v>
      </c>
      <c r="D894" s="84" t="s">
        <v>15743</v>
      </c>
      <c r="E894" s="84" t="b">
        <v>0</v>
      </c>
      <c r="F894" s="84" t="b">
        <v>1</v>
      </c>
      <c r="G894" s="84" t="b">
        <v>0</v>
      </c>
    </row>
    <row r="895" spans="1:7" x14ac:dyDescent="0.25">
      <c r="A895" s="84" t="s">
        <v>14901</v>
      </c>
      <c r="B895" s="84">
        <v>3</v>
      </c>
      <c r="C895" s="122">
        <v>4.6472627489868882E-4</v>
      </c>
      <c r="D895" s="84" t="s">
        <v>15743</v>
      </c>
      <c r="E895" s="84" t="b">
        <v>0</v>
      </c>
      <c r="F895" s="84" t="b">
        <v>0</v>
      </c>
      <c r="G895" s="84" t="b">
        <v>0</v>
      </c>
    </row>
    <row r="896" spans="1:7" x14ac:dyDescent="0.25">
      <c r="A896" s="84" t="s">
        <v>14902</v>
      </c>
      <c r="B896" s="84">
        <v>3</v>
      </c>
      <c r="C896" s="122">
        <v>4.6472627489868882E-4</v>
      </c>
      <c r="D896" s="84" t="s">
        <v>15743</v>
      </c>
      <c r="E896" s="84" t="b">
        <v>0</v>
      </c>
      <c r="F896" s="84" t="b">
        <v>0</v>
      </c>
      <c r="G896" s="84" t="b">
        <v>0</v>
      </c>
    </row>
    <row r="897" spans="1:7" x14ac:dyDescent="0.25">
      <c r="A897" s="84" t="s">
        <v>14903</v>
      </c>
      <c r="B897" s="84">
        <v>3</v>
      </c>
      <c r="C897" s="122">
        <v>4.6472627489868882E-4</v>
      </c>
      <c r="D897" s="84" t="s">
        <v>15743</v>
      </c>
      <c r="E897" s="84" t="b">
        <v>0</v>
      </c>
      <c r="F897" s="84" t="b">
        <v>0</v>
      </c>
      <c r="G897" s="84" t="b">
        <v>0</v>
      </c>
    </row>
    <row r="898" spans="1:7" x14ac:dyDescent="0.25">
      <c r="A898" s="84" t="s">
        <v>14904</v>
      </c>
      <c r="B898" s="84">
        <v>3</v>
      </c>
      <c r="C898" s="122">
        <v>4.6472627489868882E-4</v>
      </c>
      <c r="D898" s="84" t="s">
        <v>15743</v>
      </c>
      <c r="E898" s="84" t="b">
        <v>0</v>
      </c>
      <c r="F898" s="84" t="b">
        <v>0</v>
      </c>
      <c r="G898" s="84" t="b">
        <v>0</v>
      </c>
    </row>
    <row r="899" spans="1:7" x14ac:dyDescent="0.25">
      <c r="A899" s="84" t="s">
        <v>14905</v>
      </c>
      <c r="B899" s="84">
        <v>3</v>
      </c>
      <c r="C899" s="122">
        <v>4.6472627489868882E-4</v>
      </c>
      <c r="D899" s="84" t="s">
        <v>15743</v>
      </c>
      <c r="E899" s="84" t="b">
        <v>0</v>
      </c>
      <c r="F899" s="84" t="b">
        <v>0</v>
      </c>
      <c r="G899" s="84" t="b">
        <v>0</v>
      </c>
    </row>
    <row r="900" spans="1:7" x14ac:dyDescent="0.25">
      <c r="A900" s="84" t="s">
        <v>896</v>
      </c>
      <c r="B900" s="84">
        <v>3</v>
      </c>
      <c r="C900" s="122">
        <v>4.6472627489868882E-4</v>
      </c>
      <c r="D900" s="84" t="s">
        <v>15743</v>
      </c>
      <c r="E900" s="84" t="b">
        <v>0</v>
      </c>
      <c r="F900" s="84" t="b">
        <v>0</v>
      </c>
      <c r="G900" s="84" t="b">
        <v>0</v>
      </c>
    </row>
    <row r="901" spans="1:7" x14ac:dyDescent="0.25">
      <c r="A901" s="84" t="s">
        <v>14906</v>
      </c>
      <c r="B901" s="84">
        <v>3</v>
      </c>
      <c r="C901" s="122">
        <v>4.6472627489868882E-4</v>
      </c>
      <c r="D901" s="84" t="s">
        <v>15743</v>
      </c>
      <c r="E901" s="84" t="b">
        <v>0</v>
      </c>
      <c r="F901" s="84" t="b">
        <v>0</v>
      </c>
      <c r="G901" s="84" t="b">
        <v>0</v>
      </c>
    </row>
    <row r="902" spans="1:7" x14ac:dyDescent="0.25">
      <c r="A902" s="84" t="s">
        <v>14907</v>
      </c>
      <c r="B902" s="84">
        <v>3</v>
      </c>
      <c r="C902" s="122">
        <v>4.6472627489868882E-4</v>
      </c>
      <c r="D902" s="84" t="s">
        <v>15743</v>
      </c>
      <c r="E902" s="84" t="b">
        <v>0</v>
      </c>
      <c r="F902" s="84" t="b">
        <v>0</v>
      </c>
      <c r="G902" s="84" t="b">
        <v>0</v>
      </c>
    </row>
    <row r="903" spans="1:7" x14ac:dyDescent="0.25">
      <c r="A903" s="84" t="s">
        <v>14908</v>
      </c>
      <c r="B903" s="84">
        <v>3</v>
      </c>
      <c r="C903" s="122">
        <v>4.6472627489868882E-4</v>
      </c>
      <c r="D903" s="84" t="s">
        <v>15743</v>
      </c>
      <c r="E903" s="84" t="b">
        <v>0</v>
      </c>
      <c r="F903" s="84" t="b">
        <v>1</v>
      </c>
      <c r="G903" s="84" t="b">
        <v>0</v>
      </c>
    </row>
    <row r="904" spans="1:7" x14ac:dyDescent="0.25">
      <c r="A904" s="84" t="s">
        <v>14909</v>
      </c>
      <c r="B904" s="84">
        <v>3</v>
      </c>
      <c r="C904" s="122">
        <v>4.6472627489868882E-4</v>
      </c>
      <c r="D904" s="84" t="s">
        <v>15743</v>
      </c>
      <c r="E904" s="84" t="b">
        <v>1</v>
      </c>
      <c r="F904" s="84" t="b">
        <v>0</v>
      </c>
      <c r="G904" s="84" t="b">
        <v>0</v>
      </c>
    </row>
    <row r="905" spans="1:7" x14ac:dyDescent="0.25">
      <c r="A905" s="84" t="s">
        <v>14910</v>
      </c>
      <c r="B905" s="84">
        <v>3</v>
      </c>
      <c r="C905" s="122">
        <v>4.6472627489868882E-4</v>
      </c>
      <c r="D905" s="84" t="s">
        <v>15743</v>
      </c>
      <c r="E905" s="84" t="b">
        <v>0</v>
      </c>
      <c r="F905" s="84" t="b">
        <v>0</v>
      </c>
      <c r="G905" s="84" t="b">
        <v>0</v>
      </c>
    </row>
    <row r="906" spans="1:7" x14ac:dyDescent="0.25">
      <c r="A906" s="84" t="s">
        <v>14911</v>
      </c>
      <c r="B906" s="84">
        <v>3</v>
      </c>
      <c r="C906" s="122">
        <v>4.6472627489868882E-4</v>
      </c>
      <c r="D906" s="84" t="s">
        <v>15743</v>
      </c>
      <c r="E906" s="84" t="b">
        <v>0</v>
      </c>
      <c r="F906" s="84" t="b">
        <v>0</v>
      </c>
      <c r="G906" s="84" t="b">
        <v>0</v>
      </c>
    </row>
    <row r="907" spans="1:7" x14ac:dyDescent="0.25">
      <c r="A907" s="84" t="s">
        <v>14912</v>
      </c>
      <c r="B907" s="84">
        <v>3</v>
      </c>
      <c r="C907" s="122">
        <v>4.6472627489868882E-4</v>
      </c>
      <c r="D907" s="84" t="s">
        <v>15743</v>
      </c>
      <c r="E907" s="84" t="b">
        <v>0</v>
      </c>
      <c r="F907" s="84" t="b">
        <v>0</v>
      </c>
      <c r="G907" s="84" t="b">
        <v>0</v>
      </c>
    </row>
    <row r="908" spans="1:7" x14ac:dyDescent="0.25">
      <c r="A908" s="84" t="s">
        <v>14913</v>
      </c>
      <c r="B908" s="84">
        <v>3</v>
      </c>
      <c r="C908" s="122">
        <v>4.6472627489868882E-4</v>
      </c>
      <c r="D908" s="84" t="s">
        <v>15743</v>
      </c>
      <c r="E908" s="84" t="b">
        <v>0</v>
      </c>
      <c r="F908" s="84" t="b">
        <v>0</v>
      </c>
      <c r="G908" s="84" t="b">
        <v>0</v>
      </c>
    </row>
    <row r="909" spans="1:7" x14ac:dyDescent="0.25">
      <c r="A909" s="84" t="s">
        <v>14914</v>
      </c>
      <c r="B909" s="84">
        <v>3</v>
      </c>
      <c r="C909" s="122">
        <v>4.6472627489868882E-4</v>
      </c>
      <c r="D909" s="84" t="s">
        <v>15743</v>
      </c>
      <c r="E909" s="84" t="b">
        <v>0</v>
      </c>
      <c r="F909" s="84" t="b">
        <v>0</v>
      </c>
      <c r="G909" s="84" t="b">
        <v>0</v>
      </c>
    </row>
    <row r="910" spans="1:7" x14ac:dyDescent="0.25">
      <c r="A910" s="84" t="s">
        <v>14915</v>
      </c>
      <c r="B910" s="84">
        <v>3</v>
      </c>
      <c r="C910" s="122">
        <v>4.6472627489868882E-4</v>
      </c>
      <c r="D910" s="84" t="s">
        <v>15743</v>
      </c>
      <c r="E910" s="84" t="b">
        <v>0</v>
      </c>
      <c r="F910" s="84" t="b">
        <v>0</v>
      </c>
      <c r="G910" s="84" t="b">
        <v>0</v>
      </c>
    </row>
    <row r="911" spans="1:7" x14ac:dyDescent="0.25">
      <c r="A911" s="84" t="s">
        <v>14916</v>
      </c>
      <c r="B911" s="84">
        <v>3</v>
      </c>
      <c r="C911" s="122">
        <v>4.6472627489868882E-4</v>
      </c>
      <c r="D911" s="84" t="s">
        <v>15743</v>
      </c>
      <c r="E911" s="84" t="b">
        <v>0</v>
      </c>
      <c r="F911" s="84" t="b">
        <v>0</v>
      </c>
      <c r="G911" s="84" t="b">
        <v>0</v>
      </c>
    </row>
    <row r="912" spans="1:7" x14ac:dyDescent="0.25">
      <c r="A912" s="84" t="s">
        <v>14917</v>
      </c>
      <c r="B912" s="84">
        <v>3</v>
      </c>
      <c r="C912" s="122">
        <v>4.6472627489868882E-4</v>
      </c>
      <c r="D912" s="84" t="s">
        <v>15743</v>
      </c>
      <c r="E912" s="84" t="b">
        <v>0</v>
      </c>
      <c r="F912" s="84" t="b">
        <v>0</v>
      </c>
      <c r="G912" s="84" t="b">
        <v>0</v>
      </c>
    </row>
    <row r="913" spans="1:7" x14ac:dyDescent="0.25">
      <c r="A913" s="84" t="s">
        <v>14918</v>
      </c>
      <c r="B913" s="84">
        <v>3</v>
      </c>
      <c r="C913" s="122">
        <v>4.6472627489868882E-4</v>
      </c>
      <c r="D913" s="84" t="s">
        <v>15743</v>
      </c>
      <c r="E913" s="84" t="b">
        <v>0</v>
      </c>
      <c r="F913" s="84" t="b">
        <v>0</v>
      </c>
      <c r="G913" s="84" t="b">
        <v>0</v>
      </c>
    </row>
    <row r="914" spans="1:7" x14ac:dyDescent="0.25">
      <c r="A914" s="84" t="s">
        <v>14919</v>
      </c>
      <c r="B914" s="84">
        <v>3</v>
      </c>
      <c r="C914" s="122">
        <v>4.6472627489868882E-4</v>
      </c>
      <c r="D914" s="84" t="s">
        <v>15743</v>
      </c>
      <c r="E914" s="84" t="b">
        <v>0</v>
      </c>
      <c r="F914" s="84" t="b">
        <v>0</v>
      </c>
      <c r="G914" s="84" t="b">
        <v>0</v>
      </c>
    </row>
    <row r="915" spans="1:7" x14ac:dyDescent="0.25">
      <c r="A915" s="84" t="s">
        <v>14920</v>
      </c>
      <c r="B915" s="84">
        <v>3</v>
      </c>
      <c r="C915" s="122">
        <v>4.6472627489868882E-4</v>
      </c>
      <c r="D915" s="84" t="s">
        <v>15743</v>
      </c>
      <c r="E915" s="84" t="b">
        <v>1</v>
      </c>
      <c r="F915" s="84" t="b">
        <v>0</v>
      </c>
      <c r="G915" s="84" t="b">
        <v>0</v>
      </c>
    </row>
    <row r="916" spans="1:7" x14ac:dyDescent="0.25">
      <c r="A916" s="84" t="s">
        <v>14921</v>
      </c>
      <c r="B916" s="84">
        <v>3</v>
      </c>
      <c r="C916" s="122">
        <v>4.6472627489868882E-4</v>
      </c>
      <c r="D916" s="84" t="s">
        <v>15743</v>
      </c>
      <c r="E916" s="84" t="b">
        <v>0</v>
      </c>
      <c r="F916" s="84" t="b">
        <v>0</v>
      </c>
      <c r="G916" s="84" t="b">
        <v>0</v>
      </c>
    </row>
    <row r="917" spans="1:7" x14ac:dyDescent="0.25">
      <c r="A917" s="84" t="s">
        <v>14922</v>
      </c>
      <c r="B917" s="84">
        <v>3</v>
      </c>
      <c r="C917" s="122">
        <v>4.6472627489868882E-4</v>
      </c>
      <c r="D917" s="84" t="s">
        <v>15743</v>
      </c>
      <c r="E917" s="84" t="b">
        <v>1</v>
      </c>
      <c r="F917" s="84" t="b">
        <v>0</v>
      </c>
      <c r="G917" s="84" t="b">
        <v>0</v>
      </c>
    </row>
    <row r="918" spans="1:7" x14ac:dyDescent="0.25">
      <c r="A918" s="84" t="s">
        <v>14923</v>
      </c>
      <c r="B918" s="84">
        <v>3</v>
      </c>
      <c r="C918" s="122">
        <v>4.6472627489868882E-4</v>
      </c>
      <c r="D918" s="84" t="s">
        <v>15743</v>
      </c>
      <c r="E918" s="84" t="b">
        <v>0</v>
      </c>
      <c r="F918" s="84" t="b">
        <v>0</v>
      </c>
      <c r="G918" s="84" t="b">
        <v>0</v>
      </c>
    </row>
    <row r="919" spans="1:7" x14ac:dyDescent="0.25">
      <c r="A919" s="84" t="s">
        <v>14924</v>
      </c>
      <c r="B919" s="84">
        <v>3</v>
      </c>
      <c r="C919" s="122">
        <v>4.6472627489868882E-4</v>
      </c>
      <c r="D919" s="84" t="s">
        <v>15743</v>
      </c>
      <c r="E919" s="84" t="b">
        <v>0</v>
      </c>
      <c r="F919" s="84" t="b">
        <v>0</v>
      </c>
      <c r="G919" s="84" t="b">
        <v>0</v>
      </c>
    </row>
    <row r="920" spans="1:7" x14ac:dyDescent="0.25">
      <c r="A920" s="84" t="s">
        <v>14925</v>
      </c>
      <c r="B920" s="84">
        <v>3</v>
      </c>
      <c r="C920" s="122">
        <v>4.6472627489868882E-4</v>
      </c>
      <c r="D920" s="84" t="s">
        <v>15743</v>
      </c>
      <c r="E920" s="84" t="b">
        <v>0</v>
      </c>
      <c r="F920" s="84" t="b">
        <v>0</v>
      </c>
      <c r="G920" s="84" t="b">
        <v>0</v>
      </c>
    </row>
    <row r="921" spans="1:7" x14ac:dyDescent="0.25">
      <c r="A921" s="84" t="s">
        <v>14926</v>
      </c>
      <c r="B921" s="84">
        <v>3</v>
      </c>
      <c r="C921" s="122">
        <v>4.6472627489868882E-4</v>
      </c>
      <c r="D921" s="84" t="s">
        <v>15743</v>
      </c>
      <c r="E921" s="84" t="b">
        <v>1</v>
      </c>
      <c r="F921" s="84" t="b">
        <v>0</v>
      </c>
      <c r="G921" s="84" t="b">
        <v>0</v>
      </c>
    </row>
    <row r="922" spans="1:7" x14ac:dyDescent="0.25">
      <c r="A922" s="84" t="s">
        <v>14927</v>
      </c>
      <c r="B922" s="84">
        <v>3</v>
      </c>
      <c r="C922" s="122">
        <v>4.6472627489868882E-4</v>
      </c>
      <c r="D922" s="84" t="s">
        <v>15743</v>
      </c>
      <c r="E922" s="84" t="b">
        <v>0</v>
      </c>
      <c r="F922" s="84" t="b">
        <v>0</v>
      </c>
      <c r="G922" s="84" t="b">
        <v>0</v>
      </c>
    </row>
    <row r="923" spans="1:7" x14ac:dyDescent="0.25">
      <c r="A923" s="84" t="s">
        <v>601</v>
      </c>
      <c r="B923" s="84">
        <v>3</v>
      </c>
      <c r="C923" s="122">
        <v>4.6472627489868882E-4</v>
      </c>
      <c r="D923" s="84" t="s">
        <v>15743</v>
      </c>
      <c r="E923" s="84" t="b">
        <v>0</v>
      </c>
      <c r="F923" s="84" t="b">
        <v>0</v>
      </c>
      <c r="G923" s="84" t="b">
        <v>0</v>
      </c>
    </row>
    <row r="924" spans="1:7" x14ac:dyDescent="0.25">
      <c r="A924" s="84" t="s">
        <v>14928</v>
      </c>
      <c r="B924" s="84">
        <v>3</v>
      </c>
      <c r="C924" s="122">
        <v>4.6472627489868882E-4</v>
      </c>
      <c r="D924" s="84" t="s">
        <v>15743</v>
      </c>
      <c r="E924" s="84" t="b">
        <v>0</v>
      </c>
      <c r="F924" s="84" t="b">
        <v>0</v>
      </c>
      <c r="G924" s="84" t="b">
        <v>0</v>
      </c>
    </row>
    <row r="925" spans="1:7" x14ac:dyDescent="0.25">
      <c r="A925" s="84" t="s">
        <v>14929</v>
      </c>
      <c r="B925" s="84">
        <v>3</v>
      </c>
      <c r="C925" s="122">
        <v>4.6472627489868882E-4</v>
      </c>
      <c r="D925" s="84" t="s">
        <v>15743</v>
      </c>
      <c r="E925" s="84" t="b">
        <v>0</v>
      </c>
      <c r="F925" s="84" t="b">
        <v>0</v>
      </c>
      <c r="G925" s="84" t="b">
        <v>0</v>
      </c>
    </row>
    <row r="926" spans="1:7" x14ac:dyDescent="0.25">
      <c r="A926" s="84" t="s">
        <v>14930</v>
      </c>
      <c r="B926" s="84">
        <v>3</v>
      </c>
      <c r="C926" s="122">
        <v>4.6472627489868882E-4</v>
      </c>
      <c r="D926" s="84" t="s">
        <v>15743</v>
      </c>
      <c r="E926" s="84" t="b">
        <v>0</v>
      </c>
      <c r="F926" s="84" t="b">
        <v>0</v>
      </c>
      <c r="G926" s="84" t="b">
        <v>0</v>
      </c>
    </row>
    <row r="927" spans="1:7" x14ac:dyDescent="0.25">
      <c r="A927" s="84" t="s">
        <v>14931</v>
      </c>
      <c r="B927" s="84">
        <v>3</v>
      </c>
      <c r="C927" s="122">
        <v>4.6472627489868882E-4</v>
      </c>
      <c r="D927" s="84" t="s">
        <v>15743</v>
      </c>
      <c r="E927" s="84" t="b">
        <v>0</v>
      </c>
      <c r="F927" s="84" t="b">
        <v>0</v>
      </c>
      <c r="G927" s="84" t="b">
        <v>0</v>
      </c>
    </row>
    <row r="928" spans="1:7" x14ac:dyDescent="0.25">
      <c r="A928" s="84" t="s">
        <v>14932</v>
      </c>
      <c r="B928" s="84">
        <v>3</v>
      </c>
      <c r="C928" s="122">
        <v>4.6472627489868882E-4</v>
      </c>
      <c r="D928" s="84" t="s">
        <v>15743</v>
      </c>
      <c r="E928" s="84" t="b">
        <v>0</v>
      </c>
      <c r="F928" s="84" t="b">
        <v>0</v>
      </c>
      <c r="G928" s="84" t="b">
        <v>0</v>
      </c>
    </row>
    <row r="929" spans="1:7" x14ac:dyDescent="0.25">
      <c r="A929" s="84" t="s">
        <v>14933</v>
      </c>
      <c r="B929" s="84">
        <v>3</v>
      </c>
      <c r="C929" s="122">
        <v>4.6472627489868882E-4</v>
      </c>
      <c r="D929" s="84" t="s">
        <v>15743</v>
      </c>
      <c r="E929" s="84" t="b">
        <v>0</v>
      </c>
      <c r="F929" s="84" t="b">
        <v>0</v>
      </c>
      <c r="G929" s="84" t="b">
        <v>0</v>
      </c>
    </row>
    <row r="930" spans="1:7" x14ac:dyDescent="0.25">
      <c r="A930" s="84" t="s">
        <v>14934</v>
      </c>
      <c r="B930" s="84">
        <v>3</v>
      </c>
      <c r="C930" s="122">
        <v>4.6472627489868882E-4</v>
      </c>
      <c r="D930" s="84" t="s">
        <v>15743</v>
      </c>
      <c r="E930" s="84" t="b">
        <v>0</v>
      </c>
      <c r="F930" s="84" t="b">
        <v>0</v>
      </c>
      <c r="G930" s="84" t="b">
        <v>0</v>
      </c>
    </row>
    <row r="931" spans="1:7" x14ac:dyDescent="0.25">
      <c r="A931" s="84" t="s">
        <v>9733</v>
      </c>
      <c r="B931" s="84">
        <v>3</v>
      </c>
      <c r="C931" s="122">
        <v>4.6472627489868882E-4</v>
      </c>
      <c r="D931" s="84" t="s">
        <v>15743</v>
      </c>
      <c r="E931" s="84" t="b">
        <v>0</v>
      </c>
      <c r="F931" s="84" t="b">
        <v>0</v>
      </c>
      <c r="G931" s="84" t="b">
        <v>0</v>
      </c>
    </row>
    <row r="932" spans="1:7" x14ac:dyDescent="0.25">
      <c r="A932" s="84" t="s">
        <v>14935</v>
      </c>
      <c r="B932" s="84">
        <v>3</v>
      </c>
      <c r="C932" s="122">
        <v>4.6472627489868882E-4</v>
      </c>
      <c r="D932" s="84" t="s">
        <v>15743</v>
      </c>
      <c r="E932" s="84" t="b">
        <v>0</v>
      </c>
      <c r="F932" s="84" t="b">
        <v>0</v>
      </c>
      <c r="G932" s="84" t="b">
        <v>0</v>
      </c>
    </row>
    <row r="933" spans="1:7" x14ac:dyDescent="0.25">
      <c r="A933" s="84" t="s">
        <v>14936</v>
      </c>
      <c r="B933" s="84">
        <v>3</v>
      </c>
      <c r="C933" s="122">
        <v>4.6472627489868882E-4</v>
      </c>
      <c r="D933" s="84" t="s">
        <v>15743</v>
      </c>
      <c r="E933" s="84" t="b">
        <v>0</v>
      </c>
      <c r="F933" s="84" t="b">
        <v>0</v>
      </c>
      <c r="G933" s="84" t="b">
        <v>0</v>
      </c>
    </row>
    <row r="934" spans="1:7" x14ac:dyDescent="0.25">
      <c r="A934" s="84" t="s">
        <v>14937</v>
      </c>
      <c r="B934" s="84">
        <v>3</v>
      </c>
      <c r="C934" s="122">
        <v>4.6472627489868882E-4</v>
      </c>
      <c r="D934" s="84" t="s">
        <v>15743</v>
      </c>
      <c r="E934" s="84" t="b">
        <v>0</v>
      </c>
      <c r="F934" s="84" t="b">
        <v>0</v>
      </c>
      <c r="G934" s="84" t="b">
        <v>0</v>
      </c>
    </row>
    <row r="935" spans="1:7" x14ac:dyDescent="0.25">
      <c r="A935" s="84" t="s">
        <v>14938</v>
      </c>
      <c r="B935" s="84">
        <v>3</v>
      </c>
      <c r="C935" s="122">
        <v>4.6472627489868882E-4</v>
      </c>
      <c r="D935" s="84" t="s">
        <v>15743</v>
      </c>
      <c r="E935" s="84" t="b">
        <v>0</v>
      </c>
      <c r="F935" s="84" t="b">
        <v>0</v>
      </c>
      <c r="G935" s="84" t="b">
        <v>0</v>
      </c>
    </row>
    <row r="936" spans="1:7" x14ac:dyDescent="0.25">
      <c r="A936" s="84" t="s">
        <v>14939</v>
      </c>
      <c r="B936" s="84">
        <v>3</v>
      </c>
      <c r="C936" s="122">
        <v>4.6472627489868882E-4</v>
      </c>
      <c r="D936" s="84" t="s">
        <v>15743</v>
      </c>
      <c r="E936" s="84" t="b">
        <v>0</v>
      </c>
      <c r="F936" s="84" t="b">
        <v>0</v>
      </c>
      <c r="G936" s="84" t="b">
        <v>0</v>
      </c>
    </row>
    <row r="937" spans="1:7" x14ac:dyDescent="0.25">
      <c r="A937" s="84" t="s">
        <v>558</v>
      </c>
      <c r="B937" s="84">
        <v>3</v>
      </c>
      <c r="C937" s="122">
        <v>4.6472627489868882E-4</v>
      </c>
      <c r="D937" s="84" t="s">
        <v>15743</v>
      </c>
      <c r="E937" s="84" t="b">
        <v>0</v>
      </c>
      <c r="F937" s="84" t="b">
        <v>0</v>
      </c>
      <c r="G937" s="84" t="b">
        <v>0</v>
      </c>
    </row>
    <row r="938" spans="1:7" x14ac:dyDescent="0.25">
      <c r="A938" s="84" t="s">
        <v>14940</v>
      </c>
      <c r="B938" s="84">
        <v>3</v>
      </c>
      <c r="C938" s="122">
        <v>4.6472627489868882E-4</v>
      </c>
      <c r="D938" s="84" t="s">
        <v>15743</v>
      </c>
      <c r="E938" s="84" t="b">
        <v>0</v>
      </c>
      <c r="F938" s="84" t="b">
        <v>0</v>
      </c>
      <c r="G938" s="84" t="b">
        <v>0</v>
      </c>
    </row>
    <row r="939" spans="1:7" x14ac:dyDescent="0.25">
      <c r="A939" s="84" t="s">
        <v>14941</v>
      </c>
      <c r="B939" s="84">
        <v>3</v>
      </c>
      <c r="C939" s="122">
        <v>4.6472627489868882E-4</v>
      </c>
      <c r="D939" s="84" t="s">
        <v>15743</v>
      </c>
      <c r="E939" s="84" t="b">
        <v>0</v>
      </c>
      <c r="F939" s="84" t="b">
        <v>0</v>
      </c>
      <c r="G939" s="84" t="b">
        <v>0</v>
      </c>
    </row>
    <row r="940" spans="1:7" x14ac:dyDescent="0.25">
      <c r="A940" s="84" t="s">
        <v>14942</v>
      </c>
      <c r="B940" s="84">
        <v>3</v>
      </c>
      <c r="C940" s="122">
        <v>4.6472627489868882E-4</v>
      </c>
      <c r="D940" s="84" t="s">
        <v>15743</v>
      </c>
      <c r="E940" s="84" t="b">
        <v>0</v>
      </c>
      <c r="F940" s="84" t="b">
        <v>0</v>
      </c>
      <c r="G940" s="84" t="b">
        <v>0</v>
      </c>
    </row>
    <row r="941" spans="1:7" x14ac:dyDescent="0.25">
      <c r="A941" s="84" t="s">
        <v>14943</v>
      </c>
      <c r="B941" s="84">
        <v>3</v>
      </c>
      <c r="C941" s="122">
        <v>4.6472627489868882E-4</v>
      </c>
      <c r="D941" s="84" t="s">
        <v>15743</v>
      </c>
      <c r="E941" s="84" t="b">
        <v>0</v>
      </c>
      <c r="F941" s="84" t="b">
        <v>0</v>
      </c>
      <c r="G941" s="84" t="b">
        <v>0</v>
      </c>
    </row>
    <row r="942" spans="1:7" x14ac:dyDescent="0.25">
      <c r="A942" s="84" t="s">
        <v>14944</v>
      </c>
      <c r="B942" s="84">
        <v>3</v>
      </c>
      <c r="C942" s="122">
        <v>4.6472627489868882E-4</v>
      </c>
      <c r="D942" s="84" t="s">
        <v>15743</v>
      </c>
      <c r="E942" s="84" t="b">
        <v>0</v>
      </c>
      <c r="F942" s="84" t="b">
        <v>0</v>
      </c>
      <c r="G942" s="84" t="b">
        <v>0</v>
      </c>
    </row>
    <row r="943" spans="1:7" x14ac:dyDescent="0.25">
      <c r="A943" s="84" t="s">
        <v>14945</v>
      </c>
      <c r="B943" s="84">
        <v>3</v>
      </c>
      <c r="C943" s="122">
        <v>4.6472627489868882E-4</v>
      </c>
      <c r="D943" s="84" t="s">
        <v>15743</v>
      </c>
      <c r="E943" s="84" t="b">
        <v>0</v>
      </c>
      <c r="F943" s="84" t="b">
        <v>0</v>
      </c>
      <c r="G943" s="84" t="b">
        <v>0</v>
      </c>
    </row>
    <row r="944" spans="1:7" x14ac:dyDescent="0.25">
      <c r="A944" s="84" t="s">
        <v>905</v>
      </c>
      <c r="B944" s="84">
        <v>3</v>
      </c>
      <c r="C944" s="122">
        <v>4.6472627489868882E-4</v>
      </c>
      <c r="D944" s="84" t="s">
        <v>15743</v>
      </c>
      <c r="E944" s="84" t="b">
        <v>0</v>
      </c>
      <c r="F944" s="84" t="b">
        <v>0</v>
      </c>
      <c r="G944" s="84" t="b">
        <v>0</v>
      </c>
    </row>
    <row r="945" spans="1:7" x14ac:dyDescent="0.25">
      <c r="A945" s="84" t="s">
        <v>904</v>
      </c>
      <c r="B945" s="84">
        <v>3</v>
      </c>
      <c r="C945" s="122">
        <v>4.6472627489868882E-4</v>
      </c>
      <c r="D945" s="84" t="s">
        <v>15743</v>
      </c>
      <c r="E945" s="84" t="b">
        <v>0</v>
      </c>
      <c r="F945" s="84" t="b">
        <v>0</v>
      </c>
      <c r="G945" s="84" t="b">
        <v>0</v>
      </c>
    </row>
    <row r="946" spans="1:7" x14ac:dyDescent="0.25">
      <c r="A946" s="84" t="s">
        <v>903</v>
      </c>
      <c r="B946" s="84">
        <v>3</v>
      </c>
      <c r="C946" s="122">
        <v>4.6472627489868882E-4</v>
      </c>
      <c r="D946" s="84" t="s">
        <v>15743</v>
      </c>
      <c r="E946" s="84" t="b">
        <v>0</v>
      </c>
      <c r="F946" s="84" t="b">
        <v>0</v>
      </c>
      <c r="G946" s="84" t="b">
        <v>0</v>
      </c>
    </row>
    <row r="947" spans="1:7" x14ac:dyDescent="0.25">
      <c r="A947" s="84" t="s">
        <v>14946</v>
      </c>
      <c r="B947" s="84">
        <v>3</v>
      </c>
      <c r="C947" s="122">
        <v>4.9614122358845121E-4</v>
      </c>
      <c r="D947" s="84" t="s">
        <v>15743</v>
      </c>
      <c r="E947" s="84" t="b">
        <v>0</v>
      </c>
      <c r="F947" s="84" t="b">
        <v>0</v>
      </c>
      <c r="G947" s="84" t="b">
        <v>0</v>
      </c>
    </row>
    <row r="948" spans="1:7" x14ac:dyDescent="0.25">
      <c r="A948" s="84" t="s">
        <v>9736</v>
      </c>
      <c r="B948" s="84">
        <v>3</v>
      </c>
      <c r="C948" s="122">
        <v>4.9614122358845121E-4</v>
      </c>
      <c r="D948" s="84" t="s">
        <v>15743</v>
      </c>
      <c r="E948" s="84" t="b">
        <v>0</v>
      </c>
      <c r="F948" s="84" t="b">
        <v>0</v>
      </c>
      <c r="G948" s="84" t="b">
        <v>0</v>
      </c>
    </row>
    <row r="949" spans="1:7" x14ac:dyDescent="0.25">
      <c r="A949" s="84" t="s">
        <v>901</v>
      </c>
      <c r="B949" s="84">
        <v>3</v>
      </c>
      <c r="C949" s="122">
        <v>4.6472627489868882E-4</v>
      </c>
      <c r="D949" s="84" t="s">
        <v>15743</v>
      </c>
      <c r="E949" s="84" t="b">
        <v>0</v>
      </c>
      <c r="F949" s="84" t="b">
        <v>0</v>
      </c>
      <c r="G949" s="84" t="b">
        <v>0</v>
      </c>
    </row>
    <row r="950" spans="1:7" x14ac:dyDescent="0.25">
      <c r="A950" s="84" t="s">
        <v>14947</v>
      </c>
      <c r="B950" s="84">
        <v>3</v>
      </c>
      <c r="C950" s="122">
        <v>4.6472627489868882E-4</v>
      </c>
      <c r="D950" s="84" t="s">
        <v>15743</v>
      </c>
      <c r="E950" s="84" t="b">
        <v>0</v>
      </c>
      <c r="F950" s="84" t="b">
        <v>0</v>
      </c>
      <c r="G950" s="84" t="b">
        <v>0</v>
      </c>
    </row>
    <row r="951" spans="1:7" x14ac:dyDescent="0.25">
      <c r="A951" s="84" t="s">
        <v>14948</v>
      </c>
      <c r="B951" s="84">
        <v>3</v>
      </c>
      <c r="C951" s="122">
        <v>4.6472627489868882E-4</v>
      </c>
      <c r="D951" s="84" t="s">
        <v>15743</v>
      </c>
      <c r="E951" s="84" t="b">
        <v>0</v>
      </c>
      <c r="F951" s="84" t="b">
        <v>0</v>
      </c>
      <c r="G951" s="84" t="b">
        <v>0</v>
      </c>
    </row>
    <row r="952" spans="1:7" x14ac:dyDescent="0.25">
      <c r="A952" s="84" t="s">
        <v>14949</v>
      </c>
      <c r="B952" s="84">
        <v>3</v>
      </c>
      <c r="C952" s="122">
        <v>4.6472627489868882E-4</v>
      </c>
      <c r="D952" s="84" t="s">
        <v>15743</v>
      </c>
      <c r="E952" s="84" t="b">
        <v>0</v>
      </c>
      <c r="F952" s="84" t="b">
        <v>0</v>
      </c>
      <c r="G952" s="84" t="b">
        <v>0</v>
      </c>
    </row>
    <row r="953" spans="1:7" x14ac:dyDescent="0.25">
      <c r="A953" s="84" t="s">
        <v>12273</v>
      </c>
      <c r="B953" s="84">
        <v>3</v>
      </c>
      <c r="C953" s="122">
        <v>4.6472627489868882E-4</v>
      </c>
      <c r="D953" s="84" t="s">
        <v>15743</v>
      </c>
      <c r="E953" s="84" t="b">
        <v>0</v>
      </c>
      <c r="F953" s="84" t="b">
        <v>0</v>
      </c>
      <c r="G953" s="84" t="b">
        <v>0</v>
      </c>
    </row>
    <row r="954" spans="1:7" x14ac:dyDescent="0.25">
      <c r="A954" s="84" t="s">
        <v>14950</v>
      </c>
      <c r="B954" s="84">
        <v>3</v>
      </c>
      <c r="C954" s="122">
        <v>4.6472627489868882E-4</v>
      </c>
      <c r="D954" s="84" t="s">
        <v>15743</v>
      </c>
      <c r="E954" s="84" t="b">
        <v>0</v>
      </c>
      <c r="F954" s="84" t="b">
        <v>0</v>
      </c>
      <c r="G954" s="84" t="b">
        <v>0</v>
      </c>
    </row>
    <row r="955" spans="1:7" x14ac:dyDescent="0.25">
      <c r="A955" s="84" t="s">
        <v>14951</v>
      </c>
      <c r="B955" s="84">
        <v>3</v>
      </c>
      <c r="C955" s="122">
        <v>4.6472627489868882E-4</v>
      </c>
      <c r="D955" s="84" t="s">
        <v>15743</v>
      </c>
      <c r="E955" s="84" t="b">
        <v>1</v>
      </c>
      <c r="F955" s="84" t="b">
        <v>0</v>
      </c>
      <c r="G955" s="84" t="b">
        <v>0</v>
      </c>
    </row>
    <row r="956" spans="1:7" x14ac:dyDescent="0.25">
      <c r="A956" s="84" t="s">
        <v>14952</v>
      </c>
      <c r="B956" s="84">
        <v>3</v>
      </c>
      <c r="C956" s="122">
        <v>4.6472627489868882E-4</v>
      </c>
      <c r="D956" s="84" t="s">
        <v>15743</v>
      </c>
      <c r="E956" s="84" t="b">
        <v>0</v>
      </c>
      <c r="F956" s="84" t="b">
        <v>0</v>
      </c>
      <c r="G956" s="84" t="b">
        <v>0</v>
      </c>
    </row>
    <row r="957" spans="1:7" x14ac:dyDescent="0.25">
      <c r="A957" s="84" t="s">
        <v>14953</v>
      </c>
      <c r="B957" s="84">
        <v>3</v>
      </c>
      <c r="C957" s="122">
        <v>4.6472627489868882E-4</v>
      </c>
      <c r="D957" s="84" t="s">
        <v>15743</v>
      </c>
      <c r="E957" s="84" t="b">
        <v>0</v>
      </c>
      <c r="F957" s="84" t="b">
        <v>0</v>
      </c>
      <c r="G957" s="84" t="b">
        <v>0</v>
      </c>
    </row>
    <row r="958" spans="1:7" x14ac:dyDescent="0.25">
      <c r="A958" s="84" t="s">
        <v>14954</v>
      </c>
      <c r="B958" s="84">
        <v>3</v>
      </c>
      <c r="C958" s="122">
        <v>4.6472627489868882E-4</v>
      </c>
      <c r="D958" s="84" t="s">
        <v>15743</v>
      </c>
      <c r="E958" s="84" t="b">
        <v>0</v>
      </c>
      <c r="F958" s="84" t="b">
        <v>0</v>
      </c>
      <c r="G958" s="84" t="b">
        <v>0</v>
      </c>
    </row>
    <row r="959" spans="1:7" x14ac:dyDescent="0.25">
      <c r="A959" s="84" t="s">
        <v>14955</v>
      </c>
      <c r="B959" s="84">
        <v>3</v>
      </c>
      <c r="C959" s="122">
        <v>4.6472627489868882E-4</v>
      </c>
      <c r="D959" s="84" t="s">
        <v>15743</v>
      </c>
      <c r="E959" s="84" t="b">
        <v>0</v>
      </c>
      <c r="F959" s="84" t="b">
        <v>0</v>
      </c>
      <c r="G959" s="84" t="b">
        <v>0</v>
      </c>
    </row>
    <row r="960" spans="1:7" x14ac:dyDescent="0.25">
      <c r="A960" s="84" t="s">
        <v>14956</v>
      </c>
      <c r="B960" s="84">
        <v>3</v>
      </c>
      <c r="C960" s="122">
        <v>4.6472627489868882E-4</v>
      </c>
      <c r="D960" s="84" t="s">
        <v>15743</v>
      </c>
      <c r="E960" s="84" t="b">
        <v>0</v>
      </c>
      <c r="F960" s="84" t="b">
        <v>0</v>
      </c>
      <c r="G960" s="84" t="b">
        <v>0</v>
      </c>
    </row>
    <row r="961" spans="1:7" x14ac:dyDescent="0.25">
      <c r="A961" s="84" t="s">
        <v>14957</v>
      </c>
      <c r="B961" s="84">
        <v>3</v>
      </c>
      <c r="C961" s="122">
        <v>4.6472627489868882E-4</v>
      </c>
      <c r="D961" s="84" t="s">
        <v>15743</v>
      </c>
      <c r="E961" s="84" t="b">
        <v>0</v>
      </c>
      <c r="F961" s="84" t="b">
        <v>0</v>
      </c>
      <c r="G961" s="84" t="b">
        <v>0</v>
      </c>
    </row>
    <row r="962" spans="1:7" x14ac:dyDescent="0.25">
      <c r="A962" s="84" t="s">
        <v>823</v>
      </c>
      <c r="B962" s="84">
        <v>3</v>
      </c>
      <c r="C962" s="122">
        <v>4.6472627489868882E-4</v>
      </c>
      <c r="D962" s="84" t="s">
        <v>15743</v>
      </c>
      <c r="E962" s="84" t="b">
        <v>0</v>
      </c>
      <c r="F962" s="84" t="b">
        <v>0</v>
      </c>
      <c r="G962" s="84" t="b">
        <v>0</v>
      </c>
    </row>
    <row r="963" spans="1:7" x14ac:dyDescent="0.25">
      <c r="A963" s="84" t="s">
        <v>822</v>
      </c>
      <c r="B963" s="84">
        <v>3</v>
      </c>
      <c r="C963" s="122">
        <v>4.6472627489868882E-4</v>
      </c>
      <c r="D963" s="84" t="s">
        <v>15743</v>
      </c>
      <c r="E963" s="84" t="b">
        <v>0</v>
      </c>
      <c r="F963" s="84" t="b">
        <v>0</v>
      </c>
      <c r="G963" s="84" t="b">
        <v>0</v>
      </c>
    </row>
    <row r="964" spans="1:7" x14ac:dyDescent="0.25">
      <c r="A964" s="84" t="s">
        <v>14958</v>
      </c>
      <c r="B964" s="84">
        <v>3</v>
      </c>
      <c r="C964" s="122">
        <v>4.6472627489868882E-4</v>
      </c>
      <c r="D964" s="84" t="s">
        <v>15743</v>
      </c>
      <c r="E964" s="84" t="b">
        <v>0</v>
      </c>
      <c r="F964" s="84" t="b">
        <v>0</v>
      </c>
      <c r="G964" s="84" t="b">
        <v>0</v>
      </c>
    </row>
    <row r="965" spans="1:7" x14ac:dyDescent="0.25">
      <c r="A965" s="84" t="s">
        <v>14959</v>
      </c>
      <c r="B965" s="84">
        <v>3</v>
      </c>
      <c r="C965" s="122">
        <v>4.6472627489868882E-4</v>
      </c>
      <c r="D965" s="84" t="s">
        <v>15743</v>
      </c>
      <c r="E965" s="84" t="b">
        <v>0</v>
      </c>
      <c r="F965" s="84" t="b">
        <v>0</v>
      </c>
      <c r="G965" s="84" t="b">
        <v>0</v>
      </c>
    </row>
    <row r="966" spans="1:7" x14ac:dyDescent="0.25">
      <c r="A966" s="84" t="s">
        <v>14960</v>
      </c>
      <c r="B966" s="84">
        <v>3</v>
      </c>
      <c r="C966" s="122">
        <v>4.6472627489868882E-4</v>
      </c>
      <c r="D966" s="84" t="s">
        <v>15743</v>
      </c>
      <c r="E966" s="84" t="b">
        <v>0</v>
      </c>
      <c r="F966" s="84" t="b">
        <v>0</v>
      </c>
      <c r="G966" s="84" t="b">
        <v>0</v>
      </c>
    </row>
    <row r="967" spans="1:7" x14ac:dyDescent="0.25">
      <c r="A967" s="84" t="s">
        <v>14961</v>
      </c>
      <c r="B967" s="84">
        <v>3</v>
      </c>
      <c r="C967" s="122">
        <v>4.6472627489868882E-4</v>
      </c>
      <c r="D967" s="84" t="s">
        <v>15743</v>
      </c>
      <c r="E967" s="84" t="b">
        <v>0</v>
      </c>
      <c r="F967" s="84" t="b">
        <v>0</v>
      </c>
      <c r="G967" s="84" t="b">
        <v>0</v>
      </c>
    </row>
    <row r="968" spans="1:7" x14ac:dyDescent="0.25">
      <c r="A968" s="84" t="s">
        <v>14962</v>
      </c>
      <c r="B968" s="84">
        <v>3</v>
      </c>
      <c r="C968" s="122">
        <v>4.6472627489868882E-4</v>
      </c>
      <c r="D968" s="84" t="s">
        <v>15743</v>
      </c>
      <c r="E968" s="84" t="b">
        <v>0</v>
      </c>
      <c r="F968" s="84" t="b">
        <v>0</v>
      </c>
      <c r="G968" s="84" t="b">
        <v>0</v>
      </c>
    </row>
    <row r="969" spans="1:7" x14ac:dyDescent="0.25">
      <c r="A969" s="84" t="s">
        <v>14963</v>
      </c>
      <c r="B969" s="84">
        <v>3</v>
      </c>
      <c r="C969" s="122">
        <v>4.6472627489868882E-4</v>
      </c>
      <c r="D969" s="84" t="s">
        <v>15743</v>
      </c>
      <c r="E969" s="84" t="b">
        <v>0</v>
      </c>
      <c r="F969" s="84" t="b">
        <v>0</v>
      </c>
      <c r="G969" s="84" t="b">
        <v>0</v>
      </c>
    </row>
    <row r="970" spans="1:7" x14ac:dyDescent="0.25">
      <c r="A970" s="84" t="s">
        <v>14964</v>
      </c>
      <c r="B970" s="84">
        <v>3</v>
      </c>
      <c r="C970" s="122">
        <v>4.6472627489868882E-4</v>
      </c>
      <c r="D970" s="84" t="s">
        <v>15743</v>
      </c>
      <c r="E970" s="84" t="b">
        <v>0</v>
      </c>
      <c r="F970" s="84" t="b">
        <v>0</v>
      </c>
      <c r="G970" s="84" t="b">
        <v>0</v>
      </c>
    </row>
    <row r="971" spans="1:7" x14ac:dyDescent="0.25">
      <c r="A971" s="84" t="s">
        <v>14965</v>
      </c>
      <c r="B971" s="84">
        <v>3</v>
      </c>
      <c r="C971" s="122">
        <v>4.6472627489868882E-4</v>
      </c>
      <c r="D971" s="84" t="s">
        <v>15743</v>
      </c>
      <c r="E971" s="84" t="b">
        <v>0</v>
      </c>
      <c r="F971" s="84" t="b">
        <v>0</v>
      </c>
      <c r="G971" s="84" t="b">
        <v>0</v>
      </c>
    </row>
    <row r="972" spans="1:7" x14ac:dyDescent="0.25">
      <c r="A972" s="84" t="s">
        <v>14966</v>
      </c>
      <c r="B972" s="84">
        <v>3</v>
      </c>
      <c r="C972" s="122">
        <v>4.6472627489868882E-4</v>
      </c>
      <c r="D972" s="84" t="s">
        <v>15743</v>
      </c>
      <c r="E972" s="84" t="b">
        <v>0</v>
      </c>
      <c r="F972" s="84" t="b">
        <v>0</v>
      </c>
      <c r="G972" s="84" t="b">
        <v>0</v>
      </c>
    </row>
    <row r="973" spans="1:7" x14ac:dyDescent="0.25">
      <c r="A973" s="84" t="s">
        <v>14967</v>
      </c>
      <c r="B973" s="84">
        <v>3</v>
      </c>
      <c r="C973" s="122">
        <v>4.6472627489868882E-4</v>
      </c>
      <c r="D973" s="84" t="s">
        <v>15743</v>
      </c>
      <c r="E973" s="84" t="b">
        <v>0</v>
      </c>
      <c r="F973" s="84" t="b">
        <v>0</v>
      </c>
      <c r="G973" s="84" t="b">
        <v>0</v>
      </c>
    </row>
    <row r="974" spans="1:7" x14ac:dyDescent="0.25">
      <c r="A974" s="84" t="s">
        <v>14968</v>
      </c>
      <c r="B974" s="84">
        <v>3</v>
      </c>
      <c r="C974" s="122">
        <v>4.6472627489868882E-4</v>
      </c>
      <c r="D974" s="84" t="s">
        <v>15743</v>
      </c>
      <c r="E974" s="84" t="b">
        <v>0</v>
      </c>
      <c r="F974" s="84" t="b">
        <v>0</v>
      </c>
      <c r="G974" s="84" t="b">
        <v>0</v>
      </c>
    </row>
    <row r="975" spans="1:7" x14ac:dyDescent="0.25">
      <c r="A975" s="84" t="s">
        <v>14969</v>
      </c>
      <c r="B975" s="84">
        <v>3</v>
      </c>
      <c r="C975" s="122">
        <v>4.6472627489868882E-4</v>
      </c>
      <c r="D975" s="84" t="s">
        <v>15743</v>
      </c>
      <c r="E975" s="84" t="b">
        <v>0</v>
      </c>
      <c r="F975" s="84" t="b">
        <v>0</v>
      </c>
      <c r="G975" s="84" t="b">
        <v>0</v>
      </c>
    </row>
    <row r="976" spans="1:7" x14ac:dyDescent="0.25">
      <c r="A976" s="84" t="s">
        <v>14970</v>
      </c>
      <c r="B976" s="84">
        <v>3</v>
      </c>
      <c r="C976" s="122">
        <v>4.6472627489868882E-4</v>
      </c>
      <c r="D976" s="84" t="s">
        <v>15743</v>
      </c>
      <c r="E976" s="84" t="b">
        <v>0</v>
      </c>
      <c r="F976" s="84" t="b">
        <v>0</v>
      </c>
      <c r="G976" s="84" t="b">
        <v>0</v>
      </c>
    </row>
    <row r="977" spans="1:7" x14ac:dyDescent="0.25">
      <c r="A977" s="84" t="s">
        <v>883</v>
      </c>
      <c r="B977" s="84">
        <v>3</v>
      </c>
      <c r="C977" s="122">
        <v>4.6472627489868882E-4</v>
      </c>
      <c r="D977" s="84" t="s">
        <v>15743</v>
      </c>
      <c r="E977" s="84" t="b">
        <v>0</v>
      </c>
      <c r="F977" s="84" t="b">
        <v>0</v>
      </c>
      <c r="G977" s="84" t="b">
        <v>0</v>
      </c>
    </row>
    <row r="978" spans="1:7" x14ac:dyDescent="0.25">
      <c r="A978" s="84" t="s">
        <v>14971</v>
      </c>
      <c r="B978" s="84">
        <v>3</v>
      </c>
      <c r="C978" s="122">
        <v>4.6472627489868882E-4</v>
      </c>
      <c r="D978" s="84" t="s">
        <v>15743</v>
      </c>
      <c r="E978" s="84" t="b">
        <v>0</v>
      </c>
      <c r="F978" s="84" t="b">
        <v>0</v>
      </c>
      <c r="G978" s="84" t="b">
        <v>0</v>
      </c>
    </row>
    <row r="979" spans="1:7" x14ac:dyDescent="0.25">
      <c r="A979" s="84" t="s">
        <v>14972</v>
      </c>
      <c r="B979" s="84">
        <v>3</v>
      </c>
      <c r="C979" s="122">
        <v>4.6472627489868882E-4</v>
      </c>
      <c r="D979" s="84" t="s">
        <v>15743</v>
      </c>
      <c r="E979" s="84" t="b">
        <v>0</v>
      </c>
      <c r="F979" s="84" t="b">
        <v>0</v>
      </c>
      <c r="G979" s="84" t="b">
        <v>0</v>
      </c>
    </row>
    <row r="980" spans="1:7" x14ac:dyDescent="0.25">
      <c r="A980" s="84" t="s">
        <v>14973</v>
      </c>
      <c r="B980" s="84">
        <v>3</v>
      </c>
      <c r="C980" s="122">
        <v>4.9614122358845121E-4</v>
      </c>
      <c r="D980" s="84" t="s">
        <v>15743</v>
      </c>
      <c r="E980" s="84" t="b">
        <v>0</v>
      </c>
      <c r="F980" s="84" t="b">
        <v>0</v>
      </c>
      <c r="G980" s="84" t="b">
        <v>0</v>
      </c>
    </row>
    <row r="981" spans="1:7" x14ac:dyDescent="0.25">
      <c r="A981" s="84" t="s">
        <v>768</v>
      </c>
      <c r="B981" s="84">
        <v>3</v>
      </c>
      <c r="C981" s="122">
        <v>4.6472627489868882E-4</v>
      </c>
      <c r="D981" s="84" t="s">
        <v>15743</v>
      </c>
      <c r="E981" s="84" t="b">
        <v>0</v>
      </c>
      <c r="F981" s="84" t="b">
        <v>0</v>
      </c>
      <c r="G981" s="84" t="b">
        <v>0</v>
      </c>
    </row>
    <row r="982" spans="1:7" x14ac:dyDescent="0.25">
      <c r="A982" s="84" t="s">
        <v>14974</v>
      </c>
      <c r="B982" s="84">
        <v>3</v>
      </c>
      <c r="C982" s="122">
        <v>4.6472627489868882E-4</v>
      </c>
      <c r="D982" s="84" t="s">
        <v>15743</v>
      </c>
      <c r="E982" s="84" t="b">
        <v>0</v>
      </c>
      <c r="F982" s="84" t="b">
        <v>0</v>
      </c>
      <c r="G982" s="84" t="b">
        <v>0</v>
      </c>
    </row>
    <row r="983" spans="1:7" x14ac:dyDescent="0.25">
      <c r="A983" s="84" t="s">
        <v>14975</v>
      </c>
      <c r="B983" s="84">
        <v>3</v>
      </c>
      <c r="C983" s="122">
        <v>4.6472627489868882E-4</v>
      </c>
      <c r="D983" s="84" t="s">
        <v>15743</v>
      </c>
      <c r="E983" s="84" t="b">
        <v>0</v>
      </c>
      <c r="F983" s="84" t="b">
        <v>0</v>
      </c>
      <c r="G983" s="84" t="b">
        <v>0</v>
      </c>
    </row>
    <row r="984" spans="1:7" x14ac:dyDescent="0.25">
      <c r="A984" s="84" t="s">
        <v>457</v>
      </c>
      <c r="B984" s="84">
        <v>3</v>
      </c>
      <c r="C984" s="122">
        <v>4.6472627489868882E-4</v>
      </c>
      <c r="D984" s="84" t="s">
        <v>15743</v>
      </c>
      <c r="E984" s="84" t="b">
        <v>0</v>
      </c>
      <c r="F984" s="84" t="b">
        <v>0</v>
      </c>
      <c r="G984" s="84" t="b">
        <v>0</v>
      </c>
    </row>
    <row r="985" spans="1:7" x14ac:dyDescent="0.25">
      <c r="A985" s="84" t="s">
        <v>14976</v>
      </c>
      <c r="B985" s="84">
        <v>3</v>
      </c>
      <c r="C985" s="122">
        <v>4.6472627489868882E-4</v>
      </c>
      <c r="D985" s="84" t="s">
        <v>15743</v>
      </c>
      <c r="E985" s="84" t="b">
        <v>0</v>
      </c>
      <c r="F985" s="84" t="b">
        <v>0</v>
      </c>
      <c r="G985" s="84" t="b">
        <v>0</v>
      </c>
    </row>
    <row r="986" spans="1:7" x14ac:dyDescent="0.25">
      <c r="A986" s="84" t="s">
        <v>14977</v>
      </c>
      <c r="B986" s="84">
        <v>3</v>
      </c>
      <c r="C986" s="122">
        <v>4.6472627489868882E-4</v>
      </c>
      <c r="D986" s="84" t="s">
        <v>15743</v>
      </c>
      <c r="E986" s="84" t="b">
        <v>0</v>
      </c>
      <c r="F986" s="84" t="b">
        <v>0</v>
      </c>
      <c r="G986" s="84" t="b">
        <v>0</v>
      </c>
    </row>
    <row r="987" spans="1:7" x14ac:dyDescent="0.25">
      <c r="A987" s="84" t="s">
        <v>870</v>
      </c>
      <c r="B987" s="84">
        <v>3</v>
      </c>
      <c r="C987" s="122">
        <v>4.6472627489868882E-4</v>
      </c>
      <c r="D987" s="84" t="s">
        <v>15743</v>
      </c>
      <c r="E987" s="84" t="b">
        <v>0</v>
      </c>
      <c r="F987" s="84" t="b">
        <v>0</v>
      </c>
      <c r="G987" s="84" t="b">
        <v>0</v>
      </c>
    </row>
    <row r="988" spans="1:7" x14ac:dyDescent="0.25">
      <c r="A988" s="84" t="s">
        <v>14978</v>
      </c>
      <c r="B988" s="84">
        <v>3</v>
      </c>
      <c r="C988" s="122">
        <v>4.6472627489868882E-4</v>
      </c>
      <c r="D988" s="84" t="s">
        <v>15743</v>
      </c>
      <c r="E988" s="84" t="b">
        <v>0</v>
      </c>
      <c r="F988" s="84" t="b">
        <v>0</v>
      </c>
      <c r="G988" s="84" t="b">
        <v>0</v>
      </c>
    </row>
    <row r="989" spans="1:7" x14ac:dyDescent="0.25">
      <c r="A989" s="84" t="s">
        <v>14979</v>
      </c>
      <c r="B989" s="84">
        <v>3</v>
      </c>
      <c r="C989" s="122">
        <v>4.6472627489868882E-4</v>
      </c>
      <c r="D989" s="84" t="s">
        <v>15743</v>
      </c>
      <c r="E989" s="84" t="b">
        <v>0</v>
      </c>
      <c r="F989" s="84" t="b">
        <v>0</v>
      </c>
      <c r="G989" s="84" t="b">
        <v>0</v>
      </c>
    </row>
    <row r="990" spans="1:7" x14ac:dyDescent="0.25">
      <c r="A990" s="84" t="s">
        <v>14980</v>
      </c>
      <c r="B990" s="84">
        <v>3</v>
      </c>
      <c r="C990" s="122">
        <v>4.6472627489868882E-4</v>
      </c>
      <c r="D990" s="84" t="s">
        <v>15743</v>
      </c>
      <c r="E990" s="84" t="b">
        <v>0</v>
      </c>
      <c r="F990" s="84" t="b">
        <v>0</v>
      </c>
      <c r="G990" s="84" t="b">
        <v>0</v>
      </c>
    </row>
    <row r="991" spans="1:7" x14ac:dyDescent="0.25">
      <c r="A991" s="84" t="s">
        <v>869</v>
      </c>
      <c r="B991" s="84">
        <v>3</v>
      </c>
      <c r="C991" s="122">
        <v>4.6472627489868882E-4</v>
      </c>
      <c r="D991" s="84" t="s">
        <v>15743</v>
      </c>
      <c r="E991" s="84" t="b">
        <v>0</v>
      </c>
      <c r="F991" s="84" t="b">
        <v>0</v>
      </c>
      <c r="G991" s="84" t="b">
        <v>0</v>
      </c>
    </row>
    <row r="992" spans="1:7" x14ac:dyDescent="0.25">
      <c r="A992" s="84" t="s">
        <v>14981</v>
      </c>
      <c r="B992" s="84">
        <v>3</v>
      </c>
      <c r="C992" s="122">
        <v>4.9614122358845121E-4</v>
      </c>
      <c r="D992" s="84" t="s">
        <v>15743</v>
      </c>
      <c r="E992" s="84" t="b">
        <v>0</v>
      </c>
      <c r="F992" s="84" t="b">
        <v>0</v>
      </c>
      <c r="G992" s="84" t="b">
        <v>0</v>
      </c>
    </row>
    <row r="993" spans="1:7" x14ac:dyDescent="0.25">
      <c r="A993" s="84" t="s">
        <v>14982</v>
      </c>
      <c r="B993" s="84">
        <v>3</v>
      </c>
      <c r="C993" s="122">
        <v>4.6472627489868882E-4</v>
      </c>
      <c r="D993" s="84" t="s">
        <v>15743</v>
      </c>
      <c r="E993" s="84" t="b">
        <v>0</v>
      </c>
      <c r="F993" s="84" t="b">
        <v>0</v>
      </c>
      <c r="G993" s="84" t="b">
        <v>0</v>
      </c>
    </row>
    <row r="994" spans="1:7" x14ac:dyDescent="0.25">
      <c r="A994" s="84" t="s">
        <v>14983</v>
      </c>
      <c r="B994" s="84">
        <v>3</v>
      </c>
      <c r="C994" s="122">
        <v>4.6472627489868882E-4</v>
      </c>
      <c r="D994" s="84" t="s">
        <v>15743</v>
      </c>
      <c r="E994" s="84" t="b">
        <v>0</v>
      </c>
      <c r="F994" s="84" t="b">
        <v>0</v>
      </c>
      <c r="G994" s="84" t="b">
        <v>0</v>
      </c>
    </row>
    <row r="995" spans="1:7" x14ac:dyDescent="0.25">
      <c r="A995" s="84" t="s">
        <v>14984</v>
      </c>
      <c r="B995" s="84">
        <v>3</v>
      </c>
      <c r="C995" s="122">
        <v>4.6472627489868882E-4</v>
      </c>
      <c r="D995" s="84" t="s">
        <v>15743</v>
      </c>
      <c r="E995" s="84" t="b">
        <v>0</v>
      </c>
      <c r="F995" s="84" t="b">
        <v>0</v>
      </c>
      <c r="G995" s="84" t="b">
        <v>0</v>
      </c>
    </row>
    <row r="996" spans="1:7" x14ac:dyDescent="0.25">
      <c r="A996" s="84" t="s">
        <v>14985</v>
      </c>
      <c r="B996" s="84">
        <v>3</v>
      </c>
      <c r="C996" s="122">
        <v>4.6472627489868882E-4</v>
      </c>
      <c r="D996" s="84" t="s">
        <v>15743</v>
      </c>
      <c r="E996" s="84" t="b">
        <v>0</v>
      </c>
      <c r="F996" s="84" t="b">
        <v>0</v>
      </c>
      <c r="G996" s="84" t="b">
        <v>0</v>
      </c>
    </row>
    <row r="997" spans="1:7" x14ac:dyDescent="0.25">
      <c r="A997" s="84" t="s">
        <v>14986</v>
      </c>
      <c r="B997" s="84">
        <v>3</v>
      </c>
      <c r="C997" s="122">
        <v>4.6472627489868882E-4</v>
      </c>
      <c r="D997" s="84" t="s">
        <v>15743</v>
      </c>
      <c r="E997" s="84" t="b">
        <v>0</v>
      </c>
      <c r="F997" s="84" t="b">
        <v>0</v>
      </c>
      <c r="G997" s="84" t="b">
        <v>0</v>
      </c>
    </row>
    <row r="998" spans="1:7" x14ac:dyDescent="0.25">
      <c r="A998" s="84" t="s">
        <v>14987</v>
      </c>
      <c r="B998" s="84">
        <v>3</v>
      </c>
      <c r="C998" s="122">
        <v>4.6472627489868882E-4</v>
      </c>
      <c r="D998" s="84" t="s">
        <v>15743</v>
      </c>
      <c r="E998" s="84" t="b">
        <v>0</v>
      </c>
      <c r="F998" s="84" t="b">
        <v>0</v>
      </c>
      <c r="G998" s="84" t="b">
        <v>0</v>
      </c>
    </row>
    <row r="999" spans="1:7" x14ac:dyDescent="0.25">
      <c r="A999" s="84" t="s">
        <v>14988</v>
      </c>
      <c r="B999" s="84">
        <v>3</v>
      </c>
      <c r="C999" s="122">
        <v>4.6472627489868882E-4</v>
      </c>
      <c r="D999" s="84" t="s">
        <v>15743</v>
      </c>
      <c r="E999" s="84" t="b">
        <v>0</v>
      </c>
      <c r="F999" s="84" t="b">
        <v>0</v>
      </c>
      <c r="G999" s="84" t="b">
        <v>0</v>
      </c>
    </row>
    <row r="1000" spans="1:7" x14ac:dyDescent="0.25">
      <c r="A1000" s="84" t="s">
        <v>14989</v>
      </c>
      <c r="B1000" s="84">
        <v>3</v>
      </c>
      <c r="C1000" s="122">
        <v>4.6472627489868882E-4</v>
      </c>
      <c r="D1000" s="84" t="s">
        <v>15743</v>
      </c>
      <c r="E1000" s="84" t="b">
        <v>0</v>
      </c>
      <c r="F1000" s="84" t="b">
        <v>0</v>
      </c>
      <c r="G1000" s="84" t="b">
        <v>0</v>
      </c>
    </row>
    <row r="1001" spans="1:7" x14ac:dyDescent="0.25">
      <c r="A1001" s="84" t="s">
        <v>14990</v>
      </c>
      <c r="B1001" s="84">
        <v>3</v>
      </c>
      <c r="C1001" s="122">
        <v>4.6472627489868882E-4</v>
      </c>
      <c r="D1001" s="84" t="s">
        <v>15743</v>
      </c>
      <c r="E1001" s="84" t="b">
        <v>0</v>
      </c>
      <c r="F1001" s="84" t="b">
        <v>0</v>
      </c>
      <c r="G1001" s="84" t="b">
        <v>0</v>
      </c>
    </row>
    <row r="1002" spans="1:7" x14ac:dyDescent="0.25">
      <c r="A1002" s="84" t="s">
        <v>14991</v>
      </c>
      <c r="B1002" s="84">
        <v>3</v>
      </c>
      <c r="C1002" s="122">
        <v>4.6472627489868882E-4</v>
      </c>
      <c r="D1002" s="84" t="s">
        <v>15743</v>
      </c>
      <c r="E1002" s="84" t="b">
        <v>0</v>
      </c>
      <c r="F1002" s="84" t="b">
        <v>0</v>
      </c>
      <c r="G1002" s="84" t="b">
        <v>0</v>
      </c>
    </row>
    <row r="1003" spans="1:7" x14ac:dyDescent="0.25">
      <c r="A1003" s="84" t="s">
        <v>14992</v>
      </c>
      <c r="B1003" s="84">
        <v>3</v>
      </c>
      <c r="C1003" s="122">
        <v>4.6472627489868882E-4</v>
      </c>
      <c r="D1003" s="84" t="s">
        <v>15743</v>
      </c>
      <c r="E1003" s="84" t="b">
        <v>0</v>
      </c>
      <c r="F1003" s="84" t="b">
        <v>0</v>
      </c>
      <c r="G1003" s="84" t="b">
        <v>0</v>
      </c>
    </row>
    <row r="1004" spans="1:7" x14ac:dyDescent="0.25">
      <c r="A1004" s="84" t="s">
        <v>14993</v>
      </c>
      <c r="B1004" s="84">
        <v>3</v>
      </c>
      <c r="C1004" s="122">
        <v>4.6472627489868882E-4</v>
      </c>
      <c r="D1004" s="84" t="s">
        <v>15743</v>
      </c>
      <c r="E1004" s="84" t="b">
        <v>0</v>
      </c>
      <c r="F1004" s="84" t="b">
        <v>0</v>
      </c>
      <c r="G1004" s="84" t="b">
        <v>0</v>
      </c>
    </row>
    <row r="1005" spans="1:7" x14ac:dyDescent="0.25">
      <c r="A1005" s="84" t="s">
        <v>14994</v>
      </c>
      <c r="B1005" s="84">
        <v>3</v>
      </c>
      <c r="C1005" s="122">
        <v>4.6472627489868882E-4</v>
      </c>
      <c r="D1005" s="84" t="s">
        <v>15743</v>
      </c>
      <c r="E1005" s="84" t="b">
        <v>0</v>
      </c>
      <c r="F1005" s="84" t="b">
        <v>0</v>
      </c>
      <c r="G1005" s="84" t="b">
        <v>0</v>
      </c>
    </row>
    <row r="1006" spans="1:7" x14ac:dyDescent="0.25">
      <c r="A1006" s="84" t="s">
        <v>14995</v>
      </c>
      <c r="B1006" s="84">
        <v>3</v>
      </c>
      <c r="C1006" s="122">
        <v>4.6472627489868882E-4</v>
      </c>
      <c r="D1006" s="84" t="s">
        <v>15743</v>
      </c>
      <c r="E1006" s="84" t="b">
        <v>0</v>
      </c>
      <c r="F1006" s="84" t="b">
        <v>0</v>
      </c>
      <c r="G1006" s="84" t="b">
        <v>0</v>
      </c>
    </row>
    <row r="1007" spans="1:7" x14ac:dyDescent="0.25">
      <c r="A1007" s="84" t="s">
        <v>14996</v>
      </c>
      <c r="B1007" s="84">
        <v>3</v>
      </c>
      <c r="C1007" s="122">
        <v>4.6472627489868882E-4</v>
      </c>
      <c r="D1007" s="84" t="s">
        <v>15743</v>
      </c>
      <c r="E1007" s="84" t="b">
        <v>0</v>
      </c>
      <c r="F1007" s="84" t="b">
        <v>0</v>
      </c>
      <c r="G1007" s="84" t="b">
        <v>0</v>
      </c>
    </row>
    <row r="1008" spans="1:7" x14ac:dyDescent="0.25">
      <c r="A1008" s="84" t="s">
        <v>14997</v>
      </c>
      <c r="B1008" s="84">
        <v>3</v>
      </c>
      <c r="C1008" s="122">
        <v>4.6472627489868882E-4</v>
      </c>
      <c r="D1008" s="84" t="s">
        <v>15743</v>
      </c>
      <c r="E1008" s="84" t="b">
        <v>0</v>
      </c>
      <c r="F1008" s="84" t="b">
        <v>0</v>
      </c>
      <c r="G1008" s="84" t="b">
        <v>0</v>
      </c>
    </row>
    <row r="1009" spans="1:7" x14ac:dyDescent="0.25">
      <c r="A1009" s="84" t="s">
        <v>14998</v>
      </c>
      <c r="B1009" s="84">
        <v>3</v>
      </c>
      <c r="C1009" s="122">
        <v>4.6472627489868882E-4</v>
      </c>
      <c r="D1009" s="84" t="s">
        <v>15743</v>
      </c>
      <c r="E1009" s="84" t="b">
        <v>0</v>
      </c>
      <c r="F1009" s="84" t="b">
        <v>0</v>
      </c>
      <c r="G1009" s="84" t="b">
        <v>0</v>
      </c>
    </row>
    <row r="1010" spans="1:7" x14ac:dyDescent="0.25">
      <c r="A1010" s="84" t="s">
        <v>14999</v>
      </c>
      <c r="B1010" s="84">
        <v>3</v>
      </c>
      <c r="C1010" s="122">
        <v>4.6472627489868882E-4</v>
      </c>
      <c r="D1010" s="84" t="s">
        <v>15743</v>
      </c>
      <c r="E1010" s="84" t="b">
        <v>0</v>
      </c>
      <c r="F1010" s="84" t="b">
        <v>0</v>
      </c>
      <c r="G1010" s="84" t="b">
        <v>0</v>
      </c>
    </row>
    <row r="1011" spans="1:7" x14ac:dyDescent="0.25">
      <c r="A1011" s="84" t="s">
        <v>15000</v>
      </c>
      <c r="B1011" s="84">
        <v>3</v>
      </c>
      <c r="C1011" s="122">
        <v>4.6472627489868882E-4</v>
      </c>
      <c r="D1011" s="84" t="s">
        <v>15743</v>
      </c>
      <c r="E1011" s="84" t="b">
        <v>0</v>
      </c>
      <c r="F1011" s="84" t="b">
        <v>0</v>
      </c>
      <c r="G1011" s="84" t="b">
        <v>0</v>
      </c>
    </row>
    <row r="1012" spans="1:7" x14ac:dyDescent="0.25">
      <c r="A1012" s="84" t="s">
        <v>15001</v>
      </c>
      <c r="B1012" s="84">
        <v>3</v>
      </c>
      <c r="C1012" s="122">
        <v>4.6472627489868882E-4</v>
      </c>
      <c r="D1012" s="84" t="s">
        <v>15743</v>
      </c>
      <c r="E1012" s="84" t="b">
        <v>0</v>
      </c>
      <c r="F1012" s="84" t="b">
        <v>0</v>
      </c>
      <c r="G1012" s="84" t="b">
        <v>0</v>
      </c>
    </row>
    <row r="1013" spans="1:7" x14ac:dyDescent="0.25">
      <c r="A1013" s="84" t="s">
        <v>15002</v>
      </c>
      <c r="B1013" s="84">
        <v>3</v>
      </c>
      <c r="C1013" s="122">
        <v>4.6472627489868882E-4</v>
      </c>
      <c r="D1013" s="84" t="s">
        <v>15743</v>
      </c>
      <c r="E1013" s="84" t="b">
        <v>1</v>
      </c>
      <c r="F1013" s="84" t="b">
        <v>0</v>
      </c>
      <c r="G1013" s="84" t="b">
        <v>0</v>
      </c>
    </row>
    <row r="1014" spans="1:7" x14ac:dyDescent="0.25">
      <c r="A1014" s="84" t="s">
        <v>15003</v>
      </c>
      <c r="B1014" s="84">
        <v>3</v>
      </c>
      <c r="C1014" s="122">
        <v>4.6472627489868882E-4</v>
      </c>
      <c r="D1014" s="84" t="s">
        <v>15743</v>
      </c>
      <c r="E1014" s="84" t="b">
        <v>0</v>
      </c>
      <c r="F1014" s="84" t="b">
        <v>0</v>
      </c>
      <c r="G1014" s="84" t="b">
        <v>0</v>
      </c>
    </row>
    <row r="1015" spans="1:7" x14ac:dyDescent="0.25">
      <c r="A1015" s="84" t="s">
        <v>15004</v>
      </c>
      <c r="B1015" s="84">
        <v>3</v>
      </c>
      <c r="C1015" s="122">
        <v>4.6472627489868882E-4</v>
      </c>
      <c r="D1015" s="84" t="s">
        <v>15743</v>
      </c>
      <c r="E1015" s="84" t="b">
        <v>0</v>
      </c>
      <c r="F1015" s="84" t="b">
        <v>0</v>
      </c>
      <c r="G1015" s="84" t="b">
        <v>0</v>
      </c>
    </row>
    <row r="1016" spans="1:7" x14ac:dyDescent="0.25">
      <c r="A1016" s="84" t="s">
        <v>15005</v>
      </c>
      <c r="B1016" s="84">
        <v>3</v>
      </c>
      <c r="C1016" s="122">
        <v>4.6472627489868882E-4</v>
      </c>
      <c r="D1016" s="84" t="s">
        <v>15743</v>
      </c>
      <c r="E1016" s="84" t="b">
        <v>0</v>
      </c>
      <c r="F1016" s="84" t="b">
        <v>0</v>
      </c>
      <c r="G1016" s="84" t="b">
        <v>0</v>
      </c>
    </row>
    <row r="1017" spans="1:7" x14ac:dyDescent="0.25">
      <c r="A1017" s="84" t="s">
        <v>400</v>
      </c>
      <c r="B1017" s="84">
        <v>3</v>
      </c>
      <c r="C1017" s="122">
        <v>4.6472627489868882E-4</v>
      </c>
      <c r="D1017" s="84" t="s">
        <v>15743</v>
      </c>
      <c r="E1017" s="84" t="b">
        <v>0</v>
      </c>
      <c r="F1017" s="84" t="b">
        <v>0</v>
      </c>
      <c r="G1017" s="84" t="b">
        <v>0</v>
      </c>
    </row>
    <row r="1018" spans="1:7" x14ac:dyDescent="0.25">
      <c r="A1018" s="84" t="s">
        <v>15006</v>
      </c>
      <c r="B1018" s="84">
        <v>3</v>
      </c>
      <c r="C1018" s="122">
        <v>4.6472627489868882E-4</v>
      </c>
      <c r="D1018" s="84" t="s">
        <v>15743</v>
      </c>
      <c r="E1018" s="84" t="b">
        <v>0</v>
      </c>
      <c r="F1018" s="84" t="b">
        <v>0</v>
      </c>
      <c r="G1018" s="84" t="b">
        <v>0</v>
      </c>
    </row>
    <row r="1019" spans="1:7" x14ac:dyDescent="0.25">
      <c r="A1019" s="84" t="s">
        <v>15007</v>
      </c>
      <c r="B1019" s="84">
        <v>3</v>
      </c>
      <c r="C1019" s="122">
        <v>4.6472627489868882E-4</v>
      </c>
      <c r="D1019" s="84" t="s">
        <v>15743</v>
      </c>
      <c r="E1019" s="84" t="b">
        <v>0</v>
      </c>
      <c r="F1019" s="84" t="b">
        <v>0</v>
      </c>
      <c r="G1019" s="84" t="b">
        <v>0</v>
      </c>
    </row>
    <row r="1020" spans="1:7" x14ac:dyDescent="0.25">
      <c r="A1020" s="84" t="s">
        <v>15008</v>
      </c>
      <c r="B1020" s="84">
        <v>3</v>
      </c>
      <c r="C1020" s="122">
        <v>4.6472627489868882E-4</v>
      </c>
      <c r="D1020" s="84" t="s">
        <v>15743</v>
      </c>
      <c r="E1020" s="84" t="b">
        <v>0</v>
      </c>
      <c r="F1020" s="84" t="b">
        <v>0</v>
      </c>
      <c r="G1020" s="84" t="b">
        <v>0</v>
      </c>
    </row>
    <row r="1021" spans="1:7" x14ac:dyDescent="0.25">
      <c r="A1021" s="84" t="s">
        <v>15009</v>
      </c>
      <c r="B1021" s="84">
        <v>3</v>
      </c>
      <c r="C1021" s="122">
        <v>4.6472627489868882E-4</v>
      </c>
      <c r="D1021" s="84" t="s">
        <v>15743</v>
      </c>
      <c r="E1021" s="84" t="b">
        <v>0</v>
      </c>
      <c r="F1021" s="84" t="b">
        <v>0</v>
      </c>
      <c r="G1021" s="84" t="b">
        <v>0</v>
      </c>
    </row>
    <row r="1022" spans="1:7" x14ac:dyDescent="0.25">
      <c r="A1022" s="84" t="s">
        <v>15010</v>
      </c>
      <c r="B1022" s="84">
        <v>3</v>
      </c>
      <c r="C1022" s="122">
        <v>4.6472627489868882E-4</v>
      </c>
      <c r="D1022" s="84" t="s">
        <v>15743</v>
      </c>
      <c r="E1022" s="84" t="b">
        <v>0</v>
      </c>
      <c r="F1022" s="84" t="b">
        <v>0</v>
      </c>
      <c r="G1022" s="84" t="b">
        <v>0</v>
      </c>
    </row>
    <row r="1023" spans="1:7" x14ac:dyDescent="0.25">
      <c r="A1023" s="84" t="s">
        <v>15011</v>
      </c>
      <c r="B1023" s="84">
        <v>3</v>
      </c>
      <c r="C1023" s="122">
        <v>4.6472627489868882E-4</v>
      </c>
      <c r="D1023" s="84" t="s">
        <v>15743</v>
      </c>
      <c r="E1023" s="84" t="b">
        <v>0</v>
      </c>
      <c r="F1023" s="84" t="b">
        <v>0</v>
      </c>
      <c r="G1023" s="84" t="b">
        <v>0</v>
      </c>
    </row>
    <row r="1024" spans="1:7" x14ac:dyDescent="0.25">
      <c r="A1024" s="84" t="s">
        <v>15012</v>
      </c>
      <c r="B1024" s="84">
        <v>3</v>
      </c>
      <c r="C1024" s="122">
        <v>4.6472627489868882E-4</v>
      </c>
      <c r="D1024" s="84" t="s">
        <v>15743</v>
      </c>
      <c r="E1024" s="84" t="b">
        <v>0</v>
      </c>
      <c r="F1024" s="84" t="b">
        <v>0</v>
      </c>
      <c r="G1024" s="84" t="b">
        <v>0</v>
      </c>
    </row>
    <row r="1025" spans="1:7" x14ac:dyDescent="0.25">
      <c r="A1025" s="84" t="s">
        <v>620</v>
      </c>
      <c r="B1025" s="84">
        <v>3</v>
      </c>
      <c r="C1025" s="122">
        <v>4.6472627489868882E-4</v>
      </c>
      <c r="D1025" s="84" t="s">
        <v>15743</v>
      </c>
      <c r="E1025" s="84" t="b">
        <v>0</v>
      </c>
      <c r="F1025" s="84" t="b">
        <v>0</v>
      </c>
      <c r="G1025" s="84" t="b">
        <v>0</v>
      </c>
    </row>
    <row r="1026" spans="1:7" x14ac:dyDescent="0.25">
      <c r="A1026" s="84" t="s">
        <v>15013</v>
      </c>
      <c r="B1026" s="84">
        <v>3</v>
      </c>
      <c r="C1026" s="122">
        <v>4.6472627489868882E-4</v>
      </c>
      <c r="D1026" s="84" t="s">
        <v>15743</v>
      </c>
      <c r="E1026" s="84" t="b">
        <v>0</v>
      </c>
      <c r="F1026" s="84" t="b">
        <v>0</v>
      </c>
      <c r="G1026" s="84" t="b">
        <v>0</v>
      </c>
    </row>
    <row r="1027" spans="1:7" x14ac:dyDescent="0.25">
      <c r="A1027" s="84" t="s">
        <v>15014</v>
      </c>
      <c r="B1027" s="84">
        <v>3</v>
      </c>
      <c r="C1027" s="122">
        <v>4.6472627489868882E-4</v>
      </c>
      <c r="D1027" s="84" t="s">
        <v>15743</v>
      </c>
      <c r="E1027" s="84" t="b">
        <v>0</v>
      </c>
      <c r="F1027" s="84" t="b">
        <v>0</v>
      </c>
      <c r="G1027" s="84" t="b">
        <v>0</v>
      </c>
    </row>
    <row r="1028" spans="1:7" x14ac:dyDescent="0.25">
      <c r="A1028" s="84" t="s">
        <v>15015</v>
      </c>
      <c r="B1028" s="84">
        <v>3</v>
      </c>
      <c r="C1028" s="122">
        <v>4.9614122358845121E-4</v>
      </c>
      <c r="D1028" s="84" t="s">
        <v>15743</v>
      </c>
      <c r="E1028" s="84" t="b">
        <v>0</v>
      </c>
      <c r="F1028" s="84" t="b">
        <v>0</v>
      </c>
      <c r="G1028" s="84" t="b">
        <v>0</v>
      </c>
    </row>
    <row r="1029" spans="1:7" x14ac:dyDescent="0.25">
      <c r="A1029" s="84" t="s">
        <v>15016</v>
      </c>
      <c r="B1029" s="84">
        <v>3</v>
      </c>
      <c r="C1029" s="122">
        <v>4.9614122358845121E-4</v>
      </c>
      <c r="D1029" s="84" t="s">
        <v>15743</v>
      </c>
      <c r="E1029" s="84" t="b">
        <v>0</v>
      </c>
      <c r="F1029" s="84" t="b">
        <v>0</v>
      </c>
      <c r="G1029" s="84" t="b">
        <v>0</v>
      </c>
    </row>
    <row r="1030" spans="1:7" x14ac:dyDescent="0.25">
      <c r="A1030" s="84" t="s">
        <v>15017</v>
      </c>
      <c r="B1030" s="84">
        <v>3</v>
      </c>
      <c r="C1030" s="122">
        <v>4.6472627489868882E-4</v>
      </c>
      <c r="D1030" s="84" t="s">
        <v>15743</v>
      </c>
      <c r="E1030" s="84" t="b">
        <v>0</v>
      </c>
      <c r="F1030" s="84" t="b">
        <v>0</v>
      </c>
      <c r="G1030" s="84" t="b">
        <v>0</v>
      </c>
    </row>
    <row r="1031" spans="1:7" x14ac:dyDescent="0.25">
      <c r="A1031" s="84" t="s">
        <v>364</v>
      </c>
      <c r="B1031" s="84">
        <v>3</v>
      </c>
      <c r="C1031" s="122">
        <v>4.6472627489868882E-4</v>
      </c>
      <c r="D1031" s="84" t="s">
        <v>15743</v>
      </c>
      <c r="E1031" s="84" t="b">
        <v>0</v>
      </c>
      <c r="F1031" s="84" t="b">
        <v>0</v>
      </c>
      <c r="G1031" s="84" t="b">
        <v>0</v>
      </c>
    </row>
    <row r="1032" spans="1:7" x14ac:dyDescent="0.25">
      <c r="A1032" s="84" t="s">
        <v>721</v>
      </c>
      <c r="B1032" s="84">
        <v>3</v>
      </c>
      <c r="C1032" s="122">
        <v>4.6472627489868882E-4</v>
      </c>
      <c r="D1032" s="84" t="s">
        <v>15743</v>
      </c>
      <c r="E1032" s="84" t="b">
        <v>0</v>
      </c>
      <c r="F1032" s="84" t="b">
        <v>0</v>
      </c>
      <c r="G1032" s="84" t="b">
        <v>0</v>
      </c>
    </row>
    <row r="1033" spans="1:7" x14ac:dyDescent="0.25">
      <c r="A1033" s="84" t="s">
        <v>15018</v>
      </c>
      <c r="B1033" s="84">
        <v>3</v>
      </c>
      <c r="C1033" s="122">
        <v>4.6472627489868882E-4</v>
      </c>
      <c r="D1033" s="84" t="s">
        <v>15743</v>
      </c>
      <c r="E1033" s="84" t="b">
        <v>0</v>
      </c>
      <c r="F1033" s="84" t="b">
        <v>0</v>
      </c>
      <c r="G1033" s="84" t="b">
        <v>0</v>
      </c>
    </row>
    <row r="1034" spans="1:7" x14ac:dyDescent="0.25">
      <c r="A1034" s="84" t="s">
        <v>15019</v>
      </c>
      <c r="B1034" s="84">
        <v>3</v>
      </c>
      <c r="C1034" s="122">
        <v>4.6472627489868882E-4</v>
      </c>
      <c r="D1034" s="84" t="s">
        <v>15743</v>
      </c>
      <c r="E1034" s="84" t="b">
        <v>0</v>
      </c>
      <c r="F1034" s="84" t="b">
        <v>0</v>
      </c>
      <c r="G1034" s="84" t="b">
        <v>0</v>
      </c>
    </row>
    <row r="1035" spans="1:7" x14ac:dyDescent="0.25">
      <c r="A1035" s="84" t="s">
        <v>15020</v>
      </c>
      <c r="B1035" s="84">
        <v>3</v>
      </c>
      <c r="C1035" s="122">
        <v>4.6472627489868882E-4</v>
      </c>
      <c r="D1035" s="84" t="s">
        <v>15743</v>
      </c>
      <c r="E1035" s="84" t="b">
        <v>0</v>
      </c>
      <c r="F1035" s="84" t="b">
        <v>0</v>
      </c>
      <c r="G1035" s="84" t="b">
        <v>0</v>
      </c>
    </row>
    <row r="1036" spans="1:7" x14ac:dyDescent="0.25">
      <c r="A1036" s="84" t="s">
        <v>15021</v>
      </c>
      <c r="B1036" s="84">
        <v>3</v>
      </c>
      <c r="C1036" s="122">
        <v>4.6472627489868882E-4</v>
      </c>
      <c r="D1036" s="84" t="s">
        <v>15743</v>
      </c>
      <c r="E1036" s="84" t="b">
        <v>0</v>
      </c>
      <c r="F1036" s="84" t="b">
        <v>0</v>
      </c>
      <c r="G1036" s="84" t="b">
        <v>0</v>
      </c>
    </row>
    <row r="1037" spans="1:7" x14ac:dyDescent="0.25">
      <c r="A1037" s="84" t="s">
        <v>15022</v>
      </c>
      <c r="B1037" s="84">
        <v>3</v>
      </c>
      <c r="C1037" s="122">
        <v>4.6472627489868882E-4</v>
      </c>
      <c r="D1037" s="84" t="s">
        <v>15743</v>
      </c>
      <c r="E1037" s="84" t="b">
        <v>0</v>
      </c>
      <c r="F1037" s="84" t="b">
        <v>0</v>
      </c>
      <c r="G1037" s="84" t="b">
        <v>0</v>
      </c>
    </row>
    <row r="1038" spans="1:7" x14ac:dyDescent="0.25">
      <c r="A1038" s="84" t="s">
        <v>15023</v>
      </c>
      <c r="B1038" s="84">
        <v>3</v>
      </c>
      <c r="C1038" s="122">
        <v>4.6472627489868882E-4</v>
      </c>
      <c r="D1038" s="84" t="s">
        <v>15743</v>
      </c>
      <c r="E1038" s="84" t="b">
        <v>0</v>
      </c>
      <c r="F1038" s="84" t="b">
        <v>0</v>
      </c>
      <c r="G1038" s="84" t="b">
        <v>0</v>
      </c>
    </row>
    <row r="1039" spans="1:7" x14ac:dyDescent="0.25">
      <c r="A1039" s="84" t="s">
        <v>15024</v>
      </c>
      <c r="B1039" s="84">
        <v>3</v>
      </c>
      <c r="C1039" s="122">
        <v>4.6472627489868882E-4</v>
      </c>
      <c r="D1039" s="84" t="s">
        <v>15743</v>
      </c>
      <c r="E1039" s="84" t="b">
        <v>0</v>
      </c>
      <c r="F1039" s="84" t="b">
        <v>0</v>
      </c>
      <c r="G1039" s="84" t="b">
        <v>0</v>
      </c>
    </row>
    <row r="1040" spans="1:7" x14ac:dyDescent="0.25">
      <c r="A1040" s="84" t="s">
        <v>268</v>
      </c>
      <c r="B1040" s="84">
        <v>3</v>
      </c>
      <c r="C1040" s="122">
        <v>4.6472627489868882E-4</v>
      </c>
      <c r="D1040" s="84" t="s">
        <v>15743</v>
      </c>
      <c r="E1040" s="84" t="b">
        <v>0</v>
      </c>
      <c r="F1040" s="84" t="b">
        <v>0</v>
      </c>
      <c r="G1040" s="84" t="b">
        <v>0</v>
      </c>
    </row>
    <row r="1041" spans="1:7" x14ac:dyDescent="0.25">
      <c r="A1041" s="84" t="s">
        <v>15025</v>
      </c>
      <c r="B1041" s="84">
        <v>3</v>
      </c>
      <c r="C1041" s="122">
        <v>4.9614122358845121E-4</v>
      </c>
      <c r="D1041" s="84" t="s">
        <v>15743</v>
      </c>
      <c r="E1041" s="84" t="b">
        <v>1</v>
      </c>
      <c r="F1041" s="84" t="b">
        <v>0</v>
      </c>
      <c r="G1041" s="84" t="b">
        <v>0</v>
      </c>
    </row>
    <row r="1042" spans="1:7" x14ac:dyDescent="0.25">
      <c r="A1042" s="84" t="s">
        <v>15026</v>
      </c>
      <c r="B1042" s="84">
        <v>3</v>
      </c>
      <c r="C1042" s="122">
        <v>4.6472627489868882E-4</v>
      </c>
      <c r="D1042" s="84" t="s">
        <v>15743</v>
      </c>
      <c r="E1042" s="84" t="b">
        <v>0</v>
      </c>
      <c r="F1042" s="84" t="b">
        <v>0</v>
      </c>
      <c r="G1042" s="84" t="b">
        <v>0</v>
      </c>
    </row>
    <row r="1043" spans="1:7" x14ac:dyDescent="0.25">
      <c r="A1043" s="84" t="s">
        <v>15027</v>
      </c>
      <c r="B1043" s="84">
        <v>3</v>
      </c>
      <c r="C1043" s="122">
        <v>4.9614122358845121E-4</v>
      </c>
      <c r="D1043" s="84" t="s">
        <v>15743</v>
      </c>
      <c r="E1043" s="84" t="b">
        <v>0</v>
      </c>
      <c r="F1043" s="84" t="b">
        <v>0</v>
      </c>
      <c r="G1043" s="84" t="b">
        <v>0</v>
      </c>
    </row>
    <row r="1044" spans="1:7" x14ac:dyDescent="0.25">
      <c r="A1044" s="84" t="s">
        <v>15028</v>
      </c>
      <c r="B1044" s="84">
        <v>2</v>
      </c>
      <c r="C1044" s="122">
        <v>3.3076081572563416E-4</v>
      </c>
      <c r="D1044" s="84" t="s">
        <v>15743</v>
      </c>
      <c r="E1044" s="84" t="b">
        <v>0</v>
      </c>
      <c r="F1044" s="84" t="b">
        <v>0</v>
      </c>
      <c r="G1044" s="84" t="b">
        <v>0</v>
      </c>
    </row>
    <row r="1045" spans="1:7" x14ac:dyDescent="0.25">
      <c r="A1045" s="84" t="s">
        <v>15029</v>
      </c>
      <c r="B1045" s="84">
        <v>2</v>
      </c>
      <c r="C1045" s="122">
        <v>3.3076081572563416E-4</v>
      </c>
      <c r="D1045" s="84" t="s">
        <v>15743</v>
      </c>
      <c r="E1045" s="84" t="b">
        <v>0</v>
      </c>
      <c r="F1045" s="84" t="b">
        <v>0</v>
      </c>
      <c r="G1045" s="84" t="b">
        <v>0</v>
      </c>
    </row>
    <row r="1046" spans="1:7" x14ac:dyDescent="0.25">
      <c r="A1046" s="84" t="s">
        <v>15030</v>
      </c>
      <c r="B1046" s="84">
        <v>2</v>
      </c>
      <c r="C1046" s="122">
        <v>3.3076081572563416E-4</v>
      </c>
      <c r="D1046" s="84" t="s">
        <v>15743</v>
      </c>
      <c r="E1046" s="84" t="b">
        <v>0</v>
      </c>
      <c r="F1046" s="84" t="b">
        <v>0</v>
      </c>
      <c r="G1046" s="84" t="b">
        <v>0</v>
      </c>
    </row>
    <row r="1047" spans="1:7" x14ac:dyDescent="0.25">
      <c r="A1047" s="84" t="s">
        <v>996</v>
      </c>
      <c r="B1047" s="84">
        <v>2</v>
      </c>
      <c r="C1047" s="122">
        <v>3.3076081572563416E-4</v>
      </c>
      <c r="D1047" s="84" t="s">
        <v>15743</v>
      </c>
      <c r="E1047" s="84" t="b">
        <v>0</v>
      </c>
      <c r="F1047" s="84" t="b">
        <v>0</v>
      </c>
      <c r="G1047" s="84" t="b">
        <v>0</v>
      </c>
    </row>
    <row r="1048" spans="1:7" x14ac:dyDescent="0.25">
      <c r="A1048" s="84" t="s">
        <v>15031</v>
      </c>
      <c r="B1048" s="84">
        <v>2</v>
      </c>
      <c r="C1048" s="122">
        <v>3.3076081572563416E-4</v>
      </c>
      <c r="D1048" s="84" t="s">
        <v>15743</v>
      </c>
      <c r="E1048" s="84" t="b">
        <v>0</v>
      </c>
      <c r="F1048" s="84" t="b">
        <v>0</v>
      </c>
      <c r="G1048" s="84" t="b">
        <v>0</v>
      </c>
    </row>
    <row r="1049" spans="1:7" x14ac:dyDescent="0.25">
      <c r="A1049" s="84" t="s">
        <v>909</v>
      </c>
      <c r="B1049" s="84">
        <v>2</v>
      </c>
      <c r="C1049" s="122">
        <v>3.3076081572563416E-4</v>
      </c>
      <c r="D1049" s="84" t="s">
        <v>15743</v>
      </c>
      <c r="E1049" s="84" t="b">
        <v>0</v>
      </c>
      <c r="F1049" s="84" t="b">
        <v>0</v>
      </c>
      <c r="G1049" s="84" t="b">
        <v>0</v>
      </c>
    </row>
    <row r="1050" spans="1:7" x14ac:dyDescent="0.25">
      <c r="A1050" s="84" t="s">
        <v>15032</v>
      </c>
      <c r="B1050" s="84">
        <v>2</v>
      </c>
      <c r="C1050" s="122">
        <v>3.3076081572563416E-4</v>
      </c>
      <c r="D1050" s="84" t="s">
        <v>15743</v>
      </c>
      <c r="E1050" s="84" t="b">
        <v>0</v>
      </c>
      <c r="F1050" s="84" t="b">
        <v>0</v>
      </c>
      <c r="G1050" s="84" t="b">
        <v>0</v>
      </c>
    </row>
    <row r="1051" spans="1:7" x14ac:dyDescent="0.25">
      <c r="A1051" s="84" t="s">
        <v>15033</v>
      </c>
      <c r="B1051" s="84">
        <v>2</v>
      </c>
      <c r="C1051" s="122">
        <v>3.3076081572563416E-4</v>
      </c>
      <c r="D1051" s="84" t="s">
        <v>15743</v>
      </c>
      <c r="E1051" s="84" t="b">
        <v>0</v>
      </c>
      <c r="F1051" s="84" t="b">
        <v>0</v>
      </c>
      <c r="G1051" s="84" t="b">
        <v>0</v>
      </c>
    </row>
    <row r="1052" spans="1:7" x14ac:dyDescent="0.25">
      <c r="A1052" s="84" t="s">
        <v>15034</v>
      </c>
      <c r="B1052" s="84">
        <v>2</v>
      </c>
      <c r="C1052" s="122">
        <v>3.3076081572563416E-4</v>
      </c>
      <c r="D1052" s="84" t="s">
        <v>15743</v>
      </c>
      <c r="E1052" s="84" t="b">
        <v>0</v>
      </c>
      <c r="F1052" s="84" t="b">
        <v>0</v>
      </c>
      <c r="G1052" s="84" t="b">
        <v>0</v>
      </c>
    </row>
    <row r="1053" spans="1:7" x14ac:dyDescent="0.25">
      <c r="A1053" s="84" t="s">
        <v>15035</v>
      </c>
      <c r="B1053" s="84">
        <v>2</v>
      </c>
      <c r="C1053" s="122">
        <v>3.3076081572563416E-4</v>
      </c>
      <c r="D1053" s="84" t="s">
        <v>15743</v>
      </c>
      <c r="E1053" s="84" t="b">
        <v>0</v>
      </c>
      <c r="F1053" s="84" t="b">
        <v>0</v>
      </c>
      <c r="G1053" s="84" t="b">
        <v>0</v>
      </c>
    </row>
    <row r="1054" spans="1:7" x14ac:dyDescent="0.25">
      <c r="A1054" s="84" t="s">
        <v>15036</v>
      </c>
      <c r="B1054" s="84">
        <v>2</v>
      </c>
      <c r="C1054" s="122">
        <v>3.3076081572563416E-4</v>
      </c>
      <c r="D1054" s="84" t="s">
        <v>15743</v>
      </c>
      <c r="E1054" s="84" t="b">
        <v>0</v>
      </c>
      <c r="F1054" s="84" t="b">
        <v>0</v>
      </c>
      <c r="G1054" s="84" t="b">
        <v>0</v>
      </c>
    </row>
    <row r="1055" spans="1:7" x14ac:dyDescent="0.25">
      <c r="A1055" s="84" t="s">
        <v>15037</v>
      </c>
      <c r="B1055" s="84">
        <v>2</v>
      </c>
      <c r="C1055" s="122">
        <v>3.3076081572563416E-4</v>
      </c>
      <c r="D1055" s="84" t="s">
        <v>15743</v>
      </c>
      <c r="E1055" s="84" t="b">
        <v>0</v>
      </c>
      <c r="F1055" s="84" t="b">
        <v>0</v>
      </c>
      <c r="G1055" s="84" t="b">
        <v>0</v>
      </c>
    </row>
    <row r="1056" spans="1:7" x14ac:dyDescent="0.25">
      <c r="A1056" s="84" t="s">
        <v>15038</v>
      </c>
      <c r="B1056" s="84">
        <v>2</v>
      </c>
      <c r="C1056" s="122">
        <v>3.3076081572563416E-4</v>
      </c>
      <c r="D1056" s="84" t="s">
        <v>15743</v>
      </c>
      <c r="E1056" s="84" t="b">
        <v>0</v>
      </c>
      <c r="F1056" s="84" t="b">
        <v>0</v>
      </c>
      <c r="G1056" s="84" t="b">
        <v>0</v>
      </c>
    </row>
    <row r="1057" spans="1:7" x14ac:dyDescent="0.25">
      <c r="A1057" s="84" t="s">
        <v>15039</v>
      </c>
      <c r="B1057" s="84">
        <v>2</v>
      </c>
      <c r="C1057" s="122">
        <v>3.3076081572563416E-4</v>
      </c>
      <c r="D1057" s="84" t="s">
        <v>15743</v>
      </c>
      <c r="E1057" s="84" t="b">
        <v>0</v>
      </c>
      <c r="F1057" s="84" t="b">
        <v>0</v>
      </c>
      <c r="G1057" s="84" t="b">
        <v>0</v>
      </c>
    </row>
    <row r="1058" spans="1:7" x14ac:dyDescent="0.25">
      <c r="A1058" s="84" t="s">
        <v>15040</v>
      </c>
      <c r="B1058" s="84">
        <v>2</v>
      </c>
      <c r="C1058" s="122">
        <v>3.3076081572563416E-4</v>
      </c>
      <c r="D1058" s="84" t="s">
        <v>15743</v>
      </c>
      <c r="E1058" s="84" t="b">
        <v>0</v>
      </c>
      <c r="F1058" s="84" t="b">
        <v>0</v>
      </c>
      <c r="G1058" s="84" t="b">
        <v>0</v>
      </c>
    </row>
    <row r="1059" spans="1:7" x14ac:dyDescent="0.25">
      <c r="A1059" s="84" t="s">
        <v>15041</v>
      </c>
      <c r="B1059" s="84">
        <v>2</v>
      </c>
      <c r="C1059" s="122">
        <v>3.3076081572563416E-4</v>
      </c>
      <c r="D1059" s="84" t="s">
        <v>15743</v>
      </c>
      <c r="E1059" s="84" t="b">
        <v>0</v>
      </c>
      <c r="F1059" s="84" t="b">
        <v>0</v>
      </c>
      <c r="G1059" s="84" t="b">
        <v>0</v>
      </c>
    </row>
    <row r="1060" spans="1:7" x14ac:dyDescent="0.25">
      <c r="A1060" s="84" t="s">
        <v>15042</v>
      </c>
      <c r="B1060" s="84">
        <v>2</v>
      </c>
      <c r="C1060" s="122">
        <v>3.3076081572563416E-4</v>
      </c>
      <c r="D1060" s="84" t="s">
        <v>15743</v>
      </c>
      <c r="E1060" s="84" t="b">
        <v>1</v>
      </c>
      <c r="F1060" s="84" t="b">
        <v>0</v>
      </c>
      <c r="G1060" s="84" t="b">
        <v>0</v>
      </c>
    </row>
    <row r="1061" spans="1:7" x14ac:dyDescent="0.25">
      <c r="A1061" s="84" t="s">
        <v>15043</v>
      </c>
      <c r="B1061" s="84">
        <v>2</v>
      </c>
      <c r="C1061" s="122">
        <v>3.3076081572563416E-4</v>
      </c>
      <c r="D1061" s="84" t="s">
        <v>15743</v>
      </c>
      <c r="E1061" s="84" t="b">
        <v>1</v>
      </c>
      <c r="F1061" s="84" t="b">
        <v>0</v>
      </c>
      <c r="G1061" s="84" t="b">
        <v>0</v>
      </c>
    </row>
    <row r="1062" spans="1:7" x14ac:dyDescent="0.25">
      <c r="A1062" s="84" t="s">
        <v>15044</v>
      </c>
      <c r="B1062" s="84">
        <v>2</v>
      </c>
      <c r="C1062" s="122">
        <v>3.3076081572563416E-4</v>
      </c>
      <c r="D1062" s="84" t="s">
        <v>15743</v>
      </c>
      <c r="E1062" s="84" t="b">
        <v>0</v>
      </c>
      <c r="F1062" s="84" t="b">
        <v>0</v>
      </c>
      <c r="G1062" s="84" t="b">
        <v>0</v>
      </c>
    </row>
    <row r="1063" spans="1:7" x14ac:dyDescent="0.25">
      <c r="A1063" s="84" t="s">
        <v>15045</v>
      </c>
      <c r="B1063" s="84">
        <v>2</v>
      </c>
      <c r="C1063" s="122">
        <v>3.3076081572563416E-4</v>
      </c>
      <c r="D1063" s="84" t="s">
        <v>15743</v>
      </c>
      <c r="E1063" s="84" t="b">
        <v>0</v>
      </c>
      <c r="F1063" s="84" t="b">
        <v>0</v>
      </c>
      <c r="G1063" s="84" t="b">
        <v>0</v>
      </c>
    </row>
    <row r="1064" spans="1:7" x14ac:dyDescent="0.25">
      <c r="A1064" s="84" t="s">
        <v>15046</v>
      </c>
      <c r="B1064" s="84">
        <v>2</v>
      </c>
      <c r="C1064" s="122">
        <v>3.3076081572563416E-4</v>
      </c>
      <c r="D1064" s="84" t="s">
        <v>15743</v>
      </c>
      <c r="E1064" s="84" t="b">
        <v>0</v>
      </c>
      <c r="F1064" s="84" t="b">
        <v>0</v>
      </c>
      <c r="G1064" s="84" t="b">
        <v>0</v>
      </c>
    </row>
    <row r="1065" spans="1:7" x14ac:dyDescent="0.25">
      <c r="A1065" s="84" t="s">
        <v>15047</v>
      </c>
      <c r="B1065" s="84">
        <v>2</v>
      </c>
      <c r="C1065" s="122">
        <v>3.3076081572563416E-4</v>
      </c>
      <c r="D1065" s="84" t="s">
        <v>15743</v>
      </c>
      <c r="E1065" s="84" t="b">
        <v>0</v>
      </c>
      <c r="F1065" s="84" t="b">
        <v>0</v>
      </c>
      <c r="G1065" s="84" t="b">
        <v>0</v>
      </c>
    </row>
    <row r="1066" spans="1:7" x14ac:dyDescent="0.25">
      <c r="A1066" s="84" t="s">
        <v>15048</v>
      </c>
      <c r="B1066" s="84">
        <v>2</v>
      </c>
      <c r="C1066" s="122">
        <v>3.3076081572563416E-4</v>
      </c>
      <c r="D1066" s="84" t="s">
        <v>15743</v>
      </c>
      <c r="E1066" s="84" t="b">
        <v>0</v>
      </c>
      <c r="F1066" s="84" t="b">
        <v>0</v>
      </c>
      <c r="G1066" s="84" t="b">
        <v>0</v>
      </c>
    </row>
    <row r="1067" spans="1:7" x14ac:dyDescent="0.25">
      <c r="A1067" s="84" t="s">
        <v>15049</v>
      </c>
      <c r="B1067" s="84">
        <v>2</v>
      </c>
      <c r="C1067" s="122">
        <v>3.3076081572563416E-4</v>
      </c>
      <c r="D1067" s="84" t="s">
        <v>15743</v>
      </c>
      <c r="E1067" s="84" t="b">
        <v>0</v>
      </c>
      <c r="F1067" s="84" t="b">
        <v>0</v>
      </c>
      <c r="G1067" s="84" t="b">
        <v>0</v>
      </c>
    </row>
    <row r="1068" spans="1:7" x14ac:dyDescent="0.25">
      <c r="A1068" s="84" t="s">
        <v>15050</v>
      </c>
      <c r="B1068" s="84">
        <v>2</v>
      </c>
      <c r="C1068" s="122">
        <v>3.3076081572563416E-4</v>
      </c>
      <c r="D1068" s="84" t="s">
        <v>15743</v>
      </c>
      <c r="E1068" s="84" t="b">
        <v>0</v>
      </c>
      <c r="F1068" s="84" t="b">
        <v>0</v>
      </c>
      <c r="G1068" s="84" t="b">
        <v>0</v>
      </c>
    </row>
    <row r="1069" spans="1:7" x14ac:dyDescent="0.25">
      <c r="A1069" s="84" t="s">
        <v>15051</v>
      </c>
      <c r="B1069" s="84">
        <v>2</v>
      </c>
      <c r="C1069" s="122">
        <v>3.3076081572563416E-4</v>
      </c>
      <c r="D1069" s="84" t="s">
        <v>15743</v>
      </c>
      <c r="E1069" s="84" t="b">
        <v>0</v>
      </c>
      <c r="F1069" s="84" t="b">
        <v>0</v>
      </c>
      <c r="G1069" s="84" t="b">
        <v>0</v>
      </c>
    </row>
    <row r="1070" spans="1:7" x14ac:dyDescent="0.25">
      <c r="A1070" s="84" t="s">
        <v>15052</v>
      </c>
      <c r="B1070" s="84">
        <v>2</v>
      </c>
      <c r="C1070" s="122">
        <v>3.3076081572563416E-4</v>
      </c>
      <c r="D1070" s="84" t="s">
        <v>15743</v>
      </c>
      <c r="E1070" s="84" t="b">
        <v>0</v>
      </c>
      <c r="F1070" s="84" t="b">
        <v>0</v>
      </c>
      <c r="G1070" s="84" t="b">
        <v>0</v>
      </c>
    </row>
    <row r="1071" spans="1:7" x14ac:dyDescent="0.25">
      <c r="A1071" s="84" t="s">
        <v>15053</v>
      </c>
      <c r="B1071" s="84">
        <v>2</v>
      </c>
      <c r="C1071" s="122">
        <v>3.3076081572563416E-4</v>
      </c>
      <c r="D1071" s="84" t="s">
        <v>15743</v>
      </c>
      <c r="E1071" s="84" t="b">
        <v>0</v>
      </c>
      <c r="F1071" s="84" t="b">
        <v>0</v>
      </c>
      <c r="G1071" s="84" t="b">
        <v>0</v>
      </c>
    </row>
    <row r="1072" spans="1:7" x14ac:dyDescent="0.25">
      <c r="A1072" s="84" t="s">
        <v>15054</v>
      </c>
      <c r="B1072" s="84">
        <v>2</v>
      </c>
      <c r="C1072" s="122">
        <v>3.3076081572563416E-4</v>
      </c>
      <c r="D1072" s="84" t="s">
        <v>15743</v>
      </c>
      <c r="E1072" s="84" t="b">
        <v>0</v>
      </c>
      <c r="F1072" s="84" t="b">
        <v>0</v>
      </c>
      <c r="G1072" s="84" t="b">
        <v>0</v>
      </c>
    </row>
    <row r="1073" spans="1:7" x14ac:dyDescent="0.25">
      <c r="A1073" s="84" t="s">
        <v>15055</v>
      </c>
      <c r="B1073" s="84">
        <v>2</v>
      </c>
      <c r="C1073" s="122">
        <v>3.3076081572563416E-4</v>
      </c>
      <c r="D1073" s="84" t="s">
        <v>15743</v>
      </c>
      <c r="E1073" s="84" t="b">
        <v>0</v>
      </c>
      <c r="F1073" s="84" t="b">
        <v>0</v>
      </c>
      <c r="G1073" s="84" t="b">
        <v>0</v>
      </c>
    </row>
    <row r="1074" spans="1:7" x14ac:dyDescent="0.25">
      <c r="A1074" s="84" t="s">
        <v>15056</v>
      </c>
      <c r="B1074" s="84">
        <v>2</v>
      </c>
      <c r="C1074" s="122">
        <v>3.3076081572563416E-4</v>
      </c>
      <c r="D1074" s="84" t="s">
        <v>15743</v>
      </c>
      <c r="E1074" s="84" t="b">
        <v>0</v>
      </c>
      <c r="F1074" s="84" t="b">
        <v>0</v>
      </c>
      <c r="G1074" s="84" t="b">
        <v>0</v>
      </c>
    </row>
    <row r="1075" spans="1:7" x14ac:dyDescent="0.25">
      <c r="A1075" s="84" t="s">
        <v>15057</v>
      </c>
      <c r="B1075" s="84">
        <v>2</v>
      </c>
      <c r="C1075" s="122">
        <v>3.3076081572563416E-4</v>
      </c>
      <c r="D1075" s="84" t="s">
        <v>15743</v>
      </c>
      <c r="E1075" s="84" t="b">
        <v>0</v>
      </c>
      <c r="F1075" s="84" t="b">
        <v>0</v>
      </c>
      <c r="G1075" s="84" t="b">
        <v>0</v>
      </c>
    </row>
    <row r="1076" spans="1:7" x14ac:dyDescent="0.25">
      <c r="A1076" s="84" t="s">
        <v>15058</v>
      </c>
      <c r="B1076" s="84">
        <v>2</v>
      </c>
      <c r="C1076" s="122">
        <v>3.3076081572563416E-4</v>
      </c>
      <c r="D1076" s="84" t="s">
        <v>15743</v>
      </c>
      <c r="E1076" s="84" t="b">
        <v>0</v>
      </c>
      <c r="F1076" s="84" t="b">
        <v>0</v>
      </c>
      <c r="G1076" s="84" t="b">
        <v>0</v>
      </c>
    </row>
    <row r="1077" spans="1:7" x14ac:dyDescent="0.25">
      <c r="A1077" s="84" t="s">
        <v>15059</v>
      </c>
      <c r="B1077" s="84">
        <v>2</v>
      </c>
      <c r="C1077" s="122">
        <v>3.3076081572563416E-4</v>
      </c>
      <c r="D1077" s="84" t="s">
        <v>15743</v>
      </c>
      <c r="E1077" s="84" t="b">
        <v>0</v>
      </c>
      <c r="F1077" s="84" t="b">
        <v>0</v>
      </c>
      <c r="G1077" s="84" t="b">
        <v>0</v>
      </c>
    </row>
    <row r="1078" spans="1:7" x14ac:dyDescent="0.25">
      <c r="A1078" s="84" t="s">
        <v>15060</v>
      </c>
      <c r="B1078" s="84">
        <v>2</v>
      </c>
      <c r="C1078" s="122">
        <v>3.3076081572563416E-4</v>
      </c>
      <c r="D1078" s="84" t="s">
        <v>15743</v>
      </c>
      <c r="E1078" s="84" t="b">
        <v>0</v>
      </c>
      <c r="F1078" s="84" t="b">
        <v>0</v>
      </c>
      <c r="G1078" s="84" t="b">
        <v>0</v>
      </c>
    </row>
    <row r="1079" spans="1:7" x14ac:dyDescent="0.25">
      <c r="A1079" s="84" t="s">
        <v>15061</v>
      </c>
      <c r="B1079" s="84">
        <v>2</v>
      </c>
      <c r="C1079" s="122">
        <v>3.3076081572563416E-4</v>
      </c>
      <c r="D1079" s="84" t="s">
        <v>15743</v>
      </c>
      <c r="E1079" s="84" t="b">
        <v>0</v>
      </c>
      <c r="F1079" s="84" t="b">
        <v>1</v>
      </c>
      <c r="G1079" s="84" t="b">
        <v>0</v>
      </c>
    </row>
    <row r="1080" spans="1:7" x14ac:dyDescent="0.25">
      <c r="A1080" s="84" t="s">
        <v>15062</v>
      </c>
      <c r="B1080" s="84">
        <v>2</v>
      </c>
      <c r="C1080" s="122">
        <v>3.3076081572563416E-4</v>
      </c>
      <c r="D1080" s="84" t="s">
        <v>15743</v>
      </c>
      <c r="E1080" s="84" t="b">
        <v>0</v>
      </c>
      <c r="F1080" s="84" t="b">
        <v>0</v>
      </c>
      <c r="G1080" s="84" t="b">
        <v>0</v>
      </c>
    </row>
    <row r="1081" spans="1:7" x14ac:dyDescent="0.25">
      <c r="A1081" s="84" t="s">
        <v>15063</v>
      </c>
      <c r="B1081" s="84">
        <v>2</v>
      </c>
      <c r="C1081" s="122">
        <v>3.3076081572563416E-4</v>
      </c>
      <c r="D1081" s="84" t="s">
        <v>15743</v>
      </c>
      <c r="E1081" s="84" t="b">
        <v>0</v>
      </c>
      <c r="F1081" s="84" t="b">
        <v>0</v>
      </c>
      <c r="G1081" s="84" t="b">
        <v>0</v>
      </c>
    </row>
    <row r="1082" spans="1:7" x14ac:dyDescent="0.25">
      <c r="A1082" s="84" t="s">
        <v>15064</v>
      </c>
      <c r="B1082" s="84">
        <v>2</v>
      </c>
      <c r="C1082" s="122">
        <v>3.3076081572563416E-4</v>
      </c>
      <c r="D1082" s="84" t="s">
        <v>15743</v>
      </c>
      <c r="E1082" s="84" t="b">
        <v>0</v>
      </c>
      <c r="F1082" s="84" t="b">
        <v>0</v>
      </c>
      <c r="G1082" s="84" t="b">
        <v>0</v>
      </c>
    </row>
    <row r="1083" spans="1:7" x14ac:dyDescent="0.25">
      <c r="A1083" s="84" t="s">
        <v>15065</v>
      </c>
      <c r="B1083" s="84">
        <v>2</v>
      </c>
      <c r="C1083" s="122">
        <v>3.3076081572563416E-4</v>
      </c>
      <c r="D1083" s="84" t="s">
        <v>15743</v>
      </c>
      <c r="E1083" s="84" t="b">
        <v>0</v>
      </c>
      <c r="F1083" s="84" t="b">
        <v>1</v>
      </c>
      <c r="G1083" s="84" t="b">
        <v>0</v>
      </c>
    </row>
    <row r="1084" spans="1:7" x14ac:dyDescent="0.25">
      <c r="A1084" s="84" t="s">
        <v>15066</v>
      </c>
      <c r="B1084" s="84">
        <v>2</v>
      </c>
      <c r="C1084" s="122">
        <v>3.3076081572563416E-4</v>
      </c>
      <c r="D1084" s="84" t="s">
        <v>15743</v>
      </c>
      <c r="E1084" s="84" t="b">
        <v>0</v>
      </c>
      <c r="F1084" s="84" t="b">
        <v>0</v>
      </c>
      <c r="G1084" s="84" t="b">
        <v>0</v>
      </c>
    </row>
    <row r="1085" spans="1:7" x14ac:dyDescent="0.25">
      <c r="A1085" s="84" t="s">
        <v>15067</v>
      </c>
      <c r="B1085" s="84">
        <v>2</v>
      </c>
      <c r="C1085" s="122">
        <v>3.3076081572563416E-4</v>
      </c>
      <c r="D1085" s="84" t="s">
        <v>15743</v>
      </c>
      <c r="E1085" s="84" t="b">
        <v>0</v>
      </c>
      <c r="F1085" s="84" t="b">
        <v>0</v>
      </c>
      <c r="G1085" s="84" t="b">
        <v>0</v>
      </c>
    </row>
    <row r="1086" spans="1:7" x14ac:dyDescent="0.25">
      <c r="A1086" s="84" t="s">
        <v>15068</v>
      </c>
      <c r="B1086" s="84">
        <v>2</v>
      </c>
      <c r="C1086" s="122">
        <v>3.3076081572563416E-4</v>
      </c>
      <c r="D1086" s="84" t="s">
        <v>15743</v>
      </c>
      <c r="E1086" s="84" t="b">
        <v>0</v>
      </c>
      <c r="F1086" s="84" t="b">
        <v>0</v>
      </c>
      <c r="G1086" s="84" t="b">
        <v>0</v>
      </c>
    </row>
    <row r="1087" spans="1:7" x14ac:dyDescent="0.25">
      <c r="A1087" s="84" t="s">
        <v>15069</v>
      </c>
      <c r="B1087" s="84">
        <v>2</v>
      </c>
      <c r="C1087" s="122">
        <v>3.3076081572563416E-4</v>
      </c>
      <c r="D1087" s="84" t="s">
        <v>15743</v>
      </c>
      <c r="E1087" s="84" t="b">
        <v>0</v>
      </c>
      <c r="F1087" s="84" t="b">
        <v>0</v>
      </c>
      <c r="G1087" s="84" t="b">
        <v>0</v>
      </c>
    </row>
    <row r="1088" spans="1:7" x14ac:dyDescent="0.25">
      <c r="A1088" s="84" t="s">
        <v>15070</v>
      </c>
      <c r="B1088" s="84">
        <v>2</v>
      </c>
      <c r="C1088" s="122">
        <v>3.3076081572563416E-4</v>
      </c>
      <c r="D1088" s="84" t="s">
        <v>15743</v>
      </c>
      <c r="E1088" s="84" t="b">
        <v>0</v>
      </c>
      <c r="F1088" s="84" t="b">
        <v>0</v>
      </c>
      <c r="G1088" s="84" t="b">
        <v>0</v>
      </c>
    </row>
    <row r="1089" spans="1:7" x14ac:dyDescent="0.25">
      <c r="A1089" s="84" t="s">
        <v>15071</v>
      </c>
      <c r="B1089" s="84">
        <v>2</v>
      </c>
      <c r="C1089" s="122">
        <v>3.3076081572563416E-4</v>
      </c>
      <c r="D1089" s="84" t="s">
        <v>15743</v>
      </c>
      <c r="E1089" s="84" t="b">
        <v>1</v>
      </c>
      <c r="F1089" s="84" t="b">
        <v>0</v>
      </c>
      <c r="G1089" s="84" t="b">
        <v>0</v>
      </c>
    </row>
    <row r="1090" spans="1:7" x14ac:dyDescent="0.25">
      <c r="A1090" s="84" t="s">
        <v>15072</v>
      </c>
      <c r="B1090" s="84">
        <v>2</v>
      </c>
      <c r="C1090" s="122">
        <v>3.3076081572563416E-4</v>
      </c>
      <c r="D1090" s="84" t="s">
        <v>15743</v>
      </c>
      <c r="E1090" s="84" t="b">
        <v>0</v>
      </c>
      <c r="F1090" s="84" t="b">
        <v>0</v>
      </c>
      <c r="G1090" s="84" t="b">
        <v>0</v>
      </c>
    </row>
    <row r="1091" spans="1:7" x14ac:dyDescent="0.25">
      <c r="A1091" s="84" t="s">
        <v>15073</v>
      </c>
      <c r="B1091" s="84">
        <v>2</v>
      </c>
      <c r="C1091" s="122">
        <v>3.3076081572563416E-4</v>
      </c>
      <c r="D1091" s="84" t="s">
        <v>15743</v>
      </c>
      <c r="E1091" s="84" t="b">
        <v>0</v>
      </c>
      <c r="F1091" s="84" t="b">
        <v>0</v>
      </c>
      <c r="G1091" s="84" t="b">
        <v>0</v>
      </c>
    </row>
    <row r="1092" spans="1:7" x14ac:dyDescent="0.25">
      <c r="A1092" s="84" t="s">
        <v>15074</v>
      </c>
      <c r="B1092" s="84">
        <v>2</v>
      </c>
      <c r="C1092" s="122">
        <v>3.3076081572563416E-4</v>
      </c>
      <c r="D1092" s="84" t="s">
        <v>15743</v>
      </c>
      <c r="E1092" s="84" t="b">
        <v>0</v>
      </c>
      <c r="F1092" s="84" t="b">
        <v>0</v>
      </c>
      <c r="G1092" s="84" t="b">
        <v>0</v>
      </c>
    </row>
    <row r="1093" spans="1:7" x14ac:dyDescent="0.25">
      <c r="A1093" s="84" t="s">
        <v>15075</v>
      </c>
      <c r="B1093" s="84">
        <v>2</v>
      </c>
      <c r="C1093" s="122">
        <v>3.3076081572563416E-4</v>
      </c>
      <c r="D1093" s="84" t="s">
        <v>15743</v>
      </c>
      <c r="E1093" s="84" t="b">
        <v>0</v>
      </c>
      <c r="F1093" s="84" t="b">
        <v>0</v>
      </c>
      <c r="G1093" s="84" t="b">
        <v>0</v>
      </c>
    </row>
    <row r="1094" spans="1:7" x14ac:dyDescent="0.25">
      <c r="A1094" s="84" t="s">
        <v>15076</v>
      </c>
      <c r="B1094" s="84">
        <v>2</v>
      </c>
      <c r="C1094" s="122">
        <v>3.3076081572563416E-4</v>
      </c>
      <c r="D1094" s="84" t="s">
        <v>15743</v>
      </c>
      <c r="E1094" s="84" t="b">
        <v>0</v>
      </c>
      <c r="F1094" s="84" t="b">
        <v>0</v>
      </c>
      <c r="G1094" s="84" t="b">
        <v>0</v>
      </c>
    </row>
    <row r="1095" spans="1:7" x14ac:dyDescent="0.25">
      <c r="A1095" s="84" t="s">
        <v>15077</v>
      </c>
      <c r="B1095" s="84">
        <v>2</v>
      </c>
      <c r="C1095" s="122">
        <v>3.3076081572563416E-4</v>
      </c>
      <c r="D1095" s="84" t="s">
        <v>15743</v>
      </c>
      <c r="E1095" s="84" t="b">
        <v>0</v>
      </c>
      <c r="F1095" s="84" t="b">
        <v>0</v>
      </c>
      <c r="G1095" s="84" t="b">
        <v>0</v>
      </c>
    </row>
    <row r="1096" spans="1:7" x14ac:dyDescent="0.25">
      <c r="A1096" s="84" t="s">
        <v>15078</v>
      </c>
      <c r="B1096" s="84">
        <v>2</v>
      </c>
      <c r="C1096" s="122">
        <v>3.3076081572563416E-4</v>
      </c>
      <c r="D1096" s="84" t="s">
        <v>15743</v>
      </c>
      <c r="E1096" s="84" t="b">
        <v>0</v>
      </c>
      <c r="F1096" s="84" t="b">
        <v>0</v>
      </c>
      <c r="G1096" s="84" t="b">
        <v>0</v>
      </c>
    </row>
    <row r="1097" spans="1:7" x14ac:dyDescent="0.25">
      <c r="A1097" s="84" t="s">
        <v>15079</v>
      </c>
      <c r="B1097" s="84">
        <v>2</v>
      </c>
      <c r="C1097" s="122">
        <v>3.3076081572563416E-4</v>
      </c>
      <c r="D1097" s="84" t="s">
        <v>15743</v>
      </c>
      <c r="E1097" s="84" t="b">
        <v>0</v>
      </c>
      <c r="F1097" s="84" t="b">
        <v>0</v>
      </c>
      <c r="G1097" s="84" t="b">
        <v>0</v>
      </c>
    </row>
    <row r="1098" spans="1:7" x14ac:dyDescent="0.25">
      <c r="A1098" s="84" t="s">
        <v>15080</v>
      </c>
      <c r="B1098" s="84">
        <v>2</v>
      </c>
      <c r="C1098" s="122">
        <v>3.3076081572563416E-4</v>
      </c>
      <c r="D1098" s="84" t="s">
        <v>15743</v>
      </c>
      <c r="E1098" s="84" t="b">
        <v>0</v>
      </c>
      <c r="F1098" s="84" t="b">
        <v>0</v>
      </c>
      <c r="G1098" s="84" t="b">
        <v>0</v>
      </c>
    </row>
    <row r="1099" spans="1:7" x14ac:dyDescent="0.25">
      <c r="A1099" s="84" t="s">
        <v>15081</v>
      </c>
      <c r="B1099" s="84">
        <v>2</v>
      </c>
      <c r="C1099" s="122">
        <v>3.3076081572563416E-4</v>
      </c>
      <c r="D1099" s="84" t="s">
        <v>15743</v>
      </c>
      <c r="E1099" s="84" t="b">
        <v>1</v>
      </c>
      <c r="F1099" s="84" t="b">
        <v>0</v>
      </c>
      <c r="G1099" s="84" t="b">
        <v>0</v>
      </c>
    </row>
    <row r="1100" spans="1:7" x14ac:dyDescent="0.25">
      <c r="A1100" s="84" t="s">
        <v>15082</v>
      </c>
      <c r="B1100" s="84">
        <v>2</v>
      </c>
      <c r="C1100" s="122">
        <v>3.3076081572563416E-4</v>
      </c>
      <c r="D1100" s="84" t="s">
        <v>15743</v>
      </c>
      <c r="E1100" s="84" t="b">
        <v>0</v>
      </c>
      <c r="F1100" s="84" t="b">
        <v>0</v>
      </c>
      <c r="G1100" s="84" t="b">
        <v>0</v>
      </c>
    </row>
    <row r="1101" spans="1:7" x14ac:dyDescent="0.25">
      <c r="A1101" s="84" t="s">
        <v>15083</v>
      </c>
      <c r="B1101" s="84">
        <v>2</v>
      </c>
      <c r="C1101" s="122">
        <v>3.3076081572563416E-4</v>
      </c>
      <c r="D1101" s="84" t="s">
        <v>15743</v>
      </c>
      <c r="E1101" s="84" t="b">
        <v>0</v>
      </c>
      <c r="F1101" s="84" t="b">
        <v>0</v>
      </c>
      <c r="G1101" s="84" t="b">
        <v>0</v>
      </c>
    </row>
    <row r="1102" spans="1:7" x14ac:dyDescent="0.25">
      <c r="A1102" s="84" t="s">
        <v>15084</v>
      </c>
      <c r="B1102" s="84">
        <v>2</v>
      </c>
      <c r="C1102" s="122">
        <v>3.3076081572563416E-4</v>
      </c>
      <c r="D1102" s="84" t="s">
        <v>15743</v>
      </c>
      <c r="E1102" s="84" t="b">
        <v>0</v>
      </c>
      <c r="F1102" s="84" t="b">
        <v>0</v>
      </c>
      <c r="G1102" s="84" t="b">
        <v>0</v>
      </c>
    </row>
    <row r="1103" spans="1:7" x14ac:dyDescent="0.25">
      <c r="A1103" s="84" t="s">
        <v>987</v>
      </c>
      <c r="B1103" s="84">
        <v>2</v>
      </c>
      <c r="C1103" s="122">
        <v>3.3076081572563416E-4</v>
      </c>
      <c r="D1103" s="84" t="s">
        <v>15743</v>
      </c>
      <c r="E1103" s="84" t="b">
        <v>0</v>
      </c>
      <c r="F1103" s="84" t="b">
        <v>0</v>
      </c>
      <c r="G1103" s="84" t="b">
        <v>0</v>
      </c>
    </row>
    <row r="1104" spans="1:7" x14ac:dyDescent="0.25">
      <c r="A1104" s="84" t="s">
        <v>986</v>
      </c>
      <c r="B1104" s="84">
        <v>2</v>
      </c>
      <c r="C1104" s="122">
        <v>3.3076081572563416E-4</v>
      </c>
      <c r="D1104" s="84" t="s">
        <v>15743</v>
      </c>
      <c r="E1104" s="84" t="b">
        <v>0</v>
      </c>
      <c r="F1104" s="84" t="b">
        <v>0</v>
      </c>
      <c r="G1104" s="84" t="b">
        <v>0</v>
      </c>
    </row>
    <row r="1105" spans="1:7" x14ac:dyDescent="0.25">
      <c r="A1105" s="84" t="s">
        <v>15085</v>
      </c>
      <c r="B1105" s="84">
        <v>2</v>
      </c>
      <c r="C1105" s="122">
        <v>3.3076081572563416E-4</v>
      </c>
      <c r="D1105" s="84" t="s">
        <v>15743</v>
      </c>
      <c r="E1105" s="84" t="b">
        <v>0</v>
      </c>
      <c r="F1105" s="84" t="b">
        <v>0</v>
      </c>
      <c r="G1105" s="84" t="b">
        <v>0</v>
      </c>
    </row>
    <row r="1106" spans="1:7" x14ac:dyDescent="0.25">
      <c r="A1106" s="84" t="s">
        <v>15086</v>
      </c>
      <c r="B1106" s="84">
        <v>2</v>
      </c>
      <c r="C1106" s="122">
        <v>3.3076081572563416E-4</v>
      </c>
      <c r="D1106" s="84" t="s">
        <v>15743</v>
      </c>
      <c r="E1106" s="84" t="b">
        <v>0</v>
      </c>
      <c r="F1106" s="84" t="b">
        <v>0</v>
      </c>
      <c r="G1106" s="84" t="b">
        <v>0</v>
      </c>
    </row>
    <row r="1107" spans="1:7" x14ac:dyDescent="0.25">
      <c r="A1107" s="84" t="s">
        <v>984</v>
      </c>
      <c r="B1107" s="84">
        <v>2</v>
      </c>
      <c r="C1107" s="122">
        <v>3.3076081572563416E-4</v>
      </c>
      <c r="D1107" s="84" t="s">
        <v>15743</v>
      </c>
      <c r="E1107" s="84" t="b">
        <v>0</v>
      </c>
      <c r="F1107" s="84" t="b">
        <v>0</v>
      </c>
      <c r="G1107" s="84" t="b">
        <v>0</v>
      </c>
    </row>
    <row r="1108" spans="1:7" x14ac:dyDescent="0.25">
      <c r="A1108" s="84" t="s">
        <v>15087</v>
      </c>
      <c r="B1108" s="84">
        <v>2</v>
      </c>
      <c r="C1108" s="122">
        <v>3.3076081572563416E-4</v>
      </c>
      <c r="D1108" s="84" t="s">
        <v>15743</v>
      </c>
      <c r="E1108" s="84" t="b">
        <v>0</v>
      </c>
      <c r="F1108" s="84" t="b">
        <v>0</v>
      </c>
      <c r="G1108" s="84" t="b">
        <v>0</v>
      </c>
    </row>
    <row r="1109" spans="1:7" x14ac:dyDescent="0.25">
      <c r="A1109" s="84" t="s">
        <v>15088</v>
      </c>
      <c r="B1109" s="84">
        <v>2</v>
      </c>
      <c r="C1109" s="122">
        <v>3.3076081572563416E-4</v>
      </c>
      <c r="D1109" s="84" t="s">
        <v>15743</v>
      </c>
      <c r="E1109" s="84" t="b">
        <v>0</v>
      </c>
      <c r="F1109" s="84" t="b">
        <v>0</v>
      </c>
      <c r="G1109" s="84" t="b">
        <v>0</v>
      </c>
    </row>
    <row r="1110" spans="1:7" x14ac:dyDescent="0.25">
      <c r="A1110" s="84" t="s">
        <v>15089</v>
      </c>
      <c r="B1110" s="84">
        <v>2</v>
      </c>
      <c r="C1110" s="122">
        <v>3.3076081572563416E-4</v>
      </c>
      <c r="D1110" s="84" t="s">
        <v>15743</v>
      </c>
      <c r="E1110" s="84" t="b">
        <v>0</v>
      </c>
      <c r="F1110" s="84" t="b">
        <v>0</v>
      </c>
      <c r="G1110" s="84" t="b">
        <v>0</v>
      </c>
    </row>
    <row r="1111" spans="1:7" x14ac:dyDescent="0.25">
      <c r="A1111" s="84" t="s">
        <v>15090</v>
      </c>
      <c r="B1111" s="84">
        <v>2</v>
      </c>
      <c r="C1111" s="122">
        <v>3.3076081572563416E-4</v>
      </c>
      <c r="D1111" s="84" t="s">
        <v>15743</v>
      </c>
      <c r="E1111" s="84" t="b">
        <v>0</v>
      </c>
      <c r="F1111" s="84" t="b">
        <v>0</v>
      </c>
      <c r="G1111" s="84" t="b">
        <v>0</v>
      </c>
    </row>
    <row r="1112" spans="1:7" x14ac:dyDescent="0.25">
      <c r="A1112" s="84" t="s">
        <v>15091</v>
      </c>
      <c r="B1112" s="84">
        <v>2</v>
      </c>
      <c r="C1112" s="122">
        <v>3.3076081572563416E-4</v>
      </c>
      <c r="D1112" s="84" t="s">
        <v>15743</v>
      </c>
      <c r="E1112" s="84" t="b">
        <v>0</v>
      </c>
      <c r="F1112" s="84" t="b">
        <v>0</v>
      </c>
      <c r="G1112" s="84" t="b">
        <v>0</v>
      </c>
    </row>
    <row r="1113" spans="1:7" x14ac:dyDescent="0.25">
      <c r="A1113" s="84" t="s">
        <v>6307</v>
      </c>
      <c r="B1113" s="84">
        <v>2</v>
      </c>
      <c r="C1113" s="122">
        <v>3.3076081572563416E-4</v>
      </c>
      <c r="D1113" s="84" t="s">
        <v>15743</v>
      </c>
      <c r="E1113" s="84" t="b">
        <v>0</v>
      </c>
      <c r="F1113" s="84" t="b">
        <v>0</v>
      </c>
      <c r="G1113" s="84" t="b">
        <v>0</v>
      </c>
    </row>
    <row r="1114" spans="1:7" x14ac:dyDescent="0.25">
      <c r="A1114" s="84" t="s">
        <v>15092</v>
      </c>
      <c r="B1114" s="84">
        <v>2</v>
      </c>
      <c r="C1114" s="122">
        <v>3.3076081572563416E-4</v>
      </c>
      <c r="D1114" s="84" t="s">
        <v>15743</v>
      </c>
      <c r="E1114" s="84" t="b">
        <v>1</v>
      </c>
      <c r="F1114" s="84" t="b">
        <v>0</v>
      </c>
      <c r="G1114" s="84" t="b">
        <v>0</v>
      </c>
    </row>
    <row r="1115" spans="1:7" x14ac:dyDescent="0.25">
      <c r="A1115" s="84" t="s">
        <v>15093</v>
      </c>
      <c r="B1115" s="84">
        <v>2</v>
      </c>
      <c r="C1115" s="122">
        <v>3.3076081572563416E-4</v>
      </c>
      <c r="D1115" s="84" t="s">
        <v>15743</v>
      </c>
      <c r="E1115" s="84" t="b">
        <v>0</v>
      </c>
      <c r="F1115" s="84" t="b">
        <v>0</v>
      </c>
      <c r="G1115" s="84" t="b">
        <v>0</v>
      </c>
    </row>
    <row r="1116" spans="1:7" x14ac:dyDescent="0.25">
      <c r="A1116" s="84" t="s">
        <v>15094</v>
      </c>
      <c r="B1116" s="84">
        <v>2</v>
      </c>
      <c r="C1116" s="122">
        <v>3.3076081572563416E-4</v>
      </c>
      <c r="D1116" s="84" t="s">
        <v>15743</v>
      </c>
      <c r="E1116" s="84" t="b">
        <v>0</v>
      </c>
      <c r="F1116" s="84" t="b">
        <v>0</v>
      </c>
      <c r="G1116" s="84" t="b">
        <v>0</v>
      </c>
    </row>
    <row r="1117" spans="1:7" x14ac:dyDescent="0.25">
      <c r="A1117" s="84" t="s">
        <v>15095</v>
      </c>
      <c r="B1117" s="84">
        <v>2</v>
      </c>
      <c r="C1117" s="122">
        <v>3.3076081572563416E-4</v>
      </c>
      <c r="D1117" s="84" t="s">
        <v>15743</v>
      </c>
      <c r="E1117" s="84" t="b">
        <v>0</v>
      </c>
      <c r="F1117" s="84" t="b">
        <v>0</v>
      </c>
      <c r="G1117" s="84" t="b">
        <v>0</v>
      </c>
    </row>
    <row r="1118" spans="1:7" x14ac:dyDescent="0.25">
      <c r="A1118" s="84" t="s">
        <v>15096</v>
      </c>
      <c r="B1118" s="84">
        <v>2</v>
      </c>
      <c r="C1118" s="122">
        <v>3.3076081572563416E-4</v>
      </c>
      <c r="D1118" s="84" t="s">
        <v>15743</v>
      </c>
      <c r="E1118" s="84" t="b">
        <v>0</v>
      </c>
      <c r="F1118" s="84" t="b">
        <v>0</v>
      </c>
      <c r="G1118" s="84" t="b">
        <v>0</v>
      </c>
    </row>
    <row r="1119" spans="1:7" x14ac:dyDescent="0.25">
      <c r="A1119" s="84" t="s">
        <v>15097</v>
      </c>
      <c r="B1119" s="84">
        <v>2</v>
      </c>
      <c r="C1119" s="122">
        <v>3.3076081572563416E-4</v>
      </c>
      <c r="D1119" s="84" t="s">
        <v>15743</v>
      </c>
      <c r="E1119" s="84" t="b">
        <v>0</v>
      </c>
      <c r="F1119" s="84" t="b">
        <v>0</v>
      </c>
      <c r="G1119" s="84" t="b">
        <v>0</v>
      </c>
    </row>
    <row r="1120" spans="1:7" x14ac:dyDescent="0.25">
      <c r="A1120" s="84" t="s">
        <v>15098</v>
      </c>
      <c r="B1120" s="84">
        <v>2</v>
      </c>
      <c r="C1120" s="122">
        <v>3.3076081572563416E-4</v>
      </c>
      <c r="D1120" s="84" t="s">
        <v>15743</v>
      </c>
      <c r="E1120" s="84" t="b">
        <v>0</v>
      </c>
      <c r="F1120" s="84" t="b">
        <v>0</v>
      </c>
      <c r="G1120" s="84" t="b">
        <v>0</v>
      </c>
    </row>
    <row r="1121" spans="1:7" x14ac:dyDescent="0.25">
      <c r="A1121" s="84" t="s">
        <v>15099</v>
      </c>
      <c r="B1121" s="84">
        <v>2</v>
      </c>
      <c r="C1121" s="122">
        <v>3.3076081572563416E-4</v>
      </c>
      <c r="D1121" s="84" t="s">
        <v>15743</v>
      </c>
      <c r="E1121" s="84" t="b">
        <v>1</v>
      </c>
      <c r="F1121" s="84" t="b">
        <v>0</v>
      </c>
      <c r="G1121" s="84" t="b">
        <v>0</v>
      </c>
    </row>
    <row r="1122" spans="1:7" x14ac:dyDescent="0.25">
      <c r="A1122" s="84" t="s">
        <v>716</v>
      </c>
      <c r="B1122" s="84">
        <v>2</v>
      </c>
      <c r="C1122" s="122">
        <v>3.3076081572563416E-4</v>
      </c>
      <c r="D1122" s="84" t="s">
        <v>15743</v>
      </c>
      <c r="E1122" s="84" t="b">
        <v>0</v>
      </c>
      <c r="F1122" s="84" t="b">
        <v>0</v>
      </c>
      <c r="G1122" s="84" t="b">
        <v>0</v>
      </c>
    </row>
    <row r="1123" spans="1:7" x14ac:dyDescent="0.25">
      <c r="A1123" s="84" t="s">
        <v>15100</v>
      </c>
      <c r="B1123" s="84">
        <v>2</v>
      </c>
      <c r="C1123" s="122">
        <v>3.3076081572563416E-4</v>
      </c>
      <c r="D1123" s="84" t="s">
        <v>15743</v>
      </c>
      <c r="E1123" s="84" t="b">
        <v>0</v>
      </c>
      <c r="F1123" s="84" t="b">
        <v>0</v>
      </c>
      <c r="G1123" s="84" t="b">
        <v>0</v>
      </c>
    </row>
    <row r="1124" spans="1:7" x14ac:dyDescent="0.25">
      <c r="A1124" s="84" t="s">
        <v>15101</v>
      </c>
      <c r="B1124" s="84">
        <v>2</v>
      </c>
      <c r="C1124" s="122">
        <v>3.3076081572563416E-4</v>
      </c>
      <c r="D1124" s="84" t="s">
        <v>15743</v>
      </c>
      <c r="E1124" s="84" t="b">
        <v>0</v>
      </c>
      <c r="F1124" s="84" t="b">
        <v>0</v>
      </c>
      <c r="G1124" s="84" t="b">
        <v>0</v>
      </c>
    </row>
    <row r="1125" spans="1:7" x14ac:dyDescent="0.25">
      <c r="A1125" s="84" t="s">
        <v>15102</v>
      </c>
      <c r="B1125" s="84">
        <v>2</v>
      </c>
      <c r="C1125" s="122">
        <v>3.3076081572563416E-4</v>
      </c>
      <c r="D1125" s="84" t="s">
        <v>15743</v>
      </c>
      <c r="E1125" s="84" t="b">
        <v>0</v>
      </c>
      <c r="F1125" s="84" t="b">
        <v>0</v>
      </c>
      <c r="G1125" s="84" t="b">
        <v>0</v>
      </c>
    </row>
    <row r="1126" spans="1:7" x14ac:dyDescent="0.25">
      <c r="A1126" s="84" t="s">
        <v>15103</v>
      </c>
      <c r="B1126" s="84">
        <v>2</v>
      </c>
      <c r="C1126" s="122">
        <v>3.3076081572563416E-4</v>
      </c>
      <c r="D1126" s="84" t="s">
        <v>15743</v>
      </c>
      <c r="E1126" s="84" t="b">
        <v>0</v>
      </c>
      <c r="F1126" s="84" t="b">
        <v>0</v>
      </c>
      <c r="G1126" s="84" t="b">
        <v>0</v>
      </c>
    </row>
    <row r="1127" spans="1:7" x14ac:dyDescent="0.25">
      <c r="A1127" s="84" t="s">
        <v>15104</v>
      </c>
      <c r="B1127" s="84">
        <v>2</v>
      </c>
      <c r="C1127" s="122">
        <v>3.3076081572563416E-4</v>
      </c>
      <c r="D1127" s="84" t="s">
        <v>15743</v>
      </c>
      <c r="E1127" s="84" t="b">
        <v>0</v>
      </c>
      <c r="F1127" s="84" t="b">
        <v>0</v>
      </c>
      <c r="G1127" s="84" t="b">
        <v>0</v>
      </c>
    </row>
    <row r="1128" spans="1:7" x14ac:dyDescent="0.25">
      <c r="A1128" s="84" t="s">
        <v>15105</v>
      </c>
      <c r="B1128" s="84">
        <v>2</v>
      </c>
      <c r="C1128" s="122">
        <v>3.3076081572563416E-4</v>
      </c>
      <c r="D1128" s="84" t="s">
        <v>15743</v>
      </c>
      <c r="E1128" s="84" t="b">
        <v>0</v>
      </c>
      <c r="F1128" s="84" t="b">
        <v>0</v>
      </c>
      <c r="G1128" s="84" t="b">
        <v>0</v>
      </c>
    </row>
    <row r="1129" spans="1:7" x14ac:dyDescent="0.25">
      <c r="A1129" s="84" t="s">
        <v>15106</v>
      </c>
      <c r="B1129" s="84">
        <v>2</v>
      </c>
      <c r="C1129" s="122">
        <v>3.3076081572563416E-4</v>
      </c>
      <c r="D1129" s="84" t="s">
        <v>15743</v>
      </c>
      <c r="E1129" s="84" t="b">
        <v>0</v>
      </c>
      <c r="F1129" s="84" t="b">
        <v>0</v>
      </c>
      <c r="G1129" s="84" t="b">
        <v>0</v>
      </c>
    </row>
    <row r="1130" spans="1:7" x14ac:dyDescent="0.25">
      <c r="A1130" s="84" t="s">
        <v>15107</v>
      </c>
      <c r="B1130" s="84">
        <v>2</v>
      </c>
      <c r="C1130" s="122">
        <v>3.3076081572563416E-4</v>
      </c>
      <c r="D1130" s="84" t="s">
        <v>15743</v>
      </c>
      <c r="E1130" s="84" t="b">
        <v>0</v>
      </c>
      <c r="F1130" s="84" t="b">
        <v>0</v>
      </c>
      <c r="G1130" s="84" t="b">
        <v>0</v>
      </c>
    </row>
    <row r="1131" spans="1:7" x14ac:dyDescent="0.25">
      <c r="A1131" s="84" t="s">
        <v>717</v>
      </c>
      <c r="B1131" s="84">
        <v>2</v>
      </c>
      <c r="C1131" s="122">
        <v>3.3076081572563416E-4</v>
      </c>
      <c r="D1131" s="84" t="s">
        <v>15743</v>
      </c>
      <c r="E1131" s="84" t="b">
        <v>0</v>
      </c>
      <c r="F1131" s="84" t="b">
        <v>0</v>
      </c>
      <c r="G1131" s="84" t="b">
        <v>0</v>
      </c>
    </row>
    <row r="1132" spans="1:7" x14ac:dyDescent="0.25">
      <c r="A1132" s="84" t="s">
        <v>15108</v>
      </c>
      <c r="B1132" s="84">
        <v>2</v>
      </c>
      <c r="C1132" s="122">
        <v>3.3076081572563416E-4</v>
      </c>
      <c r="D1132" s="84" t="s">
        <v>15743</v>
      </c>
      <c r="E1132" s="84" t="b">
        <v>0</v>
      </c>
      <c r="F1132" s="84" t="b">
        <v>0</v>
      </c>
      <c r="G1132" s="84" t="b">
        <v>0</v>
      </c>
    </row>
    <row r="1133" spans="1:7" x14ac:dyDescent="0.25">
      <c r="A1133" s="84" t="s">
        <v>15109</v>
      </c>
      <c r="B1133" s="84">
        <v>2</v>
      </c>
      <c r="C1133" s="122">
        <v>3.3076081572563416E-4</v>
      </c>
      <c r="D1133" s="84" t="s">
        <v>15743</v>
      </c>
      <c r="E1133" s="84" t="b">
        <v>0</v>
      </c>
      <c r="F1133" s="84" t="b">
        <v>0</v>
      </c>
      <c r="G1133" s="84" t="b">
        <v>0</v>
      </c>
    </row>
    <row r="1134" spans="1:7" x14ac:dyDescent="0.25">
      <c r="A1134" s="84" t="s">
        <v>15110</v>
      </c>
      <c r="B1134" s="84">
        <v>2</v>
      </c>
      <c r="C1134" s="122">
        <v>3.3076081572563416E-4</v>
      </c>
      <c r="D1134" s="84" t="s">
        <v>15743</v>
      </c>
      <c r="E1134" s="84" t="b">
        <v>0</v>
      </c>
      <c r="F1134" s="84" t="b">
        <v>0</v>
      </c>
      <c r="G1134" s="84" t="b">
        <v>0</v>
      </c>
    </row>
    <row r="1135" spans="1:7" x14ac:dyDescent="0.25">
      <c r="A1135" s="84" t="s">
        <v>15111</v>
      </c>
      <c r="B1135" s="84">
        <v>2</v>
      </c>
      <c r="C1135" s="122">
        <v>3.3076081572563416E-4</v>
      </c>
      <c r="D1135" s="84" t="s">
        <v>15743</v>
      </c>
      <c r="E1135" s="84" t="b">
        <v>0</v>
      </c>
      <c r="F1135" s="84" t="b">
        <v>0</v>
      </c>
      <c r="G1135" s="84" t="b">
        <v>0</v>
      </c>
    </row>
    <row r="1136" spans="1:7" x14ac:dyDescent="0.25">
      <c r="A1136" s="84" t="s">
        <v>15112</v>
      </c>
      <c r="B1136" s="84">
        <v>2</v>
      </c>
      <c r="C1136" s="122">
        <v>3.3076081572563416E-4</v>
      </c>
      <c r="D1136" s="84" t="s">
        <v>15743</v>
      </c>
      <c r="E1136" s="84" t="b">
        <v>0</v>
      </c>
      <c r="F1136" s="84" t="b">
        <v>0</v>
      </c>
      <c r="G1136" s="84" t="b">
        <v>0</v>
      </c>
    </row>
    <row r="1137" spans="1:7" x14ac:dyDescent="0.25">
      <c r="A1137" s="84" t="s">
        <v>15113</v>
      </c>
      <c r="B1137" s="84">
        <v>2</v>
      </c>
      <c r="C1137" s="122">
        <v>3.3076081572563416E-4</v>
      </c>
      <c r="D1137" s="84" t="s">
        <v>15743</v>
      </c>
      <c r="E1137" s="84" t="b">
        <v>0</v>
      </c>
      <c r="F1137" s="84" t="b">
        <v>0</v>
      </c>
      <c r="G1137" s="84" t="b">
        <v>0</v>
      </c>
    </row>
    <row r="1138" spans="1:7" x14ac:dyDescent="0.25">
      <c r="A1138" s="84" t="s">
        <v>714</v>
      </c>
      <c r="B1138" s="84">
        <v>2</v>
      </c>
      <c r="C1138" s="122">
        <v>3.3076081572563416E-4</v>
      </c>
      <c r="D1138" s="84" t="s">
        <v>15743</v>
      </c>
      <c r="E1138" s="84" t="b">
        <v>0</v>
      </c>
      <c r="F1138" s="84" t="b">
        <v>0</v>
      </c>
      <c r="G1138" s="84" t="b">
        <v>0</v>
      </c>
    </row>
    <row r="1139" spans="1:7" x14ac:dyDescent="0.25">
      <c r="A1139" s="84" t="s">
        <v>15114</v>
      </c>
      <c r="B1139" s="84">
        <v>2</v>
      </c>
      <c r="C1139" s="122">
        <v>3.3076081572563416E-4</v>
      </c>
      <c r="D1139" s="84" t="s">
        <v>15743</v>
      </c>
      <c r="E1139" s="84" t="b">
        <v>0</v>
      </c>
      <c r="F1139" s="84" t="b">
        <v>0</v>
      </c>
      <c r="G1139" s="84" t="b">
        <v>0</v>
      </c>
    </row>
    <row r="1140" spans="1:7" x14ac:dyDescent="0.25">
      <c r="A1140" s="84" t="s">
        <v>15115</v>
      </c>
      <c r="B1140" s="84">
        <v>2</v>
      </c>
      <c r="C1140" s="122">
        <v>3.3076081572563416E-4</v>
      </c>
      <c r="D1140" s="84" t="s">
        <v>15743</v>
      </c>
      <c r="E1140" s="84" t="b">
        <v>0</v>
      </c>
      <c r="F1140" s="84" t="b">
        <v>0</v>
      </c>
      <c r="G1140" s="84" t="b">
        <v>0</v>
      </c>
    </row>
    <row r="1141" spans="1:7" x14ac:dyDescent="0.25">
      <c r="A1141" s="84" t="s">
        <v>15116</v>
      </c>
      <c r="B1141" s="84">
        <v>2</v>
      </c>
      <c r="C1141" s="122">
        <v>3.3076081572563416E-4</v>
      </c>
      <c r="D1141" s="84" t="s">
        <v>15743</v>
      </c>
      <c r="E1141" s="84" t="b">
        <v>0</v>
      </c>
      <c r="F1141" s="84" t="b">
        <v>0</v>
      </c>
      <c r="G1141" s="84" t="b">
        <v>0</v>
      </c>
    </row>
    <row r="1142" spans="1:7" x14ac:dyDescent="0.25">
      <c r="A1142" s="84" t="s">
        <v>15117</v>
      </c>
      <c r="B1142" s="84">
        <v>2</v>
      </c>
      <c r="C1142" s="122">
        <v>3.3076081572563416E-4</v>
      </c>
      <c r="D1142" s="84" t="s">
        <v>15743</v>
      </c>
      <c r="E1142" s="84" t="b">
        <v>0</v>
      </c>
      <c r="F1142" s="84" t="b">
        <v>0</v>
      </c>
      <c r="G1142" s="84" t="b">
        <v>0</v>
      </c>
    </row>
    <row r="1143" spans="1:7" x14ac:dyDescent="0.25">
      <c r="A1143" s="84" t="s">
        <v>15118</v>
      </c>
      <c r="B1143" s="84">
        <v>2</v>
      </c>
      <c r="C1143" s="122">
        <v>3.3076081572563416E-4</v>
      </c>
      <c r="D1143" s="84" t="s">
        <v>15743</v>
      </c>
      <c r="E1143" s="84" t="b">
        <v>0</v>
      </c>
      <c r="F1143" s="84" t="b">
        <v>0</v>
      </c>
      <c r="G1143" s="84" t="b">
        <v>0</v>
      </c>
    </row>
    <row r="1144" spans="1:7" x14ac:dyDescent="0.25">
      <c r="A1144" s="84" t="s">
        <v>15119</v>
      </c>
      <c r="B1144" s="84">
        <v>2</v>
      </c>
      <c r="C1144" s="122">
        <v>3.3076081572563416E-4</v>
      </c>
      <c r="D1144" s="84" t="s">
        <v>15743</v>
      </c>
      <c r="E1144" s="84" t="b">
        <v>0</v>
      </c>
      <c r="F1144" s="84" t="b">
        <v>0</v>
      </c>
      <c r="G1144" s="84" t="b">
        <v>0</v>
      </c>
    </row>
    <row r="1145" spans="1:7" x14ac:dyDescent="0.25">
      <c r="A1145" s="84" t="s">
        <v>15120</v>
      </c>
      <c r="B1145" s="84">
        <v>2</v>
      </c>
      <c r="C1145" s="122">
        <v>3.3076081572563416E-4</v>
      </c>
      <c r="D1145" s="84" t="s">
        <v>15743</v>
      </c>
      <c r="E1145" s="84" t="b">
        <v>0</v>
      </c>
      <c r="F1145" s="84" t="b">
        <v>0</v>
      </c>
      <c r="G1145" s="84" t="b">
        <v>0</v>
      </c>
    </row>
    <row r="1146" spans="1:7" x14ac:dyDescent="0.25">
      <c r="A1146" s="84" t="s">
        <v>15121</v>
      </c>
      <c r="B1146" s="84">
        <v>2</v>
      </c>
      <c r="C1146" s="122">
        <v>3.3076081572563416E-4</v>
      </c>
      <c r="D1146" s="84" t="s">
        <v>15743</v>
      </c>
      <c r="E1146" s="84" t="b">
        <v>0</v>
      </c>
      <c r="F1146" s="84" t="b">
        <v>1</v>
      </c>
      <c r="G1146" s="84" t="b">
        <v>0</v>
      </c>
    </row>
    <row r="1147" spans="1:7" x14ac:dyDescent="0.25">
      <c r="A1147" s="84" t="s">
        <v>15122</v>
      </c>
      <c r="B1147" s="84">
        <v>2</v>
      </c>
      <c r="C1147" s="122">
        <v>3.3076081572563416E-4</v>
      </c>
      <c r="D1147" s="84" t="s">
        <v>15743</v>
      </c>
      <c r="E1147" s="84" t="b">
        <v>0</v>
      </c>
      <c r="F1147" s="84" t="b">
        <v>0</v>
      </c>
      <c r="G1147" s="84" t="b">
        <v>0</v>
      </c>
    </row>
    <row r="1148" spans="1:7" x14ac:dyDescent="0.25">
      <c r="A1148" s="84" t="s">
        <v>15123</v>
      </c>
      <c r="B1148" s="84">
        <v>2</v>
      </c>
      <c r="C1148" s="122">
        <v>3.3076081572563416E-4</v>
      </c>
      <c r="D1148" s="84" t="s">
        <v>15743</v>
      </c>
      <c r="E1148" s="84" t="b">
        <v>0</v>
      </c>
      <c r="F1148" s="84" t="b">
        <v>0</v>
      </c>
      <c r="G1148" s="84" t="b">
        <v>0</v>
      </c>
    </row>
    <row r="1149" spans="1:7" x14ac:dyDescent="0.25">
      <c r="A1149" s="84" t="s">
        <v>15124</v>
      </c>
      <c r="B1149" s="84">
        <v>2</v>
      </c>
      <c r="C1149" s="122">
        <v>3.3076081572563416E-4</v>
      </c>
      <c r="D1149" s="84" t="s">
        <v>15743</v>
      </c>
      <c r="E1149" s="84" t="b">
        <v>1</v>
      </c>
      <c r="F1149" s="84" t="b">
        <v>0</v>
      </c>
      <c r="G1149" s="84" t="b">
        <v>0</v>
      </c>
    </row>
    <row r="1150" spans="1:7" x14ac:dyDescent="0.25">
      <c r="A1150" s="84" t="s">
        <v>15125</v>
      </c>
      <c r="B1150" s="84">
        <v>2</v>
      </c>
      <c r="C1150" s="122">
        <v>3.3076081572563416E-4</v>
      </c>
      <c r="D1150" s="84" t="s">
        <v>15743</v>
      </c>
      <c r="E1150" s="84" t="b">
        <v>0</v>
      </c>
      <c r="F1150" s="84" t="b">
        <v>0</v>
      </c>
      <c r="G1150" s="84" t="b">
        <v>0</v>
      </c>
    </row>
    <row r="1151" spans="1:7" x14ac:dyDescent="0.25">
      <c r="A1151" s="84" t="s">
        <v>15126</v>
      </c>
      <c r="B1151" s="84">
        <v>2</v>
      </c>
      <c r="C1151" s="122">
        <v>3.3076081572563416E-4</v>
      </c>
      <c r="D1151" s="84" t="s">
        <v>15743</v>
      </c>
      <c r="E1151" s="84" t="b">
        <v>0</v>
      </c>
      <c r="F1151" s="84" t="b">
        <v>0</v>
      </c>
      <c r="G1151" s="84" t="b">
        <v>0</v>
      </c>
    </row>
    <row r="1152" spans="1:7" x14ac:dyDescent="0.25">
      <c r="A1152" s="84" t="s">
        <v>15127</v>
      </c>
      <c r="B1152" s="84">
        <v>2</v>
      </c>
      <c r="C1152" s="122">
        <v>3.3076081572563416E-4</v>
      </c>
      <c r="D1152" s="84" t="s">
        <v>15743</v>
      </c>
      <c r="E1152" s="84" t="b">
        <v>0</v>
      </c>
      <c r="F1152" s="84" t="b">
        <v>0</v>
      </c>
      <c r="G1152" s="84" t="b">
        <v>0</v>
      </c>
    </row>
    <row r="1153" spans="1:7" x14ac:dyDescent="0.25">
      <c r="A1153" s="84" t="s">
        <v>15128</v>
      </c>
      <c r="B1153" s="84">
        <v>2</v>
      </c>
      <c r="C1153" s="122">
        <v>3.3076081572563416E-4</v>
      </c>
      <c r="D1153" s="84" t="s">
        <v>15743</v>
      </c>
      <c r="E1153" s="84" t="b">
        <v>0</v>
      </c>
      <c r="F1153" s="84" t="b">
        <v>1</v>
      </c>
      <c r="G1153" s="84" t="b">
        <v>0</v>
      </c>
    </row>
    <row r="1154" spans="1:7" x14ac:dyDescent="0.25">
      <c r="A1154" s="84" t="s">
        <v>15129</v>
      </c>
      <c r="B1154" s="84">
        <v>2</v>
      </c>
      <c r="C1154" s="122">
        <v>3.3076081572563416E-4</v>
      </c>
      <c r="D1154" s="84" t="s">
        <v>15743</v>
      </c>
      <c r="E1154" s="84" t="b">
        <v>1</v>
      </c>
      <c r="F1154" s="84" t="b">
        <v>0</v>
      </c>
      <c r="G1154" s="84" t="b">
        <v>0</v>
      </c>
    </row>
    <row r="1155" spans="1:7" x14ac:dyDescent="0.25">
      <c r="A1155" s="84" t="s">
        <v>15130</v>
      </c>
      <c r="B1155" s="84">
        <v>2</v>
      </c>
      <c r="C1155" s="122">
        <v>3.3076081572563416E-4</v>
      </c>
      <c r="D1155" s="84" t="s">
        <v>15743</v>
      </c>
      <c r="E1155" s="84" t="b">
        <v>0</v>
      </c>
      <c r="F1155" s="84" t="b">
        <v>0</v>
      </c>
      <c r="G1155" s="84" t="b">
        <v>0</v>
      </c>
    </row>
    <row r="1156" spans="1:7" x14ac:dyDescent="0.25">
      <c r="A1156" s="84" t="s">
        <v>15131</v>
      </c>
      <c r="B1156" s="84">
        <v>2</v>
      </c>
      <c r="C1156" s="122">
        <v>3.3076081572563416E-4</v>
      </c>
      <c r="D1156" s="84" t="s">
        <v>15743</v>
      </c>
      <c r="E1156" s="84" t="b">
        <v>0</v>
      </c>
      <c r="F1156" s="84" t="b">
        <v>0</v>
      </c>
      <c r="G1156" s="84" t="b">
        <v>0</v>
      </c>
    </row>
    <row r="1157" spans="1:7" x14ac:dyDescent="0.25">
      <c r="A1157" s="84" t="s">
        <v>706</v>
      </c>
      <c r="B1157" s="84">
        <v>2</v>
      </c>
      <c r="C1157" s="122">
        <v>3.3076081572563416E-4</v>
      </c>
      <c r="D1157" s="84" t="s">
        <v>15743</v>
      </c>
      <c r="E1157" s="84" t="b">
        <v>0</v>
      </c>
      <c r="F1157" s="84" t="b">
        <v>0</v>
      </c>
      <c r="G1157" s="84" t="b">
        <v>0</v>
      </c>
    </row>
    <row r="1158" spans="1:7" x14ac:dyDescent="0.25">
      <c r="A1158" s="84" t="s">
        <v>15132</v>
      </c>
      <c r="B1158" s="84">
        <v>2</v>
      </c>
      <c r="C1158" s="122">
        <v>3.3076081572563416E-4</v>
      </c>
      <c r="D1158" s="84" t="s">
        <v>15743</v>
      </c>
      <c r="E1158" s="84" t="b">
        <v>0</v>
      </c>
      <c r="F1158" s="84" t="b">
        <v>0</v>
      </c>
      <c r="G1158" s="84" t="b">
        <v>0</v>
      </c>
    </row>
    <row r="1159" spans="1:7" x14ac:dyDescent="0.25">
      <c r="A1159" s="84" t="s">
        <v>15133</v>
      </c>
      <c r="B1159" s="84">
        <v>2</v>
      </c>
      <c r="C1159" s="122">
        <v>3.3076081572563416E-4</v>
      </c>
      <c r="D1159" s="84" t="s">
        <v>15743</v>
      </c>
      <c r="E1159" s="84" t="b">
        <v>0</v>
      </c>
      <c r="F1159" s="84" t="b">
        <v>0</v>
      </c>
      <c r="G1159" s="84" t="b">
        <v>0</v>
      </c>
    </row>
    <row r="1160" spans="1:7" x14ac:dyDescent="0.25">
      <c r="A1160" s="84" t="s">
        <v>15134</v>
      </c>
      <c r="B1160" s="84">
        <v>2</v>
      </c>
      <c r="C1160" s="122">
        <v>3.3076081572563416E-4</v>
      </c>
      <c r="D1160" s="84" t="s">
        <v>15743</v>
      </c>
      <c r="E1160" s="84" t="b">
        <v>0</v>
      </c>
      <c r="F1160" s="84" t="b">
        <v>0</v>
      </c>
      <c r="G1160" s="84" t="b">
        <v>0</v>
      </c>
    </row>
    <row r="1161" spans="1:7" x14ac:dyDescent="0.25">
      <c r="A1161" s="84" t="s">
        <v>15135</v>
      </c>
      <c r="B1161" s="84">
        <v>2</v>
      </c>
      <c r="C1161" s="122">
        <v>3.3076081572563416E-4</v>
      </c>
      <c r="D1161" s="84" t="s">
        <v>15743</v>
      </c>
      <c r="E1161" s="84" t="b">
        <v>0</v>
      </c>
      <c r="F1161" s="84" t="b">
        <v>0</v>
      </c>
      <c r="G1161" s="84" t="b">
        <v>0</v>
      </c>
    </row>
    <row r="1162" spans="1:7" x14ac:dyDescent="0.25">
      <c r="A1162" s="84" t="s">
        <v>15136</v>
      </c>
      <c r="B1162" s="84">
        <v>2</v>
      </c>
      <c r="C1162" s="122">
        <v>3.3076081572563416E-4</v>
      </c>
      <c r="D1162" s="84" t="s">
        <v>15743</v>
      </c>
      <c r="E1162" s="84" t="b">
        <v>0</v>
      </c>
      <c r="F1162" s="84" t="b">
        <v>0</v>
      </c>
      <c r="G1162" s="84" t="b">
        <v>0</v>
      </c>
    </row>
    <row r="1163" spans="1:7" x14ac:dyDescent="0.25">
      <c r="A1163" s="84" t="s">
        <v>15137</v>
      </c>
      <c r="B1163" s="84">
        <v>2</v>
      </c>
      <c r="C1163" s="122">
        <v>3.3076081572563416E-4</v>
      </c>
      <c r="D1163" s="84" t="s">
        <v>15743</v>
      </c>
      <c r="E1163" s="84" t="b">
        <v>0</v>
      </c>
      <c r="F1163" s="84" t="b">
        <v>0</v>
      </c>
      <c r="G1163" s="84" t="b">
        <v>0</v>
      </c>
    </row>
    <row r="1164" spans="1:7" x14ac:dyDescent="0.25">
      <c r="A1164" s="84" t="s">
        <v>15138</v>
      </c>
      <c r="B1164" s="84">
        <v>2</v>
      </c>
      <c r="C1164" s="122">
        <v>3.3076081572563416E-4</v>
      </c>
      <c r="D1164" s="84" t="s">
        <v>15743</v>
      </c>
      <c r="E1164" s="84" t="b">
        <v>0</v>
      </c>
      <c r="F1164" s="84" t="b">
        <v>0</v>
      </c>
      <c r="G1164" s="84" t="b">
        <v>0</v>
      </c>
    </row>
    <row r="1165" spans="1:7" x14ac:dyDescent="0.25">
      <c r="A1165" s="84" t="s">
        <v>15139</v>
      </c>
      <c r="B1165" s="84">
        <v>2</v>
      </c>
      <c r="C1165" s="122">
        <v>3.3076081572563416E-4</v>
      </c>
      <c r="D1165" s="84" t="s">
        <v>15743</v>
      </c>
      <c r="E1165" s="84" t="b">
        <v>0</v>
      </c>
      <c r="F1165" s="84" t="b">
        <v>0</v>
      </c>
      <c r="G1165" s="84" t="b">
        <v>0</v>
      </c>
    </row>
    <row r="1166" spans="1:7" x14ac:dyDescent="0.25">
      <c r="A1166" s="84" t="s">
        <v>15140</v>
      </c>
      <c r="B1166" s="84">
        <v>2</v>
      </c>
      <c r="C1166" s="122">
        <v>3.3076081572563416E-4</v>
      </c>
      <c r="D1166" s="84" t="s">
        <v>15743</v>
      </c>
      <c r="E1166" s="84" t="b">
        <v>0</v>
      </c>
      <c r="F1166" s="84" t="b">
        <v>0</v>
      </c>
      <c r="G1166" s="84" t="b">
        <v>0</v>
      </c>
    </row>
    <row r="1167" spans="1:7" x14ac:dyDescent="0.25">
      <c r="A1167" s="84" t="s">
        <v>871</v>
      </c>
      <c r="B1167" s="84">
        <v>2</v>
      </c>
      <c r="C1167" s="122">
        <v>3.3076081572563416E-4</v>
      </c>
      <c r="D1167" s="84" t="s">
        <v>15743</v>
      </c>
      <c r="E1167" s="84" t="b">
        <v>0</v>
      </c>
      <c r="F1167" s="84" t="b">
        <v>0</v>
      </c>
      <c r="G1167" s="84" t="b">
        <v>0</v>
      </c>
    </row>
    <row r="1168" spans="1:7" x14ac:dyDescent="0.25">
      <c r="A1168" s="84" t="s">
        <v>700</v>
      </c>
      <c r="B1168" s="84">
        <v>2</v>
      </c>
      <c r="C1168" s="122">
        <v>3.3076081572563416E-4</v>
      </c>
      <c r="D1168" s="84" t="s">
        <v>15743</v>
      </c>
      <c r="E1168" s="84" t="b">
        <v>0</v>
      </c>
      <c r="F1168" s="84" t="b">
        <v>0</v>
      </c>
      <c r="G1168" s="84" t="b">
        <v>0</v>
      </c>
    </row>
    <row r="1169" spans="1:7" x14ac:dyDescent="0.25">
      <c r="A1169" s="84" t="s">
        <v>15141</v>
      </c>
      <c r="B1169" s="84">
        <v>2</v>
      </c>
      <c r="C1169" s="122">
        <v>3.3076081572563416E-4</v>
      </c>
      <c r="D1169" s="84" t="s">
        <v>15743</v>
      </c>
      <c r="E1169" s="84" t="b">
        <v>0</v>
      </c>
      <c r="F1169" s="84" t="b">
        <v>0</v>
      </c>
      <c r="G1169" s="84" t="b">
        <v>0</v>
      </c>
    </row>
    <row r="1170" spans="1:7" x14ac:dyDescent="0.25">
      <c r="A1170" s="84" t="s">
        <v>15142</v>
      </c>
      <c r="B1170" s="84">
        <v>2</v>
      </c>
      <c r="C1170" s="122">
        <v>3.3076081572563416E-4</v>
      </c>
      <c r="D1170" s="84" t="s">
        <v>15743</v>
      </c>
      <c r="E1170" s="84" t="b">
        <v>0</v>
      </c>
      <c r="F1170" s="84" t="b">
        <v>0</v>
      </c>
      <c r="G1170" s="84" t="b">
        <v>0</v>
      </c>
    </row>
    <row r="1171" spans="1:7" x14ac:dyDescent="0.25">
      <c r="A1171" s="84" t="s">
        <v>15143</v>
      </c>
      <c r="B1171" s="84">
        <v>2</v>
      </c>
      <c r="C1171" s="122">
        <v>3.3076081572563416E-4</v>
      </c>
      <c r="D1171" s="84" t="s">
        <v>15743</v>
      </c>
      <c r="E1171" s="84" t="b">
        <v>0</v>
      </c>
      <c r="F1171" s="84" t="b">
        <v>0</v>
      </c>
      <c r="G1171" s="84" t="b">
        <v>0</v>
      </c>
    </row>
    <row r="1172" spans="1:7" x14ac:dyDescent="0.25">
      <c r="A1172" s="84" t="s">
        <v>15144</v>
      </c>
      <c r="B1172" s="84">
        <v>2</v>
      </c>
      <c r="C1172" s="122">
        <v>3.3076081572563416E-4</v>
      </c>
      <c r="D1172" s="84" t="s">
        <v>15743</v>
      </c>
      <c r="E1172" s="84" t="b">
        <v>0</v>
      </c>
      <c r="F1172" s="84" t="b">
        <v>0</v>
      </c>
      <c r="G1172" s="84" t="b">
        <v>0</v>
      </c>
    </row>
    <row r="1173" spans="1:7" x14ac:dyDescent="0.25">
      <c r="A1173" s="84" t="s">
        <v>15145</v>
      </c>
      <c r="B1173" s="84">
        <v>2</v>
      </c>
      <c r="C1173" s="122">
        <v>3.3076081572563416E-4</v>
      </c>
      <c r="D1173" s="84" t="s">
        <v>15743</v>
      </c>
      <c r="E1173" s="84" t="b">
        <v>0</v>
      </c>
      <c r="F1173" s="84" t="b">
        <v>0</v>
      </c>
      <c r="G1173" s="84" t="b">
        <v>0</v>
      </c>
    </row>
    <row r="1174" spans="1:7" x14ac:dyDescent="0.25">
      <c r="A1174" s="84" t="s">
        <v>15146</v>
      </c>
      <c r="B1174" s="84">
        <v>2</v>
      </c>
      <c r="C1174" s="122">
        <v>3.3076081572563416E-4</v>
      </c>
      <c r="D1174" s="84" t="s">
        <v>15743</v>
      </c>
      <c r="E1174" s="84" t="b">
        <v>0</v>
      </c>
      <c r="F1174" s="84" t="b">
        <v>0</v>
      </c>
      <c r="G1174" s="84" t="b">
        <v>0</v>
      </c>
    </row>
    <row r="1175" spans="1:7" x14ac:dyDescent="0.25">
      <c r="A1175" s="84" t="s">
        <v>15147</v>
      </c>
      <c r="B1175" s="84">
        <v>2</v>
      </c>
      <c r="C1175" s="122">
        <v>3.3076081572563416E-4</v>
      </c>
      <c r="D1175" s="84" t="s">
        <v>15743</v>
      </c>
      <c r="E1175" s="84" t="b">
        <v>0</v>
      </c>
      <c r="F1175" s="84" t="b">
        <v>0</v>
      </c>
      <c r="G1175" s="84" t="b">
        <v>0</v>
      </c>
    </row>
    <row r="1176" spans="1:7" x14ac:dyDescent="0.25">
      <c r="A1176" s="84" t="s">
        <v>976</v>
      </c>
      <c r="B1176" s="84">
        <v>2</v>
      </c>
      <c r="C1176" s="122">
        <v>3.3076081572563416E-4</v>
      </c>
      <c r="D1176" s="84" t="s">
        <v>15743</v>
      </c>
      <c r="E1176" s="84" t="b">
        <v>0</v>
      </c>
      <c r="F1176" s="84" t="b">
        <v>0</v>
      </c>
      <c r="G1176" s="84" t="b">
        <v>0</v>
      </c>
    </row>
    <row r="1177" spans="1:7" x14ac:dyDescent="0.25">
      <c r="A1177" s="84" t="s">
        <v>15148</v>
      </c>
      <c r="B1177" s="84">
        <v>2</v>
      </c>
      <c r="C1177" s="122">
        <v>3.3076081572563416E-4</v>
      </c>
      <c r="D1177" s="84" t="s">
        <v>15743</v>
      </c>
      <c r="E1177" s="84" t="b">
        <v>0</v>
      </c>
      <c r="F1177" s="84" t="b">
        <v>0</v>
      </c>
      <c r="G1177" s="84" t="b">
        <v>0</v>
      </c>
    </row>
    <row r="1178" spans="1:7" x14ac:dyDescent="0.25">
      <c r="A1178" s="84" t="s">
        <v>12275</v>
      </c>
      <c r="B1178" s="84">
        <v>2</v>
      </c>
      <c r="C1178" s="122">
        <v>3.3076081572563416E-4</v>
      </c>
      <c r="D1178" s="84" t="s">
        <v>15743</v>
      </c>
      <c r="E1178" s="84" t="b">
        <v>0</v>
      </c>
      <c r="F1178" s="84" t="b">
        <v>0</v>
      </c>
      <c r="G1178" s="84" t="b">
        <v>0</v>
      </c>
    </row>
    <row r="1179" spans="1:7" x14ac:dyDescent="0.25">
      <c r="A1179" s="84" t="s">
        <v>845</v>
      </c>
      <c r="B1179" s="84">
        <v>2</v>
      </c>
      <c r="C1179" s="122">
        <v>3.3076081572563416E-4</v>
      </c>
      <c r="D1179" s="84" t="s">
        <v>15743</v>
      </c>
      <c r="E1179" s="84" t="b">
        <v>0</v>
      </c>
      <c r="F1179" s="84" t="b">
        <v>0</v>
      </c>
      <c r="G1179" s="84" t="b">
        <v>0</v>
      </c>
    </row>
    <row r="1180" spans="1:7" x14ac:dyDescent="0.25">
      <c r="A1180" s="84" t="s">
        <v>975</v>
      </c>
      <c r="B1180" s="84">
        <v>2</v>
      </c>
      <c r="C1180" s="122">
        <v>3.3076081572563416E-4</v>
      </c>
      <c r="D1180" s="84" t="s">
        <v>15743</v>
      </c>
      <c r="E1180" s="84" t="b">
        <v>0</v>
      </c>
      <c r="F1180" s="84" t="b">
        <v>0</v>
      </c>
      <c r="G1180" s="84" t="b">
        <v>0</v>
      </c>
    </row>
    <row r="1181" spans="1:7" x14ac:dyDescent="0.25">
      <c r="A1181" s="84" t="s">
        <v>15149</v>
      </c>
      <c r="B1181" s="84">
        <v>2</v>
      </c>
      <c r="C1181" s="122">
        <v>3.3076081572563416E-4</v>
      </c>
      <c r="D1181" s="84" t="s">
        <v>15743</v>
      </c>
      <c r="E1181" s="84" t="b">
        <v>0</v>
      </c>
      <c r="F1181" s="84" t="b">
        <v>0</v>
      </c>
      <c r="G1181" s="84" t="b">
        <v>0</v>
      </c>
    </row>
    <row r="1182" spans="1:7" x14ac:dyDescent="0.25">
      <c r="A1182" s="84" t="s">
        <v>682</v>
      </c>
      <c r="B1182" s="84">
        <v>2</v>
      </c>
      <c r="C1182" s="122">
        <v>3.3076081572563416E-4</v>
      </c>
      <c r="D1182" s="84" t="s">
        <v>15743</v>
      </c>
      <c r="E1182" s="84" t="b">
        <v>0</v>
      </c>
      <c r="F1182" s="84" t="b">
        <v>0</v>
      </c>
      <c r="G1182" s="84" t="b">
        <v>0</v>
      </c>
    </row>
    <row r="1183" spans="1:7" x14ac:dyDescent="0.25">
      <c r="A1183" s="84" t="s">
        <v>973</v>
      </c>
      <c r="B1183" s="84">
        <v>2</v>
      </c>
      <c r="C1183" s="122">
        <v>3.3076081572563416E-4</v>
      </c>
      <c r="D1183" s="84" t="s">
        <v>15743</v>
      </c>
      <c r="E1183" s="84" t="b">
        <v>0</v>
      </c>
      <c r="F1183" s="84" t="b">
        <v>0</v>
      </c>
      <c r="G1183" s="84" t="b">
        <v>0</v>
      </c>
    </row>
    <row r="1184" spans="1:7" x14ac:dyDescent="0.25">
      <c r="A1184" s="84" t="s">
        <v>15150</v>
      </c>
      <c r="B1184" s="84">
        <v>2</v>
      </c>
      <c r="C1184" s="122">
        <v>3.3076081572563416E-4</v>
      </c>
      <c r="D1184" s="84" t="s">
        <v>15743</v>
      </c>
      <c r="E1184" s="84" t="b">
        <v>0</v>
      </c>
      <c r="F1184" s="84" t="b">
        <v>0</v>
      </c>
      <c r="G1184" s="84" t="b">
        <v>0</v>
      </c>
    </row>
    <row r="1185" spans="1:7" x14ac:dyDescent="0.25">
      <c r="A1185" s="84" t="s">
        <v>679</v>
      </c>
      <c r="B1185" s="84">
        <v>2</v>
      </c>
      <c r="C1185" s="122">
        <v>3.3076081572563416E-4</v>
      </c>
      <c r="D1185" s="84" t="s">
        <v>15743</v>
      </c>
      <c r="E1185" s="84" t="b">
        <v>0</v>
      </c>
      <c r="F1185" s="84" t="b">
        <v>0</v>
      </c>
      <c r="G1185" s="84" t="b">
        <v>0</v>
      </c>
    </row>
    <row r="1186" spans="1:7" x14ac:dyDescent="0.25">
      <c r="A1186" s="84" t="s">
        <v>15151</v>
      </c>
      <c r="B1186" s="84">
        <v>2</v>
      </c>
      <c r="C1186" s="122">
        <v>3.3076081572563416E-4</v>
      </c>
      <c r="D1186" s="84" t="s">
        <v>15743</v>
      </c>
      <c r="E1186" s="84" t="b">
        <v>0</v>
      </c>
      <c r="F1186" s="84" t="b">
        <v>0</v>
      </c>
      <c r="G1186" s="84" t="b">
        <v>0</v>
      </c>
    </row>
    <row r="1187" spans="1:7" x14ac:dyDescent="0.25">
      <c r="A1187" s="84" t="s">
        <v>15152</v>
      </c>
      <c r="B1187" s="84">
        <v>2</v>
      </c>
      <c r="C1187" s="122">
        <v>3.3076081572563416E-4</v>
      </c>
      <c r="D1187" s="84" t="s">
        <v>15743</v>
      </c>
      <c r="E1187" s="84" t="b">
        <v>0</v>
      </c>
      <c r="F1187" s="84" t="b">
        <v>0</v>
      </c>
      <c r="G1187" s="84" t="b">
        <v>0</v>
      </c>
    </row>
    <row r="1188" spans="1:7" x14ac:dyDescent="0.25">
      <c r="A1188" s="84" t="s">
        <v>15153</v>
      </c>
      <c r="B1188" s="84">
        <v>2</v>
      </c>
      <c r="C1188" s="122">
        <v>3.3076081572563416E-4</v>
      </c>
      <c r="D1188" s="84" t="s">
        <v>15743</v>
      </c>
      <c r="E1188" s="84" t="b">
        <v>0</v>
      </c>
      <c r="F1188" s="84" t="b">
        <v>0</v>
      </c>
      <c r="G1188" s="84" t="b">
        <v>0</v>
      </c>
    </row>
    <row r="1189" spans="1:7" x14ac:dyDescent="0.25">
      <c r="A1189" s="84" t="s">
        <v>336</v>
      </c>
      <c r="B1189" s="84">
        <v>2</v>
      </c>
      <c r="C1189" s="122">
        <v>3.3076081572563416E-4</v>
      </c>
      <c r="D1189" s="84" t="s">
        <v>15743</v>
      </c>
      <c r="E1189" s="84" t="b">
        <v>0</v>
      </c>
      <c r="F1189" s="84" t="b">
        <v>0</v>
      </c>
      <c r="G1189" s="84" t="b">
        <v>0</v>
      </c>
    </row>
    <row r="1190" spans="1:7" x14ac:dyDescent="0.25">
      <c r="A1190" s="84" t="s">
        <v>15154</v>
      </c>
      <c r="B1190" s="84">
        <v>2</v>
      </c>
      <c r="C1190" s="122">
        <v>3.3076081572563416E-4</v>
      </c>
      <c r="D1190" s="84" t="s">
        <v>15743</v>
      </c>
      <c r="E1190" s="84" t="b">
        <v>1</v>
      </c>
      <c r="F1190" s="84" t="b">
        <v>0</v>
      </c>
      <c r="G1190" s="84" t="b">
        <v>0</v>
      </c>
    </row>
    <row r="1191" spans="1:7" x14ac:dyDescent="0.25">
      <c r="A1191" s="84" t="s">
        <v>15155</v>
      </c>
      <c r="B1191" s="84">
        <v>2</v>
      </c>
      <c r="C1191" s="122">
        <v>3.3076081572563416E-4</v>
      </c>
      <c r="D1191" s="84" t="s">
        <v>15743</v>
      </c>
      <c r="E1191" s="84" t="b">
        <v>0</v>
      </c>
      <c r="F1191" s="84" t="b">
        <v>0</v>
      </c>
      <c r="G1191" s="84" t="b">
        <v>0</v>
      </c>
    </row>
    <row r="1192" spans="1:7" x14ac:dyDescent="0.25">
      <c r="A1192" s="84" t="s">
        <v>2954</v>
      </c>
      <c r="B1192" s="84">
        <v>2</v>
      </c>
      <c r="C1192" s="122">
        <v>3.3076081572563416E-4</v>
      </c>
      <c r="D1192" s="84" t="s">
        <v>15743</v>
      </c>
      <c r="E1192" s="84" t="b">
        <v>0</v>
      </c>
      <c r="F1192" s="84" t="b">
        <v>0</v>
      </c>
      <c r="G1192" s="84" t="b">
        <v>0</v>
      </c>
    </row>
    <row r="1193" spans="1:7" x14ac:dyDescent="0.25">
      <c r="A1193" s="84" t="s">
        <v>15156</v>
      </c>
      <c r="B1193" s="84">
        <v>2</v>
      </c>
      <c r="C1193" s="122">
        <v>3.3076081572563416E-4</v>
      </c>
      <c r="D1193" s="84" t="s">
        <v>15743</v>
      </c>
      <c r="E1193" s="84" t="b">
        <v>0</v>
      </c>
      <c r="F1193" s="84" t="b">
        <v>0</v>
      </c>
      <c r="G1193" s="84" t="b">
        <v>0</v>
      </c>
    </row>
    <row r="1194" spans="1:7" x14ac:dyDescent="0.25">
      <c r="A1194" s="84" t="s">
        <v>875</v>
      </c>
      <c r="B1194" s="84">
        <v>2</v>
      </c>
      <c r="C1194" s="122">
        <v>3.3076081572563416E-4</v>
      </c>
      <c r="D1194" s="84" t="s">
        <v>15743</v>
      </c>
      <c r="E1194" s="84" t="b">
        <v>0</v>
      </c>
      <c r="F1194" s="84" t="b">
        <v>0</v>
      </c>
      <c r="G1194" s="84" t="b">
        <v>0</v>
      </c>
    </row>
    <row r="1195" spans="1:7" x14ac:dyDescent="0.25">
      <c r="A1195" s="84" t="s">
        <v>15157</v>
      </c>
      <c r="B1195" s="84">
        <v>2</v>
      </c>
      <c r="C1195" s="122">
        <v>3.3076081572563416E-4</v>
      </c>
      <c r="D1195" s="84" t="s">
        <v>15743</v>
      </c>
      <c r="E1195" s="84" t="b">
        <v>0</v>
      </c>
      <c r="F1195" s="84" t="b">
        <v>1</v>
      </c>
      <c r="G1195" s="84" t="b">
        <v>0</v>
      </c>
    </row>
    <row r="1196" spans="1:7" x14ac:dyDescent="0.25">
      <c r="A1196" s="84" t="s">
        <v>967</v>
      </c>
      <c r="B1196" s="84">
        <v>2</v>
      </c>
      <c r="C1196" s="122">
        <v>3.3076081572563416E-4</v>
      </c>
      <c r="D1196" s="84" t="s">
        <v>15743</v>
      </c>
      <c r="E1196" s="84" t="b">
        <v>0</v>
      </c>
      <c r="F1196" s="84" t="b">
        <v>0</v>
      </c>
      <c r="G1196" s="84" t="b">
        <v>0</v>
      </c>
    </row>
    <row r="1197" spans="1:7" x14ac:dyDescent="0.25">
      <c r="A1197" s="84" t="s">
        <v>15158</v>
      </c>
      <c r="B1197" s="84">
        <v>2</v>
      </c>
      <c r="C1197" s="122">
        <v>3.3076081572563416E-4</v>
      </c>
      <c r="D1197" s="84" t="s">
        <v>15743</v>
      </c>
      <c r="E1197" s="84" t="b">
        <v>1</v>
      </c>
      <c r="F1197" s="84" t="b">
        <v>0</v>
      </c>
      <c r="G1197" s="84" t="b">
        <v>0</v>
      </c>
    </row>
    <row r="1198" spans="1:7" x14ac:dyDescent="0.25">
      <c r="A1198" s="84" t="s">
        <v>2947</v>
      </c>
      <c r="B1198" s="84">
        <v>2</v>
      </c>
      <c r="C1198" s="122">
        <v>3.3076081572563416E-4</v>
      </c>
      <c r="D1198" s="84" t="s">
        <v>15743</v>
      </c>
      <c r="E1198" s="84" t="b">
        <v>0</v>
      </c>
      <c r="F1198" s="84" t="b">
        <v>0</v>
      </c>
      <c r="G1198" s="84" t="b">
        <v>0</v>
      </c>
    </row>
    <row r="1199" spans="1:7" x14ac:dyDescent="0.25">
      <c r="A1199" s="84" t="s">
        <v>15159</v>
      </c>
      <c r="B1199" s="84">
        <v>2</v>
      </c>
      <c r="C1199" s="122">
        <v>3.3076081572563416E-4</v>
      </c>
      <c r="D1199" s="84" t="s">
        <v>15743</v>
      </c>
      <c r="E1199" s="84" t="b">
        <v>0</v>
      </c>
      <c r="F1199" s="84" t="b">
        <v>0</v>
      </c>
      <c r="G1199" s="84" t="b">
        <v>0</v>
      </c>
    </row>
    <row r="1200" spans="1:7" x14ac:dyDescent="0.25">
      <c r="A1200" s="84" t="s">
        <v>15160</v>
      </c>
      <c r="B1200" s="84">
        <v>2</v>
      </c>
      <c r="C1200" s="122">
        <v>3.3076081572563416E-4</v>
      </c>
      <c r="D1200" s="84" t="s">
        <v>15743</v>
      </c>
      <c r="E1200" s="84" t="b">
        <v>0</v>
      </c>
      <c r="F1200" s="84" t="b">
        <v>0</v>
      </c>
      <c r="G1200" s="84" t="b">
        <v>0</v>
      </c>
    </row>
    <row r="1201" spans="1:7" x14ac:dyDescent="0.25">
      <c r="A1201" s="84" t="s">
        <v>15161</v>
      </c>
      <c r="B1201" s="84">
        <v>2</v>
      </c>
      <c r="C1201" s="122">
        <v>3.3076081572563416E-4</v>
      </c>
      <c r="D1201" s="84" t="s">
        <v>15743</v>
      </c>
      <c r="E1201" s="84" t="b">
        <v>0</v>
      </c>
      <c r="F1201" s="84" t="b">
        <v>0</v>
      </c>
      <c r="G1201" s="84" t="b">
        <v>0</v>
      </c>
    </row>
    <row r="1202" spans="1:7" x14ac:dyDescent="0.25">
      <c r="A1202" s="84" t="s">
        <v>15162</v>
      </c>
      <c r="B1202" s="84">
        <v>2</v>
      </c>
      <c r="C1202" s="122">
        <v>3.3076081572563416E-4</v>
      </c>
      <c r="D1202" s="84" t="s">
        <v>15743</v>
      </c>
      <c r="E1202" s="84" t="b">
        <v>1</v>
      </c>
      <c r="F1202" s="84" t="b">
        <v>0</v>
      </c>
      <c r="G1202" s="84" t="b">
        <v>0</v>
      </c>
    </row>
    <row r="1203" spans="1:7" x14ac:dyDescent="0.25">
      <c r="A1203" s="84" t="s">
        <v>15163</v>
      </c>
      <c r="B1203" s="84">
        <v>2</v>
      </c>
      <c r="C1203" s="122">
        <v>3.3076081572563416E-4</v>
      </c>
      <c r="D1203" s="84" t="s">
        <v>15743</v>
      </c>
      <c r="E1203" s="84" t="b">
        <v>0</v>
      </c>
      <c r="F1203" s="84" t="b">
        <v>0</v>
      </c>
      <c r="G1203" s="84" t="b">
        <v>0</v>
      </c>
    </row>
    <row r="1204" spans="1:7" x14ac:dyDescent="0.25">
      <c r="A1204" s="84" t="s">
        <v>15164</v>
      </c>
      <c r="B1204" s="84">
        <v>2</v>
      </c>
      <c r="C1204" s="122">
        <v>3.3076081572563416E-4</v>
      </c>
      <c r="D1204" s="84" t="s">
        <v>15743</v>
      </c>
      <c r="E1204" s="84" t="b">
        <v>0</v>
      </c>
      <c r="F1204" s="84" t="b">
        <v>0</v>
      </c>
      <c r="G1204" s="84" t="b">
        <v>0</v>
      </c>
    </row>
    <row r="1205" spans="1:7" x14ac:dyDescent="0.25">
      <c r="A1205" s="84" t="s">
        <v>15165</v>
      </c>
      <c r="B1205" s="84">
        <v>2</v>
      </c>
      <c r="C1205" s="122">
        <v>3.3076081572563416E-4</v>
      </c>
      <c r="D1205" s="84" t="s">
        <v>15743</v>
      </c>
      <c r="E1205" s="84" t="b">
        <v>0</v>
      </c>
      <c r="F1205" s="84" t="b">
        <v>1</v>
      </c>
      <c r="G1205" s="84" t="b">
        <v>0</v>
      </c>
    </row>
    <row r="1206" spans="1:7" x14ac:dyDescent="0.25">
      <c r="A1206" s="84" t="s">
        <v>15166</v>
      </c>
      <c r="B1206" s="84">
        <v>2</v>
      </c>
      <c r="C1206" s="122">
        <v>3.3076081572563416E-4</v>
      </c>
      <c r="D1206" s="84" t="s">
        <v>15743</v>
      </c>
      <c r="E1206" s="84" t="b">
        <v>0</v>
      </c>
      <c r="F1206" s="84" t="b">
        <v>1</v>
      </c>
      <c r="G1206" s="84" t="b">
        <v>0</v>
      </c>
    </row>
    <row r="1207" spans="1:7" x14ac:dyDescent="0.25">
      <c r="A1207" s="84" t="s">
        <v>15167</v>
      </c>
      <c r="B1207" s="84">
        <v>2</v>
      </c>
      <c r="C1207" s="122">
        <v>3.3076081572563416E-4</v>
      </c>
      <c r="D1207" s="84" t="s">
        <v>15743</v>
      </c>
      <c r="E1207" s="84" t="b">
        <v>0</v>
      </c>
      <c r="F1207" s="84" t="b">
        <v>0</v>
      </c>
      <c r="G1207" s="84" t="b">
        <v>0</v>
      </c>
    </row>
    <row r="1208" spans="1:7" x14ac:dyDescent="0.25">
      <c r="A1208" s="84" t="s">
        <v>15168</v>
      </c>
      <c r="B1208" s="84">
        <v>2</v>
      </c>
      <c r="C1208" s="122">
        <v>3.3076081572563416E-4</v>
      </c>
      <c r="D1208" s="84" t="s">
        <v>15743</v>
      </c>
      <c r="E1208" s="84" t="b">
        <v>0</v>
      </c>
      <c r="F1208" s="84" t="b">
        <v>0</v>
      </c>
      <c r="G1208" s="84" t="b">
        <v>0</v>
      </c>
    </row>
    <row r="1209" spans="1:7" x14ac:dyDescent="0.25">
      <c r="A1209" s="84" t="s">
        <v>15169</v>
      </c>
      <c r="B1209" s="84">
        <v>2</v>
      </c>
      <c r="C1209" s="122">
        <v>3.3076081572563416E-4</v>
      </c>
      <c r="D1209" s="84" t="s">
        <v>15743</v>
      </c>
      <c r="E1209" s="84" t="b">
        <v>0</v>
      </c>
      <c r="F1209" s="84" t="b">
        <v>0</v>
      </c>
      <c r="G1209" s="84" t="b">
        <v>0</v>
      </c>
    </row>
    <row r="1210" spans="1:7" x14ac:dyDescent="0.25">
      <c r="A1210" s="84" t="s">
        <v>15170</v>
      </c>
      <c r="B1210" s="84">
        <v>2</v>
      </c>
      <c r="C1210" s="122">
        <v>3.3076081572563416E-4</v>
      </c>
      <c r="D1210" s="84" t="s">
        <v>15743</v>
      </c>
      <c r="E1210" s="84" t="b">
        <v>0</v>
      </c>
      <c r="F1210" s="84" t="b">
        <v>0</v>
      </c>
      <c r="G1210" s="84" t="b">
        <v>0</v>
      </c>
    </row>
    <row r="1211" spans="1:7" x14ac:dyDescent="0.25">
      <c r="A1211" s="84" t="s">
        <v>15171</v>
      </c>
      <c r="B1211" s="84">
        <v>2</v>
      </c>
      <c r="C1211" s="122">
        <v>3.3076081572563416E-4</v>
      </c>
      <c r="D1211" s="84" t="s">
        <v>15743</v>
      </c>
      <c r="E1211" s="84" t="b">
        <v>0</v>
      </c>
      <c r="F1211" s="84" t="b">
        <v>0</v>
      </c>
      <c r="G1211" s="84" t="b">
        <v>0</v>
      </c>
    </row>
    <row r="1212" spans="1:7" x14ac:dyDescent="0.25">
      <c r="A1212" s="84" t="s">
        <v>15172</v>
      </c>
      <c r="B1212" s="84">
        <v>2</v>
      </c>
      <c r="C1212" s="122">
        <v>3.3076081572563416E-4</v>
      </c>
      <c r="D1212" s="84" t="s">
        <v>15743</v>
      </c>
      <c r="E1212" s="84" t="b">
        <v>1</v>
      </c>
      <c r="F1212" s="84" t="b">
        <v>0</v>
      </c>
      <c r="G1212" s="84" t="b">
        <v>0</v>
      </c>
    </row>
    <row r="1213" spans="1:7" x14ac:dyDescent="0.25">
      <c r="A1213" s="84" t="s">
        <v>15173</v>
      </c>
      <c r="B1213" s="84">
        <v>2</v>
      </c>
      <c r="C1213" s="122">
        <v>3.3076081572563416E-4</v>
      </c>
      <c r="D1213" s="84" t="s">
        <v>15743</v>
      </c>
      <c r="E1213" s="84" t="b">
        <v>0</v>
      </c>
      <c r="F1213" s="84" t="b">
        <v>0</v>
      </c>
      <c r="G1213" s="84" t="b">
        <v>0</v>
      </c>
    </row>
    <row r="1214" spans="1:7" x14ac:dyDescent="0.25">
      <c r="A1214" s="84" t="s">
        <v>15174</v>
      </c>
      <c r="B1214" s="84">
        <v>2</v>
      </c>
      <c r="C1214" s="122">
        <v>3.3076081572563416E-4</v>
      </c>
      <c r="D1214" s="84" t="s">
        <v>15743</v>
      </c>
      <c r="E1214" s="84" t="b">
        <v>0</v>
      </c>
      <c r="F1214" s="84" t="b">
        <v>0</v>
      </c>
      <c r="G1214" s="84" t="b">
        <v>0</v>
      </c>
    </row>
    <row r="1215" spans="1:7" x14ac:dyDescent="0.25">
      <c r="A1215" s="84" t="s">
        <v>15175</v>
      </c>
      <c r="B1215" s="84">
        <v>2</v>
      </c>
      <c r="C1215" s="122">
        <v>3.3076081572563416E-4</v>
      </c>
      <c r="D1215" s="84" t="s">
        <v>15743</v>
      </c>
      <c r="E1215" s="84" t="b">
        <v>0</v>
      </c>
      <c r="F1215" s="84" t="b">
        <v>0</v>
      </c>
      <c r="G1215" s="84" t="b">
        <v>0</v>
      </c>
    </row>
    <row r="1216" spans="1:7" x14ac:dyDescent="0.25">
      <c r="A1216" s="84" t="s">
        <v>15176</v>
      </c>
      <c r="B1216" s="84">
        <v>2</v>
      </c>
      <c r="C1216" s="122">
        <v>3.3076081572563416E-4</v>
      </c>
      <c r="D1216" s="84" t="s">
        <v>15743</v>
      </c>
      <c r="E1216" s="84" t="b">
        <v>0</v>
      </c>
      <c r="F1216" s="84" t="b">
        <v>0</v>
      </c>
      <c r="G1216" s="84" t="b">
        <v>0</v>
      </c>
    </row>
    <row r="1217" spans="1:7" x14ac:dyDescent="0.25">
      <c r="A1217" s="84" t="s">
        <v>15177</v>
      </c>
      <c r="B1217" s="84">
        <v>2</v>
      </c>
      <c r="C1217" s="122">
        <v>3.3076081572563416E-4</v>
      </c>
      <c r="D1217" s="84" t="s">
        <v>15743</v>
      </c>
      <c r="E1217" s="84" t="b">
        <v>0</v>
      </c>
      <c r="F1217" s="84" t="b">
        <v>0</v>
      </c>
      <c r="G1217" s="84" t="b">
        <v>0</v>
      </c>
    </row>
    <row r="1218" spans="1:7" x14ac:dyDescent="0.25">
      <c r="A1218" s="84" t="s">
        <v>15178</v>
      </c>
      <c r="B1218" s="84">
        <v>2</v>
      </c>
      <c r="C1218" s="122">
        <v>3.3076081572563416E-4</v>
      </c>
      <c r="D1218" s="84" t="s">
        <v>15743</v>
      </c>
      <c r="E1218" s="84" t="b">
        <v>0</v>
      </c>
      <c r="F1218" s="84" t="b">
        <v>0</v>
      </c>
      <c r="G1218" s="84" t="b">
        <v>0</v>
      </c>
    </row>
    <row r="1219" spans="1:7" x14ac:dyDescent="0.25">
      <c r="A1219" s="84" t="s">
        <v>15179</v>
      </c>
      <c r="B1219" s="84">
        <v>2</v>
      </c>
      <c r="C1219" s="122">
        <v>3.3076081572563416E-4</v>
      </c>
      <c r="D1219" s="84" t="s">
        <v>15743</v>
      </c>
      <c r="E1219" s="84" t="b">
        <v>0</v>
      </c>
      <c r="F1219" s="84" t="b">
        <v>0</v>
      </c>
      <c r="G1219" s="84" t="b">
        <v>0</v>
      </c>
    </row>
    <row r="1220" spans="1:7" x14ac:dyDescent="0.25">
      <c r="A1220" s="84" t="s">
        <v>15180</v>
      </c>
      <c r="B1220" s="84">
        <v>2</v>
      </c>
      <c r="C1220" s="122">
        <v>3.3076081572563416E-4</v>
      </c>
      <c r="D1220" s="84" t="s">
        <v>15743</v>
      </c>
      <c r="E1220" s="84" t="b">
        <v>0</v>
      </c>
      <c r="F1220" s="84" t="b">
        <v>0</v>
      </c>
      <c r="G1220" s="84" t="b">
        <v>0</v>
      </c>
    </row>
    <row r="1221" spans="1:7" x14ac:dyDescent="0.25">
      <c r="A1221" s="84" t="s">
        <v>957</v>
      </c>
      <c r="B1221" s="84">
        <v>2</v>
      </c>
      <c r="C1221" s="122">
        <v>3.3076081572563416E-4</v>
      </c>
      <c r="D1221" s="84" t="s">
        <v>15743</v>
      </c>
      <c r="E1221" s="84" t="b">
        <v>0</v>
      </c>
      <c r="F1221" s="84" t="b">
        <v>0</v>
      </c>
      <c r="G1221" s="84" t="b">
        <v>0</v>
      </c>
    </row>
    <row r="1222" spans="1:7" x14ac:dyDescent="0.25">
      <c r="A1222" s="84" t="s">
        <v>15181</v>
      </c>
      <c r="B1222" s="84">
        <v>2</v>
      </c>
      <c r="C1222" s="122">
        <v>3.3076081572563416E-4</v>
      </c>
      <c r="D1222" s="84" t="s">
        <v>15743</v>
      </c>
      <c r="E1222" s="84" t="b">
        <v>0</v>
      </c>
      <c r="F1222" s="84" t="b">
        <v>0</v>
      </c>
      <c r="G1222" s="84" t="b">
        <v>0</v>
      </c>
    </row>
    <row r="1223" spans="1:7" x14ac:dyDescent="0.25">
      <c r="A1223" s="84" t="s">
        <v>15182</v>
      </c>
      <c r="B1223" s="84">
        <v>2</v>
      </c>
      <c r="C1223" s="122">
        <v>3.3076081572563416E-4</v>
      </c>
      <c r="D1223" s="84" t="s">
        <v>15743</v>
      </c>
      <c r="E1223" s="84" t="b">
        <v>0</v>
      </c>
      <c r="F1223" s="84" t="b">
        <v>0</v>
      </c>
      <c r="G1223" s="84" t="b">
        <v>0</v>
      </c>
    </row>
    <row r="1224" spans="1:7" x14ac:dyDescent="0.25">
      <c r="A1224" s="84" t="s">
        <v>956</v>
      </c>
      <c r="B1224" s="84">
        <v>2</v>
      </c>
      <c r="C1224" s="122">
        <v>3.3076081572563416E-4</v>
      </c>
      <c r="D1224" s="84" t="s">
        <v>15743</v>
      </c>
      <c r="E1224" s="84" t="b">
        <v>0</v>
      </c>
      <c r="F1224" s="84" t="b">
        <v>0</v>
      </c>
      <c r="G1224" s="84" t="b">
        <v>0</v>
      </c>
    </row>
    <row r="1225" spans="1:7" x14ac:dyDescent="0.25">
      <c r="A1225" s="84" t="s">
        <v>955</v>
      </c>
      <c r="B1225" s="84">
        <v>2</v>
      </c>
      <c r="C1225" s="122">
        <v>3.3076081572563416E-4</v>
      </c>
      <c r="D1225" s="84" t="s">
        <v>15743</v>
      </c>
      <c r="E1225" s="84" t="b">
        <v>0</v>
      </c>
      <c r="F1225" s="84" t="b">
        <v>0</v>
      </c>
      <c r="G1225" s="84" t="b">
        <v>0</v>
      </c>
    </row>
    <row r="1226" spans="1:7" x14ac:dyDescent="0.25">
      <c r="A1226" s="84" t="s">
        <v>15183</v>
      </c>
      <c r="B1226" s="84">
        <v>2</v>
      </c>
      <c r="C1226" s="122">
        <v>3.3076081572563416E-4</v>
      </c>
      <c r="D1226" s="84" t="s">
        <v>15743</v>
      </c>
      <c r="E1226" s="84" t="b">
        <v>0</v>
      </c>
      <c r="F1226" s="84" t="b">
        <v>0</v>
      </c>
      <c r="G1226" s="84" t="b">
        <v>0</v>
      </c>
    </row>
    <row r="1227" spans="1:7" x14ac:dyDescent="0.25">
      <c r="A1227" s="84" t="s">
        <v>15184</v>
      </c>
      <c r="B1227" s="84">
        <v>2</v>
      </c>
      <c r="C1227" s="122">
        <v>3.3076081572563416E-4</v>
      </c>
      <c r="D1227" s="84" t="s">
        <v>15743</v>
      </c>
      <c r="E1227" s="84" t="b">
        <v>0</v>
      </c>
      <c r="F1227" s="84" t="b">
        <v>1</v>
      </c>
      <c r="G1227" s="84" t="b">
        <v>0</v>
      </c>
    </row>
    <row r="1228" spans="1:7" x14ac:dyDescent="0.25">
      <c r="A1228" s="84" t="s">
        <v>15185</v>
      </c>
      <c r="B1228" s="84">
        <v>2</v>
      </c>
      <c r="C1228" s="122">
        <v>3.3076081572563416E-4</v>
      </c>
      <c r="D1228" s="84" t="s">
        <v>15743</v>
      </c>
      <c r="E1228" s="84" t="b">
        <v>0</v>
      </c>
      <c r="F1228" s="84" t="b">
        <v>0</v>
      </c>
      <c r="G1228" s="84" t="b">
        <v>0</v>
      </c>
    </row>
    <row r="1229" spans="1:7" x14ac:dyDescent="0.25">
      <c r="A1229" s="84" t="s">
        <v>15186</v>
      </c>
      <c r="B1229" s="84">
        <v>2</v>
      </c>
      <c r="C1229" s="122">
        <v>3.3076081572563416E-4</v>
      </c>
      <c r="D1229" s="84" t="s">
        <v>15743</v>
      </c>
      <c r="E1229" s="84" t="b">
        <v>0</v>
      </c>
      <c r="F1229" s="84" t="b">
        <v>0</v>
      </c>
      <c r="G1229" s="84" t="b">
        <v>0</v>
      </c>
    </row>
    <row r="1230" spans="1:7" x14ac:dyDescent="0.25">
      <c r="A1230" s="84" t="s">
        <v>15187</v>
      </c>
      <c r="B1230" s="84">
        <v>2</v>
      </c>
      <c r="C1230" s="122">
        <v>3.3076081572563416E-4</v>
      </c>
      <c r="D1230" s="84" t="s">
        <v>15743</v>
      </c>
      <c r="E1230" s="84" t="b">
        <v>0</v>
      </c>
      <c r="F1230" s="84" t="b">
        <v>0</v>
      </c>
      <c r="G1230" s="84" t="b">
        <v>0</v>
      </c>
    </row>
    <row r="1231" spans="1:7" x14ac:dyDescent="0.25">
      <c r="A1231" s="84" t="s">
        <v>15188</v>
      </c>
      <c r="B1231" s="84">
        <v>2</v>
      </c>
      <c r="C1231" s="122">
        <v>3.3076081572563416E-4</v>
      </c>
      <c r="D1231" s="84" t="s">
        <v>15743</v>
      </c>
      <c r="E1231" s="84" t="b">
        <v>0</v>
      </c>
      <c r="F1231" s="84" t="b">
        <v>1</v>
      </c>
      <c r="G1231" s="84" t="b">
        <v>0</v>
      </c>
    </row>
    <row r="1232" spans="1:7" x14ac:dyDescent="0.25">
      <c r="A1232" s="84" t="s">
        <v>15189</v>
      </c>
      <c r="B1232" s="84">
        <v>2</v>
      </c>
      <c r="C1232" s="122">
        <v>3.3076081572563416E-4</v>
      </c>
      <c r="D1232" s="84" t="s">
        <v>15743</v>
      </c>
      <c r="E1232" s="84" t="b">
        <v>0</v>
      </c>
      <c r="F1232" s="84" t="b">
        <v>0</v>
      </c>
      <c r="G1232" s="84" t="b">
        <v>0</v>
      </c>
    </row>
    <row r="1233" spans="1:7" x14ac:dyDescent="0.25">
      <c r="A1233" s="84" t="s">
        <v>15190</v>
      </c>
      <c r="B1233" s="84">
        <v>2</v>
      </c>
      <c r="C1233" s="122">
        <v>3.3076081572563416E-4</v>
      </c>
      <c r="D1233" s="84" t="s">
        <v>15743</v>
      </c>
      <c r="E1233" s="84" t="b">
        <v>0</v>
      </c>
      <c r="F1233" s="84" t="b">
        <v>0</v>
      </c>
      <c r="G1233" s="84" t="b">
        <v>0</v>
      </c>
    </row>
    <row r="1234" spans="1:7" x14ac:dyDescent="0.25">
      <c r="A1234" s="84" t="s">
        <v>15191</v>
      </c>
      <c r="B1234" s="84">
        <v>2</v>
      </c>
      <c r="C1234" s="122">
        <v>3.3076081572563416E-4</v>
      </c>
      <c r="D1234" s="84" t="s">
        <v>15743</v>
      </c>
      <c r="E1234" s="84" t="b">
        <v>0</v>
      </c>
      <c r="F1234" s="84" t="b">
        <v>0</v>
      </c>
      <c r="G1234" s="84" t="b">
        <v>0</v>
      </c>
    </row>
    <row r="1235" spans="1:7" x14ac:dyDescent="0.25">
      <c r="A1235" s="84" t="s">
        <v>15192</v>
      </c>
      <c r="B1235" s="84">
        <v>2</v>
      </c>
      <c r="C1235" s="122">
        <v>3.3076081572563416E-4</v>
      </c>
      <c r="D1235" s="84" t="s">
        <v>15743</v>
      </c>
      <c r="E1235" s="84" t="b">
        <v>0</v>
      </c>
      <c r="F1235" s="84" t="b">
        <v>0</v>
      </c>
      <c r="G1235" s="84" t="b">
        <v>0</v>
      </c>
    </row>
    <row r="1236" spans="1:7" x14ac:dyDescent="0.25">
      <c r="A1236" s="84" t="s">
        <v>947</v>
      </c>
      <c r="B1236" s="84">
        <v>2</v>
      </c>
      <c r="C1236" s="122">
        <v>3.3076081572563416E-4</v>
      </c>
      <c r="D1236" s="84" t="s">
        <v>15743</v>
      </c>
      <c r="E1236" s="84" t="b">
        <v>0</v>
      </c>
      <c r="F1236" s="84" t="b">
        <v>0</v>
      </c>
      <c r="G1236" s="84" t="b">
        <v>0</v>
      </c>
    </row>
    <row r="1237" spans="1:7" x14ac:dyDescent="0.25">
      <c r="A1237" s="84" t="s">
        <v>946</v>
      </c>
      <c r="B1237" s="84">
        <v>2</v>
      </c>
      <c r="C1237" s="122">
        <v>3.3076081572563416E-4</v>
      </c>
      <c r="D1237" s="84" t="s">
        <v>15743</v>
      </c>
      <c r="E1237" s="84" t="b">
        <v>0</v>
      </c>
      <c r="F1237" s="84" t="b">
        <v>0</v>
      </c>
      <c r="G1237" s="84" t="b">
        <v>0</v>
      </c>
    </row>
    <row r="1238" spans="1:7" x14ac:dyDescent="0.25">
      <c r="A1238" s="84" t="s">
        <v>945</v>
      </c>
      <c r="B1238" s="84">
        <v>2</v>
      </c>
      <c r="C1238" s="122">
        <v>3.3076081572563416E-4</v>
      </c>
      <c r="D1238" s="84" t="s">
        <v>15743</v>
      </c>
      <c r="E1238" s="84" t="b">
        <v>0</v>
      </c>
      <c r="F1238" s="84" t="b">
        <v>0</v>
      </c>
      <c r="G1238" s="84" t="b">
        <v>0</v>
      </c>
    </row>
    <row r="1239" spans="1:7" x14ac:dyDescent="0.25">
      <c r="A1239" s="84" t="s">
        <v>944</v>
      </c>
      <c r="B1239" s="84">
        <v>2</v>
      </c>
      <c r="C1239" s="122">
        <v>3.3076081572563416E-4</v>
      </c>
      <c r="D1239" s="84" t="s">
        <v>15743</v>
      </c>
      <c r="E1239" s="84" t="b">
        <v>0</v>
      </c>
      <c r="F1239" s="84" t="b">
        <v>0</v>
      </c>
      <c r="G1239" s="84" t="b">
        <v>0</v>
      </c>
    </row>
    <row r="1240" spans="1:7" x14ac:dyDescent="0.25">
      <c r="A1240" s="84" t="s">
        <v>943</v>
      </c>
      <c r="B1240" s="84">
        <v>2</v>
      </c>
      <c r="C1240" s="122">
        <v>3.3076081572563416E-4</v>
      </c>
      <c r="D1240" s="84" t="s">
        <v>15743</v>
      </c>
      <c r="E1240" s="84" t="b">
        <v>0</v>
      </c>
      <c r="F1240" s="84" t="b">
        <v>0</v>
      </c>
      <c r="G1240" s="84" t="b">
        <v>0</v>
      </c>
    </row>
    <row r="1241" spans="1:7" x14ac:dyDescent="0.25">
      <c r="A1241" s="84" t="s">
        <v>942</v>
      </c>
      <c r="B1241" s="84">
        <v>2</v>
      </c>
      <c r="C1241" s="122">
        <v>3.3076081572563416E-4</v>
      </c>
      <c r="D1241" s="84" t="s">
        <v>15743</v>
      </c>
      <c r="E1241" s="84" t="b">
        <v>0</v>
      </c>
      <c r="F1241" s="84" t="b">
        <v>0</v>
      </c>
      <c r="G1241" s="84" t="b">
        <v>0</v>
      </c>
    </row>
    <row r="1242" spans="1:7" x14ac:dyDescent="0.25">
      <c r="A1242" s="84" t="s">
        <v>941</v>
      </c>
      <c r="B1242" s="84">
        <v>2</v>
      </c>
      <c r="C1242" s="122">
        <v>3.3076081572563416E-4</v>
      </c>
      <c r="D1242" s="84" t="s">
        <v>15743</v>
      </c>
      <c r="E1242" s="84" t="b">
        <v>0</v>
      </c>
      <c r="F1242" s="84" t="b">
        <v>0</v>
      </c>
      <c r="G1242" s="84" t="b">
        <v>0</v>
      </c>
    </row>
    <row r="1243" spans="1:7" x14ac:dyDescent="0.25">
      <c r="A1243" s="84" t="s">
        <v>15193</v>
      </c>
      <c r="B1243" s="84">
        <v>2</v>
      </c>
      <c r="C1243" s="122">
        <v>3.3076081572563416E-4</v>
      </c>
      <c r="D1243" s="84" t="s">
        <v>15743</v>
      </c>
      <c r="E1243" s="84" t="b">
        <v>0</v>
      </c>
      <c r="F1243" s="84" t="b">
        <v>0</v>
      </c>
      <c r="G1243" s="84" t="b">
        <v>0</v>
      </c>
    </row>
    <row r="1244" spans="1:7" x14ac:dyDescent="0.25">
      <c r="A1244" s="84" t="s">
        <v>15194</v>
      </c>
      <c r="B1244" s="84">
        <v>2</v>
      </c>
      <c r="C1244" s="122">
        <v>3.3076081572563416E-4</v>
      </c>
      <c r="D1244" s="84" t="s">
        <v>15743</v>
      </c>
      <c r="E1244" s="84" t="b">
        <v>0</v>
      </c>
      <c r="F1244" s="84" t="b">
        <v>0</v>
      </c>
      <c r="G1244" s="84" t="b">
        <v>0</v>
      </c>
    </row>
    <row r="1245" spans="1:7" x14ac:dyDescent="0.25">
      <c r="A1245" s="84" t="s">
        <v>15195</v>
      </c>
      <c r="B1245" s="84">
        <v>2</v>
      </c>
      <c r="C1245" s="122">
        <v>3.3076081572563416E-4</v>
      </c>
      <c r="D1245" s="84" t="s">
        <v>15743</v>
      </c>
      <c r="E1245" s="84" t="b">
        <v>0</v>
      </c>
      <c r="F1245" s="84" t="b">
        <v>0</v>
      </c>
      <c r="G1245" s="84" t="b">
        <v>0</v>
      </c>
    </row>
    <row r="1246" spans="1:7" x14ac:dyDescent="0.25">
      <c r="A1246" s="84" t="s">
        <v>15196</v>
      </c>
      <c r="B1246" s="84">
        <v>2</v>
      </c>
      <c r="C1246" s="122">
        <v>3.3076081572563416E-4</v>
      </c>
      <c r="D1246" s="84" t="s">
        <v>15743</v>
      </c>
      <c r="E1246" s="84" t="b">
        <v>0</v>
      </c>
      <c r="F1246" s="84" t="b">
        <v>0</v>
      </c>
      <c r="G1246" s="84" t="b">
        <v>0</v>
      </c>
    </row>
    <row r="1247" spans="1:7" x14ac:dyDescent="0.25">
      <c r="A1247" s="84" t="s">
        <v>938</v>
      </c>
      <c r="B1247" s="84">
        <v>2</v>
      </c>
      <c r="C1247" s="122">
        <v>3.3076081572563416E-4</v>
      </c>
      <c r="D1247" s="84" t="s">
        <v>15743</v>
      </c>
      <c r="E1247" s="84" t="b">
        <v>0</v>
      </c>
      <c r="F1247" s="84" t="b">
        <v>0</v>
      </c>
      <c r="G1247" s="84" t="b">
        <v>0</v>
      </c>
    </row>
    <row r="1248" spans="1:7" x14ac:dyDescent="0.25">
      <c r="A1248" s="84" t="s">
        <v>937</v>
      </c>
      <c r="B1248" s="84">
        <v>2</v>
      </c>
      <c r="C1248" s="122">
        <v>3.3076081572563416E-4</v>
      </c>
      <c r="D1248" s="84" t="s">
        <v>15743</v>
      </c>
      <c r="E1248" s="84" t="b">
        <v>0</v>
      </c>
      <c r="F1248" s="84" t="b">
        <v>0</v>
      </c>
      <c r="G1248" s="84" t="b">
        <v>0</v>
      </c>
    </row>
    <row r="1249" spans="1:7" x14ac:dyDescent="0.25">
      <c r="A1249" s="84" t="s">
        <v>936</v>
      </c>
      <c r="B1249" s="84">
        <v>2</v>
      </c>
      <c r="C1249" s="122">
        <v>3.3076081572563416E-4</v>
      </c>
      <c r="D1249" s="84" t="s">
        <v>15743</v>
      </c>
      <c r="E1249" s="84" t="b">
        <v>0</v>
      </c>
      <c r="F1249" s="84" t="b">
        <v>0</v>
      </c>
      <c r="G1249" s="84" t="b">
        <v>0</v>
      </c>
    </row>
    <row r="1250" spans="1:7" x14ac:dyDescent="0.25">
      <c r="A1250" s="84" t="s">
        <v>935</v>
      </c>
      <c r="B1250" s="84">
        <v>2</v>
      </c>
      <c r="C1250" s="122">
        <v>3.3076081572563416E-4</v>
      </c>
      <c r="D1250" s="84" t="s">
        <v>15743</v>
      </c>
      <c r="E1250" s="84" t="b">
        <v>0</v>
      </c>
      <c r="F1250" s="84" t="b">
        <v>0</v>
      </c>
      <c r="G1250" s="84" t="b">
        <v>0</v>
      </c>
    </row>
    <row r="1251" spans="1:7" x14ac:dyDescent="0.25">
      <c r="A1251" s="84" t="s">
        <v>12288</v>
      </c>
      <c r="B1251" s="84">
        <v>2</v>
      </c>
      <c r="C1251" s="122">
        <v>3.3076081572563416E-4</v>
      </c>
      <c r="D1251" s="84" t="s">
        <v>15743</v>
      </c>
      <c r="E1251" s="84" t="b">
        <v>0</v>
      </c>
      <c r="F1251" s="84" t="b">
        <v>0</v>
      </c>
      <c r="G1251" s="84" t="b">
        <v>0</v>
      </c>
    </row>
    <row r="1252" spans="1:7" x14ac:dyDescent="0.25">
      <c r="A1252" s="84" t="s">
        <v>15197</v>
      </c>
      <c r="B1252" s="84">
        <v>2</v>
      </c>
      <c r="C1252" s="122">
        <v>3.3076081572563416E-4</v>
      </c>
      <c r="D1252" s="84" t="s">
        <v>15743</v>
      </c>
      <c r="E1252" s="84" t="b">
        <v>0</v>
      </c>
      <c r="F1252" s="84" t="b">
        <v>0</v>
      </c>
      <c r="G1252" s="84" t="b">
        <v>0</v>
      </c>
    </row>
    <row r="1253" spans="1:7" x14ac:dyDescent="0.25">
      <c r="A1253" s="84" t="s">
        <v>15198</v>
      </c>
      <c r="B1253" s="84">
        <v>2</v>
      </c>
      <c r="C1253" s="122">
        <v>3.3076081572563416E-4</v>
      </c>
      <c r="D1253" s="84" t="s">
        <v>15743</v>
      </c>
      <c r="E1253" s="84" t="b">
        <v>0</v>
      </c>
      <c r="F1253" s="84" t="b">
        <v>0</v>
      </c>
      <c r="G1253" s="84" t="b">
        <v>0</v>
      </c>
    </row>
    <row r="1254" spans="1:7" x14ac:dyDescent="0.25">
      <c r="A1254" s="84" t="s">
        <v>15199</v>
      </c>
      <c r="B1254" s="84">
        <v>2</v>
      </c>
      <c r="C1254" s="122">
        <v>3.3076081572563416E-4</v>
      </c>
      <c r="D1254" s="84" t="s">
        <v>15743</v>
      </c>
      <c r="E1254" s="84" t="b">
        <v>0</v>
      </c>
      <c r="F1254" s="84" t="b">
        <v>0</v>
      </c>
      <c r="G1254" s="84" t="b">
        <v>0</v>
      </c>
    </row>
    <row r="1255" spans="1:7" x14ac:dyDescent="0.25">
      <c r="A1255" s="84" t="s">
        <v>15200</v>
      </c>
      <c r="B1255" s="84">
        <v>2</v>
      </c>
      <c r="C1255" s="122">
        <v>3.3076081572563416E-4</v>
      </c>
      <c r="D1255" s="84" t="s">
        <v>15743</v>
      </c>
      <c r="E1255" s="84" t="b">
        <v>0</v>
      </c>
      <c r="F1255" s="84" t="b">
        <v>0</v>
      </c>
      <c r="G1255" s="84" t="b">
        <v>0</v>
      </c>
    </row>
    <row r="1256" spans="1:7" x14ac:dyDescent="0.25">
      <c r="A1256" s="84" t="s">
        <v>15201</v>
      </c>
      <c r="B1256" s="84">
        <v>2</v>
      </c>
      <c r="C1256" s="122">
        <v>3.3076081572563416E-4</v>
      </c>
      <c r="D1256" s="84" t="s">
        <v>15743</v>
      </c>
      <c r="E1256" s="84" t="b">
        <v>0</v>
      </c>
      <c r="F1256" s="84" t="b">
        <v>0</v>
      </c>
      <c r="G1256" s="84" t="b">
        <v>0</v>
      </c>
    </row>
    <row r="1257" spans="1:7" x14ac:dyDescent="0.25">
      <c r="A1257" s="84" t="s">
        <v>15202</v>
      </c>
      <c r="B1257" s="84">
        <v>2</v>
      </c>
      <c r="C1257" s="122">
        <v>3.3076081572563416E-4</v>
      </c>
      <c r="D1257" s="84" t="s">
        <v>15743</v>
      </c>
      <c r="E1257" s="84" t="b">
        <v>0</v>
      </c>
      <c r="F1257" s="84" t="b">
        <v>0</v>
      </c>
      <c r="G1257" s="84" t="b">
        <v>0</v>
      </c>
    </row>
    <row r="1258" spans="1:7" x14ac:dyDescent="0.25">
      <c r="A1258" s="84" t="s">
        <v>15203</v>
      </c>
      <c r="B1258" s="84">
        <v>2</v>
      </c>
      <c r="C1258" s="122">
        <v>3.3076081572563416E-4</v>
      </c>
      <c r="D1258" s="84" t="s">
        <v>15743</v>
      </c>
      <c r="E1258" s="84" t="b">
        <v>1</v>
      </c>
      <c r="F1258" s="84" t="b">
        <v>0</v>
      </c>
      <c r="G1258" s="84" t="b">
        <v>0</v>
      </c>
    </row>
    <row r="1259" spans="1:7" x14ac:dyDescent="0.25">
      <c r="A1259" s="84" t="s">
        <v>15204</v>
      </c>
      <c r="B1259" s="84">
        <v>2</v>
      </c>
      <c r="C1259" s="122">
        <v>3.3076081572563416E-4</v>
      </c>
      <c r="D1259" s="84" t="s">
        <v>15743</v>
      </c>
      <c r="E1259" s="84" t="b">
        <v>0</v>
      </c>
      <c r="F1259" s="84" t="b">
        <v>0</v>
      </c>
      <c r="G1259" s="84" t="b">
        <v>0</v>
      </c>
    </row>
    <row r="1260" spans="1:7" x14ac:dyDescent="0.25">
      <c r="A1260" s="84" t="s">
        <v>15205</v>
      </c>
      <c r="B1260" s="84">
        <v>2</v>
      </c>
      <c r="C1260" s="122">
        <v>3.3076081572563416E-4</v>
      </c>
      <c r="D1260" s="84" t="s">
        <v>15743</v>
      </c>
      <c r="E1260" s="84" t="b">
        <v>0</v>
      </c>
      <c r="F1260" s="84" t="b">
        <v>0</v>
      </c>
      <c r="G1260" s="84" t="b">
        <v>0</v>
      </c>
    </row>
    <row r="1261" spans="1:7" x14ac:dyDescent="0.25">
      <c r="A1261" s="84" t="s">
        <v>15206</v>
      </c>
      <c r="B1261" s="84">
        <v>2</v>
      </c>
      <c r="C1261" s="122">
        <v>3.3076081572563416E-4</v>
      </c>
      <c r="D1261" s="84" t="s">
        <v>15743</v>
      </c>
      <c r="E1261" s="84" t="b">
        <v>0</v>
      </c>
      <c r="F1261" s="84" t="b">
        <v>0</v>
      </c>
      <c r="G1261" s="84" t="b">
        <v>0</v>
      </c>
    </row>
    <row r="1262" spans="1:7" x14ac:dyDescent="0.25">
      <c r="A1262" s="84" t="s">
        <v>15207</v>
      </c>
      <c r="B1262" s="84">
        <v>2</v>
      </c>
      <c r="C1262" s="122">
        <v>3.3076081572563416E-4</v>
      </c>
      <c r="D1262" s="84" t="s">
        <v>15743</v>
      </c>
      <c r="E1262" s="84" t="b">
        <v>0</v>
      </c>
      <c r="F1262" s="84" t="b">
        <v>0</v>
      </c>
      <c r="G1262" s="84" t="b">
        <v>0</v>
      </c>
    </row>
    <row r="1263" spans="1:7" x14ac:dyDescent="0.25">
      <c r="A1263" s="84" t="s">
        <v>15208</v>
      </c>
      <c r="B1263" s="84">
        <v>2</v>
      </c>
      <c r="C1263" s="122">
        <v>3.3076081572563416E-4</v>
      </c>
      <c r="D1263" s="84" t="s">
        <v>15743</v>
      </c>
      <c r="E1263" s="84" t="b">
        <v>0</v>
      </c>
      <c r="F1263" s="84" t="b">
        <v>0</v>
      </c>
      <c r="G1263" s="84" t="b">
        <v>0</v>
      </c>
    </row>
    <row r="1264" spans="1:7" x14ac:dyDescent="0.25">
      <c r="A1264" s="84" t="s">
        <v>15209</v>
      </c>
      <c r="B1264" s="84">
        <v>2</v>
      </c>
      <c r="C1264" s="122">
        <v>3.3076081572563416E-4</v>
      </c>
      <c r="D1264" s="84" t="s">
        <v>15743</v>
      </c>
      <c r="E1264" s="84" t="b">
        <v>0</v>
      </c>
      <c r="F1264" s="84" t="b">
        <v>1</v>
      </c>
      <c r="G1264" s="84" t="b">
        <v>0</v>
      </c>
    </row>
    <row r="1265" spans="1:7" x14ac:dyDescent="0.25">
      <c r="A1265" s="84" t="s">
        <v>15210</v>
      </c>
      <c r="B1265" s="84">
        <v>2</v>
      </c>
      <c r="C1265" s="122">
        <v>3.3076081572563416E-4</v>
      </c>
      <c r="D1265" s="84" t="s">
        <v>15743</v>
      </c>
      <c r="E1265" s="84" t="b">
        <v>0</v>
      </c>
      <c r="F1265" s="84" t="b">
        <v>1</v>
      </c>
      <c r="G1265" s="84" t="b">
        <v>0</v>
      </c>
    </row>
    <row r="1266" spans="1:7" x14ac:dyDescent="0.25">
      <c r="A1266" s="84" t="s">
        <v>15211</v>
      </c>
      <c r="B1266" s="84">
        <v>2</v>
      </c>
      <c r="C1266" s="122">
        <v>3.3076081572563416E-4</v>
      </c>
      <c r="D1266" s="84" t="s">
        <v>15743</v>
      </c>
      <c r="E1266" s="84" t="b">
        <v>0</v>
      </c>
      <c r="F1266" s="84" t="b">
        <v>0</v>
      </c>
      <c r="G1266" s="84" t="b">
        <v>0</v>
      </c>
    </row>
    <row r="1267" spans="1:7" x14ac:dyDescent="0.25">
      <c r="A1267" s="84" t="s">
        <v>15212</v>
      </c>
      <c r="B1267" s="84">
        <v>2</v>
      </c>
      <c r="C1267" s="122">
        <v>3.3076081572563416E-4</v>
      </c>
      <c r="D1267" s="84" t="s">
        <v>15743</v>
      </c>
      <c r="E1267" s="84" t="b">
        <v>0</v>
      </c>
      <c r="F1267" s="84" t="b">
        <v>0</v>
      </c>
      <c r="G1267" s="84" t="b">
        <v>0</v>
      </c>
    </row>
    <row r="1268" spans="1:7" x14ac:dyDescent="0.25">
      <c r="A1268" s="84" t="s">
        <v>15213</v>
      </c>
      <c r="B1268" s="84">
        <v>2</v>
      </c>
      <c r="C1268" s="122">
        <v>3.3076081572563416E-4</v>
      </c>
      <c r="D1268" s="84" t="s">
        <v>15743</v>
      </c>
      <c r="E1268" s="84" t="b">
        <v>1</v>
      </c>
      <c r="F1268" s="84" t="b">
        <v>0</v>
      </c>
      <c r="G1268" s="84" t="b">
        <v>0</v>
      </c>
    </row>
    <row r="1269" spans="1:7" x14ac:dyDescent="0.25">
      <c r="A1269" s="84" t="s">
        <v>15214</v>
      </c>
      <c r="B1269" s="84">
        <v>2</v>
      </c>
      <c r="C1269" s="122">
        <v>3.3076081572563416E-4</v>
      </c>
      <c r="D1269" s="84" t="s">
        <v>15743</v>
      </c>
      <c r="E1269" s="84" t="b">
        <v>0</v>
      </c>
      <c r="F1269" s="84" t="b">
        <v>0</v>
      </c>
      <c r="G1269" s="84" t="b">
        <v>0</v>
      </c>
    </row>
    <row r="1270" spans="1:7" x14ac:dyDescent="0.25">
      <c r="A1270" s="84" t="s">
        <v>15215</v>
      </c>
      <c r="B1270" s="84">
        <v>2</v>
      </c>
      <c r="C1270" s="122">
        <v>3.3076081572563416E-4</v>
      </c>
      <c r="D1270" s="84" t="s">
        <v>15743</v>
      </c>
      <c r="E1270" s="84" t="b">
        <v>0</v>
      </c>
      <c r="F1270" s="84" t="b">
        <v>0</v>
      </c>
      <c r="G1270" s="84" t="b">
        <v>0</v>
      </c>
    </row>
    <row r="1271" spans="1:7" x14ac:dyDescent="0.25">
      <c r="A1271" s="84" t="s">
        <v>15216</v>
      </c>
      <c r="B1271" s="84">
        <v>2</v>
      </c>
      <c r="C1271" s="122">
        <v>3.3076081572563416E-4</v>
      </c>
      <c r="D1271" s="84" t="s">
        <v>15743</v>
      </c>
      <c r="E1271" s="84" t="b">
        <v>1</v>
      </c>
      <c r="F1271" s="84" t="b">
        <v>0</v>
      </c>
      <c r="G1271" s="84" t="b">
        <v>0</v>
      </c>
    </row>
    <row r="1272" spans="1:7" x14ac:dyDescent="0.25">
      <c r="A1272" s="84" t="s">
        <v>15217</v>
      </c>
      <c r="B1272" s="84">
        <v>2</v>
      </c>
      <c r="C1272" s="122">
        <v>3.3076081572563416E-4</v>
      </c>
      <c r="D1272" s="84" t="s">
        <v>15743</v>
      </c>
      <c r="E1272" s="84" t="b">
        <v>1</v>
      </c>
      <c r="F1272" s="84" t="b">
        <v>0</v>
      </c>
      <c r="G1272" s="84" t="b">
        <v>0</v>
      </c>
    </row>
    <row r="1273" spans="1:7" x14ac:dyDescent="0.25">
      <c r="A1273" s="84" t="s">
        <v>15218</v>
      </c>
      <c r="B1273" s="84">
        <v>2</v>
      </c>
      <c r="C1273" s="122">
        <v>3.3076081572563416E-4</v>
      </c>
      <c r="D1273" s="84" t="s">
        <v>15743</v>
      </c>
      <c r="E1273" s="84" t="b">
        <v>0</v>
      </c>
      <c r="F1273" s="84" t="b">
        <v>0</v>
      </c>
      <c r="G1273" s="84" t="b">
        <v>0</v>
      </c>
    </row>
    <row r="1274" spans="1:7" x14ac:dyDescent="0.25">
      <c r="A1274" s="84" t="s">
        <v>15219</v>
      </c>
      <c r="B1274" s="84">
        <v>2</v>
      </c>
      <c r="C1274" s="122">
        <v>3.3076081572563416E-4</v>
      </c>
      <c r="D1274" s="84" t="s">
        <v>15743</v>
      </c>
      <c r="E1274" s="84" t="b">
        <v>0</v>
      </c>
      <c r="F1274" s="84" t="b">
        <v>0</v>
      </c>
      <c r="G1274" s="84" t="b">
        <v>0</v>
      </c>
    </row>
    <row r="1275" spans="1:7" x14ac:dyDescent="0.25">
      <c r="A1275" s="84" t="s">
        <v>15220</v>
      </c>
      <c r="B1275" s="84">
        <v>2</v>
      </c>
      <c r="C1275" s="122">
        <v>3.3076081572563416E-4</v>
      </c>
      <c r="D1275" s="84" t="s">
        <v>15743</v>
      </c>
      <c r="E1275" s="84" t="b">
        <v>0</v>
      </c>
      <c r="F1275" s="84" t="b">
        <v>0</v>
      </c>
      <c r="G1275" s="84" t="b">
        <v>0</v>
      </c>
    </row>
    <row r="1276" spans="1:7" x14ac:dyDescent="0.25">
      <c r="A1276" s="84" t="s">
        <v>15221</v>
      </c>
      <c r="B1276" s="84">
        <v>2</v>
      </c>
      <c r="C1276" s="122">
        <v>3.3076081572563416E-4</v>
      </c>
      <c r="D1276" s="84" t="s">
        <v>15743</v>
      </c>
      <c r="E1276" s="84" t="b">
        <v>0</v>
      </c>
      <c r="F1276" s="84" t="b">
        <v>0</v>
      </c>
      <c r="G1276" s="84" t="b">
        <v>0</v>
      </c>
    </row>
    <row r="1277" spans="1:7" x14ac:dyDescent="0.25">
      <c r="A1277" s="84" t="s">
        <v>15222</v>
      </c>
      <c r="B1277" s="84">
        <v>2</v>
      </c>
      <c r="C1277" s="122">
        <v>3.3076081572563416E-4</v>
      </c>
      <c r="D1277" s="84" t="s">
        <v>15743</v>
      </c>
      <c r="E1277" s="84" t="b">
        <v>1</v>
      </c>
      <c r="F1277" s="84" t="b">
        <v>0</v>
      </c>
      <c r="G1277" s="84" t="b">
        <v>0</v>
      </c>
    </row>
    <row r="1278" spans="1:7" x14ac:dyDescent="0.25">
      <c r="A1278" s="84" t="s">
        <v>15223</v>
      </c>
      <c r="B1278" s="84">
        <v>2</v>
      </c>
      <c r="C1278" s="122">
        <v>3.3076081572563416E-4</v>
      </c>
      <c r="D1278" s="84" t="s">
        <v>15743</v>
      </c>
      <c r="E1278" s="84" t="b">
        <v>1</v>
      </c>
      <c r="F1278" s="84" t="b">
        <v>0</v>
      </c>
      <c r="G1278" s="84" t="b">
        <v>0</v>
      </c>
    </row>
    <row r="1279" spans="1:7" x14ac:dyDescent="0.25">
      <c r="A1279" s="84" t="s">
        <v>15224</v>
      </c>
      <c r="B1279" s="84">
        <v>2</v>
      </c>
      <c r="C1279" s="122">
        <v>3.3076081572563416E-4</v>
      </c>
      <c r="D1279" s="84" t="s">
        <v>15743</v>
      </c>
      <c r="E1279" s="84" t="b">
        <v>0</v>
      </c>
      <c r="F1279" s="84" t="b">
        <v>0</v>
      </c>
      <c r="G1279" s="84" t="b">
        <v>0</v>
      </c>
    </row>
    <row r="1280" spans="1:7" x14ac:dyDescent="0.25">
      <c r="A1280" s="84" t="s">
        <v>15225</v>
      </c>
      <c r="B1280" s="84">
        <v>2</v>
      </c>
      <c r="C1280" s="122">
        <v>3.3076081572563416E-4</v>
      </c>
      <c r="D1280" s="84" t="s">
        <v>15743</v>
      </c>
      <c r="E1280" s="84" t="b">
        <v>0</v>
      </c>
      <c r="F1280" s="84" t="b">
        <v>0</v>
      </c>
      <c r="G1280" s="84" t="b">
        <v>0</v>
      </c>
    </row>
    <row r="1281" spans="1:7" x14ac:dyDescent="0.25">
      <c r="A1281" s="84" t="s">
        <v>15226</v>
      </c>
      <c r="B1281" s="84">
        <v>2</v>
      </c>
      <c r="C1281" s="122">
        <v>3.3076081572563416E-4</v>
      </c>
      <c r="D1281" s="84" t="s">
        <v>15743</v>
      </c>
      <c r="E1281" s="84" t="b">
        <v>0</v>
      </c>
      <c r="F1281" s="84" t="b">
        <v>0</v>
      </c>
      <c r="G1281" s="84" t="b">
        <v>0</v>
      </c>
    </row>
    <row r="1282" spans="1:7" x14ac:dyDescent="0.25">
      <c r="A1282" s="84" t="s">
        <v>15227</v>
      </c>
      <c r="B1282" s="84">
        <v>2</v>
      </c>
      <c r="C1282" s="122">
        <v>3.3076081572563416E-4</v>
      </c>
      <c r="D1282" s="84" t="s">
        <v>15743</v>
      </c>
      <c r="E1282" s="84" t="b">
        <v>0</v>
      </c>
      <c r="F1282" s="84" t="b">
        <v>0</v>
      </c>
      <c r="G1282" s="84" t="b">
        <v>0</v>
      </c>
    </row>
    <row r="1283" spans="1:7" x14ac:dyDescent="0.25">
      <c r="A1283" s="84" t="s">
        <v>15228</v>
      </c>
      <c r="B1283" s="84">
        <v>2</v>
      </c>
      <c r="C1283" s="122">
        <v>3.3076081572563416E-4</v>
      </c>
      <c r="D1283" s="84" t="s">
        <v>15743</v>
      </c>
      <c r="E1283" s="84" t="b">
        <v>0</v>
      </c>
      <c r="F1283" s="84" t="b">
        <v>0</v>
      </c>
      <c r="G1283" s="84" t="b">
        <v>0</v>
      </c>
    </row>
    <row r="1284" spans="1:7" x14ac:dyDescent="0.25">
      <c r="A1284" s="84" t="s">
        <v>930</v>
      </c>
      <c r="B1284" s="84">
        <v>2</v>
      </c>
      <c r="C1284" s="122">
        <v>3.3076081572563416E-4</v>
      </c>
      <c r="D1284" s="84" t="s">
        <v>15743</v>
      </c>
      <c r="E1284" s="84" t="b">
        <v>0</v>
      </c>
      <c r="F1284" s="84" t="b">
        <v>0</v>
      </c>
      <c r="G1284" s="84" t="b">
        <v>0</v>
      </c>
    </row>
    <row r="1285" spans="1:7" x14ac:dyDescent="0.25">
      <c r="A1285" s="84" t="s">
        <v>929</v>
      </c>
      <c r="B1285" s="84">
        <v>2</v>
      </c>
      <c r="C1285" s="122">
        <v>3.3076081572563416E-4</v>
      </c>
      <c r="D1285" s="84" t="s">
        <v>15743</v>
      </c>
      <c r="E1285" s="84" t="b">
        <v>0</v>
      </c>
      <c r="F1285" s="84" t="b">
        <v>0</v>
      </c>
      <c r="G1285" s="84" t="b">
        <v>0</v>
      </c>
    </row>
    <row r="1286" spans="1:7" x14ac:dyDescent="0.25">
      <c r="A1286" s="84" t="s">
        <v>15229</v>
      </c>
      <c r="B1286" s="84">
        <v>2</v>
      </c>
      <c r="C1286" s="122">
        <v>3.3076081572563416E-4</v>
      </c>
      <c r="D1286" s="84" t="s">
        <v>15743</v>
      </c>
      <c r="E1286" s="84" t="b">
        <v>0</v>
      </c>
      <c r="F1286" s="84" t="b">
        <v>0</v>
      </c>
      <c r="G1286" s="84" t="b">
        <v>0</v>
      </c>
    </row>
    <row r="1287" spans="1:7" x14ac:dyDescent="0.25">
      <c r="A1287" s="84" t="s">
        <v>15230</v>
      </c>
      <c r="B1287" s="84">
        <v>2</v>
      </c>
      <c r="C1287" s="122">
        <v>3.3076081572563416E-4</v>
      </c>
      <c r="D1287" s="84" t="s">
        <v>15743</v>
      </c>
      <c r="E1287" s="84" t="b">
        <v>0</v>
      </c>
      <c r="F1287" s="84" t="b">
        <v>0</v>
      </c>
      <c r="G1287" s="84" t="b">
        <v>0</v>
      </c>
    </row>
    <row r="1288" spans="1:7" x14ac:dyDescent="0.25">
      <c r="A1288" s="84" t="s">
        <v>15231</v>
      </c>
      <c r="B1288" s="84">
        <v>2</v>
      </c>
      <c r="C1288" s="122">
        <v>3.3076081572563416E-4</v>
      </c>
      <c r="D1288" s="84" t="s">
        <v>15743</v>
      </c>
      <c r="E1288" s="84" t="b">
        <v>0</v>
      </c>
      <c r="F1288" s="84" t="b">
        <v>0</v>
      </c>
      <c r="G1288" s="84" t="b">
        <v>0</v>
      </c>
    </row>
    <row r="1289" spans="1:7" x14ac:dyDescent="0.25">
      <c r="A1289" s="84" t="s">
        <v>818</v>
      </c>
      <c r="B1289" s="84">
        <v>2</v>
      </c>
      <c r="C1289" s="122">
        <v>3.3076081572563416E-4</v>
      </c>
      <c r="D1289" s="84" t="s">
        <v>15743</v>
      </c>
      <c r="E1289" s="84" t="b">
        <v>0</v>
      </c>
      <c r="F1289" s="84" t="b">
        <v>0</v>
      </c>
      <c r="G1289" s="84" t="b">
        <v>0</v>
      </c>
    </row>
    <row r="1290" spans="1:7" x14ac:dyDescent="0.25">
      <c r="A1290" s="84" t="s">
        <v>15232</v>
      </c>
      <c r="B1290" s="84">
        <v>2</v>
      </c>
      <c r="C1290" s="122">
        <v>3.3076081572563416E-4</v>
      </c>
      <c r="D1290" s="84" t="s">
        <v>15743</v>
      </c>
      <c r="E1290" s="84" t="b">
        <v>0</v>
      </c>
      <c r="F1290" s="84" t="b">
        <v>0</v>
      </c>
      <c r="G1290" s="84" t="b">
        <v>0</v>
      </c>
    </row>
    <row r="1291" spans="1:7" x14ac:dyDescent="0.25">
      <c r="A1291" s="84" t="s">
        <v>927</v>
      </c>
      <c r="B1291" s="84">
        <v>2</v>
      </c>
      <c r="C1291" s="122">
        <v>3.3076081572563416E-4</v>
      </c>
      <c r="D1291" s="84" t="s">
        <v>15743</v>
      </c>
      <c r="E1291" s="84" t="b">
        <v>0</v>
      </c>
      <c r="F1291" s="84" t="b">
        <v>0</v>
      </c>
      <c r="G1291" s="84" t="b">
        <v>0</v>
      </c>
    </row>
    <row r="1292" spans="1:7" x14ac:dyDescent="0.25">
      <c r="A1292" s="84" t="s">
        <v>15233</v>
      </c>
      <c r="B1292" s="84">
        <v>2</v>
      </c>
      <c r="C1292" s="122">
        <v>3.3076081572563416E-4</v>
      </c>
      <c r="D1292" s="84" t="s">
        <v>15743</v>
      </c>
      <c r="E1292" s="84" t="b">
        <v>0</v>
      </c>
      <c r="F1292" s="84" t="b">
        <v>0</v>
      </c>
      <c r="G1292" s="84" t="b">
        <v>0</v>
      </c>
    </row>
    <row r="1293" spans="1:7" x14ac:dyDescent="0.25">
      <c r="A1293" s="84" t="s">
        <v>15234</v>
      </c>
      <c r="B1293" s="84">
        <v>2</v>
      </c>
      <c r="C1293" s="122">
        <v>3.3076081572563416E-4</v>
      </c>
      <c r="D1293" s="84" t="s">
        <v>15743</v>
      </c>
      <c r="E1293" s="84" t="b">
        <v>0</v>
      </c>
      <c r="F1293" s="84" t="b">
        <v>0</v>
      </c>
      <c r="G1293" s="84" t="b">
        <v>0</v>
      </c>
    </row>
    <row r="1294" spans="1:7" x14ac:dyDescent="0.25">
      <c r="A1294" s="84" t="s">
        <v>15235</v>
      </c>
      <c r="B1294" s="84">
        <v>2</v>
      </c>
      <c r="C1294" s="122">
        <v>3.3076081572563416E-4</v>
      </c>
      <c r="D1294" s="84" t="s">
        <v>15743</v>
      </c>
      <c r="E1294" s="84" t="b">
        <v>0</v>
      </c>
      <c r="F1294" s="84" t="b">
        <v>1</v>
      </c>
      <c r="G1294" s="84" t="b">
        <v>0</v>
      </c>
    </row>
    <row r="1295" spans="1:7" x14ac:dyDescent="0.25">
      <c r="A1295" s="84" t="s">
        <v>15236</v>
      </c>
      <c r="B1295" s="84">
        <v>2</v>
      </c>
      <c r="C1295" s="122">
        <v>3.3076081572563416E-4</v>
      </c>
      <c r="D1295" s="84" t="s">
        <v>15743</v>
      </c>
      <c r="E1295" s="84" t="b">
        <v>0</v>
      </c>
      <c r="F1295" s="84" t="b">
        <v>0</v>
      </c>
      <c r="G1295" s="84" t="b">
        <v>0</v>
      </c>
    </row>
    <row r="1296" spans="1:7" x14ac:dyDescent="0.25">
      <c r="A1296" s="84" t="s">
        <v>924</v>
      </c>
      <c r="B1296" s="84">
        <v>2</v>
      </c>
      <c r="C1296" s="122">
        <v>3.3076081572563416E-4</v>
      </c>
      <c r="D1296" s="84" t="s">
        <v>15743</v>
      </c>
      <c r="E1296" s="84" t="b">
        <v>0</v>
      </c>
      <c r="F1296" s="84" t="b">
        <v>0</v>
      </c>
      <c r="G1296" s="84" t="b">
        <v>0</v>
      </c>
    </row>
    <row r="1297" spans="1:7" x14ac:dyDescent="0.25">
      <c r="A1297" s="84" t="s">
        <v>923</v>
      </c>
      <c r="B1297" s="84">
        <v>2</v>
      </c>
      <c r="C1297" s="122">
        <v>3.3076081572563416E-4</v>
      </c>
      <c r="D1297" s="84" t="s">
        <v>15743</v>
      </c>
      <c r="E1297" s="84" t="b">
        <v>0</v>
      </c>
      <c r="F1297" s="84" t="b">
        <v>0</v>
      </c>
      <c r="G1297" s="84" t="b">
        <v>0</v>
      </c>
    </row>
    <row r="1298" spans="1:7" x14ac:dyDescent="0.25">
      <c r="A1298" s="84" t="s">
        <v>922</v>
      </c>
      <c r="B1298" s="84">
        <v>2</v>
      </c>
      <c r="C1298" s="122">
        <v>3.3076081572563416E-4</v>
      </c>
      <c r="D1298" s="84" t="s">
        <v>15743</v>
      </c>
      <c r="E1298" s="84" t="b">
        <v>0</v>
      </c>
      <c r="F1298" s="84" t="b">
        <v>0</v>
      </c>
      <c r="G1298" s="84" t="b">
        <v>0</v>
      </c>
    </row>
    <row r="1299" spans="1:7" x14ac:dyDescent="0.25">
      <c r="A1299" s="84" t="s">
        <v>920</v>
      </c>
      <c r="B1299" s="84">
        <v>2</v>
      </c>
      <c r="C1299" s="122">
        <v>3.3076081572563416E-4</v>
      </c>
      <c r="D1299" s="84" t="s">
        <v>15743</v>
      </c>
      <c r="E1299" s="84" t="b">
        <v>0</v>
      </c>
      <c r="F1299" s="84" t="b">
        <v>0</v>
      </c>
      <c r="G1299" s="84" t="b">
        <v>0</v>
      </c>
    </row>
    <row r="1300" spans="1:7" x14ac:dyDescent="0.25">
      <c r="A1300" s="84" t="s">
        <v>916</v>
      </c>
      <c r="B1300" s="84">
        <v>2</v>
      </c>
      <c r="C1300" s="122">
        <v>3.3076081572563416E-4</v>
      </c>
      <c r="D1300" s="84" t="s">
        <v>15743</v>
      </c>
      <c r="E1300" s="84" t="b">
        <v>0</v>
      </c>
      <c r="F1300" s="84" t="b">
        <v>0</v>
      </c>
      <c r="G1300" s="84" t="b">
        <v>0</v>
      </c>
    </row>
    <row r="1301" spans="1:7" x14ac:dyDescent="0.25">
      <c r="A1301" s="84" t="s">
        <v>15237</v>
      </c>
      <c r="B1301" s="84">
        <v>2</v>
      </c>
      <c r="C1301" s="122">
        <v>3.3076081572563416E-4</v>
      </c>
      <c r="D1301" s="84" t="s">
        <v>15743</v>
      </c>
      <c r="E1301" s="84" t="b">
        <v>0</v>
      </c>
      <c r="F1301" s="84" t="b">
        <v>0</v>
      </c>
      <c r="G1301" s="84" t="b">
        <v>0</v>
      </c>
    </row>
    <row r="1302" spans="1:7" x14ac:dyDescent="0.25">
      <c r="A1302" s="84" t="s">
        <v>15238</v>
      </c>
      <c r="B1302" s="84">
        <v>2</v>
      </c>
      <c r="C1302" s="122">
        <v>3.3076081572563416E-4</v>
      </c>
      <c r="D1302" s="84" t="s">
        <v>15743</v>
      </c>
      <c r="E1302" s="84" t="b">
        <v>0</v>
      </c>
      <c r="F1302" s="84" t="b">
        <v>0</v>
      </c>
      <c r="G1302" s="84" t="b">
        <v>0</v>
      </c>
    </row>
    <row r="1303" spans="1:7" x14ac:dyDescent="0.25">
      <c r="A1303" s="84" t="s">
        <v>15239</v>
      </c>
      <c r="B1303" s="84">
        <v>2</v>
      </c>
      <c r="C1303" s="122">
        <v>3.3076081572563416E-4</v>
      </c>
      <c r="D1303" s="84" t="s">
        <v>15743</v>
      </c>
      <c r="E1303" s="84" t="b">
        <v>0</v>
      </c>
      <c r="F1303" s="84" t="b">
        <v>0</v>
      </c>
      <c r="G1303" s="84" t="b">
        <v>0</v>
      </c>
    </row>
    <row r="1304" spans="1:7" x14ac:dyDescent="0.25">
      <c r="A1304" s="84" t="s">
        <v>15240</v>
      </c>
      <c r="B1304" s="84">
        <v>2</v>
      </c>
      <c r="C1304" s="122">
        <v>3.3076081572563416E-4</v>
      </c>
      <c r="D1304" s="84" t="s">
        <v>15743</v>
      </c>
      <c r="E1304" s="84" t="b">
        <v>0</v>
      </c>
      <c r="F1304" s="84" t="b">
        <v>0</v>
      </c>
      <c r="G1304" s="84" t="b">
        <v>0</v>
      </c>
    </row>
    <row r="1305" spans="1:7" x14ac:dyDescent="0.25">
      <c r="A1305" s="84" t="s">
        <v>15241</v>
      </c>
      <c r="B1305" s="84">
        <v>2</v>
      </c>
      <c r="C1305" s="122">
        <v>3.6656362206055105E-4</v>
      </c>
      <c r="D1305" s="84" t="s">
        <v>15743</v>
      </c>
      <c r="E1305" s="84" t="b">
        <v>0</v>
      </c>
      <c r="F1305" s="84" t="b">
        <v>0</v>
      </c>
      <c r="G1305" s="84" t="b">
        <v>0</v>
      </c>
    </row>
    <row r="1306" spans="1:7" x14ac:dyDescent="0.25">
      <c r="A1306" s="84" t="s">
        <v>15242</v>
      </c>
      <c r="B1306" s="84">
        <v>2</v>
      </c>
      <c r="C1306" s="122">
        <v>3.3076081572563416E-4</v>
      </c>
      <c r="D1306" s="84" t="s">
        <v>15743</v>
      </c>
      <c r="E1306" s="84" t="b">
        <v>0</v>
      </c>
      <c r="F1306" s="84" t="b">
        <v>0</v>
      </c>
      <c r="G1306" s="84" t="b">
        <v>0</v>
      </c>
    </row>
    <row r="1307" spans="1:7" x14ac:dyDescent="0.25">
      <c r="A1307" s="84" t="s">
        <v>15243</v>
      </c>
      <c r="B1307" s="84">
        <v>2</v>
      </c>
      <c r="C1307" s="122">
        <v>3.3076081572563416E-4</v>
      </c>
      <c r="D1307" s="84" t="s">
        <v>15743</v>
      </c>
      <c r="E1307" s="84" t="b">
        <v>0</v>
      </c>
      <c r="F1307" s="84" t="b">
        <v>0</v>
      </c>
      <c r="G1307" s="84" t="b">
        <v>0</v>
      </c>
    </row>
    <row r="1308" spans="1:7" x14ac:dyDescent="0.25">
      <c r="A1308" s="84" t="s">
        <v>15244</v>
      </c>
      <c r="B1308" s="84">
        <v>2</v>
      </c>
      <c r="C1308" s="122">
        <v>3.6656362206055105E-4</v>
      </c>
      <c r="D1308" s="84" t="s">
        <v>15743</v>
      </c>
      <c r="E1308" s="84" t="b">
        <v>0</v>
      </c>
      <c r="F1308" s="84" t="b">
        <v>0</v>
      </c>
      <c r="G1308" s="84" t="b">
        <v>0</v>
      </c>
    </row>
    <row r="1309" spans="1:7" x14ac:dyDescent="0.25">
      <c r="A1309" s="84" t="s">
        <v>15245</v>
      </c>
      <c r="B1309" s="84">
        <v>2</v>
      </c>
      <c r="C1309" s="122">
        <v>3.3076081572563416E-4</v>
      </c>
      <c r="D1309" s="84" t="s">
        <v>15743</v>
      </c>
      <c r="E1309" s="84" t="b">
        <v>0</v>
      </c>
      <c r="F1309" s="84" t="b">
        <v>0</v>
      </c>
      <c r="G1309" s="84" t="b">
        <v>0</v>
      </c>
    </row>
    <row r="1310" spans="1:7" x14ac:dyDescent="0.25">
      <c r="A1310" s="84" t="s">
        <v>15246</v>
      </c>
      <c r="B1310" s="84">
        <v>2</v>
      </c>
      <c r="C1310" s="122">
        <v>3.3076081572563416E-4</v>
      </c>
      <c r="D1310" s="84" t="s">
        <v>15743</v>
      </c>
      <c r="E1310" s="84" t="b">
        <v>0</v>
      </c>
      <c r="F1310" s="84" t="b">
        <v>0</v>
      </c>
      <c r="G1310" s="84" t="b">
        <v>0</v>
      </c>
    </row>
    <row r="1311" spans="1:7" x14ac:dyDescent="0.25">
      <c r="A1311" s="84" t="s">
        <v>15247</v>
      </c>
      <c r="B1311" s="84">
        <v>2</v>
      </c>
      <c r="C1311" s="122">
        <v>3.3076081572563416E-4</v>
      </c>
      <c r="D1311" s="84" t="s">
        <v>15743</v>
      </c>
      <c r="E1311" s="84" t="b">
        <v>0</v>
      </c>
      <c r="F1311" s="84" t="b">
        <v>0</v>
      </c>
      <c r="G1311" s="84" t="b">
        <v>0</v>
      </c>
    </row>
    <row r="1312" spans="1:7" x14ac:dyDescent="0.25">
      <c r="A1312" s="84" t="s">
        <v>15248</v>
      </c>
      <c r="B1312" s="84">
        <v>2</v>
      </c>
      <c r="C1312" s="122">
        <v>3.3076081572563416E-4</v>
      </c>
      <c r="D1312" s="84" t="s">
        <v>15743</v>
      </c>
      <c r="E1312" s="84" t="b">
        <v>0</v>
      </c>
      <c r="F1312" s="84" t="b">
        <v>0</v>
      </c>
      <c r="G1312" s="84" t="b">
        <v>0</v>
      </c>
    </row>
    <row r="1313" spans="1:7" x14ac:dyDescent="0.25">
      <c r="A1313" s="84" t="s">
        <v>15249</v>
      </c>
      <c r="B1313" s="84">
        <v>2</v>
      </c>
      <c r="C1313" s="122">
        <v>3.3076081572563416E-4</v>
      </c>
      <c r="D1313" s="84" t="s">
        <v>15743</v>
      </c>
      <c r="E1313" s="84" t="b">
        <v>0</v>
      </c>
      <c r="F1313" s="84" t="b">
        <v>0</v>
      </c>
      <c r="G1313" s="84" t="b">
        <v>0</v>
      </c>
    </row>
    <row r="1314" spans="1:7" x14ac:dyDescent="0.25">
      <c r="A1314" s="84" t="s">
        <v>15250</v>
      </c>
      <c r="B1314" s="84">
        <v>2</v>
      </c>
      <c r="C1314" s="122">
        <v>3.3076081572563416E-4</v>
      </c>
      <c r="D1314" s="84" t="s">
        <v>15743</v>
      </c>
      <c r="E1314" s="84" t="b">
        <v>0</v>
      </c>
      <c r="F1314" s="84" t="b">
        <v>0</v>
      </c>
      <c r="G1314" s="84" t="b">
        <v>0</v>
      </c>
    </row>
    <row r="1315" spans="1:7" x14ac:dyDescent="0.25">
      <c r="A1315" s="84" t="s">
        <v>15251</v>
      </c>
      <c r="B1315" s="84">
        <v>2</v>
      </c>
      <c r="C1315" s="122">
        <v>3.3076081572563416E-4</v>
      </c>
      <c r="D1315" s="84" t="s">
        <v>15743</v>
      </c>
      <c r="E1315" s="84" t="b">
        <v>0</v>
      </c>
      <c r="F1315" s="84" t="b">
        <v>0</v>
      </c>
      <c r="G1315" s="84" t="b">
        <v>0</v>
      </c>
    </row>
    <row r="1316" spans="1:7" x14ac:dyDescent="0.25">
      <c r="A1316" s="84" t="s">
        <v>15252</v>
      </c>
      <c r="B1316" s="84">
        <v>2</v>
      </c>
      <c r="C1316" s="122">
        <v>3.3076081572563416E-4</v>
      </c>
      <c r="D1316" s="84" t="s">
        <v>15743</v>
      </c>
      <c r="E1316" s="84" t="b">
        <v>0</v>
      </c>
      <c r="F1316" s="84" t="b">
        <v>0</v>
      </c>
      <c r="G1316" s="84" t="b">
        <v>0</v>
      </c>
    </row>
    <row r="1317" spans="1:7" x14ac:dyDescent="0.25">
      <c r="A1317" s="84" t="s">
        <v>15253</v>
      </c>
      <c r="B1317" s="84">
        <v>2</v>
      </c>
      <c r="C1317" s="122">
        <v>3.3076081572563416E-4</v>
      </c>
      <c r="D1317" s="84" t="s">
        <v>15743</v>
      </c>
      <c r="E1317" s="84" t="b">
        <v>0</v>
      </c>
      <c r="F1317" s="84" t="b">
        <v>0</v>
      </c>
      <c r="G1317" s="84" t="b">
        <v>0</v>
      </c>
    </row>
    <row r="1318" spans="1:7" x14ac:dyDescent="0.25">
      <c r="A1318" s="84" t="s">
        <v>15254</v>
      </c>
      <c r="B1318" s="84">
        <v>2</v>
      </c>
      <c r="C1318" s="122">
        <v>3.3076081572563416E-4</v>
      </c>
      <c r="D1318" s="84" t="s">
        <v>15743</v>
      </c>
      <c r="E1318" s="84" t="b">
        <v>0</v>
      </c>
      <c r="F1318" s="84" t="b">
        <v>0</v>
      </c>
      <c r="G1318" s="84" t="b">
        <v>0</v>
      </c>
    </row>
    <row r="1319" spans="1:7" x14ac:dyDescent="0.25">
      <c r="A1319" s="84" t="s">
        <v>15255</v>
      </c>
      <c r="B1319" s="84">
        <v>2</v>
      </c>
      <c r="C1319" s="122">
        <v>3.3076081572563416E-4</v>
      </c>
      <c r="D1319" s="84" t="s">
        <v>15743</v>
      </c>
      <c r="E1319" s="84" t="b">
        <v>0</v>
      </c>
      <c r="F1319" s="84" t="b">
        <v>0</v>
      </c>
      <c r="G1319" s="84" t="b">
        <v>0</v>
      </c>
    </row>
    <row r="1320" spans="1:7" x14ac:dyDescent="0.25">
      <c r="A1320" s="84" t="s">
        <v>15256</v>
      </c>
      <c r="B1320" s="84">
        <v>2</v>
      </c>
      <c r="C1320" s="122">
        <v>3.3076081572563416E-4</v>
      </c>
      <c r="D1320" s="84" t="s">
        <v>15743</v>
      </c>
      <c r="E1320" s="84" t="b">
        <v>0</v>
      </c>
      <c r="F1320" s="84" t="b">
        <v>0</v>
      </c>
      <c r="G1320" s="84" t="b">
        <v>0</v>
      </c>
    </row>
    <row r="1321" spans="1:7" x14ac:dyDescent="0.25">
      <c r="A1321" s="84" t="s">
        <v>15257</v>
      </c>
      <c r="B1321" s="84">
        <v>2</v>
      </c>
      <c r="C1321" s="122">
        <v>3.3076081572563416E-4</v>
      </c>
      <c r="D1321" s="84" t="s">
        <v>15743</v>
      </c>
      <c r="E1321" s="84" t="b">
        <v>0</v>
      </c>
      <c r="F1321" s="84" t="b">
        <v>0</v>
      </c>
      <c r="G1321" s="84" t="b">
        <v>0</v>
      </c>
    </row>
    <row r="1322" spans="1:7" x14ac:dyDescent="0.25">
      <c r="A1322" s="84" t="s">
        <v>15258</v>
      </c>
      <c r="B1322" s="84">
        <v>2</v>
      </c>
      <c r="C1322" s="122">
        <v>3.3076081572563416E-4</v>
      </c>
      <c r="D1322" s="84" t="s">
        <v>15743</v>
      </c>
      <c r="E1322" s="84" t="b">
        <v>0</v>
      </c>
      <c r="F1322" s="84" t="b">
        <v>0</v>
      </c>
      <c r="G1322" s="84" t="b">
        <v>0</v>
      </c>
    </row>
    <row r="1323" spans="1:7" x14ac:dyDescent="0.25">
      <c r="A1323" s="84" t="s">
        <v>15259</v>
      </c>
      <c r="B1323" s="84">
        <v>2</v>
      </c>
      <c r="C1323" s="122">
        <v>3.3076081572563416E-4</v>
      </c>
      <c r="D1323" s="84" t="s">
        <v>15743</v>
      </c>
      <c r="E1323" s="84" t="b">
        <v>0</v>
      </c>
      <c r="F1323" s="84" t="b">
        <v>0</v>
      </c>
      <c r="G1323" s="84" t="b">
        <v>0</v>
      </c>
    </row>
    <row r="1324" spans="1:7" x14ac:dyDescent="0.25">
      <c r="A1324" s="84" t="s">
        <v>15260</v>
      </c>
      <c r="B1324" s="84">
        <v>2</v>
      </c>
      <c r="C1324" s="122">
        <v>3.3076081572563416E-4</v>
      </c>
      <c r="D1324" s="84" t="s">
        <v>15743</v>
      </c>
      <c r="E1324" s="84" t="b">
        <v>0</v>
      </c>
      <c r="F1324" s="84" t="b">
        <v>0</v>
      </c>
      <c r="G1324" s="84" t="b">
        <v>0</v>
      </c>
    </row>
    <row r="1325" spans="1:7" x14ac:dyDescent="0.25">
      <c r="A1325" s="84" t="s">
        <v>15261</v>
      </c>
      <c r="B1325" s="84">
        <v>2</v>
      </c>
      <c r="C1325" s="122">
        <v>3.3076081572563416E-4</v>
      </c>
      <c r="D1325" s="84" t="s">
        <v>15743</v>
      </c>
      <c r="E1325" s="84" t="b">
        <v>0</v>
      </c>
      <c r="F1325" s="84" t="b">
        <v>0</v>
      </c>
      <c r="G1325" s="84" t="b">
        <v>0</v>
      </c>
    </row>
    <row r="1326" spans="1:7" x14ac:dyDescent="0.25">
      <c r="A1326" s="84" t="s">
        <v>15262</v>
      </c>
      <c r="B1326" s="84">
        <v>2</v>
      </c>
      <c r="C1326" s="122">
        <v>3.3076081572563416E-4</v>
      </c>
      <c r="D1326" s="84" t="s">
        <v>15743</v>
      </c>
      <c r="E1326" s="84" t="b">
        <v>0</v>
      </c>
      <c r="F1326" s="84" t="b">
        <v>0</v>
      </c>
      <c r="G1326" s="84" t="b">
        <v>0</v>
      </c>
    </row>
    <row r="1327" spans="1:7" x14ac:dyDescent="0.25">
      <c r="A1327" s="84" t="s">
        <v>15263</v>
      </c>
      <c r="B1327" s="84">
        <v>2</v>
      </c>
      <c r="C1327" s="122">
        <v>3.3076081572563416E-4</v>
      </c>
      <c r="D1327" s="84" t="s">
        <v>15743</v>
      </c>
      <c r="E1327" s="84" t="b">
        <v>0</v>
      </c>
      <c r="F1327" s="84" t="b">
        <v>0</v>
      </c>
      <c r="G1327" s="84" t="b">
        <v>0</v>
      </c>
    </row>
    <row r="1328" spans="1:7" x14ac:dyDescent="0.25">
      <c r="A1328" s="84" t="s">
        <v>610</v>
      </c>
      <c r="B1328" s="84">
        <v>2</v>
      </c>
      <c r="C1328" s="122">
        <v>3.3076081572563416E-4</v>
      </c>
      <c r="D1328" s="84" t="s">
        <v>15743</v>
      </c>
      <c r="E1328" s="84" t="b">
        <v>0</v>
      </c>
      <c r="F1328" s="84" t="b">
        <v>0</v>
      </c>
      <c r="G1328" s="84" t="b">
        <v>0</v>
      </c>
    </row>
    <row r="1329" spans="1:7" x14ac:dyDescent="0.25">
      <c r="A1329" s="84" t="s">
        <v>15264</v>
      </c>
      <c r="B1329" s="84">
        <v>2</v>
      </c>
      <c r="C1329" s="122">
        <v>3.3076081572563416E-4</v>
      </c>
      <c r="D1329" s="84" t="s">
        <v>15743</v>
      </c>
      <c r="E1329" s="84" t="b">
        <v>0</v>
      </c>
      <c r="F1329" s="84" t="b">
        <v>1</v>
      </c>
      <c r="G1329" s="84" t="b">
        <v>0</v>
      </c>
    </row>
    <row r="1330" spans="1:7" x14ac:dyDescent="0.25">
      <c r="A1330" s="84" t="s">
        <v>15265</v>
      </c>
      <c r="B1330" s="84">
        <v>2</v>
      </c>
      <c r="C1330" s="122">
        <v>3.3076081572563416E-4</v>
      </c>
      <c r="D1330" s="84" t="s">
        <v>15743</v>
      </c>
      <c r="E1330" s="84" t="b">
        <v>0</v>
      </c>
      <c r="F1330" s="84" t="b">
        <v>0</v>
      </c>
      <c r="G1330" s="84" t="b">
        <v>0</v>
      </c>
    </row>
    <row r="1331" spans="1:7" x14ac:dyDescent="0.25">
      <c r="A1331" s="84" t="s">
        <v>15266</v>
      </c>
      <c r="B1331" s="84">
        <v>2</v>
      </c>
      <c r="C1331" s="122">
        <v>3.3076081572563416E-4</v>
      </c>
      <c r="D1331" s="84" t="s">
        <v>15743</v>
      </c>
      <c r="E1331" s="84" t="b">
        <v>0</v>
      </c>
      <c r="F1331" s="84" t="b">
        <v>0</v>
      </c>
      <c r="G1331" s="84" t="b">
        <v>0</v>
      </c>
    </row>
    <row r="1332" spans="1:7" x14ac:dyDescent="0.25">
      <c r="A1332" s="84" t="s">
        <v>15267</v>
      </c>
      <c r="B1332" s="84">
        <v>2</v>
      </c>
      <c r="C1332" s="122">
        <v>3.3076081572563416E-4</v>
      </c>
      <c r="D1332" s="84" t="s">
        <v>15743</v>
      </c>
      <c r="E1332" s="84" t="b">
        <v>1</v>
      </c>
      <c r="F1332" s="84" t="b">
        <v>0</v>
      </c>
      <c r="G1332" s="84" t="b">
        <v>0</v>
      </c>
    </row>
    <row r="1333" spans="1:7" x14ac:dyDescent="0.25">
      <c r="A1333" s="84" t="s">
        <v>15268</v>
      </c>
      <c r="B1333" s="84">
        <v>2</v>
      </c>
      <c r="C1333" s="122">
        <v>3.3076081572563416E-4</v>
      </c>
      <c r="D1333" s="84" t="s">
        <v>15743</v>
      </c>
      <c r="E1333" s="84" t="b">
        <v>0</v>
      </c>
      <c r="F1333" s="84" t="b">
        <v>0</v>
      </c>
      <c r="G1333" s="84" t="b">
        <v>0</v>
      </c>
    </row>
    <row r="1334" spans="1:7" x14ac:dyDescent="0.25">
      <c r="A1334" s="84" t="s">
        <v>15269</v>
      </c>
      <c r="B1334" s="84">
        <v>2</v>
      </c>
      <c r="C1334" s="122">
        <v>3.3076081572563416E-4</v>
      </c>
      <c r="D1334" s="84" t="s">
        <v>15743</v>
      </c>
      <c r="E1334" s="84" t="b">
        <v>0</v>
      </c>
      <c r="F1334" s="84" t="b">
        <v>0</v>
      </c>
      <c r="G1334" s="84" t="b">
        <v>0</v>
      </c>
    </row>
    <row r="1335" spans="1:7" x14ac:dyDescent="0.25">
      <c r="A1335" s="84" t="s">
        <v>15270</v>
      </c>
      <c r="B1335" s="84">
        <v>2</v>
      </c>
      <c r="C1335" s="122">
        <v>3.3076081572563416E-4</v>
      </c>
      <c r="D1335" s="84" t="s">
        <v>15743</v>
      </c>
      <c r="E1335" s="84" t="b">
        <v>0</v>
      </c>
      <c r="F1335" s="84" t="b">
        <v>0</v>
      </c>
      <c r="G1335" s="84" t="b">
        <v>0</v>
      </c>
    </row>
    <row r="1336" spans="1:7" x14ac:dyDescent="0.25">
      <c r="A1336" s="84" t="s">
        <v>15271</v>
      </c>
      <c r="B1336" s="84">
        <v>2</v>
      </c>
      <c r="C1336" s="122">
        <v>3.3076081572563416E-4</v>
      </c>
      <c r="D1336" s="84" t="s">
        <v>15743</v>
      </c>
      <c r="E1336" s="84" t="b">
        <v>0</v>
      </c>
      <c r="F1336" s="84" t="b">
        <v>0</v>
      </c>
      <c r="G1336" s="84" t="b">
        <v>0</v>
      </c>
    </row>
    <row r="1337" spans="1:7" x14ac:dyDescent="0.25">
      <c r="A1337" s="84" t="s">
        <v>15272</v>
      </c>
      <c r="B1337" s="84">
        <v>2</v>
      </c>
      <c r="C1337" s="122">
        <v>3.3076081572563416E-4</v>
      </c>
      <c r="D1337" s="84" t="s">
        <v>15743</v>
      </c>
      <c r="E1337" s="84" t="b">
        <v>0</v>
      </c>
      <c r="F1337" s="84" t="b">
        <v>0</v>
      </c>
      <c r="G1337" s="84" t="b">
        <v>0</v>
      </c>
    </row>
    <row r="1338" spans="1:7" x14ac:dyDescent="0.25">
      <c r="A1338" s="84" t="s">
        <v>12289</v>
      </c>
      <c r="B1338" s="84">
        <v>2</v>
      </c>
      <c r="C1338" s="122">
        <v>3.3076081572563416E-4</v>
      </c>
      <c r="D1338" s="84" t="s">
        <v>15743</v>
      </c>
      <c r="E1338" s="84" t="b">
        <v>0</v>
      </c>
      <c r="F1338" s="84" t="b">
        <v>0</v>
      </c>
      <c r="G1338" s="84" t="b">
        <v>0</v>
      </c>
    </row>
    <row r="1339" spans="1:7" x14ac:dyDescent="0.25">
      <c r="A1339" s="84" t="s">
        <v>15273</v>
      </c>
      <c r="B1339" s="84">
        <v>2</v>
      </c>
      <c r="C1339" s="122">
        <v>3.3076081572563416E-4</v>
      </c>
      <c r="D1339" s="84" t="s">
        <v>15743</v>
      </c>
      <c r="E1339" s="84" t="b">
        <v>0</v>
      </c>
      <c r="F1339" s="84" t="b">
        <v>0</v>
      </c>
      <c r="G1339" s="84" t="b">
        <v>0</v>
      </c>
    </row>
    <row r="1340" spans="1:7" x14ac:dyDescent="0.25">
      <c r="A1340" s="84" t="s">
        <v>15274</v>
      </c>
      <c r="B1340" s="84">
        <v>2</v>
      </c>
      <c r="C1340" s="122">
        <v>3.3076081572563416E-4</v>
      </c>
      <c r="D1340" s="84" t="s">
        <v>15743</v>
      </c>
      <c r="E1340" s="84" t="b">
        <v>0</v>
      </c>
      <c r="F1340" s="84" t="b">
        <v>0</v>
      </c>
      <c r="G1340" s="84" t="b">
        <v>0</v>
      </c>
    </row>
    <row r="1341" spans="1:7" x14ac:dyDescent="0.25">
      <c r="A1341" s="84" t="s">
        <v>15275</v>
      </c>
      <c r="B1341" s="84">
        <v>2</v>
      </c>
      <c r="C1341" s="122">
        <v>3.3076081572563416E-4</v>
      </c>
      <c r="D1341" s="84" t="s">
        <v>15743</v>
      </c>
      <c r="E1341" s="84" t="b">
        <v>0</v>
      </c>
      <c r="F1341" s="84" t="b">
        <v>0</v>
      </c>
      <c r="G1341" s="84" t="b">
        <v>0</v>
      </c>
    </row>
    <row r="1342" spans="1:7" x14ac:dyDescent="0.25">
      <c r="A1342" s="84" t="s">
        <v>912</v>
      </c>
      <c r="B1342" s="84">
        <v>2</v>
      </c>
      <c r="C1342" s="122">
        <v>3.3076081572563416E-4</v>
      </c>
      <c r="D1342" s="84" t="s">
        <v>15743</v>
      </c>
      <c r="E1342" s="84" t="b">
        <v>0</v>
      </c>
      <c r="F1342" s="84" t="b">
        <v>0</v>
      </c>
      <c r="G1342" s="84" t="b">
        <v>0</v>
      </c>
    </row>
    <row r="1343" spans="1:7" x14ac:dyDescent="0.25">
      <c r="A1343" s="84" t="s">
        <v>15276</v>
      </c>
      <c r="B1343" s="84">
        <v>2</v>
      </c>
      <c r="C1343" s="122">
        <v>3.3076081572563416E-4</v>
      </c>
      <c r="D1343" s="84" t="s">
        <v>15743</v>
      </c>
      <c r="E1343" s="84" t="b">
        <v>0</v>
      </c>
      <c r="F1343" s="84" t="b">
        <v>0</v>
      </c>
      <c r="G1343" s="84" t="b">
        <v>0</v>
      </c>
    </row>
    <row r="1344" spans="1:7" x14ac:dyDescent="0.25">
      <c r="A1344" s="84" t="s">
        <v>15277</v>
      </c>
      <c r="B1344" s="84">
        <v>2</v>
      </c>
      <c r="C1344" s="122">
        <v>3.3076081572563416E-4</v>
      </c>
      <c r="D1344" s="84" t="s">
        <v>15743</v>
      </c>
      <c r="E1344" s="84" t="b">
        <v>0</v>
      </c>
      <c r="F1344" s="84" t="b">
        <v>0</v>
      </c>
      <c r="G1344" s="84" t="b">
        <v>0</v>
      </c>
    </row>
    <row r="1345" spans="1:7" x14ac:dyDescent="0.25">
      <c r="A1345" s="84" t="s">
        <v>15278</v>
      </c>
      <c r="B1345" s="84">
        <v>2</v>
      </c>
      <c r="C1345" s="122">
        <v>3.3076081572563416E-4</v>
      </c>
      <c r="D1345" s="84" t="s">
        <v>15743</v>
      </c>
      <c r="E1345" s="84" t="b">
        <v>0</v>
      </c>
      <c r="F1345" s="84" t="b">
        <v>0</v>
      </c>
      <c r="G1345" s="84" t="b">
        <v>0</v>
      </c>
    </row>
    <row r="1346" spans="1:7" x14ac:dyDescent="0.25">
      <c r="A1346" s="84" t="s">
        <v>12456</v>
      </c>
      <c r="B1346" s="84">
        <v>2</v>
      </c>
      <c r="C1346" s="122">
        <v>3.6656362206055105E-4</v>
      </c>
      <c r="D1346" s="84" t="s">
        <v>15743</v>
      </c>
      <c r="E1346" s="84" t="b">
        <v>0</v>
      </c>
      <c r="F1346" s="84" t="b">
        <v>0</v>
      </c>
      <c r="G1346" s="84" t="b">
        <v>0</v>
      </c>
    </row>
    <row r="1347" spans="1:7" x14ac:dyDescent="0.25">
      <c r="A1347" s="84" t="s">
        <v>15279</v>
      </c>
      <c r="B1347" s="84">
        <v>2</v>
      </c>
      <c r="C1347" s="122">
        <v>3.3076081572563416E-4</v>
      </c>
      <c r="D1347" s="84" t="s">
        <v>15743</v>
      </c>
      <c r="E1347" s="84" t="b">
        <v>0</v>
      </c>
      <c r="F1347" s="84" t="b">
        <v>0</v>
      </c>
      <c r="G1347" s="84" t="b">
        <v>0</v>
      </c>
    </row>
    <row r="1348" spans="1:7" x14ac:dyDescent="0.25">
      <c r="A1348" s="84" t="s">
        <v>15280</v>
      </c>
      <c r="B1348" s="84">
        <v>2</v>
      </c>
      <c r="C1348" s="122">
        <v>3.3076081572563416E-4</v>
      </c>
      <c r="D1348" s="84" t="s">
        <v>15743</v>
      </c>
      <c r="E1348" s="84" t="b">
        <v>0</v>
      </c>
      <c r="F1348" s="84" t="b">
        <v>0</v>
      </c>
      <c r="G1348" s="84" t="b">
        <v>0</v>
      </c>
    </row>
    <row r="1349" spans="1:7" x14ac:dyDescent="0.25">
      <c r="A1349" s="84" t="s">
        <v>910</v>
      </c>
      <c r="B1349" s="84">
        <v>2</v>
      </c>
      <c r="C1349" s="122">
        <v>3.3076081572563416E-4</v>
      </c>
      <c r="D1349" s="84" t="s">
        <v>15743</v>
      </c>
      <c r="E1349" s="84" t="b">
        <v>0</v>
      </c>
      <c r="F1349" s="84" t="b">
        <v>0</v>
      </c>
      <c r="G1349" s="84" t="b">
        <v>0</v>
      </c>
    </row>
    <row r="1350" spans="1:7" x14ac:dyDescent="0.25">
      <c r="A1350" s="84" t="s">
        <v>15281</v>
      </c>
      <c r="B1350" s="84">
        <v>2</v>
      </c>
      <c r="C1350" s="122">
        <v>3.3076081572563416E-4</v>
      </c>
      <c r="D1350" s="84" t="s">
        <v>15743</v>
      </c>
      <c r="E1350" s="84" t="b">
        <v>0</v>
      </c>
      <c r="F1350" s="84" t="b">
        <v>0</v>
      </c>
      <c r="G1350" s="84" t="b">
        <v>0</v>
      </c>
    </row>
    <row r="1351" spans="1:7" x14ac:dyDescent="0.25">
      <c r="A1351" s="84" t="s">
        <v>569</v>
      </c>
      <c r="B1351" s="84">
        <v>2</v>
      </c>
      <c r="C1351" s="122">
        <v>3.3076081572563416E-4</v>
      </c>
      <c r="D1351" s="84" t="s">
        <v>15743</v>
      </c>
      <c r="E1351" s="84" t="b">
        <v>0</v>
      </c>
      <c r="F1351" s="84" t="b">
        <v>0</v>
      </c>
      <c r="G1351" s="84" t="b">
        <v>0</v>
      </c>
    </row>
    <row r="1352" spans="1:7" x14ac:dyDescent="0.25">
      <c r="A1352" s="84" t="s">
        <v>15282</v>
      </c>
      <c r="B1352" s="84">
        <v>2</v>
      </c>
      <c r="C1352" s="122">
        <v>3.3076081572563416E-4</v>
      </c>
      <c r="D1352" s="84" t="s">
        <v>15743</v>
      </c>
      <c r="E1352" s="84" t="b">
        <v>0</v>
      </c>
      <c r="F1352" s="84" t="b">
        <v>0</v>
      </c>
      <c r="G1352" s="84" t="b">
        <v>0</v>
      </c>
    </row>
    <row r="1353" spans="1:7" x14ac:dyDescent="0.25">
      <c r="A1353" s="84" t="s">
        <v>15283</v>
      </c>
      <c r="B1353" s="84">
        <v>2</v>
      </c>
      <c r="C1353" s="122">
        <v>3.3076081572563416E-4</v>
      </c>
      <c r="D1353" s="84" t="s">
        <v>15743</v>
      </c>
      <c r="E1353" s="84" t="b">
        <v>0</v>
      </c>
      <c r="F1353" s="84" t="b">
        <v>0</v>
      </c>
      <c r="G1353" s="84" t="b">
        <v>0</v>
      </c>
    </row>
    <row r="1354" spans="1:7" x14ac:dyDescent="0.25">
      <c r="A1354" s="84" t="s">
        <v>15284</v>
      </c>
      <c r="B1354" s="84">
        <v>2</v>
      </c>
      <c r="C1354" s="122">
        <v>3.3076081572563416E-4</v>
      </c>
      <c r="D1354" s="84" t="s">
        <v>15743</v>
      </c>
      <c r="E1354" s="84" t="b">
        <v>0</v>
      </c>
      <c r="F1354" s="84" t="b">
        <v>0</v>
      </c>
      <c r="G1354" s="84" t="b">
        <v>0</v>
      </c>
    </row>
    <row r="1355" spans="1:7" x14ac:dyDescent="0.25">
      <c r="A1355" s="84" t="s">
        <v>15285</v>
      </c>
      <c r="B1355" s="84">
        <v>2</v>
      </c>
      <c r="C1355" s="122">
        <v>3.3076081572563416E-4</v>
      </c>
      <c r="D1355" s="84" t="s">
        <v>15743</v>
      </c>
      <c r="E1355" s="84" t="b">
        <v>0</v>
      </c>
      <c r="F1355" s="84" t="b">
        <v>0</v>
      </c>
      <c r="G1355" s="84" t="b">
        <v>0</v>
      </c>
    </row>
    <row r="1356" spans="1:7" x14ac:dyDescent="0.25">
      <c r="A1356" s="84" t="s">
        <v>15286</v>
      </c>
      <c r="B1356" s="84">
        <v>2</v>
      </c>
      <c r="C1356" s="122">
        <v>3.3076081572563416E-4</v>
      </c>
      <c r="D1356" s="84" t="s">
        <v>15743</v>
      </c>
      <c r="E1356" s="84" t="b">
        <v>0</v>
      </c>
      <c r="F1356" s="84" t="b">
        <v>0</v>
      </c>
      <c r="G1356" s="84" t="b">
        <v>0</v>
      </c>
    </row>
    <row r="1357" spans="1:7" x14ac:dyDescent="0.25">
      <c r="A1357" s="84" t="s">
        <v>15287</v>
      </c>
      <c r="B1357" s="84">
        <v>2</v>
      </c>
      <c r="C1357" s="122">
        <v>3.3076081572563416E-4</v>
      </c>
      <c r="D1357" s="84" t="s">
        <v>15743</v>
      </c>
      <c r="E1357" s="84" t="b">
        <v>0</v>
      </c>
      <c r="F1357" s="84" t="b">
        <v>0</v>
      </c>
      <c r="G1357" s="84" t="b">
        <v>0</v>
      </c>
    </row>
    <row r="1358" spans="1:7" x14ac:dyDescent="0.25">
      <c r="A1358" s="84" t="s">
        <v>15288</v>
      </c>
      <c r="B1358" s="84">
        <v>2</v>
      </c>
      <c r="C1358" s="122">
        <v>3.3076081572563416E-4</v>
      </c>
      <c r="D1358" s="84" t="s">
        <v>15743</v>
      </c>
      <c r="E1358" s="84" t="b">
        <v>0</v>
      </c>
      <c r="F1358" s="84" t="b">
        <v>0</v>
      </c>
      <c r="G1358" s="84" t="b">
        <v>0</v>
      </c>
    </row>
    <row r="1359" spans="1:7" x14ac:dyDescent="0.25">
      <c r="A1359" s="84" t="s">
        <v>15289</v>
      </c>
      <c r="B1359" s="84">
        <v>2</v>
      </c>
      <c r="C1359" s="122">
        <v>3.3076081572563416E-4</v>
      </c>
      <c r="D1359" s="84" t="s">
        <v>15743</v>
      </c>
      <c r="E1359" s="84" t="b">
        <v>0</v>
      </c>
      <c r="F1359" s="84" t="b">
        <v>0</v>
      </c>
      <c r="G1359" s="84" t="b">
        <v>0</v>
      </c>
    </row>
    <row r="1360" spans="1:7" x14ac:dyDescent="0.25">
      <c r="A1360" s="84" t="s">
        <v>15290</v>
      </c>
      <c r="B1360" s="84">
        <v>2</v>
      </c>
      <c r="C1360" s="122">
        <v>3.3076081572563416E-4</v>
      </c>
      <c r="D1360" s="84" t="s">
        <v>15743</v>
      </c>
      <c r="E1360" s="84" t="b">
        <v>0</v>
      </c>
      <c r="F1360" s="84" t="b">
        <v>0</v>
      </c>
      <c r="G1360" s="84" t="b">
        <v>0</v>
      </c>
    </row>
    <row r="1361" spans="1:7" x14ac:dyDescent="0.25">
      <c r="A1361" s="84" t="s">
        <v>15291</v>
      </c>
      <c r="B1361" s="84">
        <v>2</v>
      </c>
      <c r="C1361" s="122">
        <v>3.3076081572563416E-4</v>
      </c>
      <c r="D1361" s="84" t="s">
        <v>15743</v>
      </c>
      <c r="E1361" s="84" t="b">
        <v>0</v>
      </c>
      <c r="F1361" s="84" t="b">
        <v>0</v>
      </c>
      <c r="G1361" s="84" t="b">
        <v>0</v>
      </c>
    </row>
    <row r="1362" spans="1:7" x14ac:dyDescent="0.25">
      <c r="A1362" s="84" t="s">
        <v>15292</v>
      </c>
      <c r="B1362" s="84">
        <v>2</v>
      </c>
      <c r="C1362" s="122">
        <v>3.6656362206055105E-4</v>
      </c>
      <c r="D1362" s="84" t="s">
        <v>15743</v>
      </c>
      <c r="E1362" s="84" t="b">
        <v>0</v>
      </c>
      <c r="F1362" s="84" t="b">
        <v>0</v>
      </c>
      <c r="G1362" s="84" t="b">
        <v>0</v>
      </c>
    </row>
    <row r="1363" spans="1:7" x14ac:dyDescent="0.25">
      <c r="A1363" s="84" t="s">
        <v>15293</v>
      </c>
      <c r="B1363" s="84">
        <v>2</v>
      </c>
      <c r="C1363" s="122">
        <v>3.3076081572563416E-4</v>
      </c>
      <c r="D1363" s="84" t="s">
        <v>15743</v>
      </c>
      <c r="E1363" s="84" t="b">
        <v>0</v>
      </c>
      <c r="F1363" s="84" t="b">
        <v>0</v>
      </c>
      <c r="G1363" s="84" t="b">
        <v>0</v>
      </c>
    </row>
    <row r="1364" spans="1:7" x14ac:dyDescent="0.25">
      <c r="A1364" s="84" t="s">
        <v>15294</v>
      </c>
      <c r="B1364" s="84">
        <v>2</v>
      </c>
      <c r="C1364" s="122">
        <v>3.3076081572563416E-4</v>
      </c>
      <c r="D1364" s="84" t="s">
        <v>15743</v>
      </c>
      <c r="E1364" s="84" t="b">
        <v>0</v>
      </c>
      <c r="F1364" s="84" t="b">
        <v>0</v>
      </c>
      <c r="G1364" s="84" t="b">
        <v>0</v>
      </c>
    </row>
    <row r="1365" spans="1:7" x14ac:dyDescent="0.25">
      <c r="A1365" s="84" t="s">
        <v>15295</v>
      </c>
      <c r="B1365" s="84">
        <v>2</v>
      </c>
      <c r="C1365" s="122">
        <v>3.3076081572563416E-4</v>
      </c>
      <c r="D1365" s="84" t="s">
        <v>15743</v>
      </c>
      <c r="E1365" s="84" t="b">
        <v>0</v>
      </c>
      <c r="F1365" s="84" t="b">
        <v>0</v>
      </c>
      <c r="G1365" s="84" t="b">
        <v>0</v>
      </c>
    </row>
    <row r="1366" spans="1:7" x14ac:dyDescent="0.25">
      <c r="A1366" s="84" t="s">
        <v>15296</v>
      </c>
      <c r="B1366" s="84">
        <v>2</v>
      </c>
      <c r="C1366" s="122">
        <v>3.3076081572563416E-4</v>
      </c>
      <c r="D1366" s="84" t="s">
        <v>15743</v>
      </c>
      <c r="E1366" s="84" t="b">
        <v>0</v>
      </c>
      <c r="F1366" s="84" t="b">
        <v>0</v>
      </c>
      <c r="G1366" s="84" t="b">
        <v>0</v>
      </c>
    </row>
    <row r="1367" spans="1:7" x14ac:dyDescent="0.25">
      <c r="A1367" s="84" t="s">
        <v>15297</v>
      </c>
      <c r="B1367" s="84">
        <v>2</v>
      </c>
      <c r="C1367" s="122">
        <v>3.3076081572563416E-4</v>
      </c>
      <c r="D1367" s="84" t="s">
        <v>15743</v>
      </c>
      <c r="E1367" s="84" t="b">
        <v>0</v>
      </c>
      <c r="F1367" s="84" t="b">
        <v>0</v>
      </c>
      <c r="G1367" s="84" t="b">
        <v>0</v>
      </c>
    </row>
    <row r="1368" spans="1:7" x14ac:dyDescent="0.25">
      <c r="A1368" s="84" t="s">
        <v>15298</v>
      </c>
      <c r="B1368" s="84">
        <v>2</v>
      </c>
      <c r="C1368" s="122">
        <v>3.3076081572563416E-4</v>
      </c>
      <c r="D1368" s="84" t="s">
        <v>15743</v>
      </c>
      <c r="E1368" s="84" t="b">
        <v>0</v>
      </c>
      <c r="F1368" s="84" t="b">
        <v>0</v>
      </c>
      <c r="G1368" s="84" t="b">
        <v>0</v>
      </c>
    </row>
    <row r="1369" spans="1:7" x14ac:dyDescent="0.25">
      <c r="A1369" s="84" t="s">
        <v>15299</v>
      </c>
      <c r="B1369" s="84">
        <v>2</v>
      </c>
      <c r="C1369" s="122">
        <v>3.3076081572563416E-4</v>
      </c>
      <c r="D1369" s="84" t="s">
        <v>15743</v>
      </c>
      <c r="E1369" s="84" t="b">
        <v>0</v>
      </c>
      <c r="F1369" s="84" t="b">
        <v>0</v>
      </c>
      <c r="G1369" s="84" t="b">
        <v>0</v>
      </c>
    </row>
    <row r="1370" spans="1:7" x14ac:dyDescent="0.25">
      <c r="A1370" s="84" t="s">
        <v>15300</v>
      </c>
      <c r="B1370" s="84">
        <v>2</v>
      </c>
      <c r="C1370" s="122">
        <v>3.3076081572563416E-4</v>
      </c>
      <c r="D1370" s="84" t="s">
        <v>15743</v>
      </c>
      <c r="E1370" s="84" t="b">
        <v>0</v>
      </c>
      <c r="F1370" s="84" t="b">
        <v>0</v>
      </c>
      <c r="G1370" s="84" t="b">
        <v>0</v>
      </c>
    </row>
    <row r="1371" spans="1:7" x14ac:dyDescent="0.25">
      <c r="A1371" s="84" t="s">
        <v>15301</v>
      </c>
      <c r="B1371" s="84">
        <v>2</v>
      </c>
      <c r="C1371" s="122">
        <v>3.3076081572563416E-4</v>
      </c>
      <c r="D1371" s="84" t="s">
        <v>15743</v>
      </c>
      <c r="E1371" s="84" t="b">
        <v>0</v>
      </c>
      <c r="F1371" s="84" t="b">
        <v>0</v>
      </c>
      <c r="G1371" s="84" t="b">
        <v>0</v>
      </c>
    </row>
    <row r="1372" spans="1:7" x14ac:dyDescent="0.25">
      <c r="A1372" s="84" t="s">
        <v>15302</v>
      </c>
      <c r="B1372" s="84">
        <v>2</v>
      </c>
      <c r="C1372" s="122">
        <v>3.3076081572563416E-4</v>
      </c>
      <c r="D1372" s="84" t="s">
        <v>15743</v>
      </c>
      <c r="E1372" s="84" t="b">
        <v>0</v>
      </c>
      <c r="F1372" s="84" t="b">
        <v>0</v>
      </c>
      <c r="G1372" s="84" t="b">
        <v>0</v>
      </c>
    </row>
    <row r="1373" spans="1:7" x14ac:dyDescent="0.25">
      <c r="A1373" s="84" t="s">
        <v>15303</v>
      </c>
      <c r="B1373" s="84">
        <v>2</v>
      </c>
      <c r="C1373" s="122">
        <v>3.3076081572563416E-4</v>
      </c>
      <c r="D1373" s="84" t="s">
        <v>15743</v>
      </c>
      <c r="E1373" s="84" t="b">
        <v>0</v>
      </c>
      <c r="F1373" s="84" t="b">
        <v>0</v>
      </c>
      <c r="G1373" s="84" t="b">
        <v>0</v>
      </c>
    </row>
    <row r="1374" spans="1:7" x14ac:dyDescent="0.25">
      <c r="A1374" s="84" t="s">
        <v>15304</v>
      </c>
      <c r="B1374" s="84">
        <v>2</v>
      </c>
      <c r="C1374" s="122">
        <v>3.3076081572563416E-4</v>
      </c>
      <c r="D1374" s="84" t="s">
        <v>15743</v>
      </c>
      <c r="E1374" s="84" t="b">
        <v>0</v>
      </c>
      <c r="F1374" s="84" t="b">
        <v>0</v>
      </c>
      <c r="G1374" s="84" t="b">
        <v>0</v>
      </c>
    </row>
    <row r="1375" spans="1:7" x14ac:dyDescent="0.25">
      <c r="A1375" s="84" t="s">
        <v>908</v>
      </c>
      <c r="B1375" s="84">
        <v>2</v>
      </c>
      <c r="C1375" s="122">
        <v>3.3076081572563416E-4</v>
      </c>
      <c r="D1375" s="84" t="s">
        <v>15743</v>
      </c>
      <c r="E1375" s="84" t="b">
        <v>0</v>
      </c>
      <c r="F1375" s="84" t="b">
        <v>0</v>
      </c>
      <c r="G1375" s="84" t="b">
        <v>0</v>
      </c>
    </row>
    <row r="1376" spans="1:7" x14ac:dyDescent="0.25">
      <c r="A1376" s="84" t="s">
        <v>15305</v>
      </c>
      <c r="B1376" s="84">
        <v>2</v>
      </c>
      <c r="C1376" s="122">
        <v>3.3076081572563416E-4</v>
      </c>
      <c r="D1376" s="84" t="s">
        <v>15743</v>
      </c>
      <c r="E1376" s="84" t="b">
        <v>0</v>
      </c>
      <c r="F1376" s="84" t="b">
        <v>0</v>
      </c>
      <c r="G1376" s="84" t="b">
        <v>0</v>
      </c>
    </row>
    <row r="1377" spans="1:7" x14ac:dyDescent="0.25">
      <c r="A1377" s="84" t="s">
        <v>15306</v>
      </c>
      <c r="B1377" s="84">
        <v>2</v>
      </c>
      <c r="C1377" s="122">
        <v>3.3076081572563416E-4</v>
      </c>
      <c r="D1377" s="84" t="s">
        <v>15743</v>
      </c>
      <c r="E1377" s="84" t="b">
        <v>0</v>
      </c>
      <c r="F1377" s="84" t="b">
        <v>0</v>
      </c>
      <c r="G1377" s="84" t="b">
        <v>0</v>
      </c>
    </row>
    <row r="1378" spans="1:7" x14ac:dyDescent="0.25">
      <c r="A1378" s="84" t="s">
        <v>15307</v>
      </c>
      <c r="B1378" s="84">
        <v>2</v>
      </c>
      <c r="C1378" s="122">
        <v>3.3076081572563416E-4</v>
      </c>
      <c r="D1378" s="84" t="s">
        <v>15743</v>
      </c>
      <c r="E1378" s="84" t="b">
        <v>0</v>
      </c>
      <c r="F1378" s="84" t="b">
        <v>0</v>
      </c>
      <c r="G1378" s="84" t="b">
        <v>0</v>
      </c>
    </row>
    <row r="1379" spans="1:7" x14ac:dyDescent="0.25">
      <c r="A1379" s="84" t="s">
        <v>15308</v>
      </c>
      <c r="B1379" s="84">
        <v>2</v>
      </c>
      <c r="C1379" s="122">
        <v>3.3076081572563416E-4</v>
      </c>
      <c r="D1379" s="84" t="s">
        <v>15743</v>
      </c>
      <c r="E1379" s="84" t="b">
        <v>0</v>
      </c>
      <c r="F1379" s="84" t="b">
        <v>0</v>
      </c>
      <c r="G1379" s="84" t="b">
        <v>0</v>
      </c>
    </row>
    <row r="1380" spans="1:7" x14ac:dyDescent="0.25">
      <c r="A1380" s="84" t="s">
        <v>15309</v>
      </c>
      <c r="B1380" s="84">
        <v>2</v>
      </c>
      <c r="C1380" s="122">
        <v>3.3076081572563416E-4</v>
      </c>
      <c r="D1380" s="84" t="s">
        <v>15743</v>
      </c>
      <c r="E1380" s="84" t="b">
        <v>0</v>
      </c>
      <c r="F1380" s="84" t="b">
        <v>0</v>
      </c>
      <c r="G1380" s="84" t="b">
        <v>0</v>
      </c>
    </row>
    <row r="1381" spans="1:7" x14ac:dyDescent="0.25">
      <c r="A1381" s="84" t="s">
        <v>15310</v>
      </c>
      <c r="B1381" s="84">
        <v>2</v>
      </c>
      <c r="C1381" s="122">
        <v>3.3076081572563416E-4</v>
      </c>
      <c r="D1381" s="84" t="s">
        <v>15743</v>
      </c>
      <c r="E1381" s="84" t="b">
        <v>0</v>
      </c>
      <c r="F1381" s="84" t="b">
        <v>0</v>
      </c>
      <c r="G1381" s="84" t="b">
        <v>0</v>
      </c>
    </row>
    <row r="1382" spans="1:7" x14ac:dyDescent="0.25">
      <c r="A1382" s="84" t="s">
        <v>15311</v>
      </c>
      <c r="B1382" s="84">
        <v>2</v>
      </c>
      <c r="C1382" s="122">
        <v>3.3076081572563416E-4</v>
      </c>
      <c r="D1382" s="84" t="s">
        <v>15743</v>
      </c>
      <c r="E1382" s="84" t="b">
        <v>0</v>
      </c>
      <c r="F1382" s="84" t="b">
        <v>0</v>
      </c>
      <c r="G1382" s="84" t="b">
        <v>0</v>
      </c>
    </row>
    <row r="1383" spans="1:7" x14ac:dyDescent="0.25">
      <c r="A1383" s="84" t="s">
        <v>15312</v>
      </c>
      <c r="B1383" s="84">
        <v>2</v>
      </c>
      <c r="C1383" s="122">
        <v>3.3076081572563416E-4</v>
      </c>
      <c r="D1383" s="84" t="s">
        <v>15743</v>
      </c>
      <c r="E1383" s="84" t="b">
        <v>1</v>
      </c>
      <c r="F1383" s="84" t="b">
        <v>0</v>
      </c>
      <c r="G1383" s="84" t="b">
        <v>0</v>
      </c>
    </row>
    <row r="1384" spans="1:7" x14ac:dyDescent="0.25">
      <c r="A1384" s="84" t="s">
        <v>15313</v>
      </c>
      <c r="B1384" s="84">
        <v>2</v>
      </c>
      <c r="C1384" s="122">
        <v>3.3076081572563416E-4</v>
      </c>
      <c r="D1384" s="84" t="s">
        <v>15743</v>
      </c>
      <c r="E1384" s="84" t="b">
        <v>0</v>
      </c>
      <c r="F1384" s="84" t="b">
        <v>0</v>
      </c>
      <c r="G1384" s="84" t="b">
        <v>0</v>
      </c>
    </row>
    <row r="1385" spans="1:7" x14ac:dyDescent="0.25">
      <c r="A1385" s="84" t="s">
        <v>15314</v>
      </c>
      <c r="B1385" s="84">
        <v>2</v>
      </c>
      <c r="C1385" s="122">
        <v>3.3076081572563416E-4</v>
      </c>
      <c r="D1385" s="84" t="s">
        <v>15743</v>
      </c>
      <c r="E1385" s="84" t="b">
        <v>0</v>
      </c>
      <c r="F1385" s="84" t="b">
        <v>0</v>
      </c>
      <c r="G1385" s="84" t="b">
        <v>0</v>
      </c>
    </row>
    <row r="1386" spans="1:7" x14ac:dyDescent="0.25">
      <c r="A1386" s="84" t="s">
        <v>907</v>
      </c>
      <c r="B1386" s="84">
        <v>2</v>
      </c>
      <c r="C1386" s="122">
        <v>3.3076081572563416E-4</v>
      </c>
      <c r="D1386" s="84" t="s">
        <v>15743</v>
      </c>
      <c r="E1386" s="84" t="b">
        <v>0</v>
      </c>
      <c r="F1386" s="84" t="b">
        <v>0</v>
      </c>
      <c r="G1386" s="84" t="b">
        <v>0</v>
      </c>
    </row>
    <row r="1387" spans="1:7" x14ac:dyDescent="0.25">
      <c r="A1387" s="84" t="s">
        <v>551</v>
      </c>
      <c r="B1387" s="84">
        <v>2</v>
      </c>
      <c r="C1387" s="122">
        <v>3.3076081572563416E-4</v>
      </c>
      <c r="D1387" s="84" t="s">
        <v>15743</v>
      </c>
      <c r="E1387" s="84" t="b">
        <v>0</v>
      </c>
      <c r="F1387" s="84" t="b">
        <v>0</v>
      </c>
      <c r="G1387" s="84" t="b">
        <v>0</v>
      </c>
    </row>
    <row r="1388" spans="1:7" x14ac:dyDescent="0.25">
      <c r="A1388" s="84" t="s">
        <v>15315</v>
      </c>
      <c r="B1388" s="84">
        <v>2</v>
      </c>
      <c r="C1388" s="122">
        <v>3.3076081572563416E-4</v>
      </c>
      <c r="D1388" s="84" t="s">
        <v>15743</v>
      </c>
      <c r="E1388" s="84" t="b">
        <v>0</v>
      </c>
      <c r="F1388" s="84" t="b">
        <v>0</v>
      </c>
      <c r="G1388" s="84" t="b">
        <v>0</v>
      </c>
    </row>
    <row r="1389" spans="1:7" x14ac:dyDescent="0.25">
      <c r="A1389" s="84" t="s">
        <v>15316</v>
      </c>
      <c r="B1389" s="84">
        <v>2</v>
      </c>
      <c r="C1389" s="122">
        <v>3.6656362206055105E-4</v>
      </c>
      <c r="D1389" s="84" t="s">
        <v>15743</v>
      </c>
      <c r="E1389" s="84" t="b">
        <v>0</v>
      </c>
      <c r="F1389" s="84" t="b">
        <v>0</v>
      </c>
      <c r="G1389" s="84" t="b">
        <v>0</v>
      </c>
    </row>
    <row r="1390" spans="1:7" x14ac:dyDescent="0.25">
      <c r="A1390" s="84" t="s">
        <v>15317</v>
      </c>
      <c r="B1390" s="84">
        <v>2</v>
      </c>
      <c r="C1390" s="122">
        <v>3.3076081572563416E-4</v>
      </c>
      <c r="D1390" s="84" t="s">
        <v>15743</v>
      </c>
      <c r="E1390" s="84" t="b">
        <v>0</v>
      </c>
      <c r="F1390" s="84" t="b">
        <v>1</v>
      </c>
      <c r="G1390" s="84" t="b">
        <v>1</v>
      </c>
    </row>
    <row r="1391" spans="1:7" x14ac:dyDescent="0.25">
      <c r="A1391" s="84" t="s">
        <v>897</v>
      </c>
      <c r="B1391" s="84">
        <v>2</v>
      </c>
      <c r="C1391" s="122">
        <v>3.3076081572563416E-4</v>
      </c>
      <c r="D1391" s="84" t="s">
        <v>15743</v>
      </c>
      <c r="E1391" s="84" t="b">
        <v>0</v>
      </c>
      <c r="F1391" s="84" t="b">
        <v>0</v>
      </c>
      <c r="G1391" s="84" t="b">
        <v>0</v>
      </c>
    </row>
    <row r="1392" spans="1:7" x14ac:dyDescent="0.25">
      <c r="A1392" s="84" t="s">
        <v>15318</v>
      </c>
      <c r="B1392" s="84">
        <v>2</v>
      </c>
      <c r="C1392" s="122">
        <v>3.3076081572563416E-4</v>
      </c>
      <c r="D1392" s="84" t="s">
        <v>15743</v>
      </c>
      <c r="E1392" s="84" t="b">
        <v>0</v>
      </c>
      <c r="F1392" s="84" t="b">
        <v>0</v>
      </c>
      <c r="G1392" s="84" t="b">
        <v>0</v>
      </c>
    </row>
    <row r="1393" spans="1:7" x14ac:dyDescent="0.25">
      <c r="A1393" s="84" t="s">
        <v>15319</v>
      </c>
      <c r="B1393" s="84">
        <v>2</v>
      </c>
      <c r="C1393" s="122">
        <v>3.3076081572563416E-4</v>
      </c>
      <c r="D1393" s="84" t="s">
        <v>15743</v>
      </c>
      <c r="E1393" s="84" t="b">
        <v>0</v>
      </c>
      <c r="F1393" s="84" t="b">
        <v>0</v>
      </c>
      <c r="G1393" s="84" t="b">
        <v>0</v>
      </c>
    </row>
    <row r="1394" spans="1:7" x14ac:dyDescent="0.25">
      <c r="A1394" s="84" t="s">
        <v>15320</v>
      </c>
      <c r="B1394" s="84">
        <v>2</v>
      </c>
      <c r="C1394" s="122">
        <v>3.6656362206055105E-4</v>
      </c>
      <c r="D1394" s="84" t="s">
        <v>15743</v>
      </c>
      <c r="E1394" s="84" t="b">
        <v>0</v>
      </c>
      <c r="F1394" s="84" t="b">
        <v>0</v>
      </c>
      <c r="G1394" s="84" t="b">
        <v>0</v>
      </c>
    </row>
    <row r="1395" spans="1:7" x14ac:dyDescent="0.25">
      <c r="A1395" s="84" t="s">
        <v>898</v>
      </c>
      <c r="B1395" s="84">
        <v>2</v>
      </c>
      <c r="C1395" s="122">
        <v>3.3076081572563416E-4</v>
      </c>
      <c r="D1395" s="84" t="s">
        <v>15743</v>
      </c>
      <c r="E1395" s="84" t="b">
        <v>0</v>
      </c>
      <c r="F1395" s="84" t="b">
        <v>0</v>
      </c>
      <c r="G1395" s="84" t="b">
        <v>0</v>
      </c>
    </row>
    <row r="1396" spans="1:7" x14ac:dyDescent="0.25">
      <c r="A1396" s="84" t="s">
        <v>15321</v>
      </c>
      <c r="B1396" s="84">
        <v>2</v>
      </c>
      <c r="C1396" s="122">
        <v>3.3076081572563416E-4</v>
      </c>
      <c r="D1396" s="84" t="s">
        <v>15743</v>
      </c>
      <c r="E1396" s="84" t="b">
        <v>0</v>
      </c>
      <c r="F1396" s="84" t="b">
        <v>0</v>
      </c>
      <c r="G1396" s="84" t="b">
        <v>0</v>
      </c>
    </row>
    <row r="1397" spans="1:7" x14ac:dyDescent="0.25">
      <c r="A1397" s="84" t="s">
        <v>15322</v>
      </c>
      <c r="B1397" s="84">
        <v>2</v>
      </c>
      <c r="C1397" s="122">
        <v>3.3076081572563416E-4</v>
      </c>
      <c r="D1397" s="84" t="s">
        <v>15743</v>
      </c>
      <c r="E1397" s="84" t="b">
        <v>0</v>
      </c>
      <c r="F1397" s="84" t="b">
        <v>0</v>
      </c>
      <c r="G1397" s="84" t="b">
        <v>0</v>
      </c>
    </row>
    <row r="1398" spans="1:7" x14ac:dyDescent="0.25">
      <c r="A1398" s="84" t="s">
        <v>15323</v>
      </c>
      <c r="B1398" s="84">
        <v>2</v>
      </c>
      <c r="C1398" s="122">
        <v>3.3076081572563416E-4</v>
      </c>
      <c r="D1398" s="84" t="s">
        <v>15743</v>
      </c>
      <c r="E1398" s="84" t="b">
        <v>0</v>
      </c>
      <c r="F1398" s="84" t="b">
        <v>0</v>
      </c>
      <c r="G1398" s="84" t="b">
        <v>0</v>
      </c>
    </row>
    <row r="1399" spans="1:7" x14ac:dyDescent="0.25">
      <c r="A1399" s="84" t="s">
        <v>15324</v>
      </c>
      <c r="B1399" s="84">
        <v>2</v>
      </c>
      <c r="C1399" s="122">
        <v>3.3076081572563416E-4</v>
      </c>
      <c r="D1399" s="84" t="s">
        <v>15743</v>
      </c>
      <c r="E1399" s="84" t="b">
        <v>0</v>
      </c>
      <c r="F1399" s="84" t="b">
        <v>0</v>
      </c>
      <c r="G1399" s="84" t="b">
        <v>0</v>
      </c>
    </row>
    <row r="1400" spans="1:7" x14ac:dyDescent="0.25">
      <c r="A1400" s="84" t="s">
        <v>15325</v>
      </c>
      <c r="B1400" s="84">
        <v>2</v>
      </c>
      <c r="C1400" s="122">
        <v>3.3076081572563416E-4</v>
      </c>
      <c r="D1400" s="84" t="s">
        <v>15743</v>
      </c>
      <c r="E1400" s="84" t="b">
        <v>0</v>
      </c>
      <c r="F1400" s="84" t="b">
        <v>0</v>
      </c>
      <c r="G1400" s="84" t="b">
        <v>0</v>
      </c>
    </row>
    <row r="1401" spans="1:7" x14ac:dyDescent="0.25">
      <c r="A1401" s="84" t="s">
        <v>15326</v>
      </c>
      <c r="B1401" s="84">
        <v>2</v>
      </c>
      <c r="C1401" s="122">
        <v>3.3076081572563416E-4</v>
      </c>
      <c r="D1401" s="84" t="s">
        <v>15743</v>
      </c>
      <c r="E1401" s="84" t="b">
        <v>1</v>
      </c>
      <c r="F1401" s="84" t="b">
        <v>0</v>
      </c>
      <c r="G1401" s="84" t="b">
        <v>0</v>
      </c>
    </row>
    <row r="1402" spans="1:7" x14ac:dyDescent="0.25">
      <c r="A1402" s="84" t="s">
        <v>15327</v>
      </c>
      <c r="B1402" s="84">
        <v>2</v>
      </c>
      <c r="C1402" s="122">
        <v>3.3076081572563416E-4</v>
      </c>
      <c r="D1402" s="84" t="s">
        <v>15743</v>
      </c>
      <c r="E1402" s="84" t="b">
        <v>0</v>
      </c>
      <c r="F1402" s="84" t="b">
        <v>0</v>
      </c>
      <c r="G1402" s="84" t="b">
        <v>0</v>
      </c>
    </row>
    <row r="1403" spans="1:7" x14ac:dyDescent="0.25">
      <c r="A1403" s="84" t="s">
        <v>15328</v>
      </c>
      <c r="B1403" s="84">
        <v>2</v>
      </c>
      <c r="C1403" s="122">
        <v>3.3076081572563416E-4</v>
      </c>
      <c r="D1403" s="84" t="s">
        <v>15743</v>
      </c>
      <c r="E1403" s="84" t="b">
        <v>1</v>
      </c>
      <c r="F1403" s="84" t="b">
        <v>0</v>
      </c>
      <c r="G1403" s="84" t="b">
        <v>0</v>
      </c>
    </row>
    <row r="1404" spans="1:7" x14ac:dyDescent="0.25">
      <c r="A1404" s="84" t="s">
        <v>15329</v>
      </c>
      <c r="B1404" s="84">
        <v>2</v>
      </c>
      <c r="C1404" s="122">
        <v>3.3076081572563416E-4</v>
      </c>
      <c r="D1404" s="84" t="s">
        <v>15743</v>
      </c>
      <c r="E1404" s="84" t="b">
        <v>0</v>
      </c>
      <c r="F1404" s="84" t="b">
        <v>0</v>
      </c>
      <c r="G1404" s="84" t="b">
        <v>0</v>
      </c>
    </row>
    <row r="1405" spans="1:7" x14ac:dyDescent="0.25">
      <c r="A1405" s="84" t="s">
        <v>15330</v>
      </c>
      <c r="B1405" s="84">
        <v>2</v>
      </c>
      <c r="C1405" s="122">
        <v>3.3076081572563416E-4</v>
      </c>
      <c r="D1405" s="84" t="s">
        <v>15743</v>
      </c>
      <c r="E1405" s="84" t="b">
        <v>0</v>
      </c>
      <c r="F1405" s="84" t="b">
        <v>1</v>
      </c>
      <c r="G1405" s="84" t="b">
        <v>0</v>
      </c>
    </row>
    <row r="1406" spans="1:7" x14ac:dyDescent="0.25">
      <c r="A1406" s="84" t="s">
        <v>15331</v>
      </c>
      <c r="B1406" s="84">
        <v>2</v>
      </c>
      <c r="C1406" s="122">
        <v>3.3076081572563416E-4</v>
      </c>
      <c r="D1406" s="84" t="s">
        <v>15743</v>
      </c>
      <c r="E1406" s="84" t="b">
        <v>0</v>
      </c>
      <c r="F1406" s="84" t="b">
        <v>0</v>
      </c>
      <c r="G1406" s="84" t="b">
        <v>0</v>
      </c>
    </row>
    <row r="1407" spans="1:7" x14ac:dyDescent="0.25">
      <c r="A1407" s="84" t="s">
        <v>15332</v>
      </c>
      <c r="B1407" s="84">
        <v>2</v>
      </c>
      <c r="C1407" s="122">
        <v>3.3076081572563416E-4</v>
      </c>
      <c r="D1407" s="84" t="s">
        <v>15743</v>
      </c>
      <c r="E1407" s="84" t="b">
        <v>0</v>
      </c>
      <c r="F1407" s="84" t="b">
        <v>0</v>
      </c>
      <c r="G1407" s="84" t="b">
        <v>0</v>
      </c>
    </row>
    <row r="1408" spans="1:7" x14ac:dyDescent="0.25">
      <c r="A1408" s="84" t="s">
        <v>15333</v>
      </c>
      <c r="B1408" s="84">
        <v>2</v>
      </c>
      <c r="C1408" s="122">
        <v>3.3076081572563416E-4</v>
      </c>
      <c r="D1408" s="84" t="s">
        <v>15743</v>
      </c>
      <c r="E1408" s="84" t="b">
        <v>0</v>
      </c>
      <c r="F1408" s="84" t="b">
        <v>0</v>
      </c>
      <c r="G1408" s="84" t="b">
        <v>0</v>
      </c>
    </row>
    <row r="1409" spans="1:7" x14ac:dyDescent="0.25">
      <c r="A1409" s="84" t="s">
        <v>15334</v>
      </c>
      <c r="B1409" s="84">
        <v>2</v>
      </c>
      <c r="C1409" s="122">
        <v>3.3076081572563416E-4</v>
      </c>
      <c r="D1409" s="84" t="s">
        <v>15743</v>
      </c>
      <c r="E1409" s="84" t="b">
        <v>0</v>
      </c>
      <c r="F1409" s="84" t="b">
        <v>0</v>
      </c>
      <c r="G1409" s="84" t="b">
        <v>0</v>
      </c>
    </row>
    <row r="1410" spans="1:7" x14ac:dyDescent="0.25">
      <c r="A1410" s="84" t="s">
        <v>2848</v>
      </c>
      <c r="B1410" s="84">
        <v>2</v>
      </c>
      <c r="C1410" s="122">
        <v>3.3076081572563416E-4</v>
      </c>
      <c r="D1410" s="84" t="s">
        <v>15743</v>
      </c>
      <c r="E1410" s="84" t="b">
        <v>0</v>
      </c>
      <c r="F1410" s="84" t="b">
        <v>0</v>
      </c>
      <c r="G1410" s="84" t="b">
        <v>0</v>
      </c>
    </row>
    <row r="1411" spans="1:7" x14ac:dyDescent="0.25">
      <c r="A1411" s="84" t="s">
        <v>15335</v>
      </c>
      <c r="B1411" s="84">
        <v>2</v>
      </c>
      <c r="C1411" s="122">
        <v>3.3076081572563416E-4</v>
      </c>
      <c r="D1411" s="84" t="s">
        <v>15743</v>
      </c>
      <c r="E1411" s="84" t="b">
        <v>0</v>
      </c>
      <c r="F1411" s="84" t="b">
        <v>0</v>
      </c>
      <c r="G1411" s="84" t="b">
        <v>0</v>
      </c>
    </row>
    <row r="1412" spans="1:7" x14ac:dyDescent="0.25">
      <c r="A1412" s="84" t="s">
        <v>15336</v>
      </c>
      <c r="B1412" s="84">
        <v>2</v>
      </c>
      <c r="C1412" s="122">
        <v>3.3076081572563416E-4</v>
      </c>
      <c r="D1412" s="84" t="s">
        <v>15743</v>
      </c>
      <c r="E1412" s="84" t="b">
        <v>0</v>
      </c>
      <c r="F1412" s="84" t="b">
        <v>0</v>
      </c>
      <c r="G1412" s="84" t="b">
        <v>0</v>
      </c>
    </row>
    <row r="1413" spans="1:7" x14ac:dyDescent="0.25">
      <c r="A1413" s="84" t="s">
        <v>15337</v>
      </c>
      <c r="B1413" s="84">
        <v>2</v>
      </c>
      <c r="C1413" s="122">
        <v>3.3076081572563416E-4</v>
      </c>
      <c r="D1413" s="84" t="s">
        <v>15743</v>
      </c>
      <c r="E1413" s="84" t="b">
        <v>0</v>
      </c>
      <c r="F1413" s="84" t="b">
        <v>0</v>
      </c>
      <c r="G1413" s="84" t="b">
        <v>0</v>
      </c>
    </row>
    <row r="1414" spans="1:7" x14ac:dyDescent="0.25">
      <c r="A1414" s="84" t="s">
        <v>15338</v>
      </c>
      <c r="B1414" s="84">
        <v>2</v>
      </c>
      <c r="C1414" s="122">
        <v>3.3076081572563416E-4</v>
      </c>
      <c r="D1414" s="84" t="s">
        <v>15743</v>
      </c>
      <c r="E1414" s="84" t="b">
        <v>0</v>
      </c>
      <c r="F1414" s="84" t="b">
        <v>0</v>
      </c>
      <c r="G1414" s="84" t="b">
        <v>0</v>
      </c>
    </row>
    <row r="1415" spans="1:7" x14ac:dyDescent="0.25">
      <c r="A1415" s="84" t="s">
        <v>15339</v>
      </c>
      <c r="B1415" s="84">
        <v>2</v>
      </c>
      <c r="C1415" s="122">
        <v>3.3076081572563416E-4</v>
      </c>
      <c r="D1415" s="84" t="s">
        <v>15743</v>
      </c>
      <c r="E1415" s="84" t="b">
        <v>0</v>
      </c>
      <c r="F1415" s="84" t="b">
        <v>0</v>
      </c>
      <c r="G1415" s="84" t="b">
        <v>0</v>
      </c>
    </row>
    <row r="1416" spans="1:7" x14ac:dyDescent="0.25">
      <c r="A1416" s="84" t="s">
        <v>15340</v>
      </c>
      <c r="B1416" s="84">
        <v>2</v>
      </c>
      <c r="C1416" s="122">
        <v>3.3076081572563416E-4</v>
      </c>
      <c r="D1416" s="84" t="s">
        <v>15743</v>
      </c>
      <c r="E1416" s="84" t="b">
        <v>0</v>
      </c>
      <c r="F1416" s="84" t="b">
        <v>0</v>
      </c>
      <c r="G1416" s="84" t="b">
        <v>0</v>
      </c>
    </row>
    <row r="1417" spans="1:7" x14ac:dyDescent="0.25">
      <c r="A1417" s="84" t="s">
        <v>15341</v>
      </c>
      <c r="B1417" s="84">
        <v>2</v>
      </c>
      <c r="C1417" s="122">
        <v>3.3076081572563416E-4</v>
      </c>
      <c r="D1417" s="84" t="s">
        <v>15743</v>
      </c>
      <c r="E1417" s="84" t="b">
        <v>0</v>
      </c>
      <c r="F1417" s="84" t="b">
        <v>0</v>
      </c>
      <c r="G1417" s="84" t="b">
        <v>0</v>
      </c>
    </row>
    <row r="1418" spans="1:7" x14ac:dyDescent="0.25">
      <c r="A1418" s="84" t="s">
        <v>15342</v>
      </c>
      <c r="B1418" s="84">
        <v>2</v>
      </c>
      <c r="C1418" s="122">
        <v>3.3076081572563416E-4</v>
      </c>
      <c r="D1418" s="84" t="s">
        <v>15743</v>
      </c>
      <c r="E1418" s="84" t="b">
        <v>0</v>
      </c>
      <c r="F1418" s="84" t="b">
        <v>0</v>
      </c>
      <c r="G1418" s="84" t="b">
        <v>0</v>
      </c>
    </row>
    <row r="1419" spans="1:7" x14ac:dyDescent="0.25">
      <c r="A1419" s="84" t="s">
        <v>15343</v>
      </c>
      <c r="B1419" s="84">
        <v>2</v>
      </c>
      <c r="C1419" s="122">
        <v>3.3076081572563416E-4</v>
      </c>
      <c r="D1419" s="84" t="s">
        <v>15743</v>
      </c>
      <c r="E1419" s="84" t="b">
        <v>0</v>
      </c>
      <c r="F1419" s="84" t="b">
        <v>0</v>
      </c>
      <c r="G1419" s="84" t="b">
        <v>0</v>
      </c>
    </row>
    <row r="1420" spans="1:7" x14ac:dyDescent="0.25">
      <c r="A1420" s="84" t="s">
        <v>15344</v>
      </c>
      <c r="B1420" s="84">
        <v>2</v>
      </c>
      <c r="C1420" s="122">
        <v>3.3076081572563416E-4</v>
      </c>
      <c r="D1420" s="84" t="s">
        <v>15743</v>
      </c>
      <c r="E1420" s="84" t="b">
        <v>0</v>
      </c>
      <c r="F1420" s="84" t="b">
        <v>1</v>
      </c>
      <c r="G1420" s="84" t="b">
        <v>0</v>
      </c>
    </row>
    <row r="1421" spans="1:7" x14ac:dyDescent="0.25">
      <c r="A1421" s="84" t="s">
        <v>15345</v>
      </c>
      <c r="B1421" s="84">
        <v>2</v>
      </c>
      <c r="C1421" s="122">
        <v>3.3076081572563416E-4</v>
      </c>
      <c r="D1421" s="84" t="s">
        <v>15743</v>
      </c>
      <c r="E1421" s="84" t="b">
        <v>0</v>
      </c>
      <c r="F1421" s="84" t="b">
        <v>0</v>
      </c>
      <c r="G1421" s="84" t="b">
        <v>0</v>
      </c>
    </row>
    <row r="1422" spans="1:7" x14ac:dyDescent="0.25">
      <c r="A1422" s="84" t="s">
        <v>15346</v>
      </c>
      <c r="B1422" s="84">
        <v>2</v>
      </c>
      <c r="C1422" s="122">
        <v>3.3076081572563416E-4</v>
      </c>
      <c r="D1422" s="84" t="s">
        <v>15743</v>
      </c>
      <c r="E1422" s="84" t="b">
        <v>0</v>
      </c>
      <c r="F1422" s="84" t="b">
        <v>0</v>
      </c>
      <c r="G1422" s="84" t="b">
        <v>0</v>
      </c>
    </row>
    <row r="1423" spans="1:7" x14ac:dyDescent="0.25">
      <c r="A1423" s="84" t="s">
        <v>15347</v>
      </c>
      <c r="B1423" s="84">
        <v>2</v>
      </c>
      <c r="C1423" s="122">
        <v>3.3076081572563416E-4</v>
      </c>
      <c r="D1423" s="84" t="s">
        <v>15743</v>
      </c>
      <c r="E1423" s="84" t="b">
        <v>0</v>
      </c>
      <c r="F1423" s="84" t="b">
        <v>0</v>
      </c>
      <c r="G1423" s="84" t="b">
        <v>0</v>
      </c>
    </row>
    <row r="1424" spans="1:7" x14ac:dyDescent="0.25">
      <c r="A1424" s="84" t="s">
        <v>15348</v>
      </c>
      <c r="B1424" s="84">
        <v>2</v>
      </c>
      <c r="C1424" s="122">
        <v>3.3076081572563416E-4</v>
      </c>
      <c r="D1424" s="84" t="s">
        <v>15743</v>
      </c>
      <c r="E1424" s="84" t="b">
        <v>0</v>
      </c>
      <c r="F1424" s="84" t="b">
        <v>0</v>
      </c>
      <c r="G1424" s="84" t="b">
        <v>0</v>
      </c>
    </row>
    <row r="1425" spans="1:7" x14ac:dyDescent="0.25">
      <c r="A1425" s="84" t="s">
        <v>893</v>
      </c>
      <c r="B1425" s="84">
        <v>2</v>
      </c>
      <c r="C1425" s="122">
        <v>3.3076081572563416E-4</v>
      </c>
      <c r="D1425" s="84" t="s">
        <v>15743</v>
      </c>
      <c r="E1425" s="84" t="b">
        <v>0</v>
      </c>
      <c r="F1425" s="84" t="b">
        <v>0</v>
      </c>
      <c r="G1425" s="84" t="b">
        <v>0</v>
      </c>
    </row>
    <row r="1426" spans="1:7" x14ac:dyDescent="0.25">
      <c r="A1426" s="84" t="s">
        <v>9739</v>
      </c>
      <c r="B1426" s="84">
        <v>2</v>
      </c>
      <c r="C1426" s="122">
        <v>3.3076081572563416E-4</v>
      </c>
      <c r="D1426" s="84" t="s">
        <v>15743</v>
      </c>
      <c r="E1426" s="84" t="b">
        <v>0</v>
      </c>
      <c r="F1426" s="84" t="b">
        <v>0</v>
      </c>
      <c r="G1426" s="84" t="b">
        <v>0</v>
      </c>
    </row>
    <row r="1427" spans="1:7" x14ac:dyDescent="0.25">
      <c r="A1427" s="84" t="s">
        <v>15349</v>
      </c>
      <c r="B1427" s="84">
        <v>2</v>
      </c>
      <c r="C1427" s="122">
        <v>3.3076081572563416E-4</v>
      </c>
      <c r="D1427" s="84" t="s">
        <v>15743</v>
      </c>
      <c r="E1427" s="84" t="b">
        <v>0</v>
      </c>
      <c r="F1427" s="84" t="b">
        <v>0</v>
      </c>
      <c r="G1427" s="84" t="b">
        <v>0</v>
      </c>
    </row>
    <row r="1428" spans="1:7" x14ac:dyDescent="0.25">
      <c r="A1428" s="84" t="s">
        <v>15350</v>
      </c>
      <c r="B1428" s="84">
        <v>2</v>
      </c>
      <c r="C1428" s="122">
        <v>3.3076081572563416E-4</v>
      </c>
      <c r="D1428" s="84" t="s">
        <v>15743</v>
      </c>
      <c r="E1428" s="84" t="b">
        <v>0</v>
      </c>
      <c r="F1428" s="84" t="b">
        <v>0</v>
      </c>
      <c r="G1428" s="84" t="b">
        <v>0</v>
      </c>
    </row>
    <row r="1429" spans="1:7" x14ac:dyDescent="0.25">
      <c r="A1429" s="84" t="s">
        <v>333</v>
      </c>
      <c r="B1429" s="84">
        <v>2</v>
      </c>
      <c r="C1429" s="122">
        <v>3.3076081572563416E-4</v>
      </c>
      <c r="D1429" s="84" t="s">
        <v>15743</v>
      </c>
      <c r="E1429" s="84" t="b">
        <v>0</v>
      </c>
      <c r="F1429" s="84" t="b">
        <v>0</v>
      </c>
      <c r="G1429" s="84" t="b">
        <v>0</v>
      </c>
    </row>
    <row r="1430" spans="1:7" x14ac:dyDescent="0.25">
      <c r="A1430" s="84" t="s">
        <v>15351</v>
      </c>
      <c r="B1430" s="84">
        <v>2</v>
      </c>
      <c r="C1430" s="122">
        <v>3.3076081572563416E-4</v>
      </c>
      <c r="D1430" s="84" t="s">
        <v>15743</v>
      </c>
      <c r="E1430" s="84" t="b">
        <v>0</v>
      </c>
      <c r="F1430" s="84" t="b">
        <v>0</v>
      </c>
      <c r="G1430" s="84" t="b">
        <v>0</v>
      </c>
    </row>
    <row r="1431" spans="1:7" x14ac:dyDescent="0.25">
      <c r="A1431" s="84" t="s">
        <v>15352</v>
      </c>
      <c r="B1431" s="84">
        <v>2</v>
      </c>
      <c r="C1431" s="122">
        <v>3.3076081572563416E-4</v>
      </c>
      <c r="D1431" s="84" t="s">
        <v>15743</v>
      </c>
      <c r="E1431" s="84" t="b">
        <v>0</v>
      </c>
      <c r="F1431" s="84" t="b">
        <v>0</v>
      </c>
      <c r="G1431" s="84" t="b">
        <v>0</v>
      </c>
    </row>
    <row r="1432" spans="1:7" x14ac:dyDescent="0.25">
      <c r="A1432" s="84" t="s">
        <v>15353</v>
      </c>
      <c r="B1432" s="84">
        <v>2</v>
      </c>
      <c r="C1432" s="122">
        <v>3.3076081572563416E-4</v>
      </c>
      <c r="D1432" s="84" t="s">
        <v>15743</v>
      </c>
      <c r="E1432" s="84" t="b">
        <v>0</v>
      </c>
      <c r="F1432" s="84" t="b">
        <v>0</v>
      </c>
      <c r="G1432" s="84" t="b">
        <v>0</v>
      </c>
    </row>
    <row r="1433" spans="1:7" x14ac:dyDescent="0.25">
      <c r="A1433" s="84" t="s">
        <v>15354</v>
      </c>
      <c r="B1433" s="84">
        <v>2</v>
      </c>
      <c r="C1433" s="122">
        <v>3.3076081572563416E-4</v>
      </c>
      <c r="D1433" s="84" t="s">
        <v>15743</v>
      </c>
      <c r="E1433" s="84" t="b">
        <v>0</v>
      </c>
      <c r="F1433" s="84" t="b">
        <v>0</v>
      </c>
      <c r="G1433" s="84" t="b">
        <v>0</v>
      </c>
    </row>
    <row r="1434" spans="1:7" x14ac:dyDescent="0.25">
      <c r="A1434" s="84" t="s">
        <v>15355</v>
      </c>
      <c r="B1434" s="84">
        <v>2</v>
      </c>
      <c r="C1434" s="122">
        <v>3.3076081572563416E-4</v>
      </c>
      <c r="D1434" s="84" t="s">
        <v>15743</v>
      </c>
      <c r="E1434" s="84" t="b">
        <v>0</v>
      </c>
      <c r="F1434" s="84" t="b">
        <v>0</v>
      </c>
      <c r="G1434" s="84" t="b">
        <v>0</v>
      </c>
    </row>
    <row r="1435" spans="1:7" x14ac:dyDescent="0.25">
      <c r="A1435" s="84" t="s">
        <v>15356</v>
      </c>
      <c r="B1435" s="84">
        <v>2</v>
      </c>
      <c r="C1435" s="122">
        <v>3.3076081572563416E-4</v>
      </c>
      <c r="D1435" s="84" t="s">
        <v>15743</v>
      </c>
      <c r="E1435" s="84" t="b">
        <v>0</v>
      </c>
      <c r="F1435" s="84" t="b">
        <v>0</v>
      </c>
      <c r="G1435" s="84" t="b">
        <v>0</v>
      </c>
    </row>
    <row r="1436" spans="1:7" x14ac:dyDescent="0.25">
      <c r="A1436" s="84" t="s">
        <v>892</v>
      </c>
      <c r="B1436" s="84">
        <v>2</v>
      </c>
      <c r="C1436" s="122">
        <v>3.3076081572563416E-4</v>
      </c>
      <c r="D1436" s="84" t="s">
        <v>15743</v>
      </c>
      <c r="E1436" s="84" t="b">
        <v>0</v>
      </c>
      <c r="F1436" s="84" t="b">
        <v>0</v>
      </c>
      <c r="G1436" s="84" t="b">
        <v>0</v>
      </c>
    </row>
    <row r="1437" spans="1:7" x14ac:dyDescent="0.25">
      <c r="A1437" s="84" t="s">
        <v>15357</v>
      </c>
      <c r="B1437" s="84">
        <v>2</v>
      </c>
      <c r="C1437" s="122">
        <v>3.3076081572563416E-4</v>
      </c>
      <c r="D1437" s="84" t="s">
        <v>15743</v>
      </c>
      <c r="E1437" s="84" t="b">
        <v>0</v>
      </c>
      <c r="F1437" s="84" t="b">
        <v>0</v>
      </c>
      <c r="G1437" s="84" t="b">
        <v>0</v>
      </c>
    </row>
    <row r="1438" spans="1:7" x14ac:dyDescent="0.25">
      <c r="A1438" s="84" t="s">
        <v>15358</v>
      </c>
      <c r="B1438" s="84">
        <v>2</v>
      </c>
      <c r="C1438" s="122">
        <v>3.3076081572563416E-4</v>
      </c>
      <c r="D1438" s="84" t="s">
        <v>15743</v>
      </c>
      <c r="E1438" s="84" t="b">
        <v>0</v>
      </c>
      <c r="F1438" s="84" t="b">
        <v>0</v>
      </c>
      <c r="G1438" s="84" t="b">
        <v>0</v>
      </c>
    </row>
    <row r="1439" spans="1:7" x14ac:dyDescent="0.25">
      <c r="A1439" s="84" t="s">
        <v>15359</v>
      </c>
      <c r="B1439" s="84">
        <v>2</v>
      </c>
      <c r="C1439" s="122">
        <v>3.3076081572563416E-4</v>
      </c>
      <c r="D1439" s="84" t="s">
        <v>15743</v>
      </c>
      <c r="E1439" s="84" t="b">
        <v>0</v>
      </c>
      <c r="F1439" s="84" t="b">
        <v>0</v>
      </c>
      <c r="G1439" s="84" t="b">
        <v>0</v>
      </c>
    </row>
    <row r="1440" spans="1:7" x14ac:dyDescent="0.25">
      <c r="A1440" s="84" t="s">
        <v>15360</v>
      </c>
      <c r="B1440" s="84">
        <v>2</v>
      </c>
      <c r="C1440" s="122">
        <v>3.3076081572563416E-4</v>
      </c>
      <c r="D1440" s="84" t="s">
        <v>15743</v>
      </c>
      <c r="E1440" s="84" t="b">
        <v>0</v>
      </c>
      <c r="F1440" s="84" t="b">
        <v>0</v>
      </c>
      <c r="G1440" s="84" t="b">
        <v>0</v>
      </c>
    </row>
    <row r="1441" spans="1:7" x14ac:dyDescent="0.25">
      <c r="A1441" s="84" t="s">
        <v>15361</v>
      </c>
      <c r="B1441" s="84">
        <v>2</v>
      </c>
      <c r="C1441" s="122">
        <v>3.3076081572563416E-4</v>
      </c>
      <c r="D1441" s="84" t="s">
        <v>15743</v>
      </c>
      <c r="E1441" s="84" t="b">
        <v>0</v>
      </c>
      <c r="F1441" s="84" t="b">
        <v>0</v>
      </c>
      <c r="G1441" s="84" t="b">
        <v>0</v>
      </c>
    </row>
    <row r="1442" spans="1:7" x14ac:dyDescent="0.25">
      <c r="A1442" s="84" t="s">
        <v>15362</v>
      </c>
      <c r="B1442" s="84">
        <v>2</v>
      </c>
      <c r="C1442" s="122">
        <v>3.3076081572563416E-4</v>
      </c>
      <c r="D1442" s="84" t="s">
        <v>15743</v>
      </c>
      <c r="E1442" s="84" t="b">
        <v>0</v>
      </c>
      <c r="F1442" s="84" t="b">
        <v>0</v>
      </c>
      <c r="G1442" s="84" t="b">
        <v>0</v>
      </c>
    </row>
    <row r="1443" spans="1:7" x14ac:dyDescent="0.25">
      <c r="A1443" s="84" t="s">
        <v>890</v>
      </c>
      <c r="B1443" s="84">
        <v>2</v>
      </c>
      <c r="C1443" s="122">
        <v>3.3076081572563416E-4</v>
      </c>
      <c r="D1443" s="84" t="s">
        <v>15743</v>
      </c>
      <c r="E1443" s="84" t="b">
        <v>0</v>
      </c>
      <c r="F1443" s="84" t="b">
        <v>0</v>
      </c>
      <c r="G1443" s="84" t="b">
        <v>0</v>
      </c>
    </row>
    <row r="1444" spans="1:7" x14ac:dyDescent="0.25">
      <c r="A1444" s="84" t="s">
        <v>15363</v>
      </c>
      <c r="B1444" s="84">
        <v>2</v>
      </c>
      <c r="C1444" s="122">
        <v>3.3076081572563416E-4</v>
      </c>
      <c r="D1444" s="84" t="s">
        <v>15743</v>
      </c>
      <c r="E1444" s="84" t="b">
        <v>0</v>
      </c>
      <c r="F1444" s="84" t="b">
        <v>1</v>
      </c>
      <c r="G1444" s="84" t="b">
        <v>0</v>
      </c>
    </row>
    <row r="1445" spans="1:7" x14ac:dyDescent="0.25">
      <c r="A1445" s="84" t="s">
        <v>15364</v>
      </c>
      <c r="B1445" s="84">
        <v>2</v>
      </c>
      <c r="C1445" s="122">
        <v>3.3076081572563416E-4</v>
      </c>
      <c r="D1445" s="84" t="s">
        <v>15743</v>
      </c>
      <c r="E1445" s="84" t="b">
        <v>0</v>
      </c>
      <c r="F1445" s="84" t="b">
        <v>0</v>
      </c>
      <c r="G1445" s="84" t="b">
        <v>0</v>
      </c>
    </row>
    <row r="1446" spans="1:7" x14ac:dyDescent="0.25">
      <c r="A1446" s="84" t="s">
        <v>15365</v>
      </c>
      <c r="B1446" s="84">
        <v>2</v>
      </c>
      <c r="C1446" s="122">
        <v>3.3076081572563416E-4</v>
      </c>
      <c r="D1446" s="84" t="s">
        <v>15743</v>
      </c>
      <c r="E1446" s="84" t="b">
        <v>0</v>
      </c>
      <c r="F1446" s="84" t="b">
        <v>0</v>
      </c>
      <c r="G1446" s="84" t="b">
        <v>0</v>
      </c>
    </row>
    <row r="1447" spans="1:7" x14ac:dyDescent="0.25">
      <c r="A1447" s="84" t="s">
        <v>889</v>
      </c>
      <c r="B1447" s="84">
        <v>2</v>
      </c>
      <c r="C1447" s="122">
        <v>3.3076081572563416E-4</v>
      </c>
      <c r="D1447" s="84" t="s">
        <v>15743</v>
      </c>
      <c r="E1447" s="84" t="b">
        <v>0</v>
      </c>
      <c r="F1447" s="84" t="b">
        <v>0</v>
      </c>
      <c r="G1447" s="84" t="b">
        <v>0</v>
      </c>
    </row>
    <row r="1448" spans="1:7" x14ac:dyDescent="0.25">
      <c r="A1448" s="84" t="s">
        <v>888</v>
      </c>
      <c r="B1448" s="84">
        <v>2</v>
      </c>
      <c r="C1448" s="122">
        <v>3.3076081572563416E-4</v>
      </c>
      <c r="D1448" s="84" t="s">
        <v>15743</v>
      </c>
      <c r="E1448" s="84" t="b">
        <v>0</v>
      </c>
      <c r="F1448" s="84" t="b">
        <v>0</v>
      </c>
      <c r="G1448" s="84" t="b">
        <v>0</v>
      </c>
    </row>
    <row r="1449" spans="1:7" x14ac:dyDescent="0.25">
      <c r="A1449" s="84" t="s">
        <v>15366</v>
      </c>
      <c r="B1449" s="84">
        <v>2</v>
      </c>
      <c r="C1449" s="122">
        <v>3.3076081572563416E-4</v>
      </c>
      <c r="D1449" s="84" t="s">
        <v>15743</v>
      </c>
      <c r="E1449" s="84" t="b">
        <v>0</v>
      </c>
      <c r="F1449" s="84" t="b">
        <v>0</v>
      </c>
      <c r="G1449" s="84" t="b">
        <v>0</v>
      </c>
    </row>
    <row r="1450" spans="1:7" x14ac:dyDescent="0.25">
      <c r="A1450" s="84" t="s">
        <v>15367</v>
      </c>
      <c r="B1450" s="84">
        <v>2</v>
      </c>
      <c r="C1450" s="122">
        <v>3.3076081572563416E-4</v>
      </c>
      <c r="D1450" s="84" t="s">
        <v>15743</v>
      </c>
      <c r="E1450" s="84" t="b">
        <v>0</v>
      </c>
      <c r="F1450" s="84" t="b">
        <v>0</v>
      </c>
      <c r="G1450" s="84" t="b">
        <v>0</v>
      </c>
    </row>
    <row r="1451" spans="1:7" x14ac:dyDescent="0.25">
      <c r="A1451" s="84" t="s">
        <v>15368</v>
      </c>
      <c r="B1451" s="84">
        <v>2</v>
      </c>
      <c r="C1451" s="122">
        <v>3.3076081572563416E-4</v>
      </c>
      <c r="D1451" s="84" t="s">
        <v>15743</v>
      </c>
      <c r="E1451" s="84" t="b">
        <v>0</v>
      </c>
      <c r="F1451" s="84" t="b">
        <v>0</v>
      </c>
      <c r="G1451" s="84" t="b">
        <v>0</v>
      </c>
    </row>
    <row r="1452" spans="1:7" x14ac:dyDescent="0.25">
      <c r="A1452" s="84" t="s">
        <v>15369</v>
      </c>
      <c r="B1452" s="84">
        <v>2</v>
      </c>
      <c r="C1452" s="122">
        <v>3.3076081572563416E-4</v>
      </c>
      <c r="D1452" s="84" t="s">
        <v>15743</v>
      </c>
      <c r="E1452" s="84" t="b">
        <v>0</v>
      </c>
      <c r="F1452" s="84" t="b">
        <v>0</v>
      </c>
      <c r="G1452" s="84" t="b">
        <v>0</v>
      </c>
    </row>
    <row r="1453" spans="1:7" x14ac:dyDescent="0.25">
      <c r="A1453" s="84" t="s">
        <v>15370</v>
      </c>
      <c r="B1453" s="84">
        <v>2</v>
      </c>
      <c r="C1453" s="122">
        <v>3.3076081572563416E-4</v>
      </c>
      <c r="D1453" s="84" t="s">
        <v>15743</v>
      </c>
      <c r="E1453" s="84" t="b">
        <v>0</v>
      </c>
      <c r="F1453" s="84" t="b">
        <v>0</v>
      </c>
      <c r="G1453" s="84" t="b">
        <v>0</v>
      </c>
    </row>
    <row r="1454" spans="1:7" x14ac:dyDescent="0.25">
      <c r="A1454" s="84" t="s">
        <v>15371</v>
      </c>
      <c r="B1454" s="84">
        <v>2</v>
      </c>
      <c r="C1454" s="122">
        <v>3.3076081572563416E-4</v>
      </c>
      <c r="D1454" s="84" t="s">
        <v>15743</v>
      </c>
      <c r="E1454" s="84" t="b">
        <v>0</v>
      </c>
      <c r="F1454" s="84" t="b">
        <v>0</v>
      </c>
      <c r="G1454" s="84" t="b">
        <v>0</v>
      </c>
    </row>
    <row r="1455" spans="1:7" x14ac:dyDescent="0.25">
      <c r="A1455" s="84" t="s">
        <v>15372</v>
      </c>
      <c r="B1455" s="84">
        <v>2</v>
      </c>
      <c r="C1455" s="122">
        <v>3.3076081572563416E-4</v>
      </c>
      <c r="D1455" s="84" t="s">
        <v>15743</v>
      </c>
      <c r="E1455" s="84" t="b">
        <v>0</v>
      </c>
      <c r="F1455" s="84" t="b">
        <v>0</v>
      </c>
      <c r="G1455" s="84" t="b">
        <v>0</v>
      </c>
    </row>
    <row r="1456" spans="1:7" x14ac:dyDescent="0.25">
      <c r="A1456" s="84" t="s">
        <v>15373</v>
      </c>
      <c r="B1456" s="84">
        <v>2</v>
      </c>
      <c r="C1456" s="122">
        <v>3.3076081572563416E-4</v>
      </c>
      <c r="D1456" s="84" t="s">
        <v>15743</v>
      </c>
      <c r="E1456" s="84" t="b">
        <v>0</v>
      </c>
      <c r="F1456" s="84" t="b">
        <v>0</v>
      </c>
      <c r="G1456" s="84" t="b">
        <v>0</v>
      </c>
    </row>
    <row r="1457" spans="1:7" x14ac:dyDescent="0.25">
      <c r="A1457" s="84" t="s">
        <v>887</v>
      </c>
      <c r="B1457" s="84">
        <v>2</v>
      </c>
      <c r="C1457" s="122">
        <v>3.3076081572563416E-4</v>
      </c>
      <c r="D1457" s="84" t="s">
        <v>15743</v>
      </c>
      <c r="E1457" s="84" t="b">
        <v>0</v>
      </c>
      <c r="F1457" s="84" t="b">
        <v>0</v>
      </c>
      <c r="G1457" s="84" t="b">
        <v>0</v>
      </c>
    </row>
    <row r="1458" spans="1:7" x14ac:dyDescent="0.25">
      <c r="A1458" s="84" t="s">
        <v>15374</v>
      </c>
      <c r="B1458" s="84">
        <v>2</v>
      </c>
      <c r="C1458" s="122">
        <v>3.3076081572563416E-4</v>
      </c>
      <c r="D1458" s="84" t="s">
        <v>15743</v>
      </c>
      <c r="E1458" s="84" t="b">
        <v>0</v>
      </c>
      <c r="F1458" s="84" t="b">
        <v>0</v>
      </c>
      <c r="G1458" s="84" t="b">
        <v>0</v>
      </c>
    </row>
    <row r="1459" spans="1:7" x14ac:dyDescent="0.25">
      <c r="A1459" s="84" t="s">
        <v>15375</v>
      </c>
      <c r="B1459" s="84">
        <v>2</v>
      </c>
      <c r="C1459" s="122">
        <v>3.3076081572563416E-4</v>
      </c>
      <c r="D1459" s="84" t="s">
        <v>15743</v>
      </c>
      <c r="E1459" s="84" t="b">
        <v>0</v>
      </c>
      <c r="F1459" s="84" t="b">
        <v>0</v>
      </c>
      <c r="G1459" s="84" t="b">
        <v>0</v>
      </c>
    </row>
    <row r="1460" spans="1:7" x14ac:dyDescent="0.25">
      <c r="A1460" s="84" t="s">
        <v>604</v>
      </c>
      <c r="B1460" s="84">
        <v>2</v>
      </c>
      <c r="C1460" s="122">
        <v>3.3076081572563416E-4</v>
      </c>
      <c r="D1460" s="84" t="s">
        <v>15743</v>
      </c>
      <c r="E1460" s="84" t="b">
        <v>0</v>
      </c>
      <c r="F1460" s="84" t="b">
        <v>0</v>
      </c>
      <c r="G1460" s="84" t="b">
        <v>0</v>
      </c>
    </row>
    <row r="1461" spans="1:7" x14ac:dyDescent="0.25">
      <c r="A1461" s="84" t="s">
        <v>15376</v>
      </c>
      <c r="B1461" s="84">
        <v>2</v>
      </c>
      <c r="C1461" s="122">
        <v>3.3076081572563416E-4</v>
      </c>
      <c r="D1461" s="84" t="s">
        <v>15743</v>
      </c>
      <c r="E1461" s="84" t="b">
        <v>0</v>
      </c>
      <c r="F1461" s="84" t="b">
        <v>0</v>
      </c>
      <c r="G1461" s="84" t="b">
        <v>0</v>
      </c>
    </row>
    <row r="1462" spans="1:7" x14ac:dyDescent="0.25">
      <c r="A1462" s="84" t="s">
        <v>15377</v>
      </c>
      <c r="B1462" s="84">
        <v>2</v>
      </c>
      <c r="C1462" s="122">
        <v>3.3076081572563416E-4</v>
      </c>
      <c r="D1462" s="84" t="s">
        <v>15743</v>
      </c>
      <c r="E1462" s="84" t="b">
        <v>0</v>
      </c>
      <c r="F1462" s="84" t="b">
        <v>0</v>
      </c>
      <c r="G1462" s="84" t="b">
        <v>0</v>
      </c>
    </row>
    <row r="1463" spans="1:7" x14ac:dyDescent="0.25">
      <c r="A1463" s="84" t="s">
        <v>15378</v>
      </c>
      <c r="B1463" s="84">
        <v>2</v>
      </c>
      <c r="C1463" s="122">
        <v>3.3076081572563416E-4</v>
      </c>
      <c r="D1463" s="84" t="s">
        <v>15743</v>
      </c>
      <c r="E1463" s="84" t="b">
        <v>0</v>
      </c>
      <c r="F1463" s="84" t="b">
        <v>0</v>
      </c>
      <c r="G1463" s="84" t="b">
        <v>0</v>
      </c>
    </row>
    <row r="1464" spans="1:7" x14ac:dyDescent="0.25">
      <c r="A1464" s="84" t="s">
        <v>15379</v>
      </c>
      <c r="B1464" s="84">
        <v>2</v>
      </c>
      <c r="C1464" s="122">
        <v>3.3076081572563416E-4</v>
      </c>
      <c r="D1464" s="84" t="s">
        <v>15743</v>
      </c>
      <c r="E1464" s="84" t="b">
        <v>0</v>
      </c>
      <c r="F1464" s="84" t="b">
        <v>0</v>
      </c>
      <c r="G1464" s="84" t="b">
        <v>0</v>
      </c>
    </row>
    <row r="1465" spans="1:7" x14ac:dyDescent="0.25">
      <c r="A1465" s="84" t="s">
        <v>15380</v>
      </c>
      <c r="B1465" s="84">
        <v>2</v>
      </c>
      <c r="C1465" s="122">
        <v>3.3076081572563416E-4</v>
      </c>
      <c r="D1465" s="84" t="s">
        <v>15743</v>
      </c>
      <c r="E1465" s="84" t="b">
        <v>0</v>
      </c>
      <c r="F1465" s="84" t="b">
        <v>0</v>
      </c>
      <c r="G1465" s="84" t="b">
        <v>0</v>
      </c>
    </row>
    <row r="1466" spans="1:7" x14ac:dyDescent="0.25">
      <c r="A1466" s="84" t="s">
        <v>15381</v>
      </c>
      <c r="B1466" s="84">
        <v>2</v>
      </c>
      <c r="C1466" s="122">
        <v>3.3076081572563416E-4</v>
      </c>
      <c r="D1466" s="84" t="s">
        <v>15743</v>
      </c>
      <c r="E1466" s="84" t="b">
        <v>0</v>
      </c>
      <c r="F1466" s="84" t="b">
        <v>0</v>
      </c>
      <c r="G1466" s="84" t="b">
        <v>0</v>
      </c>
    </row>
    <row r="1467" spans="1:7" x14ac:dyDescent="0.25">
      <c r="A1467" s="84" t="s">
        <v>15382</v>
      </c>
      <c r="B1467" s="84">
        <v>2</v>
      </c>
      <c r="C1467" s="122">
        <v>3.3076081572563416E-4</v>
      </c>
      <c r="D1467" s="84" t="s">
        <v>15743</v>
      </c>
      <c r="E1467" s="84" t="b">
        <v>0</v>
      </c>
      <c r="F1467" s="84" t="b">
        <v>0</v>
      </c>
      <c r="G1467" s="84" t="b">
        <v>0</v>
      </c>
    </row>
    <row r="1468" spans="1:7" x14ac:dyDescent="0.25">
      <c r="A1468" s="84" t="s">
        <v>15383</v>
      </c>
      <c r="B1468" s="84">
        <v>2</v>
      </c>
      <c r="C1468" s="122">
        <v>3.3076081572563416E-4</v>
      </c>
      <c r="D1468" s="84" t="s">
        <v>15743</v>
      </c>
      <c r="E1468" s="84" t="b">
        <v>0</v>
      </c>
      <c r="F1468" s="84" t="b">
        <v>0</v>
      </c>
      <c r="G1468" s="84" t="b">
        <v>0</v>
      </c>
    </row>
    <row r="1469" spans="1:7" x14ac:dyDescent="0.25">
      <c r="A1469" s="84" t="s">
        <v>15384</v>
      </c>
      <c r="B1469" s="84">
        <v>2</v>
      </c>
      <c r="C1469" s="122">
        <v>3.3076081572563416E-4</v>
      </c>
      <c r="D1469" s="84" t="s">
        <v>15743</v>
      </c>
      <c r="E1469" s="84" t="b">
        <v>0</v>
      </c>
      <c r="F1469" s="84" t="b">
        <v>0</v>
      </c>
      <c r="G1469" s="84" t="b">
        <v>0</v>
      </c>
    </row>
    <row r="1470" spans="1:7" x14ac:dyDescent="0.25">
      <c r="A1470" s="84" t="s">
        <v>15385</v>
      </c>
      <c r="B1470" s="84">
        <v>2</v>
      </c>
      <c r="C1470" s="122">
        <v>3.3076081572563416E-4</v>
      </c>
      <c r="D1470" s="84" t="s">
        <v>15743</v>
      </c>
      <c r="E1470" s="84" t="b">
        <v>0</v>
      </c>
      <c r="F1470" s="84" t="b">
        <v>0</v>
      </c>
      <c r="G1470" s="84" t="b">
        <v>0</v>
      </c>
    </row>
    <row r="1471" spans="1:7" x14ac:dyDescent="0.25">
      <c r="A1471" s="84" t="s">
        <v>15386</v>
      </c>
      <c r="B1471" s="84">
        <v>2</v>
      </c>
      <c r="C1471" s="122">
        <v>3.3076081572563416E-4</v>
      </c>
      <c r="D1471" s="84" t="s">
        <v>15743</v>
      </c>
      <c r="E1471" s="84" t="b">
        <v>0</v>
      </c>
      <c r="F1471" s="84" t="b">
        <v>0</v>
      </c>
      <c r="G1471" s="84" t="b">
        <v>0</v>
      </c>
    </row>
    <row r="1472" spans="1:7" x14ac:dyDescent="0.25">
      <c r="A1472" s="84" t="s">
        <v>15387</v>
      </c>
      <c r="B1472" s="84">
        <v>2</v>
      </c>
      <c r="C1472" s="122">
        <v>3.3076081572563416E-4</v>
      </c>
      <c r="D1472" s="84" t="s">
        <v>15743</v>
      </c>
      <c r="E1472" s="84" t="b">
        <v>0</v>
      </c>
      <c r="F1472" s="84" t="b">
        <v>0</v>
      </c>
      <c r="G1472" s="84" t="b">
        <v>0</v>
      </c>
    </row>
    <row r="1473" spans="1:7" x14ac:dyDescent="0.25">
      <c r="A1473" s="84" t="s">
        <v>15388</v>
      </c>
      <c r="B1473" s="84">
        <v>2</v>
      </c>
      <c r="C1473" s="122">
        <v>3.3076081572563416E-4</v>
      </c>
      <c r="D1473" s="84" t="s">
        <v>15743</v>
      </c>
      <c r="E1473" s="84" t="b">
        <v>0</v>
      </c>
      <c r="F1473" s="84" t="b">
        <v>0</v>
      </c>
      <c r="G1473" s="84" t="b">
        <v>0</v>
      </c>
    </row>
    <row r="1474" spans="1:7" x14ac:dyDescent="0.25">
      <c r="A1474" s="84" t="s">
        <v>15389</v>
      </c>
      <c r="B1474" s="84">
        <v>2</v>
      </c>
      <c r="C1474" s="122">
        <v>3.3076081572563416E-4</v>
      </c>
      <c r="D1474" s="84" t="s">
        <v>15743</v>
      </c>
      <c r="E1474" s="84" t="b">
        <v>0</v>
      </c>
      <c r="F1474" s="84" t="b">
        <v>0</v>
      </c>
      <c r="G1474" s="84" t="b">
        <v>0</v>
      </c>
    </row>
    <row r="1475" spans="1:7" x14ac:dyDescent="0.25">
      <c r="A1475" s="84" t="s">
        <v>15390</v>
      </c>
      <c r="B1475" s="84">
        <v>2</v>
      </c>
      <c r="C1475" s="122">
        <v>3.3076081572563416E-4</v>
      </c>
      <c r="D1475" s="84" t="s">
        <v>15743</v>
      </c>
      <c r="E1475" s="84" t="b">
        <v>0</v>
      </c>
      <c r="F1475" s="84" t="b">
        <v>0</v>
      </c>
      <c r="G1475" s="84" t="b">
        <v>0</v>
      </c>
    </row>
    <row r="1476" spans="1:7" x14ac:dyDescent="0.25">
      <c r="A1476" s="84" t="s">
        <v>15391</v>
      </c>
      <c r="B1476" s="84">
        <v>2</v>
      </c>
      <c r="C1476" s="122">
        <v>3.3076081572563416E-4</v>
      </c>
      <c r="D1476" s="84" t="s">
        <v>15743</v>
      </c>
      <c r="E1476" s="84" t="b">
        <v>0</v>
      </c>
      <c r="F1476" s="84" t="b">
        <v>1</v>
      </c>
      <c r="G1476" s="84" t="b">
        <v>0</v>
      </c>
    </row>
    <row r="1477" spans="1:7" x14ac:dyDescent="0.25">
      <c r="A1477" s="84" t="s">
        <v>15392</v>
      </c>
      <c r="B1477" s="84">
        <v>2</v>
      </c>
      <c r="C1477" s="122">
        <v>3.3076081572563416E-4</v>
      </c>
      <c r="D1477" s="84" t="s">
        <v>15743</v>
      </c>
      <c r="E1477" s="84" t="b">
        <v>0</v>
      </c>
      <c r="F1477" s="84" t="b">
        <v>0</v>
      </c>
      <c r="G1477" s="84" t="b">
        <v>0</v>
      </c>
    </row>
    <row r="1478" spans="1:7" x14ac:dyDescent="0.25">
      <c r="A1478" s="84" t="s">
        <v>15393</v>
      </c>
      <c r="B1478" s="84">
        <v>2</v>
      </c>
      <c r="C1478" s="122">
        <v>3.3076081572563416E-4</v>
      </c>
      <c r="D1478" s="84" t="s">
        <v>15743</v>
      </c>
      <c r="E1478" s="84" t="b">
        <v>0</v>
      </c>
      <c r="F1478" s="84" t="b">
        <v>0</v>
      </c>
      <c r="G1478" s="84" t="b">
        <v>0</v>
      </c>
    </row>
    <row r="1479" spans="1:7" x14ac:dyDescent="0.25">
      <c r="A1479" s="84" t="s">
        <v>15394</v>
      </c>
      <c r="B1479" s="84">
        <v>2</v>
      </c>
      <c r="C1479" s="122">
        <v>3.3076081572563416E-4</v>
      </c>
      <c r="D1479" s="84" t="s">
        <v>15743</v>
      </c>
      <c r="E1479" s="84" t="b">
        <v>0</v>
      </c>
      <c r="F1479" s="84" t="b">
        <v>0</v>
      </c>
      <c r="G1479" s="84" t="b">
        <v>0</v>
      </c>
    </row>
    <row r="1480" spans="1:7" x14ac:dyDescent="0.25">
      <c r="A1480" s="84" t="s">
        <v>15395</v>
      </c>
      <c r="B1480" s="84">
        <v>2</v>
      </c>
      <c r="C1480" s="122">
        <v>3.3076081572563416E-4</v>
      </c>
      <c r="D1480" s="84" t="s">
        <v>15743</v>
      </c>
      <c r="E1480" s="84" t="b">
        <v>0</v>
      </c>
      <c r="F1480" s="84" t="b">
        <v>0</v>
      </c>
      <c r="G1480" s="84" t="b">
        <v>0</v>
      </c>
    </row>
    <row r="1481" spans="1:7" x14ac:dyDescent="0.25">
      <c r="A1481" s="84" t="s">
        <v>15396</v>
      </c>
      <c r="B1481" s="84">
        <v>2</v>
      </c>
      <c r="C1481" s="122">
        <v>3.3076081572563416E-4</v>
      </c>
      <c r="D1481" s="84" t="s">
        <v>15743</v>
      </c>
      <c r="E1481" s="84" t="b">
        <v>0</v>
      </c>
      <c r="F1481" s="84" t="b">
        <v>0</v>
      </c>
      <c r="G1481" s="84" t="b">
        <v>0</v>
      </c>
    </row>
    <row r="1482" spans="1:7" x14ac:dyDescent="0.25">
      <c r="A1482" s="84" t="s">
        <v>15397</v>
      </c>
      <c r="B1482" s="84">
        <v>2</v>
      </c>
      <c r="C1482" s="122">
        <v>3.3076081572563416E-4</v>
      </c>
      <c r="D1482" s="84" t="s">
        <v>15743</v>
      </c>
      <c r="E1482" s="84" t="b">
        <v>0</v>
      </c>
      <c r="F1482" s="84" t="b">
        <v>0</v>
      </c>
      <c r="G1482" s="84" t="b">
        <v>0</v>
      </c>
    </row>
    <row r="1483" spans="1:7" x14ac:dyDescent="0.25">
      <c r="A1483" s="84" t="s">
        <v>15398</v>
      </c>
      <c r="B1483" s="84">
        <v>2</v>
      </c>
      <c r="C1483" s="122">
        <v>3.3076081572563416E-4</v>
      </c>
      <c r="D1483" s="84" t="s">
        <v>15743</v>
      </c>
      <c r="E1483" s="84" t="b">
        <v>0</v>
      </c>
      <c r="F1483" s="84" t="b">
        <v>0</v>
      </c>
      <c r="G1483" s="84" t="b">
        <v>0</v>
      </c>
    </row>
    <row r="1484" spans="1:7" x14ac:dyDescent="0.25">
      <c r="A1484" s="84" t="s">
        <v>15399</v>
      </c>
      <c r="B1484" s="84">
        <v>2</v>
      </c>
      <c r="C1484" s="122">
        <v>3.3076081572563416E-4</v>
      </c>
      <c r="D1484" s="84" t="s">
        <v>15743</v>
      </c>
      <c r="E1484" s="84" t="b">
        <v>0</v>
      </c>
      <c r="F1484" s="84" t="b">
        <v>0</v>
      </c>
      <c r="G1484" s="84" t="b">
        <v>0</v>
      </c>
    </row>
    <row r="1485" spans="1:7" x14ac:dyDescent="0.25">
      <c r="A1485" s="84" t="s">
        <v>15400</v>
      </c>
      <c r="B1485" s="84">
        <v>2</v>
      </c>
      <c r="C1485" s="122">
        <v>3.3076081572563416E-4</v>
      </c>
      <c r="D1485" s="84" t="s">
        <v>15743</v>
      </c>
      <c r="E1485" s="84" t="b">
        <v>0</v>
      </c>
      <c r="F1485" s="84" t="b">
        <v>0</v>
      </c>
      <c r="G1485" s="84" t="b">
        <v>0</v>
      </c>
    </row>
    <row r="1486" spans="1:7" x14ac:dyDescent="0.25">
      <c r="A1486" s="84" t="s">
        <v>605</v>
      </c>
      <c r="B1486" s="84">
        <v>2</v>
      </c>
      <c r="C1486" s="122">
        <v>3.3076081572563416E-4</v>
      </c>
      <c r="D1486" s="84" t="s">
        <v>15743</v>
      </c>
      <c r="E1486" s="84" t="b">
        <v>0</v>
      </c>
      <c r="F1486" s="84" t="b">
        <v>0</v>
      </c>
      <c r="G1486" s="84" t="b">
        <v>0</v>
      </c>
    </row>
    <row r="1487" spans="1:7" x14ac:dyDescent="0.25">
      <c r="A1487" s="84" t="s">
        <v>15401</v>
      </c>
      <c r="B1487" s="84">
        <v>2</v>
      </c>
      <c r="C1487" s="122">
        <v>3.3076081572563416E-4</v>
      </c>
      <c r="D1487" s="84" t="s">
        <v>15743</v>
      </c>
      <c r="E1487" s="84" t="b">
        <v>0</v>
      </c>
      <c r="F1487" s="84" t="b">
        <v>0</v>
      </c>
      <c r="G1487" s="84" t="b">
        <v>0</v>
      </c>
    </row>
    <row r="1488" spans="1:7" x14ac:dyDescent="0.25">
      <c r="A1488" s="84" t="s">
        <v>15402</v>
      </c>
      <c r="B1488" s="84">
        <v>2</v>
      </c>
      <c r="C1488" s="122">
        <v>3.3076081572563416E-4</v>
      </c>
      <c r="D1488" s="84" t="s">
        <v>15743</v>
      </c>
      <c r="E1488" s="84" t="b">
        <v>0</v>
      </c>
      <c r="F1488" s="84" t="b">
        <v>0</v>
      </c>
      <c r="G1488" s="84" t="b">
        <v>0</v>
      </c>
    </row>
    <row r="1489" spans="1:7" x14ac:dyDescent="0.25">
      <c r="A1489" s="84" t="s">
        <v>879</v>
      </c>
      <c r="B1489" s="84">
        <v>2</v>
      </c>
      <c r="C1489" s="122">
        <v>3.3076081572563416E-4</v>
      </c>
      <c r="D1489" s="84" t="s">
        <v>15743</v>
      </c>
      <c r="E1489" s="84" t="b">
        <v>0</v>
      </c>
      <c r="F1489" s="84" t="b">
        <v>0</v>
      </c>
      <c r="G1489" s="84" t="b">
        <v>0</v>
      </c>
    </row>
    <row r="1490" spans="1:7" x14ac:dyDescent="0.25">
      <c r="A1490" s="84" t="s">
        <v>15403</v>
      </c>
      <c r="B1490" s="84">
        <v>2</v>
      </c>
      <c r="C1490" s="122">
        <v>3.3076081572563416E-4</v>
      </c>
      <c r="D1490" s="84" t="s">
        <v>15743</v>
      </c>
      <c r="E1490" s="84" t="b">
        <v>0</v>
      </c>
      <c r="F1490" s="84" t="b">
        <v>1</v>
      </c>
      <c r="G1490" s="84" t="b">
        <v>0</v>
      </c>
    </row>
    <row r="1491" spans="1:7" x14ac:dyDescent="0.25">
      <c r="A1491" s="84" t="s">
        <v>15404</v>
      </c>
      <c r="B1491" s="84">
        <v>2</v>
      </c>
      <c r="C1491" s="122">
        <v>3.3076081572563416E-4</v>
      </c>
      <c r="D1491" s="84" t="s">
        <v>15743</v>
      </c>
      <c r="E1491" s="84" t="b">
        <v>0</v>
      </c>
      <c r="F1491" s="84" t="b">
        <v>0</v>
      </c>
      <c r="G1491" s="84" t="b">
        <v>0</v>
      </c>
    </row>
    <row r="1492" spans="1:7" x14ac:dyDescent="0.25">
      <c r="A1492" s="84" t="s">
        <v>15405</v>
      </c>
      <c r="B1492" s="84">
        <v>2</v>
      </c>
      <c r="C1492" s="122">
        <v>3.3076081572563416E-4</v>
      </c>
      <c r="D1492" s="84" t="s">
        <v>15743</v>
      </c>
      <c r="E1492" s="84" t="b">
        <v>0</v>
      </c>
      <c r="F1492" s="84" t="b">
        <v>0</v>
      </c>
      <c r="G1492" s="84" t="b">
        <v>0</v>
      </c>
    </row>
    <row r="1493" spans="1:7" x14ac:dyDescent="0.25">
      <c r="A1493" s="84" t="s">
        <v>15406</v>
      </c>
      <c r="B1493" s="84">
        <v>2</v>
      </c>
      <c r="C1493" s="122">
        <v>3.3076081572563416E-4</v>
      </c>
      <c r="D1493" s="84" t="s">
        <v>15743</v>
      </c>
      <c r="E1493" s="84" t="b">
        <v>0</v>
      </c>
      <c r="F1493" s="84" t="b">
        <v>0</v>
      </c>
      <c r="G1493" s="84" t="b">
        <v>0</v>
      </c>
    </row>
    <row r="1494" spans="1:7" x14ac:dyDescent="0.25">
      <c r="A1494" s="84" t="s">
        <v>15407</v>
      </c>
      <c r="B1494" s="84">
        <v>2</v>
      </c>
      <c r="C1494" s="122">
        <v>3.3076081572563416E-4</v>
      </c>
      <c r="D1494" s="84" t="s">
        <v>15743</v>
      </c>
      <c r="E1494" s="84" t="b">
        <v>0</v>
      </c>
      <c r="F1494" s="84" t="b">
        <v>0</v>
      </c>
      <c r="G1494" s="84" t="b">
        <v>0</v>
      </c>
    </row>
    <row r="1495" spans="1:7" x14ac:dyDescent="0.25">
      <c r="A1495" s="84" t="s">
        <v>15408</v>
      </c>
      <c r="B1495" s="84">
        <v>2</v>
      </c>
      <c r="C1495" s="122">
        <v>3.3076081572563416E-4</v>
      </c>
      <c r="D1495" s="84" t="s">
        <v>15743</v>
      </c>
      <c r="E1495" s="84" t="b">
        <v>0</v>
      </c>
      <c r="F1495" s="84" t="b">
        <v>0</v>
      </c>
      <c r="G1495" s="84" t="b">
        <v>0</v>
      </c>
    </row>
    <row r="1496" spans="1:7" x14ac:dyDescent="0.25">
      <c r="A1496" s="84" t="s">
        <v>15409</v>
      </c>
      <c r="B1496" s="84">
        <v>2</v>
      </c>
      <c r="C1496" s="122">
        <v>3.3076081572563416E-4</v>
      </c>
      <c r="D1496" s="84" t="s">
        <v>15743</v>
      </c>
      <c r="E1496" s="84" t="b">
        <v>0</v>
      </c>
      <c r="F1496" s="84" t="b">
        <v>0</v>
      </c>
      <c r="G1496" s="84" t="b">
        <v>0</v>
      </c>
    </row>
    <row r="1497" spans="1:7" x14ac:dyDescent="0.25">
      <c r="A1497" s="84" t="s">
        <v>15410</v>
      </c>
      <c r="B1497" s="84">
        <v>2</v>
      </c>
      <c r="C1497" s="122">
        <v>3.3076081572563416E-4</v>
      </c>
      <c r="D1497" s="84" t="s">
        <v>15743</v>
      </c>
      <c r="E1497" s="84" t="b">
        <v>0</v>
      </c>
      <c r="F1497" s="84" t="b">
        <v>0</v>
      </c>
      <c r="G1497" s="84" t="b">
        <v>0</v>
      </c>
    </row>
    <row r="1498" spans="1:7" x14ac:dyDescent="0.25">
      <c r="A1498" s="84" t="s">
        <v>469</v>
      </c>
      <c r="B1498" s="84">
        <v>2</v>
      </c>
      <c r="C1498" s="122">
        <v>3.3076081572563416E-4</v>
      </c>
      <c r="D1498" s="84" t="s">
        <v>15743</v>
      </c>
      <c r="E1498" s="84" t="b">
        <v>0</v>
      </c>
      <c r="F1498" s="84" t="b">
        <v>0</v>
      </c>
      <c r="G1498" s="84" t="b">
        <v>0</v>
      </c>
    </row>
    <row r="1499" spans="1:7" x14ac:dyDescent="0.25">
      <c r="A1499" s="84" t="s">
        <v>15411</v>
      </c>
      <c r="B1499" s="84">
        <v>2</v>
      </c>
      <c r="C1499" s="122">
        <v>3.3076081572563416E-4</v>
      </c>
      <c r="D1499" s="84" t="s">
        <v>15743</v>
      </c>
      <c r="E1499" s="84" t="b">
        <v>1</v>
      </c>
      <c r="F1499" s="84" t="b">
        <v>0</v>
      </c>
      <c r="G1499" s="84" t="b">
        <v>0</v>
      </c>
    </row>
    <row r="1500" spans="1:7" x14ac:dyDescent="0.25">
      <c r="A1500" s="84" t="s">
        <v>15412</v>
      </c>
      <c r="B1500" s="84">
        <v>2</v>
      </c>
      <c r="C1500" s="122">
        <v>3.3076081572563416E-4</v>
      </c>
      <c r="D1500" s="84" t="s">
        <v>15743</v>
      </c>
      <c r="E1500" s="84" t="b">
        <v>0</v>
      </c>
      <c r="F1500" s="84" t="b">
        <v>0</v>
      </c>
      <c r="G1500" s="84" t="b">
        <v>0</v>
      </c>
    </row>
    <row r="1501" spans="1:7" x14ac:dyDescent="0.25">
      <c r="A1501" s="84" t="s">
        <v>15413</v>
      </c>
      <c r="B1501" s="84">
        <v>2</v>
      </c>
      <c r="C1501" s="122">
        <v>3.3076081572563416E-4</v>
      </c>
      <c r="D1501" s="84" t="s">
        <v>15743</v>
      </c>
      <c r="E1501" s="84" t="b">
        <v>0</v>
      </c>
      <c r="F1501" s="84" t="b">
        <v>0</v>
      </c>
      <c r="G1501" s="84" t="b">
        <v>0</v>
      </c>
    </row>
    <row r="1502" spans="1:7" x14ac:dyDescent="0.25">
      <c r="A1502" s="84" t="s">
        <v>15414</v>
      </c>
      <c r="B1502" s="84">
        <v>2</v>
      </c>
      <c r="C1502" s="122">
        <v>3.3076081572563416E-4</v>
      </c>
      <c r="D1502" s="84" t="s">
        <v>15743</v>
      </c>
      <c r="E1502" s="84" t="b">
        <v>0</v>
      </c>
      <c r="F1502" s="84" t="b">
        <v>0</v>
      </c>
      <c r="G1502" s="84" t="b">
        <v>0</v>
      </c>
    </row>
    <row r="1503" spans="1:7" x14ac:dyDescent="0.25">
      <c r="A1503" s="84" t="s">
        <v>15415</v>
      </c>
      <c r="B1503" s="84">
        <v>2</v>
      </c>
      <c r="C1503" s="122">
        <v>3.3076081572563416E-4</v>
      </c>
      <c r="D1503" s="84" t="s">
        <v>15743</v>
      </c>
      <c r="E1503" s="84" t="b">
        <v>0</v>
      </c>
      <c r="F1503" s="84" t="b">
        <v>0</v>
      </c>
      <c r="G1503" s="84" t="b">
        <v>0</v>
      </c>
    </row>
    <row r="1504" spans="1:7" x14ac:dyDescent="0.25">
      <c r="A1504" s="84" t="s">
        <v>15416</v>
      </c>
      <c r="B1504" s="84">
        <v>2</v>
      </c>
      <c r="C1504" s="122">
        <v>3.3076081572563416E-4</v>
      </c>
      <c r="D1504" s="84" t="s">
        <v>15743</v>
      </c>
      <c r="E1504" s="84" t="b">
        <v>0</v>
      </c>
      <c r="F1504" s="84" t="b">
        <v>0</v>
      </c>
      <c r="G1504" s="84" t="b">
        <v>0</v>
      </c>
    </row>
    <row r="1505" spans="1:7" x14ac:dyDescent="0.25">
      <c r="A1505" s="84" t="s">
        <v>15417</v>
      </c>
      <c r="B1505" s="84">
        <v>2</v>
      </c>
      <c r="C1505" s="122">
        <v>3.3076081572563416E-4</v>
      </c>
      <c r="D1505" s="84" t="s">
        <v>15743</v>
      </c>
      <c r="E1505" s="84" t="b">
        <v>0</v>
      </c>
      <c r="F1505" s="84" t="b">
        <v>0</v>
      </c>
      <c r="G1505" s="84" t="b">
        <v>0</v>
      </c>
    </row>
    <row r="1506" spans="1:7" x14ac:dyDescent="0.25">
      <c r="A1506" s="84" t="s">
        <v>15418</v>
      </c>
      <c r="B1506" s="84">
        <v>2</v>
      </c>
      <c r="C1506" s="122">
        <v>3.3076081572563416E-4</v>
      </c>
      <c r="D1506" s="84" t="s">
        <v>15743</v>
      </c>
      <c r="E1506" s="84" t="b">
        <v>0</v>
      </c>
      <c r="F1506" s="84" t="b">
        <v>0</v>
      </c>
      <c r="G1506" s="84" t="b">
        <v>0</v>
      </c>
    </row>
    <row r="1507" spans="1:7" x14ac:dyDescent="0.25">
      <c r="A1507" s="84" t="s">
        <v>15419</v>
      </c>
      <c r="B1507" s="84">
        <v>2</v>
      </c>
      <c r="C1507" s="122">
        <v>3.3076081572563416E-4</v>
      </c>
      <c r="D1507" s="84" t="s">
        <v>15743</v>
      </c>
      <c r="E1507" s="84" t="b">
        <v>0</v>
      </c>
      <c r="F1507" s="84" t="b">
        <v>0</v>
      </c>
      <c r="G1507" s="84" t="b">
        <v>0</v>
      </c>
    </row>
    <row r="1508" spans="1:7" x14ac:dyDescent="0.25">
      <c r="A1508" s="84" t="s">
        <v>15420</v>
      </c>
      <c r="B1508" s="84">
        <v>2</v>
      </c>
      <c r="C1508" s="122">
        <v>3.3076081572563416E-4</v>
      </c>
      <c r="D1508" s="84" t="s">
        <v>15743</v>
      </c>
      <c r="E1508" s="84" t="b">
        <v>0</v>
      </c>
      <c r="F1508" s="84" t="b">
        <v>0</v>
      </c>
      <c r="G1508" s="84" t="b">
        <v>0</v>
      </c>
    </row>
    <row r="1509" spans="1:7" x14ac:dyDescent="0.25">
      <c r="A1509" s="84" t="s">
        <v>15421</v>
      </c>
      <c r="B1509" s="84">
        <v>2</v>
      </c>
      <c r="C1509" s="122">
        <v>3.3076081572563416E-4</v>
      </c>
      <c r="D1509" s="84" t="s">
        <v>15743</v>
      </c>
      <c r="E1509" s="84" t="b">
        <v>0</v>
      </c>
      <c r="F1509" s="84" t="b">
        <v>0</v>
      </c>
      <c r="G1509" s="84" t="b">
        <v>0</v>
      </c>
    </row>
    <row r="1510" spans="1:7" x14ac:dyDescent="0.25">
      <c r="A1510" s="84" t="s">
        <v>15422</v>
      </c>
      <c r="B1510" s="84">
        <v>2</v>
      </c>
      <c r="C1510" s="122">
        <v>3.3076081572563416E-4</v>
      </c>
      <c r="D1510" s="84" t="s">
        <v>15743</v>
      </c>
      <c r="E1510" s="84" t="b">
        <v>0</v>
      </c>
      <c r="F1510" s="84" t="b">
        <v>0</v>
      </c>
      <c r="G1510" s="84" t="b">
        <v>0</v>
      </c>
    </row>
    <row r="1511" spans="1:7" x14ac:dyDescent="0.25">
      <c r="A1511" s="84" t="s">
        <v>15423</v>
      </c>
      <c r="B1511" s="84">
        <v>2</v>
      </c>
      <c r="C1511" s="122">
        <v>3.3076081572563416E-4</v>
      </c>
      <c r="D1511" s="84" t="s">
        <v>15743</v>
      </c>
      <c r="E1511" s="84" t="b">
        <v>0</v>
      </c>
      <c r="F1511" s="84" t="b">
        <v>0</v>
      </c>
      <c r="G1511" s="84" t="b">
        <v>0</v>
      </c>
    </row>
    <row r="1512" spans="1:7" x14ac:dyDescent="0.25">
      <c r="A1512" s="84" t="s">
        <v>15424</v>
      </c>
      <c r="B1512" s="84">
        <v>2</v>
      </c>
      <c r="C1512" s="122">
        <v>3.3076081572563416E-4</v>
      </c>
      <c r="D1512" s="84" t="s">
        <v>15743</v>
      </c>
      <c r="E1512" s="84" t="b">
        <v>0</v>
      </c>
      <c r="F1512" s="84" t="b">
        <v>0</v>
      </c>
      <c r="G1512" s="84" t="b">
        <v>0</v>
      </c>
    </row>
    <row r="1513" spans="1:7" x14ac:dyDescent="0.25">
      <c r="A1513" s="84" t="s">
        <v>15425</v>
      </c>
      <c r="B1513" s="84">
        <v>2</v>
      </c>
      <c r="C1513" s="122">
        <v>3.3076081572563416E-4</v>
      </c>
      <c r="D1513" s="84" t="s">
        <v>15743</v>
      </c>
      <c r="E1513" s="84" t="b">
        <v>0</v>
      </c>
      <c r="F1513" s="84" t="b">
        <v>0</v>
      </c>
      <c r="G1513" s="84" t="b">
        <v>0</v>
      </c>
    </row>
    <row r="1514" spans="1:7" x14ac:dyDescent="0.25">
      <c r="A1514" s="84" t="s">
        <v>15426</v>
      </c>
      <c r="B1514" s="84">
        <v>2</v>
      </c>
      <c r="C1514" s="122">
        <v>3.3076081572563416E-4</v>
      </c>
      <c r="D1514" s="84" t="s">
        <v>15743</v>
      </c>
      <c r="E1514" s="84" t="b">
        <v>0</v>
      </c>
      <c r="F1514" s="84" t="b">
        <v>0</v>
      </c>
      <c r="G1514" s="84" t="b">
        <v>0</v>
      </c>
    </row>
    <row r="1515" spans="1:7" x14ac:dyDescent="0.25">
      <c r="A1515" s="84" t="s">
        <v>15427</v>
      </c>
      <c r="B1515" s="84">
        <v>2</v>
      </c>
      <c r="C1515" s="122">
        <v>3.3076081572563416E-4</v>
      </c>
      <c r="D1515" s="84" t="s">
        <v>15743</v>
      </c>
      <c r="E1515" s="84" t="b">
        <v>0</v>
      </c>
      <c r="F1515" s="84" t="b">
        <v>0</v>
      </c>
      <c r="G1515" s="84" t="b">
        <v>0</v>
      </c>
    </row>
    <row r="1516" spans="1:7" x14ac:dyDescent="0.25">
      <c r="A1516" s="84" t="s">
        <v>15428</v>
      </c>
      <c r="B1516" s="84">
        <v>2</v>
      </c>
      <c r="C1516" s="122">
        <v>3.3076081572563416E-4</v>
      </c>
      <c r="D1516" s="84" t="s">
        <v>15743</v>
      </c>
      <c r="E1516" s="84" t="b">
        <v>0</v>
      </c>
      <c r="F1516" s="84" t="b">
        <v>0</v>
      </c>
      <c r="G1516" s="84" t="b">
        <v>0</v>
      </c>
    </row>
    <row r="1517" spans="1:7" x14ac:dyDescent="0.25">
      <c r="A1517" s="84" t="s">
        <v>15429</v>
      </c>
      <c r="B1517" s="84">
        <v>2</v>
      </c>
      <c r="C1517" s="122">
        <v>3.3076081572563416E-4</v>
      </c>
      <c r="D1517" s="84" t="s">
        <v>15743</v>
      </c>
      <c r="E1517" s="84" t="b">
        <v>0</v>
      </c>
      <c r="F1517" s="84" t="b">
        <v>0</v>
      </c>
      <c r="G1517" s="84" t="b">
        <v>0</v>
      </c>
    </row>
    <row r="1518" spans="1:7" x14ac:dyDescent="0.25">
      <c r="A1518" s="84" t="s">
        <v>15430</v>
      </c>
      <c r="B1518" s="84">
        <v>2</v>
      </c>
      <c r="C1518" s="122">
        <v>3.3076081572563416E-4</v>
      </c>
      <c r="D1518" s="84" t="s">
        <v>15743</v>
      </c>
      <c r="E1518" s="84" t="b">
        <v>0</v>
      </c>
      <c r="F1518" s="84" t="b">
        <v>0</v>
      </c>
      <c r="G1518" s="84" t="b">
        <v>0</v>
      </c>
    </row>
    <row r="1519" spans="1:7" x14ac:dyDescent="0.25">
      <c r="A1519" s="84" t="s">
        <v>15431</v>
      </c>
      <c r="B1519" s="84">
        <v>2</v>
      </c>
      <c r="C1519" s="122">
        <v>3.3076081572563416E-4</v>
      </c>
      <c r="D1519" s="84" t="s">
        <v>15743</v>
      </c>
      <c r="E1519" s="84" t="b">
        <v>0</v>
      </c>
      <c r="F1519" s="84" t="b">
        <v>0</v>
      </c>
      <c r="G1519" s="84" t="b">
        <v>0</v>
      </c>
    </row>
    <row r="1520" spans="1:7" x14ac:dyDescent="0.25">
      <c r="A1520" s="84" t="s">
        <v>15432</v>
      </c>
      <c r="B1520" s="84">
        <v>2</v>
      </c>
      <c r="C1520" s="122">
        <v>3.3076081572563416E-4</v>
      </c>
      <c r="D1520" s="84" t="s">
        <v>15743</v>
      </c>
      <c r="E1520" s="84" t="b">
        <v>0</v>
      </c>
      <c r="F1520" s="84" t="b">
        <v>0</v>
      </c>
      <c r="G1520" s="84" t="b">
        <v>0</v>
      </c>
    </row>
    <row r="1521" spans="1:7" x14ac:dyDescent="0.25">
      <c r="A1521" s="84" t="s">
        <v>15433</v>
      </c>
      <c r="B1521" s="84">
        <v>2</v>
      </c>
      <c r="C1521" s="122">
        <v>3.3076081572563416E-4</v>
      </c>
      <c r="D1521" s="84" t="s">
        <v>15743</v>
      </c>
      <c r="E1521" s="84" t="b">
        <v>0</v>
      </c>
      <c r="F1521" s="84" t="b">
        <v>0</v>
      </c>
      <c r="G1521" s="84" t="b">
        <v>0</v>
      </c>
    </row>
    <row r="1522" spans="1:7" x14ac:dyDescent="0.25">
      <c r="A1522" s="84" t="s">
        <v>15434</v>
      </c>
      <c r="B1522" s="84">
        <v>2</v>
      </c>
      <c r="C1522" s="122">
        <v>3.3076081572563416E-4</v>
      </c>
      <c r="D1522" s="84" t="s">
        <v>15743</v>
      </c>
      <c r="E1522" s="84" t="b">
        <v>0</v>
      </c>
      <c r="F1522" s="84" t="b">
        <v>0</v>
      </c>
      <c r="G1522" s="84" t="b">
        <v>0</v>
      </c>
    </row>
    <row r="1523" spans="1:7" x14ac:dyDescent="0.25">
      <c r="A1523" s="84" t="s">
        <v>15435</v>
      </c>
      <c r="B1523" s="84">
        <v>2</v>
      </c>
      <c r="C1523" s="122">
        <v>3.3076081572563416E-4</v>
      </c>
      <c r="D1523" s="84" t="s">
        <v>15743</v>
      </c>
      <c r="E1523" s="84" t="b">
        <v>0</v>
      </c>
      <c r="F1523" s="84" t="b">
        <v>0</v>
      </c>
      <c r="G1523" s="84" t="b">
        <v>0</v>
      </c>
    </row>
    <row r="1524" spans="1:7" x14ac:dyDescent="0.25">
      <c r="A1524" s="84" t="s">
        <v>15436</v>
      </c>
      <c r="B1524" s="84">
        <v>2</v>
      </c>
      <c r="C1524" s="122">
        <v>3.3076081572563416E-4</v>
      </c>
      <c r="D1524" s="84" t="s">
        <v>15743</v>
      </c>
      <c r="E1524" s="84" t="b">
        <v>0</v>
      </c>
      <c r="F1524" s="84" t="b">
        <v>0</v>
      </c>
      <c r="G1524" s="84" t="b">
        <v>0</v>
      </c>
    </row>
    <row r="1525" spans="1:7" x14ac:dyDescent="0.25">
      <c r="A1525" s="84" t="s">
        <v>15437</v>
      </c>
      <c r="B1525" s="84">
        <v>2</v>
      </c>
      <c r="C1525" s="122">
        <v>3.3076081572563416E-4</v>
      </c>
      <c r="D1525" s="84" t="s">
        <v>15743</v>
      </c>
      <c r="E1525" s="84" t="b">
        <v>0</v>
      </c>
      <c r="F1525" s="84" t="b">
        <v>0</v>
      </c>
      <c r="G1525" s="84" t="b">
        <v>0</v>
      </c>
    </row>
    <row r="1526" spans="1:7" x14ac:dyDescent="0.25">
      <c r="A1526" s="84" t="s">
        <v>15438</v>
      </c>
      <c r="B1526" s="84">
        <v>2</v>
      </c>
      <c r="C1526" s="122">
        <v>3.3076081572563416E-4</v>
      </c>
      <c r="D1526" s="84" t="s">
        <v>15743</v>
      </c>
      <c r="E1526" s="84" t="b">
        <v>0</v>
      </c>
      <c r="F1526" s="84" t="b">
        <v>0</v>
      </c>
      <c r="G1526" s="84" t="b">
        <v>0</v>
      </c>
    </row>
    <row r="1527" spans="1:7" x14ac:dyDescent="0.25">
      <c r="A1527" s="84" t="s">
        <v>15439</v>
      </c>
      <c r="B1527" s="84">
        <v>2</v>
      </c>
      <c r="C1527" s="122">
        <v>3.3076081572563416E-4</v>
      </c>
      <c r="D1527" s="84" t="s">
        <v>15743</v>
      </c>
      <c r="E1527" s="84" t="b">
        <v>0</v>
      </c>
      <c r="F1527" s="84" t="b">
        <v>1</v>
      </c>
      <c r="G1527" s="84" t="b">
        <v>0</v>
      </c>
    </row>
    <row r="1528" spans="1:7" x14ac:dyDescent="0.25">
      <c r="A1528" s="84" t="s">
        <v>15440</v>
      </c>
      <c r="B1528" s="84">
        <v>2</v>
      </c>
      <c r="C1528" s="122">
        <v>3.3076081572563416E-4</v>
      </c>
      <c r="D1528" s="84" t="s">
        <v>15743</v>
      </c>
      <c r="E1528" s="84" t="b">
        <v>0</v>
      </c>
      <c r="F1528" s="84" t="b">
        <v>0</v>
      </c>
      <c r="G1528" s="84" t="b">
        <v>0</v>
      </c>
    </row>
    <row r="1529" spans="1:7" x14ac:dyDescent="0.25">
      <c r="A1529" s="84" t="s">
        <v>15441</v>
      </c>
      <c r="B1529" s="84">
        <v>2</v>
      </c>
      <c r="C1529" s="122">
        <v>3.3076081572563416E-4</v>
      </c>
      <c r="D1529" s="84" t="s">
        <v>15743</v>
      </c>
      <c r="E1529" s="84" t="b">
        <v>0</v>
      </c>
      <c r="F1529" s="84" t="b">
        <v>0</v>
      </c>
      <c r="G1529" s="84" t="b">
        <v>0</v>
      </c>
    </row>
    <row r="1530" spans="1:7" x14ac:dyDescent="0.25">
      <c r="A1530" s="84" t="s">
        <v>15442</v>
      </c>
      <c r="B1530" s="84">
        <v>2</v>
      </c>
      <c r="C1530" s="122">
        <v>3.3076081572563416E-4</v>
      </c>
      <c r="D1530" s="84" t="s">
        <v>15743</v>
      </c>
      <c r="E1530" s="84" t="b">
        <v>0</v>
      </c>
      <c r="F1530" s="84" t="b">
        <v>0</v>
      </c>
      <c r="G1530" s="84" t="b">
        <v>0</v>
      </c>
    </row>
    <row r="1531" spans="1:7" x14ac:dyDescent="0.25">
      <c r="A1531" s="84" t="s">
        <v>15443</v>
      </c>
      <c r="B1531" s="84">
        <v>2</v>
      </c>
      <c r="C1531" s="122">
        <v>3.3076081572563416E-4</v>
      </c>
      <c r="D1531" s="84" t="s">
        <v>15743</v>
      </c>
      <c r="E1531" s="84" t="b">
        <v>0</v>
      </c>
      <c r="F1531" s="84" t="b">
        <v>0</v>
      </c>
      <c r="G1531" s="84" t="b">
        <v>0</v>
      </c>
    </row>
    <row r="1532" spans="1:7" x14ac:dyDescent="0.25">
      <c r="A1532" s="84" t="s">
        <v>2777</v>
      </c>
      <c r="B1532" s="84">
        <v>2</v>
      </c>
      <c r="C1532" s="122">
        <v>3.3076081572563416E-4</v>
      </c>
      <c r="D1532" s="84" t="s">
        <v>15743</v>
      </c>
      <c r="E1532" s="84" t="b">
        <v>0</v>
      </c>
      <c r="F1532" s="84" t="b">
        <v>0</v>
      </c>
      <c r="G1532" s="84" t="b">
        <v>0</v>
      </c>
    </row>
    <row r="1533" spans="1:7" x14ac:dyDescent="0.25">
      <c r="A1533" s="84" t="s">
        <v>15444</v>
      </c>
      <c r="B1533" s="84">
        <v>2</v>
      </c>
      <c r="C1533" s="122">
        <v>3.3076081572563416E-4</v>
      </c>
      <c r="D1533" s="84" t="s">
        <v>15743</v>
      </c>
      <c r="E1533" s="84" t="b">
        <v>0</v>
      </c>
      <c r="F1533" s="84" t="b">
        <v>0</v>
      </c>
      <c r="G1533" s="84" t="b">
        <v>0</v>
      </c>
    </row>
    <row r="1534" spans="1:7" x14ac:dyDescent="0.25">
      <c r="A1534" s="84" t="s">
        <v>15445</v>
      </c>
      <c r="B1534" s="84">
        <v>2</v>
      </c>
      <c r="C1534" s="122">
        <v>3.3076081572563416E-4</v>
      </c>
      <c r="D1534" s="84" t="s">
        <v>15743</v>
      </c>
      <c r="E1534" s="84" t="b">
        <v>0</v>
      </c>
      <c r="F1534" s="84" t="b">
        <v>0</v>
      </c>
      <c r="G1534" s="84" t="b">
        <v>0</v>
      </c>
    </row>
    <row r="1535" spans="1:7" x14ac:dyDescent="0.25">
      <c r="A1535" s="84" t="s">
        <v>15446</v>
      </c>
      <c r="B1535" s="84">
        <v>2</v>
      </c>
      <c r="C1535" s="122">
        <v>3.3076081572563416E-4</v>
      </c>
      <c r="D1535" s="84" t="s">
        <v>15743</v>
      </c>
      <c r="E1535" s="84" t="b">
        <v>0</v>
      </c>
      <c r="F1535" s="84" t="b">
        <v>0</v>
      </c>
      <c r="G1535" s="84" t="b">
        <v>0</v>
      </c>
    </row>
    <row r="1536" spans="1:7" x14ac:dyDescent="0.25">
      <c r="A1536" s="84" t="s">
        <v>15447</v>
      </c>
      <c r="B1536" s="84">
        <v>2</v>
      </c>
      <c r="C1536" s="122">
        <v>3.3076081572563416E-4</v>
      </c>
      <c r="D1536" s="84" t="s">
        <v>15743</v>
      </c>
      <c r="E1536" s="84" t="b">
        <v>0</v>
      </c>
      <c r="F1536" s="84" t="b">
        <v>0</v>
      </c>
      <c r="G1536" s="84" t="b">
        <v>0</v>
      </c>
    </row>
    <row r="1537" spans="1:7" x14ac:dyDescent="0.25">
      <c r="A1537" s="84" t="s">
        <v>15448</v>
      </c>
      <c r="B1537" s="84">
        <v>2</v>
      </c>
      <c r="C1537" s="122">
        <v>3.3076081572563416E-4</v>
      </c>
      <c r="D1537" s="84" t="s">
        <v>15743</v>
      </c>
      <c r="E1537" s="84" t="b">
        <v>0</v>
      </c>
      <c r="F1537" s="84" t="b">
        <v>0</v>
      </c>
      <c r="G1537" s="84" t="b">
        <v>0</v>
      </c>
    </row>
    <row r="1538" spans="1:7" x14ac:dyDescent="0.25">
      <c r="A1538" s="84" t="s">
        <v>15449</v>
      </c>
      <c r="B1538" s="84">
        <v>2</v>
      </c>
      <c r="C1538" s="122">
        <v>3.6656362206055105E-4</v>
      </c>
      <c r="D1538" s="84" t="s">
        <v>15743</v>
      </c>
      <c r="E1538" s="84" t="b">
        <v>0</v>
      </c>
      <c r="F1538" s="84" t="b">
        <v>0</v>
      </c>
      <c r="G1538" s="84" t="b">
        <v>0</v>
      </c>
    </row>
    <row r="1539" spans="1:7" x14ac:dyDescent="0.25">
      <c r="A1539" s="84" t="s">
        <v>15450</v>
      </c>
      <c r="B1539" s="84">
        <v>2</v>
      </c>
      <c r="C1539" s="122">
        <v>3.3076081572563416E-4</v>
      </c>
      <c r="D1539" s="84" t="s">
        <v>15743</v>
      </c>
      <c r="E1539" s="84" t="b">
        <v>0</v>
      </c>
      <c r="F1539" s="84" t="b">
        <v>0</v>
      </c>
      <c r="G1539" s="84" t="b">
        <v>0</v>
      </c>
    </row>
    <row r="1540" spans="1:7" x14ac:dyDescent="0.25">
      <c r="A1540" s="84" t="s">
        <v>15451</v>
      </c>
      <c r="B1540" s="84">
        <v>2</v>
      </c>
      <c r="C1540" s="122">
        <v>3.3076081572563416E-4</v>
      </c>
      <c r="D1540" s="84" t="s">
        <v>15743</v>
      </c>
      <c r="E1540" s="84" t="b">
        <v>0</v>
      </c>
      <c r="F1540" s="84" t="b">
        <v>0</v>
      </c>
      <c r="G1540" s="84" t="b">
        <v>0</v>
      </c>
    </row>
    <row r="1541" spans="1:7" x14ac:dyDescent="0.25">
      <c r="A1541" s="84" t="s">
        <v>15452</v>
      </c>
      <c r="B1541" s="84">
        <v>2</v>
      </c>
      <c r="C1541" s="122">
        <v>3.3076081572563416E-4</v>
      </c>
      <c r="D1541" s="84" t="s">
        <v>15743</v>
      </c>
      <c r="E1541" s="84" t="b">
        <v>0</v>
      </c>
      <c r="F1541" s="84" t="b">
        <v>0</v>
      </c>
      <c r="G1541" s="84" t="b">
        <v>0</v>
      </c>
    </row>
    <row r="1542" spans="1:7" x14ac:dyDescent="0.25">
      <c r="A1542" s="84" t="s">
        <v>15453</v>
      </c>
      <c r="B1542" s="84">
        <v>2</v>
      </c>
      <c r="C1542" s="122">
        <v>3.3076081572563416E-4</v>
      </c>
      <c r="D1542" s="84" t="s">
        <v>15743</v>
      </c>
      <c r="E1542" s="84" t="b">
        <v>0</v>
      </c>
      <c r="F1542" s="84" t="b">
        <v>0</v>
      </c>
      <c r="G1542" s="84" t="b">
        <v>0</v>
      </c>
    </row>
    <row r="1543" spans="1:7" x14ac:dyDescent="0.25">
      <c r="A1543" s="84" t="s">
        <v>15454</v>
      </c>
      <c r="B1543" s="84">
        <v>2</v>
      </c>
      <c r="C1543" s="122">
        <v>3.3076081572563416E-4</v>
      </c>
      <c r="D1543" s="84" t="s">
        <v>15743</v>
      </c>
      <c r="E1543" s="84" t="b">
        <v>0</v>
      </c>
      <c r="F1543" s="84" t="b">
        <v>0</v>
      </c>
      <c r="G1543" s="84" t="b">
        <v>0</v>
      </c>
    </row>
    <row r="1544" spans="1:7" x14ac:dyDescent="0.25">
      <c r="A1544" s="84" t="s">
        <v>15455</v>
      </c>
      <c r="B1544" s="84">
        <v>2</v>
      </c>
      <c r="C1544" s="122">
        <v>3.3076081572563416E-4</v>
      </c>
      <c r="D1544" s="84" t="s">
        <v>15743</v>
      </c>
      <c r="E1544" s="84" t="b">
        <v>0</v>
      </c>
      <c r="F1544" s="84" t="b">
        <v>0</v>
      </c>
      <c r="G1544" s="84" t="b">
        <v>0</v>
      </c>
    </row>
    <row r="1545" spans="1:7" x14ac:dyDescent="0.25">
      <c r="A1545" s="84" t="s">
        <v>15456</v>
      </c>
      <c r="B1545" s="84">
        <v>2</v>
      </c>
      <c r="C1545" s="122">
        <v>3.3076081572563416E-4</v>
      </c>
      <c r="D1545" s="84" t="s">
        <v>15743</v>
      </c>
      <c r="E1545" s="84" t="b">
        <v>1</v>
      </c>
      <c r="F1545" s="84" t="b">
        <v>0</v>
      </c>
      <c r="G1545" s="84" t="b">
        <v>0</v>
      </c>
    </row>
    <row r="1546" spans="1:7" x14ac:dyDescent="0.25">
      <c r="A1546" s="84" t="s">
        <v>15457</v>
      </c>
      <c r="B1546" s="84">
        <v>2</v>
      </c>
      <c r="C1546" s="122">
        <v>3.3076081572563416E-4</v>
      </c>
      <c r="D1546" s="84" t="s">
        <v>15743</v>
      </c>
      <c r="E1546" s="84" t="b">
        <v>0</v>
      </c>
      <c r="F1546" s="84" t="b">
        <v>0</v>
      </c>
      <c r="G1546" s="84" t="b">
        <v>0</v>
      </c>
    </row>
    <row r="1547" spans="1:7" x14ac:dyDescent="0.25">
      <c r="A1547" s="84" t="s">
        <v>15458</v>
      </c>
      <c r="B1547" s="84">
        <v>2</v>
      </c>
      <c r="C1547" s="122">
        <v>3.3076081572563416E-4</v>
      </c>
      <c r="D1547" s="84" t="s">
        <v>15743</v>
      </c>
      <c r="E1547" s="84" t="b">
        <v>0</v>
      </c>
      <c r="F1547" s="84" t="b">
        <v>0</v>
      </c>
      <c r="G1547" s="84" t="b">
        <v>0</v>
      </c>
    </row>
    <row r="1548" spans="1:7" x14ac:dyDescent="0.25">
      <c r="A1548" s="84" t="s">
        <v>15459</v>
      </c>
      <c r="B1548" s="84">
        <v>2</v>
      </c>
      <c r="C1548" s="122">
        <v>3.3076081572563416E-4</v>
      </c>
      <c r="D1548" s="84" t="s">
        <v>15743</v>
      </c>
      <c r="E1548" s="84" t="b">
        <v>1</v>
      </c>
      <c r="F1548" s="84" t="b">
        <v>0</v>
      </c>
      <c r="G1548" s="84" t="b">
        <v>0</v>
      </c>
    </row>
    <row r="1549" spans="1:7" x14ac:dyDescent="0.25">
      <c r="A1549" s="84" t="s">
        <v>15460</v>
      </c>
      <c r="B1549" s="84">
        <v>2</v>
      </c>
      <c r="C1549" s="122">
        <v>3.3076081572563416E-4</v>
      </c>
      <c r="D1549" s="84" t="s">
        <v>15743</v>
      </c>
      <c r="E1549" s="84" t="b">
        <v>0</v>
      </c>
      <c r="F1549" s="84" t="b">
        <v>0</v>
      </c>
      <c r="G1549" s="84" t="b">
        <v>0</v>
      </c>
    </row>
    <row r="1550" spans="1:7" x14ac:dyDescent="0.25">
      <c r="A1550" s="84" t="s">
        <v>433</v>
      </c>
      <c r="B1550" s="84">
        <v>2</v>
      </c>
      <c r="C1550" s="122">
        <v>3.3076081572563416E-4</v>
      </c>
      <c r="D1550" s="84" t="s">
        <v>15743</v>
      </c>
      <c r="E1550" s="84" t="b">
        <v>0</v>
      </c>
      <c r="F1550" s="84" t="b">
        <v>0</v>
      </c>
      <c r="G1550" s="84" t="b">
        <v>0</v>
      </c>
    </row>
    <row r="1551" spans="1:7" x14ac:dyDescent="0.25">
      <c r="A1551" s="84" t="s">
        <v>15461</v>
      </c>
      <c r="B1551" s="84">
        <v>2</v>
      </c>
      <c r="C1551" s="122">
        <v>3.3076081572563416E-4</v>
      </c>
      <c r="D1551" s="84" t="s">
        <v>15743</v>
      </c>
      <c r="E1551" s="84" t="b">
        <v>0</v>
      </c>
      <c r="F1551" s="84" t="b">
        <v>0</v>
      </c>
      <c r="G1551" s="84" t="b">
        <v>0</v>
      </c>
    </row>
    <row r="1552" spans="1:7" x14ac:dyDescent="0.25">
      <c r="A1552" s="84" t="s">
        <v>15462</v>
      </c>
      <c r="B1552" s="84">
        <v>2</v>
      </c>
      <c r="C1552" s="122">
        <v>3.3076081572563416E-4</v>
      </c>
      <c r="D1552" s="84" t="s">
        <v>15743</v>
      </c>
      <c r="E1552" s="84" t="b">
        <v>0</v>
      </c>
      <c r="F1552" s="84" t="b">
        <v>0</v>
      </c>
      <c r="G1552" s="84" t="b">
        <v>0</v>
      </c>
    </row>
    <row r="1553" spans="1:7" x14ac:dyDescent="0.25">
      <c r="A1553" s="84" t="s">
        <v>15463</v>
      </c>
      <c r="B1553" s="84">
        <v>2</v>
      </c>
      <c r="C1553" s="122">
        <v>3.3076081572563416E-4</v>
      </c>
      <c r="D1553" s="84" t="s">
        <v>15743</v>
      </c>
      <c r="E1553" s="84" t="b">
        <v>1</v>
      </c>
      <c r="F1553" s="84" t="b">
        <v>0</v>
      </c>
      <c r="G1553" s="84" t="b">
        <v>0</v>
      </c>
    </row>
    <row r="1554" spans="1:7" x14ac:dyDescent="0.25">
      <c r="A1554" s="84" t="s">
        <v>15464</v>
      </c>
      <c r="B1554" s="84">
        <v>2</v>
      </c>
      <c r="C1554" s="122">
        <v>3.3076081572563416E-4</v>
      </c>
      <c r="D1554" s="84" t="s">
        <v>15743</v>
      </c>
      <c r="E1554" s="84" t="b">
        <v>0</v>
      </c>
      <c r="F1554" s="84" t="b">
        <v>1</v>
      </c>
      <c r="G1554" s="84" t="b">
        <v>0</v>
      </c>
    </row>
    <row r="1555" spans="1:7" x14ac:dyDescent="0.25">
      <c r="A1555" s="84" t="s">
        <v>15465</v>
      </c>
      <c r="B1555" s="84">
        <v>2</v>
      </c>
      <c r="C1555" s="122">
        <v>3.3076081572563416E-4</v>
      </c>
      <c r="D1555" s="84" t="s">
        <v>15743</v>
      </c>
      <c r="E1555" s="84" t="b">
        <v>0</v>
      </c>
      <c r="F1555" s="84" t="b">
        <v>1</v>
      </c>
      <c r="G1555" s="84" t="b">
        <v>0</v>
      </c>
    </row>
    <row r="1556" spans="1:7" x14ac:dyDescent="0.25">
      <c r="A1556" s="84" t="s">
        <v>15466</v>
      </c>
      <c r="B1556" s="84">
        <v>2</v>
      </c>
      <c r="C1556" s="122">
        <v>3.3076081572563416E-4</v>
      </c>
      <c r="D1556" s="84" t="s">
        <v>15743</v>
      </c>
      <c r="E1556" s="84" t="b">
        <v>0</v>
      </c>
      <c r="F1556" s="84" t="b">
        <v>0</v>
      </c>
      <c r="G1556" s="84" t="b">
        <v>0</v>
      </c>
    </row>
    <row r="1557" spans="1:7" x14ac:dyDescent="0.25">
      <c r="A1557" s="84" t="s">
        <v>15467</v>
      </c>
      <c r="B1557" s="84">
        <v>2</v>
      </c>
      <c r="C1557" s="122">
        <v>3.3076081572563416E-4</v>
      </c>
      <c r="D1557" s="84" t="s">
        <v>15743</v>
      </c>
      <c r="E1557" s="84" t="b">
        <v>0</v>
      </c>
      <c r="F1557" s="84" t="b">
        <v>1</v>
      </c>
      <c r="G1557" s="84" t="b">
        <v>0</v>
      </c>
    </row>
    <row r="1558" spans="1:7" x14ac:dyDescent="0.25">
      <c r="A1558" s="84" t="s">
        <v>15468</v>
      </c>
      <c r="B1558" s="84">
        <v>2</v>
      </c>
      <c r="C1558" s="122">
        <v>3.3076081572563416E-4</v>
      </c>
      <c r="D1558" s="84" t="s">
        <v>15743</v>
      </c>
      <c r="E1558" s="84" t="b">
        <v>0</v>
      </c>
      <c r="F1558" s="84" t="b">
        <v>0</v>
      </c>
      <c r="G1558" s="84" t="b">
        <v>0</v>
      </c>
    </row>
    <row r="1559" spans="1:7" x14ac:dyDescent="0.25">
      <c r="A1559" s="84" t="s">
        <v>15469</v>
      </c>
      <c r="B1559" s="84">
        <v>2</v>
      </c>
      <c r="C1559" s="122">
        <v>3.3076081572563416E-4</v>
      </c>
      <c r="D1559" s="84" t="s">
        <v>15743</v>
      </c>
      <c r="E1559" s="84" t="b">
        <v>0</v>
      </c>
      <c r="F1559" s="84" t="b">
        <v>0</v>
      </c>
      <c r="G1559" s="84" t="b">
        <v>0</v>
      </c>
    </row>
    <row r="1560" spans="1:7" x14ac:dyDescent="0.25">
      <c r="A1560" s="84" t="s">
        <v>15470</v>
      </c>
      <c r="B1560" s="84">
        <v>2</v>
      </c>
      <c r="C1560" s="122">
        <v>3.3076081572563416E-4</v>
      </c>
      <c r="D1560" s="84" t="s">
        <v>15743</v>
      </c>
      <c r="E1560" s="84" t="b">
        <v>0</v>
      </c>
      <c r="F1560" s="84" t="b">
        <v>0</v>
      </c>
      <c r="G1560" s="84" t="b">
        <v>0</v>
      </c>
    </row>
    <row r="1561" spans="1:7" x14ac:dyDescent="0.25">
      <c r="A1561" s="84" t="s">
        <v>15471</v>
      </c>
      <c r="B1561" s="84">
        <v>2</v>
      </c>
      <c r="C1561" s="122">
        <v>3.3076081572563416E-4</v>
      </c>
      <c r="D1561" s="84" t="s">
        <v>15743</v>
      </c>
      <c r="E1561" s="84" t="b">
        <v>0</v>
      </c>
      <c r="F1561" s="84" t="b">
        <v>0</v>
      </c>
      <c r="G1561" s="84" t="b">
        <v>0</v>
      </c>
    </row>
    <row r="1562" spans="1:7" x14ac:dyDescent="0.25">
      <c r="A1562" s="84" t="s">
        <v>852</v>
      </c>
      <c r="B1562" s="84">
        <v>2</v>
      </c>
      <c r="C1562" s="122">
        <v>3.3076081572563416E-4</v>
      </c>
      <c r="D1562" s="84" t="s">
        <v>15743</v>
      </c>
      <c r="E1562" s="84" t="b">
        <v>0</v>
      </c>
      <c r="F1562" s="84" t="b">
        <v>0</v>
      </c>
      <c r="G1562" s="84" t="b">
        <v>0</v>
      </c>
    </row>
    <row r="1563" spans="1:7" x14ac:dyDescent="0.25">
      <c r="A1563" s="84" t="s">
        <v>15472</v>
      </c>
      <c r="B1563" s="84">
        <v>2</v>
      </c>
      <c r="C1563" s="122">
        <v>3.3076081572563416E-4</v>
      </c>
      <c r="D1563" s="84" t="s">
        <v>15743</v>
      </c>
      <c r="E1563" s="84" t="b">
        <v>0</v>
      </c>
      <c r="F1563" s="84" t="b">
        <v>0</v>
      </c>
      <c r="G1563" s="84" t="b">
        <v>0</v>
      </c>
    </row>
    <row r="1564" spans="1:7" x14ac:dyDescent="0.25">
      <c r="A1564" s="84" t="s">
        <v>15473</v>
      </c>
      <c r="B1564" s="84">
        <v>2</v>
      </c>
      <c r="C1564" s="122">
        <v>3.3076081572563416E-4</v>
      </c>
      <c r="D1564" s="84" t="s">
        <v>15743</v>
      </c>
      <c r="E1564" s="84" t="b">
        <v>1</v>
      </c>
      <c r="F1564" s="84" t="b">
        <v>0</v>
      </c>
      <c r="G1564" s="84" t="b">
        <v>0</v>
      </c>
    </row>
    <row r="1565" spans="1:7" x14ac:dyDescent="0.25">
      <c r="A1565" s="84" t="s">
        <v>15474</v>
      </c>
      <c r="B1565" s="84">
        <v>2</v>
      </c>
      <c r="C1565" s="122">
        <v>3.3076081572563416E-4</v>
      </c>
      <c r="D1565" s="84" t="s">
        <v>15743</v>
      </c>
      <c r="E1565" s="84" t="b">
        <v>0</v>
      </c>
      <c r="F1565" s="84" t="b">
        <v>0</v>
      </c>
      <c r="G1565" s="84" t="b">
        <v>0</v>
      </c>
    </row>
    <row r="1566" spans="1:7" x14ac:dyDescent="0.25">
      <c r="A1566" s="84" t="s">
        <v>15475</v>
      </c>
      <c r="B1566" s="84">
        <v>2</v>
      </c>
      <c r="C1566" s="122">
        <v>3.3076081572563416E-4</v>
      </c>
      <c r="D1566" s="84" t="s">
        <v>15743</v>
      </c>
      <c r="E1566" s="84" t="b">
        <v>0</v>
      </c>
      <c r="F1566" s="84" t="b">
        <v>0</v>
      </c>
      <c r="G1566" s="84" t="b">
        <v>0</v>
      </c>
    </row>
    <row r="1567" spans="1:7" x14ac:dyDescent="0.25">
      <c r="A1567" s="84" t="s">
        <v>15476</v>
      </c>
      <c r="B1567" s="84">
        <v>2</v>
      </c>
      <c r="C1567" s="122">
        <v>3.3076081572563416E-4</v>
      </c>
      <c r="D1567" s="84" t="s">
        <v>15743</v>
      </c>
      <c r="E1567" s="84" t="b">
        <v>0</v>
      </c>
      <c r="F1567" s="84" t="b">
        <v>0</v>
      </c>
      <c r="G1567" s="84" t="b">
        <v>0</v>
      </c>
    </row>
    <row r="1568" spans="1:7" x14ac:dyDescent="0.25">
      <c r="A1568" s="84" t="s">
        <v>15477</v>
      </c>
      <c r="B1568" s="84">
        <v>2</v>
      </c>
      <c r="C1568" s="122">
        <v>3.6656362206055105E-4</v>
      </c>
      <c r="D1568" s="84" t="s">
        <v>15743</v>
      </c>
      <c r="E1568" s="84" t="b">
        <v>0</v>
      </c>
      <c r="F1568" s="84" t="b">
        <v>0</v>
      </c>
      <c r="G1568" s="84" t="b">
        <v>0</v>
      </c>
    </row>
    <row r="1569" spans="1:7" x14ac:dyDescent="0.25">
      <c r="A1569" s="84" t="s">
        <v>15478</v>
      </c>
      <c r="B1569" s="84">
        <v>2</v>
      </c>
      <c r="C1569" s="122">
        <v>3.3076081572563416E-4</v>
      </c>
      <c r="D1569" s="84" t="s">
        <v>15743</v>
      </c>
      <c r="E1569" s="84" t="b">
        <v>0</v>
      </c>
      <c r="F1569" s="84" t="b">
        <v>0</v>
      </c>
      <c r="G1569" s="84" t="b">
        <v>0</v>
      </c>
    </row>
    <row r="1570" spans="1:7" x14ac:dyDescent="0.25">
      <c r="A1570" s="84" t="s">
        <v>425</v>
      </c>
      <c r="B1570" s="84">
        <v>2</v>
      </c>
      <c r="C1570" s="122">
        <v>3.3076081572563416E-4</v>
      </c>
      <c r="D1570" s="84" t="s">
        <v>15743</v>
      </c>
      <c r="E1570" s="84" t="b">
        <v>0</v>
      </c>
      <c r="F1570" s="84" t="b">
        <v>0</v>
      </c>
      <c r="G1570" s="84" t="b">
        <v>0</v>
      </c>
    </row>
    <row r="1571" spans="1:7" x14ac:dyDescent="0.25">
      <c r="A1571" s="84" t="s">
        <v>15479</v>
      </c>
      <c r="B1571" s="84">
        <v>2</v>
      </c>
      <c r="C1571" s="122">
        <v>3.3076081572563416E-4</v>
      </c>
      <c r="D1571" s="84" t="s">
        <v>15743</v>
      </c>
      <c r="E1571" s="84" t="b">
        <v>0</v>
      </c>
      <c r="F1571" s="84" t="b">
        <v>0</v>
      </c>
      <c r="G1571" s="84" t="b">
        <v>0</v>
      </c>
    </row>
    <row r="1572" spans="1:7" x14ac:dyDescent="0.25">
      <c r="A1572" s="84" t="s">
        <v>15480</v>
      </c>
      <c r="B1572" s="84">
        <v>2</v>
      </c>
      <c r="C1572" s="122">
        <v>3.3076081572563416E-4</v>
      </c>
      <c r="D1572" s="84" t="s">
        <v>15743</v>
      </c>
      <c r="E1572" s="84" t="b">
        <v>1</v>
      </c>
      <c r="F1572" s="84" t="b">
        <v>0</v>
      </c>
      <c r="G1572" s="84" t="b">
        <v>0</v>
      </c>
    </row>
    <row r="1573" spans="1:7" x14ac:dyDescent="0.25">
      <c r="A1573" s="84" t="s">
        <v>15481</v>
      </c>
      <c r="B1573" s="84">
        <v>2</v>
      </c>
      <c r="C1573" s="122">
        <v>3.3076081572563416E-4</v>
      </c>
      <c r="D1573" s="84" t="s">
        <v>15743</v>
      </c>
      <c r="E1573" s="84" t="b">
        <v>0</v>
      </c>
      <c r="F1573" s="84" t="b">
        <v>0</v>
      </c>
      <c r="G1573" s="84" t="b">
        <v>0</v>
      </c>
    </row>
    <row r="1574" spans="1:7" x14ac:dyDescent="0.25">
      <c r="A1574" s="84" t="s">
        <v>15482</v>
      </c>
      <c r="B1574" s="84">
        <v>2</v>
      </c>
      <c r="C1574" s="122">
        <v>3.3076081572563416E-4</v>
      </c>
      <c r="D1574" s="84" t="s">
        <v>15743</v>
      </c>
      <c r="E1574" s="84" t="b">
        <v>0</v>
      </c>
      <c r="F1574" s="84" t="b">
        <v>0</v>
      </c>
      <c r="G1574" s="84" t="b">
        <v>0</v>
      </c>
    </row>
    <row r="1575" spans="1:7" x14ac:dyDescent="0.25">
      <c r="A1575" s="84" t="s">
        <v>15483</v>
      </c>
      <c r="B1575" s="84">
        <v>2</v>
      </c>
      <c r="C1575" s="122">
        <v>3.3076081572563416E-4</v>
      </c>
      <c r="D1575" s="84" t="s">
        <v>15743</v>
      </c>
      <c r="E1575" s="84" t="b">
        <v>0</v>
      </c>
      <c r="F1575" s="84" t="b">
        <v>0</v>
      </c>
      <c r="G1575" s="84" t="b">
        <v>0</v>
      </c>
    </row>
    <row r="1576" spans="1:7" x14ac:dyDescent="0.25">
      <c r="A1576" s="84" t="s">
        <v>15484</v>
      </c>
      <c r="B1576" s="84">
        <v>2</v>
      </c>
      <c r="C1576" s="122">
        <v>3.3076081572563416E-4</v>
      </c>
      <c r="D1576" s="84" t="s">
        <v>15743</v>
      </c>
      <c r="E1576" s="84" t="b">
        <v>0</v>
      </c>
      <c r="F1576" s="84" t="b">
        <v>0</v>
      </c>
      <c r="G1576" s="84" t="b">
        <v>0</v>
      </c>
    </row>
    <row r="1577" spans="1:7" x14ac:dyDescent="0.25">
      <c r="A1577" s="84" t="s">
        <v>15485</v>
      </c>
      <c r="B1577" s="84">
        <v>2</v>
      </c>
      <c r="C1577" s="122">
        <v>3.3076081572563416E-4</v>
      </c>
      <c r="D1577" s="84" t="s">
        <v>15743</v>
      </c>
      <c r="E1577" s="84" t="b">
        <v>0</v>
      </c>
      <c r="F1577" s="84" t="b">
        <v>0</v>
      </c>
      <c r="G1577" s="84" t="b">
        <v>0</v>
      </c>
    </row>
    <row r="1578" spans="1:7" x14ac:dyDescent="0.25">
      <c r="A1578" s="84" t="s">
        <v>419</v>
      </c>
      <c r="B1578" s="84">
        <v>2</v>
      </c>
      <c r="C1578" s="122">
        <v>3.3076081572563416E-4</v>
      </c>
      <c r="D1578" s="84" t="s">
        <v>15743</v>
      </c>
      <c r="E1578" s="84" t="b">
        <v>0</v>
      </c>
      <c r="F1578" s="84" t="b">
        <v>0</v>
      </c>
      <c r="G1578" s="84" t="b">
        <v>0</v>
      </c>
    </row>
    <row r="1579" spans="1:7" x14ac:dyDescent="0.25">
      <c r="A1579" s="84" t="s">
        <v>15486</v>
      </c>
      <c r="B1579" s="84">
        <v>2</v>
      </c>
      <c r="C1579" s="122">
        <v>3.3076081572563416E-4</v>
      </c>
      <c r="D1579" s="84" t="s">
        <v>15743</v>
      </c>
      <c r="E1579" s="84" t="b">
        <v>0</v>
      </c>
      <c r="F1579" s="84" t="b">
        <v>0</v>
      </c>
      <c r="G1579" s="84" t="b">
        <v>0</v>
      </c>
    </row>
    <row r="1580" spans="1:7" x14ac:dyDescent="0.25">
      <c r="A1580" s="84" t="s">
        <v>15487</v>
      </c>
      <c r="B1580" s="84">
        <v>2</v>
      </c>
      <c r="C1580" s="122">
        <v>3.3076081572563416E-4</v>
      </c>
      <c r="D1580" s="84" t="s">
        <v>15743</v>
      </c>
      <c r="E1580" s="84" t="b">
        <v>0</v>
      </c>
      <c r="F1580" s="84" t="b">
        <v>0</v>
      </c>
      <c r="G1580" s="84" t="b">
        <v>0</v>
      </c>
    </row>
    <row r="1581" spans="1:7" x14ac:dyDescent="0.25">
      <c r="A1581" s="84" t="s">
        <v>15488</v>
      </c>
      <c r="B1581" s="84">
        <v>2</v>
      </c>
      <c r="C1581" s="122">
        <v>3.3076081572563416E-4</v>
      </c>
      <c r="D1581" s="84" t="s">
        <v>15743</v>
      </c>
      <c r="E1581" s="84" t="b">
        <v>0</v>
      </c>
      <c r="F1581" s="84" t="b">
        <v>0</v>
      </c>
      <c r="G1581" s="84" t="b">
        <v>0</v>
      </c>
    </row>
    <row r="1582" spans="1:7" x14ac:dyDescent="0.25">
      <c r="A1582" s="84" t="s">
        <v>15489</v>
      </c>
      <c r="B1582" s="84">
        <v>2</v>
      </c>
      <c r="C1582" s="122">
        <v>3.3076081572563416E-4</v>
      </c>
      <c r="D1582" s="84" t="s">
        <v>15743</v>
      </c>
      <c r="E1582" s="84" t="b">
        <v>0</v>
      </c>
      <c r="F1582" s="84" t="b">
        <v>0</v>
      </c>
      <c r="G1582" s="84" t="b">
        <v>0</v>
      </c>
    </row>
    <row r="1583" spans="1:7" x14ac:dyDescent="0.25">
      <c r="A1583" s="84" t="s">
        <v>15490</v>
      </c>
      <c r="B1583" s="84">
        <v>2</v>
      </c>
      <c r="C1583" s="122">
        <v>3.3076081572563416E-4</v>
      </c>
      <c r="D1583" s="84" t="s">
        <v>15743</v>
      </c>
      <c r="E1583" s="84" t="b">
        <v>0</v>
      </c>
      <c r="F1583" s="84" t="b">
        <v>0</v>
      </c>
      <c r="G1583" s="84" t="b">
        <v>0</v>
      </c>
    </row>
    <row r="1584" spans="1:7" x14ac:dyDescent="0.25">
      <c r="A1584" s="84" t="s">
        <v>15491</v>
      </c>
      <c r="B1584" s="84">
        <v>2</v>
      </c>
      <c r="C1584" s="122">
        <v>3.3076081572563416E-4</v>
      </c>
      <c r="D1584" s="84" t="s">
        <v>15743</v>
      </c>
      <c r="E1584" s="84" t="b">
        <v>0</v>
      </c>
      <c r="F1584" s="84" t="b">
        <v>0</v>
      </c>
      <c r="G1584" s="84" t="b">
        <v>0</v>
      </c>
    </row>
    <row r="1585" spans="1:7" x14ac:dyDescent="0.25">
      <c r="A1585" s="84" t="s">
        <v>15492</v>
      </c>
      <c r="B1585" s="84">
        <v>2</v>
      </c>
      <c r="C1585" s="122">
        <v>3.3076081572563416E-4</v>
      </c>
      <c r="D1585" s="84" t="s">
        <v>15743</v>
      </c>
      <c r="E1585" s="84" t="b">
        <v>0</v>
      </c>
      <c r="F1585" s="84" t="b">
        <v>0</v>
      </c>
      <c r="G1585" s="84" t="b">
        <v>0</v>
      </c>
    </row>
    <row r="1586" spans="1:7" x14ac:dyDescent="0.25">
      <c r="A1586" s="84" t="s">
        <v>15493</v>
      </c>
      <c r="B1586" s="84">
        <v>2</v>
      </c>
      <c r="C1586" s="122">
        <v>3.6656362206055105E-4</v>
      </c>
      <c r="D1586" s="84" t="s">
        <v>15743</v>
      </c>
      <c r="E1586" s="84" t="b">
        <v>0</v>
      </c>
      <c r="F1586" s="84" t="b">
        <v>0</v>
      </c>
      <c r="G1586" s="84" t="b">
        <v>0</v>
      </c>
    </row>
    <row r="1587" spans="1:7" x14ac:dyDescent="0.25">
      <c r="A1587" s="84" t="s">
        <v>15494</v>
      </c>
      <c r="B1587" s="84">
        <v>2</v>
      </c>
      <c r="C1587" s="122">
        <v>3.3076081572563416E-4</v>
      </c>
      <c r="D1587" s="84" t="s">
        <v>15743</v>
      </c>
      <c r="E1587" s="84" t="b">
        <v>0</v>
      </c>
      <c r="F1587" s="84" t="b">
        <v>0</v>
      </c>
      <c r="G1587" s="84" t="b">
        <v>0</v>
      </c>
    </row>
    <row r="1588" spans="1:7" x14ac:dyDescent="0.25">
      <c r="A1588" s="84" t="s">
        <v>15495</v>
      </c>
      <c r="B1588" s="84">
        <v>2</v>
      </c>
      <c r="C1588" s="122">
        <v>3.3076081572563416E-4</v>
      </c>
      <c r="D1588" s="84" t="s">
        <v>15743</v>
      </c>
      <c r="E1588" s="84" t="b">
        <v>0</v>
      </c>
      <c r="F1588" s="84" t="b">
        <v>0</v>
      </c>
      <c r="G1588" s="84" t="b">
        <v>0</v>
      </c>
    </row>
    <row r="1589" spans="1:7" x14ac:dyDescent="0.25">
      <c r="A1589" s="84" t="s">
        <v>15496</v>
      </c>
      <c r="B1589" s="84">
        <v>2</v>
      </c>
      <c r="C1589" s="122">
        <v>3.3076081572563416E-4</v>
      </c>
      <c r="D1589" s="84" t="s">
        <v>15743</v>
      </c>
      <c r="E1589" s="84" t="b">
        <v>0</v>
      </c>
      <c r="F1589" s="84" t="b">
        <v>0</v>
      </c>
      <c r="G1589" s="84" t="b">
        <v>0</v>
      </c>
    </row>
    <row r="1590" spans="1:7" x14ac:dyDescent="0.25">
      <c r="A1590" s="84" t="s">
        <v>15497</v>
      </c>
      <c r="B1590" s="84">
        <v>2</v>
      </c>
      <c r="C1590" s="122">
        <v>3.3076081572563416E-4</v>
      </c>
      <c r="D1590" s="84" t="s">
        <v>15743</v>
      </c>
      <c r="E1590" s="84" t="b">
        <v>0</v>
      </c>
      <c r="F1590" s="84" t="b">
        <v>0</v>
      </c>
      <c r="G1590" s="84" t="b">
        <v>0</v>
      </c>
    </row>
    <row r="1591" spans="1:7" x14ac:dyDescent="0.25">
      <c r="A1591" s="84" t="s">
        <v>15498</v>
      </c>
      <c r="B1591" s="84">
        <v>2</v>
      </c>
      <c r="C1591" s="122">
        <v>3.3076081572563416E-4</v>
      </c>
      <c r="D1591" s="84" t="s">
        <v>15743</v>
      </c>
      <c r="E1591" s="84" t="b">
        <v>0</v>
      </c>
      <c r="F1591" s="84" t="b">
        <v>0</v>
      </c>
      <c r="G1591" s="84" t="b">
        <v>0</v>
      </c>
    </row>
    <row r="1592" spans="1:7" x14ac:dyDescent="0.25">
      <c r="A1592" s="84" t="s">
        <v>15499</v>
      </c>
      <c r="B1592" s="84">
        <v>2</v>
      </c>
      <c r="C1592" s="122">
        <v>3.3076081572563416E-4</v>
      </c>
      <c r="D1592" s="84" t="s">
        <v>15743</v>
      </c>
      <c r="E1592" s="84" t="b">
        <v>0</v>
      </c>
      <c r="F1592" s="84" t="b">
        <v>0</v>
      </c>
      <c r="G1592" s="84" t="b">
        <v>0</v>
      </c>
    </row>
    <row r="1593" spans="1:7" x14ac:dyDescent="0.25">
      <c r="A1593" s="84" t="s">
        <v>15500</v>
      </c>
      <c r="B1593" s="84">
        <v>2</v>
      </c>
      <c r="C1593" s="122">
        <v>3.3076081572563416E-4</v>
      </c>
      <c r="D1593" s="84" t="s">
        <v>15743</v>
      </c>
      <c r="E1593" s="84" t="b">
        <v>0</v>
      </c>
      <c r="F1593" s="84" t="b">
        <v>0</v>
      </c>
      <c r="G1593" s="84" t="b">
        <v>0</v>
      </c>
    </row>
    <row r="1594" spans="1:7" x14ac:dyDescent="0.25">
      <c r="A1594" s="84" t="s">
        <v>15501</v>
      </c>
      <c r="B1594" s="84">
        <v>2</v>
      </c>
      <c r="C1594" s="122">
        <v>3.3076081572563416E-4</v>
      </c>
      <c r="D1594" s="84" t="s">
        <v>15743</v>
      </c>
      <c r="E1594" s="84" t="b">
        <v>0</v>
      </c>
      <c r="F1594" s="84" t="b">
        <v>0</v>
      </c>
      <c r="G1594" s="84" t="b">
        <v>0</v>
      </c>
    </row>
    <row r="1595" spans="1:7" x14ac:dyDescent="0.25">
      <c r="A1595" s="84" t="s">
        <v>15502</v>
      </c>
      <c r="B1595" s="84">
        <v>2</v>
      </c>
      <c r="C1595" s="122">
        <v>3.3076081572563416E-4</v>
      </c>
      <c r="D1595" s="84" t="s">
        <v>15743</v>
      </c>
      <c r="E1595" s="84" t="b">
        <v>0</v>
      </c>
      <c r="F1595" s="84" t="b">
        <v>0</v>
      </c>
      <c r="G1595" s="84" t="b">
        <v>0</v>
      </c>
    </row>
    <row r="1596" spans="1:7" x14ac:dyDescent="0.25">
      <c r="A1596" s="84" t="s">
        <v>15503</v>
      </c>
      <c r="B1596" s="84">
        <v>2</v>
      </c>
      <c r="C1596" s="122">
        <v>3.3076081572563416E-4</v>
      </c>
      <c r="D1596" s="84" t="s">
        <v>15743</v>
      </c>
      <c r="E1596" s="84" t="b">
        <v>1</v>
      </c>
      <c r="F1596" s="84" t="b">
        <v>0</v>
      </c>
      <c r="G1596" s="84" t="b">
        <v>0</v>
      </c>
    </row>
    <row r="1597" spans="1:7" x14ac:dyDescent="0.25">
      <c r="A1597" s="84" t="s">
        <v>15504</v>
      </c>
      <c r="B1597" s="84">
        <v>2</v>
      </c>
      <c r="C1597" s="122">
        <v>3.3076081572563416E-4</v>
      </c>
      <c r="D1597" s="84" t="s">
        <v>15743</v>
      </c>
      <c r="E1597" s="84" t="b">
        <v>0</v>
      </c>
      <c r="F1597" s="84" t="b">
        <v>0</v>
      </c>
      <c r="G1597" s="84" t="b">
        <v>0</v>
      </c>
    </row>
    <row r="1598" spans="1:7" x14ac:dyDescent="0.25">
      <c r="A1598" s="84" t="s">
        <v>15505</v>
      </c>
      <c r="B1598" s="84">
        <v>2</v>
      </c>
      <c r="C1598" s="122">
        <v>3.3076081572563416E-4</v>
      </c>
      <c r="D1598" s="84" t="s">
        <v>15743</v>
      </c>
      <c r="E1598" s="84" t="b">
        <v>0</v>
      </c>
      <c r="F1598" s="84" t="b">
        <v>0</v>
      </c>
      <c r="G1598" s="84" t="b">
        <v>0</v>
      </c>
    </row>
    <row r="1599" spans="1:7" x14ac:dyDescent="0.25">
      <c r="A1599" s="84" t="s">
        <v>15506</v>
      </c>
      <c r="B1599" s="84">
        <v>2</v>
      </c>
      <c r="C1599" s="122">
        <v>3.3076081572563416E-4</v>
      </c>
      <c r="D1599" s="84" t="s">
        <v>15743</v>
      </c>
      <c r="E1599" s="84" t="b">
        <v>0</v>
      </c>
      <c r="F1599" s="84" t="b">
        <v>0</v>
      </c>
      <c r="G1599" s="84" t="b">
        <v>0</v>
      </c>
    </row>
    <row r="1600" spans="1:7" x14ac:dyDescent="0.25">
      <c r="A1600" s="84" t="s">
        <v>15507</v>
      </c>
      <c r="B1600" s="84">
        <v>2</v>
      </c>
      <c r="C1600" s="122">
        <v>3.3076081572563416E-4</v>
      </c>
      <c r="D1600" s="84" t="s">
        <v>15743</v>
      </c>
      <c r="E1600" s="84" t="b">
        <v>0</v>
      </c>
      <c r="F1600" s="84" t="b">
        <v>0</v>
      </c>
      <c r="G1600" s="84" t="b">
        <v>0</v>
      </c>
    </row>
    <row r="1601" spans="1:7" x14ac:dyDescent="0.25">
      <c r="A1601" s="84" t="s">
        <v>15508</v>
      </c>
      <c r="B1601" s="84">
        <v>2</v>
      </c>
      <c r="C1601" s="122">
        <v>3.3076081572563416E-4</v>
      </c>
      <c r="D1601" s="84" t="s">
        <v>15743</v>
      </c>
      <c r="E1601" s="84" t="b">
        <v>0</v>
      </c>
      <c r="F1601" s="84" t="b">
        <v>0</v>
      </c>
      <c r="G1601" s="84" t="b">
        <v>0</v>
      </c>
    </row>
    <row r="1602" spans="1:7" x14ac:dyDescent="0.25">
      <c r="A1602" s="84" t="s">
        <v>15509</v>
      </c>
      <c r="B1602" s="84">
        <v>2</v>
      </c>
      <c r="C1602" s="122">
        <v>3.3076081572563416E-4</v>
      </c>
      <c r="D1602" s="84" t="s">
        <v>15743</v>
      </c>
      <c r="E1602" s="84" t="b">
        <v>0</v>
      </c>
      <c r="F1602" s="84" t="b">
        <v>0</v>
      </c>
      <c r="G1602" s="84" t="b">
        <v>0</v>
      </c>
    </row>
    <row r="1603" spans="1:7" x14ac:dyDescent="0.25">
      <c r="A1603" s="84" t="s">
        <v>15510</v>
      </c>
      <c r="B1603" s="84">
        <v>2</v>
      </c>
      <c r="C1603" s="122">
        <v>3.3076081572563416E-4</v>
      </c>
      <c r="D1603" s="84" t="s">
        <v>15743</v>
      </c>
      <c r="E1603" s="84" t="b">
        <v>0</v>
      </c>
      <c r="F1603" s="84" t="b">
        <v>0</v>
      </c>
      <c r="G1603" s="84" t="b">
        <v>0</v>
      </c>
    </row>
    <row r="1604" spans="1:7" x14ac:dyDescent="0.25">
      <c r="A1604" s="84" t="s">
        <v>15511</v>
      </c>
      <c r="B1604" s="84">
        <v>2</v>
      </c>
      <c r="C1604" s="122">
        <v>3.3076081572563416E-4</v>
      </c>
      <c r="D1604" s="84" t="s">
        <v>15743</v>
      </c>
      <c r="E1604" s="84" t="b">
        <v>0</v>
      </c>
      <c r="F1604" s="84" t="b">
        <v>0</v>
      </c>
      <c r="G1604" s="84" t="b">
        <v>0</v>
      </c>
    </row>
    <row r="1605" spans="1:7" x14ac:dyDescent="0.25">
      <c r="A1605" s="84" t="s">
        <v>15512</v>
      </c>
      <c r="B1605" s="84">
        <v>2</v>
      </c>
      <c r="C1605" s="122">
        <v>3.3076081572563416E-4</v>
      </c>
      <c r="D1605" s="84" t="s">
        <v>15743</v>
      </c>
      <c r="E1605" s="84" t="b">
        <v>0</v>
      </c>
      <c r="F1605" s="84" t="b">
        <v>0</v>
      </c>
      <c r="G1605" s="84" t="b">
        <v>0</v>
      </c>
    </row>
    <row r="1606" spans="1:7" x14ac:dyDescent="0.25">
      <c r="A1606" s="84" t="s">
        <v>15513</v>
      </c>
      <c r="B1606" s="84">
        <v>2</v>
      </c>
      <c r="C1606" s="122">
        <v>3.3076081572563416E-4</v>
      </c>
      <c r="D1606" s="84" t="s">
        <v>15743</v>
      </c>
      <c r="E1606" s="84" t="b">
        <v>0</v>
      </c>
      <c r="F1606" s="84" t="b">
        <v>0</v>
      </c>
      <c r="G1606" s="84" t="b">
        <v>0</v>
      </c>
    </row>
    <row r="1607" spans="1:7" x14ac:dyDescent="0.25">
      <c r="A1607" s="84" t="s">
        <v>15514</v>
      </c>
      <c r="B1607" s="84">
        <v>2</v>
      </c>
      <c r="C1607" s="122">
        <v>3.3076081572563416E-4</v>
      </c>
      <c r="D1607" s="84" t="s">
        <v>15743</v>
      </c>
      <c r="E1607" s="84" t="b">
        <v>0</v>
      </c>
      <c r="F1607" s="84" t="b">
        <v>0</v>
      </c>
      <c r="G1607" s="84" t="b">
        <v>0</v>
      </c>
    </row>
    <row r="1608" spans="1:7" x14ac:dyDescent="0.25">
      <c r="A1608" s="84" t="s">
        <v>15515</v>
      </c>
      <c r="B1608" s="84">
        <v>2</v>
      </c>
      <c r="C1608" s="122">
        <v>3.3076081572563416E-4</v>
      </c>
      <c r="D1608" s="84" t="s">
        <v>15743</v>
      </c>
      <c r="E1608" s="84" t="b">
        <v>0</v>
      </c>
      <c r="F1608" s="84" t="b">
        <v>1</v>
      </c>
      <c r="G1608" s="84" t="b">
        <v>0</v>
      </c>
    </row>
    <row r="1609" spans="1:7" x14ac:dyDescent="0.25">
      <c r="A1609" s="84" t="s">
        <v>15516</v>
      </c>
      <c r="B1609" s="84">
        <v>2</v>
      </c>
      <c r="C1609" s="122">
        <v>3.3076081572563416E-4</v>
      </c>
      <c r="D1609" s="84" t="s">
        <v>15743</v>
      </c>
      <c r="E1609" s="84" t="b">
        <v>0</v>
      </c>
      <c r="F1609" s="84" t="b">
        <v>0</v>
      </c>
      <c r="G1609" s="84" t="b">
        <v>0</v>
      </c>
    </row>
    <row r="1610" spans="1:7" x14ac:dyDescent="0.25">
      <c r="A1610" s="84" t="s">
        <v>15517</v>
      </c>
      <c r="B1610" s="84">
        <v>2</v>
      </c>
      <c r="C1610" s="122">
        <v>3.3076081572563416E-4</v>
      </c>
      <c r="D1610" s="84" t="s">
        <v>15743</v>
      </c>
      <c r="E1610" s="84" t="b">
        <v>0</v>
      </c>
      <c r="F1610" s="84" t="b">
        <v>0</v>
      </c>
      <c r="G1610" s="84" t="b">
        <v>0</v>
      </c>
    </row>
    <row r="1611" spans="1:7" x14ac:dyDescent="0.25">
      <c r="A1611" s="84" t="s">
        <v>15518</v>
      </c>
      <c r="B1611" s="84">
        <v>2</v>
      </c>
      <c r="C1611" s="122">
        <v>3.3076081572563416E-4</v>
      </c>
      <c r="D1611" s="84" t="s">
        <v>15743</v>
      </c>
      <c r="E1611" s="84" t="b">
        <v>0</v>
      </c>
      <c r="F1611" s="84" t="b">
        <v>0</v>
      </c>
      <c r="G1611" s="84" t="b">
        <v>0</v>
      </c>
    </row>
    <row r="1612" spans="1:7" x14ac:dyDescent="0.25">
      <c r="A1612" s="84" t="s">
        <v>15519</v>
      </c>
      <c r="B1612" s="84">
        <v>2</v>
      </c>
      <c r="C1612" s="122">
        <v>3.3076081572563416E-4</v>
      </c>
      <c r="D1612" s="84" t="s">
        <v>15743</v>
      </c>
      <c r="E1612" s="84" t="b">
        <v>0</v>
      </c>
      <c r="F1612" s="84" t="b">
        <v>0</v>
      </c>
      <c r="G1612" s="84" t="b">
        <v>0</v>
      </c>
    </row>
    <row r="1613" spans="1:7" x14ac:dyDescent="0.25">
      <c r="A1613" s="84" t="s">
        <v>15520</v>
      </c>
      <c r="B1613" s="84">
        <v>2</v>
      </c>
      <c r="C1613" s="122">
        <v>3.3076081572563416E-4</v>
      </c>
      <c r="D1613" s="84" t="s">
        <v>15743</v>
      </c>
      <c r="E1613" s="84" t="b">
        <v>0</v>
      </c>
      <c r="F1613" s="84" t="b">
        <v>1</v>
      </c>
      <c r="G1613" s="84" t="b">
        <v>0</v>
      </c>
    </row>
    <row r="1614" spans="1:7" x14ac:dyDescent="0.25">
      <c r="A1614" s="84" t="s">
        <v>15521</v>
      </c>
      <c r="B1614" s="84">
        <v>2</v>
      </c>
      <c r="C1614" s="122">
        <v>3.3076081572563416E-4</v>
      </c>
      <c r="D1614" s="84" t="s">
        <v>15743</v>
      </c>
      <c r="E1614" s="84" t="b">
        <v>0</v>
      </c>
      <c r="F1614" s="84" t="b">
        <v>0</v>
      </c>
      <c r="G1614" s="84" t="b">
        <v>0</v>
      </c>
    </row>
    <row r="1615" spans="1:7" x14ac:dyDescent="0.25">
      <c r="A1615" s="84" t="s">
        <v>15522</v>
      </c>
      <c r="B1615" s="84">
        <v>2</v>
      </c>
      <c r="C1615" s="122">
        <v>3.3076081572563416E-4</v>
      </c>
      <c r="D1615" s="84" t="s">
        <v>15743</v>
      </c>
      <c r="E1615" s="84" t="b">
        <v>0</v>
      </c>
      <c r="F1615" s="84" t="b">
        <v>0</v>
      </c>
      <c r="G1615" s="84" t="b">
        <v>0</v>
      </c>
    </row>
    <row r="1616" spans="1:7" x14ac:dyDescent="0.25">
      <c r="A1616" s="84" t="s">
        <v>15523</v>
      </c>
      <c r="B1616" s="84">
        <v>2</v>
      </c>
      <c r="C1616" s="122">
        <v>3.3076081572563416E-4</v>
      </c>
      <c r="D1616" s="84" t="s">
        <v>15743</v>
      </c>
      <c r="E1616" s="84" t="b">
        <v>0</v>
      </c>
      <c r="F1616" s="84" t="b">
        <v>0</v>
      </c>
      <c r="G1616" s="84" t="b">
        <v>0</v>
      </c>
    </row>
    <row r="1617" spans="1:7" x14ac:dyDescent="0.25">
      <c r="A1617" s="84" t="s">
        <v>15524</v>
      </c>
      <c r="B1617" s="84">
        <v>2</v>
      </c>
      <c r="C1617" s="122">
        <v>3.3076081572563416E-4</v>
      </c>
      <c r="D1617" s="84" t="s">
        <v>15743</v>
      </c>
      <c r="E1617" s="84" t="b">
        <v>1</v>
      </c>
      <c r="F1617" s="84" t="b">
        <v>0</v>
      </c>
      <c r="G1617" s="84" t="b">
        <v>0</v>
      </c>
    </row>
    <row r="1618" spans="1:7" x14ac:dyDescent="0.25">
      <c r="A1618" s="84" t="s">
        <v>15525</v>
      </c>
      <c r="B1618" s="84">
        <v>2</v>
      </c>
      <c r="C1618" s="122">
        <v>3.3076081572563416E-4</v>
      </c>
      <c r="D1618" s="84" t="s">
        <v>15743</v>
      </c>
      <c r="E1618" s="84" t="b">
        <v>0</v>
      </c>
      <c r="F1618" s="84" t="b">
        <v>0</v>
      </c>
      <c r="G1618" s="84" t="b">
        <v>0</v>
      </c>
    </row>
    <row r="1619" spans="1:7" x14ac:dyDescent="0.25">
      <c r="A1619" s="84" t="s">
        <v>15526</v>
      </c>
      <c r="B1619" s="84">
        <v>2</v>
      </c>
      <c r="C1619" s="122">
        <v>3.3076081572563416E-4</v>
      </c>
      <c r="D1619" s="84" t="s">
        <v>15743</v>
      </c>
      <c r="E1619" s="84" t="b">
        <v>0</v>
      </c>
      <c r="F1619" s="84" t="b">
        <v>0</v>
      </c>
      <c r="G1619" s="84" t="b">
        <v>0</v>
      </c>
    </row>
    <row r="1620" spans="1:7" x14ac:dyDescent="0.25">
      <c r="A1620" s="84" t="s">
        <v>15527</v>
      </c>
      <c r="B1620" s="84">
        <v>2</v>
      </c>
      <c r="C1620" s="122">
        <v>3.3076081572563416E-4</v>
      </c>
      <c r="D1620" s="84" t="s">
        <v>15743</v>
      </c>
      <c r="E1620" s="84" t="b">
        <v>0</v>
      </c>
      <c r="F1620" s="84" t="b">
        <v>0</v>
      </c>
      <c r="G1620" s="84" t="b">
        <v>0</v>
      </c>
    </row>
    <row r="1621" spans="1:7" x14ac:dyDescent="0.25">
      <c r="A1621" s="84" t="s">
        <v>15528</v>
      </c>
      <c r="B1621" s="84">
        <v>2</v>
      </c>
      <c r="C1621" s="122">
        <v>3.3076081572563416E-4</v>
      </c>
      <c r="D1621" s="84" t="s">
        <v>15743</v>
      </c>
      <c r="E1621" s="84" t="b">
        <v>0</v>
      </c>
      <c r="F1621" s="84" t="b">
        <v>0</v>
      </c>
      <c r="G1621" s="84" t="b">
        <v>0</v>
      </c>
    </row>
    <row r="1622" spans="1:7" x14ac:dyDescent="0.25">
      <c r="A1622" s="84" t="s">
        <v>15529</v>
      </c>
      <c r="B1622" s="84">
        <v>2</v>
      </c>
      <c r="C1622" s="122">
        <v>3.3076081572563416E-4</v>
      </c>
      <c r="D1622" s="84" t="s">
        <v>15743</v>
      </c>
      <c r="E1622" s="84" t="b">
        <v>0</v>
      </c>
      <c r="F1622" s="84" t="b">
        <v>0</v>
      </c>
      <c r="G1622" s="84" t="b">
        <v>0</v>
      </c>
    </row>
    <row r="1623" spans="1:7" x14ac:dyDescent="0.25">
      <c r="A1623" s="84" t="s">
        <v>15530</v>
      </c>
      <c r="B1623" s="84">
        <v>2</v>
      </c>
      <c r="C1623" s="122">
        <v>3.3076081572563416E-4</v>
      </c>
      <c r="D1623" s="84" t="s">
        <v>15743</v>
      </c>
      <c r="E1623" s="84" t="b">
        <v>0</v>
      </c>
      <c r="F1623" s="84" t="b">
        <v>0</v>
      </c>
      <c r="G1623" s="84" t="b">
        <v>0</v>
      </c>
    </row>
    <row r="1624" spans="1:7" x14ac:dyDescent="0.25">
      <c r="A1624" s="84" t="s">
        <v>15531</v>
      </c>
      <c r="B1624" s="84">
        <v>2</v>
      </c>
      <c r="C1624" s="122">
        <v>3.3076081572563416E-4</v>
      </c>
      <c r="D1624" s="84" t="s">
        <v>15743</v>
      </c>
      <c r="E1624" s="84" t="b">
        <v>0</v>
      </c>
      <c r="F1624" s="84" t="b">
        <v>0</v>
      </c>
      <c r="G1624" s="84" t="b">
        <v>0</v>
      </c>
    </row>
    <row r="1625" spans="1:7" x14ac:dyDescent="0.25">
      <c r="A1625" s="84" t="s">
        <v>15532</v>
      </c>
      <c r="B1625" s="84">
        <v>2</v>
      </c>
      <c r="C1625" s="122">
        <v>3.3076081572563416E-4</v>
      </c>
      <c r="D1625" s="84" t="s">
        <v>15743</v>
      </c>
      <c r="E1625" s="84" t="b">
        <v>0</v>
      </c>
      <c r="F1625" s="84" t="b">
        <v>0</v>
      </c>
      <c r="G1625" s="84" t="b">
        <v>0</v>
      </c>
    </row>
    <row r="1626" spans="1:7" x14ac:dyDescent="0.25">
      <c r="A1626" s="84" t="s">
        <v>15533</v>
      </c>
      <c r="B1626" s="84">
        <v>2</v>
      </c>
      <c r="C1626" s="122">
        <v>3.3076081572563416E-4</v>
      </c>
      <c r="D1626" s="84" t="s">
        <v>15743</v>
      </c>
      <c r="E1626" s="84" t="b">
        <v>0</v>
      </c>
      <c r="F1626" s="84" t="b">
        <v>0</v>
      </c>
      <c r="G1626" s="84" t="b">
        <v>0</v>
      </c>
    </row>
    <row r="1627" spans="1:7" x14ac:dyDescent="0.25">
      <c r="A1627" s="84" t="s">
        <v>15534</v>
      </c>
      <c r="B1627" s="84">
        <v>2</v>
      </c>
      <c r="C1627" s="122">
        <v>3.3076081572563416E-4</v>
      </c>
      <c r="D1627" s="84" t="s">
        <v>15743</v>
      </c>
      <c r="E1627" s="84" t="b">
        <v>0</v>
      </c>
      <c r="F1627" s="84" t="b">
        <v>0</v>
      </c>
      <c r="G1627" s="84" t="b">
        <v>0</v>
      </c>
    </row>
    <row r="1628" spans="1:7" x14ac:dyDescent="0.25">
      <c r="A1628" s="84" t="s">
        <v>15535</v>
      </c>
      <c r="B1628" s="84">
        <v>2</v>
      </c>
      <c r="C1628" s="122">
        <v>3.3076081572563416E-4</v>
      </c>
      <c r="D1628" s="84" t="s">
        <v>15743</v>
      </c>
      <c r="E1628" s="84" t="b">
        <v>0</v>
      </c>
      <c r="F1628" s="84" t="b">
        <v>0</v>
      </c>
      <c r="G1628" s="84" t="b">
        <v>0</v>
      </c>
    </row>
    <row r="1629" spans="1:7" x14ac:dyDescent="0.25">
      <c r="A1629" s="84" t="s">
        <v>15536</v>
      </c>
      <c r="B1629" s="84">
        <v>2</v>
      </c>
      <c r="C1629" s="122">
        <v>3.3076081572563416E-4</v>
      </c>
      <c r="D1629" s="84" t="s">
        <v>15743</v>
      </c>
      <c r="E1629" s="84" t="b">
        <v>0</v>
      </c>
      <c r="F1629" s="84" t="b">
        <v>0</v>
      </c>
      <c r="G1629" s="84" t="b">
        <v>0</v>
      </c>
    </row>
    <row r="1630" spans="1:7" x14ac:dyDescent="0.25">
      <c r="A1630" s="84" t="s">
        <v>15537</v>
      </c>
      <c r="B1630" s="84">
        <v>2</v>
      </c>
      <c r="C1630" s="122">
        <v>3.3076081572563416E-4</v>
      </c>
      <c r="D1630" s="84" t="s">
        <v>15743</v>
      </c>
      <c r="E1630" s="84" t="b">
        <v>0</v>
      </c>
      <c r="F1630" s="84" t="b">
        <v>0</v>
      </c>
      <c r="G1630" s="84" t="b">
        <v>0</v>
      </c>
    </row>
    <row r="1631" spans="1:7" x14ac:dyDescent="0.25">
      <c r="A1631" s="84" t="s">
        <v>15538</v>
      </c>
      <c r="B1631" s="84">
        <v>2</v>
      </c>
      <c r="C1631" s="122">
        <v>3.3076081572563416E-4</v>
      </c>
      <c r="D1631" s="84" t="s">
        <v>15743</v>
      </c>
      <c r="E1631" s="84" t="b">
        <v>0</v>
      </c>
      <c r="F1631" s="84" t="b">
        <v>0</v>
      </c>
      <c r="G1631" s="84" t="b">
        <v>0</v>
      </c>
    </row>
    <row r="1632" spans="1:7" x14ac:dyDescent="0.25">
      <c r="A1632" s="84" t="s">
        <v>15539</v>
      </c>
      <c r="B1632" s="84">
        <v>2</v>
      </c>
      <c r="C1632" s="122">
        <v>3.3076081572563416E-4</v>
      </c>
      <c r="D1632" s="84" t="s">
        <v>15743</v>
      </c>
      <c r="E1632" s="84" t="b">
        <v>0</v>
      </c>
      <c r="F1632" s="84" t="b">
        <v>0</v>
      </c>
      <c r="G1632" s="84" t="b">
        <v>0</v>
      </c>
    </row>
    <row r="1633" spans="1:7" x14ac:dyDescent="0.25">
      <c r="A1633" s="84" t="s">
        <v>15540</v>
      </c>
      <c r="B1633" s="84">
        <v>2</v>
      </c>
      <c r="C1633" s="122">
        <v>3.3076081572563416E-4</v>
      </c>
      <c r="D1633" s="84" t="s">
        <v>15743</v>
      </c>
      <c r="E1633" s="84" t="b">
        <v>0</v>
      </c>
      <c r="F1633" s="84" t="b">
        <v>0</v>
      </c>
      <c r="G1633" s="84" t="b">
        <v>0</v>
      </c>
    </row>
    <row r="1634" spans="1:7" x14ac:dyDescent="0.25">
      <c r="A1634" s="84" t="s">
        <v>15541</v>
      </c>
      <c r="B1634" s="84">
        <v>2</v>
      </c>
      <c r="C1634" s="122">
        <v>3.3076081572563416E-4</v>
      </c>
      <c r="D1634" s="84" t="s">
        <v>15743</v>
      </c>
      <c r="E1634" s="84" t="b">
        <v>0</v>
      </c>
      <c r="F1634" s="84" t="b">
        <v>0</v>
      </c>
      <c r="G1634" s="84" t="b">
        <v>0</v>
      </c>
    </row>
    <row r="1635" spans="1:7" x14ac:dyDescent="0.25">
      <c r="A1635" s="84" t="s">
        <v>15542</v>
      </c>
      <c r="B1635" s="84">
        <v>2</v>
      </c>
      <c r="C1635" s="122">
        <v>3.3076081572563416E-4</v>
      </c>
      <c r="D1635" s="84" t="s">
        <v>15743</v>
      </c>
      <c r="E1635" s="84" t="b">
        <v>0</v>
      </c>
      <c r="F1635" s="84" t="b">
        <v>0</v>
      </c>
      <c r="G1635" s="84" t="b">
        <v>0</v>
      </c>
    </row>
    <row r="1636" spans="1:7" x14ac:dyDescent="0.25">
      <c r="A1636" s="84" t="s">
        <v>15543</v>
      </c>
      <c r="B1636" s="84">
        <v>2</v>
      </c>
      <c r="C1636" s="122">
        <v>3.3076081572563416E-4</v>
      </c>
      <c r="D1636" s="84" t="s">
        <v>15743</v>
      </c>
      <c r="E1636" s="84" t="b">
        <v>0</v>
      </c>
      <c r="F1636" s="84" t="b">
        <v>0</v>
      </c>
      <c r="G1636" s="84" t="b">
        <v>0</v>
      </c>
    </row>
    <row r="1637" spans="1:7" x14ac:dyDescent="0.25">
      <c r="A1637" s="84" t="s">
        <v>15544</v>
      </c>
      <c r="B1637" s="84">
        <v>2</v>
      </c>
      <c r="C1637" s="122">
        <v>3.3076081572563416E-4</v>
      </c>
      <c r="D1637" s="84" t="s">
        <v>15743</v>
      </c>
      <c r="E1637" s="84" t="b">
        <v>0</v>
      </c>
      <c r="F1637" s="84" t="b">
        <v>0</v>
      </c>
      <c r="G1637" s="84" t="b">
        <v>0</v>
      </c>
    </row>
    <row r="1638" spans="1:7" x14ac:dyDescent="0.25">
      <c r="A1638" s="84" t="s">
        <v>15545</v>
      </c>
      <c r="B1638" s="84">
        <v>2</v>
      </c>
      <c r="C1638" s="122">
        <v>3.3076081572563416E-4</v>
      </c>
      <c r="D1638" s="84" t="s">
        <v>15743</v>
      </c>
      <c r="E1638" s="84" t="b">
        <v>0</v>
      </c>
      <c r="F1638" s="84" t="b">
        <v>0</v>
      </c>
      <c r="G1638" s="84" t="b">
        <v>0</v>
      </c>
    </row>
    <row r="1639" spans="1:7" x14ac:dyDescent="0.25">
      <c r="A1639" s="84" t="s">
        <v>15546</v>
      </c>
      <c r="B1639" s="84">
        <v>2</v>
      </c>
      <c r="C1639" s="122">
        <v>3.3076081572563416E-4</v>
      </c>
      <c r="D1639" s="84" t="s">
        <v>15743</v>
      </c>
      <c r="E1639" s="84" t="b">
        <v>0</v>
      </c>
      <c r="F1639" s="84" t="b">
        <v>0</v>
      </c>
      <c r="G1639" s="84" t="b">
        <v>0</v>
      </c>
    </row>
    <row r="1640" spans="1:7" x14ac:dyDescent="0.25">
      <c r="A1640" s="84" t="s">
        <v>15547</v>
      </c>
      <c r="B1640" s="84">
        <v>2</v>
      </c>
      <c r="C1640" s="122">
        <v>3.3076081572563416E-4</v>
      </c>
      <c r="D1640" s="84" t="s">
        <v>15743</v>
      </c>
      <c r="E1640" s="84" t="b">
        <v>0</v>
      </c>
      <c r="F1640" s="84" t="b">
        <v>0</v>
      </c>
      <c r="G1640" s="84" t="b">
        <v>0</v>
      </c>
    </row>
    <row r="1641" spans="1:7" x14ac:dyDescent="0.25">
      <c r="A1641" s="84" t="s">
        <v>15548</v>
      </c>
      <c r="B1641" s="84">
        <v>2</v>
      </c>
      <c r="C1641" s="122">
        <v>3.3076081572563416E-4</v>
      </c>
      <c r="D1641" s="84" t="s">
        <v>15743</v>
      </c>
      <c r="E1641" s="84" t="b">
        <v>0</v>
      </c>
      <c r="F1641" s="84" t="b">
        <v>0</v>
      </c>
      <c r="G1641" s="84" t="b">
        <v>0</v>
      </c>
    </row>
    <row r="1642" spans="1:7" x14ac:dyDescent="0.25">
      <c r="A1642" s="84" t="s">
        <v>15549</v>
      </c>
      <c r="B1642" s="84">
        <v>2</v>
      </c>
      <c r="C1642" s="122">
        <v>3.3076081572563416E-4</v>
      </c>
      <c r="D1642" s="84" t="s">
        <v>15743</v>
      </c>
      <c r="E1642" s="84" t="b">
        <v>0</v>
      </c>
      <c r="F1642" s="84" t="b">
        <v>0</v>
      </c>
      <c r="G1642" s="84" t="b">
        <v>0</v>
      </c>
    </row>
    <row r="1643" spans="1:7" x14ac:dyDescent="0.25">
      <c r="A1643" s="84" t="s">
        <v>15550</v>
      </c>
      <c r="B1643" s="84">
        <v>2</v>
      </c>
      <c r="C1643" s="122">
        <v>3.3076081572563416E-4</v>
      </c>
      <c r="D1643" s="84" t="s">
        <v>15743</v>
      </c>
      <c r="E1643" s="84" t="b">
        <v>0</v>
      </c>
      <c r="F1643" s="84" t="b">
        <v>0</v>
      </c>
      <c r="G1643" s="84" t="b">
        <v>0</v>
      </c>
    </row>
    <row r="1644" spans="1:7" x14ac:dyDescent="0.25">
      <c r="A1644" s="84" t="s">
        <v>15551</v>
      </c>
      <c r="B1644" s="84">
        <v>2</v>
      </c>
      <c r="C1644" s="122">
        <v>3.3076081572563416E-4</v>
      </c>
      <c r="D1644" s="84" t="s">
        <v>15743</v>
      </c>
      <c r="E1644" s="84" t="b">
        <v>0</v>
      </c>
      <c r="F1644" s="84" t="b">
        <v>0</v>
      </c>
      <c r="G1644" s="84" t="b">
        <v>0</v>
      </c>
    </row>
    <row r="1645" spans="1:7" x14ac:dyDescent="0.25">
      <c r="A1645" s="84" t="s">
        <v>15552</v>
      </c>
      <c r="B1645" s="84">
        <v>2</v>
      </c>
      <c r="C1645" s="122">
        <v>3.3076081572563416E-4</v>
      </c>
      <c r="D1645" s="84" t="s">
        <v>15743</v>
      </c>
      <c r="E1645" s="84" t="b">
        <v>0</v>
      </c>
      <c r="F1645" s="84" t="b">
        <v>0</v>
      </c>
      <c r="G1645" s="84" t="b">
        <v>0</v>
      </c>
    </row>
    <row r="1646" spans="1:7" x14ac:dyDescent="0.25">
      <c r="A1646" s="84" t="s">
        <v>15553</v>
      </c>
      <c r="B1646" s="84">
        <v>2</v>
      </c>
      <c r="C1646" s="122">
        <v>3.3076081572563416E-4</v>
      </c>
      <c r="D1646" s="84" t="s">
        <v>15743</v>
      </c>
      <c r="E1646" s="84" t="b">
        <v>0</v>
      </c>
      <c r="F1646" s="84" t="b">
        <v>0</v>
      </c>
      <c r="G1646" s="84" t="b">
        <v>0</v>
      </c>
    </row>
    <row r="1647" spans="1:7" x14ac:dyDescent="0.25">
      <c r="A1647" s="84" t="s">
        <v>15554</v>
      </c>
      <c r="B1647" s="84">
        <v>2</v>
      </c>
      <c r="C1647" s="122">
        <v>3.3076081572563416E-4</v>
      </c>
      <c r="D1647" s="84" t="s">
        <v>15743</v>
      </c>
      <c r="E1647" s="84" t="b">
        <v>0</v>
      </c>
      <c r="F1647" s="84" t="b">
        <v>0</v>
      </c>
      <c r="G1647" s="84" t="b">
        <v>0</v>
      </c>
    </row>
    <row r="1648" spans="1:7" x14ac:dyDescent="0.25">
      <c r="A1648" s="84" t="s">
        <v>15555</v>
      </c>
      <c r="B1648" s="84">
        <v>2</v>
      </c>
      <c r="C1648" s="122">
        <v>3.3076081572563416E-4</v>
      </c>
      <c r="D1648" s="84" t="s">
        <v>15743</v>
      </c>
      <c r="E1648" s="84" t="b">
        <v>0</v>
      </c>
      <c r="F1648" s="84" t="b">
        <v>0</v>
      </c>
      <c r="G1648" s="84" t="b">
        <v>0</v>
      </c>
    </row>
    <row r="1649" spans="1:7" x14ac:dyDescent="0.25">
      <c r="A1649" s="84" t="s">
        <v>15556</v>
      </c>
      <c r="B1649" s="84">
        <v>2</v>
      </c>
      <c r="C1649" s="122">
        <v>3.3076081572563416E-4</v>
      </c>
      <c r="D1649" s="84" t="s">
        <v>15743</v>
      </c>
      <c r="E1649" s="84" t="b">
        <v>0</v>
      </c>
      <c r="F1649" s="84" t="b">
        <v>0</v>
      </c>
      <c r="G1649" s="84" t="b">
        <v>0</v>
      </c>
    </row>
    <row r="1650" spans="1:7" x14ac:dyDescent="0.25">
      <c r="A1650" s="84" t="s">
        <v>15557</v>
      </c>
      <c r="B1650" s="84">
        <v>2</v>
      </c>
      <c r="C1650" s="122">
        <v>3.3076081572563416E-4</v>
      </c>
      <c r="D1650" s="84" t="s">
        <v>15743</v>
      </c>
      <c r="E1650" s="84" t="b">
        <v>0</v>
      </c>
      <c r="F1650" s="84" t="b">
        <v>0</v>
      </c>
      <c r="G1650" s="84" t="b">
        <v>0</v>
      </c>
    </row>
    <row r="1651" spans="1:7" x14ac:dyDescent="0.25">
      <c r="A1651" s="84" t="s">
        <v>15558</v>
      </c>
      <c r="B1651" s="84">
        <v>2</v>
      </c>
      <c r="C1651" s="122">
        <v>3.3076081572563416E-4</v>
      </c>
      <c r="D1651" s="84" t="s">
        <v>15743</v>
      </c>
      <c r="E1651" s="84" t="b">
        <v>0</v>
      </c>
      <c r="F1651" s="84" t="b">
        <v>0</v>
      </c>
      <c r="G1651" s="84" t="b">
        <v>0</v>
      </c>
    </row>
    <row r="1652" spans="1:7" x14ac:dyDescent="0.25">
      <c r="A1652" s="84" t="s">
        <v>15559</v>
      </c>
      <c r="B1652" s="84">
        <v>2</v>
      </c>
      <c r="C1652" s="122">
        <v>3.3076081572563416E-4</v>
      </c>
      <c r="D1652" s="84" t="s">
        <v>15743</v>
      </c>
      <c r="E1652" s="84" t="b">
        <v>0</v>
      </c>
      <c r="F1652" s="84" t="b">
        <v>0</v>
      </c>
      <c r="G1652" s="84" t="b">
        <v>0</v>
      </c>
    </row>
    <row r="1653" spans="1:7" x14ac:dyDescent="0.25">
      <c r="A1653" s="84" t="s">
        <v>15560</v>
      </c>
      <c r="B1653" s="84">
        <v>2</v>
      </c>
      <c r="C1653" s="122">
        <v>3.3076081572563416E-4</v>
      </c>
      <c r="D1653" s="84" t="s">
        <v>15743</v>
      </c>
      <c r="E1653" s="84" t="b">
        <v>1</v>
      </c>
      <c r="F1653" s="84" t="b">
        <v>0</v>
      </c>
      <c r="G1653" s="84" t="b">
        <v>0</v>
      </c>
    </row>
    <row r="1654" spans="1:7" x14ac:dyDescent="0.25">
      <c r="A1654" s="84" t="s">
        <v>15561</v>
      </c>
      <c r="B1654" s="84">
        <v>2</v>
      </c>
      <c r="C1654" s="122">
        <v>3.3076081572563416E-4</v>
      </c>
      <c r="D1654" s="84" t="s">
        <v>15743</v>
      </c>
      <c r="E1654" s="84" t="b">
        <v>0</v>
      </c>
      <c r="F1654" s="84" t="b">
        <v>0</v>
      </c>
      <c r="G1654" s="84" t="b">
        <v>0</v>
      </c>
    </row>
    <row r="1655" spans="1:7" x14ac:dyDescent="0.25">
      <c r="A1655" s="84" t="s">
        <v>15562</v>
      </c>
      <c r="B1655" s="84">
        <v>2</v>
      </c>
      <c r="C1655" s="122">
        <v>3.3076081572563416E-4</v>
      </c>
      <c r="D1655" s="84" t="s">
        <v>15743</v>
      </c>
      <c r="E1655" s="84" t="b">
        <v>0</v>
      </c>
      <c r="F1655" s="84" t="b">
        <v>0</v>
      </c>
      <c r="G1655" s="84" t="b">
        <v>0</v>
      </c>
    </row>
    <row r="1656" spans="1:7" x14ac:dyDescent="0.25">
      <c r="A1656" s="84" t="s">
        <v>15563</v>
      </c>
      <c r="B1656" s="84">
        <v>2</v>
      </c>
      <c r="C1656" s="122">
        <v>3.3076081572563416E-4</v>
      </c>
      <c r="D1656" s="84" t="s">
        <v>15743</v>
      </c>
      <c r="E1656" s="84" t="b">
        <v>0</v>
      </c>
      <c r="F1656" s="84" t="b">
        <v>0</v>
      </c>
      <c r="G1656" s="84" t="b">
        <v>0</v>
      </c>
    </row>
    <row r="1657" spans="1:7" x14ac:dyDescent="0.25">
      <c r="A1657" s="84" t="s">
        <v>15564</v>
      </c>
      <c r="B1657" s="84">
        <v>2</v>
      </c>
      <c r="C1657" s="122">
        <v>3.3076081572563416E-4</v>
      </c>
      <c r="D1657" s="84" t="s">
        <v>15743</v>
      </c>
      <c r="E1657" s="84" t="b">
        <v>0</v>
      </c>
      <c r="F1657" s="84" t="b">
        <v>0</v>
      </c>
      <c r="G1657" s="84" t="b">
        <v>0</v>
      </c>
    </row>
    <row r="1658" spans="1:7" x14ac:dyDescent="0.25">
      <c r="A1658" s="84" t="s">
        <v>15565</v>
      </c>
      <c r="B1658" s="84">
        <v>2</v>
      </c>
      <c r="C1658" s="122">
        <v>3.3076081572563416E-4</v>
      </c>
      <c r="D1658" s="84" t="s">
        <v>15743</v>
      </c>
      <c r="E1658" s="84" t="b">
        <v>0</v>
      </c>
      <c r="F1658" s="84" t="b">
        <v>0</v>
      </c>
      <c r="G1658" s="84" t="b">
        <v>0</v>
      </c>
    </row>
    <row r="1659" spans="1:7" x14ac:dyDescent="0.25">
      <c r="A1659" s="84" t="s">
        <v>15566</v>
      </c>
      <c r="B1659" s="84">
        <v>2</v>
      </c>
      <c r="C1659" s="122">
        <v>3.3076081572563416E-4</v>
      </c>
      <c r="D1659" s="84" t="s">
        <v>15743</v>
      </c>
      <c r="E1659" s="84" t="b">
        <v>0</v>
      </c>
      <c r="F1659" s="84" t="b">
        <v>0</v>
      </c>
      <c r="G1659" s="84" t="b">
        <v>0</v>
      </c>
    </row>
    <row r="1660" spans="1:7" x14ac:dyDescent="0.25">
      <c r="A1660" s="84" t="s">
        <v>15567</v>
      </c>
      <c r="B1660" s="84">
        <v>2</v>
      </c>
      <c r="C1660" s="122">
        <v>3.3076081572563416E-4</v>
      </c>
      <c r="D1660" s="84" t="s">
        <v>15743</v>
      </c>
      <c r="E1660" s="84" t="b">
        <v>0</v>
      </c>
      <c r="F1660" s="84" t="b">
        <v>0</v>
      </c>
      <c r="G1660" s="84" t="b">
        <v>0</v>
      </c>
    </row>
    <row r="1661" spans="1:7" x14ac:dyDescent="0.25">
      <c r="A1661" s="84" t="s">
        <v>15568</v>
      </c>
      <c r="B1661" s="84">
        <v>2</v>
      </c>
      <c r="C1661" s="122">
        <v>3.3076081572563416E-4</v>
      </c>
      <c r="D1661" s="84" t="s">
        <v>15743</v>
      </c>
      <c r="E1661" s="84" t="b">
        <v>0</v>
      </c>
      <c r="F1661" s="84" t="b">
        <v>0</v>
      </c>
      <c r="G1661" s="84" t="b">
        <v>0</v>
      </c>
    </row>
    <row r="1662" spans="1:7" x14ac:dyDescent="0.25">
      <c r="A1662" s="84" t="s">
        <v>15569</v>
      </c>
      <c r="B1662" s="84">
        <v>2</v>
      </c>
      <c r="C1662" s="122">
        <v>3.3076081572563416E-4</v>
      </c>
      <c r="D1662" s="84" t="s">
        <v>15743</v>
      </c>
      <c r="E1662" s="84" t="b">
        <v>0</v>
      </c>
      <c r="F1662" s="84" t="b">
        <v>0</v>
      </c>
      <c r="G1662" s="84" t="b">
        <v>0</v>
      </c>
    </row>
    <row r="1663" spans="1:7" x14ac:dyDescent="0.25">
      <c r="A1663" s="84" t="s">
        <v>15570</v>
      </c>
      <c r="B1663" s="84">
        <v>2</v>
      </c>
      <c r="C1663" s="122">
        <v>3.3076081572563416E-4</v>
      </c>
      <c r="D1663" s="84" t="s">
        <v>15743</v>
      </c>
      <c r="E1663" s="84" t="b">
        <v>0</v>
      </c>
      <c r="F1663" s="84" t="b">
        <v>0</v>
      </c>
      <c r="G1663" s="84" t="b">
        <v>0</v>
      </c>
    </row>
    <row r="1664" spans="1:7" x14ac:dyDescent="0.25">
      <c r="A1664" s="84" t="s">
        <v>15571</v>
      </c>
      <c r="B1664" s="84">
        <v>2</v>
      </c>
      <c r="C1664" s="122">
        <v>3.3076081572563416E-4</v>
      </c>
      <c r="D1664" s="84" t="s">
        <v>15743</v>
      </c>
      <c r="E1664" s="84" t="b">
        <v>0</v>
      </c>
      <c r="F1664" s="84" t="b">
        <v>0</v>
      </c>
      <c r="G1664" s="84" t="b">
        <v>0</v>
      </c>
    </row>
    <row r="1665" spans="1:7" x14ac:dyDescent="0.25">
      <c r="A1665" s="84" t="s">
        <v>15572</v>
      </c>
      <c r="B1665" s="84">
        <v>2</v>
      </c>
      <c r="C1665" s="122">
        <v>3.3076081572563416E-4</v>
      </c>
      <c r="D1665" s="84" t="s">
        <v>15743</v>
      </c>
      <c r="E1665" s="84" t="b">
        <v>0</v>
      </c>
      <c r="F1665" s="84" t="b">
        <v>0</v>
      </c>
      <c r="G1665" s="84" t="b">
        <v>0</v>
      </c>
    </row>
    <row r="1666" spans="1:7" x14ac:dyDescent="0.25">
      <c r="A1666" s="84" t="s">
        <v>15573</v>
      </c>
      <c r="B1666" s="84">
        <v>2</v>
      </c>
      <c r="C1666" s="122">
        <v>3.3076081572563416E-4</v>
      </c>
      <c r="D1666" s="84" t="s">
        <v>15743</v>
      </c>
      <c r="E1666" s="84" t="b">
        <v>0</v>
      </c>
      <c r="F1666" s="84" t="b">
        <v>0</v>
      </c>
      <c r="G1666" s="84" t="b">
        <v>0</v>
      </c>
    </row>
    <row r="1667" spans="1:7" x14ac:dyDescent="0.25">
      <c r="A1667" s="84" t="s">
        <v>15574</v>
      </c>
      <c r="B1667" s="84">
        <v>2</v>
      </c>
      <c r="C1667" s="122">
        <v>3.3076081572563416E-4</v>
      </c>
      <c r="D1667" s="84" t="s">
        <v>15743</v>
      </c>
      <c r="E1667" s="84" t="b">
        <v>0</v>
      </c>
      <c r="F1667" s="84" t="b">
        <v>0</v>
      </c>
      <c r="G1667" s="84" t="b">
        <v>0</v>
      </c>
    </row>
    <row r="1668" spans="1:7" x14ac:dyDescent="0.25">
      <c r="A1668" s="84" t="s">
        <v>15575</v>
      </c>
      <c r="B1668" s="84">
        <v>2</v>
      </c>
      <c r="C1668" s="122">
        <v>3.3076081572563416E-4</v>
      </c>
      <c r="D1668" s="84" t="s">
        <v>15743</v>
      </c>
      <c r="E1668" s="84" t="b">
        <v>0</v>
      </c>
      <c r="F1668" s="84" t="b">
        <v>0</v>
      </c>
      <c r="G1668" s="84" t="b">
        <v>0</v>
      </c>
    </row>
    <row r="1669" spans="1:7" x14ac:dyDescent="0.25">
      <c r="A1669" s="84" t="s">
        <v>15576</v>
      </c>
      <c r="B1669" s="84">
        <v>2</v>
      </c>
      <c r="C1669" s="122">
        <v>3.3076081572563416E-4</v>
      </c>
      <c r="D1669" s="84" t="s">
        <v>15743</v>
      </c>
      <c r="E1669" s="84" t="b">
        <v>0</v>
      </c>
      <c r="F1669" s="84" t="b">
        <v>0</v>
      </c>
      <c r="G1669" s="84" t="b">
        <v>0</v>
      </c>
    </row>
    <row r="1670" spans="1:7" x14ac:dyDescent="0.25">
      <c r="A1670" s="84" t="s">
        <v>15577</v>
      </c>
      <c r="B1670" s="84">
        <v>2</v>
      </c>
      <c r="C1670" s="122">
        <v>3.3076081572563416E-4</v>
      </c>
      <c r="D1670" s="84" t="s">
        <v>15743</v>
      </c>
      <c r="E1670" s="84" t="b">
        <v>0</v>
      </c>
      <c r="F1670" s="84" t="b">
        <v>0</v>
      </c>
      <c r="G1670" s="84" t="b">
        <v>0</v>
      </c>
    </row>
    <row r="1671" spans="1:7" x14ac:dyDescent="0.25">
      <c r="A1671" s="84" t="s">
        <v>15578</v>
      </c>
      <c r="B1671" s="84">
        <v>2</v>
      </c>
      <c r="C1671" s="122">
        <v>3.3076081572563416E-4</v>
      </c>
      <c r="D1671" s="84" t="s">
        <v>15743</v>
      </c>
      <c r="E1671" s="84" t="b">
        <v>0</v>
      </c>
      <c r="F1671" s="84" t="b">
        <v>0</v>
      </c>
      <c r="G1671" s="84" t="b">
        <v>0</v>
      </c>
    </row>
    <row r="1672" spans="1:7" x14ac:dyDescent="0.25">
      <c r="A1672" s="84" t="s">
        <v>15579</v>
      </c>
      <c r="B1672" s="84">
        <v>2</v>
      </c>
      <c r="C1672" s="122">
        <v>3.3076081572563416E-4</v>
      </c>
      <c r="D1672" s="84" t="s">
        <v>15743</v>
      </c>
      <c r="E1672" s="84" t="b">
        <v>0</v>
      </c>
      <c r="F1672" s="84" t="b">
        <v>0</v>
      </c>
      <c r="G1672" s="84" t="b">
        <v>0</v>
      </c>
    </row>
    <row r="1673" spans="1:7" x14ac:dyDescent="0.25">
      <c r="A1673" s="84" t="s">
        <v>15580</v>
      </c>
      <c r="B1673" s="84">
        <v>2</v>
      </c>
      <c r="C1673" s="122">
        <v>3.3076081572563416E-4</v>
      </c>
      <c r="D1673" s="84" t="s">
        <v>15743</v>
      </c>
      <c r="E1673" s="84" t="b">
        <v>0</v>
      </c>
      <c r="F1673" s="84" t="b">
        <v>0</v>
      </c>
      <c r="G1673" s="84" t="b">
        <v>0</v>
      </c>
    </row>
    <row r="1674" spans="1:7" x14ac:dyDescent="0.25">
      <c r="A1674" s="84" t="s">
        <v>15581</v>
      </c>
      <c r="B1674" s="84">
        <v>2</v>
      </c>
      <c r="C1674" s="122">
        <v>3.3076081572563416E-4</v>
      </c>
      <c r="D1674" s="84" t="s">
        <v>15743</v>
      </c>
      <c r="E1674" s="84" t="b">
        <v>0</v>
      </c>
      <c r="F1674" s="84" t="b">
        <v>0</v>
      </c>
      <c r="G1674" s="84" t="b">
        <v>0</v>
      </c>
    </row>
    <row r="1675" spans="1:7" x14ac:dyDescent="0.25">
      <c r="A1675" s="84" t="s">
        <v>15582</v>
      </c>
      <c r="B1675" s="84">
        <v>2</v>
      </c>
      <c r="C1675" s="122">
        <v>3.3076081572563416E-4</v>
      </c>
      <c r="D1675" s="84" t="s">
        <v>15743</v>
      </c>
      <c r="E1675" s="84" t="b">
        <v>1</v>
      </c>
      <c r="F1675" s="84" t="b">
        <v>0</v>
      </c>
      <c r="G1675" s="84" t="b">
        <v>0</v>
      </c>
    </row>
    <row r="1676" spans="1:7" x14ac:dyDescent="0.25">
      <c r="A1676" s="84" t="s">
        <v>15583</v>
      </c>
      <c r="B1676" s="84">
        <v>2</v>
      </c>
      <c r="C1676" s="122">
        <v>3.3076081572563416E-4</v>
      </c>
      <c r="D1676" s="84" t="s">
        <v>15743</v>
      </c>
      <c r="E1676" s="84" t="b">
        <v>0</v>
      </c>
      <c r="F1676" s="84" t="b">
        <v>0</v>
      </c>
      <c r="G1676" s="84" t="b">
        <v>0</v>
      </c>
    </row>
    <row r="1677" spans="1:7" x14ac:dyDescent="0.25">
      <c r="A1677" s="84" t="s">
        <v>15584</v>
      </c>
      <c r="B1677" s="84">
        <v>2</v>
      </c>
      <c r="C1677" s="122">
        <v>3.3076081572563416E-4</v>
      </c>
      <c r="D1677" s="84" t="s">
        <v>15743</v>
      </c>
      <c r="E1677" s="84" t="b">
        <v>0</v>
      </c>
      <c r="F1677" s="84" t="b">
        <v>0</v>
      </c>
      <c r="G1677" s="84" t="b">
        <v>0</v>
      </c>
    </row>
    <row r="1678" spans="1:7" x14ac:dyDescent="0.25">
      <c r="A1678" s="84" t="s">
        <v>15585</v>
      </c>
      <c r="B1678" s="84">
        <v>2</v>
      </c>
      <c r="C1678" s="122">
        <v>3.3076081572563416E-4</v>
      </c>
      <c r="D1678" s="84" t="s">
        <v>15743</v>
      </c>
      <c r="E1678" s="84" t="b">
        <v>0</v>
      </c>
      <c r="F1678" s="84" t="b">
        <v>0</v>
      </c>
      <c r="G1678" s="84" t="b">
        <v>0</v>
      </c>
    </row>
    <row r="1679" spans="1:7" x14ac:dyDescent="0.25">
      <c r="A1679" s="84" t="s">
        <v>15586</v>
      </c>
      <c r="B1679" s="84">
        <v>2</v>
      </c>
      <c r="C1679" s="122">
        <v>3.3076081572563416E-4</v>
      </c>
      <c r="D1679" s="84" t="s">
        <v>15743</v>
      </c>
      <c r="E1679" s="84" t="b">
        <v>0</v>
      </c>
      <c r="F1679" s="84" t="b">
        <v>1</v>
      </c>
      <c r="G1679" s="84" t="b">
        <v>0</v>
      </c>
    </row>
    <row r="1680" spans="1:7" x14ac:dyDescent="0.25">
      <c r="A1680" s="84" t="s">
        <v>15587</v>
      </c>
      <c r="B1680" s="84">
        <v>2</v>
      </c>
      <c r="C1680" s="122">
        <v>3.3076081572563416E-4</v>
      </c>
      <c r="D1680" s="84" t="s">
        <v>15743</v>
      </c>
      <c r="E1680" s="84" t="b">
        <v>0</v>
      </c>
      <c r="F1680" s="84" t="b">
        <v>0</v>
      </c>
      <c r="G1680" s="84" t="b">
        <v>0</v>
      </c>
    </row>
    <row r="1681" spans="1:7" x14ac:dyDescent="0.25">
      <c r="A1681" s="84" t="s">
        <v>15588</v>
      </c>
      <c r="B1681" s="84">
        <v>2</v>
      </c>
      <c r="C1681" s="122">
        <v>3.3076081572563416E-4</v>
      </c>
      <c r="D1681" s="84" t="s">
        <v>15743</v>
      </c>
      <c r="E1681" s="84" t="b">
        <v>0</v>
      </c>
      <c r="F1681" s="84" t="b">
        <v>0</v>
      </c>
      <c r="G1681" s="84" t="b">
        <v>0</v>
      </c>
    </row>
    <row r="1682" spans="1:7" x14ac:dyDescent="0.25">
      <c r="A1682" s="84" t="s">
        <v>15589</v>
      </c>
      <c r="B1682" s="84">
        <v>2</v>
      </c>
      <c r="C1682" s="122">
        <v>3.3076081572563416E-4</v>
      </c>
      <c r="D1682" s="84" t="s">
        <v>15743</v>
      </c>
      <c r="E1682" s="84" t="b">
        <v>0</v>
      </c>
      <c r="F1682" s="84" t="b">
        <v>1</v>
      </c>
      <c r="G1682" s="84" t="b">
        <v>0</v>
      </c>
    </row>
    <row r="1683" spans="1:7" x14ac:dyDescent="0.25">
      <c r="A1683" s="84" t="s">
        <v>15590</v>
      </c>
      <c r="B1683" s="84">
        <v>2</v>
      </c>
      <c r="C1683" s="122">
        <v>3.3076081572563416E-4</v>
      </c>
      <c r="D1683" s="84" t="s">
        <v>15743</v>
      </c>
      <c r="E1683" s="84" t="b">
        <v>0</v>
      </c>
      <c r="F1683" s="84" t="b">
        <v>0</v>
      </c>
      <c r="G1683" s="84" t="b">
        <v>0</v>
      </c>
    </row>
    <row r="1684" spans="1:7" x14ac:dyDescent="0.25">
      <c r="A1684" s="84" t="s">
        <v>15591</v>
      </c>
      <c r="B1684" s="84">
        <v>2</v>
      </c>
      <c r="C1684" s="122">
        <v>3.3076081572563416E-4</v>
      </c>
      <c r="D1684" s="84" t="s">
        <v>15743</v>
      </c>
      <c r="E1684" s="84" t="b">
        <v>0</v>
      </c>
      <c r="F1684" s="84" t="b">
        <v>0</v>
      </c>
      <c r="G1684" s="84" t="b">
        <v>0</v>
      </c>
    </row>
    <row r="1685" spans="1:7" x14ac:dyDescent="0.25">
      <c r="A1685" s="84" t="s">
        <v>15592</v>
      </c>
      <c r="B1685" s="84">
        <v>2</v>
      </c>
      <c r="C1685" s="122">
        <v>3.3076081572563416E-4</v>
      </c>
      <c r="D1685" s="84" t="s">
        <v>15743</v>
      </c>
      <c r="E1685" s="84" t="b">
        <v>0</v>
      </c>
      <c r="F1685" s="84" t="b">
        <v>0</v>
      </c>
      <c r="G1685" s="84" t="b">
        <v>0</v>
      </c>
    </row>
    <row r="1686" spans="1:7" x14ac:dyDescent="0.25">
      <c r="A1686" s="84" t="s">
        <v>15593</v>
      </c>
      <c r="B1686" s="84">
        <v>2</v>
      </c>
      <c r="C1686" s="122">
        <v>3.3076081572563416E-4</v>
      </c>
      <c r="D1686" s="84" t="s">
        <v>15743</v>
      </c>
      <c r="E1686" s="84" t="b">
        <v>0</v>
      </c>
      <c r="F1686" s="84" t="b">
        <v>0</v>
      </c>
      <c r="G1686" s="84" t="b">
        <v>0</v>
      </c>
    </row>
    <row r="1687" spans="1:7" x14ac:dyDescent="0.25">
      <c r="A1687" s="84" t="s">
        <v>15594</v>
      </c>
      <c r="B1687" s="84">
        <v>2</v>
      </c>
      <c r="C1687" s="122">
        <v>3.3076081572563416E-4</v>
      </c>
      <c r="D1687" s="84" t="s">
        <v>15743</v>
      </c>
      <c r="E1687" s="84" t="b">
        <v>0</v>
      </c>
      <c r="F1687" s="84" t="b">
        <v>0</v>
      </c>
      <c r="G1687" s="84" t="b">
        <v>0</v>
      </c>
    </row>
    <row r="1688" spans="1:7" x14ac:dyDescent="0.25">
      <c r="A1688" s="84" t="s">
        <v>15595</v>
      </c>
      <c r="B1688" s="84">
        <v>2</v>
      </c>
      <c r="C1688" s="122">
        <v>3.3076081572563416E-4</v>
      </c>
      <c r="D1688" s="84" t="s">
        <v>15743</v>
      </c>
      <c r="E1688" s="84" t="b">
        <v>0</v>
      </c>
      <c r="F1688" s="84" t="b">
        <v>0</v>
      </c>
      <c r="G1688" s="84" t="b">
        <v>0</v>
      </c>
    </row>
    <row r="1689" spans="1:7" x14ac:dyDescent="0.25">
      <c r="A1689" s="84" t="s">
        <v>15596</v>
      </c>
      <c r="B1689" s="84">
        <v>2</v>
      </c>
      <c r="C1689" s="122">
        <v>3.3076081572563416E-4</v>
      </c>
      <c r="D1689" s="84" t="s">
        <v>15743</v>
      </c>
      <c r="E1689" s="84" t="b">
        <v>0</v>
      </c>
      <c r="F1689" s="84" t="b">
        <v>0</v>
      </c>
      <c r="G1689" s="84" t="b">
        <v>0</v>
      </c>
    </row>
    <row r="1690" spans="1:7" x14ac:dyDescent="0.25">
      <c r="A1690" s="84" t="s">
        <v>15597</v>
      </c>
      <c r="B1690" s="84">
        <v>2</v>
      </c>
      <c r="C1690" s="122">
        <v>3.3076081572563416E-4</v>
      </c>
      <c r="D1690" s="84" t="s">
        <v>15743</v>
      </c>
      <c r="E1690" s="84" t="b">
        <v>0</v>
      </c>
      <c r="F1690" s="84" t="b">
        <v>0</v>
      </c>
      <c r="G1690" s="84" t="b">
        <v>0</v>
      </c>
    </row>
    <row r="1691" spans="1:7" x14ac:dyDescent="0.25">
      <c r="A1691" s="84" t="s">
        <v>15598</v>
      </c>
      <c r="B1691" s="84">
        <v>2</v>
      </c>
      <c r="C1691" s="122">
        <v>3.3076081572563416E-4</v>
      </c>
      <c r="D1691" s="84" t="s">
        <v>15743</v>
      </c>
      <c r="E1691" s="84" t="b">
        <v>0</v>
      </c>
      <c r="F1691" s="84" t="b">
        <v>0</v>
      </c>
      <c r="G1691" s="84" t="b">
        <v>0</v>
      </c>
    </row>
    <row r="1692" spans="1:7" x14ac:dyDescent="0.25">
      <c r="A1692" s="84" t="s">
        <v>15599</v>
      </c>
      <c r="B1692" s="84">
        <v>2</v>
      </c>
      <c r="C1692" s="122">
        <v>3.3076081572563416E-4</v>
      </c>
      <c r="D1692" s="84" t="s">
        <v>15743</v>
      </c>
      <c r="E1692" s="84" t="b">
        <v>0</v>
      </c>
      <c r="F1692" s="84" t="b">
        <v>0</v>
      </c>
      <c r="G1692" s="84" t="b">
        <v>0</v>
      </c>
    </row>
    <row r="1693" spans="1:7" x14ac:dyDescent="0.25">
      <c r="A1693" s="84" t="s">
        <v>15600</v>
      </c>
      <c r="B1693" s="84">
        <v>2</v>
      </c>
      <c r="C1693" s="122">
        <v>3.3076081572563416E-4</v>
      </c>
      <c r="D1693" s="84" t="s">
        <v>15743</v>
      </c>
      <c r="E1693" s="84" t="b">
        <v>0</v>
      </c>
      <c r="F1693" s="84" t="b">
        <v>0</v>
      </c>
      <c r="G1693" s="84" t="b">
        <v>0</v>
      </c>
    </row>
    <row r="1694" spans="1:7" x14ac:dyDescent="0.25">
      <c r="A1694" s="84" t="s">
        <v>15601</v>
      </c>
      <c r="B1694" s="84">
        <v>2</v>
      </c>
      <c r="C1694" s="122">
        <v>3.3076081572563416E-4</v>
      </c>
      <c r="D1694" s="84" t="s">
        <v>15743</v>
      </c>
      <c r="E1694" s="84" t="b">
        <v>0</v>
      </c>
      <c r="F1694" s="84" t="b">
        <v>0</v>
      </c>
      <c r="G1694" s="84" t="b">
        <v>0</v>
      </c>
    </row>
    <row r="1695" spans="1:7" x14ac:dyDescent="0.25">
      <c r="A1695" s="84" t="s">
        <v>15602</v>
      </c>
      <c r="B1695" s="84">
        <v>2</v>
      </c>
      <c r="C1695" s="122">
        <v>3.3076081572563416E-4</v>
      </c>
      <c r="D1695" s="84" t="s">
        <v>15743</v>
      </c>
      <c r="E1695" s="84" t="b">
        <v>0</v>
      </c>
      <c r="F1695" s="84" t="b">
        <v>0</v>
      </c>
      <c r="G1695" s="84" t="b">
        <v>0</v>
      </c>
    </row>
    <row r="1696" spans="1:7" x14ac:dyDescent="0.25">
      <c r="A1696" s="84" t="s">
        <v>15603</v>
      </c>
      <c r="B1696" s="84">
        <v>2</v>
      </c>
      <c r="C1696" s="122">
        <v>3.3076081572563416E-4</v>
      </c>
      <c r="D1696" s="84" t="s">
        <v>15743</v>
      </c>
      <c r="E1696" s="84" t="b">
        <v>0</v>
      </c>
      <c r="F1696" s="84" t="b">
        <v>0</v>
      </c>
      <c r="G1696" s="84" t="b">
        <v>0</v>
      </c>
    </row>
    <row r="1697" spans="1:7" x14ac:dyDescent="0.25">
      <c r="A1697" s="84" t="s">
        <v>15604</v>
      </c>
      <c r="B1697" s="84">
        <v>2</v>
      </c>
      <c r="C1697" s="122">
        <v>3.3076081572563416E-4</v>
      </c>
      <c r="D1697" s="84" t="s">
        <v>15743</v>
      </c>
      <c r="E1697" s="84" t="b">
        <v>0</v>
      </c>
      <c r="F1697" s="84" t="b">
        <v>0</v>
      </c>
      <c r="G1697" s="84" t="b">
        <v>0</v>
      </c>
    </row>
    <row r="1698" spans="1:7" x14ac:dyDescent="0.25">
      <c r="A1698" s="84" t="s">
        <v>15605</v>
      </c>
      <c r="B1698" s="84">
        <v>2</v>
      </c>
      <c r="C1698" s="122">
        <v>3.3076081572563416E-4</v>
      </c>
      <c r="D1698" s="84" t="s">
        <v>15743</v>
      </c>
      <c r="E1698" s="84" t="b">
        <v>0</v>
      </c>
      <c r="F1698" s="84" t="b">
        <v>0</v>
      </c>
      <c r="G1698" s="84" t="b">
        <v>0</v>
      </c>
    </row>
    <row r="1699" spans="1:7" x14ac:dyDescent="0.25">
      <c r="A1699" s="84" t="s">
        <v>15606</v>
      </c>
      <c r="B1699" s="84">
        <v>2</v>
      </c>
      <c r="C1699" s="122">
        <v>3.3076081572563416E-4</v>
      </c>
      <c r="D1699" s="84" t="s">
        <v>15743</v>
      </c>
      <c r="E1699" s="84" t="b">
        <v>0</v>
      </c>
      <c r="F1699" s="84" t="b">
        <v>0</v>
      </c>
      <c r="G1699" s="84" t="b">
        <v>0</v>
      </c>
    </row>
    <row r="1700" spans="1:7" x14ac:dyDescent="0.25">
      <c r="A1700" s="84" t="s">
        <v>15607</v>
      </c>
      <c r="B1700" s="84">
        <v>2</v>
      </c>
      <c r="C1700" s="122">
        <v>3.3076081572563416E-4</v>
      </c>
      <c r="D1700" s="84" t="s">
        <v>15743</v>
      </c>
      <c r="E1700" s="84" t="b">
        <v>0</v>
      </c>
      <c r="F1700" s="84" t="b">
        <v>0</v>
      </c>
      <c r="G1700" s="84" t="b">
        <v>0</v>
      </c>
    </row>
    <row r="1701" spans="1:7" x14ac:dyDescent="0.25">
      <c r="A1701" s="84" t="s">
        <v>15608</v>
      </c>
      <c r="B1701" s="84">
        <v>2</v>
      </c>
      <c r="C1701" s="122">
        <v>3.3076081572563416E-4</v>
      </c>
      <c r="D1701" s="84" t="s">
        <v>15743</v>
      </c>
      <c r="E1701" s="84" t="b">
        <v>0</v>
      </c>
      <c r="F1701" s="84" t="b">
        <v>0</v>
      </c>
      <c r="G1701" s="84" t="b">
        <v>0</v>
      </c>
    </row>
    <row r="1702" spans="1:7" x14ac:dyDescent="0.25">
      <c r="A1702" s="84" t="s">
        <v>15609</v>
      </c>
      <c r="B1702" s="84">
        <v>2</v>
      </c>
      <c r="C1702" s="122">
        <v>3.3076081572563416E-4</v>
      </c>
      <c r="D1702" s="84" t="s">
        <v>15743</v>
      </c>
      <c r="E1702" s="84" t="b">
        <v>0</v>
      </c>
      <c r="F1702" s="84" t="b">
        <v>0</v>
      </c>
      <c r="G1702" s="84" t="b">
        <v>0</v>
      </c>
    </row>
    <row r="1703" spans="1:7" x14ac:dyDescent="0.25">
      <c r="A1703" s="84" t="s">
        <v>15610</v>
      </c>
      <c r="B1703" s="84">
        <v>2</v>
      </c>
      <c r="C1703" s="122">
        <v>3.3076081572563416E-4</v>
      </c>
      <c r="D1703" s="84" t="s">
        <v>15743</v>
      </c>
      <c r="E1703" s="84" t="b">
        <v>0</v>
      </c>
      <c r="F1703" s="84" t="b">
        <v>0</v>
      </c>
      <c r="G1703" s="84" t="b">
        <v>0</v>
      </c>
    </row>
    <row r="1704" spans="1:7" x14ac:dyDescent="0.25">
      <c r="A1704" s="84" t="s">
        <v>15611</v>
      </c>
      <c r="B1704" s="84">
        <v>2</v>
      </c>
      <c r="C1704" s="122">
        <v>3.3076081572563416E-4</v>
      </c>
      <c r="D1704" s="84" t="s">
        <v>15743</v>
      </c>
      <c r="E1704" s="84" t="b">
        <v>0</v>
      </c>
      <c r="F1704" s="84" t="b">
        <v>0</v>
      </c>
      <c r="G1704" s="84" t="b">
        <v>0</v>
      </c>
    </row>
    <row r="1705" spans="1:7" x14ac:dyDescent="0.25">
      <c r="A1705" s="84" t="s">
        <v>15612</v>
      </c>
      <c r="B1705" s="84">
        <v>2</v>
      </c>
      <c r="C1705" s="122">
        <v>3.3076081572563416E-4</v>
      </c>
      <c r="D1705" s="84" t="s">
        <v>15743</v>
      </c>
      <c r="E1705" s="84" t="b">
        <v>0</v>
      </c>
      <c r="F1705" s="84" t="b">
        <v>0</v>
      </c>
      <c r="G1705" s="84" t="b">
        <v>0</v>
      </c>
    </row>
    <row r="1706" spans="1:7" x14ac:dyDescent="0.25">
      <c r="A1706" s="84" t="s">
        <v>15613</v>
      </c>
      <c r="B1706" s="84">
        <v>2</v>
      </c>
      <c r="C1706" s="122">
        <v>3.3076081572563416E-4</v>
      </c>
      <c r="D1706" s="84" t="s">
        <v>15743</v>
      </c>
      <c r="E1706" s="84" t="b">
        <v>0</v>
      </c>
      <c r="F1706" s="84" t="b">
        <v>0</v>
      </c>
      <c r="G1706" s="84" t="b">
        <v>0</v>
      </c>
    </row>
    <row r="1707" spans="1:7" x14ac:dyDescent="0.25">
      <c r="A1707" s="84" t="s">
        <v>15614</v>
      </c>
      <c r="B1707" s="84">
        <v>2</v>
      </c>
      <c r="C1707" s="122">
        <v>3.3076081572563416E-4</v>
      </c>
      <c r="D1707" s="84" t="s">
        <v>15743</v>
      </c>
      <c r="E1707" s="84" t="b">
        <v>0</v>
      </c>
      <c r="F1707" s="84" t="b">
        <v>0</v>
      </c>
      <c r="G1707" s="84" t="b">
        <v>0</v>
      </c>
    </row>
    <row r="1708" spans="1:7" x14ac:dyDescent="0.25">
      <c r="A1708" s="84" t="s">
        <v>15615</v>
      </c>
      <c r="B1708" s="84">
        <v>2</v>
      </c>
      <c r="C1708" s="122">
        <v>3.3076081572563416E-4</v>
      </c>
      <c r="D1708" s="84" t="s">
        <v>15743</v>
      </c>
      <c r="E1708" s="84" t="b">
        <v>0</v>
      </c>
      <c r="F1708" s="84" t="b">
        <v>0</v>
      </c>
      <c r="G1708" s="84" t="b">
        <v>0</v>
      </c>
    </row>
    <row r="1709" spans="1:7" x14ac:dyDescent="0.25">
      <c r="A1709" s="84" t="s">
        <v>15616</v>
      </c>
      <c r="B1709" s="84">
        <v>2</v>
      </c>
      <c r="C1709" s="122">
        <v>3.3076081572563416E-4</v>
      </c>
      <c r="D1709" s="84" t="s">
        <v>15743</v>
      </c>
      <c r="E1709" s="84" t="b">
        <v>0</v>
      </c>
      <c r="F1709" s="84" t="b">
        <v>0</v>
      </c>
      <c r="G1709" s="84" t="b">
        <v>0</v>
      </c>
    </row>
    <row r="1710" spans="1:7" x14ac:dyDescent="0.25">
      <c r="A1710" s="84" t="s">
        <v>15617</v>
      </c>
      <c r="B1710" s="84">
        <v>2</v>
      </c>
      <c r="C1710" s="122">
        <v>3.3076081572563416E-4</v>
      </c>
      <c r="D1710" s="84" t="s">
        <v>15743</v>
      </c>
      <c r="E1710" s="84" t="b">
        <v>0</v>
      </c>
      <c r="F1710" s="84" t="b">
        <v>0</v>
      </c>
      <c r="G1710" s="84" t="b">
        <v>0</v>
      </c>
    </row>
    <row r="1711" spans="1:7" x14ac:dyDescent="0.25">
      <c r="A1711" s="84" t="s">
        <v>15618</v>
      </c>
      <c r="B1711" s="84">
        <v>2</v>
      </c>
      <c r="C1711" s="122">
        <v>3.3076081572563416E-4</v>
      </c>
      <c r="D1711" s="84" t="s">
        <v>15743</v>
      </c>
      <c r="E1711" s="84" t="b">
        <v>0</v>
      </c>
      <c r="F1711" s="84" t="b">
        <v>0</v>
      </c>
      <c r="G1711" s="84" t="b">
        <v>0</v>
      </c>
    </row>
    <row r="1712" spans="1:7" x14ac:dyDescent="0.25">
      <c r="A1712" s="84" t="s">
        <v>15619</v>
      </c>
      <c r="B1712" s="84">
        <v>2</v>
      </c>
      <c r="C1712" s="122">
        <v>3.3076081572563416E-4</v>
      </c>
      <c r="D1712" s="84" t="s">
        <v>15743</v>
      </c>
      <c r="E1712" s="84" t="b">
        <v>0</v>
      </c>
      <c r="F1712" s="84" t="b">
        <v>0</v>
      </c>
      <c r="G1712" s="84" t="b">
        <v>0</v>
      </c>
    </row>
    <row r="1713" spans="1:7" x14ac:dyDescent="0.25">
      <c r="A1713" s="84" t="s">
        <v>15620</v>
      </c>
      <c r="B1713" s="84">
        <v>2</v>
      </c>
      <c r="C1713" s="122">
        <v>3.3076081572563416E-4</v>
      </c>
      <c r="D1713" s="84" t="s">
        <v>15743</v>
      </c>
      <c r="E1713" s="84" t="b">
        <v>0</v>
      </c>
      <c r="F1713" s="84" t="b">
        <v>0</v>
      </c>
      <c r="G1713" s="84" t="b">
        <v>0</v>
      </c>
    </row>
    <row r="1714" spans="1:7" x14ac:dyDescent="0.25">
      <c r="A1714" s="84" t="s">
        <v>15621</v>
      </c>
      <c r="B1714" s="84">
        <v>2</v>
      </c>
      <c r="C1714" s="122">
        <v>3.3076081572563416E-4</v>
      </c>
      <c r="D1714" s="84" t="s">
        <v>15743</v>
      </c>
      <c r="E1714" s="84" t="b">
        <v>0</v>
      </c>
      <c r="F1714" s="84" t="b">
        <v>0</v>
      </c>
      <c r="G1714" s="84" t="b">
        <v>0</v>
      </c>
    </row>
    <row r="1715" spans="1:7" x14ac:dyDescent="0.25">
      <c r="A1715" s="84" t="s">
        <v>15622</v>
      </c>
      <c r="B1715" s="84">
        <v>2</v>
      </c>
      <c r="C1715" s="122">
        <v>3.3076081572563416E-4</v>
      </c>
      <c r="D1715" s="84" t="s">
        <v>15743</v>
      </c>
      <c r="E1715" s="84" t="b">
        <v>0</v>
      </c>
      <c r="F1715" s="84" t="b">
        <v>0</v>
      </c>
      <c r="G1715" s="84" t="b">
        <v>0</v>
      </c>
    </row>
    <row r="1716" spans="1:7" x14ac:dyDescent="0.25">
      <c r="A1716" s="84" t="s">
        <v>15623</v>
      </c>
      <c r="B1716" s="84">
        <v>2</v>
      </c>
      <c r="C1716" s="122">
        <v>3.3076081572563416E-4</v>
      </c>
      <c r="D1716" s="84" t="s">
        <v>15743</v>
      </c>
      <c r="E1716" s="84" t="b">
        <v>0</v>
      </c>
      <c r="F1716" s="84" t="b">
        <v>0</v>
      </c>
      <c r="G1716" s="84" t="b">
        <v>0</v>
      </c>
    </row>
    <row r="1717" spans="1:7" x14ac:dyDescent="0.25">
      <c r="A1717" s="84" t="s">
        <v>15624</v>
      </c>
      <c r="B1717" s="84">
        <v>2</v>
      </c>
      <c r="C1717" s="122">
        <v>3.3076081572563416E-4</v>
      </c>
      <c r="D1717" s="84" t="s">
        <v>15743</v>
      </c>
      <c r="E1717" s="84" t="b">
        <v>0</v>
      </c>
      <c r="F1717" s="84" t="b">
        <v>0</v>
      </c>
      <c r="G1717" s="84" t="b">
        <v>0</v>
      </c>
    </row>
    <row r="1718" spans="1:7" x14ac:dyDescent="0.25">
      <c r="A1718" s="84" t="s">
        <v>15625</v>
      </c>
      <c r="B1718" s="84">
        <v>2</v>
      </c>
      <c r="C1718" s="122">
        <v>3.3076081572563416E-4</v>
      </c>
      <c r="D1718" s="84" t="s">
        <v>15743</v>
      </c>
      <c r="E1718" s="84" t="b">
        <v>0</v>
      </c>
      <c r="F1718" s="84" t="b">
        <v>0</v>
      </c>
      <c r="G1718" s="84" t="b">
        <v>0</v>
      </c>
    </row>
    <row r="1719" spans="1:7" x14ac:dyDescent="0.25">
      <c r="A1719" s="84" t="s">
        <v>15626</v>
      </c>
      <c r="B1719" s="84">
        <v>2</v>
      </c>
      <c r="C1719" s="122">
        <v>3.3076081572563416E-4</v>
      </c>
      <c r="D1719" s="84" t="s">
        <v>15743</v>
      </c>
      <c r="E1719" s="84" t="b">
        <v>0</v>
      </c>
      <c r="F1719" s="84" t="b">
        <v>0</v>
      </c>
      <c r="G1719" s="84" t="b">
        <v>0</v>
      </c>
    </row>
    <row r="1720" spans="1:7" x14ac:dyDescent="0.25">
      <c r="A1720" s="84" t="s">
        <v>15627</v>
      </c>
      <c r="B1720" s="84">
        <v>2</v>
      </c>
      <c r="C1720" s="122">
        <v>3.3076081572563416E-4</v>
      </c>
      <c r="D1720" s="84" t="s">
        <v>15743</v>
      </c>
      <c r="E1720" s="84" t="b">
        <v>0</v>
      </c>
      <c r="F1720" s="84" t="b">
        <v>0</v>
      </c>
      <c r="G1720" s="84" t="b">
        <v>0</v>
      </c>
    </row>
    <row r="1721" spans="1:7" x14ac:dyDescent="0.25">
      <c r="A1721" s="84" t="s">
        <v>15628</v>
      </c>
      <c r="B1721" s="84">
        <v>2</v>
      </c>
      <c r="C1721" s="122">
        <v>3.3076081572563416E-4</v>
      </c>
      <c r="D1721" s="84" t="s">
        <v>15743</v>
      </c>
      <c r="E1721" s="84" t="b">
        <v>0</v>
      </c>
      <c r="F1721" s="84" t="b">
        <v>0</v>
      </c>
      <c r="G1721" s="84" t="b">
        <v>0</v>
      </c>
    </row>
    <row r="1722" spans="1:7" x14ac:dyDescent="0.25">
      <c r="A1722" s="84" t="s">
        <v>15629</v>
      </c>
      <c r="B1722" s="84">
        <v>2</v>
      </c>
      <c r="C1722" s="122">
        <v>3.3076081572563416E-4</v>
      </c>
      <c r="D1722" s="84" t="s">
        <v>15743</v>
      </c>
      <c r="E1722" s="84" t="b">
        <v>0</v>
      </c>
      <c r="F1722" s="84" t="b">
        <v>0</v>
      </c>
      <c r="G1722" s="84" t="b">
        <v>0</v>
      </c>
    </row>
    <row r="1723" spans="1:7" x14ac:dyDescent="0.25">
      <c r="A1723" s="84" t="s">
        <v>15630</v>
      </c>
      <c r="B1723" s="84">
        <v>2</v>
      </c>
      <c r="C1723" s="122">
        <v>3.3076081572563416E-4</v>
      </c>
      <c r="D1723" s="84" t="s">
        <v>15743</v>
      </c>
      <c r="E1723" s="84" t="b">
        <v>0</v>
      </c>
      <c r="F1723" s="84" t="b">
        <v>0</v>
      </c>
      <c r="G1723" s="84" t="b">
        <v>0</v>
      </c>
    </row>
    <row r="1724" spans="1:7" x14ac:dyDescent="0.25">
      <c r="A1724" s="84" t="s">
        <v>15631</v>
      </c>
      <c r="B1724" s="84">
        <v>2</v>
      </c>
      <c r="C1724" s="122">
        <v>3.3076081572563416E-4</v>
      </c>
      <c r="D1724" s="84" t="s">
        <v>15743</v>
      </c>
      <c r="E1724" s="84" t="b">
        <v>0</v>
      </c>
      <c r="F1724" s="84" t="b">
        <v>0</v>
      </c>
      <c r="G1724" s="84" t="b">
        <v>0</v>
      </c>
    </row>
    <row r="1725" spans="1:7" x14ac:dyDescent="0.25">
      <c r="A1725" s="84" t="s">
        <v>15632</v>
      </c>
      <c r="B1725" s="84">
        <v>2</v>
      </c>
      <c r="C1725" s="122">
        <v>3.3076081572563416E-4</v>
      </c>
      <c r="D1725" s="84" t="s">
        <v>15743</v>
      </c>
      <c r="E1725" s="84" t="b">
        <v>0</v>
      </c>
      <c r="F1725" s="84" t="b">
        <v>0</v>
      </c>
      <c r="G1725" s="84" t="b">
        <v>0</v>
      </c>
    </row>
    <row r="1726" spans="1:7" x14ac:dyDescent="0.25">
      <c r="A1726" s="84" t="s">
        <v>15633</v>
      </c>
      <c r="B1726" s="84">
        <v>2</v>
      </c>
      <c r="C1726" s="122">
        <v>3.3076081572563416E-4</v>
      </c>
      <c r="D1726" s="84" t="s">
        <v>15743</v>
      </c>
      <c r="E1726" s="84" t="b">
        <v>0</v>
      </c>
      <c r="F1726" s="84" t="b">
        <v>1</v>
      </c>
      <c r="G1726" s="84" t="b">
        <v>0</v>
      </c>
    </row>
    <row r="1727" spans="1:7" x14ac:dyDescent="0.25">
      <c r="A1727" s="84" t="s">
        <v>15634</v>
      </c>
      <c r="B1727" s="84">
        <v>2</v>
      </c>
      <c r="C1727" s="122">
        <v>3.3076081572563416E-4</v>
      </c>
      <c r="D1727" s="84" t="s">
        <v>15743</v>
      </c>
      <c r="E1727" s="84" t="b">
        <v>0</v>
      </c>
      <c r="F1727" s="84" t="b">
        <v>0</v>
      </c>
      <c r="G1727" s="84" t="b">
        <v>0</v>
      </c>
    </row>
    <row r="1728" spans="1:7" x14ac:dyDescent="0.25">
      <c r="A1728" s="84" t="s">
        <v>764</v>
      </c>
      <c r="B1728" s="84">
        <v>2</v>
      </c>
      <c r="C1728" s="122">
        <v>3.3076081572563416E-4</v>
      </c>
      <c r="D1728" s="84" t="s">
        <v>15743</v>
      </c>
      <c r="E1728" s="84" t="b">
        <v>0</v>
      </c>
      <c r="F1728" s="84" t="b">
        <v>0</v>
      </c>
      <c r="G1728" s="84" t="b">
        <v>0</v>
      </c>
    </row>
    <row r="1729" spans="1:7" x14ac:dyDescent="0.25">
      <c r="A1729" s="84" t="s">
        <v>15635</v>
      </c>
      <c r="B1729" s="84">
        <v>2</v>
      </c>
      <c r="C1729" s="122">
        <v>3.3076081572563416E-4</v>
      </c>
      <c r="D1729" s="84" t="s">
        <v>15743</v>
      </c>
      <c r="E1729" s="84" t="b">
        <v>0</v>
      </c>
      <c r="F1729" s="84" t="b">
        <v>0</v>
      </c>
      <c r="G1729" s="84" t="b">
        <v>0</v>
      </c>
    </row>
    <row r="1730" spans="1:7" x14ac:dyDescent="0.25">
      <c r="A1730" s="84" t="s">
        <v>15636</v>
      </c>
      <c r="B1730" s="84">
        <v>2</v>
      </c>
      <c r="C1730" s="122">
        <v>3.3076081572563416E-4</v>
      </c>
      <c r="D1730" s="84" t="s">
        <v>15743</v>
      </c>
      <c r="E1730" s="84" t="b">
        <v>1</v>
      </c>
      <c r="F1730" s="84" t="b">
        <v>0</v>
      </c>
      <c r="G1730" s="84" t="b">
        <v>0</v>
      </c>
    </row>
    <row r="1731" spans="1:7" x14ac:dyDescent="0.25">
      <c r="A1731" s="84" t="s">
        <v>15637</v>
      </c>
      <c r="B1731" s="84">
        <v>2</v>
      </c>
      <c r="C1731" s="122">
        <v>3.3076081572563416E-4</v>
      </c>
      <c r="D1731" s="84" t="s">
        <v>15743</v>
      </c>
      <c r="E1731" s="84" t="b">
        <v>0</v>
      </c>
      <c r="F1731" s="84" t="b">
        <v>0</v>
      </c>
      <c r="G1731" s="84" t="b">
        <v>0</v>
      </c>
    </row>
    <row r="1732" spans="1:7" x14ac:dyDescent="0.25">
      <c r="A1732" s="84" t="s">
        <v>15638</v>
      </c>
      <c r="B1732" s="84">
        <v>2</v>
      </c>
      <c r="C1732" s="122">
        <v>3.3076081572563416E-4</v>
      </c>
      <c r="D1732" s="84" t="s">
        <v>15743</v>
      </c>
      <c r="E1732" s="84" t="b">
        <v>0</v>
      </c>
      <c r="F1732" s="84" t="b">
        <v>0</v>
      </c>
      <c r="G1732" s="84" t="b">
        <v>0</v>
      </c>
    </row>
    <row r="1733" spans="1:7" x14ac:dyDescent="0.25">
      <c r="A1733" s="84" t="s">
        <v>15639</v>
      </c>
      <c r="B1733" s="84">
        <v>2</v>
      </c>
      <c r="C1733" s="122">
        <v>3.3076081572563416E-4</v>
      </c>
      <c r="D1733" s="84" t="s">
        <v>15743</v>
      </c>
      <c r="E1733" s="84" t="b">
        <v>0</v>
      </c>
      <c r="F1733" s="84" t="b">
        <v>0</v>
      </c>
      <c r="G1733" s="84" t="b">
        <v>0</v>
      </c>
    </row>
    <row r="1734" spans="1:7" x14ac:dyDescent="0.25">
      <c r="A1734" s="84" t="s">
        <v>15640</v>
      </c>
      <c r="B1734" s="84">
        <v>2</v>
      </c>
      <c r="C1734" s="122">
        <v>3.3076081572563416E-4</v>
      </c>
      <c r="D1734" s="84" t="s">
        <v>15743</v>
      </c>
      <c r="E1734" s="84" t="b">
        <v>0</v>
      </c>
      <c r="F1734" s="84" t="b">
        <v>1</v>
      </c>
      <c r="G1734" s="84" t="b">
        <v>0</v>
      </c>
    </row>
    <row r="1735" spans="1:7" x14ac:dyDescent="0.25">
      <c r="A1735" s="84" t="s">
        <v>15641</v>
      </c>
      <c r="B1735" s="84">
        <v>2</v>
      </c>
      <c r="C1735" s="122">
        <v>3.3076081572563416E-4</v>
      </c>
      <c r="D1735" s="84" t="s">
        <v>15743</v>
      </c>
      <c r="E1735" s="84" t="b">
        <v>0</v>
      </c>
      <c r="F1735" s="84" t="b">
        <v>0</v>
      </c>
      <c r="G1735" s="84" t="b">
        <v>0</v>
      </c>
    </row>
    <row r="1736" spans="1:7" x14ac:dyDescent="0.25">
      <c r="A1736" s="84" t="s">
        <v>12663</v>
      </c>
      <c r="B1736" s="84">
        <v>2</v>
      </c>
      <c r="C1736" s="122">
        <v>3.3076081572563416E-4</v>
      </c>
      <c r="D1736" s="84" t="s">
        <v>15743</v>
      </c>
      <c r="E1736" s="84" t="b">
        <v>0</v>
      </c>
      <c r="F1736" s="84" t="b">
        <v>0</v>
      </c>
      <c r="G1736" s="84" t="b">
        <v>0</v>
      </c>
    </row>
    <row r="1737" spans="1:7" x14ac:dyDescent="0.25">
      <c r="A1737" s="84" t="s">
        <v>15642</v>
      </c>
      <c r="B1737" s="84">
        <v>2</v>
      </c>
      <c r="C1737" s="122">
        <v>3.3076081572563416E-4</v>
      </c>
      <c r="D1737" s="84" t="s">
        <v>15743</v>
      </c>
      <c r="E1737" s="84" t="b">
        <v>0</v>
      </c>
      <c r="F1737" s="84" t="b">
        <v>0</v>
      </c>
      <c r="G1737" s="84" t="b">
        <v>0</v>
      </c>
    </row>
    <row r="1738" spans="1:7" x14ac:dyDescent="0.25">
      <c r="A1738" s="84" t="s">
        <v>15643</v>
      </c>
      <c r="B1738" s="84">
        <v>2</v>
      </c>
      <c r="C1738" s="122">
        <v>3.3076081572563416E-4</v>
      </c>
      <c r="D1738" s="84" t="s">
        <v>15743</v>
      </c>
      <c r="E1738" s="84" t="b">
        <v>0</v>
      </c>
      <c r="F1738" s="84" t="b">
        <v>0</v>
      </c>
      <c r="G1738" s="84" t="b">
        <v>0</v>
      </c>
    </row>
    <row r="1739" spans="1:7" x14ac:dyDescent="0.25">
      <c r="A1739" s="84" t="s">
        <v>15644</v>
      </c>
      <c r="B1739" s="84">
        <v>2</v>
      </c>
      <c r="C1739" s="122">
        <v>3.3076081572563416E-4</v>
      </c>
      <c r="D1739" s="84" t="s">
        <v>15743</v>
      </c>
      <c r="E1739" s="84" t="b">
        <v>0</v>
      </c>
      <c r="F1739" s="84" t="b">
        <v>0</v>
      </c>
      <c r="G1739" s="84" t="b">
        <v>0</v>
      </c>
    </row>
    <row r="1740" spans="1:7" x14ac:dyDescent="0.25">
      <c r="A1740" s="84" t="s">
        <v>15645</v>
      </c>
      <c r="B1740" s="84">
        <v>2</v>
      </c>
      <c r="C1740" s="122">
        <v>3.3076081572563416E-4</v>
      </c>
      <c r="D1740" s="84" t="s">
        <v>15743</v>
      </c>
      <c r="E1740" s="84" t="b">
        <v>0</v>
      </c>
      <c r="F1740" s="84" t="b">
        <v>0</v>
      </c>
      <c r="G1740" s="84" t="b">
        <v>0</v>
      </c>
    </row>
    <row r="1741" spans="1:7" x14ac:dyDescent="0.25">
      <c r="A1741" s="84" t="s">
        <v>15646</v>
      </c>
      <c r="B1741" s="84">
        <v>2</v>
      </c>
      <c r="C1741" s="122">
        <v>3.3076081572563416E-4</v>
      </c>
      <c r="D1741" s="84" t="s">
        <v>15743</v>
      </c>
      <c r="E1741" s="84" t="b">
        <v>0</v>
      </c>
      <c r="F1741" s="84" t="b">
        <v>1</v>
      </c>
      <c r="G1741" s="84" t="b">
        <v>0</v>
      </c>
    </row>
    <row r="1742" spans="1:7" x14ac:dyDescent="0.25">
      <c r="A1742" s="84" t="s">
        <v>15647</v>
      </c>
      <c r="B1742" s="84">
        <v>2</v>
      </c>
      <c r="C1742" s="122">
        <v>3.3076081572563416E-4</v>
      </c>
      <c r="D1742" s="84" t="s">
        <v>15743</v>
      </c>
      <c r="E1742" s="84" t="b">
        <v>0</v>
      </c>
      <c r="F1742" s="84" t="b">
        <v>0</v>
      </c>
      <c r="G1742" s="84" t="b">
        <v>0</v>
      </c>
    </row>
    <row r="1743" spans="1:7" x14ac:dyDescent="0.25">
      <c r="A1743" s="84" t="s">
        <v>15648</v>
      </c>
      <c r="B1743" s="84">
        <v>2</v>
      </c>
      <c r="C1743" s="122">
        <v>3.3076081572563416E-4</v>
      </c>
      <c r="D1743" s="84" t="s">
        <v>15743</v>
      </c>
      <c r="E1743" s="84" t="b">
        <v>0</v>
      </c>
      <c r="F1743" s="84" t="b">
        <v>0</v>
      </c>
      <c r="G1743" s="84" t="b">
        <v>0</v>
      </c>
    </row>
    <row r="1744" spans="1:7" x14ac:dyDescent="0.25">
      <c r="A1744" s="84" t="s">
        <v>15649</v>
      </c>
      <c r="B1744" s="84">
        <v>2</v>
      </c>
      <c r="C1744" s="122">
        <v>3.3076081572563416E-4</v>
      </c>
      <c r="D1744" s="84" t="s">
        <v>15743</v>
      </c>
      <c r="E1744" s="84" t="b">
        <v>0</v>
      </c>
      <c r="F1744" s="84" t="b">
        <v>0</v>
      </c>
      <c r="G1744" s="84" t="b">
        <v>0</v>
      </c>
    </row>
    <row r="1745" spans="1:7" x14ac:dyDescent="0.25">
      <c r="A1745" s="84" t="s">
        <v>15650</v>
      </c>
      <c r="B1745" s="84">
        <v>2</v>
      </c>
      <c r="C1745" s="122">
        <v>3.3076081572563416E-4</v>
      </c>
      <c r="D1745" s="84" t="s">
        <v>15743</v>
      </c>
      <c r="E1745" s="84" t="b">
        <v>0</v>
      </c>
      <c r="F1745" s="84" t="b">
        <v>0</v>
      </c>
      <c r="G1745" s="84" t="b">
        <v>0</v>
      </c>
    </row>
    <row r="1746" spans="1:7" x14ac:dyDescent="0.25">
      <c r="A1746" s="84" t="s">
        <v>15651</v>
      </c>
      <c r="B1746" s="84">
        <v>2</v>
      </c>
      <c r="C1746" s="122">
        <v>3.3076081572563416E-4</v>
      </c>
      <c r="D1746" s="84" t="s">
        <v>15743</v>
      </c>
      <c r="E1746" s="84" t="b">
        <v>0</v>
      </c>
      <c r="F1746" s="84" t="b">
        <v>0</v>
      </c>
      <c r="G1746" s="84" t="b">
        <v>0</v>
      </c>
    </row>
    <row r="1747" spans="1:7" x14ac:dyDescent="0.25">
      <c r="A1747" s="84" t="s">
        <v>15652</v>
      </c>
      <c r="B1747" s="84">
        <v>2</v>
      </c>
      <c r="C1747" s="122">
        <v>3.3076081572563416E-4</v>
      </c>
      <c r="D1747" s="84" t="s">
        <v>15743</v>
      </c>
      <c r="E1747" s="84" t="b">
        <v>0</v>
      </c>
      <c r="F1747" s="84" t="b">
        <v>0</v>
      </c>
      <c r="G1747" s="84" t="b">
        <v>0</v>
      </c>
    </row>
    <row r="1748" spans="1:7" x14ac:dyDescent="0.25">
      <c r="A1748" s="84" t="s">
        <v>15653</v>
      </c>
      <c r="B1748" s="84">
        <v>2</v>
      </c>
      <c r="C1748" s="122">
        <v>3.3076081572563416E-4</v>
      </c>
      <c r="D1748" s="84" t="s">
        <v>15743</v>
      </c>
      <c r="E1748" s="84" t="b">
        <v>0</v>
      </c>
      <c r="F1748" s="84" t="b">
        <v>0</v>
      </c>
      <c r="G1748" s="84" t="b">
        <v>0</v>
      </c>
    </row>
    <row r="1749" spans="1:7" x14ac:dyDescent="0.25">
      <c r="A1749" s="84" t="s">
        <v>853</v>
      </c>
      <c r="B1749" s="84">
        <v>2</v>
      </c>
      <c r="C1749" s="122">
        <v>3.3076081572563416E-4</v>
      </c>
      <c r="D1749" s="84" t="s">
        <v>15743</v>
      </c>
      <c r="E1749" s="84" t="b">
        <v>0</v>
      </c>
      <c r="F1749" s="84" t="b">
        <v>0</v>
      </c>
      <c r="G1749" s="84" t="b">
        <v>0</v>
      </c>
    </row>
    <row r="1750" spans="1:7" x14ac:dyDescent="0.25">
      <c r="A1750" s="84" t="s">
        <v>15654</v>
      </c>
      <c r="B1750" s="84">
        <v>2</v>
      </c>
      <c r="C1750" s="122">
        <v>3.3076081572563416E-4</v>
      </c>
      <c r="D1750" s="84" t="s">
        <v>15743</v>
      </c>
      <c r="E1750" s="84" t="b">
        <v>0</v>
      </c>
      <c r="F1750" s="84" t="b">
        <v>0</v>
      </c>
      <c r="G1750" s="84" t="b">
        <v>0</v>
      </c>
    </row>
    <row r="1751" spans="1:7" x14ac:dyDescent="0.25">
      <c r="A1751" s="84" t="s">
        <v>15655</v>
      </c>
      <c r="B1751" s="84">
        <v>2</v>
      </c>
      <c r="C1751" s="122">
        <v>3.3076081572563416E-4</v>
      </c>
      <c r="D1751" s="84" t="s">
        <v>15743</v>
      </c>
      <c r="E1751" s="84" t="b">
        <v>0</v>
      </c>
      <c r="F1751" s="84" t="b">
        <v>0</v>
      </c>
      <c r="G1751" s="84" t="b">
        <v>0</v>
      </c>
    </row>
    <row r="1752" spans="1:7" x14ac:dyDescent="0.25">
      <c r="A1752" s="84" t="s">
        <v>15656</v>
      </c>
      <c r="B1752" s="84">
        <v>2</v>
      </c>
      <c r="C1752" s="122">
        <v>3.3076081572563416E-4</v>
      </c>
      <c r="D1752" s="84" t="s">
        <v>15743</v>
      </c>
      <c r="E1752" s="84" t="b">
        <v>0</v>
      </c>
      <c r="F1752" s="84" t="b">
        <v>0</v>
      </c>
      <c r="G1752" s="84" t="b">
        <v>0</v>
      </c>
    </row>
    <row r="1753" spans="1:7" x14ac:dyDescent="0.25">
      <c r="A1753" s="84" t="s">
        <v>15657</v>
      </c>
      <c r="B1753" s="84">
        <v>2</v>
      </c>
      <c r="C1753" s="122">
        <v>3.3076081572563416E-4</v>
      </c>
      <c r="D1753" s="84" t="s">
        <v>15743</v>
      </c>
      <c r="E1753" s="84" t="b">
        <v>0</v>
      </c>
      <c r="F1753" s="84" t="b">
        <v>0</v>
      </c>
      <c r="G1753" s="84" t="b">
        <v>0</v>
      </c>
    </row>
    <row r="1754" spans="1:7" x14ac:dyDescent="0.25">
      <c r="A1754" s="84" t="s">
        <v>15658</v>
      </c>
      <c r="B1754" s="84">
        <v>2</v>
      </c>
      <c r="C1754" s="122">
        <v>3.3076081572563416E-4</v>
      </c>
      <c r="D1754" s="84" t="s">
        <v>15743</v>
      </c>
      <c r="E1754" s="84" t="b">
        <v>0</v>
      </c>
      <c r="F1754" s="84" t="b">
        <v>0</v>
      </c>
      <c r="G1754" s="84" t="b">
        <v>0</v>
      </c>
    </row>
    <row r="1755" spans="1:7" x14ac:dyDescent="0.25">
      <c r="A1755" s="84" t="s">
        <v>15659</v>
      </c>
      <c r="B1755" s="84">
        <v>2</v>
      </c>
      <c r="C1755" s="122">
        <v>3.3076081572563416E-4</v>
      </c>
      <c r="D1755" s="84" t="s">
        <v>15743</v>
      </c>
      <c r="E1755" s="84" t="b">
        <v>0</v>
      </c>
      <c r="F1755" s="84" t="b">
        <v>0</v>
      </c>
      <c r="G1755" s="84" t="b">
        <v>0</v>
      </c>
    </row>
    <row r="1756" spans="1:7" x14ac:dyDescent="0.25">
      <c r="A1756" s="84" t="s">
        <v>851</v>
      </c>
      <c r="B1756" s="84">
        <v>2</v>
      </c>
      <c r="C1756" s="122">
        <v>3.3076081572563416E-4</v>
      </c>
      <c r="D1756" s="84" t="s">
        <v>15743</v>
      </c>
      <c r="E1756" s="84" t="b">
        <v>0</v>
      </c>
      <c r="F1756" s="84" t="b">
        <v>0</v>
      </c>
      <c r="G1756" s="84" t="b">
        <v>0</v>
      </c>
    </row>
    <row r="1757" spans="1:7" x14ac:dyDescent="0.25">
      <c r="A1757" s="84" t="s">
        <v>15660</v>
      </c>
      <c r="B1757" s="84">
        <v>2</v>
      </c>
      <c r="C1757" s="122">
        <v>3.3076081572563416E-4</v>
      </c>
      <c r="D1757" s="84" t="s">
        <v>15743</v>
      </c>
      <c r="E1757" s="84" t="b">
        <v>0</v>
      </c>
      <c r="F1757" s="84" t="b">
        <v>0</v>
      </c>
      <c r="G1757" s="84" t="b">
        <v>0</v>
      </c>
    </row>
    <row r="1758" spans="1:7" x14ac:dyDescent="0.25">
      <c r="A1758" s="84" t="s">
        <v>15661</v>
      </c>
      <c r="B1758" s="84">
        <v>2</v>
      </c>
      <c r="C1758" s="122">
        <v>3.3076081572563416E-4</v>
      </c>
      <c r="D1758" s="84" t="s">
        <v>15743</v>
      </c>
      <c r="E1758" s="84" t="b">
        <v>0</v>
      </c>
      <c r="F1758" s="84" t="b">
        <v>0</v>
      </c>
      <c r="G1758" s="84" t="b">
        <v>0</v>
      </c>
    </row>
    <row r="1759" spans="1:7" x14ac:dyDescent="0.25">
      <c r="A1759" s="84" t="s">
        <v>15662</v>
      </c>
      <c r="B1759" s="84">
        <v>2</v>
      </c>
      <c r="C1759" s="122">
        <v>3.3076081572563416E-4</v>
      </c>
      <c r="D1759" s="84" t="s">
        <v>15743</v>
      </c>
      <c r="E1759" s="84" t="b">
        <v>0</v>
      </c>
      <c r="F1759" s="84" t="b">
        <v>0</v>
      </c>
      <c r="G1759" s="84" t="b">
        <v>0</v>
      </c>
    </row>
    <row r="1760" spans="1:7" x14ac:dyDescent="0.25">
      <c r="A1760" s="84" t="s">
        <v>15663</v>
      </c>
      <c r="B1760" s="84">
        <v>2</v>
      </c>
      <c r="C1760" s="122">
        <v>3.3076081572563416E-4</v>
      </c>
      <c r="D1760" s="84" t="s">
        <v>15743</v>
      </c>
      <c r="E1760" s="84" t="b">
        <v>0</v>
      </c>
      <c r="F1760" s="84" t="b">
        <v>0</v>
      </c>
      <c r="G1760" s="84" t="b">
        <v>0</v>
      </c>
    </row>
    <row r="1761" spans="1:7" x14ac:dyDescent="0.25">
      <c r="A1761" s="84" t="s">
        <v>15664</v>
      </c>
      <c r="B1761" s="84">
        <v>2</v>
      </c>
      <c r="C1761" s="122">
        <v>3.3076081572563416E-4</v>
      </c>
      <c r="D1761" s="84" t="s">
        <v>15743</v>
      </c>
      <c r="E1761" s="84" t="b">
        <v>0</v>
      </c>
      <c r="F1761" s="84" t="b">
        <v>0</v>
      </c>
      <c r="G1761" s="84" t="b">
        <v>0</v>
      </c>
    </row>
    <row r="1762" spans="1:7" x14ac:dyDescent="0.25">
      <c r="A1762" s="84" t="s">
        <v>15665</v>
      </c>
      <c r="B1762" s="84">
        <v>2</v>
      </c>
      <c r="C1762" s="122">
        <v>3.3076081572563416E-4</v>
      </c>
      <c r="D1762" s="84" t="s">
        <v>15743</v>
      </c>
      <c r="E1762" s="84" t="b">
        <v>0</v>
      </c>
      <c r="F1762" s="84" t="b">
        <v>0</v>
      </c>
      <c r="G1762" s="84" t="b">
        <v>0</v>
      </c>
    </row>
    <row r="1763" spans="1:7" x14ac:dyDescent="0.25">
      <c r="A1763" s="84" t="s">
        <v>15666</v>
      </c>
      <c r="B1763" s="84">
        <v>2</v>
      </c>
      <c r="C1763" s="122">
        <v>3.3076081572563416E-4</v>
      </c>
      <c r="D1763" s="84" t="s">
        <v>15743</v>
      </c>
      <c r="E1763" s="84" t="b">
        <v>1</v>
      </c>
      <c r="F1763" s="84" t="b">
        <v>0</v>
      </c>
      <c r="G1763" s="84" t="b">
        <v>0</v>
      </c>
    </row>
    <row r="1764" spans="1:7" x14ac:dyDescent="0.25">
      <c r="A1764" s="84" t="s">
        <v>15667</v>
      </c>
      <c r="B1764" s="84">
        <v>2</v>
      </c>
      <c r="C1764" s="122">
        <v>3.3076081572563416E-4</v>
      </c>
      <c r="D1764" s="84" t="s">
        <v>15743</v>
      </c>
      <c r="E1764" s="84" t="b">
        <v>0</v>
      </c>
      <c r="F1764" s="84" t="b">
        <v>0</v>
      </c>
      <c r="G1764" s="84" t="b">
        <v>0</v>
      </c>
    </row>
    <row r="1765" spans="1:7" x14ac:dyDescent="0.25">
      <c r="A1765" s="84" t="s">
        <v>15668</v>
      </c>
      <c r="B1765" s="84">
        <v>2</v>
      </c>
      <c r="C1765" s="122">
        <v>3.3076081572563416E-4</v>
      </c>
      <c r="D1765" s="84" t="s">
        <v>15743</v>
      </c>
      <c r="E1765" s="84" t="b">
        <v>0</v>
      </c>
      <c r="F1765" s="84" t="b">
        <v>0</v>
      </c>
      <c r="G1765" s="84" t="b">
        <v>0</v>
      </c>
    </row>
    <row r="1766" spans="1:7" x14ac:dyDescent="0.25">
      <c r="A1766" s="84" t="s">
        <v>15669</v>
      </c>
      <c r="B1766" s="84">
        <v>2</v>
      </c>
      <c r="C1766" s="122">
        <v>3.3076081572563416E-4</v>
      </c>
      <c r="D1766" s="84" t="s">
        <v>15743</v>
      </c>
      <c r="E1766" s="84" t="b">
        <v>0</v>
      </c>
      <c r="F1766" s="84" t="b">
        <v>0</v>
      </c>
      <c r="G1766" s="84" t="b">
        <v>0</v>
      </c>
    </row>
    <row r="1767" spans="1:7" x14ac:dyDescent="0.25">
      <c r="A1767" s="84" t="s">
        <v>15670</v>
      </c>
      <c r="B1767" s="84">
        <v>2</v>
      </c>
      <c r="C1767" s="122">
        <v>3.3076081572563416E-4</v>
      </c>
      <c r="D1767" s="84" t="s">
        <v>15743</v>
      </c>
      <c r="E1767" s="84" t="b">
        <v>0</v>
      </c>
      <c r="F1767" s="84" t="b">
        <v>0</v>
      </c>
      <c r="G1767" s="84" t="b">
        <v>0</v>
      </c>
    </row>
    <row r="1768" spans="1:7" x14ac:dyDescent="0.25">
      <c r="A1768" s="84" t="s">
        <v>15671</v>
      </c>
      <c r="B1768" s="84">
        <v>2</v>
      </c>
      <c r="C1768" s="122">
        <v>3.3076081572563416E-4</v>
      </c>
      <c r="D1768" s="84" t="s">
        <v>15743</v>
      </c>
      <c r="E1768" s="84" t="b">
        <v>0</v>
      </c>
      <c r="F1768" s="84" t="b">
        <v>0</v>
      </c>
      <c r="G1768" s="84" t="b">
        <v>0</v>
      </c>
    </row>
    <row r="1769" spans="1:7" x14ac:dyDescent="0.25">
      <c r="A1769" s="84" t="s">
        <v>15672</v>
      </c>
      <c r="B1769" s="84">
        <v>2</v>
      </c>
      <c r="C1769" s="122">
        <v>3.3076081572563416E-4</v>
      </c>
      <c r="D1769" s="84" t="s">
        <v>15743</v>
      </c>
      <c r="E1769" s="84" t="b">
        <v>0</v>
      </c>
      <c r="F1769" s="84" t="b">
        <v>0</v>
      </c>
      <c r="G1769" s="84" t="b">
        <v>0</v>
      </c>
    </row>
    <row r="1770" spans="1:7" x14ac:dyDescent="0.25">
      <c r="A1770" s="84" t="s">
        <v>15673</v>
      </c>
      <c r="B1770" s="84">
        <v>2</v>
      </c>
      <c r="C1770" s="122">
        <v>3.3076081572563416E-4</v>
      </c>
      <c r="D1770" s="84" t="s">
        <v>15743</v>
      </c>
      <c r="E1770" s="84" t="b">
        <v>0</v>
      </c>
      <c r="F1770" s="84" t="b">
        <v>0</v>
      </c>
      <c r="G1770" s="84" t="b">
        <v>0</v>
      </c>
    </row>
    <row r="1771" spans="1:7" x14ac:dyDescent="0.25">
      <c r="A1771" s="84" t="s">
        <v>15674</v>
      </c>
      <c r="B1771" s="84">
        <v>2</v>
      </c>
      <c r="C1771" s="122">
        <v>3.3076081572563416E-4</v>
      </c>
      <c r="D1771" s="84" t="s">
        <v>15743</v>
      </c>
      <c r="E1771" s="84" t="b">
        <v>1</v>
      </c>
      <c r="F1771" s="84" t="b">
        <v>0</v>
      </c>
      <c r="G1771" s="84" t="b">
        <v>0</v>
      </c>
    </row>
    <row r="1772" spans="1:7" x14ac:dyDescent="0.25">
      <c r="A1772" s="84" t="s">
        <v>15675</v>
      </c>
      <c r="B1772" s="84">
        <v>2</v>
      </c>
      <c r="C1772" s="122">
        <v>3.3076081572563416E-4</v>
      </c>
      <c r="D1772" s="84" t="s">
        <v>15743</v>
      </c>
      <c r="E1772" s="84" t="b">
        <v>0</v>
      </c>
      <c r="F1772" s="84" t="b">
        <v>0</v>
      </c>
      <c r="G1772" s="84" t="b">
        <v>0</v>
      </c>
    </row>
    <row r="1773" spans="1:7" x14ac:dyDescent="0.25">
      <c r="A1773" s="84" t="s">
        <v>849</v>
      </c>
      <c r="B1773" s="84">
        <v>2</v>
      </c>
      <c r="C1773" s="122">
        <v>3.3076081572563416E-4</v>
      </c>
      <c r="D1773" s="84" t="s">
        <v>15743</v>
      </c>
      <c r="E1773" s="84" t="b">
        <v>0</v>
      </c>
      <c r="F1773" s="84" t="b">
        <v>0</v>
      </c>
      <c r="G1773" s="84" t="b">
        <v>0</v>
      </c>
    </row>
    <row r="1774" spans="1:7" x14ac:dyDescent="0.25">
      <c r="A1774" s="84" t="s">
        <v>848</v>
      </c>
      <c r="B1774" s="84">
        <v>2</v>
      </c>
      <c r="C1774" s="122">
        <v>3.3076081572563416E-4</v>
      </c>
      <c r="D1774" s="84" t="s">
        <v>15743</v>
      </c>
      <c r="E1774" s="84" t="b">
        <v>0</v>
      </c>
      <c r="F1774" s="84" t="b">
        <v>0</v>
      </c>
      <c r="G1774" s="84" t="b">
        <v>0</v>
      </c>
    </row>
    <row r="1775" spans="1:7" x14ac:dyDescent="0.25">
      <c r="A1775" s="84" t="s">
        <v>15676</v>
      </c>
      <c r="B1775" s="84">
        <v>2</v>
      </c>
      <c r="C1775" s="122">
        <v>3.3076081572563416E-4</v>
      </c>
      <c r="D1775" s="84" t="s">
        <v>15743</v>
      </c>
      <c r="E1775" s="84" t="b">
        <v>0</v>
      </c>
      <c r="F1775" s="84" t="b">
        <v>0</v>
      </c>
      <c r="G1775" s="84" t="b">
        <v>0</v>
      </c>
    </row>
    <row r="1776" spans="1:7" x14ac:dyDescent="0.25">
      <c r="A1776" s="84" t="s">
        <v>15677</v>
      </c>
      <c r="B1776" s="84">
        <v>2</v>
      </c>
      <c r="C1776" s="122">
        <v>3.3076081572563416E-4</v>
      </c>
      <c r="D1776" s="84" t="s">
        <v>15743</v>
      </c>
      <c r="E1776" s="84" t="b">
        <v>0</v>
      </c>
      <c r="F1776" s="84" t="b">
        <v>0</v>
      </c>
      <c r="G1776" s="84" t="b">
        <v>0</v>
      </c>
    </row>
    <row r="1777" spans="1:7" x14ac:dyDescent="0.25">
      <c r="A1777" s="84" t="s">
        <v>15678</v>
      </c>
      <c r="B1777" s="84">
        <v>2</v>
      </c>
      <c r="C1777" s="122">
        <v>3.3076081572563416E-4</v>
      </c>
      <c r="D1777" s="84" t="s">
        <v>15743</v>
      </c>
      <c r="E1777" s="84" t="b">
        <v>0</v>
      </c>
      <c r="F1777" s="84" t="b">
        <v>0</v>
      </c>
      <c r="G1777" s="84" t="b">
        <v>0</v>
      </c>
    </row>
    <row r="1778" spans="1:7" x14ac:dyDescent="0.25">
      <c r="A1778" s="84" t="s">
        <v>15679</v>
      </c>
      <c r="B1778" s="84">
        <v>2</v>
      </c>
      <c r="C1778" s="122">
        <v>3.3076081572563416E-4</v>
      </c>
      <c r="D1778" s="84" t="s">
        <v>15743</v>
      </c>
      <c r="E1778" s="84" t="b">
        <v>0</v>
      </c>
      <c r="F1778" s="84" t="b">
        <v>0</v>
      </c>
      <c r="G1778" s="84" t="b">
        <v>0</v>
      </c>
    </row>
    <row r="1779" spans="1:7" x14ac:dyDescent="0.25">
      <c r="A1779" s="84" t="s">
        <v>15680</v>
      </c>
      <c r="B1779" s="84">
        <v>2</v>
      </c>
      <c r="C1779" s="122">
        <v>3.3076081572563416E-4</v>
      </c>
      <c r="D1779" s="84" t="s">
        <v>15743</v>
      </c>
      <c r="E1779" s="84" t="b">
        <v>0</v>
      </c>
      <c r="F1779" s="84" t="b">
        <v>0</v>
      </c>
      <c r="G1779" s="84" t="b">
        <v>0</v>
      </c>
    </row>
    <row r="1780" spans="1:7" x14ac:dyDescent="0.25">
      <c r="A1780" s="84" t="s">
        <v>15681</v>
      </c>
      <c r="B1780" s="84">
        <v>2</v>
      </c>
      <c r="C1780" s="122">
        <v>3.3076081572563416E-4</v>
      </c>
      <c r="D1780" s="84" t="s">
        <v>15743</v>
      </c>
      <c r="E1780" s="84" t="b">
        <v>0</v>
      </c>
      <c r="F1780" s="84" t="b">
        <v>0</v>
      </c>
      <c r="G1780" s="84" t="b">
        <v>0</v>
      </c>
    </row>
    <row r="1781" spans="1:7" x14ac:dyDescent="0.25">
      <c r="A1781" s="84" t="s">
        <v>15682</v>
      </c>
      <c r="B1781" s="84">
        <v>2</v>
      </c>
      <c r="C1781" s="122">
        <v>3.3076081572563416E-4</v>
      </c>
      <c r="D1781" s="84" t="s">
        <v>15743</v>
      </c>
      <c r="E1781" s="84" t="b">
        <v>0</v>
      </c>
      <c r="F1781" s="84" t="b">
        <v>0</v>
      </c>
      <c r="G1781" s="84" t="b">
        <v>0</v>
      </c>
    </row>
    <row r="1782" spans="1:7" x14ac:dyDescent="0.25">
      <c r="A1782" s="84" t="s">
        <v>847</v>
      </c>
      <c r="B1782" s="84">
        <v>2</v>
      </c>
      <c r="C1782" s="122">
        <v>3.3076081572563416E-4</v>
      </c>
      <c r="D1782" s="84" t="s">
        <v>15743</v>
      </c>
      <c r="E1782" s="84" t="b">
        <v>0</v>
      </c>
      <c r="F1782" s="84" t="b">
        <v>0</v>
      </c>
      <c r="G1782" s="84" t="b">
        <v>0</v>
      </c>
    </row>
    <row r="1783" spans="1:7" x14ac:dyDescent="0.25">
      <c r="A1783" s="84" t="s">
        <v>846</v>
      </c>
      <c r="B1783" s="84">
        <v>2</v>
      </c>
      <c r="C1783" s="122">
        <v>3.3076081572563416E-4</v>
      </c>
      <c r="D1783" s="84" t="s">
        <v>15743</v>
      </c>
      <c r="E1783" s="84" t="b">
        <v>0</v>
      </c>
      <c r="F1783" s="84" t="b">
        <v>0</v>
      </c>
      <c r="G1783" s="84" t="b">
        <v>0</v>
      </c>
    </row>
    <row r="1784" spans="1:7" x14ac:dyDescent="0.25">
      <c r="A1784" s="84" t="s">
        <v>15683</v>
      </c>
      <c r="B1784" s="84">
        <v>2</v>
      </c>
      <c r="C1784" s="122">
        <v>3.3076081572563416E-4</v>
      </c>
      <c r="D1784" s="84" t="s">
        <v>15743</v>
      </c>
      <c r="E1784" s="84" t="b">
        <v>0</v>
      </c>
      <c r="F1784" s="84" t="b">
        <v>0</v>
      </c>
      <c r="G1784" s="84" t="b">
        <v>0</v>
      </c>
    </row>
    <row r="1785" spans="1:7" x14ac:dyDescent="0.25">
      <c r="A1785" s="84" t="s">
        <v>415</v>
      </c>
      <c r="B1785" s="84">
        <v>2</v>
      </c>
      <c r="C1785" s="122">
        <v>3.3076081572563416E-4</v>
      </c>
      <c r="D1785" s="84" t="s">
        <v>15743</v>
      </c>
      <c r="E1785" s="84" t="b">
        <v>0</v>
      </c>
      <c r="F1785" s="84" t="b">
        <v>0</v>
      </c>
      <c r="G1785" s="84" t="b">
        <v>0</v>
      </c>
    </row>
    <row r="1786" spans="1:7" x14ac:dyDescent="0.25">
      <c r="A1786" s="84" t="s">
        <v>15684</v>
      </c>
      <c r="B1786" s="84">
        <v>2</v>
      </c>
      <c r="C1786" s="122">
        <v>3.3076081572563416E-4</v>
      </c>
      <c r="D1786" s="84" t="s">
        <v>15743</v>
      </c>
      <c r="E1786" s="84" t="b">
        <v>0</v>
      </c>
      <c r="F1786" s="84" t="b">
        <v>0</v>
      </c>
      <c r="G1786" s="84" t="b">
        <v>0</v>
      </c>
    </row>
    <row r="1787" spans="1:7" x14ac:dyDescent="0.25">
      <c r="A1787" s="84" t="s">
        <v>844</v>
      </c>
      <c r="B1787" s="84">
        <v>2</v>
      </c>
      <c r="C1787" s="122">
        <v>3.3076081572563416E-4</v>
      </c>
      <c r="D1787" s="84" t="s">
        <v>15743</v>
      </c>
      <c r="E1787" s="84" t="b">
        <v>0</v>
      </c>
      <c r="F1787" s="84" t="b">
        <v>0</v>
      </c>
      <c r="G1787" s="84" t="b">
        <v>0</v>
      </c>
    </row>
    <row r="1788" spans="1:7" x14ac:dyDescent="0.25">
      <c r="A1788" s="84" t="s">
        <v>843</v>
      </c>
      <c r="B1788" s="84">
        <v>2</v>
      </c>
      <c r="C1788" s="122">
        <v>3.3076081572563416E-4</v>
      </c>
      <c r="D1788" s="84" t="s">
        <v>15743</v>
      </c>
      <c r="E1788" s="84" t="b">
        <v>0</v>
      </c>
      <c r="F1788" s="84" t="b">
        <v>0</v>
      </c>
      <c r="G1788" s="84" t="b">
        <v>0</v>
      </c>
    </row>
    <row r="1789" spans="1:7" x14ac:dyDescent="0.25">
      <c r="A1789" s="84" t="s">
        <v>331</v>
      </c>
      <c r="B1789" s="84">
        <v>2</v>
      </c>
      <c r="C1789" s="122">
        <v>3.3076081572563416E-4</v>
      </c>
      <c r="D1789" s="84" t="s">
        <v>15743</v>
      </c>
      <c r="E1789" s="84" t="b">
        <v>0</v>
      </c>
      <c r="F1789" s="84" t="b">
        <v>0</v>
      </c>
      <c r="G1789" s="84" t="b">
        <v>0</v>
      </c>
    </row>
    <row r="1790" spans="1:7" x14ac:dyDescent="0.25">
      <c r="A1790" s="84" t="s">
        <v>15685</v>
      </c>
      <c r="B1790" s="84">
        <v>2</v>
      </c>
      <c r="C1790" s="122">
        <v>3.3076081572563416E-4</v>
      </c>
      <c r="D1790" s="84" t="s">
        <v>15743</v>
      </c>
      <c r="E1790" s="84" t="b">
        <v>0</v>
      </c>
      <c r="F1790" s="84" t="b">
        <v>0</v>
      </c>
      <c r="G1790" s="84" t="b">
        <v>0</v>
      </c>
    </row>
    <row r="1791" spans="1:7" x14ac:dyDescent="0.25">
      <c r="A1791" s="84" t="s">
        <v>320</v>
      </c>
      <c r="B1791" s="84">
        <v>2</v>
      </c>
      <c r="C1791" s="122">
        <v>3.3076081572563416E-4</v>
      </c>
      <c r="D1791" s="84" t="s">
        <v>15743</v>
      </c>
      <c r="E1791" s="84" t="b">
        <v>0</v>
      </c>
      <c r="F1791" s="84" t="b">
        <v>0</v>
      </c>
      <c r="G1791" s="84" t="b">
        <v>0</v>
      </c>
    </row>
    <row r="1792" spans="1:7" x14ac:dyDescent="0.25">
      <c r="A1792" s="84" t="s">
        <v>15686</v>
      </c>
      <c r="B1792" s="84">
        <v>2</v>
      </c>
      <c r="C1792" s="122">
        <v>3.3076081572563416E-4</v>
      </c>
      <c r="D1792" s="84" t="s">
        <v>15743</v>
      </c>
      <c r="E1792" s="84" t="b">
        <v>0</v>
      </c>
      <c r="F1792" s="84" t="b">
        <v>0</v>
      </c>
      <c r="G1792" s="84" t="b">
        <v>0</v>
      </c>
    </row>
    <row r="1793" spans="1:7" x14ac:dyDescent="0.25">
      <c r="A1793" s="84" t="s">
        <v>318</v>
      </c>
      <c r="B1793" s="84">
        <v>2</v>
      </c>
      <c r="C1793" s="122">
        <v>3.3076081572563416E-4</v>
      </c>
      <c r="D1793" s="84" t="s">
        <v>15743</v>
      </c>
      <c r="E1793" s="84" t="b">
        <v>0</v>
      </c>
      <c r="F1793" s="84" t="b">
        <v>0</v>
      </c>
      <c r="G1793" s="84" t="b">
        <v>0</v>
      </c>
    </row>
    <row r="1794" spans="1:7" x14ac:dyDescent="0.25">
      <c r="A1794" s="84" t="s">
        <v>15687</v>
      </c>
      <c r="B1794" s="84">
        <v>2</v>
      </c>
      <c r="C1794" s="122">
        <v>3.3076081572563416E-4</v>
      </c>
      <c r="D1794" s="84" t="s">
        <v>15743</v>
      </c>
      <c r="E1794" s="84" t="b">
        <v>0</v>
      </c>
      <c r="F1794" s="84" t="b">
        <v>0</v>
      </c>
      <c r="G1794" s="84" t="b">
        <v>0</v>
      </c>
    </row>
    <row r="1795" spans="1:7" x14ac:dyDescent="0.25">
      <c r="A1795" s="84" t="s">
        <v>15688</v>
      </c>
      <c r="B1795" s="84">
        <v>2</v>
      </c>
      <c r="C1795" s="122">
        <v>3.3076081572563416E-4</v>
      </c>
      <c r="D1795" s="84" t="s">
        <v>15743</v>
      </c>
      <c r="E1795" s="84" t="b">
        <v>0</v>
      </c>
      <c r="F1795" s="84" t="b">
        <v>0</v>
      </c>
      <c r="G1795" s="84" t="b">
        <v>0</v>
      </c>
    </row>
    <row r="1796" spans="1:7" x14ac:dyDescent="0.25">
      <c r="A1796" s="84" t="s">
        <v>15689</v>
      </c>
      <c r="B1796" s="84">
        <v>2</v>
      </c>
      <c r="C1796" s="122">
        <v>3.3076081572563416E-4</v>
      </c>
      <c r="D1796" s="84" t="s">
        <v>15743</v>
      </c>
      <c r="E1796" s="84" t="b">
        <v>0</v>
      </c>
      <c r="F1796" s="84" t="b">
        <v>0</v>
      </c>
      <c r="G1796" s="84" t="b">
        <v>0</v>
      </c>
    </row>
    <row r="1797" spans="1:7" x14ac:dyDescent="0.25">
      <c r="A1797" s="84" t="s">
        <v>15690</v>
      </c>
      <c r="B1797" s="84">
        <v>2</v>
      </c>
      <c r="C1797" s="122">
        <v>3.3076081572563416E-4</v>
      </c>
      <c r="D1797" s="84" t="s">
        <v>15743</v>
      </c>
      <c r="E1797" s="84" t="b">
        <v>0</v>
      </c>
      <c r="F1797" s="84" t="b">
        <v>0</v>
      </c>
      <c r="G1797" s="84" t="b">
        <v>0</v>
      </c>
    </row>
    <row r="1798" spans="1:7" x14ac:dyDescent="0.25">
      <c r="A1798" s="84" t="s">
        <v>15691</v>
      </c>
      <c r="B1798" s="84">
        <v>2</v>
      </c>
      <c r="C1798" s="122">
        <v>3.3076081572563416E-4</v>
      </c>
      <c r="D1798" s="84" t="s">
        <v>15743</v>
      </c>
      <c r="E1798" s="84" t="b">
        <v>0</v>
      </c>
      <c r="F1798" s="84" t="b">
        <v>0</v>
      </c>
      <c r="G1798" s="84" t="b">
        <v>0</v>
      </c>
    </row>
    <row r="1799" spans="1:7" x14ac:dyDescent="0.25">
      <c r="A1799" s="84" t="s">
        <v>15692</v>
      </c>
      <c r="B1799" s="84">
        <v>2</v>
      </c>
      <c r="C1799" s="122">
        <v>3.6656362206055105E-4</v>
      </c>
      <c r="D1799" s="84" t="s">
        <v>15743</v>
      </c>
      <c r="E1799" s="84" t="b">
        <v>0</v>
      </c>
      <c r="F1799" s="84" t="b">
        <v>0</v>
      </c>
      <c r="G1799" s="84" t="b">
        <v>0</v>
      </c>
    </row>
    <row r="1800" spans="1:7" x14ac:dyDescent="0.25">
      <c r="A1800" s="84" t="s">
        <v>298</v>
      </c>
      <c r="B1800" s="84">
        <v>2</v>
      </c>
      <c r="C1800" s="122">
        <v>3.3076081572563416E-4</v>
      </c>
      <c r="D1800" s="84" t="s">
        <v>15743</v>
      </c>
      <c r="E1800" s="84" t="b">
        <v>0</v>
      </c>
      <c r="F1800" s="84" t="b">
        <v>0</v>
      </c>
      <c r="G1800" s="84" t="b">
        <v>0</v>
      </c>
    </row>
    <row r="1801" spans="1:7" x14ac:dyDescent="0.25">
      <c r="A1801" s="84" t="s">
        <v>15693</v>
      </c>
      <c r="B1801" s="84">
        <v>2</v>
      </c>
      <c r="C1801" s="122">
        <v>3.3076081572563416E-4</v>
      </c>
      <c r="D1801" s="84" t="s">
        <v>15743</v>
      </c>
      <c r="E1801" s="84" t="b">
        <v>0</v>
      </c>
      <c r="F1801" s="84" t="b">
        <v>0</v>
      </c>
      <c r="G1801" s="84" t="b">
        <v>0</v>
      </c>
    </row>
    <row r="1802" spans="1:7" x14ac:dyDescent="0.25">
      <c r="A1802" s="84" t="s">
        <v>15694</v>
      </c>
      <c r="B1802" s="84">
        <v>2</v>
      </c>
      <c r="C1802" s="122">
        <v>3.3076081572563416E-4</v>
      </c>
      <c r="D1802" s="84" t="s">
        <v>15743</v>
      </c>
      <c r="E1802" s="84" t="b">
        <v>0</v>
      </c>
      <c r="F1802" s="84" t="b">
        <v>0</v>
      </c>
      <c r="G1802" s="84" t="b">
        <v>0</v>
      </c>
    </row>
    <row r="1803" spans="1:7" x14ac:dyDescent="0.25">
      <c r="A1803" s="84" t="s">
        <v>15695</v>
      </c>
      <c r="B1803" s="84">
        <v>2</v>
      </c>
      <c r="C1803" s="122">
        <v>3.3076081572563416E-4</v>
      </c>
      <c r="D1803" s="84" t="s">
        <v>15743</v>
      </c>
      <c r="E1803" s="84" t="b">
        <v>0</v>
      </c>
      <c r="F1803" s="84" t="b">
        <v>0</v>
      </c>
      <c r="G1803" s="84" t="b">
        <v>0</v>
      </c>
    </row>
    <row r="1804" spans="1:7" x14ac:dyDescent="0.25">
      <c r="A1804" s="84" t="s">
        <v>15696</v>
      </c>
      <c r="B1804" s="84">
        <v>2</v>
      </c>
      <c r="C1804" s="122">
        <v>3.3076081572563416E-4</v>
      </c>
      <c r="D1804" s="84" t="s">
        <v>15743</v>
      </c>
      <c r="E1804" s="84" t="b">
        <v>0</v>
      </c>
      <c r="F1804" s="84" t="b">
        <v>0</v>
      </c>
      <c r="G1804" s="84" t="b">
        <v>0</v>
      </c>
    </row>
    <row r="1805" spans="1:7" x14ac:dyDescent="0.25">
      <c r="A1805" s="84" t="s">
        <v>15697</v>
      </c>
      <c r="B1805" s="84">
        <v>2</v>
      </c>
      <c r="C1805" s="122">
        <v>3.3076081572563416E-4</v>
      </c>
      <c r="D1805" s="84" t="s">
        <v>15743</v>
      </c>
      <c r="E1805" s="84" t="b">
        <v>0</v>
      </c>
      <c r="F1805" s="84" t="b">
        <v>0</v>
      </c>
      <c r="G1805" s="84" t="b">
        <v>0</v>
      </c>
    </row>
    <row r="1806" spans="1:7" x14ac:dyDescent="0.25">
      <c r="A1806" s="84" t="s">
        <v>829</v>
      </c>
      <c r="B1806" s="84">
        <v>2</v>
      </c>
      <c r="C1806" s="122">
        <v>3.3076081572563416E-4</v>
      </c>
      <c r="D1806" s="84" t="s">
        <v>15743</v>
      </c>
      <c r="E1806" s="84" t="b">
        <v>0</v>
      </c>
      <c r="F1806" s="84" t="b">
        <v>0</v>
      </c>
      <c r="G1806" s="84" t="b">
        <v>0</v>
      </c>
    </row>
    <row r="1807" spans="1:7" x14ac:dyDescent="0.25">
      <c r="A1807" s="84" t="s">
        <v>828</v>
      </c>
      <c r="B1807" s="84">
        <v>2</v>
      </c>
      <c r="C1807" s="122">
        <v>3.3076081572563416E-4</v>
      </c>
      <c r="D1807" s="84" t="s">
        <v>15743</v>
      </c>
      <c r="E1807" s="84" t="b">
        <v>0</v>
      </c>
      <c r="F1807" s="84" t="b">
        <v>0</v>
      </c>
      <c r="G1807" s="84" t="b">
        <v>0</v>
      </c>
    </row>
    <row r="1808" spans="1:7" x14ac:dyDescent="0.25">
      <c r="A1808" s="84" t="s">
        <v>827</v>
      </c>
      <c r="B1808" s="84">
        <v>2</v>
      </c>
      <c r="C1808" s="122">
        <v>3.3076081572563416E-4</v>
      </c>
      <c r="D1808" s="84" t="s">
        <v>15743</v>
      </c>
      <c r="E1808" s="84" t="b">
        <v>0</v>
      </c>
      <c r="F1808" s="84" t="b">
        <v>0</v>
      </c>
      <c r="G1808" s="84" t="b">
        <v>0</v>
      </c>
    </row>
    <row r="1809" spans="1:7" x14ac:dyDescent="0.25">
      <c r="A1809" s="84" t="s">
        <v>826</v>
      </c>
      <c r="B1809" s="84">
        <v>2</v>
      </c>
      <c r="C1809" s="122">
        <v>3.3076081572563416E-4</v>
      </c>
      <c r="D1809" s="84" t="s">
        <v>15743</v>
      </c>
      <c r="E1809" s="84" t="b">
        <v>0</v>
      </c>
      <c r="F1809" s="84" t="b">
        <v>0</v>
      </c>
      <c r="G1809" s="84" t="b">
        <v>0</v>
      </c>
    </row>
    <row r="1810" spans="1:7" x14ac:dyDescent="0.25">
      <c r="A1810" s="84" t="s">
        <v>15698</v>
      </c>
      <c r="B1810" s="84">
        <v>2</v>
      </c>
      <c r="C1810" s="122">
        <v>3.3076081572563416E-4</v>
      </c>
      <c r="D1810" s="84" t="s">
        <v>15743</v>
      </c>
      <c r="E1810" s="84" t="b">
        <v>0</v>
      </c>
      <c r="F1810" s="84" t="b">
        <v>0</v>
      </c>
      <c r="G1810" s="84" t="b">
        <v>0</v>
      </c>
    </row>
    <row r="1811" spans="1:7" x14ac:dyDescent="0.25">
      <c r="A1811" s="84" t="s">
        <v>15699</v>
      </c>
      <c r="B1811" s="84">
        <v>2</v>
      </c>
      <c r="C1811" s="122">
        <v>3.3076081572563416E-4</v>
      </c>
      <c r="D1811" s="84" t="s">
        <v>15743</v>
      </c>
      <c r="E1811" s="84" t="b">
        <v>0</v>
      </c>
      <c r="F1811" s="84" t="b">
        <v>0</v>
      </c>
      <c r="G1811" s="84" t="b">
        <v>0</v>
      </c>
    </row>
    <row r="1812" spans="1:7" x14ac:dyDescent="0.25">
      <c r="A1812" s="84" t="s">
        <v>15700</v>
      </c>
      <c r="B1812" s="84">
        <v>2</v>
      </c>
      <c r="C1812" s="122">
        <v>3.3076081572563416E-4</v>
      </c>
      <c r="D1812" s="84" t="s">
        <v>15743</v>
      </c>
      <c r="E1812" s="84" t="b">
        <v>0</v>
      </c>
      <c r="F1812" s="84" t="b">
        <v>0</v>
      </c>
      <c r="G1812" s="84" t="b">
        <v>0</v>
      </c>
    </row>
    <row r="1813" spans="1:7" x14ac:dyDescent="0.25">
      <c r="A1813" s="84" t="s">
        <v>15701</v>
      </c>
      <c r="B1813" s="84">
        <v>2</v>
      </c>
      <c r="C1813" s="122">
        <v>3.3076081572563416E-4</v>
      </c>
      <c r="D1813" s="84" t="s">
        <v>15743</v>
      </c>
      <c r="E1813" s="84" t="b">
        <v>0</v>
      </c>
      <c r="F1813" s="84" t="b">
        <v>0</v>
      </c>
      <c r="G1813" s="84" t="b">
        <v>0</v>
      </c>
    </row>
    <row r="1814" spans="1:7" x14ac:dyDescent="0.25">
      <c r="A1814" s="84" t="s">
        <v>824</v>
      </c>
      <c r="B1814" s="84">
        <v>2</v>
      </c>
      <c r="C1814" s="122">
        <v>3.3076081572563416E-4</v>
      </c>
      <c r="D1814" s="84" t="s">
        <v>15743</v>
      </c>
      <c r="E1814" s="84" t="b">
        <v>0</v>
      </c>
      <c r="F1814" s="84" t="b">
        <v>0</v>
      </c>
      <c r="G1814" s="84" t="b">
        <v>0</v>
      </c>
    </row>
    <row r="1815" spans="1:7" x14ac:dyDescent="0.25">
      <c r="A1815" s="84" t="s">
        <v>15702</v>
      </c>
      <c r="B1815" s="84">
        <v>2</v>
      </c>
      <c r="C1815" s="122">
        <v>3.3076081572563416E-4</v>
      </c>
      <c r="D1815" s="84" t="s">
        <v>15743</v>
      </c>
      <c r="E1815" s="84" t="b">
        <v>0</v>
      </c>
      <c r="F1815" s="84" t="b">
        <v>0</v>
      </c>
      <c r="G1815" s="84" t="b">
        <v>0</v>
      </c>
    </row>
    <row r="1816" spans="1:7" x14ac:dyDescent="0.25">
      <c r="A1816" s="84" t="s">
        <v>15703</v>
      </c>
      <c r="B1816" s="84">
        <v>2</v>
      </c>
      <c r="C1816" s="122">
        <v>3.3076081572563416E-4</v>
      </c>
      <c r="D1816" s="84" t="s">
        <v>15743</v>
      </c>
      <c r="E1816" s="84" t="b">
        <v>0</v>
      </c>
      <c r="F1816" s="84" t="b">
        <v>0</v>
      </c>
      <c r="G1816" s="84" t="b">
        <v>0</v>
      </c>
    </row>
    <row r="1817" spans="1:7" x14ac:dyDescent="0.25">
      <c r="A1817" s="84" t="s">
        <v>15704</v>
      </c>
      <c r="B1817" s="84">
        <v>2</v>
      </c>
      <c r="C1817" s="122">
        <v>3.3076081572563416E-4</v>
      </c>
      <c r="D1817" s="84" t="s">
        <v>15743</v>
      </c>
      <c r="E1817" s="84" t="b">
        <v>0</v>
      </c>
      <c r="F1817" s="84" t="b">
        <v>0</v>
      </c>
      <c r="G1817" s="84" t="b">
        <v>0</v>
      </c>
    </row>
    <row r="1818" spans="1:7" x14ac:dyDescent="0.25">
      <c r="A1818" s="84" t="s">
        <v>15705</v>
      </c>
      <c r="B1818" s="84">
        <v>2</v>
      </c>
      <c r="C1818" s="122">
        <v>3.3076081572563416E-4</v>
      </c>
      <c r="D1818" s="84" t="s">
        <v>15743</v>
      </c>
      <c r="E1818" s="84" t="b">
        <v>0</v>
      </c>
      <c r="F1818" s="84" t="b">
        <v>0</v>
      </c>
      <c r="G1818" s="84" t="b">
        <v>0</v>
      </c>
    </row>
    <row r="1819" spans="1:7" x14ac:dyDescent="0.25">
      <c r="A1819" s="84" t="s">
        <v>15706</v>
      </c>
      <c r="B1819" s="84">
        <v>2</v>
      </c>
      <c r="C1819" s="122">
        <v>3.3076081572563416E-4</v>
      </c>
      <c r="D1819" s="84" t="s">
        <v>15743</v>
      </c>
      <c r="E1819" s="84" t="b">
        <v>0</v>
      </c>
      <c r="F1819" s="84" t="b">
        <v>0</v>
      </c>
      <c r="G1819" s="84" t="b">
        <v>0</v>
      </c>
    </row>
    <row r="1820" spans="1:7" x14ac:dyDescent="0.25">
      <c r="A1820" s="84" t="s">
        <v>15707</v>
      </c>
      <c r="B1820" s="84">
        <v>2</v>
      </c>
      <c r="C1820" s="122">
        <v>3.3076081572563416E-4</v>
      </c>
      <c r="D1820" s="84" t="s">
        <v>15743</v>
      </c>
      <c r="E1820" s="84" t="b">
        <v>0</v>
      </c>
      <c r="F1820" s="84" t="b">
        <v>0</v>
      </c>
      <c r="G1820" s="84" t="b">
        <v>0</v>
      </c>
    </row>
    <row r="1821" spans="1:7" x14ac:dyDescent="0.25">
      <c r="A1821" s="84" t="s">
        <v>15708</v>
      </c>
      <c r="B1821" s="84">
        <v>2</v>
      </c>
      <c r="C1821" s="122">
        <v>3.3076081572563416E-4</v>
      </c>
      <c r="D1821" s="84" t="s">
        <v>15743</v>
      </c>
      <c r="E1821" s="84" t="b">
        <v>0</v>
      </c>
      <c r="F1821" s="84" t="b">
        <v>0</v>
      </c>
      <c r="G1821" s="84" t="b">
        <v>0</v>
      </c>
    </row>
    <row r="1822" spans="1:7" x14ac:dyDescent="0.25">
      <c r="A1822" s="84" t="s">
        <v>15709</v>
      </c>
      <c r="B1822" s="84">
        <v>2</v>
      </c>
      <c r="C1822" s="122">
        <v>3.3076081572563416E-4</v>
      </c>
      <c r="D1822" s="84" t="s">
        <v>15743</v>
      </c>
      <c r="E1822" s="84" t="b">
        <v>0</v>
      </c>
      <c r="F1822" s="84" t="b">
        <v>0</v>
      </c>
      <c r="G1822" s="84" t="b">
        <v>0</v>
      </c>
    </row>
    <row r="1823" spans="1:7" x14ac:dyDescent="0.25">
      <c r="A1823" s="84" t="s">
        <v>15710</v>
      </c>
      <c r="B1823" s="84">
        <v>2</v>
      </c>
      <c r="C1823" s="122">
        <v>3.3076081572563416E-4</v>
      </c>
      <c r="D1823" s="84" t="s">
        <v>15743</v>
      </c>
      <c r="E1823" s="84" t="b">
        <v>0</v>
      </c>
      <c r="F1823" s="84" t="b">
        <v>0</v>
      </c>
      <c r="G1823" s="84" t="b">
        <v>0</v>
      </c>
    </row>
    <row r="1824" spans="1:7" x14ac:dyDescent="0.25">
      <c r="A1824" s="84" t="s">
        <v>15711</v>
      </c>
      <c r="B1824" s="84">
        <v>2</v>
      </c>
      <c r="C1824" s="122">
        <v>3.3076081572563416E-4</v>
      </c>
      <c r="D1824" s="84" t="s">
        <v>15743</v>
      </c>
      <c r="E1824" s="84" t="b">
        <v>0</v>
      </c>
      <c r="F1824" s="84" t="b">
        <v>0</v>
      </c>
      <c r="G1824" s="84" t="b">
        <v>0</v>
      </c>
    </row>
    <row r="1825" spans="1:7" x14ac:dyDescent="0.25">
      <c r="A1825" s="84" t="s">
        <v>15712</v>
      </c>
      <c r="B1825" s="84">
        <v>2</v>
      </c>
      <c r="C1825" s="122">
        <v>3.3076081572563416E-4</v>
      </c>
      <c r="D1825" s="84" t="s">
        <v>15743</v>
      </c>
      <c r="E1825" s="84" t="b">
        <v>0</v>
      </c>
      <c r="F1825" s="84" t="b">
        <v>0</v>
      </c>
      <c r="G1825" s="84" t="b">
        <v>0</v>
      </c>
    </row>
    <row r="1826" spans="1:7" x14ac:dyDescent="0.25">
      <c r="A1826" s="84" t="s">
        <v>15713</v>
      </c>
      <c r="B1826" s="84">
        <v>2</v>
      </c>
      <c r="C1826" s="122">
        <v>3.3076081572563416E-4</v>
      </c>
      <c r="D1826" s="84" t="s">
        <v>15743</v>
      </c>
      <c r="E1826" s="84" t="b">
        <v>0</v>
      </c>
      <c r="F1826" s="84" t="b">
        <v>0</v>
      </c>
      <c r="G1826" s="84" t="b">
        <v>0</v>
      </c>
    </row>
    <row r="1827" spans="1:7" x14ac:dyDescent="0.25">
      <c r="A1827" s="84" t="s">
        <v>15714</v>
      </c>
      <c r="B1827" s="84">
        <v>2</v>
      </c>
      <c r="C1827" s="122">
        <v>3.3076081572563416E-4</v>
      </c>
      <c r="D1827" s="84" t="s">
        <v>15743</v>
      </c>
      <c r="E1827" s="84" t="b">
        <v>0</v>
      </c>
      <c r="F1827" s="84" t="b">
        <v>0</v>
      </c>
      <c r="G1827" s="84" t="b">
        <v>0</v>
      </c>
    </row>
    <row r="1828" spans="1:7" x14ac:dyDescent="0.25">
      <c r="A1828" s="84" t="s">
        <v>15715</v>
      </c>
      <c r="B1828" s="84">
        <v>2</v>
      </c>
      <c r="C1828" s="122">
        <v>3.3076081572563416E-4</v>
      </c>
      <c r="D1828" s="84" t="s">
        <v>15743</v>
      </c>
      <c r="E1828" s="84" t="b">
        <v>0</v>
      </c>
      <c r="F1828" s="84" t="b">
        <v>0</v>
      </c>
      <c r="G1828" s="84" t="b">
        <v>0</v>
      </c>
    </row>
    <row r="1829" spans="1:7" x14ac:dyDescent="0.25">
      <c r="A1829" s="84" t="s">
        <v>15716</v>
      </c>
      <c r="B1829" s="84">
        <v>2</v>
      </c>
      <c r="C1829" s="122">
        <v>3.3076081572563416E-4</v>
      </c>
      <c r="D1829" s="84" t="s">
        <v>15743</v>
      </c>
      <c r="E1829" s="84" t="b">
        <v>0</v>
      </c>
      <c r="F1829" s="84" t="b">
        <v>0</v>
      </c>
      <c r="G1829" s="84" t="b">
        <v>0</v>
      </c>
    </row>
    <row r="1830" spans="1:7" x14ac:dyDescent="0.25">
      <c r="A1830" s="84" t="s">
        <v>15717</v>
      </c>
      <c r="B1830" s="84">
        <v>2</v>
      </c>
      <c r="C1830" s="122">
        <v>3.3076081572563416E-4</v>
      </c>
      <c r="D1830" s="84" t="s">
        <v>15743</v>
      </c>
      <c r="E1830" s="84" t="b">
        <v>0</v>
      </c>
      <c r="F1830" s="84" t="b">
        <v>0</v>
      </c>
      <c r="G1830" s="84" t="b">
        <v>0</v>
      </c>
    </row>
    <row r="1831" spans="1:7" x14ac:dyDescent="0.25">
      <c r="A1831" s="84" t="s">
        <v>15718</v>
      </c>
      <c r="B1831" s="84">
        <v>2</v>
      </c>
      <c r="C1831" s="122">
        <v>3.3076081572563416E-4</v>
      </c>
      <c r="D1831" s="84" t="s">
        <v>15743</v>
      </c>
      <c r="E1831" s="84" t="b">
        <v>0</v>
      </c>
      <c r="F1831" s="84" t="b">
        <v>0</v>
      </c>
      <c r="G1831" s="84" t="b">
        <v>0</v>
      </c>
    </row>
    <row r="1832" spans="1:7" x14ac:dyDescent="0.25">
      <c r="A1832" s="84" t="s">
        <v>15719</v>
      </c>
      <c r="B1832" s="84">
        <v>2</v>
      </c>
      <c r="C1832" s="122">
        <v>3.3076081572563416E-4</v>
      </c>
      <c r="D1832" s="84" t="s">
        <v>15743</v>
      </c>
      <c r="E1832" s="84" t="b">
        <v>0</v>
      </c>
      <c r="F1832" s="84" t="b">
        <v>0</v>
      </c>
      <c r="G1832" s="84" t="b">
        <v>0</v>
      </c>
    </row>
    <row r="1833" spans="1:7" x14ac:dyDescent="0.25">
      <c r="A1833" s="84" t="s">
        <v>15720</v>
      </c>
      <c r="B1833" s="84">
        <v>2</v>
      </c>
      <c r="C1833" s="122">
        <v>3.3076081572563416E-4</v>
      </c>
      <c r="D1833" s="84" t="s">
        <v>15743</v>
      </c>
      <c r="E1833" s="84" t="b">
        <v>0</v>
      </c>
      <c r="F1833" s="84" t="b">
        <v>0</v>
      </c>
      <c r="G1833" s="84" t="b">
        <v>0</v>
      </c>
    </row>
    <row r="1834" spans="1:7" x14ac:dyDescent="0.25">
      <c r="A1834" s="84" t="s">
        <v>15721</v>
      </c>
      <c r="B1834" s="84">
        <v>2</v>
      </c>
      <c r="C1834" s="122">
        <v>3.3076081572563416E-4</v>
      </c>
      <c r="D1834" s="84" t="s">
        <v>15743</v>
      </c>
      <c r="E1834" s="84" t="b">
        <v>0</v>
      </c>
      <c r="F1834" s="84" t="b">
        <v>0</v>
      </c>
      <c r="G1834" s="84" t="b">
        <v>0</v>
      </c>
    </row>
    <row r="1835" spans="1:7" x14ac:dyDescent="0.25">
      <c r="A1835" s="84" t="s">
        <v>15722</v>
      </c>
      <c r="B1835" s="84">
        <v>2</v>
      </c>
      <c r="C1835" s="122">
        <v>3.3076081572563416E-4</v>
      </c>
      <c r="D1835" s="84" t="s">
        <v>15743</v>
      </c>
      <c r="E1835" s="84" t="b">
        <v>0</v>
      </c>
      <c r="F1835" s="84" t="b">
        <v>0</v>
      </c>
      <c r="G1835" s="84" t="b">
        <v>0</v>
      </c>
    </row>
    <row r="1836" spans="1:7" x14ac:dyDescent="0.25">
      <c r="A1836" s="84" t="s">
        <v>15723</v>
      </c>
      <c r="B1836" s="84">
        <v>2</v>
      </c>
      <c r="C1836" s="122">
        <v>3.3076081572563416E-4</v>
      </c>
      <c r="D1836" s="84" t="s">
        <v>15743</v>
      </c>
      <c r="E1836" s="84" t="b">
        <v>0</v>
      </c>
      <c r="F1836" s="84" t="b">
        <v>0</v>
      </c>
      <c r="G1836" s="84" t="b">
        <v>0</v>
      </c>
    </row>
    <row r="1837" spans="1:7" x14ac:dyDescent="0.25">
      <c r="A1837" s="84" t="s">
        <v>15724</v>
      </c>
      <c r="B1837" s="84">
        <v>2</v>
      </c>
      <c r="C1837" s="122">
        <v>3.3076081572563416E-4</v>
      </c>
      <c r="D1837" s="84" t="s">
        <v>15743</v>
      </c>
      <c r="E1837" s="84" t="b">
        <v>0</v>
      </c>
      <c r="F1837" s="84" t="b">
        <v>0</v>
      </c>
      <c r="G1837" s="84" t="b">
        <v>0</v>
      </c>
    </row>
    <row r="1838" spans="1:7" x14ac:dyDescent="0.25">
      <c r="A1838" s="84" t="s">
        <v>15725</v>
      </c>
      <c r="B1838" s="84">
        <v>2</v>
      </c>
      <c r="C1838" s="122">
        <v>3.3076081572563416E-4</v>
      </c>
      <c r="D1838" s="84" t="s">
        <v>15743</v>
      </c>
      <c r="E1838" s="84" t="b">
        <v>0</v>
      </c>
      <c r="F1838" s="84" t="b">
        <v>0</v>
      </c>
      <c r="G1838" s="84" t="b">
        <v>0</v>
      </c>
    </row>
    <row r="1839" spans="1:7" x14ac:dyDescent="0.25">
      <c r="A1839" s="84" t="s">
        <v>15726</v>
      </c>
      <c r="B1839" s="84">
        <v>2</v>
      </c>
      <c r="C1839" s="122">
        <v>3.3076081572563416E-4</v>
      </c>
      <c r="D1839" s="84" t="s">
        <v>15743</v>
      </c>
      <c r="E1839" s="84" t="b">
        <v>0</v>
      </c>
      <c r="F1839" s="84" t="b">
        <v>0</v>
      </c>
      <c r="G1839" s="84" t="b">
        <v>0</v>
      </c>
    </row>
    <row r="1840" spans="1:7" x14ac:dyDescent="0.25">
      <c r="A1840" s="84" t="s">
        <v>15727</v>
      </c>
      <c r="B1840" s="84">
        <v>2</v>
      </c>
      <c r="C1840" s="122">
        <v>3.3076081572563416E-4</v>
      </c>
      <c r="D1840" s="84" t="s">
        <v>15743</v>
      </c>
      <c r="E1840" s="84" t="b">
        <v>0</v>
      </c>
      <c r="F1840" s="84" t="b">
        <v>0</v>
      </c>
      <c r="G1840" s="84" t="b">
        <v>0</v>
      </c>
    </row>
    <row r="1841" spans="1:7" x14ac:dyDescent="0.25">
      <c r="A1841" s="84" t="s">
        <v>819</v>
      </c>
      <c r="B1841" s="84">
        <v>2</v>
      </c>
      <c r="C1841" s="122">
        <v>3.3076081572563416E-4</v>
      </c>
      <c r="D1841" s="84" t="s">
        <v>15743</v>
      </c>
      <c r="E1841" s="84" t="b">
        <v>0</v>
      </c>
      <c r="F1841" s="84" t="b">
        <v>0</v>
      </c>
      <c r="G1841" s="84" t="b">
        <v>0</v>
      </c>
    </row>
    <row r="1842" spans="1:7" x14ac:dyDescent="0.25">
      <c r="A1842" s="84" t="s">
        <v>15728</v>
      </c>
      <c r="B1842" s="84">
        <v>2</v>
      </c>
      <c r="C1842" s="122">
        <v>3.3076081572563416E-4</v>
      </c>
      <c r="D1842" s="84" t="s">
        <v>15743</v>
      </c>
      <c r="E1842" s="84" t="b">
        <v>0</v>
      </c>
      <c r="F1842" s="84" t="b">
        <v>0</v>
      </c>
      <c r="G1842" s="84" t="b">
        <v>0</v>
      </c>
    </row>
    <row r="1843" spans="1:7" x14ac:dyDescent="0.25">
      <c r="A1843" s="84" t="s">
        <v>15729</v>
      </c>
      <c r="B1843" s="84">
        <v>2</v>
      </c>
      <c r="C1843" s="122">
        <v>3.3076081572563416E-4</v>
      </c>
      <c r="D1843" s="84" t="s">
        <v>15743</v>
      </c>
      <c r="E1843" s="84" t="b">
        <v>0</v>
      </c>
      <c r="F1843" s="84" t="b">
        <v>0</v>
      </c>
      <c r="G1843" s="84" t="b">
        <v>0</v>
      </c>
    </row>
    <row r="1844" spans="1:7" x14ac:dyDescent="0.25">
      <c r="A1844" s="84" t="s">
        <v>15730</v>
      </c>
      <c r="B1844" s="84">
        <v>2</v>
      </c>
      <c r="C1844" s="122">
        <v>3.3076081572563416E-4</v>
      </c>
      <c r="D1844" s="84" t="s">
        <v>15743</v>
      </c>
      <c r="E1844" s="84" t="b">
        <v>0</v>
      </c>
      <c r="F1844" s="84" t="b">
        <v>0</v>
      </c>
      <c r="G1844" s="84" t="b">
        <v>0</v>
      </c>
    </row>
    <row r="1845" spans="1:7" x14ac:dyDescent="0.25">
      <c r="A1845" s="84" t="s">
        <v>15731</v>
      </c>
      <c r="B1845" s="84">
        <v>2</v>
      </c>
      <c r="C1845" s="122">
        <v>3.3076081572563416E-4</v>
      </c>
      <c r="D1845" s="84" t="s">
        <v>15743</v>
      </c>
      <c r="E1845" s="84" t="b">
        <v>0</v>
      </c>
      <c r="F1845" s="84" t="b">
        <v>0</v>
      </c>
      <c r="G1845" s="84" t="b">
        <v>0</v>
      </c>
    </row>
    <row r="1846" spans="1:7" x14ac:dyDescent="0.25">
      <c r="A1846" s="84" t="s">
        <v>15732</v>
      </c>
      <c r="B1846" s="84">
        <v>2</v>
      </c>
      <c r="C1846" s="122">
        <v>3.3076081572563416E-4</v>
      </c>
      <c r="D1846" s="84" t="s">
        <v>15743</v>
      </c>
      <c r="E1846" s="84" t="b">
        <v>0</v>
      </c>
      <c r="F1846" s="84" t="b">
        <v>0</v>
      </c>
      <c r="G1846" s="84" t="b">
        <v>0</v>
      </c>
    </row>
    <row r="1847" spans="1:7" x14ac:dyDescent="0.25">
      <c r="A1847" s="84" t="s">
        <v>15733</v>
      </c>
      <c r="B1847" s="84">
        <v>2</v>
      </c>
      <c r="C1847" s="122">
        <v>3.3076081572563416E-4</v>
      </c>
      <c r="D1847" s="84" t="s">
        <v>15743</v>
      </c>
      <c r="E1847" s="84" t="b">
        <v>0</v>
      </c>
      <c r="F1847" s="84" t="b">
        <v>0</v>
      </c>
      <c r="G1847" s="84" t="b">
        <v>0</v>
      </c>
    </row>
    <row r="1848" spans="1:7" x14ac:dyDescent="0.25">
      <c r="A1848" s="84" t="s">
        <v>15734</v>
      </c>
      <c r="B1848" s="84">
        <v>2</v>
      </c>
      <c r="C1848" s="122">
        <v>3.3076081572563416E-4</v>
      </c>
      <c r="D1848" s="84" t="s">
        <v>15743</v>
      </c>
      <c r="E1848" s="84" t="b">
        <v>0</v>
      </c>
      <c r="F1848" s="84" t="b">
        <v>0</v>
      </c>
      <c r="G1848" s="84" t="b">
        <v>0</v>
      </c>
    </row>
    <row r="1849" spans="1:7" x14ac:dyDescent="0.25">
      <c r="A1849" s="84" t="s">
        <v>15735</v>
      </c>
      <c r="B1849" s="84">
        <v>2</v>
      </c>
      <c r="C1849" s="122">
        <v>3.3076081572563416E-4</v>
      </c>
      <c r="D1849" s="84" t="s">
        <v>15743</v>
      </c>
      <c r="E1849" s="84" t="b">
        <v>0</v>
      </c>
      <c r="F1849" s="84" t="b">
        <v>0</v>
      </c>
      <c r="G1849" s="84" t="b">
        <v>0</v>
      </c>
    </row>
    <row r="1850" spans="1:7" x14ac:dyDescent="0.25">
      <c r="A1850" s="84" t="s">
        <v>15736</v>
      </c>
      <c r="B1850" s="84">
        <v>2</v>
      </c>
      <c r="C1850" s="122">
        <v>3.3076081572563416E-4</v>
      </c>
      <c r="D1850" s="84" t="s">
        <v>15743</v>
      </c>
      <c r="E1850" s="84" t="b">
        <v>0</v>
      </c>
      <c r="F1850" s="84" t="b">
        <v>0</v>
      </c>
      <c r="G1850" s="84" t="b">
        <v>0</v>
      </c>
    </row>
    <row r="1851" spans="1:7" x14ac:dyDescent="0.25">
      <c r="A1851" s="84" t="s">
        <v>15737</v>
      </c>
      <c r="B1851" s="84">
        <v>2</v>
      </c>
      <c r="C1851" s="122">
        <v>3.3076081572563416E-4</v>
      </c>
      <c r="D1851" s="84" t="s">
        <v>15743</v>
      </c>
      <c r="E1851" s="84" t="b">
        <v>0</v>
      </c>
      <c r="F1851" s="84" t="b">
        <v>0</v>
      </c>
      <c r="G1851" s="84" t="b">
        <v>0</v>
      </c>
    </row>
    <row r="1852" spans="1:7" x14ac:dyDescent="0.25">
      <c r="A1852" s="84" t="s">
        <v>15738</v>
      </c>
      <c r="B1852" s="84">
        <v>2</v>
      </c>
      <c r="C1852" s="122">
        <v>3.3076081572563416E-4</v>
      </c>
      <c r="D1852" s="84" t="s">
        <v>15743</v>
      </c>
      <c r="E1852" s="84" t="b">
        <v>0</v>
      </c>
      <c r="F1852" s="84" t="b">
        <v>0</v>
      </c>
      <c r="G1852" s="84" t="b">
        <v>0</v>
      </c>
    </row>
    <row r="1853" spans="1:7" x14ac:dyDescent="0.25">
      <c r="A1853" s="84" t="s">
        <v>814</v>
      </c>
      <c r="B1853" s="84">
        <v>2</v>
      </c>
      <c r="C1853" s="122">
        <v>3.3076081572563416E-4</v>
      </c>
      <c r="D1853" s="84" t="s">
        <v>15743</v>
      </c>
      <c r="E1853" s="84" t="b">
        <v>0</v>
      </c>
      <c r="F1853" s="84" t="b">
        <v>0</v>
      </c>
      <c r="G1853" s="84" t="b">
        <v>0</v>
      </c>
    </row>
    <row r="1854" spans="1:7" x14ac:dyDescent="0.25">
      <c r="A1854" s="84" t="s">
        <v>15739</v>
      </c>
      <c r="B1854" s="84">
        <v>2</v>
      </c>
      <c r="C1854" s="122">
        <v>3.3076081572563416E-4</v>
      </c>
      <c r="D1854" s="84" t="s">
        <v>15743</v>
      </c>
      <c r="E1854" s="84" t="b">
        <v>0</v>
      </c>
      <c r="F1854" s="84" t="b">
        <v>0</v>
      </c>
      <c r="G1854" s="84" t="b">
        <v>0</v>
      </c>
    </row>
    <row r="1855" spans="1:7" x14ac:dyDescent="0.25">
      <c r="A1855" s="84" t="s">
        <v>15740</v>
      </c>
      <c r="B1855" s="84">
        <v>2</v>
      </c>
      <c r="C1855" s="122">
        <v>3.3076081572563416E-4</v>
      </c>
      <c r="D1855" s="84" t="s">
        <v>15743</v>
      </c>
      <c r="E1855" s="84" t="b">
        <v>0</v>
      </c>
      <c r="F1855" s="84" t="b">
        <v>0</v>
      </c>
      <c r="G1855" s="84" t="b">
        <v>0</v>
      </c>
    </row>
    <row r="1856" spans="1:7" x14ac:dyDescent="0.25">
      <c r="A1856" s="84" t="s">
        <v>813</v>
      </c>
      <c r="B1856" s="84">
        <v>2</v>
      </c>
      <c r="C1856" s="122">
        <v>3.3076081572563416E-4</v>
      </c>
      <c r="D1856" s="84" t="s">
        <v>15743</v>
      </c>
      <c r="E1856" s="84" t="b">
        <v>0</v>
      </c>
      <c r="F1856" s="84" t="b">
        <v>0</v>
      </c>
      <c r="G1856" s="84" t="b">
        <v>0</v>
      </c>
    </row>
    <row r="1857" spans="1:7" x14ac:dyDescent="0.25">
      <c r="A1857" s="84" t="s">
        <v>787</v>
      </c>
      <c r="B1857" s="84">
        <v>2</v>
      </c>
      <c r="C1857" s="122">
        <v>3.3076081572563416E-4</v>
      </c>
      <c r="D1857" s="84" t="s">
        <v>15743</v>
      </c>
      <c r="E1857" s="84" t="b">
        <v>0</v>
      </c>
      <c r="F1857" s="84" t="b">
        <v>0</v>
      </c>
      <c r="G1857" s="84" t="b">
        <v>0</v>
      </c>
    </row>
    <row r="1858" spans="1:7" x14ac:dyDescent="0.25">
      <c r="A1858" s="84" t="s">
        <v>731</v>
      </c>
      <c r="B1858" s="84">
        <v>124</v>
      </c>
      <c r="C1858" s="122">
        <v>1.0759894752791236E-3</v>
      </c>
      <c r="D1858" s="84" t="s">
        <v>12035</v>
      </c>
      <c r="E1858" s="84" t="b">
        <v>0</v>
      </c>
      <c r="F1858" s="84" t="b">
        <v>0</v>
      </c>
      <c r="G1858" s="84" t="b">
        <v>0</v>
      </c>
    </row>
    <row r="1859" spans="1:7" x14ac:dyDescent="0.25">
      <c r="A1859" s="84" t="s">
        <v>855</v>
      </c>
      <c r="B1859" s="84">
        <v>40</v>
      </c>
      <c r="C1859" s="122">
        <v>1.7425717348698563E-2</v>
      </c>
      <c r="D1859" s="84" t="s">
        <v>12035</v>
      </c>
      <c r="E1859" s="84" t="b">
        <v>0</v>
      </c>
      <c r="F1859" s="84" t="b">
        <v>0</v>
      </c>
      <c r="G1859" s="84" t="b">
        <v>0</v>
      </c>
    </row>
    <row r="1860" spans="1:7" x14ac:dyDescent="0.25">
      <c r="A1860" s="84" t="s">
        <v>12350</v>
      </c>
      <c r="B1860" s="84">
        <v>28</v>
      </c>
      <c r="C1860" s="122">
        <v>1.2810550272004624E-2</v>
      </c>
      <c r="D1860" s="84" t="s">
        <v>12035</v>
      </c>
      <c r="E1860" s="84" t="b">
        <v>0</v>
      </c>
      <c r="F1860" s="84" t="b">
        <v>0</v>
      </c>
      <c r="G1860" s="84" t="b">
        <v>0</v>
      </c>
    </row>
    <row r="1861" spans="1:7" x14ac:dyDescent="0.25">
      <c r="A1861" s="84" t="s">
        <v>12296</v>
      </c>
      <c r="B1861" s="84">
        <v>25</v>
      </c>
      <c r="C1861" s="122">
        <v>1.2350388214505176E-2</v>
      </c>
      <c r="D1861" s="84" t="s">
        <v>12035</v>
      </c>
      <c r="E1861" s="84" t="b">
        <v>0</v>
      </c>
      <c r="F1861" s="84" t="b">
        <v>0</v>
      </c>
      <c r="G1861" s="84" t="b">
        <v>0</v>
      </c>
    </row>
    <row r="1862" spans="1:7" x14ac:dyDescent="0.25">
      <c r="A1862" s="84" t="s">
        <v>2803</v>
      </c>
      <c r="B1862" s="84">
        <v>20</v>
      </c>
      <c r="C1862" s="122">
        <v>1.0427392935116922E-2</v>
      </c>
      <c r="D1862" s="84" t="s">
        <v>12035</v>
      </c>
      <c r="E1862" s="84" t="b">
        <v>0</v>
      </c>
      <c r="F1862" s="84" t="b">
        <v>0</v>
      </c>
      <c r="G1862" s="84" t="b">
        <v>0</v>
      </c>
    </row>
    <row r="1863" spans="1:7" x14ac:dyDescent="0.25">
      <c r="A1863" s="84" t="s">
        <v>2679</v>
      </c>
      <c r="B1863" s="84">
        <v>19</v>
      </c>
      <c r="C1863" s="122">
        <v>1.0186791583603956E-2</v>
      </c>
      <c r="D1863" s="84" t="s">
        <v>12035</v>
      </c>
      <c r="E1863" s="84" t="b">
        <v>0</v>
      </c>
      <c r="F1863" s="84" t="b">
        <v>0</v>
      </c>
      <c r="G1863" s="84" t="b">
        <v>0</v>
      </c>
    </row>
    <row r="1864" spans="1:7" x14ac:dyDescent="0.25">
      <c r="A1864" s="84" t="s">
        <v>2788</v>
      </c>
      <c r="B1864" s="84">
        <v>16</v>
      </c>
      <c r="C1864" s="122">
        <v>1.035145347866828E-2</v>
      </c>
      <c r="D1864" s="84" t="s">
        <v>12035</v>
      </c>
      <c r="E1864" s="84" t="b">
        <v>0</v>
      </c>
      <c r="F1864" s="84" t="b">
        <v>0</v>
      </c>
      <c r="G1864" s="84" t="b">
        <v>0</v>
      </c>
    </row>
    <row r="1865" spans="1:7" x14ac:dyDescent="0.25">
      <c r="A1865" s="84" t="s">
        <v>2713</v>
      </c>
      <c r="B1865" s="84">
        <v>13</v>
      </c>
      <c r="C1865" s="122">
        <v>8.1261586063142918E-3</v>
      </c>
      <c r="D1865" s="84" t="s">
        <v>12035</v>
      </c>
      <c r="E1865" s="84" t="b">
        <v>0</v>
      </c>
      <c r="F1865" s="84" t="b">
        <v>0</v>
      </c>
      <c r="G1865" s="84" t="b">
        <v>0</v>
      </c>
    </row>
    <row r="1866" spans="1:7" x14ac:dyDescent="0.25">
      <c r="A1866" s="84" t="s">
        <v>12352</v>
      </c>
      <c r="B1866" s="84">
        <v>12</v>
      </c>
      <c r="C1866" s="122">
        <v>7.763590109001209E-3</v>
      </c>
      <c r="D1866" s="84" t="s">
        <v>12035</v>
      </c>
      <c r="E1866" s="84" t="b">
        <v>0</v>
      </c>
      <c r="F1866" s="84" t="b">
        <v>0</v>
      </c>
      <c r="G1866" s="84" t="b">
        <v>0</v>
      </c>
    </row>
    <row r="1867" spans="1:7" x14ac:dyDescent="0.25">
      <c r="A1867" s="84" t="s">
        <v>2793</v>
      </c>
      <c r="B1867" s="84">
        <v>12</v>
      </c>
      <c r="C1867" s="122">
        <v>7.763590109001209E-3</v>
      </c>
      <c r="D1867" s="84" t="s">
        <v>12035</v>
      </c>
      <c r="E1867" s="84" t="b">
        <v>0</v>
      </c>
      <c r="F1867" s="84" t="b">
        <v>0</v>
      </c>
      <c r="G1867" s="84" t="b">
        <v>0</v>
      </c>
    </row>
    <row r="1868" spans="1:7" x14ac:dyDescent="0.25">
      <c r="A1868" s="84" t="s">
        <v>12280</v>
      </c>
      <c r="B1868" s="84">
        <v>10</v>
      </c>
      <c r="C1868" s="122">
        <v>6.9679670840016887E-3</v>
      </c>
      <c r="D1868" s="84" t="s">
        <v>12035</v>
      </c>
      <c r="E1868" s="84" t="b">
        <v>0</v>
      </c>
      <c r="F1868" s="84" t="b">
        <v>0</v>
      </c>
      <c r="G1868" s="84" t="b">
        <v>0</v>
      </c>
    </row>
    <row r="1869" spans="1:7" x14ac:dyDescent="0.25">
      <c r="A1869" s="84" t="s">
        <v>14219</v>
      </c>
      <c r="B1869" s="84">
        <v>9</v>
      </c>
      <c r="C1869" s="122">
        <v>6.5303380376821223E-3</v>
      </c>
      <c r="D1869" s="84" t="s">
        <v>12035</v>
      </c>
      <c r="E1869" s="84" t="b">
        <v>0</v>
      </c>
      <c r="F1869" s="84" t="b">
        <v>0</v>
      </c>
      <c r="G1869" s="84" t="b">
        <v>0</v>
      </c>
    </row>
    <row r="1870" spans="1:7" x14ac:dyDescent="0.25">
      <c r="A1870" s="84" t="s">
        <v>14213</v>
      </c>
      <c r="B1870" s="84">
        <v>9</v>
      </c>
      <c r="C1870" s="122">
        <v>6.8200628344262581E-3</v>
      </c>
      <c r="D1870" s="84" t="s">
        <v>12035</v>
      </c>
      <c r="E1870" s="84" t="b">
        <v>0</v>
      </c>
      <c r="F1870" s="84" t="b">
        <v>0</v>
      </c>
      <c r="G1870" s="84" t="b">
        <v>0</v>
      </c>
    </row>
    <row r="1871" spans="1:7" x14ac:dyDescent="0.25">
      <c r="A1871" s="84" t="s">
        <v>14205</v>
      </c>
      <c r="B1871" s="84">
        <v>8</v>
      </c>
      <c r="C1871" s="122">
        <v>6.0622780750455626E-3</v>
      </c>
      <c r="D1871" s="84" t="s">
        <v>12035</v>
      </c>
      <c r="E1871" s="84" t="b">
        <v>1</v>
      </c>
      <c r="F1871" s="84" t="b">
        <v>0</v>
      </c>
      <c r="G1871" s="84" t="b">
        <v>0</v>
      </c>
    </row>
    <row r="1872" spans="1:7" x14ac:dyDescent="0.25">
      <c r="A1872" s="84" t="s">
        <v>2687</v>
      </c>
      <c r="B1872" s="84">
        <v>8</v>
      </c>
      <c r="C1872" s="122">
        <v>6.3542450831144699E-3</v>
      </c>
      <c r="D1872" s="84" t="s">
        <v>12035</v>
      </c>
      <c r="E1872" s="84" t="b">
        <v>0</v>
      </c>
      <c r="F1872" s="84" t="b">
        <v>0</v>
      </c>
      <c r="G1872" s="84" t="b">
        <v>0</v>
      </c>
    </row>
    <row r="1873" spans="1:7" x14ac:dyDescent="0.25">
      <c r="A1873" s="84" t="s">
        <v>12262</v>
      </c>
      <c r="B1873" s="84">
        <v>8</v>
      </c>
      <c r="C1873" s="122">
        <v>6.0622780750455626E-3</v>
      </c>
      <c r="D1873" s="84" t="s">
        <v>12035</v>
      </c>
      <c r="E1873" s="84" t="b">
        <v>0</v>
      </c>
      <c r="F1873" s="84" t="b">
        <v>0</v>
      </c>
      <c r="G1873" s="84" t="b">
        <v>0</v>
      </c>
    </row>
    <row r="1874" spans="1:7" x14ac:dyDescent="0.25">
      <c r="A1874" s="84" t="s">
        <v>12263</v>
      </c>
      <c r="B1874" s="84">
        <v>8</v>
      </c>
      <c r="C1874" s="122">
        <v>6.0622780750455626E-3</v>
      </c>
      <c r="D1874" s="84" t="s">
        <v>12035</v>
      </c>
      <c r="E1874" s="84" t="b">
        <v>0</v>
      </c>
      <c r="F1874" s="84" t="b">
        <v>0</v>
      </c>
      <c r="G1874" s="84" t="b">
        <v>0</v>
      </c>
    </row>
    <row r="1875" spans="1:7" x14ac:dyDescent="0.25">
      <c r="A1875" s="84" t="s">
        <v>12299</v>
      </c>
      <c r="B1875" s="84">
        <v>7</v>
      </c>
      <c r="C1875" s="122">
        <v>5.8548842258335891E-3</v>
      </c>
      <c r="D1875" s="84" t="s">
        <v>12035</v>
      </c>
      <c r="E1875" s="84" t="b">
        <v>0</v>
      </c>
      <c r="F1875" s="84" t="b">
        <v>0</v>
      </c>
      <c r="G1875" s="84" t="b">
        <v>0</v>
      </c>
    </row>
    <row r="1876" spans="1:7" x14ac:dyDescent="0.25">
      <c r="A1876" s="84" t="s">
        <v>12264</v>
      </c>
      <c r="B1876" s="84">
        <v>7</v>
      </c>
      <c r="C1876" s="122">
        <v>5.5599644477251605E-3</v>
      </c>
      <c r="D1876" s="84" t="s">
        <v>12035</v>
      </c>
      <c r="E1876" s="84" t="b">
        <v>0</v>
      </c>
      <c r="F1876" s="84" t="b">
        <v>0</v>
      </c>
      <c r="G1876" s="84" t="b">
        <v>0</v>
      </c>
    </row>
    <row r="1877" spans="1:7" x14ac:dyDescent="0.25">
      <c r="A1877" s="84" t="s">
        <v>14390</v>
      </c>
      <c r="B1877" s="84">
        <v>7</v>
      </c>
      <c r="C1877" s="122">
        <v>5.5599644477251605E-3</v>
      </c>
      <c r="D1877" s="84" t="s">
        <v>12035</v>
      </c>
      <c r="E1877" s="84" t="b">
        <v>0</v>
      </c>
      <c r="F1877" s="84" t="b">
        <v>0</v>
      </c>
      <c r="G1877" s="84" t="b">
        <v>0</v>
      </c>
    </row>
    <row r="1878" spans="1:7" x14ac:dyDescent="0.25">
      <c r="A1878" s="84" t="s">
        <v>14211</v>
      </c>
      <c r="B1878" s="84">
        <v>6</v>
      </c>
      <c r="C1878" s="122">
        <v>5.0184721935716478E-3</v>
      </c>
      <c r="D1878" s="84" t="s">
        <v>12035</v>
      </c>
      <c r="E1878" s="84" t="b">
        <v>0</v>
      </c>
      <c r="F1878" s="84" t="b">
        <v>0</v>
      </c>
      <c r="G1878" s="84" t="b">
        <v>0</v>
      </c>
    </row>
    <row r="1879" spans="1:7" x14ac:dyDescent="0.25">
      <c r="A1879" s="84" t="s">
        <v>14312</v>
      </c>
      <c r="B1879" s="84">
        <v>6</v>
      </c>
      <c r="C1879" s="122">
        <v>5.0184721935716478E-3</v>
      </c>
      <c r="D1879" s="84" t="s">
        <v>12035</v>
      </c>
      <c r="E1879" s="84" t="b">
        <v>0</v>
      </c>
      <c r="F1879" s="84" t="b">
        <v>0</v>
      </c>
      <c r="G1879" s="84" t="b">
        <v>0</v>
      </c>
    </row>
    <row r="1880" spans="1:7" x14ac:dyDescent="0.25">
      <c r="A1880" s="84" t="s">
        <v>14284</v>
      </c>
      <c r="B1880" s="84">
        <v>6</v>
      </c>
      <c r="C1880" s="122">
        <v>5.0184721935716478E-3</v>
      </c>
      <c r="D1880" s="84" t="s">
        <v>12035</v>
      </c>
      <c r="E1880" s="84" t="b">
        <v>0</v>
      </c>
      <c r="F1880" s="84" t="b">
        <v>0</v>
      </c>
      <c r="G1880" s="84" t="b">
        <v>0</v>
      </c>
    </row>
    <row r="1881" spans="1:7" x14ac:dyDescent="0.25">
      <c r="A1881" s="84" t="s">
        <v>2999</v>
      </c>
      <c r="B1881" s="84">
        <v>6</v>
      </c>
      <c r="C1881" s="122">
        <v>5.0184721935716478E-3</v>
      </c>
      <c r="D1881" s="84" t="s">
        <v>12035</v>
      </c>
      <c r="E1881" s="84" t="b">
        <v>0</v>
      </c>
      <c r="F1881" s="84" t="b">
        <v>0</v>
      </c>
      <c r="G1881" s="84" t="b">
        <v>0</v>
      </c>
    </row>
    <row r="1882" spans="1:7" x14ac:dyDescent="0.25">
      <c r="A1882" s="84" t="s">
        <v>14234</v>
      </c>
      <c r="B1882" s="84">
        <v>6</v>
      </c>
      <c r="C1882" s="122">
        <v>5.0184721935716478E-3</v>
      </c>
      <c r="D1882" s="84" t="s">
        <v>12035</v>
      </c>
      <c r="E1882" s="84" t="b">
        <v>0</v>
      </c>
      <c r="F1882" s="84" t="b">
        <v>0</v>
      </c>
      <c r="G1882" s="84" t="b">
        <v>0</v>
      </c>
    </row>
    <row r="1883" spans="1:7" x14ac:dyDescent="0.25">
      <c r="A1883" s="84" t="s">
        <v>2922</v>
      </c>
      <c r="B1883" s="84">
        <v>6</v>
      </c>
      <c r="C1883" s="122">
        <v>5.0184721935716478E-3</v>
      </c>
      <c r="D1883" s="84" t="s">
        <v>12035</v>
      </c>
      <c r="E1883" s="84" t="b">
        <v>0</v>
      </c>
      <c r="F1883" s="84" t="b">
        <v>0</v>
      </c>
      <c r="G1883" s="84" t="b">
        <v>0</v>
      </c>
    </row>
    <row r="1884" spans="1:7" x14ac:dyDescent="0.25">
      <c r="A1884" s="84" t="s">
        <v>12369</v>
      </c>
      <c r="B1884" s="84">
        <v>6</v>
      </c>
      <c r="C1884" s="122">
        <v>5.0184721935716478E-3</v>
      </c>
      <c r="D1884" s="84" t="s">
        <v>12035</v>
      </c>
      <c r="E1884" s="84" t="b">
        <v>0</v>
      </c>
      <c r="F1884" s="84" t="b">
        <v>0</v>
      </c>
      <c r="G1884" s="84" t="b">
        <v>0</v>
      </c>
    </row>
    <row r="1885" spans="1:7" x14ac:dyDescent="0.25">
      <c r="A1885" s="84" t="s">
        <v>14212</v>
      </c>
      <c r="B1885" s="84">
        <v>6</v>
      </c>
      <c r="C1885" s="122">
        <v>5.3174573894720564E-3</v>
      </c>
      <c r="D1885" s="84" t="s">
        <v>12035</v>
      </c>
      <c r="E1885" s="84" t="b">
        <v>1</v>
      </c>
      <c r="F1885" s="84" t="b">
        <v>0</v>
      </c>
      <c r="G1885" s="84" t="b">
        <v>0</v>
      </c>
    </row>
    <row r="1886" spans="1:7" x14ac:dyDescent="0.25">
      <c r="A1886" s="84" t="s">
        <v>951</v>
      </c>
      <c r="B1886" s="84">
        <v>6</v>
      </c>
      <c r="C1886" s="122">
        <v>5.0184721935716478E-3</v>
      </c>
      <c r="D1886" s="84" t="s">
        <v>12035</v>
      </c>
      <c r="E1886" s="84" t="b">
        <v>0</v>
      </c>
      <c r="F1886" s="84" t="b">
        <v>0</v>
      </c>
      <c r="G1886" s="84" t="b">
        <v>0</v>
      </c>
    </row>
    <row r="1887" spans="1:7" x14ac:dyDescent="0.25">
      <c r="A1887" s="84" t="s">
        <v>14255</v>
      </c>
      <c r="B1887" s="84">
        <v>6</v>
      </c>
      <c r="C1887" s="122">
        <v>5.0184721935716478E-3</v>
      </c>
      <c r="D1887" s="84" t="s">
        <v>12035</v>
      </c>
      <c r="E1887" s="84" t="b">
        <v>0</v>
      </c>
      <c r="F1887" s="84" t="b">
        <v>0</v>
      </c>
      <c r="G1887" s="84" t="b">
        <v>0</v>
      </c>
    </row>
    <row r="1888" spans="1:7" x14ac:dyDescent="0.25">
      <c r="A1888" s="84" t="s">
        <v>14277</v>
      </c>
      <c r="B1888" s="84">
        <v>6</v>
      </c>
      <c r="C1888" s="122">
        <v>5.0184721935716478E-3</v>
      </c>
      <c r="D1888" s="84" t="s">
        <v>12035</v>
      </c>
      <c r="E1888" s="84" t="b">
        <v>0</v>
      </c>
      <c r="F1888" s="84" t="b">
        <v>0</v>
      </c>
      <c r="G1888" s="84" t="b">
        <v>0</v>
      </c>
    </row>
    <row r="1889" spans="1:7" x14ac:dyDescent="0.25">
      <c r="A1889" s="84" t="s">
        <v>14281</v>
      </c>
      <c r="B1889" s="84">
        <v>6</v>
      </c>
      <c r="C1889" s="122">
        <v>5.0184721935716478E-3</v>
      </c>
      <c r="D1889" s="84" t="s">
        <v>12035</v>
      </c>
      <c r="E1889" s="84" t="b">
        <v>0</v>
      </c>
      <c r="F1889" s="84" t="b">
        <v>0</v>
      </c>
      <c r="G1889" s="84" t="b">
        <v>0</v>
      </c>
    </row>
    <row r="1890" spans="1:7" x14ac:dyDescent="0.25">
      <c r="A1890" s="84" t="s">
        <v>568</v>
      </c>
      <c r="B1890" s="84">
        <v>6</v>
      </c>
      <c r="C1890" s="122">
        <v>5.0184721935716478E-3</v>
      </c>
      <c r="D1890" s="84" t="s">
        <v>12035</v>
      </c>
      <c r="E1890" s="84" t="b">
        <v>0</v>
      </c>
      <c r="F1890" s="84" t="b">
        <v>0</v>
      </c>
      <c r="G1890" s="84" t="b">
        <v>0</v>
      </c>
    </row>
    <row r="1891" spans="1:7" x14ac:dyDescent="0.25">
      <c r="A1891" s="84" t="s">
        <v>14229</v>
      </c>
      <c r="B1891" s="84">
        <v>6</v>
      </c>
      <c r="C1891" s="122">
        <v>5.0184721935716478E-3</v>
      </c>
      <c r="D1891" s="84" t="s">
        <v>12035</v>
      </c>
      <c r="E1891" s="84" t="b">
        <v>0</v>
      </c>
      <c r="F1891" s="84" t="b">
        <v>0</v>
      </c>
      <c r="G1891" s="84" t="b">
        <v>0</v>
      </c>
    </row>
    <row r="1892" spans="1:7" x14ac:dyDescent="0.25">
      <c r="A1892" s="84" t="s">
        <v>14285</v>
      </c>
      <c r="B1892" s="84">
        <v>5</v>
      </c>
      <c r="C1892" s="122">
        <v>4.431214491226714E-3</v>
      </c>
      <c r="D1892" s="84" t="s">
        <v>12035</v>
      </c>
      <c r="E1892" s="84" t="b">
        <v>1</v>
      </c>
      <c r="F1892" s="84" t="b">
        <v>0</v>
      </c>
      <c r="G1892" s="84" t="b">
        <v>0</v>
      </c>
    </row>
    <row r="1893" spans="1:7" x14ac:dyDescent="0.25">
      <c r="A1893" s="84" t="s">
        <v>12377</v>
      </c>
      <c r="B1893" s="84">
        <v>5</v>
      </c>
      <c r="C1893" s="122">
        <v>4.431214491226714E-3</v>
      </c>
      <c r="D1893" s="84" t="s">
        <v>12035</v>
      </c>
      <c r="E1893" s="84" t="b">
        <v>0</v>
      </c>
      <c r="F1893" s="84" t="b">
        <v>0</v>
      </c>
      <c r="G1893" s="84" t="b">
        <v>0</v>
      </c>
    </row>
    <row r="1894" spans="1:7" x14ac:dyDescent="0.25">
      <c r="A1894" s="84" t="s">
        <v>14206</v>
      </c>
      <c r="B1894" s="84">
        <v>5</v>
      </c>
      <c r="C1894" s="122">
        <v>4.736154746129346E-3</v>
      </c>
      <c r="D1894" s="84" t="s">
        <v>12035</v>
      </c>
      <c r="E1894" s="84" t="b">
        <v>0</v>
      </c>
      <c r="F1894" s="84" t="b">
        <v>0</v>
      </c>
      <c r="G1894" s="84" t="b">
        <v>0</v>
      </c>
    </row>
    <row r="1895" spans="1:7" x14ac:dyDescent="0.25">
      <c r="A1895" s="84" t="s">
        <v>14224</v>
      </c>
      <c r="B1895" s="84">
        <v>5</v>
      </c>
      <c r="C1895" s="122">
        <v>4.736154746129346E-3</v>
      </c>
      <c r="D1895" s="84" t="s">
        <v>12035</v>
      </c>
      <c r="E1895" s="84" t="b">
        <v>0</v>
      </c>
      <c r="F1895" s="84" t="b">
        <v>0</v>
      </c>
      <c r="G1895" s="84" t="b">
        <v>0</v>
      </c>
    </row>
    <row r="1896" spans="1:7" x14ac:dyDescent="0.25">
      <c r="A1896" s="84" t="s">
        <v>14232</v>
      </c>
      <c r="B1896" s="84">
        <v>5</v>
      </c>
      <c r="C1896" s="122">
        <v>4.431214491226714E-3</v>
      </c>
      <c r="D1896" s="84" t="s">
        <v>12035</v>
      </c>
      <c r="E1896" s="84" t="b">
        <v>0</v>
      </c>
      <c r="F1896" s="84" t="b">
        <v>0</v>
      </c>
      <c r="G1896" s="84" t="b">
        <v>0</v>
      </c>
    </row>
    <row r="1897" spans="1:7" x14ac:dyDescent="0.25">
      <c r="A1897" s="84" t="s">
        <v>12282</v>
      </c>
      <c r="B1897" s="84">
        <v>5</v>
      </c>
      <c r="C1897" s="122">
        <v>4.431214491226714E-3</v>
      </c>
      <c r="D1897" s="84" t="s">
        <v>12035</v>
      </c>
      <c r="E1897" s="84" t="b">
        <v>1</v>
      </c>
      <c r="F1897" s="84" t="b">
        <v>0</v>
      </c>
      <c r="G1897" s="84" t="b">
        <v>0</v>
      </c>
    </row>
    <row r="1898" spans="1:7" x14ac:dyDescent="0.25">
      <c r="A1898" s="84" t="s">
        <v>14315</v>
      </c>
      <c r="B1898" s="84">
        <v>5</v>
      </c>
      <c r="C1898" s="122">
        <v>4.431214491226714E-3</v>
      </c>
      <c r="D1898" s="84" t="s">
        <v>12035</v>
      </c>
      <c r="E1898" s="84" t="b">
        <v>0</v>
      </c>
      <c r="F1898" s="84" t="b">
        <v>0</v>
      </c>
      <c r="G1898" s="84" t="b">
        <v>0</v>
      </c>
    </row>
    <row r="1899" spans="1:7" x14ac:dyDescent="0.25">
      <c r="A1899" s="84" t="s">
        <v>14221</v>
      </c>
      <c r="B1899" s="84">
        <v>5</v>
      </c>
      <c r="C1899" s="122">
        <v>4.431214491226714E-3</v>
      </c>
      <c r="D1899" s="84" t="s">
        <v>12035</v>
      </c>
      <c r="E1899" s="84" t="b">
        <v>0</v>
      </c>
      <c r="F1899" s="84" t="b">
        <v>0</v>
      </c>
      <c r="G1899" s="84" t="b">
        <v>0</v>
      </c>
    </row>
    <row r="1900" spans="1:7" x14ac:dyDescent="0.25">
      <c r="A1900" s="84" t="s">
        <v>14333</v>
      </c>
      <c r="B1900" s="84">
        <v>5</v>
      </c>
      <c r="C1900" s="122">
        <v>4.431214491226714E-3</v>
      </c>
      <c r="D1900" s="84" t="s">
        <v>12035</v>
      </c>
      <c r="E1900" s="84" t="b">
        <v>0</v>
      </c>
      <c r="F1900" s="84" t="b">
        <v>0</v>
      </c>
      <c r="G1900" s="84" t="b">
        <v>0</v>
      </c>
    </row>
    <row r="1901" spans="1:7" x14ac:dyDescent="0.25">
      <c r="A1901" s="84" t="s">
        <v>14254</v>
      </c>
      <c r="B1901" s="84">
        <v>5</v>
      </c>
      <c r="C1901" s="122">
        <v>4.431214491226714E-3</v>
      </c>
      <c r="D1901" s="84" t="s">
        <v>12035</v>
      </c>
      <c r="E1901" s="84" t="b">
        <v>0</v>
      </c>
      <c r="F1901" s="84" t="b">
        <v>0</v>
      </c>
      <c r="G1901" s="84" t="b">
        <v>0</v>
      </c>
    </row>
    <row r="1902" spans="1:7" x14ac:dyDescent="0.25">
      <c r="A1902" s="84" t="s">
        <v>14217</v>
      </c>
      <c r="B1902" s="84">
        <v>5</v>
      </c>
      <c r="C1902" s="122">
        <v>4.431214491226714E-3</v>
      </c>
      <c r="D1902" s="84" t="s">
        <v>12035</v>
      </c>
      <c r="E1902" s="84" t="b">
        <v>0</v>
      </c>
      <c r="F1902" s="84" t="b">
        <v>0</v>
      </c>
      <c r="G1902" s="84" t="b">
        <v>0</v>
      </c>
    </row>
    <row r="1903" spans="1:7" x14ac:dyDescent="0.25">
      <c r="A1903" s="84" t="s">
        <v>14253</v>
      </c>
      <c r="B1903" s="84">
        <v>5</v>
      </c>
      <c r="C1903" s="122">
        <v>4.431214491226714E-3</v>
      </c>
      <c r="D1903" s="84" t="s">
        <v>12035</v>
      </c>
      <c r="E1903" s="84" t="b">
        <v>0</v>
      </c>
      <c r="F1903" s="84" t="b">
        <v>0</v>
      </c>
      <c r="G1903" s="84" t="b">
        <v>0</v>
      </c>
    </row>
    <row r="1904" spans="1:7" x14ac:dyDescent="0.25">
      <c r="A1904" s="84" t="s">
        <v>14267</v>
      </c>
      <c r="B1904" s="84">
        <v>4</v>
      </c>
      <c r="C1904" s="122">
        <v>3.7889237969034768E-3</v>
      </c>
      <c r="D1904" s="84" t="s">
        <v>12035</v>
      </c>
      <c r="E1904" s="84" t="b">
        <v>0</v>
      </c>
      <c r="F1904" s="84" t="b">
        <v>0</v>
      </c>
      <c r="G1904" s="84" t="b">
        <v>0</v>
      </c>
    </row>
    <row r="1905" spans="1:7" x14ac:dyDescent="0.25">
      <c r="A1905" s="84" t="s">
        <v>14288</v>
      </c>
      <c r="B1905" s="84">
        <v>4</v>
      </c>
      <c r="C1905" s="122">
        <v>4.5467085562841715E-3</v>
      </c>
      <c r="D1905" s="84" t="s">
        <v>12035</v>
      </c>
      <c r="E1905" s="84" t="b">
        <v>0</v>
      </c>
      <c r="F1905" s="84" t="b">
        <v>0</v>
      </c>
      <c r="G1905" s="84" t="b">
        <v>0</v>
      </c>
    </row>
    <row r="1906" spans="1:7" x14ac:dyDescent="0.25">
      <c r="A1906" s="84" t="s">
        <v>2917</v>
      </c>
      <c r="B1906" s="84">
        <v>4</v>
      </c>
      <c r="C1906" s="122">
        <v>3.7889237969034768E-3</v>
      </c>
      <c r="D1906" s="84" t="s">
        <v>12035</v>
      </c>
      <c r="E1906" s="84" t="b">
        <v>0</v>
      </c>
      <c r="F1906" s="84" t="b">
        <v>0</v>
      </c>
      <c r="G1906" s="84" t="b">
        <v>0</v>
      </c>
    </row>
    <row r="1907" spans="1:7" x14ac:dyDescent="0.25">
      <c r="A1907" s="84" t="s">
        <v>12376</v>
      </c>
      <c r="B1907" s="84">
        <v>4</v>
      </c>
      <c r="C1907" s="122">
        <v>3.7889237969034768E-3</v>
      </c>
      <c r="D1907" s="84" t="s">
        <v>12035</v>
      </c>
      <c r="E1907" s="84" t="b">
        <v>0</v>
      </c>
      <c r="F1907" s="84" t="b">
        <v>0</v>
      </c>
      <c r="G1907" s="84" t="b">
        <v>0</v>
      </c>
    </row>
    <row r="1908" spans="1:7" x14ac:dyDescent="0.25">
      <c r="A1908" s="84" t="s">
        <v>14210</v>
      </c>
      <c r="B1908" s="84">
        <v>4</v>
      </c>
      <c r="C1908" s="122">
        <v>3.7889237969034768E-3</v>
      </c>
      <c r="D1908" s="84" t="s">
        <v>12035</v>
      </c>
      <c r="E1908" s="84" t="b">
        <v>0</v>
      </c>
      <c r="F1908" s="84" t="b">
        <v>0</v>
      </c>
      <c r="G1908" s="84" t="b">
        <v>0</v>
      </c>
    </row>
    <row r="1909" spans="1:7" x14ac:dyDescent="0.25">
      <c r="A1909" s="84" t="s">
        <v>14318</v>
      </c>
      <c r="B1909" s="84">
        <v>4</v>
      </c>
      <c r="C1909" s="122">
        <v>3.7889237969034768E-3</v>
      </c>
      <c r="D1909" s="84" t="s">
        <v>12035</v>
      </c>
      <c r="E1909" s="84" t="b">
        <v>0</v>
      </c>
      <c r="F1909" s="84" t="b">
        <v>0</v>
      </c>
      <c r="G1909" s="84" t="b">
        <v>0</v>
      </c>
    </row>
    <row r="1910" spans="1:7" x14ac:dyDescent="0.25">
      <c r="A1910" s="84" t="s">
        <v>14199</v>
      </c>
      <c r="B1910" s="84">
        <v>4</v>
      </c>
      <c r="C1910" s="122">
        <v>3.7889237969034768E-3</v>
      </c>
      <c r="D1910" s="84" t="s">
        <v>12035</v>
      </c>
      <c r="E1910" s="84" t="b">
        <v>0</v>
      </c>
      <c r="F1910" s="84" t="b">
        <v>0</v>
      </c>
      <c r="G1910" s="84" t="b">
        <v>0</v>
      </c>
    </row>
    <row r="1911" spans="1:7" x14ac:dyDescent="0.25">
      <c r="A1911" s="84" t="s">
        <v>14269</v>
      </c>
      <c r="B1911" s="84">
        <v>4</v>
      </c>
      <c r="C1911" s="122">
        <v>3.7889237969034768E-3</v>
      </c>
      <c r="D1911" s="84" t="s">
        <v>12035</v>
      </c>
      <c r="E1911" s="84" t="b">
        <v>0</v>
      </c>
      <c r="F1911" s="84" t="b">
        <v>0</v>
      </c>
      <c r="G1911" s="84" t="b">
        <v>0</v>
      </c>
    </row>
    <row r="1912" spans="1:7" x14ac:dyDescent="0.25">
      <c r="A1912" s="84" t="s">
        <v>14265</v>
      </c>
      <c r="B1912" s="84">
        <v>4</v>
      </c>
      <c r="C1912" s="122">
        <v>3.7889237969034768E-3</v>
      </c>
      <c r="D1912" s="84" t="s">
        <v>12035</v>
      </c>
      <c r="E1912" s="84" t="b">
        <v>0</v>
      </c>
      <c r="F1912" s="84" t="b">
        <v>0</v>
      </c>
      <c r="G1912" s="84" t="b">
        <v>0</v>
      </c>
    </row>
    <row r="1913" spans="1:7" x14ac:dyDescent="0.25">
      <c r="A1913" s="84" t="s">
        <v>13332</v>
      </c>
      <c r="B1913" s="84">
        <v>4</v>
      </c>
      <c r="C1913" s="122">
        <v>3.7889237969034768E-3</v>
      </c>
      <c r="D1913" s="84" t="s">
        <v>12035</v>
      </c>
      <c r="E1913" s="84" t="b">
        <v>0</v>
      </c>
      <c r="F1913" s="84" t="b">
        <v>0</v>
      </c>
      <c r="G1913" s="84" t="b">
        <v>0</v>
      </c>
    </row>
    <row r="1914" spans="1:7" x14ac:dyDescent="0.25">
      <c r="A1914" s="84" t="s">
        <v>14451</v>
      </c>
      <c r="B1914" s="84">
        <v>4</v>
      </c>
      <c r="C1914" s="122">
        <v>3.7889237969034768E-3</v>
      </c>
      <c r="D1914" s="84" t="s">
        <v>12035</v>
      </c>
      <c r="E1914" s="84" t="b">
        <v>0</v>
      </c>
      <c r="F1914" s="84" t="b">
        <v>0</v>
      </c>
      <c r="G1914" s="84" t="b">
        <v>0</v>
      </c>
    </row>
    <row r="1915" spans="1:7" x14ac:dyDescent="0.25">
      <c r="A1915" s="84" t="s">
        <v>14220</v>
      </c>
      <c r="B1915" s="84">
        <v>4</v>
      </c>
      <c r="C1915" s="122">
        <v>3.7889237969034768E-3</v>
      </c>
      <c r="D1915" s="84" t="s">
        <v>12035</v>
      </c>
      <c r="E1915" s="84" t="b">
        <v>0</v>
      </c>
      <c r="F1915" s="84" t="b">
        <v>0</v>
      </c>
      <c r="G1915" s="84" t="b">
        <v>0</v>
      </c>
    </row>
    <row r="1916" spans="1:7" x14ac:dyDescent="0.25">
      <c r="A1916" s="84" t="s">
        <v>14332</v>
      </c>
      <c r="B1916" s="84">
        <v>4</v>
      </c>
      <c r="C1916" s="122">
        <v>4.1034328884284607E-3</v>
      </c>
      <c r="D1916" s="84" t="s">
        <v>12035</v>
      </c>
      <c r="E1916" s="84" t="b">
        <v>0</v>
      </c>
      <c r="F1916" s="84" t="b">
        <v>0</v>
      </c>
      <c r="G1916" s="84" t="b">
        <v>0</v>
      </c>
    </row>
    <row r="1917" spans="1:7" x14ac:dyDescent="0.25">
      <c r="A1917" s="84" t="s">
        <v>14294</v>
      </c>
      <c r="B1917" s="84">
        <v>4</v>
      </c>
      <c r="C1917" s="122">
        <v>3.7889237969034768E-3</v>
      </c>
      <c r="D1917" s="84" t="s">
        <v>12035</v>
      </c>
      <c r="E1917" s="84" t="b">
        <v>0</v>
      </c>
      <c r="F1917" s="84" t="b">
        <v>0</v>
      </c>
      <c r="G1917" s="84" t="b">
        <v>0</v>
      </c>
    </row>
    <row r="1918" spans="1:7" x14ac:dyDescent="0.25">
      <c r="A1918" s="84" t="s">
        <v>12364</v>
      </c>
      <c r="B1918" s="84">
        <v>4</v>
      </c>
      <c r="C1918" s="122">
        <v>3.7889237969034768E-3</v>
      </c>
      <c r="D1918" s="84" t="s">
        <v>12035</v>
      </c>
      <c r="E1918" s="84" t="b">
        <v>0</v>
      </c>
      <c r="F1918" s="84" t="b">
        <v>0</v>
      </c>
      <c r="G1918" s="84" t="b">
        <v>0</v>
      </c>
    </row>
    <row r="1919" spans="1:7" x14ac:dyDescent="0.25">
      <c r="A1919" s="84" t="s">
        <v>14416</v>
      </c>
      <c r="B1919" s="84">
        <v>4</v>
      </c>
      <c r="C1919" s="122">
        <v>4.5467085562841715E-3</v>
      </c>
      <c r="D1919" s="84" t="s">
        <v>12035</v>
      </c>
      <c r="E1919" s="84" t="b">
        <v>0</v>
      </c>
      <c r="F1919" s="84" t="b">
        <v>0</v>
      </c>
      <c r="G1919" s="84" t="b">
        <v>0</v>
      </c>
    </row>
    <row r="1920" spans="1:7" x14ac:dyDescent="0.25">
      <c r="A1920" s="84" t="s">
        <v>14494</v>
      </c>
      <c r="B1920" s="84">
        <v>4</v>
      </c>
      <c r="C1920" s="122">
        <v>3.7889237969034768E-3</v>
      </c>
      <c r="D1920" s="84" t="s">
        <v>12035</v>
      </c>
      <c r="E1920" s="84" t="b">
        <v>0</v>
      </c>
      <c r="F1920" s="84" t="b">
        <v>0</v>
      </c>
      <c r="G1920" s="84" t="b">
        <v>0</v>
      </c>
    </row>
    <row r="1921" spans="1:7" x14ac:dyDescent="0.25">
      <c r="A1921" s="84" t="s">
        <v>12295</v>
      </c>
      <c r="B1921" s="84">
        <v>4</v>
      </c>
      <c r="C1921" s="122">
        <v>3.7889237969034768E-3</v>
      </c>
      <c r="D1921" s="84" t="s">
        <v>12035</v>
      </c>
      <c r="E1921" s="84" t="b">
        <v>0</v>
      </c>
      <c r="F1921" s="84" t="b">
        <v>0</v>
      </c>
      <c r="G1921" s="84" t="b">
        <v>0</v>
      </c>
    </row>
    <row r="1922" spans="1:7" x14ac:dyDescent="0.25">
      <c r="A1922" s="84" t="s">
        <v>12384</v>
      </c>
      <c r="B1922" s="84">
        <v>4</v>
      </c>
      <c r="C1922" s="122">
        <v>3.7889237969034768E-3</v>
      </c>
      <c r="D1922" s="84" t="s">
        <v>12035</v>
      </c>
      <c r="E1922" s="84" t="b">
        <v>0</v>
      </c>
      <c r="F1922" s="84" t="b">
        <v>0</v>
      </c>
      <c r="G1922" s="84" t="b">
        <v>0</v>
      </c>
    </row>
    <row r="1923" spans="1:7" x14ac:dyDescent="0.25">
      <c r="A1923" s="84" t="s">
        <v>14731</v>
      </c>
      <c r="B1923" s="84">
        <v>4</v>
      </c>
      <c r="C1923" s="122">
        <v>3.7889237969034768E-3</v>
      </c>
      <c r="D1923" s="84" t="s">
        <v>12035</v>
      </c>
      <c r="E1923" s="84" t="b">
        <v>0</v>
      </c>
      <c r="F1923" s="84" t="b">
        <v>0</v>
      </c>
      <c r="G1923" s="84" t="b">
        <v>0</v>
      </c>
    </row>
    <row r="1924" spans="1:7" x14ac:dyDescent="0.25">
      <c r="A1924" s="84" t="s">
        <v>14590</v>
      </c>
      <c r="B1924" s="84">
        <v>4</v>
      </c>
      <c r="C1924" s="122">
        <v>3.7889237969034768E-3</v>
      </c>
      <c r="D1924" s="84" t="s">
        <v>12035</v>
      </c>
      <c r="E1924" s="84" t="b">
        <v>0</v>
      </c>
      <c r="F1924" s="84" t="b">
        <v>0</v>
      </c>
      <c r="G1924" s="84" t="b">
        <v>0</v>
      </c>
    </row>
    <row r="1925" spans="1:7" x14ac:dyDescent="0.25">
      <c r="A1925" s="84" t="s">
        <v>12271</v>
      </c>
      <c r="B1925" s="84">
        <v>3</v>
      </c>
      <c r="C1925" s="122">
        <v>3.0775746663213453E-3</v>
      </c>
      <c r="D1925" s="84" t="s">
        <v>12035</v>
      </c>
      <c r="E1925" s="84" t="b">
        <v>0</v>
      </c>
      <c r="F1925" s="84" t="b">
        <v>0</v>
      </c>
      <c r="G1925" s="84" t="b">
        <v>0</v>
      </c>
    </row>
    <row r="1926" spans="1:7" x14ac:dyDescent="0.25">
      <c r="A1926" s="84" t="s">
        <v>14296</v>
      </c>
      <c r="B1926" s="84">
        <v>3</v>
      </c>
      <c r="C1926" s="122">
        <v>3.0775746663213453E-3</v>
      </c>
      <c r="D1926" s="84" t="s">
        <v>12035</v>
      </c>
      <c r="E1926" s="84" t="b">
        <v>0</v>
      </c>
      <c r="F1926" s="84" t="b">
        <v>0</v>
      </c>
      <c r="G1926" s="84" t="b">
        <v>0</v>
      </c>
    </row>
    <row r="1927" spans="1:7" x14ac:dyDescent="0.25">
      <c r="A1927" s="84" t="s">
        <v>14204</v>
      </c>
      <c r="B1927" s="84">
        <v>3</v>
      </c>
      <c r="C1927" s="122">
        <v>3.0775746663213453E-3</v>
      </c>
      <c r="D1927" s="84" t="s">
        <v>12035</v>
      </c>
      <c r="E1927" s="84" t="b">
        <v>0</v>
      </c>
      <c r="F1927" s="84" t="b">
        <v>0</v>
      </c>
      <c r="G1927" s="84" t="b">
        <v>0</v>
      </c>
    </row>
    <row r="1928" spans="1:7" x14ac:dyDescent="0.25">
      <c r="A1928" s="84" t="s">
        <v>14386</v>
      </c>
      <c r="B1928" s="84">
        <v>3</v>
      </c>
      <c r="C1928" s="122">
        <v>3.0775746663213453E-3</v>
      </c>
      <c r="D1928" s="84" t="s">
        <v>12035</v>
      </c>
      <c r="E1928" s="84" t="b">
        <v>0</v>
      </c>
      <c r="F1928" s="84" t="b">
        <v>0</v>
      </c>
      <c r="G1928" s="84" t="b">
        <v>0</v>
      </c>
    </row>
    <row r="1929" spans="1:7" x14ac:dyDescent="0.25">
      <c r="A1929" s="84" t="s">
        <v>14317</v>
      </c>
      <c r="B1929" s="84">
        <v>3</v>
      </c>
      <c r="C1929" s="122">
        <v>3.9783699867486505E-3</v>
      </c>
      <c r="D1929" s="84" t="s">
        <v>12035</v>
      </c>
      <c r="E1929" s="84" t="b">
        <v>0</v>
      </c>
      <c r="F1929" s="84" t="b">
        <v>0</v>
      </c>
      <c r="G1929" s="84" t="b">
        <v>0</v>
      </c>
    </row>
    <row r="1930" spans="1:7" x14ac:dyDescent="0.25">
      <c r="A1930" s="84" t="s">
        <v>14549</v>
      </c>
      <c r="B1930" s="84">
        <v>3</v>
      </c>
      <c r="C1930" s="122">
        <v>3.0775746663213453E-3</v>
      </c>
      <c r="D1930" s="84" t="s">
        <v>12035</v>
      </c>
      <c r="E1930" s="84" t="b">
        <v>1</v>
      </c>
      <c r="F1930" s="84" t="b">
        <v>0</v>
      </c>
      <c r="G1930" s="84" t="b">
        <v>0</v>
      </c>
    </row>
    <row r="1931" spans="1:7" x14ac:dyDescent="0.25">
      <c r="A1931" s="84" t="s">
        <v>14433</v>
      </c>
      <c r="B1931" s="84">
        <v>3</v>
      </c>
      <c r="C1931" s="122">
        <v>3.0775746663213453E-3</v>
      </c>
      <c r="D1931" s="84" t="s">
        <v>12035</v>
      </c>
      <c r="E1931" s="84" t="b">
        <v>0</v>
      </c>
      <c r="F1931" s="84" t="b">
        <v>0</v>
      </c>
      <c r="G1931" s="84" t="b">
        <v>0</v>
      </c>
    </row>
    <row r="1932" spans="1:7" x14ac:dyDescent="0.25">
      <c r="A1932" s="84" t="s">
        <v>14350</v>
      </c>
      <c r="B1932" s="84">
        <v>3</v>
      </c>
      <c r="C1932" s="122">
        <v>3.0775746663213453E-3</v>
      </c>
      <c r="D1932" s="84" t="s">
        <v>12035</v>
      </c>
      <c r="E1932" s="84" t="b">
        <v>0</v>
      </c>
      <c r="F1932" s="84" t="b">
        <v>0</v>
      </c>
      <c r="G1932" s="84" t="b">
        <v>0</v>
      </c>
    </row>
    <row r="1933" spans="1:7" x14ac:dyDescent="0.25">
      <c r="A1933" s="84" t="s">
        <v>14195</v>
      </c>
      <c r="B1933" s="84">
        <v>3</v>
      </c>
      <c r="C1933" s="122">
        <v>3.0775746663213453E-3</v>
      </c>
      <c r="D1933" s="84" t="s">
        <v>12035</v>
      </c>
      <c r="E1933" s="84" t="b">
        <v>0</v>
      </c>
      <c r="F1933" s="84" t="b">
        <v>0</v>
      </c>
      <c r="G1933" s="84" t="b">
        <v>0</v>
      </c>
    </row>
    <row r="1934" spans="1:7" x14ac:dyDescent="0.25">
      <c r="A1934" s="84" t="s">
        <v>14635</v>
      </c>
      <c r="B1934" s="84">
        <v>3</v>
      </c>
      <c r="C1934" s="122">
        <v>3.0775746663213453E-3</v>
      </c>
      <c r="D1934" s="84" t="s">
        <v>12035</v>
      </c>
      <c r="E1934" s="84" t="b">
        <v>0</v>
      </c>
      <c r="F1934" s="84" t="b">
        <v>0</v>
      </c>
      <c r="G1934" s="84" t="b">
        <v>0</v>
      </c>
    </row>
    <row r="1935" spans="1:7" x14ac:dyDescent="0.25">
      <c r="A1935" s="84" t="s">
        <v>14535</v>
      </c>
      <c r="B1935" s="84">
        <v>3</v>
      </c>
      <c r="C1935" s="122">
        <v>3.0775746663213453E-3</v>
      </c>
      <c r="D1935" s="84" t="s">
        <v>12035</v>
      </c>
      <c r="E1935" s="84" t="b">
        <v>0</v>
      </c>
      <c r="F1935" s="84" t="b">
        <v>0</v>
      </c>
      <c r="G1935" s="84" t="b">
        <v>0</v>
      </c>
    </row>
    <row r="1936" spans="1:7" x14ac:dyDescent="0.25">
      <c r="A1936" s="84" t="s">
        <v>14822</v>
      </c>
      <c r="B1936" s="84">
        <v>3</v>
      </c>
      <c r="C1936" s="122">
        <v>3.0775746663213453E-3</v>
      </c>
      <c r="D1936" s="84" t="s">
        <v>12035</v>
      </c>
      <c r="E1936" s="84" t="b">
        <v>0</v>
      </c>
      <c r="F1936" s="84" t="b">
        <v>0</v>
      </c>
      <c r="G1936" s="84" t="b">
        <v>0</v>
      </c>
    </row>
    <row r="1937" spans="1:7" x14ac:dyDescent="0.25">
      <c r="A1937" s="84" t="s">
        <v>14536</v>
      </c>
      <c r="B1937" s="84">
        <v>3</v>
      </c>
      <c r="C1937" s="122">
        <v>3.0775746663213453E-3</v>
      </c>
      <c r="D1937" s="84" t="s">
        <v>12035</v>
      </c>
      <c r="E1937" s="84" t="b">
        <v>0</v>
      </c>
      <c r="F1937" s="84" t="b">
        <v>0</v>
      </c>
      <c r="G1937" s="84" t="b">
        <v>0</v>
      </c>
    </row>
    <row r="1938" spans="1:7" x14ac:dyDescent="0.25">
      <c r="A1938" s="84" t="s">
        <v>14823</v>
      </c>
      <c r="B1938" s="84">
        <v>3</v>
      </c>
      <c r="C1938" s="122">
        <v>3.0775746663213453E-3</v>
      </c>
      <c r="D1938" s="84" t="s">
        <v>12035</v>
      </c>
      <c r="E1938" s="84" t="b">
        <v>0</v>
      </c>
      <c r="F1938" s="84" t="b">
        <v>0</v>
      </c>
      <c r="G1938" s="84" t="b">
        <v>0</v>
      </c>
    </row>
    <row r="1939" spans="1:7" x14ac:dyDescent="0.25">
      <c r="A1939" s="84" t="s">
        <v>14233</v>
      </c>
      <c r="B1939" s="84">
        <v>3</v>
      </c>
      <c r="C1939" s="122">
        <v>3.4100314172131286E-3</v>
      </c>
      <c r="D1939" s="84" t="s">
        <v>12035</v>
      </c>
      <c r="E1939" s="84" t="b">
        <v>0</v>
      </c>
      <c r="F1939" s="84" t="b">
        <v>0</v>
      </c>
      <c r="G1939" s="84" t="b">
        <v>0</v>
      </c>
    </row>
    <row r="1940" spans="1:7" x14ac:dyDescent="0.25">
      <c r="A1940" s="84" t="s">
        <v>14226</v>
      </c>
      <c r="B1940" s="84">
        <v>3</v>
      </c>
      <c r="C1940" s="122">
        <v>3.0775746663213453E-3</v>
      </c>
      <c r="D1940" s="84" t="s">
        <v>12035</v>
      </c>
      <c r="E1940" s="84" t="b">
        <v>1</v>
      </c>
      <c r="F1940" s="84" t="b">
        <v>0</v>
      </c>
      <c r="G1940" s="84" t="b">
        <v>0</v>
      </c>
    </row>
    <row r="1941" spans="1:7" x14ac:dyDescent="0.25">
      <c r="A1941" s="84" t="s">
        <v>14397</v>
      </c>
      <c r="B1941" s="84">
        <v>3</v>
      </c>
      <c r="C1941" s="122">
        <v>3.4100314172131286E-3</v>
      </c>
      <c r="D1941" s="84" t="s">
        <v>12035</v>
      </c>
      <c r="E1941" s="84" t="b">
        <v>0</v>
      </c>
      <c r="F1941" s="84" t="b">
        <v>0</v>
      </c>
      <c r="G1941" s="84" t="b">
        <v>0</v>
      </c>
    </row>
    <row r="1942" spans="1:7" x14ac:dyDescent="0.25">
      <c r="A1942" s="84" t="s">
        <v>14225</v>
      </c>
      <c r="B1942" s="84">
        <v>3</v>
      </c>
      <c r="C1942" s="122">
        <v>3.0775746663213453E-3</v>
      </c>
      <c r="D1942" s="84" t="s">
        <v>12035</v>
      </c>
      <c r="E1942" s="84" t="b">
        <v>0</v>
      </c>
      <c r="F1942" s="84" t="b">
        <v>0</v>
      </c>
      <c r="G1942" s="84" t="b">
        <v>0</v>
      </c>
    </row>
    <row r="1943" spans="1:7" x14ac:dyDescent="0.25">
      <c r="A1943" s="84" t="s">
        <v>14241</v>
      </c>
      <c r="B1943" s="84">
        <v>3</v>
      </c>
      <c r="C1943" s="122">
        <v>3.0775746663213453E-3</v>
      </c>
      <c r="D1943" s="84" t="s">
        <v>12035</v>
      </c>
      <c r="E1943" s="84" t="b">
        <v>0</v>
      </c>
      <c r="F1943" s="84" t="b">
        <v>0</v>
      </c>
      <c r="G1943" s="84" t="b">
        <v>0</v>
      </c>
    </row>
    <row r="1944" spans="1:7" x14ac:dyDescent="0.25">
      <c r="A1944" s="84" t="s">
        <v>14227</v>
      </c>
      <c r="B1944" s="84">
        <v>3</v>
      </c>
      <c r="C1944" s="122">
        <v>3.0775746663213453E-3</v>
      </c>
      <c r="D1944" s="84" t="s">
        <v>12035</v>
      </c>
      <c r="E1944" s="84" t="b">
        <v>0</v>
      </c>
      <c r="F1944" s="84" t="b">
        <v>0</v>
      </c>
      <c r="G1944" s="84" t="b">
        <v>0</v>
      </c>
    </row>
    <row r="1945" spans="1:7" x14ac:dyDescent="0.25">
      <c r="A1945" s="84" t="s">
        <v>14411</v>
      </c>
      <c r="B1945" s="84">
        <v>3</v>
      </c>
      <c r="C1945" s="122">
        <v>3.0775746663213453E-3</v>
      </c>
      <c r="D1945" s="84" t="s">
        <v>12035</v>
      </c>
      <c r="E1945" s="84" t="b">
        <v>0</v>
      </c>
      <c r="F1945" s="84" t="b">
        <v>0</v>
      </c>
      <c r="G1945" s="84" t="b">
        <v>0</v>
      </c>
    </row>
    <row r="1946" spans="1:7" x14ac:dyDescent="0.25">
      <c r="A1946" s="84" t="s">
        <v>14412</v>
      </c>
      <c r="B1946" s="84">
        <v>3</v>
      </c>
      <c r="C1946" s="122">
        <v>3.0775746663213453E-3</v>
      </c>
      <c r="D1946" s="84" t="s">
        <v>12035</v>
      </c>
      <c r="E1946" s="84" t="b">
        <v>0</v>
      </c>
      <c r="F1946" s="84" t="b">
        <v>0</v>
      </c>
      <c r="G1946" s="84" t="b">
        <v>0</v>
      </c>
    </row>
    <row r="1947" spans="1:7" x14ac:dyDescent="0.25">
      <c r="A1947" s="84" t="s">
        <v>14404</v>
      </c>
      <c r="B1947" s="84">
        <v>3</v>
      </c>
      <c r="C1947" s="122">
        <v>3.0775746663213453E-3</v>
      </c>
      <c r="D1947" s="84" t="s">
        <v>12035</v>
      </c>
      <c r="E1947" s="84" t="b">
        <v>0</v>
      </c>
      <c r="F1947" s="84" t="b">
        <v>0</v>
      </c>
      <c r="G1947" s="84" t="b">
        <v>0</v>
      </c>
    </row>
    <row r="1948" spans="1:7" x14ac:dyDescent="0.25">
      <c r="A1948" s="84" t="s">
        <v>12382</v>
      </c>
      <c r="B1948" s="84">
        <v>3</v>
      </c>
      <c r="C1948" s="122">
        <v>3.0775746663213453E-3</v>
      </c>
      <c r="D1948" s="84" t="s">
        <v>12035</v>
      </c>
      <c r="E1948" s="84" t="b">
        <v>0</v>
      </c>
      <c r="F1948" s="84" t="b">
        <v>0</v>
      </c>
      <c r="G1948" s="84" t="b">
        <v>0</v>
      </c>
    </row>
    <row r="1949" spans="1:7" x14ac:dyDescent="0.25">
      <c r="A1949" s="84" t="s">
        <v>14477</v>
      </c>
      <c r="B1949" s="84">
        <v>3</v>
      </c>
      <c r="C1949" s="122">
        <v>3.0775746663213453E-3</v>
      </c>
      <c r="D1949" s="84" t="s">
        <v>12035</v>
      </c>
      <c r="E1949" s="84" t="b">
        <v>0</v>
      </c>
      <c r="F1949" s="84" t="b">
        <v>0</v>
      </c>
      <c r="G1949" s="84" t="b">
        <v>0</v>
      </c>
    </row>
    <row r="1950" spans="1:7" x14ac:dyDescent="0.25">
      <c r="A1950" s="84" t="s">
        <v>12292</v>
      </c>
      <c r="B1950" s="84">
        <v>3</v>
      </c>
      <c r="C1950" s="122">
        <v>3.0775746663213453E-3</v>
      </c>
      <c r="D1950" s="84" t="s">
        <v>12035</v>
      </c>
      <c r="E1950" s="84" t="b">
        <v>0</v>
      </c>
      <c r="F1950" s="84" t="b">
        <v>0</v>
      </c>
      <c r="G1950" s="84" t="b">
        <v>0</v>
      </c>
    </row>
    <row r="1951" spans="1:7" x14ac:dyDescent="0.25">
      <c r="A1951" s="84" t="s">
        <v>14935</v>
      </c>
      <c r="B1951" s="84">
        <v>3</v>
      </c>
      <c r="C1951" s="122">
        <v>3.0775746663213453E-3</v>
      </c>
      <c r="D1951" s="84" t="s">
        <v>12035</v>
      </c>
      <c r="E1951" s="84" t="b">
        <v>0</v>
      </c>
      <c r="F1951" s="84" t="b">
        <v>0</v>
      </c>
      <c r="G1951" s="84" t="b">
        <v>0</v>
      </c>
    </row>
    <row r="1952" spans="1:7" x14ac:dyDescent="0.25">
      <c r="A1952" s="84" t="s">
        <v>14306</v>
      </c>
      <c r="B1952" s="84">
        <v>3</v>
      </c>
      <c r="C1952" s="122">
        <v>3.4100314172131286E-3</v>
      </c>
      <c r="D1952" s="84" t="s">
        <v>12035</v>
      </c>
      <c r="E1952" s="84" t="b">
        <v>0</v>
      </c>
      <c r="F1952" s="84" t="b">
        <v>0</v>
      </c>
      <c r="G1952" s="84" t="b">
        <v>0</v>
      </c>
    </row>
    <row r="1953" spans="1:7" x14ac:dyDescent="0.25">
      <c r="A1953" s="84" t="s">
        <v>14330</v>
      </c>
      <c r="B1953" s="84">
        <v>3</v>
      </c>
      <c r="C1953" s="122">
        <v>3.0775746663213453E-3</v>
      </c>
      <c r="D1953" s="84" t="s">
        <v>12035</v>
      </c>
      <c r="E1953" s="84" t="b">
        <v>0</v>
      </c>
      <c r="F1953" s="84" t="b">
        <v>0</v>
      </c>
      <c r="G1953" s="84" t="b">
        <v>0</v>
      </c>
    </row>
    <row r="1954" spans="1:7" x14ac:dyDescent="0.25">
      <c r="A1954" s="84" t="s">
        <v>14825</v>
      </c>
      <c r="B1954" s="84">
        <v>3</v>
      </c>
      <c r="C1954" s="122">
        <v>3.4100314172131286E-3</v>
      </c>
      <c r="D1954" s="84" t="s">
        <v>12035</v>
      </c>
      <c r="E1954" s="84" t="b">
        <v>0</v>
      </c>
      <c r="F1954" s="84" t="b">
        <v>0</v>
      </c>
      <c r="G1954" s="84" t="b">
        <v>0</v>
      </c>
    </row>
    <row r="1955" spans="1:7" x14ac:dyDescent="0.25">
      <c r="A1955" s="84" t="s">
        <v>15712</v>
      </c>
      <c r="B1955" s="84">
        <v>2</v>
      </c>
      <c r="C1955" s="122">
        <v>2.2733542781420858E-3</v>
      </c>
      <c r="D1955" s="84" t="s">
        <v>12035</v>
      </c>
      <c r="E1955" s="84" t="b">
        <v>0</v>
      </c>
      <c r="F1955" s="84" t="b">
        <v>0</v>
      </c>
      <c r="G1955" s="84" t="b">
        <v>0</v>
      </c>
    </row>
    <row r="1956" spans="1:7" x14ac:dyDescent="0.25">
      <c r="A1956" s="84" t="s">
        <v>15713</v>
      </c>
      <c r="B1956" s="84">
        <v>2</v>
      </c>
      <c r="C1956" s="122">
        <v>2.2733542781420858E-3</v>
      </c>
      <c r="D1956" s="84" t="s">
        <v>12035</v>
      </c>
      <c r="E1956" s="84" t="b">
        <v>0</v>
      </c>
      <c r="F1956" s="84" t="b">
        <v>0</v>
      </c>
      <c r="G1956" s="84" t="b">
        <v>0</v>
      </c>
    </row>
    <row r="1957" spans="1:7" x14ac:dyDescent="0.25">
      <c r="A1957" s="84" t="s">
        <v>14328</v>
      </c>
      <c r="B1957" s="84">
        <v>2</v>
      </c>
      <c r="C1957" s="122">
        <v>2.2733542781420858E-3</v>
      </c>
      <c r="D1957" s="84" t="s">
        <v>12035</v>
      </c>
      <c r="E1957" s="84" t="b">
        <v>0</v>
      </c>
      <c r="F1957" s="84" t="b">
        <v>0</v>
      </c>
      <c r="G1957" s="84" t="b">
        <v>0</v>
      </c>
    </row>
    <row r="1958" spans="1:7" x14ac:dyDescent="0.25">
      <c r="A1958" s="84" t="s">
        <v>14693</v>
      </c>
      <c r="B1958" s="84">
        <v>2</v>
      </c>
      <c r="C1958" s="122">
        <v>2.2733542781420858E-3</v>
      </c>
      <c r="D1958" s="84" t="s">
        <v>12035</v>
      </c>
      <c r="E1958" s="84" t="b">
        <v>0</v>
      </c>
      <c r="F1958" s="84" t="b">
        <v>0</v>
      </c>
      <c r="G1958" s="84" t="b">
        <v>0</v>
      </c>
    </row>
    <row r="1959" spans="1:7" x14ac:dyDescent="0.25">
      <c r="A1959" s="84" t="s">
        <v>14915</v>
      </c>
      <c r="B1959" s="84">
        <v>2</v>
      </c>
      <c r="C1959" s="122">
        <v>2.2733542781420858E-3</v>
      </c>
      <c r="D1959" s="84" t="s">
        <v>12035</v>
      </c>
      <c r="E1959" s="84" t="b">
        <v>0</v>
      </c>
      <c r="F1959" s="84" t="b">
        <v>0</v>
      </c>
      <c r="G1959" s="84" t="b">
        <v>0</v>
      </c>
    </row>
    <row r="1960" spans="1:7" x14ac:dyDescent="0.25">
      <c r="A1960" s="84" t="s">
        <v>14275</v>
      </c>
      <c r="B1960" s="84">
        <v>2</v>
      </c>
      <c r="C1960" s="122">
        <v>2.2733542781420858E-3</v>
      </c>
      <c r="D1960" s="84" t="s">
        <v>12035</v>
      </c>
      <c r="E1960" s="84" t="b">
        <v>1</v>
      </c>
      <c r="F1960" s="84" t="b">
        <v>0</v>
      </c>
      <c r="G1960" s="84" t="b">
        <v>0</v>
      </c>
    </row>
    <row r="1961" spans="1:7" x14ac:dyDescent="0.25">
      <c r="A1961" s="84" t="s">
        <v>14757</v>
      </c>
      <c r="B1961" s="84">
        <v>2</v>
      </c>
      <c r="C1961" s="122">
        <v>2.2733542781420858E-3</v>
      </c>
      <c r="D1961" s="84" t="s">
        <v>12035</v>
      </c>
      <c r="E1961" s="84" t="b">
        <v>0</v>
      </c>
      <c r="F1961" s="84" t="b">
        <v>0</v>
      </c>
      <c r="G1961" s="84" t="b">
        <v>0</v>
      </c>
    </row>
    <row r="1962" spans="1:7" x14ac:dyDescent="0.25">
      <c r="A1962" s="84" t="s">
        <v>14358</v>
      </c>
      <c r="B1962" s="84">
        <v>2</v>
      </c>
      <c r="C1962" s="122">
        <v>2.2733542781420858E-3</v>
      </c>
      <c r="D1962" s="84" t="s">
        <v>12035</v>
      </c>
      <c r="E1962" s="84" t="b">
        <v>0</v>
      </c>
      <c r="F1962" s="84" t="b">
        <v>0</v>
      </c>
      <c r="G1962" s="84" t="b">
        <v>0</v>
      </c>
    </row>
    <row r="1963" spans="1:7" x14ac:dyDescent="0.25">
      <c r="A1963" s="84" t="s">
        <v>14763</v>
      </c>
      <c r="B1963" s="84">
        <v>2</v>
      </c>
      <c r="C1963" s="122">
        <v>2.2733542781420858E-3</v>
      </c>
      <c r="D1963" s="84" t="s">
        <v>12035</v>
      </c>
      <c r="E1963" s="84" t="b">
        <v>0</v>
      </c>
      <c r="F1963" s="84" t="b">
        <v>1</v>
      </c>
      <c r="G1963" s="84" t="b">
        <v>0</v>
      </c>
    </row>
    <row r="1964" spans="1:7" x14ac:dyDescent="0.25">
      <c r="A1964" s="84" t="s">
        <v>14706</v>
      </c>
      <c r="B1964" s="84">
        <v>2</v>
      </c>
      <c r="C1964" s="122">
        <v>2.2733542781420858E-3</v>
      </c>
      <c r="D1964" s="84" t="s">
        <v>12035</v>
      </c>
      <c r="E1964" s="84" t="b">
        <v>0</v>
      </c>
      <c r="F1964" s="84" t="b">
        <v>0</v>
      </c>
      <c r="G1964" s="84" t="b">
        <v>0</v>
      </c>
    </row>
    <row r="1965" spans="1:7" x14ac:dyDescent="0.25">
      <c r="A1965" s="84" t="s">
        <v>14320</v>
      </c>
      <c r="B1965" s="84">
        <v>2</v>
      </c>
      <c r="C1965" s="122">
        <v>2.2733542781420858E-3</v>
      </c>
      <c r="D1965" s="84" t="s">
        <v>12035</v>
      </c>
      <c r="E1965" s="84" t="b">
        <v>0</v>
      </c>
      <c r="F1965" s="84" t="b">
        <v>0</v>
      </c>
      <c r="G1965" s="84" t="b">
        <v>0</v>
      </c>
    </row>
    <row r="1966" spans="1:7" x14ac:dyDescent="0.25">
      <c r="A1966" s="84" t="s">
        <v>15137</v>
      </c>
      <c r="B1966" s="84">
        <v>2</v>
      </c>
      <c r="C1966" s="122">
        <v>2.2733542781420858E-3</v>
      </c>
      <c r="D1966" s="84" t="s">
        <v>12035</v>
      </c>
      <c r="E1966" s="84" t="b">
        <v>0</v>
      </c>
      <c r="F1966" s="84" t="b">
        <v>0</v>
      </c>
      <c r="G1966" s="84" t="b">
        <v>0</v>
      </c>
    </row>
    <row r="1967" spans="1:7" x14ac:dyDescent="0.25">
      <c r="A1967" s="84" t="s">
        <v>15419</v>
      </c>
      <c r="B1967" s="84">
        <v>2</v>
      </c>
      <c r="C1967" s="122">
        <v>2.2733542781420858E-3</v>
      </c>
      <c r="D1967" s="84" t="s">
        <v>12035</v>
      </c>
      <c r="E1967" s="84" t="b">
        <v>0</v>
      </c>
      <c r="F1967" s="84" t="b">
        <v>0</v>
      </c>
      <c r="G1967" s="84" t="b">
        <v>0</v>
      </c>
    </row>
    <row r="1968" spans="1:7" x14ac:dyDescent="0.25">
      <c r="A1968" s="84" t="s">
        <v>12359</v>
      </c>
      <c r="B1968" s="84">
        <v>2</v>
      </c>
      <c r="C1968" s="122">
        <v>2.2733542781420858E-3</v>
      </c>
      <c r="D1968" s="84" t="s">
        <v>12035</v>
      </c>
      <c r="E1968" s="84" t="b">
        <v>0</v>
      </c>
      <c r="F1968" s="84" t="b">
        <v>0</v>
      </c>
      <c r="G1968" s="84" t="b">
        <v>0</v>
      </c>
    </row>
    <row r="1969" spans="1:7" x14ac:dyDescent="0.25">
      <c r="A1969" s="84" t="s">
        <v>14363</v>
      </c>
      <c r="B1969" s="84">
        <v>2</v>
      </c>
      <c r="C1969" s="122">
        <v>2.2733542781420858E-3</v>
      </c>
      <c r="D1969" s="84" t="s">
        <v>12035</v>
      </c>
      <c r="E1969" s="84" t="b">
        <v>1</v>
      </c>
      <c r="F1969" s="84" t="b">
        <v>0</v>
      </c>
      <c r="G1969" s="84" t="b">
        <v>0</v>
      </c>
    </row>
    <row r="1970" spans="1:7" x14ac:dyDescent="0.25">
      <c r="A1970" s="84" t="s">
        <v>14215</v>
      </c>
      <c r="B1970" s="84">
        <v>2</v>
      </c>
      <c r="C1970" s="122">
        <v>2.2733542781420858E-3</v>
      </c>
      <c r="D1970" s="84" t="s">
        <v>12035</v>
      </c>
      <c r="E1970" s="84" t="b">
        <v>0</v>
      </c>
      <c r="F1970" s="84" t="b">
        <v>0</v>
      </c>
      <c r="G1970" s="84" t="b">
        <v>0</v>
      </c>
    </row>
    <row r="1971" spans="1:7" x14ac:dyDescent="0.25">
      <c r="A1971" s="84" t="s">
        <v>14209</v>
      </c>
      <c r="B1971" s="84">
        <v>2</v>
      </c>
      <c r="C1971" s="122">
        <v>2.2733542781420858E-3</v>
      </c>
      <c r="D1971" s="84" t="s">
        <v>12035</v>
      </c>
      <c r="E1971" s="84" t="b">
        <v>0</v>
      </c>
      <c r="F1971" s="84" t="b">
        <v>0</v>
      </c>
      <c r="G1971" s="84" t="b">
        <v>0</v>
      </c>
    </row>
    <row r="1972" spans="1:7" x14ac:dyDescent="0.25">
      <c r="A1972" s="84" t="s">
        <v>14732</v>
      </c>
      <c r="B1972" s="84">
        <v>2</v>
      </c>
      <c r="C1972" s="122">
        <v>2.2733542781420858E-3</v>
      </c>
      <c r="D1972" s="84" t="s">
        <v>12035</v>
      </c>
      <c r="E1972" s="84" t="b">
        <v>0</v>
      </c>
      <c r="F1972" s="84" t="b">
        <v>0</v>
      </c>
      <c r="G1972" s="84" t="b">
        <v>0</v>
      </c>
    </row>
    <row r="1973" spans="1:7" x14ac:dyDescent="0.25">
      <c r="A1973" s="84" t="s">
        <v>15692</v>
      </c>
      <c r="B1973" s="84">
        <v>2</v>
      </c>
      <c r="C1973" s="122">
        <v>2.6522466578324335E-3</v>
      </c>
      <c r="D1973" s="84" t="s">
        <v>12035</v>
      </c>
      <c r="E1973" s="84" t="b">
        <v>0</v>
      </c>
      <c r="F1973" s="84" t="b">
        <v>0</v>
      </c>
      <c r="G1973" s="84" t="b">
        <v>0</v>
      </c>
    </row>
    <row r="1974" spans="1:7" x14ac:dyDescent="0.25">
      <c r="A1974" s="84" t="s">
        <v>14526</v>
      </c>
      <c r="B1974" s="84">
        <v>2</v>
      </c>
      <c r="C1974" s="122">
        <v>2.2733542781420858E-3</v>
      </c>
      <c r="D1974" s="84" t="s">
        <v>12035</v>
      </c>
      <c r="E1974" s="84" t="b">
        <v>0</v>
      </c>
      <c r="F1974" s="84" t="b">
        <v>0</v>
      </c>
      <c r="G1974" s="84" t="b">
        <v>0</v>
      </c>
    </row>
    <row r="1975" spans="1:7" x14ac:dyDescent="0.25">
      <c r="A1975" s="84" t="s">
        <v>14322</v>
      </c>
      <c r="B1975" s="84">
        <v>2</v>
      </c>
      <c r="C1975" s="122">
        <v>2.2733542781420858E-3</v>
      </c>
      <c r="D1975" s="84" t="s">
        <v>12035</v>
      </c>
      <c r="E1975" s="84" t="b">
        <v>0</v>
      </c>
      <c r="F1975" s="84" t="b">
        <v>0</v>
      </c>
      <c r="G1975" s="84" t="b">
        <v>0</v>
      </c>
    </row>
    <row r="1976" spans="1:7" x14ac:dyDescent="0.25">
      <c r="A1976" s="84" t="s">
        <v>14751</v>
      </c>
      <c r="B1976" s="84">
        <v>2</v>
      </c>
      <c r="C1976" s="122">
        <v>2.2733542781420858E-3</v>
      </c>
      <c r="D1976" s="84" t="s">
        <v>12035</v>
      </c>
      <c r="E1976" s="84" t="b">
        <v>0</v>
      </c>
      <c r="F1976" s="84" t="b">
        <v>0</v>
      </c>
      <c r="G1976" s="84" t="b">
        <v>0</v>
      </c>
    </row>
    <row r="1977" spans="1:7" x14ac:dyDescent="0.25">
      <c r="A1977" s="84" t="s">
        <v>14917</v>
      </c>
      <c r="B1977" s="84">
        <v>2</v>
      </c>
      <c r="C1977" s="122">
        <v>2.2733542781420858E-3</v>
      </c>
      <c r="D1977" s="84" t="s">
        <v>12035</v>
      </c>
      <c r="E1977" s="84" t="b">
        <v>0</v>
      </c>
      <c r="F1977" s="84" t="b">
        <v>0</v>
      </c>
      <c r="G1977" s="84" t="b">
        <v>0</v>
      </c>
    </row>
    <row r="1978" spans="1:7" x14ac:dyDescent="0.25">
      <c r="A1978" s="84" t="s">
        <v>15478</v>
      </c>
      <c r="B1978" s="84">
        <v>2</v>
      </c>
      <c r="C1978" s="122">
        <v>2.2733542781420858E-3</v>
      </c>
      <c r="D1978" s="84" t="s">
        <v>12035</v>
      </c>
      <c r="E1978" s="84" t="b">
        <v>0</v>
      </c>
      <c r="F1978" s="84" t="b">
        <v>0</v>
      </c>
      <c r="G1978" s="84" t="b">
        <v>0</v>
      </c>
    </row>
    <row r="1979" spans="1:7" x14ac:dyDescent="0.25">
      <c r="A1979" s="84" t="s">
        <v>15418</v>
      </c>
      <c r="B1979" s="84">
        <v>2</v>
      </c>
      <c r="C1979" s="122">
        <v>2.2733542781420858E-3</v>
      </c>
      <c r="D1979" s="84" t="s">
        <v>12035</v>
      </c>
      <c r="E1979" s="84" t="b">
        <v>0</v>
      </c>
      <c r="F1979" s="84" t="b">
        <v>0</v>
      </c>
      <c r="G1979" s="84" t="b">
        <v>0</v>
      </c>
    </row>
    <row r="1980" spans="1:7" x14ac:dyDescent="0.25">
      <c r="A1980" s="84" t="s">
        <v>14476</v>
      </c>
      <c r="B1980" s="84">
        <v>2</v>
      </c>
      <c r="C1980" s="122">
        <v>2.2733542781420858E-3</v>
      </c>
      <c r="D1980" s="84" t="s">
        <v>12035</v>
      </c>
      <c r="E1980" s="84" t="b">
        <v>0</v>
      </c>
      <c r="F1980" s="84" t="b">
        <v>0</v>
      </c>
      <c r="G1980" s="84" t="b">
        <v>0</v>
      </c>
    </row>
    <row r="1981" spans="1:7" x14ac:dyDescent="0.25">
      <c r="A1981" s="84" t="s">
        <v>12381</v>
      </c>
      <c r="B1981" s="84">
        <v>2</v>
      </c>
      <c r="C1981" s="122">
        <v>2.2733542781420858E-3</v>
      </c>
      <c r="D1981" s="84" t="s">
        <v>12035</v>
      </c>
      <c r="E1981" s="84" t="b">
        <v>0</v>
      </c>
      <c r="F1981" s="84" t="b">
        <v>0</v>
      </c>
      <c r="G1981" s="84" t="b">
        <v>0</v>
      </c>
    </row>
    <row r="1982" spans="1:7" x14ac:dyDescent="0.25">
      <c r="A1982" s="84" t="s">
        <v>14547</v>
      </c>
      <c r="B1982" s="84">
        <v>2</v>
      </c>
      <c r="C1982" s="122">
        <v>2.2733542781420858E-3</v>
      </c>
      <c r="D1982" s="84" t="s">
        <v>12035</v>
      </c>
      <c r="E1982" s="84" t="b">
        <v>0</v>
      </c>
      <c r="F1982" s="84" t="b">
        <v>0</v>
      </c>
      <c r="G1982" s="84" t="b">
        <v>0</v>
      </c>
    </row>
    <row r="1983" spans="1:7" x14ac:dyDescent="0.25">
      <c r="A1983" s="84" t="s">
        <v>15663</v>
      </c>
      <c r="B1983" s="84">
        <v>2</v>
      </c>
      <c r="C1983" s="122">
        <v>2.2733542781420858E-3</v>
      </c>
      <c r="D1983" s="84" t="s">
        <v>12035</v>
      </c>
      <c r="E1983" s="84" t="b">
        <v>0</v>
      </c>
      <c r="F1983" s="84" t="b">
        <v>0</v>
      </c>
      <c r="G1983" s="84" t="b">
        <v>0</v>
      </c>
    </row>
    <row r="1984" spans="1:7" x14ac:dyDescent="0.25">
      <c r="A1984" s="84" t="s">
        <v>14230</v>
      </c>
      <c r="B1984" s="84">
        <v>2</v>
      </c>
      <c r="C1984" s="122">
        <v>2.2733542781420858E-3</v>
      </c>
      <c r="D1984" s="84" t="s">
        <v>12035</v>
      </c>
      <c r="E1984" s="84" t="b">
        <v>0</v>
      </c>
      <c r="F1984" s="84" t="b">
        <v>0</v>
      </c>
      <c r="G1984" s="84" t="b">
        <v>0</v>
      </c>
    </row>
    <row r="1985" spans="1:7" x14ac:dyDescent="0.25">
      <c r="A1985" s="84" t="s">
        <v>15485</v>
      </c>
      <c r="B1985" s="84">
        <v>2</v>
      </c>
      <c r="C1985" s="122">
        <v>2.2733542781420858E-3</v>
      </c>
      <c r="D1985" s="84" t="s">
        <v>12035</v>
      </c>
      <c r="E1985" s="84" t="b">
        <v>0</v>
      </c>
      <c r="F1985" s="84" t="b">
        <v>0</v>
      </c>
      <c r="G1985" s="84" t="b">
        <v>0</v>
      </c>
    </row>
    <row r="1986" spans="1:7" x14ac:dyDescent="0.25">
      <c r="A1986" s="84" t="s">
        <v>14973</v>
      </c>
      <c r="B1986" s="84">
        <v>2</v>
      </c>
      <c r="C1986" s="122">
        <v>2.6522466578324335E-3</v>
      </c>
      <c r="D1986" s="84" t="s">
        <v>12035</v>
      </c>
      <c r="E1986" s="84" t="b">
        <v>0</v>
      </c>
      <c r="F1986" s="84" t="b">
        <v>0</v>
      </c>
      <c r="G1986" s="84" t="b">
        <v>0</v>
      </c>
    </row>
    <row r="1987" spans="1:7" x14ac:dyDescent="0.25">
      <c r="A1987" s="84" t="s">
        <v>12259</v>
      </c>
      <c r="B1987" s="84">
        <v>2</v>
      </c>
      <c r="C1987" s="122">
        <v>2.2733542781420858E-3</v>
      </c>
      <c r="D1987" s="84" t="s">
        <v>12035</v>
      </c>
      <c r="E1987" s="84" t="b">
        <v>0</v>
      </c>
      <c r="F1987" s="84" t="b">
        <v>0</v>
      </c>
      <c r="G1987" s="84" t="b">
        <v>0</v>
      </c>
    </row>
    <row r="1988" spans="1:7" x14ac:dyDescent="0.25">
      <c r="A1988" s="84" t="s">
        <v>15399</v>
      </c>
      <c r="B1988" s="84">
        <v>2</v>
      </c>
      <c r="C1988" s="122">
        <v>2.2733542781420858E-3</v>
      </c>
      <c r="D1988" s="84" t="s">
        <v>12035</v>
      </c>
      <c r="E1988" s="84" t="b">
        <v>0</v>
      </c>
      <c r="F1988" s="84" t="b">
        <v>0</v>
      </c>
      <c r="G1988" s="84" t="b">
        <v>0</v>
      </c>
    </row>
    <row r="1989" spans="1:7" x14ac:dyDescent="0.25">
      <c r="A1989" s="84" t="s">
        <v>15400</v>
      </c>
      <c r="B1989" s="84">
        <v>2</v>
      </c>
      <c r="C1989" s="122">
        <v>2.2733542781420858E-3</v>
      </c>
      <c r="D1989" s="84" t="s">
        <v>12035</v>
      </c>
      <c r="E1989" s="84" t="b">
        <v>0</v>
      </c>
      <c r="F1989" s="84" t="b">
        <v>0</v>
      </c>
      <c r="G1989" s="84" t="b">
        <v>0</v>
      </c>
    </row>
    <row r="1990" spans="1:7" x14ac:dyDescent="0.25">
      <c r="A1990" s="84" t="s">
        <v>14972</v>
      </c>
      <c r="B1990" s="84">
        <v>2</v>
      </c>
      <c r="C1990" s="122">
        <v>2.2733542781420858E-3</v>
      </c>
      <c r="D1990" s="84" t="s">
        <v>12035</v>
      </c>
      <c r="E1990" s="84" t="b">
        <v>0</v>
      </c>
      <c r="F1990" s="84" t="b">
        <v>0</v>
      </c>
      <c r="G1990" s="84" t="b">
        <v>0</v>
      </c>
    </row>
    <row r="1991" spans="1:7" x14ac:dyDescent="0.25">
      <c r="A1991" s="84" t="s">
        <v>14316</v>
      </c>
      <c r="B1991" s="84">
        <v>2</v>
      </c>
      <c r="C1991" s="122">
        <v>2.2733542781420858E-3</v>
      </c>
      <c r="D1991" s="84" t="s">
        <v>12035</v>
      </c>
      <c r="E1991" s="84" t="b">
        <v>1</v>
      </c>
      <c r="F1991" s="84" t="b">
        <v>0</v>
      </c>
      <c r="G1991" s="84" t="b">
        <v>0</v>
      </c>
    </row>
    <row r="1992" spans="1:7" x14ac:dyDescent="0.25">
      <c r="A1992" s="84" t="s">
        <v>14764</v>
      </c>
      <c r="B1992" s="84">
        <v>2</v>
      </c>
      <c r="C1992" s="122">
        <v>2.6522466578324335E-3</v>
      </c>
      <c r="D1992" s="84" t="s">
        <v>12035</v>
      </c>
      <c r="E1992" s="84" t="b">
        <v>0</v>
      </c>
      <c r="F1992" s="84" t="b">
        <v>0</v>
      </c>
      <c r="G1992" s="84" t="b">
        <v>0</v>
      </c>
    </row>
    <row r="1993" spans="1:7" x14ac:dyDescent="0.25">
      <c r="A1993" s="84" t="s">
        <v>14765</v>
      </c>
      <c r="B1993" s="84">
        <v>2</v>
      </c>
      <c r="C1993" s="122">
        <v>2.6522466578324335E-3</v>
      </c>
      <c r="D1993" s="84" t="s">
        <v>12035</v>
      </c>
      <c r="E1993" s="84" t="b">
        <v>0</v>
      </c>
      <c r="F1993" s="84" t="b">
        <v>0</v>
      </c>
      <c r="G1993" s="84" t="b">
        <v>0</v>
      </c>
    </row>
    <row r="1994" spans="1:7" x14ac:dyDescent="0.25">
      <c r="A1994" s="84" t="s">
        <v>14766</v>
      </c>
      <c r="B1994" s="84">
        <v>2</v>
      </c>
      <c r="C1994" s="122">
        <v>2.6522466578324335E-3</v>
      </c>
      <c r="D1994" s="84" t="s">
        <v>12035</v>
      </c>
      <c r="E1994" s="84" t="b">
        <v>0</v>
      </c>
      <c r="F1994" s="84" t="b">
        <v>0</v>
      </c>
      <c r="G1994" s="84" t="b">
        <v>0</v>
      </c>
    </row>
    <row r="1995" spans="1:7" x14ac:dyDescent="0.25">
      <c r="A1995" s="84" t="s">
        <v>14239</v>
      </c>
      <c r="B1995" s="84">
        <v>2</v>
      </c>
      <c r="C1995" s="122">
        <v>2.2733542781420858E-3</v>
      </c>
      <c r="D1995" s="84" t="s">
        <v>12035</v>
      </c>
      <c r="E1995" s="84" t="b">
        <v>0</v>
      </c>
      <c r="F1995" s="84" t="b">
        <v>0</v>
      </c>
      <c r="G1995" s="84" t="b">
        <v>0</v>
      </c>
    </row>
    <row r="1996" spans="1:7" x14ac:dyDescent="0.25">
      <c r="A1996" s="84" t="s">
        <v>14361</v>
      </c>
      <c r="B1996" s="84">
        <v>2</v>
      </c>
      <c r="C1996" s="122">
        <v>2.2733542781420858E-3</v>
      </c>
      <c r="D1996" s="84" t="s">
        <v>12035</v>
      </c>
      <c r="E1996" s="84" t="b">
        <v>1</v>
      </c>
      <c r="F1996" s="84" t="b">
        <v>0</v>
      </c>
      <c r="G1996" s="84" t="b">
        <v>0</v>
      </c>
    </row>
    <row r="1997" spans="1:7" x14ac:dyDescent="0.25">
      <c r="A1997" s="84" t="s">
        <v>14347</v>
      </c>
      <c r="B1997" s="84">
        <v>2</v>
      </c>
      <c r="C1997" s="122">
        <v>2.2733542781420858E-3</v>
      </c>
      <c r="D1997" s="84" t="s">
        <v>12035</v>
      </c>
      <c r="E1997" s="84" t="b">
        <v>0</v>
      </c>
      <c r="F1997" s="84" t="b">
        <v>0</v>
      </c>
      <c r="G1997" s="84" t="b">
        <v>0</v>
      </c>
    </row>
    <row r="1998" spans="1:7" x14ac:dyDescent="0.25">
      <c r="A1998" s="84" t="s">
        <v>14452</v>
      </c>
      <c r="B1998" s="84">
        <v>2</v>
      </c>
      <c r="C1998" s="122">
        <v>2.2733542781420858E-3</v>
      </c>
      <c r="D1998" s="84" t="s">
        <v>12035</v>
      </c>
      <c r="E1998" s="84" t="b">
        <v>0</v>
      </c>
      <c r="F1998" s="84" t="b">
        <v>0</v>
      </c>
      <c r="G1998" s="84" t="b">
        <v>0</v>
      </c>
    </row>
    <row r="1999" spans="1:7" x14ac:dyDescent="0.25">
      <c r="A1999" s="84" t="s">
        <v>14680</v>
      </c>
      <c r="B1999" s="84">
        <v>2</v>
      </c>
      <c r="C1999" s="122">
        <v>2.2733542781420858E-3</v>
      </c>
      <c r="D1999" s="84" t="s">
        <v>12035</v>
      </c>
      <c r="E1999" s="84" t="b">
        <v>1</v>
      </c>
      <c r="F1999" s="84" t="b">
        <v>0</v>
      </c>
      <c r="G1999" s="84" t="b">
        <v>0</v>
      </c>
    </row>
    <row r="2000" spans="1:7" x14ac:dyDescent="0.25">
      <c r="A2000" s="84" t="s">
        <v>14674</v>
      </c>
      <c r="B2000" s="84">
        <v>2</v>
      </c>
      <c r="C2000" s="122">
        <v>2.2733542781420858E-3</v>
      </c>
      <c r="D2000" s="84" t="s">
        <v>12035</v>
      </c>
      <c r="E2000" s="84" t="b">
        <v>0</v>
      </c>
      <c r="F2000" s="84" t="b">
        <v>0</v>
      </c>
      <c r="G2000" s="84" t="b">
        <v>0</v>
      </c>
    </row>
    <row r="2001" spans="1:7" x14ac:dyDescent="0.25">
      <c r="A2001" s="84" t="s">
        <v>14295</v>
      </c>
      <c r="B2001" s="84">
        <v>2</v>
      </c>
      <c r="C2001" s="122">
        <v>2.2733542781420858E-3</v>
      </c>
      <c r="D2001" s="84" t="s">
        <v>12035</v>
      </c>
      <c r="E2001" s="84" t="b">
        <v>0</v>
      </c>
      <c r="F2001" s="84" t="b">
        <v>0</v>
      </c>
      <c r="G2001" s="84" t="b">
        <v>0</v>
      </c>
    </row>
    <row r="2002" spans="1:7" x14ac:dyDescent="0.25">
      <c r="A2002" s="84" t="s">
        <v>12663</v>
      </c>
      <c r="B2002" s="84">
        <v>2</v>
      </c>
      <c r="C2002" s="122">
        <v>2.2733542781420858E-3</v>
      </c>
      <c r="D2002" s="84" t="s">
        <v>12035</v>
      </c>
      <c r="E2002" s="84" t="b">
        <v>0</v>
      </c>
      <c r="F2002" s="84" t="b">
        <v>0</v>
      </c>
      <c r="G2002" s="84" t="b">
        <v>0</v>
      </c>
    </row>
    <row r="2003" spans="1:7" x14ac:dyDescent="0.25">
      <c r="A2003" s="84" t="s">
        <v>15642</v>
      </c>
      <c r="B2003" s="84">
        <v>2</v>
      </c>
      <c r="C2003" s="122">
        <v>2.2733542781420858E-3</v>
      </c>
      <c r="D2003" s="84" t="s">
        <v>12035</v>
      </c>
      <c r="E2003" s="84" t="b">
        <v>0</v>
      </c>
      <c r="F2003" s="84" t="b">
        <v>0</v>
      </c>
      <c r="G2003" s="84" t="b">
        <v>0</v>
      </c>
    </row>
    <row r="2004" spans="1:7" x14ac:dyDescent="0.25">
      <c r="A2004" s="84" t="s">
        <v>15643</v>
      </c>
      <c r="B2004" s="84">
        <v>2</v>
      </c>
      <c r="C2004" s="122">
        <v>2.2733542781420858E-3</v>
      </c>
      <c r="D2004" s="84" t="s">
        <v>12035</v>
      </c>
      <c r="E2004" s="84" t="b">
        <v>0</v>
      </c>
      <c r="F2004" s="84" t="b">
        <v>0</v>
      </c>
      <c r="G2004" s="84" t="b">
        <v>0</v>
      </c>
    </row>
    <row r="2005" spans="1:7" x14ac:dyDescent="0.25">
      <c r="A2005" s="84" t="s">
        <v>15644</v>
      </c>
      <c r="B2005" s="84">
        <v>2</v>
      </c>
      <c r="C2005" s="122">
        <v>2.2733542781420858E-3</v>
      </c>
      <c r="D2005" s="84" t="s">
        <v>12035</v>
      </c>
      <c r="E2005" s="84" t="b">
        <v>0</v>
      </c>
      <c r="F2005" s="84" t="b">
        <v>0</v>
      </c>
      <c r="G2005" s="84" t="b">
        <v>0</v>
      </c>
    </row>
    <row r="2006" spans="1:7" x14ac:dyDescent="0.25">
      <c r="A2006" s="84" t="s">
        <v>15645</v>
      </c>
      <c r="B2006" s="84">
        <v>2</v>
      </c>
      <c r="C2006" s="122">
        <v>2.2733542781420858E-3</v>
      </c>
      <c r="D2006" s="84" t="s">
        <v>12035</v>
      </c>
      <c r="E2006" s="84" t="b">
        <v>0</v>
      </c>
      <c r="F2006" s="84" t="b">
        <v>0</v>
      </c>
      <c r="G2006" s="84" t="b">
        <v>0</v>
      </c>
    </row>
    <row r="2007" spans="1:7" x14ac:dyDescent="0.25">
      <c r="A2007" s="84" t="s">
        <v>15646</v>
      </c>
      <c r="B2007" s="84">
        <v>2</v>
      </c>
      <c r="C2007" s="122">
        <v>2.2733542781420858E-3</v>
      </c>
      <c r="D2007" s="84" t="s">
        <v>12035</v>
      </c>
      <c r="E2007" s="84" t="b">
        <v>0</v>
      </c>
      <c r="F2007" s="84" t="b">
        <v>1</v>
      </c>
      <c r="G2007" s="84" t="b">
        <v>0</v>
      </c>
    </row>
    <row r="2008" spans="1:7" x14ac:dyDescent="0.25">
      <c r="A2008" s="84" t="s">
        <v>14808</v>
      </c>
      <c r="B2008" s="84">
        <v>2</v>
      </c>
      <c r="C2008" s="122">
        <v>2.2733542781420858E-3</v>
      </c>
      <c r="D2008" s="84" t="s">
        <v>12035</v>
      </c>
      <c r="E2008" s="84" t="b">
        <v>0</v>
      </c>
      <c r="F2008" s="84" t="b">
        <v>0</v>
      </c>
      <c r="G2008" s="84" t="b">
        <v>0</v>
      </c>
    </row>
    <row r="2009" spans="1:7" x14ac:dyDescent="0.25">
      <c r="A2009" s="84" t="s">
        <v>14321</v>
      </c>
      <c r="B2009" s="84">
        <v>2</v>
      </c>
      <c r="C2009" s="122">
        <v>2.2733542781420858E-3</v>
      </c>
      <c r="D2009" s="84" t="s">
        <v>12035</v>
      </c>
      <c r="E2009" s="84" t="b">
        <v>0</v>
      </c>
      <c r="F2009" s="84" t="b">
        <v>0</v>
      </c>
      <c r="G2009" s="84" t="b">
        <v>0</v>
      </c>
    </row>
    <row r="2010" spans="1:7" x14ac:dyDescent="0.25">
      <c r="A2010" s="84" t="s">
        <v>15636</v>
      </c>
      <c r="B2010" s="84">
        <v>2</v>
      </c>
      <c r="C2010" s="122">
        <v>2.2733542781420858E-3</v>
      </c>
      <c r="D2010" s="84" t="s">
        <v>12035</v>
      </c>
      <c r="E2010" s="84" t="b">
        <v>1</v>
      </c>
      <c r="F2010" s="84" t="b">
        <v>0</v>
      </c>
      <c r="G2010" s="84" t="b">
        <v>0</v>
      </c>
    </row>
    <row r="2011" spans="1:7" x14ac:dyDescent="0.25">
      <c r="A2011" s="84" t="s">
        <v>14705</v>
      </c>
      <c r="B2011" s="84">
        <v>2</v>
      </c>
      <c r="C2011" s="122">
        <v>2.2733542781420858E-3</v>
      </c>
      <c r="D2011" s="84" t="s">
        <v>12035</v>
      </c>
      <c r="E2011" s="84" t="b">
        <v>0</v>
      </c>
      <c r="F2011" s="84" t="b">
        <v>0</v>
      </c>
      <c r="G2011" s="84" t="b">
        <v>0</v>
      </c>
    </row>
    <row r="2012" spans="1:7" x14ac:dyDescent="0.25">
      <c r="A2012" s="84" t="s">
        <v>14555</v>
      </c>
      <c r="B2012" s="84">
        <v>2</v>
      </c>
      <c r="C2012" s="122">
        <v>2.2733542781420858E-3</v>
      </c>
      <c r="D2012" s="84" t="s">
        <v>12035</v>
      </c>
      <c r="E2012" s="84" t="b">
        <v>0</v>
      </c>
      <c r="F2012" s="84" t="b">
        <v>0</v>
      </c>
      <c r="G2012" s="84" t="b">
        <v>0</v>
      </c>
    </row>
    <row r="2013" spans="1:7" x14ac:dyDescent="0.25">
      <c r="A2013" s="84" t="s">
        <v>15469</v>
      </c>
      <c r="B2013" s="84">
        <v>2</v>
      </c>
      <c r="C2013" s="122">
        <v>2.2733542781420858E-3</v>
      </c>
      <c r="D2013" s="84" t="s">
        <v>12035</v>
      </c>
      <c r="E2013" s="84" t="b">
        <v>0</v>
      </c>
      <c r="F2013" s="84" t="b">
        <v>0</v>
      </c>
      <c r="G2013" s="84" t="b">
        <v>0</v>
      </c>
    </row>
    <row r="2014" spans="1:7" x14ac:dyDescent="0.25">
      <c r="A2014" s="84" t="s">
        <v>15470</v>
      </c>
      <c r="B2014" s="84">
        <v>2</v>
      </c>
      <c r="C2014" s="122">
        <v>2.2733542781420858E-3</v>
      </c>
      <c r="D2014" s="84" t="s">
        <v>12035</v>
      </c>
      <c r="E2014" s="84" t="b">
        <v>0</v>
      </c>
      <c r="F2014" s="84" t="b">
        <v>0</v>
      </c>
      <c r="G2014" s="84" t="b">
        <v>0</v>
      </c>
    </row>
    <row r="2015" spans="1:7" x14ac:dyDescent="0.25">
      <c r="A2015" s="84" t="s">
        <v>15471</v>
      </c>
      <c r="B2015" s="84">
        <v>2</v>
      </c>
      <c r="C2015" s="122">
        <v>2.2733542781420858E-3</v>
      </c>
      <c r="D2015" s="84" t="s">
        <v>12035</v>
      </c>
      <c r="E2015" s="84" t="b">
        <v>0</v>
      </c>
      <c r="F2015" s="84" t="b">
        <v>0</v>
      </c>
      <c r="G2015" s="84" t="b">
        <v>0</v>
      </c>
    </row>
    <row r="2016" spans="1:7" x14ac:dyDescent="0.25">
      <c r="A2016" s="84" t="s">
        <v>14865</v>
      </c>
      <c r="B2016" s="84">
        <v>2</v>
      </c>
      <c r="C2016" s="122">
        <v>2.2733542781420858E-3</v>
      </c>
      <c r="D2016" s="84" t="s">
        <v>12035</v>
      </c>
      <c r="E2016" s="84" t="b">
        <v>1</v>
      </c>
      <c r="F2016" s="84" t="b">
        <v>0</v>
      </c>
      <c r="G2016" s="84" t="b">
        <v>0</v>
      </c>
    </row>
    <row r="2017" spans="1:7" x14ac:dyDescent="0.25">
      <c r="A2017" s="84" t="s">
        <v>14252</v>
      </c>
      <c r="B2017" s="84">
        <v>2</v>
      </c>
      <c r="C2017" s="122">
        <v>2.2733542781420858E-3</v>
      </c>
      <c r="D2017" s="84" t="s">
        <v>12035</v>
      </c>
      <c r="E2017" s="84" t="b">
        <v>0</v>
      </c>
      <c r="F2017" s="84" t="b">
        <v>0</v>
      </c>
      <c r="G2017" s="84" t="b">
        <v>0</v>
      </c>
    </row>
    <row r="2018" spans="1:7" x14ac:dyDescent="0.25">
      <c r="A2018" s="84" t="s">
        <v>15036</v>
      </c>
      <c r="B2018" s="84">
        <v>2</v>
      </c>
      <c r="C2018" s="122">
        <v>2.2733542781420858E-3</v>
      </c>
      <c r="D2018" s="84" t="s">
        <v>12035</v>
      </c>
      <c r="E2018" s="84" t="b">
        <v>0</v>
      </c>
      <c r="F2018" s="84" t="b">
        <v>0</v>
      </c>
      <c r="G2018" s="84" t="b">
        <v>0</v>
      </c>
    </row>
    <row r="2019" spans="1:7" x14ac:dyDescent="0.25">
      <c r="A2019" s="84" t="s">
        <v>14981</v>
      </c>
      <c r="B2019" s="84">
        <v>2</v>
      </c>
      <c r="C2019" s="122">
        <v>2.6522466578324335E-3</v>
      </c>
      <c r="D2019" s="84" t="s">
        <v>12035</v>
      </c>
      <c r="E2019" s="84" t="b">
        <v>0</v>
      </c>
      <c r="F2019" s="84" t="b">
        <v>0</v>
      </c>
      <c r="G2019" s="84" t="b">
        <v>0</v>
      </c>
    </row>
    <row r="2020" spans="1:7" x14ac:dyDescent="0.25">
      <c r="A2020" s="84" t="s">
        <v>14248</v>
      </c>
      <c r="B2020" s="84">
        <v>2</v>
      </c>
      <c r="C2020" s="122">
        <v>2.2733542781420858E-3</v>
      </c>
      <c r="D2020" s="84" t="s">
        <v>12035</v>
      </c>
      <c r="E2020" s="84" t="b">
        <v>0</v>
      </c>
      <c r="F2020" s="84" t="b">
        <v>0</v>
      </c>
      <c r="G2020" s="84" t="b">
        <v>0</v>
      </c>
    </row>
    <row r="2021" spans="1:7" x14ac:dyDescent="0.25">
      <c r="A2021" s="84" t="s">
        <v>14976</v>
      </c>
      <c r="B2021" s="84">
        <v>2</v>
      </c>
      <c r="C2021" s="122">
        <v>2.2733542781420858E-3</v>
      </c>
      <c r="D2021" s="84" t="s">
        <v>12035</v>
      </c>
      <c r="E2021" s="84" t="b">
        <v>0</v>
      </c>
      <c r="F2021" s="84" t="b">
        <v>0</v>
      </c>
      <c r="G2021" s="84" t="b">
        <v>0</v>
      </c>
    </row>
    <row r="2022" spans="1:7" x14ac:dyDescent="0.25">
      <c r="A2022" s="84" t="s">
        <v>15429</v>
      </c>
      <c r="B2022" s="84">
        <v>2</v>
      </c>
      <c r="C2022" s="122">
        <v>2.2733542781420858E-3</v>
      </c>
      <c r="D2022" s="84" t="s">
        <v>12035</v>
      </c>
      <c r="E2022" s="84" t="b">
        <v>0</v>
      </c>
      <c r="F2022" s="84" t="b">
        <v>0</v>
      </c>
      <c r="G2022" s="84" t="b">
        <v>0</v>
      </c>
    </row>
    <row r="2023" spans="1:7" x14ac:dyDescent="0.25">
      <c r="A2023" s="84" t="s">
        <v>14727</v>
      </c>
      <c r="B2023" s="84">
        <v>2</v>
      </c>
      <c r="C2023" s="122">
        <v>2.2733542781420858E-3</v>
      </c>
      <c r="D2023" s="84" t="s">
        <v>12035</v>
      </c>
      <c r="E2023" s="84" t="b">
        <v>0</v>
      </c>
      <c r="F2023" s="84" t="b">
        <v>0</v>
      </c>
      <c r="G2023" s="84" t="b">
        <v>0</v>
      </c>
    </row>
    <row r="2024" spans="1:7" x14ac:dyDescent="0.25">
      <c r="A2024" s="84" t="s">
        <v>14552</v>
      </c>
      <c r="B2024" s="84">
        <v>2</v>
      </c>
      <c r="C2024" s="122">
        <v>2.2733542781420858E-3</v>
      </c>
      <c r="D2024" s="84" t="s">
        <v>12035</v>
      </c>
      <c r="E2024" s="84" t="b">
        <v>0</v>
      </c>
      <c r="F2024" s="84" t="b">
        <v>0</v>
      </c>
      <c r="G2024" s="84" t="b">
        <v>0</v>
      </c>
    </row>
    <row r="2025" spans="1:7" x14ac:dyDescent="0.25">
      <c r="A2025" s="84" t="s">
        <v>15430</v>
      </c>
      <c r="B2025" s="84">
        <v>2</v>
      </c>
      <c r="C2025" s="122">
        <v>2.2733542781420858E-3</v>
      </c>
      <c r="D2025" s="84" t="s">
        <v>12035</v>
      </c>
      <c r="E2025" s="84" t="b">
        <v>0</v>
      </c>
      <c r="F2025" s="84" t="b">
        <v>0</v>
      </c>
      <c r="G2025" s="84" t="b">
        <v>0</v>
      </c>
    </row>
    <row r="2026" spans="1:7" x14ac:dyDescent="0.25">
      <c r="A2026" s="84" t="s">
        <v>14730</v>
      </c>
      <c r="B2026" s="84">
        <v>2</v>
      </c>
      <c r="C2026" s="122">
        <v>2.2733542781420858E-3</v>
      </c>
      <c r="D2026" s="84" t="s">
        <v>12035</v>
      </c>
      <c r="E2026" s="84" t="b">
        <v>0</v>
      </c>
      <c r="F2026" s="84" t="b">
        <v>0</v>
      </c>
      <c r="G2026" s="84" t="b">
        <v>0</v>
      </c>
    </row>
    <row r="2027" spans="1:7" x14ac:dyDescent="0.25">
      <c r="A2027" s="84" t="s">
        <v>15431</v>
      </c>
      <c r="B2027" s="84">
        <v>2</v>
      </c>
      <c r="C2027" s="122">
        <v>2.2733542781420858E-3</v>
      </c>
      <c r="D2027" s="84" t="s">
        <v>12035</v>
      </c>
      <c r="E2027" s="84" t="b">
        <v>0</v>
      </c>
      <c r="F2027" s="84" t="b">
        <v>0</v>
      </c>
      <c r="G2027" s="84" t="b">
        <v>0</v>
      </c>
    </row>
    <row r="2028" spans="1:7" x14ac:dyDescent="0.25">
      <c r="A2028" s="84" t="s">
        <v>15432</v>
      </c>
      <c r="B2028" s="84">
        <v>2</v>
      </c>
      <c r="C2028" s="122">
        <v>2.2733542781420858E-3</v>
      </c>
      <c r="D2028" s="84" t="s">
        <v>12035</v>
      </c>
      <c r="E2028" s="84" t="b">
        <v>0</v>
      </c>
      <c r="F2028" s="84" t="b">
        <v>0</v>
      </c>
      <c r="G2028" s="84" t="b">
        <v>0</v>
      </c>
    </row>
    <row r="2029" spans="1:7" x14ac:dyDescent="0.25">
      <c r="A2029" s="84" t="s">
        <v>14977</v>
      </c>
      <c r="B2029" s="84">
        <v>2</v>
      </c>
      <c r="C2029" s="122">
        <v>2.2733542781420858E-3</v>
      </c>
      <c r="D2029" s="84" t="s">
        <v>12035</v>
      </c>
      <c r="E2029" s="84" t="b">
        <v>0</v>
      </c>
      <c r="F2029" s="84" t="b">
        <v>0</v>
      </c>
      <c r="G2029" s="84" t="b">
        <v>0</v>
      </c>
    </row>
    <row r="2030" spans="1:7" x14ac:dyDescent="0.25">
      <c r="A2030" s="84" t="s">
        <v>15433</v>
      </c>
      <c r="B2030" s="84">
        <v>2</v>
      </c>
      <c r="C2030" s="122">
        <v>2.2733542781420858E-3</v>
      </c>
      <c r="D2030" s="84" t="s">
        <v>12035</v>
      </c>
      <c r="E2030" s="84" t="b">
        <v>0</v>
      </c>
      <c r="F2030" s="84" t="b">
        <v>0</v>
      </c>
      <c r="G2030" s="84" t="b">
        <v>0</v>
      </c>
    </row>
    <row r="2031" spans="1:7" x14ac:dyDescent="0.25">
      <c r="A2031" s="84" t="s">
        <v>15434</v>
      </c>
      <c r="B2031" s="84">
        <v>2</v>
      </c>
      <c r="C2031" s="122">
        <v>2.2733542781420858E-3</v>
      </c>
      <c r="D2031" s="84" t="s">
        <v>12035</v>
      </c>
      <c r="E2031" s="84" t="b">
        <v>0</v>
      </c>
      <c r="F2031" s="84" t="b">
        <v>0</v>
      </c>
      <c r="G2031" s="84" t="b">
        <v>0</v>
      </c>
    </row>
    <row r="2032" spans="1:7" x14ac:dyDescent="0.25">
      <c r="A2032" s="84" t="s">
        <v>15435</v>
      </c>
      <c r="B2032" s="84">
        <v>2</v>
      </c>
      <c r="C2032" s="122">
        <v>2.2733542781420858E-3</v>
      </c>
      <c r="D2032" s="84" t="s">
        <v>12035</v>
      </c>
      <c r="E2032" s="84" t="b">
        <v>0</v>
      </c>
      <c r="F2032" s="84" t="b">
        <v>0</v>
      </c>
      <c r="G2032" s="84" t="b">
        <v>0</v>
      </c>
    </row>
    <row r="2033" spans="1:7" x14ac:dyDescent="0.25">
      <c r="A2033" s="84" t="s">
        <v>15436</v>
      </c>
      <c r="B2033" s="84">
        <v>2</v>
      </c>
      <c r="C2033" s="122">
        <v>2.2733542781420858E-3</v>
      </c>
      <c r="D2033" s="84" t="s">
        <v>12035</v>
      </c>
      <c r="E2033" s="84" t="b">
        <v>0</v>
      </c>
      <c r="F2033" s="84" t="b">
        <v>0</v>
      </c>
      <c r="G2033" s="84" t="b">
        <v>0</v>
      </c>
    </row>
    <row r="2034" spans="1:7" x14ac:dyDescent="0.25">
      <c r="A2034" s="84" t="s">
        <v>15139</v>
      </c>
      <c r="B2034" s="84">
        <v>2</v>
      </c>
      <c r="C2034" s="122">
        <v>2.2733542781420858E-3</v>
      </c>
      <c r="D2034" s="84" t="s">
        <v>12035</v>
      </c>
      <c r="E2034" s="84" t="b">
        <v>0</v>
      </c>
      <c r="F2034" s="84" t="b">
        <v>0</v>
      </c>
      <c r="G2034" s="84" t="b">
        <v>0</v>
      </c>
    </row>
    <row r="2035" spans="1:7" x14ac:dyDescent="0.25">
      <c r="A2035" s="84" t="s">
        <v>14283</v>
      </c>
      <c r="B2035" s="84">
        <v>2</v>
      </c>
      <c r="C2035" s="122">
        <v>2.2733542781420858E-3</v>
      </c>
      <c r="D2035" s="84" t="s">
        <v>12035</v>
      </c>
      <c r="E2035" s="84" t="b">
        <v>0</v>
      </c>
      <c r="F2035" s="84" t="b">
        <v>0</v>
      </c>
      <c r="G2035" s="84" t="b">
        <v>0</v>
      </c>
    </row>
    <row r="2036" spans="1:7" x14ac:dyDescent="0.25">
      <c r="A2036" s="84" t="s">
        <v>12258</v>
      </c>
      <c r="B2036" s="84">
        <v>2</v>
      </c>
      <c r="C2036" s="122">
        <v>2.2733542781420858E-3</v>
      </c>
      <c r="D2036" s="84" t="s">
        <v>12035</v>
      </c>
      <c r="E2036" s="84" t="b">
        <v>0</v>
      </c>
      <c r="F2036" s="84" t="b">
        <v>0</v>
      </c>
      <c r="G2036" s="84" t="b">
        <v>0</v>
      </c>
    </row>
    <row r="2037" spans="1:7" x14ac:dyDescent="0.25">
      <c r="A2037" s="84" t="s">
        <v>12277</v>
      </c>
      <c r="B2037" s="84">
        <v>2</v>
      </c>
      <c r="C2037" s="122">
        <v>2.2733542781420858E-3</v>
      </c>
      <c r="D2037" s="84" t="s">
        <v>12035</v>
      </c>
      <c r="E2037" s="84" t="b">
        <v>0</v>
      </c>
      <c r="F2037" s="84" t="b">
        <v>0</v>
      </c>
      <c r="G2037" s="84" t="b">
        <v>0</v>
      </c>
    </row>
    <row r="2038" spans="1:7" x14ac:dyDescent="0.25">
      <c r="A2038" s="84" t="s">
        <v>12260</v>
      </c>
      <c r="B2038" s="84">
        <v>2</v>
      </c>
      <c r="C2038" s="122">
        <v>2.2733542781420858E-3</v>
      </c>
      <c r="D2038" s="84" t="s">
        <v>12035</v>
      </c>
      <c r="E2038" s="84" t="b">
        <v>0</v>
      </c>
      <c r="F2038" s="84" t="b">
        <v>0</v>
      </c>
      <c r="G2038" s="84" t="b">
        <v>0</v>
      </c>
    </row>
    <row r="2039" spans="1:7" x14ac:dyDescent="0.25">
      <c r="A2039" s="84" t="s">
        <v>15138</v>
      </c>
      <c r="B2039" s="84">
        <v>2</v>
      </c>
      <c r="C2039" s="122">
        <v>2.2733542781420858E-3</v>
      </c>
      <c r="D2039" s="84" t="s">
        <v>12035</v>
      </c>
      <c r="E2039" s="84" t="b">
        <v>0</v>
      </c>
      <c r="F2039" s="84" t="b">
        <v>0</v>
      </c>
      <c r="G2039" s="84" t="b">
        <v>0</v>
      </c>
    </row>
    <row r="2040" spans="1:7" x14ac:dyDescent="0.25">
      <c r="A2040" s="84" t="s">
        <v>15388</v>
      </c>
      <c r="B2040" s="84">
        <v>2</v>
      </c>
      <c r="C2040" s="122">
        <v>2.2733542781420858E-3</v>
      </c>
      <c r="D2040" s="84" t="s">
        <v>12035</v>
      </c>
      <c r="E2040" s="84" t="b">
        <v>0</v>
      </c>
      <c r="F2040" s="84" t="b">
        <v>0</v>
      </c>
      <c r="G2040" s="84" t="b">
        <v>0</v>
      </c>
    </row>
    <row r="2041" spans="1:7" x14ac:dyDescent="0.25">
      <c r="A2041" s="84" t="s">
        <v>15389</v>
      </c>
      <c r="B2041" s="84">
        <v>2</v>
      </c>
      <c r="C2041" s="122">
        <v>2.2733542781420858E-3</v>
      </c>
      <c r="D2041" s="84" t="s">
        <v>12035</v>
      </c>
      <c r="E2041" s="84" t="b">
        <v>0</v>
      </c>
      <c r="F2041" s="84" t="b">
        <v>0</v>
      </c>
      <c r="G2041" s="84" t="b">
        <v>0</v>
      </c>
    </row>
    <row r="2042" spans="1:7" x14ac:dyDescent="0.25">
      <c r="A2042" s="84" t="s">
        <v>14273</v>
      </c>
      <c r="B2042" s="84">
        <v>2</v>
      </c>
      <c r="C2042" s="122">
        <v>2.2733542781420858E-3</v>
      </c>
      <c r="D2042" s="84" t="s">
        <v>12035</v>
      </c>
      <c r="E2042" s="84" t="b">
        <v>0</v>
      </c>
      <c r="F2042" s="84" t="b">
        <v>0</v>
      </c>
      <c r="G2042" s="84" t="b">
        <v>0</v>
      </c>
    </row>
    <row r="2043" spans="1:7" x14ac:dyDescent="0.25">
      <c r="A2043" s="84" t="s">
        <v>14235</v>
      </c>
      <c r="B2043" s="84">
        <v>2</v>
      </c>
      <c r="C2043" s="122">
        <v>2.2733542781420858E-3</v>
      </c>
      <c r="D2043" s="84" t="s">
        <v>12035</v>
      </c>
      <c r="E2043" s="84" t="b">
        <v>0</v>
      </c>
      <c r="F2043" s="84" t="b">
        <v>0</v>
      </c>
      <c r="G2043" s="84" t="b">
        <v>0</v>
      </c>
    </row>
    <row r="2044" spans="1:7" x14ac:dyDescent="0.25">
      <c r="A2044" s="84" t="s">
        <v>14591</v>
      </c>
      <c r="B2044" s="84">
        <v>2</v>
      </c>
      <c r="C2044" s="122">
        <v>2.2733542781420858E-3</v>
      </c>
      <c r="D2044" s="84" t="s">
        <v>12035</v>
      </c>
      <c r="E2044" s="84" t="b">
        <v>0</v>
      </c>
      <c r="F2044" s="84" t="b">
        <v>0</v>
      </c>
      <c r="G2044" s="84" t="b">
        <v>0</v>
      </c>
    </row>
    <row r="2045" spans="1:7" x14ac:dyDescent="0.25">
      <c r="A2045" s="84" t="s">
        <v>14592</v>
      </c>
      <c r="B2045" s="84">
        <v>2</v>
      </c>
      <c r="C2045" s="122">
        <v>2.2733542781420858E-3</v>
      </c>
      <c r="D2045" s="84" t="s">
        <v>12035</v>
      </c>
      <c r="E2045" s="84" t="b">
        <v>0</v>
      </c>
      <c r="F2045" s="84" t="b">
        <v>0</v>
      </c>
      <c r="G2045" s="84" t="b">
        <v>0</v>
      </c>
    </row>
    <row r="2046" spans="1:7" x14ac:dyDescent="0.25">
      <c r="A2046" s="84" t="s">
        <v>14593</v>
      </c>
      <c r="B2046" s="84">
        <v>2</v>
      </c>
      <c r="C2046" s="122">
        <v>2.2733542781420858E-3</v>
      </c>
      <c r="D2046" s="84" t="s">
        <v>12035</v>
      </c>
      <c r="E2046" s="84" t="b">
        <v>0</v>
      </c>
      <c r="F2046" s="84" t="b">
        <v>0</v>
      </c>
      <c r="G2046" s="84" t="b">
        <v>0</v>
      </c>
    </row>
    <row r="2047" spans="1:7" x14ac:dyDescent="0.25">
      <c r="A2047" s="84" t="s">
        <v>8333</v>
      </c>
      <c r="B2047" s="84">
        <v>2</v>
      </c>
      <c r="C2047" s="122">
        <v>2.2733542781420858E-3</v>
      </c>
      <c r="D2047" s="84" t="s">
        <v>12035</v>
      </c>
      <c r="E2047" s="84" t="b">
        <v>0</v>
      </c>
      <c r="F2047" s="84" t="b">
        <v>0</v>
      </c>
      <c r="G2047" s="84" t="b">
        <v>0</v>
      </c>
    </row>
    <row r="2048" spans="1:7" x14ac:dyDescent="0.25">
      <c r="A2048" s="84" t="s">
        <v>14339</v>
      </c>
      <c r="B2048" s="84">
        <v>2</v>
      </c>
      <c r="C2048" s="122">
        <v>2.2733542781420858E-3</v>
      </c>
      <c r="D2048" s="84" t="s">
        <v>12035</v>
      </c>
      <c r="E2048" s="84" t="b">
        <v>0</v>
      </c>
      <c r="F2048" s="84" t="b">
        <v>0</v>
      </c>
      <c r="G2048" s="84" t="b">
        <v>0</v>
      </c>
    </row>
    <row r="2049" spans="1:7" x14ac:dyDescent="0.25">
      <c r="A2049" s="84" t="s">
        <v>14864</v>
      </c>
      <c r="B2049" s="84">
        <v>2</v>
      </c>
      <c r="C2049" s="122">
        <v>2.2733542781420858E-3</v>
      </c>
      <c r="D2049" s="84" t="s">
        <v>12035</v>
      </c>
      <c r="E2049" s="84" t="b">
        <v>0</v>
      </c>
      <c r="F2049" s="84" t="b">
        <v>0</v>
      </c>
      <c r="G2049" s="84" t="b">
        <v>0</v>
      </c>
    </row>
    <row r="2050" spans="1:7" x14ac:dyDescent="0.25">
      <c r="A2050" s="84" t="s">
        <v>14399</v>
      </c>
      <c r="B2050" s="84">
        <v>2</v>
      </c>
      <c r="C2050" s="122">
        <v>2.2733542781420858E-3</v>
      </c>
      <c r="D2050" s="84" t="s">
        <v>12035</v>
      </c>
      <c r="E2050" s="84" t="b">
        <v>0</v>
      </c>
      <c r="F2050" s="84" t="b">
        <v>0</v>
      </c>
      <c r="G2050" s="84" t="b">
        <v>0</v>
      </c>
    </row>
    <row r="2051" spans="1:7" x14ac:dyDescent="0.25">
      <c r="A2051" s="84" t="s">
        <v>9736</v>
      </c>
      <c r="B2051" s="84">
        <v>2</v>
      </c>
      <c r="C2051" s="122">
        <v>2.6522466578324335E-3</v>
      </c>
      <c r="D2051" s="84" t="s">
        <v>12035</v>
      </c>
      <c r="E2051" s="84" t="b">
        <v>0</v>
      </c>
      <c r="F2051" s="84" t="b">
        <v>0</v>
      </c>
      <c r="G2051" s="84" t="b">
        <v>0</v>
      </c>
    </row>
    <row r="2052" spans="1:7" x14ac:dyDescent="0.25">
      <c r="A2052" s="84" t="s">
        <v>15293</v>
      </c>
      <c r="B2052" s="84">
        <v>2</v>
      </c>
      <c r="C2052" s="122">
        <v>2.2733542781420858E-3</v>
      </c>
      <c r="D2052" s="84" t="s">
        <v>12035</v>
      </c>
      <c r="E2052" s="84" t="b">
        <v>0</v>
      </c>
      <c r="F2052" s="84" t="b">
        <v>0</v>
      </c>
      <c r="G2052" s="84" t="b">
        <v>0</v>
      </c>
    </row>
    <row r="2053" spans="1:7" x14ac:dyDescent="0.25">
      <c r="A2053" s="84" t="s">
        <v>14553</v>
      </c>
      <c r="B2053" s="84">
        <v>2</v>
      </c>
      <c r="C2053" s="122">
        <v>2.2733542781420858E-3</v>
      </c>
      <c r="D2053" s="84" t="s">
        <v>12035</v>
      </c>
      <c r="E2053" s="84" t="b">
        <v>0</v>
      </c>
      <c r="F2053" s="84" t="b">
        <v>0</v>
      </c>
      <c r="G2053" s="84" t="b">
        <v>0</v>
      </c>
    </row>
    <row r="2054" spans="1:7" x14ac:dyDescent="0.25">
      <c r="A2054" s="84" t="s">
        <v>15277</v>
      </c>
      <c r="B2054" s="84">
        <v>2</v>
      </c>
      <c r="C2054" s="122">
        <v>2.2733542781420858E-3</v>
      </c>
      <c r="D2054" s="84" t="s">
        <v>12035</v>
      </c>
      <c r="E2054" s="84" t="b">
        <v>0</v>
      </c>
      <c r="F2054" s="84" t="b">
        <v>0</v>
      </c>
      <c r="G2054" s="84" t="b">
        <v>0</v>
      </c>
    </row>
    <row r="2055" spans="1:7" x14ac:dyDescent="0.25">
      <c r="A2055" s="84" t="s">
        <v>15278</v>
      </c>
      <c r="B2055" s="84">
        <v>2</v>
      </c>
      <c r="C2055" s="122">
        <v>2.2733542781420858E-3</v>
      </c>
      <c r="D2055" s="84" t="s">
        <v>12035</v>
      </c>
      <c r="E2055" s="84" t="b">
        <v>0</v>
      </c>
      <c r="F2055" s="84" t="b">
        <v>0</v>
      </c>
      <c r="G2055" s="84" t="b">
        <v>0</v>
      </c>
    </row>
    <row r="2056" spans="1:7" x14ac:dyDescent="0.25">
      <c r="A2056" s="84" t="s">
        <v>14327</v>
      </c>
      <c r="B2056" s="84">
        <v>2</v>
      </c>
      <c r="C2056" s="122">
        <v>2.2733542781420858E-3</v>
      </c>
      <c r="D2056" s="84" t="s">
        <v>12035</v>
      </c>
      <c r="E2056" s="84" t="b">
        <v>0</v>
      </c>
      <c r="F2056" s="84" t="b">
        <v>0</v>
      </c>
      <c r="G2056" s="84" t="b">
        <v>0</v>
      </c>
    </row>
    <row r="2057" spans="1:7" x14ac:dyDescent="0.25">
      <c r="A2057" s="84" t="s">
        <v>966</v>
      </c>
      <c r="B2057" s="84">
        <v>2</v>
      </c>
      <c r="C2057" s="122">
        <v>2.2733542781420858E-3</v>
      </c>
      <c r="D2057" s="84" t="s">
        <v>12035</v>
      </c>
      <c r="E2057" s="84" t="b">
        <v>0</v>
      </c>
      <c r="F2057" s="84" t="b">
        <v>0</v>
      </c>
      <c r="G2057" s="84" t="b">
        <v>0</v>
      </c>
    </row>
    <row r="2058" spans="1:7" x14ac:dyDescent="0.25">
      <c r="A2058" s="84" t="s">
        <v>12458</v>
      </c>
      <c r="B2058" s="84">
        <v>2</v>
      </c>
      <c r="C2058" s="122">
        <v>2.6522466578324335E-3</v>
      </c>
      <c r="D2058" s="84" t="s">
        <v>12035</v>
      </c>
      <c r="E2058" s="84" t="b">
        <v>0</v>
      </c>
      <c r="F2058" s="84" t="b">
        <v>0</v>
      </c>
      <c r="G2058" s="84" t="b">
        <v>0</v>
      </c>
    </row>
    <row r="2059" spans="1:7" x14ac:dyDescent="0.25">
      <c r="A2059" s="84" t="s">
        <v>15292</v>
      </c>
      <c r="B2059" s="84">
        <v>2</v>
      </c>
      <c r="C2059" s="122">
        <v>2.6522466578324335E-3</v>
      </c>
      <c r="D2059" s="84" t="s">
        <v>12035</v>
      </c>
      <c r="E2059" s="84" t="b">
        <v>0</v>
      </c>
      <c r="F2059" s="84" t="b">
        <v>0</v>
      </c>
      <c r="G2059" s="84" t="b">
        <v>0</v>
      </c>
    </row>
    <row r="2060" spans="1:7" x14ac:dyDescent="0.25">
      <c r="A2060" s="84" t="s">
        <v>15290</v>
      </c>
      <c r="B2060" s="84">
        <v>2</v>
      </c>
      <c r="C2060" s="122">
        <v>2.2733542781420858E-3</v>
      </c>
      <c r="D2060" s="84" t="s">
        <v>12035</v>
      </c>
      <c r="E2060" s="84" t="b">
        <v>0</v>
      </c>
      <c r="F2060" s="84" t="b">
        <v>0</v>
      </c>
      <c r="G2060" s="84" t="b">
        <v>0</v>
      </c>
    </row>
    <row r="2061" spans="1:7" x14ac:dyDescent="0.25">
      <c r="A2061" s="84" t="s">
        <v>15288</v>
      </c>
      <c r="B2061" s="84">
        <v>2</v>
      </c>
      <c r="C2061" s="122">
        <v>2.2733542781420858E-3</v>
      </c>
      <c r="D2061" s="84" t="s">
        <v>12035</v>
      </c>
      <c r="E2061" s="84" t="b">
        <v>0</v>
      </c>
      <c r="F2061" s="84" t="b">
        <v>0</v>
      </c>
      <c r="G2061" s="84" t="b">
        <v>0</v>
      </c>
    </row>
    <row r="2062" spans="1:7" x14ac:dyDescent="0.25">
      <c r="A2062" s="84" t="s">
        <v>15289</v>
      </c>
      <c r="B2062" s="84">
        <v>2</v>
      </c>
      <c r="C2062" s="122">
        <v>2.2733542781420858E-3</v>
      </c>
      <c r="D2062" s="84" t="s">
        <v>12035</v>
      </c>
      <c r="E2062" s="84" t="b">
        <v>0</v>
      </c>
      <c r="F2062" s="84" t="b">
        <v>0</v>
      </c>
      <c r="G2062" s="84" t="b">
        <v>0</v>
      </c>
    </row>
    <row r="2063" spans="1:7" x14ac:dyDescent="0.25">
      <c r="A2063" s="84" t="s">
        <v>15284</v>
      </c>
      <c r="B2063" s="84">
        <v>2</v>
      </c>
      <c r="C2063" s="122">
        <v>2.2733542781420858E-3</v>
      </c>
      <c r="D2063" s="84" t="s">
        <v>12035</v>
      </c>
      <c r="E2063" s="84" t="b">
        <v>0</v>
      </c>
      <c r="F2063" s="84" t="b">
        <v>0</v>
      </c>
      <c r="G2063" s="84" t="b">
        <v>0</v>
      </c>
    </row>
    <row r="2064" spans="1:7" x14ac:dyDescent="0.25">
      <c r="A2064" s="84" t="s">
        <v>15285</v>
      </c>
      <c r="B2064" s="84">
        <v>2</v>
      </c>
      <c r="C2064" s="122">
        <v>2.2733542781420858E-3</v>
      </c>
      <c r="D2064" s="84" t="s">
        <v>12035</v>
      </c>
      <c r="E2064" s="84" t="b">
        <v>0</v>
      </c>
      <c r="F2064" s="84" t="b">
        <v>0</v>
      </c>
      <c r="G2064" s="84" t="b">
        <v>0</v>
      </c>
    </row>
    <row r="2065" spans="1:7" x14ac:dyDescent="0.25">
      <c r="A2065" s="84" t="s">
        <v>15286</v>
      </c>
      <c r="B2065" s="84">
        <v>2</v>
      </c>
      <c r="C2065" s="122">
        <v>2.2733542781420858E-3</v>
      </c>
      <c r="D2065" s="84" t="s">
        <v>12035</v>
      </c>
      <c r="E2065" s="84" t="b">
        <v>0</v>
      </c>
      <c r="F2065" s="84" t="b">
        <v>0</v>
      </c>
      <c r="G2065" s="84" t="b">
        <v>0</v>
      </c>
    </row>
    <row r="2066" spans="1:7" x14ac:dyDescent="0.25">
      <c r="A2066" s="84" t="s">
        <v>15287</v>
      </c>
      <c r="B2066" s="84">
        <v>2</v>
      </c>
      <c r="C2066" s="122">
        <v>2.2733542781420858E-3</v>
      </c>
      <c r="D2066" s="84" t="s">
        <v>12035</v>
      </c>
      <c r="E2066" s="84" t="b">
        <v>0</v>
      </c>
      <c r="F2066" s="84" t="b">
        <v>0</v>
      </c>
      <c r="G2066" s="84" t="b">
        <v>0</v>
      </c>
    </row>
    <row r="2067" spans="1:7" x14ac:dyDescent="0.25">
      <c r="A2067" s="84" t="s">
        <v>14936</v>
      </c>
      <c r="B2067" s="84">
        <v>2</v>
      </c>
      <c r="C2067" s="122">
        <v>2.2733542781420858E-3</v>
      </c>
      <c r="D2067" s="84" t="s">
        <v>12035</v>
      </c>
      <c r="E2067" s="84" t="b">
        <v>0</v>
      </c>
      <c r="F2067" s="84" t="b">
        <v>0</v>
      </c>
      <c r="G2067" s="84" t="b">
        <v>0</v>
      </c>
    </row>
    <row r="2068" spans="1:7" x14ac:dyDescent="0.25">
      <c r="A2068" s="84" t="s">
        <v>15283</v>
      </c>
      <c r="B2068" s="84">
        <v>2</v>
      </c>
      <c r="C2068" s="122">
        <v>2.2733542781420858E-3</v>
      </c>
      <c r="D2068" s="84" t="s">
        <v>12035</v>
      </c>
      <c r="E2068" s="84" t="b">
        <v>0</v>
      </c>
      <c r="F2068" s="84" t="b">
        <v>0</v>
      </c>
      <c r="G2068" s="84" t="b">
        <v>0</v>
      </c>
    </row>
    <row r="2069" spans="1:7" x14ac:dyDescent="0.25">
      <c r="A2069" s="84" t="s">
        <v>14200</v>
      </c>
      <c r="B2069" s="84">
        <v>2</v>
      </c>
      <c r="C2069" s="122">
        <v>2.2733542781420858E-3</v>
      </c>
      <c r="D2069" s="84" t="s">
        <v>12035</v>
      </c>
      <c r="E2069" s="84" t="b">
        <v>0</v>
      </c>
      <c r="F2069" s="84" t="b">
        <v>0</v>
      </c>
      <c r="G2069" s="84" t="b">
        <v>0</v>
      </c>
    </row>
    <row r="2070" spans="1:7" x14ac:dyDescent="0.25">
      <c r="A2070" s="84" t="s">
        <v>14851</v>
      </c>
      <c r="B2070" s="84">
        <v>2</v>
      </c>
      <c r="C2070" s="122">
        <v>2.2733542781420858E-3</v>
      </c>
      <c r="D2070" s="84" t="s">
        <v>12035</v>
      </c>
      <c r="E2070" s="84" t="b">
        <v>0</v>
      </c>
      <c r="F2070" s="84" t="b">
        <v>1</v>
      </c>
      <c r="G2070" s="84" t="b">
        <v>0</v>
      </c>
    </row>
    <row r="2071" spans="1:7" x14ac:dyDescent="0.25">
      <c r="A2071" s="84" t="s">
        <v>14271</v>
      </c>
      <c r="B2071" s="84">
        <v>2</v>
      </c>
      <c r="C2071" s="122">
        <v>2.2733542781420858E-3</v>
      </c>
      <c r="D2071" s="84" t="s">
        <v>12035</v>
      </c>
      <c r="E2071" s="84" t="b">
        <v>0</v>
      </c>
      <c r="F2071" s="84" t="b">
        <v>0</v>
      </c>
      <c r="G2071" s="84" t="b">
        <v>0</v>
      </c>
    </row>
    <row r="2072" spans="1:7" x14ac:dyDescent="0.25">
      <c r="A2072" s="84" t="s">
        <v>14512</v>
      </c>
      <c r="B2072" s="84">
        <v>2</v>
      </c>
      <c r="C2072" s="122">
        <v>2.2733542781420858E-3</v>
      </c>
      <c r="D2072" s="84" t="s">
        <v>12035</v>
      </c>
      <c r="E2072" s="84" t="b">
        <v>0</v>
      </c>
      <c r="F2072" s="84" t="b">
        <v>0</v>
      </c>
      <c r="G2072" s="84" t="b">
        <v>0</v>
      </c>
    </row>
    <row r="2073" spans="1:7" x14ac:dyDescent="0.25">
      <c r="A2073" s="84" t="s">
        <v>14236</v>
      </c>
      <c r="B2073" s="84">
        <v>2</v>
      </c>
      <c r="C2073" s="122">
        <v>2.2733542781420858E-3</v>
      </c>
      <c r="D2073" s="84" t="s">
        <v>12035</v>
      </c>
      <c r="E2073" s="84" t="b">
        <v>0</v>
      </c>
      <c r="F2073" s="84" t="b">
        <v>0</v>
      </c>
      <c r="G2073" s="84" t="b">
        <v>0</v>
      </c>
    </row>
    <row r="2074" spans="1:7" x14ac:dyDescent="0.25">
      <c r="A2074" s="84" t="s">
        <v>15263</v>
      </c>
      <c r="B2074" s="84">
        <v>2</v>
      </c>
      <c r="C2074" s="122">
        <v>2.2733542781420858E-3</v>
      </c>
      <c r="D2074" s="84" t="s">
        <v>12035</v>
      </c>
      <c r="E2074" s="84" t="b">
        <v>0</v>
      </c>
      <c r="F2074" s="84" t="b">
        <v>0</v>
      </c>
      <c r="G2074" s="84" t="b">
        <v>0</v>
      </c>
    </row>
    <row r="2075" spans="1:7" x14ac:dyDescent="0.25">
      <c r="A2075" s="84" t="s">
        <v>14600</v>
      </c>
      <c r="B2075" s="84">
        <v>2</v>
      </c>
      <c r="C2075" s="122">
        <v>2.2733542781420858E-3</v>
      </c>
      <c r="D2075" s="84" t="s">
        <v>12035</v>
      </c>
      <c r="E2075" s="84" t="b">
        <v>0</v>
      </c>
      <c r="F2075" s="84" t="b">
        <v>0</v>
      </c>
      <c r="G2075" s="84" t="b">
        <v>0</v>
      </c>
    </row>
    <row r="2076" spans="1:7" x14ac:dyDescent="0.25">
      <c r="A2076" s="84" t="s">
        <v>14721</v>
      </c>
      <c r="B2076" s="84">
        <v>2</v>
      </c>
      <c r="C2076" s="122">
        <v>2.2733542781420858E-3</v>
      </c>
      <c r="D2076" s="84" t="s">
        <v>12035</v>
      </c>
      <c r="E2076" s="84" t="b">
        <v>0</v>
      </c>
      <c r="F2076" s="84" t="b">
        <v>0</v>
      </c>
      <c r="G2076" s="84" t="b">
        <v>0</v>
      </c>
    </row>
    <row r="2077" spans="1:7" x14ac:dyDescent="0.25">
      <c r="A2077" s="84" t="s">
        <v>14189</v>
      </c>
      <c r="B2077" s="84">
        <v>2</v>
      </c>
      <c r="C2077" s="122">
        <v>2.2733542781420858E-3</v>
      </c>
      <c r="D2077" s="84" t="s">
        <v>12035</v>
      </c>
      <c r="E2077" s="84" t="b">
        <v>0</v>
      </c>
      <c r="F2077" s="84" t="b">
        <v>0</v>
      </c>
      <c r="G2077" s="84" t="b">
        <v>0</v>
      </c>
    </row>
    <row r="2078" spans="1:7" x14ac:dyDescent="0.25">
      <c r="A2078" s="84" t="s">
        <v>14722</v>
      </c>
      <c r="B2078" s="84">
        <v>2</v>
      </c>
      <c r="C2078" s="122">
        <v>2.2733542781420858E-3</v>
      </c>
      <c r="D2078" s="84" t="s">
        <v>12035</v>
      </c>
      <c r="E2078" s="84" t="b">
        <v>0</v>
      </c>
      <c r="F2078" s="84" t="b">
        <v>0</v>
      </c>
      <c r="G2078" s="84" t="b">
        <v>0</v>
      </c>
    </row>
    <row r="2079" spans="1:7" x14ac:dyDescent="0.25">
      <c r="A2079" s="84" t="s">
        <v>15145</v>
      </c>
      <c r="B2079" s="84">
        <v>2</v>
      </c>
      <c r="C2079" s="122">
        <v>2.2733542781420858E-3</v>
      </c>
      <c r="D2079" s="84" t="s">
        <v>12035</v>
      </c>
      <c r="E2079" s="84" t="b">
        <v>0</v>
      </c>
      <c r="F2079" s="84" t="b">
        <v>0</v>
      </c>
      <c r="G2079" s="84" t="b">
        <v>0</v>
      </c>
    </row>
    <row r="2080" spans="1:7" x14ac:dyDescent="0.25">
      <c r="A2080" s="84" t="s">
        <v>14654</v>
      </c>
      <c r="B2080" s="84">
        <v>2</v>
      </c>
      <c r="C2080" s="122">
        <v>2.6522466578324335E-3</v>
      </c>
      <c r="D2080" s="84" t="s">
        <v>12035</v>
      </c>
      <c r="E2080" s="84" t="b">
        <v>0</v>
      </c>
      <c r="F2080" s="84" t="b">
        <v>0</v>
      </c>
      <c r="G2080" s="84" t="b">
        <v>0</v>
      </c>
    </row>
    <row r="2081" spans="1:7" x14ac:dyDescent="0.25">
      <c r="A2081" s="84" t="s">
        <v>14538</v>
      </c>
      <c r="B2081" s="84">
        <v>2</v>
      </c>
      <c r="C2081" s="122">
        <v>2.2733542781420858E-3</v>
      </c>
      <c r="D2081" s="84" t="s">
        <v>12035</v>
      </c>
      <c r="E2081" s="84" t="b">
        <v>1</v>
      </c>
      <c r="F2081" s="84" t="b">
        <v>0</v>
      </c>
      <c r="G2081" s="84" t="b">
        <v>0</v>
      </c>
    </row>
    <row r="2082" spans="1:7" x14ac:dyDescent="0.25">
      <c r="A2082" s="84" t="s">
        <v>15037</v>
      </c>
      <c r="B2082" s="84">
        <v>2</v>
      </c>
      <c r="C2082" s="122">
        <v>2.2733542781420858E-3</v>
      </c>
      <c r="D2082" s="84" t="s">
        <v>12035</v>
      </c>
      <c r="E2082" s="84" t="b">
        <v>0</v>
      </c>
      <c r="F2082" s="84" t="b">
        <v>0</v>
      </c>
      <c r="G2082" s="84" t="b">
        <v>0</v>
      </c>
    </row>
    <row r="2083" spans="1:7" x14ac:dyDescent="0.25">
      <c r="A2083" s="84" t="s">
        <v>15038</v>
      </c>
      <c r="B2083" s="84">
        <v>2</v>
      </c>
      <c r="C2083" s="122">
        <v>2.2733542781420858E-3</v>
      </c>
      <c r="D2083" s="84" t="s">
        <v>12035</v>
      </c>
      <c r="E2083" s="84" t="b">
        <v>0</v>
      </c>
      <c r="F2083" s="84" t="b">
        <v>0</v>
      </c>
      <c r="G2083" s="84" t="b">
        <v>0</v>
      </c>
    </row>
    <row r="2084" spans="1:7" x14ac:dyDescent="0.25">
      <c r="A2084" s="84" t="s">
        <v>15039</v>
      </c>
      <c r="B2084" s="84">
        <v>2</v>
      </c>
      <c r="C2084" s="122">
        <v>2.2733542781420858E-3</v>
      </c>
      <c r="D2084" s="84" t="s">
        <v>12035</v>
      </c>
      <c r="E2084" s="84" t="b">
        <v>0</v>
      </c>
      <c r="F2084" s="84" t="b">
        <v>0</v>
      </c>
      <c r="G2084" s="84" t="b">
        <v>0</v>
      </c>
    </row>
    <row r="2085" spans="1:7" x14ac:dyDescent="0.25">
      <c r="A2085" s="84" t="s">
        <v>14826</v>
      </c>
      <c r="B2085" s="84">
        <v>2</v>
      </c>
      <c r="C2085" s="122">
        <v>2.2733542781420858E-3</v>
      </c>
      <c r="D2085" s="84" t="s">
        <v>12035</v>
      </c>
      <c r="E2085" s="84" t="b">
        <v>0</v>
      </c>
      <c r="F2085" s="84" t="b">
        <v>0</v>
      </c>
      <c r="G2085" s="84" t="b">
        <v>0</v>
      </c>
    </row>
    <row r="2086" spans="1:7" x14ac:dyDescent="0.25">
      <c r="A2086" s="84" t="s">
        <v>15040</v>
      </c>
      <c r="B2086" s="84">
        <v>2</v>
      </c>
      <c r="C2086" s="122">
        <v>2.2733542781420858E-3</v>
      </c>
      <c r="D2086" s="84" t="s">
        <v>12035</v>
      </c>
      <c r="E2086" s="84" t="b">
        <v>0</v>
      </c>
      <c r="F2086" s="84" t="b">
        <v>0</v>
      </c>
      <c r="G2086" s="84" t="b">
        <v>0</v>
      </c>
    </row>
    <row r="2087" spans="1:7" x14ac:dyDescent="0.25">
      <c r="A2087" s="84" t="s">
        <v>14827</v>
      </c>
      <c r="B2087" s="84">
        <v>2</v>
      </c>
      <c r="C2087" s="122">
        <v>2.2733542781420858E-3</v>
      </c>
      <c r="D2087" s="84" t="s">
        <v>12035</v>
      </c>
      <c r="E2087" s="84" t="b">
        <v>0</v>
      </c>
      <c r="F2087" s="84" t="b">
        <v>0</v>
      </c>
      <c r="G2087" s="84" t="b">
        <v>0</v>
      </c>
    </row>
    <row r="2088" spans="1:7" x14ac:dyDescent="0.25">
      <c r="A2088" s="84" t="s">
        <v>15041</v>
      </c>
      <c r="B2088" s="84">
        <v>2</v>
      </c>
      <c r="C2088" s="122">
        <v>2.2733542781420858E-3</v>
      </c>
      <c r="D2088" s="84" t="s">
        <v>12035</v>
      </c>
      <c r="E2088" s="84" t="b">
        <v>0</v>
      </c>
      <c r="F2088" s="84" t="b">
        <v>0</v>
      </c>
      <c r="G2088" s="84" t="b">
        <v>0</v>
      </c>
    </row>
    <row r="2089" spans="1:7" x14ac:dyDescent="0.25">
      <c r="A2089" s="84" t="s">
        <v>15042</v>
      </c>
      <c r="B2089" s="84">
        <v>2</v>
      </c>
      <c r="C2089" s="122">
        <v>2.2733542781420858E-3</v>
      </c>
      <c r="D2089" s="84" t="s">
        <v>12035</v>
      </c>
      <c r="E2089" s="84" t="b">
        <v>1</v>
      </c>
      <c r="F2089" s="84" t="b">
        <v>0</v>
      </c>
      <c r="G2089" s="84" t="b">
        <v>0</v>
      </c>
    </row>
    <row r="2090" spans="1:7" x14ac:dyDescent="0.25">
      <c r="A2090" s="84" t="s">
        <v>15043</v>
      </c>
      <c r="B2090" s="84">
        <v>2</v>
      </c>
      <c r="C2090" s="122">
        <v>2.2733542781420858E-3</v>
      </c>
      <c r="D2090" s="84" t="s">
        <v>12035</v>
      </c>
      <c r="E2090" s="84" t="b">
        <v>1</v>
      </c>
      <c r="F2090" s="84" t="b">
        <v>0</v>
      </c>
      <c r="G2090" s="84" t="b">
        <v>0</v>
      </c>
    </row>
    <row r="2091" spans="1:7" x14ac:dyDescent="0.25">
      <c r="A2091" s="84" t="s">
        <v>15044</v>
      </c>
      <c r="B2091" s="84">
        <v>2</v>
      </c>
      <c r="C2091" s="122">
        <v>2.2733542781420858E-3</v>
      </c>
      <c r="D2091" s="84" t="s">
        <v>12035</v>
      </c>
      <c r="E2091" s="84" t="b">
        <v>0</v>
      </c>
      <c r="F2091" s="84" t="b">
        <v>0</v>
      </c>
      <c r="G2091" s="84" t="b">
        <v>0</v>
      </c>
    </row>
    <row r="2092" spans="1:7" x14ac:dyDescent="0.25">
      <c r="A2092" s="84" t="s">
        <v>14634</v>
      </c>
      <c r="B2092" s="84">
        <v>2</v>
      </c>
      <c r="C2092" s="122">
        <v>2.6522466578324335E-3</v>
      </c>
      <c r="D2092" s="84" t="s">
        <v>12035</v>
      </c>
      <c r="E2092" s="84" t="b">
        <v>0</v>
      </c>
      <c r="F2092" s="84" t="b">
        <v>0</v>
      </c>
      <c r="G2092" s="84" t="b">
        <v>0</v>
      </c>
    </row>
    <row r="2093" spans="1:7" x14ac:dyDescent="0.25">
      <c r="A2093" s="84" t="s">
        <v>731</v>
      </c>
      <c r="B2093" s="84">
        <v>196</v>
      </c>
      <c r="C2093" s="122">
        <v>7.2213320017666584E-3</v>
      </c>
      <c r="D2093" s="84" t="s">
        <v>12036</v>
      </c>
      <c r="E2093" s="84" t="b">
        <v>0</v>
      </c>
      <c r="F2093" s="84" t="b">
        <v>0</v>
      </c>
      <c r="G2093" s="84" t="b">
        <v>0</v>
      </c>
    </row>
    <row r="2094" spans="1:7" x14ac:dyDescent="0.25">
      <c r="A2094" s="84" t="s">
        <v>754</v>
      </c>
      <c r="B2094" s="84">
        <v>147</v>
      </c>
      <c r="C2094" s="122">
        <v>1.2012571164455456E-2</v>
      </c>
      <c r="D2094" s="84" t="s">
        <v>12036</v>
      </c>
      <c r="E2094" s="84" t="b">
        <v>0</v>
      </c>
      <c r="F2094" s="84" t="b">
        <v>0</v>
      </c>
      <c r="G2094" s="84" t="b">
        <v>0</v>
      </c>
    </row>
    <row r="2095" spans="1:7" x14ac:dyDescent="0.25">
      <c r="A2095" s="84" t="s">
        <v>683</v>
      </c>
      <c r="B2095" s="84">
        <v>134</v>
      </c>
      <c r="C2095" s="122">
        <v>1.3174778801859733E-2</v>
      </c>
      <c r="D2095" s="84" t="s">
        <v>12036</v>
      </c>
      <c r="E2095" s="84" t="b">
        <v>0</v>
      </c>
      <c r="F2095" s="84" t="b">
        <v>0</v>
      </c>
      <c r="G2095" s="84" t="b">
        <v>0</v>
      </c>
    </row>
    <row r="2096" spans="1:7" x14ac:dyDescent="0.25">
      <c r="A2096" s="84" t="s">
        <v>12260</v>
      </c>
      <c r="B2096" s="84">
        <v>100</v>
      </c>
      <c r="C2096" s="122">
        <v>1.2116438213784128E-2</v>
      </c>
      <c r="D2096" s="84" t="s">
        <v>12036</v>
      </c>
      <c r="E2096" s="84" t="b">
        <v>0</v>
      </c>
      <c r="F2096" s="84" t="b">
        <v>0</v>
      </c>
      <c r="G2096" s="84" t="b">
        <v>0</v>
      </c>
    </row>
    <row r="2097" spans="1:7" x14ac:dyDescent="0.25">
      <c r="A2097" s="84" t="s">
        <v>12266</v>
      </c>
      <c r="B2097" s="84">
        <v>84</v>
      </c>
      <c r="C2097" s="122">
        <v>1.2012932153474208E-2</v>
      </c>
      <c r="D2097" s="84" t="s">
        <v>12036</v>
      </c>
      <c r="E2097" s="84" t="b">
        <v>0</v>
      </c>
      <c r="F2097" s="84" t="b">
        <v>0</v>
      </c>
      <c r="G2097" s="84" t="b">
        <v>0</v>
      </c>
    </row>
    <row r="2098" spans="1:7" x14ac:dyDescent="0.25">
      <c r="A2098" s="84" t="s">
        <v>12350</v>
      </c>
      <c r="B2098" s="84">
        <v>80</v>
      </c>
      <c r="C2098" s="122">
        <v>1.2313099211016179E-2</v>
      </c>
      <c r="D2098" s="84" t="s">
        <v>12036</v>
      </c>
      <c r="E2098" s="84" t="b">
        <v>0</v>
      </c>
      <c r="F2098" s="84" t="b">
        <v>0</v>
      </c>
      <c r="G2098" s="84" t="b">
        <v>0</v>
      </c>
    </row>
    <row r="2099" spans="1:7" x14ac:dyDescent="0.25">
      <c r="A2099" s="84" t="s">
        <v>2803</v>
      </c>
      <c r="B2099" s="84">
        <v>80</v>
      </c>
      <c r="C2099" s="122">
        <v>1.3559072955188033E-2</v>
      </c>
      <c r="D2099" s="84" t="s">
        <v>12036</v>
      </c>
      <c r="E2099" s="84" t="b">
        <v>0</v>
      </c>
      <c r="F2099" s="84" t="b">
        <v>0</v>
      </c>
      <c r="G2099" s="84" t="b">
        <v>0</v>
      </c>
    </row>
    <row r="2100" spans="1:7" x14ac:dyDescent="0.25">
      <c r="A2100" s="84" t="s">
        <v>2679</v>
      </c>
      <c r="B2100" s="84">
        <v>71</v>
      </c>
      <c r="C2100" s="122">
        <v>1.1649600514633139E-2</v>
      </c>
      <c r="D2100" s="84" t="s">
        <v>12036</v>
      </c>
      <c r="E2100" s="84" t="b">
        <v>0</v>
      </c>
      <c r="F2100" s="84" t="b">
        <v>0</v>
      </c>
      <c r="G2100" s="84" t="b">
        <v>0</v>
      </c>
    </row>
    <row r="2101" spans="1:7" x14ac:dyDescent="0.25">
      <c r="A2101" s="84" t="s">
        <v>12267</v>
      </c>
      <c r="B2101" s="84">
        <v>65</v>
      </c>
      <c r="C2101" s="122">
        <v>1.1384234122922287E-2</v>
      </c>
      <c r="D2101" s="84" t="s">
        <v>12036</v>
      </c>
      <c r="E2101" s="84" t="b">
        <v>0</v>
      </c>
      <c r="F2101" s="84" t="b">
        <v>0</v>
      </c>
      <c r="G2101" s="84" t="b">
        <v>0</v>
      </c>
    </row>
    <row r="2102" spans="1:7" x14ac:dyDescent="0.25">
      <c r="A2102" s="84" t="s">
        <v>2788</v>
      </c>
      <c r="B2102" s="84">
        <v>57</v>
      </c>
      <c r="C2102" s="122">
        <v>1.092112258816624E-2</v>
      </c>
      <c r="D2102" s="84" t="s">
        <v>12036</v>
      </c>
      <c r="E2102" s="84" t="b">
        <v>0</v>
      </c>
      <c r="F2102" s="84" t="b">
        <v>0</v>
      </c>
      <c r="G2102" s="84" t="b">
        <v>0</v>
      </c>
    </row>
    <row r="2103" spans="1:7" x14ac:dyDescent="0.25">
      <c r="A2103" s="84" t="s">
        <v>2931</v>
      </c>
      <c r="B2103" s="84">
        <v>49</v>
      </c>
      <c r="C2103" s="122">
        <v>1.0316856247720994E-2</v>
      </c>
      <c r="D2103" s="84" t="s">
        <v>12036</v>
      </c>
      <c r="E2103" s="84" t="b">
        <v>0</v>
      </c>
      <c r="F2103" s="84" t="b">
        <v>0</v>
      </c>
      <c r="G2103" s="84" t="b">
        <v>0</v>
      </c>
    </row>
    <row r="2104" spans="1:7" x14ac:dyDescent="0.25">
      <c r="A2104" s="84" t="s">
        <v>2922</v>
      </c>
      <c r="B2104" s="84">
        <v>48</v>
      </c>
      <c r="C2104" s="122">
        <v>1.0230322138915232E-2</v>
      </c>
      <c r="D2104" s="84" t="s">
        <v>12036</v>
      </c>
      <c r="E2104" s="84" t="b">
        <v>0</v>
      </c>
      <c r="F2104" s="84" t="b">
        <v>0</v>
      </c>
      <c r="G2104" s="84" t="b">
        <v>0</v>
      </c>
    </row>
    <row r="2105" spans="1:7" x14ac:dyDescent="0.25">
      <c r="A2105" s="84" t="s">
        <v>12268</v>
      </c>
      <c r="B2105" s="84">
        <v>47</v>
      </c>
      <c r="C2105" s="122">
        <v>1.0397268329941565E-2</v>
      </c>
      <c r="D2105" s="84" t="s">
        <v>12036</v>
      </c>
      <c r="E2105" s="84" t="b">
        <v>0</v>
      </c>
      <c r="F2105" s="84" t="b">
        <v>0</v>
      </c>
      <c r="G2105" s="84" t="b">
        <v>0</v>
      </c>
    </row>
    <row r="2106" spans="1:7" x14ac:dyDescent="0.25">
      <c r="A2106" s="84" t="s">
        <v>765</v>
      </c>
      <c r="B2106" s="84">
        <v>31</v>
      </c>
      <c r="C2106" s="122">
        <v>8.3053709446970683E-3</v>
      </c>
      <c r="D2106" s="84" t="s">
        <v>12036</v>
      </c>
      <c r="E2106" s="84" t="b">
        <v>0</v>
      </c>
      <c r="F2106" s="84" t="b">
        <v>0</v>
      </c>
      <c r="G2106" s="84" t="b">
        <v>0</v>
      </c>
    </row>
    <row r="2107" spans="1:7" x14ac:dyDescent="0.25">
      <c r="A2107" s="84" t="s">
        <v>12296</v>
      </c>
      <c r="B2107" s="84">
        <v>31</v>
      </c>
      <c r="C2107" s="122">
        <v>8.4327378265646163E-3</v>
      </c>
      <c r="D2107" s="84" t="s">
        <v>12036</v>
      </c>
      <c r="E2107" s="84" t="b">
        <v>0</v>
      </c>
      <c r="F2107" s="84" t="b">
        <v>0</v>
      </c>
      <c r="G2107" s="84" t="b">
        <v>0</v>
      </c>
    </row>
    <row r="2108" spans="1:7" x14ac:dyDescent="0.25">
      <c r="A2108" s="84" t="s">
        <v>14208</v>
      </c>
      <c r="B2108" s="84">
        <v>31</v>
      </c>
      <c r="C2108" s="122">
        <v>8.4327378265646163E-3</v>
      </c>
      <c r="D2108" s="84" t="s">
        <v>12036</v>
      </c>
      <c r="E2108" s="84" t="b">
        <v>0</v>
      </c>
      <c r="F2108" s="84" t="b">
        <v>0</v>
      </c>
      <c r="G2108" s="84" t="b">
        <v>0</v>
      </c>
    </row>
    <row r="2109" spans="1:7" x14ac:dyDescent="0.25">
      <c r="A2109" s="84" t="s">
        <v>2965</v>
      </c>
      <c r="B2109" s="84">
        <v>30</v>
      </c>
      <c r="C2109" s="122">
        <v>8.2881513322919931E-3</v>
      </c>
      <c r="D2109" s="84" t="s">
        <v>12036</v>
      </c>
      <c r="E2109" s="84" t="b">
        <v>0</v>
      </c>
      <c r="F2109" s="84" t="b">
        <v>0</v>
      </c>
      <c r="G2109" s="84" t="b">
        <v>0</v>
      </c>
    </row>
    <row r="2110" spans="1:7" x14ac:dyDescent="0.25">
      <c r="A2110" s="84" t="s">
        <v>14199</v>
      </c>
      <c r="B2110" s="84">
        <v>28</v>
      </c>
      <c r="C2110" s="122">
        <v>8.1187268362753352E-3</v>
      </c>
      <c r="D2110" s="84" t="s">
        <v>12036</v>
      </c>
      <c r="E2110" s="84" t="b">
        <v>0</v>
      </c>
      <c r="F2110" s="84" t="b">
        <v>0</v>
      </c>
      <c r="G2110" s="84" t="b">
        <v>0</v>
      </c>
    </row>
    <row r="2111" spans="1:7" x14ac:dyDescent="0.25">
      <c r="A2111" s="84" t="s">
        <v>767</v>
      </c>
      <c r="B2111" s="84">
        <v>28</v>
      </c>
      <c r="C2111" s="122">
        <v>7.8587236238116219E-3</v>
      </c>
      <c r="D2111" s="84" t="s">
        <v>12036</v>
      </c>
      <c r="E2111" s="84" t="b">
        <v>0</v>
      </c>
      <c r="F2111" s="84" t="b">
        <v>0</v>
      </c>
      <c r="G2111" s="84" t="b">
        <v>0</v>
      </c>
    </row>
    <row r="2112" spans="1:7" x14ac:dyDescent="0.25">
      <c r="A2112" s="84" t="s">
        <v>14195</v>
      </c>
      <c r="B2112" s="84">
        <v>27</v>
      </c>
      <c r="C2112" s="122">
        <v>7.82877230640836E-3</v>
      </c>
      <c r="D2112" s="84" t="s">
        <v>12036</v>
      </c>
      <c r="E2112" s="84" t="b">
        <v>0</v>
      </c>
      <c r="F2112" s="84" t="b">
        <v>0</v>
      </c>
      <c r="G2112" s="84" t="b">
        <v>0</v>
      </c>
    </row>
    <row r="2113" spans="1:7" x14ac:dyDescent="0.25">
      <c r="A2113" s="84" t="s">
        <v>970</v>
      </c>
      <c r="B2113" s="84">
        <v>24</v>
      </c>
      <c r="C2113" s="122">
        <v>7.4612791760015115E-3</v>
      </c>
      <c r="D2113" s="84" t="s">
        <v>12036</v>
      </c>
      <c r="E2113" s="84" t="b">
        <v>0</v>
      </c>
      <c r="F2113" s="84" t="b">
        <v>0</v>
      </c>
      <c r="G2113" s="84" t="b">
        <v>0</v>
      </c>
    </row>
    <row r="2114" spans="1:7" x14ac:dyDescent="0.25">
      <c r="A2114" s="84" t="s">
        <v>12280</v>
      </c>
      <c r="B2114" s="84">
        <v>24</v>
      </c>
      <c r="C2114" s="122">
        <v>7.1996157422607168E-3</v>
      </c>
      <c r="D2114" s="84" t="s">
        <v>12036</v>
      </c>
      <c r="E2114" s="84" t="b">
        <v>0</v>
      </c>
      <c r="F2114" s="84" t="b">
        <v>0</v>
      </c>
      <c r="G2114" s="84" t="b">
        <v>0</v>
      </c>
    </row>
    <row r="2115" spans="1:7" x14ac:dyDescent="0.25">
      <c r="A2115" s="84" t="s">
        <v>12369</v>
      </c>
      <c r="B2115" s="84">
        <v>23</v>
      </c>
      <c r="C2115" s="122">
        <v>7.0222856280611062E-3</v>
      </c>
      <c r="D2115" s="84" t="s">
        <v>12036</v>
      </c>
      <c r="E2115" s="84" t="b">
        <v>0</v>
      </c>
      <c r="F2115" s="84" t="b">
        <v>0</v>
      </c>
      <c r="G2115" s="84" t="b">
        <v>0</v>
      </c>
    </row>
    <row r="2116" spans="1:7" x14ac:dyDescent="0.25">
      <c r="A2116" s="84" t="s">
        <v>14231</v>
      </c>
      <c r="B2116" s="84">
        <v>23</v>
      </c>
      <c r="C2116" s="122">
        <v>7.0222856280611062E-3</v>
      </c>
      <c r="D2116" s="84" t="s">
        <v>12036</v>
      </c>
      <c r="E2116" s="84" t="b">
        <v>0</v>
      </c>
      <c r="F2116" s="84" t="b">
        <v>0</v>
      </c>
      <c r="G2116" s="84" t="b">
        <v>0</v>
      </c>
    </row>
    <row r="2117" spans="1:7" x14ac:dyDescent="0.25">
      <c r="A2117" s="84" t="s">
        <v>12290</v>
      </c>
      <c r="B2117" s="84">
        <v>22</v>
      </c>
      <c r="C2117" s="122">
        <v>6.8395059113347187E-3</v>
      </c>
      <c r="D2117" s="84" t="s">
        <v>12036</v>
      </c>
      <c r="E2117" s="84" t="b">
        <v>0</v>
      </c>
      <c r="F2117" s="84" t="b">
        <v>0</v>
      </c>
      <c r="G2117" s="84" t="b">
        <v>0</v>
      </c>
    </row>
    <row r="2118" spans="1:7" x14ac:dyDescent="0.25">
      <c r="A2118" s="84" t="s">
        <v>2713</v>
      </c>
      <c r="B2118" s="84">
        <v>20</v>
      </c>
      <c r="C2118" s="122">
        <v>6.4565825321741309E-3</v>
      </c>
      <c r="D2118" s="84" t="s">
        <v>12036</v>
      </c>
      <c r="E2118" s="84" t="b">
        <v>0</v>
      </c>
      <c r="F2118" s="84" t="b">
        <v>0</v>
      </c>
      <c r="G2118" s="84" t="b">
        <v>0</v>
      </c>
    </row>
    <row r="2119" spans="1:7" x14ac:dyDescent="0.25">
      <c r="A2119" s="84" t="s">
        <v>14235</v>
      </c>
      <c r="B2119" s="84">
        <v>20</v>
      </c>
      <c r="C2119" s="122">
        <v>6.4565825321741309E-3</v>
      </c>
      <c r="D2119" s="84" t="s">
        <v>12036</v>
      </c>
      <c r="E2119" s="84" t="b">
        <v>0</v>
      </c>
      <c r="F2119" s="84" t="b">
        <v>0</v>
      </c>
      <c r="G2119" s="84" t="b">
        <v>0</v>
      </c>
    </row>
    <row r="2120" spans="1:7" x14ac:dyDescent="0.25">
      <c r="A2120" s="84" t="s">
        <v>14242</v>
      </c>
      <c r="B2120" s="84">
        <v>19</v>
      </c>
      <c r="C2120" s="122">
        <v>6.2558686679750871E-3</v>
      </c>
      <c r="D2120" s="84" t="s">
        <v>12036</v>
      </c>
      <c r="E2120" s="84" t="b">
        <v>0</v>
      </c>
      <c r="F2120" s="84" t="b">
        <v>0</v>
      </c>
      <c r="G2120" s="84" t="b">
        <v>0</v>
      </c>
    </row>
    <row r="2121" spans="1:7" x14ac:dyDescent="0.25">
      <c r="A2121" s="84" t="s">
        <v>14229</v>
      </c>
      <c r="B2121" s="84">
        <v>18</v>
      </c>
      <c r="C2121" s="122">
        <v>6.0485569477657626E-3</v>
      </c>
      <c r="D2121" s="84" t="s">
        <v>12036</v>
      </c>
      <c r="E2121" s="84" t="b">
        <v>0</v>
      </c>
      <c r="F2121" s="84" t="b">
        <v>0</v>
      </c>
      <c r="G2121" s="84" t="b">
        <v>0</v>
      </c>
    </row>
    <row r="2122" spans="1:7" x14ac:dyDescent="0.25">
      <c r="A2122" s="84" t="s">
        <v>14203</v>
      </c>
      <c r="B2122" s="84">
        <v>18</v>
      </c>
      <c r="C2122" s="122">
        <v>6.0485569477657626E-3</v>
      </c>
      <c r="D2122" s="84" t="s">
        <v>12036</v>
      </c>
      <c r="E2122" s="84" t="b">
        <v>0</v>
      </c>
      <c r="F2122" s="84" t="b">
        <v>0</v>
      </c>
      <c r="G2122" s="84" t="b">
        <v>0</v>
      </c>
    </row>
    <row r="2123" spans="1:7" x14ac:dyDescent="0.25">
      <c r="A2123" s="84" t="s">
        <v>2793</v>
      </c>
      <c r="B2123" s="84">
        <v>18</v>
      </c>
      <c r="C2123" s="122">
        <v>6.3142076702276386E-3</v>
      </c>
      <c r="D2123" s="84" t="s">
        <v>12036</v>
      </c>
      <c r="E2123" s="84" t="b">
        <v>0</v>
      </c>
      <c r="F2123" s="84" t="b">
        <v>0</v>
      </c>
      <c r="G2123" s="84" t="b">
        <v>0</v>
      </c>
    </row>
    <row r="2124" spans="1:7" x14ac:dyDescent="0.25">
      <c r="A2124" s="84" t="s">
        <v>965</v>
      </c>
      <c r="B2124" s="84">
        <v>17</v>
      </c>
      <c r="C2124" s="122">
        <v>5.8342804561151837E-3</v>
      </c>
      <c r="D2124" s="84" t="s">
        <v>12036</v>
      </c>
      <c r="E2124" s="84" t="b">
        <v>0</v>
      </c>
      <c r="F2124" s="84" t="b">
        <v>0</v>
      </c>
      <c r="G2124" s="84" t="b">
        <v>0</v>
      </c>
    </row>
    <row r="2125" spans="1:7" x14ac:dyDescent="0.25">
      <c r="A2125" s="84" t="s">
        <v>523</v>
      </c>
      <c r="B2125" s="84">
        <v>17</v>
      </c>
      <c r="C2125" s="122">
        <v>5.8342804561151837E-3</v>
      </c>
      <c r="D2125" s="84" t="s">
        <v>12036</v>
      </c>
      <c r="E2125" s="84" t="b">
        <v>0</v>
      </c>
      <c r="F2125" s="84" t="b">
        <v>0</v>
      </c>
      <c r="G2125" s="84" t="b">
        <v>0</v>
      </c>
    </row>
    <row r="2126" spans="1:7" x14ac:dyDescent="0.25">
      <c r="A2126" s="84" t="s">
        <v>14266</v>
      </c>
      <c r="B2126" s="84">
        <v>16</v>
      </c>
      <c r="C2126" s="122">
        <v>5.612629040202345E-3</v>
      </c>
      <c r="D2126" s="84" t="s">
        <v>12036</v>
      </c>
      <c r="E2126" s="84" t="b">
        <v>0</v>
      </c>
      <c r="F2126" s="84" t="b">
        <v>0</v>
      </c>
      <c r="G2126" s="84" t="b">
        <v>0</v>
      </c>
    </row>
    <row r="2127" spans="1:7" x14ac:dyDescent="0.25">
      <c r="A2127" s="84" t="s">
        <v>14221</v>
      </c>
      <c r="B2127" s="84">
        <v>15</v>
      </c>
      <c r="C2127" s="122">
        <v>5.3831411833557847E-3</v>
      </c>
      <c r="D2127" s="84" t="s">
        <v>12036</v>
      </c>
      <c r="E2127" s="84" t="b">
        <v>0</v>
      </c>
      <c r="F2127" s="84" t="b">
        <v>0</v>
      </c>
      <c r="G2127" s="84" t="b">
        <v>0</v>
      </c>
    </row>
    <row r="2128" spans="1:7" x14ac:dyDescent="0.25">
      <c r="A2128" s="84" t="s">
        <v>14289</v>
      </c>
      <c r="B2128" s="84">
        <v>15</v>
      </c>
      <c r="C2128" s="122">
        <v>5.3831411833557847E-3</v>
      </c>
      <c r="D2128" s="84" t="s">
        <v>12036</v>
      </c>
      <c r="E2128" s="84" t="b">
        <v>0</v>
      </c>
      <c r="F2128" s="84" t="b">
        <v>0</v>
      </c>
      <c r="G2128" s="84" t="b">
        <v>0</v>
      </c>
    </row>
    <row r="2129" spans="1:7" x14ac:dyDescent="0.25">
      <c r="A2129" s="84" t="s">
        <v>14290</v>
      </c>
      <c r="B2129" s="84">
        <v>15</v>
      </c>
      <c r="C2129" s="122">
        <v>5.3831411833557847E-3</v>
      </c>
      <c r="D2129" s="84" t="s">
        <v>12036</v>
      </c>
      <c r="E2129" s="84" t="b">
        <v>0</v>
      </c>
      <c r="F2129" s="84" t="b">
        <v>0</v>
      </c>
      <c r="G2129" s="84" t="b">
        <v>0</v>
      </c>
    </row>
    <row r="2130" spans="1:7" x14ac:dyDescent="0.25">
      <c r="A2130" s="84" t="s">
        <v>14270</v>
      </c>
      <c r="B2130" s="84">
        <v>15</v>
      </c>
      <c r="C2130" s="122">
        <v>5.3831411833557847E-3</v>
      </c>
      <c r="D2130" s="84" t="s">
        <v>12036</v>
      </c>
      <c r="E2130" s="84" t="b">
        <v>0</v>
      </c>
      <c r="F2130" s="84" t="b">
        <v>0</v>
      </c>
      <c r="G2130" s="84" t="b">
        <v>0</v>
      </c>
    </row>
    <row r="2131" spans="1:7" x14ac:dyDescent="0.25">
      <c r="A2131" s="84" t="s">
        <v>12271</v>
      </c>
      <c r="B2131" s="84">
        <v>13</v>
      </c>
      <c r="C2131" s="122">
        <v>4.8984885027057046E-3</v>
      </c>
      <c r="D2131" s="84" t="s">
        <v>12036</v>
      </c>
      <c r="E2131" s="84" t="b">
        <v>0</v>
      </c>
      <c r="F2131" s="84" t="b">
        <v>0</v>
      </c>
      <c r="G2131" s="84" t="b">
        <v>0</v>
      </c>
    </row>
    <row r="2132" spans="1:7" x14ac:dyDescent="0.25">
      <c r="A2132" s="84" t="s">
        <v>14304</v>
      </c>
      <c r="B2132" s="84">
        <v>13</v>
      </c>
      <c r="C2132" s="122">
        <v>5.1706058347691652E-3</v>
      </c>
      <c r="D2132" s="84" t="s">
        <v>12036</v>
      </c>
      <c r="E2132" s="84" t="b">
        <v>0</v>
      </c>
      <c r="F2132" s="84" t="b">
        <v>1</v>
      </c>
      <c r="G2132" s="84" t="b">
        <v>0</v>
      </c>
    </row>
    <row r="2133" spans="1:7" x14ac:dyDescent="0.25">
      <c r="A2133" s="84" t="s">
        <v>14212</v>
      </c>
      <c r="B2133" s="84">
        <v>13</v>
      </c>
      <c r="C2133" s="122">
        <v>4.8984885027057046E-3</v>
      </c>
      <c r="D2133" s="84" t="s">
        <v>12036</v>
      </c>
      <c r="E2133" s="84" t="b">
        <v>1</v>
      </c>
      <c r="F2133" s="84" t="b">
        <v>0</v>
      </c>
      <c r="G2133" s="84" t="b">
        <v>0</v>
      </c>
    </row>
    <row r="2134" spans="1:7" x14ac:dyDescent="0.25">
      <c r="A2134" s="84" t="s">
        <v>12359</v>
      </c>
      <c r="B2134" s="84">
        <v>13</v>
      </c>
      <c r="C2134" s="122">
        <v>4.8984885027057046E-3</v>
      </c>
      <c r="D2134" s="84" t="s">
        <v>12036</v>
      </c>
      <c r="E2134" s="84" t="b">
        <v>0</v>
      </c>
      <c r="F2134" s="84" t="b">
        <v>0</v>
      </c>
      <c r="G2134" s="84" t="b">
        <v>0</v>
      </c>
    </row>
    <row r="2135" spans="1:7" x14ac:dyDescent="0.25">
      <c r="A2135" s="84" t="s">
        <v>14236</v>
      </c>
      <c r="B2135" s="84">
        <v>13</v>
      </c>
      <c r="C2135" s="122">
        <v>4.8984885027057046E-3</v>
      </c>
      <c r="D2135" s="84" t="s">
        <v>12036</v>
      </c>
      <c r="E2135" s="84" t="b">
        <v>0</v>
      </c>
      <c r="F2135" s="84" t="b">
        <v>0</v>
      </c>
      <c r="G2135" s="84" t="b">
        <v>0</v>
      </c>
    </row>
    <row r="2136" spans="1:7" x14ac:dyDescent="0.25">
      <c r="A2136" s="84" t="s">
        <v>14309</v>
      </c>
      <c r="B2136" s="84">
        <v>13</v>
      </c>
      <c r="C2136" s="122">
        <v>4.8984885027057046E-3</v>
      </c>
      <c r="D2136" s="84" t="s">
        <v>12036</v>
      </c>
      <c r="E2136" s="84" t="b">
        <v>0</v>
      </c>
      <c r="F2136" s="84" t="b">
        <v>0</v>
      </c>
      <c r="G2136" s="84" t="b">
        <v>0</v>
      </c>
    </row>
    <row r="2137" spans="1:7" x14ac:dyDescent="0.25">
      <c r="A2137" s="84" t="s">
        <v>14228</v>
      </c>
      <c r="B2137" s="84">
        <v>12</v>
      </c>
      <c r="C2137" s="122">
        <v>4.9161768557060281E-3</v>
      </c>
      <c r="D2137" s="84" t="s">
        <v>12036</v>
      </c>
      <c r="E2137" s="84" t="b">
        <v>0</v>
      </c>
      <c r="F2137" s="84" t="b">
        <v>0</v>
      </c>
      <c r="G2137" s="84" t="b">
        <v>0</v>
      </c>
    </row>
    <row r="2138" spans="1:7" x14ac:dyDescent="0.25">
      <c r="A2138" s="84" t="s">
        <v>12270</v>
      </c>
      <c r="B2138" s="84">
        <v>12</v>
      </c>
      <c r="C2138" s="122">
        <v>4.6420352075319093E-3</v>
      </c>
      <c r="D2138" s="84" t="s">
        <v>12036</v>
      </c>
      <c r="E2138" s="84" t="b">
        <v>0</v>
      </c>
      <c r="F2138" s="84" t="b">
        <v>0</v>
      </c>
      <c r="G2138" s="84" t="b">
        <v>0</v>
      </c>
    </row>
    <row r="2139" spans="1:7" x14ac:dyDescent="0.25">
      <c r="A2139" s="84" t="s">
        <v>14220</v>
      </c>
      <c r="B2139" s="84">
        <v>11</v>
      </c>
      <c r="C2139" s="122">
        <v>4.375128014035448E-3</v>
      </c>
      <c r="D2139" s="84" t="s">
        <v>12036</v>
      </c>
      <c r="E2139" s="84" t="b">
        <v>0</v>
      </c>
      <c r="F2139" s="84" t="b">
        <v>0</v>
      </c>
      <c r="G2139" s="84" t="b">
        <v>0</v>
      </c>
    </row>
    <row r="2140" spans="1:7" x14ac:dyDescent="0.25">
      <c r="A2140" s="84" t="s">
        <v>14213</v>
      </c>
      <c r="B2140" s="84">
        <v>11</v>
      </c>
      <c r="C2140" s="122">
        <v>4.375128014035448E-3</v>
      </c>
      <c r="D2140" s="84" t="s">
        <v>12036</v>
      </c>
      <c r="E2140" s="84" t="b">
        <v>0</v>
      </c>
      <c r="F2140" s="84" t="b">
        <v>0</v>
      </c>
      <c r="G2140" s="84" t="b">
        <v>0</v>
      </c>
    </row>
    <row r="2141" spans="1:7" x14ac:dyDescent="0.25">
      <c r="A2141" s="84" t="s">
        <v>14346</v>
      </c>
      <c r="B2141" s="84">
        <v>11</v>
      </c>
      <c r="C2141" s="122">
        <v>4.375128014035448E-3</v>
      </c>
      <c r="D2141" s="84" t="s">
        <v>12036</v>
      </c>
      <c r="E2141" s="84" t="b">
        <v>0</v>
      </c>
      <c r="F2141" s="84" t="b">
        <v>0</v>
      </c>
      <c r="G2141" s="84" t="b">
        <v>0</v>
      </c>
    </row>
    <row r="2142" spans="1:7" x14ac:dyDescent="0.25">
      <c r="A2142" s="84" t="s">
        <v>14308</v>
      </c>
      <c r="B2142" s="84">
        <v>11</v>
      </c>
      <c r="C2142" s="122">
        <v>4.375128014035448E-3</v>
      </c>
      <c r="D2142" s="84" t="s">
        <v>12036</v>
      </c>
      <c r="E2142" s="84" t="b">
        <v>0</v>
      </c>
      <c r="F2142" s="84" t="b">
        <v>0</v>
      </c>
      <c r="G2142" s="84" t="b">
        <v>0</v>
      </c>
    </row>
    <row r="2143" spans="1:7" x14ac:dyDescent="0.25">
      <c r="A2143" s="84" t="s">
        <v>14248</v>
      </c>
      <c r="B2143" s="84">
        <v>11</v>
      </c>
      <c r="C2143" s="122">
        <v>4.375128014035448E-3</v>
      </c>
      <c r="D2143" s="84" t="s">
        <v>12036</v>
      </c>
      <c r="E2143" s="84" t="b">
        <v>0</v>
      </c>
      <c r="F2143" s="84" t="b">
        <v>0</v>
      </c>
      <c r="G2143" s="84" t="b">
        <v>0</v>
      </c>
    </row>
    <row r="2144" spans="1:7" x14ac:dyDescent="0.25">
      <c r="A2144" s="84" t="s">
        <v>14324</v>
      </c>
      <c r="B2144" s="84">
        <v>11</v>
      </c>
      <c r="C2144" s="122">
        <v>4.375128014035448E-3</v>
      </c>
      <c r="D2144" s="84" t="s">
        <v>12036</v>
      </c>
      <c r="E2144" s="84" t="b">
        <v>0</v>
      </c>
      <c r="F2144" s="84" t="b">
        <v>0</v>
      </c>
      <c r="G2144" s="84" t="b">
        <v>0</v>
      </c>
    </row>
    <row r="2145" spans="1:7" x14ac:dyDescent="0.25">
      <c r="A2145" s="84" t="s">
        <v>14371</v>
      </c>
      <c r="B2145" s="84">
        <v>10</v>
      </c>
      <c r="C2145" s="122">
        <v>4.0968140464216901E-3</v>
      </c>
      <c r="D2145" s="84" t="s">
        <v>12036</v>
      </c>
      <c r="E2145" s="84" t="b">
        <v>0</v>
      </c>
      <c r="F2145" s="84" t="b">
        <v>0</v>
      </c>
      <c r="G2145" s="84" t="b">
        <v>0</v>
      </c>
    </row>
    <row r="2146" spans="1:7" x14ac:dyDescent="0.25">
      <c r="A2146" s="84" t="s">
        <v>12258</v>
      </c>
      <c r="B2146" s="84">
        <v>10</v>
      </c>
      <c r="C2146" s="122">
        <v>4.0968140464216901E-3</v>
      </c>
      <c r="D2146" s="84" t="s">
        <v>12036</v>
      </c>
      <c r="E2146" s="84" t="b">
        <v>0</v>
      </c>
      <c r="F2146" s="84" t="b">
        <v>0</v>
      </c>
      <c r="G2146" s="84" t="b">
        <v>0</v>
      </c>
    </row>
    <row r="2147" spans="1:7" x14ac:dyDescent="0.25">
      <c r="A2147" s="84" t="s">
        <v>14252</v>
      </c>
      <c r="B2147" s="84">
        <v>10</v>
      </c>
      <c r="C2147" s="122">
        <v>4.0968140464216901E-3</v>
      </c>
      <c r="D2147" s="84" t="s">
        <v>12036</v>
      </c>
      <c r="E2147" s="84" t="b">
        <v>0</v>
      </c>
      <c r="F2147" s="84" t="b">
        <v>0</v>
      </c>
      <c r="G2147" s="84" t="b">
        <v>0</v>
      </c>
    </row>
    <row r="2148" spans="1:7" x14ac:dyDescent="0.25">
      <c r="A2148" s="84" t="s">
        <v>867</v>
      </c>
      <c r="B2148" s="84">
        <v>10</v>
      </c>
      <c r="C2148" s="122">
        <v>4.0968140464216901E-3</v>
      </c>
      <c r="D2148" s="84" t="s">
        <v>12036</v>
      </c>
      <c r="E2148" s="84" t="b">
        <v>0</v>
      </c>
      <c r="F2148" s="84" t="b">
        <v>0</v>
      </c>
      <c r="G2148" s="84" t="b">
        <v>0</v>
      </c>
    </row>
    <row r="2149" spans="1:7" x14ac:dyDescent="0.25">
      <c r="A2149" s="84" t="s">
        <v>14216</v>
      </c>
      <c r="B2149" s="84">
        <v>10</v>
      </c>
      <c r="C2149" s="122">
        <v>4.0968140464216901E-3</v>
      </c>
      <c r="D2149" s="84" t="s">
        <v>12036</v>
      </c>
      <c r="E2149" s="84" t="b">
        <v>1</v>
      </c>
      <c r="F2149" s="84" t="b">
        <v>0</v>
      </c>
      <c r="G2149" s="84" t="b">
        <v>0</v>
      </c>
    </row>
    <row r="2150" spans="1:7" x14ac:dyDescent="0.25">
      <c r="A2150" s="84" t="s">
        <v>12299</v>
      </c>
      <c r="B2150" s="84">
        <v>10</v>
      </c>
      <c r="C2150" s="122">
        <v>4.2288321957600497E-3</v>
      </c>
      <c r="D2150" s="84" t="s">
        <v>12036</v>
      </c>
      <c r="E2150" s="84" t="b">
        <v>0</v>
      </c>
      <c r="F2150" s="84" t="b">
        <v>0</v>
      </c>
      <c r="G2150" s="84" t="b">
        <v>0</v>
      </c>
    </row>
    <row r="2151" spans="1:7" x14ac:dyDescent="0.25">
      <c r="A2151" s="84" t="s">
        <v>12384</v>
      </c>
      <c r="B2151" s="84">
        <v>9</v>
      </c>
      <c r="C2151" s="122">
        <v>4.089359312256062E-3</v>
      </c>
      <c r="D2151" s="84" t="s">
        <v>12036</v>
      </c>
      <c r="E2151" s="84" t="b">
        <v>0</v>
      </c>
      <c r="F2151" s="84" t="b">
        <v>0</v>
      </c>
      <c r="G2151" s="84" t="b">
        <v>0</v>
      </c>
    </row>
    <row r="2152" spans="1:7" x14ac:dyDescent="0.25">
      <c r="A2152" s="84" t="s">
        <v>14383</v>
      </c>
      <c r="B2152" s="84">
        <v>9</v>
      </c>
      <c r="C2152" s="122">
        <v>3.8059489761840446E-3</v>
      </c>
      <c r="D2152" s="84" t="s">
        <v>12036</v>
      </c>
      <c r="E2152" s="84" t="b">
        <v>0</v>
      </c>
      <c r="F2152" s="84" t="b">
        <v>0</v>
      </c>
      <c r="G2152" s="84" t="b">
        <v>0</v>
      </c>
    </row>
    <row r="2153" spans="1:7" x14ac:dyDescent="0.25">
      <c r="A2153" s="84" t="s">
        <v>14356</v>
      </c>
      <c r="B2153" s="84">
        <v>9</v>
      </c>
      <c r="C2153" s="122">
        <v>3.9387743374149822E-3</v>
      </c>
      <c r="D2153" s="84" t="s">
        <v>12036</v>
      </c>
      <c r="E2153" s="84" t="b">
        <v>0</v>
      </c>
      <c r="F2153" s="84" t="b">
        <v>0</v>
      </c>
      <c r="G2153" s="84" t="b">
        <v>0</v>
      </c>
    </row>
    <row r="2154" spans="1:7" x14ac:dyDescent="0.25">
      <c r="A2154" s="84" t="s">
        <v>14217</v>
      </c>
      <c r="B2154" s="84">
        <v>9</v>
      </c>
      <c r="C2154" s="122">
        <v>3.8059489761840446E-3</v>
      </c>
      <c r="D2154" s="84" t="s">
        <v>12036</v>
      </c>
      <c r="E2154" s="84" t="b">
        <v>0</v>
      </c>
      <c r="F2154" s="84" t="b">
        <v>0</v>
      </c>
      <c r="G2154" s="84" t="b">
        <v>0</v>
      </c>
    </row>
    <row r="2155" spans="1:7" x14ac:dyDescent="0.25">
      <c r="A2155" s="84" t="s">
        <v>951</v>
      </c>
      <c r="B2155" s="84">
        <v>9</v>
      </c>
      <c r="C2155" s="122">
        <v>3.9387743374149822E-3</v>
      </c>
      <c r="D2155" s="84" t="s">
        <v>12036</v>
      </c>
      <c r="E2155" s="84" t="b">
        <v>0</v>
      </c>
      <c r="F2155" s="84" t="b">
        <v>0</v>
      </c>
      <c r="G2155" s="84" t="b">
        <v>0</v>
      </c>
    </row>
    <row r="2156" spans="1:7" x14ac:dyDescent="0.25">
      <c r="A2156" s="84" t="s">
        <v>12295</v>
      </c>
      <c r="B2156" s="84">
        <v>9</v>
      </c>
      <c r="C2156" s="122">
        <v>3.8059489761840446E-3</v>
      </c>
      <c r="D2156" s="84" t="s">
        <v>12036</v>
      </c>
      <c r="E2156" s="84" t="b">
        <v>0</v>
      </c>
      <c r="F2156" s="84" t="b">
        <v>0</v>
      </c>
      <c r="G2156" s="84" t="b">
        <v>0</v>
      </c>
    </row>
    <row r="2157" spans="1:7" x14ac:dyDescent="0.25">
      <c r="A2157" s="84" t="s">
        <v>14396</v>
      </c>
      <c r="B2157" s="84">
        <v>9</v>
      </c>
      <c r="C2157" s="122">
        <v>3.8059489761840446E-3</v>
      </c>
      <c r="D2157" s="84" t="s">
        <v>12036</v>
      </c>
      <c r="E2157" s="84" t="b">
        <v>0</v>
      </c>
      <c r="F2157" s="84" t="b">
        <v>0</v>
      </c>
      <c r="G2157" s="84" t="b">
        <v>0</v>
      </c>
    </row>
    <row r="2158" spans="1:7" x14ac:dyDescent="0.25">
      <c r="A2158" s="84" t="s">
        <v>8333</v>
      </c>
      <c r="B2158" s="84">
        <v>8</v>
      </c>
      <c r="C2158" s="122">
        <v>3.5011327443688726E-3</v>
      </c>
      <c r="D2158" s="84" t="s">
        <v>12036</v>
      </c>
      <c r="E2158" s="84" t="b">
        <v>0</v>
      </c>
      <c r="F2158" s="84" t="b">
        <v>0</v>
      </c>
      <c r="G2158" s="84" t="b">
        <v>0</v>
      </c>
    </row>
    <row r="2159" spans="1:7" x14ac:dyDescent="0.25">
      <c r="A2159" s="84" t="s">
        <v>14336</v>
      </c>
      <c r="B2159" s="84">
        <v>8</v>
      </c>
      <c r="C2159" s="122">
        <v>3.5011327443688726E-3</v>
      </c>
      <c r="D2159" s="84" t="s">
        <v>12036</v>
      </c>
      <c r="E2159" s="84" t="b">
        <v>0</v>
      </c>
      <c r="F2159" s="84" t="b">
        <v>0</v>
      </c>
      <c r="G2159" s="84" t="b">
        <v>0</v>
      </c>
    </row>
    <row r="2160" spans="1:7" x14ac:dyDescent="0.25">
      <c r="A2160" s="84" t="s">
        <v>14342</v>
      </c>
      <c r="B2160" s="84">
        <v>8</v>
      </c>
      <c r="C2160" s="122">
        <v>3.7895083626223059E-3</v>
      </c>
      <c r="D2160" s="84" t="s">
        <v>12036</v>
      </c>
      <c r="E2160" s="84" t="b">
        <v>0</v>
      </c>
      <c r="F2160" s="84" t="b">
        <v>0</v>
      </c>
      <c r="G2160" s="84" t="b">
        <v>0</v>
      </c>
    </row>
    <row r="2161" spans="1:7" x14ac:dyDescent="0.25">
      <c r="A2161" s="84" t="s">
        <v>14302</v>
      </c>
      <c r="B2161" s="84">
        <v>8</v>
      </c>
      <c r="C2161" s="122">
        <v>3.5011327443688726E-3</v>
      </c>
      <c r="D2161" s="84" t="s">
        <v>12036</v>
      </c>
      <c r="E2161" s="84" t="b">
        <v>0</v>
      </c>
      <c r="F2161" s="84" t="b">
        <v>0</v>
      </c>
      <c r="G2161" s="84" t="b">
        <v>0</v>
      </c>
    </row>
    <row r="2162" spans="1:7" x14ac:dyDescent="0.25">
      <c r="A2162" s="84" t="s">
        <v>14331</v>
      </c>
      <c r="B2162" s="84">
        <v>8</v>
      </c>
      <c r="C2162" s="122">
        <v>3.5011327443688726E-3</v>
      </c>
      <c r="D2162" s="84" t="s">
        <v>12036</v>
      </c>
      <c r="E2162" s="84" t="b">
        <v>0</v>
      </c>
      <c r="F2162" s="84" t="b">
        <v>0</v>
      </c>
      <c r="G2162" s="84" t="b">
        <v>0</v>
      </c>
    </row>
    <row r="2163" spans="1:7" x14ac:dyDescent="0.25">
      <c r="A2163" s="84" t="s">
        <v>14230</v>
      </c>
      <c r="B2163" s="84">
        <v>8</v>
      </c>
      <c r="C2163" s="122">
        <v>3.6349860553387212E-3</v>
      </c>
      <c r="D2163" s="84" t="s">
        <v>12036</v>
      </c>
      <c r="E2163" s="84" t="b">
        <v>0</v>
      </c>
      <c r="F2163" s="84" t="b">
        <v>0</v>
      </c>
      <c r="G2163" s="84" t="b">
        <v>0</v>
      </c>
    </row>
    <row r="2164" spans="1:7" x14ac:dyDescent="0.25">
      <c r="A2164" s="84" t="s">
        <v>14292</v>
      </c>
      <c r="B2164" s="84">
        <v>8</v>
      </c>
      <c r="C2164" s="122">
        <v>3.5011327443688726E-3</v>
      </c>
      <c r="D2164" s="84" t="s">
        <v>12036</v>
      </c>
      <c r="E2164" s="84" t="b">
        <v>0</v>
      </c>
      <c r="F2164" s="84" t="b">
        <v>0</v>
      </c>
      <c r="G2164" s="84" t="b">
        <v>0</v>
      </c>
    </row>
    <row r="2165" spans="1:7" x14ac:dyDescent="0.25">
      <c r="A2165" s="84" t="s">
        <v>12277</v>
      </c>
      <c r="B2165" s="84">
        <v>8</v>
      </c>
      <c r="C2165" s="122">
        <v>3.6349860553387212E-3</v>
      </c>
      <c r="D2165" s="84" t="s">
        <v>12036</v>
      </c>
      <c r="E2165" s="84" t="b">
        <v>0</v>
      </c>
      <c r="F2165" s="84" t="b">
        <v>0</v>
      </c>
      <c r="G2165" s="84" t="b">
        <v>0</v>
      </c>
    </row>
    <row r="2166" spans="1:7" x14ac:dyDescent="0.25">
      <c r="A2166" s="84" t="s">
        <v>14384</v>
      </c>
      <c r="B2166" s="84">
        <v>8</v>
      </c>
      <c r="C2166" s="122">
        <v>3.5011327443688726E-3</v>
      </c>
      <c r="D2166" s="84" t="s">
        <v>12036</v>
      </c>
      <c r="E2166" s="84" t="b">
        <v>0</v>
      </c>
      <c r="F2166" s="84" t="b">
        <v>0</v>
      </c>
      <c r="G2166" s="84" t="b">
        <v>0</v>
      </c>
    </row>
    <row r="2167" spans="1:7" x14ac:dyDescent="0.25">
      <c r="A2167" s="84" t="s">
        <v>14422</v>
      </c>
      <c r="B2167" s="84">
        <v>8</v>
      </c>
      <c r="C2167" s="122">
        <v>3.5011327443688726E-3</v>
      </c>
      <c r="D2167" s="84" t="s">
        <v>12036</v>
      </c>
      <c r="E2167" s="84" t="b">
        <v>0</v>
      </c>
      <c r="F2167" s="84" t="b">
        <v>0</v>
      </c>
      <c r="G2167" s="84" t="b">
        <v>0</v>
      </c>
    </row>
    <row r="2168" spans="1:7" x14ac:dyDescent="0.25">
      <c r="A2168" s="84" t="s">
        <v>14295</v>
      </c>
      <c r="B2168" s="84">
        <v>7</v>
      </c>
      <c r="C2168" s="122">
        <v>3.475735778729421E-3</v>
      </c>
      <c r="D2168" s="84" t="s">
        <v>12036</v>
      </c>
      <c r="E2168" s="84" t="b">
        <v>0</v>
      </c>
      <c r="F2168" s="84" t="b">
        <v>0</v>
      </c>
      <c r="G2168" s="84" t="b">
        <v>0</v>
      </c>
    </row>
    <row r="2169" spans="1:7" x14ac:dyDescent="0.25">
      <c r="A2169" s="84" t="s">
        <v>14402</v>
      </c>
      <c r="B2169" s="84">
        <v>7</v>
      </c>
      <c r="C2169" s="122">
        <v>3.1806127984213813E-3</v>
      </c>
      <c r="D2169" s="84" t="s">
        <v>12036</v>
      </c>
      <c r="E2169" s="84" t="b">
        <v>0</v>
      </c>
      <c r="F2169" s="84" t="b">
        <v>0</v>
      </c>
      <c r="G2169" s="84" t="b">
        <v>0</v>
      </c>
    </row>
    <row r="2170" spans="1:7" x14ac:dyDescent="0.25">
      <c r="A2170" s="84" t="s">
        <v>14398</v>
      </c>
      <c r="B2170" s="84">
        <v>7</v>
      </c>
      <c r="C2170" s="122">
        <v>3.1806127984213813E-3</v>
      </c>
      <c r="D2170" s="84" t="s">
        <v>12036</v>
      </c>
      <c r="E2170" s="84" t="b">
        <v>0</v>
      </c>
      <c r="F2170" s="84" t="b">
        <v>0</v>
      </c>
      <c r="G2170" s="84" t="b">
        <v>0</v>
      </c>
    </row>
    <row r="2171" spans="1:7" x14ac:dyDescent="0.25">
      <c r="A2171" s="84" t="s">
        <v>14385</v>
      </c>
      <c r="B2171" s="84">
        <v>7</v>
      </c>
      <c r="C2171" s="122">
        <v>3.1806127984213813E-3</v>
      </c>
      <c r="D2171" s="84" t="s">
        <v>12036</v>
      </c>
      <c r="E2171" s="84" t="b">
        <v>0</v>
      </c>
      <c r="F2171" s="84" t="b">
        <v>0</v>
      </c>
      <c r="G2171" s="84" t="b">
        <v>0</v>
      </c>
    </row>
    <row r="2172" spans="1:7" x14ac:dyDescent="0.25">
      <c r="A2172" s="84" t="s">
        <v>14447</v>
      </c>
      <c r="B2172" s="84">
        <v>7</v>
      </c>
      <c r="C2172" s="122">
        <v>3.1806127984213813E-3</v>
      </c>
      <c r="D2172" s="84" t="s">
        <v>12036</v>
      </c>
      <c r="E2172" s="84" t="b">
        <v>0</v>
      </c>
      <c r="F2172" s="84" t="b">
        <v>0</v>
      </c>
      <c r="G2172" s="84" t="b">
        <v>0</v>
      </c>
    </row>
    <row r="2173" spans="1:7" x14ac:dyDescent="0.25">
      <c r="A2173" s="84" t="s">
        <v>14467</v>
      </c>
      <c r="B2173" s="84">
        <v>7</v>
      </c>
      <c r="C2173" s="122">
        <v>3.1806127984213813E-3</v>
      </c>
      <c r="D2173" s="84" t="s">
        <v>12036</v>
      </c>
      <c r="E2173" s="84" t="b">
        <v>0</v>
      </c>
      <c r="F2173" s="84" t="b">
        <v>0</v>
      </c>
      <c r="G2173" s="84" t="b">
        <v>0</v>
      </c>
    </row>
    <row r="2174" spans="1:7" x14ac:dyDescent="0.25">
      <c r="A2174" s="84" t="s">
        <v>14444</v>
      </c>
      <c r="B2174" s="84">
        <v>7</v>
      </c>
      <c r="C2174" s="122">
        <v>3.1806127984213813E-3</v>
      </c>
      <c r="D2174" s="84" t="s">
        <v>12036</v>
      </c>
      <c r="E2174" s="84" t="b">
        <v>0</v>
      </c>
      <c r="F2174" s="84" t="b">
        <v>0</v>
      </c>
      <c r="G2174" s="84" t="b">
        <v>0</v>
      </c>
    </row>
    <row r="2175" spans="1:7" x14ac:dyDescent="0.25">
      <c r="A2175" s="84" t="s">
        <v>14448</v>
      </c>
      <c r="B2175" s="84">
        <v>7</v>
      </c>
      <c r="C2175" s="122">
        <v>3.1806127984213813E-3</v>
      </c>
      <c r="D2175" s="84" t="s">
        <v>12036</v>
      </c>
      <c r="E2175" s="84" t="b">
        <v>0</v>
      </c>
      <c r="F2175" s="84" t="b">
        <v>0</v>
      </c>
      <c r="G2175" s="84" t="b">
        <v>0</v>
      </c>
    </row>
    <row r="2176" spans="1:7" x14ac:dyDescent="0.25">
      <c r="A2176" s="84" t="s">
        <v>14313</v>
      </c>
      <c r="B2176" s="84">
        <v>7</v>
      </c>
      <c r="C2176" s="122">
        <v>3.1806127984213813E-3</v>
      </c>
      <c r="D2176" s="84" t="s">
        <v>12036</v>
      </c>
      <c r="E2176" s="84" t="b">
        <v>0</v>
      </c>
      <c r="F2176" s="84" t="b">
        <v>0</v>
      </c>
      <c r="G2176" s="84" t="b">
        <v>0</v>
      </c>
    </row>
    <row r="2177" spans="1:7" x14ac:dyDescent="0.25">
      <c r="A2177" s="84" t="s">
        <v>628</v>
      </c>
      <c r="B2177" s="84">
        <v>7</v>
      </c>
      <c r="C2177" s="122">
        <v>3.1806127984213813E-3</v>
      </c>
      <c r="D2177" s="84" t="s">
        <v>12036</v>
      </c>
      <c r="E2177" s="84" t="b">
        <v>0</v>
      </c>
      <c r="F2177" s="84" t="b">
        <v>0</v>
      </c>
      <c r="G2177" s="84" t="b">
        <v>0</v>
      </c>
    </row>
    <row r="2178" spans="1:7" x14ac:dyDescent="0.25">
      <c r="A2178" s="84" t="s">
        <v>14337</v>
      </c>
      <c r="B2178" s="84">
        <v>7</v>
      </c>
      <c r="C2178" s="122">
        <v>3.475735778729421E-3</v>
      </c>
      <c r="D2178" s="84" t="s">
        <v>12036</v>
      </c>
      <c r="E2178" s="84" t="b">
        <v>0</v>
      </c>
      <c r="F2178" s="84" t="b">
        <v>0</v>
      </c>
      <c r="G2178" s="84" t="b">
        <v>0</v>
      </c>
    </row>
    <row r="2179" spans="1:7" x14ac:dyDescent="0.25">
      <c r="A2179" s="84" t="s">
        <v>14306</v>
      </c>
      <c r="B2179" s="84">
        <v>7</v>
      </c>
      <c r="C2179" s="122">
        <v>3.475735778729421E-3</v>
      </c>
      <c r="D2179" s="84" t="s">
        <v>12036</v>
      </c>
      <c r="E2179" s="84" t="b">
        <v>0</v>
      </c>
      <c r="F2179" s="84" t="b">
        <v>0</v>
      </c>
      <c r="G2179" s="84" t="b">
        <v>0</v>
      </c>
    </row>
    <row r="2180" spans="1:7" x14ac:dyDescent="0.25">
      <c r="A2180" s="84" t="s">
        <v>14282</v>
      </c>
      <c r="B2180" s="84">
        <v>7</v>
      </c>
      <c r="C2180" s="122">
        <v>3.1806127984213813E-3</v>
      </c>
      <c r="D2180" s="84" t="s">
        <v>12036</v>
      </c>
      <c r="E2180" s="84" t="b">
        <v>0</v>
      </c>
      <c r="F2180" s="84" t="b">
        <v>0</v>
      </c>
      <c r="G2180" s="84" t="b">
        <v>0</v>
      </c>
    </row>
    <row r="2181" spans="1:7" x14ac:dyDescent="0.25">
      <c r="A2181" s="84" t="s">
        <v>14226</v>
      </c>
      <c r="B2181" s="84">
        <v>7</v>
      </c>
      <c r="C2181" s="122">
        <v>3.1806127984213813E-3</v>
      </c>
      <c r="D2181" s="84" t="s">
        <v>12036</v>
      </c>
      <c r="E2181" s="84" t="b">
        <v>1</v>
      </c>
      <c r="F2181" s="84" t="b">
        <v>0</v>
      </c>
      <c r="G2181" s="84" t="b">
        <v>0</v>
      </c>
    </row>
    <row r="2182" spans="1:7" x14ac:dyDescent="0.25">
      <c r="A2182" s="84" t="s">
        <v>14442</v>
      </c>
      <c r="B2182" s="84">
        <v>7</v>
      </c>
      <c r="C2182" s="122">
        <v>3.1806127984213813E-3</v>
      </c>
      <c r="D2182" s="84" t="s">
        <v>12036</v>
      </c>
      <c r="E2182" s="84" t="b">
        <v>0</v>
      </c>
      <c r="F2182" s="84" t="b">
        <v>0</v>
      </c>
      <c r="G2182" s="84" t="b">
        <v>0</v>
      </c>
    </row>
    <row r="2183" spans="1:7" x14ac:dyDescent="0.25">
      <c r="A2183" s="84" t="s">
        <v>12385</v>
      </c>
      <c r="B2183" s="84">
        <v>7</v>
      </c>
      <c r="C2183" s="122">
        <v>3.1806127984213813E-3</v>
      </c>
      <c r="D2183" s="84" t="s">
        <v>12036</v>
      </c>
      <c r="E2183" s="84" t="b">
        <v>0</v>
      </c>
      <c r="F2183" s="84" t="b">
        <v>0</v>
      </c>
      <c r="G2183" s="84" t="b">
        <v>0</v>
      </c>
    </row>
    <row r="2184" spans="1:7" x14ac:dyDescent="0.25">
      <c r="A2184" s="84" t="s">
        <v>14269</v>
      </c>
      <c r="B2184" s="84">
        <v>7</v>
      </c>
      <c r="C2184" s="122">
        <v>3.1806127984213813E-3</v>
      </c>
      <c r="D2184" s="84" t="s">
        <v>12036</v>
      </c>
      <c r="E2184" s="84" t="b">
        <v>0</v>
      </c>
      <c r="F2184" s="84" t="b">
        <v>0</v>
      </c>
      <c r="G2184" s="84" t="b">
        <v>0</v>
      </c>
    </row>
    <row r="2185" spans="1:7" x14ac:dyDescent="0.25">
      <c r="A2185" s="84" t="s">
        <v>12282</v>
      </c>
      <c r="B2185" s="84">
        <v>6</v>
      </c>
      <c r="C2185" s="122">
        <v>2.8421312719667299E-3</v>
      </c>
      <c r="D2185" s="84" t="s">
        <v>12036</v>
      </c>
      <c r="E2185" s="84" t="b">
        <v>1</v>
      </c>
      <c r="F2185" s="84" t="b">
        <v>0</v>
      </c>
      <c r="G2185" s="84" t="b">
        <v>0</v>
      </c>
    </row>
    <row r="2186" spans="1:7" x14ac:dyDescent="0.25">
      <c r="A2186" s="84" t="s">
        <v>14352</v>
      </c>
      <c r="B2186" s="84">
        <v>6</v>
      </c>
      <c r="C2186" s="122">
        <v>2.8421312719667299E-3</v>
      </c>
      <c r="D2186" s="84" t="s">
        <v>12036</v>
      </c>
      <c r="E2186" s="84" t="b">
        <v>0</v>
      </c>
      <c r="F2186" s="84" t="b">
        <v>0</v>
      </c>
      <c r="G2186" s="84" t="b">
        <v>0</v>
      </c>
    </row>
    <row r="2187" spans="1:7" x14ac:dyDescent="0.25">
      <c r="A2187" s="84" t="s">
        <v>14341</v>
      </c>
      <c r="B2187" s="84">
        <v>6</v>
      </c>
      <c r="C2187" s="122">
        <v>2.8421312719667299E-3</v>
      </c>
      <c r="D2187" s="84" t="s">
        <v>12036</v>
      </c>
      <c r="E2187" s="84" t="b">
        <v>0</v>
      </c>
      <c r="F2187" s="84" t="b">
        <v>0</v>
      </c>
      <c r="G2187" s="84" t="b">
        <v>0</v>
      </c>
    </row>
    <row r="2188" spans="1:7" x14ac:dyDescent="0.25">
      <c r="A2188" s="84" t="s">
        <v>14293</v>
      </c>
      <c r="B2188" s="84">
        <v>6</v>
      </c>
      <c r="C2188" s="122">
        <v>2.8421312719667299E-3</v>
      </c>
      <c r="D2188" s="84" t="s">
        <v>12036</v>
      </c>
      <c r="E2188" s="84" t="b">
        <v>0</v>
      </c>
      <c r="F2188" s="84" t="b">
        <v>0</v>
      </c>
      <c r="G2188" s="84" t="b">
        <v>0</v>
      </c>
    </row>
    <row r="2189" spans="1:7" x14ac:dyDescent="0.25">
      <c r="A2189" s="84" t="s">
        <v>2999</v>
      </c>
      <c r="B2189" s="84">
        <v>6</v>
      </c>
      <c r="C2189" s="122">
        <v>2.8421312719667299E-3</v>
      </c>
      <c r="D2189" s="84" t="s">
        <v>12036</v>
      </c>
      <c r="E2189" s="84" t="b">
        <v>0</v>
      </c>
      <c r="F2189" s="84" t="b">
        <v>0</v>
      </c>
      <c r="G2189" s="84" t="b">
        <v>0</v>
      </c>
    </row>
    <row r="2190" spans="1:7" x14ac:dyDescent="0.25">
      <c r="A2190" s="84" t="s">
        <v>12377</v>
      </c>
      <c r="B2190" s="84">
        <v>6</v>
      </c>
      <c r="C2190" s="122">
        <v>2.8421312719667299E-3</v>
      </c>
      <c r="D2190" s="84" t="s">
        <v>12036</v>
      </c>
      <c r="E2190" s="84" t="b">
        <v>0</v>
      </c>
      <c r="F2190" s="84" t="b">
        <v>0</v>
      </c>
      <c r="G2190" s="84" t="b">
        <v>0</v>
      </c>
    </row>
    <row r="2191" spans="1:7" x14ac:dyDescent="0.25">
      <c r="A2191" s="84" t="s">
        <v>14511</v>
      </c>
      <c r="B2191" s="84">
        <v>6</v>
      </c>
      <c r="C2191" s="122">
        <v>2.8421312719667299E-3</v>
      </c>
      <c r="D2191" s="84" t="s">
        <v>12036</v>
      </c>
      <c r="E2191" s="84" t="b">
        <v>0</v>
      </c>
      <c r="F2191" s="84" t="b">
        <v>1</v>
      </c>
      <c r="G2191" s="84" t="b">
        <v>0</v>
      </c>
    </row>
    <row r="2192" spans="1:7" x14ac:dyDescent="0.25">
      <c r="A2192" s="84" t="s">
        <v>14498</v>
      </c>
      <c r="B2192" s="84">
        <v>6</v>
      </c>
      <c r="C2192" s="122">
        <v>2.8421312719667299E-3</v>
      </c>
      <c r="D2192" s="84" t="s">
        <v>12036</v>
      </c>
      <c r="E2192" s="84" t="b">
        <v>0</v>
      </c>
      <c r="F2192" s="84" t="b">
        <v>0</v>
      </c>
      <c r="G2192" s="84" t="b">
        <v>0</v>
      </c>
    </row>
    <row r="2193" spans="1:7" x14ac:dyDescent="0.25">
      <c r="A2193" s="84" t="s">
        <v>14437</v>
      </c>
      <c r="B2193" s="84">
        <v>6</v>
      </c>
      <c r="C2193" s="122">
        <v>3.3632449401675051E-3</v>
      </c>
      <c r="D2193" s="84" t="s">
        <v>12036</v>
      </c>
      <c r="E2193" s="84" t="b">
        <v>0</v>
      </c>
      <c r="F2193" s="84" t="b">
        <v>0</v>
      </c>
      <c r="G2193" s="84" t="b">
        <v>0</v>
      </c>
    </row>
    <row r="2194" spans="1:7" x14ac:dyDescent="0.25">
      <c r="A2194" s="84" t="s">
        <v>14283</v>
      </c>
      <c r="B2194" s="84">
        <v>6</v>
      </c>
      <c r="C2194" s="122">
        <v>2.8421312719667299E-3</v>
      </c>
      <c r="D2194" s="84" t="s">
        <v>12036</v>
      </c>
      <c r="E2194" s="84" t="b">
        <v>0</v>
      </c>
      <c r="F2194" s="84" t="b">
        <v>0</v>
      </c>
      <c r="G2194" s="84" t="b">
        <v>0</v>
      </c>
    </row>
    <row r="2195" spans="1:7" x14ac:dyDescent="0.25">
      <c r="A2195" s="84" t="s">
        <v>748</v>
      </c>
      <c r="B2195" s="84">
        <v>6</v>
      </c>
      <c r="C2195" s="122">
        <v>2.8421312719667299E-3</v>
      </c>
      <c r="D2195" s="84" t="s">
        <v>12036</v>
      </c>
      <c r="E2195" s="84" t="b">
        <v>0</v>
      </c>
      <c r="F2195" s="84" t="b">
        <v>0</v>
      </c>
      <c r="G2195" s="84" t="b">
        <v>0</v>
      </c>
    </row>
    <row r="2196" spans="1:7" x14ac:dyDescent="0.25">
      <c r="A2196" s="84" t="s">
        <v>14201</v>
      </c>
      <c r="B2196" s="84">
        <v>6</v>
      </c>
      <c r="C2196" s="122">
        <v>2.8421312719667299E-3</v>
      </c>
      <c r="D2196" s="84" t="s">
        <v>12036</v>
      </c>
      <c r="E2196" s="84" t="b">
        <v>0</v>
      </c>
      <c r="F2196" s="84" t="b">
        <v>0</v>
      </c>
      <c r="G2196" s="84" t="b">
        <v>0</v>
      </c>
    </row>
    <row r="2197" spans="1:7" x14ac:dyDescent="0.25">
      <c r="A2197" s="84" t="s">
        <v>14207</v>
      </c>
      <c r="B2197" s="84">
        <v>6</v>
      </c>
      <c r="C2197" s="122">
        <v>2.8421312719667299E-3</v>
      </c>
      <c r="D2197" s="84" t="s">
        <v>12036</v>
      </c>
      <c r="E2197" s="84" t="b">
        <v>0</v>
      </c>
      <c r="F2197" s="84" t="b">
        <v>0</v>
      </c>
      <c r="G2197" s="84" t="b">
        <v>0</v>
      </c>
    </row>
    <row r="2198" spans="1:7" x14ac:dyDescent="0.25">
      <c r="A2198" s="84" t="s">
        <v>14311</v>
      </c>
      <c r="B2198" s="84">
        <v>5</v>
      </c>
      <c r="C2198" s="122">
        <v>2.482668413378158E-3</v>
      </c>
      <c r="D2198" s="84" t="s">
        <v>12036</v>
      </c>
      <c r="E2198" s="84" t="b">
        <v>0</v>
      </c>
      <c r="F2198" s="84" t="b">
        <v>0</v>
      </c>
      <c r="G2198" s="84" t="b">
        <v>0</v>
      </c>
    </row>
    <row r="2199" spans="1:7" x14ac:dyDescent="0.25">
      <c r="A2199" s="84" t="s">
        <v>14382</v>
      </c>
      <c r="B2199" s="84">
        <v>5</v>
      </c>
      <c r="C2199" s="122">
        <v>2.482668413378158E-3</v>
      </c>
      <c r="D2199" s="84" t="s">
        <v>12036</v>
      </c>
      <c r="E2199" s="84" t="b">
        <v>0</v>
      </c>
      <c r="F2199" s="84" t="b">
        <v>0</v>
      </c>
      <c r="G2199" s="84" t="b">
        <v>0</v>
      </c>
    </row>
    <row r="2200" spans="1:7" x14ac:dyDescent="0.25">
      <c r="A2200" s="84" t="s">
        <v>14225</v>
      </c>
      <c r="B2200" s="84">
        <v>5</v>
      </c>
      <c r="C2200" s="122">
        <v>2.482668413378158E-3</v>
      </c>
      <c r="D2200" s="84" t="s">
        <v>12036</v>
      </c>
      <c r="E2200" s="84" t="b">
        <v>0</v>
      </c>
      <c r="F2200" s="84" t="b">
        <v>0</v>
      </c>
      <c r="G2200" s="84" t="b">
        <v>0</v>
      </c>
    </row>
    <row r="2201" spans="1:7" x14ac:dyDescent="0.25">
      <c r="A2201" s="84" t="s">
        <v>14543</v>
      </c>
      <c r="B2201" s="84">
        <v>5</v>
      </c>
      <c r="C2201" s="122">
        <v>2.482668413378158E-3</v>
      </c>
      <c r="D2201" s="84" t="s">
        <v>12036</v>
      </c>
      <c r="E2201" s="84" t="b">
        <v>0</v>
      </c>
      <c r="F2201" s="84" t="b">
        <v>0</v>
      </c>
      <c r="G2201" s="84" t="b">
        <v>0</v>
      </c>
    </row>
    <row r="2202" spans="1:7" x14ac:dyDescent="0.25">
      <c r="A2202" s="84" t="s">
        <v>14434</v>
      </c>
      <c r="B2202" s="84">
        <v>5</v>
      </c>
      <c r="C2202" s="122">
        <v>2.482668413378158E-3</v>
      </c>
      <c r="D2202" s="84" t="s">
        <v>12036</v>
      </c>
      <c r="E2202" s="84" t="b">
        <v>0</v>
      </c>
      <c r="F2202" s="84" t="b">
        <v>0</v>
      </c>
      <c r="G2202" s="84" t="b">
        <v>0</v>
      </c>
    </row>
    <row r="2203" spans="1:7" x14ac:dyDescent="0.25">
      <c r="A2203" s="84" t="s">
        <v>14343</v>
      </c>
      <c r="B2203" s="84">
        <v>5</v>
      </c>
      <c r="C2203" s="122">
        <v>2.482668413378158E-3</v>
      </c>
      <c r="D2203" s="84" t="s">
        <v>12036</v>
      </c>
      <c r="E2203" s="84" t="b">
        <v>0</v>
      </c>
      <c r="F2203" s="84" t="b">
        <v>0</v>
      </c>
      <c r="G2203" s="84" t="b">
        <v>0</v>
      </c>
    </row>
    <row r="2204" spans="1:7" x14ac:dyDescent="0.25">
      <c r="A2204" s="84" t="s">
        <v>14301</v>
      </c>
      <c r="B2204" s="84">
        <v>5</v>
      </c>
      <c r="C2204" s="122">
        <v>2.482668413378158E-3</v>
      </c>
      <c r="D2204" s="84" t="s">
        <v>12036</v>
      </c>
      <c r="E2204" s="84" t="b">
        <v>0</v>
      </c>
      <c r="F2204" s="84" t="b">
        <v>0</v>
      </c>
      <c r="G2204" s="84" t="b">
        <v>0</v>
      </c>
    </row>
    <row r="2205" spans="1:7" x14ac:dyDescent="0.25">
      <c r="A2205" s="84" t="s">
        <v>14616</v>
      </c>
      <c r="B2205" s="84">
        <v>5</v>
      </c>
      <c r="C2205" s="122">
        <v>2.482668413378158E-3</v>
      </c>
      <c r="D2205" s="84" t="s">
        <v>12036</v>
      </c>
      <c r="E2205" s="84" t="b">
        <v>0</v>
      </c>
      <c r="F2205" s="84" t="b">
        <v>0</v>
      </c>
      <c r="G2205" s="84" t="b">
        <v>0</v>
      </c>
    </row>
    <row r="2206" spans="1:7" x14ac:dyDescent="0.25">
      <c r="A2206" s="84" t="s">
        <v>14471</v>
      </c>
      <c r="B2206" s="84">
        <v>5</v>
      </c>
      <c r="C2206" s="122">
        <v>2.482668413378158E-3</v>
      </c>
      <c r="D2206" s="84" t="s">
        <v>12036</v>
      </c>
      <c r="E2206" s="84" t="b">
        <v>0</v>
      </c>
      <c r="F2206" s="84" t="b">
        <v>0</v>
      </c>
      <c r="G2206" s="84" t="b">
        <v>0</v>
      </c>
    </row>
    <row r="2207" spans="1:7" x14ac:dyDescent="0.25">
      <c r="A2207" s="84" t="s">
        <v>14215</v>
      </c>
      <c r="B2207" s="84">
        <v>5</v>
      </c>
      <c r="C2207" s="122">
        <v>2.482668413378158E-3</v>
      </c>
      <c r="D2207" s="84" t="s">
        <v>12036</v>
      </c>
      <c r="E2207" s="84" t="b">
        <v>0</v>
      </c>
      <c r="F2207" s="84" t="b">
        <v>0</v>
      </c>
      <c r="G2207" s="84" t="b">
        <v>0</v>
      </c>
    </row>
    <row r="2208" spans="1:7" x14ac:dyDescent="0.25">
      <c r="A2208" s="84" t="s">
        <v>12352</v>
      </c>
      <c r="B2208" s="84">
        <v>5</v>
      </c>
      <c r="C2208" s="122">
        <v>2.482668413378158E-3</v>
      </c>
      <c r="D2208" s="84" t="s">
        <v>12036</v>
      </c>
      <c r="E2208" s="84" t="b">
        <v>0</v>
      </c>
      <c r="F2208" s="84" t="b">
        <v>0</v>
      </c>
      <c r="G2208" s="84" t="b">
        <v>0</v>
      </c>
    </row>
    <row r="2209" spans="1:7" x14ac:dyDescent="0.25">
      <c r="A2209" s="84" t="s">
        <v>14366</v>
      </c>
      <c r="B2209" s="84">
        <v>5</v>
      </c>
      <c r="C2209" s="122">
        <v>2.482668413378158E-3</v>
      </c>
      <c r="D2209" s="84" t="s">
        <v>12036</v>
      </c>
      <c r="E2209" s="84" t="b">
        <v>0</v>
      </c>
      <c r="F2209" s="84" t="b">
        <v>0</v>
      </c>
      <c r="G2209" s="84" t="b">
        <v>0</v>
      </c>
    </row>
    <row r="2210" spans="1:7" x14ac:dyDescent="0.25">
      <c r="A2210" s="84" t="s">
        <v>14577</v>
      </c>
      <c r="B2210" s="84">
        <v>5</v>
      </c>
      <c r="C2210" s="122">
        <v>2.482668413378158E-3</v>
      </c>
      <c r="D2210" s="84" t="s">
        <v>12036</v>
      </c>
      <c r="E2210" s="84" t="b">
        <v>0</v>
      </c>
      <c r="F2210" s="84" t="b">
        <v>0</v>
      </c>
      <c r="G2210" s="84" t="b">
        <v>0</v>
      </c>
    </row>
    <row r="2211" spans="1:7" x14ac:dyDescent="0.25">
      <c r="A2211" s="84" t="s">
        <v>14473</v>
      </c>
      <c r="B2211" s="84">
        <v>5</v>
      </c>
      <c r="C2211" s="122">
        <v>2.482668413378158E-3</v>
      </c>
      <c r="D2211" s="84" t="s">
        <v>12036</v>
      </c>
      <c r="E2211" s="84" t="b">
        <v>0</v>
      </c>
      <c r="F2211" s="84" t="b">
        <v>0</v>
      </c>
      <c r="G2211" s="84" t="b">
        <v>0</v>
      </c>
    </row>
    <row r="2212" spans="1:7" x14ac:dyDescent="0.25">
      <c r="A2212" s="84" t="s">
        <v>14474</v>
      </c>
      <c r="B2212" s="84">
        <v>5</v>
      </c>
      <c r="C2212" s="122">
        <v>2.482668413378158E-3</v>
      </c>
      <c r="D2212" s="84" t="s">
        <v>12036</v>
      </c>
      <c r="E2212" s="84" t="b">
        <v>0</v>
      </c>
      <c r="F2212" s="84" t="b">
        <v>0</v>
      </c>
      <c r="G2212" s="84" t="b">
        <v>0</v>
      </c>
    </row>
    <row r="2213" spans="1:7" x14ac:dyDescent="0.25">
      <c r="A2213" s="84" t="s">
        <v>14362</v>
      </c>
      <c r="B2213" s="84">
        <v>5</v>
      </c>
      <c r="C2213" s="122">
        <v>2.482668413378158E-3</v>
      </c>
      <c r="D2213" s="84" t="s">
        <v>12036</v>
      </c>
      <c r="E2213" s="84" t="b">
        <v>0</v>
      </c>
      <c r="F2213" s="84" t="b">
        <v>0</v>
      </c>
      <c r="G2213" s="84" t="b">
        <v>0</v>
      </c>
    </row>
    <row r="2214" spans="1:7" x14ac:dyDescent="0.25">
      <c r="A2214" s="84" t="s">
        <v>14597</v>
      </c>
      <c r="B2214" s="84">
        <v>5</v>
      </c>
      <c r="C2214" s="122">
        <v>2.8027041168062544E-3</v>
      </c>
      <c r="D2214" s="84" t="s">
        <v>12036</v>
      </c>
      <c r="E2214" s="84" t="b">
        <v>1</v>
      </c>
      <c r="F2214" s="84" t="b">
        <v>0</v>
      </c>
      <c r="G2214" s="84" t="b">
        <v>0</v>
      </c>
    </row>
    <row r="2215" spans="1:7" x14ac:dyDescent="0.25">
      <c r="A2215" s="84" t="s">
        <v>14291</v>
      </c>
      <c r="B2215" s="84">
        <v>5</v>
      </c>
      <c r="C2215" s="122">
        <v>2.482668413378158E-3</v>
      </c>
      <c r="D2215" s="84" t="s">
        <v>12036</v>
      </c>
      <c r="E2215" s="84" t="b">
        <v>0</v>
      </c>
      <c r="F2215" s="84" t="b">
        <v>0</v>
      </c>
      <c r="G2215" s="84" t="b">
        <v>0</v>
      </c>
    </row>
    <row r="2216" spans="1:7" x14ac:dyDescent="0.25">
      <c r="A2216" s="84" t="s">
        <v>14573</v>
      </c>
      <c r="B2216" s="84">
        <v>5</v>
      </c>
      <c r="C2216" s="122">
        <v>2.482668413378158E-3</v>
      </c>
      <c r="D2216" s="84" t="s">
        <v>12036</v>
      </c>
      <c r="E2216" s="84" t="b">
        <v>0</v>
      </c>
      <c r="F2216" s="84" t="b">
        <v>0</v>
      </c>
      <c r="G2216" s="84" t="b">
        <v>0</v>
      </c>
    </row>
    <row r="2217" spans="1:7" x14ac:dyDescent="0.25">
      <c r="A2217" s="84" t="s">
        <v>14574</v>
      </c>
      <c r="B2217" s="84">
        <v>5</v>
      </c>
      <c r="C2217" s="122">
        <v>2.482668413378158E-3</v>
      </c>
      <c r="D2217" s="84" t="s">
        <v>12036</v>
      </c>
      <c r="E2217" s="84" t="b">
        <v>0</v>
      </c>
      <c r="F2217" s="84" t="b">
        <v>0</v>
      </c>
      <c r="G2217" s="84" t="b">
        <v>0</v>
      </c>
    </row>
    <row r="2218" spans="1:7" x14ac:dyDescent="0.25">
      <c r="A2218" s="84" t="s">
        <v>676</v>
      </c>
      <c r="B2218" s="84">
        <v>5</v>
      </c>
      <c r="C2218" s="122">
        <v>2.482668413378158E-3</v>
      </c>
      <c r="D2218" s="84" t="s">
        <v>12036</v>
      </c>
      <c r="E2218" s="84" t="b">
        <v>0</v>
      </c>
      <c r="F2218" s="84" t="b">
        <v>0</v>
      </c>
      <c r="G2218" s="84" t="b">
        <v>0</v>
      </c>
    </row>
    <row r="2219" spans="1:7" x14ac:dyDescent="0.25">
      <c r="A2219" s="84" t="s">
        <v>14200</v>
      </c>
      <c r="B2219" s="84">
        <v>5</v>
      </c>
      <c r="C2219" s="122">
        <v>2.482668413378158E-3</v>
      </c>
      <c r="D2219" s="84" t="s">
        <v>12036</v>
      </c>
      <c r="E2219" s="84" t="b">
        <v>0</v>
      </c>
      <c r="F2219" s="84" t="b">
        <v>0</v>
      </c>
      <c r="G2219" s="84" t="b">
        <v>0</v>
      </c>
    </row>
    <row r="2220" spans="1:7" x14ac:dyDescent="0.25">
      <c r="A2220" s="84" t="s">
        <v>14632</v>
      </c>
      <c r="B2220" s="84">
        <v>4</v>
      </c>
      <c r="C2220" s="122">
        <v>2.0979754843182866E-3</v>
      </c>
      <c r="D2220" s="84" t="s">
        <v>12036</v>
      </c>
      <c r="E2220" s="84" t="b">
        <v>0</v>
      </c>
      <c r="F2220" s="84" t="b">
        <v>0</v>
      </c>
      <c r="G2220" s="84" t="b">
        <v>0</v>
      </c>
    </row>
    <row r="2221" spans="1:7" x14ac:dyDescent="0.25">
      <c r="A2221" s="84" t="s">
        <v>14508</v>
      </c>
      <c r="B2221" s="84">
        <v>4</v>
      </c>
      <c r="C2221" s="122">
        <v>2.0979754843182866E-3</v>
      </c>
      <c r="D2221" s="84" t="s">
        <v>12036</v>
      </c>
      <c r="E2221" s="84" t="b">
        <v>0</v>
      </c>
      <c r="F2221" s="84" t="b">
        <v>0</v>
      </c>
      <c r="G2221" s="84" t="b">
        <v>0</v>
      </c>
    </row>
    <row r="2222" spans="1:7" x14ac:dyDescent="0.25">
      <c r="A2222" s="84" t="s">
        <v>14315</v>
      </c>
      <c r="B2222" s="84">
        <v>4</v>
      </c>
      <c r="C2222" s="122">
        <v>2.0979754843182866E-3</v>
      </c>
      <c r="D2222" s="84" t="s">
        <v>12036</v>
      </c>
      <c r="E2222" s="84" t="b">
        <v>0</v>
      </c>
      <c r="F2222" s="84" t="b">
        <v>0</v>
      </c>
      <c r="G2222" s="84" t="b">
        <v>0</v>
      </c>
    </row>
    <row r="2223" spans="1:7" x14ac:dyDescent="0.25">
      <c r="A2223" s="84" t="s">
        <v>14550</v>
      </c>
      <c r="B2223" s="84">
        <v>4</v>
      </c>
      <c r="C2223" s="122">
        <v>2.0979754843182866E-3</v>
      </c>
      <c r="D2223" s="84" t="s">
        <v>12036</v>
      </c>
      <c r="E2223" s="84" t="b">
        <v>0</v>
      </c>
      <c r="F2223" s="84" t="b">
        <v>0</v>
      </c>
      <c r="G2223" s="84" t="b">
        <v>0</v>
      </c>
    </row>
    <row r="2224" spans="1:7" x14ac:dyDescent="0.25">
      <c r="A2224" s="84" t="s">
        <v>14432</v>
      </c>
      <c r="B2224" s="84">
        <v>4</v>
      </c>
      <c r="C2224" s="122">
        <v>2.0979754843182866E-3</v>
      </c>
      <c r="D2224" s="84" t="s">
        <v>12036</v>
      </c>
      <c r="E2224" s="84" t="b">
        <v>0</v>
      </c>
      <c r="F2224" s="84" t="b">
        <v>1</v>
      </c>
      <c r="G2224" s="84" t="b">
        <v>0</v>
      </c>
    </row>
    <row r="2225" spans="1:7" x14ac:dyDescent="0.25">
      <c r="A2225" s="84" t="s">
        <v>14551</v>
      </c>
      <c r="B2225" s="84">
        <v>4</v>
      </c>
      <c r="C2225" s="122">
        <v>2.0979754843182866E-3</v>
      </c>
      <c r="D2225" s="84" t="s">
        <v>12036</v>
      </c>
      <c r="E2225" s="84" t="b">
        <v>0</v>
      </c>
      <c r="F2225" s="84" t="b">
        <v>0</v>
      </c>
      <c r="G2225" s="84" t="b">
        <v>0</v>
      </c>
    </row>
    <row r="2226" spans="1:7" x14ac:dyDescent="0.25">
      <c r="A2226" s="84" t="s">
        <v>14642</v>
      </c>
      <c r="B2226" s="84">
        <v>4</v>
      </c>
      <c r="C2226" s="122">
        <v>2.0979754843182866E-3</v>
      </c>
      <c r="D2226" s="84" t="s">
        <v>12036</v>
      </c>
      <c r="E2226" s="84" t="b">
        <v>0</v>
      </c>
      <c r="F2226" s="84" t="b">
        <v>0</v>
      </c>
      <c r="G2226" s="84" t="b">
        <v>0</v>
      </c>
    </row>
    <row r="2227" spans="1:7" x14ac:dyDescent="0.25">
      <c r="A2227" s="84" t="s">
        <v>14692</v>
      </c>
      <c r="B2227" s="84">
        <v>4</v>
      </c>
      <c r="C2227" s="122">
        <v>2.0979754843182866E-3</v>
      </c>
      <c r="D2227" s="84" t="s">
        <v>12036</v>
      </c>
      <c r="E2227" s="84" t="b">
        <v>0</v>
      </c>
      <c r="F2227" s="84" t="b">
        <v>0</v>
      </c>
      <c r="G2227" s="84" t="b">
        <v>0</v>
      </c>
    </row>
    <row r="2228" spans="1:7" x14ac:dyDescent="0.25">
      <c r="A2228" s="84" t="s">
        <v>12355</v>
      </c>
      <c r="B2228" s="84">
        <v>4</v>
      </c>
      <c r="C2228" s="122">
        <v>2.0979754843182866E-3</v>
      </c>
      <c r="D2228" s="84" t="s">
        <v>12036</v>
      </c>
      <c r="E2228" s="84" t="b">
        <v>0</v>
      </c>
      <c r="F2228" s="84" t="b">
        <v>0</v>
      </c>
      <c r="G2228" s="84" t="b">
        <v>0</v>
      </c>
    </row>
    <row r="2229" spans="1:7" x14ac:dyDescent="0.25">
      <c r="A2229" s="84" t="s">
        <v>14661</v>
      </c>
      <c r="B2229" s="84">
        <v>4</v>
      </c>
      <c r="C2229" s="122">
        <v>2.0979754843182866E-3</v>
      </c>
      <c r="D2229" s="84" t="s">
        <v>12036</v>
      </c>
      <c r="E2229" s="84" t="b">
        <v>0</v>
      </c>
      <c r="F2229" s="84" t="b">
        <v>0</v>
      </c>
      <c r="G2229" s="84" t="b">
        <v>0</v>
      </c>
    </row>
    <row r="2230" spans="1:7" x14ac:dyDescent="0.25">
      <c r="A2230" s="84" t="s">
        <v>14436</v>
      </c>
      <c r="B2230" s="84">
        <v>4</v>
      </c>
      <c r="C2230" s="122">
        <v>2.0979754843182866E-3</v>
      </c>
      <c r="D2230" s="84" t="s">
        <v>12036</v>
      </c>
      <c r="E2230" s="84" t="b">
        <v>0</v>
      </c>
      <c r="F2230" s="84" t="b">
        <v>0</v>
      </c>
      <c r="G2230" s="84" t="b">
        <v>0</v>
      </c>
    </row>
    <row r="2231" spans="1:7" x14ac:dyDescent="0.25">
      <c r="A2231" s="84" t="s">
        <v>14219</v>
      </c>
      <c r="B2231" s="84">
        <v>4</v>
      </c>
      <c r="C2231" s="122">
        <v>2.0979754843182866E-3</v>
      </c>
      <c r="D2231" s="84" t="s">
        <v>12036</v>
      </c>
      <c r="E2231" s="84" t="b">
        <v>0</v>
      </c>
      <c r="F2231" s="84" t="b">
        <v>0</v>
      </c>
      <c r="G2231" s="84" t="b">
        <v>0</v>
      </c>
    </row>
    <row r="2232" spans="1:7" x14ac:dyDescent="0.25">
      <c r="A2232" s="84" t="s">
        <v>2694</v>
      </c>
      <c r="B2232" s="84">
        <v>4</v>
      </c>
      <c r="C2232" s="122">
        <v>2.0979754843182866E-3</v>
      </c>
      <c r="D2232" s="84" t="s">
        <v>12036</v>
      </c>
      <c r="E2232" s="84" t="b">
        <v>0</v>
      </c>
      <c r="F2232" s="84" t="b">
        <v>0</v>
      </c>
      <c r="G2232" s="84" t="b">
        <v>0</v>
      </c>
    </row>
    <row r="2233" spans="1:7" x14ac:dyDescent="0.25">
      <c r="A2233" s="84" t="s">
        <v>14307</v>
      </c>
      <c r="B2233" s="84">
        <v>4</v>
      </c>
      <c r="C2233" s="122">
        <v>2.0979754843182866E-3</v>
      </c>
      <c r="D2233" s="84" t="s">
        <v>12036</v>
      </c>
      <c r="E2233" s="84" t="b">
        <v>0</v>
      </c>
      <c r="F2233" s="84" t="b">
        <v>0</v>
      </c>
      <c r="G2233" s="84" t="b">
        <v>0</v>
      </c>
    </row>
    <row r="2234" spans="1:7" x14ac:dyDescent="0.25">
      <c r="A2234" s="84" t="s">
        <v>14686</v>
      </c>
      <c r="B2234" s="84">
        <v>4</v>
      </c>
      <c r="C2234" s="122">
        <v>2.4453845964521369E-3</v>
      </c>
      <c r="D2234" s="84" t="s">
        <v>12036</v>
      </c>
      <c r="E2234" s="84" t="b">
        <v>0</v>
      </c>
      <c r="F2234" s="84" t="b">
        <v>0</v>
      </c>
      <c r="G2234" s="84" t="b">
        <v>0</v>
      </c>
    </row>
    <row r="2235" spans="1:7" x14ac:dyDescent="0.25">
      <c r="A2235" s="84" t="s">
        <v>14455</v>
      </c>
      <c r="B2235" s="84">
        <v>4</v>
      </c>
      <c r="C2235" s="122">
        <v>2.0979754843182866E-3</v>
      </c>
      <c r="D2235" s="84" t="s">
        <v>12036</v>
      </c>
      <c r="E2235" s="84" t="b">
        <v>0</v>
      </c>
      <c r="F2235" s="84" t="b">
        <v>0</v>
      </c>
      <c r="G2235" s="84" t="b">
        <v>0</v>
      </c>
    </row>
    <row r="2236" spans="1:7" x14ac:dyDescent="0.25">
      <c r="A2236" s="84" t="s">
        <v>14708</v>
      </c>
      <c r="B2236" s="84">
        <v>4</v>
      </c>
      <c r="C2236" s="122">
        <v>2.4453845964521369E-3</v>
      </c>
      <c r="D2236" s="84" t="s">
        <v>12036</v>
      </c>
      <c r="E2236" s="84" t="b">
        <v>0</v>
      </c>
      <c r="F2236" s="84" t="b">
        <v>1</v>
      </c>
      <c r="G2236" s="84" t="b">
        <v>0</v>
      </c>
    </row>
    <row r="2237" spans="1:7" x14ac:dyDescent="0.25">
      <c r="A2237" s="84" t="s">
        <v>14660</v>
      </c>
      <c r="B2237" s="84">
        <v>4</v>
      </c>
      <c r="C2237" s="122">
        <v>2.0979754843182866E-3</v>
      </c>
      <c r="D2237" s="84" t="s">
        <v>12036</v>
      </c>
      <c r="E2237" s="84" t="b">
        <v>0</v>
      </c>
      <c r="F2237" s="84" t="b">
        <v>0</v>
      </c>
      <c r="G2237" s="84" t="b">
        <v>0</v>
      </c>
    </row>
    <row r="2238" spans="1:7" x14ac:dyDescent="0.25">
      <c r="A2238" s="84" t="s">
        <v>14419</v>
      </c>
      <c r="B2238" s="84">
        <v>4</v>
      </c>
      <c r="C2238" s="122">
        <v>2.0979754843182866E-3</v>
      </c>
      <c r="D2238" s="84" t="s">
        <v>12036</v>
      </c>
      <c r="E2238" s="84" t="b">
        <v>0</v>
      </c>
      <c r="F2238" s="84" t="b">
        <v>0</v>
      </c>
      <c r="G2238" s="84" t="b">
        <v>0</v>
      </c>
    </row>
    <row r="2239" spans="1:7" x14ac:dyDescent="0.25">
      <c r="A2239" s="84" t="s">
        <v>14679</v>
      </c>
      <c r="B2239" s="84">
        <v>4</v>
      </c>
      <c r="C2239" s="122">
        <v>2.0979754843182866E-3</v>
      </c>
      <c r="D2239" s="84" t="s">
        <v>12036</v>
      </c>
      <c r="E2239" s="84" t="b">
        <v>0</v>
      </c>
      <c r="F2239" s="84" t="b">
        <v>0</v>
      </c>
      <c r="G2239" s="84" t="b">
        <v>0</v>
      </c>
    </row>
    <row r="2240" spans="1:7" x14ac:dyDescent="0.25">
      <c r="A2240" s="84" t="s">
        <v>14506</v>
      </c>
      <c r="B2240" s="84">
        <v>4</v>
      </c>
      <c r="C2240" s="122">
        <v>2.0979754843182866E-3</v>
      </c>
      <c r="D2240" s="84" t="s">
        <v>12036</v>
      </c>
      <c r="E2240" s="84" t="b">
        <v>1</v>
      </c>
      <c r="F2240" s="84" t="b">
        <v>0</v>
      </c>
      <c r="G2240" s="84" t="b">
        <v>0</v>
      </c>
    </row>
    <row r="2241" spans="1:7" x14ac:dyDescent="0.25">
      <c r="A2241" s="84" t="s">
        <v>14485</v>
      </c>
      <c r="B2241" s="84">
        <v>4</v>
      </c>
      <c r="C2241" s="122">
        <v>2.0979754843182866E-3</v>
      </c>
      <c r="D2241" s="84" t="s">
        <v>12036</v>
      </c>
      <c r="E2241" s="84" t="b">
        <v>0</v>
      </c>
      <c r="F2241" s="84" t="b">
        <v>0</v>
      </c>
      <c r="G2241" s="84" t="b">
        <v>0</v>
      </c>
    </row>
    <row r="2242" spans="1:7" x14ac:dyDescent="0.25">
      <c r="A2242" s="84" t="s">
        <v>14401</v>
      </c>
      <c r="B2242" s="84">
        <v>4</v>
      </c>
      <c r="C2242" s="122">
        <v>2.0979754843182866E-3</v>
      </c>
      <c r="D2242" s="84" t="s">
        <v>12036</v>
      </c>
      <c r="E2242" s="84" t="b">
        <v>1</v>
      </c>
      <c r="F2242" s="84" t="b">
        <v>0</v>
      </c>
      <c r="G2242" s="84" t="b">
        <v>0</v>
      </c>
    </row>
    <row r="2243" spans="1:7" x14ac:dyDescent="0.25">
      <c r="A2243" s="84" t="s">
        <v>14761</v>
      </c>
      <c r="B2243" s="84">
        <v>4</v>
      </c>
      <c r="C2243" s="122">
        <v>2.4453845964521369E-3</v>
      </c>
      <c r="D2243" s="84" t="s">
        <v>12036</v>
      </c>
      <c r="E2243" s="84" t="b">
        <v>0</v>
      </c>
      <c r="F2243" s="84" t="b">
        <v>0</v>
      </c>
      <c r="G2243" s="84" t="b">
        <v>0</v>
      </c>
    </row>
    <row r="2244" spans="1:7" x14ac:dyDescent="0.25">
      <c r="A2244" s="84" t="s">
        <v>14317</v>
      </c>
      <c r="B2244" s="84">
        <v>4</v>
      </c>
      <c r="C2244" s="122">
        <v>2.0979754843182866E-3</v>
      </c>
      <c r="D2244" s="84" t="s">
        <v>12036</v>
      </c>
      <c r="E2244" s="84" t="b">
        <v>0</v>
      </c>
      <c r="F2244" s="84" t="b">
        <v>0</v>
      </c>
      <c r="G2244" s="84" t="b">
        <v>0</v>
      </c>
    </row>
    <row r="2245" spans="1:7" x14ac:dyDescent="0.25">
      <c r="A2245" s="84" t="s">
        <v>14294</v>
      </c>
      <c r="B2245" s="84">
        <v>4</v>
      </c>
      <c r="C2245" s="122">
        <v>2.0979754843182866E-3</v>
      </c>
      <c r="D2245" s="84" t="s">
        <v>12036</v>
      </c>
      <c r="E2245" s="84" t="b">
        <v>0</v>
      </c>
      <c r="F2245" s="84" t="b">
        <v>0</v>
      </c>
      <c r="G2245" s="84" t="b">
        <v>0</v>
      </c>
    </row>
    <row r="2246" spans="1:7" x14ac:dyDescent="0.25">
      <c r="A2246" s="84" t="s">
        <v>14427</v>
      </c>
      <c r="B2246" s="84">
        <v>4</v>
      </c>
      <c r="C2246" s="122">
        <v>2.0979754843182866E-3</v>
      </c>
      <c r="D2246" s="84" t="s">
        <v>12036</v>
      </c>
      <c r="E2246" s="84" t="b">
        <v>0</v>
      </c>
      <c r="F2246" s="84" t="b">
        <v>0</v>
      </c>
      <c r="G2246" s="84" t="b">
        <v>0</v>
      </c>
    </row>
    <row r="2247" spans="1:7" x14ac:dyDescent="0.25">
      <c r="A2247" s="84" t="s">
        <v>12364</v>
      </c>
      <c r="B2247" s="84">
        <v>4</v>
      </c>
      <c r="C2247" s="122">
        <v>2.0979754843182866E-3</v>
      </c>
      <c r="D2247" s="84" t="s">
        <v>12036</v>
      </c>
      <c r="E2247" s="84" t="b">
        <v>0</v>
      </c>
      <c r="F2247" s="84" t="b">
        <v>0</v>
      </c>
      <c r="G2247" s="84" t="b">
        <v>0</v>
      </c>
    </row>
    <row r="2248" spans="1:7" x14ac:dyDescent="0.25">
      <c r="A2248" s="84" t="s">
        <v>855</v>
      </c>
      <c r="B2248" s="84">
        <v>4</v>
      </c>
      <c r="C2248" s="122">
        <v>2.0979754843182866E-3</v>
      </c>
      <c r="D2248" s="84" t="s">
        <v>12036</v>
      </c>
      <c r="E2248" s="84" t="b">
        <v>0</v>
      </c>
      <c r="F2248" s="84" t="b">
        <v>0</v>
      </c>
      <c r="G2248" s="84" t="b">
        <v>0</v>
      </c>
    </row>
    <row r="2249" spans="1:7" x14ac:dyDescent="0.25">
      <c r="A2249" s="84" t="s">
        <v>14639</v>
      </c>
      <c r="B2249" s="84">
        <v>4</v>
      </c>
      <c r="C2249" s="122">
        <v>2.0979754843182866E-3</v>
      </c>
      <c r="D2249" s="84" t="s">
        <v>12036</v>
      </c>
      <c r="E2249" s="84" t="b">
        <v>0</v>
      </c>
      <c r="F2249" s="84" t="b">
        <v>0</v>
      </c>
      <c r="G2249" s="84" t="b">
        <v>0</v>
      </c>
    </row>
    <row r="2250" spans="1:7" x14ac:dyDescent="0.25">
      <c r="A2250" s="84" t="s">
        <v>14640</v>
      </c>
      <c r="B2250" s="84">
        <v>4</v>
      </c>
      <c r="C2250" s="122">
        <v>2.0979754843182866E-3</v>
      </c>
      <c r="D2250" s="84" t="s">
        <v>12036</v>
      </c>
      <c r="E2250" s="84" t="b">
        <v>0</v>
      </c>
      <c r="F2250" s="84" t="b">
        <v>0</v>
      </c>
      <c r="G2250" s="84" t="b">
        <v>0</v>
      </c>
    </row>
    <row r="2251" spans="1:7" x14ac:dyDescent="0.25">
      <c r="A2251" s="84" t="s">
        <v>14641</v>
      </c>
      <c r="B2251" s="84">
        <v>4</v>
      </c>
      <c r="C2251" s="122">
        <v>2.0979754843182866E-3</v>
      </c>
      <c r="D2251" s="84" t="s">
        <v>12036</v>
      </c>
      <c r="E2251" s="84" t="b">
        <v>0</v>
      </c>
      <c r="F2251" s="84" t="b">
        <v>0</v>
      </c>
      <c r="G2251" s="84" t="b">
        <v>0</v>
      </c>
    </row>
    <row r="2252" spans="1:7" x14ac:dyDescent="0.25">
      <c r="A2252" s="84" t="s">
        <v>14429</v>
      </c>
      <c r="B2252" s="84">
        <v>4</v>
      </c>
      <c r="C2252" s="122">
        <v>2.0979754843182866E-3</v>
      </c>
      <c r="D2252" s="84" t="s">
        <v>12036</v>
      </c>
      <c r="E2252" s="84" t="b">
        <v>0</v>
      </c>
      <c r="F2252" s="84" t="b">
        <v>0</v>
      </c>
      <c r="G2252" s="84" t="b">
        <v>0</v>
      </c>
    </row>
    <row r="2253" spans="1:7" x14ac:dyDescent="0.25">
      <c r="A2253" s="84" t="s">
        <v>14430</v>
      </c>
      <c r="B2253" s="84">
        <v>4</v>
      </c>
      <c r="C2253" s="122">
        <v>2.0979754843182866E-3</v>
      </c>
      <c r="D2253" s="84" t="s">
        <v>12036</v>
      </c>
      <c r="E2253" s="84" t="b">
        <v>0</v>
      </c>
      <c r="F2253" s="84" t="b">
        <v>0</v>
      </c>
      <c r="G2253" s="84" t="b">
        <v>0</v>
      </c>
    </row>
    <row r="2254" spans="1:7" x14ac:dyDescent="0.25">
      <c r="A2254" s="84" t="s">
        <v>2685</v>
      </c>
      <c r="B2254" s="84">
        <v>4</v>
      </c>
      <c r="C2254" s="122">
        <v>2.0979754843182866E-3</v>
      </c>
      <c r="D2254" s="84" t="s">
        <v>12036</v>
      </c>
      <c r="E2254" s="84" t="b">
        <v>0</v>
      </c>
      <c r="F2254" s="84" t="b">
        <v>0</v>
      </c>
      <c r="G2254" s="84" t="b">
        <v>0</v>
      </c>
    </row>
    <row r="2255" spans="1:7" x14ac:dyDescent="0.25">
      <c r="A2255" s="84" t="s">
        <v>14644</v>
      </c>
      <c r="B2255" s="84">
        <v>4</v>
      </c>
      <c r="C2255" s="122">
        <v>2.0979754843182866E-3</v>
      </c>
      <c r="D2255" s="84" t="s">
        <v>12036</v>
      </c>
      <c r="E2255" s="84" t="b">
        <v>0</v>
      </c>
      <c r="F2255" s="84" t="b">
        <v>0</v>
      </c>
      <c r="G2255" s="84" t="b">
        <v>0</v>
      </c>
    </row>
    <row r="2256" spans="1:7" x14ac:dyDescent="0.25">
      <c r="A2256" s="84" t="s">
        <v>14622</v>
      </c>
      <c r="B2256" s="84">
        <v>4</v>
      </c>
      <c r="C2256" s="122">
        <v>2.0979754843182866E-3</v>
      </c>
      <c r="D2256" s="84" t="s">
        <v>12036</v>
      </c>
      <c r="E2256" s="84" t="b">
        <v>0</v>
      </c>
      <c r="F2256" s="84" t="b">
        <v>1</v>
      </c>
      <c r="G2256" s="84" t="b">
        <v>0</v>
      </c>
    </row>
    <row r="2257" spans="1:7" x14ac:dyDescent="0.25">
      <c r="A2257" s="84" t="s">
        <v>14756</v>
      </c>
      <c r="B2257" s="84">
        <v>4</v>
      </c>
      <c r="C2257" s="122">
        <v>2.0979754843182866E-3</v>
      </c>
      <c r="D2257" s="84" t="s">
        <v>12036</v>
      </c>
      <c r="E2257" s="84" t="b">
        <v>0</v>
      </c>
      <c r="F2257" s="84" t="b">
        <v>0</v>
      </c>
      <c r="G2257" s="84" t="b">
        <v>0</v>
      </c>
    </row>
    <row r="2258" spans="1:7" x14ac:dyDescent="0.25">
      <c r="A2258" s="84" t="s">
        <v>14578</v>
      </c>
      <c r="B2258" s="84">
        <v>4</v>
      </c>
      <c r="C2258" s="122">
        <v>2.0979754843182866E-3</v>
      </c>
      <c r="D2258" s="84" t="s">
        <v>12036</v>
      </c>
      <c r="E2258" s="84" t="b">
        <v>0</v>
      </c>
      <c r="F2258" s="84" t="b">
        <v>0</v>
      </c>
      <c r="G2258" s="84" t="b">
        <v>0</v>
      </c>
    </row>
    <row r="2259" spans="1:7" x14ac:dyDescent="0.25">
      <c r="A2259" s="84" t="s">
        <v>14685</v>
      </c>
      <c r="B2259" s="84">
        <v>4</v>
      </c>
      <c r="C2259" s="122">
        <v>2.0979754843182866E-3</v>
      </c>
      <c r="D2259" s="84" t="s">
        <v>12036</v>
      </c>
      <c r="E2259" s="84" t="b">
        <v>0</v>
      </c>
      <c r="F2259" s="84" t="b">
        <v>0</v>
      </c>
      <c r="G2259" s="84" t="b">
        <v>0</v>
      </c>
    </row>
    <row r="2260" spans="1:7" x14ac:dyDescent="0.25">
      <c r="A2260" s="84" t="s">
        <v>14684</v>
      </c>
      <c r="B2260" s="84">
        <v>4</v>
      </c>
      <c r="C2260" s="122">
        <v>2.0979754843182866E-3</v>
      </c>
      <c r="D2260" s="84" t="s">
        <v>12036</v>
      </c>
      <c r="E2260" s="84" t="b">
        <v>1</v>
      </c>
      <c r="F2260" s="84" t="b">
        <v>0</v>
      </c>
      <c r="G2260" s="84" t="b">
        <v>0</v>
      </c>
    </row>
    <row r="2261" spans="1:7" x14ac:dyDescent="0.25">
      <c r="A2261" s="84" t="s">
        <v>14681</v>
      </c>
      <c r="B2261" s="84">
        <v>4</v>
      </c>
      <c r="C2261" s="122">
        <v>2.0979754843182866E-3</v>
      </c>
      <c r="D2261" s="84" t="s">
        <v>12036</v>
      </c>
      <c r="E2261" s="84" t="b">
        <v>0</v>
      </c>
      <c r="F2261" s="84" t="b">
        <v>0</v>
      </c>
      <c r="G2261" s="84" t="b">
        <v>0</v>
      </c>
    </row>
    <row r="2262" spans="1:7" x14ac:dyDescent="0.25">
      <c r="A2262" s="84" t="s">
        <v>14368</v>
      </c>
      <c r="B2262" s="84">
        <v>4</v>
      </c>
      <c r="C2262" s="122">
        <v>2.0979754843182866E-3</v>
      </c>
      <c r="D2262" s="84" t="s">
        <v>12036</v>
      </c>
      <c r="E2262" s="84" t="b">
        <v>0</v>
      </c>
      <c r="F2262" s="84" t="b">
        <v>0</v>
      </c>
      <c r="G2262" s="84" t="b">
        <v>0</v>
      </c>
    </row>
    <row r="2263" spans="1:7" x14ac:dyDescent="0.25">
      <c r="A2263" s="84" t="s">
        <v>12363</v>
      </c>
      <c r="B2263" s="84">
        <v>4</v>
      </c>
      <c r="C2263" s="122">
        <v>2.0979754843182866E-3</v>
      </c>
      <c r="D2263" s="84" t="s">
        <v>12036</v>
      </c>
      <c r="E2263" s="84" t="b">
        <v>0</v>
      </c>
      <c r="F2263" s="84" t="b">
        <v>0</v>
      </c>
      <c r="G2263" s="84" t="b">
        <v>0</v>
      </c>
    </row>
    <row r="2264" spans="1:7" x14ac:dyDescent="0.25">
      <c r="A2264" s="84" t="s">
        <v>14206</v>
      </c>
      <c r="B2264" s="84">
        <v>4</v>
      </c>
      <c r="C2264" s="122">
        <v>2.2421632934450032E-3</v>
      </c>
      <c r="D2264" s="84" t="s">
        <v>12036</v>
      </c>
      <c r="E2264" s="84" t="b">
        <v>0</v>
      </c>
      <c r="F2264" s="84" t="b">
        <v>0</v>
      </c>
      <c r="G2264" s="84" t="b">
        <v>0</v>
      </c>
    </row>
    <row r="2265" spans="1:7" x14ac:dyDescent="0.25">
      <c r="A2265" s="84" t="s">
        <v>14428</v>
      </c>
      <c r="B2265" s="84">
        <v>4</v>
      </c>
      <c r="C2265" s="122">
        <v>2.0979754843182866E-3</v>
      </c>
      <c r="D2265" s="84" t="s">
        <v>12036</v>
      </c>
      <c r="E2265" s="84" t="b">
        <v>0</v>
      </c>
      <c r="F2265" s="84" t="b">
        <v>0</v>
      </c>
      <c r="G2265" s="84" t="b">
        <v>0</v>
      </c>
    </row>
    <row r="2266" spans="1:7" x14ac:dyDescent="0.25">
      <c r="A2266" s="84" t="s">
        <v>14435</v>
      </c>
      <c r="B2266" s="84">
        <v>4</v>
      </c>
      <c r="C2266" s="122">
        <v>2.0979754843182866E-3</v>
      </c>
      <c r="D2266" s="84" t="s">
        <v>12036</v>
      </c>
      <c r="E2266" s="84" t="b">
        <v>0</v>
      </c>
      <c r="F2266" s="84" t="b">
        <v>0</v>
      </c>
      <c r="G2266" s="84" t="b">
        <v>0</v>
      </c>
    </row>
    <row r="2267" spans="1:7" x14ac:dyDescent="0.25">
      <c r="A2267" s="84" t="s">
        <v>14561</v>
      </c>
      <c r="B2267" s="84">
        <v>4</v>
      </c>
      <c r="C2267" s="122">
        <v>2.0979754843182866E-3</v>
      </c>
      <c r="D2267" s="84" t="s">
        <v>12036</v>
      </c>
      <c r="E2267" s="84" t="b">
        <v>1</v>
      </c>
      <c r="F2267" s="84" t="b">
        <v>0</v>
      </c>
      <c r="G2267" s="84" t="b">
        <v>0</v>
      </c>
    </row>
    <row r="2268" spans="1:7" x14ac:dyDescent="0.25">
      <c r="A2268" s="84" t="s">
        <v>14637</v>
      </c>
      <c r="B2268" s="84">
        <v>4</v>
      </c>
      <c r="C2268" s="122">
        <v>2.0979754843182866E-3</v>
      </c>
      <c r="D2268" s="84" t="s">
        <v>12036</v>
      </c>
      <c r="E2268" s="84" t="b">
        <v>0</v>
      </c>
      <c r="F2268" s="84" t="b">
        <v>0</v>
      </c>
      <c r="G2268" s="84" t="b">
        <v>0</v>
      </c>
    </row>
    <row r="2269" spans="1:7" x14ac:dyDescent="0.25">
      <c r="A2269" s="84" t="s">
        <v>14638</v>
      </c>
      <c r="B2269" s="84">
        <v>4</v>
      </c>
      <c r="C2269" s="122">
        <v>2.0979754843182866E-3</v>
      </c>
      <c r="D2269" s="84" t="s">
        <v>12036</v>
      </c>
      <c r="E2269" s="84" t="b">
        <v>0</v>
      </c>
      <c r="F2269" s="84" t="b">
        <v>0</v>
      </c>
      <c r="G2269" s="84" t="b">
        <v>0</v>
      </c>
    </row>
    <row r="2270" spans="1:7" x14ac:dyDescent="0.25">
      <c r="A2270" s="84" t="s">
        <v>14320</v>
      </c>
      <c r="B2270" s="84">
        <v>4</v>
      </c>
      <c r="C2270" s="122">
        <v>2.0979754843182866E-3</v>
      </c>
      <c r="D2270" s="84" t="s">
        <v>12036</v>
      </c>
      <c r="E2270" s="84" t="b">
        <v>0</v>
      </c>
      <c r="F2270" s="84" t="b">
        <v>0</v>
      </c>
      <c r="G2270" s="84" t="b">
        <v>0</v>
      </c>
    </row>
    <row r="2271" spans="1:7" x14ac:dyDescent="0.25">
      <c r="A2271" s="84" t="s">
        <v>877</v>
      </c>
      <c r="B2271" s="84">
        <v>4</v>
      </c>
      <c r="C2271" s="122">
        <v>2.0979754843182866E-3</v>
      </c>
      <c r="D2271" s="84" t="s">
        <v>12036</v>
      </c>
      <c r="E2271" s="84" t="b">
        <v>0</v>
      </c>
      <c r="F2271" s="84" t="b">
        <v>0</v>
      </c>
      <c r="G2271" s="84" t="b">
        <v>0</v>
      </c>
    </row>
    <row r="2272" spans="1:7" x14ac:dyDescent="0.25">
      <c r="A2272" s="84" t="s">
        <v>14694</v>
      </c>
      <c r="B2272" s="84">
        <v>4</v>
      </c>
      <c r="C2272" s="122">
        <v>2.0979754843182866E-3</v>
      </c>
      <c r="D2272" s="84" t="s">
        <v>12036</v>
      </c>
      <c r="E2272" s="84" t="b">
        <v>0</v>
      </c>
      <c r="F2272" s="84" t="b">
        <v>0</v>
      </c>
      <c r="G2272" s="84" t="b">
        <v>0</v>
      </c>
    </row>
    <row r="2273" spans="1:7" x14ac:dyDescent="0.25">
      <c r="A2273" s="84" t="s">
        <v>14572</v>
      </c>
      <c r="B2273" s="84">
        <v>4</v>
      </c>
      <c r="C2273" s="122">
        <v>2.0979754843182866E-3</v>
      </c>
      <c r="D2273" s="84" t="s">
        <v>12036</v>
      </c>
      <c r="E2273" s="84" t="b">
        <v>0</v>
      </c>
      <c r="F2273" s="84" t="b">
        <v>0</v>
      </c>
      <c r="G2273" s="84" t="b">
        <v>0</v>
      </c>
    </row>
    <row r="2274" spans="1:7" x14ac:dyDescent="0.25">
      <c r="A2274" s="84" t="s">
        <v>14617</v>
      </c>
      <c r="B2274" s="84">
        <v>4</v>
      </c>
      <c r="C2274" s="122">
        <v>2.0979754843182866E-3</v>
      </c>
      <c r="D2274" s="84" t="s">
        <v>12036</v>
      </c>
      <c r="E2274" s="84" t="b">
        <v>0</v>
      </c>
      <c r="F2274" s="84" t="b">
        <v>0</v>
      </c>
      <c r="G2274" s="84" t="b">
        <v>0</v>
      </c>
    </row>
    <row r="2275" spans="1:7" x14ac:dyDescent="0.25">
      <c r="A2275" s="84" t="s">
        <v>14459</v>
      </c>
      <c r="B2275" s="84">
        <v>4</v>
      </c>
      <c r="C2275" s="122">
        <v>2.0979754843182866E-3</v>
      </c>
      <c r="D2275" s="84" t="s">
        <v>12036</v>
      </c>
      <c r="E2275" s="84" t="b">
        <v>0</v>
      </c>
      <c r="F2275" s="84" t="b">
        <v>0</v>
      </c>
      <c r="G2275" s="84" t="b">
        <v>0</v>
      </c>
    </row>
    <row r="2276" spans="1:7" x14ac:dyDescent="0.25">
      <c r="A2276" s="84" t="s">
        <v>14537</v>
      </c>
      <c r="B2276" s="84">
        <v>4</v>
      </c>
      <c r="C2276" s="122">
        <v>2.0979754843182866E-3</v>
      </c>
      <c r="D2276" s="84" t="s">
        <v>12036</v>
      </c>
      <c r="E2276" s="84" t="b">
        <v>0</v>
      </c>
      <c r="F2276" s="84" t="b">
        <v>0</v>
      </c>
      <c r="G2276" s="84" t="b">
        <v>0</v>
      </c>
    </row>
    <row r="2277" spans="1:7" x14ac:dyDescent="0.25">
      <c r="A2277" s="84" t="s">
        <v>14759</v>
      </c>
      <c r="B2277" s="84">
        <v>4</v>
      </c>
      <c r="C2277" s="122">
        <v>2.0979754843182866E-3</v>
      </c>
      <c r="D2277" s="84" t="s">
        <v>12036</v>
      </c>
      <c r="E2277" s="84" t="b">
        <v>0</v>
      </c>
      <c r="F2277" s="84" t="b">
        <v>0</v>
      </c>
      <c r="G2277" s="84" t="b">
        <v>0</v>
      </c>
    </row>
    <row r="2278" spans="1:7" x14ac:dyDescent="0.25">
      <c r="A2278" s="84" t="s">
        <v>14618</v>
      </c>
      <c r="B2278" s="84">
        <v>4</v>
      </c>
      <c r="C2278" s="122">
        <v>2.0979754843182866E-3</v>
      </c>
      <c r="D2278" s="84" t="s">
        <v>12036</v>
      </c>
      <c r="E2278" s="84" t="b">
        <v>0</v>
      </c>
      <c r="F2278" s="84" t="b">
        <v>0</v>
      </c>
      <c r="G2278" s="84" t="b">
        <v>0</v>
      </c>
    </row>
    <row r="2279" spans="1:7" x14ac:dyDescent="0.25">
      <c r="A2279" s="84" t="s">
        <v>14816</v>
      </c>
      <c r="B2279" s="84">
        <v>3</v>
      </c>
      <c r="C2279" s="122">
        <v>1.6816224700837525E-3</v>
      </c>
      <c r="D2279" s="84" t="s">
        <v>12036</v>
      </c>
      <c r="E2279" s="84" t="b">
        <v>1</v>
      </c>
      <c r="F2279" s="84" t="b">
        <v>0</v>
      </c>
      <c r="G2279" s="84" t="b">
        <v>0</v>
      </c>
    </row>
    <row r="2280" spans="1:7" x14ac:dyDescent="0.25">
      <c r="A2280" s="84" t="s">
        <v>14817</v>
      </c>
      <c r="B2280" s="84">
        <v>3</v>
      </c>
      <c r="C2280" s="122">
        <v>1.6816224700837525E-3</v>
      </c>
      <c r="D2280" s="84" t="s">
        <v>12036</v>
      </c>
      <c r="E2280" s="84" t="b">
        <v>0</v>
      </c>
      <c r="F2280" s="84" t="b">
        <v>0</v>
      </c>
      <c r="G2280" s="84" t="b">
        <v>0</v>
      </c>
    </row>
    <row r="2281" spans="1:7" x14ac:dyDescent="0.25">
      <c r="A2281" s="84" t="s">
        <v>14818</v>
      </c>
      <c r="B2281" s="84">
        <v>3</v>
      </c>
      <c r="C2281" s="122">
        <v>1.6816224700837525E-3</v>
      </c>
      <c r="D2281" s="84" t="s">
        <v>12036</v>
      </c>
      <c r="E2281" s="84" t="b">
        <v>0</v>
      </c>
      <c r="F2281" s="84" t="b">
        <v>0</v>
      </c>
      <c r="G2281" s="84" t="b">
        <v>0</v>
      </c>
    </row>
    <row r="2282" spans="1:7" x14ac:dyDescent="0.25">
      <c r="A2282" s="84" t="s">
        <v>14819</v>
      </c>
      <c r="B2282" s="84">
        <v>3</v>
      </c>
      <c r="C2282" s="122">
        <v>1.6816224700837525E-3</v>
      </c>
      <c r="D2282" s="84" t="s">
        <v>12036</v>
      </c>
      <c r="E2282" s="84" t="b">
        <v>0</v>
      </c>
      <c r="F2282" s="84" t="b">
        <v>0</v>
      </c>
      <c r="G2282" s="84" t="b">
        <v>0</v>
      </c>
    </row>
    <row r="2283" spans="1:7" x14ac:dyDescent="0.25">
      <c r="A2283" s="84" t="s">
        <v>14631</v>
      </c>
      <c r="B2283" s="84">
        <v>3</v>
      </c>
      <c r="C2283" s="122">
        <v>1.6816224700837525E-3</v>
      </c>
      <c r="D2283" s="84" t="s">
        <v>12036</v>
      </c>
      <c r="E2283" s="84" t="b">
        <v>0</v>
      </c>
      <c r="F2283" s="84" t="b">
        <v>1</v>
      </c>
      <c r="G2283" s="84" t="b">
        <v>0</v>
      </c>
    </row>
    <row r="2284" spans="1:7" x14ac:dyDescent="0.25">
      <c r="A2284" s="84" t="s">
        <v>14820</v>
      </c>
      <c r="B2284" s="84">
        <v>3</v>
      </c>
      <c r="C2284" s="122">
        <v>1.6816224700837525E-3</v>
      </c>
      <c r="D2284" s="84" t="s">
        <v>12036</v>
      </c>
      <c r="E2284" s="84" t="b">
        <v>0</v>
      </c>
      <c r="F2284" s="84" t="b">
        <v>0</v>
      </c>
      <c r="G2284" s="84" t="b">
        <v>0</v>
      </c>
    </row>
    <row r="2285" spans="1:7" x14ac:dyDescent="0.25">
      <c r="A2285" s="84" t="s">
        <v>13332</v>
      </c>
      <c r="B2285" s="84">
        <v>3</v>
      </c>
      <c r="C2285" s="122">
        <v>1.6816224700837525E-3</v>
      </c>
      <c r="D2285" s="84" t="s">
        <v>12036</v>
      </c>
      <c r="E2285" s="84" t="b">
        <v>0</v>
      </c>
      <c r="F2285" s="84" t="b">
        <v>0</v>
      </c>
      <c r="G2285" s="84" t="b">
        <v>0</v>
      </c>
    </row>
    <row r="2286" spans="1:7" x14ac:dyDescent="0.25">
      <c r="A2286" s="84" t="s">
        <v>997</v>
      </c>
      <c r="B2286" s="84">
        <v>3</v>
      </c>
      <c r="C2286" s="122">
        <v>1.6816224700837525E-3</v>
      </c>
      <c r="D2286" s="84" t="s">
        <v>12036</v>
      </c>
      <c r="E2286" s="84" t="b">
        <v>0</v>
      </c>
      <c r="F2286" s="84" t="b">
        <v>0</v>
      </c>
      <c r="G2286" s="84" t="b">
        <v>0</v>
      </c>
    </row>
    <row r="2287" spans="1:7" x14ac:dyDescent="0.25">
      <c r="A2287" s="84" t="s">
        <v>966</v>
      </c>
      <c r="B2287" s="84">
        <v>3</v>
      </c>
      <c r="C2287" s="122">
        <v>1.6816224700837525E-3</v>
      </c>
      <c r="D2287" s="84" t="s">
        <v>12036</v>
      </c>
      <c r="E2287" s="84" t="b">
        <v>0</v>
      </c>
      <c r="F2287" s="84" t="b">
        <v>0</v>
      </c>
      <c r="G2287" s="84" t="b">
        <v>0</v>
      </c>
    </row>
    <row r="2288" spans="1:7" x14ac:dyDescent="0.25">
      <c r="A2288" s="84" t="s">
        <v>14652</v>
      </c>
      <c r="B2288" s="84">
        <v>3</v>
      </c>
      <c r="C2288" s="122">
        <v>1.6816224700837525E-3</v>
      </c>
      <c r="D2288" s="84" t="s">
        <v>12036</v>
      </c>
      <c r="E2288" s="84" t="b">
        <v>0</v>
      </c>
      <c r="F2288" s="84" t="b">
        <v>0</v>
      </c>
      <c r="G2288" s="84" t="b">
        <v>0</v>
      </c>
    </row>
    <row r="2289" spans="1:7" x14ac:dyDescent="0.25">
      <c r="A2289" s="84" t="s">
        <v>14380</v>
      </c>
      <c r="B2289" s="84">
        <v>3</v>
      </c>
      <c r="C2289" s="122">
        <v>1.6816224700837525E-3</v>
      </c>
      <c r="D2289" s="84" t="s">
        <v>12036</v>
      </c>
      <c r="E2289" s="84" t="b">
        <v>0</v>
      </c>
      <c r="F2289" s="84" t="b">
        <v>0</v>
      </c>
      <c r="G2289" s="84" t="b">
        <v>0</v>
      </c>
    </row>
    <row r="2290" spans="1:7" x14ac:dyDescent="0.25">
      <c r="A2290" s="84" t="s">
        <v>14650</v>
      </c>
      <c r="B2290" s="84">
        <v>3</v>
      </c>
      <c r="C2290" s="122">
        <v>1.6816224700837525E-3</v>
      </c>
      <c r="D2290" s="84" t="s">
        <v>12036</v>
      </c>
      <c r="E2290" s="84" t="b">
        <v>0</v>
      </c>
      <c r="F2290" s="84" t="b">
        <v>0</v>
      </c>
      <c r="G2290" s="84" t="b">
        <v>0</v>
      </c>
    </row>
    <row r="2291" spans="1:7" x14ac:dyDescent="0.25">
      <c r="A2291" s="84" t="s">
        <v>14358</v>
      </c>
      <c r="B2291" s="84">
        <v>3</v>
      </c>
      <c r="C2291" s="122">
        <v>1.6816224700837525E-3</v>
      </c>
      <c r="D2291" s="84" t="s">
        <v>12036</v>
      </c>
      <c r="E2291" s="84" t="b">
        <v>0</v>
      </c>
      <c r="F2291" s="84" t="b">
        <v>0</v>
      </c>
      <c r="G2291" s="84" t="b">
        <v>0</v>
      </c>
    </row>
    <row r="2292" spans="1:7" x14ac:dyDescent="0.25">
      <c r="A2292" s="84" t="s">
        <v>14431</v>
      </c>
      <c r="B2292" s="84">
        <v>3</v>
      </c>
      <c r="C2292" s="122">
        <v>1.6816224700837525E-3</v>
      </c>
      <c r="D2292" s="84" t="s">
        <v>12036</v>
      </c>
      <c r="E2292" s="84" t="b">
        <v>0</v>
      </c>
      <c r="F2292" s="84" t="b">
        <v>0</v>
      </c>
      <c r="G2292" s="84" t="b">
        <v>0</v>
      </c>
    </row>
    <row r="2293" spans="1:7" x14ac:dyDescent="0.25">
      <c r="A2293" s="84" t="s">
        <v>768</v>
      </c>
      <c r="B2293" s="84">
        <v>3</v>
      </c>
      <c r="C2293" s="122">
        <v>1.6816224700837525E-3</v>
      </c>
      <c r="D2293" s="84" t="s">
        <v>12036</v>
      </c>
      <c r="E2293" s="84" t="b">
        <v>0</v>
      </c>
      <c r="F2293" s="84" t="b">
        <v>0</v>
      </c>
      <c r="G2293" s="84" t="b">
        <v>0</v>
      </c>
    </row>
    <row r="2294" spans="1:7" x14ac:dyDescent="0.25">
      <c r="A2294" s="84" t="s">
        <v>14636</v>
      </c>
      <c r="B2294" s="84">
        <v>3</v>
      </c>
      <c r="C2294" s="122">
        <v>1.6816224700837525E-3</v>
      </c>
      <c r="D2294" s="84" t="s">
        <v>12036</v>
      </c>
      <c r="E2294" s="84" t="b">
        <v>0</v>
      </c>
      <c r="F2294" s="84" t="b">
        <v>0</v>
      </c>
      <c r="G2294" s="84" t="b">
        <v>0</v>
      </c>
    </row>
    <row r="2295" spans="1:7" x14ac:dyDescent="0.25">
      <c r="A2295" s="84" t="s">
        <v>14909</v>
      </c>
      <c r="B2295" s="84">
        <v>3</v>
      </c>
      <c r="C2295" s="122">
        <v>1.6816224700837525E-3</v>
      </c>
      <c r="D2295" s="84" t="s">
        <v>12036</v>
      </c>
      <c r="E2295" s="84" t="b">
        <v>1</v>
      </c>
      <c r="F2295" s="84" t="b">
        <v>0</v>
      </c>
      <c r="G2295" s="84" t="b">
        <v>0</v>
      </c>
    </row>
    <row r="2296" spans="1:7" x14ac:dyDescent="0.25">
      <c r="A2296" s="84" t="s">
        <v>14449</v>
      </c>
      <c r="B2296" s="84">
        <v>3</v>
      </c>
      <c r="C2296" s="122">
        <v>1.6816224700837525E-3</v>
      </c>
      <c r="D2296" s="84" t="s">
        <v>12036</v>
      </c>
      <c r="E2296" s="84" t="b">
        <v>0</v>
      </c>
      <c r="F2296" s="84" t="b">
        <v>0</v>
      </c>
      <c r="G2296" s="84" t="b">
        <v>0</v>
      </c>
    </row>
    <row r="2297" spans="1:7" x14ac:dyDescent="0.25">
      <c r="A2297" s="84" t="s">
        <v>14360</v>
      </c>
      <c r="B2297" s="84">
        <v>3</v>
      </c>
      <c r="C2297" s="122">
        <v>1.8340384473391029E-3</v>
      </c>
      <c r="D2297" s="84" t="s">
        <v>12036</v>
      </c>
      <c r="E2297" s="84" t="b">
        <v>0</v>
      </c>
      <c r="F2297" s="84" t="b">
        <v>0</v>
      </c>
      <c r="G2297" s="84" t="b">
        <v>0</v>
      </c>
    </row>
    <row r="2298" spans="1:7" x14ac:dyDescent="0.25">
      <c r="A2298" s="84" t="s">
        <v>14332</v>
      </c>
      <c r="B2298" s="84">
        <v>3</v>
      </c>
      <c r="C2298" s="122">
        <v>1.6816224700837525E-3</v>
      </c>
      <c r="D2298" s="84" t="s">
        <v>12036</v>
      </c>
      <c r="E2298" s="84" t="b">
        <v>0</v>
      </c>
      <c r="F2298" s="84" t="b">
        <v>0</v>
      </c>
      <c r="G2298" s="84" t="b">
        <v>0</v>
      </c>
    </row>
    <row r="2299" spans="1:7" x14ac:dyDescent="0.25">
      <c r="A2299" s="84" t="s">
        <v>14933</v>
      </c>
      <c r="B2299" s="84">
        <v>3</v>
      </c>
      <c r="C2299" s="122">
        <v>1.6816224700837525E-3</v>
      </c>
      <c r="D2299" s="84" t="s">
        <v>12036</v>
      </c>
      <c r="E2299" s="84" t="b">
        <v>0</v>
      </c>
      <c r="F2299" s="84" t="b">
        <v>0</v>
      </c>
      <c r="G2299" s="84" t="b">
        <v>0</v>
      </c>
    </row>
    <row r="2300" spans="1:7" x14ac:dyDescent="0.25">
      <c r="A2300" s="84" t="s">
        <v>14553</v>
      </c>
      <c r="B2300" s="84">
        <v>3</v>
      </c>
      <c r="C2300" s="122">
        <v>1.6816224700837525E-3</v>
      </c>
      <c r="D2300" s="84" t="s">
        <v>12036</v>
      </c>
      <c r="E2300" s="84" t="b">
        <v>0</v>
      </c>
      <c r="F2300" s="84" t="b">
        <v>0</v>
      </c>
      <c r="G2300" s="84" t="b">
        <v>0</v>
      </c>
    </row>
    <row r="2301" spans="1:7" x14ac:dyDescent="0.25">
      <c r="A2301" s="84" t="s">
        <v>14237</v>
      </c>
      <c r="B2301" s="84">
        <v>3</v>
      </c>
      <c r="C2301" s="122">
        <v>1.6816224700837525E-3</v>
      </c>
      <c r="D2301" s="84" t="s">
        <v>12036</v>
      </c>
      <c r="E2301" s="84" t="b">
        <v>0</v>
      </c>
      <c r="F2301" s="84" t="b">
        <v>0</v>
      </c>
      <c r="G2301" s="84" t="b">
        <v>0</v>
      </c>
    </row>
    <row r="2302" spans="1:7" x14ac:dyDescent="0.25">
      <c r="A2302" s="84" t="s">
        <v>14335</v>
      </c>
      <c r="B2302" s="84">
        <v>3</v>
      </c>
      <c r="C2302" s="122">
        <v>1.6816224700837525E-3</v>
      </c>
      <c r="D2302" s="84" t="s">
        <v>12036</v>
      </c>
      <c r="E2302" s="84" t="b">
        <v>1</v>
      </c>
      <c r="F2302" s="84" t="b">
        <v>0</v>
      </c>
      <c r="G2302" s="84" t="b">
        <v>0</v>
      </c>
    </row>
    <row r="2303" spans="1:7" x14ac:dyDescent="0.25">
      <c r="A2303" s="84" t="s">
        <v>14409</v>
      </c>
      <c r="B2303" s="84">
        <v>3</v>
      </c>
      <c r="C2303" s="122">
        <v>1.6816224700837525E-3</v>
      </c>
      <c r="D2303" s="84" t="s">
        <v>12036</v>
      </c>
      <c r="E2303" s="84" t="b">
        <v>0</v>
      </c>
      <c r="F2303" s="84" t="b">
        <v>0</v>
      </c>
      <c r="G2303" s="84" t="b">
        <v>0</v>
      </c>
    </row>
    <row r="2304" spans="1:7" x14ac:dyDescent="0.25">
      <c r="A2304" s="84" t="s">
        <v>14877</v>
      </c>
      <c r="B2304" s="84">
        <v>3</v>
      </c>
      <c r="C2304" s="122">
        <v>1.6816224700837525E-3</v>
      </c>
      <c r="D2304" s="84" t="s">
        <v>12036</v>
      </c>
      <c r="E2304" s="84" t="b">
        <v>0</v>
      </c>
      <c r="F2304" s="84" t="b">
        <v>0</v>
      </c>
      <c r="G2304" s="84" t="b">
        <v>0</v>
      </c>
    </row>
    <row r="2305" spans="1:7" x14ac:dyDescent="0.25">
      <c r="A2305" s="84" t="s">
        <v>14878</v>
      </c>
      <c r="B2305" s="84">
        <v>3</v>
      </c>
      <c r="C2305" s="122">
        <v>1.6816224700837525E-3</v>
      </c>
      <c r="D2305" s="84" t="s">
        <v>12036</v>
      </c>
      <c r="E2305" s="84" t="b">
        <v>0</v>
      </c>
      <c r="F2305" s="84" t="b">
        <v>0</v>
      </c>
      <c r="G2305" s="84" t="b">
        <v>0</v>
      </c>
    </row>
    <row r="2306" spans="1:7" x14ac:dyDescent="0.25">
      <c r="A2306" s="84" t="s">
        <v>969</v>
      </c>
      <c r="B2306" s="84">
        <v>3</v>
      </c>
      <c r="C2306" s="122">
        <v>1.6816224700837525E-3</v>
      </c>
      <c r="D2306" s="84" t="s">
        <v>12036</v>
      </c>
      <c r="E2306" s="84" t="b">
        <v>0</v>
      </c>
      <c r="F2306" s="84" t="b">
        <v>0</v>
      </c>
      <c r="G2306" s="84" t="b">
        <v>0</v>
      </c>
    </row>
    <row r="2307" spans="1:7" x14ac:dyDescent="0.25">
      <c r="A2307" s="84" t="s">
        <v>968</v>
      </c>
      <c r="B2307" s="84">
        <v>3</v>
      </c>
      <c r="C2307" s="122">
        <v>1.6816224700837525E-3</v>
      </c>
      <c r="D2307" s="84" t="s">
        <v>12036</v>
      </c>
      <c r="E2307" s="84" t="b">
        <v>0</v>
      </c>
      <c r="F2307" s="84" t="b">
        <v>0</v>
      </c>
      <c r="G2307" s="84" t="b">
        <v>0</v>
      </c>
    </row>
    <row r="2308" spans="1:7" x14ac:dyDescent="0.25">
      <c r="A2308" s="84" t="s">
        <v>14312</v>
      </c>
      <c r="B2308" s="84">
        <v>3</v>
      </c>
      <c r="C2308" s="122">
        <v>1.6816224700837525E-3</v>
      </c>
      <c r="D2308" s="84" t="s">
        <v>12036</v>
      </c>
      <c r="E2308" s="84" t="b">
        <v>0</v>
      </c>
      <c r="F2308" s="84" t="b">
        <v>0</v>
      </c>
      <c r="G2308" s="84" t="b">
        <v>0</v>
      </c>
    </row>
    <row r="2309" spans="1:7" x14ac:dyDescent="0.25">
      <c r="A2309" s="84" t="s">
        <v>734</v>
      </c>
      <c r="B2309" s="84">
        <v>3</v>
      </c>
      <c r="C2309" s="122">
        <v>1.6816224700837525E-3</v>
      </c>
      <c r="D2309" s="84" t="s">
        <v>12036</v>
      </c>
      <c r="E2309" s="84" t="b">
        <v>0</v>
      </c>
      <c r="F2309" s="84" t="b">
        <v>0</v>
      </c>
      <c r="G2309" s="84" t="b">
        <v>0</v>
      </c>
    </row>
    <row r="2310" spans="1:7" x14ac:dyDescent="0.25">
      <c r="A2310" s="84" t="s">
        <v>14476</v>
      </c>
      <c r="B2310" s="84">
        <v>3</v>
      </c>
      <c r="C2310" s="122">
        <v>1.6816224700837525E-3</v>
      </c>
      <c r="D2310" s="84" t="s">
        <v>12036</v>
      </c>
      <c r="E2310" s="84" t="b">
        <v>0</v>
      </c>
      <c r="F2310" s="84" t="b">
        <v>0</v>
      </c>
      <c r="G2310" s="84" t="b">
        <v>0</v>
      </c>
    </row>
    <row r="2311" spans="1:7" x14ac:dyDescent="0.25">
      <c r="A2311" s="84" t="s">
        <v>14594</v>
      </c>
      <c r="B2311" s="84">
        <v>3</v>
      </c>
      <c r="C2311" s="122">
        <v>1.6816224700837525E-3</v>
      </c>
      <c r="D2311" s="84" t="s">
        <v>12036</v>
      </c>
      <c r="E2311" s="84" t="b">
        <v>0</v>
      </c>
      <c r="F2311" s="84" t="b">
        <v>0</v>
      </c>
      <c r="G2311" s="84" t="b">
        <v>0</v>
      </c>
    </row>
    <row r="2312" spans="1:7" x14ac:dyDescent="0.25">
      <c r="A2312" s="84" t="s">
        <v>14998</v>
      </c>
      <c r="B2312" s="84">
        <v>3</v>
      </c>
      <c r="C2312" s="122">
        <v>1.6816224700837525E-3</v>
      </c>
      <c r="D2312" s="84" t="s">
        <v>12036</v>
      </c>
      <c r="E2312" s="84" t="b">
        <v>0</v>
      </c>
      <c r="F2312" s="84" t="b">
        <v>0</v>
      </c>
      <c r="G2312" s="84" t="b">
        <v>0</v>
      </c>
    </row>
    <row r="2313" spans="1:7" x14ac:dyDescent="0.25">
      <c r="A2313" s="84" t="s">
        <v>14831</v>
      </c>
      <c r="B2313" s="84">
        <v>3</v>
      </c>
      <c r="C2313" s="122">
        <v>1.6816224700837525E-3</v>
      </c>
      <c r="D2313" s="84" t="s">
        <v>12036</v>
      </c>
      <c r="E2313" s="84" t="b">
        <v>0</v>
      </c>
      <c r="F2313" s="84" t="b">
        <v>0</v>
      </c>
      <c r="G2313" s="84" t="b">
        <v>0</v>
      </c>
    </row>
    <row r="2314" spans="1:7" x14ac:dyDescent="0.25">
      <c r="A2314" s="84" t="s">
        <v>14265</v>
      </c>
      <c r="B2314" s="84">
        <v>3</v>
      </c>
      <c r="C2314" s="122">
        <v>1.6816224700837525E-3</v>
      </c>
      <c r="D2314" s="84" t="s">
        <v>12036</v>
      </c>
      <c r="E2314" s="84" t="b">
        <v>0</v>
      </c>
      <c r="F2314" s="84" t="b">
        <v>0</v>
      </c>
      <c r="G2314" s="84" t="b">
        <v>0</v>
      </c>
    </row>
    <row r="2315" spans="1:7" x14ac:dyDescent="0.25">
      <c r="A2315" s="84" t="s">
        <v>14542</v>
      </c>
      <c r="B2315" s="84">
        <v>3</v>
      </c>
      <c r="C2315" s="122">
        <v>1.6816224700837525E-3</v>
      </c>
      <c r="D2315" s="84" t="s">
        <v>12036</v>
      </c>
      <c r="E2315" s="84" t="b">
        <v>0</v>
      </c>
      <c r="F2315" s="84" t="b">
        <v>0</v>
      </c>
      <c r="G2315" s="84" t="b">
        <v>0</v>
      </c>
    </row>
    <row r="2316" spans="1:7" x14ac:dyDescent="0.25">
      <c r="A2316" s="84" t="s">
        <v>14832</v>
      </c>
      <c r="B2316" s="84">
        <v>3</v>
      </c>
      <c r="C2316" s="122">
        <v>1.6816224700837525E-3</v>
      </c>
      <c r="D2316" s="84" t="s">
        <v>12036</v>
      </c>
      <c r="E2316" s="84" t="b">
        <v>0</v>
      </c>
      <c r="F2316" s="84" t="b">
        <v>0</v>
      </c>
      <c r="G2316" s="84" t="b">
        <v>0</v>
      </c>
    </row>
    <row r="2317" spans="1:7" x14ac:dyDescent="0.25">
      <c r="A2317" s="84" t="s">
        <v>14404</v>
      </c>
      <c r="B2317" s="84">
        <v>3</v>
      </c>
      <c r="C2317" s="122">
        <v>1.6816224700837525E-3</v>
      </c>
      <c r="D2317" s="84" t="s">
        <v>12036</v>
      </c>
      <c r="E2317" s="84" t="b">
        <v>0</v>
      </c>
      <c r="F2317" s="84" t="b">
        <v>0</v>
      </c>
      <c r="G2317" s="84" t="b">
        <v>0</v>
      </c>
    </row>
    <row r="2318" spans="1:7" x14ac:dyDescent="0.25">
      <c r="A2318" s="84" t="s">
        <v>14300</v>
      </c>
      <c r="B2318" s="84">
        <v>3</v>
      </c>
      <c r="C2318" s="122">
        <v>1.6816224700837525E-3</v>
      </c>
      <c r="D2318" s="84" t="s">
        <v>12036</v>
      </c>
      <c r="E2318" s="84" t="b">
        <v>0</v>
      </c>
      <c r="F2318" s="84" t="b">
        <v>0</v>
      </c>
      <c r="G2318" s="84" t="b">
        <v>0</v>
      </c>
    </row>
    <row r="2319" spans="1:7" x14ac:dyDescent="0.25">
      <c r="A2319" s="84" t="s">
        <v>14905</v>
      </c>
      <c r="B2319" s="84">
        <v>3</v>
      </c>
      <c r="C2319" s="122">
        <v>1.6816224700837525E-3</v>
      </c>
      <c r="D2319" s="84" t="s">
        <v>12036</v>
      </c>
      <c r="E2319" s="84" t="b">
        <v>0</v>
      </c>
      <c r="F2319" s="84" t="b">
        <v>0</v>
      </c>
      <c r="G2319" s="84" t="b">
        <v>0</v>
      </c>
    </row>
    <row r="2320" spans="1:7" x14ac:dyDescent="0.25">
      <c r="A2320" s="84" t="s">
        <v>14214</v>
      </c>
      <c r="B2320" s="84">
        <v>3</v>
      </c>
      <c r="C2320" s="122">
        <v>1.6816224700837525E-3</v>
      </c>
      <c r="D2320" s="84" t="s">
        <v>12036</v>
      </c>
      <c r="E2320" s="84" t="b">
        <v>0</v>
      </c>
      <c r="F2320" s="84" t="b">
        <v>0</v>
      </c>
      <c r="G2320" s="84" t="b">
        <v>0</v>
      </c>
    </row>
    <row r="2321" spans="1:7" x14ac:dyDescent="0.25">
      <c r="A2321" s="84" t="s">
        <v>14854</v>
      </c>
      <c r="B2321" s="84">
        <v>3</v>
      </c>
      <c r="C2321" s="122">
        <v>1.6816224700837525E-3</v>
      </c>
      <c r="D2321" s="84" t="s">
        <v>12036</v>
      </c>
      <c r="E2321" s="84" t="b">
        <v>0</v>
      </c>
      <c r="F2321" s="84" t="b">
        <v>0</v>
      </c>
      <c r="G2321" s="84" t="b">
        <v>0</v>
      </c>
    </row>
    <row r="2322" spans="1:7" x14ac:dyDescent="0.25">
      <c r="A2322" s="84" t="s">
        <v>14855</v>
      </c>
      <c r="B2322" s="84">
        <v>3</v>
      </c>
      <c r="C2322" s="122">
        <v>1.6816224700837525E-3</v>
      </c>
      <c r="D2322" s="84" t="s">
        <v>12036</v>
      </c>
      <c r="E2322" s="84" t="b">
        <v>1</v>
      </c>
      <c r="F2322" s="84" t="b">
        <v>0</v>
      </c>
      <c r="G2322" s="84" t="b">
        <v>0</v>
      </c>
    </row>
    <row r="2323" spans="1:7" x14ac:dyDescent="0.25">
      <c r="A2323" s="84" t="s">
        <v>15026</v>
      </c>
      <c r="B2323" s="84">
        <v>3</v>
      </c>
      <c r="C2323" s="122">
        <v>1.6816224700837525E-3</v>
      </c>
      <c r="D2323" s="84" t="s">
        <v>12036</v>
      </c>
      <c r="E2323" s="84" t="b">
        <v>0</v>
      </c>
      <c r="F2323" s="84" t="b">
        <v>0</v>
      </c>
      <c r="G2323" s="84" t="b">
        <v>0</v>
      </c>
    </row>
    <row r="2324" spans="1:7" x14ac:dyDescent="0.25">
      <c r="A2324" s="84" t="s">
        <v>12287</v>
      </c>
      <c r="B2324" s="84">
        <v>3</v>
      </c>
      <c r="C2324" s="122">
        <v>1.6816224700837525E-3</v>
      </c>
      <c r="D2324" s="84" t="s">
        <v>12036</v>
      </c>
      <c r="E2324" s="84" t="b">
        <v>0</v>
      </c>
      <c r="F2324" s="84" t="b">
        <v>0</v>
      </c>
      <c r="G2324" s="84" t="b">
        <v>0</v>
      </c>
    </row>
    <row r="2325" spans="1:7" x14ac:dyDescent="0.25">
      <c r="A2325" s="84" t="s">
        <v>14603</v>
      </c>
      <c r="B2325" s="84">
        <v>3</v>
      </c>
      <c r="C2325" s="122">
        <v>1.6816224700837525E-3</v>
      </c>
      <c r="D2325" s="84" t="s">
        <v>12036</v>
      </c>
      <c r="E2325" s="84" t="b">
        <v>0</v>
      </c>
      <c r="F2325" s="84" t="b">
        <v>0</v>
      </c>
      <c r="G2325" s="84" t="b">
        <v>0</v>
      </c>
    </row>
    <row r="2326" spans="1:7" x14ac:dyDescent="0.25">
      <c r="A2326" s="84" t="s">
        <v>14931</v>
      </c>
      <c r="B2326" s="84">
        <v>3</v>
      </c>
      <c r="C2326" s="122">
        <v>1.6816224700837525E-3</v>
      </c>
      <c r="D2326" s="84" t="s">
        <v>12036</v>
      </c>
      <c r="E2326" s="84" t="b">
        <v>0</v>
      </c>
      <c r="F2326" s="84" t="b">
        <v>0</v>
      </c>
      <c r="G2326" s="84" t="b">
        <v>0</v>
      </c>
    </row>
    <row r="2327" spans="1:7" x14ac:dyDescent="0.25">
      <c r="A2327" s="84" t="s">
        <v>14932</v>
      </c>
      <c r="B2327" s="84">
        <v>3</v>
      </c>
      <c r="C2327" s="122">
        <v>1.6816224700837525E-3</v>
      </c>
      <c r="D2327" s="84" t="s">
        <v>12036</v>
      </c>
      <c r="E2327" s="84" t="b">
        <v>0</v>
      </c>
      <c r="F2327" s="84" t="b">
        <v>0</v>
      </c>
      <c r="G2327" s="84" t="b">
        <v>0</v>
      </c>
    </row>
    <row r="2328" spans="1:7" x14ac:dyDescent="0.25">
      <c r="A2328" s="84" t="s">
        <v>14728</v>
      </c>
      <c r="B2328" s="84">
        <v>3</v>
      </c>
      <c r="C2328" s="122">
        <v>1.6816224700837525E-3</v>
      </c>
      <c r="D2328" s="84" t="s">
        <v>12036</v>
      </c>
      <c r="E2328" s="84" t="b">
        <v>0</v>
      </c>
      <c r="F2328" s="84" t="b">
        <v>0</v>
      </c>
      <c r="G2328" s="84" t="b">
        <v>0</v>
      </c>
    </row>
    <row r="2329" spans="1:7" x14ac:dyDescent="0.25">
      <c r="A2329" s="84" t="s">
        <v>12262</v>
      </c>
      <c r="B2329" s="84">
        <v>3</v>
      </c>
      <c r="C2329" s="122">
        <v>1.6816224700837525E-3</v>
      </c>
      <c r="D2329" s="84" t="s">
        <v>12036</v>
      </c>
      <c r="E2329" s="84" t="b">
        <v>0</v>
      </c>
      <c r="F2329" s="84" t="b">
        <v>0</v>
      </c>
      <c r="G2329" s="84" t="b">
        <v>0</v>
      </c>
    </row>
    <row r="2330" spans="1:7" x14ac:dyDescent="0.25">
      <c r="A2330" s="84" t="s">
        <v>876</v>
      </c>
      <c r="B2330" s="84">
        <v>3</v>
      </c>
      <c r="C2330" s="122">
        <v>1.6816224700837525E-3</v>
      </c>
      <c r="D2330" s="84" t="s">
        <v>12036</v>
      </c>
      <c r="E2330" s="84" t="b">
        <v>0</v>
      </c>
      <c r="F2330" s="84" t="b">
        <v>0</v>
      </c>
      <c r="G2330" s="84" t="b">
        <v>0</v>
      </c>
    </row>
    <row r="2331" spans="1:7" x14ac:dyDescent="0.25">
      <c r="A2331" s="84" t="s">
        <v>14874</v>
      </c>
      <c r="B2331" s="84">
        <v>3</v>
      </c>
      <c r="C2331" s="122">
        <v>1.6816224700837525E-3</v>
      </c>
      <c r="D2331" s="84" t="s">
        <v>12036</v>
      </c>
      <c r="E2331" s="84" t="b">
        <v>0</v>
      </c>
      <c r="F2331" s="84" t="b">
        <v>0</v>
      </c>
      <c r="G2331" s="84" t="b">
        <v>0</v>
      </c>
    </row>
    <row r="2332" spans="1:7" x14ac:dyDescent="0.25">
      <c r="A2332" s="84" t="s">
        <v>14487</v>
      </c>
      <c r="B2332" s="84">
        <v>3</v>
      </c>
      <c r="C2332" s="122">
        <v>1.6816224700837525E-3</v>
      </c>
      <c r="D2332" s="84" t="s">
        <v>12036</v>
      </c>
      <c r="E2332" s="84" t="b">
        <v>1</v>
      </c>
      <c r="F2332" s="84" t="b">
        <v>0</v>
      </c>
      <c r="G2332" s="84" t="b">
        <v>0</v>
      </c>
    </row>
    <row r="2333" spans="1:7" x14ac:dyDescent="0.25">
      <c r="A2333" s="84" t="s">
        <v>14829</v>
      </c>
      <c r="B2333" s="84">
        <v>3</v>
      </c>
      <c r="C2333" s="122">
        <v>1.6816224700837525E-3</v>
      </c>
      <c r="D2333" s="84" t="s">
        <v>12036</v>
      </c>
      <c r="E2333" s="84" t="b">
        <v>0</v>
      </c>
      <c r="F2333" s="84" t="b">
        <v>0</v>
      </c>
      <c r="G2333" s="84" t="b">
        <v>0</v>
      </c>
    </row>
    <row r="2334" spans="1:7" x14ac:dyDescent="0.25">
      <c r="A2334" s="84" t="s">
        <v>971</v>
      </c>
      <c r="B2334" s="84">
        <v>3</v>
      </c>
      <c r="C2334" s="122">
        <v>1.6816224700837525E-3</v>
      </c>
      <c r="D2334" s="84" t="s">
        <v>12036</v>
      </c>
      <c r="E2334" s="84" t="b">
        <v>0</v>
      </c>
      <c r="F2334" s="84" t="b">
        <v>0</v>
      </c>
      <c r="G2334" s="84" t="b">
        <v>0</v>
      </c>
    </row>
    <row r="2335" spans="1:7" x14ac:dyDescent="0.25">
      <c r="A2335" s="84" t="s">
        <v>14714</v>
      </c>
      <c r="B2335" s="84">
        <v>3</v>
      </c>
      <c r="C2335" s="122">
        <v>1.6816224700837525E-3</v>
      </c>
      <c r="D2335" s="84" t="s">
        <v>12036</v>
      </c>
      <c r="E2335" s="84" t="b">
        <v>0</v>
      </c>
      <c r="F2335" s="84" t="b">
        <v>0</v>
      </c>
      <c r="G2335" s="84" t="b">
        <v>0</v>
      </c>
    </row>
    <row r="2336" spans="1:7" x14ac:dyDescent="0.25">
      <c r="A2336" s="84" t="s">
        <v>14886</v>
      </c>
      <c r="B2336" s="84">
        <v>3</v>
      </c>
      <c r="C2336" s="122">
        <v>1.6816224700837525E-3</v>
      </c>
      <c r="D2336" s="84" t="s">
        <v>12036</v>
      </c>
      <c r="E2336" s="84" t="b">
        <v>0</v>
      </c>
      <c r="F2336" s="84" t="b">
        <v>0</v>
      </c>
      <c r="G2336" s="84" t="b">
        <v>0</v>
      </c>
    </row>
    <row r="2337" spans="1:7" x14ac:dyDescent="0.25">
      <c r="A2337" s="84" t="s">
        <v>14314</v>
      </c>
      <c r="B2337" s="84">
        <v>3</v>
      </c>
      <c r="C2337" s="122">
        <v>1.6816224700837525E-3</v>
      </c>
      <c r="D2337" s="84" t="s">
        <v>12036</v>
      </c>
      <c r="E2337" s="84" t="b">
        <v>0</v>
      </c>
      <c r="F2337" s="84" t="b">
        <v>0</v>
      </c>
      <c r="G2337" s="84" t="b">
        <v>0</v>
      </c>
    </row>
    <row r="2338" spans="1:7" x14ac:dyDescent="0.25">
      <c r="A2338" s="84" t="s">
        <v>14830</v>
      </c>
      <c r="B2338" s="84">
        <v>3</v>
      </c>
      <c r="C2338" s="122">
        <v>1.6816224700837525E-3</v>
      </c>
      <c r="D2338" s="84" t="s">
        <v>12036</v>
      </c>
      <c r="E2338" s="84" t="b">
        <v>0</v>
      </c>
      <c r="F2338" s="84" t="b">
        <v>0</v>
      </c>
      <c r="G2338" s="84" t="b">
        <v>0</v>
      </c>
    </row>
    <row r="2339" spans="1:7" x14ac:dyDescent="0.25">
      <c r="A2339" s="84" t="s">
        <v>14691</v>
      </c>
      <c r="B2339" s="84">
        <v>3</v>
      </c>
      <c r="C2339" s="122">
        <v>1.6816224700837525E-3</v>
      </c>
      <c r="D2339" s="84" t="s">
        <v>12036</v>
      </c>
      <c r="E2339" s="84" t="b">
        <v>0</v>
      </c>
      <c r="F2339" s="84" t="b">
        <v>0</v>
      </c>
      <c r="G2339" s="84" t="b">
        <v>0</v>
      </c>
    </row>
    <row r="2340" spans="1:7" x14ac:dyDescent="0.25">
      <c r="A2340" s="84" t="s">
        <v>14591</v>
      </c>
      <c r="B2340" s="84">
        <v>3</v>
      </c>
      <c r="C2340" s="122">
        <v>1.6816224700837525E-3</v>
      </c>
      <c r="D2340" s="84" t="s">
        <v>12036</v>
      </c>
      <c r="E2340" s="84" t="b">
        <v>0</v>
      </c>
      <c r="F2340" s="84" t="b">
        <v>0</v>
      </c>
      <c r="G2340" s="84" t="b">
        <v>0</v>
      </c>
    </row>
    <row r="2341" spans="1:7" x14ac:dyDescent="0.25">
      <c r="A2341" s="84" t="s">
        <v>14592</v>
      </c>
      <c r="B2341" s="84">
        <v>3</v>
      </c>
      <c r="C2341" s="122">
        <v>1.6816224700837525E-3</v>
      </c>
      <c r="D2341" s="84" t="s">
        <v>12036</v>
      </c>
      <c r="E2341" s="84" t="b">
        <v>0</v>
      </c>
      <c r="F2341" s="84" t="b">
        <v>0</v>
      </c>
      <c r="G2341" s="84" t="b">
        <v>0</v>
      </c>
    </row>
    <row r="2342" spans="1:7" x14ac:dyDescent="0.25">
      <c r="A2342" s="84" t="s">
        <v>14593</v>
      </c>
      <c r="B2342" s="84">
        <v>3</v>
      </c>
      <c r="C2342" s="122">
        <v>1.6816224700837525E-3</v>
      </c>
      <c r="D2342" s="84" t="s">
        <v>12036</v>
      </c>
      <c r="E2342" s="84" t="b">
        <v>0</v>
      </c>
      <c r="F2342" s="84" t="b">
        <v>0</v>
      </c>
      <c r="G2342" s="84" t="b">
        <v>0</v>
      </c>
    </row>
    <row r="2343" spans="1:7" x14ac:dyDescent="0.25">
      <c r="A2343" s="84" t="s">
        <v>14662</v>
      </c>
      <c r="B2343" s="84">
        <v>3</v>
      </c>
      <c r="C2343" s="122">
        <v>1.6816224700837525E-3</v>
      </c>
      <c r="D2343" s="84" t="s">
        <v>12036</v>
      </c>
      <c r="E2343" s="84" t="b">
        <v>0</v>
      </c>
      <c r="F2343" s="84" t="b">
        <v>0</v>
      </c>
      <c r="G2343" s="84" t="b">
        <v>0</v>
      </c>
    </row>
    <row r="2344" spans="1:7" x14ac:dyDescent="0.25">
      <c r="A2344" s="84" t="s">
        <v>627</v>
      </c>
      <c r="B2344" s="84">
        <v>3</v>
      </c>
      <c r="C2344" s="122">
        <v>1.6816224700837525E-3</v>
      </c>
      <c r="D2344" s="84" t="s">
        <v>12036</v>
      </c>
      <c r="E2344" s="84" t="b">
        <v>0</v>
      </c>
      <c r="F2344" s="84" t="b">
        <v>0</v>
      </c>
      <c r="G2344" s="84" t="b">
        <v>0</v>
      </c>
    </row>
    <row r="2345" spans="1:7" x14ac:dyDescent="0.25">
      <c r="A2345" s="84" t="s">
        <v>15006</v>
      </c>
      <c r="B2345" s="84">
        <v>3</v>
      </c>
      <c r="C2345" s="122">
        <v>1.6816224700837525E-3</v>
      </c>
      <c r="D2345" s="84" t="s">
        <v>12036</v>
      </c>
      <c r="E2345" s="84" t="b">
        <v>0</v>
      </c>
      <c r="F2345" s="84" t="b">
        <v>0</v>
      </c>
      <c r="G2345" s="84" t="b">
        <v>0</v>
      </c>
    </row>
    <row r="2346" spans="1:7" x14ac:dyDescent="0.25">
      <c r="A2346" s="84" t="s">
        <v>14501</v>
      </c>
      <c r="B2346" s="84">
        <v>3</v>
      </c>
      <c r="C2346" s="122">
        <v>1.6816224700837525E-3</v>
      </c>
      <c r="D2346" s="84" t="s">
        <v>12036</v>
      </c>
      <c r="E2346" s="84" t="b">
        <v>0</v>
      </c>
      <c r="F2346" s="84" t="b">
        <v>0</v>
      </c>
      <c r="G2346" s="84" t="b">
        <v>0</v>
      </c>
    </row>
    <row r="2347" spans="1:7" x14ac:dyDescent="0.25">
      <c r="A2347" s="84" t="s">
        <v>14887</v>
      </c>
      <c r="B2347" s="84">
        <v>3</v>
      </c>
      <c r="C2347" s="122">
        <v>1.6816224700837525E-3</v>
      </c>
      <c r="D2347" s="84" t="s">
        <v>12036</v>
      </c>
      <c r="E2347" s="84" t="b">
        <v>0</v>
      </c>
      <c r="F2347" s="84" t="b">
        <v>0</v>
      </c>
      <c r="G2347" s="84" t="b">
        <v>0</v>
      </c>
    </row>
    <row r="2348" spans="1:7" x14ac:dyDescent="0.25">
      <c r="A2348" s="84" t="s">
        <v>896</v>
      </c>
      <c r="B2348" s="84">
        <v>3</v>
      </c>
      <c r="C2348" s="122">
        <v>1.6816224700837525E-3</v>
      </c>
      <c r="D2348" s="84" t="s">
        <v>12036</v>
      </c>
      <c r="E2348" s="84" t="b">
        <v>0</v>
      </c>
      <c r="F2348" s="84" t="b">
        <v>0</v>
      </c>
      <c r="G2348" s="84" t="b">
        <v>0</v>
      </c>
    </row>
    <row r="2349" spans="1:7" x14ac:dyDescent="0.25">
      <c r="A2349" s="84" t="s">
        <v>601</v>
      </c>
      <c r="B2349" s="84">
        <v>3</v>
      </c>
      <c r="C2349" s="122">
        <v>1.6816224700837525E-3</v>
      </c>
      <c r="D2349" s="84" t="s">
        <v>12036</v>
      </c>
      <c r="E2349" s="84" t="b">
        <v>0</v>
      </c>
      <c r="F2349" s="84" t="b">
        <v>0</v>
      </c>
      <c r="G2349" s="84" t="b">
        <v>0</v>
      </c>
    </row>
    <row r="2350" spans="1:7" x14ac:dyDescent="0.25">
      <c r="A2350" s="84" t="s">
        <v>870</v>
      </c>
      <c r="B2350" s="84">
        <v>3</v>
      </c>
      <c r="C2350" s="122">
        <v>1.6816224700837525E-3</v>
      </c>
      <c r="D2350" s="84" t="s">
        <v>12036</v>
      </c>
      <c r="E2350" s="84" t="b">
        <v>0</v>
      </c>
      <c r="F2350" s="84" t="b">
        <v>0</v>
      </c>
      <c r="G2350" s="84" t="b">
        <v>0</v>
      </c>
    </row>
    <row r="2351" spans="1:7" x14ac:dyDescent="0.25">
      <c r="A2351" s="84" t="s">
        <v>14393</v>
      </c>
      <c r="B2351" s="84">
        <v>3</v>
      </c>
      <c r="C2351" s="122">
        <v>2.0945952814394905E-3</v>
      </c>
      <c r="D2351" s="84" t="s">
        <v>12036</v>
      </c>
      <c r="E2351" s="84" t="b">
        <v>0</v>
      </c>
      <c r="F2351" s="84" t="b">
        <v>0</v>
      </c>
      <c r="G2351" s="84" t="b">
        <v>0</v>
      </c>
    </row>
    <row r="2352" spans="1:7" x14ac:dyDescent="0.25">
      <c r="A2352" s="84" t="s">
        <v>15024</v>
      </c>
      <c r="B2352" s="84">
        <v>3</v>
      </c>
      <c r="C2352" s="122">
        <v>1.6816224700837525E-3</v>
      </c>
      <c r="D2352" s="84" t="s">
        <v>12036</v>
      </c>
      <c r="E2352" s="84" t="b">
        <v>0</v>
      </c>
      <c r="F2352" s="84" t="b">
        <v>0</v>
      </c>
      <c r="G2352" s="84" t="b">
        <v>0</v>
      </c>
    </row>
    <row r="2353" spans="1:7" x14ac:dyDescent="0.25">
      <c r="A2353" s="84" t="s">
        <v>996</v>
      </c>
      <c r="B2353" s="84">
        <v>2</v>
      </c>
      <c r="C2353" s="122">
        <v>1.2226922982260685E-3</v>
      </c>
      <c r="D2353" s="84" t="s">
        <v>12036</v>
      </c>
      <c r="E2353" s="84" t="b">
        <v>0</v>
      </c>
      <c r="F2353" s="84" t="b">
        <v>0</v>
      </c>
      <c r="G2353" s="84" t="b">
        <v>0</v>
      </c>
    </row>
    <row r="2354" spans="1:7" x14ac:dyDescent="0.25">
      <c r="A2354" s="84" t="s">
        <v>15031</v>
      </c>
      <c r="B2354" s="84">
        <v>2</v>
      </c>
      <c r="C2354" s="122">
        <v>1.2226922982260685E-3</v>
      </c>
      <c r="D2354" s="84" t="s">
        <v>12036</v>
      </c>
      <c r="E2354" s="84" t="b">
        <v>0</v>
      </c>
      <c r="F2354" s="84" t="b">
        <v>0</v>
      </c>
      <c r="G2354" s="84" t="b">
        <v>0</v>
      </c>
    </row>
    <row r="2355" spans="1:7" x14ac:dyDescent="0.25">
      <c r="A2355" s="84" t="s">
        <v>14925</v>
      </c>
      <c r="B2355" s="84">
        <v>2</v>
      </c>
      <c r="C2355" s="122">
        <v>1.2226922982260685E-3</v>
      </c>
      <c r="D2355" s="84" t="s">
        <v>12036</v>
      </c>
      <c r="E2355" s="84" t="b">
        <v>0</v>
      </c>
      <c r="F2355" s="84" t="b">
        <v>0</v>
      </c>
      <c r="G2355" s="84" t="b">
        <v>0</v>
      </c>
    </row>
    <row r="2356" spans="1:7" x14ac:dyDescent="0.25">
      <c r="A2356" s="84" t="s">
        <v>15437</v>
      </c>
      <c r="B2356" s="84">
        <v>2</v>
      </c>
      <c r="C2356" s="122">
        <v>1.2226922982260685E-3</v>
      </c>
      <c r="D2356" s="84" t="s">
        <v>12036</v>
      </c>
      <c r="E2356" s="84" t="b">
        <v>0</v>
      </c>
      <c r="F2356" s="84" t="b">
        <v>0</v>
      </c>
      <c r="G2356" s="84" t="b">
        <v>0</v>
      </c>
    </row>
    <row r="2357" spans="1:7" x14ac:dyDescent="0.25">
      <c r="A2357" s="84" t="s">
        <v>14344</v>
      </c>
      <c r="B2357" s="84">
        <v>2</v>
      </c>
      <c r="C2357" s="122">
        <v>1.2226922982260685E-3</v>
      </c>
      <c r="D2357" s="84" t="s">
        <v>12036</v>
      </c>
      <c r="E2357" s="84" t="b">
        <v>0</v>
      </c>
      <c r="F2357" s="84" t="b">
        <v>0</v>
      </c>
      <c r="G2357" s="84" t="b">
        <v>0</v>
      </c>
    </row>
    <row r="2358" spans="1:7" x14ac:dyDescent="0.25">
      <c r="A2358" s="84" t="s">
        <v>14567</v>
      </c>
      <c r="B2358" s="84">
        <v>2</v>
      </c>
      <c r="C2358" s="122">
        <v>1.3963968542929936E-3</v>
      </c>
      <c r="D2358" s="84" t="s">
        <v>12036</v>
      </c>
      <c r="E2358" s="84" t="b">
        <v>0</v>
      </c>
      <c r="F2358" s="84" t="b">
        <v>0</v>
      </c>
      <c r="G2358" s="84" t="b">
        <v>0</v>
      </c>
    </row>
    <row r="2359" spans="1:7" x14ac:dyDescent="0.25">
      <c r="A2359" s="84" t="s">
        <v>14470</v>
      </c>
      <c r="B2359" s="84">
        <v>2</v>
      </c>
      <c r="C2359" s="122">
        <v>1.2226922982260685E-3</v>
      </c>
      <c r="D2359" s="84" t="s">
        <v>12036</v>
      </c>
      <c r="E2359" s="84" t="b">
        <v>0</v>
      </c>
      <c r="F2359" s="84" t="b">
        <v>0</v>
      </c>
      <c r="G2359" s="84" t="b">
        <v>0</v>
      </c>
    </row>
    <row r="2360" spans="1:7" x14ac:dyDescent="0.25">
      <c r="A2360" s="84" t="s">
        <v>14750</v>
      </c>
      <c r="B2360" s="84">
        <v>2</v>
      </c>
      <c r="C2360" s="122">
        <v>1.2226922982260685E-3</v>
      </c>
      <c r="D2360" s="84" t="s">
        <v>12036</v>
      </c>
      <c r="E2360" s="84" t="b">
        <v>0</v>
      </c>
      <c r="F2360" s="84" t="b">
        <v>0</v>
      </c>
      <c r="G2360" s="84" t="b">
        <v>0</v>
      </c>
    </row>
    <row r="2361" spans="1:7" x14ac:dyDescent="0.25">
      <c r="A2361" s="84" t="s">
        <v>14381</v>
      </c>
      <c r="B2361" s="84">
        <v>2</v>
      </c>
      <c r="C2361" s="122">
        <v>1.2226922982260685E-3</v>
      </c>
      <c r="D2361" s="84" t="s">
        <v>12036</v>
      </c>
      <c r="E2361" s="84" t="b">
        <v>0</v>
      </c>
      <c r="F2361" s="84" t="b">
        <v>0</v>
      </c>
      <c r="G2361" s="84" t="b">
        <v>0</v>
      </c>
    </row>
    <row r="2362" spans="1:7" x14ac:dyDescent="0.25">
      <c r="A2362" s="84" t="s">
        <v>15162</v>
      </c>
      <c r="B2362" s="84">
        <v>2</v>
      </c>
      <c r="C2362" s="122">
        <v>1.2226922982260685E-3</v>
      </c>
      <c r="D2362" s="84" t="s">
        <v>12036</v>
      </c>
      <c r="E2362" s="84" t="b">
        <v>1</v>
      </c>
      <c r="F2362" s="84" t="b">
        <v>0</v>
      </c>
      <c r="G2362" s="84" t="b">
        <v>0</v>
      </c>
    </row>
    <row r="2363" spans="1:7" x14ac:dyDescent="0.25">
      <c r="A2363" s="84" t="s">
        <v>15163</v>
      </c>
      <c r="B2363" s="84">
        <v>2</v>
      </c>
      <c r="C2363" s="122">
        <v>1.2226922982260685E-3</v>
      </c>
      <c r="D2363" s="84" t="s">
        <v>12036</v>
      </c>
      <c r="E2363" s="84" t="b">
        <v>0</v>
      </c>
      <c r="F2363" s="84" t="b">
        <v>0</v>
      </c>
      <c r="G2363" s="84" t="b">
        <v>0</v>
      </c>
    </row>
    <row r="2364" spans="1:7" x14ac:dyDescent="0.25">
      <c r="A2364" s="84" t="s">
        <v>15164</v>
      </c>
      <c r="B2364" s="84">
        <v>2</v>
      </c>
      <c r="C2364" s="122">
        <v>1.2226922982260685E-3</v>
      </c>
      <c r="D2364" s="84" t="s">
        <v>12036</v>
      </c>
      <c r="E2364" s="84" t="b">
        <v>0</v>
      </c>
      <c r="F2364" s="84" t="b">
        <v>0</v>
      </c>
      <c r="G2364" s="84" t="b">
        <v>0</v>
      </c>
    </row>
    <row r="2365" spans="1:7" x14ac:dyDescent="0.25">
      <c r="A2365" s="84" t="s">
        <v>15165</v>
      </c>
      <c r="B2365" s="84">
        <v>2</v>
      </c>
      <c r="C2365" s="122">
        <v>1.2226922982260685E-3</v>
      </c>
      <c r="D2365" s="84" t="s">
        <v>12036</v>
      </c>
      <c r="E2365" s="84" t="b">
        <v>0</v>
      </c>
      <c r="F2365" s="84" t="b">
        <v>1</v>
      </c>
      <c r="G2365" s="84" t="b">
        <v>0</v>
      </c>
    </row>
    <row r="2366" spans="1:7" x14ac:dyDescent="0.25">
      <c r="A2366" s="84" t="s">
        <v>14276</v>
      </c>
      <c r="B2366" s="84">
        <v>2</v>
      </c>
      <c r="C2366" s="122">
        <v>1.2226922982260685E-3</v>
      </c>
      <c r="D2366" s="84" t="s">
        <v>12036</v>
      </c>
      <c r="E2366" s="84" t="b">
        <v>0</v>
      </c>
      <c r="F2366" s="84" t="b">
        <v>0</v>
      </c>
      <c r="G2366" s="84" t="b">
        <v>0</v>
      </c>
    </row>
    <row r="2367" spans="1:7" x14ac:dyDescent="0.25">
      <c r="A2367" s="84" t="s">
        <v>15626</v>
      </c>
      <c r="B2367" s="84">
        <v>2</v>
      </c>
      <c r="C2367" s="122">
        <v>1.2226922982260685E-3</v>
      </c>
      <c r="D2367" s="84" t="s">
        <v>12036</v>
      </c>
      <c r="E2367" s="84" t="b">
        <v>0</v>
      </c>
      <c r="F2367" s="84" t="b">
        <v>0</v>
      </c>
      <c r="G2367" s="84" t="b">
        <v>0</v>
      </c>
    </row>
    <row r="2368" spans="1:7" x14ac:dyDescent="0.25">
      <c r="A2368" s="84" t="s">
        <v>15627</v>
      </c>
      <c r="B2368" s="84">
        <v>2</v>
      </c>
      <c r="C2368" s="122">
        <v>1.2226922982260685E-3</v>
      </c>
      <c r="D2368" s="84" t="s">
        <v>12036</v>
      </c>
      <c r="E2368" s="84" t="b">
        <v>0</v>
      </c>
      <c r="F2368" s="84" t="b">
        <v>0</v>
      </c>
      <c r="G2368" s="84" t="b">
        <v>0</v>
      </c>
    </row>
    <row r="2369" spans="1:7" x14ac:dyDescent="0.25">
      <c r="A2369" s="84" t="s">
        <v>14615</v>
      </c>
      <c r="B2369" s="84">
        <v>2</v>
      </c>
      <c r="C2369" s="122">
        <v>1.2226922982260685E-3</v>
      </c>
      <c r="D2369" s="84" t="s">
        <v>12036</v>
      </c>
      <c r="E2369" s="84" t="b">
        <v>0</v>
      </c>
      <c r="F2369" s="84" t="b">
        <v>0</v>
      </c>
      <c r="G2369" s="84" t="b">
        <v>0</v>
      </c>
    </row>
    <row r="2370" spans="1:7" x14ac:dyDescent="0.25">
      <c r="A2370" s="84" t="s">
        <v>15343</v>
      </c>
      <c r="B2370" s="84">
        <v>2</v>
      </c>
      <c r="C2370" s="122">
        <v>1.2226922982260685E-3</v>
      </c>
      <c r="D2370" s="84" t="s">
        <v>12036</v>
      </c>
      <c r="E2370" s="84" t="b">
        <v>0</v>
      </c>
      <c r="F2370" s="84" t="b">
        <v>0</v>
      </c>
      <c r="G2370" s="84" t="b">
        <v>0</v>
      </c>
    </row>
    <row r="2371" spans="1:7" x14ac:dyDescent="0.25">
      <c r="A2371" s="84" t="s">
        <v>15344</v>
      </c>
      <c r="B2371" s="84">
        <v>2</v>
      </c>
      <c r="C2371" s="122">
        <v>1.2226922982260685E-3</v>
      </c>
      <c r="D2371" s="84" t="s">
        <v>12036</v>
      </c>
      <c r="E2371" s="84" t="b">
        <v>0</v>
      </c>
      <c r="F2371" s="84" t="b">
        <v>1</v>
      </c>
      <c r="G2371" s="84" t="b">
        <v>0</v>
      </c>
    </row>
    <row r="2372" spans="1:7" x14ac:dyDescent="0.25">
      <c r="A2372" s="84" t="s">
        <v>15345</v>
      </c>
      <c r="B2372" s="84">
        <v>2</v>
      </c>
      <c r="C2372" s="122">
        <v>1.2226922982260685E-3</v>
      </c>
      <c r="D2372" s="84" t="s">
        <v>12036</v>
      </c>
      <c r="E2372" s="84" t="b">
        <v>0</v>
      </c>
      <c r="F2372" s="84" t="b">
        <v>0</v>
      </c>
      <c r="G2372" s="84" t="b">
        <v>0</v>
      </c>
    </row>
    <row r="2373" spans="1:7" x14ac:dyDescent="0.25">
      <c r="A2373" s="84" t="s">
        <v>15346</v>
      </c>
      <c r="B2373" s="84">
        <v>2</v>
      </c>
      <c r="C2373" s="122">
        <v>1.2226922982260685E-3</v>
      </c>
      <c r="D2373" s="84" t="s">
        <v>12036</v>
      </c>
      <c r="E2373" s="84" t="b">
        <v>0</v>
      </c>
      <c r="F2373" s="84" t="b">
        <v>0</v>
      </c>
      <c r="G2373" s="84" t="b">
        <v>0</v>
      </c>
    </row>
    <row r="2374" spans="1:7" x14ac:dyDescent="0.25">
      <c r="A2374" s="84" t="s">
        <v>14481</v>
      </c>
      <c r="B2374" s="84">
        <v>2</v>
      </c>
      <c r="C2374" s="122">
        <v>1.2226922982260685E-3</v>
      </c>
      <c r="D2374" s="84" t="s">
        <v>12036</v>
      </c>
      <c r="E2374" s="84" t="b">
        <v>0</v>
      </c>
      <c r="F2374" s="84" t="b">
        <v>0</v>
      </c>
      <c r="G2374" s="84" t="b">
        <v>0</v>
      </c>
    </row>
    <row r="2375" spans="1:7" x14ac:dyDescent="0.25">
      <c r="A2375" s="84" t="s">
        <v>15034</v>
      </c>
      <c r="B2375" s="84">
        <v>2</v>
      </c>
      <c r="C2375" s="122">
        <v>1.2226922982260685E-3</v>
      </c>
      <c r="D2375" s="84" t="s">
        <v>12036</v>
      </c>
      <c r="E2375" s="84" t="b">
        <v>0</v>
      </c>
      <c r="F2375" s="84" t="b">
        <v>0</v>
      </c>
      <c r="G2375" s="84" t="b">
        <v>0</v>
      </c>
    </row>
    <row r="2376" spans="1:7" x14ac:dyDescent="0.25">
      <c r="A2376" s="84" t="s">
        <v>15035</v>
      </c>
      <c r="B2376" s="84">
        <v>2</v>
      </c>
      <c r="C2376" s="122">
        <v>1.2226922982260685E-3</v>
      </c>
      <c r="D2376" s="84" t="s">
        <v>12036</v>
      </c>
      <c r="E2376" s="84" t="b">
        <v>0</v>
      </c>
      <c r="F2376" s="84" t="b">
        <v>0</v>
      </c>
      <c r="G2376" s="84" t="b">
        <v>0</v>
      </c>
    </row>
    <row r="2377" spans="1:7" x14ac:dyDescent="0.25">
      <c r="A2377" s="84" t="s">
        <v>15003</v>
      </c>
      <c r="B2377" s="84">
        <v>2</v>
      </c>
      <c r="C2377" s="122">
        <v>1.2226922982260685E-3</v>
      </c>
      <c r="D2377" s="84" t="s">
        <v>12036</v>
      </c>
      <c r="E2377" s="84" t="b">
        <v>0</v>
      </c>
      <c r="F2377" s="84" t="b">
        <v>0</v>
      </c>
      <c r="G2377" s="84" t="b">
        <v>0</v>
      </c>
    </row>
    <row r="2378" spans="1:7" x14ac:dyDescent="0.25">
      <c r="A2378" s="84" t="s">
        <v>14982</v>
      </c>
      <c r="B2378" s="84">
        <v>2</v>
      </c>
      <c r="C2378" s="122">
        <v>1.2226922982260685E-3</v>
      </c>
      <c r="D2378" s="84" t="s">
        <v>12036</v>
      </c>
      <c r="E2378" s="84" t="b">
        <v>0</v>
      </c>
      <c r="F2378" s="84" t="b">
        <v>0</v>
      </c>
      <c r="G2378" s="84" t="b">
        <v>0</v>
      </c>
    </row>
    <row r="2379" spans="1:7" x14ac:dyDescent="0.25">
      <c r="A2379" s="84" t="s">
        <v>14758</v>
      </c>
      <c r="B2379" s="84">
        <v>2</v>
      </c>
      <c r="C2379" s="122">
        <v>1.2226922982260685E-3</v>
      </c>
      <c r="D2379" s="84" t="s">
        <v>12036</v>
      </c>
      <c r="E2379" s="84" t="b">
        <v>0</v>
      </c>
      <c r="F2379" s="84" t="b">
        <v>0</v>
      </c>
      <c r="G2379" s="84" t="b">
        <v>0</v>
      </c>
    </row>
    <row r="2380" spans="1:7" x14ac:dyDescent="0.25">
      <c r="A2380" s="84" t="s">
        <v>14527</v>
      </c>
      <c r="B2380" s="84">
        <v>2</v>
      </c>
      <c r="C2380" s="122">
        <v>1.2226922982260685E-3</v>
      </c>
      <c r="D2380" s="84" t="s">
        <v>12036</v>
      </c>
      <c r="E2380" s="84" t="b">
        <v>0</v>
      </c>
      <c r="F2380" s="84" t="b">
        <v>0</v>
      </c>
      <c r="G2380" s="84" t="b">
        <v>0</v>
      </c>
    </row>
    <row r="2381" spans="1:7" x14ac:dyDescent="0.25">
      <c r="A2381" s="84" t="s">
        <v>15722</v>
      </c>
      <c r="B2381" s="84">
        <v>2</v>
      </c>
      <c r="C2381" s="122">
        <v>1.2226922982260685E-3</v>
      </c>
      <c r="D2381" s="84" t="s">
        <v>12036</v>
      </c>
      <c r="E2381" s="84" t="b">
        <v>0</v>
      </c>
      <c r="F2381" s="84" t="b">
        <v>0</v>
      </c>
      <c r="G2381" s="84" t="b">
        <v>0</v>
      </c>
    </row>
    <row r="2382" spans="1:7" x14ac:dyDescent="0.25">
      <c r="A2382" s="84" t="s">
        <v>15481</v>
      </c>
      <c r="B2382" s="84">
        <v>2</v>
      </c>
      <c r="C2382" s="122">
        <v>1.2226922982260685E-3</v>
      </c>
      <c r="D2382" s="84" t="s">
        <v>12036</v>
      </c>
      <c r="E2382" s="84" t="b">
        <v>0</v>
      </c>
      <c r="F2382" s="84" t="b">
        <v>0</v>
      </c>
      <c r="G2382" s="84" t="b">
        <v>0</v>
      </c>
    </row>
    <row r="2383" spans="1:7" x14ac:dyDescent="0.25">
      <c r="A2383" s="84" t="s">
        <v>15482</v>
      </c>
      <c r="B2383" s="84">
        <v>2</v>
      </c>
      <c r="C2383" s="122">
        <v>1.2226922982260685E-3</v>
      </c>
      <c r="D2383" s="84" t="s">
        <v>12036</v>
      </c>
      <c r="E2383" s="84" t="b">
        <v>0</v>
      </c>
      <c r="F2383" s="84" t="b">
        <v>0</v>
      </c>
      <c r="G2383" s="84" t="b">
        <v>0</v>
      </c>
    </row>
    <row r="2384" spans="1:7" x14ac:dyDescent="0.25">
      <c r="A2384" s="84" t="s">
        <v>14503</v>
      </c>
      <c r="B2384" s="84">
        <v>2</v>
      </c>
      <c r="C2384" s="122">
        <v>1.2226922982260685E-3</v>
      </c>
      <c r="D2384" s="84" t="s">
        <v>12036</v>
      </c>
      <c r="E2384" s="84" t="b">
        <v>0</v>
      </c>
      <c r="F2384" s="84" t="b">
        <v>0</v>
      </c>
      <c r="G2384" s="84" t="b">
        <v>0</v>
      </c>
    </row>
    <row r="2385" spans="1:7" x14ac:dyDescent="0.25">
      <c r="A2385" s="84" t="s">
        <v>15166</v>
      </c>
      <c r="B2385" s="84">
        <v>2</v>
      </c>
      <c r="C2385" s="122">
        <v>1.2226922982260685E-3</v>
      </c>
      <c r="D2385" s="84" t="s">
        <v>12036</v>
      </c>
      <c r="E2385" s="84" t="b">
        <v>0</v>
      </c>
      <c r="F2385" s="84" t="b">
        <v>1</v>
      </c>
      <c r="G2385" s="84" t="b">
        <v>0</v>
      </c>
    </row>
    <row r="2386" spans="1:7" x14ac:dyDescent="0.25">
      <c r="A2386" s="84" t="s">
        <v>14588</v>
      </c>
      <c r="B2386" s="84">
        <v>2</v>
      </c>
      <c r="C2386" s="122">
        <v>1.2226922982260685E-3</v>
      </c>
      <c r="D2386" s="84" t="s">
        <v>12036</v>
      </c>
      <c r="E2386" s="84" t="b">
        <v>0</v>
      </c>
      <c r="F2386" s="84" t="b">
        <v>0</v>
      </c>
      <c r="G2386" s="84" t="b">
        <v>0</v>
      </c>
    </row>
    <row r="2387" spans="1:7" x14ac:dyDescent="0.25">
      <c r="A2387" s="84" t="s">
        <v>14557</v>
      </c>
      <c r="B2387" s="84">
        <v>2</v>
      </c>
      <c r="C2387" s="122">
        <v>1.2226922982260685E-3</v>
      </c>
      <c r="D2387" s="84" t="s">
        <v>12036</v>
      </c>
      <c r="E2387" s="84" t="b">
        <v>0</v>
      </c>
      <c r="F2387" s="84" t="b">
        <v>0</v>
      </c>
      <c r="G2387" s="84" t="b">
        <v>0</v>
      </c>
    </row>
    <row r="2388" spans="1:7" x14ac:dyDescent="0.25">
      <c r="A2388" s="84" t="s">
        <v>14365</v>
      </c>
      <c r="B2388" s="84">
        <v>2</v>
      </c>
      <c r="C2388" s="122">
        <v>1.2226922982260685E-3</v>
      </c>
      <c r="D2388" s="84" t="s">
        <v>12036</v>
      </c>
      <c r="E2388" s="84" t="b">
        <v>0</v>
      </c>
      <c r="F2388" s="84" t="b">
        <v>0</v>
      </c>
      <c r="G2388" s="84" t="b">
        <v>0</v>
      </c>
    </row>
    <row r="2389" spans="1:7" x14ac:dyDescent="0.25">
      <c r="A2389" s="84" t="s">
        <v>15209</v>
      </c>
      <c r="B2389" s="84">
        <v>2</v>
      </c>
      <c r="C2389" s="122">
        <v>1.2226922982260685E-3</v>
      </c>
      <c r="D2389" s="84" t="s">
        <v>12036</v>
      </c>
      <c r="E2389" s="84" t="b">
        <v>0</v>
      </c>
      <c r="F2389" s="84" t="b">
        <v>1</v>
      </c>
      <c r="G2389" s="84" t="b">
        <v>0</v>
      </c>
    </row>
    <row r="2390" spans="1:7" x14ac:dyDescent="0.25">
      <c r="A2390" s="84" t="s">
        <v>14850</v>
      </c>
      <c r="B2390" s="84">
        <v>2</v>
      </c>
      <c r="C2390" s="122">
        <v>1.2226922982260685E-3</v>
      </c>
      <c r="D2390" s="84" t="s">
        <v>12036</v>
      </c>
      <c r="E2390" s="84" t="b">
        <v>0</v>
      </c>
      <c r="F2390" s="84" t="b">
        <v>0</v>
      </c>
      <c r="G2390" s="84" t="b">
        <v>0</v>
      </c>
    </row>
    <row r="2391" spans="1:7" x14ac:dyDescent="0.25">
      <c r="A2391" s="84" t="s">
        <v>15121</v>
      </c>
      <c r="B2391" s="84">
        <v>2</v>
      </c>
      <c r="C2391" s="122">
        <v>1.2226922982260685E-3</v>
      </c>
      <c r="D2391" s="84" t="s">
        <v>12036</v>
      </c>
      <c r="E2391" s="84" t="b">
        <v>0</v>
      </c>
      <c r="F2391" s="84" t="b">
        <v>1</v>
      </c>
      <c r="G2391" s="84" t="b">
        <v>0</v>
      </c>
    </row>
    <row r="2392" spans="1:7" x14ac:dyDescent="0.25">
      <c r="A2392" s="84" t="s">
        <v>14361</v>
      </c>
      <c r="B2392" s="84">
        <v>2</v>
      </c>
      <c r="C2392" s="122">
        <v>1.2226922982260685E-3</v>
      </c>
      <c r="D2392" s="84" t="s">
        <v>12036</v>
      </c>
      <c r="E2392" s="84" t="b">
        <v>1</v>
      </c>
      <c r="F2392" s="84" t="b">
        <v>0</v>
      </c>
      <c r="G2392" s="84" t="b">
        <v>0</v>
      </c>
    </row>
    <row r="2393" spans="1:7" x14ac:dyDescent="0.25">
      <c r="A2393" s="84" t="s">
        <v>15122</v>
      </c>
      <c r="B2393" s="84">
        <v>2</v>
      </c>
      <c r="C2393" s="122">
        <v>1.2226922982260685E-3</v>
      </c>
      <c r="D2393" s="84" t="s">
        <v>12036</v>
      </c>
      <c r="E2393" s="84" t="b">
        <v>0</v>
      </c>
      <c r="F2393" s="84" t="b">
        <v>0</v>
      </c>
      <c r="G2393" s="84" t="b">
        <v>0</v>
      </c>
    </row>
    <row r="2394" spans="1:7" x14ac:dyDescent="0.25">
      <c r="A2394" s="84" t="s">
        <v>14845</v>
      </c>
      <c r="B2394" s="84">
        <v>2</v>
      </c>
      <c r="C2394" s="122">
        <v>1.2226922982260685E-3</v>
      </c>
      <c r="D2394" s="84" t="s">
        <v>12036</v>
      </c>
      <c r="E2394" s="84" t="b">
        <v>0</v>
      </c>
      <c r="F2394" s="84" t="b">
        <v>0</v>
      </c>
      <c r="G2394" s="84" t="b">
        <v>0</v>
      </c>
    </row>
    <row r="2395" spans="1:7" x14ac:dyDescent="0.25">
      <c r="A2395" s="84" t="s">
        <v>14651</v>
      </c>
      <c r="B2395" s="84">
        <v>2</v>
      </c>
      <c r="C2395" s="122">
        <v>1.2226922982260685E-3</v>
      </c>
      <c r="D2395" s="84" t="s">
        <v>12036</v>
      </c>
      <c r="E2395" s="84" t="b">
        <v>1</v>
      </c>
      <c r="F2395" s="84" t="b">
        <v>0</v>
      </c>
      <c r="G2395" s="84" t="b">
        <v>0</v>
      </c>
    </row>
    <row r="2396" spans="1:7" x14ac:dyDescent="0.25">
      <c r="A2396" s="84" t="s">
        <v>14486</v>
      </c>
      <c r="B2396" s="84">
        <v>2</v>
      </c>
      <c r="C2396" s="122">
        <v>1.2226922982260685E-3</v>
      </c>
      <c r="D2396" s="84" t="s">
        <v>12036</v>
      </c>
      <c r="E2396" s="84" t="b">
        <v>0</v>
      </c>
      <c r="F2396" s="84" t="b">
        <v>0</v>
      </c>
      <c r="G2396" s="84" t="b">
        <v>0</v>
      </c>
    </row>
    <row r="2397" spans="1:7" x14ac:dyDescent="0.25">
      <c r="A2397" s="84" t="s">
        <v>15640</v>
      </c>
      <c r="B2397" s="84">
        <v>2</v>
      </c>
      <c r="C2397" s="122">
        <v>1.2226922982260685E-3</v>
      </c>
      <c r="D2397" s="84" t="s">
        <v>12036</v>
      </c>
      <c r="E2397" s="84" t="b">
        <v>0</v>
      </c>
      <c r="F2397" s="84" t="b">
        <v>1</v>
      </c>
      <c r="G2397" s="84" t="b">
        <v>0</v>
      </c>
    </row>
    <row r="2398" spans="1:7" x14ac:dyDescent="0.25">
      <c r="A2398" s="84" t="s">
        <v>15641</v>
      </c>
      <c r="B2398" s="84">
        <v>2</v>
      </c>
      <c r="C2398" s="122">
        <v>1.2226922982260685E-3</v>
      </c>
      <c r="D2398" s="84" t="s">
        <v>12036</v>
      </c>
      <c r="E2398" s="84" t="b">
        <v>0</v>
      </c>
      <c r="F2398" s="84" t="b">
        <v>0</v>
      </c>
      <c r="G2398" s="84" t="b">
        <v>0</v>
      </c>
    </row>
    <row r="2399" spans="1:7" x14ac:dyDescent="0.25">
      <c r="A2399" s="84" t="s">
        <v>14347</v>
      </c>
      <c r="B2399" s="84">
        <v>2</v>
      </c>
      <c r="C2399" s="122">
        <v>1.2226922982260685E-3</v>
      </c>
      <c r="D2399" s="84" t="s">
        <v>12036</v>
      </c>
      <c r="E2399" s="84" t="b">
        <v>0</v>
      </c>
      <c r="F2399" s="84" t="b">
        <v>0</v>
      </c>
      <c r="G2399" s="84" t="b">
        <v>0</v>
      </c>
    </row>
    <row r="2400" spans="1:7" x14ac:dyDescent="0.25">
      <c r="A2400" s="84" t="s">
        <v>14452</v>
      </c>
      <c r="B2400" s="84">
        <v>2</v>
      </c>
      <c r="C2400" s="122">
        <v>1.2226922982260685E-3</v>
      </c>
      <c r="D2400" s="84" t="s">
        <v>12036</v>
      </c>
      <c r="E2400" s="84" t="b">
        <v>0</v>
      </c>
      <c r="F2400" s="84" t="b">
        <v>0</v>
      </c>
      <c r="G2400" s="84" t="b">
        <v>0</v>
      </c>
    </row>
    <row r="2401" spans="1:7" x14ac:dyDescent="0.25">
      <c r="A2401" s="84" t="s">
        <v>15632</v>
      </c>
      <c r="B2401" s="84">
        <v>2</v>
      </c>
      <c r="C2401" s="122">
        <v>1.2226922982260685E-3</v>
      </c>
      <c r="D2401" s="84" t="s">
        <v>12036</v>
      </c>
      <c r="E2401" s="84" t="b">
        <v>0</v>
      </c>
      <c r="F2401" s="84" t="b">
        <v>0</v>
      </c>
      <c r="G2401" s="84" t="b">
        <v>0</v>
      </c>
    </row>
    <row r="2402" spans="1:7" x14ac:dyDescent="0.25">
      <c r="A2402" s="84" t="s">
        <v>15000</v>
      </c>
      <c r="B2402" s="84">
        <v>2</v>
      </c>
      <c r="C2402" s="122">
        <v>1.2226922982260685E-3</v>
      </c>
      <c r="D2402" s="84" t="s">
        <v>12036</v>
      </c>
      <c r="E2402" s="84" t="b">
        <v>0</v>
      </c>
      <c r="F2402" s="84" t="b">
        <v>0</v>
      </c>
      <c r="G2402" s="84" t="b">
        <v>0</v>
      </c>
    </row>
    <row r="2403" spans="1:7" x14ac:dyDescent="0.25">
      <c r="A2403" s="84" t="s">
        <v>15631</v>
      </c>
      <c r="B2403" s="84">
        <v>2</v>
      </c>
      <c r="C2403" s="122">
        <v>1.2226922982260685E-3</v>
      </c>
      <c r="D2403" s="84" t="s">
        <v>12036</v>
      </c>
      <c r="E2403" s="84" t="b">
        <v>0</v>
      </c>
      <c r="F2403" s="84" t="b">
        <v>0</v>
      </c>
      <c r="G2403" s="84" t="b">
        <v>0</v>
      </c>
    </row>
    <row r="2404" spans="1:7" x14ac:dyDescent="0.25">
      <c r="A2404" s="84" t="s">
        <v>14329</v>
      </c>
      <c r="B2404" s="84">
        <v>2</v>
      </c>
      <c r="C2404" s="122">
        <v>1.2226922982260685E-3</v>
      </c>
      <c r="D2404" s="84" t="s">
        <v>12036</v>
      </c>
      <c r="E2404" s="84" t="b">
        <v>0</v>
      </c>
      <c r="F2404" s="84" t="b">
        <v>0</v>
      </c>
      <c r="G2404" s="84" t="b">
        <v>0</v>
      </c>
    </row>
    <row r="2405" spans="1:7" x14ac:dyDescent="0.25">
      <c r="A2405" s="84" t="s">
        <v>15483</v>
      </c>
      <c r="B2405" s="84">
        <v>2</v>
      </c>
      <c r="C2405" s="122">
        <v>1.2226922982260685E-3</v>
      </c>
      <c r="D2405" s="84" t="s">
        <v>12036</v>
      </c>
      <c r="E2405" s="84" t="b">
        <v>0</v>
      </c>
      <c r="F2405" s="84" t="b">
        <v>0</v>
      </c>
      <c r="G2405" s="84" t="b">
        <v>0</v>
      </c>
    </row>
    <row r="2406" spans="1:7" x14ac:dyDescent="0.25">
      <c r="A2406" s="84" t="s">
        <v>12278</v>
      </c>
      <c r="B2406" s="84">
        <v>2</v>
      </c>
      <c r="C2406" s="122">
        <v>1.2226922982260685E-3</v>
      </c>
      <c r="D2406" s="84" t="s">
        <v>12036</v>
      </c>
      <c r="E2406" s="84" t="b">
        <v>0</v>
      </c>
      <c r="F2406" s="84" t="b">
        <v>0</v>
      </c>
      <c r="G2406" s="84" t="b">
        <v>0</v>
      </c>
    </row>
    <row r="2407" spans="1:7" x14ac:dyDescent="0.25">
      <c r="A2407" s="84" t="s">
        <v>14397</v>
      </c>
      <c r="B2407" s="84">
        <v>2</v>
      </c>
      <c r="C2407" s="122">
        <v>1.2226922982260685E-3</v>
      </c>
      <c r="D2407" s="84" t="s">
        <v>12036</v>
      </c>
      <c r="E2407" s="84" t="b">
        <v>0</v>
      </c>
      <c r="F2407" s="84" t="b">
        <v>0</v>
      </c>
      <c r="G2407" s="84" t="b">
        <v>0</v>
      </c>
    </row>
    <row r="2408" spans="1:7" x14ac:dyDescent="0.25">
      <c r="A2408" s="84" t="s">
        <v>15484</v>
      </c>
      <c r="B2408" s="84">
        <v>2</v>
      </c>
      <c r="C2408" s="122">
        <v>1.2226922982260685E-3</v>
      </c>
      <c r="D2408" s="84" t="s">
        <v>12036</v>
      </c>
      <c r="E2408" s="84" t="b">
        <v>0</v>
      </c>
      <c r="F2408" s="84" t="b">
        <v>0</v>
      </c>
      <c r="G2408" s="84" t="b">
        <v>0</v>
      </c>
    </row>
    <row r="2409" spans="1:7" x14ac:dyDescent="0.25">
      <c r="A2409" s="84" t="s">
        <v>14377</v>
      </c>
      <c r="B2409" s="84">
        <v>2</v>
      </c>
      <c r="C2409" s="122">
        <v>1.2226922982260685E-3</v>
      </c>
      <c r="D2409" s="84" t="s">
        <v>12036</v>
      </c>
      <c r="E2409" s="84" t="b">
        <v>0</v>
      </c>
      <c r="F2409" s="84" t="b">
        <v>0</v>
      </c>
      <c r="G2409" s="84" t="b">
        <v>0</v>
      </c>
    </row>
    <row r="2410" spans="1:7" x14ac:dyDescent="0.25">
      <c r="A2410" s="84" t="s">
        <v>14251</v>
      </c>
      <c r="B2410" s="84">
        <v>2</v>
      </c>
      <c r="C2410" s="122">
        <v>1.2226922982260685E-3</v>
      </c>
      <c r="D2410" s="84" t="s">
        <v>12036</v>
      </c>
      <c r="E2410" s="84" t="b">
        <v>1</v>
      </c>
      <c r="F2410" s="84" t="b">
        <v>0</v>
      </c>
      <c r="G2410" s="84" t="b">
        <v>0</v>
      </c>
    </row>
    <row r="2411" spans="1:7" x14ac:dyDescent="0.25">
      <c r="A2411" s="84" t="s">
        <v>15479</v>
      </c>
      <c r="B2411" s="84">
        <v>2</v>
      </c>
      <c r="C2411" s="122">
        <v>1.2226922982260685E-3</v>
      </c>
      <c r="D2411" s="84" t="s">
        <v>12036</v>
      </c>
      <c r="E2411" s="84" t="b">
        <v>0</v>
      </c>
      <c r="F2411" s="84" t="b">
        <v>0</v>
      </c>
      <c r="G2411" s="84" t="b">
        <v>0</v>
      </c>
    </row>
    <row r="2412" spans="1:7" x14ac:dyDescent="0.25">
      <c r="A2412" s="84" t="s">
        <v>15480</v>
      </c>
      <c r="B2412" s="84">
        <v>2</v>
      </c>
      <c r="C2412" s="122">
        <v>1.2226922982260685E-3</v>
      </c>
      <c r="D2412" s="84" t="s">
        <v>12036</v>
      </c>
      <c r="E2412" s="84" t="b">
        <v>1</v>
      </c>
      <c r="F2412" s="84" t="b">
        <v>0</v>
      </c>
      <c r="G2412" s="84" t="b">
        <v>0</v>
      </c>
    </row>
    <row r="2413" spans="1:7" x14ac:dyDescent="0.25">
      <c r="A2413" s="84" t="s">
        <v>14762</v>
      </c>
      <c r="B2413" s="84">
        <v>2</v>
      </c>
      <c r="C2413" s="122">
        <v>1.2226922982260685E-3</v>
      </c>
      <c r="D2413" s="84" t="s">
        <v>12036</v>
      </c>
      <c r="E2413" s="84" t="b">
        <v>0</v>
      </c>
      <c r="F2413" s="84" t="b">
        <v>0</v>
      </c>
      <c r="G2413" s="84" t="b">
        <v>0</v>
      </c>
    </row>
    <row r="2414" spans="1:7" x14ac:dyDescent="0.25">
      <c r="A2414" s="84" t="s">
        <v>15219</v>
      </c>
      <c r="B2414" s="84">
        <v>2</v>
      </c>
      <c r="C2414" s="122">
        <v>1.2226922982260685E-3</v>
      </c>
      <c r="D2414" s="84" t="s">
        <v>12036</v>
      </c>
      <c r="E2414" s="84" t="b">
        <v>0</v>
      </c>
      <c r="F2414" s="84" t="b">
        <v>0</v>
      </c>
      <c r="G2414" s="84" t="b">
        <v>0</v>
      </c>
    </row>
    <row r="2415" spans="1:7" x14ac:dyDescent="0.25">
      <c r="A2415" s="84" t="s">
        <v>15220</v>
      </c>
      <c r="B2415" s="84">
        <v>2</v>
      </c>
      <c r="C2415" s="122">
        <v>1.2226922982260685E-3</v>
      </c>
      <c r="D2415" s="84" t="s">
        <v>12036</v>
      </c>
      <c r="E2415" s="84" t="b">
        <v>0</v>
      </c>
      <c r="F2415" s="84" t="b">
        <v>0</v>
      </c>
      <c r="G2415" s="84" t="b">
        <v>0</v>
      </c>
    </row>
    <row r="2416" spans="1:7" x14ac:dyDescent="0.25">
      <c r="A2416" s="84" t="s">
        <v>14484</v>
      </c>
      <c r="B2416" s="84">
        <v>2</v>
      </c>
      <c r="C2416" s="122">
        <v>1.2226922982260685E-3</v>
      </c>
      <c r="D2416" s="84" t="s">
        <v>12036</v>
      </c>
      <c r="E2416" s="84" t="b">
        <v>0</v>
      </c>
      <c r="F2416" s="84" t="b">
        <v>0</v>
      </c>
      <c r="G2416" s="84" t="b">
        <v>0</v>
      </c>
    </row>
    <row r="2417" spans="1:7" x14ac:dyDescent="0.25">
      <c r="A2417" s="84" t="s">
        <v>15048</v>
      </c>
      <c r="B2417" s="84">
        <v>2</v>
      </c>
      <c r="C2417" s="122">
        <v>1.2226922982260685E-3</v>
      </c>
      <c r="D2417" s="84" t="s">
        <v>12036</v>
      </c>
      <c r="E2417" s="84" t="b">
        <v>0</v>
      </c>
      <c r="F2417" s="84" t="b">
        <v>0</v>
      </c>
      <c r="G2417" s="84" t="b">
        <v>0</v>
      </c>
    </row>
    <row r="2418" spans="1:7" x14ac:dyDescent="0.25">
      <c r="A2418" s="84" t="s">
        <v>14565</v>
      </c>
      <c r="B2418" s="84">
        <v>2</v>
      </c>
      <c r="C2418" s="122">
        <v>1.2226922982260685E-3</v>
      </c>
      <c r="D2418" s="84" t="s">
        <v>12036</v>
      </c>
      <c r="E2418" s="84" t="b">
        <v>0</v>
      </c>
      <c r="F2418" s="84" t="b">
        <v>0</v>
      </c>
      <c r="G2418" s="84" t="b">
        <v>0</v>
      </c>
    </row>
    <row r="2419" spans="1:7" x14ac:dyDescent="0.25">
      <c r="A2419" s="84" t="s">
        <v>975</v>
      </c>
      <c r="B2419" s="84">
        <v>2</v>
      </c>
      <c r="C2419" s="122">
        <v>1.2226922982260685E-3</v>
      </c>
      <c r="D2419" s="84" t="s">
        <v>12036</v>
      </c>
      <c r="E2419" s="84" t="b">
        <v>0</v>
      </c>
      <c r="F2419" s="84" t="b">
        <v>0</v>
      </c>
      <c r="G2419" s="84" t="b">
        <v>0</v>
      </c>
    </row>
    <row r="2420" spans="1:7" x14ac:dyDescent="0.25">
      <c r="A2420" s="84" t="s">
        <v>14610</v>
      </c>
      <c r="B2420" s="84">
        <v>2</v>
      </c>
      <c r="C2420" s="122">
        <v>1.2226922982260685E-3</v>
      </c>
      <c r="D2420" s="84" t="s">
        <v>12036</v>
      </c>
      <c r="E2420" s="84" t="b">
        <v>0</v>
      </c>
      <c r="F2420" s="84" t="b">
        <v>0</v>
      </c>
      <c r="G2420" s="84" t="b">
        <v>0</v>
      </c>
    </row>
    <row r="2421" spans="1:7" x14ac:dyDescent="0.25">
      <c r="A2421" s="84" t="s">
        <v>14599</v>
      </c>
      <c r="B2421" s="84">
        <v>2</v>
      </c>
      <c r="C2421" s="122">
        <v>1.2226922982260685E-3</v>
      </c>
      <c r="D2421" s="84" t="s">
        <v>12036</v>
      </c>
      <c r="E2421" s="84" t="b">
        <v>0</v>
      </c>
      <c r="F2421" s="84" t="b">
        <v>0</v>
      </c>
      <c r="G2421" s="84" t="b">
        <v>0</v>
      </c>
    </row>
    <row r="2422" spans="1:7" x14ac:dyDescent="0.25">
      <c r="A2422" s="84" t="s">
        <v>15721</v>
      </c>
      <c r="B2422" s="84">
        <v>2</v>
      </c>
      <c r="C2422" s="122">
        <v>1.2226922982260685E-3</v>
      </c>
      <c r="D2422" s="84" t="s">
        <v>12036</v>
      </c>
      <c r="E2422" s="84" t="b">
        <v>0</v>
      </c>
      <c r="F2422" s="84" t="b">
        <v>0</v>
      </c>
      <c r="G2422" s="84" t="b">
        <v>0</v>
      </c>
    </row>
    <row r="2423" spans="1:7" x14ac:dyDescent="0.25">
      <c r="A2423" s="84" t="s">
        <v>15221</v>
      </c>
      <c r="B2423" s="84">
        <v>2</v>
      </c>
      <c r="C2423" s="122">
        <v>1.2226922982260685E-3</v>
      </c>
      <c r="D2423" s="84" t="s">
        <v>12036</v>
      </c>
      <c r="E2423" s="84" t="b">
        <v>0</v>
      </c>
      <c r="F2423" s="84" t="b">
        <v>0</v>
      </c>
      <c r="G2423" s="84" t="b">
        <v>0</v>
      </c>
    </row>
    <row r="2424" spans="1:7" x14ac:dyDescent="0.25">
      <c r="A2424" s="84" t="s">
        <v>14907</v>
      </c>
      <c r="B2424" s="84">
        <v>2</v>
      </c>
      <c r="C2424" s="122">
        <v>1.2226922982260685E-3</v>
      </c>
      <c r="D2424" s="84" t="s">
        <v>12036</v>
      </c>
      <c r="E2424" s="84" t="b">
        <v>0</v>
      </c>
      <c r="F2424" s="84" t="b">
        <v>0</v>
      </c>
      <c r="G2424" s="84" t="b">
        <v>0</v>
      </c>
    </row>
    <row r="2425" spans="1:7" x14ac:dyDescent="0.25">
      <c r="A2425" s="84" t="s">
        <v>14536</v>
      </c>
      <c r="B2425" s="84">
        <v>2</v>
      </c>
      <c r="C2425" s="122">
        <v>1.2226922982260685E-3</v>
      </c>
      <c r="D2425" s="84" t="s">
        <v>12036</v>
      </c>
      <c r="E2425" s="84" t="b">
        <v>0</v>
      </c>
      <c r="F2425" s="84" t="b">
        <v>0</v>
      </c>
      <c r="G2425" s="84" t="b">
        <v>0</v>
      </c>
    </row>
    <row r="2426" spans="1:7" x14ac:dyDescent="0.25">
      <c r="A2426" s="84" t="s">
        <v>14595</v>
      </c>
      <c r="B2426" s="84">
        <v>2</v>
      </c>
      <c r="C2426" s="122">
        <v>1.2226922982260685E-3</v>
      </c>
      <c r="D2426" s="84" t="s">
        <v>12036</v>
      </c>
      <c r="E2426" s="84" t="b">
        <v>1</v>
      </c>
      <c r="F2426" s="84" t="b">
        <v>0</v>
      </c>
      <c r="G2426" s="84" t="b">
        <v>0</v>
      </c>
    </row>
    <row r="2427" spans="1:7" x14ac:dyDescent="0.25">
      <c r="A2427" s="84" t="s">
        <v>14908</v>
      </c>
      <c r="B2427" s="84">
        <v>2</v>
      </c>
      <c r="C2427" s="122">
        <v>1.2226922982260685E-3</v>
      </c>
      <c r="D2427" s="84" t="s">
        <v>12036</v>
      </c>
      <c r="E2427" s="84" t="b">
        <v>0</v>
      </c>
      <c r="F2427" s="84" t="b">
        <v>1</v>
      </c>
      <c r="G2427" s="84" t="b">
        <v>0</v>
      </c>
    </row>
    <row r="2428" spans="1:7" x14ac:dyDescent="0.25">
      <c r="A2428" s="84" t="s">
        <v>14709</v>
      </c>
      <c r="B2428" s="84">
        <v>2</v>
      </c>
      <c r="C2428" s="122">
        <v>1.2226922982260685E-3</v>
      </c>
      <c r="D2428" s="84" t="s">
        <v>12036</v>
      </c>
      <c r="E2428" s="84" t="b">
        <v>0</v>
      </c>
      <c r="F2428" s="84" t="b">
        <v>0</v>
      </c>
      <c r="G2428" s="84" t="b">
        <v>0</v>
      </c>
    </row>
    <row r="2429" spans="1:7" x14ac:dyDescent="0.25">
      <c r="A2429" s="84" t="s">
        <v>15058</v>
      </c>
      <c r="B2429" s="84">
        <v>2</v>
      </c>
      <c r="C2429" s="122">
        <v>1.2226922982260685E-3</v>
      </c>
      <c r="D2429" s="84" t="s">
        <v>12036</v>
      </c>
      <c r="E2429" s="84" t="b">
        <v>0</v>
      </c>
      <c r="F2429" s="84" t="b">
        <v>0</v>
      </c>
      <c r="G2429" s="84" t="b">
        <v>0</v>
      </c>
    </row>
    <row r="2430" spans="1:7" x14ac:dyDescent="0.25">
      <c r="A2430" s="84" t="s">
        <v>15055</v>
      </c>
      <c r="B2430" s="84">
        <v>2</v>
      </c>
      <c r="C2430" s="122">
        <v>1.2226922982260685E-3</v>
      </c>
      <c r="D2430" s="84" t="s">
        <v>12036</v>
      </c>
      <c r="E2430" s="84" t="b">
        <v>0</v>
      </c>
      <c r="F2430" s="84" t="b">
        <v>0</v>
      </c>
      <c r="G2430" s="84" t="b">
        <v>0</v>
      </c>
    </row>
    <row r="2431" spans="1:7" x14ac:dyDescent="0.25">
      <c r="A2431" s="84" t="s">
        <v>15056</v>
      </c>
      <c r="B2431" s="84">
        <v>2</v>
      </c>
      <c r="C2431" s="122">
        <v>1.2226922982260685E-3</v>
      </c>
      <c r="D2431" s="84" t="s">
        <v>12036</v>
      </c>
      <c r="E2431" s="84" t="b">
        <v>0</v>
      </c>
      <c r="F2431" s="84" t="b">
        <v>0</v>
      </c>
      <c r="G2431" s="84" t="b">
        <v>0</v>
      </c>
    </row>
    <row r="2432" spans="1:7" x14ac:dyDescent="0.25">
      <c r="A2432" s="84" t="s">
        <v>15057</v>
      </c>
      <c r="B2432" s="84">
        <v>2</v>
      </c>
      <c r="C2432" s="122">
        <v>1.2226922982260685E-3</v>
      </c>
      <c r="D2432" s="84" t="s">
        <v>12036</v>
      </c>
      <c r="E2432" s="84" t="b">
        <v>0</v>
      </c>
      <c r="F2432" s="84" t="b">
        <v>0</v>
      </c>
      <c r="G2432" s="84" t="b">
        <v>0</v>
      </c>
    </row>
    <row r="2433" spans="1:7" x14ac:dyDescent="0.25">
      <c r="A2433" s="84" t="s">
        <v>14906</v>
      </c>
      <c r="B2433" s="84">
        <v>2</v>
      </c>
      <c r="C2433" s="122">
        <v>1.2226922982260685E-3</v>
      </c>
      <c r="D2433" s="84" t="s">
        <v>12036</v>
      </c>
      <c r="E2433" s="84" t="b">
        <v>0</v>
      </c>
      <c r="F2433" s="84" t="b">
        <v>0</v>
      </c>
      <c r="G2433" s="84" t="b">
        <v>0</v>
      </c>
    </row>
    <row r="2434" spans="1:7" x14ac:dyDescent="0.25">
      <c r="A2434" s="84" t="s">
        <v>14657</v>
      </c>
      <c r="B2434" s="84">
        <v>2</v>
      </c>
      <c r="C2434" s="122">
        <v>1.2226922982260685E-3</v>
      </c>
      <c r="D2434" s="84" t="s">
        <v>12036</v>
      </c>
      <c r="E2434" s="84" t="b">
        <v>0</v>
      </c>
      <c r="F2434" s="84" t="b">
        <v>0</v>
      </c>
      <c r="G2434" s="84" t="b">
        <v>0</v>
      </c>
    </row>
    <row r="2435" spans="1:7" x14ac:dyDescent="0.25">
      <c r="A2435" s="84" t="s">
        <v>15639</v>
      </c>
      <c r="B2435" s="84">
        <v>2</v>
      </c>
      <c r="C2435" s="122">
        <v>1.2226922982260685E-3</v>
      </c>
      <c r="D2435" s="84" t="s">
        <v>12036</v>
      </c>
      <c r="E2435" s="84" t="b">
        <v>0</v>
      </c>
      <c r="F2435" s="84" t="b">
        <v>0</v>
      </c>
      <c r="G2435" s="84" t="b">
        <v>0</v>
      </c>
    </row>
    <row r="2436" spans="1:7" x14ac:dyDescent="0.25">
      <c r="A2436" s="84" t="s">
        <v>15635</v>
      </c>
      <c r="B2436" s="84">
        <v>2</v>
      </c>
      <c r="C2436" s="122">
        <v>1.2226922982260685E-3</v>
      </c>
      <c r="D2436" s="84" t="s">
        <v>12036</v>
      </c>
      <c r="E2436" s="84" t="b">
        <v>0</v>
      </c>
      <c r="F2436" s="84" t="b">
        <v>0</v>
      </c>
      <c r="G2436" s="84" t="b">
        <v>0</v>
      </c>
    </row>
    <row r="2437" spans="1:7" x14ac:dyDescent="0.25">
      <c r="A2437" s="84" t="s">
        <v>14848</v>
      </c>
      <c r="B2437" s="84">
        <v>2</v>
      </c>
      <c r="C2437" s="122">
        <v>1.2226922982260685E-3</v>
      </c>
      <c r="D2437" s="84" t="s">
        <v>12036</v>
      </c>
      <c r="E2437" s="84" t="b">
        <v>0</v>
      </c>
      <c r="F2437" s="84" t="b">
        <v>0</v>
      </c>
      <c r="G2437" s="84" t="b">
        <v>0</v>
      </c>
    </row>
    <row r="2438" spans="1:7" x14ac:dyDescent="0.25">
      <c r="A2438" s="84" t="s">
        <v>15005</v>
      </c>
      <c r="B2438" s="84">
        <v>2</v>
      </c>
      <c r="C2438" s="122">
        <v>1.2226922982260685E-3</v>
      </c>
      <c r="D2438" s="84" t="s">
        <v>12036</v>
      </c>
      <c r="E2438" s="84" t="b">
        <v>0</v>
      </c>
      <c r="F2438" s="84" t="b">
        <v>0</v>
      </c>
      <c r="G2438" s="84" t="b">
        <v>0</v>
      </c>
    </row>
    <row r="2439" spans="1:7" x14ac:dyDescent="0.25">
      <c r="A2439" s="84" t="s">
        <v>15411</v>
      </c>
      <c r="B2439" s="84">
        <v>2</v>
      </c>
      <c r="C2439" s="122">
        <v>1.2226922982260685E-3</v>
      </c>
      <c r="D2439" s="84" t="s">
        <v>12036</v>
      </c>
      <c r="E2439" s="84" t="b">
        <v>1</v>
      </c>
      <c r="F2439" s="84" t="b">
        <v>0</v>
      </c>
      <c r="G2439" s="84" t="b">
        <v>0</v>
      </c>
    </row>
    <row r="2440" spans="1:7" x14ac:dyDescent="0.25">
      <c r="A2440" s="84" t="s">
        <v>14275</v>
      </c>
      <c r="B2440" s="84">
        <v>2</v>
      </c>
      <c r="C2440" s="122">
        <v>1.2226922982260685E-3</v>
      </c>
      <c r="D2440" s="84" t="s">
        <v>12036</v>
      </c>
      <c r="E2440" s="84" t="b">
        <v>1</v>
      </c>
      <c r="F2440" s="84" t="b">
        <v>0</v>
      </c>
      <c r="G2440" s="84" t="b">
        <v>0</v>
      </c>
    </row>
    <row r="2441" spans="1:7" x14ac:dyDescent="0.25">
      <c r="A2441" s="84" t="s">
        <v>14451</v>
      </c>
      <c r="B2441" s="84">
        <v>2</v>
      </c>
      <c r="C2441" s="122">
        <v>1.2226922982260685E-3</v>
      </c>
      <c r="D2441" s="84" t="s">
        <v>12036</v>
      </c>
      <c r="E2441" s="84" t="b">
        <v>0</v>
      </c>
      <c r="F2441" s="84" t="b">
        <v>0</v>
      </c>
      <c r="G2441" s="84" t="b">
        <v>0</v>
      </c>
    </row>
    <row r="2442" spans="1:7" x14ac:dyDescent="0.25">
      <c r="A2442" s="84" t="s">
        <v>15407</v>
      </c>
      <c r="B2442" s="84">
        <v>2</v>
      </c>
      <c r="C2442" s="122">
        <v>1.2226922982260685E-3</v>
      </c>
      <c r="D2442" s="84" t="s">
        <v>12036</v>
      </c>
      <c r="E2442" s="84" t="b">
        <v>0</v>
      </c>
      <c r="F2442" s="84" t="b">
        <v>0</v>
      </c>
      <c r="G2442" s="84" t="b">
        <v>0</v>
      </c>
    </row>
    <row r="2443" spans="1:7" x14ac:dyDescent="0.25">
      <c r="A2443" s="84" t="s">
        <v>15158</v>
      </c>
      <c r="B2443" s="84">
        <v>2</v>
      </c>
      <c r="C2443" s="122">
        <v>1.2226922982260685E-3</v>
      </c>
      <c r="D2443" s="84" t="s">
        <v>12036</v>
      </c>
      <c r="E2443" s="84" t="b">
        <v>1</v>
      </c>
      <c r="F2443" s="84" t="b">
        <v>0</v>
      </c>
      <c r="G2443" s="84" t="b">
        <v>0</v>
      </c>
    </row>
    <row r="2444" spans="1:7" x14ac:dyDescent="0.25">
      <c r="A2444" s="84" t="s">
        <v>14824</v>
      </c>
      <c r="B2444" s="84">
        <v>2</v>
      </c>
      <c r="C2444" s="122">
        <v>1.2226922982260685E-3</v>
      </c>
      <c r="D2444" s="84" t="s">
        <v>12036</v>
      </c>
      <c r="E2444" s="84" t="b">
        <v>1</v>
      </c>
      <c r="F2444" s="84" t="b">
        <v>0</v>
      </c>
      <c r="G2444" s="84" t="b">
        <v>0</v>
      </c>
    </row>
    <row r="2445" spans="1:7" x14ac:dyDescent="0.25">
      <c r="A2445" s="84" t="s">
        <v>2947</v>
      </c>
      <c r="B2445" s="84">
        <v>2</v>
      </c>
      <c r="C2445" s="122">
        <v>1.2226922982260685E-3</v>
      </c>
      <c r="D2445" s="84" t="s">
        <v>12036</v>
      </c>
      <c r="E2445" s="84" t="b">
        <v>0</v>
      </c>
      <c r="F2445" s="84" t="b">
        <v>0</v>
      </c>
      <c r="G2445" s="84" t="b">
        <v>0</v>
      </c>
    </row>
    <row r="2446" spans="1:7" x14ac:dyDescent="0.25">
      <c r="A2446" s="84" t="s">
        <v>14478</v>
      </c>
      <c r="B2446" s="84">
        <v>2</v>
      </c>
      <c r="C2446" s="122">
        <v>1.2226922982260685E-3</v>
      </c>
      <c r="D2446" s="84" t="s">
        <v>12036</v>
      </c>
      <c r="E2446" s="84" t="b">
        <v>0</v>
      </c>
      <c r="F2446" s="84" t="b">
        <v>0</v>
      </c>
      <c r="G2446" s="84" t="b">
        <v>0</v>
      </c>
    </row>
    <row r="2447" spans="1:7" x14ac:dyDescent="0.25">
      <c r="A2447" s="84" t="s">
        <v>14880</v>
      </c>
      <c r="B2447" s="84">
        <v>2</v>
      </c>
      <c r="C2447" s="122">
        <v>1.2226922982260685E-3</v>
      </c>
      <c r="D2447" s="84" t="s">
        <v>12036</v>
      </c>
      <c r="E2447" s="84" t="b">
        <v>0</v>
      </c>
      <c r="F2447" s="84" t="b">
        <v>0</v>
      </c>
      <c r="G2447" s="84" t="b">
        <v>0</v>
      </c>
    </row>
    <row r="2448" spans="1:7" x14ac:dyDescent="0.25">
      <c r="A2448" s="84" t="s">
        <v>15159</v>
      </c>
      <c r="B2448" s="84">
        <v>2</v>
      </c>
      <c r="C2448" s="122">
        <v>1.2226922982260685E-3</v>
      </c>
      <c r="D2448" s="84" t="s">
        <v>12036</v>
      </c>
      <c r="E2448" s="84" t="b">
        <v>0</v>
      </c>
      <c r="F2448" s="84" t="b">
        <v>0</v>
      </c>
      <c r="G2448" s="84" t="b">
        <v>0</v>
      </c>
    </row>
    <row r="2449" spans="1:7" x14ac:dyDescent="0.25">
      <c r="A2449" s="84" t="s">
        <v>15160</v>
      </c>
      <c r="B2449" s="84">
        <v>2</v>
      </c>
      <c r="C2449" s="122">
        <v>1.2226922982260685E-3</v>
      </c>
      <c r="D2449" s="84" t="s">
        <v>12036</v>
      </c>
      <c r="E2449" s="84" t="b">
        <v>0</v>
      </c>
      <c r="F2449" s="84" t="b">
        <v>0</v>
      </c>
      <c r="G2449" s="84" t="b">
        <v>0</v>
      </c>
    </row>
    <row r="2450" spans="1:7" x14ac:dyDescent="0.25">
      <c r="A2450" s="84" t="s">
        <v>15203</v>
      </c>
      <c r="B2450" s="84">
        <v>2</v>
      </c>
      <c r="C2450" s="122">
        <v>1.2226922982260685E-3</v>
      </c>
      <c r="D2450" s="84" t="s">
        <v>12036</v>
      </c>
      <c r="E2450" s="84" t="b">
        <v>1</v>
      </c>
      <c r="F2450" s="84" t="b">
        <v>0</v>
      </c>
      <c r="G2450" s="84" t="b">
        <v>0</v>
      </c>
    </row>
    <row r="2451" spans="1:7" x14ac:dyDescent="0.25">
      <c r="A2451" s="84" t="s">
        <v>15204</v>
      </c>
      <c r="B2451" s="84">
        <v>2</v>
      </c>
      <c r="C2451" s="122">
        <v>1.2226922982260685E-3</v>
      </c>
      <c r="D2451" s="84" t="s">
        <v>12036</v>
      </c>
      <c r="E2451" s="84" t="b">
        <v>0</v>
      </c>
      <c r="F2451" s="84" t="b">
        <v>0</v>
      </c>
      <c r="G2451" s="84" t="b">
        <v>0</v>
      </c>
    </row>
    <row r="2452" spans="1:7" x14ac:dyDescent="0.25">
      <c r="A2452" s="84" t="s">
        <v>15156</v>
      </c>
      <c r="B2452" s="84">
        <v>2</v>
      </c>
      <c r="C2452" s="122">
        <v>1.2226922982260685E-3</v>
      </c>
      <c r="D2452" s="84" t="s">
        <v>12036</v>
      </c>
      <c r="E2452" s="84" t="b">
        <v>0</v>
      </c>
      <c r="F2452" s="84" t="b">
        <v>0</v>
      </c>
      <c r="G2452" s="84" t="b">
        <v>0</v>
      </c>
    </row>
    <row r="2453" spans="1:7" x14ac:dyDescent="0.25">
      <c r="A2453" s="84" t="s">
        <v>15050</v>
      </c>
      <c r="B2453" s="84">
        <v>2</v>
      </c>
      <c r="C2453" s="122">
        <v>1.2226922982260685E-3</v>
      </c>
      <c r="D2453" s="84" t="s">
        <v>12036</v>
      </c>
      <c r="E2453" s="84" t="b">
        <v>0</v>
      </c>
      <c r="F2453" s="84" t="b">
        <v>0</v>
      </c>
      <c r="G2453" s="84" t="b">
        <v>0</v>
      </c>
    </row>
    <row r="2454" spans="1:7" x14ac:dyDescent="0.25">
      <c r="A2454" s="84" t="s">
        <v>15123</v>
      </c>
      <c r="B2454" s="84">
        <v>2</v>
      </c>
      <c r="C2454" s="122">
        <v>1.2226922982260685E-3</v>
      </c>
      <c r="D2454" s="84" t="s">
        <v>12036</v>
      </c>
      <c r="E2454" s="84" t="b">
        <v>0</v>
      </c>
      <c r="F2454" s="84" t="b">
        <v>0</v>
      </c>
      <c r="G2454" s="84" t="b">
        <v>0</v>
      </c>
    </row>
    <row r="2455" spans="1:7" x14ac:dyDescent="0.25">
      <c r="A2455" s="84" t="s">
        <v>14562</v>
      </c>
      <c r="B2455" s="84">
        <v>2</v>
      </c>
      <c r="C2455" s="122">
        <v>1.2226922982260685E-3</v>
      </c>
      <c r="D2455" s="84" t="s">
        <v>12036</v>
      </c>
      <c r="E2455" s="84" t="b">
        <v>0</v>
      </c>
      <c r="F2455" s="84" t="b">
        <v>0</v>
      </c>
      <c r="G2455" s="84" t="b">
        <v>0</v>
      </c>
    </row>
    <row r="2456" spans="1:7" x14ac:dyDescent="0.25">
      <c r="A2456" s="84" t="s">
        <v>15124</v>
      </c>
      <c r="B2456" s="84">
        <v>2</v>
      </c>
      <c r="C2456" s="122">
        <v>1.2226922982260685E-3</v>
      </c>
      <c r="D2456" s="84" t="s">
        <v>12036</v>
      </c>
      <c r="E2456" s="84" t="b">
        <v>1</v>
      </c>
      <c r="F2456" s="84" t="b">
        <v>0</v>
      </c>
      <c r="G2456" s="84" t="b">
        <v>0</v>
      </c>
    </row>
    <row r="2457" spans="1:7" x14ac:dyDescent="0.25">
      <c r="A2457" s="84" t="s">
        <v>14844</v>
      </c>
      <c r="B2457" s="84">
        <v>2</v>
      </c>
      <c r="C2457" s="122">
        <v>1.2226922982260685E-3</v>
      </c>
      <c r="D2457" s="84" t="s">
        <v>12036</v>
      </c>
      <c r="E2457" s="84" t="b">
        <v>1</v>
      </c>
      <c r="F2457" s="84" t="b">
        <v>0</v>
      </c>
      <c r="G2457" s="84" t="b">
        <v>0</v>
      </c>
    </row>
    <row r="2458" spans="1:7" x14ac:dyDescent="0.25">
      <c r="A2458" s="84" t="s">
        <v>15125</v>
      </c>
      <c r="B2458" s="84">
        <v>2</v>
      </c>
      <c r="C2458" s="122">
        <v>1.2226922982260685E-3</v>
      </c>
      <c r="D2458" s="84" t="s">
        <v>12036</v>
      </c>
      <c r="E2458" s="84" t="b">
        <v>0</v>
      </c>
      <c r="F2458" s="84" t="b">
        <v>0</v>
      </c>
      <c r="G2458" s="84" t="b">
        <v>0</v>
      </c>
    </row>
    <row r="2459" spans="1:7" x14ac:dyDescent="0.25">
      <c r="A2459" s="84" t="s">
        <v>15126</v>
      </c>
      <c r="B2459" s="84">
        <v>2</v>
      </c>
      <c r="C2459" s="122">
        <v>1.2226922982260685E-3</v>
      </c>
      <c r="D2459" s="84" t="s">
        <v>12036</v>
      </c>
      <c r="E2459" s="84" t="b">
        <v>0</v>
      </c>
      <c r="F2459" s="84" t="b">
        <v>0</v>
      </c>
      <c r="G2459" s="84" t="b">
        <v>0</v>
      </c>
    </row>
    <row r="2460" spans="1:7" x14ac:dyDescent="0.25">
      <c r="A2460" s="84" t="s">
        <v>14856</v>
      </c>
      <c r="B2460" s="84">
        <v>2</v>
      </c>
      <c r="C2460" s="122">
        <v>1.2226922982260685E-3</v>
      </c>
      <c r="D2460" s="84" t="s">
        <v>12036</v>
      </c>
      <c r="E2460" s="84" t="b">
        <v>0</v>
      </c>
      <c r="F2460" s="84" t="b">
        <v>0</v>
      </c>
      <c r="G2460" s="84" t="b">
        <v>0</v>
      </c>
    </row>
    <row r="2461" spans="1:7" x14ac:dyDescent="0.25">
      <c r="A2461" s="84" t="s">
        <v>14857</v>
      </c>
      <c r="B2461" s="84">
        <v>2</v>
      </c>
      <c r="C2461" s="122">
        <v>1.2226922982260685E-3</v>
      </c>
      <c r="D2461" s="84" t="s">
        <v>12036</v>
      </c>
      <c r="E2461" s="84" t="b">
        <v>0</v>
      </c>
      <c r="F2461" s="84" t="b">
        <v>0</v>
      </c>
      <c r="G2461" s="84" t="b">
        <v>0</v>
      </c>
    </row>
    <row r="2462" spans="1:7" x14ac:dyDescent="0.25">
      <c r="A2462" s="84" t="s">
        <v>15127</v>
      </c>
      <c r="B2462" s="84">
        <v>2</v>
      </c>
      <c r="C2462" s="122">
        <v>1.2226922982260685E-3</v>
      </c>
      <c r="D2462" s="84" t="s">
        <v>12036</v>
      </c>
      <c r="E2462" s="84" t="b">
        <v>0</v>
      </c>
      <c r="F2462" s="84" t="b">
        <v>0</v>
      </c>
      <c r="G2462" s="84" t="b">
        <v>0</v>
      </c>
    </row>
    <row r="2463" spans="1:7" x14ac:dyDescent="0.25">
      <c r="A2463" s="84" t="s">
        <v>15714</v>
      </c>
      <c r="B2463" s="84">
        <v>2</v>
      </c>
      <c r="C2463" s="122">
        <v>1.2226922982260685E-3</v>
      </c>
      <c r="D2463" s="84" t="s">
        <v>12036</v>
      </c>
      <c r="E2463" s="84" t="b">
        <v>0</v>
      </c>
      <c r="F2463" s="84" t="b">
        <v>0</v>
      </c>
      <c r="G2463" s="84" t="b">
        <v>0</v>
      </c>
    </row>
    <row r="2464" spans="1:7" x14ac:dyDescent="0.25">
      <c r="A2464" s="84" t="s">
        <v>15715</v>
      </c>
      <c r="B2464" s="84">
        <v>2</v>
      </c>
      <c r="C2464" s="122">
        <v>1.2226922982260685E-3</v>
      </c>
      <c r="D2464" s="84" t="s">
        <v>12036</v>
      </c>
      <c r="E2464" s="84" t="b">
        <v>0</v>
      </c>
      <c r="F2464" s="84" t="b">
        <v>0</v>
      </c>
      <c r="G2464" s="84" t="b">
        <v>0</v>
      </c>
    </row>
    <row r="2465" spans="1:7" x14ac:dyDescent="0.25">
      <c r="A2465" s="84" t="s">
        <v>14862</v>
      </c>
      <c r="B2465" s="84">
        <v>2</v>
      </c>
      <c r="C2465" s="122">
        <v>1.2226922982260685E-3</v>
      </c>
      <c r="D2465" s="84" t="s">
        <v>12036</v>
      </c>
      <c r="E2465" s="84" t="b">
        <v>0</v>
      </c>
      <c r="F2465" s="84" t="b">
        <v>0</v>
      </c>
      <c r="G2465" s="84" t="b">
        <v>0</v>
      </c>
    </row>
    <row r="2466" spans="1:7" x14ac:dyDescent="0.25">
      <c r="A2466" s="84" t="s">
        <v>15406</v>
      </c>
      <c r="B2466" s="84">
        <v>2</v>
      </c>
      <c r="C2466" s="122">
        <v>1.2226922982260685E-3</v>
      </c>
      <c r="D2466" s="84" t="s">
        <v>12036</v>
      </c>
      <c r="E2466" s="84" t="b">
        <v>0</v>
      </c>
      <c r="F2466" s="84" t="b">
        <v>0</v>
      </c>
      <c r="G2466" s="84" t="b">
        <v>0</v>
      </c>
    </row>
    <row r="2467" spans="1:7" x14ac:dyDescent="0.25">
      <c r="A2467" s="84" t="s">
        <v>12283</v>
      </c>
      <c r="B2467" s="84">
        <v>2</v>
      </c>
      <c r="C2467" s="122">
        <v>1.2226922982260685E-3</v>
      </c>
      <c r="D2467" s="84" t="s">
        <v>12036</v>
      </c>
      <c r="E2467" s="84" t="b">
        <v>0</v>
      </c>
      <c r="F2467" s="84" t="b">
        <v>0</v>
      </c>
      <c r="G2467" s="84" t="b">
        <v>0</v>
      </c>
    </row>
    <row r="2468" spans="1:7" x14ac:dyDescent="0.25">
      <c r="A2468" s="84" t="s">
        <v>844</v>
      </c>
      <c r="B2468" s="84">
        <v>2</v>
      </c>
      <c r="C2468" s="122">
        <v>1.2226922982260685E-3</v>
      </c>
      <c r="D2468" s="84" t="s">
        <v>12036</v>
      </c>
      <c r="E2468" s="84" t="b">
        <v>0</v>
      </c>
      <c r="F2468" s="84" t="b">
        <v>0</v>
      </c>
      <c r="G2468" s="84" t="b">
        <v>0</v>
      </c>
    </row>
    <row r="2469" spans="1:7" x14ac:dyDescent="0.25">
      <c r="A2469" s="84" t="s">
        <v>15628</v>
      </c>
      <c r="B2469" s="84">
        <v>2</v>
      </c>
      <c r="C2469" s="122">
        <v>1.2226922982260685E-3</v>
      </c>
      <c r="D2469" s="84" t="s">
        <v>12036</v>
      </c>
      <c r="E2469" s="84" t="b">
        <v>0</v>
      </c>
      <c r="F2469" s="84" t="b">
        <v>0</v>
      </c>
      <c r="G2469" s="84" t="b">
        <v>0</v>
      </c>
    </row>
    <row r="2470" spans="1:7" x14ac:dyDescent="0.25">
      <c r="A2470" s="84" t="s">
        <v>15629</v>
      </c>
      <c r="B2470" s="84">
        <v>2</v>
      </c>
      <c r="C2470" s="122">
        <v>1.2226922982260685E-3</v>
      </c>
      <c r="D2470" s="84" t="s">
        <v>12036</v>
      </c>
      <c r="E2470" s="84" t="b">
        <v>0</v>
      </c>
      <c r="F2470" s="84" t="b">
        <v>0</v>
      </c>
      <c r="G2470" s="84" t="b">
        <v>0</v>
      </c>
    </row>
    <row r="2471" spans="1:7" x14ac:dyDescent="0.25">
      <c r="A2471" s="84" t="s">
        <v>15630</v>
      </c>
      <c r="B2471" s="84">
        <v>2</v>
      </c>
      <c r="C2471" s="122">
        <v>1.2226922982260685E-3</v>
      </c>
      <c r="D2471" s="84" t="s">
        <v>12036</v>
      </c>
      <c r="E2471" s="84" t="b">
        <v>0</v>
      </c>
      <c r="F2471" s="84" t="b">
        <v>0</v>
      </c>
      <c r="G2471" s="84" t="b">
        <v>0</v>
      </c>
    </row>
    <row r="2472" spans="1:7" x14ac:dyDescent="0.25">
      <c r="A2472" s="84" t="s">
        <v>15051</v>
      </c>
      <c r="B2472" s="84">
        <v>2</v>
      </c>
      <c r="C2472" s="122">
        <v>1.2226922982260685E-3</v>
      </c>
      <c r="D2472" s="84" t="s">
        <v>12036</v>
      </c>
      <c r="E2472" s="84" t="b">
        <v>0</v>
      </c>
      <c r="F2472" s="84" t="b">
        <v>0</v>
      </c>
      <c r="G2472" s="84" t="b">
        <v>0</v>
      </c>
    </row>
    <row r="2473" spans="1:7" x14ac:dyDescent="0.25">
      <c r="A2473" s="84" t="s">
        <v>15052</v>
      </c>
      <c r="B2473" s="84">
        <v>2</v>
      </c>
      <c r="C2473" s="122">
        <v>1.2226922982260685E-3</v>
      </c>
      <c r="D2473" s="84" t="s">
        <v>12036</v>
      </c>
      <c r="E2473" s="84" t="b">
        <v>0</v>
      </c>
      <c r="F2473" s="84" t="b">
        <v>0</v>
      </c>
      <c r="G2473" s="84" t="b">
        <v>0</v>
      </c>
    </row>
    <row r="2474" spans="1:7" x14ac:dyDescent="0.25">
      <c r="A2474" s="84" t="s">
        <v>14541</v>
      </c>
      <c r="B2474" s="84">
        <v>2</v>
      </c>
      <c r="C2474" s="122">
        <v>1.2226922982260685E-3</v>
      </c>
      <c r="D2474" s="84" t="s">
        <v>12036</v>
      </c>
      <c r="E2474" s="84" t="b">
        <v>0</v>
      </c>
      <c r="F2474" s="84" t="b">
        <v>0</v>
      </c>
      <c r="G2474" s="84" t="b">
        <v>0</v>
      </c>
    </row>
    <row r="2475" spans="1:7" x14ac:dyDescent="0.25">
      <c r="A2475" s="84" t="s">
        <v>14475</v>
      </c>
      <c r="B2475" s="84">
        <v>2</v>
      </c>
      <c r="C2475" s="122">
        <v>1.2226922982260685E-3</v>
      </c>
      <c r="D2475" s="84" t="s">
        <v>12036</v>
      </c>
      <c r="E2475" s="84" t="b">
        <v>0</v>
      </c>
      <c r="F2475" s="84" t="b">
        <v>0</v>
      </c>
      <c r="G2475" s="84" t="b">
        <v>0</v>
      </c>
    </row>
    <row r="2476" spans="1:7" x14ac:dyDescent="0.25">
      <c r="A2476" s="84" t="s">
        <v>15384</v>
      </c>
      <c r="B2476" s="84">
        <v>2</v>
      </c>
      <c r="C2476" s="122">
        <v>1.2226922982260685E-3</v>
      </c>
      <c r="D2476" s="84" t="s">
        <v>12036</v>
      </c>
      <c r="E2476" s="84" t="b">
        <v>0</v>
      </c>
      <c r="F2476" s="84" t="b">
        <v>0</v>
      </c>
      <c r="G2476" s="84" t="b">
        <v>0</v>
      </c>
    </row>
    <row r="2477" spans="1:7" x14ac:dyDescent="0.25">
      <c r="A2477" s="84" t="s">
        <v>14724</v>
      </c>
      <c r="B2477" s="84">
        <v>2</v>
      </c>
      <c r="C2477" s="122">
        <v>1.2226922982260685E-3</v>
      </c>
      <c r="D2477" s="84" t="s">
        <v>12036</v>
      </c>
      <c r="E2477" s="84" t="b">
        <v>0</v>
      </c>
      <c r="F2477" s="84" t="b">
        <v>0</v>
      </c>
      <c r="G2477" s="84" t="b">
        <v>0</v>
      </c>
    </row>
    <row r="2478" spans="1:7" x14ac:dyDescent="0.25">
      <c r="A2478" s="84" t="s">
        <v>14584</v>
      </c>
      <c r="B2478" s="84">
        <v>2</v>
      </c>
      <c r="C2478" s="122">
        <v>1.2226922982260685E-3</v>
      </c>
      <c r="D2478" s="84" t="s">
        <v>12036</v>
      </c>
      <c r="E2478" s="84" t="b">
        <v>0</v>
      </c>
      <c r="F2478" s="84" t="b">
        <v>0</v>
      </c>
      <c r="G2478" s="84" t="b">
        <v>0</v>
      </c>
    </row>
    <row r="2479" spans="1:7" x14ac:dyDescent="0.25">
      <c r="A2479" s="84" t="s">
        <v>12284</v>
      </c>
      <c r="B2479" s="84">
        <v>2</v>
      </c>
      <c r="C2479" s="122">
        <v>1.2226922982260685E-3</v>
      </c>
      <c r="D2479" s="84" t="s">
        <v>12036</v>
      </c>
      <c r="E2479" s="84" t="b">
        <v>0</v>
      </c>
      <c r="F2479" s="84" t="b">
        <v>0</v>
      </c>
      <c r="G2479" s="84" t="b">
        <v>0</v>
      </c>
    </row>
    <row r="2480" spans="1:7" x14ac:dyDescent="0.25">
      <c r="A2480" s="84" t="s">
        <v>14683</v>
      </c>
      <c r="B2480" s="84">
        <v>2</v>
      </c>
      <c r="C2480" s="122">
        <v>1.2226922982260685E-3</v>
      </c>
      <c r="D2480" s="84" t="s">
        <v>12036</v>
      </c>
      <c r="E2480" s="84" t="b">
        <v>0</v>
      </c>
      <c r="F2480" s="84" t="b">
        <v>1</v>
      </c>
      <c r="G2480" s="84" t="b">
        <v>0</v>
      </c>
    </row>
    <row r="2481" spans="1:7" x14ac:dyDescent="0.25">
      <c r="A2481" s="84" t="s">
        <v>14281</v>
      </c>
      <c r="B2481" s="84">
        <v>2</v>
      </c>
      <c r="C2481" s="122">
        <v>1.2226922982260685E-3</v>
      </c>
      <c r="D2481" s="84" t="s">
        <v>12036</v>
      </c>
      <c r="E2481" s="84" t="b">
        <v>0</v>
      </c>
      <c r="F2481" s="84" t="b">
        <v>0</v>
      </c>
      <c r="G2481" s="84" t="b">
        <v>0</v>
      </c>
    </row>
    <row r="2482" spans="1:7" x14ac:dyDescent="0.25">
      <c r="A2482" s="84" t="s">
        <v>15361</v>
      </c>
      <c r="B2482" s="84">
        <v>2</v>
      </c>
      <c r="C2482" s="122">
        <v>1.2226922982260685E-3</v>
      </c>
      <c r="D2482" s="84" t="s">
        <v>12036</v>
      </c>
      <c r="E2482" s="84" t="b">
        <v>0</v>
      </c>
      <c r="F2482" s="84" t="b">
        <v>0</v>
      </c>
      <c r="G2482" s="84" t="b">
        <v>0</v>
      </c>
    </row>
    <row r="2483" spans="1:7" x14ac:dyDescent="0.25">
      <c r="A2483" s="84" t="s">
        <v>12381</v>
      </c>
      <c r="B2483" s="84">
        <v>2</v>
      </c>
      <c r="C2483" s="122">
        <v>1.2226922982260685E-3</v>
      </c>
      <c r="D2483" s="84" t="s">
        <v>12036</v>
      </c>
      <c r="E2483" s="84" t="b">
        <v>0</v>
      </c>
      <c r="F2483" s="84" t="b">
        <v>0</v>
      </c>
      <c r="G2483" s="84" t="b">
        <v>0</v>
      </c>
    </row>
    <row r="2484" spans="1:7" x14ac:dyDescent="0.25">
      <c r="A2484" s="84" t="s">
        <v>15362</v>
      </c>
      <c r="B2484" s="84">
        <v>2</v>
      </c>
      <c r="C2484" s="122">
        <v>1.2226922982260685E-3</v>
      </c>
      <c r="D2484" s="84" t="s">
        <v>12036</v>
      </c>
      <c r="E2484" s="84" t="b">
        <v>0</v>
      </c>
      <c r="F2484" s="84" t="b">
        <v>0</v>
      </c>
      <c r="G2484" s="84" t="b">
        <v>0</v>
      </c>
    </row>
    <row r="2485" spans="1:7" x14ac:dyDescent="0.25">
      <c r="A2485" s="84" t="s">
        <v>14338</v>
      </c>
      <c r="B2485" s="84">
        <v>2</v>
      </c>
      <c r="C2485" s="122">
        <v>1.2226922982260685E-3</v>
      </c>
      <c r="D2485" s="84" t="s">
        <v>12036</v>
      </c>
      <c r="E2485" s="84" t="b">
        <v>0</v>
      </c>
      <c r="F2485" s="84" t="b">
        <v>0</v>
      </c>
      <c r="G2485" s="84" t="b">
        <v>0</v>
      </c>
    </row>
    <row r="2486" spans="1:7" x14ac:dyDescent="0.25">
      <c r="A2486" s="84" t="s">
        <v>890</v>
      </c>
      <c r="B2486" s="84">
        <v>2</v>
      </c>
      <c r="C2486" s="122">
        <v>1.2226922982260685E-3</v>
      </c>
      <c r="D2486" s="84" t="s">
        <v>12036</v>
      </c>
      <c r="E2486" s="84" t="b">
        <v>0</v>
      </c>
      <c r="F2486" s="84" t="b">
        <v>0</v>
      </c>
      <c r="G2486" s="84" t="b">
        <v>0</v>
      </c>
    </row>
    <row r="2487" spans="1:7" x14ac:dyDescent="0.25">
      <c r="A2487" s="84" t="s">
        <v>14560</v>
      </c>
      <c r="B2487" s="84">
        <v>2</v>
      </c>
      <c r="C2487" s="122">
        <v>1.2226922982260685E-3</v>
      </c>
      <c r="D2487" s="84" t="s">
        <v>12036</v>
      </c>
      <c r="E2487" s="84" t="b">
        <v>0</v>
      </c>
      <c r="F2487" s="84" t="b">
        <v>0</v>
      </c>
      <c r="G2487" s="84" t="b">
        <v>0</v>
      </c>
    </row>
    <row r="2488" spans="1:7" x14ac:dyDescent="0.25">
      <c r="A2488" s="84" t="s">
        <v>682</v>
      </c>
      <c r="B2488" s="84">
        <v>2</v>
      </c>
      <c r="C2488" s="122">
        <v>1.2226922982260685E-3</v>
      </c>
      <c r="D2488" s="84" t="s">
        <v>12036</v>
      </c>
      <c r="E2488" s="84" t="b">
        <v>0</v>
      </c>
      <c r="F2488" s="84" t="b">
        <v>0</v>
      </c>
      <c r="G2488" s="84" t="b">
        <v>0</v>
      </c>
    </row>
    <row r="2489" spans="1:7" x14ac:dyDescent="0.25">
      <c r="A2489" s="84" t="s">
        <v>973</v>
      </c>
      <c r="B2489" s="84">
        <v>2</v>
      </c>
      <c r="C2489" s="122">
        <v>1.2226922982260685E-3</v>
      </c>
      <c r="D2489" s="84" t="s">
        <v>12036</v>
      </c>
      <c r="E2489" s="84" t="b">
        <v>0</v>
      </c>
      <c r="F2489" s="84" t="b">
        <v>0</v>
      </c>
      <c r="G2489" s="84" t="b">
        <v>0</v>
      </c>
    </row>
    <row r="2490" spans="1:7" x14ac:dyDescent="0.25">
      <c r="A2490" s="84" t="s">
        <v>15150</v>
      </c>
      <c r="B2490" s="84">
        <v>2</v>
      </c>
      <c r="C2490" s="122">
        <v>1.2226922982260685E-3</v>
      </c>
      <c r="D2490" s="84" t="s">
        <v>12036</v>
      </c>
      <c r="E2490" s="84" t="b">
        <v>0</v>
      </c>
      <c r="F2490" s="84" t="b">
        <v>0</v>
      </c>
      <c r="G2490" s="84" t="b">
        <v>0</v>
      </c>
    </row>
    <row r="2491" spans="1:7" x14ac:dyDescent="0.25">
      <c r="A2491" s="84" t="s">
        <v>14876</v>
      </c>
      <c r="B2491" s="84">
        <v>2</v>
      </c>
      <c r="C2491" s="122">
        <v>1.3963968542929936E-3</v>
      </c>
      <c r="D2491" s="84" t="s">
        <v>12036</v>
      </c>
      <c r="E2491" s="84" t="b">
        <v>0</v>
      </c>
      <c r="F2491" s="84" t="b">
        <v>0</v>
      </c>
      <c r="G2491" s="84" t="b">
        <v>0</v>
      </c>
    </row>
    <row r="2492" spans="1:7" x14ac:dyDescent="0.25">
      <c r="A2492" s="84" t="s">
        <v>15233</v>
      </c>
      <c r="B2492" s="84">
        <v>2</v>
      </c>
      <c r="C2492" s="122">
        <v>1.2226922982260685E-3</v>
      </c>
      <c r="D2492" s="84" t="s">
        <v>12036</v>
      </c>
      <c r="E2492" s="84" t="b">
        <v>0</v>
      </c>
      <c r="F2492" s="84" t="b">
        <v>0</v>
      </c>
      <c r="G2492" s="84" t="b">
        <v>0</v>
      </c>
    </row>
    <row r="2493" spans="1:7" x14ac:dyDescent="0.25">
      <c r="A2493" s="84" t="s">
        <v>15234</v>
      </c>
      <c r="B2493" s="84">
        <v>2</v>
      </c>
      <c r="C2493" s="122">
        <v>1.2226922982260685E-3</v>
      </c>
      <c r="D2493" s="84" t="s">
        <v>12036</v>
      </c>
      <c r="E2493" s="84" t="b">
        <v>0</v>
      </c>
      <c r="F2493" s="84" t="b">
        <v>0</v>
      </c>
      <c r="G2493" s="84" t="b">
        <v>0</v>
      </c>
    </row>
    <row r="2494" spans="1:7" x14ac:dyDescent="0.25">
      <c r="A2494" s="84" t="s">
        <v>15235</v>
      </c>
      <c r="B2494" s="84">
        <v>2</v>
      </c>
      <c r="C2494" s="122">
        <v>1.2226922982260685E-3</v>
      </c>
      <c r="D2494" s="84" t="s">
        <v>12036</v>
      </c>
      <c r="E2494" s="84" t="b">
        <v>0</v>
      </c>
      <c r="F2494" s="84" t="b">
        <v>1</v>
      </c>
      <c r="G2494" s="84" t="b">
        <v>0</v>
      </c>
    </row>
    <row r="2495" spans="1:7" x14ac:dyDescent="0.25">
      <c r="A2495" s="84" t="s">
        <v>15451</v>
      </c>
      <c r="B2495" s="84">
        <v>2</v>
      </c>
      <c r="C2495" s="122">
        <v>1.2226922982260685E-3</v>
      </c>
      <c r="D2495" s="84" t="s">
        <v>12036</v>
      </c>
      <c r="E2495" s="84" t="b">
        <v>0</v>
      </c>
      <c r="F2495" s="84" t="b">
        <v>0</v>
      </c>
      <c r="G2495" s="84" t="b">
        <v>0</v>
      </c>
    </row>
    <row r="2496" spans="1:7" x14ac:dyDescent="0.25">
      <c r="A2496" s="84" t="s">
        <v>15452</v>
      </c>
      <c r="B2496" s="84">
        <v>2</v>
      </c>
      <c r="C2496" s="122">
        <v>1.2226922982260685E-3</v>
      </c>
      <c r="D2496" s="84" t="s">
        <v>12036</v>
      </c>
      <c r="E2496" s="84" t="b">
        <v>0</v>
      </c>
      <c r="F2496" s="84" t="b">
        <v>0</v>
      </c>
      <c r="G2496" s="84" t="b">
        <v>0</v>
      </c>
    </row>
    <row r="2497" spans="1:7" x14ac:dyDescent="0.25">
      <c r="A2497" s="84" t="s">
        <v>14871</v>
      </c>
      <c r="B2497" s="84">
        <v>2</v>
      </c>
      <c r="C2497" s="122">
        <v>1.2226922982260685E-3</v>
      </c>
      <c r="D2497" s="84" t="s">
        <v>12036</v>
      </c>
      <c r="E2497" s="84" t="b">
        <v>0</v>
      </c>
      <c r="F2497" s="84" t="b">
        <v>0</v>
      </c>
      <c r="G2497" s="84" t="b">
        <v>0</v>
      </c>
    </row>
    <row r="2498" spans="1:7" x14ac:dyDescent="0.25">
      <c r="A2498" s="84" t="s">
        <v>15188</v>
      </c>
      <c r="B2498" s="84">
        <v>2</v>
      </c>
      <c r="C2498" s="122">
        <v>1.2226922982260685E-3</v>
      </c>
      <c r="D2498" s="84" t="s">
        <v>12036</v>
      </c>
      <c r="E2498" s="84" t="b">
        <v>0</v>
      </c>
      <c r="F2498" s="84" t="b">
        <v>1</v>
      </c>
      <c r="G2498" s="84" t="b">
        <v>0</v>
      </c>
    </row>
    <row r="2499" spans="1:7" x14ac:dyDescent="0.25">
      <c r="A2499" s="84" t="s">
        <v>14558</v>
      </c>
      <c r="B2499" s="84">
        <v>2</v>
      </c>
      <c r="C2499" s="122">
        <v>1.2226922982260685E-3</v>
      </c>
      <c r="D2499" s="84" t="s">
        <v>12036</v>
      </c>
      <c r="E2499" s="84" t="b">
        <v>0</v>
      </c>
      <c r="F2499" s="84" t="b">
        <v>0</v>
      </c>
      <c r="G2499" s="84" t="b">
        <v>0</v>
      </c>
    </row>
    <row r="2500" spans="1:7" x14ac:dyDescent="0.25">
      <c r="A2500" s="84" t="s">
        <v>15186</v>
      </c>
      <c r="B2500" s="84">
        <v>2</v>
      </c>
      <c r="C2500" s="122">
        <v>1.2226922982260685E-3</v>
      </c>
      <c r="D2500" s="84" t="s">
        <v>12036</v>
      </c>
      <c r="E2500" s="84" t="b">
        <v>0</v>
      </c>
      <c r="F2500" s="84" t="b">
        <v>0</v>
      </c>
      <c r="G2500" s="84" t="b">
        <v>0</v>
      </c>
    </row>
    <row r="2501" spans="1:7" x14ac:dyDescent="0.25">
      <c r="A2501" s="84" t="s">
        <v>15453</v>
      </c>
      <c r="B2501" s="84">
        <v>2</v>
      </c>
      <c r="C2501" s="122">
        <v>1.2226922982260685E-3</v>
      </c>
      <c r="D2501" s="84" t="s">
        <v>12036</v>
      </c>
      <c r="E2501" s="84" t="b">
        <v>0</v>
      </c>
      <c r="F2501" s="84" t="b">
        <v>0</v>
      </c>
      <c r="G2501" s="84" t="b">
        <v>0</v>
      </c>
    </row>
    <row r="2502" spans="1:7" x14ac:dyDescent="0.25">
      <c r="A2502" s="84" t="s">
        <v>15454</v>
      </c>
      <c r="B2502" s="84">
        <v>2</v>
      </c>
      <c r="C2502" s="122">
        <v>1.2226922982260685E-3</v>
      </c>
      <c r="D2502" s="84" t="s">
        <v>12036</v>
      </c>
      <c r="E2502" s="84" t="b">
        <v>0</v>
      </c>
      <c r="F2502" s="84" t="b">
        <v>0</v>
      </c>
      <c r="G2502" s="84" t="b">
        <v>0</v>
      </c>
    </row>
    <row r="2503" spans="1:7" x14ac:dyDescent="0.25">
      <c r="A2503" s="84" t="s">
        <v>15064</v>
      </c>
      <c r="B2503" s="84">
        <v>2</v>
      </c>
      <c r="C2503" s="122">
        <v>1.2226922982260685E-3</v>
      </c>
      <c r="D2503" s="84" t="s">
        <v>12036</v>
      </c>
      <c r="E2503" s="84" t="b">
        <v>0</v>
      </c>
      <c r="F2503" s="84" t="b">
        <v>0</v>
      </c>
      <c r="G2503" s="84" t="b">
        <v>0</v>
      </c>
    </row>
    <row r="2504" spans="1:7" x14ac:dyDescent="0.25">
      <c r="A2504" s="84" t="s">
        <v>15065</v>
      </c>
      <c r="B2504" s="84">
        <v>2</v>
      </c>
      <c r="C2504" s="122">
        <v>1.2226922982260685E-3</v>
      </c>
      <c r="D2504" s="84" t="s">
        <v>12036</v>
      </c>
      <c r="E2504" s="84" t="b">
        <v>0</v>
      </c>
      <c r="F2504" s="84" t="b">
        <v>1</v>
      </c>
      <c r="G2504" s="84" t="b">
        <v>0</v>
      </c>
    </row>
    <row r="2505" spans="1:7" x14ac:dyDescent="0.25">
      <c r="A2505" s="84" t="s">
        <v>14834</v>
      </c>
      <c r="B2505" s="84">
        <v>2</v>
      </c>
      <c r="C2505" s="122">
        <v>1.2226922982260685E-3</v>
      </c>
      <c r="D2505" s="84" t="s">
        <v>12036</v>
      </c>
      <c r="E2505" s="84" t="b">
        <v>0</v>
      </c>
      <c r="F2505" s="84" t="b">
        <v>0</v>
      </c>
      <c r="G2505" s="84" t="b">
        <v>0</v>
      </c>
    </row>
    <row r="2506" spans="1:7" x14ac:dyDescent="0.25">
      <c r="A2506" s="84" t="s">
        <v>15066</v>
      </c>
      <c r="B2506" s="84">
        <v>2</v>
      </c>
      <c r="C2506" s="122">
        <v>1.2226922982260685E-3</v>
      </c>
      <c r="D2506" s="84" t="s">
        <v>12036</v>
      </c>
      <c r="E2506" s="84" t="b">
        <v>0</v>
      </c>
      <c r="F2506" s="84" t="b">
        <v>0</v>
      </c>
      <c r="G2506" s="84" t="b">
        <v>0</v>
      </c>
    </row>
    <row r="2507" spans="1:7" x14ac:dyDescent="0.25">
      <c r="A2507" s="84" t="s">
        <v>15059</v>
      </c>
      <c r="B2507" s="84">
        <v>2</v>
      </c>
      <c r="C2507" s="122">
        <v>1.2226922982260685E-3</v>
      </c>
      <c r="D2507" s="84" t="s">
        <v>12036</v>
      </c>
      <c r="E2507" s="84" t="b">
        <v>0</v>
      </c>
      <c r="F2507" s="84" t="b">
        <v>0</v>
      </c>
      <c r="G2507" s="84" t="b">
        <v>0</v>
      </c>
    </row>
    <row r="2508" spans="1:7" x14ac:dyDescent="0.25">
      <c r="A2508" s="84" t="s">
        <v>15060</v>
      </c>
      <c r="B2508" s="84">
        <v>2</v>
      </c>
      <c r="C2508" s="122">
        <v>1.2226922982260685E-3</v>
      </c>
      <c r="D2508" s="84" t="s">
        <v>12036</v>
      </c>
      <c r="E2508" s="84" t="b">
        <v>0</v>
      </c>
      <c r="F2508" s="84" t="b">
        <v>0</v>
      </c>
      <c r="G2508" s="84" t="b">
        <v>0</v>
      </c>
    </row>
    <row r="2509" spans="1:7" x14ac:dyDescent="0.25">
      <c r="A2509" s="84" t="s">
        <v>14645</v>
      </c>
      <c r="B2509" s="84">
        <v>2</v>
      </c>
      <c r="C2509" s="122">
        <v>1.2226922982260685E-3</v>
      </c>
      <c r="D2509" s="84" t="s">
        <v>12036</v>
      </c>
      <c r="E2509" s="84" t="b">
        <v>0</v>
      </c>
      <c r="F2509" s="84" t="b">
        <v>0</v>
      </c>
      <c r="G2509" s="84" t="b">
        <v>0</v>
      </c>
    </row>
    <row r="2510" spans="1:7" x14ac:dyDescent="0.25">
      <c r="A2510" s="84" t="s">
        <v>14374</v>
      </c>
      <c r="B2510" s="84">
        <v>2</v>
      </c>
      <c r="C2510" s="122">
        <v>1.2226922982260685E-3</v>
      </c>
      <c r="D2510" s="84" t="s">
        <v>12036</v>
      </c>
      <c r="E2510" s="84" t="b">
        <v>0</v>
      </c>
      <c r="F2510" s="84" t="b">
        <v>0</v>
      </c>
      <c r="G2510" s="84" t="b">
        <v>0</v>
      </c>
    </row>
    <row r="2511" spans="1:7" x14ac:dyDescent="0.25">
      <c r="A2511" s="84" t="s">
        <v>15061</v>
      </c>
      <c r="B2511" s="84">
        <v>2</v>
      </c>
      <c r="C2511" s="122">
        <v>1.2226922982260685E-3</v>
      </c>
      <c r="D2511" s="84" t="s">
        <v>12036</v>
      </c>
      <c r="E2511" s="84" t="b">
        <v>0</v>
      </c>
      <c r="F2511" s="84" t="b">
        <v>1</v>
      </c>
      <c r="G2511" s="84" t="b">
        <v>0</v>
      </c>
    </row>
    <row r="2512" spans="1:7" x14ac:dyDescent="0.25">
      <c r="A2512" s="84" t="s">
        <v>14833</v>
      </c>
      <c r="B2512" s="84">
        <v>2</v>
      </c>
      <c r="C2512" s="122">
        <v>1.2226922982260685E-3</v>
      </c>
      <c r="D2512" s="84" t="s">
        <v>12036</v>
      </c>
      <c r="E2512" s="84" t="b">
        <v>0</v>
      </c>
      <c r="F2512" s="84" t="b">
        <v>0</v>
      </c>
      <c r="G2512" s="84" t="b">
        <v>0</v>
      </c>
    </row>
    <row r="2513" spans="1:7" x14ac:dyDescent="0.25">
      <c r="A2513" s="84" t="s">
        <v>15062</v>
      </c>
      <c r="B2513" s="84">
        <v>2</v>
      </c>
      <c r="C2513" s="122">
        <v>1.2226922982260685E-3</v>
      </c>
      <c r="D2513" s="84" t="s">
        <v>12036</v>
      </c>
      <c r="E2513" s="84" t="b">
        <v>0</v>
      </c>
      <c r="F2513" s="84" t="b">
        <v>0</v>
      </c>
      <c r="G2513" s="84" t="b">
        <v>0</v>
      </c>
    </row>
    <row r="2514" spans="1:7" x14ac:dyDescent="0.25">
      <c r="A2514" s="84" t="s">
        <v>15053</v>
      </c>
      <c r="B2514" s="84">
        <v>2</v>
      </c>
      <c r="C2514" s="122">
        <v>1.2226922982260685E-3</v>
      </c>
      <c r="D2514" s="84" t="s">
        <v>12036</v>
      </c>
      <c r="E2514" s="84" t="b">
        <v>0</v>
      </c>
      <c r="F2514" s="84" t="b">
        <v>0</v>
      </c>
      <c r="G2514" s="84" t="b">
        <v>0</v>
      </c>
    </row>
    <row r="2515" spans="1:7" x14ac:dyDescent="0.25">
      <c r="A2515" s="84" t="s">
        <v>14643</v>
      </c>
      <c r="B2515" s="84">
        <v>2</v>
      </c>
      <c r="C2515" s="122">
        <v>1.2226922982260685E-3</v>
      </c>
      <c r="D2515" s="84" t="s">
        <v>12036</v>
      </c>
      <c r="E2515" s="84" t="b">
        <v>1</v>
      </c>
      <c r="F2515" s="84" t="b">
        <v>0</v>
      </c>
      <c r="G2515" s="84" t="b">
        <v>0</v>
      </c>
    </row>
    <row r="2516" spans="1:7" x14ac:dyDescent="0.25">
      <c r="A2516" s="84" t="s">
        <v>15054</v>
      </c>
      <c r="B2516" s="84">
        <v>2</v>
      </c>
      <c r="C2516" s="122">
        <v>1.2226922982260685E-3</v>
      </c>
      <c r="D2516" s="84" t="s">
        <v>12036</v>
      </c>
      <c r="E2516" s="84" t="b">
        <v>0</v>
      </c>
      <c r="F2516" s="84" t="b">
        <v>0</v>
      </c>
      <c r="G2516" s="84" t="b">
        <v>0</v>
      </c>
    </row>
    <row r="2517" spans="1:7" x14ac:dyDescent="0.25">
      <c r="A2517" s="84" t="s">
        <v>336</v>
      </c>
      <c r="B2517" s="84">
        <v>2</v>
      </c>
      <c r="C2517" s="122">
        <v>1.2226922982260685E-3</v>
      </c>
      <c r="D2517" s="84" t="s">
        <v>12036</v>
      </c>
      <c r="E2517" s="84" t="b">
        <v>0</v>
      </c>
      <c r="F2517" s="84" t="b">
        <v>0</v>
      </c>
      <c r="G2517" s="84" t="b">
        <v>0</v>
      </c>
    </row>
    <row r="2518" spans="1:7" x14ac:dyDescent="0.25">
      <c r="A2518" s="84" t="s">
        <v>15154</v>
      </c>
      <c r="B2518" s="84">
        <v>2</v>
      </c>
      <c r="C2518" s="122">
        <v>1.2226922982260685E-3</v>
      </c>
      <c r="D2518" s="84" t="s">
        <v>12036</v>
      </c>
      <c r="E2518" s="84" t="b">
        <v>1</v>
      </c>
      <c r="F2518" s="84" t="b">
        <v>0</v>
      </c>
      <c r="G2518" s="84" t="b">
        <v>0</v>
      </c>
    </row>
    <row r="2519" spans="1:7" x14ac:dyDescent="0.25">
      <c r="A2519" s="84" t="s">
        <v>15155</v>
      </c>
      <c r="B2519" s="84">
        <v>2</v>
      </c>
      <c r="C2519" s="122">
        <v>1.2226922982260685E-3</v>
      </c>
      <c r="D2519" s="84" t="s">
        <v>12036</v>
      </c>
      <c r="E2519" s="84" t="b">
        <v>0</v>
      </c>
      <c r="F2519" s="84" t="b">
        <v>0</v>
      </c>
      <c r="G2519" s="84" t="b">
        <v>0</v>
      </c>
    </row>
    <row r="2520" spans="1:7" x14ac:dyDescent="0.25">
      <c r="A2520" s="84" t="s">
        <v>2954</v>
      </c>
      <c r="B2520" s="84">
        <v>2</v>
      </c>
      <c r="C2520" s="122">
        <v>1.2226922982260685E-3</v>
      </c>
      <c r="D2520" s="84" t="s">
        <v>12036</v>
      </c>
      <c r="E2520" s="84" t="b">
        <v>0</v>
      </c>
      <c r="F2520" s="84" t="b">
        <v>0</v>
      </c>
      <c r="G2520" s="84" t="b">
        <v>0</v>
      </c>
    </row>
    <row r="2521" spans="1:7" x14ac:dyDescent="0.25">
      <c r="A2521" s="84" t="s">
        <v>14450</v>
      </c>
      <c r="B2521" s="84">
        <v>2</v>
      </c>
      <c r="C2521" s="122">
        <v>1.2226922982260685E-3</v>
      </c>
      <c r="D2521" s="84" t="s">
        <v>12036</v>
      </c>
      <c r="E2521" s="84" t="b">
        <v>0</v>
      </c>
      <c r="F2521" s="84" t="b">
        <v>0</v>
      </c>
      <c r="G2521" s="84" t="b">
        <v>0</v>
      </c>
    </row>
    <row r="2522" spans="1:7" x14ac:dyDescent="0.25">
      <c r="A2522" s="84" t="s">
        <v>14500</v>
      </c>
      <c r="B2522" s="84">
        <v>2</v>
      </c>
      <c r="C2522" s="122">
        <v>1.2226922982260685E-3</v>
      </c>
      <c r="D2522" s="84" t="s">
        <v>12036</v>
      </c>
      <c r="E2522" s="84" t="b">
        <v>0</v>
      </c>
      <c r="F2522" s="84" t="b">
        <v>0</v>
      </c>
      <c r="G2522" s="84" t="b">
        <v>0</v>
      </c>
    </row>
    <row r="2523" spans="1:7" x14ac:dyDescent="0.25">
      <c r="A2523" s="84" t="s">
        <v>875</v>
      </c>
      <c r="B2523" s="84">
        <v>2</v>
      </c>
      <c r="C2523" s="122">
        <v>1.2226922982260685E-3</v>
      </c>
      <c r="D2523" s="84" t="s">
        <v>12036</v>
      </c>
      <c r="E2523" s="84" t="b">
        <v>0</v>
      </c>
      <c r="F2523" s="84" t="b">
        <v>0</v>
      </c>
      <c r="G2523" s="84" t="b">
        <v>0</v>
      </c>
    </row>
    <row r="2524" spans="1:7" x14ac:dyDescent="0.25">
      <c r="A2524" s="84" t="s">
        <v>15149</v>
      </c>
      <c r="B2524" s="84">
        <v>2</v>
      </c>
      <c r="C2524" s="122">
        <v>1.2226922982260685E-3</v>
      </c>
      <c r="D2524" s="84" t="s">
        <v>12036</v>
      </c>
      <c r="E2524" s="84" t="b">
        <v>0</v>
      </c>
      <c r="F2524" s="84" t="b">
        <v>0</v>
      </c>
      <c r="G2524" s="84" t="b">
        <v>0</v>
      </c>
    </row>
    <row r="2525" spans="1:7" x14ac:dyDescent="0.25">
      <c r="A2525" s="84" t="s">
        <v>14678</v>
      </c>
      <c r="B2525" s="84">
        <v>2</v>
      </c>
      <c r="C2525" s="122">
        <v>1.2226922982260685E-3</v>
      </c>
      <c r="D2525" s="84" t="s">
        <v>12036</v>
      </c>
      <c r="E2525" s="84" t="b">
        <v>0</v>
      </c>
      <c r="F2525" s="84" t="b">
        <v>0</v>
      </c>
      <c r="G2525" s="84" t="b">
        <v>0</v>
      </c>
    </row>
    <row r="2526" spans="1:7" x14ac:dyDescent="0.25">
      <c r="A2526" s="84" t="s">
        <v>14978</v>
      </c>
      <c r="B2526" s="84">
        <v>2</v>
      </c>
      <c r="C2526" s="122">
        <v>1.2226922982260685E-3</v>
      </c>
      <c r="D2526" s="84" t="s">
        <v>12036</v>
      </c>
      <c r="E2526" s="84" t="b">
        <v>0</v>
      </c>
      <c r="F2526" s="84" t="b">
        <v>0</v>
      </c>
      <c r="G2526" s="84" t="b">
        <v>0</v>
      </c>
    </row>
    <row r="2527" spans="1:7" x14ac:dyDescent="0.25">
      <c r="A2527" s="84" t="s">
        <v>15438</v>
      </c>
      <c r="B2527" s="84">
        <v>2</v>
      </c>
      <c r="C2527" s="122">
        <v>1.2226922982260685E-3</v>
      </c>
      <c r="D2527" s="84" t="s">
        <v>12036</v>
      </c>
      <c r="E2527" s="84" t="b">
        <v>0</v>
      </c>
      <c r="F2527" s="84" t="b">
        <v>0</v>
      </c>
      <c r="G2527" s="84" t="b">
        <v>0</v>
      </c>
    </row>
    <row r="2528" spans="1:7" x14ac:dyDescent="0.25">
      <c r="A2528" s="84" t="s">
        <v>14979</v>
      </c>
      <c r="B2528" s="84">
        <v>2</v>
      </c>
      <c r="C2528" s="122">
        <v>1.2226922982260685E-3</v>
      </c>
      <c r="D2528" s="84" t="s">
        <v>12036</v>
      </c>
      <c r="E2528" s="84" t="b">
        <v>0</v>
      </c>
      <c r="F2528" s="84" t="b">
        <v>0</v>
      </c>
      <c r="G2528" s="84" t="b">
        <v>0</v>
      </c>
    </row>
    <row r="2529" spans="1:7" x14ac:dyDescent="0.25">
      <c r="A2529" s="84" t="s">
        <v>15439</v>
      </c>
      <c r="B2529" s="84">
        <v>2</v>
      </c>
      <c r="C2529" s="122">
        <v>1.2226922982260685E-3</v>
      </c>
      <c r="D2529" s="84" t="s">
        <v>12036</v>
      </c>
      <c r="E2529" s="84" t="b">
        <v>0</v>
      </c>
      <c r="F2529" s="84" t="b">
        <v>1</v>
      </c>
      <c r="G2529" s="84" t="b">
        <v>0</v>
      </c>
    </row>
    <row r="2530" spans="1:7" x14ac:dyDescent="0.25">
      <c r="A2530" s="84" t="s">
        <v>14456</v>
      </c>
      <c r="B2530" s="84">
        <v>2</v>
      </c>
      <c r="C2530" s="122">
        <v>1.2226922982260685E-3</v>
      </c>
      <c r="D2530" s="84" t="s">
        <v>12036</v>
      </c>
      <c r="E2530" s="84" t="b">
        <v>0</v>
      </c>
      <c r="F2530" s="84" t="b">
        <v>0</v>
      </c>
      <c r="G2530" s="84" t="b">
        <v>0</v>
      </c>
    </row>
    <row r="2531" spans="1:7" x14ac:dyDescent="0.25">
      <c r="A2531" s="84" t="s">
        <v>15236</v>
      </c>
      <c r="B2531" s="84">
        <v>2</v>
      </c>
      <c r="C2531" s="122">
        <v>1.2226922982260685E-3</v>
      </c>
      <c r="D2531" s="84" t="s">
        <v>12036</v>
      </c>
      <c r="E2531" s="84" t="b">
        <v>0</v>
      </c>
      <c r="F2531" s="84" t="b">
        <v>0</v>
      </c>
      <c r="G2531" s="84" t="b">
        <v>0</v>
      </c>
    </row>
    <row r="2532" spans="1:7" x14ac:dyDescent="0.25">
      <c r="A2532" s="84" t="s">
        <v>924</v>
      </c>
      <c r="B2532" s="84">
        <v>2</v>
      </c>
      <c r="C2532" s="122">
        <v>1.2226922982260685E-3</v>
      </c>
      <c r="D2532" s="84" t="s">
        <v>12036</v>
      </c>
      <c r="E2532" s="84" t="b">
        <v>0</v>
      </c>
      <c r="F2532" s="84" t="b">
        <v>0</v>
      </c>
      <c r="G2532" s="84" t="b">
        <v>0</v>
      </c>
    </row>
    <row r="2533" spans="1:7" x14ac:dyDescent="0.25">
      <c r="A2533" s="84" t="s">
        <v>923</v>
      </c>
      <c r="B2533" s="84">
        <v>2</v>
      </c>
      <c r="C2533" s="122">
        <v>1.2226922982260685E-3</v>
      </c>
      <c r="D2533" s="84" t="s">
        <v>12036</v>
      </c>
      <c r="E2533" s="84" t="b">
        <v>0</v>
      </c>
      <c r="F2533" s="84" t="b">
        <v>0</v>
      </c>
      <c r="G2533" s="84" t="b">
        <v>0</v>
      </c>
    </row>
    <row r="2534" spans="1:7" x14ac:dyDescent="0.25">
      <c r="A2534" s="84" t="s">
        <v>922</v>
      </c>
      <c r="B2534" s="84">
        <v>2</v>
      </c>
      <c r="C2534" s="122">
        <v>1.2226922982260685E-3</v>
      </c>
      <c r="D2534" s="84" t="s">
        <v>12036</v>
      </c>
      <c r="E2534" s="84" t="b">
        <v>0</v>
      </c>
      <c r="F2534" s="84" t="b">
        <v>0</v>
      </c>
      <c r="G2534" s="84" t="b">
        <v>0</v>
      </c>
    </row>
    <row r="2535" spans="1:7" x14ac:dyDescent="0.25">
      <c r="A2535" s="84" t="s">
        <v>921</v>
      </c>
      <c r="B2535" s="84">
        <v>2</v>
      </c>
      <c r="C2535" s="122">
        <v>1.2226922982260685E-3</v>
      </c>
      <c r="D2535" s="84" t="s">
        <v>12036</v>
      </c>
      <c r="E2535" s="84" t="b">
        <v>0</v>
      </c>
      <c r="F2535" s="84" t="b">
        <v>0</v>
      </c>
      <c r="G2535" s="84" t="b">
        <v>0</v>
      </c>
    </row>
    <row r="2536" spans="1:7" x14ac:dyDescent="0.25">
      <c r="A2536" s="84" t="s">
        <v>920</v>
      </c>
      <c r="B2536" s="84">
        <v>2</v>
      </c>
      <c r="C2536" s="122">
        <v>1.2226922982260685E-3</v>
      </c>
      <c r="D2536" s="84" t="s">
        <v>12036</v>
      </c>
      <c r="E2536" s="84" t="b">
        <v>0</v>
      </c>
      <c r="F2536" s="84" t="b">
        <v>0</v>
      </c>
      <c r="G2536" s="84" t="b">
        <v>0</v>
      </c>
    </row>
    <row r="2537" spans="1:7" x14ac:dyDescent="0.25">
      <c r="A2537" s="84" t="s">
        <v>14843</v>
      </c>
      <c r="B2537" s="84">
        <v>2</v>
      </c>
      <c r="C2537" s="122">
        <v>1.2226922982260685E-3</v>
      </c>
      <c r="D2537" s="84" t="s">
        <v>12036</v>
      </c>
      <c r="E2537" s="84" t="b">
        <v>1</v>
      </c>
      <c r="F2537" s="84" t="b">
        <v>0</v>
      </c>
      <c r="G2537" s="84" t="b">
        <v>0</v>
      </c>
    </row>
    <row r="2538" spans="1:7" x14ac:dyDescent="0.25">
      <c r="A2538" s="84" t="s">
        <v>15222</v>
      </c>
      <c r="B2538" s="84">
        <v>2</v>
      </c>
      <c r="C2538" s="122">
        <v>1.2226922982260685E-3</v>
      </c>
      <c r="D2538" s="84" t="s">
        <v>12036</v>
      </c>
      <c r="E2538" s="84" t="b">
        <v>1</v>
      </c>
      <c r="F2538" s="84" t="b">
        <v>0</v>
      </c>
      <c r="G2538" s="84" t="b">
        <v>0</v>
      </c>
    </row>
    <row r="2539" spans="1:7" x14ac:dyDescent="0.25">
      <c r="A2539" s="84" t="s">
        <v>14507</v>
      </c>
      <c r="B2539" s="84">
        <v>2</v>
      </c>
      <c r="C2539" s="122">
        <v>1.2226922982260685E-3</v>
      </c>
      <c r="D2539" s="84" t="s">
        <v>12036</v>
      </c>
      <c r="E2539" s="84" t="b">
        <v>0</v>
      </c>
      <c r="F2539" s="84" t="b">
        <v>0</v>
      </c>
      <c r="G2539" s="84" t="b">
        <v>0</v>
      </c>
    </row>
    <row r="2540" spans="1:7" x14ac:dyDescent="0.25">
      <c r="A2540" s="84" t="s">
        <v>14723</v>
      </c>
      <c r="B2540" s="84">
        <v>2</v>
      </c>
      <c r="C2540" s="122">
        <v>1.2226922982260685E-3</v>
      </c>
      <c r="D2540" s="84" t="s">
        <v>12036</v>
      </c>
      <c r="E2540" s="84" t="b">
        <v>0</v>
      </c>
      <c r="F2540" s="84" t="b">
        <v>0</v>
      </c>
      <c r="G2540" s="84" t="b">
        <v>0</v>
      </c>
    </row>
    <row r="2541" spans="1:7" x14ac:dyDescent="0.25">
      <c r="A2541" s="84" t="s">
        <v>15264</v>
      </c>
      <c r="B2541" s="84">
        <v>2</v>
      </c>
      <c r="C2541" s="122">
        <v>1.2226922982260685E-3</v>
      </c>
      <c r="D2541" s="84" t="s">
        <v>12036</v>
      </c>
      <c r="E2541" s="84" t="b">
        <v>0</v>
      </c>
      <c r="F2541" s="84" t="b">
        <v>1</v>
      </c>
      <c r="G2541" s="84" t="b">
        <v>0</v>
      </c>
    </row>
    <row r="2542" spans="1:7" x14ac:dyDescent="0.25">
      <c r="A2542" s="84" t="s">
        <v>14514</v>
      </c>
      <c r="B2542" s="84">
        <v>2</v>
      </c>
      <c r="C2542" s="122">
        <v>1.2226922982260685E-3</v>
      </c>
      <c r="D2542" s="84" t="s">
        <v>12036</v>
      </c>
      <c r="E2542" s="84" t="b">
        <v>0</v>
      </c>
      <c r="F2542" s="84" t="b">
        <v>0</v>
      </c>
      <c r="G2542" s="84" t="b">
        <v>0</v>
      </c>
    </row>
    <row r="2543" spans="1:7" x14ac:dyDescent="0.25">
      <c r="A2543" s="84" t="s">
        <v>15265</v>
      </c>
      <c r="B2543" s="84">
        <v>2</v>
      </c>
      <c r="C2543" s="122">
        <v>1.2226922982260685E-3</v>
      </c>
      <c r="D2543" s="84" t="s">
        <v>12036</v>
      </c>
      <c r="E2543" s="84" t="b">
        <v>0</v>
      </c>
      <c r="F2543" s="84" t="b">
        <v>0</v>
      </c>
      <c r="G2543" s="84" t="b">
        <v>0</v>
      </c>
    </row>
    <row r="2544" spans="1:7" x14ac:dyDescent="0.25">
      <c r="A2544" s="84" t="s">
        <v>15266</v>
      </c>
      <c r="B2544" s="84">
        <v>2</v>
      </c>
      <c r="C2544" s="122">
        <v>1.2226922982260685E-3</v>
      </c>
      <c r="D2544" s="84" t="s">
        <v>12036</v>
      </c>
      <c r="E2544" s="84" t="b">
        <v>0</v>
      </c>
      <c r="F2544" s="84" t="b">
        <v>0</v>
      </c>
      <c r="G2544" s="84" t="b">
        <v>0</v>
      </c>
    </row>
    <row r="2545" spans="1:7" x14ac:dyDescent="0.25">
      <c r="A2545" s="84" t="s">
        <v>15267</v>
      </c>
      <c r="B2545" s="84">
        <v>2</v>
      </c>
      <c r="C2545" s="122">
        <v>1.2226922982260685E-3</v>
      </c>
      <c r="D2545" s="84" t="s">
        <v>12036</v>
      </c>
      <c r="E2545" s="84" t="b">
        <v>1</v>
      </c>
      <c r="F2545" s="84" t="b">
        <v>0</v>
      </c>
      <c r="G2545" s="84" t="b">
        <v>0</v>
      </c>
    </row>
    <row r="2546" spans="1:7" x14ac:dyDescent="0.25">
      <c r="A2546" s="84" t="s">
        <v>15276</v>
      </c>
      <c r="B2546" s="84">
        <v>2</v>
      </c>
      <c r="C2546" s="122">
        <v>1.2226922982260685E-3</v>
      </c>
      <c r="D2546" s="84" t="s">
        <v>12036</v>
      </c>
      <c r="E2546" s="84" t="b">
        <v>0</v>
      </c>
      <c r="F2546" s="84" t="b">
        <v>0</v>
      </c>
      <c r="G2546" s="84" t="b">
        <v>0</v>
      </c>
    </row>
    <row r="2547" spans="1:7" x14ac:dyDescent="0.25">
      <c r="A2547" s="84" t="s">
        <v>14247</v>
      </c>
      <c r="B2547" s="84">
        <v>2</v>
      </c>
      <c r="C2547" s="122">
        <v>1.2226922982260685E-3</v>
      </c>
      <c r="D2547" s="84" t="s">
        <v>12036</v>
      </c>
      <c r="E2547" s="84" t="b">
        <v>1</v>
      </c>
      <c r="F2547" s="84" t="b">
        <v>0</v>
      </c>
      <c r="G2547" s="84" t="b">
        <v>0</v>
      </c>
    </row>
    <row r="2548" spans="1:7" x14ac:dyDescent="0.25">
      <c r="A2548" s="84" t="s">
        <v>15403</v>
      </c>
      <c r="B2548" s="84">
        <v>2</v>
      </c>
      <c r="C2548" s="122">
        <v>1.2226922982260685E-3</v>
      </c>
      <c r="D2548" s="84" t="s">
        <v>12036</v>
      </c>
      <c r="E2548" s="84" t="b">
        <v>0</v>
      </c>
      <c r="F2548" s="84" t="b">
        <v>1</v>
      </c>
      <c r="G2548" s="84" t="b">
        <v>0</v>
      </c>
    </row>
    <row r="2549" spans="1:7" x14ac:dyDescent="0.25">
      <c r="A2549" s="84" t="s">
        <v>15404</v>
      </c>
      <c r="B2549" s="84">
        <v>2</v>
      </c>
      <c r="C2549" s="122">
        <v>1.2226922982260685E-3</v>
      </c>
      <c r="D2549" s="84" t="s">
        <v>12036</v>
      </c>
      <c r="E2549" s="84" t="b">
        <v>0</v>
      </c>
      <c r="F2549" s="84" t="b">
        <v>0</v>
      </c>
      <c r="G2549" s="84" t="b">
        <v>0</v>
      </c>
    </row>
    <row r="2550" spans="1:7" x14ac:dyDescent="0.25">
      <c r="A2550" s="84" t="s">
        <v>15405</v>
      </c>
      <c r="B2550" s="84">
        <v>2</v>
      </c>
      <c r="C2550" s="122">
        <v>1.2226922982260685E-3</v>
      </c>
      <c r="D2550" s="84" t="s">
        <v>12036</v>
      </c>
      <c r="E2550" s="84" t="b">
        <v>0</v>
      </c>
      <c r="F2550" s="84" t="b">
        <v>0</v>
      </c>
      <c r="G2550" s="84" t="b">
        <v>0</v>
      </c>
    </row>
    <row r="2551" spans="1:7" x14ac:dyDescent="0.25">
      <c r="A2551" s="84" t="s">
        <v>14846</v>
      </c>
      <c r="B2551" s="84">
        <v>2</v>
      </c>
      <c r="C2551" s="122">
        <v>1.2226922982260685E-3</v>
      </c>
      <c r="D2551" s="84" t="s">
        <v>12036</v>
      </c>
      <c r="E2551" s="84" t="b">
        <v>0</v>
      </c>
      <c r="F2551" s="84" t="b">
        <v>0</v>
      </c>
      <c r="G2551" s="84" t="b">
        <v>0</v>
      </c>
    </row>
    <row r="2552" spans="1:7" x14ac:dyDescent="0.25">
      <c r="A2552" s="84" t="s">
        <v>14611</v>
      </c>
      <c r="B2552" s="84">
        <v>2</v>
      </c>
      <c r="C2552" s="122">
        <v>1.2226922982260685E-3</v>
      </c>
      <c r="D2552" s="84" t="s">
        <v>12036</v>
      </c>
      <c r="E2552" s="84" t="b">
        <v>0</v>
      </c>
      <c r="F2552" s="84" t="b">
        <v>0</v>
      </c>
      <c r="G2552" s="84" t="b">
        <v>0</v>
      </c>
    </row>
    <row r="2553" spans="1:7" x14ac:dyDescent="0.25">
      <c r="A2553" s="84" t="s">
        <v>740</v>
      </c>
      <c r="B2553" s="84">
        <v>2</v>
      </c>
      <c r="C2553" s="122">
        <v>1.2226922982260685E-3</v>
      </c>
      <c r="D2553" s="84" t="s">
        <v>12036</v>
      </c>
      <c r="E2553" s="84" t="b">
        <v>0</v>
      </c>
      <c r="F2553" s="84" t="b">
        <v>0</v>
      </c>
      <c r="G2553" s="84" t="b">
        <v>0</v>
      </c>
    </row>
    <row r="2554" spans="1:7" x14ac:dyDescent="0.25">
      <c r="A2554" s="84" t="s">
        <v>731</v>
      </c>
      <c r="B2554" s="84">
        <v>75</v>
      </c>
      <c r="C2554" s="122">
        <v>2.353396092632588E-3</v>
      </c>
      <c r="D2554" s="84" t="s">
        <v>12037</v>
      </c>
      <c r="E2554" s="84" t="b">
        <v>0</v>
      </c>
      <c r="F2554" s="84" t="b">
        <v>0</v>
      </c>
      <c r="G2554" s="84" t="b">
        <v>0</v>
      </c>
    </row>
    <row r="2555" spans="1:7" x14ac:dyDescent="0.25">
      <c r="A2555" s="84" t="s">
        <v>2803</v>
      </c>
      <c r="B2555" s="84">
        <v>51</v>
      </c>
      <c r="C2555" s="122">
        <v>1.0367495591748399E-2</v>
      </c>
      <c r="D2555" s="84" t="s">
        <v>12037</v>
      </c>
      <c r="E2555" s="84" t="b">
        <v>0</v>
      </c>
      <c r="F2555" s="84" t="b">
        <v>0</v>
      </c>
      <c r="G2555" s="84" t="b">
        <v>0</v>
      </c>
    </row>
    <row r="2556" spans="1:7" x14ac:dyDescent="0.25">
      <c r="A2556" s="84" t="s">
        <v>666</v>
      </c>
      <c r="B2556" s="84">
        <v>36</v>
      </c>
      <c r="C2556" s="122">
        <v>1.0778015456845246E-2</v>
      </c>
      <c r="D2556" s="84" t="s">
        <v>12037</v>
      </c>
      <c r="E2556" s="84" t="b">
        <v>0</v>
      </c>
      <c r="F2556" s="84" t="b">
        <v>0</v>
      </c>
      <c r="G2556" s="84" t="b">
        <v>0</v>
      </c>
    </row>
    <row r="2557" spans="1:7" x14ac:dyDescent="0.25">
      <c r="A2557" s="84" t="s">
        <v>812</v>
      </c>
      <c r="B2557" s="84">
        <v>31</v>
      </c>
      <c r="C2557" s="122">
        <v>1.2949060044584657E-2</v>
      </c>
      <c r="D2557" s="84" t="s">
        <v>12037</v>
      </c>
      <c r="E2557" s="84" t="b">
        <v>0</v>
      </c>
      <c r="F2557" s="84" t="b">
        <v>1</v>
      </c>
      <c r="G2557" s="84" t="b">
        <v>0</v>
      </c>
    </row>
    <row r="2558" spans="1:7" x14ac:dyDescent="0.25">
      <c r="A2558" s="84" t="s">
        <v>12355</v>
      </c>
      <c r="B2558" s="84">
        <v>20</v>
      </c>
      <c r="C2558" s="122">
        <v>1.295336842229765E-2</v>
      </c>
      <c r="D2558" s="84" t="s">
        <v>12037</v>
      </c>
      <c r="E2558" s="84" t="b">
        <v>0</v>
      </c>
      <c r="F2558" s="84" t="b">
        <v>0</v>
      </c>
      <c r="G2558" s="84" t="b">
        <v>0</v>
      </c>
    </row>
    <row r="2559" spans="1:7" x14ac:dyDescent="0.25">
      <c r="A2559" s="84" t="s">
        <v>615</v>
      </c>
      <c r="B2559" s="84">
        <v>20</v>
      </c>
      <c r="C2559" s="122">
        <v>9.9236252100362021E-3</v>
      </c>
      <c r="D2559" s="84" t="s">
        <v>12037</v>
      </c>
      <c r="E2559" s="84" t="b">
        <v>0</v>
      </c>
      <c r="F2559" s="84" t="b">
        <v>0</v>
      </c>
      <c r="G2559" s="84" t="b">
        <v>0</v>
      </c>
    </row>
    <row r="2560" spans="1:7" x14ac:dyDescent="0.25">
      <c r="A2560" s="84" t="s">
        <v>325</v>
      </c>
      <c r="B2560" s="84">
        <v>17</v>
      </c>
      <c r="C2560" s="122">
        <v>9.7690654132570557E-3</v>
      </c>
      <c r="D2560" s="84" t="s">
        <v>12037</v>
      </c>
      <c r="E2560" s="84" t="b">
        <v>0</v>
      </c>
      <c r="F2560" s="84" t="b">
        <v>0</v>
      </c>
      <c r="G2560" s="84" t="b">
        <v>0</v>
      </c>
    </row>
    <row r="2561" spans="1:7" x14ac:dyDescent="0.25">
      <c r="A2561" s="84" t="s">
        <v>12356</v>
      </c>
      <c r="B2561" s="84">
        <v>17</v>
      </c>
      <c r="C2561" s="122">
        <v>9.4066427749737065E-3</v>
      </c>
      <c r="D2561" s="84" t="s">
        <v>12037</v>
      </c>
      <c r="E2561" s="84" t="b">
        <v>1</v>
      </c>
      <c r="F2561" s="84" t="b">
        <v>0</v>
      </c>
      <c r="G2561" s="84" t="b">
        <v>0</v>
      </c>
    </row>
    <row r="2562" spans="1:7" x14ac:dyDescent="0.25">
      <c r="A2562" s="84" t="s">
        <v>915</v>
      </c>
      <c r="B2562" s="84">
        <v>16</v>
      </c>
      <c r="C2562" s="122">
        <v>9.1944145065948751E-3</v>
      </c>
      <c r="D2562" s="84" t="s">
        <v>12037</v>
      </c>
      <c r="E2562" s="84" t="b">
        <v>0</v>
      </c>
      <c r="F2562" s="84" t="b">
        <v>0</v>
      </c>
      <c r="G2562" s="84" t="b">
        <v>0</v>
      </c>
    </row>
    <row r="2563" spans="1:7" x14ac:dyDescent="0.25">
      <c r="A2563" s="84" t="s">
        <v>495</v>
      </c>
      <c r="B2563" s="84">
        <v>15</v>
      </c>
      <c r="C2563" s="122">
        <v>8.9601934412312009E-3</v>
      </c>
      <c r="D2563" s="84" t="s">
        <v>12037</v>
      </c>
      <c r="E2563" s="84" t="b">
        <v>0</v>
      </c>
      <c r="F2563" s="84" t="b">
        <v>0</v>
      </c>
      <c r="G2563" s="84" t="b">
        <v>0</v>
      </c>
    </row>
    <row r="2564" spans="1:7" x14ac:dyDescent="0.25">
      <c r="A2564" s="84" t="s">
        <v>14251</v>
      </c>
      <c r="B2564" s="84">
        <v>12</v>
      </c>
      <c r="C2564" s="122">
        <v>8.1097905069093951E-3</v>
      </c>
      <c r="D2564" s="84" t="s">
        <v>12037</v>
      </c>
      <c r="E2564" s="84" t="b">
        <v>1</v>
      </c>
      <c r="F2564" s="84" t="b">
        <v>0</v>
      </c>
      <c r="G2564" s="84" t="b">
        <v>0</v>
      </c>
    </row>
    <row r="2565" spans="1:7" x14ac:dyDescent="0.25">
      <c r="A2565" s="84" t="s">
        <v>14273</v>
      </c>
      <c r="B2565" s="84">
        <v>11</v>
      </c>
      <c r="C2565" s="122">
        <v>7.7705529064618683E-3</v>
      </c>
      <c r="D2565" s="84" t="s">
        <v>12037</v>
      </c>
      <c r="E2565" s="84" t="b">
        <v>0</v>
      </c>
      <c r="F2565" s="84" t="b">
        <v>0</v>
      </c>
      <c r="G2565" s="84" t="b">
        <v>0</v>
      </c>
    </row>
    <row r="2566" spans="1:7" x14ac:dyDescent="0.25">
      <c r="A2566" s="84" t="s">
        <v>14238</v>
      </c>
      <c r="B2566" s="84">
        <v>11</v>
      </c>
      <c r="C2566" s="122">
        <v>7.7705529064618683E-3</v>
      </c>
      <c r="D2566" s="84" t="s">
        <v>12037</v>
      </c>
      <c r="E2566" s="84" t="b">
        <v>0</v>
      </c>
      <c r="F2566" s="84" t="b">
        <v>0</v>
      </c>
      <c r="G2566" s="84" t="b">
        <v>0</v>
      </c>
    </row>
    <row r="2567" spans="1:7" x14ac:dyDescent="0.25">
      <c r="A2567" s="84" t="s">
        <v>810</v>
      </c>
      <c r="B2567" s="84">
        <v>10</v>
      </c>
      <c r="C2567" s="122">
        <v>7.3993024484511477E-3</v>
      </c>
      <c r="D2567" s="84" t="s">
        <v>12037</v>
      </c>
      <c r="E2567" s="84" t="b">
        <v>0</v>
      </c>
      <c r="F2567" s="84" t="b">
        <v>0</v>
      </c>
      <c r="G2567" s="84" t="b">
        <v>0</v>
      </c>
    </row>
    <row r="2568" spans="1:7" x14ac:dyDescent="0.25">
      <c r="A2568" s="84" t="s">
        <v>855</v>
      </c>
      <c r="B2568" s="84">
        <v>10</v>
      </c>
      <c r="C2568" s="122">
        <v>7.7698084448938609E-3</v>
      </c>
      <c r="D2568" s="84" t="s">
        <v>12037</v>
      </c>
      <c r="E2568" s="84" t="b">
        <v>0</v>
      </c>
      <c r="F2568" s="84" t="b">
        <v>0</v>
      </c>
      <c r="G2568" s="84" t="b">
        <v>0</v>
      </c>
    </row>
    <row r="2569" spans="1:7" x14ac:dyDescent="0.25">
      <c r="A2569" s="84" t="s">
        <v>14253</v>
      </c>
      <c r="B2569" s="84">
        <v>9</v>
      </c>
      <c r="C2569" s="122">
        <v>6.9928276004044745E-3</v>
      </c>
      <c r="D2569" s="84" t="s">
        <v>12037</v>
      </c>
      <c r="E2569" s="84" t="b">
        <v>0</v>
      </c>
      <c r="F2569" s="84" t="b">
        <v>0</v>
      </c>
      <c r="G2569" s="84" t="b">
        <v>0</v>
      </c>
    </row>
    <row r="2570" spans="1:7" x14ac:dyDescent="0.25">
      <c r="A2570" s="84" t="s">
        <v>12377</v>
      </c>
      <c r="B2570" s="84">
        <v>9</v>
      </c>
      <c r="C2570" s="122">
        <v>6.9928276004044745E-3</v>
      </c>
      <c r="D2570" s="84" t="s">
        <v>12037</v>
      </c>
      <c r="E2570" s="84" t="b">
        <v>0</v>
      </c>
      <c r="F2570" s="84" t="b">
        <v>0</v>
      </c>
      <c r="G2570" s="84" t="b">
        <v>0</v>
      </c>
    </row>
    <row r="2571" spans="1:7" x14ac:dyDescent="0.25">
      <c r="A2571" s="84" t="s">
        <v>14389</v>
      </c>
      <c r="B2571" s="84">
        <v>9</v>
      </c>
      <c r="C2571" s="122">
        <v>6.9928276004044745E-3</v>
      </c>
      <c r="D2571" s="84" t="s">
        <v>12037</v>
      </c>
      <c r="E2571" s="84" t="b">
        <v>0</v>
      </c>
      <c r="F2571" s="84" t="b">
        <v>0</v>
      </c>
      <c r="G2571" s="84" t="b">
        <v>0</v>
      </c>
    </row>
    <row r="2572" spans="1:7" x14ac:dyDescent="0.25">
      <c r="A2572" s="84" t="s">
        <v>537</v>
      </c>
      <c r="B2572" s="84">
        <v>9</v>
      </c>
      <c r="C2572" s="122">
        <v>6.9928276004044745E-3</v>
      </c>
      <c r="D2572" s="84" t="s">
        <v>12037</v>
      </c>
      <c r="E2572" s="84" t="b">
        <v>0</v>
      </c>
      <c r="F2572" s="84" t="b">
        <v>0</v>
      </c>
      <c r="G2572" s="84" t="b">
        <v>0</v>
      </c>
    </row>
    <row r="2573" spans="1:7" x14ac:dyDescent="0.25">
      <c r="A2573" s="84" t="s">
        <v>14348</v>
      </c>
      <c r="B2573" s="84">
        <v>8</v>
      </c>
      <c r="C2573" s="122">
        <v>6.5471991280438742E-3</v>
      </c>
      <c r="D2573" s="84" t="s">
        <v>12037</v>
      </c>
      <c r="E2573" s="84" t="b">
        <v>0</v>
      </c>
      <c r="F2573" s="84" t="b">
        <v>0</v>
      </c>
      <c r="G2573" s="84" t="b">
        <v>0</v>
      </c>
    </row>
    <row r="2574" spans="1:7" x14ac:dyDescent="0.25">
      <c r="A2574" s="84" t="s">
        <v>14202</v>
      </c>
      <c r="B2574" s="84">
        <v>8</v>
      </c>
      <c r="C2574" s="122">
        <v>6.5471991280438742E-3</v>
      </c>
      <c r="D2574" s="84" t="s">
        <v>12037</v>
      </c>
      <c r="E2574" s="84" t="b">
        <v>0</v>
      </c>
      <c r="F2574" s="84" t="b">
        <v>0</v>
      </c>
      <c r="G2574" s="84" t="b">
        <v>0</v>
      </c>
    </row>
    <row r="2575" spans="1:7" x14ac:dyDescent="0.25">
      <c r="A2575" s="84" t="s">
        <v>811</v>
      </c>
      <c r="B2575" s="84">
        <v>8</v>
      </c>
      <c r="C2575" s="122">
        <v>6.5471991280438742E-3</v>
      </c>
      <c r="D2575" s="84" t="s">
        <v>12037</v>
      </c>
      <c r="E2575" s="84" t="b">
        <v>0</v>
      </c>
      <c r="F2575" s="84" t="b">
        <v>0</v>
      </c>
      <c r="G2575" s="84" t="b">
        <v>0</v>
      </c>
    </row>
    <row r="2576" spans="1:7" x14ac:dyDescent="0.25">
      <c r="A2576" s="84" t="s">
        <v>840</v>
      </c>
      <c r="B2576" s="84">
        <v>8</v>
      </c>
      <c r="C2576" s="122">
        <v>6.5471991280438742E-3</v>
      </c>
      <c r="D2576" s="84" t="s">
        <v>12037</v>
      </c>
      <c r="E2576" s="84" t="b">
        <v>0</v>
      </c>
      <c r="F2576" s="84" t="b">
        <v>0</v>
      </c>
      <c r="G2576" s="84" t="b">
        <v>0</v>
      </c>
    </row>
    <row r="2577" spans="1:7" x14ac:dyDescent="0.25">
      <c r="A2577" s="84" t="s">
        <v>484</v>
      </c>
      <c r="B2577" s="84">
        <v>8</v>
      </c>
      <c r="C2577" s="122">
        <v>6.5471991280438742E-3</v>
      </c>
      <c r="D2577" s="84" t="s">
        <v>12037</v>
      </c>
      <c r="E2577" s="84" t="b">
        <v>0</v>
      </c>
      <c r="F2577" s="84" t="b">
        <v>0</v>
      </c>
      <c r="G2577" s="84" t="b">
        <v>0</v>
      </c>
    </row>
    <row r="2578" spans="1:7" x14ac:dyDescent="0.25">
      <c r="A2578" s="84" t="s">
        <v>14199</v>
      </c>
      <c r="B2578" s="84">
        <v>7</v>
      </c>
      <c r="C2578" s="122">
        <v>6.8857546043189352E-3</v>
      </c>
      <c r="D2578" s="84" t="s">
        <v>12037</v>
      </c>
      <c r="E2578" s="84" t="b">
        <v>0</v>
      </c>
      <c r="F2578" s="84" t="b">
        <v>0</v>
      </c>
      <c r="G2578" s="84" t="b">
        <v>0</v>
      </c>
    </row>
    <row r="2579" spans="1:7" x14ac:dyDescent="0.25">
      <c r="A2579" s="84" t="s">
        <v>14232</v>
      </c>
      <c r="B2579" s="84">
        <v>7</v>
      </c>
      <c r="C2579" s="122">
        <v>6.0574985316487603E-3</v>
      </c>
      <c r="D2579" s="84" t="s">
        <v>12037</v>
      </c>
      <c r="E2579" s="84" t="b">
        <v>0</v>
      </c>
      <c r="F2579" s="84" t="b">
        <v>0</v>
      </c>
      <c r="G2579" s="84" t="b">
        <v>0</v>
      </c>
    </row>
    <row r="2580" spans="1:7" x14ac:dyDescent="0.25">
      <c r="A2580" s="84" t="s">
        <v>12384</v>
      </c>
      <c r="B2580" s="84">
        <v>7</v>
      </c>
      <c r="C2580" s="122">
        <v>6.4369540194336126E-3</v>
      </c>
      <c r="D2580" s="84" t="s">
        <v>12037</v>
      </c>
      <c r="E2580" s="84" t="b">
        <v>0</v>
      </c>
      <c r="F2580" s="84" t="b">
        <v>0</v>
      </c>
      <c r="G2580" s="84" t="b">
        <v>0</v>
      </c>
    </row>
    <row r="2581" spans="1:7" x14ac:dyDescent="0.25">
      <c r="A2581" s="84" t="s">
        <v>14297</v>
      </c>
      <c r="B2581" s="84">
        <v>7</v>
      </c>
      <c r="C2581" s="122">
        <v>6.0574985316487603E-3</v>
      </c>
      <c r="D2581" s="84" t="s">
        <v>12037</v>
      </c>
      <c r="E2581" s="84" t="b">
        <v>0</v>
      </c>
      <c r="F2581" s="84" t="b">
        <v>0</v>
      </c>
      <c r="G2581" s="84" t="b">
        <v>0</v>
      </c>
    </row>
    <row r="2582" spans="1:7" x14ac:dyDescent="0.25">
      <c r="A2582" s="84" t="s">
        <v>14457</v>
      </c>
      <c r="B2582" s="84">
        <v>7</v>
      </c>
      <c r="C2582" s="122">
        <v>6.0574985316487603E-3</v>
      </c>
      <c r="D2582" s="84" t="s">
        <v>12037</v>
      </c>
      <c r="E2582" s="84" t="b">
        <v>0</v>
      </c>
      <c r="F2582" s="84" t="b">
        <v>0</v>
      </c>
      <c r="G2582" s="84" t="b">
        <v>0</v>
      </c>
    </row>
    <row r="2583" spans="1:7" x14ac:dyDescent="0.25">
      <c r="A2583" s="84" t="s">
        <v>14458</v>
      </c>
      <c r="B2583" s="84">
        <v>7</v>
      </c>
      <c r="C2583" s="122">
        <v>6.0574985316487603E-3</v>
      </c>
      <c r="D2583" s="84" t="s">
        <v>12037</v>
      </c>
      <c r="E2583" s="84" t="b">
        <v>0</v>
      </c>
      <c r="F2583" s="84" t="b">
        <v>0</v>
      </c>
      <c r="G2583" s="84" t="b">
        <v>0</v>
      </c>
    </row>
    <row r="2584" spans="1:7" x14ac:dyDescent="0.25">
      <c r="A2584" s="84" t="s">
        <v>734</v>
      </c>
      <c r="B2584" s="84">
        <v>7</v>
      </c>
      <c r="C2584" s="122">
        <v>6.0574985316487603E-3</v>
      </c>
      <c r="D2584" s="84" t="s">
        <v>12037</v>
      </c>
      <c r="E2584" s="84" t="b">
        <v>0</v>
      </c>
      <c r="F2584" s="84" t="b">
        <v>0</v>
      </c>
      <c r="G2584" s="84" t="b">
        <v>0</v>
      </c>
    </row>
    <row r="2585" spans="1:7" x14ac:dyDescent="0.25">
      <c r="A2585" s="84" t="s">
        <v>14284</v>
      </c>
      <c r="B2585" s="84">
        <v>6</v>
      </c>
      <c r="C2585" s="122">
        <v>6.3728932520927331E-3</v>
      </c>
      <c r="D2585" s="84" t="s">
        <v>12037</v>
      </c>
      <c r="E2585" s="84" t="b">
        <v>0</v>
      </c>
      <c r="F2585" s="84" t="b">
        <v>0</v>
      </c>
      <c r="G2585" s="84" t="b">
        <v>0</v>
      </c>
    </row>
    <row r="2586" spans="1:7" x14ac:dyDescent="0.25">
      <c r="A2586" s="84" t="s">
        <v>14206</v>
      </c>
      <c r="B2586" s="84">
        <v>6</v>
      </c>
      <c r="C2586" s="122">
        <v>5.517389159514525E-3</v>
      </c>
      <c r="D2586" s="84" t="s">
        <v>12037</v>
      </c>
      <c r="E2586" s="84" t="b">
        <v>0</v>
      </c>
      <c r="F2586" s="84" t="b">
        <v>0</v>
      </c>
      <c r="G2586" s="84" t="b">
        <v>0</v>
      </c>
    </row>
    <row r="2587" spans="1:7" x14ac:dyDescent="0.25">
      <c r="A2587" s="84" t="s">
        <v>14445</v>
      </c>
      <c r="B2587" s="84">
        <v>6</v>
      </c>
      <c r="C2587" s="122">
        <v>5.9020753751305157E-3</v>
      </c>
      <c r="D2587" s="84" t="s">
        <v>12037</v>
      </c>
      <c r="E2587" s="84" t="b">
        <v>0</v>
      </c>
      <c r="F2587" s="84" t="b">
        <v>0</v>
      </c>
      <c r="G2587" s="84" t="b">
        <v>0</v>
      </c>
    </row>
    <row r="2588" spans="1:7" x14ac:dyDescent="0.25">
      <c r="A2588" s="84" t="s">
        <v>14343</v>
      </c>
      <c r="B2588" s="84">
        <v>6</v>
      </c>
      <c r="C2588" s="122">
        <v>5.517389159514525E-3</v>
      </c>
      <c r="D2588" s="84" t="s">
        <v>12037</v>
      </c>
      <c r="E2588" s="84" t="b">
        <v>0</v>
      </c>
      <c r="F2588" s="84" t="b">
        <v>0</v>
      </c>
      <c r="G2588" s="84" t="b">
        <v>0</v>
      </c>
    </row>
    <row r="2589" spans="1:7" x14ac:dyDescent="0.25">
      <c r="A2589" s="84" t="s">
        <v>14414</v>
      </c>
      <c r="B2589" s="84">
        <v>6</v>
      </c>
      <c r="C2589" s="122">
        <v>5.517389159514525E-3</v>
      </c>
      <c r="D2589" s="84" t="s">
        <v>12037</v>
      </c>
      <c r="E2589" s="84" t="b">
        <v>0</v>
      </c>
      <c r="F2589" s="84" t="b">
        <v>0</v>
      </c>
      <c r="G2589" s="84" t="b">
        <v>0</v>
      </c>
    </row>
    <row r="2590" spans="1:7" x14ac:dyDescent="0.25">
      <c r="A2590" s="84" t="s">
        <v>14521</v>
      </c>
      <c r="B2590" s="84">
        <v>6</v>
      </c>
      <c r="C2590" s="122">
        <v>5.517389159514525E-3</v>
      </c>
      <c r="D2590" s="84" t="s">
        <v>12037</v>
      </c>
      <c r="E2590" s="84" t="b">
        <v>0</v>
      </c>
      <c r="F2590" s="84" t="b">
        <v>0</v>
      </c>
      <c r="G2590" s="84" t="b">
        <v>0</v>
      </c>
    </row>
    <row r="2591" spans="1:7" x14ac:dyDescent="0.25">
      <c r="A2591" s="84" t="s">
        <v>616</v>
      </c>
      <c r="B2591" s="84">
        <v>6</v>
      </c>
      <c r="C2591" s="122">
        <v>5.517389159514525E-3</v>
      </c>
      <c r="D2591" s="84" t="s">
        <v>12037</v>
      </c>
      <c r="E2591" s="84" t="b">
        <v>0</v>
      </c>
      <c r="F2591" s="84" t="b">
        <v>0</v>
      </c>
      <c r="G2591" s="84" t="b">
        <v>0</v>
      </c>
    </row>
    <row r="2592" spans="1:7" x14ac:dyDescent="0.25">
      <c r="A2592" s="84" t="s">
        <v>14204</v>
      </c>
      <c r="B2592" s="84">
        <v>6</v>
      </c>
      <c r="C2592" s="122">
        <v>5.517389159514525E-3</v>
      </c>
      <c r="D2592" s="84" t="s">
        <v>12037</v>
      </c>
      <c r="E2592" s="84" t="b">
        <v>0</v>
      </c>
      <c r="F2592" s="84" t="b">
        <v>0</v>
      </c>
      <c r="G2592" s="84" t="b">
        <v>0</v>
      </c>
    </row>
    <row r="2593" spans="1:7" x14ac:dyDescent="0.25">
      <c r="A2593" s="84" t="s">
        <v>12350</v>
      </c>
      <c r="B2593" s="84">
        <v>6</v>
      </c>
      <c r="C2593" s="122">
        <v>5.517389159514525E-3</v>
      </c>
      <c r="D2593" s="84" t="s">
        <v>12037</v>
      </c>
      <c r="E2593" s="84" t="b">
        <v>0</v>
      </c>
      <c r="F2593" s="84" t="b">
        <v>0</v>
      </c>
      <c r="G2593" s="84" t="b">
        <v>0</v>
      </c>
    </row>
    <row r="2594" spans="1:7" x14ac:dyDescent="0.25">
      <c r="A2594" s="84" t="s">
        <v>14499</v>
      </c>
      <c r="B2594" s="84">
        <v>6</v>
      </c>
      <c r="C2594" s="122">
        <v>5.517389159514525E-3</v>
      </c>
      <c r="D2594" s="84" t="s">
        <v>12037</v>
      </c>
      <c r="E2594" s="84" t="b">
        <v>0</v>
      </c>
      <c r="F2594" s="84" t="b">
        <v>0</v>
      </c>
      <c r="G2594" s="84" t="b">
        <v>0</v>
      </c>
    </row>
    <row r="2595" spans="1:7" x14ac:dyDescent="0.25">
      <c r="A2595" s="84" t="s">
        <v>14275</v>
      </c>
      <c r="B2595" s="84">
        <v>6</v>
      </c>
      <c r="C2595" s="122">
        <v>5.517389159514525E-3</v>
      </c>
      <c r="D2595" s="84" t="s">
        <v>12037</v>
      </c>
      <c r="E2595" s="84" t="b">
        <v>1</v>
      </c>
      <c r="F2595" s="84" t="b">
        <v>0</v>
      </c>
      <c r="G2595" s="84" t="b">
        <v>0</v>
      </c>
    </row>
    <row r="2596" spans="1:7" x14ac:dyDescent="0.25">
      <c r="A2596" s="84" t="s">
        <v>841</v>
      </c>
      <c r="B2596" s="84">
        <v>6</v>
      </c>
      <c r="C2596" s="122">
        <v>5.517389159514525E-3</v>
      </c>
      <c r="D2596" s="84" t="s">
        <v>12037</v>
      </c>
      <c r="E2596" s="84" t="b">
        <v>0</v>
      </c>
      <c r="F2596" s="84" t="b">
        <v>0</v>
      </c>
      <c r="G2596" s="84" t="b">
        <v>0</v>
      </c>
    </row>
    <row r="2597" spans="1:7" x14ac:dyDescent="0.25">
      <c r="A2597" s="84" t="s">
        <v>839</v>
      </c>
      <c r="B2597" s="84">
        <v>6</v>
      </c>
      <c r="C2597" s="122">
        <v>5.517389159514525E-3</v>
      </c>
      <c r="D2597" s="84" t="s">
        <v>12037</v>
      </c>
      <c r="E2597" s="84" t="b">
        <v>0</v>
      </c>
      <c r="F2597" s="84" t="b">
        <v>0</v>
      </c>
      <c r="G2597" s="84" t="b">
        <v>0</v>
      </c>
    </row>
    <row r="2598" spans="1:7" x14ac:dyDescent="0.25">
      <c r="A2598" s="84" t="s">
        <v>838</v>
      </c>
      <c r="B2598" s="84">
        <v>6</v>
      </c>
      <c r="C2598" s="122">
        <v>5.517389159514525E-3</v>
      </c>
      <c r="D2598" s="84" t="s">
        <v>12037</v>
      </c>
      <c r="E2598" s="84" t="b">
        <v>0</v>
      </c>
      <c r="F2598" s="84" t="b">
        <v>0</v>
      </c>
      <c r="G2598" s="84" t="b">
        <v>0</v>
      </c>
    </row>
    <row r="2599" spans="1:7" x14ac:dyDescent="0.25">
      <c r="A2599" s="84" t="s">
        <v>14200</v>
      </c>
      <c r="B2599" s="84">
        <v>5</v>
      </c>
      <c r="C2599" s="122">
        <v>4.9183961459420963E-3</v>
      </c>
      <c r="D2599" s="84" t="s">
        <v>12037</v>
      </c>
      <c r="E2599" s="84" t="b">
        <v>0</v>
      </c>
      <c r="F2599" s="84" t="b">
        <v>0</v>
      </c>
      <c r="G2599" s="84" t="b">
        <v>0</v>
      </c>
    </row>
    <row r="2600" spans="1:7" x14ac:dyDescent="0.25">
      <c r="A2600" s="84" t="s">
        <v>12271</v>
      </c>
      <c r="B2600" s="84">
        <v>5</v>
      </c>
      <c r="C2600" s="122">
        <v>4.9183961459420963E-3</v>
      </c>
      <c r="D2600" s="84" t="s">
        <v>12037</v>
      </c>
      <c r="E2600" s="84" t="b">
        <v>0</v>
      </c>
      <c r="F2600" s="84" t="b">
        <v>0</v>
      </c>
      <c r="G2600" s="84" t="b">
        <v>0</v>
      </c>
    </row>
    <row r="2601" spans="1:7" x14ac:dyDescent="0.25">
      <c r="A2601" s="84" t="s">
        <v>14579</v>
      </c>
      <c r="B2601" s="84">
        <v>5</v>
      </c>
      <c r="C2601" s="122">
        <v>4.9183961459420963E-3</v>
      </c>
      <c r="D2601" s="84" t="s">
        <v>12037</v>
      </c>
      <c r="E2601" s="84" t="b">
        <v>0</v>
      </c>
      <c r="F2601" s="84" t="b">
        <v>0</v>
      </c>
      <c r="G2601" s="84" t="b">
        <v>0</v>
      </c>
    </row>
    <row r="2602" spans="1:7" x14ac:dyDescent="0.25">
      <c r="A2602" s="84" t="s">
        <v>14207</v>
      </c>
      <c r="B2602" s="84">
        <v>5</v>
      </c>
      <c r="C2602" s="122">
        <v>4.9183961459420963E-3</v>
      </c>
      <c r="D2602" s="84" t="s">
        <v>12037</v>
      </c>
      <c r="E2602" s="84" t="b">
        <v>0</v>
      </c>
      <c r="F2602" s="84" t="b">
        <v>0</v>
      </c>
      <c r="G2602" s="84" t="b">
        <v>0</v>
      </c>
    </row>
    <row r="2603" spans="1:7" x14ac:dyDescent="0.25">
      <c r="A2603" s="84" t="s">
        <v>14339</v>
      </c>
      <c r="B2603" s="84">
        <v>5</v>
      </c>
      <c r="C2603" s="122">
        <v>4.9183961459420963E-3</v>
      </c>
      <c r="D2603" s="84" t="s">
        <v>12037</v>
      </c>
      <c r="E2603" s="84" t="b">
        <v>0</v>
      </c>
      <c r="F2603" s="84" t="b">
        <v>0</v>
      </c>
      <c r="G2603" s="84" t="b">
        <v>0</v>
      </c>
    </row>
    <row r="2604" spans="1:7" x14ac:dyDescent="0.25">
      <c r="A2604" s="84" t="s">
        <v>12270</v>
      </c>
      <c r="B2604" s="84">
        <v>5</v>
      </c>
      <c r="C2604" s="122">
        <v>4.9183961459420963E-3</v>
      </c>
      <c r="D2604" s="84" t="s">
        <v>12037</v>
      </c>
      <c r="E2604" s="84" t="b">
        <v>0</v>
      </c>
      <c r="F2604" s="84" t="b">
        <v>0</v>
      </c>
      <c r="G2604" s="84" t="b">
        <v>0</v>
      </c>
    </row>
    <row r="2605" spans="1:7" x14ac:dyDescent="0.25">
      <c r="A2605" s="84" t="s">
        <v>14409</v>
      </c>
      <c r="B2605" s="84">
        <v>5</v>
      </c>
      <c r="C2605" s="122">
        <v>4.9183961459420963E-3</v>
      </c>
      <c r="D2605" s="84" t="s">
        <v>12037</v>
      </c>
      <c r="E2605" s="84" t="b">
        <v>0</v>
      </c>
      <c r="F2605" s="84" t="b">
        <v>0</v>
      </c>
      <c r="G2605" s="84" t="b">
        <v>0</v>
      </c>
    </row>
    <row r="2606" spans="1:7" x14ac:dyDescent="0.25">
      <c r="A2606" s="84" t="s">
        <v>12376</v>
      </c>
      <c r="B2606" s="84">
        <v>5</v>
      </c>
      <c r="C2606" s="122">
        <v>4.9183961459420963E-3</v>
      </c>
      <c r="D2606" s="84" t="s">
        <v>12037</v>
      </c>
      <c r="E2606" s="84" t="b">
        <v>0</v>
      </c>
      <c r="F2606" s="84" t="b">
        <v>0</v>
      </c>
      <c r="G2606" s="84" t="b">
        <v>0</v>
      </c>
    </row>
    <row r="2607" spans="1:7" x14ac:dyDescent="0.25">
      <c r="A2607" s="84" t="s">
        <v>12260</v>
      </c>
      <c r="B2607" s="84">
        <v>5</v>
      </c>
      <c r="C2607" s="122">
        <v>4.9183961459420963E-3</v>
      </c>
      <c r="D2607" s="84" t="s">
        <v>12037</v>
      </c>
      <c r="E2607" s="84" t="b">
        <v>0</v>
      </c>
      <c r="F2607" s="84" t="b">
        <v>0</v>
      </c>
      <c r="G2607" s="84" t="b">
        <v>0</v>
      </c>
    </row>
    <row r="2608" spans="1:7" x14ac:dyDescent="0.25">
      <c r="A2608" s="84" t="s">
        <v>14220</v>
      </c>
      <c r="B2608" s="84">
        <v>5</v>
      </c>
      <c r="C2608" s="122">
        <v>4.9183961459420963E-3</v>
      </c>
      <c r="D2608" s="84" t="s">
        <v>12037</v>
      </c>
      <c r="E2608" s="84" t="b">
        <v>0</v>
      </c>
      <c r="F2608" s="84" t="b">
        <v>0</v>
      </c>
      <c r="G2608" s="84" t="b">
        <v>0</v>
      </c>
    </row>
    <row r="2609" spans="1:7" x14ac:dyDescent="0.25">
      <c r="A2609" s="84" t="s">
        <v>14613</v>
      </c>
      <c r="B2609" s="84">
        <v>5</v>
      </c>
      <c r="C2609" s="122">
        <v>4.9183961459420963E-3</v>
      </c>
      <c r="D2609" s="84" t="s">
        <v>12037</v>
      </c>
      <c r="E2609" s="84" t="b">
        <v>0</v>
      </c>
      <c r="F2609" s="84" t="b">
        <v>1</v>
      </c>
      <c r="G2609" s="84" t="b">
        <v>0</v>
      </c>
    </row>
    <row r="2610" spans="1:7" x14ac:dyDescent="0.25">
      <c r="A2610" s="84" t="s">
        <v>14285</v>
      </c>
      <c r="B2610" s="84">
        <v>5</v>
      </c>
      <c r="C2610" s="122">
        <v>4.9183961459420963E-3</v>
      </c>
      <c r="D2610" s="84" t="s">
        <v>12037</v>
      </c>
      <c r="E2610" s="84" t="b">
        <v>1</v>
      </c>
      <c r="F2610" s="84" t="b">
        <v>0</v>
      </c>
      <c r="G2610" s="84" t="b">
        <v>0</v>
      </c>
    </row>
    <row r="2611" spans="1:7" x14ac:dyDescent="0.25">
      <c r="A2611" s="84" t="s">
        <v>14311</v>
      </c>
      <c r="B2611" s="84">
        <v>5</v>
      </c>
      <c r="C2611" s="122">
        <v>4.9183961459420963E-3</v>
      </c>
      <c r="D2611" s="84" t="s">
        <v>12037</v>
      </c>
      <c r="E2611" s="84" t="b">
        <v>0</v>
      </c>
      <c r="F2611" s="84" t="b">
        <v>0</v>
      </c>
      <c r="G2611" s="84" t="b">
        <v>0</v>
      </c>
    </row>
    <row r="2612" spans="1:7" x14ac:dyDescent="0.25">
      <c r="A2612" s="84" t="s">
        <v>14225</v>
      </c>
      <c r="B2612" s="84">
        <v>5</v>
      </c>
      <c r="C2612" s="122">
        <v>4.9183961459420963E-3</v>
      </c>
      <c r="D2612" s="84" t="s">
        <v>12037</v>
      </c>
      <c r="E2612" s="84" t="b">
        <v>0</v>
      </c>
      <c r="F2612" s="84" t="b">
        <v>0</v>
      </c>
      <c r="G2612" s="84" t="b">
        <v>0</v>
      </c>
    </row>
    <row r="2613" spans="1:7" x14ac:dyDescent="0.25">
      <c r="A2613" s="84" t="s">
        <v>837</v>
      </c>
      <c r="B2613" s="84">
        <v>5</v>
      </c>
      <c r="C2613" s="122">
        <v>4.9183961459420963E-3</v>
      </c>
      <c r="D2613" s="84" t="s">
        <v>12037</v>
      </c>
      <c r="E2613" s="84" t="b">
        <v>0</v>
      </c>
      <c r="F2613" s="84" t="b">
        <v>0</v>
      </c>
      <c r="G2613" s="84" t="b">
        <v>0</v>
      </c>
    </row>
    <row r="2614" spans="1:7" x14ac:dyDescent="0.25">
      <c r="A2614" s="84" t="s">
        <v>213</v>
      </c>
      <c r="B2614" s="84">
        <v>4</v>
      </c>
      <c r="C2614" s="122">
        <v>4.2485955013951554E-3</v>
      </c>
      <c r="D2614" s="84" t="s">
        <v>12037</v>
      </c>
      <c r="E2614" s="84" t="b">
        <v>0</v>
      </c>
      <c r="F2614" s="84" t="b">
        <v>0</v>
      </c>
      <c r="G2614" s="84" t="b">
        <v>0</v>
      </c>
    </row>
    <row r="2615" spans="1:7" x14ac:dyDescent="0.25">
      <c r="A2615" s="84" t="s">
        <v>628</v>
      </c>
      <c r="B2615" s="84">
        <v>4</v>
      </c>
      <c r="C2615" s="122">
        <v>4.2485955013951554E-3</v>
      </c>
      <c r="D2615" s="84" t="s">
        <v>12037</v>
      </c>
      <c r="E2615" s="84" t="b">
        <v>0</v>
      </c>
      <c r="F2615" s="84" t="b">
        <v>0</v>
      </c>
      <c r="G2615" s="84" t="b">
        <v>0</v>
      </c>
    </row>
    <row r="2616" spans="1:7" x14ac:dyDescent="0.25">
      <c r="A2616" s="84" t="s">
        <v>14443</v>
      </c>
      <c r="B2616" s="84">
        <v>4</v>
      </c>
      <c r="C2616" s="122">
        <v>4.2485955013951554E-3</v>
      </c>
      <c r="D2616" s="84" t="s">
        <v>12037</v>
      </c>
      <c r="E2616" s="84" t="b">
        <v>0</v>
      </c>
      <c r="F2616" s="84" t="b">
        <v>0</v>
      </c>
      <c r="G2616" s="84" t="b">
        <v>0</v>
      </c>
    </row>
    <row r="2617" spans="1:7" x14ac:dyDescent="0.25">
      <c r="A2617" s="84" t="s">
        <v>14715</v>
      </c>
      <c r="B2617" s="84">
        <v>4</v>
      </c>
      <c r="C2617" s="122">
        <v>4.2485955013951554E-3</v>
      </c>
      <c r="D2617" s="84" t="s">
        <v>12037</v>
      </c>
      <c r="E2617" s="84" t="b">
        <v>0</v>
      </c>
      <c r="F2617" s="84" t="b">
        <v>0</v>
      </c>
      <c r="G2617" s="84" t="b">
        <v>0</v>
      </c>
    </row>
    <row r="2618" spans="1:7" x14ac:dyDescent="0.25">
      <c r="A2618" s="84" t="s">
        <v>14608</v>
      </c>
      <c r="B2618" s="84">
        <v>4</v>
      </c>
      <c r="C2618" s="122">
        <v>4.2485955013951554E-3</v>
      </c>
      <c r="D2618" s="84" t="s">
        <v>12037</v>
      </c>
      <c r="E2618" s="84" t="b">
        <v>0</v>
      </c>
      <c r="F2618" s="84" t="b">
        <v>0</v>
      </c>
      <c r="G2618" s="84" t="b">
        <v>0</v>
      </c>
    </row>
    <row r="2619" spans="1:7" x14ac:dyDescent="0.25">
      <c r="A2619" s="84" t="s">
        <v>12299</v>
      </c>
      <c r="B2619" s="84">
        <v>4</v>
      </c>
      <c r="C2619" s="122">
        <v>4.2485955013951554E-3</v>
      </c>
      <c r="D2619" s="84" t="s">
        <v>12037</v>
      </c>
      <c r="E2619" s="84" t="b">
        <v>0</v>
      </c>
      <c r="F2619" s="84" t="b">
        <v>0</v>
      </c>
      <c r="G2619" s="84" t="b">
        <v>0</v>
      </c>
    </row>
    <row r="2620" spans="1:7" x14ac:dyDescent="0.25">
      <c r="A2620" s="84" t="s">
        <v>12272</v>
      </c>
      <c r="B2620" s="84">
        <v>4</v>
      </c>
      <c r="C2620" s="122">
        <v>4.2485955013951554E-3</v>
      </c>
      <c r="D2620" s="84" t="s">
        <v>12037</v>
      </c>
      <c r="E2620" s="84" t="b">
        <v>0</v>
      </c>
      <c r="F2620" s="84" t="b">
        <v>0</v>
      </c>
      <c r="G2620" s="84" t="b">
        <v>0</v>
      </c>
    </row>
    <row r="2621" spans="1:7" x14ac:dyDescent="0.25">
      <c r="A2621" s="84" t="s">
        <v>479</v>
      </c>
      <c r="B2621" s="84">
        <v>4</v>
      </c>
      <c r="C2621" s="122">
        <v>4.2485955013951554E-3</v>
      </c>
      <c r="D2621" s="84" t="s">
        <v>12037</v>
      </c>
      <c r="E2621" s="84" t="b">
        <v>0</v>
      </c>
      <c r="F2621" s="84" t="b">
        <v>0</v>
      </c>
      <c r="G2621" s="84" t="b">
        <v>0</v>
      </c>
    </row>
    <row r="2622" spans="1:7" x14ac:dyDescent="0.25">
      <c r="A2622" s="84" t="s">
        <v>14688</v>
      </c>
      <c r="B2622" s="84">
        <v>4</v>
      </c>
      <c r="C2622" s="122">
        <v>4.2485955013951554E-3</v>
      </c>
      <c r="D2622" s="84" t="s">
        <v>12037</v>
      </c>
      <c r="E2622" s="84" t="b">
        <v>0</v>
      </c>
      <c r="F2622" s="84" t="b">
        <v>0</v>
      </c>
      <c r="G2622" s="84" t="b">
        <v>0</v>
      </c>
    </row>
    <row r="2623" spans="1:7" x14ac:dyDescent="0.25">
      <c r="A2623" s="84" t="s">
        <v>12268</v>
      </c>
      <c r="B2623" s="84">
        <v>4</v>
      </c>
      <c r="C2623" s="122">
        <v>4.2485955013951554E-3</v>
      </c>
      <c r="D2623" s="84" t="s">
        <v>12037</v>
      </c>
      <c r="E2623" s="84" t="b">
        <v>0</v>
      </c>
      <c r="F2623" s="84" t="b">
        <v>0</v>
      </c>
      <c r="G2623" s="84" t="b">
        <v>0</v>
      </c>
    </row>
    <row r="2624" spans="1:7" x14ac:dyDescent="0.25">
      <c r="A2624" s="84" t="s">
        <v>14612</v>
      </c>
      <c r="B2624" s="84">
        <v>4</v>
      </c>
      <c r="C2624" s="122">
        <v>4.2485955013951554E-3</v>
      </c>
      <c r="D2624" s="84" t="s">
        <v>12037</v>
      </c>
      <c r="E2624" s="84" t="b">
        <v>0</v>
      </c>
      <c r="F2624" s="84" t="b">
        <v>0</v>
      </c>
      <c r="G2624" s="84" t="b">
        <v>0</v>
      </c>
    </row>
    <row r="2625" spans="1:7" x14ac:dyDescent="0.25">
      <c r="A2625" s="84" t="s">
        <v>14809</v>
      </c>
      <c r="B2625" s="84">
        <v>4</v>
      </c>
      <c r="C2625" s="122">
        <v>4.2485955013951554E-3</v>
      </c>
      <c r="D2625" s="84" t="s">
        <v>12037</v>
      </c>
      <c r="E2625" s="84" t="b">
        <v>0</v>
      </c>
      <c r="F2625" s="84" t="b">
        <v>0</v>
      </c>
      <c r="G2625" s="84" t="b">
        <v>0</v>
      </c>
    </row>
    <row r="2626" spans="1:7" x14ac:dyDescent="0.25">
      <c r="A2626" s="84" t="s">
        <v>14810</v>
      </c>
      <c r="B2626" s="84">
        <v>4</v>
      </c>
      <c r="C2626" s="122">
        <v>4.2485955013951554E-3</v>
      </c>
      <c r="D2626" s="84" t="s">
        <v>12037</v>
      </c>
      <c r="E2626" s="84" t="b">
        <v>0</v>
      </c>
      <c r="F2626" s="84" t="b">
        <v>1</v>
      </c>
      <c r="G2626" s="84" t="b">
        <v>1</v>
      </c>
    </row>
    <row r="2627" spans="1:7" x14ac:dyDescent="0.25">
      <c r="A2627" s="84" t="s">
        <v>14527</v>
      </c>
      <c r="B2627" s="84">
        <v>4</v>
      </c>
      <c r="C2627" s="122">
        <v>4.2485955013951554E-3</v>
      </c>
      <c r="D2627" s="84" t="s">
        <v>12037</v>
      </c>
      <c r="E2627" s="84" t="b">
        <v>0</v>
      </c>
      <c r="F2627" s="84" t="b">
        <v>0</v>
      </c>
      <c r="G2627" s="84" t="b">
        <v>0</v>
      </c>
    </row>
    <row r="2628" spans="1:7" x14ac:dyDescent="0.25">
      <c r="A2628" s="84" t="s">
        <v>14811</v>
      </c>
      <c r="B2628" s="84">
        <v>4</v>
      </c>
      <c r="C2628" s="122">
        <v>4.2485955013951554E-3</v>
      </c>
      <c r="D2628" s="84" t="s">
        <v>12037</v>
      </c>
      <c r="E2628" s="84" t="b">
        <v>0</v>
      </c>
      <c r="F2628" s="84" t="b">
        <v>0</v>
      </c>
      <c r="G2628" s="84" t="b">
        <v>0</v>
      </c>
    </row>
    <row r="2629" spans="1:7" x14ac:dyDescent="0.25">
      <c r="A2629" s="84" t="s">
        <v>12280</v>
      </c>
      <c r="B2629" s="84">
        <v>4</v>
      </c>
      <c r="C2629" s="122">
        <v>4.6532553770495689E-3</v>
      </c>
      <c r="D2629" s="84" t="s">
        <v>12037</v>
      </c>
      <c r="E2629" s="84" t="b">
        <v>0</v>
      </c>
      <c r="F2629" s="84" t="b">
        <v>0</v>
      </c>
      <c r="G2629" s="84" t="b">
        <v>0</v>
      </c>
    </row>
    <row r="2630" spans="1:7" x14ac:dyDescent="0.25">
      <c r="A2630" s="84" t="s">
        <v>12296</v>
      </c>
      <c r="B2630" s="84">
        <v>4</v>
      </c>
      <c r="C2630" s="122">
        <v>4.2485955013951554E-3</v>
      </c>
      <c r="D2630" s="84" t="s">
        <v>12037</v>
      </c>
      <c r="E2630" s="84" t="b">
        <v>0</v>
      </c>
      <c r="F2630" s="84" t="b">
        <v>0</v>
      </c>
      <c r="G2630" s="84" t="b">
        <v>0</v>
      </c>
    </row>
    <row r="2631" spans="1:7" x14ac:dyDescent="0.25">
      <c r="A2631" s="84" t="s">
        <v>14388</v>
      </c>
      <c r="B2631" s="84">
        <v>4</v>
      </c>
      <c r="C2631" s="122">
        <v>4.2485955013951554E-3</v>
      </c>
      <c r="D2631" s="84" t="s">
        <v>12037</v>
      </c>
      <c r="E2631" s="84" t="b">
        <v>0</v>
      </c>
      <c r="F2631" s="84" t="b">
        <v>0</v>
      </c>
      <c r="G2631" s="84" t="b">
        <v>0</v>
      </c>
    </row>
    <row r="2632" spans="1:7" x14ac:dyDescent="0.25">
      <c r="A2632" s="84" t="s">
        <v>842</v>
      </c>
      <c r="B2632" s="84">
        <v>4</v>
      </c>
      <c r="C2632" s="122">
        <v>4.2485955013951554E-3</v>
      </c>
      <c r="D2632" s="84" t="s">
        <v>12037</v>
      </c>
      <c r="E2632" s="84" t="b">
        <v>0</v>
      </c>
      <c r="F2632" s="84" t="b">
        <v>0</v>
      </c>
      <c r="G2632" s="84" t="b">
        <v>0</v>
      </c>
    </row>
    <row r="2633" spans="1:7" x14ac:dyDescent="0.25">
      <c r="A2633" s="84" t="s">
        <v>2788</v>
      </c>
      <c r="B2633" s="84">
        <v>4</v>
      </c>
      <c r="C2633" s="122">
        <v>4.2485955013951554E-3</v>
      </c>
      <c r="D2633" s="84" t="s">
        <v>12037</v>
      </c>
      <c r="E2633" s="84" t="b">
        <v>0</v>
      </c>
      <c r="F2633" s="84" t="b">
        <v>0</v>
      </c>
      <c r="G2633" s="84" t="b">
        <v>0</v>
      </c>
    </row>
    <row r="2634" spans="1:7" x14ac:dyDescent="0.25">
      <c r="A2634" s="84" t="s">
        <v>14276</v>
      </c>
      <c r="B2634" s="84">
        <v>4</v>
      </c>
      <c r="C2634" s="122">
        <v>4.2485955013951554E-3</v>
      </c>
      <c r="D2634" s="84" t="s">
        <v>12037</v>
      </c>
      <c r="E2634" s="84" t="b">
        <v>0</v>
      </c>
      <c r="F2634" s="84" t="b">
        <v>0</v>
      </c>
      <c r="G2634" s="84" t="b">
        <v>0</v>
      </c>
    </row>
    <row r="2635" spans="1:7" x14ac:dyDescent="0.25">
      <c r="A2635" s="84" t="s">
        <v>14282</v>
      </c>
      <c r="B2635" s="84">
        <v>4</v>
      </c>
      <c r="C2635" s="122">
        <v>4.6532553770495689E-3</v>
      </c>
      <c r="D2635" s="84" t="s">
        <v>12037</v>
      </c>
      <c r="E2635" s="84" t="b">
        <v>0</v>
      </c>
      <c r="F2635" s="84" t="b">
        <v>0</v>
      </c>
      <c r="G2635" s="84" t="b">
        <v>0</v>
      </c>
    </row>
    <row r="2636" spans="1:7" x14ac:dyDescent="0.25">
      <c r="A2636" s="84" t="s">
        <v>14609</v>
      </c>
      <c r="B2636" s="84">
        <v>4</v>
      </c>
      <c r="C2636" s="122">
        <v>5.2235914387683737E-3</v>
      </c>
      <c r="D2636" s="84" t="s">
        <v>12037</v>
      </c>
      <c r="E2636" s="84" t="b">
        <v>0</v>
      </c>
      <c r="F2636" s="84" t="b">
        <v>0</v>
      </c>
      <c r="G2636" s="84" t="b">
        <v>0</v>
      </c>
    </row>
    <row r="2637" spans="1:7" x14ac:dyDescent="0.25">
      <c r="A2637" s="84" t="s">
        <v>14323</v>
      </c>
      <c r="B2637" s="84">
        <v>4</v>
      </c>
      <c r="C2637" s="122">
        <v>4.6532553770495689E-3</v>
      </c>
      <c r="D2637" s="84" t="s">
        <v>12037</v>
      </c>
      <c r="E2637" s="84" t="b">
        <v>0</v>
      </c>
      <c r="F2637" s="84" t="b">
        <v>0</v>
      </c>
      <c r="G2637" s="84" t="b">
        <v>0</v>
      </c>
    </row>
    <row r="2638" spans="1:7" x14ac:dyDescent="0.25">
      <c r="A2638" s="84" t="s">
        <v>877</v>
      </c>
      <c r="B2638" s="84">
        <v>4</v>
      </c>
      <c r="C2638" s="122">
        <v>4.2485955013951554E-3</v>
      </c>
      <c r="D2638" s="84" t="s">
        <v>12037</v>
      </c>
      <c r="E2638" s="84" t="b">
        <v>0</v>
      </c>
      <c r="F2638" s="84" t="b">
        <v>0</v>
      </c>
      <c r="G2638" s="84" t="b">
        <v>0</v>
      </c>
    </row>
    <row r="2639" spans="1:7" x14ac:dyDescent="0.25">
      <c r="A2639" s="84" t="s">
        <v>14716</v>
      </c>
      <c r="B2639" s="84">
        <v>3</v>
      </c>
      <c r="C2639" s="122">
        <v>3.4899415327871767E-3</v>
      </c>
      <c r="D2639" s="84" t="s">
        <v>12037</v>
      </c>
      <c r="E2639" s="84" t="b">
        <v>0</v>
      </c>
      <c r="F2639" s="84" t="b">
        <v>0</v>
      </c>
      <c r="G2639" s="84" t="b">
        <v>0</v>
      </c>
    </row>
    <row r="2640" spans="1:7" x14ac:dyDescent="0.25">
      <c r="A2640" s="84" t="s">
        <v>14368</v>
      </c>
      <c r="B2640" s="84">
        <v>3</v>
      </c>
      <c r="C2640" s="122">
        <v>3.4899415327871767E-3</v>
      </c>
      <c r="D2640" s="84" t="s">
        <v>12037</v>
      </c>
      <c r="E2640" s="84" t="b">
        <v>0</v>
      </c>
      <c r="F2640" s="84" t="b">
        <v>0</v>
      </c>
      <c r="G2640" s="84" t="b">
        <v>0</v>
      </c>
    </row>
    <row r="2641" spans="1:7" x14ac:dyDescent="0.25">
      <c r="A2641" s="84" t="s">
        <v>14924</v>
      </c>
      <c r="B2641" s="84">
        <v>3</v>
      </c>
      <c r="C2641" s="122">
        <v>3.4899415327871767E-3</v>
      </c>
      <c r="D2641" s="84" t="s">
        <v>12037</v>
      </c>
      <c r="E2641" s="84" t="b">
        <v>0</v>
      </c>
      <c r="F2641" s="84" t="b">
        <v>0</v>
      </c>
      <c r="G2641" s="84" t="b">
        <v>0</v>
      </c>
    </row>
    <row r="2642" spans="1:7" x14ac:dyDescent="0.25">
      <c r="A2642" s="84" t="s">
        <v>14359</v>
      </c>
      <c r="B2642" s="84">
        <v>3</v>
      </c>
      <c r="C2642" s="122">
        <v>3.4899415327871767E-3</v>
      </c>
      <c r="D2642" s="84" t="s">
        <v>12037</v>
      </c>
      <c r="E2642" s="84" t="b">
        <v>0</v>
      </c>
      <c r="F2642" s="84" t="b">
        <v>0</v>
      </c>
      <c r="G2642" s="84" t="b">
        <v>0</v>
      </c>
    </row>
    <row r="2643" spans="1:7" x14ac:dyDescent="0.25">
      <c r="A2643" s="84" t="s">
        <v>14321</v>
      </c>
      <c r="B2643" s="84">
        <v>3</v>
      </c>
      <c r="C2643" s="122">
        <v>3.4899415327871767E-3</v>
      </c>
      <c r="D2643" s="84" t="s">
        <v>12037</v>
      </c>
      <c r="E2643" s="84" t="b">
        <v>0</v>
      </c>
      <c r="F2643" s="84" t="b">
        <v>0</v>
      </c>
      <c r="G2643" s="84" t="b">
        <v>0</v>
      </c>
    </row>
    <row r="2644" spans="1:7" x14ac:dyDescent="0.25">
      <c r="A2644" s="84" t="s">
        <v>12273</v>
      </c>
      <c r="B2644" s="84">
        <v>3</v>
      </c>
      <c r="C2644" s="122">
        <v>3.4899415327871767E-3</v>
      </c>
      <c r="D2644" s="84" t="s">
        <v>12037</v>
      </c>
      <c r="E2644" s="84" t="b">
        <v>0</v>
      </c>
      <c r="F2644" s="84" t="b">
        <v>0</v>
      </c>
      <c r="G2644" s="84" t="b">
        <v>0</v>
      </c>
    </row>
    <row r="2645" spans="1:7" x14ac:dyDescent="0.25">
      <c r="A2645" s="84" t="s">
        <v>901</v>
      </c>
      <c r="B2645" s="84">
        <v>3</v>
      </c>
      <c r="C2645" s="122">
        <v>3.4899415327871767E-3</v>
      </c>
      <c r="D2645" s="84" t="s">
        <v>12037</v>
      </c>
      <c r="E2645" s="84" t="b">
        <v>0</v>
      </c>
      <c r="F2645" s="84" t="b">
        <v>0</v>
      </c>
      <c r="G2645" s="84" t="b">
        <v>0</v>
      </c>
    </row>
    <row r="2646" spans="1:7" x14ac:dyDescent="0.25">
      <c r="A2646" s="84" t="s">
        <v>14540</v>
      </c>
      <c r="B2646" s="84">
        <v>3</v>
      </c>
      <c r="C2646" s="122">
        <v>3.4899415327871767E-3</v>
      </c>
      <c r="D2646" s="84" t="s">
        <v>12037</v>
      </c>
      <c r="E2646" s="84" t="b">
        <v>0</v>
      </c>
      <c r="F2646" s="84" t="b">
        <v>0</v>
      </c>
      <c r="G2646" s="84" t="b">
        <v>0</v>
      </c>
    </row>
    <row r="2647" spans="1:7" x14ac:dyDescent="0.25">
      <c r="A2647" s="84" t="s">
        <v>14212</v>
      </c>
      <c r="B2647" s="84">
        <v>3</v>
      </c>
      <c r="C2647" s="122">
        <v>3.4899415327871767E-3</v>
      </c>
      <c r="D2647" s="84" t="s">
        <v>12037</v>
      </c>
      <c r="E2647" s="84" t="b">
        <v>1</v>
      </c>
      <c r="F2647" s="84" t="b">
        <v>0</v>
      </c>
      <c r="G2647" s="84" t="b">
        <v>0</v>
      </c>
    </row>
    <row r="2648" spans="1:7" x14ac:dyDescent="0.25">
      <c r="A2648" s="84" t="s">
        <v>12365</v>
      </c>
      <c r="B2648" s="84">
        <v>3</v>
      </c>
      <c r="C2648" s="122">
        <v>3.4899415327871767E-3</v>
      </c>
      <c r="D2648" s="84" t="s">
        <v>12037</v>
      </c>
      <c r="E2648" s="84" t="b">
        <v>0</v>
      </c>
      <c r="F2648" s="84" t="b">
        <v>0</v>
      </c>
      <c r="G2648" s="84" t="b">
        <v>0</v>
      </c>
    </row>
    <row r="2649" spans="1:7" x14ac:dyDescent="0.25">
      <c r="A2649" s="84" t="s">
        <v>12295</v>
      </c>
      <c r="B2649" s="84">
        <v>3</v>
      </c>
      <c r="C2649" s="122">
        <v>3.9176935790762807E-3</v>
      </c>
      <c r="D2649" s="84" t="s">
        <v>12037</v>
      </c>
      <c r="E2649" s="84" t="b">
        <v>0</v>
      </c>
      <c r="F2649" s="84" t="b">
        <v>0</v>
      </c>
      <c r="G2649" s="84" t="b">
        <v>0</v>
      </c>
    </row>
    <row r="2650" spans="1:7" x14ac:dyDescent="0.25">
      <c r="A2650" s="84" t="s">
        <v>959</v>
      </c>
      <c r="B2650" s="84">
        <v>3</v>
      </c>
      <c r="C2650" s="122">
        <v>3.4899415327871767E-3</v>
      </c>
      <c r="D2650" s="84" t="s">
        <v>12037</v>
      </c>
      <c r="E2650" s="84" t="b">
        <v>0</v>
      </c>
      <c r="F2650" s="84" t="b">
        <v>0</v>
      </c>
      <c r="G2650" s="84" t="b">
        <v>0</v>
      </c>
    </row>
    <row r="2651" spans="1:7" x14ac:dyDescent="0.25">
      <c r="A2651" s="84" t="s">
        <v>14203</v>
      </c>
      <c r="B2651" s="84">
        <v>3</v>
      </c>
      <c r="C2651" s="122">
        <v>3.4899415327871767E-3</v>
      </c>
      <c r="D2651" s="84" t="s">
        <v>12037</v>
      </c>
      <c r="E2651" s="84" t="b">
        <v>0</v>
      </c>
      <c r="F2651" s="84" t="b">
        <v>0</v>
      </c>
      <c r="G2651" s="84" t="b">
        <v>0</v>
      </c>
    </row>
    <row r="2652" spans="1:7" x14ac:dyDescent="0.25">
      <c r="A2652" s="84" t="s">
        <v>12352</v>
      </c>
      <c r="B2652" s="84">
        <v>3</v>
      </c>
      <c r="C2652" s="122">
        <v>3.4899415327871767E-3</v>
      </c>
      <c r="D2652" s="84" t="s">
        <v>12037</v>
      </c>
      <c r="E2652" s="84" t="b">
        <v>0</v>
      </c>
      <c r="F2652" s="84" t="b">
        <v>0</v>
      </c>
      <c r="G2652" s="84" t="b">
        <v>0</v>
      </c>
    </row>
    <row r="2653" spans="1:7" x14ac:dyDescent="0.25">
      <c r="A2653" s="84" t="s">
        <v>14589</v>
      </c>
      <c r="B2653" s="84">
        <v>3</v>
      </c>
      <c r="C2653" s="122">
        <v>3.4899415327871767E-3</v>
      </c>
      <c r="D2653" s="84" t="s">
        <v>12037</v>
      </c>
      <c r="E2653" s="84" t="b">
        <v>0</v>
      </c>
      <c r="F2653" s="84" t="b">
        <v>0</v>
      </c>
      <c r="G2653" s="84" t="b">
        <v>0</v>
      </c>
    </row>
    <row r="2654" spans="1:7" x14ac:dyDescent="0.25">
      <c r="A2654" s="84" t="s">
        <v>14217</v>
      </c>
      <c r="B2654" s="84">
        <v>3</v>
      </c>
      <c r="C2654" s="122">
        <v>3.4899415327871767E-3</v>
      </c>
      <c r="D2654" s="84" t="s">
        <v>12037</v>
      </c>
      <c r="E2654" s="84" t="b">
        <v>0</v>
      </c>
      <c r="F2654" s="84" t="b">
        <v>0</v>
      </c>
      <c r="G2654" s="84" t="b">
        <v>0</v>
      </c>
    </row>
    <row r="2655" spans="1:7" x14ac:dyDescent="0.25">
      <c r="A2655" s="84" t="s">
        <v>13332</v>
      </c>
      <c r="B2655" s="84">
        <v>3</v>
      </c>
      <c r="C2655" s="122">
        <v>3.4899415327871767E-3</v>
      </c>
      <c r="D2655" s="84" t="s">
        <v>12037</v>
      </c>
      <c r="E2655" s="84" t="b">
        <v>0</v>
      </c>
      <c r="F2655" s="84" t="b">
        <v>0</v>
      </c>
      <c r="G2655" s="84" t="b">
        <v>0</v>
      </c>
    </row>
    <row r="2656" spans="1:7" x14ac:dyDescent="0.25">
      <c r="A2656" s="84" t="s">
        <v>14918</v>
      </c>
      <c r="B2656" s="84">
        <v>3</v>
      </c>
      <c r="C2656" s="122">
        <v>3.4899415327871767E-3</v>
      </c>
      <c r="D2656" s="84" t="s">
        <v>12037</v>
      </c>
      <c r="E2656" s="84" t="b">
        <v>0</v>
      </c>
      <c r="F2656" s="84" t="b">
        <v>0</v>
      </c>
      <c r="G2656" s="84" t="b">
        <v>0</v>
      </c>
    </row>
    <row r="2657" spans="1:7" x14ac:dyDescent="0.25">
      <c r="A2657" s="84" t="s">
        <v>14484</v>
      </c>
      <c r="B2657" s="84">
        <v>3</v>
      </c>
      <c r="C2657" s="122">
        <v>3.4899415327871767E-3</v>
      </c>
      <c r="D2657" s="84" t="s">
        <v>12037</v>
      </c>
      <c r="E2657" s="84" t="b">
        <v>0</v>
      </c>
      <c r="F2657" s="84" t="b">
        <v>0</v>
      </c>
      <c r="G2657" s="84" t="b">
        <v>0</v>
      </c>
    </row>
    <row r="2658" spans="1:7" x14ac:dyDescent="0.25">
      <c r="A2658" s="84" t="s">
        <v>14482</v>
      </c>
      <c r="B2658" s="84">
        <v>3</v>
      </c>
      <c r="C2658" s="122">
        <v>3.4899415327871767E-3</v>
      </c>
      <c r="D2658" s="84" t="s">
        <v>12037</v>
      </c>
      <c r="E2658" s="84" t="b">
        <v>0</v>
      </c>
      <c r="F2658" s="84" t="b">
        <v>0</v>
      </c>
      <c r="G2658" s="84" t="b">
        <v>0</v>
      </c>
    </row>
    <row r="2659" spans="1:7" x14ac:dyDescent="0.25">
      <c r="A2659" s="84" t="s">
        <v>14554</v>
      </c>
      <c r="B2659" s="84">
        <v>3</v>
      </c>
      <c r="C2659" s="122">
        <v>3.4899415327871767E-3</v>
      </c>
      <c r="D2659" s="84" t="s">
        <v>12037</v>
      </c>
      <c r="E2659" s="84" t="b">
        <v>0</v>
      </c>
      <c r="F2659" s="84" t="b">
        <v>0</v>
      </c>
      <c r="G2659" s="84" t="b">
        <v>0</v>
      </c>
    </row>
    <row r="2660" spans="1:7" x14ac:dyDescent="0.25">
      <c r="A2660" s="84" t="s">
        <v>14336</v>
      </c>
      <c r="B2660" s="84">
        <v>3</v>
      </c>
      <c r="C2660" s="122">
        <v>3.9176935790762807E-3</v>
      </c>
      <c r="D2660" s="84" t="s">
        <v>12037</v>
      </c>
      <c r="E2660" s="84" t="b">
        <v>0</v>
      </c>
      <c r="F2660" s="84" t="b">
        <v>0</v>
      </c>
      <c r="G2660" s="84" t="b">
        <v>0</v>
      </c>
    </row>
    <row r="2661" spans="1:7" x14ac:dyDescent="0.25">
      <c r="A2661" s="84" t="s">
        <v>14919</v>
      </c>
      <c r="B2661" s="84">
        <v>3</v>
      </c>
      <c r="C2661" s="122">
        <v>3.4899415327871767E-3</v>
      </c>
      <c r="D2661" s="84" t="s">
        <v>12037</v>
      </c>
      <c r="E2661" s="84" t="b">
        <v>0</v>
      </c>
      <c r="F2661" s="84" t="b">
        <v>0</v>
      </c>
      <c r="G2661" s="84" t="b">
        <v>0</v>
      </c>
    </row>
    <row r="2662" spans="1:7" x14ac:dyDescent="0.25">
      <c r="A2662" s="84" t="s">
        <v>14926</v>
      </c>
      <c r="B2662" s="84">
        <v>3</v>
      </c>
      <c r="C2662" s="122">
        <v>3.4899415327871767E-3</v>
      </c>
      <c r="D2662" s="84" t="s">
        <v>12037</v>
      </c>
      <c r="E2662" s="84" t="b">
        <v>1</v>
      </c>
      <c r="F2662" s="84" t="b">
        <v>0</v>
      </c>
      <c r="G2662" s="84" t="b">
        <v>0</v>
      </c>
    </row>
    <row r="2663" spans="1:7" x14ac:dyDescent="0.25">
      <c r="A2663" s="84" t="s">
        <v>14483</v>
      </c>
      <c r="B2663" s="84">
        <v>3</v>
      </c>
      <c r="C2663" s="122">
        <v>3.4899415327871767E-3</v>
      </c>
      <c r="D2663" s="84" t="s">
        <v>12037</v>
      </c>
      <c r="E2663" s="84" t="b">
        <v>0</v>
      </c>
      <c r="F2663" s="84" t="b">
        <v>0</v>
      </c>
      <c r="G2663" s="84" t="b">
        <v>0</v>
      </c>
    </row>
    <row r="2664" spans="1:7" x14ac:dyDescent="0.25">
      <c r="A2664" s="84" t="s">
        <v>14927</v>
      </c>
      <c r="B2664" s="84">
        <v>3</v>
      </c>
      <c r="C2664" s="122">
        <v>3.4899415327871767E-3</v>
      </c>
      <c r="D2664" s="84" t="s">
        <v>12037</v>
      </c>
      <c r="E2664" s="84" t="b">
        <v>0</v>
      </c>
      <c r="F2664" s="84" t="b">
        <v>0</v>
      </c>
      <c r="G2664" s="84" t="b">
        <v>0</v>
      </c>
    </row>
    <row r="2665" spans="1:7" x14ac:dyDescent="0.25">
      <c r="A2665" s="84" t="s">
        <v>14513</v>
      </c>
      <c r="B2665" s="84">
        <v>3</v>
      </c>
      <c r="C2665" s="122">
        <v>3.4899415327871767E-3</v>
      </c>
      <c r="D2665" s="84" t="s">
        <v>12037</v>
      </c>
      <c r="E2665" s="84" t="b">
        <v>1</v>
      </c>
      <c r="F2665" s="84" t="b">
        <v>0</v>
      </c>
      <c r="G2665" s="84" t="b">
        <v>0</v>
      </c>
    </row>
    <row r="2666" spans="1:7" x14ac:dyDescent="0.25">
      <c r="A2666" s="84" t="s">
        <v>15112</v>
      </c>
      <c r="B2666" s="84">
        <v>2</v>
      </c>
      <c r="C2666" s="122">
        <v>2.6117957193841869E-3</v>
      </c>
      <c r="D2666" s="84" t="s">
        <v>12037</v>
      </c>
      <c r="E2666" s="84" t="b">
        <v>0</v>
      </c>
      <c r="F2666" s="84" t="b">
        <v>0</v>
      </c>
      <c r="G2666" s="84" t="b">
        <v>0</v>
      </c>
    </row>
    <row r="2667" spans="1:7" x14ac:dyDescent="0.25">
      <c r="A2667" s="84" t="s">
        <v>15113</v>
      </c>
      <c r="B2667" s="84">
        <v>2</v>
      </c>
      <c r="C2667" s="122">
        <v>2.6117957193841869E-3</v>
      </c>
      <c r="D2667" s="84" t="s">
        <v>12037</v>
      </c>
      <c r="E2667" s="84" t="b">
        <v>0</v>
      </c>
      <c r="F2667" s="84" t="b">
        <v>0</v>
      </c>
      <c r="G2667" s="84" t="b">
        <v>0</v>
      </c>
    </row>
    <row r="2668" spans="1:7" x14ac:dyDescent="0.25">
      <c r="A2668" s="84" t="s">
        <v>14252</v>
      </c>
      <c r="B2668" s="84">
        <v>2</v>
      </c>
      <c r="C2668" s="122">
        <v>2.6117957193841869E-3</v>
      </c>
      <c r="D2668" s="84" t="s">
        <v>12037</v>
      </c>
      <c r="E2668" s="84" t="b">
        <v>0</v>
      </c>
      <c r="F2668" s="84" t="b">
        <v>0</v>
      </c>
      <c r="G2668" s="84" t="b">
        <v>0</v>
      </c>
    </row>
    <row r="2669" spans="1:7" x14ac:dyDescent="0.25">
      <c r="A2669" s="84" t="s">
        <v>714</v>
      </c>
      <c r="B2669" s="84">
        <v>2</v>
      </c>
      <c r="C2669" s="122">
        <v>2.6117957193841869E-3</v>
      </c>
      <c r="D2669" s="84" t="s">
        <v>12037</v>
      </c>
      <c r="E2669" s="84" t="b">
        <v>0</v>
      </c>
      <c r="F2669" s="84" t="b">
        <v>0</v>
      </c>
      <c r="G2669" s="84" t="b">
        <v>0</v>
      </c>
    </row>
    <row r="2670" spans="1:7" x14ac:dyDescent="0.25">
      <c r="A2670" s="84" t="s">
        <v>14923</v>
      </c>
      <c r="B2670" s="84">
        <v>2</v>
      </c>
      <c r="C2670" s="122">
        <v>2.6117957193841869E-3</v>
      </c>
      <c r="D2670" s="84" t="s">
        <v>12037</v>
      </c>
      <c r="E2670" s="84" t="b">
        <v>0</v>
      </c>
      <c r="F2670" s="84" t="b">
        <v>0</v>
      </c>
      <c r="G2670" s="84" t="b">
        <v>0</v>
      </c>
    </row>
    <row r="2671" spans="1:7" x14ac:dyDescent="0.25">
      <c r="A2671" s="84" t="s">
        <v>15249</v>
      </c>
      <c r="B2671" s="84">
        <v>2</v>
      </c>
      <c r="C2671" s="122">
        <v>2.6117957193841869E-3</v>
      </c>
      <c r="D2671" s="84" t="s">
        <v>12037</v>
      </c>
      <c r="E2671" s="84" t="b">
        <v>0</v>
      </c>
      <c r="F2671" s="84" t="b">
        <v>0</v>
      </c>
      <c r="G2671" s="84" t="b">
        <v>0</v>
      </c>
    </row>
    <row r="2672" spans="1:7" x14ac:dyDescent="0.25">
      <c r="A2672" s="84" t="s">
        <v>14313</v>
      </c>
      <c r="B2672" s="84">
        <v>2</v>
      </c>
      <c r="C2672" s="122">
        <v>2.6117957193841869E-3</v>
      </c>
      <c r="D2672" s="84" t="s">
        <v>12037</v>
      </c>
      <c r="E2672" s="84" t="b">
        <v>0</v>
      </c>
      <c r="F2672" s="84" t="b">
        <v>0</v>
      </c>
      <c r="G2672" s="84" t="b">
        <v>0</v>
      </c>
    </row>
    <row r="2673" spans="1:7" x14ac:dyDescent="0.25">
      <c r="A2673" s="84" t="s">
        <v>14717</v>
      </c>
      <c r="B2673" s="84">
        <v>2</v>
      </c>
      <c r="C2673" s="122">
        <v>2.6117957193841869E-3</v>
      </c>
      <c r="D2673" s="84" t="s">
        <v>12037</v>
      </c>
      <c r="E2673" s="84" t="b">
        <v>0</v>
      </c>
      <c r="F2673" s="84" t="b">
        <v>0</v>
      </c>
      <c r="G2673" s="84" t="b">
        <v>0</v>
      </c>
    </row>
    <row r="2674" spans="1:7" x14ac:dyDescent="0.25">
      <c r="A2674" s="84" t="s">
        <v>15250</v>
      </c>
      <c r="B2674" s="84">
        <v>2</v>
      </c>
      <c r="C2674" s="122">
        <v>2.6117957193841869E-3</v>
      </c>
      <c r="D2674" s="84" t="s">
        <v>12037</v>
      </c>
      <c r="E2674" s="84" t="b">
        <v>0</v>
      </c>
      <c r="F2674" s="84" t="b">
        <v>0</v>
      </c>
      <c r="G2674" s="84" t="b">
        <v>0</v>
      </c>
    </row>
    <row r="2675" spans="1:7" x14ac:dyDescent="0.25">
      <c r="A2675" s="84" t="s">
        <v>14228</v>
      </c>
      <c r="B2675" s="84">
        <v>2</v>
      </c>
      <c r="C2675" s="122">
        <v>2.6117957193841869E-3</v>
      </c>
      <c r="D2675" s="84" t="s">
        <v>12037</v>
      </c>
      <c r="E2675" s="84" t="b">
        <v>0</v>
      </c>
      <c r="F2675" s="84" t="b">
        <v>0</v>
      </c>
      <c r="G2675" s="84" t="b">
        <v>0</v>
      </c>
    </row>
    <row r="2676" spans="1:7" x14ac:dyDescent="0.25">
      <c r="A2676" s="84" t="s">
        <v>15354</v>
      </c>
      <c r="B2676" s="84">
        <v>2</v>
      </c>
      <c r="C2676" s="122">
        <v>2.6117957193841869E-3</v>
      </c>
      <c r="D2676" s="84" t="s">
        <v>12037</v>
      </c>
      <c r="E2676" s="84" t="b">
        <v>0</v>
      </c>
      <c r="F2676" s="84" t="b">
        <v>0</v>
      </c>
      <c r="G2676" s="84" t="b">
        <v>0</v>
      </c>
    </row>
    <row r="2677" spans="1:7" x14ac:dyDescent="0.25">
      <c r="A2677" s="84" t="s">
        <v>14239</v>
      </c>
      <c r="B2677" s="84">
        <v>2</v>
      </c>
      <c r="C2677" s="122">
        <v>2.6117957193841869E-3</v>
      </c>
      <c r="D2677" s="84" t="s">
        <v>12037</v>
      </c>
      <c r="E2677" s="84" t="b">
        <v>0</v>
      </c>
      <c r="F2677" s="84" t="b">
        <v>0</v>
      </c>
      <c r="G2677" s="84" t="b">
        <v>0</v>
      </c>
    </row>
    <row r="2678" spans="1:7" x14ac:dyDescent="0.25">
      <c r="A2678" s="84" t="s">
        <v>15355</v>
      </c>
      <c r="B2678" s="84">
        <v>2</v>
      </c>
      <c r="C2678" s="122">
        <v>2.6117957193841869E-3</v>
      </c>
      <c r="D2678" s="84" t="s">
        <v>12037</v>
      </c>
      <c r="E2678" s="84" t="b">
        <v>0</v>
      </c>
      <c r="F2678" s="84" t="b">
        <v>0</v>
      </c>
      <c r="G2678" s="84" t="b">
        <v>0</v>
      </c>
    </row>
    <row r="2679" spans="1:7" x14ac:dyDescent="0.25">
      <c r="A2679" s="84" t="s">
        <v>14743</v>
      </c>
      <c r="B2679" s="84">
        <v>2</v>
      </c>
      <c r="C2679" s="122">
        <v>2.6117957193841869E-3</v>
      </c>
      <c r="D2679" s="84" t="s">
        <v>12037</v>
      </c>
      <c r="E2679" s="84" t="b">
        <v>0</v>
      </c>
      <c r="F2679" s="84" t="b">
        <v>0</v>
      </c>
      <c r="G2679" s="84" t="b">
        <v>0</v>
      </c>
    </row>
    <row r="2680" spans="1:7" x14ac:dyDescent="0.25">
      <c r="A2680" s="84" t="s">
        <v>14477</v>
      </c>
      <c r="B2680" s="84">
        <v>2</v>
      </c>
      <c r="C2680" s="122">
        <v>2.6117957193841869E-3</v>
      </c>
      <c r="D2680" s="84" t="s">
        <v>12037</v>
      </c>
      <c r="E2680" s="84" t="b">
        <v>0</v>
      </c>
      <c r="F2680" s="84" t="b">
        <v>0</v>
      </c>
      <c r="G2680" s="84" t="b">
        <v>0</v>
      </c>
    </row>
    <row r="2681" spans="1:7" x14ac:dyDescent="0.25">
      <c r="A2681" s="84" t="s">
        <v>14546</v>
      </c>
      <c r="B2681" s="84">
        <v>2</v>
      </c>
      <c r="C2681" s="122">
        <v>2.6117957193841869E-3</v>
      </c>
      <c r="D2681" s="84" t="s">
        <v>12037</v>
      </c>
      <c r="E2681" s="84" t="b">
        <v>0</v>
      </c>
      <c r="F2681" s="84" t="b">
        <v>0</v>
      </c>
      <c r="G2681" s="84" t="b">
        <v>0</v>
      </c>
    </row>
    <row r="2682" spans="1:7" x14ac:dyDescent="0.25">
      <c r="A2682" s="84" t="s">
        <v>15351</v>
      </c>
      <c r="B2682" s="84">
        <v>2</v>
      </c>
      <c r="C2682" s="122">
        <v>2.6117957193841869E-3</v>
      </c>
      <c r="D2682" s="84" t="s">
        <v>12037</v>
      </c>
      <c r="E2682" s="84" t="b">
        <v>0</v>
      </c>
      <c r="F2682" s="84" t="b">
        <v>0</v>
      </c>
      <c r="G2682" s="84" t="b">
        <v>0</v>
      </c>
    </row>
    <row r="2683" spans="1:7" x14ac:dyDescent="0.25">
      <c r="A2683" s="84" t="s">
        <v>14950</v>
      </c>
      <c r="B2683" s="84">
        <v>2</v>
      </c>
      <c r="C2683" s="122">
        <v>2.6117957193841869E-3</v>
      </c>
      <c r="D2683" s="84" t="s">
        <v>12037</v>
      </c>
      <c r="E2683" s="84" t="b">
        <v>0</v>
      </c>
      <c r="F2683" s="84" t="b">
        <v>0</v>
      </c>
      <c r="G2683" s="84" t="b">
        <v>0</v>
      </c>
    </row>
    <row r="2684" spans="1:7" x14ac:dyDescent="0.25">
      <c r="A2684" s="84" t="s">
        <v>14375</v>
      </c>
      <c r="B2684" s="84">
        <v>2</v>
      </c>
      <c r="C2684" s="122">
        <v>2.6117957193841869E-3</v>
      </c>
      <c r="D2684" s="84" t="s">
        <v>12037</v>
      </c>
      <c r="E2684" s="84" t="b">
        <v>0</v>
      </c>
      <c r="F2684" s="84" t="b">
        <v>0</v>
      </c>
      <c r="G2684" s="84" t="b">
        <v>0</v>
      </c>
    </row>
    <row r="2685" spans="1:7" x14ac:dyDescent="0.25">
      <c r="A2685" s="84" t="s">
        <v>15352</v>
      </c>
      <c r="B2685" s="84">
        <v>2</v>
      </c>
      <c r="C2685" s="122">
        <v>2.6117957193841869E-3</v>
      </c>
      <c r="D2685" s="84" t="s">
        <v>12037</v>
      </c>
      <c r="E2685" s="84" t="b">
        <v>0</v>
      </c>
      <c r="F2685" s="84" t="b">
        <v>0</v>
      </c>
      <c r="G2685" s="84" t="b">
        <v>0</v>
      </c>
    </row>
    <row r="2686" spans="1:7" x14ac:dyDescent="0.25">
      <c r="A2686" s="84" t="s">
        <v>15353</v>
      </c>
      <c r="B2686" s="84">
        <v>2</v>
      </c>
      <c r="C2686" s="122">
        <v>2.6117957193841869E-3</v>
      </c>
      <c r="D2686" s="84" t="s">
        <v>12037</v>
      </c>
      <c r="E2686" s="84" t="b">
        <v>0</v>
      </c>
      <c r="F2686" s="84" t="b">
        <v>0</v>
      </c>
      <c r="G2686" s="84" t="b">
        <v>0</v>
      </c>
    </row>
    <row r="2687" spans="1:7" x14ac:dyDescent="0.25">
      <c r="A2687" s="84" t="s">
        <v>14503</v>
      </c>
      <c r="B2687" s="84">
        <v>2</v>
      </c>
      <c r="C2687" s="122">
        <v>2.6117957193841869E-3</v>
      </c>
      <c r="D2687" s="84" t="s">
        <v>12037</v>
      </c>
      <c r="E2687" s="84" t="b">
        <v>0</v>
      </c>
      <c r="F2687" s="84" t="b">
        <v>0</v>
      </c>
      <c r="G2687" s="84" t="b">
        <v>0</v>
      </c>
    </row>
    <row r="2688" spans="1:7" x14ac:dyDescent="0.25">
      <c r="A2688" s="84" t="s">
        <v>14255</v>
      </c>
      <c r="B2688" s="84">
        <v>2</v>
      </c>
      <c r="C2688" s="122">
        <v>2.6117957193841869E-3</v>
      </c>
      <c r="D2688" s="84" t="s">
        <v>12037</v>
      </c>
      <c r="E2688" s="84" t="b">
        <v>0</v>
      </c>
      <c r="F2688" s="84" t="b">
        <v>0</v>
      </c>
      <c r="G2688" s="84" t="b">
        <v>0</v>
      </c>
    </row>
    <row r="2689" spans="1:7" x14ac:dyDescent="0.25">
      <c r="A2689" s="84" t="s">
        <v>15170</v>
      </c>
      <c r="B2689" s="84">
        <v>2</v>
      </c>
      <c r="C2689" s="122">
        <v>2.6117957193841869E-3</v>
      </c>
      <c r="D2689" s="84" t="s">
        <v>12037</v>
      </c>
      <c r="E2689" s="84" t="b">
        <v>0</v>
      </c>
      <c r="F2689" s="84" t="b">
        <v>0</v>
      </c>
      <c r="G2689" s="84" t="b">
        <v>0</v>
      </c>
    </row>
    <row r="2690" spans="1:7" x14ac:dyDescent="0.25">
      <c r="A2690" s="84" t="s">
        <v>15171</v>
      </c>
      <c r="B2690" s="84">
        <v>2</v>
      </c>
      <c r="C2690" s="122">
        <v>2.6117957193841869E-3</v>
      </c>
      <c r="D2690" s="84" t="s">
        <v>12037</v>
      </c>
      <c r="E2690" s="84" t="b">
        <v>0</v>
      </c>
      <c r="F2690" s="84" t="b">
        <v>0</v>
      </c>
      <c r="G2690" s="84" t="b">
        <v>0</v>
      </c>
    </row>
    <row r="2691" spans="1:7" x14ac:dyDescent="0.25">
      <c r="A2691" s="84" t="s">
        <v>15172</v>
      </c>
      <c r="B2691" s="84">
        <v>2</v>
      </c>
      <c r="C2691" s="122">
        <v>2.6117957193841869E-3</v>
      </c>
      <c r="D2691" s="84" t="s">
        <v>12037</v>
      </c>
      <c r="E2691" s="84" t="b">
        <v>1</v>
      </c>
      <c r="F2691" s="84" t="b">
        <v>0</v>
      </c>
      <c r="G2691" s="84" t="b">
        <v>0</v>
      </c>
    </row>
    <row r="2692" spans="1:7" x14ac:dyDescent="0.25">
      <c r="A2692" s="84" t="s">
        <v>14216</v>
      </c>
      <c r="B2692" s="84">
        <v>2</v>
      </c>
      <c r="C2692" s="122">
        <v>2.6117957193841869E-3</v>
      </c>
      <c r="D2692" s="84" t="s">
        <v>12037</v>
      </c>
      <c r="E2692" s="84" t="b">
        <v>1</v>
      </c>
      <c r="F2692" s="84" t="b">
        <v>0</v>
      </c>
      <c r="G2692" s="84" t="b">
        <v>0</v>
      </c>
    </row>
    <row r="2693" spans="1:7" x14ac:dyDescent="0.25">
      <c r="A2693" s="84" t="s">
        <v>14201</v>
      </c>
      <c r="B2693" s="84">
        <v>2</v>
      </c>
      <c r="C2693" s="122">
        <v>2.6117957193841869E-3</v>
      </c>
      <c r="D2693" s="84" t="s">
        <v>12037</v>
      </c>
      <c r="E2693" s="84" t="b">
        <v>0</v>
      </c>
      <c r="F2693" s="84" t="b">
        <v>0</v>
      </c>
      <c r="G2693" s="84" t="b">
        <v>0</v>
      </c>
    </row>
    <row r="2694" spans="1:7" x14ac:dyDescent="0.25">
      <c r="A2694" s="84" t="s">
        <v>14377</v>
      </c>
      <c r="B2694" s="84">
        <v>2</v>
      </c>
      <c r="C2694" s="122">
        <v>2.6117957193841869E-3</v>
      </c>
      <c r="D2694" s="84" t="s">
        <v>12037</v>
      </c>
      <c r="E2694" s="84" t="b">
        <v>0</v>
      </c>
      <c r="F2694" s="84" t="b">
        <v>0</v>
      </c>
      <c r="G2694" s="84" t="b">
        <v>0</v>
      </c>
    </row>
    <row r="2695" spans="1:7" x14ac:dyDescent="0.25">
      <c r="A2695" s="84" t="s">
        <v>15350</v>
      </c>
      <c r="B2695" s="84">
        <v>2</v>
      </c>
      <c r="C2695" s="122">
        <v>2.6117957193841869E-3</v>
      </c>
      <c r="D2695" s="84" t="s">
        <v>12037</v>
      </c>
      <c r="E2695" s="84" t="b">
        <v>0</v>
      </c>
      <c r="F2695" s="84" t="b">
        <v>0</v>
      </c>
      <c r="G2695" s="84" t="b">
        <v>0</v>
      </c>
    </row>
    <row r="2696" spans="1:7" x14ac:dyDescent="0.25">
      <c r="A2696" s="84" t="s">
        <v>14595</v>
      </c>
      <c r="B2696" s="84">
        <v>2</v>
      </c>
      <c r="C2696" s="122">
        <v>2.6117957193841869E-3</v>
      </c>
      <c r="D2696" s="84" t="s">
        <v>12037</v>
      </c>
      <c r="E2696" s="84" t="b">
        <v>1</v>
      </c>
      <c r="F2696" s="84" t="b">
        <v>0</v>
      </c>
      <c r="G2696" s="84" t="b">
        <v>0</v>
      </c>
    </row>
    <row r="2697" spans="1:7" x14ac:dyDescent="0.25">
      <c r="A2697" s="84" t="s">
        <v>14373</v>
      </c>
      <c r="B2697" s="84">
        <v>2</v>
      </c>
      <c r="C2697" s="122">
        <v>2.6117957193841869E-3</v>
      </c>
      <c r="D2697" s="84" t="s">
        <v>12037</v>
      </c>
      <c r="E2697" s="84" t="b">
        <v>1</v>
      </c>
      <c r="F2697" s="84" t="b">
        <v>0</v>
      </c>
      <c r="G2697" s="84" t="b">
        <v>0</v>
      </c>
    </row>
    <row r="2698" spans="1:7" x14ac:dyDescent="0.25">
      <c r="A2698" s="84" t="s">
        <v>14941</v>
      </c>
      <c r="B2698" s="84">
        <v>2</v>
      </c>
      <c r="C2698" s="122">
        <v>2.6117957193841869E-3</v>
      </c>
      <c r="D2698" s="84" t="s">
        <v>12037</v>
      </c>
      <c r="E2698" s="84" t="b">
        <v>0</v>
      </c>
      <c r="F2698" s="84" t="b">
        <v>0</v>
      </c>
      <c r="G2698" s="84" t="b">
        <v>0</v>
      </c>
    </row>
    <row r="2699" spans="1:7" x14ac:dyDescent="0.25">
      <c r="A2699" s="84" t="s">
        <v>15338</v>
      </c>
      <c r="B2699" s="84">
        <v>2</v>
      </c>
      <c r="C2699" s="122">
        <v>2.6117957193841869E-3</v>
      </c>
      <c r="D2699" s="84" t="s">
        <v>12037</v>
      </c>
      <c r="E2699" s="84" t="b">
        <v>0</v>
      </c>
      <c r="F2699" s="84" t="b">
        <v>0</v>
      </c>
      <c r="G2699" s="84" t="b">
        <v>0</v>
      </c>
    </row>
    <row r="2700" spans="1:7" x14ac:dyDescent="0.25">
      <c r="A2700" s="84" t="s">
        <v>14847</v>
      </c>
      <c r="B2700" s="84">
        <v>2</v>
      </c>
      <c r="C2700" s="122">
        <v>2.6117957193841869E-3</v>
      </c>
      <c r="D2700" s="84" t="s">
        <v>12037</v>
      </c>
      <c r="E2700" s="84" t="b">
        <v>0</v>
      </c>
      <c r="F2700" s="84" t="b">
        <v>0</v>
      </c>
      <c r="G2700" s="84" t="b">
        <v>0</v>
      </c>
    </row>
    <row r="2701" spans="1:7" x14ac:dyDescent="0.25">
      <c r="A2701" s="84" t="s">
        <v>15339</v>
      </c>
      <c r="B2701" s="84">
        <v>2</v>
      </c>
      <c r="C2701" s="122">
        <v>2.6117957193841869E-3</v>
      </c>
      <c r="D2701" s="84" t="s">
        <v>12037</v>
      </c>
      <c r="E2701" s="84" t="b">
        <v>0</v>
      </c>
      <c r="F2701" s="84" t="b">
        <v>0</v>
      </c>
      <c r="G2701" s="84" t="b">
        <v>0</v>
      </c>
    </row>
    <row r="2702" spans="1:7" x14ac:dyDescent="0.25">
      <c r="A2702" s="84" t="s">
        <v>14281</v>
      </c>
      <c r="B2702" s="84">
        <v>2</v>
      </c>
      <c r="C2702" s="122">
        <v>2.6117957193841869E-3</v>
      </c>
      <c r="D2702" s="84" t="s">
        <v>12037</v>
      </c>
      <c r="E2702" s="84" t="b">
        <v>0</v>
      </c>
      <c r="F2702" s="84" t="b">
        <v>0</v>
      </c>
      <c r="G2702" s="84" t="b">
        <v>0</v>
      </c>
    </row>
    <row r="2703" spans="1:7" x14ac:dyDescent="0.25">
      <c r="A2703" s="84" t="s">
        <v>12382</v>
      </c>
      <c r="B2703" s="84">
        <v>2</v>
      </c>
      <c r="C2703" s="122">
        <v>2.6117957193841869E-3</v>
      </c>
      <c r="D2703" s="84" t="s">
        <v>12037</v>
      </c>
      <c r="E2703" s="84" t="b">
        <v>0</v>
      </c>
      <c r="F2703" s="84" t="b">
        <v>0</v>
      </c>
      <c r="G2703" s="84" t="b">
        <v>0</v>
      </c>
    </row>
    <row r="2704" spans="1:7" x14ac:dyDescent="0.25">
      <c r="A2704" s="84" t="s">
        <v>14486</v>
      </c>
      <c r="B2704" s="84">
        <v>2</v>
      </c>
      <c r="C2704" s="122">
        <v>2.6117957193841869E-3</v>
      </c>
      <c r="D2704" s="84" t="s">
        <v>12037</v>
      </c>
      <c r="E2704" s="84" t="b">
        <v>0</v>
      </c>
      <c r="F2704" s="84" t="b">
        <v>0</v>
      </c>
      <c r="G2704" s="84" t="b">
        <v>0</v>
      </c>
    </row>
    <row r="2705" spans="1:7" x14ac:dyDescent="0.25">
      <c r="A2705" s="84" t="s">
        <v>15326</v>
      </c>
      <c r="B2705" s="84">
        <v>2</v>
      </c>
      <c r="C2705" s="122">
        <v>2.6117957193841869E-3</v>
      </c>
      <c r="D2705" s="84" t="s">
        <v>12037</v>
      </c>
      <c r="E2705" s="84" t="b">
        <v>1</v>
      </c>
      <c r="F2705" s="84" t="b">
        <v>0</v>
      </c>
      <c r="G2705" s="84" t="b">
        <v>0</v>
      </c>
    </row>
    <row r="2706" spans="1:7" x14ac:dyDescent="0.25">
      <c r="A2706" s="84" t="s">
        <v>15327</v>
      </c>
      <c r="B2706" s="84">
        <v>2</v>
      </c>
      <c r="C2706" s="122">
        <v>2.6117957193841869E-3</v>
      </c>
      <c r="D2706" s="84" t="s">
        <v>12037</v>
      </c>
      <c r="E2706" s="84" t="b">
        <v>0</v>
      </c>
      <c r="F2706" s="84" t="b">
        <v>0</v>
      </c>
      <c r="G2706" s="84" t="b">
        <v>0</v>
      </c>
    </row>
    <row r="2707" spans="1:7" x14ac:dyDescent="0.25">
      <c r="A2707" s="84" t="s">
        <v>14916</v>
      </c>
      <c r="B2707" s="84">
        <v>2</v>
      </c>
      <c r="C2707" s="122">
        <v>2.6117957193841869E-3</v>
      </c>
      <c r="D2707" s="84" t="s">
        <v>12037</v>
      </c>
      <c r="E2707" s="84" t="b">
        <v>0</v>
      </c>
      <c r="F2707" s="84" t="b">
        <v>0</v>
      </c>
      <c r="G2707" s="84" t="b">
        <v>0</v>
      </c>
    </row>
    <row r="2708" spans="1:7" x14ac:dyDescent="0.25">
      <c r="A2708" s="84" t="s">
        <v>15328</v>
      </c>
      <c r="B2708" s="84">
        <v>2</v>
      </c>
      <c r="C2708" s="122">
        <v>2.6117957193841869E-3</v>
      </c>
      <c r="D2708" s="84" t="s">
        <v>12037</v>
      </c>
      <c r="E2708" s="84" t="b">
        <v>1</v>
      </c>
      <c r="F2708" s="84" t="b">
        <v>0</v>
      </c>
      <c r="G2708" s="84" t="b">
        <v>0</v>
      </c>
    </row>
    <row r="2709" spans="1:7" x14ac:dyDescent="0.25">
      <c r="A2709" s="84" t="s">
        <v>14358</v>
      </c>
      <c r="B2709" s="84">
        <v>2</v>
      </c>
      <c r="C2709" s="122">
        <v>2.6117957193841869E-3</v>
      </c>
      <c r="D2709" s="84" t="s">
        <v>12037</v>
      </c>
      <c r="E2709" s="84" t="b">
        <v>0</v>
      </c>
      <c r="F2709" s="84" t="b">
        <v>0</v>
      </c>
      <c r="G2709" s="84" t="b">
        <v>0</v>
      </c>
    </row>
    <row r="2710" spans="1:7" x14ac:dyDescent="0.25">
      <c r="A2710" s="84" t="s">
        <v>15183</v>
      </c>
      <c r="B2710" s="84">
        <v>2</v>
      </c>
      <c r="C2710" s="122">
        <v>2.6117957193841869E-3</v>
      </c>
      <c r="D2710" s="84" t="s">
        <v>12037</v>
      </c>
      <c r="E2710" s="84" t="b">
        <v>0</v>
      </c>
      <c r="F2710" s="84" t="b">
        <v>0</v>
      </c>
      <c r="G2710" s="84" t="b">
        <v>0</v>
      </c>
    </row>
    <row r="2711" spans="1:7" x14ac:dyDescent="0.25">
      <c r="A2711" s="84" t="s">
        <v>2931</v>
      </c>
      <c r="B2711" s="84">
        <v>2</v>
      </c>
      <c r="C2711" s="122">
        <v>2.6117957193841869E-3</v>
      </c>
      <c r="D2711" s="84" t="s">
        <v>12037</v>
      </c>
      <c r="E2711" s="84" t="b">
        <v>0</v>
      </c>
      <c r="F2711" s="84" t="b">
        <v>0</v>
      </c>
      <c r="G2711" s="84" t="b">
        <v>0</v>
      </c>
    </row>
    <row r="2712" spans="1:7" x14ac:dyDescent="0.25">
      <c r="A2712" s="84" t="s">
        <v>15184</v>
      </c>
      <c r="B2712" s="84">
        <v>2</v>
      </c>
      <c r="C2712" s="122">
        <v>2.6117957193841869E-3</v>
      </c>
      <c r="D2712" s="84" t="s">
        <v>12037</v>
      </c>
      <c r="E2712" s="84" t="b">
        <v>0</v>
      </c>
      <c r="F2712" s="84" t="b">
        <v>1</v>
      </c>
      <c r="G2712" s="84" t="b">
        <v>0</v>
      </c>
    </row>
    <row r="2713" spans="1:7" x14ac:dyDescent="0.25">
      <c r="A2713" s="84" t="s">
        <v>15185</v>
      </c>
      <c r="B2713" s="84">
        <v>2</v>
      </c>
      <c r="C2713" s="122">
        <v>2.6117957193841869E-3</v>
      </c>
      <c r="D2713" s="84" t="s">
        <v>12037</v>
      </c>
      <c r="E2713" s="84" t="b">
        <v>0</v>
      </c>
      <c r="F2713" s="84" t="b">
        <v>0</v>
      </c>
      <c r="G2713" s="84" t="b">
        <v>0</v>
      </c>
    </row>
    <row r="2714" spans="1:7" x14ac:dyDescent="0.25">
      <c r="A2714" s="84" t="s">
        <v>14407</v>
      </c>
      <c r="B2714" s="84">
        <v>2</v>
      </c>
      <c r="C2714" s="122">
        <v>2.6117957193841869E-3</v>
      </c>
      <c r="D2714" s="84" t="s">
        <v>12037</v>
      </c>
      <c r="E2714" s="84" t="b">
        <v>0</v>
      </c>
      <c r="F2714" s="84" t="b">
        <v>0</v>
      </c>
      <c r="G2714" s="84" t="b">
        <v>0</v>
      </c>
    </row>
    <row r="2715" spans="1:7" x14ac:dyDescent="0.25">
      <c r="A2715" s="84" t="s">
        <v>12381</v>
      </c>
      <c r="B2715" s="84">
        <v>2</v>
      </c>
      <c r="C2715" s="122">
        <v>2.6117957193841869E-3</v>
      </c>
      <c r="D2715" s="84" t="s">
        <v>12037</v>
      </c>
      <c r="E2715" s="84" t="b">
        <v>0</v>
      </c>
      <c r="F2715" s="84" t="b">
        <v>0</v>
      </c>
      <c r="G2715" s="84" t="b">
        <v>0</v>
      </c>
    </row>
    <row r="2716" spans="1:7" x14ac:dyDescent="0.25">
      <c r="A2716" s="84" t="s">
        <v>15181</v>
      </c>
      <c r="B2716" s="84">
        <v>2</v>
      </c>
      <c r="C2716" s="122">
        <v>2.6117957193841869E-3</v>
      </c>
      <c r="D2716" s="84" t="s">
        <v>12037</v>
      </c>
      <c r="E2716" s="84" t="b">
        <v>0</v>
      </c>
      <c r="F2716" s="84" t="b">
        <v>0</v>
      </c>
      <c r="G2716" s="84" t="b">
        <v>0</v>
      </c>
    </row>
    <row r="2717" spans="1:7" x14ac:dyDescent="0.25">
      <c r="A2717" s="84" t="s">
        <v>15182</v>
      </c>
      <c r="B2717" s="84">
        <v>2</v>
      </c>
      <c r="C2717" s="122">
        <v>2.6117957193841869E-3</v>
      </c>
      <c r="D2717" s="84" t="s">
        <v>12037</v>
      </c>
      <c r="E2717" s="84" t="b">
        <v>0</v>
      </c>
      <c r="F2717" s="84" t="b">
        <v>0</v>
      </c>
      <c r="G2717" s="84" t="b">
        <v>0</v>
      </c>
    </row>
    <row r="2718" spans="1:7" x14ac:dyDescent="0.25">
      <c r="A2718" s="84" t="s">
        <v>956</v>
      </c>
      <c r="B2718" s="84">
        <v>2</v>
      </c>
      <c r="C2718" s="122">
        <v>2.6117957193841869E-3</v>
      </c>
      <c r="D2718" s="84" t="s">
        <v>12037</v>
      </c>
      <c r="E2718" s="84" t="b">
        <v>0</v>
      </c>
      <c r="F2718" s="84" t="b">
        <v>0</v>
      </c>
      <c r="G2718" s="84" t="b">
        <v>0</v>
      </c>
    </row>
    <row r="2719" spans="1:7" x14ac:dyDescent="0.25">
      <c r="A2719" s="84" t="s">
        <v>955</v>
      </c>
      <c r="B2719" s="84">
        <v>2</v>
      </c>
      <c r="C2719" s="122">
        <v>2.6117957193841869E-3</v>
      </c>
      <c r="D2719" s="84" t="s">
        <v>12037</v>
      </c>
      <c r="E2719" s="84" t="b">
        <v>0</v>
      </c>
      <c r="F2719" s="84" t="b">
        <v>0</v>
      </c>
      <c r="G2719" s="84" t="b">
        <v>0</v>
      </c>
    </row>
    <row r="2720" spans="1:7" x14ac:dyDescent="0.25">
      <c r="A2720" s="84" t="s">
        <v>15178</v>
      </c>
      <c r="B2720" s="84">
        <v>2</v>
      </c>
      <c r="C2720" s="122">
        <v>2.6117957193841869E-3</v>
      </c>
      <c r="D2720" s="84" t="s">
        <v>12037</v>
      </c>
      <c r="E2720" s="84" t="b">
        <v>0</v>
      </c>
      <c r="F2720" s="84" t="b">
        <v>0</v>
      </c>
      <c r="G2720" s="84" t="b">
        <v>0</v>
      </c>
    </row>
    <row r="2721" spans="1:7" x14ac:dyDescent="0.25">
      <c r="A2721" s="84" t="s">
        <v>14881</v>
      </c>
      <c r="B2721" s="84">
        <v>2</v>
      </c>
      <c r="C2721" s="122">
        <v>2.6117957193841869E-3</v>
      </c>
      <c r="D2721" s="84" t="s">
        <v>12037</v>
      </c>
      <c r="E2721" s="84" t="b">
        <v>0</v>
      </c>
      <c r="F2721" s="84" t="b">
        <v>0</v>
      </c>
      <c r="G2721" s="84" t="b">
        <v>0</v>
      </c>
    </row>
    <row r="2722" spans="1:7" x14ac:dyDescent="0.25">
      <c r="A2722" s="84" t="s">
        <v>15179</v>
      </c>
      <c r="B2722" s="84">
        <v>2</v>
      </c>
      <c r="C2722" s="122">
        <v>2.6117957193841869E-3</v>
      </c>
      <c r="D2722" s="84" t="s">
        <v>12037</v>
      </c>
      <c r="E2722" s="84" t="b">
        <v>0</v>
      </c>
      <c r="F2722" s="84" t="b">
        <v>0</v>
      </c>
      <c r="G2722" s="84" t="b">
        <v>0</v>
      </c>
    </row>
    <row r="2723" spans="1:7" x14ac:dyDescent="0.25">
      <c r="A2723" s="84" t="s">
        <v>14690</v>
      </c>
      <c r="B2723" s="84">
        <v>2</v>
      </c>
      <c r="C2723" s="122">
        <v>2.6117957193841869E-3</v>
      </c>
      <c r="D2723" s="84" t="s">
        <v>12037</v>
      </c>
      <c r="E2723" s="84" t="b">
        <v>0</v>
      </c>
      <c r="F2723" s="84" t="b">
        <v>0</v>
      </c>
      <c r="G2723" s="84" t="b">
        <v>0</v>
      </c>
    </row>
    <row r="2724" spans="1:7" x14ac:dyDescent="0.25">
      <c r="A2724" s="84" t="s">
        <v>15180</v>
      </c>
      <c r="B2724" s="84">
        <v>2</v>
      </c>
      <c r="C2724" s="122">
        <v>2.6117957193841869E-3</v>
      </c>
      <c r="D2724" s="84" t="s">
        <v>12037</v>
      </c>
      <c r="E2724" s="84" t="b">
        <v>0</v>
      </c>
      <c r="F2724" s="84" t="b">
        <v>0</v>
      </c>
      <c r="G2724" s="84" t="b">
        <v>0</v>
      </c>
    </row>
    <row r="2725" spans="1:7" x14ac:dyDescent="0.25">
      <c r="A2725" s="84" t="s">
        <v>957</v>
      </c>
      <c r="B2725" s="84">
        <v>2</v>
      </c>
      <c r="C2725" s="122">
        <v>2.6117957193841869E-3</v>
      </c>
      <c r="D2725" s="84" t="s">
        <v>12037</v>
      </c>
      <c r="E2725" s="84" t="b">
        <v>0</v>
      </c>
      <c r="F2725" s="84" t="b">
        <v>0</v>
      </c>
      <c r="G2725" s="84" t="b">
        <v>0</v>
      </c>
    </row>
    <row r="2726" spans="1:7" x14ac:dyDescent="0.25">
      <c r="A2726" s="84" t="s">
        <v>14254</v>
      </c>
      <c r="B2726" s="84">
        <v>2</v>
      </c>
      <c r="C2726" s="122">
        <v>2.6117957193841869E-3</v>
      </c>
      <c r="D2726" s="84" t="s">
        <v>12037</v>
      </c>
      <c r="E2726" s="84" t="b">
        <v>0</v>
      </c>
      <c r="F2726" s="84" t="b">
        <v>0</v>
      </c>
      <c r="G2726" s="84" t="b">
        <v>0</v>
      </c>
    </row>
    <row r="2727" spans="1:7" x14ac:dyDescent="0.25">
      <c r="A2727" s="84" t="s">
        <v>14385</v>
      </c>
      <c r="B2727" s="84">
        <v>2</v>
      </c>
      <c r="C2727" s="122">
        <v>2.6117957193841869E-3</v>
      </c>
      <c r="D2727" s="84" t="s">
        <v>12037</v>
      </c>
      <c r="E2727" s="84" t="b">
        <v>0</v>
      </c>
      <c r="F2727" s="84" t="b">
        <v>0</v>
      </c>
      <c r="G2727" s="84" t="b">
        <v>0</v>
      </c>
    </row>
    <row r="2728" spans="1:7" x14ac:dyDescent="0.25">
      <c r="A2728" s="84" t="s">
        <v>14559</v>
      </c>
      <c r="B2728" s="84">
        <v>2</v>
      </c>
      <c r="C2728" s="122">
        <v>2.6117957193841869E-3</v>
      </c>
      <c r="D2728" s="84" t="s">
        <v>12037</v>
      </c>
      <c r="E2728" s="84" t="b">
        <v>0</v>
      </c>
      <c r="F2728" s="84" t="b">
        <v>0</v>
      </c>
      <c r="G2728" s="84" t="b">
        <v>0</v>
      </c>
    </row>
    <row r="2729" spans="1:7" x14ac:dyDescent="0.25">
      <c r="A2729" s="84" t="s">
        <v>15173</v>
      </c>
      <c r="B2729" s="84">
        <v>2</v>
      </c>
      <c r="C2729" s="122">
        <v>2.6117957193841869E-3</v>
      </c>
      <c r="D2729" s="84" t="s">
        <v>12037</v>
      </c>
      <c r="E2729" s="84" t="b">
        <v>0</v>
      </c>
      <c r="F2729" s="84" t="b">
        <v>0</v>
      </c>
      <c r="G2729" s="84" t="b">
        <v>0</v>
      </c>
    </row>
    <row r="2730" spans="1:7" x14ac:dyDescent="0.25">
      <c r="A2730" s="84" t="s">
        <v>15174</v>
      </c>
      <c r="B2730" s="84">
        <v>2</v>
      </c>
      <c r="C2730" s="122">
        <v>2.6117957193841869E-3</v>
      </c>
      <c r="D2730" s="84" t="s">
        <v>12037</v>
      </c>
      <c r="E2730" s="84" t="b">
        <v>0</v>
      </c>
      <c r="F2730" s="84" t="b">
        <v>0</v>
      </c>
      <c r="G2730" s="84" t="b">
        <v>0</v>
      </c>
    </row>
    <row r="2731" spans="1:7" x14ac:dyDescent="0.25">
      <c r="A2731" s="84" t="s">
        <v>14689</v>
      </c>
      <c r="B2731" s="84">
        <v>2</v>
      </c>
      <c r="C2731" s="122">
        <v>2.6117957193841869E-3</v>
      </c>
      <c r="D2731" s="84" t="s">
        <v>12037</v>
      </c>
      <c r="E2731" s="84" t="b">
        <v>0</v>
      </c>
      <c r="F2731" s="84" t="b">
        <v>0</v>
      </c>
      <c r="G2731" s="84" t="b">
        <v>0</v>
      </c>
    </row>
    <row r="2732" spans="1:7" x14ac:dyDescent="0.25">
      <c r="A2732" s="84" t="s">
        <v>15175</v>
      </c>
      <c r="B2732" s="84">
        <v>2</v>
      </c>
      <c r="C2732" s="122">
        <v>2.6117957193841869E-3</v>
      </c>
      <c r="D2732" s="84" t="s">
        <v>12037</v>
      </c>
      <c r="E2732" s="84" t="b">
        <v>0</v>
      </c>
      <c r="F2732" s="84" t="b">
        <v>0</v>
      </c>
      <c r="G2732" s="84" t="b">
        <v>0</v>
      </c>
    </row>
    <row r="2733" spans="1:7" x14ac:dyDescent="0.25">
      <c r="A2733" s="84" t="s">
        <v>15176</v>
      </c>
      <c r="B2733" s="84">
        <v>2</v>
      </c>
      <c r="C2733" s="122">
        <v>2.6117957193841869E-3</v>
      </c>
      <c r="D2733" s="84" t="s">
        <v>12037</v>
      </c>
      <c r="E2733" s="84" t="b">
        <v>0</v>
      </c>
      <c r="F2733" s="84" t="b">
        <v>0</v>
      </c>
      <c r="G2733" s="84" t="b">
        <v>0</v>
      </c>
    </row>
    <row r="2734" spans="1:7" x14ac:dyDescent="0.25">
      <c r="A2734" s="84" t="s">
        <v>15177</v>
      </c>
      <c r="B2734" s="84">
        <v>2</v>
      </c>
      <c r="C2734" s="122">
        <v>2.6117957193841869E-3</v>
      </c>
      <c r="D2734" s="84" t="s">
        <v>12037</v>
      </c>
      <c r="E2734" s="84" t="b">
        <v>0</v>
      </c>
      <c r="F2734" s="84" t="b">
        <v>0</v>
      </c>
      <c r="G2734" s="84" t="b">
        <v>0</v>
      </c>
    </row>
    <row r="2735" spans="1:7" x14ac:dyDescent="0.25">
      <c r="A2735" s="84" t="s">
        <v>14687</v>
      </c>
      <c r="B2735" s="84">
        <v>2</v>
      </c>
      <c r="C2735" s="122">
        <v>2.6117957193841869E-3</v>
      </c>
      <c r="D2735" s="84" t="s">
        <v>12037</v>
      </c>
      <c r="E2735" s="84" t="b">
        <v>0</v>
      </c>
      <c r="F2735" s="84" t="b">
        <v>0</v>
      </c>
      <c r="G2735" s="84" t="b">
        <v>0</v>
      </c>
    </row>
    <row r="2736" spans="1:7" x14ac:dyDescent="0.25">
      <c r="A2736" s="84" t="s">
        <v>15168</v>
      </c>
      <c r="B2736" s="84">
        <v>2</v>
      </c>
      <c r="C2736" s="122">
        <v>2.6117957193841869E-3</v>
      </c>
      <c r="D2736" s="84" t="s">
        <v>12037</v>
      </c>
      <c r="E2736" s="84" t="b">
        <v>0</v>
      </c>
      <c r="F2736" s="84" t="b">
        <v>0</v>
      </c>
      <c r="G2736" s="84" t="b">
        <v>0</v>
      </c>
    </row>
    <row r="2737" spans="1:7" x14ac:dyDescent="0.25">
      <c r="A2737" s="84" t="s">
        <v>15169</v>
      </c>
      <c r="B2737" s="84">
        <v>2</v>
      </c>
      <c r="C2737" s="122">
        <v>2.6117957193841869E-3</v>
      </c>
      <c r="D2737" s="84" t="s">
        <v>12037</v>
      </c>
      <c r="E2737" s="84" t="b">
        <v>0</v>
      </c>
      <c r="F2737" s="84" t="b">
        <v>0</v>
      </c>
      <c r="G2737" s="84" t="b">
        <v>0</v>
      </c>
    </row>
    <row r="2738" spans="1:7" x14ac:dyDescent="0.25">
      <c r="A2738" s="84" t="s">
        <v>14404</v>
      </c>
      <c r="B2738" s="84">
        <v>2</v>
      </c>
      <c r="C2738" s="122">
        <v>2.6117957193841869E-3</v>
      </c>
      <c r="D2738" s="84" t="s">
        <v>12037</v>
      </c>
      <c r="E2738" s="84" t="b">
        <v>0</v>
      </c>
      <c r="F2738" s="84" t="b">
        <v>0</v>
      </c>
      <c r="G2738" s="84" t="b">
        <v>0</v>
      </c>
    </row>
    <row r="2739" spans="1:7" x14ac:dyDescent="0.25">
      <c r="A2739" s="84" t="s">
        <v>14226</v>
      </c>
      <c r="B2739" s="84">
        <v>2</v>
      </c>
      <c r="C2739" s="122">
        <v>2.6117957193841869E-3</v>
      </c>
      <c r="D2739" s="84" t="s">
        <v>12037</v>
      </c>
      <c r="E2739" s="84" t="b">
        <v>1</v>
      </c>
      <c r="F2739" s="84" t="b">
        <v>0</v>
      </c>
      <c r="G2739" s="84" t="b">
        <v>0</v>
      </c>
    </row>
    <row r="2740" spans="1:7" x14ac:dyDescent="0.25">
      <c r="A2740" s="84" t="s">
        <v>14223</v>
      </c>
      <c r="B2740" s="84">
        <v>2</v>
      </c>
      <c r="C2740" s="122">
        <v>2.6117957193841869E-3</v>
      </c>
      <c r="D2740" s="84" t="s">
        <v>12037</v>
      </c>
      <c r="E2740" s="84" t="b">
        <v>0</v>
      </c>
      <c r="F2740" s="84" t="b">
        <v>0</v>
      </c>
      <c r="G2740" s="84" t="b">
        <v>0</v>
      </c>
    </row>
    <row r="2741" spans="1:7" x14ac:dyDescent="0.25">
      <c r="A2741" s="84" t="s">
        <v>14365</v>
      </c>
      <c r="B2741" s="84">
        <v>2</v>
      </c>
      <c r="C2741" s="122">
        <v>2.6117957193841869E-3</v>
      </c>
      <c r="D2741" s="84" t="s">
        <v>12037</v>
      </c>
      <c r="E2741" s="84" t="b">
        <v>0</v>
      </c>
      <c r="F2741" s="84" t="b">
        <v>0</v>
      </c>
      <c r="G2741" s="84" t="b">
        <v>0</v>
      </c>
    </row>
    <row r="2742" spans="1:7" x14ac:dyDescent="0.25">
      <c r="A2742" s="84" t="s">
        <v>14308</v>
      </c>
      <c r="B2742" s="84">
        <v>2</v>
      </c>
      <c r="C2742" s="122">
        <v>2.6117957193841869E-3</v>
      </c>
      <c r="D2742" s="84" t="s">
        <v>12037</v>
      </c>
      <c r="E2742" s="84" t="b">
        <v>0</v>
      </c>
      <c r="F2742" s="84" t="b">
        <v>0</v>
      </c>
      <c r="G2742" s="84" t="b">
        <v>0</v>
      </c>
    </row>
    <row r="2743" spans="1:7" x14ac:dyDescent="0.25">
      <c r="A2743" s="84" t="s">
        <v>813</v>
      </c>
      <c r="B2743" s="84">
        <v>2</v>
      </c>
      <c r="C2743" s="122">
        <v>2.6117957193841869E-3</v>
      </c>
      <c r="D2743" s="84" t="s">
        <v>12037</v>
      </c>
      <c r="E2743" s="84" t="b">
        <v>0</v>
      </c>
      <c r="F2743" s="84" t="b">
        <v>0</v>
      </c>
      <c r="G2743" s="84" t="b">
        <v>0</v>
      </c>
    </row>
    <row r="2744" spans="1:7" x14ac:dyDescent="0.25">
      <c r="A2744" s="84" t="s">
        <v>15356</v>
      </c>
      <c r="B2744" s="84">
        <v>2</v>
      </c>
      <c r="C2744" s="122">
        <v>2.6117957193841869E-3</v>
      </c>
      <c r="D2744" s="84" t="s">
        <v>12037</v>
      </c>
      <c r="E2744" s="84" t="b">
        <v>0</v>
      </c>
      <c r="F2744" s="84" t="b">
        <v>0</v>
      </c>
      <c r="G2744" s="84" t="b">
        <v>0</v>
      </c>
    </row>
    <row r="2745" spans="1:7" x14ac:dyDescent="0.25">
      <c r="A2745" s="84" t="s">
        <v>15331</v>
      </c>
      <c r="B2745" s="84">
        <v>2</v>
      </c>
      <c r="C2745" s="122">
        <v>2.6117957193841869E-3</v>
      </c>
      <c r="D2745" s="84" t="s">
        <v>12037</v>
      </c>
      <c r="E2745" s="84" t="b">
        <v>0</v>
      </c>
      <c r="F2745" s="84" t="b">
        <v>0</v>
      </c>
      <c r="G2745" s="84" t="b">
        <v>0</v>
      </c>
    </row>
    <row r="2746" spans="1:7" x14ac:dyDescent="0.25">
      <c r="A2746" s="84" t="s">
        <v>14362</v>
      </c>
      <c r="B2746" s="84">
        <v>2</v>
      </c>
      <c r="C2746" s="122">
        <v>2.6117957193841869E-3</v>
      </c>
      <c r="D2746" s="84" t="s">
        <v>12037</v>
      </c>
      <c r="E2746" s="84" t="b">
        <v>0</v>
      </c>
      <c r="F2746" s="84" t="b">
        <v>0</v>
      </c>
      <c r="G2746" s="84" t="b">
        <v>0</v>
      </c>
    </row>
    <row r="2747" spans="1:7" x14ac:dyDescent="0.25">
      <c r="A2747" s="84" t="s">
        <v>15332</v>
      </c>
      <c r="B2747" s="84">
        <v>2</v>
      </c>
      <c r="C2747" s="122">
        <v>2.6117957193841869E-3</v>
      </c>
      <c r="D2747" s="84" t="s">
        <v>12037</v>
      </c>
      <c r="E2747" s="84" t="b">
        <v>0</v>
      </c>
      <c r="F2747" s="84" t="b">
        <v>0</v>
      </c>
      <c r="G2747" s="84" t="b">
        <v>0</v>
      </c>
    </row>
    <row r="2748" spans="1:7" x14ac:dyDescent="0.25">
      <c r="A2748" s="84" t="s">
        <v>14338</v>
      </c>
      <c r="B2748" s="84">
        <v>2</v>
      </c>
      <c r="C2748" s="122">
        <v>2.6117957193841869E-3</v>
      </c>
      <c r="D2748" s="84" t="s">
        <v>12037</v>
      </c>
      <c r="E2748" s="84" t="b">
        <v>0</v>
      </c>
      <c r="F2748" s="84" t="b">
        <v>0</v>
      </c>
      <c r="G2748" s="84" t="b">
        <v>0</v>
      </c>
    </row>
    <row r="2749" spans="1:7" x14ac:dyDescent="0.25">
      <c r="A2749" s="84" t="s">
        <v>14629</v>
      </c>
      <c r="B2749" s="84">
        <v>2</v>
      </c>
      <c r="C2749" s="122">
        <v>2.6117957193841869E-3</v>
      </c>
      <c r="D2749" s="84" t="s">
        <v>12037</v>
      </c>
      <c r="E2749" s="84" t="b">
        <v>0</v>
      </c>
      <c r="F2749" s="84" t="b">
        <v>0</v>
      </c>
      <c r="G2749" s="84" t="b">
        <v>0</v>
      </c>
    </row>
    <row r="2750" spans="1:7" x14ac:dyDescent="0.25">
      <c r="A2750" s="84" t="s">
        <v>15333</v>
      </c>
      <c r="B2750" s="84">
        <v>2</v>
      </c>
      <c r="C2750" s="122">
        <v>2.6117957193841869E-3</v>
      </c>
      <c r="D2750" s="84" t="s">
        <v>12037</v>
      </c>
      <c r="E2750" s="84" t="b">
        <v>0</v>
      </c>
      <c r="F2750" s="84" t="b">
        <v>0</v>
      </c>
      <c r="G2750" s="84" t="b">
        <v>0</v>
      </c>
    </row>
    <row r="2751" spans="1:7" x14ac:dyDescent="0.25">
      <c r="A2751" s="84" t="s">
        <v>14549</v>
      </c>
      <c r="B2751" s="84">
        <v>2</v>
      </c>
      <c r="C2751" s="122">
        <v>3.099293688070796E-3</v>
      </c>
      <c r="D2751" s="84" t="s">
        <v>12037</v>
      </c>
      <c r="E2751" s="84" t="b">
        <v>1</v>
      </c>
      <c r="F2751" s="84" t="b">
        <v>0</v>
      </c>
      <c r="G2751" s="84" t="b">
        <v>0</v>
      </c>
    </row>
    <row r="2752" spans="1:7" x14ac:dyDescent="0.25">
      <c r="A2752" s="84" t="s">
        <v>15241</v>
      </c>
      <c r="B2752" s="84">
        <v>2</v>
      </c>
      <c r="C2752" s="122">
        <v>3.099293688070796E-3</v>
      </c>
      <c r="D2752" s="84" t="s">
        <v>12037</v>
      </c>
      <c r="E2752" s="84" t="b">
        <v>0</v>
      </c>
      <c r="F2752" s="84" t="b">
        <v>0</v>
      </c>
      <c r="G2752" s="84" t="b">
        <v>0</v>
      </c>
    </row>
    <row r="2753" spans="1:7" x14ac:dyDescent="0.25">
      <c r="A2753" s="84" t="s">
        <v>15257</v>
      </c>
      <c r="B2753" s="84">
        <v>2</v>
      </c>
      <c r="C2753" s="122">
        <v>2.6117957193841869E-3</v>
      </c>
      <c r="D2753" s="84" t="s">
        <v>12037</v>
      </c>
      <c r="E2753" s="84" t="b">
        <v>0</v>
      </c>
      <c r="F2753" s="84" t="b">
        <v>0</v>
      </c>
      <c r="G2753" s="84" t="b">
        <v>0</v>
      </c>
    </row>
    <row r="2754" spans="1:7" x14ac:dyDescent="0.25">
      <c r="A2754" s="84" t="s">
        <v>14347</v>
      </c>
      <c r="B2754" s="84">
        <v>2</v>
      </c>
      <c r="C2754" s="122">
        <v>2.6117957193841869E-3</v>
      </c>
      <c r="D2754" s="84" t="s">
        <v>12037</v>
      </c>
      <c r="E2754" s="84" t="b">
        <v>0</v>
      </c>
      <c r="F2754" s="84" t="b">
        <v>0</v>
      </c>
      <c r="G2754" s="84" t="b">
        <v>0</v>
      </c>
    </row>
    <row r="2755" spans="1:7" x14ac:dyDescent="0.25">
      <c r="A2755" s="84" t="s">
        <v>15258</v>
      </c>
      <c r="B2755" s="84">
        <v>2</v>
      </c>
      <c r="C2755" s="122">
        <v>2.6117957193841869E-3</v>
      </c>
      <c r="D2755" s="84" t="s">
        <v>12037</v>
      </c>
      <c r="E2755" s="84" t="b">
        <v>0</v>
      </c>
      <c r="F2755" s="84" t="b">
        <v>0</v>
      </c>
      <c r="G2755" s="84" t="b">
        <v>0</v>
      </c>
    </row>
    <row r="2756" spans="1:7" x14ac:dyDescent="0.25">
      <c r="A2756" s="84" t="s">
        <v>14248</v>
      </c>
      <c r="B2756" s="84">
        <v>2</v>
      </c>
      <c r="C2756" s="122">
        <v>2.6117957193841869E-3</v>
      </c>
      <c r="D2756" s="84" t="s">
        <v>12037</v>
      </c>
      <c r="E2756" s="84" t="b">
        <v>0</v>
      </c>
      <c r="F2756" s="84" t="b">
        <v>0</v>
      </c>
      <c r="G2756" s="84" t="b">
        <v>0</v>
      </c>
    </row>
    <row r="2757" spans="1:7" x14ac:dyDescent="0.25">
      <c r="A2757" s="84" t="s">
        <v>15259</v>
      </c>
      <c r="B2757" s="84">
        <v>2</v>
      </c>
      <c r="C2757" s="122">
        <v>2.6117957193841869E-3</v>
      </c>
      <c r="D2757" s="84" t="s">
        <v>12037</v>
      </c>
      <c r="E2757" s="84" t="b">
        <v>0</v>
      </c>
      <c r="F2757" s="84" t="b">
        <v>0</v>
      </c>
      <c r="G2757" s="84" t="b">
        <v>0</v>
      </c>
    </row>
    <row r="2758" spans="1:7" x14ac:dyDescent="0.25">
      <c r="A2758" s="84" t="s">
        <v>14401</v>
      </c>
      <c r="B2758" s="84">
        <v>2</v>
      </c>
      <c r="C2758" s="122">
        <v>2.6117957193841869E-3</v>
      </c>
      <c r="D2758" s="84" t="s">
        <v>12037</v>
      </c>
      <c r="E2758" s="84" t="b">
        <v>1</v>
      </c>
      <c r="F2758" s="84" t="b">
        <v>0</v>
      </c>
      <c r="G2758" s="84" t="b">
        <v>0</v>
      </c>
    </row>
    <row r="2759" spans="1:7" x14ac:dyDescent="0.25">
      <c r="A2759" s="84" t="s">
        <v>15260</v>
      </c>
      <c r="B2759" s="84">
        <v>2</v>
      </c>
      <c r="C2759" s="122">
        <v>2.6117957193841869E-3</v>
      </c>
      <c r="D2759" s="84" t="s">
        <v>12037</v>
      </c>
      <c r="E2759" s="84" t="b">
        <v>0</v>
      </c>
      <c r="F2759" s="84" t="b">
        <v>0</v>
      </c>
      <c r="G2759" s="84" t="b">
        <v>0</v>
      </c>
    </row>
    <row r="2760" spans="1:7" x14ac:dyDescent="0.25">
      <c r="A2760" s="84" t="s">
        <v>15261</v>
      </c>
      <c r="B2760" s="84">
        <v>2</v>
      </c>
      <c r="C2760" s="122">
        <v>2.6117957193841869E-3</v>
      </c>
      <c r="D2760" s="84" t="s">
        <v>12037</v>
      </c>
      <c r="E2760" s="84" t="b">
        <v>0</v>
      </c>
      <c r="F2760" s="84" t="b">
        <v>0</v>
      </c>
      <c r="G2760" s="84" t="b">
        <v>0</v>
      </c>
    </row>
    <row r="2761" spans="1:7" x14ac:dyDescent="0.25">
      <c r="A2761" s="84" t="s">
        <v>15262</v>
      </c>
      <c r="B2761" s="84">
        <v>2</v>
      </c>
      <c r="C2761" s="122">
        <v>2.6117957193841869E-3</v>
      </c>
      <c r="D2761" s="84" t="s">
        <v>12037</v>
      </c>
      <c r="E2761" s="84" t="b">
        <v>0</v>
      </c>
      <c r="F2761" s="84" t="b">
        <v>0</v>
      </c>
      <c r="G2761" s="84" t="b">
        <v>0</v>
      </c>
    </row>
    <row r="2762" spans="1:7" x14ac:dyDescent="0.25">
      <c r="A2762" s="84" t="s">
        <v>14655</v>
      </c>
      <c r="B2762" s="84">
        <v>2</v>
      </c>
      <c r="C2762" s="122">
        <v>2.6117957193841869E-3</v>
      </c>
      <c r="D2762" s="84" t="s">
        <v>12037</v>
      </c>
      <c r="E2762" s="84" t="b">
        <v>0</v>
      </c>
      <c r="F2762" s="84" t="b">
        <v>0</v>
      </c>
      <c r="G2762" s="84" t="b">
        <v>0</v>
      </c>
    </row>
    <row r="2763" spans="1:7" x14ac:dyDescent="0.25">
      <c r="A2763" s="84" t="s">
        <v>14364</v>
      </c>
      <c r="B2763" s="84">
        <v>2</v>
      </c>
      <c r="C2763" s="122">
        <v>2.6117957193841869E-3</v>
      </c>
      <c r="D2763" s="84" t="s">
        <v>12037</v>
      </c>
      <c r="E2763" s="84" t="b">
        <v>0</v>
      </c>
      <c r="F2763" s="84" t="b">
        <v>0</v>
      </c>
      <c r="G2763" s="84" t="b">
        <v>0</v>
      </c>
    </row>
    <row r="2764" spans="1:7" x14ac:dyDescent="0.25">
      <c r="A2764" s="84" t="s">
        <v>15254</v>
      </c>
      <c r="B2764" s="84">
        <v>2</v>
      </c>
      <c r="C2764" s="122">
        <v>2.6117957193841869E-3</v>
      </c>
      <c r="D2764" s="84" t="s">
        <v>12037</v>
      </c>
      <c r="E2764" s="84" t="b">
        <v>0</v>
      </c>
      <c r="F2764" s="84" t="b">
        <v>0</v>
      </c>
      <c r="G2764" s="84" t="b">
        <v>0</v>
      </c>
    </row>
    <row r="2765" spans="1:7" x14ac:dyDescent="0.25">
      <c r="A2765" s="84" t="s">
        <v>14719</v>
      </c>
      <c r="B2765" s="84">
        <v>2</v>
      </c>
      <c r="C2765" s="122">
        <v>2.6117957193841869E-3</v>
      </c>
      <c r="D2765" s="84" t="s">
        <v>12037</v>
      </c>
      <c r="E2765" s="84" t="b">
        <v>0</v>
      </c>
      <c r="F2765" s="84" t="b">
        <v>0</v>
      </c>
      <c r="G2765" s="84" t="b">
        <v>0</v>
      </c>
    </row>
    <row r="2766" spans="1:7" x14ac:dyDescent="0.25">
      <c r="A2766" s="84" t="s">
        <v>8406</v>
      </c>
      <c r="B2766" s="84">
        <v>2</v>
      </c>
      <c r="C2766" s="122">
        <v>2.6117957193841869E-3</v>
      </c>
      <c r="D2766" s="84" t="s">
        <v>12037</v>
      </c>
      <c r="E2766" s="84" t="b">
        <v>0</v>
      </c>
      <c r="F2766" s="84" t="b">
        <v>0</v>
      </c>
      <c r="G2766" s="84" t="b">
        <v>0</v>
      </c>
    </row>
    <row r="2767" spans="1:7" x14ac:dyDescent="0.25">
      <c r="A2767" s="84" t="s">
        <v>15255</v>
      </c>
      <c r="B2767" s="84">
        <v>2</v>
      </c>
      <c r="C2767" s="122">
        <v>2.6117957193841869E-3</v>
      </c>
      <c r="D2767" s="84" t="s">
        <v>12037</v>
      </c>
      <c r="E2767" s="84" t="b">
        <v>0</v>
      </c>
      <c r="F2767" s="84" t="b">
        <v>0</v>
      </c>
      <c r="G2767" s="84" t="b">
        <v>0</v>
      </c>
    </row>
    <row r="2768" spans="1:7" x14ac:dyDescent="0.25">
      <c r="A2768" s="84" t="s">
        <v>15256</v>
      </c>
      <c r="B2768" s="84">
        <v>2</v>
      </c>
      <c r="C2768" s="122">
        <v>2.6117957193841869E-3</v>
      </c>
      <c r="D2768" s="84" t="s">
        <v>12037</v>
      </c>
      <c r="E2768" s="84" t="b">
        <v>0</v>
      </c>
      <c r="F2768" s="84" t="b">
        <v>0</v>
      </c>
      <c r="G2768" s="84" t="b">
        <v>0</v>
      </c>
    </row>
    <row r="2769" spans="1:7" x14ac:dyDescent="0.25">
      <c r="A2769" s="84" t="s">
        <v>14455</v>
      </c>
      <c r="B2769" s="84">
        <v>2</v>
      </c>
      <c r="C2769" s="122">
        <v>2.6117957193841869E-3</v>
      </c>
      <c r="D2769" s="84" t="s">
        <v>12037</v>
      </c>
      <c r="E2769" s="84" t="b">
        <v>0</v>
      </c>
      <c r="F2769" s="84" t="b">
        <v>0</v>
      </c>
      <c r="G2769" s="84" t="b">
        <v>0</v>
      </c>
    </row>
    <row r="2770" spans="1:7" x14ac:dyDescent="0.25">
      <c r="A2770" s="84" t="s">
        <v>14472</v>
      </c>
      <c r="B2770" s="84">
        <v>2</v>
      </c>
      <c r="C2770" s="122">
        <v>2.6117957193841869E-3</v>
      </c>
      <c r="D2770" s="84" t="s">
        <v>12037</v>
      </c>
      <c r="E2770" s="84" t="b">
        <v>0</v>
      </c>
      <c r="F2770" s="84" t="b">
        <v>0</v>
      </c>
      <c r="G2770" s="84" t="b">
        <v>0</v>
      </c>
    </row>
    <row r="2771" spans="1:7" x14ac:dyDescent="0.25">
      <c r="A2771" s="84" t="s">
        <v>14720</v>
      </c>
      <c r="B2771" s="84">
        <v>2</v>
      </c>
      <c r="C2771" s="122">
        <v>2.6117957193841869E-3</v>
      </c>
      <c r="D2771" s="84" t="s">
        <v>12037</v>
      </c>
      <c r="E2771" s="84" t="b">
        <v>0</v>
      </c>
      <c r="F2771" s="84" t="b">
        <v>0</v>
      </c>
      <c r="G2771" s="84" t="b">
        <v>0</v>
      </c>
    </row>
    <row r="2772" spans="1:7" x14ac:dyDescent="0.25">
      <c r="A2772" s="84" t="s">
        <v>14922</v>
      </c>
      <c r="B2772" s="84">
        <v>2</v>
      </c>
      <c r="C2772" s="122">
        <v>2.6117957193841869E-3</v>
      </c>
      <c r="D2772" s="84" t="s">
        <v>12037</v>
      </c>
      <c r="E2772" s="84" t="b">
        <v>1</v>
      </c>
      <c r="F2772" s="84" t="b">
        <v>0</v>
      </c>
      <c r="G2772" s="84" t="b">
        <v>0</v>
      </c>
    </row>
    <row r="2773" spans="1:7" x14ac:dyDescent="0.25">
      <c r="A2773" s="84" t="s">
        <v>14682</v>
      </c>
      <c r="B2773" s="84">
        <v>2</v>
      </c>
      <c r="C2773" s="122">
        <v>3.099293688070796E-3</v>
      </c>
      <c r="D2773" s="84" t="s">
        <v>12037</v>
      </c>
      <c r="E2773" s="84" t="b">
        <v>0</v>
      </c>
      <c r="F2773" s="84" t="b">
        <v>0</v>
      </c>
      <c r="G2773" s="84" t="b">
        <v>0</v>
      </c>
    </row>
    <row r="2774" spans="1:7" x14ac:dyDescent="0.25">
      <c r="A2774" s="84" t="s">
        <v>14221</v>
      </c>
      <c r="B2774" s="84">
        <v>2</v>
      </c>
      <c r="C2774" s="122">
        <v>2.6117957193841869E-3</v>
      </c>
      <c r="D2774" s="84" t="s">
        <v>12037</v>
      </c>
      <c r="E2774" s="84" t="b">
        <v>0</v>
      </c>
      <c r="F2774" s="84" t="b">
        <v>0</v>
      </c>
      <c r="G2774" s="84" t="b">
        <v>0</v>
      </c>
    </row>
    <row r="2775" spans="1:7" x14ac:dyDescent="0.25">
      <c r="A2775" s="84" t="s">
        <v>15244</v>
      </c>
      <c r="B2775" s="84">
        <v>2</v>
      </c>
      <c r="C2775" s="122">
        <v>3.099293688070796E-3</v>
      </c>
      <c r="D2775" s="84" t="s">
        <v>12037</v>
      </c>
      <c r="E2775" s="84" t="b">
        <v>0</v>
      </c>
      <c r="F2775" s="84" t="b">
        <v>0</v>
      </c>
      <c r="G2775" s="84" t="b">
        <v>0</v>
      </c>
    </row>
    <row r="2776" spans="1:7" x14ac:dyDescent="0.25">
      <c r="A2776" s="84" t="s">
        <v>15242</v>
      </c>
      <c r="B2776" s="84">
        <v>2</v>
      </c>
      <c r="C2776" s="122">
        <v>2.6117957193841869E-3</v>
      </c>
      <c r="D2776" s="84" t="s">
        <v>12037</v>
      </c>
      <c r="E2776" s="84" t="b">
        <v>0</v>
      </c>
      <c r="F2776" s="84" t="b">
        <v>0</v>
      </c>
      <c r="G2776" s="84" t="b">
        <v>0</v>
      </c>
    </row>
    <row r="2777" spans="1:7" x14ac:dyDescent="0.25">
      <c r="A2777" s="84" t="s">
        <v>15243</v>
      </c>
      <c r="B2777" s="84">
        <v>2</v>
      </c>
      <c r="C2777" s="122">
        <v>2.6117957193841869E-3</v>
      </c>
      <c r="D2777" s="84" t="s">
        <v>12037</v>
      </c>
      <c r="E2777" s="84" t="b">
        <v>0</v>
      </c>
      <c r="F2777" s="84" t="b">
        <v>0</v>
      </c>
      <c r="G2777" s="84" t="b">
        <v>0</v>
      </c>
    </row>
    <row r="2778" spans="1:7" x14ac:dyDescent="0.25">
      <c r="A2778" s="84" t="s">
        <v>610</v>
      </c>
      <c r="B2778" s="84">
        <v>2</v>
      </c>
      <c r="C2778" s="122">
        <v>2.6117957193841869E-3</v>
      </c>
      <c r="D2778" s="84" t="s">
        <v>12037</v>
      </c>
      <c r="E2778" s="84" t="b">
        <v>0</v>
      </c>
      <c r="F2778" s="84" t="b">
        <v>0</v>
      </c>
      <c r="G2778" s="84" t="b">
        <v>0</v>
      </c>
    </row>
    <row r="2779" spans="1:7" x14ac:dyDescent="0.25">
      <c r="A2779" s="84" t="s">
        <v>14295</v>
      </c>
      <c r="B2779" s="84">
        <v>2</v>
      </c>
      <c r="C2779" s="122">
        <v>2.6117957193841869E-3</v>
      </c>
      <c r="D2779" s="84" t="s">
        <v>12037</v>
      </c>
      <c r="E2779" s="84" t="b">
        <v>0</v>
      </c>
      <c r="F2779" s="84" t="b">
        <v>0</v>
      </c>
      <c r="G2779" s="84" t="b">
        <v>0</v>
      </c>
    </row>
    <row r="2780" spans="1:7" x14ac:dyDescent="0.25">
      <c r="A2780" s="84" t="s">
        <v>15323</v>
      </c>
      <c r="B2780" s="84">
        <v>2</v>
      </c>
      <c r="C2780" s="122">
        <v>2.6117957193841869E-3</v>
      </c>
      <c r="D2780" s="84" t="s">
        <v>12037</v>
      </c>
      <c r="E2780" s="84" t="b">
        <v>0</v>
      </c>
      <c r="F2780" s="84" t="b">
        <v>0</v>
      </c>
      <c r="G2780" s="84" t="b">
        <v>0</v>
      </c>
    </row>
    <row r="2781" spans="1:7" x14ac:dyDescent="0.25">
      <c r="A2781" s="84" t="s">
        <v>14838</v>
      </c>
      <c r="B2781" s="84">
        <v>2</v>
      </c>
      <c r="C2781" s="122">
        <v>2.6117957193841869E-3</v>
      </c>
      <c r="D2781" s="84" t="s">
        <v>12037</v>
      </c>
      <c r="E2781" s="84" t="b">
        <v>0</v>
      </c>
      <c r="F2781" s="84" t="b">
        <v>0</v>
      </c>
      <c r="G2781" s="84" t="b">
        <v>0</v>
      </c>
    </row>
    <row r="2782" spans="1:7" x14ac:dyDescent="0.25">
      <c r="A2782" s="84" t="s">
        <v>15324</v>
      </c>
      <c r="B2782" s="84">
        <v>2</v>
      </c>
      <c r="C2782" s="122">
        <v>2.6117957193841869E-3</v>
      </c>
      <c r="D2782" s="84" t="s">
        <v>12037</v>
      </c>
      <c r="E2782" s="84" t="b">
        <v>0</v>
      </c>
      <c r="F2782" s="84" t="b">
        <v>0</v>
      </c>
      <c r="G2782" s="84" t="b">
        <v>0</v>
      </c>
    </row>
    <row r="2783" spans="1:7" x14ac:dyDescent="0.25">
      <c r="A2783" s="84" t="s">
        <v>15334</v>
      </c>
      <c r="B2783" s="84">
        <v>2</v>
      </c>
      <c r="C2783" s="122">
        <v>2.6117957193841869E-3</v>
      </c>
      <c r="D2783" s="84" t="s">
        <v>12037</v>
      </c>
      <c r="E2783" s="84" t="b">
        <v>0</v>
      </c>
      <c r="F2783" s="84" t="b">
        <v>0</v>
      </c>
      <c r="G2783" s="84" t="b">
        <v>0</v>
      </c>
    </row>
    <row r="2784" spans="1:7" x14ac:dyDescent="0.25">
      <c r="A2784" s="84" t="s">
        <v>2848</v>
      </c>
      <c r="B2784" s="84">
        <v>2</v>
      </c>
      <c r="C2784" s="122">
        <v>2.6117957193841869E-3</v>
      </c>
      <c r="D2784" s="84" t="s">
        <v>12037</v>
      </c>
      <c r="E2784" s="84" t="b">
        <v>0</v>
      </c>
      <c r="F2784" s="84" t="b">
        <v>0</v>
      </c>
      <c r="G2784" s="84" t="b">
        <v>0</v>
      </c>
    </row>
    <row r="2785" spans="1:7" x14ac:dyDescent="0.25">
      <c r="A2785" s="84" t="s">
        <v>15335</v>
      </c>
      <c r="B2785" s="84">
        <v>2</v>
      </c>
      <c r="C2785" s="122">
        <v>2.6117957193841869E-3</v>
      </c>
      <c r="D2785" s="84" t="s">
        <v>12037</v>
      </c>
      <c r="E2785" s="84" t="b">
        <v>0</v>
      </c>
      <c r="F2785" s="84" t="b">
        <v>0</v>
      </c>
      <c r="G2785" s="84" t="b">
        <v>0</v>
      </c>
    </row>
    <row r="2786" spans="1:7" x14ac:dyDescent="0.25">
      <c r="A2786" s="84" t="s">
        <v>15336</v>
      </c>
      <c r="B2786" s="84">
        <v>2</v>
      </c>
      <c r="C2786" s="122">
        <v>2.6117957193841869E-3</v>
      </c>
      <c r="D2786" s="84" t="s">
        <v>12037</v>
      </c>
      <c r="E2786" s="84" t="b">
        <v>0</v>
      </c>
      <c r="F2786" s="84" t="b">
        <v>0</v>
      </c>
      <c r="G2786" s="84" t="b">
        <v>0</v>
      </c>
    </row>
    <row r="2787" spans="1:7" x14ac:dyDescent="0.25">
      <c r="A2787" s="84" t="s">
        <v>14852</v>
      </c>
      <c r="B2787" s="84">
        <v>2</v>
      </c>
      <c r="C2787" s="122">
        <v>2.6117957193841869E-3</v>
      </c>
      <c r="D2787" s="84" t="s">
        <v>12037</v>
      </c>
      <c r="E2787" s="84" t="b">
        <v>0</v>
      </c>
      <c r="F2787" s="84" t="b">
        <v>0</v>
      </c>
      <c r="G2787" s="84" t="b">
        <v>0</v>
      </c>
    </row>
    <row r="2788" spans="1:7" x14ac:dyDescent="0.25">
      <c r="A2788" s="84" t="s">
        <v>15337</v>
      </c>
      <c r="B2788" s="84">
        <v>2</v>
      </c>
      <c r="C2788" s="122">
        <v>2.6117957193841869E-3</v>
      </c>
      <c r="D2788" s="84" t="s">
        <v>12037</v>
      </c>
      <c r="E2788" s="84" t="b">
        <v>0</v>
      </c>
      <c r="F2788" s="84" t="b">
        <v>0</v>
      </c>
      <c r="G2788" s="84" t="b">
        <v>0</v>
      </c>
    </row>
    <row r="2789" spans="1:7" x14ac:dyDescent="0.25">
      <c r="A2789" s="84" t="s">
        <v>15329</v>
      </c>
      <c r="B2789" s="84">
        <v>2</v>
      </c>
      <c r="C2789" s="122">
        <v>2.6117957193841869E-3</v>
      </c>
      <c r="D2789" s="84" t="s">
        <v>12037</v>
      </c>
      <c r="E2789" s="84" t="b">
        <v>0</v>
      </c>
      <c r="F2789" s="84" t="b">
        <v>0</v>
      </c>
      <c r="G2789" s="84" t="b">
        <v>0</v>
      </c>
    </row>
    <row r="2790" spans="1:7" x14ac:dyDescent="0.25">
      <c r="A2790" s="84" t="s">
        <v>14541</v>
      </c>
      <c r="B2790" s="84">
        <v>2</v>
      </c>
      <c r="C2790" s="122">
        <v>2.6117957193841869E-3</v>
      </c>
      <c r="D2790" s="84" t="s">
        <v>12037</v>
      </c>
      <c r="E2790" s="84" t="b">
        <v>0</v>
      </c>
      <c r="F2790" s="84" t="b">
        <v>0</v>
      </c>
      <c r="G2790" s="84" t="b">
        <v>0</v>
      </c>
    </row>
    <row r="2791" spans="1:7" x14ac:dyDescent="0.25">
      <c r="A2791" s="84" t="s">
        <v>12258</v>
      </c>
      <c r="B2791" s="84">
        <v>2</v>
      </c>
      <c r="C2791" s="122">
        <v>2.6117957193841869E-3</v>
      </c>
      <c r="D2791" s="84" t="s">
        <v>12037</v>
      </c>
      <c r="E2791" s="84" t="b">
        <v>0</v>
      </c>
      <c r="F2791" s="84" t="b">
        <v>0</v>
      </c>
      <c r="G2791" s="84" t="b">
        <v>0</v>
      </c>
    </row>
    <row r="2792" spans="1:7" x14ac:dyDescent="0.25">
      <c r="A2792" s="84" t="s">
        <v>15330</v>
      </c>
      <c r="B2792" s="84">
        <v>2</v>
      </c>
      <c r="C2792" s="122">
        <v>2.6117957193841869E-3</v>
      </c>
      <c r="D2792" s="84" t="s">
        <v>12037</v>
      </c>
      <c r="E2792" s="84" t="b">
        <v>0</v>
      </c>
      <c r="F2792" s="84" t="b">
        <v>1</v>
      </c>
      <c r="G2792" s="84" t="b">
        <v>0</v>
      </c>
    </row>
    <row r="2793" spans="1:7" x14ac:dyDescent="0.25">
      <c r="A2793" s="84" t="s">
        <v>892</v>
      </c>
      <c r="B2793" s="84">
        <v>2</v>
      </c>
      <c r="C2793" s="122">
        <v>2.6117957193841869E-3</v>
      </c>
      <c r="D2793" s="84" t="s">
        <v>12037</v>
      </c>
      <c r="E2793" s="84" t="b">
        <v>0</v>
      </c>
      <c r="F2793" s="84" t="b">
        <v>0</v>
      </c>
      <c r="G2793" s="84" t="b">
        <v>0</v>
      </c>
    </row>
    <row r="2794" spans="1:7" x14ac:dyDescent="0.25">
      <c r="A2794" s="84" t="s">
        <v>15357</v>
      </c>
      <c r="B2794" s="84">
        <v>2</v>
      </c>
      <c r="C2794" s="122">
        <v>2.6117957193841869E-3</v>
      </c>
      <c r="D2794" s="84" t="s">
        <v>12037</v>
      </c>
      <c r="E2794" s="84" t="b">
        <v>0</v>
      </c>
      <c r="F2794" s="84" t="b">
        <v>0</v>
      </c>
      <c r="G2794" s="84" t="b">
        <v>0</v>
      </c>
    </row>
    <row r="2795" spans="1:7" x14ac:dyDescent="0.25">
      <c r="A2795" s="84" t="s">
        <v>15358</v>
      </c>
      <c r="B2795" s="84">
        <v>2</v>
      </c>
      <c r="C2795" s="122">
        <v>2.6117957193841869E-3</v>
      </c>
      <c r="D2795" s="84" t="s">
        <v>12037</v>
      </c>
      <c r="E2795" s="84" t="b">
        <v>0</v>
      </c>
      <c r="F2795" s="84" t="b">
        <v>0</v>
      </c>
      <c r="G2795" s="84" t="b">
        <v>0</v>
      </c>
    </row>
    <row r="2796" spans="1:7" x14ac:dyDescent="0.25">
      <c r="A2796" s="84" t="s">
        <v>15359</v>
      </c>
      <c r="B2796" s="84">
        <v>2</v>
      </c>
      <c r="C2796" s="122">
        <v>2.6117957193841869E-3</v>
      </c>
      <c r="D2796" s="84" t="s">
        <v>12037</v>
      </c>
      <c r="E2796" s="84" t="b">
        <v>0</v>
      </c>
      <c r="F2796" s="84" t="b">
        <v>0</v>
      </c>
      <c r="G2796" s="84" t="b">
        <v>0</v>
      </c>
    </row>
    <row r="2797" spans="1:7" x14ac:dyDescent="0.25">
      <c r="A2797" s="84" t="s">
        <v>15360</v>
      </c>
      <c r="B2797" s="84">
        <v>2</v>
      </c>
      <c r="C2797" s="122">
        <v>2.6117957193841869E-3</v>
      </c>
      <c r="D2797" s="84" t="s">
        <v>12037</v>
      </c>
      <c r="E2797" s="84" t="b">
        <v>0</v>
      </c>
      <c r="F2797" s="84" t="b">
        <v>0</v>
      </c>
      <c r="G2797" s="84" t="b">
        <v>0</v>
      </c>
    </row>
    <row r="2798" spans="1:7" x14ac:dyDescent="0.25">
      <c r="A2798" s="84" t="s">
        <v>14654</v>
      </c>
      <c r="B2798" s="84">
        <v>2</v>
      </c>
      <c r="C2798" s="122">
        <v>3.099293688070796E-3</v>
      </c>
      <c r="D2798" s="84" t="s">
        <v>12037</v>
      </c>
      <c r="E2798" s="84" t="b">
        <v>0</v>
      </c>
      <c r="F2798" s="84" t="b">
        <v>0</v>
      </c>
      <c r="G2798" s="84" t="b">
        <v>0</v>
      </c>
    </row>
    <row r="2799" spans="1:7" x14ac:dyDescent="0.25">
      <c r="A2799" s="84" t="s">
        <v>951</v>
      </c>
      <c r="B2799" s="84">
        <v>8</v>
      </c>
      <c r="C2799" s="122">
        <v>2.0338992312159836E-2</v>
      </c>
      <c r="D2799" s="84" t="s">
        <v>12038</v>
      </c>
      <c r="E2799" s="84" t="b">
        <v>0</v>
      </c>
      <c r="F2799" s="84" t="b">
        <v>0</v>
      </c>
      <c r="G2799" s="84" t="b">
        <v>0</v>
      </c>
    </row>
    <row r="2800" spans="1:7" x14ac:dyDescent="0.25">
      <c r="A2800" s="84" t="s">
        <v>948</v>
      </c>
      <c r="B2800" s="84">
        <v>8</v>
      </c>
      <c r="C2800" s="122">
        <v>1.3756141506339978E-2</v>
      </c>
      <c r="D2800" s="84" t="s">
        <v>12038</v>
      </c>
      <c r="E2800" s="84" t="b">
        <v>0</v>
      </c>
      <c r="F2800" s="84" t="b">
        <v>0</v>
      </c>
      <c r="G2800" s="84" t="b">
        <v>0</v>
      </c>
    </row>
    <row r="2801" spans="1:7" x14ac:dyDescent="0.25">
      <c r="A2801" s="84" t="s">
        <v>662</v>
      </c>
      <c r="B2801" s="84">
        <v>7</v>
      </c>
      <c r="C2801" s="122">
        <v>9.8467755591021885E-3</v>
      </c>
      <c r="D2801" s="84" t="s">
        <v>12038</v>
      </c>
      <c r="E2801" s="84" t="b">
        <v>0</v>
      </c>
      <c r="F2801" s="84" t="b">
        <v>0</v>
      </c>
      <c r="G2801" s="84" t="b">
        <v>0</v>
      </c>
    </row>
    <row r="2802" spans="1:7" x14ac:dyDescent="0.25">
      <c r="A2802" s="84" t="s">
        <v>731</v>
      </c>
      <c r="B2802" s="84">
        <v>6</v>
      </c>
      <c r="C2802" s="122">
        <v>1.0317106129754984E-2</v>
      </c>
      <c r="D2802" s="84" t="s">
        <v>12038</v>
      </c>
      <c r="E2802" s="84" t="b">
        <v>0</v>
      </c>
      <c r="F2802" s="84" t="b">
        <v>0</v>
      </c>
      <c r="G2802" s="84" t="b">
        <v>0</v>
      </c>
    </row>
    <row r="2803" spans="1:7" x14ac:dyDescent="0.25">
      <c r="A2803" s="84" t="s">
        <v>354</v>
      </c>
      <c r="B2803" s="84">
        <v>5</v>
      </c>
      <c r="C2803" s="122">
        <v>1.0447617554724748E-2</v>
      </c>
      <c r="D2803" s="84" t="s">
        <v>12038</v>
      </c>
      <c r="E2803" s="84" t="b">
        <v>0</v>
      </c>
      <c r="F2803" s="84" t="b">
        <v>0</v>
      </c>
      <c r="G2803" s="84" t="b">
        <v>0</v>
      </c>
    </row>
    <row r="2804" spans="1:7" x14ac:dyDescent="0.25">
      <c r="A2804" s="84" t="s">
        <v>2793</v>
      </c>
      <c r="B2804" s="84">
        <v>5</v>
      </c>
      <c r="C2804" s="122">
        <v>1.0447617554724748E-2</v>
      </c>
      <c r="D2804" s="84" t="s">
        <v>12038</v>
      </c>
      <c r="E2804" s="84" t="b">
        <v>0</v>
      </c>
      <c r="F2804" s="84" t="b">
        <v>0</v>
      </c>
      <c r="G2804" s="84" t="b">
        <v>0</v>
      </c>
    </row>
    <row r="2805" spans="1:7" x14ac:dyDescent="0.25">
      <c r="A2805" s="84" t="s">
        <v>953</v>
      </c>
      <c r="B2805" s="84">
        <v>4</v>
      </c>
      <c r="C2805" s="122">
        <v>1.0169496156079918E-2</v>
      </c>
      <c r="D2805" s="84" t="s">
        <v>12038</v>
      </c>
      <c r="E2805" s="84" t="b">
        <v>0</v>
      </c>
      <c r="F2805" s="84" t="b">
        <v>0</v>
      </c>
      <c r="G2805" s="84" t="b">
        <v>0</v>
      </c>
    </row>
    <row r="2806" spans="1:7" x14ac:dyDescent="0.25">
      <c r="A2806" s="84" t="s">
        <v>952</v>
      </c>
      <c r="B2806" s="84">
        <v>4</v>
      </c>
      <c r="C2806" s="122">
        <v>1.0169496156079918E-2</v>
      </c>
      <c r="D2806" s="84" t="s">
        <v>12038</v>
      </c>
      <c r="E2806" s="84" t="b">
        <v>0</v>
      </c>
      <c r="F2806" s="84" t="b">
        <v>0</v>
      </c>
      <c r="G2806" s="84" t="b">
        <v>0</v>
      </c>
    </row>
    <row r="2807" spans="1:7" x14ac:dyDescent="0.25">
      <c r="A2807" s="84" t="s">
        <v>950</v>
      </c>
      <c r="B2807" s="84">
        <v>4</v>
      </c>
      <c r="C2807" s="122">
        <v>1.0169496156079918E-2</v>
      </c>
      <c r="D2807" s="84" t="s">
        <v>12038</v>
      </c>
      <c r="E2807" s="84" t="b">
        <v>0</v>
      </c>
      <c r="F2807" s="84" t="b">
        <v>0</v>
      </c>
      <c r="G2807" s="84" t="b">
        <v>0</v>
      </c>
    </row>
    <row r="2808" spans="1:7" x14ac:dyDescent="0.25">
      <c r="A2808" s="84" t="s">
        <v>949</v>
      </c>
      <c r="B2808" s="84">
        <v>4</v>
      </c>
      <c r="C2808" s="122">
        <v>1.0169496156079918E-2</v>
      </c>
      <c r="D2808" s="84" t="s">
        <v>12038</v>
      </c>
      <c r="E2808" s="84" t="b">
        <v>0</v>
      </c>
      <c r="F2808" s="84" t="b">
        <v>0</v>
      </c>
      <c r="G2808" s="84" t="b">
        <v>0</v>
      </c>
    </row>
    <row r="2809" spans="1:7" x14ac:dyDescent="0.25">
      <c r="A2809" s="84" t="s">
        <v>12365</v>
      </c>
      <c r="B2809" s="84">
        <v>4</v>
      </c>
      <c r="C2809" s="122">
        <v>1.0169496156079918E-2</v>
      </c>
      <c r="D2809" s="84" t="s">
        <v>12038</v>
      </c>
      <c r="E2809" s="84" t="b">
        <v>0</v>
      </c>
      <c r="F2809" s="84" t="b">
        <v>0</v>
      </c>
      <c r="G2809" s="84" t="b">
        <v>0</v>
      </c>
    </row>
    <row r="2810" spans="1:7" x14ac:dyDescent="0.25">
      <c r="A2810" s="84" t="s">
        <v>14347</v>
      </c>
      <c r="B2810" s="84">
        <v>4</v>
      </c>
      <c r="C2810" s="122">
        <v>1.0169496156079918E-2</v>
      </c>
      <c r="D2810" s="84" t="s">
        <v>12038</v>
      </c>
      <c r="E2810" s="84" t="b">
        <v>0</v>
      </c>
      <c r="F2810" s="84" t="b">
        <v>0</v>
      </c>
      <c r="G2810" s="84" t="b">
        <v>0</v>
      </c>
    </row>
    <row r="2811" spans="1:7" x14ac:dyDescent="0.25">
      <c r="A2811" s="84" t="s">
        <v>14580</v>
      </c>
      <c r="B2811" s="84">
        <v>4</v>
      </c>
      <c r="C2811" s="122">
        <v>1.0169496156079918E-2</v>
      </c>
      <c r="D2811" s="84" t="s">
        <v>12038</v>
      </c>
      <c r="E2811" s="84" t="b">
        <v>0</v>
      </c>
      <c r="F2811" s="84" t="b">
        <v>0</v>
      </c>
      <c r="G2811" s="84" t="b">
        <v>0</v>
      </c>
    </row>
    <row r="2812" spans="1:7" x14ac:dyDescent="0.25">
      <c r="A2812" s="84" t="s">
        <v>14581</v>
      </c>
      <c r="B2812" s="84">
        <v>4</v>
      </c>
      <c r="C2812" s="122">
        <v>1.0169496156079918E-2</v>
      </c>
      <c r="D2812" s="84" t="s">
        <v>12038</v>
      </c>
      <c r="E2812" s="84" t="b">
        <v>1</v>
      </c>
      <c r="F2812" s="84" t="b">
        <v>0</v>
      </c>
      <c r="G2812" s="84" t="b">
        <v>0</v>
      </c>
    </row>
    <row r="2813" spans="1:7" x14ac:dyDescent="0.25">
      <c r="A2813" s="84" t="s">
        <v>219</v>
      </c>
      <c r="B2813" s="84">
        <v>3</v>
      </c>
      <c r="C2813" s="122">
        <v>9.3785997330641437E-3</v>
      </c>
      <c r="D2813" s="84" t="s">
        <v>12038</v>
      </c>
      <c r="E2813" s="84" t="b">
        <v>0</v>
      </c>
      <c r="F2813" s="84" t="b">
        <v>0</v>
      </c>
      <c r="G2813" s="84" t="b">
        <v>0</v>
      </c>
    </row>
    <row r="2814" spans="1:7" x14ac:dyDescent="0.25">
      <c r="A2814" s="84" t="s">
        <v>2965</v>
      </c>
      <c r="B2814" s="84">
        <v>3</v>
      </c>
      <c r="C2814" s="122">
        <v>9.3785997330641437E-3</v>
      </c>
      <c r="D2814" s="84" t="s">
        <v>12038</v>
      </c>
      <c r="E2814" s="84" t="b">
        <v>0</v>
      </c>
      <c r="F2814" s="84" t="b">
        <v>0</v>
      </c>
      <c r="G2814" s="84" t="b">
        <v>0</v>
      </c>
    </row>
    <row r="2815" spans="1:7" x14ac:dyDescent="0.25">
      <c r="A2815" s="84" t="s">
        <v>14873</v>
      </c>
      <c r="B2815" s="84">
        <v>3</v>
      </c>
      <c r="C2815" s="122">
        <v>9.3785997330641437E-3</v>
      </c>
      <c r="D2815" s="84" t="s">
        <v>12038</v>
      </c>
      <c r="E2815" s="84" t="b">
        <v>0</v>
      </c>
      <c r="F2815" s="84" t="b">
        <v>0</v>
      </c>
      <c r="G2815" s="84" t="b">
        <v>0</v>
      </c>
    </row>
    <row r="2816" spans="1:7" x14ac:dyDescent="0.25">
      <c r="A2816" s="84" t="s">
        <v>12385</v>
      </c>
      <c r="B2816" s="84">
        <v>3</v>
      </c>
      <c r="C2816" s="122">
        <v>9.3785997330641437E-3</v>
      </c>
      <c r="D2816" s="84" t="s">
        <v>12038</v>
      </c>
      <c r="E2816" s="84" t="b">
        <v>0</v>
      </c>
      <c r="F2816" s="84" t="b">
        <v>0</v>
      </c>
      <c r="G2816" s="84" t="b">
        <v>0</v>
      </c>
    </row>
    <row r="2817" spans="1:7" x14ac:dyDescent="0.25">
      <c r="A2817" s="84" t="s">
        <v>979</v>
      </c>
      <c r="B2817" s="84">
        <v>3</v>
      </c>
      <c r="C2817" s="122">
        <v>9.3785997330641437E-3</v>
      </c>
      <c r="D2817" s="84" t="s">
        <v>12038</v>
      </c>
      <c r="E2817" s="84" t="b">
        <v>0</v>
      </c>
      <c r="F2817" s="84" t="b">
        <v>0</v>
      </c>
      <c r="G2817" s="84" t="b">
        <v>0</v>
      </c>
    </row>
    <row r="2818" spans="1:7" x14ac:dyDescent="0.25">
      <c r="A2818" s="84" t="s">
        <v>978</v>
      </c>
      <c r="B2818" s="84">
        <v>3</v>
      </c>
      <c r="C2818" s="122">
        <v>9.3785997330641437E-3</v>
      </c>
      <c r="D2818" s="84" t="s">
        <v>12038</v>
      </c>
      <c r="E2818" s="84" t="b">
        <v>0</v>
      </c>
      <c r="F2818" s="84" t="b">
        <v>0</v>
      </c>
      <c r="G2818" s="84" t="b">
        <v>0</v>
      </c>
    </row>
    <row r="2819" spans="1:7" x14ac:dyDescent="0.25">
      <c r="A2819" s="84" t="s">
        <v>977</v>
      </c>
      <c r="B2819" s="84">
        <v>3</v>
      </c>
      <c r="C2819" s="122">
        <v>9.3785997330641437E-3</v>
      </c>
      <c r="D2819" s="84" t="s">
        <v>12038</v>
      </c>
      <c r="E2819" s="84" t="b">
        <v>0</v>
      </c>
      <c r="F2819" s="84" t="b">
        <v>0</v>
      </c>
      <c r="G2819" s="84" t="b">
        <v>0</v>
      </c>
    </row>
    <row r="2820" spans="1:7" x14ac:dyDescent="0.25">
      <c r="A2820" s="84" t="s">
        <v>696</v>
      </c>
      <c r="B2820" s="84">
        <v>3</v>
      </c>
      <c r="C2820" s="122">
        <v>9.3785997330641437E-3</v>
      </c>
      <c r="D2820" s="84" t="s">
        <v>12038</v>
      </c>
      <c r="E2820" s="84" t="b">
        <v>0</v>
      </c>
      <c r="F2820" s="84" t="b">
        <v>0</v>
      </c>
      <c r="G2820" s="84" t="b">
        <v>0</v>
      </c>
    </row>
    <row r="2821" spans="1:7" x14ac:dyDescent="0.25">
      <c r="A2821" s="84" t="s">
        <v>2679</v>
      </c>
      <c r="B2821" s="84">
        <v>3</v>
      </c>
      <c r="C2821" s="122">
        <v>9.3785997330641437E-3</v>
      </c>
      <c r="D2821" s="84" t="s">
        <v>12038</v>
      </c>
      <c r="E2821" s="84" t="b">
        <v>0</v>
      </c>
      <c r="F2821" s="84" t="b">
        <v>0</v>
      </c>
      <c r="G2821" s="84" t="b">
        <v>0</v>
      </c>
    </row>
    <row r="2822" spans="1:7" x14ac:dyDescent="0.25">
      <c r="A2822" s="84" t="s">
        <v>14488</v>
      </c>
      <c r="B2822" s="84">
        <v>3</v>
      </c>
      <c r="C2822" s="122">
        <v>9.3785997330641437E-3</v>
      </c>
      <c r="D2822" s="84" t="s">
        <v>12038</v>
      </c>
      <c r="E2822" s="84" t="b">
        <v>0</v>
      </c>
      <c r="F2822" s="84" t="b">
        <v>0</v>
      </c>
      <c r="G2822" s="84" t="b">
        <v>0</v>
      </c>
    </row>
    <row r="2823" spans="1:7" x14ac:dyDescent="0.25">
      <c r="A2823" s="84" t="s">
        <v>976</v>
      </c>
      <c r="B2823" s="84">
        <v>2</v>
      </c>
      <c r="C2823" s="122">
        <v>7.8981125234977266E-3</v>
      </c>
      <c r="D2823" s="84" t="s">
        <v>12038</v>
      </c>
      <c r="E2823" s="84" t="b">
        <v>0</v>
      </c>
      <c r="F2823" s="84" t="b">
        <v>0</v>
      </c>
      <c r="G2823" s="84" t="b">
        <v>0</v>
      </c>
    </row>
    <row r="2824" spans="1:7" x14ac:dyDescent="0.25">
      <c r="A2824" s="84" t="s">
        <v>12275</v>
      </c>
      <c r="B2824" s="84">
        <v>2</v>
      </c>
      <c r="C2824" s="122">
        <v>7.8981125234977266E-3</v>
      </c>
      <c r="D2824" s="84" t="s">
        <v>12038</v>
      </c>
      <c r="E2824" s="84" t="b">
        <v>0</v>
      </c>
      <c r="F2824" s="84" t="b">
        <v>0</v>
      </c>
      <c r="G2824" s="84" t="b">
        <v>0</v>
      </c>
    </row>
    <row r="2825" spans="1:7" x14ac:dyDescent="0.25">
      <c r="A2825" s="84" t="s">
        <v>14293</v>
      </c>
      <c r="B2825" s="84">
        <v>2</v>
      </c>
      <c r="C2825" s="122">
        <v>7.8981125234977266E-3</v>
      </c>
      <c r="D2825" s="84" t="s">
        <v>12038</v>
      </c>
      <c r="E2825" s="84" t="b">
        <v>0</v>
      </c>
      <c r="F2825" s="84" t="b">
        <v>0</v>
      </c>
      <c r="G2825" s="84" t="b">
        <v>0</v>
      </c>
    </row>
    <row r="2826" spans="1:7" x14ac:dyDescent="0.25">
      <c r="A2826" s="84" t="s">
        <v>938</v>
      </c>
      <c r="B2826" s="84">
        <v>2</v>
      </c>
      <c r="C2826" s="122">
        <v>7.8981125234977266E-3</v>
      </c>
      <c r="D2826" s="84" t="s">
        <v>12038</v>
      </c>
      <c r="E2826" s="84" t="b">
        <v>0</v>
      </c>
      <c r="F2826" s="84" t="b">
        <v>0</v>
      </c>
      <c r="G2826" s="84" t="b">
        <v>0</v>
      </c>
    </row>
    <row r="2827" spans="1:7" x14ac:dyDescent="0.25">
      <c r="A2827" s="84" t="s">
        <v>937</v>
      </c>
      <c r="B2827" s="84">
        <v>2</v>
      </c>
      <c r="C2827" s="122">
        <v>7.8981125234977266E-3</v>
      </c>
      <c r="D2827" s="84" t="s">
        <v>12038</v>
      </c>
      <c r="E2827" s="84" t="b">
        <v>0</v>
      </c>
      <c r="F2827" s="84" t="b">
        <v>0</v>
      </c>
      <c r="G2827" s="84" t="b">
        <v>0</v>
      </c>
    </row>
    <row r="2828" spans="1:7" x14ac:dyDescent="0.25">
      <c r="A2828" s="84" t="s">
        <v>936</v>
      </c>
      <c r="B2828" s="84">
        <v>2</v>
      </c>
      <c r="C2828" s="122">
        <v>7.8981125234977266E-3</v>
      </c>
      <c r="D2828" s="84" t="s">
        <v>12038</v>
      </c>
      <c r="E2828" s="84" t="b">
        <v>0</v>
      </c>
      <c r="F2828" s="84" t="b">
        <v>0</v>
      </c>
      <c r="G2828" s="84" t="b">
        <v>0</v>
      </c>
    </row>
    <row r="2829" spans="1:7" x14ac:dyDescent="0.25">
      <c r="A2829" s="84" t="s">
        <v>935</v>
      </c>
      <c r="B2829" s="84">
        <v>2</v>
      </c>
      <c r="C2829" s="122">
        <v>7.8981125234977266E-3</v>
      </c>
      <c r="D2829" s="84" t="s">
        <v>12038</v>
      </c>
      <c r="E2829" s="84" t="b">
        <v>0</v>
      </c>
      <c r="F2829" s="84" t="b">
        <v>0</v>
      </c>
      <c r="G2829" s="84" t="b">
        <v>0</v>
      </c>
    </row>
    <row r="2830" spans="1:7" x14ac:dyDescent="0.25">
      <c r="A2830" s="84" t="s">
        <v>12296</v>
      </c>
      <c r="B2830" s="84">
        <v>2</v>
      </c>
      <c r="C2830" s="122">
        <v>1.0711476968955493E-2</v>
      </c>
      <c r="D2830" s="84" t="s">
        <v>12038</v>
      </c>
      <c r="E2830" s="84" t="b">
        <v>0</v>
      </c>
      <c r="F2830" s="84" t="b">
        <v>0</v>
      </c>
      <c r="G2830" s="84" t="b">
        <v>0</v>
      </c>
    </row>
    <row r="2831" spans="1:7" x14ac:dyDescent="0.25">
      <c r="A2831" s="84" t="s">
        <v>855</v>
      </c>
      <c r="B2831" s="84">
        <v>2</v>
      </c>
      <c r="C2831" s="122">
        <v>7.8981125234977266E-3</v>
      </c>
      <c r="D2831" s="84" t="s">
        <v>12038</v>
      </c>
      <c r="E2831" s="84" t="b">
        <v>0</v>
      </c>
      <c r="F2831" s="84" t="b">
        <v>0</v>
      </c>
      <c r="G2831" s="84" t="b">
        <v>0</v>
      </c>
    </row>
    <row r="2832" spans="1:7" x14ac:dyDescent="0.25">
      <c r="A2832" s="84" t="s">
        <v>15678</v>
      </c>
      <c r="B2832" s="84">
        <v>2</v>
      </c>
      <c r="C2832" s="122">
        <v>7.8981125234977266E-3</v>
      </c>
      <c r="D2832" s="84" t="s">
        <v>12038</v>
      </c>
      <c r="E2832" s="84" t="b">
        <v>0</v>
      </c>
      <c r="F2832" s="84" t="b">
        <v>0</v>
      </c>
      <c r="G2832" s="84" t="b">
        <v>0</v>
      </c>
    </row>
    <row r="2833" spans="1:7" x14ac:dyDescent="0.25">
      <c r="A2833" s="84" t="s">
        <v>14256</v>
      </c>
      <c r="B2833" s="84">
        <v>2</v>
      </c>
      <c r="C2833" s="122">
        <v>7.8981125234977266E-3</v>
      </c>
      <c r="D2833" s="84" t="s">
        <v>12038</v>
      </c>
      <c r="E2833" s="84" t="b">
        <v>0</v>
      </c>
      <c r="F2833" s="84" t="b">
        <v>0</v>
      </c>
      <c r="G2833" s="84" t="b">
        <v>0</v>
      </c>
    </row>
    <row r="2834" spans="1:7" x14ac:dyDescent="0.25">
      <c r="A2834" s="84" t="s">
        <v>15679</v>
      </c>
      <c r="B2834" s="84">
        <v>2</v>
      </c>
      <c r="C2834" s="122">
        <v>7.8981125234977266E-3</v>
      </c>
      <c r="D2834" s="84" t="s">
        <v>12038</v>
      </c>
      <c r="E2834" s="84" t="b">
        <v>0</v>
      </c>
      <c r="F2834" s="84" t="b">
        <v>0</v>
      </c>
      <c r="G2834" s="84" t="b">
        <v>0</v>
      </c>
    </row>
    <row r="2835" spans="1:7" x14ac:dyDescent="0.25">
      <c r="A2835" s="84" t="s">
        <v>15680</v>
      </c>
      <c r="B2835" s="84">
        <v>2</v>
      </c>
      <c r="C2835" s="122">
        <v>7.8981125234977266E-3</v>
      </c>
      <c r="D2835" s="84" t="s">
        <v>12038</v>
      </c>
      <c r="E2835" s="84" t="b">
        <v>0</v>
      </c>
      <c r="F2835" s="84" t="b">
        <v>0</v>
      </c>
      <c r="G2835" s="84" t="b">
        <v>0</v>
      </c>
    </row>
    <row r="2836" spans="1:7" x14ac:dyDescent="0.25">
      <c r="A2836" s="84" t="s">
        <v>14370</v>
      </c>
      <c r="B2836" s="84">
        <v>2</v>
      </c>
      <c r="C2836" s="122">
        <v>7.8981125234977266E-3</v>
      </c>
      <c r="D2836" s="84" t="s">
        <v>12038</v>
      </c>
      <c r="E2836" s="84" t="b">
        <v>0</v>
      </c>
      <c r="F2836" s="84" t="b">
        <v>0</v>
      </c>
      <c r="G2836" s="84" t="b">
        <v>0</v>
      </c>
    </row>
    <row r="2837" spans="1:7" x14ac:dyDescent="0.25">
      <c r="A2837" s="84" t="s">
        <v>14227</v>
      </c>
      <c r="B2837" s="84">
        <v>2</v>
      </c>
      <c r="C2837" s="122">
        <v>7.8981125234977266E-3</v>
      </c>
      <c r="D2837" s="84" t="s">
        <v>12038</v>
      </c>
      <c r="E2837" s="84" t="b">
        <v>0</v>
      </c>
      <c r="F2837" s="84" t="b">
        <v>0</v>
      </c>
      <c r="G2837" s="84" t="b">
        <v>0</v>
      </c>
    </row>
    <row r="2838" spans="1:7" x14ac:dyDescent="0.25">
      <c r="A2838" s="84" t="s">
        <v>15681</v>
      </c>
      <c r="B2838" s="84">
        <v>2</v>
      </c>
      <c r="C2838" s="122">
        <v>7.8981125234977266E-3</v>
      </c>
      <c r="D2838" s="84" t="s">
        <v>12038</v>
      </c>
      <c r="E2838" s="84" t="b">
        <v>0</v>
      </c>
      <c r="F2838" s="84" t="b">
        <v>0</v>
      </c>
      <c r="G2838" s="84" t="b">
        <v>0</v>
      </c>
    </row>
    <row r="2839" spans="1:7" x14ac:dyDescent="0.25">
      <c r="A2839" s="84" t="s">
        <v>15682</v>
      </c>
      <c r="B2839" s="84">
        <v>2</v>
      </c>
      <c r="C2839" s="122">
        <v>7.8981125234977266E-3</v>
      </c>
      <c r="D2839" s="84" t="s">
        <v>12038</v>
      </c>
      <c r="E2839" s="84" t="b">
        <v>0</v>
      </c>
      <c r="F2839" s="84" t="b">
        <v>0</v>
      </c>
      <c r="G2839" s="84" t="b">
        <v>0</v>
      </c>
    </row>
    <row r="2840" spans="1:7" x14ac:dyDescent="0.25">
      <c r="A2840" s="84" t="s">
        <v>847</v>
      </c>
      <c r="B2840" s="84">
        <v>2</v>
      </c>
      <c r="C2840" s="122">
        <v>7.8981125234977266E-3</v>
      </c>
      <c r="D2840" s="84" t="s">
        <v>12038</v>
      </c>
      <c r="E2840" s="84" t="b">
        <v>0</v>
      </c>
      <c r="F2840" s="84" t="b">
        <v>0</v>
      </c>
      <c r="G2840" s="84" t="b">
        <v>0</v>
      </c>
    </row>
    <row r="2841" spans="1:7" x14ac:dyDescent="0.25">
      <c r="A2841" s="84" t="s">
        <v>14584</v>
      </c>
      <c r="B2841" s="84">
        <v>2</v>
      </c>
      <c r="C2841" s="122">
        <v>7.8981125234977266E-3</v>
      </c>
      <c r="D2841" s="84" t="s">
        <v>12038</v>
      </c>
      <c r="E2841" s="84" t="b">
        <v>0</v>
      </c>
      <c r="F2841" s="84" t="b">
        <v>0</v>
      </c>
      <c r="G2841" s="84" t="b">
        <v>0</v>
      </c>
    </row>
    <row r="2842" spans="1:7" x14ac:dyDescent="0.25">
      <c r="A2842" s="84" t="s">
        <v>14212</v>
      </c>
      <c r="B2842" s="84">
        <v>2</v>
      </c>
      <c r="C2842" s="122">
        <v>7.8981125234977266E-3</v>
      </c>
      <c r="D2842" s="84" t="s">
        <v>12038</v>
      </c>
      <c r="E2842" s="84" t="b">
        <v>1</v>
      </c>
      <c r="F2842" s="84" t="b">
        <v>0</v>
      </c>
      <c r="G2842" s="84" t="b">
        <v>0</v>
      </c>
    </row>
    <row r="2843" spans="1:7" x14ac:dyDescent="0.25">
      <c r="A2843" s="84" t="s">
        <v>947</v>
      </c>
      <c r="B2843" s="84">
        <v>2</v>
      </c>
      <c r="C2843" s="122">
        <v>7.8981125234977266E-3</v>
      </c>
      <c r="D2843" s="84" t="s">
        <v>12038</v>
      </c>
      <c r="E2843" s="84" t="b">
        <v>0</v>
      </c>
      <c r="F2843" s="84" t="b">
        <v>0</v>
      </c>
      <c r="G2843" s="84" t="b">
        <v>0</v>
      </c>
    </row>
    <row r="2844" spans="1:7" x14ac:dyDescent="0.25">
      <c r="A2844" s="84" t="s">
        <v>946</v>
      </c>
      <c r="B2844" s="84">
        <v>2</v>
      </c>
      <c r="C2844" s="122">
        <v>7.8981125234977266E-3</v>
      </c>
      <c r="D2844" s="84" t="s">
        <v>12038</v>
      </c>
      <c r="E2844" s="84" t="b">
        <v>0</v>
      </c>
      <c r="F2844" s="84" t="b">
        <v>0</v>
      </c>
      <c r="G2844" s="84" t="b">
        <v>0</v>
      </c>
    </row>
    <row r="2845" spans="1:7" x14ac:dyDescent="0.25">
      <c r="A2845" s="84" t="s">
        <v>945</v>
      </c>
      <c r="B2845" s="84">
        <v>2</v>
      </c>
      <c r="C2845" s="122">
        <v>7.8981125234977266E-3</v>
      </c>
      <c r="D2845" s="84" t="s">
        <v>12038</v>
      </c>
      <c r="E2845" s="84" t="b">
        <v>0</v>
      </c>
      <c r="F2845" s="84" t="b">
        <v>0</v>
      </c>
      <c r="G2845" s="84" t="b">
        <v>0</v>
      </c>
    </row>
    <row r="2846" spans="1:7" x14ac:dyDescent="0.25">
      <c r="A2846" s="84" t="s">
        <v>944</v>
      </c>
      <c r="B2846" s="84">
        <v>2</v>
      </c>
      <c r="C2846" s="122">
        <v>7.8981125234977266E-3</v>
      </c>
      <c r="D2846" s="84" t="s">
        <v>12038</v>
      </c>
      <c r="E2846" s="84" t="b">
        <v>0</v>
      </c>
      <c r="F2846" s="84" t="b">
        <v>0</v>
      </c>
      <c r="G2846" s="84" t="b">
        <v>0</v>
      </c>
    </row>
    <row r="2847" spans="1:7" x14ac:dyDescent="0.25">
      <c r="A2847" s="84" t="s">
        <v>943</v>
      </c>
      <c r="B2847" s="84">
        <v>2</v>
      </c>
      <c r="C2847" s="122">
        <v>7.8981125234977266E-3</v>
      </c>
      <c r="D2847" s="84" t="s">
        <v>12038</v>
      </c>
      <c r="E2847" s="84" t="b">
        <v>0</v>
      </c>
      <c r="F2847" s="84" t="b">
        <v>0</v>
      </c>
      <c r="G2847" s="84" t="b">
        <v>0</v>
      </c>
    </row>
    <row r="2848" spans="1:7" x14ac:dyDescent="0.25">
      <c r="A2848" s="84" t="s">
        <v>942</v>
      </c>
      <c r="B2848" s="84">
        <v>2</v>
      </c>
      <c r="C2848" s="122">
        <v>7.8981125234977266E-3</v>
      </c>
      <c r="D2848" s="84" t="s">
        <v>12038</v>
      </c>
      <c r="E2848" s="84" t="b">
        <v>0</v>
      </c>
      <c r="F2848" s="84" t="b">
        <v>0</v>
      </c>
      <c r="G2848" s="84" t="b">
        <v>0</v>
      </c>
    </row>
    <row r="2849" spans="1:7" x14ac:dyDescent="0.25">
      <c r="A2849" s="84" t="s">
        <v>941</v>
      </c>
      <c r="B2849" s="84">
        <v>2</v>
      </c>
      <c r="C2849" s="122">
        <v>7.8981125234977266E-3</v>
      </c>
      <c r="D2849" s="84" t="s">
        <v>12038</v>
      </c>
      <c r="E2849" s="84" t="b">
        <v>0</v>
      </c>
      <c r="F2849" s="84" t="b">
        <v>0</v>
      </c>
      <c r="G2849" s="84" t="b">
        <v>0</v>
      </c>
    </row>
    <row r="2850" spans="1:7" x14ac:dyDescent="0.25">
      <c r="A2850" s="84" t="s">
        <v>12276</v>
      </c>
      <c r="B2850" s="84">
        <v>2</v>
      </c>
      <c r="C2850" s="122">
        <v>7.8981125234977266E-3</v>
      </c>
      <c r="D2850" s="84" t="s">
        <v>12038</v>
      </c>
      <c r="E2850" s="84" t="b">
        <v>0</v>
      </c>
      <c r="F2850" s="84" t="b">
        <v>0</v>
      </c>
      <c r="G2850" s="84" t="b">
        <v>0</v>
      </c>
    </row>
    <row r="2851" spans="1:7" x14ac:dyDescent="0.25">
      <c r="A2851" s="84" t="s">
        <v>12277</v>
      </c>
      <c r="B2851" s="84">
        <v>2</v>
      </c>
      <c r="C2851" s="122">
        <v>7.8981125234977266E-3</v>
      </c>
      <c r="D2851" s="84" t="s">
        <v>12038</v>
      </c>
      <c r="E2851" s="84" t="b">
        <v>0</v>
      </c>
      <c r="F2851" s="84" t="b">
        <v>0</v>
      </c>
      <c r="G2851" s="84" t="b">
        <v>0</v>
      </c>
    </row>
    <row r="2852" spans="1:7" x14ac:dyDescent="0.25">
      <c r="A2852" s="84" t="s">
        <v>12278</v>
      </c>
      <c r="B2852" s="84">
        <v>2</v>
      </c>
      <c r="C2852" s="122">
        <v>7.8981125234977266E-3</v>
      </c>
      <c r="D2852" s="84" t="s">
        <v>12038</v>
      </c>
      <c r="E2852" s="84" t="b">
        <v>0</v>
      </c>
      <c r="F2852" s="84" t="b">
        <v>0</v>
      </c>
      <c r="G2852" s="84" t="b">
        <v>0</v>
      </c>
    </row>
    <row r="2853" spans="1:7" x14ac:dyDescent="0.25">
      <c r="A2853" s="84" t="s">
        <v>796</v>
      </c>
      <c r="B2853" s="84">
        <v>2</v>
      </c>
      <c r="C2853" s="122">
        <v>1.0711476968955493E-2</v>
      </c>
      <c r="D2853" s="84" t="s">
        <v>12038</v>
      </c>
      <c r="E2853" s="84" t="b">
        <v>0</v>
      </c>
      <c r="F2853" s="84" t="b">
        <v>0</v>
      </c>
      <c r="G2853" s="84" t="b">
        <v>0</v>
      </c>
    </row>
    <row r="2854" spans="1:7" x14ac:dyDescent="0.25">
      <c r="A2854" s="84" t="s">
        <v>731</v>
      </c>
      <c r="B2854" s="84">
        <v>67</v>
      </c>
      <c r="C2854" s="122">
        <v>2.607753236275E-3</v>
      </c>
      <c r="D2854" s="84" t="s">
        <v>12039</v>
      </c>
      <c r="E2854" s="84" t="b">
        <v>0</v>
      </c>
      <c r="F2854" s="84" t="b">
        <v>0</v>
      </c>
      <c r="G2854" s="84" t="b">
        <v>0</v>
      </c>
    </row>
    <row r="2855" spans="1:7" x14ac:dyDescent="0.25">
      <c r="A2855" s="84" t="s">
        <v>2922</v>
      </c>
      <c r="B2855" s="84">
        <v>31</v>
      </c>
      <c r="C2855" s="122">
        <v>1.2048898803418685E-2</v>
      </c>
      <c r="D2855" s="84" t="s">
        <v>12039</v>
      </c>
      <c r="E2855" s="84" t="b">
        <v>0</v>
      </c>
      <c r="F2855" s="84" t="b">
        <v>0</v>
      </c>
      <c r="G2855" s="84" t="b">
        <v>0</v>
      </c>
    </row>
    <row r="2856" spans="1:7" x14ac:dyDescent="0.25">
      <c r="A2856" s="84" t="s">
        <v>2679</v>
      </c>
      <c r="B2856" s="84">
        <v>29</v>
      </c>
      <c r="C2856" s="122">
        <v>1.2149238249136359E-2</v>
      </c>
      <c r="D2856" s="84" t="s">
        <v>12039</v>
      </c>
      <c r="E2856" s="84" t="b">
        <v>0</v>
      </c>
      <c r="F2856" s="84" t="b">
        <v>0</v>
      </c>
      <c r="G2856" s="84" t="b">
        <v>0</v>
      </c>
    </row>
    <row r="2857" spans="1:7" x14ac:dyDescent="0.25">
      <c r="A2857" s="84" t="s">
        <v>2788</v>
      </c>
      <c r="B2857" s="84">
        <v>28</v>
      </c>
      <c r="C2857" s="122">
        <v>1.5831661265227823E-2</v>
      </c>
      <c r="D2857" s="84" t="s">
        <v>12039</v>
      </c>
      <c r="E2857" s="84" t="b">
        <v>0</v>
      </c>
      <c r="F2857" s="84" t="b">
        <v>0</v>
      </c>
      <c r="G2857" s="84" t="b">
        <v>0</v>
      </c>
    </row>
    <row r="2858" spans="1:7" x14ac:dyDescent="0.25">
      <c r="A2858" s="84" t="s">
        <v>12359</v>
      </c>
      <c r="B2858" s="84">
        <v>26</v>
      </c>
      <c r="C2858" s="122">
        <v>1.2180864488913883E-2</v>
      </c>
      <c r="D2858" s="84" t="s">
        <v>12039</v>
      </c>
      <c r="E2858" s="84" t="b">
        <v>0</v>
      </c>
      <c r="F2858" s="84" t="b">
        <v>0</v>
      </c>
      <c r="G2858" s="84" t="b">
        <v>0</v>
      </c>
    </row>
    <row r="2859" spans="1:7" x14ac:dyDescent="0.25">
      <c r="A2859" s="84" t="s">
        <v>2925</v>
      </c>
      <c r="B2859" s="84">
        <v>24</v>
      </c>
      <c r="C2859" s="122">
        <v>1.2115651872322252E-2</v>
      </c>
      <c r="D2859" s="84" t="s">
        <v>12039</v>
      </c>
      <c r="E2859" s="84" t="b">
        <v>0</v>
      </c>
      <c r="F2859" s="84" t="b">
        <v>0</v>
      </c>
      <c r="G2859" s="84" t="b">
        <v>0</v>
      </c>
    </row>
    <row r="2860" spans="1:7" x14ac:dyDescent="0.25">
      <c r="A2860" s="84" t="s">
        <v>12360</v>
      </c>
      <c r="B2860" s="84">
        <v>23</v>
      </c>
      <c r="C2860" s="122">
        <v>1.2055052825878631E-2</v>
      </c>
      <c r="D2860" s="84" t="s">
        <v>12039</v>
      </c>
      <c r="E2860" s="84" t="b">
        <v>0</v>
      </c>
      <c r="F2860" s="84" t="b">
        <v>0</v>
      </c>
      <c r="G2860" s="84" t="b">
        <v>0</v>
      </c>
    </row>
    <row r="2861" spans="1:7" x14ac:dyDescent="0.25">
      <c r="A2861" s="84" t="s">
        <v>12361</v>
      </c>
      <c r="B2861" s="84">
        <v>23</v>
      </c>
      <c r="C2861" s="122">
        <v>1.2055052825878631E-2</v>
      </c>
      <c r="D2861" s="84" t="s">
        <v>12039</v>
      </c>
      <c r="E2861" s="84" t="b">
        <v>0</v>
      </c>
      <c r="F2861" s="84" t="b">
        <v>0</v>
      </c>
      <c r="G2861" s="84" t="b">
        <v>0</v>
      </c>
    </row>
    <row r="2862" spans="1:7" x14ac:dyDescent="0.25">
      <c r="A2862" s="84" t="s">
        <v>2803</v>
      </c>
      <c r="B2862" s="84">
        <v>22</v>
      </c>
      <c r="C2862" s="122">
        <v>1.4548826177981195E-2</v>
      </c>
      <c r="D2862" s="84" t="s">
        <v>12039</v>
      </c>
      <c r="E2862" s="84" t="b">
        <v>0</v>
      </c>
      <c r="F2862" s="84" t="b">
        <v>0</v>
      </c>
      <c r="G2862" s="84" t="b">
        <v>0</v>
      </c>
    </row>
    <row r="2863" spans="1:7" x14ac:dyDescent="0.25">
      <c r="A2863" s="84" t="s">
        <v>12258</v>
      </c>
      <c r="B2863" s="84">
        <v>19</v>
      </c>
      <c r="C2863" s="122">
        <v>1.1605868259336375E-2</v>
      </c>
      <c r="D2863" s="84" t="s">
        <v>12039</v>
      </c>
      <c r="E2863" s="84" t="b">
        <v>0</v>
      </c>
      <c r="F2863" s="84" t="b">
        <v>0</v>
      </c>
      <c r="G2863" s="84" t="b">
        <v>0</v>
      </c>
    </row>
    <row r="2864" spans="1:7" x14ac:dyDescent="0.25">
      <c r="A2864" s="84" t="s">
        <v>2999</v>
      </c>
      <c r="B2864" s="84">
        <v>18</v>
      </c>
      <c r="C2864" s="122">
        <v>1.1436683793426015E-2</v>
      </c>
      <c r="D2864" s="84" t="s">
        <v>12039</v>
      </c>
      <c r="E2864" s="84" t="b">
        <v>0</v>
      </c>
      <c r="F2864" s="84" t="b">
        <v>0</v>
      </c>
      <c r="G2864" s="84" t="b">
        <v>0</v>
      </c>
    </row>
    <row r="2865" spans="1:7" x14ac:dyDescent="0.25">
      <c r="A2865" s="84" t="s">
        <v>12280</v>
      </c>
      <c r="B2865" s="84">
        <v>18</v>
      </c>
      <c r="C2865" s="122">
        <v>1.2398800203094629E-2</v>
      </c>
      <c r="D2865" s="84" t="s">
        <v>12039</v>
      </c>
      <c r="E2865" s="84" t="b">
        <v>0</v>
      </c>
      <c r="F2865" s="84" t="b">
        <v>0</v>
      </c>
      <c r="G2865" s="84" t="b">
        <v>0</v>
      </c>
    </row>
    <row r="2866" spans="1:7" x14ac:dyDescent="0.25">
      <c r="A2866" s="84" t="s">
        <v>14274</v>
      </c>
      <c r="B2866" s="84">
        <v>16</v>
      </c>
      <c r="C2866" s="122">
        <v>1.1021155736084115E-2</v>
      </c>
      <c r="D2866" s="84" t="s">
        <v>12039</v>
      </c>
      <c r="E2866" s="84" t="b">
        <v>0</v>
      </c>
      <c r="F2866" s="84" t="b">
        <v>0</v>
      </c>
      <c r="G2866" s="84" t="b">
        <v>0</v>
      </c>
    </row>
    <row r="2867" spans="1:7" x14ac:dyDescent="0.25">
      <c r="A2867" s="84" t="s">
        <v>14278</v>
      </c>
      <c r="B2867" s="84">
        <v>16</v>
      </c>
      <c r="C2867" s="122">
        <v>1.6054050125450574E-2</v>
      </c>
      <c r="D2867" s="84" t="s">
        <v>12039</v>
      </c>
      <c r="E2867" s="84" t="b">
        <v>0</v>
      </c>
      <c r="F2867" s="84" t="b">
        <v>0</v>
      </c>
      <c r="G2867" s="84" t="b">
        <v>0</v>
      </c>
    </row>
    <row r="2868" spans="1:7" x14ac:dyDescent="0.25">
      <c r="A2868" s="84" t="s">
        <v>2917</v>
      </c>
      <c r="B2868" s="84">
        <v>15</v>
      </c>
      <c r="C2868" s="122">
        <v>1.0771655189103051E-2</v>
      </c>
      <c r="D2868" s="84" t="s">
        <v>12039</v>
      </c>
      <c r="E2868" s="84" t="b">
        <v>0</v>
      </c>
      <c r="F2868" s="84" t="b">
        <v>0</v>
      </c>
      <c r="G2868" s="84" t="b">
        <v>0</v>
      </c>
    </row>
    <row r="2869" spans="1:7" x14ac:dyDescent="0.25">
      <c r="A2869" s="84" t="s">
        <v>793</v>
      </c>
      <c r="B2869" s="84">
        <v>15</v>
      </c>
      <c r="C2869" s="122">
        <v>1.0771655189103051E-2</v>
      </c>
      <c r="D2869" s="84" t="s">
        <v>12039</v>
      </c>
      <c r="E2869" s="84" t="b">
        <v>0</v>
      </c>
      <c r="F2869" s="84" t="b">
        <v>0</v>
      </c>
      <c r="G2869" s="84" t="b">
        <v>0</v>
      </c>
    </row>
    <row r="2870" spans="1:7" x14ac:dyDescent="0.25">
      <c r="A2870" s="84" t="s">
        <v>855</v>
      </c>
      <c r="B2870" s="84">
        <v>14</v>
      </c>
      <c r="C2870" s="122">
        <v>1.1471246182883631E-2</v>
      </c>
      <c r="D2870" s="84" t="s">
        <v>12039</v>
      </c>
      <c r="E2870" s="84" t="b">
        <v>0</v>
      </c>
      <c r="F2870" s="84" t="b">
        <v>0</v>
      </c>
      <c r="G2870" s="84" t="b">
        <v>0</v>
      </c>
    </row>
    <row r="2871" spans="1:7" x14ac:dyDescent="0.25">
      <c r="A2871" s="84" t="s">
        <v>14224</v>
      </c>
      <c r="B2871" s="84">
        <v>13</v>
      </c>
      <c r="C2871" s="122">
        <v>1.8830324838255291E-2</v>
      </c>
      <c r="D2871" s="84" t="s">
        <v>12039</v>
      </c>
      <c r="E2871" s="84" t="b">
        <v>0</v>
      </c>
      <c r="F2871" s="84" t="b">
        <v>0</v>
      </c>
      <c r="G2871" s="84" t="b">
        <v>0</v>
      </c>
    </row>
    <row r="2872" spans="1:7" x14ac:dyDescent="0.25">
      <c r="A2872" s="84" t="s">
        <v>14214</v>
      </c>
      <c r="B2872" s="84">
        <v>12</v>
      </c>
      <c r="C2872" s="122">
        <v>9.8324967281859677E-3</v>
      </c>
      <c r="D2872" s="84" t="s">
        <v>12039</v>
      </c>
      <c r="E2872" s="84" t="b">
        <v>0</v>
      </c>
      <c r="F2872" s="84" t="b">
        <v>0</v>
      </c>
      <c r="G2872" s="84" t="b">
        <v>0</v>
      </c>
    </row>
    <row r="2873" spans="1:7" x14ac:dyDescent="0.25">
      <c r="A2873" s="84" t="s">
        <v>2965</v>
      </c>
      <c r="B2873" s="84">
        <v>12</v>
      </c>
      <c r="C2873" s="122">
        <v>9.8324967281859677E-3</v>
      </c>
      <c r="D2873" s="84" t="s">
        <v>12039</v>
      </c>
      <c r="E2873" s="84" t="b">
        <v>0</v>
      </c>
      <c r="F2873" s="84" t="b">
        <v>0</v>
      </c>
      <c r="G2873" s="84" t="b">
        <v>0</v>
      </c>
    </row>
    <row r="2874" spans="1:7" x14ac:dyDescent="0.25">
      <c r="A2874" s="84" t="s">
        <v>12350</v>
      </c>
      <c r="B2874" s="84">
        <v>11</v>
      </c>
      <c r="C2874" s="122">
        <v>9.4474732754279405E-3</v>
      </c>
      <c r="D2874" s="84" t="s">
        <v>12039</v>
      </c>
      <c r="E2874" s="84" t="b">
        <v>0</v>
      </c>
      <c r="F2874" s="84" t="b">
        <v>0</v>
      </c>
      <c r="G2874" s="84" t="b">
        <v>0</v>
      </c>
    </row>
    <row r="2875" spans="1:7" x14ac:dyDescent="0.25">
      <c r="A2875" s="84" t="s">
        <v>14227</v>
      </c>
      <c r="B2875" s="84">
        <v>10</v>
      </c>
      <c r="C2875" s="122">
        <v>9.0211375143203331E-3</v>
      </c>
      <c r="D2875" s="84" t="s">
        <v>12039</v>
      </c>
      <c r="E2875" s="84" t="b">
        <v>0</v>
      </c>
      <c r="F2875" s="84" t="b">
        <v>0</v>
      </c>
      <c r="G2875" s="84" t="b">
        <v>0</v>
      </c>
    </row>
    <row r="2876" spans="1:7" x14ac:dyDescent="0.25">
      <c r="A2876" s="84" t="s">
        <v>2713</v>
      </c>
      <c r="B2876" s="84">
        <v>10</v>
      </c>
      <c r="C2876" s="122">
        <v>9.0211375143203331E-3</v>
      </c>
      <c r="D2876" s="84" t="s">
        <v>12039</v>
      </c>
      <c r="E2876" s="84" t="b">
        <v>0</v>
      </c>
      <c r="F2876" s="84" t="b">
        <v>0</v>
      </c>
      <c r="G2876" s="84" t="b">
        <v>0</v>
      </c>
    </row>
    <row r="2877" spans="1:7" x14ac:dyDescent="0.25">
      <c r="A2877" s="84" t="s">
        <v>12277</v>
      </c>
      <c r="B2877" s="84">
        <v>9</v>
      </c>
      <c r="C2877" s="122">
        <v>1.0950026856906932E-2</v>
      </c>
      <c r="D2877" s="84" t="s">
        <v>12039</v>
      </c>
      <c r="E2877" s="84" t="b">
        <v>0</v>
      </c>
      <c r="F2877" s="84" t="b">
        <v>0</v>
      </c>
      <c r="G2877" s="84" t="b">
        <v>0</v>
      </c>
    </row>
    <row r="2878" spans="1:7" x14ac:dyDescent="0.25">
      <c r="A2878" s="84" t="s">
        <v>751</v>
      </c>
      <c r="B2878" s="84">
        <v>9</v>
      </c>
      <c r="C2878" s="122">
        <v>8.5493449907316395E-3</v>
      </c>
      <c r="D2878" s="84" t="s">
        <v>12039</v>
      </c>
      <c r="E2878" s="84" t="b">
        <v>0</v>
      </c>
      <c r="F2878" s="84" t="b">
        <v>0</v>
      </c>
      <c r="G2878" s="84" t="b">
        <v>0</v>
      </c>
    </row>
    <row r="2879" spans="1:7" x14ac:dyDescent="0.25">
      <c r="A2879" s="84" t="s">
        <v>14256</v>
      </c>
      <c r="B2879" s="84">
        <v>9</v>
      </c>
      <c r="C2879" s="122">
        <v>8.5493449907316395E-3</v>
      </c>
      <c r="D2879" s="84" t="s">
        <v>12039</v>
      </c>
      <c r="E2879" s="84" t="b">
        <v>0</v>
      </c>
      <c r="F2879" s="84" t="b">
        <v>0</v>
      </c>
      <c r="G2879" s="84" t="b">
        <v>0</v>
      </c>
    </row>
    <row r="2880" spans="1:7" x14ac:dyDescent="0.25">
      <c r="A2880" s="84" t="s">
        <v>14391</v>
      </c>
      <c r="B2880" s="84">
        <v>9</v>
      </c>
      <c r="C2880" s="122">
        <v>8.5493449907316395E-3</v>
      </c>
      <c r="D2880" s="84" t="s">
        <v>12039</v>
      </c>
      <c r="E2880" s="84" t="b">
        <v>0</v>
      </c>
      <c r="F2880" s="84" t="b">
        <v>0</v>
      </c>
      <c r="G2880" s="84" t="b">
        <v>0</v>
      </c>
    </row>
    <row r="2881" spans="1:7" x14ac:dyDescent="0.25">
      <c r="A2881" s="84" t="s">
        <v>14392</v>
      </c>
      <c r="B2881" s="84">
        <v>9</v>
      </c>
      <c r="C2881" s="122">
        <v>8.5493449907316395E-3</v>
      </c>
      <c r="D2881" s="84" t="s">
        <v>12039</v>
      </c>
      <c r="E2881" s="84" t="b">
        <v>0</v>
      </c>
      <c r="F2881" s="84" t="b">
        <v>0</v>
      </c>
      <c r="G2881" s="84" t="b">
        <v>0</v>
      </c>
    </row>
    <row r="2882" spans="1:7" x14ac:dyDescent="0.25">
      <c r="A2882" s="84" t="s">
        <v>12296</v>
      </c>
      <c r="B2882" s="84">
        <v>8</v>
      </c>
      <c r="C2882" s="122">
        <v>8.0270250627252869E-3</v>
      </c>
      <c r="D2882" s="84" t="s">
        <v>12039</v>
      </c>
      <c r="E2882" s="84" t="b">
        <v>0</v>
      </c>
      <c r="F2882" s="84" t="b">
        <v>0</v>
      </c>
      <c r="G2882" s="84" t="b">
        <v>0</v>
      </c>
    </row>
    <row r="2883" spans="1:7" x14ac:dyDescent="0.25">
      <c r="A2883" s="84" t="s">
        <v>14209</v>
      </c>
      <c r="B2883" s="84">
        <v>7</v>
      </c>
      <c r="C2883" s="122">
        <v>7.9375143867896399E-3</v>
      </c>
      <c r="D2883" s="84" t="s">
        <v>12039</v>
      </c>
      <c r="E2883" s="84" t="b">
        <v>0</v>
      </c>
      <c r="F2883" s="84" t="b">
        <v>0</v>
      </c>
      <c r="G2883" s="84" t="b">
        <v>0</v>
      </c>
    </row>
    <row r="2884" spans="1:7" x14ac:dyDescent="0.25">
      <c r="A2884" s="84" t="s">
        <v>2793</v>
      </c>
      <c r="B2884" s="84">
        <v>7</v>
      </c>
      <c r="C2884" s="122">
        <v>7.447830450097591E-3</v>
      </c>
      <c r="D2884" s="84" t="s">
        <v>12039</v>
      </c>
      <c r="E2884" s="84" t="b">
        <v>0</v>
      </c>
      <c r="F2884" s="84" t="b">
        <v>0</v>
      </c>
      <c r="G2884" s="84" t="b">
        <v>0</v>
      </c>
    </row>
    <row r="2885" spans="1:7" x14ac:dyDescent="0.25">
      <c r="A2885" s="84" t="s">
        <v>981</v>
      </c>
      <c r="B2885" s="84">
        <v>6</v>
      </c>
      <c r="C2885" s="122">
        <v>6.8035837601054059E-3</v>
      </c>
      <c r="D2885" s="84" t="s">
        <v>12039</v>
      </c>
      <c r="E2885" s="84" t="b">
        <v>0</v>
      </c>
      <c r="F2885" s="84" t="b">
        <v>0</v>
      </c>
      <c r="G2885" s="84" t="b">
        <v>0</v>
      </c>
    </row>
    <row r="2886" spans="1:7" x14ac:dyDescent="0.25">
      <c r="A2886" s="84" t="s">
        <v>14268</v>
      </c>
      <c r="B2886" s="84">
        <v>6</v>
      </c>
      <c r="C2886" s="122">
        <v>6.8035837601054059E-3</v>
      </c>
      <c r="D2886" s="84" t="s">
        <v>12039</v>
      </c>
      <c r="E2886" s="84" t="b">
        <v>0</v>
      </c>
      <c r="F2886" s="84" t="b">
        <v>0</v>
      </c>
      <c r="G2886" s="84" t="b">
        <v>0</v>
      </c>
    </row>
    <row r="2887" spans="1:7" x14ac:dyDescent="0.25">
      <c r="A2887" s="84" t="s">
        <v>14495</v>
      </c>
      <c r="B2887" s="84">
        <v>5</v>
      </c>
      <c r="C2887" s="122">
        <v>6.0833482538371845E-3</v>
      </c>
      <c r="D2887" s="84" t="s">
        <v>12039</v>
      </c>
      <c r="E2887" s="84" t="b">
        <v>0</v>
      </c>
      <c r="F2887" s="84" t="b">
        <v>0</v>
      </c>
      <c r="G2887" s="84" t="b">
        <v>0</v>
      </c>
    </row>
    <row r="2888" spans="1:7" x14ac:dyDescent="0.25">
      <c r="A2888" s="84" t="s">
        <v>14585</v>
      </c>
      <c r="B2888" s="84">
        <v>5</v>
      </c>
      <c r="C2888" s="122">
        <v>6.0833482538371845E-3</v>
      </c>
      <c r="D2888" s="84" t="s">
        <v>12039</v>
      </c>
      <c r="E2888" s="84" t="b">
        <v>0</v>
      </c>
      <c r="F2888" s="84" t="b">
        <v>0</v>
      </c>
      <c r="G2888" s="84" t="b">
        <v>0</v>
      </c>
    </row>
    <row r="2889" spans="1:7" x14ac:dyDescent="0.25">
      <c r="A2889" s="84" t="s">
        <v>14301</v>
      </c>
      <c r="B2889" s="84">
        <v>5</v>
      </c>
      <c r="C2889" s="122">
        <v>6.0833482538371845E-3</v>
      </c>
      <c r="D2889" s="84" t="s">
        <v>12039</v>
      </c>
      <c r="E2889" s="84" t="b">
        <v>0</v>
      </c>
      <c r="F2889" s="84" t="b">
        <v>0</v>
      </c>
      <c r="G2889" s="84" t="b">
        <v>0</v>
      </c>
    </row>
    <row r="2890" spans="1:7" x14ac:dyDescent="0.25">
      <c r="A2890" s="84" t="s">
        <v>12356</v>
      </c>
      <c r="B2890" s="84">
        <v>5</v>
      </c>
      <c r="C2890" s="122">
        <v>6.0833482538371845E-3</v>
      </c>
      <c r="D2890" s="84" t="s">
        <v>12039</v>
      </c>
      <c r="E2890" s="84" t="b">
        <v>1</v>
      </c>
      <c r="F2890" s="84" t="b">
        <v>0</v>
      </c>
      <c r="G2890" s="84" t="b">
        <v>0</v>
      </c>
    </row>
    <row r="2891" spans="1:7" x14ac:dyDescent="0.25">
      <c r="A2891" s="84" t="s">
        <v>533</v>
      </c>
      <c r="B2891" s="84">
        <v>5</v>
      </c>
      <c r="C2891" s="122">
        <v>6.5896701608803218E-3</v>
      </c>
      <c r="D2891" s="84" t="s">
        <v>12039</v>
      </c>
      <c r="E2891" s="84" t="b">
        <v>0</v>
      </c>
      <c r="F2891" s="84" t="b">
        <v>0</v>
      </c>
      <c r="G2891" s="84" t="b">
        <v>0</v>
      </c>
    </row>
    <row r="2892" spans="1:7" x14ac:dyDescent="0.25">
      <c r="A2892" s="84" t="s">
        <v>12384</v>
      </c>
      <c r="B2892" s="84">
        <v>4</v>
      </c>
      <c r="C2892" s="122">
        <v>5.2717361287042581E-3</v>
      </c>
      <c r="D2892" s="84" t="s">
        <v>12039</v>
      </c>
      <c r="E2892" s="84" t="b">
        <v>0</v>
      </c>
      <c r="F2892" s="84" t="b">
        <v>0</v>
      </c>
      <c r="G2892" s="84" t="b">
        <v>0</v>
      </c>
    </row>
    <row r="2893" spans="1:7" x14ac:dyDescent="0.25">
      <c r="A2893" s="84" t="s">
        <v>14206</v>
      </c>
      <c r="B2893" s="84">
        <v>4</v>
      </c>
      <c r="C2893" s="122">
        <v>5.2717361287042581E-3</v>
      </c>
      <c r="D2893" s="84" t="s">
        <v>12039</v>
      </c>
      <c r="E2893" s="84" t="b">
        <v>0</v>
      </c>
      <c r="F2893" s="84" t="b">
        <v>0</v>
      </c>
      <c r="G2893" s="84" t="b">
        <v>0</v>
      </c>
    </row>
    <row r="2894" spans="1:7" x14ac:dyDescent="0.25">
      <c r="A2894" s="84" t="s">
        <v>14439</v>
      </c>
      <c r="B2894" s="84">
        <v>4</v>
      </c>
      <c r="C2894" s="122">
        <v>5.2717361287042581E-3</v>
      </c>
      <c r="D2894" s="84" t="s">
        <v>12039</v>
      </c>
      <c r="E2894" s="84" t="b">
        <v>0</v>
      </c>
      <c r="F2894" s="84" t="b">
        <v>0</v>
      </c>
      <c r="G2894" s="84" t="b">
        <v>0</v>
      </c>
    </row>
    <row r="2895" spans="1:7" x14ac:dyDescent="0.25">
      <c r="A2895" s="84" t="s">
        <v>14725</v>
      </c>
      <c r="B2895" s="84">
        <v>4</v>
      </c>
      <c r="C2895" s="122">
        <v>5.2717361287042581E-3</v>
      </c>
      <c r="D2895" s="84" t="s">
        <v>12039</v>
      </c>
      <c r="E2895" s="84" t="b">
        <v>0</v>
      </c>
      <c r="F2895" s="84" t="b">
        <v>0</v>
      </c>
      <c r="G2895" s="84" t="b">
        <v>0</v>
      </c>
    </row>
    <row r="2896" spans="1:7" x14ac:dyDescent="0.25">
      <c r="A2896" s="84" t="s">
        <v>14349</v>
      </c>
      <c r="B2896" s="84">
        <v>4</v>
      </c>
      <c r="C2896" s="122">
        <v>5.2717361287042581E-3</v>
      </c>
      <c r="D2896" s="84" t="s">
        <v>12039</v>
      </c>
      <c r="E2896" s="84" t="b">
        <v>0</v>
      </c>
      <c r="F2896" s="84" t="b">
        <v>0</v>
      </c>
      <c r="G2896" s="84" t="b">
        <v>0</v>
      </c>
    </row>
    <row r="2897" spans="1:7" x14ac:dyDescent="0.25">
      <c r="A2897" s="84" t="s">
        <v>14712</v>
      </c>
      <c r="B2897" s="84">
        <v>4</v>
      </c>
      <c r="C2897" s="122">
        <v>5.2717361287042581E-3</v>
      </c>
      <c r="D2897" s="84" t="s">
        <v>12039</v>
      </c>
      <c r="E2897" s="84" t="b">
        <v>0</v>
      </c>
      <c r="F2897" s="84" t="b">
        <v>0</v>
      </c>
      <c r="G2897" s="84" t="b">
        <v>0</v>
      </c>
    </row>
    <row r="2898" spans="1:7" x14ac:dyDescent="0.25">
      <c r="A2898" s="84" t="s">
        <v>14713</v>
      </c>
      <c r="B2898" s="84">
        <v>4</v>
      </c>
      <c r="C2898" s="122">
        <v>5.2717361287042581E-3</v>
      </c>
      <c r="D2898" s="84" t="s">
        <v>12039</v>
      </c>
      <c r="E2898" s="84" t="b">
        <v>0</v>
      </c>
      <c r="F2898" s="84" t="b">
        <v>0</v>
      </c>
      <c r="G2898" s="84" t="b">
        <v>0</v>
      </c>
    </row>
    <row r="2899" spans="1:7" x14ac:dyDescent="0.25">
      <c r="A2899" s="84" t="s">
        <v>14204</v>
      </c>
      <c r="B2899" s="84">
        <v>4</v>
      </c>
      <c r="C2899" s="122">
        <v>5.2717361287042581E-3</v>
      </c>
      <c r="D2899" s="84" t="s">
        <v>12039</v>
      </c>
      <c r="E2899" s="84" t="b">
        <v>0</v>
      </c>
      <c r="F2899" s="84" t="b">
        <v>0</v>
      </c>
      <c r="G2899" s="84" t="b">
        <v>0</v>
      </c>
    </row>
    <row r="2900" spans="1:7" x14ac:dyDescent="0.25">
      <c r="A2900" s="84" t="s">
        <v>669</v>
      </c>
      <c r="B2900" s="84">
        <v>4</v>
      </c>
      <c r="C2900" s="122">
        <v>5.2717361287042581E-3</v>
      </c>
      <c r="D2900" s="84" t="s">
        <v>12039</v>
      </c>
      <c r="E2900" s="84" t="b">
        <v>0</v>
      </c>
      <c r="F2900" s="84" t="b">
        <v>0</v>
      </c>
      <c r="G2900" s="84" t="b">
        <v>0</v>
      </c>
    </row>
    <row r="2901" spans="1:7" x14ac:dyDescent="0.25">
      <c r="A2901" s="84" t="s">
        <v>734</v>
      </c>
      <c r="B2901" s="84">
        <v>4</v>
      </c>
      <c r="C2901" s="122">
        <v>5.2717361287042581E-3</v>
      </c>
      <c r="D2901" s="84" t="s">
        <v>12039</v>
      </c>
      <c r="E2901" s="84" t="b">
        <v>0</v>
      </c>
      <c r="F2901" s="84" t="b">
        <v>0</v>
      </c>
      <c r="G2901" s="84" t="b">
        <v>0</v>
      </c>
    </row>
    <row r="2902" spans="1:7" x14ac:dyDescent="0.25">
      <c r="A2902" s="84" t="s">
        <v>14519</v>
      </c>
      <c r="B2902" s="84">
        <v>4</v>
      </c>
      <c r="C2902" s="122">
        <v>5.2717361287042581E-3</v>
      </c>
      <c r="D2902" s="84" t="s">
        <v>12039</v>
      </c>
      <c r="E2902" s="84" t="b">
        <v>0</v>
      </c>
      <c r="F2902" s="84" t="b">
        <v>0</v>
      </c>
      <c r="G2902" s="84" t="b">
        <v>0</v>
      </c>
    </row>
    <row r="2903" spans="1:7" x14ac:dyDescent="0.25">
      <c r="A2903" s="84" t="s">
        <v>951</v>
      </c>
      <c r="B2903" s="84">
        <v>3</v>
      </c>
      <c r="C2903" s="122">
        <v>4.3454595780589135E-3</v>
      </c>
      <c r="D2903" s="84" t="s">
        <v>12039</v>
      </c>
      <c r="E2903" s="84" t="b">
        <v>0</v>
      </c>
      <c r="F2903" s="84" t="b">
        <v>0</v>
      </c>
      <c r="G2903" s="84" t="b">
        <v>0</v>
      </c>
    </row>
    <row r="2904" spans="1:7" x14ac:dyDescent="0.25">
      <c r="A2904" s="84" t="s">
        <v>14334</v>
      </c>
      <c r="B2904" s="84">
        <v>3</v>
      </c>
      <c r="C2904" s="122">
        <v>4.3454595780589135E-3</v>
      </c>
      <c r="D2904" s="84" t="s">
        <v>12039</v>
      </c>
      <c r="E2904" s="84" t="b">
        <v>0</v>
      </c>
      <c r="F2904" s="84" t="b">
        <v>0</v>
      </c>
      <c r="G2904" s="84" t="b">
        <v>0</v>
      </c>
    </row>
    <row r="2905" spans="1:7" x14ac:dyDescent="0.25">
      <c r="A2905" s="84" t="s">
        <v>14275</v>
      </c>
      <c r="B2905" s="84">
        <v>3</v>
      </c>
      <c r="C2905" s="122">
        <v>4.3454595780589135E-3</v>
      </c>
      <c r="D2905" s="84" t="s">
        <v>12039</v>
      </c>
      <c r="E2905" s="84" t="b">
        <v>1</v>
      </c>
      <c r="F2905" s="84" t="b">
        <v>0</v>
      </c>
      <c r="G2905" s="84" t="b">
        <v>0</v>
      </c>
    </row>
    <row r="2906" spans="1:7" x14ac:dyDescent="0.25">
      <c r="A2906" s="84" t="s">
        <v>14859</v>
      </c>
      <c r="B2906" s="84">
        <v>3</v>
      </c>
      <c r="C2906" s="122">
        <v>4.3454595780589135E-3</v>
      </c>
      <c r="D2906" s="84" t="s">
        <v>12039</v>
      </c>
      <c r="E2906" s="84" t="b">
        <v>0</v>
      </c>
      <c r="F2906" s="84" t="b">
        <v>0</v>
      </c>
      <c r="G2906" s="84" t="b">
        <v>0</v>
      </c>
    </row>
    <row r="2907" spans="1:7" x14ac:dyDescent="0.25">
      <c r="A2907" s="84" t="s">
        <v>14667</v>
      </c>
      <c r="B2907" s="84">
        <v>3</v>
      </c>
      <c r="C2907" s="122">
        <v>4.3454595780589135E-3</v>
      </c>
      <c r="D2907" s="84" t="s">
        <v>12039</v>
      </c>
      <c r="E2907" s="84" t="b">
        <v>0</v>
      </c>
      <c r="F2907" s="84" t="b">
        <v>0</v>
      </c>
      <c r="G2907" s="84" t="b">
        <v>0</v>
      </c>
    </row>
    <row r="2908" spans="1:7" x14ac:dyDescent="0.25">
      <c r="A2908" s="84" t="s">
        <v>14668</v>
      </c>
      <c r="B2908" s="84">
        <v>3</v>
      </c>
      <c r="C2908" s="122">
        <v>4.3454595780589135E-3</v>
      </c>
      <c r="D2908" s="84" t="s">
        <v>12039</v>
      </c>
      <c r="E2908" s="84" t="b">
        <v>0</v>
      </c>
      <c r="F2908" s="84" t="b">
        <v>0</v>
      </c>
      <c r="G2908" s="84" t="b">
        <v>0</v>
      </c>
    </row>
    <row r="2909" spans="1:7" x14ac:dyDescent="0.25">
      <c r="A2909" s="84" t="s">
        <v>14860</v>
      </c>
      <c r="B2909" s="84">
        <v>3</v>
      </c>
      <c r="C2909" s="122">
        <v>4.3454595780589135E-3</v>
      </c>
      <c r="D2909" s="84" t="s">
        <v>12039</v>
      </c>
      <c r="E2909" s="84" t="b">
        <v>0</v>
      </c>
      <c r="F2909" s="84" t="b">
        <v>0</v>
      </c>
      <c r="G2909" s="84" t="b">
        <v>0</v>
      </c>
    </row>
    <row r="2910" spans="1:7" x14ac:dyDescent="0.25">
      <c r="A2910" s="84" t="s">
        <v>14861</v>
      </c>
      <c r="B2910" s="84">
        <v>3</v>
      </c>
      <c r="C2910" s="122">
        <v>4.3454595780589135E-3</v>
      </c>
      <c r="D2910" s="84" t="s">
        <v>12039</v>
      </c>
      <c r="E2910" s="84" t="b">
        <v>0</v>
      </c>
      <c r="F2910" s="84" t="b">
        <v>0</v>
      </c>
      <c r="G2910" s="84" t="b">
        <v>0</v>
      </c>
    </row>
    <row r="2911" spans="1:7" x14ac:dyDescent="0.25">
      <c r="A2911" s="84" t="s">
        <v>14188</v>
      </c>
      <c r="B2911" s="84">
        <v>3</v>
      </c>
      <c r="C2911" s="122">
        <v>4.3454595780589135E-3</v>
      </c>
      <c r="D2911" s="84" t="s">
        <v>12039</v>
      </c>
      <c r="E2911" s="84" t="b">
        <v>0</v>
      </c>
      <c r="F2911" s="84" t="b">
        <v>0</v>
      </c>
      <c r="G2911" s="84" t="b">
        <v>0</v>
      </c>
    </row>
    <row r="2912" spans="1:7" x14ac:dyDescent="0.25">
      <c r="A2912" s="84" t="s">
        <v>14928</v>
      </c>
      <c r="B2912" s="84">
        <v>3</v>
      </c>
      <c r="C2912" s="122">
        <v>4.3454595780589135E-3</v>
      </c>
      <c r="D2912" s="84" t="s">
        <v>12039</v>
      </c>
      <c r="E2912" s="84" t="b">
        <v>0</v>
      </c>
      <c r="F2912" s="84" t="b">
        <v>0</v>
      </c>
      <c r="G2912" s="84" t="b">
        <v>0</v>
      </c>
    </row>
    <row r="2913" spans="1:7" x14ac:dyDescent="0.25">
      <c r="A2913" s="84" t="s">
        <v>14929</v>
      </c>
      <c r="B2913" s="84">
        <v>3</v>
      </c>
      <c r="C2913" s="122">
        <v>4.3454595780589135E-3</v>
      </c>
      <c r="D2913" s="84" t="s">
        <v>12039</v>
      </c>
      <c r="E2913" s="84" t="b">
        <v>0</v>
      </c>
      <c r="F2913" s="84" t="b">
        <v>0</v>
      </c>
      <c r="G2913" s="84" t="b">
        <v>0</v>
      </c>
    </row>
    <row r="2914" spans="1:7" x14ac:dyDescent="0.25">
      <c r="A2914" s="84" t="s">
        <v>14930</v>
      </c>
      <c r="B2914" s="84">
        <v>3</v>
      </c>
      <c r="C2914" s="122">
        <v>4.3454595780589135E-3</v>
      </c>
      <c r="D2914" s="84" t="s">
        <v>12039</v>
      </c>
      <c r="E2914" s="84" t="b">
        <v>0</v>
      </c>
      <c r="F2914" s="84" t="b">
        <v>0</v>
      </c>
      <c r="G2914" s="84" t="b">
        <v>0</v>
      </c>
    </row>
    <row r="2915" spans="1:7" x14ac:dyDescent="0.25">
      <c r="A2915" s="84" t="s">
        <v>14411</v>
      </c>
      <c r="B2915" s="84">
        <v>3</v>
      </c>
      <c r="C2915" s="122">
        <v>4.3454595780589135E-3</v>
      </c>
      <c r="D2915" s="84" t="s">
        <v>12039</v>
      </c>
      <c r="E2915" s="84" t="b">
        <v>0</v>
      </c>
      <c r="F2915" s="84" t="b">
        <v>0</v>
      </c>
      <c r="G2915" s="84" t="b">
        <v>0</v>
      </c>
    </row>
    <row r="2916" spans="1:7" x14ac:dyDescent="0.25">
      <c r="A2916" s="84" t="s">
        <v>14412</v>
      </c>
      <c r="B2916" s="84">
        <v>3</v>
      </c>
      <c r="C2916" s="122">
        <v>4.3454595780589135E-3</v>
      </c>
      <c r="D2916" s="84" t="s">
        <v>12039</v>
      </c>
      <c r="E2916" s="84" t="b">
        <v>0</v>
      </c>
      <c r="F2916" s="84" t="b">
        <v>0</v>
      </c>
      <c r="G2916" s="84" t="b">
        <v>0</v>
      </c>
    </row>
    <row r="2917" spans="1:7" x14ac:dyDescent="0.25">
      <c r="A2917" s="84" t="s">
        <v>14200</v>
      </c>
      <c r="B2917" s="84">
        <v>3</v>
      </c>
      <c r="C2917" s="122">
        <v>4.3454595780589135E-3</v>
      </c>
      <c r="D2917" s="84" t="s">
        <v>12039</v>
      </c>
      <c r="E2917" s="84" t="b">
        <v>0</v>
      </c>
      <c r="F2917" s="84" t="b">
        <v>0</v>
      </c>
      <c r="G2917" s="84" t="b">
        <v>0</v>
      </c>
    </row>
    <row r="2918" spans="1:7" x14ac:dyDescent="0.25">
      <c r="A2918" s="84" t="s">
        <v>14875</v>
      </c>
      <c r="B2918" s="84">
        <v>3</v>
      </c>
      <c r="C2918" s="122">
        <v>4.3454595780589135E-3</v>
      </c>
      <c r="D2918" s="84" t="s">
        <v>12039</v>
      </c>
      <c r="E2918" s="84" t="b">
        <v>0</v>
      </c>
      <c r="F2918" s="84" t="b">
        <v>0</v>
      </c>
      <c r="G2918" s="84" t="b">
        <v>0</v>
      </c>
    </row>
    <row r="2919" spans="1:7" x14ac:dyDescent="0.25">
      <c r="A2919" s="84" t="s">
        <v>972</v>
      </c>
      <c r="B2919" s="84">
        <v>3</v>
      </c>
      <c r="C2919" s="122">
        <v>4.3454595780589135E-3</v>
      </c>
      <c r="D2919" s="84" t="s">
        <v>12039</v>
      </c>
      <c r="E2919" s="84" t="b">
        <v>0</v>
      </c>
      <c r="F2919" s="84" t="b">
        <v>0</v>
      </c>
      <c r="G2919" s="84" t="b">
        <v>0</v>
      </c>
    </row>
    <row r="2920" spans="1:7" x14ac:dyDescent="0.25">
      <c r="A2920" s="84" t="s">
        <v>12369</v>
      </c>
      <c r="B2920" s="84">
        <v>3</v>
      </c>
      <c r="C2920" s="122">
        <v>4.3454595780589135E-3</v>
      </c>
      <c r="D2920" s="84" t="s">
        <v>12039</v>
      </c>
      <c r="E2920" s="84" t="b">
        <v>0</v>
      </c>
      <c r="F2920" s="84" t="b">
        <v>0</v>
      </c>
      <c r="G2920" s="84" t="b">
        <v>0</v>
      </c>
    </row>
    <row r="2921" spans="1:7" x14ac:dyDescent="0.25">
      <c r="A2921" s="84" t="s">
        <v>14507</v>
      </c>
      <c r="B2921" s="84">
        <v>3</v>
      </c>
      <c r="C2921" s="122">
        <v>4.3454595780589135E-3</v>
      </c>
      <c r="D2921" s="84" t="s">
        <v>12039</v>
      </c>
      <c r="E2921" s="84" t="b">
        <v>0</v>
      </c>
      <c r="F2921" s="84" t="b">
        <v>0</v>
      </c>
      <c r="G2921" s="84" t="b">
        <v>0</v>
      </c>
    </row>
    <row r="2922" spans="1:7" x14ac:dyDescent="0.25">
      <c r="A2922" s="84" t="s">
        <v>14912</v>
      </c>
      <c r="B2922" s="84">
        <v>3</v>
      </c>
      <c r="C2922" s="122">
        <v>4.3454595780589135E-3</v>
      </c>
      <c r="D2922" s="84" t="s">
        <v>12039</v>
      </c>
      <c r="E2922" s="84" t="b">
        <v>0</v>
      </c>
      <c r="F2922" s="84" t="b">
        <v>0</v>
      </c>
      <c r="G2922" s="84" t="b">
        <v>0</v>
      </c>
    </row>
    <row r="2923" spans="1:7" x14ac:dyDescent="0.25">
      <c r="A2923" s="84" t="s">
        <v>14342</v>
      </c>
      <c r="B2923" s="84">
        <v>3</v>
      </c>
      <c r="C2923" s="122">
        <v>4.3454595780589135E-3</v>
      </c>
      <c r="D2923" s="84" t="s">
        <v>12039</v>
      </c>
      <c r="E2923" s="84" t="b">
        <v>0</v>
      </c>
      <c r="F2923" s="84" t="b">
        <v>0</v>
      </c>
      <c r="G2923" s="84" t="b">
        <v>0</v>
      </c>
    </row>
    <row r="2924" spans="1:7" x14ac:dyDescent="0.25">
      <c r="A2924" s="84" t="s">
        <v>14739</v>
      </c>
      <c r="B2924" s="84">
        <v>3</v>
      </c>
      <c r="C2924" s="122">
        <v>4.3454595780589135E-3</v>
      </c>
      <c r="D2924" s="84" t="s">
        <v>12039</v>
      </c>
      <c r="E2924" s="84" t="b">
        <v>0</v>
      </c>
      <c r="F2924" s="84" t="b">
        <v>0</v>
      </c>
      <c r="G2924" s="84" t="b">
        <v>0</v>
      </c>
    </row>
    <row r="2925" spans="1:7" x14ac:dyDescent="0.25">
      <c r="A2925" s="84" t="s">
        <v>14659</v>
      </c>
      <c r="B2925" s="84">
        <v>2</v>
      </c>
      <c r="C2925" s="122">
        <v>3.264979863022936E-3</v>
      </c>
      <c r="D2925" s="84" t="s">
        <v>12039</v>
      </c>
      <c r="E2925" s="84" t="b">
        <v>0</v>
      </c>
      <c r="F2925" s="84" t="b">
        <v>0</v>
      </c>
      <c r="G2925" s="84" t="b">
        <v>0</v>
      </c>
    </row>
    <row r="2926" spans="1:7" x14ac:dyDescent="0.25">
      <c r="A2926" s="84" t="s">
        <v>14645</v>
      </c>
      <c r="B2926" s="84">
        <v>2</v>
      </c>
      <c r="C2926" s="122">
        <v>3.264979863022936E-3</v>
      </c>
      <c r="D2926" s="84" t="s">
        <v>12039</v>
      </c>
      <c r="E2926" s="84" t="b">
        <v>0</v>
      </c>
      <c r="F2926" s="84" t="b">
        <v>0</v>
      </c>
      <c r="G2926" s="84" t="b">
        <v>0</v>
      </c>
    </row>
    <row r="2927" spans="1:7" x14ac:dyDescent="0.25">
      <c r="A2927" s="84" t="s">
        <v>14219</v>
      </c>
      <c r="B2927" s="84">
        <v>2</v>
      </c>
      <c r="C2927" s="122">
        <v>3.264979863022936E-3</v>
      </c>
      <c r="D2927" s="84" t="s">
        <v>12039</v>
      </c>
      <c r="E2927" s="84" t="b">
        <v>0</v>
      </c>
      <c r="F2927" s="84" t="b">
        <v>0</v>
      </c>
      <c r="G2927" s="84" t="b">
        <v>0</v>
      </c>
    </row>
    <row r="2928" spans="1:7" x14ac:dyDescent="0.25">
      <c r="A2928" s="84" t="s">
        <v>15724</v>
      </c>
      <c r="B2928" s="84">
        <v>2</v>
      </c>
      <c r="C2928" s="122">
        <v>3.264979863022936E-3</v>
      </c>
      <c r="D2928" s="84" t="s">
        <v>12039</v>
      </c>
      <c r="E2928" s="84" t="b">
        <v>0</v>
      </c>
      <c r="F2928" s="84" t="b">
        <v>0</v>
      </c>
      <c r="G2928" s="84" t="b">
        <v>0</v>
      </c>
    </row>
    <row r="2929" spans="1:7" x14ac:dyDescent="0.25">
      <c r="A2929" s="84" t="s">
        <v>14212</v>
      </c>
      <c r="B2929" s="84">
        <v>2</v>
      </c>
      <c r="C2929" s="122">
        <v>3.264979863022936E-3</v>
      </c>
      <c r="D2929" s="84" t="s">
        <v>12039</v>
      </c>
      <c r="E2929" s="84" t="b">
        <v>1</v>
      </c>
      <c r="F2929" s="84" t="b">
        <v>0</v>
      </c>
      <c r="G2929" s="84" t="b">
        <v>0</v>
      </c>
    </row>
    <row r="2930" spans="1:7" x14ac:dyDescent="0.25">
      <c r="A2930" s="84" t="s">
        <v>14296</v>
      </c>
      <c r="B2930" s="84">
        <v>2</v>
      </c>
      <c r="C2930" s="122">
        <v>3.264979863022936E-3</v>
      </c>
      <c r="D2930" s="84" t="s">
        <v>12039</v>
      </c>
      <c r="E2930" s="84" t="b">
        <v>0</v>
      </c>
      <c r="F2930" s="84" t="b">
        <v>0</v>
      </c>
      <c r="G2930" s="84" t="b">
        <v>0</v>
      </c>
    </row>
    <row r="2931" spans="1:7" x14ac:dyDescent="0.25">
      <c r="A2931" s="84" t="s">
        <v>14272</v>
      </c>
      <c r="B2931" s="84">
        <v>2</v>
      </c>
      <c r="C2931" s="122">
        <v>3.264979863022936E-3</v>
      </c>
      <c r="D2931" s="84" t="s">
        <v>12039</v>
      </c>
      <c r="E2931" s="84" t="b">
        <v>0</v>
      </c>
      <c r="F2931" s="84" t="b">
        <v>0</v>
      </c>
      <c r="G2931" s="84" t="b">
        <v>0</v>
      </c>
    </row>
    <row r="2932" spans="1:7" x14ac:dyDescent="0.25">
      <c r="A2932" s="84" t="s">
        <v>12352</v>
      </c>
      <c r="B2932" s="84">
        <v>2</v>
      </c>
      <c r="C2932" s="122">
        <v>3.264979863022936E-3</v>
      </c>
      <c r="D2932" s="84" t="s">
        <v>12039</v>
      </c>
      <c r="E2932" s="84" t="b">
        <v>0</v>
      </c>
      <c r="F2932" s="84" t="b">
        <v>0</v>
      </c>
      <c r="G2932" s="84" t="b">
        <v>0</v>
      </c>
    </row>
    <row r="2933" spans="1:7" x14ac:dyDescent="0.25">
      <c r="A2933" s="84" t="s">
        <v>14217</v>
      </c>
      <c r="B2933" s="84">
        <v>2</v>
      </c>
      <c r="C2933" s="122">
        <v>3.264979863022936E-3</v>
      </c>
      <c r="D2933" s="84" t="s">
        <v>12039</v>
      </c>
      <c r="E2933" s="84" t="b">
        <v>0</v>
      </c>
      <c r="F2933" s="84" t="b">
        <v>0</v>
      </c>
      <c r="G2933" s="84" t="b">
        <v>0</v>
      </c>
    </row>
    <row r="2934" spans="1:7" x14ac:dyDescent="0.25">
      <c r="A2934" s="84" t="s">
        <v>14913</v>
      </c>
      <c r="B2934" s="84">
        <v>2</v>
      </c>
      <c r="C2934" s="122">
        <v>3.264979863022936E-3</v>
      </c>
      <c r="D2934" s="84" t="s">
        <v>12039</v>
      </c>
      <c r="E2934" s="84" t="b">
        <v>0</v>
      </c>
      <c r="F2934" s="84" t="b">
        <v>0</v>
      </c>
      <c r="G2934" s="84" t="b">
        <v>0</v>
      </c>
    </row>
    <row r="2935" spans="1:7" x14ac:dyDescent="0.25">
      <c r="A2935" s="84" t="s">
        <v>14316</v>
      </c>
      <c r="B2935" s="84">
        <v>2</v>
      </c>
      <c r="C2935" s="122">
        <v>3.264979863022936E-3</v>
      </c>
      <c r="D2935" s="84" t="s">
        <v>12039</v>
      </c>
      <c r="E2935" s="84" t="b">
        <v>1</v>
      </c>
      <c r="F2935" s="84" t="b">
        <v>0</v>
      </c>
      <c r="G2935" s="84" t="b">
        <v>0</v>
      </c>
    </row>
    <row r="2936" spans="1:7" x14ac:dyDescent="0.25">
      <c r="A2936" s="84" t="s">
        <v>14201</v>
      </c>
      <c r="B2936" s="84">
        <v>2</v>
      </c>
      <c r="C2936" s="122">
        <v>3.264979863022936E-3</v>
      </c>
      <c r="D2936" s="84" t="s">
        <v>12039</v>
      </c>
      <c r="E2936" s="84" t="b">
        <v>0</v>
      </c>
      <c r="F2936" s="84" t="b">
        <v>0</v>
      </c>
      <c r="G2936" s="84" t="b">
        <v>0</v>
      </c>
    </row>
    <row r="2937" spans="1:7" x14ac:dyDescent="0.25">
      <c r="A2937" s="84" t="s">
        <v>14254</v>
      </c>
      <c r="B2937" s="84">
        <v>2</v>
      </c>
      <c r="C2937" s="122">
        <v>3.264979863022936E-3</v>
      </c>
      <c r="D2937" s="84" t="s">
        <v>12039</v>
      </c>
      <c r="E2937" s="84" t="b">
        <v>0</v>
      </c>
      <c r="F2937" s="84" t="b">
        <v>0</v>
      </c>
      <c r="G2937" s="84" t="b">
        <v>0</v>
      </c>
    </row>
    <row r="2938" spans="1:7" x14ac:dyDescent="0.25">
      <c r="A2938" s="84" t="s">
        <v>15001</v>
      </c>
      <c r="B2938" s="84">
        <v>2</v>
      </c>
      <c r="C2938" s="122">
        <v>3.264979863022936E-3</v>
      </c>
      <c r="D2938" s="84" t="s">
        <v>12039</v>
      </c>
      <c r="E2938" s="84" t="b">
        <v>0</v>
      </c>
      <c r="F2938" s="84" t="b">
        <v>0</v>
      </c>
      <c r="G2938" s="84" t="b">
        <v>0</v>
      </c>
    </row>
    <row r="2939" spans="1:7" x14ac:dyDescent="0.25">
      <c r="A2939" s="84" t="s">
        <v>15002</v>
      </c>
      <c r="B2939" s="84">
        <v>2</v>
      </c>
      <c r="C2939" s="122">
        <v>3.264979863022936E-3</v>
      </c>
      <c r="D2939" s="84" t="s">
        <v>12039</v>
      </c>
      <c r="E2939" s="84" t="b">
        <v>1</v>
      </c>
      <c r="F2939" s="84" t="b">
        <v>0</v>
      </c>
      <c r="G2939" s="84" t="b">
        <v>0</v>
      </c>
    </row>
    <row r="2940" spans="1:7" x14ac:dyDescent="0.25">
      <c r="A2940" s="84" t="s">
        <v>12283</v>
      </c>
      <c r="B2940" s="84">
        <v>2</v>
      </c>
      <c r="C2940" s="122">
        <v>3.264979863022936E-3</v>
      </c>
      <c r="D2940" s="84" t="s">
        <v>12039</v>
      </c>
      <c r="E2940" s="84" t="b">
        <v>0</v>
      </c>
      <c r="F2940" s="84" t="b">
        <v>0</v>
      </c>
      <c r="G2940" s="84" t="b">
        <v>0</v>
      </c>
    </row>
    <row r="2941" spans="1:7" x14ac:dyDescent="0.25">
      <c r="A2941" s="84" t="s">
        <v>12364</v>
      </c>
      <c r="B2941" s="84">
        <v>2</v>
      </c>
      <c r="C2941" s="122">
        <v>3.264979863022936E-3</v>
      </c>
      <c r="D2941" s="84" t="s">
        <v>12039</v>
      </c>
      <c r="E2941" s="84" t="b">
        <v>0</v>
      </c>
      <c r="F2941" s="84" t="b">
        <v>0</v>
      </c>
      <c r="G2941" s="84" t="b">
        <v>0</v>
      </c>
    </row>
    <row r="2942" spans="1:7" x14ac:dyDescent="0.25">
      <c r="A2942" s="84" t="s">
        <v>12363</v>
      </c>
      <c r="B2942" s="84">
        <v>2</v>
      </c>
      <c r="C2942" s="122">
        <v>3.264979863022936E-3</v>
      </c>
      <c r="D2942" s="84" t="s">
        <v>12039</v>
      </c>
      <c r="E2942" s="84" t="b">
        <v>0</v>
      </c>
      <c r="F2942" s="84" t="b">
        <v>0</v>
      </c>
      <c r="G2942" s="84" t="b">
        <v>0</v>
      </c>
    </row>
    <row r="2943" spans="1:7" x14ac:dyDescent="0.25">
      <c r="A2943" s="84" t="s">
        <v>15132</v>
      </c>
      <c r="B2943" s="84">
        <v>2</v>
      </c>
      <c r="C2943" s="122">
        <v>3.264979863022936E-3</v>
      </c>
      <c r="D2943" s="84" t="s">
        <v>12039</v>
      </c>
      <c r="E2943" s="84" t="b">
        <v>0</v>
      </c>
      <c r="F2943" s="84" t="b">
        <v>0</v>
      </c>
      <c r="G2943" s="84" t="b">
        <v>0</v>
      </c>
    </row>
    <row r="2944" spans="1:7" x14ac:dyDescent="0.25">
      <c r="A2944" s="84" t="s">
        <v>15133</v>
      </c>
      <c r="B2944" s="84">
        <v>2</v>
      </c>
      <c r="C2944" s="122">
        <v>3.264979863022936E-3</v>
      </c>
      <c r="D2944" s="84" t="s">
        <v>12039</v>
      </c>
      <c r="E2944" s="84" t="b">
        <v>0</v>
      </c>
      <c r="F2944" s="84" t="b">
        <v>0</v>
      </c>
      <c r="G2944" s="84" t="b">
        <v>0</v>
      </c>
    </row>
    <row r="2945" spans="1:7" x14ac:dyDescent="0.25">
      <c r="A2945" s="84" t="s">
        <v>15134</v>
      </c>
      <c r="B2945" s="84">
        <v>2</v>
      </c>
      <c r="C2945" s="122">
        <v>3.264979863022936E-3</v>
      </c>
      <c r="D2945" s="84" t="s">
        <v>12039</v>
      </c>
      <c r="E2945" s="84" t="b">
        <v>0</v>
      </c>
      <c r="F2945" s="84" t="b">
        <v>0</v>
      </c>
      <c r="G2945" s="84" t="b">
        <v>0</v>
      </c>
    </row>
    <row r="2946" spans="1:7" x14ac:dyDescent="0.25">
      <c r="A2946" s="84" t="s">
        <v>15135</v>
      </c>
      <c r="B2946" s="84">
        <v>2</v>
      </c>
      <c r="C2946" s="122">
        <v>3.264979863022936E-3</v>
      </c>
      <c r="D2946" s="84" t="s">
        <v>12039</v>
      </c>
      <c r="E2946" s="84" t="b">
        <v>0</v>
      </c>
      <c r="F2946" s="84" t="b">
        <v>0</v>
      </c>
      <c r="G2946" s="84" t="b">
        <v>0</v>
      </c>
    </row>
    <row r="2947" spans="1:7" x14ac:dyDescent="0.25">
      <c r="A2947" s="84" t="s">
        <v>14888</v>
      </c>
      <c r="B2947" s="84">
        <v>2</v>
      </c>
      <c r="C2947" s="122">
        <v>3.264979863022936E-3</v>
      </c>
      <c r="D2947" s="84" t="s">
        <v>12039</v>
      </c>
      <c r="E2947" s="84" t="b">
        <v>0</v>
      </c>
      <c r="F2947" s="84" t="b">
        <v>0</v>
      </c>
      <c r="G2947" s="84" t="b">
        <v>0</v>
      </c>
    </row>
    <row r="2948" spans="1:7" x14ac:dyDescent="0.25">
      <c r="A2948" s="84" t="s">
        <v>15201</v>
      </c>
      <c r="B2948" s="84">
        <v>2</v>
      </c>
      <c r="C2948" s="122">
        <v>3.264979863022936E-3</v>
      </c>
      <c r="D2948" s="84" t="s">
        <v>12039</v>
      </c>
      <c r="E2948" s="84" t="b">
        <v>0</v>
      </c>
      <c r="F2948" s="84" t="b">
        <v>0</v>
      </c>
      <c r="G2948" s="84" t="b">
        <v>0</v>
      </c>
    </row>
    <row r="2949" spans="1:7" x14ac:dyDescent="0.25">
      <c r="A2949" s="84" t="s">
        <v>14704</v>
      </c>
      <c r="B2949" s="84">
        <v>2</v>
      </c>
      <c r="C2949" s="122">
        <v>3.264979863022936E-3</v>
      </c>
      <c r="D2949" s="84" t="s">
        <v>12039</v>
      </c>
      <c r="E2949" s="84" t="b">
        <v>0</v>
      </c>
      <c r="F2949" s="84" t="b">
        <v>0</v>
      </c>
      <c r="G2949" s="84" t="b">
        <v>0</v>
      </c>
    </row>
    <row r="2950" spans="1:7" x14ac:dyDescent="0.25">
      <c r="A2950" s="84" t="s">
        <v>14705</v>
      </c>
      <c r="B2950" s="84">
        <v>2</v>
      </c>
      <c r="C2950" s="122">
        <v>3.264979863022936E-3</v>
      </c>
      <c r="D2950" s="84" t="s">
        <v>12039</v>
      </c>
      <c r="E2950" s="84" t="b">
        <v>0</v>
      </c>
      <c r="F2950" s="84" t="b">
        <v>0</v>
      </c>
      <c r="G2950" s="84" t="b">
        <v>0</v>
      </c>
    </row>
    <row r="2951" spans="1:7" x14ac:dyDescent="0.25">
      <c r="A2951" s="84" t="s">
        <v>14241</v>
      </c>
      <c r="B2951" s="84">
        <v>2</v>
      </c>
      <c r="C2951" s="122">
        <v>3.264979863022936E-3</v>
      </c>
      <c r="D2951" s="84" t="s">
        <v>12039</v>
      </c>
      <c r="E2951" s="84" t="b">
        <v>0</v>
      </c>
      <c r="F2951" s="84" t="b">
        <v>0</v>
      </c>
      <c r="G2951" s="84" t="b">
        <v>0</v>
      </c>
    </row>
    <row r="2952" spans="1:7" x14ac:dyDescent="0.25">
      <c r="A2952" s="84" t="s">
        <v>15202</v>
      </c>
      <c r="B2952" s="84">
        <v>2</v>
      </c>
      <c r="C2952" s="122">
        <v>3.264979863022936E-3</v>
      </c>
      <c r="D2952" s="84" t="s">
        <v>12039</v>
      </c>
      <c r="E2952" s="84" t="b">
        <v>0</v>
      </c>
      <c r="F2952" s="84" t="b">
        <v>0</v>
      </c>
      <c r="G2952" s="84" t="b">
        <v>0</v>
      </c>
    </row>
    <row r="2953" spans="1:7" x14ac:dyDescent="0.25">
      <c r="A2953" s="84" t="s">
        <v>14413</v>
      </c>
      <c r="B2953" s="84">
        <v>2</v>
      </c>
      <c r="C2953" s="122">
        <v>3.8940916616937429E-3</v>
      </c>
      <c r="D2953" s="84" t="s">
        <v>12039</v>
      </c>
      <c r="E2953" s="84" t="b">
        <v>0</v>
      </c>
      <c r="F2953" s="84" t="b">
        <v>0</v>
      </c>
      <c r="G2953" s="84" t="b">
        <v>0</v>
      </c>
    </row>
    <row r="2954" spans="1:7" x14ac:dyDescent="0.25">
      <c r="A2954" s="84" t="s">
        <v>14653</v>
      </c>
      <c r="B2954" s="84">
        <v>2</v>
      </c>
      <c r="C2954" s="122">
        <v>3.264979863022936E-3</v>
      </c>
      <c r="D2954" s="84" t="s">
        <v>12039</v>
      </c>
      <c r="E2954" s="84" t="b">
        <v>0</v>
      </c>
      <c r="F2954" s="84" t="b">
        <v>0</v>
      </c>
      <c r="G2954" s="84" t="b">
        <v>0</v>
      </c>
    </row>
    <row r="2955" spans="1:7" x14ac:dyDescent="0.25">
      <c r="A2955" s="84" t="s">
        <v>15198</v>
      </c>
      <c r="B2955" s="84">
        <v>2</v>
      </c>
      <c r="C2955" s="122">
        <v>3.264979863022936E-3</v>
      </c>
      <c r="D2955" s="84" t="s">
        <v>12039</v>
      </c>
      <c r="E2955" s="84" t="b">
        <v>0</v>
      </c>
      <c r="F2955" s="84" t="b">
        <v>0</v>
      </c>
      <c r="G2955" s="84" t="b">
        <v>0</v>
      </c>
    </row>
    <row r="2956" spans="1:7" x14ac:dyDescent="0.25">
      <c r="A2956" s="84" t="s">
        <v>15199</v>
      </c>
      <c r="B2956" s="84">
        <v>2</v>
      </c>
      <c r="C2956" s="122">
        <v>3.264979863022936E-3</v>
      </c>
      <c r="D2956" s="84" t="s">
        <v>12039</v>
      </c>
      <c r="E2956" s="84" t="b">
        <v>0</v>
      </c>
      <c r="F2956" s="84" t="b">
        <v>0</v>
      </c>
      <c r="G2956" s="84" t="b">
        <v>0</v>
      </c>
    </row>
    <row r="2957" spans="1:7" x14ac:dyDescent="0.25">
      <c r="A2957" s="84" t="s">
        <v>14703</v>
      </c>
      <c r="B2957" s="84">
        <v>2</v>
      </c>
      <c r="C2957" s="122">
        <v>3.264979863022936E-3</v>
      </c>
      <c r="D2957" s="84" t="s">
        <v>12039</v>
      </c>
      <c r="E2957" s="84" t="b">
        <v>0</v>
      </c>
      <c r="F2957" s="84" t="b">
        <v>0</v>
      </c>
      <c r="G2957" s="84" t="b">
        <v>0</v>
      </c>
    </row>
    <row r="2958" spans="1:7" x14ac:dyDescent="0.25">
      <c r="A2958" s="84" t="s">
        <v>15200</v>
      </c>
      <c r="B2958" s="84">
        <v>2</v>
      </c>
      <c r="C2958" s="122">
        <v>3.264979863022936E-3</v>
      </c>
      <c r="D2958" s="84" t="s">
        <v>12039</v>
      </c>
      <c r="E2958" s="84" t="b">
        <v>0</v>
      </c>
      <c r="F2958" s="84" t="b">
        <v>0</v>
      </c>
      <c r="G2958" s="84" t="b">
        <v>0</v>
      </c>
    </row>
    <row r="2959" spans="1:7" x14ac:dyDescent="0.25">
      <c r="A2959" s="84" t="s">
        <v>14381</v>
      </c>
      <c r="B2959" s="84">
        <v>2</v>
      </c>
      <c r="C2959" s="122">
        <v>3.264979863022936E-3</v>
      </c>
      <c r="D2959" s="84" t="s">
        <v>12039</v>
      </c>
      <c r="E2959" s="84" t="b">
        <v>0</v>
      </c>
      <c r="F2959" s="84" t="b">
        <v>0</v>
      </c>
      <c r="G2959" s="84" t="b">
        <v>0</v>
      </c>
    </row>
    <row r="2960" spans="1:7" x14ac:dyDescent="0.25">
      <c r="A2960" s="84" t="s">
        <v>12365</v>
      </c>
      <c r="B2960" s="84">
        <v>2</v>
      </c>
      <c r="C2960" s="122">
        <v>3.264979863022936E-3</v>
      </c>
      <c r="D2960" s="84" t="s">
        <v>12039</v>
      </c>
      <c r="E2960" s="84" t="b">
        <v>0</v>
      </c>
      <c r="F2960" s="84" t="b">
        <v>0</v>
      </c>
      <c r="G2960" s="84" t="b">
        <v>0</v>
      </c>
    </row>
    <row r="2961" spans="1:7" x14ac:dyDescent="0.25">
      <c r="A2961" s="84" t="s">
        <v>15197</v>
      </c>
      <c r="B2961" s="84">
        <v>2</v>
      </c>
      <c r="C2961" s="122">
        <v>3.264979863022936E-3</v>
      </c>
      <c r="D2961" s="84" t="s">
        <v>12039</v>
      </c>
      <c r="E2961" s="84" t="b">
        <v>0</v>
      </c>
      <c r="F2961" s="84" t="b">
        <v>0</v>
      </c>
      <c r="G2961" s="84" t="b">
        <v>0</v>
      </c>
    </row>
    <row r="2962" spans="1:7" x14ac:dyDescent="0.25">
      <c r="A2962" s="84" t="s">
        <v>14702</v>
      </c>
      <c r="B2962" s="84">
        <v>2</v>
      </c>
      <c r="C2962" s="122">
        <v>3.264979863022936E-3</v>
      </c>
      <c r="D2962" s="84" t="s">
        <v>12039</v>
      </c>
      <c r="E2962" s="84" t="b">
        <v>0</v>
      </c>
      <c r="F2962" s="84" t="b">
        <v>0</v>
      </c>
      <c r="G2962" s="84" t="b">
        <v>0</v>
      </c>
    </row>
    <row r="2963" spans="1:7" x14ac:dyDescent="0.25">
      <c r="A2963" s="84" t="s">
        <v>15269</v>
      </c>
      <c r="B2963" s="84">
        <v>2</v>
      </c>
      <c r="C2963" s="122">
        <v>3.264979863022936E-3</v>
      </c>
      <c r="D2963" s="84" t="s">
        <v>12039</v>
      </c>
      <c r="E2963" s="84" t="b">
        <v>0</v>
      </c>
      <c r="F2963" s="84" t="b">
        <v>0</v>
      </c>
      <c r="G2963" s="84" t="b">
        <v>0</v>
      </c>
    </row>
    <row r="2964" spans="1:7" x14ac:dyDescent="0.25">
      <c r="A2964" s="84" t="s">
        <v>15268</v>
      </c>
      <c r="B2964" s="84">
        <v>2</v>
      </c>
      <c r="C2964" s="122">
        <v>3.264979863022936E-3</v>
      </c>
      <c r="D2964" s="84" t="s">
        <v>12039</v>
      </c>
      <c r="E2964" s="84" t="b">
        <v>0</v>
      </c>
      <c r="F2964" s="84" t="b">
        <v>0</v>
      </c>
      <c r="G2964" s="84" t="b">
        <v>0</v>
      </c>
    </row>
    <row r="2965" spans="1:7" x14ac:dyDescent="0.25">
      <c r="A2965" s="84" t="s">
        <v>679</v>
      </c>
      <c r="B2965" s="84">
        <v>2</v>
      </c>
      <c r="C2965" s="122">
        <v>3.264979863022936E-3</v>
      </c>
      <c r="D2965" s="84" t="s">
        <v>12039</v>
      </c>
      <c r="E2965" s="84" t="b">
        <v>0</v>
      </c>
      <c r="F2965" s="84" t="b">
        <v>0</v>
      </c>
      <c r="G2965" s="84" t="b">
        <v>0</v>
      </c>
    </row>
    <row r="2966" spans="1:7" x14ac:dyDescent="0.25">
      <c r="A2966" s="84" t="s">
        <v>15151</v>
      </c>
      <c r="B2966" s="84">
        <v>2</v>
      </c>
      <c r="C2966" s="122">
        <v>3.264979863022936E-3</v>
      </c>
      <c r="D2966" s="84" t="s">
        <v>12039</v>
      </c>
      <c r="E2966" s="84" t="b">
        <v>0</v>
      </c>
      <c r="F2966" s="84" t="b">
        <v>0</v>
      </c>
      <c r="G2966" s="84" t="b">
        <v>0</v>
      </c>
    </row>
    <row r="2967" spans="1:7" x14ac:dyDescent="0.25">
      <c r="A2967" s="84" t="s">
        <v>14682</v>
      </c>
      <c r="B2967" s="84">
        <v>2</v>
      </c>
      <c r="C2967" s="122">
        <v>3.264979863022936E-3</v>
      </c>
      <c r="D2967" s="84" t="s">
        <v>12039</v>
      </c>
      <c r="E2967" s="84" t="b">
        <v>0</v>
      </c>
      <c r="F2967" s="84" t="b">
        <v>0</v>
      </c>
      <c r="G2967" s="84" t="b">
        <v>0</v>
      </c>
    </row>
    <row r="2968" spans="1:7" x14ac:dyDescent="0.25">
      <c r="A2968" s="84" t="s">
        <v>14879</v>
      </c>
      <c r="B2968" s="84">
        <v>2</v>
      </c>
      <c r="C2968" s="122">
        <v>3.264979863022936E-3</v>
      </c>
      <c r="D2968" s="84" t="s">
        <v>12039</v>
      </c>
      <c r="E2968" s="84" t="b">
        <v>0</v>
      </c>
      <c r="F2968" s="84" t="b">
        <v>0</v>
      </c>
      <c r="G2968" s="84" t="b">
        <v>0</v>
      </c>
    </row>
    <row r="2969" spans="1:7" x14ac:dyDescent="0.25">
      <c r="A2969" s="84" t="s">
        <v>15157</v>
      </c>
      <c r="B2969" s="84">
        <v>2</v>
      </c>
      <c r="C2969" s="122">
        <v>3.264979863022936E-3</v>
      </c>
      <c r="D2969" s="84" t="s">
        <v>12039</v>
      </c>
      <c r="E2969" s="84" t="b">
        <v>0</v>
      </c>
      <c r="F2969" s="84" t="b">
        <v>1</v>
      </c>
      <c r="G2969" s="84" t="b">
        <v>0</v>
      </c>
    </row>
    <row r="2970" spans="1:7" x14ac:dyDescent="0.25">
      <c r="A2970" s="84" t="s">
        <v>14683</v>
      </c>
      <c r="B2970" s="84">
        <v>2</v>
      </c>
      <c r="C2970" s="122">
        <v>3.264979863022936E-3</v>
      </c>
      <c r="D2970" s="84" t="s">
        <v>12039</v>
      </c>
      <c r="E2970" s="84" t="b">
        <v>0</v>
      </c>
      <c r="F2970" s="84" t="b">
        <v>1</v>
      </c>
      <c r="G2970" s="84" t="b">
        <v>0</v>
      </c>
    </row>
    <row r="2971" spans="1:7" x14ac:dyDescent="0.25">
      <c r="A2971" s="84" t="s">
        <v>967</v>
      </c>
      <c r="B2971" s="84">
        <v>2</v>
      </c>
      <c r="C2971" s="122">
        <v>3.264979863022936E-3</v>
      </c>
      <c r="D2971" s="84" t="s">
        <v>12039</v>
      </c>
      <c r="E2971" s="84" t="b">
        <v>0</v>
      </c>
      <c r="F2971" s="84" t="b">
        <v>0</v>
      </c>
      <c r="G2971" s="84" t="b">
        <v>0</v>
      </c>
    </row>
    <row r="2972" spans="1:7" x14ac:dyDescent="0.25">
      <c r="A2972" s="84" t="s">
        <v>14199</v>
      </c>
      <c r="B2972" s="84">
        <v>2</v>
      </c>
      <c r="C2972" s="122">
        <v>3.264979863022936E-3</v>
      </c>
      <c r="D2972" s="84" t="s">
        <v>12039</v>
      </c>
      <c r="E2972" s="84" t="b">
        <v>0</v>
      </c>
      <c r="F2972" s="84" t="b">
        <v>0</v>
      </c>
      <c r="G2972" s="84" t="b">
        <v>0</v>
      </c>
    </row>
    <row r="2973" spans="1:7" x14ac:dyDescent="0.25">
      <c r="A2973" s="84" t="s">
        <v>14366</v>
      </c>
      <c r="B2973" s="84">
        <v>2</v>
      </c>
      <c r="C2973" s="122">
        <v>3.264979863022936E-3</v>
      </c>
      <c r="D2973" s="84" t="s">
        <v>12039</v>
      </c>
      <c r="E2973" s="84" t="b">
        <v>0</v>
      </c>
      <c r="F2973" s="84" t="b">
        <v>0</v>
      </c>
      <c r="G2973" s="84" t="b">
        <v>0</v>
      </c>
    </row>
    <row r="2974" spans="1:7" x14ac:dyDescent="0.25">
      <c r="A2974" s="84" t="s">
        <v>15685</v>
      </c>
      <c r="B2974" s="84">
        <v>2</v>
      </c>
      <c r="C2974" s="122">
        <v>3.264979863022936E-3</v>
      </c>
      <c r="D2974" s="84" t="s">
        <v>12039</v>
      </c>
      <c r="E2974" s="84" t="b">
        <v>0</v>
      </c>
      <c r="F2974" s="84" t="b">
        <v>0</v>
      </c>
      <c r="G2974" s="84" t="b">
        <v>0</v>
      </c>
    </row>
    <row r="2975" spans="1:7" x14ac:dyDescent="0.25">
      <c r="A2975" s="84" t="s">
        <v>15237</v>
      </c>
      <c r="B2975" s="84">
        <v>2</v>
      </c>
      <c r="C2975" s="122">
        <v>3.264979863022936E-3</v>
      </c>
      <c r="D2975" s="84" t="s">
        <v>12039</v>
      </c>
      <c r="E2975" s="84" t="b">
        <v>0</v>
      </c>
      <c r="F2975" s="84" t="b">
        <v>0</v>
      </c>
      <c r="G2975" s="84" t="b">
        <v>0</v>
      </c>
    </row>
    <row r="2976" spans="1:7" x14ac:dyDescent="0.25">
      <c r="A2976" s="84" t="s">
        <v>15238</v>
      </c>
      <c r="B2976" s="84">
        <v>2</v>
      </c>
      <c r="C2976" s="122">
        <v>3.264979863022936E-3</v>
      </c>
      <c r="D2976" s="84" t="s">
        <v>12039</v>
      </c>
      <c r="E2976" s="84" t="b">
        <v>0</v>
      </c>
      <c r="F2976" s="84" t="b">
        <v>0</v>
      </c>
      <c r="G2976" s="84" t="b">
        <v>0</v>
      </c>
    </row>
    <row r="2977" spans="1:7" x14ac:dyDescent="0.25">
      <c r="A2977" s="84" t="s">
        <v>14335</v>
      </c>
      <c r="B2977" s="84">
        <v>2</v>
      </c>
      <c r="C2977" s="122">
        <v>3.264979863022936E-3</v>
      </c>
      <c r="D2977" s="84" t="s">
        <v>12039</v>
      </c>
      <c r="E2977" s="84" t="b">
        <v>1</v>
      </c>
      <c r="F2977" s="84" t="b">
        <v>0</v>
      </c>
      <c r="G2977" s="84" t="b">
        <v>0</v>
      </c>
    </row>
    <row r="2978" spans="1:7" x14ac:dyDescent="0.25">
      <c r="A2978" s="84" t="s">
        <v>14319</v>
      </c>
      <c r="B2978" s="84">
        <v>2</v>
      </c>
      <c r="C2978" s="122">
        <v>3.264979863022936E-3</v>
      </c>
      <c r="D2978" s="84" t="s">
        <v>12039</v>
      </c>
      <c r="E2978" s="84" t="b">
        <v>0</v>
      </c>
      <c r="F2978" s="84" t="b">
        <v>0</v>
      </c>
      <c r="G2978" s="84" t="b">
        <v>0</v>
      </c>
    </row>
    <row r="2979" spans="1:7" x14ac:dyDescent="0.25">
      <c r="A2979" s="84" t="s">
        <v>14210</v>
      </c>
      <c r="B2979" s="84">
        <v>2</v>
      </c>
      <c r="C2979" s="122">
        <v>3.264979863022936E-3</v>
      </c>
      <c r="D2979" s="84" t="s">
        <v>12039</v>
      </c>
      <c r="E2979" s="84" t="b">
        <v>0</v>
      </c>
      <c r="F2979" s="84" t="b">
        <v>0</v>
      </c>
      <c r="G2979" s="84" t="b">
        <v>0</v>
      </c>
    </row>
    <row r="2980" spans="1:7" x14ac:dyDescent="0.25">
      <c r="A2980" s="84" t="s">
        <v>15213</v>
      </c>
      <c r="B2980" s="84">
        <v>2</v>
      </c>
      <c r="C2980" s="122">
        <v>3.264979863022936E-3</v>
      </c>
      <c r="D2980" s="84" t="s">
        <v>12039</v>
      </c>
      <c r="E2980" s="84" t="b">
        <v>1</v>
      </c>
      <c r="F2980" s="84" t="b">
        <v>0</v>
      </c>
      <c r="G2980" s="84" t="b">
        <v>0</v>
      </c>
    </row>
    <row r="2981" spans="1:7" x14ac:dyDescent="0.25">
      <c r="A2981" s="84" t="s">
        <v>15214</v>
      </c>
      <c r="B2981" s="84">
        <v>2</v>
      </c>
      <c r="C2981" s="122">
        <v>3.264979863022936E-3</v>
      </c>
      <c r="D2981" s="84" t="s">
        <v>12039</v>
      </c>
      <c r="E2981" s="84" t="b">
        <v>0</v>
      </c>
      <c r="F2981" s="84" t="b">
        <v>0</v>
      </c>
      <c r="G2981" s="84" t="b">
        <v>0</v>
      </c>
    </row>
    <row r="2982" spans="1:7" x14ac:dyDescent="0.25">
      <c r="A2982" s="84" t="s">
        <v>15215</v>
      </c>
      <c r="B2982" s="84">
        <v>2</v>
      </c>
      <c r="C2982" s="122">
        <v>3.264979863022936E-3</v>
      </c>
      <c r="D2982" s="84" t="s">
        <v>12039</v>
      </c>
      <c r="E2982" s="84" t="b">
        <v>0</v>
      </c>
      <c r="F2982" s="84" t="b">
        <v>0</v>
      </c>
      <c r="G2982" s="84" t="b">
        <v>0</v>
      </c>
    </row>
    <row r="2983" spans="1:7" x14ac:dyDescent="0.25">
      <c r="A2983" s="84" t="s">
        <v>15216</v>
      </c>
      <c r="B2983" s="84">
        <v>2</v>
      </c>
      <c r="C2983" s="122">
        <v>3.264979863022936E-3</v>
      </c>
      <c r="D2983" s="84" t="s">
        <v>12039</v>
      </c>
      <c r="E2983" s="84" t="b">
        <v>1</v>
      </c>
      <c r="F2983" s="84" t="b">
        <v>0</v>
      </c>
      <c r="G2983" s="84" t="b">
        <v>0</v>
      </c>
    </row>
    <row r="2984" spans="1:7" x14ac:dyDescent="0.25">
      <c r="A2984" s="84" t="s">
        <v>15217</v>
      </c>
      <c r="B2984" s="84">
        <v>2</v>
      </c>
      <c r="C2984" s="122">
        <v>3.264979863022936E-3</v>
      </c>
      <c r="D2984" s="84" t="s">
        <v>12039</v>
      </c>
      <c r="E2984" s="84" t="b">
        <v>1</v>
      </c>
      <c r="F2984" s="84" t="b">
        <v>0</v>
      </c>
      <c r="G2984" s="84" t="b">
        <v>0</v>
      </c>
    </row>
    <row r="2985" spans="1:7" x14ac:dyDescent="0.25">
      <c r="A2985" s="84" t="s">
        <v>14587</v>
      </c>
      <c r="B2985" s="84">
        <v>2</v>
      </c>
      <c r="C2985" s="122">
        <v>3.8940916616937429E-3</v>
      </c>
      <c r="D2985" s="84" t="s">
        <v>12039</v>
      </c>
      <c r="E2985" s="84" t="b">
        <v>0</v>
      </c>
      <c r="F2985" s="84" t="b">
        <v>0</v>
      </c>
      <c r="G2985" s="84" t="b">
        <v>0</v>
      </c>
    </row>
    <row r="2986" spans="1:7" x14ac:dyDescent="0.25">
      <c r="A2986" s="84" t="s">
        <v>15239</v>
      </c>
      <c r="B2986" s="84">
        <v>2</v>
      </c>
      <c r="C2986" s="122">
        <v>3.264979863022936E-3</v>
      </c>
      <c r="D2986" s="84" t="s">
        <v>12039</v>
      </c>
      <c r="E2986" s="84" t="b">
        <v>0</v>
      </c>
      <c r="F2986" s="84" t="b">
        <v>0</v>
      </c>
      <c r="G2986" s="84" t="b">
        <v>0</v>
      </c>
    </row>
    <row r="2987" spans="1:7" x14ac:dyDescent="0.25">
      <c r="A2987" s="84" t="s">
        <v>14914</v>
      </c>
      <c r="B2987" s="84">
        <v>2</v>
      </c>
      <c r="C2987" s="122">
        <v>3.264979863022936E-3</v>
      </c>
      <c r="D2987" s="84" t="s">
        <v>12039</v>
      </c>
      <c r="E2987" s="84" t="b">
        <v>0</v>
      </c>
      <c r="F2987" s="84" t="b">
        <v>0</v>
      </c>
      <c r="G2987" s="84" t="b">
        <v>0</v>
      </c>
    </row>
    <row r="2988" spans="1:7" x14ac:dyDescent="0.25">
      <c r="A2988" s="84" t="s">
        <v>14362</v>
      </c>
      <c r="B2988" s="84">
        <v>2</v>
      </c>
      <c r="C2988" s="122">
        <v>3.264979863022936E-3</v>
      </c>
      <c r="D2988" s="84" t="s">
        <v>12039</v>
      </c>
      <c r="E2988" s="84" t="b">
        <v>0</v>
      </c>
      <c r="F2988" s="84" t="b">
        <v>0</v>
      </c>
      <c r="G2988" s="84" t="b">
        <v>0</v>
      </c>
    </row>
    <row r="2989" spans="1:7" x14ac:dyDescent="0.25">
      <c r="A2989" s="84" t="s">
        <v>14226</v>
      </c>
      <c r="B2989" s="84">
        <v>2</v>
      </c>
      <c r="C2989" s="122">
        <v>3.264979863022936E-3</v>
      </c>
      <c r="D2989" s="84" t="s">
        <v>12039</v>
      </c>
      <c r="E2989" s="84" t="b">
        <v>1</v>
      </c>
      <c r="F2989" s="84" t="b">
        <v>0</v>
      </c>
      <c r="G2989" s="84" t="b">
        <v>0</v>
      </c>
    </row>
    <row r="2990" spans="1:7" x14ac:dyDescent="0.25">
      <c r="A2990" s="84" t="s">
        <v>14456</v>
      </c>
      <c r="B2990" s="84">
        <v>2</v>
      </c>
      <c r="C2990" s="122">
        <v>3.264979863022936E-3</v>
      </c>
      <c r="D2990" s="84" t="s">
        <v>12039</v>
      </c>
      <c r="E2990" s="84" t="b">
        <v>0</v>
      </c>
      <c r="F2990" s="84" t="b">
        <v>0</v>
      </c>
      <c r="G2990" s="84" t="b">
        <v>0</v>
      </c>
    </row>
    <row r="2991" spans="1:7" x14ac:dyDescent="0.25">
      <c r="A2991" s="84" t="s">
        <v>14286</v>
      </c>
      <c r="B2991" s="84">
        <v>2</v>
      </c>
      <c r="C2991" s="122">
        <v>3.264979863022936E-3</v>
      </c>
      <c r="D2991" s="84" t="s">
        <v>12039</v>
      </c>
      <c r="E2991" s="84" t="b">
        <v>0</v>
      </c>
      <c r="F2991" s="84" t="b">
        <v>0</v>
      </c>
      <c r="G2991" s="84" t="b">
        <v>0</v>
      </c>
    </row>
    <row r="2992" spans="1:7" x14ac:dyDescent="0.25">
      <c r="A2992" s="84" t="s">
        <v>15341</v>
      </c>
      <c r="B2992" s="84">
        <v>2</v>
      </c>
      <c r="C2992" s="122">
        <v>3.264979863022936E-3</v>
      </c>
      <c r="D2992" s="84" t="s">
        <v>12039</v>
      </c>
      <c r="E2992" s="84" t="b">
        <v>0</v>
      </c>
      <c r="F2992" s="84" t="b">
        <v>0</v>
      </c>
      <c r="G2992" s="84" t="b">
        <v>0</v>
      </c>
    </row>
    <row r="2993" spans="1:7" x14ac:dyDescent="0.25">
      <c r="A2993" s="84" t="s">
        <v>14663</v>
      </c>
      <c r="B2993" s="84">
        <v>2</v>
      </c>
      <c r="C2993" s="122">
        <v>3.264979863022936E-3</v>
      </c>
      <c r="D2993" s="84" t="s">
        <v>12039</v>
      </c>
      <c r="E2993" s="84" t="b">
        <v>0</v>
      </c>
      <c r="F2993" s="84" t="b">
        <v>0</v>
      </c>
      <c r="G2993" s="84" t="b">
        <v>0</v>
      </c>
    </row>
    <row r="2994" spans="1:7" x14ac:dyDescent="0.25">
      <c r="A2994" s="84" t="s">
        <v>14740</v>
      </c>
      <c r="B2994" s="84">
        <v>2</v>
      </c>
      <c r="C2994" s="122">
        <v>3.264979863022936E-3</v>
      </c>
      <c r="D2994" s="84" t="s">
        <v>12039</v>
      </c>
      <c r="E2994" s="84" t="b">
        <v>0</v>
      </c>
      <c r="F2994" s="84" t="b">
        <v>0</v>
      </c>
      <c r="G2994" s="84" t="b">
        <v>0</v>
      </c>
    </row>
    <row r="2995" spans="1:7" x14ac:dyDescent="0.25">
      <c r="A2995" s="84" t="s">
        <v>14610</v>
      </c>
      <c r="B2995" s="84">
        <v>2</v>
      </c>
      <c r="C2995" s="122">
        <v>3.264979863022936E-3</v>
      </c>
      <c r="D2995" s="84" t="s">
        <v>12039</v>
      </c>
      <c r="E2995" s="84" t="b">
        <v>0</v>
      </c>
      <c r="F2995" s="84" t="b">
        <v>0</v>
      </c>
      <c r="G2995" s="84" t="b">
        <v>0</v>
      </c>
    </row>
    <row r="2996" spans="1:7" x14ac:dyDescent="0.25">
      <c r="A2996" s="84" t="s">
        <v>14225</v>
      </c>
      <c r="B2996" s="84">
        <v>2</v>
      </c>
      <c r="C2996" s="122">
        <v>3.264979863022936E-3</v>
      </c>
      <c r="D2996" s="84" t="s">
        <v>12039</v>
      </c>
      <c r="E2996" s="84" t="b">
        <v>0</v>
      </c>
      <c r="F2996" s="84" t="b">
        <v>0</v>
      </c>
      <c r="G2996" s="84" t="b">
        <v>0</v>
      </c>
    </row>
    <row r="2997" spans="1:7" x14ac:dyDescent="0.25">
      <c r="A2997" s="84" t="s">
        <v>14648</v>
      </c>
      <c r="B2997" s="84">
        <v>2</v>
      </c>
      <c r="C2997" s="122">
        <v>3.264979863022936E-3</v>
      </c>
      <c r="D2997" s="84" t="s">
        <v>12039</v>
      </c>
      <c r="E2997" s="84" t="b">
        <v>0</v>
      </c>
      <c r="F2997" s="84" t="b">
        <v>0</v>
      </c>
      <c r="G2997" s="84" t="b">
        <v>0</v>
      </c>
    </row>
    <row r="2998" spans="1:7" x14ac:dyDescent="0.25">
      <c r="A2998" s="84" t="s">
        <v>14949</v>
      </c>
      <c r="B2998" s="84">
        <v>2</v>
      </c>
      <c r="C2998" s="122">
        <v>3.264979863022936E-3</v>
      </c>
      <c r="D2998" s="84" t="s">
        <v>12039</v>
      </c>
      <c r="E2998" s="84" t="b">
        <v>0</v>
      </c>
      <c r="F2998" s="84" t="b">
        <v>0</v>
      </c>
      <c r="G2998" s="84" t="b">
        <v>0</v>
      </c>
    </row>
    <row r="2999" spans="1:7" x14ac:dyDescent="0.25">
      <c r="A2999" s="84" t="s">
        <v>14565</v>
      </c>
      <c r="B2999" s="84">
        <v>2</v>
      </c>
      <c r="C2999" s="122">
        <v>3.264979863022936E-3</v>
      </c>
      <c r="D2999" s="84" t="s">
        <v>12039</v>
      </c>
      <c r="E2999" s="84" t="b">
        <v>0</v>
      </c>
      <c r="F2999" s="84" t="b">
        <v>0</v>
      </c>
      <c r="G2999" s="84" t="b">
        <v>0</v>
      </c>
    </row>
    <row r="3000" spans="1:7" x14ac:dyDescent="0.25">
      <c r="A3000" s="84" t="s">
        <v>14333</v>
      </c>
      <c r="B3000" s="84">
        <v>2</v>
      </c>
      <c r="C3000" s="122">
        <v>3.264979863022936E-3</v>
      </c>
      <c r="D3000" s="84" t="s">
        <v>12039</v>
      </c>
      <c r="E3000" s="84" t="b">
        <v>0</v>
      </c>
      <c r="F3000" s="84" t="b">
        <v>0</v>
      </c>
      <c r="G3000" s="84" t="b">
        <v>0</v>
      </c>
    </row>
    <row r="3001" spans="1:7" x14ac:dyDescent="0.25">
      <c r="A3001" s="84" t="s">
        <v>14520</v>
      </c>
      <c r="B3001" s="84">
        <v>2</v>
      </c>
      <c r="C3001" s="122">
        <v>3.264979863022936E-3</v>
      </c>
      <c r="D3001" s="84" t="s">
        <v>12039</v>
      </c>
      <c r="E3001" s="84" t="b">
        <v>0</v>
      </c>
      <c r="F3001" s="84" t="b">
        <v>0</v>
      </c>
      <c r="G3001" s="84" t="b">
        <v>0</v>
      </c>
    </row>
    <row r="3002" spans="1:7" x14ac:dyDescent="0.25">
      <c r="A3002" s="84" t="s">
        <v>14233</v>
      </c>
      <c r="B3002" s="84">
        <v>2</v>
      </c>
      <c r="C3002" s="122">
        <v>3.264979863022936E-3</v>
      </c>
      <c r="D3002" s="84" t="s">
        <v>12039</v>
      </c>
      <c r="E3002" s="84" t="b">
        <v>0</v>
      </c>
      <c r="F3002" s="84" t="b">
        <v>0</v>
      </c>
      <c r="G3002" s="84" t="b">
        <v>0</v>
      </c>
    </row>
    <row r="3003" spans="1:7" x14ac:dyDescent="0.25">
      <c r="A3003" s="84" t="s">
        <v>12287</v>
      </c>
      <c r="B3003" s="84">
        <v>2</v>
      </c>
      <c r="C3003" s="122">
        <v>3.264979863022936E-3</v>
      </c>
      <c r="D3003" s="84" t="s">
        <v>12039</v>
      </c>
      <c r="E3003" s="84" t="b">
        <v>0</v>
      </c>
      <c r="F3003" s="84" t="b">
        <v>0</v>
      </c>
      <c r="G3003" s="84" t="b">
        <v>0</v>
      </c>
    </row>
    <row r="3004" spans="1:7" x14ac:dyDescent="0.25">
      <c r="A3004" s="84" t="s">
        <v>15342</v>
      </c>
      <c r="B3004" s="84">
        <v>2</v>
      </c>
      <c r="C3004" s="122">
        <v>3.264979863022936E-3</v>
      </c>
      <c r="D3004" s="84" t="s">
        <v>12039</v>
      </c>
      <c r="E3004" s="84" t="b">
        <v>0</v>
      </c>
      <c r="F3004" s="84" t="b">
        <v>0</v>
      </c>
      <c r="G3004" s="84" t="b">
        <v>0</v>
      </c>
    </row>
    <row r="3005" spans="1:7" x14ac:dyDescent="0.25">
      <c r="A3005" s="84" t="s">
        <v>14948</v>
      </c>
      <c r="B3005" s="84">
        <v>2</v>
      </c>
      <c r="C3005" s="122">
        <v>3.264979863022936E-3</v>
      </c>
      <c r="D3005" s="84" t="s">
        <v>12039</v>
      </c>
      <c r="E3005" s="84" t="b">
        <v>0</v>
      </c>
      <c r="F3005" s="84" t="b">
        <v>0</v>
      </c>
      <c r="G3005" s="84" t="b">
        <v>0</v>
      </c>
    </row>
    <row r="3006" spans="1:7" x14ac:dyDescent="0.25">
      <c r="A3006" s="84" t="s">
        <v>12295</v>
      </c>
      <c r="B3006" s="84">
        <v>2</v>
      </c>
      <c r="C3006" s="122">
        <v>3.264979863022936E-3</v>
      </c>
      <c r="D3006" s="84" t="s">
        <v>12039</v>
      </c>
      <c r="E3006" s="84" t="b">
        <v>0</v>
      </c>
      <c r="F3006" s="84" t="b">
        <v>0</v>
      </c>
      <c r="G3006" s="84" t="b">
        <v>0</v>
      </c>
    </row>
    <row r="3007" spans="1:7" x14ac:dyDescent="0.25">
      <c r="A3007" s="84" t="s">
        <v>12282</v>
      </c>
      <c r="B3007" s="84">
        <v>2</v>
      </c>
      <c r="C3007" s="122">
        <v>3.264979863022936E-3</v>
      </c>
      <c r="D3007" s="84" t="s">
        <v>12039</v>
      </c>
      <c r="E3007" s="84" t="b">
        <v>1</v>
      </c>
      <c r="F3007" s="84" t="b">
        <v>0</v>
      </c>
      <c r="G3007" s="84" t="b">
        <v>0</v>
      </c>
    </row>
    <row r="3008" spans="1:7" x14ac:dyDescent="0.25">
      <c r="A3008" s="84" t="s">
        <v>14718</v>
      </c>
      <c r="B3008" s="84">
        <v>2</v>
      </c>
      <c r="C3008" s="122">
        <v>3.264979863022936E-3</v>
      </c>
      <c r="D3008" s="84" t="s">
        <v>12039</v>
      </c>
      <c r="E3008" s="84" t="b">
        <v>0</v>
      </c>
      <c r="F3008" s="84" t="b">
        <v>0</v>
      </c>
      <c r="G3008" s="84" t="b">
        <v>0</v>
      </c>
    </row>
    <row r="3009" spans="1:7" x14ac:dyDescent="0.25">
      <c r="A3009" s="84" t="s">
        <v>14602</v>
      </c>
      <c r="B3009" s="84">
        <v>2</v>
      </c>
      <c r="C3009" s="122">
        <v>3.264979863022936E-3</v>
      </c>
      <c r="D3009" s="84" t="s">
        <v>12039</v>
      </c>
      <c r="E3009" s="84" t="b">
        <v>0</v>
      </c>
      <c r="F3009" s="84" t="b">
        <v>0</v>
      </c>
      <c r="G3009" s="84" t="b">
        <v>0</v>
      </c>
    </row>
    <row r="3010" spans="1:7" x14ac:dyDescent="0.25">
      <c r="A3010" s="84" t="s">
        <v>15455</v>
      </c>
      <c r="B3010" s="84">
        <v>2</v>
      </c>
      <c r="C3010" s="122">
        <v>3.264979863022936E-3</v>
      </c>
      <c r="D3010" s="84" t="s">
        <v>12039</v>
      </c>
      <c r="E3010" s="84" t="b">
        <v>0</v>
      </c>
      <c r="F3010" s="84" t="b">
        <v>0</v>
      </c>
      <c r="G3010" s="84" t="b">
        <v>0</v>
      </c>
    </row>
    <row r="3011" spans="1:7" x14ac:dyDescent="0.25">
      <c r="A3011" s="84" t="s">
        <v>15456</v>
      </c>
      <c r="B3011" s="84">
        <v>2</v>
      </c>
      <c r="C3011" s="122">
        <v>3.264979863022936E-3</v>
      </c>
      <c r="D3011" s="84" t="s">
        <v>12039</v>
      </c>
      <c r="E3011" s="84" t="b">
        <v>1</v>
      </c>
      <c r="F3011" s="84" t="b">
        <v>0</v>
      </c>
      <c r="G3011" s="84" t="b">
        <v>0</v>
      </c>
    </row>
    <row r="3012" spans="1:7" x14ac:dyDescent="0.25">
      <c r="A3012" s="84" t="s">
        <v>731</v>
      </c>
      <c r="B3012" s="84">
        <v>124</v>
      </c>
      <c r="C3012" s="122">
        <v>5.6772370189942323E-3</v>
      </c>
      <c r="D3012" s="84" t="s">
        <v>12040</v>
      </c>
      <c r="E3012" s="84" t="b">
        <v>0</v>
      </c>
      <c r="F3012" s="84" t="b">
        <v>0</v>
      </c>
      <c r="G3012" s="84" t="b">
        <v>0</v>
      </c>
    </row>
    <row r="3013" spans="1:7" x14ac:dyDescent="0.25">
      <c r="A3013" s="84" t="s">
        <v>2788</v>
      </c>
      <c r="B3013" s="84">
        <v>116</v>
      </c>
      <c r="C3013" s="122">
        <v>1.9382941908982172E-2</v>
      </c>
      <c r="D3013" s="84" t="s">
        <v>12040</v>
      </c>
      <c r="E3013" s="84" t="b">
        <v>0</v>
      </c>
      <c r="F3013" s="84" t="b">
        <v>0</v>
      </c>
      <c r="G3013" s="84" t="b">
        <v>0</v>
      </c>
    </row>
    <row r="3014" spans="1:7" x14ac:dyDescent="0.25">
      <c r="A3014" s="84" t="s">
        <v>740</v>
      </c>
      <c r="B3014" s="84">
        <v>101</v>
      </c>
      <c r="C3014" s="122">
        <v>1.0199871163270684E-2</v>
      </c>
      <c r="D3014" s="84" t="s">
        <v>12040</v>
      </c>
      <c r="E3014" s="84" t="b">
        <v>0</v>
      </c>
      <c r="F3014" s="84" t="b">
        <v>0</v>
      </c>
      <c r="G3014" s="84" t="b">
        <v>0</v>
      </c>
    </row>
    <row r="3015" spans="1:7" x14ac:dyDescent="0.25">
      <c r="A3015" s="84" t="s">
        <v>2679</v>
      </c>
      <c r="B3015" s="84">
        <v>79</v>
      </c>
      <c r="C3015" s="122">
        <v>1.3200451817324065E-2</v>
      </c>
      <c r="D3015" s="84" t="s">
        <v>12040</v>
      </c>
      <c r="E3015" s="84" t="b">
        <v>0</v>
      </c>
      <c r="F3015" s="84" t="b">
        <v>0</v>
      </c>
      <c r="G3015" s="84" t="b">
        <v>0</v>
      </c>
    </row>
    <row r="3016" spans="1:7" x14ac:dyDescent="0.25">
      <c r="A3016" s="84" t="s">
        <v>2803</v>
      </c>
      <c r="B3016" s="84">
        <v>75</v>
      </c>
      <c r="C3016" s="122">
        <v>2.7301753630639677E-2</v>
      </c>
      <c r="D3016" s="84" t="s">
        <v>12040</v>
      </c>
      <c r="E3016" s="84" t="b">
        <v>0</v>
      </c>
      <c r="F3016" s="84" t="b">
        <v>0</v>
      </c>
      <c r="G3016" s="84" t="b">
        <v>0</v>
      </c>
    </row>
    <row r="3017" spans="1:7" x14ac:dyDescent="0.25">
      <c r="A3017" s="84" t="s">
        <v>2793</v>
      </c>
      <c r="B3017" s="84">
        <v>56</v>
      </c>
      <c r="C3017" s="122">
        <v>1.4542280813847982E-2</v>
      </c>
      <c r="D3017" s="84" t="s">
        <v>12040</v>
      </c>
      <c r="E3017" s="84" t="b">
        <v>0</v>
      </c>
      <c r="F3017" s="84" t="b">
        <v>0</v>
      </c>
      <c r="G3017" s="84" t="b">
        <v>0</v>
      </c>
    </row>
    <row r="3018" spans="1:7" x14ac:dyDescent="0.25">
      <c r="A3018" s="84" t="s">
        <v>12350</v>
      </c>
      <c r="B3018" s="84">
        <v>41</v>
      </c>
      <c r="C3018" s="122">
        <v>1.4359077497043843E-2</v>
      </c>
      <c r="D3018" s="84" t="s">
        <v>12040</v>
      </c>
      <c r="E3018" s="84" t="b">
        <v>0</v>
      </c>
      <c r="F3018" s="84" t="b">
        <v>0</v>
      </c>
      <c r="G3018" s="84" t="b">
        <v>0</v>
      </c>
    </row>
    <row r="3019" spans="1:7" x14ac:dyDescent="0.25">
      <c r="A3019" s="84" t="s">
        <v>12363</v>
      </c>
      <c r="B3019" s="84">
        <v>39</v>
      </c>
      <c r="C3019" s="122">
        <v>1.8590901931207809E-2</v>
      </c>
      <c r="D3019" s="84" t="s">
        <v>12040</v>
      </c>
      <c r="E3019" s="84" t="b">
        <v>0</v>
      </c>
      <c r="F3019" s="84" t="b">
        <v>0</v>
      </c>
      <c r="G3019" s="84" t="b">
        <v>0</v>
      </c>
    </row>
    <row r="3020" spans="1:7" x14ac:dyDescent="0.25">
      <c r="A3020" s="84" t="s">
        <v>12364</v>
      </c>
      <c r="B3020" s="84">
        <v>35</v>
      </c>
      <c r="C3020" s="122">
        <v>1.3515319184588918E-2</v>
      </c>
      <c r="D3020" s="84" t="s">
        <v>12040</v>
      </c>
      <c r="E3020" s="84" t="b">
        <v>0</v>
      </c>
      <c r="F3020" s="84" t="b">
        <v>0</v>
      </c>
      <c r="G3020" s="84" t="b">
        <v>0</v>
      </c>
    </row>
    <row r="3021" spans="1:7" x14ac:dyDescent="0.25">
      <c r="A3021" s="84" t="s">
        <v>12365</v>
      </c>
      <c r="B3021" s="84">
        <v>32</v>
      </c>
      <c r="C3021" s="122">
        <v>1.3128472989903744E-2</v>
      </c>
      <c r="D3021" s="84" t="s">
        <v>12040</v>
      </c>
      <c r="E3021" s="84" t="b">
        <v>0</v>
      </c>
      <c r="F3021" s="84" t="b">
        <v>0</v>
      </c>
      <c r="G3021" s="84" t="b">
        <v>0</v>
      </c>
    </row>
    <row r="3022" spans="1:7" x14ac:dyDescent="0.25">
      <c r="A3022" s="84" t="s">
        <v>12369</v>
      </c>
      <c r="B3022" s="84">
        <v>31</v>
      </c>
      <c r="C3022" s="122">
        <v>1.3256554201291156E-2</v>
      </c>
      <c r="D3022" s="84" t="s">
        <v>12040</v>
      </c>
      <c r="E3022" s="84" t="b">
        <v>0</v>
      </c>
      <c r="F3022" s="84" t="b">
        <v>0</v>
      </c>
      <c r="G3022" s="84" t="b">
        <v>0</v>
      </c>
    </row>
    <row r="3023" spans="1:7" x14ac:dyDescent="0.25">
      <c r="A3023" s="84" t="s">
        <v>2922</v>
      </c>
      <c r="B3023" s="84">
        <v>27</v>
      </c>
      <c r="C3023" s="122">
        <v>1.2311490957811706E-2</v>
      </c>
      <c r="D3023" s="84" t="s">
        <v>12040</v>
      </c>
      <c r="E3023" s="84" t="b">
        <v>0</v>
      </c>
      <c r="F3023" s="84" t="b">
        <v>0</v>
      </c>
      <c r="G3023" s="84" t="b">
        <v>0</v>
      </c>
    </row>
    <row r="3024" spans="1:7" x14ac:dyDescent="0.25">
      <c r="A3024" s="84" t="s">
        <v>14205</v>
      </c>
      <c r="B3024" s="84">
        <v>22</v>
      </c>
      <c r="C3024" s="122">
        <v>1.1243917215843455E-2</v>
      </c>
      <c r="D3024" s="84" t="s">
        <v>12040</v>
      </c>
      <c r="E3024" s="84" t="b">
        <v>1</v>
      </c>
      <c r="F3024" s="84" t="b">
        <v>0</v>
      </c>
      <c r="G3024" s="84" t="b">
        <v>0</v>
      </c>
    </row>
    <row r="3025" spans="1:7" x14ac:dyDescent="0.25">
      <c r="A3025" s="84" t="s">
        <v>12282</v>
      </c>
      <c r="B3025" s="84">
        <v>22</v>
      </c>
      <c r="C3025" s="122">
        <v>1.1243917215843455E-2</v>
      </c>
      <c r="D3025" s="84" t="s">
        <v>12040</v>
      </c>
      <c r="E3025" s="84" t="b">
        <v>1</v>
      </c>
      <c r="F3025" s="84" t="b">
        <v>0</v>
      </c>
      <c r="G3025" s="84" t="b">
        <v>0</v>
      </c>
    </row>
    <row r="3026" spans="1:7" x14ac:dyDescent="0.25">
      <c r="A3026" s="84" t="s">
        <v>14195</v>
      </c>
      <c r="B3026" s="84">
        <v>20</v>
      </c>
      <c r="C3026" s="122">
        <v>1.073466343350923E-2</v>
      </c>
      <c r="D3026" s="84" t="s">
        <v>12040</v>
      </c>
      <c r="E3026" s="84" t="b">
        <v>0</v>
      </c>
      <c r="F3026" s="84" t="b">
        <v>0</v>
      </c>
      <c r="G3026" s="84" t="b">
        <v>0</v>
      </c>
    </row>
    <row r="3027" spans="1:7" x14ac:dyDescent="0.25">
      <c r="A3027" s="84" t="s">
        <v>14250</v>
      </c>
      <c r="B3027" s="84">
        <v>18</v>
      </c>
      <c r="C3027" s="122">
        <v>1.0171503676336839E-2</v>
      </c>
      <c r="D3027" s="84" t="s">
        <v>12040</v>
      </c>
      <c r="E3027" s="84" t="b">
        <v>0</v>
      </c>
      <c r="F3027" s="84" t="b">
        <v>1</v>
      </c>
      <c r="G3027" s="84" t="b">
        <v>0</v>
      </c>
    </row>
    <row r="3028" spans="1:7" x14ac:dyDescent="0.25">
      <c r="A3028" s="84" t="s">
        <v>14245</v>
      </c>
      <c r="B3028" s="84">
        <v>18</v>
      </c>
      <c r="C3028" s="122">
        <v>1.0171503676336839E-2</v>
      </c>
      <c r="D3028" s="84" t="s">
        <v>12040</v>
      </c>
      <c r="E3028" s="84" t="b">
        <v>0</v>
      </c>
      <c r="F3028" s="84" t="b">
        <v>0</v>
      </c>
      <c r="G3028" s="84" t="b">
        <v>0</v>
      </c>
    </row>
    <row r="3029" spans="1:7" x14ac:dyDescent="0.25">
      <c r="A3029" s="84" t="s">
        <v>951</v>
      </c>
      <c r="B3029" s="84">
        <v>18</v>
      </c>
      <c r="C3029" s="122">
        <v>1.3528715523890534E-2</v>
      </c>
      <c r="D3029" s="84" t="s">
        <v>12040</v>
      </c>
      <c r="E3029" s="84" t="b">
        <v>0</v>
      </c>
      <c r="F3029" s="84" t="b">
        <v>0</v>
      </c>
      <c r="G3029" s="84" t="b">
        <v>0</v>
      </c>
    </row>
    <row r="3030" spans="1:7" x14ac:dyDescent="0.25">
      <c r="A3030" s="84" t="s">
        <v>12296</v>
      </c>
      <c r="B3030" s="84">
        <v>18</v>
      </c>
      <c r="C3030" s="122">
        <v>1.0171503676336839E-2</v>
      </c>
      <c r="D3030" s="84" t="s">
        <v>12040</v>
      </c>
      <c r="E3030" s="84" t="b">
        <v>0</v>
      </c>
      <c r="F3030" s="84" t="b">
        <v>0</v>
      </c>
      <c r="G3030" s="84" t="b">
        <v>0</v>
      </c>
    </row>
    <row r="3031" spans="1:7" x14ac:dyDescent="0.25">
      <c r="A3031" s="84" t="s">
        <v>14200</v>
      </c>
      <c r="B3031" s="84">
        <v>17</v>
      </c>
      <c r="C3031" s="122">
        <v>9.8678829165355243E-3</v>
      </c>
      <c r="D3031" s="84" t="s">
        <v>12040</v>
      </c>
      <c r="E3031" s="84" t="b">
        <v>0</v>
      </c>
      <c r="F3031" s="84" t="b">
        <v>0</v>
      </c>
      <c r="G3031" s="84" t="b">
        <v>0</v>
      </c>
    </row>
    <row r="3032" spans="1:7" x14ac:dyDescent="0.25">
      <c r="A3032" s="84" t="s">
        <v>14264</v>
      </c>
      <c r="B3032" s="84">
        <v>17</v>
      </c>
      <c r="C3032" s="122">
        <v>1.1095017163260699E-2</v>
      </c>
      <c r="D3032" s="84" t="s">
        <v>12040</v>
      </c>
      <c r="E3032" s="84" t="b">
        <v>0</v>
      </c>
      <c r="F3032" s="84" t="b">
        <v>0</v>
      </c>
      <c r="G3032" s="84" t="b">
        <v>0</v>
      </c>
    </row>
    <row r="3033" spans="1:7" x14ac:dyDescent="0.25">
      <c r="A3033" s="84" t="s">
        <v>14211</v>
      </c>
      <c r="B3033" s="84">
        <v>16</v>
      </c>
      <c r="C3033" s="122">
        <v>9.5484248038884886E-3</v>
      </c>
      <c r="D3033" s="84" t="s">
        <v>12040</v>
      </c>
      <c r="E3033" s="84" t="b">
        <v>0</v>
      </c>
      <c r="F3033" s="84" t="b">
        <v>0</v>
      </c>
      <c r="G3033" s="84" t="b">
        <v>0</v>
      </c>
    </row>
    <row r="3034" spans="1:7" x14ac:dyDescent="0.25">
      <c r="A3034" s="84" t="s">
        <v>14210</v>
      </c>
      <c r="B3034" s="84">
        <v>16</v>
      </c>
      <c r="C3034" s="122">
        <v>9.5484248038884886E-3</v>
      </c>
      <c r="D3034" s="84" t="s">
        <v>12040</v>
      </c>
      <c r="E3034" s="84" t="b">
        <v>0</v>
      </c>
      <c r="F3034" s="84" t="b">
        <v>0</v>
      </c>
      <c r="G3034" s="84" t="b">
        <v>0</v>
      </c>
    </row>
    <row r="3035" spans="1:7" x14ac:dyDescent="0.25">
      <c r="A3035" s="84" t="s">
        <v>14246</v>
      </c>
      <c r="B3035" s="84">
        <v>16</v>
      </c>
      <c r="C3035" s="122">
        <v>9.5484248038884886E-3</v>
      </c>
      <c r="D3035" s="84" t="s">
        <v>12040</v>
      </c>
      <c r="E3035" s="84" t="b">
        <v>0</v>
      </c>
      <c r="F3035" s="84" t="b">
        <v>0</v>
      </c>
      <c r="G3035" s="84" t="b">
        <v>0</v>
      </c>
    </row>
    <row r="3036" spans="1:7" x14ac:dyDescent="0.25">
      <c r="A3036" s="84" t="s">
        <v>12299</v>
      </c>
      <c r="B3036" s="84">
        <v>16</v>
      </c>
      <c r="C3036" s="122">
        <v>1.2532613112825105E-2</v>
      </c>
      <c r="D3036" s="84" t="s">
        <v>12040</v>
      </c>
      <c r="E3036" s="84" t="b">
        <v>0</v>
      </c>
      <c r="F3036" s="84" t="b">
        <v>0</v>
      </c>
      <c r="G3036" s="84" t="b">
        <v>0</v>
      </c>
    </row>
    <row r="3037" spans="1:7" x14ac:dyDescent="0.25">
      <c r="A3037" s="84" t="s">
        <v>12280</v>
      </c>
      <c r="B3037" s="84">
        <v>16</v>
      </c>
      <c r="C3037" s="122">
        <v>9.5484248038884886E-3</v>
      </c>
      <c r="D3037" s="84" t="s">
        <v>12040</v>
      </c>
      <c r="E3037" s="84" t="b">
        <v>0</v>
      </c>
      <c r="F3037" s="84" t="b">
        <v>0</v>
      </c>
      <c r="G3037" s="84" t="b">
        <v>0</v>
      </c>
    </row>
    <row r="3038" spans="1:7" x14ac:dyDescent="0.25">
      <c r="A3038" s="84" t="s">
        <v>14280</v>
      </c>
      <c r="B3038" s="84">
        <v>14</v>
      </c>
      <c r="C3038" s="122">
        <v>1.1469064514420615E-2</v>
      </c>
      <c r="D3038" s="84" t="s">
        <v>12040</v>
      </c>
      <c r="E3038" s="84" t="b">
        <v>0</v>
      </c>
      <c r="F3038" s="84" t="b">
        <v>0</v>
      </c>
      <c r="G3038" s="84" t="b">
        <v>0</v>
      </c>
    </row>
    <row r="3039" spans="1:7" x14ac:dyDescent="0.25">
      <c r="A3039" s="84" t="s">
        <v>763</v>
      </c>
      <c r="B3039" s="84">
        <v>14</v>
      </c>
      <c r="C3039" s="122">
        <v>1.1469064514420615E-2</v>
      </c>
      <c r="D3039" s="84" t="s">
        <v>12040</v>
      </c>
      <c r="E3039" s="84" t="b">
        <v>0</v>
      </c>
      <c r="F3039" s="84" t="b">
        <v>0</v>
      </c>
      <c r="G3039" s="84" t="b">
        <v>0</v>
      </c>
    </row>
    <row r="3040" spans="1:7" x14ac:dyDescent="0.25">
      <c r="A3040" s="84" t="s">
        <v>12283</v>
      </c>
      <c r="B3040" s="84">
        <v>14</v>
      </c>
      <c r="C3040" s="122">
        <v>8.8578997441010748E-3</v>
      </c>
      <c r="D3040" s="84" t="s">
        <v>12040</v>
      </c>
      <c r="E3040" s="84" t="b">
        <v>0</v>
      </c>
      <c r="F3040" s="84" t="b">
        <v>0</v>
      </c>
      <c r="G3040" s="84" t="b">
        <v>0</v>
      </c>
    </row>
    <row r="3041" spans="1:7" x14ac:dyDescent="0.25">
      <c r="A3041" s="84" t="s">
        <v>2999</v>
      </c>
      <c r="B3041" s="84">
        <v>14</v>
      </c>
      <c r="C3041" s="122">
        <v>8.8578997441010748E-3</v>
      </c>
      <c r="D3041" s="84" t="s">
        <v>12040</v>
      </c>
      <c r="E3041" s="84" t="b">
        <v>0</v>
      </c>
      <c r="F3041" s="84" t="b">
        <v>0</v>
      </c>
      <c r="G3041" s="84" t="b">
        <v>0</v>
      </c>
    </row>
    <row r="3042" spans="1:7" x14ac:dyDescent="0.25">
      <c r="A3042" s="84" t="s">
        <v>12284</v>
      </c>
      <c r="B3042" s="84">
        <v>14</v>
      </c>
      <c r="C3042" s="122">
        <v>8.8578997441010748E-3</v>
      </c>
      <c r="D3042" s="84" t="s">
        <v>12040</v>
      </c>
      <c r="E3042" s="84" t="b">
        <v>0</v>
      </c>
      <c r="F3042" s="84" t="b">
        <v>0</v>
      </c>
      <c r="G3042" s="84" t="b">
        <v>0</v>
      </c>
    </row>
    <row r="3043" spans="1:7" x14ac:dyDescent="0.25">
      <c r="A3043" s="84" t="s">
        <v>14218</v>
      </c>
      <c r="B3043" s="84">
        <v>14</v>
      </c>
      <c r="C3043" s="122">
        <v>8.8578997441010748E-3</v>
      </c>
      <c r="D3043" s="84" t="s">
        <v>12040</v>
      </c>
      <c r="E3043" s="84" t="b">
        <v>0</v>
      </c>
      <c r="F3043" s="84" t="b">
        <v>0</v>
      </c>
      <c r="G3043" s="84" t="b">
        <v>0</v>
      </c>
    </row>
    <row r="3044" spans="1:7" x14ac:dyDescent="0.25">
      <c r="A3044" s="84" t="s">
        <v>14223</v>
      </c>
      <c r="B3044" s="84">
        <v>13</v>
      </c>
      <c r="C3044" s="122">
        <v>8.484424889552299E-3</v>
      </c>
      <c r="D3044" s="84" t="s">
        <v>12040</v>
      </c>
      <c r="E3044" s="84" t="b">
        <v>0</v>
      </c>
      <c r="F3044" s="84" t="b">
        <v>0</v>
      </c>
      <c r="G3044" s="84" t="b">
        <v>0</v>
      </c>
    </row>
    <row r="3045" spans="1:7" x14ac:dyDescent="0.25">
      <c r="A3045" s="84" t="s">
        <v>14202</v>
      </c>
      <c r="B3045" s="84">
        <v>13</v>
      </c>
      <c r="C3045" s="122">
        <v>8.484424889552299E-3</v>
      </c>
      <c r="D3045" s="84" t="s">
        <v>12040</v>
      </c>
      <c r="E3045" s="84" t="b">
        <v>0</v>
      </c>
      <c r="F3045" s="84" t="b">
        <v>0</v>
      </c>
      <c r="G3045" s="84" t="b">
        <v>0</v>
      </c>
    </row>
    <row r="3046" spans="1:7" x14ac:dyDescent="0.25">
      <c r="A3046" s="84" t="s">
        <v>14203</v>
      </c>
      <c r="B3046" s="84">
        <v>13</v>
      </c>
      <c r="C3046" s="122">
        <v>8.484424889552299E-3</v>
      </c>
      <c r="D3046" s="84" t="s">
        <v>12040</v>
      </c>
      <c r="E3046" s="84" t="b">
        <v>0</v>
      </c>
      <c r="F3046" s="84" t="b">
        <v>0</v>
      </c>
      <c r="G3046" s="84" t="b">
        <v>0</v>
      </c>
    </row>
    <row r="3047" spans="1:7" x14ac:dyDescent="0.25">
      <c r="A3047" s="84" t="s">
        <v>14298</v>
      </c>
      <c r="B3047" s="84">
        <v>12</v>
      </c>
      <c r="C3047" s="122">
        <v>8.0902311427550281E-3</v>
      </c>
      <c r="D3047" s="84" t="s">
        <v>12040</v>
      </c>
      <c r="E3047" s="84" t="b">
        <v>0</v>
      </c>
      <c r="F3047" s="84" t="b">
        <v>0</v>
      </c>
      <c r="G3047" s="84" t="b">
        <v>0</v>
      </c>
    </row>
    <row r="3048" spans="1:7" x14ac:dyDescent="0.25">
      <c r="A3048" s="84" t="s">
        <v>14310</v>
      </c>
      <c r="B3048" s="84">
        <v>12</v>
      </c>
      <c r="C3048" s="122">
        <v>8.0902311427550281E-3</v>
      </c>
      <c r="D3048" s="84" t="s">
        <v>12040</v>
      </c>
      <c r="E3048" s="84" t="b">
        <v>0</v>
      </c>
      <c r="F3048" s="84" t="b">
        <v>0</v>
      </c>
      <c r="G3048" s="84" t="b">
        <v>0</v>
      </c>
    </row>
    <row r="3049" spans="1:7" x14ac:dyDescent="0.25">
      <c r="A3049" s="84" t="s">
        <v>14279</v>
      </c>
      <c r="B3049" s="84">
        <v>12</v>
      </c>
      <c r="C3049" s="122">
        <v>8.0902311427550281E-3</v>
      </c>
      <c r="D3049" s="84" t="s">
        <v>12040</v>
      </c>
      <c r="E3049" s="84" t="b">
        <v>0</v>
      </c>
      <c r="F3049" s="84" t="b">
        <v>0</v>
      </c>
      <c r="G3049" s="84" t="b">
        <v>0</v>
      </c>
    </row>
    <row r="3050" spans="1:7" x14ac:dyDescent="0.25">
      <c r="A3050" s="84" t="s">
        <v>14299</v>
      </c>
      <c r="B3050" s="84">
        <v>12</v>
      </c>
      <c r="C3050" s="122">
        <v>8.0902311427550281E-3</v>
      </c>
      <c r="D3050" s="84" t="s">
        <v>12040</v>
      </c>
      <c r="E3050" s="84" t="b">
        <v>0</v>
      </c>
      <c r="F3050" s="84" t="b">
        <v>0</v>
      </c>
      <c r="G3050" s="84" t="b">
        <v>0</v>
      </c>
    </row>
    <row r="3051" spans="1:7" x14ac:dyDescent="0.25">
      <c r="A3051" s="84" t="s">
        <v>14233</v>
      </c>
      <c r="B3051" s="84">
        <v>12</v>
      </c>
      <c r="C3051" s="122">
        <v>8.0902311427550281E-3</v>
      </c>
      <c r="D3051" s="84" t="s">
        <v>12040</v>
      </c>
      <c r="E3051" s="84" t="b">
        <v>0</v>
      </c>
      <c r="F3051" s="84" t="b">
        <v>0</v>
      </c>
      <c r="G3051" s="84" t="b">
        <v>0</v>
      </c>
    </row>
    <row r="3052" spans="1:7" x14ac:dyDescent="0.25">
      <c r="A3052" s="84" t="s">
        <v>2917</v>
      </c>
      <c r="B3052" s="84">
        <v>12</v>
      </c>
      <c r="C3052" s="122">
        <v>8.0902311427550281E-3</v>
      </c>
      <c r="D3052" s="84" t="s">
        <v>12040</v>
      </c>
      <c r="E3052" s="84" t="b">
        <v>0</v>
      </c>
      <c r="F3052" s="84" t="b">
        <v>0</v>
      </c>
      <c r="G3052" s="84" t="b">
        <v>0</v>
      </c>
    </row>
    <row r="3053" spans="1:7" x14ac:dyDescent="0.25">
      <c r="A3053" s="84" t="s">
        <v>14247</v>
      </c>
      <c r="B3053" s="84">
        <v>12</v>
      </c>
      <c r="C3053" s="122">
        <v>8.0902311427550281E-3</v>
      </c>
      <c r="D3053" s="84" t="s">
        <v>12040</v>
      </c>
      <c r="E3053" s="84" t="b">
        <v>1</v>
      </c>
      <c r="F3053" s="84" t="b">
        <v>0</v>
      </c>
      <c r="G3053" s="84" t="b">
        <v>0</v>
      </c>
    </row>
    <row r="3054" spans="1:7" x14ac:dyDescent="0.25">
      <c r="A3054" s="84" t="s">
        <v>877</v>
      </c>
      <c r="B3054" s="84">
        <v>10</v>
      </c>
      <c r="C3054" s="122">
        <v>7.2324494098400006E-3</v>
      </c>
      <c r="D3054" s="84" t="s">
        <v>12040</v>
      </c>
      <c r="E3054" s="84" t="b">
        <v>0</v>
      </c>
      <c r="F3054" s="84" t="b">
        <v>0</v>
      </c>
      <c r="G3054" s="84" t="b">
        <v>0</v>
      </c>
    </row>
    <row r="3055" spans="1:7" x14ac:dyDescent="0.25">
      <c r="A3055" s="84" t="s">
        <v>14237</v>
      </c>
      <c r="B3055" s="84">
        <v>10</v>
      </c>
      <c r="C3055" s="122">
        <v>7.2324494098400006E-3</v>
      </c>
      <c r="D3055" s="84" t="s">
        <v>12040</v>
      </c>
      <c r="E3055" s="84" t="b">
        <v>0</v>
      </c>
      <c r="F3055" s="84" t="b">
        <v>0</v>
      </c>
      <c r="G3055" s="84" t="b">
        <v>0</v>
      </c>
    </row>
    <row r="3056" spans="1:7" x14ac:dyDescent="0.25">
      <c r="A3056" s="84" t="s">
        <v>12367</v>
      </c>
      <c r="B3056" s="84">
        <v>10</v>
      </c>
      <c r="C3056" s="122">
        <v>7.2324494098400006E-3</v>
      </c>
      <c r="D3056" s="84" t="s">
        <v>12040</v>
      </c>
      <c r="E3056" s="84" t="b">
        <v>0</v>
      </c>
      <c r="F3056" s="84" t="b">
        <v>0</v>
      </c>
      <c r="G3056" s="84" t="b">
        <v>0</v>
      </c>
    </row>
    <row r="3057" spans="1:7" x14ac:dyDescent="0.25">
      <c r="A3057" s="84" t="s">
        <v>14354</v>
      </c>
      <c r="B3057" s="84">
        <v>10</v>
      </c>
      <c r="C3057" s="122">
        <v>7.2324494098400006E-3</v>
      </c>
      <c r="D3057" s="84" t="s">
        <v>12040</v>
      </c>
      <c r="E3057" s="84" t="b">
        <v>0</v>
      </c>
      <c r="F3057" s="84" t="b">
        <v>0</v>
      </c>
      <c r="G3057" s="84" t="b">
        <v>0</v>
      </c>
    </row>
    <row r="3058" spans="1:7" x14ac:dyDescent="0.25">
      <c r="A3058" s="84" t="s">
        <v>14291</v>
      </c>
      <c r="B3058" s="84">
        <v>9</v>
      </c>
      <c r="C3058" s="122">
        <v>6.7643577619452668E-3</v>
      </c>
      <c r="D3058" s="84" t="s">
        <v>12040</v>
      </c>
      <c r="E3058" s="84" t="b">
        <v>0</v>
      </c>
      <c r="F3058" s="84" t="b">
        <v>0</v>
      </c>
      <c r="G3058" s="84" t="b">
        <v>0</v>
      </c>
    </row>
    <row r="3059" spans="1:7" x14ac:dyDescent="0.25">
      <c r="A3059" s="84" t="s">
        <v>14378</v>
      </c>
      <c r="B3059" s="84">
        <v>8</v>
      </c>
      <c r="C3059" s="122">
        <v>6.2663065564125525E-3</v>
      </c>
      <c r="D3059" s="84" t="s">
        <v>12040</v>
      </c>
      <c r="E3059" s="84" t="b">
        <v>0</v>
      </c>
      <c r="F3059" s="84" t="b">
        <v>1</v>
      </c>
      <c r="G3059" s="84" t="b">
        <v>0</v>
      </c>
    </row>
    <row r="3060" spans="1:7" x14ac:dyDescent="0.25">
      <c r="A3060" s="84" t="s">
        <v>14214</v>
      </c>
      <c r="B3060" s="84">
        <v>8</v>
      </c>
      <c r="C3060" s="122">
        <v>6.2663065564125525E-3</v>
      </c>
      <c r="D3060" s="84" t="s">
        <v>12040</v>
      </c>
      <c r="E3060" s="84" t="b">
        <v>0</v>
      </c>
      <c r="F3060" s="84" t="b">
        <v>0</v>
      </c>
      <c r="G3060" s="84" t="b">
        <v>0</v>
      </c>
    </row>
    <row r="3061" spans="1:7" x14ac:dyDescent="0.25">
      <c r="A3061" s="84" t="s">
        <v>14318</v>
      </c>
      <c r="B3061" s="84">
        <v>8</v>
      </c>
      <c r="C3061" s="122">
        <v>6.2663065564125525E-3</v>
      </c>
      <c r="D3061" s="84" t="s">
        <v>12040</v>
      </c>
      <c r="E3061" s="84" t="b">
        <v>0</v>
      </c>
      <c r="F3061" s="84" t="b">
        <v>0</v>
      </c>
      <c r="G3061" s="84" t="b">
        <v>0</v>
      </c>
    </row>
    <row r="3062" spans="1:7" x14ac:dyDescent="0.25">
      <c r="A3062" s="84" t="s">
        <v>14300</v>
      </c>
      <c r="B3062" s="84">
        <v>8</v>
      </c>
      <c r="C3062" s="122">
        <v>6.2663065564125525E-3</v>
      </c>
      <c r="D3062" s="84" t="s">
        <v>12040</v>
      </c>
      <c r="E3062" s="84" t="b">
        <v>0</v>
      </c>
      <c r="F3062" s="84" t="b">
        <v>0</v>
      </c>
      <c r="G3062" s="84" t="b">
        <v>0</v>
      </c>
    </row>
    <row r="3063" spans="1:7" x14ac:dyDescent="0.25">
      <c r="A3063" s="84" t="s">
        <v>14403</v>
      </c>
      <c r="B3063" s="84">
        <v>8</v>
      </c>
      <c r="C3063" s="122">
        <v>7.7584007108808615E-3</v>
      </c>
      <c r="D3063" s="84" t="s">
        <v>12040</v>
      </c>
      <c r="E3063" s="84" t="b">
        <v>0</v>
      </c>
      <c r="F3063" s="84" t="b">
        <v>0</v>
      </c>
      <c r="G3063" s="84" t="b">
        <v>0</v>
      </c>
    </row>
    <row r="3064" spans="1:7" x14ac:dyDescent="0.25">
      <c r="A3064" s="84" t="s">
        <v>14271</v>
      </c>
      <c r="B3064" s="84">
        <v>8</v>
      </c>
      <c r="C3064" s="122">
        <v>7.7584007108808615E-3</v>
      </c>
      <c r="D3064" s="84" t="s">
        <v>12040</v>
      </c>
      <c r="E3064" s="84" t="b">
        <v>0</v>
      </c>
      <c r="F3064" s="84" t="b">
        <v>0</v>
      </c>
      <c r="G3064" s="84" t="b">
        <v>0</v>
      </c>
    </row>
    <row r="3065" spans="1:7" x14ac:dyDescent="0.25">
      <c r="A3065" s="84" t="s">
        <v>14423</v>
      </c>
      <c r="B3065" s="84">
        <v>7</v>
      </c>
      <c r="C3065" s="122">
        <v>5.7345322572103074E-3</v>
      </c>
      <c r="D3065" s="84" t="s">
        <v>12040</v>
      </c>
      <c r="E3065" s="84" t="b">
        <v>0</v>
      </c>
      <c r="F3065" s="84" t="b">
        <v>0</v>
      </c>
      <c r="G3065" s="84" t="b">
        <v>0</v>
      </c>
    </row>
    <row r="3066" spans="1:7" x14ac:dyDescent="0.25">
      <c r="A3066" s="84" t="s">
        <v>14232</v>
      </c>
      <c r="B3066" s="84">
        <v>7</v>
      </c>
      <c r="C3066" s="122">
        <v>5.7345322572103074E-3</v>
      </c>
      <c r="D3066" s="84" t="s">
        <v>12040</v>
      </c>
      <c r="E3066" s="84" t="b">
        <v>0</v>
      </c>
      <c r="F3066" s="84" t="b">
        <v>0</v>
      </c>
      <c r="G3066" s="84" t="b">
        <v>0</v>
      </c>
    </row>
    <row r="3067" spans="1:7" x14ac:dyDescent="0.25">
      <c r="A3067" s="84" t="s">
        <v>14424</v>
      </c>
      <c r="B3067" s="84">
        <v>7</v>
      </c>
      <c r="C3067" s="122">
        <v>5.7345322572103074E-3</v>
      </c>
      <c r="D3067" s="84" t="s">
        <v>12040</v>
      </c>
      <c r="E3067" s="84" t="b">
        <v>0</v>
      </c>
      <c r="F3067" s="84" t="b">
        <v>0</v>
      </c>
      <c r="G3067" s="84" t="b">
        <v>0</v>
      </c>
    </row>
    <row r="3068" spans="1:7" x14ac:dyDescent="0.25">
      <c r="A3068" s="84" t="s">
        <v>14425</v>
      </c>
      <c r="B3068" s="84">
        <v>7</v>
      </c>
      <c r="C3068" s="122">
        <v>5.7345322572103074E-3</v>
      </c>
      <c r="D3068" s="84" t="s">
        <v>12040</v>
      </c>
      <c r="E3068" s="84" t="b">
        <v>0</v>
      </c>
      <c r="F3068" s="84" t="b">
        <v>0</v>
      </c>
      <c r="G3068" s="84" t="b">
        <v>0</v>
      </c>
    </row>
    <row r="3069" spans="1:7" x14ac:dyDescent="0.25">
      <c r="A3069" s="84" t="s">
        <v>2713</v>
      </c>
      <c r="B3069" s="84">
        <v>7</v>
      </c>
      <c r="C3069" s="122">
        <v>5.7345322572103074E-3</v>
      </c>
      <c r="D3069" s="84" t="s">
        <v>12040</v>
      </c>
      <c r="E3069" s="84" t="b">
        <v>0</v>
      </c>
      <c r="F3069" s="84" t="b">
        <v>0</v>
      </c>
      <c r="G3069" s="84" t="b">
        <v>0</v>
      </c>
    </row>
    <row r="3070" spans="1:7" x14ac:dyDescent="0.25">
      <c r="A3070" s="84" t="s">
        <v>14373</v>
      </c>
      <c r="B3070" s="84">
        <v>7</v>
      </c>
      <c r="C3070" s="122">
        <v>5.7345322572103074E-3</v>
      </c>
      <c r="D3070" s="84" t="s">
        <v>12040</v>
      </c>
      <c r="E3070" s="84" t="b">
        <v>1</v>
      </c>
      <c r="F3070" s="84" t="b">
        <v>0</v>
      </c>
      <c r="G3070" s="84" t="b">
        <v>0</v>
      </c>
    </row>
    <row r="3071" spans="1:7" x14ac:dyDescent="0.25">
      <c r="A3071" s="84" t="s">
        <v>14268</v>
      </c>
      <c r="B3071" s="84">
        <v>7</v>
      </c>
      <c r="C3071" s="122">
        <v>5.7345322572103074E-3</v>
      </c>
      <c r="D3071" s="84" t="s">
        <v>12040</v>
      </c>
      <c r="E3071" s="84" t="b">
        <v>0</v>
      </c>
      <c r="F3071" s="84" t="b">
        <v>0</v>
      </c>
      <c r="G3071" s="84" t="b">
        <v>0</v>
      </c>
    </row>
    <row r="3072" spans="1:7" x14ac:dyDescent="0.25">
      <c r="A3072" s="84" t="s">
        <v>12259</v>
      </c>
      <c r="B3072" s="84">
        <v>7</v>
      </c>
      <c r="C3072" s="122">
        <v>5.7345322572103074E-3</v>
      </c>
      <c r="D3072" s="84" t="s">
        <v>12040</v>
      </c>
      <c r="E3072" s="84" t="b">
        <v>0</v>
      </c>
      <c r="F3072" s="84" t="b">
        <v>0</v>
      </c>
      <c r="G3072" s="84" t="b">
        <v>0</v>
      </c>
    </row>
    <row r="3073" spans="1:7" x14ac:dyDescent="0.25">
      <c r="A3073" s="84" t="s">
        <v>363</v>
      </c>
      <c r="B3073" s="84">
        <v>7</v>
      </c>
      <c r="C3073" s="122">
        <v>5.7345322572103074E-3</v>
      </c>
      <c r="D3073" s="84" t="s">
        <v>12040</v>
      </c>
      <c r="E3073" s="84" t="b">
        <v>0</v>
      </c>
      <c r="F3073" s="84" t="b">
        <v>0</v>
      </c>
      <c r="G3073" s="84" t="b">
        <v>0</v>
      </c>
    </row>
    <row r="3074" spans="1:7" x14ac:dyDescent="0.25">
      <c r="A3074" s="84" t="s">
        <v>14426</v>
      </c>
      <c r="B3074" s="84">
        <v>7</v>
      </c>
      <c r="C3074" s="122">
        <v>5.7345322572103074E-3</v>
      </c>
      <c r="D3074" s="84" t="s">
        <v>12040</v>
      </c>
      <c r="E3074" s="84" t="b">
        <v>0</v>
      </c>
      <c r="F3074" s="84" t="b">
        <v>1</v>
      </c>
      <c r="G3074" s="84" t="b">
        <v>0</v>
      </c>
    </row>
    <row r="3075" spans="1:7" x14ac:dyDescent="0.25">
      <c r="A3075" s="84" t="s">
        <v>14328</v>
      </c>
      <c r="B3075" s="84">
        <v>7</v>
      </c>
      <c r="C3075" s="122">
        <v>5.7345322572103074E-3</v>
      </c>
      <c r="D3075" s="84" t="s">
        <v>12040</v>
      </c>
      <c r="E3075" s="84" t="b">
        <v>0</v>
      </c>
      <c r="F3075" s="84" t="b">
        <v>0</v>
      </c>
      <c r="G3075" s="84" t="b">
        <v>0</v>
      </c>
    </row>
    <row r="3076" spans="1:7" x14ac:dyDescent="0.25">
      <c r="A3076" s="84" t="s">
        <v>796</v>
      </c>
      <c r="B3076" s="84">
        <v>7</v>
      </c>
      <c r="C3076" s="122">
        <v>6.788600622020754E-3</v>
      </c>
      <c r="D3076" s="84" t="s">
        <v>12040</v>
      </c>
      <c r="E3076" s="84" t="b">
        <v>0</v>
      </c>
      <c r="F3076" s="84" t="b">
        <v>0</v>
      </c>
      <c r="G3076" s="84" t="b">
        <v>0</v>
      </c>
    </row>
    <row r="3077" spans="1:7" x14ac:dyDescent="0.25">
      <c r="A3077" s="84" t="s">
        <v>774</v>
      </c>
      <c r="B3077" s="84">
        <v>6</v>
      </c>
      <c r="C3077" s="122">
        <v>5.164186187228745E-3</v>
      </c>
      <c r="D3077" s="84" t="s">
        <v>12040</v>
      </c>
      <c r="E3077" s="84" t="b">
        <v>0</v>
      </c>
      <c r="F3077" s="84" t="b">
        <v>0</v>
      </c>
      <c r="G3077" s="84" t="b">
        <v>0</v>
      </c>
    </row>
    <row r="3078" spans="1:7" x14ac:dyDescent="0.25">
      <c r="A3078" s="84" t="s">
        <v>14468</v>
      </c>
      <c r="B3078" s="84">
        <v>6</v>
      </c>
      <c r="C3078" s="122">
        <v>5.164186187228745E-3</v>
      </c>
      <c r="D3078" s="84" t="s">
        <v>12040</v>
      </c>
      <c r="E3078" s="84" t="b">
        <v>0</v>
      </c>
      <c r="F3078" s="84" t="b">
        <v>0</v>
      </c>
      <c r="G3078" s="84" t="b">
        <v>0</v>
      </c>
    </row>
    <row r="3079" spans="1:7" x14ac:dyDescent="0.25">
      <c r="A3079" s="84" t="s">
        <v>14453</v>
      </c>
      <c r="B3079" s="84">
        <v>6</v>
      </c>
      <c r="C3079" s="122">
        <v>6.2832568030799759E-3</v>
      </c>
      <c r="D3079" s="84" t="s">
        <v>12040</v>
      </c>
      <c r="E3079" s="84" t="b">
        <v>0</v>
      </c>
      <c r="F3079" s="84" t="b">
        <v>0</v>
      </c>
      <c r="G3079" s="84" t="b">
        <v>0</v>
      </c>
    </row>
    <row r="3080" spans="1:7" x14ac:dyDescent="0.25">
      <c r="A3080" s="84" t="s">
        <v>14355</v>
      </c>
      <c r="B3080" s="84">
        <v>6</v>
      </c>
      <c r="C3080" s="122">
        <v>5.164186187228745E-3</v>
      </c>
      <c r="D3080" s="84" t="s">
        <v>12040</v>
      </c>
      <c r="E3080" s="84" t="b">
        <v>0</v>
      </c>
      <c r="F3080" s="84" t="b">
        <v>0</v>
      </c>
      <c r="G3080" s="84" t="b">
        <v>0</v>
      </c>
    </row>
    <row r="3081" spans="1:7" x14ac:dyDescent="0.25">
      <c r="A3081" s="84" t="s">
        <v>14219</v>
      </c>
      <c r="B3081" s="84">
        <v>6</v>
      </c>
      <c r="C3081" s="122">
        <v>5.164186187228745E-3</v>
      </c>
      <c r="D3081" s="84" t="s">
        <v>12040</v>
      </c>
      <c r="E3081" s="84" t="b">
        <v>0</v>
      </c>
      <c r="F3081" s="84" t="b">
        <v>0</v>
      </c>
      <c r="G3081" s="84" t="b">
        <v>0</v>
      </c>
    </row>
    <row r="3082" spans="1:7" x14ac:dyDescent="0.25">
      <c r="A3082" s="84" t="s">
        <v>14374</v>
      </c>
      <c r="B3082" s="84">
        <v>6</v>
      </c>
      <c r="C3082" s="122">
        <v>5.164186187228745E-3</v>
      </c>
      <c r="D3082" s="84" t="s">
        <v>12040</v>
      </c>
      <c r="E3082" s="84" t="b">
        <v>0</v>
      </c>
      <c r="F3082" s="84" t="b">
        <v>0</v>
      </c>
      <c r="G3082" s="84" t="b">
        <v>0</v>
      </c>
    </row>
    <row r="3083" spans="1:7" x14ac:dyDescent="0.25">
      <c r="A3083" s="84" t="s">
        <v>12377</v>
      </c>
      <c r="B3083" s="84">
        <v>6</v>
      </c>
      <c r="C3083" s="122">
        <v>5.164186187228745E-3</v>
      </c>
      <c r="D3083" s="84" t="s">
        <v>12040</v>
      </c>
      <c r="E3083" s="84" t="b">
        <v>0</v>
      </c>
      <c r="F3083" s="84" t="b">
        <v>0</v>
      </c>
      <c r="G3083" s="84" t="b">
        <v>0</v>
      </c>
    </row>
    <row r="3084" spans="1:7" x14ac:dyDescent="0.25">
      <c r="A3084" s="84" t="s">
        <v>14490</v>
      </c>
      <c r="B3084" s="84">
        <v>6</v>
      </c>
      <c r="C3084" s="122">
        <v>5.164186187228745E-3</v>
      </c>
      <c r="D3084" s="84" t="s">
        <v>12040</v>
      </c>
      <c r="E3084" s="84" t="b">
        <v>0</v>
      </c>
      <c r="F3084" s="84" t="b">
        <v>0</v>
      </c>
      <c r="G3084" s="84" t="b">
        <v>0</v>
      </c>
    </row>
    <row r="3085" spans="1:7" x14ac:dyDescent="0.25">
      <c r="A3085" s="84" t="s">
        <v>14491</v>
      </c>
      <c r="B3085" s="84">
        <v>6</v>
      </c>
      <c r="C3085" s="122">
        <v>5.164186187228745E-3</v>
      </c>
      <c r="D3085" s="84" t="s">
        <v>12040</v>
      </c>
      <c r="E3085" s="84" t="b">
        <v>0</v>
      </c>
      <c r="F3085" s="84" t="b">
        <v>0</v>
      </c>
      <c r="G3085" s="84" t="b">
        <v>0</v>
      </c>
    </row>
    <row r="3086" spans="1:7" x14ac:dyDescent="0.25">
      <c r="A3086" s="84" t="s">
        <v>14334</v>
      </c>
      <c r="B3086" s="84">
        <v>5</v>
      </c>
      <c r="C3086" s="122">
        <v>4.548783551462693E-3</v>
      </c>
      <c r="D3086" s="84" t="s">
        <v>12040</v>
      </c>
      <c r="E3086" s="84" t="b">
        <v>0</v>
      </c>
      <c r="F3086" s="84" t="b">
        <v>0</v>
      </c>
      <c r="G3086" s="84" t="b">
        <v>0</v>
      </c>
    </row>
    <row r="3087" spans="1:7" x14ac:dyDescent="0.25">
      <c r="A3087" s="84" t="s">
        <v>14240</v>
      </c>
      <c r="B3087" s="84">
        <v>5</v>
      </c>
      <c r="C3087" s="122">
        <v>4.548783551462693E-3</v>
      </c>
      <c r="D3087" s="84" t="s">
        <v>12040</v>
      </c>
      <c r="E3087" s="84" t="b">
        <v>0</v>
      </c>
      <c r="F3087" s="84" t="b">
        <v>0</v>
      </c>
      <c r="G3087" s="84" t="b">
        <v>0</v>
      </c>
    </row>
    <row r="3088" spans="1:7" x14ac:dyDescent="0.25">
      <c r="A3088" s="84" t="s">
        <v>14492</v>
      </c>
      <c r="B3088" s="84">
        <v>5</v>
      </c>
      <c r="C3088" s="122">
        <v>4.548783551462693E-3</v>
      </c>
      <c r="D3088" s="84" t="s">
        <v>12040</v>
      </c>
      <c r="E3088" s="84" t="b">
        <v>0</v>
      </c>
      <c r="F3088" s="84" t="b">
        <v>0</v>
      </c>
      <c r="G3088" s="84" t="b">
        <v>0</v>
      </c>
    </row>
    <row r="3089" spans="1:7" x14ac:dyDescent="0.25">
      <c r="A3089" s="84" t="s">
        <v>14438</v>
      </c>
      <c r="B3089" s="84">
        <v>5</v>
      </c>
      <c r="C3089" s="122">
        <v>4.548783551462693E-3</v>
      </c>
      <c r="D3089" s="84" t="s">
        <v>12040</v>
      </c>
      <c r="E3089" s="84" t="b">
        <v>0</v>
      </c>
      <c r="F3089" s="84" t="b">
        <v>0</v>
      </c>
      <c r="G3089" s="84" t="b">
        <v>0</v>
      </c>
    </row>
    <row r="3090" spans="1:7" x14ac:dyDescent="0.25">
      <c r="A3090" s="84" t="s">
        <v>14379</v>
      </c>
      <c r="B3090" s="84">
        <v>5</v>
      </c>
      <c r="C3090" s="122">
        <v>4.548783551462693E-3</v>
      </c>
      <c r="D3090" s="84" t="s">
        <v>12040</v>
      </c>
      <c r="E3090" s="84" t="b">
        <v>0</v>
      </c>
      <c r="F3090" s="84" t="b">
        <v>0</v>
      </c>
      <c r="G3090" s="84" t="b">
        <v>0</v>
      </c>
    </row>
    <row r="3091" spans="1:7" x14ac:dyDescent="0.25">
      <c r="A3091" s="84" t="s">
        <v>14493</v>
      </c>
      <c r="B3091" s="84">
        <v>5</v>
      </c>
      <c r="C3091" s="122">
        <v>4.548783551462693E-3</v>
      </c>
      <c r="D3091" s="84" t="s">
        <v>12040</v>
      </c>
      <c r="E3091" s="84" t="b">
        <v>0</v>
      </c>
      <c r="F3091" s="84" t="b">
        <v>0</v>
      </c>
      <c r="G3091" s="84" t="b">
        <v>0</v>
      </c>
    </row>
    <row r="3092" spans="1:7" x14ac:dyDescent="0.25">
      <c r="A3092" s="84" t="s">
        <v>14564</v>
      </c>
      <c r="B3092" s="84">
        <v>5</v>
      </c>
      <c r="C3092" s="122">
        <v>4.548783551462693E-3</v>
      </c>
      <c r="D3092" s="84" t="s">
        <v>12040</v>
      </c>
      <c r="E3092" s="84" t="b">
        <v>0</v>
      </c>
      <c r="F3092" s="84" t="b">
        <v>0</v>
      </c>
      <c r="G3092" s="84" t="b">
        <v>0</v>
      </c>
    </row>
    <row r="3093" spans="1:7" x14ac:dyDescent="0.25">
      <c r="A3093" s="84" t="s">
        <v>14534</v>
      </c>
      <c r="B3093" s="84">
        <v>5</v>
      </c>
      <c r="C3093" s="122">
        <v>4.548783551462693E-3</v>
      </c>
      <c r="D3093" s="84" t="s">
        <v>12040</v>
      </c>
      <c r="E3093" s="84" t="b">
        <v>0</v>
      </c>
      <c r="F3093" s="84" t="b">
        <v>0</v>
      </c>
      <c r="G3093" s="84" t="b">
        <v>0</v>
      </c>
    </row>
    <row r="3094" spans="1:7" x14ac:dyDescent="0.25">
      <c r="A3094" s="84" t="s">
        <v>14216</v>
      </c>
      <c r="B3094" s="84">
        <v>4</v>
      </c>
      <c r="C3094" s="122">
        <v>3.8792003554404307E-3</v>
      </c>
      <c r="D3094" s="84" t="s">
        <v>12040</v>
      </c>
      <c r="E3094" s="84" t="b">
        <v>1</v>
      </c>
      <c r="F3094" s="84" t="b">
        <v>0</v>
      </c>
      <c r="G3094" s="84" t="b">
        <v>0</v>
      </c>
    </row>
    <row r="3095" spans="1:7" x14ac:dyDescent="0.25">
      <c r="A3095" s="84" t="s">
        <v>14475</v>
      </c>
      <c r="B3095" s="84">
        <v>4</v>
      </c>
      <c r="C3095" s="122">
        <v>3.8792003554404307E-3</v>
      </c>
      <c r="D3095" s="84" t="s">
        <v>12040</v>
      </c>
      <c r="E3095" s="84" t="b">
        <v>0</v>
      </c>
      <c r="F3095" s="84" t="b">
        <v>0</v>
      </c>
      <c r="G3095" s="84" t="b">
        <v>0</v>
      </c>
    </row>
    <row r="3096" spans="1:7" x14ac:dyDescent="0.25">
      <c r="A3096" s="84" t="s">
        <v>2687</v>
      </c>
      <c r="B3096" s="84">
        <v>4</v>
      </c>
      <c r="C3096" s="122">
        <v>3.8792003554404307E-3</v>
      </c>
      <c r="D3096" s="84" t="s">
        <v>12040</v>
      </c>
      <c r="E3096" s="84" t="b">
        <v>0</v>
      </c>
      <c r="F3096" s="84" t="b">
        <v>0</v>
      </c>
      <c r="G3096" s="84" t="b">
        <v>0</v>
      </c>
    </row>
    <row r="3097" spans="1:7" x14ac:dyDescent="0.25">
      <c r="A3097" s="84" t="s">
        <v>14206</v>
      </c>
      <c r="B3097" s="84">
        <v>4</v>
      </c>
      <c r="C3097" s="122">
        <v>3.8792003554404307E-3</v>
      </c>
      <c r="D3097" s="84" t="s">
        <v>12040</v>
      </c>
      <c r="E3097" s="84" t="b">
        <v>0</v>
      </c>
      <c r="F3097" s="84" t="b">
        <v>0</v>
      </c>
      <c r="G3097" s="84" t="b">
        <v>0</v>
      </c>
    </row>
    <row r="3098" spans="1:7" x14ac:dyDescent="0.25">
      <c r="A3098" s="84" t="s">
        <v>14329</v>
      </c>
      <c r="B3098" s="84">
        <v>4</v>
      </c>
      <c r="C3098" s="122">
        <v>3.8792003554404307E-3</v>
      </c>
      <c r="D3098" s="84" t="s">
        <v>12040</v>
      </c>
      <c r="E3098" s="84" t="b">
        <v>0</v>
      </c>
      <c r="F3098" s="84" t="b">
        <v>0</v>
      </c>
      <c r="G3098" s="84" t="b">
        <v>0</v>
      </c>
    </row>
    <row r="3099" spans="1:7" x14ac:dyDescent="0.25">
      <c r="A3099" s="84" t="s">
        <v>14359</v>
      </c>
      <c r="B3099" s="84">
        <v>4</v>
      </c>
      <c r="C3099" s="122">
        <v>3.8792003554404307E-3</v>
      </c>
      <c r="D3099" s="84" t="s">
        <v>12040</v>
      </c>
      <c r="E3099" s="84" t="b">
        <v>0</v>
      </c>
      <c r="F3099" s="84" t="b">
        <v>0</v>
      </c>
      <c r="G3099" s="84" t="b">
        <v>0</v>
      </c>
    </row>
    <row r="3100" spans="1:7" x14ac:dyDescent="0.25">
      <c r="A3100" s="84" t="s">
        <v>14489</v>
      </c>
      <c r="B3100" s="84">
        <v>4</v>
      </c>
      <c r="C3100" s="122">
        <v>3.8792003554404307E-3</v>
      </c>
      <c r="D3100" s="84" t="s">
        <v>12040</v>
      </c>
      <c r="E3100" s="84" t="b">
        <v>0</v>
      </c>
      <c r="F3100" s="84" t="b">
        <v>0</v>
      </c>
      <c r="G3100" s="84" t="b">
        <v>0</v>
      </c>
    </row>
    <row r="3101" spans="1:7" x14ac:dyDescent="0.25">
      <c r="A3101" s="84" t="s">
        <v>14669</v>
      </c>
      <c r="B3101" s="84">
        <v>4</v>
      </c>
      <c r="C3101" s="122">
        <v>3.8792003554404307E-3</v>
      </c>
      <c r="D3101" s="84" t="s">
        <v>12040</v>
      </c>
      <c r="E3101" s="84" t="b">
        <v>1</v>
      </c>
      <c r="F3101" s="84" t="b">
        <v>0</v>
      </c>
      <c r="G3101" s="84" t="b">
        <v>0</v>
      </c>
    </row>
    <row r="3102" spans="1:7" x14ac:dyDescent="0.25">
      <c r="A3102" s="84" t="s">
        <v>14670</v>
      </c>
      <c r="B3102" s="84">
        <v>4</v>
      </c>
      <c r="C3102" s="122">
        <v>3.8792003554404307E-3</v>
      </c>
      <c r="D3102" s="84" t="s">
        <v>12040</v>
      </c>
      <c r="E3102" s="84" t="b">
        <v>0</v>
      </c>
      <c r="F3102" s="84" t="b">
        <v>0</v>
      </c>
      <c r="G3102" s="84" t="b">
        <v>0</v>
      </c>
    </row>
    <row r="3103" spans="1:7" x14ac:dyDescent="0.25">
      <c r="A3103" s="84" t="s">
        <v>14563</v>
      </c>
      <c r="B3103" s="84">
        <v>4</v>
      </c>
      <c r="C3103" s="122">
        <v>3.8792003554404307E-3</v>
      </c>
      <c r="D3103" s="84" t="s">
        <v>12040</v>
      </c>
      <c r="E3103" s="84" t="b">
        <v>0</v>
      </c>
      <c r="F3103" s="84" t="b">
        <v>0</v>
      </c>
      <c r="G3103" s="84" t="b">
        <v>0</v>
      </c>
    </row>
    <row r="3104" spans="1:7" x14ac:dyDescent="0.25">
      <c r="A3104" s="84" t="s">
        <v>14533</v>
      </c>
      <c r="B3104" s="84">
        <v>4</v>
      </c>
      <c r="C3104" s="122">
        <v>3.8792003554404307E-3</v>
      </c>
      <c r="D3104" s="84" t="s">
        <v>12040</v>
      </c>
      <c r="E3104" s="84" t="b">
        <v>1</v>
      </c>
      <c r="F3104" s="84" t="b">
        <v>0</v>
      </c>
      <c r="G3104" s="84" t="b">
        <v>0</v>
      </c>
    </row>
    <row r="3105" spans="1:7" x14ac:dyDescent="0.25">
      <c r="A3105" s="84" t="s">
        <v>14469</v>
      </c>
      <c r="B3105" s="84">
        <v>4</v>
      </c>
      <c r="C3105" s="122">
        <v>3.8792003554404307E-3</v>
      </c>
      <c r="D3105" s="84" t="s">
        <v>12040</v>
      </c>
      <c r="E3105" s="84" t="b">
        <v>0</v>
      </c>
      <c r="F3105" s="84" t="b">
        <v>0</v>
      </c>
      <c r="G3105" s="84" t="b">
        <v>0</v>
      </c>
    </row>
    <row r="3106" spans="1:7" x14ac:dyDescent="0.25">
      <c r="A3106" s="84" t="s">
        <v>14226</v>
      </c>
      <c r="B3106" s="84">
        <v>4</v>
      </c>
      <c r="C3106" s="122">
        <v>3.8792003554404307E-3</v>
      </c>
      <c r="D3106" s="84" t="s">
        <v>12040</v>
      </c>
      <c r="E3106" s="84" t="b">
        <v>1</v>
      </c>
      <c r="F3106" s="84" t="b">
        <v>0</v>
      </c>
      <c r="G3106" s="84" t="b">
        <v>0</v>
      </c>
    </row>
    <row r="3107" spans="1:7" x14ac:dyDescent="0.25">
      <c r="A3107" s="84" t="s">
        <v>14364</v>
      </c>
      <c r="B3107" s="84">
        <v>3</v>
      </c>
      <c r="C3107" s="122">
        <v>3.1416284015399879E-3</v>
      </c>
      <c r="D3107" s="84" t="s">
        <v>12040</v>
      </c>
      <c r="E3107" s="84" t="b">
        <v>0</v>
      </c>
      <c r="F3107" s="84" t="b">
        <v>0</v>
      </c>
      <c r="G3107" s="84" t="b">
        <v>0</v>
      </c>
    </row>
    <row r="3108" spans="1:7" x14ac:dyDescent="0.25">
      <c r="A3108" s="84" t="s">
        <v>14587</v>
      </c>
      <c r="B3108" s="84">
        <v>3</v>
      </c>
      <c r="C3108" s="122">
        <v>3.1416284015399879E-3</v>
      </c>
      <c r="D3108" s="84" t="s">
        <v>12040</v>
      </c>
      <c r="E3108" s="84" t="b">
        <v>0</v>
      </c>
      <c r="F3108" s="84" t="b">
        <v>0</v>
      </c>
      <c r="G3108" s="84" t="b">
        <v>0</v>
      </c>
    </row>
    <row r="3109" spans="1:7" x14ac:dyDescent="0.25">
      <c r="A3109" s="84" t="s">
        <v>14449</v>
      </c>
      <c r="B3109" s="84">
        <v>3</v>
      </c>
      <c r="C3109" s="122">
        <v>3.1416284015399879E-3</v>
      </c>
      <c r="D3109" s="84" t="s">
        <v>12040</v>
      </c>
      <c r="E3109" s="84" t="b">
        <v>0</v>
      </c>
      <c r="F3109" s="84" t="b">
        <v>0</v>
      </c>
      <c r="G3109" s="84" t="b">
        <v>0</v>
      </c>
    </row>
    <row r="3110" spans="1:7" x14ac:dyDescent="0.25">
      <c r="A3110" s="84" t="s">
        <v>12359</v>
      </c>
      <c r="B3110" s="84">
        <v>3</v>
      </c>
      <c r="C3110" s="122">
        <v>3.1416284015399879E-3</v>
      </c>
      <c r="D3110" s="84" t="s">
        <v>12040</v>
      </c>
      <c r="E3110" s="84" t="b">
        <v>0</v>
      </c>
      <c r="F3110" s="84" t="b">
        <v>0</v>
      </c>
      <c r="G3110" s="84" t="b">
        <v>0</v>
      </c>
    </row>
    <row r="3111" spans="1:7" x14ac:dyDescent="0.25">
      <c r="A3111" s="84" t="s">
        <v>721</v>
      </c>
      <c r="B3111" s="84">
        <v>3</v>
      </c>
      <c r="C3111" s="122">
        <v>3.1416284015399879E-3</v>
      </c>
      <c r="D3111" s="84" t="s">
        <v>12040</v>
      </c>
      <c r="E3111" s="84" t="b">
        <v>0</v>
      </c>
      <c r="F3111" s="84" t="b">
        <v>0</v>
      </c>
      <c r="G3111" s="84" t="b">
        <v>0</v>
      </c>
    </row>
    <row r="3112" spans="1:7" x14ac:dyDescent="0.25">
      <c r="A3112" s="84" t="s">
        <v>15018</v>
      </c>
      <c r="B3112" s="84">
        <v>3</v>
      </c>
      <c r="C3112" s="122">
        <v>3.1416284015399879E-3</v>
      </c>
      <c r="D3112" s="84" t="s">
        <v>12040</v>
      </c>
      <c r="E3112" s="84" t="b">
        <v>0</v>
      </c>
      <c r="F3112" s="84" t="b">
        <v>0</v>
      </c>
      <c r="G3112" s="84" t="b">
        <v>0</v>
      </c>
    </row>
    <row r="3113" spans="1:7" x14ac:dyDescent="0.25">
      <c r="A3113" s="84" t="s">
        <v>12352</v>
      </c>
      <c r="B3113" s="84">
        <v>3</v>
      </c>
      <c r="C3113" s="122">
        <v>3.1416284015399879E-3</v>
      </c>
      <c r="D3113" s="84" t="s">
        <v>12040</v>
      </c>
      <c r="E3113" s="84" t="b">
        <v>0</v>
      </c>
      <c r="F3113" s="84" t="b">
        <v>0</v>
      </c>
      <c r="G3113" s="84" t="b">
        <v>0</v>
      </c>
    </row>
    <row r="3114" spans="1:7" x14ac:dyDescent="0.25">
      <c r="A3114" s="84" t="s">
        <v>15019</v>
      </c>
      <c r="B3114" s="84">
        <v>3</v>
      </c>
      <c r="C3114" s="122">
        <v>3.1416284015399879E-3</v>
      </c>
      <c r="D3114" s="84" t="s">
        <v>12040</v>
      </c>
      <c r="E3114" s="84" t="b">
        <v>0</v>
      </c>
      <c r="F3114" s="84" t="b">
        <v>0</v>
      </c>
      <c r="G3114" s="84" t="b">
        <v>0</v>
      </c>
    </row>
    <row r="3115" spans="1:7" x14ac:dyDescent="0.25">
      <c r="A3115" s="84" t="s">
        <v>15020</v>
      </c>
      <c r="B3115" s="84">
        <v>3</v>
      </c>
      <c r="C3115" s="122">
        <v>3.1416284015399879E-3</v>
      </c>
      <c r="D3115" s="84" t="s">
        <v>12040</v>
      </c>
      <c r="E3115" s="84" t="b">
        <v>0</v>
      </c>
      <c r="F3115" s="84" t="b">
        <v>0</v>
      </c>
      <c r="G3115" s="84" t="b">
        <v>0</v>
      </c>
    </row>
    <row r="3116" spans="1:7" x14ac:dyDescent="0.25">
      <c r="A3116" s="84" t="s">
        <v>14513</v>
      </c>
      <c r="B3116" s="84">
        <v>3</v>
      </c>
      <c r="C3116" s="122">
        <v>3.1416284015399879E-3</v>
      </c>
      <c r="D3116" s="84" t="s">
        <v>12040</v>
      </c>
      <c r="E3116" s="84" t="b">
        <v>1</v>
      </c>
      <c r="F3116" s="84" t="b">
        <v>0</v>
      </c>
      <c r="G3116" s="84" t="b">
        <v>0</v>
      </c>
    </row>
    <row r="3117" spans="1:7" x14ac:dyDescent="0.25">
      <c r="A3117" s="84" t="s">
        <v>14333</v>
      </c>
      <c r="B3117" s="84">
        <v>2</v>
      </c>
      <c r="C3117" s="122">
        <v>2.3126237163372926E-3</v>
      </c>
      <c r="D3117" s="84" t="s">
        <v>12040</v>
      </c>
      <c r="E3117" s="84" t="b">
        <v>0</v>
      </c>
      <c r="F3117" s="84" t="b">
        <v>0</v>
      </c>
      <c r="G3117" s="84" t="b">
        <v>0</v>
      </c>
    </row>
    <row r="3118" spans="1:7" x14ac:dyDescent="0.25">
      <c r="A3118" s="84" t="s">
        <v>15472</v>
      </c>
      <c r="B3118" s="84">
        <v>2</v>
      </c>
      <c r="C3118" s="122">
        <v>2.3126237163372926E-3</v>
      </c>
      <c r="D3118" s="84" t="s">
        <v>12040</v>
      </c>
      <c r="E3118" s="84" t="b">
        <v>0</v>
      </c>
      <c r="F3118" s="84" t="b">
        <v>0</v>
      </c>
      <c r="G3118" s="84" t="b">
        <v>0</v>
      </c>
    </row>
    <row r="3119" spans="1:7" x14ac:dyDescent="0.25">
      <c r="A3119" s="84" t="s">
        <v>14193</v>
      </c>
      <c r="B3119" s="84">
        <v>2</v>
      </c>
      <c r="C3119" s="122">
        <v>2.3126237163372926E-3</v>
      </c>
      <c r="D3119" s="84" t="s">
        <v>12040</v>
      </c>
      <c r="E3119" s="84" t="b">
        <v>0</v>
      </c>
      <c r="F3119" s="84" t="b">
        <v>0</v>
      </c>
      <c r="G3119" s="84" t="b">
        <v>0</v>
      </c>
    </row>
    <row r="3120" spans="1:7" x14ac:dyDescent="0.25">
      <c r="A3120" s="84" t="s">
        <v>14884</v>
      </c>
      <c r="B3120" s="84">
        <v>2</v>
      </c>
      <c r="C3120" s="122">
        <v>2.3126237163372926E-3</v>
      </c>
      <c r="D3120" s="84" t="s">
        <v>12040</v>
      </c>
      <c r="E3120" s="84" t="b">
        <v>0</v>
      </c>
      <c r="F3120" s="84" t="b">
        <v>0</v>
      </c>
      <c r="G3120" s="84" t="b">
        <v>0</v>
      </c>
    </row>
    <row r="3121" spans="1:7" x14ac:dyDescent="0.25">
      <c r="A3121" s="84" t="s">
        <v>15028</v>
      </c>
      <c r="B3121" s="84">
        <v>2</v>
      </c>
      <c r="C3121" s="122">
        <v>2.3126237163372926E-3</v>
      </c>
      <c r="D3121" s="84" t="s">
        <v>12040</v>
      </c>
      <c r="E3121" s="84" t="b">
        <v>0</v>
      </c>
      <c r="F3121" s="84" t="b">
        <v>0</v>
      </c>
      <c r="G3121" s="84" t="b">
        <v>0</v>
      </c>
    </row>
    <row r="3122" spans="1:7" x14ac:dyDescent="0.25">
      <c r="A3122" s="84" t="s">
        <v>14251</v>
      </c>
      <c r="B3122" s="84">
        <v>2</v>
      </c>
      <c r="C3122" s="122">
        <v>2.3126237163372926E-3</v>
      </c>
      <c r="D3122" s="84" t="s">
        <v>12040</v>
      </c>
      <c r="E3122" s="84" t="b">
        <v>1</v>
      </c>
      <c r="F3122" s="84" t="b">
        <v>0</v>
      </c>
      <c r="G3122" s="84" t="b">
        <v>0</v>
      </c>
    </row>
    <row r="3123" spans="1:7" x14ac:dyDescent="0.25">
      <c r="A3123" s="84" t="s">
        <v>14629</v>
      </c>
      <c r="B3123" s="84">
        <v>2</v>
      </c>
      <c r="C3123" s="122">
        <v>2.3126237163372926E-3</v>
      </c>
      <c r="D3123" s="84" t="s">
        <v>12040</v>
      </c>
      <c r="E3123" s="84" t="b">
        <v>0</v>
      </c>
      <c r="F3123" s="84" t="b">
        <v>0</v>
      </c>
      <c r="G3123" s="84" t="b">
        <v>0</v>
      </c>
    </row>
    <row r="3124" spans="1:7" x14ac:dyDescent="0.25">
      <c r="A3124" s="84" t="s">
        <v>15029</v>
      </c>
      <c r="B3124" s="84">
        <v>2</v>
      </c>
      <c r="C3124" s="122">
        <v>2.3126237163372926E-3</v>
      </c>
      <c r="D3124" s="84" t="s">
        <v>12040</v>
      </c>
      <c r="E3124" s="84" t="b">
        <v>0</v>
      </c>
      <c r="F3124" s="84" t="b">
        <v>0</v>
      </c>
      <c r="G3124" s="84" t="b">
        <v>0</v>
      </c>
    </row>
    <row r="3125" spans="1:7" x14ac:dyDescent="0.25">
      <c r="A3125" s="84" t="s">
        <v>15030</v>
      </c>
      <c r="B3125" s="84">
        <v>2</v>
      </c>
      <c r="C3125" s="122">
        <v>2.3126237163372926E-3</v>
      </c>
      <c r="D3125" s="84" t="s">
        <v>12040</v>
      </c>
      <c r="E3125" s="84" t="b">
        <v>0</v>
      </c>
      <c r="F3125" s="84" t="b">
        <v>0</v>
      </c>
      <c r="G3125" s="84" t="b">
        <v>0</v>
      </c>
    </row>
    <row r="3126" spans="1:7" x14ac:dyDescent="0.25">
      <c r="A3126" s="84" t="s">
        <v>14633</v>
      </c>
      <c r="B3126" s="84">
        <v>2</v>
      </c>
      <c r="C3126" s="122">
        <v>2.3126237163372926E-3</v>
      </c>
      <c r="D3126" s="84" t="s">
        <v>12040</v>
      </c>
      <c r="E3126" s="84" t="b">
        <v>0</v>
      </c>
      <c r="F3126" s="84" t="b">
        <v>0</v>
      </c>
      <c r="G3126" s="84" t="b">
        <v>0</v>
      </c>
    </row>
    <row r="3127" spans="1:7" x14ac:dyDescent="0.25">
      <c r="A3127" s="84" t="s">
        <v>14554</v>
      </c>
      <c r="B3127" s="84">
        <v>2</v>
      </c>
      <c r="C3127" s="122">
        <v>2.3126237163372926E-3</v>
      </c>
      <c r="D3127" s="84" t="s">
        <v>12040</v>
      </c>
      <c r="E3127" s="84" t="b">
        <v>0</v>
      </c>
      <c r="F3127" s="84" t="b">
        <v>0</v>
      </c>
      <c r="G3127" s="84" t="b">
        <v>0</v>
      </c>
    </row>
    <row r="3128" spans="1:7" x14ac:dyDescent="0.25">
      <c r="A3128" s="84" t="s">
        <v>15094</v>
      </c>
      <c r="B3128" s="84">
        <v>2</v>
      </c>
      <c r="C3128" s="122">
        <v>2.3126237163372926E-3</v>
      </c>
      <c r="D3128" s="84" t="s">
        <v>12040</v>
      </c>
      <c r="E3128" s="84" t="b">
        <v>0</v>
      </c>
      <c r="F3128" s="84" t="b">
        <v>0</v>
      </c>
      <c r="G3128" s="84" t="b">
        <v>0</v>
      </c>
    </row>
    <row r="3129" spans="1:7" x14ac:dyDescent="0.25">
      <c r="A3129" s="84" t="s">
        <v>855</v>
      </c>
      <c r="B3129" s="84">
        <v>2</v>
      </c>
      <c r="C3129" s="122">
        <v>2.6856472549543695E-3</v>
      </c>
      <c r="D3129" s="84" t="s">
        <v>12040</v>
      </c>
      <c r="E3129" s="84" t="b">
        <v>0</v>
      </c>
      <c r="F3129" s="84" t="b">
        <v>0</v>
      </c>
      <c r="G3129" s="84" t="b">
        <v>0</v>
      </c>
    </row>
    <row r="3130" spans="1:7" x14ac:dyDescent="0.25">
      <c r="A3130" s="84" t="s">
        <v>12367</v>
      </c>
      <c r="B3130" s="84">
        <v>25</v>
      </c>
      <c r="C3130" s="122">
        <v>0</v>
      </c>
      <c r="D3130" s="84" t="s">
        <v>12041</v>
      </c>
      <c r="E3130" s="84" t="b">
        <v>0</v>
      </c>
      <c r="F3130" s="84" t="b">
        <v>0</v>
      </c>
      <c r="G3130" s="84" t="b">
        <v>0</v>
      </c>
    </row>
    <row r="3131" spans="1:7" x14ac:dyDescent="0.25">
      <c r="A3131" s="84" t="s">
        <v>12368</v>
      </c>
      <c r="B3131" s="84">
        <v>25</v>
      </c>
      <c r="C3131" s="122">
        <v>0</v>
      </c>
      <c r="D3131" s="84" t="s">
        <v>12041</v>
      </c>
      <c r="E3131" s="84" t="b">
        <v>0</v>
      </c>
      <c r="F3131" s="84" t="b">
        <v>0</v>
      </c>
      <c r="G3131" s="84" t="b">
        <v>0</v>
      </c>
    </row>
    <row r="3132" spans="1:7" x14ac:dyDescent="0.25">
      <c r="A3132" s="84" t="s">
        <v>12350</v>
      </c>
      <c r="B3132" s="84">
        <v>25</v>
      </c>
      <c r="C3132" s="122">
        <v>0</v>
      </c>
      <c r="D3132" s="84" t="s">
        <v>12041</v>
      </c>
      <c r="E3132" s="84" t="b">
        <v>0</v>
      </c>
      <c r="F3132" s="84" t="b">
        <v>0</v>
      </c>
      <c r="G3132" s="84" t="b">
        <v>0</v>
      </c>
    </row>
    <row r="3133" spans="1:7" x14ac:dyDescent="0.25">
      <c r="A3133" s="84" t="s">
        <v>12369</v>
      </c>
      <c r="B3133" s="84">
        <v>25</v>
      </c>
      <c r="C3133" s="122">
        <v>0</v>
      </c>
      <c r="D3133" s="84" t="s">
        <v>12041</v>
      </c>
      <c r="E3133" s="84" t="b">
        <v>0</v>
      </c>
      <c r="F3133" s="84" t="b">
        <v>0</v>
      </c>
      <c r="G3133" s="84" t="b">
        <v>0</v>
      </c>
    </row>
    <row r="3134" spans="1:7" x14ac:dyDescent="0.25">
      <c r="A3134" s="84" t="s">
        <v>2788</v>
      </c>
      <c r="B3134" s="84">
        <v>25</v>
      </c>
      <c r="C3134" s="122">
        <v>0</v>
      </c>
      <c r="D3134" s="84" t="s">
        <v>12041</v>
      </c>
      <c r="E3134" s="84" t="b">
        <v>0</v>
      </c>
      <c r="F3134" s="84" t="b">
        <v>0</v>
      </c>
      <c r="G3134" s="84" t="b">
        <v>0</v>
      </c>
    </row>
    <row r="3135" spans="1:7" x14ac:dyDescent="0.25">
      <c r="A3135" s="84" t="s">
        <v>2679</v>
      </c>
      <c r="B3135" s="84">
        <v>25</v>
      </c>
      <c r="C3135" s="122">
        <v>0</v>
      </c>
      <c r="D3135" s="84" t="s">
        <v>12041</v>
      </c>
      <c r="E3135" s="84" t="b">
        <v>0</v>
      </c>
      <c r="F3135" s="84" t="b">
        <v>0</v>
      </c>
      <c r="G3135" s="84" t="b">
        <v>0</v>
      </c>
    </row>
    <row r="3136" spans="1:7" x14ac:dyDescent="0.25">
      <c r="A3136" s="84" t="s">
        <v>2713</v>
      </c>
      <c r="B3136" s="84">
        <v>25</v>
      </c>
      <c r="C3136" s="122">
        <v>0</v>
      </c>
      <c r="D3136" s="84" t="s">
        <v>12041</v>
      </c>
      <c r="E3136" s="84" t="b">
        <v>0</v>
      </c>
      <c r="F3136" s="84" t="b">
        <v>0</v>
      </c>
      <c r="G3136" s="84" t="b">
        <v>0</v>
      </c>
    </row>
    <row r="3137" spans="1:7" x14ac:dyDescent="0.25">
      <c r="A3137" s="84" t="s">
        <v>855</v>
      </c>
      <c r="B3137" s="84">
        <v>25</v>
      </c>
      <c r="C3137" s="122">
        <v>0</v>
      </c>
      <c r="D3137" s="84" t="s">
        <v>12041</v>
      </c>
      <c r="E3137" s="84" t="b">
        <v>0</v>
      </c>
      <c r="F3137" s="84" t="b">
        <v>0</v>
      </c>
      <c r="G3137" s="84" t="b">
        <v>0</v>
      </c>
    </row>
    <row r="3138" spans="1:7" x14ac:dyDescent="0.25">
      <c r="A3138" s="84" t="s">
        <v>757</v>
      </c>
      <c r="B3138" s="84">
        <v>24</v>
      </c>
      <c r="C3138" s="122">
        <v>1.8105974768100374E-3</v>
      </c>
      <c r="D3138" s="84" t="s">
        <v>12041</v>
      </c>
      <c r="E3138" s="84" t="b">
        <v>0</v>
      </c>
      <c r="F3138" s="84" t="b">
        <v>0</v>
      </c>
      <c r="G3138" s="84" t="b">
        <v>0</v>
      </c>
    </row>
    <row r="3139" spans="1:7" x14ac:dyDescent="0.25">
      <c r="A3139" s="84" t="s">
        <v>12371</v>
      </c>
      <c r="B3139" s="84">
        <v>27</v>
      </c>
      <c r="C3139" s="122">
        <v>0</v>
      </c>
      <c r="D3139" s="84" t="s">
        <v>12042</v>
      </c>
      <c r="E3139" s="84" t="b">
        <v>1</v>
      </c>
      <c r="F3139" s="84" t="b">
        <v>0</v>
      </c>
      <c r="G3139" s="84" t="b">
        <v>0</v>
      </c>
    </row>
    <row r="3140" spans="1:7" x14ac:dyDescent="0.25">
      <c r="A3140" s="84" t="s">
        <v>12372</v>
      </c>
      <c r="B3140" s="84">
        <v>26</v>
      </c>
      <c r="C3140" s="122">
        <v>0</v>
      </c>
      <c r="D3140" s="84" t="s">
        <v>12042</v>
      </c>
      <c r="E3140" s="84" t="b">
        <v>0</v>
      </c>
      <c r="F3140" s="84" t="b">
        <v>0</v>
      </c>
      <c r="G3140" s="84" t="b">
        <v>0</v>
      </c>
    </row>
    <row r="3141" spans="1:7" x14ac:dyDescent="0.25">
      <c r="A3141" s="84" t="s">
        <v>2687</v>
      </c>
      <c r="B3141" s="84">
        <v>25</v>
      </c>
      <c r="C3141" s="122">
        <v>0</v>
      </c>
      <c r="D3141" s="84" t="s">
        <v>12042</v>
      </c>
      <c r="E3141" s="84" t="b">
        <v>0</v>
      </c>
      <c r="F3141" s="84" t="b">
        <v>0</v>
      </c>
      <c r="G3141" s="84" t="b">
        <v>0</v>
      </c>
    </row>
    <row r="3142" spans="1:7" x14ac:dyDescent="0.25">
      <c r="A3142" s="84" t="s">
        <v>12373</v>
      </c>
      <c r="B3142" s="84">
        <v>25</v>
      </c>
      <c r="C3142" s="122">
        <v>0</v>
      </c>
      <c r="D3142" s="84" t="s">
        <v>12042</v>
      </c>
      <c r="E3142" s="84" t="b">
        <v>0</v>
      </c>
      <c r="F3142" s="84" t="b">
        <v>0</v>
      </c>
      <c r="G3142" s="84" t="b">
        <v>0</v>
      </c>
    </row>
    <row r="3143" spans="1:7" x14ac:dyDescent="0.25">
      <c r="A3143" s="84" t="s">
        <v>12374</v>
      </c>
      <c r="B3143" s="84">
        <v>25</v>
      </c>
      <c r="C3143" s="122">
        <v>0</v>
      </c>
      <c r="D3143" s="84" t="s">
        <v>12042</v>
      </c>
      <c r="E3143" s="84" t="b">
        <v>0</v>
      </c>
      <c r="F3143" s="84" t="b">
        <v>0</v>
      </c>
      <c r="G3143" s="84" t="b">
        <v>0</v>
      </c>
    </row>
    <row r="3144" spans="1:7" x14ac:dyDescent="0.25">
      <c r="A3144" s="84" t="s">
        <v>12375</v>
      </c>
      <c r="B3144" s="84">
        <v>25</v>
      </c>
      <c r="C3144" s="122">
        <v>0</v>
      </c>
      <c r="D3144" s="84" t="s">
        <v>12042</v>
      </c>
      <c r="E3144" s="84" t="b">
        <v>0</v>
      </c>
      <c r="F3144" s="84" t="b">
        <v>0</v>
      </c>
      <c r="G3144" s="84" t="b">
        <v>0</v>
      </c>
    </row>
    <row r="3145" spans="1:7" x14ac:dyDescent="0.25">
      <c r="A3145" s="84" t="s">
        <v>12376</v>
      </c>
      <c r="B3145" s="84">
        <v>25</v>
      </c>
      <c r="C3145" s="122">
        <v>0</v>
      </c>
      <c r="D3145" s="84" t="s">
        <v>12042</v>
      </c>
      <c r="E3145" s="84" t="b">
        <v>0</v>
      </c>
      <c r="F3145" s="84" t="b">
        <v>0</v>
      </c>
      <c r="G3145" s="84" t="b">
        <v>0</v>
      </c>
    </row>
    <row r="3146" spans="1:7" x14ac:dyDescent="0.25">
      <c r="A3146" s="84" t="s">
        <v>12377</v>
      </c>
      <c r="B3146" s="84">
        <v>25</v>
      </c>
      <c r="C3146" s="122">
        <v>0</v>
      </c>
      <c r="D3146" s="84" t="s">
        <v>12042</v>
      </c>
      <c r="E3146" s="84" t="b">
        <v>0</v>
      </c>
      <c r="F3146" s="84" t="b">
        <v>0</v>
      </c>
      <c r="G3146" s="84" t="b">
        <v>0</v>
      </c>
    </row>
    <row r="3147" spans="1:7" x14ac:dyDescent="0.25">
      <c r="A3147" s="84" t="s">
        <v>12378</v>
      </c>
      <c r="B3147" s="84">
        <v>25</v>
      </c>
      <c r="C3147" s="122">
        <v>0</v>
      </c>
      <c r="D3147" s="84" t="s">
        <v>12042</v>
      </c>
      <c r="E3147" s="84" t="b">
        <v>0</v>
      </c>
      <c r="F3147" s="84" t="b">
        <v>0</v>
      </c>
      <c r="G3147" s="84" t="b">
        <v>0</v>
      </c>
    </row>
    <row r="3148" spans="1:7" x14ac:dyDescent="0.25">
      <c r="A3148" s="84" t="s">
        <v>12379</v>
      </c>
      <c r="B3148" s="84">
        <v>25</v>
      </c>
      <c r="C3148" s="122">
        <v>0</v>
      </c>
      <c r="D3148" s="84" t="s">
        <v>12042</v>
      </c>
      <c r="E3148" s="84" t="b">
        <v>0</v>
      </c>
      <c r="F3148" s="84" t="b">
        <v>0</v>
      </c>
      <c r="G3148" s="84" t="b">
        <v>0</v>
      </c>
    </row>
    <row r="3149" spans="1:7" x14ac:dyDescent="0.25">
      <c r="A3149" s="84" t="s">
        <v>14201</v>
      </c>
      <c r="B3149" s="84">
        <v>25</v>
      </c>
      <c r="C3149" s="122">
        <v>0</v>
      </c>
      <c r="D3149" s="84" t="s">
        <v>12042</v>
      </c>
      <c r="E3149" s="84" t="b">
        <v>0</v>
      </c>
      <c r="F3149" s="84" t="b">
        <v>0</v>
      </c>
      <c r="G3149" s="84" t="b">
        <v>0</v>
      </c>
    </row>
    <row r="3150" spans="1:7" x14ac:dyDescent="0.25">
      <c r="A3150" s="84" t="s">
        <v>14222</v>
      </c>
      <c r="B3150" s="84">
        <v>25</v>
      </c>
      <c r="C3150" s="122">
        <v>0</v>
      </c>
      <c r="D3150" s="84" t="s">
        <v>12042</v>
      </c>
      <c r="E3150" s="84" t="b">
        <v>0</v>
      </c>
      <c r="F3150" s="84" t="b">
        <v>0</v>
      </c>
      <c r="G3150" s="84" t="b">
        <v>0</v>
      </c>
    </row>
    <row r="3151" spans="1:7" x14ac:dyDescent="0.25">
      <c r="A3151" s="84" t="s">
        <v>323</v>
      </c>
      <c r="B3151" s="84">
        <v>24</v>
      </c>
      <c r="C3151" s="122">
        <v>1.2588473581371562E-3</v>
      </c>
      <c r="D3151" s="84" t="s">
        <v>12042</v>
      </c>
      <c r="E3151" s="84" t="b">
        <v>0</v>
      </c>
      <c r="F3151" s="84" t="b">
        <v>0</v>
      </c>
      <c r="G3151" s="84" t="b">
        <v>0</v>
      </c>
    </row>
    <row r="3152" spans="1:7" x14ac:dyDescent="0.25">
      <c r="A3152" s="84" t="s">
        <v>731</v>
      </c>
      <c r="B3152" s="84">
        <v>17</v>
      </c>
      <c r="C3152" s="122">
        <v>6.4466791200246745E-3</v>
      </c>
      <c r="D3152" s="84" t="s">
        <v>12043</v>
      </c>
      <c r="E3152" s="84" t="b">
        <v>0</v>
      </c>
      <c r="F3152" s="84" t="b">
        <v>0</v>
      </c>
      <c r="G3152" s="84" t="b">
        <v>0</v>
      </c>
    </row>
    <row r="3153" spans="1:7" x14ac:dyDescent="0.25">
      <c r="A3153" s="84" t="s">
        <v>2803</v>
      </c>
      <c r="B3153" s="84">
        <v>13</v>
      </c>
      <c r="C3153" s="122">
        <v>1.9767347970370774E-2</v>
      </c>
      <c r="D3153" s="84" t="s">
        <v>12043</v>
      </c>
      <c r="E3153" s="84" t="b">
        <v>0</v>
      </c>
      <c r="F3153" s="84" t="b">
        <v>0</v>
      </c>
      <c r="G3153" s="84" t="b">
        <v>0</v>
      </c>
    </row>
    <row r="3154" spans="1:7" x14ac:dyDescent="0.25">
      <c r="A3154" s="84" t="s">
        <v>874</v>
      </c>
      <c r="B3154" s="84">
        <v>7</v>
      </c>
      <c r="C3154" s="122">
        <v>1.3801028029081145E-2</v>
      </c>
      <c r="D3154" s="84" t="s">
        <v>12043</v>
      </c>
      <c r="E3154" s="84" t="b">
        <v>1</v>
      </c>
      <c r="F3154" s="84" t="b">
        <v>0</v>
      </c>
      <c r="G3154" s="84" t="b">
        <v>0</v>
      </c>
    </row>
    <row r="3155" spans="1:7" x14ac:dyDescent="0.25">
      <c r="A3155" s="84" t="s">
        <v>12295</v>
      </c>
      <c r="B3155" s="84">
        <v>6</v>
      </c>
      <c r="C3155" s="122">
        <v>1.3489290355791959E-2</v>
      </c>
      <c r="D3155" s="84" t="s">
        <v>12043</v>
      </c>
      <c r="E3155" s="84" t="b">
        <v>0</v>
      </c>
      <c r="F3155" s="84" t="b">
        <v>0</v>
      </c>
      <c r="G3155" s="84" t="b">
        <v>0</v>
      </c>
    </row>
    <row r="3156" spans="1:7" x14ac:dyDescent="0.25">
      <c r="A3156" s="84" t="s">
        <v>939</v>
      </c>
      <c r="B3156" s="84">
        <v>6</v>
      </c>
      <c r="C3156" s="122">
        <v>1.7855189340643559E-2</v>
      </c>
      <c r="D3156" s="84" t="s">
        <v>12043</v>
      </c>
      <c r="E3156" s="84" t="b">
        <v>0</v>
      </c>
      <c r="F3156" s="84" t="b">
        <v>0</v>
      </c>
      <c r="G3156" s="84" t="b">
        <v>0</v>
      </c>
    </row>
    <row r="3157" spans="1:7" x14ac:dyDescent="0.25">
      <c r="A3157" s="84" t="s">
        <v>484</v>
      </c>
      <c r="B3157" s="84">
        <v>4</v>
      </c>
      <c r="C3157" s="122">
        <v>1.190345956042904E-2</v>
      </c>
      <c r="D3157" s="84" t="s">
        <v>12043</v>
      </c>
      <c r="E3157" s="84" t="b">
        <v>0</v>
      </c>
      <c r="F3157" s="84" t="b">
        <v>0</v>
      </c>
      <c r="G3157" s="84" t="b">
        <v>0</v>
      </c>
    </row>
    <row r="3158" spans="1:7" x14ac:dyDescent="0.25">
      <c r="A3158" s="84" t="s">
        <v>217</v>
      </c>
      <c r="B3158" s="84">
        <v>4</v>
      </c>
      <c r="C3158" s="122">
        <v>1.190345956042904E-2</v>
      </c>
      <c r="D3158" s="84" t="s">
        <v>12043</v>
      </c>
      <c r="E3158" s="84" t="b">
        <v>0</v>
      </c>
      <c r="F3158" s="84" t="b">
        <v>0</v>
      </c>
      <c r="G3158" s="84" t="b">
        <v>0</v>
      </c>
    </row>
    <row r="3159" spans="1:7" x14ac:dyDescent="0.25">
      <c r="A3159" s="84" t="s">
        <v>855</v>
      </c>
      <c r="B3159" s="84">
        <v>4</v>
      </c>
      <c r="C3159" s="122">
        <v>1.190345956042904E-2</v>
      </c>
      <c r="D3159" s="84" t="s">
        <v>12043</v>
      </c>
      <c r="E3159" s="84" t="b">
        <v>0</v>
      </c>
      <c r="F3159" s="84" t="b">
        <v>0</v>
      </c>
      <c r="G3159" s="84" t="b">
        <v>0</v>
      </c>
    </row>
    <row r="3160" spans="1:7" x14ac:dyDescent="0.25">
      <c r="A3160" s="84" t="s">
        <v>12381</v>
      </c>
      <c r="B3160" s="84">
        <v>4</v>
      </c>
      <c r="C3160" s="122">
        <v>1.190345956042904E-2</v>
      </c>
      <c r="D3160" s="84" t="s">
        <v>12043</v>
      </c>
      <c r="E3160" s="84" t="b">
        <v>0</v>
      </c>
      <c r="F3160" s="84" t="b">
        <v>0</v>
      </c>
      <c r="G3160" s="84" t="b">
        <v>0</v>
      </c>
    </row>
    <row r="3161" spans="1:7" x14ac:dyDescent="0.25">
      <c r="A3161" s="84" t="s">
        <v>12382</v>
      </c>
      <c r="B3161" s="84">
        <v>3</v>
      </c>
      <c r="C3161" s="122">
        <v>1.0476421983647812E-2</v>
      </c>
      <c r="D3161" s="84" t="s">
        <v>12043</v>
      </c>
      <c r="E3161" s="84" t="b">
        <v>0</v>
      </c>
      <c r="F3161" s="84" t="b">
        <v>0</v>
      </c>
      <c r="G3161" s="84" t="b">
        <v>0</v>
      </c>
    </row>
    <row r="3162" spans="1:7" x14ac:dyDescent="0.25">
      <c r="A3162" s="84" t="s">
        <v>14212</v>
      </c>
      <c r="B3162" s="84">
        <v>3</v>
      </c>
      <c r="C3162" s="122">
        <v>1.0476421983647812E-2</v>
      </c>
      <c r="D3162" s="84" t="s">
        <v>12043</v>
      </c>
      <c r="E3162" s="84" t="b">
        <v>1</v>
      </c>
      <c r="F3162" s="84" t="b">
        <v>0</v>
      </c>
      <c r="G3162" s="84" t="b">
        <v>0</v>
      </c>
    </row>
    <row r="3163" spans="1:7" x14ac:dyDescent="0.25">
      <c r="A3163" s="84" t="s">
        <v>14671</v>
      </c>
      <c r="B3163" s="84">
        <v>3</v>
      </c>
      <c r="C3163" s="122">
        <v>1.0476421983647812E-2</v>
      </c>
      <c r="D3163" s="84" t="s">
        <v>12043</v>
      </c>
      <c r="E3163" s="84" t="b">
        <v>0</v>
      </c>
      <c r="F3163" s="84" t="b">
        <v>0</v>
      </c>
      <c r="G3163" s="84" t="b">
        <v>0</v>
      </c>
    </row>
    <row r="3164" spans="1:7" x14ac:dyDescent="0.25">
      <c r="A3164" s="84" t="s">
        <v>14281</v>
      </c>
      <c r="B3164" s="84">
        <v>3</v>
      </c>
      <c r="C3164" s="122">
        <v>1.0476421983647812E-2</v>
      </c>
      <c r="D3164" s="84" t="s">
        <v>12043</v>
      </c>
      <c r="E3164" s="84" t="b">
        <v>0</v>
      </c>
      <c r="F3164" s="84" t="b">
        <v>0</v>
      </c>
      <c r="G3164" s="84" t="b">
        <v>0</v>
      </c>
    </row>
    <row r="3165" spans="1:7" x14ac:dyDescent="0.25">
      <c r="A3165" s="84" t="s">
        <v>14225</v>
      </c>
      <c r="B3165" s="84">
        <v>3</v>
      </c>
      <c r="C3165" s="122">
        <v>1.0476421983647812E-2</v>
      </c>
      <c r="D3165" s="84" t="s">
        <v>12043</v>
      </c>
      <c r="E3165" s="84" t="b">
        <v>0</v>
      </c>
      <c r="F3165" s="84" t="b">
        <v>0</v>
      </c>
      <c r="G3165" s="84" t="b">
        <v>0</v>
      </c>
    </row>
    <row r="3166" spans="1:7" x14ac:dyDescent="0.25">
      <c r="A3166" s="84" t="s">
        <v>14867</v>
      </c>
      <c r="B3166" s="84">
        <v>3</v>
      </c>
      <c r="C3166" s="122">
        <v>1.0476421983647812E-2</v>
      </c>
      <c r="D3166" s="84" t="s">
        <v>12043</v>
      </c>
      <c r="E3166" s="84" t="b">
        <v>0</v>
      </c>
      <c r="F3166" s="84" t="b">
        <v>0</v>
      </c>
      <c r="G3166" s="84" t="b">
        <v>0</v>
      </c>
    </row>
    <row r="3167" spans="1:7" x14ac:dyDescent="0.25">
      <c r="A3167" s="84" t="s">
        <v>14672</v>
      </c>
      <c r="B3167" s="84">
        <v>3</v>
      </c>
      <c r="C3167" s="122">
        <v>1.0476421983647812E-2</v>
      </c>
      <c r="D3167" s="84" t="s">
        <v>12043</v>
      </c>
      <c r="E3167" s="84" t="b">
        <v>0</v>
      </c>
      <c r="F3167" s="84" t="b">
        <v>0</v>
      </c>
      <c r="G3167" s="84" t="b">
        <v>0</v>
      </c>
    </row>
    <row r="3168" spans="1:7" x14ac:dyDescent="0.25">
      <c r="A3168" s="84" t="s">
        <v>14868</v>
      </c>
      <c r="B3168" s="84">
        <v>3</v>
      </c>
      <c r="C3168" s="122">
        <v>1.0476421983647812E-2</v>
      </c>
      <c r="D3168" s="84" t="s">
        <v>12043</v>
      </c>
      <c r="E3168" s="84" t="b">
        <v>0</v>
      </c>
      <c r="F3168" s="84" t="b">
        <v>0</v>
      </c>
      <c r="G3168" s="84" t="b">
        <v>0</v>
      </c>
    </row>
    <row r="3169" spans="1:7" x14ac:dyDescent="0.25">
      <c r="A3169" s="84" t="s">
        <v>14673</v>
      </c>
      <c r="B3169" s="84">
        <v>3</v>
      </c>
      <c r="C3169" s="122">
        <v>1.0476421983647812E-2</v>
      </c>
      <c r="D3169" s="84" t="s">
        <v>12043</v>
      </c>
      <c r="E3169" s="84" t="b">
        <v>0</v>
      </c>
      <c r="F3169" s="84" t="b">
        <v>0</v>
      </c>
      <c r="G3169" s="84" t="b">
        <v>0</v>
      </c>
    </row>
    <row r="3170" spans="1:7" x14ac:dyDescent="0.25">
      <c r="A3170" s="84" t="s">
        <v>14440</v>
      </c>
      <c r="B3170" s="84">
        <v>3</v>
      </c>
      <c r="C3170" s="122">
        <v>1.0476421983647812E-2</v>
      </c>
      <c r="D3170" s="84" t="s">
        <v>12043</v>
      </c>
      <c r="E3170" s="84" t="b">
        <v>0</v>
      </c>
      <c r="F3170" s="84" t="b">
        <v>0</v>
      </c>
      <c r="G3170" s="84" t="b">
        <v>0</v>
      </c>
    </row>
    <row r="3171" spans="1:7" x14ac:dyDescent="0.25">
      <c r="A3171" s="84" t="s">
        <v>14869</v>
      </c>
      <c r="B3171" s="84">
        <v>3</v>
      </c>
      <c r="C3171" s="122">
        <v>1.0476421983647812E-2</v>
      </c>
      <c r="D3171" s="84" t="s">
        <v>12043</v>
      </c>
      <c r="E3171" s="84" t="b">
        <v>1</v>
      </c>
      <c r="F3171" s="84" t="b">
        <v>0</v>
      </c>
      <c r="G3171" s="84" t="b">
        <v>0</v>
      </c>
    </row>
    <row r="3172" spans="1:7" x14ac:dyDescent="0.25">
      <c r="A3172" s="84" t="s">
        <v>14870</v>
      </c>
      <c r="B3172" s="84">
        <v>3</v>
      </c>
      <c r="C3172" s="122">
        <v>1.0476421983647812E-2</v>
      </c>
      <c r="D3172" s="84" t="s">
        <v>12043</v>
      </c>
      <c r="E3172" s="84" t="b">
        <v>0</v>
      </c>
      <c r="F3172" s="84" t="b">
        <v>0</v>
      </c>
      <c r="G3172" s="84" t="b">
        <v>0</v>
      </c>
    </row>
    <row r="3173" spans="1:7" x14ac:dyDescent="0.25">
      <c r="A3173" s="84" t="s">
        <v>14223</v>
      </c>
      <c r="B3173" s="84">
        <v>3</v>
      </c>
      <c r="C3173" s="122">
        <v>1.0476421983647812E-2</v>
      </c>
      <c r="D3173" s="84" t="s">
        <v>12043</v>
      </c>
      <c r="E3173" s="84" t="b">
        <v>0</v>
      </c>
      <c r="F3173" s="84" t="b">
        <v>0</v>
      </c>
      <c r="G3173" s="84" t="b">
        <v>0</v>
      </c>
    </row>
    <row r="3174" spans="1:7" x14ac:dyDescent="0.25">
      <c r="A3174" s="84" t="s">
        <v>873</v>
      </c>
      <c r="B3174" s="84">
        <v>3</v>
      </c>
      <c r="C3174" s="122">
        <v>1.0476421983647812E-2</v>
      </c>
      <c r="D3174" s="84" t="s">
        <v>12043</v>
      </c>
      <c r="E3174" s="84" t="b">
        <v>0</v>
      </c>
      <c r="F3174" s="84" t="b">
        <v>0</v>
      </c>
      <c r="G3174" s="84" t="b">
        <v>0</v>
      </c>
    </row>
    <row r="3175" spans="1:7" x14ac:dyDescent="0.25">
      <c r="A3175" s="84" t="s">
        <v>872</v>
      </c>
      <c r="B3175" s="84">
        <v>3</v>
      </c>
      <c r="C3175" s="122">
        <v>1.0476421983647812E-2</v>
      </c>
      <c r="D3175" s="84" t="s">
        <v>12043</v>
      </c>
      <c r="E3175" s="84" t="b">
        <v>0</v>
      </c>
      <c r="F3175" s="84" t="b">
        <v>0</v>
      </c>
      <c r="G3175" s="84" t="b">
        <v>0</v>
      </c>
    </row>
    <row r="3176" spans="1:7" x14ac:dyDescent="0.25">
      <c r="A3176" s="84" t="s">
        <v>14566</v>
      </c>
      <c r="B3176" s="84">
        <v>2</v>
      </c>
      <c r="C3176" s="122">
        <v>8.4395809840490752E-3</v>
      </c>
      <c r="D3176" s="84" t="s">
        <v>12043</v>
      </c>
      <c r="E3176" s="84" t="b">
        <v>0</v>
      </c>
      <c r="F3176" s="84" t="b">
        <v>0</v>
      </c>
      <c r="G3176" s="84" t="b">
        <v>0</v>
      </c>
    </row>
    <row r="3177" spans="1:7" x14ac:dyDescent="0.25">
      <c r="A3177" s="84" t="s">
        <v>14866</v>
      </c>
      <c r="B3177" s="84">
        <v>2</v>
      </c>
      <c r="C3177" s="122">
        <v>8.4395809840490752E-3</v>
      </c>
      <c r="D3177" s="84" t="s">
        <v>12043</v>
      </c>
      <c r="E3177" s="84" t="b">
        <v>0</v>
      </c>
      <c r="F3177" s="84" t="b">
        <v>0</v>
      </c>
      <c r="G3177" s="84" t="b">
        <v>0</v>
      </c>
    </row>
    <row r="3178" spans="1:7" x14ac:dyDescent="0.25">
      <c r="A3178" s="84" t="s">
        <v>15140</v>
      </c>
      <c r="B3178" s="84">
        <v>2</v>
      </c>
      <c r="C3178" s="122">
        <v>8.4395809840490752E-3</v>
      </c>
      <c r="D3178" s="84" t="s">
        <v>12043</v>
      </c>
      <c r="E3178" s="84" t="b">
        <v>0</v>
      </c>
      <c r="F3178" s="84" t="b">
        <v>0</v>
      </c>
      <c r="G3178" s="84" t="b">
        <v>0</v>
      </c>
    </row>
    <row r="3179" spans="1:7" x14ac:dyDescent="0.25">
      <c r="A3179" s="84" t="s">
        <v>700</v>
      </c>
      <c r="B3179" s="84">
        <v>2</v>
      </c>
      <c r="C3179" s="122">
        <v>8.4395809840490752E-3</v>
      </c>
      <c r="D3179" s="84" t="s">
        <v>12043</v>
      </c>
      <c r="E3179" s="84" t="b">
        <v>0</v>
      </c>
      <c r="F3179" s="84" t="b">
        <v>0</v>
      </c>
      <c r="G3179" s="84" t="b">
        <v>0</v>
      </c>
    </row>
    <row r="3180" spans="1:7" x14ac:dyDescent="0.25">
      <c r="A3180" s="84" t="s">
        <v>15141</v>
      </c>
      <c r="B3180" s="84">
        <v>2</v>
      </c>
      <c r="C3180" s="122">
        <v>8.4395809840490752E-3</v>
      </c>
      <c r="D3180" s="84" t="s">
        <v>12043</v>
      </c>
      <c r="E3180" s="84" t="b">
        <v>0</v>
      </c>
      <c r="F3180" s="84" t="b">
        <v>0</v>
      </c>
      <c r="G3180" s="84" t="b">
        <v>0</v>
      </c>
    </row>
    <row r="3181" spans="1:7" x14ac:dyDescent="0.25">
      <c r="A3181" s="84" t="s">
        <v>15142</v>
      </c>
      <c r="B3181" s="84">
        <v>2</v>
      </c>
      <c r="C3181" s="122">
        <v>8.4395809840490752E-3</v>
      </c>
      <c r="D3181" s="84" t="s">
        <v>12043</v>
      </c>
      <c r="E3181" s="84" t="b">
        <v>0</v>
      </c>
      <c r="F3181" s="84" t="b">
        <v>0</v>
      </c>
      <c r="G3181" s="84" t="b">
        <v>0</v>
      </c>
    </row>
    <row r="3182" spans="1:7" x14ac:dyDescent="0.25">
      <c r="A3182" s="84" t="s">
        <v>14272</v>
      </c>
      <c r="B3182" s="84">
        <v>2</v>
      </c>
      <c r="C3182" s="122">
        <v>8.4395809840490752E-3</v>
      </c>
      <c r="D3182" s="84" t="s">
        <v>12043</v>
      </c>
      <c r="E3182" s="84" t="b">
        <v>0</v>
      </c>
      <c r="F3182" s="84" t="b">
        <v>0</v>
      </c>
      <c r="G3182" s="84" t="b">
        <v>0</v>
      </c>
    </row>
    <row r="3183" spans="1:7" x14ac:dyDescent="0.25">
      <c r="A3183" s="84" t="s">
        <v>14344</v>
      </c>
      <c r="B3183" s="84">
        <v>2</v>
      </c>
      <c r="C3183" s="122">
        <v>8.4395809840490752E-3</v>
      </c>
      <c r="D3183" s="84" t="s">
        <v>12043</v>
      </c>
      <c r="E3183" s="84" t="b">
        <v>0</v>
      </c>
      <c r="F3183" s="84" t="b">
        <v>0</v>
      </c>
      <c r="G3183" s="84" t="b">
        <v>0</v>
      </c>
    </row>
    <row r="3184" spans="1:7" x14ac:dyDescent="0.25">
      <c r="A3184" s="84" t="s">
        <v>14674</v>
      </c>
      <c r="B3184" s="84">
        <v>2</v>
      </c>
      <c r="C3184" s="122">
        <v>8.4395809840490752E-3</v>
      </c>
      <c r="D3184" s="84" t="s">
        <v>12043</v>
      </c>
      <c r="E3184" s="84" t="b">
        <v>0</v>
      </c>
      <c r="F3184" s="84" t="b">
        <v>0</v>
      </c>
      <c r="G3184" s="84" t="b">
        <v>0</v>
      </c>
    </row>
    <row r="3185" spans="1:7" x14ac:dyDescent="0.25">
      <c r="A3185" s="84" t="s">
        <v>8333</v>
      </c>
      <c r="B3185" s="84">
        <v>2</v>
      </c>
      <c r="C3185" s="122">
        <v>8.4395809840490752E-3</v>
      </c>
      <c r="D3185" s="84" t="s">
        <v>12043</v>
      </c>
      <c r="E3185" s="84" t="b">
        <v>0</v>
      </c>
      <c r="F3185" s="84" t="b">
        <v>0</v>
      </c>
      <c r="G3185" s="84" t="b">
        <v>0</v>
      </c>
    </row>
    <row r="3186" spans="1:7" x14ac:dyDescent="0.25">
      <c r="A3186" s="84" t="s">
        <v>871</v>
      </c>
      <c r="B3186" s="84">
        <v>2</v>
      </c>
      <c r="C3186" s="122">
        <v>8.4395809840490752E-3</v>
      </c>
      <c r="D3186" s="84" t="s">
        <v>12043</v>
      </c>
      <c r="E3186" s="84" t="b">
        <v>0</v>
      </c>
      <c r="F3186" s="84" t="b">
        <v>0</v>
      </c>
      <c r="G3186" s="84" t="b">
        <v>0</v>
      </c>
    </row>
    <row r="3187" spans="1:7" x14ac:dyDescent="0.25">
      <c r="A3187" s="84" t="s">
        <v>325</v>
      </c>
      <c r="B3187" s="84">
        <v>2</v>
      </c>
      <c r="C3187" s="122">
        <v>1.0927432187883631E-2</v>
      </c>
      <c r="D3187" s="84" t="s">
        <v>12043</v>
      </c>
      <c r="E3187" s="84" t="b">
        <v>0</v>
      </c>
      <c r="F3187" s="84" t="b">
        <v>0</v>
      </c>
      <c r="G3187" s="84" t="b">
        <v>0</v>
      </c>
    </row>
    <row r="3188" spans="1:7" x14ac:dyDescent="0.25">
      <c r="A3188" s="84" t="s">
        <v>14985</v>
      </c>
      <c r="B3188" s="84">
        <v>2</v>
      </c>
      <c r="C3188" s="122">
        <v>8.4395809840490752E-3</v>
      </c>
      <c r="D3188" s="84" t="s">
        <v>12043</v>
      </c>
      <c r="E3188" s="84" t="b">
        <v>0</v>
      </c>
      <c r="F3188" s="84" t="b">
        <v>0</v>
      </c>
      <c r="G3188" s="84" t="b">
        <v>0</v>
      </c>
    </row>
    <row r="3189" spans="1:7" x14ac:dyDescent="0.25">
      <c r="A3189" s="84" t="s">
        <v>14986</v>
      </c>
      <c r="B3189" s="84">
        <v>2</v>
      </c>
      <c r="C3189" s="122">
        <v>8.4395809840490752E-3</v>
      </c>
      <c r="D3189" s="84" t="s">
        <v>12043</v>
      </c>
      <c r="E3189" s="84" t="b">
        <v>0</v>
      </c>
      <c r="F3189" s="84" t="b">
        <v>0</v>
      </c>
      <c r="G3189" s="84" t="b">
        <v>0</v>
      </c>
    </row>
    <row r="3190" spans="1:7" x14ac:dyDescent="0.25">
      <c r="A3190" s="84" t="s">
        <v>14764</v>
      </c>
      <c r="B3190" s="84">
        <v>2</v>
      </c>
      <c r="C3190" s="122">
        <v>8.4395809840490752E-3</v>
      </c>
      <c r="D3190" s="84" t="s">
        <v>12043</v>
      </c>
      <c r="E3190" s="84" t="b">
        <v>0</v>
      </c>
      <c r="F3190" s="84" t="b">
        <v>0</v>
      </c>
      <c r="G3190" s="84" t="b">
        <v>0</v>
      </c>
    </row>
    <row r="3191" spans="1:7" x14ac:dyDescent="0.25">
      <c r="A3191" s="84" t="s">
        <v>14765</v>
      </c>
      <c r="B3191" s="84">
        <v>2</v>
      </c>
      <c r="C3191" s="122">
        <v>8.4395809840490752E-3</v>
      </c>
      <c r="D3191" s="84" t="s">
        <v>12043</v>
      </c>
      <c r="E3191" s="84" t="b">
        <v>0</v>
      </c>
      <c r="F3191" s="84" t="b">
        <v>0</v>
      </c>
      <c r="G3191" s="84" t="b">
        <v>0</v>
      </c>
    </row>
    <row r="3192" spans="1:7" x14ac:dyDescent="0.25">
      <c r="A3192" s="84" t="s">
        <v>14766</v>
      </c>
      <c r="B3192" s="84">
        <v>2</v>
      </c>
      <c r="C3192" s="122">
        <v>8.4395809840490752E-3</v>
      </c>
      <c r="D3192" s="84" t="s">
        <v>12043</v>
      </c>
      <c r="E3192" s="84" t="b">
        <v>0</v>
      </c>
      <c r="F3192" s="84" t="b">
        <v>0</v>
      </c>
      <c r="G3192" s="84" t="b">
        <v>0</v>
      </c>
    </row>
    <row r="3193" spans="1:7" x14ac:dyDescent="0.25">
      <c r="A3193" s="84" t="s">
        <v>14239</v>
      </c>
      <c r="B3193" s="84">
        <v>2</v>
      </c>
      <c r="C3193" s="122">
        <v>8.4395809840490752E-3</v>
      </c>
      <c r="D3193" s="84" t="s">
        <v>12043</v>
      </c>
      <c r="E3193" s="84" t="b">
        <v>0</v>
      </c>
      <c r="F3193" s="84" t="b">
        <v>0</v>
      </c>
      <c r="G3193" s="84" t="b">
        <v>0</v>
      </c>
    </row>
    <row r="3194" spans="1:7" x14ac:dyDescent="0.25">
      <c r="A3194" s="84" t="s">
        <v>14397</v>
      </c>
      <c r="B3194" s="84">
        <v>2</v>
      </c>
      <c r="C3194" s="122">
        <v>8.4395809840490752E-3</v>
      </c>
      <c r="D3194" s="84" t="s">
        <v>12043</v>
      </c>
      <c r="E3194" s="84" t="b">
        <v>0</v>
      </c>
      <c r="F3194" s="84" t="b">
        <v>0</v>
      </c>
      <c r="G3194" s="84" t="b">
        <v>0</v>
      </c>
    </row>
    <row r="3195" spans="1:7" x14ac:dyDescent="0.25">
      <c r="A3195" s="84" t="s">
        <v>14987</v>
      </c>
      <c r="B3195" s="84">
        <v>2</v>
      </c>
      <c r="C3195" s="122">
        <v>8.4395809840490752E-3</v>
      </c>
      <c r="D3195" s="84" t="s">
        <v>12043</v>
      </c>
      <c r="E3195" s="84" t="b">
        <v>0</v>
      </c>
      <c r="F3195" s="84" t="b">
        <v>0</v>
      </c>
      <c r="G3195" s="84" t="b">
        <v>0</v>
      </c>
    </row>
    <row r="3196" spans="1:7" x14ac:dyDescent="0.25">
      <c r="A3196" s="84" t="s">
        <v>14452</v>
      </c>
      <c r="B3196" s="84">
        <v>2</v>
      </c>
      <c r="C3196" s="122">
        <v>8.4395809840490752E-3</v>
      </c>
      <c r="D3196" s="84" t="s">
        <v>12043</v>
      </c>
      <c r="E3196" s="84" t="b">
        <v>0</v>
      </c>
      <c r="F3196" s="84" t="b">
        <v>0</v>
      </c>
      <c r="G3196" s="84" t="b">
        <v>0</v>
      </c>
    </row>
    <row r="3197" spans="1:7" x14ac:dyDescent="0.25">
      <c r="A3197" s="84" t="s">
        <v>14763</v>
      </c>
      <c r="B3197" s="84">
        <v>2</v>
      </c>
      <c r="C3197" s="122">
        <v>8.4395809840490752E-3</v>
      </c>
      <c r="D3197" s="84" t="s">
        <v>12043</v>
      </c>
      <c r="E3197" s="84" t="b">
        <v>0</v>
      </c>
      <c r="F3197" s="84" t="b">
        <v>1</v>
      </c>
      <c r="G3197" s="84" t="b">
        <v>0</v>
      </c>
    </row>
    <row r="3198" spans="1:7" x14ac:dyDescent="0.25">
      <c r="A3198" s="84" t="s">
        <v>14680</v>
      </c>
      <c r="B3198" s="84">
        <v>2</v>
      </c>
      <c r="C3198" s="122">
        <v>8.4395809840490752E-3</v>
      </c>
      <c r="D3198" s="84" t="s">
        <v>12043</v>
      </c>
      <c r="E3198" s="84" t="b">
        <v>1</v>
      </c>
      <c r="F3198" s="84" t="b">
        <v>0</v>
      </c>
      <c r="G3198" s="84" t="b">
        <v>0</v>
      </c>
    </row>
    <row r="3199" spans="1:7" x14ac:dyDescent="0.25">
      <c r="A3199" s="84" t="s">
        <v>14984</v>
      </c>
      <c r="B3199" s="84">
        <v>2</v>
      </c>
      <c r="C3199" s="122">
        <v>8.4395809840490752E-3</v>
      </c>
      <c r="D3199" s="84" t="s">
        <v>12043</v>
      </c>
      <c r="E3199" s="84" t="b">
        <v>0</v>
      </c>
      <c r="F3199" s="84" t="b">
        <v>0</v>
      </c>
      <c r="G3199" s="84" t="b">
        <v>0</v>
      </c>
    </row>
    <row r="3200" spans="1:7" x14ac:dyDescent="0.25">
      <c r="A3200" s="84" t="s">
        <v>14355</v>
      </c>
      <c r="B3200" s="84">
        <v>2</v>
      </c>
      <c r="C3200" s="122">
        <v>8.4395809840490752E-3</v>
      </c>
      <c r="D3200" s="84" t="s">
        <v>12043</v>
      </c>
      <c r="E3200" s="84" t="b">
        <v>0</v>
      </c>
      <c r="F3200" s="84" t="b">
        <v>0</v>
      </c>
      <c r="G3200" s="84" t="b">
        <v>0</v>
      </c>
    </row>
    <row r="3201" spans="1:7" x14ac:dyDescent="0.25">
      <c r="A3201" s="84" t="s">
        <v>12299</v>
      </c>
      <c r="B3201" s="84">
        <v>2</v>
      </c>
      <c r="C3201" s="122">
        <v>8.4395809840490752E-3</v>
      </c>
      <c r="D3201" s="84" t="s">
        <v>12043</v>
      </c>
      <c r="E3201" s="84" t="b">
        <v>0</v>
      </c>
      <c r="F3201" s="84" t="b">
        <v>0</v>
      </c>
      <c r="G3201" s="84" t="b">
        <v>0</v>
      </c>
    </row>
    <row r="3202" spans="1:7" x14ac:dyDescent="0.25">
      <c r="A3202" s="84" t="s">
        <v>14428</v>
      </c>
      <c r="B3202" s="84">
        <v>2</v>
      </c>
      <c r="C3202" s="122">
        <v>8.4395809840490752E-3</v>
      </c>
      <c r="D3202" s="84" t="s">
        <v>12043</v>
      </c>
      <c r="E3202" s="84" t="b">
        <v>0</v>
      </c>
      <c r="F3202" s="84" t="b">
        <v>0</v>
      </c>
      <c r="G3202" s="84" t="b">
        <v>0</v>
      </c>
    </row>
    <row r="3203" spans="1:7" x14ac:dyDescent="0.25">
      <c r="A3203" s="84" t="s">
        <v>14334</v>
      </c>
      <c r="B3203" s="84">
        <v>2</v>
      </c>
      <c r="C3203" s="122">
        <v>8.4395809840490752E-3</v>
      </c>
      <c r="D3203" s="84" t="s">
        <v>12043</v>
      </c>
      <c r="E3203" s="84" t="b">
        <v>0</v>
      </c>
      <c r="F3203" s="84" t="b">
        <v>0</v>
      </c>
      <c r="G3203" s="84" t="b">
        <v>0</v>
      </c>
    </row>
    <row r="3204" spans="1:7" x14ac:dyDescent="0.25">
      <c r="A3204" s="84" t="s">
        <v>14375</v>
      </c>
      <c r="B3204" s="84">
        <v>2</v>
      </c>
      <c r="C3204" s="122">
        <v>8.4395809840490752E-3</v>
      </c>
      <c r="D3204" s="84" t="s">
        <v>12043</v>
      </c>
      <c r="E3204" s="84" t="b">
        <v>0</v>
      </c>
      <c r="F3204" s="84" t="b">
        <v>0</v>
      </c>
      <c r="G3204" s="84" t="b">
        <v>0</v>
      </c>
    </row>
    <row r="3205" spans="1:7" x14ac:dyDescent="0.25">
      <c r="A3205" s="84" t="s">
        <v>14332</v>
      </c>
      <c r="B3205" s="84">
        <v>2</v>
      </c>
      <c r="C3205" s="122">
        <v>8.4395809840490752E-3</v>
      </c>
      <c r="D3205" s="84" t="s">
        <v>12043</v>
      </c>
      <c r="E3205" s="84" t="b">
        <v>0</v>
      </c>
      <c r="F3205" s="84" t="b">
        <v>0</v>
      </c>
      <c r="G3205" s="84" t="b">
        <v>0</v>
      </c>
    </row>
    <row r="3206" spans="1:7" x14ac:dyDescent="0.25">
      <c r="A3206" s="84" t="s">
        <v>8406</v>
      </c>
      <c r="B3206" s="84">
        <v>2</v>
      </c>
      <c r="C3206" s="122">
        <v>8.4395809840490752E-3</v>
      </c>
      <c r="D3206" s="84" t="s">
        <v>12043</v>
      </c>
      <c r="E3206" s="84" t="b">
        <v>0</v>
      </c>
      <c r="F3206" s="84" t="b">
        <v>0</v>
      </c>
      <c r="G3206" s="84" t="b">
        <v>0</v>
      </c>
    </row>
    <row r="3207" spans="1:7" x14ac:dyDescent="0.25">
      <c r="A3207" s="84" t="s">
        <v>15194</v>
      </c>
      <c r="B3207" s="84">
        <v>2</v>
      </c>
      <c r="C3207" s="122">
        <v>8.4395809840490752E-3</v>
      </c>
      <c r="D3207" s="84" t="s">
        <v>12043</v>
      </c>
      <c r="E3207" s="84" t="b">
        <v>0</v>
      </c>
      <c r="F3207" s="84" t="b">
        <v>0</v>
      </c>
      <c r="G3207" s="84" t="b">
        <v>0</v>
      </c>
    </row>
    <row r="3208" spans="1:7" x14ac:dyDescent="0.25">
      <c r="A3208" s="84" t="s">
        <v>15195</v>
      </c>
      <c r="B3208" s="84">
        <v>2</v>
      </c>
      <c r="C3208" s="122">
        <v>8.4395809840490752E-3</v>
      </c>
      <c r="D3208" s="84" t="s">
        <v>12043</v>
      </c>
      <c r="E3208" s="84" t="b">
        <v>0</v>
      </c>
      <c r="F3208" s="84" t="b">
        <v>0</v>
      </c>
      <c r="G3208" s="84" t="b">
        <v>0</v>
      </c>
    </row>
    <row r="3209" spans="1:7" x14ac:dyDescent="0.25">
      <c r="A3209" s="84" t="s">
        <v>14200</v>
      </c>
      <c r="B3209" s="84">
        <v>2</v>
      </c>
      <c r="C3209" s="122">
        <v>8.4395809840490752E-3</v>
      </c>
      <c r="D3209" s="84" t="s">
        <v>12043</v>
      </c>
      <c r="E3209" s="84" t="b">
        <v>0</v>
      </c>
      <c r="F3209" s="84" t="b">
        <v>0</v>
      </c>
      <c r="G3209" s="84" t="b">
        <v>0</v>
      </c>
    </row>
    <row r="3210" spans="1:7" x14ac:dyDescent="0.25">
      <c r="A3210" s="84" t="s">
        <v>15196</v>
      </c>
      <c r="B3210" s="84">
        <v>2</v>
      </c>
      <c r="C3210" s="122">
        <v>8.4395809840490752E-3</v>
      </c>
      <c r="D3210" s="84" t="s">
        <v>12043</v>
      </c>
      <c r="E3210" s="84" t="b">
        <v>0</v>
      </c>
      <c r="F3210" s="84" t="b">
        <v>0</v>
      </c>
      <c r="G3210" s="84" t="b">
        <v>0</v>
      </c>
    </row>
    <row r="3211" spans="1:7" x14ac:dyDescent="0.25">
      <c r="A3211" s="84" t="s">
        <v>2788</v>
      </c>
      <c r="B3211" s="84">
        <v>2</v>
      </c>
      <c r="C3211" s="122">
        <v>8.4395809840490752E-3</v>
      </c>
      <c r="D3211" s="84" t="s">
        <v>12043</v>
      </c>
      <c r="E3211" s="84" t="b">
        <v>0</v>
      </c>
      <c r="F3211" s="84" t="b">
        <v>0</v>
      </c>
      <c r="G3211" s="84" t="b">
        <v>0</v>
      </c>
    </row>
    <row r="3212" spans="1:7" x14ac:dyDescent="0.25">
      <c r="A3212" s="84" t="s">
        <v>419</v>
      </c>
      <c r="B3212" s="84">
        <v>2</v>
      </c>
      <c r="C3212" s="122">
        <v>8.4395809840490752E-3</v>
      </c>
      <c r="D3212" s="84" t="s">
        <v>12043</v>
      </c>
      <c r="E3212" s="84" t="b">
        <v>0</v>
      </c>
      <c r="F3212" s="84" t="b">
        <v>0</v>
      </c>
      <c r="G3212" s="84" t="b">
        <v>0</v>
      </c>
    </row>
    <row r="3213" spans="1:7" x14ac:dyDescent="0.25">
      <c r="A3213" s="84" t="s">
        <v>14489</v>
      </c>
      <c r="B3213" s="84">
        <v>2</v>
      </c>
      <c r="C3213" s="122">
        <v>8.4395809840490752E-3</v>
      </c>
      <c r="D3213" s="84" t="s">
        <v>12043</v>
      </c>
      <c r="E3213" s="84" t="b">
        <v>0</v>
      </c>
      <c r="F3213" s="84" t="b">
        <v>0</v>
      </c>
      <c r="G3213" s="84" t="b">
        <v>0</v>
      </c>
    </row>
    <row r="3214" spans="1:7" x14ac:dyDescent="0.25">
      <c r="A3214" s="84" t="s">
        <v>14202</v>
      </c>
      <c r="B3214" s="84">
        <v>2</v>
      </c>
      <c r="C3214" s="122">
        <v>8.4395809840490752E-3</v>
      </c>
      <c r="D3214" s="84" t="s">
        <v>12043</v>
      </c>
      <c r="E3214" s="84" t="b">
        <v>0</v>
      </c>
      <c r="F3214" s="84" t="b">
        <v>0</v>
      </c>
      <c r="G3214" s="84" t="b">
        <v>0</v>
      </c>
    </row>
    <row r="3215" spans="1:7" x14ac:dyDescent="0.25">
      <c r="A3215" s="84" t="s">
        <v>14306</v>
      </c>
      <c r="B3215" s="84">
        <v>2</v>
      </c>
      <c r="C3215" s="122">
        <v>8.4395809840490752E-3</v>
      </c>
      <c r="D3215" s="84" t="s">
        <v>12043</v>
      </c>
      <c r="E3215" s="84" t="b">
        <v>0</v>
      </c>
      <c r="F3215" s="84" t="b">
        <v>0</v>
      </c>
      <c r="G3215" s="84" t="b">
        <v>0</v>
      </c>
    </row>
    <row r="3216" spans="1:7" x14ac:dyDescent="0.25">
      <c r="A3216" s="84" t="s">
        <v>14276</v>
      </c>
      <c r="B3216" s="84">
        <v>2</v>
      </c>
      <c r="C3216" s="122">
        <v>8.4395809840490752E-3</v>
      </c>
      <c r="D3216" s="84" t="s">
        <v>12043</v>
      </c>
      <c r="E3216" s="84" t="b">
        <v>0</v>
      </c>
      <c r="F3216" s="84" t="b">
        <v>0</v>
      </c>
      <c r="G3216" s="84" t="b">
        <v>0</v>
      </c>
    </row>
    <row r="3217" spans="1:7" x14ac:dyDescent="0.25">
      <c r="A3217" s="84" t="s">
        <v>14322</v>
      </c>
      <c r="B3217" s="84">
        <v>2</v>
      </c>
      <c r="C3217" s="122">
        <v>8.4395809840490752E-3</v>
      </c>
      <c r="D3217" s="84" t="s">
        <v>12043</v>
      </c>
      <c r="E3217" s="84" t="b">
        <v>0</v>
      </c>
      <c r="F3217" s="84" t="b">
        <v>0</v>
      </c>
      <c r="G3217" s="84" t="b">
        <v>0</v>
      </c>
    </row>
    <row r="3218" spans="1:7" x14ac:dyDescent="0.25">
      <c r="A3218" s="84" t="s">
        <v>867</v>
      </c>
      <c r="B3218" s="84">
        <v>2</v>
      </c>
      <c r="C3218" s="122">
        <v>8.4395809840490752E-3</v>
      </c>
      <c r="D3218" s="84" t="s">
        <v>12043</v>
      </c>
      <c r="E3218" s="84" t="b">
        <v>0</v>
      </c>
      <c r="F3218" s="84" t="b">
        <v>0</v>
      </c>
      <c r="G3218" s="84" t="b">
        <v>0</v>
      </c>
    </row>
    <row r="3219" spans="1:7" x14ac:dyDescent="0.25">
      <c r="A3219" s="84" t="s">
        <v>12299</v>
      </c>
      <c r="B3219" s="84">
        <v>21</v>
      </c>
      <c r="C3219" s="122">
        <v>9.3552402364344058E-3</v>
      </c>
      <c r="D3219" s="84" t="s">
        <v>12044</v>
      </c>
      <c r="E3219" s="84" t="b">
        <v>0</v>
      </c>
      <c r="F3219" s="84" t="b">
        <v>0</v>
      </c>
      <c r="G3219" s="84" t="b">
        <v>0</v>
      </c>
    </row>
    <row r="3220" spans="1:7" x14ac:dyDescent="0.25">
      <c r="A3220" s="84" t="s">
        <v>731</v>
      </c>
      <c r="B3220" s="84">
        <v>15</v>
      </c>
      <c r="C3220" s="122">
        <v>4.8478313906709074E-3</v>
      </c>
      <c r="D3220" s="84" t="s">
        <v>12044</v>
      </c>
      <c r="E3220" s="84" t="b">
        <v>0</v>
      </c>
      <c r="F3220" s="84" t="b">
        <v>0</v>
      </c>
      <c r="G3220" s="84" t="b">
        <v>0</v>
      </c>
    </row>
    <row r="3221" spans="1:7" x14ac:dyDescent="0.25">
      <c r="A3221" s="84" t="s">
        <v>12350</v>
      </c>
      <c r="B3221" s="84">
        <v>15</v>
      </c>
      <c r="C3221" s="122">
        <v>1.8430407897794768E-2</v>
      </c>
      <c r="D3221" s="84" t="s">
        <v>12044</v>
      </c>
      <c r="E3221" s="84" t="b">
        <v>0</v>
      </c>
      <c r="F3221" s="84" t="b">
        <v>0</v>
      </c>
      <c r="G3221" s="84" t="b">
        <v>0</v>
      </c>
    </row>
    <row r="3222" spans="1:7" x14ac:dyDescent="0.25">
      <c r="A3222" s="84" t="s">
        <v>2803</v>
      </c>
      <c r="B3222" s="84">
        <v>13</v>
      </c>
      <c r="C3222" s="122">
        <v>1.5973020178088798E-2</v>
      </c>
      <c r="D3222" s="84" t="s">
        <v>12044</v>
      </c>
      <c r="E3222" s="84" t="b">
        <v>0</v>
      </c>
      <c r="F3222" s="84" t="b">
        <v>0</v>
      </c>
      <c r="G3222" s="84" t="b">
        <v>0</v>
      </c>
    </row>
    <row r="3223" spans="1:7" x14ac:dyDescent="0.25">
      <c r="A3223" s="84" t="s">
        <v>627</v>
      </c>
      <c r="B3223" s="84">
        <v>11</v>
      </c>
      <c r="C3223" s="122">
        <v>9.6027674261056802E-3</v>
      </c>
      <c r="D3223" s="84" t="s">
        <v>12044</v>
      </c>
      <c r="E3223" s="84" t="b">
        <v>0</v>
      </c>
      <c r="F3223" s="84" t="b">
        <v>0</v>
      </c>
      <c r="G3223" s="84" t="b">
        <v>0</v>
      </c>
    </row>
    <row r="3224" spans="1:7" x14ac:dyDescent="0.25">
      <c r="A3224" s="84" t="s">
        <v>2788</v>
      </c>
      <c r="B3224" s="84">
        <v>10</v>
      </c>
      <c r="C3224" s="122">
        <v>1.4374796657606631E-2</v>
      </c>
      <c r="D3224" s="84" t="s">
        <v>12044</v>
      </c>
      <c r="E3224" s="84" t="b">
        <v>0</v>
      </c>
      <c r="F3224" s="84" t="b">
        <v>0</v>
      </c>
      <c r="G3224" s="84" t="b">
        <v>0</v>
      </c>
    </row>
    <row r="3225" spans="1:7" x14ac:dyDescent="0.25">
      <c r="A3225" s="84" t="s">
        <v>12384</v>
      </c>
      <c r="B3225" s="84">
        <v>9</v>
      </c>
      <c r="C3225" s="122">
        <v>2.0435602069002391E-2</v>
      </c>
      <c r="D3225" s="84" t="s">
        <v>12044</v>
      </c>
      <c r="E3225" s="84" t="b">
        <v>0</v>
      </c>
      <c r="F3225" s="84" t="b">
        <v>0</v>
      </c>
      <c r="G3225" s="84" t="b">
        <v>0</v>
      </c>
    </row>
    <row r="3226" spans="1:7" x14ac:dyDescent="0.25">
      <c r="A3226" s="84" t="s">
        <v>12296</v>
      </c>
      <c r="B3226" s="84">
        <v>8</v>
      </c>
      <c r="C3226" s="122">
        <v>1.1499837326085307E-2</v>
      </c>
      <c r="D3226" s="84" t="s">
        <v>12044</v>
      </c>
      <c r="E3226" s="84" t="b">
        <v>0</v>
      </c>
      <c r="F3226" s="84" t="b">
        <v>0</v>
      </c>
      <c r="G3226" s="84" t="b">
        <v>0</v>
      </c>
    </row>
    <row r="3227" spans="1:7" x14ac:dyDescent="0.25">
      <c r="A3227" s="84" t="s">
        <v>12369</v>
      </c>
      <c r="B3227" s="84">
        <v>7</v>
      </c>
      <c r="C3227" s="122">
        <v>1.1719270431115692E-2</v>
      </c>
      <c r="D3227" s="84" t="s">
        <v>12044</v>
      </c>
      <c r="E3227" s="84" t="b">
        <v>0</v>
      </c>
      <c r="F3227" s="84" t="b">
        <v>0</v>
      </c>
      <c r="G3227" s="84" t="b">
        <v>0</v>
      </c>
    </row>
    <row r="3228" spans="1:7" x14ac:dyDescent="0.25">
      <c r="A3228" s="84" t="s">
        <v>12385</v>
      </c>
      <c r="B3228" s="84">
        <v>6</v>
      </c>
      <c r="C3228" s="122">
        <v>1.1684602156399895E-2</v>
      </c>
      <c r="D3228" s="84" t="s">
        <v>12044</v>
      </c>
      <c r="E3228" s="84" t="b">
        <v>0</v>
      </c>
      <c r="F3228" s="84" t="b">
        <v>0</v>
      </c>
      <c r="G3228" s="84" t="b">
        <v>0</v>
      </c>
    </row>
    <row r="3229" spans="1:7" x14ac:dyDescent="0.25">
      <c r="A3229" s="84" t="s">
        <v>14496</v>
      </c>
      <c r="B3229" s="84">
        <v>6</v>
      </c>
      <c r="C3229" s="122">
        <v>1.1684602156399895E-2</v>
      </c>
      <c r="D3229" s="84" t="s">
        <v>12044</v>
      </c>
      <c r="E3229" s="84" t="b">
        <v>1</v>
      </c>
      <c r="F3229" s="84" t="b">
        <v>0</v>
      </c>
      <c r="G3229" s="84" t="b">
        <v>0</v>
      </c>
    </row>
    <row r="3230" spans="1:7" x14ac:dyDescent="0.25">
      <c r="A3230" s="84" t="s">
        <v>14497</v>
      </c>
      <c r="B3230" s="84">
        <v>6</v>
      </c>
      <c r="C3230" s="122">
        <v>1.1684602156399895E-2</v>
      </c>
      <c r="D3230" s="84" t="s">
        <v>12044</v>
      </c>
      <c r="E3230" s="84" t="b">
        <v>0</v>
      </c>
      <c r="F3230" s="84" t="b">
        <v>0</v>
      </c>
      <c r="G3230" s="84" t="b">
        <v>0</v>
      </c>
    </row>
    <row r="3231" spans="1:7" x14ac:dyDescent="0.25">
      <c r="A3231" s="84" t="s">
        <v>14462</v>
      </c>
      <c r="B3231" s="84">
        <v>6</v>
      </c>
      <c r="C3231" s="122">
        <v>1.1684602156399895E-2</v>
      </c>
      <c r="D3231" s="84" t="s">
        <v>12044</v>
      </c>
      <c r="E3231" s="84" t="b">
        <v>0</v>
      </c>
      <c r="F3231" s="84" t="b">
        <v>0</v>
      </c>
      <c r="G3231" s="84" t="b">
        <v>0</v>
      </c>
    </row>
    <row r="3232" spans="1:7" x14ac:dyDescent="0.25">
      <c r="A3232" s="84" t="s">
        <v>14415</v>
      </c>
      <c r="B3232" s="84">
        <v>6</v>
      </c>
      <c r="C3232" s="122">
        <v>1.1684602156399895E-2</v>
      </c>
      <c r="D3232" s="84" t="s">
        <v>12044</v>
      </c>
      <c r="E3232" s="84" t="b">
        <v>0</v>
      </c>
      <c r="F3232" s="84" t="b">
        <v>0</v>
      </c>
      <c r="G3232" s="84" t="b">
        <v>0</v>
      </c>
    </row>
    <row r="3233" spans="1:7" x14ac:dyDescent="0.25">
      <c r="A3233" s="84" t="s">
        <v>2679</v>
      </c>
      <c r="B3233" s="84">
        <v>6</v>
      </c>
      <c r="C3233" s="122">
        <v>1.1684602156399895E-2</v>
      </c>
      <c r="D3233" s="84" t="s">
        <v>12044</v>
      </c>
      <c r="E3233" s="84" t="b">
        <v>0</v>
      </c>
      <c r="F3233" s="84" t="b">
        <v>0</v>
      </c>
      <c r="G3233" s="84" t="b">
        <v>0</v>
      </c>
    </row>
    <row r="3234" spans="1:7" x14ac:dyDescent="0.25">
      <c r="A3234" s="84" t="s">
        <v>14450</v>
      </c>
      <c r="B3234" s="84">
        <v>5</v>
      </c>
      <c r="C3234" s="122">
        <v>1.1353112260556882E-2</v>
      </c>
      <c r="D3234" s="84" t="s">
        <v>12044</v>
      </c>
      <c r="E3234" s="84" t="b">
        <v>0</v>
      </c>
      <c r="F3234" s="84" t="b">
        <v>0</v>
      </c>
      <c r="G3234" s="84" t="b">
        <v>0</v>
      </c>
    </row>
    <row r="3235" spans="1:7" x14ac:dyDescent="0.25">
      <c r="A3235" s="84" t="s">
        <v>14382</v>
      </c>
      <c r="B3235" s="84">
        <v>4</v>
      </c>
      <c r="C3235" s="122">
        <v>1.0664694102454592E-2</v>
      </c>
      <c r="D3235" s="84" t="s">
        <v>12044</v>
      </c>
      <c r="E3235" s="84" t="b">
        <v>0</v>
      </c>
      <c r="F3235" s="84" t="b">
        <v>0</v>
      </c>
      <c r="G3235" s="84" t="b">
        <v>0</v>
      </c>
    </row>
    <row r="3236" spans="1:7" x14ac:dyDescent="0.25">
      <c r="A3236" s="84" t="s">
        <v>14361</v>
      </c>
      <c r="B3236" s="84">
        <v>4</v>
      </c>
      <c r="C3236" s="122">
        <v>1.0664694102454592E-2</v>
      </c>
      <c r="D3236" s="84" t="s">
        <v>12044</v>
      </c>
      <c r="E3236" s="84" t="b">
        <v>1</v>
      </c>
      <c r="F3236" s="84" t="b">
        <v>0</v>
      </c>
      <c r="G3236" s="84" t="b">
        <v>0</v>
      </c>
    </row>
    <row r="3237" spans="1:7" x14ac:dyDescent="0.25">
      <c r="A3237" s="84" t="s">
        <v>14405</v>
      </c>
      <c r="B3237" s="84">
        <v>4</v>
      </c>
      <c r="C3237" s="122">
        <v>1.0664694102454592E-2</v>
      </c>
      <c r="D3237" s="84" t="s">
        <v>12044</v>
      </c>
      <c r="E3237" s="84" t="b">
        <v>0</v>
      </c>
      <c r="F3237" s="84" t="b">
        <v>0</v>
      </c>
      <c r="G3237" s="84" t="b">
        <v>0</v>
      </c>
    </row>
    <row r="3238" spans="1:7" x14ac:dyDescent="0.25">
      <c r="A3238" s="84" t="s">
        <v>14216</v>
      </c>
      <c r="B3238" s="84">
        <v>4</v>
      </c>
      <c r="C3238" s="122">
        <v>1.0664694102454592E-2</v>
      </c>
      <c r="D3238" s="84" t="s">
        <v>12044</v>
      </c>
      <c r="E3238" s="84" t="b">
        <v>1</v>
      </c>
      <c r="F3238" s="84" t="b">
        <v>0</v>
      </c>
      <c r="G3238" s="84" t="b">
        <v>0</v>
      </c>
    </row>
    <row r="3239" spans="1:7" x14ac:dyDescent="0.25">
      <c r="A3239" s="84" t="s">
        <v>14676</v>
      </c>
      <c r="B3239" s="84">
        <v>4</v>
      </c>
      <c r="C3239" s="122">
        <v>1.0664694102454592E-2</v>
      </c>
      <c r="D3239" s="84" t="s">
        <v>12044</v>
      </c>
      <c r="E3239" s="84" t="b">
        <v>0</v>
      </c>
      <c r="F3239" s="84" t="b">
        <v>0</v>
      </c>
      <c r="G3239" s="84" t="b">
        <v>0</v>
      </c>
    </row>
    <row r="3240" spans="1:7" x14ac:dyDescent="0.25">
      <c r="A3240" s="84" t="s">
        <v>14677</v>
      </c>
      <c r="B3240" s="84">
        <v>4</v>
      </c>
      <c r="C3240" s="122">
        <v>1.0664694102454592E-2</v>
      </c>
      <c r="D3240" s="84" t="s">
        <v>12044</v>
      </c>
      <c r="E3240" s="84" t="b">
        <v>0</v>
      </c>
      <c r="F3240" s="84" t="b">
        <v>0</v>
      </c>
      <c r="G3240" s="84" t="b">
        <v>0</v>
      </c>
    </row>
    <row r="3241" spans="1:7" x14ac:dyDescent="0.25">
      <c r="A3241" s="84" t="s">
        <v>845</v>
      </c>
      <c r="B3241" s="84">
        <v>2</v>
      </c>
      <c r="C3241" s="122">
        <v>7.7897347709332647E-3</v>
      </c>
      <c r="D3241" s="84" t="s">
        <v>12044</v>
      </c>
      <c r="E3241" s="84" t="b">
        <v>0</v>
      </c>
      <c r="F3241" s="84" t="b">
        <v>0</v>
      </c>
      <c r="G3241" s="84" t="b">
        <v>0</v>
      </c>
    </row>
    <row r="3242" spans="1:7" x14ac:dyDescent="0.25">
      <c r="A3242" s="84" t="s">
        <v>12363</v>
      </c>
      <c r="B3242" s="84">
        <v>2</v>
      </c>
      <c r="C3242" s="122">
        <v>7.7897347709332647E-3</v>
      </c>
      <c r="D3242" s="84" t="s">
        <v>12044</v>
      </c>
      <c r="E3242" s="84" t="b">
        <v>0</v>
      </c>
      <c r="F3242" s="84" t="b">
        <v>0</v>
      </c>
      <c r="G3242" s="84" t="b">
        <v>0</v>
      </c>
    </row>
    <row r="3243" spans="1:7" x14ac:dyDescent="0.25">
      <c r="A3243" s="84" t="s">
        <v>14293</v>
      </c>
      <c r="B3243" s="84">
        <v>2</v>
      </c>
      <c r="C3243" s="122">
        <v>7.7897347709332647E-3</v>
      </c>
      <c r="D3243" s="84" t="s">
        <v>12044</v>
      </c>
      <c r="E3243" s="84" t="b">
        <v>0</v>
      </c>
      <c r="F3243" s="84" t="b">
        <v>0</v>
      </c>
      <c r="G3243" s="84" t="b">
        <v>0</v>
      </c>
    </row>
    <row r="3244" spans="1:7" x14ac:dyDescent="0.25">
      <c r="A3244" s="84" t="s">
        <v>14252</v>
      </c>
      <c r="B3244" s="84">
        <v>2</v>
      </c>
      <c r="C3244" s="122">
        <v>7.7897347709332647E-3</v>
      </c>
      <c r="D3244" s="84" t="s">
        <v>12044</v>
      </c>
      <c r="E3244" s="84" t="b">
        <v>0</v>
      </c>
      <c r="F3244" s="84" t="b">
        <v>0</v>
      </c>
      <c r="G3244" s="84" t="b">
        <v>0</v>
      </c>
    </row>
    <row r="3245" spans="1:7" x14ac:dyDescent="0.25">
      <c r="A3245" s="84" t="s">
        <v>927</v>
      </c>
      <c r="B3245" s="84">
        <v>2</v>
      </c>
      <c r="C3245" s="122">
        <v>7.7897347709332647E-3</v>
      </c>
      <c r="D3245" s="84" t="s">
        <v>12044</v>
      </c>
      <c r="E3245" s="84" t="b">
        <v>0</v>
      </c>
      <c r="F3245" s="84" t="b">
        <v>0</v>
      </c>
      <c r="G3245" s="84" t="b">
        <v>0</v>
      </c>
    </row>
    <row r="3246" spans="1:7" x14ac:dyDescent="0.25">
      <c r="A3246" s="84" t="s">
        <v>14399</v>
      </c>
      <c r="B3246" s="84">
        <v>2</v>
      </c>
      <c r="C3246" s="122">
        <v>7.7897347709332647E-3</v>
      </c>
      <c r="D3246" s="84" t="s">
        <v>12044</v>
      </c>
      <c r="E3246" s="84" t="b">
        <v>0</v>
      </c>
      <c r="F3246" s="84" t="b">
        <v>0</v>
      </c>
      <c r="G3246" s="84" t="b">
        <v>0</v>
      </c>
    </row>
    <row r="3247" spans="1:7" x14ac:dyDescent="0.25">
      <c r="A3247" s="84" t="s">
        <v>14218</v>
      </c>
      <c r="B3247" s="84">
        <v>2</v>
      </c>
      <c r="C3247" s="122">
        <v>7.7897347709332647E-3</v>
      </c>
      <c r="D3247" s="84" t="s">
        <v>12044</v>
      </c>
      <c r="E3247" s="84" t="b">
        <v>0</v>
      </c>
      <c r="F3247" s="84" t="b">
        <v>0</v>
      </c>
      <c r="G3247" s="84" t="b">
        <v>0</v>
      </c>
    </row>
    <row r="3248" spans="1:7" x14ac:dyDescent="0.25">
      <c r="A3248" s="84" t="s">
        <v>14316</v>
      </c>
      <c r="B3248" s="84">
        <v>2</v>
      </c>
      <c r="C3248" s="122">
        <v>7.7897347709332647E-3</v>
      </c>
      <c r="D3248" s="84" t="s">
        <v>12044</v>
      </c>
      <c r="E3248" s="84" t="b">
        <v>1</v>
      </c>
      <c r="F3248" s="84" t="b">
        <v>0</v>
      </c>
      <c r="G3248" s="84" t="b">
        <v>0</v>
      </c>
    </row>
    <row r="3249" spans="1:7" x14ac:dyDescent="0.25">
      <c r="A3249" s="84" t="s">
        <v>12280</v>
      </c>
      <c r="B3249" s="84">
        <v>2</v>
      </c>
      <c r="C3249" s="122">
        <v>7.7897347709332647E-3</v>
      </c>
      <c r="D3249" s="84" t="s">
        <v>12044</v>
      </c>
      <c r="E3249" s="84" t="b">
        <v>0</v>
      </c>
      <c r="F3249" s="84" t="b">
        <v>0</v>
      </c>
      <c r="G3249" s="84" t="b">
        <v>0</v>
      </c>
    </row>
    <row r="3250" spans="1:7" x14ac:dyDescent="0.25">
      <c r="A3250" s="84" t="s">
        <v>14479</v>
      </c>
      <c r="B3250" s="84">
        <v>2</v>
      </c>
      <c r="C3250" s="122">
        <v>7.7897347709332647E-3</v>
      </c>
      <c r="D3250" s="84" t="s">
        <v>12044</v>
      </c>
      <c r="E3250" s="84" t="b">
        <v>0</v>
      </c>
      <c r="F3250" s="84" t="b">
        <v>0</v>
      </c>
      <c r="G3250" s="84" t="b">
        <v>0</v>
      </c>
    </row>
    <row r="3251" spans="1:7" x14ac:dyDescent="0.25">
      <c r="A3251" s="84" t="s">
        <v>14480</v>
      </c>
      <c r="B3251" s="84">
        <v>2</v>
      </c>
      <c r="C3251" s="122">
        <v>7.7897347709332647E-3</v>
      </c>
      <c r="D3251" s="84" t="s">
        <v>12044</v>
      </c>
      <c r="E3251" s="84" t="b">
        <v>0</v>
      </c>
      <c r="F3251" s="84" t="b">
        <v>0</v>
      </c>
      <c r="G3251" s="84" t="b">
        <v>0</v>
      </c>
    </row>
    <row r="3252" spans="1:7" x14ac:dyDescent="0.25">
      <c r="A3252" s="84" t="s">
        <v>14294</v>
      </c>
      <c r="B3252" s="84">
        <v>2</v>
      </c>
      <c r="C3252" s="122">
        <v>7.7897347709332647E-3</v>
      </c>
      <c r="D3252" s="84" t="s">
        <v>12044</v>
      </c>
      <c r="E3252" s="84" t="b">
        <v>0</v>
      </c>
      <c r="F3252" s="84" t="b">
        <v>0</v>
      </c>
      <c r="G3252" s="84" t="b">
        <v>0</v>
      </c>
    </row>
    <row r="3253" spans="1:7" x14ac:dyDescent="0.25">
      <c r="A3253" s="84" t="s">
        <v>916</v>
      </c>
      <c r="B3253" s="84">
        <v>2</v>
      </c>
      <c r="C3253" s="122">
        <v>7.7897347709332647E-3</v>
      </c>
      <c r="D3253" s="84" t="s">
        <v>12044</v>
      </c>
      <c r="E3253" s="84" t="b">
        <v>0</v>
      </c>
      <c r="F3253" s="84" t="b">
        <v>0</v>
      </c>
      <c r="G3253" s="84" t="b">
        <v>0</v>
      </c>
    </row>
    <row r="3254" spans="1:7" x14ac:dyDescent="0.25">
      <c r="A3254" s="84" t="s">
        <v>12300</v>
      </c>
      <c r="B3254" s="84">
        <v>2</v>
      </c>
      <c r="C3254" s="122">
        <v>7.7897347709332647E-3</v>
      </c>
      <c r="D3254" s="84" t="s">
        <v>12044</v>
      </c>
      <c r="E3254" s="84" t="b">
        <v>0</v>
      </c>
      <c r="F3254" s="84" t="b">
        <v>0</v>
      </c>
      <c r="G3254" s="84" t="b">
        <v>0</v>
      </c>
    </row>
    <row r="3255" spans="1:7" x14ac:dyDescent="0.25">
      <c r="A3255" s="84" t="s">
        <v>12301</v>
      </c>
      <c r="B3255" s="84">
        <v>2</v>
      </c>
      <c r="C3255" s="122">
        <v>7.7897347709332647E-3</v>
      </c>
      <c r="D3255" s="84" t="s">
        <v>12044</v>
      </c>
      <c r="E3255" s="84" t="b">
        <v>0</v>
      </c>
      <c r="F3255" s="84" t="b">
        <v>0</v>
      </c>
      <c r="G3255" s="84" t="b">
        <v>0</v>
      </c>
    </row>
    <row r="3256" spans="1:7" x14ac:dyDescent="0.25">
      <c r="A3256" s="84" t="s">
        <v>14204</v>
      </c>
      <c r="B3256" s="84">
        <v>2</v>
      </c>
      <c r="C3256" s="122">
        <v>7.7897347709332647E-3</v>
      </c>
      <c r="D3256" s="84" t="s">
        <v>12044</v>
      </c>
      <c r="E3256" s="84" t="b">
        <v>0</v>
      </c>
      <c r="F3256" s="84" t="b">
        <v>0</v>
      </c>
      <c r="G3256" s="84" t="b">
        <v>0</v>
      </c>
    </row>
    <row r="3257" spans="1:7" x14ac:dyDescent="0.25">
      <c r="A3257" s="84" t="s">
        <v>14414</v>
      </c>
      <c r="B3257" s="84">
        <v>2</v>
      </c>
      <c r="C3257" s="122">
        <v>7.7897347709332647E-3</v>
      </c>
      <c r="D3257" s="84" t="s">
        <v>12044</v>
      </c>
      <c r="E3257" s="84" t="b">
        <v>0</v>
      </c>
      <c r="F3257" s="84" t="b">
        <v>0</v>
      </c>
      <c r="G3257" s="84" t="b">
        <v>0</v>
      </c>
    </row>
    <row r="3258" spans="1:7" x14ac:dyDescent="0.25">
      <c r="A3258" s="84" t="s">
        <v>14234</v>
      </c>
      <c r="B3258" s="84">
        <v>2</v>
      </c>
      <c r="C3258" s="122">
        <v>7.7897347709332647E-3</v>
      </c>
      <c r="D3258" s="84" t="s">
        <v>12044</v>
      </c>
      <c r="E3258" s="84" t="b">
        <v>0</v>
      </c>
      <c r="F3258" s="84" t="b">
        <v>0</v>
      </c>
      <c r="G3258" s="84" t="b">
        <v>0</v>
      </c>
    </row>
    <row r="3259" spans="1:7" x14ac:dyDescent="0.25">
      <c r="A3259" s="84" t="s">
        <v>15396</v>
      </c>
      <c r="B3259" s="84">
        <v>2</v>
      </c>
      <c r="C3259" s="122">
        <v>7.7897347709332647E-3</v>
      </c>
      <c r="D3259" s="84" t="s">
        <v>12044</v>
      </c>
      <c r="E3259" s="84" t="b">
        <v>0</v>
      </c>
      <c r="F3259" s="84" t="b">
        <v>0</v>
      </c>
      <c r="G3259" s="84" t="b">
        <v>0</v>
      </c>
    </row>
    <row r="3260" spans="1:7" x14ac:dyDescent="0.25">
      <c r="A3260" s="84" t="s">
        <v>15397</v>
      </c>
      <c r="B3260" s="84">
        <v>2</v>
      </c>
      <c r="C3260" s="122">
        <v>7.7897347709332647E-3</v>
      </c>
      <c r="D3260" s="84" t="s">
        <v>12044</v>
      </c>
      <c r="E3260" s="84" t="b">
        <v>0</v>
      </c>
      <c r="F3260" s="84" t="b">
        <v>0</v>
      </c>
      <c r="G3260" s="84" t="b">
        <v>0</v>
      </c>
    </row>
    <row r="3261" spans="1:7" x14ac:dyDescent="0.25">
      <c r="A3261" s="84" t="s">
        <v>14207</v>
      </c>
      <c r="B3261" s="84">
        <v>2</v>
      </c>
      <c r="C3261" s="122">
        <v>7.7897347709332647E-3</v>
      </c>
      <c r="D3261" s="84" t="s">
        <v>12044</v>
      </c>
      <c r="E3261" s="84" t="b">
        <v>0</v>
      </c>
      <c r="F3261" s="84" t="b">
        <v>0</v>
      </c>
      <c r="G3261" s="84" t="b">
        <v>0</v>
      </c>
    </row>
    <row r="3262" spans="1:7" x14ac:dyDescent="0.25">
      <c r="A3262" s="84" t="s">
        <v>15398</v>
      </c>
      <c r="B3262" s="84">
        <v>2</v>
      </c>
      <c r="C3262" s="122">
        <v>7.7897347709332647E-3</v>
      </c>
      <c r="D3262" s="84" t="s">
        <v>12044</v>
      </c>
      <c r="E3262" s="84" t="b">
        <v>0</v>
      </c>
      <c r="F3262" s="84" t="b">
        <v>0</v>
      </c>
      <c r="G3262" s="84" t="b">
        <v>0</v>
      </c>
    </row>
    <row r="3263" spans="1:7" x14ac:dyDescent="0.25">
      <c r="A3263" s="84" t="s">
        <v>14243</v>
      </c>
      <c r="B3263" s="84">
        <v>20</v>
      </c>
      <c r="C3263" s="122">
        <v>0</v>
      </c>
      <c r="D3263" s="84" t="s">
        <v>12045</v>
      </c>
      <c r="E3263" s="84" t="b">
        <v>0</v>
      </c>
      <c r="F3263" s="84" t="b">
        <v>0</v>
      </c>
      <c r="G3263" s="84" t="b">
        <v>0</v>
      </c>
    </row>
    <row r="3264" spans="1:7" x14ac:dyDescent="0.25">
      <c r="A3264" s="84" t="s">
        <v>731</v>
      </c>
      <c r="B3264" s="84">
        <v>20</v>
      </c>
      <c r="C3264" s="122">
        <v>0</v>
      </c>
      <c r="D3264" s="84" t="s">
        <v>12045</v>
      </c>
      <c r="E3264" s="84" t="b">
        <v>0</v>
      </c>
      <c r="F3264" s="84" t="b">
        <v>0</v>
      </c>
      <c r="G3264" s="84" t="b">
        <v>0</v>
      </c>
    </row>
    <row r="3265" spans="1:7" x14ac:dyDescent="0.25">
      <c r="A3265" s="84" t="s">
        <v>619</v>
      </c>
      <c r="B3265" s="84">
        <v>19</v>
      </c>
      <c r="C3265" s="122">
        <v>1.2787054365918187E-3</v>
      </c>
      <c r="D3265" s="84" t="s">
        <v>12045</v>
      </c>
      <c r="E3265" s="84" t="b">
        <v>0</v>
      </c>
      <c r="F3265" s="84" t="b">
        <v>0</v>
      </c>
      <c r="G3265" s="84" t="b">
        <v>0</v>
      </c>
    </row>
    <row r="3266" spans="1:7" x14ac:dyDescent="0.25">
      <c r="A3266" s="84" t="s">
        <v>14257</v>
      </c>
      <c r="B3266" s="84">
        <v>18</v>
      </c>
      <c r="C3266" s="122">
        <v>2.4883227495231196E-3</v>
      </c>
      <c r="D3266" s="84" t="s">
        <v>12045</v>
      </c>
      <c r="E3266" s="84" t="b">
        <v>0</v>
      </c>
      <c r="F3266" s="84" t="b">
        <v>0</v>
      </c>
      <c r="G3266" s="84" t="b">
        <v>0</v>
      </c>
    </row>
    <row r="3267" spans="1:7" x14ac:dyDescent="0.25">
      <c r="A3267" s="84" t="s">
        <v>14258</v>
      </c>
      <c r="B3267" s="84">
        <v>18</v>
      </c>
      <c r="C3267" s="122">
        <v>2.4883227495231196E-3</v>
      </c>
      <c r="D3267" s="84" t="s">
        <v>12045</v>
      </c>
      <c r="E3267" s="84" t="b">
        <v>0</v>
      </c>
      <c r="F3267" s="84" t="b">
        <v>0</v>
      </c>
      <c r="G3267" s="84" t="b">
        <v>0</v>
      </c>
    </row>
    <row r="3268" spans="1:7" x14ac:dyDescent="0.25">
      <c r="A3268" s="84" t="s">
        <v>14259</v>
      </c>
      <c r="B3268" s="84">
        <v>18</v>
      </c>
      <c r="C3268" s="122">
        <v>2.4883227495231196E-3</v>
      </c>
      <c r="D3268" s="84" t="s">
        <v>12045</v>
      </c>
      <c r="E3268" s="84" t="b">
        <v>0</v>
      </c>
      <c r="F3268" s="84" t="b">
        <v>0</v>
      </c>
      <c r="G3268" s="84" t="b">
        <v>0</v>
      </c>
    </row>
    <row r="3269" spans="1:7" x14ac:dyDescent="0.25">
      <c r="A3269" s="84" t="s">
        <v>14260</v>
      </c>
      <c r="B3269" s="84">
        <v>18</v>
      </c>
      <c r="C3269" s="122">
        <v>2.4883227495231196E-3</v>
      </c>
      <c r="D3269" s="84" t="s">
        <v>12045</v>
      </c>
      <c r="E3269" s="84" t="b">
        <v>0</v>
      </c>
      <c r="F3269" s="84" t="b">
        <v>0</v>
      </c>
      <c r="G3269" s="84" t="b">
        <v>0</v>
      </c>
    </row>
    <row r="3270" spans="1:7" x14ac:dyDescent="0.25">
      <c r="A3270" s="84" t="s">
        <v>14261</v>
      </c>
      <c r="B3270" s="84">
        <v>18</v>
      </c>
      <c r="C3270" s="122">
        <v>2.4883227495231196E-3</v>
      </c>
      <c r="D3270" s="84" t="s">
        <v>12045</v>
      </c>
      <c r="E3270" s="84" t="b">
        <v>0</v>
      </c>
      <c r="F3270" s="84" t="b">
        <v>0</v>
      </c>
      <c r="G3270" s="84" t="b">
        <v>0</v>
      </c>
    </row>
    <row r="3271" spans="1:7" x14ac:dyDescent="0.25">
      <c r="A3271" s="84" t="s">
        <v>14249</v>
      </c>
      <c r="B3271" s="84">
        <v>18</v>
      </c>
      <c r="C3271" s="122">
        <v>2.4883227495231196E-3</v>
      </c>
      <c r="D3271" s="84" t="s">
        <v>12045</v>
      </c>
      <c r="E3271" s="84" t="b">
        <v>0</v>
      </c>
      <c r="F3271" s="84" t="b">
        <v>0</v>
      </c>
      <c r="G3271" s="84" t="b">
        <v>0</v>
      </c>
    </row>
    <row r="3272" spans="1:7" x14ac:dyDescent="0.25">
      <c r="A3272" s="84" t="s">
        <v>14262</v>
      </c>
      <c r="B3272" s="84">
        <v>18</v>
      </c>
      <c r="C3272" s="122">
        <v>2.4883227495231196E-3</v>
      </c>
      <c r="D3272" s="84" t="s">
        <v>12045</v>
      </c>
      <c r="E3272" s="84" t="b">
        <v>0</v>
      </c>
      <c r="F3272" s="84" t="b">
        <v>0</v>
      </c>
      <c r="G3272" s="84" t="b">
        <v>0</v>
      </c>
    </row>
    <row r="3273" spans="1:7" x14ac:dyDescent="0.25">
      <c r="A3273" s="84" t="s">
        <v>14263</v>
      </c>
      <c r="B3273" s="84">
        <v>18</v>
      </c>
      <c r="C3273" s="122">
        <v>2.4883227495231196E-3</v>
      </c>
      <c r="D3273" s="84" t="s">
        <v>12045</v>
      </c>
      <c r="E3273" s="84" t="b">
        <v>0</v>
      </c>
      <c r="F3273" s="84" t="b">
        <v>0</v>
      </c>
      <c r="G3273" s="84" t="b">
        <v>0</v>
      </c>
    </row>
    <row r="3274" spans="1:7" x14ac:dyDescent="0.25">
      <c r="A3274" s="84" t="s">
        <v>14240</v>
      </c>
      <c r="B3274" s="84">
        <v>14</v>
      </c>
      <c r="C3274" s="122">
        <v>1.6831299460448722E-2</v>
      </c>
      <c r="D3274" s="84" t="s">
        <v>12045</v>
      </c>
      <c r="E3274" s="84" t="b">
        <v>0</v>
      </c>
      <c r="F3274" s="84" t="b">
        <v>0</v>
      </c>
      <c r="G3274" s="84" t="b">
        <v>0</v>
      </c>
    </row>
    <row r="3275" spans="1:7" x14ac:dyDescent="0.25">
      <c r="A3275" s="84" t="s">
        <v>14394</v>
      </c>
      <c r="B3275" s="84">
        <v>7</v>
      </c>
      <c r="C3275" s="122">
        <v>9.6420655273355606E-3</v>
      </c>
      <c r="D3275" s="84" t="s">
        <v>12045</v>
      </c>
      <c r="E3275" s="84" t="b">
        <v>0</v>
      </c>
      <c r="F3275" s="84" t="b">
        <v>0</v>
      </c>
      <c r="G3275" s="84" t="b">
        <v>0</v>
      </c>
    </row>
    <row r="3276" spans="1:7" x14ac:dyDescent="0.25">
      <c r="A3276" s="84" t="s">
        <v>2965</v>
      </c>
      <c r="B3276" s="84">
        <v>7</v>
      </c>
      <c r="C3276" s="122">
        <v>9.6420655273355606E-3</v>
      </c>
      <c r="D3276" s="84" t="s">
        <v>12045</v>
      </c>
      <c r="E3276" s="84" t="b">
        <v>0</v>
      </c>
      <c r="F3276" s="84" t="b">
        <v>0</v>
      </c>
      <c r="G3276" s="84" t="b">
        <v>0</v>
      </c>
    </row>
    <row r="3277" spans="1:7" x14ac:dyDescent="0.25">
      <c r="A3277" s="84" t="s">
        <v>14307</v>
      </c>
      <c r="B3277" s="84">
        <v>6</v>
      </c>
      <c r="C3277" s="122">
        <v>9.4781645670151838E-3</v>
      </c>
      <c r="D3277" s="84" t="s">
        <v>12045</v>
      </c>
      <c r="E3277" s="84" t="b">
        <v>0</v>
      </c>
      <c r="F3277" s="84" t="b">
        <v>0</v>
      </c>
      <c r="G3277" s="84" t="b">
        <v>0</v>
      </c>
    </row>
    <row r="3278" spans="1:7" x14ac:dyDescent="0.25">
      <c r="A3278" s="84" t="s">
        <v>14528</v>
      </c>
      <c r="B3278" s="84">
        <v>6</v>
      </c>
      <c r="C3278" s="122">
        <v>9.4781645670151838E-3</v>
      </c>
      <c r="D3278" s="84" t="s">
        <v>12045</v>
      </c>
      <c r="E3278" s="84" t="b">
        <v>0</v>
      </c>
      <c r="F3278" s="84" t="b">
        <v>0</v>
      </c>
      <c r="G3278" s="84" t="b">
        <v>0</v>
      </c>
    </row>
    <row r="3279" spans="1:7" x14ac:dyDescent="0.25">
      <c r="A3279" s="84" t="s">
        <v>14529</v>
      </c>
      <c r="B3279" s="84">
        <v>6</v>
      </c>
      <c r="C3279" s="122">
        <v>9.4781645670151838E-3</v>
      </c>
      <c r="D3279" s="84" t="s">
        <v>12045</v>
      </c>
      <c r="E3279" s="84" t="b">
        <v>0</v>
      </c>
      <c r="F3279" s="84" t="b">
        <v>0</v>
      </c>
      <c r="G3279" s="84" t="b">
        <v>0</v>
      </c>
    </row>
    <row r="3280" spans="1:7" x14ac:dyDescent="0.25">
      <c r="A3280" s="84" t="s">
        <v>14461</v>
      </c>
      <c r="B3280" s="84">
        <v>6</v>
      </c>
      <c r="C3280" s="122">
        <v>9.4781645670151838E-3</v>
      </c>
      <c r="D3280" s="84" t="s">
        <v>12045</v>
      </c>
      <c r="E3280" s="84" t="b">
        <v>0</v>
      </c>
      <c r="F3280" s="84" t="b">
        <v>0</v>
      </c>
      <c r="G3280" s="84" t="b">
        <v>0</v>
      </c>
    </row>
    <row r="3281" spans="1:7" x14ac:dyDescent="0.25">
      <c r="A3281" s="84" t="s">
        <v>14530</v>
      </c>
      <c r="B3281" s="84">
        <v>6</v>
      </c>
      <c r="C3281" s="122">
        <v>9.4781645670151838E-3</v>
      </c>
      <c r="D3281" s="84" t="s">
        <v>12045</v>
      </c>
      <c r="E3281" s="84" t="b">
        <v>0</v>
      </c>
      <c r="F3281" s="84" t="b">
        <v>0</v>
      </c>
      <c r="G3281" s="84" t="b">
        <v>0</v>
      </c>
    </row>
    <row r="3282" spans="1:7" x14ac:dyDescent="0.25">
      <c r="A3282" s="84" t="s">
        <v>14531</v>
      </c>
      <c r="B3282" s="84">
        <v>6</v>
      </c>
      <c r="C3282" s="122">
        <v>9.4781645670151838E-3</v>
      </c>
      <c r="D3282" s="84" t="s">
        <v>12045</v>
      </c>
      <c r="E3282" s="84" t="b">
        <v>0</v>
      </c>
      <c r="F3282" s="84" t="b">
        <v>0</v>
      </c>
      <c r="G3282" s="84" t="b">
        <v>0</v>
      </c>
    </row>
    <row r="3283" spans="1:7" x14ac:dyDescent="0.25">
      <c r="A3283" s="84" t="s">
        <v>14532</v>
      </c>
      <c r="B3283" s="84">
        <v>6</v>
      </c>
      <c r="C3283" s="122">
        <v>9.4781645670151838E-3</v>
      </c>
      <c r="D3283" s="84" t="s">
        <v>12045</v>
      </c>
      <c r="E3283" s="84" t="b">
        <v>0</v>
      </c>
      <c r="F3283" s="84" t="b">
        <v>0</v>
      </c>
      <c r="G3283" s="84" t="b">
        <v>0</v>
      </c>
    </row>
    <row r="3284" spans="1:7" x14ac:dyDescent="0.25">
      <c r="A3284" s="84" t="s">
        <v>14460</v>
      </c>
      <c r="B3284" s="84">
        <v>6</v>
      </c>
      <c r="C3284" s="122">
        <v>9.4781645670151838E-3</v>
      </c>
      <c r="D3284" s="84" t="s">
        <v>12045</v>
      </c>
      <c r="E3284" s="84" t="b">
        <v>0</v>
      </c>
      <c r="F3284" s="84" t="b">
        <v>0</v>
      </c>
      <c r="G3284" s="84" t="b">
        <v>0</v>
      </c>
    </row>
    <row r="3285" spans="1:7" x14ac:dyDescent="0.25">
      <c r="A3285" s="84" t="s">
        <v>14446</v>
      </c>
      <c r="B3285" s="84">
        <v>6</v>
      </c>
      <c r="C3285" s="122">
        <v>9.4781645670151838E-3</v>
      </c>
      <c r="D3285" s="84" t="s">
        <v>12045</v>
      </c>
      <c r="E3285" s="84" t="b">
        <v>0</v>
      </c>
      <c r="F3285" s="84" t="b">
        <v>0</v>
      </c>
      <c r="G3285" s="84" t="b">
        <v>0</v>
      </c>
    </row>
    <row r="3286" spans="1:7" x14ac:dyDescent="0.25">
      <c r="A3286" s="84" t="s">
        <v>966</v>
      </c>
      <c r="B3286" s="84">
        <v>4</v>
      </c>
      <c r="C3286" s="122">
        <v>8.4467674240002281E-3</v>
      </c>
      <c r="D3286" s="84" t="s">
        <v>12045</v>
      </c>
      <c r="E3286" s="84" t="b">
        <v>0</v>
      </c>
      <c r="F3286" s="84" t="b">
        <v>0</v>
      </c>
      <c r="G3286" s="84" t="b">
        <v>0</v>
      </c>
    </row>
    <row r="3287" spans="1:7" x14ac:dyDescent="0.25">
      <c r="A3287" s="84" t="s">
        <v>620</v>
      </c>
      <c r="B3287" s="84">
        <v>3</v>
      </c>
      <c r="C3287" s="122">
        <v>7.467450824268751E-3</v>
      </c>
      <c r="D3287" s="84" t="s">
        <v>12045</v>
      </c>
      <c r="E3287" s="84" t="b">
        <v>0</v>
      </c>
      <c r="F3287" s="84" t="b">
        <v>0</v>
      </c>
      <c r="G3287" s="84" t="b">
        <v>0</v>
      </c>
    </row>
    <row r="3288" spans="1:7" x14ac:dyDescent="0.25">
      <c r="A3288" s="84" t="s">
        <v>364</v>
      </c>
      <c r="B3288" s="84">
        <v>3</v>
      </c>
      <c r="C3288" s="122">
        <v>7.467450824268751E-3</v>
      </c>
      <c r="D3288" s="84" t="s">
        <v>12045</v>
      </c>
      <c r="E3288" s="84" t="b">
        <v>0</v>
      </c>
      <c r="F3288" s="84" t="b">
        <v>0</v>
      </c>
      <c r="G3288" s="84" t="b">
        <v>0</v>
      </c>
    </row>
    <row r="3289" spans="1:7" x14ac:dyDescent="0.25">
      <c r="A3289" s="84" t="s">
        <v>551</v>
      </c>
      <c r="B3289" s="84">
        <v>2</v>
      </c>
      <c r="C3289" s="122">
        <v>6.0422960725075529E-3</v>
      </c>
      <c r="D3289" s="84" t="s">
        <v>12045</v>
      </c>
      <c r="E3289" s="84" t="b">
        <v>0</v>
      </c>
      <c r="F3289" s="84" t="b">
        <v>0</v>
      </c>
      <c r="G3289" s="84" t="b">
        <v>0</v>
      </c>
    </row>
    <row r="3290" spans="1:7" x14ac:dyDescent="0.25">
      <c r="A3290" s="84" t="s">
        <v>15315</v>
      </c>
      <c r="B3290" s="84">
        <v>2</v>
      </c>
      <c r="C3290" s="122">
        <v>6.0422960725075529E-3</v>
      </c>
      <c r="D3290" s="84" t="s">
        <v>12045</v>
      </c>
      <c r="E3290" s="84" t="b">
        <v>0</v>
      </c>
      <c r="F3290" s="84" t="b">
        <v>0</v>
      </c>
      <c r="G3290" s="84" t="b">
        <v>0</v>
      </c>
    </row>
    <row r="3291" spans="1:7" x14ac:dyDescent="0.25">
      <c r="A3291" s="84" t="s">
        <v>14327</v>
      </c>
      <c r="B3291" s="84">
        <v>2</v>
      </c>
      <c r="C3291" s="122">
        <v>6.0422960725075529E-3</v>
      </c>
      <c r="D3291" s="84" t="s">
        <v>12045</v>
      </c>
      <c r="E3291" s="84" t="b">
        <v>0</v>
      </c>
      <c r="F3291" s="84" t="b">
        <v>0</v>
      </c>
      <c r="G3291" s="84" t="b">
        <v>0</v>
      </c>
    </row>
    <row r="3292" spans="1:7" x14ac:dyDescent="0.25">
      <c r="A3292" s="84" t="s">
        <v>14967</v>
      </c>
      <c r="B3292" s="84">
        <v>2</v>
      </c>
      <c r="C3292" s="122">
        <v>6.0422960725075529E-3</v>
      </c>
      <c r="D3292" s="84" t="s">
        <v>12045</v>
      </c>
      <c r="E3292" s="84" t="b">
        <v>0</v>
      </c>
      <c r="F3292" s="84" t="b">
        <v>0</v>
      </c>
      <c r="G3292" s="84" t="b">
        <v>0</v>
      </c>
    </row>
    <row r="3293" spans="1:7" x14ac:dyDescent="0.25">
      <c r="A3293" s="84" t="s">
        <v>14518</v>
      </c>
      <c r="B3293" s="84">
        <v>2</v>
      </c>
      <c r="C3293" s="122">
        <v>6.0422960725075529E-3</v>
      </c>
      <c r="D3293" s="84" t="s">
        <v>12045</v>
      </c>
      <c r="E3293" s="84" t="b">
        <v>0</v>
      </c>
      <c r="F3293" s="84" t="b">
        <v>0</v>
      </c>
      <c r="G3293" s="84" t="b">
        <v>0</v>
      </c>
    </row>
    <row r="3294" spans="1:7" x14ac:dyDescent="0.25">
      <c r="A3294" s="84" t="s">
        <v>14749</v>
      </c>
      <c r="B3294" s="84">
        <v>2</v>
      </c>
      <c r="C3294" s="122">
        <v>6.0422960725075529E-3</v>
      </c>
      <c r="D3294" s="84" t="s">
        <v>12045</v>
      </c>
      <c r="E3294" s="84" t="b">
        <v>0</v>
      </c>
      <c r="F3294" s="84" t="b">
        <v>0</v>
      </c>
      <c r="G3294" s="84" t="b">
        <v>0</v>
      </c>
    </row>
    <row r="3295" spans="1:7" x14ac:dyDescent="0.25">
      <c r="A3295" s="84" t="s">
        <v>15385</v>
      </c>
      <c r="B3295" s="84">
        <v>2</v>
      </c>
      <c r="C3295" s="122">
        <v>6.0422960725075529E-3</v>
      </c>
      <c r="D3295" s="84" t="s">
        <v>12045</v>
      </c>
      <c r="E3295" s="84" t="b">
        <v>0</v>
      </c>
      <c r="F3295" s="84" t="b">
        <v>0</v>
      </c>
      <c r="G3295" s="84" t="b">
        <v>0</v>
      </c>
    </row>
    <row r="3296" spans="1:7" x14ac:dyDescent="0.25">
      <c r="A3296" s="84" t="s">
        <v>12266</v>
      </c>
      <c r="B3296" s="84">
        <v>2</v>
      </c>
      <c r="C3296" s="122">
        <v>6.0422960725075529E-3</v>
      </c>
      <c r="D3296" s="84" t="s">
        <v>12045</v>
      </c>
      <c r="E3296" s="84" t="b">
        <v>0</v>
      </c>
      <c r="F3296" s="84" t="b">
        <v>0</v>
      </c>
      <c r="G3296" s="84" t="b">
        <v>0</v>
      </c>
    </row>
    <row r="3297" spans="1:7" x14ac:dyDescent="0.25">
      <c r="A3297" s="84" t="s">
        <v>14313</v>
      </c>
      <c r="B3297" s="84">
        <v>2</v>
      </c>
      <c r="C3297" s="122">
        <v>6.0422960725075529E-3</v>
      </c>
      <c r="D3297" s="84" t="s">
        <v>12045</v>
      </c>
      <c r="E3297" s="84" t="b">
        <v>0</v>
      </c>
      <c r="F3297" s="84" t="b">
        <v>0</v>
      </c>
      <c r="G3297" s="84" t="b">
        <v>0</v>
      </c>
    </row>
    <row r="3298" spans="1:7" x14ac:dyDescent="0.25">
      <c r="A3298" s="84" t="s">
        <v>14297</v>
      </c>
      <c r="B3298" s="84">
        <v>2</v>
      </c>
      <c r="C3298" s="122">
        <v>6.0422960725075529E-3</v>
      </c>
      <c r="D3298" s="84" t="s">
        <v>12045</v>
      </c>
      <c r="E3298" s="84" t="b">
        <v>0</v>
      </c>
      <c r="F3298" s="84" t="b">
        <v>0</v>
      </c>
      <c r="G3298" s="84" t="b">
        <v>0</v>
      </c>
    </row>
    <row r="3299" spans="1:7" x14ac:dyDescent="0.25">
      <c r="A3299" s="84" t="s">
        <v>14750</v>
      </c>
      <c r="B3299" s="84">
        <v>2</v>
      </c>
      <c r="C3299" s="122">
        <v>6.0422960725075529E-3</v>
      </c>
      <c r="D3299" s="84" t="s">
        <v>12045</v>
      </c>
      <c r="E3299" s="84" t="b">
        <v>0</v>
      </c>
      <c r="F3299" s="84" t="b">
        <v>0</v>
      </c>
      <c r="G3299" s="84" t="b">
        <v>0</v>
      </c>
    </row>
    <row r="3300" spans="1:7" x14ac:dyDescent="0.25">
      <c r="A3300" s="84" t="s">
        <v>15386</v>
      </c>
      <c r="B3300" s="84">
        <v>2</v>
      </c>
      <c r="C3300" s="122">
        <v>6.0422960725075529E-3</v>
      </c>
      <c r="D3300" s="84" t="s">
        <v>12045</v>
      </c>
      <c r="E3300" s="84" t="b">
        <v>0</v>
      </c>
      <c r="F3300" s="84" t="b">
        <v>0</v>
      </c>
      <c r="G3300" s="84" t="b">
        <v>0</v>
      </c>
    </row>
    <row r="3301" spans="1:7" x14ac:dyDescent="0.25">
      <c r="A3301" s="84" t="s">
        <v>425</v>
      </c>
      <c r="B3301" s="84">
        <v>2</v>
      </c>
      <c r="C3301" s="122">
        <v>6.0422960725075529E-3</v>
      </c>
      <c r="D3301" s="84" t="s">
        <v>12045</v>
      </c>
      <c r="E3301" s="84" t="b">
        <v>0</v>
      </c>
      <c r="F3301" s="84" t="b">
        <v>0</v>
      </c>
      <c r="G3301" s="84" t="b">
        <v>0</v>
      </c>
    </row>
    <row r="3302" spans="1:7" x14ac:dyDescent="0.25">
      <c r="A3302" s="84" t="s">
        <v>14983</v>
      </c>
      <c r="B3302" s="84">
        <v>2</v>
      </c>
      <c r="C3302" s="122">
        <v>6.0422960725075529E-3</v>
      </c>
      <c r="D3302" s="84" t="s">
        <v>12045</v>
      </c>
      <c r="E3302" s="84" t="b">
        <v>0</v>
      </c>
      <c r="F3302" s="84" t="b">
        <v>0</v>
      </c>
      <c r="G3302" s="84" t="b">
        <v>0</v>
      </c>
    </row>
    <row r="3303" spans="1:7" x14ac:dyDescent="0.25">
      <c r="A3303" s="84" t="s">
        <v>15647</v>
      </c>
      <c r="B3303" s="84">
        <v>2</v>
      </c>
      <c r="C3303" s="122">
        <v>0</v>
      </c>
      <c r="D3303" s="84" t="s">
        <v>12046</v>
      </c>
      <c r="E3303" s="84" t="b">
        <v>0</v>
      </c>
      <c r="F3303" s="84" t="b">
        <v>0</v>
      </c>
      <c r="G3303" s="84" t="b">
        <v>0</v>
      </c>
    </row>
    <row r="3304" spans="1:7" x14ac:dyDescent="0.25">
      <c r="A3304" s="84" t="s">
        <v>15648</v>
      </c>
      <c r="B3304" s="84">
        <v>2</v>
      </c>
      <c r="C3304" s="122">
        <v>0</v>
      </c>
      <c r="D3304" s="84" t="s">
        <v>12046</v>
      </c>
      <c r="E3304" s="84" t="b">
        <v>0</v>
      </c>
      <c r="F3304" s="84" t="b">
        <v>0</v>
      </c>
      <c r="G3304" s="84" t="b">
        <v>0</v>
      </c>
    </row>
    <row r="3305" spans="1:7" x14ac:dyDescent="0.25">
      <c r="A3305" s="84" t="s">
        <v>14885</v>
      </c>
      <c r="B3305" s="84">
        <v>2</v>
      </c>
      <c r="C3305" s="122">
        <v>0</v>
      </c>
      <c r="D3305" s="84" t="s">
        <v>12046</v>
      </c>
      <c r="E3305" s="84" t="b">
        <v>0</v>
      </c>
      <c r="F3305" s="84" t="b">
        <v>0</v>
      </c>
      <c r="G3305" s="84" t="b">
        <v>0</v>
      </c>
    </row>
    <row r="3306" spans="1:7" x14ac:dyDescent="0.25">
      <c r="A3306" s="84" t="s">
        <v>14518</v>
      </c>
      <c r="B3306" s="84">
        <v>2</v>
      </c>
      <c r="C3306" s="122">
        <v>0</v>
      </c>
      <c r="D3306" s="84" t="s">
        <v>12046</v>
      </c>
      <c r="E3306" s="84" t="b">
        <v>0</v>
      </c>
      <c r="F3306" s="84" t="b">
        <v>0</v>
      </c>
      <c r="G3306" s="84" t="b">
        <v>0</v>
      </c>
    </row>
    <row r="3307" spans="1:7" x14ac:dyDescent="0.25">
      <c r="A3307" s="84" t="s">
        <v>15649</v>
      </c>
      <c r="B3307" s="84">
        <v>2</v>
      </c>
      <c r="C3307" s="122">
        <v>0</v>
      </c>
      <c r="D3307" s="84" t="s">
        <v>12046</v>
      </c>
      <c r="E3307" s="84" t="b">
        <v>0</v>
      </c>
      <c r="F3307" s="84" t="b">
        <v>0</v>
      </c>
      <c r="G3307" s="84" t="b">
        <v>0</v>
      </c>
    </row>
    <row r="3308" spans="1:7" x14ac:dyDescent="0.25">
      <c r="A3308" s="84" t="s">
        <v>15650</v>
      </c>
      <c r="B3308" s="84">
        <v>2</v>
      </c>
      <c r="C3308" s="122">
        <v>0</v>
      </c>
      <c r="D3308" s="84" t="s">
        <v>12046</v>
      </c>
      <c r="E3308" s="84" t="b">
        <v>0</v>
      </c>
      <c r="F3308" s="84" t="b">
        <v>0</v>
      </c>
      <c r="G3308" s="84" t="b">
        <v>0</v>
      </c>
    </row>
    <row r="3309" spans="1:7" x14ac:dyDescent="0.25">
      <c r="A3309" s="84" t="s">
        <v>15651</v>
      </c>
      <c r="B3309" s="84">
        <v>2</v>
      </c>
      <c r="C3309" s="122">
        <v>0</v>
      </c>
      <c r="D3309" s="84" t="s">
        <v>12046</v>
      </c>
      <c r="E3309" s="84" t="b">
        <v>0</v>
      </c>
      <c r="F3309" s="84" t="b">
        <v>0</v>
      </c>
      <c r="G3309" s="84" t="b">
        <v>0</v>
      </c>
    </row>
    <row r="3310" spans="1:7" x14ac:dyDescent="0.25">
      <c r="A3310" s="84" t="s">
        <v>15652</v>
      </c>
      <c r="B3310" s="84">
        <v>2</v>
      </c>
      <c r="C3310" s="122">
        <v>0</v>
      </c>
      <c r="D3310" s="84" t="s">
        <v>12046</v>
      </c>
      <c r="E3310" s="84" t="b">
        <v>0</v>
      </c>
      <c r="F3310" s="84" t="b">
        <v>0</v>
      </c>
      <c r="G3310" s="84" t="b">
        <v>0</v>
      </c>
    </row>
    <row r="3311" spans="1:7" x14ac:dyDescent="0.25">
      <c r="A3311" s="84" t="s">
        <v>15653</v>
      </c>
      <c r="B3311" s="84">
        <v>2</v>
      </c>
      <c r="C3311" s="122">
        <v>0</v>
      </c>
      <c r="D3311" s="84" t="s">
        <v>12046</v>
      </c>
      <c r="E3311" s="84" t="b">
        <v>0</v>
      </c>
      <c r="F3311" s="84" t="b">
        <v>0</v>
      </c>
      <c r="G3311" s="84" t="b">
        <v>0</v>
      </c>
    </row>
    <row r="3312" spans="1:7" x14ac:dyDescent="0.25">
      <c r="A3312" s="84" t="s">
        <v>731</v>
      </c>
      <c r="B3312" s="84">
        <v>2</v>
      </c>
      <c r="C3312" s="122">
        <v>0</v>
      </c>
      <c r="D3312" s="84" t="s">
        <v>12046</v>
      </c>
      <c r="E3312" s="84" t="b">
        <v>0</v>
      </c>
      <c r="F3312" s="84" t="b">
        <v>0</v>
      </c>
      <c r="G3312" s="84" t="b">
        <v>0</v>
      </c>
    </row>
    <row r="3313" spans="1:7" x14ac:dyDescent="0.25">
      <c r="A3313" s="84" t="s">
        <v>14749</v>
      </c>
      <c r="B3313" s="84">
        <v>2</v>
      </c>
      <c r="C3313" s="122">
        <v>0</v>
      </c>
      <c r="D3313" s="84" t="s">
        <v>12046</v>
      </c>
      <c r="E3313" s="84" t="b">
        <v>0</v>
      </c>
      <c r="F3313" s="84" t="b">
        <v>0</v>
      </c>
      <c r="G3313" s="84" t="b">
        <v>0</v>
      </c>
    </row>
    <row r="3314" spans="1:7" x14ac:dyDescent="0.25">
      <c r="A3314" s="84" t="s">
        <v>853</v>
      </c>
      <c r="B3314" s="84">
        <v>2</v>
      </c>
      <c r="C3314" s="122">
        <v>0</v>
      </c>
      <c r="D3314" s="84" t="s">
        <v>12046</v>
      </c>
      <c r="E3314" s="84" t="b">
        <v>0</v>
      </c>
      <c r="F3314" s="84" t="b">
        <v>0</v>
      </c>
      <c r="G3314" s="84" t="b">
        <v>0</v>
      </c>
    </row>
    <row r="3315" spans="1:7" x14ac:dyDescent="0.25">
      <c r="A3315" s="84" t="s">
        <v>15654</v>
      </c>
      <c r="B3315" s="84">
        <v>2</v>
      </c>
      <c r="C3315" s="122">
        <v>0</v>
      </c>
      <c r="D3315" s="84" t="s">
        <v>12046</v>
      </c>
      <c r="E3315" s="84" t="b">
        <v>0</v>
      </c>
      <c r="F3315" s="84" t="b">
        <v>0</v>
      </c>
      <c r="G3315" s="84" t="b">
        <v>0</v>
      </c>
    </row>
    <row r="3316" spans="1:7" x14ac:dyDescent="0.25">
      <c r="A3316" s="84" t="s">
        <v>731</v>
      </c>
      <c r="B3316" s="84">
        <v>10</v>
      </c>
      <c r="C3316" s="122">
        <v>0</v>
      </c>
      <c r="D3316" s="84" t="s">
        <v>12047</v>
      </c>
      <c r="E3316" s="84" t="b">
        <v>0</v>
      </c>
      <c r="F3316" s="84" t="b">
        <v>0</v>
      </c>
      <c r="G3316" s="84" t="b">
        <v>0</v>
      </c>
    </row>
    <row r="3317" spans="1:7" x14ac:dyDescent="0.25">
      <c r="A3317" s="84" t="s">
        <v>2803</v>
      </c>
      <c r="B3317" s="84">
        <v>6</v>
      </c>
      <c r="C3317" s="122">
        <v>1.6723888647998956E-2</v>
      </c>
      <c r="D3317" s="84" t="s">
        <v>12047</v>
      </c>
      <c r="E3317" s="84" t="b">
        <v>0</v>
      </c>
      <c r="F3317" s="84" t="b">
        <v>0</v>
      </c>
      <c r="G3317" s="84" t="b">
        <v>0</v>
      </c>
    </row>
    <row r="3318" spans="1:7" x14ac:dyDescent="0.25">
      <c r="A3318" s="84" t="s">
        <v>478</v>
      </c>
      <c r="B3318" s="84">
        <v>5</v>
      </c>
      <c r="C3318" s="122">
        <v>1.3936573873332463E-2</v>
      </c>
      <c r="D3318" s="84" t="s">
        <v>12047</v>
      </c>
      <c r="E3318" s="84" t="b">
        <v>0</v>
      </c>
      <c r="F3318" s="84" t="b">
        <v>0</v>
      </c>
      <c r="G3318" s="84" t="b">
        <v>0</v>
      </c>
    </row>
    <row r="3319" spans="1:7" x14ac:dyDescent="0.25">
      <c r="A3319" s="84" t="s">
        <v>12277</v>
      </c>
      <c r="B3319" s="84">
        <v>5</v>
      </c>
      <c r="C3319" s="122">
        <v>1.3936573873332463E-2</v>
      </c>
      <c r="D3319" s="84" t="s">
        <v>12047</v>
      </c>
      <c r="E3319" s="84" t="b">
        <v>0</v>
      </c>
      <c r="F3319" s="84" t="b">
        <v>0</v>
      </c>
      <c r="G3319" s="84" t="b">
        <v>0</v>
      </c>
    </row>
    <row r="3320" spans="1:7" x14ac:dyDescent="0.25">
      <c r="A3320" s="84" t="s">
        <v>379</v>
      </c>
      <c r="B3320" s="84">
        <v>4</v>
      </c>
      <c r="C3320" s="122">
        <v>1.4738518839705096E-2</v>
      </c>
      <c r="D3320" s="84" t="s">
        <v>12047</v>
      </c>
      <c r="E3320" s="84" t="b">
        <v>0</v>
      </c>
      <c r="F3320" s="84" t="b">
        <v>0</v>
      </c>
      <c r="G3320" s="84" t="b">
        <v>0</v>
      </c>
    </row>
    <row r="3321" spans="1:7" x14ac:dyDescent="0.25">
      <c r="A3321" s="84" t="s">
        <v>15070</v>
      </c>
      <c r="B3321" s="84">
        <v>2</v>
      </c>
      <c r="C3321" s="122">
        <v>1.2943888969185535E-2</v>
      </c>
      <c r="D3321" s="84" t="s">
        <v>12047</v>
      </c>
      <c r="E3321" s="84" t="b">
        <v>0</v>
      </c>
      <c r="F3321" s="84" t="b">
        <v>0</v>
      </c>
      <c r="G3321" s="84" t="b">
        <v>0</v>
      </c>
    </row>
    <row r="3322" spans="1:7" x14ac:dyDescent="0.25">
      <c r="A3322" s="84" t="s">
        <v>15071</v>
      </c>
      <c r="B3322" s="84">
        <v>2</v>
      </c>
      <c r="C3322" s="122">
        <v>1.2943888969185535E-2</v>
      </c>
      <c r="D3322" s="84" t="s">
        <v>12047</v>
      </c>
      <c r="E3322" s="84" t="b">
        <v>1</v>
      </c>
      <c r="F3322" s="84" t="b">
        <v>0</v>
      </c>
      <c r="G3322" s="84" t="b">
        <v>0</v>
      </c>
    </row>
    <row r="3323" spans="1:7" x14ac:dyDescent="0.25">
      <c r="A3323" s="84" t="s">
        <v>14837</v>
      </c>
      <c r="B3323" s="84">
        <v>2</v>
      </c>
      <c r="C3323" s="122">
        <v>1.2943888969185535E-2</v>
      </c>
      <c r="D3323" s="84" t="s">
        <v>12047</v>
      </c>
      <c r="E3323" s="84" t="b">
        <v>0</v>
      </c>
      <c r="F3323" s="84" t="b">
        <v>0</v>
      </c>
      <c r="G3323" s="84" t="b">
        <v>0</v>
      </c>
    </row>
    <row r="3324" spans="1:7" x14ac:dyDescent="0.25">
      <c r="A3324" s="84" t="s">
        <v>15072</v>
      </c>
      <c r="B3324" s="84">
        <v>2</v>
      </c>
      <c r="C3324" s="122">
        <v>1.2943888969185535E-2</v>
      </c>
      <c r="D3324" s="84" t="s">
        <v>12047</v>
      </c>
      <c r="E3324" s="84" t="b">
        <v>0</v>
      </c>
      <c r="F3324" s="84" t="b">
        <v>0</v>
      </c>
      <c r="G3324" s="84" t="b">
        <v>0</v>
      </c>
    </row>
    <row r="3325" spans="1:7" x14ac:dyDescent="0.25">
      <c r="A3325" s="84" t="s">
        <v>15073</v>
      </c>
      <c r="B3325" s="84">
        <v>2</v>
      </c>
      <c r="C3325" s="122">
        <v>1.2943888969185535E-2</v>
      </c>
      <c r="D3325" s="84" t="s">
        <v>12047</v>
      </c>
      <c r="E3325" s="84" t="b">
        <v>0</v>
      </c>
      <c r="F3325" s="84" t="b">
        <v>0</v>
      </c>
      <c r="G3325" s="84" t="b">
        <v>0</v>
      </c>
    </row>
    <row r="3326" spans="1:7" x14ac:dyDescent="0.25">
      <c r="A3326" s="84" t="s">
        <v>14432</v>
      </c>
      <c r="B3326" s="84">
        <v>2</v>
      </c>
      <c r="C3326" s="122">
        <v>1.2943888969185535E-2</v>
      </c>
      <c r="D3326" s="84" t="s">
        <v>12047</v>
      </c>
      <c r="E3326" s="84" t="b">
        <v>0</v>
      </c>
      <c r="F3326" s="84" t="b">
        <v>1</v>
      </c>
      <c r="G3326" s="84" t="b">
        <v>0</v>
      </c>
    </row>
    <row r="3327" spans="1:7" x14ac:dyDescent="0.25">
      <c r="A3327" s="84" t="s">
        <v>15660</v>
      </c>
      <c r="B3327" s="84">
        <v>2</v>
      </c>
      <c r="C3327" s="122">
        <v>1.2943888969185535E-2</v>
      </c>
      <c r="D3327" s="84" t="s">
        <v>12047</v>
      </c>
      <c r="E3327" s="84" t="b">
        <v>0</v>
      </c>
      <c r="F3327" s="84" t="b">
        <v>0</v>
      </c>
      <c r="G3327" s="84" t="b">
        <v>0</v>
      </c>
    </row>
    <row r="3328" spans="1:7" x14ac:dyDescent="0.25">
      <c r="A3328" s="84" t="s">
        <v>15013</v>
      </c>
      <c r="B3328" s="84">
        <v>2</v>
      </c>
      <c r="C3328" s="122">
        <v>1.2943888969185535E-2</v>
      </c>
      <c r="D3328" s="84" t="s">
        <v>12047</v>
      </c>
      <c r="E3328" s="84" t="b">
        <v>0</v>
      </c>
      <c r="F3328" s="84" t="b">
        <v>0</v>
      </c>
      <c r="G3328" s="84" t="b">
        <v>0</v>
      </c>
    </row>
    <row r="3329" spans="1:7" x14ac:dyDescent="0.25">
      <c r="A3329" s="84" t="s">
        <v>15661</v>
      </c>
      <c r="B3329" s="84">
        <v>2</v>
      </c>
      <c r="C3329" s="122">
        <v>1.2943888969185535E-2</v>
      </c>
      <c r="D3329" s="84" t="s">
        <v>12047</v>
      </c>
      <c r="E3329" s="84" t="b">
        <v>0</v>
      </c>
      <c r="F3329" s="84" t="b">
        <v>0</v>
      </c>
      <c r="G3329" s="84" t="b">
        <v>0</v>
      </c>
    </row>
    <row r="3330" spans="1:7" x14ac:dyDescent="0.25">
      <c r="A3330" s="84" t="s">
        <v>14719</v>
      </c>
      <c r="B3330" s="84">
        <v>2</v>
      </c>
      <c r="C3330" s="122">
        <v>1.2943888969185535E-2</v>
      </c>
      <c r="D3330" s="84" t="s">
        <v>12047</v>
      </c>
      <c r="E3330" s="84" t="b">
        <v>0</v>
      </c>
      <c r="F3330" s="84" t="b">
        <v>0</v>
      </c>
      <c r="G3330" s="84" t="b">
        <v>0</v>
      </c>
    </row>
    <row r="3331" spans="1:7" x14ac:dyDescent="0.25">
      <c r="A3331" s="84" t="s">
        <v>15662</v>
      </c>
      <c r="B3331" s="84">
        <v>2</v>
      </c>
      <c r="C3331" s="122">
        <v>1.2943888969185535E-2</v>
      </c>
      <c r="D3331" s="84" t="s">
        <v>12047</v>
      </c>
      <c r="E3331" s="84" t="b">
        <v>0</v>
      </c>
      <c r="F3331" s="84" t="b">
        <v>0</v>
      </c>
      <c r="G3331" s="84" t="b">
        <v>0</v>
      </c>
    </row>
    <row r="3332" spans="1:7" x14ac:dyDescent="0.25">
      <c r="A3332" s="84" t="s">
        <v>852</v>
      </c>
      <c r="B3332" s="84">
        <v>2</v>
      </c>
      <c r="C3332" s="122">
        <v>1.2943888969185535E-2</v>
      </c>
      <c r="D3332" s="84" t="s">
        <v>12047</v>
      </c>
      <c r="E3332" s="84" t="b">
        <v>0</v>
      </c>
      <c r="F3332" s="84" t="b">
        <v>0</v>
      </c>
      <c r="G3332" s="84" t="b">
        <v>0</v>
      </c>
    </row>
    <row r="3333" spans="1:7" x14ac:dyDescent="0.25">
      <c r="A3333" s="84" t="s">
        <v>14276</v>
      </c>
      <c r="B3333" s="84">
        <v>2</v>
      </c>
      <c r="C3333" s="122">
        <v>1.2943888969185535E-2</v>
      </c>
      <c r="D3333" s="84" t="s">
        <v>12047</v>
      </c>
      <c r="E3333" s="84" t="b">
        <v>0</v>
      </c>
      <c r="F3333" s="84" t="b">
        <v>0</v>
      </c>
      <c r="G3333" s="84" t="b">
        <v>0</v>
      </c>
    </row>
    <row r="3334" spans="1:7" x14ac:dyDescent="0.25">
      <c r="A3334" s="84" t="s">
        <v>14944</v>
      </c>
      <c r="B3334" s="84">
        <v>2</v>
      </c>
      <c r="C3334" s="122">
        <v>1.2943888969185535E-2</v>
      </c>
      <c r="D3334" s="84" t="s">
        <v>12047</v>
      </c>
      <c r="E3334" s="84" t="b">
        <v>0</v>
      </c>
      <c r="F3334" s="84" t="b">
        <v>0</v>
      </c>
      <c r="G3334" s="84" t="b">
        <v>0</v>
      </c>
    </row>
    <row r="3335" spans="1:7" x14ac:dyDescent="0.25">
      <c r="A3335" s="84" t="s">
        <v>2788</v>
      </c>
      <c r="B3335" s="84">
        <v>2</v>
      </c>
      <c r="C3335" s="122">
        <v>1.2943888969185535E-2</v>
      </c>
      <c r="D3335" s="84" t="s">
        <v>12047</v>
      </c>
      <c r="E3335" s="84" t="b">
        <v>0</v>
      </c>
      <c r="F3335" s="84" t="b">
        <v>0</v>
      </c>
      <c r="G3335" s="84" t="b">
        <v>0</v>
      </c>
    </row>
    <row r="3336" spans="1:7" x14ac:dyDescent="0.25">
      <c r="A3336" s="84" t="s">
        <v>15655</v>
      </c>
      <c r="B3336" s="84">
        <v>2</v>
      </c>
      <c r="C3336" s="122">
        <v>1.2943888969185535E-2</v>
      </c>
      <c r="D3336" s="84" t="s">
        <v>12047</v>
      </c>
      <c r="E3336" s="84" t="b">
        <v>0</v>
      </c>
      <c r="F3336" s="84" t="b">
        <v>0</v>
      </c>
      <c r="G3336" s="84" t="b">
        <v>0</v>
      </c>
    </row>
    <row r="3337" spans="1:7" x14ac:dyDescent="0.25">
      <c r="A3337" s="84" t="s">
        <v>14386</v>
      </c>
      <c r="B3337" s="84">
        <v>2</v>
      </c>
      <c r="C3337" s="122">
        <v>1.2943888969185535E-2</v>
      </c>
      <c r="D3337" s="84" t="s">
        <v>12047</v>
      </c>
      <c r="E3337" s="84" t="b">
        <v>0</v>
      </c>
      <c r="F3337" s="84" t="b">
        <v>0</v>
      </c>
      <c r="G3337" s="84" t="b">
        <v>0</v>
      </c>
    </row>
    <row r="3338" spans="1:7" x14ac:dyDescent="0.25">
      <c r="A3338" s="84" t="s">
        <v>15656</v>
      </c>
      <c r="B3338" s="84">
        <v>2</v>
      </c>
      <c r="C3338" s="122">
        <v>1.2943888969185535E-2</v>
      </c>
      <c r="D3338" s="84" t="s">
        <v>12047</v>
      </c>
      <c r="E3338" s="84" t="b">
        <v>0</v>
      </c>
      <c r="F3338" s="84" t="b">
        <v>0</v>
      </c>
      <c r="G3338" s="84" t="b">
        <v>0</v>
      </c>
    </row>
    <row r="3339" spans="1:7" x14ac:dyDescent="0.25">
      <c r="A3339" s="84" t="s">
        <v>15657</v>
      </c>
      <c r="B3339" s="84">
        <v>2</v>
      </c>
      <c r="C3339" s="122">
        <v>1.2943888969185535E-2</v>
      </c>
      <c r="D3339" s="84" t="s">
        <v>12047</v>
      </c>
      <c r="E3339" s="84" t="b">
        <v>0</v>
      </c>
      <c r="F3339" s="84" t="b">
        <v>0</v>
      </c>
      <c r="G3339" s="84" t="b">
        <v>0</v>
      </c>
    </row>
    <row r="3340" spans="1:7" x14ac:dyDescent="0.25">
      <c r="A3340" s="84" t="s">
        <v>15658</v>
      </c>
      <c r="B3340" s="84">
        <v>2</v>
      </c>
      <c r="C3340" s="122">
        <v>1.2943888969185535E-2</v>
      </c>
      <c r="D3340" s="84" t="s">
        <v>12047</v>
      </c>
      <c r="E3340" s="84" t="b">
        <v>0</v>
      </c>
      <c r="F3340" s="84" t="b">
        <v>0</v>
      </c>
      <c r="G3340" s="84" t="b">
        <v>0</v>
      </c>
    </row>
    <row r="3341" spans="1:7" x14ac:dyDescent="0.25">
      <c r="A3341" s="84" t="s">
        <v>15659</v>
      </c>
      <c r="B3341" s="84">
        <v>2</v>
      </c>
      <c r="C3341" s="122">
        <v>1.2943888969185535E-2</v>
      </c>
      <c r="D3341" s="84" t="s">
        <v>12047</v>
      </c>
      <c r="E3341" s="84" t="b">
        <v>0</v>
      </c>
      <c r="F3341" s="84" t="b">
        <v>0</v>
      </c>
      <c r="G3341" s="84" t="b">
        <v>0</v>
      </c>
    </row>
    <row r="3342" spans="1:7" x14ac:dyDescent="0.25">
      <c r="A3342" s="84" t="s">
        <v>14206</v>
      </c>
      <c r="B3342" s="84">
        <v>2</v>
      </c>
      <c r="C3342" s="122">
        <v>1.2943888969185535E-2</v>
      </c>
      <c r="D3342" s="84" t="s">
        <v>12047</v>
      </c>
      <c r="E3342" s="84" t="b">
        <v>0</v>
      </c>
      <c r="F3342" s="84" t="b">
        <v>0</v>
      </c>
      <c r="G3342" s="84" t="b">
        <v>0</v>
      </c>
    </row>
    <row r="3343" spans="1:7" x14ac:dyDescent="0.25">
      <c r="A3343" s="84" t="s">
        <v>851</v>
      </c>
      <c r="B3343" s="84">
        <v>2</v>
      </c>
      <c r="C3343" s="122">
        <v>1.2943888969185535E-2</v>
      </c>
      <c r="D3343" s="84" t="s">
        <v>12047</v>
      </c>
      <c r="E3343" s="84" t="b">
        <v>0</v>
      </c>
      <c r="F3343" s="84" t="b">
        <v>0</v>
      </c>
      <c r="G3343" s="84" t="b">
        <v>0</v>
      </c>
    </row>
    <row r="3344" spans="1:7" x14ac:dyDescent="0.25">
      <c r="A3344" s="84" t="s">
        <v>866</v>
      </c>
      <c r="B3344" s="84">
        <v>111</v>
      </c>
      <c r="C3344" s="122">
        <v>1.7401534186773052E-4</v>
      </c>
      <c r="D3344" s="84" t="s">
        <v>12048</v>
      </c>
      <c r="E3344" s="84" t="b">
        <v>0</v>
      </c>
      <c r="F3344" s="84" t="b">
        <v>0</v>
      </c>
      <c r="G3344" s="84" t="b">
        <v>0</v>
      </c>
    </row>
    <row r="3345" spans="1:7" x14ac:dyDescent="0.25">
      <c r="A3345" s="84" t="s">
        <v>2917</v>
      </c>
      <c r="B3345" s="84">
        <v>107</v>
      </c>
      <c r="C3345" s="122">
        <v>1.6774451873736185E-4</v>
      </c>
      <c r="D3345" s="84" t="s">
        <v>12048</v>
      </c>
      <c r="E3345" s="84" t="b">
        <v>0</v>
      </c>
      <c r="F3345" s="84" t="b">
        <v>0</v>
      </c>
      <c r="G3345" s="84" t="b">
        <v>0</v>
      </c>
    </row>
    <row r="3346" spans="1:7" x14ac:dyDescent="0.25">
      <c r="A3346" s="84" t="s">
        <v>2788</v>
      </c>
      <c r="B3346" s="84">
        <v>106</v>
      </c>
      <c r="C3346" s="122">
        <v>3.3391399439310158E-4</v>
      </c>
      <c r="D3346" s="84" t="s">
        <v>12048</v>
      </c>
      <c r="E3346" s="84" t="b">
        <v>0</v>
      </c>
      <c r="F3346" s="84" t="b">
        <v>0</v>
      </c>
      <c r="G3346" s="84" t="b">
        <v>0</v>
      </c>
    </row>
    <row r="3347" spans="1:7" x14ac:dyDescent="0.25">
      <c r="A3347" s="84" t="s">
        <v>14190</v>
      </c>
      <c r="B3347" s="84">
        <v>104</v>
      </c>
      <c r="C3347" s="122">
        <v>6.6146809606892356E-4</v>
      </c>
      <c r="D3347" s="84" t="s">
        <v>12048</v>
      </c>
      <c r="E3347" s="84" t="b">
        <v>0</v>
      </c>
      <c r="F3347" s="84" t="b">
        <v>0</v>
      </c>
      <c r="G3347" s="84" t="b">
        <v>0</v>
      </c>
    </row>
    <row r="3348" spans="1:7" x14ac:dyDescent="0.25">
      <c r="A3348" s="84" t="s">
        <v>14188</v>
      </c>
      <c r="B3348" s="84">
        <v>103</v>
      </c>
      <c r="C3348" s="122">
        <v>8.2282214610907305E-4</v>
      </c>
      <c r="D3348" s="84" t="s">
        <v>12048</v>
      </c>
      <c r="E3348" s="84" t="b">
        <v>0</v>
      </c>
      <c r="F3348" s="84" t="b">
        <v>0</v>
      </c>
      <c r="G3348" s="84" t="b">
        <v>0</v>
      </c>
    </row>
    <row r="3349" spans="1:7" x14ac:dyDescent="0.25">
      <c r="A3349" s="84" t="s">
        <v>14189</v>
      </c>
      <c r="B3349" s="84">
        <v>100</v>
      </c>
      <c r="C3349" s="122">
        <v>1.2970025412087595E-3</v>
      </c>
      <c r="D3349" s="84" t="s">
        <v>12048</v>
      </c>
      <c r="E3349" s="84" t="b">
        <v>0</v>
      </c>
      <c r="F3349" s="84" t="b">
        <v>0</v>
      </c>
      <c r="G3349" s="84" t="b">
        <v>0</v>
      </c>
    </row>
    <row r="3350" spans="1:7" x14ac:dyDescent="0.25">
      <c r="A3350" s="84" t="s">
        <v>14191</v>
      </c>
      <c r="B3350" s="84">
        <v>97</v>
      </c>
      <c r="C3350" s="122">
        <v>1.7560132163012699E-3</v>
      </c>
      <c r="D3350" s="84" t="s">
        <v>12048</v>
      </c>
      <c r="E3350" s="84" t="b">
        <v>0</v>
      </c>
      <c r="F3350" s="84" t="b">
        <v>0</v>
      </c>
      <c r="G3350" s="84" t="b">
        <v>0</v>
      </c>
    </row>
    <row r="3351" spans="1:7" x14ac:dyDescent="0.25">
      <c r="A3351" s="84" t="s">
        <v>14192</v>
      </c>
      <c r="B3351" s="84">
        <v>97</v>
      </c>
      <c r="C3351" s="122">
        <v>1.7560132163012699E-3</v>
      </c>
      <c r="D3351" s="84" t="s">
        <v>12048</v>
      </c>
      <c r="E3351" s="84" t="b">
        <v>0</v>
      </c>
      <c r="F3351" s="84" t="b">
        <v>0</v>
      </c>
      <c r="G3351" s="84" t="b">
        <v>0</v>
      </c>
    </row>
    <row r="3352" spans="1:7" x14ac:dyDescent="0.25">
      <c r="A3352" s="84" t="s">
        <v>12259</v>
      </c>
      <c r="B3352" s="84">
        <v>97</v>
      </c>
      <c r="C3352" s="122">
        <v>1.7560132163012699E-3</v>
      </c>
      <c r="D3352" s="84" t="s">
        <v>12048</v>
      </c>
      <c r="E3352" s="84" t="b">
        <v>0</v>
      </c>
      <c r="F3352" s="84" t="b">
        <v>0</v>
      </c>
      <c r="G3352" s="84" t="b">
        <v>0</v>
      </c>
    </row>
    <row r="3353" spans="1:7" x14ac:dyDescent="0.25">
      <c r="A3353" s="84" t="s">
        <v>731</v>
      </c>
      <c r="B3353" s="84">
        <v>97</v>
      </c>
      <c r="C3353" s="122">
        <v>1.7560132163012699E-3</v>
      </c>
      <c r="D3353" s="84" t="s">
        <v>12048</v>
      </c>
      <c r="E3353" s="84" t="b">
        <v>0</v>
      </c>
      <c r="F3353" s="84" t="b">
        <v>0</v>
      </c>
      <c r="G3353" s="84" t="b">
        <v>0</v>
      </c>
    </row>
    <row r="3354" spans="1:7" x14ac:dyDescent="0.25">
      <c r="A3354" s="84" t="s">
        <v>12258</v>
      </c>
      <c r="B3354" s="84">
        <v>95</v>
      </c>
      <c r="C3354" s="122">
        <v>2.0533621532090353E-3</v>
      </c>
      <c r="D3354" s="84" t="s">
        <v>12048</v>
      </c>
      <c r="E3354" s="84" t="b">
        <v>0</v>
      </c>
      <c r="F3354" s="84" t="b">
        <v>0</v>
      </c>
      <c r="G3354" s="84" t="b">
        <v>0</v>
      </c>
    </row>
    <row r="3355" spans="1:7" x14ac:dyDescent="0.25">
      <c r="A3355" s="84" t="s">
        <v>2922</v>
      </c>
      <c r="B3355" s="84">
        <v>95</v>
      </c>
      <c r="C3355" s="122">
        <v>2.0533621532090353E-3</v>
      </c>
      <c r="D3355" s="84" t="s">
        <v>12048</v>
      </c>
      <c r="E3355" s="84" t="b">
        <v>0</v>
      </c>
      <c r="F3355" s="84" t="b">
        <v>0</v>
      </c>
      <c r="G3355" s="84" t="b">
        <v>0</v>
      </c>
    </row>
    <row r="3356" spans="1:7" x14ac:dyDescent="0.25">
      <c r="A3356" s="84" t="s">
        <v>14193</v>
      </c>
      <c r="B3356" s="84">
        <v>95</v>
      </c>
      <c r="C3356" s="122">
        <v>2.0533621532090353E-3</v>
      </c>
      <c r="D3356" s="84" t="s">
        <v>12048</v>
      </c>
      <c r="E3356" s="84" t="b">
        <v>0</v>
      </c>
      <c r="F3356" s="84" t="b">
        <v>0</v>
      </c>
      <c r="G3356" s="84" t="b">
        <v>0</v>
      </c>
    </row>
    <row r="3357" spans="1:7" x14ac:dyDescent="0.25">
      <c r="A3357" s="84" t="s">
        <v>14194</v>
      </c>
      <c r="B3357" s="84">
        <v>95</v>
      </c>
      <c r="C3357" s="122">
        <v>2.0533621532090353E-3</v>
      </c>
      <c r="D3357" s="84" t="s">
        <v>12048</v>
      </c>
      <c r="E3357" s="84" t="b">
        <v>0</v>
      </c>
      <c r="F3357" s="84" t="b">
        <v>0</v>
      </c>
      <c r="G3357" s="84" t="b">
        <v>0</v>
      </c>
    </row>
    <row r="3358" spans="1:7" x14ac:dyDescent="0.25">
      <c r="A3358" s="84" t="s">
        <v>8296</v>
      </c>
      <c r="B3358" s="84">
        <v>88</v>
      </c>
      <c r="C3358" s="122">
        <v>3.0371809598900793E-3</v>
      </c>
      <c r="D3358" s="84" t="s">
        <v>12048</v>
      </c>
      <c r="E3358" s="84" t="b">
        <v>0</v>
      </c>
      <c r="F3358" s="84" t="b">
        <v>0</v>
      </c>
      <c r="G3358" s="84" t="b">
        <v>0</v>
      </c>
    </row>
    <row r="3359" spans="1:7" x14ac:dyDescent="0.25">
      <c r="A3359" s="84" t="s">
        <v>14196</v>
      </c>
      <c r="B3359" s="84">
        <v>87</v>
      </c>
      <c r="C3359" s="122">
        <v>3.1702335077783521E-3</v>
      </c>
      <c r="D3359" s="84" t="s">
        <v>12048</v>
      </c>
      <c r="E3359" s="84" t="b">
        <v>0</v>
      </c>
      <c r="F3359" s="84" t="b">
        <v>0</v>
      </c>
      <c r="G3359" s="84" t="b">
        <v>0</v>
      </c>
    </row>
    <row r="3360" spans="1:7" x14ac:dyDescent="0.25">
      <c r="A3360" s="84" t="s">
        <v>14197</v>
      </c>
      <c r="B3360" s="84">
        <v>73</v>
      </c>
      <c r="C3360" s="122">
        <v>4.818535258732653E-3</v>
      </c>
      <c r="D3360" s="84" t="s">
        <v>12048</v>
      </c>
      <c r="E3360" s="84" t="b">
        <v>0</v>
      </c>
      <c r="F3360" s="84" t="b">
        <v>0</v>
      </c>
      <c r="G3360" s="84" t="b">
        <v>0</v>
      </c>
    </row>
    <row r="3361" spans="1:7" x14ac:dyDescent="0.25">
      <c r="A3361" s="84" t="s">
        <v>14198</v>
      </c>
      <c r="B3361" s="84">
        <v>65</v>
      </c>
      <c r="C3361" s="122">
        <v>5.5619619421288782E-3</v>
      </c>
      <c r="D3361" s="84" t="s">
        <v>12048</v>
      </c>
      <c r="E3361" s="84" t="b">
        <v>0</v>
      </c>
      <c r="F3361" s="84" t="b">
        <v>0</v>
      </c>
      <c r="G3361" s="84" t="b">
        <v>0</v>
      </c>
    </row>
    <row r="3362" spans="1:7" x14ac:dyDescent="0.25">
      <c r="A3362" s="84" t="s">
        <v>14244</v>
      </c>
      <c r="B3362" s="84">
        <v>20</v>
      </c>
      <c r="C3362" s="122">
        <v>6.8862686830322992E-3</v>
      </c>
      <c r="D3362" s="84" t="s">
        <v>12048</v>
      </c>
      <c r="E3362" s="84" t="b">
        <v>0</v>
      </c>
      <c r="F3362" s="84" t="b">
        <v>0</v>
      </c>
      <c r="G3362" s="84" t="b">
        <v>0</v>
      </c>
    </row>
    <row r="3363" spans="1:7" x14ac:dyDescent="0.25">
      <c r="A3363" s="84" t="s">
        <v>14325</v>
      </c>
      <c r="B3363" s="84">
        <v>12</v>
      </c>
      <c r="C3363" s="122">
        <v>6.6652561776902788E-3</v>
      </c>
      <c r="D3363" s="84" t="s">
        <v>12048</v>
      </c>
      <c r="E3363" s="84" t="b">
        <v>0</v>
      </c>
      <c r="F3363" s="84" t="b">
        <v>0</v>
      </c>
      <c r="G3363" s="84" t="b">
        <v>0</v>
      </c>
    </row>
    <row r="3364" spans="1:7" x14ac:dyDescent="0.25">
      <c r="A3364" s="84" t="s">
        <v>14353</v>
      </c>
      <c r="B3364" s="84">
        <v>11</v>
      </c>
      <c r="C3364" s="122">
        <v>4.2345136878602909E-3</v>
      </c>
      <c r="D3364" s="84" t="s">
        <v>12048</v>
      </c>
      <c r="E3364" s="84" t="b">
        <v>0</v>
      </c>
      <c r="F3364" s="84" t="b">
        <v>0</v>
      </c>
      <c r="G3364" s="84" t="b">
        <v>0</v>
      </c>
    </row>
    <row r="3365" spans="1:7" x14ac:dyDescent="0.25">
      <c r="A3365" s="84" t="s">
        <v>14345</v>
      </c>
      <c r="B3365" s="84">
        <v>10</v>
      </c>
      <c r="C3365" s="122">
        <v>4.0101814337871544E-3</v>
      </c>
      <c r="D3365" s="84" t="s">
        <v>12048</v>
      </c>
      <c r="E3365" s="84" t="b">
        <v>0</v>
      </c>
      <c r="F3365" s="84" t="b">
        <v>0</v>
      </c>
      <c r="G3365" s="84" t="b">
        <v>0</v>
      </c>
    </row>
    <row r="3366" spans="1:7" x14ac:dyDescent="0.25">
      <c r="A3366" s="84" t="s">
        <v>14369</v>
      </c>
      <c r="B3366" s="84">
        <v>10</v>
      </c>
      <c r="C3366" s="122">
        <v>4.0101814337871544E-3</v>
      </c>
      <c r="D3366" s="84" t="s">
        <v>12048</v>
      </c>
      <c r="E3366" s="84" t="b">
        <v>0</v>
      </c>
      <c r="F3366" s="84" t="b">
        <v>0</v>
      </c>
      <c r="G3366" s="84" t="b">
        <v>0</v>
      </c>
    </row>
    <row r="3367" spans="1:7" x14ac:dyDescent="0.25">
      <c r="A3367" s="84" t="s">
        <v>14372</v>
      </c>
      <c r="B3367" s="84">
        <v>10</v>
      </c>
      <c r="C3367" s="122">
        <v>4.0101814337871544E-3</v>
      </c>
      <c r="D3367" s="84" t="s">
        <v>12048</v>
      </c>
      <c r="E3367" s="84" t="b">
        <v>0</v>
      </c>
      <c r="F3367" s="84" t="b">
        <v>0</v>
      </c>
      <c r="G3367" s="84" t="b">
        <v>0</v>
      </c>
    </row>
    <row r="3368" spans="1:7" x14ac:dyDescent="0.25">
      <c r="A3368" s="84" t="s">
        <v>14207</v>
      </c>
      <c r="B3368" s="84">
        <v>10</v>
      </c>
      <c r="C3368" s="122">
        <v>4.0101814337871544E-3</v>
      </c>
      <c r="D3368" s="84" t="s">
        <v>12048</v>
      </c>
      <c r="E3368" s="84" t="b">
        <v>0</v>
      </c>
      <c r="F3368" s="84" t="b">
        <v>0</v>
      </c>
      <c r="G3368" s="84" t="b">
        <v>0</v>
      </c>
    </row>
    <row r="3369" spans="1:7" x14ac:dyDescent="0.25">
      <c r="A3369" s="84" t="s">
        <v>761</v>
      </c>
      <c r="B3369" s="84">
        <v>9</v>
      </c>
      <c r="C3369" s="122">
        <v>3.7689682632629506E-3</v>
      </c>
      <c r="D3369" s="84" t="s">
        <v>12048</v>
      </c>
      <c r="E3369" s="84" t="b">
        <v>0</v>
      </c>
      <c r="F3369" s="84" t="b">
        <v>0</v>
      </c>
      <c r="G3369" s="84" t="b">
        <v>0</v>
      </c>
    </row>
    <row r="3370" spans="1:7" x14ac:dyDescent="0.25">
      <c r="A3370" s="84" t="s">
        <v>14204</v>
      </c>
      <c r="B3370" s="84">
        <v>9</v>
      </c>
      <c r="C3370" s="122">
        <v>3.7689682632629506E-3</v>
      </c>
      <c r="D3370" s="84" t="s">
        <v>12048</v>
      </c>
      <c r="E3370" s="84" t="b">
        <v>0</v>
      </c>
      <c r="F3370" s="84" t="b">
        <v>0</v>
      </c>
      <c r="G3370" s="84" t="b">
        <v>0</v>
      </c>
    </row>
    <row r="3371" spans="1:7" x14ac:dyDescent="0.25">
      <c r="A3371" s="84" t="s">
        <v>14408</v>
      </c>
      <c r="B3371" s="84">
        <v>8</v>
      </c>
      <c r="C3371" s="122">
        <v>3.5089911323089051E-3</v>
      </c>
      <c r="D3371" s="84" t="s">
        <v>12048</v>
      </c>
      <c r="E3371" s="84" t="b">
        <v>0</v>
      </c>
      <c r="F3371" s="84" t="b">
        <v>0</v>
      </c>
      <c r="G3371" s="84" t="b">
        <v>0</v>
      </c>
    </row>
    <row r="3372" spans="1:7" x14ac:dyDescent="0.25">
      <c r="A3372" s="84" t="s">
        <v>14420</v>
      </c>
      <c r="B3372" s="84">
        <v>8</v>
      </c>
      <c r="C3372" s="122">
        <v>3.5089911323089051E-3</v>
      </c>
      <c r="D3372" s="84" t="s">
        <v>12048</v>
      </c>
      <c r="E3372" s="84" t="b">
        <v>0</v>
      </c>
      <c r="F3372" s="84" t="b">
        <v>0</v>
      </c>
      <c r="G3372" s="84" t="b">
        <v>0</v>
      </c>
    </row>
    <row r="3373" spans="1:7" x14ac:dyDescent="0.25">
      <c r="A3373" s="84" t="s">
        <v>14418</v>
      </c>
      <c r="B3373" s="84">
        <v>8</v>
      </c>
      <c r="C3373" s="122">
        <v>3.8968490651247372E-3</v>
      </c>
      <c r="D3373" s="84" t="s">
        <v>12048</v>
      </c>
      <c r="E3373" s="84" t="b">
        <v>0</v>
      </c>
      <c r="F3373" s="84" t="b">
        <v>0</v>
      </c>
      <c r="G3373" s="84" t="b">
        <v>0</v>
      </c>
    </row>
    <row r="3374" spans="1:7" x14ac:dyDescent="0.25">
      <c r="A3374" s="84" t="s">
        <v>14421</v>
      </c>
      <c r="B3374" s="84">
        <v>8</v>
      </c>
      <c r="C3374" s="122">
        <v>4.4435041184601853E-3</v>
      </c>
      <c r="D3374" s="84" t="s">
        <v>12048</v>
      </c>
      <c r="E3374" s="84" t="b">
        <v>0</v>
      </c>
      <c r="F3374" s="84" t="b">
        <v>0</v>
      </c>
      <c r="G3374" s="84" t="b">
        <v>0</v>
      </c>
    </row>
    <row r="3375" spans="1:7" x14ac:dyDescent="0.25">
      <c r="A3375" s="84" t="s">
        <v>14417</v>
      </c>
      <c r="B3375" s="84">
        <v>8</v>
      </c>
      <c r="C3375" s="122">
        <v>3.5089911323089051E-3</v>
      </c>
      <c r="D3375" s="84" t="s">
        <v>12048</v>
      </c>
      <c r="E3375" s="84" t="b">
        <v>0</v>
      </c>
      <c r="F3375" s="84" t="b">
        <v>0</v>
      </c>
      <c r="G3375" s="84" t="b">
        <v>0</v>
      </c>
    </row>
    <row r="3376" spans="1:7" x14ac:dyDescent="0.25">
      <c r="A3376" s="84" t="s">
        <v>14351</v>
      </c>
      <c r="B3376" s="84">
        <v>8</v>
      </c>
      <c r="C3376" s="122">
        <v>3.5089911323089051E-3</v>
      </c>
      <c r="D3376" s="84" t="s">
        <v>12048</v>
      </c>
      <c r="E3376" s="84" t="b">
        <v>0</v>
      </c>
      <c r="F3376" s="84" t="b">
        <v>0</v>
      </c>
      <c r="G3376" s="84" t="b">
        <v>0</v>
      </c>
    </row>
    <row r="3377" spans="1:7" x14ac:dyDescent="0.25">
      <c r="A3377" s="84" t="s">
        <v>14463</v>
      </c>
      <c r="B3377" s="84">
        <v>7</v>
      </c>
      <c r="C3377" s="122">
        <v>3.2278929019436751E-3</v>
      </c>
      <c r="D3377" s="84" t="s">
        <v>12048</v>
      </c>
      <c r="E3377" s="84" t="b">
        <v>0</v>
      </c>
      <c r="F3377" s="84" t="b">
        <v>0</v>
      </c>
      <c r="G3377" s="84" t="b">
        <v>0</v>
      </c>
    </row>
    <row r="3378" spans="1:7" x14ac:dyDescent="0.25">
      <c r="A3378" s="84" t="s">
        <v>14321</v>
      </c>
      <c r="B3378" s="84">
        <v>7</v>
      </c>
      <c r="C3378" s="122">
        <v>3.2278929019436751E-3</v>
      </c>
      <c r="D3378" s="84" t="s">
        <v>12048</v>
      </c>
      <c r="E3378" s="84" t="b">
        <v>0</v>
      </c>
      <c r="F3378" s="84" t="b">
        <v>0</v>
      </c>
      <c r="G3378" s="84" t="b">
        <v>0</v>
      </c>
    </row>
    <row r="3379" spans="1:7" x14ac:dyDescent="0.25">
      <c r="A3379" s="84" t="s">
        <v>14199</v>
      </c>
      <c r="B3379" s="84">
        <v>7</v>
      </c>
      <c r="C3379" s="122">
        <v>3.2278929019436751E-3</v>
      </c>
      <c r="D3379" s="84" t="s">
        <v>12048</v>
      </c>
      <c r="E3379" s="84" t="b">
        <v>0</v>
      </c>
      <c r="F3379" s="84" t="b">
        <v>0</v>
      </c>
      <c r="G3379" s="84" t="b">
        <v>0</v>
      </c>
    </row>
    <row r="3380" spans="1:7" x14ac:dyDescent="0.25">
      <c r="A3380" s="84" t="s">
        <v>14210</v>
      </c>
      <c r="B3380" s="84">
        <v>6</v>
      </c>
      <c r="C3380" s="122">
        <v>2.9226367988435531E-3</v>
      </c>
      <c r="D3380" s="84" t="s">
        <v>12048</v>
      </c>
      <c r="E3380" s="84" t="b">
        <v>0</v>
      </c>
      <c r="F3380" s="84" t="b">
        <v>0</v>
      </c>
      <c r="G3380" s="84" t="b">
        <v>0</v>
      </c>
    </row>
    <row r="3381" spans="1:7" x14ac:dyDescent="0.25">
      <c r="A3381" s="84" t="s">
        <v>14504</v>
      </c>
      <c r="B3381" s="84">
        <v>6</v>
      </c>
      <c r="C3381" s="122">
        <v>2.9226367988435531E-3</v>
      </c>
      <c r="D3381" s="84" t="s">
        <v>12048</v>
      </c>
      <c r="E3381" s="84" t="b">
        <v>0</v>
      </c>
      <c r="F3381" s="84" t="b">
        <v>0</v>
      </c>
      <c r="G3381" s="84" t="b">
        <v>0</v>
      </c>
    </row>
    <row r="3382" spans="1:7" x14ac:dyDescent="0.25">
      <c r="A3382" s="84" t="s">
        <v>14523</v>
      </c>
      <c r="B3382" s="84">
        <v>6</v>
      </c>
      <c r="C3382" s="122">
        <v>3.3326280888451394E-3</v>
      </c>
      <c r="D3382" s="84" t="s">
        <v>12048</v>
      </c>
      <c r="E3382" s="84" t="b">
        <v>0</v>
      </c>
      <c r="F3382" s="84" t="b">
        <v>0</v>
      </c>
      <c r="G3382" s="84" t="b">
        <v>0</v>
      </c>
    </row>
    <row r="3383" spans="1:7" x14ac:dyDescent="0.25">
      <c r="A3383" s="84" t="s">
        <v>14505</v>
      </c>
      <c r="B3383" s="84">
        <v>6</v>
      </c>
      <c r="C3383" s="122">
        <v>2.9226367988435531E-3</v>
      </c>
      <c r="D3383" s="84" t="s">
        <v>12048</v>
      </c>
      <c r="E3383" s="84" t="b">
        <v>0</v>
      </c>
      <c r="F3383" s="84" t="b">
        <v>0</v>
      </c>
      <c r="G3383" s="84" t="b">
        <v>0</v>
      </c>
    </row>
    <row r="3384" spans="1:7" x14ac:dyDescent="0.25">
      <c r="A3384" s="84" t="s">
        <v>14524</v>
      </c>
      <c r="B3384" s="84">
        <v>6</v>
      </c>
      <c r="C3384" s="122">
        <v>2.9226367988435531E-3</v>
      </c>
      <c r="D3384" s="84" t="s">
        <v>12048</v>
      </c>
      <c r="E3384" s="84" t="b">
        <v>0</v>
      </c>
      <c r="F3384" s="84" t="b">
        <v>0</v>
      </c>
      <c r="G3384" s="84" t="b">
        <v>0</v>
      </c>
    </row>
    <row r="3385" spans="1:7" x14ac:dyDescent="0.25">
      <c r="A3385" s="84" t="s">
        <v>14525</v>
      </c>
      <c r="B3385" s="84">
        <v>6</v>
      </c>
      <c r="C3385" s="122">
        <v>2.9226367988435531E-3</v>
      </c>
      <c r="D3385" s="84" t="s">
        <v>12048</v>
      </c>
      <c r="E3385" s="84" t="b">
        <v>0</v>
      </c>
      <c r="F3385" s="84" t="b">
        <v>0</v>
      </c>
      <c r="G3385" s="84" t="b">
        <v>0</v>
      </c>
    </row>
    <row r="3386" spans="1:7" x14ac:dyDescent="0.25">
      <c r="A3386" s="84" t="s">
        <v>760</v>
      </c>
      <c r="B3386" s="84">
        <v>5</v>
      </c>
      <c r="C3386" s="122">
        <v>2.5891613332381276E-3</v>
      </c>
      <c r="D3386" s="84" t="s">
        <v>12048</v>
      </c>
      <c r="E3386" s="84" t="b">
        <v>0</v>
      </c>
      <c r="F3386" s="84" t="b">
        <v>0</v>
      </c>
      <c r="G3386" s="84" t="b">
        <v>0</v>
      </c>
    </row>
    <row r="3387" spans="1:7" x14ac:dyDescent="0.25">
      <c r="A3387" s="84" t="s">
        <v>14575</v>
      </c>
      <c r="B3387" s="84">
        <v>5</v>
      </c>
      <c r="C3387" s="122">
        <v>2.5891613332381276E-3</v>
      </c>
      <c r="D3387" s="84" t="s">
        <v>12048</v>
      </c>
      <c r="E3387" s="84" t="b">
        <v>0</v>
      </c>
      <c r="F3387" s="84" t="b">
        <v>0</v>
      </c>
      <c r="G3387" s="84" t="b">
        <v>0</v>
      </c>
    </row>
    <row r="3388" spans="1:7" x14ac:dyDescent="0.25">
      <c r="A3388" s="84" t="s">
        <v>14367</v>
      </c>
      <c r="B3388" s="84">
        <v>5</v>
      </c>
      <c r="C3388" s="122">
        <v>2.5891613332381276E-3</v>
      </c>
      <c r="D3388" s="84" t="s">
        <v>12048</v>
      </c>
      <c r="E3388" s="84" t="b">
        <v>0</v>
      </c>
      <c r="F3388" s="84" t="b">
        <v>0</v>
      </c>
      <c r="G3388" s="84" t="b">
        <v>0</v>
      </c>
    </row>
    <row r="3389" spans="1:7" x14ac:dyDescent="0.25">
      <c r="A3389" s="84" t="s">
        <v>14576</v>
      </c>
      <c r="B3389" s="84">
        <v>5</v>
      </c>
      <c r="C3389" s="122">
        <v>2.5891613332381276E-3</v>
      </c>
      <c r="D3389" s="84" t="s">
        <v>12048</v>
      </c>
      <c r="E3389" s="84" t="b">
        <v>0</v>
      </c>
      <c r="F3389" s="84" t="b">
        <v>0</v>
      </c>
      <c r="G3389" s="84" t="b">
        <v>0</v>
      </c>
    </row>
    <row r="3390" spans="1:7" x14ac:dyDescent="0.25">
      <c r="A3390" s="84" t="s">
        <v>14624</v>
      </c>
      <c r="B3390" s="84">
        <v>5</v>
      </c>
      <c r="C3390" s="122">
        <v>2.5891613332381276E-3</v>
      </c>
      <c r="D3390" s="84" t="s">
        <v>12048</v>
      </c>
      <c r="E3390" s="84" t="b">
        <v>0</v>
      </c>
      <c r="F3390" s="84" t="b">
        <v>0</v>
      </c>
      <c r="G3390" s="84" t="b">
        <v>0</v>
      </c>
    </row>
    <row r="3391" spans="1:7" x14ac:dyDescent="0.25">
      <c r="A3391" s="84" t="s">
        <v>14625</v>
      </c>
      <c r="B3391" s="84">
        <v>5</v>
      </c>
      <c r="C3391" s="122">
        <v>2.5891613332381276E-3</v>
      </c>
      <c r="D3391" s="84" t="s">
        <v>12048</v>
      </c>
      <c r="E3391" s="84" t="b">
        <v>0</v>
      </c>
      <c r="F3391" s="84" t="b">
        <v>0</v>
      </c>
      <c r="G3391" s="84" t="b">
        <v>0</v>
      </c>
    </row>
    <row r="3392" spans="1:7" x14ac:dyDescent="0.25">
      <c r="A3392" s="84" t="s">
        <v>14626</v>
      </c>
      <c r="B3392" s="84">
        <v>5</v>
      </c>
      <c r="C3392" s="122">
        <v>2.5891613332381276E-3</v>
      </c>
      <c r="D3392" s="84" t="s">
        <v>12048</v>
      </c>
      <c r="E3392" s="84" t="b">
        <v>0</v>
      </c>
      <c r="F3392" s="84" t="b">
        <v>0</v>
      </c>
      <c r="G3392" s="84" t="b">
        <v>0</v>
      </c>
    </row>
    <row r="3393" spans="1:7" x14ac:dyDescent="0.25">
      <c r="A3393" s="84" t="s">
        <v>14441</v>
      </c>
      <c r="B3393" s="84">
        <v>5</v>
      </c>
      <c r="C3393" s="122">
        <v>2.5891613332381276E-3</v>
      </c>
      <c r="D3393" s="84" t="s">
        <v>12048</v>
      </c>
      <c r="E3393" s="84" t="b">
        <v>0</v>
      </c>
      <c r="F3393" s="84" t="b">
        <v>0</v>
      </c>
      <c r="G3393" s="84" t="b">
        <v>0</v>
      </c>
    </row>
    <row r="3394" spans="1:7" x14ac:dyDescent="0.25">
      <c r="A3394" s="84" t="s">
        <v>14601</v>
      </c>
      <c r="B3394" s="84">
        <v>5</v>
      </c>
      <c r="C3394" s="122">
        <v>2.5891613332381276E-3</v>
      </c>
      <c r="D3394" s="84" t="s">
        <v>12048</v>
      </c>
      <c r="E3394" s="84" t="b">
        <v>1</v>
      </c>
      <c r="F3394" s="84" t="b">
        <v>0</v>
      </c>
      <c r="G3394" s="84" t="b">
        <v>0</v>
      </c>
    </row>
    <row r="3395" spans="1:7" x14ac:dyDescent="0.25">
      <c r="A3395" s="84" t="s">
        <v>14767</v>
      </c>
      <c r="B3395" s="84">
        <v>4</v>
      </c>
      <c r="C3395" s="122">
        <v>2.2217520592300926E-3</v>
      </c>
      <c r="D3395" s="84" t="s">
        <v>12048</v>
      </c>
      <c r="E3395" s="84" t="b">
        <v>1</v>
      </c>
      <c r="F3395" s="84" t="b">
        <v>0</v>
      </c>
      <c r="G3395" s="84" t="b">
        <v>0</v>
      </c>
    </row>
    <row r="3396" spans="1:7" x14ac:dyDescent="0.25">
      <c r="A3396" s="84" t="s">
        <v>14768</v>
      </c>
      <c r="B3396" s="84">
        <v>4</v>
      </c>
      <c r="C3396" s="122">
        <v>2.2217520592300926E-3</v>
      </c>
      <c r="D3396" s="84" t="s">
        <v>12048</v>
      </c>
      <c r="E3396" s="84" t="b">
        <v>0</v>
      </c>
      <c r="F3396" s="84" t="b">
        <v>0</v>
      </c>
      <c r="G3396" s="84" t="b">
        <v>0</v>
      </c>
    </row>
    <row r="3397" spans="1:7" x14ac:dyDescent="0.25">
      <c r="A3397" s="84" t="s">
        <v>14769</v>
      </c>
      <c r="B3397" s="84">
        <v>4</v>
      </c>
      <c r="C3397" s="122">
        <v>2.2217520592300926E-3</v>
      </c>
      <c r="D3397" s="84" t="s">
        <v>12048</v>
      </c>
      <c r="E3397" s="84" t="b">
        <v>0</v>
      </c>
      <c r="F3397" s="84" t="b">
        <v>0</v>
      </c>
      <c r="G3397" s="84" t="b">
        <v>0</v>
      </c>
    </row>
    <row r="3398" spans="1:7" x14ac:dyDescent="0.25">
      <c r="A3398" s="84" t="s">
        <v>14770</v>
      </c>
      <c r="B3398" s="84">
        <v>4</v>
      </c>
      <c r="C3398" s="122">
        <v>2.2217520592300926E-3</v>
      </c>
      <c r="D3398" s="84" t="s">
        <v>12048</v>
      </c>
      <c r="E3398" s="84" t="b">
        <v>0</v>
      </c>
      <c r="F3398" s="84" t="b">
        <v>0</v>
      </c>
      <c r="G3398" s="84" t="b">
        <v>0</v>
      </c>
    </row>
    <row r="3399" spans="1:7" x14ac:dyDescent="0.25">
      <c r="A3399" s="84" t="s">
        <v>14771</v>
      </c>
      <c r="B3399" s="84">
        <v>4</v>
      </c>
      <c r="C3399" s="122">
        <v>2.2217520592300926E-3</v>
      </c>
      <c r="D3399" s="84" t="s">
        <v>12048</v>
      </c>
      <c r="E3399" s="84" t="b">
        <v>0</v>
      </c>
      <c r="F3399" s="84" t="b">
        <v>0</v>
      </c>
      <c r="G3399" s="84" t="b">
        <v>0</v>
      </c>
    </row>
    <row r="3400" spans="1:7" x14ac:dyDescent="0.25">
      <c r="A3400" s="84" t="s">
        <v>14772</v>
      </c>
      <c r="B3400" s="84">
        <v>4</v>
      </c>
      <c r="C3400" s="122">
        <v>2.2217520592300926E-3</v>
      </c>
      <c r="D3400" s="84" t="s">
        <v>12048</v>
      </c>
      <c r="E3400" s="84" t="b">
        <v>0</v>
      </c>
      <c r="F3400" s="84" t="b">
        <v>0</v>
      </c>
      <c r="G3400" s="84" t="b">
        <v>0</v>
      </c>
    </row>
    <row r="3401" spans="1:7" x14ac:dyDescent="0.25">
      <c r="A3401" s="84" t="s">
        <v>14773</v>
      </c>
      <c r="B3401" s="84">
        <v>4</v>
      </c>
      <c r="C3401" s="122">
        <v>2.2217520592300926E-3</v>
      </c>
      <c r="D3401" s="84" t="s">
        <v>12048</v>
      </c>
      <c r="E3401" s="84" t="b">
        <v>0</v>
      </c>
      <c r="F3401" s="84" t="b">
        <v>0</v>
      </c>
      <c r="G3401" s="84" t="b">
        <v>0</v>
      </c>
    </row>
    <row r="3402" spans="1:7" x14ac:dyDescent="0.25">
      <c r="A3402" s="84" t="s">
        <v>14799</v>
      </c>
      <c r="B3402" s="84">
        <v>4</v>
      </c>
      <c r="C3402" s="122">
        <v>2.2217520592300926E-3</v>
      </c>
      <c r="D3402" s="84" t="s">
        <v>12048</v>
      </c>
      <c r="E3402" s="84" t="b">
        <v>0</v>
      </c>
      <c r="F3402" s="84" t="b">
        <v>0</v>
      </c>
      <c r="G3402" s="84" t="b">
        <v>0</v>
      </c>
    </row>
    <row r="3403" spans="1:7" x14ac:dyDescent="0.25">
      <c r="A3403" s="84" t="s">
        <v>14514</v>
      </c>
      <c r="B3403" s="84">
        <v>4</v>
      </c>
      <c r="C3403" s="122">
        <v>2.2217520592300926E-3</v>
      </c>
      <c r="D3403" s="84" t="s">
        <v>12048</v>
      </c>
      <c r="E3403" s="84" t="b">
        <v>0</v>
      </c>
      <c r="F3403" s="84" t="b">
        <v>0</v>
      </c>
      <c r="G3403" s="84" t="b">
        <v>0</v>
      </c>
    </row>
    <row r="3404" spans="1:7" x14ac:dyDescent="0.25">
      <c r="A3404" s="84" t="s">
        <v>14784</v>
      </c>
      <c r="B3404" s="84">
        <v>4</v>
      </c>
      <c r="C3404" s="122">
        <v>2.2217520592300926E-3</v>
      </c>
      <c r="D3404" s="84" t="s">
        <v>12048</v>
      </c>
      <c r="E3404" s="84" t="b">
        <v>0</v>
      </c>
      <c r="F3404" s="84" t="b">
        <v>0</v>
      </c>
      <c r="G3404" s="84" t="b">
        <v>0</v>
      </c>
    </row>
    <row r="3405" spans="1:7" x14ac:dyDescent="0.25">
      <c r="A3405" s="84" t="s">
        <v>14785</v>
      </c>
      <c r="B3405" s="84">
        <v>4</v>
      </c>
      <c r="C3405" s="122">
        <v>2.2217520592300926E-3</v>
      </c>
      <c r="D3405" s="84" t="s">
        <v>12048</v>
      </c>
      <c r="E3405" s="84" t="b">
        <v>0</v>
      </c>
      <c r="F3405" s="84" t="b">
        <v>0</v>
      </c>
      <c r="G3405" s="84" t="b">
        <v>0</v>
      </c>
    </row>
    <row r="3406" spans="1:7" x14ac:dyDescent="0.25">
      <c r="A3406" s="84" t="s">
        <v>14786</v>
      </c>
      <c r="B3406" s="84">
        <v>4</v>
      </c>
      <c r="C3406" s="122">
        <v>2.2217520592300926E-3</v>
      </c>
      <c r="D3406" s="84" t="s">
        <v>12048</v>
      </c>
      <c r="E3406" s="84" t="b">
        <v>0</v>
      </c>
      <c r="F3406" s="84" t="b">
        <v>0</v>
      </c>
      <c r="G3406" s="84" t="b">
        <v>0</v>
      </c>
    </row>
    <row r="3407" spans="1:7" x14ac:dyDescent="0.25">
      <c r="A3407" s="84" t="s">
        <v>14804</v>
      </c>
      <c r="B3407" s="84">
        <v>4</v>
      </c>
      <c r="C3407" s="122">
        <v>2.2217520592300926E-3</v>
      </c>
      <c r="D3407" s="84" t="s">
        <v>12048</v>
      </c>
      <c r="E3407" s="84" t="b">
        <v>0</v>
      </c>
      <c r="F3407" s="84" t="b">
        <v>0</v>
      </c>
      <c r="G3407" s="84" t="b">
        <v>0</v>
      </c>
    </row>
    <row r="3408" spans="1:7" x14ac:dyDescent="0.25">
      <c r="A3408" s="84" t="s">
        <v>14803</v>
      </c>
      <c r="B3408" s="84">
        <v>4</v>
      </c>
      <c r="C3408" s="122">
        <v>2.6890085523057329E-3</v>
      </c>
      <c r="D3408" s="84" t="s">
        <v>12048</v>
      </c>
      <c r="E3408" s="84" t="b">
        <v>0</v>
      </c>
      <c r="F3408" s="84" t="b">
        <v>0</v>
      </c>
      <c r="G3408" s="84" t="b">
        <v>0</v>
      </c>
    </row>
    <row r="3409" spans="1:7" x14ac:dyDescent="0.25">
      <c r="A3409" s="84" t="s">
        <v>14800</v>
      </c>
      <c r="B3409" s="84">
        <v>4</v>
      </c>
      <c r="C3409" s="122">
        <v>2.2217520592300926E-3</v>
      </c>
      <c r="D3409" s="84" t="s">
        <v>12048</v>
      </c>
      <c r="E3409" s="84" t="b">
        <v>0</v>
      </c>
      <c r="F3409" s="84" t="b">
        <v>0</v>
      </c>
      <c r="G3409" s="84" t="b">
        <v>0</v>
      </c>
    </row>
    <row r="3410" spans="1:7" x14ac:dyDescent="0.25">
      <c r="A3410" s="84" t="s">
        <v>14779</v>
      </c>
      <c r="B3410" s="84">
        <v>4</v>
      </c>
      <c r="C3410" s="122">
        <v>2.2217520592300926E-3</v>
      </c>
      <c r="D3410" s="84" t="s">
        <v>12048</v>
      </c>
      <c r="E3410" s="84" t="b">
        <v>0</v>
      </c>
      <c r="F3410" s="84" t="b">
        <v>0</v>
      </c>
      <c r="G3410" s="84" t="b">
        <v>0</v>
      </c>
    </row>
    <row r="3411" spans="1:7" x14ac:dyDescent="0.25">
      <c r="A3411" s="84" t="s">
        <v>14778</v>
      </c>
      <c r="B3411" s="84">
        <v>4</v>
      </c>
      <c r="C3411" s="122">
        <v>2.2217520592300926E-3</v>
      </c>
      <c r="D3411" s="84" t="s">
        <v>12048</v>
      </c>
      <c r="E3411" s="84" t="b">
        <v>0</v>
      </c>
      <c r="F3411" s="84" t="b">
        <v>0</v>
      </c>
      <c r="G3411" s="84" t="b">
        <v>0</v>
      </c>
    </row>
    <row r="3412" spans="1:7" x14ac:dyDescent="0.25">
      <c r="A3412" s="84" t="s">
        <v>14802</v>
      </c>
      <c r="B3412" s="84">
        <v>4</v>
      </c>
      <c r="C3412" s="122">
        <v>2.6890085523057329E-3</v>
      </c>
      <c r="D3412" s="84" t="s">
        <v>12048</v>
      </c>
      <c r="E3412" s="84" t="b">
        <v>0</v>
      </c>
      <c r="F3412" s="84" t="b">
        <v>0</v>
      </c>
      <c r="G3412" s="84" t="b">
        <v>0</v>
      </c>
    </row>
    <row r="3413" spans="1:7" x14ac:dyDescent="0.25">
      <c r="A3413" s="84" t="s">
        <v>14801</v>
      </c>
      <c r="B3413" s="84">
        <v>4</v>
      </c>
      <c r="C3413" s="122">
        <v>2.6890085523057329E-3</v>
      </c>
      <c r="D3413" s="84" t="s">
        <v>12048</v>
      </c>
      <c r="E3413" s="84" t="b">
        <v>0</v>
      </c>
      <c r="F3413" s="84" t="b">
        <v>0</v>
      </c>
      <c r="G3413" s="84" t="b">
        <v>0</v>
      </c>
    </row>
    <row r="3414" spans="1:7" x14ac:dyDescent="0.25">
      <c r="A3414" s="84" t="s">
        <v>14787</v>
      </c>
      <c r="B3414" s="84">
        <v>4</v>
      </c>
      <c r="C3414" s="122">
        <v>2.2217520592300926E-3</v>
      </c>
      <c r="D3414" s="84" t="s">
        <v>12048</v>
      </c>
      <c r="E3414" s="84" t="b">
        <v>0</v>
      </c>
      <c r="F3414" s="84" t="b">
        <v>0</v>
      </c>
      <c r="G3414" s="84" t="b">
        <v>0</v>
      </c>
    </row>
    <row r="3415" spans="1:7" x14ac:dyDescent="0.25">
      <c r="A3415" s="84" t="s">
        <v>14798</v>
      </c>
      <c r="B3415" s="84">
        <v>4</v>
      </c>
      <c r="C3415" s="122">
        <v>2.6890085523057329E-3</v>
      </c>
      <c r="D3415" s="84" t="s">
        <v>12048</v>
      </c>
      <c r="E3415" s="84" t="b">
        <v>0</v>
      </c>
      <c r="F3415" s="84" t="b">
        <v>0</v>
      </c>
      <c r="G3415" s="84" t="b">
        <v>0</v>
      </c>
    </row>
    <row r="3416" spans="1:7" x14ac:dyDescent="0.25">
      <c r="A3416" s="84" t="s">
        <v>14544</v>
      </c>
      <c r="B3416" s="84">
        <v>4</v>
      </c>
      <c r="C3416" s="122">
        <v>2.2217520592300926E-3</v>
      </c>
      <c r="D3416" s="84" t="s">
        <v>12048</v>
      </c>
      <c r="E3416" s="84" t="b">
        <v>0</v>
      </c>
      <c r="F3416" s="84" t="b">
        <v>0</v>
      </c>
      <c r="G3416" s="84" t="b">
        <v>0</v>
      </c>
    </row>
    <row r="3417" spans="1:7" x14ac:dyDescent="0.25">
      <c r="A3417" s="84" t="s">
        <v>14200</v>
      </c>
      <c r="B3417" s="84">
        <v>4</v>
      </c>
      <c r="C3417" s="122">
        <v>2.2217520592300926E-3</v>
      </c>
      <c r="D3417" s="84" t="s">
        <v>12048</v>
      </c>
      <c r="E3417" s="84" t="b">
        <v>0</v>
      </c>
      <c r="F3417" s="84" t="b">
        <v>0</v>
      </c>
      <c r="G3417" s="84" t="b">
        <v>0</v>
      </c>
    </row>
    <row r="3418" spans="1:7" x14ac:dyDescent="0.25">
      <c r="A3418" s="84" t="s">
        <v>14388</v>
      </c>
      <c r="B3418" s="84">
        <v>4</v>
      </c>
      <c r="C3418" s="122">
        <v>2.2217520592300926E-3</v>
      </c>
      <c r="D3418" s="84" t="s">
        <v>12048</v>
      </c>
      <c r="E3418" s="84" t="b">
        <v>0</v>
      </c>
      <c r="F3418" s="84" t="b">
        <v>0</v>
      </c>
      <c r="G3418" s="84" t="b">
        <v>0</v>
      </c>
    </row>
    <row r="3419" spans="1:7" x14ac:dyDescent="0.25">
      <c r="A3419" s="84" t="s">
        <v>14357</v>
      </c>
      <c r="B3419" s="84">
        <v>4</v>
      </c>
      <c r="C3419" s="122">
        <v>2.2217520592300926E-3</v>
      </c>
      <c r="D3419" s="84" t="s">
        <v>12048</v>
      </c>
      <c r="E3419" s="84" t="b">
        <v>0</v>
      </c>
      <c r="F3419" s="84" t="b">
        <v>0</v>
      </c>
      <c r="G3419" s="84" t="b">
        <v>0</v>
      </c>
    </row>
    <row r="3420" spans="1:7" x14ac:dyDescent="0.25">
      <c r="A3420" s="84" t="s">
        <v>14790</v>
      </c>
      <c r="B3420" s="84">
        <v>4</v>
      </c>
      <c r="C3420" s="122">
        <v>2.2217520592300926E-3</v>
      </c>
      <c r="D3420" s="84" t="s">
        <v>12048</v>
      </c>
      <c r="E3420" s="84" t="b">
        <v>0</v>
      </c>
      <c r="F3420" s="84" t="b">
        <v>0</v>
      </c>
      <c r="G3420" s="84" t="b">
        <v>0</v>
      </c>
    </row>
    <row r="3421" spans="1:7" x14ac:dyDescent="0.25">
      <c r="A3421" s="84" t="s">
        <v>14791</v>
      </c>
      <c r="B3421" s="84">
        <v>4</v>
      </c>
      <c r="C3421" s="122">
        <v>2.2217520592300926E-3</v>
      </c>
      <c r="D3421" s="84" t="s">
        <v>12048</v>
      </c>
      <c r="E3421" s="84" t="b">
        <v>0</v>
      </c>
      <c r="F3421" s="84" t="b">
        <v>0</v>
      </c>
      <c r="G3421" s="84" t="b">
        <v>0</v>
      </c>
    </row>
    <row r="3422" spans="1:7" x14ac:dyDescent="0.25">
      <c r="A3422" s="84" t="s">
        <v>14792</v>
      </c>
      <c r="B3422" s="84">
        <v>4</v>
      </c>
      <c r="C3422" s="122">
        <v>2.2217520592300926E-3</v>
      </c>
      <c r="D3422" s="84" t="s">
        <v>12048</v>
      </c>
      <c r="E3422" s="84" t="b">
        <v>0</v>
      </c>
      <c r="F3422" s="84" t="b">
        <v>0</v>
      </c>
      <c r="G3422" s="84" t="b">
        <v>0</v>
      </c>
    </row>
    <row r="3423" spans="1:7" x14ac:dyDescent="0.25">
      <c r="A3423" s="84" t="s">
        <v>14793</v>
      </c>
      <c r="B3423" s="84">
        <v>4</v>
      </c>
      <c r="C3423" s="122">
        <v>2.2217520592300926E-3</v>
      </c>
      <c r="D3423" s="84" t="s">
        <v>12048</v>
      </c>
      <c r="E3423" s="84" t="b">
        <v>0</v>
      </c>
      <c r="F3423" s="84" t="b">
        <v>0</v>
      </c>
      <c r="G3423" s="84" t="b">
        <v>0</v>
      </c>
    </row>
    <row r="3424" spans="1:7" x14ac:dyDescent="0.25">
      <c r="A3424" s="84" t="s">
        <v>14794</v>
      </c>
      <c r="B3424" s="84">
        <v>4</v>
      </c>
      <c r="C3424" s="122">
        <v>2.2217520592300926E-3</v>
      </c>
      <c r="D3424" s="84" t="s">
        <v>12048</v>
      </c>
      <c r="E3424" s="84" t="b">
        <v>0</v>
      </c>
      <c r="F3424" s="84" t="b">
        <v>0</v>
      </c>
      <c r="G3424" s="84" t="b">
        <v>0</v>
      </c>
    </row>
    <row r="3425" spans="1:7" x14ac:dyDescent="0.25">
      <c r="A3425" s="84" t="s">
        <v>14795</v>
      </c>
      <c r="B3425" s="84">
        <v>4</v>
      </c>
      <c r="C3425" s="122">
        <v>2.2217520592300926E-3</v>
      </c>
      <c r="D3425" s="84" t="s">
        <v>12048</v>
      </c>
      <c r="E3425" s="84" t="b">
        <v>0</v>
      </c>
      <c r="F3425" s="84" t="b">
        <v>0</v>
      </c>
      <c r="G3425" s="84" t="b">
        <v>0</v>
      </c>
    </row>
    <row r="3426" spans="1:7" x14ac:dyDescent="0.25">
      <c r="A3426" s="84" t="s">
        <v>14296</v>
      </c>
      <c r="B3426" s="84">
        <v>4</v>
      </c>
      <c r="C3426" s="122">
        <v>2.2217520592300926E-3</v>
      </c>
      <c r="D3426" s="84" t="s">
        <v>12048</v>
      </c>
      <c r="E3426" s="84" t="b">
        <v>0</v>
      </c>
      <c r="F3426" s="84" t="b">
        <v>0</v>
      </c>
      <c r="G3426" s="84" t="b">
        <v>0</v>
      </c>
    </row>
    <row r="3427" spans="1:7" x14ac:dyDescent="0.25">
      <c r="A3427" s="84" t="s">
        <v>14796</v>
      </c>
      <c r="B3427" s="84">
        <v>4</v>
      </c>
      <c r="C3427" s="122">
        <v>2.2217520592300926E-3</v>
      </c>
      <c r="D3427" s="84" t="s">
        <v>12048</v>
      </c>
      <c r="E3427" s="84" t="b">
        <v>0</v>
      </c>
      <c r="F3427" s="84" t="b">
        <v>0</v>
      </c>
      <c r="G3427" s="84" t="b">
        <v>0</v>
      </c>
    </row>
    <row r="3428" spans="1:7" x14ac:dyDescent="0.25">
      <c r="A3428" s="84" t="s">
        <v>14797</v>
      </c>
      <c r="B3428" s="84">
        <v>4</v>
      </c>
      <c r="C3428" s="122">
        <v>2.2217520592300926E-3</v>
      </c>
      <c r="D3428" s="84" t="s">
        <v>12048</v>
      </c>
      <c r="E3428" s="84" t="b">
        <v>0</v>
      </c>
      <c r="F3428" s="84" t="b">
        <v>0</v>
      </c>
      <c r="G3428" s="84" t="b">
        <v>0</v>
      </c>
    </row>
    <row r="3429" spans="1:7" x14ac:dyDescent="0.25">
      <c r="A3429" s="84" t="s">
        <v>14697</v>
      </c>
      <c r="B3429" s="84">
        <v>4</v>
      </c>
      <c r="C3429" s="122">
        <v>2.2217520592300926E-3</v>
      </c>
      <c r="D3429" s="84" t="s">
        <v>12048</v>
      </c>
      <c r="E3429" s="84" t="b">
        <v>0</v>
      </c>
      <c r="F3429" s="84" t="b">
        <v>0</v>
      </c>
      <c r="G3429" s="84" t="b">
        <v>0</v>
      </c>
    </row>
    <row r="3430" spans="1:7" x14ac:dyDescent="0.25">
      <c r="A3430" s="84" t="s">
        <v>14698</v>
      </c>
      <c r="B3430" s="84">
        <v>4</v>
      </c>
      <c r="C3430" s="122">
        <v>2.2217520592300926E-3</v>
      </c>
      <c r="D3430" s="84" t="s">
        <v>12048</v>
      </c>
      <c r="E3430" s="84" t="b">
        <v>0</v>
      </c>
      <c r="F3430" s="84" t="b">
        <v>0</v>
      </c>
      <c r="G3430" s="84" t="b">
        <v>0</v>
      </c>
    </row>
    <row r="3431" spans="1:7" x14ac:dyDescent="0.25">
      <c r="A3431" s="84" t="s">
        <v>14583</v>
      </c>
      <c r="B3431" s="84">
        <v>4</v>
      </c>
      <c r="C3431" s="122">
        <v>2.2217520592300926E-3</v>
      </c>
      <c r="D3431" s="84" t="s">
        <v>12048</v>
      </c>
      <c r="E3431" s="84" t="b">
        <v>0</v>
      </c>
      <c r="F3431" s="84" t="b">
        <v>0</v>
      </c>
      <c r="G3431" s="84" t="b">
        <v>0</v>
      </c>
    </row>
    <row r="3432" spans="1:7" x14ac:dyDescent="0.25">
      <c r="A3432" s="84" t="s">
        <v>14699</v>
      </c>
      <c r="B3432" s="84">
        <v>4</v>
      </c>
      <c r="C3432" s="122">
        <v>2.2217520592300926E-3</v>
      </c>
      <c r="D3432" s="84" t="s">
        <v>12048</v>
      </c>
      <c r="E3432" s="84" t="b">
        <v>0</v>
      </c>
      <c r="F3432" s="84" t="b">
        <v>0</v>
      </c>
      <c r="G3432" s="84" t="b">
        <v>0</v>
      </c>
    </row>
    <row r="3433" spans="1:7" x14ac:dyDescent="0.25">
      <c r="A3433" s="84" t="s">
        <v>14700</v>
      </c>
      <c r="B3433" s="84">
        <v>4</v>
      </c>
      <c r="C3433" s="122">
        <v>2.2217520592300926E-3</v>
      </c>
      <c r="D3433" s="84" t="s">
        <v>12048</v>
      </c>
      <c r="E3433" s="84" t="b">
        <v>0</v>
      </c>
      <c r="F3433" s="84" t="b">
        <v>0</v>
      </c>
      <c r="G3433" s="84" t="b">
        <v>0</v>
      </c>
    </row>
    <row r="3434" spans="1:7" x14ac:dyDescent="0.25">
      <c r="A3434" s="84" t="s">
        <v>14701</v>
      </c>
      <c r="B3434" s="84">
        <v>4</v>
      </c>
      <c r="C3434" s="122">
        <v>2.2217520592300926E-3</v>
      </c>
      <c r="D3434" s="84" t="s">
        <v>12048</v>
      </c>
      <c r="E3434" s="84" t="b">
        <v>0</v>
      </c>
      <c r="F3434" s="84" t="b">
        <v>0</v>
      </c>
      <c r="G3434" s="84" t="b">
        <v>0</v>
      </c>
    </row>
    <row r="3435" spans="1:7" x14ac:dyDescent="0.25">
      <c r="A3435" s="84" t="s">
        <v>14272</v>
      </c>
      <c r="B3435" s="84">
        <v>4</v>
      </c>
      <c r="C3435" s="122">
        <v>2.2217520592300926E-3</v>
      </c>
      <c r="D3435" s="84" t="s">
        <v>12048</v>
      </c>
      <c r="E3435" s="84" t="b">
        <v>0</v>
      </c>
      <c r="F3435" s="84" t="b">
        <v>0</v>
      </c>
      <c r="G3435" s="84" t="b">
        <v>0</v>
      </c>
    </row>
    <row r="3436" spans="1:7" x14ac:dyDescent="0.25">
      <c r="A3436" s="84" t="s">
        <v>14789</v>
      </c>
      <c r="B3436" s="84">
        <v>4</v>
      </c>
      <c r="C3436" s="122">
        <v>2.2217520592300926E-3</v>
      </c>
      <c r="D3436" s="84" t="s">
        <v>12048</v>
      </c>
      <c r="E3436" s="84" t="b">
        <v>0</v>
      </c>
      <c r="F3436" s="84" t="b">
        <v>0</v>
      </c>
      <c r="G3436" s="84" t="b">
        <v>0</v>
      </c>
    </row>
    <row r="3437" spans="1:7" x14ac:dyDescent="0.25">
      <c r="A3437" s="84" t="s">
        <v>14788</v>
      </c>
      <c r="B3437" s="84">
        <v>4</v>
      </c>
      <c r="C3437" s="122">
        <v>2.6890085523057329E-3</v>
      </c>
      <c r="D3437" s="84" t="s">
        <v>12048</v>
      </c>
      <c r="E3437" s="84" t="b">
        <v>1</v>
      </c>
      <c r="F3437" s="84" t="b">
        <v>0</v>
      </c>
      <c r="G3437" s="84" t="b">
        <v>0</v>
      </c>
    </row>
    <row r="3438" spans="1:7" x14ac:dyDescent="0.25">
      <c r="A3438" s="84" t="s">
        <v>14419</v>
      </c>
      <c r="B3438" s="84">
        <v>4</v>
      </c>
      <c r="C3438" s="122">
        <v>2.2217520592300926E-3</v>
      </c>
      <c r="D3438" s="84" t="s">
        <v>12048</v>
      </c>
      <c r="E3438" s="84" t="b">
        <v>0</v>
      </c>
      <c r="F3438" s="84" t="b">
        <v>0</v>
      </c>
      <c r="G3438" s="84" t="b">
        <v>0</v>
      </c>
    </row>
    <row r="3439" spans="1:7" x14ac:dyDescent="0.25">
      <c r="A3439" s="84" t="s">
        <v>14777</v>
      </c>
      <c r="B3439" s="84">
        <v>4</v>
      </c>
      <c r="C3439" s="122">
        <v>2.2217520592300926E-3</v>
      </c>
      <c r="D3439" s="84" t="s">
        <v>12048</v>
      </c>
      <c r="E3439" s="84" t="b">
        <v>0</v>
      </c>
      <c r="F3439" s="84" t="b">
        <v>0</v>
      </c>
      <c r="G3439" s="84" t="b">
        <v>0</v>
      </c>
    </row>
    <row r="3440" spans="1:7" x14ac:dyDescent="0.25">
      <c r="A3440" s="84" t="s">
        <v>14782</v>
      </c>
      <c r="B3440" s="84">
        <v>4</v>
      </c>
      <c r="C3440" s="122">
        <v>2.6890085523057329E-3</v>
      </c>
      <c r="D3440" s="84" t="s">
        <v>12048</v>
      </c>
      <c r="E3440" s="84" t="b">
        <v>0</v>
      </c>
      <c r="F3440" s="84" t="b">
        <v>1</v>
      </c>
      <c r="G3440" s="84" t="b">
        <v>0</v>
      </c>
    </row>
    <row r="3441" spans="1:7" x14ac:dyDescent="0.25">
      <c r="A3441" s="84" t="s">
        <v>12280</v>
      </c>
      <c r="B3441" s="84">
        <v>4</v>
      </c>
      <c r="C3441" s="122">
        <v>2.2217520592300926E-3</v>
      </c>
      <c r="D3441" s="84" t="s">
        <v>12048</v>
      </c>
      <c r="E3441" s="84" t="b">
        <v>0</v>
      </c>
      <c r="F3441" s="84" t="b">
        <v>0</v>
      </c>
      <c r="G3441" s="84" t="b">
        <v>0</v>
      </c>
    </row>
    <row r="3442" spans="1:7" x14ac:dyDescent="0.25">
      <c r="A3442" s="84" t="s">
        <v>14695</v>
      </c>
      <c r="B3442" s="84">
        <v>4</v>
      </c>
      <c r="C3442" s="122">
        <v>2.2217520592300926E-3</v>
      </c>
      <c r="D3442" s="84" t="s">
        <v>12048</v>
      </c>
      <c r="E3442" s="84" t="b">
        <v>0</v>
      </c>
      <c r="F3442" s="84" t="b">
        <v>0</v>
      </c>
      <c r="G3442" s="84" t="b">
        <v>0</v>
      </c>
    </row>
    <row r="3443" spans="1:7" x14ac:dyDescent="0.25">
      <c r="A3443" s="84" t="s">
        <v>14696</v>
      </c>
      <c r="B3443" s="84">
        <v>4</v>
      </c>
      <c r="C3443" s="122">
        <v>2.2217520592300926E-3</v>
      </c>
      <c r="D3443" s="84" t="s">
        <v>12048</v>
      </c>
      <c r="E3443" s="84" t="b">
        <v>0</v>
      </c>
      <c r="F3443" s="84" t="b">
        <v>0</v>
      </c>
      <c r="G3443" s="84" t="b">
        <v>0</v>
      </c>
    </row>
    <row r="3444" spans="1:7" x14ac:dyDescent="0.25">
      <c r="A3444" s="84" t="s">
        <v>14781</v>
      </c>
      <c r="B3444" s="84">
        <v>4</v>
      </c>
      <c r="C3444" s="122">
        <v>2.6890085523057329E-3</v>
      </c>
      <c r="D3444" s="84" t="s">
        <v>12048</v>
      </c>
      <c r="E3444" s="84" t="b">
        <v>0</v>
      </c>
      <c r="F3444" s="84" t="b">
        <v>0</v>
      </c>
      <c r="G3444" s="84" t="b">
        <v>0</v>
      </c>
    </row>
    <row r="3445" spans="1:7" x14ac:dyDescent="0.25">
      <c r="A3445" s="84" t="s">
        <v>14780</v>
      </c>
      <c r="B3445" s="84">
        <v>4</v>
      </c>
      <c r="C3445" s="122">
        <v>2.6890085523057329E-3</v>
      </c>
      <c r="D3445" s="84" t="s">
        <v>12048</v>
      </c>
      <c r="E3445" s="84" t="b">
        <v>0</v>
      </c>
      <c r="F3445" s="84" t="b">
        <v>0</v>
      </c>
      <c r="G3445" s="84" t="b">
        <v>0</v>
      </c>
    </row>
    <row r="3446" spans="1:7" x14ac:dyDescent="0.25">
      <c r="A3446" s="84" t="s">
        <v>14598</v>
      </c>
      <c r="B3446" s="84">
        <v>4</v>
      </c>
      <c r="C3446" s="122">
        <v>2.2217520592300926E-3</v>
      </c>
      <c r="D3446" s="84" t="s">
        <v>12048</v>
      </c>
      <c r="E3446" s="84" t="b">
        <v>0</v>
      </c>
      <c r="F3446" s="84" t="b">
        <v>0</v>
      </c>
      <c r="G3446" s="84" t="b">
        <v>0</v>
      </c>
    </row>
    <row r="3447" spans="1:7" x14ac:dyDescent="0.25">
      <c r="A3447" s="84" t="s">
        <v>14775</v>
      </c>
      <c r="B3447" s="84">
        <v>4</v>
      </c>
      <c r="C3447" s="122">
        <v>2.6890085523057329E-3</v>
      </c>
      <c r="D3447" s="84" t="s">
        <v>12048</v>
      </c>
      <c r="E3447" s="84" t="b">
        <v>0</v>
      </c>
      <c r="F3447" s="84" t="b">
        <v>0</v>
      </c>
      <c r="G3447" s="84" t="b">
        <v>0</v>
      </c>
    </row>
    <row r="3448" spans="1:7" x14ac:dyDescent="0.25">
      <c r="A3448" s="84" t="s">
        <v>14776</v>
      </c>
      <c r="B3448" s="84">
        <v>4</v>
      </c>
      <c r="C3448" s="122">
        <v>2.6890085523057329E-3</v>
      </c>
      <c r="D3448" s="84" t="s">
        <v>12048</v>
      </c>
      <c r="E3448" s="84" t="b">
        <v>0</v>
      </c>
      <c r="F3448" s="84" t="b">
        <v>0</v>
      </c>
      <c r="G3448" s="84" t="b">
        <v>0</v>
      </c>
    </row>
    <row r="3449" spans="1:7" x14ac:dyDescent="0.25">
      <c r="A3449" s="84" t="s">
        <v>14774</v>
      </c>
      <c r="B3449" s="84">
        <v>4</v>
      </c>
      <c r="C3449" s="122">
        <v>2.6890085523057329E-3</v>
      </c>
      <c r="D3449" s="84" t="s">
        <v>12048</v>
      </c>
      <c r="E3449" s="84" t="b">
        <v>0</v>
      </c>
      <c r="F3449" s="84" t="b">
        <v>0</v>
      </c>
      <c r="G3449" s="84" t="b">
        <v>0</v>
      </c>
    </row>
    <row r="3450" spans="1:7" x14ac:dyDescent="0.25">
      <c r="A3450" s="84" t="s">
        <v>14341</v>
      </c>
      <c r="B3450" s="84">
        <v>3</v>
      </c>
      <c r="C3450" s="122">
        <v>1.8117607692285068E-3</v>
      </c>
      <c r="D3450" s="84" t="s">
        <v>12048</v>
      </c>
      <c r="E3450" s="84" t="b">
        <v>0</v>
      </c>
      <c r="F3450" s="84" t="b">
        <v>0</v>
      </c>
      <c r="G3450" s="84" t="b">
        <v>0</v>
      </c>
    </row>
    <row r="3451" spans="1:7" x14ac:dyDescent="0.25">
      <c r="A3451" s="84" t="s">
        <v>14897</v>
      </c>
      <c r="B3451" s="84">
        <v>3</v>
      </c>
      <c r="C3451" s="122">
        <v>1.8117607692285068E-3</v>
      </c>
      <c r="D3451" s="84" t="s">
        <v>12048</v>
      </c>
      <c r="E3451" s="84" t="b">
        <v>1</v>
      </c>
      <c r="F3451" s="84" t="b">
        <v>0</v>
      </c>
      <c r="G3451" s="84" t="b">
        <v>0</v>
      </c>
    </row>
    <row r="3452" spans="1:7" x14ac:dyDescent="0.25">
      <c r="A3452" s="84" t="s">
        <v>14898</v>
      </c>
      <c r="B3452" s="84">
        <v>3</v>
      </c>
      <c r="C3452" s="122">
        <v>1.8117607692285068E-3</v>
      </c>
      <c r="D3452" s="84" t="s">
        <v>12048</v>
      </c>
      <c r="E3452" s="84" t="b">
        <v>0</v>
      </c>
      <c r="F3452" s="84" t="b">
        <v>0</v>
      </c>
      <c r="G3452" s="84" t="b">
        <v>0</v>
      </c>
    </row>
    <row r="3453" spans="1:7" x14ac:dyDescent="0.25">
      <c r="A3453" s="84" t="s">
        <v>14899</v>
      </c>
      <c r="B3453" s="84">
        <v>3</v>
      </c>
      <c r="C3453" s="122">
        <v>1.8117607692285068E-3</v>
      </c>
      <c r="D3453" s="84" t="s">
        <v>12048</v>
      </c>
      <c r="E3453" s="84" t="b">
        <v>0</v>
      </c>
      <c r="F3453" s="84" t="b">
        <v>0</v>
      </c>
      <c r="G3453" s="84" t="b">
        <v>0</v>
      </c>
    </row>
    <row r="3454" spans="1:7" x14ac:dyDescent="0.25">
      <c r="A3454" s="84" t="s">
        <v>14900</v>
      </c>
      <c r="B3454" s="84">
        <v>3</v>
      </c>
      <c r="C3454" s="122">
        <v>1.8117607692285068E-3</v>
      </c>
      <c r="D3454" s="84" t="s">
        <v>12048</v>
      </c>
      <c r="E3454" s="84" t="b">
        <v>0</v>
      </c>
      <c r="F3454" s="84" t="b">
        <v>1</v>
      </c>
      <c r="G3454" s="84" t="b">
        <v>0</v>
      </c>
    </row>
    <row r="3455" spans="1:7" x14ac:dyDescent="0.25">
      <c r="A3455" s="84" t="s">
        <v>14901</v>
      </c>
      <c r="B3455" s="84">
        <v>3</v>
      </c>
      <c r="C3455" s="122">
        <v>1.8117607692285068E-3</v>
      </c>
      <c r="D3455" s="84" t="s">
        <v>12048</v>
      </c>
      <c r="E3455" s="84" t="b">
        <v>0</v>
      </c>
      <c r="F3455" s="84" t="b">
        <v>0</v>
      </c>
      <c r="G3455" s="84" t="b">
        <v>0</v>
      </c>
    </row>
    <row r="3456" spans="1:7" x14ac:dyDescent="0.25">
      <c r="A3456" s="84" t="s">
        <v>14902</v>
      </c>
      <c r="B3456" s="84">
        <v>3</v>
      </c>
      <c r="C3456" s="122">
        <v>1.8117607692285068E-3</v>
      </c>
      <c r="D3456" s="84" t="s">
        <v>12048</v>
      </c>
      <c r="E3456" s="84" t="b">
        <v>0</v>
      </c>
      <c r="F3456" s="84" t="b">
        <v>0</v>
      </c>
      <c r="G3456" s="84" t="b">
        <v>0</v>
      </c>
    </row>
    <row r="3457" spans="1:7" x14ac:dyDescent="0.25">
      <c r="A3457" s="84" t="s">
        <v>14903</v>
      </c>
      <c r="B3457" s="84">
        <v>3</v>
      </c>
      <c r="C3457" s="122">
        <v>1.8117607692285068E-3</v>
      </c>
      <c r="D3457" s="84" t="s">
        <v>12048</v>
      </c>
      <c r="E3457" s="84" t="b">
        <v>0</v>
      </c>
      <c r="F3457" s="84" t="b">
        <v>0</v>
      </c>
      <c r="G3457" s="84" t="b">
        <v>0</v>
      </c>
    </row>
    <row r="3458" spans="1:7" x14ac:dyDescent="0.25">
      <c r="A3458" s="84" t="s">
        <v>14904</v>
      </c>
      <c r="B3458" s="84">
        <v>3</v>
      </c>
      <c r="C3458" s="122">
        <v>1.8117607692285068E-3</v>
      </c>
      <c r="D3458" s="84" t="s">
        <v>12048</v>
      </c>
      <c r="E3458" s="84" t="b">
        <v>0</v>
      </c>
      <c r="F3458" s="84" t="b">
        <v>0</v>
      </c>
      <c r="G3458" s="84" t="b">
        <v>0</v>
      </c>
    </row>
    <row r="3459" spans="1:7" x14ac:dyDescent="0.25">
      <c r="A3459" s="84" t="s">
        <v>14988</v>
      </c>
      <c r="B3459" s="84">
        <v>3</v>
      </c>
      <c r="C3459" s="122">
        <v>1.8117607692285068E-3</v>
      </c>
      <c r="D3459" s="84" t="s">
        <v>12048</v>
      </c>
      <c r="E3459" s="84" t="b">
        <v>0</v>
      </c>
      <c r="F3459" s="84" t="b">
        <v>0</v>
      </c>
      <c r="G3459" s="84" t="b">
        <v>0</v>
      </c>
    </row>
    <row r="3460" spans="1:7" x14ac:dyDescent="0.25">
      <c r="A3460" s="84" t="s">
        <v>14989</v>
      </c>
      <c r="B3460" s="84">
        <v>3</v>
      </c>
      <c r="C3460" s="122">
        <v>1.8117607692285068E-3</v>
      </c>
      <c r="D3460" s="84" t="s">
        <v>12048</v>
      </c>
      <c r="E3460" s="84" t="b">
        <v>0</v>
      </c>
      <c r="F3460" s="84" t="b">
        <v>0</v>
      </c>
      <c r="G3460" s="84" t="b">
        <v>0</v>
      </c>
    </row>
    <row r="3461" spans="1:7" x14ac:dyDescent="0.25">
      <c r="A3461" s="84" t="s">
        <v>14889</v>
      </c>
      <c r="B3461" s="84">
        <v>3</v>
      </c>
      <c r="C3461" s="122">
        <v>1.8117607692285068E-3</v>
      </c>
      <c r="D3461" s="84" t="s">
        <v>12048</v>
      </c>
      <c r="E3461" s="84" t="b">
        <v>0</v>
      </c>
      <c r="F3461" s="84" t="b">
        <v>0</v>
      </c>
      <c r="G3461" s="84" t="b">
        <v>0</v>
      </c>
    </row>
    <row r="3462" spans="1:7" x14ac:dyDescent="0.25">
      <c r="A3462" s="84" t="s">
        <v>14890</v>
      </c>
      <c r="B3462" s="84">
        <v>3</v>
      </c>
      <c r="C3462" s="122">
        <v>1.8117607692285068E-3</v>
      </c>
      <c r="D3462" s="84" t="s">
        <v>12048</v>
      </c>
      <c r="E3462" s="84" t="b">
        <v>1</v>
      </c>
      <c r="F3462" s="84" t="b">
        <v>0</v>
      </c>
      <c r="G3462" s="84" t="b">
        <v>0</v>
      </c>
    </row>
    <row r="3463" spans="1:7" x14ac:dyDescent="0.25">
      <c r="A3463" s="84" t="s">
        <v>14891</v>
      </c>
      <c r="B3463" s="84">
        <v>3</v>
      </c>
      <c r="C3463" s="122">
        <v>1.8117607692285068E-3</v>
      </c>
      <c r="D3463" s="84" t="s">
        <v>12048</v>
      </c>
      <c r="E3463" s="84" t="b">
        <v>0</v>
      </c>
      <c r="F3463" s="84" t="b">
        <v>0</v>
      </c>
      <c r="G3463" s="84" t="b">
        <v>0</v>
      </c>
    </row>
    <row r="3464" spans="1:7" x14ac:dyDescent="0.25">
      <c r="A3464" s="84" t="s">
        <v>14892</v>
      </c>
      <c r="B3464" s="84">
        <v>3</v>
      </c>
      <c r="C3464" s="122">
        <v>1.8117607692285068E-3</v>
      </c>
      <c r="D3464" s="84" t="s">
        <v>12048</v>
      </c>
      <c r="E3464" s="84" t="b">
        <v>0</v>
      </c>
      <c r="F3464" s="84" t="b">
        <v>0</v>
      </c>
      <c r="G3464" s="84" t="b">
        <v>0</v>
      </c>
    </row>
    <row r="3465" spans="1:7" x14ac:dyDescent="0.25">
      <c r="A3465" s="84" t="s">
        <v>14893</v>
      </c>
      <c r="B3465" s="84">
        <v>3</v>
      </c>
      <c r="C3465" s="122">
        <v>1.8117607692285068E-3</v>
      </c>
      <c r="D3465" s="84" t="s">
        <v>12048</v>
      </c>
      <c r="E3465" s="84" t="b">
        <v>0</v>
      </c>
      <c r="F3465" s="84" t="b">
        <v>0</v>
      </c>
      <c r="G3465" s="84" t="b">
        <v>0</v>
      </c>
    </row>
    <row r="3466" spans="1:7" x14ac:dyDescent="0.25">
      <c r="A3466" s="84" t="s">
        <v>14894</v>
      </c>
      <c r="B3466" s="84">
        <v>3</v>
      </c>
      <c r="C3466" s="122">
        <v>1.8117607692285068E-3</v>
      </c>
      <c r="D3466" s="84" t="s">
        <v>12048</v>
      </c>
      <c r="E3466" s="84" t="b">
        <v>0</v>
      </c>
      <c r="F3466" s="84" t="b">
        <v>0</v>
      </c>
      <c r="G3466" s="84" t="b">
        <v>0</v>
      </c>
    </row>
    <row r="3467" spans="1:7" x14ac:dyDescent="0.25">
      <c r="A3467" s="84" t="s">
        <v>14292</v>
      </c>
      <c r="B3467" s="84">
        <v>3</v>
      </c>
      <c r="C3467" s="122">
        <v>1.8117607692285068E-3</v>
      </c>
      <c r="D3467" s="84" t="s">
        <v>12048</v>
      </c>
      <c r="E3467" s="84" t="b">
        <v>0</v>
      </c>
      <c r="F3467" s="84" t="b">
        <v>0</v>
      </c>
      <c r="G3467" s="84" t="b">
        <v>0</v>
      </c>
    </row>
    <row r="3468" spans="1:7" x14ac:dyDescent="0.25">
      <c r="A3468" s="84" t="s">
        <v>14277</v>
      </c>
      <c r="B3468" s="84">
        <v>2</v>
      </c>
      <c r="C3468" s="122">
        <v>1.3445042761528665E-3</v>
      </c>
      <c r="D3468" s="84" t="s">
        <v>12048</v>
      </c>
      <c r="E3468" s="84" t="b">
        <v>0</v>
      </c>
      <c r="F3468" s="84" t="b">
        <v>0</v>
      </c>
      <c r="G3468" s="84" t="b">
        <v>0</v>
      </c>
    </row>
    <row r="3469" spans="1:7" x14ac:dyDescent="0.25">
      <c r="A3469" s="84" t="s">
        <v>15486</v>
      </c>
      <c r="B3469" s="84">
        <v>2</v>
      </c>
      <c r="C3469" s="122">
        <v>1.3445042761528665E-3</v>
      </c>
      <c r="D3469" s="84" t="s">
        <v>12048</v>
      </c>
      <c r="E3469" s="84" t="b">
        <v>0</v>
      </c>
      <c r="F3469" s="84" t="b">
        <v>0</v>
      </c>
      <c r="G3469" s="84" t="b">
        <v>0</v>
      </c>
    </row>
    <row r="3470" spans="1:7" x14ac:dyDescent="0.25">
      <c r="A3470" s="84" t="s">
        <v>15612</v>
      </c>
      <c r="B3470" s="84">
        <v>2</v>
      </c>
      <c r="C3470" s="122">
        <v>1.3445042761528665E-3</v>
      </c>
      <c r="D3470" s="84" t="s">
        <v>12048</v>
      </c>
      <c r="E3470" s="84" t="b">
        <v>0</v>
      </c>
      <c r="F3470" s="84" t="b">
        <v>0</v>
      </c>
      <c r="G3470" s="84" t="b">
        <v>0</v>
      </c>
    </row>
    <row r="3471" spans="1:7" x14ac:dyDescent="0.25">
      <c r="A3471" s="84" t="s">
        <v>15613</v>
      </c>
      <c r="B3471" s="84">
        <v>2</v>
      </c>
      <c r="C3471" s="122">
        <v>1.3445042761528665E-3</v>
      </c>
      <c r="D3471" s="84" t="s">
        <v>12048</v>
      </c>
      <c r="E3471" s="84" t="b">
        <v>0</v>
      </c>
      <c r="F3471" s="84" t="b">
        <v>0</v>
      </c>
      <c r="G3471" s="84" t="b">
        <v>0</v>
      </c>
    </row>
    <row r="3472" spans="1:7" x14ac:dyDescent="0.25">
      <c r="A3472" s="84" t="s">
        <v>15614</v>
      </c>
      <c r="B3472" s="84">
        <v>2</v>
      </c>
      <c r="C3472" s="122">
        <v>1.3445042761528665E-3</v>
      </c>
      <c r="D3472" s="84" t="s">
        <v>12048</v>
      </c>
      <c r="E3472" s="84" t="b">
        <v>0</v>
      </c>
      <c r="F3472" s="84" t="b">
        <v>0</v>
      </c>
      <c r="G3472" s="84" t="b">
        <v>0</v>
      </c>
    </row>
    <row r="3473" spans="1:7" x14ac:dyDescent="0.25">
      <c r="A3473" s="84" t="s">
        <v>15615</v>
      </c>
      <c r="B3473" s="84">
        <v>2</v>
      </c>
      <c r="C3473" s="122">
        <v>1.3445042761528665E-3</v>
      </c>
      <c r="D3473" s="84" t="s">
        <v>12048</v>
      </c>
      <c r="E3473" s="84" t="b">
        <v>0</v>
      </c>
      <c r="F3473" s="84" t="b">
        <v>0</v>
      </c>
      <c r="G3473" s="84" t="b">
        <v>0</v>
      </c>
    </row>
    <row r="3474" spans="1:7" x14ac:dyDescent="0.25">
      <c r="A3474" s="84" t="s">
        <v>8406</v>
      </c>
      <c r="B3474" s="84">
        <v>2</v>
      </c>
      <c r="C3474" s="122">
        <v>1.3445042761528665E-3</v>
      </c>
      <c r="D3474" s="84" t="s">
        <v>12048</v>
      </c>
      <c r="E3474" s="84" t="b">
        <v>0</v>
      </c>
      <c r="F3474" s="84" t="b">
        <v>0</v>
      </c>
      <c r="G3474" s="84" t="b">
        <v>0</v>
      </c>
    </row>
    <row r="3475" spans="1:7" x14ac:dyDescent="0.25">
      <c r="A3475" s="84" t="s">
        <v>15616</v>
      </c>
      <c r="B3475" s="84">
        <v>2</v>
      </c>
      <c r="C3475" s="122">
        <v>1.3445042761528665E-3</v>
      </c>
      <c r="D3475" s="84" t="s">
        <v>12048</v>
      </c>
      <c r="E3475" s="84" t="b">
        <v>0</v>
      </c>
      <c r="F3475" s="84" t="b">
        <v>0</v>
      </c>
      <c r="G3475" s="84" t="b">
        <v>0</v>
      </c>
    </row>
    <row r="3476" spans="1:7" x14ac:dyDescent="0.25">
      <c r="A3476" s="84" t="s">
        <v>15617</v>
      </c>
      <c r="B3476" s="84">
        <v>2</v>
      </c>
      <c r="C3476" s="122">
        <v>1.3445042761528665E-3</v>
      </c>
      <c r="D3476" s="84" t="s">
        <v>12048</v>
      </c>
      <c r="E3476" s="84" t="b">
        <v>0</v>
      </c>
      <c r="F3476" s="84" t="b">
        <v>0</v>
      </c>
      <c r="G3476" s="84" t="b">
        <v>0</v>
      </c>
    </row>
    <row r="3477" spans="1:7" x14ac:dyDescent="0.25">
      <c r="A3477" s="84" t="s">
        <v>14760</v>
      </c>
      <c r="B3477" s="84">
        <v>2</v>
      </c>
      <c r="C3477" s="122">
        <v>1.3445042761528665E-3</v>
      </c>
      <c r="D3477" s="84" t="s">
        <v>12048</v>
      </c>
      <c r="E3477" s="84" t="b">
        <v>0</v>
      </c>
      <c r="F3477" s="84" t="b">
        <v>0</v>
      </c>
      <c r="G3477" s="84" t="b">
        <v>0</v>
      </c>
    </row>
    <row r="3478" spans="1:7" x14ac:dyDescent="0.25">
      <c r="A3478" s="84" t="s">
        <v>15603</v>
      </c>
      <c r="B3478" s="84">
        <v>2</v>
      </c>
      <c r="C3478" s="122">
        <v>1.3445042761528665E-3</v>
      </c>
      <c r="D3478" s="84" t="s">
        <v>12048</v>
      </c>
      <c r="E3478" s="84" t="b">
        <v>0</v>
      </c>
      <c r="F3478" s="84" t="b">
        <v>0</v>
      </c>
      <c r="G3478" s="84" t="b">
        <v>0</v>
      </c>
    </row>
    <row r="3479" spans="1:7" x14ac:dyDescent="0.25">
      <c r="A3479" s="84" t="s">
        <v>15604</v>
      </c>
      <c r="B3479" s="84">
        <v>2</v>
      </c>
      <c r="C3479" s="122">
        <v>1.3445042761528665E-3</v>
      </c>
      <c r="D3479" s="84" t="s">
        <v>12048</v>
      </c>
      <c r="E3479" s="84" t="b">
        <v>0</v>
      </c>
      <c r="F3479" s="84" t="b">
        <v>0</v>
      </c>
      <c r="G3479" s="84" t="b">
        <v>0</v>
      </c>
    </row>
    <row r="3480" spans="1:7" x14ac:dyDescent="0.25">
      <c r="A3480" s="84" t="s">
        <v>14586</v>
      </c>
      <c r="B3480" s="84">
        <v>2</v>
      </c>
      <c r="C3480" s="122">
        <v>1.3445042761528665E-3</v>
      </c>
      <c r="D3480" s="84" t="s">
        <v>12048</v>
      </c>
      <c r="E3480" s="84" t="b">
        <v>0</v>
      </c>
      <c r="F3480" s="84" t="b">
        <v>0</v>
      </c>
      <c r="G3480" s="84" t="b">
        <v>0</v>
      </c>
    </row>
    <row r="3481" spans="1:7" x14ac:dyDescent="0.25">
      <c r="A3481" s="84" t="s">
        <v>15605</v>
      </c>
      <c r="B3481" s="84">
        <v>2</v>
      </c>
      <c r="C3481" s="122">
        <v>1.3445042761528665E-3</v>
      </c>
      <c r="D3481" s="84" t="s">
        <v>12048</v>
      </c>
      <c r="E3481" s="84" t="b">
        <v>0</v>
      </c>
      <c r="F3481" s="84" t="b">
        <v>0</v>
      </c>
      <c r="G3481" s="84" t="b">
        <v>0</v>
      </c>
    </row>
    <row r="3482" spans="1:7" x14ac:dyDescent="0.25">
      <c r="A3482" s="84" t="s">
        <v>15606</v>
      </c>
      <c r="B3482" s="84">
        <v>2</v>
      </c>
      <c r="C3482" s="122">
        <v>1.3445042761528665E-3</v>
      </c>
      <c r="D3482" s="84" t="s">
        <v>12048</v>
      </c>
      <c r="E3482" s="84" t="b">
        <v>0</v>
      </c>
      <c r="F3482" s="84" t="b">
        <v>0</v>
      </c>
      <c r="G3482" s="84" t="b">
        <v>0</v>
      </c>
    </row>
    <row r="3483" spans="1:7" x14ac:dyDescent="0.25">
      <c r="A3483" s="84" t="s">
        <v>15607</v>
      </c>
      <c r="B3483" s="84">
        <v>2</v>
      </c>
      <c r="C3483" s="122">
        <v>1.3445042761528665E-3</v>
      </c>
      <c r="D3483" s="84" t="s">
        <v>12048</v>
      </c>
      <c r="E3483" s="84" t="b">
        <v>0</v>
      </c>
      <c r="F3483" s="84" t="b">
        <v>0</v>
      </c>
      <c r="G3483" s="84" t="b">
        <v>0</v>
      </c>
    </row>
    <row r="3484" spans="1:7" x14ac:dyDescent="0.25">
      <c r="A3484" s="84" t="s">
        <v>15608</v>
      </c>
      <c r="B3484" s="84">
        <v>2</v>
      </c>
      <c r="C3484" s="122">
        <v>1.3445042761528665E-3</v>
      </c>
      <c r="D3484" s="84" t="s">
        <v>12048</v>
      </c>
      <c r="E3484" s="84" t="b">
        <v>0</v>
      </c>
      <c r="F3484" s="84" t="b">
        <v>0</v>
      </c>
      <c r="G3484" s="84" t="b">
        <v>0</v>
      </c>
    </row>
    <row r="3485" spans="1:7" x14ac:dyDescent="0.25">
      <c r="A3485" s="84" t="s">
        <v>15609</v>
      </c>
      <c r="B3485" s="84">
        <v>2</v>
      </c>
      <c r="C3485" s="122">
        <v>1.3445042761528665E-3</v>
      </c>
      <c r="D3485" s="84" t="s">
        <v>12048</v>
      </c>
      <c r="E3485" s="84" t="b">
        <v>0</v>
      </c>
      <c r="F3485" s="84" t="b">
        <v>0</v>
      </c>
      <c r="G3485" s="84" t="b">
        <v>0</v>
      </c>
    </row>
    <row r="3486" spans="1:7" x14ac:dyDescent="0.25">
      <c r="A3486" s="84" t="s">
        <v>15610</v>
      </c>
      <c r="B3486" s="84">
        <v>2</v>
      </c>
      <c r="C3486" s="122">
        <v>1.3445042761528665E-3</v>
      </c>
      <c r="D3486" s="84" t="s">
        <v>12048</v>
      </c>
      <c r="E3486" s="84" t="b">
        <v>0</v>
      </c>
      <c r="F3486" s="84" t="b">
        <v>0</v>
      </c>
      <c r="G3486" s="84" t="b">
        <v>0</v>
      </c>
    </row>
    <row r="3487" spans="1:7" x14ac:dyDescent="0.25">
      <c r="A3487" s="84" t="s">
        <v>15611</v>
      </c>
      <c r="B3487" s="84">
        <v>2</v>
      </c>
      <c r="C3487" s="122">
        <v>1.3445042761528665E-3</v>
      </c>
      <c r="D3487" s="84" t="s">
        <v>12048</v>
      </c>
      <c r="E3487" s="84" t="b">
        <v>0</v>
      </c>
      <c r="F3487" s="84" t="b">
        <v>0</v>
      </c>
      <c r="G3487" s="84" t="b">
        <v>0</v>
      </c>
    </row>
    <row r="3488" spans="1:7" x14ac:dyDescent="0.25">
      <c r="A3488" s="84" t="s">
        <v>15599</v>
      </c>
      <c r="B3488" s="84">
        <v>2</v>
      </c>
      <c r="C3488" s="122">
        <v>1.3445042761528665E-3</v>
      </c>
      <c r="D3488" s="84" t="s">
        <v>12048</v>
      </c>
      <c r="E3488" s="84" t="b">
        <v>0</v>
      </c>
      <c r="F3488" s="84" t="b">
        <v>0</v>
      </c>
      <c r="G3488" s="84" t="b">
        <v>0</v>
      </c>
    </row>
    <row r="3489" spans="1:7" x14ac:dyDescent="0.25">
      <c r="A3489" s="84" t="s">
        <v>15600</v>
      </c>
      <c r="B3489" s="84">
        <v>2</v>
      </c>
      <c r="C3489" s="122">
        <v>1.3445042761528665E-3</v>
      </c>
      <c r="D3489" s="84" t="s">
        <v>12048</v>
      </c>
      <c r="E3489" s="84" t="b">
        <v>0</v>
      </c>
      <c r="F3489" s="84" t="b">
        <v>0</v>
      </c>
      <c r="G3489" s="84" t="b">
        <v>0</v>
      </c>
    </row>
    <row r="3490" spans="1:7" x14ac:dyDescent="0.25">
      <c r="A3490" s="84" t="s">
        <v>15601</v>
      </c>
      <c r="B3490" s="84">
        <v>2</v>
      </c>
      <c r="C3490" s="122">
        <v>1.3445042761528665E-3</v>
      </c>
      <c r="D3490" s="84" t="s">
        <v>12048</v>
      </c>
      <c r="E3490" s="84" t="b">
        <v>0</v>
      </c>
      <c r="F3490" s="84" t="b">
        <v>0</v>
      </c>
      <c r="G3490" s="84" t="b">
        <v>0</v>
      </c>
    </row>
    <row r="3491" spans="1:7" x14ac:dyDescent="0.25">
      <c r="A3491" s="84" t="s">
        <v>15602</v>
      </c>
      <c r="B3491" s="84">
        <v>2</v>
      </c>
      <c r="C3491" s="122">
        <v>1.3445042761528665E-3</v>
      </c>
      <c r="D3491" s="84" t="s">
        <v>12048</v>
      </c>
      <c r="E3491" s="84" t="b">
        <v>0</v>
      </c>
      <c r="F3491" s="84" t="b">
        <v>0</v>
      </c>
      <c r="G3491" s="84" t="b">
        <v>0</v>
      </c>
    </row>
    <row r="3492" spans="1:7" x14ac:dyDescent="0.25">
      <c r="A3492" s="84" t="s">
        <v>883</v>
      </c>
      <c r="B3492" s="84">
        <v>2</v>
      </c>
      <c r="C3492" s="122">
        <v>1.3445042761528665E-3</v>
      </c>
      <c r="D3492" s="84" t="s">
        <v>12048</v>
      </c>
      <c r="E3492" s="84" t="b">
        <v>0</v>
      </c>
      <c r="F3492" s="84" t="b">
        <v>0</v>
      </c>
      <c r="G3492" s="84" t="b">
        <v>0</v>
      </c>
    </row>
    <row r="3493" spans="1:7" x14ac:dyDescent="0.25">
      <c r="A3493" s="84" t="s">
        <v>15594</v>
      </c>
      <c r="B3493" s="84">
        <v>2</v>
      </c>
      <c r="C3493" s="122">
        <v>1.3445042761528665E-3</v>
      </c>
      <c r="D3493" s="84" t="s">
        <v>12048</v>
      </c>
      <c r="E3493" s="84" t="b">
        <v>0</v>
      </c>
      <c r="F3493" s="84" t="b">
        <v>0</v>
      </c>
      <c r="G3493" s="84" t="b">
        <v>0</v>
      </c>
    </row>
    <row r="3494" spans="1:7" x14ac:dyDescent="0.25">
      <c r="A3494" s="84" t="s">
        <v>15595</v>
      </c>
      <c r="B3494" s="84">
        <v>2</v>
      </c>
      <c r="C3494" s="122">
        <v>1.3445042761528665E-3</v>
      </c>
      <c r="D3494" s="84" t="s">
        <v>12048</v>
      </c>
      <c r="E3494" s="84" t="b">
        <v>0</v>
      </c>
      <c r="F3494" s="84" t="b">
        <v>0</v>
      </c>
      <c r="G3494" s="84" t="b">
        <v>0</v>
      </c>
    </row>
    <row r="3495" spans="1:7" x14ac:dyDescent="0.25">
      <c r="A3495" s="84" t="s">
        <v>15596</v>
      </c>
      <c r="B3495" s="84">
        <v>2</v>
      </c>
      <c r="C3495" s="122">
        <v>1.3445042761528665E-3</v>
      </c>
      <c r="D3495" s="84" t="s">
        <v>12048</v>
      </c>
      <c r="E3495" s="84" t="b">
        <v>0</v>
      </c>
      <c r="F3495" s="84" t="b">
        <v>0</v>
      </c>
      <c r="G3495" s="84" t="b">
        <v>0</v>
      </c>
    </row>
    <row r="3496" spans="1:7" x14ac:dyDescent="0.25">
      <c r="A3496" s="84" t="s">
        <v>15597</v>
      </c>
      <c r="B3496" s="84">
        <v>2</v>
      </c>
      <c r="C3496" s="122">
        <v>1.3445042761528665E-3</v>
      </c>
      <c r="D3496" s="84" t="s">
        <v>12048</v>
      </c>
      <c r="E3496" s="84" t="b">
        <v>0</v>
      </c>
      <c r="F3496" s="84" t="b">
        <v>0</v>
      </c>
      <c r="G3496" s="84" t="b">
        <v>0</v>
      </c>
    </row>
    <row r="3497" spans="1:7" x14ac:dyDescent="0.25">
      <c r="A3497" s="84" t="s">
        <v>15598</v>
      </c>
      <c r="B3497" s="84">
        <v>2</v>
      </c>
      <c r="C3497" s="122">
        <v>1.3445042761528665E-3</v>
      </c>
      <c r="D3497" s="84" t="s">
        <v>12048</v>
      </c>
      <c r="E3497" s="84" t="b">
        <v>0</v>
      </c>
      <c r="F3497" s="84" t="b">
        <v>0</v>
      </c>
      <c r="G3497" s="84" t="b">
        <v>0</v>
      </c>
    </row>
    <row r="3498" spans="1:7" x14ac:dyDescent="0.25">
      <c r="A3498" s="84" t="s">
        <v>15593</v>
      </c>
      <c r="B3498" s="84">
        <v>2</v>
      </c>
      <c r="C3498" s="122">
        <v>1.3445042761528665E-3</v>
      </c>
      <c r="D3498" s="84" t="s">
        <v>12048</v>
      </c>
      <c r="E3498" s="84" t="b">
        <v>0</v>
      </c>
      <c r="F3498" s="84" t="b">
        <v>0</v>
      </c>
      <c r="G3498" s="84" t="b">
        <v>0</v>
      </c>
    </row>
    <row r="3499" spans="1:7" x14ac:dyDescent="0.25">
      <c r="A3499" s="84" t="s">
        <v>15586</v>
      </c>
      <c r="B3499" s="84">
        <v>2</v>
      </c>
      <c r="C3499" s="122">
        <v>1.3445042761528665E-3</v>
      </c>
      <c r="D3499" s="84" t="s">
        <v>12048</v>
      </c>
      <c r="E3499" s="84" t="b">
        <v>0</v>
      </c>
      <c r="F3499" s="84" t="b">
        <v>1</v>
      </c>
      <c r="G3499" s="84" t="b">
        <v>0</v>
      </c>
    </row>
    <row r="3500" spans="1:7" x14ac:dyDescent="0.25">
      <c r="A3500" s="84" t="s">
        <v>15587</v>
      </c>
      <c r="B3500" s="84">
        <v>2</v>
      </c>
      <c r="C3500" s="122">
        <v>1.3445042761528665E-3</v>
      </c>
      <c r="D3500" s="84" t="s">
        <v>12048</v>
      </c>
      <c r="E3500" s="84" t="b">
        <v>0</v>
      </c>
      <c r="F3500" s="84" t="b">
        <v>0</v>
      </c>
      <c r="G3500" s="84" t="b">
        <v>0</v>
      </c>
    </row>
    <row r="3501" spans="1:7" x14ac:dyDescent="0.25">
      <c r="A3501" s="84" t="s">
        <v>15588</v>
      </c>
      <c r="B3501" s="84">
        <v>2</v>
      </c>
      <c r="C3501" s="122">
        <v>1.3445042761528665E-3</v>
      </c>
      <c r="D3501" s="84" t="s">
        <v>12048</v>
      </c>
      <c r="E3501" s="84" t="b">
        <v>0</v>
      </c>
      <c r="F3501" s="84" t="b">
        <v>0</v>
      </c>
      <c r="G3501" s="84" t="b">
        <v>0</v>
      </c>
    </row>
    <row r="3502" spans="1:7" x14ac:dyDescent="0.25">
      <c r="A3502" s="84" t="s">
        <v>14934</v>
      </c>
      <c r="B3502" s="84">
        <v>2</v>
      </c>
      <c r="C3502" s="122">
        <v>1.3445042761528665E-3</v>
      </c>
      <c r="D3502" s="84" t="s">
        <v>12048</v>
      </c>
      <c r="E3502" s="84" t="b">
        <v>0</v>
      </c>
      <c r="F3502" s="84" t="b">
        <v>0</v>
      </c>
      <c r="G3502" s="84" t="b">
        <v>0</v>
      </c>
    </row>
    <row r="3503" spans="1:7" x14ac:dyDescent="0.25">
      <c r="A3503" s="84" t="s">
        <v>15589</v>
      </c>
      <c r="B3503" s="84">
        <v>2</v>
      </c>
      <c r="C3503" s="122">
        <v>1.3445042761528665E-3</v>
      </c>
      <c r="D3503" s="84" t="s">
        <v>12048</v>
      </c>
      <c r="E3503" s="84" t="b">
        <v>0</v>
      </c>
      <c r="F3503" s="84" t="b">
        <v>1</v>
      </c>
      <c r="G3503" s="84" t="b">
        <v>0</v>
      </c>
    </row>
    <row r="3504" spans="1:7" x14ac:dyDescent="0.25">
      <c r="A3504" s="84" t="s">
        <v>15590</v>
      </c>
      <c r="B3504" s="84">
        <v>2</v>
      </c>
      <c r="C3504" s="122">
        <v>1.3445042761528665E-3</v>
      </c>
      <c r="D3504" s="84" t="s">
        <v>12048</v>
      </c>
      <c r="E3504" s="84" t="b">
        <v>0</v>
      </c>
      <c r="F3504" s="84" t="b">
        <v>0</v>
      </c>
      <c r="G3504" s="84" t="b">
        <v>0</v>
      </c>
    </row>
    <row r="3505" spans="1:7" x14ac:dyDescent="0.25">
      <c r="A3505" s="84" t="s">
        <v>15591</v>
      </c>
      <c r="B3505" s="84">
        <v>2</v>
      </c>
      <c r="C3505" s="122">
        <v>1.3445042761528665E-3</v>
      </c>
      <c r="D3505" s="84" t="s">
        <v>12048</v>
      </c>
      <c r="E3505" s="84" t="b">
        <v>0</v>
      </c>
      <c r="F3505" s="84" t="b">
        <v>0</v>
      </c>
      <c r="G3505" s="84" t="b">
        <v>0</v>
      </c>
    </row>
    <row r="3506" spans="1:7" x14ac:dyDescent="0.25">
      <c r="A3506" s="84" t="s">
        <v>15592</v>
      </c>
      <c r="B3506" s="84">
        <v>2</v>
      </c>
      <c r="C3506" s="122">
        <v>1.3445042761528665E-3</v>
      </c>
      <c r="D3506" s="84" t="s">
        <v>12048</v>
      </c>
      <c r="E3506" s="84" t="b">
        <v>0</v>
      </c>
      <c r="F3506" s="84" t="b">
        <v>0</v>
      </c>
      <c r="G3506" s="84" t="b">
        <v>0</v>
      </c>
    </row>
    <row r="3507" spans="1:7" x14ac:dyDescent="0.25">
      <c r="A3507" s="84" t="s">
        <v>15580</v>
      </c>
      <c r="B3507" s="84">
        <v>2</v>
      </c>
      <c r="C3507" s="122">
        <v>1.3445042761528665E-3</v>
      </c>
      <c r="D3507" s="84" t="s">
        <v>12048</v>
      </c>
      <c r="E3507" s="84" t="b">
        <v>0</v>
      </c>
      <c r="F3507" s="84" t="b">
        <v>0</v>
      </c>
      <c r="G3507" s="84" t="b">
        <v>0</v>
      </c>
    </row>
    <row r="3508" spans="1:7" x14ac:dyDescent="0.25">
      <c r="A3508" s="84" t="s">
        <v>15581</v>
      </c>
      <c r="B3508" s="84">
        <v>2</v>
      </c>
      <c r="C3508" s="122">
        <v>1.3445042761528665E-3</v>
      </c>
      <c r="D3508" s="84" t="s">
        <v>12048</v>
      </c>
      <c r="E3508" s="84" t="b">
        <v>0</v>
      </c>
      <c r="F3508" s="84" t="b">
        <v>0</v>
      </c>
      <c r="G3508" s="84" t="b">
        <v>0</v>
      </c>
    </row>
    <row r="3509" spans="1:7" x14ac:dyDescent="0.25">
      <c r="A3509" s="84" t="s">
        <v>15582</v>
      </c>
      <c r="B3509" s="84">
        <v>2</v>
      </c>
      <c r="C3509" s="122">
        <v>1.3445042761528665E-3</v>
      </c>
      <c r="D3509" s="84" t="s">
        <v>12048</v>
      </c>
      <c r="E3509" s="84" t="b">
        <v>1</v>
      </c>
      <c r="F3509" s="84" t="b">
        <v>0</v>
      </c>
      <c r="G3509" s="84" t="b">
        <v>0</v>
      </c>
    </row>
    <row r="3510" spans="1:7" x14ac:dyDescent="0.25">
      <c r="A3510" s="84" t="s">
        <v>15583</v>
      </c>
      <c r="B3510" s="84">
        <v>2</v>
      </c>
      <c r="C3510" s="122">
        <v>1.3445042761528665E-3</v>
      </c>
      <c r="D3510" s="84" t="s">
        <v>12048</v>
      </c>
      <c r="E3510" s="84" t="b">
        <v>0</v>
      </c>
      <c r="F3510" s="84" t="b">
        <v>0</v>
      </c>
      <c r="G3510" s="84" t="b">
        <v>0</v>
      </c>
    </row>
    <row r="3511" spans="1:7" x14ac:dyDescent="0.25">
      <c r="A3511" s="84" t="s">
        <v>15584</v>
      </c>
      <c r="B3511" s="84">
        <v>2</v>
      </c>
      <c r="C3511" s="122">
        <v>1.3445042761528665E-3</v>
      </c>
      <c r="D3511" s="84" t="s">
        <v>12048</v>
      </c>
      <c r="E3511" s="84" t="b">
        <v>0</v>
      </c>
      <c r="F3511" s="84" t="b">
        <v>0</v>
      </c>
      <c r="G3511" s="84" t="b">
        <v>0</v>
      </c>
    </row>
    <row r="3512" spans="1:7" x14ac:dyDescent="0.25">
      <c r="A3512" s="84" t="s">
        <v>15585</v>
      </c>
      <c r="B3512" s="84">
        <v>2</v>
      </c>
      <c r="C3512" s="122">
        <v>1.3445042761528665E-3</v>
      </c>
      <c r="D3512" s="84" t="s">
        <v>12048</v>
      </c>
      <c r="E3512" s="84" t="b">
        <v>0</v>
      </c>
      <c r="F3512" s="84" t="b">
        <v>0</v>
      </c>
      <c r="G3512" s="84" t="b">
        <v>0</v>
      </c>
    </row>
    <row r="3513" spans="1:7" x14ac:dyDescent="0.25">
      <c r="A3513" s="84" t="s">
        <v>15577</v>
      </c>
      <c r="B3513" s="84">
        <v>2</v>
      </c>
      <c r="C3513" s="122">
        <v>1.3445042761528665E-3</v>
      </c>
      <c r="D3513" s="84" t="s">
        <v>12048</v>
      </c>
      <c r="E3513" s="84" t="b">
        <v>0</v>
      </c>
      <c r="F3513" s="84" t="b">
        <v>0</v>
      </c>
      <c r="G3513" s="84" t="b">
        <v>0</v>
      </c>
    </row>
    <row r="3514" spans="1:7" x14ac:dyDescent="0.25">
      <c r="A3514" s="84" t="s">
        <v>15578</v>
      </c>
      <c r="B3514" s="84">
        <v>2</v>
      </c>
      <c r="C3514" s="122">
        <v>1.3445042761528665E-3</v>
      </c>
      <c r="D3514" s="84" t="s">
        <v>12048</v>
      </c>
      <c r="E3514" s="84" t="b">
        <v>0</v>
      </c>
      <c r="F3514" s="84" t="b">
        <v>0</v>
      </c>
      <c r="G3514" s="84" t="b">
        <v>0</v>
      </c>
    </row>
    <row r="3515" spans="1:7" x14ac:dyDescent="0.25">
      <c r="A3515" s="84" t="s">
        <v>14234</v>
      </c>
      <c r="B3515" s="84">
        <v>2</v>
      </c>
      <c r="C3515" s="122">
        <v>1.3445042761528665E-3</v>
      </c>
      <c r="D3515" s="84" t="s">
        <v>12048</v>
      </c>
      <c r="E3515" s="84" t="b">
        <v>0</v>
      </c>
      <c r="F3515" s="84" t="b">
        <v>0</v>
      </c>
      <c r="G3515" s="84" t="b">
        <v>0</v>
      </c>
    </row>
    <row r="3516" spans="1:7" x14ac:dyDescent="0.25">
      <c r="A3516" s="84" t="s">
        <v>15579</v>
      </c>
      <c r="B3516" s="84">
        <v>2</v>
      </c>
      <c r="C3516" s="122">
        <v>1.3445042761528665E-3</v>
      </c>
      <c r="D3516" s="84" t="s">
        <v>12048</v>
      </c>
      <c r="E3516" s="84" t="b">
        <v>0</v>
      </c>
      <c r="F3516" s="84" t="b">
        <v>0</v>
      </c>
      <c r="G3516" s="84" t="b">
        <v>0</v>
      </c>
    </row>
    <row r="3517" spans="1:7" x14ac:dyDescent="0.25">
      <c r="A3517" s="84" t="s">
        <v>15575</v>
      </c>
      <c r="B3517" s="84">
        <v>2</v>
      </c>
      <c r="C3517" s="122">
        <v>1.3445042761528665E-3</v>
      </c>
      <c r="D3517" s="84" t="s">
        <v>12048</v>
      </c>
      <c r="E3517" s="84" t="b">
        <v>0</v>
      </c>
      <c r="F3517" s="84" t="b">
        <v>0</v>
      </c>
      <c r="G3517" s="84" t="b">
        <v>0</v>
      </c>
    </row>
    <row r="3518" spans="1:7" x14ac:dyDescent="0.25">
      <c r="A3518" s="84" t="s">
        <v>15576</v>
      </c>
      <c r="B3518" s="84">
        <v>2</v>
      </c>
      <c r="C3518" s="122">
        <v>1.3445042761528665E-3</v>
      </c>
      <c r="D3518" s="84" t="s">
        <v>12048</v>
      </c>
      <c r="E3518" s="84" t="b">
        <v>0</v>
      </c>
      <c r="F3518" s="84" t="b">
        <v>0</v>
      </c>
      <c r="G3518" s="84" t="b">
        <v>0</v>
      </c>
    </row>
    <row r="3519" spans="1:7" x14ac:dyDescent="0.25">
      <c r="A3519" s="84" t="s">
        <v>14366</v>
      </c>
      <c r="B3519" s="84">
        <v>2</v>
      </c>
      <c r="C3519" s="122">
        <v>1.3445042761528665E-3</v>
      </c>
      <c r="D3519" s="84" t="s">
        <v>12048</v>
      </c>
      <c r="E3519" s="84" t="b">
        <v>0</v>
      </c>
      <c r="F3519" s="84" t="b">
        <v>0</v>
      </c>
      <c r="G3519" s="84" t="b">
        <v>0</v>
      </c>
    </row>
    <row r="3520" spans="1:7" x14ac:dyDescent="0.25">
      <c r="A3520" s="84" t="s">
        <v>15574</v>
      </c>
      <c r="B3520" s="84">
        <v>2</v>
      </c>
      <c r="C3520" s="122">
        <v>1.3445042761528665E-3</v>
      </c>
      <c r="D3520" s="84" t="s">
        <v>12048</v>
      </c>
      <c r="E3520" s="84" t="b">
        <v>0</v>
      </c>
      <c r="F3520" s="84" t="b">
        <v>0</v>
      </c>
      <c r="G3520" s="84" t="b">
        <v>0</v>
      </c>
    </row>
    <row r="3521" spans="1:7" x14ac:dyDescent="0.25">
      <c r="A3521" s="84" t="s">
        <v>15571</v>
      </c>
      <c r="B3521" s="84">
        <v>2</v>
      </c>
      <c r="C3521" s="122">
        <v>1.3445042761528665E-3</v>
      </c>
      <c r="D3521" s="84" t="s">
        <v>12048</v>
      </c>
      <c r="E3521" s="84" t="b">
        <v>0</v>
      </c>
      <c r="F3521" s="84" t="b">
        <v>0</v>
      </c>
      <c r="G3521" s="84" t="b">
        <v>0</v>
      </c>
    </row>
    <row r="3522" spans="1:7" x14ac:dyDescent="0.25">
      <c r="A3522" s="84" t="s">
        <v>15572</v>
      </c>
      <c r="B3522" s="84">
        <v>2</v>
      </c>
      <c r="C3522" s="122">
        <v>1.3445042761528665E-3</v>
      </c>
      <c r="D3522" s="84" t="s">
        <v>12048</v>
      </c>
      <c r="E3522" s="84" t="b">
        <v>0</v>
      </c>
      <c r="F3522" s="84" t="b">
        <v>0</v>
      </c>
      <c r="G3522" s="84" t="b">
        <v>0</v>
      </c>
    </row>
    <row r="3523" spans="1:7" x14ac:dyDescent="0.25">
      <c r="A3523" s="84" t="s">
        <v>15573</v>
      </c>
      <c r="B3523" s="84">
        <v>2</v>
      </c>
      <c r="C3523" s="122">
        <v>1.3445042761528665E-3</v>
      </c>
      <c r="D3523" s="84" t="s">
        <v>12048</v>
      </c>
      <c r="E3523" s="84" t="b">
        <v>0</v>
      </c>
      <c r="F3523" s="84" t="b">
        <v>0</v>
      </c>
      <c r="G3523" s="84" t="b">
        <v>0</v>
      </c>
    </row>
    <row r="3524" spans="1:7" x14ac:dyDescent="0.25">
      <c r="A3524" s="84" t="s">
        <v>14567</v>
      </c>
      <c r="B3524" s="84">
        <v>2</v>
      </c>
      <c r="C3524" s="122">
        <v>1.3445042761528665E-3</v>
      </c>
      <c r="D3524" s="84" t="s">
        <v>12048</v>
      </c>
      <c r="E3524" s="84" t="b">
        <v>0</v>
      </c>
      <c r="F3524" s="84" t="b">
        <v>0</v>
      </c>
      <c r="G3524" s="84" t="b">
        <v>0</v>
      </c>
    </row>
    <row r="3525" spans="1:7" x14ac:dyDescent="0.25">
      <c r="A3525" s="84" t="s">
        <v>15570</v>
      </c>
      <c r="B3525" s="84">
        <v>2</v>
      </c>
      <c r="C3525" s="122">
        <v>1.3445042761528665E-3</v>
      </c>
      <c r="D3525" s="84" t="s">
        <v>12048</v>
      </c>
      <c r="E3525" s="84" t="b">
        <v>0</v>
      </c>
      <c r="F3525" s="84" t="b">
        <v>0</v>
      </c>
      <c r="G3525" s="84" t="b">
        <v>0</v>
      </c>
    </row>
    <row r="3526" spans="1:7" x14ac:dyDescent="0.25">
      <c r="A3526" s="84" t="s">
        <v>15566</v>
      </c>
      <c r="B3526" s="84">
        <v>2</v>
      </c>
      <c r="C3526" s="122">
        <v>1.3445042761528665E-3</v>
      </c>
      <c r="D3526" s="84" t="s">
        <v>12048</v>
      </c>
      <c r="E3526" s="84" t="b">
        <v>0</v>
      </c>
      <c r="F3526" s="84" t="b">
        <v>0</v>
      </c>
      <c r="G3526" s="84" t="b">
        <v>0</v>
      </c>
    </row>
    <row r="3527" spans="1:7" x14ac:dyDescent="0.25">
      <c r="A3527" s="84" t="s">
        <v>15567</v>
      </c>
      <c r="B3527" s="84">
        <v>2</v>
      </c>
      <c r="C3527" s="122">
        <v>1.3445042761528665E-3</v>
      </c>
      <c r="D3527" s="84" t="s">
        <v>12048</v>
      </c>
      <c r="E3527" s="84" t="b">
        <v>0</v>
      </c>
      <c r="F3527" s="84" t="b">
        <v>0</v>
      </c>
      <c r="G3527" s="84" t="b">
        <v>0</v>
      </c>
    </row>
    <row r="3528" spans="1:7" x14ac:dyDescent="0.25">
      <c r="A3528" s="84" t="s">
        <v>15568</v>
      </c>
      <c r="B3528" s="84">
        <v>2</v>
      </c>
      <c r="C3528" s="122">
        <v>1.3445042761528665E-3</v>
      </c>
      <c r="D3528" s="84" t="s">
        <v>12048</v>
      </c>
      <c r="E3528" s="84" t="b">
        <v>0</v>
      </c>
      <c r="F3528" s="84" t="b">
        <v>0</v>
      </c>
      <c r="G3528" s="84" t="b">
        <v>0</v>
      </c>
    </row>
    <row r="3529" spans="1:7" x14ac:dyDescent="0.25">
      <c r="A3529" s="84" t="s">
        <v>15569</v>
      </c>
      <c r="B3529" s="84">
        <v>2</v>
      </c>
      <c r="C3529" s="122">
        <v>1.3445042761528665E-3</v>
      </c>
      <c r="D3529" s="84" t="s">
        <v>12048</v>
      </c>
      <c r="E3529" s="84" t="b">
        <v>0</v>
      </c>
      <c r="F3529" s="84" t="b">
        <v>0</v>
      </c>
      <c r="G3529" s="84" t="b">
        <v>0</v>
      </c>
    </row>
    <row r="3530" spans="1:7" x14ac:dyDescent="0.25">
      <c r="A3530" s="84" t="s">
        <v>15561</v>
      </c>
      <c r="B3530" s="84">
        <v>2</v>
      </c>
      <c r="C3530" s="122">
        <v>1.3445042761528665E-3</v>
      </c>
      <c r="D3530" s="84" t="s">
        <v>12048</v>
      </c>
      <c r="E3530" s="84" t="b">
        <v>0</v>
      </c>
      <c r="F3530" s="84" t="b">
        <v>0</v>
      </c>
      <c r="G3530" s="84" t="b">
        <v>0</v>
      </c>
    </row>
    <row r="3531" spans="1:7" x14ac:dyDescent="0.25">
      <c r="A3531" s="84" t="s">
        <v>15562</v>
      </c>
      <c r="B3531" s="84">
        <v>2</v>
      </c>
      <c r="C3531" s="122">
        <v>1.3445042761528665E-3</v>
      </c>
      <c r="D3531" s="84" t="s">
        <v>12048</v>
      </c>
      <c r="E3531" s="84" t="b">
        <v>0</v>
      </c>
      <c r="F3531" s="84" t="b">
        <v>0</v>
      </c>
      <c r="G3531" s="84" t="b">
        <v>0</v>
      </c>
    </row>
    <row r="3532" spans="1:7" x14ac:dyDescent="0.25">
      <c r="A3532" s="84" t="s">
        <v>15563</v>
      </c>
      <c r="B3532" s="84">
        <v>2</v>
      </c>
      <c r="C3532" s="122">
        <v>1.3445042761528665E-3</v>
      </c>
      <c r="D3532" s="84" t="s">
        <v>12048</v>
      </c>
      <c r="E3532" s="84" t="b">
        <v>0</v>
      </c>
      <c r="F3532" s="84" t="b">
        <v>0</v>
      </c>
      <c r="G3532" s="84" t="b">
        <v>0</v>
      </c>
    </row>
    <row r="3533" spans="1:7" x14ac:dyDescent="0.25">
      <c r="A3533" s="84" t="s">
        <v>15564</v>
      </c>
      <c r="B3533" s="84">
        <v>2</v>
      </c>
      <c r="C3533" s="122">
        <v>1.3445042761528665E-3</v>
      </c>
      <c r="D3533" s="84" t="s">
        <v>12048</v>
      </c>
      <c r="E3533" s="84" t="b">
        <v>0</v>
      </c>
      <c r="F3533" s="84" t="b">
        <v>0</v>
      </c>
      <c r="G3533" s="84" t="b">
        <v>0</v>
      </c>
    </row>
    <row r="3534" spans="1:7" x14ac:dyDescent="0.25">
      <c r="A3534" s="84" t="s">
        <v>15565</v>
      </c>
      <c r="B3534" s="84">
        <v>2</v>
      </c>
      <c r="C3534" s="122">
        <v>1.3445042761528665E-3</v>
      </c>
      <c r="D3534" s="84" t="s">
        <v>12048</v>
      </c>
      <c r="E3534" s="84" t="b">
        <v>0</v>
      </c>
      <c r="F3534" s="84" t="b">
        <v>0</v>
      </c>
      <c r="G3534" s="84" t="b">
        <v>0</v>
      </c>
    </row>
    <row r="3535" spans="1:7" x14ac:dyDescent="0.25">
      <c r="A3535" s="84" t="s">
        <v>15556</v>
      </c>
      <c r="B3535" s="84">
        <v>2</v>
      </c>
      <c r="C3535" s="122">
        <v>1.3445042761528665E-3</v>
      </c>
      <c r="D3535" s="84" t="s">
        <v>12048</v>
      </c>
      <c r="E3535" s="84" t="b">
        <v>0</v>
      </c>
      <c r="F3535" s="84" t="b">
        <v>0</v>
      </c>
      <c r="G3535" s="84" t="b">
        <v>0</v>
      </c>
    </row>
    <row r="3536" spans="1:7" x14ac:dyDescent="0.25">
      <c r="A3536" s="84" t="s">
        <v>15557</v>
      </c>
      <c r="B3536" s="84">
        <v>2</v>
      </c>
      <c r="C3536" s="122">
        <v>1.3445042761528665E-3</v>
      </c>
      <c r="D3536" s="84" t="s">
        <v>12048</v>
      </c>
      <c r="E3536" s="84" t="b">
        <v>0</v>
      </c>
      <c r="F3536" s="84" t="b">
        <v>0</v>
      </c>
      <c r="G3536" s="84" t="b">
        <v>0</v>
      </c>
    </row>
    <row r="3537" spans="1:7" x14ac:dyDescent="0.25">
      <c r="A3537" s="84" t="s">
        <v>12374</v>
      </c>
      <c r="B3537" s="84">
        <v>2</v>
      </c>
      <c r="C3537" s="122">
        <v>1.3445042761528665E-3</v>
      </c>
      <c r="D3537" s="84" t="s">
        <v>12048</v>
      </c>
      <c r="E3537" s="84" t="b">
        <v>0</v>
      </c>
      <c r="F3537" s="84" t="b">
        <v>0</v>
      </c>
      <c r="G3537" s="84" t="b">
        <v>0</v>
      </c>
    </row>
    <row r="3538" spans="1:7" x14ac:dyDescent="0.25">
      <c r="A3538" s="84" t="s">
        <v>15558</v>
      </c>
      <c r="B3538" s="84">
        <v>2</v>
      </c>
      <c r="C3538" s="122">
        <v>1.3445042761528665E-3</v>
      </c>
      <c r="D3538" s="84" t="s">
        <v>12048</v>
      </c>
      <c r="E3538" s="84" t="b">
        <v>0</v>
      </c>
      <c r="F3538" s="84" t="b">
        <v>0</v>
      </c>
      <c r="G3538" s="84" t="b">
        <v>0</v>
      </c>
    </row>
    <row r="3539" spans="1:7" x14ac:dyDescent="0.25">
      <c r="A3539" s="84" t="s">
        <v>15559</v>
      </c>
      <c r="B3539" s="84">
        <v>2</v>
      </c>
      <c r="C3539" s="122">
        <v>1.3445042761528665E-3</v>
      </c>
      <c r="D3539" s="84" t="s">
        <v>12048</v>
      </c>
      <c r="E3539" s="84" t="b">
        <v>0</v>
      </c>
      <c r="F3539" s="84" t="b">
        <v>0</v>
      </c>
      <c r="G3539" s="84" t="b">
        <v>0</v>
      </c>
    </row>
    <row r="3540" spans="1:7" x14ac:dyDescent="0.25">
      <c r="A3540" s="84" t="s">
        <v>15560</v>
      </c>
      <c r="B3540" s="84">
        <v>2</v>
      </c>
      <c r="C3540" s="122">
        <v>1.3445042761528665E-3</v>
      </c>
      <c r="D3540" s="84" t="s">
        <v>12048</v>
      </c>
      <c r="E3540" s="84" t="b">
        <v>1</v>
      </c>
      <c r="F3540" s="84" t="b">
        <v>0</v>
      </c>
      <c r="G3540" s="84" t="b">
        <v>0</v>
      </c>
    </row>
    <row r="3541" spans="1:7" x14ac:dyDescent="0.25">
      <c r="A3541" s="84" t="s">
        <v>15554</v>
      </c>
      <c r="B3541" s="84">
        <v>2</v>
      </c>
      <c r="C3541" s="122">
        <v>1.3445042761528665E-3</v>
      </c>
      <c r="D3541" s="84" t="s">
        <v>12048</v>
      </c>
      <c r="E3541" s="84" t="b">
        <v>0</v>
      </c>
      <c r="F3541" s="84" t="b">
        <v>0</v>
      </c>
      <c r="G3541" s="84" t="b">
        <v>0</v>
      </c>
    </row>
    <row r="3542" spans="1:7" x14ac:dyDescent="0.25">
      <c r="A3542" s="84" t="s">
        <v>15555</v>
      </c>
      <c r="B3542" s="84">
        <v>2</v>
      </c>
      <c r="C3542" s="122">
        <v>1.3445042761528665E-3</v>
      </c>
      <c r="D3542" s="84" t="s">
        <v>12048</v>
      </c>
      <c r="E3542" s="84" t="b">
        <v>0</v>
      </c>
      <c r="F3542" s="84" t="b">
        <v>0</v>
      </c>
      <c r="G3542" s="84" t="b">
        <v>0</v>
      </c>
    </row>
    <row r="3543" spans="1:7" x14ac:dyDescent="0.25">
      <c r="A3543" s="84" t="s">
        <v>14216</v>
      </c>
      <c r="B3543" s="84">
        <v>2</v>
      </c>
      <c r="C3543" s="122">
        <v>1.3445042761528665E-3</v>
      </c>
      <c r="D3543" s="84" t="s">
        <v>12048</v>
      </c>
      <c r="E3543" s="84" t="b">
        <v>1</v>
      </c>
      <c r="F3543" s="84" t="b">
        <v>0</v>
      </c>
      <c r="G3543" s="84" t="b">
        <v>0</v>
      </c>
    </row>
    <row r="3544" spans="1:7" x14ac:dyDescent="0.25">
      <c r="A3544" s="84" t="s">
        <v>15552</v>
      </c>
      <c r="B3544" s="84">
        <v>2</v>
      </c>
      <c r="C3544" s="122">
        <v>1.3445042761528665E-3</v>
      </c>
      <c r="D3544" s="84" t="s">
        <v>12048</v>
      </c>
      <c r="E3544" s="84" t="b">
        <v>0</v>
      </c>
      <c r="F3544" s="84" t="b">
        <v>0</v>
      </c>
      <c r="G3544" s="84" t="b">
        <v>0</v>
      </c>
    </row>
    <row r="3545" spans="1:7" x14ac:dyDescent="0.25">
      <c r="A3545" s="84" t="s">
        <v>15553</v>
      </c>
      <c r="B3545" s="84">
        <v>2</v>
      </c>
      <c r="C3545" s="122">
        <v>1.3445042761528665E-3</v>
      </c>
      <c r="D3545" s="84" t="s">
        <v>12048</v>
      </c>
      <c r="E3545" s="84" t="b">
        <v>0</v>
      </c>
      <c r="F3545" s="84" t="b">
        <v>0</v>
      </c>
      <c r="G3545" s="84" t="b">
        <v>0</v>
      </c>
    </row>
    <row r="3546" spans="1:7" x14ac:dyDescent="0.25">
      <c r="A3546" s="84" t="s">
        <v>15546</v>
      </c>
      <c r="B3546" s="84">
        <v>2</v>
      </c>
      <c r="C3546" s="122">
        <v>1.3445042761528665E-3</v>
      </c>
      <c r="D3546" s="84" t="s">
        <v>12048</v>
      </c>
      <c r="E3546" s="84" t="b">
        <v>0</v>
      </c>
      <c r="F3546" s="84" t="b">
        <v>0</v>
      </c>
      <c r="G3546" s="84" t="b">
        <v>0</v>
      </c>
    </row>
    <row r="3547" spans="1:7" x14ac:dyDescent="0.25">
      <c r="A3547" s="84" t="s">
        <v>15547</v>
      </c>
      <c r="B3547" s="84">
        <v>2</v>
      </c>
      <c r="C3547" s="122">
        <v>1.3445042761528665E-3</v>
      </c>
      <c r="D3547" s="84" t="s">
        <v>12048</v>
      </c>
      <c r="E3547" s="84" t="b">
        <v>0</v>
      </c>
      <c r="F3547" s="84" t="b">
        <v>0</v>
      </c>
      <c r="G3547" s="84" t="b">
        <v>0</v>
      </c>
    </row>
    <row r="3548" spans="1:7" x14ac:dyDescent="0.25">
      <c r="A3548" s="84" t="s">
        <v>15548</v>
      </c>
      <c r="B3548" s="84">
        <v>2</v>
      </c>
      <c r="C3548" s="122">
        <v>1.3445042761528665E-3</v>
      </c>
      <c r="D3548" s="84" t="s">
        <v>12048</v>
      </c>
      <c r="E3548" s="84" t="b">
        <v>0</v>
      </c>
      <c r="F3548" s="84" t="b">
        <v>0</v>
      </c>
      <c r="G3548" s="84" t="b">
        <v>0</v>
      </c>
    </row>
    <row r="3549" spans="1:7" x14ac:dyDescent="0.25">
      <c r="A3549" s="84" t="s">
        <v>15549</v>
      </c>
      <c r="B3549" s="84">
        <v>2</v>
      </c>
      <c r="C3549" s="122">
        <v>1.3445042761528665E-3</v>
      </c>
      <c r="D3549" s="84" t="s">
        <v>12048</v>
      </c>
      <c r="E3549" s="84" t="b">
        <v>0</v>
      </c>
      <c r="F3549" s="84" t="b">
        <v>0</v>
      </c>
      <c r="G3549" s="84" t="b">
        <v>0</v>
      </c>
    </row>
    <row r="3550" spans="1:7" x14ac:dyDescent="0.25">
      <c r="A3550" s="84" t="s">
        <v>15550</v>
      </c>
      <c r="B3550" s="84">
        <v>2</v>
      </c>
      <c r="C3550" s="122">
        <v>1.3445042761528665E-3</v>
      </c>
      <c r="D3550" s="84" t="s">
        <v>12048</v>
      </c>
      <c r="E3550" s="84" t="b">
        <v>0</v>
      </c>
      <c r="F3550" s="84" t="b">
        <v>0</v>
      </c>
      <c r="G3550" s="84" t="b">
        <v>0</v>
      </c>
    </row>
    <row r="3551" spans="1:7" x14ac:dyDescent="0.25">
      <c r="A3551" s="84" t="s">
        <v>15551</v>
      </c>
      <c r="B3551" s="84">
        <v>2</v>
      </c>
      <c r="C3551" s="122">
        <v>1.3445042761528665E-3</v>
      </c>
      <c r="D3551" s="84" t="s">
        <v>12048</v>
      </c>
      <c r="E3551" s="84" t="b">
        <v>0</v>
      </c>
      <c r="F3551" s="84" t="b">
        <v>0</v>
      </c>
      <c r="G3551" s="84" t="b">
        <v>0</v>
      </c>
    </row>
    <row r="3552" spans="1:7" x14ac:dyDescent="0.25">
      <c r="A3552" s="84" t="s">
        <v>15543</v>
      </c>
      <c r="B3552" s="84">
        <v>2</v>
      </c>
      <c r="C3552" s="122">
        <v>1.3445042761528665E-3</v>
      </c>
      <c r="D3552" s="84" t="s">
        <v>12048</v>
      </c>
      <c r="E3552" s="84" t="b">
        <v>0</v>
      </c>
      <c r="F3552" s="84" t="b">
        <v>0</v>
      </c>
      <c r="G3552" s="84" t="b">
        <v>0</v>
      </c>
    </row>
    <row r="3553" spans="1:7" x14ac:dyDescent="0.25">
      <c r="A3553" s="84" t="s">
        <v>15544</v>
      </c>
      <c r="B3553" s="84">
        <v>2</v>
      </c>
      <c r="C3553" s="122">
        <v>1.3445042761528665E-3</v>
      </c>
      <c r="D3553" s="84" t="s">
        <v>12048</v>
      </c>
      <c r="E3553" s="84" t="b">
        <v>0</v>
      </c>
      <c r="F3553" s="84" t="b">
        <v>0</v>
      </c>
      <c r="G3553" s="84" t="b">
        <v>0</v>
      </c>
    </row>
    <row r="3554" spans="1:7" x14ac:dyDescent="0.25">
      <c r="A3554" s="84" t="s">
        <v>15545</v>
      </c>
      <c r="B3554" s="84">
        <v>2</v>
      </c>
      <c r="C3554" s="122">
        <v>1.3445042761528665E-3</v>
      </c>
      <c r="D3554" s="84" t="s">
        <v>12048</v>
      </c>
      <c r="E3554" s="84" t="b">
        <v>0</v>
      </c>
      <c r="F3554" s="84" t="b">
        <v>0</v>
      </c>
      <c r="G3554" s="84" t="b">
        <v>0</v>
      </c>
    </row>
    <row r="3555" spans="1:7" x14ac:dyDescent="0.25">
      <c r="A3555" s="84" t="s">
        <v>15541</v>
      </c>
      <c r="B3555" s="84">
        <v>2</v>
      </c>
      <c r="C3555" s="122">
        <v>1.3445042761528665E-3</v>
      </c>
      <c r="D3555" s="84" t="s">
        <v>12048</v>
      </c>
      <c r="E3555" s="84" t="b">
        <v>0</v>
      </c>
      <c r="F3555" s="84" t="b">
        <v>0</v>
      </c>
      <c r="G3555" s="84" t="b">
        <v>0</v>
      </c>
    </row>
    <row r="3556" spans="1:7" x14ac:dyDescent="0.25">
      <c r="A3556" s="84" t="s">
        <v>15542</v>
      </c>
      <c r="B3556" s="84">
        <v>2</v>
      </c>
      <c r="C3556" s="122">
        <v>1.3445042761528665E-3</v>
      </c>
      <c r="D3556" s="84" t="s">
        <v>12048</v>
      </c>
      <c r="E3556" s="84" t="b">
        <v>0</v>
      </c>
      <c r="F3556" s="84" t="b">
        <v>0</v>
      </c>
      <c r="G3556" s="84" t="b">
        <v>0</v>
      </c>
    </row>
    <row r="3557" spans="1:7" x14ac:dyDescent="0.25">
      <c r="A3557" s="84" t="s">
        <v>14562</v>
      </c>
      <c r="B3557" s="84">
        <v>2</v>
      </c>
      <c r="C3557" s="122">
        <v>1.3445042761528665E-3</v>
      </c>
      <c r="D3557" s="84" t="s">
        <v>12048</v>
      </c>
      <c r="E3557" s="84" t="b">
        <v>0</v>
      </c>
      <c r="F3557" s="84" t="b">
        <v>0</v>
      </c>
      <c r="G3557" s="84" t="b">
        <v>0</v>
      </c>
    </row>
    <row r="3558" spans="1:7" x14ac:dyDescent="0.25">
      <c r="A3558" s="84" t="s">
        <v>14276</v>
      </c>
      <c r="B3558" s="84">
        <v>2</v>
      </c>
      <c r="C3558" s="122">
        <v>1.3445042761528665E-3</v>
      </c>
      <c r="D3558" s="84" t="s">
        <v>12048</v>
      </c>
      <c r="E3558" s="84" t="b">
        <v>0</v>
      </c>
      <c r="F3558" s="84" t="b">
        <v>0</v>
      </c>
      <c r="G3558" s="84" t="b">
        <v>0</v>
      </c>
    </row>
    <row r="3559" spans="1:7" x14ac:dyDescent="0.25">
      <c r="A3559" s="84" t="s">
        <v>15539</v>
      </c>
      <c r="B3559" s="84">
        <v>2</v>
      </c>
      <c r="C3559" s="122">
        <v>1.3445042761528665E-3</v>
      </c>
      <c r="D3559" s="84" t="s">
        <v>12048</v>
      </c>
      <c r="E3559" s="84" t="b">
        <v>0</v>
      </c>
      <c r="F3559" s="84" t="b">
        <v>0</v>
      </c>
      <c r="G3559" s="84" t="b">
        <v>0</v>
      </c>
    </row>
    <row r="3560" spans="1:7" x14ac:dyDescent="0.25">
      <c r="A3560" s="84" t="s">
        <v>15540</v>
      </c>
      <c r="B3560" s="84">
        <v>2</v>
      </c>
      <c r="C3560" s="122">
        <v>1.3445042761528665E-3</v>
      </c>
      <c r="D3560" s="84" t="s">
        <v>12048</v>
      </c>
      <c r="E3560" s="84" t="b">
        <v>0</v>
      </c>
      <c r="F3560" s="84" t="b">
        <v>0</v>
      </c>
      <c r="G3560" s="84" t="b">
        <v>0</v>
      </c>
    </row>
    <row r="3561" spans="1:7" x14ac:dyDescent="0.25">
      <c r="A3561" s="84" t="s">
        <v>15531</v>
      </c>
      <c r="B3561" s="84">
        <v>2</v>
      </c>
      <c r="C3561" s="122">
        <v>1.3445042761528665E-3</v>
      </c>
      <c r="D3561" s="84" t="s">
        <v>12048</v>
      </c>
      <c r="E3561" s="84" t="b">
        <v>0</v>
      </c>
      <c r="F3561" s="84" t="b">
        <v>0</v>
      </c>
      <c r="G3561" s="84" t="b">
        <v>0</v>
      </c>
    </row>
    <row r="3562" spans="1:7" x14ac:dyDescent="0.25">
      <c r="A3562" s="84" t="s">
        <v>15532</v>
      </c>
      <c r="B3562" s="84">
        <v>2</v>
      </c>
      <c r="C3562" s="122">
        <v>1.3445042761528665E-3</v>
      </c>
      <c r="D3562" s="84" t="s">
        <v>12048</v>
      </c>
      <c r="E3562" s="84" t="b">
        <v>0</v>
      </c>
      <c r="F3562" s="84" t="b">
        <v>0</v>
      </c>
      <c r="G3562" s="84" t="b">
        <v>0</v>
      </c>
    </row>
    <row r="3563" spans="1:7" x14ac:dyDescent="0.25">
      <c r="A3563" s="84" t="s">
        <v>15533</v>
      </c>
      <c r="B3563" s="84">
        <v>2</v>
      </c>
      <c r="C3563" s="122">
        <v>1.3445042761528665E-3</v>
      </c>
      <c r="D3563" s="84" t="s">
        <v>12048</v>
      </c>
      <c r="E3563" s="84" t="b">
        <v>0</v>
      </c>
      <c r="F3563" s="84" t="b">
        <v>0</v>
      </c>
      <c r="G3563" s="84" t="b">
        <v>0</v>
      </c>
    </row>
    <row r="3564" spans="1:7" x14ac:dyDescent="0.25">
      <c r="A3564" s="84" t="s">
        <v>15534</v>
      </c>
      <c r="B3564" s="84">
        <v>2</v>
      </c>
      <c r="C3564" s="122">
        <v>1.3445042761528665E-3</v>
      </c>
      <c r="D3564" s="84" t="s">
        <v>12048</v>
      </c>
      <c r="E3564" s="84" t="b">
        <v>0</v>
      </c>
      <c r="F3564" s="84" t="b">
        <v>0</v>
      </c>
      <c r="G3564" s="84" t="b">
        <v>0</v>
      </c>
    </row>
    <row r="3565" spans="1:7" x14ac:dyDescent="0.25">
      <c r="A3565" s="84" t="s">
        <v>15535</v>
      </c>
      <c r="B3565" s="84">
        <v>2</v>
      </c>
      <c r="C3565" s="122">
        <v>1.3445042761528665E-3</v>
      </c>
      <c r="D3565" s="84" t="s">
        <v>12048</v>
      </c>
      <c r="E3565" s="84" t="b">
        <v>0</v>
      </c>
      <c r="F3565" s="84" t="b">
        <v>0</v>
      </c>
      <c r="G3565" s="84" t="b">
        <v>0</v>
      </c>
    </row>
    <row r="3566" spans="1:7" x14ac:dyDescent="0.25">
      <c r="A3566" s="84" t="s">
        <v>15536</v>
      </c>
      <c r="B3566" s="84">
        <v>2</v>
      </c>
      <c r="C3566" s="122">
        <v>1.3445042761528665E-3</v>
      </c>
      <c r="D3566" s="84" t="s">
        <v>12048</v>
      </c>
      <c r="E3566" s="84" t="b">
        <v>0</v>
      </c>
      <c r="F3566" s="84" t="b">
        <v>0</v>
      </c>
      <c r="G3566" s="84" t="b">
        <v>0</v>
      </c>
    </row>
    <row r="3567" spans="1:7" x14ac:dyDescent="0.25">
      <c r="A3567" s="84" t="s">
        <v>15537</v>
      </c>
      <c r="B3567" s="84">
        <v>2</v>
      </c>
      <c r="C3567" s="122">
        <v>1.3445042761528665E-3</v>
      </c>
      <c r="D3567" s="84" t="s">
        <v>12048</v>
      </c>
      <c r="E3567" s="84" t="b">
        <v>0</v>
      </c>
      <c r="F3567" s="84" t="b">
        <v>0</v>
      </c>
      <c r="G3567" s="84" t="b">
        <v>0</v>
      </c>
    </row>
    <row r="3568" spans="1:7" x14ac:dyDescent="0.25">
      <c r="A3568" s="84" t="s">
        <v>15538</v>
      </c>
      <c r="B3568" s="84">
        <v>2</v>
      </c>
      <c r="C3568" s="122">
        <v>1.3445042761528665E-3</v>
      </c>
      <c r="D3568" s="84" t="s">
        <v>12048</v>
      </c>
      <c r="E3568" s="84" t="b">
        <v>0</v>
      </c>
      <c r="F3568" s="84" t="b">
        <v>0</v>
      </c>
      <c r="G3568" s="84" t="b">
        <v>0</v>
      </c>
    </row>
    <row r="3569" spans="1:7" x14ac:dyDescent="0.25">
      <c r="A3569" s="84" t="s">
        <v>15527</v>
      </c>
      <c r="B3569" s="84">
        <v>2</v>
      </c>
      <c r="C3569" s="122">
        <v>1.3445042761528665E-3</v>
      </c>
      <c r="D3569" s="84" t="s">
        <v>12048</v>
      </c>
      <c r="E3569" s="84" t="b">
        <v>0</v>
      </c>
      <c r="F3569" s="84" t="b">
        <v>0</v>
      </c>
      <c r="G3569" s="84" t="b">
        <v>0</v>
      </c>
    </row>
    <row r="3570" spans="1:7" x14ac:dyDescent="0.25">
      <c r="A3570" s="84" t="s">
        <v>15528</v>
      </c>
      <c r="B3570" s="84">
        <v>2</v>
      </c>
      <c r="C3570" s="122">
        <v>1.3445042761528665E-3</v>
      </c>
      <c r="D3570" s="84" t="s">
        <v>12048</v>
      </c>
      <c r="E3570" s="84" t="b">
        <v>0</v>
      </c>
      <c r="F3570" s="84" t="b">
        <v>0</v>
      </c>
      <c r="G3570" s="84" t="b">
        <v>0</v>
      </c>
    </row>
    <row r="3571" spans="1:7" x14ac:dyDescent="0.25">
      <c r="A3571" s="84" t="s">
        <v>15529</v>
      </c>
      <c r="B3571" s="84">
        <v>2</v>
      </c>
      <c r="C3571" s="122">
        <v>1.3445042761528665E-3</v>
      </c>
      <c r="D3571" s="84" t="s">
        <v>12048</v>
      </c>
      <c r="E3571" s="84" t="b">
        <v>0</v>
      </c>
      <c r="F3571" s="84" t="b">
        <v>0</v>
      </c>
      <c r="G3571" s="84" t="b">
        <v>0</v>
      </c>
    </row>
    <row r="3572" spans="1:7" x14ac:dyDescent="0.25">
      <c r="A3572" s="84" t="s">
        <v>15530</v>
      </c>
      <c r="B3572" s="84">
        <v>2</v>
      </c>
      <c r="C3572" s="122">
        <v>1.3445042761528665E-3</v>
      </c>
      <c r="D3572" s="84" t="s">
        <v>12048</v>
      </c>
      <c r="E3572" s="84" t="b">
        <v>0</v>
      </c>
      <c r="F3572" s="84" t="b">
        <v>0</v>
      </c>
      <c r="G3572" s="84" t="b">
        <v>0</v>
      </c>
    </row>
    <row r="3573" spans="1:7" x14ac:dyDescent="0.25">
      <c r="A3573" s="84" t="s">
        <v>15523</v>
      </c>
      <c r="B3573" s="84">
        <v>2</v>
      </c>
      <c r="C3573" s="122">
        <v>1.3445042761528665E-3</v>
      </c>
      <c r="D3573" s="84" t="s">
        <v>12048</v>
      </c>
      <c r="E3573" s="84" t="b">
        <v>0</v>
      </c>
      <c r="F3573" s="84" t="b">
        <v>0</v>
      </c>
      <c r="G3573" s="84" t="b">
        <v>0</v>
      </c>
    </row>
    <row r="3574" spans="1:7" x14ac:dyDescent="0.25">
      <c r="A3574" s="84" t="s">
        <v>15524</v>
      </c>
      <c r="B3574" s="84">
        <v>2</v>
      </c>
      <c r="C3574" s="122">
        <v>1.3445042761528665E-3</v>
      </c>
      <c r="D3574" s="84" t="s">
        <v>12048</v>
      </c>
      <c r="E3574" s="84" t="b">
        <v>1</v>
      </c>
      <c r="F3574" s="84" t="b">
        <v>0</v>
      </c>
      <c r="G3574" s="84" t="b">
        <v>0</v>
      </c>
    </row>
    <row r="3575" spans="1:7" x14ac:dyDescent="0.25">
      <c r="A3575" s="84" t="s">
        <v>15525</v>
      </c>
      <c r="B3575" s="84">
        <v>2</v>
      </c>
      <c r="C3575" s="122">
        <v>1.3445042761528665E-3</v>
      </c>
      <c r="D3575" s="84" t="s">
        <v>12048</v>
      </c>
      <c r="E3575" s="84" t="b">
        <v>0</v>
      </c>
      <c r="F3575" s="84" t="b">
        <v>0</v>
      </c>
      <c r="G3575" s="84" t="b">
        <v>0</v>
      </c>
    </row>
    <row r="3576" spans="1:7" x14ac:dyDescent="0.25">
      <c r="A3576" s="84" t="s">
        <v>15526</v>
      </c>
      <c r="B3576" s="84">
        <v>2</v>
      </c>
      <c r="C3576" s="122">
        <v>1.3445042761528665E-3</v>
      </c>
      <c r="D3576" s="84" t="s">
        <v>12048</v>
      </c>
      <c r="E3576" s="84" t="b">
        <v>0</v>
      </c>
      <c r="F3576" s="84" t="b">
        <v>0</v>
      </c>
      <c r="G3576" s="84" t="b">
        <v>0</v>
      </c>
    </row>
    <row r="3577" spans="1:7" x14ac:dyDescent="0.25">
      <c r="A3577" s="84" t="s">
        <v>15518</v>
      </c>
      <c r="B3577" s="84">
        <v>2</v>
      </c>
      <c r="C3577" s="122">
        <v>1.3445042761528665E-3</v>
      </c>
      <c r="D3577" s="84" t="s">
        <v>12048</v>
      </c>
      <c r="E3577" s="84" t="b">
        <v>0</v>
      </c>
      <c r="F3577" s="84" t="b">
        <v>0</v>
      </c>
      <c r="G3577" s="84" t="b">
        <v>0</v>
      </c>
    </row>
    <row r="3578" spans="1:7" x14ac:dyDescent="0.25">
      <c r="A3578" s="84" t="s">
        <v>15519</v>
      </c>
      <c r="B3578" s="84">
        <v>2</v>
      </c>
      <c r="C3578" s="122">
        <v>1.3445042761528665E-3</v>
      </c>
      <c r="D3578" s="84" t="s">
        <v>12048</v>
      </c>
      <c r="E3578" s="84" t="b">
        <v>0</v>
      </c>
      <c r="F3578" s="84" t="b">
        <v>0</v>
      </c>
      <c r="G3578" s="84" t="b">
        <v>0</v>
      </c>
    </row>
    <row r="3579" spans="1:7" x14ac:dyDescent="0.25">
      <c r="A3579" s="84" t="s">
        <v>15520</v>
      </c>
      <c r="B3579" s="84">
        <v>2</v>
      </c>
      <c r="C3579" s="122">
        <v>1.3445042761528665E-3</v>
      </c>
      <c r="D3579" s="84" t="s">
        <v>12048</v>
      </c>
      <c r="E3579" s="84" t="b">
        <v>0</v>
      </c>
      <c r="F3579" s="84" t="b">
        <v>1</v>
      </c>
      <c r="G3579" s="84" t="b">
        <v>0</v>
      </c>
    </row>
    <row r="3580" spans="1:7" x14ac:dyDescent="0.25">
      <c r="A3580" s="84" t="s">
        <v>14968</v>
      </c>
      <c r="B3580" s="84">
        <v>2</v>
      </c>
      <c r="C3580" s="122">
        <v>1.3445042761528665E-3</v>
      </c>
      <c r="D3580" s="84" t="s">
        <v>12048</v>
      </c>
      <c r="E3580" s="84" t="b">
        <v>0</v>
      </c>
      <c r="F3580" s="84" t="b">
        <v>0</v>
      </c>
      <c r="G3580" s="84" t="b">
        <v>0</v>
      </c>
    </row>
    <row r="3581" spans="1:7" x14ac:dyDescent="0.25">
      <c r="A3581" s="84" t="s">
        <v>15521</v>
      </c>
      <c r="B3581" s="84">
        <v>2</v>
      </c>
      <c r="C3581" s="122">
        <v>1.3445042761528665E-3</v>
      </c>
      <c r="D3581" s="84" t="s">
        <v>12048</v>
      </c>
      <c r="E3581" s="84" t="b">
        <v>0</v>
      </c>
      <c r="F3581" s="84" t="b">
        <v>0</v>
      </c>
      <c r="G3581" s="84" t="b">
        <v>0</v>
      </c>
    </row>
    <row r="3582" spans="1:7" x14ac:dyDescent="0.25">
      <c r="A3582" s="84" t="s">
        <v>15522</v>
      </c>
      <c r="B3582" s="84">
        <v>2</v>
      </c>
      <c r="C3582" s="122">
        <v>1.3445042761528665E-3</v>
      </c>
      <c r="D3582" s="84" t="s">
        <v>12048</v>
      </c>
      <c r="E3582" s="84" t="b">
        <v>0</v>
      </c>
      <c r="F3582" s="84" t="b">
        <v>0</v>
      </c>
      <c r="G3582" s="84" t="b">
        <v>0</v>
      </c>
    </row>
    <row r="3583" spans="1:7" x14ac:dyDescent="0.25">
      <c r="A3583" s="84" t="s">
        <v>14213</v>
      </c>
      <c r="B3583" s="84">
        <v>2</v>
      </c>
      <c r="C3583" s="122">
        <v>1.3445042761528665E-3</v>
      </c>
      <c r="D3583" s="84" t="s">
        <v>12048</v>
      </c>
      <c r="E3583" s="84" t="b">
        <v>0</v>
      </c>
      <c r="F3583" s="84" t="b">
        <v>0</v>
      </c>
      <c r="G3583" s="84" t="b">
        <v>0</v>
      </c>
    </row>
    <row r="3584" spans="1:7" x14ac:dyDescent="0.25">
      <c r="A3584" s="84" t="s">
        <v>15516</v>
      </c>
      <c r="B3584" s="84">
        <v>2</v>
      </c>
      <c r="C3584" s="122">
        <v>1.3445042761528665E-3</v>
      </c>
      <c r="D3584" s="84" t="s">
        <v>12048</v>
      </c>
      <c r="E3584" s="84" t="b">
        <v>0</v>
      </c>
      <c r="F3584" s="84" t="b">
        <v>0</v>
      </c>
      <c r="G3584" s="84" t="b">
        <v>0</v>
      </c>
    </row>
    <row r="3585" spans="1:7" x14ac:dyDescent="0.25">
      <c r="A3585" s="84" t="s">
        <v>15517</v>
      </c>
      <c r="B3585" s="84">
        <v>2</v>
      </c>
      <c r="C3585" s="122">
        <v>1.3445042761528665E-3</v>
      </c>
      <c r="D3585" s="84" t="s">
        <v>12048</v>
      </c>
      <c r="E3585" s="84" t="b">
        <v>0</v>
      </c>
      <c r="F3585" s="84" t="b">
        <v>0</v>
      </c>
      <c r="G3585" s="84" t="b">
        <v>0</v>
      </c>
    </row>
    <row r="3586" spans="1:7" x14ac:dyDescent="0.25">
      <c r="A3586" s="84" t="s">
        <v>15513</v>
      </c>
      <c r="B3586" s="84">
        <v>2</v>
      </c>
      <c r="C3586" s="122">
        <v>1.3445042761528665E-3</v>
      </c>
      <c r="D3586" s="84" t="s">
        <v>12048</v>
      </c>
      <c r="E3586" s="84" t="b">
        <v>0</v>
      </c>
      <c r="F3586" s="84" t="b">
        <v>0</v>
      </c>
      <c r="G3586" s="84" t="b">
        <v>0</v>
      </c>
    </row>
    <row r="3587" spans="1:7" x14ac:dyDescent="0.25">
      <c r="A3587" s="84" t="s">
        <v>15514</v>
      </c>
      <c r="B3587" s="84">
        <v>2</v>
      </c>
      <c r="C3587" s="122">
        <v>1.3445042761528665E-3</v>
      </c>
      <c r="D3587" s="84" t="s">
        <v>12048</v>
      </c>
      <c r="E3587" s="84" t="b">
        <v>0</v>
      </c>
      <c r="F3587" s="84" t="b">
        <v>0</v>
      </c>
      <c r="G3587" s="84" t="b">
        <v>0</v>
      </c>
    </row>
    <row r="3588" spans="1:7" x14ac:dyDescent="0.25">
      <c r="A3588" s="84" t="s">
        <v>15515</v>
      </c>
      <c r="B3588" s="84">
        <v>2</v>
      </c>
      <c r="C3588" s="122">
        <v>1.3445042761528665E-3</v>
      </c>
      <c r="D3588" s="84" t="s">
        <v>12048</v>
      </c>
      <c r="E3588" s="84" t="b">
        <v>0</v>
      </c>
      <c r="F3588" s="84" t="b">
        <v>1</v>
      </c>
      <c r="G3588" s="84" t="b">
        <v>0</v>
      </c>
    </row>
    <row r="3589" spans="1:7" x14ac:dyDescent="0.25">
      <c r="A3589" s="84" t="s">
        <v>15509</v>
      </c>
      <c r="B3589" s="84">
        <v>2</v>
      </c>
      <c r="C3589" s="122">
        <v>1.3445042761528665E-3</v>
      </c>
      <c r="D3589" s="84" t="s">
        <v>12048</v>
      </c>
      <c r="E3589" s="84" t="b">
        <v>0</v>
      </c>
      <c r="F3589" s="84" t="b">
        <v>0</v>
      </c>
      <c r="G3589" s="84" t="b">
        <v>0</v>
      </c>
    </row>
    <row r="3590" spans="1:7" x14ac:dyDescent="0.25">
      <c r="A3590" s="84" t="s">
        <v>14338</v>
      </c>
      <c r="B3590" s="84">
        <v>2</v>
      </c>
      <c r="C3590" s="122">
        <v>1.3445042761528665E-3</v>
      </c>
      <c r="D3590" s="84" t="s">
        <v>12048</v>
      </c>
      <c r="E3590" s="84" t="b">
        <v>0</v>
      </c>
      <c r="F3590" s="84" t="b">
        <v>0</v>
      </c>
      <c r="G3590" s="84" t="b">
        <v>0</v>
      </c>
    </row>
    <row r="3591" spans="1:7" x14ac:dyDescent="0.25">
      <c r="A3591" s="84" t="s">
        <v>14431</v>
      </c>
      <c r="B3591" s="84">
        <v>2</v>
      </c>
      <c r="C3591" s="122">
        <v>1.3445042761528665E-3</v>
      </c>
      <c r="D3591" s="84" t="s">
        <v>12048</v>
      </c>
      <c r="E3591" s="84" t="b">
        <v>0</v>
      </c>
      <c r="F3591" s="84" t="b">
        <v>0</v>
      </c>
      <c r="G3591" s="84" t="b">
        <v>0</v>
      </c>
    </row>
    <row r="3592" spans="1:7" x14ac:dyDescent="0.25">
      <c r="A3592" s="84" t="s">
        <v>14394</v>
      </c>
      <c r="B3592" s="84">
        <v>2</v>
      </c>
      <c r="C3592" s="122">
        <v>1.3445042761528665E-3</v>
      </c>
      <c r="D3592" s="84" t="s">
        <v>12048</v>
      </c>
      <c r="E3592" s="84" t="b">
        <v>0</v>
      </c>
      <c r="F3592" s="84" t="b">
        <v>0</v>
      </c>
      <c r="G3592" s="84" t="b">
        <v>0</v>
      </c>
    </row>
    <row r="3593" spans="1:7" x14ac:dyDescent="0.25">
      <c r="A3593" s="84" t="s">
        <v>14270</v>
      </c>
      <c r="B3593" s="84">
        <v>2</v>
      </c>
      <c r="C3593" s="122">
        <v>1.3445042761528665E-3</v>
      </c>
      <c r="D3593" s="84" t="s">
        <v>12048</v>
      </c>
      <c r="E3593" s="84" t="b">
        <v>0</v>
      </c>
      <c r="F3593" s="84" t="b">
        <v>0</v>
      </c>
      <c r="G3593" s="84" t="b">
        <v>0</v>
      </c>
    </row>
    <row r="3594" spans="1:7" x14ac:dyDescent="0.25">
      <c r="A3594" s="84" t="s">
        <v>15510</v>
      </c>
      <c r="B3594" s="84">
        <v>2</v>
      </c>
      <c r="C3594" s="122">
        <v>1.3445042761528665E-3</v>
      </c>
      <c r="D3594" s="84" t="s">
        <v>12048</v>
      </c>
      <c r="E3594" s="84" t="b">
        <v>0</v>
      </c>
      <c r="F3594" s="84" t="b">
        <v>0</v>
      </c>
      <c r="G3594" s="84" t="b">
        <v>0</v>
      </c>
    </row>
    <row r="3595" spans="1:7" x14ac:dyDescent="0.25">
      <c r="A3595" s="84" t="s">
        <v>15511</v>
      </c>
      <c r="B3595" s="84">
        <v>2</v>
      </c>
      <c r="C3595" s="122">
        <v>1.3445042761528665E-3</v>
      </c>
      <c r="D3595" s="84" t="s">
        <v>12048</v>
      </c>
      <c r="E3595" s="84" t="b">
        <v>0</v>
      </c>
      <c r="F3595" s="84" t="b">
        <v>0</v>
      </c>
      <c r="G3595" s="84" t="b">
        <v>0</v>
      </c>
    </row>
    <row r="3596" spans="1:7" x14ac:dyDescent="0.25">
      <c r="A3596" s="84" t="s">
        <v>14689</v>
      </c>
      <c r="B3596" s="84">
        <v>2</v>
      </c>
      <c r="C3596" s="122">
        <v>1.3445042761528665E-3</v>
      </c>
      <c r="D3596" s="84" t="s">
        <v>12048</v>
      </c>
      <c r="E3596" s="84" t="b">
        <v>0</v>
      </c>
      <c r="F3596" s="84" t="b">
        <v>0</v>
      </c>
      <c r="G3596" s="84" t="b">
        <v>0</v>
      </c>
    </row>
    <row r="3597" spans="1:7" x14ac:dyDescent="0.25">
      <c r="A3597" s="84" t="s">
        <v>15512</v>
      </c>
      <c r="B3597" s="84">
        <v>2</v>
      </c>
      <c r="C3597" s="122">
        <v>1.3445042761528665E-3</v>
      </c>
      <c r="D3597" s="84" t="s">
        <v>12048</v>
      </c>
      <c r="E3597" s="84" t="b">
        <v>0</v>
      </c>
      <c r="F3597" s="84" t="b">
        <v>0</v>
      </c>
      <c r="G3597" s="84" t="b">
        <v>0</v>
      </c>
    </row>
    <row r="3598" spans="1:7" x14ac:dyDescent="0.25">
      <c r="A3598" s="84" t="s">
        <v>14783</v>
      </c>
      <c r="B3598" s="84">
        <v>2</v>
      </c>
      <c r="C3598" s="122">
        <v>1.3445042761528665E-3</v>
      </c>
      <c r="D3598" s="84" t="s">
        <v>12048</v>
      </c>
      <c r="E3598" s="84" t="b">
        <v>0</v>
      </c>
      <c r="F3598" s="84" t="b">
        <v>0</v>
      </c>
      <c r="G3598" s="84" t="b">
        <v>0</v>
      </c>
    </row>
    <row r="3599" spans="1:7" x14ac:dyDescent="0.25">
      <c r="A3599" s="84" t="s">
        <v>15508</v>
      </c>
      <c r="B3599" s="84">
        <v>2</v>
      </c>
      <c r="C3599" s="122">
        <v>1.3445042761528665E-3</v>
      </c>
      <c r="D3599" s="84" t="s">
        <v>12048</v>
      </c>
      <c r="E3599" s="84" t="b">
        <v>0</v>
      </c>
      <c r="F3599" s="84" t="b">
        <v>0</v>
      </c>
      <c r="G3599" s="84" t="b">
        <v>0</v>
      </c>
    </row>
    <row r="3600" spans="1:7" x14ac:dyDescent="0.25">
      <c r="A3600" s="84" t="s">
        <v>15504</v>
      </c>
      <c r="B3600" s="84">
        <v>2</v>
      </c>
      <c r="C3600" s="122">
        <v>1.3445042761528665E-3</v>
      </c>
      <c r="D3600" s="84" t="s">
        <v>12048</v>
      </c>
      <c r="E3600" s="84" t="b">
        <v>0</v>
      </c>
      <c r="F3600" s="84" t="b">
        <v>0</v>
      </c>
      <c r="G3600" s="84" t="b">
        <v>0</v>
      </c>
    </row>
    <row r="3601" spans="1:7" x14ac:dyDescent="0.25">
      <c r="A3601" s="84" t="s">
        <v>14360</v>
      </c>
      <c r="B3601" s="84">
        <v>2</v>
      </c>
      <c r="C3601" s="122">
        <v>1.3445042761528665E-3</v>
      </c>
      <c r="D3601" s="84" t="s">
        <v>12048</v>
      </c>
      <c r="E3601" s="84" t="b">
        <v>0</v>
      </c>
      <c r="F3601" s="84" t="b">
        <v>0</v>
      </c>
      <c r="G3601" s="84" t="b">
        <v>0</v>
      </c>
    </row>
    <row r="3602" spans="1:7" x14ac:dyDescent="0.25">
      <c r="A3602" s="84" t="s">
        <v>15505</v>
      </c>
      <c r="B3602" s="84">
        <v>2</v>
      </c>
      <c r="C3602" s="122">
        <v>1.3445042761528665E-3</v>
      </c>
      <c r="D3602" s="84" t="s">
        <v>12048</v>
      </c>
      <c r="E3602" s="84" t="b">
        <v>0</v>
      </c>
      <c r="F3602" s="84" t="b">
        <v>0</v>
      </c>
      <c r="G3602" s="84" t="b">
        <v>0</v>
      </c>
    </row>
    <row r="3603" spans="1:7" x14ac:dyDescent="0.25">
      <c r="A3603" s="84" t="s">
        <v>15506</v>
      </c>
      <c r="B3603" s="84">
        <v>2</v>
      </c>
      <c r="C3603" s="122">
        <v>1.3445042761528665E-3</v>
      </c>
      <c r="D3603" s="84" t="s">
        <v>12048</v>
      </c>
      <c r="E3603" s="84" t="b">
        <v>0</v>
      </c>
      <c r="F3603" s="84" t="b">
        <v>0</v>
      </c>
      <c r="G3603" s="84" t="b">
        <v>0</v>
      </c>
    </row>
    <row r="3604" spans="1:7" x14ac:dyDescent="0.25">
      <c r="A3604" s="84" t="s">
        <v>15507</v>
      </c>
      <c r="B3604" s="84">
        <v>2</v>
      </c>
      <c r="C3604" s="122">
        <v>1.3445042761528665E-3</v>
      </c>
      <c r="D3604" s="84" t="s">
        <v>12048</v>
      </c>
      <c r="E3604" s="84" t="b">
        <v>0</v>
      </c>
      <c r="F3604" s="84" t="b">
        <v>0</v>
      </c>
      <c r="G3604" s="84" t="b">
        <v>0</v>
      </c>
    </row>
    <row r="3605" spans="1:7" x14ac:dyDescent="0.25">
      <c r="A3605" s="84" t="s">
        <v>15500</v>
      </c>
      <c r="B3605" s="84">
        <v>2</v>
      </c>
      <c r="C3605" s="122">
        <v>1.3445042761528665E-3</v>
      </c>
      <c r="D3605" s="84" t="s">
        <v>12048</v>
      </c>
      <c r="E3605" s="84" t="b">
        <v>0</v>
      </c>
      <c r="F3605" s="84" t="b">
        <v>0</v>
      </c>
      <c r="G3605" s="84" t="b">
        <v>0</v>
      </c>
    </row>
    <row r="3606" spans="1:7" x14ac:dyDescent="0.25">
      <c r="A3606" s="84" t="s">
        <v>15501</v>
      </c>
      <c r="B3606" s="84">
        <v>2</v>
      </c>
      <c r="C3606" s="122">
        <v>1.3445042761528665E-3</v>
      </c>
      <c r="D3606" s="84" t="s">
        <v>12048</v>
      </c>
      <c r="E3606" s="84" t="b">
        <v>0</v>
      </c>
      <c r="F3606" s="84" t="b">
        <v>0</v>
      </c>
      <c r="G3606" s="84" t="b">
        <v>0</v>
      </c>
    </row>
    <row r="3607" spans="1:7" x14ac:dyDescent="0.25">
      <c r="A3607" s="84" t="s">
        <v>15502</v>
      </c>
      <c r="B3607" s="84">
        <v>2</v>
      </c>
      <c r="C3607" s="122">
        <v>1.3445042761528665E-3</v>
      </c>
      <c r="D3607" s="84" t="s">
        <v>12048</v>
      </c>
      <c r="E3607" s="84" t="b">
        <v>0</v>
      </c>
      <c r="F3607" s="84" t="b">
        <v>0</v>
      </c>
      <c r="G3607" s="84" t="b">
        <v>0</v>
      </c>
    </row>
    <row r="3608" spans="1:7" x14ac:dyDescent="0.25">
      <c r="A3608" s="84" t="s">
        <v>15503</v>
      </c>
      <c r="B3608" s="84">
        <v>2</v>
      </c>
      <c r="C3608" s="122">
        <v>1.3445042761528665E-3</v>
      </c>
      <c r="D3608" s="84" t="s">
        <v>12048</v>
      </c>
      <c r="E3608" s="84" t="b">
        <v>1</v>
      </c>
      <c r="F3608" s="84" t="b">
        <v>0</v>
      </c>
      <c r="G3608" s="84" t="b">
        <v>0</v>
      </c>
    </row>
    <row r="3609" spans="1:7" x14ac:dyDescent="0.25">
      <c r="A3609" s="84" t="s">
        <v>15498</v>
      </c>
      <c r="B3609" s="84">
        <v>2</v>
      </c>
      <c r="C3609" s="122">
        <v>1.3445042761528665E-3</v>
      </c>
      <c r="D3609" s="84" t="s">
        <v>12048</v>
      </c>
      <c r="E3609" s="84" t="b">
        <v>0</v>
      </c>
      <c r="F3609" s="84" t="b">
        <v>0</v>
      </c>
      <c r="G3609" s="84" t="b">
        <v>0</v>
      </c>
    </row>
    <row r="3610" spans="1:7" x14ac:dyDescent="0.25">
      <c r="A3610" s="84" t="s">
        <v>15499</v>
      </c>
      <c r="B3610" s="84">
        <v>2</v>
      </c>
      <c r="C3610" s="122">
        <v>1.3445042761528665E-3</v>
      </c>
      <c r="D3610" s="84" t="s">
        <v>12048</v>
      </c>
      <c r="E3610" s="84" t="b">
        <v>0</v>
      </c>
      <c r="F3610" s="84" t="b">
        <v>0</v>
      </c>
      <c r="G3610" s="84" t="b">
        <v>0</v>
      </c>
    </row>
    <row r="3611" spans="1:7" x14ac:dyDescent="0.25">
      <c r="A3611" s="84" t="s">
        <v>15495</v>
      </c>
      <c r="B3611" s="84">
        <v>2</v>
      </c>
      <c r="C3611" s="122">
        <v>1.3445042761528665E-3</v>
      </c>
      <c r="D3611" s="84" t="s">
        <v>12048</v>
      </c>
      <c r="E3611" s="84" t="b">
        <v>0</v>
      </c>
      <c r="F3611" s="84" t="b">
        <v>0</v>
      </c>
      <c r="G3611" s="84" t="b">
        <v>0</v>
      </c>
    </row>
    <row r="3612" spans="1:7" x14ac:dyDescent="0.25">
      <c r="A3612" s="84" t="s">
        <v>15496</v>
      </c>
      <c r="B3612" s="84">
        <v>2</v>
      </c>
      <c r="C3612" s="122">
        <v>1.3445042761528665E-3</v>
      </c>
      <c r="D3612" s="84" t="s">
        <v>12048</v>
      </c>
      <c r="E3612" s="84" t="b">
        <v>0</v>
      </c>
      <c r="F3612" s="84" t="b">
        <v>0</v>
      </c>
      <c r="G3612" s="84" t="b">
        <v>0</v>
      </c>
    </row>
    <row r="3613" spans="1:7" x14ac:dyDescent="0.25">
      <c r="A3613" s="84" t="s">
        <v>15497</v>
      </c>
      <c r="B3613" s="84">
        <v>2</v>
      </c>
      <c r="C3613" s="122">
        <v>1.3445042761528665E-3</v>
      </c>
      <c r="D3613" s="84" t="s">
        <v>12048</v>
      </c>
      <c r="E3613" s="84" t="b">
        <v>0</v>
      </c>
      <c r="F3613" s="84" t="b">
        <v>0</v>
      </c>
      <c r="G3613" s="84" t="b">
        <v>0</v>
      </c>
    </row>
    <row r="3614" spans="1:7" x14ac:dyDescent="0.25">
      <c r="A3614" s="84" t="s">
        <v>15494</v>
      </c>
      <c r="B3614" s="84">
        <v>2</v>
      </c>
      <c r="C3614" s="122">
        <v>1.3445042761528665E-3</v>
      </c>
      <c r="D3614" s="84" t="s">
        <v>12048</v>
      </c>
      <c r="E3614" s="84" t="b">
        <v>0</v>
      </c>
      <c r="F3614" s="84" t="b">
        <v>0</v>
      </c>
      <c r="G3614" s="84" t="b">
        <v>0</v>
      </c>
    </row>
    <row r="3615" spans="1:7" x14ac:dyDescent="0.25">
      <c r="A3615" s="84" t="s">
        <v>15492</v>
      </c>
      <c r="B3615" s="84">
        <v>2</v>
      </c>
      <c r="C3615" s="122">
        <v>1.3445042761528665E-3</v>
      </c>
      <c r="D3615" s="84" t="s">
        <v>12048</v>
      </c>
      <c r="E3615" s="84" t="b">
        <v>0</v>
      </c>
      <c r="F3615" s="84" t="b">
        <v>0</v>
      </c>
      <c r="G3615" s="84" t="b">
        <v>0</v>
      </c>
    </row>
    <row r="3616" spans="1:7" x14ac:dyDescent="0.25">
      <c r="A3616" s="84" t="s">
        <v>15487</v>
      </c>
      <c r="B3616" s="84">
        <v>2</v>
      </c>
      <c r="C3616" s="122">
        <v>1.3445042761528665E-3</v>
      </c>
      <c r="D3616" s="84" t="s">
        <v>12048</v>
      </c>
      <c r="E3616" s="84" t="b">
        <v>0</v>
      </c>
      <c r="F3616" s="84" t="b">
        <v>0</v>
      </c>
      <c r="G3616" s="84" t="b">
        <v>0</v>
      </c>
    </row>
    <row r="3617" spans="1:7" x14ac:dyDescent="0.25">
      <c r="A3617" s="84" t="s">
        <v>15488</v>
      </c>
      <c r="B3617" s="84">
        <v>2</v>
      </c>
      <c r="C3617" s="122">
        <v>1.3445042761528665E-3</v>
      </c>
      <c r="D3617" s="84" t="s">
        <v>12048</v>
      </c>
      <c r="E3617" s="84" t="b">
        <v>0</v>
      </c>
      <c r="F3617" s="84" t="b">
        <v>0</v>
      </c>
      <c r="G3617" s="84" t="b">
        <v>0</v>
      </c>
    </row>
    <row r="3618" spans="1:7" x14ac:dyDescent="0.25">
      <c r="A3618" s="84" t="s">
        <v>15489</v>
      </c>
      <c r="B3618" s="84">
        <v>2</v>
      </c>
      <c r="C3618" s="122">
        <v>1.3445042761528665E-3</v>
      </c>
      <c r="D3618" s="84" t="s">
        <v>12048</v>
      </c>
      <c r="E3618" s="84" t="b">
        <v>0</v>
      </c>
      <c r="F3618" s="84" t="b">
        <v>0</v>
      </c>
      <c r="G3618" s="84" t="b">
        <v>0</v>
      </c>
    </row>
    <row r="3619" spans="1:7" x14ac:dyDescent="0.25">
      <c r="A3619" s="84" t="s">
        <v>15490</v>
      </c>
      <c r="B3619" s="84">
        <v>2</v>
      </c>
      <c r="C3619" s="122">
        <v>1.3445042761528665E-3</v>
      </c>
      <c r="D3619" s="84" t="s">
        <v>12048</v>
      </c>
      <c r="E3619" s="84" t="b">
        <v>0</v>
      </c>
      <c r="F3619" s="84" t="b">
        <v>0</v>
      </c>
      <c r="G3619" s="84" t="b">
        <v>0</v>
      </c>
    </row>
    <row r="3620" spans="1:7" x14ac:dyDescent="0.25">
      <c r="A3620" s="84" t="s">
        <v>14405</v>
      </c>
      <c r="B3620" s="84">
        <v>2</v>
      </c>
      <c r="C3620" s="122">
        <v>1.3445042761528665E-3</v>
      </c>
      <c r="D3620" s="84" t="s">
        <v>12048</v>
      </c>
      <c r="E3620" s="84" t="b">
        <v>0</v>
      </c>
      <c r="F3620" s="84" t="b">
        <v>0</v>
      </c>
      <c r="G3620" s="84" t="b">
        <v>0</v>
      </c>
    </row>
    <row r="3621" spans="1:7" x14ac:dyDescent="0.25">
      <c r="A3621" s="84" t="s">
        <v>15491</v>
      </c>
      <c r="B3621" s="84">
        <v>2</v>
      </c>
      <c r="C3621" s="122">
        <v>1.3445042761528665E-3</v>
      </c>
      <c r="D3621" s="84" t="s">
        <v>12048</v>
      </c>
      <c r="E3621" s="84" t="b">
        <v>0</v>
      </c>
      <c r="F3621" s="84" t="b">
        <v>0</v>
      </c>
      <c r="G3621" s="84" t="b">
        <v>0</v>
      </c>
    </row>
    <row r="3622" spans="1:7" x14ac:dyDescent="0.25">
      <c r="A3622" s="84" t="s">
        <v>14305</v>
      </c>
      <c r="B3622" s="84">
        <v>2</v>
      </c>
      <c r="C3622" s="122">
        <v>1.3445042761528665E-3</v>
      </c>
      <c r="D3622" s="84" t="s">
        <v>12048</v>
      </c>
      <c r="E3622" s="84" t="b">
        <v>0</v>
      </c>
      <c r="F3622" s="84" t="b">
        <v>0</v>
      </c>
      <c r="G3622" s="84" t="b">
        <v>0</v>
      </c>
    </row>
    <row r="3623" spans="1:7" x14ac:dyDescent="0.25">
      <c r="A3623" s="84" t="s">
        <v>15493</v>
      </c>
      <c r="B3623" s="84">
        <v>2</v>
      </c>
      <c r="C3623" s="122">
        <v>1.5781325226906866E-3</v>
      </c>
      <c r="D3623" s="84" t="s">
        <v>12048</v>
      </c>
      <c r="E3623" s="84" t="b">
        <v>0</v>
      </c>
      <c r="F3623" s="84" t="b">
        <v>0</v>
      </c>
      <c r="G3623" s="84" t="b">
        <v>0</v>
      </c>
    </row>
    <row r="3624" spans="1:7" x14ac:dyDescent="0.25">
      <c r="A3624" s="84" t="s">
        <v>683</v>
      </c>
      <c r="B3624" s="84">
        <v>2</v>
      </c>
      <c r="C3624" s="122">
        <v>1.5781325226906866E-3</v>
      </c>
      <c r="D3624" s="84" t="s">
        <v>12048</v>
      </c>
      <c r="E3624" s="84" t="b">
        <v>0</v>
      </c>
      <c r="F3624" s="84" t="b">
        <v>0</v>
      </c>
      <c r="G3624" s="84" t="b">
        <v>0</v>
      </c>
    </row>
    <row r="3625" spans="1:7" x14ac:dyDescent="0.25">
      <c r="A3625" s="84" t="s">
        <v>12384</v>
      </c>
      <c r="B3625" s="84">
        <v>22</v>
      </c>
      <c r="C3625" s="122">
        <v>5.064677733130212E-3</v>
      </c>
      <c r="D3625" s="84" t="s">
        <v>12049</v>
      </c>
      <c r="E3625" s="84" t="b">
        <v>0</v>
      </c>
      <c r="F3625" s="84" t="b">
        <v>0</v>
      </c>
      <c r="G3625" s="84" t="b">
        <v>0</v>
      </c>
    </row>
    <row r="3626" spans="1:7" x14ac:dyDescent="0.25">
      <c r="A3626" s="84" t="s">
        <v>2803</v>
      </c>
      <c r="B3626" s="84">
        <v>13</v>
      </c>
      <c r="C3626" s="122">
        <v>0</v>
      </c>
      <c r="D3626" s="84" t="s">
        <v>12049</v>
      </c>
      <c r="E3626" s="84" t="b">
        <v>0</v>
      </c>
      <c r="F3626" s="84" t="b">
        <v>0</v>
      </c>
      <c r="G3626" s="84" t="b">
        <v>0</v>
      </c>
    </row>
    <row r="3627" spans="1:7" x14ac:dyDescent="0.25">
      <c r="A3627" s="84" t="s">
        <v>731</v>
      </c>
      <c r="B3627" s="84">
        <v>13</v>
      </c>
      <c r="C3627" s="122">
        <v>0</v>
      </c>
      <c r="D3627" s="84" t="s">
        <v>12049</v>
      </c>
      <c r="E3627" s="84" t="b">
        <v>0</v>
      </c>
      <c r="F3627" s="84" t="b">
        <v>0</v>
      </c>
      <c r="G3627" s="84" t="b">
        <v>0</v>
      </c>
    </row>
    <row r="3628" spans="1:7" x14ac:dyDescent="0.25">
      <c r="A3628" s="84" t="s">
        <v>12282</v>
      </c>
      <c r="B3628" s="84">
        <v>12</v>
      </c>
      <c r="C3628" s="122">
        <v>2.7625514907982976E-3</v>
      </c>
      <c r="D3628" s="84" t="s">
        <v>12049</v>
      </c>
      <c r="E3628" s="84" t="b">
        <v>1</v>
      </c>
      <c r="F3628" s="84" t="b">
        <v>0</v>
      </c>
      <c r="G3628" s="84" t="b">
        <v>0</v>
      </c>
    </row>
    <row r="3629" spans="1:7" x14ac:dyDescent="0.25">
      <c r="A3629" s="84" t="s">
        <v>14228</v>
      </c>
      <c r="B3629" s="84">
        <v>10</v>
      </c>
      <c r="C3629" s="122">
        <v>7.5459173713136951E-3</v>
      </c>
      <c r="D3629" s="84" t="s">
        <v>12049</v>
      </c>
      <c r="E3629" s="84" t="b">
        <v>0</v>
      </c>
      <c r="F3629" s="84" t="b">
        <v>0</v>
      </c>
      <c r="G3629" s="84" t="b">
        <v>0</v>
      </c>
    </row>
    <row r="3630" spans="1:7" x14ac:dyDescent="0.25">
      <c r="A3630" s="84" t="s">
        <v>14239</v>
      </c>
      <c r="B3630" s="84">
        <v>10</v>
      </c>
      <c r="C3630" s="122">
        <v>7.5459173713136951E-3</v>
      </c>
      <c r="D3630" s="84" t="s">
        <v>12049</v>
      </c>
      <c r="E3630" s="84" t="b">
        <v>0</v>
      </c>
      <c r="F3630" s="84" t="b">
        <v>0</v>
      </c>
      <c r="G3630" s="84" t="b">
        <v>0</v>
      </c>
    </row>
    <row r="3631" spans="1:7" x14ac:dyDescent="0.25">
      <c r="A3631" s="84" t="s">
        <v>14303</v>
      </c>
      <c r="B3631" s="84">
        <v>10</v>
      </c>
      <c r="C3631" s="122">
        <v>7.5459173713136951E-3</v>
      </c>
      <c r="D3631" s="84" t="s">
        <v>12049</v>
      </c>
      <c r="E3631" s="84" t="b">
        <v>0</v>
      </c>
      <c r="F3631" s="84" t="b">
        <v>0</v>
      </c>
      <c r="G3631" s="84" t="b">
        <v>0</v>
      </c>
    </row>
    <row r="3632" spans="1:7" x14ac:dyDescent="0.25">
      <c r="A3632" s="84" t="s">
        <v>14319</v>
      </c>
      <c r="B3632" s="84">
        <v>10</v>
      </c>
      <c r="C3632" s="122">
        <v>7.5459173713136951E-3</v>
      </c>
      <c r="D3632" s="84" t="s">
        <v>12049</v>
      </c>
      <c r="E3632" s="84" t="b">
        <v>0</v>
      </c>
      <c r="F3632" s="84" t="b">
        <v>0</v>
      </c>
      <c r="G3632" s="84" t="b">
        <v>0</v>
      </c>
    </row>
    <row r="3633" spans="1:7" x14ac:dyDescent="0.25">
      <c r="A3633" s="84" t="s">
        <v>14340</v>
      </c>
      <c r="B3633" s="84">
        <v>10</v>
      </c>
      <c r="C3633" s="122">
        <v>7.5459173713136951E-3</v>
      </c>
      <c r="D3633" s="84" t="s">
        <v>12049</v>
      </c>
      <c r="E3633" s="84" t="b">
        <v>0</v>
      </c>
      <c r="F3633" s="84" t="b">
        <v>0</v>
      </c>
      <c r="G3633" s="84" t="b">
        <v>0</v>
      </c>
    </row>
    <row r="3634" spans="1:7" x14ac:dyDescent="0.25">
      <c r="A3634" s="84" t="s">
        <v>686</v>
      </c>
      <c r="B3634" s="84">
        <v>8</v>
      </c>
      <c r="C3634" s="122">
        <v>1.1171039221981096E-2</v>
      </c>
      <c r="D3634" s="84" t="s">
        <v>12049</v>
      </c>
      <c r="E3634" s="84" t="b">
        <v>0</v>
      </c>
      <c r="F3634" s="84" t="b">
        <v>0</v>
      </c>
      <c r="G3634" s="84" t="b">
        <v>0</v>
      </c>
    </row>
    <row r="3635" spans="1:7" x14ac:dyDescent="0.25">
      <c r="A3635" s="84" t="s">
        <v>14376</v>
      </c>
      <c r="B3635" s="84">
        <v>6</v>
      </c>
      <c r="C3635" s="122">
        <v>1.3342732526749395E-2</v>
      </c>
      <c r="D3635" s="84" t="s">
        <v>12049</v>
      </c>
      <c r="E3635" s="84" t="b">
        <v>0</v>
      </c>
      <c r="F3635" s="84" t="b">
        <v>0</v>
      </c>
      <c r="G3635" s="84" t="b">
        <v>0</v>
      </c>
    </row>
    <row r="3636" spans="1:7" x14ac:dyDescent="0.25">
      <c r="A3636" s="84" t="s">
        <v>14202</v>
      </c>
      <c r="B3636" s="84">
        <v>3</v>
      </c>
      <c r="C3636" s="122">
        <v>1.2652094654049822E-2</v>
      </c>
      <c r="D3636" s="84" t="s">
        <v>12049</v>
      </c>
      <c r="E3636" s="84" t="b">
        <v>0</v>
      </c>
      <c r="F3636" s="84" t="b">
        <v>0</v>
      </c>
      <c r="G3636" s="84" t="b">
        <v>0</v>
      </c>
    </row>
    <row r="3637" spans="1:7" x14ac:dyDescent="0.25">
      <c r="A3637" s="84" t="s">
        <v>855</v>
      </c>
      <c r="B3637" s="84">
        <v>3</v>
      </c>
      <c r="C3637" s="122">
        <v>1.2652094654049822E-2</v>
      </c>
      <c r="D3637" s="84" t="s">
        <v>12049</v>
      </c>
      <c r="E3637" s="84" t="b">
        <v>0</v>
      </c>
      <c r="F3637" s="84" t="b">
        <v>0</v>
      </c>
      <c r="G3637" s="84" t="b">
        <v>0</v>
      </c>
    </row>
    <row r="3638" spans="1:7" x14ac:dyDescent="0.25">
      <c r="A3638" s="84" t="s">
        <v>14207</v>
      </c>
      <c r="B3638" s="84">
        <v>2</v>
      </c>
      <c r="C3638" s="122">
        <v>1.0767064326395438E-2</v>
      </c>
      <c r="D3638" s="84" t="s">
        <v>12049</v>
      </c>
      <c r="E3638" s="84" t="b">
        <v>0</v>
      </c>
      <c r="F3638" s="84" t="b">
        <v>0</v>
      </c>
      <c r="G3638" s="84" t="b">
        <v>0</v>
      </c>
    </row>
    <row r="3639" spans="1:7" x14ac:dyDescent="0.25">
      <c r="A3639" s="84" t="s">
        <v>14201</v>
      </c>
      <c r="B3639" s="84">
        <v>2</v>
      </c>
      <c r="C3639" s="122">
        <v>1.0767064326395438E-2</v>
      </c>
      <c r="D3639" s="84" t="s">
        <v>12049</v>
      </c>
      <c r="E3639" s="84" t="b">
        <v>0</v>
      </c>
      <c r="F3639" s="84" t="b">
        <v>0</v>
      </c>
      <c r="G3639" s="84" t="b">
        <v>0</v>
      </c>
    </row>
    <row r="3640" spans="1:7" x14ac:dyDescent="0.25">
      <c r="A3640" s="84" t="s">
        <v>14323</v>
      </c>
      <c r="B3640" s="84">
        <v>2</v>
      </c>
      <c r="C3640" s="122">
        <v>1.0767064326395438E-2</v>
      </c>
      <c r="D3640" s="84" t="s">
        <v>12049</v>
      </c>
      <c r="E3640" s="84" t="b">
        <v>0</v>
      </c>
      <c r="F3640" s="84" t="b">
        <v>0</v>
      </c>
      <c r="G3640" s="84" t="b">
        <v>0</v>
      </c>
    </row>
    <row r="3641" spans="1:7" x14ac:dyDescent="0.25">
      <c r="A3641" s="84" t="s">
        <v>14254</v>
      </c>
      <c r="B3641" s="84">
        <v>2</v>
      </c>
      <c r="C3641" s="122">
        <v>1.0767064326395438E-2</v>
      </c>
      <c r="D3641" s="84" t="s">
        <v>12049</v>
      </c>
      <c r="E3641" s="84" t="b">
        <v>0</v>
      </c>
      <c r="F3641" s="84" t="b">
        <v>0</v>
      </c>
      <c r="G3641" s="84" t="b">
        <v>0</v>
      </c>
    </row>
    <row r="3642" spans="1:7" x14ac:dyDescent="0.25">
      <c r="A3642" s="84" t="s">
        <v>14300</v>
      </c>
      <c r="B3642" s="84">
        <v>2</v>
      </c>
      <c r="C3642" s="122">
        <v>1.0767064326395438E-2</v>
      </c>
      <c r="D3642" s="84" t="s">
        <v>12049</v>
      </c>
      <c r="E3642" s="84" t="b">
        <v>0</v>
      </c>
      <c r="F3642" s="84" t="b">
        <v>0</v>
      </c>
      <c r="G3642" s="84" t="b">
        <v>0</v>
      </c>
    </row>
    <row r="3643" spans="1:7" x14ac:dyDescent="0.25">
      <c r="A3643" s="84" t="s">
        <v>843</v>
      </c>
      <c r="B3643" s="84">
        <v>2</v>
      </c>
      <c r="C3643" s="122">
        <v>1.0767064326395438E-2</v>
      </c>
      <c r="D3643" s="84" t="s">
        <v>12049</v>
      </c>
      <c r="E3643" s="84" t="b">
        <v>0</v>
      </c>
      <c r="F3643" s="84" t="b">
        <v>0</v>
      </c>
      <c r="G3643" s="84" t="b">
        <v>0</v>
      </c>
    </row>
    <row r="3644" spans="1:7" x14ac:dyDescent="0.25">
      <c r="A3644" s="84" t="s">
        <v>14195</v>
      </c>
      <c r="B3644" s="84">
        <v>18</v>
      </c>
      <c r="C3644" s="122">
        <v>0</v>
      </c>
      <c r="D3644" s="84" t="s">
        <v>12050</v>
      </c>
      <c r="E3644" s="84" t="b">
        <v>0</v>
      </c>
      <c r="F3644" s="84" t="b">
        <v>0</v>
      </c>
      <c r="G3644" s="84" t="b">
        <v>0</v>
      </c>
    </row>
    <row r="3645" spans="1:7" x14ac:dyDescent="0.25">
      <c r="A3645" s="84" t="s">
        <v>14204</v>
      </c>
      <c r="B3645" s="84">
        <v>8</v>
      </c>
      <c r="C3645" s="122">
        <v>0</v>
      </c>
      <c r="D3645" s="84" t="s">
        <v>12050</v>
      </c>
      <c r="E3645" s="84" t="b">
        <v>0</v>
      </c>
      <c r="F3645" s="84" t="b">
        <v>0</v>
      </c>
      <c r="G3645" s="84" t="b">
        <v>0</v>
      </c>
    </row>
    <row r="3646" spans="1:7" x14ac:dyDescent="0.25">
      <c r="A3646" s="84" t="s">
        <v>14206</v>
      </c>
      <c r="B3646" s="84">
        <v>8</v>
      </c>
      <c r="C3646" s="122">
        <v>0</v>
      </c>
      <c r="D3646" s="84" t="s">
        <v>12050</v>
      </c>
      <c r="E3646" s="84" t="b">
        <v>0</v>
      </c>
      <c r="F3646" s="84" t="b">
        <v>0</v>
      </c>
      <c r="G3646" s="84" t="b">
        <v>0</v>
      </c>
    </row>
    <row r="3647" spans="1:7" x14ac:dyDescent="0.25">
      <c r="A3647" s="84" t="s">
        <v>14406</v>
      </c>
      <c r="B3647" s="84">
        <v>5</v>
      </c>
      <c r="C3647" s="122">
        <v>0</v>
      </c>
      <c r="D3647" s="84" t="s">
        <v>12050</v>
      </c>
      <c r="E3647" s="84" t="b">
        <v>1</v>
      </c>
      <c r="F3647" s="84" t="b">
        <v>0</v>
      </c>
      <c r="G3647" s="84" t="b">
        <v>0</v>
      </c>
    </row>
    <row r="3648" spans="1:7" x14ac:dyDescent="0.25">
      <c r="A3648" s="84" t="s">
        <v>891</v>
      </c>
      <c r="B3648" s="84">
        <v>5</v>
      </c>
      <c r="C3648" s="122">
        <v>0</v>
      </c>
      <c r="D3648" s="84" t="s">
        <v>12050</v>
      </c>
      <c r="E3648" s="84" t="b">
        <v>0</v>
      </c>
      <c r="F3648" s="84" t="b">
        <v>0</v>
      </c>
      <c r="G3648" s="84" t="b">
        <v>0</v>
      </c>
    </row>
    <row r="3649" spans="1:7" x14ac:dyDescent="0.25">
      <c r="A3649" s="84" t="s">
        <v>14605</v>
      </c>
      <c r="B3649" s="84">
        <v>5</v>
      </c>
      <c r="C3649" s="122">
        <v>0</v>
      </c>
      <c r="D3649" s="84" t="s">
        <v>12050</v>
      </c>
      <c r="E3649" s="84" t="b">
        <v>0</v>
      </c>
      <c r="F3649" s="84" t="b">
        <v>0</v>
      </c>
      <c r="G3649" s="84" t="b">
        <v>0</v>
      </c>
    </row>
    <row r="3650" spans="1:7" x14ac:dyDescent="0.25">
      <c r="A3650" s="84" t="s">
        <v>14238</v>
      </c>
      <c r="B3650" s="84">
        <v>5</v>
      </c>
      <c r="C3650" s="122">
        <v>0</v>
      </c>
      <c r="D3650" s="84" t="s">
        <v>12050</v>
      </c>
      <c r="E3650" s="84" t="b">
        <v>0</v>
      </c>
      <c r="F3650" s="84" t="b">
        <v>0</v>
      </c>
      <c r="G3650" s="84" t="b">
        <v>0</v>
      </c>
    </row>
    <row r="3651" spans="1:7" x14ac:dyDescent="0.25">
      <c r="A3651" s="84" t="s">
        <v>14516</v>
      </c>
      <c r="B3651" s="84">
        <v>5</v>
      </c>
      <c r="C3651" s="122">
        <v>0</v>
      </c>
      <c r="D3651" s="84" t="s">
        <v>12050</v>
      </c>
      <c r="E3651" s="84" t="b">
        <v>0</v>
      </c>
      <c r="F3651" s="84" t="b">
        <v>0</v>
      </c>
      <c r="G3651" s="84" t="b">
        <v>0</v>
      </c>
    </row>
    <row r="3652" spans="1:7" x14ac:dyDescent="0.25">
      <c r="A3652" s="84" t="s">
        <v>14234</v>
      </c>
      <c r="B3652" s="84">
        <v>5</v>
      </c>
      <c r="C3652" s="122">
        <v>0</v>
      </c>
      <c r="D3652" s="84" t="s">
        <v>12050</v>
      </c>
      <c r="E3652" s="84" t="b">
        <v>0</v>
      </c>
      <c r="F3652" s="84" t="b">
        <v>0</v>
      </c>
      <c r="G3652" s="84" t="b">
        <v>0</v>
      </c>
    </row>
    <row r="3653" spans="1:7" x14ac:dyDescent="0.25">
      <c r="A3653" s="84" t="s">
        <v>14606</v>
      </c>
      <c r="B3653" s="84">
        <v>5</v>
      </c>
      <c r="C3653" s="122">
        <v>0</v>
      </c>
      <c r="D3653" s="84" t="s">
        <v>12050</v>
      </c>
      <c r="E3653" s="84" t="b">
        <v>0</v>
      </c>
      <c r="F3653" s="84" t="b">
        <v>0</v>
      </c>
      <c r="G3653" s="84" t="b">
        <v>0</v>
      </c>
    </row>
    <row r="3654" spans="1:7" x14ac:dyDescent="0.25">
      <c r="A3654" s="84" t="s">
        <v>14407</v>
      </c>
      <c r="B3654" s="84">
        <v>5</v>
      </c>
      <c r="C3654" s="122">
        <v>0</v>
      </c>
      <c r="D3654" s="84" t="s">
        <v>12050</v>
      </c>
      <c r="E3654" s="84" t="b">
        <v>0</v>
      </c>
      <c r="F3654" s="84" t="b">
        <v>0</v>
      </c>
      <c r="G3654" s="84" t="b">
        <v>0</v>
      </c>
    </row>
    <row r="3655" spans="1:7" x14ac:dyDescent="0.25">
      <c r="A3655" s="84" t="s">
        <v>2803</v>
      </c>
      <c r="B3655" s="84">
        <v>5</v>
      </c>
      <c r="C3655" s="122">
        <v>0</v>
      </c>
      <c r="D3655" s="84" t="s">
        <v>12050</v>
      </c>
      <c r="E3655" s="84" t="b">
        <v>0</v>
      </c>
      <c r="F3655" s="84" t="b">
        <v>0</v>
      </c>
      <c r="G3655" s="84" t="b">
        <v>0</v>
      </c>
    </row>
    <row r="3656" spans="1:7" x14ac:dyDescent="0.25">
      <c r="A3656" s="84" t="s">
        <v>14207</v>
      </c>
      <c r="B3656" s="84">
        <v>5</v>
      </c>
      <c r="C3656" s="122">
        <v>0</v>
      </c>
      <c r="D3656" s="84" t="s">
        <v>12050</v>
      </c>
      <c r="E3656" s="84" t="b">
        <v>0</v>
      </c>
      <c r="F3656" s="84" t="b">
        <v>0</v>
      </c>
      <c r="G3656" s="84" t="b">
        <v>0</v>
      </c>
    </row>
    <row r="3657" spans="1:7" x14ac:dyDescent="0.25">
      <c r="A3657" s="84" t="s">
        <v>14502</v>
      </c>
      <c r="B3657" s="84">
        <v>5</v>
      </c>
      <c r="C3657" s="122">
        <v>0</v>
      </c>
      <c r="D3657" s="84" t="s">
        <v>12050</v>
      </c>
      <c r="E3657" s="84" t="b">
        <v>0</v>
      </c>
      <c r="F3657" s="84" t="b">
        <v>0</v>
      </c>
      <c r="G3657" s="84" t="b">
        <v>0</v>
      </c>
    </row>
    <row r="3658" spans="1:7" x14ac:dyDescent="0.25">
      <c r="A3658" s="84" t="s">
        <v>14738</v>
      </c>
      <c r="B3658" s="84">
        <v>4</v>
      </c>
      <c r="C3658" s="122">
        <v>2.9818465540940439E-3</v>
      </c>
      <c r="D3658" s="84" t="s">
        <v>12050</v>
      </c>
      <c r="E3658" s="84" t="b">
        <v>0</v>
      </c>
      <c r="F3658" s="84" t="b">
        <v>0</v>
      </c>
      <c r="G3658" s="84" t="b">
        <v>0</v>
      </c>
    </row>
    <row r="3659" spans="1:7" x14ac:dyDescent="0.25">
      <c r="A3659" s="84" t="s">
        <v>545</v>
      </c>
      <c r="B3659" s="84">
        <v>4</v>
      </c>
      <c r="C3659" s="122">
        <v>2.9818465540940439E-3</v>
      </c>
      <c r="D3659" s="84" t="s">
        <v>12050</v>
      </c>
      <c r="E3659" s="84" t="b">
        <v>0</v>
      </c>
      <c r="F3659" s="84" t="b">
        <v>0</v>
      </c>
      <c r="G3659" s="84" t="b">
        <v>0</v>
      </c>
    </row>
    <row r="3660" spans="1:7" x14ac:dyDescent="0.25">
      <c r="A3660" s="84" t="s">
        <v>14265</v>
      </c>
      <c r="B3660" s="84">
        <v>3</v>
      </c>
      <c r="C3660" s="122">
        <v>5.1195865296082251E-3</v>
      </c>
      <c r="D3660" s="84" t="s">
        <v>12050</v>
      </c>
      <c r="E3660" s="84" t="b">
        <v>0</v>
      </c>
      <c r="F3660" s="84" t="b">
        <v>0</v>
      </c>
      <c r="G3660" s="84" t="b">
        <v>0</v>
      </c>
    </row>
    <row r="3661" spans="1:7" x14ac:dyDescent="0.25">
      <c r="A3661" s="84" t="s">
        <v>14945</v>
      </c>
      <c r="B3661" s="84">
        <v>3</v>
      </c>
      <c r="C3661" s="122">
        <v>5.1195865296082251E-3</v>
      </c>
      <c r="D3661" s="84" t="s">
        <v>12050</v>
      </c>
      <c r="E3661" s="84" t="b">
        <v>0</v>
      </c>
      <c r="F3661" s="84" t="b">
        <v>0</v>
      </c>
      <c r="G3661" s="84" t="b">
        <v>0</v>
      </c>
    </row>
    <row r="3662" spans="1:7" x14ac:dyDescent="0.25">
      <c r="A3662" s="84" t="s">
        <v>12277</v>
      </c>
      <c r="B3662" s="84">
        <v>3</v>
      </c>
      <c r="C3662" s="122">
        <v>5.1195865296082251E-3</v>
      </c>
      <c r="D3662" s="84" t="s">
        <v>12050</v>
      </c>
      <c r="E3662" s="84" t="b">
        <v>0</v>
      </c>
      <c r="F3662" s="84" t="b">
        <v>0</v>
      </c>
      <c r="G3662" s="84" t="b">
        <v>0</v>
      </c>
    </row>
    <row r="3663" spans="1:7" x14ac:dyDescent="0.25">
      <c r="A3663" s="84" t="s">
        <v>14375</v>
      </c>
      <c r="B3663" s="84">
        <v>3</v>
      </c>
      <c r="C3663" s="122">
        <v>5.1195865296082251E-3</v>
      </c>
      <c r="D3663" s="84" t="s">
        <v>12050</v>
      </c>
      <c r="E3663" s="84" t="b">
        <v>0</v>
      </c>
      <c r="F3663" s="84" t="b">
        <v>0</v>
      </c>
      <c r="G3663" s="84" t="b">
        <v>0</v>
      </c>
    </row>
    <row r="3664" spans="1:7" x14ac:dyDescent="0.25">
      <c r="A3664" s="84" t="s">
        <v>14239</v>
      </c>
      <c r="B3664" s="84">
        <v>3</v>
      </c>
      <c r="C3664" s="122">
        <v>5.1195865296082251E-3</v>
      </c>
      <c r="D3664" s="84" t="s">
        <v>12050</v>
      </c>
      <c r="E3664" s="84" t="b">
        <v>0</v>
      </c>
      <c r="F3664" s="84" t="b">
        <v>0</v>
      </c>
      <c r="G3664" s="84" t="b">
        <v>0</v>
      </c>
    </row>
    <row r="3665" spans="1:7" x14ac:dyDescent="0.25">
      <c r="A3665" s="84" t="s">
        <v>731</v>
      </c>
      <c r="B3665" s="84">
        <v>3</v>
      </c>
      <c r="C3665" s="122">
        <v>5.1195865296082251E-3</v>
      </c>
      <c r="D3665" s="84" t="s">
        <v>12050</v>
      </c>
      <c r="E3665" s="84" t="b">
        <v>0</v>
      </c>
      <c r="F3665" s="84" t="b">
        <v>0</v>
      </c>
      <c r="G3665" s="84" t="b">
        <v>0</v>
      </c>
    </row>
    <row r="3666" spans="1:7" x14ac:dyDescent="0.25">
      <c r="A3666" s="84" t="s">
        <v>14379</v>
      </c>
      <c r="B3666" s="84">
        <v>3</v>
      </c>
      <c r="C3666" s="122">
        <v>5.1195865296082251E-3</v>
      </c>
      <c r="D3666" s="84" t="s">
        <v>12050</v>
      </c>
      <c r="E3666" s="84" t="b">
        <v>0</v>
      </c>
      <c r="F3666" s="84" t="b">
        <v>0</v>
      </c>
      <c r="G3666" s="84" t="b">
        <v>0</v>
      </c>
    </row>
    <row r="3667" spans="1:7" x14ac:dyDescent="0.25">
      <c r="A3667" s="84" t="s">
        <v>905</v>
      </c>
      <c r="B3667" s="84">
        <v>3</v>
      </c>
      <c r="C3667" s="122">
        <v>5.1195865296082251E-3</v>
      </c>
      <c r="D3667" s="84" t="s">
        <v>12050</v>
      </c>
      <c r="E3667" s="84" t="b">
        <v>0</v>
      </c>
      <c r="F3667" s="84" t="b">
        <v>0</v>
      </c>
      <c r="G3667" s="84" t="b">
        <v>0</v>
      </c>
    </row>
    <row r="3668" spans="1:7" x14ac:dyDescent="0.25">
      <c r="A3668" s="84" t="s">
        <v>904</v>
      </c>
      <c r="B3668" s="84">
        <v>3</v>
      </c>
      <c r="C3668" s="122">
        <v>5.1195865296082251E-3</v>
      </c>
      <c r="D3668" s="84" t="s">
        <v>12050</v>
      </c>
      <c r="E3668" s="84" t="b">
        <v>0</v>
      </c>
      <c r="F3668" s="84" t="b">
        <v>0</v>
      </c>
      <c r="G3668" s="84" t="b">
        <v>0</v>
      </c>
    </row>
    <row r="3669" spans="1:7" x14ac:dyDescent="0.25">
      <c r="A3669" s="84" t="s">
        <v>903</v>
      </c>
      <c r="B3669" s="84">
        <v>3</v>
      </c>
      <c r="C3669" s="122">
        <v>5.1195865296082251E-3</v>
      </c>
      <c r="D3669" s="84" t="s">
        <v>12050</v>
      </c>
      <c r="E3669" s="84" t="b">
        <v>0</v>
      </c>
      <c r="F3669" s="84" t="b">
        <v>0</v>
      </c>
      <c r="G3669" s="84" t="b">
        <v>0</v>
      </c>
    </row>
    <row r="3670" spans="1:7" x14ac:dyDescent="0.25">
      <c r="A3670" s="84" t="s">
        <v>12364</v>
      </c>
      <c r="B3670" s="84">
        <v>7</v>
      </c>
      <c r="C3670" s="122">
        <v>0</v>
      </c>
      <c r="D3670" s="84" t="s">
        <v>12051</v>
      </c>
      <c r="E3670" s="84" t="b">
        <v>0</v>
      </c>
      <c r="F3670" s="84" t="b">
        <v>0</v>
      </c>
      <c r="G3670" s="84" t="b">
        <v>0</v>
      </c>
    </row>
    <row r="3671" spans="1:7" x14ac:dyDescent="0.25">
      <c r="A3671" s="84" t="s">
        <v>12296</v>
      </c>
      <c r="B3671" s="84">
        <v>7</v>
      </c>
      <c r="C3671" s="122">
        <v>0</v>
      </c>
      <c r="D3671" s="84" t="s">
        <v>12051</v>
      </c>
      <c r="E3671" s="84" t="b">
        <v>0</v>
      </c>
      <c r="F3671" s="84" t="b">
        <v>0</v>
      </c>
      <c r="G3671" s="84" t="b">
        <v>0</v>
      </c>
    </row>
    <row r="3672" spans="1:7" x14ac:dyDescent="0.25">
      <c r="A3672" s="84" t="s">
        <v>14465</v>
      </c>
      <c r="B3672" s="84">
        <v>7</v>
      </c>
      <c r="C3672" s="122">
        <v>0</v>
      </c>
      <c r="D3672" s="84" t="s">
        <v>12051</v>
      </c>
      <c r="E3672" s="84" t="b">
        <v>0</v>
      </c>
      <c r="F3672" s="84" t="b">
        <v>0</v>
      </c>
      <c r="G3672" s="84" t="b">
        <v>0</v>
      </c>
    </row>
    <row r="3673" spans="1:7" x14ac:dyDescent="0.25">
      <c r="A3673" s="84" t="s">
        <v>14466</v>
      </c>
      <c r="B3673" s="84">
        <v>7</v>
      </c>
      <c r="C3673" s="122">
        <v>0</v>
      </c>
      <c r="D3673" s="84" t="s">
        <v>12051</v>
      </c>
      <c r="E3673" s="84" t="b">
        <v>0</v>
      </c>
      <c r="F3673" s="84" t="b">
        <v>0</v>
      </c>
      <c r="G3673" s="84" t="b">
        <v>0</v>
      </c>
    </row>
    <row r="3674" spans="1:7" x14ac:dyDescent="0.25">
      <c r="A3674" s="84" t="s">
        <v>815</v>
      </c>
      <c r="B3674" s="84">
        <v>7</v>
      </c>
      <c r="C3674" s="122">
        <v>0</v>
      </c>
      <c r="D3674" s="84" t="s">
        <v>12051</v>
      </c>
      <c r="E3674" s="84" t="b">
        <v>0</v>
      </c>
      <c r="F3674" s="84" t="b">
        <v>0</v>
      </c>
      <c r="G3674" s="84" t="b">
        <v>0</v>
      </c>
    </row>
    <row r="3675" spans="1:7" x14ac:dyDescent="0.25">
      <c r="A3675" s="84" t="s">
        <v>731</v>
      </c>
      <c r="B3675" s="84">
        <v>7</v>
      </c>
      <c r="C3675" s="122">
        <v>0</v>
      </c>
      <c r="D3675" s="84" t="s">
        <v>12051</v>
      </c>
      <c r="E3675" s="84" t="b">
        <v>0</v>
      </c>
      <c r="F3675" s="84" t="b">
        <v>0</v>
      </c>
      <c r="G3675" s="84" t="b">
        <v>0</v>
      </c>
    </row>
    <row r="3676" spans="1:7" x14ac:dyDescent="0.25">
      <c r="A3676" s="84" t="s">
        <v>303</v>
      </c>
      <c r="B3676" s="84">
        <v>6</v>
      </c>
      <c r="C3676" s="122">
        <v>8.3683487038266526E-3</v>
      </c>
      <c r="D3676" s="84" t="s">
        <v>12051</v>
      </c>
      <c r="E3676" s="84" t="b">
        <v>0</v>
      </c>
      <c r="F3676" s="84" t="b">
        <v>0</v>
      </c>
      <c r="G3676" s="84" t="b">
        <v>0</v>
      </c>
    </row>
    <row r="3677" spans="1:7" x14ac:dyDescent="0.25">
      <c r="A3677" s="84" t="s">
        <v>731</v>
      </c>
      <c r="B3677" s="84">
        <v>3</v>
      </c>
      <c r="C3677" s="122">
        <v>0</v>
      </c>
      <c r="D3677" s="84" t="s">
        <v>12052</v>
      </c>
      <c r="E3677" s="84" t="b">
        <v>0</v>
      </c>
      <c r="F3677" s="84" t="b">
        <v>0</v>
      </c>
      <c r="G3677" s="84" t="b">
        <v>0</v>
      </c>
    </row>
    <row r="3678" spans="1:7" x14ac:dyDescent="0.25">
      <c r="A3678" s="84" t="s">
        <v>983</v>
      </c>
      <c r="B3678" s="84">
        <v>3</v>
      </c>
      <c r="C3678" s="122">
        <v>0</v>
      </c>
      <c r="D3678" s="84" t="s">
        <v>12052</v>
      </c>
      <c r="E3678" s="84" t="b">
        <v>0</v>
      </c>
      <c r="F3678" s="84" t="b">
        <v>0</v>
      </c>
      <c r="G3678" s="84" t="b">
        <v>0</v>
      </c>
    </row>
    <row r="3679" spans="1:7" x14ac:dyDescent="0.25">
      <c r="A3679" s="84" t="s">
        <v>15083</v>
      </c>
      <c r="B3679" s="84">
        <v>2</v>
      </c>
      <c r="C3679" s="122">
        <v>1.1005703690980077E-2</v>
      </c>
      <c r="D3679" s="84" t="s">
        <v>12052</v>
      </c>
      <c r="E3679" s="84" t="b">
        <v>0</v>
      </c>
      <c r="F3679" s="84" t="b">
        <v>0</v>
      </c>
      <c r="G3679" s="84" t="b">
        <v>0</v>
      </c>
    </row>
    <row r="3680" spans="1:7" x14ac:dyDescent="0.25">
      <c r="A3680" s="84" t="s">
        <v>14653</v>
      </c>
      <c r="B3680" s="84">
        <v>2</v>
      </c>
      <c r="C3680" s="122">
        <v>1.1005703690980077E-2</v>
      </c>
      <c r="D3680" s="84" t="s">
        <v>12052</v>
      </c>
      <c r="E3680" s="84" t="b">
        <v>0</v>
      </c>
      <c r="F3680" s="84" t="b">
        <v>0</v>
      </c>
      <c r="G3680" s="84" t="b">
        <v>0</v>
      </c>
    </row>
    <row r="3681" spans="1:7" x14ac:dyDescent="0.25">
      <c r="A3681" s="84" t="s">
        <v>14552</v>
      </c>
      <c r="B3681" s="84">
        <v>2</v>
      </c>
      <c r="C3681" s="122">
        <v>1.1005703690980077E-2</v>
      </c>
      <c r="D3681" s="84" t="s">
        <v>12052</v>
      </c>
      <c r="E3681" s="84" t="b">
        <v>0</v>
      </c>
      <c r="F3681" s="84" t="b">
        <v>0</v>
      </c>
      <c r="G3681" s="84" t="b">
        <v>0</v>
      </c>
    </row>
    <row r="3682" spans="1:7" x14ac:dyDescent="0.25">
      <c r="A3682" s="84" t="s">
        <v>15084</v>
      </c>
      <c r="B3682" s="84">
        <v>2</v>
      </c>
      <c r="C3682" s="122">
        <v>1.1005703690980077E-2</v>
      </c>
      <c r="D3682" s="84" t="s">
        <v>12052</v>
      </c>
      <c r="E3682" s="84" t="b">
        <v>0</v>
      </c>
      <c r="F3682" s="84" t="b">
        <v>0</v>
      </c>
      <c r="G3682" s="84" t="b">
        <v>0</v>
      </c>
    </row>
    <row r="3683" spans="1:7" x14ac:dyDescent="0.25">
      <c r="A3683" s="84" t="s">
        <v>987</v>
      </c>
      <c r="B3683" s="84">
        <v>2</v>
      </c>
      <c r="C3683" s="122">
        <v>1.1005703690980077E-2</v>
      </c>
      <c r="D3683" s="84" t="s">
        <v>12052</v>
      </c>
      <c r="E3683" s="84" t="b">
        <v>0</v>
      </c>
      <c r="F3683" s="84" t="b">
        <v>0</v>
      </c>
      <c r="G3683" s="84" t="b">
        <v>0</v>
      </c>
    </row>
    <row r="3684" spans="1:7" x14ac:dyDescent="0.25">
      <c r="A3684" s="84" t="s">
        <v>986</v>
      </c>
      <c r="B3684" s="84">
        <v>2</v>
      </c>
      <c r="C3684" s="122">
        <v>1.1005703690980077E-2</v>
      </c>
      <c r="D3684" s="84" t="s">
        <v>12052</v>
      </c>
      <c r="E3684" s="84" t="b">
        <v>0</v>
      </c>
      <c r="F3684" s="84" t="b">
        <v>0</v>
      </c>
      <c r="G3684" s="84" t="b">
        <v>0</v>
      </c>
    </row>
    <row r="3685" spans="1:7" x14ac:dyDescent="0.25">
      <c r="A3685" s="84" t="s">
        <v>12299</v>
      </c>
      <c r="B3685" s="84">
        <v>2</v>
      </c>
      <c r="C3685" s="122">
        <v>1.1005703690980077E-2</v>
      </c>
      <c r="D3685" s="84" t="s">
        <v>12052</v>
      </c>
      <c r="E3685" s="84" t="b">
        <v>0</v>
      </c>
      <c r="F3685" s="84" t="b">
        <v>0</v>
      </c>
      <c r="G3685" s="84" t="b">
        <v>0</v>
      </c>
    </row>
    <row r="3686" spans="1:7" x14ac:dyDescent="0.25">
      <c r="A3686" s="84" t="s">
        <v>14209</v>
      </c>
      <c r="B3686" s="84">
        <v>4</v>
      </c>
      <c r="C3686" s="122">
        <v>0</v>
      </c>
      <c r="D3686" s="84" t="s">
        <v>12053</v>
      </c>
      <c r="E3686" s="84" t="b">
        <v>0</v>
      </c>
      <c r="F3686" s="84" t="b">
        <v>0</v>
      </c>
      <c r="G3686" s="84" t="b">
        <v>0</v>
      </c>
    </row>
    <row r="3687" spans="1:7" x14ac:dyDescent="0.25">
      <c r="A3687" s="84" t="s">
        <v>15223</v>
      </c>
      <c r="B3687" s="84">
        <v>2</v>
      </c>
      <c r="C3687" s="122">
        <v>5.6803631953445555E-3</v>
      </c>
      <c r="D3687" s="84" t="s">
        <v>12053</v>
      </c>
      <c r="E3687" s="84" t="b">
        <v>1</v>
      </c>
      <c r="F3687" s="84" t="b">
        <v>0</v>
      </c>
      <c r="G3687" s="84" t="b">
        <v>0</v>
      </c>
    </row>
    <row r="3688" spans="1:7" x14ac:dyDescent="0.25">
      <c r="A3688" s="84" t="s">
        <v>14509</v>
      </c>
      <c r="B3688" s="84">
        <v>2</v>
      </c>
      <c r="C3688" s="122">
        <v>5.6803631953445555E-3</v>
      </c>
      <c r="D3688" s="84" t="s">
        <v>12053</v>
      </c>
      <c r="E3688" s="84" t="b">
        <v>0</v>
      </c>
      <c r="F3688" s="84" t="b">
        <v>0</v>
      </c>
      <c r="G3688" s="84" t="b">
        <v>0</v>
      </c>
    </row>
    <row r="3689" spans="1:7" x14ac:dyDescent="0.25">
      <c r="A3689" s="84" t="s">
        <v>14256</v>
      </c>
      <c r="B3689" s="84">
        <v>2</v>
      </c>
      <c r="C3689" s="122">
        <v>5.6803631953445555E-3</v>
      </c>
      <c r="D3689" s="84" t="s">
        <v>12053</v>
      </c>
      <c r="E3689" s="84" t="b">
        <v>0</v>
      </c>
      <c r="F3689" s="84" t="b">
        <v>0</v>
      </c>
      <c r="G3689" s="84" t="b">
        <v>0</v>
      </c>
    </row>
    <row r="3690" spans="1:7" x14ac:dyDescent="0.25">
      <c r="A3690" s="84" t="s">
        <v>14710</v>
      </c>
      <c r="B3690" s="84">
        <v>2</v>
      </c>
      <c r="C3690" s="122">
        <v>5.6803631953445555E-3</v>
      </c>
      <c r="D3690" s="84" t="s">
        <v>12053</v>
      </c>
      <c r="E3690" s="84" t="b">
        <v>0</v>
      </c>
      <c r="F3690" s="84" t="b">
        <v>0</v>
      </c>
      <c r="G3690" s="84" t="b">
        <v>0</v>
      </c>
    </row>
    <row r="3691" spans="1:7" x14ac:dyDescent="0.25">
      <c r="A3691" s="84" t="s">
        <v>15224</v>
      </c>
      <c r="B3691" s="84">
        <v>2</v>
      </c>
      <c r="C3691" s="122">
        <v>5.6803631953445555E-3</v>
      </c>
      <c r="D3691" s="84" t="s">
        <v>12053</v>
      </c>
      <c r="E3691" s="84" t="b">
        <v>0</v>
      </c>
      <c r="F3691" s="84" t="b">
        <v>0</v>
      </c>
      <c r="G3691" s="84" t="b">
        <v>0</v>
      </c>
    </row>
    <row r="3692" spans="1:7" x14ac:dyDescent="0.25">
      <c r="A3692" s="84" t="s">
        <v>15225</v>
      </c>
      <c r="B3692" s="84">
        <v>2</v>
      </c>
      <c r="C3692" s="122">
        <v>5.6803631953445555E-3</v>
      </c>
      <c r="D3692" s="84" t="s">
        <v>12053</v>
      </c>
      <c r="E3692" s="84" t="b">
        <v>0</v>
      </c>
      <c r="F3692" s="84" t="b">
        <v>0</v>
      </c>
      <c r="G3692" s="84" t="b">
        <v>0</v>
      </c>
    </row>
    <row r="3693" spans="1:7" x14ac:dyDescent="0.25">
      <c r="A3693" s="84" t="s">
        <v>15226</v>
      </c>
      <c r="B3693" s="84">
        <v>2</v>
      </c>
      <c r="C3693" s="122">
        <v>5.6803631953445555E-3</v>
      </c>
      <c r="D3693" s="84" t="s">
        <v>12053</v>
      </c>
      <c r="E3693" s="84" t="b">
        <v>0</v>
      </c>
      <c r="F3693" s="84" t="b">
        <v>0</v>
      </c>
      <c r="G3693" s="84" t="b">
        <v>0</v>
      </c>
    </row>
    <row r="3694" spans="1:7" x14ac:dyDescent="0.25">
      <c r="A3694" s="84" t="s">
        <v>15227</v>
      </c>
      <c r="B3694" s="84">
        <v>2</v>
      </c>
      <c r="C3694" s="122">
        <v>5.6803631953445555E-3</v>
      </c>
      <c r="D3694" s="84" t="s">
        <v>12053</v>
      </c>
      <c r="E3694" s="84" t="b">
        <v>0</v>
      </c>
      <c r="F3694" s="84" t="b">
        <v>0</v>
      </c>
      <c r="G3694" s="84" t="b">
        <v>0</v>
      </c>
    </row>
    <row r="3695" spans="1:7" x14ac:dyDescent="0.25">
      <c r="A3695" s="84" t="s">
        <v>15228</v>
      </c>
      <c r="B3695" s="84">
        <v>2</v>
      </c>
      <c r="C3695" s="122">
        <v>5.6803631953445555E-3</v>
      </c>
      <c r="D3695" s="84" t="s">
        <v>12053</v>
      </c>
      <c r="E3695" s="84" t="b">
        <v>0</v>
      </c>
      <c r="F3695" s="84" t="b">
        <v>0</v>
      </c>
      <c r="G3695" s="84" t="b">
        <v>0</v>
      </c>
    </row>
    <row r="3696" spans="1:7" x14ac:dyDescent="0.25">
      <c r="A3696" s="84" t="s">
        <v>930</v>
      </c>
      <c r="B3696" s="84">
        <v>2</v>
      </c>
      <c r="C3696" s="122">
        <v>5.6803631953445555E-3</v>
      </c>
      <c r="D3696" s="84" t="s">
        <v>12053</v>
      </c>
      <c r="E3696" s="84" t="b">
        <v>0</v>
      </c>
      <c r="F3696" s="84" t="b">
        <v>0</v>
      </c>
      <c r="G3696" s="84" t="b">
        <v>0</v>
      </c>
    </row>
    <row r="3697" spans="1:7" x14ac:dyDescent="0.25">
      <c r="A3697" s="84" t="s">
        <v>929</v>
      </c>
      <c r="B3697" s="84">
        <v>2</v>
      </c>
      <c r="C3697" s="122">
        <v>5.6803631953445555E-3</v>
      </c>
      <c r="D3697" s="84" t="s">
        <v>12053</v>
      </c>
      <c r="E3697" s="84" t="b">
        <v>0</v>
      </c>
      <c r="F3697" s="84" t="b">
        <v>0</v>
      </c>
      <c r="G3697" s="84" t="b">
        <v>0</v>
      </c>
    </row>
    <row r="3698" spans="1:7" x14ac:dyDescent="0.25">
      <c r="A3698" s="84" t="s">
        <v>15229</v>
      </c>
      <c r="B3698" s="84">
        <v>2</v>
      </c>
      <c r="C3698" s="122">
        <v>5.6803631953445555E-3</v>
      </c>
      <c r="D3698" s="84" t="s">
        <v>12053</v>
      </c>
      <c r="E3698" s="84" t="b">
        <v>0</v>
      </c>
      <c r="F3698" s="84" t="b">
        <v>0</v>
      </c>
      <c r="G3698" s="84" t="b">
        <v>0</v>
      </c>
    </row>
    <row r="3699" spans="1:7" x14ac:dyDescent="0.25">
      <c r="A3699" s="84" t="s">
        <v>2788</v>
      </c>
      <c r="B3699" s="84">
        <v>2</v>
      </c>
      <c r="C3699" s="122">
        <v>5.6803631953445555E-3</v>
      </c>
      <c r="D3699" s="84" t="s">
        <v>12053</v>
      </c>
      <c r="E3699" s="84" t="b">
        <v>0</v>
      </c>
      <c r="F3699" s="84" t="b">
        <v>0</v>
      </c>
      <c r="G3699" s="84" t="b">
        <v>0</v>
      </c>
    </row>
    <row r="3700" spans="1:7" x14ac:dyDescent="0.25">
      <c r="A3700" s="84" t="s">
        <v>15230</v>
      </c>
      <c r="B3700" s="84">
        <v>2</v>
      </c>
      <c r="C3700" s="122">
        <v>5.6803631953445555E-3</v>
      </c>
      <c r="D3700" s="84" t="s">
        <v>12053</v>
      </c>
      <c r="E3700" s="84" t="b">
        <v>0</v>
      </c>
      <c r="F3700" s="84" t="b">
        <v>0</v>
      </c>
      <c r="G3700" s="84" t="b">
        <v>0</v>
      </c>
    </row>
    <row r="3701" spans="1:7" x14ac:dyDescent="0.25">
      <c r="A3701" s="84" t="s">
        <v>15231</v>
      </c>
      <c r="B3701" s="84">
        <v>2</v>
      </c>
      <c r="C3701" s="122">
        <v>5.6803631953445555E-3</v>
      </c>
      <c r="D3701" s="84" t="s">
        <v>12053</v>
      </c>
      <c r="E3701" s="84" t="b">
        <v>0</v>
      </c>
      <c r="F3701" s="84" t="b">
        <v>0</v>
      </c>
      <c r="G3701" s="84" t="b">
        <v>0</v>
      </c>
    </row>
    <row r="3702" spans="1:7" x14ac:dyDescent="0.25">
      <c r="A3702" s="84" t="s">
        <v>14195</v>
      </c>
      <c r="B3702" s="84">
        <v>2</v>
      </c>
      <c r="C3702" s="122">
        <v>5.6803631953445555E-3</v>
      </c>
      <c r="D3702" s="84" t="s">
        <v>12053</v>
      </c>
      <c r="E3702" s="84" t="b">
        <v>0</v>
      </c>
      <c r="F3702" s="84" t="b">
        <v>0</v>
      </c>
      <c r="G3702" s="84" t="b">
        <v>0</v>
      </c>
    </row>
    <row r="3703" spans="1:7" x14ac:dyDescent="0.25">
      <c r="A3703" s="84" t="s">
        <v>818</v>
      </c>
      <c r="B3703" s="84">
        <v>2</v>
      </c>
      <c r="C3703" s="122">
        <v>5.6803631953445555E-3</v>
      </c>
      <c r="D3703" s="84" t="s">
        <v>12053</v>
      </c>
      <c r="E3703" s="84" t="b">
        <v>0</v>
      </c>
      <c r="F3703" s="84" t="b">
        <v>0</v>
      </c>
      <c r="G3703" s="84" t="b">
        <v>0</v>
      </c>
    </row>
    <row r="3704" spans="1:7" x14ac:dyDescent="0.25">
      <c r="A3704" s="84" t="s">
        <v>15232</v>
      </c>
      <c r="B3704" s="84">
        <v>2</v>
      </c>
      <c r="C3704" s="122">
        <v>5.6803631953445555E-3</v>
      </c>
      <c r="D3704" s="84" t="s">
        <v>12053</v>
      </c>
      <c r="E3704" s="84" t="b">
        <v>0</v>
      </c>
      <c r="F3704" s="84" t="b">
        <v>0</v>
      </c>
      <c r="G3704" s="84" t="b">
        <v>0</v>
      </c>
    </row>
    <row r="3705" spans="1:7" x14ac:dyDescent="0.25">
      <c r="A3705" s="84" t="s">
        <v>731</v>
      </c>
      <c r="B3705" s="84">
        <v>2</v>
      </c>
      <c r="C3705" s="122">
        <v>5.6803631953445555E-3</v>
      </c>
      <c r="D3705" s="84" t="s">
        <v>12053</v>
      </c>
      <c r="E3705" s="84" t="b">
        <v>0</v>
      </c>
      <c r="F3705" s="84" t="b">
        <v>0</v>
      </c>
      <c r="G3705" s="84" t="b">
        <v>0</v>
      </c>
    </row>
    <row r="3706" spans="1:7" x14ac:dyDescent="0.25">
      <c r="A3706" s="84" t="s">
        <v>14596</v>
      </c>
      <c r="B3706" s="84">
        <v>2</v>
      </c>
      <c r="C3706" s="122">
        <v>5.6803631953445555E-3</v>
      </c>
      <c r="D3706" s="84" t="s">
        <v>12053</v>
      </c>
      <c r="E3706" s="84" t="b">
        <v>0</v>
      </c>
      <c r="F3706" s="84" t="b">
        <v>0</v>
      </c>
      <c r="G3706" s="84" t="b">
        <v>0</v>
      </c>
    </row>
    <row r="3707" spans="1:7" x14ac:dyDescent="0.25">
      <c r="A3707" s="84" t="s">
        <v>2788</v>
      </c>
      <c r="B3707" s="84">
        <v>7</v>
      </c>
      <c r="C3707" s="122">
        <v>3.7192660905896232E-3</v>
      </c>
      <c r="D3707" s="84" t="s">
        <v>12055</v>
      </c>
      <c r="E3707" s="84" t="b">
        <v>0</v>
      </c>
      <c r="F3707" s="84" t="b">
        <v>0</v>
      </c>
      <c r="G3707" s="84" t="b">
        <v>0</v>
      </c>
    </row>
    <row r="3708" spans="1:7" x14ac:dyDescent="0.25">
      <c r="A3708" s="84" t="s">
        <v>14224</v>
      </c>
      <c r="B3708" s="84">
        <v>6</v>
      </c>
      <c r="C3708" s="122">
        <v>2.5908002111917888E-2</v>
      </c>
      <c r="D3708" s="84" t="s">
        <v>12055</v>
      </c>
      <c r="E3708" s="84" t="b">
        <v>0</v>
      </c>
      <c r="F3708" s="84" t="b">
        <v>0</v>
      </c>
      <c r="G3708" s="84" t="b">
        <v>0</v>
      </c>
    </row>
    <row r="3709" spans="1:7" x14ac:dyDescent="0.25">
      <c r="A3709" s="84" t="s">
        <v>14241</v>
      </c>
      <c r="B3709" s="84">
        <v>5</v>
      </c>
      <c r="C3709" s="122">
        <v>5.798731574533254E-3</v>
      </c>
      <c r="D3709" s="84" t="s">
        <v>12055</v>
      </c>
      <c r="E3709" s="84" t="b">
        <v>0</v>
      </c>
      <c r="F3709" s="84" t="b">
        <v>0</v>
      </c>
      <c r="G3709" s="84" t="b">
        <v>0</v>
      </c>
    </row>
    <row r="3710" spans="1:7" x14ac:dyDescent="0.25">
      <c r="A3710" s="84" t="s">
        <v>731</v>
      </c>
      <c r="B3710" s="84">
        <v>5</v>
      </c>
      <c r="C3710" s="122">
        <v>5.798731574533254E-3</v>
      </c>
      <c r="D3710" s="84" t="s">
        <v>12055</v>
      </c>
      <c r="E3710" s="84" t="b">
        <v>0</v>
      </c>
      <c r="F3710" s="84" t="b">
        <v>0</v>
      </c>
      <c r="G3710" s="84" t="b">
        <v>0</v>
      </c>
    </row>
    <row r="3711" spans="1:7" x14ac:dyDescent="0.25">
      <c r="A3711" s="84" t="s">
        <v>14267</v>
      </c>
      <c r="B3711" s="84">
        <v>4</v>
      </c>
      <c r="C3711" s="122">
        <v>7.7154936090887121E-3</v>
      </c>
      <c r="D3711" s="84" t="s">
        <v>12055</v>
      </c>
      <c r="E3711" s="84" t="b">
        <v>0</v>
      </c>
      <c r="F3711" s="84" t="b">
        <v>0</v>
      </c>
      <c r="G3711" s="84" t="b">
        <v>0</v>
      </c>
    </row>
    <row r="3712" spans="1:7" x14ac:dyDescent="0.25">
      <c r="A3712" s="84" t="s">
        <v>855</v>
      </c>
      <c r="B3712" s="84">
        <v>4</v>
      </c>
      <c r="C3712" s="122">
        <v>7.7154936090887121E-3</v>
      </c>
      <c r="D3712" s="84" t="s">
        <v>12055</v>
      </c>
      <c r="E3712" s="84" t="b">
        <v>0</v>
      </c>
      <c r="F3712" s="84" t="b">
        <v>0</v>
      </c>
      <c r="G3712" s="84" t="b">
        <v>0</v>
      </c>
    </row>
    <row r="3713" spans="1:7" x14ac:dyDescent="0.25">
      <c r="A3713" s="84" t="s">
        <v>821</v>
      </c>
      <c r="B3713" s="84">
        <v>4</v>
      </c>
      <c r="C3713" s="122">
        <v>7.7154936090887121E-3</v>
      </c>
      <c r="D3713" s="84" t="s">
        <v>12055</v>
      </c>
      <c r="E3713" s="84" t="b">
        <v>0</v>
      </c>
      <c r="F3713" s="84" t="b">
        <v>0</v>
      </c>
      <c r="G3713" s="84" t="b">
        <v>0</v>
      </c>
    </row>
    <row r="3714" spans="1:7" x14ac:dyDescent="0.25">
      <c r="A3714" s="84" t="s">
        <v>14395</v>
      </c>
      <c r="B3714" s="84">
        <v>4</v>
      </c>
      <c r="C3714" s="122">
        <v>7.7154936090887121E-3</v>
      </c>
      <c r="D3714" s="84" t="s">
        <v>12055</v>
      </c>
      <c r="E3714" s="84" t="b">
        <v>0</v>
      </c>
      <c r="F3714" s="84" t="b">
        <v>0</v>
      </c>
      <c r="G3714" s="84" t="b">
        <v>0</v>
      </c>
    </row>
    <row r="3715" spans="1:7" x14ac:dyDescent="0.25">
      <c r="A3715" s="84" t="s">
        <v>14410</v>
      </c>
      <c r="B3715" s="84">
        <v>4</v>
      </c>
      <c r="C3715" s="122">
        <v>7.7154936090887121E-3</v>
      </c>
      <c r="D3715" s="84" t="s">
        <v>12055</v>
      </c>
      <c r="E3715" s="84" t="b">
        <v>0</v>
      </c>
      <c r="F3715" s="84" t="b">
        <v>0</v>
      </c>
      <c r="G3715" s="84" t="b">
        <v>0</v>
      </c>
    </row>
    <row r="3716" spans="1:7" x14ac:dyDescent="0.25">
      <c r="A3716" s="84" t="s">
        <v>820</v>
      </c>
      <c r="B3716" s="84">
        <v>4</v>
      </c>
      <c r="C3716" s="122">
        <v>7.7154936090887121E-3</v>
      </c>
      <c r="D3716" s="84" t="s">
        <v>12055</v>
      </c>
      <c r="E3716" s="84" t="b">
        <v>0</v>
      </c>
      <c r="F3716" s="84" t="b">
        <v>0</v>
      </c>
      <c r="G3716" s="84" t="b">
        <v>0</v>
      </c>
    </row>
    <row r="3717" spans="1:7" x14ac:dyDescent="0.25">
      <c r="A3717" s="84" t="s">
        <v>14990</v>
      </c>
      <c r="B3717" s="84">
        <v>3</v>
      </c>
      <c r="C3717" s="122">
        <v>8.761352030823677E-3</v>
      </c>
      <c r="D3717" s="84" t="s">
        <v>12055</v>
      </c>
      <c r="E3717" s="84" t="b">
        <v>0</v>
      </c>
      <c r="F3717" s="84" t="b">
        <v>0</v>
      </c>
      <c r="G3717" s="84" t="b">
        <v>0</v>
      </c>
    </row>
    <row r="3718" spans="1:7" x14ac:dyDescent="0.25">
      <c r="A3718" s="84" t="s">
        <v>14991</v>
      </c>
      <c r="B3718" s="84">
        <v>3</v>
      </c>
      <c r="C3718" s="122">
        <v>8.761352030823677E-3</v>
      </c>
      <c r="D3718" s="84" t="s">
        <v>12055</v>
      </c>
      <c r="E3718" s="84" t="b">
        <v>0</v>
      </c>
      <c r="F3718" s="84" t="b">
        <v>0</v>
      </c>
      <c r="G3718" s="84" t="b">
        <v>0</v>
      </c>
    </row>
    <row r="3719" spans="1:7" x14ac:dyDescent="0.25">
      <c r="A3719" s="84" t="s">
        <v>14992</v>
      </c>
      <c r="B3719" s="84">
        <v>3</v>
      </c>
      <c r="C3719" s="122">
        <v>8.761352030823677E-3</v>
      </c>
      <c r="D3719" s="84" t="s">
        <v>12055</v>
      </c>
      <c r="E3719" s="84" t="b">
        <v>0</v>
      </c>
      <c r="F3719" s="84" t="b">
        <v>0</v>
      </c>
      <c r="G3719" s="84" t="b">
        <v>0</v>
      </c>
    </row>
    <row r="3720" spans="1:7" x14ac:dyDescent="0.25">
      <c r="A3720" s="84" t="s">
        <v>14993</v>
      </c>
      <c r="B3720" s="84">
        <v>3</v>
      </c>
      <c r="C3720" s="122">
        <v>8.761352030823677E-3</v>
      </c>
      <c r="D3720" s="84" t="s">
        <v>12055</v>
      </c>
      <c r="E3720" s="84" t="b">
        <v>0</v>
      </c>
      <c r="F3720" s="84" t="b">
        <v>0</v>
      </c>
      <c r="G3720" s="84" t="b">
        <v>0</v>
      </c>
    </row>
    <row r="3721" spans="1:7" x14ac:dyDescent="0.25">
      <c r="A3721" s="84" t="s">
        <v>14994</v>
      </c>
      <c r="B3721" s="84">
        <v>3</v>
      </c>
      <c r="C3721" s="122">
        <v>8.761352030823677E-3</v>
      </c>
      <c r="D3721" s="84" t="s">
        <v>12055</v>
      </c>
      <c r="E3721" s="84" t="b">
        <v>0</v>
      </c>
      <c r="F3721" s="84" t="b">
        <v>0</v>
      </c>
      <c r="G3721" s="84" t="b">
        <v>0</v>
      </c>
    </row>
    <row r="3722" spans="1:7" x14ac:dyDescent="0.25">
      <c r="A3722" s="84" t="s">
        <v>14995</v>
      </c>
      <c r="B3722" s="84">
        <v>3</v>
      </c>
      <c r="C3722" s="122">
        <v>8.761352030823677E-3</v>
      </c>
      <c r="D3722" s="84" t="s">
        <v>12055</v>
      </c>
      <c r="E3722" s="84" t="b">
        <v>0</v>
      </c>
      <c r="F3722" s="84" t="b">
        <v>0</v>
      </c>
      <c r="G3722" s="84" t="b">
        <v>0</v>
      </c>
    </row>
    <row r="3723" spans="1:7" x14ac:dyDescent="0.25">
      <c r="A3723" s="84" t="s">
        <v>14440</v>
      </c>
      <c r="B3723" s="84">
        <v>3</v>
      </c>
      <c r="C3723" s="122">
        <v>8.761352030823677E-3</v>
      </c>
      <c r="D3723" s="84" t="s">
        <v>12055</v>
      </c>
      <c r="E3723" s="84" t="b">
        <v>0</v>
      </c>
      <c r="F3723" s="84" t="b">
        <v>0</v>
      </c>
      <c r="G3723" s="84" t="b">
        <v>0</v>
      </c>
    </row>
    <row r="3724" spans="1:7" x14ac:dyDescent="0.25">
      <c r="A3724" s="84" t="s">
        <v>14996</v>
      </c>
      <c r="B3724" s="84">
        <v>3</v>
      </c>
      <c r="C3724" s="122">
        <v>8.761352030823677E-3</v>
      </c>
      <c r="D3724" s="84" t="s">
        <v>12055</v>
      </c>
      <c r="E3724" s="84" t="b">
        <v>0</v>
      </c>
      <c r="F3724" s="84" t="b">
        <v>0</v>
      </c>
      <c r="G3724" s="84" t="b">
        <v>0</v>
      </c>
    </row>
    <row r="3725" spans="1:7" x14ac:dyDescent="0.25">
      <c r="A3725" s="84" t="s">
        <v>14997</v>
      </c>
      <c r="B3725" s="84">
        <v>3</v>
      </c>
      <c r="C3725" s="122">
        <v>8.761352030823677E-3</v>
      </c>
      <c r="D3725" s="84" t="s">
        <v>12055</v>
      </c>
      <c r="E3725" s="84" t="b">
        <v>0</v>
      </c>
      <c r="F3725" s="84" t="b">
        <v>0</v>
      </c>
      <c r="G3725" s="84" t="b">
        <v>0</v>
      </c>
    </row>
    <row r="3726" spans="1:7" x14ac:dyDescent="0.25">
      <c r="A3726" s="84" t="s">
        <v>15619</v>
      </c>
      <c r="B3726" s="84">
        <v>2</v>
      </c>
      <c r="C3726" s="122">
        <v>8.6360007039726298E-3</v>
      </c>
      <c r="D3726" s="84" t="s">
        <v>12055</v>
      </c>
      <c r="E3726" s="84" t="b">
        <v>0</v>
      </c>
      <c r="F3726" s="84" t="b">
        <v>0</v>
      </c>
      <c r="G3726" s="84" t="b">
        <v>0</v>
      </c>
    </row>
    <row r="3727" spans="1:7" x14ac:dyDescent="0.25">
      <c r="A3727" s="84" t="s">
        <v>15620</v>
      </c>
      <c r="B3727" s="84">
        <v>2</v>
      </c>
      <c r="C3727" s="122">
        <v>8.6360007039726298E-3</v>
      </c>
      <c r="D3727" s="84" t="s">
        <v>12055</v>
      </c>
      <c r="E3727" s="84" t="b">
        <v>0</v>
      </c>
      <c r="F3727" s="84" t="b">
        <v>0</v>
      </c>
      <c r="G3727" s="84" t="b">
        <v>0</v>
      </c>
    </row>
    <row r="3728" spans="1:7" x14ac:dyDescent="0.25">
      <c r="A3728" s="84" t="s">
        <v>14223</v>
      </c>
      <c r="B3728" s="84">
        <v>2</v>
      </c>
      <c r="C3728" s="122">
        <v>8.6360007039726298E-3</v>
      </c>
      <c r="D3728" s="84" t="s">
        <v>12055</v>
      </c>
      <c r="E3728" s="84" t="b">
        <v>0</v>
      </c>
      <c r="F3728" s="84" t="b">
        <v>0</v>
      </c>
      <c r="G3728" s="84" t="b">
        <v>0</v>
      </c>
    </row>
    <row r="3729" spans="1:7" x14ac:dyDescent="0.25">
      <c r="A3729" s="84" t="s">
        <v>15621</v>
      </c>
      <c r="B3729" s="84">
        <v>2</v>
      </c>
      <c r="C3729" s="122">
        <v>8.6360007039726298E-3</v>
      </c>
      <c r="D3729" s="84" t="s">
        <v>12055</v>
      </c>
      <c r="E3729" s="84" t="b">
        <v>0</v>
      </c>
      <c r="F3729" s="84" t="b">
        <v>0</v>
      </c>
      <c r="G3729" s="84" t="b">
        <v>0</v>
      </c>
    </row>
    <row r="3730" spans="1:7" x14ac:dyDescent="0.25">
      <c r="A3730" s="84" t="s">
        <v>14627</v>
      </c>
      <c r="B3730" s="84">
        <v>2</v>
      </c>
      <c r="C3730" s="122">
        <v>8.6360007039726298E-3</v>
      </c>
      <c r="D3730" s="84" t="s">
        <v>12055</v>
      </c>
      <c r="E3730" s="84" t="b">
        <v>0</v>
      </c>
      <c r="F3730" s="84" t="b">
        <v>0</v>
      </c>
      <c r="G3730" s="84" t="b">
        <v>0</v>
      </c>
    </row>
    <row r="3731" spans="1:7" x14ac:dyDescent="0.25">
      <c r="A3731" s="84" t="s">
        <v>15622</v>
      </c>
      <c r="B3731" s="84">
        <v>2</v>
      </c>
      <c r="C3731" s="122">
        <v>8.6360007039726298E-3</v>
      </c>
      <c r="D3731" s="84" t="s">
        <v>12055</v>
      </c>
      <c r="E3731" s="84" t="b">
        <v>0</v>
      </c>
      <c r="F3731" s="84" t="b">
        <v>0</v>
      </c>
      <c r="G3731" s="84" t="b">
        <v>0</v>
      </c>
    </row>
    <row r="3732" spans="1:7" x14ac:dyDescent="0.25">
      <c r="A3732" s="84" t="s">
        <v>15623</v>
      </c>
      <c r="B3732" s="84">
        <v>2</v>
      </c>
      <c r="C3732" s="122">
        <v>8.6360007039726298E-3</v>
      </c>
      <c r="D3732" s="84" t="s">
        <v>12055</v>
      </c>
      <c r="E3732" s="84" t="b">
        <v>0</v>
      </c>
      <c r="F3732" s="84" t="b">
        <v>0</v>
      </c>
      <c r="G3732" s="84" t="b">
        <v>0</v>
      </c>
    </row>
    <row r="3733" spans="1:7" x14ac:dyDescent="0.25">
      <c r="A3733" s="84" t="s">
        <v>15624</v>
      </c>
      <c r="B3733" s="84">
        <v>2</v>
      </c>
      <c r="C3733" s="122">
        <v>8.6360007039726298E-3</v>
      </c>
      <c r="D3733" s="84" t="s">
        <v>12055</v>
      </c>
      <c r="E3733" s="84" t="b">
        <v>0</v>
      </c>
      <c r="F3733" s="84" t="b">
        <v>0</v>
      </c>
      <c r="G3733" s="84" t="b">
        <v>0</v>
      </c>
    </row>
    <row r="3734" spans="1:7" x14ac:dyDescent="0.25">
      <c r="A3734" s="84" t="s">
        <v>15625</v>
      </c>
      <c r="B3734" s="84">
        <v>2</v>
      </c>
      <c r="C3734" s="122">
        <v>8.6360007039726298E-3</v>
      </c>
      <c r="D3734" s="84" t="s">
        <v>12055</v>
      </c>
      <c r="E3734" s="84" t="b">
        <v>0</v>
      </c>
      <c r="F3734" s="84" t="b">
        <v>0</v>
      </c>
      <c r="G3734" s="84" t="b">
        <v>0</v>
      </c>
    </row>
    <row r="3735" spans="1:7" x14ac:dyDescent="0.25">
      <c r="A3735" s="84" t="s">
        <v>14614</v>
      </c>
      <c r="B3735" s="84">
        <v>2</v>
      </c>
      <c r="C3735" s="122">
        <v>8.6360007039726298E-3</v>
      </c>
      <c r="D3735" s="84" t="s">
        <v>12055</v>
      </c>
      <c r="E3735" s="84" t="b">
        <v>0</v>
      </c>
      <c r="F3735" s="84" t="b">
        <v>0</v>
      </c>
      <c r="G3735" s="84" t="b">
        <v>0</v>
      </c>
    </row>
    <row r="3736" spans="1:7" x14ac:dyDescent="0.25">
      <c r="A3736" s="84" t="s">
        <v>15684</v>
      </c>
      <c r="B3736" s="84">
        <v>2</v>
      </c>
      <c r="C3736" s="122">
        <v>8.6360007039726298E-3</v>
      </c>
      <c r="D3736" s="84" t="s">
        <v>12055</v>
      </c>
      <c r="E3736" s="84" t="b">
        <v>0</v>
      </c>
      <c r="F3736" s="84" t="b">
        <v>0</v>
      </c>
      <c r="G3736" s="84" t="b">
        <v>0</v>
      </c>
    </row>
    <row r="3737" spans="1:7" x14ac:dyDescent="0.25">
      <c r="A3737" s="84" t="s">
        <v>415</v>
      </c>
      <c r="B3737" s="84">
        <v>2</v>
      </c>
      <c r="C3737" s="122">
        <v>8.6360007039726298E-3</v>
      </c>
      <c r="D3737" s="84" t="s">
        <v>12055</v>
      </c>
      <c r="E3737" s="84" t="b">
        <v>0</v>
      </c>
      <c r="F3737" s="84" t="b">
        <v>0</v>
      </c>
      <c r="G3737" s="84" t="b">
        <v>0</v>
      </c>
    </row>
    <row r="3738" spans="1:7" x14ac:dyDescent="0.25">
      <c r="A3738" s="84" t="s">
        <v>15683</v>
      </c>
      <c r="B3738" s="84">
        <v>2</v>
      </c>
      <c r="C3738" s="122">
        <v>8.6360007039726298E-3</v>
      </c>
      <c r="D3738" s="84" t="s">
        <v>12055</v>
      </c>
      <c r="E3738" s="84" t="b">
        <v>0</v>
      </c>
      <c r="F3738" s="84" t="b">
        <v>0</v>
      </c>
      <c r="G3738" s="84" t="b">
        <v>0</v>
      </c>
    </row>
    <row r="3739" spans="1:7" x14ac:dyDescent="0.25">
      <c r="A3739" s="84" t="s">
        <v>15716</v>
      </c>
      <c r="B3739" s="84">
        <v>2</v>
      </c>
      <c r="C3739" s="122">
        <v>8.6360007039726298E-3</v>
      </c>
      <c r="D3739" s="84" t="s">
        <v>12055</v>
      </c>
      <c r="E3739" s="84" t="b">
        <v>0</v>
      </c>
      <c r="F3739" s="84" t="b">
        <v>0</v>
      </c>
      <c r="G3739" s="84" t="b">
        <v>0</v>
      </c>
    </row>
    <row r="3740" spans="1:7" x14ac:dyDescent="0.25">
      <c r="A3740" s="84" t="s">
        <v>14517</v>
      </c>
      <c r="B3740" s="84">
        <v>2</v>
      </c>
      <c r="C3740" s="122">
        <v>8.6360007039726298E-3</v>
      </c>
      <c r="D3740" s="84" t="s">
        <v>12055</v>
      </c>
      <c r="E3740" s="84" t="b">
        <v>0</v>
      </c>
      <c r="F3740" s="84" t="b">
        <v>0</v>
      </c>
      <c r="G3740" s="84" t="b">
        <v>0</v>
      </c>
    </row>
    <row r="3741" spans="1:7" x14ac:dyDescent="0.25">
      <c r="A3741" s="84" t="s">
        <v>15717</v>
      </c>
      <c r="B3741" s="84">
        <v>2</v>
      </c>
      <c r="C3741" s="122">
        <v>8.6360007039726298E-3</v>
      </c>
      <c r="D3741" s="84" t="s">
        <v>12055</v>
      </c>
      <c r="E3741" s="84" t="b">
        <v>0</v>
      </c>
      <c r="F3741" s="84" t="b">
        <v>0</v>
      </c>
      <c r="G3741" s="84" t="b">
        <v>0</v>
      </c>
    </row>
    <row r="3742" spans="1:7" x14ac:dyDescent="0.25">
      <c r="A3742" s="84" t="s">
        <v>12350</v>
      </c>
      <c r="B3742" s="84">
        <v>2</v>
      </c>
      <c r="C3742" s="122">
        <v>8.6360007039726298E-3</v>
      </c>
      <c r="D3742" s="84" t="s">
        <v>12055</v>
      </c>
      <c r="E3742" s="84" t="b">
        <v>0</v>
      </c>
      <c r="F3742" s="84" t="b">
        <v>0</v>
      </c>
      <c r="G3742" s="84" t="b">
        <v>0</v>
      </c>
    </row>
    <row r="3743" spans="1:7" x14ac:dyDescent="0.25">
      <c r="A3743" s="84" t="s">
        <v>12296</v>
      </c>
      <c r="B3743" s="84">
        <v>2</v>
      </c>
      <c r="C3743" s="122">
        <v>8.6360007039726298E-3</v>
      </c>
      <c r="D3743" s="84" t="s">
        <v>12055</v>
      </c>
      <c r="E3743" s="84" t="b">
        <v>0</v>
      </c>
      <c r="F3743" s="84" t="b">
        <v>0</v>
      </c>
      <c r="G3743" s="84" t="b">
        <v>0</v>
      </c>
    </row>
    <row r="3744" spans="1:7" x14ac:dyDescent="0.25">
      <c r="A3744" s="84" t="s">
        <v>15718</v>
      </c>
      <c r="B3744" s="84">
        <v>2</v>
      </c>
      <c r="C3744" s="122">
        <v>8.6360007039726298E-3</v>
      </c>
      <c r="D3744" s="84" t="s">
        <v>12055</v>
      </c>
      <c r="E3744" s="84" t="b">
        <v>0</v>
      </c>
      <c r="F3744" s="84" t="b">
        <v>0</v>
      </c>
      <c r="G3744" s="84" t="b">
        <v>0</v>
      </c>
    </row>
    <row r="3745" spans="1:7" x14ac:dyDescent="0.25">
      <c r="A3745" s="84" t="s">
        <v>14752</v>
      </c>
      <c r="B3745" s="84">
        <v>2</v>
      </c>
      <c r="C3745" s="122">
        <v>8.6360007039726298E-3</v>
      </c>
      <c r="D3745" s="84" t="s">
        <v>12055</v>
      </c>
      <c r="E3745" s="84" t="b">
        <v>0</v>
      </c>
      <c r="F3745" s="84" t="b">
        <v>0</v>
      </c>
      <c r="G3745" s="84" t="b">
        <v>0</v>
      </c>
    </row>
    <row r="3746" spans="1:7" x14ac:dyDescent="0.25">
      <c r="A3746" s="84" t="s">
        <v>15719</v>
      </c>
      <c r="B3746" s="84">
        <v>2</v>
      </c>
      <c r="C3746" s="122">
        <v>8.6360007039726298E-3</v>
      </c>
      <c r="D3746" s="84" t="s">
        <v>12055</v>
      </c>
      <c r="E3746" s="84" t="b">
        <v>0</v>
      </c>
      <c r="F3746" s="84" t="b">
        <v>0</v>
      </c>
      <c r="G3746" s="84" t="b">
        <v>0</v>
      </c>
    </row>
    <row r="3747" spans="1:7" x14ac:dyDescent="0.25">
      <c r="A3747" s="84" t="s">
        <v>14732</v>
      </c>
      <c r="B3747" s="84">
        <v>2</v>
      </c>
      <c r="C3747" s="122">
        <v>8.6360007039726298E-3</v>
      </c>
      <c r="D3747" s="84" t="s">
        <v>12055</v>
      </c>
      <c r="E3747" s="84" t="b">
        <v>0</v>
      </c>
      <c r="F3747" s="84" t="b">
        <v>0</v>
      </c>
      <c r="G3747" s="84" t="b">
        <v>0</v>
      </c>
    </row>
    <row r="3748" spans="1:7" x14ac:dyDescent="0.25">
      <c r="A3748" s="84" t="s">
        <v>731</v>
      </c>
      <c r="B3748" s="84">
        <v>11</v>
      </c>
      <c r="C3748" s="122">
        <v>1.1310567273832199E-2</v>
      </c>
      <c r="D3748" s="84" t="s">
        <v>12056</v>
      </c>
      <c r="E3748" s="84" t="b">
        <v>0</v>
      </c>
      <c r="F3748" s="84" t="b">
        <v>0</v>
      </c>
      <c r="G3748" s="84" t="b">
        <v>0</v>
      </c>
    </row>
    <row r="3749" spans="1:7" x14ac:dyDescent="0.25">
      <c r="A3749" s="84" t="s">
        <v>12352</v>
      </c>
      <c r="B3749" s="84">
        <v>9</v>
      </c>
      <c r="C3749" s="122">
        <v>1.5241517149215325E-2</v>
      </c>
      <c r="D3749" s="84" t="s">
        <v>12056</v>
      </c>
      <c r="E3749" s="84" t="b">
        <v>0</v>
      </c>
      <c r="F3749" s="84" t="b">
        <v>0</v>
      </c>
      <c r="G3749" s="84" t="b">
        <v>0</v>
      </c>
    </row>
    <row r="3750" spans="1:7" x14ac:dyDescent="0.25">
      <c r="A3750" s="84" t="s">
        <v>14314</v>
      </c>
      <c r="B3750" s="84">
        <v>7</v>
      </c>
      <c r="C3750" s="122">
        <v>1.7686660559465425E-2</v>
      </c>
      <c r="D3750" s="84" t="s">
        <v>12056</v>
      </c>
      <c r="E3750" s="84" t="b">
        <v>0</v>
      </c>
      <c r="F3750" s="84" t="b">
        <v>0</v>
      </c>
      <c r="G3750" s="84" t="b">
        <v>0</v>
      </c>
    </row>
    <row r="3751" spans="1:7" x14ac:dyDescent="0.25">
      <c r="A3751" s="84" t="s">
        <v>14283</v>
      </c>
      <c r="B3751" s="84">
        <v>7</v>
      </c>
      <c r="C3751" s="122">
        <v>1.7686660559465425E-2</v>
      </c>
      <c r="D3751" s="84" t="s">
        <v>12056</v>
      </c>
      <c r="E3751" s="84" t="b">
        <v>0</v>
      </c>
      <c r="F3751" s="84" t="b">
        <v>0</v>
      </c>
      <c r="G3751" s="84" t="b">
        <v>0</v>
      </c>
    </row>
    <row r="3752" spans="1:7" x14ac:dyDescent="0.25">
      <c r="A3752" s="84" t="s">
        <v>14230</v>
      </c>
      <c r="B3752" s="84">
        <v>7</v>
      </c>
      <c r="C3752" s="122">
        <v>1.7686660559465425E-2</v>
      </c>
      <c r="D3752" s="84" t="s">
        <v>12056</v>
      </c>
      <c r="E3752" s="84" t="b">
        <v>0</v>
      </c>
      <c r="F3752" s="84" t="b">
        <v>0</v>
      </c>
      <c r="G3752" s="84" t="b">
        <v>0</v>
      </c>
    </row>
    <row r="3753" spans="1:7" x14ac:dyDescent="0.25">
      <c r="A3753" s="84" t="s">
        <v>14400</v>
      </c>
      <c r="B3753" s="84">
        <v>7</v>
      </c>
      <c r="C3753" s="122">
        <v>1.7686660559465425E-2</v>
      </c>
      <c r="D3753" s="84" t="s">
        <v>12056</v>
      </c>
      <c r="E3753" s="84" t="b">
        <v>0</v>
      </c>
      <c r="F3753" s="84" t="b">
        <v>0</v>
      </c>
      <c r="G3753" s="84" t="b">
        <v>0</v>
      </c>
    </row>
    <row r="3754" spans="1:7" x14ac:dyDescent="0.25">
      <c r="A3754" s="84" t="s">
        <v>878</v>
      </c>
      <c r="B3754" s="84">
        <v>7</v>
      </c>
      <c r="C3754" s="122">
        <v>1.7686660559465425E-2</v>
      </c>
      <c r="D3754" s="84" t="s">
        <v>12056</v>
      </c>
      <c r="E3754" s="84" t="b">
        <v>0</v>
      </c>
      <c r="F3754" s="84" t="b">
        <v>0</v>
      </c>
      <c r="G3754" s="84" t="b">
        <v>0</v>
      </c>
    </row>
    <row r="3755" spans="1:7" x14ac:dyDescent="0.25">
      <c r="A3755" s="84" t="s">
        <v>855</v>
      </c>
      <c r="B3755" s="84">
        <v>4</v>
      </c>
      <c r="C3755" s="122">
        <v>2.6719427889822903E-2</v>
      </c>
      <c r="D3755" s="84" t="s">
        <v>12056</v>
      </c>
      <c r="E3755" s="84" t="b">
        <v>0</v>
      </c>
      <c r="F3755" s="84" t="b">
        <v>0</v>
      </c>
      <c r="G3755" s="84" t="b">
        <v>0</v>
      </c>
    </row>
    <row r="3756" spans="1:7" x14ac:dyDescent="0.25">
      <c r="A3756" s="84" t="s">
        <v>2999</v>
      </c>
      <c r="B3756" s="84">
        <v>3</v>
      </c>
      <c r="C3756" s="122">
        <v>1.6006946664183636E-2</v>
      </c>
      <c r="D3756" s="84" t="s">
        <v>12056</v>
      </c>
      <c r="E3756" s="84" t="b">
        <v>0</v>
      </c>
      <c r="F3756" s="84" t="b">
        <v>0</v>
      </c>
      <c r="G3756" s="84" t="b">
        <v>0</v>
      </c>
    </row>
    <row r="3757" spans="1:7" x14ac:dyDescent="0.25">
      <c r="A3757" s="84" t="s">
        <v>14399</v>
      </c>
      <c r="B3757" s="84">
        <v>2</v>
      </c>
      <c r="C3757" s="122">
        <v>1.3359713944911452E-2</v>
      </c>
      <c r="D3757" s="84" t="s">
        <v>12056</v>
      </c>
      <c r="E3757" s="84" t="b">
        <v>0</v>
      </c>
      <c r="F3757" s="84" t="b">
        <v>0</v>
      </c>
      <c r="G3757" s="84" t="b">
        <v>0</v>
      </c>
    </row>
    <row r="3758" spans="1:7" x14ac:dyDescent="0.25">
      <c r="A3758" s="84" t="s">
        <v>14218</v>
      </c>
      <c r="B3758" s="84">
        <v>2</v>
      </c>
      <c r="C3758" s="122">
        <v>1.3359713944911452E-2</v>
      </c>
      <c r="D3758" s="84" t="s">
        <v>12056</v>
      </c>
      <c r="E3758" s="84" t="b">
        <v>0</v>
      </c>
      <c r="F3758" s="84" t="b">
        <v>0</v>
      </c>
      <c r="G3758" s="84" t="b">
        <v>0</v>
      </c>
    </row>
    <row r="3759" spans="1:7" x14ac:dyDescent="0.25">
      <c r="A3759" s="84" t="s">
        <v>14316</v>
      </c>
      <c r="B3759" s="84">
        <v>2</v>
      </c>
      <c r="C3759" s="122">
        <v>1.3359713944911452E-2</v>
      </c>
      <c r="D3759" s="84" t="s">
        <v>12056</v>
      </c>
      <c r="E3759" s="84" t="b">
        <v>1</v>
      </c>
      <c r="F3759" s="84" t="b">
        <v>0</v>
      </c>
      <c r="G3759" s="84" t="b">
        <v>0</v>
      </c>
    </row>
    <row r="3760" spans="1:7" x14ac:dyDescent="0.25">
      <c r="A3760" s="84" t="s">
        <v>12280</v>
      </c>
      <c r="B3760" s="84">
        <v>2</v>
      </c>
      <c r="C3760" s="122">
        <v>1.3359713944911452E-2</v>
      </c>
      <c r="D3760" s="84" t="s">
        <v>12056</v>
      </c>
      <c r="E3760" s="84" t="b">
        <v>0</v>
      </c>
      <c r="F3760" s="84" t="b">
        <v>0</v>
      </c>
      <c r="G3760" s="84" t="b">
        <v>0</v>
      </c>
    </row>
    <row r="3761" spans="1:7" x14ac:dyDescent="0.25">
      <c r="A3761" s="84" t="s">
        <v>14479</v>
      </c>
      <c r="B3761" s="84">
        <v>2</v>
      </c>
      <c r="C3761" s="122">
        <v>1.3359713944911452E-2</v>
      </c>
      <c r="D3761" s="84" t="s">
        <v>12056</v>
      </c>
      <c r="E3761" s="84" t="b">
        <v>0</v>
      </c>
      <c r="F3761" s="84" t="b">
        <v>0</v>
      </c>
      <c r="G3761" s="84" t="b">
        <v>0</v>
      </c>
    </row>
    <row r="3762" spans="1:7" x14ac:dyDescent="0.25">
      <c r="A3762" s="84" t="s">
        <v>14480</v>
      </c>
      <c r="B3762" s="84">
        <v>2</v>
      </c>
      <c r="C3762" s="122">
        <v>1.3359713944911452E-2</v>
      </c>
      <c r="D3762" s="84" t="s">
        <v>12056</v>
      </c>
      <c r="E3762" s="84" t="b">
        <v>0</v>
      </c>
      <c r="F3762" s="84" t="b">
        <v>0</v>
      </c>
      <c r="G3762" s="84" t="b">
        <v>0</v>
      </c>
    </row>
    <row r="3763" spans="1:7" x14ac:dyDescent="0.25">
      <c r="A3763" s="84" t="s">
        <v>14294</v>
      </c>
      <c r="B3763" s="84">
        <v>2</v>
      </c>
      <c r="C3763" s="122">
        <v>1.3359713944911452E-2</v>
      </c>
      <c r="D3763" s="84" t="s">
        <v>12056</v>
      </c>
      <c r="E3763" s="84" t="b">
        <v>0</v>
      </c>
      <c r="F3763" s="84" t="b">
        <v>0</v>
      </c>
      <c r="G3763" s="84" t="b">
        <v>0</v>
      </c>
    </row>
    <row r="3764" spans="1:7" x14ac:dyDescent="0.25">
      <c r="A3764" s="84" t="s">
        <v>14205</v>
      </c>
      <c r="B3764" s="84">
        <v>2</v>
      </c>
      <c r="C3764" s="122">
        <v>1.3359713944911452E-2</v>
      </c>
      <c r="D3764" s="84" t="s">
        <v>12056</v>
      </c>
      <c r="E3764" s="84" t="b">
        <v>1</v>
      </c>
      <c r="F3764" s="84" t="b">
        <v>0</v>
      </c>
      <c r="G3764" s="84" t="b">
        <v>0</v>
      </c>
    </row>
    <row r="3765" spans="1:7" x14ac:dyDescent="0.25">
      <c r="A3765" s="84" t="s">
        <v>14211</v>
      </c>
      <c r="B3765" s="84">
        <v>2</v>
      </c>
      <c r="C3765" s="122">
        <v>1.3359713944911452E-2</v>
      </c>
      <c r="D3765" s="84" t="s">
        <v>12056</v>
      </c>
      <c r="E3765" s="84" t="b">
        <v>0</v>
      </c>
      <c r="F3765" s="84" t="b">
        <v>0</v>
      </c>
      <c r="G3765" s="84" t="b">
        <v>0</v>
      </c>
    </row>
    <row r="3766" spans="1:7" x14ac:dyDescent="0.25">
      <c r="A3766" s="84" t="s">
        <v>14219</v>
      </c>
      <c r="B3766" s="84">
        <v>2</v>
      </c>
      <c r="C3766" s="122">
        <v>1.3359713944911452E-2</v>
      </c>
      <c r="D3766" s="84" t="s">
        <v>12056</v>
      </c>
      <c r="E3766" s="84" t="b">
        <v>0</v>
      </c>
      <c r="F3766" s="84" t="b">
        <v>0</v>
      </c>
      <c r="G3766" s="84" t="b">
        <v>0</v>
      </c>
    </row>
    <row r="3767" spans="1:7" x14ac:dyDescent="0.25">
      <c r="A3767" s="84" t="s">
        <v>14312</v>
      </c>
      <c r="B3767" s="84">
        <v>2</v>
      </c>
      <c r="C3767" s="122">
        <v>1.3359713944911452E-2</v>
      </c>
      <c r="D3767" s="84" t="s">
        <v>12056</v>
      </c>
      <c r="E3767" s="84" t="b">
        <v>0</v>
      </c>
      <c r="F3767" s="84" t="b">
        <v>0</v>
      </c>
      <c r="G3767" s="84" t="b">
        <v>0</v>
      </c>
    </row>
    <row r="3768" spans="1:7" x14ac:dyDescent="0.25">
      <c r="A3768" s="84" t="s">
        <v>14284</v>
      </c>
      <c r="B3768" s="84">
        <v>2</v>
      </c>
      <c r="C3768" s="122">
        <v>1.3359713944911452E-2</v>
      </c>
      <c r="D3768" s="84" t="s">
        <v>12056</v>
      </c>
      <c r="E3768" s="84" t="b">
        <v>0</v>
      </c>
      <c r="F3768" s="84" t="b">
        <v>0</v>
      </c>
      <c r="G3768" s="84" t="b">
        <v>0</v>
      </c>
    </row>
    <row r="3769" spans="1:7" x14ac:dyDescent="0.25">
      <c r="A3769" s="84" t="s">
        <v>739</v>
      </c>
      <c r="B3769" s="84">
        <v>2</v>
      </c>
      <c r="C3769" s="122">
        <v>1.3359713944911452E-2</v>
      </c>
      <c r="D3769" s="84" t="s">
        <v>12056</v>
      </c>
      <c r="E3769" s="84" t="b">
        <v>0</v>
      </c>
      <c r="F3769" s="84" t="b">
        <v>0</v>
      </c>
      <c r="G3769" s="84" t="b">
        <v>0</v>
      </c>
    </row>
    <row r="3770" spans="1:7" x14ac:dyDescent="0.25">
      <c r="A3770" s="84" t="s">
        <v>14427</v>
      </c>
      <c r="B3770" s="84">
        <v>2</v>
      </c>
      <c r="C3770" s="122">
        <v>1.3359713944911452E-2</v>
      </c>
      <c r="D3770" s="84" t="s">
        <v>12056</v>
      </c>
      <c r="E3770" s="84" t="b">
        <v>0</v>
      </c>
      <c r="F3770" s="84" t="b">
        <v>0</v>
      </c>
      <c r="G3770" s="84" t="b">
        <v>0</v>
      </c>
    </row>
    <row r="3771" spans="1:7" x14ac:dyDescent="0.25">
      <c r="A3771" s="84" t="s">
        <v>14217</v>
      </c>
      <c r="B3771" s="84">
        <v>2</v>
      </c>
      <c r="C3771" s="122">
        <v>1.3359713944911452E-2</v>
      </c>
      <c r="D3771" s="84" t="s">
        <v>12056</v>
      </c>
      <c r="E3771" s="84" t="b">
        <v>0</v>
      </c>
      <c r="F3771" s="84" t="b">
        <v>0</v>
      </c>
      <c r="G3771" s="84" t="b">
        <v>0</v>
      </c>
    </row>
    <row r="3772" spans="1:7" x14ac:dyDescent="0.25">
      <c r="A3772" s="84" t="s">
        <v>12350</v>
      </c>
      <c r="B3772" s="84">
        <v>2</v>
      </c>
      <c r="C3772" s="122">
        <v>1.3359713944911452E-2</v>
      </c>
      <c r="D3772" s="84" t="s">
        <v>12056</v>
      </c>
      <c r="E3772" s="84" t="b">
        <v>0</v>
      </c>
      <c r="F3772" s="84" t="b">
        <v>0</v>
      </c>
      <c r="G3772" s="84" t="b">
        <v>0</v>
      </c>
    </row>
    <row r="3773" spans="1:7" x14ac:dyDescent="0.25">
      <c r="A3773" s="84" t="s">
        <v>12369</v>
      </c>
      <c r="B3773" s="84">
        <v>2</v>
      </c>
      <c r="C3773" s="122">
        <v>1.3359713944911452E-2</v>
      </c>
      <c r="D3773" s="84" t="s">
        <v>12056</v>
      </c>
      <c r="E3773" s="84" t="b">
        <v>0</v>
      </c>
      <c r="F3773" s="84" t="b">
        <v>0</v>
      </c>
      <c r="G3773" s="84" t="b">
        <v>0</v>
      </c>
    </row>
    <row r="3774" spans="1:7" x14ac:dyDescent="0.25">
      <c r="A3774" s="84" t="s">
        <v>14472</v>
      </c>
      <c r="B3774" s="84">
        <v>2</v>
      </c>
      <c r="C3774" s="122">
        <v>1.3359713944911452E-2</v>
      </c>
      <c r="D3774" s="84" t="s">
        <v>12056</v>
      </c>
      <c r="E3774" s="84" t="b">
        <v>0</v>
      </c>
      <c r="F3774" s="84" t="b">
        <v>0</v>
      </c>
      <c r="G3774" s="84" t="b">
        <v>0</v>
      </c>
    </row>
    <row r="3775" spans="1:7" x14ac:dyDescent="0.25">
      <c r="A3775" s="84" t="s">
        <v>12356</v>
      </c>
      <c r="B3775" s="84">
        <v>2</v>
      </c>
      <c r="C3775" s="122">
        <v>1.3359713944911452E-2</v>
      </c>
      <c r="D3775" s="84" t="s">
        <v>12056</v>
      </c>
      <c r="E3775" s="84" t="b">
        <v>1</v>
      </c>
      <c r="F3775" s="84" t="b">
        <v>0</v>
      </c>
      <c r="G3775" s="84" t="b">
        <v>0</v>
      </c>
    </row>
    <row r="3776" spans="1:7" x14ac:dyDescent="0.25">
      <c r="A3776" s="84" t="s">
        <v>15075</v>
      </c>
      <c r="B3776" s="84">
        <v>2</v>
      </c>
      <c r="C3776" s="122">
        <v>1.3359713944911452E-2</v>
      </c>
      <c r="D3776" s="84" t="s">
        <v>12056</v>
      </c>
      <c r="E3776" s="84" t="b">
        <v>0</v>
      </c>
      <c r="F3776" s="84" t="b">
        <v>0</v>
      </c>
      <c r="G3776" s="84" t="b">
        <v>0</v>
      </c>
    </row>
    <row r="3777" spans="1:7" x14ac:dyDescent="0.25">
      <c r="A3777" s="84" t="s">
        <v>14273</v>
      </c>
      <c r="B3777" s="84">
        <v>2</v>
      </c>
      <c r="C3777" s="122">
        <v>1.3359713944911452E-2</v>
      </c>
      <c r="D3777" s="84" t="s">
        <v>12056</v>
      </c>
      <c r="E3777" s="84" t="b">
        <v>0</v>
      </c>
      <c r="F3777" s="84" t="b">
        <v>0</v>
      </c>
      <c r="G3777" s="84" t="b">
        <v>0</v>
      </c>
    </row>
    <row r="3778" spans="1:7" x14ac:dyDescent="0.25">
      <c r="A3778" s="84" t="s">
        <v>12384</v>
      </c>
      <c r="B3778" s="84">
        <v>2</v>
      </c>
      <c r="C3778" s="122">
        <v>1.3359713944911452E-2</v>
      </c>
      <c r="D3778" s="84" t="s">
        <v>12056</v>
      </c>
      <c r="E3778" s="84" t="b">
        <v>0</v>
      </c>
      <c r="F3778" s="84" t="b">
        <v>0</v>
      </c>
      <c r="G3778" s="84" t="b">
        <v>0</v>
      </c>
    </row>
    <row r="3779" spans="1:7" x14ac:dyDescent="0.25">
      <c r="A3779" s="84" t="s">
        <v>14481</v>
      </c>
      <c r="B3779" s="84">
        <v>2</v>
      </c>
      <c r="C3779" s="122">
        <v>1.3359713944911452E-2</v>
      </c>
      <c r="D3779" s="84" t="s">
        <v>12056</v>
      </c>
      <c r="E3779" s="84" t="b">
        <v>0</v>
      </c>
      <c r="F3779" s="84" t="b">
        <v>0</v>
      </c>
      <c r="G3779" s="84" t="b">
        <v>0</v>
      </c>
    </row>
    <row r="3780" spans="1:7" x14ac:dyDescent="0.25">
      <c r="A3780" s="84" t="s">
        <v>15076</v>
      </c>
      <c r="B3780" s="84">
        <v>2</v>
      </c>
      <c r="C3780" s="122">
        <v>1.3359713944911452E-2</v>
      </c>
      <c r="D3780" s="84" t="s">
        <v>12056</v>
      </c>
      <c r="E3780" s="84" t="b">
        <v>0</v>
      </c>
      <c r="F3780" s="84" t="b">
        <v>0</v>
      </c>
      <c r="G3780" s="84" t="b">
        <v>0</v>
      </c>
    </row>
    <row r="3781" spans="1:7" x14ac:dyDescent="0.25">
      <c r="A3781" s="84" t="s">
        <v>2999</v>
      </c>
      <c r="B3781" s="84">
        <v>7</v>
      </c>
      <c r="C3781" s="122">
        <v>0</v>
      </c>
      <c r="D3781" s="84" t="s">
        <v>12057</v>
      </c>
      <c r="E3781" s="84" t="b">
        <v>0</v>
      </c>
      <c r="F3781" s="84" t="b">
        <v>0</v>
      </c>
      <c r="G3781" s="84" t="b">
        <v>0</v>
      </c>
    </row>
    <row r="3782" spans="1:7" x14ac:dyDescent="0.25">
      <c r="A3782" s="84" t="s">
        <v>731</v>
      </c>
      <c r="B3782" s="84">
        <v>7</v>
      </c>
      <c r="C3782" s="122">
        <v>0</v>
      </c>
      <c r="D3782" s="84" t="s">
        <v>12057</v>
      </c>
      <c r="E3782" s="84" t="b">
        <v>0</v>
      </c>
      <c r="F3782" s="84" t="b">
        <v>0</v>
      </c>
      <c r="G3782" s="84" t="b">
        <v>0</v>
      </c>
    </row>
    <row r="3783" spans="1:7" x14ac:dyDescent="0.25">
      <c r="A3783" s="84" t="s">
        <v>14200</v>
      </c>
      <c r="B3783" s="84">
        <v>6</v>
      </c>
      <c r="C3783" s="122">
        <v>6.9255299617875746E-3</v>
      </c>
      <c r="D3783" s="84" t="s">
        <v>12057</v>
      </c>
      <c r="E3783" s="84" t="b">
        <v>0</v>
      </c>
      <c r="F3783" s="84" t="b">
        <v>0</v>
      </c>
      <c r="G3783" s="84" t="b">
        <v>0</v>
      </c>
    </row>
    <row r="3784" spans="1:7" x14ac:dyDescent="0.25">
      <c r="A3784" s="84" t="s">
        <v>14272</v>
      </c>
      <c r="B3784" s="84">
        <v>6</v>
      </c>
      <c r="C3784" s="122">
        <v>6.9255299617875746E-3</v>
      </c>
      <c r="D3784" s="84" t="s">
        <v>12057</v>
      </c>
      <c r="E3784" s="84" t="b">
        <v>0</v>
      </c>
      <c r="F3784" s="84" t="b">
        <v>0</v>
      </c>
      <c r="G3784" s="84" t="b">
        <v>0</v>
      </c>
    </row>
    <row r="3785" spans="1:7" x14ac:dyDescent="0.25">
      <c r="A3785" s="84" t="s">
        <v>14515</v>
      </c>
      <c r="B3785" s="84">
        <v>6</v>
      </c>
      <c r="C3785" s="122">
        <v>6.9255299617875746E-3</v>
      </c>
      <c r="D3785" s="84" t="s">
        <v>12057</v>
      </c>
      <c r="E3785" s="84" t="b">
        <v>0</v>
      </c>
      <c r="F3785" s="84" t="b">
        <v>0</v>
      </c>
      <c r="G3785" s="84" t="b">
        <v>0</v>
      </c>
    </row>
    <row r="3786" spans="1:7" x14ac:dyDescent="0.25">
      <c r="A3786" s="84" t="s">
        <v>12350</v>
      </c>
      <c r="B3786" s="84">
        <v>6</v>
      </c>
      <c r="C3786" s="122">
        <v>6.9255299617875746E-3</v>
      </c>
      <c r="D3786" s="84" t="s">
        <v>12057</v>
      </c>
      <c r="E3786" s="84" t="b">
        <v>0</v>
      </c>
      <c r="F3786" s="84" t="b">
        <v>0</v>
      </c>
      <c r="G3786" s="84" t="b">
        <v>0</v>
      </c>
    </row>
    <row r="3787" spans="1:7" x14ac:dyDescent="0.25">
      <c r="A3787" s="84" t="s">
        <v>12369</v>
      </c>
      <c r="B3787" s="84">
        <v>6</v>
      </c>
      <c r="C3787" s="122">
        <v>6.9255299617875746E-3</v>
      </c>
      <c r="D3787" s="84" t="s">
        <v>12057</v>
      </c>
      <c r="E3787" s="84" t="b">
        <v>0</v>
      </c>
      <c r="F3787" s="84" t="b">
        <v>0</v>
      </c>
      <c r="G3787" s="84" t="b">
        <v>0</v>
      </c>
    </row>
    <row r="3788" spans="1:7" x14ac:dyDescent="0.25">
      <c r="A3788" s="84" t="s">
        <v>575</v>
      </c>
      <c r="B3788" s="84">
        <v>5</v>
      </c>
      <c r="C3788" s="122">
        <v>1.2597244455020518E-2</v>
      </c>
      <c r="D3788" s="84" t="s">
        <v>12057</v>
      </c>
      <c r="E3788" s="84" t="b">
        <v>0</v>
      </c>
      <c r="F3788" s="84" t="b">
        <v>0</v>
      </c>
      <c r="G3788" s="84" t="b">
        <v>0</v>
      </c>
    </row>
    <row r="3789" spans="1:7" x14ac:dyDescent="0.25">
      <c r="A3789" s="84" t="s">
        <v>855</v>
      </c>
      <c r="B3789" s="84">
        <v>2</v>
      </c>
      <c r="C3789" s="122">
        <v>2.9141311724629543E-2</v>
      </c>
      <c r="D3789" s="84" t="s">
        <v>12057</v>
      </c>
      <c r="E3789" s="84" t="b">
        <v>0</v>
      </c>
      <c r="F3789" s="84" t="b">
        <v>0</v>
      </c>
      <c r="G3789" s="84" t="b">
        <v>0</v>
      </c>
    </row>
    <row r="3790" spans="1:7" x14ac:dyDescent="0.25">
      <c r="A3790" s="84" t="s">
        <v>557</v>
      </c>
      <c r="B3790" s="84">
        <v>4</v>
      </c>
      <c r="C3790" s="122">
        <v>4.2597807915629197E-3</v>
      </c>
      <c r="D3790" s="84" t="s">
        <v>12058</v>
      </c>
      <c r="E3790" s="84" t="b">
        <v>0</v>
      </c>
      <c r="F3790" s="84" t="b">
        <v>0</v>
      </c>
      <c r="G3790" s="84" t="b">
        <v>0</v>
      </c>
    </row>
    <row r="3791" spans="1:7" x14ac:dyDescent="0.25">
      <c r="A3791" s="84" t="s">
        <v>855</v>
      </c>
      <c r="B3791" s="84">
        <v>4</v>
      </c>
      <c r="C3791" s="122">
        <v>4.2597807915629197E-3</v>
      </c>
      <c r="D3791" s="84" t="s">
        <v>12058</v>
      </c>
      <c r="E3791" s="84" t="b">
        <v>0</v>
      </c>
      <c r="F3791" s="84" t="b">
        <v>0</v>
      </c>
      <c r="G3791" s="84" t="b">
        <v>0</v>
      </c>
    </row>
    <row r="3792" spans="1:7" x14ac:dyDescent="0.25">
      <c r="A3792" s="84" t="s">
        <v>14747</v>
      </c>
      <c r="B3792" s="84">
        <v>4</v>
      </c>
      <c r="C3792" s="122">
        <v>9.7515933897299525E-3</v>
      </c>
      <c r="D3792" s="84" t="s">
        <v>12058</v>
      </c>
      <c r="E3792" s="84" t="b">
        <v>0</v>
      </c>
      <c r="F3792" s="84" t="b">
        <v>0</v>
      </c>
      <c r="G3792" s="84" t="b">
        <v>0</v>
      </c>
    </row>
    <row r="3793" spans="1:7" x14ac:dyDescent="0.25">
      <c r="A3793" s="84" t="s">
        <v>14327</v>
      </c>
      <c r="B3793" s="84">
        <v>3</v>
      </c>
      <c r="C3793" s="122">
        <v>1.3118901384792448E-2</v>
      </c>
      <c r="D3793" s="84" t="s">
        <v>12058</v>
      </c>
      <c r="E3793" s="84" t="b">
        <v>0</v>
      </c>
      <c r="F3793" s="84" t="b">
        <v>0</v>
      </c>
      <c r="G3793" s="84" t="b">
        <v>0</v>
      </c>
    </row>
    <row r="3794" spans="1:7" x14ac:dyDescent="0.25">
      <c r="A3794" s="84" t="s">
        <v>966</v>
      </c>
      <c r="B3794" s="84">
        <v>3</v>
      </c>
      <c r="C3794" s="122">
        <v>1.3118901384792448E-2</v>
      </c>
      <c r="D3794" s="84" t="s">
        <v>12058</v>
      </c>
      <c r="E3794" s="84" t="b">
        <v>0</v>
      </c>
      <c r="F3794" s="84" t="b">
        <v>0</v>
      </c>
      <c r="G3794" s="84" t="b">
        <v>0</v>
      </c>
    </row>
    <row r="3795" spans="1:7" x14ac:dyDescent="0.25">
      <c r="A3795" s="84" t="s">
        <v>731</v>
      </c>
      <c r="B3795" s="84">
        <v>3</v>
      </c>
      <c r="C3795" s="122">
        <v>7.3136950422974635E-3</v>
      </c>
      <c r="D3795" s="84" t="s">
        <v>12058</v>
      </c>
      <c r="E3795" s="84" t="b">
        <v>0</v>
      </c>
      <c r="F3795" s="84" t="b">
        <v>0</v>
      </c>
      <c r="G3795" s="84" t="b">
        <v>0</v>
      </c>
    </row>
    <row r="3796" spans="1:7" x14ac:dyDescent="0.25">
      <c r="A3796" s="84" t="s">
        <v>14959</v>
      </c>
      <c r="B3796" s="84">
        <v>3</v>
      </c>
      <c r="C3796" s="122">
        <v>7.3136950422974635E-3</v>
      </c>
      <c r="D3796" s="84" t="s">
        <v>12058</v>
      </c>
      <c r="E3796" s="84" t="b">
        <v>0</v>
      </c>
      <c r="F3796" s="84" t="b">
        <v>0</v>
      </c>
      <c r="G3796" s="84" t="b">
        <v>0</v>
      </c>
    </row>
    <row r="3797" spans="1:7" x14ac:dyDescent="0.25">
      <c r="A3797" s="84" t="s">
        <v>12350</v>
      </c>
      <c r="B3797" s="84">
        <v>3</v>
      </c>
      <c r="C3797" s="122">
        <v>7.3136950422974635E-3</v>
      </c>
      <c r="D3797" s="84" t="s">
        <v>12058</v>
      </c>
      <c r="E3797" s="84" t="b">
        <v>0</v>
      </c>
      <c r="F3797" s="84" t="b">
        <v>0</v>
      </c>
      <c r="G3797" s="84" t="b">
        <v>0</v>
      </c>
    </row>
    <row r="3798" spans="1:7" x14ac:dyDescent="0.25">
      <c r="A3798" s="84" t="s">
        <v>12369</v>
      </c>
      <c r="B3798" s="84">
        <v>3</v>
      </c>
      <c r="C3798" s="122">
        <v>7.3136950422974635E-3</v>
      </c>
      <c r="D3798" s="84" t="s">
        <v>12058</v>
      </c>
      <c r="E3798" s="84" t="b">
        <v>0</v>
      </c>
      <c r="F3798" s="84" t="b">
        <v>0</v>
      </c>
      <c r="G3798" s="84" t="b">
        <v>0</v>
      </c>
    </row>
    <row r="3799" spans="1:7" x14ac:dyDescent="0.25">
      <c r="A3799" s="84" t="s">
        <v>14960</v>
      </c>
      <c r="B3799" s="84">
        <v>3</v>
      </c>
      <c r="C3799" s="122">
        <v>7.3136950422974635E-3</v>
      </c>
      <c r="D3799" s="84" t="s">
        <v>12058</v>
      </c>
      <c r="E3799" s="84" t="b">
        <v>0</v>
      </c>
      <c r="F3799" s="84" t="b">
        <v>0</v>
      </c>
      <c r="G3799" s="84" t="b">
        <v>0</v>
      </c>
    </row>
    <row r="3800" spans="1:7" x14ac:dyDescent="0.25">
      <c r="A3800" s="84" t="s">
        <v>14961</v>
      </c>
      <c r="B3800" s="84">
        <v>3</v>
      </c>
      <c r="C3800" s="122">
        <v>7.3136950422974635E-3</v>
      </c>
      <c r="D3800" s="84" t="s">
        <v>12058</v>
      </c>
      <c r="E3800" s="84" t="b">
        <v>0</v>
      </c>
      <c r="F3800" s="84" t="b">
        <v>0</v>
      </c>
      <c r="G3800" s="84" t="b">
        <v>0</v>
      </c>
    </row>
    <row r="3801" spans="1:7" x14ac:dyDescent="0.25">
      <c r="A3801" s="84" t="s">
        <v>14962</v>
      </c>
      <c r="B3801" s="84">
        <v>3</v>
      </c>
      <c r="C3801" s="122">
        <v>7.3136950422974635E-3</v>
      </c>
      <c r="D3801" s="84" t="s">
        <v>12058</v>
      </c>
      <c r="E3801" s="84" t="b">
        <v>0</v>
      </c>
      <c r="F3801" s="84" t="b">
        <v>0</v>
      </c>
      <c r="G3801" s="84" t="b">
        <v>0</v>
      </c>
    </row>
    <row r="3802" spans="1:7" x14ac:dyDescent="0.25">
      <c r="A3802" s="84" t="s">
        <v>14963</v>
      </c>
      <c r="B3802" s="84">
        <v>3</v>
      </c>
      <c r="C3802" s="122">
        <v>7.3136950422974635E-3</v>
      </c>
      <c r="D3802" s="84" t="s">
        <v>12058</v>
      </c>
      <c r="E3802" s="84" t="b">
        <v>0</v>
      </c>
      <c r="F3802" s="84" t="b">
        <v>0</v>
      </c>
      <c r="G3802" s="84" t="b">
        <v>0</v>
      </c>
    </row>
    <row r="3803" spans="1:7" x14ac:dyDescent="0.25">
      <c r="A3803" s="84" t="s">
        <v>14964</v>
      </c>
      <c r="B3803" s="84">
        <v>3</v>
      </c>
      <c r="C3803" s="122">
        <v>7.3136950422974635E-3</v>
      </c>
      <c r="D3803" s="84" t="s">
        <v>12058</v>
      </c>
      <c r="E3803" s="84" t="b">
        <v>0</v>
      </c>
      <c r="F3803" s="84" t="b">
        <v>0</v>
      </c>
      <c r="G3803" s="84" t="b">
        <v>0</v>
      </c>
    </row>
    <row r="3804" spans="1:7" x14ac:dyDescent="0.25">
      <c r="A3804" s="84" t="s">
        <v>14965</v>
      </c>
      <c r="B3804" s="84">
        <v>3</v>
      </c>
      <c r="C3804" s="122">
        <v>7.3136950422974635E-3</v>
      </c>
      <c r="D3804" s="84" t="s">
        <v>12058</v>
      </c>
      <c r="E3804" s="84" t="b">
        <v>0</v>
      </c>
      <c r="F3804" s="84" t="b">
        <v>0</v>
      </c>
      <c r="G3804" s="84" t="b">
        <v>0</v>
      </c>
    </row>
    <row r="3805" spans="1:7" x14ac:dyDescent="0.25">
      <c r="A3805" s="84" t="s">
        <v>14748</v>
      </c>
      <c r="B3805" s="84">
        <v>3</v>
      </c>
      <c r="C3805" s="122">
        <v>7.3136950422974635E-3</v>
      </c>
      <c r="D3805" s="84" t="s">
        <v>12058</v>
      </c>
      <c r="E3805" s="84" t="b">
        <v>0</v>
      </c>
      <c r="F3805" s="84" t="b">
        <v>0</v>
      </c>
      <c r="G3805" s="84" t="b">
        <v>0</v>
      </c>
    </row>
    <row r="3806" spans="1:7" x14ac:dyDescent="0.25">
      <c r="A3806" s="84" t="s">
        <v>14966</v>
      </c>
      <c r="B3806" s="84">
        <v>3</v>
      </c>
      <c r="C3806" s="122">
        <v>7.3136950422974635E-3</v>
      </c>
      <c r="D3806" s="84" t="s">
        <v>12058</v>
      </c>
      <c r="E3806" s="84" t="b">
        <v>0</v>
      </c>
      <c r="F3806" s="84" t="b">
        <v>0</v>
      </c>
      <c r="G3806" s="84" t="b">
        <v>0</v>
      </c>
    </row>
    <row r="3807" spans="1:7" x14ac:dyDescent="0.25">
      <c r="A3807" s="84" t="s">
        <v>15304</v>
      </c>
      <c r="B3807" s="84">
        <v>2</v>
      </c>
      <c r="C3807" s="122">
        <v>8.745934256528299E-3</v>
      </c>
      <c r="D3807" s="84" t="s">
        <v>12058</v>
      </c>
      <c r="E3807" s="84" t="b">
        <v>0</v>
      </c>
      <c r="F3807" s="84" t="b">
        <v>0</v>
      </c>
      <c r="G3807" s="84" t="b">
        <v>0</v>
      </c>
    </row>
    <row r="3808" spans="1:7" x14ac:dyDescent="0.25">
      <c r="A3808" s="84" t="s">
        <v>908</v>
      </c>
      <c r="B3808" s="84">
        <v>2</v>
      </c>
      <c r="C3808" s="122">
        <v>8.745934256528299E-3</v>
      </c>
      <c r="D3808" s="84" t="s">
        <v>12058</v>
      </c>
      <c r="E3808" s="84" t="b">
        <v>0</v>
      </c>
      <c r="F3808" s="84" t="b">
        <v>0</v>
      </c>
      <c r="G3808" s="84" t="b">
        <v>0</v>
      </c>
    </row>
    <row r="3809" spans="1:7" x14ac:dyDescent="0.25">
      <c r="A3809" s="84" t="s">
        <v>15305</v>
      </c>
      <c r="B3809" s="84">
        <v>2</v>
      </c>
      <c r="C3809" s="122">
        <v>8.745934256528299E-3</v>
      </c>
      <c r="D3809" s="84" t="s">
        <v>12058</v>
      </c>
      <c r="E3809" s="84" t="b">
        <v>0</v>
      </c>
      <c r="F3809" s="84" t="b">
        <v>0</v>
      </c>
      <c r="G3809" s="84" t="b">
        <v>0</v>
      </c>
    </row>
    <row r="3810" spans="1:7" x14ac:dyDescent="0.25">
      <c r="A3810" s="84" t="s">
        <v>14518</v>
      </c>
      <c r="B3810" s="84">
        <v>2</v>
      </c>
      <c r="C3810" s="122">
        <v>8.745934256528299E-3</v>
      </c>
      <c r="D3810" s="84" t="s">
        <v>12058</v>
      </c>
      <c r="E3810" s="84" t="b">
        <v>0</v>
      </c>
      <c r="F3810" s="84" t="b">
        <v>0</v>
      </c>
      <c r="G3810" s="84" t="b">
        <v>0</v>
      </c>
    </row>
    <row r="3811" spans="1:7" x14ac:dyDescent="0.25">
      <c r="A3811" s="84" t="s">
        <v>15306</v>
      </c>
      <c r="B3811" s="84">
        <v>2</v>
      </c>
      <c r="C3811" s="122">
        <v>8.745934256528299E-3</v>
      </c>
      <c r="D3811" s="84" t="s">
        <v>12058</v>
      </c>
      <c r="E3811" s="84" t="b">
        <v>0</v>
      </c>
      <c r="F3811" s="84" t="b">
        <v>0</v>
      </c>
      <c r="G3811" s="84" t="b">
        <v>0</v>
      </c>
    </row>
    <row r="3812" spans="1:7" x14ac:dyDescent="0.25">
      <c r="A3812" s="84" t="s">
        <v>15307</v>
      </c>
      <c r="B3812" s="84">
        <v>2</v>
      </c>
      <c r="C3812" s="122">
        <v>8.745934256528299E-3</v>
      </c>
      <c r="D3812" s="84" t="s">
        <v>12058</v>
      </c>
      <c r="E3812" s="84" t="b">
        <v>0</v>
      </c>
      <c r="F3812" s="84" t="b">
        <v>0</v>
      </c>
      <c r="G3812" s="84" t="b">
        <v>0</v>
      </c>
    </row>
    <row r="3813" spans="1:7" x14ac:dyDescent="0.25">
      <c r="A3813" s="84" t="s">
        <v>15308</v>
      </c>
      <c r="B3813" s="84">
        <v>2</v>
      </c>
      <c r="C3813" s="122">
        <v>8.745934256528299E-3</v>
      </c>
      <c r="D3813" s="84" t="s">
        <v>12058</v>
      </c>
      <c r="E3813" s="84" t="b">
        <v>0</v>
      </c>
      <c r="F3813" s="84" t="b">
        <v>0</v>
      </c>
      <c r="G3813" s="84" t="b">
        <v>0</v>
      </c>
    </row>
    <row r="3814" spans="1:7" x14ac:dyDescent="0.25">
      <c r="A3814" s="84" t="s">
        <v>15309</v>
      </c>
      <c r="B3814" s="84">
        <v>2</v>
      </c>
      <c r="C3814" s="122">
        <v>8.745934256528299E-3</v>
      </c>
      <c r="D3814" s="84" t="s">
        <v>12058</v>
      </c>
      <c r="E3814" s="84" t="b">
        <v>0</v>
      </c>
      <c r="F3814" s="84" t="b">
        <v>0</v>
      </c>
      <c r="G3814" s="84" t="b">
        <v>0</v>
      </c>
    </row>
    <row r="3815" spans="1:7" x14ac:dyDescent="0.25">
      <c r="A3815" s="84" t="s">
        <v>15310</v>
      </c>
      <c r="B3815" s="84">
        <v>2</v>
      </c>
      <c r="C3815" s="122">
        <v>8.745934256528299E-3</v>
      </c>
      <c r="D3815" s="84" t="s">
        <v>12058</v>
      </c>
      <c r="E3815" s="84" t="b">
        <v>0</v>
      </c>
      <c r="F3815" s="84" t="b">
        <v>0</v>
      </c>
      <c r="G3815" s="84" t="b">
        <v>0</v>
      </c>
    </row>
    <row r="3816" spans="1:7" x14ac:dyDescent="0.25">
      <c r="A3816" s="84" t="s">
        <v>14209</v>
      </c>
      <c r="B3816" s="84">
        <v>3</v>
      </c>
      <c r="C3816" s="122">
        <v>0</v>
      </c>
      <c r="D3816" s="84" t="s">
        <v>12059</v>
      </c>
      <c r="E3816" s="84" t="b">
        <v>0</v>
      </c>
      <c r="F3816" s="84" t="b">
        <v>0</v>
      </c>
      <c r="G3816" s="84" t="b">
        <v>0</v>
      </c>
    </row>
    <row r="3817" spans="1:7" x14ac:dyDescent="0.25">
      <c r="A3817" s="84" t="s">
        <v>14413</v>
      </c>
      <c r="B3817" s="84">
        <v>2</v>
      </c>
      <c r="C3817" s="122">
        <v>0</v>
      </c>
      <c r="D3817" s="84" t="s">
        <v>12059</v>
      </c>
      <c r="E3817" s="84" t="b">
        <v>0</v>
      </c>
      <c r="F3817" s="84" t="b">
        <v>0</v>
      </c>
      <c r="G3817" s="84" t="b">
        <v>0</v>
      </c>
    </row>
    <row r="3818" spans="1:7" x14ac:dyDescent="0.25">
      <c r="A3818" s="84" t="s">
        <v>14349</v>
      </c>
      <c r="B3818" s="84">
        <v>2</v>
      </c>
      <c r="C3818" s="122">
        <v>0</v>
      </c>
      <c r="D3818" s="84" t="s">
        <v>12059</v>
      </c>
      <c r="E3818" s="84" t="b">
        <v>0</v>
      </c>
      <c r="F3818" s="84" t="b">
        <v>0</v>
      </c>
      <c r="G3818" s="84" t="b">
        <v>0</v>
      </c>
    </row>
    <row r="3819" spans="1:7" x14ac:dyDescent="0.25">
      <c r="A3819" s="84" t="s">
        <v>15697</v>
      </c>
      <c r="B3819" s="84">
        <v>2</v>
      </c>
      <c r="C3819" s="122">
        <v>0</v>
      </c>
      <c r="D3819" s="84" t="s">
        <v>12059</v>
      </c>
      <c r="E3819" s="84" t="b">
        <v>0</v>
      </c>
      <c r="F3819" s="84" t="b">
        <v>0</v>
      </c>
      <c r="G3819" s="84" t="b">
        <v>0</v>
      </c>
    </row>
    <row r="3820" spans="1:7" x14ac:dyDescent="0.25">
      <c r="A3820" s="84" t="s">
        <v>14555</v>
      </c>
      <c r="B3820" s="84">
        <v>2</v>
      </c>
      <c r="C3820" s="122">
        <v>0</v>
      </c>
      <c r="D3820" s="84" t="s">
        <v>12059</v>
      </c>
      <c r="E3820" s="84" t="b">
        <v>0</v>
      </c>
      <c r="F3820" s="84" t="b">
        <v>0</v>
      </c>
      <c r="G3820" s="84" t="b">
        <v>0</v>
      </c>
    </row>
    <row r="3821" spans="1:7" x14ac:dyDescent="0.25">
      <c r="A3821" s="84" t="s">
        <v>829</v>
      </c>
      <c r="B3821" s="84">
        <v>2</v>
      </c>
      <c r="C3821" s="122">
        <v>0</v>
      </c>
      <c r="D3821" s="84" t="s">
        <v>12059</v>
      </c>
      <c r="E3821" s="84" t="b">
        <v>0</v>
      </c>
      <c r="F3821" s="84" t="b">
        <v>0</v>
      </c>
      <c r="G3821" s="84" t="b">
        <v>0</v>
      </c>
    </row>
    <row r="3822" spans="1:7" x14ac:dyDescent="0.25">
      <c r="A3822" s="84" t="s">
        <v>828</v>
      </c>
      <c r="B3822" s="84">
        <v>2</v>
      </c>
      <c r="C3822" s="122">
        <v>0</v>
      </c>
      <c r="D3822" s="84" t="s">
        <v>12059</v>
      </c>
      <c r="E3822" s="84" t="b">
        <v>0</v>
      </c>
      <c r="F3822" s="84" t="b">
        <v>0</v>
      </c>
      <c r="G3822" s="84" t="b">
        <v>0</v>
      </c>
    </row>
    <row r="3823" spans="1:7" x14ac:dyDescent="0.25">
      <c r="A3823" s="84" t="s">
        <v>14395</v>
      </c>
      <c r="B3823" s="84">
        <v>2</v>
      </c>
      <c r="C3823" s="122">
        <v>0</v>
      </c>
      <c r="D3823" s="84" t="s">
        <v>12059</v>
      </c>
      <c r="E3823" s="84" t="b">
        <v>0</v>
      </c>
      <c r="F3823" s="84" t="b">
        <v>0</v>
      </c>
      <c r="G3823" s="84" t="b">
        <v>0</v>
      </c>
    </row>
    <row r="3824" spans="1:7" x14ac:dyDescent="0.25">
      <c r="A3824" s="84" t="s">
        <v>731</v>
      </c>
      <c r="B3824" s="84">
        <v>2</v>
      </c>
      <c r="C3824" s="122">
        <v>0</v>
      </c>
      <c r="D3824" s="84" t="s">
        <v>12059</v>
      </c>
      <c r="E3824" s="84" t="b">
        <v>0</v>
      </c>
      <c r="F3824" s="84" t="b">
        <v>0</v>
      </c>
      <c r="G3824" s="84" t="b">
        <v>0</v>
      </c>
    </row>
    <row r="3825" spans="1:7" x14ac:dyDescent="0.25">
      <c r="A3825" s="84" t="s">
        <v>14370</v>
      </c>
      <c r="B3825" s="84">
        <v>2</v>
      </c>
      <c r="C3825" s="122">
        <v>0</v>
      </c>
      <c r="D3825" s="84" t="s">
        <v>12059</v>
      </c>
      <c r="E3825" s="84" t="b">
        <v>0</v>
      </c>
      <c r="F3825" s="84" t="b">
        <v>0</v>
      </c>
      <c r="G3825" s="84" t="b">
        <v>0</v>
      </c>
    </row>
    <row r="3826" spans="1:7" x14ac:dyDescent="0.25">
      <c r="A3826" s="84" t="s">
        <v>827</v>
      </c>
      <c r="B3826" s="84">
        <v>2</v>
      </c>
      <c r="C3826" s="122">
        <v>0</v>
      </c>
      <c r="D3826" s="84" t="s">
        <v>12059</v>
      </c>
      <c r="E3826" s="84" t="b">
        <v>0</v>
      </c>
      <c r="F3826" s="84" t="b">
        <v>0</v>
      </c>
      <c r="G3826" s="84" t="b">
        <v>0</v>
      </c>
    </row>
    <row r="3827" spans="1:7" x14ac:dyDescent="0.25">
      <c r="A3827" s="84" t="s">
        <v>826</v>
      </c>
      <c r="B3827" s="84">
        <v>2</v>
      </c>
      <c r="C3827" s="122">
        <v>0</v>
      </c>
      <c r="D3827" s="84" t="s">
        <v>12059</v>
      </c>
      <c r="E3827" s="84" t="b">
        <v>0</v>
      </c>
      <c r="F3827" s="84" t="b">
        <v>0</v>
      </c>
      <c r="G3827" s="84" t="b">
        <v>0</v>
      </c>
    </row>
    <row r="3828" spans="1:7" x14ac:dyDescent="0.25">
      <c r="A3828" s="84" t="s">
        <v>15698</v>
      </c>
      <c r="B3828" s="84">
        <v>2</v>
      </c>
      <c r="C3828" s="122">
        <v>0</v>
      </c>
      <c r="D3828" s="84" t="s">
        <v>12059</v>
      </c>
      <c r="E3828" s="84" t="b">
        <v>0</v>
      </c>
      <c r="F3828" s="84" t="b">
        <v>0</v>
      </c>
      <c r="G3828" s="84" t="b">
        <v>0</v>
      </c>
    </row>
    <row r="3829" spans="1:7" x14ac:dyDescent="0.25">
      <c r="A3829" s="84" t="s">
        <v>15699</v>
      </c>
      <c r="B3829" s="84">
        <v>2</v>
      </c>
      <c r="C3829" s="122">
        <v>0</v>
      </c>
      <c r="D3829" s="84" t="s">
        <v>12059</v>
      </c>
      <c r="E3829" s="84" t="b">
        <v>0</v>
      </c>
      <c r="F3829" s="84" t="b">
        <v>0</v>
      </c>
      <c r="G3829" s="84" t="b">
        <v>0</v>
      </c>
    </row>
    <row r="3830" spans="1:7" x14ac:dyDescent="0.25">
      <c r="A3830" s="84" t="s">
        <v>14413</v>
      </c>
      <c r="B3830" s="84">
        <v>4</v>
      </c>
      <c r="C3830" s="122">
        <v>0</v>
      </c>
      <c r="D3830" s="84" t="s">
        <v>12060</v>
      </c>
      <c r="E3830" s="84" t="b">
        <v>0</v>
      </c>
      <c r="F3830" s="84" t="b">
        <v>0</v>
      </c>
      <c r="G3830" s="84" t="b">
        <v>0</v>
      </c>
    </row>
    <row r="3831" spans="1:7" x14ac:dyDescent="0.25">
      <c r="A3831" s="84" t="s">
        <v>731</v>
      </c>
      <c r="B3831" s="84">
        <v>4</v>
      </c>
      <c r="C3831" s="122">
        <v>0</v>
      </c>
      <c r="D3831" s="84" t="s">
        <v>12060</v>
      </c>
      <c r="E3831" s="84" t="b">
        <v>0</v>
      </c>
      <c r="F3831" s="84" t="b">
        <v>0</v>
      </c>
      <c r="G3831" s="84" t="b">
        <v>0</v>
      </c>
    </row>
    <row r="3832" spans="1:7" x14ac:dyDescent="0.25">
      <c r="A3832" s="84" t="s">
        <v>14349</v>
      </c>
      <c r="B3832" s="84">
        <v>4</v>
      </c>
      <c r="C3832" s="122">
        <v>0</v>
      </c>
      <c r="D3832" s="84" t="s">
        <v>12060</v>
      </c>
      <c r="E3832" s="84" t="b">
        <v>0</v>
      </c>
      <c r="F3832" s="84" t="b">
        <v>0</v>
      </c>
      <c r="G3832" s="84" t="b">
        <v>0</v>
      </c>
    </row>
    <row r="3833" spans="1:7" x14ac:dyDescent="0.25">
      <c r="A3833" s="84" t="s">
        <v>14734</v>
      </c>
      <c r="B3833" s="84">
        <v>4</v>
      </c>
      <c r="C3833" s="122">
        <v>0</v>
      </c>
      <c r="D3833" s="84" t="s">
        <v>12060</v>
      </c>
      <c r="E3833" s="84" t="b">
        <v>0</v>
      </c>
      <c r="F3833" s="84" t="b">
        <v>0</v>
      </c>
      <c r="G3833" s="84" t="b">
        <v>0</v>
      </c>
    </row>
    <row r="3834" spans="1:7" x14ac:dyDescent="0.25">
      <c r="A3834" s="84" t="s">
        <v>902</v>
      </c>
      <c r="B3834" s="84">
        <v>4</v>
      </c>
      <c r="C3834" s="122">
        <v>0</v>
      </c>
      <c r="D3834" s="84" t="s">
        <v>12060</v>
      </c>
      <c r="E3834" s="84" t="b">
        <v>0</v>
      </c>
      <c r="F3834" s="84" t="b">
        <v>0</v>
      </c>
      <c r="G3834" s="84" t="b">
        <v>0</v>
      </c>
    </row>
    <row r="3835" spans="1:7" x14ac:dyDescent="0.25">
      <c r="A3835" s="84" t="s">
        <v>14735</v>
      </c>
      <c r="B3835" s="84">
        <v>4</v>
      </c>
      <c r="C3835" s="122">
        <v>0</v>
      </c>
      <c r="D3835" s="84" t="s">
        <v>12060</v>
      </c>
      <c r="E3835" s="84" t="b">
        <v>0</v>
      </c>
      <c r="F3835" s="84" t="b">
        <v>0</v>
      </c>
      <c r="G3835" s="84" t="b">
        <v>0</v>
      </c>
    </row>
    <row r="3836" spans="1:7" x14ac:dyDescent="0.25">
      <c r="A3836" s="84" t="s">
        <v>12350</v>
      </c>
      <c r="B3836" s="84">
        <v>4</v>
      </c>
      <c r="C3836" s="122">
        <v>0</v>
      </c>
      <c r="D3836" s="84" t="s">
        <v>12060</v>
      </c>
      <c r="E3836" s="84" t="b">
        <v>0</v>
      </c>
      <c r="F3836" s="84" t="b">
        <v>0</v>
      </c>
      <c r="G3836" s="84" t="b">
        <v>0</v>
      </c>
    </row>
    <row r="3837" spans="1:7" x14ac:dyDescent="0.25">
      <c r="A3837" s="84" t="s">
        <v>12296</v>
      </c>
      <c r="B3837" s="84">
        <v>4</v>
      </c>
      <c r="C3837" s="122">
        <v>0</v>
      </c>
      <c r="D3837" s="84" t="s">
        <v>12060</v>
      </c>
      <c r="E3837" s="84" t="b">
        <v>0</v>
      </c>
      <c r="F3837" s="84" t="b">
        <v>0</v>
      </c>
      <c r="G3837" s="84" t="b">
        <v>0</v>
      </c>
    </row>
    <row r="3838" spans="1:7" x14ac:dyDescent="0.25">
      <c r="A3838" s="84" t="s">
        <v>14736</v>
      </c>
      <c r="B3838" s="84">
        <v>4</v>
      </c>
      <c r="C3838" s="122">
        <v>0</v>
      </c>
      <c r="D3838" s="84" t="s">
        <v>12060</v>
      </c>
      <c r="E3838" s="84" t="b">
        <v>0</v>
      </c>
      <c r="F3838" s="84" t="b">
        <v>0</v>
      </c>
      <c r="G3838" s="84" t="b">
        <v>0</v>
      </c>
    </row>
    <row r="3839" spans="1:7" x14ac:dyDescent="0.25">
      <c r="A3839" s="84" t="s">
        <v>14517</v>
      </c>
      <c r="B3839" s="84">
        <v>4</v>
      </c>
      <c r="C3839" s="122">
        <v>0</v>
      </c>
      <c r="D3839" s="84" t="s">
        <v>12060</v>
      </c>
      <c r="E3839" s="84" t="b">
        <v>0</v>
      </c>
      <c r="F3839" s="84" t="b">
        <v>0</v>
      </c>
      <c r="G3839" s="84" t="b">
        <v>0</v>
      </c>
    </row>
    <row r="3840" spans="1:7" x14ac:dyDescent="0.25">
      <c r="A3840" s="84" t="s">
        <v>14387</v>
      </c>
      <c r="B3840" s="84">
        <v>4</v>
      </c>
      <c r="C3840" s="122">
        <v>0</v>
      </c>
      <c r="D3840" s="84" t="s">
        <v>12060</v>
      </c>
      <c r="E3840" s="84" t="b">
        <v>0</v>
      </c>
      <c r="F3840" s="84" t="b">
        <v>0</v>
      </c>
      <c r="G3840" s="84" t="b">
        <v>0</v>
      </c>
    </row>
    <row r="3841" spans="1:7" x14ac:dyDescent="0.25">
      <c r="A3841" s="84" t="s">
        <v>14737</v>
      </c>
      <c r="B3841" s="84">
        <v>4</v>
      </c>
      <c r="C3841" s="122">
        <v>0</v>
      </c>
      <c r="D3841" s="84" t="s">
        <v>12060</v>
      </c>
      <c r="E3841" s="84" t="b">
        <v>0</v>
      </c>
      <c r="F3841" s="84" t="b">
        <v>0</v>
      </c>
      <c r="G3841" s="84" t="b">
        <v>0</v>
      </c>
    </row>
    <row r="3842" spans="1:7" x14ac:dyDescent="0.25">
      <c r="A3842" s="84" t="s">
        <v>558</v>
      </c>
      <c r="B3842" s="84">
        <v>3</v>
      </c>
      <c r="C3842" s="122">
        <v>6.0454227391112869E-3</v>
      </c>
      <c r="D3842" s="84" t="s">
        <v>12060</v>
      </c>
      <c r="E3842" s="84" t="b">
        <v>0</v>
      </c>
      <c r="F3842" s="84" t="b">
        <v>0</v>
      </c>
      <c r="G3842" s="84" t="b">
        <v>0</v>
      </c>
    </row>
    <row r="3843" spans="1:7" x14ac:dyDescent="0.25">
      <c r="A3843" s="84" t="s">
        <v>14940</v>
      </c>
      <c r="B3843" s="84">
        <v>3</v>
      </c>
      <c r="C3843" s="122">
        <v>6.0454227391112869E-3</v>
      </c>
      <c r="D3843" s="84" t="s">
        <v>12060</v>
      </c>
      <c r="E3843" s="84" t="b">
        <v>0</v>
      </c>
      <c r="F3843" s="84" t="b">
        <v>0</v>
      </c>
      <c r="G3843" s="84" t="b">
        <v>0</v>
      </c>
    </row>
    <row r="3844" spans="1:7" x14ac:dyDescent="0.25">
      <c r="A3844" s="84" t="s">
        <v>14237</v>
      </c>
      <c r="B3844" s="84">
        <v>3</v>
      </c>
      <c r="C3844" s="122">
        <v>0</v>
      </c>
      <c r="D3844" s="84" t="s">
        <v>12061</v>
      </c>
      <c r="E3844" s="84" t="b">
        <v>0</v>
      </c>
      <c r="F3844" s="84" t="b">
        <v>0</v>
      </c>
      <c r="G3844" s="84" t="b">
        <v>0</v>
      </c>
    </row>
    <row r="3845" spans="1:7" x14ac:dyDescent="0.25">
      <c r="A3845" s="84" t="s">
        <v>14726</v>
      </c>
      <c r="B3845" s="84">
        <v>3</v>
      </c>
      <c r="C3845" s="122">
        <v>0</v>
      </c>
      <c r="D3845" s="84" t="s">
        <v>12061</v>
      </c>
      <c r="E3845" s="84" t="b">
        <v>0</v>
      </c>
      <c r="F3845" s="84" t="b">
        <v>0</v>
      </c>
      <c r="G3845" s="84" t="b">
        <v>0</v>
      </c>
    </row>
    <row r="3846" spans="1:7" x14ac:dyDescent="0.25">
      <c r="A3846" s="84" t="s">
        <v>14955</v>
      </c>
      <c r="B3846" s="84">
        <v>3</v>
      </c>
      <c r="C3846" s="122">
        <v>0</v>
      </c>
      <c r="D3846" s="84" t="s">
        <v>12061</v>
      </c>
      <c r="E3846" s="84" t="b">
        <v>0</v>
      </c>
      <c r="F3846" s="84" t="b">
        <v>0</v>
      </c>
      <c r="G3846" s="84" t="b">
        <v>0</v>
      </c>
    </row>
    <row r="3847" spans="1:7" x14ac:dyDescent="0.25">
      <c r="A3847" s="84" t="s">
        <v>14956</v>
      </c>
      <c r="B3847" s="84">
        <v>3</v>
      </c>
      <c r="C3847" s="122">
        <v>0</v>
      </c>
      <c r="D3847" s="84" t="s">
        <v>12061</v>
      </c>
      <c r="E3847" s="84" t="b">
        <v>0</v>
      </c>
      <c r="F3847" s="84" t="b">
        <v>0</v>
      </c>
      <c r="G3847" s="84" t="b">
        <v>0</v>
      </c>
    </row>
    <row r="3848" spans="1:7" x14ac:dyDescent="0.25">
      <c r="A3848" s="84" t="s">
        <v>731</v>
      </c>
      <c r="B3848" s="84">
        <v>3</v>
      </c>
      <c r="C3848" s="122">
        <v>0</v>
      </c>
      <c r="D3848" s="84" t="s">
        <v>12061</v>
      </c>
      <c r="E3848" s="84" t="b">
        <v>0</v>
      </c>
      <c r="F3848" s="84" t="b">
        <v>0</v>
      </c>
      <c r="G3848" s="84" t="b">
        <v>0</v>
      </c>
    </row>
    <row r="3849" spans="1:7" x14ac:dyDescent="0.25">
      <c r="A3849" s="84" t="s">
        <v>14957</v>
      </c>
      <c r="B3849" s="84">
        <v>3</v>
      </c>
      <c r="C3849" s="122">
        <v>0</v>
      </c>
      <c r="D3849" s="84" t="s">
        <v>12061</v>
      </c>
      <c r="E3849" s="84" t="b">
        <v>0</v>
      </c>
      <c r="F3849" s="84" t="b">
        <v>0</v>
      </c>
      <c r="G3849" s="84" t="b">
        <v>0</v>
      </c>
    </row>
    <row r="3850" spans="1:7" x14ac:dyDescent="0.25">
      <c r="A3850" s="84" t="s">
        <v>823</v>
      </c>
      <c r="B3850" s="84">
        <v>3</v>
      </c>
      <c r="C3850" s="122">
        <v>0</v>
      </c>
      <c r="D3850" s="84" t="s">
        <v>12061</v>
      </c>
      <c r="E3850" s="84" t="b">
        <v>0</v>
      </c>
      <c r="F3850" s="84" t="b">
        <v>0</v>
      </c>
      <c r="G3850" s="84" t="b">
        <v>0</v>
      </c>
    </row>
    <row r="3851" spans="1:7" x14ac:dyDescent="0.25">
      <c r="A3851" s="84" t="s">
        <v>822</v>
      </c>
      <c r="B3851" s="84">
        <v>3</v>
      </c>
      <c r="C3851" s="122">
        <v>0</v>
      </c>
      <c r="D3851" s="84" t="s">
        <v>12061</v>
      </c>
      <c r="E3851" s="84" t="b">
        <v>0</v>
      </c>
      <c r="F3851" s="84" t="b">
        <v>0</v>
      </c>
      <c r="G3851" s="84" t="b">
        <v>0</v>
      </c>
    </row>
    <row r="3852" spans="1:7" x14ac:dyDescent="0.25">
      <c r="A3852" s="84" t="s">
        <v>14958</v>
      </c>
      <c r="B3852" s="84">
        <v>3</v>
      </c>
      <c r="C3852" s="122">
        <v>0</v>
      </c>
      <c r="D3852" s="84" t="s">
        <v>12061</v>
      </c>
      <c r="E3852" s="84" t="b">
        <v>0</v>
      </c>
      <c r="F3852" s="84" t="b">
        <v>0</v>
      </c>
      <c r="G3852" s="84" t="b">
        <v>0</v>
      </c>
    </row>
    <row r="3853" spans="1:7" x14ac:dyDescent="0.25">
      <c r="A3853" s="84" t="s">
        <v>14393</v>
      </c>
      <c r="B3853" s="84">
        <v>6</v>
      </c>
      <c r="C3853" s="122">
        <v>0</v>
      </c>
      <c r="D3853" s="84" t="s">
        <v>12062</v>
      </c>
      <c r="E3853" s="84" t="b">
        <v>0</v>
      </c>
      <c r="F3853" s="84" t="b">
        <v>0</v>
      </c>
      <c r="G3853" s="84" t="b">
        <v>0</v>
      </c>
    </row>
    <row r="3854" spans="1:7" x14ac:dyDescent="0.25">
      <c r="A3854" s="84" t="s">
        <v>14367</v>
      </c>
      <c r="B3854" s="84">
        <v>4</v>
      </c>
      <c r="C3854" s="122">
        <v>0</v>
      </c>
      <c r="D3854" s="84" t="s">
        <v>12062</v>
      </c>
      <c r="E3854" s="84" t="b">
        <v>0</v>
      </c>
      <c r="F3854" s="84" t="b">
        <v>0</v>
      </c>
      <c r="G3854" s="84" t="b">
        <v>0</v>
      </c>
    </row>
    <row r="3855" spans="1:7" x14ac:dyDescent="0.25">
      <c r="A3855" s="84" t="s">
        <v>14234</v>
      </c>
      <c r="B3855" s="84">
        <v>4</v>
      </c>
      <c r="C3855" s="122">
        <v>0</v>
      </c>
      <c r="D3855" s="84" t="s">
        <v>12062</v>
      </c>
      <c r="E3855" s="84" t="b">
        <v>0</v>
      </c>
      <c r="F3855" s="84" t="b">
        <v>0</v>
      </c>
      <c r="G3855" s="84" t="b">
        <v>0</v>
      </c>
    </row>
    <row r="3856" spans="1:7" x14ac:dyDescent="0.25">
      <c r="A3856" s="84" t="s">
        <v>14207</v>
      </c>
      <c r="B3856" s="84">
        <v>4</v>
      </c>
      <c r="C3856" s="122">
        <v>0</v>
      </c>
      <c r="D3856" s="84" t="s">
        <v>12062</v>
      </c>
      <c r="E3856" s="84" t="b">
        <v>0</v>
      </c>
      <c r="F3856" s="84" t="b">
        <v>0</v>
      </c>
      <c r="G3856" s="84" t="b">
        <v>0</v>
      </c>
    </row>
    <row r="3857" spans="1:7" x14ac:dyDescent="0.25">
      <c r="A3857" s="84" t="s">
        <v>14619</v>
      </c>
      <c r="B3857" s="84">
        <v>4</v>
      </c>
      <c r="C3857" s="122">
        <v>0</v>
      </c>
      <c r="D3857" s="84" t="s">
        <v>12062</v>
      </c>
      <c r="E3857" s="84" t="b">
        <v>0</v>
      </c>
      <c r="F3857" s="84" t="b">
        <v>0</v>
      </c>
      <c r="G3857" s="84" t="b">
        <v>0</v>
      </c>
    </row>
    <row r="3858" spans="1:7" x14ac:dyDescent="0.25">
      <c r="A3858" s="84" t="s">
        <v>14195</v>
      </c>
      <c r="B3858" s="84">
        <v>4</v>
      </c>
      <c r="C3858" s="122">
        <v>0</v>
      </c>
      <c r="D3858" s="84" t="s">
        <v>12062</v>
      </c>
      <c r="E3858" s="84" t="b">
        <v>0</v>
      </c>
      <c r="F3858" s="84" t="b">
        <v>0</v>
      </c>
      <c r="G3858" s="84" t="b">
        <v>0</v>
      </c>
    </row>
    <row r="3859" spans="1:7" x14ac:dyDescent="0.25">
      <c r="A3859" s="84" t="s">
        <v>14620</v>
      </c>
      <c r="B3859" s="84">
        <v>4</v>
      </c>
      <c r="C3859" s="122">
        <v>0</v>
      </c>
      <c r="D3859" s="84" t="s">
        <v>12062</v>
      </c>
      <c r="E3859" s="84" t="b">
        <v>0</v>
      </c>
      <c r="F3859" s="84" t="b">
        <v>0</v>
      </c>
      <c r="G3859" s="84" t="b">
        <v>0</v>
      </c>
    </row>
    <row r="3860" spans="1:7" x14ac:dyDescent="0.25">
      <c r="A3860" s="84" t="s">
        <v>14522</v>
      </c>
      <c r="B3860" s="84">
        <v>4</v>
      </c>
      <c r="C3860" s="122">
        <v>0</v>
      </c>
      <c r="D3860" s="84" t="s">
        <v>12062</v>
      </c>
      <c r="E3860" s="84" t="b">
        <v>0</v>
      </c>
      <c r="F3860" s="84" t="b">
        <v>0</v>
      </c>
      <c r="G3860" s="84" t="b">
        <v>0</v>
      </c>
    </row>
    <row r="3861" spans="1:7" x14ac:dyDescent="0.25">
      <c r="A3861" s="84" t="s">
        <v>14323</v>
      </c>
      <c r="B3861" s="84">
        <v>4</v>
      </c>
      <c r="C3861" s="122">
        <v>0</v>
      </c>
      <c r="D3861" s="84" t="s">
        <v>12062</v>
      </c>
      <c r="E3861" s="84" t="b">
        <v>0</v>
      </c>
      <c r="F3861" s="84" t="b">
        <v>0</v>
      </c>
      <c r="G3861" s="84" t="b">
        <v>0</v>
      </c>
    </row>
    <row r="3862" spans="1:7" x14ac:dyDescent="0.25">
      <c r="A3862" s="84" t="s">
        <v>14320</v>
      </c>
      <c r="B3862" s="84">
        <v>4</v>
      </c>
      <c r="C3862" s="122">
        <v>0</v>
      </c>
      <c r="D3862" s="84" t="s">
        <v>12062</v>
      </c>
      <c r="E3862" s="84" t="b">
        <v>0</v>
      </c>
      <c r="F3862" s="84" t="b">
        <v>0</v>
      </c>
      <c r="G3862" s="84" t="b">
        <v>0</v>
      </c>
    </row>
    <row r="3863" spans="1:7" x14ac:dyDescent="0.25">
      <c r="A3863" s="84" t="s">
        <v>14621</v>
      </c>
      <c r="B3863" s="84">
        <v>4</v>
      </c>
      <c r="C3863" s="122">
        <v>0</v>
      </c>
      <c r="D3863" s="84" t="s">
        <v>12062</v>
      </c>
      <c r="E3863" s="84" t="b">
        <v>0</v>
      </c>
      <c r="F3863" s="84" t="b">
        <v>0</v>
      </c>
      <c r="G3863" s="84" t="b">
        <v>0</v>
      </c>
    </row>
    <row r="3864" spans="1:7" x14ac:dyDescent="0.25">
      <c r="A3864" s="84" t="s">
        <v>2679</v>
      </c>
      <c r="B3864" s="84">
        <v>4</v>
      </c>
      <c r="C3864" s="122">
        <v>0</v>
      </c>
      <c r="D3864" s="84" t="s">
        <v>12062</v>
      </c>
      <c r="E3864" s="84" t="b">
        <v>0</v>
      </c>
      <c r="F3864" s="84" t="b">
        <v>0</v>
      </c>
      <c r="G3864" s="84" t="b">
        <v>0</v>
      </c>
    </row>
    <row r="3865" spans="1:7" x14ac:dyDescent="0.25">
      <c r="A3865" s="84" t="s">
        <v>14815</v>
      </c>
      <c r="B3865" s="84">
        <v>4</v>
      </c>
      <c r="C3865" s="122">
        <v>0</v>
      </c>
      <c r="D3865" s="84" t="s">
        <v>12062</v>
      </c>
      <c r="E3865" s="84" t="b">
        <v>0</v>
      </c>
      <c r="F3865" s="84" t="b">
        <v>0</v>
      </c>
      <c r="G3865" s="84" t="b">
        <v>0</v>
      </c>
    </row>
    <row r="3866" spans="1:7" x14ac:dyDescent="0.25">
      <c r="A3866" s="84" t="s">
        <v>214</v>
      </c>
      <c r="B3866" s="84">
        <v>3</v>
      </c>
      <c r="C3866" s="122">
        <v>5.2791015468295743E-3</v>
      </c>
      <c r="D3866" s="84" t="s">
        <v>12062</v>
      </c>
      <c r="E3866" s="84" t="b">
        <v>0</v>
      </c>
      <c r="F3866" s="84" t="b">
        <v>0</v>
      </c>
      <c r="G3866" s="84" t="b">
        <v>0</v>
      </c>
    </row>
    <row r="3867" spans="1:7" x14ac:dyDescent="0.25">
      <c r="A3867" s="84" t="s">
        <v>12259</v>
      </c>
      <c r="B3867" s="84">
        <v>2</v>
      </c>
      <c r="C3867" s="122">
        <v>8.4797181877177812E-3</v>
      </c>
      <c r="D3867" s="84" t="s">
        <v>12062</v>
      </c>
      <c r="E3867" s="84" t="b">
        <v>0</v>
      </c>
      <c r="F3867" s="84" t="b">
        <v>0</v>
      </c>
      <c r="G3867" s="84" t="b">
        <v>0</v>
      </c>
    </row>
    <row r="3868" spans="1:7" x14ac:dyDescent="0.25">
      <c r="A3868" s="84" t="s">
        <v>731</v>
      </c>
      <c r="B3868" s="84">
        <v>2</v>
      </c>
      <c r="C3868" s="122">
        <v>8.4797181877177812E-3</v>
      </c>
      <c r="D3868" s="84" t="s">
        <v>12062</v>
      </c>
      <c r="E3868" s="84" t="b">
        <v>0</v>
      </c>
      <c r="F3868" s="84" t="b">
        <v>0</v>
      </c>
      <c r="G3868" s="84" t="b">
        <v>0</v>
      </c>
    </row>
    <row r="3869" spans="1:7" x14ac:dyDescent="0.25">
      <c r="A3869" s="84" t="s">
        <v>14971</v>
      </c>
      <c r="B3869" s="84">
        <v>2</v>
      </c>
      <c r="C3869" s="122">
        <v>8.4797181877177812E-3</v>
      </c>
      <c r="D3869" s="84" t="s">
        <v>12062</v>
      </c>
      <c r="E3869" s="84" t="b">
        <v>0</v>
      </c>
      <c r="F3869" s="84" t="b">
        <v>0</v>
      </c>
      <c r="G3869" s="84" t="b">
        <v>0</v>
      </c>
    </row>
    <row r="3870" spans="1:7" x14ac:dyDescent="0.25">
      <c r="A3870" s="84" t="s">
        <v>787</v>
      </c>
      <c r="B3870" s="84">
        <v>2</v>
      </c>
      <c r="C3870" s="122">
        <v>8.4797181877177812E-3</v>
      </c>
      <c r="D3870" s="84" t="s">
        <v>12062</v>
      </c>
      <c r="E3870" s="84" t="b">
        <v>0</v>
      </c>
      <c r="F3870" s="84" t="b">
        <v>0</v>
      </c>
      <c r="G3870" s="84" t="b">
        <v>0</v>
      </c>
    </row>
    <row r="3871" spans="1:7" x14ac:dyDescent="0.25">
      <c r="A3871" s="84" t="s">
        <v>15723</v>
      </c>
      <c r="B3871" s="84">
        <v>2</v>
      </c>
      <c r="C3871" s="122">
        <v>8.4797181877177812E-3</v>
      </c>
      <c r="D3871" s="84" t="s">
        <v>12062</v>
      </c>
      <c r="E3871" s="84" t="b">
        <v>0</v>
      </c>
      <c r="F3871" s="84" t="b">
        <v>0</v>
      </c>
      <c r="G3871" s="84" t="b">
        <v>0</v>
      </c>
    </row>
    <row r="3872" spans="1:7" x14ac:dyDescent="0.25">
      <c r="A3872" s="84" t="s">
        <v>12258</v>
      </c>
      <c r="B3872" s="84">
        <v>8</v>
      </c>
      <c r="C3872" s="122">
        <v>0</v>
      </c>
      <c r="D3872" s="84" t="s">
        <v>12063</v>
      </c>
      <c r="E3872" s="84" t="b">
        <v>0</v>
      </c>
      <c r="F3872" s="84" t="b">
        <v>0</v>
      </c>
      <c r="G3872" s="84" t="b">
        <v>0</v>
      </c>
    </row>
    <row r="3873" spans="1:7" x14ac:dyDescent="0.25">
      <c r="A3873" s="84" t="s">
        <v>14195</v>
      </c>
      <c r="B3873" s="84">
        <v>6</v>
      </c>
      <c r="C3873" s="122">
        <v>0</v>
      </c>
      <c r="D3873" s="84" t="s">
        <v>12063</v>
      </c>
      <c r="E3873" s="84" t="b">
        <v>0</v>
      </c>
      <c r="F3873" s="84" t="b">
        <v>0</v>
      </c>
      <c r="G3873" s="84" t="b">
        <v>0</v>
      </c>
    </row>
    <row r="3874" spans="1:7" x14ac:dyDescent="0.25">
      <c r="A3874" s="84" t="s">
        <v>2788</v>
      </c>
      <c r="B3874" s="84">
        <v>6</v>
      </c>
      <c r="C3874" s="122">
        <v>0</v>
      </c>
      <c r="D3874" s="84" t="s">
        <v>12063</v>
      </c>
      <c r="E3874" s="84" t="b">
        <v>0</v>
      </c>
      <c r="F3874" s="84" t="b">
        <v>0</v>
      </c>
      <c r="G3874" s="84" t="b">
        <v>0</v>
      </c>
    </row>
    <row r="3875" spans="1:7" x14ac:dyDescent="0.25">
      <c r="A3875" s="84" t="s">
        <v>14326</v>
      </c>
      <c r="B3875" s="84">
        <v>6</v>
      </c>
      <c r="C3875" s="122">
        <v>0</v>
      </c>
      <c r="D3875" s="84" t="s">
        <v>12063</v>
      </c>
      <c r="E3875" s="84" t="b">
        <v>0</v>
      </c>
      <c r="F3875" s="84" t="b">
        <v>0</v>
      </c>
      <c r="G3875" s="84" t="b">
        <v>0</v>
      </c>
    </row>
    <row r="3876" spans="1:7" x14ac:dyDescent="0.25">
      <c r="A3876" s="84" t="s">
        <v>14287</v>
      </c>
      <c r="B3876" s="84">
        <v>6</v>
      </c>
      <c r="C3876" s="122">
        <v>0</v>
      </c>
      <c r="D3876" s="84" t="s">
        <v>12063</v>
      </c>
      <c r="E3876" s="84" t="b">
        <v>0</v>
      </c>
      <c r="F3876" s="84" t="b">
        <v>0</v>
      </c>
      <c r="G3876" s="84" t="b">
        <v>0</v>
      </c>
    </row>
    <row r="3877" spans="1:7" x14ac:dyDescent="0.25">
      <c r="A3877" s="84" t="s">
        <v>12301</v>
      </c>
      <c r="B3877" s="84">
        <v>6</v>
      </c>
      <c r="C3877" s="122">
        <v>0</v>
      </c>
      <c r="D3877" s="84" t="s">
        <v>12063</v>
      </c>
      <c r="E3877" s="84" t="b">
        <v>0</v>
      </c>
      <c r="F3877" s="84" t="b">
        <v>0</v>
      </c>
      <c r="G3877" s="84" t="b">
        <v>0</v>
      </c>
    </row>
    <row r="3878" spans="1:7" x14ac:dyDescent="0.25">
      <c r="A3878" s="84" t="s">
        <v>2922</v>
      </c>
      <c r="B3878" s="84">
        <v>6</v>
      </c>
      <c r="C3878" s="122">
        <v>0</v>
      </c>
      <c r="D3878" s="84" t="s">
        <v>12063</v>
      </c>
      <c r="E3878" s="84" t="b">
        <v>0</v>
      </c>
      <c r="F3878" s="84" t="b">
        <v>0</v>
      </c>
      <c r="G3878" s="84" t="b">
        <v>0</v>
      </c>
    </row>
    <row r="3879" spans="1:7" x14ac:dyDescent="0.25">
      <c r="A3879" s="84" t="s">
        <v>14215</v>
      </c>
      <c r="B3879" s="84">
        <v>6</v>
      </c>
      <c r="C3879" s="122">
        <v>0</v>
      </c>
      <c r="D3879" s="84" t="s">
        <v>12063</v>
      </c>
      <c r="E3879" s="84" t="b">
        <v>0</v>
      </c>
      <c r="F3879" s="84" t="b">
        <v>0</v>
      </c>
      <c r="G3879" s="84" t="b">
        <v>0</v>
      </c>
    </row>
    <row r="3880" spans="1:7" x14ac:dyDescent="0.25">
      <c r="A3880" s="84" t="s">
        <v>2793</v>
      </c>
      <c r="B3880" s="84">
        <v>6</v>
      </c>
      <c r="C3880" s="122">
        <v>0</v>
      </c>
      <c r="D3880" s="84" t="s">
        <v>12063</v>
      </c>
      <c r="E3880" s="84" t="b">
        <v>0</v>
      </c>
      <c r="F3880" s="84" t="b">
        <v>0</v>
      </c>
      <c r="G3880" s="84" t="b">
        <v>0</v>
      </c>
    </row>
    <row r="3881" spans="1:7" x14ac:dyDescent="0.25">
      <c r="A3881" s="84" t="s">
        <v>14286</v>
      </c>
      <c r="B3881" s="84">
        <v>4</v>
      </c>
      <c r="C3881" s="122">
        <v>7.6561416980730967E-3</v>
      </c>
      <c r="D3881" s="84" t="s">
        <v>12063</v>
      </c>
      <c r="E3881" s="84" t="b">
        <v>0</v>
      </c>
      <c r="F3881" s="84" t="b">
        <v>0</v>
      </c>
      <c r="G3881" s="84" t="b">
        <v>0</v>
      </c>
    </row>
    <row r="3882" spans="1:7" x14ac:dyDescent="0.25">
      <c r="A3882" s="84" t="s">
        <v>320</v>
      </c>
      <c r="B3882" s="84">
        <v>2</v>
      </c>
      <c r="C3882" s="122">
        <v>1.0372201189557879E-2</v>
      </c>
      <c r="D3882" s="84" t="s">
        <v>12063</v>
      </c>
      <c r="E3882" s="84" t="b">
        <v>0</v>
      </c>
      <c r="F3882" s="84" t="b">
        <v>0</v>
      </c>
      <c r="G3882" s="84" t="b">
        <v>0</v>
      </c>
    </row>
    <row r="3883" spans="1:7" x14ac:dyDescent="0.25">
      <c r="A3883" s="84" t="s">
        <v>15686</v>
      </c>
      <c r="B3883" s="84">
        <v>2</v>
      </c>
      <c r="C3883" s="122">
        <v>1.0372201189557879E-2</v>
      </c>
      <c r="D3883" s="84" t="s">
        <v>12063</v>
      </c>
      <c r="E3883" s="84" t="b">
        <v>0</v>
      </c>
      <c r="F3883" s="84" t="b">
        <v>0</v>
      </c>
      <c r="G3883" s="84" t="b">
        <v>0</v>
      </c>
    </row>
    <row r="3884" spans="1:7" x14ac:dyDescent="0.25">
      <c r="A3884" s="84" t="s">
        <v>318</v>
      </c>
      <c r="B3884" s="84">
        <v>2</v>
      </c>
      <c r="C3884" s="122">
        <v>1.0372201189557879E-2</v>
      </c>
      <c r="D3884" s="84" t="s">
        <v>12063</v>
      </c>
      <c r="E3884" s="84" t="b">
        <v>0</v>
      </c>
      <c r="F3884" s="84" t="b">
        <v>0</v>
      </c>
      <c r="G3884" s="84" t="b">
        <v>0</v>
      </c>
    </row>
    <row r="3885" spans="1:7" x14ac:dyDescent="0.25">
      <c r="A3885" s="84" t="s">
        <v>14203</v>
      </c>
      <c r="B3885" s="84">
        <v>2</v>
      </c>
      <c r="C3885" s="122">
        <v>1.0372201189557879E-2</v>
      </c>
      <c r="D3885" s="84" t="s">
        <v>12063</v>
      </c>
      <c r="E3885" s="84" t="b">
        <v>0</v>
      </c>
      <c r="F3885" s="84" t="b">
        <v>0</v>
      </c>
      <c r="G3885" s="84" t="b">
        <v>0</v>
      </c>
    </row>
    <row r="3886" spans="1:7" x14ac:dyDescent="0.25">
      <c r="A3886" s="84" t="s">
        <v>2917</v>
      </c>
      <c r="B3886" s="84">
        <v>2</v>
      </c>
      <c r="C3886" s="122">
        <v>1.0372201189557879E-2</v>
      </c>
      <c r="D3886" s="84" t="s">
        <v>12063</v>
      </c>
      <c r="E3886" s="84" t="b">
        <v>0</v>
      </c>
      <c r="F3886" s="84" t="b">
        <v>0</v>
      </c>
      <c r="G3886" s="84" t="b">
        <v>0</v>
      </c>
    </row>
    <row r="3887" spans="1:7" x14ac:dyDescent="0.25">
      <c r="A3887" s="84" t="s">
        <v>14628</v>
      </c>
      <c r="B3887" s="84">
        <v>2</v>
      </c>
      <c r="C3887" s="122">
        <v>1.0372201189557879E-2</v>
      </c>
      <c r="D3887" s="84" t="s">
        <v>12063</v>
      </c>
      <c r="E3887" s="84" t="b">
        <v>0</v>
      </c>
      <c r="F3887" s="84" t="b">
        <v>0</v>
      </c>
      <c r="G3887" s="84" t="b">
        <v>0</v>
      </c>
    </row>
    <row r="3888" spans="1:7" x14ac:dyDescent="0.25">
      <c r="A3888" s="84" t="s">
        <v>731</v>
      </c>
      <c r="B3888" s="84">
        <v>2</v>
      </c>
      <c r="C3888" s="122">
        <v>1.0372201189557879E-2</v>
      </c>
      <c r="D3888" s="84" t="s">
        <v>12063</v>
      </c>
      <c r="E3888" s="84" t="b">
        <v>0</v>
      </c>
      <c r="F3888" s="84" t="b">
        <v>0</v>
      </c>
      <c r="G3888" s="84" t="b">
        <v>0</v>
      </c>
    </row>
    <row r="3889" spans="1:7" x14ac:dyDescent="0.25">
      <c r="A3889" s="84" t="s">
        <v>14352</v>
      </c>
      <c r="B3889" s="84">
        <v>2</v>
      </c>
      <c r="C3889" s="122">
        <v>1.0372201189557879E-2</v>
      </c>
      <c r="D3889" s="84" t="s">
        <v>12063</v>
      </c>
      <c r="E3889" s="84" t="b">
        <v>0</v>
      </c>
      <c r="F3889" s="84" t="b">
        <v>0</v>
      </c>
      <c r="G3889" s="84" t="b">
        <v>0</v>
      </c>
    </row>
    <row r="3890" spans="1:7" x14ac:dyDescent="0.25">
      <c r="A3890" s="84" t="s">
        <v>2685</v>
      </c>
      <c r="B3890" s="84">
        <v>2</v>
      </c>
      <c r="C3890" s="122">
        <v>1.0372201189557879E-2</v>
      </c>
      <c r="D3890" s="84" t="s">
        <v>12063</v>
      </c>
      <c r="E3890" s="84" t="b">
        <v>0</v>
      </c>
      <c r="F3890" s="84" t="b">
        <v>0</v>
      </c>
      <c r="G3890" s="84" t="b">
        <v>0</v>
      </c>
    </row>
    <row r="3891" spans="1:7" x14ac:dyDescent="0.25">
      <c r="A3891" s="84" t="s">
        <v>14812</v>
      </c>
      <c r="B3891" s="84">
        <v>2</v>
      </c>
      <c r="C3891" s="122">
        <v>1.0372201189557879E-2</v>
      </c>
      <c r="D3891" s="84" t="s">
        <v>12063</v>
      </c>
      <c r="E3891" s="84" t="b">
        <v>0</v>
      </c>
      <c r="F3891" s="84" t="b">
        <v>0</v>
      </c>
      <c r="G3891" s="84" t="b">
        <v>0</v>
      </c>
    </row>
    <row r="3892" spans="1:7" x14ac:dyDescent="0.25">
      <c r="A3892" s="84" t="s">
        <v>14305</v>
      </c>
      <c r="B3892" s="84">
        <v>2</v>
      </c>
      <c r="C3892" s="122">
        <v>1.0372201189557879E-2</v>
      </c>
      <c r="D3892" s="84" t="s">
        <v>12063</v>
      </c>
      <c r="E3892" s="84" t="b">
        <v>0</v>
      </c>
      <c r="F3892" s="84" t="b">
        <v>0</v>
      </c>
      <c r="G3892" s="84" t="b">
        <v>0</v>
      </c>
    </row>
    <row r="3893" spans="1:7" x14ac:dyDescent="0.25">
      <c r="A3893" s="84" t="s">
        <v>951</v>
      </c>
      <c r="B3893" s="84">
        <v>2</v>
      </c>
      <c r="C3893" s="122">
        <v>1.0372201189557879E-2</v>
      </c>
      <c r="D3893" s="84" t="s">
        <v>12063</v>
      </c>
      <c r="E3893" s="84" t="b">
        <v>0</v>
      </c>
      <c r="F3893" s="84" t="b">
        <v>0</v>
      </c>
      <c r="G3893" s="84" t="b">
        <v>0</v>
      </c>
    </row>
    <row r="3894" spans="1:7" x14ac:dyDescent="0.25">
      <c r="A3894" s="84" t="s">
        <v>2687</v>
      </c>
      <c r="B3894" s="84">
        <v>2</v>
      </c>
      <c r="C3894" s="122">
        <v>1.0372201189557879E-2</v>
      </c>
      <c r="D3894" s="84" t="s">
        <v>12063</v>
      </c>
      <c r="E3894" s="84" t="b">
        <v>0</v>
      </c>
      <c r="F3894" s="84" t="b">
        <v>0</v>
      </c>
      <c r="G3894" s="84" t="b">
        <v>0</v>
      </c>
    </row>
    <row r="3895" spans="1:7" x14ac:dyDescent="0.25">
      <c r="A3895" s="84" t="s">
        <v>796</v>
      </c>
      <c r="B3895" s="84">
        <v>2</v>
      </c>
      <c r="C3895" s="122">
        <v>1.0372201189557879E-2</v>
      </c>
      <c r="D3895" s="84" t="s">
        <v>12063</v>
      </c>
      <c r="E3895" s="84" t="b">
        <v>0</v>
      </c>
      <c r="F3895" s="84" t="b">
        <v>0</v>
      </c>
      <c r="G3895" s="84" t="b">
        <v>0</v>
      </c>
    </row>
    <row r="3896" spans="1:7" x14ac:dyDescent="0.25">
      <c r="A3896" s="84" t="s">
        <v>14813</v>
      </c>
      <c r="B3896" s="84">
        <v>2</v>
      </c>
      <c r="C3896" s="122">
        <v>1.0372201189557879E-2</v>
      </c>
      <c r="D3896" s="84" t="s">
        <v>12063</v>
      </c>
      <c r="E3896" s="84" t="b">
        <v>0</v>
      </c>
      <c r="F3896" s="84" t="b">
        <v>0</v>
      </c>
      <c r="G3896" s="84" t="b">
        <v>0</v>
      </c>
    </row>
    <row r="3897" spans="1:7" x14ac:dyDescent="0.25">
      <c r="A3897" s="84" t="s">
        <v>14814</v>
      </c>
      <c r="B3897" s="84">
        <v>2</v>
      </c>
      <c r="C3897" s="122">
        <v>1.0372201189557879E-2</v>
      </c>
      <c r="D3897" s="84" t="s">
        <v>12063</v>
      </c>
      <c r="E3897" s="84" t="b">
        <v>0</v>
      </c>
      <c r="F3897" s="84" t="b">
        <v>0</v>
      </c>
      <c r="G3897" s="84" t="b">
        <v>0</v>
      </c>
    </row>
    <row r="3898" spans="1:7" x14ac:dyDescent="0.25">
      <c r="A3898" s="84" t="s">
        <v>14268</v>
      </c>
      <c r="B3898" s="84">
        <v>3</v>
      </c>
      <c r="C3898" s="122">
        <v>0</v>
      </c>
      <c r="D3898" s="84" t="s">
        <v>12064</v>
      </c>
      <c r="E3898" s="84" t="b">
        <v>0</v>
      </c>
      <c r="F3898" s="84" t="b">
        <v>0</v>
      </c>
      <c r="G3898" s="84" t="b">
        <v>0</v>
      </c>
    </row>
    <row r="3899" spans="1:7" x14ac:dyDescent="0.25">
      <c r="A3899" s="84" t="s">
        <v>12364</v>
      </c>
      <c r="B3899" s="84">
        <v>3</v>
      </c>
      <c r="C3899" s="122">
        <v>0</v>
      </c>
      <c r="D3899" s="84" t="s">
        <v>12064</v>
      </c>
      <c r="E3899" s="84" t="b">
        <v>0</v>
      </c>
      <c r="F3899" s="84" t="b">
        <v>0</v>
      </c>
      <c r="G3899" s="84" t="b">
        <v>0</v>
      </c>
    </row>
    <row r="3900" spans="1:7" x14ac:dyDescent="0.25">
      <c r="A3900" s="84" t="s">
        <v>14246</v>
      </c>
      <c r="B3900" s="84">
        <v>3</v>
      </c>
      <c r="C3900" s="122">
        <v>0</v>
      </c>
      <c r="D3900" s="84" t="s">
        <v>12064</v>
      </c>
      <c r="E3900" s="84" t="b">
        <v>0</v>
      </c>
      <c r="F3900" s="84" t="b">
        <v>0</v>
      </c>
      <c r="G3900" s="84" t="b">
        <v>0</v>
      </c>
    </row>
    <row r="3901" spans="1:7" x14ac:dyDescent="0.25">
      <c r="A3901" s="84" t="s">
        <v>14377</v>
      </c>
      <c r="B3901" s="84">
        <v>3</v>
      </c>
      <c r="C3901" s="122">
        <v>0</v>
      </c>
      <c r="D3901" s="84" t="s">
        <v>12064</v>
      </c>
      <c r="E3901" s="84" t="b">
        <v>0</v>
      </c>
      <c r="F3901" s="84" t="b">
        <v>0</v>
      </c>
      <c r="G3901" s="84" t="b">
        <v>0</v>
      </c>
    </row>
    <row r="3902" spans="1:7" x14ac:dyDescent="0.25">
      <c r="A3902" s="84" t="s">
        <v>14478</v>
      </c>
      <c r="B3902" s="84">
        <v>3</v>
      </c>
      <c r="C3902" s="122">
        <v>0</v>
      </c>
      <c r="D3902" s="84" t="s">
        <v>12064</v>
      </c>
      <c r="E3902" s="84" t="b">
        <v>0</v>
      </c>
      <c r="F3902" s="84" t="b">
        <v>0</v>
      </c>
      <c r="G3902" s="84" t="b">
        <v>0</v>
      </c>
    </row>
    <row r="3903" spans="1:7" x14ac:dyDescent="0.25">
      <c r="A3903" s="84" t="s">
        <v>731</v>
      </c>
      <c r="B3903" s="84">
        <v>3</v>
      </c>
      <c r="C3903" s="122">
        <v>0</v>
      </c>
      <c r="D3903" s="84" t="s">
        <v>12064</v>
      </c>
      <c r="E3903" s="84" t="b">
        <v>0</v>
      </c>
      <c r="F3903" s="84" t="b">
        <v>0</v>
      </c>
      <c r="G3903" s="84" t="b">
        <v>0</v>
      </c>
    </row>
    <row r="3904" spans="1:7" x14ac:dyDescent="0.25">
      <c r="A3904" s="84" t="s">
        <v>832</v>
      </c>
      <c r="B3904" s="84">
        <v>3</v>
      </c>
      <c r="C3904" s="122">
        <v>0</v>
      </c>
      <c r="D3904" s="84" t="s">
        <v>12064</v>
      </c>
      <c r="E3904" s="84" t="b">
        <v>0</v>
      </c>
      <c r="F3904" s="84" t="b">
        <v>0</v>
      </c>
      <c r="G3904" s="84" t="b">
        <v>0</v>
      </c>
    </row>
    <row r="3905" spans="1:7" x14ac:dyDescent="0.25">
      <c r="A3905" s="84" t="s">
        <v>14568</v>
      </c>
      <c r="B3905" s="84">
        <v>5</v>
      </c>
      <c r="C3905" s="122">
        <v>0</v>
      </c>
      <c r="D3905" s="84" t="s">
        <v>12065</v>
      </c>
      <c r="E3905" s="84" t="b">
        <v>0</v>
      </c>
      <c r="F3905" s="84" t="b">
        <v>0</v>
      </c>
      <c r="G3905" s="84" t="b">
        <v>0</v>
      </c>
    </row>
    <row r="3906" spans="1:7" x14ac:dyDescent="0.25">
      <c r="A3906" s="84" t="s">
        <v>14365</v>
      </c>
      <c r="B3906" s="84">
        <v>5</v>
      </c>
      <c r="C3906" s="122">
        <v>0</v>
      </c>
      <c r="D3906" s="84" t="s">
        <v>12065</v>
      </c>
      <c r="E3906" s="84" t="b">
        <v>0</v>
      </c>
      <c r="F3906" s="84" t="b">
        <v>0</v>
      </c>
      <c r="G3906" s="84" t="b">
        <v>0</v>
      </c>
    </row>
    <row r="3907" spans="1:7" x14ac:dyDescent="0.25">
      <c r="A3907" s="84" t="s">
        <v>14297</v>
      </c>
      <c r="B3907" s="84">
        <v>5</v>
      </c>
      <c r="C3907" s="122">
        <v>0</v>
      </c>
      <c r="D3907" s="84" t="s">
        <v>12065</v>
      </c>
      <c r="E3907" s="84" t="b">
        <v>0</v>
      </c>
      <c r="F3907" s="84" t="b">
        <v>0</v>
      </c>
      <c r="G3907" s="84" t="b">
        <v>0</v>
      </c>
    </row>
    <row r="3908" spans="1:7" x14ac:dyDescent="0.25">
      <c r="A3908" s="84" t="s">
        <v>14265</v>
      </c>
      <c r="B3908" s="84">
        <v>5</v>
      </c>
      <c r="C3908" s="122">
        <v>0</v>
      </c>
      <c r="D3908" s="84" t="s">
        <v>12065</v>
      </c>
      <c r="E3908" s="84" t="b">
        <v>0</v>
      </c>
      <c r="F3908" s="84" t="b">
        <v>0</v>
      </c>
      <c r="G3908" s="84" t="b">
        <v>0</v>
      </c>
    </row>
    <row r="3909" spans="1:7" x14ac:dyDescent="0.25">
      <c r="A3909" s="84" t="s">
        <v>14569</v>
      </c>
      <c r="B3909" s="84">
        <v>5</v>
      </c>
      <c r="C3909" s="122">
        <v>0</v>
      </c>
      <c r="D3909" s="84" t="s">
        <v>12065</v>
      </c>
      <c r="E3909" s="84" t="b">
        <v>0</v>
      </c>
      <c r="F3909" s="84" t="b">
        <v>0</v>
      </c>
      <c r="G3909" s="84" t="b">
        <v>0</v>
      </c>
    </row>
    <row r="3910" spans="1:7" x14ac:dyDescent="0.25">
      <c r="A3910" s="84" t="s">
        <v>14570</v>
      </c>
      <c r="B3910" s="84">
        <v>5</v>
      </c>
      <c r="C3910" s="122">
        <v>0</v>
      </c>
      <c r="D3910" s="84" t="s">
        <v>12065</v>
      </c>
      <c r="E3910" s="84" t="b">
        <v>0</v>
      </c>
      <c r="F3910" s="84" t="b">
        <v>0</v>
      </c>
      <c r="G3910" s="84" t="b">
        <v>0</v>
      </c>
    </row>
    <row r="3911" spans="1:7" x14ac:dyDescent="0.25">
      <c r="A3911" s="84" t="s">
        <v>731</v>
      </c>
      <c r="B3911" s="84">
        <v>5</v>
      </c>
      <c r="C3911" s="122">
        <v>0</v>
      </c>
      <c r="D3911" s="84" t="s">
        <v>12065</v>
      </c>
      <c r="E3911" s="84" t="b">
        <v>0</v>
      </c>
      <c r="F3911" s="84" t="b">
        <v>0</v>
      </c>
      <c r="G3911" s="84" t="b">
        <v>0</v>
      </c>
    </row>
    <row r="3912" spans="1:7" x14ac:dyDescent="0.25">
      <c r="A3912" s="84" t="s">
        <v>14571</v>
      </c>
      <c r="B3912" s="84">
        <v>5</v>
      </c>
      <c r="C3912" s="122">
        <v>0</v>
      </c>
      <c r="D3912" s="84" t="s">
        <v>12065</v>
      </c>
      <c r="E3912" s="84" t="b">
        <v>0</v>
      </c>
      <c r="F3912" s="84" t="b">
        <v>0</v>
      </c>
      <c r="G3912" s="84" t="b">
        <v>0</v>
      </c>
    </row>
    <row r="3913" spans="1:7" x14ac:dyDescent="0.25">
      <c r="A3913" s="84" t="s">
        <v>694</v>
      </c>
      <c r="B3913" s="84">
        <v>3</v>
      </c>
      <c r="C3913" s="122">
        <v>1.5477819740676028E-2</v>
      </c>
      <c r="D3913" s="84" t="s">
        <v>12065</v>
      </c>
      <c r="E3913" s="84" t="b">
        <v>0</v>
      </c>
      <c r="F3913" s="84" t="b">
        <v>0</v>
      </c>
      <c r="G3913" s="84" t="b">
        <v>0</v>
      </c>
    </row>
    <row r="3914" spans="1:7" x14ac:dyDescent="0.25">
      <c r="A3914" s="84" t="s">
        <v>14946</v>
      </c>
      <c r="B3914" s="84">
        <v>3</v>
      </c>
      <c r="C3914" s="122">
        <v>0</v>
      </c>
      <c r="D3914" s="84" t="s">
        <v>12066</v>
      </c>
      <c r="E3914" s="84" t="b">
        <v>0</v>
      </c>
      <c r="F3914" s="84" t="b">
        <v>0</v>
      </c>
      <c r="G3914" s="84" t="b">
        <v>0</v>
      </c>
    </row>
    <row r="3915" spans="1:7" x14ac:dyDescent="0.25">
      <c r="A3915" s="84" t="s">
        <v>897</v>
      </c>
      <c r="B3915" s="84">
        <v>2</v>
      </c>
      <c r="C3915" s="122">
        <v>0</v>
      </c>
      <c r="D3915" s="84" t="s">
        <v>12066</v>
      </c>
      <c r="E3915" s="84" t="b">
        <v>0</v>
      </c>
      <c r="F3915" s="84" t="b">
        <v>0</v>
      </c>
      <c r="G3915" s="84" t="b">
        <v>0</v>
      </c>
    </row>
    <row r="3916" spans="1:7" x14ac:dyDescent="0.25">
      <c r="A3916" s="84" t="s">
        <v>15318</v>
      </c>
      <c r="B3916" s="84">
        <v>2</v>
      </c>
      <c r="C3916" s="122">
        <v>0</v>
      </c>
      <c r="D3916" s="84" t="s">
        <v>12066</v>
      </c>
      <c r="E3916" s="84" t="b">
        <v>0</v>
      </c>
      <c r="F3916" s="84" t="b">
        <v>0</v>
      </c>
      <c r="G3916" s="84" t="b">
        <v>0</v>
      </c>
    </row>
    <row r="3917" spans="1:7" x14ac:dyDescent="0.25">
      <c r="A3917" s="84" t="s">
        <v>15320</v>
      </c>
      <c r="B3917" s="84">
        <v>2</v>
      </c>
      <c r="C3917" s="122">
        <v>1.9421290042837495E-2</v>
      </c>
      <c r="D3917" s="84" t="s">
        <v>12066</v>
      </c>
      <c r="E3917" s="84" t="b">
        <v>0</v>
      </c>
      <c r="F3917" s="84" t="b">
        <v>0</v>
      </c>
      <c r="G3917" s="84" t="b">
        <v>0</v>
      </c>
    </row>
    <row r="3918" spans="1:7" x14ac:dyDescent="0.25">
      <c r="A3918" s="84" t="s">
        <v>731</v>
      </c>
      <c r="B3918" s="84">
        <v>2</v>
      </c>
      <c r="C3918" s="122">
        <v>0</v>
      </c>
      <c r="D3918" s="84" t="s">
        <v>12066</v>
      </c>
      <c r="E3918" s="84" t="b">
        <v>0</v>
      </c>
      <c r="F3918" s="84" t="b">
        <v>0</v>
      </c>
      <c r="G3918" s="84" t="b">
        <v>0</v>
      </c>
    </row>
    <row r="3919" spans="1:7" x14ac:dyDescent="0.25">
      <c r="A3919" s="84" t="s">
        <v>898</v>
      </c>
      <c r="B3919" s="84">
        <v>2</v>
      </c>
      <c r="C3919" s="122">
        <v>0</v>
      </c>
      <c r="D3919" s="84" t="s">
        <v>12066</v>
      </c>
      <c r="E3919" s="84" t="b">
        <v>0</v>
      </c>
      <c r="F3919" s="84" t="b">
        <v>0</v>
      </c>
      <c r="G3919" s="84" t="b">
        <v>0</v>
      </c>
    </row>
    <row r="3920" spans="1:7" x14ac:dyDescent="0.25">
      <c r="A3920" s="84" t="s">
        <v>15364</v>
      </c>
      <c r="B3920" s="84">
        <v>2</v>
      </c>
      <c r="C3920" s="122">
        <v>0</v>
      </c>
      <c r="D3920" s="84" t="s">
        <v>12067</v>
      </c>
      <c r="E3920" s="84" t="b">
        <v>0</v>
      </c>
      <c r="F3920" s="84" t="b">
        <v>0</v>
      </c>
      <c r="G3920" s="84" t="b">
        <v>0</v>
      </c>
    </row>
    <row r="3921" spans="1:7" x14ac:dyDescent="0.25">
      <c r="A3921" s="84" t="s">
        <v>15365</v>
      </c>
      <c r="B3921" s="84">
        <v>2</v>
      </c>
      <c r="C3921" s="122">
        <v>0</v>
      </c>
      <c r="D3921" s="84" t="s">
        <v>12067</v>
      </c>
      <c r="E3921" s="84" t="b">
        <v>0</v>
      </c>
      <c r="F3921" s="84" t="b">
        <v>0</v>
      </c>
      <c r="G3921" s="84" t="b">
        <v>0</v>
      </c>
    </row>
    <row r="3922" spans="1:7" x14ac:dyDescent="0.25">
      <c r="A3922" s="84" t="s">
        <v>14559</v>
      </c>
      <c r="B3922" s="84">
        <v>2</v>
      </c>
      <c r="C3922" s="122">
        <v>0</v>
      </c>
      <c r="D3922" s="84" t="s">
        <v>12067</v>
      </c>
      <c r="E3922" s="84" t="b">
        <v>0</v>
      </c>
      <c r="F3922" s="84" t="b">
        <v>0</v>
      </c>
      <c r="G3922" s="84" t="b">
        <v>0</v>
      </c>
    </row>
    <row r="3923" spans="1:7" x14ac:dyDescent="0.25">
      <c r="A3923" s="84" t="s">
        <v>889</v>
      </c>
      <c r="B3923" s="84">
        <v>2</v>
      </c>
      <c r="C3923" s="122">
        <v>0</v>
      </c>
      <c r="D3923" s="84" t="s">
        <v>12067</v>
      </c>
      <c r="E3923" s="84" t="b">
        <v>0</v>
      </c>
      <c r="F3923" s="84" t="b">
        <v>0</v>
      </c>
      <c r="G3923" s="84" t="b">
        <v>0</v>
      </c>
    </row>
    <row r="3924" spans="1:7" x14ac:dyDescent="0.25">
      <c r="A3924" s="84" t="s">
        <v>888</v>
      </c>
      <c r="B3924" s="84">
        <v>2</v>
      </c>
      <c r="C3924" s="122">
        <v>0</v>
      </c>
      <c r="D3924" s="84" t="s">
        <v>12067</v>
      </c>
      <c r="E3924" s="84" t="b">
        <v>0</v>
      </c>
      <c r="F3924" s="84" t="b">
        <v>0</v>
      </c>
      <c r="G3924" s="84" t="b">
        <v>0</v>
      </c>
    </row>
    <row r="3925" spans="1:7" x14ac:dyDescent="0.25">
      <c r="A3925" s="84" t="s">
        <v>14199</v>
      </c>
      <c r="B3925" s="84">
        <v>2</v>
      </c>
      <c r="C3925" s="122">
        <v>0</v>
      </c>
      <c r="D3925" s="84" t="s">
        <v>12067</v>
      </c>
      <c r="E3925" s="84" t="b">
        <v>0</v>
      </c>
      <c r="F3925" s="84" t="b">
        <v>0</v>
      </c>
      <c r="G3925" s="84" t="b">
        <v>0</v>
      </c>
    </row>
    <row r="3926" spans="1:7" x14ac:dyDescent="0.25">
      <c r="A3926" s="84" t="s">
        <v>15366</v>
      </c>
      <c r="B3926" s="84">
        <v>2</v>
      </c>
      <c r="C3926" s="122">
        <v>0</v>
      </c>
      <c r="D3926" s="84" t="s">
        <v>12067</v>
      </c>
      <c r="E3926" s="84" t="b">
        <v>0</v>
      </c>
      <c r="F3926" s="84" t="b">
        <v>0</v>
      </c>
      <c r="G3926" s="84" t="b">
        <v>0</v>
      </c>
    </row>
    <row r="3927" spans="1:7" x14ac:dyDescent="0.25">
      <c r="A3927" s="84" t="s">
        <v>14729</v>
      </c>
      <c r="B3927" s="84">
        <v>2</v>
      </c>
      <c r="C3927" s="122">
        <v>0</v>
      </c>
      <c r="D3927" s="84" t="s">
        <v>12067</v>
      </c>
      <c r="E3927" s="84" t="b">
        <v>0</v>
      </c>
      <c r="F3927" s="84" t="b">
        <v>0</v>
      </c>
      <c r="G3927" s="84" t="b">
        <v>0</v>
      </c>
    </row>
    <row r="3928" spans="1:7" x14ac:dyDescent="0.25">
      <c r="A3928" s="84" t="s">
        <v>15367</v>
      </c>
      <c r="B3928" s="84">
        <v>2</v>
      </c>
      <c r="C3928" s="122">
        <v>0</v>
      </c>
      <c r="D3928" s="84" t="s">
        <v>12067</v>
      </c>
      <c r="E3928" s="84" t="b">
        <v>0</v>
      </c>
      <c r="F3928" s="84" t="b">
        <v>0</v>
      </c>
      <c r="G3928" s="84" t="b">
        <v>0</v>
      </c>
    </row>
    <row r="3929" spans="1:7" x14ac:dyDescent="0.25">
      <c r="A3929" s="84" t="s">
        <v>731</v>
      </c>
      <c r="B3929" s="84">
        <v>2</v>
      </c>
      <c r="C3929" s="122">
        <v>0</v>
      </c>
      <c r="D3929" s="84" t="s">
        <v>12067</v>
      </c>
      <c r="E3929" s="84" t="b">
        <v>0</v>
      </c>
      <c r="F3929" s="84" t="b">
        <v>0</v>
      </c>
      <c r="G3929" s="84" t="b">
        <v>0</v>
      </c>
    </row>
    <row r="3930" spans="1:7" x14ac:dyDescent="0.25">
      <c r="A3930" s="84" t="s">
        <v>15368</v>
      </c>
      <c r="B3930" s="84">
        <v>2</v>
      </c>
      <c r="C3930" s="122">
        <v>0</v>
      </c>
      <c r="D3930" s="84" t="s">
        <v>12067</v>
      </c>
      <c r="E3930" s="84" t="b">
        <v>0</v>
      </c>
      <c r="F3930" s="84" t="b">
        <v>0</v>
      </c>
      <c r="G3930" s="84" t="b">
        <v>0</v>
      </c>
    </row>
    <row r="3931" spans="1:7" x14ac:dyDescent="0.25">
      <c r="A3931" s="84" t="s">
        <v>15369</v>
      </c>
      <c r="B3931" s="84">
        <v>2</v>
      </c>
      <c r="C3931" s="122">
        <v>0</v>
      </c>
      <c r="D3931" s="84" t="s">
        <v>12067</v>
      </c>
      <c r="E3931" s="84" t="b">
        <v>0</v>
      </c>
      <c r="F3931" s="84" t="b">
        <v>0</v>
      </c>
      <c r="G3931" s="84" t="b">
        <v>0</v>
      </c>
    </row>
    <row r="3932" spans="1:7" x14ac:dyDescent="0.25">
      <c r="A3932" s="84" t="s">
        <v>14500</v>
      </c>
      <c r="B3932" s="84">
        <v>2</v>
      </c>
      <c r="C3932" s="122">
        <v>0</v>
      </c>
      <c r="D3932" s="84" t="s">
        <v>12067</v>
      </c>
      <c r="E3932" s="84" t="b">
        <v>0</v>
      </c>
      <c r="F3932" s="84" t="b">
        <v>0</v>
      </c>
      <c r="G3932" s="84" t="b">
        <v>0</v>
      </c>
    </row>
    <row r="3933" spans="1:7" x14ac:dyDescent="0.25">
      <c r="A3933" s="84" t="s">
        <v>15370</v>
      </c>
      <c r="B3933" s="84">
        <v>2</v>
      </c>
      <c r="C3933" s="122">
        <v>0</v>
      </c>
      <c r="D3933" s="84" t="s">
        <v>12067</v>
      </c>
      <c r="E3933" s="84" t="b">
        <v>0</v>
      </c>
      <c r="F3933" s="84" t="b">
        <v>0</v>
      </c>
      <c r="G3933" s="84" t="b">
        <v>0</v>
      </c>
    </row>
    <row r="3934" spans="1:7" x14ac:dyDescent="0.25">
      <c r="A3934" s="84" t="s">
        <v>15371</v>
      </c>
      <c r="B3934" s="84">
        <v>2</v>
      </c>
      <c r="C3934" s="122">
        <v>0</v>
      </c>
      <c r="D3934" s="84" t="s">
        <v>12067</v>
      </c>
      <c r="E3934" s="84" t="b">
        <v>0</v>
      </c>
      <c r="F3934" s="84" t="b">
        <v>0</v>
      </c>
      <c r="G3934" s="84" t="b">
        <v>0</v>
      </c>
    </row>
    <row r="3935" spans="1:7" x14ac:dyDescent="0.25">
      <c r="A3935" s="84" t="s">
        <v>15372</v>
      </c>
      <c r="B3935" s="84">
        <v>2</v>
      </c>
      <c r="C3935" s="122">
        <v>0</v>
      </c>
      <c r="D3935" s="84" t="s">
        <v>12067</v>
      </c>
      <c r="E3935" s="84" t="b">
        <v>0</v>
      </c>
      <c r="F3935" s="84" t="b">
        <v>0</v>
      </c>
      <c r="G3935" s="84" t="b">
        <v>0</v>
      </c>
    </row>
    <row r="3936" spans="1:7" x14ac:dyDescent="0.25">
      <c r="A3936" s="84" t="s">
        <v>9733</v>
      </c>
      <c r="B3936" s="84">
        <v>2</v>
      </c>
      <c r="C3936" s="122">
        <v>0</v>
      </c>
      <c r="D3936" s="84" t="s">
        <v>12067</v>
      </c>
      <c r="E3936" s="84" t="b">
        <v>0</v>
      </c>
      <c r="F3936" s="84" t="b">
        <v>0</v>
      </c>
      <c r="G3936" s="84" t="b">
        <v>0</v>
      </c>
    </row>
    <row r="3937" spans="1:7" x14ac:dyDescent="0.25">
      <c r="A3937" s="84" t="s">
        <v>12258</v>
      </c>
      <c r="B3937" s="84">
        <v>5</v>
      </c>
      <c r="C3937" s="122">
        <v>0</v>
      </c>
      <c r="D3937" s="84" t="s">
        <v>12068</v>
      </c>
      <c r="E3937" s="84" t="b">
        <v>0</v>
      </c>
      <c r="F3937" s="84" t="b">
        <v>0</v>
      </c>
      <c r="G3937" s="84" t="b">
        <v>0</v>
      </c>
    </row>
    <row r="3938" spans="1:7" x14ac:dyDescent="0.25">
      <c r="A3938" s="84" t="s">
        <v>14195</v>
      </c>
      <c r="B3938" s="84">
        <v>4</v>
      </c>
      <c r="C3938" s="122">
        <v>0</v>
      </c>
      <c r="D3938" s="84" t="s">
        <v>12068</v>
      </c>
      <c r="E3938" s="84" t="b">
        <v>0</v>
      </c>
      <c r="F3938" s="84" t="b">
        <v>0</v>
      </c>
      <c r="G3938" s="84" t="b">
        <v>0</v>
      </c>
    </row>
    <row r="3939" spans="1:7" x14ac:dyDescent="0.25">
      <c r="A3939" s="84" t="s">
        <v>2788</v>
      </c>
      <c r="B3939" s="84">
        <v>4</v>
      </c>
      <c r="C3939" s="122">
        <v>0</v>
      </c>
      <c r="D3939" s="84" t="s">
        <v>12068</v>
      </c>
      <c r="E3939" s="84" t="b">
        <v>0</v>
      </c>
      <c r="F3939" s="84" t="b">
        <v>0</v>
      </c>
      <c r="G3939" s="84" t="b">
        <v>0</v>
      </c>
    </row>
    <row r="3940" spans="1:7" x14ac:dyDescent="0.25">
      <c r="A3940" s="84" t="s">
        <v>14326</v>
      </c>
      <c r="B3940" s="84">
        <v>4</v>
      </c>
      <c r="C3940" s="122">
        <v>0</v>
      </c>
      <c r="D3940" s="84" t="s">
        <v>12068</v>
      </c>
      <c r="E3940" s="84" t="b">
        <v>0</v>
      </c>
      <c r="F3940" s="84" t="b">
        <v>0</v>
      </c>
      <c r="G3940" s="84" t="b">
        <v>0</v>
      </c>
    </row>
    <row r="3941" spans="1:7" x14ac:dyDescent="0.25">
      <c r="A3941" s="84" t="s">
        <v>14287</v>
      </c>
      <c r="B3941" s="84">
        <v>4</v>
      </c>
      <c r="C3941" s="122">
        <v>0</v>
      </c>
      <c r="D3941" s="84" t="s">
        <v>12068</v>
      </c>
      <c r="E3941" s="84" t="b">
        <v>0</v>
      </c>
      <c r="F3941" s="84" t="b">
        <v>0</v>
      </c>
      <c r="G3941" s="84" t="b">
        <v>0</v>
      </c>
    </row>
    <row r="3942" spans="1:7" x14ac:dyDescent="0.25">
      <c r="A3942" s="84" t="s">
        <v>12301</v>
      </c>
      <c r="B3942" s="84">
        <v>4</v>
      </c>
      <c r="C3942" s="122">
        <v>0</v>
      </c>
      <c r="D3942" s="84" t="s">
        <v>12068</v>
      </c>
      <c r="E3942" s="84" t="b">
        <v>0</v>
      </c>
      <c r="F3942" s="84" t="b">
        <v>0</v>
      </c>
      <c r="G3942" s="84" t="b">
        <v>0</v>
      </c>
    </row>
    <row r="3943" spans="1:7" x14ac:dyDescent="0.25">
      <c r="A3943" s="84" t="s">
        <v>2922</v>
      </c>
      <c r="B3943" s="84">
        <v>4</v>
      </c>
      <c r="C3943" s="122">
        <v>0</v>
      </c>
      <c r="D3943" s="84" t="s">
        <v>12068</v>
      </c>
      <c r="E3943" s="84" t="b">
        <v>0</v>
      </c>
      <c r="F3943" s="84" t="b">
        <v>0</v>
      </c>
      <c r="G3943" s="84" t="b">
        <v>0</v>
      </c>
    </row>
    <row r="3944" spans="1:7" x14ac:dyDescent="0.25">
      <c r="A3944" s="84" t="s">
        <v>14215</v>
      </c>
      <c r="B3944" s="84">
        <v>4</v>
      </c>
      <c r="C3944" s="122">
        <v>0</v>
      </c>
      <c r="D3944" s="84" t="s">
        <v>12068</v>
      </c>
      <c r="E3944" s="84" t="b">
        <v>0</v>
      </c>
      <c r="F3944" s="84" t="b">
        <v>0</v>
      </c>
      <c r="G3944" s="84" t="b">
        <v>0</v>
      </c>
    </row>
    <row r="3945" spans="1:7" x14ac:dyDescent="0.25">
      <c r="A3945" s="84" t="s">
        <v>2793</v>
      </c>
      <c r="B3945" s="84">
        <v>4</v>
      </c>
      <c r="C3945" s="122">
        <v>0</v>
      </c>
      <c r="D3945" s="84" t="s">
        <v>12068</v>
      </c>
      <c r="E3945" s="84" t="b">
        <v>0</v>
      </c>
      <c r="F3945" s="84" t="b">
        <v>0</v>
      </c>
      <c r="G3945" s="84" t="b">
        <v>0</v>
      </c>
    </row>
    <row r="3946" spans="1:7" x14ac:dyDescent="0.25">
      <c r="A3946" s="84" t="s">
        <v>14286</v>
      </c>
      <c r="B3946" s="84">
        <v>4</v>
      </c>
      <c r="C3946" s="122">
        <v>0</v>
      </c>
      <c r="D3946" s="84" t="s">
        <v>12068</v>
      </c>
      <c r="E3946" s="84" t="b">
        <v>0</v>
      </c>
      <c r="F3946" s="84" t="b">
        <v>0</v>
      </c>
      <c r="G3946" s="84" t="b">
        <v>0</v>
      </c>
    </row>
    <row r="3947" spans="1:7" x14ac:dyDescent="0.25">
      <c r="A3947" s="84" t="s">
        <v>400</v>
      </c>
      <c r="B3947" s="84">
        <v>3</v>
      </c>
      <c r="C3947" s="122">
        <v>6.246936830414997E-3</v>
      </c>
      <c r="D3947" s="84" t="s">
        <v>12068</v>
      </c>
      <c r="E3947" s="84" t="b">
        <v>0</v>
      </c>
      <c r="F3947" s="84" t="b">
        <v>0</v>
      </c>
      <c r="G3947" s="84" t="b">
        <v>0</v>
      </c>
    </row>
    <row r="3948" spans="1:7" x14ac:dyDescent="0.25">
      <c r="A3948" s="84" t="s">
        <v>14602</v>
      </c>
      <c r="B3948" s="84">
        <v>3</v>
      </c>
      <c r="C3948" s="122">
        <v>6.246936830414997E-3</v>
      </c>
      <c r="D3948" s="84" t="s">
        <v>12068</v>
      </c>
      <c r="E3948" s="84" t="b">
        <v>0</v>
      </c>
      <c r="F3948" s="84" t="b">
        <v>0</v>
      </c>
      <c r="G3948" s="84" t="b">
        <v>0</v>
      </c>
    </row>
    <row r="3949" spans="1:7" x14ac:dyDescent="0.25">
      <c r="A3949" s="84" t="s">
        <v>731</v>
      </c>
      <c r="B3949" s="84">
        <v>9</v>
      </c>
      <c r="C3949" s="122">
        <v>0</v>
      </c>
      <c r="D3949" s="84" t="s">
        <v>12069</v>
      </c>
      <c r="E3949" s="84" t="b">
        <v>0</v>
      </c>
      <c r="F3949" s="84" t="b">
        <v>0</v>
      </c>
      <c r="G3949" s="84" t="b">
        <v>0</v>
      </c>
    </row>
    <row r="3950" spans="1:7" x14ac:dyDescent="0.25">
      <c r="A3950" s="84" t="s">
        <v>14464</v>
      </c>
      <c r="B3950" s="84">
        <v>7</v>
      </c>
      <c r="C3950" s="122">
        <v>7.1402923922941723E-3</v>
      </c>
      <c r="D3950" s="84" t="s">
        <v>12069</v>
      </c>
      <c r="E3950" s="84" t="b">
        <v>0</v>
      </c>
      <c r="F3950" s="84" t="b">
        <v>0</v>
      </c>
      <c r="G3950" s="84" t="b">
        <v>0</v>
      </c>
    </row>
    <row r="3951" spans="1:7" x14ac:dyDescent="0.25">
      <c r="A3951" s="84" t="s">
        <v>2788</v>
      </c>
      <c r="B3951" s="84">
        <v>6</v>
      </c>
      <c r="C3951" s="122">
        <v>2.6754462881476399E-2</v>
      </c>
      <c r="D3951" s="84" t="s">
        <v>12069</v>
      </c>
      <c r="E3951" s="84" t="b">
        <v>0</v>
      </c>
      <c r="F3951" s="84" t="b">
        <v>0</v>
      </c>
      <c r="G3951" s="84" t="b">
        <v>0</v>
      </c>
    </row>
    <row r="3952" spans="1:7" x14ac:dyDescent="0.25">
      <c r="A3952" s="84" t="s">
        <v>14209</v>
      </c>
      <c r="B3952" s="84">
        <v>6</v>
      </c>
      <c r="C3952" s="122">
        <v>2.6754462881476399E-2</v>
      </c>
      <c r="D3952" s="84" t="s">
        <v>12069</v>
      </c>
      <c r="E3952" s="84" t="b">
        <v>0</v>
      </c>
      <c r="F3952" s="84" t="b">
        <v>0</v>
      </c>
      <c r="G3952" s="84" t="b">
        <v>0</v>
      </c>
    </row>
    <row r="3953" spans="1:7" x14ac:dyDescent="0.25">
      <c r="A3953" s="84" t="s">
        <v>408</v>
      </c>
      <c r="B3953" s="84">
        <v>5</v>
      </c>
      <c r="C3953" s="122">
        <v>1.1928621733799348E-2</v>
      </c>
      <c r="D3953" s="84" t="s">
        <v>12069</v>
      </c>
      <c r="E3953" s="84" t="b">
        <v>0</v>
      </c>
      <c r="F3953" s="84" t="b">
        <v>0</v>
      </c>
      <c r="G3953" s="84" t="b">
        <v>0</v>
      </c>
    </row>
    <row r="3954" spans="1:7" x14ac:dyDescent="0.25">
      <c r="A3954" s="84" t="s">
        <v>14350</v>
      </c>
      <c r="B3954" s="84">
        <v>4</v>
      </c>
      <c r="C3954" s="122">
        <v>1.3165701611639718E-2</v>
      </c>
      <c r="D3954" s="84" t="s">
        <v>12069</v>
      </c>
      <c r="E3954" s="84" t="b">
        <v>0</v>
      </c>
      <c r="F3954" s="84" t="b">
        <v>0</v>
      </c>
      <c r="G3954" s="84" t="b">
        <v>0</v>
      </c>
    </row>
    <row r="3955" spans="1:7" x14ac:dyDescent="0.25">
      <c r="A3955" s="84" t="s">
        <v>14439</v>
      </c>
      <c r="B3955" s="84">
        <v>3</v>
      </c>
      <c r="C3955" s="122">
        <v>1.3377231440738199E-2</v>
      </c>
      <c r="D3955" s="84" t="s">
        <v>12069</v>
      </c>
      <c r="E3955" s="84" t="b">
        <v>0</v>
      </c>
      <c r="F3955" s="84" t="b">
        <v>0</v>
      </c>
      <c r="G3955" s="84" t="b">
        <v>0</v>
      </c>
    </row>
    <row r="3956" spans="1:7" x14ac:dyDescent="0.25">
      <c r="A3956" s="84" t="s">
        <v>15007</v>
      </c>
      <c r="B3956" s="84">
        <v>3</v>
      </c>
      <c r="C3956" s="122">
        <v>1.3377231440738199E-2</v>
      </c>
      <c r="D3956" s="84" t="s">
        <v>12069</v>
      </c>
      <c r="E3956" s="84" t="b">
        <v>0</v>
      </c>
      <c r="F3956" s="84" t="b">
        <v>0</v>
      </c>
      <c r="G3956" s="84" t="b">
        <v>0</v>
      </c>
    </row>
    <row r="3957" spans="1:7" x14ac:dyDescent="0.25">
      <c r="A3957" s="84" t="s">
        <v>14327</v>
      </c>
      <c r="B3957" s="84">
        <v>3</v>
      </c>
      <c r="C3957" s="122">
        <v>1.3377231440738199E-2</v>
      </c>
      <c r="D3957" s="84" t="s">
        <v>12069</v>
      </c>
      <c r="E3957" s="84" t="b">
        <v>0</v>
      </c>
      <c r="F3957" s="84" t="b">
        <v>0</v>
      </c>
      <c r="G3957" s="84" t="b">
        <v>0</v>
      </c>
    </row>
    <row r="3958" spans="1:7" x14ac:dyDescent="0.25">
      <c r="A3958" s="84" t="s">
        <v>2803</v>
      </c>
      <c r="B3958" s="84">
        <v>3</v>
      </c>
      <c r="C3958" s="122">
        <v>1.3377231440738199E-2</v>
      </c>
      <c r="D3958" s="84" t="s">
        <v>12069</v>
      </c>
      <c r="E3958" s="84" t="b">
        <v>0</v>
      </c>
      <c r="F3958" s="84" t="b">
        <v>0</v>
      </c>
      <c r="G3958" s="84" t="b">
        <v>0</v>
      </c>
    </row>
    <row r="3959" spans="1:7" x14ac:dyDescent="0.25">
      <c r="A3959" s="84" t="s">
        <v>14387</v>
      </c>
      <c r="B3959" s="84">
        <v>3</v>
      </c>
      <c r="C3959" s="122">
        <v>1.3377231440738199E-2</v>
      </c>
      <c r="D3959" s="84" t="s">
        <v>12069</v>
      </c>
      <c r="E3959" s="84" t="b">
        <v>0</v>
      </c>
      <c r="F3959" s="84" t="b">
        <v>0</v>
      </c>
      <c r="G3959" s="84" t="b">
        <v>0</v>
      </c>
    </row>
    <row r="3960" spans="1:7" x14ac:dyDescent="0.25">
      <c r="A3960" s="84" t="s">
        <v>15008</v>
      </c>
      <c r="B3960" s="84">
        <v>3</v>
      </c>
      <c r="C3960" s="122">
        <v>1.3377231440738199E-2</v>
      </c>
      <c r="D3960" s="84" t="s">
        <v>12069</v>
      </c>
      <c r="E3960" s="84" t="b">
        <v>0</v>
      </c>
      <c r="F3960" s="84" t="b">
        <v>0</v>
      </c>
      <c r="G3960" s="84" t="b">
        <v>0</v>
      </c>
    </row>
    <row r="3961" spans="1:7" x14ac:dyDescent="0.25">
      <c r="A3961" s="84" t="s">
        <v>15009</v>
      </c>
      <c r="B3961" s="84">
        <v>3</v>
      </c>
      <c r="C3961" s="122">
        <v>1.3377231440738199E-2</v>
      </c>
      <c r="D3961" s="84" t="s">
        <v>12069</v>
      </c>
      <c r="E3961" s="84" t="b">
        <v>0</v>
      </c>
      <c r="F3961" s="84" t="b">
        <v>0</v>
      </c>
      <c r="G3961" s="84" t="b">
        <v>0</v>
      </c>
    </row>
    <row r="3962" spans="1:7" x14ac:dyDescent="0.25">
      <c r="A3962" s="84" t="s">
        <v>15010</v>
      </c>
      <c r="B3962" s="84">
        <v>3</v>
      </c>
      <c r="C3962" s="122">
        <v>1.3377231440738199E-2</v>
      </c>
      <c r="D3962" s="84" t="s">
        <v>12069</v>
      </c>
      <c r="E3962" s="84" t="b">
        <v>0</v>
      </c>
      <c r="F3962" s="84" t="b">
        <v>0</v>
      </c>
      <c r="G3962" s="84" t="b">
        <v>0</v>
      </c>
    </row>
    <row r="3963" spans="1:7" x14ac:dyDescent="0.25">
      <c r="A3963" s="84" t="s">
        <v>12350</v>
      </c>
      <c r="B3963" s="84">
        <v>3</v>
      </c>
      <c r="C3963" s="122">
        <v>1.3377231440738199E-2</v>
      </c>
      <c r="D3963" s="84" t="s">
        <v>12069</v>
      </c>
      <c r="E3963" s="84" t="b">
        <v>0</v>
      </c>
      <c r="F3963" s="84" t="b">
        <v>0</v>
      </c>
      <c r="G3963" s="84" t="b">
        <v>0</v>
      </c>
    </row>
    <row r="3964" spans="1:7" x14ac:dyDescent="0.25">
      <c r="A3964" s="84" t="s">
        <v>12296</v>
      </c>
      <c r="B3964" s="84">
        <v>3</v>
      </c>
      <c r="C3964" s="122">
        <v>1.3377231440738199E-2</v>
      </c>
      <c r="D3964" s="84" t="s">
        <v>12069</v>
      </c>
      <c r="E3964" s="84" t="b">
        <v>0</v>
      </c>
      <c r="F3964" s="84" t="b">
        <v>0</v>
      </c>
      <c r="G3964" s="84" t="b">
        <v>0</v>
      </c>
    </row>
    <row r="3965" spans="1:7" x14ac:dyDescent="0.25">
      <c r="A3965" s="84" t="s">
        <v>15011</v>
      </c>
      <c r="B3965" s="84">
        <v>3</v>
      </c>
      <c r="C3965" s="122">
        <v>1.3377231440738199E-2</v>
      </c>
      <c r="D3965" s="84" t="s">
        <v>12069</v>
      </c>
      <c r="E3965" s="84" t="b">
        <v>0</v>
      </c>
      <c r="F3965" s="84" t="b">
        <v>0</v>
      </c>
      <c r="G3965" s="84" t="b">
        <v>0</v>
      </c>
    </row>
    <row r="3966" spans="1:7" x14ac:dyDescent="0.25">
      <c r="A3966" s="84" t="s">
        <v>15012</v>
      </c>
      <c r="B3966" s="84">
        <v>3</v>
      </c>
      <c r="C3966" s="122">
        <v>1.3377231440738199E-2</v>
      </c>
      <c r="D3966" s="84" t="s">
        <v>12069</v>
      </c>
      <c r="E3966" s="84" t="b">
        <v>0</v>
      </c>
      <c r="F3966" s="84" t="b">
        <v>0</v>
      </c>
      <c r="G3966" s="84" t="b">
        <v>0</v>
      </c>
    </row>
    <row r="3967" spans="1:7" x14ac:dyDescent="0.25">
      <c r="A3967" s="84" t="s">
        <v>14395</v>
      </c>
      <c r="B3967" s="84">
        <v>3</v>
      </c>
      <c r="C3967" s="122">
        <v>1.3377231440738199E-2</v>
      </c>
      <c r="D3967" s="84" t="s">
        <v>12069</v>
      </c>
      <c r="E3967" s="84" t="b">
        <v>0</v>
      </c>
      <c r="F3967" s="84" t="b">
        <v>0</v>
      </c>
      <c r="G3967" s="84" t="b">
        <v>0</v>
      </c>
    </row>
    <row r="3968" spans="1:7" x14ac:dyDescent="0.25">
      <c r="A3968" s="84" t="s">
        <v>14627</v>
      </c>
      <c r="B3968" s="84">
        <v>3</v>
      </c>
      <c r="C3968" s="122">
        <v>1.3377231440738199E-2</v>
      </c>
      <c r="D3968" s="84" t="s">
        <v>12069</v>
      </c>
      <c r="E3968" s="84" t="b">
        <v>0</v>
      </c>
      <c r="F3968" s="84" t="b">
        <v>0</v>
      </c>
      <c r="G3968" s="84" t="b">
        <v>0</v>
      </c>
    </row>
    <row r="3969" spans="1:7" x14ac:dyDescent="0.25">
      <c r="A3969" s="84" t="s">
        <v>14210</v>
      </c>
      <c r="B3969" s="84">
        <v>2</v>
      </c>
      <c r="C3969" s="122">
        <v>1.2209579696735397E-2</v>
      </c>
      <c r="D3969" s="84" t="s">
        <v>12069</v>
      </c>
      <c r="E3969" s="84" t="b">
        <v>0</v>
      </c>
      <c r="F3969" s="84" t="b">
        <v>0</v>
      </c>
      <c r="G3969" s="84" t="b">
        <v>0</v>
      </c>
    </row>
    <row r="3970" spans="1:7" x14ac:dyDescent="0.25">
      <c r="A3970" s="84" t="s">
        <v>14938</v>
      </c>
      <c r="B3970" s="84">
        <v>2</v>
      </c>
      <c r="C3970" s="122">
        <v>1.2209579696735397E-2</v>
      </c>
      <c r="D3970" s="84" t="s">
        <v>12069</v>
      </c>
      <c r="E3970" s="84" t="b">
        <v>0</v>
      </c>
      <c r="F3970" s="84" t="b">
        <v>0</v>
      </c>
      <c r="G3970" s="84" t="b">
        <v>0</v>
      </c>
    </row>
    <row r="3971" spans="1:7" x14ac:dyDescent="0.25">
      <c r="A3971" s="84" t="s">
        <v>14241</v>
      </c>
      <c r="B3971" s="84">
        <v>2</v>
      </c>
      <c r="C3971" s="122">
        <v>1.2209579696735397E-2</v>
      </c>
      <c r="D3971" s="84" t="s">
        <v>12069</v>
      </c>
      <c r="E3971" s="84" t="b">
        <v>0</v>
      </c>
      <c r="F3971" s="84" t="b">
        <v>0</v>
      </c>
      <c r="G3971" s="84" t="b">
        <v>0</v>
      </c>
    </row>
    <row r="3972" spans="1:7" x14ac:dyDescent="0.25">
      <c r="A3972" s="84" t="s">
        <v>15695</v>
      </c>
      <c r="B3972" s="84">
        <v>2</v>
      </c>
      <c r="C3972" s="122">
        <v>1.2209579696735397E-2</v>
      </c>
      <c r="D3972" s="84" t="s">
        <v>12069</v>
      </c>
      <c r="E3972" s="84" t="b">
        <v>0</v>
      </c>
      <c r="F3972" s="84" t="b">
        <v>0</v>
      </c>
      <c r="G3972" s="84" t="b">
        <v>0</v>
      </c>
    </row>
    <row r="3973" spans="1:7" x14ac:dyDescent="0.25">
      <c r="A3973" s="84" t="s">
        <v>14416</v>
      </c>
      <c r="B3973" s="84">
        <v>2</v>
      </c>
      <c r="C3973" s="122">
        <v>1.2209579696735397E-2</v>
      </c>
      <c r="D3973" s="84" t="s">
        <v>12069</v>
      </c>
      <c r="E3973" s="84" t="b">
        <v>0</v>
      </c>
      <c r="F3973" s="84" t="b">
        <v>0</v>
      </c>
      <c r="G3973" s="84" t="b">
        <v>0</v>
      </c>
    </row>
    <row r="3974" spans="1:7" x14ac:dyDescent="0.25">
      <c r="A3974" s="84" t="s">
        <v>15696</v>
      </c>
      <c r="B3974" s="84">
        <v>2</v>
      </c>
      <c r="C3974" s="122">
        <v>1.2209579696735397E-2</v>
      </c>
      <c r="D3974" s="84" t="s">
        <v>12069</v>
      </c>
      <c r="E3974" s="84" t="b">
        <v>0</v>
      </c>
      <c r="F3974" s="84" t="b">
        <v>0</v>
      </c>
      <c r="G3974" s="84" t="b">
        <v>0</v>
      </c>
    </row>
    <row r="3975" spans="1:7" x14ac:dyDescent="0.25">
      <c r="A3975" s="84" t="s">
        <v>14233</v>
      </c>
      <c r="B3975" s="84">
        <v>2</v>
      </c>
      <c r="C3975" s="122">
        <v>1.2209579696735397E-2</v>
      </c>
      <c r="D3975" s="84" t="s">
        <v>12069</v>
      </c>
      <c r="E3975" s="84" t="b">
        <v>0</v>
      </c>
      <c r="F3975" s="84" t="b">
        <v>0</v>
      </c>
      <c r="G3975" s="84" t="b">
        <v>0</v>
      </c>
    </row>
    <row r="3976" spans="1:7" x14ac:dyDescent="0.25">
      <c r="A3976" s="84" t="s">
        <v>14267</v>
      </c>
      <c r="B3976" s="84">
        <v>2</v>
      </c>
      <c r="C3976" s="122">
        <v>1.2209579696735397E-2</v>
      </c>
      <c r="D3976" s="84" t="s">
        <v>12069</v>
      </c>
      <c r="E3976" s="84" t="b">
        <v>0</v>
      </c>
      <c r="F3976" s="84" t="b">
        <v>0</v>
      </c>
      <c r="G3976" s="84" t="b">
        <v>0</v>
      </c>
    </row>
    <row r="3977" spans="1:7" x14ac:dyDescent="0.25">
      <c r="A3977" s="84" t="s">
        <v>14227</v>
      </c>
      <c r="B3977" s="84">
        <v>2</v>
      </c>
      <c r="C3977" s="122">
        <v>1.2209579696735397E-2</v>
      </c>
      <c r="D3977" s="84" t="s">
        <v>12069</v>
      </c>
      <c r="E3977" s="84" t="b">
        <v>0</v>
      </c>
      <c r="F3977" s="84" t="b">
        <v>0</v>
      </c>
      <c r="G3977" s="84" t="b">
        <v>0</v>
      </c>
    </row>
    <row r="3978" spans="1:7" x14ac:dyDescent="0.25">
      <c r="A3978" s="84" t="s">
        <v>14411</v>
      </c>
      <c r="B3978" s="84">
        <v>2</v>
      </c>
      <c r="C3978" s="122">
        <v>1.2209579696735397E-2</v>
      </c>
      <c r="D3978" s="84" t="s">
        <v>12069</v>
      </c>
      <c r="E3978" s="84" t="b">
        <v>0</v>
      </c>
      <c r="F3978" s="84" t="b">
        <v>0</v>
      </c>
      <c r="G3978" s="84" t="b">
        <v>0</v>
      </c>
    </row>
    <row r="3979" spans="1:7" x14ac:dyDescent="0.25">
      <c r="A3979" s="84" t="s">
        <v>14412</v>
      </c>
      <c r="B3979" s="84">
        <v>2</v>
      </c>
      <c r="C3979" s="122">
        <v>1.2209579696735397E-2</v>
      </c>
      <c r="D3979" s="84" t="s">
        <v>12069</v>
      </c>
      <c r="E3979" s="84" t="b">
        <v>0</v>
      </c>
      <c r="F3979" s="84" t="b">
        <v>0</v>
      </c>
      <c r="G3979" s="84" t="b">
        <v>0</v>
      </c>
    </row>
    <row r="3980" spans="1:7" x14ac:dyDescent="0.25">
      <c r="A3980" s="84" t="s">
        <v>14615</v>
      </c>
      <c r="B3980" s="84">
        <v>2</v>
      </c>
      <c r="C3980" s="122">
        <v>0</v>
      </c>
      <c r="D3980" s="84" t="s">
        <v>12070</v>
      </c>
      <c r="E3980" s="84" t="b">
        <v>0</v>
      </c>
      <c r="F3980" s="84" t="b">
        <v>0</v>
      </c>
      <c r="G3980" s="84" t="b">
        <v>0</v>
      </c>
    </row>
    <row r="3981" spans="1:7" x14ac:dyDescent="0.25">
      <c r="A3981" s="84" t="s">
        <v>12296</v>
      </c>
      <c r="B3981" s="84">
        <v>2</v>
      </c>
      <c r="C3981" s="122">
        <v>0</v>
      </c>
      <c r="D3981" s="84" t="s">
        <v>12070</v>
      </c>
      <c r="E3981" s="84" t="b">
        <v>0</v>
      </c>
      <c r="F3981" s="84" t="b">
        <v>0</v>
      </c>
      <c r="G3981" s="84" t="b">
        <v>0</v>
      </c>
    </row>
    <row r="3982" spans="1:7" x14ac:dyDescent="0.25">
      <c r="A3982" s="84" t="s">
        <v>849</v>
      </c>
      <c r="B3982" s="84">
        <v>2</v>
      </c>
      <c r="C3982" s="122">
        <v>0</v>
      </c>
      <c r="D3982" s="84" t="s">
        <v>12070</v>
      </c>
      <c r="E3982" s="84" t="b">
        <v>0</v>
      </c>
      <c r="F3982" s="84" t="b">
        <v>0</v>
      </c>
      <c r="G3982" s="84" t="b">
        <v>0</v>
      </c>
    </row>
    <row r="3983" spans="1:7" x14ac:dyDescent="0.25">
      <c r="A3983" s="84" t="s">
        <v>12376</v>
      </c>
      <c r="B3983" s="84">
        <v>2</v>
      </c>
      <c r="C3983" s="122">
        <v>0</v>
      </c>
      <c r="D3983" s="84" t="s">
        <v>12070</v>
      </c>
      <c r="E3983" s="84" t="b">
        <v>0</v>
      </c>
      <c r="F3983" s="84" t="b">
        <v>0</v>
      </c>
      <c r="G3983" s="84" t="b">
        <v>0</v>
      </c>
    </row>
    <row r="3984" spans="1:7" x14ac:dyDescent="0.25">
      <c r="A3984" s="84" t="s">
        <v>12377</v>
      </c>
      <c r="B3984" s="84">
        <v>2</v>
      </c>
      <c r="C3984" s="122">
        <v>0</v>
      </c>
      <c r="D3984" s="84" t="s">
        <v>12070</v>
      </c>
      <c r="E3984" s="84" t="b">
        <v>0</v>
      </c>
      <c r="F3984" s="84" t="b">
        <v>0</v>
      </c>
      <c r="G3984" s="84" t="b">
        <v>0</v>
      </c>
    </row>
    <row r="3985" spans="1:7" x14ac:dyDescent="0.25">
      <c r="A3985" s="84" t="s">
        <v>14357</v>
      </c>
      <c r="B3985" s="84">
        <v>2</v>
      </c>
      <c r="C3985" s="122">
        <v>0</v>
      </c>
      <c r="D3985" s="84" t="s">
        <v>12070</v>
      </c>
      <c r="E3985" s="84" t="b">
        <v>0</v>
      </c>
      <c r="F3985" s="84" t="b">
        <v>0</v>
      </c>
      <c r="G3985" s="84" t="b">
        <v>0</v>
      </c>
    </row>
    <row r="3986" spans="1:7" x14ac:dyDescent="0.25">
      <c r="A3986" s="84" t="s">
        <v>731</v>
      </c>
      <c r="B3986" s="84">
        <v>2</v>
      </c>
      <c r="C3986" s="122">
        <v>0</v>
      </c>
      <c r="D3986" s="84" t="s">
        <v>12070</v>
      </c>
      <c r="E3986" s="84" t="b">
        <v>0</v>
      </c>
      <c r="F3986" s="84" t="b">
        <v>0</v>
      </c>
      <c r="G3986" s="84" t="b">
        <v>0</v>
      </c>
    </row>
    <row r="3987" spans="1:7" x14ac:dyDescent="0.25">
      <c r="A3987" s="84" t="s">
        <v>14599</v>
      </c>
      <c r="B3987" s="84">
        <v>2</v>
      </c>
      <c r="C3987" s="122">
        <v>0</v>
      </c>
      <c r="D3987" s="84" t="s">
        <v>12070</v>
      </c>
      <c r="E3987" s="84" t="b">
        <v>0</v>
      </c>
      <c r="F3987" s="84" t="b">
        <v>0</v>
      </c>
      <c r="G3987" s="84" t="b">
        <v>0</v>
      </c>
    </row>
    <row r="3988" spans="1:7" x14ac:dyDescent="0.25">
      <c r="A3988" s="84" t="s">
        <v>14433</v>
      </c>
      <c r="B3988" s="84">
        <v>2</v>
      </c>
      <c r="C3988" s="122">
        <v>0</v>
      </c>
      <c r="D3988" s="84" t="s">
        <v>12070</v>
      </c>
      <c r="E3988" s="84" t="b">
        <v>0</v>
      </c>
      <c r="F3988" s="84" t="b">
        <v>0</v>
      </c>
      <c r="G3988" s="84" t="b">
        <v>0</v>
      </c>
    </row>
    <row r="3989" spans="1:7" x14ac:dyDescent="0.25">
      <c r="A3989" s="84" t="s">
        <v>14607</v>
      </c>
      <c r="B3989" s="84">
        <v>2</v>
      </c>
      <c r="C3989" s="122">
        <v>0</v>
      </c>
      <c r="D3989" s="84" t="s">
        <v>12070</v>
      </c>
      <c r="E3989" s="84" t="b">
        <v>0</v>
      </c>
      <c r="F3989" s="84" t="b">
        <v>0</v>
      </c>
      <c r="G3989" s="84" t="b">
        <v>0</v>
      </c>
    </row>
    <row r="3990" spans="1:7" x14ac:dyDescent="0.25">
      <c r="A3990" s="84" t="s">
        <v>848</v>
      </c>
      <c r="B3990" s="84">
        <v>2</v>
      </c>
      <c r="C3990" s="122">
        <v>0</v>
      </c>
      <c r="D3990" s="84" t="s">
        <v>12070</v>
      </c>
      <c r="E3990" s="84" t="b">
        <v>0</v>
      </c>
      <c r="F3990" s="84" t="b">
        <v>0</v>
      </c>
      <c r="G3990" s="84" t="b">
        <v>0</v>
      </c>
    </row>
    <row r="3991" spans="1:7" x14ac:dyDescent="0.25">
      <c r="A3991" s="84" t="s">
        <v>14209</v>
      </c>
      <c r="B3991" s="84">
        <v>5</v>
      </c>
      <c r="C3991" s="122">
        <v>0</v>
      </c>
      <c r="D3991" s="84" t="s">
        <v>12071</v>
      </c>
      <c r="E3991" s="84" t="b">
        <v>0</v>
      </c>
      <c r="F3991" s="84" t="b">
        <v>0</v>
      </c>
      <c r="G3991" s="84" t="b">
        <v>0</v>
      </c>
    </row>
    <row r="3992" spans="1:7" x14ac:dyDescent="0.25">
      <c r="A3992" s="84" t="s">
        <v>731</v>
      </c>
      <c r="B3992" s="84">
        <v>4</v>
      </c>
      <c r="C3992" s="122">
        <v>0</v>
      </c>
      <c r="D3992" s="84" t="s">
        <v>12071</v>
      </c>
      <c r="E3992" s="84" t="b">
        <v>0</v>
      </c>
      <c r="F3992" s="84" t="b">
        <v>0</v>
      </c>
      <c r="G3992" s="84" t="b">
        <v>0</v>
      </c>
    </row>
    <row r="3993" spans="1:7" x14ac:dyDescent="0.25">
      <c r="A3993" s="84" t="s">
        <v>14256</v>
      </c>
      <c r="B3993" s="84">
        <v>3</v>
      </c>
      <c r="C3993" s="122">
        <v>4.6273606151222193E-3</v>
      </c>
      <c r="D3993" s="84" t="s">
        <v>12071</v>
      </c>
      <c r="E3993" s="84" t="b">
        <v>0</v>
      </c>
      <c r="F3993" s="84" t="b">
        <v>0</v>
      </c>
      <c r="G3993" s="84" t="b">
        <v>0</v>
      </c>
    </row>
    <row r="3994" spans="1:7" x14ac:dyDescent="0.25">
      <c r="A3994" s="84" t="s">
        <v>268</v>
      </c>
      <c r="B3994" s="84">
        <v>3</v>
      </c>
      <c r="C3994" s="122">
        <v>4.6273606151222193E-3</v>
      </c>
      <c r="D3994" s="84" t="s">
        <v>12071</v>
      </c>
      <c r="E3994" s="84" t="b">
        <v>0</v>
      </c>
      <c r="F3994" s="84" t="b">
        <v>0</v>
      </c>
      <c r="G3994" s="84" t="b">
        <v>0</v>
      </c>
    </row>
    <row r="3995" spans="1:7" x14ac:dyDescent="0.25">
      <c r="A3995" s="84" t="s">
        <v>14509</v>
      </c>
      <c r="B3995" s="84">
        <v>3</v>
      </c>
      <c r="C3995" s="122">
        <v>4.6273606151222193E-3</v>
      </c>
      <c r="D3995" s="84" t="s">
        <v>12071</v>
      </c>
      <c r="E3995" s="84" t="b">
        <v>0</v>
      </c>
      <c r="F3995" s="84" t="b">
        <v>0</v>
      </c>
      <c r="G3995" s="84" t="b">
        <v>0</v>
      </c>
    </row>
    <row r="3996" spans="1:7" x14ac:dyDescent="0.25">
      <c r="A3996" s="84" t="s">
        <v>15025</v>
      </c>
      <c r="B3996" s="84">
        <v>3</v>
      </c>
      <c r="C3996" s="122">
        <v>1.1149259098665969E-2</v>
      </c>
      <c r="D3996" s="84" t="s">
        <v>12071</v>
      </c>
      <c r="E3996" s="84" t="b">
        <v>1</v>
      </c>
      <c r="F3996" s="84" t="b">
        <v>0</v>
      </c>
      <c r="G3996" s="84" t="b">
        <v>0</v>
      </c>
    </row>
    <row r="3997" spans="1:7" x14ac:dyDescent="0.25">
      <c r="A3997" s="84" t="s">
        <v>14241</v>
      </c>
      <c r="B3997" s="84">
        <v>3</v>
      </c>
      <c r="C3997" s="122">
        <v>1.1149259098665969E-2</v>
      </c>
      <c r="D3997" s="84" t="s">
        <v>12071</v>
      </c>
      <c r="E3997" s="84" t="b">
        <v>0</v>
      </c>
      <c r="F3997" s="84" t="b">
        <v>0</v>
      </c>
      <c r="G3997" s="84" t="b">
        <v>0</v>
      </c>
    </row>
    <row r="3998" spans="1:7" x14ac:dyDescent="0.25">
      <c r="A3998" s="84" t="s">
        <v>15701</v>
      </c>
      <c r="B3998" s="84">
        <v>2</v>
      </c>
      <c r="C3998" s="122">
        <v>7.4328393991106466E-3</v>
      </c>
      <c r="D3998" s="84" t="s">
        <v>12071</v>
      </c>
      <c r="E3998" s="84" t="b">
        <v>0</v>
      </c>
      <c r="F3998" s="84" t="b">
        <v>0</v>
      </c>
      <c r="G3998" s="84" t="b">
        <v>0</v>
      </c>
    </row>
    <row r="3999" spans="1:7" x14ac:dyDescent="0.25">
      <c r="A3999" s="84" t="s">
        <v>14724</v>
      </c>
      <c r="B3999" s="84">
        <v>2</v>
      </c>
      <c r="C3999" s="122">
        <v>7.4328393991106466E-3</v>
      </c>
      <c r="D3999" s="84" t="s">
        <v>12071</v>
      </c>
      <c r="E3999" s="84" t="b">
        <v>0</v>
      </c>
      <c r="F3999" s="84" t="b">
        <v>0</v>
      </c>
      <c r="G3999" s="84" t="b">
        <v>0</v>
      </c>
    </row>
    <row r="4000" spans="1:7" x14ac:dyDescent="0.25">
      <c r="A4000" s="84" t="s">
        <v>824</v>
      </c>
      <c r="B4000" s="84">
        <v>2</v>
      </c>
      <c r="C4000" s="122">
        <v>7.4328393991106466E-3</v>
      </c>
      <c r="D4000" s="84" t="s">
        <v>12071</v>
      </c>
      <c r="E4000" s="84" t="b">
        <v>0</v>
      </c>
      <c r="F4000" s="84" t="b">
        <v>0</v>
      </c>
      <c r="G4000" s="84" t="b">
        <v>0</v>
      </c>
    </row>
    <row r="4001" spans="1:7" x14ac:dyDescent="0.25">
      <c r="A4001" s="84" t="s">
        <v>15702</v>
      </c>
      <c r="B4001" s="84">
        <v>2</v>
      </c>
      <c r="C4001" s="122">
        <v>7.4328393991106466E-3</v>
      </c>
      <c r="D4001" s="84" t="s">
        <v>12071</v>
      </c>
      <c r="E4001" s="84" t="b">
        <v>0</v>
      </c>
      <c r="F4001" s="84" t="b">
        <v>0</v>
      </c>
      <c r="G4001" s="84" t="b">
        <v>0</v>
      </c>
    </row>
    <row r="4002" spans="1:7" x14ac:dyDescent="0.25">
      <c r="A4002" s="84" t="s">
        <v>14370</v>
      </c>
      <c r="B4002" s="84">
        <v>2</v>
      </c>
      <c r="C4002" s="122">
        <v>7.4328393991106466E-3</v>
      </c>
      <c r="D4002" s="84" t="s">
        <v>12071</v>
      </c>
      <c r="E4002" s="84" t="b">
        <v>0</v>
      </c>
      <c r="F4002" s="84" t="b">
        <v>0</v>
      </c>
      <c r="G4002" s="84" t="b">
        <v>0</v>
      </c>
    </row>
    <row r="4003" spans="1:7" x14ac:dyDescent="0.25">
      <c r="A4003" s="84" t="s">
        <v>15703</v>
      </c>
      <c r="B4003" s="84">
        <v>2</v>
      </c>
      <c r="C4003" s="122">
        <v>7.4328393991106466E-3</v>
      </c>
      <c r="D4003" s="84" t="s">
        <v>12071</v>
      </c>
      <c r="E4003" s="84" t="b">
        <v>0</v>
      </c>
      <c r="F4003" s="84" t="b">
        <v>0</v>
      </c>
      <c r="G4003" s="84" t="b">
        <v>0</v>
      </c>
    </row>
    <row r="4004" spans="1:7" x14ac:dyDescent="0.25">
      <c r="A4004" s="84" t="s">
        <v>15704</v>
      </c>
      <c r="B4004" s="84">
        <v>2</v>
      </c>
      <c r="C4004" s="122">
        <v>7.4328393991106466E-3</v>
      </c>
      <c r="D4004" s="84" t="s">
        <v>12071</v>
      </c>
      <c r="E4004" s="84" t="b">
        <v>0</v>
      </c>
      <c r="F4004" s="84" t="b">
        <v>0</v>
      </c>
      <c r="G4004" s="84" t="b">
        <v>0</v>
      </c>
    </row>
    <row r="4005" spans="1:7" x14ac:dyDescent="0.25">
      <c r="A4005" s="84" t="s">
        <v>14704</v>
      </c>
      <c r="B4005" s="84">
        <v>2</v>
      </c>
      <c r="C4005" s="122">
        <v>7.4328393991106466E-3</v>
      </c>
      <c r="D4005" s="84" t="s">
        <v>12071</v>
      </c>
      <c r="E4005" s="84" t="b">
        <v>0</v>
      </c>
      <c r="F4005" s="84" t="b">
        <v>0</v>
      </c>
      <c r="G4005" s="84" t="b">
        <v>0</v>
      </c>
    </row>
    <row r="4006" spans="1:7" x14ac:dyDescent="0.25">
      <c r="A4006" s="84" t="s">
        <v>15705</v>
      </c>
      <c r="B4006" s="84">
        <v>2</v>
      </c>
      <c r="C4006" s="122">
        <v>7.4328393991106466E-3</v>
      </c>
      <c r="D4006" s="84" t="s">
        <v>12071</v>
      </c>
      <c r="E4006" s="84" t="b">
        <v>0</v>
      </c>
      <c r="F4006" s="84" t="b">
        <v>0</v>
      </c>
      <c r="G4006" s="84" t="b">
        <v>0</v>
      </c>
    </row>
    <row r="4007" spans="1:7" x14ac:dyDescent="0.25">
      <c r="A4007" s="84" t="s">
        <v>15706</v>
      </c>
      <c r="B4007" s="84">
        <v>2</v>
      </c>
      <c r="C4007" s="122">
        <v>7.4328393991106466E-3</v>
      </c>
      <c r="D4007" s="84" t="s">
        <v>12071</v>
      </c>
      <c r="E4007" s="84" t="b">
        <v>0</v>
      </c>
      <c r="F4007" s="84" t="b">
        <v>0</v>
      </c>
      <c r="G4007" s="84" t="b">
        <v>0</v>
      </c>
    </row>
    <row r="4008" spans="1:7" x14ac:dyDescent="0.25">
      <c r="A4008" s="84" t="s">
        <v>15707</v>
      </c>
      <c r="B4008" s="84">
        <v>2</v>
      </c>
      <c r="C4008" s="122">
        <v>7.4328393991106466E-3</v>
      </c>
      <c r="D4008" s="84" t="s">
        <v>12071</v>
      </c>
      <c r="E4008" s="84" t="b">
        <v>0</v>
      </c>
      <c r="F4008" s="84" t="b">
        <v>0</v>
      </c>
      <c r="G4008" s="84" t="b">
        <v>0</v>
      </c>
    </row>
    <row r="4009" spans="1:7" x14ac:dyDescent="0.25">
      <c r="A4009" s="84" t="s">
        <v>15708</v>
      </c>
      <c r="B4009" s="84">
        <v>2</v>
      </c>
      <c r="C4009" s="122">
        <v>7.4328393991106466E-3</v>
      </c>
      <c r="D4009" s="84" t="s">
        <v>12071</v>
      </c>
      <c r="E4009" s="84" t="b">
        <v>0</v>
      </c>
      <c r="F4009" s="84" t="b">
        <v>0</v>
      </c>
      <c r="G4009" s="84" t="b">
        <v>0</v>
      </c>
    </row>
    <row r="4010" spans="1:7" x14ac:dyDescent="0.25">
      <c r="A4010" s="84" t="s">
        <v>14783</v>
      </c>
      <c r="B4010" s="84">
        <v>2</v>
      </c>
      <c r="C4010" s="122">
        <v>7.4328393991106466E-3</v>
      </c>
      <c r="D4010" s="84" t="s">
        <v>12071</v>
      </c>
      <c r="E4010" s="84" t="b">
        <v>0</v>
      </c>
      <c r="F4010" s="84" t="b">
        <v>0</v>
      </c>
      <c r="G4010" s="84" t="b">
        <v>0</v>
      </c>
    </row>
    <row r="4011" spans="1:7" x14ac:dyDescent="0.25">
      <c r="A4011" s="84" t="s">
        <v>15709</v>
      </c>
      <c r="B4011" s="84">
        <v>2</v>
      </c>
      <c r="C4011" s="122">
        <v>7.4328393991106466E-3</v>
      </c>
      <c r="D4011" s="84" t="s">
        <v>12071</v>
      </c>
      <c r="E4011" s="84" t="b">
        <v>0</v>
      </c>
      <c r="F4011" s="84" t="b">
        <v>0</v>
      </c>
      <c r="G4011" s="84" t="b">
        <v>0</v>
      </c>
    </row>
    <row r="4012" spans="1:7" x14ac:dyDescent="0.25">
      <c r="A4012" s="84" t="s">
        <v>15710</v>
      </c>
      <c r="B4012" s="84">
        <v>2</v>
      </c>
      <c r="C4012" s="122">
        <v>7.4328393991106466E-3</v>
      </c>
      <c r="D4012" s="84" t="s">
        <v>12071</v>
      </c>
      <c r="E4012" s="84" t="b">
        <v>0</v>
      </c>
      <c r="F4012" s="84" t="b">
        <v>0</v>
      </c>
      <c r="G4012" s="84" t="b">
        <v>0</v>
      </c>
    </row>
    <row r="4013" spans="1:7" x14ac:dyDescent="0.25">
      <c r="A4013" s="84" t="s">
        <v>14207</v>
      </c>
      <c r="B4013" s="84">
        <v>2</v>
      </c>
      <c r="C4013" s="122">
        <v>7.4328393991106466E-3</v>
      </c>
      <c r="D4013" s="84" t="s">
        <v>12071</v>
      </c>
      <c r="E4013" s="84" t="b">
        <v>0</v>
      </c>
      <c r="F4013" s="84" t="b">
        <v>0</v>
      </c>
      <c r="G4013" s="84" t="b">
        <v>0</v>
      </c>
    </row>
    <row r="4014" spans="1:7" x14ac:dyDescent="0.25">
      <c r="A4014" s="84" t="s">
        <v>15711</v>
      </c>
      <c r="B4014" s="84">
        <v>2</v>
      </c>
      <c r="C4014" s="122">
        <v>7.4328393991106466E-3</v>
      </c>
      <c r="D4014" s="84" t="s">
        <v>12071</v>
      </c>
      <c r="E4014" s="84" t="b">
        <v>0</v>
      </c>
      <c r="F4014" s="84" t="b">
        <v>0</v>
      </c>
      <c r="G4014" s="84" t="b">
        <v>0</v>
      </c>
    </row>
    <row r="4015" spans="1:7" x14ac:dyDescent="0.25">
      <c r="A4015" s="84" t="s">
        <v>15021</v>
      </c>
      <c r="B4015" s="84">
        <v>2</v>
      </c>
      <c r="C4015" s="122">
        <v>7.4328393991106466E-3</v>
      </c>
      <c r="D4015" s="84" t="s">
        <v>12071</v>
      </c>
      <c r="E4015" s="84" t="b">
        <v>0</v>
      </c>
      <c r="F4015" s="84" t="b">
        <v>0</v>
      </c>
      <c r="G4015" s="84" t="b">
        <v>0</v>
      </c>
    </row>
    <row r="4016" spans="1:7" x14ac:dyDescent="0.25">
      <c r="A4016" s="84" t="s">
        <v>14267</v>
      </c>
      <c r="B4016" s="84">
        <v>2</v>
      </c>
      <c r="C4016" s="122">
        <v>7.4328393991106466E-3</v>
      </c>
      <c r="D4016" s="84" t="s">
        <v>12071</v>
      </c>
      <c r="E4016" s="84" t="b">
        <v>0</v>
      </c>
      <c r="F4016" s="84" t="b">
        <v>0</v>
      </c>
      <c r="G4016" s="84" t="b">
        <v>0</v>
      </c>
    </row>
    <row r="4017" spans="1:7" x14ac:dyDescent="0.25">
      <c r="A4017" s="84" t="s">
        <v>855</v>
      </c>
      <c r="B4017" s="84">
        <v>2</v>
      </c>
      <c r="C4017" s="122">
        <v>7.4328393991106466E-3</v>
      </c>
      <c r="D4017" s="84" t="s">
        <v>12071</v>
      </c>
      <c r="E4017" s="84" t="b">
        <v>0</v>
      </c>
      <c r="F4017" s="84" t="b">
        <v>0</v>
      </c>
      <c r="G4017" s="84" t="b">
        <v>0</v>
      </c>
    </row>
    <row r="4018" spans="1:7" x14ac:dyDescent="0.25">
      <c r="A4018" s="84" t="s">
        <v>951</v>
      </c>
      <c r="B4018" s="84">
        <v>2</v>
      </c>
      <c r="C4018" s="122">
        <v>7.4328393991106466E-3</v>
      </c>
      <c r="D4018" s="84" t="s">
        <v>12071</v>
      </c>
      <c r="E4018" s="84" t="b">
        <v>0</v>
      </c>
      <c r="F4018" s="84" t="b">
        <v>0</v>
      </c>
      <c r="G4018" s="84" t="b">
        <v>0</v>
      </c>
    </row>
    <row r="4019" spans="1:7" x14ac:dyDescent="0.25">
      <c r="A4019" s="84" t="s">
        <v>14416</v>
      </c>
      <c r="B4019" s="84">
        <v>2</v>
      </c>
      <c r="C4019" s="122">
        <v>1.4865678798221293E-2</v>
      </c>
      <c r="D4019" s="84" t="s">
        <v>12071</v>
      </c>
      <c r="E4019" s="84" t="b">
        <v>0</v>
      </c>
      <c r="F4019" s="84" t="b">
        <v>0</v>
      </c>
      <c r="G4019" s="84" t="b">
        <v>0</v>
      </c>
    </row>
    <row r="4020" spans="1:7" x14ac:dyDescent="0.25">
      <c r="A4020" s="84" t="s">
        <v>731</v>
      </c>
      <c r="B4020" s="84">
        <v>2</v>
      </c>
      <c r="C4020" s="122">
        <v>0</v>
      </c>
      <c r="D4020" s="84" t="s">
        <v>12072</v>
      </c>
      <c r="E4020" s="84" t="b">
        <v>0</v>
      </c>
      <c r="F4020" s="84" t="b">
        <v>0</v>
      </c>
      <c r="G4020" s="84" t="b">
        <v>0</v>
      </c>
    </row>
    <row r="4021" spans="1:7" x14ac:dyDescent="0.25">
      <c r="A4021" s="84" t="s">
        <v>909</v>
      </c>
      <c r="B4021" s="84">
        <v>2</v>
      </c>
      <c r="C4021" s="122">
        <v>0</v>
      </c>
      <c r="D4021" s="84" t="s">
        <v>12072</v>
      </c>
      <c r="E4021" s="84" t="b">
        <v>0</v>
      </c>
      <c r="F4021" s="84" t="b">
        <v>0</v>
      </c>
      <c r="G4021" s="84" t="b">
        <v>0</v>
      </c>
    </row>
    <row r="4022" spans="1:7" x14ac:dyDescent="0.25">
      <c r="A4022" s="84" t="s">
        <v>722</v>
      </c>
      <c r="B4022" s="84">
        <v>3</v>
      </c>
      <c r="C4022" s="122">
        <v>0</v>
      </c>
      <c r="D4022" s="84" t="s">
        <v>12074</v>
      </c>
      <c r="E4022" s="84" t="b">
        <v>0</v>
      </c>
      <c r="F4022" s="84" t="b">
        <v>0</v>
      </c>
      <c r="G4022" s="84" t="b">
        <v>0</v>
      </c>
    </row>
    <row r="4023" spans="1:7" x14ac:dyDescent="0.25">
      <c r="A4023" s="84" t="s">
        <v>15085</v>
      </c>
      <c r="B4023" s="84">
        <v>2</v>
      </c>
      <c r="C4023" s="122">
        <v>0</v>
      </c>
      <c r="D4023" s="84" t="s">
        <v>12074</v>
      </c>
      <c r="E4023" s="84" t="b">
        <v>0</v>
      </c>
      <c r="F4023" s="84" t="b">
        <v>0</v>
      </c>
      <c r="G4023" s="84" t="b">
        <v>0</v>
      </c>
    </row>
    <row r="4024" spans="1:7" x14ac:dyDescent="0.25">
      <c r="A4024" s="84" t="s">
        <v>15086</v>
      </c>
      <c r="B4024" s="84">
        <v>2</v>
      </c>
      <c r="C4024" s="122">
        <v>0</v>
      </c>
      <c r="D4024" s="84" t="s">
        <v>12074</v>
      </c>
      <c r="E4024" s="84" t="b">
        <v>0</v>
      </c>
      <c r="F4024" s="84" t="b">
        <v>0</v>
      </c>
      <c r="G4024" s="84" t="b">
        <v>0</v>
      </c>
    </row>
    <row r="4025" spans="1:7" x14ac:dyDescent="0.25">
      <c r="A4025" s="84" t="s">
        <v>984</v>
      </c>
      <c r="B4025" s="84">
        <v>2</v>
      </c>
      <c r="C4025" s="122">
        <v>0</v>
      </c>
      <c r="D4025" s="84" t="s">
        <v>12074</v>
      </c>
      <c r="E4025" s="84" t="b">
        <v>0</v>
      </c>
      <c r="F4025" s="84" t="b">
        <v>0</v>
      </c>
      <c r="G4025" s="84" t="b">
        <v>0</v>
      </c>
    </row>
    <row r="4026" spans="1:7" x14ac:dyDescent="0.25">
      <c r="A4026" s="84" t="s">
        <v>15087</v>
      </c>
      <c r="B4026" s="84">
        <v>2</v>
      </c>
      <c r="C4026" s="122">
        <v>0</v>
      </c>
      <c r="D4026" s="84" t="s">
        <v>12074</v>
      </c>
      <c r="E4026" s="84" t="b">
        <v>0</v>
      </c>
      <c r="F4026" s="84" t="b">
        <v>0</v>
      </c>
      <c r="G4026" s="84" t="b">
        <v>0</v>
      </c>
    </row>
    <row r="4027" spans="1:7" x14ac:dyDescent="0.25">
      <c r="A4027" s="84" t="s">
        <v>15088</v>
      </c>
      <c r="B4027" s="84">
        <v>2</v>
      </c>
      <c r="C4027" s="122">
        <v>0</v>
      </c>
      <c r="D4027" s="84" t="s">
        <v>12074</v>
      </c>
      <c r="E4027" s="84" t="b">
        <v>0</v>
      </c>
      <c r="F4027" s="84" t="b">
        <v>0</v>
      </c>
      <c r="G4027" s="84" t="b">
        <v>0</v>
      </c>
    </row>
    <row r="4028" spans="1:7" x14ac:dyDescent="0.25">
      <c r="A4028" s="84" t="s">
        <v>15089</v>
      </c>
      <c r="B4028" s="84">
        <v>2</v>
      </c>
      <c r="C4028" s="122">
        <v>0</v>
      </c>
      <c r="D4028" s="84" t="s">
        <v>12074</v>
      </c>
      <c r="E4028" s="84" t="b">
        <v>0</v>
      </c>
      <c r="F4028" s="84" t="b">
        <v>0</v>
      </c>
      <c r="G4028" s="84" t="b">
        <v>0</v>
      </c>
    </row>
    <row r="4029" spans="1:7" x14ac:dyDescent="0.25">
      <c r="A4029" s="84" t="s">
        <v>15090</v>
      </c>
      <c r="B4029" s="84">
        <v>2</v>
      </c>
      <c r="C4029" s="122">
        <v>0</v>
      </c>
      <c r="D4029" s="84" t="s">
        <v>12074</v>
      </c>
      <c r="E4029" s="84" t="b">
        <v>0</v>
      </c>
      <c r="F4029" s="84" t="b">
        <v>0</v>
      </c>
      <c r="G4029" s="84" t="b">
        <v>0</v>
      </c>
    </row>
    <row r="4030" spans="1:7" x14ac:dyDescent="0.25">
      <c r="A4030" s="84" t="s">
        <v>15091</v>
      </c>
      <c r="B4030" s="84">
        <v>2</v>
      </c>
      <c r="C4030" s="122">
        <v>0</v>
      </c>
      <c r="D4030" s="84" t="s">
        <v>12074</v>
      </c>
      <c r="E4030" s="84" t="b">
        <v>0</v>
      </c>
      <c r="F4030" s="84" t="b">
        <v>0</v>
      </c>
      <c r="G4030" s="84" t="b">
        <v>0</v>
      </c>
    </row>
    <row r="4031" spans="1:7" x14ac:dyDescent="0.25">
      <c r="A4031" s="84" t="s">
        <v>6307</v>
      </c>
      <c r="B4031" s="84">
        <v>2</v>
      </c>
      <c r="C4031" s="122">
        <v>0</v>
      </c>
      <c r="D4031" s="84" t="s">
        <v>12074</v>
      </c>
      <c r="E4031" s="84" t="b">
        <v>0</v>
      </c>
      <c r="F4031" s="84" t="b">
        <v>0</v>
      </c>
      <c r="G4031" s="84" t="b">
        <v>0</v>
      </c>
    </row>
    <row r="4032" spans="1:7" x14ac:dyDescent="0.25">
      <c r="A4032" s="84" t="s">
        <v>15092</v>
      </c>
      <c r="B4032" s="84">
        <v>2</v>
      </c>
      <c r="C4032" s="122">
        <v>0</v>
      </c>
      <c r="D4032" s="84" t="s">
        <v>12074</v>
      </c>
      <c r="E4032" s="84" t="b">
        <v>1</v>
      </c>
      <c r="F4032" s="84" t="b">
        <v>0</v>
      </c>
      <c r="G4032" s="84" t="b">
        <v>0</v>
      </c>
    </row>
    <row r="4033" spans="1:7" x14ac:dyDescent="0.25">
      <c r="A4033" s="84" t="s">
        <v>731</v>
      </c>
      <c r="B4033" s="84">
        <v>14</v>
      </c>
      <c r="C4033" s="122">
        <v>0</v>
      </c>
      <c r="D4033" s="84" t="s">
        <v>12075</v>
      </c>
      <c r="E4033" s="84" t="b">
        <v>0</v>
      </c>
      <c r="F4033" s="84" t="b">
        <v>0</v>
      </c>
      <c r="G4033" s="84" t="b">
        <v>0</v>
      </c>
    </row>
    <row r="4034" spans="1:7" x14ac:dyDescent="0.25">
      <c r="A4034" s="84" t="s">
        <v>14556</v>
      </c>
      <c r="B4034" s="84">
        <v>4</v>
      </c>
      <c r="C4034" s="122">
        <v>1.5027441093532675E-2</v>
      </c>
      <c r="D4034" s="84" t="s">
        <v>12075</v>
      </c>
      <c r="E4034" s="84" t="b">
        <v>0</v>
      </c>
      <c r="F4034" s="84" t="b">
        <v>0</v>
      </c>
      <c r="G4034" s="84" t="b">
        <v>0</v>
      </c>
    </row>
    <row r="4035" spans="1:7" x14ac:dyDescent="0.25">
      <c r="A4035" s="84" t="s">
        <v>2803</v>
      </c>
      <c r="B4035" s="84">
        <v>4</v>
      </c>
      <c r="C4035" s="122">
        <v>1.5027441093532675E-2</v>
      </c>
      <c r="D4035" s="84" t="s">
        <v>12075</v>
      </c>
      <c r="E4035" s="84" t="b">
        <v>0</v>
      </c>
      <c r="F4035" s="84" t="b">
        <v>0</v>
      </c>
      <c r="G4035" s="84" t="b">
        <v>0</v>
      </c>
    </row>
    <row r="4036" spans="1:7" x14ac:dyDescent="0.25">
      <c r="A4036" s="84" t="s">
        <v>14656</v>
      </c>
      <c r="B4036" s="84">
        <v>3</v>
      </c>
      <c r="C4036" s="122">
        <v>1.8381525599613629E-2</v>
      </c>
      <c r="D4036" s="84" t="s">
        <v>12075</v>
      </c>
      <c r="E4036" s="84" t="b">
        <v>0</v>
      </c>
      <c r="F4036" s="84" t="b">
        <v>0</v>
      </c>
      <c r="G4036" s="84" t="b">
        <v>0</v>
      </c>
    </row>
    <row r="4037" spans="1:7" x14ac:dyDescent="0.25">
      <c r="A4037" s="84" t="s">
        <v>14647</v>
      </c>
      <c r="B4037" s="84">
        <v>3</v>
      </c>
      <c r="C4037" s="122">
        <v>1.4221889558928245E-2</v>
      </c>
      <c r="D4037" s="84" t="s">
        <v>12075</v>
      </c>
      <c r="E4037" s="84" t="b">
        <v>0</v>
      </c>
      <c r="F4037" s="84" t="b">
        <v>0</v>
      </c>
      <c r="G4037" s="84" t="b">
        <v>0</v>
      </c>
    </row>
    <row r="4038" spans="1:7" x14ac:dyDescent="0.25">
      <c r="A4038" s="84" t="s">
        <v>15096</v>
      </c>
      <c r="B4038" s="84">
        <v>2</v>
      </c>
      <c r="C4038" s="122">
        <v>1.2254350399742419E-2</v>
      </c>
      <c r="D4038" s="84" t="s">
        <v>12075</v>
      </c>
      <c r="E4038" s="84" t="b">
        <v>0</v>
      </c>
      <c r="F4038" s="84" t="b">
        <v>0</v>
      </c>
      <c r="G4038" s="84" t="b">
        <v>0</v>
      </c>
    </row>
    <row r="4039" spans="1:7" x14ac:dyDescent="0.25">
      <c r="A4039" s="84" t="s">
        <v>15097</v>
      </c>
      <c r="B4039" s="84">
        <v>2</v>
      </c>
      <c r="C4039" s="122">
        <v>1.2254350399742419E-2</v>
      </c>
      <c r="D4039" s="84" t="s">
        <v>12075</v>
      </c>
      <c r="E4039" s="84" t="b">
        <v>0</v>
      </c>
      <c r="F4039" s="84" t="b">
        <v>0</v>
      </c>
      <c r="G4039" s="84" t="b">
        <v>0</v>
      </c>
    </row>
    <row r="4040" spans="1:7" x14ac:dyDescent="0.25">
      <c r="A4040" s="84" t="s">
        <v>15098</v>
      </c>
      <c r="B4040" s="84">
        <v>2</v>
      </c>
      <c r="C4040" s="122">
        <v>1.2254350399742419E-2</v>
      </c>
      <c r="D4040" s="84" t="s">
        <v>12075</v>
      </c>
      <c r="E4040" s="84" t="b">
        <v>0</v>
      </c>
      <c r="F4040" s="84" t="b">
        <v>0</v>
      </c>
      <c r="G4040" s="84" t="b">
        <v>0</v>
      </c>
    </row>
    <row r="4041" spans="1:7" x14ac:dyDescent="0.25">
      <c r="A4041" s="84" t="s">
        <v>14282</v>
      </c>
      <c r="B4041" s="84">
        <v>2</v>
      </c>
      <c r="C4041" s="122">
        <v>1.2254350399742419E-2</v>
      </c>
      <c r="D4041" s="84" t="s">
        <v>12075</v>
      </c>
      <c r="E4041" s="84" t="b">
        <v>0</v>
      </c>
      <c r="F4041" s="84" t="b">
        <v>0</v>
      </c>
      <c r="G4041" s="84" t="b">
        <v>0</v>
      </c>
    </row>
    <row r="4042" spans="1:7" x14ac:dyDescent="0.25">
      <c r="A4042" s="84" t="s">
        <v>14206</v>
      </c>
      <c r="B4042" s="84">
        <v>2</v>
      </c>
      <c r="C4042" s="122">
        <v>1.2254350399742419E-2</v>
      </c>
      <c r="D4042" s="84" t="s">
        <v>12075</v>
      </c>
      <c r="E4042" s="84" t="b">
        <v>0</v>
      </c>
      <c r="F4042" s="84" t="b">
        <v>0</v>
      </c>
      <c r="G4042" s="84" t="b">
        <v>0</v>
      </c>
    </row>
    <row r="4043" spans="1:7" x14ac:dyDescent="0.25">
      <c r="A4043" s="84" t="s">
        <v>12384</v>
      </c>
      <c r="B4043" s="84">
        <v>2</v>
      </c>
      <c r="C4043" s="122">
        <v>1.2254350399742419E-2</v>
      </c>
      <c r="D4043" s="84" t="s">
        <v>12075</v>
      </c>
      <c r="E4043" s="84" t="b">
        <v>0</v>
      </c>
      <c r="F4043" s="84" t="b">
        <v>0</v>
      </c>
      <c r="G4043" s="84" t="b">
        <v>0</v>
      </c>
    </row>
    <row r="4044" spans="1:7" x14ac:dyDescent="0.25">
      <c r="A4044" s="84" t="s">
        <v>2713</v>
      </c>
      <c r="B4044" s="84">
        <v>2</v>
      </c>
      <c r="C4044" s="122">
        <v>1.2254350399742419E-2</v>
      </c>
      <c r="D4044" s="84" t="s">
        <v>12075</v>
      </c>
      <c r="E4044" s="84" t="b">
        <v>0</v>
      </c>
      <c r="F4044" s="84" t="b">
        <v>0</v>
      </c>
      <c r="G4044" s="84" t="b">
        <v>0</v>
      </c>
    </row>
    <row r="4045" spans="1:7" x14ac:dyDescent="0.25">
      <c r="A4045" s="84" t="s">
        <v>716</v>
      </c>
      <c r="B4045" s="84">
        <v>2</v>
      </c>
      <c r="C4045" s="122">
        <v>1.2254350399742419E-2</v>
      </c>
      <c r="D4045" s="84" t="s">
        <v>12075</v>
      </c>
      <c r="E4045" s="84" t="b">
        <v>0</v>
      </c>
      <c r="F4045" s="84" t="b">
        <v>0</v>
      </c>
      <c r="G4045" s="84" t="b">
        <v>0</v>
      </c>
    </row>
    <row r="4046" spans="1:7" x14ac:dyDescent="0.25">
      <c r="A4046" s="84" t="s">
        <v>15103</v>
      </c>
      <c r="B4046" s="84">
        <v>2</v>
      </c>
      <c r="C4046" s="122">
        <v>1.2254350399742419E-2</v>
      </c>
      <c r="D4046" s="84" t="s">
        <v>12075</v>
      </c>
      <c r="E4046" s="84" t="b">
        <v>0</v>
      </c>
      <c r="F4046" s="84" t="b">
        <v>0</v>
      </c>
      <c r="G4046" s="84" t="b">
        <v>0</v>
      </c>
    </row>
    <row r="4047" spans="1:7" x14ac:dyDescent="0.25">
      <c r="A4047" s="84" t="s">
        <v>15104</v>
      </c>
      <c r="B4047" s="84">
        <v>2</v>
      </c>
      <c r="C4047" s="122">
        <v>1.2254350399742419E-2</v>
      </c>
      <c r="D4047" s="84" t="s">
        <v>12075</v>
      </c>
      <c r="E4047" s="84" t="b">
        <v>0</v>
      </c>
      <c r="F4047" s="84" t="b">
        <v>0</v>
      </c>
      <c r="G4047" s="84" t="b">
        <v>0</v>
      </c>
    </row>
    <row r="4048" spans="1:7" x14ac:dyDescent="0.25">
      <c r="A4048" s="84" t="s">
        <v>14338</v>
      </c>
      <c r="B4048" s="84">
        <v>2</v>
      </c>
      <c r="C4048" s="122">
        <v>1.2254350399742419E-2</v>
      </c>
      <c r="D4048" s="84" t="s">
        <v>12075</v>
      </c>
      <c r="E4048" s="84" t="b">
        <v>0</v>
      </c>
      <c r="F4048" s="84" t="b">
        <v>0</v>
      </c>
      <c r="G4048" s="84" t="b">
        <v>0</v>
      </c>
    </row>
    <row r="4049" spans="1:7" x14ac:dyDescent="0.25">
      <c r="A4049" s="84" t="s">
        <v>15105</v>
      </c>
      <c r="B4049" s="84">
        <v>2</v>
      </c>
      <c r="C4049" s="122">
        <v>1.2254350399742419E-2</v>
      </c>
      <c r="D4049" s="84" t="s">
        <v>12075</v>
      </c>
      <c r="E4049" s="84" t="b">
        <v>0</v>
      </c>
      <c r="F4049" s="84" t="b">
        <v>0</v>
      </c>
      <c r="G4049" s="84" t="b">
        <v>0</v>
      </c>
    </row>
    <row r="4050" spans="1:7" x14ac:dyDescent="0.25">
      <c r="A4050" s="84" t="s">
        <v>15106</v>
      </c>
      <c r="B4050" s="84">
        <v>2</v>
      </c>
      <c r="C4050" s="122">
        <v>1.2254350399742419E-2</v>
      </c>
      <c r="D4050" s="84" t="s">
        <v>12075</v>
      </c>
      <c r="E4050" s="84" t="b">
        <v>0</v>
      </c>
      <c r="F4050" s="84" t="b">
        <v>0</v>
      </c>
      <c r="G4050" s="84" t="b">
        <v>0</v>
      </c>
    </row>
    <row r="4051" spans="1:7" x14ac:dyDescent="0.25">
      <c r="A4051" s="84" t="s">
        <v>15107</v>
      </c>
      <c r="B4051" s="84">
        <v>2</v>
      </c>
      <c r="C4051" s="122">
        <v>1.2254350399742419E-2</v>
      </c>
      <c r="D4051" s="84" t="s">
        <v>12075</v>
      </c>
      <c r="E4051" s="84" t="b">
        <v>0</v>
      </c>
      <c r="F4051" s="84" t="b">
        <v>0</v>
      </c>
      <c r="G4051" s="84" t="b">
        <v>0</v>
      </c>
    </row>
    <row r="4052" spans="1:7" x14ac:dyDescent="0.25">
      <c r="A4052" s="84" t="s">
        <v>2788</v>
      </c>
      <c r="B4052" s="84">
        <v>2</v>
      </c>
      <c r="C4052" s="122">
        <v>1.2254350399742419E-2</v>
      </c>
      <c r="D4052" s="84" t="s">
        <v>12075</v>
      </c>
      <c r="E4052" s="84" t="b">
        <v>0</v>
      </c>
      <c r="F4052" s="84" t="b">
        <v>0</v>
      </c>
      <c r="G4052" s="84" t="b">
        <v>0</v>
      </c>
    </row>
    <row r="4053" spans="1:7" x14ac:dyDescent="0.25">
      <c r="A4053" s="84" t="s">
        <v>14655</v>
      </c>
      <c r="B4053" s="84">
        <v>2</v>
      </c>
      <c r="C4053" s="122">
        <v>1.2254350399742419E-2</v>
      </c>
      <c r="D4053" s="84" t="s">
        <v>12075</v>
      </c>
      <c r="E4053" s="84" t="b">
        <v>0</v>
      </c>
      <c r="F4053" s="84" t="b">
        <v>0</v>
      </c>
      <c r="G4053" s="84" t="b">
        <v>0</v>
      </c>
    </row>
    <row r="4054" spans="1:7" x14ac:dyDescent="0.25">
      <c r="A4054" s="84" t="s">
        <v>14557</v>
      </c>
      <c r="B4054" s="84">
        <v>2</v>
      </c>
      <c r="C4054" s="122">
        <v>1.2254350399742419E-2</v>
      </c>
      <c r="D4054" s="84" t="s">
        <v>12075</v>
      </c>
      <c r="E4054" s="84" t="b">
        <v>0</v>
      </c>
      <c r="F4054" s="84" t="b">
        <v>0</v>
      </c>
      <c r="G4054" s="84" t="b">
        <v>0</v>
      </c>
    </row>
    <row r="4055" spans="1:7" x14ac:dyDescent="0.25">
      <c r="A4055" s="84" t="s">
        <v>15100</v>
      </c>
      <c r="B4055" s="84">
        <v>2</v>
      </c>
      <c r="C4055" s="122">
        <v>1.2254350399742419E-2</v>
      </c>
      <c r="D4055" s="84" t="s">
        <v>12075</v>
      </c>
      <c r="E4055" s="84" t="b">
        <v>0</v>
      </c>
      <c r="F4055" s="84" t="b">
        <v>0</v>
      </c>
      <c r="G4055" s="84" t="b">
        <v>0</v>
      </c>
    </row>
    <row r="4056" spans="1:7" x14ac:dyDescent="0.25">
      <c r="A4056" s="84" t="s">
        <v>15101</v>
      </c>
      <c r="B4056" s="84">
        <v>2</v>
      </c>
      <c r="C4056" s="122">
        <v>1.2254350399742419E-2</v>
      </c>
      <c r="D4056" s="84" t="s">
        <v>12075</v>
      </c>
      <c r="E4056" s="84" t="b">
        <v>0</v>
      </c>
      <c r="F4056" s="84" t="b">
        <v>0</v>
      </c>
      <c r="G4056" s="84" t="b">
        <v>0</v>
      </c>
    </row>
    <row r="4057" spans="1:7" x14ac:dyDescent="0.25">
      <c r="A4057" s="84" t="s">
        <v>14558</v>
      </c>
      <c r="B4057" s="84">
        <v>2</v>
      </c>
      <c r="C4057" s="122">
        <v>1.2254350399742419E-2</v>
      </c>
      <c r="D4057" s="84" t="s">
        <v>12075</v>
      </c>
      <c r="E4057" s="84" t="b">
        <v>0</v>
      </c>
      <c r="F4057" s="84" t="b">
        <v>0</v>
      </c>
      <c r="G4057" s="84" t="b">
        <v>0</v>
      </c>
    </row>
    <row r="4058" spans="1:7" x14ac:dyDescent="0.25">
      <c r="A4058" s="84" t="s">
        <v>15102</v>
      </c>
      <c r="B4058" s="84">
        <v>2</v>
      </c>
      <c r="C4058" s="122">
        <v>1.2254350399742419E-2</v>
      </c>
      <c r="D4058" s="84" t="s">
        <v>12075</v>
      </c>
      <c r="E4058" s="84" t="b">
        <v>0</v>
      </c>
      <c r="F4058" s="84" t="b">
        <v>0</v>
      </c>
      <c r="G4058" s="84" t="b">
        <v>0</v>
      </c>
    </row>
    <row r="4059" spans="1:7" x14ac:dyDescent="0.25">
      <c r="A4059" s="84" t="s">
        <v>14332</v>
      </c>
      <c r="B4059" s="84">
        <v>2</v>
      </c>
      <c r="C4059" s="122">
        <v>1.2254350399742419E-2</v>
      </c>
      <c r="D4059" s="84" t="s">
        <v>12075</v>
      </c>
      <c r="E4059" s="84" t="b">
        <v>0</v>
      </c>
      <c r="F4059" s="84" t="b">
        <v>0</v>
      </c>
      <c r="G4059" s="84" t="b">
        <v>0</v>
      </c>
    </row>
    <row r="4060" spans="1:7" x14ac:dyDescent="0.25">
      <c r="A4060" s="84" t="s">
        <v>14657</v>
      </c>
      <c r="B4060" s="84">
        <v>2</v>
      </c>
      <c r="C4060" s="122">
        <v>1.6994980252718502E-2</v>
      </c>
      <c r="D4060" s="84" t="s">
        <v>12075</v>
      </c>
      <c r="E4060" s="84" t="b">
        <v>0</v>
      </c>
      <c r="F4060" s="84" t="b">
        <v>0</v>
      </c>
      <c r="G4060" s="84" t="b">
        <v>0</v>
      </c>
    </row>
    <row r="4061" spans="1:7" x14ac:dyDescent="0.25">
      <c r="A4061" s="84" t="s">
        <v>717</v>
      </c>
      <c r="B4061" s="84">
        <v>2</v>
      </c>
      <c r="C4061" s="122">
        <v>1.2254350399742419E-2</v>
      </c>
      <c r="D4061" s="84" t="s">
        <v>12075</v>
      </c>
      <c r="E4061" s="84" t="b">
        <v>0</v>
      </c>
      <c r="F4061" s="84" t="b">
        <v>0</v>
      </c>
      <c r="G4061" s="84" t="b">
        <v>0</v>
      </c>
    </row>
    <row r="4062" spans="1:7" x14ac:dyDescent="0.25">
      <c r="A4062" s="84" t="s">
        <v>14858</v>
      </c>
      <c r="B4062" s="84">
        <v>2</v>
      </c>
      <c r="C4062" s="122">
        <v>0</v>
      </c>
      <c r="D4062" s="84" t="s">
        <v>12076</v>
      </c>
      <c r="E4062" s="84" t="b">
        <v>0</v>
      </c>
      <c r="F4062" s="84" t="b">
        <v>0</v>
      </c>
      <c r="G4062" s="84" t="b">
        <v>0</v>
      </c>
    </row>
    <row r="4063" spans="1:7" x14ac:dyDescent="0.25">
      <c r="A4063" s="84" t="s">
        <v>14363</v>
      </c>
      <c r="B4063" s="84">
        <v>2</v>
      </c>
      <c r="C4063" s="122">
        <v>0</v>
      </c>
      <c r="D4063" s="84" t="s">
        <v>12076</v>
      </c>
      <c r="E4063" s="84" t="b">
        <v>1</v>
      </c>
      <c r="F4063" s="84" t="b">
        <v>0</v>
      </c>
      <c r="G4063" s="84" t="b">
        <v>0</v>
      </c>
    </row>
    <row r="4064" spans="1:7" x14ac:dyDescent="0.25">
      <c r="A4064" s="84" t="s">
        <v>15128</v>
      </c>
      <c r="B4064" s="84">
        <v>2</v>
      </c>
      <c r="C4064" s="122">
        <v>0</v>
      </c>
      <c r="D4064" s="84" t="s">
        <v>12076</v>
      </c>
      <c r="E4064" s="84" t="b">
        <v>0</v>
      </c>
      <c r="F4064" s="84" t="b">
        <v>1</v>
      </c>
      <c r="G4064" s="84" t="b">
        <v>0</v>
      </c>
    </row>
    <row r="4065" spans="1:7" x14ac:dyDescent="0.25">
      <c r="A4065" s="84" t="s">
        <v>12350</v>
      </c>
      <c r="B4065" s="84">
        <v>2</v>
      </c>
      <c r="C4065" s="122">
        <v>0</v>
      </c>
      <c r="D4065" s="84" t="s">
        <v>12076</v>
      </c>
      <c r="E4065" s="84" t="b">
        <v>0</v>
      </c>
      <c r="F4065" s="84" t="b">
        <v>0</v>
      </c>
      <c r="G4065" s="84" t="b">
        <v>0</v>
      </c>
    </row>
    <row r="4066" spans="1:7" x14ac:dyDescent="0.25">
      <c r="A4066" s="84" t="s">
        <v>12296</v>
      </c>
      <c r="B4066" s="84">
        <v>2</v>
      </c>
      <c r="C4066" s="122">
        <v>0</v>
      </c>
      <c r="D4066" s="84" t="s">
        <v>12076</v>
      </c>
      <c r="E4066" s="84" t="b">
        <v>0</v>
      </c>
      <c r="F4066" s="84" t="b">
        <v>0</v>
      </c>
      <c r="G4066" s="84" t="b">
        <v>0</v>
      </c>
    </row>
    <row r="4067" spans="1:7" x14ac:dyDescent="0.25">
      <c r="A4067" s="84" t="s">
        <v>14358</v>
      </c>
      <c r="B4067" s="84">
        <v>2</v>
      </c>
      <c r="C4067" s="122">
        <v>0</v>
      </c>
      <c r="D4067" s="84" t="s">
        <v>12076</v>
      </c>
      <c r="E4067" s="84" t="b">
        <v>0</v>
      </c>
      <c r="F4067" s="84" t="b">
        <v>0</v>
      </c>
      <c r="G4067" s="84" t="b">
        <v>0</v>
      </c>
    </row>
    <row r="4068" spans="1:7" x14ac:dyDescent="0.25">
      <c r="A4068" s="84" t="s">
        <v>15129</v>
      </c>
      <c r="B4068" s="84">
        <v>2</v>
      </c>
      <c r="C4068" s="122">
        <v>0</v>
      </c>
      <c r="D4068" s="84" t="s">
        <v>12076</v>
      </c>
      <c r="E4068" s="84" t="b">
        <v>1</v>
      </c>
      <c r="F4068" s="84" t="b">
        <v>0</v>
      </c>
      <c r="G4068" s="84" t="b">
        <v>0</v>
      </c>
    </row>
    <row r="4069" spans="1:7" x14ac:dyDescent="0.25">
      <c r="A4069" s="84" t="s">
        <v>15130</v>
      </c>
      <c r="B4069" s="84">
        <v>2</v>
      </c>
      <c r="C4069" s="122">
        <v>0</v>
      </c>
      <c r="D4069" s="84" t="s">
        <v>12076</v>
      </c>
      <c r="E4069" s="84" t="b">
        <v>0</v>
      </c>
      <c r="F4069" s="84" t="b">
        <v>0</v>
      </c>
      <c r="G4069" s="84" t="b">
        <v>0</v>
      </c>
    </row>
    <row r="4070" spans="1:7" x14ac:dyDescent="0.25">
      <c r="A4070" s="84" t="s">
        <v>14487</v>
      </c>
      <c r="B4070" s="84">
        <v>2</v>
      </c>
      <c r="C4070" s="122">
        <v>0</v>
      </c>
      <c r="D4070" s="84" t="s">
        <v>12076</v>
      </c>
      <c r="E4070" s="84" t="b">
        <v>1</v>
      </c>
      <c r="F4070" s="84" t="b">
        <v>0</v>
      </c>
      <c r="G4070" s="84" t="b">
        <v>0</v>
      </c>
    </row>
    <row r="4071" spans="1:7" x14ac:dyDescent="0.25">
      <c r="A4071" s="84" t="s">
        <v>14253</v>
      </c>
      <c r="B4071" s="84">
        <v>2</v>
      </c>
      <c r="C4071" s="122">
        <v>0</v>
      </c>
      <c r="D4071" s="84" t="s">
        <v>12076</v>
      </c>
      <c r="E4071" s="84" t="b">
        <v>0</v>
      </c>
      <c r="F4071" s="84" t="b">
        <v>0</v>
      </c>
      <c r="G4071" s="84" t="b">
        <v>0</v>
      </c>
    </row>
    <row r="4072" spans="1:7" x14ac:dyDescent="0.25">
      <c r="A4072" s="84" t="s">
        <v>15131</v>
      </c>
      <c r="B4072" s="84">
        <v>2</v>
      </c>
      <c r="C4072" s="122">
        <v>0</v>
      </c>
      <c r="D4072" s="84" t="s">
        <v>12076</v>
      </c>
      <c r="E4072" s="84" t="b">
        <v>0</v>
      </c>
      <c r="F4072" s="84" t="b">
        <v>0</v>
      </c>
      <c r="G4072" s="84" t="b">
        <v>0</v>
      </c>
    </row>
    <row r="4073" spans="1:7" x14ac:dyDescent="0.25">
      <c r="A4073" s="84" t="s">
        <v>14438</v>
      </c>
      <c r="B4073" s="84">
        <v>2</v>
      </c>
      <c r="C4073" s="122">
        <v>0</v>
      </c>
      <c r="D4073" s="84" t="s">
        <v>12076</v>
      </c>
      <c r="E4073" s="84" t="b">
        <v>0</v>
      </c>
      <c r="F4073" s="84" t="b">
        <v>0</v>
      </c>
      <c r="G4073" s="84" t="b">
        <v>0</v>
      </c>
    </row>
    <row r="4074" spans="1:7" x14ac:dyDescent="0.25">
      <c r="A4074" s="84" t="s">
        <v>14305</v>
      </c>
      <c r="B4074" s="84">
        <v>2</v>
      </c>
      <c r="C4074" s="122">
        <v>0</v>
      </c>
      <c r="D4074" s="84" t="s">
        <v>12076</v>
      </c>
      <c r="E4074" s="84" t="b">
        <v>0</v>
      </c>
      <c r="F4074" s="84" t="b">
        <v>0</v>
      </c>
      <c r="G4074" s="84" t="b">
        <v>0</v>
      </c>
    </row>
    <row r="4075" spans="1:7" x14ac:dyDescent="0.25">
      <c r="A4075" s="84" t="s">
        <v>14663</v>
      </c>
      <c r="B4075" s="84">
        <v>2</v>
      </c>
      <c r="C4075" s="122">
        <v>0</v>
      </c>
      <c r="D4075" s="84" t="s">
        <v>12076</v>
      </c>
      <c r="E4075" s="84" t="b">
        <v>0</v>
      </c>
      <c r="F4075" s="84" t="b">
        <v>0</v>
      </c>
      <c r="G4075" s="84" t="b">
        <v>0</v>
      </c>
    </row>
    <row r="4076" spans="1:7" x14ac:dyDescent="0.25">
      <c r="A4076" s="84" t="s">
        <v>2803</v>
      </c>
      <c r="B4076" s="84">
        <v>6</v>
      </c>
      <c r="C4076" s="122">
        <v>0</v>
      </c>
      <c r="D4076" s="84" t="s">
        <v>12077</v>
      </c>
      <c r="E4076" s="84" t="b">
        <v>0</v>
      </c>
      <c r="F4076" s="84" t="b">
        <v>0</v>
      </c>
      <c r="G4076" s="84" t="b">
        <v>0</v>
      </c>
    </row>
    <row r="4077" spans="1:7" x14ac:dyDescent="0.25">
      <c r="A4077" s="84" t="s">
        <v>12363</v>
      </c>
      <c r="B4077" s="84">
        <v>4</v>
      </c>
      <c r="C4077" s="122">
        <v>0</v>
      </c>
      <c r="D4077" s="84" t="s">
        <v>12077</v>
      </c>
      <c r="E4077" s="84" t="b">
        <v>0</v>
      </c>
      <c r="F4077" s="84" t="b">
        <v>0</v>
      </c>
      <c r="G4077" s="84" t="b">
        <v>0</v>
      </c>
    </row>
    <row r="4078" spans="1:7" x14ac:dyDescent="0.25">
      <c r="A4078" s="84" t="s">
        <v>12356</v>
      </c>
      <c r="B4078" s="84">
        <v>4</v>
      </c>
      <c r="C4078" s="122">
        <v>0</v>
      </c>
      <c r="D4078" s="84" t="s">
        <v>12077</v>
      </c>
      <c r="E4078" s="84" t="b">
        <v>1</v>
      </c>
      <c r="F4078" s="84" t="b">
        <v>0</v>
      </c>
      <c r="G4078" s="84" t="b">
        <v>0</v>
      </c>
    </row>
    <row r="4079" spans="1:7" x14ac:dyDescent="0.25">
      <c r="A4079" s="84" t="s">
        <v>14665</v>
      </c>
      <c r="B4079" s="84">
        <v>4</v>
      </c>
      <c r="C4079" s="122">
        <v>0</v>
      </c>
      <c r="D4079" s="84" t="s">
        <v>12077</v>
      </c>
      <c r="E4079" s="84" t="b">
        <v>0</v>
      </c>
      <c r="F4079" s="84" t="b">
        <v>0</v>
      </c>
      <c r="G4079" s="84" t="b">
        <v>0</v>
      </c>
    </row>
    <row r="4080" spans="1:7" x14ac:dyDescent="0.25">
      <c r="A4080" s="84" t="s">
        <v>8333</v>
      </c>
      <c r="B4080" s="84">
        <v>4</v>
      </c>
      <c r="C4080" s="122">
        <v>0</v>
      </c>
      <c r="D4080" s="84" t="s">
        <v>12077</v>
      </c>
      <c r="E4080" s="84" t="b">
        <v>0</v>
      </c>
      <c r="F4080" s="84" t="b">
        <v>0</v>
      </c>
      <c r="G4080" s="84" t="b">
        <v>0</v>
      </c>
    </row>
    <row r="4081" spans="1:7" x14ac:dyDescent="0.25">
      <c r="A4081" s="84" t="s">
        <v>14666</v>
      </c>
      <c r="B4081" s="84">
        <v>4</v>
      </c>
      <c r="C4081" s="122">
        <v>0</v>
      </c>
      <c r="D4081" s="84" t="s">
        <v>12077</v>
      </c>
      <c r="E4081" s="84" t="b">
        <v>1</v>
      </c>
      <c r="F4081" s="84" t="b">
        <v>0</v>
      </c>
      <c r="G4081" s="84" t="b">
        <v>0</v>
      </c>
    </row>
    <row r="4082" spans="1:7" x14ac:dyDescent="0.25">
      <c r="A4082" s="84" t="s">
        <v>14188</v>
      </c>
      <c r="B4082" s="84">
        <v>4</v>
      </c>
      <c r="C4082" s="122">
        <v>0</v>
      </c>
      <c r="D4082" s="84" t="s">
        <v>12077</v>
      </c>
      <c r="E4082" s="84" t="b">
        <v>0</v>
      </c>
      <c r="F4082" s="84" t="b">
        <v>0</v>
      </c>
      <c r="G4082" s="84" t="b">
        <v>0</v>
      </c>
    </row>
    <row r="4083" spans="1:7" x14ac:dyDescent="0.25">
      <c r="A4083" s="84" t="s">
        <v>14189</v>
      </c>
      <c r="B4083" s="84">
        <v>4</v>
      </c>
      <c r="C4083" s="122">
        <v>0</v>
      </c>
      <c r="D4083" s="84" t="s">
        <v>12077</v>
      </c>
      <c r="E4083" s="84" t="b">
        <v>0</v>
      </c>
      <c r="F4083" s="84" t="b">
        <v>0</v>
      </c>
      <c r="G4083" s="84" t="b">
        <v>0</v>
      </c>
    </row>
    <row r="4084" spans="1:7" x14ac:dyDescent="0.25">
      <c r="A4084" s="84" t="s">
        <v>12287</v>
      </c>
      <c r="B4084" s="84">
        <v>4</v>
      </c>
      <c r="C4084" s="122">
        <v>0</v>
      </c>
      <c r="D4084" s="84" t="s">
        <v>12077</v>
      </c>
      <c r="E4084" s="84" t="b">
        <v>0</v>
      </c>
      <c r="F4084" s="84" t="b">
        <v>0</v>
      </c>
      <c r="G4084" s="84" t="b">
        <v>0</v>
      </c>
    </row>
    <row r="4085" spans="1:7" x14ac:dyDescent="0.25">
      <c r="A4085" s="84" t="s">
        <v>12259</v>
      </c>
      <c r="B4085" s="84">
        <v>4</v>
      </c>
      <c r="C4085" s="122">
        <v>0</v>
      </c>
      <c r="D4085" s="84" t="s">
        <v>12077</v>
      </c>
      <c r="E4085" s="84" t="b">
        <v>0</v>
      </c>
      <c r="F4085" s="84" t="b">
        <v>0</v>
      </c>
      <c r="G4085" s="84" t="b">
        <v>0</v>
      </c>
    </row>
    <row r="4086" spans="1:7" x14ac:dyDescent="0.25">
      <c r="A4086" s="84" t="s">
        <v>706</v>
      </c>
      <c r="B4086" s="84">
        <v>2</v>
      </c>
      <c r="C4086" s="122">
        <v>8.3619443239994779E-3</v>
      </c>
      <c r="D4086" s="84" t="s">
        <v>12077</v>
      </c>
      <c r="E4086" s="84" t="b">
        <v>0</v>
      </c>
      <c r="F4086" s="84" t="b">
        <v>0</v>
      </c>
      <c r="G4086" s="84" t="b">
        <v>0</v>
      </c>
    </row>
    <row r="4087" spans="1:7" x14ac:dyDescent="0.25">
      <c r="A4087" s="84" t="s">
        <v>14488</v>
      </c>
      <c r="B4087" s="84">
        <v>2</v>
      </c>
      <c r="C4087" s="122">
        <v>8.3619443239994779E-3</v>
      </c>
      <c r="D4087" s="84" t="s">
        <v>12077</v>
      </c>
      <c r="E4087" s="84" t="b">
        <v>0</v>
      </c>
      <c r="F4087" s="84" t="b">
        <v>0</v>
      </c>
      <c r="G4087" s="84" t="b">
        <v>0</v>
      </c>
    </row>
    <row r="4088" spans="1:7" x14ac:dyDescent="0.25">
      <c r="A4088" s="84" t="s">
        <v>2679</v>
      </c>
      <c r="B4088" s="84">
        <v>2</v>
      </c>
      <c r="C4088" s="122">
        <v>8.3619443239994779E-3</v>
      </c>
      <c r="D4088" s="84" t="s">
        <v>12077</v>
      </c>
      <c r="E4088" s="84" t="b">
        <v>0</v>
      </c>
      <c r="F4088" s="84" t="b">
        <v>0</v>
      </c>
      <c r="G4088" s="84" t="b">
        <v>0</v>
      </c>
    </row>
    <row r="4089" spans="1:7" x14ac:dyDescent="0.25">
      <c r="A4089" s="84" t="s">
        <v>2793</v>
      </c>
      <c r="B4089" s="84">
        <v>2</v>
      </c>
      <c r="C4089" s="122">
        <v>8.3619443239994779E-3</v>
      </c>
      <c r="D4089" s="84" t="s">
        <v>12077</v>
      </c>
      <c r="E4089" s="84" t="b">
        <v>0</v>
      </c>
      <c r="F4089" s="84" t="b">
        <v>0</v>
      </c>
      <c r="G4089" s="84" t="b">
        <v>0</v>
      </c>
    </row>
    <row r="4090" spans="1:7" x14ac:dyDescent="0.25">
      <c r="A4090" s="84" t="s">
        <v>14287</v>
      </c>
      <c r="B4090" s="84">
        <v>2</v>
      </c>
      <c r="C4090" s="122">
        <v>8.3619443239994779E-3</v>
      </c>
      <c r="D4090" s="84" t="s">
        <v>12077</v>
      </c>
      <c r="E4090" s="84" t="b">
        <v>0</v>
      </c>
      <c r="F4090" s="84" t="b">
        <v>0</v>
      </c>
      <c r="G4090" s="84" t="b">
        <v>0</v>
      </c>
    </row>
    <row r="4091" spans="1:7" x14ac:dyDescent="0.25">
      <c r="A4091" s="84" t="s">
        <v>2922</v>
      </c>
      <c r="B4091" s="84">
        <v>2</v>
      </c>
      <c r="C4091" s="122">
        <v>8.3619443239994779E-3</v>
      </c>
      <c r="D4091" s="84" t="s">
        <v>12077</v>
      </c>
      <c r="E4091" s="84" t="b">
        <v>0</v>
      </c>
      <c r="F4091" s="84" t="b">
        <v>0</v>
      </c>
      <c r="G4091" s="84" t="b">
        <v>0</v>
      </c>
    </row>
    <row r="4092" spans="1:7" x14ac:dyDescent="0.25">
      <c r="A4092" s="84" t="s">
        <v>15408</v>
      </c>
      <c r="B4092" s="84">
        <v>2</v>
      </c>
      <c r="C4092" s="122">
        <v>8.3619443239994779E-3</v>
      </c>
      <c r="D4092" s="84" t="s">
        <v>12077</v>
      </c>
      <c r="E4092" s="84" t="b">
        <v>0</v>
      </c>
      <c r="F4092" s="84" t="b">
        <v>0</v>
      </c>
      <c r="G4092" s="84" t="b">
        <v>0</v>
      </c>
    </row>
    <row r="4093" spans="1:7" x14ac:dyDescent="0.25">
      <c r="A4093" s="84" t="s">
        <v>14390</v>
      </c>
      <c r="B4093" s="84">
        <v>2</v>
      </c>
      <c r="C4093" s="122">
        <v>8.3619443239994779E-3</v>
      </c>
      <c r="D4093" s="84" t="s">
        <v>12077</v>
      </c>
      <c r="E4093" s="84" t="b">
        <v>0</v>
      </c>
      <c r="F4093" s="84" t="b">
        <v>0</v>
      </c>
      <c r="G4093" s="84" t="b">
        <v>0</v>
      </c>
    </row>
    <row r="4094" spans="1:7" x14ac:dyDescent="0.25">
      <c r="A4094" s="84" t="s">
        <v>14566</v>
      </c>
      <c r="B4094" s="84">
        <v>2</v>
      </c>
      <c r="C4094" s="122">
        <v>8.3619443239994779E-3</v>
      </c>
      <c r="D4094" s="84" t="s">
        <v>12077</v>
      </c>
      <c r="E4094" s="84" t="b">
        <v>0</v>
      </c>
      <c r="F4094" s="84" t="b">
        <v>0</v>
      </c>
      <c r="G4094" s="84" t="b">
        <v>0</v>
      </c>
    </row>
    <row r="4095" spans="1:7" x14ac:dyDescent="0.25">
      <c r="A4095" s="84" t="s">
        <v>14675</v>
      </c>
      <c r="B4095" s="84">
        <v>2</v>
      </c>
      <c r="C4095" s="122">
        <v>8.3619443239994779E-3</v>
      </c>
      <c r="D4095" s="84" t="s">
        <v>12077</v>
      </c>
      <c r="E4095" s="84" t="b">
        <v>0</v>
      </c>
      <c r="F4095" s="84" t="b">
        <v>0</v>
      </c>
      <c r="G4095" s="84" t="b">
        <v>0</v>
      </c>
    </row>
    <row r="4096" spans="1:7" x14ac:dyDescent="0.25">
      <c r="A4096" s="84" t="s">
        <v>15409</v>
      </c>
      <c r="B4096" s="84">
        <v>2</v>
      </c>
      <c r="C4096" s="122">
        <v>8.3619443239994779E-3</v>
      </c>
      <c r="D4096" s="84" t="s">
        <v>12077</v>
      </c>
      <c r="E4096" s="84" t="b">
        <v>0</v>
      </c>
      <c r="F4096" s="84" t="b">
        <v>0</v>
      </c>
      <c r="G4096" s="84" t="b">
        <v>0</v>
      </c>
    </row>
    <row r="4097" spans="1:7" x14ac:dyDescent="0.25">
      <c r="A4097" s="84" t="s">
        <v>15410</v>
      </c>
      <c r="B4097" s="84">
        <v>2</v>
      </c>
      <c r="C4097" s="122">
        <v>8.3619443239994779E-3</v>
      </c>
      <c r="D4097" s="84" t="s">
        <v>12077</v>
      </c>
      <c r="E4097" s="84" t="b">
        <v>0</v>
      </c>
      <c r="F4097" s="84" t="b">
        <v>0</v>
      </c>
      <c r="G4097" s="84" t="b">
        <v>0</v>
      </c>
    </row>
    <row r="4098" spans="1:7" x14ac:dyDescent="0.25">
      <c r="A4098" s="84" t="s">
        <v>731</v>
      </c>
      <c r="B4098" s="84">
        <v>2</v>
      </c>
      <c r="C4098" s="122">
        <v>8.3619443239994779E-3</v>
      </c>
      <c r="D4098" s="84" t="s">
        <v>12077</v>
      </c>
      <c r="E4098" s="84" t="b">
        <v>0</v>
      </c>
      <c r="F4098" s="84" t="b">
        <v>0</v>
      </c>
      <c r="G4098" s="84" t="b">
        <v>0</v>
      </c>
    </row>
    <row r="4099" spans="1:7" x14ac:dyDescent="0.25">
      <c r="A4099" s="84" t="s">
        <v>12268</v>
      </c>
      <c r="B4099" s="84">
        <v>2</v>
      </c>
      <c r="C4099" s="122">
        <v>8.3619443239994779E-3</v>
      </c>
      <c r="D4099" s="84" t="s">
        <v>12077</v>
      </c>
      <c r="E4099" s="84" t="b">
        <v>0</v>
      </c>
      <c r="F4099" s="84" t="b">
        <v>0</v>
      </c>
      <c r="G4099" s="84" t="b">
        <v>0</v>
      </c>
    </row>
    <row r="4100" spans="1:7" x14ac:dyDescent="0.25">
      <c r="A4100" s="84" t="s">
        <v>14510</v>
      </c>
      <c r="B4100" s="84">
        <v>2</v>
      </c>
      <c r="C4100" s="122">
        <v>8.3619443239994779E-3</v>
      </c>
      <c r="D4100" s="84" t="s">
        <v>12077</v>
      </c>
      <c r="E4100" s="84" t="b">
        <v>0</v>
      </c>
      <c r="F4100" s="84" t="b">
        <v>0</v>
      </c>
      <c r="G4100" s="84" t="b">
        <v>0</v>
      </c>
    </row>
    <row r="4101" spans="1:7" x14ac:dyDescent="0.25">
      <c r="A4101" s="84" t="s">
        <v>12350</v>
      </c>
      <c r="B4101" s="84">
        <v>2</v>
      </c>
      <c r="C4101" s="122">
        <v>0</v>
      </c>
      <c r="D4101" s="84" t="s">
        <v>12078</v>
      </c>
      <c r="E4101" s="84" t="b">
        <v>0</v>
      </c>
      <c r="F4101" s="84" t="b">
        <v>0</v>
      </c>
      <c r="G4101" s="84" t="b">
        <v>0</v>
      </c>
    </row>
    <row r="4102" spans="1:7" x14ac:dyDescent="0.25">
      <c r="A4102" s="84" t="s">
        <v>12296</v>
      </c>
      <c r="B4102" s="84">
        <v>2</v>
      </c>
      <c r="C4102" s="122">
        <v>0</v>
      </c>
      <c r="D4102" s="84" t="s">
        <v>12078</v>
      </c>
      <c r="E4102" s="84" t="b">
        <v>0</v>
      </c>
      <c r="F4102" s="84" t="b">
        <v>0</v>
      </c>
      <c r="G4102" s="84" t="b">
        <v>0</v>
      </c>
    </row>
    <row r="4103" spans="1:7" x14ac:dyDescent="0.25">
      <c r="A4103" s="84" t="s">
        <v>14386</v>
      </c>
      <c r="B4103" s="84">
        <v>2</v>
      </c>
      <c r="C4103" s="122">
        <v>0</v>
      </c>
      <c r="D4103" s="84" t="s">
        <v>12078</v>
      </c>
      <c r="E4103" s="84" t="b">
        <v>0</v>
      </c>
      <c r="F4103" s="84" t="b">
        <v>0</v>
      </c>
      <c r="G4103" s="84" t="b">
        <v>0</v>
      </c>
    </row>
    <row r="4104" spans="1:7" x14ac:dyDescent="0.25">
      <c r="A4104" s="84" t="s">
        <v>15205</v>
      </c>
      <c r="B4104" s="84">
        <v>2</v>
      </c>
      <c r="C4104" s="122">
        <v>0</v>
      </c>
      <c r="D4104" s="84" t="s">
        <v>12078</v>
      </c>
      <c r="E4104" s="84" t="b">
        <v>0</v>
      </c>
      <c r="F4104" s="84" t="b">
        <v>0</v>
      </c>
      <c r="G4104" s="84" t="b">
        <v>0</v>
      </c>
    </row>
    <row r="4105" spans="1:7" x14ac:dyDescent="0.25">
      <c r="A4105" s="84" t="s">
        <v>15206</v>
      </c>
      <c r="B4105" s="84">
        <v>2</v>
      </c>
      <c r="C4105" s="122">
        <v>0</v>
      </c>
      <c r="D4105" s="84" t="s">
        <v>12078</v>
      </c>
      <c r="E4105" s="84" t="b">
        <v>0</v>
      </c>
      <c r="F4105" s="84" t="b">
        <v>0</v>
      </c>
      <c r="G4105" s="84" t="b">
        <v>0</v>
      </c>
    </row>
    <row r="4106" spans="1:7" x14ac:dyDescent="0.25">
      <c r="A4106" s="84" t="s">
        <v>14895</v>
      </c>
      <c r="B4106" s="84">
        <v>2</v>
      </c>
      <c r="C4106" s="122">
        <v>0</v>
      </c>
      <c r="D4106" s="84" t="s">
        <v>12078</v>
      </c>
      <c r="E4106" s="84" t="b">
        <v>0</v>
      </c>
      <c r="F4106" s="84" t="b">
        <v>0</v>
      </c>
      <c r="G4106" s="84" t="b">
        <v>0</v>
      </c>
    </row>
    <row r="4107" spans="1:7" x14ac:dyDescent="0.25">
      <c r="A4107" s="84" t="s">
        <v>15207</v>
      </c>
      <c r="B4107" s="84">
        <v>2</v>
      </c>
      <c r="C4107" s="122">
        <v>0</v>
      </c>
      <c r="D4107" s="84" t="s">
        <v>12078</v>
      </c>
      <c r="E4107" s="84" t="b">
        <v>0</v>
      </c>
      <c r="F4107" s="84" t="b">
        <v>0</v>
      </c>
      <c r="G4107" s="84" t="b">
        <v>0</v>
      </c>
    </row>
    <row r="4108" spans="1:7" x14ac:dyDescent="0.25">
      <c r="A4108" s="84" t="s">
        <v>731</v>
      </c>
      <c r="B4108" s="84">
        <v>2</v>
      </c>
      <c r="C4108" s="122">
        <v>0</v>
      </c>
      <c r="D4108" s="84" t="s">
        <v>12078</v>
      </c>
      <c r="E4108" s="84" t="b">
        <v>0</v>
      </c>
      <c r="F4108" s="84" t="b">
        <v>0</v>
      </c>
      <c r="G4108" s="84" t="b">
        <v>0</v>
      </c>
    </row>
    <row r="4109" spans="1:7" x14ac:dyDescent="0.25">
      <c r="A4109" s="84" t="s">
        <v>14706</v>
      </c>
      <c r="B4109" s="84">
        <v>2</v>
      </c>
      <c r="C4109" s="122">
        <v>0</v>
      </c>
      <c r="D4109" s="84" t="s">
        <v>12078</v>
      </c>
      <c r="E4109" s="84" t="b">
        <v>0</v>
      </c>
      <c r="F4109" s="84" t="b">
        <v>0</v>
      </c>
      <c r="G4109" s="84" t="b">
        <v>0</v>
      </c>
    </row>
    <row r="4110" spans="1:7" x14ac:dyDescent="0.25">
      <c r="A4110" s="84" t="s">
        <v>14707</v>
      </c>
      <c r="B4110" s="84">
        <v>2</v>
      </c>
      <c r="C4110" s="122">
        <v>0</v>
      </c>
      <c r="D4110" s="84" t="s">
        <v>12078</v>
      </c>
      <c r="E4110" s="84" t="b">
        <v>0</v>
      </c>
      <c r="F4110" s="84" t="b">
        <v>0</v>
      </c>
      <c r="G4110" s="84" t="b">
        <v>0</v>
      </c>
    </row>
    <row r="4111" spans="1:7" x14ac:dyDescent="0.25">
      <c r="A4111" s="84" t="s">
        <v>14896</v>
      </c>
      <c r="B4111" s="84">
        <v>2</v>
      </c>
      <c r="C4111" s="122">
        <v>0</v>
      </c>
      <c r="D4111" s="84" t="s">
        <v>12078</v>
      </c>
      <c r="E4111" s="84" t="b">
        <v>0</v>
      </c>
      <c r="F4111" s="84" t="b">
        <v>0</v>
      </c>
      <c r="G4111" s="84" t="b">
        <v>0</v>
      </c>
    </row>
    <row r="4112" spans="1:7" x14ac:dyDescent="0.25">
      <c r="A4112" s="84" t="s">
        <v>14586</v>
      </c>
      <c r="B4112" s="84">
        <v>2</v>
      </c>
      <c r="C4112" s="122">
        <v>0</v>
      </c>
      <c r="D4112" s="84" t="s">
        <v>12078</v>
      </c>
      <c r="E4112" s="84" t="b">
        <v>0</v>
      </c>
      <c r="F4112" s="84" t="b">
        <v>0</v>
      </c>
      <c r="G4112" s="84" t="b">
        <v>0</v>
      </c>
    </row>
    <row r="4113" spans="1:7" x14ac:dyDescent="0.25">
      <c r="A4113" s="84" t="s">
        <v>14269</v>
      </c>
      <c r="B4113" s="84">
        <v>2</v>
      </c>
      <c r="C4113" s="122">
        <v>0</v>
      </c>
      <c r="D4113" s="84" t="s">
        <v>12078</v>
      </c>
      <c r="E4113" s="84" t="b">
        <v>0</v>
      </c>
      <c r="F4113" s="84" t="b">
        <v>0</v>
      </c>
      <c r="G4113" s="84" t="b">
        <v>0</v>
      </c>
    </row>
    <row r="4114" spans="1:7" x14ac:dyDescent="0.25">
      <c r="A4114" s="84" t="s">
        <v>15208</v>
      </c>
      <c r="B4114" s="84">
        <v>2</v>
      </c>
      <c r="C4114" s="122">
        <v>0</v>
      </c>
      <c r="D4114" s="84" t="s">
        <v>12078</v>
      </c>
      <c r="E4114" s="84" t="b">
        <v>0</v>
      </c>
      <c r="F4114" s="84" t="b">
        <v>0</v>
      </c>
      <c r="G4114" s="84" t="b">
        <v>0</v>
      </c>
    </row>
    <row r="4115" spans="1:7" x14ac:dyDescent="0.25">
      <c r="A4115" s="84" t="s">
        <v>2803</v>
      </c>
      <c r="B4115" s="84">
        <v>4</v>
      </c>
      <c r="C4115" s="122">
        <v>0</v>
      </c>
      <c r="D4115" s="84" t="s">
        <v>12079</v>
      </c>
      <c r="E4115" s="84" t="b">
        <v>0</v>
      </c>
      <c r="F4115" s="84" t="b">
        <v>0</v>
      </c>
      <c r="G4115" s="84" t="b">
        <v>0</v>
      </c>
    </row>
    <row r="4116" spans="1:7" x14ac:dyDescent="0.25">
      <c r="A4116" s="84" t="s">
        <v>15274</v>
      </c>
      <c r="B4116" s="84">
        <v>2</v>
      </c>
      <c r="C4116" s="122">
        <v>0</v>
      </c>
      <c r="D4116" s="84" t="s">
        <v>12079</v>
      </c>
      <c r="E4116" s="84" t="b">
        <v>0</v>
      </c>
      <c r="F4116" s="84" t="b">
        <v>0</v>
      </c>
      <c r="G4116" s="84" t="b">
        <v>0</v>
      </c>
    </row>
    <row r="4117" spans="1:7" x14ac:dyDescent="0.25">
      <c r="A4117" s="84" t="s">
        <v>14435</v>
      </c>
      <c r="B4117" s="84">
        <v>2</v>
      </c>
      <c r="C4117" s="122">
        <v>0</v>
      </c>
      <c r="D4117" s="84" t="s">
        <v>12079</v>
      </c>
      <c r="E4117" s="84" t="b">
        <v>0</v>
      </c>
      <c r="F4117" s="84" t="b">
        <v>0</v>
      </c>
      <c r="G4117" s="84" t="b">
        <v>0</v>
      </c>
    </row>
    <row r="4118" spans="1:7" x14ac:dyDescent="0.25">
      <c r="A4118" s="84" t="s">
        <v>15275</v>
      </c>
      <c r="B4118" s="84">
        <v>2</v>
      </c>
      <c r="C4118" s="122">
        <v>0</v>
      </c>
      <c r="D4118" s="84" t="s">
        <v>12079</v>
      </c>
      <c r="E4118" s="84" t="b">
        <v>0</v>
      </c>
      <c r="F4118" s="84" t="b">
        <v>0</v>
      </c>
      <c r="G4118" s="84" t="b">
        <v>0</v>
      </c>
    </row>
    <row r="4119" spans="1:7" x14ac:dyDescent="0.25">
      <c r="A4119" s="84" t="s">
        <v>14364</v>
      </c>
      <c r="B4119" s="84">
        <v>2</v>
      </c>
      <c r="C4119" s="122">
        <v>0</v>
      </c>
      <c r="D4119" s="84" t="s">
        <v>12079</v>
      </c>
      <c r="E4119" s="84" t="b">
        <v>0</v>
      </c>
      <c r="F4119" s="84" t="b">
        <v>0</v>
      </c>
      <c r="G4119" s="84" t="b">
        <v>0</v>
      </c>
    </row>
    <row r="4120" spans="1:7" x14ac:dyDescent="0.25">
      <c r="A4120" s="84" t="s">
        <v>14386</v>
      </c>
      <c r="B4120" s="84">
        <v>2</v>
      </c>
      <c r="C4120" s="122">
        <v>0</v>
      </c>
      <c r="D4120" s="84" t="s">
        <v>12079</v>
      </c>
      <c r="E4120" s="84" t="b">
        <v>0</v>
      </c>
      <c r="F4120" s="84" t="b">
        <v>0</v>
      </c>
      <c r="G4120" s="84" t="b">
        <v>0</v>
      </c>
    </row>
    <row r="4121" spans="1:7" x14ac:dyDescent="0.25">
      <c r="A4121" s="84" t="s">
        <v>12350</v>
      </c>
      <c r="B4121" s="84">
        <v>2</v>
      </c>
      <c r="C4121" s="122">
        <v>0</v>
      </c>
      <c r="D4121" s="84" t="s">
        <v>12079</v>
      </c>
      <c r="E4121" s="84" t="b">
        <v>0</v>
      </c>
      <c r="F4121" s="84" t="b">
        <v>0</v>
      </c>
      <c r="G4121" s="84" t="b">
        <v>0</v>
      </c>
    </row>
    <row r="4122" spans="1:7" x14ac:dyDescent="0.25">
      <c r="A4122" s="84" t="s">
        <v>912</v>
      </c>
      <c r="B4122" s="84">
        <v>2</v>
      </c>
      <c r="C4122" s="122">
        <v>0</v>
      </c>
      <c r="D4122" s="84" t="s">
        <v>12079</v>
      </c>
      <c r="E4122" s="84" t="b">
        <v>0</v>
      </c>
      <c r="F4122" s="84" t="b">
        <v>0</v>
      </c>
      <c r="G4122" s="84" t="b">
        <v>0</v>
      </c>
    </row>
    <row r="4123" spans="1:7" x14ac:dyDescent="0.25">
      <c r="A4123" s="84" t="s">
        <v>14350</v>
      </c>
      <c r="B4123" s="84">
        <v>2</v>
      </c>
      <c r="C4123" s="122">
        <v>0</v>
      </c>
      <c r="D4123" s="84" t="s">
        <v>12080</v>
      </c>
      <c r="E4123" s="84" t="b">
        <v>0</v>
      </c>
      <c r="F4123" s="84" t="b">
        <v>0</v>
      </c>
      <c r="G4123" s="84" t="b">
        <v>0</v>
      </c>
    </row>
    <row r="4124" spans="1:7" x14ac:dyDescent="0.25">
      <c r="A4124" s="84" t="s">
        <v>15279</v>
      </c>
      <c r="B4124" s="84">
        <v>2</v>
      </c>
      <c r="C4124" s="122">
        <v>0</v>
      </c>
      <c r="D4124" s="84" t="s">
        <v>12080</v>
      </c>
      <c r="E4124" s="84" t="b">
        <v>0</v>
      </c>
      <c r="F4124" s="84" t="b">
        <v>0</v>
      </c>
      <c r="G4124" s="84" t="b">
        <v>0</v>
      </c>
    </row>
    <row r="4125" spans="1:7" x14ac:dyDescent="0.25">
      <c r="A4125" s="84" t="s">
        <v>14730</v>
      </c>
      <c r="B4125" s="84">
        <v>2</v>
      </c>
      <c r="C4125" s="122">
        <v>0</v>
      </c>
      <c r="D4125" s="84" t="s">
        <v>12080</v>
      </c>
      <c r="E4125" s="84" t="b">
        <v>0</v>
      </c>
      <c r="F4125" s="84" t="b">
        <v>0</v>
      </c>
      <c r="G4125" s="84" t="b">
        <v>0</v>
      </c>
    </row>
    <row r="4126" spans="1:7" x14ac:dyDescent="0.25">
      <c r="A4126" s="84" t="s">
        <v>14702</v>
      </c>
      <c r="B4126" s="84">
        <v>2</v>
      </c>
      <c r="C4126" s="122">
        <v>0</v>
      </c>
      <c r="D4126" s="84" t="s">
        <v>12080</v>
      </c>
      <c r="E4126" s="84" t="b">
        <v>0</v>
      </c>
      <c r="F4126" s="84" t="b">
        <v>0</v>
      </c>
      <c r="G4126" s="84" t="b">
        <v>0</v>
      </c>
    </row>
    <row r="4127" spans="1:7" x14ac:dyDescent="0.25">
      <c r="A4127" s="84" t="s">
        <v>12350</v>
      </c>
      <c r="B4127" s="84">
        <v>2</v>
      </c>
      <c r="C4127" s="122">
        <v>0</v>
      </c>
      <c r="D4127" s="84" t="s">
        <v>12080</v>
      </c>
      <c r="E4127" s="84" t="b">
        <v>0</v>
      </c>
      <c r="F4127" s="84" t="b">
        <v>0</v>
      </c>
      <c r="G4127" s="84" t="b">
        <v>0</v>
      </c>
    </row>
    <row r="4128" spans="1:7" x14ac:dyDescent="0.25">
      <c r="A4128" s="84" t="s">
        <v>12369</v>
      </c>
      <c r="B4128" s="84">
        <v>2</v>
      </c>
      <c r="C4128" s="122">
        <v>0</v>
      </c>
      <c r="D4128" s="84" t="s">
        <v>12080</v>
      </c>
      <c r="E4128" s="84" t="b">
        <v>0</v>
      </c>
      <c r="F4128" s="84" t="b">
        <v>0</v>
      </c>
      <c r="G4128" s="84" t="b">
        <v>0</v>
      </c>
    </row>
    <row r="4129" spans="1:7" x14ac:dyDescent="0.25">
      <c r="A4129" s="84" t="s">
        <v>14255</v>
      </c>
      <c r="B4129" s="84">
        <v>2</v>
      </c>
      <c r="C4129" s="122">
        <v>0</v>
      </c>
      <c r="D4129" s="84" t="s">
        <v>12080</v>
      </c>
      <c r="E4129" s="84" t="b">
        <v>0</v>
      </c>
      <c r="F4129" s="84" t="b">
        <v>0</v>
      </c>
      <c r="G4129" s="84" t="b">
        <v>0</v>
      </c>
    </row>
    <row r="4130" spans="1:7" x14ac:dyDescent="0.25">
      <c r="A4130" s="84" t="s">
        <v>14213</v>
      </c>
      <c r="B4130" s="84">
        <v>2</v>
      </c>
      <c r="C4130" s="122">
        <v>0</v>
      </c>
      <c r="D4130" s="84" t="s">
        <v>12080</v>
      </c>
      <c r="E4130" s="84" t="b">
        <v>0</v>
      </c>
      <c r="F4130" s="84" t="b">
        <v>0</v>
      </c>
      <c r="G4130" s="84" t="b">
        <v>0</v>
      </c>
    </row>
    <row r="4131" spans="1:7" x14ac:dyDescent="0.25">
      <c r="A4131" s="84" t="s">
        <v>14277</v>
      </c>
      <c r="B4131" s="84">
        <v>2</v>
      </c>
      <c r="C4131" s="122">
        <v>0</v>
      </c>
      <c r="D4131" s="84" t="s">
        <v>12080</v>
      </c>
      <c r="E4131" s="84" t="b">
        <v>0</v>
      </c>
      <c r="F4131" s="84" t="b">
        <v>0</v>
      </c>
      <c r="G4131" s="84" t="b">
        <v>0</v>
      </c>
    </row>
    <row r="4132" spans="1:7" x14ac:dyDescent="0.25">
      <c r="A4132" s="84" t="s">
        <v>15280</v>
      </c>
      <c r="B4132" s="84">
        <v>2</v>
      </c>
      <c r="C4132" s="122">
        <v>0</v>
      </c>
      <c r="D4132" s="84" t="s">
        <v>12080</v>
      </c>
      <c r="E4132" s="84" t="b">
        <v>0</v>
      </c>
      <c r="F4132" s="84" t="b">
        <v>0</v>
      </c>
      <c r="G4132" s="84" t="b">
        <v>0</v>
      </c>
    </row>
    <row r="4133" spans="1:7" x14ac:dyDescent="0.25">
      <c r="A4133" s="84" t="s">
        <v>910</v>
      </c>
      <c r="B4133" s="84">
        <v>2</v>
      </c>
      <c r="C4133" s="122">
        <v>0</v>
      </c>
      <c r="D4133" s="84" t="s">
        <v>12080</v>
      </c>
      <c r="E4133" s="84" t="b">
        <v>0</v>
      </c>
      <c r="F4133" s="84" t="b">
        <v>0</v>
      </c>
      <c r="G4133" s="84" t="b">
        <v>0</v>
      </c>
    </row>
    <row r="4134" spans="1:7" x14ac:dyDescent="0.25">
      <c r="A4134" s="84" t="s">
        <v>2679</v>
      </c>
      <c r="B4134" s="84">
        <v>2</v>
      </c>
      <c r="C4134" s="122">
        <v>0</v>
      </c>
      <c r="D4134" s="84" t="s">
        <v>12080</v>
      </c>
      <c r="E4134" s="84" t="b">
        <v>0</v>
      </c>
      <c r="F4134" s="84" t="b">
        <v>0</v>
      </c>
      <c r="G4134" s="84" t="b">
        <v>0</v>
      </c>
    </row>
    <row r="4135" spans="1:7" x14ac:dyDescent="0.25">
      <c r="A4135" s="84" t="s">
        <v>731</v>
      </c>
      <c r="B4135" s="84">
        <v>2</v>
      </c>
      <c r="C4135" s="122">
        <v>0</v>
      </c>
      <c r="D4135" s="84" t="s">
        <v>12080</v>
      </c>
      <c r="E4135" s="84" t="b">
        <v>0</v>
      </c>
      <c r="F4135" s="84" t="b">
        <v>0</v>
      </c>
      <c r="G4135" s="84" t="b">
        <v>0</v>
      </c>
    </row>
    <row r="4136" spans="1:7" x14ac:dyDescent="0.25">
      <c r="A4136" s="84" t="s">
        <v>2788</v>
      </c>
      <c r="B4136" s="84">
        <v>5</v>
      </c>
      <c r="C4136" s="122">
        <v>1.2013340058490378E-2</v>
      </c>
      <c r="D4136" s="84" t="s">
        <v>12081</v>
      </c>
      <c r="E4136" s="84" t="b">
        <v>0</v>
      </c>
      <c r="F4136" s="84" t="b">
        <v>0</v>
      </c>
      <c r="G4136" s="84" t="b">
        <v>0</v>
      </c>
    </row>
    <row r="4137" spans="1:7" x14ac:dyDescent="0.25">
      <c r="A4137" s="84" t="s">
        <v>12277</v>
      </c>
      <c r="B4137" s="84">
        <v>4</v>
      </c>
      <c r="C4137" s="122">
        <v>2.315615351261394E-2</v>
      </c>
      <c r="D4137" s="84" t="s">
        <v>12081</v>
      </c>
      <c r="E4137" s="84" t="b">
        <v>0</v>
      </c>
      <c r="F4137" s="84" t="b">
        <v>0</v>
      </c>
      <c r="G4137" s="84" t="b">
        <v>0</v>
      </c>
    </row>
    <row r="4138" spans="1:7" x14ac:dyDescent="0.25">
      <c r="A4138" s="84" t="s">
        <v>12295</v>
      </c>
      <c r="B4138" s="84">
        <v>4</v>
      </c>
      <c r="C4138" s="122">
        <v>0</v>
      </c>
      <c r="D4138" s="84" t="s">
        <v>12081</v>
      </c>
      <c r="E4138" s="84" t="b">
        <v>0</v>
      </c>
      <c r="F4138" s="84" t="b">
        <v>0</v>
      </c>
      <c r="G4138" s="84" t="b">
        <v>0</v>
      </c>
    </row>
    <row r="4139" spans="1:7" x14ac:dyDescent="0.25">
      <c r="A4139" s="84" t="s">
        <v>12359</v>
      </c>
      <c r="B4139" s="84">
        <v>4</v>
      </c>
      <c r="C4139" s="122">
        <v>2.315615351261394E-2</v>
      </c>
      <c r="D4139" s="84" t="s">
        <v>12081</v>
      </c>
      <c r="E4139" s="84" t="b">
        <v>0</v>
      </c>
      <c r="F4139" s="84" t="b">
        <v>0</v>
      </c>
      <c r="G4139" s="84" t="b">
        <v>0</v>
      </c>
    </row>
    <row r="4140" spans="1:7" x14ac:dyDescent="0.25">
      <c r="A4140" s="84" t="s">
        <v>731</v>
      </c>
      <c r="B4140" s="84">
        <v>3</v>
      </c>
      <c r="C4140" s="122">
        <v>7.2080040350942275E-3</v>
      </c>
      <c r="D4140" s="84" t="s">
        <v>12081</v>
      </c>
      <c r="E4140" s="84" t="b">
        <v>0</v>
      </c>
      <c r="F4140" s="84" t="b">
        <v>0</v>
      </c>
      <c r="G4140" s="84" t="b">
        <v>0</v>
      </c>
    </row>
    <row r="4141" spans="1:7" x14ac:dyDescent="0.25">
      <c r="A4141" s="84" t="s">
        <v>569</v>
      </c>
      <c r="B4141" s="84">
        <v>2</v>
      </c>
      <c r="C4141" s="122">
        <v>1.157807675630697E-2</v>
      </c>
      <c r="D4141" s="84" t="s">
        <v>12081</v>
      </c>
      <c r="E4141" s="84" t="b">
        <v>0</v>
      </c>
      <c r="F4141" s="84" t="b">
        <v>0</v>
      </c>
      <c r="G4141" s="84" t="b">
        <v>0</v>
      </c>
    </row>
    <row r="4142" spans="1:7" x14ac:dyDescent="0.25">
      <c r="A4142" s="84" t="s">
        <v>14322</v>
      </c>
      <c r="B4142" s="84">
        <v>2</v>
      </c>
      <c r="C4142" s="122">
        <v>1.157807675630697E-2</v>
      </c>
      <c r="D4142" s="84" t="s">
        <v>12081</v>
      </c>
      <c r="E4142" s="84" t="b">
        <v>0</v>
      </c>
      <c r="F4142" s="84" t="b">
        <v>0</v>
      </c>
      <c r="G4142" s="84" t="b">
        <v>0</v>
      </c>
    </row>
    <row r="4143" spans="1:7" x14ac:dyDescent="0.25">
      <c r="A4143" s="84" t="s">
        <v>14351</v>
      </c>
      <c r="B4143" s="84">
        <v>2</v>
      </c>
      <c r="C4143" s="122">
        <v>1.157807675630697E-2</v>
      </c>
      <c r="D4143" s="84" t="s">
        <v>12081</v>
      </c>
      <c r="E4143" s="84" t="b">
        <v>0</v>
      </c>
      <c r="F4143" s="84" t="b">
        <v>0</v>
      </c>
      <c r="G4143" s="84" t="b">
        <v>0</v>
      </c>
    </row>
    <row r="4144" spans="1:7" x14ac:dyDescent="0.25">
      <c r="A4144" s="84" t="s">
        <v>14221</v>
      </c>
      <c r="B4144" s="84">
        <v>2</v>
      </c>
      <c r="C4144" s="122">
        <v>1.157807675630697E-2</v>
      </c>
      <c r="D4144" s="84" t="s">
        <v>12081</v>
      </c>
      <c r="E4144" s="84" t="b">
        <v>0</v>
      </c>
      <c r="F4144" s="84" t="b">
        <v>0</v>
      </c>
      <c r="G4144" s="84" t="b">
        <v>0</v>
      </c>
    </row>
    <row r="4145" spans="1:7" x14ac:dyDescent="0.25">
      <c r="A4145" s="84" t="s">
        <v>15282</v>
      </c>
      <c r="B4145" s="84">
        <v>2</v>
      </c>
      <c r="C4145" s="122">
        <v>1.157807675630697E-2</v>
      </c>
      <c r="D4145" s="84" t="s">
        <v>12081</v>
      </c>
      <c r="E4145" s="84" t="b">
        <v>0</v>
      </c>
      <c r="F4145" s="84" t="b">
        <v>0</v>
      </c>
      <c r="G4145" s="84" t="b">
        <v>0</v>
      </c>
    </row>
    <row r="4146" spans="1:7" x14ac:dyDescent="0.25">
      <c r="A4146" s="84" t="s">
        <v>12301</v>
      </c>
      <c r="B4146" s="84">
        <v>2</v>
      </c>
      <c r="C4146" s="122">
        <v>1.157807675630697E-2</v>
      </c>
      <c r="D4146" s="84" t="s">
        <v>12081</v>
      </c>
      <c r="E4146" s="84" t="b">
        <v>0</v>
      </c>
      <c r="F4146" s="84" t="b">
        <v>0</v>
      </c>
      <c r="G4146" s="84" t="b">
        <v>0</v>
      </c>
    </row>
    <row r="4147" spans="1:7" x14ac:dyDescent="0.25">
      <c r="A4147" s="84" t="s">
        <v>14740</v>
      </c>
      <c r="B4147" s="84">
        <v>2</v>
      </c>
      <c r="C4147" s="122">
        <v>1.157807675630697E-2</v>
      </c>
      <c r="D4147" s="84" t="s">
        <v>12081</v>
      </c>
      <c r="E4147" s="84" t="b">
        <v>0</v>
      </c>
      <c r="F4147" s="84" t="b">
        <v>0</v>
      </c>
      <c r="G4147" s="84" t="b">
        <v>0</v>
      </c>
    </row>
    <row r="4148" spans="1:7" x14ac:dyDescent="0.25">
      <c r="A4148" s="84" t="s">
        <v>12280</v>
      </c>
      <c r="B4148" s="84">
        <v>2</v>
      </c>
      <c r="C4148" s="122">
        <v>1.157807675630697E-2</v>
      </c>
      <c r="D4148" s="84" t="s">
        <v>12081</v>
      </c>
      <c r="E4148" s="84" t="b">
        <v>0</v>
      </c>
      <c r="F4148" s="84" t="b">
        <v>0</v>
      </c>
      <c r="G4148" s="84" t="b">
        <v>0</v>
      </c>
    </row>
    <row r="4149" spans="1:7" x14ac:dyDescent="0.25">
      <c r="A4149" s="84" t="s">
        <v>14329</v>
      </c>
      <c r="B4149" s="84">
        <v>2</v>
      </c>
      <c r="C4149" s="122">
        <v>1.157807675630697E-2</v>
      </c>
      <c r="D4149" s="84" t="s">
        <v>12081</v>
      </c>
      <c r="E4149" s="84" t="b">
        <v>0</v>
      </c>
      <c r="F4149" s="84" t="b">
        <v>0</v>
      </c>
      <c r="G4149" s="84" t="b">
        <v>0</v>
      </c>
    </row>
    <row r="4150" spans="1:7" x14ac:dyDescent="0.25">
      <c r="A4150" s="84" t="s">
        <v>14303</v>
      </c>
      <c r="B4150" s="84">
        <v>2</v>
      </c>
      <c r="C4150" s="122">
        <v>1.157807675630697E-2</v>
      </c>
      <c r="D4150" s="84" t="s">
        <v>12081</v>
      </c>
      <c r="E4150" s="84" t="b">
        <v>0</v>
      </c>
      <c r="F4150" s="84" t="b">
        <v>0</v>
      </c>
      <c r="G4150" s="84" t="b">
        <v>0</v>
      </c>
    </row>
    <row r="4151" spans="1:7" x14ac:dyDescent="0.25">
      <c r="A4151" s="84" t="s">
        <v>14201</v>
      </c>
      <c r="B4151" s="84">
        <v>2</v>
      </c>
      <c r="C4151" s="122">
        <v>1.157807675630697E-2</v>
      </c>
      <c r="D4151" s="84" t="s">
        <v>12081</v>
      </c>
      <c r="E4151" s="84" t="b">
        <v>0</v>
      </c>
      <c r="F4151" s="84" t="b">
        <v>0</v>
      </c>
      <c r="G4151" s="84" t="b">
        <v>0</v>
      </c>
    </row>
    <row r="4152" spans="1:7" x14ac:dyDescent="0.25">
      <c r="A4152" s="84" t="s">
        <v>14363</v>
      </c>
      <c r="B4152" s="84">
        <v>2</v>
      </c>
      <c r="C4152" s="122">
        <v>1.157807675630697E-2</v>
      </c>
      <c r="D4152" s="84" t="s">
        <v>12081</v>
      </c>
      <c r="E4152" s="84" t="b">
        <v>1</v>
      </c>
      <c r="F4152" s="84" t="b">
        <v>0</v>
      </c>
      <c r="G4152" s="84" t="b">
        <v>0</v>
      </c>
    </row>
    <row r="4153" spans="1:7" x14ac:dyDescent="0.25">
      <c r="A4153" s="84" t="s">
        <v>14237</v>
      </c>
      <c r="B4153" s="84">
        <v>2</v>
      </c>
      <c r="C4153" s="122">
        <v>1.157807675630697E-2</v>
      </c>
      <c r="D4153" s="84" t="s">
        <v>12081</v>
      </c>
      <c r="E4153" s="84" t="b">
        <v>0</v>
      </c>
      <c r="F4153" s="84" t="b">
        <v>0</v>
      </c>
      <c r="G4153" s="84" t="b">
        <v>0</v>
      </c>
    </row>
    <row r="4154" spans="1:7" x14ac:dyDescent="0.25">
      <c r="A4154" s="84" t="s">
        <v>14311</v>
      </c>
      <c r="B4154" s="84">
        <v>2</v>
      </c>
      <c r="C4154" s="122">
        <v>1.157807675630697E-2</v>
      </c>
      <c r="D4154" s="84" t="s">
        <v>12081</v>
      </c>
      <c r="E4154" s="84" t="b">
        <v>0</v>
      </c>
      <c r="F4154" s="84" t="b">
        <v>0</v>
      </c>
      <c r="G4154" s="84" t="b">
        <v>0</v>
      </c>
    </row>
    <row r="4155" spans="1:7" x14ac:dyDescent="0.25">
      <c r="A4155" s="84" t="s">
        <v>14999</v>
      </c>
      <c r="B4155" s="84">
        <v>2</v>
      </c>
      <c r="C4155" s="122">
        <v>1.157807675630697E-2</v>
      </c>
      <c r="D4155" s="84" t="s">
        <v>12081</v>
      </c>
      <c r="E4155" s="84" t="b">
        <v>0</v>
      </c>
      <c r="F4155" s="84" t="b">
        <v>0</v>
      </c>
      <c r="G4155" s="84" t="b">
        <v>0</v>
      </c>
    </row>
    <row r="4156" spans="1:7" x14ac:dyDescent="0.25">
      <c r="A4156" s="84" t="s">
        <v>15294</v>
      </c>
      <c r="B4156" s="84">
        <v>2</v>
      </c>
      <c r="C4156" s="122">
        <v>0</v>
      </c>
      <c r="D4156" s="84" t="s">
        <v>12082</v>
      </c>
      <c r="E4156" s="84" t="b">
        <v>0</v>
      </c>
      <c r="F4156" s="84" t="b">
        <v>0</v>
      </c>
      <c r="G4156" s="84" t="b">
        <v>0</v>
      </c>
    </row>
    <row r="4157" spans="1:7" x14ac:dyDescent="0.25">
      <c r="A4157" s="84" t="s">
        <v>14227</v>
      </c>
      <c r="B4157" s="84">
        <v>2</v>
      </c>
      <c r="C4157" s="122">
        <v>0</v>
      </c>
      <c r="D4157" s="84" t="s">
        <v>12082</v>
      </c>
      <c r="E4157" s="84" t="b">
        <v>0</v>
      </c>
      <c r="F4157" s="84" t="b">
        <v>0</v>
      </c>
      <c r="G4157" s="84" t="b">
        <v>0</v>
      </c>
    </row>
    <row r="4158" spans="1:7" x14ac:dyDescent="0.25">
      <c r="A4158" s="84" t="s">
        <v>14939</v>
      </c>
      <c r="B4158" s="84">
        <v>2</v>
      </c>
      <c r="C4158" s="122">
        <v>0</v>
      </c>
      <c r="D4158" s="84" t="s">
        <v>12082</v>
      </c>
      <c r="E4158" s="84" t="b">
        <v>0</v>
      </c>
      <c r="F4158" s="84" t="b">
        <v>0</v>
      </c>
      <c r="G4158" s="84" t="b">
        <v>0</v>
      </c>
    </row>
    <row r="4159" spans="1:7" x14ac:dyDescent="0.25">
      <c r="A4159" s="84" t="s">
        <v>15295</v>
      </c>
      <c r="B4159" s="84">
        <v>2</v>
      </c>
      <c r="C4159" s="122">
        <v>0</v>
      </c>
      <c r="D4159" s="84" t="s">
        <v>12082</v>
      </c>
      <c r="E4159" s="84" t="b">
        <v>0</v>
      </c>
      <c r="F4159" s="84" t="b">
        <v>0</v>
      </c>
      <c r="G4159" s="84" t="b">
        <v>0</v>
      </c>
    </row>
    <row r="4160" spans="1:7" x14ac:dyDescent="0.25">
      <c r="A4160" s="84" t="s">
        <v>15296</v>
      </c>
      <c r="B4160" s="84">
        <v>2</v>
      </c>
      <c r="C4160" s="122">
        <v>0</v>
      </c>
      <c r="D4160" s="84" t="s">
        <v>12082</v>
      </c>
      <c r="E4160" s="84" t="b">
        <v>0</v>
      </c>
      <c r="F4160" s="84" t="b">
        <v>0</v>
      </c>
      <c r="G4160" s="84" t="b">
        <v>0</v>
      </c>
    </row>
    <row r="4161" spans="1:7" x14ac:dyDescent="0.25">
      <c r="A4161" s="84" t="s">
        <v>15297</v>
      </c>
      <c r="B4161" s="84">
        <v>2</v>
      </c>
      <c r="C4161" s="122">
        <v>0</v>
      </c>
      <c r="D4161" s="84" t="s">
        <v>12082</v>
      </c>
      <c r="E4161" s="84" t="b">
        <v>0</v>
      </c>
      <c r="F4161" s="84" t="b">
        <v>0</v>
      </c>
      <c r="G4161" s="84" t="b">
        <v>0</v>
      </c>
    </row>
    <row r="4162" spans="1:7" x14ac:dyDescent="0.25">
      <c r="A4162" s="84" t="s">
        <v>2788</v>
      </c>
      <c r="B4162" s="84">
        <v>2</v>
      </c>
      <c r="C4162" s="122">
        <v>0</v>
      </c>
      <c r="D4162" s="84" t="s">
        <v>12082</v>
      </c>
      <c r="E4162" s="84" t="b">
        <v>0</v>
      </c>
      <c r="F4162" s="84" t="b">
        <v>0</v>
      </c>
      <c r="G4162" s="84" t="b">
        <v>0</v>
      </c>
    </row>
    <row r="4163" spans="1:7" x14ac:dyDescent="0.25">
      <c r="A4163" s="84" t="s">
        <v>14241</v>
      </c>
      <c r="B4163" s="84">
        <v>2</v>
      </c>
      <c r="C4163" s="122">
        <v>0</v>
      </c>
      <c r="D4163" s="84" t="s">
        <v>12082</v>
      </c>
      <c r="E4163" s="84" t="b">
        <v>0</v>
      </c>
      <c r="F4163" s="84" t="b">
        <v>0</v>
      </c>
      <c r="G4163" s="84" t="b">
        <v>0</v>
      </c>
    </row>
    <row r="4164" spans="1:7" x14ac:dyDescent="0.25">
      <c r="A4164" s="84" t="s">
        <v>15298</v>
      </c>
      <c r="B4164" s="84">
        <v>2</v>
      </c>
      <c r="C4164" s="122">
        <v>0</v>
      </c>
      <c r="D4164" s="84" t="s">
        <v>12082</v>
      </c>
      <c r="E4164" s="84" t="b">
        <v>0</v>
      </c>
      <c r="F4164" s="84" t="b">
        <v>0</v>
      </c>
      <c r="G4164" s="84" t="b">
        <v>0</v>
      </c>
    </row>
    <row r="4165" spans="1:7" x14ac:dyDescent="0.25">
      <c r="A4165" s="84" t="s">
        <v>14256</v>
      </c>
      <c r="B4165" s="84">
        <v>2</v>
      </c>
      <c r="C4165" s="122">
        <v>0</v>
      </c>
      <c r="D4165" s="84" t="s">
        <v>12082</v>
      </c>
      <c r="E4165" s="84" t="b">
        <v>0</v>
      </c>
      <c r="F4165" s="84" t="b">
        <v>0</v>
      </c>
      <c r="G4165" s="84" t="b">
        <v>0</v>
      </c>
    </row>
    <row r="4166" spans="1:7" x14ac:dyDescent="0.25">
      <c r="A4166" s="84" t="s">
        <v>15299</v>
      </c>
      <c r="B4166" s="84">
        <v>2</v>
      </c>
      <c r="C4166" s="122">
        <v>0</v>
      </c>
      <c r="D4166" s="84" t="s">
        <v>12082</v>
      </c>
      <c r="E4166" s="84" t="b">
        <v>0</v>
      </c>
      <c r="F4166" s="84" t="b">
        <v>0</v>
      </c>
      <c r="G4166" s="84" t="b">
        <v>0</v>
      </c>
    </row>
    <row r="4167" spans="1:7" x14ac:dyDescent="0.25">
      <c r="A4167" s="84" t="s">
        <v>14459</v>
      </c>
      <c r="B4167" s="84">
        <v>2</v>
      </c>
      <c r="C4167" s="122">
        <v>0</v>
      </c>
      <c r="D4167" s="84" t="s">
        <v>12082</v>
      </c>
      <c r="E4167" s="84" t="b">
        <v>0</v>
      </c>
      <c r="F4167" s="84" t="b">
        <v>0</v>
      </c>
      <c r="G4167" s="84" t="b">
        <v>0</v>
      </c>
    </row>
    <row r="4168" spans="1:7" x14ac:dyDescent="0.25">
      <c r="A4168" s="84" t="s">
        <v>14381</v>
      </c>
      <c r="B4168" s="84">
        <v>2</v>
      </c>
      <c r="C4168" s="122">
        <v>0</v>
      </c>
      <c r="D4168" s="84" t="s">
        <v>12082</v>
      </c>
      <c r="E4168" s="84" t="b">
        <v>0</v>
      </c>
      <c r="F4168" s="84" t="b">
        <v>0</v>
      </c>
      <c r="G4168" s="84" t="b">
        <v>0</v>
      </c>
    </row>
    <row r="4169" spans="1:7" x14ac:dyDescent="0.25">
      <c r="A4169" s="84" t="s">
        <v>855</v>
      </c>
      <c r="B4169" s="84">
        <v>5</v>
      </c>
      <c r="C4169" s="122">
        <v>0</v>
      </c>
      <c r="D4169" s="84" t="s">
        <v>12083</v>
      </c>
      <c r="E4169" s="84" t="b">
        <v>0</v>
      </c>
      <c r="F4169" s="84" t="b">
        <v>0</v>
      </c>
      <c r="G4169" s="84" t="b">
        <v>0</v>
      </c>
    </row>
    <row r="4170" spans="1:7" x14ac:dyDescent="0.25">
      <c r="A4170" s="84" t="s">
        <v>2803</v>
      </c>
      <c r="B4170" s="84">
        <v>3</v>
      </c>
      <c r="C4170" s="122">
        <v>9.9674297578687503E-3</v>
      </c>
      <c r="D4170" s="84" t="s">
        <v>12083</v>
      </c>
      <c r="E4170" s="84" t="b">
        <v>0</v>
      </c>
      <c r="F4170" s="84" t="b">
        <v>0</v>
      </c>
      <c r="G4170" s="84" t="b">
        <v>0</v>
      </c>
    </row>
    <row r="4171" spans="1:7" x14ac:dyDescent="0.25">
      <c r="A4171" s="84" t="s">
        <v>14220</v>
      </c>
      <c r="B4171" s="84">
        <v>3</v>
      </c>
      <c r="C4171" s="122">
        <v>9.9674297578687503E-3</v>
      </c>
      <c r="D4171" s="84" t="s">
        <v>12083</v>
      </c>
      <c r="E4171" s="84" t="b">
        <v>0</v>
      </c>
      <c r="F4171" s="84" t="b">
        <v>0</v>
      </c>
      <c r="G4171" s="84" t="b">
        <v>0</v>
      </c>
    </row>
    <row r="4172" spans="1:7" x14ac:dyDescent="0.25">
      <c r="A4172" s="84" t="s">
        <v>14225</v>
      </c>
      <c r="B4172" s="84">
        <v>2</v>
      </c>
      <c r="C4172" s="122">
        <v>6.6449531719124993E-3</v>
      </c>
      <c r="D4172" s="84" t="s">
        <v>12083</v>
      </c>
      <c r="E4172" s="84" t="b">
        <v>0</v>
      </c>
      <c r="F4172" s="84" t="b">
        <v>0</v>
      </c>
      <c r="G4172" s="84" t="b">
        <v>0</v>
      </c>
    </row>
    <row r="4173" spans="1:7" x14ac:dyDescent="0.25">
      <c r="A4173" s="84" t="s">
        <v>15300</v>
      </c>
      <c r="B4173" s="84">
        <v>2</v>
      </c>
      <c r="C4173" s="122">
        <v>6.6449531719124993E-3</v>
      </c>
      <c r="D4173" s="84" t="s">
        <v>12083</v>
      </c>
      <c r="E4173" s="84" t="b">
        <v>0</v>
      </c>
      <c r="F4173" s="84" t="b">
        <v>0</v>
      </c>
      <c r="G4173" s="84" t="b">
        <v>0</v>
      </c>
    </row>
    <row r="4174" spans="1:7" x14ac:dyDescent="0.25">
      <c r="A4174" s="84" t="s">
        <v>14733</v>
      </c>
      <c r="B4174" s="84">
        <v>2</v>
      </c>
      <c r="C4174" s="122">
        <v>6.6449531719124993E-3</v>
      </c>
      <c r="D4174" s="84" t="s">
        <v>12083</v>
      </c>
      <c r="E4174" s="84" t="b">
        <v>0</v>
      </c>
      <c r="F4174" s="84" t="b">
        <v>1</v>
      </c>
      <c r="G4174" s="84" t="b">
        <v>0</v>
      </c>
    </row>
    <row r="4175" spans="1:7" x14ac:dyDescent="0.25">
      <c r="A4175" s="84" t="s">
        <v>14883</v>
      </c>
      <c r="B4175" s="84">
        <v>2</v>
      </c>
      <c r="C4175" s="122">
        <v>6.6449531719124993E-3</v>
      </c>
      <c r="D4175" s="84" t="s">
        <v>12083</v>
      </c>
      <c r="E4175" s="84" t="b">
        <v>0</v>
      </c>
      <c r="F4175" s="84" t="b">
        <v>0</v>
      </c>
      <c r="G4175" s="84" t="b">
        <v>0</v>
      </c>
    </row>
    <row r="4176" spans="1:7" x14ac:dyDescent="0.25">
      <c r="A4176" s="84" t="s">
        <v>14872</v>
      </c>
      <c r="B4176" s="84">
        <v>2</v>
      </c>
      <c r="C4176" s="122">
        <v>6.6449531719124993E-3</v>
      </c>
      <c r="D4176" s="84" t="s">
        <v>12083</v>
      </c>
      <c r="E4176" s="84" t="b">
        <v>0</v>
      </c>
      <c r="F4176" s="84" t="b">
        <v>0</v>
      </c>
      <c r="G4176" s="84" t="b">
        <v>0</v>
      </c>
    </row>
    <row r="4177" spans="1:7" x14ac:dyDescent="0.25">
      <c r="A4177" s="84" t="s">
        <v>15301</v>
      </c>
      <c r="B4177" s="84">
        <v>2</v>
      </c>
      <c r="C4177" s="122">
        <v>6.6449531719124993E-3</v>
      </c>
      <c r="D4177" s="84" t="s">
        <v>12083</v>
      </c>
      <c r="E4177" s="84" t="b">
        <v>0</v>
      </c>
      <c r="F4177" s="84" t="b">
        <v>0</v>
      </c>
      <c r="G4177" s="84" t="b">
        <v>0</v>
      </c>
    </row>
    <row r="4178" spans="1:7" x14ac:dyDescent="0.25">
      <c r="A4178" s="84" t="s">
        <v>14381</v>
      </c>
      <c r="B4178" s="84">
        <v>2</v>
      </c>
      <c r="C4178" s="122">
        <v>6.6449531719124993E-3</v>
      </c>
      <c r="D4178" s="84" t="s">
        <v>12083</v>
      </c>
      <c r="E4178" s="84" t="b">
        <v>0</v>
      </c>
      <c r="F4178" s="84" t="b">
        <v>0</v>
      </c>
      <c r="G4178" s="84" t="b">
        <v>0</v>
      </c>
    </row>
    <row r="4179" spans="1:7" x14ac:dyDescent="0.25">
      <c r="A4179" s="84" t="s">
        <v>15302</v>
      </c>
      <c r="B4179" s="84">
        <v>2</v>
      </c>
      <c r="C4179" s="122">
        <v>6.6449531719124993E-3</v>
      </c>
      <c r="D4179" s="84" t="s">
        <v>12083</v>
      </c>
      <c r="E4179" s="84" t="b">
        <v>0</v>
      </c>
      <c r="F4179" s="84" t="b">
        <v>0</v>
      </c>
      <c r="G4179" s="84" t="b">
        <v>0</v>
      </c>
    </row>
    <row r="4180" spans="1:7" x14ac:dyDescent="0.25">
      <c r="A4180" s="84" t="s">
        <v>15303</v>
      </c>
      <c r="B4180" s="84">
        <v>2</v>
      </c>
      <c r="C4180" s="122">
        <v>6.6449531719124993E-3</v>
      </c>
      <c r="D4180" s="84" t="s">
        <v>12083</v>
      </c>
      <c r="E4180" s="84" t="b">
        <v>0</v>
      </c>
      <c r="F4180" s="84" t="b">
        <v>0</v>
      </c>
      <c r="G4180" s="84" t="b">
        <v>0</v>
      </c>
    </row>
    <row r="4181" spans="1:7" x14ac:dyDescent="0.25">
      <c r="A4181" s="84" t="s">
        <v>15316</v>
      </c>
      <c r="B4181" s="84">
        <v>2</v>
      </c>
      <c r="C4181" s="122">
        <v>1.8004575649798581E-2</v>
      </c>
      <c r="D4181" s="84" t="s">
        <v>12083</v>
      </c>
      <c r="E4181" s="84" t="b">
        <v>0</v>
      </c>
      <c r="F4181" s="84" t="b">
        <v>0</v>
      </c>
      <c r="G4181" s="84" t="b">
        <v>0</v>
      </c>
    </row>
    <row r="4182" spans="1:7" x14ac:dyDescent="0.25">
      <c r="A4182" s="84" t="s">
        <v>731</v>
      </c>
      <c r="B4182" s="84">
        <v>2</v>
      </c>
      <c r="C4182" s="122">
        <v>6.6449531719124993E-3</v>
      </c>
      <c r="D4182" s="84" t="s">
        <v>12083</v>
      </c>
      <c r="E4182" s="84" t="b">
        <v>0</v>
      </c>
      <c r="F4182" s="84" t="b">
        <v>0</v>
      </c>
      <c r="G4182" s="84" t="b">
        <v>0</v>
      </c>
    </row>
    <row r="4183" spans="1:7" x14ac:dyDescent="0.25">
      <c r="A4183" s="84" t="s">
        <v>2793</v>
      </c>
      <c r="B4183" s="84">
        <v>2</v>
      </c>
      <c r="C4183" s="122">
        <v>0</v>
      </c>
      <c r="D4183" s="84" t="s">
        <v>12085</v>
      </c>
      <c r="E4183" s="84" t="b">
        <v>0</v>
      </c>
      <c r="F4183" s="84" t="b">
        <v>0</v>
      </c>
      <c r="G4183" s="84" t="b">
        <v>0</v>
      </c>
    </row>
    <row r="4184" spans="1:7" x14ac:dyDescent="0.25">
      <c r="A4184" s="84" t="s">
        <v>14741</v>
      </c>
      <c r="B4184" s="84">
        <v>2</v>
      </c>
      <c r="C4184" s="122">
        <v>0</v>
      </c>
      <c r="D4184" s="84" t="s">
        <v>12085</v>
      </c>
      <c r="E4184" s="84" t="b">
        <v>0</v>
      </c>
      <c r="F4184" s="84" t="b">
        <v>0</v>
      </c>
      <c r="G4184" s="84" t="b">
        <v>0</v>
      </c>
    </row>
    <row r="4185" spans="1:7" x14ac:dyDescent="0.25">
      <c r="A4185" s="84" t="s">
        <v>731</v>
      </c>
      <c r="B4185" s="84">
        <v>2</v>
      </c>
      <c r="C4185" s="122">
        <v>0</v>
      </c>
      <c r="D4185" s="84" t="s">
        <v>12085</v>
      </c>
      <c r="E4185" s="84" t="b">
        <v>0</v>
      </c>
      <c r="F4185" s="84" t="b">
        <v>0</v>
      </c>
      <c r="G4185" s="84" t="b">
        <v>0</v>
      </c>
    </row>
    <row r="4186" spans="1:7" x14ac:dyDescent="0.25">
      <c r="A4186" s="84" t="s">
        <v>14494</v>
      </c>
      <c r="B4186" s="84">
        <v>2</v>
      </c>
      <c r="C4186" s="122">
        <v>0</v>
      </c>
      <c r="D4186" s="84" t="s">
        <v>12085</v>
      </c>
      <c r="E4186" s="84" t="b">
        <v>0</v>
      </c>
      <c r="F4186" s="84" t="b">
        <v>0</v>
      </c>
      <c r="G4186" s="84" t="b">
        <v>0</v>
      </c>
    </row>
    <row r="4187" spans="1:7" x14ac:dyDescent="0.25">
      <c r="A4187" s="84" t="s">
        <v>12350</v>
      </c>
      <c r="B4187" s="84">
        <v>2</v>
      </c>
      <c r="C4187" s="122">
        <v>2.2298518197331939E-2</v>
      </c>
      <c r="D4187" s="84" t="s">
        <v>12085</v>
      </c>
      <c r="E4187" s="84" t="b">
        <v>0</v>
      </c>
      <c r="F4187" s="84" t="b">
        <v>0</v>
      </c>
      <c r="G4187" s="84" t="b">
        <v>0</v>
      </c>
    </row>
    <row r="4188" spans="1:7" x14ac:dyDescent="0.25">
      <c r="A4188" s="84" t="s">
        <v>14943</v>
      </c>
      <c r="B4188" s="84">
        <v>2</v>
      </c>
      <c r="C4188" s="122">
        <v>0</v>
      </c>
      <c r="D4188" s="84" t="s">
        <v>12086</v>
      </c>
      <c r="E4188" s="84" t="b">
        <v>0</v>
      </c>
      <c r="F4188" s="84" t="b">
        <v>0</v>
      </c>
      <c r="G4188" s="84" t="b">
        <v>0</v>
      </c>
    </row>
    <row r="4189" spans="1:7" x14ac:dyDescent="0.25">
      <c r="A4189" s="84" t="s">
        <v>14357</v>
      </c>
      <c r="B4189" s="84">
        <v>2</v>
      </c>
      <c r="C4189" s="122">
        <v>0</v>
      </c>
      <c r="D4189" s="84" t="s">
        <v>12086</v>
      </c>
      <c r="E4189" s="84" t="b">
        <v>0</v>
      </c>
      <c r="F4189" s="84" t="b">
        <v>0</v>
      </c>
      <c r="G4189" s="84" t="b">
        <v>0</v>
      </c>
    </row>
    <row r="4190" spans="1:7" x14ac:dyDescent="0.25">
      <c r="A4190" s="84" t="s">
        <v>14348</v>
      </c>
      <c r="B4190" s="84">
        <v>2</v>
      </c>
      <c r="C4190" s="122">
        <v>0</v>
      </c>
      <c r="D4190" s="84" t="s">
        <v>12086</v>
      </c>
      <c r="E4190" s="84" t="b">
        <v>0</v>
      </c>
      <c r="F4190" s="84" t="b">
        <v>0</v>
      </c>
      <c r="G4190" s="84" t="b">
        <v>0</v>
      </c>
    </row>
    <row r="4191" spans="1:7" x14ac:dyDescent="0.25">
      <c r="A4191" s="84" t="s">
        <v>731</v>
      </c>
      <c r="B4191" s="84">
        <v>2</v>
      </c>
      <c r="C4191" s="122">
        <v>0</v>
      </c>
      <c r="D4191" s="84" t="s">
        <v>12086</v>
      </c>
      <c r="E4191" s="84" t="b">
        <v>0</v>
      </c>
      <c r="F4191" s="84" t="b">
        <v>0</v>
      </c>
      <c r="G4191" s="84" t="b">
        <v>0</v>
      </c>
    </row>
    <row r="4192" spans="1:7" x14ac:dyDescent="0.25">
      <c r="A4192" s="84" t="s">
        <v>15348</v>
      </c>
      <c r="B4192" s="84">
        <v>2</v>
      </c>
      <c r="C4192" s="122">
        <v>0</v>
      </c>
      <c r="D4192" s="84" t="s">
        <v>12086</v>
      </c>
      <c r="E4192" s="84" t="b">
        <v>0</v>
      </c>
      <c r="F4192" s="84" t="b">
        <v>0</v>
      </c>
      <c r="G4192" s="84" t="b">
        <v>0</v>
      </c>
    </row>
    <row r="4193" spans="1:7" x14ac:dyDescent="0.25">
      <c r="A4193" s="84" t="s">
        <v>893</v>
      </c>
      <c r="B4193" s="84">
        <v>2</v>
      </c>
      <c r="C4193" s="122">
        <v>0</v>
      </c>
      <c r="D4193" s="84" t="s">
        <v>12086</v>
      </c>
      <c r="E4193" s="84" t="b">
        <v>0</v>
      </c>
      <c r="F4193" s="84" t="b">
        <v>0</v>
      </c>
      <c r="G4193" s="84" t="b">
        <v>0</v>
      </c>
    </row>
    <row r="4194" spans="1:7" x14ac:dyDescent="0.25">
      <c r="A4194" s="84" t="s">
        <v>9739</v>
      </c>
      <c r="B4194" s="84">
        <v>2</v>
      </c>
      <c r="C4194" s="122">
        <v>0</v>
      </c>
      <c r="D4194" s="84" t="s">
        <v>12086</v>
      </c>
      <c r="E4194" s="84" t="b">
        <v>0</v>
      </c>
      <c r="F4194" s="84" t="b">
        <v>0</v>
      </c>
      <c r="G4194" s="84" t="b">
        <v>0</v>
      </c>
    </row>
    <row r="4195" spans="1:7" x14ac:dyDescent="0.25">
      <c r="A4195" s="84" t="s">
        <v>14339</v>
      </c>
      <c r="B4195" s="84">
        <v>2</v>
      </c>
      <c r="C4195" s="122">
        <v>0</v>
      </c>
      <c r="D4195" s="84" t="s">
        <v>12086</v>
      </c>
      <c r="E4195" s="84" t="b">
        <v>0</v>
      </c>
      <c r="F4195" s="84" t="b">
        <v>0</v>
      </c>
      <c r="G4195" s="84" t="b">
        <v>0</v>
      </c>
    </row>
    <row r="4196" spans="1:7" x14ac:dyDescent="0.25">
      <c r="A4196" s="84" t="s">
        <v>15349</v>
      </c>
      <c r="B4196" s="84">
        <v>2</v>
      </c>
      <c r="C4196" s="122">
        <v>0</v>
      </c>
      <c r="D4196" s="84" t="s">
        <v>12086</v>
      </c>
      <c r="E4196" s="84" t="b">
        <v>0</v>
      </c>
      <c r="F4196" s="84" t="b">
        <v>0</v>
      </c>
      <c r="G4196" s="84" t="b">
        <v>0</v>
      </c>
    </row>
    <row r="4197" spans="1:7" x14ac:dyDescent="0.25">
      <c r="A4197" s="84" t="s">
        <v>14519</v>
      </c>
      <c r="B4197" s="84">
        <v>2</v>
      </c>
      <c r="C4197" s="122">
        <v>0</v>
      </c>
      <c r="D4197" s="84" t="s">
        <v>12086</v>
      </c>
      <c r="E4197" s="84" t="b">
        <v>0</v>
      </c>
      <c r="F4197" s="84" t="b">
        <v>0</v>
      </c>
      <c r="G4197" s="84" t="b">
        <v>0</v>
      </c>
    </row>
    <row r="4198" spans="1:7" x14ac:dyDescent="0.25">
      <c r="A4198" s="84" t="s">
        <v>8406</v>
      </c>
      <c r="B4198" s="84">
        <v>2</v>
      </c>
      <c r="C4198" s="122">
        <v>0</v>
      </c>
      <c r="D4198" s="84" t="s">
        <v>12086</v>
      </c>
      <c r="E4198" s="84" t="b">
        <v>0</v>
      </c>
      <c r="F4198" s="84" t="b">
        <v>0</v>
      </c>
      <c r="G4198" s="84" t="b">
        <v>0</v>
      </c>
    </row>
    <row r="4199" spans="1:7" x14ac:dyDescent="0.25">
      <c r="A4199" s="84" t="s">
        <v>517</v>
      </c>
      <c r="B4199" s="84">
        <v>5</v>
      </c>
      <c r="C4199" s="122">
        <v>0</v>
      </c>
      <c r="D4199" s="84" t="s">
        <v>12087</v>
      </c>
      <c r="E4199" s="84" t="b">
        <v>0</v>
      </c>
      <c r="F4199" s="84" t="b">
        <v>0</v>
      </c>
      <c r="G4199" s="84" t="b">
        <v>0</v>
      </c>
    </row>
    <row r="4200" spans="1:7" x14ac:dyDescent="0.25">
      <c r="A4200" s="84" t="s">
        <v>14200</v>
      </c>
      <c r="B4200" s="84">
        <v>3</v>
      </c>
      <c r="C4200" s="122">
        <v>0</v>
      </c>
      <c r="D4200" s="84" t="s">
        <v>12087</v>
      </c>
      <c r="E4200" s="84" t="b">
        <v>0</v>
      </c>
      <c r="F4200" s="84" t="b">
        <v>0</v>
      </c>
      <c r="G4200" s="84" t="b">
        <v>0</v>
      </c>
    </row>
    <row r="4201" spans="1:7" x14ac:dyDescent="0.25">
      <c r="A4201" s="84" t="s">
        <v>14646</v>
      </c>
      <c r="B4201" s="84">
        <v>3</v>
      </c>
      <c r="C4201" s="122">
        <v>0</v>
      </c>
      <c r="D4201" s="84" t="s">
        <v>12087</v>
      </c>
      <c r="E4201" s="84" t="b">
        <v>1</v>
      </c>
      <c r="F4201" s="84" t="b">
        <v>0</v>
      </c>
      <c r="G4201" s="84" t="b">
        <v>0</v>
      </c>
    </row>
    <row r="4202" spans="1:7" x14ac:dyDescent="0.25">
      <c r="A4202" s="84" t="s">
        <v>14202</v>
      </c>
      <c r="B4202" s="84">
        <v>3</v>
      </c>
      <c r="C4202" s="122">
        <v>0</v>
      </c>
      <c r="D4202" s="84" t="s">
        <v>12087</v>
      </c>
      <c r="E4202" s="84" t="b">
        <v>0</v>
      </c>
      <c r="F4202" s="84" t="b">
        <v>0</v>
      </c>
      <c r="G4202" s="84" t="b">
        <v>0</v>
      </c>
    </row>
    <row r="4203" spans="1:7" x14ac:dyDescent="0.25">
      <c r="A4203" s="84" t="s">
        <v>12350</v>
      </c>
      <c r="B4203" s="84">
        <v>3</v>
      </c>
      <c r="C4203" s="122">
        <v>0</v>
      </c>
      <c r="D4203" s="84" t="s">
        <v>12087</v>
      </c>
      <c r="E4203" s="84" t="b">
        <v>0</v>
      </c>
      <c r="F4203" s="84" t="b">
        <v>0</v>
      </c>
      <c r="G4203" s="84" t="b">
        <v>0</v>
      </c>
    </row>
    <row r="4204" spans="1:7" x14ac:dyDescent="0.25">
      <c r="A4204" s="84" t="s">
        <v>12369</v>
      </c>
      <c r="B4204" s="84">
        <v>3</v>
      </c>
      <c r="C4204" s="122">
        <v>0</v>
      </c>
      <c r="D4204" s="84" t="s">
        <v>12087</v>
      </c>
      <c r="E4204" s="84" t="b">
        <v>0</v>
      </c>
      <c r="F4204" s="84" t="b">
        <v>0</v>
      </c>
      <c r="G4204" s="84" t="b">
        <v>0</v>
      </c>
    </row>
    <row r="4205" spans="1:7" x14ac:dyDescent="0.25">
      <c r="A4205" s="84" t="s">
        <v>2788</v>
      </c>
      <c r="B4205" s="84">
        <v>3</v>
      </c>
      <c r="C4205" s="122">
        <v>0</v>
      </c>
      <c r="D4205" s="84" t="s">
        <v>12087</v>
      </c>
      <c r="E4205" s="84" t="b">
        <v>0</v>
      </c>
      <c r="F4205" s="84" t="b">
        <v>0</v>
      </c>
      <c r="G4205" s="84" t="b">
        <v>0</v>
      </c>
    </row>
    <row r="4206" spans="1:7" x14ac:dyDescent="0.25">
      <c r="A4206" s="84" t="s">
        <v>14951</v>
      </c>
      <c r="B4206" s="84">
        <v>3</v>
      </c>
      <c r="C4206" s="122">
        <v>0</v>
      </c>
      <c r="D4206" s="84" t="s">
        <v>12087</v>
      </c>
      <c r="E4206" s="84" t="b">
        <v>1</v>
      </c>
      <c r="F4206" s="84" t="b">
        <v>0</v>
      </c>
      <c r="G4206" s="84" t="b">
        <v>0</v>
      </c>
    </row>
    <row r="4207" spans="1:7" x14ac:dyDescent="0.25">
      <c r="A4207" s="84" t="s">
        <v>2803</v>
      </c>
      <c r="B4207" s="84">
        <v>3</v>
      </c>
      <c r="C4207" s="122">
        <v>0</v>
      </c>
      <c r="D4207" s="84" t="s">
        <v>12087</v>
      </c>
      <c r="E4207" s="84" t="b">
        <v>0</v>
      </c>
      <c r="F4207" s="84" t="b">
        <v>0</v>
      </c>
      <c r="G4207" s="84" t="b">
        <v>0</v>
      </c>
    </row>
    <row r="4208" spans="1:7" x14ac:dyDescent="0.25">
      <c r="A4208" s="84" t="s">
        <v>2679</v>
      </c>
      <c r="B4208" s="84">
        <v>3</v>
      </c>
      <c r="C4208" s="122">
        <v>0</v>
      </c>
      <c r="D4208" s="84" t="s">
        <v>12087</v>
      </c>
      <c r="E4208" s="84" t="b">
        <v>0</v>
      </c>
      <c r="F4208" s="84" t="b">
        <v>0</v>
      </c>
      <c r="G4208" s="84" t="b">
        <v>0</v>
      </c>
    </row>
    <row r="4209" spans="1:7" x14ac:dyDescent="0.25">
      <c r="A4209" s="84" t="s">
        <v>14611</v>
      </c>
      <c r="B4209" s="84">
        <v>2</v>
      </c>
      <c r="C4209" s="122">
        <v>8.5898175149112799E-3</v>
      </c>
      <c r="D4209" s="84" t="s">
        <v>12087</v>
      </c>
      <c r="E4209" s="84" t="b">
        <v>0</v>
      </c>
      <c r="F4209" s="84" t="b">
        <v>0</v>
      </c>
      <c r="G4209" s="84" t="b">
        <v>0</v>
      </c>
    </row>
    <row r="4210" spans="1:7" x14ac:dyDescent="0.25">
      <c r="A4210" s="84" t="s">
        <v>14745</v>
      </c>
      <c r="B4210" s="84">
        <v>4</v>
      </c>
      <c r="C4210" s="122">
        <v>0</v>
      </c>
      <c r="D4210" s="84" t="s">
        <v>12088</v>
      </c>
      <c r="E4210" s="84" t="b">
        <v>0</v>
      </c>
      <c r="F4210" s="84" t="b">
        <v>0</v>
      </c>
      <c r="G4210" s="84" t="b">
        <v>0</v>
      </c>
    </row>
    <row r="4211" spans="1:7" x14ac:dyDescent="0.25">
      <c r="A4211" s="84" t="s">
        <v>14746</v>
      </c>
      <c r="B4211" s="84">
        <v>4</v>
      </c>
      <c r="C4211" s="122">
        <v>0</v>
      </c>
      <c r="D4211" s="84" t="s">
        <v>12088</v>
      </c>
      <c r="E4211" s="84" t="b">
        <v>0</v>
      </c>
      <c r="F4211" s="84" t="b">
        <v>0</v>
      </c>
      <c r="G4211" s="84" t="b">
        <v>0</v>
      </c>
    </row>
    <row r="4212" spans="1:7" x14ac:dyDescent="0.25">
      <c r="A4212" s="84" t="s">
        <v>14744</v>
      </c>
      <c r="B4212" s="84">
        <v>2</v>
      </c>
      <c r="C4212" s="122">
        <v>0</v>
      </c>
      <c r="D4212" s="84" t="s">
        <v>12088</v>
      </c>
      <c r="E4212" s="84" t="b">
        <v>0</v>
      </c>
      <c r="F4212" s="84" t="b">
        <v>0</v>
      </c>
      <c r="G4212" s="84" t="b">
        <v>0</v>
      </c>
    </row>
    <row r="4213" spans="1:7" x14ac:dyDescent="0.25">
      <c r="A4213" s="84" t="s">
        <v>2679</v>
      </c>
      <c r="B4213" s="84">
        <v>2</v>
      </c>
      <c r="C4213" s="122">
        <v>0</v>
      </c>
      <c r="D4213" s="84" t="s">
        <v>12088</v>
      </c>
      <c r="E4213" s="84" t="b">
        <v>0</v>
      </c>
      <c r="F4213" s="84" t="b">
        <v>0</v>
      </c>
      <c r="G4213" s="84" t="b">
        <v>0</v>
      </c>
    </row>
    <row r="4214" spans="1:7" x14ac:dyDescent="0.25">
      <c r="A4214" s="84" t="s">
        <v>12356</v>
      </c>
      <c r="B4214" s="84">
        <v>2</v>
      </c>
      <c r="C4214" s="122">
        <v>0</v>
      </c>
      <c r="D4214" s="84" t="s">
        <v>12088</v>
      </c>
      <c r="E4214" s="84" t="b">
        <v>1</v>
      </c>
      <c r="F4214" s="84" t="b">
        <v>0</v>
      </c>
      <c r="G4214" s="84" t="b">
        <v>0</v>
      </c>
    </row>
    <row r="4215" spans="1:7" x14ac:dyDescent="0.25">
      <c r="A4215" s="84" t="s">
        <v>887</v>
      </c>
      <c r="B4215" s="84">
        <v>2</v>
      </c>
      <c r="C4215" s="122">
        <v>0</v>
      </c>
      <c r="D4215" s="84" t="s">
        <v>12088</v>
      </c>
      <c r="E4215" s="84" t="b">
        <v>0</v>
      </c>
      <c r="F4215" s="84" t="b">
        <v>0</v>
      </c>
      <c r="G4215" s="84" t="b">
        <v>0</v>
      </c>
    </row>
    <row r="4216" spans="1:7" x14ac:dyDescent="0.25">
      <c r="A4216" s="84" t="s">
        <v>14216</v>
      </c>
      <c r="B4216" s="84">
        <v>2</v>
      </c>
      <c r="C4216" s="122">
        <v>0</v>
      </c>
      <c r="D4216" s="84" t="s">
        <v>12088</v>
      </c>
      <c r="E4216" s="84" t="b">
        <v>1</v>
      </c>
      <c r="F4216" s="84" t="b">
        <v>0</v>
      </c>
      <c r="G4216" s="84" t="b">
        <v>0</v>
      </c>
    </row>
    <row r="4217" spans="1:7" x14ac:dyDescent="0.25">
      <c r="A4217" s="84" t="s">
        <v>14399</v>
      </c>
      <c r="B4217" s="84">
        <v>2</v>
      </c>
      <c r="C4217" s="122">
        <v>0</v>
      </c>
      <c r="D4217" s="84" t="s">
        <v>12088</v>
      </c>
      <c r="E4217" s="84" t="b">
        <v>0</v>
      </c>
      <c r="F4217" s="84" t="b">
        <v>0</v>
      </c>
      <c r="G4217" s="84" t="b">
        <v>0</v>
      </c>
    </row>
    <row r="4218" spans="1:7" x14ac:dyDescent="0.25">
      <c r="A4218" s="84" t="s">
        <v>14202</v>
      </c>
      <c r="B4218" s="84">
        <v>2</v>
      </c>
      <c r="C4218" s="122">
        <v>0</v>
      </c>
      <c r="D4218" s="84" t="s">
        <v>12088</v>
      </c>
      <c r="E4218" s="84" t="b">
        <v>0</v>
      </c>
      <c r="F4218" s="84" t="b">
        <v>0</v>
      </c>
      <c r="G4218" s="84" t="b">
        <v>0</v>
      </c>
    </row>
    <row r="4219" spans="1:7" x14ac:dyDescent="0.25">
      <c r="A4219" s="84" t="s">
        <v>15374</v>
      </c>
      <c r="B4219" s="84">
        <v>2</v>
      </c>
      <c r="C4219" s="122">
        <v>0</v>
      </c>
      <c r="D4219" s="84" t="s">
        <v>12088</v>
      </c>
      <c r="E4219" s="84" t="b">
        <v>0</v>
      </c>
      <c r="F4219" s="84" t="b">
        <v>0</v>
      </c>
      <c r="G4219" s="84" t="b">
        <v>0</v>
      </c>
    </row>
    <row r="4220" spans="1:7" x14ac:dyDescent="0.25">
      <c r="A4220" s="84" t="s">
        <v>14678</v>
      </c>
      <c r="B4220" s="84">
        <v>2</v>
      </c>
      <c r="C4220" s="122">
        <v>0</v>
      </c>
      <c r="D4220" s="84" t="s">
        <v>12088</v>
      </c>
      <c r="E4220" s="84" t="b">
        <v>0</v>
      </c>
      <c r="F4220" s="84" t="b">
        <v>0</v>
      </c>
      <c r="G4220" s="84" t="b">
        <v>0</v>
      </c>
    </row>
    <row r="4221" spans="1:7" x14ac:dyDescent="0.25">
      <c r="A4221" s="84" t="s">
        <v>14429</v>
      </c>
      <c r="B4221" s="84">
        <v>2</v>
      </c>
      <c r="C4221" s="122">
        <v>0</v>
      </c>
      <c r="D4221" s="84" t="s">
        <v>12088</v>
      </c>
      <c r="E4221" s="84" t="b">
        <v>0</v>
      </c>
      <c r="F4221" s="84" t="b">
        <v>0</v>
      </c>
      <c r="G4221" s="84" t="b">
        <v>0</v>
      </c>
    </row>
    <row r="4222" spans="1:7" x14ac:dyDescent="0.25">
      <c r="A4222" s="84" t="s">
        <v>14952</v>
      </c>
      <c r="B4222" s="84">
        <v>2</v>
      </c>
      <c r="C4222" s="122">
        <v>0</v>
      </c>
      <c r="D4222" s="84" t="s">
        <v>12088</v>
      </c>
      <c r="E4222" s="84" t="b">
        <v>0</v>
      </c>
      <c r="F4222" s="84" t="b">
        <v>0</v>
      </c>
      <c r="G4222" s="84" t="b">
        <v>0</v>
      </c>
    </row>
    <row r="4223" spans="1:7" x14ac:dyDescent="0.25">
      <c r="A4223" s="84" t="s">
        <v>15375</v>
      </c>
      <c r="B4223" s="84">
        <v>2</v>
      </c>
      <c r="C4223" s="122">
        <v>0</v>
      </c>
      <c r="D4223" s="84" t="s">
        <v>12088</v>
      </c>
      <c r="E4223" s="84" t="b">
        <v>0</v>
      </c>
      <c r="F4223" s="84" t="b">
        <v>0</v>
      </c>
      <c r="G4223" s="84" t="b">
        <v>0</v>
      </c>
    </row>
    <row r="4224" spans="1:7" x14ac:dyDescent="0.25">
      <c r="A4224" s="84" t="s">
        <v>12266</v>
      </c>
      <c r="B4224" s="84">
        <v>5</v>
      </c>
      <c r="C4224" s="122">
        <v>6.3756587505300272E-3</v>
      </c>
      <c r="D4224" s="84" t="s">
        <v>12089</v>
      </c>
      <c r="E4224" s="84" t="b">
        <v>0</v>
      </c>
      <c r="F4224" s="84" t="b">
        <v>0</v>
      </c>
      <c r="G4224" s="84" t="b">
        <v>0</v>
      </c>
    </row>
    <row r="4225" spans="1:7" x14ac:dyDescent="0.25">
      <c r="A4225" s="84" t="s">
        <v>731</v>
      </c>
      <c r="B4225" s="84">
        <v>4</v>
      </c>
      <c r="C4225" s="122">
        <v>5.1005270004240216E-3</v>
      </c>
      <c r="D4225" s="84" t="s">
        <v>12089</v>
      </c>
      <c r="E4225" s="84" t="b">
        <v>0</v>
      </c>
      <c r="F4225" s="84" t="b">
        <v>0</v>
      </c>
      <c r="G4225" s="84" t="b">
        <v>0</v>
      </c>
    </row>
    <row r="4226" spans="1:7" x14ac:dyDescent="0.25">
      <c r="A4226" s="84" t="s">
        <v>604</v>
      </c>
      <c r="B4226" s="84">
        <v>2</v>
      </c>
      <c r="C4226" s="122">
        <v>1.0472105491369409E-2</v>
      </c>
      <c r="D4226" s="84" t="s">
        <v>12089</v>
      </c>
      <c r="E4226" s="84" t="b">
        <v>0</v>
      </c>
      <c r="F4226" s="84" t="b">
        <v>0</v>
      </c>
      <c r="G4226" s="84" t="b">
        <v>0</v>
      </c>
    </row>
    <row r="4227" spans="1:7" x14ac:dyDescent="0.25">
      <c r="A4227" s="84" t="s">
        <v>14953</v>
      </c>
      <c r="B4227" s="84">
        <v>2</v>
      </c>
      <c r="C4227" s="122">
        <v>1.0472105491369409E-2</v>
      </c>
      <c r="D4227" s="84" t="s">
        <v>12089</v>
      </c>
      <c r="E4227" s="84" t="b">
        <v>0</v>
      </c>
      <c r="F4227" s="84" t="b">
        <v>0</v>
      </c>
      <c r="G4227" s="84" t="b">
        <v>0</v>
      </c>
    </row>
    <row r="4228" spans="1:7" x14ac:dyDescent="0.25">
      <c r="A4228" s="84" t="s">
        <v>15376</v>
      </c>
      <c r="B4228" s="84">
        <v>2</v>
      </c>
      <c r="C4228" s="122">
        <v>1.0472105491369409E-2</v>
      </c>
      <c r="D4228" s="84" t="s">
        <v>12089</v>
      </c>
      <c r="E4228" s="84" t="b">
        <v>0</v>
      </c>
      <c r="F4228" s="84" t="b">
        <v>0</v>
      </c>
      <c r="G4228" s="84" t="b">
        <v>0</v>
      </c>
    </row>
    <row r="4229" spans="1:7" x14ac:dyDescent="0.25">
      <c r="A4229" s="84" t="s">
        <v>15377</v>
      </c>
      <c r="B4229" s="84">
        <v>2</v>
      </c>
      <c r="C4229" s="122">
        <v>1.0472105491369409E-2</v>
      </c>
      <c r="D4229" s="84" t="s">
        <v>12089</v>
      </c>
      <c r="E4229" s="84" t="b">
        <v>0</v>
      </c>
      <c r="F4229" s="84" t="b">
        <v>0</v>
      </c>
      <c r="G4229" s="84" t="b">
        <v>0</v>
      </c>
    </row>
    <row r="4230" spans="1:7" x14ac:dyDescent="0.25">
      <c r="A4230" s="84" t="s">
        <v>15378</v>
      </c>
      <c r="B4230" s="84">
        <v>2</v>
      </c>
      <c r="C4230" s="122">
        <v>1.0472105491369409E-2</v>
      </c>
      <c r="D4230" s="84" t="s">
        <v>12089</v>
      </c>
      <c r="E4230" s="84" t="b">
        <v>0</v>
      </c>
      <c r="F4230" s="84" t="b">
        <v>0</v>
      </c>
      <c r="G4230" s="84" t="b">
        <v>0</v>
      </c>
    </row>
    <row r="4231" spans="1:7" x14ac:dyDescent="0.25">
      <c r="A4231" s="84" t="s">
        <v>14710</v>
      </c>
      <c r="B4231" s="84">
        <v>2</v>
      </c>
      <c r="C4231" s="122">
        <v>1.0472105491369409E-2</v>
      </c>
      <c r="D4231" s="84" t="s">
        <v>12089</v>
      </c>
      <c r="E4231" s="84" t="b">
        <v>0</v>
      </c>
      <c r="F4231" s="84" t="b">
        <v>0</v>
      </c>
      <c r="G4231" s="84" t="b">
        <v>0</v>
      </c>
    </row>
    <row r="4232" spans="1:7" x14ac:dyDescent="0.25">
      <c r="A4232" s="84" t="s">
        <v>15379</v>
      </c>
      <c r="B4232" s="84">
        <v>2</v>
      </c>
      <c r="C4232" s="122">
        <v>1.0472105491369409E-2</v>
      </c>
      <c r="D4232" s="84" t="s">
        <v>12089</v>
      </c>
      <c r="E4232" s="84" t="b">
        <v>0</v>
      </c>
      <c r="F4232" s="84" t="b">
        <v>0</v>
      </c>
      <c r="G4232" s="84" t="b">
        <v>0</v>
      </c>
    </row>
    <row r="4233" spans="1:7" x14ac:dyDescent="0.25">
      <c r="A4233" s="84" t="s">
        <v>14954</v>
      </c>
      <c r="B4233" s="84">
        <v>2</v>
      </c>
      <c r="C4233" s="122">
        <v>1.0472105491369409E-2</v>
      </c>
      <c r="D4233" s="84" t="s">
        <v>12089</v>
      </c>
      <c r="E4233" s="84" t="b">
        <v>0</v>
      </c>
      <c r="F4233" s="84" t="b">
        <v>0</v>
      </c>
      <c r="G4233" s="84" t="b">
        <v>0</v>
      </c>
    </row>
    <row r="4234" spans="1:7" x14ac:dyDescent="0.25">
      <c r="A4234" s="84" t="s">
        <v>14195</v>
      </c>
      <c r="B4234" s="84">
        <v>2</v>
      </c>
      <c r="C4234" s="122">
        <v>1.0472105491369409E-2</v>
      </c>
      <c r="D4234" s="84" t="s">
        <v>12089</v>
      </c>
      <c r="E4234" s="84" t="b">
        <v>0</v>
      </c>
      <c r="F4234" s="84" t="b">
        <v>0</v>
      </c>
      <c r="G4234" s="84" t="b">
        <v>0</v>
      </c>
    </row>
    <row r="4235" spans="1:7" x14ac:dyDescent="0.25">
      <c r="A4235" s="84" t="s">
        <v>15380</v>
      </c>
      <c r="B4235" s="84">
        <v>2</v>
      </c>
      <c r="C4235" s="122">
        <v>1.0472105491369409E-2</v>
      </c>
      <c r="D4235" s="84" t="s">
        <v>12089</v>
      </c>
      <c r="E4235" s="84" t="b">
        <v>0</v>
      </c>
      <c r="F4235" s="84" t="b">
        <v>0</v>
      </c>
      <c r="G4235" s="84" t="b">
        <v>0</v>
      </c>
    </row>
    <row r="4236" spans="1:7" x14ac:dyDescent="0.25">
      <c r="A4236" s="84" t="s">
        <v>12371</v>
      </c>
      <c r="B4236" s="84">
        <v>2</v>
      </c>
      <c r="C4236" s="122">
        <v>1.0472105491369409E-2</v>
      </c>
      <c r="D4236" s="84" t="s">
        <v>12089</v>
      </c>
      <c r="E4236" s="84" t="b">
        <v>1</v>
      </c>
      <c r="F4236" s="84" t="b">
        <v>0</v>
      </c>
      <c r="G4236" s="84" t="b">
        <v>0</v>
      </c>
    </row>
    <row r="4237" spans="1:7" x14ac:dyDescent="0.25">
      <c r="A4237" s="84" t="s">
        <v>15381</v>
      </c>
      <c r="B4237" s="84">
        <v>2</v>
      </c>
      <c r="C4237" s="122">
        <v>1.0472105491369409E-2</v>
      </c>
      <c r="D4237" s="84" t="s">
        <v>12089</v>
      </c>
      <c r="E4237" s="84" t="b">
        <v>0</v>
      </c>
      <c r="F4237" s="84" t="b">
        <v>0</v>
      </c>
      <c r="G4237" s="84" t="b">
        <v>0</v>
      </c>
    </row>
    <row r="4238" spans="1:7" x14ac:dyDescent="0.25">
      <c r="A4238" s="84" t="s">
        <v>15382</v>
      </c>
      <c r="B4238" s="84">
        <v>2</v>
      </c>
      <c r="C4238" s="122">
        <v>1.0472105491369409E-2</v>
      </c>
      <c r="D4238" s="84" t="s">
        <v>12089</v>
      </c>
      <c r="E4238" s="84" t="b">
        <v>0</v>
      </c>
      <c r="F4238" s="84" t="b">
        <v>0</v>
      </c>
      <c r="G4238" s="84" t="b">
        <v>0</v>
      </c>
    </row>
    <row r="4239" spans="1:7" x14ac:dyDescent="0.25">
      <c r="A4239" s="84" t="s">
        <v>12368</v>
      </c>
      <c r="B4239" s="84">
        <v>2</v>
      </c>
      <c r="C4239" s="122">
        <v>1.0472105491369409E-2</v>
      </c>
      <c r="D4239" s="84" t="s">
        <v>12089</v>
      </c>
      <c r="E4239" s="84" t="b">
        <v>0</v>
      </c>
      <c r="F4239" s="84" t="b">
        <v>0</v>
      </c>
      <c r="G4239" s="84" t="b">
        <v>0</v>
      </c>
    </row>
    <row r="4240" spans="1:7" x14ac:dyDescent="0.25">
      <c r="A4240" s="84" t="s">
        <v>15383</v>
      </c>
      <c r="B4240" s="84">
        <v>2</v>
      </c>
      <c r="C4240" s="122">
        <v>1.0472105491369409E-2</v>
      </c>
      <c r="D4240" s="84" t="s">
        <v>12089</v>
      </c>
      <c r="E4240" s="84" t="b">
        <v>0</v>
      </c>
      <c r="F4240" s="84" t="b">
        <v>0</v>
      </c>
      <c r="G4240" s="84" t="b">
        <v>0</v>
      </c>
    </row>
    <row r="4241" spans="1:7" x14ac:dyDescent="0.25">
      <c r="A4241" s="84" t="s">
        <v>15460</v>
      </c>
      <c r="B4241" s="84">
        <v>2</v>
      </c>
      <c r="C4241" s="122">
        <v>1.0472105491369409E-2</v>
      </c>
      <c r="D4241" s="84" t="s">
        <v>12089</v>
      </c>
      <c r="E4241" s="84" t="b">
        <v>0</v>
      </c>
      <c r="F4241" s="84" t="b">
        <v>0</v>
      </c>
      <c r="G4241" s="84" t="b">
        <v>0</v>
      </c>
    </row>
    <row r="4242" spans="1:7" x14ac:dyDescent="0.25">
      <c r="A4242" s="84" t="s">
        <v>12260</v>
      </c>
      <c r="B4242" s="84">
        <v>2</v>
      </c>
      <c r="C4242" s="122">
        <v>1.0472105491369409E-2</v>
      </c>
      <c r="D4242" s="84" t="s">
        <v>12089</v>
      </c>
      <c r="E4242" s="84" t="b">
        <v>0</v>
      </c>
      <c r="F4242" s="84" t="b">
        <v>0</v>
      </c>
      <c r="G4242" s="84" t="b">
        <v>0</v>
      </c>
    </row>
    <row r="4243" spans="1:7" x14ac:dyDescent="0.25">
      <c r="A4243" s="84" t="s">
        <v>2788</v>
      </c>
      <c r="B4243" s="84">
        <v>8</v>
      </c>
      <c r="C4243" s="122">
        <v>0</v>
      </c>
      <c r="D4243" s="84" t="s">
        <v>12090</v>
      </c>
      <c r="E4243" s="84" t="b">
        <v>0</v>
      </c>
      <c r="F4243" s="84" t="b">
        <v>0</v>
      </c>
      <c r="G4243" s="84" t="b">
        <v>0</v>
      </c>
    </row>
    <row r="4244" spans="1:7" x14ac:dyDescent="0.25">
      <c r="A4244" s="84" t="s">
        <v>14296</v>
      </c>
      <c r="B4244" s="84">
        <v>4</v>
      </c>
      <c r="C4244" s="122">
        <v>0</v>
      </c>
      <c r="D4244" s="84" t="s">
        <v>12090</v>
      </c>
      <c r="E4244" s="84" t="b">
        <v>0</v>
      </c>
      <c r="F4244" s="84" t="b">
        <v>0</v>
      </c>
      <c r="G4244" s="84" t="b">
        <v>0</v>
      </c>
    </row>
    <row r="4245" spans="1:7" x14ac:dyDescent="0.25">
      <c r="A4245" s="84" t="s">
        <v>14512</v>
      </c>
      <c r="B4245" s="84">
        <v>4</v>
      </c>
      <c r="C4245" s="122">
        <v>0</v>
      </c>
      <c r="D4245" s="84" t="s">
        <v>12090</v>
      </c>
      <c r="E4245" s="84" t="b">
        <v>0</v>
      </c>
      <c r="F4245" s="84" t="b">
        <v>0</v>
      </c>
      <c r="G4245" s="84" t="b">
        <v>0</v>
      </c>
    </row>
    <row r="4246" spans="1:7" x14ac:dyDescent="0.25">
      <c r="A4246" s="84" t="s">
        <v>2687</v>
      </c>
      <c r="B4246" s="84">
        <v>4</v>
      </c>
      <c r="C4246" s="122">
        <v>0</v>
      </c>
      <c r="D4246" s="84" t="s">
        <v>12090</v>
      </c>
      <c r="E4246" s="84" t="b">
        <v>0</v>
      </c>
      <c r="F4246" s="84" t="b">
        <v>0</v>
      </c>
      <c r="G4246" s="84" t="b">
        <v>0</v>
      </c>
    </row>
    <row r="4247" spans="1:7" x14ac:dyDescent="0.25">
      <c r="A4247" s="84" t="s">
        <v>12364</v>
      </c>
      <c r="B4247" s="84">
        <v>4</v>
      </c>
      <c r="C4247" s="122">
        <v>0</v>
      </c>
      <c r="D4247" s="84" t="s">
        <v>12090</v>
      </c>
      <c r="E4247" s="84" t="b">
        <v>0</v>
      </c>
      <c r="F4247" s="84" t="b">
        <v>0</v>
      </c>
      <c r="G4247" s="84" t="b">
        <v>0</v>
      </c>
    </row>
    <row r="4248" spans="1:7" x14ac:dyDescent="0.25">
      <c r="A4248" s="84" t="s">
        <v>14236</v>
      </c>
      <c r="B4248" s="84">
        <v>4</v>
      </c>
      <c r="C4248" s="122">
        <v>0</v>
      </c>
      <c r="D4248" s="84" t="s">
        <v>12090</v>
      </c>
      <c r="E4248" s="84" t="b">
        <v>0</v>
      </c>
      <c r="F4248" s="84" t="b">
        <v>0</v>
      </c>
      <c r="G4248" s="84" t="b">
        <v>0</v>
      </c>
    </row>
    <row r="4249" spans="1:7" x14ac:dyDescent="0.25">
      <c r="A4249" s="84" t="s">
        <v>14269</v>
      </c>
      <c r="B4249" s="84">
        <v>4</v>
      </c>
      <c r="C4249" s="122">
        <v>0</v>
      </c>
      <c r="D4249" s="84" t="s">
        <v>12090</v>
      </c>
      <c r="E4249" s="84" t="b">
        <v>0</v>
      </c>
      <c r="F4249" s="84" t="b">
        <v>0</v>
      </c>
      <c r="G4249" s="84" t="b">
        <v>0</v>
      </c>
    </row>
    <row r="4250" spans="1:7" x14ac:dyDescent="0.25">
      <c r="A4250" s="84" t="s">
        <v>14330</v>
      </c>
      <c r="B4250" s="84">
        <v>4</v>
      </c>
      <c r="C4250" s="122">
        <v>0</v>
      </c>
      <c r="D4250" s="84" t="s">
        <v>12090</v>
      </c>
      <c r="E4250" s="84" t="b">
        <v>0</v>
      </c>
      <c r="F4250" s="84" t="b">
        <v>0</v>
      </c>
      <c r="G4250" s="84" t="b">
        <v>0</v>
      </c>
    </row>
    <row r="4251" spans="1:7" x14ac:dyDescent="0.25">
      <c r="A4251" s="84" t="s">
        <v>14285</v>
      </c>
      <c r="B4251" s="84">
        <v>4</v>
      </c>
      <c r="C4251" s="122">
        <v>0</v>
      </c>
      <c r="D4251" s="84" t="s">
        <v>12090</v>
      </c>
      <c r="E4251" s="84" t="b">
        <v>1</v>
      </c>
      <c r="F4251" s="84" t="b">
        <v>0</v>
      </c>
      <c r="G4251" s="84" t="b">
        <v>0</v>
      </c>
    </row>
    <row r="4252" spans="1:7" x14ac:dyDescent="0.25">
      <c r="A4252" s="84" t="s">
        <v>14255</v>
      </c>
      <c r="B4252" s="84">
        <v>4</v>
      </c>
      <c r="C4252" s="122">
        <v>0</v>
      </c>
      <c r="D4252" s="84" t="s">
        <v>12090</v>
      </c>
      <c r="E4252" s="84" t="b">
        <v>0</v>
      </c>
      <c r="F4252" s="84" t="b">
        <v>0</v>
      </c>
      <c r="G4252" s="84" t="b">
        <v>0</v>
      </c>
    </row>
    <row r="4253" spans="1:7" x14ac:dyDescent="0.25">
      <c r="A4253" s="84" t="s">
        <v>14213</v>
      </c>
      <c r="B4253" s="84">
        <v>4</v>
      </c>
      <c r="C4253" s="122">
        <v>0</v>
      </c>
      <c r="D4253" s="84" t="s">
        <v>12090</v>
      </c>
      <c r="E4253" s="84" t="b">
        <v>0</v>
      </c>
      <c r="F4253" s="84" t="b">
        <v>0</v>
      </c>
      <c r="G4253" s="84" t="b">
        <v>0</v>
      </c>
    </row>
    <row r="4254" spans="1:7" x14ac:dyDescent="0.25">
      <c r="A4254" s="84" t="s">
        <v>14277</v>
      </c>
      <c r="B4254" s="84">
        <v>4</v>
      </c>
      <c r="C4254" s="122">
        <v>0</v>
      </c>
      <c r="D4254" s="84" t="s">
        <v>12090</v>
      </c>
      <c r="E4254" s="84" t="b">
        <v>0</v>
      </c>
      <c r="F4254" s="84" t="b">
        <v>0</v>
      </c>
      <c r="G4254" s="84" t="b">
        <v>0</v>
      </c>
    </row>
    <row r="4255" spans="1:7" x14ac:dyDescent="0.25">
      <c r="A4255" s="84" t="s">
        <v>14755</v>
      </c>
      <c r="B4255" s="84">
        <v>4</v>
      </c>
      <c r="C4255" s="122">
        <v>0</v>
      </c>
      <c r="D4255" s="84" t="s">
        <v>12090</v>
      </c>
      <c r="E4255" s="84" t="b">
        <v>0</v>
      </c>
      <c r="F4255" s="84" t="b">
        <v>0</v>
      </c>
      <c r="G4255" s="84" t="b">
        <v>0</v>
      </c>
    </row>
    <row r="4256" spans="1:7" x14ac:dyDescent="0.25">
      <c r="A4256" s="84" t="s">
        <v>605</v>
      </c>
      <c r="B4256" s="84">
        <v>2</v>
      </c>
      <c r="C4256" s="122">
        <v>7.3421950161946638E-3</v>
      </c>
      <c r="D4256" s="84" t="s">
        <v>12090</v>
      </c>
      <c r="E4256" s="84" t="b">
        <v>0</v>
      </c>
      <c r="F4256" s="84" t="b">
        <v>0</v>
      </c>
      <c r="G4256" s="84" t="b">
        <v>0</v>
      </c>
    </row>
    <row r="4257" spans="1:7" x14ac:dyDescent="0.25">
      <c r="A4257" s="84" t="s">
        <v>15401</v>
      </c>
      <c r="B4257" s="84">
        <v>2</v>
      </c>
      <c r="C4257" s="122">
        <v>7.3421950161946638E-3</v>
      </c>
      <c r="D4257" s="84" t="s">
        <v>12090</v>
      </c>
      <c r="E4257" s="84" t="b">
        <v>0</v>
      </c>
      <c r="F4257" s="84" t="b">
        <v>0</v>
      </c>
      <c r="G4257" s="84" t="b">
        <v>0</v>
      </c>
    </row>
    <row r="4258" spans="1:7" x14ac:dyDescent="0.25">
      <c r="A4258" s="84" t="s">
        <v>14600</v>
      </c>
      <c r="B4258" s="84">
        <v>2</v>
      </c>
      <c r="C4258" s="122">
        <v>7.3421950161946638E-3</v>
      </c>
      <c r="D4258" s="84" t="s">
        <v>12090</v>
      </c>
      <c r="E4258" s="84" t="b">
        <v>0</v>
      </c>
      <c r="F4258" s="84" t="b">
        <v>0</v>
      </c>
      <c r="G4258" s="84" t="b">
        <v>0</v>
      </c>
    </row>
    <row r="4259" spans="1:7" x14ac:dyDescent="0.25">
      <c r="A4259" s="84" t="s">
        <v>2713</v>
      </c>
      <c r="B4259" s="84">
        <v>2</v>
      </c>
      <c r="C4259" s="122">
        <v>7.3421950161946638E-3</v>
      </c>
      <c r="D4259" s="84" t="s">
        <v>12090</v>
      </c>
      <c r="E4259" s="84" t="b">
        <v>0</v>
      </c>
      <c r="F4259" s="84" t="b">
        <v>0</v>
      </c>
      <c r="G4259" s="84" t="b">
        <v>0</v>
      </c>
    </row>
    <row r="4260" spans="1:7" x14ac:dyDescent="0.25">
      <c r="A4260" s="84" t="s">
        <v>2679</v>
      </c>
      <c r="B4260" s="84">
        <v>2</v>
      </c>
      <c r="C4260" s="122">
        <v>7.3421950161946638E-3</v>
      </c>
      <c r="D4260" s="84" t="s">
        <v>12090</v>
      </c>
      <c r="E4260" s="84" t="b">
        <v>0</v>
      </c>
      <c r="F4260" s="84" t="b">
        <v>0</v>
      </c>
      <c r="G4260" s="84" t="b">
        <v>0</v>
      </c>
    </row>
    <row r="4261" spans="1:7" x14ac:dyDescent="0.25">
      <c r="A4261" s="84" t="s">
        <v>731</v>
      </c>
      <c r="B4261" s="84">
        <v>2</v>
      </c>
      <c r="C4261" s="122">
        <v>7.3421950161946638E-3</v>
      </c>
      <c r="D4261" s="84" t="s">
        <v>12090</v>
      </c>
      <c r="E4261" s="84" t="b">
        <v>0</v>
      </c>
      <c r="F4261" s="84" t="b">
        <v>0</v>
      </c>
      <c r="G4261" s="84" t="b">
        <v>0</v>
      </c>
    </row>
    <row r="4262" spans="1:7" x14ac:dyDescent="0.25">
      <c r="A4262" s="84" t="s">
        <v>2793</v>
      </c>
      <c r="B4262" s="84">
        <v>2</v>
      </c>
      <c r="C4262" s="122">
        <v>7.3421950161946638E-3</v>
      </c>
      <c r="D4262" s="84" t="s">
        <v>12090</v>
      </c>
      <c r="E4262" s="84" t="b">
        <v>0</v>
      </c>
      <c r="F4262" s="84" t="b">
        <v>0</v>
      </c>
      <c r="G4262" s="84" t="b">
        <v>0</v>
      </c>
    </row>
    <row r="4263" spans="1:7" x14ac:dyDescent="0.25">
      <c r="A4263" s="84" t="s">
        <v>2922</v>
      </c>
      <c r="B4263" s="84">
        <v>2</v>
      </c>
      <c r="C4263" s="122">
        <v>7.3421950161946638E-3</v>
      </c>
      <c r="D4263" s="84" t="s">
        <v>12090</v>
      </c>
      <c r="E4263" s="84" t="b">
        <v>0</v>
      </c>
      <c r="F4263" s="84" t="b">
        <v>0</v>
      </c>
      <c r="G4263" s="84" t="b">
        <v>0</v>
      </c>
    </row>
    <row r="4264" spans="1:7" x14ac:dyDescent="0.25">
      <c r="A4264" s="84" t="s">
        <v>12292</v>
      </c>
      <c r="B4264" s="84">
        <v>2</v>
      </c>
      <c r="C4264" s="122">
        <v>7.3421950161946638E-3</v>
      </c>
      <c r="D4264" s="84" t="s">
        <v>12090</v>
      </c>
      <c r="E4264" s="84" t="b">
        <v>0</v>
      </c>
      <c r="F4264" s="84" t="b">
        <v>0</v>
      </c>
      <c r="G4264" s="84" t="b">
        <v>0</v>
      </c>
    </row>
    <row r="4265" spans="1:7" x14ac:dyDescent="0.25">
      <c r="A4265" s="84" t="s">
        <v>14721</v>
      </c>
      <c r="B4265" s="84">
        <v>2</v>
      </c>
      <c r="C4265" s="122">
        <v>7.3421950161946638E-3</v>
      </c>
      <c r="D4265" s="84" t="s">
        <v>12090</v>
      </c>
      <c r="E4265" s="84" t="b">
        <v>0</v>
      </c>
      <c r="F4265" s="84" t="b">
        <v>0</v>
      </c>
      <c r="G4265" s="84" t="b">
        <v>0</v>
      </c>
    </row>
    <row r="4266" spans="1:7" x14ac:dyDescent="0.25">
      <c r="A4266" s="84" t="s">
        <v>14189</v>
      </c>
      <c r="B4266" s="84">
        <v>2</v>
      </c>
      <c r="C4266" s="122">
        <v>7.3421950161946638E-3</v>
      </c>
      <c r="D4266" s="84" t="s">
        <v>12090</v>
      </c>
      <c r="E4266" s="84" t="b">
        <v>0</v>
      </c>
      <c r="F4266" s="84" t="b">
        <v>0</v>
      </c>
      <c r="G4266" s="84" t="b">
        <v>0</v>
      </c>
    </row>
    <row r="4267" spans="1:7" x14ac:dyDescent="0.25">
      <c r="A4267" s="84" t="s">
        <v>14722</v>
      </c>
      <c r="B4267" s="84">
        <v>2</v>
      </c>
      <c r="C4267" s="122">
        <v>7.3421950161946638E-3</v>
      </c>
      <c r="D4267" s="84" t="s">
        <v>12090</v>
      </c>
      <c r="E4267" s="84" t="b">
        <v>0</v>
      </c>
      <c r="F4267" s="84" t="b">
        <v>0</v>
      </c>
      <c r="G4267" s="84" t="b">
        <v>0</v>
      </c>
    </row>
    <row r="4268" spans="1:7" x14ac:dyDescent="0.25">
      <c r="A4268" s="84" t="s">
        <v>12280</v>
      </c>
      <c r="B4268" s="84">
        <v>2</v>
      </c>
      <c r="C4268" s="122">
        <v>7.3421950161946638E-3</v>
      </c>
      <c r="D4268" s="84" t="s">
        <v>12090</v>
      </c>
      <c r="E4268" s="84" t="b">
        <v>0</v>
      </c>
      <c r="F4268" s="84" t="b">
        <v>0</v>
      </c>
      <c r="G4268" s="84" t="b">
        <v>0</v>
      </c>
    </row>
    <row r="4269" spans="1:7" x14ac:dyDescent="0.25">
      <c r="A4269" s="84" t="s">
        <v>14539</v>
      </c>
      <c r="B4269" s="84">
        <v>3</v>
      </c>
      <c r="C4269" s="122">
        <v>0</v>
      </c>
      <c r="D4269" s="84" t="s">
        <v>12091</v>
      </c>
      <c r="E4269" s="84" t="b">
        <v>0</v>
      </c>
      <c r="F4269" s="84" t="b">
        <v>0</v>
      </c>
      <c r="G4269" s="84" t="b">
        <v>0</v>
      </c>
    </row>
    <row r="4270" spans="1:7" x14ac:dyDescent="0.25">
      <c r="A4270" s="84" t="s">
        <v>14202</v>
      </c>
      <c r="B4270" s="84">
        <v>3</v>
      </c>
      <c r="C4270" s="122">
        <v>0</v>
      </c>
      <c r="D4270" s="84" t="s">
        <v>12091</v>
      </c>
      <c r="E4270" s="84" t="b">
        <v>0</v>
      </c>
      <c r="F4270" s="84" t="b">
        <v>0</v>
      </c>
      <c r="G4270" s="84" t="b">
        <v>0</v>
      </c>
    </row>
    <row r="4271" spans="1:7" x14ac:dyDescent="0.25">
      <c r="A4271" s="84" t="s">
        <v>14344</v>
      </c>
      <c r="B4271" s="84">
        <v>3</v>
      </c>
      <c r="C4271" s="122">
        <v>0</v>
      </c>
      <c r="D4271" s="84" t="s">
        <v>12091</v>
      </c>
      <c r="E4271" s="84" t="b">
        <v>0</v>
      </c>
      <c r="F4271" s="84" t="b">
        <v>0</v>
      </c>
      <c r="G4271" s="84" t="b">
        <v>0</v>
      </c>
    </row>
    <row r="4272" spans="1:7" x14ac:dyDescent="0.25">
      <c r="A4272" s="84" t="s">
        <v>14335</v>
      </c>
      <c r="B4272" s="84">
        <v>3</v>
      </c>
      <c r="C4272" s="122">
        <v>0</v>
      </c>
      <c r="D4272" s="84" t="s">
        <v>12091</v>
      </c>
      <c r="E4272" s="84" t="b">
        <v>1</v>
      </c>
      <c r="F4272" s="84" t="b">
        <v>0</v>
      </c>
      <c r="G4272" s="84" t="b">
        <v>0</v>
      </c>
    </row>
    <row r="4273" spans="1:7" x14ac:dyDescent="0.25">
      <c r="A4273" s="84" t="s">
        <v>14974</v>
      </c>
      <c r="B4273" s="84">
        <v>3</v>
      </c>
      <c r="C4273" s="122">
        <v>0</v>
      </c>
      <c r="D4273" s="84" t="s">
        <v>12091</v>
      </c>
      <c r="E4273" s="84" t="b">
        <v>0</v>
      </c>
      <c r="F4273" s="84" t="b">
        <v>0</v>
      </c>
      <c r="G4273" s="84" t="b">
        <v>0</v>
      </c>
    </row>
    <row r="4274" spans="1:7" x14ac:dyDescent="0.25">
      <c r="A4274" s="84" t="s">
        <v>14215</v>
      </c>
      <c r="B4274" s="84">
        <v>3</v>
      </c>
      <c r="C4274" s="122">
        <v>0</v>
      </c>
      <c r="D4274" s="84" t="s">
        <v>12091</v>
      </c>
      <c r="E4274" s="84" t="b">
        <v>0</v>
      </c>
      <c r="F4274" s="84" t="b">
        <v>0</v>
      </c>
      <c r="G4274" s="84" t="b">
        <v>0</v>
      </c>
    </row>
    <row r="4275" spans="1:7" x14ac:dyDescent="0.25">
      <c r="A4275" s="84" t="s">
        <v>14230</v>
      </c>
      <c r="B4275" s="84">
        <v>3</v>
      </c>
      <c r="C4275" s="122">
        <v>0</v>
      </c>
      <c r="D4275" s="84" t="s">
        <v>12091</v>
      </c>
      <c r="E4275" s="84" t="b">
        <v>0</v>
      </c>
      <c r="F4275" s="84" t="b">
        <v>0</v>
      </c>
      <c r="G4275" s="84" t="b">
        <v>0</v>
      </c>
    </row>
    <row r="4276" spans="1:7" x14ac:dyDescent="0.25">
      <c r="A4276" s="84" t="s">
        <v>14596</v>
      </c>
      <c r="B4276" s="84">
        <v>3</v>
      </c>
      <c r="C4276" s="122">
        <v>0</v>
      </c>
      <c r="D4276" s="84" t="s">
        <v>12091</v>
      </c>
      <c r="E4276" s="84" t="b">
        <v>0</v>
      </c>
      <c r="F4276" s="84" t="b">
        <v>0</v>
      </c>
      <c r="G4276" s="84" t="b">
        <v>0</v>
      </c>
    </row>
    <row r="4277" spans="1:7" x14ac:dyDescent="0.25">
      <c r="A4277" s="84" t="s">
        <v>14286</v>
      </c>
      <c r="B4277" s="84">
        <v>3</v>
      </c>
      <c r="C4277" s="122">
        <v>0</v>
      </c>
      <c r="D4277" s="84" t="s">
        <v>12091</v>
      </c>
      <c r="E4277" s="84" t="b">
        <v>0</v>
      </c>
      <c r="F4277" s="84" t="b">
        <v>0</v>
      </c>
      <c r="G4277" s="84" t="b">
        <v>0</v>
      </c>
    </row>
    <row r="4278" spans="1:7" x14ac:dyDescent="0.25">
      <c r="A4278" s="84" t="s">
        <v>14214</v>
      </c>
      <c r="B4278" s="84">
        <v>3</v>
      </c>
      <c r="C4278" s="122">
        <v>0</v>
      </c>
      <c r="D4278" s="84" t="s">
        <v>12091</v>
      </c>
      <c r="E4278" s="84" t="b">
        <v>0</v>
      </c>
      <c r="F4278" s="84" t="b">
        <v>0</v>
      </c>
      <c r="G4278" s="84" t="b">
        <v>0</v>
      </c>
    </row>
    <row r="4279" spans="1:7" x14ac:dyDescent="0.25">
      <c r="A4279" s="84" t="s">
        <v>2925</v>
      </c>
      <c r="B4279" s="84">
        <v>3</v>
      </c>
      <c r="C4279" s="122">
        <v>0</v>
      </c>
      <c r="D4279" s="84" t="s">
        <v>12091</v>
      </c>
      <c r="E4279" s="84" t="b">
        <v>0</v>
      </c>
      <c r="F4279" s="84" t="b">
        <v>0</v>
      </c>
      <c r="G4279" s="84" t="b">
        <v>0</v>
      </c>
    </row>
    <row r="4280" spans="1:7" x14ac:dyDescent="0.25">
      <c r="A4280" s="84" t="s">
        <v>731</v>
      </c>
      <c r="B4280" s="84">
        <v>3</v>
      </c>
      <c r="C4280" s="122">
        <v>0</v>
      </c>
      <c r="D4280" s="84" t="s">
        <v>12091</v>
      </c>
      <c r="E4280" s="84" t="b">
        <v>0</v>
      </c>
      <c r="F4280" s="84" t="b">
        <v>0</v>
      </c>
      <c r="G4280" s="84" t="b">
        <v>0</v>
      </c>
    </row>
    <row r="4281" spans="1:7" x14ac:dyDescent="0.25">
      <c r="A4281" s="84" t="s">
        <v>469</v>
      </c>
      <c r="B4281" s="84">
        <v>2</v>
      </c>
      <c r="C4281" s="122">
        <v>6.5218984835437492E-3</v>
      </c>
      <c r="D4281" s="84" t="s">
        <v>12091</v>
      </c>
      <c r="E4281" s="84" t="b">
        <v>0</v>
      </c>
      <c r="F4281" s="84" t="b">
        <v>0</v>
      </c>
      <c r="G4281" s="84" t="b">
        <v>0</v>
      </c>
    </row>
    <row r="4282" spans="1:7" x14ac:dyDescent="0.25">
      <c r="A4282" s="84" t="s">
        <v>731</v>
      </c>
      <c r="B4282" s="84">
        <v>3</v>
      </c>
      <c r="C4282" s="122">
        <v>0</v>
      </c>
      <c r="D4282" s="84" t="s">
        <v>12092</v>
      </c>
      <c r="E4282" s="84" t="b">
        <v>0</v>
      </c>
      <c r="F4282" s="84" t="b">
        <v>0</v>
      </c>
      <c r="G4282" s="84" t="b">
        <v>0</v>
      </c>
    </row>
    <row r="4283" spans="1:7" x14ac:dyDescent="0.25">
      <c r="A4283" s="84" t="s">
        <v>869</v>
      </c>
      <c r="B4283" s="84">
        <v>3</v>
      </c>
      <c r="C4283" s="122">
        <v>0</v>
      </c>
      <c r="D4283" s="84" t="s">
        <v>12092</v>
      </c>
      <c r="E4283" s="84" t="b">
        <v>0</v>
      </c>
      <c r="F4283" s="84" t="b">
        <v>0</v>
      </c>
      <c r="G4283" s="84" t="b">
        <v>0</v>
      </c>
    </row>
    <row r="4284" spans="1:7" x14ac:dyDescent="0.25">
      <c r="A4284" s="84" t="s">
        <v>14360</v>
      </c>
      <c r="B4284" s="84">
        <v>2</v>
      </c>
      <c r="C4284" s="122">
        <v>1.3043796967087498E-2</v>
      </c>
      <c r="D4284" s="84" t="s">
        <v>12092</v>
      </c>
      <c r="E4284" s="84" t="b">
        <v>0</v>
      </c>
      <c r="F4284" s="84" t="b">
        <v>0</v>
      </c>
      <c r="G4284" s="84" t="b">
        <v>0</v>
      </c>
    </row>
    <row r="4285" spans="1:7" x14ac:dyDescent="0.25">
      <c r="A4285" s="84" t="s">
        <v>15473</v>
      </c>
      <c r="B4285" s="84">
        <v>2</v>
      </c>
      <c r="C4285" s="122">
        <v>1.3043796967087498E-2</v>
      </c>
      <c r="D4285" s="84" t="s">
        <v>12092</v>
      </c>
      <c r="E4285" s="84" t="b">
        <v>1</v>
      </c>
      <c r="F4285" s="84" t="b">
        <v>0</v>
      </c>
      <c r="G4285" s="84" t="b">
        <v>0</v>
      </c>
    </row>
    <row r="4286" spans="1:7" x14ac:dyDescent="0.25">
      <c r="A4286" s="84" t="s">
        <v>15474</v>
      </c>
      <c r="B4286" s="84">
        <v>2</v>
      </c>
      <c r="C4286" s="122">
        <v>1.3043796967087498E-2</v>
      </c>
      <c r="D4286" s="84" t="s">
        <v>12092</v>
      </c>
      <c r="E4286" s="84" t="b">
        <v>0</v>
      </c>
      <c r="F4286" s="84" t="b">
        <v>0</v>
      </c>
      <c r="G4286" s="84" t="b">
        <v>0</v>
      </c>
    </row>
    <row r="4287" spans="1:7" x14ac:dyDescent="0.25">
      <c r="A4287" s="84" t="s">
        <v>15475</v>
      </c>
      <c r="B4287" s="84">
        <v>2</v>
      </c>
      <c r="C4287" s="122">
        <v>1.3043796967087498E-2</v>
      </c>
      <c r="D4287" s="84" t="s">
        <v>12092</v>
      </c>
      <c r="E4287" s="84" t="b">
        <v>0</v>
      </c>
      <c r="F4287" s="84" t="b">
        <v>0</v>
      </c>
      <c r="G4287" s="84" t="b">
        <v>0</v>
      </c>
    </row>
    <row r="4288" spans="1:7" x14ac:dyDescent="0.25">
      <c r="A4288" s="84" t="s">
        <v>15476</v>
      </c>
      <c r="B4288" s="84">
        <v>2</v>
      </c>
      <c r="C4288" s="122">
        <v>1.3043796967087498E-2</v>
      </c>
      <c r="D4288" s="84" t="s">
        <v>12092</v>
      </c>
      <c r="E4288" s="84" t="b">
        <v>0</v>
      </c>
      <c r="F4288" s="84" t="b">
        <v>0</v>
      </c>
      <c r="G4288" s="84" t="b">
        <v>0</v>
      </c>
    </row>
    <row r="4289" spans="1:7" x14ac:dyDescent="0.25">
      <c r="A4289" s="84" t="s">
        <v>15477</v>
      </c>
      <c r="B4289" s="84">
        <v>2</v>
      </c>
      <c r="C4289" s="122">
        <v>3.5342315164419436E-2</v>
      </c>
      <c r="D4289" s="84" t="s">
        <v>12092</v>
      </c>
      <c r="E4289" s="84" t="b">
        <v>0</v>
      </c>
      <c r="F4289" s="84" t="b">
        <v>0</v>
      </c>
      <c r="G4289" s="84" t="b">
        <v>0</v>
      </c>
    </row>
    <row r="4290" spans="1:7" x14ac:dyDescent="0.25">
      <c r="A4290" s="84" t="s">
        <v>2679</v>
      </c>
      <c r="B4290" s="84">
        <v>3</v>
      </c>
      <c r="C4290" s="122">
        <v>0</v>
      </c>
      <c r="D4290" s="84" t="s">
        <v>12093</v>
      </c>
      <c r="E4290" s="84" t="b">
        <v>0</v>
      </c>
      <c r="F4290" s="84" t="b">
        <v>0</v>
      </c>
      <c r="G4290" s="84" t="b">
        <v>0</v>
      </c>
    </row>
    <row r="4291" spans="1:7" x14ac:dyDescent="0.25">
      <c r="A4291" s="84" t="s">
        <v>731</v>
      </c>
      <c r="B4291" s="84">
        <v>3</v>
      </c>
      <c r="C4291" s="122">
        <v>0</v>
      </c>
      <c r="D4291" s="84" t="s">
        <v>12093</v>
      </c>
      <c r="E4291" s="84" t="b">
        <v>0</v>
      </c>
      <c r="F4291" s="84" t="b">
        <v>0</v>
      </c>
      <c r="G4291" s="84" t="b">
        <v>0</v>
      </c>
    </row>
    <row r="4292" spans="1:7" x14ac:dyDescent="0.25">
      <c r="A4292" s="84" t="s">
        <v>858</v>
      </c>
      <c r="B4292" s="84">
        <v>3</v>
      </c>
      <c r="C4292" s="122">
        <v>1.7609125905568124E-2</v>
      </c>
      <c r="D4292" s="84" t="s">
        <v>12093</v>
      </c>
      <c r="E4292" s="84" t="b">
        <v>0</v>
      </c>
      <c r="F4292" s="84" t="b">
        <v>0</v>
      </c>
      <c r="G4292" s="84" t="b">
        <v>0</v>
      </c>
    </row>
    <row r="4293" spans="1:7" x14ac:dyDescent="0.25">
      <c r="A4293" s="84" t="s">
        <v>12299</v>
      </c>
      <c r="B4293" s="84">
        <v>2</v>
      </c>
      <c r="C4293" s="122">
        <v>1.1739417270378749E-2</v>
      </c>
      <c r="D4293" s="84" t="s">
        <v>12093</v>
      </c>
      <c r="E4293" s="84" t="b">
        <v>0</v>
      </c>
      <c r="F4293" s="84" t="b">
        <v>0</v>
      </c>
      <c r="G4293" s="84" t="b">
        <v>0</v>
      </c>
    </row>
    <row r="4294" spans="1:7" x14ac:dyDescent="0.25">
      <c r="A4294" s="84" t="s">
        <v>15633</v>
      </c>
      <c r="B4294" s="84">
        <v>2</v>
      </c>
      <c r="C4294" s="122">
        <v>1.1739417270378749E-2</v>
      </c>
      <c r="D4294" s="84" t="s">
        <v>12093</v>
      </c>
      <c r="E4294" s="84" t="b">
        <v>0</v>
      </c>
      <c r="F4294" s="84" t="b">
        <v>1</v>
      </c>
      <c r="G4294" s="84" t="b">
        <v>0</v>
      </c>
    </row>
    <row r="4295" spans="1:7" x14ac:dyDescent="0.25">
      <c r="A4295" s="84" t="s">
        <v>15634</v>
      </c>
      <c r="B4295" s="84">
        <v>2</v>
      </c>
      <c r="C4295" s="122">
        <v>1.1739417270378749E-2</v>
      </c>
      <c r="D4295" s="84" t="s">
        <v>12093</v>
      </c>
      <c r="E4295" s="84" t="b">
        <v>0</v>
      </c>
      <c r="F4295" s="84" t="b">
        <v>0</v>
      </c>
      <c r="G4295" s="84" t="b">
        <v>0</v>
      </c>
    </row>
    <row r="4296" spans="1:7" x14ac:dyDescent="0.25">
      <c r="A4296" s="84" t="s">
        <v>14501</v>
      </c>
      <c r="B4296" s="84">
        <v>2</v>
      </c>
      <c r="C4296" s="122">
        <v>1.1739417270378749E-2</v>
      </c>
      <c r="D4296" s="84" t="s">
        <v>12093</v>
      </c>
      <c r="E4296" s="84" t="b">
        <v>0</v>
      </c>
      <c r="F4296" s="84" t="b">
        <v>0</v>
      </c>
      <c r="G4296" s="84" t="b">
        <v>0</v>
      </c>
    </row>
    <row r="4297" spans="1:7" x14ac:dyDescent="0.25">
      <c r="A4297" s="84" t="s">
        <v>14238</v>
      </c>
      <c r="B4297" s="84">
        <v>2</v>
      </c>
      <c r="C4297" s="122">
        <v>1.1739417270378749E-2</v>
      </c>
      <c r="D4297" s="84" t="s">
        <v>12093</v>
      </c>
      <c r="E4297" s="84" t="b">
        <v>0</v>
      </c>
      <c r="F4297" s="84" t="b">
        <v>0</v>
      </c>
      <c r="G4297" s="84" t="b">
        <v>0</v>
      </c>
    </row>
    <row r="4298" spans="1:7" x14ac:dyDescent="0.25">
      <c r="A4298" s="84" t="s">
        <v>14288</v>
      </c>
      <c r="B4298" s="84">
        <v>8</v>
      </c>
      <c r="C4298" s="122">
        <v>0</v>
      </c>
      <c r="D4298" s="84" t="s">
        <v>12094</v>
      </c>
      <c r="E4298" s="84" t="b">
        <v>0</v>
      </c>
      <c r="F4298" s="84" t="b">
        <v>0</v>
      </c>
      <c r="G4298" s="84" t="b">
        <v>0</v>
      </c>
    </row>
    <row r="4299" spans="1:7" x14ac:dyDescent="0.25">
      <c r="A4299" s="84" t="s">
        <v>855</v>
      </c>
      <c r="B4299" s="84">
        <v>6</v>
      </c>
      <c r="C4299" s="122">
        <v>0</v>
      </c>
      <c r="D4299" s="84" t="s">
        <v>12094</v>
      </c>
      <c r="E4299" s="84" t="b">
        <v>0</v>
      </c>
      <c r="F4299" s="84" t="b">
        <v>0</v>
      </c>
      <c r="G4299" s="84" t="b">
        <v>0</v>
      </c>
    </row>
    <row r="4300" spans="1:7" x14ac:dyDescent="0.25">
      <c r="A4300" s="84" t="s">
        <v>688</v>
      </c>
      <c r="B4300" s="84">
        <v>5</v>
      </c>
      <c r="C4300" s="122">
        <v>1.1786673264933956E-2</v>
      </c>
      <c r="D4300" s="84" t="s">
        <v>12094</v>
      </c>
      <c r="E4300" s="84" t="b">
        <v>0</v>
      </c>
      <c r="F4300" s="84" t="b">
        <v>0</v>
      </c>
      <c r="G4300" s="84" t="b">
        <v>0</v>
      </c>
    </row>
    <row r="4301" spans="1:7" x14ac:dyDescent="0.25">
      <c r="A4301" s="84" t="s">
        <v>14805</v>
      </c>
      <c r="B4301" s="84">
        <v>4</v>
      </c>
      <c r="C4301" s="122">
        <v>0</v>
      </c>
      <c r="D4301" s="84" t="s">
        <v>12094</v>
      </c>
      <c r="E4301" s="84" t="b">
        <v>0</v>
      </c>
      <c r="F4301" s="84" t="b">
        <v>0</v>
      </c>
      <c r="G4301" s="84" t="b">
        <v>0</v>
      </c>
    </row>
    <row r="4302" spans="1:7" x14ac:dyDescent="0.25">
      <c r="A4302" s="84" t="s">
        <v>14806</v>
      </c>
      <c r="B4302" s="84">
        <v>4</v>
      </c>
      <c r="C4302" s="122">
        <v>0</v>
      </c>
      <c r="D4302" s="84" t="s">
        <v>12094</v>
      </c>
      <c r="E4302" s="84" t="b">
        <v>0</v>
      </c>
      <c r="F4302" s="84" t="b">
        <v>0</v>
      </c>
      <c r="G4302" s="84" t="b">
        <v>0</v>
      </c>
    </row>
    <row r="4303" spans="1:7" x14ac:dyDescent="0.25">
      <c r="A4303" s="84" t="s">
        <v>14623</v>
      </c>
      <c r="B4303" s="84">
        <v>4</v>
      </c>
      <c r="C4303" s="122">
        <v>0</v>
      </c>
      <c r="D4303" s="84" t="s">
        <v>12094</v>
      </c>
      <c r="E4303" s="84" t="b">
        <v>0</v>
      </c>
      <c r="F4303" s="84" t="b">
        <v>0</v>
      </c>
      <c r="G4303" s="84" t="b">
        <v>0</v>
      </c>
    </row>
    <row r="4304" spans="1:7" x14ac:dyDescent="0.25">
      <c r="A4304" s="84" t="s">
        <v>12350</v>
      </c>
      <c r="B4304" s="84">
        <v>4</v>
      </c>
      <c r="C4304" s="122">
        <v>0</v>
      </c>
      <c r="D4304" s="84" t="s">
        <v>12094</v>
      </c>
      <c r="E4304" s="84" t="b">
        <v>0</v>
      </c>
      <c r="F4304" s="84" t="b">
        <v>0</v>
      </c>
      <c r="G4304" s="84" t="b">
        <v>0</v>
      </c>
    </row>
    <row r="4305" spans="1:7" x14ac:dyDescent="0.25">
      <c r="A4305" s="84" t="s">
        <v>14807</v>
      </c>
      <c r="B4305" s="84">
        <v>4</v>
      </c>
      <c r="C4305" s="122">
        <v>0</v>
      </c>
      <c r="D4305" s="84" t="s">
        <v>12094</v>
      </c>
      <c r="E4305" s="84" t="b">
        <v>0</v>
      </c>
      <c r="F4305" s="84" t="b">
        <v>0</v>
      </c>
      <c r="G4305" s="84" t="b">
        <v>0</v>
      </c>
    </row>
    <row r="4306" spans="1:7" x14ac:dyDescent="0.25">
      <c r="A4306" s="84" t="s">
        <v>14526</v>
      </c>
      <c r="B4306" s="84">
        <v>4</v>
      </c>
      <c r="C4306" s="122">
        <v>0</v>
      </c>
      <c r="D4306" s="84" t="s">
        <v>12094</v>
      </c>
      <c r="E4306" s="84" t="b">
        <v>0</v>
      </c>
      <c r="F4306" s="84" t="b">
        <v>0</v>
      </c>
      <c r="G4306" s="84" t="b">
        <v>0</v>
      </c>
    </row>
    <row r="4307" spans="1:7" x14ac:dyDescent="0.25">
      <c r="A4307" s="84" t="s">
        <v>15004</v>
      </c>
      <c r="B4307" s="84">
        <v>3</v>
      </c>
      <c r="C4307" s="122">
        <v>7.0720039589603741E-3</v>
      </c>
      <c r="D4307" s="84" t="s">
        <v>12094</v>
      </c>
      <c r="E4307" s="84" t="b">
        <v>0</v>
      </c>
      <c r="F4307" s="84" t="b">
        <v>0</v>
      </c>
      <c r="G4307" s="84" t="b">
        <v>0</v>
      </c>
    </row>
    <row r="4308" spans="1:7" x14ac:dyDescent="0.25">
      <c r="A4308" s="84" t="s">
        <v>14664</v>
      </c>
      <c r="B4308" s="84">
        <v>2</v>
      </c>
      <c r="C4308" s="122">
        <v>1.1359622477886083E-2</v>
      </c>
      <c r="D4308" s="84" t="s">
        <v>12094</v>
      </c>
      <c r="E4308" s="84" t="b">
        <v>0</v>
      </c>
      <c r="F4308" s="84" t="b">
        <v>0</v>
      </c>
      <c r="G4308" s="84" t="b">
        <v>0</v>
      </c>
    </row>
    <row r="4309" spans="1:7" x14ac:dyDescent="0.25">
      <c r="A4309" s="84" t="s">
        <v>731</v>
      </c>
      <c r="B4309" s="84">
        <v>2</v>
      </c>
      <c r="C4309" s="122">
        <v>1.1359622477886083E-2</v>
      </c>
      <c r="D4309" s="84" t="s">
        <v>12094</v>
      </c>
      <c r="E4309" s="84" t="b">
        <v>0</v>
      </c>
      <c r="F4309" s="84" t="b">
        <v>0</v>
      </c>
      <c r="G4309" s="84" t="b">
        <v>0</v>
      </c>
    </row>
    <row r="4310" spans="1:7" x14ac:dyDescent="0.25">
      <c r="A4310" s="84" t="s">
        <v>12350</v>
      </c>
      <c r="B4310" s="84">
        <v>4</v>
      </c>
      <c r="C4310" s="122">
        <v>0</v>
      </c>
      <c r="D4310" s="84" t="s">
        <v>12095</v>
      </c>
      <c r="E4310" s="84" t="b">
        <v>0</v>
      </c>
      <c r="F4310" s="84" t="b">
        <v>0</v>
      </c>
      <c r="G4310" s="84" t="b">
        <v>0</v>
      </c>
    </row>
    <row r="4311" spans="1:7" x14ac:dyDescent="0.25">
      <c r="A4311" s="84" t="s">
        <v>12296</v>
      </c>
      <c r="B4311" s="84">
        <v>4</v>
      </c>
      <c r="C4311" s="122">
        <v>0</v>
      </c>
      <c r="D4311" s="84" t="s">
        <v>12095</v>
      </c>
      <c r="E4311" s="84" t="b">
        <v>0</v>
      </c>
      <c r="F4311" s="84" t="b">
        <v>0</v>
      </c>
      <c r="G4311" s="84" t="b">
        <v>0</v>
      </c>
    </row>
    <row r="4312" spans="1:7" x14ac:dyDescent="0.25">
      <c r="A4312" s="84" t="s">
        <v>2679</v>
      </c>
      <c r="B4312" s="84">
        <v>4</v>
      </c>
      <c r="C4312" s="122">
        <v>0</v>
      </c>
      <c r="D4312" s="84" t="s">
        <v>12095</v>
      </c>
      <c r="E4312" s="84" t="b">
        <v>0</v>
      </c>
      <c r="F4312" s="84" t="b">
        <v>0</v>
      </c>
      <c r="G4312" s="84" t="b">
        <v>0</v>
      </c>
    </row>
    <row r="4313" spans="1:7" x14ac:dyDescent="0.25">
      <c r="A4313" s="84" t="s">
        <v>731</v>
      </c>
      <c r="B4313" s="84">
        <v>4</v>
      </c>
      <c r="C4313" s="122">
        <v>0</v>
      </c>
      <c r="D4313" s="84" t="s">
        <v>12095</v>
      </c>
      <c r="E4313" s="84" t="b">
        <v>0</v>
      </c>
      <c r="F4313" s="84" t="b">
        <v>0</v>
      </c>
      <c r="G4313" s="84" t="b">
        <v>0</v>
      </c>
    </row>
    <row r="4314" spans="1:7" x14ac:dyDescent="0.25">
      <c r="A4314" s="84" t="s">
        <v>15666</v>
      </c>
      <c r="B4314" s="84">
        <v>2</v>
      </c>
      <c r="C4314" s="122">
        <v>1.58436839823148E-2</v>
      </c>
      <c r="D4314" s="84" t="s">
        <v>12095</v>
      </c>
      <c r="E4314" s="84" t="b">
        <v>1</v>
      </c>
      <c r="F4314" s="84" t="b">
        <v>0</v>
      </c>
      <c r="G4314" s="84" t="b">
        <v>0</v>
      </c>
    </row>
    <row r="4315" spans="1:7" x14ac:dyDescent="0.25">
      <c r="A4315" s="84" t="s">
        <v>14836</v>
      </c>
      <c r="B4315" s="84">
        <v>2</v>
      </c>
      <c r="C4315" s="122">
        <v>1.58436839823148E-2</v>
      </c>
      <c r="D4315" s="84" t="s">
        <v>12095</v>
      </c>
      <c r="E4315" s="84" t="b">
        <v>0</v>
      </c>
      <c r="F4315" s="84" t="b">
        <v>0</v>
      </c>
      <c r="G4315" s="84" t="b">
        <v>0</v>
      </c>
    </row>
    <row r="4316" spans="1:7" x14ac:dyDescent="0.25">
      <c r="A4316" s="84" t="s">
        <v>14743</v>
      </c>
      <c r="B4316" s="84">
        <v>2</v>
      </c>
      <c r="C4316" s="122">
        <v>1.58436839823148E-2</v>
      </c>
      <c r="D4316" s="84" t="s">
        <v>12095</v>
      </c>
      <c r="E4316" s="84" t="b">
        <v>0</v>
      </c>
      <c r="F4316" s="84" t="b">
        <v>0</v>
      </c>
      <c r="G4316" s="84" t="b">
        <v>0</v>
      </c>
    </row>
    <row r="4317" spans="1:7" x14ac:dyDescent="0.25">
      <c r="A4317" s="84" t="s">
        <v>15667</v>
      </c>
      <c r="B4317" s="84">
        <v>2</v>
      </c>
      <c r="C4317" s="122">
        <v>1.58436839823148E-2</v>
      </c>
      <c r="D4317" s="84" t="s">
        <v>12095</v>
      </c>
      <c r="E4317" s="84" t="b">
        <v>0</v>
      </c>
      <c r="F4317" s="84" t="b">
        <v>0</v>
      </c>
      <c r="G4317" s="84" t="b">
        <v>0</v>
      </c>
    </row>
    <row r="4318" spans="1:7" x14ac:dyDescent="0.25">
      <c r="A4318" s="84" t="s">
        <v>14733</v>
      </c>
      <c r="B4318" s="84">
        <v>2</v>
      </c>
      <c r="C4318" s="122">
        <v>1.58436839823148E-2</v>
      </c>
      <c r="D4318" s="84" t="s">
        <v>12095</v>
      </c>
      <c r="E4318" s="84" t="b">
        <v>0</v>
      </c>
      <c r="F4318" s="84" t="b">
        <v>1</v>
      </c>
      <c r="G4318" s="84" t="b">
        <v>0</v>
      </c>
    </row>
    <row r="4319" spans="1:7" x14ac:dyDescent="0.25">
      <c r="A4319" s="84" t="s">
        <v>15668</v>
      </c>
      <c r="B4319" s="84">
        <v>2</v>
      </c>
      <c r="C4319" s="122">
        <v>1.58436839823148E-2</v>
      </c>
      <c r="D4319" s="84" t="s">
        <v>12095</v>
      </c>
      <c r="E4319" s="84" t="b">
        <v>0</v>
      </c>
      <c r="F4319" s="84" t="b">
        <v>0</v>
      </c>
      <c r="G4319" s="84" t="b">
        <v>0</v>
      </c>
    </row>
    <row r="4320" spans="1:7" x14ac:dyDescent="0.25">
      <c r="A4320" s="84" t="s">
        <v>2803</v>
      </c>
      <c r="B4320" s="84">
        <v>2</v>
      </c>
      <c r="C4320" s="122">
        <v>1.58436839823148E-2</v>
      </c>
      <c r="D4320" s="84" t="s">
        <v>12095</v>
      </c>
      <c r="E4320" s="84" t="b">
        <v>0</v>
      </c>
      <c r="F4320" s="84" t="b">
        <v>0</v>
      </c>
      <c r="G4320" s="84" t="b">
        <v>0</v>
      </c>
    </row>
    <row r="4321" spans="1:7" x14ac:dyDescent="0.25">
      <c r="A4321" s="84" t="s">
        <v>14232</v>
      </c>
      <c r="B4321" s="84">
        <v>2</v>
      </c>
      <c r="C4321" s="122">
        <v>1.58436839823148E-2</v>
      </c>
      <c r="D4321" s="84" t="s">
        <v>12095</v>
      </c>
      <c r="E4321" s="84" t="b">
        <v>0</v>
      </c>
      <c r="F4321" s="84" t="b">
        <v>0</v>
      </c>
      <c r="G4321" s="84" t="b">
        <v>0</v>
      </c>
    </row>
    <row r="4322" spans="1:7" x14ac:dyDescent="0.25">
      <c r="A4322" s="84" t="s">
        <v>15669</v>
      </c>
      <c r="B4322" s="84">
        <v>2</v>
      </c>
      <c r="C4322" s="122">
        <v>1.58436839823148E-2</v>
      </c>
      <c r="D4322" s="84" t="s">
        <v>12095</v>
      </c>
      <c r="E4322" s="84" t="b">
        <v>0</v>
      </c>
      <c r="F4322" s="84" t="b">
        <v>0</v>
      </c>
      <c r="G4322" s="84" t="b">
        <v>0</v>
      </c>
    </row>
    <row r="4323" spans="1:7" x14ac:dyDescent="0.25">
      <c r="A4323" s="84" t="s">
        <v>14251</v>
      </c>
      <c r="B4323" s="84">
        <v>2</v>
      </c>
      <c r="C4323" s="122">
        <v>1.58436839823148E-2</v>
      </c>
      <c r="D4323" s="84" t="s">
        <v>12095</v>
      </c>
      <c r="E4323" s="84" t="b">
        <v>1</v>
      </c>
      <c r="F4323" s="84" t="b">
        <v>0</v>
      </c>
      <c r="G4323" s="84" t="b">
        <v>0</v>
      </c>
    </row>
    <row r="4324" spans="1:7" x14ac:dyDescent="0.25">
      <c r="A4324" s="84" t="s">
        <v>14226</v>
      </c>
      <c r="B4324" s="84">
        <v>2</v>
      </c>
      <c r="C4324" s="122">
        <v>0</v>
      </c>
      <c r="D4324" s="84" t="s">
        <v>12096</v>
      </c>
      <c r="E4324" s="84" t="b">
        <v>1</v>
      </c>
      <c r="F4324" s="84" t="b">
        <v>0</v>
      </c>
      <c r="G4324" s="84" t="b">
        <v>0</v>
      </c>
    </row>
    <row r="4325" spans="1:7" x14ac:dyDescent="0.25">
      <c r="A4325" s="84" t="s">
        <v>14215</v>
      </c>
      <c r="B4325" s="84">
        <v>2</v>
      </c>
      <c r="C4325" s="122">
        <v>0</v>
      </c>
      <c r="D4325" s="84" t="s">
        <v>12096</v>
      </c>
      <c r="E4325" s="84" t="b">
        <v>0</v>
      </c>
      <c r="F4325" s="84" t="b">
        <v>0</v>
      </c>
      <c r="G4325" s="84" t="b">
        <v>0</v>
      </c>
    </row>
    <row r="4326" spans="1:7" x14ac:dyDescent="0.25">
      <c r="A4326" s="84" t="s">
        <v>731</v>
      </c>
      <c r="B4326" s="84">
        <v>2</v>
      </c>
      <c r="C4326" s="122">
        <v>0</v>
      </c>
      <c r="D4326" s="84" t="s">
        <v>12096</v>
      </c>
      <c r="E4326" s="84" t="b">
        <v>0</v>
      </c>
      <c r="F4326" s="84" t="b">
        <v>0</v>
      </c>
      <c r="G4326" s="84" t="b">
        <v>0</v>
      </c>
    </row>
    <row r="4327" spans="1:7" x14ac:dyDescent="0.25">
      <c r="A4327" s="84" t="s">
        <v>846</v>
      </c>
      <c r="B4327" s="84">
        <v>2</v>
      </c>
      <c r="C4327" s="122">
        <v>0</v>
      </c>
      <c r="D4327" s="84" t="s">
        <v>12096</v>
      </c>
      <c r="E4327" s="84" t="b">
        <v>0</v>
      </c>
      <c r="F4327" s="84" t="b">
        <v>0</v>
      </c>
      <c r="G4327" s="84" t="b">
        <v>0</v>
      </c>
    </row>
    <row r="4328" spans="1:7" x14ac:dyDescent="0.25">
      <c r="A4328" s="84" t="s">
        <v>14741</v>
      </c>
      <c r="B4328" s="84">
        <v>2</v>
      </c>
      <c r="C4328" s="122">
        <v>0</v>
      </c>
      <c r="D4328" s="84" t="s">
        <v>12096</v>
      </c>
      <c r="E4328" s="84" t="b">
        <v>0</v>
      </c>
      <c r="F4328" s="84" t="b">
        <v>0</v>
      </c>
      <c r="G4328" s="84" t="b">
        <v>0</v>
      </c>
    </row>
    <row r="4329" spans="1:7" x14ac:dyDescent="0.25">
      <c r="A4329" s="84" t="s">
        <v>2793</v>
      </c>
      <c r="B4329" s="84">
        <v>2</v>
      </c>
      <c r="C4329" s="122">
        <v>0</v>
      </c>
      <c r="D4329" s="84" t="s">
        <v>12096</v>
      </c>
      <c r="E4329" s="84" t="b">
        <v>0</v>
      </c>
      <c r="F4329" s="84" t="b">
        <v>0</v>
      </c>
      <c r="G4329" s="84" t="b">
        <v>0</v>
      </c>
    </row>
    <row r="4330" spans="1:7" x14ac:dyDescent="0.25">
      <c r="A4330" s="84" t="s">
        <v>14236</v>
      </c>
      <c r="B4330" s="84">
        <v>3</v>
      </c>
      <c r="C4330" s="122">
        <v>0</v>
      </c>
      <c r="D4330" s="84" t="s">
        <v>12097</v>
      </c>
      <c r="E4330" s="84" t="b">
        <v>0</v>
      </c>
      <c r="F4330" s="84" t="b">
        <v>0</v>
      </c>
      <c r="G4330" s="84" t="b">
        <v>0</v>
      </c>
    </row>
    <row r="4331" spans="1:7" x14ac:dyDescent="0.25">
      <c r="A4331" s="84" t="s">
        <v>12280</v>
      </c>
      <c r="B4331" s="84">
        <v>3</v>
      </c>
      <c r="C4331" s="122">
        <v>0</v>
      </c>
      <c r="D4331" s="84" t="s">
        <v>12097</v>
      </c>
      <c r="E4331" s="84" t="b">
        <v>0</v>
      </c>
      <c r="F4331" s="84" t="b">
        <v>0</v>
      </c>
      <c r="G4331" s="84" t="b">
        <v>0</v>
      </c>
    </row>
    <row r="4332" spans="1:7" x14ac:dyDescent="0.25">
      <c r="A4332" s="84" t="s">
        <v>15022</v>
      </c>
      <c r="B4332" s="84">
        <v>3</v>
      </c>
      <c r="C4332" s="122">
        <v>0</v>
      </c>
      <c r="D4332" s="84" t="s">
        <v>12097</v>
      </c>
      <c r="E4332" s="84" t="b">
        <v>0</v>
      </c>
      <c r="F4332" s="84" t="b">
        <v>0</v>
      </c>
      <c r="G4332" s="84" t="b">
        <v>0</v>
      </c>
    </row>
    <row r="4333" spans="1:7" x14ac:dyDescent="0.25">
      <c r="A4333" s="84" t="s">
        <v>15023</v>
      </c>
      <c r="B4333" s="84">
        <v>3</v>
      </c>
      <c r="C4333" s="122">
        <v>0</v>
      </c>
      <c r="D4333" s="84" t="s">
        <v>12097</v>
      </c>
      <c r="E4333" s="84" t="b">
        <v>0</v>
      </c>
      <c r="F4333" s="84" t="b">
        <v>0</v>
      </c>
      <c r="G4333" s="84" t="b">
        <v>0</v>
      </c>
    </row>
    <row r="4334" spans="1:7" x14ac:dyDescent="0.25">
      <c r="A4334" s="84" t="s">
        <v>14363</v>
      </c>
      <c r="B4334" s="84">
        <v>3</v>
      </c>
      <c r="C4334" s="122">
        <v>0</v>
      </c>
      <c r="D4334" s="84" t="s">
        <v>12097</v>
      </c>
      <c r="E4334" s="84" t="b">
        <v>1</v>
      </c>
      <c r="F4334" s="84" t="b">
        <v>0</v>
      </c>
      <c r="G4334" s="84" t="b">
        <v>0</v>
      </c>
    </row>
    <row r="4335" spans="1:7" x14ac:dyDescent="0.25">
      <c r="A4335" s="84" t="s">
        <v>12355</v>
      </c>
      <c r="B4335" s="84">
        <v>3</v>
      </c>
      <c r="C4335" s="122">
        <v>0</v>
      </c>
      <c r="D4335" s="84" t="s">
        <v>12097</v>
      </c>
      <c r="E4335" s="84" t="b">
        <v>0</v>
      </c>
      <c r="F4335" s="84" t="b">
        <v>0</v>
      </c>
      <c r="G4335" s="84" t="b">
        <v>0</v>
      </c>
    </row>
    <row r="4336" spans="1:7" x14ac:dyDescent="0.25">
      <c r="A4336" s="84" t="s">
        <v>14658</v>
      </c>
      <c r="B4336" s="84">
        <v>3</v>
      </c>
      <c r="C4336" s="122">
        <v>0</v>
      </c>
      <c r="D4336" s="84" t="s">
        <v>12097</v>
      </c>
      <c r="E4336" s="84" t="b">
        <v>0</v>
      </c>
      <c r="F4336" s="84" t="b">
        <v>0</v>
      </c>
      <c r="G4336" s="84" t="b">
        <v>0</v>
      </c>
    </row>
    <row r="4337" spans="1:7" x14ac:dyDescent="0.25">
      <c r="A4337" s="84" t="s">
        <v>14254</v>
      </c>
      <c r="B4337" s="84">
        <v>3</v>
      </c>
      <c r="C4337" s="122">
        <v>0</v>
      </c>
      <c r="D4337" s="84" t="s">
        <v>12097</v>
      </c>
      <c r="E4337" s="84" t="b">
        <v>0</v>
      </c>
      <c r="F4337" s="84" t="b">
        <v>0</v>
      </c>
      <c r="G4337" s="84" t="b">
        <v>0</v>
      </c>
    </row>
    <row r="4338" spans="1:7" x14ac:dyDescent="0.25">
      <c r="A4338" s="84" t="s">
        <v>2679</v>
      </c>
      <c r="B4338" s="84">
        <v>3</v>
      </c>
      <c r="C4338" s="122">
        <v>0</v>
      </c>
      <c r="D4338" s="84" t="s">
        <v>12097</v>
      </c>
      <c r="E4338" s="84" t="b">
        <v>0</v>
      </c>
      <c r="F4338" s="84" t="b">
        <v>0</v>
      </c>
      <c r="G4338" s="84" t="b">
        <v>0</v>
      </c>
    </row>
    <row r="4339" spans="1:7" x14ac:dyDescent="0.25">
      <c r="A4339" s="84" t="s">
        <v>14205</v>
      </c>
      <c r="B4339" s="84">
        <v>3</v>
      </c>
      <c r="C4339" s="122">
        <v>0</v>
      </c>
      <c r="D4339" s="84" t="s">
        <v>12097</v>
      </c>
      <c r="E4339" s="84" t="b">
        <v>1</v>
      </c>
      <c r="F4339" s="84" t="b">
        <v>0</v>
      </c>
      <c r="G4339" s="84" t="b">
        <v>0</v>
      </c>
    </row>
    <row r="4340" spans="1:7" x14ac:dyDescent="0.25">
      <c r="A4340" s="84" t="s">
        <v>14211</v>
      </c>
      <c r="B4340" s="84">
        <v>3</v>
      </c>
      <c r="C4340" s="122">
        <v>0</v>
      </c>
      <c r="D4340" s="84" t="s">
        <v>12097</v>
      </c>
      <c r="E4340" s="84" t="b">
        <v>0</v>
      </c>
      <c r="F4340" s="84" t="b">
        <v>0</v>
      </c>
      <c r="G4340" s="84" t="b">
        <v>0</v>
      </c>
    </row>
    <row r="4341" spans="1:7" x14ac:dyDescent="0.25">
      <c r="A4341" s="84" t="s">
        <v>331</v>
      </c>
      <c r="B4341" s="84">
        <v>2</v>
      </c>
      <c r="C4341" s="122">
        <v>9.7828477253156243E-3</v>
      </c>
      <c r="D4341" s="84" t="s">
        <v>12097</v>
      </c>
      <c r="E4341" s="84" t="b">
        <v>0</v>
      </c>
      <c r="F4341" s="84" t="b">
        <v>0</v>
      </c>
      <c r="G4341" s="84" t="b">
        <v>0</v>
      </c>
    </row>
    <row r="4342" spans="1:7" x14ac:dyDescent="0.25">
      <c r="A4342" s="84" t="s">
        <v>731</v>
      </c>
      <c r="B4342" s="84">
        <v>4</v>
      </c>
      <c r="C4342" s="122">
        <v>0</v>
      </c>
      <c r="D4342" s="84" t="s">
        <v>12098</v>
      </c>
      <c r="E4342" s="84" t="b">
        <v>0</v>
      </c>
      <c r="F4342" s="84" t="b">
        <v>0</v>
      </c>
      <c r="G4342" s="84" t="b">
        <v>0</v>
      </c>
    </row>
    <row r="4343" spans="1:7" x14ac:dyDescent="0.25">
      <c r="A4343" s="84" t="s">
        <v>298</v>
      </c>
      <c r="B4343" s="84">
        <v>2</v>
      </c>
      <c r="C4343" s="122">
        <v>1.6723888647998956E-2</v>
      </c>
      <c r="D4343" s="84" t="s">
        <v>12098</v>
      </c>
      <c r="E4343" s="84" t="b">
        <v>0</v>
      </c>
      <c r="F4343" s="84" t="b">
        <v>0</v>
      </c>
      <c r="G4343" s="84" t="b">
        <v>0</v>
      </c>
    </row>
    <row r="4344" spans="1:7" x14ac:dyDescent="0.25">
      <c r="A4344" s="84" t="s">
        <v>15693</v>
      </c>
      <c r="B4344" s="84">
        <v>2</v>
      </c>
      <c r="C4344" s="122">
        <v>1.6723888647998956E-2</v>
      </c>
      <c r="D4344" s="84" t="s">
        <v>12098</v>
      </c>
      <c r="E4344" s="84" t="b">
        <v>0</v>
      </c>
      <c r="F4344" s="84" t="b">
        <v>0</v>
      </c>
      <c r="G4344" s="84" t="b">
        <v>0</v>
      </c>
    </row>
    <row r="4345" spans="1:7" x14ac:dyDescent="0.25">
      <c r="A4345" s="84" t="s">
        <v>15694</v>
      </c>
      <c r="B4345" s="84">
        <v>2</v>
      </c>
      <c r="C4345" s="122">
        <v>1.6723888647998956E-2</v>
      </c>
      <c r="D4345" s="84" t="s">
        <v>12098</v>
      </c>
      <c r="E4345" s="84" t="b">
        <v>0</v>
      </c>
      <c r="F4345" s="84" t="b">
        <v>0</v>
      </c>
      <c r="G4345" s="84" t="b">
        <v>0</v>
      </c>
    </row>
    <row r="4346" spans="1:7" x14ac:dyDescent="0.25">
      <c r="A4346" s="84" t="s">
        <v>14267</v>
      </c>
      <c r="B4346" s="84">
        <v>2</v>
      </c>
      <c r="C4346" s="122">
        <v>1.6723888647998956E-2</v>
      </c>
      <c r="D4346" s="84" t="s">
        <v>12098</v>
      </c>
      <c r="E4346" s="84" t="b">
        <v>0</v>
      </c>
      <c r="F4346" s="84" t="b">
        <v>0</v>
      </c>
      <c r="G4346" s="84" t="b">
        <v>0</v>
      </c>
    </row>
    <row r="4347" spans="1:7" x14ac:dyDescent="0.25">
      <c r="A4347" s="84" t="s">
        <v>14305</v>
      </c>
      <c r="B4347" s="84">
        <v>2</v>
      </c>
      <c r="C4347" s="122">
        <v>1.6723888647998956E-2</v>
      </c>
      <c r="D4347" s="84" t="s">
        <v>12098</v>
      </c>
      <c r="E4347" s="84" t="b">
        <v>0</v>
      </c>
      <c r="F4347" s="84" t="b">
        <v>0</v>
      </c>
      <c r="G4347" s="84" t="b">
        <v>0</v>
      </c>
    </row>
    <row r="4348" spans="1:7" x14ac:dyDescent="0.25">
      <c r="A4348" s="84" t="s">
        <v>14762</v>
      </c>
      <c r="B4348" s="84">
        <v>2</v>
      </c>
      <c r="C4348" s="122">
        <v>1.6723888647998956E-2</v>
      </c>
      <c r="D4348" s="84" t="s">
        <v>12098</v>
      </c>
      <c r="E4348" s="84" t="b">
        <v>0</v>
      </c>
      <c r="F4348" s="84" t="b">
        <v>0</v>
      </c>
      <c r="G4348" s="84" t="b">
        <v>0</v>
      </c>
    </row>
    <row r="4349" spans="1:7" x14ac:dyDescent="0.25">
      <c r="A4349" s="84" t="s">
        <v>14630</v>
      </c>
      <c r="B4349" s="84">
        <v>2</v>
      </c>
      <c r="C4349" s="122">
        <v>1.6723888647998956E-2</v>
      </c>
      <c r="D4349" s="84" t="s">
        <v>12098</v>
      </c>
      <c r="E4349" s="84" t="b">
        <v>0</v>
      </c>
      <c r="F4349" s="84" t="b">
        <v>0</v>
      </c>
      <c r="G4349" s="84" t="b">
        <v>0</v>
      </c>
    </row>
    <row r="4350" spans="1:7" x14ac:dyDescent="0.25">
      <c r="A4350" s="84" t="s">
        <v>14582</v>
      </c>
      <c r="B4350" s="84">
        <v>2</v>
      </c>
      <c r="C4350" s="122">
        <v>1.6723888647998956E-2</v>
      </c>
      <c r="D4350" s="84" t="s">
        <v>12098</v>
      </c>
      <c r="E4350" s="84" t="b">
        <v>0</v>
      </c>
      <c r="F4350" s="84" t="b">
        <v>0</v>
      </c>
      <c r="G4350" s="84" t="b">
        <v>0</v>
      </c>
    </row>
    <row r="4351" spans="1:7" x14ac:dyDescent="0.25">
      <c r="A4351" s="84" t="s">
        <v>15729</v>
      </c>
      <c r="B4351" s="84">
        <v>2</v>
      </c>
      <c r="C4351" s="122">
        <v>1.6723888647998956E-2</v>
      </c>
      <c r="D4351" s="84" t="s">
        <v>12098</v>
      </c>
      <c r="E4351" s="84" t="b">
        <v>0</v>
      </c>
      <c r="F4351" s="84" t="b">
        <v>0</v>
      </c>
      <c r="G4351" s="84" t="b">
        <v>0</v>
      </c>
    </row>
    <row r="4352" spans="1:7" x14ac:dyDescent="0.25">
      <c r="A4352" s="84" t="s">
        <v>15730</v>
      </c>
      <c r="B4352" s="84">
        <v>2</v>
      </c>
      <c r="C4352" s="122">
        <v>1.6723888647998956E-2</v>
      </c>
      <c r="D4352" s="84" t="s">
        <v>12098</v>
      </c>
      <c r="E4352" s="84" t="b">
        <v>0</v>
      </c>
      <c r="F4352" s="84" t="b">
        <v>0</v>
      </c>
      <c r="G4352" s="84" t="b">
        <v>0</v>
      </c>
    </row>
    <row r="4353" spans="1:7" x14ac:dyDescent="0.25">
      <c r="A4353" s="84" t="s">
        <v>15731</v>
      </c>
      <c r="B4353" s="84">
        <v>2</v>
      </c>
      <c r="C4353" s="122">
        <v>1.6723888647998956E-2</v>
      </c>
      <c r="D4353" s="84" t="s">
        <v>12098</v>
      </c>
      <c r="E4353" s="84" t="b">
        <v>0</v>
      </c>
      <c r="F4353" s="84" t="b">
        <v>0</v>
      </c>
      <c r="G4353" s="84" t="b">
        <v>0</v>
      </c>
    </row>
    <row r="4354" spans="1:7" x14ac:dyDescent="0.25">
      <c r="A4354" s="84" t="s">
        <v>12350</v>
      </c>
      <c r="B4354" s="84">
        <v>2</v>
      </c>
      <c r="C4354" s="122">
        <v>1.6723888647998956E-2</v>
      </c>
      <c r="D4354" s="84" t="s">
        <v>12098</v>
      </c>
      <c r="E4354" s="84" t="b">
        <v>0</v>
      </c>
      <c r="F4354" s="84" t="b">
        <v>0</v>
      </c>
      <c r="G4354" s="84" t="b">
        <v>0</v>
      </c>
    </row>
    <row r="4355" spans="1:7" x14ac:dyDescent="0.25">
      <c r="A4355" s="84" t="s">
        <v>12360</v>
      </c>
      <c r="B4355" s="84">
        <v>2</v>
      </c>
      <c r="C4355" s="122">
        <v>1.6723888647998956E-2</v>
      </c>
      <c r="D4355" s="84" t="s">
        <v>12098</v>
      </c>
      <c r="E4355" s="84" t="b">
        <v>0</v>
      </c>
      <c r="F4355" s="84" t="b">
        <v>0</v>
      </c>
      <c r="G4355" s="84" t="b">
        <v>0</v>
      </c>
    </row>
    <row r="4356" spans="1:7" x14ac:dyDescent="0.25">
      <c r="A4356" s="84" t="s">
        <v>15732</v>
      </c>
      <c r="B4356" s="84">
        <v>2</v>
      </c>
      <c r="C4356" s="122">
        <v>1.6723888647998956E-2</v>
      </c>
      <c r="D4356" s="84" t="s">
        <v>12098</v>
      </c>
      <c r="E4356" s="84" t="b">
        <v>0</v>
      </c>
      <c r="F4356" s="84" t="b">
        <v>0</v>
      </c>
      <c r="G4356" s="84" t="b">
        <v>0</v>
      </c>
    </row>
    <row r="4357" spans="1:7" x14ac:dyDescent="0.25">
      <c r="A4357" s="84" t="s">
        <v>14271</v>
      </c>
      <c r="B4357" s="84">
        <v>2</v>
      </c>
      <c r="C4357" s="122">
        <v>1.6723888647998956E-2</v>
      </c>
      <c r="D4357" s="84" t="s">
        <v>12098</v>
      </c>
      <c r="E4357" s="84" t="b">
        <v>0</v>
      </c>
      <c r="F4357" s="84" t="b">
        <v>0</v>
      </c>
      <c r="G4357" s="84" t="b">
        <v>0</v>
      </c>
    </row>
    <row r="4358" spans="1:7" x14ac:dyDescent="0.25">
      <c r="A4358" s="84" t="s">
        <v>15017</v>
      </c>
      <c r="B4358" s="84">
        <v>2</v>
      </c>
      <c r="C4358" s="122">
        <v>1.6723888647998956E-2</v>
      </c>
      <c r="D4358" s="84" t="s">
        <v>12098</v>
      </c>
      <c r="E4358" s="84" t="b">
        <v>0</v>
      </c>
      <c r="F4358" s="84" t="b">
        <v>0</v>
      </c>
      <c r="G4358" s="84" t="b">
        <v>0</v>
      </c>
    </row>
    <row r="4359" spans="1:7" x14ac:dyDescent="0.25">
      <c r="A4359" s="84" t="s">
        <v>15725</v>
      </c>
      <c r="B4359" s="84">
        <v>2</v>
      </c>
      <c r="C4359" s="122">
        <v>0</v>
      </c>
      <c r="D4359" s="84" t="s">
        <v>12099</v>
      </c>
      <c r="E4359" s="84" t="b">
        <v>0</v>
      </c>
      <c r="F4359" s="84" t="b">
        <v>0</v>
      </c>
      <c r="G4359" s="84" t="b">
        <v>0</v>
      </c>
    </row>
    <row r="4360" spans="1:7" x14ac:dyDescent="0.25">
      <c r="A4360" s="84" t="s">
        <v>15726</v>
      </c>
      <c r="B4360" s="84">
        <v>2</v>
      </c>
      <c r="C4360" s="122">
        <v>0</v>
      </c>
      <c r="D4360" s="84" t="s">
        <v>12099</v>
      </c>
      <c r="E4360" s="84" t="b">
        <v>0</v>
      </c>
      <c r="F4360" s="84" t="b">
        <v>0</v>
      </c>
      <c r="G4360" s="84" t="b">
        <v>0</v>
      </c>
    </row>
    <row r="4361" spans="1:7" x14ac:dyDescent="0.25">
      <c r="A4361" s="84" t="s">
        <v>15727</v>
      </c>
      <c r="B4361" s="84">
        <v>2</v>
      </c>
      <c r="C4361" s="122">
        <v>0</v>
      </c>
      <c r="D4361" s="84" t="s">
        <v>12099</v>
      </c>
      <c r="E4361" s="84" t="b">
        <v>0</v>
      </c>
      <c r="F4361" s="84" t="b">
        <v>0</v>
      </c>
      <c r="G4361" s="84" t="b">
        <v>0</v>
      </c>
    </row>
    <row r="4362" spans="1:7" x14ac:dyDescent="0.25">
      <c r="A4362" s="84" t="s">
        <v>731</v>
      </c>
      <c r="B4362" s="84">
        <v>2</v>
      </c>
      <c r="C4362" s="122">
        <v>0</v>
      </c>
      <c r="D4362" s="84" t="s">
        <v>12099</v>
      </c>
      <c r="E4362" s="84" t="b">
        <v>0</v>
      </c>
      <c r="F4362" s="84" t="b">
        <v>0</v>
      </c>
      <c r="G4362" s="84" t="b">
        <v>0</v>
      </c>
    </row>
    <row r="4363" spans="1:7" x14ac:dyDescent="0.25">
      <c r="A4363" s="84" t="s">
        <v>819</v>
      </c>
      <c r="B4363" s="84">
        <v>2</v>
      </c>
      <c r="C4363" s="122">
        <v>0</v>
      </c>
      <c r="D4363" s="84" t="s">
        <v>12099</v>
      </c>
      <c r="E4363" s="84" t="b">
        <v>0</v>
      </c>
      <c r="F4363" s="84" t="b">
        <v>0</v>
      </c>
      <c r="G4363" s="84" t="b">
        <v>0</v>
      </c>
    </row>
    <row r="4364" spans="1:7" x14ac:dyDescent="0.25">
      <c r="A4364" s="84" t="s">
        <v>15728</v>
      </c>
      <c r="B4364" s="84">
        <v>2</v>
      </c>
      <c r="C4364" s="122">
        <v>0</v>
      </c>
      <c r="D4364" s="84" t="s">
        <v>12099</v>
      </c>
      <c r="E4364" s="84" t="b">
        <v>0</v>
      </c>
      <c r="F4364" s="84" t="b">
        <v>0</v>
      </c>
      <c r="G4364" s="84" t="b">
        <v>0</v>
      </c>
    </row>
    <row r="4365" spans="1:7" x14ac:dyDescent="0.25">
      <c r="A4365" s="84" t="s">
        <v>14288</v>
      </c>
      <c r="B4365" s="84">
        <v>3</v>
      </c>
      <c r="C4365" s="122">
        <v>0</v>
      </c>
      <c r="D4365" s="84" t="s">
        <v>12100</v>
      </c>
      <c r="E4365" s="84" t="b">
        <v>0</v>
      </c>
      <c r="F4365" s="84" t="b">
        <v>0</v>
      </c>
      <c r="G4365" s="84" t="b">
        <v>0</v>
      </c>
    </row>
    <row r="4366" spans="1:7" x14ac:dyDescent="0.25">
      <c r="A4366" s="84" t="s">
        <v>15027</v>
      </c>
      <c r="B4366" s="84">
        <v>3</v>
      </c>
      <c r="C4366" s="122">
        <v>0</v>
      </c>
      <c r="D4366" s="84" t="s">
        <v>12100</v>
      </c>
      <c r="E4366" s="84" t="b">
        <v>0</v>
      </c>
      <c r="F4366" s="84" t="b">
        <v>0</v>
      </c>
      <c r="G4366" s="84" t="b">
        <v>0</v>
      </c>
    </row>
    <row r="4367" spans="1:7" x14ac:dyDescent="0.25">
      <c r="A4367" s="84" t="s">
        <v>15734</v>
      </c>
      <c r="B4367" s="84">
        <v>2</v>
      </c>
      <c r="C4367" s="122">
        <v>0</v>
      </c>
      <c r="D4367" s="84" t="s">
        <v>12100</v>
      </c>
      <c r="E4367" s="84" t="b">
        <v>0</v>
      </c>
      <c r="F4367" s="84" t="b">
        <v>0</v>
      </c>
      <c r="G4367" s="84" t="b">
        <v>0</v>
      </c>
    </row>
    <row r="4368" spans="1:7" x14ac:dyDescent="0.25">
      <c r="A4368" s="84" t="s">
        <v>15735</v>
      </c>
      <c r="B4368" s="84">
        <v>2</v>
      </c>
      <c r="C4368" s="122">
        <v>0</v>
      </c>
      <c r="D4368" s="84" t="s">
        <v>12100</v>
      </c>
      <c r="E4368" s="84" t="b">
        <v>0</v>
      </c>
      <c r="F4368" s="84" t="b">
        <v>0</v>
      </c>
      <c r="G4368" s="84" t="b">
        <v>0</v>
      </c>
    </row>
    <row r="4369" spans="1:7" x14ac:dyDescent="0.25">
      <c r="A4369" s="84" t="s">
        <v>15736</v>
      </c>
      <c r="B4369" s="84">
        <v>2</v>
      </c>
      <c r="C4369" s="122">
        <v>0</v>
      </c>
      <c r="D4369" s="84" t="s">
        <v>12100</v>
      </c>
      <c r="E4369" s="84" t="b">
        <v>0</v>
      </c>
      <c r="F4369" s="84" t="b">
        <v>0</v>
      </c>
      <c r="G4369" s="84" t="b">
        <v>0</v>
      </c>
    </row>
    <row r="4370" spans="1:7" x14ac:dyDescent="0.25">
      <c r="A4370" s="84" t="s">
        <v>15737</v>
      </c>
      <c r="B4370" s="84">
        <v>2</v>
      </c>
      <c r="C4370" s="122">
        <v>0</v>
      </c>
      <c r="D4370" s="84" t="s">
        <v>12100</v>
      </c>
      <c r="E4370" s="84" t="b">
        <v>0</v>
      </c>
      <c r="F4370" s="84" t="b">
        <v>0</v>
      </c>
      <c r="G4370" s="84" t="b">
        <v>0</v>
      </c>
    </row>
    <row r="4371" spans="1:7" x14ac:dyDescent="0.25">
      <c r="A4371" s="84" t="s">
        <v>855</v>
      </c>
      <c r="B4371" s="84">
        <v>2</v>
      </c>
      <c r="C4371" s="122">
        <v>0</v>
      </c>
      <c r="D4371" s="84" t="s">
        <v>12100</v>
      </c>
      <c r="E4371" s="84" t="b">
        <v>0</v>
      </c>
      <c r="F4371" s="84" t="b">
        <v>0</v>
      </c>
      <c r="G4371" s="84" t="b">
        <v>0</v>
      </c>
    </row>
    <row r="4372" spans="1:7" x14ac:dyDescent="0.25">
      <c r="A4372" s="84" t="s">
        <v>15738</v>
      </c>
      <c r="B4372" s="84">
        <v>2</v>
      </c>
      <c r="C4372" s="122">
        <v>0</v>
      </c>
      <c r="D4372" s="84" t="s">
        <v>12100</v>
      </c>
      <c r="E4372" s="84" t="b">
        <v>0</v>
      </c>
      <c r="F4372" s="84" t="b">
        <v>0</v>
      </c>
      <c r="G4372" s="84" t="b">
        <v>0</v>
      </c>
    </row>
    <row r="4373" spans="1:7" x14ac:dyDescent="0.25">
      <c r="A4373" s="84" t="s">
        <v>814</v>
      </c>
      <c r="B4373" s="84">
        <v>2</v>
      </c>
      <c r="C4373" s="122">
        <v>0</v>
      </c>
      <c r="D4373" s="84" t="s">
        <v>12100</v>
      </c>
      <c r="E4373" s="84" t="b">
        <v>0</v>
      </c>
      <c r="F4373" s="84" t="b">
        <v>0</v>
      </c>
      <c r="G4373" s="84" t="b">
        <v>0</v>
      </c>
    </row>
    <row r="4374" spans="1:7" x14ac:dyDescent="0.25">
      <c r="A4374" s="84" t="s">
        <v>15739</v>
      </c>
      <c r="B4374" s="84">
        <v>2</v>
      </c>
      <c r="C4374" s="122">
        <v>0</v>
      </c>
      <c r="D4374" s="84" t="s">
        <v>12100</v>
      </c>
      <c r="E4374" s="84" t="b">
        <v>0</v>
      </c>
      <c r="F4374" s="84" t="b">
        <v>0</v>
      </c>
      <c r="G4374" s="84" t="b">
        <v>0</v>
      </c>
    </row>
    <row r="4375" spans="1:7" x14ac:dyDescent="0.25">
      <c r="A4375" s="84" t="s">
        <v>15740</v>
      </c>
      <c r="B4375" s="84">
        <v>2</v>
      </c>
      <c r="C4375" s="122">
        <v>0</v>
      </c>
      <c r="D4375" s="84" t="s">
        <v>12100</v>
      </c>
      <c r="E4375" s="84" t="b">
        <v>0</v>
      </c>
      <c r="F4375" s="84" t="b">
        <v>0</v>
      </c>
      <c r="G4375" s="84" t="b">
        <v>0</v>
      </c>
    </row>
    <row r="4376" spans="1:7" x14ac:dyDescent="0.25">
      <c r="A4376" s="84" t="s">
        <v>731</v>
      </c>
      <c r="B4376" s="84">
        <v>5</v>
      </c>
      <c r="C4376" s="122">
        <v>0</v>
      </c>
      <c r="D4376" s="84" t="s">
        <v>12102</v>
      </c>
      <c r="E4376" s="84" t="b">
        <v>0</v>
      </c>
      <c r="F4376" s="84" t="b">
        <v>0</v>
      </c>
      <c r="G4376" s="84" t="b">
        <v>0</v>
      </c>
    </row>
    <row r="4377" spans="1:7" x14ac:dyDescent="0.25">
      <c r="A4377" s="84" t="s">
        <v>12350</v>
      </c>
      <c r="B4377" s="84">
        <v>3</v>
      </c>
      <c r="C4377" s="122">
        <v>1.109243748081782E-2</v>
      </c>
      <c r="D4377" s="84" t="s">
        <v>12102</v>
      </c>
      <c r="E4377" s="84" t="b">
        <v>0</v>
      </c>
      <c r="F4377" s="84" t="b">
        <v>0</v>
      </c>
      <c r="G4377" s="84" t="b">
        <v>0</v>
      </c>
    </row>
    <row r="4378" spans="1:7" x14ac:dyDescent="0.25">
      <c r="A4378" s="84" t="s">
        <v>12369</v>
      </c>
      <c r="B4378" s="84">
        <v>2</v>
      </c>
      <c r="C4378" s="122">
        <v>1.3264666955734587E-2</v>
      </c>
      <c r="D4378" s="84" t="s">
        <v>12102</v>
      </c>
      <c r="E4378" s="84" t="b">
        <v>0</v>
      </c>
      <c r="F4378" s="84" t="b">
        <v>0</v>
      </c>
      <c r="G4378" s="84" t="b">
        <v>0</v>
      </c>
    </row>
    <row r="4379" spans="1:7" x14ac:dyDescent="0.25">
      <c r="A4379" s="84" t="s">
        <v>14634</v>
      </c>
      <c r="B4379" s="84">
        <v>2</v>
      </c>
      <c r="C4379" s="122">
        <v>2.3299000144533961E-2</v>
      </c>
      <c r="D4379" s="84" t="s">
        <v>12102</v>
      </c>
      <c r="E4379" s="84" t="b">
        <v>0</v>
      </c>
      <c r="F4379" s="84" t="b">
        <v>0</v>
      </c>
      <c r="G4379" s="84" t="b">
        <v>0</v>
      </c>
    </row>
    <row r="4380" spans="1:7" x14ac:dyDescent="0.25">
      <c r="A4380" s="84" t="s">
        <v>14821</v>
      </c>
      <c r="B4380" s="84">
        <v>2</v>
      </c>
      <c r="C4380" s="122">
        <v>2.3299000144533961E-2</v>
      </c>
      <c r="D4380" s="84" t="s">
        <v>12102</v>
      </c>
      <c r="E4380" s="84" t="b">
        <v>0</v>
      </c>
      <c r="F4380" s="84" t="b">
        <v>0</v>
      </c>
      <c r="G4380" s="84" t="b">
        <v>0</v>
      </c>
    </row>
    <row r="4381" spans="1:7" x14ac:dyDescent="0.25">
      <c r="A4381" s="84" t="s">
        <v>733</v>
      </c>
      <c r="B4381" s="84">
        <v>4</v>
      </c>
      <c r="C4381" s="122">
        <v>0</v>
      </c>
      <c r="D4381" s="84" t="s">
        <v>12103</v>
      </c>
      <c r="E4381" s="84" t="b">
        <v>0</v>
      </c>
      <c r="F4381" s="84" t="b">
        <v>0</v>
      </c>
      <c r="G4381" s="84" t="b">
        <v>0</v>
      </c>
    </row>
    <row r="4382" spans="1:7" x14ac:dyDescent="0.25">
      <c r="A4382" s="84" t="s">
        <v>731</v>
      </c>
      <c r="B4382" s="84">
        <v>3</v>
      </c>
      <c r="C4382" s="122">
        <v>0</v>
      </c>
      <c r="D4382" s="84" t="s">
        <v>12103</v>
      </c>
      <c r="E4382" s="84" t="b">
        <v>0</v>
      </c>
      <c r="F4382" s="84" t="b">
        <v>0</v>
      </c>
      <c r="G4382" s="84" t="b">
        <v>0</v>
      </c>
    </row>
    <row r="4383" spans="1:7" x14ac:dyDescent="0.25">
      <c r="A4383" s="84" t="s">
        <v>15079</v>
      </c>
      <c r="B4383" s="84">
        <v>2</v>
      </c>
      <c r="C4383" s="122">
        <v>1.7609125905568124E-2</v>
      </c>
      <c r="D4383" s="84" t="s">
        <v>12103</v>
      </c>
      <c r="E4383" s="84" t="b">
        <v>0</v>
      </c>
      <c r="F4383" s="84" t="b">
        <v>0</v>
      </c>
      <c r="G4383" s="84" t="b">
        <v>0</v>
      </c>
    </row>
    <row r="4384" spans="1:7" x14ac:dyDescent="0.25">
      <c r="A4384" s="84" t="s">
        <v>14841</v>
      </c>
      <c r="B4384" s="84">
        <v>2</v>
      </c>
      <c r="C4384" s="122">
        <v>1.7609125905568124E-2</v>
      </c>
      <c r="D4384" s="84" t="s">
        <v>12103</v>
      </c>
      <c r="E4384" s="84" t="b">
        <v>0</v>
      </c>
      <c r="F4384" s="84" t="b">
        <v>0</v>
      </c>
      <c r="G4384" s="84" t="b">
        <v>0</v>
      </c>
    </row>
    <row r="4385" spans="1:7" x14ac:dyDescent="0.25">
      <c r="A4385" s="84" t="s">
        <v>14842</v>
      </c>
      <c r="B4385" s="84">
        <v>2</v>
      </c>
      <c r="C4385" s="122">
        <v>1.7609125905568124E-2</v>
      </c>
      <c r="D4385" s="84" t="s">
        <v>12103</v>
      </c>
      <c r="E4385" s="84" t="b">
        <v>0</v>
      </c>
      <c r="F4385" s="84" t="b">
        <v>0</v>
      </c>
      <c r="G4385" s="84" t="b">
        <v>0</v>
      </c>
    </row>
    <row r="4386" spans="1:7" x14ac:dyDescent="0.25">
      <c r="A4386" s="84" t="s">
        <v>15080</v>
      </c>
      <c r="B4386" s="84">
        <v>2</v>
      </c>
      <c r="C4386" s="122">
        <v>1.7609125905568124E-2</v>
      </c>
      <c r="D4386" s="84" t="s">
        <v>12103</v>
      </c>
      <c r="E4386" s="84" t="b">
        <v>0</v>
      </c>
      <c r="F4386" s="84" t="b">
        <v>0</v>
      </c>
      <c r="G4386" s="84" t="b">
        <v>0</v>
      </c>
    </row>
    <row r="4387" spans="1:7" x14ac:dyDescent="0.25">
      <c r="A4387" s="84" t="s">
        <v>754</v>
      </c>
      <c r="B4387" s="84">
        <v>9</v>
      </c>
      <c r="C4387" s="122">
        <v>0</v>
      </c>
      <c r="D4387" s="84" t="s">
        <v>12104</v>
      </c>
      <c r="E4387" s="84" t="b">
        <v>0</v>
      </c>
      <c r="F4387" s="84" t="b">
        <v>0</v>
      </c>
      <c r="G4387" s="84" t="b">
        <v>0</v>
      </c>
    </row>
    <row r="4388" spans="1:7" x14ac:dyDescent="0.25">
      <c r="A4388" s="84" t="s">
        <v>683</v>
      </c>
      <c r="B4388" s="84">
        <v>4</v>
      </c>
      <c r="C4388" s="122">
        <v>5.7856724183914278E-3</v>
      </c>
      <c r="D4388" s="84" t="s">
        <v>12104</v>
      </c>
      <c r="E4388" s="84" t="b">
        <v>0</v>
      </c>
      <c r="F4388" s="84" t="b">
        <v>0</v>
      </c>
      <c r="G4388" s="84" t="b">
        <v>0</v>
      </c>
    </row>
    <row r="4389" spans="1:7" x14ac:dyDescent="0.25">
      <c r="A4389" s="84" t="s">
        <v>2803</v>
      </c>
      <c r="B4389" s="84">
        <v>4</v>
      </c>
      <c r="C4389" s="122">
        <v>1.3244701469633217E-2</v>
      </c>
      <c r="D4389" s="84" t="s">
        <v>12104</v>
      </c>
      <c r="E4389" s="84" t="b">
        <v>0</v>
      </c>
      <c r="F4389" s="84" t="b">
        <v>0</v>
      </c>
      <c r="G4389" s="84" t="b">
        <v>0</v>
      </c>
    </row>
    <row r="4390" spans="1:7" x14ac:dyDescent="0.25">
      <c r="A4390" s="84" t="s">
        <v>731</v>
      </c>
      <c r="B4390" s="84">
        <v>4</v>
      </c>
      <c r="C4390" s="122">
        <v>5.7856724183914278E-3</v>
      </c>
      <c r="D4390" s="84" t="s">
        <v>12104</v>
      </c>
      <c r="E4390" s="84" t="b">
        <v>0</v>
      </c>
      <c r="F4390" s="84" t="b">
        <v>0</v>
      </c>
      <c r="G4390" s="84" t="b">
        <v>0</v>
      </c>
    </row>
    <row r="4391" spans="1:7" x14ac:dyDescent="0.25">
      <c r="A4391" s="84" t="s">
        <v>12268</v>
      </c>
      <c r="B4391" s="84">
        <v>3</v>
      </c>
      <c r="C4391" s="122">
        <v>9.9335261022249124E-3</v>
      </c>
      <c r="D4391" s="84" t="s">
        <v>12104</v>
      </c>
      <c r="E4391" s="84" t="b">
        <v>0</v>
      </c>
      <c r="F4391" s="84" t="b">
        <v>0</v>
      </c>
      <c r="G4391" s="84" t="b">
        <v>0</v>
      </c>
    </row>
    <row r="4392" spans="1:7" x14ac:dyDescent="0.25">
      <c r="A4392" s="84" t="s">
        <v>12260</v>
      </c>
      <c r="B4392" s="84">
        <v>3</v>
      </c>
      <c r="C4392" s="122">
        <v>9.9335261022249124E-3</v>
      </c>
      <c r="D4392" s="84" t="s">
        <v>12104</v>
      </c>
      <c r="E4392" s="84" t="b">
        <v>0</v>
      </c>
      <c r="F4392" s="84" t="b">
        <v>0</v>
      </c>
      <c r="G4392" s="84" t="b">
        <v>0</v>
      </c>
    </row>
    <row r="4393" spans="1:7" x14ac:dyDescent="0.25">
      <c r="A4393" s="84" t="s">
        <v>12384</v>
      </c>
      <c r="B4393" s="84">
        <v>2</v>
      </c>
      <c r="C4393" s="122">
        <v>1.1878806229016048E-2</v>
      </c>
      <c r="D4393" s="84" t="s">
        <v>12104</v>
      </c>
      <c r="E4393" s="84" t="b">
        <v>0</v>
      </c>
      <c r="F4393" s="84" t="b">
        <v>0</v>
      </c>
      <c r="G4393" s="84" t="b">
        <v>0</v>
      </c>
    </row>
    <row r="4394" spans="1:7" x14ac:dyDescent="0.25">
      <c r="A4394" s="84" t="s">
        <v>14651</v>
      </c>
      <c r="B4394" s="84">
        <v>2</v>
      </c>
      <c r="C4394" s="122">
        <v>1.1878806229016048E-2</v>
      </c>
      <c r="D4394" s="84" t="s">
        <v>12104</v>
      </c>
      <c r="E4394" s="84" t="b">
        <v>1</v>
      </c>
      <c r="F4394" s="84" t="b">
        <v>0</v>
      </c>
      <c r="G4394" s="84" t="b">
        <v>0</v>
      </c>
    </row>
    <row r="4395" spans="1:7" x14ac:dyDescent="0.25">
      <c r="A4395" s="84" t="s">
        <v>12355</v>
      </c>
      <c r="B4395" s="84">
        <v>2</v>
      </c>
      <c r="C4395" s="122">
        <v>1.1878806229016048E-2</v>
      </c>
      <c r="D4395" s="84" t="s">
        <v>12104</v>
      </c>
      <c r="E4395" s="84" t="b">
        <v>0</v>
      </c>
      <c r="F4395" s="84" t="b">
        <v>0</v>
      </c>
      <c r="G4395" s="84" t="b">
        <v>0</v>
      </c>
    </row>
    <row r="4396" spans="1:7" x14ac:dyDescent="0.25">
      <c r="A4396" s="84" t="s">
        <v>14485</v>
      </c>
      <c r="B4396" s="84">
        <v>2</v>
      </c>
      <c r="C4396" s="122">
        <v>1.1878806229016048E-2</v>
      </c>
      <c r="D4396" s="84" t="s">
        <v>12104</v>
      </c>
      <c r="E4396" s="84" t="b">
        <v>0</v>
      </c>
      <c r="F4396" s="84" t="b">
        <v>0</v>
      </c>
      <c r="G4396" s="84" t="b">
        <v>0</v>
      </c>
    </row>
    <row r="4397" spans="1:7" x14ac:dyDescent="0.25">
      <c r="A4397" s="84" t="s">
        <v>14401</v>
      </c>
      <c r="B4397" s="84">
        <v>2</v>
      </c>
      <c r="C4397" s="122">
        <v>1.1878806229016048E-2</v>
      </c>
      <c r="D4397" s="84" t="s">
        <v>12104</v>
      </c>
      <c r="E4397" s="84" t="b">
        <v>1</v>
      </c>
      <c r="F4397" s="84" t="b">
        <v>0</v>
      </c>
      <c r="G4397" s="84" t="b">
        <v>0</v>
      </c>
    </row>
    <row r="4398" spans="1:7" x14ac:dyDescent="0.25">
      <c r="A4398" s="84" t="s">
        <v>14292</v>
      </c>
      <c r="B4398" s="84">
        <v>2</v>
      </c>
      <c r="C4398" s="122">
        <v>1.1878806229016048E-2</v>
      </c>
      <c r="D4398" s="84" t="s">
        <v>12104</v>
      </c>
      <c r="E4398" s="84" t="b">
        <v>0</v>
      </c>
      <c r="F4398" s="84" t="b">
        <v>0</v>
      </c>
      <c r="G4398" s="84" t="b">
        <v>0</v>
      </c>
    </row>
    <row r="4399" spans="1:7" x14ac:dyDescent="0.25">
      <c r="A4399" s="84" t="s">
        <v>14331</v>
      </c>
      <c r="B4399" s="84">
        <v>2</v>
      </c>
      <c r="C4399" s="122">
        <v>1.1878806229016048E-2</v>
      </c>
      <c r="D4399" s="84" t="s">
        <v>12104</v>
      </c>
      <c r="E4399" s="84" t="b">
        <v>0</v>
      </c>
      <c r="F4399" s="84" t="b">
        <v>0</v>
      </c>
      <c r="G4399" s="84" t="b">
        <v>0</v>
      </c>
    </row>
    <row r="4400" spans="1:7" x14ac:dyDescent="0.25">
      <c r="A4400" s="84" t="s">
        <v>2788</v>
      </c>
      <c r="B4400" s="84">
        <v>2</v>
      </c>
      <c r="C4400" s="122">
        <v>1.1878806229016048E-2</v>
      </c>
      <c r="D4400" s="84" t="s">
        <v>12104</v>
      </c>
      <c r="E4400" s="84" t="b">
        <v>0</v>
      </c>
      <c r="F4400" s="84" t="b">
        <v>0</v>
      </c>
      <c r="G4400" s="84" t="b">
        <v>0</v>
      </c>
    </row>
    <row r="4401" spans="1:7" x14ac:dyDescent="0.25">
      <c r="A4401" s="84" t="s">
        <v>14560</v>
      </c>
      <c r="B4401" s="84">
        <v>2</v>
      </c>
      <c r="C4401" s="122">
        <v>0</v>
      </c>
      <c r="D4401" s="84" t="s">
        <v>12105</v>
      </c>
      <c r="E4401" s="84" t="b">
        <v>0</v>
      </c>
      <c r="F4401" s="84" t="b">
        <v>0</v>
      </c>
      <c r="G4401" s="84" t="b">
        <v>0</v>
      </c>
    </row>
    <row r="4402" spans="1:7" x14ac:dyDescent="0.25">
      <c r="A4402" s="84" t="s">
        <v>15114</v>
      </c>
      <c r="B4402" s="84">
        <v>2</v>
      </c>
      <c r="C4402" s="122">
        <v>0</v>
      </c>
      <c r="D4402" s="84" t="s">
        <v>12105</v>
      </c>
      <c r="E4402" s="84" t="b">
        <v>0</v>
      </c>
      <c r="F4402" s="84" t="b">
        <v>0</v>
      </c>
      <c r="G4402" s="84" t="b">
        <v>0</v>
      </c>
    </row>
    <row r="4403" spans="1:7" x14ac:dyDescent="0.25">
      <c r="A4403" s="84" t="s">
        <v>15115</v>
      </c>
      <c r="B4403" s="84">
        <v>2</v>
      </c>
      <c r="C4403" s="122">
        <v>0</v>
      </c>
      <c r="D4403" s="84" t="s">
        <v>12105</v>
      </c>
      <c r="E4403" s="84" t="b">
        <v>0</v>
      </c>
      <c r="F4403" s="84" t="b">
        <v>0</v>
      </c>
      <c r="G4403" s="84" t="b">
        <v>0</v>
      </c>
    </row>
    <row r="4404" spans="1:7" x14ac:dyDescent="0.25">
      <c r="A4404" s="84" t="s">
        <v>15116</v>
      </c>
      <c r="B4404" s="84">
        <v>2</v>
      </c>
      <c r="C4404" s="122">
        <v>0</v>
      </c>
      <c r="D4404" s="84" t="s">
        <v>12105</v>
      </c>
      <c r="E4404" s="84" t="b">
        <v>0</v>
      </c>
      <c r="F4404" s="84" t="b">
        <v>0</v>
      </c>
      <c r="G4404" s="84" t="b">
        <v>0</v>
      </c>
    </row>
    <row r="4405" spans="1:7" x14ac:dyDescent="0.25">
      <c r="A4405" s="84" t="s">
        <v>14659</v>
      </c>
      <c r="B4405" s="84">
        <v>2</v>
      </c>
      <c r="C4405" s="122">
        <v>0</v>
      </c>
      <c r="D4405" s="84" t="s">
        <v>12105</v>
      </c>
      <c r="E4405" s="84" t="b">
        <v>0</v>
      </c>
      <c r="F4405" s="84" t="b">
        <v>0</v>
      </c>
      <c r="G4405" s="84" t="b">
        <v>0</v>
      </c>
    </row>
    <row r="4406" spans="1:7" x14ac:dyDescent="0.25">
      <c r="A4406" s="84" t="s">
        <v>15117</v>
      </c>
      <c r="B4406" s="84">
        <v>2</v>
      </c>
      <c r="C4406" s="122">
        <v>0</v>
      </c>
      <c r="D4406" s="84" t="s">
        <v>12105</v>
      </c>
      <c r="E4406" s="84" t="b">
        <v>0</v>
      </c>
      <c r="F4406" s="84" t="b">
        <v>0</v>
      </c>
      <c r="G4406" s="84" t="b">
        <v>0</v>
      </c>
    </row>
    <row r="4407" spans="1:7" x14ac:dyDescent="0.25">
      <c r="A4407" s="84" t="s">
        <v>15118</v>
      </c>
      <c r="B4407" s="84">
        <v>2</v>
      </c>
      <c r="C4407" s="122">
        <v>0</v>
      </c>
      <c r="D4407" s="84" t="s">
        <v>12105</v>
      </c>
      <c r="E4407" s="84" t="b">
        <v>0</v>
      </c>
      <c r="F4407" s="84" t="b">
        <v>0</v>
      </c>
      <c r="G4407" s="84" t="b">
        <v>0</v>
      </c>
    </row>
    <row r="4408" spans="1:7" x14ac:dyDescent="0.25">
      <c r="A4408" s="84" t="s">
        <v>14853</v>
      </c>
      <c r="B4408" s="84">
        <v>2</v>
      </c>
      <c r="C4408" s="122">
        <v>0</v>
      </c>
      <c r="D4408" s="84" t="s">
        <v>12105</v>
      </c>
      <c r="E4408" s="84" t="b">
        <v>0</v>
      </c>
      <c r="F4408" s="84" t="b">
        <v>0</v>
      </c>
      <c r="G4408" s="84" t="b">
        <v>0</v>
      </c>
    </row>
    <row r="4409" spans="1:7" x14ac:dyDescent="0.25">
      <c r="A4409" s="84" t="s">
        <v>15119</v>
      </c>
      <c r="B4409" s="84">
        <v>2</v>
      </c>
      <c r="C4409" s="122">
        <v>0</v>
      </c>
      <c r="D4409" s="84" t="s">
        <v>12105</v>
      </c>
      <c r="E4409" s="84" t="b">
        <v>0</v>
      </c>
      <c r="F4409" s="84" t="b">
        <v>0</v>
      </c>
      <c r="G4409" s="84" t="b">
        <v>0</v>
      </c>
    </row>
    <row r="4410" spans="1:7" x14ac:dyDescent="0.25">
      <c r="A4410" s="84" t="s">
        <v>15120</v>
      </c>
      <c r="B4410" s="84">
        <v>2</v>
      </c>
      <c r="C4410" s="122">
        <v>0</v>
      </c>
      <c r="D4410" s="84" t="s">
        <v>12105</v>
      </c>
      <c r="E4410" s="84" t="b">
        <v>0</v>
      </c>
      <c r="F4410" s="84" t="b">
        <v>0</v>
      </c>
      <c r="G4410" s="84" t="b">
        <v>0</v>
      </c>
    </row>
    <row r="4411" spans="1:7" x14ac:dyDescent="0.25">
      <c r="A4411" s="84" t="s">
        <v>14337</v>
      </c>
      <c r="B4411" s="84">
        <v>2</v>
      </c>
      <c r="C4411" s="122">
        <v>0</v>
      </c>
      <c r="D4411" s="84" t="s">
        <v>12105</v>
      </c>
      <c r="E4411" s="84" t="b">
        <v>0</v>
      </c>
      <c r="F4411" s="84" t="b">
        <v>0</v>
      </c>
      <c r="G4411" s="84" t="b">
        <v>0</v>
      </c>
    </row>
    <row r="4412" spans="1:7" x14ac:dyDescent="0.25">
      <c r="A4412" s="84" t="s">
        <v>14434</v>
      </c>
      <c r="B4412" s="84">
        <v>2</v>
      </c>
      <c r="C4412" s="122">
        <v>0</v>
      </c>
      <c r="D4412" s="84" t="s">
        <v>12105</v>
      </c>
      <c r="E4412" s="84" t="b">
        <v>0</v>
      </c>
      <c r="F4412" s="84" t="b">
        <v>0</v>
      </c>
      <c r="G4412" s="84" t="b">
        <v>0</v>
      </c>
    </row>
    <row r="4413" spans="1:7" x14ac:dyDescent="0.25">
      <c r="A4413" s="84" t="s">
        <v>14360</v>
      </c>
      <c r="B4413" s="84">
        <v>2</v>
      </c>
      <c r="C4413" s="122">
        <v>0</v>
      </c>
      <c r="D4413" s="84" t="s">
        <v>12105</v>
      </c>
      <c r="E4413" s="84" t="b">
        <v>0</v>
      </c>
      <c r="F4413" s="84" t="b">
        <v>0</v>
      </c>
      <c r="G4413" s="84" t="b">
        <v>0</v>
      </c>
    </row>
    <row r="4414" spans="1:7" x14ac:dyDescent="0.25">
      <c r="A4414" s="84" t="s">
        <v>14237</v>
      </c>
      <c r="B4414" s="84">
        <v>2</v>
      </c>
      <c r="C4414" s="122">
        <v>0</v>
      </c>
      <c r="D4414" s="84" t="s">
        <v>12108</v>
      </c>
      <c r="E4414" s="84" t="b">
        <v>0</v>
      </c>
      <c r="F4414" s="84" t="b">
        <v>0</v>
      </c>
      <c r="G4414" s="84" t="b">
        <v>0</v>
      </c>
    </row>
    <row r="4415" spans="1:7" x14ac:dyDescent="0.25">
      <c r="A4415" s="84" t="s">
        <v>14247</v>
      </c>
      <c r="B4415" s="84">
        <v>2</v>
      </c>
      <c r="C4415" s="122">
        <v>0</v>
      </c>
      <c r="D4415" s="84" t="s">
        <v>12108</v>
      </c>
      <c r="E4415" s="84" t="b">
        <v>1</v>
      </c>
      <c r="F4415" s="84" t="b">
        <v>0</v>
      </c>
      <c r="G4415" s="84" t="b">
        <v>0</v>
      </c>
    </row>
    <row r="4416" spans="1:7" x14ac:dyDescent="0.25">
      <c r="A4416" s="84" t="s">
        <v>14202</v>
      </c>
      <c r="B4416" s="84">
        <v>2</v>
      </c>
      <c r="C4416" s="122">
        <v>0</v>
      </c>
      <c r="D4416" s="84" t="s">
        <v>12108</v>
      </c>
      <c r="E4416" s="84" t="b">
        <v>0</v>
      </c>
      <c r="F4416" s="84" t="b">
        <v>0</v>
      </c>
      <c r="G4416" s="84" t="b">
        <v>0</v>
      </c>
    </row>
    <row r="4417" spans="1:7" x14ac:dyDescent="0.25">
      <c r="A4417" s="84" t="s">
        <v>14589</v>
      </c>
      <c r="B4417" s="84">
        <v>2</v>
      </c>
      <c r="C4417" s="122">
        <v>0</v>
      </c>
      <c r="D4417" s="84" t="s">
        <v>12108</v>
      </c>
      <c r="E4417" s="84" t="b">
        <v>0</v>
      </c>
      <c r="F4417" s="84" t="b">
        <v>0</v>
      </c>
      <c r="G4417" s="84" t="b">
        <v>0</v>
      </c>
    </row>
    <row r="4418" spans="1:7" x14ac:dyDescent="0.25">
      <c r="A4418" s="84" t="s">
        <v>12350</v>
      </c>
      <c r="B4418" s="84">
        <v>2</v>
      </c>
      <c r="C4418" s="122">
        <v>0</v>
      </c>
      <c r="D4418" s="84" t="s">
        <v>12108</v>
      </c>
      <c r="E4418" s="84" t="b">
        <v>0</v>
      </c>
      <c r="F4418" s="84" t="b">
        <v>0</v>
      </c>
      <c r="G4418" s="84" t="b">
        <v>0</v>
      </c>
    </row>
    <row r="4419" spans="1:7" x14ac:dyDescent="0.25">
      <c r="A4419" s="84" t="s">
        <v>12369</v>
      </c>
      <c r="B4419" s="84">
        <v>2</v>
      </c>
      <c r="C4419" s="122">
        <v>0</v>
      </c>
      <c r="D4419" s="84" t="s">
        <v>12108</v>
      </c>
      <c r="E4419" s="84" t="b">
        <v>0</v>
      </c>
      <c r="F4419" s="84" t="b">
        <v>0</v>
      </c>
      <c r="G4419" s="84" t="b">
        <v>0</v>
      </c>
    </row>
    <row r="4420" spans="1:7" x14ac:dyDescent="0.25">
      <c r="A4420" s="84" t="s">
        <v>15210</v>
      </c>
      <c r="B4420" s="84">
        <v>2</v>
      </c>
      <c r="C4420" s="122">
        <v>0</v>
      </c>
      <c r="D4420" s="84" t="s">
        <v>12108</v>
      </c>
      <c r="E4420" s="84" t="b">
        <v>0</v>
      </c>
      <c r="F4420" s="84" t="b">
        <v>1</v>
      </c>
      <c r="G4420" s="84" t="b">
        <v>0</v>
      </c>
    </row>
    <row r="4421" spans="1:7" x14ac:dyDescent="0.25">
      <c r="A4421" s="84" t="s">
        <v>2679</v>
      </c>
      <c r="B4421" s="84">
        <v>2</v>
      </c>
      <c r="C4421" s="122">
        <v>0</v>
      </c>
      <c r="D4421" s="84" t="s">
        <v>12108</v>
      </c>
      <c r="E4421" s="84" t="b">
        <v>0</v>
      </c>
      <c r="F4421" s="84" t="b">
        <v>0</v>
      </c>
      <c r="G4421" s="84" t="b">
        <v>0</v>
      </c>
    </row>
    <row r="4422" spans="1:7" x14ac:dyDescent="0.25">
      <c r="A4422" s="84" t="s">
        <v>15211</v>
      </c>
      <c r="B4422" s="84">
        <v>2</v>
      </c>
      <c r="C4422" s="122">
        <v>0</v>
      </c>
      <c r="D4422" s="84" t="s">
        <v>12108</v>
      </c>
      <c r="E4422" s="84" t="b">
        <v>0</v>
      </c>
      <c r="F4422" s="84" t="b">
        <v>0</v>
      </c>
      <c r="G4422" s="84" t="b">
        <v>0</v>
      </c>
    </row>
    <row r="4423" spans="1:7" x14ac:dyDescent="0.25">
      <c r="A4423" s="84" t="s">
        <v>12271</v>
      </c>
      <c r="B4423" s="84">
        <v>2</v>
      </c>
      <c r="C4423" s="122">
        <v>0</v>
      </c>
      <c r="D4423" s="84" t="s">
        <v>12110</v>
      </c>
      <c r="E4423" s="84" t="b">
        <v>0</v>
      </c>
      <c r="F4423" s="84" t="b">
        <v>0</v>
      </c>
      <c r="G4423" s="84" t="b">
        <v>0</v>
      </c>
    </row>
    <row r="4424" spans="1:7" x14ac:dyDescent="0.25">
      <c r="A4424" s="84" t="s">
        <v>12350</v>
      </c>
      <c r="B4424" s="84">
        <v>2</v>
      </c>
      <c r="C4424" s="122">
        <v>0</v>
      </c>
      <c r="D4424" s="84" t="s">
        <v>12110</v>
      </c>
      <c r="E4424" s="84" t="b">
        <v>0</v>
      </c>
      <c r="F4424" s="84" t="b">
        <v>0</v>
      </c>
      <c r="G4424" s="84" t="b">
        <v>0</v>
      </c>
    </row>
    <row r="4425" spans="1:7" x14ac:dyDescent="0.25">
      <c r="A4425" s="84" t="s">
        <v>12369</v>
      </c>
      <c r="B4425" s="84">
        <v>2</v>
      </c>
      <c r="C4425" s="122">
        <v>0</v>
      </c>
      <c r="D4425" s="84" t="s">
        <v>12110</v>
      </c>
      <c r="E4425" s="84" t="b">
        <v>0</v>
      </c>
      <c r="F4425" s="84" t="b">
        <v>0</v>
      </c>
      <c r="G4425" s="84" t="b">
        <v>0</v>
      </c>
    </row>
    <row r="4426" spans="1:7" x14ac:dyDescent="0.25">
      <c r="A4426" s="84" t="s">
        <v>14271</v>
      </c>
      <c r="B4426" s="84">
        <v>2</v>
      </c>
      <c r="C4426" s="122">
        <v>0</v>
      </c>
      <c r="D4426" s="84" t="s">
        <v>12111</v>
      </c>
      <c r="E4426" s="84" t="b">
        <v>0</v>
      </c>
      <c r="F4426" s="84" t="b">
        <v>0</v>
      </c>
      <c r="G4426" s="84" t="b">
        <v>0</v>
      </c>
    </row>
    <row r="4427" spans="1:7" x14ac:dyDescent="0.25">
      <c r="A4427" s="84" t="s">
        <v>2788</v>
      </c>
      <c r="B4427" s="84">
        <v>2</v>
      </c>
      <c r="C4427" s="122">
        <v>0</v>
      </c>
      <c r="D4427" s="84" t="s">
        <v>12111</v>
      </c>
      <c r="E4427" s="84" t="b">
        <v>0</v>
      </c>
      <c r="F4427" s="84" t="b">
        <v>0</v>
      </c>
      <c r="G4427" s="84" t="b">
        <v>0</v>
      </c>
    </row>
    <row r="4428" spans="1:7" x14ac:dyDescent="0.25">
      <c r="A4428" s="84" t="s">
        <v>13332</v>
      </c>
      <c r="B4428" s="84">
        <v>2</v>
      </c>
      <c r="C4428" s="122">
        <v>0</v>
      </c>
      <c r="D4428" s="84" t="s">
        <v>12111</v>
      </c>
      <c r="E4428" s="84" t="b">
        <v>0</v>
      </c>
      <c r="F4428" s="84" t="b">
        <v>0</v>
      </c>
      <c r="G4428" s="84" t="b">
        <v>0</v>
      </c>
    </row>
    <row r="4429" spans="1:7" x14ac:dyDescent="0.25">
      <c r="A4429" s="84" t="s">
        <v>14910</v>
      </c>
      <c r="B4429" s="84">
        <v>2</v>
      </c>
      <c r="C4429" s="122">
        <v>0</v>
      </c>
      <c r="D4429" s="84" t="s">
        <v>12111</v>
      </c>
      <c r="E4429" s="84" t="b">
        <v>0</v>
      </c>
      <c r="F4429" s="84" t="b">
        <v>0</v>
      </c>
      <c r="G4429" s="84" t="b">
        <v>0</v>
      </c>
    </row>
    <row r="4430" spans="1:7" x14ac:dyDescent="0.25">
      <c r="A4430" s="84" t="s">
        <v>2922</v>
      </c>
      <c r="B4430" s="84">
        <v>2</v>
      </c>
      <c r="C4430" s="122">
        <v>0</v>
      </c>
      <c r="D4430" s="84" t="s">
        <v>12111</v>
      </c>
      <c r="E4430" s="84" t="b">
        <v>0</v>
      </c>
      <c r="F4430" s="84" t="b">
        <v>0</v>
      </c>
      <c r="G4430" s="84" t="b">
        <v>0</v>
      </c>
    </row>
    <row r="4431" spans="1:7" x14ac:dyDescent="0.25">
      <c r="A4431" s="84" t="s">
        <v>14510</v>
      </c>
      <c r="B4431" s="84">
        <v>2</v>
      </c>
      <c r="C4431" s="122">
        <v>0</v>
      </c>
      <c r="D4431" s="84" t="s">
        <v>12111</v>
      </c>
      <c r="E4431" s="84" t="b">
        <v>0</v>
      </c>
      <c r="F4431" s="84" t="b">
        <v>0</v>
      </c>
      <c r="G4431" s="84" t="b">
        <v>0</v>
      </c>
    </row>
    <row r="4432" spans="1:7" x14ac:dyDescent="0.25">
      <c r="A4432" s="84" t="s">
        <v>14911</v>
      </c>
      <c r="B4432" s="84">
        <v>2</v>
      </c>
      <c r="C4432" s="122">
        <v>0</v>
      </c>
      <c r="D4432" s="84" t="s">
        <v>12111</v>
      </c>
      <c r="E4432" s="84" t="b">
        <v>0</v>
      </c>
      <c r="F4432" s="84" t="b">
        <v>0</v>
      </c>
      <c r="G4432" s="84" t="b">
        <v>0</v>
      </c>
    </row>
    <row r="4433" spans="1:7" x14ac:dyDescent="0.25">
      <c r="A4433" s="84" t="s">
        <v>2713</v>
      </c>
      <c r="B4433" s="84">
        <v>2</v>
      </c>
      <c r="C4433" s="122">
        <v>0</v>
      </c>
      <c r="D4433" s="84" t="s">
        <v>12111</v>
      </c>
      <c r="E4433" s="84" t="b">
        <v>0</v>
      </c>
      <c r="F4433" s="84" t="b">
        <v>0</v>
      </c>
      <c r="G4433" s="84" t="b">
        <v>0</v>
      </c>
    </row>
    <row r="4434" spans="1:7" x14ac:dyDescent="0.25">
      <c r="A4434" s="84" t="s">
        <v>2679</v>
      </c>
      <c r="B4434" s="84">
        <v>2</v>
      </c>
      <c r="C4434" s="122">
        <v>0</v>
      </c>
      <c r="D4434" s="84" t="s">
        <v>12112</v>
      </c>
      <c r="E4434" s="84" t="b">
        <v>0</v>
      </c>
      <c r="F4434" s="84" t="b">
        <v>0</v>
      </c>
      <c r="G4434" s="84" t="b">
        <v>0</v>
      </c>
    </row>
    <row r="4435" spans="1:7" x14ac:dyDescent="0.25">
      <c r="A4435" s="84" t="s">
        <v>12456</v>
      </c>
      <c r="B4435" s="84">
        <v>2</v>
      </c>
      <c r="C4435" s="122">
        <v>0</v>
      </c>
      <c r="D4435" s="84" t="s">
        <v>12113</v>
      </c>
      <c r="E4435" s="84" t="b">
        <v>0</v>
      </c>
      <c r="F4435" s="84" t="b">
        <v>0</v>
      </c>
      <c r="G4435" s="84" t="b">
        <v>0</v>
      </c>
    </row>
    <row r="4436" spans="1:7" x14ac:dyDescent="0.25">
      <c r="A4436" s="84" t="s">
        <v>14206</v>
      </c>
      <c r="B4436" s="84">
        <v>2</v>
      </c>
      <c r="C4436" s="122">
        <v>0</v>
      </c>
      <c r="D4436" s="84" t="s">
        <v>12114</v>
      </c>
      <c r="E4436" s="84" t="b">
        <v>0</v>
      </c>
      <c r="F4436" s="84" t="b">
        <v>0</v>
      </c>
      <c r="G4436" s="84" t="b">
        <v>0</v>
      </c>
    </row>
    <row r="4437" spans="1:7" x14ac:dyDescent="0.25">
      <c r="A4437" s="84" t="s">
        <v>951</v>
      </c>
      <c r="B4437" s="84">
        <v>2</v>
      </c>
      <c r="C4437" s="122">
        <v>0</v>
      </c>
      <c r="D4437" s="84" t="s">
        <v>12114</v>
      </c>
      <c r="E4437" s="84" t="b">
        <v>0</v>
      </c>
      <c r="F4437" s="84" t="b">
        <v>0</v>
      </c>
      <c r="G4437" s="84" t="b">
        <v>0</v>
      </c>
    </row>
    <row r="4438" spans="1:7" x14ac:dyDescent="0.25">
      <c r="A4438" s="84" t="s">
        <v>12280</v>
      </c>
      <c r="B4438" s="84">
        <v>2</v>
      </c>
      <c r="C4438" s="122">
        <v>0</v>
      </c>
      <c r="D4438" s="84" t="s">
        <v>12114</v>
      </c>
      <c r="E4438" s="84" t="b">
        <v>0</v>
      </c>
      <c r="F4438" s="84" t="b">
        <v>0</v>
      </c>
      <c r="G4438" s="84" t="b">
        <v>0</v>
      </c>
    </row>
    <row r="4439" spans="1:7" x14ac:dyDescent="0.25">
      <c r="A4439" s="84" t="s">
        <v>15281</v>
      </c>
      <c r="B4439" s="84">
        <v>2</v>
      </c>
      <c r="C4439" s="122">
        <v>0</v>
      </c>
      <c r="D4439" s="84" t="s">
        <v>12114</v>
      </c>
      <c r="E4439" s="84" t="b">
        <v>0</v>
      </c>
      <c r="F4439" s="84" t="b">
        <v>0</v>
      </c>
      <c r="G4439" s="84" t="b">
        <v>0</v>
      </c>
    </row>
    <row r="4440" spans="1:7" x14ac:dyDescent="0.25">
      <c r="A4440" s="84" t="s">
        <v>731</v>
      </c>
      <c r="B4440" s="84">
        <v>2</v>
      </c>
      <c r="C4440" s="122">
        <v>0</v>
      </c>
      <c r="D4440" s="84" t="s">
        <v>12114</v>
      </c>
      <c r="E4440" s="84" t="b">
        <v>0</v>
      </c>
      <c r="F4440" s="84" t="b">
        <v>0</v>
      </c>
      <c r="G4440" s="84" t="b">
        <v>0</v>
      </c>
    </row>
    <row r="4441" spans="1:7" x14ac:dyDescent="0.25">
      <c r="A4441" s="84" t="s">
        <v>2788</v>
      </c>
      <c r="B4441" s="84">
        <v>2</v>
      </c>
      <c r="C4441" s="122">
        <v>0</v>
      </c>
      <c r="D4441" s="84" t="s">
        <v>12114</v>
      </c>
      <c r="E4441" s="84" t="b">
        <v>0</v>
      </c>
      <c r="F4441" s="84" t="b">
        <v>0</v>
      </c>
      <c r="G4441" s="84" t="b">
        <v>0</v>
      </c>
    </row>
    <row r="4442" spans="1:7" x14ac:dyDescent="0.25">
      <c r="A4442" s="84" t="s">
        <v>12458</v>
      </c>
      <c r="B4442" s="84">
        <v>2</v>
      </c>
      <c r="C4442" s="122">
        <v>0</v>
      </c>
      <c r="D4442" s="84" t="s">
        <v>12115</v>
      </c>
      <c r="E4442" s="84" t="b">
        <v>0</v>
      </c>
      <c r="F4442" s="84" t="b">
        <v>0</v>
      </c>
      <c r="G4442" s="84" t="b">
        <v>0</v>
      </c>
    </row>
    <row r="4443" spans="1:7" x14ac:dyDescent="0.25">
      <c r="A4443" s="84" t="s">
        <v>14217</v>
      </c>
      <c r="B4443" s="84">
        <v>4</v>
      </c>
      <c r="C4443" s="122">
        <v>0</v>
      </c>
      <c r="D4443" s="84" t="s">
        <v>12116</v>
      </c>
      <c r="E4443" s="84" t="b">
        <v>0</v>
      </c>
      <c r="F4443" s="84" t="b">
        <v>0</v>
      </c>
      <c r="G4443" s="84" t="b">
        <v>0</v>
      </c>
    </row>
    <row r="4444" spans="1:7" x14ac:dyDescent="0.25">
      <c r="A4444" s="84" t="s">
        <v>855</v>
      </c>
      <c r="B4444" s="84">
        <v>4</v>
      </c>
      <c r="C4444" s="122">
        <v>0</v>
      </c>
      <c r="D4444" s="84" t="s">
        <v>12116</v>
      </c>
      <c r="E4444" s="84" t="b">
        <v>0</v>
      </c>
      <c r="F4444" s="84" t="b">
        <v>0</v>
      </c>
      <c r="G4444" s="84" t="b">
        <v>0</v>
      </c>
    </row>
    <row r="4445" spans="1:7" x14ac:dyDescent="0.25">
      <c r="A4445" s="84" t="s">
        <v>12365</v>
      </c>
      <c r="B4445" s="84">
        <v>2</v>
      </c>
      <c r="C4445" s="122">
        <v>0</v>
      </c>
      <c r="D4445" s="84" t="s">
        <v>12116</v>
      </c>
      <c r="E4445" s="84" t="b">
        <v>0</v>
      </c>
      <c r="F4445" s="84" t="b">
        <v>0</v>
      </c>
      <c r="G4445" s="84" t="b">
        <v>0</v>
      </c>
    </row>
    <row r="4446" spans="1:7" x14ac:dyDescent="0.25">
      <c r="A4446" s="84" t="s">
        <v>14218</v>
      </c>
      <c r="B4446" s="84">
        <v>2</v>
      </c>
      <c r="C4446" s="122">
        <v>0</v>
      </c>
      <c r="D4446" s="84" t="s">
        <v>12116</v>
      </c>
      <c r="E4446" s="84" t="b">
        <v>0</v>
      </c>
      <c r="F4446" s="84" t="b">
        <v>0</v>
      </c>
      <c r="G4446" s="84" t="b">
        <v>0</v>
      </c>
    </row>
    <row r="4447" spans="1:7" x14ac:dyDescent="0.25">
      <c r="A4447" s="84" t="s">
        <v>14436</v>
      </c>
      <c r="B4447" s="84">
        <v>2</v>
      </c>
      <c r="C4447" s="122">
        <v>0</v>
      </c>
      <c r="D4447" s="84" t="s">
        <v>12116</v>
      </c>
      <c r="E4447" s="84" t="b">
        <v>0</v>
      </c>
      <c r="F4447" s="84" t="b">
        <v>0</v>
      </c>
      <c r="G4447" s="84" t="b">
        <v>0</v>
      </c>
    </row>
    <row r="4448" spans="1:7" x14ac:dyDescent="0.25">
      <c r="A4448" s="84" t="s">
        <v>731</v>
      </c>
      <c r="B4448" s="84">
        <v>2</v>
      </c>
      <c r="C4448" s="122">
        <v>0</v>
      </c>
      <c r="D4448" s="84" t="s">
        <v>12116</v>
      </c>
      <c r="E4448" s="84" t="b">
        <v>0</v>
      </c>
      <c r="F4448" s="84" t="b">
        <v>0</v>
      </c>
      <c r="G4448" s="84" t="b">
        <v>0</v>
      </c>
    </row>
    <row r="4449" spans="1:7" x14ac:dyDescent="0.25">
      <c r="A4449" s="84" t="s">
        <v>14223</v>
      </c>
      <c r="B4449" s="84">
        <v>3</v>
      </c>
      <c r="C4449" s="122">
        <v>0</v>
      </c>
      <c r="D4449" s="84" t="s">
        <v>12118</v>
      </c>
      <c r="E4449" s="84" t="b">
        <v>0</v>
      </c>
      <c r="F4449" s="84" t="b">
        <v>0</v>
      </c>
      <c r="G4449" s="84" t="b">
        <v>0</v>
      </c>
    </row>
    <row r="4450" spans="1:7" x14ac:dyDescent="0.25">
      <c r="A4450" s="84" t="s">
        <v>14241</v>
      </c>
      <c r="B4450" s="84">
        <v>2</v>
      </c>
      <c r="C4450" s="122">
        <v>0</v>
      </c>
      <c r="D4450" s="84" t="s">
        <v>12118</v>
      </c>
      <c r="E4450" s="84" t="b">
        <v>0</v>
      </c>
      <c r="F4450" s="84" t="b">
        <v>0</v>
      </c>
      <c r="G4450" s="84" t="b">
        <v>0</v>
      </c>
    </row>
    <row r="4451" spans="1:7" x14ac:dyDescent="0.25">
      <c r="A4451" s="84" t="s">
        <v>15390</v>
      </c>
      <c r="B4451" s="84">
        <v>2</v>
      </c>
      <c r="C4451" s="122">
        <v>0</v>
      </c>
      <c r="D4451" s="84" t="s">
        <v>12118</v>
      </c>
      <c r="E4451" s="84" t="b">
        <v>0</v>
      </c>
      <c r="F4451" s="84" t="b">
        <v>0</v>
      </c>
      <c r="G4451" s="84" t="b">
        <v>0</v>
      </c>
    </row>
    <row r="4452" spans="1:7" x14ac:dyDescent="0.25">
      <c r="A4452" s="84" t="s">
        <v>14370</v>
      </c>
      <c r="B4452" s="84">
        <v>2</v>
      </c>
      <c r="C4452" s="122">
        <v>0</v>
      </c>
      <c r="D4452" s="84" t="s">
        <v>12118</v>
      </c>
      <c r="E4452" s="84" t="b">
        <v>0</v>
      </c>
      <c r="F4452" s="84" t="b">
        <v>0</v>
      </c>
      <c r="G4452" s="84" t="b">
        <v>0</v>
      </c>
    </row>
    <row r="4453" spans="1:7" x14ac:dyDescent="0.25">
      <c r="A4453" s="84" t="s">
        <v>15391</v>
      </c>
      <c r="B4453" s="84">
        <v>2</v>
      </c>
      <c r="C4453" s="122">
        <v>0</v>
      </c>
      <c r="D4453" s="84" t="s">
        <v>12118</v>
      </c>
      <c r="E4453" s="84" t="b">
        <v>0</v>
      </c>
      <c r="F4453" s="84" t="b">
        <v>1</v>
      </c>
      <c r="G4453" s="84" t="b">
        <v>0</v>
      </c>
    </row>
    <row r="4454" spans="1:7" x14ac:dyDescent="0.25">
      <c r="A4454" s="84" t="s">
        <v>14752</v>
      </c>
      <c r="B4454" s="84">
        <v>2</v>
      </c>
      <c r="C4454" s="122">
        <v>0</v>
      </c>
      <c r="D4454" s="84" t="s">
        <v>12118</v>
      </c>
      <c r="E4454" s="84" t="b">
        <v>0</v>
      </c>
      <c r="F4454" s="84" t="b">
        <v>0</v>
      </c>
      <c r="G4454" s="84" t="b">
        <v>0</v>
      </c>
    </row>
    <row r="4455" spans="1:7" x14ac:dyDescent="0.25">
      <c r="A4455" s="84" t="s">
        <v>14614</v>
      </c>
      <c r="B4455" s="84">
        <v>2</v>
      </c>
      <c r="C4455" s="122">
        <v>0</v>
      </c>
      <c r="D4455" s="84" t="s">
        <v>12118</v>
      </c>
      <c r="E4455" s="84" t="b">
        <v>0</v>
      </c>
      <c r="F4455" s="84" t="b">
        <v>0</v>
      </c>
      <c r="G4455" s="84" t="b">
        <v>0</v>
      </c>
    </row>
    <row r="4456" spans="1:7" x14ac:dyDescent="0.25">
      <c r="A4456" s="84" t="s">
        <v>15392</v>
      </c>
      <c r="B4456" s="84">
        <v>2</v>
      </c>
      <c r="C4456" s="122">
        <v>0</v>
      </c>
      <c r="D4456" s="84" t="s">
        <v>12118</v>
      </c>
      <c r="E4456" s="84" t="b">
        <v>0</v>
      </c>
      <c r="F4456" s="84" t="b">
        <v>0</v>
      </c>
      <c r="G4456" s="84" t="b">
        <v>0</v>
      </c>
    </row>
    <row r="4457" spans="1:7" x14ac:dyDescent="0.25">
      <c r="A4457" s="84" t="s">
        <v>14703</v>
      </c>
      <c r="B4457" s="84">
        <v>2</v>
      </c>
      <c r="C4457" s="122">
        <v>0</v>
      </c>
      <c r="D4457" s="84" t="s">
        <v>12118</v>
      </c>
      <c r="E4457" s="84" t="b">
        <v>0</v>
      </c>
      <c r="F4457" s="84" t="b">
        <v>0</v>
      </c>
      <c r="G4457" s="84" t="b">
        <v>0</v>
      </c>
    </row>
    <row r="4458" spans="1:7" x14ac:dyDescent="0.25">
      <c r="A4458" s="84" t="s">
        <v>15393</v>
      </c>
      <c r="B4458" s="84">
        <v>2</v>
      </c>
      <c r="C4458" s="122">
        <v>0</v>
      </c>
      <c r="D4458" s="84" t="s">
        <v>12118</v>
      </c>
      <c r="E4458" s="84" t="b">
        <v>0</v>
      </c>
      <c r="F4458" s="84" t="b">
        <v>0</v>
      </c>
      <c r="G4458" s="84" t="b">
        <v>0</v>
      </c>
    </row>
    <row r="4459" spans="1:7" x14ac:dyDescent="0.25">
      <c r="A4459" s="84" t="s">
        <v>15394</v>
      </c>
      <c r="B4459" s="84">
        <v>2</v>
      </c>
      <c r="C4459" s="122">
        <v>0</v>
      </c>
      <c r="D4459" s="84" t="s">
        <v>12118</v>
      </c>
      <c r="E4459" s="84" t="b">
        <v>0</v>
      </c>
      <c r="F4459" s="84" t="b">
        <v>0</v>
      </c>
      <c r="G4459" s="84" t="b">
        <v>0</v>
      </c>
    </row>
    <row r="4460" spans="1:7" x14ac:dyDescent="0.25">
      <c r="A4460" s="84" t="s">
        <v>14753</v>
      </c>
      <c r="B4460" s="84">
        <v>4</v>
      </c>
      <c r="C4460" s="122">
        <v>0</v>
      </c>
      <c r="D4460" s="84" t="s">
        <v>12119</v>
      </c>
      <c r="E4460" s="84" t="b">
        <v>0</v>
      </c>
      <c r="F4460" s="84" t="b">
        <v>0</v>
      </c>
      <c r="G4460" s="84" t="b">
        <v>0</v>
      </c>
    </row>
    <row r="4461" spans="1:7" x14ac:dyDescent="0.25">
      <c r="A4461" s="84" t="s">
        <v>731</v>
      </c>
      <c r="B4461" s="84">
        <v>4</v>
      </c>
      <c r="C4461" s="122">
        <v>0</v>
      </c>
      <c r="D4461" s="84" t="s">
        <v>12119</v>
      </c>
      <c r="E4461" s="84" t="b">
        <v>0</v>
      </c>
      <c r="F4461" s="84" t="b">
        <v>0</v>
      </c>
      <c r="G4461" s="84" t="b">
        <v>0</v>
      </c>
    </row>
    <row r="4462" spans="1:7" x14ac:dyDescent="0.25">
      <c r="A4462" s="84" t="s">
        <v>796</v>
      </c>
      <c r="B4462" s="84">
        <v>4</v>
      </c>
      <c r="C4462" s="122">
        <v>1.1105665476293328E-2</v>
      </c>
      <c r="D4462" s="84" t="s">
        <v>12119</v>
      </c>
      <c r="E4462" s="84" t="b">
        <v>0</v>
      </c>
      <c r="F4462" s="84" t="b">
        <v>0</v>
      </c>
      <c r="G4462" s="84" t="b">
        <v>0</v>
      </c>
    </row>
    <row r="4463" spans="1:7" x14ac:dyDescent="0.25">
      <c r="A4463" s="84" t="s">
        <v>14754</v>
      </c>
      <c r="B4463" s="84">
        <v>3</v>
      </c>
      <c r="C4463" s="122">
        <v>2.0068666377598746E-2</v>
      </c>
      <c r="D4463" s="84" t="s">
        <v>12119</v>
      </c>
      <c r="E4463" s="84" t="b">
        <v>0</v>
      </c>
      <c r="F4463" s="84" t="b">
        <v>0</v>
      </c>
      <c r="G4463" s="84" t="b">
        <v>0</v>
      </c>
    </row>
    <row r="4464" spans="1:7" x14ac:dyDescent="0.25">
      <c r="A4464" s="84" t="s">
        <v>14520</v>
      </c>
      <c r="B4464" s="84">
        <v>3</v>
      </c>
      <c r="C4464" s="122">
        <v>8.3292491072199954E-3</v>
      </c>
      <c r="D4464" s="84" t="s">
        <v>12119</v>
      </c>
      <c r="E4464" s="84" t="b">
        <v>0</v>
      </c>
      <c r="F4464" s="84" t="b">
        <v>0</v>
      </c>
      <c r="G4464" s="84" t="b">
        <v>0</v>
      </c>
    </row>
    <row r="4465" spans="1:7" x14ac:dyDescent="0.25">
      <c r="A4465" s="84" t="s">
        <v>12295</v>
      </c>
      <c r="B4465" s="84">
        <v>2</v>
      </c>
      <c r="C4465" s="122">
        <v>2.6758221836798331E-2</v>
      </c>
      <c r="D4465" s="84" t="s">
        <v>12119</v>
      </c>
      <c r="E4465" s="84" t="b">
        <v>0</v>
      </c>
      <c r="F4465" s="84" t="b">
        <v>0</v>
      </c>
      <c r="G4465" s="84" t="b">
        <v>0</v>
      </c>
    </row>
    <row r="4466" spans="1:7" x14ac:dyDescent="0.25">
      <c r="A4466" s="84" t="s">
        <v>15395</v>
      </c>
      <c r="B4466" s="84">
        <v>2</v>
      </c>
      <c r="C4466" s="122">
        <v>1.3379110918399165E-2</v>
      </c>
      <c r="D4466" s="84" t="s">
        <v>12119</v>
      </c>
      <c r="E4466" s="84" t="b">
        <v>0</v>
      </c>
      <c r="F4466" s="84" t="b">
        <v>0</v>
      </c>
      <c r="G4466" s="84" t="b">
        <v>0</v>
      </c>
    </row>
    <row r="4467" spans="1:7" x14ac:dyDescent="0.25">
      <c r="A4467" s="84" t="s">
        <v>15412</v>
      </c>
      <c r="B4467" s="84">
        <v>2</v>
      </c>
      <c r="C4467" s="122">
        <v>0</v>
      </c>
      <c r="D4467" s="84" t="s">
        <v>12120</v>
      </c>
      <c r="E4467" s="84" t="b">
        <v>0</v>
      </c>
      <c r="F4467" s="84" t="b">
        <v>0</v>
      </c>
      <c r="G4467" s="84" t="b">
        <v>0</v>
      </c>
    </row>
    <row r="4468" spans="1:7" x14ac:dyDescent="0.25">
      <c r="A4468" s="84" t="s">
        <v>15413</v>
      </c>
      <c r="B4468" s="84">
        <v>2</v>
      </c>
      <c r="C4468" s="122">
        <v>0</v>
      </c>
      <c r="D4468" s="84" t="s">
        <v>12120</v>
      </c>
      <c r="E4468" s="84" t="b">
        <v>0</v>
      </c>
      <c r="F4468" s="84" t="b">
        <v>0</v>
      </c>
      <c r="G4468" s="84" t="b">
        <v>0</v>
      </c>
    </row>
    <row r="4469" spans="1:7" x14ac:dyDescent="0.25">
      <c r="A4469" s="84" t="s">
        <v>12350</v>
      </c>
      <c r="B4469" s="84">
        <v>2</v>
      </c>
      <c r="C4469" s="122">
        <v>0</v>
      </c>
      <c r="D4469" s="84" t="s">
        <v>12120</v>
      </c>
      <c r="E4469" s="84" t="b">
        <v>0</v>
      </c>
      <c r="F4469" s="84" t="b">
        <v>0</v>
      </c>
      <c r="G4469" s="84" t="b">
        <v>0</v>
      </c>
    </row>
    <row r="4470" spans="1:7" x14ac:dyDescent="0.25">
      <c r="A4470" s="84" t="s">
        <v>12296</v>
      </c>
      <c r="B4470" s="84">
        <v>2</v>
      </c>
      <c r="C4470" s="122">
        <v>0</v>
      </c>
      <c r="D4470" s="84" t="s">
        <v>12120</v>
      </c>
      <c r="E4470" s="84" t="b">
        <v>0</v>
      </c>
      <c r="F4470" s="84" t="b">
        <v>0</v>
      </c>
      <c r="G4470" s="84" t="b">
        <v>0</v>
      </c>
    </row>
    <row r="4471" spans="1:7" x14ac:dyDescent="0.25">
      <c r="A4471" s="84" t="s">
        <v>14209</v>
      </c>
      <c r="B4471" s="84">
        <v>2</v>
      </c>
      <c r="C4471" s="122">
        <v>0</v>
      </c>
      <c r="D4471" s="84" t="s">
        <v>12120</v>
      </c>
      <c r="E4471" s="84" t="b">
        <v>0</v>
      </c>
      <c r="F4471" s="84" t="b">
        <v>0</v>
      </c>
      <c r="G4471" s="84" t="b">
        <v>0</v>
      </c>
    </row>
    <row r="4472" spans="1:7" x14ac:dyDescent="0.25">
      <c r="A4472" s="84" t="s">
        <v>15414</v>
      </c>
      <c r="B4472" s="84">
        <v>2</v>
      </c>
      <c r="C4472" s="122">
        <v>0</v>
      </c>
      <c r="D4472" s="84" t="s">
        <v>12120</v>
      </c>
      <c r="E4472" s="84" t="b">
        <v>0</v>
      </c>
      <c r="F4472" s="84" t="b">
        <v>0</v>
      </c>
      <c r="G4472" s="84" t="b">
        <v>0</v>
      </c>
    </row>
    <row r="4473" spans="1:7" x14ac:dyDescent="0.25">
      <c r="A4473" s="84" t="s">
        <v>14410</v>
      </c>
      <c r="B4473" s="84">
        <v>2</v>
      </c>
      <c r="C4473" s="122">
        <v>0</v>
      </c>
      <c r="D4473" s="84" t="s">
        <v>12120</v>
      </c>
      <c r="E4473" s="84" t="b">
        <v>0</v>
      </c>
      <c r="F4473" s="84" t="b">
        <v>0</v>
      </c>
      <c r="G4473" s="84" t="b">
        <v>0</v>
      </c>
    </row>
    <row r="4474" spans="1:7" x14ac:dyDescent="0.25">
      <c r="A4474" s="84" t="s">
        <v>15415</v>
      </c>
      <c r="B4474" s="84">
        <v>2</v>
      </c>
      <c r="C4474" s="122">
        <v>0</v>
      </c>
      <c r="D4474" s="84" t="s">
        <v>12120</v>
      </c>
      <c r="E4474" s="84" t="b">
        <v>0</v>
      </c>
      <c r="F4474" s="84" t="b">
        <v>0</v>
      </c>
      <c r="G4474" s="84" t="b">
        <v>0</v>
      </c>
    </row>
    <row r="4475" spans="1:7" x14ac:dyDescent="0.25">
      <c r="A4475" s="84" t="s">
        <v>14975</v>
      </c>
      <c r="B4475" s="84">
        <v>2</v>
      </c>
      <c r="C4475" s="122">
        <v>0</v>
      </c>
      <c r="D4475" s="84" t="s">
        <v>12120</v>
      </c>
      <c r="E4475" s="84" t="b">
        <v>0</v>
      </c>
      <c r="F4475" s="84" t="b">
        <v>0</v>
      </c>
      <c r="G4475" s="84" t="b">
        <v>0</v>
      </c>
    </row>
    <row r="4476" spans="1:7" x14ac:dyDescent="0.25">
      <c r="A4476" s="84" t="s">
        <v>14350</v>
      </c>
      <c r="B4476" s="84">
        <v>2</v>
      </c>
      <c r="C4476" s="122">
        <v>0</v>
      </c>
      <c r="D4476" s="84" t="s">
        <v>12120</v>
      </c>
      <c r="E4476" s="84" t="b">
        <v>0</v>
      </c>
      <c r="F4476" s="84" t="b">
        <v>0</v>
      </c>
      <c r="G4476" s="84" t="b">
        <v>0</v>
      </c>
    </row>
    <row r="4477" spans="1:7" x14ac:dyDescent="0.25">
      <c r="A4477" s="84" t="s">
        <v>15416</v>
      </c>
      <c r="B4477" s="84">
        <v>2</v>
      </c>
      <c r="C4477" s="122">
        <v>0</v>
      </c>
      <c r="D4477" s="84" t="s">
        <v>12120</v>
      </c>
      <c r="E4477" s="84" t="b">
        <v>0</v>
      </c>
      <c r="F4477" s="84" t="b">
        <v>0</v>
      </c>
      <c r="G4477" s="84" t="b">
        <v>0</v>
      </c>
    </row>
    <row r="4478" spans="1:7" x14ac:dyDescent="0.25">
      <c r="A4478" s="84" t="s">
        <v>14241</v>
      </c>
      <c r="B4478" s="84">
        <v>2</v>
      </c>
      <c r="C4478" s="122">
        <v>0</v>
      </c>
      <c r="D4478" s="84" t="s">
        <v>12120</v>
      </c>
      <c r="E4478" s="84" t="b">
        <v>0</v>
      </c>
      <c r="F4478" s="84" t="b">
        <v>0</v>
      </c>
      <c r="G4478" s="84" t="b">
        <v>0</v>
      </c>
    </row>
    <row r="4479" spans="1:7" x14ac:dyDescent="0.25">
      <c r="A4479" s="84" t="s">
        <v>15417</v>
      </c>
      <c r="B4479" s="84">
        <v>2</v>
      </c>
      <c r="C4479" s="122">
        <v>0</v>
      </c>
      <c r="D4479" s="84" t="s">
        <v>12120</v>
      </c>
      <c r="E4479" s="84" t="b">
        <v>0</v>
      </c>
      <c r="F4479" s="84" t="b">
        <v>0</v>
      </c>
      <c r="G4479" s="84" t="b">
        <v>0</v>
      </c>
    </row>
    <row r="4480" spans="1:7" x14ac:dyDescent="0.25">
      <c r="A4480" s="84" t="s">
        <v>2793</v>
      </c>
      <c r="B4480" s="84">
        <v>5</v>
      </c>
      <c r="C4480" s="122">
        <v>3.9590623023812409E-3</v>
      </c>
      <c r="D4480" s="84" t="s">
        <v>12121</v>
      </c>
      <c r="E4480" s="84" t="b">
        <v>0</v>
      </c>
      <c r="F4480" s="84" t="b">
        <v>0</v>
      </c>
      <c r="G4480" s="84" t="b">
        <v>0</v>
      </c>
    </row>
    <row r="4481" spans="1:7" x14ac:dyDescent="0.25">
      <c r="A4481" s="84" t="s">
        <v>12350</v>
      </c>
      <c r="B4481" s="84">
        <v>5</v>
      </c>
      <c r="C4481" s="122">
        <v>2.3856062735983122E-2</v>
      </c>
      <c r="D4481" s="84" t="s">
        <v>12121</v>
      </c>
      <c r="E4481" s="84" t="b">
        <v>0</v>
      </c>
      <c r="F4481" s="84" t="b">
        <v>0</v>
      </c>
      <c r="G4481" s="84" t="b">
        <v>0</v>
      </c>
    </row>
    <row r="4482" spans="1:7" x14ac:dyDescent="0.25">
      <c r="A4482" s="84" t="s">
        <v>14204</v>
      </c>
      <c r="B4482" s="84">
        <v>4</v>
      </c>
      <c r="C4482" s="122">
        <v>7.0436503622272493E-3</v>
      </c>
      <c r="D4482" s="84" t="s">
        <v>12121</v>
      </c>
      <c r="E4482" s="84" t="b">
        <v>0</v>
      </c>
      <c r="F4482" s="84" t="b">
        <v>0</v>
      </c>
      <c r="G4482" s="84" t="b">
        <v>0</v>
      </c>
    </row>
    <row r="4483" spans="1:7" x14ac:dyDescent="0.25">
      <c r="A4483" s="84" t="s">
        <v>2922</v>
      </c>
      <c r="B4483" s="84">
        <v>4</v>
      </c>
      <c r="C4483" s="122">
        <v>7.0436503622272493E-3</v>
      </c>
      <c r="D4483" s="84" t="s">
        <v>12121</v>
      </c>
      <c r="E4483" s="84" t="b">
        <v>0</v>
      </c>
      <c r="F4483" s="84" t="b">
        <v>0</v>
      </c>
      <c r="G4483" s="84" t="b">
        <v>0</v>
      </c>
    </row>
    <row r="4484" spans="1:7" x14ac:dyDescent="0.25">
      <c r="A4484" s="84" t="s">
        <v>12369</v>
      </c>
      <c r="B4484" s="84">
        <v>4</v>
      </c>
      <c r="C4484" s="122">
        <v>1.9084850188786497E-2</v>
      </c>
      <c r="D4484" s="84" t="s">
        <v>12121</v>
      </c>
      <c r="E4484" s="84" t="b">
        <v>0</v>
      </c>
      <c r="F4484" s="84" t="b">
        <v>0</v>
      </c>
      <c r="G4484" s="84" t="b">
        <v>0</v>
      </c>
    </row>
    <row r="4485" spans="1:7" x14ac:dyDescent="0.25">
      <c r="A4485" s="84" t="s">
        <v>457</v>
      </c>
      <c r="B4485" s="84">
        <v>3</v>
      </c>
      <c r="C4485" s="122">
        <v>9.0308998699194353E-3</v>
      </c>
      <c r="D4485" s="84" t="s">
        <v>12121</v>
      </c>
      <c r="E4485" s="84" t="b">
        <v>0</v>
      </c>
      <c r="F4485" s="84" t="b">
        <v>0</v>
      </c>
      <c r="G4485" s="84" t="b">
        <v>0</v>
      </c>
    </row>
    <row r="4486" spans="1:7" x14ac:dyDescent="0.25">
      <c r="A4486" s="84" t="s">
        <v>12258</v>
      </c>
      <c r="B4486" s="84">
        <v>3</v>
      </c>
      <c r="C4486" s="122">
        <v>9.0308998699194353E-3</v>
      </c>
      <c r="D4486" s="84" t="s">
        <v>12121</v>
      </c>
      <c r="E4486" s="84" t="b">
        <v>0</v>
      </c>
      <c r="F4486" s="84" t="b">
        <v>0</v>
      </c>
      <c r="G4486" s="84" t="b">
        <v>0</v>
      </c>
    </row>
    <row r="4487" spans="1:7" x14ac:dyDescent="0.25">
      <c r="A4487" s="84" t="s">
        <v>14276</v>
      </c>
      <c r="B4487" s="84">
        <v>3</v>
      </c>
      <c r="C4487" s="122">
        <v>1.4313637641589872E-2</v>
      </c>
      <c r="D4487" s="84" t="s">
        <v>12121</v>
      </c>
      <c r="E4487" s="84" t="b">
        <v>0</v>
      </c>
      <c r="F4487" s="84" t="b">
        <v>0</v>
      </c>
      <c r="G4487" s="84" t="b">
        <v>0</v>
      </c>
    </row>
    <row r="4488" spans="1:7" x14ac:dyDescent="0.25">
      <c r="A4488" s="84" t="s">
        <v>2713</v>
      </c>
      <c r="B4488" s="84">
        <v>3</v>
      </c>
      <c r="C4488" s="122">
        <v>9.0308998699194353E-3</v>
      </c>
      <c r="D4488" s="84" t="s">
        <v>12121</v>
      </c>
      <c r="E4488" s="84" t="b">
        <v>0</v>
      </c>
      <c r="F4488" s="84" t="b">
        <v>0</v>
      </c>
      <c r="G4488" s="84" t="b">
        <v>0</v>
      </c>
    </row>
    <row r="4489" spans="1:7" x14ac:dyDescent="0.25">
      <c r="A4489" s="84" t="s">
        <v>14604</v>
      </c>
      <c r="B4489" s="84">
        <v>3</v>
      </c>
      <c r="C4489" s="122">
        <v>9.0308998699194353E-3</v>
      </c>
      <c r="D4489" s="84" t="s">
        <v>12121</v>
      </c>
      <c r="E4489" s="84" t="b">
        <v>0</v>
      </c>
      <c r="F4489" s="84" t="b">
        <v>0</v>
      </c>
      <c r="G4489" s="84" t="b">
        <v>0</v>
      </c>
    </row>
    <row r="4490" spans="1:7" x14ac:dyDescent="0.25">
      <c r="A4490" s="84" t="s">
        <v>731</v>
      </c>
      <c r="B4490" s="84">
        <v>3</v>
      </c>
      <c r="C4490" s="122">
        <v>9.0308998699194353E-3</v>
      </c>
      <c r="D4490" s="84" t="s">
        <v>12121</v>
      </c>
      <c r="E4490" s="84" t="b">
        <v>0</v>
      </c>
      <c r="F4490" s="84" t="b">
        <v>0</v>
      </c>
      <c r="G4490" s="84" t="b">
        <v>0</v>
      </c>
    </row>
    <row r="4491" spans="1:7" x14ac:dyDescent="0.25">
      <c r="A4491" s="84" t="s">
        <v>14361</v>
      </c>
      <c r="B4491" s="84">
        <v>2</v>
      </c>
      <c r="C4491" s="122">
        <v>9.5424250943932486E-3</v>
      </c>
      <c r="D4491" s="84" t="s">
        <v>12121</v>
      </c>
      <c r="E4491" s="84" t="b">
        <v>1</v>
      </c>
      <c r="F4491" s="84" t="b">
        <v>0</v>
      </c>
      <c r="G4491" s="84" t="b">
        <v>0</v>
      </c>
    </row>
    <row r="4492" spans="1:7" x14ac:dyDescent="0.25">
      <c r="A4492" s="84" t="s">
        <v>15420</v>
      </c>
      <c r="B4492" s="84">
        <v>2</v>
      </c>
      <c r="C4492" s="122">
        <v>9.5424250943932486E-3</v>
      </c>
      <c r="D4492" s="84" t="s">
        <v>12121</v>
      </c>
      <c r="E4492" s="84" t="b">
        <v>0</v>
      </c>
      <c r="F4492" s="84" t="b">
        <v>0</v>
      </c>
      <c r="G4492" s="84" t="b">
        <v>0</v>
      </c>
    </row>
    <row r="4493" spans="1:7" x14ac:dyDescent="0.25">
      <c r="A4493" s="84" t="s">
        <v>14301</v>
      </c>
      <c r="B4493" s="84">
        <v>2</v>
      </c>
      <c r="C4493" s="122">
        <v>9.5424250943932486E-3</v>
      </c>
      <c r="D4493" s="84" t="s">
        <v>12121</v>
      </c>
      <c r="E4493" s="84" t="b">
        <v>0</v>
      </c>
      <c r="F4493" s="84" t="b">
        <v>0</v>
      </c>
      <c r="G4493" s="84" t="b">
        <v>0</v>
      </c>
    </row>
    <row r="4494" spans="1:7" x14ac:dyDescent="0.25">
      <c r="A4494" s="84" t="s">
        <v>15421</v>
      </c>
      <c r="B4494" s="84">
        <v>2</v>
      </c>
      <c r="C4494" s="122">
        <v>9.5424250943932486E-3</v>
      </c>
      <c r="D4494" s="84" t="s">
        <v>12121</v>
      </c>
      <c r="E4494" s="84" t="b">
        <v>0</v>
      </c>
      <c r="F4494" s="84" t="b">
        <v>0</v>
      </c>
      <c r="G4494" s="84" t="b">
        <v>0</v>
      </c>
    </row>
    <row r="4495" spans="1:7" x14ac:dyDescent="0.25">
      <c r="A4495" s="84" t="s">
        <v>14757</v>
      </c>
      <c r="B4495" s="84">
        <v>2</v>
      </c>
      <c r="C4495" s="122">
        <v>9.5424250943932486E-3</v>
      </c>
      <c r="D4495" s="84" t="s">
        <v>12121</v>
      </c>
      <c r="E4495" s="84" t="b">
        <v>0</v>
      </c>
      <c r="F4495" s="84" t="b">
        <v>0</v>
      </c>
      <c r="G4495" s="84" t="b">
        <v>0</v>
      </c>
    </row>
    <row r="4496" spans="1:7" x14ac:dyDescent="0.25">
      <c r="A4496" s="84" t="s">
        <v>15424</v>
      </c>
      <c r="B4496" s="84">
        <v>2</v>
      </c>
      <c r="C4496" s="122">
        <v>9.5424250943932486E-3</v>
      </c>
      <c r="D4496" s="84" t="s">
        <v>12121</v>
      </c>
      <c r="E4496" s="84" t="b">
        <v>0</v>
      </c>
      <c r="F4496" s="84" t="b">
        <v>0</v>
      </c>
      <c r="G4496" s="84" t="b">
        <v>0</v>
      </c>
    </row>
    <row r="4497" spans="1:7" x14ac:dyDescent="0.25">
      <c r="A4497" s="84" t="s">
        <v>12282</v>
      </c>
      <c r="B4497" s="84">
        <v>2</v>
      </c>
      <c r="C4497" s="122">
        <v>9.5424250943932486E-3</v>
      </c>
      <c r="D4497" s="84" t="s">
        <v>12121</v>
      </c>
      <c r="E4497" s="84" t="b">
        <v>1</v>
      </c>
      <c r="F4497" s="84" t="b">
        <v>0</v>
      </c>
      <c r="G4497" s="84" t="b">
        <v>0</v>
      </c>
    </row>
    <row r="4498" spans="1:7" x14ac:dyDescent="0.25">
      <c r="A4498" s="84" t="s">
        <v>14364</v>
      </c>
      <c r="B4498" s="84">
        <v>2</v>
      </c>
      <c r="C4498" s="122">
        <v>9.5424250943932486E-3</v>
      </c>
      <c r="D4498" s="84" t="s">
        <v>12121</v>
      </c>
      <c r="E4498" s="84" t="b">
        <v>0</v>
      </c>
      <c r="F4498" s="84" t="b">
        <v>0</v>
      </c>
      <c r="G4498" s="84" t="b">
        <v>0</v>
      </c>
    </row>
    <row r="4499" spans="1:7" x14ac:dyDescent="0.25">
      <c r="A4499" s="84" t="s">
        <v>2803</v>
      </c>
      <c r="B4499" s="84">
        <v>2</v>
      </c>
      <c r="C4499" s="122">
        <v>9.5424250943932486E-3</v>
      </c>
      <c r="D4499" s="84" t="s">
        <v>12121</v>
      </c>
      <c r="E4499" s="84" t="b">
        <v>0</v>
      </c>
      <c r="F4499" s="84" t="b">
        <v>0</v>
      </c>
      <c r="G4499" s="84" t="b">
        <v>0</v>
      </c>
    </row>
    <row r="4500" spans="1:7" x14ac:dyDescent="0.25">
      <c r="A4500" s="84" t="s">
        <v>14254</v>
      </c>
      <c r="B4500" s="84">
        <v>2</v>
      </c>
      <c r="C4500" s="122">
        <v>9.5424250943932486E-3</v>
      </c>
      <c r="D4500" s="84" t="s">
        <v>12121</v>
      </c>
      <c r="E4500" s="84" t="b">
        <v>0</v>
      </c>
      <c r="F4500" s="84" t="b">
        <v>0</v>
      </c>
      <c r="G4500" s="84" t="b">
        <v>0</v>
      </c>
    </row>
    <row r="4501" spans="1:7" x14ac:dyDescent="0.25">
      <c r="A4501" s="84" t="s">
        <v>855</v>
      </c>
      <c r="B4501" s="84">
        <v>2</v>
      </c>
      <c r="C4501" s="122">
        <v>9.5424250943932486E-3</v>
      </c>
      <c r="D4501" s="84" t="s">
        <v>12121</v>
      </c>
      <c r="E4501" s="84" t="b">
        <v>0</v>
      </c>
      <c r="F4501" s="84" t="b">
        <v>0</v>
      </c>
      <c r="G4501" s="84" t="b">
        <v>0</v>
      </c>
    </row>
    <row r="4502" spans="1:7" x14ac:dyDescent="0.25">
      <c r="A4502" s="84" t="s">
        <v>15425</v>
      </c>
      <c r="B4502" s="84">
        <v>2</v>
      </c>
      <c r="C4502" s="122">
        <v>9.5424250943932486E-3</v>
      </c>
      <c r="D4502" s="84" t="s">
        <v>12121</v>
      </c>
      <c r="E4502" s="84" t="b">
        <v>0</v>
      </c>
      <c r="F4502" s="84" t="b">
        <v>0</v>
      </c>
      <c r="G4502" s="84" t="b">
        <v>0</v>
      </c>
    </row>
    <row r="4503" spans="1:7" x14ac:dyDescent="0.25">
      <c r="A4503" s="84" t="s">
        <v>15426</v>
      </c>
      <c r="B4503" s="84">
        <v>2</v>
      </c>
      <c r="C4503" s="122">
        <v>9.5424250943932486E-3</v>
      </c>
      <c r="D4503" s="84" t="s">
        <v>12121</v>
      </c>
      <c r="E4503" s="84" t="b">
        <v>0</v>
      </c>
      <c r="F4503" s="84" t="b">
        <v>0</v>
      </c>
      <c r="G4503" s="84" t="b">
        <v>0</v>
      </c>
    </row>
    <row r="4504" spans="1:7" x14ac:dyDescent="0.25">
      <c r="A4504" s="84" t="s">
        <v>14202</v>
      </c>
      <c r="B4504" s="84">
        <v>2</v>
      </c>
      <c r="C4504" s="122">
        <v>9.5424250943932486E-3</v>
      </c>
      <c r="D4504" s="84" t="s">
        <v>12121</v>
      </c>
      <c r="E4504" s="84" t="b">
        <v>0</v>
      </c>
      <c r="F4504" s="84" t="b">
        <v>0</v>
      </c>
      <c r="G4504" s="84" t="b">
        <v>0</v>
      </c>
    </row>
    <row r="4505" spans="1:7" x14ac:dyDescent="0.25">
      <c r="A4505" s="84" t="s">
        <v>12356</v>
      </c>
      <c r="B4505" s="84">
        <v>2</v>
      </c>
      <c r="C4505" s="122">
        <v>9.5424250943932486E-3</v>
      </c>
      <c r="D4505" s="84" t="s">
        <v>12121</v>
      </c>
      <c r="E4505" s="84" t="b">
        <v>1</v>
      </c>
      <c r="F4505" s="84" t="b">
        <v>0</v>
      </c>
      <c r="G4505" s="84" t="b">
        <v>0</v>
      </c>
    </row>
    <row r="4506" spans="1:7" x14ac:dyDescent="0.25">
      <c r="A4506" s="84" t="s">
        <v>15422</v>
      </c>
      <c r="B4506" s="84">
        <v>2</v>
      </c>
      <c r="C4506" s="122">
        <v>9.5424250943932486E-3</v>
      </c>
      <c r="D4506" s="84" t="s">
        <v>12121</v>
      </c>
      <c r="E4506" s="84" t="b">
        <v>0</v>
      </c>
      <c r="F4506" s="84" t="b">
        <v>0</v>
      </c>
      <c r="G4506" s="84" t="b">
        <v>0</v>
      </c>
    </row>
    <row r="4507" spans="1:7" x14ac:dyDescent="0.25">
      <c r="A4507" s="84" t="s">
        <v>15423</v>
      </c>
      <c r="B4507" s="84">
        <v>2</v>
      </c>
      <c r="C4507" s="122">
        <v>9.5424250943932486E-3</v>
      </c>
      <c r="D4507" s="84" t="s">
        <v>12121</v>
      </c>
      <c r="E4507" s="84" t="b">
        <v>0</v>
      </c>
      <c r="F4507" s="84" t="b">
        <v>0</v>
      </c>
      <c r="G4507" s="84" t="b">
        <v>0</v>
      </c>
    </row>
    <row r="4508" spans="1:7" x14ac:dyDescent="0.25">
      <c r="A4508" s="84" t="s">
        <v>14279</v>
      </c>
      <c r="B4508" s="84">
        <v>2</v>
      </c>
      <c r="C4508" s="122">
        <v>9.5424250943932486E-3</v>
      </c>
      <c r="D4508" s="84" t="s">
        <v>12121</v>
      </c>
      <c r="E4508" s="84" t="b">
        <v>0</v>
      </c>
      <c r="F4508" s="84" t="b">
        <v>0</v>
      </c>
      <c r="G4508" s="84" t="b">
        <v>0</v>
      </c>
    </row>
    <row r="4509" spans="1:7" x14ac:dyDescent="0.25">
      <c r="A4509" s="84" t="s">
        <v>14758</v>
      </c>
      <c r="B4509" s="84">
        <v>2</v>
      </c>
      <c r="C4509" s="122">
        <v>9.5424250943932486E-3</v>
      </c>
      <c r="D4509" s="84" t="s">
        <v>12121</v>
      </c>
      <c r="E4509" s="84" t="b">
        <v>0</v>
      </c>
      <c r="F4509" s="84" t="b">
        <v>0</v>
      </c>
      <c r="G4509" s="84" t="b">
        <v>0</v>
      </c>
    </row>
    <row r="4510" spans="1:7" x14ac:dyDescent="0.25">
      <c r="A4510" s="84" t="s">
        <v>2788</v>
      </c>
      <c r="B4510" s="84">
        <v>2</v>
      </c>
      <c r="C4510" s="122">
        <v>9.5424250943932486E-3</v>
      </c>
      <c r="D4510" s="84" t="s">
        <v>12121</v>
      </c>
      <c r="E4510" s="84" t="b">
        <v>0</v>
      </c>
      <c r="F4510" s="84" t="b">
        <v>0</v>
      </c>
      <c r="G4510" s="84" t="b">
        <v>0</v>
      </c>
    </row>
    <row r="4511" spans="1:7" x14ac:dyDescent="0.25">
      <c r="A4511" s="84" t="s">
        <v>14443</v>
      </c>
      <c r="B4511" s="84">
        <v>2</v>
      </c>
      <c r="C4511" s="122">
        <v>9.5424250943932486E-3</v>
      </c>
      <c r="D4511" s="84" t="s">
        <v>12121</v>
      </c>
      <c r="E4511" s="84" t="b">
        <v>0</v>
      </c>
      <c r="F4511" s="84" t="b">
        <v>0</v>
      </c>
      <c r="G4511" s="84" t="b">
        <v>0</v>
      </c>
    </row>
    <row r="4512" spans="1:7" x14ac:dyDescent="0.25">
      <c r="A4512" s="84" t="s">
        <v>14751</v>
      </c>
      <c r="B4512" s="84">
        <v>2</v>
      </c>
      <c r="C4512" s="122">
        <v>9.5424250943932486E-3</v>
      </c>
      <c r="D4512" s="84" t="s">
        <v>12121</v>
      </c>
      <c r="E4512" s="84" t="b">
        <v>0</v>
      </c>
      <c r="F4512" s="84" t="b">
        <v>0</v>
      </c>
      <c r="G4512" s="84" t="b">
        <v>0</v>
      </c>
    </row>
    <row r="4513" spans="1:7" x14ac:dyDescent="0.25">
      <c r="A4513" s="84" t="s">
        <v>12280</v>
      </c>
      <c r="B4513" s="84">
        <v>2</v>
      </c>
      <c r="C4513" s="122">
        <v>9.5424250943932486E-3</v>
      </c>
      <c r="D4513" s="84" t="s">
        <v>12121</v>
      </c>
      <c r="E4513" s="84" t="b">
        <v>0</v>
      </c>
      <c r="F4513" s="84" t="b">
        <v>0</v>
      </c>
      <c r="G4513" s="84" t="b">
        <v>0</v>
      </c>
    </row>
    <row r="4514" spans="1:7" x14ac:dyDescent="0.25">
      <c r="A4514" s="84" t="s">
        <v>15427</v>
      </c>
      <c r="B4514" s="84">
        <v>2</v>
      </c>
      <c r="C4514" s="122">
        <v>9.5424250943932486E-3</v>
      </c>
      <c r="D4514" s="84" t="s">
        <v>12121</v>
      </c>
      <c r="E4514" s="84" t="b">
        <v>0</v>
      </c>
      <c r="F4514" s="84" t="b">
        <v>0</v>
      </c>
      <c r="G4514" s="84" t="b">
        <v>0</v>
      </c>
    </row>
    <row r="4515" spans="1:7" x14ac:dyDescent="0.25">
      <c r="A4515" s="84" t="s">
        <v>15440</v>
      </c>
      <c r="B4515" s="84">
        <v>2</v>
      </c>
      <c r="C4515" s="122">
        <v>0</v>
      </c>
      <c r="D4515" s="84" t="s">
        <v>12122</v>
      </c>
      <c r="E4515" s="84" t="b">
        <v>0</v>
      </c>
      <c r="F4515" s="84" t="b">
        <v>0</v>
      </c>
      <c r="G4515" s="84" t="b">
        <v>0</v>
      </c>
    </row>
    <row r="4516" spans="1:7" x14ac:dyDescent="0.25">
      <c r="A4516" s="84" t="s">
        <v>15441</v>
      </c>
      <c r="B4516" s="84">
        <v>2</v>
      </c>
      <c r="C4516" s="122">
        <v>0</v>
      </c>
      <c r="D4516" s="84" t="s">
        <v>12122</v>
      </c>
      <c r="E4516" s="84" t="b">
        <v>0</v>
      </c>
      <c r="F4516" s="84" t="b">
        <v>0</v>
      </c>
      <c r="G4516" s="84" t="b">
        <v>0</v>
      </c>
    </row>
    <row r="4517" spans="1:7" x14ac:dyDescent="0.25">
      <c r="A4517" s="84" t="s">
        <v>15442</v>
      </c>
      <c r="B4517" s="84">
        <v>2</v>
      </c>
      <c r="C4517" s="122">
        <v>0</v>
      </c>
      <c r="D4517" s="84" t="s">
        <v>12122</v>
      </c>
      <c r="E4517" s="84" t="b">
        <v>0</v>
      </c>
      <c r="F4517" s="84" t="b">
        <v>0</v>
      </c>
      <c r="G4517" s="84" t="b">
        <v>0</v>
      </c>
    </row>
    <row r="4518" spans="1:7" x14ac:dyDescent="0.25">
      <c r="A4518" s="84" t="s">
        <v>15443</v>
      </c>
      <c r="B4518" s="84">
        <v>2</v>
      </c>
      <c r="C4518" s="122">
        <v>0</v>
      </c>
      <c r="D4518" s="84" t="s">
        <v>12122</v>
      </c>
      <c r="E4518" s="84" t="b">
        <v>0</v>
      </c>
      <c r="F4518" s="84" t="b">
        <v>0</v>
      </c>
      <c r="G4518" s="84" t="b">
        <v>0</v>
      </c>
    </row>
    <row r="4519" spans="1:7" x14ac:dyDescent="0.25">
      <c r="A4519" s="84" t="s">
        <v>2777</v>
      </c>
      <c r="B4519" s="84">
        <v>2</v>
      </c>
      <c r="C4519" s="122">
        <v>0</v>
      </c>
      <c r="D4519" s="84" t="s">
        <v>12122</v>
      </c>
      <c r="E4519" s="84" t="b">
        <v>0</v>
      </c>
      <c r="F4519" s="84" t="b">
        <v>0</v>
      </c>
      <c r="G4519" s="84" t="b">
        <v>0</v>
      </c>
    </row>
    <row r="4520" spans="1:7" x14ac:dyDescent="0.25">
      <c r="A4520" s="84" t="s">
        <v>14227</v>
      </c>
      <c r="B4520" s="84">
        <v>2</v>
      </c>
      <c r="C4520" s="122">
        <v>0</v>
      </c>
      <c r="D4520" s="84" t="s">
        <v>12122</v>
      </c>
      <c r="E4520" s="84" t="b">
        <v>0</v>
      </c>
      <c r="F4520" s="84" t="b">
        <v>0</v>
      </c>
      <c r="G4520" s="84" t="b">
        <v>0</v>
      </c>
    </row>
    <row r="4521" spans="1:7" x14ac:dyDescent="0.25">
      <c r="A4521" s="84" t="s">
        <v>15444</v>
      </c>
      <c r="B4521" s="84">
        <v>2</v>
      </c>
      <c r="C4521" s="122">
        <v>0</v>
      </c>
      <c r="D4521" s="84" t="s">
        <v>12122</v>
      </c>
      <c r="E4521" s="84" t="b">
        <v>0</v>
      </c>
      <c r="F4521" s="84" t="b">
        <v>0</v>
      </c>
      <c r="G4521" s="84" t="b">
        <v>0</v>
      </c>
    </row>
    <row r="4522" spans="1:7" x14ac:dyDescent="0.25">
      <c r="A4522" s="84" t="s">
        <v>15445</v>
      </c>
      <c r="B4522" s="84">
        <v>2</v>
      </c>
      <c r="C4522" s="122">
        <v>0</v>
      </c>
      <c r="D4522" s="84" t="s">
        <v>12122</v>
      </c>
      <c r="E4522" s="84" t="b">
        <v>0</v>
      </c>
      <c r="F4522" s="84" t="b">
        <v>0</v>
      </c>
      <c r="G4522" s="84" t="b">
        <v>0</v>
      </c>
    </row>
    <row r="4523" spans="1:7" x14ac:dyDescent="0.25">
      <c r="A4523" s="84" t="s">
        <v>15446</v>
      </c>
      <c r="B4523" s="84">
        <v>2</v>
      </c>
      <c r="C4523" s="122">
        <v>0</v>
      </c>
      <c r="D4523" s="84" t="s">
        <v>12122</v>
      </c>
      <c r="E4523" s="84" t="b">
        <v>0</v>
      </c>
      <c r="F4523" s="84" t="b">
        <v>0</v>
      </c>
      <c r="G4523" s="84" t="b">
        <v>0</v>
      </c>
    </row>
    <row r="4524" spans="1:7" x14ac:dyDescent="0.25">
      <c r="A4524" s="84" t="s">
        <v>15447</v>
      </c>
      <c r="B4524" s="84">
        <v>2</v>
      </c>
      <c r="C4524" s="122">
        <v>0</v>
      </c>
      <c r="D4524" s="84" t="s">
        <v>12122</v>
      </c>
      <c r="E4524" s="84" t="b">
        <v>0</v>
      </c>
      <c r="F4524" s="84" t="b">
        <v>0</v>
      </c>
      <c r="G4524" s="84" t="b">
        <v>0</v>
      </c>
    </row>
    <row r="4525" spans="1:7" x14ac:dyDescent="0.25">
      <c r="A4525" s="84" t="s">
        <v>15448</v>
      </c>
      <c r="B4525" s="84">
        <v>2</v>
      </c>
      <c r="C4525" s="122">
        <v>0</v>
      </c>
      <c r="D4525" s="84" t="s">
        <v>12122</v>
      </c>
      <c r="E4525" s="84" t="b">
        <v>0</v>
      </c>
      <c r="F4525" s="84" t="b">
        <v>0</v>
      </c>
      <c r="G4525" s="84" t="b">
        <v>0</v>
      </c>
    </row>
    <row r="4526" spans="1:7" x14ac:dyDescent="0.25">
      <c r="A4526" s="84" t="s">
        <v>15449</v>
      </c>
      <c r="B4526" s="84">
        <v>2</v>
      </c>
      <c r="C4526" s="122">
        <v>1.5437435675075958E-2</v>
      </c>
      <c r="D4526" s="84" t="s">
        <v>12122</v>
      </c>
      <c r="E4526" s="84" t="b">
        <v>0</v>
      </c>
      <c r="F4526" s="84" t="b">
        <v>0</v>
      </c>
      <c r="G4526" s="84" t="b">
        <v>0</v>
      </c>
    </row>
    <row r="4527" spans="1:7" x14ac:dyDescent="0.25">
      <c r="A4527" s="84" t="s">
        <v>14220</v>
      </c>
      <c r="B4527" s="84">
        <v>2</v>
      </c>
      <c r="C4527" s="122">
        <v>0</v>
      </c>
      <c r="D4527" s="84" t="s">
        <v>12123</v>
      </c>
      <c r="E4527" s="84" t="b">
        <v>0</v>
      </c>
      <c r="F4527" s="84" t="b">
        <v>0</v>
      </c>
      <c r="G4527" s="84" t="b">
        <v>0</v>
      </c>
    </row>
    <row r="4528" spans="1:7" x14ac:dyDescent="0.25">
      <c r="A4528" s="84" t="s">
        <v>15457</v>
      </c>
      <c r="B4528" s="84">
        <v>2</v>
      </c>
      <c r="C4528" s="122">
        <v>0</v>
      </c>
      <c r="D4528" s="84" t="s">
        <v>12123</v>
      </c>
      <c r="E4528" s="84" t="b">
        <v>0</v>
      </c>
      <c r="F4528" s="84" t="b">
        <v>0</v>
      </c>
      <c r="G4528" s="84" t="b">
        <v>0</v>
      </c>
    </row>
    <row r="4529" spans="1:7" x14ac:dyDescent="0.25">
      <c r="A4529" s="84" t="s">
        <v>14202</v>
      </c>
      <c r="B4529" s="84">
        <v>2</v>
      </c>
      <c r="C4529" s="122">
        <v>0</v>
      </c>
      <c r="D4529" s="84" t="s">
        <v>12123</v>
      </c>
      <c r="E4529" s="84" t="b">
        <v>0</v>
      </c>
      <c r="F4529" s="84" t="b">
        <v>0</v>
      </c>
      <c r="G4529" s="84" t="b">
        <v>0</v>
      </c>
    </row>
    <row r="4530" spans="1:7" x14ac:dyDescent="0.25">
      <c r="A4530" s="84" t="s">
        <v>14503</v>
      </c>
      <c r="B4530" s="84">
        <v>2</v>
      </c>
      <c r="C4530" s="122">
        <v>0</v>
      </c>
      <c r="D4530" s="84" t="s">
        <v>12123</v>
      </c>
      <c r="E4530" s="84" t="b">
        <v>0</v>
      </c>
      <c r="F4530" s="84" t="b">
        <v>0</v>
      </c>
      <c r="G4530" s="84" t="b">
        <v>0</v>
      </c>
    </row>
    <row r="4531" spans="1:7" x14ac:dyDescent="0.25">
      <c r="A4531" s="84" t="s">
        <v>2803</v>
      </c>
      <c r="B4531" s="84">
        <v>2</v>
      </c>
      <c r="C4531" s="122">
        <v>0</v>
      </c>
      <c r="D4531" s="84" t="s">
        <v>12123</v>
      </c>
      <c r="E4531" s="84" t="b">
        <v>0</v>
      </c>
      <c r="F4531" s="84" t="b">
        <v>0</v>
      </c>
      <c r="G4531" s="84" t="b">
        <v>0</v>
      </c>
    </row>
    <row r="4532" spans="1:7" x14ac:dyDescent="0.25">
      <c r="A4532" s="84" t="s">
        <v>12350</v>
      </c>
      <c r="B4532" s="84">
        <v>2</v>
      </c>
      <c r="C4532" s="122">
        <v>0</v>
      </c>
      <c r="D4532" s="84" t="s">
        <v>12123</v>
      </c>
      <c r="E4532" s="84" t="b">
        <v>0</v>
      </c>
      <c r="F4532" s="84" t="b">
        <v>0</v>
      </c>
      <c r="G4532" s="84" t="b">
        <v>0</v>
      </c>
    </row>
    <row r="4533" spans="1:7" x14ac:dyDescent="0.25">
      <c r="A4533" s="84" t="s">
        <v>12369</v>
      </c>
      <c r="B4533" s="84">
        <v>2</v>
      </c>
      <c r="C4533" s="122">
        <v>0</v>
      </c>
      <c r="D4533" s="84" t="s">
        <v>12123</v>
      </c>
      <c r="E4533" s="84" t="b">
        <v>0</v>
      </c>
      <c r="F4533" s="84" t="b">
        <v>0</v>
      </c>
      <c r="G4533" s="84" t="b">
        <v>0</v>
      </c>
    </row>
    <row r="4534" spans="1:7" x14ac:dyDescent="0.25">
      <c r="A4534" s="84" t="s">
        <v>15458</v>
      </c>
      <c r="B4534" s="84">
        <v>2</v>
      </c>
      <c r="C4534" s="122">
        <v>0</v>
      </c>
      <c r="D4534" s="84" t="s">
        <v>12123</v>
      </c>
      <c r="E4534" s="84" t="b">
        <v>0</v>
      </c>
      <c r="F4534" s="84" t="b">
        <v>0</v>
      </c>
      <c r="G4534" s="84" t="b">
        <v>0</v>
      </c>
    </row>
    <row r="4535" spans="1:7" x14ac:dyDescent="0.25">
      <c r="A4535" s="84" t="s">
        <v>15459</v>
      </c>
      <c r="B4535" s="84">
        <v>2</v>
      </c>
      <c r="C4535" s="122">
        <v>0</v>
      </c>
      <c r="D4535" s="84" t="s">
        <v>12123</v>
      </c>
      <c r="E4535" s="84" t="b">
        <v>1</v>
      </c>
      <c r="F4535" s="84" t="b">
        <v>0</v>
      </c>
      <c r="G4535" s="84" t="b">
        <v>0</v>
      </c>
    </row>
    <row r="4536" spans="1:7" x14ac:dyDescent="0.25">
      <c r="A4536" s="84" t="s">
        <v>14970</v>
      </c>
      <c r="B4536" s="84">
        <v>2</v>
      </c>
      <c r="C4536" s="122">
        <v>0</v>
      </c>
      <c r="D4536" s="84" t="s">
        <v>12123</v>
      </c>
      <c r="E4536" s="84" t="b">
        <v>0</v>
      </c>
      <c r="F4536" s="84" t="b">
        <v>0</v>
      </c>
      <c r="G4536" s="84" t="b">
        <v>0</v>
      </c>
    </row>
    <row r="4537" spans="1:7" x14ac:dyDescent="0.25">
      <c r="A4537" s="84" t="s">
        <v>14760</v>
      </c>
      <c r="B4537" s="84">
        <v>2</v>
      </c>
      <c r="C4537" s="122">
        <v>0</v>
      </c>
      <c r="D4537" s="84" t="s">
        <v>12123</v>
      </c>
      <c r="E4537" s="84" t="b">
        <v>0</v>
      </c>
      <c r="F4537" s="84" t="b">
        <v>0</v>
      </c>
      <c r="G4537" s="84" t="b">
        <v>0</v>
      </c>
    </row>
    <row r="4538" spans="1:7" x14ac:dyDescent="0.25">
      <c r="A4538" s="84" t="s">
        <v>14317</v>
      </c>
      <c r="B4538" s="84">
        <v>2</v>
      </c>
      <c r="C4538" s="122">
        <v>0</v>
      </c>
      <c r="D4538" s="84" t="s">
        <v>12123</v>
      </c>
      <c r="E4538" s="84" t="b">
        <v>0</v>
      </c>
      <c r="F4538" s="84" t="b">
        <v>0</v>
      </c>
      <c r="G4538" s="84" t="b">
        <v>0</v>
      </c>
    </row>
    <row r="4539" spans="1:7" x14ac:dyDescent="0.25">
      <c r="A4539" s="84" t="s">
        <v>14969</v>
      </c>
      <c r="B4539" s="84">
        <v>2</v>
      </c>
      <c r="C4539" s="122">
        <v>0</v>
      </c>
      <c r="D4539" s="84" t="s">
        <v>12123</v>
      </c>
      <c r="E4539" s="84" t="b">
        <v>0</v>
      </c>
      <c r="F4539" s="84" t="b">
        <v>0</v>
      </c>
      <c r="G4539" s="84" t="b">
        <v>0</v>
      </c>
    </row>
    <row r="4540" spans="1:7" x14ac:dyDescent="0.25">
      <c r="A4540" s="84" t="s">
        <v>12277</v>
      </c>
      <c r="B4540" s="84">
        <v>4</v>
      </c>
      <c r="C4540" s="122">
        <v>1.5437435675075958E-2</v>
      </c>
      <c r="D4540" s="84" t="s">
        <v>12124</v>
      </c>
      <c r="E4540" s="84" t="b">
        <v>0</v>
      </c>
      <c r="F4540" s="84" t="b">
        <v>0</v>
      </c>
      <c r="G4540" s="84" t="b">
        <v>0</v>
      </c>
    </row>
    <row r="4541" spans="1:7" x14ac:dyDescent="0.25">
      <c r="A4541" s="84" t="s">
        <v>12350</v>
      </c>
      <c r="B4541" s="84">
        <v>3</v>
      </c>
      <c r="C4541" s="122">
        <v>1.157807675630697E-2</v>
      </c>
      <c r="D4541" s="84" t="s">
        <v>12124</v>
      </c>
      <c r="E4541" s="84" t="b">
        <v>0</v>
      </c>
      <c r="F4541" s="84" t="b">
        <v>0</v>
      </c>
      <c r="G4541" s="84" t="b">
        <v>0</v>
      </c>
    </row>
    <row r="4542" spans="1:7" x14ac:dyDescent="0.25">
      <c r="A4542" s="84" t="s">
        <v>433</v>
      </c>
      <c r="B4542" s="84">
        <v>2</v>
      </c>
      <c r="C4542" s="122">
        <v>7.718717837537979E-3</v>
      </c>
      <c r="D4542" s="84" t="s">
        <v>12124</v>
      </c>
      <c r="E4542" s="84" t="b">
        <v>0</v>
      </c>
      <c r="F4542" s="84" t="b">
        <v>0</v>
      </c>
      <c r="G4542" s="84" t="b">
        <v>0</v>
      </c>
    </row>
    <row r="4543" spans="1:7" x14ac:dyDescent="0.25">
      <c r="A4543" s="84" t="s">
        <v>14204</v>
      </c>
      <c r="B4543" s="84">
        <v>2</v>
      </c>
      <c r="C4543" s="122">
        <v>7.718717837537979E-3</v>
      </c>
      <c r="D4543" s="84" t="s">
        <v>12124</v>
      </c>
      <c r="E4543" s="84" t="b">
        <v>0</v>
      </c>
      <c r="F4543" s="84" t="b">
        <v>0</v>
      </c>
      <c r="G4543" s="84" t="b">
        <v>0</v>
      </c>
    </row>
    <row r="4544" spans="1:7" x14ac:dyDescent="0.25">
      <c r="A4544" s="84" t="s">
        <v>15461</v>
      </c>
      <c r="B4544" s="84">
        <v>2</v>
      </c>
      <c r="C4544" s="122">
        <v>7.718717837537979E-3</v>
      </c>
      <c r="D4544" s="84" t="s">
        <v>12124</v>
      </c>
      <c r="E4544" s="84" t="b">
        <v>0</v>
      </c>
      <c r="F4544" s="84" t="b">
        <v>0</v>
      </c>
      <c r="G4544" s="84" t="b">
        <v>0</v>
      </c>
    </row>
    <row r="4545" spans="1:7" x14ac:dyDescent="0.25">
      <c r="A4545" s="84" t="s">
        <v>15462</v>
      </c>
      <c r="B4545" s="84">
        <v>2</v>
      </c>
      <c r="C4545" s="122">
        <v>7.718717837537979E-3</v>
      </c>
      <c r="D4545" s="84" t="s">
        <v>12124</v>
      </c>
      <c r="E4545" s="84" t="b">
        <v>0</v>
      </c>
      <c r="F4545" s="84" t="b">
        <v>0</v>
      </c>
      <c r="G4545" s="84" t="b">
        <v>0</v>
      </c>
    </row>
    <row r="4546" spans="1:7" x14ac:dyDescent="0.25">
      <c r="A4546" s="84" t="s">
        <v>14302</v>
      </c>
      <c r="B4546" s="84">
        <v>2</v>
      </c>
      <c r="C4546" s="122">
        <v>7.718717837537979E-3</v>
      </c>
      <c r="D4546" s="84" t="s">
        <v>12124</v>
      </c>
      <c r="E4546" s="84" t="b">
        <v>0</v>
      </c>
      <c r="F4546" s="84" t="b">
        <v>0</v>
      </c>
      <c r="G4546" s="84" t="b">
        <v>0</v>
      </c>
    </row>
    <row r="4547" spans="1:7" x14ac:dyDescent="0.25">
      <c r="A4547" s="84" t="s">
        <v>12369</v>
      </c>
      <c r="B4547" s="84">
        <v>2</v>
      </c>
      <c r="C4547" s="122">
        <v>7.718717837537979E-3</v>
      </c>
      <c r="D4547" s="84" t="s">
        <v>12124</v>
      </c>
      <c r="E4547" s="84" t="b">
        <v>0</v>
      </c>
      <c r="F4547" s="84" t="b">
        <v>0</v>
      </c>
      <c r="G4547" s="84" t="b">
        <v>0</v>
      </c>
    </row>
    <row r="4548" spans="1:7" x14ac:dyDescent="0.25">
      <c r="A4548" s="84" t="s">
        <v>14248</v>
      </c>
      <c r="B4548" s="84">
        <v>2</v>
      </c>
      <c r="C4548" s="122">
        <v>7.718717837537979E-3</v>
      </c>
      <c r="D4548" s="84" t="s">
        <v>12124</v>
      </c>
      <c r="E4548" s="84" t="b">
        <v>0</v>
      </c>
      <c r="F4548" s="84" t="b">
        <v>0</v>
      </c>
      <c r="G4548" s="84" t="b">
        <v>0</v>
      </c>
    </row>
    <row r="4549" spans="1:7" x14ac:dyDescent="0.25">
      <c r="A4549" s="84" t="s">
        <v>14322</v>
      </c>
      <c r="B4549" s="84">
        <v>2</v>
      </c>
      <c r="C4549" s="122">
        <v>7.718717837537979E-3</v>
      </c>
      <c r="D4549" s="84" t="s">
        <v>12124</v>
      </c>
      <c r="E4549" s="84" t="b">
        <v>0</v>
      </c>
      <c r="F4549" s="84" t="b">
        <v>0</v>
      </c>
      <c r="G4549" s="84" t="b">
        <v>0</v>
      </c>
    </row>
    <row r="4550" spans="1:7" x14ac:dyDescent="0.25">
      <c r="A4550" s="84" t="s">
        <v>14430</v>
      </c>
      <c r="B4550" s="84">
        <v>2</v>
      </c>
      <c r="C4550" s="122">
        <v>7.718717837537979E-3</v>
      </c>
      <c r="D4550" s="84" t="s">
        <v>12124</v>
      </c>
      <c r="E4550" s="84" t="b">
        <v>0</v>
      </c>
      <c r="F4550" s="84" t="b">
        <v>0</v>
      </c>
      <c r="G4550" s="84" t="b">
        <v>0</v>
      </c>
    </row>
    <row r="4551" spans="1:7" x14ac:dyDescent="0.25">
      <c r="A4551" s="84" t="s">
        <v>14201</v>
      </c>
      <c r="B4551" s="84">
        <v>2</v>
      </c>
      <c r="C4551" s="122">
        <v>7.718717837537979E-3</v>
      </c>
      <c r="D4551" s="84" t="s">
        <v>12124</v>
      </c>
      <c r="E4551" s="84" t="b">
        <v>0</v>
      </c>
      <c r="F4551" s="84" t="b">
        <v>0</v>
      </c>
      <c r="G4551" s="84" t="b">
        <v>0</v>
      </c>
    </row>
    <row r="4552" spans="1:7" x14ac:dyDescent="0.25">
      <c r="A4552" s="84" t="s">
        <v>15463</v>
      </c>
      <c r="B4552" s="84">
        <v>2</v>
      </c>
      <c r="C4552" s="122">
        <v>7.718717837537979E-3</v>
      </c>
      <c r="D4552" s="84" t="s">
        <v>12124</v>
      </c>
      <c r="E4552" s="84" t="b">
        <v>1</v>
      </c>
      <c r="F4552" s="84" t="b">
        <v>0</v>
      </c>
      <c r="G4552" s="84" t="b">
        <v>0</v>
      </c>
    </row>
    <row r="4553" spans="1:7" x14ac:dyDescent="0.25">
      <c r="A4553" s="84" t="s">
        <v>12299</v>
      </c>
      <c r="B4553" s="84">
        <v>2</v>
      </c>
      <c r="C4553" s="122">
        <v>7.718717837537979E-3</v>
      </c>
      <c r="D4553" s="84" t="s">
        <v>12124</v>
      </c>
      <c r="E4553" s="84" t="b">
        <v>0</v>
      </c>
      <c r="F4553" s="84" t="b">
        <v>0</v>
      </c>
      <c r="G4553" s="84" t="b">
        <v>0</v>
      </c>
    </row>
    <row r="4554" spans="1:7" x14ac:dyDescent="0.25">
      <c r="A4554" s="84" t="s">
        <v>14293</v>
      </c>
      <c r="B4554" s="84">
        <v>2</v>
      </c>
      <c r="C4554" s="122">
        <v>7.718717837537979E-3</v>
      </c>
      <c r="D4554" s="84" t="s">
        <v>12124</v>
      </c>
      <c r="E4554" s="84" t="b">
        <v>0</v>
      </c>
      <c r="F4554" s="84" t="b">
        <v>0</v>
      </c>
      <c r="G4554" s="84" t="b">
        <v>0</v>
      </c>
    </row>
    <row r="4555" spans="1:7" x14ac:dyDescent="0.25">
      <c r="A4555" s="84" t="s">
        <v>15464</v>
      </c>
      <c r="B4555" s="84">
        <v>2</v>
      </c>
      <c r="C4555" s="122">
        <v>7.718717837537979E-3</v>
      </c>
      <c r="D4555" s="84" t="s">
        <v>12124</v>
      </c>
      <c r="E4555" s="84" t="b">
        <v>0</v>
      </c>
      <c r="F4555" s="84" t="b">
        <v>1</v>
      </c>
      <c r="G4555" s="84" t="b">
        <v>0</v>
      </c>
    </row>
    <row r="4556" spans="1:7" x14ac:dyDescent="0.25">
      <c r="A4556" s="84" t="s">
        <v>15465</v>
      </c>
      <c r="B4556" s="84">
        <v>2</v>
      </c>
      <c r="C4556" s="122">
        <v>7.718717837537979E-3</v>
      </c>
      <c r="D4556" s="84" t="s">
        <v>12124</v>
      </c>
      <c r="E4556" s="84" t="b">
        <v>0</v>
      </c>
      <c r="F4556" s="84" t="b">
        <v>1</v>
      </c>
      <c r="G4556" s="84" t="b">
        <v>0</v>
      </c>
    </row>
    <row r="4557" spans="1:7" x14ac:dyDescent="0.25">
      <c r="A4557" s="84" t="s">
        <v>15466</v>
      </c>
      <c r="B4557" s="84">
        <v>2</v>
      </c>
      <c r="C4557" s="122">
        <v>7.718717837537979E-3</v>
      </c>
      <c r="D4557" s="84" t="s">
        <v>12124</v>
      </c>
      <c r="E4557" s="84" t="b">
        <v>0</v>
      </c>
      <c r="F4557" s="84" t="b">
        <v>0</v>
      </c>
      <c r="G4557" s="84" t="b">
        <v>0</v>
      </c>
    </row>
    <row r="4558" spans="1:7" x14ac:dyDescent="0.25">
      <c r="A4558" s="84" t="s">
        <v>15467</v>
      </c>
      <c r="B4558" s="84">
        <v>2</v>
      </c>
      <c r="C4558" s="122">
        <v>7.718717837537979E-3</v>
      </c>
      <c r="D4558" s="84" t="s">
        <v>12124</v>
      </c>
      <c r="E4558" s="84" t="b">
        <v>0</v>
      </c>
      <c r="F4558" s="84" t="b">
        <v>1</v>
      </c>
      <c r="G4558" s="84" t="b">
        <v>0</v>
      </c>
    </row>
    <row r="4559" spans="1:7" x14ac:dyDescent="0.25">
      <c r="A4559" s="84" t="s">
        <v>14980</v>
      </c>
      <c r="B4559" s="84">
        <v>2</v>
      </c>
      <c r="C4559" s="122">
        <v>7.718717837537979E-3</v>
      </c>
      <c r="D4559" s="84" t="s">
        <v>12124</v>
      </c>
      <c r="E4559" s="84" t="b">
        <v>0</v>
      </c>
      <c r="F4559" s="84" t="b">
        <v>0</v>
      </c>
      <c r="G4559" s="84" t="b">
        <v>0</v>
      </c>
    </row>
    <row r="4560" spans="1:7" x14ac:dyDescent="0.25">
      <c r="A4560" s="84" t="s">
        <v>14225</v>
      </c>
      <c r="B4560" s="84">
        <v>2</v>
      </c>
      <c r="C4560" s="122">
        <v>7.718717837537979E-3</v>
      </c>
      <c r="D4560" s="84" t="s">
        <v>12124</v>
      </c>
      <c r="E4560" s="84" t="b">
        <v>0</v>
      </c>
      <c r="F4560" s="84" t="b">
        <v>0</v>
      </c>
      <c r="G4560" s="84" t="b">
        <v>0</v>
      </c>
    </row>
    <row r="4561" spans="1:7" x14ac:dyDescent="0.25">
      <c r="A4561" s="84" t="s">
        <v>14942</v>
      </c>
      <c r="B4561" s="84">
        <v>2</v>
      </c>
      <c r="C4561" s="122">
        <v>7.718717837537979E-3</v>
      </c>
      <c r="D4561" s="84" t="s">
        <v>12124</v>
      </c>
      <c r="E4561" s="84" t="b">
        <v>0</v>
      </c>
      <c r="F4561" s="84" t="b">
        <v>0</v>
      </c>
      <c r="G4561" s="84" t="b">
        <v>0</v>
      </c>
    </row>
    <row r="4562" spans="1:7" x14ac:dyDescent="0.25">
      <c r="A4562" s="84" t="s">
        <v>12352</v>
      </c>
      <c r="B4562" s="84">
        <v>2</v>
      </c>
      <c r="C4562" s="122">
        <v>7.718717837537979E-3</v>
      </c>
      <c r="D4562" s="84" t="s">
        <v>12124</v>
      </c>
      <c r="E4562" s="84" t="b">
        <v>0</v>
      </c>
      <c r="F4562" s="84" t="b">
        <v>0</v>
      </c>
      <c r="G4562" s="84" t="b">
        <v>0</v>
      </c>
    </row>
    <row r="4563" spans="1:7" x14ac:dyDescent="0.25">
      <c r="A4563" s="84" t="s">
        <v>15468</v>
      </c>
      <c r="B4563" s="84">
        <v>2</v>
      </c>
      <c r="C4563" s="122">
        <v>7.718717837537979E-3</v>
      </c>
      <c r="D4563" s="84" t="s">
        <v>12124</v>
      </c>
      <c r="E4563" s="84" t="b">
        <v>0</v>
      </c>
      <c r="F4563" s="84" t="b">
        <v>0</v>
      </c>
      <c r="G4563" s="84" t="b">
        <v>0</v>
      </c>
    </row>
    <row r="4564" spans="1:7" x14ac:dyDescent="0.25">
      <c r="A4564" s="84" t="s">
        <v>14717</v>
      </c>
      <c r="B4564" s="84">
        <v>2</v>
      </c>
      <c r="C4564" s="122">
        <v>7.718717837537979E-3</v>
      </c>
      <c r="D4564" s="84" t="s">
        <v>12124</v>
      </c>
      <c r="E4564" s="84" t="b">
        <v>0</v>
      </c>
      <c r="F4564" s="84" t="b">
        <v>0</v>
      </c>
      <c r="G4564" s="84" t="b">
        <v>0</v>
      </c>
    </row>
    <row r="4565" spans="1:7" x14ac:dyDescent="0.25">
      <c r="A4565" s="84" t="s">
        <v>14344</v>
      </c>
      <c r="B4565" s="84">
        <v>2</v>
      </c>
      <c r="C4565" s="122">
        <v>7.718717837537979E-3</v>
      </c>
      <c r="D4565" s="84" t="s">
        <v>12124</v>
      </c>
      <c r="E4565" s="84" t="b">
        <v>0</v>
      </c>
      <c r="F4565" s="84" t="b">
        <v>0</v>
      </c>
      <c r="G4565" s="84" t="b">
        <v>0</v>
      </c>
    </row>
    <row r="4566" spans="1:7" x14ac:dyDescent="0.25">
      <c r="A4566" s="84" t="s">
        <v>731</v>
      </c>
      <c r="B4566" s="84">
        <v>2</v>
      </c>
      <c r="C4566" s="122">
        <v>7.718717837537979E-3</v>
      </c>
      <c r="D4566" s="84" t="s">
        <v>12124</v>
      </c>
      <c r="E4566" s="84" t="b">
        <v>0</v>
      </c>
      <c r="F4566" s="84" t="b">
        <v>0</v>
      </c>
      <c r="G4566" s="84" t="b">
        <v>0</v>
      </c>
    </row>
    <row r="4567" spans="1:7" x14ac:dyDescent="0.25">
      <c r="A4567" s="84" t="s">
        <v>2713</v>
      </c>
      <c r="B4567" s="84">
        <v>2</v>
      </c>
      <c r="C4567" s="122">
        <v>7.718717837537979E-3</v>
      </c>
      <c r="D4567" s="84" t="s">
        <v>12124</v>
      </c>
      <c r="E4567" s="84" t="b">
        <v>0</v>
      </c>
      <c r="F4567" s="84" t="b">
        <v>0</v>
      </c>
      <c r="G4567" s="84" t="b">
        <v>0</v>
      </c>
    </row>
    <row r="4568" spans="1:7" x14ac:dyDescent="0.25">
      <c r="A4568" s="84" t="s">
        <v>2788</v>
      </c>
      <c r="B4568" s="84">
        <v>4</v>
      </c>
      <c r="C4568" s="122">
        <v>0</v>
      </c>
      <c r="D4568" s="84" t="s">
        <v>12127</v>
      </c>
      <c r="E4568" s="84" t="b">
        <v>0</v>
      </c>
      <c r="F4568" s="84" t="b">
        <v>0</v>
      </c>
      <c r="G4568" s="84" t="b">
        <v>0</v>
      </c>
    </row>
    <row r="4569" spans="1:7" x14ac:dyDescent="0.25">
      <c r="A4569" s="84" t="s">
        <v>15015</v>
      </c>
      <c r="B4569" s="84">
        <v>3</v>
      </c>
      <c r="C4569" s="122">
        <v>0</v>
      </c>
      <c r="D4569" s="84" t="s">
        <v>12127</v>
      </c>
      <c r="E4569" s="84" t="b">
        <v>0</v>
      </c>
      <c r="F4569" s="84" t="b">
        <v>0</v>
      </c>
      <c r="G4569" s="84" t="b">
        <v>0</v>
      </c>
    </row>
    <row r="4570" spans="1:7" x14ac:dyDescent="0.25">
      <c r="A4570" s="84" t="s">
        <v>15016</v>
      </c>
      <c r="B4570" s="84">
        <v>3</v>
      </c>
      <c r="C4570" s="122">
        <v>0</v>
      </c>
      <c r="D4570" s="84" t="s">
        <v>12127</v>
      </c>
      <c r="E4570" s="84" t="b">
        <v>0</v>
      </c>
      <c r="F4570" s="84" t="b">
        <v>0</v>
      </c>
      <c r="G4570" s="84" t="b">
        <v>0</v>
      </c>
    </row>
    <row r="4571" spans="1:7" x14ac:dyDescent="0.25">
      <c r="A4571" s="84" t="s">
        <v>15664</v>
      </c>
      <c r="B4571" s="84">
        <v>2</v>
      </c>
      <c r="C4571" s="122">
        <v>0</v>
      </c>
      <c r="D4571" s="84" t="s">
        <v>12127</v>
      </c>
      <c r="E4571" s="84" t="b">
        <v>0</v>
      </c>
      <c r="F4571" s="84" t="b">
        <v>0</v>
      </c>
      <c r="G4571" s="84" t="b">
        <v>0</v>
      </c>
    </row>
    <row r="4572" spans="1:7" x14ac:dyDescent="0.25">
      <c r="A4572" s="84" t="s">
        <v>15665</v>
      </c>
      <c r="B4572" s="84">
        <v>2</v>
      </c>
      <c r="C4572" s="122">
        <v>0</v>
      </c>
      <c r="D4572" s="84" t="s">
        <v>12127</v>
      </c>
      <c r="E4572" s="84" t="b">
        <v>0</v>
      </c>
      <c r="F4572" s="84" t="b">
        <v>0</v>
      </c>
      <c r="G4572" s="84" t="b">
        <v>0</v>
      </c>
    </row>
    <row r="4573" spans="1:7" x14ac:dyDescent="0.25">
      <c r="A4573" s="84" t="s">
        <v>14947</v>
      </c>
      <c r="B4573" s="84">
        <v>2</v>
      </c>
      <c r="C4573" s="122">
        <v>0</v>
      </c>
      <c r="D4573" s="84" t="s">
        <v>12127</v>
      </c>
      <c r="E4573" s="84" t="b">
        <v>0</v>
      </c>
      <c r="F4573" s="84" t="b">
        <v>0</v>
      </c>
      <c r="G4573" s="84" t="b">
        <v>0</v>
      </c>
    </row>
    <row r="4574" spans="1:7" x14ac:dyDescent="0.25">
      <c r="A4574" s="84" t="s">
        <v>12384</v>
      </c>
      <c r="B4574" s="84">
        <v>2</v>
      </c>
      <c r="C4574" s="122">
        <v>0</v>
      </c>
      <c r="D4574" s="84" t="s">
        <v>12127</v>
      </c>
      <c r="E4574" s="84" t="b">
        <v>0</v>
      </c>
      <c r="F4574" s="84" t="b">
        <v>0</v>
      </c>
      <c r="G4574" s="84" t="b">
        <v>0</v>
      </c>
    </row>
    <row r="4575" spans="1:7" x14ac:dyDescent="0.25">
      <c r="A4575" s="84" t="s">
        <v>14723</v>
      </c>
      <c r="B4575" s="84">
        <v>2</v>
      </c>
      <c r="C4575" s="122">
        <v>0</v>
      </c>
      <c r="D4575" s="84" t="s">
        <v>12127</v>
      </c>
      <c r="E4575" s="84" t="b">
        <v>0</v>
      </c>
      <c r="F4575" s="84" t="b">
        <v>0</v>
      </c>
      <c r="G4575" s="84" t="b">
        <v>0</v>
      </c>
    </row>
    <row r="4576" spans="1:7" x14ac:dyDescent="0.25">
      <c r="A4576" s="84" t="s">
        <v>14687</v>
      </c>
      <c r="B4576" s="84">
        <v>2</v>
      </c>
      <c r="C4576" s="122">
        <v>0</v>
      </c>
      <c r="D4576" s="84" t="s">
        <v>12128</v>
      </c>
      <c r="E4576" s="84" t="b">
        <v>0</v>
      </c>
      <c r="F4576" s="84" t="b">
        <v>0</v>
      </c>
      <c r="G4576" s="84" t="b">
        <v>0</v>
      </c>
    </row>
    <row r="4577" spans="1:7" x14ac:dyDescent="0.25">
      <c r="A4577" s="84" t="s">
        <v>15670</v>
      </c>
      <c r="B4577" s="84">
        <v>2</v>
      </c>
      <c r="C4577" s="122">
        <v>0</v>
      </c>
      <c r="D4577" s="84" t="s">
        <v>12128</v>
      </c>
      <c r="E4577" s="84" t="b">
        <v>0</v>
      </c>
      <c r="F4577" s="84" t="b">
        <v>0</v>
      </c>
      <c r="G4577" s="84" t="b">
        <v>0</v>
      </c>
    </row>
    <row r="4578" spans="1:7" x14ac:dyDescent="0.25">
      <c r="A4578" s="84" t="s">
        <v>15671</v>
      </c>
      <c r="B4578" s="84">
        <v>2</v>
      </c>
      <c r="C4578" s="122">
        <v>0</v>
      </c>
      <c r="D4578" s="84" t="s">
        <v>12128</v>
      </c>
      <c r="E4578" s="84" t="b">
        <v>0</v>
      </c>
      <c r="F4578" s="84" t="b">
        <v>0</v>
      </c>
      <c r="G4578" s="84" t="b">
        <v>0</v>
      </c>
    </row>
    <row r="4579" spans="1:7" x14ac:dyDescent="0.25">
      <c r="A4579" s="84" t="s">
        <v>15672</v>
      </c>
      <c r="B4579" s="84">
        <v>2</v>
      </c>
      <c r="C4579" s="122">
        <v>0</v>
      </c>
      <c r="D4579" s="84" t="s">
        <v>12128</v>
      </c>
      <c r="E4579" s="84" t="b">
        <v>0</v>
      </c>
      <c r="F4579" s="84" t="b">
        <v>0</v>
      </c>
      <c r="G4579" s="84" t="b">
        <v>0</v>
      </c>
    </row>
    <row r="4580" spans="1:7" x14ac:dyDescent="0.25">
      <c r="A4580" s="84" t="s">
        <v>15673</v>
      </c>
      <c r="B4580" s="84">
        <v>2</v>
      </c>
      <c r="C4580" s="122">
        <v>0</v>
      </c>
      <c r="D4580" s="84" t="s">
        <v>12128</v>
      </c>
      <c r="E4580" s="84" t="b">
        <v>0</v>
      </c>
      <c r="F4580" s="84" t="b">
        <v>0</v>
      </c>
      <c r="G4580" s="84" t="b">
        <v>0</v>
      </c>
    </row>
    <row r="4581" spans="1:7" x14ac:dyDescent="0.25">
      <c r="A4581" s="84" t="s">
        <v>15674</v>
      </c>
      <c r="B4581" s="84">
        <v>2</v>
      </c>
      <c r="C4581" s="122">
        <v>0</v>
      </c>
      <c r="D4581" s="84" t="s">
        <v>12128</v>
      </c>
      <c r="E4581" s="84" t="b">
        <v>1</v>
      </c>
      <c r="F4581" s="84" t="b">
        <v>0</v>
      </c>
      <c r="G4581" s="84" t="b">
        <v>0</v>
      </c>
    </row>
    <row r="4582" spans="1:7" x14ac:dyDescent="0.25">
      <c r="A4582" s="84" t="s">
        <v>14281</v>
      </c>
      <c r="B4582" s="84">
        <v>2</v>
      </c>
      <c r="C4582" s="122">
        <v>0</v>
      </c>
      <c r="D4582" s="84" t="s">
        <v>12128</v>
      </c>
      <c r="E4582" s="84" t="b">
        <v>0</v>
      </c>
      <c r="F4582" s="84" t="b">
        <v>0</v>
      </c>
      <c r="G4582" s="84" t="b">
        <v>0</v>
      </c>
    </row>
    <row r="4583" spans="1:7" x14ac:dyDescent="0.25">
      <c r="A4583" s="84" t="s">
        <v>12295</v>
      </c>
      <c r="B4583" s="84">
        <v>2</v>
      </c>
      <c r="C4583" s="122">
        <v>0</v>
      </c>
      <c r="D4583" s="84" t="s">
        <v>12128</v>
      </c>
      <c r="E4583" s="84" t="b">
        <v>0</v>
      </c>
      <c r="F4583" s="84" t="b">
        <v>0</v>
      </c>
      <c r="G4583" s="84" t="b">
        <v>0</v>
      </c>
    </row>
    <row r="4584" spans="1:7" x14ac:dyDescent="0.25">
      <c r="A4584" s="84" t="s">
        <v>14456</v>
      </c>
      <c r="B4584" s="84">
        <v>2</v>
      </c>
      <c r="C4584" s="122">
        <v>0</v>
      </c>
      <c r="D4584" s="84" t="s">
        <v>12128</v>
      </c>
      <c r="E4584" s="84" t="b">
        <v>0</v>
      </c>
      <c r="F4584" s="84" t="b">
        <v>0</v>
      </c>
      <c r="G4584" s="84" t="b">
        <v>0</v>
      </c>
    </row>
    <row r="4585" spans="1:7" x14ac:dyDescent="0.25">
      <c r="A4585" s="84" t="s">
        <v>15675</v>
      </c>
      <c r="B4585" s="84">
        <v>2</v>
      </c>
      <c r="C4585" s="122">
        <v>0</v>
      </c>
      <c r="D4585" s="84" t="s">
        <v>12128</v>
      </c>
      <c r="E4585" s="84" t="b">
        <v>0</v>
      </c>
      <c r="F4585" s="84" t="b">
        <v>0</v>
      </c>
      <c r="G4585" s="84" t="b">
        <v>0</v>
      </c>
    </row>
    <row r="4586" spans="1:7" x14ac:dyDescent="0.25">
      <c r="A4586" s="84" t="s">
        <v>14380</v>
      </c>
      <c r="B4586" s="84">
        <v>2</v>
      </c>
      <c r="C4586" s="122">
        <v>0</v>
      </c>
      <c r="D4586" s="84" t="s">
        <v>12129</v>
      </c>
      <c r="E4586" s="84" t="b">
        <v>0</v>
      </c>
      <c r="F4586" s="84" t="b">
        <v>0</v>
      </c>
      <c r="G4586" s="84" t="b">
        <v>0</v>
      </c>
    </row>
    <row r="4587" spans="1:7" x14ac:dyDescent="0.25">
      <c r="A4587" s="84" t="s">
        <v>14863</v>
      </c>
      <c r="B4587" s="84">
        <v>2</v>
      </c>
      <c r="C4587" s="122">
        <v>0</v>
      </c>
      <c r="D4587" s="84" t="s">
        <v>12129</v>
      </c>
      <c r="E4587" s="84" t="b">
        <v>0</v>
      </c>
      <c r="F4587" s="84" t="b">
        <v>0</v>
      </c>
      <c r="G4587" s="84" t="b">
        <v>0</v>
      </c>
    </row>
    <row r="4588" spans="1:7" x14ac:dyDescent="0.25">
      <c r="A4588" s="84" t="s">
        <v>15687</v>
      </c>
      <c r="B4588" s="84">
        <v>2</v>
      </c>
      <c r="C4588" s="122">
        <v>0</v>
      </c>
      <c r="D4588" s="84" t="s">
        <v>12129</v>
      </c>
      <c r="E4588" s="84" t="b">
        <v>0</v>
      </c>
      <c r="F4588" s="84" t="b">
        <v>0</v>
      </c>
      <c r="G4588" s="84" t="b">
        <v>0</v>
      </c>
    </row>
    <row r="4589" spans="1:7" x14ac:dyDescent="0.25">
      <c r="A4589" s="84" t="s">
        <v>15688</v>
      </c>
      <c r="B4589" s="84">
        <v>2</v>
      </c>
      <c r="C4589" s="122">
        <v>0</v>
      </c>
      <c r="D4589" s="84" t="s">
        <v>12129</v>
      </c>
      <c r="E4589" s="84" t="b">
        <v>0</v>
      </c>
      <c r="F4589" s="84" t="b">
        <v>0</v>
      </c>
      <c r="G4589" s="84" t="b">
        <v>0</v>
      </c>
    </row>
    <row r="4590" spans="1:7" x14ac:dyDescent="0.25">
      <c r="A4590" s="84" t="s">
        <v>14508</v>
      </c>
      <c r="B4590" s="84">
        <v>2</v>
      </c>
      <c r="C4590" s="122">
        <v>0</v>
      </c>
      <c r="D4590" s="84" t="s">
        <v>12129</v>
      </c>
      <c r="E4590" s="84" t="b">
        <v>0</v>
      </c>
      <c r="F4590" s="84" t="b">
        <v>0</v>
      </c>
      <c r="G4590" s="84" t="b">
        <v>0</v>
      </c>
    </row>
    <row r="4591" spans="1:7" x14ac:dyDescent="0.25">
      <c r="A4591" s="84" t="s">
        <v>14338</v>
      </c>
      <c r="B4591" s="84">
        <v>2</v>
      </c>
      <c r="C4591" s="122">
        <v>0</v>
      </c>
      <c r="D4591" s="84" t="s">
        <v>12129</v>
      </c>
      <c r="E4591" s="84" t="b">
        <v>0</v>
      </c>
      <c r="F4591" s="84" t="b">
        <v>0</v>
      </c>
      <c r="G4591" s="84" t="b">
        <v>0</v>
      </c>
    </row>
    <row r="4592" spans="1:7" x14ac:dyDescent="0.25">
      <c r="A4592" s="84" t="s">
        <v>14808</v>
      </c>
      <c r="B4592" s="84">
        <v>2</v>
      </c>
      <c r="C4592" s="122">
        <v>0</v>
      </c>
      <c r="D4592" s="84" t="s">
        <v>12129</v>
      </c>
      <c r="E4592" s="84" t="b">
        <v>0</v>
      </c>
      <c r="F4592" s="84" t="b">
        <v>0</v>
      </c>
      <c r="G4592" s="84" t="b">
        <v>0</v>
      </c>
    </row>
    <row r="4593" spans="1:7" x14ac:dyDescent="0.25">
      <c r="A4593" s="84" t="s">
        <v>12350</v>
      </c>
      <c r="B4593" s="84">
        <v>2</v>
      </c>
      <c r="C4593" s="122">
        <v>0</v>
      </c>
      <c r="D4593" s="84" t="s">
        <v>12129</v>
      </c>
      <c r="E4593" s="84" t="b">
        <v>0</v>
      </c>
      <c r="F4593" s="84" t="b">
        <v>0</v>
      </c>
      <c r="G4593" s="84" t="b">
        <v>0</v>
      </c>
    </row>
    <row r="4594" spans="1:7" x14ac:dyDescent="0.25">
      <c r="A4594" s="84" t="s">
        <v>12369</v>
      </c>
      <c r="B4594" s="84">
        <v>2</v>
      </c>
      <c r="C4594" s="122">
        <v>0</v>
      </c>
      <c r="D4594" s="84" t="s">
        <v>12129</v>
      </c>
      <c r="E4594" s="84" t="b">
        <v>0</v>
      </c>
      <c r="F4594" s="84" t="b">
        <v>0</v>
      </c>
      <c r="G4594" s="84" t="b">
        <v>0</v>
      </c>
    </row>
    <row r="4595" spans="1:7" x14ac:dyDescent="0.25">
      <c r="A4595" s="84" t="s">
        <v>15689</v>
      </c>
      <c r="B4595" s="84">
        <v>2</v>
      </c>
      <c r="C4595" s="122">
        <v>0</v>
      </c>
      <c r="D4595" s="84" t="s">
        <v>12129</v>
      </c>
      <c r="E4595" s="84" t="b">
        <v>0</v>
      </c>
      <c r="F4595" s="84" t="b">
        <v>0</v>
      </c>
      <c r="G4595" s="84" t="b">
        <v>0</v>
      </c>
    </row>
    <row r="4596" spans="1:7" x14ac:dyDescent="0.25">
      <c r="A4596" s="84" t="s">
        <v>15690</v>
      </c>
      <c r="B4596" s="84">
        <v>2</v>
      </c>
      <c r="C4596" s="122">
        <v>0</v>
      </c>
      <c r="D4596" s="84" t="s">
        <v>12129</v>
      </c>
      <c r="E4596" s="84" t="b">
        <v>0</v>
      </c>
      <c r="F4596" s="84" t="b">
        <v>0</v>
      </c>
      <c r="G4596" s="84" t="b">
        <v>0</v>
      </c>
    </row>
    <row r="4597" spans="1:7" x14ac:dyDescent="0.25">
      <c r="A4597" s="84" t="s">
        <v>14709</v>
      </c>
      <c r="B4597" s="84">
        <v>2</v>
      </c>
      <c r="C4597" s="122">
        <v>0</v>
      </c>
      <c r="D4597" s="84" t="s">
        <v>12130</v>
      </c>
      <c r="E4597" s="84" t="b">
        <v>0</v>
      </c>
      <c r="F4597" s="84" t="b">
        <v>0</v>
      </c>
      <c r="G4597" s="84" t="b">
        <v>0</v>
      </c>
    </row>
    <row r="4598" spans="1:7" x14ac:dyDescent="0.25">
      <c r="A4598" s="84" t="s">
        <v>14377</v>
      </c>
      <c r="B4598" s="84">
        <v>2</v>
      </c>
      <c r="C4598" s="122">
        <v>0</v>
      </c>
      <c r="D4598" s="84" t="s">
        <v>12130</v>
      </c>
      <c r="E4598" s="84" t="b">
        <v>0</v>
      </c>
      <c r="F4598" s="84" t="b">
        <v>0</v>
      </c>
      <c r="G4598" s="84" t="b">
        <v>0</v>
      </c>
    </row>
    <row r="4599" spans="1:7" x14ac:dyDescent="0.25">
      <c r="A4599" s="84" t="s">
        <v>12296</v>
      </c>
      <c r="B4599" s="84">
        <v>5</v>
      </c>
      <c r="C4599" s="122">
        <v>0</v>
      </c>
      <c r="D4599" s="84" t="s">
        <v>12133</v>
      </c>
      <c r="E4599" s="84" t="b">
        <v>0</v>
      </c>
      <c r="F4599" s="84" t="b">
        <v>0</v>
      </c>
      <c r="G4599" s="84" t="b">
        <v>0</v>
      </c>
    </row>
    <row r="4600" spans="1:7" x14ac:dyDescent="0.25">
      <c r="A4600" s="84" t="s">
        <v>12350</v>
      </c>
      <c r="B4600" s="84">
        <v>4</v>
      </c>
      <c r="C4600" s="122">
        <v>0</v>
      </c>
      <c r="D4600" s="84" t="s">
        <v>12133</v>
      </c>
      <c r="E4600" s="84" t="b">
        <v>0</v>
      </c>
      <c r="F4600" s="84" t="b">
        <v>0</v>
      </c>
      <c r="G4600" s="84" t="b">
        <v>0</v>
      </c>
    </row>
    <row r="4601" spans="1:7" x14ac:dyDescent="0.25">
      <c r="A4601" s="84" t="s">
        <v>12369</v>
      </c>
      <c r="B4601" s="84">
        <v>2</v>
      </c>
      <c r="C4601" s="122">
        <v>0</v>
      </c>
      <c r="D4601" s="84" t="s">
        <v>12133</v>
      </c>
      <c r="E4601" s="84" t="b">
        <v>0</v>
      </c>
      <c r="F4601" s="84" t="b">
        <v>0</v>
      </c>
      <c r="G4601" s="84" t="b">
        <v>0</v>
      </c>
    </row>
    <row r="4602" spans="1:7" x14ac:dyDescent="0.25">
      <c r="A4602" s="84" t="s">
        <v>14588</v>
      </c>
      <c r="B4602" s="84">
        <v>2</v>
      </c>
      <c r="C4602" s="122">
        <v>0</v>
      </c>
      <c r="D4602" s="84" t="s">
        <v>12133</v>
      </c>
      <c r="E4602" s="84" t="b">
        <v>0</v>
      </c>
      <c r="F4602" s="84" t="b">
        <v>0</v>
      </c>
      <c r="G4602" s="84" t="b">
        <v>0</v>
      </c>
    </row>
    <row r="4603" spans="1:7" x14ac:dyDescent="0.25">
      <c r="A4603" s="84" t="s">
        <v>731</v>
      </c>
      <c r="B4603" s="84">
        <v>2</v>
      </c>
      <c r="C4603" s="122">
        <v>0</v>
      </c>
      <c r="D4603" s="84" t="s">
        <v>12133</v>
      </c>
      <c r="E4603" s="84" t="b">
        <v>0</v>
      </c>
      <c r="F4603" s="84" t="b">
        <v>0</v>
      </c>
      <c r="G4603" s="84" t="b">
        <v>0</v>
      </c>
    </row>
    <row r="4604" spans="1:7" x14ac:dyDescent="0.25">
      <c r="A4604" s="84" t="s">
        <v>2679</v>
      </c>
      <c r="B4604" s="84">
        <v>2</v>
      </c>
      <c r="C4604" s="122">
        <v>0</v>
      </c>
      <c r="D4604" s="84" t="s">
        <v>12133</v>
      </c>
      <c r="E4604" s="84" t="b">
        <v>0</v>
      </c>
      <c r="F4604" s="84" t="b">
        <v>0</v>
      </c>
      <c r="G4604" s="84" t="b">
        <v>0</v>
      </c>
    </row>
    <row r="4605" spans="1:7" x14ac:dyDescent="0.25">
      <c r="A4605" s="84" t="s">
        <v>12258</v>
      </c>
      <c r="B4605" s="84">
        <v>3</v>
      </c>
      <c r="C4605" s="122">
        <v>0</v>
      </c>
      <c r="D4605" s="84" t="s">
        <v>12134</v>
      </c>
      <c r="E4605" s="84" t="b">
        <v>0</v>
      </c>
      <c r="F4605" s="84" t="b">
        <v>0</v>
      </c>
      <c r="G4605" s="84" t="b">
        <v>0</v>
      </c>
    </row>
    <row r="4606" spans="1:7" x14ac:dyDescent="0.25">
      <c r="A4606" s="84" t="s">
        <v>14195</v>
      </c>
      <c r="B4606" s="84">
        <v>2</v>
      </c>
      <c r="C4606" s="122">
        <v>0</v>
      </c>
      <c r="D4606" s="84" t="s">
        <v>12134</v>
      </c>
      <c r="E4606" s="84" t="b">
        <v>0</v>
      </c>
      <c r="F4606" s="84" t="b">
        <v>0</v>
      </c>
      <c r="G4606" s="84" t="b">
        <v>0</v>
      </c>
    </row>
    <row r="4607" spans="1:7" x14ac:dyDescent="0.25">
      <c r="A4607" s="84" t="s">
        <v>2788</v>
      </c>
      <c r="B4607" s="84">
        <v>2</v>
      </c>
      <c r="C4607" s="122">
        <v>0</v>
      </c>
      <c r="D4607" s="84" t="s">
        <v>12134</v>
      </c>
      <c r="E4607" s="84" t="b">
        <v>0</v>
      </c>
      <c r="F4607" s="84" t="b">
        <v>0</v>
      </c>
      <c r="G4607" s="84" t="b">
        <v>0</v>
      </c>
    </row>
    <row r="4608" spans="1:7" x14ac:dyDescent="0.25">
      <c r="A4608" s="84" t="s">
        <v>14326</v>
      </c>
      <c r="B4608" s="84">
        <v>2</v>
      </c>
      <c r="C4608" s="122">
        <v>0</v>
      </c>
      <c r="D4608" s="84" t="s">
        <v>12134</v>
      </c>
      <c r="E4608" s="84" t="b">
        <v>0</v>
      </c>
      <c r="F4608" s="84" t="b">
        <v>0</v>
      </c>
      <c r="G4608" s="84" t="b">
        <v>0</v>
      </c>
    </row>
    <row r="4609" spans="1:7" x14ac:dyDescent="0.25">
      <c r="A4609" s="84" t="s">
        <v>14287</v>
      </c>
      <c r="B4609" s="84">
        <v>2</v>
      </c>
      <c r="C4609" s="122">
        <v>0</v>
      </c>
      <c r="D4609" s="84" t="s">
        <v>12134</v>
      </c>
      <c r="E4609" s="84" t="b">
        <v>0</v>
      </c>
      <c r="F4609" s="84" t="b">
        <v>0</v>
      </c>
      <c r="G4609" s="84" t="b">
        <v>0</v>
      </c>
    </row>
    <row r="4610" spans="1:7" x14ac:dyDescent="0.25">
      <c r="A4610" s="84" t="s">
        <v>12301</v>
      </c>
      <c r="B4610" s="84">
        <v>2</v>
      </c>
      <c r="C4610" s="122">
        <v>0</v>
      </c>
      <c r="D4610" s="84" t="s">
        <v>12134</v>
      </c>
      <c r="E4610" s="84" t="b">
        <v>0</v>
      </c>
      <c r="F4610" s="84" t="b">
        <v>0</v>
      </c>
      <c r="G4610" s="84" t="b">
        <v>0</v>
      </c>
    </row>
    <row r="4611" spans="1:7" x14ac:dyDescent="0.25">
      <c r="A4611" s="84" t="s">
        <v>2922</v>
      </c>
      <c r="B4611" s="84">
        <v>2</v>
      </c>
      <c r="C4611" s="122">
        <v>0</v>
      </c>
      <c r="D4611" s="84" t="s">
        <v>12134</v>
      </c>
      <c r="E4611" s="84" t="b">
        <v>0</v>
      </c>
      <c r="F4611" s="84" t="b">
        <v>0</v>
      </c>
      <c r="G4611" s="84" t="b">
        <v>0</v>
      </c>
    </row>
    <row r="4612" spans="1:7" x14ac:dyDescent="0.25">
      <c r="A4612" s="84" t="s">
        <v>14215</v>
      </c>
      <c r="B4612" s="84">
        <v>2</v>
      </c>
      <c r="C4612" s="122">
        <v>0</v>
      </c>
      <c r="D4612" s="84" t="s">
        <v>12134</v>
      </c>
      <c r="E4612" s="84" t="b">
        <v>0</v>
      </c>
      <c r="F4612" s="84" t="b">
        <v>0</v>
      </c>
      <c r="G4612" s="84" t="b">
        <v>0</v>
      </c>
    </row>
    <row r="4613" spans="1:7" x14ac:dyDescent="0.25">
      <c r="A4613" s="84" t="s">
        <v>2793</v>
      </c>
      <c r="B4613" s="84">
        <v>2</v>
      </c>
      <c r="C4613" s="122">
        <v>0</v>
      </c>
      <c r="D4613" s="84" t="s">
        <v>12134</v>
      </c>
      <c r="E4613" s="84" t="b">
        <v>0</v>
      </c>
      <c r="F4613" s="84" t="b">
        <v>0</v>
      </c>
      <c r="G4613" s="84" t="b">
        <v>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22"/>
  <sheetViews>
    <sheetView workbookViewId="0"/>
  </sheetViews>
  <sheetFormatPr defaultRowHeight="15" x14ac:dyDescent="0.25"/>
  <cols>
    <col min="1" max="1" width="9.5703125" customWidth="1"/>
    <col min="2" max="2" width="9.5703125" bestFit="1" customWidth="1"/>
    <col min="3" max="3" width="8.5703125" bestFit="1" customWidth="1"/>
    <col min="4" max="4" width="10.7109375" bestFit="1" customWidth="1"/>
    <col min="5" max="5" width="20.85546875" bestFit="1" customWidth="1"/>
    <col min="6" max="6" width="8.7109375" bestFit="1" customWidth="1"/>
    <col min="7" max="7" width="36.42578125" bestFit="1" customWidth="1"/>
    <col min="8" max="8" width="37.28515625" bestFit="1" customWidth="1"/>
    <col min="9" max="9" width="42" bestFit="1" customWidth="1"/>
    <col min="10" max="10" width="36.42578125" bestFit="1" customWidth="1"/>
    <col min="11" max="11" width="37.28515625" bestFit="1" customWidth="1"/>
    <col min="12" max="12" width="42" bestFit="1" customWidth="1"/>
  </cols>
  <sheetData>
    <row r="1" spans="1:12" ht="15" customHeight="1" x14ac:dyDescent="0.25">
      <c r="A1" s="13" t="s">
        <v>15747</v>
      </c>
      <c r="B1" s="13" t="s">
        <v>15748</v>
      </c>
      <c r="C1" s="13" t="s">
        <v>15741</v>
      </c>
      <c r="D1" s="13" t="s">
        <v>15742</v>
      </c>
      <c r="E1" s="13" t="s">
        <v>15749</v>
      </c>
      <c r="F1" s="13" t="s">
        <v>144</v>
      </c>
      <c r="G1" s="13" t="s">
        <v>15750</v>
      </c>
      <c r="H1" s="13" t="s">
        <v>15751</v>
      </c>
      <c r="I1" s="13" t="s">
        <v>15752</v>
      </c>
      <c r="J1" s="13" t="s">
        <v>15753</v>
      </c>
      <c r="K1" s="13" t="s">
        <v>15754</v>
      </c>
      <c r="L1" s="13" t="s">
        <v>15755</v>
      </c>
    </row>
    <row r="2" spans="1:12" x14ac:dyDescent="0.25">
      <c r="A2" s="84" t="s">
        <v>12350</v>
      </c>
      <c r="B2" s="84" t="s">
        <v>12369</v>
      </c>
      <c r="C2" s="84">
        <v>128</v>
      </c>
      <c r="D2" s="122">
        <v>7.4988157661431522E-3</v>
      </c>
      <c r="E2" s="122">
        <v>1.7441341046630447</v>
      </c>
      <c r="F2" s="84" t="s">
        <v>15743</v>
      </c>
      <c r="G2" s="84" t="b">
        <v>0</v>
      </c>
      <c r="H2" s="84" t="b">
        <v>0</v>
      </c>
      <c r="I2" s="84" t="b">
        <v>0</v>
      </c>
      <c r="J2" s="84" t="b">
        <v>0</v>
      </c>
      <c r="K2" s="84" t="b">
        <v>0</v>
      </c>
      <c r="L2" s="84" t="b">
        <v>0</v>
      </c>
    </row>
    <row r="3" spans="1:12" x14ac:dyDescent="0.25">
      <c r="A3" s="84" t="s">
        <v>2917</v>
      </c>
      <c r="B3" s="84" t="s">
        <v>2788</v>
      </c>
      <c r="C3" s="84">
        <v>105</v>
      </c>
      <c r="D3" s="122">
        <v>6.6241764805895203E-3</v>
      </c>
      <c r="E3" s="122">
        <v>1.4329247729632497</v>
      </c>
      <c r="F3" s="84" t="s">
        <v>15743</v>
      </c>
      <c r="G3" s="84" t="b">
        <v>0</v>
      </c>
      <c r="H3" s="84" t="b">
        <v>0</v>
      </c>
      <c r="I3" s="84" t="b">
        <v>0</v>
      </c>
      <c r="J3" s="84" t="b">
        <v>0</v>
      </c>
      <c r="K3" s="84" t="b">
        <v>0</v>
      </c>
      <c r="L3" s="84" t="b">
        <v>0</v>
      </c>
    </row>
    <row r="4" spans="1:12" x14ac:dyDescent="0.25">
      <c r="A4" s="84" t="s">
        <v>14188</v>
      </c>
      <c r="B4" s="84" t="s">
        <v>14189</v>
      </c>
      <c r="C4" s="84">
        <v>104</v>
      </c>
      <c r="D4" s="122">
        <v>6.5867919766043406E-3</v>
      </c>
      <c r="E4" s="122">
        <v>2.1355641550400675</v>
      </c>
      <c r="F4" s="84" t="s">
        <v>15743</v>
      </c>
      <c r="G4" s="84" t="b">
        <v>0</v>
      </c>
      <c r="H4" s="84" t="b">
        <v>0</v>
      </c>
      <c r="I4" s="84" t="b">
        <v>0</v>
      </c>
      <c r="J4" s="84" t="b">
        <v>0</v>
      </c>
      <c r="K4" s="84" t="b">
        <v>0</v>
      </c>
      <c r="L4" s="84" t="b">
        <v>0</v>
      </c>
    </row>
    <row r="5" spans="1:12" x14ac:dyDescent="0.25">
      <c r="A5" s="84" t="s">
        <v>2788</v>
      </c>
      <c r="B5" s="84" t="s">
        <v>14190</v>
      </c>
      <c r="C5" s="84">
        <v>104</v>
      </c>
      <c r="D5" s="122">
        <v>6.5867919766043406E-3</v>
      </c>
      <c r="E5" s="122">
        <v>1.5816239483791199</v>
      </c>
      <c r="F5" s="84" t="s">
        <v>15743</v>
      </c>
      <c r="G5" s="84" t="b">
        <v>0</v>
      </c>
      <c r="H5" s="84" t="b">
        <v>0</v>
      </c>
      <c r="I5" s="84" t="b">
        <v>0</v>
      </c>
      <c r="J5" s="84" t="b">
        <v>0</v>
      </c>
      <c r="K5" s="84" t="b">
        <v>0</v>
      </c>
      <c r="L5" s="84" t="b">
        <v>0</v>
      </c>
    </row>
    <row r="6" spans="1:12" x14ac:dyDescent="0.25">
      <c r="A6" s="84" t="s">
        <v>14190</v>
      </c>
      <c r="B6" s="84" t="s">
        <v>14188</v>
      </c>
      <c r="C6" s="84">
        <v>103</v>
      </c>
      <c r="D6" s="122">
        <v>6.5491591393157652E-3</v>
      </c>
      <c r="E6" s="122">
        <v>2.1477584566346284</v>
      </c>
      <c r="F6" s="84" t="s">
        <v>15743</v>
      </c>
      <c r="G6" s="84" t="b">
        <v>0</v>
      </c>
      <c r="H6" s="84" t="b">
        <v>0</v>
      </c>
      <c r="I6" s="84" t="b">
        <v>0</v>
      </c>
      <c r="J6" s="84" t="b">
        <v>0</v>
      </c>
      <c r="K6" s="84" t="b">
        <v>0</v>
      </c>
      <c r="L6" s="84" t="b">
        <v>0</v>
      </c>
    </row>
    <row r="7" spans="1:12" x14ac:dyDescent="0.25">
      <c r="A7" s="84" t="s">
        <v>12259</v>
      </c>
      <c r="B7" s="84" t="s">
        <v>731</v>
      </c>
      <c r="C7" s="84">
        <v>102</v>
      </c>
      <c r="D7" s="122">
        <v>6.5112755576454536E-3</v>
      </c>
      <c r="E7" s="122">
        <v>1.1706884677275455</v>
      </c>
      <c r="F7" s="84" t="s">
        <v>15743</v>
      </c>
      <c r="G7" s="84" t="b">
        <v>0</v>
      </c>
      <c r="H7" s="84" t="b">
        <v>0</v>
      </c>
      <c r="I7" s="84" t="b">
        <v>0</v>
      </c>
      <c r="J7" s="84" t="b">
        <v>0</v>
      </c>
      <c r="K7" s="84" t="b">
        <v>0</v>
      </c>
      <c r="L7" s="84" t="b">
        <v>0</v>
      </c>
    </row>
    <row r="8" spans="1:12" x14ac:dyDescent="0.25">
      <c r="A8" s="84" t="s">
        <v>14191</v>
      </c>
      <c r="B8" s="84" t="s">
        <v>14192</v>
      </c>
      <c r="C8" s="84">
        <v>97</v>
      </c>
      <c r="D8" s="122">
        <v>6.318008706103129E-3</v>
      </c>
      <c r="E8" s="122">
        <v>2.2065755221202168</v>
      </c>
      <c r="F8" s="84" t="s">
        <v>15743</v>
      </c>
      <c r="G8" s="84" t="b">
        <v>0</v>
      </c>
      <c r="H8" s="84" t="b">
        <v>0</v>
      </c>
      <c r="I8" s="84" t="b">
        <v>0</v>
      </c>
      <c r="J8" s="84" t="b">
        <v>0</v>
      </c>
      <c r="K8" s="84" t="b">
        <v>0</v>
      </c>
      <c r="L8" s="84" t="b">
        <v>0</v>
      </c>
    </row>
    <row r="9" spans="1:12" x14ac:dyDescent="0.25">
      <c r="A9" s="84" t="s">
        <v>14192</v>
      </c>
      <c r="B9" s="84" t="s">
        <v>12259</v>
      </c>
      <c r="C9" s="84">
        <v>97</v>
      </c>
      <c r="D9" s="122">
        <v>6.318008706103129E-3</v>
      </c>
      <c r="E9" s="122">
        <v>2.1402688129030421</v>
      </c>
      <c r="F9" s="84" t="s">
        <v>15743</v>
      </c>
      <c r="G9" s="84" t="b">
        <v>0</v>
      </c>
      <c r="H9" s="84" t="b">
        <v>0</v>
      </c>
      <c r="I9" s="84" t="b">
        <v>0</v>
      </c>
      <c r="J9" s="84" t="b">
        <v>0</v>
      </c>
      <c r="K9" s="84" t="b">
        <v>0</v>
      </c>
      <c r="L9" s="84" t="b">
        <v>0</v>
      </c>
    </row>
    <row r="10" spans="1:12" x14ac:dyDescent="0.25">
      <c r="A10" s="84" t="s">
        <v>12350</v>
      </c>
      <c r="B10" s="84" t="s">
        <v>12296</v>
      </c>
      <c r="C10" s="84">
        <v>96</v>
      </c>
      <c r="D10" s="122">
        <v>6.3045289952213049E-3</v>
      </c>
      <c r="E10" s="122">
        <v>1.6028049518665755</v>
      </c>
      <c r="F10" s="84" t="s">
        <v>15743</v>
      </c>
      <c r="G10" s="84" t="b">
        <v>0</v>
      </c>
      <c r="H10" s="84" t="b">
        <v>0</v>
      </c>
      <c r="I10" s="84" t="b">
        <v>0</v>
      </c>
      <c r="J10" s="84" t="b">
        <v>0</v>
      </c>
      <c r="K10" s="84" t="b">
        <v>0</v>
      </c>
      <c r="L10" s="84" t="b">
        <v>0</v>
      </c>
    </row>
    <row r="11" spans="1:12" x14ac:dyDescent="0.25">
      <c r="A11" s="84" t="s">
        <v>14189</v>
      </c>
      <c r="B11" s="84" t="s">
        <v>12258</v>
      </c>
      <c r="C11" s="84">
        <v>95</v>
      </c>
      <c r="D11" s="122">
        <v>6.2388568181877494E-3</v>
      </c>
      <c r="E11" s="122">
        <v>1.9655958249344185</v>
      </c>
      <c r="F11" s="84" t="s">
        <v>15743</v>
      </c>
      <c r="G11" s="84" t="b">
        <v>0</v>
      </c>
      <c r="H11" s="84" t="b">
        <v>0</v>
      </c>
      <c r="I11" s="84" t="b">
        <v>0</v>
      </c>
      <c r="J11" s="84" t="b">
        <v>0</v>
      </c>
      <c r="K11" s="84" t="b">
        <v>0</v>
      </c>
      <c r="L11" s="84" t="b">
        <v>0</v>
      </c>
    </row>
    <row r="12" spans="1:12" x14ac:dyDescent="0.25">
      <c r="A12" s="84" t="s">
        <v>2922</v>
      </c>
      <c r="B12" s="84" t="s">
        <v>14191</v>
      </c>
      <c r="C12" s="84">
        <v>95</v>
      </c>
      <c r="D12" s="122">
        <v>6.2388568181877494E-3</v>
      </c>
      <c r="E12" s="122">
        <v>1.8478393935605351</v>
      </c>
      <c r="F12" s="84" t="s">
        <v>15743</v>
      </c>
      <c r="G12" s="84" t="b">
        <v>0</v>
      </c>
      <c r="H12" s="84" t="b">
        <v>0</v>
      </c>
      <c r="I12" s="84" t="b">
        <v>0</v>
      </c>
      <c r="J12" s="84" t="b">
        <v>0</v>
      </c>
      <c r="K12" s="84" t="b">
        <v>0</v>
      </c>
      <c r="L12" s="84" t="b">
        <v>0</v>
      </c>
    </row>
    <row r="13" spans="1:12" x14ac:dyDescent="0.25">
      <c r="A13" s="84" t="s">
        <v>14193</v>
      </c>
      <c r="B13" s="84" t="s">
        <v>14194</v>
      </c>
      <c r="C13" s="84">
        <v>91</v>
      </c>
      <c r="D13" s="122">
        <v>6.0772671454998664E-3</v>
      </c>
      <c r="E13" s="122">
        <v>2.2061820948647726</v>
      </c>
      <c r="F13" s="84" t="s">
        <v>15743</v>
      </c>
      <c r="G13" s="84" t="b">
        <v>0</v>
      </c>
      <c r="H13" s="84" t="b">
        <v>0</v>
      </c>
      <c r="I13" s="84" t="b">
        <v>0</v>
      </c>
      <c r="J13" s="84" t="b">
        <v>0</v>
      </c>
      <c r="K13" s="84" t="b">
        <v>0</v>
      </c>
      <c r="L13" s="84" t="b">
        <v>0</v>
      </c>
    </row>
    <row r="14" spans="1:12" x14ac:dyDescent="0.25">
      <c r="A14" s="84" t="s">
        <v>731</v>
      </c>
      <c r="B14" s="84" t="s">
        <v>8296</v>
      </c>
      <c r="C14" s="84">
        <v>88</v>
      </c>
      <c r="D14" s="122">
        <v>5.9531050825330101E-3</v>
      </c>
      <c r="E14" s="122">
        <v>1.3057299560507256</v>
      </c>
      <c r="F14" s="84" t="s">
        <v>15743</v>
      </c>
      <c r="G14" s="84" t="b">
        <v>0</v>
      </c>
      <c r="H14" s="84" t="b">
        <v>0</v>
      </c>
      <c r="I14" s="84" t="b">
        <v>0</v>
      </c>
      <c r="J14" s="84" t="b">
        <v>0</v>
      </c>
      <c r="K14" s="84" t="b">
        <v>0</v>
      </c>
      <c r="L14" s="84" t="b">
        <v>0</v>
      </c>
    </row>
    <row r="15" spans="1:12" x14ac:dyDescent="0.25">
      <c r="A15" s="84" t="s">
        <v>14196</v>
      </c>
      <c r="B15" s="84" t="s">
        <v>2922</v>
      </c>
      <c r="C15" s="84">
        <v>85</v>
      </c>
      <c r="D15" s="122">
        <v>5.8263011850927518E-3</v>
      </c>
      <c r="E15" s="122">
        <v>1.8103349265120292</v>
      </c>
      <c r="F15" s="84" t="s">
        <v>15743</v>
      </c>
      <c r="G15" s="84" t="b">
        <v>0</v>
      </c>
      <c r="H15" s="84" t="b">
        <v>0</v>
      </c>
      <c r="I15" s="84" t="b">
        <v>0</v>
      </c>
      <c r="J15" s="84" t="b">
        <v>0</v>
      </c>
      <c r="K15" s="84" t="b">
        <v>0</v>
      </c>
      <c r="L15" s="84" t="b">
        <v>0</v>
      </c>
    </row>
    <row r="16" spans="1:12" x14ac:dyDescent="0.25">
      <c r="A16" s="84" t="s">
        <v>2679</v>
      </c>
      <c r="B16" s="84" t="s">
        <v>731</v>
      </c>
      <c r="C16" s="84">
        <v>83</v>
      </c>
      <c r="D16" s="122">
        <v>5.7402517767870028E-3</v>
      </c>
      <c r="E16" s="122">
        <v>0.71927148385430373</v>
      </c>
      <c r="F16" s="84" t="s">
        <v>15743</v>
      </c>
      <c r="G16" s="84" t="b">
        <v>0</v>
      </c>
      <c r="H16" s="84" t="b">
        <v>0</v>
      </c>
      <c r="I16" s="84" t="b">
        <v>0</v>
      </c>
      <c r="J16" s="84" t="b">
        <v>0</v>
      </c>
      <c r="K16" s="84" t="b">
        <v>0</v>
      </c>
      <c r="L16" s="84" t="b">
        <v>0</v>
      </c>
    </row>
    <row r="17" spans="1:12" x14ac:dyDescent="0.25">
      <c r="A17" s="84" t="s">
        <v>8296</v>
      </c>
      <c r="B17" s="84" t="s">
        <v>14193</v>
      </c>
      <c r="C17" s="84">
        <v>83</v>
      </c>
      <c r="D17" s="122">
        <v>5.7402517767870028E-3</v>
      </c>
      <c r="E17" s="122">
        <v>2.1911551632527231</v>
      </c>
      <c r="F17" s="84" t="s">
        <v>15743</v>
      </c>
      <c r="G17" s="84" t="b">
        <v>0</v>
      </c>
      <c r="H17" s="84" t="b">
        <v>0</v>
      </c>
      <c r="I17" s="84" t="b">
        <v>0</v>
      </c>
      <c r="J17" s="84" t="b">
        <v>0</v>
      </c>
      <c r="K17" s="84" t="b">
        <v>0</v>
      </c>
      <c r="L17" s="84" t="b">
        <v>0</v>
      </c>
    </row>
    <row r="18" spans="1:12" x14ac:dyDescent="0.25">
      <c r="A18" s="84" t="s">
        <v>12258</v>
      </c>
      <c r="B18" s="84" t="s">
        <v>14197</v>
      </c>
      <c r="C18" s="84">
        <v>73</v>
      </c>
      <c r="D18" s="122">
        <v>5.2906944228127955E-3</v>
      </c>
      <c r="E18" s="122">
        <v>2.0289944006020244</v>
      </c>
      <c r="F18" s="84" t="s">
        <v>15743</v>
      </c>
      <c r="G18" s="84" t="b">
        <v>0</v>
      </c>
      <c r="H18" s="84" t="b">
        <v>0</v>
      </c>
      <c r="I18" s="84" t="b">
        <v>0</v>
      </c>
      <c r="J18" s="84" t="b">
        <v>0</v>
      </c>
      <c r="K18" s="84" t="b">
        <v>0</v>
      </c>
      <c r="L18" s="84" t="b">
        <v>0</v>
      </c>
    </row>
    <row r="19" spans="1:12" x14ac:dyDescent="0.25">
      <c r="A19" s="84" t="s">
        <v>12369</v>
      </c>
      <c r="B19" s="84" t="s">
        <v>2788</v>
      </c>
      <c r="C19" s="84">
        <v>65</v>
      </c>
      <c r="D19" s="122">
        <v>4.9057434911243302E-3</v>
      </c>
      <c r="E19" s="122">
        <v>1.2568335139075684</v>
      </c>
      <c r="F19" s="84" t="s">
        <v>15743</v>
      </c>
      <c r="G19" s="84" t="b">
        <v>0</v>
      </c>
      <c r="H19" s="84" t="b">
        <v>0</v>
      </c>
      <c r="I19" s="84" t="b">
        <v>0</v>
      </c>
      <c r="J19" s="84" t="b">
        <v>0</v>
      </c>
      <c r="K19" s="84" t="b">
        <v>0</v>
      </c>
      <c r="L19" s="84" t="b">
        <v>0</v>
      </c>
    </row>
    <row r="20" spans="1:12" x14ac:dyDescent="0.25">
      <c r="A20" s="84" t="s">
        <v>14197</v>
      </c>
      <c r="B20" s="84" t="s">
        <v>14198</v>
      </c>
      <c r="C20" s="84">
        <v>65</v>
      </c>
      <c r="D20" s="122">
        <v>4.9057434911243302E-3</v>
      </c>
      <c r="E20" s="122">
        <v>2.3300243962660057</v>
      </c>
      <c r="F20" s="84" t="s">
        <v>15743</v>
      </c>
      <c r="G20" s="84" t="b">
        <v>0</v>
      </c>
      <c r="H20" s="84" t="b">
        <v>0</v>
      </c>
      <c r="I20" s="84" t="b">
        <v>0</v>
      </c>
      <c r="J20" s="84" t="b">
        <v>0</v>
      </c>
      <c r="K20" s="84" t="b">
        <v>0</v>
      </c>
      <c r="L20" s="84" t="b">
        <v>0</v>
      </c>
    </row>
    <row r="21" spans="1:12" x14ac:dyDescent="0.25">
      <c r="A21" s="84" t="s">
        <v>14198</v>
      </c>
      <c r="B21" s="84" t="s">
        <v>14196</v>
      </c>
      <c r="C21" s="84">
        <v>63</v>
      </c>
      <c r="D21" s="122">
        <v>4.8056471363217453E-3</v>
      </c>
      <c r="E21" s="122">
        <v>2.2402551965785693</v>
      </c>
      <c r="F21" s="84" t="s">
        <v>15743</v>
      </c>
      <c r="G21" s="84" t="b">
        <v>0</v>
      </c>
      <c r="H21" s="84" t="b">
        <v>0</v>
      </c>
      <c r="I21" s="84" t="b">
        <v>0</v>
      </c>
      <c r="J21" s="84" t="b">
        <v>0</v>
      </c>
      <c r="K21" s="84" t="b">
        <v>0</v>
      </c>
      <c r="L21" s="84" t="b">
        <v>0</v>
      </c>
    </row>
    <row r="22" spans="1:12" x14ac:dyDescent="0.25">
      <c r="A22" s="84" t="s">
        <v>731</v>
      </c>
      <c r="B22" s="84" t="s">
        <v>12260</v>
      </c>
      <c r="C22" s="84">
        <v>55</v>
      </c>
      <c r="D22" s="122">
        <v>4.3883047968302693E-3</v>
      </c>
      <c r="E22" s="122">
        <v>1.0007696667583119</v>
      </c>
      <c r="F22" s="84" t="s">
        <v>15743</v>
      </c>
      <c r="G22" s="84" t="b">
        <v>0</v>
      </c>
      <c r="H22" s="84" t="b">
        <v>0</v>
      </c>
      <c r="I22" s="84" t="b">
        <v>0</v>
      </c>
      <c r="J22" s="84" t="b">
        <v>0</v>
      </c>
      <c r="K22" s="84" t="b">
        <v>0</v>
      </c>
      <c r="L22" s="84" t="b">
        <v>0</v>
      </c>
    </row>
    <row r="23" spans="1:12" x14ac:dyDescent="0.25">
      <c r="A23" s="84" t="s">
        <v>2803</v>
      </c>
      <c r="B23" s="84" t="s">
        <v>731</v>
      </c>
      <c r="C23" s="84">
        <v>47</v>
      </c>
      <c r="D23" s="122">
        <v>3.9408031986454322E-3</v>
      </c>
      <c r="E23" s="122">
        <v>0.38483747740033253</v>
      </c>
      <c r="F23" s="84" t="s">
        <v>15743</v>
      </c>
      <c r="G23" s="84" t="b">
        <v>0</v>
      </c>
      <c r="H23" s="84" t="b">
        <v>0</v>
      </c>
      <c r="I23" s="84" t="b">
        <v>0</v>
      </c>
      <c r="J23" s="84" t="b">
        <v>0</v>
      </c>
      <c r="K23" s="84" t="b">
        <v>0</v>
      </c>
      <c r="L23" s="84" t="b">
        <v>0</v>
      </c>
    </row>
    <row r="24" spans="1:12" x14ac:dyDescent="0.25">
      <c r="A24" s="84" t="s">
        <v>2788</v>
      </c>
      <c r="B24" s="84" t="s">
        <v>2679</v>
      </c>
      <c r="C24" s="84">
        <v>47</v>
      </c>
      <c r="D24" s="122">
        <v>3.9408031986454322E-3</v>
      </c>
      <c r="E24" s="122">
        <v>0.81755915927408129</v>
      </c>
      <c r="F24" s="84" t="s">
        <v>15743</v>
      </c>
      <c r="G24" s="84" t="b">
        <v>0</v>
      </c>
      <c r="H24" s="84" t="b">
        <v>0</v>
      </c>
      <c r="I24" s="84" t="b">
        <v>0</v>
      </c>
      <c r="J24" s="84" t="b">
        <v>0</v>
      </c>
      <c r="K24" s="84" t="b">
        <v>0</v>
      </c>
      <c r="L24" s="84" t="b">
        <v>0</v>
      </c>
    </row>
    <row r="25" spans="1:12" x14ac:dyDescent="0.25">
      <c r="A25" s="84" t="s">
        <v>754</v>
      </c>
      <c r="B25" s="84" t="s">
        <v>731</v>
      </c>
      <c r="C25" s="84">
        <v>45</v>
      </c>
      <c r="D25" s="122">
        <v>3.8236470577390352E-3</v>
      </c>
      <c r="E25" s="122">
        <v>0.70402639743995432</v>
      </c>
      <c r="F25" s="84" t="s">
        <v>15743</v>
      </c>
      <c r="G25" s="84" t="b">
        <v>0</v>
      </c>
      <c r="H25" s="84" t="b">
        <v>0</v>
      </c>
      <c r="I25" s="84" t="b">
        <v>0</v>
      </c>
      <c r="J25" s="84" t="b">
        <v>0</v>
      </c>
      <c r="K25" s="84" t="b">
        <v>0</v>
      </c>
      <c r="L25" s="84" t="b">
        <v>0</v>
      </c>
    </row>
    <row r="26" spans="1:12" x14ac:dyDescent="0.25">
      <c r="A26" s="84" t="s">
        <v>731</v>
      </c>
      <c r="B26" s="84" t="s">
        <v>2679</v>
      </c>
      <c r="C26" s="84">
        <v>38</v>
      </c>
      <c r="D26" s="122">
        <v>3.3947887031039198E-3</v>
      </c>
      <c r="E26" s="122">
        <v>0.44935090562677965</v>
      </c>
      <c r="F26" s="84" t="s">
        <v>15743</v>
      </c>
      <c r="G26" s="84" t="b">
        <v>0</v>
      </c>
      <c r="H26" s="84" t="b">
        <v>0</v>
      </c>
      <c r="I26" s="84" t="b">
        <v>0</v>
      </c>
      <c r="J26" s="84" t="b">
        <v>0</v>
      </c>
      <c r="K26" s="84" t="b">
        <v>0</v>
      </c>
      <c r="L26" s="84" t="b">
        <v>0</v>
      </c>
    </row>
    <row r="27" spans="1:12" x14ac:dyDescent="0.25">
      <c r="A27" s="84" t="s">
        <v>12376</v>
      </c>
      <c r="B27" s="84" t="s">
        <v>12377</v>
      </c>
      <c r="C27" s="84">
        <v>37</v>
      </c>
      <c r="D27" s="122">
        <v>3.3309355838528998E-3</v>
      </c>
      <c r="E27" s="122">
        <v>2.4414026943424028</v>
      </c>
      <c r="F27" s="84" t="s">
        <v>15743</v>
      </c>
      <c r="G27" s="84" t="b">
        <v>0</v>
      </c>
      <c r="H27" s="84" t="b">
        <v>0</v>
      </c>
      <c r="I27" s="84" t="b">
        <v>0</v>
      </c>
      <c r="J27" s="84" t="b">
        <v>0</v>
      </c>
      <c r="K27" s="84" t="b">
        <v>0</v>
      </c>
      <c r="L27" s="84" t="b">
        <v>0</v>
      </c>
    </row>
    <row r="28" spans="1:12" x14ac:dyDescent="0.25">
      <c r="A28" s="84" t="s">
        <v>683</v>
      </c>
      <c r="B28" s="84" t="s">
        <v>754</v>
      </c>
      <c r="C28" s="84">
        <v>36</v>
      </c>
      <c r="D28" s="122">
        <v>3.2663843724216059E-3</v>
      </c>
      <c r="E28" s="122">
        <v>1.5217630525400754</v>
      </c>
      <c r="F28" s="84" t="s">
        <v>15743</v>
      </c>
      <c r="G28" s="84" t="b">
        <v>0</v>
      </c>
      <c r="H28" s="84" t="b">
        <v>0</v>
      </c>
      <c r="I28" s="84" t="b">
        <v>0</v>
      </c>
      <c r="J28" s="84" t="b">
        <v>0</v>
      </c>
      <c r="K28" s="84" t="b">
        <v>0</v>
      </c>
      <c r="L28" s="84" t="b">
        <v>0</v>
      </c>
    </row>
    <row r="29" spans="1:12" x14ac:dyDescent="0.25">
      <c r="A29" s="84" t="s">
        <v>2803</v>
      </c>
      <c r="B29" s="84" t="s">
        <v>12282</v>
      </c>
      <c r="C29" s="84">
        <v>34</v>
      </c>
      <c r="D29" s="122">
        <v>3.1351089787260448E-3</v>
      </c>
      <c r="E29" s="122">
        <v>1.5234290491082654</v>
      </c>
      <c r="F29" s="84" t="s">
        <v>15743</v>
      </c>
      <c r="G29" s="84" t="b">
        <v>0</v>
      </c>
      <c r="H29" s="84" t="b">
        <v>0</v>
      </c>
      <c r="I29" s="84" t="b">
        <v>0</v>
      </c>
      <c r="J29" s="84" t="b">
        <v>1</v>
      </c>
      <c r="K29" s="84" t="b">
        <v>0</v>
      </c>
      <c r="L29" s="84" t="b">
        <v>0</v>
      </c>
    </row>
    <row r="30" spans="1:12" x14ac:dyDescent="0.25">
      <c r="A30" s="84" t="s">
        <v>14195</v>
      </c>
      <c r="B30" s="84" t="s">
        <v>2788</v>
      </c>
      <c r="C30" s="84">
        <v>33</v>
      </c>
      <c r="D30" s="122">
        <v>3.0683425794147505E-3</v>
      </c>
      <c r="E30" s="122">
        <v>1.1221349400101124</v>
      </c>
      <c r="F30" s="84" t="s">
        <v>15743</v>
      </c>
      <c r="G30" s="84" t="b">
        <v>0</v>
      </c>
      <c r="H30" s="84" t="b">
        <v>0</v>
      </c>
      <c r="I30" s="84" t="b">
        <v>0</v>
      </c>
      <c r="J30" s="84" t="b">
        <v>0</v>
      </c>
      <c r="K30" s="84" t="b">
        <v>0</v>
      </c>
      <c r="L30" s="84" t="b">
        <v>0</v>
      </c>
    </row>
    <row r="31" spans="1:12" x14ac:dyDescent="0.25">
      <c r="A31" s="84" t="s">
        <v>731</v>
      </c>
      <c r="B31" s="84" t="s">
        <v>2793</v>
      </c>
      <c r="C31" s="84">
        <v>33</v>
      </c>
      <c r="D31" s="122">
        <v>3.0683425794147505E-3</v>
      </c>
      <c r="E31" s="122">
        <v>0.72044017497265622</v>
      </c>
      <c r="F31" s="84" t="s">
        <v>15743</v>
      </c>
      <c r="G31" s="84" t="b">
        <v>0</v>
      </c>
      <c r="H31" s="84" t="b">
        <v>0</v>
      </c>
      <c r="I31" s="84" t="b">
        <v>0</v>
      </c>
      <c r="J31" s="84" t="b">
        <v>0</v>
      </c>
      <c r="K31" s="84" t="b">
        <v>0</v>
      </c>
      <c r="L31" s="84" t="b">
        <v>0</v>
      </c>
    </row>
    <row r="32" spans="1:12" x14ac:dyDescent="0.25">
      <c r="A32" s="84" t="s">
        <v>14205</v>
      </c>
      <c r="B32" s="84" t="s">
        <v>14211</v>
      </c>
      <c r="C32" s="84">
        <v>28</v>
      </c>
      <c r="D32" s="122">
        <v>2.7222555472407842E-3</v>
      </c>
      <c r="E32" s="122">
        <v>2.6099055657627299</v>
      </c>
      <c r="F32" s="84" t="s">
        <v>15743</v>
      </c>
      <c r="G32" s="84" t="b">
        <v>1</v>
      </c>
      <c r="H32" s="84" t="b">
        <v>0</v>
      </c>
      <c r="I32" s="84" t="b">
        <v>0</v>
      </c>
      <c r="J32" s="84" t="b">
        <v>0</v>
      </c>
      <c r="K32" s="84" t="b">
        <v>0</v>
      </c>
      <c r="L32" s="84" t="b">
        <v>0</v>
      </c>
    </row>
    <row r="33" spans="1:12" x14ac:dyDescent="0.25">
      <c r="A33" s="84" t="s">
        <v>2679</v>
      </c>
      <c r="B33" s="84" t="s">
        <v>2713</v>
      </c>
      <c r="C33" s="84">
        <v>28</v>
      </c>
      <c r="D33" s="122">
        <v>2.7222555472407842E-3</v>
      </c>
      <c r="E33" s="122">
        <v>1.2570489912039278</v>
      </c>
      <c r="F33" s="84" t="s">
        <v>15743</v>
      </c>
      <c r="G33" s="84" t="b">
        <v>0</v>
      </c>
      <c r="H33" s="84" t="b">
        <v>0</v>
      </c>
      <c r="I33" s="84" t="b">
        <v>0</v>
      </c>
      <c r="J33" s="84" t="b">
        <v>0</v>
      </c>
      <c r="K33" s="84" t="b">
        <v>0</v>
      </c>
      <c r="L33" s="84" t="b">
        <v>0</v>
      </c>
    </row>
    <row r="34" spans="1:12" x14ac:dyDescent="0.25">
      <c r="A34" s="84" t="s">
        <v>12367</v>
      </c>
      <c r="B34" s="84" t="s">
        <v>12368</v>
      </c>
      <c r="C34" s="84">
        <v>25</v>
      </c>
      <c r="D34" s="122">
        <v>2.5037567281355187E-3</v>
      </c>
      <c r="E34" s="122">
        <v>2.6158554565492365</v>
      </c>
      <c r="F34" s="84" t="s">
        <v>15743</v>
      </c>
      <c r="G34" s="84" t="b">
        <v>0</v>
      </c>
      <c r="H34" s="84" t="b">
        <v>0</v>
      </c>
      <c r="I34" s="84" t="b">
        <v>0</v>
      </c>
      <c r="J34" s="84" t="b">
        <v>0</v>
      </c>
      <c r="K34" s="84" t="b">
        <v>0</v>
      </c>
      <c r="L34" s="84" t="b">
        <v>0</v>
      </c>
    </row>
    <row r="35" spans="1:12" x14ac:dyDescent="0.25">
      <c r="A35" s="84" t="s">
        <v>12368</v>
      </c>
      <c r="B35" s="84" t="s">
        <v>12350</v>
      </c>
      <c r="C35" s="84">
        <v>25</v>
      </c>
      <c r="D35" s="122">
        <v>2.5037567281355187E-3</v>
      </c>
      <c r="E35" s="122">
        <v>1.7585229601179679</v>
      </c>
      <c r="F35" s="84" t="s">
        <v>15743</v>
      </c>
      <c r="G35" s="84" t="b">
        <v>0</v>
      </c>
      <c r="H35" s="84" t="b">
        <v>0</v>
      </c>
      <c r="I35" s="84" t="b">
        <v>0</v>
      </c>
      <c r="J35" s="84" t="b">
        <v>0</v>
      </c>
      <c r="K35" s="84" t="b">
        <v>0</v>
      </c>
      <c r="L35" s="84" t="b">
        <v>0</v>
      </c>
    </row>
    <row r="36" spans="1:12" x14ac:dyDescent="0.25">
      <c r="A36" s="84" t="s">
        <v>2713</v>
      </c>
      <c r="B36" s="84" t="s">
        <v>855</v>
      </c>
      <c r="C36" s="84">
        <v>25</v>
      </c>
      <c r="D36" s="122">
        <v>2.5037567281355187E-3</v>
      </c>
      <c r="E36" s="122">
        <v>1.5582658203755886</v>
      </c>
      <c r="F36" s="84" t="s">
        <v>15743</v>
      </c>
      <c r="G36" s="84" t="b">
        <v>0</v>
      </c>
      <c r="H36" s="84" t="b">
        <v>0</v>
      </c>
      <c r="I36" s="84" t="b">
        <v>0</v>
      </c>
      <c r="J36" s="84" t="b">
        <v>0</v>
      </c>
      <c r="K36" s="84" t="b">
        <v>0</v>
      </c>
      <c r="L36" s="84" t="b">
        <v>0</v>
      </c>
    </row>
    <row r="37" spans="1:12" x14ac:dyDescent="0.25">
      <c r="A37" s="84" t="s">
        <v>2925</v>
      </c>
      <c r="B37" s="84" t="s">
        <v>731</v>
      </c>
      <c r="C37" s="84">
        <v>25</v>
      </c>
      <c r="D37" s="122">
        <v>2.5037567281355187E-3</v>
      </c>
      <c r="E37" s="122">
        <v>1.1507087502221294</v>
      </c>
      <c r="F37" s="84" t="s">
        <v>15743</v>
      </c>
      <c r="G37" s="84" t="b">
        <v>0</v>
      </c>
      <c r="H37" s="84" t="b">
        <v>0</v>
      </c>
      <c r="I37" s="84" t="b">
        <v>0</v>
      </c>
      <c r="J37" s="84" t="b">
        <v>0</v>
      </c>
      <c r="K37" s="84" t="b">
        <v>0</v>
      </c>
      <c r="L37" s="84" t="b">
        <v>0</v>
      </c>
    </row>
    <row r="38" spans="1:12" x14ac:dyDescent="0.25">
      <c r="A38" s="84" t="s">
        <v>12372</v>
      </c>
      <c r="B38" s="84" t="s">
        <v>2687</v>
      </c>
      <c r="C38" s="84">
        <v>25</v>
      </c>
      <c r="D38" s="122">
        <v>2.5037567281355187E-3</v>
      </c>
      <c r="E38" s="122">
        <v>2.4329247729632497</v>
      </c>
      <c r="F38" s="84" t="s">
        <v>15743</v>
      </c>
      <c r="G38" s="84" t="b">
        <v>0</v>
      </c>
      <c r="H38" s="84" t="b">
        <v>0</v>
      </c>
      <c r="I38" s="84" t="b">
        <v>0</v>
      </c>
      <c r="J38" s="84" t="b">
        <v>0</v>
      </c>
      <c r="K38" s="84" t="b">
        <v>0</v>
      </c>
      <c r="L38" s="84" t="b">
        <v>0</v>
      </c>
    </row>
    <row r="39" spans="1:12" x14ac:dyDescent="0.25">
      <c r="A39" s="84" t="s">
        <v>2687</v>
      </c>
      <c r="B39" s="84" t="s">
        <v>12373</v>
      </c>
      <c r="C39" s="84">
        <v>25</v>
      </c>
      <c r="D39" s="122">
        <v>2.5037567281355187E-3</v>
      </c>
      <c r="E39" s="122">
        <v>2.478682263523925</v>
      </c>
      <c r="F39" s="84" t="s">
        <v>15743</v>
      </c>
      <c r="G39" s="84" t="b">
        <v>0</v>
      </c>
      <c r="H39" s="84" t="b">
        <v>0</v>
      </c>
      <c r="I39" s="84" t="b">
        <v>0</v>
      </c>
      <c r="J39" s="84" t="b">
        <v>0</v>
      </c>
      <c r="K39" s="84" t="b">
        <v>0</v>
      </c>
      <c r="L39" s="84" t="b">
        <v>0</v>
      </c>
    </row>
    <row r="40" spans="1:12" x14ac:dyDescent="0.25">
      <c r="A40" s="84" t="s">
        <v>12373</v>
      </c>
      <c r="B40" s="84" t="s">
        <v>12374</v>
      </c>
      <c r="C40" s="84">
        <v>25</v>
      </c>
      <c r="D40" s="122">
        <v>2.5037567281355187E-3</v>
      </c>
      <c r="E40" s="122">
        <v>2.7285597367405248</v>
      </c>
      <c r="F40" s="84" t="s">
        <v>15743</v>
      </c>
      <c r="G40" s="84" t="b">
        <v>0</v>
      </c>
      <c r="H40" s="84" t="b">
        <v>0</v>
      </c>
      <c r="I40" s="84" t="b">
        <v>0</v>
      </c>
      <c r="J40" s="84" t="b">
        <v>0</v>
      </c>
      <c r="K40" s="84" t="b">
        <v>0</v>
      </c>
      <c r="L40" s="84" t="b">
        <v>0</v>
      </c>
    </row>
    <row r="41" spans="1:12" x14ac:dyDescent="0.25">
      <c r="A41" s="84" t="s">
        <v>12374</v>
      </c>
      <c r="B41" s="84" t="s">
        <v>12375</v>
      </c>
      <c r="C41" s="84">
        <v>25</v>
      </c>
      <c r="D41" s="122">
        <v>2.5037567281355187E-3</v>
      </c>
      <c r="E41" s="122">
        <v>2.7449501529286939</v>
      </c>
      <c r="F41" s="84" t="s">
        <v>15743</v>
      </c>
      <c r="G41" s="84" t="b">
        <v>0</v>
      </c>
      <c r="H41" s="84" t="b">
        <v>0</v>
      </c>
      <c r="I41" s="84" t="b">
        <v>0</v>
      </c>
      <c r="J41" s="84" t="b">
        <v>0</v>
      </c>
      <c r="K41" s="84" t="b">
        <v>0</v>
      </c>
      <c r="L41" s="84" t="b">
        <v>0</v>
      </c>
    </row>
    <row r="42" spans="1:12" x14ac:dyDescent="0.25">
      <c r="A42" s="84" t="s">
        <v>12375</v>
      </c>
      <c r="B42" s="84" t="s">
        <v>12371</v>
      </c>
      <c r="C42" s="84">
        <v>25</v>
      </c>
      <c r="D42" s="122">
        <v>2.5037567281355187E-3</v>
      </c>
      <c r="E42" s="122">
        <v>2.7139159191887252</v>
      </c>
      <c r="F42" s="84" t="s">
        <v>15743</v>
      </c>
      <c r="G42" s="84" t="b">
        <v>0</v>
      </c>
      <c r="H42" s="84" t="b">
        <v>0</v>
      </c>
      <c r="I42" s="84" t="b">
        <v>0</v>
      </c>
      <c r="J42" s="84" t="b">
        <v>1</v>
      </c>
      <c r="K42" s="84" t="b">
        <v>0</v>
      </c>
      <c r="L42" s="84" t="b">
        <v>0</v>
      </c>
    </row>
    <row r="43" spans="1:12" x14ac:dyDescent="0.25">
      <c r="A43" s="84" t="s">
        <v>12371</v>
      </c>
      <c r="B43" s="84" t="s">
        <v>12376</v>
      </c>
      <c r="C43" s="84">
        <v>25</v>
      </c>
      <c r="D43" s="122">
        <v>2.5037567281355187E-3</v>
      </c>
      <c r="E43" s="122">
        <v>2.5606875430925484</v>
      </c>
      <c r="F43" s="84" t="s">
        <v>15743</v>
      </c>
      <c r="G43" s="84" t="b">
        <v>1</v>
      </c>
      <c r="H43" s="84" t="b">
        <v>0</v>
      </c>
      <c r="I43" s="84" t="b">
        <v>0</v>
      </c>
      <c r="J43" s="84" t="b">
        <v>0</v>
      </c>
      <c r="K43" s="84" t="b">
        <v>0</v>
      </c>
      <c r="L43" s="84" t="b">
        <v>0</v>
      </c>
    </row>
    <row r="44" spans="1:12" x14ac:dyDescent="0.25">
      <c r="A44" s="84" t="s">
        <v>12377</v>
      </c>
      <c r="B44" s="84" t="s">
        <v>12378</v>
      </c>
      <c r="C44" s="84">
        <v>25</v>
      </c>
      <c r="D44" s="122">
        <v>2.5037567281355187E-3</v>
      </c>
      <c r="E44" s="122">
        <v>2.4529845668922179</v>
      </c>
      <c r="F44" s="84" t="s">
        <v>15743</v>
      </c>
      <c r="G44" s="84" t="b">
        <v>0</v>
      </c>
      <c r="H44" s="84" t="b">
        <v>0</v>
      </c>
      <c r="I44" s="84" t="b">
        <v>0</v>
      </c>
      <c r="J44" s="84" t="b">
        <v>0</v>
      </c>
      <c r="K44" s="84" t="b">
        <v>0</v>
      </c>
      <c r="L44" s="84" t="b">
        <v>0</v>
      </c>
    </row>
    <row r="45" spans="1:12" x14ac:dyDescent="0.25">
      <c r="A45" s="84" t="s">
        <v>12378</v>
      </c>
      <c r="B45" s="84" t="s">
        <v>12379</v>
      </c>
      <c r="C45" s="84">
        <v>25</v>
      </c>
      <c r="D45" s="122">
        <v>2.5037567281355187E-3</v>
      </c>
      <c r="E45" s="122">
        <v>2.7954072477144241</v>
      </c>
      <c r="F45" s="84" t="s">
        <v>15743</v>
      </c>
      <c r="G45" s="84" t="b">
        <v>0</v>
      </c>
      <c r="H45" s="84" t="b">
        <v>0</v>
      </c>
      <c r="I45" s="84" t="b">
        <v>0</v>
      </c>
      <c r="J45" s="84" t="b">
        <v>0</v>
      </c>
      <c r="K45" s="84" t="b">
        <v>0</v>
      </c>
      <c r="L45" s="84" t="b">
        <v>0</v>
      </c>
    </row>
    <row r="46" spans="1:12" x14ac:dyDescent="0.25">
      <c r="A46" s="84" t="s">
        <v>12379</v>
      </c>
      <c r="B46" s="84" t="s">
        <v>14201</v>
      </c>
      <c r="C46" s="84">
        <v>25</v>
      </c>
      <c r="D46" s="122">
        <v>2.5037567281355187E-3</v>
      </c>
      <c r="E46" s="122">
        <v>2.5700979659885612</v>
      </c>
      <c r="F46" s="84" t="s">
        <v>15743</v>
      </c>
      <c r="G46" s="84" t="b">
        <v>0</v>
      </c>
      <c r="H46" s="84" t="b">
        <v>0</v>
      </c>
      <c r="I46" s="84" t="b">
        <v>0</v>
      </c>
      <c r="J46" s="84" t="b">
        <v>0</v>
      </c>
      <c r="K46" s="84" t="b">
        <v>0</v>
      </c>
      <c r="L46" s="84" t="b">
        <v>0</v>
      </c>
    </row>
    <row r="47" spans="1:12" x14ac:dyDescent="0.25">
      <c r="A47" s="84" t="s">
        <v>14201</v>
      </c>
      <c r="B47" s="84" t="s">
        <v>14222</v>
      </c>
      <c r="C47" s="84">
        <v>25</v>
      </c>
      <c r="D47" s="122">
        <v>2.5037567281355187E-3</v>
      </c>
      <c r="E47" s="122">
        <v>2.5598788008068749</v>
      </c>
      <c r="F47" s="84" t="s">
        <v>15743</v>
      </c>
      <c r="G47" s="84" t="b">
        <v>0</v>
      </c>
      <c r="H47" s="84" t="b">
        <v>0</v>
      </c>
      <c r="I47" s="84" t="b">
        <v>0</v>
      </c>
      <c r="J47" s="84" t="b">
        <v>0</v>
      </c>
      <c r="K47" s="84" t="b">
        <v>0</v>
      </c>
      <c r="L47" s="84" t="b">
        <v>0</v>
      </c>
    </row>
    <row r="48" spans="1:12" x14ac:dyDescent="0.25">
      <c r="A48" s="84" t="s">
        <v>12299</v>
      </c>
      <c r="B48" s="84" t="s">
        <v>2803</v>
      </c>
      <c r="C48" s="84">
        <v>24</v>
      </c>
      <c r="D48" s="122">
        <v>2.6802287606506017E-3</v>
      </c>
      <c r="E48" s="122">
        <v>1.2268535356649815</v>
      </c>
      <c r="F48" s="84" t="s">
        <v>15743</v>
      </c>
      <c r="G48" s="84" t="b">
        <v>0</v>
      </c>
      <c r="H48" s="84" t="b">
        <v>0</v>
      </c>
      <c r="I48" s="84" t="b">
        <v>0</v>
      </c>
      <c r="J48" s="84" t="b">
        <v>0</v>
      </c>
      <c r="K48" s="84" t="b">
        <v>0</v>
      </c>
      <c r="L48" s="84" t="b">
        <v>0</v>
      </c>
    </row>
    <row r="49" spans="1:12" x14ac:dyDescent="0.25">
      <c r="A49" s="84" t="s">
        <v>2793</v>
      </c>
      <c r="B49" s="84" t="s">
        <v>731</v>
      </c>
      <c r="C49" s="84">
        <v>24</v>
      </c>
      <c r="D49" s="122">
        <v>2.4289091711325031E-3</v>
      </c>
      <c r="E49" s="122">
        <v>0.56195422567370412</v>
      </c>
      <c r="F49" s="84" t="s">
        <v>15743</v>
      </c>
      <c r="G49" s="84" t="b">
        <v>0</v>
      </c>
      <c r="H49" s="84" t="b">
        <v>0</v>
      </c>
      <c r="I49" s="84" t="b">
        <v>0</v>
      </c>
      <c r="J49" s="84" t="b">
        <v>0</v>
      </c>
      <c r="K49" s="84" t="b">
        <v>0</v>
      </c>
      <c r="L49" s="84" t="b">
        <v>0</v>
      </c>
    </row>
    <row r="50" spans="1:12" x14ac:dyDescent="0.25">
      <c r="A50" s="84" t="s">
        <v>757</v>
      </c>
      <c r="B50" s="84" t="s">
        <v>12367</v>
      </c>
      <c r="C50" s="84">
        <v>24</v>
      </c>
      <c r="D50" s="122">
        <v>2.4289091711325031E-3</v>
      </c>
      <c r="E50" s="122">
        <v>2.7162260016667994</v>
      </c>
      <c r="F50" s="84" t="s">
        <v>15743</v>
      </c>
      <c r="G50" s="84" t="b">
        <v>0</v>
      </c>
      <c r="H50" s="84" t="b">
        <v>0</v>
      </c>
      <c r="I50" s="84" t="b">
        <v>0</v>
      </c>
      <c r="J50" s="84" t="b">
        <v>0</v>
      </c>
      <c r="K50" s="84" t="b">
        <v>0</v>
      </c>
      <c r="L50" s="84" t="b">
        <v>0</v>
      </c>
    </row>
    <row r="51" spans="1:12" x14ac:dyDescent="0.25">
      <c r="A51" s="84" t="s">
        <v>323</v>
      </c>
      <c r="B51" s="84" t="s">
        <v>12372</v>
      </c>
      <c r="C51" s="84">
        <v>24</v>
      </c>
      <c r="D51" s="122">
        <v>2.4289091711325031E-3</v>
      </c>
      <c r="E51" s="122">
        <v>2.7461892250442426</v>
      </c>
      <c r="F51" s="84" t="s">
        <v>15743</v>
      </c>
      <c r="G51" s="84" t="b">
        <v>0</v>
      </c>
      <c r="H51" s="84" t="b">
        <v>0</v>
      </c>
      <c r="I51" s="84" t="b">
        <v>0</v>
      </c>
      <c r="J51" s="84" t="b">
        <v>0</v>
      </c>
      <c r="K51" s="84" t="b">
        <v>0</v>
      </c>
      <c r="L51" s="84" t="b">
        <v>0</v>
      </c>
    </row>
    <row r="52" spans="1:12" x14ac:dyDescent="0.25">
      <c r="A52" s="84" t="s">
        <v>12359</v>
      </c>
      <c r="B52" s="84" t="s">
        <v>12360</v>
      </c>
      <c r="C52" s="84">
        <v>23</v>
      </c>
      <c r="D52" s="122">
        <v>2.352985208144206E-3</v>
      </c>
      <c r="E52" s="122">
        <v>2.5236666281524305</v>
      </c>
      <c r="F52" s="84" t="s">
        <v>15743</v>
      </c>
      <c r="G52" s="84" t="b">
        <v>0</v>
      </c>
      <c r="H52" s="84" t="b">
        <v>0</v>
      </c>
      <c r="I52" s="84" t="b">
        <v>0</v>
      </c>
      <c r="J52" s="84" t="b">
        <v>0</v>
      </c>
      <c r="K52" s="84" t="b">
        <v>0</v>
      </c>
      <c r="L52" s="84" t="b">
        <v>0</v>
      </c>
    </row>
    <row r="53" spans="1:12" x14ac:dyDescent="0.25">
      <c r="A53" s="84" t="s">
        <v>12360</v>
      </c>
      <c r="B53" s="84" t="s">
        <v>12361</v>
      </c>
      <c r="C53" s="84">
        <v>23</v>
      </c>
      <c r="D53" s="122">
        <v>2.352985208144206E-3</v>
      </c>
      <c r="E53" s="122">
        <v>2.7769238420204108</v>
      </c>
      <c r="F53" s="84" t="s">
        <v>15743</v>
      </c>
      <c r="G53" s="84" t="b">
        <v>0</v>
      </c>
      <c r="H53" s="84" t="b">
        <v>0</v>
      </c>
      <c r="I53" s="84" t="b">
        <v>0</v>
      </c>
      <c r="J53" s="84" t="b">
        <v>0</v>
      </c>
      <c r="K53" s="84" t="b">
        <v>0</v>
      </c>
      <c r="L53" s="84" t="b">
        <v>0</v>
      </c>
    </row>
    <row r="54" spans="1:12" x14ac:dyDescent="0.25">
      <c r="A54" s="84" t="s">
        <v>12361</v>
      </c>
      <c r="B54" s="84" t="s">
        <v>2925</v>
      </c>
      <c r="C54" s="84">
        <v>23</v>
      </c>
      <c r="D54" s="122">
        <v>2.352985208144206E-3</v>
      </c>
      <c r="E54" s="122">
        <v>2.6835021568581756</v>
      </c>
      <c r="F54" s="84" t="s">
        <v>15743</v>
      </c>
      <c r="G54" s="84" t="b">
        <v>0</v>
      </c>
      <c r="H54" s="84" t="b">
        <v>0</v>
      </c>
      <c r="I54" s="84" t="b">
        <v>0</v>
      </c>
      <c r="J54" s="84" t="b">
        <v>0</v>
      </c>
      <c r="K54" s="84" t="b">
        <v>0</v>
      </c>
      <c r="L54" s="84" t="b">
        <v>0</v>
      </c>
    </row>
    <row r="55" spans="1:12" x14ac:dyDescent="0.25">
      <c r="A55" s="84" t="s">
        <v>731</v>
      </c>
      <c r="B55" s="84" t="s">
        <v>2803</v>
      </c>
      <c r="C55" s="84">
        <v>22</v>
      </c>
      <c r="D55" s="122">
        <v>2.2759380100014241E-3</v>
      </c>
      <c r="E55" s="122">
        <v>0.1402967651771008</v>
      </c>
      <c r="F55" s="84" t="s">
        <v>15743</v>
      </c>
      <c r="G55" s="84" t="b">
        <v>0</v>
      </c>
      <c r="H55" s="84" t="b">
        <v>0</v>
      </c>
      <c r="I55" s="84" t="b">
        <v>0</v>
      </c>
      <c r="J55" s="84" t="b">
        <v>0</v>
      </c>
      <c r="K55" s="84" t="b">
        <v>0</v>
      </c>
      <c r="L55" s="84" t="b">
        <v>0</v>
      </c>
    </row>
    <row r="56" spans="1:12" x14ac:dyDescent="0.25">
      <c r="A56" s="84" t="s">
        <v>12260</v>
      </c>
      <c r="B56" s="84" t="s">
        <v>2922</v>
      </c>
      <c r="C56" s="84">
        <v>22</v>
      </c>
      <c r="D56" s="122">
        <v>2.2759380100014241E-3</v>
      </c>
      <c r="E56" s="122">
        <v>1.137552068973791</v>
      </c>
      <c r="F56" s="84" t="s">
        <v>15743</v>
      </c>
      <c r="G56" s="84" t="b">
        <v>0</v>
      </c>
      <c r="H56" s="84" t="b">
        <v>0</v>
      </c>
      <c r="I56" s="84" t="b">
        <v>0</v>
      </c>
      <c r="J56" s="84" t="b">
        <v>0</v>
      </c>
      <c r="K56" s="84" t="b">
        <v>0</v>
      </c>
      <c r="L56" s="84" t="b">
        <v>0</v>
      </c>
    </row>
    <row r="57" spans="1:12" x14ac:dyDescent="0.25">
      <c r="A57" s="84" t="s">
        <v>740</v>
      </c>
      <c r="B57" s="84" t="s">
        <v>12365</v>
      </c>
      <c r="C57" s="84">
        <v>21</v>
      </c>
      <c r="D57" s="122">
        <v>2.1977164861188793E-3</v>
      </c>
      <c r="E57" s="122">
        <v>1.951729632455836</v>
      </c>
      <c r="F57" s="84" t="s">
        <v>15743</v>
      </c>
      <c r="G57" s="84" t="b">
        <v>0</v>
      </c>
      <c r="H57" s="84" t="b">
        <v>0</v>
      </c>
      <c r="I57" s="84" t="b">
        <v>0</v>
      </c>
      <c r="J57" s="84" t="b">
        <v>0</v>
      </c>
      <c r="K57" s="84" t="b">
        <v>0</v>
      </c>
      <c r="L57" s="84" t="b">
        <v>0</v>
      </c>
    </row>
    <row r="58" spans="1:12" x14ac:dyDescent="0.25">
      <c r="A58" s="84" t="s">
        <v>731</v>
      </c>
      <c r="B58" s="84" t="s">
        <v>12266</v>
      </c>
      <c r="C58" s="84">
        <v>21</v>
      </c>
      <c r="D58" s="122">
        <v>2.1977164861188793E-3</v>
      </c>
      <c r="E58" s="122">
        <v>0.65482139718494614</v>
      </c>
      <c r="F58" s="84" t="s">
        <v>15743</v>
      </c>
      <c r="G58" s="84" t="b">
        <v>0</v>
      </c>
      <c r="H58" s="84" t="b">
        <v>0</v>
      </c>
      <c r="I58" s="84" t="b">
        <v>0</v>
      </c>
      <c r="J58" s="84" t="b">
        <v>0</v>
      </c>
      <c r="K58" s="84" t="b">
        <v>0</v>
      </c>
      <c r="L58" s="84" t="b">
        <v>0</v>
      </c>
    </row>
    <row r="59" spans="1:12" x14ac:dyDescent="0.25">
      <c r="A59" s="84" t="s">
        <v>12267</v>
      </c>
      <c r="B59" s="84" t="s">
        <v>12266</v>
      </c>
      <c r="C59" s="84">
        <v>21</v>
      </c>
      <c r="D59" s="122">
        <v>2.1977164861188793E-3</v>
      </c>
      <c r="E59" s="122">
        <v>1.7163638948198559</v>
      </c>
      <c r="F59" s="84" t="s">
        <v>15743</v>
      </c>
      <c r="G59" s="84" t="b">
        <v>0</v>
      </c>
      <c r="H59" s="84" t="b">
        <v>0</v>
      </c>
      <c r="I59" s="84" t="b">
        <v>0</v>
      </c>
      <c r="J59" s="84" t="b">
        <v>0</v>
      </c>
      <c r="K59" s="84" t="b">
        <v>0</v>
      </c>
      <c r="L59" s="84" t="b">
        <v>0</v>
      </c>
    </row>
    <row r="60" spans="1:12" x14ac:dyDescent="0.25">
      <c r="A60" s="84" t="s">
        <v>2803</v>
      </c>
      <c r="B60" s="84" t="s">
        <v>14205</v>
      </c>
      <c r="C60" s="84">
        <v>20</v>
      </c>
      <c r="D60" s="122">
        <v>2.1182646748586246E-3</v>
      </c>
      <c r="E60" s="122">
        <v>1.4121665354491999</v>
      </c>
      <c r="F60" s="84" t="s">
        <v>15743</v>
      </c>
      <c r="G60" s="84" t="b">
        <v>0</v>
      </c>
      <c r="H60" s="84" t="b">
        <v>0</v>
      </c>
      <c r="I60" s="84" t="b">
        <v>0</v>
      </c>
      <c r="J60" s="84" t="b">
        <v>1</v>
      </c>
      <c r="K60" s="84" t="b">
        <v>0</v>
      </c>
      <c r="L60" s="84" t="b">
        <v>0</v>
      </c>
    </row>
    <row r="61" spans="1:12" x14ac:dyDescent="0.25">
      <c r="A61" s="84" t="s">
        <v>12258</v>
      </c>
      <c r="B61" s="84" t="s">
        <v>14196</v>
      </c>
      <c r="C61" s="84">
        <v>20</v>
      </c>
      <c r="D61" s="122">
        <v>2.1182646748586246E-3</v>
      </c>
      <c r="E61" s="122">
        <v>1.3905051436473872</v>
      </c>
      <c r="F61" s="84" t="s">
        <v>15743</v>
      </c>
      <c r="G61" s="84" t="b">
        <v>0</v>
      </c>
      <c r="H61" s="84" t="b">
        <v>0</v>
      </c>
      <c r="I61" s="84" t="b">
        <v>0</v>
      </c>
      <c r="J61" s="84" t="b">
        <v>0</v>
      </c>
      <c r="K61" s="84" t="b">
        <v>0</v>
      </c>
      <c r="L61" s="84" t="b">
        <v>0</v>
      </c>
    </row>
    <row r="62" spans="1:12" x14ac:dyDescent="0.25">
      <c r="A62" s="84" t="s">
        <v>731</v>
      </c>
      <c r="B62" s="84" t="s">
        <v>12258</v>
      </c>
      <c r="C62" s="84">
        <v>19</v>
      </c>
      <c r="D62" s="122">
        <v>2.0375210117336705E-3</v>
      </c>
      <c r="E62" s="122">
        <v>0.40839229794787324</v>
      </c>
      <c r="F62" s="84" t="s">
        <v>15743</v>
      </c>
      <c r="G62" s="84" t="b">
        <v>0</v>
      </c>
      <c r="H62" s="84" t="b">
        <v>0</v>
      </c>
      <c r="I62" s="84" t="b">
        <v>0</v>
      </c>
      <c r="J62" s="84" t="b">
        <v>0</v>
      </c>
      <c r="K62" s="84" t="b">
        <v>0</v>
      </c>
      <c r="L62" s="84" t="b">
        <v>0</v>
      </c>
    </row>
    <row r="63" spans="1:12" x14ac:dyDescent="0.25">
      <c r="A63" s="84" t="s">
        <v>970</v>
      </c>
      <c r="B63" s="84" t="s">
        <v>683</v>
      </c>
      <c r="C63" s="84">
        <v>18</v>
      </c>
      <c r="D63" s="122">
        <v>1.9554174432250548E-3</v>
      </c>
      <c r="E63" s="122">
        <v>2.0729561475288825</v>
      </c>
      <c r="F63" s="84" t="s">
        <v>15743</v>
      </c>
      <c r="G63" s="84" t="b">
        <v>0</v>
      </c>
      <c r="H63" s="84" t="b">
        <v>0</v>
      </c>
      <c r="I63" s="84" t="b">
        <v>0</v>
      </c>
      <c r="J63" s="84" t="b">
        <v>0</v>
      </c>
      <c r="K63" s="84" t="b">
        <v>0</v>
      </c>
      <c r="L63" s="84" t="b">
        <v>0</v>
      </c>
    </row>
    <row r="64" spans="1:12" x14ac:dyDescent="0.25">
      <c r="A64" s="84" t="s">
        <v>2713</v>
      </c>
      <c r="B64" s="84" t="s">
        <v>731</v>
      </c>
      <c r="C64" s="84">
        <v>18</v>
      </c>
      <c r="D64" s="122">
        <v>1.9554174432250548E-3</v>
      </c>
      <c r="E64" s="122">
        <v>0.5513611521762799</v>
      </c>
      <c r="F64" s="84" t="s">
        <v>15743</v>
      </c>
      <c r="G64" s="84" t="b">
        <v>0</v>
      </c>
      <c r="H64" s="84" t="b">
        <v>0</v>
      </c>
      <c r="I64" s="84" t="b">
        <v>0</v>
      </c>
      <c r="J64" s="84" t="b">
        <v>0</v>
      </c>
      <c r="K64" s="84" t="b">
        <v>0</v>
      </c>
      <c r="L64" s="84" t="b">
        <v>0</v>
      </c>
    </row>
    <row r="65" spans="1:12" x14ac:dyDescent="0.25">
      <c r="A65" s="84" t="s">
        <v>2931</v>
      </c>
      <c r="B65" s="84" t="s">
        <v>14231</v>
      </c>
      <c r="C65" s="84">
        <v>18</v>
      </c>
      <c r="D65" s="122">
        <v>1.9554174432250548E-3</v>
      </c>
      <c r="E65" s="122">
        <v>2.433679411696831</v>
      </c>
      <c r="F65" s="84" t="s">
        <v>15743</v>
      </c>
      <c r="G65" s="84" t="b">
        <v>0</v>
      </c>
      <c r="H65" s="84" t="b">
        <v>0</v>
      </c>
      <c r="I65" s="84" t="b">
        <v>0</v>
      </c>
      <c r="J65" s="84" t="b">
        <v>0</v>
      </c>
      <c r="K65" s="84" t="b">
        <v>0</v>
      </c>
      <c r="L65" s="84" t="b">
        <v>0</v>
      </c>
    </row>
    <row r="66" spans="1:12" x14ac:dyDescent="0.25">
      <c r="A66" s="84" t="s">
        <v>14257</v>
      </c>
      <c r="B66" s="84" t="s">
        <v>619</v>
      </c>
      <c r="C66" s="84">
        <v>18</v>
      </c>
      <c r="D66" s="122">
        <v>1.9554174432250548E-3</v>
      </c>
      <c r="E66" s="122">
        <v>2.9380747512831555</v>
      </c>
      <c r="F66" s="84" t="s">
        <v>15743</v>
      </c>
      <c r="G66" s="84" t="b">
        <v>0</v>
      </c>
      <c r="H66" s="84" t="b">
        <v>0</v>
      </c>
      <c r="I66" s="84" t="b">
        <v>0</v>
      </c>
      <c r="J66" s="84" t="b">
        <v>0</v>
      </c>
      <c r="K66" s="84" t="b">
        <v>0</v>
      </c>
      <c r="L66" s="84" t="b">
        <v>0</v>
      </c>
    </row>
    <row r="67" spans="1:12" x14ac:dyDescent="0.25">
      <c r="A67" s="84" t="s">
        <v>619</v>
      </c>
      <c r="B67" s="84" t="s">
        <v>14258</v>
      </c>
      <c r="C67" s="84">
        <v>18</v>
      </c>
      <c r="D67" s="122">
        <v>1.9554174432250548E-3</v>
      </c>
      <c r="E67" s="122">
        <v>2.9145936554336327</v>
      </c>
      <c r="F67" s="84" t="s">
        <v>15743</v>
      </c>
      <c r="G67" s="84" t="b">
        <v>0</v>
      </c>
      <c r="H67" s="84" t="b">
        <v>0</v>
      </c>
      <c r="I67" s="84" t="b">
        <v>0</v>
      </c>
      <c r="J67" s="84" t="b">
        <v>0</v>
      </c>
      <c r="K67" s="84" t="b">
        <v>0</v>
      </c>
      <c r="L67" s="84" t="b">
        <v>0</v>
      </c>
    </row>
    <row r="68" spans="1:12" x14ac:dyDescent="0.25">
      <c r="A68" s="84" t="s">
        <v>14258</v>
      </c>
      <c r="B68" s="84" t="s">
        <v>14259</v>
      </c>
      <c r="C68" s="84">
        <v>18</v>
      </c>
      <c r="D68" s="122">
        <v>1.9554174432250548E-3</v>
      </c>
      <c r="E68" s="122">
        <v>2.9380747512831555</v>
      </c>
      <c r="F68" s="84" t="s">
        <v>15743</v>
      </c>
      <c r="G68" s="84" t="b">
        <v>0</v>
      </c>
      <c r="H68" s="84" t="b">
        <v>0</v>
      </c>
      <c r="I68" s="84" t="b">
        <v>0</v>
      </c>
      <c r="J68" s="84" t="b">
        <v>0</v>
      </c>
      <c r="K68" s="84" t="b">
        <v>0</v>
      </c>
      <c r="L68" s="84" t="b">
        <v>0</v>
      </c>
    </row>
    <row r="69" spans="1:12" x14ac:dyDescent="0.25">
      <c r="A69" s="84" t="s">
        <v>14259</v>
      </c>
      <c r="B69" s="84" t="s">
        <v>14243</v>
      </c>
      <c r="C69" s="84">
        <v>18</v>
      </c>
      <c r="D69" s="122">
        <v>1.9554174432250548E-3</v>
      </c>
      <c r="E69" s="122">
        <v>2.8923172607224803</v>
      </c>
      <c r="F69" s="84" t="s">
        <v>15743</v>
      </c>
      <c r="G69" s="84" t="b">
        <v>0</v>
      </c>
      <c r="H69" s="84" t="b">
        <v>0</v>
      </c>
      <c r="I69" s="84" t="b">
        <v>0</v>
      </c>
      <c r="J69" s="84" t="b">
        <v>0</v>
      </c>
      <c r="K69" s="84" t="b">
        <v>0</v>
      </c>
      <c r="L69" s="84" t="b">
        <v>0</v>
      </c>
    </row>
    <row r="70" spans="1:12" x14ac:dyDescent="0.25">
      <c r="A70" s="84" t="s">
        <v>14243</v>
      </c>
      <c r="B70" s="84" t="s">
        <v>14260</v>
      </c>
      <c r="C70" s="84">
        <v>18</v>
      </c>
      <c r="D70" s="122">
        <v>1.9554174432250548E-3</v>
      </c>
      <c r="E70" s="122">
        <v>2.8923172607224803</v>
      </c>
      <c r="F70" s="84" t="s">
        <v>15743</v>
      </c>
      <c r="G70" s="84" t="b">
        <v>0</v>
      </c>
      <c r="H70" s="84" t="b">
        <v>0</v>
      </c>
      <c r="I70" s="84" t="b">
        <v>0</v>
      </c>
      <c r="J70" s="84" t="b">
        <v>0</v>
      </c>
      <c r="K70" s="84" t="b">
        <v>0</v>
      </c>
      <c r="L70" s="84" t="b">
        <v>0</v>
      </c>
    </row>
    <row r="71" spans="1:12" x14ac:dyDescent="0.25">
      <c r="A71" s="84" t="s">
        <v>14260</v>
      </c>
      <c r="B71" s="84" t="s">
        <v>14261</v>
      </c>
      <c r="C71" s="84">
        <v>18</v>
      </c>
      <c r="D71" s="122">
        <v>1.9554174432250548E-3</v>
      </c>
      <c r="E71" s="122">
        <v>2.9380747512831555</v>
      </c>
      <c r="F71" s="84" t="s">
        <v>15743</v>
      </c>
      <c r="G71" s="84" t="b">
        <v>0</v>
      </c>
      <c r="H71" s="84" t="b">
        <v>0</v>
      </c>
      <c r="I71" s="84" t="b">
        <v>0</v>
      </c>
      <c r="J71" s="84" t="b">
        <v>0</v>
      </c>
      <c r="K71" s="84" t="b">
        <v>0</v>
      </c>
      <c r="L71" s="84" t="b">
        <v>0</v>
      </c>
    </row>
    <row r="72" spans="1:12" x14ac:dyDescent="0.25">
      <c r="A72" s="84" t="s">
        <v>14261</v>
      </c>
      <c r="B72" s="84" t="s">
        <v>14249</v>
      </c>
      <c r="C72" s="84">
        <v>18</v>
      </c>
      <c r="D72" s="122">
        <v>1.9554174432250548E-3</v>
      </c>
      <c r="E72" s="122">
        <v>2.9145936554336327</v>
      </c>
      <c r="F72" s="84" t="s">
        <v>15743</v>
      </c>
      <c r="G72" s="84" t="b">
        <v>0</v>
      </c>
      <c r="H72" s="84" t="b">
        <v>0</v>
      </c>
      <c r="I72" s="84" t="b">
        <v>0</v>
      </c>
      <c r="J72" s="84" t="b">
        <v>0</v>
      </c>
      <c r="K72" s="84" t="b">
        <v>0</v>
      </c>
      <c r="L72" s="84" t="b">
        <v>0</v>
      </c>
    </row>
    <row r="73" spans="1:12" x14ac:dyDescent="0.25">
      <c r="A73" s="84" t="s">
        <v>14249</v>
      </c>
      <c r="B73" s="84" t="s">
        <v>14262</v>
      </c>
      <c r="C73" s="84">
        <v>18</v>
      </c>
      <c r="D73" s="122">
        <v>1.9554174432250548E-3</v>
      </c>
      <c r="E73" s="122">
        <v>2.9145936554336327</v>
      </c>
      <c r="F73" s="84" t="s">
        <v>15743</v>
      </c>
      <c r="G73" s="84" t="b">
        <v>0</v>
      </c>
      <c r="H73" s="84" t="b">
        <v>0</v>
      </c>
      <c r="I73" s="84" t="b">
        <v>0</v>
      </c>
      <c r="J73" s="84" t="b">
        <v>0</v>
      </c>
      <c r="K73" s="84" t="b">
        <v>0</v>
      </c>
      <c r="L73" s="84" t="b">
        <v>0</v>
      </c>
    </row>
    <row r="74" spans="1:12" x14ac:dyDescent="0.25">
      <c r="A74" s="84" t="s">
        <v>14262</v>
      </c>
      <c r="B74" s="84" t="s">
        <v>14263</v>
      </c>
      <c r="C74" s="84">
        <v>18</v>
      </c>
      <c r="D74" s="122">
        <v>1.9554174432250548E-3</v>
      </c>
      <c r="E74" s="122">
        <v>2.9380747512831555</v>
      </c>
      <c r="F74" s="84" t="s">
        <v>15743</v>
      </c>
      <c r="G74" s="84" t="b">
        <v>0</v>
      </c>
      <c r="H74" s="84" t="b">
        <v>0</v>
      </c>
      <c r="I74" s="84" t="b">
        <v>0</v>
      </c>
      <c r="J74" s="84" t="b">
        <v>0</v>
      </c>
      <c r="K74" s="84" t="b">
        <v>0</v>
      </c>
      <c r="L74" s="84" t="b">
        <v>0</v>
      </c>
    </row>
    <row r="75" spans="1:12" x14ac:dyDescent="0.25">
      <c r="A75" s="84" t="s">
        <v>14263</v>
      </c>
      <c r="B75" s="84" t="s">
        <v>731</v>
      </c>
      <c r="C75" s="84">
        <v>18</v>
      </c>
      <c r="D75" s="122">
        <v>1.9554174432250548E-3</v>
      </c>
      <c r="E75" s="122">
        <v>1.2151667394490477</v>
      </c>
      <c r="F75" s="84" t="s">
        <v>15743</v>
      </c>
      <c r="G75" s="84" t="b">
        <v>0</v>
      </c>
      <c r="H75" s="84" t="b">
        <v>0</v>
      </c>
      <c r="I75" s="84" t="b">
        <v>0</v>
      </c>
      <c r="J75" s="84" t="b">
        <v>0</v>
      </c>
      <c r="K75" s="84" t="b">
        <v>0</v>
      </c>
      <c r="L75" s="84" t="b">
        <v>0</v>
      </c>
    </row>
    <row r="76" spans="1:12" x14ac:dyDescent="0.25">
      <c r="A76" s="84" t="s">
        <v>2803</v>
      </c>
      <c r="B76" s="84" t="s">
        <v>14232</v>
      </c>
      <c r="C76" s="84">
        <v>17</v>
      </c>
      <c r="D76" s="122">
        <v>1.871878343209816E-3</v>
      </c>
      <c r="E76" s="122">
        <v>1.5789463769580967</v>
      </c>
      <c r="F76" s="84" t="s">
        <v>15743</v>
      </c>
      <c r="G76" s="84" t="b">
        <v>0</v>
      </c>
      <c r="H76" s="84" t="b">
        <v>0</v>
      </c>
      <c r="I76" s="84" t="b">
        <v>0</v>
      </c>
      <c r="J76" s="84" t="b">
        <v>0</v>
      </c>
      <c r="K76" s="84" t="b">
        <v>0</v>
      </c>
      <c r="L76" s="84" t="b">
        <v>0</v>
      </c>
    </row>
    <row r="77" spans="1:12" x14ac:dyDescent="0.25">
      <c r="A77" s="84" t="s">
        <v>740</v>
      </c>
      <c r="B77" s="84" t="s">
        <v>12363</v>
      </c>
      <c r="C77" s="84">
        <v>17</v>
      </c>
      <c r="D77" s="122">
        <v>1.871878343209816E-3</v>
      </c>
      <c r="E77" s="122">
        <v>1.8049116927692852</v>
      </c>
      <c r="F77" s="84" t="s">
        <v>15743</v>
      </c>
      <c r="G77" s="84" t="b">
        <v>0</v>
      </c>
      <c r="H77" s="84" t="b">
        <v>0</v>
      </c>
      <c r="I77" s="84" t="b">
        <v>0</v>
      </c>
      <c r="J77" s="84" t="b">
        <v>0</v>
      </c>
      <c r="K77" s="84" t="b">
        <v>0</v>
      </c>
      <c r="L77" s="84" t="b">
        <v>0</v>
      </c>
    </row>
    <row r="78" spans="1:12" x14ac:dyDescent="0.25">
      <c r="A78" s="84" t="s">
        <v>2788</v>
      </c>
      <c r="B78" s="84" t="s">
        <v>731</v>
      </c>
      <c r="C78" s="84">
        <v>17</v>
      </c>
      <c r="D78" s="122">
        <v>1.871878343209816E-3</v>
      </c>
      <c r="E78" s="122">
        <v>-0.16610764718002013</v>
      </c>
      <c r="F78" s="84" t="s">
        <v>15743</v>
      </c>
      <c r="G78" s="84" t="b">
        <v>0</v>
      </c>
      <c r="H78" s="84" t="b">
        <v>0</v>
      </c>
      <c r="I78" s="84" t="b">
        <v>0</v>
      </c>
      <c r="J78" s="84" t="b">
        <v>0</v>
      </c>
      <c r="K78" s="84" t="b">
        <v>0</v>
      </c>
      <c r="L78" s="84" t="b">
        <v>0</v>
      </c>
    </row>
    <row r="79" spans="1:12" x14ac:dyDescent="0.25">
      <c r="A79" s="84" t="s">
        <v>731</v>
      </c>
      <c r="B79" s="84" t="s">
        <v>2788</v>
      </c>
      <c r="C79" s="84">
        <v>17</v>
      </c>
      <c r="D79" s="122">
        <v>1.871878343209816E-3</v>
      </c>
      <c r="E79" s="122">
        <v>-9.9304869385912709E-2</v>
      </c>
      <c r="F79" s="84" t="s">
        <v>15743</v>
      </c>
      <c r="G79" s="84" t="b">
        <v>0</v>
      </c>
      <c r="H79" s="84" t="b">
        <v>0</v>
      </c>
      <c r="I79" s="84" t="b">
        <v>0</v>
      </c>
      <c r="J79" s="84" t="b">
        <v>0</v>
      </c>
      <c r="K79" s="84" t="b">
        <v>0</v>
      </c>
      <c r="L79" s="84" t="b">
        <v>0</v>
      </c>
    </row>
    <row r="80" spans="1:12" x14ac:dyDescent="0.25">
      <c r="A80" s="84" t="s">
        <v>2679</v>
      </c>
      <c r="B80" s="84" t="s">
        <v>2788</v>
      </c>
      <c r="C80" s="84">
        <v>16</v>
      </c>
      <c r="D80" s="122">
        <v>1.7868191737670678E-3</v>
      </c>
      <c r="E80" s="122">
        <v>0.34701014425665638</v>
      </c>
      <c r="F80" s="84" t="s">
        <v>15743</v>
      </c>
      <c r="G80" s="84" t="b">
        <v>0</v>
      </c>
      <c r="H80" s="84" t="b">
        <v>0</v>
      </c>
      <c r="I80" s="84" t="b">
        <v>0</v>
      </c>
      <c r="J80" s="84" t="b">
        <v>0</v>
      </c>
      <c r="K80" s="84" t="b">
        <v>0</v>
      </c>
      <c r="L80" s="84" t="b">
        <v>0</v>
      </c>
    </row>
    <row r="81" spans="1:12" x14ac:dyDescent="0.25">
      <c r="A81" s="84" t="s">
        <v>2922</v>
      </c>
      <c r="B81" s="84" t="s">
        <v>2965</v>
      </c>
      <c r="C81" s="84">
        <v>16</v>
      </c>
      <c r="D81" s="122">
        <v>1.7868191737670678E-3</v>
      </c>
      <c r="E81" s="122">
        <v>1.3450041615590578</v>
      </c>
      <c r="F81" s="84" t="s">
        <v>15743</v>
      </c>
      <c r="G81" s="84" t="b">
        <v>0</v>
      </c>
      <c r="H81" s="84" t="b">
        <v>0</v>
      </c>
      <c r="I81" s="84" t="b">
        <v>0</v>
      </c>
      <c r="J81" s="84" t="b">
        <v>0</v>
      </c>
      <c r="K81" s="84" t="b">
        <v>0</v>
      </c>
      <c r="L81" s="84" t="b">
        <v>0</v>
      </c>
    </row>
    <row r="82" spans="1:12" x14ac:dyDescent="0.25">
      <c r="A82" s="84" t="s">
        <v>12258</v>
      </c>
      <c r="B82" s="84" t="s">
        <v>2679</v>
      </c>
      <c r="C82" s="84">
        <v>16</v>
      </c>
      <c r="D82" s="122">
        <v>1.7868191737670678E-3</v>
      </c>
      <c r="E82" s="122">
        <v>0.79695173621719329</v>
      </c>
      <c r="F82" s="84" t="s">
        <v>15743</v>
      </c>
      <c r="G82" s="84" t="b">
        <v>0</v>
      </c>
      <c r="H82" s="84" t="b">
        <v>0</v>
      </c>
      <c r="I82" s="84" t="b">
        <v>0</v>
      </c>
      <c r="J82" s="84" t="b">
        <v>0</v>
      </c>
      <c r="K82" s="84" t="b">
        <v>0</v>
      </c>
      <c r="L82" s="84" t="b">
        <v>0</v>
      </c>
    </row>
    <row r="83" spans="1:12" x14ac:dyDescent="0.25">
      <c r="A83" s="84" t="s">
        <v>2793</v>
      </c>
      <c r="B83" s="84" t="s">
        <v>2922</v>
      </c>
      <c r="C83" s="84">
        <v>16</v>
      </c>
      <c r="D83" s="122">
        <v>1.7868191737670678E-3</v>
      </c>
      <c r="E83" s="122">
        <v>0.99113148058533007</v>
      </c>
      <c r="F83" s="84" t="s">
        <v>15743</v>
      </c>
      <c r="G83" s="84" t="b">
        <v>0</v>
      </c>
      <c r="H83" s="84" t="b">
        <v>0</v>
      </c>
      <c r="I83" s="84" t="b">
        <v>0</v>
      </c>
      <c r="J83" s="84" t="b">
        <v>0</v>
      </c>
      <c r="K83" s="84" t="b">
        <v>0</v>
      </c>
      <c r="L83" s="84" t="b">
        <v>0</v>
      </c>
    </row>
    <row r="84" spans="1:12" x14ac:dyDescent="0.25">
      <c r="A84" s="84" t="s">
        <v>866</v>
      </c>
      <c r="B84" s="84" t="s">
        <v>2917</v>
      </c>
      <c r="C84" s="84">
        <v>16</v>
      </c>
      <c r="D84" s="122">
        <v>1.7868191737670678E-3</v>
      </c>
      <c r="E84" s="122">
        <v>1.1877914044712918</v>
      </c>
      <c r="F84" s="84" t="s">
        <v>15743</v>
      </c>
      <c r="G84" s="84" t="b">
        <v>0</v>
      </c>
      <c r="H84" s="84" t="b">
        <v>0</v>
      </c>
      <c r="I84" s="84" t="b">
        <v>0</v>
      </c>
      <c r="J84" s="84" t="b">
        <v>0</v>
      </c>
      <c r="K84" s="84" t="b">
        <v>0</v>
      </c>
      <c r="L84" s="84" t="b">
        <v>0</v>
      </c>
    </row>
    <row r="85" spans="1:12" x14ac:dyDescent="0.25">
      <c r="A85" s="84" t="s">
        <v>754</v>
      </c>
      <c r="B85" s="84" t="s">
        <v>12260</v>
      </c>
      <c r="C85" s="84">
        <v>16</v>
      </c>
      <c r="D85" s="122">
        <v>1.7868191737670678E-3</v>
      </c>
      <c r="E85" s="122">
        <v>1.1877914044712918</v>
      </c>
      <c r="F85" s="84" t="s">
        <v>15743</v>
      </c>
      <c r="G85" s="84" t="b">
        <v>0</v>
      </c>
      <c r="H85" s="84" t="b">
        <v>0</v>
      </c>
      <c r="I85" s="84" t="b">
        <v>0</v>
      </c>
      <c r="J85" s="84" t="b">
        <v>0</v>
      </c>
      <c r="K85" s="84" t="b">
        <v>0</v>
      </c>
      <c r="L85" s="84" t="b">
        <v>0</v>
      </c>
    </row>
    <row r="86" spans="1:12" x14ac:dyDescent="0.25">
      <c r="A86" s="84" t="s">
        <v>14274</v>
      </c>
      <c r="B86" s="84" t="s">
        <v>12359</v>
      </c>
      <c r="C86" s="84">
        <v>15</v>
      </c>
      <c r="D86" s="122">
        <v>1.7001448102070336E-3</v>
      </c>
      <c r="E86" s="122">
        <v>2.4840772954106307</v>
      </c>
      <c r="F86" s="84" t="s">
        <v>15743</v>
      </c>
      <c r="G86" s="84" t="b">
        <v>0</v>
      </c>
      <c r="H86" s="84" t="b">
        <v>0</v>
      </c>
      <c r="I86" s="84" t="b">
        <v>0</v>
      </c>
      <c r="J86" s="84" t="b">
        <v>0</v>
      </c>
      <c r="K86" s="84" t="b">
        <v>0</v>
      </c>
      <c r="L86" s="84" t="b">
        <v>0</v>
      </c>
    </row>
    <row r="87" spans="1:12" x14ac:dyDescent="0.25">
      <c r="A87" s="84" t="s">
        <v>2679</v>
      </c>
      <c r="B87" s="84" t="s">
        <v>2917</v>
      </c>
      <c r="C87" s="84">
        <v>15</v>
      </c>
      <c r="D87" s="122">
        <v>1.7001448102070336E-3</v>
      </c>
      <c r="E87" s="122">
        <v>0.79011231168688778</v>
      </c>
      <c r="F87" s="84" t="s">
        <v>15743</v>
      </c>
      <c r="G87" s="84" t="b">
        <v>0</v>
      </c>
      <c r="H87" s="84" t="b">
        <v>0</v>
      </c>
      <c r="I87" s="84" t="b">
        <v>0</v>
      </c>
      <c r="J87" s="84" t="b">
        <v>0</v>
      </c>
      <c r="K87" s="84" t="b">
        <v>0</v>
      </c>
      <c r="L87" s="84" t="b">
        <v>0</v>
      </c>
    </row>
    <row r="88" spans="1:12" x14ac:dyDescent="0.25">
      <c r="A88" s="84" t="s">
        <v>2917</v>
      </c>
      <c r="B88" s="84" t="s">
        <v>793</v>
      </c>
      <c r="C88" s="84">
        <v>15</v>
      </c>
      <c r="D88" s="122">
        <v>1.7001448102070336E-3</v>
      </c>
      <c r="E88" s="122">
        <v>1.9928615583856311</v>
      </c>
      <c r="F88" s="84" t="s">
        <v>15743</v>
      </c>
      <c r="G88" s="84" t="b">
        <v>0</v>
      </c>
      <c r="H88" s="84" t="b">
        <v>0</v>
      </c>
      <c r="I88" s="84" t="b">
        <v>0</v>
      </c>
      <c r="J88" s="84" t="b">
        <v>0</v>
      </c>
      <c r="K88" s="84" t="b">
        <v>0</v>
      </c>
      <c r="L88" s="84" t="b">
        <v>0</v>
      </c>
    </row>
    <row r="89" spans="1:12" x14ac:dyDescent="0.25">
      <c r="A89" s="84" t="s">
        <v>793</v>
      </c>
      <c r="B89" s="84" t="s">
        <v>2999</v>
      </c>
      <c r="C89" s="84">
        <v>15</v>
      </c>
      <c r="D89" s="122">
        <v>1.7001448102070336E-3</v>
      </c>
      <c r="E89" s="122">
        <v>2.4065958342409006</v>
      </c>
      <c r="F89" s="84" t="s">
        <v>15743</v>
      </c>
      <c r="G89" s="84" t="b">
        <v>0</v>
      </c>
      <c r="H89" s="84" t="b">
        <v>0</v>
      </c>
      <c r="I89" s="84" t="b">
        <v>0</v>
      </c>
      <c r="J89" s="84" t="b">
        <v>0</v>
      </c>
      <c r="K89" s="84" t="b">
        <v>0</v>
      </c>
      <c r="L89" s="84" t="b">
        <v>0</v>
      </c>
    </row>
    <row r="90" spans="1:12" x14ac:dyDescent="0.25">
      <c r="A90" s="84" t="s">
        <v>2999</v>
      </c>
      <c r="B90" s="84" t="s">
        <v>2922</v>
      </c>
      <c r="C90" s="84">
        <v>15</v>
      </c>
      <c r="D90" s="122">
        <v>1.7001448102070336E-3</v>
      </c>
      <c r="E90" s="122">
        <v>1.2722506428712472</v>
      </c>
      <c r="F90" s="84" t="s">
        <v>15743</v>
      </c>
      <c r="G90" s="84" t="b">
        <v>0</v>
      </c>
      <c r="H90" s="84" t="b">
        <v>0</v>
      </c>
      <c r="I90" s="84" t="b">
        <v>0</v>
      </c>
      <c r="J90" s="84" t="b">
        <v>0</v>
      </c>
      <c r="K90" s="84" t="b">
        <v>0</v>
      </c>
      <c r="L90" s="84" t="b">
        <v>0</v>
      </c>
    </row>
    <row r="91" spans="1:12" x14ac:dyDescent="0.25">
      <c r="A91" s="84" t="s">
        <v>2788</v>
      </c>
      <c r="B91" s="84" t="s">
        <v>12364</v>
      </c>
      <c r="C91" s="84">
        <v>15</v>
      </c>
      <c r="D91" s="122">
        <v>1.7001448102070336E-3</v>
      </c>
      <c r="E91" s="122">
        <v>0.96532351793654714</v>
      </c>
      <c r="F91" s="84" t="s">
        <v>15743</v>
      </c>
      <c r="G91" s="84" t="b">
        <v>0</v>
      </c>
      <c r="H91" s="84" t="b">
        <v>0</v>
      </c>
      <c r="I91" s="84" t="b">
        <v>0</v>
      </c>
      <c r="J91" s="84" t="b">
        <v>0</v>
      </c>
      <c r="K91" s="84" t="b">
        <v>0</v>
      </c>
      <c r="L91" s="84" t="b">
        <v>0</v>
      </c>
    </row>
    <row r="92" spans="1:12" x14ac:dyDescent="0.25">
      <c r="A92" s="84" t="s">
        <v>12296</v>
      </c>
      <c r="B92" s="84" t="s">
        <v>731</v>
      </c>
      <c r="C92" s="84">
        <v>15</v>
      </c>
      <c r="D92" s="122">
        <v>1.7001448102070336E-3</v>
      </c>
      <c r="E92" s="122">
        <v>0.26092423000972287</v>
      </c>
      <c r="F92" s="84" t="s">
        <v>15743</v>
      </c>
      <c r="G92" s="84" t="b">
        <v>0</v>
      </c>
      <c r="H92" s="84" t="b">
        <v>0</v>
      </c>
      <c r="I92" s="84" t="b">
        <v>0</v>
      </c>
      <c r="J92" s="84" t="b">
        <v>0</v>
      </c>
      <c r="K92" s="84" t="b">
        <v>0</v>
      </c>
      <c r="L92" s="84" t="b">
        <v>0</v>
      </c>
    </row>
    <row r="93" spans="1:12" x14ac:dyDescent="0.25">
      <c r="A93" s="84" t="s">
        <v>12280</v>
      </c>
      <c r="B93" s="84" t="s">
        <v>731</v>
      </c>
      <c r="C93" s="84">
        <v>15</v>
      </c>
      <c r="D93" s="122">
        <v>1.7001448102070336E-3</v>
      </c>
      <c r="E93" s="122">
        <v>0.42747017115917374</v>
      </c>
      <c r="F93" s="84" t="s">
        <v>15743</v>
      </c>
      <c r="G93" s="84" t="b">
        <v>0</v>
      </c>
      <c r="H93" s="84" t="b">
        <v>0</v>
      </c>
      <c r="I93" s="84" t="b">
        <v>0</v>
      </c>
      <c r="J93" s="84" t="b">
        <v>0</v>
      </c>
      <c r="K93" s="84" t="b">
        <v>0</v>
      </c>
      <c r="L93" s="84" t="b">
        <v>0</v>
      </c>
    </row>
    <row r="94" spans="1:12" x14ac:dyDescent="0.25">
      <c r="A94" s="84" t="s">
        <v>14224</v>
      </c>
      <c r="B94" s="84" t="s">
        <v>14224</v>
      </c>
      <c r="C94" s="84">
        <v>15</v>
      </c>
      <c r="D94" s="122">
        <v>2.125740601167722E-3</v>
      </c>
      <c r="E94" s="122">
        <v>2.6670079789966175</v>
      </c>
      <c r="F94" s="84" t="s">
        <v>15743</v>
      </c>
      <c r="G94" s="84" t="b">
        <v>0</v>
      </c>
      <c r="H94" s="84" t="b">
        <v>0</v>
      </c>
      <c r="I94" s="84" t="b">
        <v>0</v>
      </c>
      <c r="J94" s="84" t="b">
        <v>0</v>
      </c>
      <c r="K94" s="84" t="b">
        <v>0</v>
      </c>
      <c r="L94" s="84" t="b">
        <v>0</v>
      </c>
    </row>
    <row r="95" spans="1:12" x14ac:dyDescent="0.25">
      <c r="A95" s="84" t="s">
        <v>965</v>
      </c>
      <c r="B95" s="84" t="s">
        <v>14289</v>
      </c>
      <c r="C95" s="84">
        <v>15</v>
      </c>
      <c r="D95" s="122">
        <v>1.7001448102070336E-3</v>
      </c>
      <c r="E95" s="122">
        <v>3.0172559973307802</v>
      </c>
      <c r="F95" s="84" t="s">
        <v>15743</v>
      </c>
      <c r="G95" s="84" t="b">
        <v>0</v>
      </c>
      <c r="H95" s="84" t="b">
        <v>0</v>
      </c>
      <c r="I95" s="84" t="b">
        <v>0</v>
      </c>
      <c r="J95" s="84" t="b">
        <v>0</v>
      </c>
      <c r="K95" s="84" t="b">
        <v>0</v>
      </c>
      <c r="L95" s="84" t="b">
        <v>0</v>
      </c>
    </row>
    <row r="96" spans="1:12" x14ac:dyDescent="0.25">
      <c r="A96" s="84" t="s">
        <v>14290</v>
      </c>
      <c r="B96" s="84" t="s">
        <v>523</v>
      </c>
      <c r="C96" s="84">
        <v>15</v>
      </c>
      <c r="D96" s="122">
        <v>1.7001448102070336E-3</v>
      </c>
      <c r="E96" s="122">
        <v>3.0172559973307802</v>
      </c>
      <c r="F96" s="84" t="s">
        <v>15743</v>
      </c>
      <c r="G96" s="84" t="b">
        <v>0</v>
      </c>
      <c r="H96" s="84" t="b">
        <v>0</v>
      </c>
      <c r="I96" s="84" t="b">
        <v>0</v>
      </c>
      <c r="J96" s="84" t="b">
        <v>0</v>
      </c>
      <c r="K96" s="84" t="b">
        <v>0</v>
      </c>
      <c r="L96" s="84" t="b">
        <v>0</v>
      </c>
    </row>
    <row r="97" spans="1:12" x14ac:dyDescent="0.25">
      <c r="A97" s="84" t="s">
        <v>14266</v>
      </c>
      <c r="B97" s="84" t="s">
        <v>14270</v>
      </c>
      <c r="C97" s="84">
        <v>15</v>
      </c>
      <c r="D97" s="122">
        <v>1.7001448102070336E-3</v>
      </c>
      <c r="E97" s="122">
        <v>2.9085406726855951</v>
      </c>
      <c r="F97" s="84" t="s">
        <v>15743</v>
      </c>
      <c r="G97" s="84" t="b">
        <v>0</v>
      </c>
      <c r="H97" s="84" t="b">
        <v>0</v>
      </c>
      <c r="I97" s="84" t="b">
        <v>0</v>
      </c>
      <c r="J97" s="84" t="b">
        <v>0</v>
      </c>
      <c r="K97" s="84" t="b">
        <v>0</v>
      </c>
      <c r="L97" s="84" t="b">
        <v>0</v>
      </c>
    </row>
    <row r="98" spans="1:12" x14ac:dyDescent="0.25">
      <c r="A98" s="84" t="s">
        <v>740</v>
      </c>
      <c r="B98" s="84" t="s">
        <v>14200</v>
      </c>
      <c r="C98" s="84">
        <v>14</v>
      </c>
      <c r="D98" s="122">
        <v>1.6117474179648103E-3</v>
      </c>
      <c r="E98" s="122">
        <v>1.7997720531168742</v>
      </c>
      <c r="F98" s="84" t="s">
        <v>15743</v>
      </c>
      <c r="G98" s="84" t="b">
        <v>0</v>
      </c>
      <c r="H98" s="84" t="b">
        <v>0</v>
      </c>
      <c r="I98" s="84" t="b">
        <v>0</v>
      </c>
      <c r="J98" s="84" t="b">
        <v>0</v>
      </c>
      <c r="K98" s="84" t="b">
        <v>0</v>
      </c>
      <c r="L98" s="84" t="b">
        <v>0</v>
      </c>
    </row>
    <row r="99" spans="1:12" x14ac:dyDescent="0.25">
      <c r="A99" s="84" t="s">
        <v>14200</v>
      </c>
      <c r="B99" s="84" t="s">
        <v>2803</v>
      </c>
      <c r="C99" s="84">
        <v>14</v>
      </c>
      <c r="D99" s="122">
        <v>1.6117474179648103E-3</v>
      </c>
      <c r="E99" s="122">
        <v>1.1414233403403551</v>
      </c>
      <c r="F99" s="84" t="s">
        <v>15743</v>
      </c>
      <c r="G99" s="84" t="b">
        <v>0</v>
      </c>
      <c r="H99" s="84" t="b">
        <v>0</v>
      </c>
      <c r="I99" s="84" t="b">
        <v>0</v>
      </c>
      <c r="J99" s="84" t="b">
        <v>0</v>
      </c>
      <c r="K99" s="84" t="b">
        <v>0</v>
      </c>
      <c r="L99" s="84" t="b">
        <v>0</v>
      </c>
    </row>
    <row r="100" spans="1:12" x14ac:dyDescent="0.25">
      <c r="A100" s="84" t="s">
        <v>14211</v>
      </c>
      <c r="B100" s="84" t="s">
        <v>14250</v>
      </c>
      <c r="C100" s="84">
        <v>14</v>
      </c>
      <c r="D100" s="122">
        <v>1.6117474179648103E-3</v>
      </c>
      <c r="E100" s="122">
        <v>2.6528390228024064</v>
      </c>
      <c r="F100" s="84" t="s">
        <v>15743</v>
      </c>
      <c r="G100" s="84" t="b">
        <v>0</v>
      </c>
      <c r="H100" s="84" t="b">
        <v>0</v>
      </c>
      <c r="I100" s="84" t="b">
        <v>0</v>
      </c>
      <c r="J100" s="84" t="b">
        <v>0</v>
      </c>
      <c r="K100" s="84" t="b">
        <v>1</v>
      </c>
      <c r="L100" s="84" t="b">
        <v>0</v>
      </c>
    </row>
    <row r="101" spans="1:12" x14ac:dyDescent="0.25">
      <c r="A101" s="84" t="s">
        <v>14250</v>
      </c>
      <c r="B101" s="84" t="s">
        <v>2803</v>
      </c>
      <c r="C101" s="84">
        <v>14</v>
      </c>
      <c r="D101" s="122">
        <v>1.6117474179648103E-3</v>
      </c>
      <c r="E101" s="122">
        <v>1.5763469152655627</v>
      </c>
      <c r="F101" s="84" t="s">
        <v>15743</v>
      </c>
      <c r="G101" s="84" t="b">
        <v>0</v>
      </c>
      <c r="H101" s="84" t="b">
        <v>1</v>
      </c>
      <c r="I101" s="84" t="b">
        <v>0</v>
      </c>
      <c r="J101" s="84" t="b">
        <v>0</v>
      </c>
      <c r="K101" s="84" t="b">
        <v>0</v>
      </c>
      <c r="L101" s="84" t="b">
        <v>0</v>
      </c>
    </row>
    <row r="102" spans="1:12" x14ac:dyDescent="0.25">
      <c r="A102" s="84" t="s">
        <v>12282</v>
      </c>
      <c r="B102" s="84" t="s">
        <v>12283</v>
      </c>
      <c r="C102" s="84">
        <v>14</v>
      </c>
      <c r="D102" s="122">
        <v>1.6117474179648103E-3</v>
      </c>
      <c r="E102" s="122">
        <v>2.370525611083357</v>
      </c>
      <c r="F102" s="84" t="s">
        <v>15743</v>
      </c>
      <c r="G102" s="84" t="b">
        <v>1</v>
      </c>
      <c r="H102" s="84" t="b">
        <v>0</v>
      </c>
      <c r="I102" s="84" t="b">
        <v>0</v>
      </c>
      <c r="J102" s="84" t="b">
        <v>0</v>
      </c>
      <c r="K102" s="84" t="b">
        <v>0</v>
      </c>
      <c r="L102" s="84" t="b">
        <v>0</v>
      </c>
    </row>
    <row r="103" spans="1:12" x14ac:dyDescent="0.25">
      <c r="A103" s="84" t="s">
        <v>12283</v>
      </c>
      <c r="B103" s="84" t="s">
        <v>2999</v>
      </c>
      <c r="C103" s="84">
        <v>14</v>
      </c>
      <c r="D103" s="122">
        <v>1.6117474179648103E-3</v>
      </c>
      <c r="E103" s="122">
        <v>2.4029615495858065</v>
      </c>
      <c r="F103" s="84" t="s">
        <v>15743</v>
      </c>
      <c r="G103" s="84" t="b">
        <v>0</v>
      </c>
      <c r="H103" s="84" t="b">
        <v>0</v>
      </c>
      <c r="I103" s="84" t="b">
        <v>0</v>
      </c>
      <c r="J103" s="84" t="b">
        <v>0</v>
      </c>
      <c r="K103" s="84" t="b">
        <v>0</v>
      </c>
      <c r="L103" s="84" t="b">
        <v>0</v>
      </c>
    </row>
    <row r="104" spans="1:12" x14ac:dyDescent="0.25">
      <c r="A104" s="84" t="s">
        <v>2999</v>
      </c>
      <c r="B104" s="84" t="s">
        <v>12284</v>
      </c>
      <c r="C104" s="84">
        <v>14</v>
      </c>
      <c r="D104" s="122">
        <v>1.6117474179648103E-3</v>
      </c>
      <c r="E104" s="122">
        <v>2.3847505010856369</v>
      </c>
      <c r="F104" s="84" t="s">
        <v>15743</v>
      </c>
      <c r="G104" s="84" t="b">
        <v>0</v>
      </c>
      <c r="H104" s="84" t="b">
        <v>0</v>
      </c>
      <c r="I104" s="84" t="b">
        <v>0</v>
      </c>
      <c r="J104" s="84" t="b">
        <v>0</v>
      </c>
      <c r="K104" s="84" t="b">
        <v>0</v>
      </c>
      <c r="L104" s="84" t="b">
        <v>0</v>
      </c>
    </row>
    <row r="105" spans="1:12" x14ac:dyDescent="0.25">
      <c r="A105" s="84" t="s">
        <v>12284</v>
      </c>
      <c r="B105" s="84" t="s">
        <v>731</v>
      </c>
      <c r="C105" s="84">
        <v>14</v>
      </c>
      <c r="D105" s="122">
        <v>1.6117474179648103E-3</v>
      </c>
      <c r="E105" s="122">
        <v>1.1308458537490118</v>
      </c>
      <c r="F105" s="84" t="s">
        <v>15743</v>
      </c>
      <c r="G105" s="84" t="b">
        <v>0</v>
      </c>
      <c r="H105" s="84" t="b">
        <v>0</v>
      </c>
      <c r="I105" s="84" t="b">
        <v>0</v>
      </c>
      <c r="J105" s="84" t="b">
        <v>0</v>
      </c>
      <c r="K105" s="84" t="b">
        <v>0</v>
      </c>
      <c r="L105" s="84" t="b">
        <v>0</v>
      </c>
    </row>
    <row r="106" spans="1:12" x14ac:dyDescent="0.25">
      <c r="A106" s="84" t="s">
        <v>12363</v>
      </c>
      <c r="B106" s="84" t="s">
        <v>14280</v>
      </c>
      <c r="C106" s="84">
        <v>14</v>
      </c>
      <c r="D106" s="122">
        <v>1.8623670623092285E-3</v>
      </c>
      <c r="E106" s="122">
        <v>2.4230213435147747</v>
      </c>
      <c r="F106" s="84" t="s">
        <v>15743</v>
      </c>
      <c r="G106" s="84" t="b">
        <v>0</v>
      </c>
      <c r="H106" s="84" t="b">
        <v>0</v>
      </c>
      <c r="I106" s="84" t="b">
        <v>0</v>
      </c>
      <c r="J106" s="84" t="b">
        <v>0</v>
      </c>
      <c r="K106" s="84" t="b">
        <v>0</v>
      </c>
      <c r="L106" s="84" t="b">
        <v>0</v>
      </c>
    </row>
    <row r="107" spans="1:12" x14ac:dyDescent="0.25">
      <c r="A107" s="84" t="s">
        <v>14280</v>
      </c>
      <c r="B107" s="84" t="s">
        <v>763</v>
      </c>
      <c r="C107" s="84">
        <v>14</v>
      </c>
      <c r="D107" s="122">
        <v>1.8623670623092285E-3</v>
      </c>
      <c r="E107" s="122">
        <v>3.0172559973307802</v>
      </c>
      <c r="F107" s="84" t="s">
        <v>15743</v>
      </c>
      <c r="G107" s="84" t="b">
        <v>0</v>
      </c>
      <c r="H107" s="84" t="b">
        <v>0</v>
      </c>
      <c r="I107" s="84" t="b">
        <v>0</v>
      </c>
      <c r="J107" s="84" t="b">
        <v>0</v>
      </c>
      <c r="K107" s="84" t="b">
        <v>0</v>
      </c>
      <c r="L107" s="84" t="b">
        <v>0</v>
      </c>
    </row>
    <row r="108" spans="1:12" x14ac:dyDescent="0.25">
      <c r="A108" s="84" t="s">
        <v>731</v>
      </c>
      <c r="B108" s="84" t="s">
        <v>2713</v>
      </c>
      <c r="C108" s="84">
        <v>14</v>
      </c>
      <c r="D108" s="122">
        <v>1.6117474179648103E-3</v>
      </c>
      <c r="E108" s="122">
        <v>0.48337504317502844</v>
      </c>
      <c r="F108" s="84" t="s">
        <v>15743</v>
      </c>
      <c r="G108" s="84" t="b">
        <v>0</v>
      </c>
      <c r="H108" s="84" t="b">
        <v>0</v>
      </c>
      <c r="I108" s="84" t="b">
        <v>0</v>
      </c>
      <c r="J108" s="84" t="b">
        <v>0</v>
      </c>
      <c r="K108" s="84" t="b">
        <v>0</v>
      </c>
      <c r="L108" s="84" t="b">
        <v>0</v>
      </c>
    </row>
    <row r="109" spans="1:12" x14ac:dyDescent="0.25">
      <c r="A109" s="84" t="s">
        <v>12260</v>
      </c>
      <c r="B109" s="84" t="s">
        <v>12266</v>
      </c>
      <c r="C109" s="84">
        <v>14</v>
      </c>
      <c r="D109" s="122">
        <v>1.6117474179648103E-3</v>
      </c>
      <c r="E109" s="122">
        <v>1.3410415732002308</v>
      </c>
      <c r="F109" s="84" t="s">
        <v>15743</v>
      </c>
      <c r="G109" s="84" t="b">
        <v>0</v>
      </c>
      <c r="H109" s="84" t="b">
        <v>0</v>
      </c>
      <c r="I109" s="84" t="b">
        <v>0</v>
      </c>
      <c r="J109" s="84" t="b">
        <v>0</v>
      </c>
      <c r="K109" s="84" t="b">
        <v>0</v>
      </c>
      <c r="L109" s="84" t="b">
        <v>0</v>
      </c>
    </row>
    <row r="110" spans="1:12" x14ac:dyDescent="0.25">
      <c r="A110" s="84" t="s">
        <v>2922</v>
      </c>
      <c r="B110" s="84" t="s">
        <v>2788</v>
      </c>
      <c r="C110" s="84">
        <v>14</v>
      </c>
      <c r="D110" s="122">
        <v>1.6117474179648103E-3</v>
      </c>
      <c r="E110" s="122">
        <v>0.36753181140125807</v>
      </c>
      <c r="F110" s="84" t="s">
        <v>15743</v>
      </c>
      <c r="G110" s="84" t="b">
        <v>0</v>
      </c>
      <c r="H110" s="84" t="b">
        <v>0</v>
      </c>
      <c r="I110" s="84" t="b">
        <v>0</v>
      </c>
      <c r="J110" s="84" t="b">
        <v>0</v>
      </c>
      <c r="K110" s="84" t="b">
        <v>0</v>
      </c>
      <c r="L110" s="84" t="b">
        <v>0</v>
      </c>
    </row>
    <row r="111" spans="1:12" x14ac:dyDescent="0.25">
      <c r="A111" s="84" t="s">
        <v>855</v>
      </c>
      <c r="B111" s="84" t="s">
        <v>731</v>
      </c>
      <c r="C111" s="84">
        <v>14</v>
      </c>
      <c r="D111" s="122">
        <v>1.6117474179648103E-3</v>
      </c>
      <c r="E111" s="122">
        <v>0.31597179634062833</v>
      </c>
      <c r="F111" s="84" t="s">
        <v>15743</v>
      </c>
      <c r="G111" s="84" t="b">
        <v>0</v>
      </c>
      <c r="H111" s="84" t="b">
        <v>0</v>
      </c>
      <c r="I111" s="84" t="b">
        <v>0</v>
      </c>
      <c r="J111" s="84" t="b">
        <v>0</v>
      </c>
      <c r="K111" s="84" t="b">
        <v>0</v>
      </c>
      <c r="L111" s="84" t="b">
        <v>0</v>
      </c>
    </row>
    <row r="112" spans="1:12" x14ac:dyDescent="0.25">
      <c r="A112" s="84" t="s">
        <v>14233</v>
      </c>
      <c r="B112" s="84" t="s">
        <v>2679</v>
      </c>
      <c r="C112" s="84">
        <v>13</v>
      </c>
      <c r="D112" s="122">
        <v>1.521503720606422E-3</v>
      </c>
      <c r="E112" s="122">
        <v>1.5489086669186232</v>
      </c>
      <c r="F112" s="84" t="s">
        <v>15743</v>
      </c>
      <c r="G112" s="84" t="b">
        <v>0</v>
      </c>
      <c r="H112" s="84" t="b">
        <v>0</v>
      </c>
      <c r="I112" s="84" t="b">
        <v>0</v>
      </c>
      <c r="J112" s="84" t="b">
        <v>0</v>
      </c>
      <c r="K112" s="84" t="b">
        <v>0</v>
      </c>
      <c r="L112" s="84" t="b">
        <v>0</v>
      </c>
    </row>
    <row r="113" spans="1:12" x14ac:dyDescent="0.25">
      <c r="A113" s="84" t="s">
        <v>12260</v>
      </c>
      <c r="B113" s="84" t="s">
        <v>12267</v>
      </c>
      <c r="C113" s="84">
        <v>13</v>
      </c>
      <c r="D113" s="122">
        <v>1.521503720606422E-3</v>
      </c>
      <c r="E113" s="122">
        <v>1.4559099407277016</v>
      </c>
      <c r="F113" s="84" t="s">
        <v>15743</v>
      </c>
      <c r="G113" s="84" t="b">
        <v>0</v>
      </c>
      <c r="H113" s="84" t="b">
        <v>0</v>
      </c>
      <c r="I113" s="84" t="b">
        <v>0</v>
      </c>
      <c r="J113" s="84" t="b">
        <v>0</v>
      </c>
      <c r="K113" s="84" t="b">
        <v>0</v>
      </c>
      <c r="L113" s="84" t="b">
        <v>0</v>
      </c>
    </row>
    <row r="114" spans="1:12" x14ac:dyDescent="0.25">
      <c r="A114" s="84" t="s">
        <v>12384</v>
      </c>
      <c r="B114" s="84" t="s">
        <v>2803</v>
      </c>
      <c r="C114" s="84">
        <v>13</v>
      </c>
      <c r="D114" s="122">
        <v>1.521503720606422E-3</v>
      </c>
      <c r="E114" s="122">
        <v>0.9865213803546119</v>
      </c>
      <c r="F114" s="84" t="s">
        <v>15743</v>
      </c>
      <c r="G114" s="84" t="b">
        <v>0</v>
      </c>
      <c r="H114" s="84" t="b">
        <v>0</v>
      </c>
      <c r="I114" s="84" t="b">
        <v>0</v>
      </c>
      <c r="J114" s="84" t="b">
        <v>0</v>
      </c>
      <c r="K114" s="84" t="b">
        <v>0</v>
      </c>
      <c r="L114" s="84" t="b">
        <v>0</v>
      </c>
    </row>
    <row r="115" spans="1:12" x14ac:dyDescent="0.25">
      <c r="A115" s="84" t="s">
        <v>14236</v>
      </c>
      <c r="B115" s="84" t="s">
        <v>14269</v>
      </c>
      <c r="C115" s="84">
        <v>13</v>
      </c>
      <c r="D115" s="122">
        <v>1.521503720606422E-3</v>
      </c>
      <c r="E115" s="122">
        <v>2.7344190064928182</v>
      </c>
      <c r="F115" s="84" t="s">
        <v>15743</v>
      </c>
      <c r="G115" s="84" t="b">
        <v>0</v>
      </c>
      <c r="H115" s="84" t="b">
        <v>0</v>
      </c>
      <c r="I115" s="84" t="b">
        <v>0</v>
      </c>
      <c r="J115" s="84" t="b">
        <v>0</v>
      </c>
      <c r="K115" s="84" t="b">
        <v>0</v>
      </c>
      <c r="L115" s="84" t="b">
        <v>0</v>
      </c>
    </row>
    <row r="116" spans="1:12" x14ac:dyDescent="0.25">
      <c r="A116" s="84" t="s">
        <v>14255</v>
      </c>
      <c r="B116" s="84" t="s">
        <v>14213</v>
      </c>
      <c r="C116" s="84">
        <v>13</v>
      </c>
      <c r="D116" s="122">
        <v>1.521503720606422E-3</v>
      </c>
      <c r="E116" s="122">
        <v>2.7309492584875055</v>
      </c>
      <c r="F116" s="84" t="s">
        <v>15743</v>
      </c>
      <c r="G116" s="84" t="b">
        <v>0</v>
      </c>
      <c r="H116" s="84" t="b">
        <v>0</v>
      </c>
      <c r="I116" s="84" t="b">
        <v>0</v>
      </c>
      <c r="J116" s="84" t="b">
        <v>0</v>
      </c>
      <c r="K116" s="84" t="b">
        <v>0</v>
      </c>
      <c r="L116" s="84" t="b">
        <v>0</v>
      </c>
    </row>
    <row r="117" spans="1:12" x14ac:dyDescent="0.25">
      <c r="A117" s="84" t="s">
        <v>14213</v>
      </c>
      <c r="B117" s="84" t="s">
        <v>14277</v>
      </c>
      <c r="C117" s="84">
        <v>13</v>
      </c>
      <c r="D117" s="122">
        <v>1.521503720606422E-3</v>
      </c>
      <c r="E117" s="122">
        <v>2.6688013517386611</v>
      </c>
      <c r="F117" s="84" t="s">
        <v>15743</v>
      </c>
      <c r="G117" s="84" t="b">
        <v>0</v>
      </c>
      <c r="H117" s="84" t="b">
        <v>0</v>
      </c>
      <c r="I117" s="84" t="b">
        <v>0</v>
      </c>
      <c r="J117" s="84" t="b">
        <v>0</v>
      </c>
      <c r="K117" s="84" t="b">
        <v>0</v>
      </c>
      <c r="L117" s="84" t="b">
        <v>0</v>
      </c>
    </row>
    <row r="118" spans="1:12" x14ac:dyDescent="0.25">
      <c r="A118" s="84" t="s">
        <v>731</v>
      </c>
      <c r="B118" s="84" t="s">
        <v>12359</v>
      </c>
      <c r="C118" s="84">
        <v>13</v>
      </c>
      <c r="D118" s="122">
        <v>1.521503720606422E-3</v>
      </c>
      <c r="E118" s="122">
        <v>0.73843207098197494</v>
      </c>
      <c r="F118" s="84" t="s">
        <v>15743</v>
      </c>
      <c r="G118" s="84" t="b">
        <v>0</v>
      </c>
      <c r="H118" s="84" t="b">
        <v>0</v>
      </c>
      <c r="I118" s="84" t="b">
        <v>0</v>
      </c>
      <c r="J118" s="84" t="b">
        <v>0</v>
      </c>
      <c r="K118" s="84" t="b">
        <v>0</v>
      </c>
      <c r="L118" s="84" t="b">
        <v>0</v>
      </c>
    </row>
    <row r="119" spans="1:12" x14ac:dyDescent="0.25">
      <c r="A119" s="84" t="s">
        <v>683</v>
      </c>
      <c r="B119" s="84" t="s">
        <v>731</v>
      </c>
      <c r="C119" s="84">
        <v>13</v>
      </c>
      <c r="D119" s="122">
        <v>1.521503720606422E-3</v>
      </c>
      <c r="E119" s="122">
        <v>0.21516673944904777</v>
      </c>
      <c r="F119" s="84" t="s">
        <v>15743</v>
      </c>
      <c r="G119" s="84" t="b">
        <v>0</v>
      </c>
      <c r="H119" s="84" t="b">
        <v>0</v>
      </c>
      <c r="I119" s="84" t="b">
        <v>0</v>
      </c>
      <c r="J119" s="84" t="b">
        <v>0</v>
      </c>
      <c r="K119" s="84" t="b">
        <v>0</v>
      </c>
      <c r="L119" s="84" t="b">
        <v>0</v>
      </c>
    </row>
    <row r="120" spans="1:12" x14ac:dyDescent="0.25">
      <c r="A120" s="84" t="s">
        <v>14210</v>
      </c>
      <c r="B120" s="84" t="s">
        <v>14298</v>
      </c>
      <c r="C120" s="84">
        <v>12</v>
      </c>
      <c r="D120" s="122">
        <v>1.4292714235757528E-3</v>
      </c>
      <c r="E120" s="122">
        <v>2.6814638954075871</v>
      </c>
      <c r="F120" s="84" t="s">
        <v>15743</v>
      </c>
      <c r="G120" s="84" t="b">
        <v>0</v>
      </c>
      <c r="H120" s="84" t="b">
        <v>0</v>
      </c>
      <c r="I120" s="84" t="b">
        <v>0</v>
      </c>
      <c r="J120" s="84" t="b">
        <v>0</v>
      </c>
      <c r="K120" s="84" t="b">
        <v>0</v>
      </c>
      <c r="L120" s="84" t="b">
        <v>0</v>
      </c>
    </row>
    <row r="121" spans="1:12" x14ac:dyDescent="0.25">
      <c r="A121" s="84" t="s">
        <v>14298</v>
      </c>
      <c r="B121" s="84" t="s">
        <v>14202</v>
      </c>
      <c r="C121" s="84">
        <v>12</v>
      </c>
      <c r="D121" s="122">
        <v>1.4292714235757528E-3</v>
      </c>
      <c r="E121" s="122">
        <v>2.5458012934075143</v>
      </c>
      <c r="F121" s="84" t="s">
        <v>15743</v>
      </c>
      <c r="G121" s="84" t="b">
        <v>0</v>
      </c>
      <c r="H121" s="84" t="b">
        <v>0</v>
      </c>
      <c r="I121" s="84" t="b">
        <v>0</v>
      </c>
      <c r="J121" s="84" t="b">
        <v>0</v>
      </c>
      <c r="K121" s="84" t="b">
        <v>0</v>
      </c>
      <c r="L121" s="84" t="b">
        <v>0</v>
      </c>
    </row>
    <row r="122" spans="1:12" x14ac:dyDescent="0.25">
      <c r="A122" s="84" t="s">
        <v>14202</v>
      </c>
      <c r="B122" s="84" t="s">
        <v>14310</v>
      </c>
      <c r="C122" s="84">
        <v>12</v>
      </c>
      <c r="D122" s="122">
        <v>1.4292714235757528E-3</v>
      </c>
      <c r="E122" s="122">
        <v>2.5805633996667261</v>
      </c>
      <c r="F122" s="84" t="s">
        <v>15743</v>
      </c>
      <c r="G122" s="84" t="b">
        <v>0</v>
      </c>
      <c r="H122" s="84" t="b">
        <v>0</v>
      </c>
      <c r="I122" s="84" t="b">
        <v>0</v>
      </c>
      <c r="J122" s="84" t="b">
        <v>0</v>
      </c>
      <c r="K122" s="84" t="b">
        <v>0</v>
      </c>
      <c r="L122" s="84" t="b">
        <v>0</v>
      </c>
    </row>
    <row r="123" spans="1:12" x14ac:dyDescent="0.25">
      <c r="A123" s="84" t="s">
        <v>14310</v>
      </c>
      <c r="B123" s="84" t="s">
        <v>14279</v>
      </c>
      <c r="C123" s="84">
        <v>12</v>
      </c>
      <c r="D123" s="122">
        <v>1.4292714235757528E-3</v>
      </c>
      <c r="E123" s="122">
        <v>3.0172559973307802</v>
      </c>
      <c r="F123" s="84" t="s">
        <v>15743</v>
      </c>
      <c r="G123" s="84" t="b">
        <v>0</v>
      </c>
      <c r="H123" s="84" t="b">
        <v>0</v>
      </c>
      <c r="I123" s="84" t="b">
        <v>0</v>
      </c>
      <c r="J123" s="84" t="b">
        <v>0</v>
      </c>
      <c r="K123" s="84" t="b">
        <v>0</v>
      </c>
      <c r="L123" s="84" t="b">
        <v>0</v>
      </c>
    </row>
    <row r="124" spans="1:12" x14ac:dyDescent="0.25">
      <c r="A124" s="84" t="s">
        <v>14279</v>
      </c>
      <c r="B124" s="84" t="s">
        <v>2788</v>
      </c>
      <c r="C124" s="84">
        <v>12</v>
      </c>
      <c r="D124" s="122">
        <v>1.4292714235757528E-3</v>
      </c>
      <c r="E124" s="122">
        <v>1.4609534965634932</v>
      </c>
      <c r="F124" s="84" t="s">
        <v>15743</v>
      </c>
      <c r="G124" s="84" t="b">
        <v>0</v>
      </c>
      <c r="H124" s="84" t="b">
        <v>0</v>
      </c>
      <c r="I124" s="84" t="b">
        <v>0</v>
      </c>
      <c r="J124" s="84" t="b">
        <v>0</v>
      </c>
      <c r="K124" s="84" t="b">
        <v>0</v>
      </c>
      <c r="L124" s="84" t="b">
        <v>0</v>
      </c>
    </row>
    <row r="125" spans="1:12" x14ac:dyDescent="0.25">
      <c r="A125" s="84" t="s">
        <v>2788</v>
      </c>
      <c r="B125" s="84" t="s">
        <v>2788</v>
      </c>
      <c r="C125" s="84">
        <v>12</v>
      </c>
      <c r="D125" s="122">
        <v>1.4292714235757528E-3</v>
      </c>
      <c r="E125" s="122">
        <v>2.5321447611832571E-2</v>
      </c>
      <c r="F125" s="84" t="s">
        <v>15743</v>
      </c>
      <c r="G125" s="84" t="b">
        <v>0</v>
      </c>
      <c r="H125" s="84" t="b">
        <v>0</v>
      </c>
      <c r="I125" s="84" t="b">
        <v>0</v>
      </c>
      <c r="J125" s="84" t="b">
        <v>0</v>
      </c>
      <c r="K125" s="84" t="b">
        <v>0</v>
      </c>
      <c r="L125" s="84" t="b">
        <v>0</v>
      </c>
    </row>
    <row r="126" spans="1:12" x14ac:dyDescent="0.25">
      <c r="A126" s="84" t="s">
        <v>2788</v>
      </c>
      <c r="B126" s="84" t="s">
        <v>14299</v>
      </c>
      <c r="C126" s="84">
        <v>12</v>
      </c>
      <c r="D126" s="122">
        <v>1.4292714235757528E-3</v>
      </c>
      <c r="E126" s="122">
        <v>1.5468618421199078</v>
      </c>
      <c r="F126" s="84" t="s">
        <v>15743</v>
      </c>
      <c r="G126" s="84" t="b">
        <v>0</v>
      </c>
      <c r="H126" s="84" t="b">
        <v>0</v>
      </c>
      <c r="I126" s="84" t="b">
        <v>0</v>
      </c>
      <c r="J126" s="84" t="b">
        <v>0</v>
      </c>
      <c r="K126" s="84" t="b">
        <v>0</v>
      </c>
      <c r="L126" s="84" t="b">
        <v>0</v>
      </c>
    </row>
    <row r="127" spans="1:12" x14ac:dyDescent="0.25">
      <c r="A127" s="84" t="s">
        <v>14299</v>
      </c>
      <c r="B127" s="84" t="s">
        <v>14233</v>
      </c>
      <c r="C127" s="84">
        <v>12</v>
      </c>
      <c r="D127" s="122">
        <v>1.4292714235757528E-3</v>
      </c>
      <c r="E127" s="122">
        <v>2.8161624693050435</v>
      </c>
      <c r="F127" s="84" t="s">
        <v>15743</v>
      </c>
      <c r="G127" s="84" t="b">
        <v>0</v>
      </c>
      <c r="H127" s="84" t="b">
        <v>0</v>
      </c>
      <c r="I127" s="84" t="b">
        <v>0</v>
      </c>
      <c r="J127" s="84" t="b">
        <v>0</v>
      </c>
      <c r="K127" s="84" t="b">
        <v>0</v>
      </c>
      <c r="L127" s="84" t="b">
        <v>0</v>
      </c>
    </row>
    <row r="128" spans="1:12" x14ac:dyDescent="0.25">
      <c r="A128" s="84" t="s">
        <v>731</v>
      </c>
      <c r="B128" s="84" t="s">
        <v>14245</v>
      </c>
      <c r="C128" s="84">
        <v>12</v>
      </c>
      <c r="D128" s="122">
        <v>1.4292714235757528E-3</v>
      </c>
      <c r="E128" s="122">
        <v>1.1061576011455214</v>
      </c>
      <c r="F128" s="84" t="s">
        <v>15743</v>
      </c>
      <c r="G128" s="84" t="b">
        <v>0</v>
      </c>
      <c r="H128" s="84" t="b">
        <v>0</v>
      </c>
      <c r="I128" s="84" t="b">
        <v>0</v>
      </c>
      <c r="J128" s="84" t="b">
        <v>0</v>
      </c>
      <c r="K128" s="84" t="b">
        <v>0</v>
      </c>
      <c r="L128" s="84" t="b">
        <v>0</v>
      </c>
    </row>
    <row r="129" spans="1:12" x14ac:dyDescent="0.25">
      <c r="A129" s="84" t="s">
        <v>12365</v>
      </c>
      <c r="B129" s="84" t="s">
        <v>12364</v>
      </c>
      <c r="C129" s="84">
        <v>12</v>
      </c>
      <c r="D129" s="122">
        <v>1.4292714235757528E-3</v>
      </c>
      <c r="E129" s="122">
        <v>1.7899407329073189</v>
      </c>
      <c r="F129" s="84" t="s">
        <v>15743</v>
      </c>
      <c r="G129" s="84" t="b">
        <v>0</v>
      </c>
      <c r="H129" s="84" t="b">
        <v>0</v>
      </c>
      <c r="I129" s="84" t="b">
        <v>0</v>
      </c>
      <c r="J129" s="84" t="b">
        <v>0</v>
      </c>
      <c r="K129" s="84" t="b">
        <v>0</v>
      </c>
      <c r="L129" s="84" t="b">
        <v>0</v>
      </c>
    </row>
    <row r="130" spans="1:12" x14ac:dyDescent="0.25">
      <c r="A130" s="84" t="s">
        <v>12277</v>
      </c>
      <c r="B130" s="84" t="s">
        <v>2788</v>
      </c>
      <c r="C130" s="84">
        <v>12</v>
      </c>
      <c r="D130" s="122">
        <v>1.5549312183348021E-3</v>
      </c>
      <c r="E130" s="122">
        <v>1.0572611590023642</v>
      </c>
      <c r="F130" s="84" t="s">
        <v>15743</v>
      </c>
      <c r="G130" s="84" t="b">
        <v>0</v>
      </c>
      <c r="H130" s="84" t="b">
        <v>0</v>
      </c>
      <c r="I130" s="84" t="b">
        <v>0</v>
      </c>
      <c r="J130" s="84" t="b">
        <v>0</v>
      </c>
      <c r="K130" s="84" t="b">
        <v>0</v>
      </c>
      <c r="L130" s="84" t="b">
        <v>0</v>
      </c>
    </row>
    <row r="131" spans="1:12" x14ac:dyDescent="0.25">
      <c r="A131" s="84" t="s">
        <v>2803</v>
      </c>
      <c r="B131" s="84" t="s">
        <v>12268</v>
      </c>
      <c r="C131" s="84">
        <v>12</v>
      </c>
      <c r="D131" s="122">
        <v>1.4292714235757528E-3</v>
      </c>
      <c r="E131" s="122">
        <v>1.0142265267771624</v>
      </c>
      <c r="F131" s="84" t="s">
        <v>15743</v>
      </c>
      <c r="G131" s="84" t="b">
        <v>0</v>
      </c>
      <c r="H131" s="84" t="b">
        <v>0</v>
      </c>
      <c r="I131" s="84" t="b">
        <v>0</v>
      </c>
      <c r="J131" s="84" t="b">
        <v>0</v>
      </c>
      <c r="K131" s="84" t="b">
        <v>0</v>
      </c>
      <c r="L131" s="84" t="b">
        <v>0</v>
      </c>
    </row>
    <row r="132" spans="1:12" x14ac:dyDescent="0.25">
      <c r="A132" s="84" t="s">
        <v>2965</v>
      </c>
      <c r="B132" s="84" t="s">
        <v>12280</v>
      </c>
      <c r="C132" s="84">
        <v>12</v>
      </c>
      <c r="D132" s="122">
        <v>1.4292714235757528E-3</v>
      </c>
      <c r="E132" s="122">
        <v>1.6090160320189308</v>
      </c>
      <c r="F132" s="84" t="s">
        <v>15743</v>
      </c>
      <c r="G132" s="84" t="b">
        <v>0</v>
      </c>
      <c r="H132" s="84" t="b">
        <v>0</v>
      </c>
      <c r="I132" s="84" t="b">
        <v>0</v>
      </c>
      <c r="J132" s="84" t="b">
        <v>0</v>
      </c>
      <c r="K132" s="84" t="b">
        <v>0</v>
      </c>
      <c r="L132" s="84" t="b">
        <v>0</v>
      </c>
    </row>
    <row r="133" spans="1:12" x14ac:dyDescent="0.25">
      <c r="A133" s="84" t="s">
        <v>12280</v>
      </c>
      <c r="B133" s="84" t="s">
        <v>2679</v>
      </c>
      <c r="C133" s="84">
        <v>12</v>
      </c>
      <c r="D133" s="122">
        <v>1.4292714235757528E-3</v>
      </c>
      <c r="E133" s="122">
        <v>0.87257802804777518</v>
      </c>
      <c r="F133" s="84" t="s">
        <v>15743</v>
      </c>
      <c r="G133" s="84" t="b">
        <v>0</v>
      </c>
      <c r="H133" s="84" t="b">
        <v>0</v>
      </c>
      <c r="I133" s="84" t="b">
        <v>0</v>
      </c>
      <c r="J133" s="84" t="b">
        <v>0</v>
      </c>
      <c r="K133" s="84" t="b">
        <v>0</v>
      </c>
      <c r="L133" s="84" t="b">
        <v>0</v>
      </c>
    </row>
    <row r="134" spans="1:12" x14ac:dyDescent="0.25">
      <c r="A134" s="84" t="s">
        <v>12271</v>
      </c>
      <c r="B134" s="84" t="s">
        <v>731</v>
      </c>
      <c r="C134" s="84">
        <v>12</v>
      </c>
      <c r="D134" s="122">
        <v>1.4292714235757528E-3</v>
      </c>
      <c r="E134" s="122">
        <v>0.93262014947907967</v>
      </c>
      <c r="F134" s="84" t="s">
        <v>15743</v>
      </c>
      <c r="G134" s="84" t="b">
        <v>0</v>
      </c>
      <c r="H134" s="84" t="b">
        <v>0</v>
      </c>
      <c r="I134" s="84" t="b">
        <v>0</v>
      </c>
      <c r="J134" s="84" t="b">
        <v>0</v>
      </c>
      <c r="K134" s="84" t="b">
        <v>0</v>
      </c>
      <c r="L134" s="84" t="b">
        <v>0</v>
      </c>
    </row>
    <row r="135" spans="1:12" x14ac:dyDescent="0.25">
      <c r="A135" s="84" t="s">
        <v>2679</v>
      </c>
      <c r="B135" s="84" t="s">
        <v>14212</v>
      </c>
      <c r="C135" s="84">
        <v>12</v>
      </c>
      <c r="D135" s="122">
        <v>1.4292714235757528E-3</v>
      </c>
      <c r="E135" s="122">
        <v>1.3951571565643124</v>
      </c>
      <c r="F135" s="84" t="s">
        <v>15743</v>
      </c>
      <c r="G135" s="84" t="b">
        <v>0</v>
      </c>
      <c r="H135" s="84" t="b">
        <v>0</v>
      </c>
      <c r="I135" s="84" t="b">
        <v>0</v>
      </c>
      <c r="J135" s="84" t="b">
        <v>1</v>
      </c>
      <c r="K135" s="84" t="b">
        <v>0</v>
      </c>
      <c r="L135" s="84" t="b">
        <v>0</v>
      </c>
    </row>
    <row r="136" spans="1:12" x14ac:dyDescent="0.25">
      <c r="A136" s="84" t="s">
        <v>2788</v>
      </c>
      <c r="B136" s="84" t="s">
        <v>14326</v>
      </c>
      <c r="C136" s="84">
        <v>12</v>
      </c>
      <c r="D136" s="122">
        <v>1.4292714235757528E-3</v>
      </c>
      <c r="E136" s="122">
        <v>1.5816239483791199</v>
      </c>
      <c r="F136" s="84" t="s">
        <v>15743</v>
      </c>
      <c r="G136" s="84" t="b">
        <v>0</v>
      </c>
      <c r="H136" s="84" t="b">
        <v>0</v>
      </c>
      <c r="I136" s="84" t="b">
        <v>0</v>
      </c>
      <c r="J136" s="84" t="b">
        <v>0</v>
      </c>
      <c r="K136" s="84" t="b">
        <v>0</v>
      </c>
      <c r="L136" s="84" t="b">
        <v>0</v>
      </c>
    </row>
    <row r="137" spans="1:12" x14ac:dyDescent="0.25">
      <c r="A137" s="84" t="s">
        <v>14326</v>
      </c>
      <c r="B137" s="84" t="s">
        <v>14287</v>
      </c>
      <c r="C137" s="84">
        <v>12</v>
      </c>
      <c r="D137" s="122">
        <v>1.4292714235757528E-3</v>
      </c>
      <c r="E137" s="122">
        <v>3.0172559973307802</v>
      </c>
      <c r="F137" s="84" t="s">
        <v>15743</v>
      </c>
      <c r="G137" s="84" t="b">
        <v>0</v>
      </c>
      <c r="H137" s="84" t="b">
        <v>0</v>
      </c>
      <c r="I137" s="84" t="b">
        <v>0</v>
      </c>
      <c r="J137" s="84" t="b">
        <v>0</v>
      </c>
      <c r="K137" s="84" t="b">
        <v>0</v>
      </c>
      <c r="L137" s="84" t="b">
        <v>0</v>
      </c>
    </row>
    <row r="138" spans="1:12" x14ac:dyDescent="0.25">
      <c r="A138" s="84" t="s">
        <v>14287</v>
      </c>
      <c r="B138" s="84" t="s">
        <v>12301</v>
      </c>
      <c r="C138" s="84">
        <v>12</v>
      </c>
      <c r="D138" s="122">
        <v>1.4292714235757528E-3</v>
      </c>
      <c r="E138" s="122">
        <v>2.8659883220001312</v>
      </c>
      <c r="F138" s="84" t="s">
        <v>15743</v>
      </c>
      <c r="G138" s="84" t="b">
        <v>0</v>
      </c>
      <c r="H138" s="84" t="b">
        <v>0</v>
      </c>
      <c r="I138" s="84" t="b">
        <v>0</v>
      </c>
      <c r="J138" s="84" t="b">
        <v>0</v>
      </c>
      <c r="K138" s="84" t="b">
        <v>0</v>
      </c>
      <c r="L138" s="84" t="b">
        <v>0</v>
      </c>
    </row>
    <row r="139" spans="1:12" x14ac:dyDescent="0.25">
      <c r="A139" s="84" t="s">
        <v>12301</v>
      </c>
      <c r="B139" s="84" t="s">
        <v>2922</v>
      </c>
      <c r="C139" s="84">
        <v>12</v>
      </c>
      <c r="D139" s="122">
        <v>1.4292714235757528E-3</v>
      </c>
      <c r="E139" s="122">
        <v>1.6954965168080551</v>
      </c>
      <c r="F139" s="84" t="s">
        <v>15743</v>
      </c>
      <c r="G139" s="84" t="b">
        <v>0</v>
      </c>
      <c r="H139" s="84" t="b">
        <v>0</v>
      </c>
      <c r="I139" s="84" t="b">
        <v>0</v>
      </c>
      <c r="J139" s="84" t="b">
        <v>0</v>
      </c>
      <c r="K139" s="84" t="b">
        <v>0</v>
      </c>
      <c r="L139" s="84" t="b">
        <v>0</v>
      </c>
    </row>
    <row r="140" spans="1:12" x14ac:dyDescent="0.25">
      <c r="A140" s="84" t="s">
        <v>2922</v>
      </c>
      <c r="B140" s="84" t="s">
        <v>14215</v>
      </c>
      <c r="C140" s="84">
        <v>12</v>
      </c>
      <c r="D140" s="122">
        <v>1.4292714235757528E-3</v>
      </c>
      <c r="E140" s="122">
        <v>1.5047050044265697</v>
      </c>
      <c r="F140" s="84" t="s">
        <v>15743</v>
      </c>
      <c r="G140" s="84" t="b">
        <v>0</v>
      </c>
      <c r="H140" s="84" t="b">
        <v>0</v>
      </c>
      <c r="I140" s="84" t="b">
        <v>0</v>
      </c>
      <c r="J140" s="84" t="b">
        <v>0</v>
      </c>
      <c r="K140" s="84" t="b">
        <v>0</v>
      </c>
      <c r="L140" s="84" t="b">
        <v>0</v>
      </c>
    </row>
    <row r="141" spans="1:12" x14ac:dyDescent="0.25">
      <c r="A141" s="84" t="s">
        <v>14215</v>
      </c>
      <c r="B141" s="84" t="s">
        <v>12258</v>
      </c>
      <c r="C141" s="84">
        <v>12</v>
      </c>
      <c r="D141" s="122">
        <v>1.4292714235757528E-3</v>
      </c>
      <c r="E141" s="122">
        <v>1.6814638954075873</v>
      </c>
      <c r="F141" s="84" t="s">
        <v>15743</v>
      </c>
      <c r="G141" s="84" t="b">
        <v>0</v>
      </c>
      <c r="H141" s="84" t="b">
        <v>0</v>
      </c>
      <c r="I141" s="84" t="b">
        <v>0</v>
      </c>
      <c r="J141" s="84" t="b">
        <v>0</v>
      </c>
      <c r="K141" s="84" t="b">
        <v>0</v>
      </c>
      <c r="L141" s="84" t="b">
        <v>0</v>
      </c>
    </row>
    <row r="142" spans="1:12" x14ac:dyDescent="0.25">
      <c r="A142" s="84" t="s">
        <v>12258</v>
      </c>
      <c r="B142" s="84" t="s">
        <v>2793</v>
      </c>
      <c r="C142" s="84">
        <v>12</v>
      </c>
      <c r="D142" s="122">
        <v>1.4292714235757528E-3</v>
      </c>
      <c r="E142" s="122">
        <v>1.0043719256936925</v>
      </c>
      <c r="F142" s="84" t="s">
        <v>15743</v>
      </c>
      <c r="G142" s="84" t="b">
        <v>0</v>
      </c>
      <c r="H142" s="84" t="b">
        <v>0</v>
      </c>
      <c r="I142" s="84" t="b">
        <v>0</v>
      </c>
      <c r="J142" s="84" t="b">
        <v>0</v>
      </c>
      <c r="K142" s="84" t="b">
        <v>0</v>
      </c>
      <c r="L142" s="84" t="b">
        <v>0</v>
      </c>
    </row>
    <row r="143" spans="1:12" x14ac:dyDescent="0.25">
      <c r="A143" s="84" t="s">
        <v>14289</v>
      </c>
      <c r="B143" s="84" t="s">
        <v>14290</v>
      </c>
      <c r="C143" s="84">
        <v>12</v>
      </c>
      <c r="D143" s="122">
        <v>1.4292714235757528E-3</v>
      </c>
      <c r="E143" s="122">
        <v>2.920345984322724</v>
      </c>
      <c r="F143" s="84" t="s">
        <v>15743</v>
      </c>
      <c r="G143" s="84" t="b">
        <v>0</v>
      </c>
      <c r="H143" s="84" t="b">
        <v>0</v>
      </c>
      <c r="I143" s="84" t="b">
        <v>0</v>
      </c>
      <c r="J143" s="84" t="b">
        <v>0</v>
      </c>
      <c r="K143" s="84" t="b">
        <v>0</v>
      </c>
      <c r="L143" s="84" t="b">
        <v>0</v>
      </c>
    </row>
    <row r="144" spans="1:12" x14ac:dyDescent="0.25">
      <c r="A144" s="84" t="s">
        <v>12363</v>
      </c>
      <c r="B144" s="84" t="s">
        <v>12350</v>
      </c>
      <c r="C144" s="84">
        <v>11</v>
      </c>
      <c r="D144" s="122">
        <v>1.334884439842755E-3</v>
      </c>
      <c r="E144" s="122">
        <v>1.0929767112688986</v>
      </c>
      <c r="F144" s="84" t="s">
        <v>15743</v>
      </c>
      <c r="G144" s="84" t="b">
        <v>0</v>
      </c>
      <c r="H144" s="84" t="b">
        <v>0</v>
      </c>
      <c r="I144" s="84" t="b">
        <v>0</v>
      </c>
      <c r="J144" s="84" t="b">
        <v>0</v>
      </c>
      <c r="K144" s="84" t="b">
        <v>0</v>
      </c>
      <c r="L144" s="84" t="b">
        <v>0</v>
      </c>
    </row>
    <row r="145" spans="1:12" x14ac:dyDescent="0.25">
      <c r="A145" s="84" t="s">
        <v>14247</v>
      </c>
      <c r="B145" s="84" t="s">
        <v>14195</v>
      </c>
      <c r="C145" s="84">
        <v>11</v>
      </c>
      <c r="D145" s="122">
        <v>1.334884439842755E-3</v>
      </c>
      <c r="E145" s="122">
        <v>2.0265674148775652</v>
      </c>
      <c r="F145" s="84" t="s">
        <v>15743</v>
      </c>
      <c r="G145" s="84" t="b">
        <v>1</v>
      </c>
      <c r="H145" s="84" t="b">
        <v>0</v>
      </c>
      <c r="I145" s="84" t="b">
        <v>0</v>
      </c>
      <c r="J145" s="84" t="b">
        <v>0</v>
      </c>
      <c r="K145" s="84" t="b">
        <v>0</v>
      </c>
      <c r="L145" s="84" t="b">
        <v>0</v>
      </c>
    </row>
    <row r="146" spans="1:12" x14ac:dyDescent="0.25">
      <c r="A146" s="84" t="s">
        <v>2687</v>
      </c>
      <c r="B146" s="84" t="s">
        <v>2788</v>
      </c>
      <c r="C146" s="84">
        <v>11</v>
      </c>
      <c r="D146" s="122">
        <v>1.334884439842755E-3</v>
      </c>
      <c r="E146" s="122">
        <v>0.91801495735418737</v>
      </c>
      <c r="F146" s="84" t="s">
        <v>15743</v>
      </c>
      <c r="G146" s="84" t="b">
        <v>0</v>
      </c>
      <c r="H146" s="84" t="b">
        <v>0</v>
      </c>
      <c r="I146" s="84" t="b">
        <v>0</v>
      </c>
      <c r="J146" s="84" t="b">
        <v>0</v>
      </c>
      <c r="K146" s="84" t="b">
        <v>0</v>
      </c>
      <c r="L146" s="84" t="b">
        <v>0</v>
      </c>
    </row>
    <row r="147" spans="1:12" x14ac:dyDescent="0.25">
      <c r="A147" s="84" t="s">
        <v>14214</v>
      </c>
      <c r="B147" s="84" t="s">
        <v>2788</v>
      </c>
      <c r="C147" s="84">
        <v>11</v>
      </c>
      <c r="D147" s="122">
        <v>1.334884439842755E-3</v>
      </c>
      <c r="E147" s="122">
        <v>1.201316186057737</v>
      </c>
      <c r="F147" s="84" t="s">
        <v>15743</v>
      </c>
      <c r="G147" s="84" t="b">
        <v>0</v>
      </c>
      <c r="H147" s="84" t="b">
        <v>0</v>
      </c>
      <c r="I147" s="84" t="b">
        <v>0</v>
      </c>
      <c r="J147" s="84" t="b">
        <v>0</v>
      </c>
      <c r="K147" s="84" t="b">
        <v>0</v>
      </c>
      <c r="L147" s="84" t="b">
        <v>0</v>
      </c>
    </row>
    <row r="148" spans="1:12" x14ac:dyDescent="0.25">
      <c r="A148" s="84" t="s">
        <v>765</v>
      </c>
      <c r="B148" s="84" t="s">
        <v>754</v>
      </c>
      <c r="C148" s="84">
        <v>11</v>
      </c>
      <c r="D148" s="122">
        <v>1.334884439842755E-3</v>
      </c>
      <c r="E148" s="122">
        <v>1.6436753345181876</v>
      </c>
      <c r="F148" s="84" t="s">
        <v>15743</v>
      </c>
      <c r="G148" s="84" t="b">
        <v>0</v>
      </c>
      <c r="H148" s="84" t="b">
        <v>0</v>
      </c>
      <c r="I148" s="84" t="b">
        <v>0</v>
      </c>
      <c r="J148" s="84" t="b">
        <v>0</v>
      </c>
      <c r="K148" s="84" t="b">
        <v>0</v>
      </c>
      <c r="L148" s="84" t="b">
        <v>0</v>
      </c>
    </row>
    <row r="149" spans="1:12" x14ac:dyDescent="0.25">
      <c r="A149" s="84" t="s">
        <v>731</v>
      </c>
      <c r="B149" s="84" t="s">
        <v>12299</v>
      </c>
      <c r="C149" s="84">
        <v>11</v>
      </c>
      <c r="D149" s="122">
        <v>1.334884439842755E-3</v>
      </c>
      <c r="E149" s="122">
        <v>0.50202460119469372</v>
      </c>
      <c r="F149" s="84" t="s">
        <v>15743</v>
      </c>
      <c r="G149" s="84" t="b">
        <v>0</v>
      </c>
      <c r="H149" s="84" t="b">
        <v>0</v>
      </c>
      <c r="I149" s="84" t="b">
        <v>0</v>
      </c>
      <c r="J149" s="84" t="b">
        <v>0</v>
      </c>
      <c r="K149" s="84" t="b">
        <v>0</v>
      </c>
      <c r="L149" s="84" t="b">
        <v>0</v>
      </c>
    </row>
    <row r="150" spans="1:12" x14ac:dyDescent="0.25">
      <c r="A150" s="84" t="s">
        <v>866</v>
      </c>
      <c r="B150" s="84" t="s">
        <v>14353</v>
      </c>
      <c r="C150" s="84">
        <v>11</v>
      </c>
      <c r="D150" s="122">
        <v>1.334884439842755E-3</v>
      </c>
      <c r="E150" s="122">
        <v>2.148024277599804</v>
      </c>
      <c r="F150" s="84" t="s">
        <v>15743</v>
      </c>
      <c r="G150" s="84" t="b">
        <v>0</v>
      </c>
      <c r="H150" s="84" t="b">
        <v>0</v>
      </c>
      <c r="I150" s="84" t="b">
        <v>0</v>
      </c>
      <c r="J150" s="84" t="b">
        <v>0</v>
      </c>
      <c r="K150" s="84" t="b">
        <v>0</v>
      </c>
      <c r="L150" s="84" t="b">
        <v>0</v>
      </c>
    </row>
    <row r="151" spans="1:12" x14ac:dyDescent="0.25">
      <c r="A151" s="84" t="s">
        <v>14353</v>
      </c>
      <c r="B151" s="84" t="s">
        <v>2917</v>
      </c>
      <c r="C151" s="84">
        <v>11</v>
      </c>
      <c r="D151" s="122">
        <v>1.334884439842755E-3</v>
      </c>
      <c r="E151" s="122">
        <v>2.0289944006020244</v>
      </c>
      <c r="F151" s="84" t="s">
        <v>15743</v>
      </c>
      <c r="G151" s="84" t="b">
        <v>0</v>
      </c>
      <c r="H151" s="84" t="b">
        <v>0</v>
      </c>
      <c r="I151" s="84" t="b">
        <v>0</v>
      </c>
      <c r="J151" s="84" t="b">
        <v>0</v>
      </c>
      <c r="K151" s="84" t="b">
        <v>0</v>
      </c>
      <c r="L151" s="84" t="b">
        <v>0</v>
      </c>
    </row>
    <row r="152" spans="1:12" x14ac:dyDescent="0.25">
      <c r="A152" s="84" t="s">
        <v>14309</v>
      </c>
      <c r="B152" s="84" t="s">
        <v>2679</v>
      </c>
      <c r="C152" s="84">
        <v>11</v>
      </c>
      <c r="D152" s="122">
        <v>1.334884439842755E-3</v>
      </c>
      <c r="E152" s="122">
        <v>1.6846339421970939</v>
      </c>
      <c r="F152" s="84" t="s">
        <v>15743</v>
      </c>
      <c r="G152" s="84" t="b">
        <v>0</v>
      </c>
      <c r="H152" s="84" t="b">
        <v>0</v>
      </c>
      <c r="I152" s="84" t="b">
        <v>0</v>
      </c>
      <c r="J152" s="84" t="b">
        <v>0</v>
      </c>
      <c r="K152" s="84" t="b">
        <v>0</v>
      </c>
      <c r="L152" s="84" t="b">
        <v>0</v>
      </c>
    </row>
    <row r="153" spans="1:12" x14ac:dyDescent="0.25">
      <c r="A153" s="84" t="s">
        <v>523</v>
      </c>
      <c r="B153" s="84" t="s">
        <v>14324</v>
      </c>
      <c r="C153" s="84">
        <v>11</v>
      </c>
      <c r="D153" s="122">
        <v>1.334884439842755E-3</v>
      </c>
      <c r="E153" s="122">
        <v>2.9251097741187881</v>
      </c>
      <c r="F153" s="84" t="s">
        <v>15743</v>
      </c>
      <c r="G153" s="84" t="b">
        <v>0</v>
      </c>
      <c r="H153" s="84" t="b">
        <v>0</v>
      </c>
      <c r="I153" s="84" t="b">
        <v>0</v>
      </c>
      <c r="J153" s="84" t="b">
        <v>0</v>
      </c>
      <c r="K153" s="84" t="b">
        <v>0</v>
      </c>
      <c r="L153" s="84" t="b">
        <v>0</v>
      </c>
    </row>
    <row r="154" spans="1:12" x14ac:dyDescent="0.25">
      <c r="A154" s="84" t="s">
        <v>740</v>
      </c>
      <c r="B154" s="84" t="s">
        <v>14210</v>
      </c>
      <c r="C154" s="84">
        <v>10</v>
      </c>
      <c r="D154" s="122">
        <v>1.2381463691038968E-3</v>
      </c>
      <c r="E154" s="122">
        <v>1.8175008200773057</v>
      </c>
      <c r="F154" s="84" t="s">
        <v>15743</v>
      </c>
      <c r="G154" s="84" t="b">
        <v>0</v>
      </c>
      <c r="H154" s="84" t="b">
        <v>0</v>
      </c>
      <c r="I154" s="84" t="b">
        <v>0</v>
      </c>
      <c r="J154" s="84" t="b">
        <v>0</v>
      </c>
      <c r="K154" s="84" t="b">
        <v>0</v>
      </c>
      <c r="L154" s="84" t="b">
        <v>0</v>
      </c>
    </row>
    <row r="155" spans="1:12" x14ac:dyDescent="0.25">
      <c r="A155" s="84" t="s">
        <v>2679</v>
      </c>
      <c r="B155" s="84" t="s">
        <v>877</v>
      </c>
      <c r="C155" s="84">
        <v>10</v>
      </c>
      <c r="D155" s="122">
        <v>1.2381463691038968E-3</v>
      </c>
      <c r="E155" s="122">
        <v>1.4996203074628147</v>
      </c>
      <c r="F155" s="84" t="s">
        <v>15743</v>
      </c>
      <c r="G155" s="84" t="b">
        <v>0</v>
      </c>
      <c r="H155" s="84" t="b">
        <v>0</v>
      </c>
      <c r="I155" s="84" t="b">
        <v>0</v>
      </c>
      <c r="J155" s="84" t="b">
        <v>0</v>
      </c>
      <c r="K155" s="84" t="b">
        <v>0</v>
      </c>
      <c r="L155" s="84" t="b">
        <v>0</v>
      </c>
    </row>
    <row r="156" spans="1:12" x14ac:dyDescent="0.25">
      <c r="A156" s="84" t="s">
        <v>12365</v>
      </c>
      <c r="B156" s="84" t="s">
        <v>14247</v>
      </c>
      <c r="C156" s="84">
        <v>10</v>
      </c>
      <c r="D156" s="122">
        <v>1.2381463691038968E-3</v>
      </c>
      <c r="E156" s="122">
        <v>2.272702254979674</v>
      </c>
      <c r="F156" s="84" t="s">
        <v>15743</v>
      </c>
      <c r="G156" s="84" t="b">
        <v>0</v>
      </c>
      <c r="H156" s="84" t="b">
        <v>0</v>
      </c>
      <c r="I156" s="84" t="b">
        <v>0</v>
      </c>
      <c r="J156" s="84" t="b">
        <v>1</v>
      </c>
      <c r="K156" s="84" t="b">
        <v>0</v>
      </c>
      <c r="L156" s="84" t="b">
        <v>0</v>
      </c>
    </row>
    <row r="157" spans="1:12" x14ac:dyDescent="0.25">
      <c r="A157" s="84" t="s">
        <v>2788</v>
      </c>
      <c r="B157" s="84" t="s">
        <v>14354</v>
      </c>
      <c r="C157" s="84">
        <v>10</v>
      </c>
      <c r="D157" s="122">
        <v>1.2381463691038968E-3</v>
      </c>
      <c r="E157" s="122">
        <v>1.5816239483791199</v>
      </c>
      <c r="F157" s="84" t="s">
        <v>15743</v>
      </c>
      <c r="G157" s="84" t="b">
        <v>0</v>
      </c>
      <c r="H157" s="84" t="b">
        <v>0</v>
      </c>
      <c r="I157" s="84" t="b">
        <v>0</v>
      </c>
      <c r="J157" s="84" t="b">
        <v>0</v>
      </c>
      <c r="K157" s="84" t="b">
        <v>0</v>
      </c>
      <c r="L157" s="84" t="b">
        <v>0</v>
      </c>
    </row>
    <row r="158" spans="1:12" x14ac:dyDescent="0.25">
      <c r="A158" s="84" t="s">
        <v>14354</v>
      </c>
      <c r="B158" s="84" t="s">
        <v>2922</v>
      </c>
      <c r="C158" s="84">
        <v>10</v>
      </c>
      <c r="D158" s="122">
        <v>1.2381463691038968E-3</v>
      </c>
      <c r="E158" s="122">
        <v>1.820435253416355</v>
      </c>
      <c r="F158" s="84" t="s">
        <v>15743</v>
      </c>
      <c r="G158" s="84" t="b">
        <v>0</v>
      </c>
      <c r="H158" s="84" t="b">
        <v>0</v>
      </c>
      <c r="I158" s="84" t="b">
        <v>0</v>
      </c>
      <c r="J158" s="84" t="b">
        <v>0</v>
      </c>
      <c r="K158" s="84" t="b">
        <v>0</v>
      </c>
      <c r="L158" s="84" t="b">
        <v>0</v>
      </c>
    </row>
    <row r="159" spans="1:12" x14ac:dyDescent="0.25">
      <c r="A159" s="84" t="s">
        <v>12295</v>
      </c>
      <c r="B159" s="84" t="s">
        <v>731</v>
      </c>
      <c r="C159" s="84">
        <v>10</v>
      </c>
      <c r="D159" s="122">
        <v>1.2381463691038968E-3</v>
      </c>
      <c r="E159" s="122">
        <v>0.69665279957116022</v>
      </c>
      <c r="F159" s="84" t="s">
        <v>15743</v>
      </c>
      <c r="G159" s="84" t="b">
        <v>0</v>
      </c>
      <c r="H159" s="84" t="b">
        <v>0</v>
      </c>
      <c r="I159" s="84" t="b">
        <v>0</v>
      </c>
      <c r="J159" s="84" t="b">
        <v>0</v>
      </c>
      <c r="K159" s="84" t="b">
        <v>0</v>
      </c>
      <c r="L159" s="84" t="b">
        <v>0</v>
      </c>
    </row>
    <row r="160" spans="1:12" x14ac:dyDescent="0.25">
      <c r="A160" s="84" t="s">
        <v>754</v>
      </c>
      <c r="B160" s="84" t="s">
        <v>2679</v>
      </c>
      <c r="C160" s="84">
        <v>10</v>
      </c>
      <c r="D160" s="122">
        <v>1.2381463691038968E-3</v>
      </c>
      <c r="E160" s="122">
        <v>0.59283175356126849</v>
      </c>
      <c r="F160" s="84" t="s">
        <v>15743</v>
      </c>
      <c r="G160" s="84" t="b">
        <v>0</v>
      </c>
      <c r="H160" s="84" t="b">
        <v>0</v>
      </c>
      <c r="I160" s="84" t="b">
        <v>0</v>
      </c>
      <c r="J160" s="84" t="b">
        <v>0</v>
      </c>
      <c r="K160" s="84" t="b">
        <v>0</v>
      </c>
      <c r="L160" s="84" t="b">
        <v>0</v>
      </c>
    </row>
    <row r="161" spans="1:12" x14ac:dyDescent="0.25">
      <c r="A161" s="84" t="s">
        <v>2999</v>
      </c>
      <c r="B161" s="84" t="s">
        <v>731</v>
      </c>
      <c r="C161" s="84">
        <v>10</v>
      </c>
      <c r="D161" s="122">
        <v>1.2381463691038968E-3</v>
      </c>
      <c r="E161" s="122">
        <v>0.49089086984825864</v>
      </c>
      <c r="F161" s="84" t="s">
        <v>15743</v>
      </c>
      <c r="G161" s="84" t="b">
        <v>0</v>
      </c>
      <c r="H161" s="84" t="b">
        <v>0</v>
      </c>
      <c r="I161" s="84" t="b">
        <v>0</v>
      </c>
      <c r="J161" s="84" t="b">
        <v>0</v>
      </c>
      <c r="K161" s="84" t="b">
        <v>0</v>
      </c>
      <c r="L161" s="84" t="b">
        <v>0</v>
      </c>
    </row>
    <row r="162" spans="1:12" x14ac:dyDescent="0.25">
      <c r="A162" s="84" t="s">
        <v>14228</v>
      </c>
      <c r="B162" s="84" t="s">
        <v>12384</v>
      </c>
      <c r="C162" s="84">
        <v>10</v>
      </c>
      <c r="D162" s="122">
        <v>1.2381463691038968E-3</v>
      </c>
      <c r="E162" s="122">
        <v>2.0002226580319999</v>
      </c>
      <c r="F162" s="84" t="s">
        <v>15743</v>
      </c>
      <c r="G162" s="84" t="b">
        <v>0</v>
      </c>
      <c r="H162" s="84" t="b">
        <v>0</v>
      </c>
      <c r="I162" s="84" t="b">
        <v>0</v>
      </c>
      <c r="J162" s="84" t="b">
        <v>0</v>
      </c>
      <c r="K162" s="84" t="b">
        <v>0</v>
      </c>
      <c r="L162" s="84" t="b">
        <v>0</v>
      </c>
    </row>
    <row r="163" spans="1:12" x14ac:dyDescent="0.25">
      <c r="A163" s="84" t="s">
        <v>12384</v>
      </c>
      <c r="B163" s="84" t="s">
        <v>14239</v>
      </c>
      <c r="C163" s="84">
        <v>10</v>
      </c>
      <c r="D163" s="122">
        <v>1.2381463691038968E-3</v>
      </c>
      <c r="E163" s="122">
        <v>2.0794039040796251</v>
      </c>
      <c r="F163" s="84" t="s">
        <v>15743</v>
      </c>
      <c r="G163" s="84" t="b">
        <v>0</v>
      </c>
      <c r="H163" s="84" t="b">
        <v>0</v>
      </c>
      <c r="I163" s="84" t="b">
        <v>0</v>
      </c>
      <c r="J163" s="84" t="b">
        <v>0</v>
      </c>
      <c r="K163" s="84" t="b">
        <v>0</v>
      </c>
      <c r="L163" s="84" t="b">
        <v>0</v>
      </c>
    </row>
    <row r="164" spans="1:12" x14ac:dyDescent="0.25">
      <c r="A164" s="84" t="s">
        <v>14239</v>
      </c>
      <c r="B164" s="84" t="s">
        <v>14303</v>
      </c>
      <c r="C164" s="84">
        <v>10</v>
      </c>
      <c r="D164" s="122">
        <v>1.2381463691038968E-3</v>
      </c>
      <c r="E164" s="122">
        <v>2.7919467156049174</v>
      </c>
      <c r="F164" s="84" t="s">
        <v>15743</v>
      </c>
      <c r="G164" s="84" t="b">
        <v>0</v>
      </c>
      <c r="H164" s="84" t="b">
        <v>0</v>
      </c>
      <c r="I164" s="84" t="b">
        <v>0</v>
      </c>
      <c r="J164" s="84" t="b">
        <v>0</v>
      </c>
      <c r="K164" s="84" t="b">
        <v>0</v>
      </c>
      <c r="L164" s="84" t="b">
        <v>0</v>
      </c>
    </row>
    <row r="165" spans="1:12" x14ac:dyDescent="0.25">
      <c r="A165" s="84" t="s">
        <v>14303</v>
      </c>
      <c r="B165" s="84" t="s">
        <v>14319</v>
      </c>
      <c r="C165" s="84">
        <v>10</v>
      </c>
      <c r="D165" s="122">
        <v>1.2381463691038968E-3</v>
      </c>
      <c r="E165" s="122">
        <v>3.0002226580319999</v>
      </c>
      <c r="F165" s="84" t="s">
        <v>15743</v>
      </c>
      <c r="G165" s="84" t="b">
        <v>0</v>
      </c>
      <c r="H165" s="84" t="b">
        <v>0</v>
      </c>
      <c r="I165" s="84" t="b">
        <v>0</v>
      </c>
      <c r="J165" s="84" t="b">
        <v>0</v>
      </c>
      <c r="K165" s="84" t="b">
        <v>0</v>
      </c>
      <c r="L165" s="84" t="b">
        <v>0</v>
      </c>
    </row>
    <row r="166" spans="1:12" x14ac:dyDescent="0.25">
      <c r="A166" s="84" t="s">
        <v>14319</v>
      </c>
      <c r="B166" s="84" t="s">
        <v>14340</v>
      </c>
      <c r="C166" s="84">
        <v>10</v>
      </c>
      <c r="D166" s="122">
        <v>1.2381463691038968E-3</v>
      </c>
      <c r="E166" s="122">
        <v>3.072773325180612</v>
      </c>
      <c r="F166" s="84" t="s">
        <v>15743</v>
      </c>
      <c r="G166" s="84" t="b">
        <v>0</v>
      </c>
      <c r="H166" s="84" t="b">
        <v>0</v>
      </c>
      <c r="I166" s="84" t="b">
        <v>0</v>
      </c>
      <c r="J166" s="84" t="b">
        <v>0</v>
      </c>
      <c r="K166" s="84" t="b">
        <v>0</v>
      </c>
      <c r="L166" s="84" t="b">
        <v>0</v>
      </c>
    </row>
    <row r="167" spans="1:12" x14ac:dyDescent="0.25">
      <c r="A167" s="84" t="s">
        <v>14340</v>
      </c>
      <c r="B167" s="84" t="s">
        <v>12384</v>
      </c>
      <c r="C167" s="84">
        <v>10</v>
      </c>
      <c r="D167" s="122">
        <v>1.2381463691038968E-3</v>
      </c>
      <c r="E167" s="122">
        <v>2.3390412145853809</v>
      </c>
      <c r="F167" s="84" t="s">
        <v>15743</v>
      </c>
      <c r="G167" s="84" t="b">
        <v>0</v>
      </c>
      <c r="H167" s="84" t="b">
        <v>0</v>
      </c>
      <c r="I167" s="84" t="b">
        <v>0</v>
      </c>
      <c r="J167" s="84" t="b">
        <v>0</v>
      </c>
      <c r="K167" s="84" t="b">
        <v>0</v>
      </c>
      <c r="L167" s="84" t="b">
        <v>0</v>
      </c>
    </row>
    <row r="168" spans="1:12" x14ac:dyDescent="0.25">
      <c r="A168" s="84" t="s">
        <v>12282</v>
      </c>
      <c r="B168" s="84" t="s">
        <v>731</v>
      </c>
      <c r="C168" s="84">
        <v>10</v>
      </c>
      <c r="D168" s="122">
        <v>1.2381463691038968E-3</v>
      </c>
      <c r="E168" s="122">
        <v>0.52497065942053411</v>
      </c>
      <c r="F168" s="84" t="s">
        <v>15743</v>
      </c>
      <c r="G168" s="84" t="b">
        <v>1</v>
      </c>
      <c r="H168" s="84" t="b">
        <v>0</v>
      </c>
      <c r="I168" s="84" t="b">
        <v>0</v>
      </c>
      <c r="J168" s="84" t="b">
        <v>0</v>
      </c>
      <c r="K168" s="84" t="b">
        <v>0</v>
      </c>
      <c r="L168" s="84" t="b">
        <v>0</v>
      </c>
    </row>
    <row r="169" spans="1:12" x14ac:dyDescent="0.25">
      <c r="A169" s="84" t="s">
        <v>866</v>
      </c>
      <c r="B169" s="84" t="s">
        <v>14345</v>
      </c>
      <c r="C169" s="84">
        <v>10</v>
      </c>
      <c r="D169" s="122">
        <v>1.2381463691038968E-3</v>
      </c>
      <c r="E169" s="122">
        <v>2.106631592441579</v>
      </c>
      <c r="F169" s="84" t="s">
        <v>15743</v>
      </c>
      <c r="G169" s="84" t="b">
        <v>0</v>
      </c>
      <c r="H169" s="84" t="b">
        <v>0</v>
      </c>
      <c r="I169" s="84" t="b">
        <v>0</v>
      </c>
      <c r="J169" s="84" t="b">
        <v>0</v>
      </c>
      <c r="K169" s="84" t="b">
        <v>0</v>
      </c>
      <c r="L169" s="84" t="b">
        <v>0</v>
      </c>
    </row>
    <row r="170" spans="1:12" x14ac:dyDescent="0.25">
      <c r="A170" s="84" t="s">
        <v>14345</v>
      </c>
      <c r="B170" s="84" t="s">
        <v>2917</v>
      </c>
      <c r="C170" s="84">
        <v>10</v>
      </c>
      <c r="D170" s="122">
        <v>1.2381463691038968E-3</v>
      </c>
      <c r="E170" s="122">
        <v>1.9876017154437995</v>
      </c>
      <c r="F170" s="84" t="s">
        <v>15743</v>
      </c>
      <c r="G170" s="84" t="b">
        <v>0</v>
      </c>
      <c r="H170" s="84" t="b">
        <v>0</v>
      </c>
      <c r="I170" s="84" t="b">
        <v>0</v>
      </c>
      <c r="J170" s="84" t="b">
        <v>0</v>
      </c>
      <c r="K170" s="84" t="b">
        <v>0</v>
      </c>
      <c r="L170" s="84" t="b">
        <v>0</v>
      </c>
    </row>
    <row r="171" spans="1:12" x14ac:dyDescent="0.25">
      <c r="A171" s="84" t="s">
        <v>951</v>
      </c>
      <c r="B171" s="84" t="s">
        <v>2679</v>
      </c>
      <c r="C171" s="84">
        <v>10</v>
      </c>
      <c r="D171" s="122">
        <v>1.2381463691038968E-3</v>
      </c>
      <c r="E171" s="122">
        <v>1.0089965823395051</v>
      </c>
      <c r="F171" s="84" t="s">
        <v>15743</v>
      </c>
      <c r="G171" s="84" t="b">
        <v>0</v>
      </c>
      <c r="H171" s="84" t="b">
        <v>0</v>
      </c>
      <c r="I171" s="84" t="b">
        <v>0</v>
      </c>
      <c r="J171" s="84" t="b">
        <v>0</v>
      </c>
      <c r="K171" s="84" t="b">
        <v>0</v>
      </c>
      <c r="L171" s="84" t="b">
        <v>0</v>
      </c>
    </row>
    <row r="172" spans="1:12" x14ac:dyDescent="0.25">
      <c r="A172" s="84" t="s">
        <v>12299</v>
      </c>
      <c r="B172" s="84" t="s">
        <v>12350</v>
      </c>
      <c r="C172" s="84">
        <v>10</v>
      </c>
      <c r="D172" s="122">
        <v>1.2381463691038968E-3</v>
      </c>
      <c r="E172" s="122">
        <v>0.95309762486766225</v>
      </c>
      <c r="F172" s="84" t="s">
        <v>15743</v>
      </c>
      <c r="G172" s="84" t="b">
        <v>0</v>
      </c>
      <c r="H172" s="84" t="b">
        <v>0</v>
      </c>
      <c r="I172" s="84" t="b">
        <v>0</v>
      </c>
      <c r="J172" s="84" t="b">
        <v>0</v>
      </c>
      <c r="K172" s="84" t="b">
        <v>0</v>
      </c>
      <c r="L172" s="84" t="b">
        <v>0</v>
      </c>
    </row>
    <row r="173" spans="1:12" x14ac:dyDescent="0.25">
      <c r="A173" s="84" t="s">
        <v>731</v>
      </c>
      <c r="B173" s="84" t="s">
        <v>14193</v>
      </c>
      <c r="C173" s="84">
        <v>10</v>
      </c>
      <c r="D173" s="122">
        <v>1.2381463691038968E-3</v>
      </c>
      <c r="E173" s="122">
        <v>0.31895822178448058</v>
      </c>
      <c r="F173" s="84" t="s">
        <v>15743</v>
      </c>
      <c r="G173" s="84" t="b">
        <v>0</v>
      </c>
      <c r="H173" s="84" t="b">
        <v>0</v>
      </c>
      <c r="I173" s="84" t="b">
        <v>0</v>
      </c>
      <c r="J173" s="84" t="b">
        <v>0</v>
      </c>
      <c r="K173" s="84" t="b">
        <v>0</v>
      </c>
      <c r="L173" s="84" t="b">
        <v>0</v>
      </c>
    </row>
    <row r="174" spans="1:12" x14ac:dyDescent="0.25">
      <c r="A174" s="84" t="s">
        <v>14372</v>
      </c>
      <c r="B174" s="84" t="s">
        <v>866</v>
      </c>
      <c r="C174" s="84">
        <v>10</v>
      </c>
      <c r="D174" s="122">
        <v>1.2381463691038968E-3</v>
      </c>
      <c r="E174" s="122">
        <v>2.1559207584458382</v>
      </c>
      <c r="F174" s="84" t="s">
        <v>15743</v>
      </c>
      <c r="G174" s="84" t="b">
        <v>0</v>
      </c>
      <c r="H174" s="84" t="b">
        <v>0</v>
      </c>
      <c r="I174" s="84" t="b">
        <v>0</v>
      </c>
      <c r="J174" s="84" t="b">
        <v>0</v>
      </c>
      <c r="K174" s="84" t="b">
        <v>0</v>
      </c>
      <c r="L174" s="84" t="b">
        <v>0</v>
      </c>
    </row>
    <row r="175" spans="1:12" x14ac:dyDescent="0.25">
      <c r="A175" s="84" t="s">
        <v>12282</v>
      </c>
      <c r="B175" s="84" t="s">
        <v>12299</v>
      </c>
      <c r="C175" s="84">
        <v>9</v>
      </c>
      <c r="D175" s="122">
        <v>1.1388213501196535E-3</v>
      </c>
      <c r="E175" s="122">
        <v>1.6122956457830162</v>
      </c>
      <c r="F175" s="84" t="s">
        <v>15743</v>
      </c>
      <c r="G175" s="84" t="b">
        <v>1</v>
      </c>
      <c r="H175" s="84" t="b">
        <v>0</v>
      </c>
      <c r="I175" s="84" t="b">
        <v>0</v>
      </c>
      <c r="J175" s="84" t="b">
        <v>0</v>
      </c>
      <c r="K175" s="84" t="b">
        <v>0</v>
      </c>
      <c r="L175" s="84" t="b">
        <v>0</v>
      </c>
    </row>
    <row r="176" spans="1:12" x14ac:dyDescent="0.25">
      <c r="A176" s="84" t="s">
        <v>12280</v>
      </c>
      <c r="B176" s="84" t="s">
        <v>2793</v>
      </c>
      <c r="C176" s="84">
        <v>9</v>
      </c>
      <c r="D176" s="122">
        <v>1.1388213501196535E-3</v>
      </c>
      <c r="E176" s="122">
        <v>1.0799982175242744</v>
      </c>
      <c r="F176" s="84" t="s">
        <v>15743</v>
      </c>
      <c r="G176" s="84" t="b">
        <v>0</v>
      </c>
      <c r="H176" s="84" t="b">
        <v>0</v>
      </c>
      <c r="I176" s="84" t="b">
        <v>0</v>
      </c>
      <c r="J176" s="84" t="b">
        <v>0</v>
      </c>
      <c r="K176" s="84" t="b">
        <v>0</v>
      </c>
      <c r="L176" s="84" t="b">
        <v>0</v>
      </c>
    </row>
    <row r="177" spans="1:12" x14ac:dyDescent="0.25">
      <c r="A177" s="84" t="s">
        <v>731</v>
      </c>
      <c r="B177" s="84" t="s">
        <v>14328</v>
      </c>
      <c r="C177" s="84">
        <v>9</v>
      </c>
      <c r="D177" s="122">
        <v>1.1388213501196535E-3</v>
      </c>
      <c r="E177" s="122">
        <v>1.2185797803318255</v>
      </c>
      <c r="F177" s="84" t="s">
        <v>15743</v>
      </c>
      <c r="G177" s="84" t="b">
        <v>0</v>
      </c>
      <c r="H177" s="84" t="b">
        <v>0</v>
      </c>
      <c r="I177" s="84" t="b">
        <v>0</v>
      </c>
      <c r="J177" s="84" t="b">
        <v>0</v>
      </c>
      <c r="K177" s="84" t="b">
        <v>0</v>
      </c>
      <c r="L177" s="84" t="b">
        <v>0</v>
      </c>
    </row>
    <row r="178" spans="1:12" x14ac:dyDescent="0.25">
      <c r="A178" s="84" t="s">
        <v>2793</v>
      </c>
      <c r="B178" s="84" t="s">
        <v>2679</v>
      </c>
      <c r="C178" s="84">
        <v>9</v>
      </c>
      <c r="D178" s="122">
        <v>1.1388213501196535E-3</v>
      </c>
      <c r="E178" s="122">
        <v>0.67800336329808075</v>
      </c>
      <c r="F178" s="84" t="s">
        <v>15743</v>
      </c>
      <c r="G178" s="84" t="b">
        <v>0</v>
      </c>
      <c r="H178" s="84" t="b">
        <v>0</v>
      </c>
      <c r="I178" s="84" t="b">
        <v>0</v>
      </c>
      <c r="J178" s="84" t="b">
        <v>0</v>
      </c>
      <c r="K178" s="84" t="b">
        <v>0</v>
      </c>
      <c r="L178" s="84" t="b">
        <v>0</v>
      </c>
    </row>
    <row r="179" spans="1:12" x14ac:dyDescent="0.25">
      <c r="A179" s="84" t="s">
        <v>14374</v>
      </c>
      <c r="B179" s="84" t="s">
        <v>12377</v>
      </c>
      <c r="C179" s="84">
        <v>9</v>
      </c>
      <c r="D179" s="122">
        <v>1.1388213501196535E-3</v>
      </c>
      <c r="E179" s="122">
        <v>2.4529845668922179</v>
      </c>
      <c r="F179" s="84" t="s">
        <v>15743</v>
      </c>
      <c r="G179" s="84" t="b">
        <v>0</v>
      </c>
      <c r="H179" s="84" t="b">
        <v>0</v>
      </c>
      <c r="I179" s="84" t="b">
        <v>0</v>
      </c>
      <c r="J179" s="84" t="b">
        <v>0</v>
      </c>
      <c r="K179" s="84" t="b">
        <v>0</v>
      </c>
      <c r="L179" s="84" t="b">
        <v>0</v>
      </c>
    </row>
    <row r="180" spans="1:12" x14ac:dyDescent="0.25">
      <c r="A180" s="84" t="s">
        <v>12268</v>
      </c>
      <c r="B180" s="84" t="s">
        <v>2803</v>
      </c>
      <c r="C180" s="84">
        <v>9</v>
      </c>
      <c r="D180" s="122">
        <v>1.1388213501196535E-3</v>
      </c>
      <c r="E180" s="122">
        <v>0.90734013430698712</v>
      </c>
      <c r="F180" s="84" t="s">
        <v>15743</v>
      </c>
      <c r="G180" s="84" t="b">
        <v>0</v>
      </c>
      <c r="H180" s="84" t="b">
        <v>0</v>
      </c>
      <c r="I180" s="84" t="b">
        <v>0</v>
      </c>
      <c r="J180" s="84" t="b">
        <v>0</v>
      </c>
      <c r="K180" s="84" t="b">
        <v>0</v>
      </c>
      <c r="L180" s="84" t="b">
        <v>0</v>
      </c>
    </row>
    <row r="181" spans="1:12" x14ac:dyDescent="0.25">
      <c r="A181" s="84" t="s">
        <v>14281</v>
      </c>
      <c r="B181" s="84" t="s">
        <v>12295</v>
      </c>
      <c r="C181" s="84">
        <v>9</v>
      </c>
      <c r="D181" s="122">
        <v>1.1388213501196535E-3</v>
      </c>
      <c r="E181" s="122">
        <v>2.4529845668922179</v>
      </c>
      <c r="F181" s="84" t="s">
        <v>15743</v>
      </c>
      <c r="G181" s="84" t="b">
        <v>0</v>
      </c>
      <c r="H181" s="84" t="b">
        <v>0</v>
      </c>
      <c r="I181" s="84" t="b">
        <v>0</v>
      </c>
      <c r="J181" s="84" t="b">
        <v>0</v>
      </c>
      <c r="K181" s="84" t="b">
        <v>0</v>
      </c>
      <c r="L181" s="84" t="b">
        <v>0</v>
      </c>
    </row>
    <row r="182" spans="1:12" x14ac:dyDescent="0.25">
      <c r="A182" s="84" t="s">
        <v>855</v>
      </c>
      <c r="B182" s="84" t="s">
        <v>14205</v>
      </c>
      <c r="C182" s="84">
        <v>9</v>
      </c>
      <c r="D182" s="122">
        <v>1.1388213501196535E-3</v>
      </c>
      <c r="E182" s="122">
        <v>1.5224831904223188</v>
      </c>
      <c r="F182" s="84" t="s">
        <v>15743</v>
      </c>
      <c r="G182" s="84" t="b">
        <v>0</v>
      </c>
      <c r="H182" s="84" t="b">
        <v>0</v>
      </c>
      <c r="I182" s="84" t="b">
        <v>0</v>
      </c>
      <c r="J182" s="84" t="b">
        <v>1</v>
      </c>
      <c r="K182" s="84" t="b">
        <v>0</v>
      </c>
      <c r="L182" s="84" t="b">
        <v>0</v>
      </c>
    </row>
    <row r="183" spans="1:12" x14ac:dyDescent="0.25">
      <c r="A183" s="84" t="s">
        <v>14211</v>
      </c>
      <c r="B183" s="84" t="s">
        <v>14219</v>
      </c>
      <c r="C183" s="84">
        <v>9</v>
      </c>
      <c r="D183" s="122">
        <v>1.1388213501196535E-3</v>
      </c>
      <c r="E183" s="122">
        <v>2.3182859929947615</v>
      </c>
      <c r="F183" s="84" t="s">
        <v>15743</v>
      </c>
      <c r="G183" s="84" t="b">
        <v>0</v>
      </c>
      <c r="H183" s="84" t="b">
        <v>0</v>
      </c>
      <c r="I183" s="84" t="b">
        <v>0</v>
      </c>
      <c r="J183" s="84" t="b">
        <v>0</v>
      </c>
      <c r="K183" s="84" t="b">
        <v>0</v>
      </c>
      <c r="L183" s="84" t="b">
        <v>0</v>
      </c>
    </row>
    <row r="184" spans="1:12" x14ac:dyDescent="0.25">
      <c r="A184" s="84" t="s">
        <v>14219</v>
      </c>
      <c r="B184" s="84" t="s">
        <v>14312</v>
      </c>
      <c r="C184" s="84">
        <v>9</v>
      </c>
      <c r="D184" s="122">
        <v>1.1388213501196535E-3</v>
      </c>
      <c r="E184" s="122">
        <v>2.6704685111061242</v>
      </c>
      <c r="F184" s="84" t="s">
        <v>15743</v>
      </c>
      <c r="G184" s="84" t="b">
        <v>0</v>
      </c>
      <c r="H184" s="84" t="b">
        <v>0</v>
      </c>
      <c r="I184" s="84" t="b">
        <v>0</v>
      </c>
      <c r="J184" s="84" t="b">
        <v>0</v>
      </c>
      <c r="K184" s="84" t="b">
        <v>0</v>
      </c>
      <c r="L184" s="84" t="b">
        <v>0</v>
      </c>
    </row>
    <row r="185" spans="1:12" x14ac:dyDescent="0.25">
      <c r="A185" s="84" t="s">
        <v>14312</v>
      </c>
      <c r="B185" s="84" t="s">
        <v>12352</v>
      </c>
      <c r="C185" s="84">
        <v>9</v>
      </c>
      <c r="D185" s="122">
        <v>1.1388213501196535E-3</v>
      </c>
      <c r="E185" s="122">
        <v>2.5121060190108744</v>
      </c>
      <c r="F185" s="84" t="s">
        <v>15743</v>
      </c>
      <c r="G185" s="84" t="b">
        <v>0</v>
      </c>
      <c r="H185" s="84" t="b">
        <v>0</v>
      </c>
      <c r="I185" s="84" t="b">
        <v>0</v>
      </c>
      <c r="J185" s="84" t="b">
        <v>0</v>
      </c>
      <c r="K185" s="84" t="b">
        <v>0</v>
      </c>
      <c r="L185" s="84" t="b">
        <v>0</v>
      </c>
    </row>
    <row r="186" spans="1:12" x14ac:dyDescent="0.25">
      <c r="A186" s="84" t="s">
        <v>12352</v>
      </c>
      <c r="B186" s="84" t="s">
        <v>14284</v>
      </c>
      <c r="C186" s="84">
        <v>9</v>
      </c>
      <c r="D186" s="122">
        <v>1.1388213501196535E-3</v>
      </c>
      <c r="E186" s="122">
        <v>2.3917149101532948</v>
      </c>
      <c r="F186" s="84" t="s">
        <v>15743</v>
      </c>
      <c r="G186" s="84" t="b">
        <v>0</v>
      </c>
      <c r="H186" s="84" t="b">
        <v>0</v>
      </c>
      <c r="I186" s="84" t="b">
        <v>0</v>
      </c>
      <c r="J186" s="84" t="b">
        <v>0</v>
      </c>
      <c r="K186" s="84" t="b">
        <v>0</v>
      </c>
      <c r="L186" s="84" t="b">
        <v>0</v>
      </c>
    </row>
    <row r="187" spans="1:12" x14ac:dyDescent="0.25">
      <c r="A187" s="84" t="s">
        <v>14284</v>
      </c>
      <c r="B187" s="84" t="s">
        <v>855</v>
      </c>
      <c r="C187" s="84">
        <v>9</v>
      </c>
      <c r="D187" s="122">
        <v>1.1388213501196535E-3</v>
      </c>
      <c r="E187" s="122">
        <v>1.8575551544632685</v>
      </c>
      <c r="F187" s="84" t="s">
        <v>15743</v>
      </c>
      <c r="G187" s="84" t="b">
        <v>0</v>
      </c>
      <c r="H187" s="84" t="b">
        <v>0</v>
      </c>
      <c r="I187" s="84" t="b">
        <v>0</v>
      </c>
      <c r="J187" s="84" t="b">
        <v>0</v>
      </c>
      <c r="K187" s="84" t="b">
        <v>0</v>
      </c>
      <c r="L187" s="84" t="b">
        <v>0</v>
      </c>
    </row>
    <row r="188" spans="1:12" x14ac:dyDescent="0.25">
      <c r="A188" s="84" t="s">
        <v>14292</v>
      </c>
      <c r="B188" s="84" t="s">
        <v>14331</v>
      </c>
      <c r="C188" s="84">
        <v>9</v>
      </c>
      <c r="D188" s="122">
        <v>1.1388213501196535E-3</v>
      </c>
      <c r="E188" s="122">
        <v>2.9600690449893237</v>
      </c>
      <c r="F188" s="84" t="s">
        <v>15743</v>
      </c>
      <c r="G188" s="84" t="b">
        <v>0</v>
      </c>
      <c r="H188" s="84" t="b">
        <v>0</v>
      </c>
      <c r="I188" s="84" t="b">
        <v>0</v>
      </c>
      <c r="J188" s="84" t="b">
        <v>0</v>
      </c>
      <c r="K188" s="84" t="b">
        <v>0</v>
      </c>
      <c r="L188" s="84" t="b">
        <v>0</v>
      </c>
    </row>
    <row r="189" spans="1:12" x14ac:dyDescent="0.25">
      <c r="A189" s="84" t="s">
        <v>14331</v>
      </c>
      <c r="B189" s="84" t="s">
        <v>2788</v>
      </c>
      <c r="C189" s="84">
        <v>9</v>
      </c>
      <c r="D189" s="122">
        <v>1.1388213501196535E-3</v>
      </c>
      <c r="E189" s="122">
        <v>1.4707133338526495</v>
      </c>
      <c r="F189" s="84" t="s">
        <v>15743</v>
      </c>
      <c r="G189" s="84" t="b">
        <v>0</v>
      </c>
      <c r="H189" s="84" t="b">
        <v>0</v>
      </c>
      <c r="I189" s="84" t="b">
        <v>0</v>
      </c>
      <c r="J189" s="84" t="b">
        <v>0</v>
      </c>
      <c r="K189" s="84" t="b">
        <v>0</v>
      </c>
      <c r="L189" s="84" t="b">
        <v>0</v>
      </c>
    </row>
    <row r="190" spans="1:12" x14ac:dyDescent="0.25">
      <c r="A190" s="84" t="s">
        <v>683</v>
      </c>
      <c r="B190" s="84" t="s">
        <v>2803</v>
      </c>
      <c r="C190" s="84">
        <v>9</v>
      </c>
      <c r="D190" s="122">
        <v>1.1388213501196535E-3</v>
      </c>
      <c r="E190" s="122">
        <v>0.52579054182311891</v>
      </c>
      <c r="F190" s="84" t="s">
        <v>15743</v>
      </c>
      <c r="G190" s="84" t="b">
        <v>0</v>
      </c>
      <c r="H190" s="84" t="b">
        <v>0</v>
      </c>
      <c r="I190" s="84" t="b">
        <v>0</v>
      </c>
      <c r="J190" s="84" t="b">
        <v>0</v>
      </c>
      <c r="K190" s="84" t="b">
        <v>0</v>
      </c>
      <c r="L190" s="84" t="b">
        <v>0</v>
      </c>
    </row>
    <row r="191" spans="1:12" x14ac:dyDescent="0.25">
      <c r="A191" s="84" t="s">
        <v>2803</v>
      </c>
      <c r="B191" s="84" t="s">
        <v>12296</v>
      </c>
      <c r="C191" s="84">
        <v>9</v>
      </c>
      <c r="D191" s="122">
        <v>1.1388213501196535E-3</v>
      </c>
      <c r="E191" s="122">
        <v>0.51482887734634775</v>
      </c>
      <c r="F191" s="84" t="s">
        <v>15743</v>
      </c>
      <c r="G191" s="84" t="b">
        <v>0</v>
      </c>
      <c r="H191" s="84" t="b">
        <v>0</v>
      </c>
      <c r="I191" s="84" t="b">
        <v>0</v>
      </c>
      <c r="J191" s="84" t="b">
        <v>0</v>
      </c>
      <c r="K191" s="84" t="b">
        <v>0</v>
      </c>
      <c r="L191" s="84" t="b">
        <v>0</v>
      </c>
    </row>
    <row r="192" spans="1:12" x14ac:dyDescent="0.25">
      <c r="A192" s="84" t="s">
        <v>731</v>
      </c>
      <c r="B192" s="84" t="s">
        <v>855</v>
      </c>
      <c r="C192" s="84">
        <v>9</v>
      </c>
      <c r="D192" s="122">
        <v>1.1388213501196535E-3</v>
      </c>
      <c r="E192" s="122">
        <v>0.14602911318321365</v>
      </c>
      <c r="F192" s="84" t="s">
        <v>15743</v>
      </c>
      <c r="G192" s="84" t="b">
        <v>0</v>
      </c>
      <c r="H192" s="84" t="b">
        <v>0</v>
      </c>
      <c r="I192" s="84" t="b">
        <v>0</v>
      </c>
      <c r="J192" s="84" t="b">
        <v>0</v>
      </c>
      <c r="K192" s="84" t="b">
        <v>0</v>
      </c>
      <c r="L192" s="84" t="b">
        <v>0</v>
      </c>
    </row>
    <row r="193" spans="1:12" x14ac:dyDescent="0.25">
      <c r="A193" s="84" t="s">
        <v>2679</v>
      </c>
      <c r="B193" s="84" t="s">
        <v>2793</v>
      </c>
      <c r="C193" s="84">
        <v>9</v>
      </c>
      <c r="D193" s="122">
        <v>1.1388213501196535E-3</v>
      </c>
      <c r="E193" s="122">
        <v>0.62881269689901165</v>
      </c>
      <c r="F193" s="84" t="s">
        <v>15743</v>
      </c>
      <c r="G193" s="84" t="b">
        <v>0</v>
      </c>
      <c r="H193" s="84" t="b">
        <v>0</v>
      </c>
      <c r="I193" s="84" t="b">
        <v>0</v>
      </c>
      <c r="J193" s="84" t="b">
        <v>0</v>
      </c>
      <c r="K193" s="84" t="b">
        <v>0</v>
      </c>
      <c r="L193" s="84" t="b">
        <v>0</v>
      </c>
    </row>
    <row r="194" spans="1:12" x14ac:dyDescent="0.25">
      <c r="A194" s="84" t="s">
        <v>12356</v>
      </c>
      <c r="B194" s="84" t="s">
        <v>14389</v>
      </c>
      <c r="C194" s="84">
        <v>9</v>
      </c>
      <c r="D194" s="122">
        <v>1.1388213501196535E-3</v>
      </c>
      <c r="E194" s="122">
        <v>2.6492792120361859</v>
      </c>
      <c r="F194" s="84" t="s">
        <v>15743</v>
      </c>
      <c r="G194" s="84" t="b">
        <v>1</v>
      </c>
      <c r="H194" s="84" t="b">
        <v>0</v>
      </c>
      <c r="I194" s="84" t="b">
        <v>0</v>
      </c>
      <c r="J194" s="84" t="b">
        <v>0</v>
      </c>
      <c r="K194" s="84" t="b">
        <v>0</v>
      </c>
      <c r="L194" s="84" t="b">
        <v>0</v>
      </c>
    </row>
    <row r="195" spans="1:12" x14ac:dyDescent="0.25">
      <c r="A195" s="84" t="s">
        <v>754</v>
      </c>
      <c r="B195" s="84" t="s">
        <v>12267</v>
      </c>
      <c r="C195" s="84">
        <v>9</v>
      </c>
      <c r="D195" s="122">
        <v>1.1388213501196535E-3</v>
      </c>
      <c r="E195" s="122">
        <v>1.1571621073405229</v>
      </c>
      <c r="F195" s="84" t="s">
        <v>15743</v>
      </c>
      <c r="G195" s="84" t="b">
        <v>0</v>
      </c>
      <c r="H195" s="84" t="b">
        <v>0</v>
      </c>
      <c r="I195" s="84" t="b">
        <v>0</v>
      </c>
      <c r="J195" s="84" t="b">
        <v>0</v>
      </c>
      <c r="K195" s="84" t="b">
        <v>0</v>
      </c>
      <c r="L195" s="84" t="b">
        <v>0</v>
      </c>
    </row>
    <row r="196" spans="1:12" x14ac:dyDescent="0.25">
      <c r="A196" s="84" t="s">
        <v>855</v>
      </c>
      <c r="B196" s="84" t="s">
        <v>12381</v>
      </c>
      <c r="C196" s="84">
        <v>9</v>
      </c>
      <c r="D196" s="122">
        <v>1.1388213501196535E-3</v>
      </c>
      <c r="E196" s="122">
        <v>1.9883234347322924</v>
      </c>
      <c r="F196" s="84" t="s">
        <v>15743</v>
      </c>
      <c r="G196" s="84" t="b">
        <v>0</v>
      </c>
      <c r="H196" s="84" t="b">
        <v>0</v>
      </c>
      <c r="I196" s="84" t="b">
        <v>0</v>
      </c>
      <c r="J196" s="84" t="b">
        <v>0</v>
      </c>
      <c r="K196" s="84" t="b">
        <v>0</v>
      </c>
      <c r="L196" s="84" t="b">
        <v>0</v>
      </c>
    </row>
    <row r="197" spans="1:12" x14ac:dyDescent="0.25">
      <c r="A197" s="84" t="s">
        <v>14391</v>
      </c>
      <c r="B197" s="84" t="s">
        <v>14392</v>
      </c>
      <c r="C197" s="84">
        <v>9</v>
      </c>
      <c r="D197" s="122">
        <v>1.1388213501196535E-3</v>
      </c>
      <c r="E197" s="122">
        <v>3.2391047469471368</v>
      </c>
      <c r="F197" s="84" t="s">
        <v>15743</v>
      </c>
      <c r="G197" s="84" t="b">
        <v>0</v>
      </c>
      <c r="H197" s="84" t="b">
        <v>0</v>
      </c>
      <c r="I197" s="84" t="b">
        <v>0</v>
      </c>
      <c r="J197" s="84" t="b">
        <v>0</v>
      </c>
      <c r="K197" s="84" t="b">
        <v>0</v>
      </c>
      <c r="L197" s="84" t="b">
        <v>0</v>
      </c>
    </row>
    <row r="198" spans="1:12" x14ac:dyDescent="0.25">
      <c r="A198" s="84" t="s">
        <v>12299</v>
      </c>
      <c r="B198" s="84" t="s">
        <v>2679</v>
      </c>
      <c r="C198" s="84">
        <v>9</v>
      </c>
      <c r="D198" s="122">
        <v>1.1388213501196535E-3</v>
      </c>
      <c r="E198" s="122">
        <v>0.87257802804777518</v>
      </c>
      <c r="F198" s="84" t="s">
        <v>15743</v>
      </c>
      <c r="G198" s="84" t="b">
        <v>0</v>
      </c>
      <c r="H198" s="84" t="b">
        <v>0</v>
      </c>
      <c r="I198" s="84" t="b">
        <v>0</v>
      </c>
      <c r="J198" s="84" t="b">
        <v>0</v>
      </c>
      <c r="K198" s="84" t="b">
        <v>0</v>
      </c>
      <c r="L198" s="84" t="b">
        <v>0</v>
      </c>
    </row>
    <row r="199" spans="1:12" x14ac:dyDescent="0.25">
      <c r="A199" s="84" t="s">
        <v>2793</v>
      </c>
      <c r="B199" s="84" t="s">
        <v>14286</v>
      </c>
      <c r="C199" s="84">
        <v>9</v>
      </c>
      <c r="D199" s="122">
        <v>1.1388213501196535E-3</v>
      </c>
      <c r="E199" s="122">
        <v>2.0002226580319999</v>
      </c>
      <c r="F199" s="84" t="s">
        <v>15743</v>
      </c>
      <c r="G199" s="84" t="b">
        <v>0</v>
      </c>
      <c r="H199" s="84" t="b">
        <v>0</v>
      </c>
      <c r="I199" s="84" t="b">
        <v>0</v>
      </c>
      <c r="J199" s="84" t="b">
        <v>0</v>
      </c>
      <c r="K199" s="84" t="b">
        <v>0</v>
      </c>
      <c r="L199" s="84" t="b">
        <v>0</v>
      </c>
    </row>
    <row r="200" spans="1:12" x14ac:dyDescent="0.25">
      <c r="A200" s="84" t="s">
        <v>14396</v>
      </c>
      <c r="B200" s="84" t="s">
        <v>683</v>
      </c>
      <c r="C200" s="84">
        <v>9</v>
      </c>
      <c r="D200" s="122">
        <v>1.1388213501196535E-3</v>
      </c>
      <c r="E200" s="122">
        <v>2.2156236510976139</v>
      </c>
      <c r="F200" s="84" t="s">
        <v>15743</v>
      </c>
      <c r="G200" s="84" t="b">
        <v>0</v>
      </c>
      <c r="H200" s="84" t="b">
        <v>0</v>
      </c>
      <c r="I200" s="84" t="b">
        <v>0</v>
      </c>
      <c r="J200" s="84" t="b">
        <v>0</v>
      </c>
      <c r="K200" s="84" t="b">
        <v>0</v>
      </c>
      <c r="L200" s="84" t="b">
        <v>0</v>
      </c>
    </row>
    <row r="201" spans="1:12" x14ac:dyDescent="0.25">
      <c r="A201" s="84" t="s">
        <v>14270</v>
      </c>
      <c r="B201" s="84" t="s">
        <v>12350</v>
      </c>
      <c r="C201" s="84">
        <v>9</v>
      </c>
      <c r="D201" s="122">
        <v>1.1388213501196535E-3</v>
      </c>
      <c r="E201" s="122">
        <v>1.5157403036659685</v>
      </c>
      <c r="F201" s="84" t="s">
        <v>15743</v>
      </c>
      <c r="G201" s="84" t="b">
        <v>0</v>
      </c>
      <c r="H201" s="84" t="b">
        <v>0</v>
      </c>
      <c r="I201" s="84" t="b">
        <v>0</v>
      </c>
      <c r="J201" s="84" t="b">
        <v>0</v>
      </c>
      <c r="K201" s="84" t="b">
        <v>0</v>
      </c>
      <c r="L201" s="84" t="b">
        <v>0</v>
      </c>
    </row>
    <row r="202" spans="1:12" x14ac:dyDescent="0.25">
      <c r="A202" s="84" t="s">
        <v>731</v>
      </c>
      <c r="B202" s="84" t="s">
        <v>14223</v>
      </c>
      <c r="C202" s="84">
        <v>8</v>
      </c>
      <c r="D202" s="122">
        <v>1.0366208122232015E-3</v>
      </c>
      <c r="E202" s="122">
        <v>0.8470921070250762</v>
      </c>
      <c r="F202" s="84" t="s">
        <v>15743</v>
      </c>
      <c r="G202" s="84" t="b">
        <v>0</v>
      </c>
      <c r="H202" s="84" t="b">
        <v>0</v>
      </c>
      <c r="I202" s="84" t="b">
        <v>0</v>
      </c>
      <c r="J202" s="84" t="b">
        <v>0</v>
      </c>
      <c r="K202" s="84" t="b">
        <v>0</v>
      </c>
      <c r="L202" s="84" t="b">
        <v>0</v>
      </c>
    </row>
    <row r="203" spans="1:12" x14ac:dyDescent="0.25">
      <c r="A203" s="84" t="s">
        <v>12369</v>
      </c>
      <c r="B203" s="84" t="s">
        <v>14246</v>
      </c>
      <c r="C203" s="84">
        <v>8</v>
      </c>
      <c r="D203" s="122">
        <v>1.0366208122232015E-3</v>
      </c>
      <c r="E203" s="122">
        <v>1.7037402901187395</v>
      </c>
      <c r="F203" s="84" t="s">
        <v>15743</v>
      </c>
      <c r="G203" s="84" t="b">
        <v>0</v>
      </c>
      <c r="H203" s="84" t="b">
        <v>0</v>
      </c>
      <c r="I203" s="84" t="b">
        <v>0</v>
      </c>
      <c r="J203" s="84" t="b">
        <v>0</v>
      </c>
      <c r="K203" s="84" t="b">
        <v>0</v>
      </c>
      <c r="L203" s="84" t="b">
        <v>0</v>
      </c>
    </row>
    <row r="204" spans="1:12" x14ac:dyDescent="0.25">
      <c r="A204" s="84" t="s">
        <v>14246</v>
      </c>
      <c r="B204" s="84" t="s">
        <v>14300</v>
      </c>
      <c r="C204" s="84">
        <v>8</v>
      </c>
      <c r="D204" s="122">
        <v>1.0366208122232015E-3</v>
      </c>
      <c r="E204" s="122">
        <v>2.7037402901187395</v>
      </c>
      <c r="F204" s="84" t="s">
        <v>15743</v>
      </c>
      <c r="G204" s="84" t="b">
        <v>0</v>
      </c>
      <c r="H204" s="84" t="b">
        <v>0</v>
      </c>
      <c r="I204" s="84" t="b">
        <v>0</v>
      </c>
      <c r="J204" s="84" t="b">
        <v>0</v>
      </c>
      <c r="K204" s="84" t="b">
        <v>0</v>
      </c>
      <c r="L204" s="84" t="b">
        <v>0</v>
      </c>
    </row>
    <row r="205" spans="1:12" x14ac:dyDescent="0.25">
      <c r="A205" s="84" t="s">
        <v>14300</v>
      </c>
      <c r="B205" s="84" t="s">
        <v>12299</v>
      </c>
      <c r="C205" s="84">
        <v>8</v>
      </c>
      <c r="D205" s="122">
        <v>1.0366208122232015E-3</v>
      </c>
      <c r="E205" s="122">
        <v>2.1373958510573114</v>
      </c>
      <c r="F205" s="84" t="s">
        <v>15743</v>
      </c>
      <c r="G205" s="84" t="b">
        <v>0</v>
      </c>
      <c r="H205" s="84" t="b">
        <v>0</v>
      </c>
      <c r="I205" s="84" t="b">
        <v>0</v>
      </c>
      <c r="J205" s="84" t="b">
        <v>0</v>
      </c>
      <c r="K205" s="84" t="b">
        <v>0</v>
      </c>
      <c r="L205" s="84" t="b">
        <v>0</v>
      </c>
    </row>
    <row r="206" spans="1:12" x14ac:dyDescent="0.25">
      <c r="A206" s="84" t="s">
        <v>12363</v>
      </c>
      <c r="B206" s="84" t="s">
        <v>14218</v>
      </c>
      <c r="C206" s="84">
        <v>8</v>
      </c>
      <c r="D206" s="122">
        <v>1.0366208122232015E-3</v>
      </c>
      <c r="E206" s="122">
        <v>1.9581345452121237</v>
      </c>
      <c r="F206" s="84" t="s">
        <v>15743</v>
      </c>
      <c r="G206" s="84" t="b">
        <v>0</v>
      </c>
      <c r="H206" s="84" t="b">
        <v>0</v>
      </c>
      <c r="I206" s="84" t="b">
        <v>0</v>
      </c>
      <c r="J206" s="84" t="b">
        <v>0</v>
      </c>
      <c r="K206" s="84" t="b">
        <v>0</v>
      </c>
      <c r="L206" s="84" t="b">
        <v>0</v>
      </c>
    </row>
    <row r="207" spans="1:12" x14ac:dyDescent="0.25">
      <c r="A207" s="84" t="s">
        <v>2788</v>
      </c>
      <c r="B207" s="84" t="s">
        <v>14246</v>
      </c>
      <c r="C207" s="84">
        <v>8</v>
      </c>
      <c r="D207" s="122">
        <v>1.0366208122232015E-3</v>
      </c>
      <c r="E207" s="122">
        <v>1.2059603344182344</v>
      </c>
      <c r="F207" s="84" t="s">
        <v>15743</v>
      </c>
      <c r="G207" s="84" t="b">
        <v>0</v>
      </c>
      <c r="H207" s="84" t="b">
        <v>0</v>
      </c>
      <c r="I207" s="84" t="b">
        <v>0</v>
      </c>
      <c r="J207" s="84" t="b">
        <v>0</v>
      </c>
      <c r="K207" s="84" t="b">
        <v>0</v>
      </c>
      <c r="L207" s="84" t="b">
        <v>0</v>
      </c>
    </row>
    <row r="208" spans="1:12" x14ac:dyDescent="0.25">
      <c r="A208" s="84" t="s">
        <v>767</v>
      </c>
      <c r="B208" s="84" t="s">
        <v>754</v>
      </c>
      <c r="C208" s="84">
        <v>8</v>
      </c>
      <c r="D208" s="122">
        <v>1.0366208122232015E-3</v>
      </c>
      <c r="E208" s="122">
        <v>1.5675205431007506</v>
      </c>
      <c r="F208" s="84" t="s">
        <v>15743</v>
      </c>
      <c r="G208" s="84" t="b">
        <v>0</v>
      </c>
      <c r="H208" s="84" t="b">
        <v>0</v>
      </c>
      <c r="I208" s="84" t="b">
        <v>0</v>
      </c>
      <c r="J208" s="84" t="b">
        <v>0</v>
      </c>
      <c r="K208" s="84" t="b">
        <v>0</v>
      </c>
      <c r="L208" s="84" t="b">
        <v>0</v>
      </c>
    </row>
    <row r="209" spans="1:12" x14ac:dyDescent="0.25">
      <c r="A209" s="84" t="s">
        <v>2922</v>
      </c>
      <c r="B209" s="84" t="s">
        <v>731</v>
      </c>
      <c r="C209" s="84">
        <v>8</v>
      </c>
      <c r="D209" s="122">
        <v>1.0366208122232015E-3</v>
      </c>
      <c r="E209" s="122">
        <v>-0.21820300740753817</v>
      </c>
      <c r="F209" s="84" t="s">
        <v>15743</v>
      </c>
      <c r="G209" s="84" t="b">
        <v>0</v>
      </c>
      <c r="H209" s="84" t="b">
        <v>0</v>
      </c>
      <c r="I209" s="84" t="b">
        <v>0</v>
      </c>
      <c r="J209" s="84" t="b">
        <v>0</v>
      </c>
      <c r="K209" s="84" t="b">
        <v>0</v>
      </c>
      <c r="L209" s="84" t="b">
        <v>0</v>
      </c>
    </row>
    <row r="210" spans="1:12" x14ac:dyDescent="0.25">
      <c r="A210" s="84" t="s">
        <v>14314</v>
      </c>
      <c r="B210" s="84" t="s">
        <v>12352</v>
      </c>
      <c r="C210" s="84">
        <v>8</v>
      </c>
      <c r="D210" s="122">
        <v>1.0366208122232015E-3</v>
      </c>
      <c r="E210" s="122">
        <v>2.4609534965634929</v>
      </c>
      <c r="F210" s="84" t="s">
        <v>15743</v>
      </c>
      <c r="G210" s="84" t="b">
        <v>0</v>
      </c>
      <c r="H210" s="84" t="b">
        <v>0</v>
      </c>
      <c r="I210" s="84" t="b">
        <v>0</v>
      </c>
      <c r="J210" s="84" t="b">
        <v>0</v>
      </c>
      <c r="K210" s="84" t="b">
        <v>0</v>
      </c>
      <c r="L210" s="84" t="b">
        <v>0</v>
      </c>
    </row>
    <row r="211" spans="1:12" x14ac:dyDescent="0.25">
      <c r="A211" s="84" t="s">
        <v>12352</v>
      </c>
      <c r="B211" s="84" t="s">
        <v>14283</v>
      </c>
      <c r="C211" s="84">
        <v>8</v>
      </c>
      <c r="D211" s="122">
        <v>1.0366208122232015E-3</v>
      </c>
      <c r="E211" s="122">
        <v>2.3405623877059138</v>
      </c>
      <c r="F211" s="84" t="s">
        <v>15743</v>
      </c>
      <c r="G211" s="84" t="b">
        <v>0</v>
      </c>
      <c r="H211" s="84" t="b">
        <v>0</v>
      </c>
      <c r="I211" s="84" t="b">
        <v>0</v>
      </c>
      <c r="J211" s="84" t="b">
        <v>0</v>
      </c>
      <c r="K211" s="84" t="b">
        <v>0</v>
      </c>
      <c r="L211" s="84" t="b">
        <v>0</v>
      </c>
    </row>
    <row r="212" spans="1:12" x14ac:dyDescent="0.25">
      <c r="A212" s="84" t="s">
        <v>14283</v>
      </c>
      <c r="B212" s="84" t="s">
        <v>14230</v>
      </c>
      <c r="C212" s="84">
        <v>8</v>
      </c>
      <c r="D212" s="122">
        <v>1.0366208122232015E-3</v>
      </c>
      <c r="E212" s="122">
        <v>2.5586181483051313</v>
      </c>
      <c r="F212" s="84" t="s">
        <v>15743</v>
      </c>
      <c r="G212" s="84" t="b">
        <v>0</v>
      </c>
      <c r="H212" s="84" t="b">
        <v>0</v>
      </c>
      <c r="I212" s="84" t="b">
        <v>0</v>
      </c>
      <c r="J212" s="84" t="b">
        <v>0</v>
      </c>
      <c r="K212" s="84" t="b">
        <v>0</v>
      </c>
      <c r="L212" s="84" t="b">
        <v>0</v>
      </c>
    </row>
    <row r="213" spans="1:12" x14ac:dyDescent="0.25">
      <c r="A213" s="84" t="s">
        <v>14230</v>
      </c>
      <c r="B213" s="84" t="s">
        <v>14400</v>
      </c>
      <c r="C213" s="84">
        <v>8</v>
      </c>
      <c r="D213" s="122">
        <v>1.0366208122232015E-3</v>
      </c>
      <c r="E213" s="122">
        <v>2.8509245755642554</v>
      </c>
      <c r="F213" s="84" t="s">
        <v>15743</v>
      </c>
      <c r="G213" s="84" t="b">
        <v>0</v>
      </c>
      <c r="H213" s="84" t="b">
        <v>0</v>
      </c>
      <c r="I213" s="84" t="b">
        <v>0</v>
      </c>
      <c r="J213" s="84" t="b">
        <v>0</v>
      </c>
      <c r="K213" s="84" t="b">
        <v>0</v>
      </c>
      <c r="L213" s="84" t="b">
        <v>0</v>
      </c>
    </row>
    <row r="214" spans="1:12" x14ac:dyDescent="0.25">
      <c r="A214" s="84" t="s">
        <v>14400</v>
      </c>
      <c r="B214" s="84" t="s">
        <v>878</v>
      </c>
      <c r="C214" s="84">
        <v>8</v>
      </c>
      <c r="D214" s="122">
        <v>1.0366208122232015E-3</v>
      </c>
      <c r="E214" s="122">
        <v>3.2902572693945182</v>
      </c>
      <c r="F214" s="84" t="s">
        <v>15743</v>
      </c>
      <c r="G214" s="84" t="b">
        <v>0</v>
      </c>
      <c r="H214" s="84" t="b">
        <v>0</v>
      </c>
      <c r="I214" s="84" t="b">
        <v>0</v>
      </c>
      <c r="J214" s="84" t="b">
        <v>0</v>
      </c>
      <c r="K214" s="84" t="b">
        <v>0</v>
      </c>
      <c r="L214" s="84" t="b">
        <v>0</v>
      </c>
    </row>
    <row r="215" spans="1:12" x14ac:dyDescent="0.25">
      <c r="A215" s="84" t="s">
        <v>855</v>
      </c>
      <c r="B215" s="84" t="s">
        <v>2999</v>
      </c>
      <c r="C215" s="84">
        <v>8</v>
      </c>
      <c r="D215" s="122">
        <v>1.0366208122232015E-3</v>
      </c>
      <c r="E215" s="122">
        <v>1.3187205047687793</v>
      </c>
      <c r="F215" s="84" t="s">
        <v>15743</v>
      </c>
      <c r="G215" s="84" t="b">
        <v>0</v>
      </c>
      <c r="H215" s="84" t="b">
        <v>0</v>
      </c>
      <c r="I215" s="84" t="b">
        <v>0</v>
      </c>
      <c r="J215" s="84" t="b">
        <v>0</v>
      </c>
      <c r="K215" s="84" t="b">
        <v>0</v>
      </c>
      <c r="L215" s="84" t="b">
        <v>0</v>
      </c>
    </row>
    <row r="216" spans="1:12" x14ac:dyDescent="0.25">
      <c r="A216" s="84" t="s">
        <v>12267</v>
      </c>
      <c r="B216" s="84" t="s">
        <v>2931</v>
      </c>
      <c r="C216" s="84">
        <v>8</v>
      </c>
      <c r="D216" s="122">
        <v>1.0366208122232015E-3</v>
      </c>
      <c r="E216" s="122">
        <v>1.5543590970427796</v>
      </c>
      <c r="F216" s="84" t="s">
        <v>15743</v>
      </c>
      <c r="G216" s="84" t="b">
        <v>0</v>
      </c>
      <c r="H216" s="84" t="b">
        <v>0</v>
      </c>
      <c r="I216" s="84" t="b">
        <v>0</v>
      </c>
      <c r="J216" s="84" t="b">
        <v>0</v>
      </c>
      <c r="K216" s="84" t="b">
        <v>0</v>
      </c>
      <c r="L216" s="84" t="b">
        <v>0</v>
      </c>
    </row>
    <row r="217" spans="1:12" x14ac:dyDescent="0.25">
      <c r="A217" s="84" t="s">
        <v>2965</v>
      </c>
      <c r="B217" s="84" t="s">
        <v>2679</v>
      </c>
      <c r="C217" s="84">
        <v>8</v>
      </c>
      <c r="D217" s="122">
        <v>1.0366208122232015E-3</v>
      </c>
      <c r="E217" s="122">
        <v>0.97903335896206201</v>
      </c>
      <c r="F217" s="84" t="s">
        <v>15743</v>
      </c>
      <c r="G217" s="84" t="b">
        <v>0</v>
      </c>
      <c r="H217" s="84" t="b">
        <v>0</v>
      </c>
      <c r="I217" s="84" t="b">
        <v>0</v>
      </c>
      <c r="J217" s="84" t="b">
        <v>0</v>
      </c>
      <c r="K217" s="84" t="b">
        <v>0</v>
      </c>
      <c r="L217" s="84" t="b">
        <v>0</v>
      </c>
    </row>
    <row r="218" spans="1:12" x14ac:dyDescent="0.25">
      <c r="A218" s="84" t="s">
        <v>2679</v>
      </c>
      <c r="B218" s="84" t="s">
        <v>12268</v>
      </c>
      <c r="C218" s="84">
        <v>8</v>
      </c>
      <c r="D218" s="122">
        <v>1.0366208122232015E-3</v>
      </c>
      <c r="E218" s="122">
        <v>0.92558903973509588</v>
      </c>
      <c r="F218" s="84" t="s">
        <v>15743</v>
      </c>
      <c r="G218" s="84" t="b">
        <v>0</v>
      </c>
      <c r="H218" s="84" t="b">
        <v>0</v>
      </c>
      <c r="I218" s="84" t="b">
        <v>0</v>
      </c>
      <c r="J218" s="84" t="b">
        <v>0</v>
      </c>
      <c r="K218" s="84" t="b">
        <v>0</v>
      </c>
      <c r="L218" s="84" t="b">
        <v>0</v>
      </c>
    </row>
    <row r="219" spans="1:12" x14ac:dyDescent="0.25">
      <c r="A219" s="84" t="s">
        <v>2793</v>
      </c>
      <c r="B219" s="84" t="s">
        <v>14203</v>
      </c>
      <c r="C219" s="84">
        <v>8</v>
      </c>
      <c r="D219" s="122">
        <v>1.0366208122232015E-3</v>
      </c>
      <c r="E219" s="122">
        <v>1.4609534965634932</v>
      </c>
      <c r="F219" s="84" t="s">
        <v>15743</v>
      </c>
      <c r="G219" s="84" t="b">
        <v>0</v>
      </c>
      <c r="H219" s="84" t="b">
        <v>0</v>
      </c>
      <c r="I219" s="84" t="b">
        <v>0</v>
      </c>
      <c r="J219" s="84" t="b">
        <v>0</v>
      </c>
      <c r="K219" s="84" t="b">
        <v>0</v>
      </c>
      <c r="L219" s="84" t="b">
        <v>0</v>
      </c>
    </row>
    <row r="220" spans="1:12" x14ac:dyDescent="0.25">
      <c r="A220" s="84" t="s">
        <v>2803</v>
      </c>
      <c r="B220" s="84" t="s">
        <v>12382</v>
      </c>
      <c r="C220" s="84">
        <v>8</v>
      </c>
      <c r="D220" s="122">
        <v>1.0366208122232015E-3</v>
      </c>
      <c r="E220" s="122">
        <v>1.690920136402029</v>
      </c>
      <c r="F220" s="84" t="s">
        <v>15743</v>
      </c>
      <c r="G220" s="84" t="b">
        <v>0</v>
      </c>
      <c r="H220" s="84" t="b">
        <v>0</v>
      </c>
      <c r="I220" s="84" t="b">
        <v>0</v>
      </c>
      <c r="J220" s="84" t="b">
        <v>0</v>
      </c>
      <c r="K220" s="84" t="b">
        <v>0</v>
      </c>
      <c r="L220" s="84" t="b">
        <v>0</v>
      </c>
    </row>
    <row r="221" spans="1:12" x14ac:dyDescent="0.25">
      <c r="A221" s="84" t="s">
        <v>12266</v>
      </c>
      <c r="B221" s="84" t="s">
        <v>14208</v>
      </c>
      <c r="C221" s="84">
        <v>8</v>
      </c>
      <c r="D221" s="122">
        <v>1.0366208122232015E-3</v>
      </c>
      <c r="E221" s="122">
        <v>1.6670079789966177</v>
      </c>
      <c r="F221" s="84" t="s">
        <v>15743</v>
      </c>
      <c r="G221" s="84" t="b">
        <v>0</v>
      </c>
      <c r="H221" s="84" t="b">
        <v>0</v>
      </c>
      <c r="I221" s="84" t="b">
        <v>0</v>
      </c>
      <c r="J221" s="84" t="b">
        <v>0</v>
      </c>
      <c r="K221" s="84" t="b">
        <v>0</v>
      </c>
      <c r="L221" s="84" t="b">
        <v>0</v>
      </c>
    </row>
    <row r="222" spans="1:12" x14ac:dyDescent="0.25">
      <c r="A222" s="84" t="s">
        <v>951</v>
      </c>
      <c r="B222" s="84" t="s">
        <v>12364</v>
      </c>
      <c r="C222" s="84">
        <v>8</v>
      </c>
      <c r="D222" s="122">
        <v>1.0366208122232015E-3</v>
      </c>
      <c r="E222" s="122">
        <v>1.555857526873951</v>
      </c>
      <c r="F222" s="84" t="s">
        <v>15743</v>
      </c>
      <c r="G222" s="84" t="b">
        <v>0</v>
      </c>
      <c r="H222" s="84" t="b">
        <v>0</v>
      </c>
      <c r="I222" s="84" t="b">
        <v>0</v>
      </c>
      <c r="J222" s="84" t="b">
        <v>0</v>
      </c>
      <c r="K222" s="84" t="b">
        <v>0</v>
      </c>
      <c r="L222" s="84" t="b">
        <v>0</v>
      </c>
    </row>
    <row r="223" spans="1:12" x14ac:dyDescent="0.25">
      <c r="A223" s="84" t="s">
        <v>2788</v>
      </c>
      <c r="B223" s="84" t="s">
        <v>14278</v>
      </c>
      <c r="C223" s="84">
        <v>8</v>
      </c>
      <c r="D223" s="122">
        <v>1.0366208122232015E-3</v>
      </c>
      <c r="E223" s="122">
        <v>1.2805939527151387</v>
      </c>
      <c r="F223" s="84" t="s">
        <v>15743</v>
      </c>
      <c r="G223" s="84" t="b">
        <v>0</v>
      </c>
      <c r="H223" s="84" t="b">
        <v>0</v>
      </c>
      <c r="I223" s="84" t="b">
        <v>0</v>
      </c>
      <c r="J223" s="84" t="b">
        <v>0</v>
      </c>
      <c r="K223" s="84" t="b">
        <v>0</v>
      </c>
      <c r="L223" s="84" t="b">
        <v>0</v>
      </c>
    </row>
    <row r="224" spans="1:12" x14ac:dyDescent="0.25">
      <c r="A224" s="84" t="s">
        <v>14278</v>
      </c>
      <c r="B224" s="84" t="s">
        <v>14256</v>
      </c>
      <c r="C224" s="84">
        <v>8</v>
      </c>
      <c r="D224" s="122">
        <v>1.0366208122232015E-3</v>
      </c>
      <c r="E224" s="122">
        <v>2.6370447556191743</v>
      </c>
      <c r="F224" s="84" t="s">
        <v>15743</v>
      </c>
      <c r="G224" s="84" t="b">
        <v>0</v>
      </c>
      <c r="H224" s="84" t="b">
        <v>0</v>
      </c>
      <c r="I224" s="84" t="b">
        <v>0</v>
      </c>
      <c r="J224" s="84" t="b">
        <v>0</v>
      </c>
      <c r="K224" s="84" t="b">
        <v>0</v>
      </c>
      <c r="L224" s="84" t="b">
        <v>0</v>
      </c>
    </row>
    <row r="225" spans="1:12" x14ac:dyDescent="0.25">
      <c r="A225" s="84" t="s">
        <v>14256</v>
      </c>
      <c r="B225" s="84" t="s">
        <v>14278</v>
      </c>
      <c r="C225" s="84">
        <v>8</v>
      </c>
      <c r="D225" s="122">
        <v>1.0366208122232015E-3</v>
      </c>
      <c r="E225" s="122">
        <v>2.6370447556191743</v>
      </c>
      <c r="F225" s="84" t="s">
        <v>15743</v>
      </c>
      <c r="G225" s="84" t="b">
        <v>0</v>
      </c>
      <c r="H225" s="84" t="b">
        <v>0</v>
      </c>
      <c r="I225" s="84" t="b">
        <v>0</v>
      </c>
      <c r="J225" s="84" t="b">
        <v>0</v>
      </c>
      <c r="K225" s="84" t="b">
        <v>0</v>
      </c>
      <c r="L225" s="84" t="b">
        <v>0</v>
      </c>
    </row>
    <row r="226" spans="1:12" x14ac:dyDescent="0.25">
      <c r="A226" s="84" t="s">
        <v>731</v>
      </c>
      <c r="B226" s="84" t="s">
        <v>12355</v>
      </c>
      <c r="C226" s="84">
        <v>8</v>
      </c>
      <c r="D226" s="122">
        <v>1.0366208122232015E-3</v>
      </c>
      <c r="E226" s="122">
        <v>0.73169868832300666</v>
      </c>
      <c r="F226" s="84" t="s">
        <v>15743</v>
      </c>
      <c r="G226" s="84" t="b">
        <v>0</v>
      </c>
      <c r="H226" s="84" t="b">
        <v>0</v>
      </c>
      <c r="I226" s="84" t="b">
        <v>0</v>
      </c>
      <c r="J226" s="84" t="b">
        <v>0</v>
      </c>
      <c r="K226" s="84" t="b">
        <v>0</v>
      </c>
      <c r="L226" s="84" t="b">
        <v>0</v>
      </c>
    </row>
    <row r="227" spans="1:12" x14ac:dyDescent="0.25">
      <c r="A227" s="84" t="s">
        <v>615</v>
      </c>
      <c r="B227" s="84" t="s">
        <v>666</v>
      </c>
      <c r="C227" s="84">
        <v>8</v>
      </c>
      <c r="D227" s="122">
        <v>1.0366208122232015E-3</v>
      </c>
      <c r="E227" s="122">
        <v>2.3096858212328439</v>
      </c>
      <c r="F227" s="84" t="s">
        <v>15743</v>
      </c>
      <c r="G227" s="84" t="b">
        <v>0</v>
      </c>
      <c r="H227" s="84" t="b">
        <v>0</v>
      </c>
      <c r="I227" s="84" t="b">
        <v>0</v>
      </c>
      <c r="J227" s="84" t="b">
        <v>0</v>
      </c>
      <c r="K227" s="84" t="b">
        <v>0</v>
      </c>
      <c r="L227" s="84" t="b">
        <v>0</v>
      </c>
    </row>
    <row r="228" spans="1:12" x14ac:dyDescent="0.25">
      <c r="A228" s="84" t="s">
        <v>2922</v>
      </c>
      <c r="B228" s="84" t="s">
        <v>14229</v>
      </c>
      <c r="C228" s="84">
        <v>8</v>
      </c>
      <c r="D228" s="122">
        <v>1.0366208122232015E-3</v>
      </c>
      <c r="E228" s="122">
        <v>1.3797662678182696</v>
      </c>
      <c r="F228" s="84" t="s">
        <v>15743</v>
      </c>
      <c r="G228" s="84" t="b">
        <v>0</v>
      </c>
      <c r="H228" s="84" t="b">
        <v>0</v>
      </c>
      <c r="I228" s="84" t="b">
        <v>0</v>
      </c>
      <c r="J228" s="84" t="b">
        <v>0</v>
      </c>
      <c r="K228" s="84" t="b">
        <v>0</v>
      </c>
      <c r="L228" s="84" t="b">
        <v>0</v>
      </c>
    </row>
    <row r="229" spans="1:12" x14ac:dyDescent="0.25">
      <c r="A229" s="84" t="s">
        <v>14236</v>
      </c>
      <c r="B229" s="84" t="s">
        <v>12280</v>
      </c>
      <c r="C229" s="84">
        <v>8</v>
      </c>
      <c r="D229" s="122">
        <v>1.0366208122232015E-3</v>
      </c>
      <c r="E229" s="122">
        <v>1.7717433295166307</v>
      </c>
      <c r="F229" s="84" t="s">
        <v>15743</v>
      </c>
      <c r="G229" s="84" t="b">
        <v>0</v>
      </c>
      <c r="H229" s="84" t="b">
        <v>0</v>
      </c>
      <c r="I229" s="84" t="b">
        <v>0</v>
      </c>
      <c r="J229" s="84" t="b">
        <v>0</v>
      </c>
      <c r="K229" s="84" t="b">
        <v>0</v>
      </c>
      <c r="L229" s="84" t="b">
        <v>0</v>
      </c>
    </row>
    <row r="230" spans="1:12" x14ac:dyDescent="0.25">
      <c r="A230" s="84" t="s">
        <v>14411</v>
      </c>
      <c r="B230" s="84" t="s">
        <v>14412</v>
      </c>
      <c r="C230" s="84">
        <v>8</v>
      </c>
      <c r="D230" s="122">
        <v>1.0366208122232015E-3</v>
      </c>
      <c r="E230" s="122">
        <v>3.2902572693945182</v>
      </c>
      <c r="F230" s="84" t="s">
        <v>15743</v>
      </c>
      <c r="G230" s="84" t="b">
        <v>0</v>
      </c>
      <c r="H230" s="84" t="b">
        <v>0</v>
      </c>
      <c r="I230" s="84" t="b">
        <v>0</v>
      </c>
      <c r="J230" s="84" t="b">
        <v>0</v>
      </c>
      <c r="K230" s="84" t="b">
        <v>0</v>
      </c>
      <c r="L230" s="84" t="b">
        <v>0</v>
      </c>
    </row>
    <row r="231" spans="1:12" x14ac:dyDescent="0.25">
      <c r="A231" s="84" t="s">
        <v>12262</v>
      </c>
      <c r="B231" s="84" t="s">
        <v>12263</v>
      </c>
      <c r="C231" s="84">
        <v>8</v>
      </c>
      <c r="D231" s="122">
        <v>1.0366208122232015E-3</v>
      </c>
      <c r="E231" s="122">
        <v>3.1519545712282366</v>
      </c>
      <c r="F231" s="84" t="s">
        <v>15743</v>
      </c>
      <c r="G231" s="84" t="b">
        <v>0</v>
      </c>
      <c r="H231" s="84" t="b">
        <v>0</v>
      </c>
      <c r="I231" s="84" t="b">
        <v>0</v>
      </c>
      <c r="J231" s="84" t="b">
        <v>0</v>
      </c>
      <c r="K231" s="84" t="b">
        <v>0</v>
      </c>
      <c r="L231" s="84" t="b">
        <v>0</v>
      </c>
    </row>
    <row r="232" spans="1:12" x14ac:dyDescent="0.25">
      <c r="A232" s="84" t="s">
        <v>12263</v>
      </c>
      <c r="B232" s="84" t="s">
        <v>2793</v>
      </c>
      <c r="C232" s="84">
        <v>8</v>
      </c>
      <c r="D232" s="122">
        <v>1.0366208122232015E-3</v>
      </c>
      <c r="E232" s="122">
        <v>2.0895435354305048</v>
      </c>
      <c r="F232" s="84" t="s">
        <v>15743</v>
      </c>
      <c r="G232" s="84" t="b">
        <v>0</v>
      </c>
      <c r="H232" s="84" t="b">
        <v>0</v>
      </c>
      <c r="I232" s="84" t="b">
        <v>0</v>
      </c>
      <c r="J232" s="84" t="b">
        <v>0</v>
      </c>
      <c r="K232" s="84" t="b">
        <v>0</v>
      </c>
      <c r="L232" s="84" t="b">
        <v>0</v>
      </c>
    </row>
    <row r="233" spans="1:12" x14ac:dyDescent="0.25">
      <c r="A233" s="84" t="s">
        <v>14206</v>
      </c>
      <c r="B233" s="84" t="s">
        <v>14195</v>
      </c>
      <c r="C233" s="84">
        <v>8</v>
      </c>
      <c r="D233" s="122">
        <v>1.1337283206227851E-3</v>
      </c>
      <c r="E233" s="122">
        <v>1.5872347210473023</v>
      </c>
      <c r="F233" s="84" t="s">
        <v>15743</v>
      </c>
      <c r="G233" s="84" t="b">
        <v>0</v>
      </c>
      <c r="H233" s="84" t="b">
        <v>0</v>
      </c>
      <c r="I233" s="84" t="b">
        <v>0</v>
      </c>
      <c r="J233" s="84" t="b">
        <v>0</v>
      </c>
      <c r="K233" s="84" t="b">
        <v>0</v>
      </c>
      <c r="L233" s="84" t="b">
        <v>0</v>
      </c>
    </row>
    <row r="234" spans="1:12" x14ac:dyDescent="0.25">
      <c r="A234" s="84" t="s">
        <v>14392</v>
      </c>
      <c r="B234" s="84" t="s">
        <v>2922</v>
      </c>
      <c r="C234" s="84">
        <v>8</v>
      </c>
      <c r="D234" s="122">
        <v>1.0366208122232015E-3</v>
      </c>
      <c r="E234" s="122">
        <v>1.820435253416355</v>
      </c>
      <c r="F234" s="84" t="s">
        <v>15743</v>
      </c>
      <c r="G234" s="84" t="b">
        <v>0</v>
      </c>
      <c r="H234" s="84" t="b">
        <v>0</v>
      </c>
      <c r="I234" s="84" t="b">
        <v>0</v>
      </c>
      <c r="J234" s="84" t="b">
        <v>0</v>
      </c>
      <c r="K234" s="84" t="b">
        <v>0</v>
      </c>
      <c r="L234" s="84" t="b">
        <v>0</v>
      </c>
    </row>
    <row r="235" spans="1:12" x14ac:dyDescent="0.25">
      <c r="A235" s="84" t="s">
        <v>866</v>
      </c>
      <c r="B235" s="84" t="s">
        <v>14351</v>
      </c>
      <c r="C235" s="84">
        <v>8</v>
      </c>
      <c r="D235" s="122">
        <v>1.0366208122232015E-3</v>
      </c>
      <c r="E235" s="122">
        <v>2.0097215794335228</v>
      </c>
      <c r="F235" s="84" t="s">
        <v>15743</v>
      </c>
      <c r="G235" s="84" t="b">
        <v>0</v>
      </c>
      <c r="H235" s="84" t="b">
        <v>0</v>
      </c>
      <c r="I235" s="84" t="b">
        <v>0</v>
      </c>
      <c r="J235" s="84" t="b">
        <v>0</v>
      </c>
      <c r="K235" s="84" t="b">
        <v>0</v>
      </c>
      <c r="L235" s="84" t="b">
        <v>0</v>
      </c>
    </row>
    <row r="236" spans="1:12" x14ac:dyDescent="0.25">
      <c r="A236" s="84" t="s">
        <v>14351</v>
      </c>
      <c r="B236" s="84" t="s">
        <v>2917</v>
      </c>
      <c r="C236" s="84">
        <v>8</v>
      </c>
      <c r="D236" s="122">
        <v>1.0366208122232015E-3</v>
      </c>
      <c r="E236" s="122">
        <v>1.890691702435743</v>
      </c>
      <c r="F236" s="84" t="s">
        <v>15743</v>
      </c>
      <c r="G236" s="84" t="b">
        <v>0</v>
      </c>
      <c r="H236" s="84" t="b">
        <v>0</v>
      </c>
      <c r="I236" s="84" t="b">
        <v>0</v>
      </c>
      <c r="J236" s="84" t="b">
        <v>0</v>
      </c>
      <c r="K236" s="84" t="b">
        <v>0</v>
      </c>
      <c r="L236" s="84" t="b">
        <v>0</v>
      </c>
    </row>
    <row r="237" spans="1:12" x14ac:dyDescent="0.25">
      <c r="A237" s="84" t="s">
        <v>866</v>
      </c>
      <c r="B237" s="84" t="s">
        <v>14244</v>
      </c>
      <c r="C237" s="84">
        <v>8</v>
      </c>
      <c r="D237" s="122">
        <v>1.0366208122232015E-3</v>
      </c>
      <c r="E237" s="122">
        <v>1.7500842689277667</v>
      </c>
      <c r="F237" s="84" t="s">
        <v>15743</v>
      </c>
      <c r="G237" s="84" t="b">
        <v>0</v>
      </c>
      <c r="H237" s="84" t="b">
        <v>0</v>
      </c>
      <c r="I237" s="84" t="b">
        <v>0</v>
      </c>
      <c r="J237" s="84" t="b">
        <v>0</v>
      </c>
      <c r="K237" s="84" t="b">
        <v>0</v>
      </c>
      <c r="L237" s="84" t="b">
        <v>0</v>
      </c>
    </row>
    <row r="238" spans="1:12" x14ac:dyDescent="0.25">
      <c r="A238" s="84" t="s">
        <v>14244</v>
      </c>
      <c r="B238" s="84" t="s">
        <v>14372</v>
      </c>
      <c r="C238" s="84">
        <v>8</v>
      </c>
      <c r="D238" s="122">
        <v>1.0366208122232015E-3</v>
      </c>
      <c r="E238" s="122">
        <v>2.7954072477144241</v>
      </c>
      <c r="F238" s="84" t="s">
        <v>15743</v>
      </c>
      <c r="G238" s="84" t="b">
        <v>0</v>
      </c>
      <c r="H238" s="84" t="b">
        <v>0</v>
      </c>
      <c r="I238" s="84" t="b">
        <v>0</v>
      </c>
      <c r="J238" s="84" t="b">
        <v>0</v>
      </c>
      <c r="K238" s="84" t="b">
        <v>0</v>
      </c>
      <c r="L238" s="84" t="b">
        <v>0</v>
      </c>
    </row>
    <row r="239" spans="1:12" x14ac:dyDescent="0.25">
      <c r="A239" s="84" t="s">
        <v>731</v>
      </c>
      <c r="B239" s="84" t="s">
        <v>2965</v>
      </c>
      <c r="C239" s="84">
        <v>8</v>
      </c>
      <c r="D239" s="122">
        <v>1.0366208122232015E-3</v>
      </c>
      <c r="E239" s="122">
        <v>0.49281659940786987</v>
      </c>
      <c r="F239" s="84" t="s">
        <v>15743</v>
      </c>
      <c r="G239" s="84" t="b">
        <v>0</v>
      </c>
      <c r="H239" s="84" t="b">
        <v>0</v>
      </c>
      <c r="I239" s="84" t="b">
        <v>0</v>
      </c>
      <c r="J239" s="84" t="b">
        <v>0</v>
      </c>
      <c r="K239" s="84" t="b">
        <v>0</v>
      </c>
      <c r="L239" s="84" t="b">
        <v>0</v>
      </c>
    </row>
    <row r="240" spans="1:12" x14ac:dyDescent="0.25">
      <c r="A240" s="84" t="s">
        <v>14291</v>
      </c>
      <c r="B240" s="84" t="s">
        <v>14423</v>
      </c>
      <c r="C240" s="84">
        <v>7</v>
      </c>
      <c r="D240" s="122">
        <v>9.3118353115461425E-4</v>
      </c>
      <c r="E240" s="122">
        <v>3.1141660103388369</v>
      </c>
      <c r="F240" s="84" t="s">
        <v>15743</v>
      </c>
      <c r="G240" s="84" t="b">
        <v>0</v>
      </c>
      <c r="H240" s="84" t="b">
        <v>0</v>
      </c>
      <c r="I240" s="84" t="b">
        <v>0</v>
      </c>
      <c r="J240" s="84" t="b">
        <v>0</v>
      </c>
      <c r="K240" s="84" t="b">
        <v>0</v>
      </c>
      <c r="L240" s="84" t="b">
        <v>0</v>
      </c>
    </row>
    <row r="241" spans="1:12" x14ac:dyDescent="0.25">
      <c r="A241" s="84" t="s">
        <v>14423</v>
      </c>
      <c r="B241" s="84" t="s">
        <v>2803</v>
      </c>
      <c r="C241" s="84">
        <v>7</v>
      </c>
      <c r="D241" s="122">
        <v>9.3118353115461425E-4</v>
      </c>
      <c r="E241" s="122">
        <v>1.6854913846906308</v>
      </c>
      <c r="F241" s="84" t="s">
        <v>15743</v>
      </c>
      <c r="G241" s="84" t="b">
        <v>0</v>
      </c>
      <c r="H241" s="84" t="b">
        <v>0</v>
      </c>
      <c r="I241" s="84" t="b">
        <v>0</v>
      </c>
      <c r="J241" s="84" t="b">
        <v>0</v>
      </c>
      <c r="K241" s="84" t="b">
        <v>0</v>
      </c>
      <c r="L241" s="84" t="b">
        <v>0</v>
      </c>
    </row>
    <row r="242" spans="1:12" x14ac:dyDescent="0.25">
      <c r="A242" s="84" t="s">
        <v>14232</v>
      </c>
      <c r="B242" s="84" t="s">
        <v>2803</v>
      </c>
      <c r="C242" s="84">
        <v>7</v>
      </c>
      <c r="D242" s="122">
        <v>9.3118353115461425E-4</v>
      </c>
      <c r="E242" s="122">
        <v>1.1881667438826813</v>
      </c>
      <c r="F242" s="84" t="s">
        <v>15743</v>
      </c>
      <c r="G242" s="84" t="b">
        <v>0</v>
      </c>
      <c r="H242" s="84" t="b">
        <v>0</v>
      </c>
      <c r="I242" s="84" t="b">
        <v>0</v>
      </c>
      <c r="J242" s="84" t="b">
        <v>0</v>
      </c>
      <c r="K242" s="84" t="b">
        <v>0</v>
      </c>
      <c r="L242" s="84" t="b">
        <v>0</v>
      </c>
    </row>
    <row r="243" spans="1:12" x14ac:dyDescent="0.25">
      <c r="A243" s="84" t="s">
        <v>14424</v>
      </c>
      <c r="B243" s="84" t="s">
        <v>12363</v>
      </c>
      <c r="C243" s="84">
        <v>7</v>
      </c>
      <c r="D243" s="122">
        <v>9.3118353115461425E-4</v>
      </c>
      <c r="E243" s="122">
        <v>2.5700979659885612</v>
      </c>
      <c r="F243" s="84" t="s">
        <v>15743</v>
      </c>
      <c r="G243" s="84" t="b">
        <v>0</v>
      </c>
      <c r="H243" s="84" t="b">
        <v>0</v>
      </c>
      <c r="I243" s="84" t="b">
        <v>0</v>
      </c>
      <c r="J243" s="84" t="b">
        <v>0</v>
      </c>
      <c r="K243" s="84" t="b">
        <v>0</v>
      </c>
      <c r="L243" s="84" t="b">
        <v>0</v>
      </c>
    </row>
    <row r="244" spans="1:12" x14ac:dyDescent="0.25">
      <c r="A244" s="84" t="s">
        <v>763</v>
      </c>
      <c r="B244" s="84" t="s">
        <v>12363</v>
      </c>
      <c r="C244" s="84">
        <v>7</v>
      </c>
      <c r="D244" s="122">
        <v>9.3118353115461425E-4</v>
      </c>
      <c r="E244" s="122">
        <v>2.26906797032458</v>
      </c>
      <c r="F244" s="84" t="s">
        <v>15743</v>
      </c>
      <c r="G244" s="84" t="b">
        <v>0</v>
      </c>
      <c r="H244" s="84" t="b">
        <v>0</v>
      </c>
      <c r="I244" s="84" t="b">
        <v>0</v>
      </c>
      <c r="J244" s="84" t="b">
        <v>0</v>
      </c>
      <c r="K244" s="84" t="b">
        <v>0</v>
      </c>
      <c r="L244" s="84" t="b">
        <v>0</v>
      </c>
    </row>
    <row r="245" spans="1:12" x14ac:dyDescent="0.25">
      <c r="A245" s="84" t="s">
        <v>763</v>
      </c>
      <c r="B245" s="84" t="s">
        <v>14425</v>
      </c>
      <c r="C245" s="84">
        <v>7</v>
      </c>
      <c r="D245" s="122">
        <v>9.3118353115461425E-4</v>
      </c>
      <c r="E245" s="122">
        <v>3.0472192207082238</v>
      </c>
      <c r="F245" s="84" t="s">
        <v>15743</v>
      </c>
      <c r="G245" s="84" t="b">
        <v>0</v>
      </c>
      <c r="H245" s="84" t="b">
        <v>0</v>
      </c>
      <c r="I245" s="84" t="b">
        <v>0</v>
      </c>
      <c r="J245" s="84" t="b">
        <v>0</v>
      </c>
      <c r="K245" s="84" t="b">
        <v>0</v>
      </c>
      <c r="L245" s="84" t="b">
        <v>0</v>
      </c>
    </row>
    <row r="246" spans="1:12" x14ac:dyDescent="0.25">
      <c r="A246" s="84" t="s">
        <v>14425</v>
      </c>
      <c r="B246" s="84" t="s">
        <v>740</v>
      </c>
      <c r="C246" s="84">
        <v>7</v>
      </c>
      <c r="D246" s="122">
        <v>9.3118353115461425E-4</v>
      </c>
      <c r="E246" s="122">
        <v>2.989227273730537</v>
      </c>
      <c r="F246" s="84" t="s">
        <v>15743</v>
      </c>
      <c r="G246" s="84" t="b">
        <v>0</v>
      </c>
      <c r="H246" s="84" t="b">
        <v>0</v>
      </c>
      <c r="I246" s="84" t="b">
        <v>0</v>
      </c>
      <c r="J246" s="84" t="b">
        <v>0</v>
      </c>
      <c r="K246" s="84" t="b">
        <v>0</v>
      </c>
      <c r="L246" s="84" t="b">
        <v>0</v>
      </c>
    </row>
    <row r="247" spans="1:12" x14ac:dyDescent="0.25">
      <c r="A247" s="84" t="s">
        <v>14237</v>
      </c>
      <c r="B247" s="84" t="s">
        <v>14218</v>
      </c>
      <c r="C247" s="84">
        <v>7</v>
      </c>
      <c r="D247" s="122">
        <v>9.3118353115461425E-4</v>
      </c>
      <c r="E247" s="122">
        <v>2.3182859929947615</v>
      </c>
      <c r="F247" s="84" t="s">
        <v>15743</v>
      </c>
      <c r="G247" s="84" t="b">
        <v>0</v>
      </c>
      <c r="H247" s="84" t="b">
        <v>0</v>
      </c>
      <c r="I247" s="84" t="b">
        <v>0</v>
      </c>
      <c r="J247" s="84" t="b">
        <v>0</v>
      </c>
      <c r="K247" s="84" t="b">
        <v>0</v>
      </c>
      <c r="L247" s="84" t="b">
        <v>0</v>
      </c>
    </row>
    <row r="248" spans="1:12" x14ac:dyDescent="0.25">
      <c r="A248" s="84" t="s">
        <v>14218</v>
      </c>
      <c r="B248" s="84" t="s">
        <v>2679</v>
      </c>
      <c r="C248" s="84">
        <v>7</v>
      </c>
      <c r="D248" s="122">
        <v>9.3118353115461425E-4</v>
      </c>
      <c r="E248" s="122">
        <v>1.2043426406879247</v>
      </c>
      <c r="F248" s="84" t="s">
        <v>15743</v>
      </c>
      <c r="G248" s="84" t="b">
        <v>0</v>
      </c>
      <c r="H248" s="84" t="b">
        <v>0</v>
      </c>
      <c r="I248" s="84" t="b">
        <v>0</v>
      </c>
      <c r="J248" s="84" t="b">
        <v>0</v>
      </c>
      <c r="K248" s="84" t="b">
        <v>0</v>
      </c>
      <c r="L248" s="84" t="b">
        <v>0</v>
      </c>
    </row>
    <row r="249" spans="1:12" x14ac:dyDescent="0.25">
      <c r="A249" s="84" t="s">
        <v>2788</v>
      </c>
      <c r="B249" s="84" t="s">
        <v>14426</v>
      </c>
      <c r="C249" s="84">
        <v>7</v>
      </c>
      <c r="D249" s="122">
        <v>9.3118353115461425E-4</v>
      </c>
      <c r="E249" s="122">
        <v>1.5816239483791199</v>
      </c>
      <c r="F249" s="84" t="s">
        <v>15743</v>
      </c>
      <c r="G249" s="84" t="b">
        <v>0</v>
      </c>
      <c r="H249" s="84" t="b">
        <v>0</v>
      </c>
      <c r="I249" s="84" t="b">
        <v>0</v>
      </c>
      <c r="J249" s="84" t="b">
        <v>0</v>
      </c>
      <c r="K249" s="84" t="b">
        <v>1</v>
      </c>
      <c r="L249" s="84" t="b">
        <v>0</v>
      </c>
    </row>
    <row r="250" spans="1:12" x14ac:dyDescent="0.25">
      <c r="A250" s="84" t="s">
        <v>14426</v>
      </c>
      <c r="B250" s="84" t="s">
        <v>12280</v>
      </c>
      <c r="C250" s="84">
        <v>7</v>
      </c>
      <c r="D250" s="122">
        <v>9.3118353115461425E-4</v>
      </c>
      <c r="E250" s="122">
        <v>2.2110760233468931</v>
      </c>
      <c r="F250" s="84" t="s">
        <v>15743</v>
      </c>
      <c r="G250" s="84" t="b">
        <v>0</v>
      </c>
      <c r="H250" s="84" t="b">
        <v>1</v>
      </c>
      <c r="I250" s="84" t="b">
        <v>0</v>
      </c>
      <c r="J250" s="84" t="b">
        <v>0</v>
      </c>
      <c r="K250" s="84" t="b">
        <v>0</v>
      </c>
      <c r="L250" s="84" t="b">
        <v>0</v>
      </c>
    </row>
    <row r="251" spans="1:12" x14ac:dyDescent="0.25">
      <c r="A251" s="84" t="s">
        <v>14328</v>
      </c>
      <c r="B251" s="84" t="s">
        <v>740</v>
      </c>
      <c r="C251" s="84">
        <v>7</v>
      </c>
      <c r="D251" s="122">
        <v>9.3118353115461425E-4</v>
      </c>
      <c r="E251" s="122">
        <v>2.8343253137447939</v>
      </c>
      <c r="F251" s="84" t="s">
        <v>15743</v>
      </c>
      <c r="G251" s="84" t="b">
        <v>0</v>
      </c>
      <c r="H251" s="84" t="b">
        <v>0</v>
      </c>
      <c r="I251" s="84" t="b">
        <v>0</v>
      </c>
      <c r="J251" s="84" t="b">
        <v>0</v>
      </c>
      <c r="K251" s="84" t="b">
        <v>0</v>
      </c>
      <c r="L251" s="84" t="b">
        <v>0</v>
      </c>
    </row>
    <row r="252" spans="1:12" x14ac:dyDescent="0.25">
      <c r="A252" s="84" t="s">
        <v>12280</v>
      </c>
      <c r="B252" s="84" t="s">
        <v>14329</v>
      </c>
      <c r="C252" s="84">
        <v>7</v>
      </c>
      <c r="D252" s="122">
        <v>9.3118353115461425E-4</v>
      </c>
      <c r="E252" s="122">
        <v>2.0746574690551634</v>
      </c>
      <c r="F252" s="84" t="s">
        <v>15743</v>
      </c>
      <c r="G252" s="84" t="b">
        <v>0</v>
      </c>
      <c r="H252" s="84" t="b">
        <v>0</v>
      </c>
      <c r="I252" s="84" t="b">
        <v>0</v>
      </c>
      <c r="J252" s="84" t="b">
        <v>0</v>
      </c>
      <c r="K252" s="84" t="b">
        <v>0</v>
      </c>
      <c r="L252" s="84" t="b">
        <v>0</v>
      </c>
    </row>
    <row r="253" spans="1:12" x14ac:dyDescent="0.25">
      <c r="A253" s="84" t="s">
        <v>12365</v>
      </c>
      <c r="B253" s="84" t="s">
        <v>14373</v>
      </c>
      <c r="C253" s="84">
        <v>7</v>
      </c>
      <c r="D253" s="122">
        <v>9.3118353115461425E-4</v>
      </c>
      <c r="E253" s="122">
        <v>2.3940067069328799</v>
      </c>
      <c r="F253" s="84" t="s">
        <v>15743</v>
      </c>
      <c r="G253" s="84" t="b">
        <v>0</v>
      </c>
      <c r="H253" s="84" t="b">
        <v>0</v>
      </c>
      <c r="I253" s="84" t="b">
        <v>0</v>
      </c>
      <c r="J253" s="84" t="b">
        <v>1</v>
      </c>
      <c r="K253" s="84" t="b">
        <v>0</v>
      </c>
      <c r="L253" s="84" t="b">
        <v>0</v>
      </c>
    </row>
    <row r="254" spans="1:12" x14ac:dyDescent="0.25">
      <c r="A254" s="84" t="s">
        <v>14373</v>
      </c>
      <c r="B254" s="84" t="s">
        <v>12350</v>
      </c>
      <c r="C254" s="84">
        <v>7</v>
      </c>
      <c r="D254" s="122">
        <v>9.3118353115461425E-4</v>
      </c>
      <c r="E254" s="122">
        <v>1.6828022461798495</v>
      </c>
      <c r="F254" s="84" t="s">
        <v>15743</v>
      </c>
      <c r="G254" s="84" t="b">
        <v>1</v>
      </c>
      <c r="H254" s="84" t="b">
        <v>0</v>
      </c>
      <c r="I254" s="84" t="b">
        <v>0</v>
      </c>
      <c r="J254" s="84" t="b">
        <v>0</v>
      </c>
      <c r="K254" s="84" t="b">
        <v>0</v>
      </c>
      <c r="L254" s="84" t="b">
        <v>0</v>
      </c>
    </row>
    <row r="255" spans="1:12" x14ac:dyDescent="0.25">
      <c r="A255" s="84" t="s">
        <v>14246</v>
      </c>
      <c r="B255" s="84" t="s">
        <v>2793</v>
      </c>
      <c r="C255" s="84">
        <v>7</v>
      </c>
      <c r="D255" s="122">
        <v>9.3118353115461425E-4</v>
      </c>
      <c r="E255" s="122">
        <v>1.6558879744919326</v>
      </c>
      <c r="F255" s="84" t="s">
        <v>15743</v>
      </c>
      <c r="G255" s="84" t="b">
        <v>0</v>
      </c>
      <c r="H255" s="84" t="b">
        <v>0</v>
      </c>
      <c r="I255" s="84" t="b">
        <v>0</v>
      </c>
      <c r="J255" s="84" t="b">
        <v>0</v>
      </c>
      <c r="K255" s="84" t="b">
        <v>0</v>
      </c>
      <c r="L255" s="84" t="b">
        <v>0</v>
      </c>
    </row>
    <row r="256" spans="1:12" x14ac:dyDescent="0.25">
      <c r="A256" s="84" t="s">
        <v>731</v>
      </c>
      <c r="B256" s="84" t="s">
        <v>14264</v>
      </c>
      <c r="C256" s="84">
        <v>7</v>
      </c>
      <c r="D256" s="122">
        <v>9.3118353115461425E-4</v>
      </c>
      <c r="E256" s="122">
        <v>0.94670801340905764</v>
      </c>
      <c r="F256" s="84" t="s">
        <v>15743</v>
      </c>
      <c r="G256" s="84" t="b">
        <v>0</v>
      </c>
      <c r="H256" s="84" t="b">
        <v>0</v>
      </c>
      <c r="I256" s="84" t="b">
        <v>0</v>
      </c>
      <c r="J256" s="84" t="b">
        <v>0</v>
      </c>
      <c r="K256" s="84" t="b">
        <v>0</v>
      </c>
      <c r="L256" s="84" t="b">
        <v>0</v>
      </c>
    </row>
    <row r="257" spans="1:12" x14ac:dyDescent="0.25">
      <c r="A257" s="84" t="s">
        <v>12364</v>
      </c>
      <c r="B257" s="84" t="s">
        <v>14219</v>
      </c>
      <c r="C257" s="84">
        <v>7</v>
      </c>
      <c r="D257" s="122">
        <v>9.3118353115461425E-4</v>
      </c>
      <c r="E257" s="122">
        <v>1.8411647382750991</v>
      </c>
      <c r="F257" s="84" t="s">
        <v>15743</v>
      </c>
      <c r="G257" s="84" t="b">
        <v>0</v>
      </c>
      <c r="H257" s="84" t="b">
        <v>0</v>
      </c>
      <c r="I257" s="84" t="b">
        <v>0</v>
      </c>
      <c r="J257" s="84" t="b">
        <v>0</v>
      </c>
      <c r="K257" s="84" t="b">
        <v>0</v>
      </c>
      <c r="L257" s="84" t="b">
        <v>0</v>
      </c>
    </row>
    <row r="258" spans="1:12" x14ac:dyDescent="0.25">
      <c r="A258" s="84" t="s">
        <v>14219</v>
      </c>
      <c r="B258" s="84" t="s">
        <v>2788</v>
      </c>
      <c r="C258" s="84">
        <v>7</v>
      </c>
      <c r="D258" s="122">
        <v>9.3118353115461425E-4</v>
      </c>
      <c r="E258" s="122">
        <v>1.0050215409137688</v>
      </c>
      <c r="F258" s="84" t="s">
        <v>15743</v>
      </c>
      <c r="G258" s="84" t="b">
        <v>0</v>
      </c>
      <c r="H258" s="84" t="b">
        <v>0</v>
      </c>
      <c r="I258" s="84" t="b">
        <v>0</v>
      </c>
      <c r="J258" s="84" t="b">
        <v>0</v>
      </c>
      <c r="K258" s="84" t="b">
        <v>0</v>
      </c>
      <c r="L258" s="84" t="b">
        <v>0</v>
      </c>
    </row>
    <row r="259" spans="1:12" x14ac:dyDescent="0.25">
      <c r="A259" s="84" t="s">
        <v>2788</v>
      </c>
      <c r="B259" s="84" t="s">
        <v>14374</v>
      </c>
      <c r="C259" s="84">
        <v>7</v>
      </c>
      <c r="D259" s="122">
        <v>9.3118353115461425E-4</v>
      </c>
      <c r="E259" s="122">
        <v>1.4724794789540518</v>
      </c>
      <c r="F259" s="84" t="s">
        <v>15743</v>
      </c>
      <c r="G259" s="84" t="b">
        <v>0</v>
      </c>
      <c r="H259" s="84" t="b">
        <v>0</v>
      </c>
      <c r="I259" s="84" t="b">
        <v>0</v>
      </c>
      <c r="J259" s="84" t="b">
        <v>0</v>
      </c>
      <c r="K259" s="84" t="b">
        <v>0</v>
      </c>
      <c r="L259" s="84" t="b">
        <v>0</v>
      </c>
    </row>
    <row r="260" spans="1:12" x14ac:dyDescent="0.25">
      <c r="A260" s="84" t="s">
        <v>12377</v>
      </c>
      <c r="B260" s="84" t="s">
        <v>2788</v>
      </c>
      <c r="C260" s="84">
        <v>7</v>
      </c>
      <c r="D260" s="122">
        <v>9.3118353115461425E-4</v>
      </c>
      <c r="E260" s="122">
        <v>0.66259886009156255</v>
      </c>
      <c r="F260" s="84" t="s">
        <v>15743</v>
      </c>
      <c r="G260" s="84" t="b">
        <v>0</v>
      </c>
      <c r="H260" s="84" t="b">
        <v>0</v>
      </c>
      <c r="I260" s="84" t="b">
        <v>0</v>
      </c>
      <c r="J260" s="84" t="b">
        <v>0</v>
      </c>
      <c r="K260" s="84" t="b">
        <v>0</v>
      </c>
      <c r="L260" s="84" t="b">
        <v>0</v>
      </c>
    </row>
    <row r="261" spans="1:12" x14ac:dyDescent="0.25">
      <c r="A261" s="84" t="s">
        <v>2788</v>
      </c>
      <c r="B261" s="84" t="s">
        <v>14203</v>
      </c>
      <c r="C261" s="84">
        <v>7</v>
      </c>
      <c r="D261" s="122">
        <v>9.3118353115461425E-4</v>
      </c>
      <c r="E261" s="122">
        <v>0.82466199706541432</v>
      </c>
      <c r="F261" s="84" t="s">
        <v>15743</v>
      </c>
      <c r="G261" s="84" t="b">
        <v>0</v>
      </c>
      <c r="H261" s="84" t="b">
        <v>0</v>
      </c>
      <c r="I261" s="84" t="b">
        <v>0</v>
      </c>
      <c r="J261" s="84" t="b">
        <v>0</v>
      </c>
      <c r="K261" s="84" t="b">
        <v>0</v>
      </c>
      <c r="L261" s="84" t="b">
        <v>0</v>
      </c>
    </row>
    <row r="262" spans="1:12" x14ac:dyDescent="0.25">
      <c r="A262" s="84" t="s">
        <v>14203</v>
      </c>
      <c r="B262" s="84" t="s">
        <v>14214</v>
      </c>
      <c r="C262" s="84">
        <v>7</v>
      </c>
      <c r="D262" s="122">
        <v>9.3118353115461425E-4</v>
      </c>
      <c r="E262" s="122">
        <v>2.2780228129775062</v>
      </c>
      <c r="F262" s="84" t="s">
        <v>15743</v>
      </c>
      <c r="G262" s="84" t="b">
        <v>0</v>
      </c>
      <c r="H262" s="84" t="b">
        <v>0</v>
      </c>
      <c r="I262" s="84" t="b">
        <v>0</v>
      </c>
      <c r="J262" s="84" t="b">
        <v>0</v>
      </c>
      <c r="K262" s="84" t="b">
        <v>0</v>
      </c>
      <c r="L262" s="84" t="b">
        <v>0</v>
      </c>
    </row>
    <row r="263" spans="1:12" x14ac:dyDescent="0.25">
      <c r="A263" s="84" t="s">
        <v>14214</v>
      </c>
      <c r="B263" s="84" t="s">
        <v>731</v>
      </c>
      <c r="C263" s="84">
        <v>7</v>
      </c>
      <c r="D263" s="122">
        <v>9.3118353115461425E-4</v>
      </c>
      <c r="E263" s="122">
        <v>0.66232477079126695</v>
      </c>
      <c r="F263" s="84" t="s">
        <v>15743</v>
      </c>
      <c r="G263" s="84" t="b">
        <v>0</v>
      </c>
      <c r="H263" s="84" t="b">
        <v>0</v>
      </c>
      <c r="I263" s="84" t="b">
        <v>0</v>
      </c>
      <c r="J263" s="84" t="b">
        <v>0</v>
      </c>
      <c r="K263" s="84" t="b">
        <v>0</v>
      </c>
      <c r="L263" s="84" t="b">
        <v>0</v>
      </c>
    </row>
    <row r="264" spans="1:12" x14ac:dyDescent="0.25">
      <c r="A264" s="84" t="s">
        <v>12364</v>
      </c>
      <c r="B264" s="84" t="s">
        <v>14334</v>
      </c>
      <c r="C264" s="84">
        <v>7</v>
      </c>
      <c r="D264" s="122">
        <v>9.3118353115461425E-4</v>
      </c>
      <c r="E264" s="122">
        <v>2.1977120617889119</v>
      </c>
      <c r="F264" s="84" t="s">
        <v>15743</v>
      </c>
      <c r="G264" s="84" t="b">
        <v>0</v>
      </c>
      <c r="H264" s="84" t="b">
        <v>0</v>
      </c>
      <c r="I264" s="84" t="b">
        <v>0</v>
      </c>
      <c r="J264" s="84" t="b">
        <v>0</v>
      </c>
      <c r="K264" s="84" t="b">
        <v>0</v>
      </c>
      <c r="L264" s="84" t="b">
        <v>0</v>
      </c>
    </row>
    <row r="265" spans="1:12" x14ac:dyDescent="0.25">
      <c r="A265" s="84" t="s">
        <v>2713</v>
      </c>
      <c r="B265" s="84" t="s">
        <v>2793</v>
      </c>
      <c r="C265" s="84">
        <v>7</v>
      </c>
      <c r="D265" s="122">
        <v>9.3118353115461425E-4</v>
      </c>
      <c r="E265" s="122">
        <v>1.0155634830686877</v>
      </c>
      <c r="F265" s="84" t="s">
        <v>15743</v>
      </c>
      <c r="G265" s="84" t="b">
        <v>0</v>
      </c>
      <c r="H265" s="84" t="b">
        <v>0</v>
      </c>
      <c r="I265" s="84" t="b">
        <v>0</v>
      </c>
      <c r="J265" s="84" t="b">
        <v>0</v>
      </c>
      <c r="K265" s="84" t="b">
        <v>0</v>
      </c>
      <c r="L265" s="84" t="b">
        <v>0</v>
      </c>
    </row>
    <row r="266" spans="1:12" x14ac:dyDescent="0.25">
      <c r="A266" s="84" t="s">
        <v>12266</v>
      </c>
      <c r="B266" s="84" t="s">
        <v>12260</v>
      </c>
      <c r="C266" s="84">
        <v>7</v>
      </c>
      <c r="D266" s="122">
        <v>9.3118353115461425E-4</v>
      </c>
      <c r="E266" s="122">
        <v>1.0688430315521793</v>
      </c>
      <c r="F266" s="84" t="s">
        <v>15743</v>
      </c>
      <c r="G266" s="84" t="b">
        <v>0</v>
      </c>
      <c r="H266" s="84" t="b">
        <v>0</v>
      </c>
      <c r="I266" s="84" t="b">
        <v>0</v>
      </c>
      <c r="J266" s="84" t="b">
        <v>0</v>
      </c>
      <c r="K266" s="84" t="b">
        <v>0</v>
      </c>
      <c r="L266" s="84" t="b">
        <v>0</v>
      </c>
    </row>
    <row r="267" spans="1:12" x14ac:dyDescent="0.25">
      <c r="A267" s="84" t="s">
        <v>12260</v>
      </c>
      <c r="B267" s="84" t="s">
        <v>754</v>
      </c>
      <c r="C267" s="84">
        <v>7</v>
      </c>
      <c r="D267" s="122">
        <v>9.3118353115461425E-4</v>
      </c>
      <c r="E267" s="122">
        <v>0.89919607882911146</v>
      </c>
      <c r="F267" s="84" t="s">
        <v>15743</v>
      </c>
      <c r="G267" s="84" t="b">
        <v>0</v>
      </c>
      <c r="H267" s="84" t="b">
        <v>0</v>
      </c>
      <c r="I267" s="84" t="b">
        <v>0</v>
      </c>
      <c r="J267" s="84" t="b">
        <v>0</v>
      </c>
      <c r="K267" s="84" t="b">
        <v>0</v>
      </c>
      <c r="L267" s="84" t="b">
        <v>0</v>
      </c>
    </row>
    <row r="268" spans="1:12" x14ac:dyDescent="0.25">
      <c r="A268" s="84" t="s">
        <v>731</v>
      </c>
      <c r="B268" s="84" t="s">
        <v>14376</v>
      </c>
      <c r="C268" s="84">
        <v>7</v>
      </c>
      <c r="D268" s="122">
        <v>9.3118353115461425E-4</v>
      </c>
      <c r="E268" s="122">
        <v>1.1965854866256573</v>
      </c>
      <c r="F268" s="84" t="s">
        <v>15743</v>
      </c>
      <c r="G268" s="84" t="b">
        <v>0</v>
      </c>
      <c r="H268" s="84" t="b">
        <v>0</v>
      </c>
      <c r="I268" s="84" t="b">
        <v>0</v>
      </c>
      <c r="J268" s="84" t="b">
        <v>0</v>
      </c>
      <c r="K268" s="84" t="b">
        <v>0</v>
      </c>
      <c r="L268" s="84" t="b">
        <v>0</v>
      </c>
    </row>
    <row r="269" spans="1:12" x14ac:dyDescent="0.25">
      <c r="A269" s="84" t="s">
        <v>12266</v>
      </c>
      <c r="B269" s="84" t="s">
        <v>12267</v>
      </c>
      <c r="C269" s="84">
        <v>7</v>
      </c>
      <c r="D269" s="122">
        <v>9.3118353115461425E-4</v>
      </c>
      <c r="E269" s="122">
        <v>1.2880912076380104</v>
      </c>
      <c r="F269" s="84" t="s">
        <v>15743</v>
      </c>
      <c r="G269" s="84" t="b">
        <v>0</v>
      </c>
      <c r="H269" s="84" t="b">
        <v>0</v>
      </c>
      <c r="I269" s="84" t="b">
        <v>0</v>
      </c>
      <c r="J269" s="84" t="b">
        <v>0</v>
      </c>
      <c r="K269" s="84" t="b">
        <v>0</v>
      </c>
      <c r="L269" s="84" t="b">
        <v>0</v>
      </c>
    </row>
    <row r="270" spans="1:12" x14ac:dyDescent="0.25">
      <c r="A270" s="84" t="s">
        <v>14361</v>
      </c>
      <c r="B270" s="84" t="s">
        <v>12384</v>
      </c>
      <c r="C270" s="84">
        <v>7</v>
      </c>
      <c r="D270" s="122">
        <v>9.3118353115461425E-4</v>
      </c>
      <c r="E270" s="122">
        <v>2.2255319397578628</v>
      </c>
      <c r="F270" s="84" t="s">
        <v>15743</v>
      </c>
      <c r="G270" s="84" t="b">
        <v>1</v>
      </c>
      <c r="H270" s="84" t="b">
        <v>0</v>
      </c>
      <c r="I270" s="84" t="b">
        <v>0</v>
      </c>
      <c r="J270" s="84" t="b">
        <v>0</v>
      </c>
      <c r="K270" s="84" t="b">
        <v>0</v>
      </c>
      <c r="L270" s="84" t="b">
        <v>0</v>
      </c>
    </row>
    <row r="271" spans="1:12" x14ac:dyDescent="0.25">
      <c r="A271" s="84" t="s">
        <v>2922</v>
      </c>
      <c r="B271" s="84" t="s">
        <v>12267</v>
      </c>
      <c r="C271" s="84">
        <v>7</v>
      </c>
      <c r="D271" s="122">
        <v>9.3118353115461425E-4</v>
      </c>
      <c r="E271" s="122">
        <v>0.87591075985136246</v>
      </c>
      <c r="F271" s="84" t="s">
        <v>15743</v>
      </c>
      <c r="G271" s="84" t="b">
        <v>0</v>
      </c>
      <c r="H271" s="84" t="b">
        <v>0</v>
      </c>
      <c r="I271" s="84" t="b">
        <v>0</v>
      </c>
      <c r="J271" s="84" t="b">
        <v>0</v>
      </c>
      <c r="K271" s="84" t="b">
        <v>0</v>
      </c>
      <c r="L271" s="84" t="b">
        <v>0</v>
      </c>
    </row>
    <row r="272" spans="1:12" x14ac:dyDescent="0.25">
      <c r="A272" s="84" t="s">
        <v>12267</v>
      </c>
      <c r="B272" s="84" t="s">
        <v>2803</v>
      </c>
      <c r="C272" s="84">
        <v>7</v>
      </c>
      <c r="D272" s="122">
        <v>9.3118353115461425E-4</v>
      </c>
      <c r="E272" s="122">
        <v>0.70451462200406112</v>
      </c>
      <c r="F272" s="84" t="s">
        <v>15743</v>
      </c>
      <c r="G272" s="84" t="b">
        <v>0</v>
      </c>
      <c r="H272" s="84" t="b">
        <v>0</v>
      </c>
      <c r="I272" s="84" t="b">
        <v>0</v>
      </c>
      <c r="J272" s="84" t="b">
        <v>0</v>
      </c>
      <c r="K272" s="84" t="b">
        <v>0</v>
      </c>
      <c r="L272" s="84" t="b">
        <v>0</v>
      </c>
    </row>
    <row r="273" spans="1:12" x14ac:dyDescent="0.25">
      <c r="A273" s="84" t="s">
        <v>12369</v>
      </c>
      <c r="B273" s="84" t="s">
        <v>731</v>
      </c>
      <c r="C273" s="84">
        <v>7</v>
      </c>
      <c r="D273" s="122">
        <v>9.3118353115461425E-4</v>
      </c>
      <c r="E273" s="122">
        <v>-5.3678572843532155E-2</v>
      </c>
      <c r="F273" s="84" t="s">
        <v>15743</v>
      </c>
      <c r="G273" s="84" t="b">
        <v>0</v>
      </c>
      <c r="H273" s="84" t="b">
        <v>0</v>
      </c>
      <c r="I273" s="84" t="b">
        <v>0</v>
      </c>
      <c r="J273" s="84" t="b">
        <v>0</v>
      </c>
      <c r="K273" s="84" t="b">
        <v>0</v>
      </c>
      <c r="L273" s="84" t="b">
        <v>0</v>
      </c>
    </row>
    <row r="274" spans="1:12" x14ac:dyDescent="0.25">
      <c r="A274" s="84" t="s">
        <v>2679</v>
      </c>
      <c r="B274" s="84" t="s">
        <v>12280</v>
      </c>
      <c r="C274" s="84">
        <v>7</v>
      </c>
      <c r="D274" s="122">
        <v>9.3118353115461425E-4</v>
      </c>
      <c r="E274" s="122">
        <v>0.64120071539033208</v>
      </c>
      <c r="F274" s="84" t="s">
        <v>15743</v>
      </c>
      <c r="G274" s="84" t="b">
        <v>0</v>
      </c>
      <c r="H274" s="84" t="b">
        <v>0</v>
      </c>
      <c r="I274" s="84" t="b">
        <v>0</v>
      </c>
      <c r="J274" s="84" t="b">
        <v>0</v>
      </c>
      <c r="K274" s="84" t="b">
        <v>0</v>
      </c>
      <c r="L274" s="84" t="b">
        <v>0</v>
      </c>
    </row>
    <row r="275" spans="1:12" x14ac:dyDescent="0.25">
      <c r="A275" s="84" t="s">
        <v>14457</v>
      </c>
      <c r="B275" s="84" t="s">
        <v>14458</v>
      </c>
      <c r="C275" s="84">
        <v>7</v>
      </c>
      <c r="D275" s="122">
        <v>9.3118353115461425E-4</v>
      </c>
      <c r="E275" s="122">
        <v>3.3482492163722046</v>
      </c>
      <c r="F275" s="84" t="s">
        <v>15743</v>
      </c>
      <c r="G275" s="84" t="b">
        <v>0</v>
      </c>
      <c r="H275" s="84" t="b">
        <v>0</v>
      </c>
      <c r="I275" s="84" t="b">
        <v>0</v>
      </c>
      <c r="J275" s="84" t="b">
        <v>0</v>
      </c>
      <c r="K275" s="84" t="b">
        <v>0</v>
      </c>
      <c r="L275" s="84" t="b">
        <v>0</v>
      </c>
    </row>
    <row r="276" spans="1:12" x14ac:dyDescent="0.25">
      <c r="A276" s="84" t="s">
        <v>14458</v>
      </c>
      <c r="B276" s="84" t="s">
        <v>812</v>
      </c>
      <c r="C276" s="84">
        <v>7</v>
      </c>
      <c r="D276" s="122">
        <v>9.3118353115461425E-4</v>
      </c>
      <c r="E276" s="122">
        <v>2.7019855625521889</v>
      </c>
      <c r="F276" s="84" t="s">
        <v>15743</v>
      </c>
      <c r="G276" s="84" t="b">
        <v>0</v>
      </c>
      <c r="H276" s="84" t="b">
        <v>0</v>
      </c>
      <c r="I276" s="84" t="b">
        <v>0</v>
      </c>
      <c r="J276" s="84" t="b">
        <v>0</v>
      </c>
      <c r="K276" s="84" t="b">
        <v>1</v>
      </c>
      <c r="L276" s="84" t="b">
        <v>0</v>
      </c>
    </row>
    <row r="277" spans="1:12" x14ac:dyDescent="0.25">
      <c r="A277" s="84" t="s">
        <v>14330</v>
      </c>
      <c r="B277" s="84" t="s">
        <v>14285</v>
      </c>
      <c r="C277" s="84">
        <v>7</v>
      </c>
      <c r="D277" s="122">
        <v>9.3118353115461425E-4</v>
      </c>
      <c r="E277" s="122">
        <v>2.8209613521868122</v>
      </c>
      <c r="F277" s="84" t="s">
        <v>15743</v>
      </c>
      <c r="G277" s="84" t="b">
        <v>0</v>
      </c>
      <c r="H277" s="84" t="b">
        <v>0</v>
      </c>
      <c r="I277" s="84" t="b">
        <v>0</v>
      </c>
      <c r="J277" s="84" t="b">
        <v>1</v>
      </c>
      <c r="K277" s="84" t="b">
        <v>0</v>
      </c>
      <c r="L277" s="84" t="b">
        <v>0</v>
      </c>
    </row>
    <row r="278" spans="1:12" x14ac:dyDescent="0.25">
      <c r="A278" s="84" t="s">
        <v>14227</v>
      </c>
      <c r="B278" s="84" t="s">
        <v>14411</v>
      </c>
      <c r="C278" s="84">
        <v>7</v>
      </c>
      <c r="D278" s="122">
        <v>9.3118353115461425E-4</v>
      </c>
      <c r="E278" s="122">
        <v>2.7551440676971688</v>
      </c>
      <c r="F278" s="84" t="s">
        <v>15743</v>
      </c>
      <c r="G278" s="84" t="b">
        <v>0</v>
      </c>
      <c r="H278" s="84" t="b">
        <v>0</v>
      </c>
      <c r="I278" s="84" t="b">
        <v>0</v>
      </c>
      <c r="J278" s="84" t="b">
        <v>0</v>
      </c>
      <c r="K278" s="84" t="b">
        <v>0</v>
      </c>
      <c r="L278" s="84" t="b">
        <v>0</v>
      </c>
    </row>
    <row r="279" spans="1:12" x14ac:dyDescent="0.25">
      <c r="A279" s="84" t="s">
        <v>731</v>
      </c>
      <c r="B279" s="84" t="s">
        <v>14390</v>
      </c>
      <c r="C279" s="84">
        <v>7</v>
      </c>
      <c r="D279" s="122">
        <v>9.3118353115461425E-4</v>
      </c>
      <c r="E279" s="122">
        <v>1.1965854866256573</v>
      </c>
      <c r="F279" s="84" t="s">
        <v>15743</v>
      </c>
      <c r="G279" s="84" t="b">
        <v>0</v>
      </c>
      <c r="H279" s="84" t="b">
        <v>0</v>
      </c>
      <c r="I279" s="84" t="b">
        <v>0</v>
      </c>
      <c r="J279" s="84" t="b">
        <v>0</v>
      </c>
      <c r="K279" s="84" t="b">
        <v>0</v>
      </c>
      <c r="L279" s="84" t="b">
        <v>0</v>
      </c>
    </row>
    <row r="280" spans="1:12" x14ac:dyDescent="0.25">
      <c r="A280" s="84" t="s">
        <v>12296</v>
      </c>
      <c r="B280" s="84" t="s">
        <v>14462</v>
      </c>
      <c r="C280" s="84">
        <v>7</v>
      </c>
      <c r="D280" s="122">
        <v>9.3118353115461425E-4</v>
      </c>
      <c r="E280" s="122">
        <v>2.0630134878914554</v>
      </c>
      <c r="F280" s="84" t="s">
        <v>15743</v>
      </c>
      <c r="G280" s="84" t="b">
        <v>0</v>
      </c>
      <c r="H280" s="84" t="b">
        <v>0</v>
      </c>
      <c r="I280" s="84" t="b">
        <v>0</v>
      </c>
      <c r="J280" s="84" t="b">
        <v>0</v>
      </c>
      <c r="K280" s="84" t="b">
        <v>0</v>
      </c>
      <c r="L280" s="84" t="b">
        <v>0</v>
      </c>
    </row>
    <row r="281" spans="1:12" x14ac:dyDescent="0.25">
      <c r="A281" s="84" t="s">
        <v>14462</v>
      </c>
      <c r="B281" s="84" t="s">
        <v>14415</v>
      </c>
      <c r="C281" s="84">
        <v>7</v>
      </c>
      <c r="D281" s="122">
        <v>9.3118353115461425E-4</v>
      </c>
      <c r="E281" s="122">
        <v>3.2902572693945182</v>
      </c>
      <c r="F281" s="84" t="s">
        <v>15743</v>
      </c>
      <c r="G281" s="84" t="b">
        <v>0</v>
      </c>
      <c r="H281" s="84" t="b">
        <v>0</v>
      </c>
      <c r="I281" s="84" t="b">
        <v>0</v>
      </c>
      <c r="J281" s="84" t="b">
        <v>0</v>
      </c>
      <c r="K281" s="84" t="b">
        <v>0</v>
      </c>
      <c r="L281" s="84" t="b">
        <v>0</v>
      </c>
    </row>
    <row r="282" spans="1:12" x14ac:dyDescent="0.25">
      <c r="A282" s="84" t="s">
        <v>14415</v>
      </c>
      <c r="B282" s="84" t="s">
        <v>12299</v>
      </c>
      <c r="C282" s="84">
        <v>7</v>
      </c>
      <c r="D282" s="122">
        <v>9.3118353115461425E-4</v>
      </c>
      <c r="E282" s="122">
        <v>2.2902572693945182</v>
      </c>
      <c r="F282" s="84" t="s">
        <v>15743</v>
      </c>
      <c r="G282" s="84" t="b">
        <v>0</v>
      </c>
      <c r="H282" s="84" t="b">
        <v>0</v>
      </c>
      <c r="I282" s="84" t="b">
        <v>0</v>
      </c>
      <c r="J282" s="84" t="b">
        <v>0</v>
      </c>
      <c r="K282" s="84" t="b">
        <v>0</v>
      </c>
      <c r="L282" s="84" t="b">
        <v>0</v>
      </c>
    </row>
    <row r="283" spans="1:12" x14ac:dyDescent="0.25">
      <c r="A283" s="84" t="s">
        <v>765</v>
      </c>
      <c r="B283" s="84" t="s">
        <v>731</v>
      </c>
      <c r="C283" s="84">
        <v>7</v>
      </c>
      <c r="D283" s="122">
        <v>9.3118353115461425E-4</v>
      </c>
      <c r="E283" s="122">
        <v>0.58314352474364217</v>
      </c>
      <c r="F283" s="84" t="s">
        <v>15743</v>
      </c>
      <c r="G283" s="84" t="b">
        <v>0</v>
      </c>
      <c r="H283" s="84" t="b">
        <v>0</v>
      </c>
      <c r="I283" s="84" t="b">
        <v>0</v>
      </c>
      <c r="J283" s="84" t="b">
        <v>0</v>
      </c>
      <c r="K283" s="84" t="b">
        <v>0</v>
      </c>
      <c r="L283" s="84" t="b">
        <v>0</v>
      </c>
    </row>
    <row r="284" spans="1:12" x14ac:dyDescent="0.25">
      <c r="A284" s="84" t="s">
        <v>731</v>
      </c>
      <c r="B284" s="84" t="s">
        <v>14464</v>
      </c>
      <c r="C284" s="84">
        <v>7</v>
      </c>
      <c r="D284" s="122">
        <v>9.3118353115461425E-4</v>
      </c>
      <c r="E284" s="122">
        <v>1.3057299560507254</v>
      </c>
      <c r="F284" s="84" t="s">
        <v>15743</v>
      </c>
      <c r="G284" s="84" t="b">
        <v>0</v>
      </c>
      <c r="H284" s="84" t="b">
        <v>0</v>
      </c>
      <c r="I284" s="84" t="b">
        <v>0</v>
      </c>
      <c r="J284" s="84" t="b">
        <v>0</v>
      </c>
      <c r="K284" s="84" t="b">
        <v>0</v>
      </c>
      <c r="L284" s="84" t="b">
        <v>0</v>
      </c>
    </row>
    <row r="285" spans="1:12" x14ac:dyDescent="0.25">
      <c r="A285" s="84" t="s">
        <v>12364</v>
      </c>
      <c r="B285" s="84" t="s">
        <v>12296</v>
      </c>
      <c r="C285" s="84">
        <v>7</v>
      </c>
      <c r="D285" s="122">
        <v>9.3118353115461425E-4</v>
      </c>
      <c r="E285" s="122">
        <v>1.1087709784521307</v>
      </c>
      <c r="F285" s="84" t="s">
        <v>15743</v>
      </c>
      <c r="G285" s="84" t="b">
        <v>0</v>
      </c>
      <c r="H285" s="84" t="b">
        <v>0</v>
      </c>
      <c r="I285" s="84" t="b">
        <v>0</v>
      </c>
      <c r="J285" s="84" t="b">
        <v>0</v>
      </c>
      <c r="K285" s="84" t="b">
        <v>0</v>
      </c>
      <c r="L285" s="84" t="b">
        <v>0</v>
      </c>
    </row>
    <row r="286" spans="1:12" x14ac:dyDescent="0.25">
      <c r="A286" s="84" t="s">
        <v>12296</v>
      </c>
      <c r="B286" s="84" t="s">
        <v>14465</v>
      </c>
      <c r="C286" s="84">
        <v>7</v>
      </c>
      <c r="D286" s="122">
        <v>9.3118353115461425E-4</v>
      </c>
      <c r="E286" s="122">
        <v>2.0630134878914554</v>
      </c>
      <c r="F286" s="84" t="s">
        <v>15743</v>
      </c>
      <c r="G286" s="84" t="b">
        <v>0</v>
      </c>
      <c r="H286" s="84" t="b">
        <v>0</v>
      </c>
      <c r="I286" s="84" t="b">
        <v>0</v>
      </c>
      <c r="J286" s="84" t="b">
        <v>0</v>
      </c>
      <c r="K286" s="84" t="b">
        <v>0</v>
      </c>
      <c r="L286" s="84" t="b">
        <v>0</v>
      </c>
    </row>
    <row r="287" spans="1:12" x14ac:dyDescent="0.25">
      <c r="A287" s="84" t="s">
        <v>14465</v>
      </c>
      <c r="B287" s="84" t="s">
        <v>14466</v>
      </c>
      <c r="C287" s="84">
        <v>7</v>
      </c>
      <c r="D287" s="122">
        <v>9.3118353115461425E-4</v>
      </c>
      <c r="E287" s="122">
        <v>3.3482492163722046</v>
      </c>
      <c r="F287" s="84" t="s">
        <v>15743</v>
      </c>
      <c r="G287" s="84" t="b">
        <v>0</v>
      </c>
      <c r="H287" s="84" t="b">
        <v>0</v>
      </c>
      <c r="I287" s="84" t="b">
        <v>0</v>
      </c>
      <c r="J287" s="84" t="b">
        <v>0</v>
      </c>
      <c r="K287" s="84" t="b">
        <v>0</v>
      </c>
      <c r="L287" s="84" t="b">
        <v>0</v>
      </c>
    </row>
    <row r="288" spans="1:12" x14ac:dyDescent="0.25">
      <c r="A288" s="84" t="s">
        <v>14466</v>
      </c>
      <c r="B288" s="84" t="s">
        <v>815</v>
      </c>
      <c r="C288" s="84">
        <v>7</v>
      </c>
      <c r="D288" s="122">
        <v>9.3118353115461425E-4</v>
      </c>
      <c r="E288" s="122">
        <v>3.3482492163722046</v>
      </c>
      <c r="F288" s="84" t="s">
        <v>15743</v>
      </c>
      <c r="G288" s="84" t="b">
        <v>0</v>
      </c>
      <c r="H288" s="84" t="b">
        <v>0</v>
      </c>
      <c r="I288" s="84" t="b">
        <v>0</v>
      </c>
      <c r="J288" s="84" t="b">
        <v>0</v>
      </c>
      <c r="K288" s="84" t="b">
        <v>0</v>
      </c>
      <c r="L288" s="84" t="b">
        <v>0</v>
      </c>
    </row>
    <row r="289" spans="1:12" x14ac:dyDescent="0.25">
      <c r="A289" s="84" t="s">
        <v>815</v>
      </c>
      <c r="B289" s="84" t="s">
        <v>731</v>
      </c>
      <c r="C289" s="84">
        <v>7</v>
      </c>
      <c r="D289" s="122">
        <v>9.3118353115461425E-4</v>
      </c>
      <c r="E289" s="122">
        <v>1.2151667394490477</v>
      </c>
      <c r="F289" s="84" t="s">
        <v>15743</v>
      </c>
      <c r="G289" s="84" t="b">
        <v>0</v>
      </c>
      <c r="H289" s="84" t="b">
        <v>0</v>
      </c>
      <c r="I289" s="84" t="b">
        <v>0</v>
      </c>
      <c r="J289" s="84" t="b">
        <v>0</v>
      </c>
      <c r="K289" s="84" t="b">
        <v>0</v>
      </c>
      <c r="L289" s="84" t="b">
        <v>0</v>
      </c>
    </row>
    <row r="290" spans="1:12" x14ac:dyDescent="0.25">
      <c r="A290" s="84" t="s">
        <v>2679</v>
      </c>
      <c r="B290" s="84" t="s">
        <v>14422</v>
      </c>
      <c r="C290" s="84">
        <v>7</v>
      </c>
      <c r="D290" s="122">
        <v>9.3118353115461425E-4</v>
      </c>
      <c r="E290" s="122">
        <v>1.720381961437957</v>
      </c>
      <c r="F290" s="84" t="s">
        <v>15743</v>
      </c>
      <c r="G290" s="84" t="b">
        <v>0</v>
      </c>
      <c r="H290" s="84" t="b">
        <v>0</v>
      </c>
      <c r="I290" s="84" t="b">
        <v>0</v>
      </c>
      <c r="J290" s="84" t="b">
        <v>0</v>
      </c>
      <c r="K290" s="84" t="b">
        <v>0</v>
      </c>
      <c r="L290" s="84" t="b">
        <v>0</v>
      </c>
    </row>
    <row r="291" spans="1:12" x14ac:dyDescent="0.25">
      <c r="A291" s="84" t="s">
        <v>740</v>
      </c>
      <c r="B291" s="84" t="s">
        <v>14291</v>
      </c>
      <c r="C291" s="84">
        <v>6</v>
      </c>
      <c r="D291" s="122">
        <v>8.2204413079262713E-4</v>
      </c>
      <c r="E291" s="122">
        <v>1.9344706270143304</v>
      </c>
      <c r="F291" s="84" t="s">
        <v>15743</v>
      </c>
      <c r="G291" s="84" t="b">
        <v>0</v>
      </c>
      <c r="H291" s="84" t="b">
        <v>0</v>
      </c>
      <c r="I291" s="84" t="b">
        <v>0</v>
      </c>
      <c r="J291" s="84" t="b">
        <v>0</v>
      </c>
      <c r="K291" s="84" t="b">
        <v>0</v>
      </c>
      <c r="L291" s="84" t="b">
        <v>0</v>
      </c>
    </row>
    <row r="292" spans="1:12" x14ac:dyDescent="0.25">
      <c r="A292" s="84" t="s">
        <v>774</v>
      </c>
      <c r="B292" s="84" t="s">
        <v>14424</v>
      </c>
      <c r="C292" s="84">
        <v>6</v>
      </c>
      <c r="D292" s="122">
        <v>8.2204413079262713E-4</v>
      </c>
      <c r="E292" s="122">
        <v>3.4151960060028181</v>
      </c>
      <c r="F292" s="84" t="s">
        <v>15743</v>
      </c>
      <c r="G292" s="84" t="b">
        <v>0</v>
      </c>
      <c r="H292" s="84" t="b">
        <v>0</v>
      </c>
      <c r="I292" s="84" t="b">
        <v>0</v>
      </c>
      <c r="J292" s="84" t="b">
        <v>0</v>
      </c>
      <c r="K292" s="84" t="b">
        <v>0</v>
      </c>
      <c r="L292" s="84" t="b">
        <v>0</v>
      </c>
    </row>
    <row r="293" spans="1:12" x14ac:dyDescent="0.25">
      <c r="A293" s="84" t="s">
        <v>12363</v>
      </c>
      <c r="B293" s="84" t="s">
        <v>14468</v>
      </c>
      <c r="C293" s="84">
        <v>6</v>
      </c>
      <c r="D293" s="122">
        <v>8.2204413079262713E-4</v>
      </c>
      <c r="E293" s="122">
        <v>2.4529845668922179</v>
      </c>
      <c r="F293" s="84" t="s">
        <v>15743</v>
      </c>
      <c r="G293" s="84" t="b">
        <v>0</v>
      </c>
      <c r="H293" s="84" t="b">
        <v>0</v>
      </c>
      <c r="I293" s="84" t="b">
        <v>0</v>
      </c>
      <c r="J293" s="84" t="b">
        <v>0</v>
      </c>
      <c r="K293" s="84" t="b">
        <v>0</v>
      </c>
      <c r="L293" s="84" t="b">
        <v>0</v>
      </c>
    </row>
    <row r="294" spans="1:12" x14ac:dyDescent="0.25">
      <c r="A294" s="84" t="s">
        <v>2679</v>
      </c>
      <c r="B294" s="84" t="s">
        <v>14245</v>
      </c>
      <c r="C294" s="84">
        <v>6</v>
      </c>
      <c r="D294" s="122">
        <v>8.2204413079262713E-4</v>
      </c>
      <c r="E294" s="122">
        <v>1.2777715578464584</v>
      </c>
      <c r="F294" s="84" t="s">
        <v>15743</v>
      </c>
      <c r="G294" s="84" t="b">
        <v>0</v>
      </c>
      <c r="H294" s="84" t="b">
        <v>0</v>
      </c>
      <c r="I294" s="84" t="b">
        <v>0</v>
      </c>
      <c r="J294" s="84" t="b">
        <v>0</v>
      </c>
      <c r="K294" s="84" t="b">
        <v>0</v>
      </c>
      <c r="L294" s="84" t="b">
        <v>0</v>
      </c>
    </row>
    <row r="295" spans="1:12" x14ac:dyDescent="0.25">
      <c r="A295" s="84" t="s">
        <v>731</v>
      </c>
      <c r="B295" s="84" t="s">
        <v>12267</v>
      </c>
      <c r="C295" s="84">
        <v>6</v>
      </c>
      <c r="D295" s="122">
        <v>8.2204413079262713E-4</v>
      </c>
      <c r="E295" s="122">
        <v>0.25780640373354269</v>
      </c>
      <c r="F295" s="84" t="s">
        <v>15743</v>
      </c>
      <c r="G295" s="84" t="b">
        <v>0</v>
      </c>
      <c r="H295" s="84" t="b">
        <v>0</v>
      </c>
      <c r="I295" s="84" t="b">
        <v>0</v>
      </c>
      <c r="J295" s="84" t="b">
        <v>0</v>
      </c>
      <c r="K295" s="84" t="b">
        <v>0</v>
      </c>
      <c r="L295" s="84" t="b">
        <v>0</v>
      </c>
    </row>
    <row r="296" spans="1:12" x14ac:dyDescent="0.25">
      <c r="A296" s="84" t="s">
        <v>2803</v>
      </c>
      <c r="B296" s="84" t="s">
        <v>12290</v>
      </c>
      <c r="C296" s="84">
        <v>6</v>
      </c>
      <c r="D296" s="122">
        <v>8.2204413079262713E-4</v>
      </c>
      <c r="E296" s="122">
        <v>1.0540980388148546</v>
      </c>
      <c r="F296" s="84" t="s">
        <v>15743</v>
      </c>
      <c r="G296" s="84" t="b">
        <v>0</v>
      </c>
      <c r="H296" s="84" t="b">
        <v>0</v>
      </c>
      <c r="I296" s="84" t="b">
        <v>0</v>
      </c>
      <c r="J296" s="84" t="b">
        <v>0</v>
      </c>
      <c r="K296" s="84" t="b">
        <v>0</v>
      </c>
      <c r="L296" s="84" t="b">
        <v>0</v>
      </c>
    </row>
    <row r="297" spans="1:12" x14ac:dyDescent="0.25">
      <c r="A297" s="84" t="s">
        <v>855</v>
      </c>
      <c r="B297" s="84" t="s">
        <v>2803</v>
      </c>
      <c r="C297" s="84">
        <v>6</v>
      </c>
      <c r="D297" s="122">
        <v>8.2204413079262713E-4</v>
      </c>
      <c r="E297" s="122">
        <v>0.41831965628761691</v>
      </c>
      <c r="F297" s="84" t="s">
        <v>15743</v>
      </c>
      <c r="G297" s="84" t="b">
        <v>0</v>
      </c>
      <c r="H297" s="84" t="b">
        <v>0</v>
      </c>
      <c r="I297" s="84" t="b">
        <v>0</v>
      </c>
      <c r="J297" s="84" t="b">
        <v>0</v>
      </c>
      <c r="K297" s="84" t="b">
        <v>0</v>
      </c>
      <c r="L297" s="84" t="b">
        <v>0</v>
      </c>
    </row>
    <row r="298" spans="1:12" x14ac:dyDescent="0.25">
      <c r="A298" s="84" t="s">
        <v>14195</v>
      </c>
      <c r="B298" s="84" t="s">
        <v>14313</v>
      </c>
      <c r="C298" s="84">
        <v>6</v>
      </c>
      <c r="D298" s="122">
        <v>8.2204413079262713E-4</v>
      </c>
      <c r="E298" s="122">
        <v>1.9758633121725555</v>
      </c>
      <c r="F298" s="84" t="s">
        <v>15743</v>
      </c>
      <c r="G298" s="84" t="b">
        <v>0</v>
      </c>
      <c r="H298" s="84" t="b">
        <v>0</v>
      </c>
      <c r="I298" s="84" t="b">
        <v>0</v>
      </c>
      <c r="J298" s="84" t="b">
        <v>0</v>
      </c>
      <c r="K298" s="84" t="b">
        <v>0</v>
      </c>
      <c r="L298" s="84" t="b">
        <v>0</v>
      </c>
    </row>
    <row r="299" spans="1:12" x14ac:dyDescent="0.25">
      <c r="A299" s="84" t="s">
        <v>12352</v>
      </c>
      <c r="B299" s="84" t="s">
        <v>14217</v>
      </c>
      <c r="C299" s="84">
        <v>6</v>
      </c>
      <c r="D299" s="122">
        <v>8.2204413079262713E-4</v>
      </c>
      <c r="E299" s="122">
        <v>2.112961309200466</v>
      </c>
      <c r="F299" s="84" t="s">
        <v>15743</v>
      </c>
      <c r="G299" s="84" t="b">
        <v>0</v>
      </c>
      <c r="H299" s="84" t="b">
        <v>0</v>
      </c>
      <c r="I299" s="84" t="b">
        <v>0</v>
      </c>
      <c r="J299" s="84" t="b">
        <v>0</v>
      </c>
      <c r="K299" s="84" t="b">
        <v>0</v>
      </c>
      <c r="L299" s="84" t="b">
        <v>0</v>
      </c>
    </row>
    <row r="300" spans="1:12" x14ac:dyDescent="0.25">
      <c r="A300" s="84" t="s">
        <v>14316</v>
      </c>
      <c r="B300" s="84" t="s">
        <v>12280</v>
      </c>
      <c r="C300" s="84">
        <v>6</v>
      </c>
      <c r="D300" s="122">
        <v>8.2204413079262713E-4</v>
      </c>
      <c r="E300" s="122">
        <v>1.9100460276829121</v>
      </c>
      <c r="F300" s="84" t="s">
        <v>15743</v>
      </c>
      <c r="G300" s="84" t="b">
        <v>1</v>
      </c>
      <c r="H300" s="84" t="b">
        <v>0</v>
      </c>
      <c r="I300" s="84" t="b">
        <v>0</v>
      </c>
      <c r="J300" s="84" t="b">
        <v>0</v>
      </c>
      <c r="K300" s="84" t="b">
        <v>0</v>
      </c>
      <c r="L300" s="84" t="b">
        <v>0</v>
      </c>
    </row>
    <row r="301" spans="1:12" x14ac:dyDescent="0.25">
      <c r="A301" s="84" t="s">
        <v>2803</v>
      </c>
      <c r="B301" s="84" t="s">
        <v>2788</v>
      </c>
      <c r="C301" s="84">
        <v>6</v>
      </c>
      <c r="D301" s="122">
        <v>8.2204413079262713E-4</v>
      </c>
      <c r="E301" s="122">
        <v>-0.1664123600292394</v>
      </c>
      <c r="F301" s="84" t="s">
        <v>15743</v>
      </c>
      <c r="G301" s="84" t="b">
        <v>0</v>
      </c>
      <c r="H301" s="84" t="b">
        <v>0</v>
      </c>
      <c r="I301" s="84" t="b">
        <v>0</v>
      </c>
      <c r="J301" s="84" t="b">
        <v>0</v>
      </c>
      <c r="K301" s="84" t="b">
        <v>0</v>
      </c>
      <c r="L301" s="84" t="b">
        <v>0</v>
      </c>
    </row>
    <row r="302" spans="1:12" x14ac:dyDescent="0.25">
      <c r="A302" s="84" t="s">
        <v>14342</v>
      </c>
      <c r="B302" s="84" t="s">
        <v>12350</v>
      </c>
      <c r="C302" s="84">
        <v>6</v>
      </c>
      <c r="D302" s="122">
        <v>8.2204413079262713E-4</v>
      </c>
      <c r="E302" s="122">
        <v>1.5287052808303361</v>
      </c>
      <c r="F302" s="84" t="s">
        <v>15743</v>
      </c>
      <c r="G302" s="84" t="b">
        <v>0</v>
      </c>
      <c r="H302" s="84" t="b">
        <v>0</v>
      </c>
      <c r="I302" s="84" t="b">
        <v>0</v>
      </c>
      <c r="J302" s="84" t="b">
        <v>0</v>
      </c>
      <c r="K302" s="84" t="b">
        <v>0</v>
      </c>
      <c r="L302" s="84" t="b">
        <v>0</v>
      </c>
    </row>
    <row r="303" spans="1:12" x14ac:dyDescent="0.25">
      <c r="A303" s="84" t="s">
        <v>14271</v>
      </c>
      <c r="B303" s="84" t="s">
        <v>2788</v>
      </c>
      <c r="C303" s="84">
        <v>6</v>
      </c>
      <c r="D303" s="122">
        <v>8.2204413079262713E-4</v>
      </c>
      <c r="E303" s="122">
        <v>1.1318947772992685</v>
      </c>
      <c r="F303" s="84" t="s">
        <v>15743</v>
      </c>
      <c r="G303" s="84" t="b">
        <v>0</v>
      </c>
      <c r="H303" s="84" t="b">
        <v>0</v>
      </c>
      <c r="I303" s="84" t="b">
        <v>0</v>
      </c>
      <c r="J303" s="84" t="b">
        <v>0</v>
      </c>
      <c r="K303" s="84" t="b">
        <v>0</v>
      </c>
      <c r="L303" s="84" t="b">
        <v>0</v>
      </c>
    </row>
    <row r="304" spans="1:12" x14ac:dyDescent="0.25">
      <c r="A304" s="84" t="s">
        <v>14268</v>
      </c>
      <c r="B304" s="84" t="s">
        <v>14195</v>
      </c>
      <c r="C304" s="84">
        <v>6</v>
      </c>
      <c r="D304" s="122">
        <v>8.2204413079262713E-4</v>
      </c>
      <c r="E304" s="122">
        <v>1.8116306596775387</v>
      </c>
      <c r="F304" s="84" t="s">
        <v>15743</v>
      </c>
      <c r="G304" s="84" t="b">
        <v>0</v>
      </c>
      <c r="H304" s="84" t="b">
        <v>0</v>
      </c>
      <c r="I304" s="84" t="b">
        <v>0</v>
      </c>
      <c r="J304" s="84" t="b">
        <v>0</v>
      </c>
      <c r="K304" s="84" t="b">
        <v>0</v>
      </c>
      <c r="L304" s="84" t="b">
        <v>0</v>
      </c>
    </row>
    <row r="305" spans="1:12" x14ac:dyDescent="0.25">
      <c r="A305" s="84" t="s">
        <v>2788</v>
      </c>
      <c r="B305" s="84" t="s">
        <v>14223</v>
      </c>
      <c r="C305" s="84">
        <v>6</v>
      </c>
      <c r="D305" s="122">
        <v>8.2204413079262713E-4</v>
      </c>
      <c r="E305" s="122">
        <v>0.99804736274517059</v>
      </c>
      <c r="F305" s="84" t="s">
        <v>15743</v>
      </c>
      <c r="G305" s="84" t="b">
        <v>0</v>
      </c>
      <c r="H305" s="84" t="b">
        <v>0</v>
      </c>
      <c r="I305" s="84" t="b">
        <v>0</v>
      </c>
      <c r="J305" s="84" t="b">
        <v>0</v>
      </c>
      <c r="K305" s="84" t="b">
        <v>0</v>
      </c>
      <c r="L305" s="84" t="b">
        <v>0</v>
      </c>
    </row>
    <row r="306" spans="1:12" x14ac:dyDescent="0.25">
      <c r="A306" s="84" t="s">
        <v>14223</v>
      </c>
      <c r="B306" s="84" t="s">
        <v>14378</v>
      </c>
      <c r="C306" s="84">
        <v>6</v>
      </c>
      <c r="D306" s="122">
        <v>8.2204413079262713E-4</v>
      </c>
      <c r="E306" s="122">
        <v>2.8131360146748556</v>
      </c>
      <c r="F306" s="84" t="s">
        <v>15743</v>
      </c>
      <c r="G306" s="84" t="b">
        <v>0</v>
      </c>
      <c r="H306" s="84" t="b">
        <v>0</v>
      </c>
      <c r="I306" s="84" t="b">
        <v>0</v>
      </c>
      <c r="J306" s="84" t="b">
        <v>0</v>
      </c>
      <c r="K306" s="84" t="b">
        <v>1</v>
      </c>
      <c r="L306" s="84" t="b">
        <v>0</v>
      </c>
    </row>
    <row r="307" spans="1:12" x14ac:dyDescent="0.25">
      <c r="A307" s="84" t="s">
        <v>14378</v>
      </c>
      <c r="B307" s="84" t="s">
        <v>14490</v>
      </c>
      <c r="C307" s="84">
        <v>6</v>
      </c>
      <c r="D307" s="122">
        <v>8.2204413079262713E-4</v>
      </c>
      <c r="E307" s="122">
        <v>3.2391047469471368</v>
      </c>
      <c r="F307" s="84" t="s">
        <v>15743</v>
      </c>
      <c r="G307" s="84" t="b">
        <v>0</v>
      </c>
      <c r="H307" s="84" t="b">
        <v>1</v>
      </c>
      <c r="I307" s="84" t="b">
        <v>0</v>
      </c>
      <c r="J307" s="84" t="b">
        <v>0</v>
      </c>
      <c r="K307" s="84" t="b">
        <v>0</v>
      </c>
      <c r="L307" s="84" t="b">
        <v>0</v>
      </c>
    </row>
    <row r="308" spans="1:12" x14ac:dyDescent="0.25">
      <c r="A308" s="84" t="s">
        <v>14490</v>
      </c>
      <c r="B308" s="84" t="s">
        <v>2922</v>
      </c>
      <c r="C308" s="84">
        <v>6</v>
      </c>
      <c r="D308" s="122">
        <v>8.2204413079262713E-4</v>
      </c>
      <c r="E308" s="122">
        <v>1.820435253416355</v>
      </c>
      <c r="F308" s="84" t="s">
        <v>15743</v>
      </c>
      <c r="G308" s="84" t="b">
        <v>0</v>
      </c>
      <c r="H308" s="84" t="b">
        <v>0</v>
      </c>
      <c r="I308" s="84" t="b">
        <v>0</v>
      </c>
      <c r="J308" s="84" t="b">
        <v>0</v>
      </c>
      <c r="K308" s="84" t="b">
        <v>0</v>
      </c>
      <c r="L308" s="84" t="b">
        <v>0</v>
      </c>
    </row>
    <row r="309" spans="1:12" x14ac:dyDescent="0.25">
      <c r="A309" s="84" t="s">
        <v>12367</v>
      </c>
      <c r="B309" s="84" t="s">
        <v>2803</v>
      </c>
      <c r="C309" s="84">
        <v>6</v>
      </c>
      <c r="D309" s="122">
        <v>8.2204413079262713E-4</v>
      </c>
      <c r="E309" s="122">
        <v>0.91957459072399872</v>
      </c>
      <c r="F309" s="84" t="s">
        <v>15743</v>
      </c>
      <c r="G309" s="84" t="b">
        <v>0</v>
      </c>
      <c r="H309" s="84" t="b">
        <v>0</v>
      </c>
      <c r="I309" s="84" t="b">
        <v>0</v>
      </c>
      <c r="J309" s="84" t="b">
        <v>0</v>
      </c>
      <c r="K309" s="84" t="b">
        <v>0</v>
      </c>
      <c r="L309" s="84" t="b">
        <v>0</v>
      </c>
    </row>
    <row r="310" spans="1:12" x14ac:dyDescent="0.25">
      <c r="A310" s="84" t="s">
        <v>14205</v>
      </c>
      <c r="B310" s="84" t="s">
        <v>14491</v>
      </c>
      <c r="C310" s="84">
        <v>6</v>
      </c>
      <c r="D310" s="122">
        <v>8.2204413079262713E-4</v>
      </c>
      <c r="E310" s="122">
        <v>2.6251455323194666</v>
      </c>
      <c r="F310" s="84" t="s">
        <v>15743</v>
      </c>
      <c r="G310" s="84" t="b">
        <v>1</v>
      </c>
      <c r="H310" s="84" t="b">
        <v>0</v>
      </c>
      <c r="I310" s="84" t="b">
        <v>0</v>
      </c>
      <c r="J310" s="84" t="b">
        <v>0</v>
      </c>
      <c r="K310" s="84" t="b">
        <v>0</v>
      </c>
      <c r="L310" s="84" t="b">
        <v>0</v>
      </c>
    </row>
    <row r="311" spans="1:12" x14ac:dyDescent="0.25">
      <c r="A311" s="84" t="s">
        <v>14491</v>
      </c>
      <c r="B311" s="84" t="s">
        <v>2803</v>
      </c>
      <c r="C311" s="84">
        <v>6</v>
      </c>
      <c r="D311" s="122">
        <v>8.2204413079262713E-4</v>
      </c>
      <c r="E311" s="122">
        <v>1.6854913846906308</v>
      </c>
      <c r="F311" s="84" t="s">
        <v>15743</v>
      </c>
      <c r="G311" s="84" t="b">
        <v>0</v>
      </c>
      <c r="H311" s="84" t="b">
        <v>0</v>
      </c>
      <c r="I311" s="84" t="b">
        <v>0</v>
      </c>
      <c r="J311" s="84" t="b">
        <v>0</v>
      </c>
      <c r="K311" s="84" t="b">
        <v>0</v>
      </c>
      <c r="L311" s="84" t="b">
        <v>0</v>
      </c>
    </row>
    <row r="312" spans="1:12" x14ac:dyDescent="0.25">
      <c r="A312" s="84" t="s">
        <v>14240</v>
      </c>
      <c r="B312" s="84" t="s">
        <v>14492</v>
      </c>
      <c r="C312" s="84">
        <v>6</v>
      </c>
      <c r="D312" s="122">
        <v>8.2204413079262713E-4</v>
      </c>
      <c r="E312" s="122">
        <v>2.8711279616525425</v>
      </c>
      <c r="F312" s="84" t="s">
        <v>15743</v>
      </c>
      <c r="G312" s="84" t="b">
        <v>0</v>
      </c>
      <c r="H312" s="84" t="b">
        <v>0</v>
      </c>
      <c r="I312" s="84" t="b">
        <v>0</v>
      </c>
      <c r="J312" s="84" t="b">
        <v>0</v>
      </c>
      <c r="K312" s="84" t="b">
        <v>0</v>
      </c>
      <c r="L312" s="84" t="b">
        <v>0</v>
      </c>
    </row>
    <row r="313" spans="1:12" x14ac:dyDescent="0.25">
      <c r="A313" s="84" t="s">
        <v>686</v>
      </c>
      <c r="B313" s="84" t="s">
        <v>14228</v>
      </c>
      <c r="C313" s="84">
        <v>6</v>
      </c>
      <c r="D313" s="122">
        <v>8.2204413079262713E-4</v>
      </c>
      <c r="E313" s="122">
        <v>2.837959598399888</v>
      </c>
      <c r="F313" s="84" t="s">
        <v>15743</v>
      </c>
      <c r="G313" s="84" t="b">
        <v>0</v>
      </c>
      <c r="H313" s="84" t="b">
        <v>0</v>
      </c>
      <c r="I313" s="84" t="b">
        <v>0</v>
      </c>
      <c r="J313" s="84" t="b">
        <v>0</v>
      </c>
      <c r="K313" s="84" t="b">
        <v>0</v>
      </c>
      <c r="L313" s="84" t="b">
        <v>0</v>
      </c>
    </row>
    <row r="314" spans="1:12" x14ac:dyDescent="0.25">
      <c r="A314" s="84" t="s">
        <v>14496</v>
      </c>
      <c r="B314" s="84" t="s">
        <v>14497</v>
      </c>
      <c r="C314" s="84">
        <v>6</v>
      </c>
      <c r="D314" s="122">
        <v>8.2204413079262713E-4</v>
      </c>
      <c r="E314" s="122">
        <v>3.4151960060028181</v>
      </c>
      <c r="F314" s="84" t="s">
        <v>15743</v>
      </c>
      <c r="G314" s="84" t="b">
        <v>1</v>
      </c>
      <c r="H314" s="84" t="b">
        <v>0</v>
      </c>
      <c r="I314" s="84" t="b">
        <v>0</v>
      </c>
      <c r="J314" s="84" t="b">
        <v>0</v>
      </c>
      <c r="K314" s="84" t="b">
        <v>0</v>
      </c>
      <c r="L314" s="84" t="b">
        <v>0</v>
      </c>
    </row>
    <row r="315" spans="1:12" x14ac:dyDescent="0.25">
      <c r="A315" s="84" t="s">
        <v>14208</v>
      </c>
      <c r="B315" s="84" t="s">
        <v>2931</v>
      </c>
      <c r="C315" s="84">
        <v>6</v>
      </c>
      <c r="D315" s="122">
        <v>8.2204413079262713E-4</v>
      </c>
      <c r="E315" s="122">
        <v>1.7503451848154001</v>
      </c>
      <c r="F315" s="84" t="s">
        <v>15743</v>
      </c>
      <c r="G315" s="84" t="b">
        <v>0</v>
      </c>
      <c r="H315" s="84" t="b">
        <v>0</v>
      </c>
      <c r="I315" s="84" t="b">
        <v>0</v>
      </c>
      <c r="J315" s="84" t="b">
        <v>0</v>
      </c>
      <c r="K315" s="84" t="b">
        <v>0</v>
      </c>
      <c r="L315" s="84" t="b">
        <v>0</v>
      </c>
    </row>
    <row r="316" spans="1:12" x14ac:dyDescent="0.25">
      <c r="A316" s="84" t="s">
        <v>14366</v>
      </c>
      <c r="B316" s="84" t="s">
        <v>14213</v>
      </c>
      <c r="C316" s="84">
        <v>6</v>
      </c>
      <c r="D316" s="122">
        <v>8.2204413079262713E-4</v>
      </c>
      <c r="E316" s="122">
        <v>2.5091005088711493</v>
      </c>
      <c r="F316" s="84" t="s">
        <v>15743</v>
      </c>
      <c r="G316" s="84" t="b">
        <v>0</v>
      </c>
      <c r="H316" s="84" t="b">
        <v>0</v>
      </c>
      <c r="I316" s="84" t="b">
        <v>0</v>
      </c>
      <c r="J316" s="84" t="b">
        <v>0</v>
      </c>
      <c r="K316" s="84" t="b">
        <v>0</v>
      </c>
      <c r="L316" s="84" t="b">
        <v>0</v>
      </c>
    </row>
    <row r="317" spans="1:12" x14ac:dyDescent="0.25">
      <c r="A317" s="84" t="s">
        <v>14254</v>
      </c>
      <c r="B317" s="84" t="s">
        <v>855</v>
      </c>
      <c r="C317" s="84">
        <v>6</v>
      </c>
      <c r="D317" s="122">
        <v>8.2204413079262713E-4</v>
      </c>
      <c r="E317" s="122">
        <v>1.6022826493599625</v>
      </c>
      <c r="F317" s="84" t="s">
        <v>15743</v>
      </c>
      <c r="G317" s="84" t="b">
        <v>0</v>
      </c>
      <c r="H317" s="84" t="b">
        <v>0</v>
      </c>
      <c r="I317" s="84" t="b">
        <v>0</v>
      </c>
      <c r="J317" s="84" t="b">
        <v>0</v>
      </c>
      <c r="K317" s="84" t="b">
        <v>0</v>
      </c>
      <c r="L317" s="84" t="b">
        <v>0</v>
      </c>
    </row>
    <row r="318" spans="1:12" x14ac:dyDescent="0.25">
      <c r="A318" s="84" t="s">
        <v>731</v>
      </c>
      <c r="B318" s="84" t="s">
        <v>14343</v>
      </c>
      <c r="C318" s="84">
        <v>6</v>
      </c>
      <c r="D318" s="122">
        <v>8.2204413079262713E-4</v>
      </c>
      <c r="E318" s="122">
        <v>1.0424885212761441</v>
      </c>
      <c r="F318" s="84" t="s">
        <v>15743</v>
      </c>
      <c r="G318" s="84" t="b">
        <v>0</v>
      </c>
      <c r="H318" s="84" t="b">
        <v>0</v>
      </c>
      <c r="I318" s="84" t="b">
        <v>0</v>
      </c>
      <c r="J318" s="84" t="b">
        <v>0</v>
      </c>
      <c r="K318" s="84" t="b">
        <v>0</v>
      </c>
      <c r="L318" s="84" t="b">
        <v>0</v>
      </c>
    </row>
    <row r="319" spans="1:12" x14ac:dyDescent="0.25">
      <c r="A319" s="84" t="s">
        <v>14208</v>
      </c>
      <c r="B319" s="84" t="s">
        <v>14242</v>
      </c>
      <c r="C319" s="84">
        <v>6</v>
      </c>
      <c r="D319" s="122">
        <v>8.2204413079262713E-4</v>
      </c>
      <c r="E319" s="122">
        <v>2.1653185327862183</v>
      </c>
      <c r="F319" s="84" t="s">
        <v>15743</v>
      </c>
      <c r="G319" s="84" t="b">
        <v>0</v>
      </c>
      <c r="H319" s="84" t="b">
        <v>0</v>
      </c>
      <c r="I319" s="84" t="b">
        <v>0</v>
      </c>
      <c r="J319" s="84" t="b">
        <v>0</v>
      </c>
      <c r="K319" s="84" t="b">
        <v>0</v>
      </c>
      <c r="L319" s="84" t="b">
        <v>0</v>
      </c>
    </row>
    <row r="320" spans="1:12" x14ac:dyDescent="0.25">
      <c r="A320" s="84" t="s">
        <v>12296</v>
      </c>
      <c r="B320" s="84" t="s">
        <v>951</v>
      </c>
      <c r="C320" s="84">
        <v>6</v>
      </c>
      <c r="D320" s="122">
        <v>8.2204413079262713E-4</v>
      </c>
      <c r="E320" s="122">
        <v>1.1251613946403001</v>
      </c>
      <c r="F320" s="84" t="s">
        <v>15743</v>
      </c>
      <c r="G320" s="84" t="b">
        <v>0</v>
      </c>
      <c r="H320" s="84" t="b">
        <v>0</v>
      </c>
      <c r="I320" s="84" t="b">
        <v>0</v>
      </c>
      <c r="J320" s="84" t="b">
        <v>0</v>
      </c>
      <c r="K320" s="84" t="b">
        <v>0</v>
      </c>
      <c r="L320" s="84" t="b">
        <v>0</v>
      </c>
    </row>
    <row r="321" spans="1:12" x14ac:dyDescent="0.25">
      <c r="A321" s="84" t="s">
        <v>2713</v>
      </c>
      <c r="B321" s="84" t="s">
        <v>2679</v>
      </c>
      <c r="C321" s="84">
        <v>6</v>
      </c>
      <c r="D321" s="122">
        <v>8.2204413079262713E-4</v>
      </c>
      <c r="E321" s="122">
        <v>0.61625776735327542</v>
      </c>
      <c r="F321" s="84" t="s">
        <v>15743</v>
      </c>
      <c r="G321" s="84" t="b">
        <v>0</v>
      </c>
      <c r="H321" s="84" t="b">
        <v>0</v>
      </c>
      <c r="I321" s="84" t="b">
        <v>0</v>
      </c>
      <c r="J321" s="84" t="b">
        <v>0</v>
      </c>
      <c r="K321" s="84" t="b">
        <v>0</v>
      </c>
      <c r="L321" s="84" t="b">
        <v>0</v>
      </c>
    </row>
    <row r="322" spans="1:12" x14ac:dyDescent="0.25">
      <c r="A322" s="84" t="s">
        <v>12296</v>
      </c>
      <c r="B322" s="84" t="s">
        <v>2803</v>
      </c>
      <c r="C322" s="84">
        <v>6</v>
      </c>
      <c r="D322" s="122">
        <v>8.2204413079262713E-4</v>
      </c>
      <c r="E322" s="122">
        <v>0.33330886657926817</v>
      </c>
      <c r="F322" s="84" t="s">
        <v>15743</v>
      </c>
      <c r="G322" s="84" t="b">
        <v>0</v>
      </c>
      <c r="H322" s="84" t="b">
        <v>0</v>
      </c>
      <c r="I322" s="84" t="b">
        <v>0</v>
      </c>
      <c r="J322" s="84" t="b">
        <v>0</v>
      </c>
      <c r="K322" s="84" t="b">
        <v>0</v>
      </c>
      <c r="L322" s="84" t="b">
        <v>0</v>
      </c>
    </row>
    <row r="323" spans="1:12" x14ac:dyDescent="0.25">
      <c r="A323" s="84" t="s">
        <v>839</v>
      </c>
      <c r="B323" s="84" t="s">
        <v>838</v>
      </c>
      <c r="C323" s="84">
        <v>6</v>
      </c>
      <c r="D323" s="122">
        <v>8.2204413079262713E-4</v>
      </c>
      <c r="E323" s="122">
        <v>3.4151960060028181</v>
      </c>
      <c r="F323" s="84" t="s">
        <v>15743</v>
      </c>
      <c r="G323" s="84" t="b">
        <v>0</v>
      </c>
      <c r="H323" s="84" t="b">
        <v>0</v>
      </c>
      <c r="I323" s="84" t="b">
        <v>0</v>
      </c>
      <c r="J323" s="84" t="b">
        <v>0</v>
      </c>
      <c r="K323" s="84" t="b">
        <v>0</v>
      </c>
      <c r="L323" s="84" t="b">
        <v>0</v>
      </c>
    </row>
    <row r="324" spans="1:12" x14ac:dyDescent="0.25">
      <c r="A324" s="84" t="s">
        <v>14296</v>
      </c>
      <c r="B324" s="84" t="s">
        <v>14512</v>
      </c>
      <c r="C324" s="84">
        <v>6</v>
      </c>
      <c r="D324" s="122">
        <v>8.2204413079262713E-4</v>
      </c>
      <c r="E324" s="122">
        <v>3.0472192207082238</v>
      </c>
      <c r="F324" s="84" t="s">
        <v>15743</v>
      </c>
      <c r="G324" s="84" t="b">
        <v>0</v>
      </c>
      <c r="H324" s="84" t="b">
        <v>0</v>
      </c>
      <c r="I324" s="84" t="b">
        <v>0</v>
      </c>
      <c r="J324" s="84" t="b">
        <v>0</v>
      </c>
      <c r="K324" s="84" t="b">
        <v>0</v>
      </c>
      <c r="L324" s="84" t="b">
        <v>0</v>
      </c>
    </row>
    <row r="325" spans="1:12" x14ac:dyDescent="0.25">
      <c r="A325" s="84" t="s">
        <v>14512</v>
      </c>
      <c r="B325" s="84" t="s">
        <v>2687</v>
      </c>
      <c r="C325" s="84">
        <v>6</v>
      </c>
      <c r="D325" s="122">
        <v>8.2204413079262713E-4</v>
      </c>
      <c r="E325" s="122">
        <v>2.5121060190108744</v>
      </c>
      <c r="F325" s="84" t="s">
        <v>15743</v>
      </c>
      <c r="G325" s="84" t="b">
        <v>0</v>
      </c>
      <c r="H325" s="84" t="b">
        <v>0</v>
      </c>
      <c r="I325" s="84" t="b">
        <v>0</v>
      </c>
      <c r="J325" s="84" t="b">
        <v>0</v>
      </c>
      <c r="K325" s="84" t="b">
        <v>0</v>
      </c>
      <c r="L325" s="84" t="b">
        <v>0</v>
      </c>
    </row>
    <row r="326" spans="1:12" x14ac:dyDescent="0.25">
      <c r="A326" s="84" t="s">
        <v>12364</v>
      </c>
      <c r="B326" s="84" t="s">
        <v>14236</v>
      </c>
      <c r="C326" s="84">
        <v>6</v>
      </c>
      <c r="D326" s="122">
        <v>8.2204413079262713E-4</v>
      </c>
      <c r="E326" s="122">
        <v>1.8499386625826044</v>
      </c>
      <c r="F326" s="84" t="s">
        <v>15743</v>
      </c>
      <c r="G326" s="84" t="b">
        <v>0</v>
      </c>
      <c r="H326" s="84" t="b">
        <v>0</v>
      </c>
      <c r="I326" s="84" t="b">
        <v>0</v>
      </c>
      <c r="J326" s="84" t="b">
        <v>0</v>
      </c>
      <c r="K326" s="84" t="b">
        <v>0</v>
      </c>
      <c r="L326" s="84" t="b">
        <v>0</v>
      </c>
    </row>
    <row r="327" spans="1:12" x14ac:dyDescent="0.25">
      <c r="A327" s="84" t="s">
        <v>14269</v>
      </c>
      <c r="B327" s="84" t="s">
        <v>14330</v>
      </c>
      <c r="C327" s="84">
        <v>6</v>
      </c>
      <c r="D327" s="122">
        <v>8.2204413079262713E-4</v>
      </c>
      <c r="E327" s="122">
        <v>2.7259858389559555</v>
      </c>
      <c r="F327" s="84" t="s">
        <v>15743</v>
      </c>
      <c r="G327" s="84" t="b">
        <v>0</v>
      </c>
      <c r="H327" s="84" t="b">
        <v>0</v>
      </c>
      <c r="I327" s="84" t="b">
        <v>0</v>
      </c>
      <c r="J327" s="84" t="b">
        <v>0</v>
      </c>
      <c r="K327" s="84" t="b">
        <v>0</v>
      </c>
      <c r="L327" s="84" t="b">
        <v>0</v>
      </c>
    </row>
    <row r="328" spans="1:12" x14ac:dyDescent="0.25">
      <c r="A328" s="84" t="s">
        <v>14285</v>
      </c>
      <c r="B328" s="84" t="s">
        <v>14255</v>
      </c>
      <c r="C328" s="84">
        <v>6</v>
      </c>
      <c r="D328" s="122">
        <v>8.2204413079262713E-4</v>
      </c>
      <c r="E328" s="122">
        <v>2.540134742611118</v>
      </c>
      <c r="F328" s="84" t="s">
        <v>15743</v>
      </c>
      <c r="G328" s="84" t="b">
        <v>1</v>
      </c>
      <c r="H328" s="84" t="b">
        <v>0</v>
      </c>
      <c r="I328" s="84" t="b">
        <v>0</v>
      </c>
      <c r="J328" s="84" t="b">
        <v>0</v>
      </c>
      <c r="K328" s="84" t="b">
        <v>0</v>
      </c>
      <c r="L328" s="84" t="b">
        <v>0</v>
      </c>
    </row>
    <row r="329" spans="1:12" x14ac:dyDescent="0.25">
      <c r="A329" s="84" t="s">
        <v>14229</v>
      </c>
      <c r="B329" s="84" t="s">
        <v>754</v>
      </c>
      <c r="C329" s="84">
        <v>6</v>
      </c>
      <c r="D329" s="122">
        <v>8.2204413079262713E-4</v>
      </c>
      <c r="E329" s="122">
        <v>1.4958273184456756</v>
      </c>
      <c r="F329" s="84" t="s">
        <v>15743</v>
      </c>
      <c r="G329" s="84" t="b">
        <v>0</v>
      </c>
      <c r="H329" s="84" t="b">
        <v>0</v>
      </c>
      <c r="I329" s="84" t="b">
        <v>0</v>
      </c>
      <c r="J329" s="84" t="b">
        <v>0</v>
      </c>
      <c r="K329" s="84" t="b">
        <v>0</v>
      </c>
      <c r="L329" s="84" t="b">
        <v>0</v>
      </c>
    </row>
    <row r="330" spans="1:12" x14ac:dyDescent="0.25">
      <c r="A330" s="84" t="s">
        <v>14267</v>
      </c>
      <c r="B330" s="84" t="s">
        <v>14227</v>
      </c>
      <c r="C330" s="84">
        <v>6</v>
      </c>
      <c r="D330" s="122">
        <v>8.2204413079262713E-4</v>
      </c>
      <c r="E330" s="122">
        <v>2.3793217493742387</v>
      </c>
      <c r="F330" s="84" t="s">
        <v>15743</v>
      </c>
      <c r="G330" s="84" t="b">
        <v>0</v>
      </c>
      <c r="H330" s="84" t="b">
        <v>0</v>
      </c>
      <c r="I330" s="84" t="b">
        <v>0</v>
      </c>
      <c r="J330" s="84" t="b">
        <v>0</v>
      </c>
      <c r="K330" s="84" t="b">
        <v>0</v>
      </c>
      <c r="L330" s="84" t="b">
        <v>0</v>
      </c>
    </row>
    <row r="331" spans="1:12" x14ac:dyDescent="0.25">
      <c r="A331" s="84" t="s">
        <v>731</v>
      </c>
      <c r="B331" s="84" t="s">
        <v>14272</v>
      </c>
      <c r="C331" s="84">
        <v>6</v>
      </c>
      <c r="D331" s="122">
        <v>8.2204413079262713E-4</v>
      </c>
      <c r="E331" s="122">
        <v>0.87976122377844446</v>
      </c>
      <c r="F331" s="84" t="s">
        <v>15743</v>
      </c>
      <c r="G331" s="84" t="b">
        <v>0</v>
      </c>
      <c r="H331" s="84" t="b">
        <v>0</v>
      </c>
      <c r="I331" s="84" t="b">
        <v>0</v>
      </c>
      <c r="J331" s="84" t="b">
        <v>0</v>
      </c>
      <c r="K331" s="84" t="b">
        <v>0</v>
      </c>
      <c r="L331" s="84" t="b">
        <v>0</v>
      </c>
    </row>
    <row r="332" spans="1:12" x14ac:dyDescent="0.25">
      <c r="A332" s="84" t="s">
        <v>14272</v>
      </c>
      <c r="B332" s="84" t="s">
        <v>14515</v>
      </c>
      <c r="C332" s="84">
        <v>6</v>
      </c>
      <c r="D332" s="122">
        <v>8.2204413079262713E-4</v>
      </c>
      <c r="E332" s="122">
        <v>2.989227273730537</v>
      </c>
      <c r="F332" s="84" t="s">
        <v>15743</v>
      </c>
      <c r="G332" s="84" t="b">
        <v>0</v>
      </c>
      <c r="H332" s="84" t="b">
        <v>0</v>
      </c>
      <c r="I332" s="84" t="b">
        <v>0</v>
      </c>
      <c r="J332" s="84" t="b">
        <v>0</v>
      </c>
      <c r="K332" s="84" t="b">
        <v>0</v>
      </c>
      <c r="L332" s="84" t="b">
        <v>0</v>
      </c>
    </row>
    <row r="333" spans="1:12" x14ac:dyDescent="0.25">
      <c r="A333" s="84" t="s">
        <v>14515</v>
      </c>
      <c r="B333" s="84" t="s">
        <v>12350</v>
      </c>
      <c r="C333" s="84">
        <v>6</v>
      </c>
      <c r="D333" s="122">
        <v>8.2204413079262713E-4</v>
      </c>
      <c r="E333" s="122">
        <v>1.7919467156049176</v>
      </c>
      <c r="F333" s="84" t="s">
        <v>15743</v>
      </c>
      <c r="G333" s="84" t="b">
        <v>0</v>
      </c>
      <c r="H333" s="84" t="b">
        <v>0</v>
      </c>
      <c r="I333" s="84" t="b">
        <v>0</v>
      </c>
      <c r="J333" s="84" t="b">
        <v>0</v>
      </c>
      <c r="K333" s="84" t="b">
        <v>0</v>
      </c>
      <c r="L333" s="84" t="b">
        <v>0</v>
      </c>
    </row>
    <row r="334" spans="1:12" x14ac:dyDescent="0.25">
      <c r="A334" s="84" t="s">
        <v>12369</v>
      </c>
      <c r="B334" s="84" t="s">
        <v>2999</v>
      </c>
      <c r="C334" s="84">
        <v>6</v>
      </c>
      <c r="D334" s="122">
        <v>8.2204413079262713E-4</v>
      </c>
      <c r="E334" s="122">
        <v>1.1251613946403001</v>
      </c>
      <c r="F334" s="84" t="s">
        <v>15743</v>
      </c>
      <c r="G334" s="84" t="b">
        <v>0</v>
      </c>
      <c r="H334" s="84" t="b">
        <v>0</v>
      </c>
      <c r="I334" s="84" t="b">
        <v>0</v>
      </c>
      <c r="J334" s="84" t="b">
        <v>0</v>
      </c>
      <c r="K334" s="84" t="b">
        <v>0</v>
      </c>
      <c r="L334" s="84" t="b">
        <v>0</v>
      </c>
    </row>
    <row r="335" spans="1:12" x14ac:dyDescent="0.25">
      <c r="A335" s="84" t="s">
        <v>14390</v>
      </c>
      <c r="B335" s="84" t="s">
        <v>14229</v>
      </c>
      <c r="C335" s="84">
        <v>6</v>
      </c>
      <c r="D335" s="122">
        <v>8.2204413079262713E-4</v>
      </c>
      <c r="E335" s="122">
        <v>2.6881972780665557</v>
      </c>
      <c r="F335" s="84" t="s">
        <v>15743</v>
      </c>
      <c r="G335" s="84" t="b">
        <v>0</v>
      </c>
      <c r="H335" s="84" t="b">
        <v>0</v>
      </c>
      <c r="I335" s="84" t="b">
        <v>0</v>
      </c>
      <c r="J335" s="84" t="b">
        <v>0</v>
      </c>
      <c r="K335" s="84" t="b">
        <v>0</v>
      </c>
      <c r="L335" s="84" t="b">
        <v>0</v>
      </c>
    </row>
    <row r="336" spans="1:12" x14ac:dyDescent="0.25">
      <c r="A336" s="84" t="s">
        <v>14229</v>
      </c>
      <c r="B336" s="84" t="s">
        <v>12264</v>
      </c>
      <c r="C336" s="84">
        <v>6</v>
      </c>
      <c r="D336" s="122">
        <v>8.2204413079262713E-4</v>
      </c>
      <c r="E336" s="122">
        <v>2.706680683760569</v>
      </c>
      <c r="F336" s="84" t="s">
        <v>15743</v>
      </c>
      <c r="G336" s="84" t="b">
        <v>0</v>
      </c>
      <c r="H336" s="84" t="b">
        <v>0</v>
      </c>
      <c r="I336" s="84" t="b">
        <v>0</v>
      </c>
      <c r="J336" s="84" t="b">
        <v>0</v>
      </c>
      <c r="K336" s="84" t="b">
        <v>0</v>
      </c>
      <c r="L336" s="84" t="b">
        <v>0</v>
      </c>
    </row>
    <row r="337" spans="1:12" x14ac:dyDescent="0.25">
      <c r="A337" s="84" t="s">
        <v>14195</v>
      </c>
      <c r="B337" s="84" t="s">
        <v>2803</v>
      </c>
      <c r="C337" s="84">
        <v>6</v>
      </c>
      <c r="D337" s="122">
        <v>8.2204413079262713E-4</v>
      </c>
      <c r="E337" s="122">
        <v>0.50940012563494952</v>
      </c>
      <c r="F337" s="84" t="s">
        <v>15743</v>
      </c>
      <c r="G337" s="84" t="b">
        <v>0</v>
      </c>
      <c r="H337" s="84" t="b">
        <v>0</v>
      </c>
      <c r="I337" s="84" t="b">
        <v>0</v>
      </c>
      <c r="J337" s="84" t="b">
        <v>0</v>
      </c>
      <c r="K337" s="84" t="b">
        <v>0</v>
      </c>
      <c r="L337" s="84" t="b">
        <v>0</v>
      </c>
    </row>
    <row r="338" spans="1:12" x14ac:dyDescent="0.25">
      <c r="A338" s="84" t="s">
        <v>12355</v>
      </c>
      <c r="B338" s="84" t="s">
        <v>14414</v>
      </c>
      <c r="C338" s="84">
        <v>6</v>
      </c>
      <c r="D338" s="122">
        <v>8.2204413079262713E-4</v>
      </c>
      <c r="E338" s="122">
        <v>2.591287265058499</v>
      </c>
      <c r="F338" s="84" t="s">
        <v>15743</v>
      </c>
      <c r="G338" s="84" t="b">
        <v>0</v>
      </c>
      <c r="H338" s="84" t="b">
        <v>0</v>
      </c>
      <c r="I338" s="84" t="b">
        <v>0</v>
      </c>
      <c r="J338" s="84" t="b">
        <v>0</v>
      </c>
      <c r="K338" s="84" t="b">
        <v>0</v>
      </c>
      <c r="L338" s="84" t="b">
        <v>0</v>
      </c>
    </row>
    <row r="339" spans="1:12" x14ac:dyDescent="0.25">
      <c r="A339" s="84" t="s">
        <v>14414</v>
      </c>
      <c r="B339" s="84" t="s">
        <v>14251</v>
      </c>
      <c r="C339" s="84">
        <v>6</v>
      </c>
      <c r="D339" s="122">
        <v>8.2204413079262713E-4</v>
      </c>
      <c r="E339" s="122">
        <v>2.837959598399888</v>
      </c>
      <c r="F339" s="84" t="s">
        <v>15743</v>
      </c>
      <c r="G339" s="84" t="b">
        <v>0</v>
      </c>
      <c r="H339" s="84" t="b">
        <v>0</v>
      </c>
      <c r="I339" s="84" t="b">
        <v>0</v>
      </c>
      <c r="J339" s="84" t="b">
        <v>1</v>
      </c>
      <c r="K339" s="84" t="b">
        <v>0</v>
      </c>
      <c r="L339" s="84" t="b">
        <v>0</v>
      </c>
    </row>
    <row r="340" spans="1:12" x14ac:dyDescent="0.25">
      <c r="A340" s="84" t="s">
        <v>14251</v>
      </c>
      <c r="B340" s="84" t="s">
        <v>2803</v>
      </c>
      <c r="C340" s="84">
        <v>6</v>
      </c>
      <c r="D340" s="122">
        <v>8.2204413079262713E-4</v>
      </c>
      <c r="E340" s="122">
        <v>1.2331937136960005</v>
      </c>
      <c r="F340" s="84" t="s">
        <v>15743</v>
      </c>
      <c r="G340" s="84" t="b">
        <v>1</v>
      </c>
      <c r="H340" s="84" t="b">
        <v>0</v>
      </c>
      <c r="I340" s="84" t="b">
        <v>0</v>
      </c>
      <c r="J340" s="84" t="b">
        <v>0</v>
      </c>
      <c r="K340" s="84" t="b">
        <v>0</v>
      </c>
      <c r="L340" s="84" t="b">
        <v>0</v>
      </c>
    </row>
    <row r="341" spans="1:12" x14ac:dyDescent="0.25">
      <c r="A341" s="84" t="s">
        <v>14232</v>
      </c>
      <c r="B341" s="84" t="s">
        <v>812</v>
      </c>
      <c r="C341" s="84">
        <v>6</v>
      </c>
      <c r="D341" s="122">
        <v>8.2204413079262713E-4</v>
      </c>
      <c r="E341" s="122">
        <v>2.1377141321136262</v>
      </c>
      <c r="F341" s="84" t="s">
        <v>15743</v>
      </c>
      <c r="G341" s="84" t="b">
        <v>0</v>
      </c>
      <c r="H341" s="84" t="b">
        <v>0</v>
      </c>
      <c r="I341" s="84" t="b">
        <v>0</v>
      </c>
      <c r="J341" s="84" t="b">
        <v>0</v>
      </c>
      <c r="K341" s="84" t="b">
        <v>1</v>
      </c>
      <c r="L341" s="84" t="b">
        <v>0</v>
      </c>
    </row>
    <row r="342" spans="1:12" x14ac:dyDescent="0.25">
      <c r="A342" s="84" t="s">
        <v>812</v>
      </c>
      <c r="B342" s="84" t="s">
        <v>14521</v>
      </c>
      <c r="C342" s="84">
        <v>6</v>
      </c>
      <c r="D342" s="122">
        <v>8.2204413079262713E-4</v>
      </c>
      <c r="E342" s="122">
        <v>2.7783739084156438</v>
      </c>
      <c r="F342" s="84" t="s">
        <v>15743</v>
      </c>
      <c r="G342" s="84" t="b">
        <v>0</v>
      </c>
      <c r="H342" s="84" t="b">
        <v>1</v>
      </c>
      <c r="I342" s="84" t="b">
        <v>0</v>
      </c>
      <c r="J342" s="84" t="b">
        <v>0</v>
      </c>
      <c r="K342" s="84" t="b">
        <v>0</v>
      </c>
      <c r="L342" s="84" t="b">
        <v>0</v>
      </c>
    </row>
    <row r="343" spans="1:12" x14ac:dyDescent="0.25">
      <c r="A343" s="84" t="s">
        <v>14521</v>
      </c>
      <c r="B343" s="84" t="s">
        <v>12356</v>
      </c>
      <c r="C343" s="84">
        <v>6</v>
      </c>
      <c r="D343" s="122">
        <v>8.2204413079262713E-4</v>
      </c>
      <c r="E343" s="122">
        <v>2.6618683393442066</v>
      </c>
      <c r="F343" s="84" t="s">
        <v>15743</v>
      </c>
      <c r="G343" s="84" t="b">
        <v>0</v>
      </c>
      <c r="H343" s="84" t="b">
        <v>0</v>
      </c>
      <c r="I343" s="84" t="b">
        <v>0</v>
      </c>
      <c r="J343" s="84" t="b">
        <v>1</v>
      </c>
      <c r="K343" s="84" t="b">
        <v>0</v>
      </c>
      <c r="L343" s="84" t="b">
        <v>0</v>
      </c>
    </row>
    <row r="344" spans="1:12" x14ac:dyDescent="0.25">
      <c r="A344" s="84" t="s">
        <v>12356</v>
      </c>
      <c r="B344" s="84" t="s">
        <v>12355</v>
      </c>
      <c r="C344" s="84">
        <v>6</v>
      </c>
      <c r="D344" s="122">
        <v>8.2204413079262713E-4</v>
      </c>
      <c r="E344" s="122">
        <v>1.9503092077001674</v>
      </c>
      <c r="F344" s="84" t="s">
        <v>15743</v>
      </c>
      <c r="G344" s="84" t="b">
        <v>1</v>
      </c>
      <c r="H344" s="84" t="b">
        <v>0</v>
      </c>
      <c r="I344" s="84" t="b">
        <v>0</v>
      </c>
      <c r="J344" s="84" t="b">
        <v>0</v>
      </c>
      <c r="K344" s="84" t="b">
        <v>0</v>
      </c>
      <c r="L344" s="84" t="b">
        <v>0</v>
      </c>
    </row>
    <row r="345" spans="1:12" x14ac:dyDescent="0.25">
      <c r="A345" s="84" t="s">
        <v>12355</v>
      </c>
      <c r="B345" s="84" t="s">
        <v>14273</v>
      </c>
      <c r="C345" s="84">
        <v>6</v>
      </c>
      <c r="D345" s="122">
        <v>8.2204413079262713E-4</v>
      </c>
      <c r="E345" s="122">
        <v>2.3182859929947615</v>
      </c>
      <c r="F345" s="84" t="s">
        <v>15743</v>
      </c>
      <c r="G345" s="84" t="b">
        <v>0</v>
      </c>
      <c r="H345" s="84" t="b">
        <v>0</v>
      </c>
      <c r="I345" s="84" t="b">
        <v>0</v>
      </c>
      <c r="J345" s="84" t="b">
        <v>0</v>
      </c>
      <c r="K345" s="84" t="b">
        <v>0</v>
      </c>
      <c r="L345" s="84" t="b">
        <v>0</v>
      </c>
    </row>
    <row r="346" spans="1:12" x14ac:dyDescent="0.25">
      <c r="A346" s="84" t="s">
        <v>14273</v>
      </c>
      <c r="B346" s="84" t="s">
        <v>812</v>
      </c>
      <c r="C346" s="84">
        <v>6</v>
      </c>
      <c r="D346" s="122">
        <v>8.2204413079262713E-4</v>
      </c>
      <c r="E346" s="122">
        <v>2.2760168302799078</v>
      </c>
      <c r="F346" s="84" t="s">
        <v>15743</v>
      </c>
      <c r="G346" s="84" t="b">
        <v>0</v>
      </c>
      <c r="H346" s="84" t="b">
        <v>0</v>
      </c>
      <c r="I346" s="84" t="b">
        <v>0</v>
      </c>
      <c r="J346" s="84" t="b">
        <v>0</v>
      </c>
      <c r="K346" s="84" t="b">
        <v>1</v>
      </c>
      <c r="L346" s="84" t="b">
        <v>0</v>
      </c>
    </row>
    <row r="347" spans="1:12" x14ac:dyDescent="0.25">
      <c r="A347" s="84" t="s">
        <v>951</v>
      </c>
      <c r="B347" s="84" t="s">
        <v>2687</v>
      </c>
      <c r="C347" s="84">
        <v>6</v>
      </c>
      <c r="D347" s="122">
        <v>8.2204413079262713E-4</v>
      </c>
      <c r="E347" s="122">
        <v>1.5420692423883178</v>
      </c>
      <c r="F347" s="84" t="s">
        <v>15743</v>
      </c>
      <c r="G347" s="84" t="b">
        <v>0</v>
      </c>
      <c r="H347" s="84" t="b">
        <v>0</v>
      </c>
      <c r="I347" s="84" t="b">
        <v>0</v>
      </c>
      <c r="J347" s="84" t="b">
        <v>0</v>
      </c>
      <c r="K347" s="84" t="b">
        <v>0</v>
      </c>
      <c r="L347" s="84" t="b">
        <v>0</v>
      </c>
    </row>
    <row r="348" spans="1:12" x14ac:dyDescent="0.25">
      <c r="A348" s="84" t="s">
        <v>627</v>
      </c>
      <c r="B348" s="84" t="s">
        <v>12350</v>
      </c>
      <c r="C348" s="84">
        <v>6</v>
      </c>
      <c r="D348" s="122">
        <v>8.2204413079262713E-4</v>
      </c>
      <c r="E348" s="122">
        <v>1.4239699303103233</v>
      </c>
      <c r="F348" s="84" t="s">
        <v>15743</v>
      </c>
      <c r="G348" s="84" t="b">
        <v>0</v>
      </c>
      <c r="H348" s="84" t="b">
        <v>0</v>
      </c>
      <c r="I348" s="84" t="b">
        <v>0</v>
      </c>
      <c r="J348" s="84" t="b">
        <v>0</v>
      </c>
      <c r="K348" s="84" t="b">
        <v>0</v>
      </c>
      <c r="L348" s="84" t="b">
        <v>0</v>
      </c>
    </row>
    <row r="349" spans="1:12" x14ac:dyDescent="0.25">
      <c r="A349" s="84" t="s">
        <v>2679</v>
      </c>
      <c r="B349" s="84" t="s">
        <v>14450</v>
      </c>
      <c r="C349" s="84">
        <v>6</v>
      </c>
      <c r="D349" s="122">
        <v>8.2204413079262713E-4</v>
      </c>
      <c r="E349" s="122">
        <v>1.7114271187850305</v>
      </c>
      <c r="F349" s="84" t="s">
        <v>15743</v>
      </c>
      <c r="G349" s="84" t="b">
        <v>0</v>
      </c>
      <c r="H349" s="84" t="b">
        <v>0</v>
      </c>
      <c r="I349" s="84" t="b">
        <v>0</v>
      </c>
      <c r="J349" s="84" t="b">
        <v>0</v>
      </c>
      <c r="K349" s="84" t="b">
        <v>0</v>
      </c>
      <c r="L349" s="84" t="b">
        <v>0</v>
      </c>
    </row>
    <row r="350" spans="1:12" x14ac:dyDescent="0.25">
      <c r="A350" s="84" t="s">
        <v>14244</v>
      </c>
      <c r="B350" s="84" t="s">
        <v>2917</v>
      </c>
      <c r="C350" s="84">
        <v>6</v>
      </c>
      <c r="D350" s="122">
        <v>8.2204413079262713E-4</v>
      </c>
      <c r="E350" s="122">
        <v>1.506115655321687</v>
      </c>
      <c r="F350" s="84" t="s">
        <v>15743</v>
      </c>
      <c r="G350" s="84" t="b">
        <v>0</v>
      </c>
      <c r="H350" s="84" t="b">
        <v>0</v>
      </c>
      <c r="I350" s="84" t="b">
        <v>0</v>
      </c>
      <c r="J350" s="84" t="b">
        <v>0</v>
      </c>
      <c r="K350" s="84" t="b">
        <v>0</v>
      </c>
      <c r="L350" s="84" t="b">
        <v>0</v>
      </c>
    </row>
    <row r="351" spans="1:12" x14ac:dyDescent="0.25">
      <c r="A351" s="84" t="s">
        <v>14523</v>
      </c>
      <c r="B351" s="84" t="s">
        <v>14418</v>
      </c>
      <c r="C351" s="84">
        <v>6</v>
      </c>
      <c r="D351" s="122">
        <v>8.8487402817215169E-4</v>
      </c>
      <c r="E351" s="122">
        <v>3.2902572693945182</v>
      </c>
      <c r="F351" s="84" t="s">
        <v>15743</v>
      </c>
      <c r="G351" s="84" t="b">
        <v>0</v>
      </c>
      <c r="H351" s="84" t="b">
        <v>0</v>
      </c>
      <c r="I351" s="84" t="b">
        <v>0</v>
      </c>
      <c r="J351" s="84" t="b">
        <v>0</v>
      </c>
      <c r="K351" s="84" t="b">
        <v>0</v>
      </c>
      <c r="L351" s="84" t="b">
        <v>0</v>
      </c>
    </row>
    <row r="352" spans="1:12" x14ac:dyDescent="0.25">
      <c r="A352" s="84" t="s">
        <v>731</v>
      </c>
      <c r="B352" s="84" t="s">
        <v>14446</v>
      </c>
      <c r="C352" s="84">
        <v>6</v>
      </c>
      <c r="D352" s="122">
        <v>8.2204413079262713E-4</v>
      </c>
      <c r="E352" s="122">
        <v>1.2387831664201123</v>
      </c>
      <c r="F352" s="84" t="s">
        <v>15743</v>
      </c>
      <c r="G352" s="84" t="b">
        <v>0</v>
      </c>
      <c r="H352" s="84" t="b">
        <v>0</v>
      </c>
      <c r="I352" s="84" t="b">
        <v>0</v>
      </c>
      <c r="J352" s="84" t="b">
        <v>0</v>
      </c>
      <c r="K352" s="84" t="b">
        <v>0</v>
      </c>
      <c r="L352" s="84" t="b">
        <v>0</v>
      </c>
    </row>
    <row r="353" spans="1:12" x14ac:dyDescent="0.25">
      <c r="A353" s="84" t="s">
        <v>2965</v>
      </c>
      <c r="B353" s="84" t="s">
        <v>14307</v>
      </c>
      <c r="C353" s="84">
        <v>6</v>
      </c>
      <c r="D353" s="122">
        <v>8.2204413079262713E-4</v>
      </c>
      <c r="E353" s="122">
        <v>2.2110760233468931</v>
      </c>
      <c r="F353" s="84" t="s">
        <v>15743</v>
      </c>
      <c r="G353" s="84" t="b">
        <v>0</v>
      </c>
      <c r="H353" s="84" t="b">
        <v>0</v>
      </c>
      <c r="I353" s="84" t="b">
        <v>0</v>
      </c>
      <c r="J353" s="84" t="b">
        <v>0</v>
      </c>
      <c r="K353" s="84" t="b">
        <v>0</v>
      </c>
      <c r="L353" s="84" t="b">
        <v>0</v>
      </c>
    </row>
    <row r="354" spans="1:12" x14ac:dyDescent="0.25">
      <c r="A354" s="84" t="s">
        <v>14307</v>
      </c>
      <c r="B354" s="84" t="s">
        <v>14240</v>
      </c>
      <c r="C354" s="84">
        <v>6</v>
      </c>
      <c r="D354" s="122">
        <v>8.2204413079262713E-4</v>
      </c>
      <c r="E354" s="122">
        <v>2.607886526877961</v>
      </c>
      <c r="F354" s="84" t="s">
        <v>15743</v>
      </c>
      <c r="G354" s="84" t="b">
        <v>0</v>
      </c>
      <c r="H354" s="84" t="b">
        <v>0</v>
      </c>
      <c r="I354" s="84" t="b">
        <v>0</v>
      </c>
      <c r="J354" s="84" t="b">
        <v>0</v>
      </c>
      <c r="K354" s="84" t="b">
        <v>0</v>
      </c>
      <c r="L354" s="84" t="b">
        <v>0</v>
      </c>
    </row>
    <row r="355" spans="1:12" x14ac:dyDescent="0.25">
      <c r="A355" s="84" t="s">
        <v>14240</v>
      </c>
      <c r="B355" s="84" t="s">
        <v>14528</v>
      </c>
      <c r="C355" s="84">
        <v>6</v>
      </c>
      <c r="D355" s="122">
        <v>8.2204413079262713E-4</v>
      </c>
      <c r="E355" s="122">
        <v>2.8711279616525425</v>
      </c>
      <c r="F355" s="84" t="s">
        <v>15743</v>
      </c>
      <c r="G355" s="84" t="b">
        <v>0</v>
      </c>
      <c r="H355" s="84" t="b">
        <v>0</v>
      </c>
      <c r="I355" s="84" t="b">
        <v>0</v>
      </c>
      <c r="J355" s="84" t="b">
        <v>0</v>
      </c>
      <c r="K355" s="84" t="b">
        <v>0</v>
      </c>
      <c r="L355" s="84" t="b">
        <v>0</v>
      </c>
    </row>
    <row r="356" spans="1:12" x14ac:dyDescent="0.25">
      <c r="A356" s="84" t="s">
        <v>14528</v>
      </c>
      <c r="B356" s="84" t="s">
        <v>14529</v>
      </c>
      <c r="C356" s="84">
        <v>6</v>
      </c>
      <c r="D356" s="122">
        <v>8.2204413079262713E-4</v>
      </c>
      <c r="E356" s="122">
        <v>3.4151960060028181</v>
      </c>
      <c r="F356" s="84" t="s">
        <v>15743</v>
      </c>
      <c r="G356" s="84" t="b">
        <v>0</v>
      </c>
      <c r="H356" s="84" t="b">
        <v>0</v>
      </c>
      <c r="I356" s="84" t="b">
        <v>0</v>
      </c>
      <c r="J356" s="84" t="b">
        <v>0</v>
      </c>
      <c r="K356" s="84" t="b">
        <v>0</v>
      </c>
      <c r="L356" s="84" t="b">
        <v>0</v>
      </c>
    </row>
    <row r="357" spans="1:12" x14ac:dyDescent="0.25">
      <c r="A357" s="84" t="s">
        <v>14529</v>
      </c>
      <c r="B357" s="84" t="s">
        <v>14461</v>
      </c>
      <c r="C357" s="84">
        <v>6</v>
      </c>
      <c r="D357" s="122">
        <v>8.2204413079262713E-4</v>
      </c>
      <c r="E357" s="122">
        <v>3.3482492163722046</v>
      </c>
      <c r="F357" s="84" t="s">
        <v>15743</v>
      </c>
      <c r="G357" s="84" t="b">
        <v>0</v>
      </c>
      <c r="H357" s="84" t="b">
        <v>0</v>
      </c>
      <c r="I357" s="84" t="b">
        <v>0</v>
      </c>
      <c r="J357" s="84" t="b">
        <v>0</v>
      </c>
      <c r="K357" s="84" t="b">
        <v>0</v>
      </c>
      <c r="L357" s="84" t="b">
        <v>0</v>
      </c>
    </row>
    <row r="358" spans="1:12" x14ac:dyDescent="0.25">
      <c r="A358" s="84" t="s">
        <v>14461</v>
      </c>
      <c r="B358" s="84" t="s">
        <v>14530</v>
      </c>
      <c r="C358" s="84">
        <v>6</v>
      </c>
      <c r="D358" s="122">
        <v>8.2204413079262713E-4</v>
      </c>
      <c r="E358" s="122">
        <v>3.3482492163722046</v>
      </c>
      <c r="F358" s="84" t="s">
        <v>15743</v>
      </c>
      <c r="G358" s="84" t="b">
        <v>0</v>
      </c>
      <c r="H358" s="84" t="b">
        <v>0</v>
      </c>
      <c r="I358" s="84" t="b">
        <v>0</v>
      </c>
      <c r="J358" s="84" t="b">
        <v>0</v>
      </c>
      <c r="K358" s="84" t="b">
        <v>0</v>
      </c>
      <c r="L358" s="84" t="b">
        <v>0</v>
      </c>
    </row>
    <row r="359" spans="1:12" x14ac:dyDescent="0.25">
      <c r="A359" s="84" t="s">
        <v>14530</v>
      </c>
      <c r="B359" s="84" t="s">
        <v>14531</v>
      </c>
      <c r="C359" s="84">
        <v>6</v>
      </c>
      <c r="D359" s="122">
        <v>8.2204413079262713E-4</v>
      </c>
      <c r="E359" s="122">
        <v>3.4151960060028181</v>
      </c>
      <c r="F359" s="84" t="s">
        <v>15743</v>
      </c>
      <c r="G359" s="84" t="b">
        <v>0</v>
      </c>
      <c r="H359" s="84" t="b">
        <v>0</v>
      </c>
      <c r="I359" s="84" t="b">
        <v>0</v>
      </c>
      <c r="J359" s="84" t="b">
        <v>0</v>
      </c>
      <c r="K359" s="84" t="b">
        <v>0</v>
      </c>
      <c r="L359" s="84" t="b">
        <v>0</v>
      </c>
    </row>
    <row r="360" spans="1:12" x14ac:dyDescent="0.25">
      <c r="A360" s="84" t="s">
        <v>14531</v>
      </c>
      <c r="B360" s="84" t="s">
        <v>14532</v>
      </c>
      <c r="C360" s="84">
        <v>6</v>
      </c>
      <c r="D360" s="122">
        <v>8.2204413079262713E-4</v>
      </c>
      <c r="E360" s="122">
        <v>3.4151960060028181</v>
      </c>
      <c r="F360" s="84" t="s">
        <v>15743</v>
      </c>
      <c r="G360" s="84" t="b">
        <v>0</v>
      </c>
      <c r="H360" s="84" t="b">
        <v>0</v>
      </c>
      <c r="I360" s="84" t="b">
        <v>0</v>
      </c>
      <c r="J360" s="84" t="b">
        <v>0</v>
      </c>
      <c r="K360" s="84" t="b">
        <v>0</v>
      </c>
      <c r="L360" s="84" t="b">
        <v>0</v>
      </c>
    </row>
    <row r="361" spans="1:12" x14ac:dyDescent="0.25">
      <c r="A361" s="84" t="s">
        <v>14532</v>
      </c>
      <c r="B361" s="84" t="s">
        <v>14240</v>
      </c>
      <c r="C361" s="84">
        <v>6</v>
      </c>
      <c r="D361" s="122">
        <v>8.2204413079262713E-4</v>
      </c>
      <c r="E361" s="122">
        <v>2.8711279616525425</v>
      </c>
      <c r="F361" s="84" t="s">
        <v>15743</v>
      </c>
      <c r="G361" s="84" t="b">
        <v>0</v>
      </c>
      <c r="H361" s="84" t="b">
        <v>0</v>
      </c>
      <c r="I361" s="84" t="b">
        <v>0</v>
      </c>
      <c r="J361" s="84" t="b">
        <v>0</v>
      </c>
      <c r="K361" s="84" t="b">
        <v>0</v>
      </c>
      <c r="L361" s="84" t="b">
        <v>0</v>
      </c>
    </row>
    <row r="362" spans="1:12" x14ac:dyDescent="0.25">
      <c r="A362" s="84" t="s">
        <v>14240</v>
      </c>
      <c r="B362" s="84" t="s">
        <v>14460</v>
      </c>
      <c r="C362" s="84">
        <v>6</v>
      </c>
      <c r="D362" s="122">
        <v>8.2204413079262713E-4</v>
      </c>
      <c r="E362" s="122">
        <v>2.8041811720219294</v>
      </c>
      <c r="F362" s="84" t="s">
        <v>15743</v>
      </c>
      <c r="G362" s="84" t="b">
        <v>0</v>
      </c>
      <c r="H362" s="84" t="b">
        <v>0</v>
      </c>
      <c r="I362" s="84" t="b">
        <v>0</v>
      </c>
      <c r="J362" s="84" t="b">
        <v>0</v>
      </c>
      <c r="K362" s="84" t="b">
        <v>0</v>
      </c>
      <c r="L362" s="84" t="b">
        <v>0</v>
      </c>
    </row>
    <row r="363" spans="1:12" x14ac:dyDescent="0.25">
      <c r="A363" s="84" t="s">
        <v>14460</v>
      </c>
      <c r="B363" s="84" t="s">
        <v>14394</v>
      </c>
      <c r="C363" s="84">
        <v>6</v>
      </c>
      <c r="D363" s="122">
        <v>8.2204413079262713E-4</v>
      </c>
      <c r="E363" s="122">
        <v>3.1721579573165237</v>
      </c>
      <c r="F363" s="84" t="s">
        <v>15743</v>
      </c>
      <c r="G363" s="84" t="b">
        <v>0</v>
      </c>
      <c r="H363" s="84" t="b">
        <v>0</v>
      </c>
      <c r="I363" s="84" t="b">
        <v>0</v>
      </c>
      <c r="J363" s="84" t="b">
        <v>0</v>
      </c>
      <c r="K363" s="84" t="b">
        <v>0</v>
      </c>
      <c r="L363" s="84" t="b">
        <v>0</v>
      </c>
    </row>
    <row r="364" spans="1:12" x14ac:dyDescent="0.25">
      <c r="A364" s="84" t="s">
        <v>303</v>
      </c>
      <c r="B364" s="84" t="s">
        <v>12364</v>
      </c>
      <c r="C364" s="84">
        <v>6</v>
      </c>
      <c r="D364" s="122">
        <v>8.2204413079262713E-4</v>
      </c>
      <c r="E364" s="122">
        <v>2.4009555668882077</v>
      </c>
      <c r="F364" s="84" t="s">
        <v>15743</v>
      </c>
      <c r="G364" s="84" t="b">
        <v>0</v>
      </c>
      <c r="H364" s="84" t="b">
        <v>0</v>
      </c>
      <c r="I364" s="84" t="b">
        <v>0</v>
      </c>
      <c r="J364" s="84" t="b">
        <v>0</v>
      </c>
      <c r="K364" s="84" t="b">
        <v>0</v>
      </c>
      <c r="L364" s="84" t="b">
        <v>0</v>
      </c>
    </row>
    <row r="365" spans="1:12" x14ac:dyDescent="0.25">
      <c r="A365" s="84" t="s">
        <v>14212</v>
      </c>
      <c r="B365" s="84" t="s">
        <v>14236</v>
      </c>
      <c r="C365" s="84">
        <v>6</v>
      </c>
      <c r="D365" s="122">
        <v>8.2204413079262713E-4</v>
      </c>
      <c r="E365" s="122">
        <v>2.1868812141372298</v>
      </c>
      <c r="F365" s="84" t="s">
        <v>15743</v>
      </c>
      <c r="G365" s="84" t="b">
        <v>1</v>
      </c>
      <c r="H365" s="84" t="b">
        <v>0</v>
      </c>
      <c r="I365" s="84" t="b">
        <v>0</v>
      </c>
      <c r="J365" s="84" t="b">
        <v>0</v>
      </c>
      <c r="K365" s="84" t="b">
        <v>0</v>
      </c>
      <c r="L365" s="84" t="b">
        <v>0</v>
      </c>
    </row>
    <row r="366" spans="1:12" x14ac:dyDescent="0.25">
      <c r="A366" s="84" t="s">
        <v>14269</v>
      </c>
      <c r="B366" s="84" t="s">
        <v>14396</v>
      </c>
      <c r="C366" s="84">
        <v>6</v>
      </c>
      <c r="D366" s="122">
        <v>8.2204413079262713E-4</v>
      </c>
      <c r="E366" s="122">
        <v>2.989227273730537</v>
      </c>
      <c r="F366" s="84" t="s">
        <v>15743</v>
      </c>
      <c r="G366" s="84" t="b">
        <v>0</v>
      </c>
      <c r="H366" s="84" t="b">
        <v>0</v>
      </c>
      <c r="I366" s="84" t="b">
        <v>0</v>
      </c>
      <c r="J366" s="84" t="b">
        <v>0</v>
      </c>
      <c r="K366" s="84" t="b">
        <v>0</v>
      </c>
      <c r="L366" s="84" t="b">
        <v>0</v>
      </c>
    </row>
    <row r="367" spans="1:12" x14ac:dyDescent="0.25">
      <c r="A367" s="84" t="s">
        <v>14324</v>
      </c>
      <c r="B367" s="84" t="s">
        <v>14266</v>
      </c>
      <c r="C367" s="84">
        <v>6</v>
      </c>
      <c r="D367" s="122">
        <v>8.2204413079262713E-4</v>
      </c>
      <c r="E367" s="122">
        <v>2.6618683393442066</v>
      </c>
      <c r="F367" s="84" t="s">
        <v>15743</v>
      </c>
      <c r="G367" s="84" t="b">
        <v>0</v>
      </c>
      <c r="H367" s="84" t="b">
        <v>0</v>
      </c>
      <c r="I367" s="84" t="b">
        <v>0</v>
      </c>
      <c r="J367" s="84" t="b">
        <v>0</v>
      </c>
      <c r="K367" s="84" t="b">
        <v>0</v>
      </c>
      <c r="L367" s="84" t="b">
        <v>0</v>
      </c>
    </row>
    <row r="368" spans="1:12" x14ac:dyDescent="0.25">
      <c r="A368" s="84" t="s">
        <v>14270</v>
      </c>
      <c r="B368" s="84" t="s">
        <v>2679</v>
      </c>
      <c r="C368" s="84">
        <v>6</v>
      </c>
      <c r="D368" s="122">
        <v>8.2204413079262713E-4</v>
      </c>
      <c r="E368" s="122">
        <v>1.3048869383510753</v>
      </c>
      <c r="F368" s="84" t="s">
        <v>15743</v>
      </c>
      <c r="G368" s="84" t="b">
        <v>0</v>
      </c>
      <c r="H368" s="84" t="b">
        <v>0</v>
      </c>
      <c r="I368" s="84" t="b">
        <v>0</v>
      </c>
      <c r="J368" s="84" t="b">
        <v>0</v>
      </c>
      <c r="K368" s="84" t="b">
        <v>0</v>
      </c>
      <c r="L368" s="84" t="b">
        <v>0</v>
      </c>
    </row>
    <row r="369" spans="1:12" x14ac:dyDescent="0.25">
      <c r="A369" s="84" t="s">
        <v>2788</v>
      </c>
      <c r="B369" s="84" t="s">
        <v>13332</v>
      </c>
      <c r="C369" s="84">
        <v>5</v>
      </c>
      <c r="D369" s="122">
        <v>7.0858020038924068E-4</v>
      </c>
      <c r="E369" s="122">
        <v>1.2014127066675138</v>
      </c>
      <c r="F369" s="84" t="s">
        <v>15743</v>
      </c>
      <c r="G369" s="84" t="b">
        <v>0</v>
      </c>
      <c r="H369" s="84" t="b">
        <v>0</v>
      </c>
      <c r="I369" s="84" t="b">
        <v>0</v>
      </c>
      <c r="J369" s="84" t="b">
        <v>0</v>
      </c>
      <c r="K369" s="84" t="b">
        <v>0</v>
      </c>
      <c r="L369" s="84" t="b">
        <v>0</v>
      </c>
    </row>
    <row r="370" spans="1:12" x14ac:dyDescent="0.25">
      <c r="A370" s="84" t="s">
        <v>12266</v>
      </c>
      <c r="B370" s="84" t="s">
        <v>2922</v>
      </c>
      <c r="C370" s="84">
        <v>5</v>
      </c>
      <c r="D370" s="122">
        <v>7.0858020038924068E-4</v>
      </c>
      <c r="E370" s="122">
        <v>0.59512597169049231</v>
      </c>
      <c r="F370" s="84" t="s">
        <v>15743</v>
      </c>
      <c r="G370" s="84" t="b">
        <v>0</v>
      </c>
      <c r="H370" s="84" t="b">
        <v>0</v>
      </c>
      <c r="I370" s="84" t="b">
        <v>0</v>
      </c>
      <c r="J370" s="84" t="b">
        <v>0</v>
      </c>
      <c r="K370" s="84" t="b">
        <v>0</v>
      </c>
      <c r="L370" s="84" t="b">
        <v>0</v>
      </c>
    </row>
    <row r="371" spans="1:12" x14ac:dyDescent="0.25">
      <c r="A371" s="84" t="s">
        <v>363</v>
      </c>
      <c r="B371" s="84" t="s">
        <v>14237</v>
      </c>
      <c r="C371" s="84">
        <v>5</v>
      </c>
      <c r="D371" s="122">
        <v>7.0858020038924068E-4</v>
      </c>
      <c r="E371" s="122">
        <v>2.9010911850299856</v>
      </c>
      <c r="F371" s="84" t="s">
        <v>15743</v>
      </c>
      <c r="G371" s="84" t="b">
        <v>0</v>
      </c>
      <c r="H371" s="84" t="b">
        <v>0</v>
      </c>
      <c r="I371" s="84" t="b">
        <v>0</v>
      </c>
      <c r="J371" s="84" t="b">
        <v>0</v>
      </c>
      <c r="K371" s="84" t="b">
        <v>0</v>
      </c>
      <c r="L371" s="84" t="b">
        <v>0</v>
      </c>
    </row>
    <row r="372" spans="1:12" x14ac:dyDescent="0.25">
      <c r="A372" s="84" t="s">
        <v>740</v>
      </c>
      <c r="B372" s="84" t="s">
        <v>14534</v>
      </c>
      <c r="C372" s="84">
        <v>5</v>
      </c>
      <c r="D372" s="122">
        <v>7.0858020038924068E-4</v>
      </c>
      <c r="E372" s="122">
        <v>2.1977120617889119</v>
      </c>
      <c r="F372" s="84" t="s">
        <v>15743</v>
      </c>
      <c r="G372" s="84" t="b">
        <v>0</v>
      </c>
      <c r="H372" s="84" t="b">
        <v>0</v>
      </c>
      <c r="I372" s="84" t="b">
        <v>0</v>
      </c>
      <c r="J372" s="84" t="b">
        <v>0</v>
      </c>
      <c r="K372" s="84" t="b">
        <v>0</v>
      </c>
      <c r="L372" s="84" t="b">
        <v>0</v>
      </c>
    </row>
    <row r="373" spans="1:12" x14ac:dyDescent="0.25">
      <c r="A373" s="84" t="s">
        <v>14218</v>
      </c>
      <c r="B373" s="84" t="s">
        <v>12280</v>
      </c>
      <c r="C373" s="84">
        <v>5</v>
      </c>
      <c r="D373" s="122">
        <v>7.0858020038924068E-4</v>
      </c>
      <c r="E373" s="122">
        <v>1.5121060190108744</v>
      </c>
      <c r="F373" s="84" t="s">
        <v>15743</v>
      </c>
      <c r="G373" s="84" t="b">
        <v>0</v>
      </c>
      <c r="H373" s="84" t="b">
        <v>0</v>
      </c>
      <c r="I373" s="84" t="b">
        <v>0</v>
      </c>
      <c r="J373" s="84" t="b">
        <v>0</v>
      </c>
      <c r="K373" s="84" t="b">
        <v>0</v>
      </c>
      <c r="L373" s="84" t="b">
        <v>0</v>
      </c>
    </row>
    <row r="374" spans="1:12" x14ac:dyDescent="0.25">
      <c r="A374" s="84" t="s">
        <v>14329</v>
      </c>
      <c r="B374" s="84" t="s">
        <v>12350</v>
      </c>
      <c r="C374" s="84">
        <v>5</v>
      </c>
      <c r="D374" s="122">
        <v>7.0858020038924068E-4</v>
      </c>
      <c r="E374" s="122">
        <v>1.4495240347827112</v>
      </c>
      <c r="F374" s="84" t="s">
        <v>15743</v>
      </c>
      <c r="G374" s="84" t="b">
        <v>0</v>
      </c>
      <c r="H374" s="84" t="b">
        <v>0</v>
      </c>
      <c r="I374" s="84" t="b">
        <v>0</v>
      </c>
      <c r="J374" s="84" t="b">
        <v>0</v>
      </c>
      <c r="K374" s="84" t="b">
        <v>0</v>
      </c>
      <c r="L374" s="84" t="b">
        <v>0</v>
      </c>
    </row>
    <row r="375" spans="1:12" x14ac:dyDescent="0.25">
      <c r="A375" s="84" t="s">
        <v>14199</v>
      </c>
      <c r="B375" s="84" t="s">
        <v>14252</v>
      </c>
      <c r="C375" s="84">
        <v>5</v>
      </c>
      <c r="D375" s="122">
        <v>7.0858020038924068E-4</v>
      </c>
      <c r="E375" s="122">
        <v>1.9806271019686192</v>
      </c>
      <c r="F375" s="84" t="s">
        <v>15743</v>
      </c>
      <c r="G375" s="84" t="b">
        <v>0</v>
      </c>
      <c r="H375" s="84" t="b">
        <v>0</v>
      </c>
      <c r="I375" s="84" t="b">
        <v>0</v>
      </c>
      <c r="J375" s="84" t="b">
        <v>0</v>
      </c>
      <c r="K375" s="84" t="b">
        <v>0</v>
      </c>
      <c r="L375" s="84" t="b">
        <v>0</v>
      </c>
    </row>
    <row r="376" spans="1:12" x14ac:dyDescent="0.25">
      <c r="A376" s="84" t="s">
        <v>12350</v>
      </c>
      <c r="B376" s="84" t="s">
        <v>14471</v>
      </c>
      <c r="C376" s="84">
        <v>5</v>
      </c>
      <c r="D376" s="122">
        <v>7.0858020038924068E-4</v>
      </c>
      <c r="E376" s="122">
        <v>1.6716862412743883</v>
      </c>
      <c r="F376" s="84" t="s">
        <v>15743</v>
      </c>
      <c r="G376" s="84" t="b">
        <v>0</v>
      </c>
      <c r="H376" s="84" t="b">
        <v>0</v>
      </c>
      <c r="I376" s="84" t="b">
        <v>0</v>
      </c>
      <c r="J376" s="84" t="b">
        <v>0</v>
      </c>
      <c r="K376" s="84" t="b">
        <v>0</v>
      </c>
      <c r="L376" s="84" t="b">
        <v>0</v>
      </c>
    </row>
    <row r="377" spans="1:12" x14ac:dyDescent="0.25">
      <c r="A377" s="84" t="s">
        <v>14471</v>
      </c>
      <c r="B377" s="84" t="s">
        <v>12280</v>
      </c>
      <c r="C377" s="84">
        <v>5</v>
      </c>
      <c r="D377" s="122">
        <v>7.0858020038924068E-4</v>
      </c>
      <c r="E377" s="122">
        <v>2.1318947772992685</v>
      </c>
      <c r="F377" s="84" t="s">
        <v>15743</v>
      </c>
      <c r="G377" s="84" t="b">
        <v>0</v>
      </c>
      <c r="H377" s="84" t="b">
        <v>0</v>
      </c>
      <c r="I377" s="84" t="b">
        <v>0</v>
      </c>
      <c r="J377" s="84" t="b">
        <v>0</v>
      </c>
      <c r="K377" s="84" t="b">
        <v>0</v>
      </c>
      <c r="L377" s="84" t="b">
        <v>0</v>
      </c>
    </row>
    <row r="378" spans="1:12" x14ac:dyDescent="0.25">
      <c r="A378" s="84" t="s">
        <v>12280</v>
      </c>
      <c r="B378" s="84" t="s">
        <v>14215</v>
      </c>
      <c r="C378" s="84">
        <v>5</v>
      </c>
      <c r="D378" s="122">
        <v>7.0858020038924068E-4</v>
      </c>
      <c r="E378" s="122">
        <v>1.4971656692179378</v>
      </c>
      <c r="F378" s="84" t="s">
        <v>15743</v>
      </c>
      <c r="G378" s="84" t="b">
        <v>0</v>
      </c>
      <c r="H378" s="84" t="b">
        <v>0</v>
      </c>
      <c r="I378" s="84" t="b">
        <v>0</v>
      </c>
      <c r="J378" s="84" t="b">
        <v>0</v>
      </c>
      <c r="K378" s="84" t="b">
        <v>0</v>
      </c>
      <c r="L378" s="84" t="b">
        <v>0</v>
      </c>
    </row>
    <row r="379" spans="1:12" x14ac:dyDescent="0.25">
      <c r="A379" s="84" t="s">
        <v>731</v>
      </c>
      <c r="B379" s="84" t="s">
        <v>748</v>
      </c>
      <c r="C379" s="84">
        <v>5</v>
      </c>
      <c r="D379" s="122">
        <v>7.0858020038924068E-4</v>
      </c>
      <c r="E379" s="122">
        <v>1.3057299560507256</v>
      </c>
      <c r="F379" s="84" t="s">
        <v>15743</v>
      </c>
      <c r="G379" s="84" t="b">
        <v>0</v>
      </c>
      <c r="H379" s="84" t="b">
        <v>0</v>
      </c>
      <c r="I379" s="84" t="b">
        <v>0</v>
      </c>
      <c r="J379" s="84" t="b">
        <v>0</v>
      </c>
      <c r="K379" s="84" t="b">
        <v>0</v>
      </c>
      <c r="L379" s="84" t="b">
        <v>0</v>
      </c>
    </row>
    <row r="380" spans="1:12" x14ac:dyDescent="0.25">
      <c r="A380" s="84" t="s">
        <v>2793</v>
      </c>
      <c r="B380" s="84" t="s">
        <v>2713</v>
      </c>
      <c r="C380" s="84">
        <v>5</v>
      </c>
      <c r="D380" s="122">
        <v>7.0858020038924068E-4</v>
      </c>
      <c r="E380" s="122">
        <v>0.89041055668159563</v>
      </c>
      <c r="F380" s="84" t="s">
        <v>15743</v>
      </c>
      <c r="G380" s="84" t="b">
        <v>0</v>
      </c>
      <c r="H380" s="84" t="b">
        <v>0</v>
      </c>
      <c r="I380" s="84" t="b">
        <v>0</v>
      </c>
      <c r="J380" s="84" t="b">
        <v>0</v>
      </c>
      <c r="K380" s="84" t="b">
        <v>0</v>
      </c>
      <c r="L380" s="84" t="b">
        <v>0</v>
      </c>
    </row>
    <row r="381" spans="1:12" x14ac:dyDescent="0.25">
      <c r="A381" s="84" t="s">
        <v>731</v>
      </c>
      <c r="B381" s="84" t="s">
        <v>14399</v>
      </c>
      <c r="C381" s="84">
        <v>5</v>
      </c>
      <c r="D381" s="122">
        <v>7.0858020038924068E-4</v>
      </c>
      <c r="E381" s="122">
        <v>1.1016099733948006</v>
      </c>
      <c r="F381" s="84" t="s">
        <v>15743</v>
      </c>
      <c r="G381" s="84" t="b">
        <v>0</v>
      </c>
      <c r="H381" s="84" t="b">
        <v>0</v>
      </c>
      <c r="I381" s="84" t="b">
        <v>0</v>
      </c>
      <c r="J381" s="84" t="b">
        <v>0</v>
      </c>
      <c r="K381" s="84" t="b">
        <v>0</v>
      </c>
      <c r="L381" s="84" t="b">
        <v>0</v>
      </c>
    </row>
    <row r="382" spans="1:12" x14ac:dyDescent="0.25">
      <c r="A382" s="84" t="s">
        <v>14399</v>
      </c>
      <c r="B382" s="84" t="s">
        <v>14218</v>
      </c>
      <c r="C382" s="84">
        <v>5</v>
      </c>
      <c r="D382" s="122">
        <v>7.0858020038924068E-4</v>
      </c>
      <c r="E382" s="122">
        <v>2.591287265058499</v>
      </c>
      <c r="F382" s="84" t="s">
        <v>15743</v>
      </c>
      <c r="G382" s="84" t="b">
        <v>0</v>
      </c>
      <c r="H382" s="84" t="b">
        <v>0</v>
      </c>
      <c r="I382" s="84" t="b">
        <v>0</v>
      </c>
      <c r="J382" s="84" t="b">
        <v>0</v>
      </c>
      <c r="K382" s="84" t="b">
        <v>0</v>
      </c>
      <c r="L382" s="84" t="b">
        <v>0</v>
      </c>
    </row>
    <row r="383" spans="1:12" x14ac:dyDescent="0.25">
      <c r="A383" s="84" t="s">
        <v>14218</v>
      </c>
      <c r="B383" s="84" t="s">
        <v>14316</v>
      </c>
      <c r="C383" s="84">
        <v>5</v>
      </c>
      <c r="D383" s="122">
        <v>7.0858020038924068E-4</v>
      </c>
      <c r="E383" s="122">
        <v>2.4529845668922179</v>
      </c>
      <c r="F383" s="84" t="s">
        <v>15743</v>
      </c>
      <c r="G383" s="84" t="b">
        <v>0</v>
      </c>
      <c r="H383" s="84" t="b">
        <v>0</v>
      </c>
      <c r="I383" s="84" t="b">
        <v>0</v>
      </c>
      <c r="J383" s="84" t="b">
        <v>1</v>
      </c>
      <c r="K383" s="84" t="b">
        <v>0</v>
      </c>
      <c r="L383" s="84" t="b">
        <v>0</v>
      </c>
    </row>
    <row r="384" spans="1:12" x14ac:dyDescent="0.25">
      <c r="A384" s="84" t="s">
        <v>12280</v>
      </c>
      <c r="B384" s="84" t="s">
        <v>14479</v>
      </c>
      <c r="C384" s="84">
        <v>5</v>
      </c>
      <c r="D384" s="122">
        <v>7.0858020038924068E-4</v>
      </c>
      <c r="E384" s="122">
        <v>2.1503781829932813</v>
      </c>
      <c r="F384" s="84" t="s">
        <v>15743</v>
      </c>
      <c r="G384" s="84" t="b">
        <v>0</v>
      </c>
      <c r="H384" s="84" t="b">
        <v>0</v>
      </c>
      <c r="I384" s="84" t="b">
        <v>0</v>
      </c>
      <c r="J384" s="84" t="b">
        <v>0</v>
      </c>
      <c r="K384" s="84" t="b">
        <v>0</v>
      </c>
      <c r="L384" s="84" t="b">
        <v>0</v>
      </c>
    </row>
    <row r="385" spans="1:12" x14ac:dyDescent="0.25">
      <c r="A385" s="84" t="s">
        <v>14479</v>
      </c>
      <c r="B385" s="84" t="s">
        <v>14480</v>
      </c>
      <c r="C385" s="84">
        <v>5</v>
      </c>
      <c r="D385" s="122">
        <v>7.0858020038924068E-4</v>
      </c>
      <c r="E385" s="122">
        <v>3.336014759955193</v>
      </c>
      <c r="F385" s="84" t="s">
        <v>15743</v>
      </c>
      <c r="G385" s="84" t="b">
        <v>0</v>
      </c>
      <c r="H385" s="84" t="b">
        <v>0</v>
      </c>
      <c r="I385" s="84" t="b">
        <v>0</v>
      </c>
      <c r="J385" s="84" t="b">
        <v>0</v>
      </c>
      <c r="K385" s="84" t="b">
        <v>0</v>
      </c>
      <c r="L385" s="84" t="b">
        <v>0</v>
      </c>
    </row>
    <row r="386" spans="1:12" x14ac:dyDescent="0.25">
      <c r="A386" s="84" t="s">
        <v>14480</v>
      </c>
      <c r="B386" s="84" t="s">
        <v>14294</v>
      </c>
      <c r="C386" s="84">
        <v>5</v>
      </c>
      <c r="D386" s="122">
        <v>7.0858020038924068E-4</v>
      </c>
      <c r="E386" s="122">
        <v>3.0002226580319999</v>
      </c>
      <c r="F386" s="84" t="s">
        <v>15743</v>
      </c>
      <c r="G386" s="84" t="b">
        <v>0</v>
      </c>
      <c r="H386" s="84" t="b">
        <v>0</v>
      </c>
      <c r="I386" s="84" t="b">
        <v>0</v>
      </c>
      <c r="J386" s="84" t="b">
        <v>0</v>
      </c>
      <c r="K386" s="84" t="b">
        <v>0</v>
      </c>
      <c r="L386" s="84" t="b">
        <v>0</v>
      </c>
    </row>
    <row r="387" spans="1:12" x14ac:dyDescent="0.25">
      <c r="A387" s="84" t="s">
        <v>14482</v>
      </c>
      <c r="B387" s="84" t="s">
        <v>731</v>
      </c>
      <c r="C387" s="84">
        <v>5</v>
      </c>
      <c r="D387" s="122">
        <v>7.0858020038924068E-4</v>
      </c>
      <c r="E387" s="122">
        <v>1.1359854934014229</v>
      </c>
      <c r="F387" s="84" t="s">
        <v>15743</v>
      </c>
      <c r="G387" s="84" t="b">
        <v>0</v>
      </c>
      <c r="H387" s="84" t="b">
        <v>0</v>
      </c>
      <c r="I387" s="84" t="b">
        <v>0</v>
      </c>
      <c r="J387" s="84" t="b">
        <v>0</v>
      </c>
      <c r="K387" s="84" t="b">
        <v>0</v>
      </c>
      <c r="L387" s="84" t="b">
        <v>0</v>
      </c>
    </row>
    <row r="388" spans="1:12" x14ac:dyDescent="0.25">
      <c r="A388" s="84" t="s">
        <v>754</v>
      </c>
      <c r="B388" s="84" t="s">
        <v>2803</v>
      </c>
      <c r="C388" s="84">
        <v>5</v>
      </c>
      <c r="D388" s="122">
        <v>7.0858020038924068E-4</v>
      </c>
      <c r="E388" s="122">
        <v>0.22010853324221241</v>
      </c>
      <c r="F388" s="84" t="s">
        <v>15743</v>
      </c>
      <c r="G388" s="84" t="b">
        <v>0</v>
      </c>
      <c r="H388" s="84" t="b">
        <v>0</v>
      </c>
      <c r="I388" s="84" t="b">
        <v>0</v>
      </c>
      <c r="J388" s="84" t="b">
        <v>0</v>
      </c>
      <c r="K388" s="84" t="b">
        <v>0</v>
      </c>
      <c r="L388" s="84" t="b">
        <v>0</v>
      </c>
    </row>
    <row r="389" spans="1:12" x14ac:dyDescent="0.25">
      <c r="A389" s="84" t="s">
        <v>14550</v>
      </c>
      <c r="B389" s="84" t="s">
        <v>14432</v>
      </c>
      <c r="C389" s="84">
        <v>5</v>
      </c>
      <c r="D389" s="122">
        <v>7.0858020038924068E-4</v>
      </c>
      <c r="E389" s="122">
        <v>3.3482492163722046</v>
      </c>
      <c r="F389" s="84" t="s">
        <v>15743</v>
      </c>
      <c r="G389" s="84" t="b">
        <v>0</v>
      </c>
      <c r="H389" s="84" t="b">
        <v>0</v>
      </c>
      <c r="I389" s="84" t="b">
        <v>0</v>
      </c>
      <c r="J389" s="84" t="b">
        <v>0</v>
      </c>
      <c r="K389" s="84" t="b">
        <v>1</v>
      </c>
      <c r="L389" s="84" t="b">
        <v>0</v>
      </c>
    </row>
    <row r="390" spans="1:12" x14ac:dyDescent="0.25">
      <c r="A390" s="84" t="s">
        <v>14432</v>
      </c>
      <c r="B390" s="84" t="s">
        <v>2803</v>
      </c>
      <c r="C390" s="84">
        <v>5</v>
      </c>
      <c r="D390" s="122">
        <v>7.0858020038924068E-4</v>
      </c>
      <c r="E390" s="122">
        <v>1.5393633490123926</v>
      </c>
      <c r="F390" s="84" t="s">
        <v>15743</v>
      </c>
      <c r="G390" s="84" t="b">
        <v>0</v>
      </c>
      <c r="H390" s="84" t="b">
        <v>1</v>
      </c>
      <c r="I390" s="84" t="b">
        <v>0</v>
      </c>
      <c r="J390" s="84" t="b">
        <v>0</v>
      </c>
      <c r="K390" s="84" t="b">
        <v>0</v>
      </c>
      <c r="L390" s="84" t="b">
        <v>0</v>
      </c>
    </row>
    <row r="391" spans="1:12" x14ac:dyDescent="0.25">
      <c r="A391" s="84" t="s">
        <v>2803</v>
      </c>
      <c r="B391" s="84" t="s">
        <v>14551</v>
      </c>
      <c r="C391" s="84">
        <v>5</v>
      </c>
      <c r="D391" s="122">
        <v>7.0858020038924068E-4</v>
      </c>
      <c r="E391" s="122">
        <v>1.690920136402029</v>
      </c>
      <c r="F391" s="84" t="s">
        <v>15743</v>
      </c>
      <c r="G391" s="84" t="b">
        <v>0</v>
      </c>
      <c r="H391" s="84" t="b">
        <v>0</v>
      </c>
      <c r="I391" s="84" t="b">
        <v>0</v>
      </c>
      <c r="J391" s="84" t="b">
        <v>0</v>
      </c>
      <c r="K391" s="84" t="b">
        <v>0</v>
      </c>
      <c r="L391" s="84" t="b">
        <v>0</v>
      </c>
    </row>
    <row r="392" spans="1:12" x14ac:dyDescent="0.25">
      <c r="A392" s="84" t="s">
        <v>14551</v>
      </c>
      <c r="B392" s="84" t="s">
        <v>683</v>
      </c>
      <c r="C392" s="84">
        <v>5</v>
      </c>
      <c r="D392" s="122">
        <v>7.0858020038924068E-4</v>
      </c>
      <c r="E392" s="122">
        <v>2.2156236510976139</v>
      </c>
      <c r="F392" s="84" t="s">
        <v>15743</v>
      </c>
      <c r="G392" s="84" t="b">
        <v>0</v>
      </c>
      <c r="H392" s="84" t="b">
        <v>0</v>
      </c>
      <c r="I392" s="84" t="b">
        <v>0</v>
      </c>
      <c r="J392" s="84" t="b">
        <v>0</v>
      </c>
      <c r="K392" s="84" t="b">
        <v>0</v>
      </c>
      <c r="L392" s="84" t="b">
        <v>0</v>
      </c>
    </row>
    <row r="393" spans="1:12" x14ac:dyDescent="0.25">
      <c r="A393" s="84" t="s">
        <v>2931</v>
      </c>
      <c r="B393" s="84" t="s">
        <v>12268</v>
      </c>
      <c r="C393" s="84">
        <v>5</v>
      </c>
      <c r="D393" s="122">
        <v>7.0858020038924068E-4</v>
      </c>
      <c r="E393" s="122">
        <v>1.4832298912746453</v>
      </c>
      <c r="F393" s="84" t="s">
        <v>15743</v>
      </c>
      <c r="G393" s="84" t="b">
        <v>0</v>
      </c>
      <c r="H393" s="84" t="b">
        <v>0</v>
      </c>
      <c r="I393" s="84" t="b">
        <v>0</v>
      </c>
      <c r="J393" s="84" t="b">
        <v>0</v>
      </c>
      <c r="K393" s="84" t="b">
        <v>0</v>
      </c>
      <c r="L393" s="84" t="b">
        <v>0</v>
      </c>
    </row>
    <row r="394" spans="1:12" x14ac:dyDescent="0.25">
      <c r="A394" s="84" t="s">
        <v>12290</v>
      </c>
      <c r="B394" s="84" t="s">
        <v>14402</v>
      </c>
      <c r="C394" s="84">
        <v>5</v>
      </c>
      <c r="D394" s="122">
        <v>7.0858020038924068E-4</v>
      </c>
      <c r="E394" s="122">
        <v>2.6274994377129439</v>
      </c>
      <c r="F394" s="84" t="s">
        <v>15743</v>
      </c>
      <c r="G394" s="84" t="b">
        <v>0</v>
      </c>
      <c r="H394" s="84" t="b">
        <v>0</v>
      </c>
      <c r="I394" s="84" t="b">
        <v>0</v>
      </c>
      <c r="J394" s="84" t="b">
        <v>0</v>
      </c>
      <c r="K394" s="84" t="b">
        <v>0</v>
      </c>
      <c r="L394" s="84" t="b">
        <v>0</v>
      </c>
    </row>
    <row r="395" spans="1:12" x14ac:dyDescent="0.25">
      <c r="A395" s="84" t="s">
        <v>12260</v>
      </c>
      <c r="B395" s="84" t="s">
        <v>2713</v>
      </c>
      <c r="C395" s="84">
        <v>5</v>
      </c>
      <c r="D395" s="122">
        <v>7.0858020038924068E-4</v>
      </c>
      <c r="E395" s="122">
        <v>0.89852844690377509</v>
      </c>
      <c r="F395" s="84" t="s">
        <v>15743</v>
      </c>
      <c r="G395" s="84" t="b">
        <v>0</v>
      </c>
      <c r="H395" s="84" t="b">
        <v>0</v>
      </c>
      <c r="I395" s="84" t="b">
        <v>0</v>
      </c>
      <c r="J395" s="84" t="b">
        <v>0</v>
      </c>
      <c r="K395" s="84" t="b">
        <v>0</v>
      </c>
      <c r="L395" s="84" t="b">
        <v>0</v>
      </c>
    </row>
    <row r="396" spans="1:12" x14ac:dyDescent="0.25">
      <c r="A396" s="84" t="s">
        <v>2713</v>
      </c>
      <c r="B396" s="84" t="s">
        <v>2965</v>
      </c>
      <c r="C396" s="84">
        <v>5</v>
      </c>
      <c r="D396" s="122">
        <v>7.0858020038924068E-4</v>
      </c>
      <c r="E396" s="122">
        <v>1.2572358247116073</v>
      </c>
      <c r="F396" s="84" t="s">
        <v>15743</v>
      </c>
      <c r="G396" s="84" t="b">
        <v>0</v>
      </c>
      <c r="H396" s="84" t="b">
        <v>0</v>
      </c>
      <c r="I396" s="84" t="b">
        <v>0</v>
      </c>
      <c r="J396" s="84" t="b">
        <v>0</v>
      </c>
      <c r="K396" s="84" t="b">
        <v>0</v>
      </c>
      <c r="L396" s="84" t="b">
        <v>0</v>
      </c>
    </row>
    <row r="397" spans="1:12" x14ac:dyDescent="0.25">
      <c r="A397" s="84" t="s">
        <v>2788</v>
      </c>
      <c r="B397" s="84" t="s">
        <v>14362</v>
      </c>
      <c r="C397" s="84">
        <v>5</v>
      </c>
      <c r="D397" s="122">
        <v>7.0858020038924068E-4</v>
      </c>
      <c r="E397" s="122">
        <v>1.2805939527151387</v>
      </c>
      <c r="F397" s="84" t="s">
        <v>15743</v>
      </c>
      <c r="G397" s="84" t="b">
        <v>0</v>
      </c>
      <c r="H397" s="84" t="b">
        <v>0</v>
      </c>
      <c r="I397" s="84" t="b">
        <v>0</v>
      </c>
      <c r="J397" s="84" t="b">
        <v>0</v>
      </c>
      <c r="K397" s="84" t="b">
        <v>0</v>
      </c>
      <c r="L397" s="84" t="b">
        <v>0</v>
      </c>
    </row>
    <row r="398" spans="1:12" x14ac:dyDescent="0.25">
      <c r="A398" s="84" t="s">
        <v>14362</v>
      </c>
      <c r="B398" s="84" t="s">
        <v>12296</v>
      </c>
      <c r="C398" s="84">
        <v>5</v>
      </c>
      <c r="D398" s="122">
        <v>7.0858020038924068E-4</v>
      </c>
      <c r="E398" s="122">
        <v>1.8588935052355307</v>
      </c>
      <c r="F398" s="84" t="s">
        <v>15743</v>
      </c>
      <c r="G398" s="84" t="b">
        <v>0</v>
      </c>
      <c r="H398" s="84" t="b">
        <v>0</v>
      </c>
      <c r="I398" s="84" t="b">
        <v>0</v>
      </c>
      <c r="J398" s="84" t="b">
        <v>0</v>
      </c>
      <c r="K398" s="84" t="b">
        <v>0</v>
      </c>
      <c r="L398" s="84" t="b">
        <v>0</v>
      </c>
    </row>
    <row r="399" spans="1:12" x14ac:dyDescent="0.25">
      <c r="A399" s="84" t="s">
        <v>12296</v>
      </c>
      <c r="B399" s="84" t="s">
        <v>14435</v>
      </c>
      <c r="C399" s="84">
        <v>5</v>
      </c>
      <c r="D399" s="122">
        <v>7.0858020038924068E-4</v>
      </c>
      <c r="E399" s="122">
        <v>1.9168854522132175</v>
      </c>
      <c r="F399" s="84" t="s">
        <v>15743</v>
      </c>
      <c r="G399" s="84" t="b">
        <v>0</v>
      </c>
      <c r="H399" s="84" t="b">
        <v>0</v>
      </c>
      <c r="I399" s="84" t="b">
        <v>0</v>
      </c>
      <c r="J399" s="84" t="b">
        <v>0</v>
      </c>
      <c r="K399" s="84" t="b">
        <v>0</v>
      </c>
      <c r="L399" s="84" t="b">
        <v>0</v>
      </c>
    </row>
    <row r="400" spans="1:12" x14ac:dyDescent="0.25">
      <c r="A400" s="84" t="s">
        <v>14435</v>
      </c>
      <c r="B400" s="84" t="s">
        <v>14561</v>
      </c>
      <c r="C400" s="84">
        <v>5</v>
      </c>
      <c r="D400" s="122">
        <v>7.0858020038924068E-4</v>
      </c>
      <c r="E400" s="122">
        <v>3.3482492163722046</v>
      </c>
      <c r="F400" s="84" t="s">
        <v>15743</v>
      </c>
      <c r="G400" s="84" t="b">
        <v>0</v>
      </c>
      <c r="H400" s="84" t="b">
        <v>0</v>
      </c>
      <c r="I400" s="84" t="b">
        <v>0</v>
      </c>
      <c r="J400" s="84" t="b">
        <v>1</v>
      </c>
      <c r="K400" s="84" t="b">
        <v>0</v>
      </c>
      <c r="L400" s="84" t="b">
        <v>0</v>
      </c>
    </row>
    <row r="401" spans="1:12" x14ac:dyDescent="0.25">
      <c r="A401" s="84" t="s">
        <v>14561</v>
      </c>
      <c r="B401" s="84" t="s">
        <v>14341</v>
      </c>
      <c r="C401" s="84">
        <v>5</v>
      </c>
      <c r="D401" s="122">
        <v>7.0858020038924068E-4</v>
      </c>
      <c r="E401" s="122">
        <v>3.1519545712282366</v>
      </c>
      <c r="F401" s="84" t="s">
        <v>15743</v>
      </c>
      <c r="G401" s="84" t="b">
        <v>1</v>
      </c>
      <c r="H401" s="84" t="b">
        <v>0</v>
      </c>
      <c r="I401" s="84" t="b">
        <v>0</v>
      </c>
      <c r="J401" s="84" t="b">
        <v>0</v>
      </c>
      <c r="K401" s="84" t="b">
        <v>0</v>
      </c>
      <c r="L401" s="84" t="b">
        <v>0</v>
      </c>
    </row>
    <row r="402" spans="1:12" x14ac:dyDescent="0.25">
      <c r="A402" s="84" t="s">
        <v>14341</v>
      </c>
      <c r="B402" s="84" t="s">
        <v>14199</v>
      </c>
      <c r="C402" s="84">
        <v>5</v>
      </c>
      <c r="D402" s="122">
        <v>7.0858020038924068E-4</v>
      </c>
      <c r="E402" s="122">
        <v>2.1349212319294564</v>
      </c>
      <c r="F402" s="84" t="s">
        <v>15743</v>
      </c>
      <c r="G402" s="84" t="b">
        <v>0</v>
      </c>
      <c r="H402" s="84" t="b">
        <v>0</v>
      </c>
      <c r="I402" s="84" t="b">
        <v>0</v>
      </c>
      <c r="J402" s="84" t="b">
        <v>0</v>
      </c>
      <c r="K402" s="84" t="b">
        <v>0</v>
      </c>
      <c r="L402" s="84" t="b">
        <v>0</v>
      </c>
    </row>
    <row r="403" spans="1:12" x14ac:dyDescent="0.25">
      <c r="A403" s="84" t="s">
        <v>14199</v>
      </c>
      <c r="B403" s="84" t="s">
        <v>970</v>
      </c>
      <c r="C403" s="84">
        <v>5</v>
      </c>
      <c r="D403" s="122">
        <v>7.0858020038924068E-4</v>
      </c>
      <c r="E403" s="122">
        <v>1.8131360146748556</v>
      </c>
      <c r="F403" s="84" t="s">
        <v>15743</v>
      </c>
      <c r="G403" s="84" t="b">
        <v>0</v>
      </c>
      <c r="H403" s="84" t="b">
        <v>0</v>
      </c>
      <c r="I403" s="84" t="b">
        <v>0</v>
      </c>
      <c r="J403" s="84" t="b">
        <v>0</v>
      </c>
      <c r="K403" s="84" t="b">
        <v>0</v>
      </c>
      <c r="L403" s="84" t="b">
        <v>0</v>
      </c>
    </row>
    <row r="404" spans="1:12" x14ac:dyDescent="0.25">
      <c r="A404" s="84" t="s">
        <v>2803</v>
      </c>
      <c r="B404" s="84" t="s">
        <v>2999</v>
      </c>
      <c r="C404" s="84">
        <v>5</v>
      </c>
      <c r="D404" s="122">
        <v>7.0858020038924068E-4</v>
      </c>
      <c r="E404" s="122">
        <v>0.65749638091507934</v>
      </c>
      <c r="F404" s="84" t="s">
        <v>15743</v>
      </c>
      <c r="G404" s="84" t="b">
        <v>0</v>
      </c>
      <c r="H404" s="84" t="b">
        <v>0</v>
      </c>
      <c r="I404" s="84" t="b">
        <v>0</v>
      </c>
      <c r="J404" s="84" t="b">
        <v>0</v>
      </c>
      <c r="K404" s="84" t="b">
        <v>0</v>
      </c>
      <c r="L404" s="84" t="b">
        <v>0</v>
      </c>
    </row>
    <row r="405" spans="1:12" x14ac:dyDescent="0.25">
      <c r="A405" s="84" t="s">
        <v>740</v>
      </c>
      <c r="B405" s="84" t="s">
        <v>12367</v>
      </c>
      <c r="C405" s="84">
        <v>5</v>
      </c>
      <c r="D405" s="122">
        <v>7.0858020038924068E-4</v>
      </c>
      <c r="E405" s="122">
        <v>1.419560811405268</v>
      </c>
      <c r="F405" s="84" t="s">
        <v>15743</v>
      </c>
      <c r="G405" s="84" t="b">
        <v>0</v>
      </c>
      <c r="H405" s="84" t="b">
        <v>0</v>
      </c>
      <c r="I405" s="84" t="b">
        <v>0</v>
      </c>
      <c r="J405" s="84" t="b">
        <v>0</v>
      </c>
      <c r="K405" s="84" t="b">
        <v>0</v>
      </c>
      <c r="L405" s="84" t="b">
        <v>0</v>
      </c>
    </row>
    <row r="406" spans="1:12" x14ac:dyDescent="0.25">
      <c r="A406" s="84" t="s">
        <v>740</v>
      </c>
      <c r="B406" s="84" t="s">
        <v>14318</v>
      </c>
      <c r="C406" s="84">
        <v>5</v>
      </c>
      <c r="D406" s="122">
        <v>7.0858020038924068E-4</v>
      </c>
      <c r="E406" s="122">
        <v>1.9935920791329869</v>
      </c>
      <c r="F406" s="84" t="s">
        <v>15743</v>
      </c>
      <c r="G406" s="84" t="b">
        <v>0</v>
      </c>
      <c r="H406" s="84" t="b">
        <v>0</v>
      </c>
      <c r="I406" s="84" t="b">
        <v>0</v>
      </c>
      <c r="J406" s="84" t="b">
        <v>0</v>
      </c>
      <c r="K406" s="84" t="b">
        <v>0</v>
      </c>
      <c r="L406" s="84" t="b">
        <v>0</v>
      </c>
    </row>
    <row r="407" spans="1:12" x14ac:dyDescent="0.25">
      <c r="A407" s="84" t="s">
        <v>14334</v>
      </c>
      <c r="B407" s="84" t="s">
        <v>14240</v>
      </c>
      <c r="C407" s="84">
        <v>5</v>
      </c>
      <c r="D407" s="122">
        <v>7.0858020038924068E-4</v>
      </c>
      <c r="E407" s="122">
        <v>2.5287052808303363</v>
      </c>
      <c r="F407" s="84" t="s">
        <v>15743</v>
      </c>
      <c r="G407" s="84" t="b">
        <v>0</v>
      </c>
      <c r="H407" s="84" t="b">
        <v>0</v>
      </c>
      <c r="I407" s="84" t="b">
        <v>0</v>
      </c>
      <c r="J407" s="84" t="b">
        <v>0</v>
      </c>
      <c r="K407" s="84" t="b">
        <v>0</v>
      </c>
      <c r="L407" s="84" t="b">
        <v>0</v>
      </c>
    </row>
    <row r="408" spans="1:12" x14ac:dyDescent="0.25">
      <c r="A408" s="84" t="s">
        <v>14492</v>
      </c>
      <c r="B408" s="84" t="s">
        <v>14438</v>
      </c>
      <c r="C408" s="84">
        <v>5</v>
      </c>
      <c r="D408" s="122">
        <v>7.0858020038924068E-4</v>
      </c>
      <c r="E408" s="122">
        <v>3.26906797032458</v>
      </c>
      <c r="F408" s="84" t="s">
        <v>15743</v>
      </c>
      <c r="G408" s="84" t="b">
        <v>0</v>
      </c>
      <c r="H408" s="84" t="b">
        <v>0</v>
      </c>
      <c r="I408" s="84" t="b">
        <v>0</v>
      </c>
      <c r="J408" s="84" t="b">
        <v>0</v>
      </c>
      <c r="K408" s="84" t="b">
        <v>0</v>
      </c>
      <c r="L408" s="84" t="b">
        <v>0</v>
      </c>
    </row>
    <row r="409" spans="1:12" x14ac:dyDescent="0.25">
      <c r="A409" s="84" t="s">
        <v>14438</v>
      </c>
      <c r="B409" s="84" t="s">
        <v>14379</v>
      </c>
      <c r="C409" s="84">
        <v>5</v>
      </c>
      <c r="D409" s="122">
        <v>7.0858020038924068E-4</v>
      </c>
      <c r="E409" s="122">
        <v>3.0929767112688986</v>
      </c>
      <c r="F409" s="84" t="s">
        <v>15743</v>
      </c>
      <c r="G409" s="84" t="b">
        <v>0</v>
      </c>
      <c r="H409" s="84" t="b">
        <v>0</v>
      </c>
      <c r="I409" s="84" t="b">
        <v>0</v>
      </c>
      <c r="J409" s="84" t="b">
        <v>0</v>
      </c>
      <c r="K409" s="84" t="b">
        <v>0</v>
      </c>
      <c r="L409" s="84" t="b">
        <v>0</v>
      </c>
    </row>
    <row r="410" spans="1:12" x14ac:dyDescent="0.25">
      <c r="A410" s="84" t="s">
        <v>14379</v>
      </c>
      <c r="B410" s="84" t="s">
        <v>12259</v>
      </c>
      <c r="C410" s="84">
        <v>5</v>
      </c>
      <c r="D410" s="122">
        <v>7.0858020038924068E-4</v>
      </c>
      <c r="E410" s="122">
        <v>1.8849963077997358</v>
      </c>
      <c r="F410" s="84" t="s">
        <v>15743</v>
      </c>
      <c r="G410" s="84" t="b">
        <v>0</v>
      </c>
      <c r="H410" s="84" t="b">
        <v>0</v>
      </c>
      <c r="I410" s="84" t="b">
        <v>0</v>
      </c>
      <c r="J410" s="84" t="b">
        <v>0</v>
      </c>
      <c r="K410" s="84" t="b">
        <v>0</v>
      </c>
      <c r="L410" s="84" t="b">
        <v>0</v>
      </c>
    </row>
    <row r="411" spans="1:12" x14ac:dyDescent="0.25">
      <c r="A411" s="84" t="s">
        <v>12259</v>
      </c>
      <c r="B411" s="84" t="s">
        <v>14493</v>
      </c>
      <c r="C411" s="84">
        <v>5</v>
      </c>
      <c r="D411" s="122">
        <v>7.0858020038924068E-4</v>
      </c>
      <c r="E411" s="122">
        <v>2.0610875668554169</v>
      </c>
      <c r="F411" s="84" t="s">
        <v>15743</v>
      </c>
      <c r="G411" s="84" t="b">
        <v>0</v>
      </c>
      <c r="H411" s="84" t="b">
        <v>0</v>
      </c>
      <c r="I411" s="84" t="b">
        <v>0</v>
      </c>
      <c r="J411" s="84" t="b">
        <v>0</v>
      </c>
      <c r="K411" s="84" t="b">
        <v>0</v>
      </c>
      <c r="L411" s="84" t="b">
        <v>0</v>
      </c>
    </row>
    <row r="412" spans="1:12" x14ac:dyDescent="0.25">
      <c r="A412" s="84" t="s">
        <v>14493</v>
      </c>
      <c r="B412" s="84" t="s">
        <v>731</v>
      </c>
      <c r="C412" s="84">
        <v>5</v>
      </c>
      <c r="D412" s="122">
        <v>7.0858020038924068E-4</v>
      </c>
      <c r="E412" s="122">
        <v>1.1359854934014229</v>
      </c>
      <c r="F412" s="84" t="s">
        <v>15743</v>
      </c>
      <c r="G412" s="84" t="b">
        <v>0</v>
      </c>
      <c r="H412" s="84" t="b">
        <v>0</v>
      </c>
      <c r="I412" s="84" t="b">
        <v>0</v>
      </c>
      <c r="J412" s="84" t="b">
        <v>0</v>
      </c>
      <c r="K412" s="84" t="b">
        <v>0</v>
      </c>
      <c r="L412" s="84" t="b">
        <v>0</v>
      </c>
    </row>
    <row r="413" spans="1:12" x14ac:dyDescent="0.25">
      <c r="A413" s="84" t="s">
        <v>731</v>
      </c>
      <c r="B413" s="84" t="s">
        <v>14564</v>
      </c>
      <c r="C413" s="84">
        <v>5</v>
      </c>
      <c r="D413" s="122">
        <v>7.0858020038924068E-4</v>
      </c>
      <c r="E413" s="122">
        <v>1.3057299560507256</v>
      </c>
      <c r="F413" s="84" t="s">
        <v>15743</v>
      </c>
      <c r="G413" s="84" t="b">
        <v>0</v>
      </c>
      <c r="H413" s="84" t="b">
        <v>0</v>
      </c>
      <c r="I413" s="84" t="b">
        <v>0</v>
      </c>
      <c r="J413" s="84" t="b">
        <v>0</v>
      </c>
      <c r="K413" s="84" t="b">
        <v>0</v>
      </c>
      <c r="L413" s="84" t="b">
        <v>0</v>
      </c>
    </row>
    <row r="414" spans="1:12" x14ac:dyDescent="0.25">
      <c r="A414" s="84" t="s">
        <v>14568</v>
      </c>
      <c r="B414" s="84" t="s">
        <v>14365</v>
      </c>
      <c r="C414" s="84">
        <v>5</v>
      </c>
      <c r="D414" s="122">
        <v>7.0858020038924068E-4</v>
      </c>
      <c r="E414" s="122">
        <v>3.1933472563864616</v>
      </c>
      <c r="F414" s="84" t="s">
        <v>15743</v>
      </c>
      <c r="G414" s="84" t="b">
        <v>0</v>
      </c>
      <c r="H414" s="84" t="b">
        <v>0</v>
      </c>
      <c r="I414" s="84" t="b">
        <v>0</v>
      </c>
      <c r="J414" s="84" t="b">
        <v>0</v>
      </c>
      <c r="K414" s="84" t="b">
        <v>0</v>
      </c>
      <c r="L414" s="84" t="b">
        <v>0</v>
      </c>
    </row>
    <row r="415" spans="1:12" x14ac:dyDescent="0.25">
      <c r="A415" s="84" t="s">
        <v>14365</v>
      </c>
      <c r="B415" s="84" t="s">
        <v>14297</v>
      </c>
      <c r="C415" s="84">
        <v>5</v>
      </c>
      <c r="D415" s="122">
        <v>7.0858020038924068E-4</v>
      </c>
      <c r="E415" s="122">
        <v>2.8131360146748556</v>
      </c>
      <c r="F415" s="84" t="s">
        <v>15743</v>
      </c>
      <c r="G415" s="84" t="b">
        <v>0</v>
      </c>
      <c r="H415" s="84" t="b">
        <v>0</v>
      </c>
      <c r="I415" s="84" t="b">
        <v>0</v>
      </c>
      <c r="J415" s="84" t="b">
        <v>0</v>
      </c>
      <c r="K415" s="84" t="b">
        <v>0</v>
      </c>
      <c r="L415" s="84" t="b">
        <v>0</v>
      </c>
    </row>
    <row r="416" spans="1:12" x14ac:dyDescent="0.25">
      <c r="A416" s="84" t="s">
        <v>14297</v>
      </c>
      <c r="B416" s="84" t="s">
        <v>14265</v>
      </c>
      <c r="C416" s="84">
        <v>5</v>
      </c>
      <c r="D416" s="122">
        <v>7.0858020038924068E-4</v>
      </c>
      <c r="E416" s="122">
        <v>2.5157403036659685</v>
      </c>
      <c r="F416" s="84" t="s">
        <v>15743</v>
      </c>
      <c r="G416" s="84" t="b">
        <v>0</v>
      </c>
      <c r="H416" s="84" t="b">
        <v>0</v>
      </c>
      <c r="I416" s="84" t="b">
        <v>0</v>
      </c>
      <c r="J416" s="84" t="b">
        <v>0</v>
      </c>
      <c r="K416" s="84" t="b">
        <v>0</v>
      </c>
      <c r="L416" s="84" t="b">
        <v>0</v>
      </c>
    </row>
    <row r="417" spans="1:12" x14ac:dyDescent="0.25">
      <c r="A417" s="84" t="s">
        <v>14265</v>
      </c>
      <c r="B417" s="84" t="s">
        <v>14569</v>
      </c>
      <c r="C417" s="84">
        <v>5</v>
      </c>
      <c r="D417" s="122">
        <v>7.0858020038924068E-4</v>
      </c>
      <c r="E417" s="122">
        <v>2.9628983350081879</v>
      </c>
      <c r="F417" s="84" t="s">
        <v>15743</v>
      </c>
      <c r="G417" s="84" t="b">
        <v>0</v>
      </c>
      <c r="H417" s="84" t="b">
        <v>0</v>
      </c>
      <c r="I417" s="84" t="b">
        <v>0</v>
      </c>
      <c r="J417" s="84" t="b">
        <v>0</v>
      </c>
      <c r="K417" s="84" t="b">
        <v>0</v>
      </c>
      <c r="L417" s="84" t="b">
        <v>0</v>
      </c>
    </row>
    <row r="418" spans="1:12" x14ac:dyDescent="0.25">
      <c r="A418" s="84" t="s">
        <v>14569</v>
      </c>
      <c r="B418" s="84" t="s">
        <v>14570</v>
      </c>
      <c r="C418" s="84">
        <v>5</v>
      </c>
      <c r="D418" s="122">
        <v>7.0858020038924068E-4</v>
      </c>
      <c r="E418" s="122">
        <v>3.4943772520504428</v>
      </c>
      <c r="F418" s="84" t="s">
        <v>15743</v>
      </c>
      <c r="G418" s="84" t="b">
        <v>0</v>
      </c>
      <c r="H418" s="84" t="b">
        <v>0</v>
      </c>
      <c r="I418" s="84" t="b">
        <v>0</v>
      </c>
      <c r="J418" s="84" t="b">
        <v>0</v>
      </c>
      <c r="K418" s="84" t="b">
        <v>0</v>
      </c>
      <c r="L418" s="84" t="b">
        <v>0</v>
      </c>
    </row>
    <row r="419" spans="1:12" x14ac:dyDescent="0.25">
      <c r="A419" s="84" t="s">
        <v>14570</v>
      </c>
      <c r="B419" s="84" t="s">
        <v>731</v>
      </c>
      <c r="C419" s="84">
        <v>5</v>
      </c>
      <c r="D419" s="122">
        <v>7.0858020038924068E-4</v>
      </c>
      <c r="E419" s="122">
        <v>1.2151667394490477</v>
      </c>
      <c r="F419" s="84" t="s">
        <v>15743</v>
      </c>
      <c r="G419" s="84" t="b">
        <v>0</v>
      </c>
      <c r="H419" s="84" t="b">
        <v>0</v>
      </c>
      <c r="I419" s="84" t="b">
        <v>0</v>
      </c>
      <c r="J419" s="84" t="b">
        <v>0</v>
      </c>
      <c r="K419" s="84" t="b">
        <v>0</v>
      </c>
      <c r="L419" s="84" t="b">
        <v>0</v>
      </c>
    </row>
    <row r="420" spans="1:12" x14ac:dyDescent="0.25">
      <c r="A420" s="84" t="s">
        <v>731</v>
      </c>
      <c r="B420" s="84" t="s">
        <v>14571</v>
      </c>
      <c r="C420" s="84">
        <v>5</v>
      </c>
      <c r="D420" s="122">
        <v>7.0858020038924068E-4</v>
      </c>
      <c r="E420" s="122">
        <v>1.3057299560507256</v>
      </c>
      <c r="F420" s="84" t="s">
        <v>15743</v>
      </c>
      <c r="G420" s="84" t="b">
        <v>0</v>
      </c>
      <c r="H420" s="84" t="b">
        <v>0</v>
      </c>
      <c r="I420" s="84" t="b">
        <v>0</v>
      </c>
      <c r="J420" s="84" t="b">
        <v>0</v>
      </c>
      <c r="K420" s="84" t="b">
        <v>0</v>
      </c>
      <c r="L420" s="84" t="b">
        <v>0</v>
      </c>
    </row>
    <row r="421" spans="1:12" x14ac:dyDescent="0.25">
      <c r="A421" s="84" t="s">
        <v>855</v>
      </c>
      <c r="B421" s="84" t="s">
        <v>2788</v>
      </c>
      <c r="C421" s="84">
        <v>5</v>
      </c>
      <c r="D421" s="122">
        <v>7.0858020038924068E-4</v>
      </c>
      <c r="E421" s="122">
        <v>0.21151053512091086</v>
      </c>
      <c r="F421" s="84" t="s">
        <v>15743</v>
      </c>
      <c r="G421" s="84" t="b">
        <v>0</v>
      </c>
      <c r="H421" s="84" t="b">
        <v>0</v>
      </c>
      <c r="I421" s="84" t="b">
        <v>0</v>
      </c>
      <c r="J421" s="84" t="b">
        <v>0</v>
      </c>
      <c r="K421" s="84" t="b">
        <v>0</v>
      </c>
      <c r="L421" s="84" t="b">
        <v>0</v>
      </c>
    </row>
    <row r="422" spans="1:12" x14ac:dyDescent="0.25">
      <c r="A422" s="84" t="s">
        <v>2788</v>
      </c>
      <c r="B422" s="84" t="s">
        <v>2922</v>
      </c>
      <c r="C422" s="84">
        <v>5</v>
      </c>
      <c r="D422" s="122">
        <v>7.0858020038924068E-4</v>
      </c>
      <c r="E422" s="122">
        <v>-9.2318050254967948E-2</v>
      </c>
      <c r="F422" s="84" t="s">
        <v>15743</v>
      </c>
      <c r="G422" s="84" t="b">
        <v>0</v>
      </c>
      <c r="H422" s="84" t="b">
        <v>0</v>
      </c>
      <c r="I422" s="84" t="b">
        <v>0</v>
      </c>
      <c r="J422" s="84" t="b">
        <v>0</v>
      </c>
      <c r="K422" s="84" t="b">
        <v>0</v>
      </c>
      <c r="L422" s="84" t="b">
        <v>0</v>
      </c>
    </row>
    <row r="423" spans="1:12" x14ac:dyDescent="0.25">
      <c r="A423" s="84" t="s">
        <v>14291</v>
      </c>
      <c r="B423" s="84" t="s">
        <v>14573</v>
      </c>
      <c r="C423" s="84">
        <v>5</v>
      </c>
      <c r="D423" s="122">
        <v>7.0858020038924068E-4</v>
      </c>
      <c r="E423" s="122">
        <v>3.1141660103388369</v>
      </c>
      <c r="F423" s="84" t="s">
        <v>15743</v>
      </c>
      <c r="G423" s="84" t="b">
        <v>0</v>
      </c>
      <c r="H423" s="84" t="b">
        <v>0</v>
      </c>
      <c r="I423" s="84" t="b">
        <v>0</v>
      </c>
      <c r="J423" s="84" t="b">
        <v>0</v>
      </c>
      <c r="K423" s="84" t="b">
        <v>0</v>
      </c>
      <c r="L423" s="84" t="b">
        <v>0</v>
      </c>
    </row>
    <row r="424" spans="1:12" x14ac:dyDescent="0.25">
      <c r="A424" s="84" t="s">
        <v>14573</v>
      </c>
      <c r="B424" s="84" t="s">
        <v>14384</v>
      </c>
      <c r="C424" s="84">
        <v>5</v>
      </c>
      <c r="D424" s="122">
        <v>7.0858020038924068E-4</v>
      </c>
      <c r="E424" s="122">
        <v>3.2902572693945182</v>
      </c>
      <c r="F424" s="84" t="s">
        <v>15743</v>
      </c>
      <c r="G424" s="84" t="b">
        <v>0</v>
      </c>
      <c r="H424" s="84" t="b">
        <v>0</v>
      </c>
      <c r="I424" s="84" t="b">
        <v>0</v>
      </c>
      <c r="J424" s="84" t="b">
        <v>0</v>
      </c>
      <c r="K424" s="84" t="b">
        <v>0</v>
      </c>
      <c r="L424" s="84" t="b">
        <v>0</v>
      </c>
    </row>
    <row r="425" spans="1:12" x14ac:dyDescent="0.25">
      <c r="A425" s="84" t="s">
        <v>14384</v>
      </c>
      <c r="B425" s="84" t="s">
        <v>14574</v>
      </c>
      <c r="C425" s="84">
        <v>5</v>
      </c>
      <c r="D425" s="122">
        <v>7.0858020038924068E-4</v>
      </c>
      <c r="E425" s="122">
        <v>3.2391047469471368</v>
      </c>
      <c r="F425" s="84" t="s">
        <v>15743</v>
      </c>
      <c r="G425" s="84" t="b">
        <v>0</v>
      </c>
      <c r="H425" s="84" t="b">
        <v>0</v>
      </c>
      <c r="I425" s="84" t="b">
        <v>0</v>
      </c>
      <c r="J425" s="84" t="b">
        <v>0</v>
      </c>
      <c r="K425" s="84" t="b">
        <v>0</v>
      </c>
      <c r="L425" s="84" t="b">
        <v>0</v>
      </c>
    </row>
    <row r="426" spans="1:12" x14ac:dyDescent="0.25">
      <c r="A426" s="84" t="s">
        <v>14574</v>
      </c>
      <c r="B426" s="84" t="s">
        <v>683</v>
      </c>
      <c r="C426" s="84">
        <v>5</v>
      </c>
      <c r="D426" s="122">
        <v>7.0858020038924068E-4</v>
      </c>
      <c r="E426" s="122">
        <v>2.2156236510976139</v>
      </c>
      <c r="F426" s="84" t="s">
        <v>15743</v>
      </c>
      <c r="G426" s="84" t="b">
        <v>0</v>
      </c>
      <c r="H426" s="84" t="b">
        <v>0</v>
      </c>
      <c r="I426" s="84" t="b">
        <v>0</v>
      </c>
      <c r="J426" s="84" t="b">
        <v>0</v>
      </c>
      <c r="K426" s="84" t="b">
        <v>0</v>
      </c>
      <c r="L426" s="84" t="b">
        <v>0</v>
      </c>
    </row>
    <row r="427" spans="1:12" x14ac:dyDescent="0.25">
      <c r="A427" s="84" t="s">
        <v>14575</v>
      </c>
      <c r="B427" s="84" t="s">
        <v>14367</v>
      </c>
      <c r="C427" s="84">
        <v>5</v>
      </c>
      <c r="D427" s="122">
        <v>7.0858020038924068E-4</v>
      </c>
      <c r="E427" s="122">
        <v>3.2391047469471368</v>
      </c>
      <c r="F427" s="84" t="s">
        <v>15743</v>
      </c>
      <c r="G427" s="84" t="b">
        <v>0</v>
      </c>
      <c r="H427" s="84" t="b">
        <v>0</v>
      </c>
      <c r="I427" s="84" t="b">
        <v>0</v>
      </c>
      <c r="J427" s="84" t="b">
        <v>0</v>
      </c>
      <c r="K427" s="84" t="b">
        <v>0</v>
      </c>
      <c r="L427" s="84" t="b">
        <v>0</v>
      </c>
    </row>
    <row r="428" spans="1:12" x14ac:dyDescent="0.25">
      <c r="A428" s="84" t="s">
        <v>14367</v>
      </c>
      <c r="B428" s="84" t="s">
        <v>14576</v>
      </c>
      <c r="C428" s="84">
        <v>5</v>
      </c>
      <c r="D428" s="122">
        <v>7.0858020038924068E-4</v>
      </c>
      <c r="E428" s="122">
        <v>3.1933472563864616</v>
      </c>
      <c r="F428" s="84" t="s">
        <v>15743</v>
      </c>
      <c r="G428" s="84" t="b">
        <v>0</v>
      </c>
      <c r="H428" s="84" t="b">
        <v>0</v>
      </c>
      <c r="I428" s="84" t="b">
        <v>0</v>
      </c>
      <c r="J428" s="84" t="b">
        <v>0</v>
      </c>
      <c r="K428" s="84" t="b">
        <v>0</v>
      </c>
      <c r="L428" s="84" t="b">
        <v>0</v>
      </c>
    </row>
    <row r="429" spans="1:12" x14ac:dyDescent="0.25">
      <c r="A429" s="84" t="s">
        <v>14576</v>
      </c>
      <c r="B429" s="84" t="s">
        <v>866</v>
      </c>
      <c r="C429" s="84">
        <v>5</v>
      </c>
      <c r="D429" s="122">
        <v>7.0858020038924068E-4</v>
      </c>
      <c r="E429" s="122">
        <v>2.1559207584458382</v>
      </c>
      <c r="F429" s="84" t="s">
        <v>15743</v>
      </c>
      <c r="G429" s="84" t="b">
        <v>0</v>
      </c>
      <c r="H429" s="84" t="b">
        <v>0</v>
      </c>
      <c r="I429" s="84" t="b">
        <v>0</v>
      </c>
      <c r="J429" s="84" t="b">
        <v>0</v>
      </c>
      <c r="K429" s="84" t="b">
        <v>0</v>
      </c>
      <c r="L429" s="84" t="b">
        <v>0</v>
      </c>
    </row>
    <row r="430" spans="1:12" x14ac:dyDescent="0.25">
      <c r="A430" s="84" t="s">
        <v>2803</v>
      </c>
      <c r="B430" s="84" t="s">
        <v>14577</v>
      </c>
      <c r="C430" s="84">
        <v>5</v>
      </c>
      <c r="D430" s="122">
        <v>7.0858020038924068E-4</v>
      </c>
      <c r="E430" s="122">
        <v>1.690920136402029</v>
      </c>
      <c r="F430" s="84" t="s">
        <v>15743</v>
      </c>
      <c r="G430" s="84" t="b">
        <v>0</v>
      </c>
      <c r="H430" s="84" t="b">
        <v>0</v>
      </c>
      <c r="I430" s="84" t="b">
        <v>0</v>
      </c>
      <c r="J430" s="84" t="b">
        <v>0</v>
      </c>
      <c r="K430" s="84" t="b">
        <v>0</v>
      </c>
      <c r="L430" s="84" t="b">
        <v>0</v>
      </c>
    </row>
    <row r="431" spans="1:12" x14ac:dyDescent="0.25">
      <c r="A431" s="84" t="s">
        <v>14577</v>
      </c>
      <c r="B431" s="84" t="s">
        <v>14385</v>
      </c>
      <c r="C431" s="84">
        <v>5</v>
      </c>
      <c r="D431" s="122">
        <v>7.0858020038924068E-4</v>
      </c>
      <c r="E431" s="122">
        <v>3.2391047469471368</v>
      </c>
      <c r="F431" s="84" t="s">
        <v>15743</v>
      </c>
      <c r="G431" s="84" t="b">
        <v>0</v>
      </c>
      <c r="H431" s="84" t="b">
        <v>0</v>
      </c>
      <c r="I431" s="84" t="b">
        <v>0</v>
      </c>
      <c r="J431" s="84" t="b">
        <v>0</v>
      </c>
      <c r="K431" s="84" t="b">
        <v>0</v>
      </c>
      <c r="L431" s="84" t="b">
        <v>0</v>
      </c>
    </row>
    <row r="432" spans="1:12" x14ac:dyDescent="0.25">
      <c r="A432" s="84" t="s">
        <v>14251</v>
      </c>
      <c r="B432" s="84" t="s">
        <v>731</v>
      </c>
      <c r="C432" s="84">
        <v>5</v>
      </c>
      <c r="D432" s="122">
        <v>7.0858020038924068E-4</v>
      </c>
      <c r="E432" s="122">
        <v>0.6836878224067926</v>
      </c>
      <c r="F432" s="84" t="s">
        <v>15743</v>
      </c>
      <c r="G432" s="84" t="b">
        <v>1</v>
      </c>
      <c r="H432" s="84" t="b">
        <v>0</v>
      </c>
      <c r="I432" s="84" t="b">
        <v>0</v>
      </c>
      <c r="J432" s="84" t="b">
        <v>0</v>
      </c>
      <c r="K432" s="84" t="b">
        <v>0</v>
      </c>
      <c r="L432" s="84" t="b">
        <v>0</v>
      </c>
    </row>
    <row r="433" spans="1:12" x14ac:dyDescent="0.25">
      <c r="A433" s="84" t="s">
        <v>14445</v>
      </c>
      <c r="B433" s="84" t="s">
        <v>14579</v>
      </c>
      <c r="C433" s="84">
        <v>5</v>
      </c>
      <c r="D433" s="122">
        <v>7.0858020038924068E-4</v>
      </c>
      <c r="E433" s="122">
        <v>3.3482492163722046</v>
      </c>
      <c r="F433" s="84" t="s">
        <v>15743</v>
      </c>
      <c r="G433" s="84" t="b">
        <v>0</v>
      </c>
      <c r="H433" s="84" t="b">
        <v>0</v>
      </c>
      <c r="I433" s="84" t="b">
        <v>0</v>
      </c>
      <c r="J433" s="84" t="b">
        <v>0</v>
      </c>
      <c r="K433" s="84" t="b">
        <v>0</v>
      </c>
      <c r="L433" s="84" t="b">
        <v>0</v>
      </c>
    </row>
    <row r="434" spans="1:12" x14ac:dyDescent="0.25">
      <c r="A434" s="84" t="s">
        <v>12266</v>
      </c>
      <c r="B434" s="84" t="s">
        <v>14447</v>
      </c>
      <c r="C434" s="84">
        <v>5</v>
      </c>
      <c r="D434" s="122">
        <v>7.0858020038924068E-4</v>
      </c>
      <c r="E434" s="122">
        <v>2.1898867242769553</v>
      </c>
      <c r="F434" s="84" t="s">
        <v>15743</v>
      </c>
      <c r="G434" s="84" t="b">
        <v>0</v>
      </c>
      <c r="H434" s="84" t="b">
        <v>0</v>
      </c>
      <c r="I434" s="84" t="b">
        <v>0</v>
      </c>
      <c r="J434" s="84" t="b">
        <v>0</v>
      </c>
      <c r="K434" s="84" t="b">
        <v>0</v>
      </c>
      <c r="L434" s="84" t="b">
        <v>0</v>
      </c>
    </row>
    <row r="435" spans="1:12" x14ac:dyDescent="0.25">
      <c r="A435" s="84" t="s">
        <v>14447</v>
      </c>
      <c r="B435" s="84" t="s">
        <v>2965</v>
      </c>
      <c r="C435" s="84">
        <v>5</v>
      </c>
      <c r="D435" s="122">
        <v>7.0858020038924068E-4</v>
      </c>
      <c r="E435" s="122">
        <v>2.3312158770734244</v>
      </c>
      <c r="F435" s="84" t="s">
        <v>15743</v>
      </c>
      <c r="G435" s="84" t="b">
        <v>0</v>
      </c>
      <c r="H435" s="84" t="b">
        <v>0</v>
      </c>
      <c r="I435" s="84" t="b">
        <v>0</v>
      </c>
      <c r="J435" s="84" t="b">
        <v>0</v>
      </c>
      <c r="K435" s="84" t="b">
        <v>0</v>
      </c>
      <c r="L435" s="84" t="b">
        <v>0</v>
      </c>
    </row>
    <row r="436" spans="1:12" x14ac:dyDescent="0.25">
      <c r="A436" s="84" t="s">
        <v>12270</v>
      </c>
      <c r="B436" s="84" t="s">
        <v>14346</v>
      </c>
      <c r="C436" s="84">
        <v>5</v>
      </c>
      <c r="D436" s="122">
        <v>7.0858020038924068E-4</v>
      </c>
      <c r="E436" s="122">
        <v>2.6204756541859813</v>
      </c>
      <c r="F436" s="84" t="s">
        <v>15743</v>
      </c>
      <c r="G436" s="84" t="b">
        <v>0</v>
      </c>
      <c r="H436" s="84" t="b">
        <v>0</v>
      </c>
      <c r="I436" s="84" t="b">
        <v>0</v>
      </c>
      <c r="J436" s="84" t="b">
        <v>0</v>
      </c>
      <c r="K436" s="84" t="b">
        <v>0</v>
      </c>
      <c r="L436" s="84" t="b">
        <v>0</v>
      </c>
    </row>
    <row r="437" spans="1:12" x14ac:dyDescent="0.25">
      <c r="A437" s="84" t="s">
        <v>12365</v>
      </c>
      <c r="B437" s="84" t="s">
        <v>14347</v>
      </c>
      <c r="C437" s="84">
        <v>5</v>
      </c>
      <c r="D437" s="122">
        <v>7.0858020038924068E-4</v>
      </c>
      <c r="E437" s="122">
        <v>2.2021211806939669</v>
      </c>
      <c r="F437" s="84" t="s">
        <v>15743</v>
      </c>
      <c r="G437" s="84" t="b">
        <v>0</v>
      </c>
      <c r="H437" s="84" t="b">
        <v>0</v>
      </c>
      <c r="I437" s="84" t="b">
        <v>0</v>
      </c>
      <c r="J437" s="84" t="b">
        <v>0</v>
      </c>
      <c r="K437" s="84" t="b">
        <v>0</v>
      </c>
      <c r="L437" s="84" t="b">
        <v>0</v>
      </c>
    </row>
    <row r="438" spans="1:12" x14ac:dyDescent="0.25">
      <c r="A438" s="84" t="s">
        <v>14347</v>
      </c>
      <c r="B438" s="84" t="s">
        <v>14580</v>
      </c>
      <c r="C438" s="84">
        <v>5</v>
      </c>
      <c r="D438" s="122">
        <v>7.0858020038924068E-4</v>
      </c>
      <c r="E438" s="122">
        <v>3.1519545712282366</v>
      </c>
      <c r="F438" s="84" t="s">
        <v>15743</v>
      </c>
      <c r="G438" s="84" t="b">
        <v>0</v>
      </c>
      <c r="H438" s="84" t="b">
        <v>0</v>
      </c>
      <c r="I438" s="84" t="b">
        <v>0</v>
      </c>
      <c r="J438" s="84" t="b">
        <v>0</v>
      </c>
      <c r="K438" s="84" t="b">
        <v>0</v>
      </c>
      <c r="L438" s="84" t="b">
        <v>0</v>
      </c>
    </row>
    <row r="439" spans="1:12" x14ac:dyDescent="0.25">
      <c r="A439" s="84" t="s">
        <v>14580</v>
      </c>
      <c r="B439" s="84" t="s">
        <v>14581</v>
      </c>
      <c r="C439" s="84">
        <v>5</v>
      </c>
      <c r="D439" s="122">
        <v>7.0858020038924068E-4</v>
      </c>
      <c r="E439" s="122">
        <v>3.4943772520504428</v>
      </c>
      <c r="F439" s="84" t="s">
        <v>15743</v>
      </c>
      <c r="G439" s="84" t="b">
        <v>0</v>
      </c>
      <c r="H439" s="84" t="b">
        <v>0</v>
      </c>
      <c r="I439" s="84" t="b">
        <v>0</v>
      </c>
      <c r="J439" s="84" t="b">
        <v>1</v>
      </c>
      <c r="K439" s="84" t="b">
        <v>0</v>
      </c>
      <c r="L439" s="84" t="b">
        <v>0</v>
      </c>
    </row>
    <row r="440" spans="1:12" x14ac:dyDescent="0.25">
      <c r="A440" s="84" t="s">
        <v>14581</v>
      </c>
      <c r="B440" s="84" t="s">
        <v>951</v>
      </c>
      <c r="C440" s="84">
        <v>5</v>
      </c>
      <c r="D440" s="122">
        <v>7.0858020038924068E-4</v>
      </c>
      <c r="E440" s="122">
        <v>2.4773439127516625</v>
      </c>
      <c r="F440" s="84" t="s">
        <v>15743</v>
      </c>
      <c r="G440" s="84" t="b">
        <v>1</v>
      </c>
      <c r="H440" s="84" t="b">
        <v>0</v>
      </c>
      <c r="I440" s="84" t="b">
        <v>0</v>
      </c>
      <c r="J440" s="84" t="b">
        <v>0</v>
      </c>
      <c r="K440" s="84" t="b">
        <v>0</v>
      </c>
      <c r="L440" s="84" t="b">
        <v>0</v>
      </c>
    </row>
    <row r="441" spans="1:12" x14ac:dyDescent="0.25">
      <c r="A441" s="84" t="s">
        <v>14204</v>
      </c>
      <c r="B441" s="84" t="s">
        <v>14210</v>
      </c>
      <c r="C441" s="84">
        <v>5</v>
      </c>
      <c r="D441" s="122">
        <v>7.0858020038924068E-4</v>
      </c>
      <c r="E441" s="122">
        <v>1.9100460276829121</v>
      </c>
      <c r="F441" s="84" t="s">
        <v>15743</v>
      </c>
      <c r="G441" s="84" t="b">
        <v>0</v>
      </c>
      <c r="H441" s="84" t="b">
        <v>0</v>
      </c>
      <c r="I441" s="84" t="b">
        <v>0</v>
      </c>
      <c r="J441" s="84" t="b">
        <v>0</v>
      </c>
      <c r="K441" s="84" t="b">
        <v>0</v>
      </c>
      <c r="L441" s="84" t="b">
        <v>0</v>
      </c>
    </row>
    <row r="442" spans="1:12" x14ac:dyDescent="0.25">
      <c r="A442" s="84" t="s">
        <v>14495</v>
      </c>
      <c r="B442" s="84" t="s">
        <v>14585</v>
      </c>
      <c r="C442" s="84">
        <v>5</v>
      </c>
      <c r="D442" s="122">
        <v>7.0858020038924068E-4</v>
      </c>
      <c r="E442" s="122">
        <v>3.4151960060028181</v>
      </c>
      <c r="F442" s="84" t="s">
        <v>15743</v>
      </c>
      <c r="G442" s="84" t="b">
        <v>0</v>
      </c>
      <c r="H442" s="84" t="b">
        <v>0</v>
      </c>
      <c r="I442" s="84" t="b">
        <v>0</v>
      </c>
      <c r="J442" s="84" t="b">
        <v>0</v>
      </c>
      <c r="K442" s="84" t="b">
        <v>0</v>
      </c>
      <c r="L442" s="84" t="b">
        <v>0</v>
      </c>
    </row>
    <row r="443" spans="1:12" x14ac:dyDescent="0.25">
      <c r="A443" s="84" t="s">
        <v>14585</v>
      </c>
      <c r="B443" s="84" t="s">
        <v>14301</v>
      </c>
      <c r="C443" s="84">
        <v>5</v>
      </c>
      <c r="D443" s="122">
        <v>7.0858020038924068E-4</v>
      </c>
      <c r="E443" s="122">
        <v>3.0794039040796251</v>
      </c>
      <c r="F443" s="84" t="s">
        <v>15743</v>
      </c>
      <c r="G443" s="84" t="b">
        <v>0</v>
      </c>
      <c r="H443" s="84" t="b">
        <v>0</v>
      </c>
      <c r="I443" s="84" t="b">
        <v>0</v>
      </c>
      <c r="J443" s="84" t="b">
        <v>0</v>
      </c>
      <c r="K443" s="84" t="b">
        <v>0</v>
      </c>
      <c r="L443" s="84" t="b">
        <v>0</v>
      </c>
    </row>
    <row r="444" spans="1:12" x14ac:dyDescent="0.25">
      <c r="A444" s="84" t="s">
        <v>14207</v>
      </c>
      <c r="B444" s="84" t="s">
        <v>14369</v>
      </c>
      <c r="C444" s="84">
        <v>5</v>
      </c>
      <c r="D444" s="122">
        <v>7.0858020038924068E-4</v>
      </c>
      <c r="E444" s="122">
        <v>2.336014759955193</v>
      </c>
      <c r="F444" s="84" t="s">
        <v>15743</v>
      </c>
      <c r="G444" s="84" t="b">
        <v>0</v>
      </c>
      <c r="H444" s="84" t="b">
        <v>0</v>
      </c>
      <c r="I444" s="84" t="b">
        <v>0</v>
      </c>
      <c r="J444" s="84" t="b">
        <v>0</v>
      </c>
      <c r="K444" s="84" t="b">
        <v>0</v>
      </c>
      <c r="L444" s="84" t="b">
        <v>0</v>
      </c>
    </row>
    <row r="445" spans="1:12" x14ac:dyDescent="0.25">
      <c r="A445" s="84" t="s">
        <v>14220</v>
      </c>
      <c r="B445" s="84" t="s">
        <v>14199</v>
      </c>
      <c r="C445" s="84">
        <v>5</v>
      </c>
      <c r="D445" s="122">
        <v>7.0858020038924068E-4</v>
      </c>
      <c r="E445" s="122">
        <v>1.7961026753760752</v>
      </c>
      <c r="F445" s="84" t="s">
        <v>15743</v>
      </c>
      <c r="G445" s="84" t="b">
        <v>0</v>
      </c>
      <c r="H445" s="84" t="b">
        <v>0</v>
      </c>
      <c r="I445" s="84" t="b">
        <v>0</v>
      </c>
      <c r="J445" s="84" t="b">
        <v>0</v>
      </c>
      <c r="K445" s="84" t="b">
        <v>0</v>
      </c>
      <c r="L445" s="84" t="b">
        <v>0</v>
      </c>
    </row>
    <row r="446" spans="1:12" x14ac:dyDescent="0.25">
      <c r="A446" s="84" t="s">
        <v>14229</v>
      </c>
      <c r="B446" s="84" t="s">
        <v>731</v>
      </c>
      <c r="C446" s="84">
        <v>5</v>
      </c>
      <c r="D446" s="122">
        <v>7.0858020038924068E-4</v>
      </c>
      <c r="E446" s="122">
        <v>0.55240890776747364</v>
      </c>
      <c r="F446" s="84" t="s">
        <v>15743</v>
      </c>
      <c r="G446" s="84" t="b">
        <v>0</v>
      </c>
      <c r="H446" s="84" t="b">
        <v>0</v>
      </c>
      <c r="I446" s="84" t="b">
        <v>0</v>
      </c>
      <c r="J446" s="84" t="b">
        <v>0</v>
      </c>
      <c r="K446" s="84" t="b">
        <v>0</v>
      </c>
      <c r="L446" s="84" t="b">
        <v>0</v>
      </c>
    </row>
    <row r="447" spans="1:12" x14ac:dyDescent="0.25">
      <c r="A447" s="84" t="s">
        <v>14217</v>
      </c>
      <c r="B447" s="84" t="s">
        <v>731</v>
      </c>
      <c r="C447" s="84">
        <v>5</v>
      </c>
      <c r="D447" s="122">
        <v>7.0858020038924068E-4</v>
      </c>
      <c r="E447" s="122">
        <v>0.49916339581424857</v>
      </c>
      <c r="F447" s="84" t="s">
        <v>15743</v>
      </c>
      <c r="G447" s="84" t="b">
        <v>0</v>
      </c>
      <c r="H447" s="84" t="b">
        <v>0</v>
      </c>
      <c r="I447" s="84" t="b">
        <v>0</v>
      </c>
      <c r="J447" s="84" t="b">
        <v>0</v>
      </c>
      <c r="K447" s="84" t="b">
        <v>0</v>
      </c>
      <c r="L447" s="84" t="b">
        <v>0</v>
      </c>
    </row>
    <row r="448" spans="1:12" x14ac:dyDescent="0.25">
      <c r="A448" s="84" t="s">
        <v>731</v>
      </c>
      <c r="B448" s="84" t="s">
        <v>14591</v>
      </c>
      <c r="C448" s="84">
        <v>5</v>
      </c>
      <c r="D448" s="122">
        <v>7.0858020038924068E-4</v>
      </c>
      <c r="E448" s="122">
        <v>1.3057299560507256</v>
      </c>
      <c r="F448" s="84" t="s">
        <v>15743</v>
      </c>
      <c r="G448" s="84" t="b">
        <v>0</v>
      </c>
      <c r="H448" s="84" t="b">
        <v>0</v>
      </c>
      <c r="I448" s="84" t="b">
        <v>0</v>
      </c>
      <c r="J448" s="84" t="b">
        <v>0</v>
      </c>
      <c r="K448" s="84" t="b">
        <v>0</v>
      </c>
      <c r="L448" s="84" t="b">
        <v>0</v>
      </c>
    </row>
    <row r="449" spans="1:12" x14ac:dyDescent="0.25">
      <c r="A449" s="84" t="s">
        <v>14591</v>
      </c>
      <c r="B449" s="84" t="s">
        <v>14221</v>
      </c>
      <c r="C449" s="84">
        <v>5</v>
      </c>
      <c r="D449" s="122">
        <v>7.0858020038924068E-4</v>
      </c>
      <c r="E449" s="122">
        <v>2.8131360146748556</v>
      </c>
      <c r="F449" s="84" t="s">
        <v>15743</v>
      </c>
      <c r="G449" s="84" t="b">
        <v>0</v>
      </c>
      <c r="H449" s="84" t="b">
        <v>0</v>
      </c>
      <c r="I449" s="84" t="b">
        <v>0</v>
      </c>
      <c r="J449" s="84" t="b">
        <v>0</v>
      </c>
      <c r="K449" s="84" t="b">
        <v>0</v>
      </c>
      <c r="L449" s="84" t="b">
        <v>0</v>
      </c>
    </row>
    <row r="450" spans="1:12" x14ac:dyDescent="0.25">
      <c r="A450" s="84" t="s">
        <v>14221</v>
      </c>
      <c r="B450" s="84" t="s">
        <v>14592</v>
      </c>
      <c r="C450" s="84">
        <v>5</v>
      </c>
      <c r="D450" s="122">
        <v>7.0858020038924068E-4</v>
      </c>
      <c r="E450" s="122">
        <v>2.7954072477144241</v>
      </c>
      <c r="F450" s="84" t="s">
        <v>15743</v>
      </c>
      <c r="G450" s="84" t="b">
        <v>0</v>
      </c>
      <c r="H450" s="84" t="b">
        <v>0</v>
      </c>
      <c r="I450" s="84" t="b">
        <v>0</v>
      </c>
      <c r="J450" s="84" t="b">
        <v>0</v>
      </c>
      <c r="K450" s="84" t="b">
        <v>0</v>
      </c>
      <c r="L450" s="84" t="b">
        <v>0</v>
      </c>
    </row>
    <row r="451" spans="1:12" x14ac:dyDescent="0.25">
      <c r="A451" s="84" t="s">
        <v>14592</v>
      </c>
      <c r="B451" s="84" t="s">
        <v>14593</v>
      </c>
      <c r="C451" s="84">
        <v>5</v>
      </c>
      <c r="D451" s="122">
        <v>7.0858020038924068E-4</v>
      </c>
      <c r="E451" s="122">
        <v>3.4943772520504428</v>
      </c>
      <c r="F451" s="84" t="s">
        <v>15743</v>
      </c>
      <c r="G451" s="84" t="b">
        <v>0</v>
      </c>
      <c r="H451" s="84" t="b">
        <v>0</v>
      </c>
      <c r="I451" s="84" t="b">
        <v>0</v>
      </c>
      <c r="J451" s="84" t="b">
        <v>0</v>
      </c>
      <c r="K451" s="84" t="b">
        <v>0</v>
      </c>
      <c r="L451" s="84" t="b">
        <v>0</v>
      </c>
    </row>
    <row r="452" spans="1:12" x14ac:dyDescent="0.25">
      <c r="A452" s="84" t="s">
        <v>14593</v>
      </c>
      <c r="B452" s="84" t="s">
        <v>12282</v>
      </c>
      <c r="C452" s="84">
        <v>5</v>
      </c>
      <c r="D452" s="122">
        <v>7.0858020038924068E-4</v>
      </c>
      <c r="E452" s="122">
        <v>2.4943772520504428</v>
      </c>
      <c r="F452" s="84" t="s">
        <v>15743</v>
      </c>
      <c r="G452" s="84" t="b">
        <v>0</v>
      </c>
      <c r="H452" s="84" t="b">
        <v>0</v>
      </c>
      <c r="I452" s="84" t="b">
        <v>0</v>
      </c>
      <c r="J452" s="84" t="b">
        <v>1</v>
      </c>
      <c r="K452" s="84" t="b">
        <v>0</v>
      </c>
      <c r="L452" s="84" t="b">
        <v>0</v>
      </c>
    </row>
    <row r="453" spans="1:12" x14ac:dyDescent="0.25">
      <c r="A453" s="84" t="s">
        <v>12282</v>
      </c>
      <c r="B453" s="84" t="s">
        <v>8333</v>
      </c>
      <c r="C453" s="84">
        <v>5</v>
      </c>
      <c r="D453" s="122">
        <v>7.0858020038924068E-4</v>
      </c>
      <c r="E453" s="122">
        <v>1.9468486755906607</v>
      </c>
      <c r="F453" s="84" t="s">
        <v>15743</v>
      </c>
      <c r="G453" s="84" t="b">
        <v>1</v>
      </c>
      <c r="H453" s="84" t="b">
        <v>0</v>
      </c>
      <c r="I453" s="84" t="b">
        <v>0</v>
      </c>
      <c r="J453" s="84" t="b">
        <v>0</v>
      </c>
      <c r="K453" s="84" t="b">
        <v>0</v>
      </c>
      <c r="L453" s="84" t="b">
        <v>0</v>
      </c>
    </row>
    <row r="454" spans="1:12" x14ac:dyDescent="0.25">
      <c r="A454" s="84" t="s">
        <v>8333</v>
      </c>
      <c r="B454" s="84" t="s">
        <v>14294</v>
      </c>
      <c r="C454" s="84">
        <v>5</v>
      </c>
      <c r="D454" s="122">
        <v>7.0858020038924068E-4</v>
      </c>
      <c r="E454" s="122">
        <v>2.5231014033123378</v>
      </c>
      <c r="F454" s="84" t="s">
        <v>15743</v>
      </c>
      <c r="G454" s="84" t="b">
        <v>0</v>
      </c>
      <c r="H454" s="84" t="b">
        <v>0</v>
      </c>
      <c r="I454" s="84" t="b">
        <v>0</v>
      </c>
      <c r="J454" s="84" t="b">
        <v>0</v>
      </c>
      <c r="K454" s="84" t="b">
        <v>0</v>
      </c>
      <c r="L454" s="84" t="b">
        <v>0</v>
      </c>
    </row>
    <row r="455" spans="1:12" x14ac:dyDescent="0.25">
      <c r="A455" s="84" t="s">
        <v>751</v>
      </c>
      <c r="B455" s="84" t="s">
        <v>14214</v>
      </c>
      <c r="C455" s="84">
        <v>5</v>
      </c>
      <c r="D455" s="122">
        <v>7.0858020038924068E-4</v>
      </c>
      <c r="E455" s="122">
        <v>2.5578635095715496</v>
      </c>
      <c r="F455" s="84" t="s">
        <v>15743</v>
      </c>
      <c r="G455" s="84" t="b">
        <v>0</v>
      </c>
      <c r="H455" s="84" t="b">
        <v>0</v>
      </c>
      <c r="I455" s="84" t="b">
        <v>0</v>
      </c>
      <c r="J455" s="84" t="b">
        <v>0</v>
      </c>
      <c r="K455" s="84" t="b">
        <v>0</v>
      </c>
      <c r="L455" s="84" t="b">
        <v>0</v>
      </c>
    </row>
    <row r="456" spans="1:12" x14ac:dyDescent="0.25">
      <c r="A456" s="84" t="s">
        <v>841</v>
      </c>
      <c r="B456" s="84" t="s">
        <v>840</v>
      </c>
      <c r="C456" s="84">
        <v>5</v>
      </c>
      <c r="D456" s="122">
        <v>7.0858020038924068E-4</v>
      </c>
      <c r="E456" s="122">
        <v>3.2902572693945182</v>
      </c>
      <c r="F456" s="84" t="s">
        <v>15743</v>
      </c>
      <c r="G456" s="84" t="b">
        <v>0</v>
      </c>
      <c r="H456" s="84" t="b">
        <v>0</v>
      </c>
      <c r="I456" s="84" t="b">
        <v>0</v>
      </c>
      <c r="J456" s="84" t="b">
        <v>0</v>
      </c>
      <c r="K456" s="84" t="b">
        <v>0</v>
      </c>
      <c r="L456" s="84" t="b">
        <v>0</v>
      </c>
    </row>
    <row r="457" spans="1:12" x14ac:dyDescent="0.25">
      <c r="A457" s="84" t="s">
        <v>810</v>
      </c>
      <c r="B457" s="84" t="s">
        <v>915</v>
      </c>
      <c r="C457" s="84">
        <v>5</v>
      </c>
      <c r="D457" s="122">
        <v>7.0858020038924068E-4</v>
      </c>
      <c r="E457" s="122">
        <v>2.6881972780665557</v>
      </c>
      <c r="F457" s="84" t="s">
        <v>15743</v>
      </c>
      <c r="G457" s="84" t="b">
        <v>0</v>
      </c>
      <c r="H457" s="84" t="b">
        <v>0</v>
      </c>
      <c r="I457" s="84" t="b">
        <v>0</v>
      </c>
      <c r="J457" s="84" t="b">
        <v>0</v>
      </c>
      <c r="K457" s="84" t="b">
        <v>0</v>
      </c>
      <c r="L457" s="84" t="b">
        <v>0</v>
      </c>
    </row>
    <row r="458" spans="1:12" x14ac:dyDescent="0.25">
      <c r="A458" s="84" t="s">
        <v>2788</v>
      </c>
      <c r="B458" s="84" t="s">
        <v>2803</v>
      </c>
      <c r="C458" s="84">
        <v>5</v>
      </c>
      <c r="D458" s="122">
        <v>7.0858020038924068E-4</v>
      </c>
      <c r="E458" s="122">
        <v>-0.22726191898069231</v>
      </c>
      <c r="F458" s="84" t="s">
        <v>15743</v>
      </c>
      <c r="G458" s="84" t="b">
        <v>0</v>
      </c>
      <c r="H458" s="84" t="b">
        <v>0</v>
      </c>
      <c r="I458" s="84" t="b">
        <v>0</v>
      </c>
      <c r="J458" s="84" t="b">
        <v>0</v>
      </c>
      <c r="K458" s="84" t="b">
        <v>0</v>
      </c>
      <c r="L458" s="84" t="b">
        <v>0</v>
      </c>
    </row>
    <row r="459" spans="1:12" x14ac:dyDescent="0.25">
      <c r="A459" s="84" t="s">
        <v>731</v>
      </c>
      <c r="B459" s="84" t="s">
        <v>14276</v>
      </c>
      <c r="C459" s="84">
        <v>5</v>
      </c>
      <c r="D459" s="122">
        <v>7.0858020038924068E-4</v>
      </c>
      <c r="E459" s="122">
        <v>0.82860870133106301</v>
      </c>
      <c r="F459" s="84" t="s">
        <v>15743</v>
      </c>
      <c r="G459" s="84" t="b">
        <v>0</v>
      </c>
      <c r="H459" s="84" t="b">
        <v>0</v>
      </c>
      <c r="I459" s="84" t="b">
        <v>0</v>
      </c>
      <c r="J459" s="84" t="b">
        <v>0</v>
      </c>
      <c r="K459" s="84" t="b">
        <v>0</v>
      </c>
      <c r="L459" s="84" t="b">
        <v>0</v>
      </c>
    </row>
    <row r="460" spans="1:12" x14ac:dyDescent="0.25">
      <c r="A460" s="84" t="s">
        <v>14441</v>
      </c>
      <c r="B460" s="84" t="s">
        <v>14601</v>
      </c>
      <c r="C460" s="84">
        <v>5</v>
      </c>
      <c r="D460" s="122">
        <v>7.0858020038924068E-4</v>
      </c>
      <c r="E460" s="122">
        <v>3.3482492163722046</v>
      </c>
      <c r="F460" s="84" t="s">
        <v>15743</v>
      </c>
      <c r="G460" s="84" t="b">
        <v>0</v>
      </c>
      <c r="H460" s="84" t="b">
        <v>0</v>
      </c>
      <c r="I460" s="84" t="b">
        <v>0</v>
      </c>
      <c r="J460" s="84" t="b">
        <v>1</v>
      </c>
      <c r="K460" s="84" t="b">
        <v>0</v>
      </c>
      <c r="L460" s="84" t="b">
        <v>0</v>
      </c>
    </row>
    <row r="461" spans="1:12" x14ac:dyDescent="0.25">
      <c r="A461" s="84" t="s">
        <v>14601</v>
      </c>
      <c r="B461" s="84" t="s">
        <v>14321</v>
      </c>
      <c r="C461" s="84">
        <v>5</v>
      </c>
      <c r="D461" s="122">
        <v>7.0858020038924068E-4</v>
      </c>
      <c r="E461" s="122">
        <v>3.1519545712282366</v>
      </c>
      <c r="F461" s="84" t="s">
        <v>15743</v>
      </c>
      <c r="G461" s="84" t="b">
        <v>1</v>
      </c>
      <c r="H461" s="84" t="b">
        <v>0</v>
      </c>
      <c r="I461" s="84" t="b">
        <v>0</v>
      </c>
      <c r="J461" s="84" t="b">
        <v>0</v>
      </c>
      <c r="K461" s="84" t="b">
        <v>0</v>
      </c>
      <c r="L461" s="84" t="b">
        <v>0</v>
      </c>
    </row>
    <row r="462" spans="1:12" x14ac:dyDescent="0.25">
      <c r="A462" s="84" t="s">
        <v>14321</v>
      </c>
      <c r="B462" s="84" t="s">
        <v>866</v>
      </c>
      <c r="C462" s="84">
        <v>5</v>
      </c>
      <c r="D462" s="122">
        <v>7.0858020038924068E-4</v>
      </c>
      <c r="E462" s="122">
        <v>1.7757095167342321</v>
      </c>
      <c r="F462" s="84" t="s">
        <v>15743</v>
      </c>
      <c r="G462" s="84" t="b">
        <v>0</v>
      </c>
      <c r="H462" s="84" t="b">
        <v>0</v>
      </c>
      <c r="I462" s="84" t="b">
        <v>0</v>
      </c>
      <c r="J462" s="84" t="b">
        <v>0</v>
      </c>
      <c r="K462" s="84" t="b">
        <v>0</v>
      </c>
      <c r="L462" s="84" t="b">
        <v>0</v>
      </c>
    </row>
    <row r="463" spans="1:12" x14ac:dyDescent="0.25">
      <c r="A463" s="84" t="s">
        <v>14439</v>
      </c>
      <c r="B463" s="84" t="s">
        <v>2788</v>
      </c>
      <c r="C463" s="84">
        <v>5</v>
      </c>
      <c r="D463" s="122">
        <v>7.0858020038924068E-4</v>
      </c>
      <c r="E463" s="122">
        <v>1.4117354738933114</v>
      </c>
      <c r="F463" s="84" t="s">
        <v>15743</v>
      </c>
      <c r="G463" s="84" t="b">
        <v>0</v>
      </c>
      <c r="H463" s="84" t="b">
        <v>0</v>
      </c>
      <c r="I463" s="84" t="b">
        <v>0</v>
      </c>
      <c r="J463" s="84" t="b">
        <v>0</v>
      </c>
      <c r="K463" s="84" t="b">
        <v>0</v>
      </c>
      <c r="L463" s="84" t="b">
        <v>0</v>
      </c>
    </row>
    <row r="464" spans="1:12" x14ac:dyDescent="0.25">
      <c r="A464" s="84" t="s">
        <v>14200</v>
      </c>
      <c r="B464" s="84" t="s">
        <v>731</v>
      </c>
      <c r="C464" s="84">
        <v>5</v>
      </c>
      <c r="D464" s="122">
        <v>7.0858020038924068E-4</v>
      </c>
      <c r="E464" s="122">
        <v>0.22394066375655286</v>
      </c>
      <c r="F464" s="84" t="s">
        <v>15743</v>
      </c>
      <c r="G464" s="84" t="b">
        <v>0</v>
      </c>
      <c r="H464" s="84" t="b">
        <v>0</v>
      </c>
      <c r="I464" s="84" t="b">
        <v>0</v>
      </c>
      <c r="J464" s="84" t="b">
        <v>0</v>
      </c>
      <c r="K464" s="84" t="b">
        <v>0</v>
      </c>
      <c r="L464" s="84" t="b">
        <v>0</v>
      </c>
    </row>
    <row r="465" spans="1:12" x14ac:dyDescent="0.25">
      <c r="A465" s="84" t="s">
        <v>2999</v>
      </c>
      <c r="B465" s="84" t="s">
        <v>575</v>
      </c>
      <c r="C465" s="84">
        <v>5</v>
      </c>
      <c r="D465" s="122">
        <v>7.0858020038924068E-4</v>
      </c>
      <c r="E465" s="122">
        <v>2.4690713867856724</v>
      </c>
      <c r="F465" s="84" t="s">
        <v>15743</v>
      </c>
      <c r="G465" s="84" t="b">
        <v>0</v>
      </c>
      <c r="H465" s="84" t="b">
        <v>0</v>
      </c>
      <c r="I465" s="84" t="b">
        <v>0</v>
      </c>
      <c r="J465" s="84" t="b">
        <v>0</v>
      </c>
      <c r="K465" s="84" t="b">
        <v>0</v>
      </c>
      <c r="L465" s="84" t="b">
        <v>0</v>
      </c>
    </row>
    <row r="466" spans="1:12" x14ac:dyDescent="0.25">
      <c r="A466" s="84" t="s">
        <v>14406</v>
      </c>
      <c r="B466" s="84" t="s">
        <v>891</v>
      </c>
      <c r="C466" s="84">
        <v>5</v>
      </c>
      <c r="D466" s="122">
        <v>7.0858020038924068E-4</v>
      </c>
      <c r="E466" s="122">
        <v>3.2902572693945182</v>
      </c>
      <c r="F466" s="84" t="s">
        <v>15743</v>
      </c>
      <c r="G466" s="84" t="b">
        <v>1</v>
      </c>
      <c r="H466" s="84" t="b">
        <v>0</v>
      </c>
      <c r="I466" s="84" t="b">
        <v>0</v>
      </c>
      <c r="J466" s="84" t="b">
        <v>0</v>
      </c>
      <c r="K466" s="84" t="b">
        <v>0</v>
      </c>
      <c r="L466" s="84" t="b">
        <v>0</v>
      </c>
    </row>
    <row r="467" spans="1:12" x14ac:dyDescent="0.25">
      <c r="A467" s="84" t="s">
        <v>891</v>
      </c>
      <c r="B467" s="84" t="s">
        <v>14195</v>
      </c>
      <c r="C467" s="84">
        <v>5</v>
      </c>
      <c r="D467" s="122">
        <v>7.0858020038924068E-4</v>
      </c>
      <c r="E467" s="122">
        <v>2.2639283306721691</v>
      </c>
      <c r="F467" s="84" t="s">
        <v>15743</v>
      </c>
      <c r="G467" s="84" t="b">
        <v>0</v>
      </c>
      <c r="H467" s="84" t="b">
        <v>0</v>
      </c>
      <c r="I467" s="84" t="b">
        <v>0</v>
      </c>
      <c r="J467" s="84" t="b">
        <v>0</v>
      </c>
      <c r="K467" s="84" t="b">
        <v>0</v>
      </c>
      <c r="L467" s="84" t="b">
        <v>0</v>
      </c>
    </row>
    <row r="468" spans="1:12" x14ac:dyDescent="0.25">
      <c r="A468" s="84" t="s">
        <v>14195</v>
      </c>
      <c r="B468" s="84" t="s">
        <v>14605</v>
      </c>
      <c r="C468" s="84">
        <v>5</v>
      </c>
      <c r="D468" s="122">
        <v>7.0858020038924068E-4</v>
      </c>
      <c r="E468" s="122">
        <v>2.2391047469471368</v>
      </c>
      <c r="F468" s="84" t="s">
        <v>15743</v>
      </c>
      <c r="G468" s="84" t="b">
        <v>0</v>
      </c>
      <c r="H468" s="84" t="b">
        <v>0</v>
      </c>
      <c r="I468" s="84" t="b">
        <v>0</v>
      </c>
      <c r="J468" s="84" t="b">
        <v>0</v>
      </c>
      <c r="K468" s="84" t="b">
        <v>0</v>
      </c>
      <c r="L468" s="84" t="b">
        <v>0</v>
      </c>
    </row>
    <row r="469" spans="1:12" x14ac:dyDescent="0.25">
      <c r="A469" s="84" t="s">
        <v>14605</v>
      </c>
      <c r="B469" s="84" t="s">
        <v>14238</v>
      </c>
      <c r="C469" s="84">
        <v>5</v>
      </c>
      <c r="D469" s="122">
        <v>7.0858020038924068E-4</v>
      </c>
      <c r="E469" s="122">
        <v>2.8711279616525425</v>
      </c>
      <c r="F469" s="84" t="s">
        <v>15743</v>
      </c>
      <c r="G469" s="84" t="b">
        <v>0</v>
      </c>
      <c r="H469" s="84" t="b">
        <v>0</v>
      </c>
      <c r="I469" s="84" t="b">
        <v>0</v>
      </c>
      <c r="J469" s="84" t="b">
        <v>0</v>
      </c>
      <c r="K469" s="84" t="b">
        <v>0</v>
      </c>
      <c r="L469" s="84" t="b">
        <v>0</v>
      </c>
    </row>
    <row r="470" spans="1:12" x14ac:dyDescent="0.25">
      <c r="A470" s="84" t="s">
        <v>14238</v>
      </c>
      <c r="B470" s="84" t="s">
        <v>14204</v>
      </c>
      <c r="C470" s="84">
        <v>5</v>
      </c>
      <c r="D470" s="122">
        <v>7.0858020038924068E-4</v>
      </c>
      <c r="E470" s="122">
        <v>2.0018962419215662</v>
      </c>
      <c r="F470" s="84" t="s">
        <v>15743</v>
      </c>
      <c r="G470" s="84" t="b">
        <v>0</v>
      </c>
      <c r="H470" s="84" t="b">
        <v>0</v>
      </c>
      <c r="I470" s="84" t="b">
        <v>0</v>
      </c>
      <c r="J470" s="84" t="b">
        <v>0</v>
      </c>
      <c r="K470" s="84" t="b">
        <v>0</v>
      </c>
      <c r="L470" s="84" t="b">
        <v>0</v>
      </c>
    </row>
    <row r="471" spans="1:12" x14ac:dyDescent="0.25">
      <c r="A471" s="84" t="s">
        <v>14204</v>
      </c>
      <c r="B471" s="84" t="s">
        <v>14516</v>
      </c>
      <c r="C471" s="84">
        <v>5</v>
      </c>
      <c r="D471" s="122">
        <v>7.0858020038924068E-4</v>
      </c>
      <c r="E471" s="122">
        <v>2.5121060190108744</v>
      </c>
      <c r="F471" s="84" t="s">
        <v>15743</v>
      </c>
      <c r="G471" s="84" t="b">
        <v>0</v>
      </c>
      <c r="H471" s="84" t="b">
        <v>0</v>
      </c>
      <c r="I471" s="84" t="b">
        <v>0</v>
      </c>
      <c r="J471" s="84" t="b">
        <v>0</v>
      </c>
      <c r="K471" s="84" t="b">
        <v>0</v>
      </c>
      <c r="L471" s="84" t="b">
        <v>0</v>
      </c>
    </row>
    <row r="472" spans="1:12" x14ac:dyDescent="0.25">
      <c r="A472" s="84" t="s">
        <v>14516</v>
      </c>
      <c r="B472" s="84" t="s">
        <v>14234</v>
      </c>
      <c r="C472" s="84">
        <v>5</v>
      </c>
      <c r="D472" s="122">
        <v>7.0858020038924068E-4</v>
      </c>
      <c r="E472" s="122">
        <v>2.7919467156049174</v>
      </c>
      <c r="F472" s="84" t="s">
        <v>15743</v>
      </c>
      <c r="G472" s="84" t="b">
        <v>0</v>
      </c>
      <c r="H472" s="84" t="b">
        <v>0</v>
      </c>
      <c r="I472" s="84" t="b">
        <v>0</v>
      </c>
      <c r="J472" s="84" t="b">
        <v>0</v>
      </c>
      <c r="K472" s="84" t="b">
        <v>0</v>
      </c>
      <c r="L472" s="84" t="b">
        <v>0</v>
      </c>
    </row>
    <row r="473" spans="1:12" x14ac:dyDescent="0.25">
      <c r="A473" s="84" t="s">
        <v>14234</v>
      </c>
      <c r="B473" s="84" t="s">
        <v>14606</v>
      </c>
      <c r="C473" s="84">
        <v>5</v>
      </c>
      <c r="D473" s="122">
        <v>7.0858020038924068E-4</v>
      </c>
      <c r="E473" s="122">
        <v>2.8509245755642554</v>
      </c>
      <c r="F473" s="84" t="s">
        <v>15743</v>
      </c>
      <c r="G473" s="84" t="b">
        <v>0</v>
      </c>
      <c r="H473" s="84" t="b">
        <v>0</v>
      </c>
      <c r="I473" s="84" t="b">
        <v>0</v>
      </c>
      <c r="J473" s="84" t="b">
        <v>0</v>
      </c>
      <c r="K473" s="84" t="b">
        <v>0</v>
      </c>
      <c r="L473" s="84" t="b">
        <v>0</v>
      </c>
    </row>
    <row r="474" spans="1:12" x14ac:dyDescent="0.25">
      <c r="A474" s="84" t="s">
        <v>14606</v>
      </c>
      <c r="B474" s="84" t="s">
        <v>14195</v>
      </c>
      <c r="C474" s="84">
        <v>5</v>
      </c>
      <c r="D474" s="122">
        <v>7.0858020038924068E-4</v>
      </c>
      <c r="E474" s="122">
        <v>2.2639283306721691</v>
      </c>
      <c r="F474" s="84" t="s">
        <v>15743</v>
      </c>
      <c r="G474" s="84" t="b">
        <v>0</v>
      </c>
      <c r="H474" s="84" t="b">
        <v>0</v>
      </c>
      <c r="I474" s="84" t="b">
        <v>0</v>
      </c>
      <c r="J474" s="84" t="b">
        <v>0</v>
      </c>
      <c r="K474" s="84" t="b">
        <v>0</v>
      </c>
      <c r="L474" s="84" t="b">
        <v>0</v>
      </c>
    </row>
    <row r="475" spans="1:12" x14ac:dyDescent="0.25">
      <c r="A475" s="84" t="s">
        <v>14195</v>
      </c>
      <c r="B475" s="84" t="s">
        <v>14407</v>
      </c>
      <c r="C475" s="84">
        <v>5</v>
      </c>
      <c r="D475" s="122">
        <v>7.0858020038924068E-4</v>
      </c>
      <c r="E475" s="122">
        <v>2.0349847642912118</v>
      </c>
      <c r="F475" s="84" t="s">
        <v>15743</v>
      </c>
      <c r="G475" s="84" t="b">
        <v>0</v>
      </c>
      <c r="H475" s="84" t="b">
        <v>0</v>
      </c>
      <c r="I475" s="84" t="b">
        <v>0</v>
      </c>
      <c r="J475" s="84" t="b">
        <v>0</v>
      </c>
      <c r="K475" s="84" t="b">
        <v>0</v>
      </c>
      <c r="L475" s="84" t="b">
        <v>0</v>
      </c>
    </row>
    <row r="476" spans="1:12" x14ac:dyDescent="0.25">
      <c r="A476" s="84" t="s">
        <v>14407</v>
      </c>
      <c r="B476" s="84" t="s">
        <v>14206</v>
      </c>
      <c r="C476" s="84">
        <v>5</v>
      </c>
      <c r="D476" s="122">
        <v>7.0858020038924068E-4</v>
      </c>
      <c r="E476" s="122">
        <v>2.4577483566882816</v>
      </c>
      <c r="F476" s="84" t="s">
        <v>15743</v>
      </c>
      <c r="G476" s="84" t="b">
        <v>0</v>
      </c>
      <c r="H476" s="84" t="b">
        <v>0</v>
      </c>
      <c r="I476" s="84" t="b">
        <v>0</v>
      </c>
      <c r="J476" s="84" t="b">
        <v>0</v>
      </c>
      <c r="K476" s="84" t="b">
        <v>0</v>
      </c>
      <c r="L476" s="84" t="b">
        <v>0</v>
      </c>
    </row>
    <row r="477" spans="1:12" x14ac:dyDescent="0.25">
      <c r="A477" s="84" t="s">
        <v>2803</v>
      </c>
      <c r="B477" s="84" t="s">
        <v>14207</v>
      </c>
      <c r="C477" s="84">
        <v>5</v>
      </c>
      <c r="D477" s="122">
        <v>7.0858020038924068E-4</v>
      </c>
      <c r="E477" s="122">
        <v>0.84582209638777217</v>
      </c>
      <c r="F477" s="84" t="s">
        <v>15743</v>
      </c>
      <c r="G477" s="84" t="b">
        <v>0</v>
      </c>
      <c r="H477" s="84" t="b">
        <v>0</v>
      </c>
      <c r="I477" s="84" t="b">
        <v>0</v>
      </c>
      <c r="J477" s="84" t="b">
        <v>0</v>
      </c>
      <c r="K477" s="84" t="b">
        <v>0</v>
      </c>
      <c r="L477" s="84" t="b">
        <v>0</v>
      </c>
    </row>
    <row r="478" spans="1:12" x14ac:dyDescent="0.25">
      <c r="A478" s="84" t="s">
        <v>14207</v>
      </c>
      <c r="B478" s="84" t="s">
        <v>14502</v>
      </c>
      <c r="C478" s="84">
        <v>5</v>
      </c>
      <c r="D478" s="122">
        <v>7.0858020038924068E-4</v>
      </c>
      <c r="E478" s="122">
        <v>2.5578635095715496</v>
      </c>
      <c r="F478" s="84" t="s">
        <v>15743</v>
      </c>
      <c r="G478" s="84" t="b">
        <v>0</v>
      </c>
      <c r="H478" s="84" t="b">
        <v>0</v>
      </c>
      <c r="I478" s="84" t="b">
        <v>0</v>
      </c>
      <c r="J478" s="84" t="b">
        <v>0</v>
      </c>
      <c r="K478" s="84" t="b">
        <v>0</v>
      </c>
      <c r="L478" s="84" t="b">
        <v>0</v>
      </c>
    </row>
    <row r="479" spans="1:12" x14ac:dyDescent="0.25">
      <c r="A479" s="84" t="s">
        <v>14231</v>
      </c>
      <c r="B479" s="84" t="s">
        <v>867</v>
      </c>
      <c r="C479" s="84">
        <v>5</v>
      </c>
      <c r="D479" s="122">
        <v>7.0858020038924068E-4</v>
      </c>
      <c r="E479" s="122">
        <v>2.4909167199409361</v>
      </c>
      <c r="F479" s="84" t="s">
        <v>15743</v>
      </c>
      <c r="G479" s="84" t="b">
        <v>0</v>
      </c>
      <c r="H479" s="84" t="b">
        <v>0</v>
      </c>
      <c r="I479" s="84" t="b">
        <v>0</v>
      </c>
      <c r="J479" s="84" t="b">
        <v>0</v>
      </c>
      <c r="K479" s="84" t="b">
        <v>0</v>
      </c>
      <c r="L479" s="84" t="b">
        <v>0</v>
      </c>
    </row>
    <row r="480" spans="1:12" x14ac:dyDescent="0.25">
      <c r="A480" s="84" t="s">
        <v>731</v>
      </c>
      <c r="B480" s="84" t="s">
        <v>14613</v>
      </c>
      <c r="C480" s="84">
        <v>5</v>
      </c>
      <c r="D480" s="122">
        <v>7.0858020038924068E-4</v>
      </c>
      <c r="E480" s="122">
        <v>1.3057299560507256</v>
      </c>
      <c r="F480" s="84" t="s">
        <v>15743</v>
      </c>
      <c r="G480" s="84" t="b">
        <v>0</v>
      </c>
      <c r="H480" s="84" t="b">
        <v>0</v>
      </c>
      <c r="I480" s="84" t="b">
        <v>0</v>
      </c>
      <c r="J480" s="84" t="b">
        <v>0</v>
      </c>
      <c r="K480" s="84" t="b">
        <v>1</v>
      </c>
      <c r="L480" s="84" t="b">
        <v>0</v>
      </c>
    </row>
    <row r="481" spans="1:12" x14ac:dyDescent="0.25">
      <c r="A481" s="84" t="s">
        <v>878</v>
      </c>
      <c r="B481" s="84" t="s">
        <v>731</v>
      </c>
      <c r="C481" s="84">
        <v>5</v>
      </c>
      <c r="D481" s="122">
        <v>7.0858020038924068E-4</v>
      </c>
      <c r="E481" s="122">
        <v>1.0110467567931229</v>
      </c>
      <c r="F481" s="84" t="s">
        <v>15743</v>
      </c>
      <c r="G481" s="84" t="b">
        <v>0</v>
      </c>
      <c r="H481" s="84" t="b">
        <v>0</v>
      </c>
      <c r="I481" s="84" t="b">
        <v>0</v>
      </c>
      <c r="J481" s="84" t="b">
        <v>0</v>
      </c>
      <c r="K481" s="84" t="b">
        <v>0</v>
      </c>
      <c r="L481" s="84" t="b">
        <v>0</v>
      </c>
    </row>
    <row r="482" spans="1:12" x14ac:dyDescent="0.25">
      <c r="A482" s="84" t="s">
        <v>14367</v>
      </c>
      <c r="B482" s="84" t="s">
        <v>14234</v>
      </c>
      <c r="C482" s="84">
        <v>5</v>
      </c>
      <c r="D482" s="122">
        <v>7.0858020038924068E-4</v>
      </c>
      <c r="E482" s="122">
        <v>2.5700979659885612</v>
      </c>
      <c r="F482" s="84" t="s">
        <v>15743</v>
      </c>
      <c r="G482" s="84" t="b">
        <v>0</v>
      </c>
      <c r="H482" s="84" t="b">
        <v>0</v>
      </c>
      <c r="I482" s="84" t="b">
        <v>0</v>
      </c>
      <c r="J482" s="84" t="b">
        <v>0</v>
      </c>
      <c r="K482" s="84" t="b">
        <v>0</v>
      </c>
      <c r="L482" s="84" t="b">
        <v>0</v>
      </c>
    </row>
    <row r="483" spans="1:12" x14ac:dyDescent="0.25">
      <c r="A483" s="84" t="s">
        <v>14234</v>
      </c>
      <c r="B483" s="84" t="s">
        <v>14207</v>
      </c>
      <c r="C483" s="84">
        <v>5</v>
      </c>
      <c r="D483" s="122">
        <v>7.0858020038924068E-4</v>
      </c>
      <c r="E483" s="122">
        <v>2.0058265355499985</v>
      </c>
      <c r="F483" s="84" t="s">
        <v>15743</v>
      </c>
      <c r="G483" s="84" t="b">
        <v>0</v>
      </c>
      <c r="H483" s="84" t="b">
        <v>0</v>
      </c>
      <c r="I483" s="84" t="b">
        <v>0</v>
      </c>
      <c r="J483" s="84" t="b">
        <v>0</v>
      </c>
      <c r="K483" s="84" t="b">
        <v>0</v>
      </c>
      <c r="L483" s="84" t="b">
        <v>0</v>
      </c>
    </row>
    <row r="484" spans="1:12" x14ac:dyDescent="0.25">
      <c r="A484" s="84" t="s">
        <v>14207</v>
      </c>
      <c r="B484" s="84" t="s">
        <v>14619</v>
      </c>
      <c r="C484" s="84">
        <v>5</v>
      </c>
      <c r="D484" s="122">
        <v>7.0858020038924068E-4</v>
      </c>
      <c r="E484" s="122">
        <v>2.6370447556191743</v>
      </c>
      <c r="F484" s="84" t="s">
        <v>15743</v>
      </c>
      <c r="G484" s="84" t="b">
        <v>0</v>
      </c>
      <c r="H484" s="84" t="b">
        <v>0</v>
      </c>
      <c r="I484" s="84" t="b">
        <v>0</v>
      </c>
      <c r="J484" s="84" t="b">
        <v>0</v>
      </c>
      <c r="K484" s="84" t="b">
        <v>0</v>
      </c>
      <c r="L484" s="84" t="b">
        <v>0</v>
      </c>
    </row>
    <row r="485" spans="1:12" x14ac:dyDescent="0.25">
      <c r="A485" s="84" t="s">
        <v>14619</v>
      </c>
      <c r="B485" s="84" t="s">
        <v>14195</v>
      </c>
      <c r="C485" s="84">
        <v>5</v>
      </c>
      <c r="D485" s="122">
        <v>7.0858020038924068E-4</v>
      </c>
      <c r="E485" s="122">
        <v>2.2639283306721691</v>
      </c>
      <c r="F485" s="84" t="s">
        <v>15743</v>
      </c>
      <c r="G485" s="84" t="b">
        <v>0</v>
      </c>
      <c r="H485" s="84" t="b">
        <v>0</v>
      </c>
      <c r="I485" s="84" t="b">
        <v>0</v>
      </c>
      <c r="J485" s="84" t="b">
        <v>0</v>
      </c>
      <c r="K485" s="84" t="b">
        <v>0</v>
      </c>
      <c r="L485" s="84" t="b">
        <v>0</v>
      </c>
    </row>
    <row r="486" spans="1:12" x14ac:dyDescent="0.25">
      <c r="A486" s="84" t="s">
        <v>14195</v>
      </c>
      <c r="B486" s="84" t="s">
        <v>14620</v>
      </c>
      <c r="C486" s="84">
        <v>5</v>
      </c>
      <c r="D486" s="122">
        <v>7.0858020038924068E-4</v>
      </c>
      <c r="E486" s="122">
        <v>2.2391047469471368</v>
      </c>
      <c r="F486" s="84" t="s">
        <v>15743</v>
      </c>
      <c r="G486" s="84" t="b">
        <v>0</v>
      </c>
      <c r="H486" s="84" t="b">
        <v>0</v>
      </c>
      <c r="I486" s="84" t="b">
        <v>0</v>
      </c>
      <c r="J486" s="84" t="b">
        <v>0</v>
      </c>
      <c r="K486" s="84" t="b">
        <v>0</v>
      </c>
      <c r="L486" s="84" t="b">
        <v>0</v>
      </c>
    </row>
    <row r="487" spans="1:12" x14ac:dyDescent="0.25">
      <c r="A487" s="84" t="s">
        <v>14620</v>
      </c>
      <c r="B487" s="84" t="s">
        <v>14522</v>
      </c>
      <c r="C487" s="84">
        <v>5</v>
      </c>
      <c r="D487" s="122">
        <v>7.0858020038924068E-4</v>
      </c>
      <c r="E487" s="122">
        <v>3.4943772520504428</v>
      </c>
      <c r="F487" s="84" t="s">
        <v>15743</v>
      </c>
      <c r="G487" s="84" t="b">
        <v>0</v>
      </c>
      <c r="H487" s="84" t="b">
        <v>0</v>
      </c>
      <c r="I487" s="84" t="b">
        <v>0</v>
      </c>
      <c r="J487" s="84" t="b">
        <v>0</v>
      </c>
      <c r="K487" s="84" t="b">
        <v>0</v>
      </c>
      <c r="L487" s="84" t="b">
        <v>0</v>
      </c>
    </row>
    <row r="488" spans="1:12" x14ac:dyDescent="0.25">
      <c r="A488" s="84" t="s">
        <v>14522</v>
      </c>
      <c r="B488" s="84" t="s">
        <v>14323</v>
      </c>
      <c r="C488" s="84">
        <v>5</v>
      </c>
      <c r="D488" s="122">
        <v>7.0858020038924068E-4</v>
      </c>
      <c r="E488" s="122">
        <v>3.0349847642912118</v>
      </c>
      <c r="F488" s="84" t="s">
        <v>15743</v>
      </c>
      <c r="G488" s="84" t="b">
        <v>0</v>
      </c>
      <c r="H488" s="84" t="b">
        <v>0</v>
      </c>
      <c r="I488" s="84" t="b">
        <v>0</v>
      </c>
      <c r="J488" s="84" t="b">
        <v>0</v>
      </c>
      <c r="K488" s="84" t="b">
        <v>0</v>
      </c>
      <c r="L488" s="84" t="b">
        <v>0</v>
      </c>
    </row>
    <row r="489" spans="1:12" x14ac:dyDescent="0.25">
      <c r="A489" s="84" t="s">
        <v>14323</v>
      </c>
      <c r="B489" s="84" t="s">
        <v>14320</v>
      </c>
      <c r="C489" s="84">
        <v>5</v>
      </c>
      <c r="D489" s="122">
        <v>7.0858020038924068E-4</v>
      </c>
      <c r="E489" s="122">
        <v>2.7717433295166307</v>
      </c>
      <c r="F489" s="84" t="s">
        <v>15743</v>
      </c>
      <c r="G489" s="84" t="b">
        <v>0</v>
      </c>
      <c r="H489" s="84" t="b">
        <v>0</v>
      </c>
      <c r="I489" s="84" t="b">
        <v>0</v>
      </c>
      <c r="J489" s="84" t="b">
        <v>0</v>
      </c>
      <c r="K489" s="84" t="b">
        <v>0</v>
      </c>
      <c r="L489" s="84" t="b">
        <v>0</v>
      </c>
    </row>
    <row r="490" spans="1:12" x14ac:dyDescent="0.25">
      <c r="A490" s="84" t="s">
        <v>14320</v>
      </c>
      <c r="B490" s="84" t="s">
        <v>14621</v>
      </c>
      <c r="C490" s="84">
        <v>5</v>
      </c>
      <c r="D490" s="122">
        <v>7.0858020038924068E-4</v>
      </c>
      <c r="E490" s="122">
        <v>3.2391047469471368</v>
      </c>
      <c r="F490" s="84" t="s">
        <v>15743</v>
      </c>
      <c r="G490" s="84" t="b">
        <v>0</v>
      </c>
      <c r="H490" s="84" t="b">
        <v>0</v>
      </c>
      <c r="I490" s="84" t="b">
        <v>0</v>
      </c>
      <c r="J490" s="84" t="b">
        <v>0</v>
      </c>
      <c r="K490" s="84" t="b">
        <v>0</v>
      </c>
      <c r="L490" s="84" t="b">
        <v>0</v>
      </c>
    </row>
    <row r="491" spans="1:12" x14ac:dyDescent="0.25">
      <c r="A491" s="84" t="s">
        <v>14621</v>
      </c>
      <c r="B491" s="84" t="s">
        <v>14393</v>
      </c>
      <c r="C491" s="84">
        <v>5</v>
      </c>
      <c r="D491" s="122">
        <v>7.0858020038924068E-4</v>
      </c>
      <c r="E491" s="122">
        <v>3.2902572693945182</v>
      </c>
      <c r="F491" s="84" t="s">
        <v>15743</v>
      </c>
      <c r="G491" s="84" t="b">
        <v>0</v>
      </c>
      <c r="H491" s="84" t="b">
        <v>0</v>
      </c>
      <c r="I491" s="84" t="b">
        <v>0</v>
      </c>
      <c r="J491" s="84" t="b">
        <v>0</v>
      </c>
      <c r="K491" s="84" t="b">
        <v>0</v>
      </c>
      <c r="L491" s="84" t="b">
        <v>0</v>
      </c>
    </row>
    <row r="492" spans="1:12" x14ac:dyDescent="0.25">
      <c r="A492" s="84" t="s">
        <v>14624</v>
      </c>
      <c r="B492" s="84" t="s">
        <v>14625</v>
      </c>
      <c r="C492" s="84">
        <v>5</v>
      </c>
      <c r="D492" s="122">
        <v>7.0858020038924068E-4</v>
      </c>
      <c r="E492" s="122">
        <v>3.4943772520504428</v>
      </c>
      <c r="F492" s="84" t="s">
        <v>15743</v>
      </c>
      <c r="G492" s="84" t="b">
        <v>0</v>
      </c>
      <c r="H492" s="84" t="b">
        <v>0</v>
      </c>
      <c r="I492" s="84" t="b">
        <v>0</v>
      </c>
      <c r="J492" s="84" t="b">
        <v>0</v>
      </c>
      <c r="K492" s="84" t="b">
        <v>0</v>
      </c>
      <c r="L492" s="84" t="b">
        <v>0</v>
      </c>
    </row>
    <row r="493" spans="1:12" x14ac:dyDescent="0.25">
      <c r="A493" s="84" t="s">
        <v>2922</v>
      </c>
      <c r="B493" s="84" t="s">
        <v>12266</v>
      </c>
      <c r="C493" s="84">
        <v>5</v>
      </c>
      <c r="D493" s="122">
        <v>7.0858020038924068E-4</v>
      </c>
      <c r="E493" s="122">
        <v>0.58272967327425229</v>
      </c>
      <c r="F493" s="84" t="s">
        <v>15743</v>
      </c>
      <c r="G493" s="84" t="b">
        <v>0</v>
      </c>
      <c r="H493" s="84" t="b">
        <v>0</v>
      </c>
      <c r="I493" s="84" t="b">
        <v>0</v>
      </c>
      <c r="J493" s="84" t="b">
        <v>0</v>
      </c>
      <c r="K493" s="84" t="b">
        <v>0</v>
      </c>
      <c r="L493" s="84" t="b">
        <v>0</v>
      </c>
    </row>
    <row r="494" spans="1:12" x14ac:dyDescent="0.25">
      <c r="A494" s="84" t="s">
        <v>2793</v>
      </c>
      <c r="B494" s="84" t="s">
        <v>754</v>
      </c>
      <c r="C494" s="84">
        <v>5</v>
      </c>
      <c r="D494" s="122">
        <v>7.0858020038924068E-4</v>
      </c>
      <c r="E494" s="122">
        <v>0.74495015292869404</v>
      </c>
      <c r="F494" s="84" t="s">
        <v>15743</v>
      </c>
      <c r="G494" s="84" t="b">
        <v>0</v>
      </c>
      <c r="H494" s="84" t="b">
        <v>0</v>
      </c>
      <c r="I494" s="84" t="b">
        <v>0</v>
      </c>
      <c r="J494" s="84" t="b">
        <v>0</v>
      </c>
      <c r="K494" s="84" t="b">
        <v>0</v>
      </c>
      <c r="L494" s="84" t="b">
        <v>0</v>
      </c>
    </row>
    <row r="495" spans="1:12" x14ac:dyDescent="0.25">
      <c r="A495" s="84" t="s">
        <v>14212</v>
      </c>
      <c r="B495" s="84" t="s">
        <v>14200</v>
      </c>
      <c r="C495" s="84">
        <v>5</v>
      </c>
      <c r="D495" s="122">
        <v>7.0858020038924068E-4</v>
      </c>
      <c r="E495" s="122">
        <v>1.8858512184732488</v>
      </c>
      <c r="F495" s="84" t="s">
        <v>15743</v>
      </c>
      <c r="G495" s="84" t="b">
        <v>1</v>
      </c>
      <c r="H495" s="84" t="b">
        <v>0</v>
      </c>
      <c r="I495" s="84" t="b">
        <v>0</v>
      </c>
      <c r="J495" s="84" t="b">
        <v>0</v>
      </c>
      <c r="K495" s="84" t="b">
        <v>0</v>
      </c>
      <c r="L495" s="84" t="b">
        <v>0</v>
      </c>
    </row>
    <row r="496" spans="1:12" x14ac:dyDescent="0.25">
      <c r="A496" s="84" t="s">
        <v>14200</v>
      </c>
      <c r="B496" s="84" t="s">
        <v>14236</v>
      </c>
      <c r="C496" s="84">
        <v>5</v>
      </c>
      <c r="D496" s="122">
        <v>7.0858020038924068E-4</v>
      </c>
      <c r="E496" s="122">
        <v>1.8799018859600474</v>
      </c>
      <c r="F496" s="84" t="s">
        <v>15743</v>
      </c>
      <c r="G496" s="84" t="b">
        <v>0</v>
      </c>
      <c r="H496" s="84" t="b">
        <v>0</v>
      </c>
      <c r="I496" s="84" t="b">
        <v>0</v>
      </c>
      <c r="J496" s="84" t="b">
        <v>0</v>
      </c>
      <c r="K496" s="84" t="b">
        <v>0</v>
      </c>
      <c r="L496" s="84" t="b">
        <v>0</v>
      </c>
    </row>
    <row r="497" spans="1:12" x14ac:dyDescent="0.25">
      <c r="A497" s="84" t="s">
        <v>14324</v>
      </c>
      <c r="B497" s="84" t="s">
        <v>14207</v>
      </c>
      <c r="C497" s="84">
        <v>5</v>
      </c>
      <c r="D497" s="122">
        <v>7.0858020038924068E-4</v>
      </c>
      <c r="E497" s="122">
        <v>2.26906797032458</v>
      </c>
      <c r="F497" s="84" t="s">
        <v>15743</v>
      </c>
      <c r="G497" s="84" t="b">
        <v>0</v>
      </c>
      <c r="H497" s="84" t="b">
        <v>0</v>
      </c>
      <c r="I497" s="84" t="b">
        <v>0</v>
      </c>
      <c r="J497" s="84" t="b">
        <v>0</v>
      </c>
      <c r="K497" s="84" t="b">
        <v>0</v>
      </c>
      <c r="L497" s="84" t="b">
        <v>0</v>
      </c>
    </row>
    <row r="498" spans="1:12" x14ac:dyDescent="0.25">
      <c r="A498" s="84" t="s">
        <v>14207</v>
      </c>
      <c r="B498" s="84" t="s">
        <v>14266</v>
      </c>
      <c r="C498" s="84">
        <v>5</v>
      </c>
      <c r="D498" s="122">
        <v>7.0858020038924068E-4</v>
      </c>
      <c r="E498" s="122">
        <v>2.1055658385769194</v>
      </c>
      <c r="F498" s="84" t="s">
        <v>15743</v>
      </c>
      <c r="G498" s="84" t="b">
        <v>0</v>
      </c>
      <c r="H498" s="84" t="b">
        <v>0</v>
      </c>
      <c r="I498" s="84" t="b">
        <v>0</v>
      </c>
      <c r="J498" s="84" t="b">
        <v>0</v>
      </c>
      <c r="K498" s="84" t="b">
        <v>0</v>
      </c>
      <c r="L498" s="84" t="b">
        <v>0</v>
      </c>
    </row>
    <row r="499" spans="1:12" x14ac:dyDescent="0.25">
      <c r="A499" s="84" t="s">
        <v>12359</v>
      </c>
      <c r="B499" s="84" t="s">
        <v>14309</v>
      </c>
      <c r="C499" s="84">
        <v>5</v>
      </c>
      <c r="D499" s="122">
        <v>7.0858020038924068E-4</v>
      </c>
      <c r="E499" s="122">
        <v>2.3557588181509503</v>
      </c>
      <c r="F499" s="84" t="s">
        <v>15743</v>
      </c>
      <c r="G499" s="84" t="b">
        <v>0</v>
      </c>
      <c r="H499" s="84" t="b">
        <v>0</v>
      </c>
      <c r="I499" s="84" t="b">
        <v>0</v>
      </c>
      <c r="J499" s="84" t="b">
        <v>0</v>
      </c>
      <c r="K499" s="84" t="b">
        <v>0</v>
      </c>
      <c r="L499" s="84" t="b">
        <v>0</v>
      </c>
    </row>
    <row r="500" spans="1:12" x14ac:dyDescent="0.25">
      <c r="A500" s="84" t="s">
        <v>12266</v>
      </c>
      <c r="B500" s="84" t="s">
        <v>12268</v>
      </c>
      <c r="C500" s="84">
        <v>5</v>
      </c>
      <c r="D500" s="122">
        <v>7.0858020038924068E-4</v>
      </c>
      <c r="E500" s="122">
        <v>1.2121631189881075</v>
      </c>
      <c r="F500" s="84" t="s">
        <v>15743</v>
      </c>
      <c r="G500" s="84" t="b">
        <v>0</v>
      </c>
      <c r="H500" s="84" t="b">
        <v>0</v>
      </c>
      <c r="I500" s="84" t="b">
        <v>0</v>
      </c>
      <c r="J500" s="84" t="b">
        <v>0</v>
      </c>
      <c r="K500" s="84" t="b">
        <v>0</v>
      </c>
      <c r="L500" s="84" t="b">
        <v>0</v>
      </c>
    </row>
    <row r="501" spans="1:12" x14ac:dyDescent="0.25">
      <c r="A501" s="84" t="s">
        <v>731</v>
      </c>
      <c r="B501" s="84" t="s">
        <v>754</v>
      </c>
      <c r="C501" s="84">
        <v>5</v>
      </c>
      <c r="D501" s="122">
        <v>7.0858020038924068E-4</v>
      </c>
      <c r="E501" s="122">
        <v>-0.1092433919200925</v>
      </c>
      <c r="F501" s="84" t="s">
        <v>15743</v>
      </c>
      <c r="G501" s="84" t="b">
        <v>0</v>
      </c>
      <c r="H501" s="84" t="b">
        <v>0</v>
      </c>
      <c r="I501" s="84" t="b">
        <v>0</v>
      </c>
      <c r="J501" s="84" t="b">
        <v>0</v>
      </c>
      <c r="K501" s="84" t="b">
        <v>0</v>
      </c>
      <c r="L501" s="84" t="b">
        <v>0</v>
      </c>
    </row>
    <row r="502" spans="1:12" x14ac:dyDescent="0.25">
      <c r="A502" s="84" t="s">
        <v>14251</v>
      </c>
      <c r="B502" s="84" t="s">
        <v>12350</v>
      </c>
      <c r="C502" s="84">
        <v>4</v>
      </c>
      <c r="D502" s="122">
        <v>5.8991601878143453E-4</v>
      </c>
      <c r="E502" s="122">
        <v>1.163557785554606</v>
      </c>
      <c r="F502" s="84" t="s">
        <v>15743</v>
      </c>
      <c r="G502" s="84" t="b">
        <v>1</v>
      </c>
      <c r="H502" s="84" t="b">
        <v>0</v>
      </c>
      <c r="I502" s="84" t="b">
        <v>0</v>
      </c>
      <c r="J502" s="84" t="b">
        <v>0</v>
      </c>
      <c r="K502" s="84" t="b">
        <v>0</v>
      </c>
      <c r="L502" s="84" t="b">
        <v>0</v>
      </c>
    </row>
    <row r="503" spans="1:12" x14ac:dyDescent="0.25">
      <c r="A503" s="84" t="s">
        <v>796</v>
      </c>
      <c r="B503" s="84" t="s">
        <v>14469</v>
      </c>
      <c r="C503" s="84">
        <v>4</v>
      </c>
      <c r="D503" s="122">
        <v>5.8991601878143453E-4</v>
      </c>
      <c r="E503" s="122">
        <v>2.7868070759525065</v>
      </c>
      <c r="F503" s="84" t="s">
        <v>15743</v>
      </c>
      <c r="G503" s="84" t="b">
        <v>0</v>
      </c>
      <c r="H503" s="84" t="b">
        <v>0</v>
      </c>
      <c r="I503" s="84" t="b">
        <v>0</v>
      </c>
      <c r="J503" s="84" t="b">
        <v>0</v>
      </c>
      <c r="K503" s="84" t="b">
        <v>0</v>
      </c>
      <c r="L503" s="84" t="b">
        <v>0</v>
      </c>
    </row>
    <row r="504" spans="1:12" x14ac:dyDescent="0.25">
      <c r="A504" s="84" t="s">
        <v>2788</v>
      </c>
      <c r="B504" s="84" t="s">
        <v>14250</v>
      </c>
      <c r="C504" s="84">
        <v>4</v>
      </c>
      <c r="D504" s="122">
        <v>5.8991601878143453E-4</v>
      </c>
      <c r="E504" s="122">
        <v>0.92841143460377618</v>
      </c>
      <c r="F504" s="84" t="s">
        <v>15743</v>
      </c>
      <c r="G504" s="84" t="b">
        <v>0</v>
      </c>
      <c r="H504" s="84" t="b">
        <v>0</v>
      </c>
      <c r="I504" s="84" t="b">
        <v>0</v>
      </c>
      <c r="J504" s="84" t="b">
        <v>0</v>
      </c>
      <c r="K504" s="84" t="b">
        <v>1</v>
      </c>
      <c r="L504" s="84" t="b">
        <v>0</v>
      </c>
    </row>
    <row r="505" spans="1:12" x14ac:dyDescent="0.25">
      <c r="A505" s="84" t="s">
        <v>14250</v>
      </c>
      <c r="B505" s="84" t="s">
        <v>14206</v>
      </c>
      <c r="C505" s="84">
        <v>4</v>
      </c>
      <c r="D505" s="122">
        <v>5.8991601878143453E-4</v>
      </c>
      <c r="E505" s="122">
        <v>2.0086558255688627</v>
      </c>
      <c r="F505" s="84" t="s">
        <v>15743</v>
      </c>
      <c r="G505" s="84" t="b">
        <v>0</v>
      </c>
      <c r="H505" s="84" t="b">
        <v>1</v>
      </c>
      <c r="I505" s="84" t="b">
        <v>0</v>
      </c>
      <c r="J505" s="84" t="b">
        <v>0</v>
      </c>
      <c r="K505" s="84" t="b">
        <v>0</v>
      </c>
      <c r="L505" s="84" t="b">
        <v>0</v>
      </c>
    </row>
    <row r="506" spans="1:12" x14ac:dyDescent="0.25">
      <c r="A506" s="84" t="s">
        <v>14206</v>
      </c>
      <c r="B506" s="84" t="s">
        <v>14355</v>
      </c>
      <c r="C506" s="84">
        <v>4</v>
      </c>
      <c r="D506" s="122">
        <v>5.8991601878143453E-4</v>
      </c>
      <c r="E506" s="122">
        <v>2.2156236510976139</v>
      </c>
      <c r="F506" s="84" t="s">
        <v>15743</v>
      </c>
      <c r="G506" s="84" t="b">
        <v>0</v>
      </c>
      <c r="H506" s="84" t="b">
        <v>0</v>
      </c>
      <c r="I506" s="84" t="b">
        <v>0</v>
      </c>
      <c r="J506" s="84" t="b">
        <v>0</v>
      </c>
      <c r="K506" s="84" t="b">
        <v>0</v>
      </c>
      <c r="L506" s="84" t="b">
        <v>0</v>
      </c>
    </row>
    <row r="507" spans="1:12" x14ac:dyDescent="0.25">
      <c r="A507" s="84" t="s">
        <v>14355</v>
      </c>
      <c r="B507" s="84" t="s">
        <v>2793</v>
      </c>
      <c r="C507" s="84">
        <v>4</v>
      </c>
      <c r="D507" s="122">
        <v>5.8991601878143453E-4</v>
      </c>
      <c r="E507" s="122">
        <v>1.6916035267584673</v>
      </c>
      <c r="F507" s="84" t="s">
        <v>15743</v>
      </c>
      <c r="G507" s="84" t="b">
        <v>0</v>
      </c>
      <c r="H507" s="84" t="b">
        <v>0</v>
      </c>
      <c r="I507" s="84" t="b">
        <v>0</v>
      </c>
      <c r="J507" s="84" t="b">
        <v>0</v>
      </c>
      <c r="K507" s="84" t="b">
        <v>0</v>
      </c>
      <c r="L507" s="84" t="b">
        <v>0</v>
      </c>
    </row>
    <row r="508" spans="1:12" x14ac:dyDescent="0.25">
      <c r="A508" s="84" t="s">
        <v>12350</v>
      </c>
      <c r="B508" s="84" t="s">
        <v>14397</v>
      </c>
      <c r="C508" s="84">
        <v>4</v>
      </c>
      <c r="D508" s="122">
        <v>5.8991601878143453E-4</v>
      </c>
      <c r="E508" s="122">
        <v>1.4498374916580319</v>
      </c>
      <c r="F508" s="84" t="s">
        <v>15743</v>
      </c>
      <c r="G508" s="84" t="b">
        <v>0</v>
      </c>
      <c r="H508" s="84" t="b">
        <v>0</v>
      </c>
      <c r="I508" s="84" t="b">
        <v>0</v>
      </c>
      <c r="J508" s="84" t="b">
        <v>0</v>
      </c>
      <c r="K508" s="84" t="b">
        <v>0</v>
      </c>
      <c r="L508" s="84" t="b">
        <v>0</v>
      </c>
    </row>
    <row r="509" spans="1:12" x14ac:dyDescent="0.25">
      <c r="A509" s="84" t="s">
        <v>12267</v>
      </c>
      <c r="B509" s="84" t="s">
        <v>12260</v>
      </c>
      <c r="C509" s="84">
        <v>4</v>
      </c>
      <c r="D509" s="122">
        <v>5.8991601878143453E-4</v>
      </c>
      <c r="E509" s="122">
        <v>0.92400946622694013</v>
      </c>
      <c r="F509" s="84" t="s">
        <v>15743</v>
      </c>
      <c r="G509" s="84" t="b">
        <v>0</v>
      </c>
      <c r="H509" s="84" t="b">
        <v>0</v>
      </c>
      <c r="I509" s="84" t="b">
        <v>0</v>
      </c>
      <c r="J509" s="84" t="b">
        <v>0</v>
      </c>
      <c r="K509" s="84" t="b">
        <v>0</v>
      </c>
      <c r="L509" s="84" t="b">
        <v>0</v>
      </c>
    </row>
    <row r="510" spans="1:12" x14ac:dyDescent="0.25">
      <c r="A510" s="84" t="s">
        <v>12290</v>
      </c>
      <c r="B510" s="84" t="s">
        <v>2931</v>
      </c>
      <c r="C510" s="84">
        <v>4</v>
      </c>
      <c r="D510" s="122">
        <v>5.8991601878143453E-4</v>
      </c>
      <c r="E510" s="122">
        <v>1.717676068062032</v>
      </c>
      <c r="F510" s="84" t="s">
        <v>15743</v>
      </c>
      <c r="G510" s="84" t="b">
        <v>0</v>
      </c>
      <c r="H510" s="84" t="b">
        <v>0</v>
      </c>
      <c r="I510" s="84" t="b">
        <v>0</v>
      </c>
      <c r="J510" s="84" t="b">
        <v>0</v>
      </c>
      <c r="K510" s="84" t="b">
        <v>0</v>
      </c>
      <c r="L510" s="84" t="b">
        <v>0</v>
      </c>
    </row>
    <row r="511" spans="1:12" x14ac:dyDescent="0.25">
      <c r="A511" s="84" t="s">
        <v>14334</v>
      </c>
      <c r="B511" s="84" t="s">
        <v>855</v>
      </c>
      <c r="C511" s="84">
        <v>4</v>
      </c>
      <c r="D511" s="122">
        <v>5.8991601878143453E-4</v>
      </c>
      <c r="E511" s="122">
        <v>1.6400712102493622</v>
      </c>
      <c r="F511" s="84" t="s">
        <v>15743</v>
      </c>
      <c r="G511" s="84" t="b">
        <v>0</v>
      </c>
      <c r="H511" s="84" t="b">
        <v>0</v>
      </c>
      <c r="I511" s="84" t="b">
        <v>0</v>
      </c>
      <c r="J511" s="84" t="b">
        <v>0</v>
      </c>
      <c r="K511" s="84" t="b">
        <v>0</v>
      </c>
      <c r="L511" s="84" t="b">
        <v>0</v>
      </c>
    </row>
    <row r="512" spans="1:12" x14ac:dyDescent="0.25">
      <c r="A512" s="84" t="s">
        <v>12385</v>
      </c>
      <c r="B512" s="84" t="s">
        <v>14195</v>
      </c>
      <c r="C512" s="84">
        <v>4</v>
      </c>
      <c r="D512" s="122">
        <v>5.8991601878143453E-4</v>
      </c>
      <c r="E512" s="122">
        <v>1.6107158168968252</v>
      </c>
      <c r="F512" s="84" t="s">
        <v>15743</v>
      </c>
      <c r="G512" s="84" t="b">
        <v>0</v>
      </c>
      <c r="H512" s="84" t="b">
        <v>0</v>
      </c>
      <c r="I512" s="84" t="b">
        <v>0</v>
      </c>
      <c r="J512" s="84" t="b">
        <v>0</v>
      </c>
      <c r="K512" s="84" t="b">
        <v>0</v>
      </c>
      <c r="L512" s="84" t="b">
        <v>0</v>
      </c>
    </row>
    <row r="513" spans="1:12" x14ac:dyDescent="0.25">
      <c r="A513" s="84" t="s">
        <v>14195</v>
      </c>
      <c r="B513" s="84" t="s">
        <v>14637</v>
      </c>
      <c r="C513" s="84">
        <v>4</v>
      </c>
      <c r="D513" s="122">
        <v>5.8991601878143453E-4</v>
      </c>
      <c r="E513" s="122">
        <v>2.2391047469471368</v>
      </c>
      <c r="F513" s="84" t="s">
        <v>15743</v>
      </c>
      <c r="G513" s="84" t="b">
        <v>0</v>
      </c>
      <c r="H513" s="84" t="b">
        <v>0</v>
      </c>
      <c r="I513" s="84" t="b">
        <v>0</v>
      </c>
      <c r="J513" s="84" t="b">
        <v>0</v>
      </c>
      <c r="K513" s="84" t="b">
        <v>0</v>
      </c>
      <c r="L513" s="84" t="b">
        <v>0</v>
      </c>
    </row>
    <row r="514" spans="1:12" x14ac:dyDescent="0.25">
      <c r="A514" s="84" t="s">
        <v>14637</v>
      </c>
      <c r="B514" s="84" t="s">
        <v>14638</v>
      </c>
      <c r="C514" s="84">
        <v>4</v>
      </c>
      <c r="D514" s="122">
        <v>5.8991601878143453E-4</v>
      </c>
      <c r="E514" s="122">
        <v>3.5912872650584995</v>
      </c>
      <c r="F514" s="84" t="s">
        <v>15743</v>
      </c>
      <c r="G514" s="84" t="b">
        <v>0</v>
      </c>
      <c r="H514" s="84" t="b">
        <v>0</v>
      </c>
      <c r="I514" s="84" t="b">
        <v>0</v>
      </c>
      <c r="J514" s="84" t="b">
        <v>0</v>
      </c>
      <c r="K514" s="84" t="b">
        <v>0</v>
      </c>
      <c r="L514" s="84" t="b">
        <v>0</v>
      </c>
    </row>
    <row r="515" spans="1:12" x14ac:dyDescent="0.25">
      <c r="A515" s="84" t="s">
        <v>14638</v>
      </c>
      <c r="B515" s="84" t="s">
        <v>731</v>
      </c>
      <c r="C515" s="84">
        <v>4</v>
      </c>
      <c r="D515" s="122">
        <v>5.8991601878143453E-4</v>
      </c>
      <c r="E515" s="122">
        <v>1.2151667394490477</v>
      </c>
      <c r="F515" s="84" t="s">
        <v>15743</v>
      </c>
      <c r="G515" s="84" t="b">
        <v>0</v>
      </c>
      <c r="H515" s="84" t="b">
        <v>0</v>
      </c>
      <c r="I515" s="84" t="b">
        <v>0</v>
      </c>
      <c r="J515" s="84" t="b">
        <v>0</v>
      </c>
      <c r="K515" s="84" t="b">
        <v>0</v>
      </c>
      <c r="L515" s="84" t="b">
        <v>0</v>
      </c>
    </row>
    <row r="516" spans="1:12" x14ac:dyDescent="0.25">
      <c r="A516" s="84" t="s">
        <v>14398</v>
      </c>
      <c r="B516" s="84" t="s">
        <v>731</v>
      </c>
      <c r="C516" s="84">
        <v>4</v>
      </c>
      <c r="D516" s="122">
        <v>5.8991601878143453E-4</v>
      </c>
      <c r="E516" s="122">
        <v>0.91413674378506649</v>
      </c>
      <c r="F516" s="84" t="s">
        <v>15743</v>
      </c>
      <c r="G516" s="84" t="b">
        <v>0</v>
      </c>
      <c r="H516" s="84" t="b">
        <v>0</v>
      </c>
      <c r="I516" s="84" t="b">
        <v>0</v>
      </c>
      <c r="J516" s="84" t="b">
        <v>0</v>
      </c>
      <c r="K516" s="84" t="b">
        <v>0</v>
      </c>
      <c r="L516" s="84" t="b">
        <v>0</v>
      </c>
    </row>
    <row r="517" spans="1:12" x14ac:dyDescent="0.25">
      <c r="A517" s="84" t="s">
        <v>14639</v>
      </c>
      <c r="B517" s="84" t="s">
        <v>12290</v>
      </c>
      <c r="C517" s="84">
        <v>4</v>
      </c>
      <c r="D517" s="122">
        <v>5.8991601878143453E-4</v>
      </c>
      <c r="E517" s="122">
        <v>2.7783739084156438</v>
      </c>
      <c r="F517" s="84" t="s">
        <v>15743</v>
      </c>
      <c r="G517" s="84" t="b">
        <v>0</v>
      </c>
      <c r="H517" s="84" t="b">
        <v>0</v>
      </c>
      <c r="I517" s="84" t="b">
        <v>0</v>
      </c>
      <c r="J517" s="84" t="b">
        <v>0</v>
      </c>
      <c r="K517" s="84" t="b">
        <v>0</v>
      </c>
      <c r="L517" s="84" t="b">
        <v>0</v>
      </c>
    </row>
    <row r="518" spans="1:12" x14ac:dyDescent="0.25">
      <c r="A518" s="84" t="s">
        <v>12290</v>
      </c>
      <c r="B518" s="84" t="s">
        <v>683</v>
      </c>
      <c r="C518" s="84">
        <v>4</v>
      </c>
      <c r="D518" s="122">
        <v>5.8991601878143453E-4</v>
      </c>
      <c r="E518" s="122">
        <v>1.4559558064079834</v>
      </c>
      <c r="F518" s="84" t="s">
        <v>15743</v>
      </c>
      <c r="G518" s="84" t="b">
        <v>0</v>
      </c>
      <c r="H518" s="84" t="b">
        <v>0</v>
      </c>
      <c r="I518" s="84" t="b">
        <v>0</v>
      </c>
      <c r="J518" s="84" t="b">
        <v>0</v>
      </c>
      <c r="K518" s="84" t="b">
        <v>0</v>
      </c>
      <c r="L518" s="84" t="b">
        <v>0</v>
      </c>
    </row>
    <row r="519" spans="1:12" x14ac:dyDescent="0.25">
      <c r="A519" s="84" t="s">
        <v>683</v>
      </c>
      <c r="B519" s="84" t="s">
        <v>14640</v>
      </c>
      <c r="C519" s="84">
        <v>4</v>
      </c>
      <c r="D519" s="122">
        <v>5.8991601878143453E-4</v>
      </c>
      <c r="E519" s="122">
        <v>2.0794039040796251</v>
      </c>
      <c r="F519" s="84" t="s">
        <v>15743</v>
      </c>
      <c r="G519" s="84" t="b">
        <v>0</v>
      </c>
      <c r="H519" s="84" t="b">
        <v>0</v>
      </c>
      <c r="I519" s="84" t="b">
        <v>0</v>
      </c>
      <c r="J519" s="84" t="b">
        <v>0</v>
      </c>
      <c r="K519" s="84" t="b">
        <v>0</v>
      </c>
      <c r="L519" s="84" t="b">
        <v>0</v>
      </c>
    </row>
    <row r="520" spans="1:12" x14ac:dyDescent="0.25">
      <c r="A520" s="84" t="s">
        <v>14640</v>
      </c>
      <c r="B520" s="84" t="s">
        <v>14641</v>
      </c>
      <c r="C520" s="84">
        <v>4</v>
      </c>
      <c r="D520" s="122">
        <v>5.8991601878143453E-4</v>
      </c>
      <c r="E520" s="122">
        <v>3.5912872650584995</v>
      </c>
      <c r="F520" s="84" t="s">
        <v>15743</v>
      </c>
      <c r="G520" s="84" t="b">
        <v>0</v>
      </c>
      <c r="H520" s="84" t="b">
        <v>0</v>
      </c>
      <c r="I520" s="84" t="b">
        <v>0</v>
      </c>
      <c r="J520" s="84" t="b">
        <v>0</v>
      </c>
      <c r="K520" s="84" t="b">
        <v>0</v>
      </c>
      <c r="L520" s="84" t="b">
        <v>0</v>
      </c>
    </row>
    <row r="521" spans="1:12" x14ac:dyDescent="0.25">
      <c r="A521" s="84" t="s">
        <v>14641</v>
      </c>
      <c r="B521" s="84" t="s">
        <v>14195</v>
      </c>
      <c r="C521" s="84">
        <v>4</v>
      </c>
      <c r="D521" s="122">
        <v>5.8991601878143453E-4</v>
      </c>
      <c r="E521" s="122">
        <v>2.2639283306721691</v>
      </c>
      <c r="F521" s="84" t="s">
        <v>15743</v>
      </c>
      <c r="G521" s="84" t="b">
        <v>0</v>
      </c>
      <c r="H521" s="84" t="b">
        <v>0</v>
      </c>
      <c r="I521" s="84" t="b">
        <v>0</v>
      </c>
      <c r="J521" s="84" t="b">
        <v>0</v>
      </c>
      <c r="K521" s="84" t="b">
        <v>0</v>
      </c>
      <c r="L521" s="84" t="b">
        <v>0</v>
      </c>
    </row>
    <row r="522" spans="1:12" x14ac:dyDescent="0.25">
      <c r="A522" s="84" t="s">
        <v>14313</v>
      </c>
      <c r="B522" s="84" t="s">
        <v>14216</v>
      </c>
      <c r="C522" s="84">
        <v>4</v>
      </c>
      <c r="D522" s="122">
        <v>5.8991601878143453E-4</v>
      </c>
      <c r="E522" s="122">
        <v>2.336014759955193</v>
      </c>
      <c r="F522" s="84" t="s">
        <v>15743</v>
      </c>
      <c r="G522" s="84" t="b">
        <v>0</v>
      </c>
      <c r="H522" s="84" t="b">
        <v>0</v>
      </c>
      <c r="I522" s="84" t="b">
        <v>0</v>
      </c>
      <c r="J522" s="84" t="b">
        <v>1</v>
      </c>
      <c r="K522" s="84" t="b">
        <v>0</v>
      </c>
      <c r="L522" s="84" t="b">
        <v>0</v>
      </c>
    </row>
    <row r="523" spans="1:12" x14ac:dyDescent="0.25">
      <c r="A523" s="84" t="s">
        <v>14216</v>
      </c>
      <c r="B523" s="84" t="s">
        <v>14429</v>
      </c>
      <c r="C523" s="84">
        <v>4</v>
      </c>
      <c r="D523" s="122">
        <v>5.8991601878143453E-4</v>
      </c>
      <c r="E523" s="122">
        <v>2.5189454435411798</v>
      </c>
      <c r="F523" s="84" t="s">
        <v>15743</v>
      </c>
      <c r="G523" s="84" t="b">
        <v>1</v>
      </c>
      <c r="H523" s="84" t="b">
        <v>0</v>
      </c>
      <c r="I523" s="84" t="b">
        <v>0</v>
      </c>
      <c r="J523" s="84" t="b">
        <v>0</v>
      </c>
      <c r="K523" s="84" t="b">
        <v>0</v>
      </c>
      <c r="L523" s="84" t="b">
        <v>0</v>
      </c>
    </row>
    <row r="524" spans="1:12" x14ac:dyDescent="0.25">
      <c r="A524" s="84" t="s">
        <v>14429</v>
      </c>
      <c r="B524" s="84" t="s">
        <v>14293</v>
      </c>
      <c r="C524" s="84">
        <v>4</v>
      </c>
      <c r="D524" s="122">
        <v>5.8991601878143453E-4</v>
      </c>
      <c r="E524" s="122">
        <v>2.804181172021929</v>
      </c>
      <c r="F524" s="84" t="s">
        <v>15743</v>
      </c>
      <c r="G524" s="84" t="b">
        <v>0</v>
      </c>
      <c r="H524" s="84" t="b">
        <v>0</v>
      </c>
      <c r="I524" s="84" t="b">
        <v>0</v>
      </c>
      <c r="J524" s="84" t="b">
        <v>0</v>
      </c>
      <c r="K524" s="84" t="b">
        <v>0</v>
      </c>
      <c r="L524" s="84" t="b">
        <v>0</v>
      </c>
    </row>
    <row r="525" spans="1:12" x14ac:dyDescent="0.25">
      <c r="A525" s="84" t="s">
        <v>14293</v>
      </c>
      <c r="B525" s="84" t="s">
        <v>14430</v>
      </c>
      <c r="C525" s="84">
        <v>4</v>
      </c>
      <c r="D525" s="122">
        <v>5.8991601878143453E-4</v>
      </c>
      <c r="E525" s="122">
        <v>2.8363658553933302</v>
      </c>
      <c r="F525" s="84" t="s">
        <v>15743</v>
      </c>
      <c r="G525" s="84" t="b">
        <v>0</v>
      </c>
      <c r="H525" s="84" t="b">
        <v>0</v>
      </c>
      <c r="I525" s="84" t="b">
        <v>0</v>
      </c>
      <c r="J525" s="84" t="b">
        <v>0</v>
      </c>
      <c r="K525" s="84" t="b">
        <v>0</v>
      </c>
      <c r="L525" s="84" t="b">
        <v>0</v>
      </c>
    </row>
    <row r="526" spans="1:12" x14ac:dyDescent="0.25">
      <c r="A526" s="84" t="s">
        <v>14265</v>
      </c>
      <c r="B526" s="84" t="s">
        <v>14542</v>
      </c>
      <c r="C526" s="84">
        <v>4</v>
      </c>
      <c r="D526" s="122">
        <v>5.8991601878143453E-4</v>
      </c>
      <c r="E526" s="122">
        <v>2.8659883220001312</v>
      </c>
      <c r="F526" s="84" t="s">
        <v>15743</v>
      </c>
      <c r="G526" s="84" t="b">
        <v>0</v>
      </c>
      <c r="H526" s="84" t="b">
        <v>0</v>
      </c>
      <c r="I526" s="84" t="b">
        <v>0</v>
      </c>
      <c r="J526" s="84" t="b">
        <v>0</v>
      </c>
      <c r="K526" s="84" t="b">
        <v>0</v>
      </c>
      <c r="L526" s="84" t="b">
        <v>0</v>
      </c>
    </row>
    <row r="527" spans="1:12" x14ac:dyDescent="0.25">
      <c r="A527" s="84" t="s">
        <v>855</v>
      </c>
      <c r="B527" s="84" t="s">
        <v>855</v>
      </c>
      <c r="C527" s="84">
        <v>4</v>
      </c>
      <c r="D527" s="122">
        <v>5.8991601878143453E-4</v>
      </c>
      <c r="E527" s="122">
        <v>0.63614091662092986</v>
      </c>
      <c r="F527" s="84" t="s">
        <v>15743</v>
      </c>
      <c r="G527" s="84" t="b">
        <v>0</v>
      </c>
      <c r="H527" s="84" t="b">
        <v>0</v>
      </c>
      <c r="I527" s="84" t="b">
        <v>0</v>
      </c>
      <c r="J527" s="84" t="b">
        <v>0</v>
      </c>
      <c r="K527" s="84" t="b">
        <v>0</v>
      </c>
      <c r="L527" s="84" t="b">
        <v>0</v>
      </c>
    </row>
    <row r="528" spans="1:12" x14ac:dyDescent="0.25">
      <c r="A528" s="84" t="s">
        <v>14273</v>
      </c>
      <c r="B528" s="84" t="s">
        <v>12384</v>
      </c>
      <c r="C528" s="84">
        <v>4</v>
      </c>
      <c r="D528" s="122">
        <v>5.8991601878143453E-4</v>
      </c>
      <c r="E528" s="122">
        <v>1.7783739084156438</v>
      </c>
      <c r="F528" s="84" t="s">
        <v>15743</v>
      </c>
      <c r="G528" s="84" t="b">
        <v>0</v>
      </c>
      <c r="H528" s="84" t="b">
        <v>0</v>
      </c>
      <c r="I528" s="84" t="b">
        <v>0</v>
      </c>
      <c r="J528" s="84" t="b">
        <v>0</v>
      </c>
      <c r="K528" s="84" t="b">
        <v>0</v>
      </c>
      <c r="L528" s="84" t="b">
        <v>0</v>
      </c>
    </row>
    <row r="529" spans="1:12" x14ac:dyDescent="0.25">
      <c r="A529" s="84" t="s">
        <v>12268</v>
      </c>
      <c r="B529" s="84" t="s">
        <v>731</v>
      </c>
      <c r="C529" s="84">
        <v>4</v>
      </c>
      <c r="D529" s="122">
        <v>5.8991601878143453E-4</v>
      </c>
      <c r="E529" s="122">
        <v>8.4832970954041645E-2</v>
      </c>
      <c r="F529" s="84" t="s">
        <v>15743</v>
      </c>
      <c r="G529" s="84" t="b">
        <v>0</v>
      </c>
      <c r="H529" s="84" t="b">
        <v>0</v>
      </c>
      <c r="I529" s="84" t="b">
        <v>0</v>
      </c>
      <c r="J529" s="84" t="b">
        <v>0</v>
      </c>
      <c r="K529" s="84" t="b">
        <v>0</v>
      </c>
      <c r="L529" s="84" t="b">
        <v>0</v>
      </c>
    </row>
    <row r="530" spans="1:12" x14ac:dyDescent="0.25">
      <c r="A530" s="84" t="s">
        <v>14651</v>
      </c>
      <c r="B530" s="84" t="s">
        <v>12355</v>
      </c>
      <c r="C530" s="84">
        <v>4</v>
      </c>
      <c r="D530" s="122">
        <v>5.8991601878143453E-4</v>
      </c>
      <c r="E530" s="122">
        <v>2.7162260016667994</v>
      </c>
      <c r="F530" s="84" t="s">
        <v>15743</v>
      </c>
      <c r="G530" s="84" t="b">
        <v>1</v>
      </c>
      <c r="H530" s="84" t="b">
        <v>0</v>
      </c>
      <c r="I530" s="84" t="b">
        <v>0</v>
      </c>
      <c r="J530" s="84" t="b">
        <v>0</v>
      </c>
      <c r="K530" s="84" t="b">
        <v>0</v>
      </c>
      <c r="L530" s="84" t="b">
        <v>0</v>
      </c>
    </row>
    <row r="531" spans="1:12" x14ac:dyDescent="0.25">
      <c r="A531" s="84" t="s">
        <v>12355</v>
      </c>
      <c r="B531" s="84" t="s">
        <v>14485</v>
      </c>
      <c r="C531" s="84">
        <v>4</v>
      </c>
      <c r="D531" s="122">
        <v>5.8991601878143453E-4</v>
      </c>
      <c r="E531" s="122">
        <v>2.540134742611118</v>
      </c>
      <c r="F531" s="84" t="s">
        <v>15743</v>
      </c>
      <c r="G531" s="84" t="b">
        <v>0</v>
      </c>
      <c r="H531" s="84" t="b">
        <v>0</v>
      </c>
      <c r="I531" s="84" t="b">
        <v>0</v>
      </c>
      <c r="J531" s="84" t="b">
        <v>0</v>
      </c>
      <c r="K531" s="84" t="b">
        <v>0</v>
      </c>
      <c r="L531" s="84" t="b">
        <v>0</v>
      </c>
    </row>
    <row r="532" spans="1:12" x14ac:dyDescent="0.25">
      <c r="A532" s="84" t="s">
        <v>14485</v>
      </c>
      <c r="B532" s="84" t="s">
        <v>14401</v>
      </c>
      <c r="C532" s="84">
        <v>4</v>
      </c>
      <c r="D532" s="122">
        <v>5.8991601878143453E-4</v>
      </c>
      <c r="E532" s="122">
        <v>3.1721579573165237</v>
      </c>
      <c r="F532" s="84" t="s">
        <v>15743</v>
      </c>
      <c r="G532" s="84" t="b">
        <v>0</v>
      </c>
      <c r="H532" s="84" t="b">
        <v>0</v>
      </c>
      <c r="I532" s="84" t="b">
        <v>0</v>
      </c>
      <c r="J532" s="84" t="b">
        <v>1</v>
      </c>
      <c r="K532" s="84" t="b">
        <v>0</v>
      </c>
      <c r="L532" s="84" t="b">
        <v>0</v>
      </c>
    </row>
    <row r="533" spans="1:12" x14ac:dyDescent="0.25">
      <c r="A533" s="84" t="s">
        <v>14401</v>
      </c>
      <c r="B533" s="84" t="s">
        <v>14292</v>
      </c>
      <c r="C533" s="84">
        <v>4</v>
      </c>
      <c r="D533" s="122">
        <v>5.8991601878143453E-4</v>
      </c>
      <c r="E533" s="122">
        <v>2.7783739084156438</v>
      </c>
      <c r="F533" s="84" t="s">
        <v>15743</v>
      </c>
      <c r="G533" s="84" t="b">
        <v>1</v>
      </c>
      <c r="H533" s="84" t="b">
        <v>0</v>
      </c>
      <c r="I533" s="84" t="b">
        <v>0</v>
      </c>
      <c r="J533" s="84" t="b">
        <v>0</v>
      </c>
      <c r="K533" s="84" t="b">
        <v>0</v>
      </c>
      <c r="L533" s="84" t="b">
        <v>0</v>
      </c>
    </row>
    <row r="534" spans="1:12" x14ac:dyDescent="0.25">
      <c r="A534" s="84" t="s">
        <v>12268</v>
      </c>
      <c r="B534" s="84" t="s">
        <v>14652</v>
      </c>
      <c r="C534" s="84">
        <v>4</v>
      </c>
      <c r="D534" s="122">
        <v>5.8991601878143453E-4</v>
      </c>
      <c r="E534" s="122">
        <v>2.4609534965634934</v>
      </c>
      <c r="F534" s="84" t="s">
        <v>15743</v>
      </c>
      <c r="G534" s="84" t="b">
        <v>0</v>
      </c>
      <c r="H534" s="84" t="b">
        <v>0</v>
      </c>
      <c r="I534" s="84" t="b">
        <v>0</v>
      </c>
      <c r="J534" s="84" t="b">
        <v>0</v>
      </c>
      <c r="K534" s="84" t="b">
        <v>0</v>
      </c>
      <c r="L534" s="84" t="b">
        <v>0</v>
      </c>
    </row>
    <row r="535" spans="1:12" x14ac:dyDescent="0.25">
      <c r="A535" s="84" t="s">
        <v>14210</v>
      </c>
      <c r="B535" s="84" t="s">
        <v>14226</v>
      </c>
      <c r="C535" s="84">
        <v>4</v>
      </c>
      <c r="D535" s="122">
        <v>5.8991601878143453E-4</v>
      </c>
      <c r="E535" s="122">
        <v>2.1141660103388369</v>
      </c>
      <c r="F535" s="84" t="s">
        <v>15743</v>
      </c>
      <c r="G535" s="84" t="b">
        <v>0</v>
      </c>
      <c r="H535" s="84" t="b">
        <v>0</v>
      </c>
      <c r="I535" s="84" t="b">
        <v>0</v>
      </c>
      <c r="J535" s="84" t="b">
        <v>1</v>
      </c>
      <c r="K535" s="84" t="b">
        <v>0</v>
      </c>
      <c r="L535" s="84" t="b">
        <v>0</v>
      </c>
    </row>
    <row r="536" spans="1:12" x14ac:dyDescent="0.25">
      <c r="A536" s="84" t="s">
        <v>14304</v>
      </c>
      <c r="B536" s="84" t="s">
        <v>14660</v>
      </c>
      <c r="C536" s="84">
        <v>4</v>
      </c>
      <c r="D536" s="122">
        <v>5.8991601878143453E-4</v>
      </c>
      <c r="E536" s="122">
        <v>3.0794039040796251</v>
      </c>
      <c r="F536" s="84" t="s">
        <v>15743</v>
      </c>
      <c r="G536" s="84" t="b">
        <v>0</v>
      </c>
      <c r="H536" s="84" t="b">
        <v>1</v>
      </c>
      <c r="I536" s="84" t="b">
        <v>0</v>
      </c>
      <c r="J536" s="84" t="b">
        <v>0</v>
      </c>
      <c r="K536" s="84" t="b">
        <v>0</v>
      </c>
      <c r="L536" s="84" t="b">
        <v>0</v>
      </c>
    </row>
    <row r="537" spans="1:12" x14ac:dyDescent="0.25">
      <c r="A537" s="84" t="s">
        <v>683</v>
      </c>
      <c r="B537" s="84" t="s">
        <v>14292</v>
      </c>
      <c r="C537" s="84">
        <v>4</v>
      </c>
      <c r="D537" s="122">
        <v>5.8991601878143453E-4</v>
      </c>
      <c r="E537" s="122">
        <v>1.5675205431007506</v>
      </c>
      <c r="F537" s="84" t="s">
        <v>15743</v>
      </c>
      <c r="G537" s="84" t="b">
        <v>0</v>
      </c>
      <c r="H537" s="84" t="b">
        <v>0</v>
      </c>
      <c r="I537" s="84" t="b">
        <v>0</v>
      </c>
      <c r="J537" s="84" t="b">
        <v>0</v>
      </c>
      <c r="K537" s="84" t="b">
        <v>0</v>
      </c>
      <c r="L537" s="84" t="b">
        <v>0</v>
      </c>
    </row>
    <row r="538" spans="1:12" x14ac:dyDescent="0.25">
      <c r="A538" s="84" t="s">
        <v>12296</v>
      </c>
      <c r="B538" s="84" t="s">
        <v>14343</v>
      </c>
      <c r="C538" s="84">
        <v>4</v>
      </c>
      <c r="D538" s="122">
        <v>5.8991601878143453E-4</v>
      </c>
      <c r="E538" s="122">
        <v>1.6236807940611928</v>
      </c>
      <c r="F538" s="84" t="s">
        <v>15743</v>
      </c>
      <c r="G538" s="84" t="b">
        <v>0</v>
      </c>
      <c r="H538" s="84" t="b">
        <v>0</v>
      </c>
      <c r="I538" s="84" t="b">
        <v>0</v>
      </c>
      <c r="J538" s="84" t="b">
        <v>0</v>
      </c>
      <c r="K538" s="84" t="b">
        <v>0</v>
      </c>
      <c r="L538" s="84" t="b">
        <v>0</v>
      </c>
    </row>
    <row r="539" spans="1:12" x14ac:dyDescent="0.25">
      <c r="A539" s="84" t="s">
        <v>14343</v>
      </c>
      <c r="B539" s="84" t="s">
        <v>14661</v>
      </c>
      <c r="C539" s="84">
        <v>4</v>
      </c>
      <c r="D539" s="122">
        <v>5.8991601878143453E-4</v>
      </c>
      <c r="E539" s="122">
        <v>3.1933472563864616</v>
      </c>
      <c r="F539" s="84" t="s">
        <v>15743</v>
      </c>
      <c r="G539" s="84" t="b">
        <v>0</v>
      </c>
      <c r="H539" s="84" t="b">
        <v>0</v>
      </c>
      <c r="I539" s="84" t="b">
        <v>0</v>
      </c>
      <c r="J539" s="84" t="b">
        <v>0</v>
      </c>
      <c r="K539" s="84" t="b">
        <v>0</v>
      </c>
      <c r="L539" s="84" t="b">
        <v>0</v>
      </c>
    </row>
    <row r="540" spans="1:12" x14ac:dyDescent="0.25">
      <c r="A540" s="84" t="s">
        <v>14661</v>
      </c>
      <c r="B540" s="84" t="s">
        <v>14302</v>
      </c>
      <c r="C540" s="84">
        <v>4</v>
      </c>
      <c r="D540" s="122">
        <v>5.8991601878143453E-4</v>
      </c>
      <c r="E540" s="122">
        <v>3.0794039040796251</v>
      </c>
      <c r="F540" s="84" t="s">
        <v>15743</v>
      </c>
      <c r="G540" s="84" t="b">
        <v>0</v>
      </c>
      <c r="H540" s="84" t="b">
        <v>0</v>
      </c>
      <c r="I540" s="84" t="b">
        <v>0</v>
      </c>
      <c r="J540" s="84" t="b">
        <v>0</v>
      </c>
      <c r="K540" s="84" t="b">
        <v>0</v>
      </c>
      <c r="L540" s="84" t="b">
        <v>0</v>
      </c>
    </row>
    <row r="541" spans="1:12" x14ac:dyDescent="0.25">
      <c r="A541" s="84" t="s">
        <v>14302</v>
      </c>
      <c r="B541" s="84" t="s">
        <v>14436</v>
      </c>
      <c r="C541" s="84">
        <v>4</v>
      </c>
      <c r="D541" s="122">
        <v>5.8991601878143453E-4</v>
      </c>
      <c r="E541" s="122">
        <v>2.8363658553933302</v>
      </c>
      <c r="F541" s="84" t="s">
        <v>15743</v>
      </c>
      <c r="G541" s="84" t="b">
        <v>0</v>
      </c>
      <c r="H541" s="84" t="b">
        <v>0</v>
      </c>
      <c r="I541" s="84" t="b">
        <v>0</v>
      </c>
      <c r="J541" s="84" t="b">
        <v>0</v>
      </c>
      <c r="K541" s="84" t="b">
        <v>0</v>
      </c>
      <c r="L541" s="84" t="b">
        <v>0</v>
      </c>
    </row>
    <row r="542" spans="1:12" x14ac:dyDescent="0.25">
      <c r="A542" s="84" t="s">
        <v>12363</v>
      </c>
      <c r="B542" s="84" t="s">
        <v>12356</v>
      </c>
      <c r="C542" s="84">
        <v>4</v>
      </c>
      <c r="D542" s="122">
        <v>5.8991601878143453E-4</v>
      </c>
      <c r="E542" s="122">
        <v>1.523565641177925</v>
      </c>
      <c r="F542" s="84" t="s">
        <v>15743</v>
      </c>
      <c r="G542" s="84" t="b">
        <v>0</v>
      </c>
      <c r="H542" s="84" t="b">
        <v>0</v>
      </c>
      <c r="I542" s="84" t="b">
        <v>0</v>
      </c>
      <c r="J542" s="84" t="b">
        <v>1</v>
      </c>
      <c r="K542" s="84" t="b">
        <v>0</v>
      </c>
      <c r="L542" s="84" t="b">
        <v>0</v>
      </c>
    </row>
    <row r="543" spans="1:12" x14ac:dyDescent="0.25">
      <c r="A543" s="84" t="s">
        <v>12356</v>
      </c>
      <c r="B543" s="84" t="s">
        <v>2803</v>
      </c>
      <c r="C543" s="84">
        <v>4</v>
      </c>
      <c r="D543" s="122">
        <v>5.8991601878143453E-4</v>
      </c>
      <c r="E543" s="122">
        <v>0.74348333166831748</v>
      </c>
      <c r="F543" s="84" t="s">
        <v>15743</v>
      </c>
      <c r="G543" s="84" t="b">
        <v>1</v>
      </c>
      <c r="H543" s="84" t="b">
        <v>0</v>
      </c>
      <c r="I543" s="84" t="b">
        <v>0</v>
      </c>
      <c r="J543" s="84" t="b">
        <v>0</v>
      </c>
      <c r="K543" s="84" t="b">
        <v>0</v>
      </c>
      <c r="L543" s="84" t="b">
        <v>0</v>
      </c>
    </row>
    <row r="544" spans="1:12" x14ac:dyDescent="0.25">
      <c r="A544" s="84" t="s">
        <v>2803</v>
      </c>
      <c r="B544" s="84" t="s">
        <v>14665</v>
      </c>
      <c r="C544" s="84">
        <v>4</v>
      </c>
      <c r="D544" s="122">
        <v>5.8991601878143453E-4</v>
      </c>
      <c r="E544" s="122">
        <v>1.690920136402029</v>
      </c>
      <c r="F544" s="84" t="s">
        <v>15743</v>
      </c>
      <c r="G544" s="84" t="b">
        <v>0</v>
      </c>
      <c r="H544" s="84" t="b">
        <v>0</v>
      </c>
      <c r="I544" s="84" t="b">
        <v>0</v>
      </c>
      <c r="J544" s="84" t="b">
        <v>0</v>
      </c>
      <c r="K544" s="84" t="b">
        <v>0</v>
      </c>
      <c r="L544" s="84" t="b">
        <v>0</v>
      </c>
    </row>
    <row r="545" spans="1:12" x14ac:dyDescent="0.25">
      <c r="A545" s="84" t="s">
        <v>14665</v>
      </c>
      <c r="B545" s="84" t="s">
        <v>8333</v>
      </c>
      <c r="C545" s="84">
        <v>4</v>
      </c>
      <c r="D545" s="122">
        <v>5.8991601878143453E-4</v>
      </c>
      <c r="E545" s="122">
        <v>2.9380747512831555</v>
      </c>
      <c r="F545" s="84" t="s">
        <v>15743</v>
      </c>
      <c r="G545" s="84" t="b">
        <v>0</v>
      </c>
      <c r="H545" s="84" t="b">
        <v>0</v>
      </c>
      <c r="I545" s="84" t="b">
        <v>0</v>
      </c>
      <c r="J545" s="84" t="b">
        <v>0</v>
      </c>
      <c r="K545" s="84" t="b">
        <v>0</v>
      </c>
      <c r="L545" s="84" t="b">
        <v>0</v>
      </c>
    </row>
    <row r="546" spans="1:12" x14ac:dyDescent="0.25">
      <c r="A546" s="84" t="s">
        <v>8333</v>
      </c>
      <c r="B546" s="84" t="s">
        <v>14666</v>
      </c>
      <c r="C546" s="84">
        <v>4</v>
      </c>
      <c r="D546" s="122">
        <v>5.8991601878143453E-4</v>
      </c>
      <c r="E546" s="122">
        <v>2.9380747512831555</v>
      </c>
      <c r="F546" s="84" t="s">
        <v>15743</v>
      </c>
      <c r="G546" s="84" t="b">
        <v>0</v>
      </c>
      <c r="H546" s="84" t="b">
        <v>0</v>
      </c>
      <c r="I546" s="84" t="b">
        <v>0</v>
      </c>
      <c r="J546" s="84" t="b">
        <v>1</v>
      </c>
      <c r="K546" s="84" t="b">
        <v>0</v>
      </c>
      <c r="L546" s="84" t="b">
        <v>0</v>
      </c>
    </row>
    <row r="547" spans="1:12" x14ac:dyDescent="0.25">
      <c r="A547" s="84" t="s">
        <v>14666</v>
      </c>
      <c r="B547" s="84" t="s">
        <v>14188</v>
      </c>
      <c r="C547" s="84">
        <v>4</v>
      </c>
      <c r="D547" s="122">
        <v>5.8991601878143453E-4</v>
      </c>
      <c r="E547" s="122">
        <v>2.1519545712282366</v>
      </c>
      <c r="F547" s="84" t="s">
        <v>15743</v>
      </c>
      <c r="G547" s="84" t="b">
        <v>1</v>
      </c>
      <c r="H547" s="84" t="b">
        <v>0</v>
      </c>
      <c r="I547" s="84" t="b">
        <v>0</v>
      </c>
      <c r="J547" s="84" t="b">
        <v>0</v>
      </c>
      <c r="K547" s="84" t="b">
        <v>0</v>
      </c>
      <c r="L547" s="84" t="b">
        <v>0</v>
      </c>
    </row>
    <row r="548" spans="1:12" x14ac:dyDescent="0.25">
      <c r="A548" s="84" t="s">
        <v>14189</v>
      </c>
      <c r="B548" s="84" t="s">
        <v>12287</v>
      </c>
      <c r="C548" s="84">
        <v>4</v>
      </c>
      <c r="D548" s="122">
        <v>5.8991601878143453E-4</v>
      </c>
      <c r="E548" s="122">
        <v>1.7660234700292143</v>
      </c>
      <c r="F548" s="84" t="s">
        <v>15743</v>
      </c>
      <c r="G548" s="84" t="b">
        <v>0</v>
      </c>
      <c r="H548" s="84" t="b">
        <v>0</v>
      </c>
      <c r="I548" s="84" t="b">
        <v>0</v>
      </c>
      <c r="J548" s="84" t="b">
        <v>0</v>
      </c>
      <c r="K548" s="84" t="b">
        <v>0</v>
      </c>
      <c r="L548" s="84" t="b">
        <v>0</v>
      </c>
    </row>
    <row r="549" spans="1:12" x14ac:dyDescent="0.25">
      <c r="A549" s="84" t="s">
        <v>12287</v>
      </c>
      <c r="B549" s="84" t="s">
        <v>12259</v>
      </c>
      <c r="C549" s="84">
        <v>4</v>
      </c>
      <c r="D549" s="122">
        <v>5.8991601878143453E-4</v>
      </c>
      <c r="E549" s="122">
        <v>1.9641775538473607</v>
      </c>
      <c r="F549" s="84" t="s">
        <v>15743</v>
      </c>
      <c r="G549" s="84" t="b">
        <v>0</v>
      </c>
      <c r="H549" s="84" t="b">
        <v>0</v>
      </c>
      <c r="I549" s="84" t="b">
        <v>0</v>
      </c>
      <c r="J549" s="84" t="b">
        <v>0</v>
      </c>
      <c r="K549" s="84" t="b">
        <v>0</v>
      </c>
      <c r="L549" s="84" t="b">
        <v>0</v>
      </c>
    </row>
    <row r="550" spans="1:12" x14ac:dyDescent="0.25">
      <c r="A550" s="84" t="s">
        <v>14264</v>
      </c>
      <c r="B550" s="84" t="s">
        <v>14563</v>
      </c>
      <c r="C550" s="84">
        <v>4</v>
      </c>
      <c r="D550" s="122">
        <v>5.8991601878143453E-4</v>
      </c>
      <c r="E550" s="122">
        <v>3.1933472563864616</v>
      </c>
      <c r="F550" s="84" t="s">
        <v>15743</v>
      </c>
      <c r="G550" s="84" t="b">
        <v>0</v>
      </c>
      <c r="H550" s="84" t="b">
        <v>0</v>
      </c>
      <c r="I550" s="84" t="b">
        <v>0</v>
      </c>
      <c r="J550" s="84" t="b">
        <v>0</v>
      </c>
      <c r="K550" s="84" t="b">
        <v>0</v>
      </c>
      <c r="L550" s="84" t="b">
        <v>0</v>
      </c>
    </row>
    <row r="551" spans="1:12" x14ac:dyDescent="0.25">
      <c r="A551" s="84" t="s">
        <v>14563</v>
      </c>
      <c r="B551" s="84" t="s">
        <v>12365</v>
      </c>
      <c r="C551" s="84">
        <v>4</v>
      </c>
      <c r="D551" s="122">
        <v>5.8991601878143453E-4</v>
      </c>
      <c r="E551" s="122">
        <v>2.5282355193114103</v>
      </c>
      <c r="F551" s="84" t="s">
        <v>15743</v>
      </c>
      <c r="G551" s="84" t="b">
        <v>0</v>
      </c>
      <c r="H551" s="84" t="b">
        <v>0</v>
      </c>
      <c r="I551" s="84" t="b">
        <v>0</v>
      </c>
      <c r="J551" s="84" t="b">
        <v>0</v>
      </c>
      <c r="K551" s="84" t="b">
        <v>0</v>
      </c>
      <c r="L551" s="84" t="b">
        <v>0</v>
      </c>
    </row>
    <row r="552" spans="1:12" x14ac:dyDescent="0.25">
      <c r="A552" s="84" t="s">
        <v>12365</v>
      </c>
      <c r="B552" s="84" t="s">
        <v>14271</v>
      </c>
      <c r="C552" s="84">
        <v>4</v>
      </c>
      <c r="D552" s="122">
        <v>5.8991601878143453E-4</v>
      </c>
      <c r="E552" s="122">
        <v>1.9291199086302291</v>
      </c>
      <c r="F552" s="84" t="s">
        <v>15743</v>
      </c>
      <c r="G552" s="84" t="b">
        <v>0</v>
      </c>
      <c r="H552" s="84" t="b">
        <v>0</v>
      </c>
      <c r="I552" s="84" t="b">
        <v>0</v>
      </c>
      <c r="J552" s="84" t="b">
        <v>0</v>
      </c>
      <c r="K552" s="84" t="b">
        <v>0</v>
      </c>
      <c r="L552" s="84" t="b">
        <v>0</v>
      </c>
    </row>
    <row r="553" spans="1:12" x14ac:dyDescent="0.25">
      <c r="A553" s="84" t="s">
        <v>12364</v>
      </c>
      <c r="B553" s="84" t="s">
        <v>14271</v>
      </c>
      <c r="C553" s="84">
        <v>4</v>
      </c>
      <c r="D553" s="122">
        <v>5.8991601878143453E-4</v>
      </c>
      <c r="E553" s="122">
        <v>1.819975439205161</v>
      </c>
      <c r="F553" s="84" t="s">
        <v>15743</v>
      </c>
      <c r="G553" s="84" t="b">
        <v>0</v>
      </c>
      <c r="H553" s="84" t="b">
        <v>0</v>
      </c>
      <c r="I553" s="84" t="b">
        <v>0</v>
      </c>
      <c r="J553" s="84" t="b">
        <v>0</v>
      </c>
      <c r="K553" s="84" t="b">
        <v>0</v>
      </c>
      <c r="L553" s="84" t="b">
        <v>0</v>
      </c>
    </row>
    <row r="554" spans="1:12" x14ac:dyDescent="0.25">
      <c r="A554" s="84" t="s">
        <v>14271</v>
      </c>
      <c r="B554" s="84" t="s">
        <v>14264</v>
      </c>
      <c r="C554" s="84">
        <v>4</v>
      </c>
      <c r="D554" s="122">
        <v>5.8991601878143453E-4</v>
      </c>
      <c r="E554" s="122">
        <v>2.3871672824025745</v>
      </c>
      <c r="F554" s="84" t="s">
        <v>15743</v>
      </c>
      <c r="G554" s="84" t="b">
        <v>0</v>
      </c>
      <c r="H554" s="84" t="b">
        <v>0</v>
      </c>
      <c r="I554" s="84" t="b">
        <v>0</v>
      </c>
      <c r="J554" s="84" t="b">
        <v>0</v>
      </c>
      <c r="K554" s="84" t="b">
        <v>0</v>
      </c>
      <c r="L554" s="84" t="b">
        <v>0</v>
      </c>
    </row>
    <row r="555" spans="1:12" x14ac:dyDescent="0.25">
      <c r="A555" s="84" t="s">
        <v>14264</v>
      </c>
      <c r="B555" s="84" t="s">
        <v>731</v>
      </c>
      <c r="C555" s="84">
        <v>4</v>
      </c>
      <c r="D555" s="122">
        <v>5.8991601878143453E-4</v>
      </c>
      <c r="E555" s="122">
        <v>0.91413674378506649</v>
      </c>
      <c r="F555" s="84" t="s">
        <v>15743</v>
      </c>
      <c r="G555" s="84" t="b">
        <v>0</v>
      </c>
      <c r="H555" s="84" t="b">
        <v>0</v>
      </c>
      <c r="I555" s="84" t="b">
        <v>0</v>
      </c>
      <c r="J555" s="84" t="b">
        <v>0</v>
      </c>
      <c r="K555" s="84" t="b">
        <v>0</v>
      </c>
      <c r="L555" s="84" t="b">
        <v>0</v>
      </c>
    </row>
    <row r="556" spans="1:12" x14ac:dyDescent="0.25">
      <c r="A556" s="84" t="s">
        <v>14489</v>
      </c>
      <c r="B556" s="84" t="s">
        <v>14669</v>
      </c>
      <c r="C556" s="84">
        <v>4</v>
      </c>
      <c r="D556" s="122">
        <v>5.8991601878143453E-4</v>
      </c>
      <c r="E556" s="122">
        <v>3.4151960060028181</v>
      </c>
      <c r="F556" s="84" t="s">
        <v>15743</v>
      </c>
      <c r="G556" s="84" t="b">
        <v>0</v>
      </c>
      <c r="H556" s="84" t="b">
        <v>0</v>
      </c>
      <c r="I556" s="84" t="b">
        <v>0</v>
      </c>
      <c r="J556" s="84" t="b">
        <v>1</v>
      </c>
      <c r="K556" s="84" t="b">
        <v>0</v>
      </c>
      <c r="L556" s="84" t="b">
        <v>0</v>
      </c>
    </row>
    <row r="557" spans="1:12" x14ac:dyDescent="0.25">
      <c r="A557" s="84" t="s">
        <v>14669</v>
      </c>
      <c r="B557" s="84" t="s">
        <v>14403</v>
      </c>
      <c r="C557" s="84">
        <v>4</v>
      </c>
      <c r="D557" s="122">
        <v>5.8991601878143453E-4</v>
      </c>
      <c r="E557" s="122">
        <v>3.2902572693945182</v>
      </c>
      <c r="F557" s="84" t="s">
        <v>15743</v>
      </c>
      <c r="G557" s="84" t="b">
        <v>1</v>
      </c>
      <c r="H557" s="84" t="b">
        <v>0</v>
      </c>
      <c r="I557" s="84" t="b">
        <v>0</v>
      </c>
      <c r="J557" s="84" t="b">
        <v>0</v>
      </c>
      <c r="K557" s="84" t="b">
        <v>0</v>
      </c>
      <c r="L557" s="84" t="b">
        <v>0</v>
      </c>
    </row>
    <row r="558" spans="1:12" x14ac:dyDescent="0.25">
      <c r="A558" s="84" t="s">
        <v>14403</v>
      </c>
      <c r="B558" s="84" t="s">
        <v>12350</v>
      </c>
      <c r="C558" s="84">
        <v>4</v>
      </c>
      <c r="D558" s="122">
        <v>5.8991601878143453E-4</v>
      </c>
      <c r="E558" s="122">
        <v>1.4909167199409363</v>
      </c>
      <c r="F558" s="84" t="s">
        <v>15743</v>
      </c>
      <c r="G558" s="84" t="b">
        <v>0</v>
      </c>
      <c r="H558" s="84" t="b">
        <v>0</v>
      </c>
      <c r="I558" s="84" t="b">
        <v>0</v>
      </c>
      <c r="J558" s="84" t="b">
        <v>0</v>
      </c>
      <c r="K558" s="84" t="b">
        <v>0</v>
      </c>
      <c r="L558" s="84" t="b">
        <v>0</v>
      </c>
    </row>
    <row r="559" spans="1:12" x14ac:dyDescent="0.25">
      <c r="A559" s="84" t="s">
        <v>12296</v>
      </c>
      <c r="B559" s="84" t="s">
        <v>14670</v>
      </c>
      <c r="C559" s="84">
        <v>4</v>
      </c>
      <c r="D559" s="122">
        <v>5.8991601878143453E-4</v>
      </c>
      <c r="E559" s="122">
        <v>2.0630134878914554</v>
      </c>
      <c r="F559" s="84" t="s">
        <v>15743</v>
      </c>
      <c r="G559" s="84" t="b">
        <v>0</v>
      </c>
      <c r="H559" s="84" t="b">
        <v>0</v>
      </c>
      <c r="I559" s="84" t="b">
        <v>0</v>
      </c>
      <c r="J559" s="84" t="b">
        <v>0</v>
      </c>
      <c r="K559" s="84" t="b">
        <v>0</v>
      </c>
      <c r="L559" s="84" t="b">
        <v>0</v>
      </c>
    </row>
    <row r="560" spans="1:12" x14ac:dyDescent="0.25">
      <c r="A560" s="84" t="s">
        <v>14670</v>
      </c>
      <c r="B560" s="84" t="s">
        <v>14403</v>
      </c>
      <c r="C560" s="84">
        <v>4</v>
      </c>
      <c r="D560" s="122">
        <v>5.8991601878143453E-4</v>
      </c>
      <c r="E560" s="122">
        <v>3.2902572693945182</v>
      </c>
      <c r="F560" s="84" t="s">
        <v>15743</v>
      </c>
      <c r="G560" s="84" t="b">
        <v>0</v>
      </c>
      <c r="H560" s="84" t="b">
        <v>0</v>
      </c>
      <c r="I560" s="84" t="b">
        <v>0</v>
      </c>
      <c r="J560" s="84" t="b">
        <v>0</v>
      </c>
      <c r="K560" s="84" t="b">
        <v>0</v>
      </c>
      <c r="L560" s="84" t="b">
        <v>0</v>
      </c>
    </row>
    <row r="561" spans="1:12" x14ac:dyDescent="0.25">
      <c r="A561" s="84" t="s">
        <v>14403</v>
      </c>
      <c r="B561" s="84" t="s">
        <v>2793</v>
      </c>
      <c r="C561" s="84">
        <v>4</v>
      </c>
      <c r="D561" s="122">
        <v>5.8991601878143453E-4</v>
      </c>
      <c r="E561" s="122">
        <v>1.7885135397665235</v>
      </c>
      <c r="F561" s="84" t="s">
        <v>15743</v>
      </c>
      <c r="G561" s="84" t="b">
        <v>0</v>
      </c>
      <c r="H561" s="84" t="b">
        <v>0</v>
      </c>
      <c r="I561" s="84" t="b">
        <v>0</v>
      </c>
      <c r="J561" s="84" t="b">
        <v>0</v>
      </c>
      <c r="K561" s="84" t="b">
        <v>0</v>
      </c>
      <c r="L561" s="84" t="b">
        <v>0</v>
      </c>
    </row>
    <row r="562" spans="1:12" x14ac:dyDescent="0.25">
      <c r="A562" s="84" t="s">
        <v>14203</v>
      </c>
      <c r="B562" s="84" t="s">
        <v>731</v>
      </c>
      <c r="C562" s="84">
        <v>4</v>
      </c>
      <c r="D562" s="122">
        <v>5.8991601878143453E-4</v>
      </c>
      <c r="E562" s="122">
        <v>0.43701548906540411</v>
      </c>
      <c r="F562" s="84" t="s">
        <v>15743</v>
      </c>
      <c r="G562" s="84" t="b">
        <v>0</v>
      </c>
      <c r="H562" s="84" t="b">
        <v>0</v>
      </c>
      <c r="I562" s="84" t="b">
        <v>0</v>
      </c>
      <c r="J562" s="84" t="b">
        <v>0</v>
      </c>
      <c r="K562" s="84" t="b">
        <v>0</v>
      </c>
      <c r="L562" s="84" t="b">
        <v>0</v>
      </c>
    </row>
    <row r="563" spans="1:12" x14ac:dyDescent="0.25">
      <c r="A563" s="84" t="s">
        <v>740</v>
      </c>
      <c r="B563" s="84" t="s">
        <v>14268</v>
      </c>
      <c r="C563" s="84">
        <v>4</v>
      </c>
      <c r="D563" s="122">
        <v>5.8991601878143453E-4</v>
      </c>
      <c r="E563" s="122">
        <v>1.7997720531168742</v>
      </c>
      <c r="F563" s="84" t="s">
        <v>15743</v>
      </c>
      <c r="G563" s="84" t="b">
        <v>0</v>
      </c>
      <c r="H563" s="84" t="b">
        <v>0</v>
      </c>
      <c r="I563" s="84" t="b">
        <v>0</v>
      </c>
      <c r="J563" s="84" t="b">
        <v>0</v>
      </c>
      <c r="K563" s="84" t="b">
        <v>0</v>
      </c>
      <c r="L563" s="84" t="b">
        <v>0</v>
      </c>
    </row>
    <row r="564" spans="1:12" x14ac:dyDescent="0.25">
      <c r="A564" s="84" t="s">
        <v>14318</v>
      </c>
      <c r="B564" s="84" t="s">
        <v>12364</v>
      </c>
      <c r="C564" s="84">
        <v>4</v>
      </c>
      <c r="D564" s="122">
        <v>5.8991601878143453E-4</v>
      </c>
      <c r="E564" s="122">
        <v>1.9238343121685453</v>
      </c>
      <c r="F564" s="84" t="s">
        <v>15743</v>
      </c>
      <c r="G564" s="84" t="b">
        <v>0</v>
      </c>
      <c r="H564" s="84" t="b">
        <v>0</v>
      </c>
      <c r="I564" s="84" t="b">
        <v>0</v>
      </c>
      <c r="J564" s="84" t="b">
        <v>0</v>
      </c>
      <c r="K564" s="84" t="b">
        <v>0</v>
      </c>
      <c r="L564" s="84" t="b">
        <v>0</v>
      </c>
    </row>
    <row r="565" spans="1:12" x14ac:dyDescent="0.25">
      <c r="A565" s="84" t="s">
        <v>12364</v>
      </c>
      <c r="B565" s="84" t="s">
        <v>14359</v>
      </c>
      <c r="C565" s="84">
        <v>4</v>
      </c>
      <c r="D565" s="122">
        <v>5.8991601878143453E-4</v>
      </c>
      <c r="E565" s="122">
        <v>2.0418241888215172</v>
      </c>
      <c r="F565" s="84" t="s">
        <v>15743</v>
      </c>
      <c r="G565" s="84" t="b">
        <v>0</v>
      </c>
      <c r="H565" s="84" t="b">
        <v>0</v>
      </c>
      <c r="I565" s="84" t="b">
        <v>0</v>
      </c>
      <c r="J565" s="84" t="b">
        <v>0</v>
      </c>
      <c r="K565" s="84" t="b">
        <v>0</v>
      </c>
      <c r="L565" s="84" t="b">
        <v>0</v>
      </c>
    </row>
    <row r="566" spans="1:12" x14ac:dyDescent="0.25">
      <c r="A566" s="84" t="s">
        <v>14359</v>
      </c>
      <c r="B566" s="84" t="s">
        <v>14195</v>
      </c>
      <c r="C566" s="84">
        <v>4</v>
      </c>
      <c r="D566" s="122">
        <v>5.8991601878143453E-4</v>
      </c>
      <c r="E566" s="122">
        <v>1.8659883220001314</v>
      </c>
      <c r="F566" s="84" t="s">
        <v>15743</v>
      </c>
      <c r="G566" s="84" t="b">
        <v>0</v>
      </c>
      <c r="H566" s="84" t="b">
        <v>0</v>
      </c>
      <c r="I566" s="84" t="b">
        <v>0</v>
      </c>
      <c r="J566" s="84" t="b">
        <v>0</v>
      </c>
      <c r="K566" s="84" t="b">
        <v>0</v>
      </c>
      <c r="L566" s="84" t="b">
        <v>0</v>
      </c>
    </row>
    <row r="567" spans="1:12" x14ac:dyDescent="0.25">
      <c r="A567" s="84" t="s">
        <v>2788</v>
      </c>
      <c r="B567" s="84" t="s">
        <v>2917</v>
      </c>
      <c r="C567" s="84">
        <v>4</v>
      </c>
      <c r="D567" s="122">
        <v>5.8991601878143453E-4</v>
      </c>
      <c r="E567" s="122">
        <v>1.9331083922645143E-2</v>
      </c>
      <c r="F567" s="84" t="s">
        <v>15743</v>
      </c>
      <c r="G567" s="84" t="b">
        <v>0</v>
      </c>
      <c r="H567" s="84" t="b">
        <v>0</v>
      </c>
      <c r="I567" s="84" t="b">
        <v>0</v>
      </c>
      <c r="J567" s="84" t="b">
        <v>0</v>
      </c>
      <c r="K567" s="84" t="b">
        <v>0</v>
      </c>
      <c r="L567" s="84" t="b">
        <v>0</v>
      </c>
    </row>
    <row r="568" spans="1:12" x14ac:dyDescent="0.25">
      <c r="A568" s="84" t="s">
        <v>2917</v>
      </c>
      <c r="B568" s="84" t="s">
        <v>2793</v>
      </c>
      <c r="C568" s="84">
        <v>4</v>
      </c>
      <c r="D568" s="122">
        <v>5.8991601878143453E-4</v>
      </c>
      <c r="E568" s="122">
        <v>0.54547549108022919</v>
      </c>
      <c r="F568" s="84" t="s">
        <v>15743</v>
      </c>
      <c r="G568" s="84" t="b">
        <v>0</v>
      </c>
      <c r="H568" s="84" t="b">
        <v>0</v>
      </c>
      <c r="I568" s="84" t="b">
        <v>0</v>
      </c>
      <c r="J568" s="84" t="b">
        <v>0</v>
      </c>
      <c r="K568" s="84" t="b">
        <v>0</v>
      </c>
      <c r="L568" s="84" t="b">
        <v>0</v>
      </c>
    </row>
    <row r="569" spans="1:12" x14ac:dyDescent="0.25">
      <c r="A569" s="84" t="s">
        <v>12382</v>
      </c>
      <c r="B569" s="84" t="s">
        <v>14212</v>
      </c>
      <c r="C569" s="84">
        <v>4</v>
      </c>
      <c r="D569" s="122">
        <v>5.8991601878143453E-4</v>
      </c>
      <c r="E569" s="122">
        <v>2.4299192628235242</v>
      </c>
      <c r="F569" s="84" t="s">
        <v>15743</v>
      </c>
      <c r="G569" s="84" t="b">
        <v>0</v>
      </c>
      <c r="H569" s="84" t="b">
        <v>0</v>
      </c>
      <c r="I569" s="84" t="b">
        <v>0</v>
      </c>
      <c r="J569" s="84" t="b">
        <v>1</v>
      </c>
      <c r="K569" s="84" t="b">
        <v>0</v>
      </c>
      <c r="L569" s="84" t="b">
        <v>0</v>
      </c>
    </row>
    <row r="570" spans="1:12" x14ac:dyDescent="0.25">
      <c r="A570" s="84" t="s">
        <v>14212</v>
      </c>
      <c r="B570" s="84" t="s">
        <v>14671</v>
      </c>
      <c r="C570" s="84">
        <v>4</v>
      </c>
      <c r="D570" s="122">
        <v>5.8991601878143453E-4</v>
      </c>
      <c r="E570" s="122">
        <v>2.7309492584875055</v>
      </c>
      <c r="F570" s="84" t="s">
        <v>15743</v>
      </c>
      <c r="G570" s="84" t="b">
        <v>1</v>
      </c>
      <c r="H570" s="84" t="b">
        <v>0</v>
      </c>
      <c r="I570" s="84" t="b">
        <v>0</v>
      </c>
      <c r="J570" s="84" t="b">
        <v>0</v>
      </c>
      <c r="K570" s="84" t="b">
        <v>0</v>
      </c>
      <c r="L570" s="84" t="b">
        <v>0</v>
      </c>
    </row>
    <row r="571" spans="1:12" x14ac:dyDescent="0.25">
      <c r="A571" s="84" t="s">
        <v>14382</v>
      </c>
      <c r="B571" s="84" t="s">
        <v>12384</v>
      </c>
      <c r="C571" s="84">
        <v>4</v>
      </c>
      <c r="D571" s="122">
        <v>5.8991601878143453E-4</v>
      </c>
      <c r="E571" s="122">
        <v>2.0282513816322436</v>
      </c>
      <c r="F571" s="84" t="s">
        <v>15743</v>
      </c>
      <c r="G571" s="84" t="b">
        <v>0</v>
      </c>
      <c r="H571" s="84" t="b">
        <v>0</v>
      </c>
      <c r="I571" s="84" t="b">
        <v>0</v>
      </c>
      <c r="J571" s="84" t="b">
        <v>0</v>
      </c>
      <c r="K571" s="84" t="b">
        <v>0</v>
      </c>
      <c r="L571" s="84" t="b">
        <v>0</v>
      </c>
    </row>
    <row r="572" spans="1:12" x14ac:dyDescent="0.25">
      <c r="A572" s="84" t="s">
        <v>12384</v>
      </c>
      <c r="B572" s="84" t="s">
        <v>14361</v>
      </c>
      <c r="C572" s="84">
        <v>4</v>
      </c>
      <c r="D572" s="122">
        <v>5.8991601878143453E-4</v>
      </c>
      <c r="E572" s="122">
        <v>2.0282513816322436</v>
      </c>
      <c r="F572" s="84" t="s">
        <v>15743</v>
      </c>
      <c r="G572" s="84" t="b">
        <v>0</v>
      </c>
      <c r="H572" s="84" t="b">
        <v>0</v>
      </c>
      <c r="I572" s="84" t="b">
        <v>0</v>
      </c>
      <c r="J572" s="84" t="b">
        <v>1</v>
      </c>
      <c r="K572" s="84" t="b">
        <v>0</v>
      </c>
      <c r="L572" s="84" t="b">
        <v>0</v>
      </c>
    </row>
    <row r="573" spans="1:12" x14ac:dyDescent="0.25">
      <c r="A573" s="84" t="s">
        <v>12384</v>
      </c>
      <c r="B573" s="84" t="s">
        <v>12385</v>
      </c>
      <c r="C573" s="84">
        <v>4</v>
      </c>
      <c r="D573" s="122">
        <v>5.8991601878143453E-4</v>
      </c>
      <c r="E573" s="122">
        <v>1.8064026320158872</v>
      </c>
      <c r="F573" s="84" t="s">
        <v>15743</v>
      </c>
      <c r="G573" s="84" t="b">
        <v>0</v>
      </c>
      <c r="H573" s="84" t="b">
        <v>0</v>
      </c>
      <c r="I573" s="84" t="b">
        <v>0</v>
      </c>
      <c r="J573" s="84" t="b">
        <v>0</v>
      </c>
      <c r="K573" s="84" t="b">
        <v>0</v>
      </c>
      <c r="L573" s="84" t="b">
        <v>0</v>
      </c>
    </row>
    <row r="574" spans="1:12" x14ac:dyDescent="0.25">
      <c r="A574" s="84" t="s">
        <v>12385</v>
      </c>
      <c r="B574" s="84" t="s">
        <v>14405</v>
      </c>
      <c r="C574" s="84">
        <v>4</v>
      </c>
      <c r="D574" s="122">
        <v>5.8991601878143453E-4</v>
      </c>
      <c r="E574" s="122">
        <v>2.6370447556191743</v>
      </c>
      <c r="F574" s="84" t="s">
        <v>15743</v>
      </c>
      <c r="G574" s="84" t="b">
        <v>0</v>
      </c>
      <c r="H574" s="84" t="b">
        <v>0</v>
      </c>
      <c r="I574" s="84" t="b">
        <v>0</v>
      </c>
      <c r="J574" s="84" t="b">
        <v>0</v>
      </c>
      <c r="K574" s="84" t="b">
        <v>0</v>
      </c>
      <c r="L574" s="84" t="b">
        <v>0</v>
      </c>
    </row>
    <row r="575" spans="1:12" x14ac:dyDescent="0.25">
      <c r="A575" s="84" t="s">
        <v>14405</v>
      </c>
      <c r="B575" s="84" t="s">
        <v>14216</v>
      </c>
      <c r="C575" s="84">
        <v>4</v>
      </c>
      <c r="D575" s="122">
        <v>5.8991601878143453E-4</v>
      </c>
      <c r="E575" s="122">
        <v>2.5121060190108744</v>
      </c>
      <c r="F575" s="84" t="s">
        <v>15743</v>
      </c>
      <c r="G575" s="84" t="b">
        <v>0</v>
      </c>
      <c r="H575" s="84" t="b">
        <v>0</v>
      </c>
      <c r="I575" s="84" t="b">
        <v>0</v>
      </c>
      <c r="J575" s="84" t="b">
        <v>1</v>
      </c>
      <c r="K575" s="84" t="b">
        <v>0</v>
      </c>
      <c r="L575" s="84" t="b">
        <v>0</v>
      </c>
    </row>
    <row r="576" spans="1:12" x14ac:dyDescent="0.25">
      <c r="A576" s="84" t="s">
        <v>14216</v>
      </c>
      <c r="B576" s="84" t="s">
        <v>14676</v>
      </c>
      <c r="C576" s="84">
        <v>4</v>
      </c>
      <c r="D576" s="122">
        <v>5.8991601878143453E-4</v>
      </c>
      <c r="E576" s="122">
        <v>2.7619834922274742</v>
      </c>
      <c r="F576" s="84" t="s">
        <v>15743</v>
      </c>
      <c r="G576" s="84" t="b">
        <v>1</v>
      </c>
      <c r="H576" s="84" t="b">
        <v>0</v>
      </c>
      <c r="I576" s="84" t="b">
        <v>0</v>
      </c>
      <c r="J576" s="84" t="b">
        <v>0</v>
      </c>
      <c r="K576" s="84" t="b">
        <v>0</v>
      </c>
      <c r="L576" s="84" t="b">
        <v>0</v>
      </c>
    </row>
    <row r="577" spans="1:12" x14ac:dyDescent="0.25">
      <c r="A577" s="84" t="s">
        <v>14676</v>
      </c>
      <c r="B577" s="84" t="s">
        <v>2803</v>
      </c>
      <c r="C577" s="84">
        <v>4</v>
      </c>
      <c r="D577" s="122">
        <v>5.8991601878143453E-4</v>
      </c>
      <c r="E577" s="122">
        <v>1.6854913846906308</v>
      </c>
      <c r="F577" s="84" t="s">
        <v>15743</v>
      </c>
      <c r="G577" s="84" t="b">
        <v>0</v>
      </c>
      <c r="H577" s="84" t="b">
        <v>0</v>
      </c>
      <c r="I577" s="84" t="b">
        <v>0</v>
      </c>
      <c r="J577" s="84" t="b">
        <v>0</v>
      </c>
      <c r="K577" s="84" t="b">
        <v>0</v>
      </c>
      <c r="L577" s="84" t="b">
        <v>0</v>
      </c>
    </row>
    <row r="578" spans="1:12" x14ac:dyDescent="0.25">
      <c r="A578" s="84" t="s">
        <v>2803</v>
      </c>
      <c r="B578" s="84" t="s">
        <v>14677</v>
      </c>
      <c r="C578" s="84">
        <v>4</v>
      </c>
      <c r="D578" s="122">
        <v>5.8991601878143453E-4</v>
      </c>
      <c r="E578" s="122">
        <v>1.690920136402029</v>
      </c>
      <c r="F578" s="84" t="s">
        <v>15743</v>
      </c>
      <c r="G578" s="84" t="b">
        <v>0</v>
      </c>
      <c r="H578" s="84" t="b">
        <v>0</v>
      </c>
      <c r="I578" s="84" t="b">
        <v>0</v>
      </c>
      <c r="J578" s="84" t="b">
        <v>0</v>
      </c>
      <c r="K578" s="84" t="b">
        <v>0</v>
      </c>
      <c r="L578" s="84" t="b">
        <v>0</v>
      </c>
    </row>
    <row r="579" spans="1:12" x14ac:dyDescent="0.25">
      <c r="A579" s="84" t="s">
        <v>14677</v>
      </c>
      <c r="B579" s="84" t="s">
        <v>14496</v>
      </c>
      <c r="C579" s="84">
        <v>4</v>
      </c>
      <c r="D579" s="122">
        <v>5.8991601878143453E-4</v>
      </c>
      <c r="E579" s="122">
        <v>3.4151960060028181</v>
      </c>
      <c r="F579" s="84" t="s">
        <v>15743</v>
      </c>
      <c r="G579" s="84" t="b">
        <v>0</v>
      </c>
      <c r="H579" s="84" t="b">
        <v>0</v>
      </c>
      <c r="I579" s="84" t="b">
        <v>0</v>
      </c>
      <c r="J579" s="84" t="b">
        <v>1</v>
      </c>
      <c r="K579" s="84" t="b">
        <v>0</v>
      </c>
      <c r="L579" s="84" t="b">
        <v>0</v>
      </c>
    </row>
    <row r="580" spans="1:12" x14ac:dyDescent="0.25">
      <c r="A580" s="84" t="s">
        <v>2803</v>
      </c>
      <c r="B580" s="84" t="s">
        <v>683</v>
      </c>
      <c r="C580" s="84">
        <v>4</v>
      </c>
      <c r="D580" s="122">
        <v>5.8991601878143453E-4</v>
      </c>
      <c r="E580" s="122">
        <v>0.31525652244114366</v>
      </c>
      <c r="F580" s="84" t="s">
        <v>15743</v>
      </c>
      <c r="G580" s="84" t="b">
        <v>0</v>
      </c>
      <c r="H580" s="84" t="b">
        <v>0</v>
      </c>
      <c r="I580" s="84" t="b">
        <v>0</v>
      </c>
      <c r="J580" s="84" t="b">
        <v>0</v>
      </c>
      <c r="K580" s="84" t="b">
        <v>0</v>
      </c>
      <c r="L580" s="84" t="b">
        <v>0</v>
      </c>
    </row>
    <row r="581" spans="1:12" x14ac:dyDescent="0.25">
      <c r="A581" s="84" t="s">
        <v>14242</v>
      </c>
      <c r="B581" s="84" t="s">
        <v>14442</v>
      </c>
      <c r="C581" s="84">
        <v>4</v>
      </c>
      <c r="D581" s="122">
        <v>5.8991601878143453E-4</v>
      </c>
      <c r="E581" s="122">
        <v>2.6492792120361859</v>
      </c>
      <c r="F581" s="84" t="s">
        <v>15743</v>
      </c>
      <c r="G581" s="84" t="b">
        <v>0</v>
      </c>
      <c r="H581" s="84" t="b">
        <v>0</v>
      </c>
      <c r="I581" s="84" t="b">
        <v>0</v>
      </c>
      <c r="J581" s="84" t="b">
        <v>0</v>
      </c>
      <c r="K581" s="84" t="b">
        <v>0</v>
      </c>
      <c r="L581" s="84" t="b">
        <v>0</v>
      </c>
    </row>
    <row r="582" spans="1:12" x14ac:dyDescent="0.25">
      <c r="A582" s="84" t="s">
        <v>12268</v>
      </c>
      <c r="B582" s="84" t="s">
        <v>754</v>
      </c>
      <c r="C582" s="84">
        <v>4</v>
      </c>
      <c r="D582" s="122">
        <v>5.8991601878143453E-4</v>
      </c>
      <c r="E582" s="122">
        <v>0.94907013558461872</v>
      </c>
      <c r="F582" s="84" t="s">
        <v>15743</v>
      </c>
      <c r="G582" s="84" t="b">
        <v>0</v>
      </c>
      <c r="H582" s="84" t="b">
        <v>0</v>
      </c>
      <c r="I582" s="84" t="b">
        <v>0</v>
      </c>
      <c r="J582" s="84" t="b">
        <v>0</v>
      </c>
      <c r="K582" s="84" t="b">
        <v>0</v>
      </c>
      <c r="L582" s="84" t="b">
        <v>0</v>
      </c>
    </row>
    <row r="583" spans="1:12" x14ac:dyDescent="0.25">
      <c r="A583" s="84" t="s">
        <v>14385</v>
      </c>
      <c r="B583" s="84" t="s">
        <v>14578</v>
      </c>
      <c r="C583" s="84">
        <v>4</v>
      </c>
      <c r="D583" s="122">
        <v>5.8991601878143453E-4</v>
      </c>
      <c r="E583" s="122">
        <v>3.1421947339390806</v>
      </c>
      <c r="F583" s="84" t="s">
        <v>15743</v>
      </c>
      <c r="G583" s="84" t="b">
        <v>0</v>
      </c>
      <c r="H583" s="84" t="b">
        <v>0</v>
      </c>
      <c r="I583" s="84" t="b">
        <v>0</v>
      </c>
      <c r="J583" s="84" t="b">
        <v>0</v>
      </c>
      <c r="K583" s="84" t="b">
        <v>0</v>
      </c>
      <c r="L583" s="84" t="b">
        <v>0</v>
      </c>
    </row>
    <row r="584" spans="1:12" x14ac:dyDescent="0.25">
      <c r="A584" s="84" t="s">
        <v>14578</v>
      </c>
      <c r="B584" s="84" t="s">
        <v>14221</v>
      </c>
      <c r="C584" s="84">
        <v>4</v>
      </c>
      <c r="D584" s="122">
        <v>5.8991601878143453E-4</v>
      </c>
      <c r="E584" s="122">
        <v>2.7162260016667994</v>
      </c>
      <c r="F584" s="84" t="s">
        <v>15743</v>
      </c>
      <c r="G584" s="84" t="b">
        <v>0</v>
      </c>
      <c r="H584" s="84" t="b">
        <v>0</v>
      </c>
      <c r="I584" s="84" t="b">
        <v>0</v>
      </c>
      <c r="J584" s="84" t="b">
        <v>0</v>
      </c>
      <c r="K584" s="84" t="b">
        <v>0</v>
      </c>
      <c r="L584" s="84" t="b">
        <v>0</v>
      </c>
    </row>
    <row r="585" spans="1:12" x14ac:dyDescent="0.25">
      <c r="A585" s="84" t="s">
        <v>14221</v>
      </c>
      <c r="B585" s="84" t="s">
        <v>12350</v>
      </c>
      <c r="C585" s="84">
        <v>4</v>
      </c>
      <c r="D585" s="122">
        <v>5.8991601878143453E-4</v>
      </c>
      <c r="E585" s="122">
        <v>0.99606669826084238</v>
      </c>
      <c r="F585" s="84" t="s">
        <v>15743</v>
      </c>
      <c r="G585" s="84" t="b">
        <v>0</v>
      </c>
      <c r="H585" s="84" t="b">
        <v>0</v>
      </c>
      <c r="I585" s="84" t="b">
        <v>0</v>
      </c>
      <c r="J585" s="84" t="b">
        <v>0</v>
      </c>
      <c r="K585" s="84" t="b">
        <v>0</v>
      </c>
      <c r="L585" s="84" t="b">
        <v>0</v>
      </c>
    </row>
    <row r="586" spans="1:12" x14ac:dyDescent="0.25">
      <c r="A586" s="84" t="s">
        <v>12350</v>
      </c>
      <c r="B586" s="84" t="s">
        <v>14195</v>
      </c>
      <c r="C586" s="84">
        <v>4</v>
      </c>
      <c r="D586" s="122">
        <v>5.8991601878143453E-4</v>
      </c>
      <c r="E586" s="122">
        <v>0.42350855293568279</v>
      </c>
      <c r="F586" s="84" t="s">
        <v>15743</v>
      </c>
      <c r="G586" s="84" t="b">
        <v>0</v>
      </c>
      <c r="H586" s="84" t="b">
        <v>0</v>
      </c>
      <c r="I586" s="84" t="b">
        <v>0</v>
      </c>
      <c r="J586" s="84" t="b">
        <v>0</v>
      </c>
      <c r="K586" s="84" t="b">
        <v>0</v>
      </c>
      <c r="L586" s="84" t="b">
        <v>0</v>
      </c>
    </row>
    <row r="587" spans="1:12" x14ac:dyDescent="0.25">
      <c r="A587" s="84" t="s">
        <v>14195</v>
      </c>
      <c r="B587" s="84" t="s">
        <v>14685</v>
      </c>
      <c r="C587" s="84">
        <v>4</v>
      </c>
      <c r="D587" s="122">
        <v>5.8991601878143453E-4</v>
      </c>
      <c r="E587" s="122">
        <v>2.2391047469471368</v>
      </c>
      <c r="F587" s="84" t="s">
        <v>15743</v>
      </c>
      <c r="G587" s="84" t="b">
        <v>0</v>
      </c>
      <c r="H587" s="84" t="b">
        <v>0</v>
      </c>
      <c r="I587" s="84" t="b">
        <v>0</v>
      </c>
      <c r="J587" s="84" t="b">
        <v>0</v>
      </c>
      <c r="K587" s="84" t="b">
        <v>0</v>
      </c>
      <c r="L587" s="84" t="b">
        <v>0</v>
      </c>
    </row>
    <row r="588" spans="1:12" x14ac:dyDescent="0.25">
      <c r="A588" s="84" t="s">
        <v>14228</v>
      </c>
      <c r="B588" s="84" t="s">
        <v>14686</v>
      </c>
      <c r="C588" s="84">
        <v>4</v>
      </c>
      <c r="D588" s="122">
        <v>6.6152163145126832E-4</v>
      </c>
      <c r="E588" s="122">
        <v>2.8131360146748556</v>
      </c>
      <c r="F588" s="84" t="s">
        <v>15743</v>
      </c>
      <c r="G588" s="84" t="b">
        <v>0</v>
      </c>
      <c r="H588" s="84" t="b">
        <v>0</v>
      </c>
      <c r="I588" s="84" t="b">
        <v>0</v>
      </c>
      <c r="J588" s="84" t="b">
        <v>0</v>
      </c>
      <c r="K588" s="84" t="b">
        <v>0</v>
      </c>
      <c r="L588" s="84" t="b">
        <v>0</v>
      </c>
    </row>
    <row r="589" spans="1:12" x14ac:dyDescent="0.25">
      <c r="A589" s="84" t="s">
        <v>666</v>
      </c>
      <c r="B589" s="84" t="s">
        <v>14199</v>
      </c>
      <c r="C589" s="84">
        <v>4</v>
      </c>
      <c r="D589" s="122">
        <v>5.8991601878143453E-4</v>
      </c>
      <c r="E589" s="122">
        <v>1.717676068062032</v>
      </c>
      <c r="F589" s="84" t="s">
        <v>15743</v>
      </c>
      <c r="G589" s="84" t="b">
        <v>0</v>
      </c>
      <c r="H589" s="84" t="b">
        <v>0</v>
      </c>
      <c r="I589" s="84" t="b">
        <v>0</v>
      </c>
      <c r="J589" s="84" t="b">
        <v>0</v>
      </c>
      <c r="K589" s="84" t="b">
        <v>0</v>
      </c>
      <c r="L589" s="84" t="b">
        <v>0</v>
      </c>
    </row>
    <row r="590" spans="1:12" x14ac:dyDescent="0.25">
      <c r="A590" s="84" t="s">
        <v>2803</v>
      </c>
      <c r="B590" s="84" t="s">
        <v>14212</v>
      </c>
      <c r="C590" s="84">
        <v>4</v>
      </c>
      <c r="D590" s="122">
        <v>5.8991601878143453E-4</v>
      </c>
      <c r="E590" s="122">
        <v>0.8305821298310353</v>
      </c>
      <c r="F590" s="84" t="s">
        <v>15743</v>
      </c>
      <c r="G590" s="84" t="b">
        <v>0</v>
      </c>
      <c r="H590" s="84" t="b">
        <v>0</v>
      </c>
      <c r="I590" s="84" t="b">
        <v>0</v>
      </c>
      <c r="J590" s="84" t="b">
        <v>1</v>
      </c>
      <c r="K590" s="84" t="b">
        <v>0</v>
      </c>
      <c r="L590" s="84" t="b">
        <v>0</v>
      </c>
    </row>
    <row r="591" spans="1:12" x14ac:dyDescent="0.25">
      <c r="A591" s="84" t="s">
        <v>2965</v>
      </c>
      <c r="B591" s="84" t="s">
        <v>14692</v>
      </c>
      <c r="C591" s="84">
        <v>4</v>
      </c>
      <c r="D591" s="122">
        <v>5.8991601878143453E-4</v>
      </c>
      <c r="E591" s="122">
        <v>2.5121060190108744</v>
      </c>
      <c r="F591" s="84" t="s">
        <v>15743</v>
      </c>
      <c r="G591" s="84" t="b">
        <v>0</v>
      </c>
      <c r="H591" s="84" t="b">
        <v>0</v>
      </c>
      <c r="I591" s="84" t="b">
        <v>0</v>
      </c>
      <c r="J591" s="84" t="b">
        <v>0</v>
      </c>
      <c r="K591" s="84" t="b">
        <v>0</v>
      </c>
      <c r="L591" s="84" t="b">
        <v>0</v>
      </c>
    </row>
    <row r="592" spans="1:12" x14ac:dyDescent="0.25">
      <c r="A592" s="84" t="s">
        <v>14692</v>
      </c>
      <c r="B592" s="84" t="s">
        <v>2679</v>
      </c>
      <c r="C592" s="84">
        <v>4</v>
      </c>
      <c r="D592" s="122">
        <v>5.8991601878143453E-4</v>
      </c>
      <c r="E592" s="122">
        <v>1.7571846093457055</v>
      </c>
      <c r="F592" s="84" t="s">
        <v>15743</v>
      </c>
      <c r="G592" s="84" t="b">
        <v>0</v>
      </c>
      <c r="H592" s="84" t="b">
        <v>0</v>
      </c>
      <c r="I592" s="84" t="b">
        <v>0</v>
      </c>
      <c r="J592" s="84" t="b">
        <v>0</v>
      </c>
      <c r="K592" s="84" t="b">
        <v>0</v>
      </c>
      <c r="L592" s="84" t="b">
        <v>0</v>
      </c>
    </row>
    <row r="593" spans="1:12" x14ac:dyDescent="0.25">
      <c r="A593" s="84" t="s">
        <v>12268</v>
      </c>
      <c r="B593" s="84" t="s">
        <v>14434</v>
      </c>
      <c r="C593" s="84">
        <v>4</v>
      </c>
      <c r="D593" s="122">
        <v>5.8991601878143453E-4</v>
      </c>
      <c r="E593" s="122">
        <v>2.2179154478771985</v>
      </c>
      <c r="F593" s="84" t="s">
        <v>15743</v>
      </c>
      <c r="G593" s="84" t="b">
        <v>0</v>
      </c>
      <c r="H593" s="84" t="b">
        <v>0</v>
      </c>
      <c r="I593" s="84" t="b">
        <v>0</v>
      </c>
      <c r="J593" s="84" t="b">
        <v>0</v>
      </c>
      <c r="K593" s="84" t="b">
        <v>0</v>
      </c>
      <c r="L593" s="84" t="b">
        <v>0</v>
      </c>
    </row>
    <row r="594" spans="1:12" x14ac:dyDescent="0.25">
      <c r="A594" s="84" t="s">
        <v>12267</v>
      </c>
      <c r="B594" s="84" t="s">
        <v>12268</v>
      </c>
      <c r="C594" s="84">
        <v>4</v>
      </c>
      <c r="D594" s="122">
        <v>5.8991601878143453E-4</v>
      </c>
      <c r="E594" s="122">
        <v>1.2134575893411061</v>
      </c>
      <c r="F594" s="84" t="s">
        <v>15743</v>
      </c>
      <c r="G594" s="84" t="b">
        <v>0</v>
      </c>
      <c r="H594" s="84" t="b">
        <v>0</v>
      </c>
      <c r="I594" s="84" t="b">
        <v>0</v>
      </c>
      <c r="J594" s="84" t="b">
        <v>0</v>
      </c>
      <c r="K594" s="84" t="b">
        <v>0</v>
      </c>
      <c r="L594" s="84" t="b">
        <v>0</v>
      </c>
    </row>
    <row r="595" spans="1:12" x14ac:dyDescent="0.25">
      <c r="A595" s="84" t="s">
        <v>12268</v>
      </c>
      <c r="B595" s="84" t="s">
        <v>12266</v>
      </c>
      <c r="C595" s="84">
        <v>4</v>
      </c>
      <c r="D595" s="122">
        <v>5.8991601878143453E-4</v>
      </c>
      <c r="E595" s="122">
        <v>1.0898856342917569</v>
      </c>
      <c r="F595" s="84" t="s">
        <v>15743</v>
      </c>
      <c r="G595" s="84" t="b">
        <v>0</v>
      </c>
      <c r="H595" s="84" t="b">
        <v>0</v>
      </c>
      <c r="I595" s="84" t="b">
        <v>0</v>
      </c>
      <c r="J595" s="84" t="b">
        <v>0</v>
      </c>
      <c r="K595" s="84" t="b">
        <v>0</v>
      </c>
      <c r="L595" s="84" t="b">
        <v>0</v>
      </c>
    </row>
    <row r="596" spans="1:12" x14ac:dyDescent="0.25">
      <c r="A596" s="84" t="s">
        <v>2922</v>
      </c>
      <c r="B596" s="84" t="s">
        <v>754</v>
      </c>
      <c r="C596" s="84">
        <v>4</v>
      </c>
      <c r="D596" s="122">
        <v>5.8991601878143453E-4</v>
      </c>
      <c r="E596" s="122">
        <v>0.34500416155905783</v>
      </c>
      <c r="F596" s="84" t="s">
        <v>15743</v>
      </c>
      <c r="G596" s="84" t="b">
        <v>0</v>
      </c>
      <c r="H596" s="84" t="b">
        <v>0</v>
      </c>
      <c r="I596" s="84" t="b">
        <v>0</v>
      </c>
      <c r="J596" s="84" t="b">
        <v>0</v>
      </c>
      <c r="K596" s="84" t="b">
        <v>0</v>
      </c>
      <c r="L596" s="84" t="b">
        <v>0</v>
      </c>
    </row>
    <row r="597" spans="1:12" x14ac:dyDescent="0.25">
      <c r="A597" s="84" t="s">
        <v>953</v>
      </c>
      <c r="B597" s="84" t="s">
        <v>952</v>
      </c>
      <c r="C597" s="84">
        <v>4</v>
      </c>
      <c r="D597" s="122">
        <v>5.8991601878143453E-4</v>
      </c>
      <c r="E597" s="122">
        <v>3.5912872650584995</v>
      </c>
      <c r="F597" s="84" t="s">
        <v>15743</v>
      </c>
      <c r="G597" s="84" t="b">
        <v>0</v>
      </c>
      <c r="H597" s="84" t="b">
        <v>0</v>
      </c>
      <c r="I597" s="84" t="b">
        <v>0</v>
      </c>
      <c r="J597" s="84" t="b">
        <v>0</v>
      </c>
      <c r="K597" s="84" t="b">
        <v>0</v>
      </c>
      <c r="L597" s="84" t="b">
        <v>0</v>
      </c>
    </row>
    <row r="598" spans="1:12" x14ac:dyDescent="0.25">
      <c r="A598" s="84" t="s">
        <v>952</v>
      </c>
      <c r="B598" s="84" t="s">
        <v>951</v>
      </c>
      <c r="C598" s="84">
        <v>4</v>
      </c>
      <c r="D598" s="122">
        <v>5.8991601878143453E-4</v>
      </c>
      <c r="E598" s="122">
        <v>2.4773439127516625</v>
      </c>
      <c r="F598" s="84" t="s">
        <v>15743</v>
      </c>
      <c r="G598" s="84" t="b">
        <v>0</v>
      </c>
      <c r="H598" s="84" t="b">
        <v>0</v>
      </c>
      <c r="I598" s="84" t="b">
        <v>0</v>
      </c>
      <c r="J598" s="84" t="b">
        <v>0</v>
      </c>
      <c r="K598" s="84" t="b">
        <v>0</v>
      </c>
      <c r="L598" s="84" t="b">
        <v>0</v>
      </c>
    </row>
    <row r="599" spans="1:12" x14ac:dyDescent="0.25">
      <c r="A599" s="84" t="s">
        <v>951</v>
      </c>
      <c r="B599" s="84" t="s">
        <v>948</v>
      </c>
      <c r="C599" s="84">
        <v>4</v>
      </c>
      <c r="D599" s="122">
        <v>5.8991601878143453E-4</v>
      </c>
      <c r="E599" s="122">
        <v>2.0929767112688986</v>
      </c>
      <c r="F599" s="84" t="s">
        <v>15743</v>
      </c>
      <c r="G599" s="84" t="b">
        <v>0</v>
      </c>
      <c r="H599" s="84" t="b">
        <v>0</v>
      </c>
      <c r="I599" s="84" t="b">
        <v>0</v>
      </c>
      <c r="J599" s="84" t="b">
        <v>0</v>
      </c>
      <c r="K599" s="84" t="b">
        <v>0</v>
      </c>
      <c r="L599" s="84" t="b">
        <v>0</v>
      </c>
    </row>
    <row r="600" spans="1:12" x14ac:dyDescent="0.25">
      <c r="A600" s="84" t="s">
        <v>948</v>
      </c>
      <c r="B600" s="84" t="s">
        <v>950</v>
      </c>
      <c r="C600" s="84">
        <v>4</v>
      </c>
      <c r="D600" s="122">
        <v>5.8991601878143453E-4</v>
      </c>
      <c r="E600" s="122">
        <v>3.2391047469471368</v>
      </c>
      <c r="F600" s="84" t="s">
        <v>15743</v>
      </c>
      <c r="G600" s="84" t="b">
        <v>0</v>
      </c>
      <c r="H600" s="84" t="b">
        <v>0</v>
      </c>
      <c r="I600" s="84" t="b">
        <v>0</v>
      </c>
      <c r="J600" s="84" t="b">
        <v>0</v>
      </c>
      <c r="K600" s="84" t="b">
        <v>0</v>
      </c>
      <c r="L600" s="84" t="b">
        <v>0</v>
      </c>
    </row>
    <row r="601" spans="1:12" x14ac:dyDescent="0.25">
      <c r="A601" s="84" t="s">
        <v>950</v>
      </c>
      <c r="B601" s="84" t="s">
        <v>949</v>
      </c>
      <c r="C601" s="84">
        <v>4</v>
      </c>
      <c r="D601" s="122">
        <v>5.8991601878143453E-4</v>
      </c>
      <c r="E601" s="122">
        <v>3.5912872650584995</v>
      </c>
      <c r="F601" s="84" t="s">
        <v>15743</v>
      </c>
      <c r="G601" s="84" t="b">
        <v>0</v>
      </c>
      <c r="H601" s="84" t="b">
        <v>0</v>
      </c>
      <c r="I601" s="84" t="b">
        <v>0</v>
      </c>
      <c r="J601" s="84" t="b">
        <v>0</v>
      </c>
      <c r="K601" s="84" t="b">
        <v>0</v>
      </c>
      <c r="L601" s="84" t="b">
        <v>0</v>
      </c>
    </row>
    <row r="602" spans="1:12" x14ac:dyDescent="0.25">
      <c r="A602" s="84" t="s">
        <v>949</v>
      </c>
      <c r="B602" s="84" t="s">
        <v>12365</v>
      </c>
      <c r="C602" s="84">
        <v>4</v>
      </c>
      <c r="D602" s="122">
        <v>5.8991601878143453E-4</v>
      </c>
      <c r="E602" s="122">
        <v>2.6251455323194666</v>
      </c>
      <c r="F602" s="84" t="s">
        <v>15743</v>
      </c>
      <c r="G602" s="84" t="b">
        <v>0</v>
      </c>
      <c r="H602" s="84" t="b">
        <v>0</v>
      </c>
      <c r="I602" s="84" t="b">
        <v>0</v>
      </c>
      <c r="J602" s="84" t="b">
        <v>0</v>
      </c>
      <c r="K602" s="84" t="b">
        <v>0</v>
      </c>
      <c r="L602" s="84" t="b">
        <v>0</v>
      </c>
    </row>
    <row r="603" spans="1:12" x14ac:dyDescent="0.25">
      <c r="A603" s="84" t="s">
        <v>731</v>
      </c>
      <c r="B603" s="84" t="s">
        <v>14582</v>
      </c>
      <c r="C603" s="84">
        <v>4</v>
      </c>
      <c r="D603" s="122">
        <v>5.8991601878143453E-4</v>
      </c>
      <c r="E603" s="122">
        <v>1.2088199430426692</v>
      </c>
      <c r="F603" s="84" t="s">
        <v>15743</v>
      </c>
      <c r="G603" s="84" t="b">
        <v>0</v>
      </c>
      <c r="H603" s="84" t="b">
        <v>0</v>
      </c>
      <c r="I603" s="84" t="b">
        <v>0</v>
      </c>
      <c r="J603" s="84" t="b">
        <v>0</v>
      </c>
      <c r="K603" s="84" t="b">
        <v>0</v>
      </c>
      <c r="L603" s="84" t="b">
        <v>0</v>
      </c>
    </row>
    <row r="604" spans="1:12" x14ac:dyDescent="0.25">
      <c r="A604" s="84" t="s">
        <v>866</v>
      </c>
      <c r="B604" s="84" t="s">
        <v>12280</v>
      </c>
      <c r="C604" s="84">
        <v>4</v>
      </c>
      <c r="D604" s="122">
        <v>5.8991601878143453E-4</v>
      </c>
      <c r="E604" s="122">
        <v>0.76781303588819816</v>
      </c>
      <c r="F604" s="84" t="s">
        <v>15743</v>
      </c>
      <c r="G604" s="84" t="b">
        <v>0</v>
      </c>
      <c r="H604" s="84" t="b">
        <v>0</v>
      </c>
      <c r="I604" s="84" t="b">
        <v>0</v>
      </c>
      <c r="J604" s="84" t="b">
        <v>0</v>
      </c>
      <c r="K604" s="84" t="b">
        <v>0</v>
      </c>
      <c r="L604" s="84" t="b">
        <v>0</v>
      </c>
    </row>
    <row r="605" spans="1:12" x14ac:dyDescent="0.25">
      <c r="A605" s="84" t="s">
        <v>12280</v>
      </c>
      <c r="B605" s="84" t="s">
        <v>14695</v>
      </c>
      <c r="C605" s="84">
        <v>4</v>
      </c>
      <c r="D605" s="122">
        <v>5.8991601878143453E-4</v>
      </c>
      <c r="E605" s="122">
        <v>2.2295594290409064</v>
      </c>
      <c r="F605" s="84" t="s">
        <v>15743</v>
      </c>
      <c r="G605" s="84" t="b">
        <v>0</v>
      </c>
      <c r="H605" s="84" t="b">
        <v>0</v>
      </c>
      <c r="I605" s="84" t="b">
        <v>0</v>
      </c>
      <c r="J605" s="84" t="b">
        <v>0</v>
      </c>
      <c r="K605" s="84" t="b">
        <v>0</v>
      </c>
      <c r="L605" s="84" t="b">
        <v>0</v>
      </c>
    </row>
    <row r="606" spans="1:12" x14ac:dyDescent="0.25">
      <c r="A606" s="84" t="s">
        <v>14695</v>
      </c>
      <c r="B606" s="84" t="s">
        <v>14696</v>
      </c>
      <c r="C606" s="84">
        <v>4</v>
      </c>
      <c r="D606" s="122">
        <v>5.8991601878143453E-4</v>
      </c>
      <c r="E606" s="122">
        <v>3.5912872650584995</v>
      </c>
      <c r="F606" s="84" t="s">
        <v>15743</v>
      </c>
      <c r="G606" s="84" t="b">
        <v>0</v>
      </c>
      <c r="H606" s="84" t="b">
        <v>0</v>
      </c>
      <c r="I606" s="84" t="b">
        <v>0</v>
      </c>
      <c r="J606" s="84" t="b">
        <v>0</v>
      </c>
      <c r="K606" s="84" t="b">
        <v>0</v>
      </c>
      <c r="L606" s="84" t="b">
        <v>0</v>
      </c>
    </row>
    <row r="607" spans="1:12" x14ac:dyDescent="0.25">
      <c r="A607" s="84" t="s">
        <v>14696</v>
      </c>
      <c r="B607" s="84" t="s">
        <v>866</v>
      </c>
      <c r="C607" s="84">
        <v>4</v>
      </c>
      <c r="D607" s="122">
        <v>5.8991601878143453E-4</v>
      </c>
      <c r="E607" s="122">
        <v>2.1559207584458382</v>
      </c>
      <c r="F607" s="84" t="s">
        <v>15743</v>
      </c>
      <c r="G607" s="84" t="b">
        <v>0</v>
      </c>
      <c r="H607" s="84" t="b">
        <v>0</v>
      </c>
      <c r="I607" s="84" t="b">
        <v>0</v>
      </c>
      <c r="J607" s="84" t="b">
        <v>0</v>
      </c>
      <c r="K607" s="84" t="b">
        <v>0</v>
      </c>
      <c r="L607" s="84" t="b">
        <v>0</v>
      </c>
    </row>
    <row r="608" spans="1:12" x14ac:dyDescent="0.25">
      <c r="A608" s="84" t="s">
        <v>14504</v>
      </c>
      <c r="B608" s="84" t="s">
        <v>14505</v>
      </c>
      <c r="C608" s="84">
        <v>4</v>
      </c>
      <c r="D608" s="122">
        <v>5.8991601878143453E-4</v>
      </c>
      <c r="E608" s="122">
        <v>3.2391047469471368</v>
      </c>
      <c r="F608" s="84" t="s">
        <v>15743</v>
      </c>
      <c r="G608" s="84" t="b">
        <v>0</v>
      </c>
      <c r="H608" s="84" t="b">
        <v>0</v>
      </c>
      <c r="I608" s="84" t="b">
        <v>0</v>
      </c>
      <c r="J608" s="84" t="b">
        <v>0</v>
      </c>
      <c r="K608" s="84" t="b">
        <v>0</v>
      </c>
      <c r="L608" s="84" t="b">
        <v>0</v>
      </c>
    </row>
    <row r="609" spans="1:12" x14ac:dyDescent="0.25">
      <c r="A609" s="84" t="s">
        <v>14505</v>
      </c>
      <c r="B609" s="84" t="s">
        <v>14697</v>
      </c>
      <c r="C609" s="84">
        <v>4</v>
      </c>
      <c r="D609" s="122">
        <v>5.8991601878143453E-4</v>
      </c>
      <c r="E609" s="122">
        <v>3.4151960060028181</v>
      </c>
      <c r="F609" s="84" t="s">
        <v>15743</v>
      </c>
      <c r="G609" s="84" t="b">
        <v>0</v>
      </c>
      <c r="H609" s="84" t="b">
        <v>0</v>
      </c>
      <c r="I609" s="84" t="b">
        <v>0</v>
      </c>
      <c r="J609" s="84" t="b">
        <v>0</v>
      </c>
      <c r="K609" s="84" t="b">
        <v>0</v>
      </c>
      <c r="L609" s="84" t="b">
        <v>0</v>
      </c>
    </row>
    <row r="610" spans="1:12" x14ac:dyDescent="0.25">
      <c r="A610" s="84" t="s">
        <v>14697</v>
      </c>
      <c r="B610" s="84" t="s">
        <v>14204</v>
      </c>
      <c r="C610" s="84">
        <v>4</v>
      </c>
      <c r="D610" s="122">
        <v>5.8991601878143453E-4</v>
      </c>
      <c r="E610" s="122">
        <v>2.6251455323194666</v>
      </c>
      <c r="F610" s="84" t="s">
        <v>15743</v>
      </c>
      <c r="G610" s="84" t="b">
        <v>0</v>
      </c>
      <c r="H610" s="84" t="b">
        <v>0</v>
      </c>
      <c r="I610" s="84" t="b">
        <v>0</v>
      </c>
      <c r="J610" s="84" t="b">
        <v>0</v>
      </c>
      <c r="K610" s="84" t="b">
        <v>0</v>
      </c>
      <c r="L610" s="84" t="b">
        <v>0</v>
      </c>
    </row>
    <row r="611" spans="1:12" x14ac:dyDescent="0.25">
      <c r="A611" s="84" t="s">
        <v>14210</v>
      </c>
      <c r="B611" s="84" t="s">
        <v>14698</v>
      </c>
      <c r="C611" s="84">
        <v>4</v>
      </c>
      <c r="D611" s="122">
        <v>5.8991601878143453E-4</v>
      </c>
      <c r="E611" s="122">
        <v>2.7162260016667994</v>
      </c>
      <c r="F611" s="84" t="s">
        <v>15743</v>
      </c>
      <c r="G611" s="84" t="b">
        <v>0</v>
      </c>
      <c r="H611" s="84" t="b">
        <v>0</v>
      </c>
      <c r="I611" s="84" t="b">
        <v>0</v>
      </c>
      <c r="J611" s="84" t="b">
        <v>0</v>
      </c>
      <c r="K611" s="84" t="b">
        <v>0</v>
      </c>
      <c r="L611" s="84" t="b">
        <v>0</v>
      </c>
    </row>
    <row r="612" spans="1:12" x14ac:dyDescent="0.25">
      <c r="A612" s="84" t="s">
        <v>14698</v>
      </c>
      <c r="B612" s="84" t="s">
        <v>14583</v>
      </c>
      <c r="C612" s="84">
        <v>4</v>
      </c>
      <c r="D612" s="122">
        <v>5.8991601878143453E-4</v>
      </c>
      <c r="E612" s="122">
        <v>3.4943772520504428</v>
      </c>
      <c r="F612" s="84" t="s">
        <v>15743</v>
      </c>
      <c r="G612" s="84" t="b">
        <v>0</v>
      </c>
      <c r="H612" s="84" t="b">
        <v>0</v>
      </c>
      <c r="I612" s="84" t="b">
        <v>0</v>
      </c>
      <c r="J612" s="84" t="b">
        <v>0</v>
      </c>
      <c r="K612" s="84" t="b">
        <v>0</v>
      </c>
      <c r="L612" s="84" t="b">
        <v>0</v>
      </c>
    </row>
    <row r="613" spans="1:12" x14ac:dyDescent="0.25">
      <c r="A613" s="84" t="s">
        <v>14583</v>
      </c>
      <c r="B613" s="84" t="s">
        <v>14699</v>
      </c>
      <c r="C613" s="84">
        <v>4</v>
      </c>
      <c r="D613" s="122">
        <v>5.8991601878143453E-4</v>
      </c>
      <c r="E613" s="122">
        <v>3.4943772520504428</v>
      </c>
      <c r="F613" s="84" t="s">
        <v>15743</v>
      </c>
      <c r="G613" s="84" t="b">
        <v>0</v>
      </c>
      <c r="H613" s="84" t="b">
        <v>0</v>
      </c>
      <c r="I613" s="84" t="b">
        <v>0</v>
      </c>
      <c r="J613" s="84" t="b">
        <v>0</v>
      </c>
      <c r="K613" s="84" t="b">
        <v>0</v>
      </c>
      <c r="L613" s="84" t="b">
        <v>0</v>
      </c>
    </row>
    <row r="614" spans="1:12" x14ac:dyDescent="0.25">
      <c r="A614" s="84" t="s">
        <v>14699</v>
      </c>
      <c r="B614" s="84" t="s">
        <v>14700</v>
      </c>
      <c r="C614" s="84">
        <v>4</v>
      </c>
      <c r="D614" s="122">
        <v>5.8991601878143453E-4</v>
      </c>
      <c r="E614" s="122">
        <v>3.5912872650584995</v>
      </c>
      <c r="F614" s="84" t="s">
        <v>15743</v>
      </c>
      <c r="G614" s="84" t="b">
        <v>0</v>
      </c>
      <c r="H614" s="84" t="b">
        <v>0</v>
      </c>
      <c r="I614" s="84" t="b">
        <v>0</v>
      </c>
      <c r="J614" s="84" t="b">
        <v>0</v>
      </c>
      <c r="K614" s="84" t="b">
        <v>0</v>
      </c>
      <c r="L614" s="84" t="b">
        <v>0</v>
      </c>
    </row>
    <row r="615" spans="1:12" x14ac:dyDescent="0.25">
      <c r="A615" s="84" t="s">
        <v>14700</v>
      </c>
      <c r="B615" s="84" t="s">
        <v>14701</v>
      </c>
      <c r="C615" s="84">
        <v>4</v>
      </c>
      <c r="D615" s="122">
        <v>5.8991601878143453E-4</v>
      </c>
      <c r="E615" s="122">
        <v>3.5912872650584995</v>
      </c>
      <c r="F615" s="84" t="s">
        <v>15743</v>
      </c>
      <c r="G615" s="84" t="b">
        <v>0</v>
      </c>
      <c r="H615" s="84" t="b">
        <v>0</v>
      </c>
      <c r="I615" s="84" t="b">
        <v>0</v>
      </c>
      <c r="J615" s="84" t="b">
        <v>0</v>
      </c>
      <c r="K615" s="84" t="b">
        <v>0</v>
      </c>
      <c r="L615" s="84" t="b">
        <v>0</v>
      </c>
    </row>
    <row r="616" spans="1:12" x14ac:dyDescent="0.25">
      <c r="A616" s="84" t="s">
        <v>14701</v>
      </c>
      <c r="B616" s="84" t="s">
        <v>866</v>
      </c>
      <c r="C616" s="84">
        <v>4</v>
      </c>
      <c r="D616" s="122">
        <v>5.8991601878143453E-4</v>
      </c>
      <c r="E616" s="122">
        <v>2.1559207584458382</v>
      </c>
      <c r="F616" s="84" t="s">
        <v>15743</v>
      </c>
      <c r="G616" s="84" t="b">
        <v>0</v>
      </c>
      <c r="H616" s="84" t="b">
        <v>0</v>
      </c>
      <c r="I616" s="84" t="b">
        <v>0</v>
      </c>
      <c r="J616" s="84" t="b">
        <v>0</v>
      </c>
      <c r="K616" s="84" t="b">
        <v>0</v>
      </c>
      <c r="L616" s="84" t="b">
        <v>0</v>
      </c>
    </row>
    <row r="617" spans="1:12" x14ac:dyDescent="0.25">
      <c r="A617" s="84" t="s">
        <v>866</v>
      </c>
      <c r="B617" s="84" t="s">
        <v>14272</v>
      </c>
      <c r="C617" s="84">
        <v>4</v>
      </c>
      <c r="D617" s="122">
        <v>5.8991601878143453E-4</v>
      </c>
      <c r="E617" s="122">
        <v>1.5459642862718417</v>
      </c>
      <c r="F617" s="84" t="s">
        <v>15743</v>
      </c>
      <c r="G617" s="84" t="b">
        <v>0</v>
      </c>
      <c r="H617" s="84" t="b">
        <v>0</v>
      </c>
      <c r="I617" s="84" t="b">
        <v>0</v>
      </c>
      <c r="J617" s="84" t="b">
        <v>0</v>
      </c>
      <c r="K617" s="84" t="b">
        <v>0</v>
      </c>
      <c r="L617" s="84" t="b">
        <v>0</v>
      </c>
    </row>
    <row r="618" spans="1:12" x14ac:dyDescent="0.25">
      <c r="A618" s="84" t="s">
        <v>14272</v>
      </c>
      <c r="B618" s="84" t="s">
        <v>2917</v>
      </c>
      <c r="C618" s="84">
        <v>4</v>
      </c>
      <c r="D618" s="122">
        <v>5.8991601878143453E-4</v>
      </c>
      <c r="E618" s="122">
        <v>1.4269344092740621</v>
      </c>
      <c r="F618" s="84" t="s">
        <v>15743</v>
      </c>
      <c r="G618" s="84" t="b">
        <v>0</v>
      </c>
      <c r="H618" s="84" t="b">
        <v>0</v>
      </c>
      <c r="I618" s="84" t="b">
        <v>0</v>
      </c>
      <c r="J618" s="84" t="b">
        <v>0</v>
      </c>
      <c r="K618" s="84" t="b">
        <v>0</v>
      </c>
      <c r="L618" s="84" t="b">
        <v>0</v>
      </c>
    </row>
    <row r="619" spans="1:12" x14ac:dyDescent="0.25">
      <c r="A619" s="84" t="s">
        <v>14453</v>
      </c>
      <c r="B619" s="84" t="s">
        <v>14587</v>
      </c>
      <c r="C619" s="84">
        <v>4</v>
      </c>
      <c r="D619" s="122">
        <v>5.8991601878143453E-4</v>
      </c>
      <c r="E619" s="122">
        <v>3.2513392033641484</v>
      </c>
      <c r="F619" s="84" t="s">
        <v>15743</v>
      </c>
      <c r="G619" s="84" t="b">
        <v>0</v>
      </c>
      <c r="H619" s="84" t="b">
        <v>0</v>
      </c>
      <c r="I619" s="84" t="b">
        <v>0</v>
      </c>
      <c r="J619" s="84" t="b">
        <v>0</v>
      </c>
      <c r="K619" s="84" t="b">
        <v>0</v>
      </c>
      <c r="L619" s="84" t="b">
        <v>0</v>
      </c>
    </row>
    <row r="620" spans="1:12" x14ac:dyDescent="0.25">
      <c r="A620" s="84" t="s">
        <v>14237</v>
      </c>
      <c r="B620" s="84" t="s">
        <v>951</v>
      </c>
      <c r="C620" s="84">
        <v>4</v>
      </c>
      <c r="D620" s="122">
        <v>5.8991601878143453E-4</v>
      </c>
      <c r="E620" s="122">
        <v>1.7571846093457058</v>
      </c>
      <c r="F620" s="84" t="s">
        <v>15743</v>
      </c>
      <c r="G620" s="84" t="b">
        <v>0</v>
      </c>
      <c r="H620" s="84" t="b">
        <v>0</v>
      </c>
      <c r="I620" s="84" t="b">
        <v>0</v>
      </c>
      <c r="J620" s="84" t="b">
        <v>0</v>
      </c>
      <c r="K620" s="84" t="b">
        <v>0</v>
      </c>
      <c r="L620" s="84" t="b">
        <v>0</v>
      </c>
    </row>
    <row r="621" spans="1:12" x14ac:dyDescent="0.25">
      <c r="A621" s="84" t="s">
        <v>12364</v>
      </c>
      <c r="B621" s="84" t="s">
        <v>12350</v>
      </c>
      <c r="C621" s="84">
        <v>4</v>
      </c>
      <c r="D621" s="122">
        <v>5.8991601878143453E-4</v>
      </c>
      <c r="E621" s="122">
        <v>0.59466615747929819</v>
      </c>
      <c r="F621" s="84" t="s">
        <v>15743</v>
      </c>
      <c r="G621" s="84" t="b">
        <v>0</v>
      </c>
      <c r="H621" s="84" t="b">
        <v>0</v>
      </c>
      <c r="I621" s="84" t="b">
        <v>0</v>
      </c>
      <c r="J621" s="84" t="b">
        <v>0</v>
      </c>
      <c r="K621" s="84" t="b">
        <v>0</v>
      </c>
      <c r="L621" s="84" t="b">
        <v>0</v>
      </c>
    </row>
    <row r="622" spans="1:12" x14ac:dyDescent="0.25">
      <c r="A622" s="84" t="s">
        <v>951</v>
      </c>
      <c r="B622" s="84" t="s">
        <v>731</v>
      </c>
      <c r="C622" s="84">
        <v>4</v>
      </c>
      <c r="D622" s="122">
        <v>5.8991601878143453E-4</v>
      </c>
      <c r="E622" s="122">
        <v>6.9038703770809687E-2</v>
      </c>
      <c r="F622" s="84" t="s">
        <v>15743</v>
      </c>
      <c r="G622" s="84" t="b">
        <v>0</v>
      </c>
      <c r="H622" s="84" t="b">
        <v>0</v>
      </c>
      <c r="I622" s="84" t="b">
        <v>0</v>
      </c>
      <c r="J622" s="84" t="b">
        <v>0</v>
      </c>
      <c r="K622" s="84" t="b">
        <v>0</v>
      </c>
      <c r="L622" s="84" t="b">
        <v>0</v>
      </c>
    </row>
    <row r="623" spans="1:12" x14ac:dyDescent="0.25">
      <c r="A623" s="84" t="s">
        <v>683</v>
      </c>
      <c r="B623" s="84" t="s">
        <v>2922</v>
      </c>
      <c r="C623" s="84">
        <v>4</v>
      </c>
      <c r="D623" s="122">
        <v>5.8991601878143453E-4</v>
      </c>
      <c r="E623" s="122">
        <v>0.30855189243748082</v>
      </c>
      <c r="F623" s="84" t="s">
        <v>15743</v>
      </c>
      <c r="G623" s="84" t="b">
        <v>0</v>
      </c>
      <c r="H623" s="84" t="b">
        <v>0</v>
      </c>
      <c r="I623" s="84" t="b">
        <v>0</v>
      </c>
      <c r="J623" s="84" t="b">
        <v>0</v>
      </c>
      <c r="K623" s="84" t="b">
        <v>0</v>
      </c>
      <c r="L623" s="84" t="b">
        <v>0</v>
      </c>
    </row>
    <row r="624" spans="1:12" x14ac:dyDescent="0.25">
      <c r="A624" s="84" t="s">
        <v>12350</v>
      </c>
      <c r="B624" s="84" t="s">
        <v>14220</v>
      </c>
      <c r="C624" s="84">
        <v>4</v>
      </c>
      <c r="D624" s="122">
        <v>5.8991601878143453E-4</v>
      </c>
      <c r="E624" s="122">
        <v>1.0105047978277693</v>
      </c>
      <c r="F624" s="84" t="s">
        <v>15743</v>
      </c>
      <c r="G624" s="84" t="b">
        <v>0</v>
      </c>
      <c r="H624" s="84" t="b">
        <v>0</v>
      </c>
      <c r="I624" s="84" t="b">
        <v>0</v>
      </c>
      <c r="J624" s="84" t="b">
        <v>0</v>
      </c>
      <c r="K624" s="84" t="b">
        <v>0</v>
      </c>
      <c r="L624" s="84" t="b">
        <v>0</v>
      </c>
    </row>
    <row r="625" spans="1:12" x14ac:dyDescent="0.25">
      <c r="A625" s="84" t="s">
        <v>2803</v>
      </c>
      <c r="B625" s="84" t="s">
        <v>14594</v>
      </c>
      <c r="C625" s="84">
        <v>4</v>
      </c>
      <c r="D625" s="122">
        <v>5.8991601878143453E-4</v>
      </c>
      <c r="E625" s="122">
        <v>1.5940101233939725</v>
      </c>
      <c r="F625" s="84" t="s">
        <v>15743</v>
      </c>
      <c r="G625" s="84" t="b">
        <v>0</v>
      </c>
      <c r="H625" s="84" t="b">
        <v>0</v>
      </c>
      <c r="I625" s="84" t="b">
        <v>0</v>
      </c>
      <c r="J625" s="84" t="b">
        <v>0</v>
      </c>
      <c r="K625" s="84" t="b">
        <v>0</v>
      </c>
      <c r="L625" s="84" t="b">
        <v>0</v>
      </c>
    </row>
    <row r="626" spans="1:12" x14ac:dyDescent="0.25">
      <c r="A626" s="84" t="s">
        <v>754</v>
      </c>
      <c r="B626" s="84" t="s">
        <v>2694</v>
      </c>
      <c r="C626" s="84">
        <v>4</v>
      </c>
      <c r="D626" s="122">
        <v>5.8991601878143453E-4</v>
      </c>
      <c r="E626" s="122">
        <v>2.0289944006020244</v>
      </c>
      <c r="F626" s="84" t="s">
        <v>15743</v>
      </c>
      <c r="G626" s="84" t="b">
        <v>0</v>
      </c>
      <c r="H626" s="84" t="b">
        <v>0</v>
      </c>
      <c r="I626" s="84" t="b">
        <v>0</v>
      </c>
      <c r="J626" s="84" t="b">
        <v>0</v>
      </c>
      <c r="K626" s="84" t="b">
        <v>0</v>
      </c>
      <c r="L626" s="84" t="b">
        <v>0</v>
      </c>
    </row>
    <row r="627" spans="1:12" x14ac:dyDescent="0.25">
      <c r="A627" s="84" t="s">
        <v>2922</v>
      </c>
      <c r="B627" s="84" t="s">
        <v>12258</v>
      </c>
      <c r="C627" s="84">
        <v>4</v>
      </c>
      <c r="D627" s="122">
        <v>5.8991601878143453E-4</v>
      </c>
      <c r="E627" s="122">
        <v>0.28285625481021331</v>
      </c>
      <c r="F627" s="84" t="s">
        <v>15743</v>
      </c>
      <c r="G627" s="84" t="b">
        <v>0</v>
      </c>
      <c r="H627" s="84" t="b">
        <v>0</v>
      </c>
      <c r="I627" s="84" t="b">
        <v>0</v>
      </c>
      <c r="J627" s="84" t="b">
        <v>0</v>
      </c>
      <c r="K627" s="84" t="b">
        <v>0</v>
      </c>
      <c r="L627" s="84" t="b">
        <v>0</v>
      </c>
    </row>
    <row r="628" spans="1:12" x14ac:dyDescent="0.25">
      <c r="A628" s="84" t="s">
        <v>14278</v>
      </c>
      <c r="B628" s="84" t="s">
        <v>14268</v>
      </c>
      <c r="C628" s="84">
        <v>4</v>
      </c>
      <c r="D628" s="122">
        <v>5.8991601878143453E-4</v>
      </c>
      <c r="E628" s="122">
        <v>2.5912872650584995</v>
      </c>
      <c r="F628" s="84" t="s">
        <v>15743</v>
      </c>
      <c r="G628" s="84" t="b">
        <v>0</v>
      </c>
      <c r="H628" s="84" t="b">
        <v>0</v>
      </c>
      <c r="I628" s="84" t="b">
        <v>0</v>
      </c>
      <c r="J628" s="84" t="b">
        <v>0</v>
      </c>
      <c r="K628" s="84" t="b">
        <v>0</v>
      </c>
      <c r="L628" s="84" t="b">
        <v>0</v>
      </c>
    </row>
    <row r="629" spans="1:12" x14ac:dyDescent="0.25">
      <c r="A629" s="84" t="s">
        <v>14268</v>
      </c>
      <c r="B629" s="84" t="s">
        <v>14227</v>
      </c>
      <c r="C629" s="84">
        <v>4</v>
      </c>
      <c r="D629" s="122">
        <v>5.8991601878143453E-4</v>
      </c>
      <c r="E629" s="122">
        <v>2.2032304903185573</v>
      </c>
      <c r="F629" s="84" t="s">
        <v>15743</v>
      </c>
      <c r="G629" s="84" t="b">
        <v>0</v>
      </c>
      <c r="H629" s="84" t="b">
        <v>0</v>
      </c>
      <c r="I629" s="84" t="b">
        <v>0</v>
      </c>
      <c r="J629" s="84" t="b">
        <v>0</v>
      </c>
      <c r="K629" s="84" t="b">
        <v>0</v>
      </c>
      <c r="L629" s="84" t="b">
        <v>0</v>
      </c>
    </row>
    <row r="630" spans="1:12" x14ac:dyDescent="0.25">
      <c r="A630" s="84" t="s">
        <v>14227</v>
      </c>
      <c r="B630" s="84" t="s">
        <v>14712</v>
      </c>
      <c r="C630" s="84">
        <v>4</v>
      </c>
      <c r="D630" s="122">
        <v>5.8991601878143453E-4</v>
      </c>
      <c r="E630" s="122">
        <v>2.8131360146748556</v>
      </c>
      <c r="F630" s="84" t="s">
        <v>15743</v>
      </c>
      <c r="G630" s="84" t="b">
        <v>0</v>
      </c>
      <c r="H630" s="84" t="b">
        <v>0</v>
      </c>
      <c r="I630" s="84" t="b">
        <v>0</v>
      </c>
      <c r="J630" s="84" t="b">
        <v>0</v>
      </c>
      <c r="K630" s="84" t="b">
        <v>0</v>
      </c>
      <c r="L630" s="84" t="b">
        <v>0</v>
      </c>
    </row>
    <row r="631" spans="1:12" x14ac:dyDescent="0.25">
      <c r="A631" s="84" t="s">
        <v>14712</v>
      </c>
      <c r="B631" s="84" t="s">
        <v>14713</v>
      </c>
      <c r="C631" s="84">
        <v>4</v>
      </c>
      <c r="D631" s="122">
        <v>5.8991601878143453E-4</v>
      </c>
      <c r="E631" s="122">
        <v>3.5912872650584995</v>
      </c>
      <c r="F631" s="84" t="s">
        <v>15743</v>
      </c>
      <c r="G631" s="84" t="b">
        <v>0</v>
      </c>
      <c r="H631" s="84" t="b">
        <v>0</v>
      </c>
      <c r="I631" s="84" t="b">
        <v>0</v>
      </c>
      <c r="J631" s="84" t="b">
        <v>0</v>
      </c>
      <c r="K631" s="84" t="b">
        <v>0</v>
      </c>
      <c r="L631" s="84" t="b">
        <v>0</v>
      </c>
    </row>
    <row r="632" spans="1:12" x14ac:dyDescent="0.25">
      <c r="A632" s="84" t="s">
        <v>14713</v>
      </c>
      <c r="B632" s="84" t="s">
        <v>12359</v>
      </c>
      <c r="C632" s="84">
        <v>4</v>
      </c>
      <c r="D632" s="122">
        <v>5.8991601878143453E-4</v>
      </c>
      <c r="E632" s="122">
        <v>2.5121060190108744</v>
      </c>
      <c r="F632" s="84" t="s">
        <v>15743</v>
      </c>
      <c r="G632" s="84" t="b">
        <v>0</v>
      </c>
      <c r="H632" s="84" t="b">
        <v>0</v>
      </c>
      <c r="I632" s="84" t="b">
        <v>0</v>
      </c>
      <c r="J632" s="84" t="b">
        <v>0</v>
      </c>
      <c r="K632" s="84" t="b">
        <v>0</v>
      </c>
      <c r="L632" s="84" t="b">
        <v>0</v>
      </c>
    </row>
    <row r="633" spans="1:12" x14ac:dyDescent="0.25">
      <c r="A633" s="84" t="s">
        <v>14253</v>
      </c>
      <c r="B633" s="84" t="s">
        <v>14297</v>
      </c>
      <c r="C633" s="84">
        <v>4</v>
      </c>
      <c r="D633" s="122">
        <v>5.8991601878143453E-4</v>
      </c>
      <c r="E633" s="122">
        <v>2.4609534965634929</v>
      </c>
      <c r="F633" s="84" t="s">
        <v>15743</v>
      </c>
      <c r="G633" s="84" t="b">
        <v>0</v>
      </c>
      <c r="H633" s="84" t="b">
        <v>0</v>
      </c>
      <c r="I633" s="84" t="b">
        <v>0</v>
      </c>
      <c r="J633" s="84" t="b">
        <v>0</v>
      </c>
      <c r="K633" s="84" t="b">
        <v>0</v>
      </c>
      <c r="L633" s="84" t="b">
        <v>0</v>
      </c>
    </row>
    <row r="634" spans="1:12" x14ac:dyDescent="0.25">
      <c r="A634" s="84" t="s">
        <v>14388</v>
      </c>
      <c r="B634" s="84" t="s">
        <v>12355</v>
      </c>
      <c r="C634" s="84">
        <v>4</v>
      </c>
      <c r="D634" s="122">
        <v>5.8991601878143453E-4</v>
      </c>
      <c r="E634" s="122">
        <v>2.3640434835554367</v>
      </c>
      <c r="F634" s="84" t="s">
        <v>15743</v>
      </c>
      <c r="G634" s="84" t="b">
        <v>0</v>
      </c>
      <c r="H634" s="84" t="b">
        <v>0</v>
      </c>
      <c r="I634" s="84" t="b">
        <v>0</v>
      </c>
      <c r="J634" s="84" t="b">
        <v>0</v>
      </c>
      <c r="K634" s="84" t="b">
        <v>0</v>
      </c>
      <c r="L634" s="84" t="b">
        <v>0</v>
      </c>
    </row>
    <row r="635" spans="1:12" x14ac:dyDescent="0.25">
      <c r="A635" s="84" t="s">
        <v>12355</v>
      </c>
      <c r="B635" s="84" t="s">
        <v>14499</v>
      </c>
      <c r="C635" s="84">
        <v>4</v>
      </c>
      <c r="D635" s="122">
        <v>5.8991601878143453E-4</v>
      </c>
      <c r="E635" s="122">
        <v>2.540134742611118</v>
      </c>
      <c r="F635" s="84" t="s">
        <v>15743</v>
      </c>
      <c r="G635" s="84" t="b">
        <v>0</v>
      </c>
      <c r="H635" s="84" t="b">
        <v>0</v>
      </c>
      <c r="I635" s="84" t="b">
        <v>0</v>
      </c>
      <c r="J635" s="84" t="b">
        <v>0</v>
      </c>
      <c r="K635" s="84" t="b">
        <v>0</v>
      </c>
      <c r="L635" s="84" t="b">
        <v>0</v>
      </c>
    </row>
    <row r="636" spans="1:12" x14ac:dyDescent="0.25">
      <c r="A636" s="84" t="s">
        <v>915</v>
      </c>
      <c r="B636" s="84" t="s">
        <v>842</v>
      </c>
      <c r="C636" s="84">
        <v>4</v>
      </c>
      <c r="D636" s="122">
        <v>5.8991601878143453E-4</v>
      </c>
      <c r="E636" s="122">
        <v>3.2391047469471368</v>
      </c>
      <c r="F636" s="84" t="s">
        <v>15743</v>
      </c>
      <c r="G636" s="84" t="b">
        <v>0</v>
      </c>
      <c r="H636" s="84" t="b">
        <v>0</v>
      </c>
      <c r="I636" s="84" t="b">
        <v>0</v>
      </c>
      <c r="J636" s="84" t="b">
        <v>0</v>
      </c>
      <c r="K636" s="84" t="b">
        <v>0</v>
      </c>
      <c r="L636" s="84" t="b">
        <v>0</v>
      </c>
    </row>
    <row r="637" spans="1:12" x14ac:dyDescent="0.25">
      <c r="A637" s="84" t="s">
        <v>734</v>
      </c>
      <c r="B637" s="84" t="s">
        <v>839</v>
      </c>
      <c r="C637" s="84">
        <v>4</v>
      </c>
      <c r="D637" s="122">
        <v>5.8991601878143453E-4</v>
      </c>
      <c r="E637" s="122">
        <v>2.8711279616525425</v>
      </c>
      <c r="F637" s="84" t="s">
        <v>15743</v>
      </c>
      <c r="G637" s="84" t="b">
        <v>0</v>
      </c>
      <c r="H637" s="84" t="b">
        <v>0</v>
      </c>
      <c r="I637" s="84" t="b">
        <v>0</v>
      </c>
      <c r="J637" s="84" t="b">
        <v>0</v>
      </c>
      <c r="K637" s="84" t="b">
        <v>0</v>
      </c>
      <c r="L637" s="84" t="b">
        <v>0</v>
      </c>
    </row>
    <row r="638" spans="1:12" x14ac:dyDescent="0.25">
      <c r="A638" s="84" t="s">
        <v>838</v>
      </c>
      <c r="B638" s="84" t="s">
        <v>14457</v>
      </c>
      <c r="C638" s="84">
        <v>4</v>
      </c>
      <c r="D638" s="122">
        <v>5.8991601878143453E-4</v>
      </c>
      <c r="E638" s="122">
        <v>3.1721579573165237</v>
      </c>
      <c r="F638" s="84" t="s">
        <v>15743</v>
      </c>
      <c r="G638" s="84" t="b">
        <v>0</v>
      </c>
      <c r="H638" s="84" t="b">
        <v>0</v>
      </c>
      <c r="I638" s="84" t="b">
        <v>0</v>
      </c>
      <c r="J638" s="84" t="b">
        <v>0</v>
      </c>
      <c r="K638" s="84" t="b">
        <v>0</v>
      </c>
      <c r="L638" s="84" t="b">
        <v>0</v>
      </c>
    </row>
    <row r="639" spans="1:12" x14ac:dyDescent="0.25">
      <c r="A639" s="84" t="s">
        <v>837</v>
      </c>
      <c r="B639" s="84" t="s">
        <v>841</v>
      </c>
      <c r="C639" s="84">
        <v>4</v>
      </c>
      <c r="D639" s="122">
        <v>5.8991601878143453E-4</v>
      </c>
      <c r="E639" s="122">
        <v>3.4151960060028181</v>
      </c>
      <c r="F639" s="84" t="s">
        <v>15743</v>
      </c>
      <c r="G639" s="84" t="b">
        <v>0</v>
      </c>
      <c r="H639" s="84" t="b">
        <v>0</v>
      </c>
      <c r="I639" s="84" t="b">
        <v>0</v>
      </c>
      <c r="J639" s="84" t="b">
        <v>0</v>
      </c>
      <c r="K639" s="84" t="b">
        <v>0</v>
      </c>
      <c r="L639" s="84" t="b">
        <v>0</v>
      </c>
    </row>
    <row r="640" spans="1:12" x14ac:dyDescent="0.25">
      <c r="A640" s="84" t="s">
        <v>2788</v>
      </c>
      <c r="B640" s="84" t="s">
        <v>14600</v>
      </c>
      <c r="C640" s="84">
        <v>4</v>
      </c>
      <c r="D640" s="122">
        <v>5.8991601878143453E-4</v>
      </c>
      <c r="E640" s="122">
        <v>1.4847139353710634</v>
      </c>
      <c r="F640" s="84" t="s">
        <v>15743</v>
      </c>
      <c r="G640" s="84" t="b">
        <v>0</v>
      </c>
      <c r="H640" s="84" t="b">
        <v>0</v>
      </c>
      <c r="I640" s="84" t="b">
        <v>0</v>
      </c>
      <c r="J640" s="84" t="b">
        <v>0</v>
      </c>
      <c r="K640" s="84" t="b">
        <v>0</v>
      </c>
      <c r="L640" s="84" t="b">
        <v>0</v>
      </c>
    </row>
    <row r="641" spans="1:12" x14ac:dyDescent="0.25">
      <c r="A641" s="84" t="s">
        <v>14600</v>
      </c>
      <c r="B641" s="84" t="s">
        <v>2713</v>
      </c>
      <c r="C641" s="84">
        <v>4</v>
      </c>
      <c r="D641" s="122">
        <v>5.8991601878143453E-4</v>
      </c>
      <c r="E641" s="122">
        <v>2.2248643078325268</v>
      </c>
      <c r="F641" s="84" t="s">
        <v>15743</v>
      </c>
      <c r="G641" s="84" t="b">
        <v>0</v>
      </c>
      <c r="H641" s="84" t="b">
        <v>0</v>
      </c>
      <c r="I641" s="84" t="b">
        <v>0</v>
      </c>
      <c r="J641" s="84" t="b">
        <v>0</v>
      </c>
      <c r="K641" s="84" t="b">
        <v>0</v>
      </c>
      <c r="L641" s="84" t="b">
        <v>0</v>
      </c>
    </row>
    <row r="642" spans="1:12" x14ac:dyDescent="0.25">
      <c r="A642" s="84" t="s">
        <v>2922</v>
      </c>
      <c r="B642" s="84" t="s">
        <v>12292</v>
      </c>
      <c r="C642" s="84">
        <v>4</v>
      </c>
      <c r="D642" s="122">
        <v>5.8991601878143453E-4</v>
      </c>
      <c r="E642" s="122">
        <v>1.6807962634822509</v>
      </c>
      <c r="F642" s="84" t="s">
        <v>15743</v>
      </c>
      <c r="G642" s="84" t="b">
        <v>0</v>
      </c>
      <c r="H642" s="84" t="b">
        <v>0</v>
      </c>
      <c r="I642" s="84" t="b">
        <v>0</v>
      </c>
      <c r="J642" s="84" t="b">
        <v>0</v>
      </c>
      <c r="K642" s="84" t="b">
        <v>0</v>
      </c>
      <c r="L642" s="84" t="b">
        <v>0</v>
      </c>
    </row>
    <row r="643" spans="1:12" x14ac:dyDescent="0.25">
      <c r="A643" s="84" t="s">
        <v>12292</v>
      </c>
      <c r="B643" s="84" t="s">
        <v>14721</v>
      </c>
      <c r="C643" s="84">
        <v>4</v>
      </c>
      <c r="D643" s="122">
        <v>5.8991601878143453E-4</v>
      </c>
      <c r="E643" s="122">
        <v>3.4151960060028181</v>
      </c>
      <c r="F643" s="84" t="s">
        <v>15743</v>
      </c>
      <c r="G643" s="84" t="b">
        <v>0</v>
      </c>
      <c r="H643" s="84" t="b">
        <v>0</v>
      </c>
      <c r="I643" s="84" t="b">
        <v>0</v>
      </c>
      <c r="J643" s="84" t="b">
        <v>0</v>
      </c>
      <c r="K643" s="84" t="b">
        <v>0</v>
      </c>
      <c r="L643" s="84" t="b">
        <v>0</v>
      </c>
    </row>
    <row r="644" spans="1:12" x14ac:dyDescent="0.25">
      <c r="A644" s="84" t="s">
        <v>14721</v>
      </c>
      <c r="B644" s="84" t="s">
        <v>14189</v>
      </c>
      <c r="C644" s="84">
        <v>4</v>
      </c>
      <c r="D644" s="122">
        <v>5.8991601878143453E-4</v>
      </c>
      <c r="E644" s="122">
        <v>2.1599235008995121</v>
      </c>
      <c r="F644" s="84" t="s">
        <v>15743</v>
      </c>
      <c r="G644" s="84" t="b">
        <v>0</v>
      </c>
      <c r="H644" s="84" t="b">
        <v>0</v>
      </c>
      <c r="I644" s="84" t="b">
        <v>0</v>
      </c>
      <c r="J644" s="84" t="b">
        <v>0</v>
      </c>
      <c r="K644" s="84" t="b">
        <v>0</v>
      </c>
      <c r="L644" s="84" t="b">
        <v>0</v>
      </c>
    </row>
    <row r="645" spans="1:12" x14ac:dyDescent="0.25">
      <c r="A645" s="84" t="s">
        <v>14189</v>
      </c>
      <c r="B645" s="84" t="s">
        <v>14722</v>
      </c>
      <c r="C645" s="84">
        <v>4</v>
      </c>
      <c r="D645" s="122">
        <v>5.8991601878143453E-4</v>
      </c>
      <c r="E645" s="122">
        <v>2.1639634787012518</v>
      </c>
      <c r="F645" s="84" t="s">
        <v>15743</v>
      </c>
      <c r="G645" s="84" t="b">
        <v>0</v>
      </c>
      <c r="H645" s="84" t="b">
        <v>0</v>
      </c>
      <c r="I645" s="84" t="b">
        <v>0</v>
      </c>
      <c r="J645" s="84" t="b">
        <v>0</v>
      </c>
      <c r="K645" s="84" t="b">
        <v>0</v>
      </c>
      <c r="L645" s="84" t="b">
        <v>0</v>
      </c>
    </row>
    <row r="646" spans="1:12" x14ac:dyDescent="0.25">
      <c r="A646" s="84" t="s">
        <v>14722</v>
      </c>
      <c r="B646" s="84" t="s">
        <v>12280</v>
      </c>
      <c r="C646" s="84">
        <v>4</v>
      </c>
      <c r="D646" s="122">
        <v>5.8991601878143453E-4</v>
      </c>
      <c r="E646" s="122">
        <v>2.2110760233468931</v>
      </c>
      <c r="F646" s="84" t="s">
        <v>15743</v>
      </c>
      <c r="G646" s="84" t="b">
        <v>0</v>
      </c>
      <c r="H646" s="84" t="b">
        <v>0</v>
      </c>
      <c r="I646" s="84" t="b">
        <v>0</v>
      </c>
      <c r="J646" s="84" t="b">
        <v>0</v>
      </c>
      <c r="K646" s="84" t="b">
        <v>0</v>
      </c>
      <c r="L646" s="84" t="b">
        <v>0</v>
      </c>
    </row>
    <row r="647" spans="1:12" x14ac:dyDescent="0.25">
      <c r="A647" s="84" t="s">
        <v>14384</v>
      </c>
      <c r="B647" s="84" t="s">
        <v>14603</v>
      </c>
      <c r="C647" s="84">
        <v>4</v>
      </c>
      <c r="D647" s="122">
        <v>5.8991601878143453E-4</v>
      </c>
      <c r="E647" s="122">
        <v>3.1421947339390806</v>
      </c>
      <c r="F647" s="84" t="s">
        <v>15743</v>
      </c>
      <c r="G647" s="84" t="b">
        <v>0</v>
      </c>
      <c r="H647" s="84" t="b">
        <v>0</v>
      </c>
      <c r="I647" s="84" t="b">
        <v>0</v>
      </c>
      <c r="J647" s="84" t="b">
        <v>0</v>
      </c>
      <c r="K647" s="84" t="b">
        <v>0</v>
      </c>
      <c r="L647" s="84" t="b">
        <v>0</v>
      </c>
    </row>
    <row r="648" spans="1:12" x14ac:dyDescent="0.25">
      <c r="A648" s="84" t="s">
        <v>14364</v>
      </c>
      <c r="B648" s="84" t="s">
        <v>2803</v>
      </c>
      <c r="C648" s="84">
        <v>4</v>
      </c>
      <c r="D648" s="122">
        <v>5.8991601878143453E-4</v>
      </c>
      <c r="E648" s="122">
        <v>1.287551376018593</v>
      </c>
      <c r="F648" s="84" t="s">
        <v>15743</v>
      </c>
      <c r="G648" s="84" t="b">
        <v>0</v>
      </c>
      <c r="H648" s="84" t="b">
        <v>0</v>
      </c>
      <c r="I648" s="84" t="b">
        <v>0</v>
      </c>
      <c r="J648" s="84" t="b">
        <v>0</v>
      </c>
      <c r="K648" s="84" t="b">
        <v>0</v>
      </c>
      <c r="L648" s="84" t="b">
        <v>0</v>
      </c>
    </row>
    <row r="649" spans="1:12" x14ac:dyDescent="0.25">
      <c r="A649" s="84" t="s">
        <v>731</v>
      </c>
      <c r="B649" s="84" t="s">
        <v>14590</v>
      </c>
      <c r="C649" s="84">
        <v>4</v>
      </c>
      <c r="D649" s="122">
        <v>5.8991601878143453E-4</v>
      </c>
      <c r="E649" s="122">
        <v>1.2088199430426692</v>
      </c>
      <c r="F649" s="84" t="s">
        <v>15743</v>
      </c>
      <c r="G649" s="84" t="b">
        <v>0</v>
      </c>
      <c r="H649" s="84" t="b">
        <v>0</v>
      </c>
      <c r="I649" s="84" t="b">
        <v>0</v>
      </c>
      <c r="J649" s="84" t="b">
        <v>0</v>
      </c>
      <c r="K649" s="84" t="b">
        <v>0</v>
      </c>
      <c r="L649" s="84" t="b">
        <v>0</v>
      </c>
    </row>
    <row r="650" spans="1:12" x14ac:dyDescent="0.25">
      <c r="A650" s="84" t="s">
        <v>14604</v>
      </c>
      <c r="B650" s="84" t="s">
        <v>731</v>
      </c>
      <c r="C650" s="84">
        <v>4</v>
      </c>
      <c r="D650" s="122">
        <v>5.8991601878143453E-4</v>
      </c>
      <c r="E650" s="122">
        <v>1.1182567264409913</v>
      </c>
      <c r="F650" s="84" t="s">
        <v>15743</v>
      </c>
      <c r="G650" s="84" t="b">
        <v>0</v>
      </c>
      <c r="H650" s="84" t="b">
        <v>0</v>
      </c>
      <c r="I650" s="84" t="b">
        <v>0</v>
      </c>
      <c r="J650" s="84" t="b">
        <v>0</v>
      </c>
      <c r="K650" s="84" t="b">
        <v>0</v>
      </c>
      <c r="L650" s="84" t="b">
        <v>0</v>
      </c>
    </row>
    <row r="651" spans="1:12" x14ac:dyDescent="0.25">
      <c r="A651" s="84" t="s">
        <v>14454</v>
      </c>
      <c r="B651" s="84" t="s">
        <v>731</v>
      </c>
      <c r="C651" s="84">
        <v>4</v>
      </c>
      <c r="D651" s="122">
        <v>5.8991601878143453E-4</v>
      </c>
      <c r="E651" s="122">
        <v>0.97212869076275332</v>
      </c>
      <c r="F651" s="84" t="s">
        <v>15743</v>
      </c>
      <c r="G651" s="84" t="b">
        <v>0</v>
      </c>
      <c r="H651" s="84" t="b">
        <v>0</v>
      </c>
      <c r="I651" s="84" t="b">
        <v>0</v>
      </c>
      <c r="J651" s="84" t="b">
        <v>0</v>
      </c>
      <c r="K651" s="84" t="b">
        <v>0</v>
      </c>
      <c r="L651" s="84" t="b">
        <v>0</v>
      </c>
    </row>
    <row r="652" spans="1:12" x14ac:dyDescent="0.25">
      <c r="A652" s="84" t="s">
        <v>14413</v>
      </c>
      <c r="B652" s="84" t="s">
        <v>731</v>
      </c>
      <c r="C652" s="84">
        <v>4</v>
      </c>
      <c r="D652" s="122">
        <v>5.8991601878143453E-4</v>
      </c>
      <c r="E652" s="122">
        <v>0.91413674378506649</v>
      </c>
      <c r="F652" s="84" t="s">
        <v>15743</v>
      </c>
      <c r="G652" s="84" t="b">
        <v>0</v>
      </c>
      <c r="H652" s="84" t="b">
        <v>0</v>
      </c>
      <c r="I652" s="84" t="b">
        <v>0</v>
      </c>
      <c r="J652" s="84" t="b">
        <v>0</v>
      </c>
      <c r="K652" s="84" t="b">
        <v>0</v>
      </c>
      <c r="L652" s="84" t="b">
        <v>0</v>
      </c>
    </row>
    <row r="653" spans="1:12" x14ac:dyDescent="0.25">
      <c r="A653" s="84" t="s">
        <v>731</v>
      </c>
      <c r="B653" s="84" t="s">
        <v>14349</v>
      </c>
      <c r="C653" s="84">
        <v>4</v>
      </c>
      <c r="D653" s="122">
        <v>5.8991601878143453E-4</v>
      </c>
      <c r="E653" s="122">
        <v>0.86639726222046287</v>
      </c>
      <c r="F653" s="84" t="s">
        <v>15743</v>
      </c>
      <c r="G653" s="84" t="b">
        <v>0</v>
      </c>
      <c r="H653" s="84" t="b">
        <v>0</v>
      </c>
      <c r="I653" s="84" t="b">
        <v>0</v>
      </c>
      <c r="J653" s="84" t="b">
        <v>0</v>
      </c>
      <c r="K653" s="84" t="b">
        <v>0</v>
      </c>
      <c r="L653" s="84" t="b">
        <v>0</v>
      </c>
    </row>
    <row r="654" spans="1:12" x14ac:dyDescent="0.25">
      <c r="A654" s="84" t="s">
        <v>14349</v>
      </c>
      <c r="B654" s="84" t="s">
        <v>14734</v>
      </c>
      <c r="C654" s="84">
        <v>4</v>
      </c>
      <c r="D654" s="122">
        <v>5.8991601878143453E-4</v>
      </c>
      <c r="E654" s="122">
        <v>3.1519545712282366</v>
      </c>
      <c r="F654" s="84" t="s">
        <v>15743</v>
      </c>
      <c r="G654" s="84" t="b">
        <v>0</v>
      </c>
      <c r="H654" s="84" t="b">
        <v>0</v>
      </c>
      <c r="I654" s="84" t="b">
        <v>0</v>
      </c>
      <c r="J654" s="84" t="b">
        <v>0</v>
      </c>
      <c r="K654" s="84" t="b">
        <v>0</v>
      </c>
      <c r="L654" s="84" t="b">
        <v>0</v>
      </c>
    </row>
    <row r="655" spans="1:12" x14ac:dyDescent="0.25">
      <c r="A655" s="84" t="s">
        <v>14734</v>
      </c>
      <c r="B655" s="84" t="s">
        <v>902</v>
      </c>
      <c r="C655" s="84">
        <v>4</v>
      </c>
      <c r="D655" s="122">
        <v>5.8991601878143453E-4</v>
      </c>
      <c r="E655" s="122">
        <v>3.5912872650584995</v>
      </c>
      <c r="F655" s="84" t="s">
        <v>15743</v>
      </c>
      <c r="G655" s="84" t="b">
        <v>0</v>
      </c>
      <c r="H655" s="84" t="b">
        <v>0</v>
      </c>
      <c r="I655" s="84" t="b">
        <v>0</v>
      </c>
      <c r="J655" s="84" t="b">
        <v>0</v>
      </c>
      <c r="K655" s="84" t="b">
        <v>0</v>
      </c>
      <c r="L655" s="84" t="b">
        <v>0</v>
      </c>
    </row>
    <row r="656" spans="1:12" x14ac:dyDescent="0.25">
      <c r="A656" s="84" t="s">
        <v>902</v>
      </c>
      <c r="B656" s="84" t="s">
        <v>14735</v>
      </c>
      <c r="C656" s="84">
        <v>4</v>
      </c>
      <c r="D656" s="122">
        <v>5.8991601878143453E-4</v>
      </c>
      <c r="E656" s="122">
        <v>3.5912872650584995</v>
      </c>
      <c r="F656" s="84" t="s">
        <v>15743</v>
      </c>
      <c r="G656" s="84" t="b">
        <v>0</v>
      </c>
      <c r="H656" s="84" t="b">
        <v>0</v>
      </c>
      <c r="I656" s="84" t="b">
        <v>0</v>
      </c>
      <c r="J656" s="84" t="b">
        <v>0</v>
      </c>
      <c r="K656" s="84" t="b">
        <v>0</v>
      </c>
      <c r="L656" s="84" t="b">
        <v>0</v>
      </c>
    </row>
    <row r="657" spans="1:12" x14ac:dyDescent="0.25">
      <c r="A657" s="84" t="s">
        <v>14735</v>
      </c>
      <c r="B657" s="84" t="s">
        <v>12350</v>
      </c>
      <c r="C657" s="84">
        <v>4</v>
      </c>
      <c r="D657" s="122">
        <v>5.8991601878143453E-4</v>
      </c>
      <c r="E657" s="122">
        <v>1.7919467156049176</v>
      </c>
      <c r="F657" s="84" t="s">
        <v>15743</v>
      </c>
      <c r="G657" s="84" t="b">
        <v>0</v>
      </c>
      <c r="H657" s="84" t="b">
        <v>0</v>
      </c>
      <c r="I657" s="84" t="b">
        <v>0</v>
      </c>
      <c r="J657" s="84" t="b">
        <v>0</v>
      </c>
      <c r="K657" s="84" t="b">
        <v>0</v>
      </c>
      <c r="L657" s="84" t="b">
        <v>0</v>
      </c>
    </row>
    <row r="658" spans="1:12" x14ac:dyDescent="0.25">
      <c r="A658" s="84" t="s">
        <v>12296</v>
      </c>
      <c r="B658" s="84" t="s">
        <v>14736</v>
      </c>
      <c r="C658" s="84">
        <v>4</v>
      </c>
      <c r="D658" s="122">
        <v>5.8991601878143453E-4</v>
      </c>
      <c r="E658" s="122">
        <v>2.0630134878914554</v>
      </c>
      <c r="F658" s="84" t="s">
        <v>15743</v>
      </c>
      <c r="G658" s="84" t="b">
        <v>0</v>
      </c>
      <c r="H658" s="84" t="b">
        <v>0</v>
      </c>
      <c r="I658" s="84" t="b">
        <v>0</v>
      </c>
      <c r="J658" s="84" t="b">
        <v>0</v>
      </c>
      <c r="K658" s="84" t="b">
        <v>0</v>
      </c>
      <c r="L658" s="84" t="b">
        <v>0</v>
      </c>
    </row>
    <row r="659" spans="1:12" x14ac:dyDescent="0.25">
      <c r="A659" s="84" t="s">
        <v>14736</v>
      </c>
      <c r="B659" s="84" t="s">
        <v>14517</v>
      </c>
      <c r="C659" s="84">
        <v>4</v>
      </c>
      <c r="D659" s="122">
        <v>5.8991601878143453E-4</v>
      </c>
      <c r="E659" s="122">
        <v>3.4151960060028181</v>
      </c>
      <c r="F659" s="84" t="s">
        <v>15743</v>
      </c>
      <c r="G659" s="84" t="b">
        <v>0</v>
      </c>
      <c r="H659" s="84" t="b">
        <v>0</v>
      </c>
      <c r="I659" s="84" t="b">
        <v>0</v>
      </c>
      <c r="J659" s="84" t="b">
        <v>0</v>
      </c>
      <c r="K659" s="84" t="b">
        <v>0</v>
      </c>
      <c r="L659" s="84" t="b">
        <v>0</v>
      </c>
    </row>
    <row r="660" spans="1:12" x14ac:dyDescent="0.25">
      <c r="A660" s="84" t="s">
        <v>14517</v>
      </c>
      <c r="B660" s="84" t="s">
        <v>14387</v>
      </c>
      <c r="C660" s="84">
        <v>4</v>
      </c>
      <c r="D660" s="122">
        <v>5.8991601878143453E-4</v>
      </c>
      <c r="E660" s="122">
        <v>3.0630134878914554</v>
      </c>
      <c r="F660" s="84" t="s">
        <v>15743</v>
      </c>
      <c r="G660" s="84" t="b">
        <v>0</v>
      </c>
      <c r="H660" s="84" t="b">
        <v>0</v>
      </c>
      <c r="I660" s="84" t="b">
        <v>0</v>
      </c>
      <c r="J660" s="84" t="b">
        <v>0</v>
      </c>
      <c r="K660" s="84" t="b">
        <v>0</v>
      </c>
      <c r="L660" s="84" t="b">
        <v>0</v>
      </c>
    </row>
    <row r="661" spans="1:12" x14ac:dyDescent="0.25">
      <c r="A661" s="84" t="s">
        <v>14387</v>
      </c>
      <c r="B661" s="84" t="s">
        <v>14737</v>
      </c>
      <c r="C661" s="84">
        <v>4</v>
      </c>
      <c r="D661" s="122">
        <v>5.8991601878143453E-4</v>
      </c>
      <c r="E661" s="122">
        <v>3.2391047469471368</v>
      </c>
      <c r="F661" s="84" t="s">
        <v>15743</v>
      </c>
      <c r="G661" s="84" t="b">
        <v>0</v>
      </c>
      <c r="H661" s="84" t="b">
        <v>0</v>
      </c>
      <c r="I661" s="84" t="b">
        <v>0</v>
      </c>
      <c r="J661" s="84" t="b">
        <v>0</v>
      </c>
      <c r="K661" s="84" t="b">
        <v>0</v>
      </c>
      <c r="L661" s="84" t="b">
        <v>0</v>
      </c>
    </row>
    <row r="662" spans="1:12" x14ac:dyDescent="0.25">
      <c r="A662" s="84" t="s">
        <v>966</v>
      </c>
      <c r="B662" s="84" t="s">
        <v>731</v>
      </c>
      <c r="C662" s="84">
        <v>4</v>
      </c>
      <c r="D662" s="122">
        <v>5.8991601878143453E-4</v>
      </c>
      <c r="E662" s="122">
        <v>0.91413674378506649</v>
      </c>
      <c r="F662" s="84" t="s">
        <v>15743</v>
      </c>
      <c r="G662" s="84" t="b">
        <v>0</v>
      </c>
      <c r="H662" s="84" t="b">
        <v>0</v>
      </c>
      <c r="I662" s="84" t="b">
        <v>0</v>
      </c>
      <c r="J662" s="84" t="b">
        <v>0</v>
      </c>
      <c r="K662" s="84" t="b">
        <v>0</v>
      </c>
      <c r="L662" s="84" t="b">
        <v>0</v>
      </c>
    </row>
    <row r="663" spans="1:12" x14ac:dyDescent="0.25">
      <c r="A663" s="84" t="s">
        <v>14502</v>
      </c>
      <c r="B663" s="84" t="s">
        <v>14738</v>
      </c>
      <c r="C663" s="84">
        <v>4</v>
      </c>
      <c r="D663" s="122">
        <v>5.8991601878143453E-4</v>
      </c>
      <c r="E663" s="122">
        <v>3.4151960060028181</v>
      </c>
      <c r="F663" s="84" t="s">
        <v>15743</v>
      </c>
      <c r="G663" s="84" t="b">
        <v>0</v>
      </c>
      <c r="H663" s="84" t="b">
        <v>0</v>
      </c>
      <c r="I663" s="84" t="b">
        <v>0</v>
      </c>
      <c r="J663" s="84" t="b">
        <v>0</v>
      </c>
      <c r="K663" s="84" t="b">
        <v>0</v>
      </c>
      <c r="L663" s="84" t="b">
        <v>0</v>
      </c>
    </row>
    <row r="664" spans="1:12" x14ac:dyDescent="0.25">
      <c r="A664" s="84" t="s">
        <v>14195</v>
      </c>
      <c r="B664" s="84" t="s">
        <v>12277</v>
      </c>
      <c r="C664" s="84">
        <v>4</v>
      </c>
      <c r="D664" s="122">
        <v>5.8991601878143453E-4</v>
      </c>
      <c r="E664" s="122">
        <v>1.2501001312486</v>
      </c>
      <c r="F664" s="84" t="s">
        <v>15743</v>
      </c>
      <c r="G664" s="84" t="b">
        <v>0</v>
      </c>
      <c r="H664" s="84" t="b">
        <v>0</v>
      </c>
      <c r="I664" s="84" t="b">
        <v>0</v>
      </c>
      <c r="J664" s="84" t="b">
        <v>0</v>
      </c>
      <c r="K664" s="84" t="b">
        <v>0</v>
      </c>
      <c r="L664" s="84" t="b">
        <v>0</v>
      </c>
    </row>
    <row r="665" spans="1:12" x14ac:dyDescent="0.25">
      <c r="A665" s="84" t="s">
        <v>14238</v>
      </c>
      <c r="B665" s="84" t="s">
        <v>615</v>
      </c>
      <c r="C665" s="84">
        <v>4</v>
      </c>
      <c r="D665" s="122">
        <v>5.8991601878143453E-4</v>
      </c>
      <c r="E665" s="122">
        <v>2.1509686582465855</v>
      </c>
      <c r="F665" s="84" t="s">
        <v>15743</v>
      </c>
      <c r="G665" s="84" t="b">
        <v>0</v>
      </c>
      <c r="H665" s="84" t="b">
        <v>0</v>
      </c>
      <c r="I665" s="84" t="b">
        <v>0</v>
      </c>
      <c r="J665" s="84" t="b">
        <v>0</v>
      </c>
      <c r="K665" s="84" t="b">
        <v>0</v>
      </c>
      <c r="L665" s="84" t="b">
        <v>0</v>
      </c>
    </row>
    <row r="666" spans="1:12" x14ac:dyDescent="0.25">
      <c r="A666" s="84" t="s">
        <v>14284</v>
      </c>
      <c r="B666" s="84" t="s">
        <v>12377</v>
      </c>
      <c r="C666" s="84">
        <v>4</v>
      </c>
      <c r="D666" s="122">
        <v>5.8991601878143453E-4</v>
      </c>
      <c r="E666" s="122">
        <v>1.878953299164499</v>
      </c>
      <c r="F666" s="84" t="s">
        <v>15743</v>
      </c>
      <c r="G666" s="84" t="b">
        <v>0</v>
      </c>
      <c r="H666" s="84" t="b">
        <v>0</v>
      </c>
      <c r="I666" s="84" t="b">
        <v>0</v>
      </c>
      <c r="J666" s="84" t="b">
        <v>0</v>
      </c>
      <c r="K666" s="84" t="b">
        <v>0</v>
      </c>
      <c r="L666" s="84" t="b">
        <v>0</v>
      </c>
    </row>
    <row r="667" spans="1:12" x14ac:dyDescent="0.25">
      <c r="A667" s="84" t="s">
        <v>731</v>
      </c>
      <c r="B667" s="84" t="s">
        <v>14494</v>
      </c>
      <c r="C667" s="84">
        <v>4</v>
      </c>
      <c r="D667" s="122">
        <v>5.8991601878143453E-4</v>
      </c>
      <c r="E667" s="122">
        <v>1.1296386969950443</v>
      </c>
      <c r="F667" s="84" t="s">
        <v>15743</v>
      </c>
      <c r="G667" s="84" t="b">
        <v>0</v>
      </c>
      <c r="H667" s="84" t="b">
        <v>0</v>
      </c>
      <c r="I667" s="84" t="b">
        <v>0</v>
      </c>
      <c r="J667" s="84" t="b">
        <v>0</v>
      </c>
      <c r="K667" s="84" t="b">
        <v>0</v>
      </c>
      <c r="L667" s="84" t="b">
        <v>0</v>
      </c>
    </row>
    <row r="668" spans="1:12" x14ac:dyDescent="0.25">
      <c r="A668" s="84" t="s">
        <v>628</v>
      </c>
      <c r="B668" s="84" t="s">
        <v>12270</v>
      </c>
      <c r="C668" s="84">
        <v>4</v>
      </c>
      <c r="D668" s="122">
        <v>5.8991601878143453E-4</v>
      </c>
      <c r="E668" s="122">
        <v>2.523565641177925</v>
      </c>
      <c r="F668" s="84" t="s">
        <v>15743</v>
      </c>
      <c r="G668" s="84" t="b">
        <v>0</v>
      </c>
      <c r="H668" s="84" t="b">
        <v>0</v>
      </c>
      <c r="I668" s="84" t="b">
        <v>0</v>
      </c>
      <c r="J668" s="84" t="b">
        <v>0</v>
      </c>
      <c r="K668" s="84" t="b">
        <v>0</v>
      </c>
      <c r="L668" s="84" t="b">
        <v>0</v>
      </c>
    </row>
    <row r="669" spans="1:12" x14ac:dyDescent="0.25">
      <c r="A669" s="84" t="s">
        <v>14204</v>
      </c>
      <c r="B669" s="84" t="s">
        <v>14202</v>
      </c>
      <c r="C669" s="84">
        <v>4</v>
      </c>
      <c r="D669" s="122">
        <v>5.8991601878143453E-4</v>
      </c>
      <c r="E669" s="122">
        <v>1.5805633996667261</v>
      </c>
      <c r="F669" s="84" t="s">
        <v>15743</v>
      </c>
      <c r="G669" s="84" t="b">
        <v>0</v>
      </c>
      <c r="H669" s="84" t="b">
        <v>0</v>
      </c>
      <c r="I669" s="84" t="b">
        <v>0</v>
      </c>
      <c r="J669" s="84" t="b">
        <v>0</v>
      </c>
      <c r="K669" s="84" t="b">
        <v>0</v>
      </c>
      <c r="L669" s="84" t="b">
        <v>0</v>
      </c>
    </row>
    <row r="670" spans="1:12" x14ac:dyDescent="0.25">
      <c r="A670" s="84" t="s">
        <v>14359</v>
      </c>
      <c r="B670" s="84" t="s">
        <v>2803</v>
      </c>
      <c r="C670" s="84">
        <v>4</v>
      </c>
      <c r="D670" s="122">
        <v>5.8991601878143453E-4</v>
      </c>
      <c r="E670" s="122">
        <v>1.287551376018593</v>
      </c>
      <c r="F670" s="84" t="s">
        <v>15743</v>
      </c>
      <c r="G670" s="84" t="b">
        <v>0</v>
      </c>
      <c r="H670" s="84" t="b">
        <v>0</v>
      </c>
      <c r="I670" s="84" t="b">
        <v>0</v>
      </c>
      <c r="J670" s="84" t="b">
        <v>0</v>
      </c>
      <c r="K670" s="84" t="b">
        <v>0</v>
      </c>
      <c r="L670" s="84" t="b">
        <v>0</v>
      </c>
    </row>
    <row r="671" spans="1:12" x14ac:dyDescent="0.25">
      <c r="A671" s="84" t="s">
        <v>12266</v>
      </c>
      <c r="B671" s="84" t="s">
        <v>12270</v>
      </c>
      <c r="C671" s="84">
        <v>4</v>
      </c>
      <c r="D671" s="122">
        <v>5.8991601878143453E-4</v>
      </c>
      <c r="E671" s="122">
        <v>1.6406790402742684</v>
      </c>
      <c r="F671" s="84" t="s">
        <v>15743</v>
      </c>
      <c r="G671" s="84" t="b">
        <v>0</v>
      </c>
      <c r="H671" s="84" t="b">
        <v>0</v>
      </c>
      <c r="I671" s="84" t="b">
        <v>0</v>
      </c>
      <c r="J671" s="84" t="b">
        <v>0</v>
      </c>
      <c r="K671" s="84" t="b">
        <v>0</v>
      </c>
      <c r="L671" s="84" t="b">
        <v>0</v>
      </c>
    </row>
    <row r="672" spans="1:12" x14ac:dyDescent="0.25">
      <c r="A672" s="84" t="s">
        <v>731</v>
      </c>
      <c r="B672" s="84" t="s">
        <v>2922</v>
      </c>
      <c r="C672" s="84">
        <v>4</v>
      </c>
      <c r="D672" s="122">
        <v>5.8991601878143453E-4</v>
      </c>
      <c r="E672" s="122">
        <v>-0.46512205559141878</v>
      </c>
      <c r="F672" s="84" t="s">
        <v>15743</v>
      </c>
      <c r="G672" s="84" t="b">
        <v>0</v>
      </c>
      <c r="H672" s="84" t="b">
        <v>0</v>
      </c>
      <c r="I672" s="84" t="b">
        <v>0</v>
      </c>
      <c r="J672" s="84" t="b">
        <v>0</v>
      </c>
      <c r="K672" s="84" t="b">
        <v>0</v>
      </c>
      <c r="L672" s="84" t="b">
        <v>0</v>
      </c>
    </row>
    <row r="673" spans="1:12" x14ac:dyDescent="0.25">
      <c r="A673" s="84" t="s">
        <v>14745</v>
      </c>
      <c r="B673" s="84" t="s">
        <v>14746</v>
      </c>
      <c r="C673" s="84">
        <v>4</v>
      </c>
      <c r="D673" s="122">
        <v>6.6152163145126832E-4</v>
      </c>
      <c r="E673" s="122">
        <v>3.5912872650584995</v>
      </c>
      <c r="F673" s="84" t="s">
        <v>15743</v>
      </c>
      <c r="G673" s="84" t="b">
        <v>0</v>
      </c>
      <c r="H673" s="84" t="b">
        <v>0</v>
      </c>
      <c r="I673" s="84" t="b">
        <v>0</v>
      </c>
      <c r="J673" s="84" t="b">
        <v>0</v>
      </c>
      <c r="K673" s="84" t="b">
        <v>0</v>
      </c>
      <c r="L673" s="84" t="b">
        <v>0</v>
      </c>
    </row>
    <row r="674" spans="1:12" x14ac:dyDescent="0.25">
      <c r="A674" s="84" t="s">
        <v>12268</v>
      </c>
      <c r="B674" s="84" t="s">
        <v>2931</v>
      </c>
      <c r="C674" s="84">
        <v>4</v>
      </c>
      <c r="D674" s="122">
        <v>5.8991601878143453E-4</v>
      </c>
      <c r="E674" s="122">
        <v>1.3470101442566564</v>
      </c>
      <c r="F674" s="84" t="s">
        <v>15743</v>
      </c>
      <c r="G674" s="84" t="b">
        <v>0</v>
      </c>
      <c r="H674" s="84" t="b">
        <v>0</v>
      </c>
      <c r="I674" s="84" t="b">
        <v>0</v>
      </c>
      <c r="J674" s="84" t="b">
        <v>0</v>
      </c>
      <c r="K674" s="84" t="b">
        <v>0</v>
      </c>
      <c r="L674" s="84" t="b">
        <v>0</v>
      </c>
    </row>
    <row r="675" spans="1:12" x14ac:dyDescent="0.25">
      <c r="A675" s="84" t="s">
        <v>14231</v>
      </c>
      <c r="B675" s="84" t="s">
        <v>14235</v>
      </c>
      <c r="C675" s="84">
        <v>4</v>
      </c>
      <c r="D675" s="122">
        <v>5.8991601878143453E-4</v>
      </c>
      <c r="E675" s="122">
        <v>2.1307652721582988</v>
      </c>
      <c r="F675" s="84" t="s">
        <v>15743</v>
      </c>
      <c r="G675" s="84" t="b">
        <v>0</v>
      </c>
      <c r="H675" s="84" t="b">
        <v>0</v>
      </c>
      <c r="I675" s="84" t="b">
        <v>0</v>
      </c>
      <c r="J675" s="84" t="b">
        <v>0</v>
      </c>
      <c r="K675" s="84" t="b">
        <v>0</v>
      </c>
      <c r="L675" s="84" t="b">
        <v>0</v>
      </c>
    </row>
    <row r="676" spans="1:12" x14ac:dyDescent="0.25">
      <c r="A676" s="84" t="s">
        <v>14208</v>
      </c>
      <c r="B676" s="84" t="s">
        <v>12267</v>
      </c>
      <c r="C676" s="84">
        <v>4</v>
      </c>
      <c r="D676" s="122">
        <v>5.8991601878143453E-4</v>
      </c>
      <c r="E676" s="122">
        <v>1.4641824666936916</v>
      </c>
      <c r="F676" s="84" t="s">
        <v>15743</v>
      </c>
      <c r="G676" s="84" t="b">
        <v>0</v>
      </c>
      <c r="H676" s="84" t="b">
        <v>0</v>
      </c>
      <c r="I676" s="84" t="b">
        <v>0</v>
      </c>
      <c r="J676" s="84" t="b">
        <v>0</v>
      </c>
      <c r="K676" s="84" t="b">
        <v>0</v>
      </c>
      <c r="L676" s="84" t="b">
        <v>0</v>
      </c>
    </row>
    <row r="677" spans="1:12" x14ac:dyDescent="0.25">
      <c r="A677" s="84" t="s">
        <v>14277</v>
      </c>
      <c r="B677" s="84" t="s">
        <v>14755</v>
      </c>
      <c r="C677" s="84">
        <v>4</v>
      </c>
      <c r="D677" s="122">
        <v>5.8991601878143453E-4</v>
      </c>
      <c r="E677" s="122">
        <v>3.0472192207082238</v>
      </c>
      <c r="F677" s="84" t="s">
        <v>15743</v>
      </c>
      <c r="G677" s="84" t="b">
        <v>0</v>
      </c>
      <c r="H677" s="84" t="b">
        <v>0</v>
      </c>
      <c r="I677" s="84" t="b">
        <v>0</v>
      </c>
      <c r="J677" s="84" t="b">
        <v>0</v>
      </c>
      <c r="K677" s="84" t="b">
        <v>0</v>
      </c>
      <c r="L677" s="84" t="b">
        <v>0</v>
      </c>
    </row>
    <row r="678" spans="1:12" x14ac:dyDescent="0.25">
      <c r="A678" s="84" t="s">
        <v>14755</v>
      </c>
      <c r="B678" s="84" t="s">
        <v>2788</v>
      </c>
      <c r="C678" s="84">
        <v>4</v>
      </c>
      <c r="D678" s="122">
        <v>5.8991601878143453E-4</v>
      </c>
      <c r="E678" s="122">
        <v>1.5578635095715496</v>
      </c>
      <c r="F678" s="84" t="s">
        <v>15743</v>
      </c>
      <c r="G678" s="84" t="b">
        <v>0</v>
      </c>
      <c r="H678" s="84" t="b">
        <v>0</v>
      </c>
      <c r="I678" s="84" t="b">
        <v>0</v>
      </c>
      <c r="J678" s="84" t="b">
        <v>0</v>
      </c>
      <c r="K678" s="84" t="b">
        <v>0</v>
      </c>
      <c r="L678" s="84" t="b">
        <v>0</v>
      </c>
    </row>
    <row r="679" spans="1:12" x14ac:dyDescent="0.25">
      <c r="A679" s="84" t="s">
        <v>731</v>
      </c>
      <c r="B679" s="84" t="s">
        <v>12268</v>
      </c>
      <c r="C679" s="84">
        <v>4</v>
      </c>
      <c r="D679" s="122">
        <v>5.8991601878143453E-4</v>
      </c>
      <c r="E679" s="122">
        <v>0.15191509170619644</v>
      </c>
      <c r="F679" s="84" t="s">
        <v>15743</v>
      </c>
      <c r="G679" s="84" t="b">
        <v>0</v>
      </c>
      <c r="H679" s="84" t="b">
        <v>0</v>
      </c>
      <c r="I679" s="84" t="b">
        <v>0</v>
      </c>
      <c r="J679" s="84" t="b">
        <v>0</v>
      </c>
      <c r="K679" s="84" t="b">
        <v>0</v>
      </c>
      <c r="L679" s="84" t="b">
        <v>0</v>
      </c>
    </row>
    <row r="680" spans="1:12" x14ac:dyDescent="0.25">
      <c r="A680" s="84" t="s">
        <v>14572</v>
      </c>
      <c r="B680" s="84" t="s">
        <v>14616</v>
      </c>
      <c r="C680" s="84">
        <v>4</v>
      </c>
      <c r="D680" s="122">
        <v>5.8991601878143453E-4</v>
      </c>
      <c r="E680" s="122">
        <v>3.4943772520504428</v>
      </c>
      <c r="F680" s="84" t="s">
        <v>15743</v>
      </c>
      <c r="G680" s="84" t="b">
        <v>0</v>
      </c>
      <c r="H680" s="84" t="b">
        <v>0</v>
      </c>
      <c r="I680" s="84" t="b">
        <v>0</v>
      </c>
      <c r="J680" s="84" t="b">
        <v>0</v>
      </c>
      <c r="K680" s="84" t="b">
        <v>0</v>
      </c>
      <c r="L680" s="84" t="b">
        <v>0</v>
      </c>
    </row>
    <row r="681" spans="1:12" x14ac:dyDescent="0.25">
      <c r="A681" s="84" t="s">
        <v>14616</v>
      </c>
      <c r="B681" s="84" t="s">
        <v>14617</v>
      </c>
      <c r="C681" s="84">
        <v>4</v>
      </c>
      <c r="D681" s="122">
        <v>5.8991601878143453E-4</v>
      </c>
      <c r="E681" s="122">
        <v>3.3974672390423866</v>
      </c>
      <c r="F681" s="84" t="s">
        <v>15743</v>
      </c>
      <c r="G681" s="84" t="b">
        <v>0</v>
      </c>
      <c r="H681" s="84" t="b">
        <v>0</v>
      </c>
      <c r="I681" s="84" t="b">
        <v>0</v>
      </c>
      <c r="J681" s="84" t="b">
        <v>0</v>
      </c>
      <c r="K681" s="84" t="b">
        <v>0</v>
      </c>
      <c r="L681" s="84" t="b">
        <v>0</v>
      </c>
    </row>
    <row r="682" spans="1:12" x14ac:dyDescent="0.25">
      <c r="A682" s="84" t="s">
        <v>14617</v>
      </c>
      <c r="B682" s="84" t="s">
        <v>14459</v>
      </c>
      <c r="C682" s="84">
        <v>4</v>
      </c>
      <c r="D682" s="122">
        <v>5.8991601878143453E-4</v>
      </c>
      <c r="E682" s="122">
        <v>3.2513392033641484</v>
      </c>
      <c r="F682" s="84" t="s">
        <v>15743</v>
      </c>
      <c r="G682" s="84" t="b">
        <v>0</v>
      </c>
      <c r="H682" s="84" t="b">
        <v>0</v>
      </c>
      <c r="I682" s="84" t="b">
        <v>0</v>
      </c>
      <c r="J682" s="84" t="b">
        <v>0</v>
      </c>
      <c r="K682" s="84" t="b">
        <v>0</v>
      </c>
      <c r="L682" s="84" t="b">
        <v>0</v>
      </c>
    </row>
    <row r="683" spans="1:12" x14ac:dyDescent="0.25">
      <c r="A683" s="84" t="s">
        <v>14459</v>
      </c>
      <c r="B683" s="84" t="s">
        <v>12299</v>
      </c>
      <c r="C683" s="84">
        <v>4</v>
      </c>
      <c r="D683" s="122">
        <v>5.8991601878143453E-4</v>
      </c>
      <c r="E683" s="122">
        <v>2.1052111676859102</v>
      </c>
      <c r="F683" s="84" t="s">
        <v>15743</v>
      </c>
      <c r="G683" s="84" t="b">
        <v>0</v>
      </c>
      <c r="H683" s="84" t="b">
        <v>0</v>
      </c>
      <c r="I683" s="84" t="b">
        <v>0</v>
      </c>
      <c r="J683" s="84" t="b">
        <v>0</v>
      </c>
      <c r="K683" s="84" t="b">
        <v>0</v>
      </c>
      <c r="L683" s="84" t="b">
        <v>0</v>
      </c>
    </row>
    <row r="684" spans="1:12" x14ac:dyDescent="0.25">
      <c r="A684" s="84" t="s">
        <v>12299</v>
      </c>
      <c r="B684" s="84" t="s">
        <v>14537</v>
      </c>
      <c r="C684" s="84">
        <v>4</v>
      </c>
      <c r="D684" s="122">
        <v>5.8991601878143453E-4</v>
      </c>
      <c r="E684" s="122">
        <v>2.2575881526411501</v>
      </c>
      <c r="F684" s="84" t="s">
        <v>15743</v>
      </c>
      <c r="G684" s="84" t="b">
        <v>0</v>
      </c>
      <c r="H684" s="84" t="b">
        <v>0</v>
      </c>
      <c r="I684" s="84" t="b">
        <v>0</v>
      </c>
      <c r="J684" s="84" t="b">
        <v>0</v>
      </c>
      <c r="K684" s="84" t="b">
        <v>0</v>
      </c>
      <c r="L684" s="84" t="b">
        <v>0</v>
      </c>
    </row>
    <row r="685" spans="1:12" x14ac:dyDescent="0.25">
      <c r="A685" s="84" t="s">
        <v>14537</v>
      </c>
      <c r="B685" s="84" t="s">
        <v>14759</v>
      </c>
      <c r="C685" s="84">
        <v>4</v>
      </c>
      <c r="D685" s="122">
        <v>5.8991601878143453E-4</v>
      </c>
      <c r="E685" s="122">
        <v>3.4943772520504428</v>
      </c>
      <c r="F685" s="84" t="s">
        <v>15743</v>
      </c>
      <c r="G685" s="84" t="b">
        <v>0</v>
      </c>
      <c r="H685" s="84" t="b">
        <v>0</v>
      </c>
      <c r="I685" s="84" t="b">
        <v>0</v>
      </c>
      <c r="J685" s="84" t="b">
        <v>0</v>
      </c>
      <c r="K685" s="84" t="b">
        <v>0</v>
      </c>
      <c r="L685" s="84" t="b">
        <v>0</v>
      </c>
    </row>
    <row r="686" spans="1:12" x14ac:dyDescent="0.25">
      <c r="A686" s="84" t="s">
        <v>14759</v>
      </c>
      <c r="B686" s="84" t="s">
        <v>14201</v>
      </c>
      <c r="C686" s="84">
        <v>4</v>
      </c>
      <c r="D686" s="122">
        <v>5.8991601878143453E-4</v>
      </c>
      <c r="E686" s="122">
        <v>2.5700979659885612</v>
      </c>
      <c r="F686" s="84" t="s">
        <v>15743</v>
      </c>
      <c r="G686" s="84" t="b">
        <v>0</v>
      </c>
      <c r="H686" s="84" t="b">
        <v>0</v>
      </c>
      <c r="I686" s="84" t="b">
        <v>0</v>
      </c>
      <c r="J686" s="84" t="b">
        <v>0</v>
      </c>
      <c r="K686" s="84" t="b">
        <v>0</v>
      </c>
      <c r="L686" s="84" t="b">
        <v>0</v>
      </c>
    </row>
    <row r="687" spans="1:12" x14ac:dyDescent="0.25">
      <c r="A687" s="84" t="s">
        <v>14201</v>
      </c>
      <c r="B687" s="84" t="s">
        <v>14618</v>
      </c>
      <c r="C687" s="84">
        <v>4</v>
      </c>
      <c r="D687" s="122">
        <v>5.8991601878143453E-4</v>
      </c>
      <c r="E687" s="122">
        <v>2.4629687877988187</v>
      </c>
      <c r="F687" s="84" t="s">
        <v>15743</v>
      </c>
      <c r="G687" s="84" t="b">
        <v>0</v>
      </c>
      <c r="H687" s="84" t="b">
        <v>0</v>
      </c>
      <c r="I687" s="84" t="b">
        <v>0</v>
      </c>
      <c r="J687" s="84" t="b">
        <v>0</v>
      </c>
      <c r="K687" s="84" t="b">
        <v>0</v>
      </c>
      <c r="L687" s="84" t="b">
        <v>0</v>
      </c>
    </row>
    <row r="688" spans="1:12" x14ac:dyDescent="0.25">
      <c r="A688" s="84" t="s">
        <v>12369</v>
      </c>
      <c r="B688" s="84" t="s">
        <v>14248</v>
      </c>
      <c r="C688" s="84">
        <v>4</v>
      </c>
      <c r="D688" s="122">
        <v>5.8991601878143453E-4</v>
      </c>
      <c r="E688" s="122">
        <v>1.4027102944547583</v>
      </c>
      <c r="F688" s="84" t="s">
        <v>15743</v>
      </c>
      <c r="G688" s="84" t="b">
        <v>0</v>
      </c>
      <c r="H688" s="84" t="b">
        <v>0</v>
      </c>
      <c r="I688" s="84" t="b">
        <v>0</v>
      </c>
      <c r="J688" s="84" t="b">
        <v>0</v>
      </c>
      <c r="K688" s="84" t="b">
        <v>0</v>
      </c>
      <c r="L688" s="84" t="b">
        <v>0</v>
      </c>
    </row>
    <row r="689" spans="1:12" x14ac:dyDescent="0.25">
      <c r="A689" s="84" t="s">
        <v>14765</v>
      </c>
      <c r="B689" s="84" t="s">
        <v>14766</v>
      </c>
      <c r="C689" s="84">
        <v>4</v>
      </c>
      <c r="D689" s="122">
        <v>6.1963503319825176E-4</v>
      </c>
      <c r="E689" s="122">
        <v>3.5912872650584995</v>
      </c>
      <c r="F689" s="84" t="s">
        <v>15743</v>
      </c>
      <c r="G689" s="84" t="b">
        <v>0</v>
      </c>
      <c r="H689" s="84" t="b">
        <v>0</v>
      </c>
      <c r="I689" s="84" t="b">
        <v>0</v>
      </c>
      <c r="J689" s="84" t="b">
        <v>0</v>
      </c>
      <c r="K689" s="84" t="b">
        <v>0</v>
      </c>
      <c r="L689" s="84" t="b">
        <v>0</v>
      </c>
    </row>
    <row r="690" spans="1:12" x14ac:dyDescent="0.25">
      <c r="A690" s="84" t="s">
        <v>14767</v>
      </c>
      <c r="B690" s="84" t="s">
        <v>14768</v>
      </c>
      <c r="C690" s="84">
        <v>4</v>
      </c>
      <c r="D690" s="122">
        <v>5.8991601878143453E-4</v>
      </c>
      <c r="E690" s="122">
        <v>3.5912872650584995</v>
      </c>
      <c r="F690" s="84" t="s">
        <v>15743</v>
      </c>
      <c r="G690" s="84" t="b">
        <v>1</v>
      </c>
      <c r="H690" s="84" t="b">
        <v>0</v>
      </c>
      <c r="I690" s="84" t="b">
        <v>0</v>
      </c>
      <c r="J690" s="84" t="b">
        <v>0</v>
      </c>
      <c r="K690" s="84" t="b">
        <v>0</v>
      </c>
      <c r="L690" s="84" t="b">
        <v>0</v>
      </c>
    </row>
    <row r="691" spans="1:12" x14ac:dyDescent="0.25">
      <c r="A691" s="84" t="s">
        <v>14768</v>
      </c>
      <c r="B691" s="84" t="s">
        <v>14769</v>
      </c>
      <c r="C691" s="84">
        <v>4</v>
      </c>
      <c r="D691" s="122">
        <v>5.8991601878143453E-4</v>
      </c>
      <c r="E691" s="122">
        <v>3.5912872650584995</v>
      </c>
      <c r="F691" s="84" t="s">
        <v>15743</v>
      </c>
      <c r="G691" s="84" t="b">
        <v>0</v>
      </c>
      <c r="H691" s="84" t="b">
        <v>0</v>
      </c>
      <c r="I691" s="84" t="b">
        <v>0</v>
      </c>
      <c r="J691" s="84" t="b">
        <v>0</v>
      </c>
      <c r="K691" s="84" t="b">
        <v>0</v>
      </c>
      <c r="L691" s="84" t="b">
        <v>0</v>
      </c>
    </row>
    <row r="692" spans="1:12" x14ac:dyDescent="0.25">
      <c r="A692" s="84" t="s">
        <v>14769</v>
      </c>
      <c r="B692" s="84" t="s">
        <v>14770</v>
      </c>
      <c r="C692" s="84">
        <v>4</v>
      </c>
      <c r="D692" s="122">
        <v>5.8991601878143453E-4</v>
      </c>
      <c r="E692" s="122">
        <v>3.5912872650584995</v>
      </c>
      <c r="F692" s="84" t="s">
        <v>15743</v>
      </c>
      <c r="G692" s="84" t="b">
        <v>0</v>
      </c>
      <c r="H692" s="84" t="b">
        <v>0</v>
      </c>
      <c r="I692" s="84" t="b">
        <v>0</v>
      </c>
      <c r="J692" s="84" t="b">
        <v>0</v>
      </c>
      <c r="K692" s="84" t="b">
        <v>0</v>
      </c>
      <c r="L692" s="84" t="b">
        <v>0</v>
      </c>
    </row>
    <row r="693" spans="1:12" x14ac:dyDescent="0.25">
      <c r="A693" s="84" t="s">
        <v>14770</v>
      </c>
      <c r="B693" s="84" t="s">
        <v>14771</v>
      </c>
      <c r="C693" s="84">
        <v>4</v>
      </c>
      <c r="D693" s="122">
        <v>5.8991601878143453E-4</v>
      </c>
      <c r="E693" s="122">
        <v>3.5912872650584995</v>
      </c>
      <c r="F693" s="84" t="s">
        <v>15743</v>
      </c>
      <c r="G693" s="84" t="b">
        <v>0</v>
      </c>
      <c r="H693" s="84" t="b">
        <v>0</v>
      </c>
      <c r="I693" s="84" t="b">
        <v>0</v>
      </c>
      <c r="J693" s="84" t="b">
        <v>0</v>
      </c>
      <c r="K693" s="84" t="b">
        <v>0</v>
      </c>
      <c r="L693" s="84" t="b">
        <v>0</v>
      </c>
    </row>
    <row r="694" spans="1:12" x14ac:dyDescent="0.25">
      <c r="A694" s="84" t="s">
        <v>14771</v>
      </c>
      <c r="B694" s="84" t="s">
        <v>14772</v>
      </c>
      <c r="C694" s="84">
        <v>4</v>
      </c>
      <c r="D694" s="122">
        <v>5.8991601878143453E-4</v>
      </c>
      <c r="E694" s="122">
        <v>3.5912872650584995</v>
      </c>
      <c r="F694" s="84" t="s">
        <v>15743</v>
      </c>
      <c r="G694" s="84" t="b">
        <v>0</v>
      </c>
      <c r="H694" s="84" t="b">
        <v>0</v>
      </c>
      <c r="I694" s="84" t="b">
        <v>0</v>
      </c>
      <c r="J694" s="84" t="b">
        <v>0</v>
      </c>
      <c r="K694" s="84" t="b">
        <v>0</v>
      </c>
      <c r="L694" s="84" t="b">
        <v>0</v>
      </c>
    </row>
    <row r="695" spans="1:12" x14ac:dyDescent="0.25">
      <c r="A695" s="84" t="s">
        <v>14772</v>
      </c>
      <c r="B695" s="84" t="s">
        <v>866</v>
      </c>
      <c r="C695" s="84">
        <v>4</v>
      </c>
      <c r="D695" s="122">
        <v>5.8991601878143453E-4</v>
      </c>
      <c r="E695" s="122">
        <v>2.1559207584458382</v>
      </c>
      <c r="F695" s="84" t="s">
        <v>15743</v>
      </c>
      <c r="G695" s="84" t="b">
        <v>0</v>
      </c>
      <c r="H695" s="84" t="b">
        <v>0</v>
      </c>
      <c r="I695" s="84" t="b">
        <v>0</v>
      </c>
      <c r="J695" s="84" t="b">
        <v>0</v>
      </c>
      <c r="K695" s="84" t="b">
        <v>0</v>
      </c>
      <c r="L695" s="84" t="b">
        <v>0</v>
      </c>
    </row>
    <row r="696" spans="1:12" x14ac:dyDescent="0.25">
      <c r="A696" s="84" t="s">
        <v>866</v>
      </c>
      <c r="B696" s="84" t="s">
        <v>14773</v>
      </c>
      <c r="C696" s="84">
        <v>4</v>
      </c>
      <c r="D696" s="122">
        <v>5.8991601878143453E-4</v>
      </c>
      <c r="E696" s="122">
        <v>2.148024277599804</v>
      </c>
      <c r="F696" s="84" t="s">
        <v>15743</v>
      </c>
      <c r="G696" s="84" t="b">
        <v>0</v>
      </c>
      <c r="H696" s="84" t="b">
        <v>0</v>
      </c>
      <c r="I696" s="84" t="b">
        <v>0</v>
      </c>
      <c r="J696" s="84" t="b">
        <v>0</v>
      </c>
      <c r="K696" s="84" t="b">
        <v>0</v>
      </c>
      <c r="L696" s="84" t="b">
        <v>0</v>
      </c>
    </row>
    <row r="697" spans="1:12" x14ac:dyDescent="0.25">
      <c r="A697" s="84" t="s">
        <v>14773</v>
      </c>
      <c r="B697" s="84" t="s">
        <v>2917</v>
      </c>
      <c r="C697" s="84">
        <v>4</v>
      </c>
      <c r="D697" s="122">
        <v>5.8991601878143453E-4</v>
      </c>
      <c r="E697" s="122">
        <v>2.0289944006020244</v>
      </c>
      <c r="F697" s="84" t="s">
        <v>15743</v>
      </c>
      <c r="G697" s="84" t="b">
        <v>0</v>
      </c>
      <c r="H697" s="84" t="b">
        <v>0</v>
      </c>
      <c r="I697" s="84" t="b">
        <v>0</v>
      </c>
      <c r="J697" s="84" t="b">
        <v>0</v>
      </c>
      <c r="K697" s="84" t="b">
        <v>0</v>
      </c>
      <c r="L697" s="84" t="b">
        <v>0</v>
      </c>
    </row>
    <row r="698" spans="1:12" x14ac:dyDescent="0.25">
      <c r="A698" s="84" t="s">
        <v>14194</v>
      </c>
      <c r="B698" s="84" t="s">
        <v>14193</v>
      </c>
      <c r="C698" s="84">
        <v>4</v>
      </c>
      <c r="D698" s="122">
        <v>5.8991601878143453E-4</v>
      </c>
      <c r="E698" s="122">
        <v>2.0304842630645354</v>
      </c>
      <c r="F698" s="84" t="s">
        <v>15743</v>
      </c>
      <c r="G698" s="84" t="b">
        <v>0</v>
      </c>
      <c r="H698" s="84" t="b">
        <v>0</v>
      </c>
      <c r="I698" s="84" t="b">
        <v>0</v>
      </c>
      <c r="J698" s="84" t="b">
        <v>0</v>
      </c>
      <c r="K698" s="84" t="b">
        <v>0</v>
      </c>
      <c r="L698" s="84" t="b">
        <v>0</v>
      </c>
    </row>
    <row r="699" spans="1:12" x14ac:dyDescent="0.25">
      <c r="A699" s="84" t="s">
        <v>14775</v>
      </c>
      <c r="B699" s="84" t="s">
        <v>14776</v>
      </c>
      <c r="C699" s="84">
        <v>4</v>
      </c>
      <c r="D699" s="122">
        <v>6.6152163145126832E-4</v>
      </c>
      <c r="E699" s="122">
        <v>3.5912872650584995</v>
      </c>
      <c r="F699" s="84" t="s">
        <v>15743</v>
      </c>
      <c r="G699" s="84" t="b">
        <v>0</v>
      </c>
      <c r="H699" s="84" t="b">
        <v>0</v>
      </c>
      <c r="I699" s="84" t="b">
        <v>0</v>
      </c>
      <c r="J699" s="84" t="b">
        <v>0</v>
      </c>
      <c r="K699" s="84" t="b">
        <v>0</v>
      </c>
      <c r="L699" s="84" t="b">
        <v>0</v>
      </c>
    </row>
    <row r="700" spans="1:12" x14ac:dyDescent="0.25">
      <c r="A700" s="84" t="s">
        <v>866</v>
      </c>
      <c r="B700" s="84" t="s">
        <v>14777</v>
      </c>
      <c r="C700" s="84">
        <v>4</v>
      </c>
      <c r="D700" s="122">
        <v>5.8991601878143453E-4</v>
      </c>
      <c r="E700" s="122">
        <v>2.148024277599804</v>
      </c>
      <c r="F700" s="84" t="s">
        <v>15743</v>
      </c>
      <c r="G700" s="84" t="b">
        <v>0</v>
      </c>
      <c r="H700" s="84" t="b">
        <v>0</v>
      </c>
      <c r="I700" s="84" t="b">
        <v>0</v>
      </c>
      <c r="J700" s="84" t="b">
        <v>0</v>
      </c>
      <c r="K700" s="84" t="b">
        <v>0</v>
      </c>
      <c r="L700" s="84" t="b">
        <v>0</v>
      </c>
    </row>
    <row r="701" spans="1:12" x14ac:dyDescent="0.25">
      <c r="A701" s="84" t="s">
        <v>14777</v>
      </c>
      <c r="B701" s="84" t="s">
        <v>2917</v>
      </c>
      <c r="C701" s="84">
        <v>4</v>
      </c>
      <c r="D701" s="122">
        <v>5.8991601878143453E-4</v>
      </c>
      <c r="E701" s="122">
        <v>2.0289944006020244</v>
      </c>
      <c r="F701" s="84" t="s">
        <v>15743</v>
      </c>
      <c r="G701" s="84" t="b">
        <v>0</v>
      </c>
      <c r="H701" s="84" t="b">
        <v>0</v>
      </c>
      <c r="I701" s="84" t="b">
        <v>0</v>
      </c>
      <c r="J701" s="84" t="b">
        <v>0</v>
      </c>
      <c r="K701" s="84" t="b">
        <v>0</v>
      </c>
      <c r="L701" s="84" t="b">
        <v>0</v>
      </c>
    </row>
    <row r="702" spans="1:12" x14ac:dyDescent="0.25">
      <c r="A702" s="84" t="s">
        <v>866</v>
      </c>
      <c r="B702" s="84" t="s">
        <v>14779</v>
      </c>
      <c r="C702" s="84">
        <v>4</v>
      </c>
      <c r="D702" s="122">
        <v>5.8991601878143453E-4</v>
      </c>
      <c r="E702" s="122">
        <v>2.148024277599804</v>
      </c>
      <c r="F702" s="84" t="s">
        <v>15743</v>
      </c>
      <c r="G702" s="84" t="b">
        <v>0</v>
      </c>
      <c r="H702" s="84" t="b">
        <v>0</v>
      </c>
      <c r="I702" s="84" t="b">
        <v>0</v>
      </c>
      <c r="J702" s="84" t="b">
        <v>0</v>
      </c>
      <c r="K702" s="84" t="b">
        <v>0</v>
      </c>
      <c r="L702" s="84" t="b">
        <v>0</v>
      </c>
    </row>
    <row r="703" spans="1:12" x14ac:dyDescent="0.25">
      <c r="A703" s="84" t="s">
        <v>14197</v>
      </c>
      <c r="B703" s="84" t="s">
        <v>14196</v>
      </c>
      <c r="C703" s="84">
        <v>4</v>
      </c>
      <c r="D703" s="122">
        <v>5.8991601878143453E-4</v>
      </c>
      <c r="E703" s="122">
        <v>0.99256513497534959</v>
      </c>
      <c r="F703" s="84" t="s">
        <v>15743</v>
      </c>
      <c r="G703" s="84" t="b">
        <v>0</v>
      </c>
      <c r="H703" s="84" t="b">
        <v>0</v>
      </c>
      <c r="I703" s="84" t="b">
        <v>0</v>
      </c>
      <c r="J703" s="84" t="b">
        <v>0</v>
      </c>
      <c r="K703" s="84" t="b">
        <v>0</v>
      </c>
      <c r="L703" s="84" t="b">
        <v>0</v>
      </c>
    </row>
    <row r="704" spans="1:12" x14ac:dyDescent="0.25">
      <c r="A704" s="84" t="s">
        <v>14419</v>
      </c>
      <c r="B704" s="84" t="s">
        <v>14244</v>
      </c>
      <c r="C704" s="84">
        <v>4</v>
      </c>
      <c r="D704" s="122">
        <v>5.8991601878143453E-4</v>
      </c>
      <c r="E704" s="122">
        <v>2.5912872650584995</v>
      </c>
      <c r="F704" s="84" t="s">
        <v>15743</v>
      </c>
      <c r="G704" s="84" t="b">
        <v>0</v>
      </c>
      <c r="H704" s="84" t="b">
        <v>0</v>
      </c>
      <c r="I704" s="84" t="b">
        <v>0</v>
      </c>
      <c r="J704" s="84" t="b">
        <v>0</v>
      </c>
      <c r="K704" s="84" t="b">
        <v>0</v>
      </c>
      <c r="L704" s="84" t="b">
        <v>0</v>
      </c>
    </row>
    <row r="705" spans="1:12" x14ac:dyDescent="0.25">
      <c r="A705" s="84" t="s">
        <v>14625</v>
      </c>
      <c r="B705" s="84" t="s">
        <v>14784</v>
      </c>
      <c r="C705" s="84">
        <v>4</v>
      </c>
      <c r="D705" s="122">
        <v>5.8991601878143453E-4</v>
      </c>
      <c r="E705" s="122">
        <v>3.4943772520504428</v>
      </c>
      <c r="F705" s="84" t="s">
        <v>15743</v>
      </c>
      <c r="G705" s="84" t="b">
        <v>0</v>
      </c>
      <c r="H705" s="84" t="b">
        <v>0</v>
      </c>
      <c r="I705" s="84" t="b">
        <v>0</v>
      </c>
      <c r="J705" s="84" t="b">
        <v>0</v>
      </c>
      <c r="K705" s="84" t="b">
        <v>0</v>
      </c>
      <c r="L705" s="84" t="b">
        <v>0</v>
      </c>
    </row>
    <row r="706" spans="1:12" x14ac:dyDescent="0.25">
      <c r="A706" s="84" t="s">
        <v>14785</v>
      </c>
      <c r="B706" s="84" t="s">
        <v>14786</v>
      </c>
      <c r="C706" s="84">
        <v>4</v>
      </c>
      <c r="D706" s="122">
        <v>5.8991601878143453E-4</v>
      </c>
      <c r="E706" s="122">
        <v>3.5912872650584995</v>
      </c>
      <c r="F706" s="84" t="s">
        <v>15743</v>
      </c>
      <c r="G706" s="84" t="b">
        <v>0</v>
      </c>
      <c r="H706" s="84" t="b">
        <v>0</v>
      </c>
      <c r="I706" s="84" t="b">
        <v>0</v>
      </c>
      <c r="J706" s="84" t="b">
        <v>0</v>
      </c>
      <c r="K706" s="84" t="b">
        <v>0</v>
      </c>
      <c r="L706" s="84" t="b">
        <v>0</v>
      </c>
    </row>
    <row r="707" spans="1:12" x14ac:dyDescent="0.25">
      <c r="A707" s="84" t="s">
        <v>14786</v>
      </c>
      <c r="B707" s="84" t="s">
        <v>14626</v>
      </c>
      <c r="C707" s="84">
        <v>4</v>
      </c>
      <c r="D707" s="122">
        <v>5.8991601878143453E-4</v>
      </c>
      <c r="E707" s="122">
        <v>3.4943772520504428</v>
      </c>
      <c r="F707" s="84" t="s">
        <v>15743</v>
      </c>
      <c r="G707" s="84" t="b">
        <v>0</v>
      </c>
      <c r="H707" s="84" t="b">
        <v>0</v>
      </c>
      <c r="I707" s="84" t="b">
        <v>0</v>
      </c>
      <c r="J707" s="84" t="b">
        <v>0</v>
      </c>
      <c r="K707" s="84" t="b">
        <v>0</v>
      </c>
      <c r="L707" s="84" t="b">
        <v>0</v>
      </c>
    </row>
    <row r="708" spans="1:12" x14ac:dyDescent="0.25">
      <c r="A708" s="84" t="s">
        <v>14626</v>
      </c>
      <c r="B708" s="84" t="s">
        <v>14408</v>
      </c>
      <c r="C708" s="84">
        <v>4</v>
      </c>
      <c r="D708" s="122">
        <v>5.8991601878143453E-4</v>
      </c>
      <c r="E708" s="122">
        <v>3.1933472563864616</v>
      </c>
      <c r="F708" s="84" t="s">
        <v>15743</v>
      </c>
      <c r="G708" s="84" t="b">
        <v>0</v>
      </c>
      <c r="H708" s="84" t="b">
        <v>0</v>
      </c>
      <c r="I708" s="84" t="b">
        <v>0</v>
      </c>
      <c r="J708" s="84" t="b">
        <v>0</v>
      </c>
      <c r="K708" s="84" t="b">
        <v>0</v>
      </c>
      <c r="L708" s="84" t="b">
        <v>0</v>
      </c>
    </row>
    <row r="709" spans="1:12" x14ac:dyDescent="0.25">
      <c r="A709" s="84" t="s">
        <v>14418</v>
      </c>
      <c r="B709" s="84" t="s">
        <v>866</v>
      </c>
      <c r="C709" s="84">
        <v>4</v>
      </c>
      <c r="D709" s="122">
        <v>5.8991601878143453E-4</v>
      </c>
      <c r="E709" s="122">
        <v>1.8548907627818569</v>
      </c>
      <c r="F709" s="84" t="s">
        <v>15743</v>
      </c>
      <c r="G709" s="84" t="b">
        <v>0</v>
      </c>
      <c r="H709" s="84" t="b">
        <v>0</v>
      </c>
      <c r="I709" s="84" t="b">
        <v>0</v>
      </c>
      <c r="J709" s="84" t="b">
        <v>0</v>
      </c>
      <c r="K709" s="84" t="b">
        <v>0</v>
      </c>
      <c r="L709" s="84" t="b">
        <v>0</v>
      </c>
    </row>
    <row r="710" spans="1:12" x14ac:dyDescent="0.25">
      <c r="A710" s="84" t="s">
        <v>866</v>
      </c>
      <c r="B710" s="84" t="s">
        <v>14787</v>
      </c>
      <c r="C710" s="84">
        <v>4</v>
      </c>
      <c r="D710" s="122">
        <v>5.8991601878143453E-4</v>
      </c>
      <c r="E710" s="122">
        <v>2.148024277599804</v>
      </c>
      <c r="F710" s="84" t="s">
        <v>15743</v>
      </c>
      <c r="G710" s="84" t="b">
        <v>0</v>
      </c>
      <c r="H710" s="84" t="b">
        <v>0</v>
      </c>
      <c r="I710" s="84" t="b">
        <v>0</v>
      </c>
      <c r="J710" s="84" t="b">
        <v>0</v>
      </c>
      <c r="K710" s="84" t="b">
        <v>0</v>
      </c>
      <c r="L710" s="84" t="b">
        <v>0</v>
      </c>
    </row>
    <row r="711" spans="1:12" x14ac:dyDescent="0.25">
      <c r="A711" s="84" t="s">
        <v>14787</v>
      </c>
      <c r="B711" s="84" t="s">
        <v>2917</v>
      </c>
      <c r="C711" s="84">
        <v>4</v>
      </c>
      <c r="D711" s="122">
        <v>5.8991601878143453E-4</v>
      </c>
      <c r="E711" s="122">
        <v>2.0289944006020244</v>
      </c>
      <c r="F711" s="84" t="s">
        <v>15743</v>
      </c>
      <c r="G711" s="84" t="b">
        <v>0</v>
      </c>
      <c r="H711" s="84" t="b">
        <v>0</v>
      </c>
      <c r="I711" s="84" t="b">
        <v>0</v>
      </c>
      <c r="J711" s="84" t="b">
        <v>0</v>
      </c>
      <c r="K711" s="84" t="b">
        <v>0</v>
      </c>
      <c r="L711" s="84" t="b">
        <v>0</v>
      </c>
    </row>
    <row r="712" spans="1:12" x14ac:dyDescent="0.25">
      <c r="A712" s="84" t="s">
        <v>14197</v>
      </c>
      <c r="B712" s="84" t="s">
        <v>2922</v>
      </c>
      <c r="C712" s="84">
        <v>4</v>
      </c>
      <c r="D712" s="122">
        <v>5.8991601878143453E-4</v>
      </c>
      <c r="E712" s="122">
        <v>0.55917238462386154</v>
      </c>
      <c r="F712" s="84" t="s">
        <v>15743</v>
      </c>
      <c r="G712" s="84" t="b">
        <v>0</v>
      </c>
      <c r="H712" s="84" t="b">
        <v>0</v>
      </c>
      <c r="I712" s="84" t="b">
        <v>0</v>
      </c>
      <c r="J712" s="84" t="b">
        <v>0</v>
      </c>
      <c r="K712" s="84" t="b">
        <v>0</v>
      </c>
      <c r="L712" s="84" t="b">
        <v>0</v>
      </c>
    </row>
    <row r="713" spans="1:12" x14ac:dyDescent="0.25">
      <c r="A713" s="84" t="s">
        <v>866</v>
      </c>
      <c r="B713" s="84" t="s">
        <v>14525</v>
      </c>
      <c r="C713" s="84">
        <v>4</v>
      </c>
      <c r="D713" s="122">
        <v>5.8991601878143453E-4</v>
      </c>
      <c r="E713" s="122">
        <v>1.9719330185441228</v>
      </c>
      <c r="F713" s="84" t="s">
        <v>15743</v>
      </c>
      <c r="G713" s="84" t="b">
        <v>0</v>
      </c>
      <c r="H713" s="84" t="b">
        <v>0</v>
      </c>
      <c r="I713" s="84" t="b">
        <v>0</v>
      </c>
      <c r="J713" s="84" t="b">
        <v>0</v>
      </c>
      <c r="K713" s="84" t="b">
        <v>0</v>
      </c>
      <c r="L713" s="84" t="b">
        <v>0</v>
      </c>
    </row>
    <row r="714" spans="1:12" x14ac:dyDescent="0.25">
      <c r="A714" s="84" t="s">
        <v>14525</v>
      </c>
      <c r="B714" s="84" t="s">
        <v>2917</v>
      </c>
      <c r="C714" s="84">
        <v>4</v>
      </c>
      <c r="D714" s="122">
        <v>5.8991601878143453E-4</v>
      </c>
      <c r="E714" s="122">
        <v>2.0289944006020244</v>
      </c>
      <c r="F714" s="84" t="s">
        <v>15743</v>
      </c>
      <c r="G714" s="84" t="b">
        <v>0</v>
      </c>
      <c r="H714" s="84" t="b">
        <v>0</v>
      </c>
      <c r="I714" s="84" t="b">
        <v>0</v>
      </c>
      <c r="J714" s="84" t="b">
        <v>0</v>
      </c>
      <c r="K714" s="84" t="b">
        <v>0</v>
      </c>
      <c r="L714" s="84" t="b">
        <v>0</v>
      </c>
    </row>
    <row r="715" spans="1:12" x14ac:dyDescent="0.25">
      <c r="A715" s="84" t="s">
        <v>14325</v>
      </c>
      <c r="B715" s="84" t="s">
        <v>14420</v>
      </c>
      <c r="C715" s="84">
        <v>4</v>
      </c>
      <c r="D715" s="122">
        <v>5.8991601878143453E-4</v>
      </c>
      <c r="E715" s="122">
        <v>2.8131360146748556</v>
      </c>
      <c r="F715" s="84" t="s">
        <v>15743</v>
      </c>
      <c r="G715" s="84" t="b">
        <v>0</v>
      </c>
      <c r="H715" s="84" t="b">
        <v>0</v>
      </c>
      <c r="I715" s="84" t="b">
        <v>0</v>
      </c>
      <c r="J715" s="84" t="b">
        <v>0</v>
      </c>
      <c r="K715" s="84" t="b">
        <v>0</v>
      </c>
      <c r="L715" s="84" t="b">
        <v>0</v>
      </c>
    </row>
    <row r="716" spans="1:12" x14ac:dyDescent="0.25">
      <c r="A716" s="84" t="s">
        <v>866</v>
      </c>
      <c r="B716" s="84" t="s">
        <v>14325</v>
      </c>
      <c r="C716" s="84">
        <v>4</v>
      </c>
      <c r="D716" s="122">
        <v>5.8991601878143453E-4</v>
      </c>
      <c r="E716" s="122">
        <v>1.6709030228801418</v>
      </c>
      <c r="F716" s="84" t="s">
        <v>15743</v>
      </c>
      <c r="G716" s="84" t="b">
        <v>0</v>
      </c>
      <c r="H716" s="84" t="b">
        <v>0</v>
      </c>
      <c r="I716" s="84" t="b">
        <v>0</v>
      </c>
      <c r="J716" s="84" t="b">
        <v>0</v>
      </c>
      <c r="K716" s="84" t="b">
        <v>0</v>
      </c>
      <c r="L716" s="84" t="b">
        <v>0</v>
      </c>
    </row>
    <row r="717" spans="1:12" x14ac:dyDescent="0.25">
      <c r="A717" s="84" t="s">
        <v>14325</v>
      </c>
      <c r="B717" s="84" t="s">
        <v>2917</v>
      </c>
      <c r="C717" s="84">
        <v>4</v>
      </c>
      <c r="D717" s="122">
        <v>5.8991601878143453E-4</v>
      </c>
      <c r="E717" s="122">
        <v>1.551873145882362</v>
      </c>
      <c r="F717" s="84" t="s">
        <v>15743</v>
      </c>
      <c r="G717" s="84" t="b">
        <v>0</v>
      </c>
      <c r="H717" s="84" t="b">
        <v>0</v>
      </c>
      <c r="I717" s="84" t="b">
        <v>0</v>
      </c>
      <c r="J717" s="84" t="b">
        <v>0</v>
      </c>
      <c r="K717" s="84" t="b">
        <v>0</v>
      </c>
      <c r="L717" s="84" t="b">
        <v>0</v>
      </c>
    </row>
    <row r="718" spans="1:12" x14ac:dyDescent="0.25">
      <c r="A718" s="84" t="s">
        <v>14417</v>
      </c>
      <c r="B718" s="84" t="s">
        <v>14789</v>
      </c>
      <c r="C718" s="84">
        <v>4</v>
      </c>
      <c r="D718" s="122">
        <v>5.8991601878143453E-4</v>
      </c>
      <c r="E718" s="122">
        <v>3.2902572693945182</v>
      </c>
      <c r="F718" s="84" t="s">
        <v>15743</v>
      </c>
      <c r="G718" s="84" t="b">
        <v>0</v>
      </c>
      <c r="H718" s="84" t="b">
        <v>0</v>
      </c>
      <c r="I718" s="84" t="b">
        <v>0</v>
      </c>
      <c r="J718" s="84" t="b">
        <v>0</v>
      </c>
      <c r="K718" s="84" t="b">
        <v>0</v>
      </c>
      <c r="L718" s="84" t="b">
        <v>0</v>
      </c>
    </row>
    <row r="719" spans="1:12" x14ac:dyDescent="0.25">
      <c r="A719" s="84" t="s">
        <v>14388</v>
      </c>
      <c r="B719" s="84" t="s">
        <v>14421</v>
      </c>
      <c r="C719" s="84">
        <v>4</v>
      </c>
      <c r="D719" s="122">
        <v>5.8991601878143453E-4</v>
      </c>
      <c r="E719" s="122">
        <v>2.9380747512831555</v>
      </c>
      <c r="F719" s="84" t="s">
        <v>15743</v>
      </c>
      <c r="G719" s="84" t="b">
        <v>0</v>
      </c>
      <c r="H719" s="84" t="b">
        <v>0</v>
      </c>
      <c r="I719" s="84" t="b">
        <v>0</v>
      </c>
      <c r="J719" s="84" t="b">
        <v>0</v>
      </c>
      <c r="K719" s="84" t="b">
        <v>0</v>
      </c>
      <c r="L719" s="84" t="b">
        <v>0</v>
      </c>
    </row>
    <row r="720" spans="1:12" x14ac:dyDescent="0.25">
      <c r="A720" s="84" t="s">
        <v>14421</v>
      </c>
      <c r="B720" s="84" t="s">
        <v>14357</v>
      </c>
      <c r="C720" s="84">
        <v>4</v>
      </c>
      <c r="D720" s="122">
        <v>5.8991601878143453E-4</v>
      </c>
      <c r="E720" s="122">
        <v>2.9380747512831555</v>
      </c>
      <c r="F720" s="84" t="s">
        <v>15743</v>
      </c>
      <c r="G720" s="84" t="b">
        <v>0</v>
      </c>
      <c r="H720" s="84" t="b">
        <v>0</v>
      </c>
      <c r="I720" s="84" t="b">
        <v>0</v>
      </c>
      <c r="J720" s="84" t="b">
        <v>0</v>
      </c>
      <c r="K720" s="84" t="b">
        <v>0</v>
      </c>
      <c r="L720" s="84" t="b">
        <v>0</v>
      </c>
    </row>
    <row r="721" spans="1:12" x14ac:dyDescent="0.25">
      <c r="A721" s="84" t="s">
        <v>14357</v>
      </c>
      <c r="B721" s="84" t="s">
        <v>14790</v>
      </c>
      <c r="C721" s="84">
        <v>4</v>
      </c>
      <c r="D721" s="122">
        <v>5.8991601878143453E-4</v>
      </c>
      <c r="E721" s="122">
        <v>3.1933472563864616</v>
      </c>
      <c r="F721" s="84" t="s">
        <v>15743</v>
      </c>
      <c r="G721" s="84" t="b">
        <v>0</v>
      </c>
      <c r="H721" s="84" t="b">
        <v>0</v>
      </c>
      <c r="I721" s="84" t="b">
        <v>0</v>
      </c>
      <c r="J721" s="84" t="b">
        <v>0</v>
      </c>
      <c r="K721" s="84" t="b">
        <v>0</v>
      </c>
      <c r="L721" s="84" t="b">
        <v>0</v>
      </c>
    </row>
    <row r="722" spans="1:12" x14ac:dyDescent="0.25">
      <c r="A722" s="84" t="s">
        <v>14790</v>
      </c>
      <c r="B722" s="84" t="s">
        <v>14791</v>
      </c>
      <c r="C722" s="84">
        <v>4</v>
      </c>
      <c r="D722" s="122">
        <v>5.8991601878143453E-4</v>
      </c>
      <c r="E722" s="122">
        <v>3.5912872650584995</v>
      </c>
      <c r="F722" s="84" t="s">
        <v>15743</v>
      </c>
      <c r="G722" s="84" t="b">
        <v>0</v>
      </c>
      <c r="H722" s="84" t="b">
        <v>0</v>
      </c>
      <c r="I722" s="84" t="b">
        <v>0</v>
      </c>
      <c r="J722" s="84" t="b">
        <v>0</v>
      </c>
      <c r="K722" s="84" t="b">
        <v>0</v>
      </c>
      <c r="L722" s="84" t="b">
        <v>0</v>
      </c>
    </row>
    <row r="723" spans="1:12" x14ac:dyDescent="0.25">
      <c r="A723" s="84" t="s">
        <v>14791</v>
      </c>
      <c r="B723" s="84" t="s">
        <v>14792</v>
      </c>
      <c r="C723" s="84">
        <v>4</v>
      </c>
      <c r="D723" s="122">
        <v>5.8991601878143453E-4</v>
      </c>
      <c r="E723" s="122">
        <v>3.5912872650584995</v>
      </c>
      <c r="F723" s="84" t="s">
        <v>15743</v>
      </c>
      <c r="G723" s="84" t="b">
        <v>0</v>
      </c>
      <c r="H723" s="84" t="b">
        <v>0</v>
      </c>
      <c r="I723" s="84" t="b">
        <v>0</v>
      </c>
      <c r="J723" s="84" t="b">
        <v>0</v>
      </c>
      <c r="K723" s="84" t="b">
        <v>0</v>
      </c>
      <c r="L723" s="84" t="b">
        <v>0</v>
      </c>
    </row>
    <row r="724" spans="1:12" x14ac:dyDescent="0.25">
      <c r="A724" s="84" t="s">
        <v>14792</v>
      </c>
      <c r="B724" s="84" t="s">
        <v>14793</v>
      </c>
      <c r="C724" s="84">
        <v>4</v>
      </c>
      <c r="D724" s="122">
        <v>5.8991601878143453E-4</v>
      </c>
      <c r="E724" s="122">
        <v>3.5912872650584995</v>
      </c>
      <c r="F724" s="84" t="s">
        <v>15743</v>
      </c>
      <c r="G724" s="84" t="b">
        <v>0</v>
      </c>
      <c r="H724" s="84" t="b">
        <v>0</v>
      </c>
      <c r="I724" s="84" t="b">
        <v>0</v>
      </c>
      <c r="J724" s="84" t="b">
        <v>0</v>
      </c>
      <c r="K724" s="84" t="b">
        <v>0</v>
      </c>
      <c r="L724" s="84" t="b">
        <v>0</v>
      </c>
    </row>
    <row r="725" spans="1:12" x14ac:dyDescent="0.25">
      <c r="A725" s="84" t="s">
        <v>14793</v>
      </c>
      <c r="B725" s="84" t="s">
        <v>14794</v>
      </c>
      <c r="C725" s="84">
        <v>4</v>
      </c>
      <c r="D725" s="122">
        <v>5.8991601878143453E-4</v>
      </c>
      <c r="E725" s="122">
        <v>3.5912872650584995</v>
      </c>
      <c r="F725" s="84" t="s">
        <v>15743</v>
      </c>
      <c r="G725" s="84" t="b">
        <v>0</v>
      </c>
      <c r="H725" s="84" t="b">
        <v>0</v>
      </c>
      <c r="I725" s="84" t="b">
        <v>0</v>
      </c>
      <c r="J725" s="84" t="b">
        <v>0</v>
      </c>
      <c r="K725" s="84" t="b">
        <v>0</v>
      </c>
      <c r="L725" s="84" t="b">
        <v>0</v>
      </c>
    </row>
    <row r="726" spans="1:12" x14ac:dyDescent="0.25">
      <c r="A726" s="84" t="s">
        <v>14794</v>
      </c>
      <c r="B726" s="84" t="s">
        <v>14795</v>
      </c>
      <c r="C726" s="84">
        <v>4</v>
      </c>
      <c r="D726" s="122">
        <v>5.8991601878143453E-4</v>
      </c>
      <c r="E726" s="122">
        <v>3.5912872650584995</v>
      </c>
      <c r="F726" s="84" t="s">
        <v>15743</v>
      </c>
      <c r="G726" s="84" t="b">
        <v>0</v>
      </c>
      <c r="H726" s="84" t="b">
        <v>0</v>
      </c>
      <c r="I726" s="84" t="b">
        <v>0</v>
      </c>
      <c r="J726" s="84" t="b">
        <v>0</v>
      </c>
      <c r="K726" s="84" t="b">
        <v>0</v>
      </c>
      <c r="L726" s="84" t="b">
        <v>0</v>
      </c>
    </row>
    <row r="727" spans="1:12" x14ac:dyDescent="0.25">
      <c r="A727" s="84" t="s">
        <v>14795</v>
      </c>
      <c r="B727" s="84" t="s">
        <v>14296</v>
      </c>
      <c r="C727" s="84">
        <v>4</v>
      </c>
      <c r="D727" s="122">
        <v>5.8991601878143453E-4</v>
      </c>
      <c r="E727" s="122">
        <v>3.2902572693945182</v>
      </c>
      <c r="F727" s="84" t="s">
        <v>15743</v>
      </c>
      <c r="G727" s="84" t="b">
        <v>0</v>
      </c>
      <c r="H727" s="84" t="b">
        <v>0</v>
      </c>
      <c r="I727" s="84" t="b">
        <v>0</v>
      </c>
      <c r="J727" s="84" t="b">
        <v>0</v>
      </c>
      <c r="K727" s="84" t="b">
        <v>0</v>
      </c>
      <c r="L727" s="84" t="b">
        <v>0</v>
      </c>
    </row>
    <row r="728" spans="1:12" x14ac:dyDescent="0.25">
      <c r="A728" s="84" t="s">
        <v>14296</v>
      </c>
      <c r="B728" s="84" t="s">
        <v>14796</v>
      </c>
      <c r="C728" s="84">
        <v>4</v>
      </c>
      <c r="D728" s="122">
        <v>5.8991601878143453E-4</v>
      </c>
      <c r="E728" s="122">
        <v>3.0472192207082238</v>
      </c>
      <c r="F728" s="84" t="s">
        <v>15743</v>
      </c>
      <c r="G728" s="84" t="b">
        <v>0</v>
      </c>
      <c r="H728" s="84" t="b">
        <v>0</v>
      </c>
      <c r="I728" s="84" t="b">
        <v>0</v>
      </c>
      <c r="J728" s="84" t="b">
        <v>0</v>
      </c>
      <c r="K728" s="84" t="b">
        <v>0</v>
      </c>
      <c r="L728" s="84" t="b">
        <v>0</v>
      </c>
    </row>
    <row r="729" spans="1:12" x14ac:dyDescent="0.25">
      <c r="A729" s="84" t="s">
        <v>14796</v>
      </c>
      <c r="B729" s="84" t="s">
        <v>14797</v>
      </c>
      <c r="C729" s="84">
        <v>4</v>
      </c>
      <c r="D729" s="122">
        <v>5.8991601878143453E-4</v>
      </c>
      <c r="E729" s="122">
        <v>3.5912872650584995</v>
      </c>
      <c r="F729" s="84" t="s">
        <v>15743</v>
      </c>
      <c r="G729" s="84" t="b">
        <v>0</v>
      </c>
      <c r="H729" s="84" t="b">
        <v>0</v>
      </c>
      <c r="I729" s="84" t="b">
        <v>0</v>
      </c>
      <c r="J729" s="84" t="b">
        <v>0</v>
      </c>
      <c r="K729" s="84" t="b">
        <v>0</v>
      </c>
      <c r="L729" s="84" t="b">
        <v>0</v>
      </c>
    </row>
    <row r="730" spans="1:12" x14ac:dyDescent="0.25">
      <c r="A730" s="84" t="s">
        <v>14797</v>
      </c>
      <c r="B730" s="84" t="s">
        <v>866</v>
      </c>
      <c r="C730" s="84">
        <v>4</v>
      </c>
      <c r="D730" s="122">
        <v>5.8991601878143453E-4</v>
      </c>
      <c r="E730" s="122">
        <v>2.1559207584458382</v>
      </c>
      <c r="F730" s="84" t="s">
        <v>15743</v>
      </c>
      <c r="G730" s="84" t="b">
        <v>0</v>
      </c>
      <c r="H730" s="84" t="b">
        <v>0</v>
      </c>
      <c r="I730" s="84" t="b">
        <v>0</v>
      </c>
      <c r="J730" s="84" t="b">
        <v>0</v>
      </c>
      <c r="K730" s="84" t="b">
        <v>0</v>
      </c>
      <c r="L730" s="84" t="b">
        <v>0</v>
      </c>
    </row>
    <row r="731" spans="1:12" x14ac:dyDescent="0.25">
      <c r="A731" s="84" t="s">
        <v>866</v>
      </c>
      <c r="B731" s="84" t="s">
        <v>14421</v>
      </c>
      <c r="C731" s="84">
        <v>4</v>
      </c>
      <c r="D731" s="122">
        <v>5.8991601878143453E-4</v>
      </c>
      <c r="E731" s="122">
        <v>1.8469942819358229</v>
      </c>
      <c r="F731" s="84" t="s">
        <v>15743</v>
      </c>
      <c r="G731" s="84" t="b">
        <v>0</v>
      </c>
      <c r="H731" s="84" t="b">
        <v>0</v>
      </c>
      <c r="I731" s="84" t="b">
        <v>0</v>
      </c>
      <c r="J731" s="84" t="b">
        <v>0</v>
      </c>
      <c r="K731" s="84" t="b">
        <v>0</v>
      </c>
      <c r="L731" s="84" t="b">
        <v>0</v>
      </c>
    </row>
    <row r="732" spans="1:12" x14ac:dyDescent="0.25">
      <c r="A732" s="84" t="s">
        <v>14421</v>
      </c>
      <c r="B732" s="84" t="s">
        <v>2917</v>
      </c>
      <c r="C732" s="84">
        <v>4</v>
      </c>
      <c r="D732" s="122">
        <v>5.8991601878143453E-4</v>
      </c>
      <c r="E732" s="122">
        <v>1.7279644049380434</v>
      </c>
      <c r="F732" s="84" t="s">
        <v>15743</v>
      </c>
      <c r="G732" s="84" t="b">
        <v>0</v>
      </c>
      <c r="H732" s="84" t="b">
        <v>0</v>
      </c>
      <c r="I732" s="84" t="b">
        <v>0</v>
      </c>
      <c r="J732" s="84" t="b">
        <v>0</v>
      </c>
      <c r="K732" s="84" t="b">
        <v>0</v>
      </c>
      <c r="L732" s="84" t="b">
        <v>0</v>
      </c>
    </row>
    <row r="733" spans="1:12" x14ac:dyDescent="0.25">
      <c r="A733" s="84" t="s">
        <v>14244</v>
      </c>
      <c r="B733" s="84" t="s">
        <v>14800</v>
      </c>
      <c r="C733" s="84">
        <v>4</v>
      </c>
      <c r="D733" s="122">
        <v>5.8991601878143453E-4</v>
      </c>
      <c r="E733" s="122">
        <v>2.8923172607224803</v>
      </c>
      <c r="F733" s="84" t="s">
        <v>15743</v>
      </c>
      <c r="G733" s="84" t="b">
        <v>0</v>
      </c>
      <c r="H733" s="84" t="b">
        <v>0</v>
      </c>
      <c r="I733" s="84" t="b">
        <v>0</v>
      </c>
      <c r="J733" s="84" t="b">
        <v>0</v>
      </c>
      <c r="K733" s="84" t="b">
        <v>0</v>
      </c>
      <c r="L733" s="84" t="b">
        <v>0</v>
      </c>
    </row>
    <row r="734" spans="1:12" x14ac:dyDescent="0.25">
      <c r="A734" s="84" t="s">
        <v>14800</v>
      </c>
      <c r="B734" s="84" t="s">
        <v>2917</v>
      </c>
      <c r="C734" s="84">
        <v>4</v>
      </c>
      <c r="D734" s="122">
        <v>5.8991601878143453E-4</v>
      </c>
      <c r="E734" s="122">
        <v>2.0289944006020244</v>
      </c>
      <c r="F734" s="84" t="s">
        <v>15743</v>
      </c>
      <c r="G734" s="84" t="b">
        <v>0</v>
      </c>
      <c r="H734" s="84" t="b">
        <v>0</v>
      </c>
      <c r="I734" s="84" t="b">
        <v>0</v>
      </c>
      <c r="J734" s="84" t="b">
        <v>0</v>
      </c>
      <c r="K734" s="84" t="b">
        <v>0</v>
      </c>
      <c r="L734" s="84" t="b">
        <v>0</v>
      </c>
    </row>
    <row r="735" spans="1:12" x14ac:dyDescent="0.25">
      <c r="A735" s="84" t="s">
        <v>14801</v>
      </c>
      <c r="B735" s="84" t="s">
        <v>14523</v>
      </c>
      <c r="C735" s="84">
        <v>4</v>
      </c>
      <c r="D735" s="122">
        <v>6.6152163145126832E-4</v>
      </c>
      <c r="E735" s="122">
        <v>3.4151960060028181</v>
      </c>
      <c r="F735" s="84" t="s">
        <v>15743</v>
      </c>
      <c r="G735" s="84" t="b">
        <v>0</v>
      </c>
      <c r="H735" s="84" t="b">
        <v>0</v>
      </c>
      <c r="I735" s="84" t="b">
        <v>0</v>
      </c>
      <c r="J735" s="84" t="b">
        <v>0</v>
      </c>
      <c r="K735" s="84" t="b">
        <v>0</v>
      </c>
      <c r="L735" s="84" t="b">
        <v>0</v>
      </c>
    </row>
    <row r="736" spans="1:12" x14ac:dyDescent="0.25">
      <c r="A736" s="84" t="s">
        <v>14803</v>
      </c>
      <c r="B736" s="84" t="s">
        <v>14244</v>
      </c>
      <c r="C736" s="84">
        <v>4</v>
      </c>
      <c r="D736" s="122">
        <v>6.6152163145126832E-4</v>
      </c>
      <c r="E736" s="122">
        <v>2.8923172607224803</v>
      </c>
      <c r="F736" s="84" t="s">
        <v>15743</v>
      </c>
      <c r="G736" s="84" t="b">
        <v>0</v>
      </c>
      <c r="H736" s="84" t="b">
        <v>0</v>
      </c>
      <c r="I736" s="84" t="b">
        <v>0</v>
      </c>
      <c r="J736" s="84" t="b">
        <v>0</v>
      </c>
      <c r="K736" s="84" t="b">
        <v>0</v>
      </c>
      <c r="L736" s="84" t="b">
        <v>0</v>
      </c>
    </row>
    <row r="737" spans="1:12" x14ac:dyDescent="0.25">
      <c r="A737" s="84" t="s">
        <v>14804</v>
      </c>
      <c r="B737" s="84" t="s">
        <v>866</v>
      </c>
      <c r="C737" s="84">
        <v>4</v>
      </c>
      <c r="D737" s="122">
        <v>5.8991601878143453E-4</v>
      </c>
      <c r="E737" s="122">
        <v>2.1559207584458382</v>
      </c>
      <c r="F737" s="84" t="s">
        <v>15743</v>
      </c>
      <c r="G737" s="84" t="b">
        <v>0</v>
      </c>
      <c r="H737" s="84" t="b">
        <v>0</v>
      </c>
      <c r="I737" s="84" t="b">
        <v>0</v>
      </c>
      <c r="J737" s="84" t="b">
        <v>0</v>
      </c>
      <c r="K737" s="84" t="b">
        <v>0</v>
      </c>
      <c r="L737" s="84" t="b">
        <v>0</v>
      </c>
    </row>
    <row r="738" spans="1:12" x14ac:dyDescent="0.25">
      <c r="A738" s="84" t="s">
        <v>628</v>
      </c>
      <c r="B738" s="84" t="s">
        <v>754</v>
      </c>
      <c r="C738" s="84">
        <v>4</v>
      </c>
      <c r="D738" s="122">
        <v>5.8991601878143453E-4</v>
      </c>
      <c r="E738" s="122">
        <v>1.6400712102493622</v>
      </c>
      <c r="F738" s="84" t="s">
        <v>15743</v>
      </c>
      <c r="G738" s="84" t="b">
        <v>0</v>
      </c>
      <c r="H738" s="84" t="b">
        <v>0</v>
      </c>
      <c r="I738" s="84" t="b">
        <v>0</v>
      </c>
      <c r="J738" s="84" t="b">
        <v>0</v>
      </c>
      <c r="K738" s="84" t="b">
        <v>0</v>
      </c>
      <c r="L738" s="84" t="b">
        <v>0</v>
      </c>
    </row>
    <row r="739" spans="1:12" x14ac:dyDescent="0.25">
      <c r="A739" s="84" t="s">
        <v>731</v>
      </c>
      <c r="B739" s="84" t="s">
        <v>12283</v>
      </c>
      <c r="C739" s="84">
        <v>4</v>
      </c>
      <c r="D739" s="122">
        <v>5.8991601878143453E-4</v>
      </c>
      <c r="E739" s="122">
        <v>0.62903634642585893</v>
      </c>
      <c r="F739" s="84" t="s">
        <v>15743</v>
      </c>
      <c r="G739" s="84" t="b">
        <v>0</v>
      </c>
      <c r="H739" s="84" t="b">
        <v>0</v>
      </c>
      <c r="I739" s="84" t="b">
        <v>0</v>
      </c>
      <c r="J739" s="84" t="b">
        <v>0</v>
      </c>
      <c r="K739" s="84" t="b">
        <v>0</v>
      </c>
      <c r="L739" s="84" t="b">
        <v>0</v>
      </c>
    </row>
    <row r="740" spans="1:12" x14ac:dyDescent="0.25">
      <c r="A740" s="84" t="s">
        <v>14805</v>
      </c>
      <c r="B740" s="84" t="s">
        <v>14806</v>
      </c>
      <c r="C740" s="84">
        <v>4</v>
      </c>
      <c r="D740" s="122">
        <v>5.8991601878143453E-4</v>
      </c>
      <c r="E740" s="122">
        <v>3.5912872650584995</v>
      </c>
      <c r="F740" s="84" t="s">
        <v>15743</v>
      </c>
      <c r="G740" s="84" t="b">
        <v>0</v>
      </c>
      <c r="H740" s="84" t="b">
        <v>0</v>
      </c>
      <c r="I740" s="84" t="b">
        <v>0</v>
      </c>
      <c r="J740" s="84" t="b">
        <v>0</v>
      </c>
      <c r="K740" s="84" t="b">
        <v>0</v>
      </c>
      <c r="L740" s="84" t="b">
        <v>0</v>
      </c>
    </row>
    <row r="741" spans="1:12" x14ac:dyDescent="0.25">
      <c r="A741" s="84" t="s">
        <v>14806</v>
      </c>
      <c r="B741" s="84" t="s">
        <v>14288</v>
      </c>
      <c r="C741" s="84">
        <v>4</v>
      </c>
      <c r="D741" s="122">
        <v>5.8991601878143453E-4</v>
      </c>
      <c r="E741" s="122">
        <v>3.0172559973307802</v>
      </c>
      <c r="F741" s="84" t="s">
        <v>15743</v>
      </c>
      <c r="G741" s="84" t="b">
        <v>0</v>
      </c>
      <c r="H741" s="84" t="b">
        <v>0</v>
      </c>
      <c r="I741" s="84" t="b">
        <v>0</v>
      </c>
      <c r="J741" s="84" t="b">
        <v>0</v>
      </c>
      <c r="K741" s="84" t="b">
        <v>0</v>
      </c>
      <c r="L741" s="84" t="b">
        <v>0</v>
      </c>
    </row>
    <row r="742" spans="1:12" x14ac:dyDescent="0.25">
      <c r="A742" s="84" t="s">
        <v>14288</v>
      </c>
      <c r="B742" s="84" t="s">
        <v>14623</v>
      </c>
      <c r="C742" s="84">
        <v>4</v>
      </c>
      <c r="D742" s="122">
        <v>5.8991601878143453E-4</v>
      </c>
      <c r="E742" s="122">
        <v>3.0172559973307802</v>
      </c>
      <c r="F742" s="84" t="s">
        <v>15743</v>
      </c>
      <c r="G742" s="84" t="b">
        <v>0</v>
      </c>
      <c r="H742" s="84" t="b">
        <v>0</v>
      </c>
      <c r="I742" s="84" t="b">
        <v>0</v>
      </c>
      <c r="J742" s="84" t="b">
        <v>0</v>
      </c>
      <c r="K742" s="84" t="b">
        <v>0</v>
      </c>
      <c r="L742" s="84" t="b">
        <v>0</v>
      </c>
    </row>
    <row r="743" spans="1:12" x14ac:dyDescent="0.25">
      <c r="A743" s="84" t="s">
        <v>14623</v>
      </c>
      <c r="B743" s="84" t="s">
        <v>12350</v>
      </c>
      <c r="C743" s="84">
        <v>4</v>
      </c>
      <c r="D743" s="122">
        <v>5.8991601878143453E-4</v>
      </c>
      <c r="E743" s="122">
        <v>1.6950367025968611</v>
      </c>
      <c r="F743" s="84" t="s">
        <v>15743</v>
      </c>
      <c r="G743" s="84" t="b">
        <v>0</v>
      </c>
      <c r="H743" s="84" t="b">
        <v>0</v>
      </c>
      <c r="I743" s="84" t="b">
        <v>0</v>
      </c>
      <c r="J743" s="84" t="b">
        <v>0</v>
      </c>
      <c r="K743" s="84" t="b">
        <v>0</v>
      </c>
      <c r="L743" s="84" t="b">
        <v>0</v>
      </c>
    </row>
    <row r="744" spans="1:12" x14ac:dyDescent="0.25">
      <c r="A744" s="84" t="s">
        <v>12350</v>
      </c>
      <c r="B744" s="84" t="s">
        <v>855</v>
      </c>
      <c r="C744" s="84">
        <v>4</v>
      </c>
      <c r="D744" s="122">
        <v>5.8991601878143453E-4</v>
      </c>
      <c r="E744" s="122">
        <v>0.23898412634313873</v>
      </c>
      <c r="F744" s="84" t="s">
        <v>15743</v>
      </c>
      <c r="G744" s="84" t="b">
        <v>0</v>
      </c>
      <c r="H744" s="84" t="b">
        <v>0</v>
      </c>
      <c r="I744" s="84" t="b">
        <v>0</v>
      </c>
      <c r="J744" s="84" t="b">
        <v>0</v>
      </c>
      <c r="K744" s="84" t="b">
        <v>0</v>
      </c>
      <c r="L744" s="84" t="b">
        <v>0</v>
      </c>
    </row>
    <row r="745" spans="1:12" x14ac:dyDescent="0.25">
      <c r="A745" s="84" t="s">
        <v>855</v>
      </c>
      <c r="B745" s="84" t="s">
        <v>14807</v>
      </c>
      <c r="C745" s="84">
        <v>4</v>
      </c>
      <c r="D745" s="122">
        <v>5.8991601878143453E-4</v>
      </c>
      <c r="E745" s="122">
        <v>2.148024277599804</v>
      </c>
      <c r="F745" s="84" t="s">
        <v>15743</v>
      </c>
      <c r="G745" s="84" t="b">
        <v>0</v>
      </c>
      <c r="H745" s="84" t="b">
        <v>0</v>
      </c>
      <c r="I745" s="84" t="b">
        <v>0</v>
      </c>
      <c r="J745" s="84" t="b">
        <v>0</v>
      </c>
      <c r="K745" s="84" t="b">
        <v>0</v>
      </c>
      <c r="L745" s="84" t="b">
        <v>0</v>
      </c>
    </row>
    <row r="746" spans="1:12" x14ac:dyDescent="0.25">
      <c r="A746" s="84" t="s">
        <v>14807</v>
      </c>
      <c r="B746" s="84" t="s">
        <v>14288</v>
      </c>
      <c r="C746" s="84">
        <v>4</v>
      </c>
      <c r="D746" s="122">
        <v>5.8991601878143453E-4</v>
      </c>
      <c r="E746" s="122">
        <v>3.0172559973307802</v>
      </c>
      <c r="F746" s="84" t="s">
        <v>15743</v>
      </c>
      <c r="G746" s="84" t="b">
        <v>0</v>
      </c>
      <c r="H746" s="84" t="b">
        <v>0</v>
      </c>
      <c r="I746" s="84" t="b">
        <v>0</v>
      </c>
      <c r="J746" s="84" t="b">
        <v>0</v>
      </c>
      <c r="K746" s="84" t="b">
        <v>0</v>
      </c>
      <c r="L746" s="84" t="b">
        <v>0</v>
      </c>
    </row>
    <row r="747" spans="1:12" x14ac:dyDescent="0.25">
      <c r="A747" s="84" t="s">
        <v>14288</v>
      </c>
      <c r="B747" s="84" t="s">
        <v>14526</v>
      </c>
      <c r="C747" s="84">
        <v>4</v>
      </c>
      <c r="D747" s="122">
        <v>5.8991601878143453E-4</v>
      </c>
      <c r="E747" s="122">
        <v>2.8411647382750993</v>
      </c>
      <c r="F747" s="84" t="s">
        <v>15743</v>
      </c>
      <c r="G747" s="84" t="b">
        <v>0</v>
      </c>
      <c r="H747" s="84" t="b">
        <v>0</v>
      </c>
      <c r="I747" s="84" t="b">
        <v>0</v>
      </c>
      <c r="J747" s="84" t="b">
        <v>0</v>
      </c>
      <c r="K747" s="84" t="b">
        <v>0</v>
      </c>
      <c r="L747" s="84" t="b">
        <v>0</v>
      </c>
    </row>
    <row r="748" spans="1:12" x14ac:dyDescent="0.25">
      <c r="A748" s="84" t="s">
        <v>14318</v>
      </c>
      <c r="B748" s="84" t="s">
        <v>14216</v>
      </c>
      <c r="C748" s="84">
        <v>4</v>
      </c>
      <c r="D748" s="122">
        <v>5.8991601878143453E-4</v>
      </c>
      <c r="E748" s="122">
        <v>2.336014759955193</v>
      </c>
      <c r="F748" s="84" t="s">
        <v>15743</v>
      </c>
      <c r="G748" s="84" t="b">
        <v>0</v>
      </c>
      <c r="H748" s="84" t="b">
        <v>0</v>
      </c>
      <c r="I748" s="84" t="b">
        <v>0</v>
      </c>
      <c r="J748" s="84" t="b">
        <v>1</v>
      </c>
      <c r="K748" s="84" t="b">
        <v>0</v>
      </c>
      <c r="L748" s="84" t="b">
        <v>0</v>
      </c>
    </row>
    <row r="749" spans="1:12" x14ac:dyDescent="0.25">
      <c r="A749" s="84" t="s">
        <v>14216</v>
      </c>
      <c r="B749" s="84" t="s">
        <v>951</v>
      </c>
      <c r="C749" s="84">
        <v>4</v>
      </c>
      <c r="D749" s="122">
        <v>5.8991601878143453E-4</v>
      </c>
      <c r="E749" s="122">
        <v>1.6480401399206377</v>
      </c>
      <c r="F749" s="84" t="s">
        <v>15743</v>
      </c>
      <c r="G749" s="84" t="b">
        <v>1</v>
      </c>
      <c r="H749" s="84" t="b">
        <v>0</v>
      </c>
      <c r="I749" s="84" t="b">
        <v>0</v>
      </c>
      <c r="J749" s="84" t="b">
        <v>0</v>
      </c>
      <c r="K749" s="84" t="b">
        <v>0</v>
      </c>
      <c r="L749" s="84" t="b">
        <v>0</v>
      </c>
    </row>
    <row r="750" spans="1:12" x14ac:dyDescent="0.25">
      <c r="A750" s="84" t="s">
        <v>12364</v>
      </c>
      <c r="B750" s="84" t="s">
        <v>14475</v>
      </c>
      <c r="C750" s="84">
        <v>4</v>
      </c>
      <c r="D750" s="122">
        <v>5.8991601878143453E-4</v>
      </c>
      <c r="E750" s="122">
        <v>2.2179154478771985</v>
      </c>
      <c r="F750" s="84" t="s">
        <v>15743</v>
      </c>
      <c r="G750" s="84" t="b">
        <v>0</v>
      </c>
      <c r="H750" s="84" t="b">
        <v>0</v>
      </c>
      <c r="I750" s="84" t="b">
        <v>0</v>
      </c>
      <c r="J750" s="84" t="b">
        <v>0</v>
      </c>
      <c r="K750" s="84" t="b">
        <v>0</v>
      </c>
      <c r="L750" s="84" t="b">
        <v>0</v>
      </c>
    </row>
    <row r="751" spans="1:12" x14ac:dyDescent="0.25">
      <c r="A751" s="84" t="s">
        <v>14475</v>
      </c>
      <c r="B751" s="84" t="s">
        <v>951</v>
      </c>
      <c r="C751" s="84">
        <v>4</v>
      </c>
      <c r="D751" s="122">
        <v>5.8991601878143453E-4</v>
      </c>
      <c r="E751" s="122">
        <v>2.3012526536959812</v>
      </c>
      <c r="F751" s="84" t="s">
        <v>15743</v>
      </c>
      <c r="G751" s="84" t="b">
        <v>0</v>
      </c>
      <c r="H751" s="84" t="b">
        <v>0</v>
      </c>
      <c r="I751" s="84" t="b">
        <v>0</v>
      </c>
      <c r="J751" s="84" t="b">
        <v>0</v>
      </c>
      <c r="K751" s="84" t="b">
        <v>0</v>
      </c>
      <c r="L751" s="84" t="b">
        <v>0</v>
      </c>
    </row>
    <row r="752" spans="1:12" x14ac:dyDescent="0.25">
      <c r="A752" s="84" t="s">
        <v>14612</v>
      </c>
      <c r="B752" s="84" t="s">
        <v>14809</v>
      </c>
      <c r="C752" s="84">
        <v>4</v>
      </c>
      <c r="D752" s="122">
        <v>5.8991601878143453E-4</v>
      </c>
      <c r="E752" s="122">
        <v>3.4943772520504428</v>
      </c>
      <c r="F752" s="84" t="s">
        <v>15743</v>
      </c>
      <c r="G752" s="84" t="b">
        <v>0</v>
      </c>
      <c r="H752" s="84" t="b">
        <v>0</v>
      </c>
      <c r="I752" s="84" t="b">
        <v>0</v>
      </c>
      <c r="J752" s="84" t="b">
        <v>0</v>
      </c>
      <c r="K752" s="84" t="b">
        <v>0</v>
      </c>
      <c r="L752" s="84" t="b">
        <v>0</v>
      </c>
    </row>
    <row r="753" spans="1:12" x14ac:dyDescent="0.25">
      <c r="A753" s="84" t="s">
        <v>14809</v>
      </c>
      <c r="B753" s="84" t="s">
        <v>731</v>
      </c>
      <c r="C753" s="84">
        <v>4</v>
      </c>
      <c r="D753" s="122">
        <v>5.8991601878143453E-4</v>
      </c>
      <c r="E753" s="122">
        <v>1.2151667394490477</v>
      </c>
      <c r="F753" s="84" t="s">
        <v>15743</v>
      </c>
      <c r="G753" s="84" t="b">
        <v>0</v>
      </c>
      <c r="H753" s="84" t="b">
        <v>0</v>
      </c>
      <c r="I753" s="84" t="b">
        <v>0</v>
      </c>
      <c r="J753" s="84" t="b">
        <v>0</v>
      </c>
      <c r="K753" s="84" t="b">
        <v>0</v>
      </c>
      <c r="L753" s="84" t="b">
        <v>0</v>
      </c>
    </row>
    <row r="754" spans="1:12" x14ac:dyDescent="0.25">
      <c r="A754" s="84" t="s">
        <v>14613</v>
      </c>
      <c r="B754" s="84" t="s">
        <v>14285</v>
      </c>
      <c r="C754" s="84">
        <v>4</v>
      </c>
      <c r="D754" s="122">
        <v>5.8991601878143453E-4</v>
      </c>
      <c r="E754" s="122">
        <v>2.920345984322724</v>
      </c>
      <c r="F754" s="84" t="s">
        <v>15743</v>
      </c>
      <c r="G754" s="84" t="b">
        <v>0</v>
      </c>
      <c r="H754" s="84" t="b">
        <v>1</v>
      </c>
      <c r="I754" s="84" t="b">
        <v>0</v>
      </c>
      <c r="J754" s="84" t="b">
        <v>1</v>
      </c>
      <c r="K754" s="84" t="b">
        <v>0</v>
      </c>
      <c r="L754" s="84" t="b">
        <v>0</v>
      </c>
    </row>
    <row r="755" spans="1:12" x14ac:dyDescent="0.25">
      <c r="A755" s="84" t="s">
        <v>14285</v>
      </c>
      <c r="B755" s="84" t="s">
        <v>14275</v>
      </c>
      <c r="C755" s="84">
        <v>4</v>
      </c>
      <c r="D755" s="122">
        <v>5.8991601878143453E-4</v>
      </c>
      <c r="E755" s="122">
        <v>2.4731879529805045</v>
      </c>
      <c r="F755" s="84" t="s">
        <v>15743</v>
      </c>
      <c r="G755" s="84" t="b">
        <v>1</v>
      </c>
      <c r="H755" s="84" t="b">
        <v>0</v>
      </c>
      <c r="I755" s="84" t="b">
        <v>0</v>
      </c>
      <c r="J755" s="84" t="b">
        <v>1</v>
      </c>
      <c r="K755" s="84" t="b">
        <v>0</v>
      </c>
      <c r="L755" s="84" t="b">
        <v>0</v>
      </c>
    </row>
    <row r="756" spans="1:12" x14ac:dyDescent="0.25">
      <c r="A756" s="84" t="s">
        <v>14275</v>
      </c>
      <c r="B756" s="84" t="s">
        <v>14810</v>
      </c>
      <c r="C756" s="84">
        <v>4</v>
      </c>
      <c r="D756" s="122">
        <v>5.8991601878143453E-4</v>
      </c>
      <c r="E756" s="122">
        <v>2.989227273730537</v>
      </c>
      <c r="F756" s="84" t="s">
        <v>15743</v>
      </c>
      <c r="G756" s="84" t="b">
        <v>1</v>
      </c>
      <c r="H756" s="84" t="b">
        <v>0</v>
      </c>
      <c r="I756" s="84" t="b">
        <v>0</v>
      </c>
      <c r="J756" s="84" t="b">
        <v>0</v>
      </c>
      <c r="K756" s="84" t="b">
        <v>1</v>
      </c>
      <c r="L756" s="84" t="b">
        <v>1</v>
      </c>
    </row>
    <row r="757" spans="1:12" x14ac:dyDescent="0.25">
      <c r="A757" s="84" t="s">
        <v>14810</v>
      </c>
      <c r="B757" s="84" t="s">
        <v>14527</v>
      </c>
      <c r="C757" s="84">
        <v>4</v>
      </c>
      <c r="D757" s="122">
        <v>5.8991601878143453E-4</v>
      </c>
      <c r="E757" s="122">
        <v>3.4151960060028181</v>
      </c>
      <c r="F757" s="84" t="s">
        <v>15743</v>
      </c>
      <c r="G757" s="84" t="b">
        <v>0</v>
      </c>
      <c r="H757" s="84" t="b">
        <v>1</v>
      </c>
      <c r="I757" s="84" t="b">
        <v>1</v>
      </c>
      <c r="J757" s="84" t="b">
        <v>0</v>
      </c>
      <c r="K757" s="84" t="b">
        <v>0</v>
      </c>
      <c r="L757" s="84" t="b">
        <v>0</v>
      </c>
    </row>
    <row r="758" spans="1:12" x14ac:dyDescent="0.25">
      <c r="A758" s="84" t="s">
        <v>14527</v>
      </c>
      <c r="B758" s="84" t="s">
        <v>14348</v>
      </c>
      <c r="C758" s="84">
        <v>4</v>
      </c>
      <c r="D758" s="122">
        <v>5.8991601878143453E-4</v>
      </c>
      <c r="E758" s="122">
        <v>2.9758633121725553</v>
      </c>
      <c r="F758" s="84" t="s">
        <v>15743</v>
      </c>
      <c r="G758" s="84" t="b">
        <v>0</v>
      </c>
      <c r="H758" s="84" t="b">
        <v>0</v>
      </c>
      <c r="I758" s="84" t="b">
        <v>0</v>
      </c>
      <c r="J758" s="84" t="b">
        <v>0</v>
      </c>
      <c r="K758" s="84" t="b">
        <v>0</v>
      </c>
      <c r="L758" s="84" t="b">
        <v>0</v>
      </c>
    </row>
    <row r="759" spans="1:12" x14ac:dyDescent="0.25">
      <c r="A759" s="84" t="s">
        <v>14348</v>
      </c>
      <c r="B759" s="84" t="s">
        <v>14811</v>
      </c>
      <c r="C759" s="84">
        <v>4</v>
      </c>
      <c r="D759" s="122">
        <v>5.8991601878143453E-4</v>
      </c>
      <c r="E759" s="122">
        <v>3.1519545712282366</v>
      </c>
      <c r="F759" s="84" t="s">
        <v>15743</v>
      </c>
      <c r="G759" s="84" t="b">
        <v>0</v>
      </c>
      <c r="H759" s="84" t="b">
        <v>0</v>
      </c>
      <c r="I759" s="84" t="b">
        <v>0</v>
      </c>
      <c r="J759" s="84" t="b">
        <v>0</v>
      </c>
      <c r="K759" s="84" t="b">
        <v>0</v>
      </c>
      <c r="L759" s="84" t="b">
        <v>0</v>
      </c>
    </row>
    <row r="760" spans="1:12" x14ac:dyDescent="0.25">
      <c r="A760" s="84" t="s">
        <v>14811</v>
      </c>
      <c r="B760" s="84" t="s">
        <v>14202</v>
      </c>
      <c r="C760" s="84">
        <v>4</v>
      </c>
      <c r="D760" s="122">
        <v>5.8991601878143453E-4</v>
      </c>
      <c r="E760" s="122">
        <v>2.5805633996667261</v>
      </c>
      <c r="F760" s="84" t="s">
        <v>15743</v>
      </c>
      <c r="G760" s="84" t="b">
        <v>0</v>
      </c>
      <c r="H760" s="84" t="b">
        <v>0</v>
      </c>
      <c r="I760" s="84" t="b">
        <v>0</v>
      </c>
      <c r="J760" s="84" t="b">
        <v>0</v>
      </c>
      <c r="K760" s="84" t="b">
        <v>0</v>
      </c>
      <c r="L760" s="84" t="b">
        <v>0</v>
      </c>
    </row>
    <row r="761" spans="1:12" x14ac:dyDescent="0.25">
      <c r="A761" s="84" t="s">
        <v>14410</v>
      </c>
      <c r="B761" s="84" t="s">
        <v>820</v>
      </c>
      <c r="C761" s="84">
        <v>4</v>
      </c>
      <c r="D761" s="122">
        <v>5.8991601878143453E-4</v>
      </c>
      <c r="E761" s="122">
        <v>3.2902572693945182</v>
      </c>
      <c r="F761" s="84" t="s">
        <v>15743</v>
      </c>
      <c r="G761" s="84" t="b">
        <v>0</v>
      </c>
      <c r="H761" s="84" t="b">
        <v>0</v>
      </c>
      <c r="I761" s="84" t="b">
        <v>0</v>
      </c>
      <c r="J761" s="84" t="b">
        <v>0</v>
      </c>
      <c r="K761" s="84" t="b">
        <v>0</v>
      </c>
      <c r="L761" s="84" t="b">
        <v>0</v>
      </c>
    </row>
    <row r="762" spans="1:12" x14ac:dyDescent="0.25">
      <c r="A762" s="84" t="s">
        <v>731</v>
      </c>
      <c r="B762" s="84" t="s">
        <v>2917</v>
      </c>
      <c r="C762" s="84">
        <v>4</v>
      </c>
      <c r="D762" s="122">
        <v>5.8991601878143453E-4</v>
      </c>
      <c r="E762" s="122">
        <v>-0.25656290840574925</v>
      </c>
      <c r="F762" s="84" t="s">
        <v>15743</v>
      </c>
      <c r="G762" s="84" t="b">
        <v>0</v>
      </c>
      <c r="H762" s="84" t="b">
        <v>0</v>
      </c>
      <c r="I762" s="84" t="b">
        <v>0</v>
      </c>
      <c r="J762" s="84" t="b">
        <v>0</v>
      </c>
      <c r="K762" s="84" t="b">
        <v>0</v>
      </c>
      <c r="L762" s="84" t="b">
        <v>0</v>
      </c>
    </row>
    <row r="763" spans="1:12" x14ac:dyDescent="0.25">
      <c r="A763" s="84" t="s">
        <v>14286</v>
      </c>
      <c r="B763" s="84" t="s">
        <v>14203</v>
      </c>
      <c r="C763" s="84">
        <v>4</v>
      </c>
      <c r="D763" s="122">
        <v>5.8991601878143453E-4</v>
      </c>
      <c r="E763" s="122">
        <v>2.0794039040796251</v>
      </c>
      <c r="F763" s="84" t="s">
        <v>15743</v>
      </c>
      <c r="G763" s="84" t="b">
        <v>0</v>
      </c>
      <c r="H763" s="84" t="b">
        <v>0</v>
      </c>
      <c r="I763" s="84" t="b">
        <v>0</v>
      </c>
      <c r="J763" s="84" t="b">
        <v>0</v>
      </c>
      <c r="K763" s="84" t="b">
        <v>0</v>
      </c>
      <c r="L763" s="84" t="b">
        <v>0</v>
      </c>
    </row>
    <row r="764" spans="1:12" x14ac:dyDescent="0.25">
      <c r="A764" s="84" t="s">
        <v>14203</v>
      </c>
      <c r="B764" s="84" t="s">
        <v>2917</v>
      </c>
      <c r="C764" s="84">
        <v>4</v>
      </c>
      <c r="D764" s="122">
        <v>5.8991601878143453E-4</v>
      </c>
      <c r="E764" s="122">
        <v>1.2508431502183808</v>
      </c>
      <c r="F764" s="84" t="s">
        <v>15743</v>
      </c>
      <c r="G764" s="84" t="b">
        <v>0</v>
      </c>
      <c r="H764" s="84" t="b">
        <v>0</v>
      </c>
      <c r="I764" s="84" t="b">
        <v>0</v>
      </c>
      <c r="J764" s="84" t="b">
        <v>0</v>
      </c>
      <c r="K764" s="84" t="b">
        <v>0</v>
      </c>
      <c r="L764" s="84" t="b">
        <v>0</v>
      </c>
    </row>
    <row r="765" spans="1:12" x14ac:dyDescent="0.25">
      <c r="A765" s="84" t="s">
        <v>2917</v>
      </c>
      <c r="B765" s="84" t="s">
        <v>14628</v>
      </c>
      <c r="C765" s="84">
        <v>4</v>
      </c>
      <c r="D765" s="122">
        <v>5.8991601878143453E-4</v>
      </c>
      <c r="E765" s="122">
        <v>1.9503092077001674</v>
      </c>
      <c r="F765" s="84" t="s">
        <v>15743</v>
      </c>
      <c r="G765" s="84" t="b">
        <v>0</v>
      </c>
      <c r="H765" s="84" t="b">
        <v>0</v>
      </c>
      <c r="I765" s="84" t="b">
        <v>0</v>
      </c>
      <c r="J765" s="84" t="b">
        <v>0</v>
      </c>
      <c r="K765" s="84" t="b">
        <v>0</v>
      </c>
      <c r="L765" s="84" t="b">
        <v>0</v>
      </c>
    </row>
    <row r="766" spans="1:12" x14ac:dyDescent="0.25">
      <c r="A766" s="84" t="s">
        <v>14628</v>
      </c>
      <c r="B766" s="84" t="s">
        <v>731</v>
      </c>
      <c r="C766" s="84">
        <v>4</v>
      </c>
      <c r="D766" s="122">
        <v>5.8991601878143453E-4</v>
      </c>
      <c r="E766" s="122">
        <v>1.2151667394490477</v>
      </c>
      <c r="F766" s="84" t="s">
        <v>15743</v>
      </c>
      <c r="G766" s="84" t="b">
        <v>0</v>
      </c>
      <c r="H766" s="84" t="b">
        <v>0</v>
      </c>
      <c r="I766" s="84" t="b">
        <v>0</v>
      </c>
      <c r="J766" s="84" t="b">
        <v>0</v>
      </c>
      <c r="K766" s="84" t="b">
        <v>0</v>
      </c>
      <c r="L766" s="84" t="b">
        <v>0</v>
      </c>
    </row>
    <row r="767" spans="1:12" x14ac:dyDescent="0.25">
      <c r="A767" s="84" t="s">
        <v>731</v>
      </c>
      <c r="B767" s="84" t="s">
        <v>14352</v>
      </c>
      <c r="C767" s="84">
        <v>4</v>
      </c>
      <c r="D767" s="122">
        <v>5.8991601878143453E-4</v>
      </c>
      <c r="E767" s="122">
        <v>0.86639726222046287</v>
      </c>
      <c r="F767" s="84" t="s">
        <v>15743</v>
      </c>
      <c r="G767" s="84" t="b">
        <v>0</v>
      </c>
      <c r="H767" s="84" t="b">
        <v>0</v>
      </c>
      <c r="I767" s="84" t="b">
        <v>0</v>
      </c>
      <c r="J767" s="84" t="b">
        <v>0</v>
      </c>
      <c r="K767" s="84" t="b">
        <v>0</v>
      </c>
      <c r="L767" s="84" t="b">
        <v>0</v>
      </c>
    </row>
    <row r="768" spans="1:12" x14ac:dyDescent="0.25">
      <c r="A768" s="84" t="s">
        <v>14352</v>
      </c>
      <c r="B768" s="84" t="s">
        <v>2685</v>
      </c>
      <c r="C768" s="84">
        <v>4</v>
      </c>
      <c r="D768" s="122">
        <v>5.8991601878143453E-4</v>
      </c>
      <c r="E768" s="122">
        <v>2.8923172607224803</v>
      </c>
      <c r="F768" s="84" t="s">
        <v>15743</v>
      </c>
      <c r="G768" s="84" t="b">
        <v>0</v>
      </c>
      <c r="H768" s="84" t="b">
        <v>0</v>
      </c>
      <c r="I768" s="84" t="b">
        <v>0</v>
      </c>
      <c r="J768" s="84" t="b">
        <v>0</v>
      </c>
      <c r="K768" s="84" t="b">
        <v>0</v>
      </c>
      <c r="L768" s="84" t="b">
        <v>0</v>
      </c>
    </row>
    <row r="769" spans="1:12" x14ac:dyDescent="0.25">
      <c r="A769" s="84" t="s">
        <v>2685</v>
      </c>
      <c r="B769" s="84" t="s">
        <v>14812</v>
      </c>
      <c r="C769" s="84">
        <v>4</v>
      </c>
      <c r="D769" s="122">
        <v>5.8991601878143453E-4</v>
      </c>
      <c r="E769" s="122">
        <v>3.2391047469471368</v>
      </c>
      <c r="F769" s="84" t="s">
        <v>15743</v>
      </c>
      <c r="G769" s="84" t="b">
        <v>0</v>
      </c>
      <c r="H769" s="84" t="b">
        <v>0</v>
      </c>
      <c r="I769" s="84" t="b">
        <v>0</v>
      </c>
      <c r="J769" s="84" t="b">
        <v>0</v>
      </c>
      <c r="K769" s="84" t="b">
        <v>0</v>
      </c>
      <c r="L769" s="84" t="b">
        <v>0</v>
      </c>
    </row>
    <row r="770" spans="1:12" x14ac:dyDescent="0.25">
      <c r="A770" s="84" t="s">
        <v>14812</v>
      </c>
      <c r="B770" s="84" t="s">
        <v>12258</v>
      </c>
      <c r="C770" s="84">
        <v>4</v>
      </c>
      <c r="D770" s="122">
        <v>5.8991601878143453E-4</v>
      </c>
      <c r="E770" s="122">
        <v>2.0172559973307806</v>
      </c>
      <c r="F770" s="84" t="s">
        <v>15743</v>
      </c>
      <c r="G770" s="84" t="b">
        <v>0</v>
      </c>
      <c r="H770" s="84" t="b">
        <v>0</v>
      </c>
      <c r="I770" s="84" t="b">
        <v>0</v>
      </c>
      <c r="J770" s="84" t="b">
        <v>0</v>
      </c>
      <c r="K770" s="84" t="b">
        <v>0</v>
      </c>
      <c r="L770" s="84" t="b">
        <v>0</v>
      </c>
    </row>
    <row r="771" spans="1:12" x14ac:dyDescent="0.25">
      <c r="A771" s="84" t="s">
        <v>12258</v>
      </c>
      <c r="B771" s="84" t="s">
        <v>14305</v>
      </c>
      <c r="C771" s="84">
        <v>4</v>
      </c>
      <c r="D771" s="122">
        <v>5.8991601878143453E-4</v>
      </c>
      <c r="E771" s="122">
        <v>1.5171110396231502</v>
      </c>
      <c r="F771" s="84" t="s">
        <v>15743</v>
      </c>
      <c r="G771" s="84" t="b">
        <v>0</v>
      </c>
      <c r="H771" s="84" t="b">
        <v>0</v>
      </c>
      <c r="I771" s="84" t="b">
        <v>0</v>
      </c>
      <c r="J771" s="84" t="b">
        <v>0</v>
      </c>
      <c r="K771" s="84" t="b">
        <v>0</v>
      </c>
      <c r="L771" s="84" t="b">
        <v>0</v>
      </c>
    </row>
    <row r="772" spans="1:12" x14ac:dyDescent="0.25">
      <c r="A772" s="84" t="s">
        <v>14305</v>
      </c>
      <c r="B772" s="84" t="s">
        <v>951</v>
      </c>
      <c r="C772" s="84">
        <v>4</v>
      </c>
      <c r="D772" s="122">
        <v>5.8991601878143453E-4</v>
      </c>
      <c r="E772" s="122">
        <v>1.9654605517727881</v>
      </c>
      <c r="F772" s="84" t="s">
        <v>15743</v>
      </c>
      <c r="G772" s="84" t="b">
        <v>0</v>
      </c>
      <c r="H772" s="84" t="b">
        <v>0</v>
      </c>
      <c r="I772" s="84" t="b">
        <v>0</v>
      </c>
      <c r="J772" s="84" t="b">
        <v>0</v>
      </c>
      <c r="K772" s="84" t="b">
        <v>0</v>
      </c>
      <c r="L772" s="84" t="b">
        <v>0</v>
      </c>
    </row>
    <row r="773" spans="1:12" x14ac:dyDescent="0.25">
      <c r="A773" s="84" t="s">
        <v>2687</v>
      </c>
      <c r="B773" s="84" t="s">
        <v>796</v>
      </c>
      <c r="C773" s="84">
        <v>4</v>
      </c>
      <c r="D773" s="122">
        <v>5.8991601878143453E-4</v>
      </c>
      <c r="E773" s="122">
        <v>1.883717088960563</v>
      </c>
      <c r="F773" s="84" t="s">
        <v>15743</v>
      </c>
      <c r="G773" s="84" t="b">
        <v>0</v>
      </c>
      <c r="H773" s="84" t="b">
        <v>0</v>
      </c>
      <c r="I773" s="84" t="b">
        <v>0</v>
      </c>
      <c r="J773" s="84" t="b">
        <v>0</v>
      </c>
      <c r="K773" s="84" t="b">
        <v>0</v>
      </c>
      <c r="L773" s="84" t="b">
        <v>0</v>
      </c>
    </row>
    <row r="774" spans="1:12" x14ac:dyDescent="0.25">
      <c r="A774" s="84" t="s">
        <v>796</v>
      </c>
      <c r="B774" s="84" t="s">
        <v>14813</v>
      </c>
      <c r="C774" s="84">
        <v>4</v>
      </c>
      <c r="D774" s="122">
        <v>5.8991601878143453E-4</v>
      </c>
      <c r="E774" s="122">
        <v>2.9628983350081879</v>
      </c>
      <c r="F774" s="84" t="s">
        <v>15743</v>
      </c>
      <c r="G774" s="84" t="b">
        <v>0</v>
      </c>
      <c r="H774" s="84" t="b">
        <v>0</v>
      </c>
      <c r="I774" s="84" t="b">
        <v>0</v>
      </c>
      <c r="J774" s="84" t="b">
        <v>0</v>
      </c>
      <c r="K774" s="84" t="b">
        <v>0</v>
      </c>
      <c r="L774" s="84" t="b">
        <v>0</v>
      </c>
    </row>
    <row r="775" spans="1:12" x14ac:dyDescent="0.25">
      <c r="A775" s="84" t="s">
        <v>14813</v>
      </c>
      <c r="B775" s="84" t="s">
        <v>14814</v>
      </c>
      <c r="C775" s="84">
        <v>4</v>
      </c>
      <c r="D775" s="122">
        <v>5.8991601878143453E-4</v>
      </c>
      <c r="E775" s="122">
        <v>3.5912872650584995</v>
      </c>
      <c r="F775" s="84" t="s">
        <v>15743</v>
      </c>
      <c r="G775" s="84" t="b">
        <v>0</v>
      </c>
      <c r="H775" s="84" t="b">
        <v>0</v>
      </c>
      <c r="I775" s="84" t="b">
        <v>0</v>
      </c>
      <c r="J775" s="84" t="b">
        <v>0</v>
      </c>
      <c r="K775" s="84" t="b">
        <v>0</v>
      </c>
      <c r="L775" s="84" t="b">
        <v>0</v>
      </c>
    </row>
    <row r="776" spans="1:12" x14ac:dyDescent="0.25">
      <c r="A776" s="84" t="s">
        <v>523</v>
      </c>
      <c r="B776" s="84" t="s">
        <v>14266</v>
      </c>
      <c r="C776" s="84">
        <v>4</v>
      </c>
      <c r="D776" s="122">
        <v>5.8991601878143453E-4</v>
      </c>
      <c r="E776" s="122">
        <v>2.3345094049578763</v>
      </c>
      <c r="F776" s="84" t="s">
        <v>15743</v>
      </c>
      <c r="G776" s="84" t="b">
        <v>0</v>
      </c>
      <c r="H776" s="84" t="b">
        <v>0</v>
      </c>
      <c r="I776" s="84" t="b">
        <v>0</v>
      </c>
      <c r="J776" s="84" t="b">
        <v>0</v>
      </c>
      <c r="K776" s="84" t="b">
        <v>0</v>
      </c>
      <c r="L776" s="84" t="b">
        <v>0</v>
      </c>
    </row>
    <row r="777" spans="1:12" x14ac:dyDescent="0.25">
      <c r="A777" s="84" t="s">
        <v>2803</v>
      </c>
      <c r="B777" s="84" t="s">
        <v>754</v>
      </c>
      <c r="C777" s="84">
        <v>4</v>
      </c>
      <c r="D777" s="122">
        <v>5.8991601878143453E-4</v>
      </c>
      <c r="E777" s="122">
        <v>0.17903677542315466</v>
      </c>
      <c r="F777" s="84" t="s">
        <v>15743</v>
      </c>
      <c r="G777" s="84" t="b">
        <v>0</v>
      </c>
      <c r="H777" s="84" t="b">
        <v>0</v>
      </c>
      <c r="I777" s="84" t="b">
        <v>0</v>
      </c>
      <c r="J777" s="84" t="b">
        <v>0</v>
      </c>
      <c r="K777" s="84" t="b">
        <v>0</v>
      </c>
      <c r="L777" s="84" t="b">
        <v>0</v>
      </c>
    </row>
    <row r="778" spans="1:12" x14ac:dyDescent="0.25">
      <c r="A778" s="84" t="s">
        <v>14208</v>
      </c>
      <c r="B778" s="84" t="s">
        <v>12266</v>
      </c>
      <c r="C778" s="84">
        <v>4</v>
      </c>
      <c r="D778" s="122">
        <v>5.8991601878143453E-4</v>
      </c>
      <c r="E778" s="122">
        <v>1.3171294157948195</v>
      </c>
      <c r="F778" s="84" t="s">
        <v>15743</v>
      </c>
      <c r="G778" s="84" t="b">
        <v>0</v>
      </c>
      <c r="H778" s="84" t="b">
        <v>0</v>
      </c>
      <c r="I778" s="84" t="b">
        <v>0</v>
      </c>
      <c r="J778" s="84" t="b">
        <v>0</v>
      </c>
      <c r="K778" s="84" t="b">
        <v>0</v>
      </c>
      <c r="L778" s="84" t="b">
        <v>0</v>
      </c>
    </row>
    <row r="779" spans="1:12" x14ac:dyDescent="0.25">
      <c r="A779" s="84" t="s">
        <v>12266</v>
      </c>
      <c r="B779" s="84" t="s">
        <v>14242</v>
      </c>
      <c r="C779" s="84">
        <v>4</v>
      </c>
      <c r="D779" s="122">
        <v>5.8991601878143453E-4</v>
      </c>
      <c r="E779" s="122">
        <v>1.5700979659885612</v>
      </c>
      <c r="F779" s="84" t="s">
        <v>15743</v>
      </c>
      <c r="G779" s="84" t="b">
        <v>0</v>
      </c>
      <c r="H779" s="84" t="b">
        <v>0</v>
      </c>
      <c r="I779" s="84" t="b">
        <v>0</v>
      </c>
      <c r="J779" s="84" t="b">
        <v>0</v>
      </c>
      <c r="K779" s="84" t="b">
        <v>0</v>
      </c>
      <c r="L779" s="84" t="b">
        <v>0</v>
      </c>
    </row>
    <row r="780" spans="1:12" x14ac:dyDescent="0.25">
      <c r="A780" s="84" t="s">
        <v>12268</v>
      </c>
      <c r="B780" s="84" t="s">
        <v>12260</v>
      </c>
      <c r="C780" s="84">
        <v>4</v>
      </c>
      <c r="D780" s="122">
        <v>5.8991601878143453E-4</v>
      </c>
      <c r="E780" s="122">
        <v>1.0176905091047981</v>
      </c>
      <c r="F780" s="84" t="s">
        <v>15743</v>
      </c>
      <c r="G780" s="84" t="b">
        <v>0</v>
      </c>
      <c r="H780" s="84" t="b">
        <v>0</v>
      </c>
      <c r="I780" s="84" t="b">
        <v>0</v>
      </c>
      <c r="J780" s="84" t="b">
        <v>0</v>
      </c>
      <c r="K780" s="84" t="b">
        <v>0</v>
      </c>
      <c r="L780" s="84" t="b">
        <v>0</v>
      </c>
    </row>
    <row r="781" spans="1:12" x14ac:dyDescent="0.25">
      <c r="A781" s="84" t="s">
        <v>12266</v>
      </c>
      <c r="B781" s="84" t="s">
        <v>2788</v>
      </c>
      <c r="C781" s="84">
        <v>4</v>
      </c>
      <c r="D781" s="122">
        <v>5.8991601878143453E-4</v>
      </c>
      <c r="E781" s="122">
        <v>0.23564421483763029</v>
      </c>
      <c r="F781" s="84" t="s">
        <v>15743</v>
      </c>
      <c r="G781" s="84" t="b">
        <v>0</v>
      </c>
      <c r="H781" s="84" t="b">
        <v>0</v>
      </c>
      <c r="I781" s="84" t="b">
        <v>0</v>
      </c>
      <c r="J781" s="84" t="b">
        <v>0</v>
      </c>
      <c r="K781" s="84" t="b">
        <v>0</v>
      </c>
      <c r="L781" s="84" t="b">
        <v>0</v>
      </c>
    </row>
    <row r="782" spans="1:12" x14ac:dyDescent="0.25">
      <c r="A782" s="84" t="s">
        <v>14393</v>
      </c>
      <c r="B782" s="84" t="s">
        <v>2679</v>
      </c>
      <c r="C782" s="84">
        <v>4</v>
      </c>
      <c r="D782" s="122">
        <v>5.8991601878143453E-4</v>
      </c>
      <c r="E782" s="122">
        <v>1.4050020912343431</v>
      </c>
      <c r="F782" s="84" t="s">
        <v>15743</v>
      </c>
      <c r="G782" s="84" t="b">
        <v>0</v>
      </c>
      <c r="H782" s="84" t="b">
        <v>0</v>
      </c>
      <c r="I782" s="84" t="b">
        <v>0</v>
      </c>
      <c r="J782" s="84" t="b">
        <v>0</v>
      </c>
      <c r="K782" s="84" t="b">
        <v>0</v>
      </c>
      <c r="L782" s="84" t="b">
        <v>0</v>
      </c>
    </row>
    <row r="783" spans="1:12" x14ac:dyDescent="0.25">
      <c r="A783" s="84" t="s">
        <v>2679</v>
      </c>
      <c r="B783" s="84" t="s">
        <v>14815</v>
      </c>
      <c r="C783" s="84">
        <v>4</v>
      </c>
      <c r="D783" s="122">
        <v>5.8991601878143453E-4</v>
      </c>
      <c r="E783" s="122">
        <v>1.7783739084156438</v>
      </c>
      <c r="F783" s="84" t="s">
        <v>15743</v>
      </c>
      <c r="G783" s="84" t="b">
        <v>0</v>
      </c>
      <c r="H783" s="84" t="b">
        <v>0</v>
      </c>
      <c r="I783" s="84" t="b">
        <v>0</v>
      </c>
      <c r="J783" s="84" t="b">
        <v>0</v>
      </c>
      <c r="K783" s="84" t="b">
        <v>0</v>
      </c>
      <c r="L783" s="84" t="b">
        <v>0</v>
      </c>
    </row>
    <row r="784" spans="1:12" x14ac:dyDescent="0.25">
      <c r="A784" s="84" t="s">
        <v>2713</v>
      </c>
      <c r="B784" s="84" t="s">
        <v>2922</v>
      </c>
      <c r="C784" s="84">
        <v>3</v>
      </c>
      <c r="D784" s="122">
        <v>4.6472627489868882E-4</v>
      </c>
      <c r="E784" s="122">
        <v>0.37847841575994362</v>
      </c>
      <c r="F784" s="84" t="s">
        <v>15743</v>
      </c>
      <c r="G784" s="84" t="b">
        <v>0</v>
      </c>
      <c r="H784" s="84" t="b">
        <v>0</v>
      </c>
      <c r="I784" s="84" t="b">
        <v>0</v>
      </c>
      <c r="J784" s="84" t="b">
        <v>0</v>
      </c>
      <c r="K784" s="84" t="b">
        <v>0</v>
      </c>
      <c r="L784" s="84" t="b">
        <v>0</v>
      </c>
    </row>
    <row r="785" spans="1:12" x14ac:dyDescent="0.25">
      <c r="A785" s="84" t="s">
        <v>14327</v>
      </c>
      <c r="B785" s="84" t="s">
        <v>731</v>
      </c>
      <c r="C785" s="84">
        <v>3</v>
      </c>
      <c r="D785" s="122">
        <v>4.6472627489868882E-4</v>
      </c>
      <c r="E785" s="122">
        <v>0.6508953090104852</v>
      </c>
      <c r="F785" s="84" t="s">
        <v>15743</v>
      </c>
      <c r="G785" s="84" t="b">
        <v>0</v>
      </c>
      <c r="H785" s="84" t="b">
        <v>0</v>
      </c>
      <c r="I785" s="84" t="b">
        <v>0</v>
      </c>
      <c r="J785" s="84" t="b">
        <v>0</v>
      </c>
      <c r="K785" s="84" t="b">
        <v>0</v>
      </c>
      <c r="L785" s="84" t="b">
        <v>0</v>
      </c>
    </row>
    <row r="786" spans="1:12" x14ac:dyDescent="0.25">
      <c r="A786" s="84" t="s">
        <v>14816</v>
      </c>
      <c r="B786" s="84" t="s">
        <v>14817</v>
      </c>
      <c r="C786" s="84">
        <v>3</v>
      </c>
      <c r="D786" s="122">
        <v>4.6472627489868882E-4</v>
      </c>
      <c r="E786" s="122">
        <v>3.716226001666799</v>
      </c>
      <c r="F786" s="84" t="s">
        <v>15743</v>
      </c>
      <c r="G786" s="84" t="b">
        <v>1</v>
      </c>
      <c r="H786" s="84" t="b">
        <v>0</v>
      </c>
      <c r="I786" s="84" t="b">
        <v>0</v>
      </c>
      <c r="J786" s="84" t="b">
        <v>0</v>
      </c>
      <c r="K786" s="84" t="b">
        <v>0</v>
      </c>
      <c r="L786" s="84" t="b">
        <v>0</v>
      </c>
    </row>
    <row r="787" spans="1:12" x14ac:dyDescent="0.25">
      <c r="A787" s="84" t="s">
        <v>14817</v>
      </c>
      <c r="B787" s="84" t="s">
        <v>14818</v>
      </c>
      <c r="C787" s="84">
        <v>3</v>
      </c>
      <c r="D787" s="122">
        <v>4.6472627489868882E-4</v>
      </c>
      <c r="E787" s="122">
        <v>3.716226001666799</v>
      </c>
      <c r="F787" s="84" t="s">
        <v>15743</v>
      </c>
      <c r="G787" s="84" t="b">
        <v>0</v>
      </c>
      <c r="H787" s="84" t="b">
        <v>0</v>
      </c>
      <c r="I787" s="84" t="b">
        <v>0</v>
      </c>
      <c r="J787" s="84" t="b">
        <v>0</v>
      </c>
      <c r="K787" s="84" t="b">
        <v>0</v>
      </c>
      <c r="L787" s="84" t="b">
        <v>0</v>
      </c>
    </row>
    <row r="788" spans="1:12" x14ac:dyDescent="0.25">
      <c r="A788" s="84" t="s">
        <v>14818</v>
      </c>
      <c r="B788" s="84" t="s">
        <v>14819</v>
      </c>
      <c r="C788" s="84">
        <v>3</v>
      </c>
      <c r="D788" s="122">
        <v>4.6472627489868882E-4</v>
      </c>
      <c r="E788" s="122">
        <v>3.716226001666799</v>
      </c>
      <c r="F788" s="84" t="s">
        <v>15743</v>
      </c>
      <c r="G788" s="84" t="b">
        <v>0</v>
      </c>
      <c r="H788" s="84" t="b">
        <v>0</v>
      </c>
      <c r="I788" s="84" t="b">
        <v>0</v>
      </c>
      <c r="J788" s="84" t="b">
        <v>0</v>
      </c>
      <c r="K788" s="84" t="b">
        <v>0</v>
      </c>
      <c r="L788" s="84" t="b">
        <v>0</v>
      </c>
    </row>
    <row r="789" spans="1:12" x14ac:dyDescent="0.25">
      <c r="A789" s="84" t="s">
        <v>14819</v>
      </c>
      <c r="B789" s="84" t="s">
        <v>14631</v>
      </c>
      <c r="C789" s="84">
        <v>3</v>
      </c>
      <c r="D789" s="122">
        <v>4.6472627489868882E-4</v>
      </c>
      <c r="E789" s="122">
        <v>3.591287265058499</v>
      </c>
      <c r="F789" s="84" t="s">
        <v>15743</v>
      </c>
      <c r="G789" s="84" t="b">
        <v>0</v>
      </c>
      <c r="H789" s="84" t="b">
        <v>0</v>
      </c>
      <c r="I789" s="84" t="b">
        <v>0</v>
      </c>
      <c r="J789" s="84" t="b">
        <v>0</v>
      </c>
      <c r="K789" s="84" t="b">
        <v>1</v>
      </c>
      <c r="L789" s="84" t="b">
        <v>0</v>
      </c>
    </row>
    <row r="790" spans="1:12" x14ac:dyDescent="0.25">
      <c r="A790" s="84" t="s">
        <v>14631</v>
      </c>
      <c r="B790" s="84" t="s">
        <v>12350</v>
      </c>
      <c r="C790" s="84">
        <v>3</v>
      </c>
      <c r="D790" s="122">
        <v>4.6472627489868882E-4</v>
      </c>
      <c r="E790" s="122">
        <v>1.6670079789966177</v>
      </c>
      <c r="F790" s="84" t="s">
        <v>15743</v>
      </c>
      <c r="G790" s="84" t="b">
        <v>0</v>
      </c>
      <c r="H790" s="84" t="b">
        <v>1</v>
      </c>
      <c r="I790" s="84" t="b">
        <v>0</v>
      </c>
      <c r="J790" s="84" t="b">
        <v>0</v>
      </c>
      <c r="K790" s="84" t="b">
        <v>0</v>
      </c>
      <c r="L790" s="84" t="b">
        <v>0</v>
      </c>
    </row>
    <row r="791" spans="1:12" x14ac:dyDescent="0.25">
      <c r="A791" s="84" t="s">
        <v>12350</v>
      </c>
      <c r="B791" s="84" t="s">
        <v>14311</v>
      </c>
      <c r="C791" s="84">
        <v>3</v>
      </c>
      <c r="D791" s="122">
        <v>4.6472627489868882E-4</v>
      </c>
      <c r="E791" s="122">
        <v>1.1488074959940509</v>
      </c>
      <c r="F791" s="84" t="s">
        <v>15743</v>
      </c>
      <c r="G791" s="84" t="b">
        <v>0</v>
      </c>
      <c r="H791" s="84" t="b">
        <v>0</v>
      </c>
      <c r="I791" s="84" t="b">
        <v>0</v>
      </c>
      <c r="J791" s="84" t="b">
        <v>0</v>
      </c>
      <c r="K791" s="84" t="b">
        <v>0</v>
      </c>
      <c r="L791" s="84" t="b">
        <v>0</v>
      </c>
    </row>
    <row r="792" spans="1:12" x14ac:dyDescent="0.25">
      <c r="A792" s="84" t="s">
        <v>14311</v>
      </c>
      <c r="B792" s="84" t="s">
        <v>14820</v>
      </c>
      <c r="C792" s="84">
        <v>3</v>
      </c>
      <c r="D792" s="122">
        <v>4.6472627489868882E-4</v>
      </c>
      <c r="E792" s="122">
        <v>3.1141660103388369</v>
      </c>
      <c r="F792" s="84" t="s">
        <v>15743</v>
      </c>
      <c r="G792" s="84" t="b">
        <v>0</v>
      </c>
      <c r="H792" s="84" t="b">
        <v>0</v>
      </c>
      <c r="I792" s="84" t="b">
        <v>0</v>
      </c>
      <c r="J792" s="84" t="b">
        <v>0</v>
      </c>
      <c r="K792" s="84" t="b">
        <v>0</v>
      </c>
      <c r="L792" s="84" t="b">
        <v>0</v>
      </c>
    </row>
    <row r="793" spans="1:12" x14ac:dyDescent="0.25">
      <c r="A793" s="84" t="s">
        <v>14820</v>
      </c>
      <c r="B793" s="84" t="s">
        <v>2788</v>
      </c>
      <c r="C793" s="84">
        <v>3</v>
      </c>
      <c r="D793" s="122">
        <v>4.6472627489868882E-4</v>
      </c>
      <c r="E793" s="122">
        <v>1.5578635095715496</v>
      </c>
      <c r="F793" s="84" t="s">
        <v>15743</v>
      </c>
      <c r="G793" s="84" t="b">
        <v>0</v>
      </c>
      <c r="H793" s="84" t="b">
        <v>0</v>
      </c>
      <c r="I793" s="84" t="b">
        <v>0</v>
      </c>
      <c r="J793" s="84" t="b">
        <v>0</v>
      </c>
      <c r="K793" s="84" t="b">
        <v>0</v>
      </c>
      <c r="L793" s="84" t="b">
        <v>0</v>
      </c>
    </row>
    <row r="794" spans="1:12" x14ac:dyDescent="0.25">
      <c r="A794" s="84" t="s">
        <v>13332</v>
      </c>
      <c r="B794" s="84" t="s">
        <v>997</v>
      </c>
      <c r="C794" s="84">
        <v>3</v>
      </c>
      <c r="D794" s="122">
        <v>4.6472627489868882E-4</v>
      </c>
      <c r="E794" s="122">
        <v>3.1933472563864616</v>
      </c>
      <c r="F794" s="84" t="s">
        <v>15743</v>
      </c>
      <c r="G794" s="84" t="b">
        <v>0</v>
      </c>
      <c r="H794" s="84" t="b">
        <v>0</v>
      </c>
      <c r="I794" s="84" t="b">
        <v>0</v>
      </c>
      <c r="J794" s="84" t="b">
        <v>0</v>
      </c>
      <c r="K794" s="84" t="b">
        <v>0</v>
      </c>
      <c r="L794" s="84" t="b">
        <v>0</v>
      </c>
    </row>
    <row r="795" spans="1:12" x14ac:dyDescent="0.25">
      <c r="A795" s="84" t="s">
        <v>740</v>
      </c>
      <c r="B795" s="84" t="s">
        <v>2687</v>
      </c>
      <c r="C795" s="84">
        <v>3</v>
      </c>
      <c r="D795" s="122">
        <v>4.6472627489868882E-4</v>
      </c>
      <c r="E795" s="122">
        <v>0.99359207913298697</v>
      </c>
      <c r="F795" s="84" t="s">
        <v>15743</v>
      </c>
      <c r="G795" s="84" t="b">
        <v>0</v>
      </c>
      <c r="H795" s="84" t="b">
        <v>0</v>
      </c>
      <c r="I795" s="84" t="b">
        <v>0</v>
      </c>
      <c r="J795" s="84" t="b">
        <v>0</v>
      </c>
      <c r="K795" s="84" t="b">
        <v>0</v>
      </c>
      <c r="L795" s="84" t="b">
        <v>0</v>
      </c>
    </row>
    <row r="796" spans="1:12" x14ac:dyDescent="0.25">
      <c r="A796" s="84" t="s">
        <v>14204</v>
      </c>
      <c r="B796" s="84" t="s">
        <v>14218</v>
      </c>
      <c r="C796" s="84">
        <v>3</v>
      </c>
      <c r="D796" s="122">
        <v>4.6472627489868882E-4</v>
      </c>
      <c r="E796" s="122">
        <v>1.6704685111061242</v>
      </c>
      <c r="F796" s="84" t="s">
        <v>15743</v>
      </c>
      <c r="G796" s="84" t="b">
        <v>0</v>
      </c>
      <c r="H796" s="84" t="b">
        <v>0</v>
      </c>
      <c r="I796" s="84" t="b">
        <v>0</v>
      </c>
      <c r="J796" s="84" t="b">
        <v>0</v>
      </c>
      <c r="K796" s="84" t="b">
        <v>0</v>
      </c>
      <c r="L796" s="84" t="b">
        <v>0</v>
      </c>
    </row>
    <row r="797" spans="1:12" x14ac:dyDescent="0.25">
      <c r="A797" s="84" t="s">
        <v>14635</v>
      </c>
      <c r="B797" s="84" t="s">
        <v>14535</v>
      </c>
      <c r="C797" s="84">
        <v>3</v>
      </c>
      <c r="D797" s="122">
        <v>4.6472627489868882E-4</v>
      </c>
      <c r="E797" s="122">
        <v>3.3694385154421429</v>
      </c>
      <c r="F797" s="84" t="s">
        <v>15743</v>
      </c>
      <c r="G797" s="84" t="b">
        <v>0</v>
      </c>
      <c r="H797" s="84" t="b">
        <v>0</v>
      </c>
      <c r="I797" s="84" t="b">
        <v>0</v>
      </c>
      <c r="J797" s="84" t="b">
        <v>0</v>
      </c>
      <c r="K797" s="84" t="b">
        <v>0</v>
      </c>
      <c r="L797" s="84" t="b">
        <v>0</v>
      </c>
    </row>
    <row r="798" spans="1:12" x14ac:dyDescent="0.25">
      <c r="A798" s="84" t="s">
        <v>14535</v>
      </c>
      <c r="B798" s="84" t="s">
        <v>14265</v>
      </c>
      <c r="C798" s="84">
        <v>3</v>
      </c>
      <c r="D798" s="122">
        <v>4.6472627489868882E-4</v>
      </c>
      <c r="E798" s="122">
        <v>2.7410495853918313</v>
      </c>
      <c r="F798" s="84" t="s">
        <v>15743</v>
      </c>
      <c r="G798" s="84" t="b">
        <v>0</v>
      </c>
      <c r="H798" s="84" t="b">
        <v>0</v>
      </c>
      <c r="I798" s="84" t="b">
        <v>0</v>
      </c>
      <c r="J798" s="84" t="b">
        <v>0</v>
      </c>
      <c r="K798" s="84" t="b">
        <v>0</v>
      </c>
      <c r="L798" s="84" t="b">
        <v>0</v>
      </c>
    </row>
    <row r="799" spans="1:12" x14ac:dyDescent="0.25">
      <c r="A799" s="84" t="s">
        <v>14265</v>
      </c>
      <c r="B799" s="84" t="s">
        <v>14822</v>
      </c>
      <c r="C799" s="84">
        <v>3</v>
      </c>
      <c r="D799" s="122">
        <v>4.6472627489868882E-4</v>
      </c>
      <c r="E799" s="122">
        <v>2.9628983350081879</v>
      </c>
      <c r="F799" s="84" t="s">
        <v>15743</v>
      </c>
      <c r="G799" s="84" t="b">
        <v>0</v>
      </c>
      <c r="H799" s="84" t="b">
        <v>0</v>
      </c>
      <c r="I799" s="84" t="b">
        <v>0</v>
      </c>
      <c r="J799" s="84" t="b">
        <v>0</v>
      </c>
      <c r="K799" s="84" t="b">
        <v>0</v>
      </c>
      <c r="L799" s="84" t="b">
        <v>0</v>
      </c>
    </row>
    <row r="800" spans="1:12" x14ac:dyDescent="0.25">
      <c r="A800" s="84" t="s">
        <v>14822</v>
      </c>
      <c r="B800" s="84" t="s">
        <v>14536</v>
      </c>
      <c r="C800" s="84">
        <v>3</v>
      </c>
      <c r="D800" s="122">
        <v>4.6472627489868882E-4</v>
      </c>
      <c r="E800" s="122">
        <v>3.4943772520504428</v>
      </c>
      <c r="F800" s="84" t="s">
        <v>15743</v>
      </c>
      <c r="G800" s="84" t="b">
        <v>0</v>
      </c>
      <c r="H800" s="84" t="b">
        <v>0</v>
      </c>
      <c r="I800" s="84" t="b">
        <v>0</v>
      </c>
      <c r="J800" s="84" t="b">
        <v>0</v>
      </c>
      <c r="K800" s="84" t="b">
        <v>0</v>
      </c>
      <c r="L800" s="84" t="b">
        <v>0</v>
      </c>
    </row>
    <row r="801" spans="1:12" x14ac:dyDescent="0.25">
      <c r="A801" s="84" t="s">
        <v>14536</v>
      </c>
      <c r="B801" s="84" t="s">
        <v>14823</v>
      </c>
      <c r="C801" s="84">
        <v>3</v>
      </c>
      <c r="D801" s="122">
        <v>4.6472627489868882E-4</v>
      </c>
      <c r="E801" s="122">
        <v>3.4943772520504428</v>
      </c>
      <c r="F801" s="84" t="s">
        <v>15743</v>
      </c>
      <c r="G801" s="84" t="b">
        <v>0</v>
      </c>
      <c r="H801" s="84" t="b">
        <v>0</v>
      </c>
      <c r="I801" s="84" t="b">
        <v>0</v>
      </c>
      <c r="J801" s="84" t="b">
        <v>0</v>
      </c>
      <c r="K801" s="84" t="b">
        <v>0</v>
      </c>
      <c r="L801" s="84" t="b">
        <v>0</v>
      </c>
    </row>
    <row r="802" spans="1:12" x14ac:dyDescent="0.25">
      <c r="A802" s="84" t="s">
        <v>14823</v>
      </c>
      <c r="B802" s="84" t="s">
        <v>731</v>
      </c>
      <c r="C802" s="84">
        <v>3</v>
      </c>
      <c r="D802" s="122">
        <v>4.6472627489868882E-4</v>
      </c>
      <c r="E802" s="122">
        <v>1.2151667394490477</v>
      </c>
      <c r="F802" s="84" t="s">
        <v>15743</v>
      </c>
      <c r="G802" s="84" t="b">
        <v>0</v>
      </c>
      <c r="H802" s="84" t="b">
        <v>0</v>
      </c>
      <c r="I802" s="84" t="b">
        <v>0</v>
      </c>
      <c r="J802" s="84" t="b">
        <v>0</v>
      </c>
      <c r="K802" s="84" t="b">
        <v>0</v>
      </c>
      <c r="L802" s="84" t="b">
        <v>0</v>
      </c>
    </row>
    <row r="803" spans="1:12" x14ac:dyDescent="0.25">
      <c r="A803" s="84" t="s">
        <v>12260</v>
      </c>
      <c r="B803" s="84" t="s">
        <v>12268</v>
      </c>
      <c r="C803" s="84">
        <v>3</v>
      </c>
      <c r="D803" s="122">
        <v>4.6472627489868882E-4</v>
      </c>
      <c r="E803" s="122">
        <v>0.8892877901688625</v>
      </c>
      <c r="F803" s="84" t="s">
        <v>15743</v>
      </c>
      <c r="G803" s="84" t="b">
        <v>0</v>
      </c>
      <c r="H803" s="84" t="b">
        <v>0</v>
      </c>
      <c r="I803" s="84" t="b">
        <v>0</v>
      </c>
      <c r="J803" s="84" t="b">
        <v>0</v>
      </c>
      <c r="K803" s="84" t="b">
        <v>0</v>
      </c>
      <c r="L803" s="84" t="b">
        <v>0</v>
      </c>
    </row>
    <row r="804" spans="1:12" x14ac:dyDescent="0.25">
      <c r="A804" s="84" t="s">
        <v>683</v>
      </c>
      <c r="B804" s="84" t="s">
        <v>12350</v>
      </c>
      <c r="C804" s="84">
        <v>3</v>
      </c>
      <c r="D804" s="122">
        <v>4.6472627489868882E-4</v>
      </c>
      <c r="E804" s="122">
        <v>0.15512461801774324</v>
      </c>
      <c r="F804" s="84" t="s">
        <v>15743</v>
      </c>
      <c r="G804" s="84" t="b">
        <v>0</v>
      </c>
      <c r="H804" s="84" t="b">
        <v>0</v>
      </c>
      <c r="I804" s="84" t="b">
        <v>0</v>
      </c>
      <c r="J804" s="84" t="b">
        <v>0</v>
      </c>
      <c r="K804" s="84" t="b">
        <v>0</v>
      </c>
      <c r="L804" s="84" t="b">
        <v>0</v>
      </c>
    </row>
    <row r="805" spans="1:12" x14ac:dyDescent="0.25">
      <c r="A805" s="84" t="s">
        <v>14215</v>
      </c>
      <c r="B805" s="84" t="s">
        <v>14312</v>
      </c>
      <c r="C805" s="84">
        <v>3</v>
      </c>
      <c r="D805" s="122">
        <v>4.6472627489868882E-4</v>
      </c>
      <c r="E805" s="122">
        <v>2.1763139170876813</v>
      </c>
      <c r="F805" s="84" t="s">
        <v>15743</v>
      </c>
      <c r="G805" s="84" t="b">
        <v>0</v>
      </c>
      <c r="H805" s="84" t="b">
        <v>0</v>
      </c>
      <c r="I805" s="84" t="b">
        <v>0</v>
      </c>
      <c r="J805" s="84" t="b">
        <v>0</v>
      </c>
      <c r="K805" s="84" t="b">
        <v>0</v>
      </c>
      <c r="L805" s="84" t="b">
        <v>0</v>
      </c>
    </row>
    <row r="806" spans="1:12" x14ac:dyDescent="0.25">
      <c r="A806" s="84" t="s">
        <v>14312</v>
      </c>
      <c r="B806" s="84" t="s">
        <v>765</v>
      </c>
      <c r="C806" s="84">
        <v>3</v>
      </c>
      <c r="D806" s="122">
        <v>4.6472627489868882E-4</v>
      </c>
      <c r="E806" s="122">
        <v>2.1599235008995121</v>
      </c>
      <c r="F806" s="84" t="s">
        <v>15743</v>
      </c>
      <c r="G806" s="84" t="b">
        <v>0</v>
      </c>
      <c r="H806" s="84" t="b">
        <v>0</v>
      </c>
      <c r="I806" s="84" t="b">
        <v>0</v>
      </c>
      <c r="J806" s="84" t="b">
        <v>0</v>
      </c>
      <c r="K806" s="84" t="b">
        <v>0</v>
      </c>
      <c r="L806" s="84" t="b">
        <v>0</v>
      </c>
    </row>
    <row r="807" spans="1:12" x14ac:dyDescent="0.25">
      <c r="A807" s="84" t="s">
        <v>14473</v>
      </c>
      <c r="B807" s="84" t="s">
        <v>2803</v>
      </c>
      <c r="C807" s="84">
        <v>3</v>
      </c>
      <c r="D807" s="122">
        <v>4.6472627489868882E-4</v>
      </c>
      <c r="E807" s="122">
        <v>1.4636426350742744</v>
      </c>
      <c r="F807" s="84" t="s">
        <v>15743</v>
      </c>
      <c r="G807" s="84" t="b">
        <v>0</v>
      </c>
      <c r="H807" s="84" t="b">
        <v>0</v>
      </c>
      <c r="I807" s="84" t="b">
        <v>0</v>
      </c>
      <c r="J807" s="84" t="b">
        <v>0</v>
      </c>
      <c r="K807" s="84" t="b">
        <v>0</v>
      </c>
      <c r="L807" s="84" t="b">
        <v>0</v>
      </c>
    </row>
    <row r="808" spans="1:12" x14ac:dyDescent="0.25">
      <c r="A808" s="84" t="s">
        <v>2803</v>
      </c>
      <c r="B808" s="84" t="s">
        <v>12352</v>
      </c>
      <c r="C808" s="84">
        <v>3</v>
      </c>
      <c r="D808" s="122">
        <v>4.6472627489868882E-4</v>
      </c>
      <c r="E808" s="122">
        <v>0.61173889035440421</v>
      </c>
      <c r="F808" s="84" t="s">
        <v>15743</v>
      </c>
      <c r="G808" s="84" t="b">
        <v>0</v>
      </c>
      <c r="H808" s="84" t="b">
        <v>0</v>
      </c>
      <c r="I808" s="84" t="b">
        <v>0</v>
      </c>
      <c r="J808" s="84" t="b">
        <v>0</v>
      </c>
      <c r="K808" s="84" t="b">
        <v>0</v>
      </c>
      <c r="L808" s="84" t="b">
        <v>0</v>
      </c>
    </row>
    <row r="809" spans="1:12" x14ac:dyDescent="0.25">
      <c r="A809" s="84" t="s">
        <v>12352</v>
      </c>
      <c r="B809" s="84" t="s">
        <v>14281</v>
      </c>
      <c r="C809" s="84">
        <v>3</v>
      </c>
      <c r="D809" s="122">
        <v>4.6472627489868882E-4</v>
      </c>
      <c r="E809" s="122">
        <v>2.0492922293310887</v>
      </c>
      <c r="F809" s="84" t="s">
        <v>15743</v>
      </c>
      <c r="G809" s="84" t="b">
        <v>0</v>
      </c>
      <c r="H809" s="84" t="b">
        <v>0</v>
      </c>
      <c r="I809" s="84" t="b">
        <v>0</v>
      </c>
      <c r="J809" s="84" t="b">
        <v>0</v>
      </c>
      <c r="K809" s="84" t="b">
        <v>0</v>
      </c>
      <c r="L809" s="84" t="b">
        <v>0</v>
      </c>
    </row>
    <row r="810" spans="1:12" x14ac:dyDescent="0.25">
      <c r="A810" s="84" t="s">
        <v>683</v>
      </c>
      <c r="B810" s="84" t="s">
        <v>12385</v>
      </c>
      <c r="C810" s="84">
        <v>3</v>
      </c>
      <c r="D810" s="122">
        <v>4.6472627489868882E-4</v>
      </c>
      <c r="E810" s="122">
        <v>1.3804338997436061</v>
      </c>
      <c r="F810" s="84" t="s">
        <v>15743</v>
      </c>
      <c r="G810" s="84" t="b">
        <v>0</v>
      </c>
      <c r="H810" s="84" t="b">
        <v>0</v>
      </c>
      <c r="I810" s="84" t="b">
        <v>0</v>
      </c>
      <c r="J810" s="84" t="b">
        <v>0</v>
      </c>
      <c r="K810" s="84" t="b">
        <v>0</v>
      </c>
      <c r="L810" s="84" t="b">
        <v>0</v>
      </c>
    </row>
    <row r="811" spans="1:12" x14ac:dyDescent="0.25">
      <c r="A811" s="84" t="s">
        <v>683</v>
      </c>
      <c r="B811" s="84" t="s">
        <v>14639</v>
      </c>
      <c r="C811" s="84">
        <v>3</v>
      </c>
      <c r="D811" s="122">
        <v>4.6472627489868882E-4</v>
      </c>
      <c r="E811" s="122">
        <v>2.0794039040796251</v>
      </c>
      <c r="F811" s="84" t="s">
        <v>15743</v>
      </c>
      <c r="G811" s="84" t="b">
        <v>0</v>
      </c>
      <c r="H811" s="84" t="b">
        <v>0</v>
      </c>
      <c r="I811" s="84" t="b">
        <v>0</v>
      </c>
      <c r="J811" s="84" t="b">
        <v>0</v>
      </c>
      <c r="K811" s="84" t="b">
        <v>0</v>
      </c>
      <c r="L811" s="84" t="b">
        <v>0</v>
      </c>
    </row>
    <row r="812" spans="1:12" x14ac:dyDescent="0.25">
      <c r="A812" s="84" t="s">
        <v>14430</v>
      </c>
      <c r="B812" s="84" t="s">
        <v>14830</v>
      </c>
      <c r="C812" s="84">
        <v>3</v>
      </c>
      <c r="D812" s="122">
        <v>4.6472627489868882E-4</v>
      </c>
      <c r="E812" s="122">
        <v>3.3482492163722046</v>
      </c>
      <c r="F812" s="84" t="s">
        <v>15743</v>
      </c>
      <c r="G812" s="84" t="b">
        <v>0</v>
      </c>
      <c r="H812" s="84" t="b">
        <v>0</v>
      </c>
      <c r="I812" s="84" t="b">
        <v>0</v>
      </c>
      <c r="J812" s="84" t="b">
        <v>0</v>
      </c>
      <c r="K812" s="84" t="b">
        <v>0</v>
      </c>
      <c r="L812" s="84" t="b">
        <v>0</v>
      </c>
    </row>
    <row r="813" spans="1:12" x14ac:dyDescent="0.25">
      <c r="A813" s="84" t="s">
        <v>14831</v>
      </c>
      <c r="B813" s="84" t="s">
        <v>14265</v>
      </c>
      <c r="C813" s="84">
        <v>3</v>
      </c>
      <c r="D813" s="122">
        <v>4.6472627489868882E-4</v>
      </c>
      <c r="E813" s="122">
        <v>2.9628983350081879</v>
      </c>
      <c r="F813" s="84" t="s">
        <v>15743</v>
      </c>
      <c r="G813" s="84" t="b">
        <v>0</v>
      </c>
      <c r="H813" s="84" t="b">
        <v>0</v>
      </c>
      <c r="I813" s="84" t="b">
        <v>0</v>
      </c>
      <c r="J813" s="84" t="b">
        <v>0</v>
      </c>
      <c r="K813" s="84" t="b">
        <v>0</v>
      </c>
      <c r="L813" s="84" t="b">
        <v>0</v>
      </c>
    </row>
    <row r="814" spans="1:12" x14ac:dyDescent="0.25">
      <c r="A814" s="84" t="s">
        <v>14542</v>
      </c>
      <c r="B814" s="84" t="s">
        <v>14832</v>
      </c>
      <c r="C814" s="84">
        <v>3</v>
      </c>
      <c r="D814" s="122">
        <v>4.6472627489868882E-4</v>
      </c>
      <c r="E814" s="122">
        <v>3.4943772520504428</v>
      </c>
      <c r="F814" s="84" t="s">
        <v>15743</v>
      </c>
      <c r="G814" s="84" t="b">
        <v>0</v>
      </c>
      <c r="H814" s="84" t="b">
        <v>0</v>
      </c>
      <c r="I814" s="84" t="b">
        <v>0</v>
      </c>
      <c r="J814" s="84" t="b">
        <v>0</v>
      </c>
      <c r="K814" s="84" t="b">
        <v>0</v>
      </c>
      <c r="L814" s="84" t="b">
        <v>0</v>
      </c>
    </row>
    <row r="815" spans="1:12" x14ac:dyDescent="0.25">
      <c r="A815" s="84" t="s">
        <v>14832</v>
      </c>
      <c r="B815" s="84" t="s">
        <v>14336</v>
      </c>
      <c r="C815" s="84">
        <v>3</v>
      </c>
      <c r="D815" s="122">
        <v>4.6472627489868882E-4</v>
      </c>
      <c r="E815" s="122">
        <v>3.1519545712282366</v>
      </c>
      <c r="F815" s="84" t="s">
        <v>15743</v>
      </c>
      <c r="G815" s="84" t="b">
        <v>0</v>
      </c>
      <c r="H815" s="84" t="b">
        <v>0</v>
      </c>
      <c r="I815" s="84" t="b">
        <v>0</v>
      </c>
      <c r="J815" s="84" t="b">
        <v>0</v>
      </c>
      <c r="K815" s="84" t="b">
        <v>0</v>
      </c>
      <c r="L815" s="84" t="b">
        <v>0</v>
      </c>
    </row>
    <row r="816" spans="1:12" x14ac:dyDescent="0.25">
      <c r="A816" s="84" t="s">
        <v>14336</v>
      </c>
      <c r="B816" s="84" t="s">
        <v>12350</v>
      </c>
      <c r="C816" s="84">
        <v>3</v>
      </c>
      <c r="D816" s="122">
        <v>4.6472627489868882E-4</v>
      </c>
      <c r="E816" s="122">
        <v>1.2276752851663548</v>
      </c>
      <c r="F816" s="84" t="s">
        <v>15743</v>
      </c>
      <c r="G816" s="84" t="b">
        <v>0</v>
      </c>
      <c r="H816" s="84" t="b">
        <v>0</v>
      </c>
      <c r="I816" s="84" t="b">
        <v>0</v>
      </c>
      <c r="J816" s="84" t="b">
        <v>0</v>
      </c>
      <c r="K816" s="84" t="b">
        <v>0</v>
      </c>
      <c r="L816" s="84" t="b">
        <v>0</v>
      </c>
    </row>
    <row r="817" spans="1:12" x14ac:dyDescent="0.25">
      <c r="A817" s="84" t="s">
        <v>12350</v>
      </c>
      <c r="B817" s="84" t="s">
        <v>14543</v>
      </c>
      <c r="C817" s="84">
        <v>3</v>
      </c>
      <c r="D817" s="122">
        <v>4.6472627489868882E-4</v>
      </c>
      <c r="E817" s="122">
        <v>1.5290187377056568</v>
      </c>
      <c r="F817" s="84" t="s">
        <v>15743</v>
      </c>
      <c r="G817" s="84" t="b">
        <v>0</v>
      </c>
      <c r="H817" s="84" t="b">
        <v>0</v>
      </c>
      <c r="I817" s="84" t="b">
        <v>0</v>
      </c>
      <c r="J817" s="84" t="b">
        <v>0</v>
      </c>
      <c r="K817" s="84" t="b">
        <v>0</v>
      </c>
      <c r="L817" s="84" t="b">
        <v>0</v>
      </c>
    </row>
    <row r="818" spans="1:12" x14ac:dyDescent="0.25">
      <c r="A818" s="84" t="s">
        <v>14543</v>
      </c>
      <c r="B818" s="84" t="s">
        <v>970</v>
      </c>
      <c r="C818" s="84">
        <v>3</v>
      </c>
      <c r="D818" s="122">
        <v>4.6472627489868882E-4</v>
      </c>
      <c r="E818" s="122">
        <v>2.5735584980980679</v>
      </c>
      <c r="F818" s="84" t="s">
        <v>15743</v>
      </c>
      <c r="G818" s="84" t="b">
        <v>0</v>
      </c>
      <c r="H818" s="84" t="b">
        <v>0</v>
      </c>
      <c r="I818" s="84" t="b">
        <v>0</v>
      </c>
      <c r="J818" s="84" t="b">
        <v>0</v>
      </c>
      <c r="K818" s="84" t="b">
        <v>0</v>
      </c>
      <c r="L818" s="84" t="b">
        <v>0</v>
      </c>
    </row>
    <row r="819" spans="1:12" x14ac:dyDescent="0.25">
      <c r="A819" s="84" t="s">
        <v>2803</v>
      </c>
      <c r="B819" s="84" t="s">
        <v>14476</v>
      </c>
      <c r="C819" s="84">
        <v>3</v>
      </c>
      <c r="D819" s="122">
        <v>4.6472627489868882E-4</v>
      </c>
      <c r="E819" s="122">
        <v>1.3898901407380477</v>
      </c>
      <c r="F819" s="84" t="s">
        <v>15743</v>
      </c>
      <c r="G819" s="84" t="b">
        <v>0</v>
      </c>
      <c r="H819" s="84" t="b">
        <v>0</v>
      </c>
      <c r="I819" s="84" t="b">
        <v>0</v>
      </c>
      <c r="J819" s="84" t="b">
        <v>0</v>
      </c>
      <c r="K819" s="84" t="b">
        <v>0</v>
      </c>
      <c r="L819" s="84" t="b">
        <v>0</v>
      </c>
    </row>
    <row r="820" spans="1:12" x14ac:dyDescent="0.25">
      <c r="A820" s="84" t="s">
        <v>12363</v>
      </c>
      <c r="B820" s="84" t="s">
        <v>14533</v>
      </c>
      <c r="C820" s="84">
        <v>3</v>
      </c>
      <c r="D820" s="122">
        <v>4.6472627489868882E-4</v>
      </c>
      <c r="E820" s="122">
        <v>2.2311358172758613</v>
      </c>
      <c r="F820" s="84" t="s">
        <v>15743</v>
      </c>
      <c r="G820" s="84" t="b">
        <v>0</v>
      </c>
      <c r="H820" s="84" t="b">
        <v>0</v>
      </c>
      <c r="I820" s="84" t="b">
        <v>0</v>
      </c>
      <c r="J820" s="84" t="b">
        <v>1</v>
      </c>
      <c r="K820" s="84" t="b">
        <v>0</v>
      </c>
      <c r="L820" s="84" t="b">
        <v>0</v>
      </c>
    </row>
    <row r="821" spans="1:12" x14ac:dyDescent="0.25">
      <c r="A821" s="84" t="s">
        <v>14533</v>
      </c>
      <c r="B821" s="84" t="s">
        <v>12350</v>
      </c>
      <c r="C821" s="84">
        <v>3</v>
      </c>
      <c r="D821" s="122">
        <v>4.6472627489868882E-4</v>
      </c>
      <c r="E821" s="122">
        <v>1.5700979659885612</v>
      </c>
      <c r="F821" s="84" t="s">
        <v>15743</v>
      </c>
      <c r="G821" s="84" t="b">
        <v>1</v>
      </c>
      <c r="H821" s="84" t="b">
        <v>0</v>
      </c>
      <c r="I821" s="84" t="b">
        <v>0</v>
      </c>
      <c r="J821" s="84" t="b">
        <v>0</v>
      </c>
      <c r="K821" s="84" t="b">
        <v>0</v>
      </c>
      <c r="L821" s="84" t="b">
        <v>0</v>
      </c>
    </row>
    <row r="822" spans="1:12" x14ac:dyDescent="0.25">
      <c r="A822" s="84" t="s">
        <v>12364</v>
      </c>
      <c r="B822" s="84" t="s">
        <v>2793</v>
      </c>
      <c r="C822" s="84">
        <v>3</v>
      </c>
      <c r="D822" s="122">
        <v>4.6472627489868882E-4</v>
      </c>
      <c r="E822" s="122">
        <v>0.76732424069658556</v>
      </c>
      <c r="F822" s="84" t="s">
        <v>15743</v>
      </c>
      <c r="G822" s="84" t="b">
        <v>0</v>
      </c>
      <c r="H822" s="84" t="b">
        <v>0</v>
      </c>
      <c r="I822" s="84" t="b">
        <v>0</v>
      </c>
      <c r="J822" s="84" t="b">
        <v>0</v>
      </c>
      <c r="K822" s="84" t="b">
        <v>0</v>
      </c>
      <c r="L822" s="84" t="b">
        <v>0</v>
      </c>
    </row>
    <row r="823" spans="1:12" x14ac:dyDescent="0.25">
      <c r="A823" s="84" t="s">
        <v>739</v>
      </c>
      <c r="B823" s="84" t="s">
        <v>14314</v>
      </c>
      <c r="C823" s="84">
        <v>3</v>
      </c>
      <c r="D823" s="122">
        <v>4.6472627489868882E-4</v>
      </c>
      <c r="E823" s="122">
        <v>3.4151960060028181</v>
      </c>
      <c r="F823" s="84" t="s">
        <v>15743</v>
      </c>
      <c r="G823" s="84" t="b">
        <v>0</v>
      </c>
      <c r="H823" s="84" t="b">
        <v>0</v>
      </c>
      <c r="I823" s="84" t="b">
        <v>0</v>
      </c>
      <c r="J823" s="84" t="b">
        <v>0</v>
      </c>
      <c r="K823" s="84" t="b">
        <v>0</v>
      </c>
      <c r="L823" s="84" t="b">
        <v>0</v>
      </c>
    </row>
    <row r="824" spans="1:12" x14ac:dyDescent="0.25">
      <c r="A824" s="84" t="s">
        <v>878</v>
      </c>
      <c r="B824" s="84" t="s">
        <v>14427</v>
      </c>
      <c r="C824" s="84">
        <v>3</v>
      </c>
      <c r="D824" s="122">
        <v>4.6472627489868882E-4</v>
      </c>
      <c r="E824" s="122">
        <v>2.9222804840999239</v>
      </c>
      <c r="F824" s="84" t="s">
        <v>15743</v>
      </c>
      <c r="G824" s="84" t="b">
        <v>0</v>
      </c>
      <c r="H824" s="84" t="b">
        <v>0</v>
      </c>
      <c r="I824" s="84" t="b">
        <v>0</v>
      </c>
      <c r="J824" s="84" t="b">
        <v>0</v>
      </c>
      <c r="K824" s="84" t="b">
        <v>0</v>
      </c>
      <c r="L824" s="84" t="b">
        <v>0</v>
      </c>
    </row>
    <row r="825" spans="1:12" x14ac:dyDescent="0.25">
      <c r="A825" s="84" t="s">
        <v>14271</v>
      </c>
      <c r="B825" s="84" t="s">
        <v>731</v>
      </c>
      <c r="C825" s="84">
        <v>3</v>
      </c>
      <c r="D825" s="122">
        <v>4.6472627489868882E-4</v>
      </c>
      <c r="E825" s="122">
        <v>0.48816801151278538</v>
      </c>
      <c r="F825" s="84" t="s">
        <v>15743</v>
      </c>
      <c r="G825" s="84" t="b">
        <v>0</v>
      </c>
      <c r="H825" s="84" t="b">
        <v>0</v>
      </c>
      <c r="I825" s="84" t="b">
        <v>0</v>
      </c>
      <c r="J825" s="84" t="b">
        <v>0</v>
      </c>
      <c r="K825" s="84" t="b">
        <v>0</v>
      </c>
      <c r="L825" s="84" t="b">
        <v>0</v>
      </c>
    </row>
    <row r="826" spans="1:12" x14ac:dyDescent="0.25">
      <c r="A826" s="84" t="s">
        <v>754</v>
      </c>
      <c r="B826" s="84" t="s">
        <v>14651</v>
      </c>
      <c r="C826" s="84">
        <v>3</v>
      </c>
      <c r="D826" s="122">
        <v>4.6472627489868882E-4</v>
      </c>
      <c r="E826" s="122">
        <v>2.0289944006020244</v>
      </c>
      <c r="F826" s="84" t="s">
        <v>15743</v>
      </c>
      <c r="G826" s="84" t="b">
        <v>0</v>
      </c>
      <c r="H826" s="84" t="b">
        <v>0</v>
      </c>
      <c r="I826" s="84" t="b">
        <v>0</v>
      </c>
      <c r="J826" s="84" t="b">
        <v>1</v>
      </c>
      <c r="K826" s="84" t="b">
        <v>0</v>
      </c>
      <c r="L826" s="84" t="b">
        <v>0</v>
      </c>
    </row>
    <row r="827" spans="1:12" x14ac:dyDescent="0.25">
      <c r="A827" s="84" t="s">
        <v>12384</v>
      </c>
      <c r="B827" s="84" t="s">
        <v>14845</v>
      </c>
      <c r="C827" s="84">
        <v>3</v>
      </c>
      <c r="D827" s="122">
        <v>4.6472627489868882E-4</v>
      </c>
      <c r="E827" s="122">
        <v>2.3804338997436059</v>
      </c>
      <c r="F827" s="84" t="s">
        <v>15743</v>
      </c>
      <c r="G827" s="84" t="b">
        <v>0</v>
      </c>
      <c r="H827" s="84" t="b">
        <v>0</v>
      </c>
      <c r="I827" s="84" t="b">
        <v>0</v>
      </c>
      <c r="J827" s="84" t="b">
        <v>0</v>
      </c>
      <c r="K827" s="84" t="b">
        <v>0</v>
      </c>
      <c r="L827" s="84" t="b">
        <v>0</v>
      </c>
    </row>
    <row r="828" spans="1:12" x14ac:dyDescent="0.25">
      <c r="A828" s="84" t="s">
        <v>14845</v>
      </c>
      <c r="B828" s="84" t="s">
        <v>14208</v>
      </c>
      <c r="C828" s="84">
        <v>3</v>
      </c>
      <c r="D828" s="122">
        <v>4.6472627489868882E-4</v>
      </c>
      <c r="E828" s="122">
        <v>2.6881972780665557</v>
      </c>
      <c r="F828" s="84" t="s">
        <v>15743</v>
      </c>
      <c r="G828" s="84" t="b">
        <v>0</v>
      </c>
      <c r="H828" s="84" t="b">
        <v>0</v>
      </c>
      <c r="I828" s="84" t="b">
        <v>0</v>
      </c>
      <c r="J828" s="84" t="b">
        <v>0</v>
      </c>
      <c r="K828" s="84" t="b">
        <v>0</v>
      </c>
      <c r="L828" s="84" t="b">
        <v>0</v>
      </c>
    </row>
    <row r="829" spans="1:12" x14ac:dyDescent="0.25">
      <c r="A829" s="84" t="s">
        <v>14208</v>
      </c>
      <c r="B829" s="84" t="s">
        <v>683</v>
      </c>
      <c r="C829" s="84">
        <v>3</v>
      </c>
      <c r="D829" s="122">
        <v>4.6472627489868882E-4</v>
      </c>
      <c r="E829" s="122">
        <v>1.1875949274973703</v>
      </c>
      <c r="F829" s="84" t="s">
        <v>15743</v>
      </c>
      <c r="G829" s="84" t="b">
        <v>0</v>
      </c>
      <c r="H829" s="84" t="b">
        <v>0</v>
      </c>
      <c r="I829" s="84" t="b">
        <v>0</v>
      </c>
      <c r="J829" s="84" t="b">
        <v>0</v>
      </c>
      <c r="K829" s="84" t="b">
        <v>0</v>
      </c>
      <c r="L829" s="84" t="b">
        <v>0</v>
      </c>
    </row>
    <row r="830" spans="1:12" x14ac:dyDescent="0.25">
      <c r="A830" s="84" t="s">
        <v>14268</v>
      </c>
      <c r="B830" s="84" t="s">
        <v>12364</v>
      </c>
      <c r="C830" s="84">
        <v>3</v>
      </c>
      <c r="D830" s="122">
        <v>4.6472627489868882E-4</v>
      </c>
      <c r="E830" s="122">
        <v>1.6476279002295962</v>
      </c>
      <c r="F830" s="84" t="s">
        <v>15743</v>
      </c>
      <c r="G830" s="84" t="b">
        <v>0</v>
      </c>
      <c r="H830" s="84" t="b">
        <v>0</v>
      </c>
      <c r="I830" s="84" t="b">
        <v>0</v>
      </c>
      <c r="J830" s="84" t="b">
        <v>0</v>
      </c>
      <c r="K830" s="84" t="b">
        <v>0</v>
      </c>
      <c r="L830" s="84" t="b">
        <v>0</v>
      </c>
    </row>
    <row r="831" spans="1:12" x14ac:dyDescent="0.25">
      <c r="A831" s="84" t="s">
        <v>12364</v>
      </c>
      <c r="B831" s="84" t="s">
        <v>14246</v>
      </c>
      <c r="C831" s="84">
        <v>3</v>
      </c>
      <c r="D831" s="122">
        <v>4.6472627489868882E-4</v>
      </c>
      <c r="E831" s="122">
        <v>1.5923743606997134</v>
      </c>
      <c r="F831" s="84" t="s">
        <v>15743</v>
      </c>
      <c r="G831" s="84" t="b">
        <v>0</v>
      </c>
      <c r="H831" s="84" t="b">
        <v>0</v>
      </c>
      <c r="I831" s="84" t="b">
        <v>0</v>
      </c>
      <c r="J831" s="84" t="b">
        <v>0</v>
      </c>
      <c r="K831" s="84" t="b">
        <v>0</v>
      </c>
      <c r="L831" s="84" t="b">
        <v>0</v>
      </c>
    </row>
    <row r="832" spans="1:12" x14ac:dyDescent="0.25">
      <c r="A832" s="84" t="s">
        <v>14246</v>
      </c>
      <c r="B832" s="84" t="s">
        <v>14377</v>
      </c>
      <c r="C832" s="84">
        <v>3</v>
      </c>
      <c r="D832" s="122">
        <v>4.6472627489868882E-4</v>
      </c>
      <c r="E832" s="122">
        <v>2.4374724007139701</v>
      </c>
      <c r="F832" s="84" t="s">
        <v>15743</v>
      </c>
      <c r="G832" s="84" t="b">
        <v>0</v>
      </c>
      <c r="H832" s="84" t="b">
        <v>0</v>
      </c>
      <c r="I832" s="84" t="b">
        <v>0</v>
      </c>
      <c r="J832" s="84" t="b">
        <v>0</v>
      </c>
      <c r="K832" s="84" t="b">
        <v>0</v>
      </c>
      <c r="L832" s="84" t="b">
        <v>0</v>
      </c>
    </row>
    <row r="833" spans="1:12" x14ac:dyDescent="0.25">
      <c r="A833" s="84" t="s">
        <v>14377</v>
      </c>
      <c r="B833" s="84" t="s">
        <v>14478</v>
      </c>
      <c r="C833" s="84">
        <v>3</v>
      </c>
      <c r="D833" s="122">
        <v>4.6472627489868882E-4</v>
      </c>
      <c r="E833" s="122">
        <v>2.989227273730537</v>
      </c>
      <c r="F833" s="84" t="s">
        <v>15743</v>
      </c>
      <c r="G833" s="84" t="b">
        <v>0</v>
      </c>
      <c r="H833" s="84" t="b">
        <v>0</v>
      </c>
      <c r="I833" s="84" t="b">
        <v>0</v>
      </c>
      <c r="J833" s="84" t="b">
        <v>0</v>
      </c>
      <c r="K833" s="84" t="b">
        <v>0</v>
      </c>
      <c r="L833" s="84" t="b">
        <v>0</v>
      </c>
    </row>
    <row r="834" spans="1:12" x14ac:dyDescent="0.25">
      <c r="A834" s="84" t="s">
        <v>14478</v>
      </c>
      <c r="B834" s="84" t="s">
        <v>731</v>
      </c>
      <c r="C834" s="84">
        <v>3</v>
      </c>
      <c r="D834" s="122">
        <v>4.6472627489868882E-4</v>
      </c>
      <c r="E834" s="122">
        <v>0.9141367437850666</v>
      </c>
      <c r="F834" s="84" t="s">
        <v>15743</v>
      </c>
      <c r="G834" s="84" t="b">
        <v>0</v>
      </c>
      <c r="H834" s="84" t="b">
        <v>0</v>
      </c>
      <c r="I834" s="84" t="b">
        <v>0</v>
      </c>
      <c r="J834" s="84" t="b">
        <v>0</v>
      </c>
      <c r="K834" s="84" t="b">
        <v>0</v>
      </c>
      <c r="L834" s="84" t="b">
        <v>0</v>
      </c>
    </row>
    <row r="835" spans="1:12" x14ac:dyDescent="0.25">
      <c r="A835" s="84" t="s">
        <v>731</v>
      </c>
      <c r="B835" s="84" t="s">
        <v>832</v>
      </c>
      <c r="C835" s="84">
        <v>3</v>
      </c>
      <c r="D835" s="122">
        <v>4.6472627489868882E-4</v>
      </c>
      <c r="E835" s="122">
        <v>1.3057299560507254</v>
      </c>
      <c r="F835" s="84" t="s">
        <v>15743</v>
      </c>
      <c r="G835" s="84" t="b">
        <v>0</v>
      </c>
      <c r="H835" s="84" t="b">
        <v>0</v>
      </c>
      <c r="I835" s="84" t="b">
        <v>0</v>
      </c>
      <c r="J835" s="84" t="b">
        <v>0</v>
      </c>
      <c r="K835" s="84" t="b">
        <v>0</v>
      </c>
      <c r="L835" s="84" t="b">
        <v>0</v>
      </c>
    </row>
    <row r="836" spans="1:12" x14ac:dyDescent="0.25">
      <c r="A836" s="84" t="s">
        <v>14854</v>
      </c>
      <c r="B836" s="84" t="s">
        <v>14304</v>
      </c>
      <c r="C836" s="84">
        <v>3</v>
      </c>
      <c r="D836" s="122">
        <v>4.6472627489868882E-4</v>
      </c>
      <c r="E836" s="122">
        <v>3.1519545712282366</v>
      </c>
      <c r="F836" s="84" t="s">
        <v>15743</v>
      </c>
      <c r="G836" s="84" t="b">
        <v>0</v>
      </c>
      <c r="H836" s="84" t="b">
        <v>0</v>
      </c>
      <c r="I836" s="84" t="b">
        <v>0</v>
      </c>
      <c r="J836" s="84" t="b">
        <v>0</v>
      </c>
      <c r="K836" s="84" t="b">
        <v>1</v>
      </c>
      <c r="L836" s="84" t="b">
        <v>0</v>
      </c>
    </row>
    <row r="837" spans="1:12" x14ac:dyDescent="0.25">
      <c r="A837" s="84" t="s">
        <v>14304</v>
      </c>
      <c r="B837" s="84" t="s">
        <v>14437</v>
      </c>
      <c r="C837" s="84">
        <v>3</v>
      </c>
      <c r="D837" s="122">
        <v>4.6472627489868882E-4</v>
      </c>
      <c r="E837" s="122">
        <v>2.7114271187850303</v>
      </c>
      <c r="F837" s="84" t="s">
        <v>15743</v>
      </c>
      <c r="G837" s="84" t="b">
        <v>0</v>
      </c>
      <c r="H837" s="84" t="b">
        <v>1</v>
      </c>
      <c r="I837" s="84" t="b">
        <v>0</v>
      </c>
      <c r="J837" s="84" t="b">
        <v>0</v>
      </c>
      <c r="K837" s="84" t="b">
        <v>0</v>
      </c>
      <c r="L837" s="84" t="b">
        <v>0</v>
      </c>
    </row>
    <row r="838" spans="1:12" x14ac:dyDescent="0.25">
      <c r="A838" s="84" t="s">
        <v>14437</v>
      </c>
      <c r="B838" s="84" t="s">
        <v>14283</v>
      </c>
      <c r="C838" s="84">
        <v>3</v>
      </c>
      <c r="D838" s="122">
        <v>4.6472627489868882E-4</v>
      </c>
      <c r="E838" s="122">
        <v>2.6492792120361859</v>
      </c>
      <c r="F838" s="84" t="s">
        <v>15743</v>
      </c>
      <c r="G838" s="84" t="b">
        <v>0</v>
      </c>
      <c r="H838" s="84" t="b">
        <v>0</v>
      </c>
      <c r="I838" s="84" t="b">
        <v>0</v>
      </c>
      <c r="J838" s="84" t="b">
        <v>0</v>
      </c>
      <c r="K838" s="84" t="b">
        <v>0</v>
      </c>
      <c r="L838" s="84" t="b">
        <v>0</v>
      </c>
    </row>
    <row r="839" spans="1:12" x14ac:dyDescent="0.25">
      <c r="A839" s="84" t="s">
        <v>14283</v>
      </c>
      <c r="B839" s="84" t="s">
        <v>14855</v>
      </c>
      <c r="C839" s="84">
        <v>3</v>
      </c>
      <c r="D839" s="122">
        <v>4.6472627489868882E-4</v>
      </c>
      <c r="E839" s="122">
        <v>3.0172559973307802</v>
      </c>
      <c r="F839" s="84" t="s">
        <v>15743</v>
      </c>
      <c r="G839" s="84" t="b">
        <v>0</v>
      </c>
      <c r="H839" s="84" t="b">
        <v>0</v>
      </c>
      <c r="I839" s="84" t="b">
        <v>0</v>
      </c>
      <c r="J839" s="84" t="b">
        <v>1</v>
      </c>
      <c r="K839" s="84" t="b">
        <v>0</v>
      </c>
      <c r="L839" s="84" t="b">
        <v>0</v>
      </c>
    </row>
    <row r="840" spans="1:12" x14ac:dyDescent="0.25">
      <c r="A840" s="84" t="s">
        <v>14855</v>
      </c>
      <c r="B840" s="84" t="s">
        <v>14437</v>
      </c>
      <c r="C840" s="84">
        <v>3</v>
      </c>
      <c r="D840" s="122">
        <v>4.6472627489868882E-4</v>
      </c>
      <c r="E840" s="122">
        <v>3.3482492163722046</v>
      </c>
      <c r="F840" s="84" t="s">
        <v>15743</v>
      </c>
      <c r="G840" s="84" t="b">
        <v>1</v>
      </c>
      <c r="H840" s="84" t="b">
        <v>0</v>
      </c>
      <c r="I840" s="84" t="b">
        <v>0</v>
      </c>
      <c r="J840" s="84" t="b">
        <v>0</v>
      </c>
      <c r="K840" s="84" t="b">
        <v>0</v>
      </c>
      <c r="L840" s="84" t="b">
        <v>0</v>
      </c>
    </row>
    <row r="841" spans="1:12" x14ac:dyDescent="0.25">
      <c r="A841" s="84" t="s">
        <v>14437</v>
      </c>
      <c r="B841" s="84" t="s">
        <v>683</v>
      </c>
      <c r="C841" s="84">
        <v>3</v>
      </c>
      <c r="D841" s="122">
        <v>4.6472627489868882E-4</v>
      </c>
      <c r="E841" s="122">
        <v>1.8476468658030196</v>
      </c>
      <c r="F841" s="84" t="s">
        <v>15743</v>
      </c>
      <c r="G841" s="84" t="b">
        <v>0</v>
      </c>
      <c r="H841" s="84" t="b">
        <v>0</v>
      </c>
      <c r="I841" s="84" t="b">
        <v>0</v>
      </c>
      <c r="J841" s="84" t="b">
        <v>0</v>
      </c>
      <c r="K841" s="84" t="b">
        <v>0</v>
      </c>
      <c r="L841" s="84" t="b">
        <v>0</v>
      </c>
    </row>
    <row r="842" spans="1:12" x14ac:dyDescent="0.25">
      <c r="A842" s="84" t="s">
        <v>14275</v>
      </c>
      <c r="B842" s="84" t="s">
        <v>2803</v>
      </c>
      <c r="C842" s="84">
        <v>3</v>
      </c>
      <c r="D842" s="122">
        <v>4.6472627489868882E-4</v>
      </c>
      <c r="E842" s="122">
        <v>0.95849265675436834</v>
      </c>
      <c r="F842" s="84" t="s">
        <v>15743</v>
      </c>
      <c r="G842" s="84" t="b">
        <v>1</v>
      </c>
      <c r="H842" s="84" t="b">
        <v>0</v>
      </c>
      <c r="I842" s="84" t="b">
        <v>0</v>
      </c>
      <c r="J842" s="84" t="b">
        <v>0</v>
      </c>
      <c r="K842" s="84" t="b">
        <v>0</v>
      </c>
      <c r="L842" s="84" t="b">
        <v>0</v>
      </c>
    </row>
    <row r="843" spans="1:12" x14ac:dyDescent="0.25">
      <c r="A843" s="84" t="s">
        <v>2803</v>
      </c>
      <c r="B843" s="84" t="s">
        <v>14859</v>
      </c>
      <c r="C843" s="84">
        <v>3</v>
      </c>
      <c r="D843" s="122">
        <v>4.6472627489868882E-4</v>
      </c>
      <c r="E843" s="122">
        <v>1.690920136402029</v>
      </c>
      <c r="F843" s="84" t="s">
        <v>15743</v>
      </c>
      <c r="G843" s="84" t="b">
        <v>0</v>
      </c>
      <c r="H843" s="84" t="b">
        <v>0</v>
      </c>
      <c r="I843" s="84" t="b">
        <v>0</v>
      </c>
      <c r="J843" s="84" t="b">
        <v>0</v>
      </c>
      <c r="K843" s="84" t="b">
        <v>0</v>
      </c>
      <c r="L843" s="84" t="b">
        <v>0</v>
      </c>
    </row>
    <row r="844" spans="1:12" x14ac:dyDescent="0.25">
      <c r="A844" s="84" t="s">
        <v>14859</v>
      </c>
      <c r="B844" s="84" t="s">
        <v>12280</v>
      </c>
      <c r="C844" s="84">
        <v>3</v>
      </c>
      <c r="D844" s="122">
        <v>4.6472627489868882E-4</v>
      </c>
      <c r="E844" s="122">
        <v>2.2110760233468931</v>
      </c>
      <c r="F844" s="84" t="s">
        <v>15743</v>
      </c>
      <c r="G844" s="84" t="b">
        <v>0</v>
      </c>
      <c r="H844" s="84" t="b">
        <v>0</v>
      </c>
      <c r="I844" s="84" t="b">
        <v>0</v>
      </c>
      <c r="J844" s="84" t="b">
        <v>0</v>
      </c>
      <c r="K844" s="84" t="b">
        <v>0</v>
      </c>
      <c r="L844" s="84" t="b">
        <v>0</v>
      </c>
    </row>
    <row r="845" spans="1:12" x14ac:dyDescent="0.25">
      <c r="A845" s="84" t="s">
        <v>12280</v>
      </c>
      <c r="B845" s="84" t="s">
        <v>981</v>
      </c>
      <c r="C845" s="84">
        <v>3</v>
      </c>
      <c r="D845" s="122">
        <v>4.6472627489868882E-4</v>
      </c>
      <c r="E845" s="122">
        <v>1.9285294333769252</v>
      </c>
      <c r="F845" s="84" t="s">
        <v>15743</v>
      </c>
      <c r="G845" s="84" t="b">
        <v>0</v>
      </c>
      <c r="H845" s="84" t="b">
        <v>0</v>
      </c>
      <c r="I845" s="84" t="b">
        <v>0</v>
      </c>
      <c r="J845" s="84" t="b">
        <v>0</v>
      </c>
      <c r="K845" s="84" t="b">
        <v>0</v>
      </c>
      <c r="L845" s="84" t="b">
        <v>0</v>
      </c>
    </row>
    <row r="846" spans="1:12" x14ac:dyDescent="0.25">
      <c r="A846" s="84" t="s">
        <v>981</v>
      </c>
      <c r="B846" s="84" t="s">
        <v>14667</v>
      </c>
      <c r="C846" s="84">
        <v>3</v>
      </c>
      <c r="D846" s="122">
        <v>4.6472627489868882E-4</v>
      </c>
      <c r="E846" s="122">
        <v>3.3694385154421429</v>
      </c>
      <c r="F846" s="84" t="s">
        <v>15743</v>
      </c>
      <c r="G846" s="84" t="b">
        <v>0</v>
      </c>
      <c r="H846" s="84" t="b">
        <v>0</v>
      </c>
      <c r="I846" s="84" t="b">
        <v>0</v>
      </c>
      <c r="J846" s="84" t="b">
        <v>0</v>
      </c>
      <c r="K846" s="84" t="b">
        <v>0</v>
      </c>
      <c r="L846" s="84" t="b">
        <v>0</v>
      </c>
    </row>
    <row r="847" spans="1:12" x14ac:dyDescent="0.25">
      <c r="A847" s="84" t="s">
        <v>14667</v>
      </c>
      <c r="B847" s="84" t="s">
        <v>14668</v>
      </c>
      <c r="C847" s="84">
        <v>3</v>
      </c>
      <c r="D847" s="122">
        <v>4.6472627489868882E-4</v>
      </c>
      <c r="E847" s="122">
        <v>3.591287265058499</v>
      </c>
      <c r="F847" s="84" t="s">
        <v>15743</v>
      </c>
      <c r="G847" s="84" t="b">
        <v>0</v>
      </c>
      <c r="H847" s="84" t="b">
        <v>0</v>
      </c>
      <c r="I847" s="84" t="b">
        <v>0</v>
      </c>
      <c r="J847" s="84" t="b">
        <v>0</v>
      </c>
      <c r="K847" s="84" t="b">
        <v>0</v>
      </c>
      <c r="L847" s="84" t="b">
        <v>0</v>
      </c>
    </row>
    <row r="848" spans="1:12" x14ac:dyDescent="0.25">
      <c r="A848" s="84" t="s">
        <v>14668</v>
      </c>
      <c r="B848" s="84" t="s">
        <v>14860</v>
      </c>
      <c r="C848" s="84">
        <v>3</v>
      </c>
      <c r="D848" s="122">
        <v>4.6472627489868882E-4</v>
      </c>
      <c r="E848" s="122">
        <v>3.591287265058499</v>
      </c>
      <c r="F848" s="84" t="s">
        <v>15743</v>
      </c>
      <c r="G848" s="84" t="b">
        <v>0</v>
      </c>
      <c r="H848" s="84" t="b">
        <v>0</v>
      </c>
      <c r="I848" s="84" t="b">
        <v>0</v>
      </c>
      <c r="J848" s="84" t="b">
        <v>0</v>
      </c>
      <c r="K848" s="84" t="b">
        <v>0</v>
      </c>
      <c r="L848" s="84" t="b">
        <v>0</v>
      </c>
    </row>
    <row r="849" spans="1:12" x14ac:dyDescent="0.25">
      <c r="A849" s="84" t="s">
        <v>14860</v>
      </c>
      <c r="B849" s="84" t="s">
        <v>14861</v>
      </c>
      <c r="C849" s="84">
        <v>3</v>
      </c>
      <c r="D849" s="122">
        <v>4.6472627489868882E-4</v>
      </c>
      <c r="E849" s="122">
        <v>3.716226001666799</v>
      </c>
      <c r="F849" s="84" t="s">
        <v>15743</v>
      </c>
      <c r="G849" s="84" t="b">
        <v>0</v>
      </c>
      <c r="H849" s="84" t="b">
        <v>0</v>
      </c>
      <c r="I849" s="84" t="b">
        <v>0</v>
      </c>
      <c r="J849" s="84" t="b">
        <v>0</v>
      </c>
      <c r="K849" s="84" t="b">
        <v>0</v>
      </c>
      <c r="L849" s="84" t="b">
        <v>0</v>
      </c>
    </row>
    <row r="850" spans="1:12" x14ac:dyDescent="0.25">
      <c r="A850" s="84" t="s">
        <v>14861</v>
      </c>
      <c r="B850" s="84" t="s">
        <v>2922</v>
      </c>
      <c r="C850" s="84">
        <v>3</v>
      </c>
      <c r="D850" s="122">
        <v>4.6472627489868882E-4</v>
      </c>
      <c r="E850" s="122">
        <v>1.820435253416355</v>
      </c>
      <c r="F850" s="84" t="s">
        <v>15743</v>
      </c>
      <c r="G850" s="84" t="b">
        <v>0</v>
      </c>
      <c r="H850" s="84" t="b">
        <v>0</v>
      </c>
      <c r="I850" s="84" t="b">
        <v>0</v>
      </c>
      <c r="J850" s="84" t="b">
        <v>0</v>
      </c>
      <c r="K850" s="84" t="b">
        <v>0</v>
      </c>
      <c r="L850" s="84" t="b">
        <v>0</v>
      </c>
    </row>
    <row r="851" spans="1:12" x14ac:dyDescent="0.25">
      <c r="A851" s="84" t="s">
        <v>2922</v>
      </c>
      <c r="B851" s="84" t="s">
        <v>2999</v>
      </c>
      <c r="C851" s="84">
        <v>3</v>
      </c>
      <c r="D851" s="122">
        <v>4.6472627489868882E-4</v>
      </c>
      <c r="E851" s="122">
        <v>0.60161501743462609</v>
      </c>
      <c r="F851" s="84" t="s">
        <v>15743</v>
      </c>
      <c r="G851" s="84" t="b">
        <v>0</v>
      </c>
      <c r="H851" s="84" t="b">
        <v>0</v>
      </c>
      <c r="I851" s="84" t="b">
        <v>0</v>
      </c>
      <c r="J851" s="84" t="b">
        <v>0</v>
      </c>
      <c r="K851" s="84" t="b">
        <v>0</v>
      </c>
      <c r="L851" s="84" t="b">
        <v>0</v>
      </c>
    </row>
    <row r="852" spans="1:12" x14ac:dyDescent="0.25">
      <c r="A852" s="84" t="s">
        <v>2999</v>
      </c>
      <c r="B852" s="84" t="s">
        <v>2803</v>
      </c>
      <c r="C852" s="84">
        <v>3</v>
      </c>
      <c r="D852" s="122">
        <v>4.6472627489868882E-4</v>
      </c>
      <c r="E852" s="122">
        <v>0.43833676980950415</v>
      </c>
      <c r="F852" s="84" t="s">
        <v>15743</v>
      </c>
      <c r="G852" s="84" t="b">
        <v>0</v>
      </c>
      <c r="H852" s="84" t="b">
        <v>0</v>
      </c>
      <c r="I852" s="84" t="b">
        <v>0</v>
      </c>
      <c r="J852" s="84" t="b">
        <v>0</v>
      </c>
      <c r="K852" s="84" t="b">
        <v>0</v>
      </c>
      <c r="L852" s="84" t="b">
        <v>0</v>
      </c>
    </row>
    <row r="853" spans="1:12" x14ac:dyDescent="0.25">
      <c r="A853" s="84" t="s">
        <v>2803</v>
      </c>
      <c r="B853" s="84" t="s">
        <v>14188</v>
      </c>
      <c r="C853" s="84">
        <v>3</v>
      </c>
      <c r="D853" s="122">
        <v>4.6472627489868882E-4</v>
      </c>
      <c r="E853" s="122">
        <v>0.12664870596346633</v>
      </c>
      <c r="F853" s="84" t="s">
        <v>15743</v>
      </c>
      <c r="G853" s="84" t="b">
        <v>0</v>
      </c>
      <c r="H853" s="84" t="b">
        <v>0</v>
      </c>
      <c r="I853" s="84" t="b">
        <v>0</v>
      </c>
      <c r="J853" s="84" t="b">
        <v>0</v>
      </c>
      <c r="K853" s="84" t="b">
        <v>0</v>
      </c>
      <c r="L853" s="84" t="b">
        <v>0</v>
      </c>
    </row>
    <row r="854" spans="1:12" x14ac:dyDescent="0.25">
      <c r="A854" s="84" t="s">
        <v>14188</v>
      </c>
      <c r="B854" s="84" t="s">
        <v>731</v>
      </c>
      <c r="C854" s="84">
        <v>3</v>
      </c>
      <c r="D854" s="122">
        <v>4.6472627489868882E-4</v>
      </c>
      <c r="E854" s="122">
        <v>-0.34910469098951491</v>
      </c>
      <c r="F854" s="84" t="s">
        <v>15743</v>
      </c>
      <c r="G854" s="84" t="b">
        <v>0</v>
      </c>
      <c r="H854" s="84" t="b">
        <v>0</v>
      </c>
      <c r="I854" s="84" t="b">
        <v>0</v>
      </c>
      <c r="J854" s="84" t="b">
        <v>0</v>
      </c>
      <c r="K854" s="84" t="b">
        <v>0</v>
      </c>
      <c r="L854" s="84" t="b">
        <v>0</v>
      </c>
    </row>
    <row r="855" spans="1:12" x14ac:dyDescent="0.25">
      <c r="A855" s="84" t="s">
        <v>740</v>
      </c>
      <c r="B855" s="84" t="s">
        <v>14264</v>
      </c>
      <c r="C855" s="84">
        <v>3</v>
      </c>
      <c r="D855" s="122">
        <v>4.6472627489868882E-4</v>
      </c>
      <c r="E855" s="122">
        <v>1.4707133338526495</v>
      </c>
      <c r="F855" s="84" t="s">
        <v>15743</v>
      </c>
      <c r="G855" s="84" t="b">
        <v>0</v>
      </c>
      <c r="H855" s="84" t="b">
        <v>0</v>
      </c>
      <c r="I855" s="84" t="b">
        <v>0</v>
      </c>
      <c r="J855" s="84" t="b">
        <v>0</v>
      </c>
      <c r="K855" s="84" t="b">
        <v>0</v>
      </c>
      <c r="L855" s="84" t="b">
        <v>0</v>
      </c>
    </row>
    <row r="856" spans="1:12" x14ac:dyDescent="0.25">
      <c r="A856" s="84" t="s">
        <v>740</v>
      </c>
      <c r="B856" s="84" t="s">
        <v>14489</v>
      </c>
      <c r="C856" s="84">
        <v>3</v>
      </c>
      <c r="D856" s="122">
        <v>4.6472627489868882E-4</v>
      </c>
      <c r="E856" s="122">
        <v>2.072773325180612</v>
      </c>
      <c r="F856" s="84" t="s">
        <v>15743</v>
      </c>
      <c r="G856" s="84" t="b">
        <v>0</v>
      </c>
      <c r="H856" s="84" t="b">
        <v>0</v>
      </c>
      <c r="I856" s="84" t="b">
        <v>0</v>
      </c>
      <c r="J856" s="84" t="b">
        <v>0</v>
      </c>
      <c r="K856" s="84" t="b">
        <v>0</v>
      </c>
      <c r="L856" s="84" t="b">
        <v>0</v>
      </c>
    </row>
    <row r="857" spans="1:12" x14ac:dyDescent="0.25">
      <c r="A857" s="84" t="s">
        <v>14380</v>
      </c>
      <c r="B857" s="84" t="s">
        <v>14863</v>
      </c>
      <c r="C857" s="84">
        <v>3</v>
      </c>
      <c r="D857" s="122">
        <v>4.6472627489868882E-4</v>
      </c>
      <c r="E857" s="122">
        <v>3.2391047469471368</v>
      </c>
      <c r="F857" s="84" t="s">
        <v>15743</v>
      </c>
      <c r="G857" s="84" t="b">
        <v>0</v>
      </c>
      <c r="H857" s="84" t="b">
        <v>0</v>
      </c>
      <c r="I857" s="84" t="b">
        <v>0</v>
      </c>
      <c r="J857" s="84" t="b">
        <v>0</v>
      </c>
      <c r="K857" s="84" t="b">
        <v>0</v>
      </c>
      <c r="L857" s="84" t="b">
        <v>0</v>
      </c>
    </row>
    <row r="858" spans="1:12" x14ac:dyDescent="0.25">
      <c r="A858" s="84" t="s">
        <v>14867</v>
      </c>
      <c r="B858" s="84" t="s">
        <v>14672</v>
      </c>
      <c r="C858" s="84">
        <v>3</v>
      </c>
      <c r="D858" s="122">
        <v>4.6472627489868882E-4</v>
      </c>
      <c r="E858" s="122">
        <v>3.591287265058499</v>
      </c>
      <c r="F858" s="84" t="s">
        <v>15743</v>
      </c>
      <c r="G858" s="84" t="b">
        <v>0</v>
      </c>
      <c r="H858" s="84" t="b">
        <v>0</v>
      </c>
      <c r="I858" s="84" t="b">
        <v>0</v>
      </c>
      <c r="J858" s="84" t="b">
        <v>0</v>
      </c>
      <c r="K858" s="84" t="b">
        <v>0</v>
      </c>
      <c r="L858" s="84" t="b">
        <v>0</v>
      </c>
    </row>
    <row r="859" spans="1:12" x14ac:dyDescent="0.25">
      <c r="A859" s="84" t="s">
        <v>14672</v>
      </c>
      <c r="B859" s="84" t="s">
        <v>874</v>
      </c>
      <c r="C859" s="84">
        <v>3</v>
      </c>
      <c r="D859" s="122">
        <v>4.6472627489868882E-4</v>
      </c>
      <c r="E859" s="122">
        <v>3.2902572693945182</v>
      </c>
      <c r="F859" s="84" t="s">
        <v>15743</v>
      </c>
      <c r="G859" s="84" t="b">
        <v>0</v>
      </c>
      <c r="H859" s="84" t="b">
        <v>0</v>
      </c>
      <c r="I859" s="84" t="b">
        <v>0</v>
      </c>
      <c r="J859" s="84" t="b">
        <v>1</v>
      </c>
      <c r="K859" s="84" t="b">
        <v>0</v>
      </c>
      <c r="L859" s="84" t="b">
        <v>0</v>
      </c>
    </row>
    <row r="860" spans="1:12" x14ac:dyDescent="0.25">
      <c r="A860" s="84" t="s">
        <v>874</v>
      </c>
      <c r="B860" s="84" t="s">
        <v>14868</v>
      </c>
      <c r="C860" s="84">
        <v>3</v>
      </c>
      <c r="D860" s="122">
        <v>4.6472627489868882E-4</v>
      </c>
      <c r="E860" s="122">
        <v>3.3482492163722046</v>
      </c>
      <c r="F860" s="84" t="s">
        <v>15743</v>
      </c>
      <c r="G860" s="84" t="b">
        <v>1</v>
      </c>
      <c r="H860" s="84" t="b">
        <v>0</v>
      </c>
      <c r="I860" s="84" t="b">
        <v>0</v>
      </c>
      <c r="J860" s="84" t="b">
        <v>0</v>
      </c>
      <c r="K860" s="84" t="b">
        <v>0</v>
      </c>
      <c r="L860" s="84" t="b">
        <v>0</v>
      </c>
    </row>
    <row r="861" spans="1:12" x14ac:dyDescent="0.25">
      <c r="A861" s="84" t="s">
        <v>14868</v>
      </c>
      <c r="B861" s="84" t="s">
        <v>14673</v>
      </c>
      <c r="C861" s="84">
        <v>3</v>
      </c>
      <c r="D861" s="122">
        <v>4.6472627489868882E-4</v>
      </c>
      <c r="E861" s="122">
        <v>3.591287265058499</v>
      </c>
      <c r="F861" s="84" t="s">
        <v>15743</v>
      </c>
      <c r="G861" s="84" t="b">
        <v>0</v>
      </c>
      <c r="H861" s="84" t="b">
        <v>0</v>
      </c>
      <c r="I861" s="84" t="b">
        <v>0</v>
      </c>
      <c r="J861" s="84" t="b">
        <v>0</v>
      </c>
      <c r="K861" s="84" t="b">
        <v>0</v>
      </c>
      <c r="L861" s="84" t="b">
        <v>0</v>
      </c>
    </row>
    <row r="862" spans="1:12" x14ac:dyDescent="0.25">
      <c r="A862" s="84" t="s">
        <v>14673</v>
      </c>
      <c r="B862" s="84" t="s">
        <v>14440</v>
      </c>
      <c r="C862" s="84">
        <v>3</v>
      </c>
      <c r="D862" s="122">
        <v>4.6472627489868882E-4</v>
      </c>
      <c r="E862" s="122">
        <v>3.2233104797639047</v>
      </c>
      <c r="F862" s="84" t="s">
        <v>15743</v>
      </c>
      <c r="G862" s="84" t="b">
        <v>0</v>
      </c>
      <c r="H862" s="84" t="b">
        <v>0</v>
      </c>
      <c r="I862" s="84" t="b">
        <v>0</v>
      </c>
      <c r="J862" s="84" t="b">
        <v>0</v>
      </c>
      <c r="K862" s="84" t="b">
        <v>0</v>
      </c>
      <c r="L862" s="84" t="b">
        <v>0</v>
      </c>
    </row>
    <row r="863" spans="1:12" x14ac:dyDescent="0.25">
      <c r="A863" s="84" t="s">
        <v>14440</v>
      </c>
      <c r="B863" s="84" t="s">
        <v>14869</v>
      </c>
      <c r="C863" s="84">
        <v>3</v>
      </c>
      <c r="D863" s="122">
        <v>4.6472627489868882E-4</v>
      </c>
      <c r="E863" s="122">
        <v>3.3482492163722046</v>
      </c>
      <c r="F863" s="84" t="s">
        <v>15743</v>
      </c>
      <c r="G863" s="84" t="b">
        <v>0</v>
      </c>
      <c r="H863" s="84" t="b">
        <v>0</v>
      </c>
      <c r="I863" s="84" t="b">
        <v>0</v>
      </c>
      <c r="J863" s="84" t="b">
        <v>1</v>
      </c>
      <c r="K863" s="84" t="b">
        <v>0</v>
      </c>
      <c r="L863" s="84" t="b">
        <v>0</v>
      </c>
    </row>
    <row r="864" spans="1:12" x14ac:dyDescent="0.25">
      <c r="A864" s="84" t="s">
        <v>14869</v>
      </c>
      <c r="B864" s="84" t="s">
        <v>14870</v>
      </c>
      <c r="C864" s="84">
        <v>3</v>
      </c>
      <c r="D864" s="122">
        <v>4.6472627489868882E-4</v>
      </c>
      <c r="E864" s="122">
        <v>3.716226001666799</v>
      </c>
      <c r="F864" s="84" t="s">
        <v>15743</v>
      </c>
      <c r="G864" s="84" t="b">
        <v>1</v>
      </c>
      <c r="H864" s="84" t="b">
        <v>0</v>
      </c>
      <c r="I864" s="84" t="b">
        <v>0</v>
      </c>
      <c r="J864" s="84" t="b">
        <v>0</v>
      </c>
      <c r="K864" s="84" t="b">
        <v>0</v>
      </c>
      <c r="L864" s="84" t="b">
        <v>0</v>
      </c>
    </row>
    <row r="865" spans="1:12" x14ac:dyDescent="0.25">
      <c r="A865" s="84" t="s">
        <v>14870</v>
      </c>
      <c r="B865" s="84" t="s">
        <v>14223</v>
      </c>
      <c r="C865" s="84">
        <v>3</v>
      </c>
      <c r="D865" s="122">
        <v>4.6472627489868882E-4</v>
      </c>
      <c r="E865" s="122">
        <v>2.8316194203688689</v>
      </c>
      <c r="F865" s="84" t="s">
        <v>15743</v>
      </c>
      <c r="G865" s="84" t="b">
        <v>0</v>
      </c>
      <c r="H865" s="84" t="b">
        <v>0</v>
      </c>
      <c r="I865" s="84" t="b">
        <v>0</v>
      </c>
      <c r="J865" s="84" t="b">
        <v>0</v>
      </c>
      <c r="K865" s="84" t="b">
        <v>0</v>
      </c>
      <c r="L865" s="84" t="b">
        <v>0</v>
      </c>
    </row>
    <row r="866" spans="1:12" x14ac:dyDescent="0.25">
      <c r="A866" s="84" t="s">
        <v>14223</v>
      </c>
      <c r="B866" s="84" t="s">
        <v>873</v>
      </c>
      <c r="C866" s="84">
        <v>3</v>
      </c>
      <c r="D866" s="122">
        <v>4.6472627489868882E-4</v>
      </c>
      <c r="E866" s="122">
        <v>2.989227273730537</v>
      </c>
      <c r="F866" s="84" t="s">
        <v>15743</v>
      </c>
      <c r="G866" s="84" t="b">
        <v>0</v>
      </c>
      <c r="H866" s="84" t="b">
        <v>0</v>
      </c>
      <c r="I866" s="84" t="b">
        <v>0</v>
      </c>
      <c r="J866" s="84" t="b">
        <v>0</v>
      </c>
      <c r="K866" s="84" t="b">
        <v>0</v>
      </c>
      <c r="L866" s="84" t="b">
        <v>0</v>
      </c>
    </row>
    <row r="867" spans="1:12" x14ac:dyDescent="0.25">
      <c r="A867" s="84" t="s">
        <v>873</v>
      </c>
      <c r="B867" s="84" t="s">
        <v>872</v>
      </c>
      <c r="C867" s="84">
        <v>3</v>
      </c>
      <c r="D867" s="122">
        <v>4.6472627489868882E-4</v>
      </c>
      <c r="E867" s="122">
        <v>3.716226001666799</v>
      </c>
      <c r="F867" s="84" t="s">
        <v>15743</v>
      </c>
      <c r="G867" s="84" t="b">
        <v>0</v>
      </c>
      <c r="H867" s="84" t="b">
        <v>0</v>
      </c>
      <c r="I867" s="84" t="b">
        <v>0</v>
      </c>
      <c r="J867" s="84" t="b">
        <v>0</v>
      </c>
      <c r="K867" s="84" t="b">
        <v>0</v>
      </c>
      <c r="L867" s="84" t="b">
        <v>0</v>
      </c>
    </row>
    <row r="868" spans="1:12" x14ac:dyDescent="0.25">
      <c r="A868" s="84" t="s">
        <v>939</v>
      </c>
      <c r="B868" s="84" t="s">
        <v>731</v>
      </c>
      <c r="C868" s="84">
        <v>3</v>
      </c>
      <c r="D868" s="122">
        <v>4.6472627489868882E-4</v>
      </c>
      <c r="E868" s="122">
        <v>0.84718995415445331</v>
      </c>
      <c r="F868" s="84" t="s">
        <v>15743</v>
      </c>
      <c r="G868" s="84" t="b">
        <v>0</v>
      </c>
      <c r="H868" s="84" t="b">
        <v>0</v>
      </c>
      <c r="I868" s="84" t="b">
        <v>0</v>
      </c>
      <c r="J868" s="84" t="b">
        <v>0</v>
      </c>
      <c r="K868" s="84" t="b">
        <v>0</v>
      </c>
      <c r="L868" s="84" t="b">
        <v>0</v>
      </c>
    </row>
    <row r="869" spans="1:12" x14ac:dyDescent="0.25">
      <c r="A869" s="84" t="s">
        <v>2965</v>
      </c>
      <c r="B869" s="84" t="s">
        <v>14873</v>
      </c>
      <c r="C869" s="84">
        <v>3</v>
      </c>
      <c r="D869" s="122">
        <v>4.6472627489868882E-4</v>
      </c>
      <c r="E869" s="122">
        <v>2.5121060190108744</v>
      </c>
      <c r="F869" s="84" t="s">
        <v>15743</v>
      </c>
      <c r="G869" s="84" t="b">
        <v>0</v>
      </c>
      <c r="H869" s="84" t="b">
        <v>0</v>
      </c>
      <c r="I869" s="84" t="b">
        <v>0</v>
      </c>
      <c r="J869" s="84" t="b">
        <v>0</v>
      </c>
      <c r="K869" s="84" t="b">
        <v>0</v>
      </c>
      <c r="L869" s="84" t="b">
        <v>0</v>
      </c>
    </row>
    <row r="870" spans="1:12" x14ac:dyDescent="0.25">
      <c r="A870" s="84" t="s">
        <v>14873</v>
      </c>
      <c r="B870" s="84" t="s">
        <v>12385</v>
      </c>
      <c r="C870" s="84">
        <v>3</v>
      </c>
      <c r="D870" s="122">
        <v>4.6472627489868882E-4</v>
      </c>
      <c r="E870" s="122">
        <v>3.0172559973307802</v>
      </c>
      <c r="F870" s="84" t="s">
        <v>15743</v>
      </c>
      <c r="G870" s="84" t="b">
        <v>0</v>
      </c>
      <c r="H870" s="84" t="b">
        <v>0</v>
      </c>
      <c r="I870" s="84" t="b">
        <v>0</v>
      </c>
      <c r="J870" s="84" t="b">
        <v>0</v>
      </c>
      <c r="K870" s="84" t="b">
        <v>0</v>
      </c>
      <c r="L870" s="84" t="b">
        <v>0</v>
      </c>
    </row>
    <row r="871" spans="1:12" x14ac:dyDescent="0.25">
      <c r="A871" s="84" t="s">
        <v>12385</v>
      </c>
      <c r="B871" s="84" t="s">
        <v>979</v>
      </c>
      <c r="C871" s="84">
        <v>3</v>
      </c>
      <c r="D871" s="122">
        <v>4.6472627489868882E-4</v>
      </c>
      <c r="E871" s="122">
        <v>2.9380747512831555</v>
      </c>
      <c r="F871" s="84" t="s">
        <v>15743</v>
      </c>
      <c r="G871" s="84" t="b">
        <v>0</v>
      </c>
      <c r="H871" s="84" t="b">
        <v>0</v>
      </c>
      <c r="I871" s="84" t="b">
        <v>0</v>
      </c>
      <c r="J871" s="84" t="b">
        <v>0</v>
      </c>
      <c r="K871" s="84" t="b">
        <v>0</v>
      </c>
      <c r="L871" s="84" t="b">
        <v>0</v>
      </c>
    </row>
    <row r="872" spans="1:12" x14ac:dyDescent="0.25">
      <c r="A872" s="84" t="s">
        <v>979</v>
      </c>
      <c r="B872" s="84" t="s">
        <v>978</v>
      </c>
      <c r="C872" s="84">
        <v>3</v>
      </c>
      <c r="D872" s="122">
        <v>4.6472627489868882E-4</v>
      </c>
      <c r="E872" s="122">
        <v>3.716226001666799</v>
      </c>
      <c r="F872" s="84" t="s">
        <v>15743</v>
      </c>
      <c r="G872" s="84" t="b">
        <v>0</v>
      </c>
      <c r="H872" s="84" t="b">
        <v>0</v>
      </c>
      <c r="I872" s="84" t="b">
        <v>0</v>
      </c>
      <c r="J872" s="84" t="b">
        <v>0</v>
      </c>
      <c r="K872" s="84" t="b">
        <v>0</v>
      </c>
      <c r="L872" s="84" t="b">
        <v>0</v>
      </c>
    </row>
    <row r="873" spans="1:12" x14ac:dyDescent="0.25">
      <c r="A873" s="84" t="s">
        <v>978</v>
      </c>
      <c r="B873" s="84" t="s">
        <v>977</v>
      </c>
      <c r="C873" s="84">
        <v>3</v>
      </c>
      <c r="D873" s="122">
        <v>4.6472627489868882E-4</v>
      </c>
      <c r="E873" s="122">
        <v>3.716226001666799</v>
      </c>
      <c r="F873" s="84" t="s">
        <v>15743</v>
      </c>
      <c r="G873" s="84" t="b">
        <v>0</v>
      </c>
      <c r="H873" s="84" t="b">
        <v>0</v>
      </c>
      <c r="I873" s="84" t="b">
        <v>0</v>
      </c>
      <c r="J873" s="84" t="b">
        <v>0</v>
      </c>
      <c r="K873" s="84" t="b">
        <v>0</v>
      </c>
      <c r="L873" s="84" t="b">
        <v>0</v>
      </c>
    </row>
    <row r="874" spans="1:12" x14ac:dyDescent="0.25">
      <c r="A874" s="84" t="s">
        <v>977</v>
      </c>
      <c r="B874" s="84" t="s">
        <v>696</v>
      </c>
      <c r="C874" s="84">
        <v>3</v>
      </c>
      <c r="D874" s="122">
        <v>4.6472627489868882E-4</v>
      </c>
      <c r="E874" s="122">
        <v>3.716226001666799</v>
      </c>
      <c r="F874" s="84" t="s">
        <v>15743</v>
      </c>
      <c r="G874" s="84" t="b">
        <v>0</v>
      </c>
      <c r="H874" s="84" t="b">
        <v>0</v>
      </c>
      <c r="I874" s="84" t="b">
        <v>0</v>
      </c>
      <c r="J874" s="84" t="b">
        <v>0</v>
      </c>
      <c r="K874" s="84" t="b">
        <v>0</v>
      </c>
      <c r="L874" s="84" t="b">
        <v>0</v>
      </c>
    </row>
    <row r="875" spans="1:12" x14ac:dyDescent="0.25">
      <c r="A875" s="84" t="s">
        <v>696</v>
      </c>
      <c r="B875" s="84" t="s">
        <v>354</v>
      </c>
      <c r="C875" s="84">
        <v>3</v>
      </c>
      <c r="D875" s="122">
        <v>4.6472627489868882E-4</v>
      </c>
      <c r="E875" s="122">
        <v>3.4943772520504428</v>
      </c>
      <c r="F875" s="84" t="s">
        <v>15743</v>
      </c>
      <c r="G875" s="84" t="b">
        <v>0</v>
      </c>
      <c r="H875" s="84" t="b">
        <v>0</v>
      </c>
      <c r="I875" s="84" t="b">
        <v>0</v>
      </c>
      <c r="J875" s="84" t="b">
        <v>0</v>
      </c>
      <c r="K875" s="84" t="b">
        <v>0</v>
      </c>
      <c r="L875" s="84" t="b">
        <v>0</v>
      </c>
    </row>
    <row r="876" spans="1:12" x14ac:dyDescent="0.25">
      <c r="A876" s="84" t="s">
        <v>694</v>
      </c>
      <c r="B876" s="84" t="s">
        <v>14568</v>
      </c>
      <c r="C876" s="84">
        <v>3</v>
      </c>
      <c r="D876" s="122">
        <v>4.6472627489868882E-4</v>
      </c>
      <c r="E876" s="122">
        <v>3.716226001666799</v>
      </c>
      <c r="F876" s="84" t="s">
        <v>15743</v>
      </c>
      <c r="G876" s="84" t="b">
        <v>0</v>
      </c>
      <c r="H876" s="84" t="b">
        <v>0</v>
      </c>
      <c r="I876" s="84" t="b">
        <v>0</v>
      </c>
      <c r="J876" s="84" t="b">
        <v>0</v>
      </c>
      <c r="K876" s="84" t="b">
        <v>0</v>
      </c>
      <c r="L876" s="84" t="b">
        <v>0</v>
      </c>
    </row>
    <row r="877" spans="1:12" x14ac:dyDescent="0.25">
      <c r="A877" s="84" t="s">
        <v>14226</v>
      </c>
      <c r="B877" s="84" t="s">
        <v>14306</v>
      </c>
      <c r="C877" s="84">
        <v>3</v>
      </c>
      <c r="D877" s="122">
        <v>4.6472627489868882E-4</v>
      </c>
      <c r="E877" s="122">
        <v>2.2110760233468931</v>
      </c>
      <c r="F877" s="84" t="s">
        <v>15743</v>
      </c>
      <c r="G877" s="84" t="b">
        <v>1</v>
      </c>
      <c r="H877" s="84" t="b">
        <v>0</v>
      </c>
      <c r="I877" s="84" t="b">
        <v>0</v>
      </c>
      <c r="J877" s="84" t="b">
        <v>0</v>
      </c>
      <c r="K877" s="84" t="b">
        <v>0</v>
      </c>
      <c r="L877" s="84" t="b">
        <v>0</v>
      </c>
    </row>
    <row r="878" spans="1:12" x14ac:dyDescent="0.25">
      <c r="A878" s="84" t="s">
        <v>14306</v>
      </c>
      <c r="B878" s="84" t="s">
        <v>876</v>
      </c>
      <c r="C878" s="84">
        <v>3</v>
      </c>
      <c r="D878" s="122">
        <v>4.6472627489868882E-4</v>
      </c>
      <c r="E878" s="122">
        <v>3.1141660103388369</v>
      </c>
      <c r="F878" s="84" t="s">
        <v>15743</v>
      </c>
      <c r="G878" s="84" t="b">
        <v>0</v>
      </c>
      <c r="H878" s="84" t="b">
        <v>0</v>
      </c>
      <c r="I878" s="84" t="b">
        <v>0</v>
      </c>
      <c r="J878" s="84" t="b">
        <v>0</v>
      </c>
      <c r="K878" s="84" t="b">
        <v>0</v>
      </c>
      <c r="L878" s="84" t="b">
        <v>0</v>
      </c>
    </row>
    <row r="879" spans="1:12" x14ac:dyDescent="0.25">
      <c r="A879" s="84" t="s">
        <v>876</v>
      </c>
      <c r="B879" s="84" t="s">
        <v>14874</v>
      </c>
      <c r="C879" s="84">
        <v>3</v>
      </c>
      <c r="D879" s="122">
        <v>4.6472627489868882E-4</v>
      </c>
      <c r="E879" s="122">
        <v>3.716226001666799</v>
      </c>
      <c r="F879" s="84" t="s">
        <v>15743</v>
      </c>
      <c r="G879" s="84" t="b">
        <v>0</v>
      </c>
      <c r="H879" s="84" t="b">
        <v>0</v>
      </c>
      <c r="I879" s="84" t="b">
        <v>0</v>
      </c>
      <c r="J879" s="84" t="b">
        <v>0</v>
      </c>
      <c r="K879" s="84" t="b">
        <v>0</v>
      </c>
      <c r="L879" s="84" t="b">
        <v>0</v>
      </c>
    </row>
    <row r="880" spans="1:12" x14ac:dyDescent="0.25">
      <c r="A880" s="84" t="s">
        <v>14874</v>
      </c>
      <c r="B880" s="84" t="s">
        <v>12350</v>
      </c>
      <c r="C880" s="84">
        <v>3</v>
      </c>
      <c r="D880" s="122">
        <v>4.6472627489868882E-4</v>
      </c>
      <c r="E880" s="122">
        <v>1.7919467156049176</v>
      </c>
      <c r="F880" s="84" t="s">
        <v>15743</v>
      </c>
      <c r="G880" s="84" t="b">
        <v>0</v>
      </c>
      <c r="H880" s="84" t="b">
        <v>0</v>
      </c>
      <c r="I880" s="84" t="b">
        <v>0</v>
      </c>
      <c r="J880" s="84" t="b">
        <v>0</v>
      </c>
      <c r="K880" s="84" t="b">
        <v>0</v>
      </c>
      <c r="L880" s="84" t="b">
        <v>0</v>
      </c>
    </row>
    <row r="881" spans="1:12" x14ac:dyDescent="0.25">
      <c r="A881" s="84" t="s">
        <v>12296</v>
      </c>
      <c r="B881" s="84" t="s">
        <v>14487</v>
      </c>
      <c r="C881" s="84">
        <v>3</v>
      </c>
      <c r="D881" s="122">
        <v>4.6472627489868882E-4</v>
      </c>
      <c r="E881" s="122">
        <v>1.7619834922274744</v>
      </c>
      <c r="F881" s="84" t="s">
        <v>15743</v>
      </c>
      <c r="G881" s="84" t="b">
        <v>0</v>
      </c>
      <c r="H881" s="84" t="b">
        <v>0</v>
      </c>
      <c r="I881" s="84" t="b">
        <v>0</v>
      </c>
      <c r="J881" s="84" t="b">
        <v>1</v>
      </c>
      <c r="K881" s="84" t="b">
        <v>0</v>
      </c>
      <c r="L881" s="84" t="b">
        <v>0</v>
      </c>
    </row>
    <row r="882" spans="1:12" x14ac:dyDescent="0.25">
      <c r="A882" s="84" t="s">
        <v>14487</v>
      </c>
      <c r="B882" s="84" t="s">
        <v>14679</v>
      </c>
      <c r="C882" s="84">
        <v>3</v>
      </c>
      <c r="D882" s="122">
        <v>4.6472627489868882E-4</v>
      </c>
      <c r="E882" s="122">
        <v>3.2902572693945182</v>
      </c>
      <c r="F882" s="84" t="s">
        <v>15743</v>
      </c>
      <c r="G882" s="84" t="b">
        <v>1</v>
      </c>
      <c r="H882" s="84" t="b">
        <v>0</v>
      </c>
      <c r="I882" s="84" t="b">
        <v>0</v>
      </c>
      <c r="J882" s="84" t="b">
        <v>0</v>
      </c>
      <c r="K882" s="84" t="b">
        <v>0</v>
      </c>
      <c r="L882" s="84" t="b">
        <v>0</v>
      </c>
    </row>
    <row r="883" spans="1:12" x14ac:dyDescent="0.25">
      <c r="A883" s="84" t="s">
        <v>14679</v>
      </c>
      <c r="B883" s="84" t="s">
        <v>14320</v>
      </c>
      <c r="C883" s="84">
        <v>3</v>
      </c>
      <c r="D883" s="122">
        <v>4.6472627489868882E-4</v>
      </c>
      <c r="E883" s="122">
        <v>3.0270158346199367</v>
      </c>
      <c r="F883" s="84" t="s">
        <v>15743</v>
      </c>
      <c r="G883" s="84" t="b">
        <v>0</v>
      </c>
      <c r="H883" s="84" t="b">
        <v>0</v>
      </c>
      <c r="I883" s="84" t="b">
        <v>0</v>
      </c>
      <c r="J883" s="84" t="b">
        <v>0</v>
      </c>
      <c r="K883" s="84" t="b">
        <v>0</v>
      </c>
      <c r="L883" s="84" t="b">
        <v>0</v>
      </c>
    </row>
    <row r="884" spans="1:12" x14ac:dyDescent="0.25">
      <c r="A884" s="84" t="s">
        <v>12266</v>
      </c>
      <c r="B884" s="84" t="s">
        <v>2803</v>
      </c>
      <c r="C884" s="84">
        <v>3</v>
      </c>
      <c r="D884" s="122">
        <v>4.6472627489868882E-4</v>
      </c>
      <c r="E884" s="122">
        <v>0.23833335334841158</v>
      </c>
      <c r="F884" s="84" t="s">
        <v>15743</v>
      </c>
      <c r="G884" s="84" t="b">
        <v>0</v>
      </c>
      <c r="H884" s="84" t="b">
        <v>0</v>
      </c>
      <c r="I884" s="84" t="b">
        <v>0</v>
      </c>
      <c r="J884" s="84" t="b">
        <v>0</v>
      </c>
      <c r="K884" s="84" t="b">
        <v>0</v>
      </c>
      <c r="L884" s="84" t="b">
        <v>0</v>
      </c>
    </row>
    <row r="885" spans="1:12" x14ac:dyDescent="0.25">
      <c r="A885" s="84" t="s">
        <v>754</v>
      </c>
      <c r="B885" s="84" t="s">
        <v>14220</v>
      </c>
      <c r="C885" s="84">
        <v>3</v>
      </c>
      <c r="D885" s="122">
        <v>4.6472627489868882E-4</v>
      </c>
      <c r="E885" s="122">
        <v>1.1636929744994808</v>
      </c>
      <c r="F885" s="84" t="s">
        <v>15743</v>
      </c>
      <c r="G885" s="84" t="b">
        <v>0</v>
      </c>
      <c r="H885" s="84" t="b">
        <v>0</v>
      </c>
      <c r="I885" s="84" t="b">
        <v>0</v>
      </c>
      <c r="J885" s="84" t="b">
        <v>0</v>
      </c>
      <c r="K885" s="84" t="b">
        <v>0</v>
      </c>
      <c r="L885" s="84" t="b">
        <v>0</v>
      </c>
    </row>
    <row r="886" spans="1:12" x14ac:dyDescent="0.25">
      <c r="A886" s="84" t="s">
        <v>683</v>
      </c>
      <c r="B886" s="84" t="s">
        <v>14226</v>
      </c>
      <c r="C886" s="84">
        <v>3</v>
      </c>
      <c r="D886" s="122">
        <v>4.6472627489868882E-4</v>
      </c>
      <c r="E886" s="122">
        <v>1.3524051761433626</v>
      </c>
      <c r="F886" s="84" t="s">
        <v>15743</v>
      </c>
      <c r="G886" s="84" t="b">
        <v>0</v>
      </c>
      <c r="H886" s="84" t="b">
        <v>0</v>
      </c>
      <c r="I886" s="84" t="b">
        <v>0</v>
      </c>
      <c r="J886" s="84" t="b">
        <v>1</v>
      </c>
      <c r="K886" s="84" t="b">
        <v>0</v>
      </c>
      <c r="L886" s="84" t="b">
        <v>0</v>
      </c>
    </row>
    <row r="887" spans="1:12" x14ac:dyDescent="0.25">
      <c r="A887" s="84" t="s">
        <v>14875</v>
      </c>
      <c r="B887" s="84" t="s">
        <v>2803</v>
      </c>
      <c r="C887" s="84">
        <v>3</v>
      </c>
      <c r="D887" s="122">
        <v>4.6472627489868882E-4</v>
      </c>
      <c r="E887" s="122">
        <v>1.6854913846906308</v>
      </c>
      <c r="F887" s="84" t="s">
        <v>15743</v>
      </c>
      <c r="G887" s="84" t="b">
        <v>0</v>
      </c>
      <c r="H887" s="84" t="b">
        <v>0</v>
      </c>
      <c r="I887" s="84" t="b">
        <v>0</v>
      </c>
      <c r="J887" s="84" t="b">
        <v>0</v>
      </c>
      <c r="K887" s="84" t="b">
        <v>0</v>
      </c>
      <c r="L887" s="84" t="b">
        <v>0</v>
      </c>
    </row>
    <row r="888" spans="1:12" x14ac:dyDescent="0.25">
      <c r="A888" s="84" t="s">
        <v>2803</v>
      </c>
      <c r="B888" s="84" t="s">
        <v>14214</v>
      </c>
      <c r="C888" s="84">
        <v>3</v>
      </c>
      <c r="D888" s="122">
        <v>4.6472627489868882E-4</v>
      </c>
      <c r="E888" s="122">
        <v>0.78783014941008545</v>
      </c>
      <c r="F888" s="84" t="s">
        <v>15743</v>
      </c>
      <c r="G888" s="84" t="b">
        <v>0</v>
      </c>
      <c r="H888" s="84" t="b">
        <v>0</v>
      </c>
      <c r="I888" s="84" t="b">
        <v>0</v>
      </c>
      <c r="J888" s="84" t="b">
        <v>0</v>
      </c>
      <c r="K888" s="84" t="b">
        <v>0</v>
      </c>
      <c r="L888" s="84" t="b">
        <v>0</v>
      </c>
    </row>
    <row r="889" spans="1:12" x14ac:dyDescent="0.25">
      <c r="A889" s="84" t="s">
        <v>2788</v>
      </c>
      <c r="B889" s="84" t="s">
        <v>972</v>
      </c>
      <c r="C889" s="84">
        <v>3</v>
      </c>
      <c r="D889" s="122">
        <v>4.6472627489868882E-4</v>
      </c>
      <c r="E889" s="122">
        <v>1.5816239483791199</v>
      </c>
      <c r="F889" s="84" t="s">
        <v>15743</v>
      </c>
      <c r="G889" s="84" t="b">
        <v>0</v>
      </c>
      <c r="H889" s="84" t="b">
        <v>0</v>
      </c>
      <c r="I889" s="84" t="b">
        <v>0</v>
      </c>
      <c r="J889" s="84" t="b">
        <v>0</v>
      </c>
      <c r="K889" s="84" t="b">
        <v>0</v>
      </c>
      <c r="L889" s="84" t="b">
        <v>0</v>
      </c>
    </row>
    <row r="890" spans="1:12" x14ac:dyDescent="0.25">
      <c r="A890" s="84" t="s">
        <v>972</v>
      </c>
      <c r="B890" s="84" t="s">
        <v>855</v>
      </c>
      <c r="C890" s="84">
        <v>3</v>
      </c>
      <c r="D890" s="122">
        <v>4.6472627489868882E-4</v>
      </c>
      <c r="E890" s="122">
        <v>2.0794039040796251</v>
      </c>
      <c r="F890" s="84" t="s">
        <v>15743</v>
      </c>
      <c r="G890" s="84" t="b">
        <v>0</v>
      </c>
      <c r="H890" s="84" t="b">
        <v>0</v>
      </c>
      <c r="I890" s="84" t="b">
        <v>0</v>
      </c>
      <c r="J890" s="84" t="b">
        <v>0</v>
      </c>
      <c r="K890" s="84" t="b">
        <v>0</v>
      </c>
      <c r="L890" s="84" t="b">
        <v>0</v>
      </c>
    </row>
    <row r="891" spans="1:12" x14ac:dyDescent="0.25">
      <c r="A891" s="84" t="s">
        <v>754</v>
      </c>
      <c r="B891" s="84" t="s">
        <v>970</v>
      </c>
      <c r="C891" s="84">
        <v>3</v>
      </c>
      <c r="D891" s="122">
        <v>4.6472627489868882E-4</v>
      </c>
      <c r="E891" s="122">
        <v>1.1081756466496493</v>
      </c>
      <c r="F891" s="84" t="s">
        <v>15743</v>
      </c>
      <c r="G891" s="84" t="b">
        <v>0</v>
      </c>
      <c r="H891" s="84" t="b">
        <v>0</v>
      </c>
      <c r="I891" s="84" t="b">
        <v>0</v>
      </c>
      <c r="J891" s="84" t="b">
        <v>0</v>
      </c>
      <c r="K891" s="84" t="b">
        <v>0</v>
      </c>
      <c r="L891" s="84" t="b">
        <v>0</v>
      </c>
    </row>
    <row r="892" spans="1:12" x14ac:dyDescent="0.25">
      <c r="A892" s="84" t="s">
        <v>970</v>
      </c>
      <c r="B892" s="84" t="s">
        <v>12258</v>
      </c>
      <c r="C892" s="84">
        <v>3</v>
      </c>
      <c r="D892" s="122">
        <v>4.6472627489868882E-4</v>
      </c>
      <c r="E892" s="122">
        <v>1.0964372433784053</v>
      </c>
      <c r="F892" s="84" t="s">
        <v>15743</v>
      </c>
      <c r="G892" s="84" t="b">
        <v>0</v>
      </c>
      <c r="H892" s="84" t="b">
        <v>0</v>
      </c>
      <c r="I892" s="84" t="b">
        <v>0</v>
      </c>
      <c r="J892" s="84" t="b">
        <v>0</v>
      </c>
      <c r="K892" s="84" t="b">
        <v>0</v>
      </c>
      <c r="L892" s="84" t="b">
        <v>0</v>
      </c>
    </row>
    <row r="893" spans="1:12" x14ac:dyDescent="0.25">
      <c r="A893" s="84" t="s">
        <v>12258</v>
      </c>
      <c r="B893" s="84" t="s">
        <v>14877</v>
      </c>
      <c r="C893" s="84">
        <v>3</v>
      </c>
      <c r="D893" s="122">
        <v>4.6472627489868882E-4</v>
      </c>
      <c r="E893" s="122">
        <v>2.0289944006020244</v>
      </c>
      <c r="F893" s="84" t="s">
        <v>15743</v>
      </c>
      <c r="G893" s="84" t="b">
        <v>0</v>
      </c>
      <c r="H893" s="84" t="b">
        <v>0</v>
      </c>
      <c r="I893" s="84" t="b">
        <v>0</v>
      </c>
      <c r="J893" s="84" t="b">
        <v>0</v>
      </c>
      <c r="K893" s="84" t="b">
        <v>0</v>
      </c>
      <c r="L893" s="84" t="b">
        <v>0</v>
      </c>
    </row>
    <row r="894" spans="1:12" x14ac:dyDescent="0.25">
      <c r="A894" s="84" t="s">
        <v>14877</v>
      </c>
      <c r="B894" s="84" t="s">
        <v>12277</v>
      </c>
      <c r="C894" s="84">
        <v>3</v>
      </c>
      <c r="D894" s="122">
        <v>4.6472627489868882E-4</v>
      </c>
      <c r="E894" s="122">
        <v>2.6022826493599625</v>
      </c>
      <c r="F894" s="84" t="s">
        <v>15743</v>
      </c>
      <c r="G894" s="84" t="b">
        <v>0</v>
      </c>
      <c r="H894" s="84" t="b">
        <v>0</v>
      </c>
      <c r="I894" s="84" t="b">
        <v>0</v>
      </c>
      <c r="J894" s="84" t="b">
        <v>0</v>
      </c>
      <c r="K894" s="84" t="b">
        <v>0</v>
      </c>
      <c r="L894" s="84" t="b">
        <v>0</v>
      </c>
    </row>
    <row r="895" spans="1:12" x14ac:dyDescent="0.25">
      <c r="A895" s="84" t="s">
        <v>12277</v>
      </c>
      <c r="B895" s="84" t="s">
        <v>14878</v>
      </c>
      <c r="C895" s="84">
        <v>3</v>
      </c>
      <c r="D895" s="122">
        <v>4.6472627489868882E-4</v>
      </c>
      <c r="E895" s="122">
        <v>2.6135636597696514</v>
      </c>
      <c r="F895" s="84" t="s">
        <v>15743</v>
      </c>
      <c r="G895" s="84" t="b">
        <v>0</v>
      </c>
      <c r="H895" s="84" t="b">
        <v>0</v>
      </c>
      <c r="I895" s="84" t="b">
        <v>0</v>
      </c>
      <c r="J895" s="84" t="b">
        <v>0</v>
      </c>
      <c r="K895" s="84" t="b">
        <v>0</v>
      </c>
      <c r="L895" s="84" t="b">
        <v>0</v>
      </c>
    </row>
    <row r="896" spans="1:12" x14ac:dyDescent="0.25">
      <c r="A896" s="84" t="s">
        <v>14878</v>
      </c>
      <c r="B896" s="84" t="s">
        <v>2679</v>
      </c>
      <c r="C896" s="84">
        <v>3</v>
      </c>
      <c r="D896" s="122">
        <v>4.6472627489868882E-4</v>
      </c>
      <c r="E896" s="122">
        <v>1.7571846093457058</v>
      </c>
      <c r="F896" s="84" t="s">
        <v>15743</v>
      </c>
      <c r="G896" s="84" t="b">
        <v>0</v>
      </c>
      <c r="H896" s="84" t="b">
        <v>0</v>
      </c>
      <c r="I896" s="84" t="b">
        <v>0</v>
      </c>
      <c r="J896" s="84" t="b">
        <v>0</v>
      </c>
      <c r="K896" s="84" t="b">
        <v>0</v>
      </c>
      <c r="L896" s="84" t="b">
        <v>0</v>
      </c>
    </row>
    <row r="897" spans="1:12" x14ac:dyDescent="0.25">
      <c r="A897" s="84" t="s">
        <v>970</v>
      </c>
      <c r="B897" s="84" t="s">
        <v>731</v>
      </c>
      <c r="C897" s="84">
        <v>3</v>
      </c>
      <c r="D897" s="122">
        <v>4.6472627489868882E-4</v>
      </c>
      <c r="E897" s="122">
        <v>0.29434798549667257</v>
      </c>
      <c r="F897" s="84" t="s">
        <v>15743</v>
      </c>
      <c r="G897" s="84" t="b">
        <v>0</v>
      </c>
      <c r="H897" s="84" t="b">
        <v>0</v>
      </c>
      <c r="I897" s="84" t="b">
        <v>0</v>
      </c>
      <c r="J897" s="84" t="b">
        <v>0</v>
      </c>
      <c r="K897" s="84" t="b">
        <v>0</v>
      </c>
      <c r="L897" s="84" t="b">
        <v>0</v>
      </c>
    </row>
    <row r="898" spans="1:12" x14ac:dyDescent="0.25">
      <c r="A898" s="84" t="s">
        <v>12266</v>
      </c>
      <c r="B898" s="84" t="s">
        <v>969</v>
      </c>
      <c r="C898" s="84">
        <v>3</v>
      </c>
      <c r="D898" s="122">
        <v>4.6472627489868882E-4</v>
      </c>
      <c r="E898" s="122">
        <v>2.26906797032458</v>
      </c>
      <c r="F898" s="84" t="s">
        <v>15743</v>
      </c>
      <c r="G898" s="84" t="b">
        <v>0</v>
      </c>
      <c r="H898" s="84" t="b">
        <v>0</v>
      </c>
      <c r="I898" s="84" t="b">
        <v>0</v>
      </c>
      <c r="J898" s="84" t="b">
        <v>0</v>
      </c>
      <c r="K898" s="84" t="b">
        <v>0</v>
      </c>
      <c r="L898" s="84" t="b">
        <v>0</v>
      </c>
    </row>
    <row r="899" spans="1:12" x14ac:dyDescent="0.25">
      <c r="A899" s="84" t="s">
        <v>969</v>
      </c>
      <c r="B899" s="84" t="s">
        <v>968</v>
      </c>
      <c r="C899" s="84">
        <v>3</v>
      </c>
      <c r="D899" s="122">
        <v>4.6472627489868882E-4</v>
      </c>
      <c r="E899" s="122">
        <v>3.716226001666799</v>
      </c>
      <c r="F899" s="84" t="s">
        <v>15743</v>
      </c>
      <c r="G899" s="84" t="b">
        <v>0</v>
      </c>
      <c r="H899" s="84" t="b">
        <v>0</v>
      </c>
      <c r="I899" s="84" t="b">
        <v>0</v>
      </c>
      <c r="J899" s="84" t="b">
        <v>0</v>
      </c>
      <c r="K899" s="84" t="b">
        <v>0</v>
      </c>
      <c r="L899" s="84" t="b">
        <v>0</v>
      </c>
    </row>
    <row r="900" spans="1:12" x14ac:dyDescent="0.25">
      <c r="A900" s="84" t="s">
        <v>14206</v>
      </c>
      <c r="B900" s="84" t="s">
        <v>2679</v>
      </c>
      <c r="C900" s="84">
        <v>3</v>
      </c>
      <c r="D900" s="122">
        <v>4.6472627489868882E-4</v>
      </c>
      <c r="E900" s="122">
        <v>0.6545222674485579</v>
      </c>
      <c r="F900" s="84" t="s">
        <v>15743</v>
      </c>
      <c r="G900" s="84" t="b">
        <v>0</v>
      </c>
      <c r="H900" s="84" t="b">
        <v>0</v>
      </c>
      <c r="I900" s="84" t="b">
        <v>0</v>
      </c>
      <c r="J900" s="84" t="b">
        <v>0</v>
      </c>
      <c r="K900" s="84" t="b">
        <v>0</v>
      </c>
      <c r="L900" s="84" t="b">
        <v>0</v>
      </c>
    </row>
    <row r="901" spans="1:12" x14ac:dyDescent="0.25">
      <c r="A901" s="84" t="s">
        <v>12369</v>
      </c>
      <c r="B901" s="84" t="s">
        <v>2713</v>
      </c>
      <c r="C901" s="84">
        <v>3</v>
      </c>
      <c r="D901" s="122">
        <v>4.6472627489868882E-4</v>
      </c>
      <c r="E901" s="122">
        <v>0.5880422102453523</v>
      </c>
      <c r="F901" s="84" t="s">
        <v>15743</v>
      </c>
      <c r="G901" s="84" t="b">
        <v>0</v>
      </c>
      <c r="H901" s="84" t="b">
        <v>0</v>
      </c>
      <c r="I901" s="84" t="b">
        <v>0</v>
      </c>
      <c r="J901" s="84" t="b">
        <v>0</v>
      </c>
      <c r="K901" s="84" t="b">
        <v>0</v>
      </c>
      <c r="L901" s="84" t="b">
        <v>0</v>
      </c>
    </row>
    <row r="902" spans="1:12" x14ac:dyDescent="0.25">
      <c r="A902" s="84" t="s">
        <v>14685</v>
      </c>
      <c r="B902" s="84" t="s">
        <v>683</v>
      </c>
      <c r="C902" s="84">
        <v>3</v>
      </c>
      <c r="D902" s="122">
        <v>4.6472627489868882E-4</v>
      </c>
      <c r="E902" s="122">
        <v>2.090684914489314</v>
      </c>
      <c r="F902" s="84" t="s">
        <v>15743</v>
      </c>
      <c r="G902" s="84" t="b">
        <v>0</v>
      </c>
      <c r="H902" s="84" t="b">
        <v>0</v>
      </c>
      <c r="I902" s="84" t="b">
        <v>0</v>
      </c>
      <c r="J902" s="84" t="b">
        <v>0</v>
      </c>
      <c r="K902" s="84" t="b">
        <v>0</v>
      </c>
      <c r="L902" s="84" t="b">
        <v>0</v>
      </c>
    </row>
    <row r="903" spans="1:12" x14ac:dyDescent="0.25">
      <c r="A903" s="84" t="s">
        <v>12271</v>
      </c>
      <c r="B903" s="84" t="s">
        <v>14321</v>
      </c>
      <c r="C903" s="84">
        <v>3</v>
      </c>
      <c r="D903" s="122">
        <v>4.6472627489868882E-4</v>
      </c>
      <c r="E903" s="122">
        <v>2.2673479899303062</v>
      </c>
      <c r="F903" s="84" t="s">
        <v>15743</v>
      </c>
      <c r="G903" s="84" t="b">
        <v>0</v>
      </c>
      <c r="H903" s="84" t="b">
        <v>0</v>
      </c>
      <c r="I903" s="84" t="b">
        <v>0</v>
      </c>
      <c r="J903" s="84" t="b">
        <v>0</v>
      </c>
      <c r="K903" s="84" t="b">
        <v>0</v>
      </c>
      <c r="L903" s="84" t="b">
        <v>0</v>
      </c>
    </row>
    <row r="904" spans="1:12" x14ac:dyDescent="0.25">
      <c r="A904" s="84" t="s">
        <v>12260</v>
      </c>
      <c r="B904" s="84" t="s">
        <v>2803</v>
      </c>
      <c r="C904" s="84">
        <v>3</v>
      </c>
      <c r="D904" s="122">
        <v>4.6472627489868882E-4</v>
      </c>
      <c r="E904" s="122">
        <v>0.13730677414552295</v>
      </c>
      <c r="F904" s="84" t="s">
        <v>15743</v>
      </c>
      <c r="G904" s="84" t="b">
        <v>0</v>
      </c>
      <c r="H904" s="84" t="b">
        <v>0</v>
      </c>
      <c r="I904" s="84" t="b">
        <v>0</v>
      </c>
      <c r="J904" s="84" t="b">
        <v>0</v>
      </c>
      <c r="K904" s="84" t="b">
        <v>0</v>
      </c>
      <c r="L904" s="84" t="b">
        <v>0</v>
      </c>
    </row>
    <row r="905" spans="1:12" x14ac:dyDescent="0.25">
      <c r="A905" s="84" t="s">
        <v>2803</v>
      </c>
      <c r="B905" s="84" t="s">
        <v>666</v>
      </c>
      <c r="C905" s="84">
        <v>3</v>
      </c>
      <c r="D905" s="122">
        <v>4.6472627489868882E-4</v>
      </c>
      <c r="E905" s="122">
        <v>0.63656247407943634</v>
      </c>
      <c r="F905" s="84" t="s">
        <v>15743</v>
      </c>
      <c r="G905" s="84" t="b">
        <v>0</v>
      </c>
      <c r="H905" s="84" t="b">
        <v>0</v>
      </c>
      <c r="I905" s="84" t="b">
        <v>0</v>
      </c>
      <c r="J905" s="84" t="b">
        <v>0</v>
      </c>
      <c r="K905" s="84" t="b">
        <v>0</v>
      </c>
      <c r="L905" s="84" t="b">
        <v>0</v>
      </c>
    </row>
    <row r="906" spans="1:12" x14ac:dyDescent="0.25">
      <c r="A906" s="84" t="s">
        <v>14501</v>
      </c>
      <c r="B906" s="84" t="s">
        <v>14238</v>
      </c>
      <c r="C906" s="84">
        <v>3</v>
      </c>
      <c r="D906" s="122">
        <v>4.6472627489868882E-4</v>
      </c>
      <c r="E906" s="122">
        <v>2.5700979659885612</v>
      </c>
      <c r="F906" s="84" t="s">
        <v>15743</v>
      </c>
      <c r="G906" s="84" t="b">
        <v>0</v>
      </c>
      <c r="H906" s="84" t="b">
        <v>0</v>
      </c>
      <c r="I906" s="84" t="b">
        <v>0</v>
      </c>
      <c r="J906" s="84" t="b">
        <v>0</v>
      </c>
      <c r="K906" s="84" t="b">
        <v>0</v>
      </c>
      <c r="L906" s="84" t="b">
        <v>0</v>
      </c>
    </row>
    <row r="907" spans="1:12" x14ac:dyDescent="0.25">
      <c r="A907" s="84" t="s">
        <v>14434</v>
      </c>
      <c r="B907" s="84" t="s">
        <v>2931</v>
      </c>
      <c r="C907" s="84">
        <v>3</v>
      </c>
      <c r="D907" s="122">
        <v>4.6472627489868882E-4</v>
      </c>
      <c r="E907" s="122">
        <v>2.1763139170876813</v>
      </c>
      <c r="F907" s="84" t="s">
        <v>15743</v>
      </c>
      <c r="G907" s="84" t="b">
        <v>0</v>
      </c>
      <c r="H907" s="84" t="b">
        <v>0</v>
      </c>
      <c r="I907" s="84" t="b">
        <v>0</v>
      </c>
      <c r="J907" s="84" t="b">
        <v>0</v>
      </c>
      <c r="K907" s="84" t="b">
        <v>0</v>
      </c>
      <c r="L907" s="84" t="b">
        <v>0</v>
      </c>
    </row>
    <row r="908" spans="1:12" x14ac:dyDescent="0.25">
      <c r="A908" s="84" t="s">
        <v>14225</v>
      </c>
      <c r="B908" s="84" t="s">
        <v>12350</v>
      </c>
      <c r="C908" s="84">
        <v>3</v>
      </c>
      <c r="D908" s="122">
        <v>4.6472627489868882E-4</v>
      </c>
      <c r="E908" s="122">
        <v>0.90734013430698712</v>
      </c>
      <c r="F908" s="84" t="s">
        <v>15743</v>
      </c>
      <c r="G908" s="84" t="b">
        <v>0</v>
      </c>
      <c r="H908" s="84" t="b">
        <v>0</v>
      </c>
      <c r="I908" s="84" t="b">
        <v>0</v>
      </c>
      <c r="J908" s="84" t="b">
        <v>0</v>
      </c>
      <c r="K908" s="84" t="b">
        <v>0</v>
      </c>
      <c r="L908" s="84" t="b">
        <v>0</v>
      </c>
    </row>
    <row r="909" spans="1:12" x14ac:dyDescent="0.25">
      <c r="A909" s="84" t="s">
        <v>12260</v>
      </c>
      <c r="B909" s="84" t="s">
        <v>14242</v>
      </c>
      <c r="C909" s="84">
        <v>3</v>
      </c>
      <c r="D909" s="122">
        <v>4.6472627489868882E-4</v>
      </c>
      <c r="E909" s="122">
        <v>1.3441326501773727</v>
      </c>
      <c r="F909" s="84" t="s">
        <v>15743</v>
      </c>
      <c r="G909" s="84" t="b">
        <v>0</v>
      </c>
      <c r="H909" s="84" t="b">
        <v>0</v>
      </c>
      <c r="I909" s="84" t="b">
        <v>0</v>
      </c>
      <c r="J909" s="84" t="b">
        <v>0</v>
      </c>
      <c r="K909" s="84" t="b">
        <v>0</v>
      </c>
      <c r="L909" s="84" t="b">
        <v>0</v>
      </c>
    </row>
    <row r="910" spans="1:12" x14ac:dyDescent="0.25">
      <c r="A910" s="84" t="s">
        <v>2679</v>
      </c>
      <c r="B910" s="84" t="s">
        <v>12260</v>
      </c>
      <c r="C910" s="84">
        <v>3</v>
      </c>
      <c r="D910" s="122">
        <v>4.6472627489868882E-4</v>
      </c>
      <c r="E910" s="122">
        <v>0.21017218434864876</v>
      </c>
      <c r="F910" s="84" t="s">
        <v>15743</v>
      </c>
      <c r="G910" s="84" t="b">
        <v>0</v>
      </c>
      <c r="H910" s="84" t="b">
        <v>0</v>
      </c>
      <c r="I910" s="84" t="b">
        <v>0</v>
      </c>
      <c r="J910" s="84" t="b">
        <v>0</v>
      </c>
      <c r="K910" s="84" t="b">
        <v>0</v>
      </c>
      <c r="L910" s="84" t="b">
        <v>0</v>
      </c>
    </row>
    <row r="911" spans="1:12" x14ac:dyDescent="0.25">
      <c r="A911" s="84" t="s">
        <v>12260</v>
      </c>
      <c r="B911" s="84" t="s">
        <v>2788</v>
      </c>
      <c r="C911" s="84">
        <v>3</v>
      </c>
      <c r="D911" s="122">
        <v>4.6472627489868882E-4</v>
      </c>
      <c r="E911" s="122">
        <v>9.6788990264417962E-3</v>
      </c>
      <c r="F911" s="84" t="s">
        <v>15743</v>
      </c>
      <c r="G911" s="84" t="b">
        <v>0</v>
      </c>
      <c r="H911" s="84" t="b">
        <v>0</v>
      </c>
      <c r="I911" s="84" t="b">
        <v>0</v>
      </c>
      <c r="J911" s="84" t="b">
        <v>0</v>
      </c>
      <c r="K911" s="84" t="b">
        <v>0</v>
      </c>
      <c r="L911" s="84" t="b">
        <v>0</v>
      </c>
    </row>
    <row r="912" spans="1:12" x14ac:dyDescent="0.25">
      <c r="A912" s="84" t="s">
        <v>2788</v>
      </c>
      <c r="B912" s="84" t="s">
        <v>12267</v>
      </c>
      <c r="C912" s="84">
        <v>3</v>
      </c>
      <c r="D912" s="122">
        <v>4.6472627489868882E-4</v>
      </c>
      <c r="E912" s="122">
        <v>0.23267040039795583</v>
      </c>
      <c r="F912" s="84" t="s">
        <v>15743</v>
      </c>
      <c r="G912" s="84" t="b">
        <v>0</v>
      </c>
      <c r="H912" s="84" t="b">
        <v>0</v>
      </c>
      <c r="I912" s="84" t="b">
        <v>0</v>
      </c>
      <c r="J912" s="84" t="b">
        <v>0</v>
      </c>
      <c r="K912" s="84" t="b">
        <v>0</v>
      </c>
      <c r="L912" s="84" t="b">
        <v>0</v>
      </c>
    </row>
    <row r="913" spans="1:12" x14ac:dyDescent="0.25">
      <c r="A913" s="84" t="s">
        <v>12385</v>
      </c>
      <c r="B913" s="84" t="s">
        <v>14301</v>
      </c>
      <c r="C913" s="84">
        <v>3</v>
      </c>
      <c r="D913" s="122">
        <v>4.6472627489868882E-4</v>
      </c>
      <c r="E913" s="122">
        <v>2.3012526536959812</v>
      </c>
      <c r="F913" s="84" t="s">
        <v>15743</v>
      </c>
      <c r="G913" s="84" t="b">
        <v>0</v>
      </c>
      <c r="H913" s="84" t="b">
        <v>0</v>
      </c>
      <c r="I913" s="84" t="b">
        <v>0</v>
      </c>
      <c r="J913" s="84" t="b">
        <v>0</v>
      </c>
      <c r="K913" s="84" t="b">
        <v>0</v>
      </c>
      <c r="L913" s="84" t="b">
        <v>0</v>
      </c>
    </row>
    <row r="914" spans="1:12" x14ac:dyDescent="0.25">
      <c r="A914" s="84" t="s">
        <v>14301</v>
      </c>
      <c r="B914" s="84" t="s">
        <v>14199</v>
      </c>
      <c r="C914" s="84">
        <v>3</v>
      </c>
      <c r="D914" s="122">
        <v>4.6472627489868882E-4</v>
      </c>
      <c r="E914" s="122">
        <v>1.8405218151644882</v>
      </c>
      <c r="F914" s="84" t="s">
        <v>15743</v>
      </c>
      <c r="G914" s="84" t="b">
        <v>0</v>
      </c>
      <c r="H914" s="84" t="b">
        <v>0</v>
      </c>
      <c r="I914" s="84" t="b">
        <v>0</v>
      </c>
      <c r="J914" s="84" t="b">
        <v>0</v>
      </c>
      <c r="K914" s="84" t="b">
        <v>0</v>
      </c>
      <c r="L914" s="84" t="b">
        <v>0</v>
      </c>
    </row>
    <row r="915" spans="1:12" x14ac:dyDescent="0.25">
      <c r="A915" s="84" t="s">
        <v>14199</v>
      </c>
      <c r="B915" s="84" t="s">
        <v>14886</v>
      </c>
      <c r="C915" s="84">
        <v>3</v>
      </c>
      <c r="D915" s="122">
        <v>4.6472627489868882E-4</v>
      </c>
      <c r="E915" s="122">
        <v>2.5121060190108744</v>
      </c>
      <c r="F915" s="84" t="s">
        <v>15743</v>
      </c>
      <c r="G915" s="84" t="b">
        <v>0</v>
      </c>
      <c r="H915" s="84" t="b">
        <v>0</v>
      </c>
      <c r="I915" s="84" t="b">
        <v>0</v>
      </c>
      <c r="J915" s="84" t="b">
        <v>0</v>
      </c>
      <c r="K915" s="84" t="b">
        <v>0</v>
      </c>
      <c r="L915" s="84" t="b">
        <v>0</v>
      </c>
    </row>
    <row r="916" spans="1:12" x14ac:dyDescent="0.25">
      <c r="A916" s="84" t="s">
        <v>14886</v>
      </c>
      <c r="B916" s="84" t="s">
        <v>765</v>
      </c>
      <c r="C916" s="84">
        <v>3</v>
      </c>
      <c r="D916" s="122">
        <v>4.6472627489868882E-4</v>
      </c>
      <c r="E916" s="122">
        <v>2.7619834922274742</v>
      </c>
      <c r="F916" s="84" t="s">
        <v>15743</v>
      </c>
      <c r="G916" s="84" t="b">
        <v>0</v>
      </c>
      <c r="H916" s="84" t="b">
        <v>0</v>
      </c>
      <c r="I916" s="84" t="b">
        <v>0</v>
      </c>
      <c r="J916" s="84" t="b">
        <v>0</v>
      </c>
      <c r="K916" s="84" t="b">
        <v>0</v>
      </c>
      <c r="L916" s="84" t="b">
        <v>0</v>
      </c>
    </row>
    <row r="917" spans="1:12" x14ac:dyDescent="0.25">
      <c r="A917" s="84" t="s">
        <v>731</v>
      </c>
      <c r="B917" s="84" t="s">
        <v>14887</v>
      </c>
      <c r="C917" s="84">
        <v>3</v>
      </c>
      <c r="D917" s="122">
        <v>4.6472627489868882E-4</v>
      </c>
      <c r="E917" s="122">
        <v>1.3057299560507254</v>
      </c>
      <c r="F917" s="84" t="s">
        <v>15743</v>
      </c>
      <c r="G917" s="84" t="b">
        <v>0</v>
      </c>
      <c r="H917" s="84" t="b">
        <v>0</v>
      </c>
      <c r="I917" s="84" t="b">
        <v>0</v>
      </c>
      <c r="J917" s="84" t="b">
        <v>0</v>
      </c>
      <c r="K917" s="84" t="b">
        <v>0</v>
      </c>
      <c r="L917" s="84" t="b">
        <v>0</v>
      </c>
    </row>
    <row r="918" spans="1:12" x14ac:dyDescent="0.25">
      <c r="A918" s="84" t="s">
        <v>662</v>
      </c>
      <c r="B918" s="84" t="s">
        <v>953</v>
      </c>
      <c r="C918" s="84">
        <v>3</v>
      </c>
      <c r="D918" s="122">
        <v>4.6472627489868882E-4</v>
      </c>
      <c r="E918" s="122">
        <v>3.3482492163722046</v>
      </c>
      <c r="F918" s="84" t="s">
        <v>15743</v>
      </c>
      <c r="G918" s="84" t="b">
        <v>0</v>
      </c>
      <c r="H918" s="84" t="b">
        <v>0</v>
      </c>
      <c r="I918" s="84" t="b">
        <v>0</v>
      </c>
      <c r="J918" s="84" t="b">
        <v>0</v>
      </c>
      <c r="K918" s="84" t="b">
        <v>0</v>
      </c>
      <c r="L918" s="84" t="b">
        <v>0</v>
      </c>
    </row>
    <row r="919" spans="1:12" x14ac:dyDescent="0.25">
      <c r="A919" s="84" t="s">
        <v>951</v>
      </c>
      <c r="B919" s="84" t="s">
        <v>14488</v>
      </c>
      <c r="C919" s="84">
        <v>3</v>
      </c>
      <c r="D919" s="122">
        <v>4.6472627489868882E-4</v>
      </c>
      <c r="E919" s="122">
        <v>2.1441292337162801</v>
      </c>
      <c r="F919" s="84" t="s">
        <v>15743</v>
      </c>
      <c r="G919" s="84" t="b">
        <v>0</v>
      </c>
      <c r="H919" s="84" t="b">
        <v>0</v>
      </c>
      <c r="I919" s="84" t="b">
        <v>0</v>
      </c>
      <c r="J919" s="84" t="b">
        <v>0</v>
      </c>
      <c r="K919" s="84" t="b">
        <v>0</v>
      </c>
      <c r="L919" s="84" t="b">
        <v>0</v>
      </c>
    </row>
    <row r="920" spans="1:12" x14ac:dyDescent="0.25">
      <c r="A920" s="84" t="s">
        <v>14241</v>
      </c>
      <c r="B920" s="84" t="s">
        <v>14227</v>
      </c>
      <c r="C920" s="84">
        <v>3</v>
      </c>
      <c r="D920" s="122">
        <v>4.6472627489868882E-4</v>
      </c>
      <c r="E920" s="122">
        <v>2.0077106794245503</v>
      </c>
      <c r="F920" s="84" t="s">
        <v>15743</v>
      </c>
      <c r="G920" s="84" t="b">
        <v>0</v>
      </c>
      <c r="H920" s="84" t="b">
        <v>0</v>
      </c>
      <c r="I920" s="84" t="b">
        <v>0</v>
      </c>
      <c r="J920" s="84" t="b">
        <v>0</v>
      </c>
      <c r="K920" s="84" t="b">
        <v>0</v>
      </c>
      <c r="L920" s="84" t="b">
        <v>0</v>
      </c>
    </row>
    <row r="921" spans="1:12" x14ac:dyDescent="0.25">
      <c r="A921" s="84" t="s">
        <v>14889</v>
      </c>
      <c r="B921" s="84" t="s">
        <v>14890</v>
      </c>
      <c r="C921" s="84">
        <v>3</v>
      </c>
      <c r="D921" s="122">
        <v>4.6472627489868882E-4</v>
      </c>
      <c r="E921" s="122">
        <v>3.716226001666799</v>
      </c>
      <c r="F921" s="84" t="s">
        <v>15743</v>
      </c>
      <c r="G921" s="84" t="b">
        <v>0</v>
      </c>
      <c r="H921" s="84" t="b">
        <v>0</v>
      </c>
      <c r="I921" s="84" t="b">
        <v>0</v>
      </c>
      <c r="J921" s="84" t="b">
        <v>1</v>
      </c>
      <c r="K921" s="84" t="b">
        <v>0</v>
      </c>
      <c r="L921" s="84" t="b">
        <v>0</v>
      </c>
    </row>
    <row r="922" spans="1:12" x14ac:dyDescent="0.25">
      <c r="A922" s="84" t="s">
        <v>14890</v>
      </c>
      <c r="B922" s="84" t="s">
        <v>14891</v>
      </c>
      <c r="C922" s="84">
        <v>3</v>
      </c>
      <c r="D922" s="122">
        <v>4.6472627489868882E-4</v>
      </c>
      <c r="E922" s="122">
        <v>3.716226001666799</v>
      </c>
      <c r="F922" s="84" t="s">
        <v>15743</v>
      </c>
      <c r="G922" s="84" t="b">
        <v>1</v>
      </c>
      <c r="H922" s="84" t="b">
        <v>0</v>
      </c>
      <c r="I922" s="84" t="b">
        <v>0</v>
      </c>
      <c r="J922" s="84" t="b">
        <v>0</v>
      </c>
      <c r="K922" s="84" t="b">
        <v>0</v>
      </c>
      <c r="L922" s="84" t="b">
        <v>0</v>
      </c>
    </row>
    <row r="923" spans="1:12" x14ac:dyDescent="0.25">
      <c r="A923" s="84" t="s">
        <v>14891</v>
      </c>
      <c r="B923" s="84" t="s">
        <v>14892</v>
      </c>
      <c r="C923" s="84">
        <v>3</v>
      </c>
      <c r="D923" s="122">
        <v>4.6472627489868882E-4</v>
      </c>
      <c r="E923" s="122">
        <v>3.716226001666799</v>
      </c>
      <c r="F923" s="84" t="s">
        <v>15743</v>
      </c>
      <c r="G923" s="84" t="b">
        <v>0</v>
      </c>
      <c r="H923" s="84" t="b">
        <v>0</v>
      </c>
      <c r="I923" s="84" t="b">
        <v>0</v>
      </c>
      <c r="J923" s="84" t="b">
        <v>0</v>
      </c>
      <c r="K923" s="84" t="b">
        <v>0</v>
      </c>
      <c r="L923" s="84" t="b">
        <v>0</v>
      </c>
    </row>
    <row r="924" spans="1:12" x14ac:dyDescent="0.25">
      <c r="A924" s="84" t="s">
        <v>14892</v>
      </c>
      <c r="B924" s="84" t="s">
        <v>14893</v>
      </c>
      <c r="C924" s="84">
        <v>3</v>
      </c>
      <c r="D924" s="122">
        <v>4.6472627489868882E-4</v>
      </c>
      <c r="E924" s="122">
        <v>3.716226001666799</v>
      </c>
      <c r="F924" s="84" t="s">
        <v>15743</v>
      </c>
      <c r="G924" s="84" t="b">
        <v>0</v>
      </c>
      <c r="H924" s="84" t="b">
        <v>0</v>
      </c>
      <c r="I924" s="84" t="b">
        <v>0</v>
      </c>
      <c r="J924" s="84" t="b">
        <v>0</v>
      </c>
      <c r="K924" s="84" t="b">
        <v>0</v>
      </c>
      <c r="L924" s="84" t="b">
        <v>0</v>
      </c>
    </row>
    <row r="925" spans="1:12" x14ac:dyDescent="0.25">
      <c r="A925" s="84" t="s">
        <v>14893</v>
      </c>
      <c r="B925" s="84" t="s">
        <v>866</v>
      </c>
      <c r="C925" s="84">
        <v>3</v>
      </c>
      <c r="D925" s="122">
        <v>4.6472627489868882E-4</v>
      </c>
      <c r="E925" s="122">
        <v>2.1559207584458382</v>
      </c>
      <c r="F925" s="84" t="s">
        <v>15743</v>
      </c>
      <c r="G925" s="84" t="b">
        <v>0</v>
      </c>
      <c r="H925" s="84" t="b">
        <v>0</v>
      </c>
      <c r="I925" s="84" t="b">
        <v>0</v>
      </c>
      <c r="J925" s="84" t="b">
        <v>0</v>
      </c>
      <c r="K925" s="84" t="b">
        <v>0</v>
      </c>
      <c r="L925" s="84" t="b">
        <v>0</v>
      </c>
    </row>
    <row r="926" spans="1:12" x14ac:dyDescent="0.25">
      <c r="A926" s="84" t="s">
        <v>866</v>
      </c>
      <c r="B926" s="84" t="s">
        <v>14894</v>
      </c>
      <c r="C926" s="84">
        <v>3</v>
      </c>
      <c r="D926" s="122">
        <v>4.6472627489868882E-4</v>
      </c>
      <c r="E926" s="122">
        <v>2.1480242775998044</v>
      </c>
      <c r="F926" s="84" t="s">
        <v>15743</v>
      </c>
      <c r="G926" s="84" t="b">
        <v>0</v>
      </c>
      <c r="H926" s="84" t="b">
        <v>0</v>
      </c>
      <c r="I926" s="84" t="b">
        <v>0</v>
      </c>
      <c r="J926" s="84" t="b">
        <v>0</v>
      </c>
      <c r="K926" s="84" t="b">
        <v>0</v>
      </c>
      <c r="L926" s="84" t="b">
        <v>0</v>
      </c>
    </row>
    <row r="927" spans="1:12" x14ac:dyDescent="0.25">
      <c r="A927" s="84" t="s">
        <v>14894</v>
      </c>
      <c r="B927" s="84" t="s">
        <v>2917</v>
      </c>
      <c r="C927" s="84">
        <v>3</v>
      </c>
      <c r="D927" s="122">
        <v>4.6472627489868882E-4</v>
      </c>
      <c r="E927" s="122">
        <v>2.0289944006020244</v>
      </c>
      <c r="F927" s="84" t="s">
        <v>15743</v>
      </c>
      <c r="G927" s="84" t="b">
        <v>0</v>
      </c>
      <c r="H927" s="84" t="b">
        <v>0</v>
      </c>
      <c r="I927" s="84" t="b">
        <v>0</v>
      </c>
      <c r="J927" s="84" t="b">
        <v>0</v>
      </c>
      <c r="K927" s="84" t="b">
        <v>0</v>
      </c>
      <c r="L927" s="84" t="b">
        <v>0</v>
      </c>
    </row>
    <row r="928" spans="1:12" x14ac:dyDescent="0.25">
      <c r="A928" s="84" t="s">
        <v>14706</v>
      </c>
      <c r="B928" s="84" t="s">
        <v>14707</v>
      </c>
      <c r="C928" s="84">
        <v>3</v>
      </c>
      <c r="D928" s="122">
        <v>4.6472627489868882E-4</v>
      </c>
      <c r="E928" s="122">
        <v>3.4663485284501996</v>
      </c>
      <c r="F928" s="84" t="s">
        <v>15743</v>
      </c>
      <c r="G928" s="84" t="b">
        <v>0</v>
      </c>
      <c r="H928" s="84" t="b">
        <v>0</v>
      </c>
      <c r="I928" s="84" t="b">
        <v>0</v>
      </c>
      <c r="J928" s="84" t="b">
        <v>0</v>
      </c>
      <c r="K928" s="84" t="b">
        <v>0</v>
      </c>
      <c r="L928" s="84" t="b">
        <v>0</v>
      </c>
    </row>
    <row r="929" spans="1:12" x14ac:dyDescent="0.25">
      <c r="A929" s="84" t="s">
        <v>14707</v>
      </c>
      <c r="B929" s="84" t="s">
        <v>14896</v>
      </c>
      <c r="C929" s="84">
        <v>3</v>
      </c>
      <c r="D929" s="122">
        <v>4.6472627489868882E-4</v>
      </c>
      <c r="E929" s="122">
        <v>3.591287265058499</v>
      </c>
      <c r="F929" s="84" t="s">
        <v>15743</v>
      </c>
      <c r="G929" s="84" t="b">
        <v>0</v>
      </c>
      <c r="H929" s="84" t="b">
        <v>0</v>
      </c>
      <c r="I929" s="84" t="b">
        <v>0</v>
      </c>
      <c r="J929" s="84" t="b">
        <v>0</v>
      </c>
      <c r="K929" s="84" t="b">
        <v>0</v>
      </c>
      <c r="L929" s="84" t="b">
        <v>0</v>
      </c>
    </row>
    <row r="930" spans="1:12" x14ac:dyDescent="0.25">
      <c r="A930" s="84" t="s">
        <v>14896</v>
      </c>
      <c r="B930" s="84" t="s">
        <v>14586</v>
      </c>
      <c r="C930" s="84">
        <v>3</v>
      </c>
      <c r="D930" s="122">
        <v>4.6472627489868882E-4</v>
      </c>
      <c r="E930" s="122">
        <v>3.4943772520504428</v>
      </c>
      <c r="F930" s="84" t="s">
        <v>15743</v>
      </c>
      <c r="G930" s="84" t="b">
        <v>0</v>
      </c>
      <c r="H930" s="84" t="b">
        <v>0</v>
      </c>
      <c r="I930" s="84" t="b">
        <v>0</v>
      </c>
      <c r="J930" s="84" t="b">
        <v>0</v>
      </c>
      <c r="K930" s="84" t="b">
        <v>0</v>
      </c>
      <c r="L930" s="84" t="b">
        <v>0</v>
      </c>
    </row>
    <row r="931" spans="1:12" x14ac:dyDescent="0.25">
      <c r="A931" s="84" t="s">
        <v>14586</v>
      </c>
      <c r="B931" s="84" t="s">
        <v>14269</v>
      </c>
      <c r="C931" s="84">
        <v>3</v>
      </c>
      <c r="D931" s="122">
        <v>4.6472627489868882E-4</v>
      </c>
      <c r="E931" s="122">
        <v>2.7410495853918313</v>
      </c>
      <c r="F931" s="84" t="s">
        <v>15743</v>
      </c>
      <c r="G931" s="84" t="b">
        <v>0</v>
      </c>
      <c r="H931" s="84" t="b">
        <v>0</v>
      </c>
      <c r="I931" s="84" t="b">
        <v>0</v>
      </c>
      <c r="J931" s="84" t="b">
        <v>0</v>
      </c>
      <c r="K931" s="84" t="b">
        <v>0</v>
      </c>
      <c r="L931" s="84" t="b">
        <v>0</v>
      </c>
    </row>
    <row r="932" spans="1:12" x14ac:dyDescent="0.25">
      <c r="A932" s="84" t="s">
        <v>2788</v>
      </c>
      <c r="B932" s="84" t="s">
        <v>14378</v>
      </c>
      <c r="C932" s="84">
        <v>3</v>
      </c>
      <c r="D932" s="122">
        <v>4.6472627489868882E-4</v>
      </c>
      <c r="E932" s="122">
        <v>1.1045026936594573</v>
      </c>
      <c r="F932" s="84" t="s">
        <v>15743</v>
      </c>
      <c r="G932" s="84" t="b">
        <v>0</v>
      </c>
      <c r="H932" s="84" t="b">
        <v>0</v>
      </c>
      <c r="I932" s="84" t="b">
        <v>0</v>
      </c>
      <c r="J932" s="84" t="b">
        <v>0</v>
      </c>
      <c r="K932" s="84" t="b">
        <v>1</v>
      </c>
      <c r="L932" s="84" t="b">
        <v>0</v>
      </c>
    </row>
    <row r="933" spans="1:12" x14ac:dyDescent="0.25">
      <c r="A933" s="84" t="s">
        <v>14378</v>
      </c>
      <c r="B933" s="84" t="s">
        <v>14355</v>
      </c>
      <c r="C933" s="84">
        <v>3</v>
      </c>
      <c r="D933" s="122">
        <v>4.6472627489868882E-4</v>
      </c>
      <c r="E933" s="122">
        <v>2.7162260016667994</v>
      </c>
      <c r="F933" s="84" t="s">
        <v>15743</v>
      </c>
      <c r="G933" s="84" t="b">
        <v>0</v>
      </c>
      <c r="H933" s="84" t="b">
        <v>1</v>
      </c>
      <c r="I933" s="84" t="b">
        <v>0</v>
      </c>
      <c r="J933" s="84" t="b">
        <v>0</v>
      </c>
      <c r="K933" s="84" t="b">
        <v>0</v>
      </c>
      <c r="L933" s="84" t="b">
        <v>0</v>
      </c>
    </row>
    <row r="934" spans="1:12" x14ac:dyDescent="0.25">
      <c r="A934" s="84" t="s">
        <v>14355</v>
      </c>
      <c r="B934" s="84" t="s">
        <v>14333</v>
      </c>
      <c r="C934" s="84">
        <v>3</v>
      </c>
      <c r="D934" s="122">
        <v>4.6472627489868882E-4</v>
      </c>
      <c r="E934" s="122">
        <v>2.6290758259478992</v>
      </c>
      <c r="F934" s="84" t="s">
        <v>15743</v>
      </c>
      <c r="G934" s="84" t="b">
        <v>0</v>
      </c>
      <c r="H934" s="84" t="b">
        <v>0</v>
      </c>
      <c r="I934" s="84" t="b">
        <v>0</v>
      </c>
      <c r="J934" s="84" t="b">
        <v>0</v>
      </c>
      <c r="K934" s="84" t="b">
        <v>0</v>
      </c>
      <c r="L934" s="84" t="b">
        <v>0</v>
      </c>
    </row>
    <row r="935" spans="1:12" x14ac:dyDescent="0.25">
      <c r="A935" s="84" t="s">
        <v>14333</v>
      </c>
      <c r="B935" s="84" t="s">
        <v>2713</v>
      </c>
      <c r="C935" s="84">
        <v>3</v>
      </c>
      <c r="D935" s="122">
        <v>4.6472627489868882E-4</v>
      </c>
      <c r="E935" s="122">
        <v>1.660592877393964</v>
      </c>
      <c r="F935" s="84" t="s">
        <v>15743</v>
      </c>
      <c r="G935" s="84" t="b">
        <v>0</v>
      </c>
      <c r="H935" s="84" t="b">
        <v>0</v>
      </c>
      <c r="I935" s="84" t="b">
        <v>0</v>
      </c>
      <c r="J935" s="84" t="b">
        <v>0</v>
      </c>
      <c r="K935" s="84" t="b">
        <v>0</v>
      </c>
      <c r="L935" s="84" t="b">
        <v>0</v>
      </c>
    </row>
    <row r="936" spans="1:12" x14ac:dyDescent="0.25">
      <c r="A936" s="84" t="s">
        <v>14200</v>
      </c>
      <c r="B936" s="84" t="s">
        <v>12364</v>
      </c>
      <c r="C936" s="84">
        <v>3</v>
      </c>
      <c r="D936" s="122">
        <v>4.6472627489868882E-4</v>
      </c>
      <c r="E936" s="122">
        <v>1.1878807415793566</v>
      </c>
      <c r="F936" s="84" t="s">
        <v>15743</v>
      </c>
      <c r="G936" s="84" t="b">
        <v>0</v>
      </c>
      <c r="H936" s="84" t="b">
        <v>0</v>
      </c>
      <c r="I936" s="84" t="b">
        <v>0</v>
      </c>
      <c r="J936" s="84" t="b">
        <v>0</v>
      </c>
      <c r="K936" s="84" t="b">
        <v>0</v>
      </c>
      <c r="L936" s="84" t="b">
        <v>0</v>
      </c>
    </row>
    <row r="937" spans="1:12" x14ac:dyDescent="0.25">
      <c r="A937" s="84" t="s">
        <v>12364</v>
      </c>
      <c r="B937" s="84" t="s">
        <v>14364</v>
      </c>
      <c r="C937" s="84">
        <v>3</v>
      </c>
      <c r="D937" s="122">
        <v>4.6472627489868882E-4</v>
      </c>
      <c r="E937" s="122">
        <v>1.8711279616525425</v>
      </c>
      <c r="F937" s="84" t="s">
        <v>15743</v>
      </c>
      <c r="G937" s="84" t="b">
        <v>0</v>
      </c>
      <c r="H937" s="84" t="b">
        <v>0</v>
      </c>
      <c r="I937" s="84" t="b">
        <v>0</v>
      </c>
      <c r="J937" s="84" t="b">
        <v>0</v>
      </c>
      <c r="K937" s="84" t="b">
        <v>0</v>
      </c>
      <c r="L937" s="84" t="b">
        <v>0</v>
      </c>
    </row>
    <row r="938" spans="1:12" x14ac:dyDescent="0.25">
      <c r="A938" s="84" t="s">
        <v>14364</v>
      </c>
      <c r="B938" s="84" t="s">
        <v>14453</v>
      </c>
      <c r="C938" s="84">
        <v>3</v>
      </c>
      <c r="D938" s="122">
        <v>4.6472627489868882E-4</v>
      </c>
      <c r="E938" s="122">
        <v>2.8253704710918672</v>
      </c>
      <c r="F938" s="84" t="s">
        <v>15743</v>
      </c>
      <c r="G938" s="84" t="b">
        <v>0</v>
      </c>
      <c r="H938" s="84" t="b">
        <v>0</v>
      </c>
      <c r="I938" s="84" t="b">
        <v>0</v>
      </c>
      <c r="J938" s="84" t="b">
        <v>0</v>
      </c>
      <c r="K938" s="84" t="b">
        <v>0</v>
      </c>
      <c r="L938" s="84" t="b">
        <v>0</v>
      </c>
    </row>
    <row r="939" spans="1:12" x14ac:dyDescent="0.25">
      <c r="A939" s="84" t="s">
        <v>14587</v>
      </c>
      <c r="B939" s="84" t="s">
        <v>14449</v>
      </c>
      <c r="C939" s="84">
        <v>3</v>
      </c>
      <c r="D939" s="122">
        <v>4.6472627489868882E-4</v>
      </c>
      <c r="E939" s="122">
        <v>3.2233104797639047</v>
      </c>
      <c r="F939" s="84" t="s">
        <v>15743</v>
      </c>
      <c r="G939" s="84" t="b">
        <v>0</v>
      </c>
      <c r="H939" s="84" t="b">
        <v>0</v>
      </c>
      <c r="I939" s="84" t="b">
        <v>0</v>
      </c>
      <c r="J939" s="84" t="b">
        <v>0</v>
      </c>
      <c r="K939" s="84" t="b">
        <v>0</v>
      </c>
      <c r="L939" s="84" t="b">
        <v>0</v>
      </c>
    </row>
    <row r="940" spans="1:12" x14ac:dyDescent="0.25">
      <c r="A940" s="84" t="s">
        <v>14449</v>
      </c>
      <c r="B940" s="84" t="s">
        <v>12359</v>
      </c>
      <c r="C940" s="84">
        <v>3</v>
      </c>
      <c r="D940" s="122">
        <v>4.6472627489868882E-4</v>
      </c>
      <c r="E940" s="122">
        <v>2.1441292337162801</v>
      </c>
      <c r="F940" s="84" t="s">
        <v>15743</v>
      </c>
      <c r="G940" s="84" t="b">
        <v>0</v>
      </c>
      <c r="H940" s="84" t="b">
        <v>0</v>
      </c>
      <c r="I940" s="84" t="b">
        <v>0</v>
      </c>
      <c r="J940" s="84" t="b">
        <v>0</v>
      </c>
      <c r="K940" s="84" t="b">
        <v>0</v>
      </c>
      <c r="L940" s="84" t="b">
        <v>0</v>
      </c>
    </row>
    <row r="941" spans="1:12" x14ac:dyDescent="0.25">
      <c r="A941" s="84" t="s">
        <v>12359</v>
      </c>
      <c r="B941" s="84" t="s">
        <v>14453</v>
      </c>
      <c r="C941" s="84">
        <v>3</v>
      </c>
      <c r="D941" s="122">
        <v>4.6472627489868882E-4</v>
      </c>
      <c r="E941" s="122">
        <v>2.1919020155122806</v>
      </c>
      <c r="F941" s="84" t="s">
        <v>15743</v>
      </c>
      <c r="G941" s="84" t="b">
        <v>0</v>
      </c>
      <c r="H941" s="84" t="b">
        <v>0</v>
      </c>
      <c r="I941" s="84" t="b">
        <v>0</v>
      </c>
      <c r="J941" s="84" t="b">
        <v>0</v>
      </c>
      <c r="K941" s="84" t="b">
        <v>0</v>
      </c>
      <c r="L941" s="84" t="b">
        <v>0</v>
      </c>
    </row>
    <row r="942" spans="1:12" x14ac:dyDescent="0.25">
      <c r="A942" s="84" t="s">
        <v>14453</v>
      </c>
      <c r="B942" s="84" t="s">
        <v>2917</v>
      </c>
      <c r="C942" s="84">
        <v>3</v>
      </c>
      <c r="D942" s="122">
        <v>4.6472627489868882E-4</v>
      </c>
      <c r="E942" s="122">
        <v>1.6610176153074301</v>
      </c>
      <c r="F942" s="84" t="s">
        <v>15743</v>
      </c>
      <c r="G942" s="84" t="b">
        <v>0</v>
      </c>
      <c r="H942" s="84" t="b">
        <v>0</v>
      </c>
      <c r="I942" s="84" t="b">
        <v>0</v>
      </c>
      <c r="J942" s="84" t="b">
        <v>0</v>
      </c>
      <c r="K942" s="84" t="b">
        <v>0</v>
      </c>
      <c r="L942" s="84" t="b">
        <v>0</v>
      </c>
    </row>
    <row r="943" spans="1:12" x14ac:dyDescent="0.25">
      <c r="A943" s="84" t="s">
        <v>2917</v>
      </c>
      <c r="B943" s="84" t="s">
        <v>731</v>
      </c>
      <c r="C943" s="84">
        <v>3</v>
      </c>
      <c r="D943" s="122">
        <v>4.6472627489868882E-4</v>
      </c>
      <c r="E943" s="122">
        <v>-0.45384004150952778</v>
      </c>
      <c r="F943" s="84" t="s">
        <v>15743</v>
      </c>
      <c r="G943" s="84" t="b">
        <v>0</v>
      </c>
      <c r="H943" s="84" t="b">
        <v>0</v>
      </c>
      <c r="I943" s="84" t="b">
        <v>0</v>
      </c>
      <c r="J943" s="84" t="b">
        <v>0</v>
      </c>
      <c r="K943" s="84" t="b">
        <v>0</v>
      </c>
      <c r="L943" s="84" t="b">
        <v>0</v>
      </c>
    </row>
    <row r="944" spans="1:12" x14ac:dyDescent="0.25">
      <c r="A944" s="84" t="s">
        <v>740</v>
      </c>
      <c r="B944" s="84" t="s">
        <v>14237</v>
      </c>
      <c r="C944" s="84">
        <v>3</v>
      </c>
      <c r="D944" s="122">
        <v>4.6472627489868882E-4</v>
      </c>
      <c r="E944" s="122">
        <v>1.5287052808303363</v>
      </c>
      <c r="F944" s="84" t="s">
        <v>15743</v>
      </c>
      <c r="G944" s="84" t="b">
        <v>0</v>
      </c>
      <c r="H944" s="84" t="b">
        <v>0</v>
      </c>
      <c r="I944" s="84" t="b">
        <v>0</v>
      </c>
      <c r="J944" s="84" t="b">
        <v>0</v>
      </c>
      <c r="K944" s="84" t="b">
        <v>0</v>
      </c>
      <c r="L944" s="84" t="b">
        <v>0</v>
      </c>
    </row>
    <row r="945" spans="1:12" x14ac:dyDescent="0.25">
      <c r="A945" s="84" t="s">
        <v>14897</v>
      </c>
      <c r="B945" s="84" t="s">
        <v>14898</v>
      </c>
      <c r="C945" s="84">
        <v>3</v>
      </c>
      <c r="D945" s="122">
        <v>4.6472627489868882E-4</v>
      </c>
      <c r="E945" s="122">
        <v>3.716226001666799</v>
      </c>
      <c r="F945" s="84" t="s">
        <v>15743</v>
      </c>
      <c r="G945" s="84" t="b">
        <v>1</v>
      </c>
      <c r="H945" s="84" t="b">
        <v>0</v>
      </c>
      <c r="I945" s="84" t="b">
        <v>0</v>
      </c>
      <c r="J945" s="84" t="b">
        <v>0</v>
      </c>
      <c r="K945" s="84" t="b">
        <v>0</v>
      </c>
      <c r="L945" s="84" t="b">
        <v>0</v>
      </c>
    </row>
    <row r="946" spans="1:12" x14ac:dyDescent="0.25">
      <c r="A946" s="84" t="s">
        <v>14898</v>
      </c>
      <c r="B946" s="84" t="s">
        <v>14899</v>
      </c>
      <c r="C946" s="84">
        <v>3</v>
      </c>
      <c r="D946" s="122">
        <v>4.6472627489868882E-4</v>
      </c>
      <c r="E946" s="122">
        <v>3.716226001666799</v>
      </c>
      <c r="F946" s="84" t="s">
        <v>15743</v>
      </c>
      <c r="G946" s="84" t="b">
        <v>0</v>
      </c>
      <c r="H946" s="84" t="b">
        <v>0</v>
      </c>
      <c r="I946" s="84" t="b">
        <v>0</v>
      </c>
      <c r="J946" s="84" t="b">
        <v>0</v>
      </c>
      <c r="K946" s="84" t="b">
        <v>0</v>
      </c>
      <c r="L946" s="84" t="b">
        <v>0</v>
      </c>
    </row>
    <row r="947" spans="1:12" x14ac:dyDescent="0.25">
      <c r="A947" s="84" t="s">
        <v>14899</v>
      </c>
      <c r="B947" s="84" t="s">
        <v>14207</v>
      </c>
      <c r="C947" s="84">
        <v>3</v>
      </c>
      <c r="D947" s="122">
        <v>4.6472627489868882E-4</v>
      </c>
      <c r="E947" s="122">
        <v>2.6492792120361859</v>
      </c>
      <c r="F947" s="84" t="s">
        <v>15743</v>
      </c>
      <c r="G947" s="84" t="b">
        <v>0</v>
      </c>
      <c r="H947" s="84" t="b">
        <v>0</v>
      </c>
      <c r="I947" s="84" t="b">
        <v>0</v>
      </c>
      <c r="J947" s="84" t="b">
        <v>0</v>
      </c>
      <c r="K947" s="84" t="b">
        <v>0</v>
      </c>
      <c r="L947" s="84" t="b">
        <v>0</v>
      </c>
    </row>
    <row r="948" spans="1:12" x14ac:dyDescent="0.25">
      <c r="A948" s="84" t="s">
        <v>14369</v>
      </c>
      <c r="B948" s="84" t="s">
        <v>14900</v>
      </c>
      <c r="C948" s="84">
        <v>3</v>
      </c>
      <c r="D948" s="122">
        <v>4.6472627489868882E-4</v>
      </c>
      <c r="E948" s="122">
        <v>3.1933472563864616</v>
      </c>
      <c r="F948" s="84" t="s">
        <v>15743</v>
      </c>
      <c r="G948" s="84" t="b">
        <v>0</v>
      </c>
      <c r="H948" s="84" t="b">
        <v>0</v>
      </c>
      <c r="I948" s="84" t="b">
        <v>0</v>
      </c>
      <c r="J948" s="84" t="b">
        <v>0</v>
      </c>
      <c r="K948" s="84" t="b">
        <v>1</v>
      </c>
      <c r="L948" s="84" t="b">
        <v>0</v>
      </c>
    </row>
    <row r="949" spans="1:12" x14ac:dyDescent="0.25">
      <c r="A949" s="84" t="s">
        <v>14900</v>
      </c>
      <c r="B949" s="84" t="s">
        <v>14901</v>
      </c>
      <c r="C949" s="84">
        <v>3</v>
      </c>
      <c r="D949" s="122">
        <v>4.6472627489868882E-4</v>
      </c>
      <c r="E949" s="122">
        <v>3.716226001666799</v>
      </c>
      <c r="F949" s="84" t="s">
        <v>15743</v>
      </c>
      <c r="G949" s="84" t="b">
        <v>0</v>
      </c>
      <c r="H949" s="84" t="b">
        <v>1</v>
      </c>
      <c r="I949" s="84" t="b">
        <v>0</v>
      </c>
      <c r="J949" s="84" t="b">
        <v>0</v>
      </c>
      <c r="K949" s="84" t="b">
        <v>0</v>
      </c>
      <c r="L949" s="84" t="b">
        <v>0</v>
      </c>
    </row>
    <row r="950" spans="1:12" x14ac:dyDescent="0.25">
      <c r="A950" s="84" t="s">
        <v>14901</v>
      </c>
      <c r="B950" s="84" t="s">
        <v>14902</v>
      </c>
      <c r="C950" s="84">
        <v>3</v>
      </c>
      <c r="D950" s="122">
        <v>4.6472627489868882E-4</v>
      </c>
      <c r="E950" s="122">
        <v>3.716226001666799</v>
      </c>
      <c r="F950" s="84" t="s">
        <v>15743</v>
      </c>
      <c r="G950" s="84" t="b">
        <v>0</v>
      </c>
      <c r="H950" s="84" t="b">
        <v>0</v>
      </c>
      <c r="I950" s="84" t="b">
        <v>0</v>
      </c>
      <c r="J950" s="84" t="b">
        <v>0</v>
      </c>
      <c r="K950" s="84" t="b">
        <v>0</v>
      </c>
      <c r="L950" s="84" t="b">
        <v>0</v>
      </c>
    </row>
    <row r="951" spans="1:12" x14ac:dyDescent="0.25">
      <c r="A951" s="84" t="s">
        <v>14902</v>
      </c>
      <c r="B951" s="84" t="s">
        <v>14903</v>
      </c>
      <c r="C951" s="84">
        <v>3</v>
      </c>
      <c r="D951" s="122">
        <v>4.6472627489868882E-4</v>
      </c>
      <c r="E951" s="122">
        <v>3.716226001666799</v>
      </c>
      <c r="F951" s="84" t="s">
        <v>15743</v>
      </c>
      <c r="G951" s="84" t="b">
        <v>0</v>
      </c>
      <c r="H951" s="84" t="b">
        <v>0</v>
      </c>
      <c r="I951" s="84" t="b">
        <v>0</v>
      </c>
      <c r="J951" s="84" t="b">
        <v>0</v>
      </c>
      <c r="K951" s="84" t="b">
        <v>0</v>
      </c>
      <c r="L951" s="84" t="b">
        <v>0</v>
      </c>
    </row>
    <row r="952" spans="1:12" x14ac:dyDescent="0.25">
      <c r="A952" s="84" t="s">
        <v>14903</v>
      </c>
      <c r="B952" s="84" t="s">
        <v>14904</v>
      </c>
      <c r="C952" s="84">
        <v>3</v>
      </c>
      <c r="D952" s="122">
        <v>4.6472627489868882E-4</v>
      </c>
      <c r="E952" s="122">
        <v>3.716226001666799</v>
      </c>
      <c r="F952" s="84" t="s">
        <v>15743</v>
      </c>
      <c r="G952" s="84" t="b">
        <v>0</v>
      </c>
      <c r="H952" s="84" t="b">
        <v>0</v>
      </c>
      <c r="I952" s="84" t="b">
        <v>0</v>
      </c>
      <c r="J952" s="84" t="b">
        <v>0</v>
      </c>
      <c r="K952" s="84" t="b">
        <v>0</v>
      </c>
      <c r="L952" s="84" t="b">
        <v>0</v>
      </c>
    </row>
    <row r="953" spans="1:12" x14ac:dyDescent="0.25">
      <c r="A953" s="84" t="s">
        <v>14904</v>
      </c>
      <c r="B953" s="84" t="s">
        <v>14408</v>
      </c>
      <c r="C953" s="84">
        <v>3</v>
      </c>
      <c r="D953" s="122">
        <v>4.6472627489868882E-4</v>
      </c>
      <c r="E953" s="122">
        <v>3.2902572693945182</v>
      </c>
      <c r="F953" s="84" t="s">
        <v>15743</v>
      </c>
      <c r="G953" s="84" t="b">
        <v>0</v>
      </c>
      <c r="H953" s="84" t="b">
        <v>0</v>
      </c>
      <c r="I953" s="84" t="b">
        <v>0</v>
      </c>
      <c r="J953" s="84" t="b">
        <v>0</v>
      </c>
      <c r="K953" s="84" t="b">
        <v>0</v>
      </c>
      <c r="L953" s="84" t="b">
        <v>0</v>
      </c>
    </row>
    <row r="954" spans="1:12" x14ac:dyDescent="0.25">
      <c r="A954" s="84" t="s">
        <v>14408</v>
      </c>
      <c r="B954" s="84" t="s">
        <v>866</v>
      </c>
      <c r="C954" s="84">
        <v>3</v>
      </c>
      <c r="D954" s="122">
        <v>4.6472627489868882E-4</v>
      </c>
      <c r="E954" s="122">
        <v>1.729952026173557</v>
      </c>
      <c r="F954" s="84" t="s">
        <v>15743</v>
      </c>
      <c r="G954" s="84" t="b">
        <v>0</v>
      </c>
      <c r="H954" s="84" t="b">
        <v>0</v>
      </c>
      <c r="I954" s="84" t="b">
        <v>0</v>
      </c>
      <c r="J954" s="84" t="b">
        <v>0</v>
      </c>
      <c r="K954" s="84" t="b">
        <v>0</v>
      </c>
      <c r="L954" s="84" t="b">
        <v>0</v>
      </c>
    </row>
    <row r="955" spans="1:12" x14ac:dyDescent="0.25">
      <c r="A955" s="84" t="s">
        <v>14228</v>
      </c>
      <c r="B955" s="84" t="s">
        <v>14300</v>
      </c>
      <c r="C955" s="84">
        <v>3</v>
      </c>
      <c r="D955" s="122">
        <v>4.6472627489868882E-4</v>
      </c>
      <c r="E955" s="122">
        <v>2.1763139170876813</v>
      </c>
      <c r="F955" s="84" t="s">
        <v>15743</v>
      </c>
      <c r="G955" s="84" t="b">
        <v>0</v>
      </c>
      <c r="H955" s="84" t="b">
        <v>0</v>
      </c>
      <c r="I955" s="84" t="b">
        <v>0</v>
      </c>
      <c r="J955" s="84" t="b">
        <v>0</v>
      </c>
      <c r="K955" s="84" t="b">
        <v>0</v>
      </c>
      <c r="L955" s="84" t="b">
        <v>0</v>
      </c>
    </row>
    <row r="956" spans="1:12" x14ac:dyDescent="0.25">
      <c r="A956" s="84" t="s">
        <v>14300</v>
      </c>
      <c r="B956" s="84" t="s">
        <v>14905</v>
      </c>
      <c r="C956" s="84">
        <v>3</v>
      </c>
      <c r="D956" s="122">
        <v>4.6472627489868882E-4</v>
      </c>
      <c r="E956" s="122">
        <v>3.0794039040796251</v>
      </c>
      <c r="F956" s="84" t="s">
        <v>15743</v>
      </c>
      <c r="G956" s="84" t="b">
        <v>0</v>
      </c>
      <c r="H956" s="84" t="b">
        <v>0</v>
      </c>
      <c r="I956" s="84" t="b">
        <v>0</v>
      </c>
      <c r="J956" s="84" t="b">
        <v>0</v>
      </c>
      <c r="K956" s="84" t="b">
        <v>0</v>
      </c>
      <c r="L956" s="84" t="b">
        <v>0</v>
      </c>
    </row>
    <row r="957" spans="1:12" x14ac:dyDescent="0.25">
      <c r="A957" s="84" t="s">
        <v>14905</v>
      </c>
      <c r="B957" s="84" t="s">
        <v>14214</v>
      </c>
      <c r="C957" s="84">
        <v>3</v>
      </c>
      <c r="D957" s="122">
        <v>4.6472627489868882E-4</v>
      </c>
      <c r="E957" s="122">
        <v>2.8131360146748556</v>
      </c>
      <c r="F957" s="84" t="s">
        <v>15743</v>
      </c>
      <c r="G957" s="84" t="b">
        <v>0</v>
      </c>
      <c r="H957" s="84" t="b">
        <v>0</v>
      </c>
      <c r="I957" s="84" t="b">
        <v>0</v>
      </c>
      <c r="J957" s="84" t="b">
        <v>0</v>
      </c>
      <c r="K957" s="84" t="b">
        <v>0</v>
      </c>
      <c r="L957" s="84" t="b">
        <v>0</v>
      </c>
    </row>
    <row r="958" spans="1:12" x14ac:dyDescent="0.25">
      <c r="A958" s="84" t="s">
        <v>14214</v>
      </c>
      <c r="B958" s="84" t="s">
        <v>12350</v>
      </c>
      <c r="C958" s="84">
        <v>3</v>
      </c>
      <c r="D958" s="122">
        <v>4.6472627489868882E-4</v>
      </c>
      <c r="E958" s="122">
        <v>0.87112796165254236</v>
      </c>
      <c r="F958" s="84" t="s">
        <v>15743</v>
      </c>
      <c r="G958" s="84" t="b">
        <v>0</v>
      </c>
      <c r="H958" s="84" t="b">
        <v>0</v>
      </c>
      <c r="I958" s="84" t="b">
        <v>0</v>
      </c>
      <c r="J958" s="84" t="b">
        <v>0</v>
      </c>
      <c r="K958" s="84" t="b">
        <v>0</v>
      </c>
      <c r="L958" s="84" t="b">
        <v>0</v>
      </c>
    </row>
    <row r="959" spans="1:12" x14ac:dyDescent="0.25">
      <c r="A959" s="84" t="s">
        <v>14199</v>
      </c>
      <c r="B959" s="84" t="s">
        <v>14229</v>
      </c>
      <c r="C959" s="84">
        <v>3</v>
      </c>
      <c r="D959" s="122">
        <v>4.6472627489868882E-4</v>
      </c>
      <c r="E959" s="122">
        <v>1.6090160320189308</v>
      </c>
      <c r="F959" s="84" t="s">
        <v>15743</v>
      </c>
      <c r="G959" s="84" t="b">
        <v>0</v>
      </c>
      <c r="H959" s="84" t="b">
        <v>0</v>
      </c>
      <c r="I959" s="84" t="b">
        <v>0</v>
      </c>
      <c r="J959" s="84" t="b">
        <v>0</v>
      </c>
      <c r="K959" s="84" t="b">
        <v>0</v>
      </c>
      <c r="L959" s="84" t="b">
        <v>0</v>
      </c>
    </row>
    <row r="960" spans="1:12" x14ac:dyDescent="0.25">
      <c r="A960" s="84" t="s">
        <v>14595</v>
      </c>
      <c r="B960" s="84" t="s">
        <v>14908</v>
      </c>
      <c r="C960" s="84">
        <v>3</v>
      </c>
      <c r="D960" s="122">
        <v>4.6472627489868882E-4</v>
      </c>
      <c r="E960" s="122">
        <v>3.4943772520504428</v>
      </c>
      <c r="F960" s="84" t="s">
        <v>15743</v>
      </c>
      <c r="G960" s="84" t="b">
        <v>1</v>
      </c>
      <c r="H960" s="84" t="b">
        <v>0</v>
      </c>
      <c r="I960" s="84" t="b">
        <v>0</v>
      </c>
      <c r="J960" s="84" t="b">
        <v>0</v>
      </c>
      <c r="K960" s="84" t="b">
        <v>1</v>
      </c>
      <c r="L960" s="84" t="b">
        <v>0</v>
      </c>
    </row>
    <row r="961" spans="1:12" x14ac:dyDescent="0.25">
      <c r="A961" s="84" t="s">
        <v>14252</v>
      </c>
      <c r="B961" s="84" t="s">
        <v>14909</v>
      </c>
      <c r="C961" s="84">
        <v>3</v>
      </c>
      <c r="D961" s="122">
        <v>4.6472627489868882E-4</v>
      </c>
      <c r="E961" s="122">
        <v>2.9380747512831555</v>
      </c>
      <c r="F961" s="84" t="s">
        <v>15743</v>
      </c>
      <c r="G961" s="84" t="b">
        <v>0</v>
      </c>
      <c r="H961" s="84" t="b">
        <v>0</v>
      </c>
      <c r="I961" s="84" t="b">
        <v>0</v>
      </c>
      <c r="J961" s="84" t="b">
        <v>1</v>
      </c>
      <c r="K961" s="84" t="b">
        <v>0</v>
      </c>
      <c r="L961" s="84" t="b">
        <v>0</v>
      </c>
    </row>
    <row r="962" spans="1:12" x14ac:dyDescent="0.25">
      <c r="A962" s="84" t="s">
        <v>14909</v>
      </c>
      <c r="B962" s="84" t="s">
        <v>765</v>
      </c>
      <c r="C962" s="84">
        <v>3</v>
      </c>
      <c r="D962" s="122">
        <v>4.6472627489868882E-4</v>
      </c>
      <c r="E962" s="122">
        <v>2.7619834922274742</v>
      </c>
      <c r="F962" s="84" t="s">
        <v>15743</v>
      </c>
      <c r="G962" s="84" t="b">
        <v>1</v>
      </c>
      <c r="H962" s="84" t="b">
        <v>0</v>
      </c>
      <c r="I962" s="84" t="b">
        <v>0</v>
      </c>
      <c r="J962" s="84" t="b">
        <v>0</v>
      </c>
      <c r="K962" s="84" t="b">
        <v>0</v>
      </c>
      <c r="L962" s="84" t="b">
        <v>0</v>
      </c>
    </row>
    <row r="963" spans="1:12" x14ac:dyDescent="0.25">
      <c r="A963" s="84" t="s">
        <v>14509</v>
      </c>
      <c r="B963" s="84" t="s">
        <v>14256</v>
      </c>
      <c r="C963" s="84">
        <v>3</v>
      </c>
      <c r="D963" s="122">
        <v>4.6472627489868882E-4</v>
      </c>
      <c r="E963" s="122">
        <v>2.6370447556191743</v>
      </c>
      <c r="F963" s="84" t="s">
        <v>15743</v>
      </c>
      <c r="G963" s="84" t="b">
        <v>0</v>
      </c>
      <c r="H963" s="84" t="b">
        <v>0</v>
      </c>
      <c r="I963" s="84" t="b">
        <v>0</v>
      </c>
      <c r="J963" s="84" t="b">
        <v>0</v>
      </c>
      <c r="K963" s="84" t="b">
        <v>0</v>
      </c>
      <c r="L963" s="84" t="b">
        <v>0</v>
      </c>
    </row>
    <row r="964" spans="1:12" x14ac:dyDescent="0.25">
      <c r="A964" s="84" t="s">
        <v>2922</v>
      </c>
      <c r="B964" s="84" t="s">
        <v>14510</v>
      </c>
      <c r="C964" s="84">
        <v>3</v>
      </c>
      <c r="D964" s="122">
        <v>4.6472627489868882E-4</v>
      </c>
      <c r="E964" s="122">
        <v>1.555857526873951</v>
      </c>
      <c r="F964" s="84" t="s">
        <v>15743</v>
      </c>
      <c r="G964" s="84" t="b">
        <v>0</v>
      </c>
      <c r="H964" s="84" t="b">
        <v>0</v>
      </c>
      <c r="I964" s="84" t="b">
        <v>0</v>
      </c>
      <c r="J964" s="84" t="b">
        <v>0</v>
      </c>
      <c r="K964" s="84" t="b">
        <v>0</v>
      </c>
      <c r="L964" s="84" t="b">
        <v>0</v>
      </c>
    </row>
    <row r="965" spans="1:12" x14ac:dyDescent="0.25">
      <c r="A965" s="84" t="s">
        <v>14510</v>
      </c>
      <c r="B965" s="84" t="s">
        <v>14911</v>
      </c>
      <c r="C965" s="84">
        <v>3</v>
      </c>
      <c r="D965" s="122">
        <v>4.6472627489868882E-4</v>
      </c>
      <c r="E965" s="122">
        <v>3.591287265058499</v>
      </c>
      <c r="F965" s="84" t="s">
        <v>15743</v>
      </c>
      <c r="G965" s="84" t="b">
        <v>0</v>
      </c>
      <c r="H965" s="84" t="b">
        <v>0</v>
      </c>
      <c r="I965" s="84" t="b">
        <v>0</v>
      </c>
      <c r="J965" s="84" t="b">
        <v>0</v>
      </c>
      <c r="K965" s="84" t="b">
        <v>0</v>
      </c>
      <c r="L965" s="84" t="b">
        <v>0</v>
      </c>
    </row>
    <row r="966" spans="1:12" x14ac:dyDescent="0.25">
      <c r="A966" s="84" t="s">
        <v>731</v>
      </c>
      <c r="B966" s="84" t="s">
        <v>14912</v>
      </c>
      <c r="C966" s="84">
        <v>3</v>
      </c>
      <c r="D966" s="122">
        <v>4.6472627489868882E-4</v>
      </c>
      <c r="E966" s="122">
        <v>1.3057299560507254</v>
      </c>
      <c r="F966" s="84" t="s">
        <v>15743</v>
      </c>
      <c r="G966" s="84" t="b">
        <v>0</v>
      </c>
      <c r="H966" s="84" t="b">
        <v>0</v>
      </c>
      <c r="I966" s="84" t="b">
        <v>0</v>
      </c>
      <c r="J966" s="84" t="b">
        <v>0</v>
      </c>
      <c r="K966" s="84" t="b">
        <v>0</v>
      </c>
      <c r="L966" s="84" t="b">
        <v>0</v>
      </c>
    </row>
    <row r="967" spans="1:12" x14ac:dyDescent="0.25">
      <c r="A967" s="84" t="s">
        <v>951</v>
      </c>
      <c r="B967" s="84" t="s">
        <v>14714</v>
      </c>
      <c r="C967" s="84">
        <v>3</v>
      </c>
      <c r="D967" s="122">
        <v>4.6472627489868882E-4</v>
      </c>
      <c r="E967" s="122">
        <v>2.4451592293802613</v>
      </c>
      <c r="F967" s="84" t="s">
        <v>15743</v>
      </c>
      <c r="G967" s="84" t="b">
        <v>0</v>
      </c>
      <c r="H967" s="84" t="b">
        <v>0</v>
      </c>
      <c r="I967" s="84" t="b">
        <v>0</v>
      </c>
      <c r="J967" s="84" t="b">
        <v>0</v>
      </c>
      <c r="K967" s="84" t="b">
        <v>0</v>
      </c>
      <c r="L967" s="84" t="b">
        <v>0</v>
      </c>
    </row>
    <row r="968" spans="1:12" x14ac:dyDescent="0.25">
      <c r="A968" s="84" t="s">
        <v>14714</v>
      </c>
      <c r="B968" s="84" t="s">
        <v>14511</v>
      </c>
      <c r="C968" s="84">
        <v>3</v>
      </c>
      <c r="D968" s="122">
        <v>4.6472627489868882E-4</v>
      </c>
      <c r="E968" s="122">
        <v>3.2902572693945182</v>
      </c>
      <c r="F968" s="84" t="s">
        <v>15743</v>
      </c>
      <c r="G968" s="84" t="b">
        <v>0</v>
      </c>
      <c r="H968" s="84" t="b">
        <v>0</v>
      </c>
      <c r="I968" s="84" t="b">
        <v>0</v>
      </c>
      <c r="J968" s="84" t="b">
        <v>0</v>
      </c>
      <c r="K968" s="84" t="b">
        <v>1</v>
      </c>
      <c r="L968" s="84" t="b">
        <v>0</v>
      </c>
    </row>
    <row r="969" spans="1:12" x14ac:dyDescent="0.25">
      <c r="A969" s="84" t="s">
        <v>14511</v>
      </c>
      <c r="B969" s="84" t="s">
        <v>14597</v>
      </c>
      <c r="C969" s="84">
        <v>3</v>
      </c>
      <c r="D969" s="122">
        <v>4.6472627489868882E-4</v>
      </c>
      <c r="E969" s="122">
        <v>3.1933472563864616</v>
      </c>
      <c r="F969" s="84" t="s">
        <v>15743</v>
      </c>
      <c r="G969" s="84" t="b">
        <v>0</v>
      </c>
      <c r="H969" s="84" t="b">
        <v>1</v>
      </c>
      <c r="I969" s="84" t="b">
        <v>0</v>
      </c>
      <c r="J969" s="84" t="b">
        <v>1</v>
      </c>
      <c r="K969" s="84" t="b">
        <v>0</v>
      </c>
      <c r="L969" s="84" t="b">
        <v>0</v>
      </c>
    </row>
    <row r="970" spans="1:12" x14ac:dyDescent="0.25">
      <c r="A970" s="84" t="s">
        <v>731</v>
      </c>
      <c r="B970" s="84" t="s">
        <v>12356</v>
      </c>
      <c r="C970" s="84">
        <v>3</v>
      </c>
      <c r="D970" s="122">
        <v>4.6472627489868882E-4</v>
      </c>
      <c r="E970" s="122">
        <v>0.25137229372813286</v>
      </c>
      <c r="F970" s="84" t="s">
        <v>15743</v>
      </c>
      <c r="G970" s="84" t="b">
        <v>0</v>
      </c>
      <c r="H970" s="84" t="b">
        <v>0</v>
      </c>
      <c r="I970" s="84" t="b">
        <v>0</v>
      </c>
      <c r="J970" s="84" t="b">
        <v>1</v>
      </c>
      <c r="K970" s="84" t="b">
        <v>0</v>
      </c>
      <c r="L970" s="84" t="b">
        <v>0</v>
      </c>
    </row>
    <row r="971" spans="1:12" x14ac:dyDescent="0.25">
      <c r="A971" s="84" t="s">
        <v>325</v>
      </c>
      <c r="B971" s="84" t="s">
        <v>14253</v>
      </c>
      <c r="C971" s="84">
        <v>3</v>
      </c>
      <c r="D971" s="122">
        <v>4.6472627489868882E-4</v>
      </c>
      <c r="E971" s="122">
        <v>2.1875949274973703</v>
      </c>
      <c r="F971" s="84" t="s">
        <v>15743</v>
      </c>
      <c r="G971" s="84" t="b">
        <v>0</v>
      </c>
      <c r="H971" s="84" t="b">
        <v>0</v>
      </c>
      <c r="I971" s="84" t="b">
        <v>0</v>
      </c>
      <c r="J971" s="84" t="b">
        <v>0</v>
      </c>
      <c r="K971" s="84" t="b">
        <v>0</v>
      </c>
      <c r="L971" s="84" t="b">
        <v>0</v>
      </c>
    </row>
    <row r="972" spans="1:12" x14ac:dyDescent="0.25">
      <c r="A972" s="84" t="s">
        <v>731</v>
      </c>
      <c r="B972" s="84" t="s">
        <v>14388</v>
      </c>
      <c r="C972" s="84">
        <v>3</v>
      </c>
      <c r="D972" s="122">
        <v>4.6472627489868882E-4</v>
      </c>
      <c r="E972" s="122">
        <v>0.93775317075613107</v>
      </c>
      <c r="F972" s="84" t="s">
        <v>15743</v>
      </c>
      <c r="G972" s="84" t="b">
        <v>0</v>
      </c>
      <c r="H972" s="84" t="b">
        <v>0</v>
      </c>
      <c r="I972" s="84" t="b">
        <v>0</v>
      </c>
      <c r="J972" s="84" t="b">
        <v>0</v>
      </c>
      <c r="K972" s="84" t="b">
        <v>0</v>
      </c>
      <c r="L972" s="84" t="b">
        <v>0</v>
      </c>
    </row>
    <row r="973" spans="1:12" x14ac:dyDescent="0.25">
      <c r="A973" s="84" t="s">
        <v>14499</v>
      </c>
      <c r="B973" s="84" t="s">
        <v>13332</v>
      </c>
      <c r="C973" s="84">
        <v>3</v>
      </c>
      <c r="D973" s="122">
        <v>4.6472627489868882E-4</v>
      </c>
      <c r="E973" s="122">
        <v>2.8131360146748556</v>
      </c>
      <c r="F973" s="84" t="s">
        <v>15743</v>
      </c>
      <c r="G973" s="84" t="b">
        <v>0</v>
      </c>
      <c r="H973" s="84" t="b">
        <v>0</v>
      </c>
      <c r="I973" s="84" t="b">
        <v>0</v>
      </c>
      <c r="J973" s="84" t="b">
        <v>0</v>
      </c>
      <c r="K973" s="84" t="b">
        <v>0</v>
      </c>
      <c r="L973" s="84" t="b">
        <v>0</v>
      </c>
    </row>
    <row r="974" spans="1:12" x14ac:dyDescent="0.25">
      <c r="A974" s="84" t="s">
        <v>13332</v>
      </c>
      <c r="B974" s="84" t="s">
        <v>12356</v>
      </c>
      <c r="C974" s="84">
        <v>3</v>
      </c>
      <c r="D974" s="122">
        <v>4.6472627489868882E-4</v>
      </c>
      <c r="E974" s="122">
        <v>2.1389895940638692</v>
      </c>
      <c r="F974" s="84" t="s">
        <v>15743</v>
      </c>
      <c r="G974" s="84" t="b">
        <v>0</v>
      </c>
      <c r="H974" s="84" t="b">
        <v>0</v>
      </c>
      <c r="I974" s="84" t="b">
        <v>0</v>
      </c>
      <c r="J974" s="84" t="b">
        <v>1</v>
      </c>
      <c r="K974" s="84" t="b">
        <v>0</v>
      </c>
      <c r="L974" s="84" t="b">
        <v>0</v>
      </c>
    </row>
    <row r="975" spans="1:12" x14ac:dyDescent="0.25">
      <c r="A975" s="84" t="s">
        <v>14389</v>
      </c>
      <c r="B975" s="84" t="s">
        <v>14311</v>
      </c>
      <c r="C975" s="84">
        <v>3</v>
      </c>
      <c r="D975" s="122">
        <v>4.6472627489868882E-4</v>
      </c>
      <c r="E975" s="122">
        <v>2.6370447556191743</v>
      </c>
      <c r="F975" s="84" t="s">
        <v>15743</v>
      </c>
      <c r="G975" s="84" t="b">
        <v>0</v>
      </c>
      <c r="H975" s="84" t="b">
        <v>0</v>
      </c>
      <c r="I975" s="84" t="b">
        <v>0</v>
      </c>
      <c r="J975" s="84" t="b">
        <v>0</v>
      </c>
      <c r="K975" s="84" t="b">
        <v>0</v>
      </c>
      <c r="L975" s="84" t="b">
        <v>0</v>
      </c>
    </row>
    <row r="976" spans="1:12" x14ac:dyDescent="0.25">
      <c r="A976" s="84" t="s">
        <v>14311</v>
      </c>
      <c r="B976" s="84" t="s">
        <v>14207</v>
      </c>
      <c r="C976" s="84">
        <v>3</v>
      </c>
      <c r="D976" s="122">
        <v>4.6472627489868882E-4</v>
      </c>
      <c r="E976" s="122">
        <v>2.0472192207082238</v>
      </c>
      <c r="F976" s="84" t="s">
        <v>15743</v>
      </c>
      <c r="G976" s="84" t="b">
        <v>0</v>
      </c>
      <c r="H976" s="84" t="b">
        <v>0</v>
      </c>
      <c r="I976" s="84" t="b">
        <v>0</v>
      </c>
      <c r="J976" s="84" t="b">
        <v>0</v>
      </c>
      <c r="K976" s="84" t="b">
        <v>0</v>
      </c>
      <c r="L976" s="84" t="b">
        <v>0</v>
      </c>
    </row>
    <row r="977" spans="1:12" x14ac:dyDescent="0.25">
      <c r="A977" s="84" t="s">
        <v>840</v>
      </c>
      <c r="B977" s="84" t="s">
        <v>615</v>
      </c>
      <c r="C977" s="84">
        <v>3</v>
      </c>
      <c r="D977" s="122">
        <v>4.6472627489868882E-4</v>
      </c>
      <c r="E977" s="122">
        <v>2.6492792120361863</v>
      </c>
      <c r="F977" s="84" t="s">
        <v>15743</v>
      </c>
      <c r="G977" s="84" t="b">
        <v>0</v>
      </c>
      <c r="H977" s="84" t="b">
        <v>0</v>
      </c>
      <c r="I977" s="84" t="b">
        <v>0</v>
      </c>
      <c r="J977" s="84" t="b">
        <v>0</v>
      </c>
      <c r="K977" s="84" t="b">
        <v>0</v>
      </c>
      <c r="L977" s="84" t="b">
        <v>0</v>
      </c>
    </row>
    <row r="978" spans="1:12" x14ac:dyDescent="0.25">
      <c r="A978" s="84" t="s">
        <v>615</v>
      </c>
      <c r="B978" s="84" t="s">
        <v>14918</v>
      </c>
      <c r="C978" s="84">
        <v>3</v>
      </c>
      <c r="D978" s="122">
        <v>4.6472627489868882E-4</v>
      </c>
      <c r="E978" s="122">
        <v>2.9380747512831555</v>
      </c>
      <c r="F978" s="84" t="s">
        <v>15743</v>
      </c>
      <c r="G978" s="84" t="b">
        <v>0</v>
      </c>
      <c r="H978" s="84" t="b">
        <v>0</v>
      </c>
      <c r="I978" s="84" t="b">
        <v>0</v>
      </c>
      <c r="J978" s="84" t="b">
        <v>0</v>
      </c>
      <c r="K978" s="84" t="b">
        <v>0</v>
      </c>
      <c r="L978" s="84" t="b">
        <v>0</v>
      </c>
    </row>
    <row r="979" spans="1:12" x14ac:dyDescent="0.25">
      <c r="A979" s="84" t="s">
        <v>842</v>
      </c>
      <c r="B979" s="84" t="s">
        <v>837</v>
      </c>
      <c r="C979" s="84">
        <v>3</v>
      </c>
      <c r="D979" s="122">
        <v>4.6472627489868882E-4</v>
      </c>
      <c r="E979" s="122">
        <v>3.3694385154421429</v>
      </c>
      <c r="F979" s="84" t="s">
        <v>15743</v>
      </c>
      <c r="G979" s="84" t="b">
        <v>0</v>
      </c>
      <c r="H979" s="84" t="b">
        <v>0</v>
      </c>
      <c r="I979" s="84" t="b">
        <v>0</v>
      </c>
      <c r="J979" s="84" t="b">
        <v>0</v>
      </c>
      <c r="K979" s="84" t="b">
        <v>0</v>
      </c>
      <c r="L979" s="84" t="b">
        <v>0</v>
      </c>
    </row>
    <row r="980" spans="1:12" x14ac:dyDescent="0.25">
      <c r="A980" s="84" t="s">
        <v>14297</v>
      </c>
      <c r="B980" s="84" t="s">
        <v>325</v>
      </c>
      <c r="C980" s="84">
        <v>3</v>
      </c>
      <c r="D980" s="122">
        <v>4.6472627489868882E-4</v>
      </c>
      <c r="E980" s="122">
        <v>2.5700979659885612</v>
      </c>
      <c r="F980" s="84" t="s">
        <v>15743</v>
      </c>
      <c r="G980" s="84" t="b">
        <v>0</v>
      </c>
      <c r="H980" s="84" t="b">
        <v>0</v>
      </c>
      <c r="I980" s="84" t="b">
        <v>0</v>
      </c>
      <c r="J980" s="84" t="b">
        <v>0</v>
      </c>
      <c r="K980" s="84" t="b">
        <v>0</v>
      </c>
      <c r="L980" s="84" t="b">
        <v>0</v>
      </c>
    </row>
    <row r="981" spans="1:12" x14ac:dyDescent="0.25">
      <c r="A981" s="84" t="s">
        <v>731</v>
      </c>
      <c r="B981" s="84" t="s">
        <v>14554</v>
      </c>
      <c r="C981" s="84">
        <v>3</v>
      </c>
      <c r="D981" s="122">
        <v>4.6472627489868882E-4</v>
      </c>
      <c r="E981" s="122">
        <v>1.0838812064343692</v>
      </c>
      <c r="F981" s="84" t="s">
        <v>15743</v>
      </c>
      <c r="G981" s="84" t="b">
        <v>0</v>
      </c>
      <c r="H981" s="84" t="b">
        <v>0</v>
      </c>
      <c r="I981" s="84" t="b">
        <v>0</v>
      </c>
      <c r="J981" s="84" t="b">
        <v>0</v>
      </c>
      <c r="K981" s="84" t="b">
        <v>0</v>
      </c>
      <c r="L981" s="84" t="b">
        <v>0</v>
      </c>
    </row>
    <row r="982" spans="1:12" x14ac:dyDescent="0.25">
      <c r="A982" s="84" t="s">
        <v>812</v>
      </c>
      <c r="B982" s="84" t="s">
        <v>915</v>
      </c>
      <c r="C982" s="84">
        <v>3</v>
      </c>
      <c r="D982" s="122">
        <v>4.6472627489868882E-4</v>
      </c>
      <c r="E982" s="122">
        <v>2.0513751804793814</v>
      </c>
      <c r="F982" s="84" t="s">
        <v>15743</v>
      </c>
      <c r="G982" s="84" t="b">
        <v>0</v>
      </c>
      <c r="H982" s="84" t="b">
        <v>1</v>
      </c>
      <c r="I982" s="84" t="b">
        <v>0</v>
      </c>
      <c r="J982" s="84" t="b">
        <v>0</v>
      </c>
      <c r="K982" s="84" t="b">
        <v>0</v>
      </c>
      <c r="L982" s="84" t="b">
        <v>0</v>
      </c>
    </row>
    <row r="983" spans="1:12" x14ac:dyDescent="0.25">
      <c r="A983" s="84" t="s">
        <v>915</v>
      </c>
      <c r="B983" s="84" t="s">
        <v>840</v>
      </c>
      <c r="C983" s="84">
        <v>3</v>
      </c>
      <c r="D983" s="122">
        <v>4.6472627489868882E-4</v>
      </c>
      <c r="E983" s="122">
        <v>2.8131360146748556</v>
      </c>
      <c r="F983" s="84" t="s">
        <v>15743</v>
      </c>
      <c r="G983" s="84" t="b">
        <v>0</v>
      </c>
      <c r="H983" s="84" t="b">
        <v>0</v>
      </c>
      <c r="I983" s="84" t="b">
        <v>0</v>
      </c>
      <c r="J983" s="84" t="b">
        <v>0</v>
      </c>
      <c r="K983" s="84" t="b">
        <v>0</v>
      </c>
      <c r="L983" s="84" t="b">
        <v>0</v>
      </c>
    </row>
    <row r="984" spans="1:12" x14ac:dyDescent="0.25">
      <c r="A984" s="84" t="s">
        <v>14540</v>
      </c>
      <c r="B984" s="84" t="s">
        <v>731</v>
      </c>
      <c r="C984" s="84">
        <v>3</v>
      </c>
      <c r="D984" s="122">
        <v>4.6472627489868882E-4</v>
      </c>
      <c r="E984" s="122">
        <v>0.99331798983269137</v>
      </c>
      <c r="F984" s="84" t="s">
        <v>15743</v>
      </c>
      <c r="G984" s="84" t="b">
        <v>0</v>
      </c>
      <c r="H984" s="84" t="b">
        <v>0</v>
      </c>
      <c r="I984" s="84" t="b">
        <v>0</v>
      </c>
      <c r="J984" s="84" t="b">
        <v>0</v>
      </c>
      <c r="K984" s="84" t="b">
        <v>0</v>
      </c>
      <c r="L984" s="84" t="b">
        <v>0</v>
      </c>
    </row>
    <row r="985" spans="1:12" x14ac:dyDescent="0.25">
      <c r="A985" s="84" t="s">
        <v>666</v>
      </c>
      <c r="B985" s="84" t="s">
        <v>484</v>
      </c>
      <c r="C985" s="84">
        <v>3</v>
      </c>
      <c r="D985" s="122">
        <v>4.6472627489868882E-4</v>
      </c>
      <c r="E985" s="122">
        <v>2.4056506880965878</v>
      </c>
      <c r="F985" s="84" t="s">
        <v>15743</v>
      </c>
      <c r="G985" s="84" t="b">
        <v>0</v>
      </c>
      <c r="H985" s="84" t="b">
        <v>0</v>
      </c>
      <c r="I985" s="84" t="b">
        <v>0</v>
      </c>
      <c r="J985" s="84" t="b">
        <v>0</v>
      </c>
      <c r="K985" s="84" t="b">
        <v>0</v>
      </c>
      <c r="L985" s="84" t="b">
        <v>0</v>
      </c>
    </row>
    <row r="986" spans="1:12" x14ac:dyDescent="0.25">
      <c r="A986" s="84" t="s">
        <v>484</v>
      </c>
      <c r="B986" s="84" t="s">
        <v>810</v>
      </c>
      <c r="C986" s="84">
        <v>3</v>
      </c>
      <c r="D986" s="122">
        <v>4.6472627489868882E-4</v>
      </c>
      <c r="E986" s="122">
        <v>2.591287265058499</v>
      </c>
      <c r="F986" s="84" t="s">
        <v>15743</v>
      </c>
      <c r="G986" s="84" t="b">
        <v>0</v>
      </c>
      <c r="H986" s="84" t="b">
        <v>0</v>
      </c>
      <c r="I986" s="84" t="b">
        <v>0</v>
      </c>
      <c r="J986" s="84" t="b">
        <v>0</v>
      </c>
      <c r="K986" s="84" t="b">
        <v>0</v>
      </c>
      <c r="L986" s="84" t="b">
        <v>0</v>
      </c>
    </row>
    <row r="987" spans="1:12" x14ac:dyDescent="0.25">
      <c r="A987" s="84" t="s">
        <v>14716</v>
      </c>
      <c r="B987" s="84" t="s">
        <v>325</v>
      </c>
      <c r="C987" s="84">
        <v>3</v>
      </c>
      <c r="D987" s="122">
        <v>4.6472627489868882E-4</v>
      </c>
      <c r="E987" s="122">
        <v>3.1141660103388369</v>
      </c>
      <c r="F987" s="84" t="s">
        <v>15743</v>
      </c>
      <c r="G987" s="84" t="b">
        <v>0</v>
      </c>
      <c r="H987" s="84" t="b">
        <v>0</v>
      </c>
      <c r="I987" s="84" t="b">
        <v>0</v>
      </c>
      <c r="J987" s="84" t="b">
        <v>0</v>
      </c>
      <c r="K987" s="84" t="b">
        <v>0</v>
      </c>
      <c r="L987" s="84" t="b">
        <v>0</v>
      </c>
    </row>
    <row r="988" spans="1:12" x14ac:dyDescent="0.25">
      <c r="A988" s="84" t="s">
        <v>325</v>
      </c>
      <c r="B988" s="84" t="s">
        <v>810</v>
      </c>
      <c r="C988" s="84">
        <v>3</v>
      </c>
      <c r="D988" s="122">
        <v>4.6472627489868882E-4</v>
      </c>
      <c r="E988" s="122">
        <v>2.3917149101532953</v>
      </c>
      <c r="F988" s="84" t="s">
        <v>15743</v>
      </c>
      <c r="G988" s="84" t="b">
        <v>0</v>
      </c>
      <c r="H988" s="84" t="b">
        <v>0</v>
      </c>
      <c r="I988" s="84" t="b">
        <v>0</v>
      </c>
      <c r="J988" s="84" t="b">
        <v>0</v>
      </c>
      <c r="K988" s="84" t="b">
        <v>0</v>
      </c>
      <c r="L988" s="84" t="b">
        <v>0</v>
      </c>
    </row>
    <row r="989" spans="1:12" x14ac:dyDescent="0.25">
      <c r="A989" s="84" t="s">
        <v>325</v>
      </c>
      <c r="B989" s="84" t="s">
        <v>484</v>
      </c>
      <c r="C989" s="84">
        <v>3</v>
      </c>
      <c r="D989" s="122">
        <v>4.6472627489868882E-4</v>
      </c>
      <c r="E989" s="122">
        <v>2.4886249231613515</v>
      </c>
      <c r="F989" s="84" t="s">
        <v>15743</v>
      </c>
      <c r="G989" s="84" t="b">
        <v>0</v>
      </c>
      <c r="H989" s="84" t="b">
        <v>0</v>
      </c>
      <c r="I989" s="84" t="b">
        <v>0</v>
      </c>
      <c r="J989" s="84" t="b">
        <v>0</v>
      </c>
      <c r="K989" s="84" t="b">
        <v>0</v>
      </c>
      <c r="L989" s="84" t="b">
        <v>0</v>
      </c>
    </row>
    <row r="990" spans="1:12" x14ac:dyDescent="0.25">
      <c r="A990" s="84" t="s">
        <v>666</v>
      </c>
      <c r="B990" s="84" t="s">
        <v>810</v>
      </c>
      <c r="C990" s="84">
        <v>3</v>
      </c>
      <c r="D990" s="122">
        <v>4.6472627489868882E-4</v>
      </c>
      <c r="E990" s="122">
        <v>2.3087406750885311</v>
      </c>
      <c r="F990" s="84" t="s">
        <v>15743</v>
      </c>
      <c r="G990" s="84" t="b">
        <v>0</v>
      </c>
      <c r="H990" s="84" t="b">
        <v>0</v>
      </c>
      <c r="I990" s="84" t="b">
        <v>0</v>
      </c>
      <c r="J990" s="84" t="b">
        <v>0</v>
      </c>
      <c r="K990" s="84" t="b">
        <v>0</v>
      </c>
      <c r="L990" s="84" t="b">
        <v>0</v>
      </c>
    </row>
    <row r="991" spans="1:12" x14ac:dyDescent="0.25">
      <c r="A991" s="84" t="s">
        <v>731</v>
      </c>
      <c r="B991" s="84" t="s">
        <v>14248</v>
      </c>
      <c r="C991" s="84">
        <v>3</v>
      </c>
      <c r="D991" s="122">
        <v>4.6472627489868882E-4</v>
      </c>
      <c r="E991" s="122">
        <v>0.50409760981755891</v>
      </c>
      <c r="F991" s="84" t="s">
        <v>15743</v>
      </c>
      <c r="G991" s="84" t="b">
        <v>0</v>
      </c>
      <c r="H991" s="84" t="b">
        <v>0</v>
      </c>
      <c r="I991" s="84" t="b">
        <v>0</v>
      </c>
      <c r="J991" s="84" t="b">
        <v>0</v>
      </c>
      <c r="K991" s="84" t="b">
        <v>0</v>
      </c>
      <c r="L991" s="84" t="b">
        <v>0</v>
      </c>
    </row>
    <row r="992" spans="1:12" x14ac:dyDescent="0.25">
      <c r="A992" s="84" t="s">
        <v>14409</v>
      </c>
      <c r="B992" s="84" t="s">
        <v>14926</v>
      </c>
      <c r="C992" s="84">
        <v>3</v>
      </c>
      <c r="D992" s="122">
        <v>4.6472627489868882E-4</v>
      </c>
      <c r="E992" s="122">
        <v>3.2902572693945182</v>
      </c>
      <c r="F992" s="84" t="s">
        <v>15743</v>
      </c>
      <c r="G992" s="84" t="b">
        <v>0</v>
      </c>
      <c r="H992" s="84" t="b">
        <v>0</v>
      </c>
      <c r="I992" s="84" t="b">
        <v>0</v>
      </c>
      <c r="J992" s="84" t="b">
        <v>1</v>
      </c>
      <c r="K992" s="84" t="b">
        <v>0</v>
      </c>
      <c r="L992" s="84" t="b">
        <v>0</v>
      </c>
    </row>
    <row r="993" spans="1:12" x14ac:dyDescent="0.25">
      <c r="A993" s="84" t="s">
        <v>14926</v>
      </c>
      <c r="B993" s="84" t="s">
        <v>14483</v>
      </c>
      <c r="C993" s="84">
        <v>3</v>
      </c>
      <c r="D993" s="122">
        <v>4.6472627489868882E-4</v>
      </c>
      <c r="E993" s="122">
        <v>3.4151960060028181</v>
      </c>
      <c r="F993" s="84" t="s">
        <v>15743</v>
      </c>
      <c r="G993" s="84" t="b">
        <v>1</v>
      </c>
      <c r="H993" s="84" t="b">
        <v>0</v>
      </c>
      <c r="I993" s="84" t="b">
        <v>0</v>
      </c>
      <c r="J993" s="84" t="b">
        <v>0</v>
      </c>
      <c r="K993" s="84" t="b">
        <v>0</v>
      </c>
      <c r="L993" s="84" t="b">
        <v>0</v>
      </c>
    </row>
    <row r="994" spans="1:12" x14ac:dyDescent="0.25">
      <c r="A994" s="84" t="s">
        <v>14483</v>
      </c>
      <c r="B994" s="84" t="s">
        <v>812</v>
      </c>
      <c r="C994" s="84">
        <v>3</v>
      </c>
      <c r="D994" s="122">
        <v>4.6472627489868882E-4</v>
      </c>
      <c r="E994" s="122">
        <v>2.4009555668882077</v>
      </c>
      <c r="F994" s="84" t="s">
        <v>15743</v>
      </c>
      <c r="G994" s="84" t="b">
        <v>0</v>
      </c>
      <c r="H994" s="84" t="b">
        <v>0</v>
      </c>
      <c r="I994" s="84" t="b">
        <v>0</v>
      </c>
      <c r="J994" s="84" t="b">
        <v>0</v>
      </c>
      <c r="K994" s="84" t="b">
        <v>1</v>
      </c>
      <c r="L994" s="84" t="b">
        <v>0</v>
      </c>
    </row>
    <row r="995" spans="1:12" x14ac:dyDescent="0.25">
      <c r="A995" s="84" t="s">
        <v>812</v>
      </c>
      <c r="B995" s="84" t="s">
        <v>14927</v>
      </c>
      <c r="C995" s="84">
        <v>3</v>
      </c>
      <c r="D995" s="122">
        <v>4.6472627489868882E-4</v>
      </c>
      <c r="E995" s="122">
        <v>2.7783739084156438</v>
      </c>
      <c r="F995" s="84" t="s">
        <v>15743</v>
      </c>
      <c r="G995" s="84" t="b">
        <v>0</v>
      </c>
      <c r="H995" s="84" t="b">
        <v>1</v>
      </c>
      <c r="I995" s="84" t="b">
        <v>0</v>
      </c>
      <c r="J995" s="84" t="b">
        <v>0</v>
      </c>
      <c r="K995" s="84" t="b">
        <v>0</v>
      </c>
      <c r="L995" s="84" t="b">
        <v>0</v>
      </c>
    </row>
    <row r="996" spans="1:12" x14ac:dyDescent="0.25">
      <c r="A996" s="84" t="s">
        <v>14927</v>
      </c>
      <c r="B996" s="84" t="s">
        <v>731</v>
      </c>
      <c r="C996" s="84">
        <v>3</v>
      </c>
      <c r="D996" s="122">
        <v>4.6472627489868882E-4</v>
      </c>
      <c r="E996" s="122">
        <v>1.2151667394490477</v>
      </c>
      <c r="F996" s="84" t="s">
        <v>15743</v>
      </c>
      <c r="G996" s="84" t="b">
        <v>0</v>
      </c>
      <c r="H996" s="84" t="b">
        <v>0</v>
      </c>
      <c r="I996" s="84" t="b">
        <v>0</v>
      </c>
      <c r="J996" s="84" t="b">
        <v>0</v>
      </c>
      <c r="K996" s="84" t="b">
        <v>0</v>
      </c>
      <c r="L996" s="84" t="b">
        <v>0</v>
      </c>
    </row>
    <row r="997" spans="1:12" x14ac:dyDescent="0.25">
      <c r="A997" s="84" t="s">
        <v>14276</v>
      </c>
      <c r="B997" s="84" t="s">
        <v>14513</v>
      </c>
      <c r="C997" s="84">
        <v>3</v>
      </c>
      <c r="D997" s="122">
        <v>4.6472627489868882E-4</v>
      </c>
      <c r="E997" s="122">
        <v>2.7461892250442426</v>
      </c>
      <c r="F997" s="84" t="s">
        <v>15743</v>
      </c>
      <c r="G997" s="84" t="b">
        <v>0</v>
      </c>
      <c r="H997" s="84" t="b">
        <v>0</v>
      </c>
      <c r="I997" s="84" t="b">
        <v>0</v>
      </c>
      <c r="J997" s="84" t="b">
        <v>1</v>
      </c>
      <c r="K997" s="84" t="b">
        <v>0</v>
      </c>
      <c r="L997" s="84" t="b">
        <v>0</v>
      </c>
    </row>
    <row r="998" spans="1:12" x14ac:dyDescent="0.25">
      <c r="A998" s="84" t="s">
        <v>14513</v>
      </c>
      <c r="B998" s="84" t="s">
        <v>615</v>
      </c>
      <c r="C998" s="84">
        <v>3</v>
      </c>
      <c r="D998" s="122">
        <v>4.6472627489868882E-4</v>
      </c>
      <c r="E998" s="122">
        <v>2.5700979659885612</v>
      </c>
      <c r="F998" s="84" t="s">
        <v>15743</v>
      </c>
      <c r="G998" s="84" t="b">
        <v>1</v>
      </c>
      <c r="H998" s="84" t="b">
        <v>0</v>
      </c>
      <c r="I998" s="84" t="b">
        <v>0</v>
      </c>
      <c r="J998" s="84" t="b">
        <v>0</v>
      </c>
      <c r="K998" s="84" t="b">
        <v>0</v>
      </c>
      <c r="L998" s="84" t="b">
        <v>0</v>
      </c>
    </row>
    <row r="999" spans="1:12" x14ac:dyDescent="0.25">
      <c r="A999" s="84" t="s">
        <v>601</v>
      </c>
      <c r="B999" s="84" t="s">
        <v>12271</v>
      </c>
      <c r="C999" s="84">
        <v>3</v>
      </c>
      <c r="D999" s="122">
        <v>4.6472627489868882E-4</v>
      </c>
      <c r="E999" s="122">
        <v>2.8923172607224803</v>
      </c>
      <c r="F999" s="84" t="s">
        <v>15743</v>
      </c>
      <c r="G999" s="84" t="b">
        <v>0</v>
      </c>
      <c r="H999" s="84" t="b">
        <v>0</v>
      </c>
      <c r="I999" s="84" t="b">
        <v>0</v>
      </c>
      <c r="J999" s="84" t="b">
        <v>0</v>
      </c>
      <c r="K999" s="84" t="b">
        <v>0</v>
      </c>
      <c r="L999" s="84" t="b">
        <v>0</v>
      </c>
    </row>
    <row r="1000" spans="1:12" x14ac:dyDescent="0.25">
      <c r="A1000" s="84" t="s">
        <v>14242</v>
      </c>
      <c r="B1000" s="84" t="s">
        <v>2931</v>
      </c>
      <c r="C1000" s="84">
        <v>3</v>
      </c>
      <c r="D1000" s="122">
        <v>4.6472627489868882E-4</v>
      </c>
      <c r="E1000" s="122">
        <v>1.6534351718073439</v>
      </c>
      <c r="F1000" s="84" t="s">
        <v>15743</v>
      </c>
      <c r="G1000" s="84" t="b">
        <v>0</v>
      </c>
      <c r="H1000" s="84" t="b">
        <v>0</v>
      </c>
      <c r="I1000" s="84" t="b">
        <v>0</v>
      </c>
      <c r="J1000" s="84" t="b">
        <v>0</v>
      </c>
      <c r="K1000" s="84" t="b">
        <v>0</v>
      </c>
      <c r="L1000" s="84" t="b">
        <v>0</v>
      </c>
    </row>
    <row r="1001" spans="1:12" x14ac:dyDescent="0.25">
      <c r="A1001" s="84" t="s">
        <v>14278</v>
      </c>
      <c r="B1001" s="84" t="s">
        <v>14725</v>
      </c>
      <c r="C1001" s="84">
        <v>3</v>
      </c>
      <c r="D1001" s="122">
        <v>4.6472627489868882E-4</v>
      </c>
      <c r="E1001" s="122">
        <v>2.989227273730537</v>
      </c>
      <c r="F1001" s="84" t="s">
        <v>15743</v>
      </c>
      <c r="G1001" s="84" t="b">
        <v>0</v>
      </c>
      <c r="H1001" s="84" t="b">
        <v>0</v>
      </c>
      <c r="I1001" s="84" t="b">
        <v>0</v>
      </c>
      <c r="J1001" s="84" t="b">
        <v>0</v>
      </c>
      <c r="K1001" s="84" t="b">
        <v>0</v>
      </c>
      <c r="L1001" s="84" t="b">
        <v>0</v>
      </c>
    </row>
    <row r="1002" spans="1:12" x14ac:dyDescent="0.25">
      <c r="A1002" s="84" t="s">
        <v>14725</v>
      </c>
      <c r="B1002" s="84" t="s">
        <v>14928</v>
      </c>
      <c r="C1002" s="84">
        <v>3</v>
      </c>
      <c r="D1002" s="122">
        <v>4.6472627489868882E-4</v>
      </c>
      <c r="E1002" s="122">
        <v>3.591287265058499</v>
      </c>
      <c r="F1002" s="84" t="s">
        <v>15743</v>
      </c>
      <c r="G1002" s="84" t="b">
        <v>0</v>
      </c>
      <c r="H1002" s="84" t="b">
        <v>0</v>
      </c>
      <c r="I1002" s="84" t="b">
        <v>0</v>
      </c>
      <c r="J1002" s="84" t="b">
        <v>0</v>
      </c>
      <c r="K1002" s="84" t="b">
        <v>0</v>
      </c>
      <c r="L1002" s="84" t="b">
        <v>0</v>
      </c>
    </row>
    <row r="1003" spans="1:12" x14ac:dyDescent="0.25">
      <c r="A1003" s="84" t="s">
        <v>14928</v>
      </c>
      <c r="B1003" s="84" t="s">
        <v>14349</v>
      </c>
      <c r="C1003" s="84">
        <v>3</v>
      </c>
      <c r="D1003" s="122">
        <v>4.6472627489868882E-4</v>
      </c>
      <c r="E1003" s="122">
        <v>3.1519545712282366</v>
      </c>
      <c r="F1003" s="84" t="s">
        <v>15743</v>
      </c>
      <c r="G1003" s="84" t="b">
        <v>0</v>
      </c>
      <c r="H1003" s="84" t="b">
        <v>0</v>
      </c>
      <c r="I1003" s="84" t="b">
        <v>0</v>
      </c>
      <c r="J1003" s="84" t="b">
        <v>0</v>
      </c>
      <c r="K1003" s="84" t="b">
        <v>0</v>
      </c>
      <c r="L1003" s="84" t="b">
        <v>0</v>
      </c>
    </row>
    <row r="1004" spans="1:12" x14ac:dyDescent="0.25">
      <c r="A1004" s="84" t="s">
        <v>14349</v>
      </c>
      <c r="B1004" s="84" t="s">
        <v>14929</v>
      </c>
      <c r="C1004" s="84">
        <v>3</v>
      </c>
      <c r="D1004" s="122">
        <v>4.6472627489868882E-4</v>
      </c>
      <c r="E1004" s="122">
        <v>3.1519545712282366</v>
      </c>
      <c r="F1004" s="84" t="s">
        <v>15743</v>
      </c>
      <c r="G1004" s="84" t="b">
        <v>0</v>
      </c>
      <c r="H1004" s="84" t="b">
        <v>0</v>
      </c>
      <c r="I1004" s="84" t="b">
        <v>0</v>
      </c>
      <c r="J1004" s="84" t="b">
        <v>0</v>
      </c>
      <c r="K1004" s="84" t="b">
        <v>0</v>
      </c>
      <c r="L1004" s="84" t="b">
        <v>0</v>
      </c>
    </row>
    <row r="1005" spans="1:12" x14ac:dyDescent="0.25">
      <c r="A1005" s="84" t="s">
        <v>14929</v>
      </c>
      <c r="B1005" s="84" t="s">
        <v>14930</v>
      </c>
      <c r="C1005" s="84">
        <v>3</v>
      </c>
      <c r="D1005" s="122">
        <v>4.6472627489868882E-4</v>
      </c>
      <c r="E1005" s="122">
        <v>3.716226001666799</v>
      </c>
      <c r="F1005" s="84" t="s">
        <v>15743</v>
      </c>
      <c r="G1005" s="84" t="b">
        <v>0</v>
      </c>
      <c r="H1005" s="84" t="b">
        <v>0</v>
      </c>
      <c r="I1005" s="84" t="b">
        <v>0</v>
      </c>
      <c r="J1005" s="84" t="b">
        <v>0</v>
      </c>
      <c r="K1005" s="84" t="b">
        <v>0</v>
      </c>
      <c r="L1005" s="84" t="b">
        <v>0</v>
      </c>
    </row>
    <row r="1006" spans="1:12" x14ac:dyDescent="0.25">
      <c r="A1006" s="84" t="s">
        <v>14930</v>
      </c>
      <c r="B1006" s="84" t="s">
        <v>12359</v>
      </c>
      <c r="C1006" s="84">
        <v>3</v>
      </c>
      <c r="D1006" s="122">
        <v>4.6472627489868882E-4</v>
      </c>
      <c r="E1006" s="122">
        <v>2.5121060190108744</v>
      </c>
      <c r="F1006" s="84" t="s">
        <v>15743</v>
      </c>
      <c r="G1006" s="84" t="b">
        <v>0</v>
      </c>
      <c r="H1006" s="84" t="b">
        <v>0</v>
      </c>
      <c r="I1006" s="84" t="b">
        <v>0</v>
      </c>
      <c r="J1006" s="84" t="b">
        <v>0</v>
      </c>
      <c r="K1006" s="84" t="b">
        <v>0</v>
      </c>
      <c r="L1006" s="84" t="b">
        <v>0</v>
      </c>
    </row>
    <row r="1007" spans="1:12" x14ac:dyDescent="0.25">
      <c r="A1007" s="84" t="s">
        <v>14370</v>
      </c>
      <c r="B1007" s="84" t="s">
        <v>14227</v>
      </c>
      <c r="C1007" s="84">
        <v>3</v>
      </c>
      <c r="D1007" s="122">
        <v>4.6472627489868882E-4</v>
      </c>
      <c r="E1007" s="122">
        <v>2.3087406750885311</v>
      </c>
      <c r="F1007" s="84" t="s">
        <v>15743</v>
      </c>
      <c r="G1007" s="84" t="b">
        <v>0</v>
      </c>
      <c r="H1007" s="84" t="b">
        <v>0</v>
      </c>
      <c r="I1007" s="84" t="b">
        <v>0</v>
      </c>
      <c r="J1007" s="84" t="b">
        <v>0</v>
      </c>
      <c r="K1007" s="84" t="b">
        <v>0</v>
      </c>
      <c r="L1007" s="84" t="b">
        <v>0</v>
      </c>
    </row>
    <row r="1008" spans="1:12" x14ac:dyDescent="0.25">
      <c r="A1008" s="84" t="s">
        <v>12296</v>
      </c>
      <c r="B1008" s="84" t="s">
        <v>14209</v>
      </c>
      <c r="C1008" s="84">
        <v>3</v>
      </c>
      <c r="D1008" s="122">
        <v>4.6472627489868882E-4</v>
      </c>
      <c r="E1008" s="122">
        <v>1.0487730487768452</v>
      </c>
      <c r="F1008" s="84" t="s">
        <v>15743</v>
      </c>
      <c r="G1008" s="84" t="b">
        <v>0</v>
      </c>
      <c r="H1008" s="84" t="b">
        <v>0</v>
      </c>
      <c r="I1008" s="84" t="b">
        <v>0</v>
      </c>
      <c r="J1008" s="84" t="b">
        <v>0</v>
      </c>
      <c r="K1008" s="84" t="b">
        <v>0</v>
      </c>
      <c r="L1008" s="84" t="b">
        <v>0</v>
      </c>
    </row>
    <row r="1009" spans="1:12" x14ac:dyDescent="0.25">
      <c r="A1009" s="84" t="s">
        <v>12280</v>
      </c>
      <c r="B1009" s="84" t="s">
        <v>12287</v>
      </c>
      <c r="C1009" s="84">
        <v>3</v>
      </c>
      <c r="D1009" s="122">
        <v>4.6472627489868882E-4</v>
      </c>
      <c r="E1009" s="122">
        <v>1.7066806837605688</v>
      </c>
      <c r="F1009" s="84" t="s">
        <v>15743</v>
      </c>
      <c r="G1009" s="84" t="b">
        <v>0</v>
      </c>
      <c r="H1009" s="84" t="b">
        <v>0</v>
      </c>
      <c r="I1009" s="84" t="b">
        <v>0</v>
      </c>
      <c r="J1009" s="84" t="b">
        <v>0</v>
      </c>
      <c r="K1009" s="84" t="b">
        <v>0</v>
      </c>
      <c r="L1009" s="84" t="b">
        <v>0</v>
      </c>
    </row>
    <row r="1010" spans="1:12" x14ac:dyDescent="0.25">
      <c r="A1010" s="84" t="s">
        <v>14603</v>
      </c>
      <c r="B1010" s="84" t="s">
        <v>14931</v>
      </c>
      <c r="C1010" s="84">
        <v>3</v>
      </c>
      <c r="D1010" s="122">
        <v>4.6472627489868882E-4</v>
      </c>
      <c r="E1010" s="122">
        <v>3.4943772520504428</v>
      </c>
      <c r="F1010" s="84" t="s">
        <v>15743</v>
      </c>
      <c r="G1010" s="84" t="b">
        <v>0</v>
      </c>
      <c r="H1010" s="84" t="b">
        <v>0</v>
      </c>
      <c r="I1010" s="84" t="b">
        <v>0</v>
      </c>
      <c r="J1010" s="84" t="b">
        <v>0</v>
      </c>
      <c r="K1010" s="84" t="b">
        <v>0</v>
      </c>
      <c r="L1010" s="84" t="b">
        <v>0</v>
      </c>
    </row>
    <row r="1011" spans="1:12" x14ac:dyDescent="0.25">
      <c r="A1011" s="84" t="s">
        <v>14931</v>
      </c>
      <c r="B1011" s="84" t="s">
        <v>14932</v>
      </c>
      <c r="C1011" s="84">
        <v>3</v>
      </c>
      <c r="D1011" s="122">
        <v>4.6472627489868882E-4</v>
      </c>
      <c r="E1011" s="122">
        <v>3.716226001666799</v>
      </c>
      <c r="F1011" s="84" t="s">
        <v>15743</v>
      </c>
      <c r="G1011" s="84" t="b">
        <v>0</v>
      </c>
      <c r="H1011" s="84" t="b">
        <v>0</v>
      </c>
      <c r="I1011" s="84" t="b">
        <v>0</v>
      </c>
      <c r="J1011" s="84" t="b">
        <v>0</v>
      </c>
      <c r="K1011" s="84" t="b">
        <v>0</v>
      </c>
      <c r="L1011" s="84" t="b">
        <v>0</v>
      </c>
    </row>
    <row r="1012" spans="1:12" x14ac:dyDescent="0.25">
      <c r="A1012" s="84" t="s">
        <v>14932</v>
      </c>
      <c r="B1012" s="84" t="s">
        <v>14728</v>
      </c>
      <c r="C1012" s="84">
        <v>3</v>
      </c>
      <c r="D1012" s="122">
        <v>4.6472627489868882E-4</v>
      </c>
      <c r="E1012" s="122">
        <v>3.591287265058499</v>
      </c>
      <c r="F1012" s="84" t="s">
        <v>15743</v>
      </c>
      <c r="G1012" s="84" t="b">
        <v>0</v>
      </c>
      <c r="H1012" s="84" t="b">
        <v>0</v>
      </c>
      <c r="I1012" s="84" t="b">
        <v>0</v>
      </c>
      <c r="J1012" s="84" t="b">
        <v>0</v>
      </c>
      <c r="K1012" s="84" t="b">
        <v>0</v>
      </c>
      <c r="L1012" s="84" t="b">
        <v>0</v>
      </c>
    </row>
    <row r="1013" spans="1:12" x14ac:dyDescent="0.25">
      <c r="A1013" s="84" t="s">
        <v>14728</v>
      </c>
      <c r="B1013" s="84" t="s">
        <v>14402</v>
      </c>
      <c r="C1013" s="84">
        <v>3</v>
      </c>
      <c r="D1013" s="122">
        <v>4.6472627489868882E-4</v>
      </c>
      <c r="E1013" s="122">
        <v>3.1653185327862183</v>
      </c>
      <c r="F1013" s="84" t="s">
        <v>15743</v>
      </c>
      <c r="G1013" s="84" t="b">
        <v>0</v>
      </c>
      <c r="H1013" s="84" t="b">
        <v>0</v>
      </c>
      <c r="I1013" s="84" t="b">
        <v>0</v>
      </c>
      <c r="J1013" s="84" t="b">
        <v>0</v>
      </c>
      <c r="K1013" s="84" t="b">
        <v>0</v>
      </c>
      <c r="L1013" s="84" t="b">
        <v>0</v>
      </c>
    </row>
    <row r="1014" spans="1:12" x14ac:dyDescent="0.25">
      <c r="A1014" s="84" t="s">
        <v>14402</v>
      </c>
      <c r="B1014" s="84" t="s">
        <v>731</v>
      </c>
      <c r="C1014" s="84">
        <v>3</v>
      </c>
      <c r="D1014" s="122">
        <v>4.6472627489868882E-4</v>
      </c>
      <c r="E1014" s="122">
        <v>0.78919800717676658</v>
      </c>
      <c r="F1014" s="84" t="s">
        <v>15743</v>
      </c>
      <c r="G1014" s="84" t="b">
        <v>0</v>
      </c>
      <c r="H1014" s="84" t="b">
        <v>0</v>
      </c>
      <c r="I1014" s="84" t="b">
        <v>0</v>
      </c>
      <c r="J1014" s="84" t="b">
        <v>0</v>
      </c>
      <c r="K1014" s="84" t="b">
        <v>0</v>
      </c>
      <c r="L1014" s="84" t="b">
        <v>0</v>
      </c>
    </row>
    <row r="1015" spans="1:12" x14ac:dyDescent="0.25">
      <c r="A1015" s="84" t="s">
        <v>12296</v>
      </c>
      <c r="B1015" s="84" t="s">
        <v>12350</v>
      </c>
      <c r="C1015" s="84">
        <v>3</v>
      </c>
      <c r="D1015" s="122">
        <v>4.6472627489868882E-4</v>
      </c>
      <c r="E1015" s="122">
        <v>0.13873420182957386</v>
      </c>
      <c r="F1015" s="84" t="s">
        <v>15743</v>
      </c>
      <c r="G1015" s="84" t="b">
        <v>0</v>
      </c>
      <c r="H1015" s="84" t="b">
        <v>0</v>
      </c>
      <c r="I1015" s="84" t="b">
        <v>0</v>
      </c>
      <c r="J1015" s="84" t="b">
        <v>0</v>
      </c>
      <c r="K1015" s="84" t="b">
        <v>0</v>
      </c>
      <c r="L1015" s="84" t="b">
        <v>0</v>
      </c>
    </row>
    <row r="1016" spans="1:12" x14ac:dyDescent="0.25">
      <c r="A1016" s="84" t="s">
        <v>14386</v>
      </c>
      <c r="B1016" s="84" t="s">
        <v>12350</v>
      </c>
      <c r="C1016" s="84">
        <v>3</v>
      </c>
      <c r="D1016" s="122">
        <v>4.6472627489868882E-4</v>
      </c>
      <c r="E1016" s="122">
        <v>1.314825460885255</v>
      </c>
      <c r="F1016" s="84" t="s">
        <v>15743</v>
      </c>
      <c r="G1016" s="84" t="b">
        <v>0</v>
      </c>
      <c r="H1016" s="84" t="b">
        <v>0</v>
      </c>
      <c r="I1016" s="84" t="b">
        <v>0</v>
      </c>
      <c r="J1016" s="84" t="b">
        <v>0</v>
      </c>
      <c r="K1016" s="84" t="b">
        <v>0</v>
      </c>
      <c r="L1016" s="84" t="b">
        <v>0</v>
      </c>
    </row>
    <row r="1017" spans="1:12" x14ac:dyDescent="0.25">
      <c r="A1017" s="84" t="s">
        <v>14590</v>
      </c>
      <c r="B1017" s="84" t="s">
        <v>14935</v>
      </c>
      <c r="C1017" s="84">
        <v>3</v>
      </c>
      <c r="D1017" s="122">
        <v>4.6472627489868882E-4</v>
      </c>
      <c r="E1017" s="122">
        <v>3.4943772520504428</v>
      </c>
      <c r="F1017" s="84" t="s">
        <v>15743</v>
      </c>
      <c r="G1017" s="84" t="b">
        <v>0</v>
      </c>
      <c r="H1017" s="84" t="b">
        <v>0</v>
      </c>
      <c r="I1017" s="84" t="b">
        <v>0</v>
      </c>
      <c r="J1017" s="84" t="b">
        <v>0</v>
      </c>
      <c r="K1017" s="84" t="b">
        <v>0</v>
      </c>
      <c r="L1017" s="84" t="b">
        <v>0</v>
      </c>
    </row>
    <row r="1018" spans="1:12" x14ac:dyDescent="0.25">
      <c r="A1018" s="84" t="s">
        <v>14938</v>
      </c>
      <c r="B1018" s="84" t="s">
        <v>14241</v>
      </c>
      <c r="C1018" s="84">
        <v>3</v>
      </c>
      <c r="D1018" s="122">
        <v>4.6472627489868882E-4</v>
      </c>
      <c r="E1018" s="122">
        <v>2.8923172607224803</v>
      </c>
      <c r="F1018" s="84" t="s">
        <v>15743</v>
      </c>
      <c r="G1018" s="84" t="b">
        <v>0</v>
      </c>
      <c r="H1018" s="84" t="b">
        <v>0</v>
      </c>
      <c r="I1018" s="84" t="b">
        <v>0</v>
      </c>
      <c r="J1018" s="84" t="b">
        <v>0</v>
      </c>
      <c r="K1018" s="84" t="b">
        <v>0</v>
      </c>
      <c r="L1018" s="84" t="b">
        <v>0</v>
      </c>
    </row>
    <row r="1019" spans="1:12" x14ac:dyDescent="0.25">
      <c r="A1019" s="84" t="s">
        <v>558</v>
      </c>
      <c r="B1019" s="84" t="s">
        <v>14413</v>
      </c>
      <c r="C1019" s="84">
        <v>3</v>
      </c>
      <c r="D1019" s="122">
        <v>4.6472627489868882E-4</v>
      </c>
      <c r="E1019" s="122">
        <v>3.4151960060028181</v>
      </c>
      <c r="F1019" s="84" t="s">
        <v>15743</v>
      </c>
      <c r="G1019" s="84" t="b">
        <v>0</v>
      </c>
      <c r="H1019" s="84" t="b">
        <v>0</v>
      </c>
      <c r="I1019" s="84" t="b">
        <v>0</v>
      </c>
      <c r="J1019" s="84" t="b">
        <v>0</v>
      </c>
      <c r="K1019" s="84" t="b">
        <v>0</v>
      </c>
      <c r="L1019" s="84" t="b">
        <v>0</v>
      </c>
    </row>
    <row r="1020" spans="1:12" x14ac:dyDescent="0.25">
      <c r="A1020" s="84" t="s">
        <v>14737</v>
      </c>
      <c r="B1020" s="84" t="s">
        <v>14940</v>
      </c>
      <c r="C1020" s="84">
        <v>3</v>
      </c>
      <c r="D1020" s="122">
        <v>4.6472627489868882E-4</v>
      </c>
      <c r="E1020" s="122">
        <v>3.591287265058499</v>
      </c>
      <c r="F1020" s="84" t="s">
        <v>15743</v>
      </c>
      <c r="G1020" s="84" t="b">
        <v>0</v>
      </c>
      <c r="H1020" s="84" t="b">
        <v>0</v>
      </c>
      <c r="I1020" s="84" t="b">
        <v>0</v>
      </c>
      <c r="J1020" s="84" t="b">
        <v>0</v>
      </c>
      <c r="K1020" s="84" t="b">
        <v>0</v>
      </c>
      <c r="L1020" s="84" t="b">
        <v>0</v>
      </c>
    </row>
    <row r="1021" spans="1:12" x14ac:dyDescent="0.25">
      <c r="A1021" s="84" t="s">
        <v>14738</v>
      </c>
      <c r="B1021" s="84" t="s">
        <v>14265</v>
      </c>
      <c r="C1021" s="84">
        <v>3</v>
      </c>
      <c r="D1021" s="122">
        <v>4.6472627489868882E-4</v>
      </c>
      <c r="E1021" s="122">
        <v>2.837959598399888</v>
      </c>
      <c r="F1021" s="84" t="s">
        <v>15743</v>
      </c>
      <c r="G1021" s="84" t="b">
        <v>0</v>
      </c>
      <c r="H1021" s="84" t="b">
        <v>0</v>
      </c>
      <c r="I1021" s="84" t="b">
        <v>0</v>
      </c>
      <c r="J1021" s="84" t="b">
        <v>0</v>
      </c>
      <c r="K1021" s="84" t="b">
        <v>0</v>
      </c>
      <c r="L1021" s="84" t="b">
        <v>0</v>
      </c>
    </row>
    <row r="1022" spans="1:12" x14ac:dyDescent="0.25">
      <c r="A1022" s="84" t="s">
        <v>14265</v>
      </c>
      <c r="B1022" s="84" t="s">
        <v>14945</v>
      </c>
      <c r="C1022" s="84">
        <v>3</v>
      </c>
      <c r="D1022" s="122">
        <v>4.6472627489868882E-4</v>
      </c>
      <c r="E1022" s="122">
        <v>2.9628983350081879</v>
      </c>
      <c r="F1022" s="84" t="s">
        <v>15743</v>
      </c>
      <c r="G1022" s="84" t="b">
        <v>0</v>
      </c>
      <c r="H1022" s="84" t="b">
        <v>0</v>
      </c>
      <c r="I1022" s="84" t="b">
        <v>0</v>
      </c>
      <c r="J1022" s="84" t="b">
        <v>0</v>
      </c>
      <c r="K1022" s="84" t="b">
        <v>0</v>
      </c>
      <c r="L1022" s="84" t="b">
        <v>0</v>
      </c>
    </row>
    <row r="1023" spans="1:12" x14ac:dyDescent="0.25">
      <c r="A1023" s="84" t="s">
        <v>14945</v>
      </c>
      <c r="B1023" s="84" t="s">
        <v>14204</v>
      </c>
      <c r="C1023" s="84">
        <v>3</v>
      </c>
      <c r="D1023" s="122">
        <v>4.6472627489868882E-4</v>
      </c>
      <c r="E1023" s="122">
        <v>2.6251455323194666</v>
      </c>
      <c r="F1023" s="84" t="s">
        <v>15743</v>
      </c>
      <c r="G1023" s="84" t="b">
        <v>0</v>
      </c>
      <c r="H1023" s="84" t="b">
        <v>0</v>
      </c>
      <c r="I1023" s="84" t="b">
        <v>0</v>
      </c>
      <c r="J1023" s="84" t="b">
        <v>0</v>
      </c>
      <c r="K1023" s="84" t="b">
        <v>0</v>
      </c>
      <c r="L1023" s="84" t="b">
        <v>0</v>
      </c>
    </row>
    <row r="1024" spans="1:12" x14ac:dyDescent="0.25">
      <c r="A1024" s="84" t="s">
        <v>14204</v>
      </c>
      <c r="B1024" s="84" t="s">
        <v>14206</v>
      </c>
      <c r="C1024" s="84">
        <v>3</v>
      </c>
      <c r="D1024" s="122">
        <v>4.6472627489868882E-4</v>
      </c>
      <c r="E1024" s="122">
        <v>1.5369296027359067</v>
      </c>
      <c r="F1024" s="84" t="s">
        <v>15743</v>
      </c>
      <c r="G1024" s="84" t="b">
        <v>0</v>
      </c>
      <c r="H1024" s="84" t="b">
        <v>0</v>
      </c>
      <c r="I1024" s="84" t="b">
        <v>0</v>
      </c>
      <c r="J1024" s="84" t="b">
        <v>0</v>
      </c>
      <c r="K1024" s="84" t="b">
        <v>0</v>
      </c>
      <c r="L1024" s="84" t="b">
        <v>0</v>
      </c>
    </row>
    <row r="1025" spans="1:12" x14ac:dyDescent="0.25">
      <c r="A1025" s="84" t="s">
        <v>12277</v>
      </c>
      <c r="B1025" s="84" t="s">
        <v>14375</v>
      </c>
      <c r="C1025" s="84">
        <v>3</v>
      </c>
      <c r="D1025" s="122">
        <v>4.6472627489868882E-4</v>
      </c>
      <c r="E1025" s="122">
        <v>2.1875949274973703</v>
      </c>
      <c r="F1025" s="84" t="s">
        <v>15743</v>
      </c>
      <c r="G1025" s="84" t="b">
        <v>0</v>
      </c>
      <c r="H1025" s="84" t="b">
        <v>0</v>
      </c>
      <c r="I1025" s="84" t="b">
        <v>0</v>
      </c>
      <c r="J1025" s="84" t="b">
        <v>0</v>
      </c>
      <c r="K1025" s="84" t="b">
        <v>0</v>
      </c>
      <c r="L1025" s="84" t="b">
        <v>0</v>
      </c>
    </row>
    <row r="1026" spans="1:12" x14ac:dyDescent="0.25">
      <c r="A1026" s="84" t="s">
        <v>14375</v>
      </c>
      <c r="B1026" s="84" t="s">
        <v>14239</v>
      </c>
      <c r="C1026" s="84">
        <v>3</v>
      </c>
      <c r="D1026" s="122">
        <v>4.6472627489868882E-4</v>
      </c>
      <c r="E1026" s="122">
        <v>2.4151960060028181</v>
      </c>
      <c r="F1026" s="84" t="s">
        <v>15743</v>
      </c>
      <c r="G1026" s="84" t="b">
        <v>0</v>
      </c>
      <c r="H1026" s="84" t="b">
        <v>0</v>
      </c>
      <c r="I1026" s="84" t="b">
        <v>0</v>
      </c>
      <c r="J1026" s="84" t="b">
        <v>0</v>
      </c>
      <c r="K1026" s="84" t="b">
        <v>0</v>
      </c>
      <c r="L1026" s="84" t="b">
        <v>0</v>
      </c>
    </row>
    <row r="1027" spans="1:12" x14ac:dyDescent="0.25">
      <c r="A1027" s="84" t="s">
        <v>14239</v>
      </c>
      <c r="B1027" s="84" t="s">
        <v>731</v>
      </c>
      <c r="C1027" s="84">
        <v>3</v>
      </c>
      <c r="D1027" s="122">
        <v>4.6472627489868882E-4</v>
      </c>
      <c r="E1027" s="122">
        <v>0.37006869943479098</v>
      </c>
      <c r="F1027" s="84" t="s">
        <v>15743</v>
      </c>
      <c r="G1027" s="84" t="b">
        <v>0</v>
      </c>
      <c r="H1027" s="84" t="b">
        <v>0</v>
      </c>
      <c r="I1027" s="84" t="b">
        <v>0</v>
      </c>
      <c r="J1027" s="84" t="b">
        <v>0</v>
      </c>
      <c r="K1027" s="84" t="b">
        <v>0</v>
      </c>
      <c r="L1027" s="84" t="b">
        <v>0</v>
      </c>
    </row>
    <row r="1028" spans="1:12" x14ac:dyDescent="0.25">
      <c r="A1028" s="84" t="s">
        <v>731</v>
      </c>
      <c r="B1028" s="84" t="s">
        <v>14379</v>
      </c>
      <c r="C1028" s="84">
        <v>3</v>
      </c>
      <c r="D1028" s="122">
        <v>4.6472627489868882E-4</v>
      </c>
      <c r="E1028" s="122">
        <v>0.82860870133106301</v>
      </c>
      <c r="F1028" s="84" t="s">
        <v>15743</v>
      </c>
      <c r="G1028" s="84" t="b">
        <v>0</v>
      </c>
      <c r="H1028" s="84" t="b">
        <v>0</v>
      </c>
      <c r="I1028" s="84" t="b">
        <v>0</v>
      </c>
      <c r="J1028" s="84" t="b">
        <v>0</v>
      </c>
      <c r="K1028" s="84" t="b">
        <v>0</v>
      </c>
      <c r="L1028" s="84" t="b">
        <v>0</v>
      </c>
    </row>
    <row r="1029" spans="1:12" x14ac:dyDescent="0.25">
      <c r="A1029" s="84" t="s">
        <v>14379</v>
      </c>
      <c r="B1029" s="84" t="s">
        <v>905</v>
      </c>
      <c r="C1029" s="84">
        <v>3</v>
      </c>
      <c r="D1029" s="122">
        <v>4.6472627489868882E-4</v>
      </c>
      <c r="E1029" s="122">
        <v>3.2391047469471368</v>
      </c>
      <c r="F1029" s="84" t="s">
        <v>15743</v>
      </c>
      <c r="G1029" s="84" t="b">
        <v>0</v>
      </c>
      <c r="H1029" s="84" t="b">
        <v>0</v>
      </c>
      <c r="I1029" s="84" t="b">
        <v>0</v>
      </c>
      <c r="J1029" s="84" t="b">
        <v>0</v>
      </c>
      <c r="K1029" s="84" t="b">
        <v>0</v>
      </c>
      <c r="L1029" s="84" t="b">
        <v>0</v>
      </c>
    </row>
    <row r="1030" spans="1:12" x14ac:dyDescent="0.25">
      <c r="A1030" s="84" t="s">
        <v>905</v>
      </c>
      <c r="B1030" s="84" t="s">
        <v>545</v>
      </c>
      <c r="C1030" s="84">
        <v>3</v>
      </c>
      <c r="D1030" s="122">
        <v>4.6472627489868882E-4</v>
      </c>
      <c r="E1030" s="122">
        <v>3.716226001666799</v>
      </c>
      <c r="F1030" s="84" t="s">
        <v>15743</v>
      </c>
      <c r="G1030" s="84" t="b">
        <v>0</v>
      </c>
      <c r="H1030" s="84" t="b">
        <v>0</v>
      </c>
      <c r="I1030" s="84" t="b">
        <v>0</v>
      </c>
      <c r="J1030" s="84" t="b">
        <v>0</v>
      </c>
      <c r="K1030" s="84" t="b">
        <v>0</v>
      </c>
      <c r="L1030" s="84" t="b">
        <v>0</v>
      </c>
    </row>
    <row r="1031" spans="1:12" x14ac:dyDescent="0.25">
      <c r="A1031" s="84" t="s">
        <v>545</v>
      </c>
      <c r="B1031" s="84" t="s">
        <v>904</v>
      </c>
      <c r="C1031" s="84">
        <v>3</v>
      </c>
      <c r="D1031" s="122">
        <v>4.6472627489868882E-4</v>
      </c>
      <c r="E1031" s="122">
        <v>3.591287265058499</v>
      </c>
      <c r="F1031" s="84" t="s">
        <v>15743</v>
      </c>
      <c r="G1031" s="84" t="b">
        <v>0</v>
      </c>
      <c r="H1031" s="84" t="b">
        <v>0</v>
      </c>
      <c r="I1031" s="84" t="b">
        <v>0</v>
      </c>
      <c r="J1031" s="84" t="b">
        <v>0</v>
      </c>
      <c r="K1031" s="84" t="b">
        <v>0</v>
      </c>
      <c r="L1031" s="84" t="b">
        <v>0</v>
      </c>
    </row>
    <row r="1032" spans="1:12" x14ac:dyDescent="0.25">
      <c r="A1032" s="84" t="s">
        <v>904</v>
      </c>
      <c r="B1032" s="84" t="s">
        <v>903</v>
      </c>
      <c r="C1032" s="84">
        <v>3</v>
      </c>
      <c r="D1032" s="122">
        <v>4.6472627489868882E-4</v>
      </c>
      <c r="E1032" s="122">
        <v>3.716226001666799</v>
      </c>
      <c r="F1032" s="84" t="s">
        <v>15743</v>
      </c>
      <c r="G1032" s="84" t="b">
        <v>0</v>
      </c>
      <c r="H1032" s="84" t="b">
        <v>0</v>
      </c>
      <c r="I1032" s="84" t="b">
        <v>0</v>
      </c>
      <c r="J1032" s="84" t="b">
        <v>0</v>
      </c>
      <c r="K1032" s="84" t="b">
        <v>0</v>
      </c>
      <c r="L1032" s="84" t="b">
        <v>0</v>
      </c>
    </row>
    <row r="1033" spans="1:12" x14ac:dyDescent="0.25">
      <c r="A1033" s="84" t="s">
        <v>14212</v>
      </c>
      <c r="B1033" s="84" t="s">
        <v>731</v>
      </c>
      <c r="C1033" s="84">
        <v>3</v>
      </c>
      <c r="D1033" s="122">
        <v>4.6472627489868882E-4</v>
      </c>
      <c r="E1033" s="122">
        <v>0.22988999626975412</v>
      </c>
      <c r="F1033" s="84" t="s">
        <v>15743</v>
      </c>
      <c r="G1033" s="84" t="b">
        <v>1</v>
      </c>
      <c r="H1033" s="84" t="b">
        <v>0</v>
      </c>
      <c r="I1033" s="84" t="b">
        <v>0</v>
      </c>
      <c r="J1033" s="84" t="b">
        <v>0</v>
      </c>
      <c r="K1033" s="84" t="b">
        <v>0</v>
      </c>
      <c r="L1033" s="84" t="b">
        <v>0</v>
      </c>
    </row>
    <row r="1034" spans="1:12" x14ac:dyDescent="0.25">
      <c r="A1034" s="84" t="s">
        <v>616</v>
      </c>
      <c r="B1034" s="84" t="s">
        <v>731</v>
      </c>
      <c r="C1034" s="84">
        <v>3</v>
      </c>
      <c r="D1034" s="122">
        <v>4.6472627489868882E-4</v>
      </c>
      <c r="E1034" s="122">
        <v>0.9141367437850666</v>
      </c>
      <c r="F1034" s="84" t="s">
        <v>15743</v>
      </c>
      <c r="G1034" s="84" t="b">
        <v>0</v>
      </c>
      <c r="H1034" s="84" t="b">
        <v>0</v>
      </c>
      <c r="I1034" s="84" t="b">
        <v>0</v>
      </c>
      <c r="J1034" s="84" t="b">
        <v>0</v>
      </c>
      <c r="K1034" s="84" t="b">
        <v>0</v>
      </c>
      <c r="L1034" s="84" t="b">
        <v>0</v>
      </c>
    </row>
    <row r="1035" spans="1:12" x14ac:dyDescent="0.25">
      <c r="A1035" s="84" t="s">
        <v>537</v>
      </c>
      <c r="B1035" s="84" t="s">
        <v>666</v>
      </c>
      <c r="C1035" s="84">
        <v>3</v>
      </c>
      <c r="D1035" s="122">
        <v>4.6472627489868882E-4</v>
      </c>
      <c r="E1035" s="122">
        <v>2.1389895940638692</v>
      </c>
      <c r="F1035" s="84" t="s">
        <v>15743</v>
      </c>
      <c r="G1035" s="84" t="b">
        <v>0</v>
      </c>
      <c r="H1035" s="84" t="b">
        <v>0</v>
      </c>
      <c r="I1035" s="84" t="b">
        <v>0</v>
      </c>
      <c r="J1035" s="84" t="b">
        <v>0</v>
      </c>
      <c r="K1035" s="84" t="b">
        <v>0</v>
      </c>
      <c r="L1035" s="84" t="b">
        <v>0</v>
      </c>
    </row>
    <row r="1036" spans="1:12" x14ac:dyDescent="0.25">
      <c r="A1036" s="84" t="s">
        <v>812</v>
      </c>
      <c r="B1036" s="84" t="s">
        <v>811</v>
      </c>
      <c r="C1036" s="84">
        <v>3</v>
      </c>
      <c r="D1036" s="122">
        <v>4.6472627489868882E-4</v>
      </c>
      <c r="E1036" s="122">
        <v>2.3524051761433626</v>
      </c>
      <c r="F1036" s="84" t="s">
        <v>15743</v>
      </c>
      <c r="G1036" s="84" t="b">
        <v>0</v>
      </c>
      <c r="H1036" s="84" t="b">
        <v>1</v>
      </c>
      <c r="I1036" s="84" t="b">
        <v>0</v>
      </c>
      <c r="J1036" s="84" t="b">
        <v>0</v>
      </c>
      <c r="K1036" s="84" t="b">
        <v>0</v>
      </c>
      <c r="L1036" s="84" t="b">
        <v>0</v>
      </c>
    </row>
    <row r="1037" spans="1:12" x14ac:dyDescent="0.25">
      <c r="A1037" s="84" t="s">
        <v>811</v>
      </c>
      <c r="B1037" s="84" t="s">
        <v>14238</v>
      </c>
      <c r="C1037" s="84">
        <v>3</v>
      </c>
      <c r="D1037" s="122">
        <v>4.6472627489868882E-4</v>
      </c>
      <c r="E1037" s="122">
        <v>2.5031511763579481</v>
      </c>
      <c r="F1037" s="84" t="s">
        <v>15743</v>
      </c>
      <c r="G1037" s="84" t="b">
        <v>0</v>
      </c>
      <c r="H1037" s="84" t="b">
        <v>0</v>
      </c>
      <c r="I1037" s="84" t="b">
        <v>0</v>
      </c>
      <c r="J1037" s="84" t="b">
        <v>0</v>
      </c>
      <c r="K1037" s="84" t="b">
        <v>0</v>
      </c>
      <c r="L1037" s="84" t="b">
        <v>0</v>
      </c>
    </row>
    <row r="1038" spans="1:12" x14ac:dyDescent="0.25">
      <c r="A1038" s="84" t="s">
        <v>615</v>
      </c>
      <c r="B1038" s="84" t="s">
        <v>14203</v>
      </c>
      <c r="C1038" s="84">
        <v>3</v>
      </c>
      <c r="D1038" s="122">
        <v>4.6472627489868882E-4</v>
      </c>
      <c r="E1038" s="122">
        <v>1.8131360146748556</v>
      </c>
      <c r="F1038" s="84" t="s">
        <v>15743</v>
      </c>
      <c r="G1038" s="84" t="b">
        <v>0</v>
      </c>
      <c r="H1038" s="84" t="b">
        <v>0</v>
      </c>
      <c r="I1038" s="84" t="b">
        <v>0</v>
      </c>
      <c r="J1038" s="84" t="b">
        <v>0</v>
      </c>
      <c r="K1038" s="84" t="b">
        <v>0</v>
      </c>
      <c r="L1038" s="84" t="b">
        <v>0</v>
      </c>
    </row>
    <row r="1039" spans="1:12" x14ac:dyDescent="0.25">
      <c r="A1039" s="84" t="s">
        <v>14203</v>
      </c>
      <c r="B1039" s="84" t="s">
        <v>666</v>
      </c>
      <c r="C1039" s="84">
        <v>3</v>
      </c>
      <c r="D1039" s="122">
        <v>4.6472627489868882E-4</v>
      </c>
      <c r="E1039" s="122">
        <v>1.7587783523522629</v>
      </c>
      <c r="F1039" s="84" t="s">
        <v>15743</v>
      </c>
      <c r="G1039" s="84" t="b">
        <v>0</v>
      </c>
      <c r="H1039" s="84" t="b">
        <v>0</v>
      </c>
      <c r="I1039" s="84" t="b">
        <v>0</v>
      </c>
      <c r="J1039" s="84" t="b">
        <v>0</v>
      </c>
      <c r="K1039" s="84" t="b">
        <v>0</v>
      </c>
      <c r="L1039" s="84" t="b">
        <v>0</v>
      </c>
    </row>
    <row r="1040" spans="1:12" x14ac:dyDescent="0.25">
      <c r="A1040" s="84" t="s">
        <v>14609</v>
      </c>
      <c r="B1040" s="84" t="s">
        <v>14323</v>
      </c>
      <c r="C1040" s="84">
        <v>3</v>
      </c>
      <c r="D1040" s="122">
        <v>4.9614122358845121E-4</v>
      </c>
      <c r="E1040" s="122">
        <v>2.989227273730537</v>
      </c>
      <c r="F1040" s="84" t="s">
        <v>15743</v>
      </c>
      <c r="G1040" s="84" t="b">
        <v>0</v>
      </c>
      <c r="H1040" s="84" t="b">
        <v>0</v>
      </c>
      <c r="I1040" s="84" t="b">
        <v>0</v>
      </c>
      <c r="J1040" s="84" t="b">
        <v>0</v>
      </c>
      <c r="K1040" s="84" t="b">
        <v>0</v>
      </c>
      <c r="L1040" s="84" t="b">
        <v>0</v>
      </c>
    </row>
    <row r="1041" spans="1:12" x14ac:dyDescent="0.25">
      <c r="A1041" s="84" t="s">
        <v>14342</v>
      </c>
      <c r="B1041" s="84" t="s">
        <v>533</v>
      </c>
      <c r="C1041" s="84">
        <v>3</v>
      </c>
      <c r="D1041" s="122">
        <v>4.6472627489868882E-4</v>
      </c>
      <c r="E1041" s="122">
        <v>3.1519545712282366</v>
      </c>
      <c r="F1041" s="84" t="s">
        <v>15743</v>
      </c>
      <c r="G1041" s="84" t="b">
        <v>0</v>
      </c>
      <c r="H1041" s="84" t="b">
        <v>0</v>
      </c>
      <c r="I1041" s="84" t="b">
        <v>0</v>
      </c>
      <c r="J1041" s="84" t="b">
        <v>0</v>
      </c>
      <c r="K1041" s="84" t="b">
        <v>0</v>
      </c>
      <c r="L1041" s="84" t="b">
        <v>0</v>
      </c>
    </row>
    <row r="1042" spans="1:12" x14ac:dyDescent="0.25">
      <c r="A1042" s="84" t="s">
        <v>533</v>
      </c>
      <c r="B1042" s="84" t="s">
        <v>14391</v>
      </c>
      <c r="C1042" s="84">
        <v>3</v>
      </c>
      <c r="D1042" s="122">
        <v>4.6472627489868882E-4</v>
      </c>
      <c r="E1042" s="122">
        <v>3.0172559973307806</v>
      </c>
      <c r="F1042" s="84" t="s">
        <v>15743</v>
      </c>
      <c r="G1042" s="84" t="b">
        <v>0</v>
      </c>
      <c r="H1042" s="84" t="b">
        <v>0</v>
      </c>
      <c r="I1042" s="84" t="b">
        <v>0</v>
      </c>
      <c r="J1042" s="84" t="b">
        <v>0</v>
      </c>
      <c r="K1042" s="84" t="b">
        <v>0</v>
      </c>
      <c r="L1042" s="84" t="b">
        <v>0</v>
      </c>
    </row>
    <row r="1043" spans="1:12" x14ac:dyDescent="0.25">
      <c r="A1043" s="84" t="s">
        <v>14200</v>
      </c>
      <c r="B1043" s="84" t="s">
        <v>14646</v>
      </c>
      <c r="C1043" s="84">
        <v>3</v>
      </c>
      <c r="D1043" s="122">
        <v>4.6472627489868882E-4</v>
      </c>
      <c r="E1043" s="122">
        <v>2.3782124397496482</v>
      </c>
      <c r="F1043" s="84" t="s">
        <v>15743</v>
      </c>
      <c r="G1043" s="84" t="b">
        <v>0</v>
      </c>
      <c r="H1043" s="84" t="b">
        <v>0</v>
      </c>
      <c r="I1043" s="84" t="b">
        <v>0</v>
      </c>
      <c r="J1043" s="84" t="b">
        <v>1</v>
      </c>
      <c r="K1043" s="84" t="b">
        <v>0</v>
      </c>
      <c r="L1043" s="84" t="b">
        <v>0</v>
      </c>
    </row>
    <row r="1044" spans="1:12" x14ac:dyDescent="0.25">
      <c r="A1044" s="84" t="s">
        <v>14646</v>
      </c>
      <c r="B1044" s="84" t="s">
        <v>14202</v>
      </c>
      <c r="C1044" s="84">
        <v>3</v>
      </c>
      <c r="D1044" s="122">
        <v>4.6472627489868882E-4</v>
      </c>
      <c r="E1044" s="122">
        <v>2.4556246630584262</v>
      </c>
      <c r="F1044" s="84" t="s">
        <v>15743</v>
      </c>
      <c r="G1044" s="84" t="b">
        <v>1</v>
      </c>
      <c r="H1044" s="84" t="b">
        <v>0</v>
      </c>
      <c r="I1044" s="84" t="b">
        <v>0</v>
      </c>
      <c r="J1044" s="84" t="b">
        <v>0</v>
      </c>
      <c r="K1044" s="84" t="b">
        <v>0</v>
      </c>
      <c r="L1044" s="84" t="b">
        <v>0</v>
      </c>
    </row>
    <row r="1045" spans="1:12" x14ac:dyDescent="0.25">
      <c r="A1045" s="84" t="s">
        <v>14202</v>
      </c>
      <c r="B1045" s="84" t="s">
        <v>12350</v>
      </c>
      <c r="C1045" s="84">
        <v>3</v>
      </c>
      <c r="D1045" s="122">
        <v>4.6472627489868882E-4</v>
      </c>
      <c r="E1045" s="122">
        <v>0.65628411360484451</v>
      </c>
      <c r="F1045" s="84" t="s">
        <v>15743</v>
      </c>
      <c r="G1045" s="84" t="b">
        <v>0</v>
      </c>
      <c r="H1045" s="84" t="b">
        <v>0</v>
      </c>
      <c r="I1045" s="84" t="b">
        <v>0</v>
      </c>
      <c r="J1045" s="84" t="b">
        <v>0</v>
      </c>
      <c r="K1045" s="84" t="b">
        <v>0</v>
      </c>
      <c r="L1045" s="84" t="b">
        <v>0</v>
      </c>
    </row>
    <row r="1046" spans="1:12" x14ac:dyDescent="0.25">
      <c r="A1046" s="84" t="s">
        <v>2788</v>
      </c>
      <c r="B1046" s="84" t="s">
        <v>14951</v>
      </c>
      <c r="C1046" s="84">
        <v>3</v>
      </c>
      <c r="D1046" s="122">
        <v>4.6472627489868882E-4</v>
      </c>
      <c r="E1046" s="122">
        <v>1.5816239483791199</v>
      </c>
      <c r="F1046" s="84" t="s">
        <v>15743</v>
      </c>
      <c r="G1046" s="84" t="b">
        <v>0</v>
      </c>
      <c r="H1046" s="84" t="b">
        <v>0</v>
      </c>
      <c r="I1046" s="84" t="b">
        <v>0</v>
      </c>
      <c r="J1046" s="84" t="b">
        <v>1</v>
      </c>
      <c r="K1046" s="84" t="b">
        <v>0</v>
      </c>
      <c r="L1046" s="84" t="b">
        <v>0</v>
      </c>
    </row>
    <row r="1047" spans="1:12" x14ac:dyDescent="0.25">
      <c r="A1047" s="84" t="s">
        <v>14951</v>
      </c>
      <c r="B1047" s="84" t="s">
        <v>2803</v>
      </c>
      <c r="C1047" s="84">
        <v>3</v>
      </c>
      <c r="D1047" s="122">
        <v>4.6472627489868882E-4</v>
      </c>
      <c r="E1047" s="122">
        <v>1.6854913846906308</v>
      </c>
      <c r="F1047" s="84" t="s">
        <v>15743</v>
      </c>
      <c r="G1047" s="84" t="b">
        <v>1</v>
      </c>
      <c r="H1047" s="84" t="b">
        <v>0</v>
      </c>
      <c r="I1047" s="84" t="b">
        <v>0</v>
      </c>
      <c r="J1047" s="84" t="b">
        <v>0</v>
      </c>
      <c r="K1047" s="84" t="b">
        <v>0</v>
      </c>
      <c r="L1047" s="84" t="b">
        <v>0</v>
      </c>
    </row>
    <row r="1048" spans="1:12" x14ac:dyDescent="0.25">
      <c r="A1048" s="84" t="s">
        <v>2803</v>
      </c>
      <c r="B1048" s="84" t="s">
        <v>517</v>
      </c>
      <c r="C1048" s="84">
        <v>3</v>
      </c>
      <c r="D1048" s="122">
        <v>4.6472627489868882E-4</v>
      </c>
      <c r="E1048" s="122">
        <v>1.690920136402029</v>
      </c>
      <c r="F1048" s="84" t="s">
        <v>15743</v>
      </c>
      <c r="G1048" s="84" t="b">
        <v>0</v>
      </c>
      <c r="H1048" s="84" t="b">
        <v>0</v>
      </c>
      <c r="I1048" s="84" t="b">
        <v>0</v>
      </c>
      <c r="J1048" s="84" t="b">
        <v>0</v>
      </c>
      <c r="K1048" s="84" t="b">
        <v>0</v>
      </c>
      <c r="L1048" s="84" t="b">
        <v>0</v>
      </c>
    </row>
    <row r="1049" spans="1:12" x14ac:dyDescent="0.25">
      <c r="A1049" s="84" t="s">
        <v>517</v>
      </c>
      <c r="B1049" s="84" t="s">
        <v>2679</v>
      </c>
      <c r="C1049" s="84">
        <v>3</v>
      </c>
      <c r="D1049" s="122">
        <v>4.6472627489868882E-4</v>
      </c>
      <c r="E1049" s="122">
        <v>1.5353358597293494</v>
      </c>
      <c r="F1049" s="84" t="s">
        <v>15743</v>
      </c>
      <c r="G1049" s="84" t="b">
        <v>0</v>
      </c>
      <c r="H1049" s="84" t="b">
        <v>0</v>
      </c>
      <c r="I1049" s="84" t="b">
        <v>0</v>
      </c>
      <c r="J1049" s="84" t="b">
        <v>0</v>
      </c>
      <c r="K1049" s="84" t="b">
        <v>0</v>
      </c>
      <c r="L1049" s="84" t="b">
        <v>0</v>
      </c>
    </row>
    <row r="1050" spans="1:12" x14ac:dyDescent="0.25">
      <c r="A1050" s="84" t="s">
        <v>14744</v>
      </c>
      <c r="B1050" s="84" t="s">
        <v>2679</v>
      </c>
      <c r="C1050" s="84">
        <v>3</v>
      </c>
      <c r="D1050" s="122">
        <v>4.6472627489868882E-4</v>
      </c>
      <c r="E1050" s="122">
        <v>1.7571846093457058</v>
      </c>
      <c r="F1050" s="84" t="s">
        <v>15743</v>
      </c>
      <c r="G1050" s="84" t="b">
        <v>0</v>
      </c>
      <c r="H1050" s="84" t="b">
        <v>0</v>
      </c>
      <c r="I1050" s="84" t="b">
        <v>0</v>
      </c>
      <c r="J1050" s="84" t="b">
        <v>0</v>
      </c>
      <c r="K1050" s="84" t="b">
        <v>0</v>
      </c>
      <c r="L1050" s="84" t="b">
        <v>0</v>
      </c>
    </row>
    <row r="1051" spans="1:12" x14ac:dyDescent="0.25">
      <c r="A1051" s="84" t="s">
        <v>14237</v>
      </c>
      <c r="B1051" s="84" t="s">
        <v>14726</v>
      </c>
      <c r="C1051" s="84">
        <v>3</v>
      </c>
      <c r="D1051" s="122">
        <v>4.6472627489868882E-4</v>
      </c>
      <c r="E1051" s="122">
        <v>2.7461892250442426</v>
      </c>
      <c r="F1051" s="84" t="s">
        <v>15743</v>
      </c>
      <c r="G1051" s="84" t="b">
        <v>0</v>
      </c>
      <c r="H1051" s="84" t="b">
        <v>0</v>
      </c>
      <c r="I1051" s="84" t="b">
        <v>0</v>
      </c>
      <c r="J1051" s="84" t="b">
        <v>0</v>
      </c>
      <c r="K1051" s="84" t="b">
        <v>0</v>
      </c>
      <c r="L1051" s="84" t="b">
        <v>0</v>
      </c>
    </row>
    <row r="1052" spans="1:12" x14ac:dyDescent="0.25">
      <c r="A1052" s="84" t="s">
        <v>14726</v>
      </c>
      <c r="B1052" s="84" t="s">
        <v>14955</v>
      </c>
      <c r="C1052" s="84">
        <v>3</v>
      </c>
      <c r="D1052" s="122">
        <v>4.6472627489868882E-4</v>
      </c>
      <c r="E1052" s="122">
        <v>3.591287265058499</v>
      </c>
      <c r="F1052" s="84" t="s">
        <v>15743</v>
      </c>
      <c r="G1052" s="84" t="b">
        <v>0</v>
      </c>
      <c r="H1052" s="84" t="b">
        <v>0</v>
      </c>
      <c r="I1052" s="84" t="b">
        <v>0</v>
      </c>
      <c r="J1052" s="84" t="b">
        <v>0</v>
      </c>
      <c r="K1052" s="84" t="b">
        <v>0</v>
      </c>
      <c r="L1052" s="84" t="b">
        <v>0</v>
      </c>
    </row>
    <row r="1053" spans="1:12" x14ac:dyDescent="0.25">
      <c r="A1053" s="84" t="s">
        <v>14955</v>
      </c>
      <c r="B1053" s="84" t="s">
        <v>14956</v>
      </c>
      <c r="C1053" s="84">
        <v>3</v>
      </c>
      <c r="D1053" s="122">
        <v>4.6472627489868882E-4</v>
      </c>
      <c r="E1053" s="122">
        <v>3.716226001666799</v>
      </c>
      <c r="F1053" s="84" t="s">
        <v>15743</v>
      </c>
      <c r="G1053" s="84" t="b">
        <v>0</v>
      </c>
      <c r="H1053" s="84" t="b">
        <v>0</v>
      </c>
      <c r="I1053" s="84" t="b">
        <v>0</v>
      </c>
      <c r="J1053" s="84" t="b">
        <v>0</v>
      </c>
      <c r="K1053" s="84" t="b">
        <v>0</v>
      </c>
      <c r="L1053" s="84" t="b">
        <v>0</v>
      </c>
    </row>
    <row r="1054" spans="1:12" x14ac:dyDescent="0.25">
      <c r="A1054" s="84" t="s">
        <v>14956</v>
      </c>
      <c r="B1054" s="84" t="s">
        <v>731</v>
      </c>
      <c r="C1054" s="84">
        <v>3</v>
      </c>
      <c r="D1054" s="122">
        <v>4.6472627489868882E-4</v>
      </c>
      <c r="E1054" s="122">
        <v>1.2151667394490477</v>
      </c>
      <c r="F1054" s="84" t="s">
        <v>15743</v>
      </c>
      <c r="G1054" s="84" t="b">
        <v>0</v>
      </c>
      <c r="H1054" s="84" t="b">
        <v>0</v>
      </c>
      <c r="I1054" s="84" t="b">
        <v>0</v>
      </c>
      <c r="J1054" s="84" t="b">
        <v>0</v>
      </c>
      <c r="K1054" s="84" t="b">
        <v>0</v>
      </c>
      <c r="L1054" s="84" t="b">
        <v>0</v>
      </c>
    </row>
    <row r="1055" spans="1:12" x14ac:dyDescent="0.25">
      <c r="A1055" s="84" t="s">
        <v>731</v>
      </c>
      <c r="B1055" s="84" t="s">
        <v>14957</v>
      </c>
      <c r="C1055" s="84">
        <v>3</v>
      </c>
      <c r="D1055" s="122">
        <v>4.6472627489868882E-4</v>
      </c>
      <c r="E1055" s="122">
        <v>1.3057299560507254</v>
      </c>
      <c r="F1055" s="84" t="s">
        <v>15743</v>
      </c>
      <c r="G1055" s="84" t="b">
        <v>0</v>
      </c>
      <c r="H1055" s="84" t="b">
        <v>0</v>
      </c>
      <c r="I1055" s="84" t="b">
        <v>0</v>
      </c>
      <c r="J1055" s="84" t="b">
        <v>0</v>
      </c>
      <c r="K1055" s="84" t="b">
        <v>0</v>
      </c>
      <c r="L1055" s="84" t="b">
        <v>0</v>
      </c>
    </row>
    <row r="1056" spans="1:12" x14ac:dyDescent="0.25">
      <c r="A1056" s="84" t="s">
        <v>14957</v>
      </c>
      <c r="B1056" s="84" t="s">
        <v>823</v>
      </c>
      <c r="C1056" s="84">
        <v>3</v>
      </c>
      <c r="D1056" s="122">
        <v>4.6472627489868882E-4</v>
      </c>
      <c r="E1056" s="122">
        <v>3.716226001666799</v>
      </c>
      <c r="F1056" s="84" t="s">
        <v>15743</v>
      </c>
      <c r="G1056" s="84" t="b">
        <v>0</v>
      </c>
      <c r="H1056" s="84" t="b">
        <v>0</v>
      </c>
      <c r="I1056" s="84" t="b">
        <v>0</v>
      </c>
      <c r="J1056" s="84" t="b">
        <v>0</v>
      </c>
      <c r="K1056" s="84" t="b">
        <v>0</v>
      </c>
      <c r="L1056" s="84" t="b">
        <v>0</v>
      </c>
    </row>
    <row r="1057" spans="1:12" x14ac:dyDescent="0.25">
      <c r="A1057" s="84" t="s">
        <v>823</v>
      </c>
      <c r="B1057" s="84" t="s">
        <v>822</v>
      </c>
      <c r="C1057" s="84">
        <v>3</v>
      </c>
      <c r="D1057" s="122">
        <v>4.6472627489868882E-4</v>
      </c>
      <c r="E1057" s="122">
        <v>3.716226001666799</v>
      </c>
      <c r="F1057" s="84" t="s">
        <v>15743</v>
      </c>
      <c r="G1057" s="84" t="b">
        <v>0</v>
      </c>
      <c r="H1057" s="84" t="b">
        <v>0</v>
      </c>
      <c r="I1057" s="84" t="b">
        <v>0</v>
      </c>
      <c r="J1057" s="84" t="b">
        <v>0</v>
      </c>
      <c r="K1057" s="84" t="b">
        <v>0</v>
      </c>
      <c r="L1057" s="84" t="b">
        <v>0</v>
      </c>
    </row>
    <row r="1058" spans="1:12" x14ac:dyDescent="0.25">
      <c r="A1058" s="84" t="s">
        <v>822</v>
      </c>
      <c r="B1058" s="84" t="s">
        <v>14958</v>
      </c>
      <c r="C1058" s="84">
        <v>3</v>
      </c>
      <c r="D1058" s="122">
        <v>4.6472627489868882E-4</v>
      </c>
      <c r="E1058" s="122">
        <v>3.716226001666799</v>
      </c>
      <c r="F1058" s="84" t="s">
        <v>15743</v>
      </c>
      <c r="G1058" s="84" t="b">
        <v>0</v>
      </c>
      <c r="H1058" s="84" t="b">
        <v>0</v>
      </c>
      <c r="I1058" s="84" t="b">
        <v>0</v>
      </c>
      <c r="J1058" s="84" t="b">
        <v>0</v>
      </c>
      <c r="K1058" s="84" t="b">
        <v>0</v>
      </c>
      <c r="L1058" s="84" t="b">
        <v>0</v>
      </c>
    </row>
    <row r="1059" spans="1:12" x14ac:dyDescent="0.25">
      <c r="A1059" s="84" t="s">
        <v>14959</v>
      </c>
      <c r="B1059" s="84" t="s">
        <v>12350</v>
      </c>
      <c r="C1059" s="84">
        <v>3</v>
      </c>
      <c r="D1059" s="122">
        <v>4.6472627489868882E-4</v>
      </c>
      <c r="E1059" s="122">
        <v>1.7919467156049176</v>
      </c>
      <c r="F1059" s="84" t="s">
        <v>15743</v>
      </c>
      <c r="G1059" s="84" t="b">
        <v>0</v>
      </c>
      <c r="H1059" s="84" t="b">
        <v>0</v>
      </c>
      <c r="I1059" s="84" t="b">
        <v>0</v>
      </c>
      <c r="J1059" s="84" t="b">
        <v>0</v>
      </c>
      <c r="K1059" s="84" t="b">
        <v>0</v>
      </c>
      <c r="L1059" s="84" t="b">
        <v>0</v>
      </c>
    </row>
    <row r="1060" spans="1:12" x14ac:dyDescent="0.25">
      <c r="A1060" s="84" t="s">
        <v>12369</v>
      </c>
      <c r="B1060" s="84" t="s">
        <v>14960</v>
      </c>
      <c r="C1060" s="84">
        <v>3</v>
      </c>
      <c r="D1060" s="122">
        <v>4.6472627489868882E-4</v>
      </c>
      <c r="E1060" s="122">
        <v>2.0794039040796251</v>
      </c>
      <c r="F1060" s="84" t="s">
        <v>15743</v>
      </c>
      <c r="G1060" s="84" t="b">
        <v>0</v>
      </c>
      <c r="H1060" s="84" t="b">
        <v>0</v>
      </c>
      <c r="I1060" s="84" t="b">
        <v>0</v>
      </c>
      <c r="J1060" s="84" t="b">
        <v>0</v>
      </c>
      <c r="K1060" s="84" t="b">
        <v>0</v>
      </c>
      <c r="L1060" s="84" t="b">
        <v>0</v>
      </c>
    </row>
    <row r="1061" spans="1:12" x14ac:dyDescent="0.25">
      <c r="A1061" s="84" t="s">
        <v>14960</v>
      </c>
      <c r="B1061" s="84" t="s">
        <v>14961</v>
      </c>
      <c r="C1061" s="84">
        <v>3</v>
      </c>
      <c r="D1061" s="122">
        <v>4.6472627489868882E-4</v>
      </c>
      <c r="E1061" s="122">
        <v>3.716226001666799</v>
      </c>
      <c r="F1061" s="84" t="s">
        <v>15743</v>
      </c>
      <c r="G1061" s="84" t="b">
        <v>0</v>
      </c>
      <c r="H1061" s="84" t="b">
        <v>0</v>
      </c>
      <c r="I1061" s="84" t="b">
        <v>0</v>
      </c>
      <c r="J1061" s="84" t="b">
        <v>0</v>
      </c>
      <c r="K1061" s="84" t="b">
        <v>0</v>
      </c>
      <c r="L1061" s="84" t="b">
        <v>0</v>
      </c>
    </row>
    <row r="1062" spans="1:12" x14ac:dyDescent="0.25">
      <c r="A1062" s="84" t="s">
        <v>14961</v>
      </c>
      <c r="B1062" s="84" t="s">
        <v>14747</v>
      </c>
      <c r="C1062" s="84">
        <v>3</v>
      </c>
      <c r="D1062" s="122">
        <v>4.6472627489868882E-4</v>
      </c>
      <c r="E1062" s="122">
        <v>3.591287265058499</v>
      </c>
      <c r="F1062" s="84" t="s">
        <v>15743</v>
      </c>
      <c r="G1062" s="84" t="b">
        <v>0</v>
      </c>
      <c r="H1062" s="84" t="b">
        <v>0</v>
      </c>
      <c r="I1062" s="84" t="b">
        <v>0</v>
      </c>
      <c r="J1062" s="84" t="b">
        <v>0</v>
      </c>
      <c r="K1062" s="84" t="b">
        <v>0</v>
      </c>
      <c r="L1062" s="84" t="b">
        <v>0</v>
      </c>
    </row>
    <row r="1063" spans="1:12" x14ac:dyDescent="0.25">
      <c r="A1063" s="84" t="s">
        <v>14747</v>
      </c>
      <c r="B1063" s="84" t="s">
        <v>14962</v>
      </c>
      <c r="C1063" s="84">
        <v>3</v>
      </c>
      <c r="D1063" s="122">
        <v>4.6472627489868882E-4</v>
      </c>
      <c r="E1063" s="122">
        <v>3.591287265058499</v>
      </c>
      <c r="F1063" s="84" t="s">
        <v>15743</v>
      </c>
      <c r="G1063" s="84" t="b">
        <v>0</v>
      </c>
      <c r="H1063" s="84" t="b">
        <v>0</v>
      </c>
      <c r="I1063" s="84" t="b">
        <v>0</v>
      </c>
      <c r="J1063" s="84" t="b">
        <v>0</v>
      </c>
      <c r="K1063" s="84" t="b">
        <v>0</v>
      </c>
      <c r="L1063" s="84" t="b">
        <v>0</v>
      </c>
    </row>
    <row r="1064" spans="1:12" x14ac:dyDescent="0.25">
      <c r="A1064" s="84" t="s">
        <v>14962</v>
      </c>
      <c r="B1064" s="84" t="s">
        <v>14963</v>
      </c>
      <c r="C1064" s="84">
        <v>3</v>
      </c>
      <c r="D1064" s="122">
        <v>4.6472627489868882E-4</v>
      </c>
      <c r="E1064" s="122">
        <v>3.716226001666799</v>
      </c>
      <c r="F1064" s="84" t="s">
        <v>15743</v>
      </c>
      <c r="G1064" s="84" t="b">
        <v>0</v>
      </c>
      <c r="H1064" s="84" t="b">
        <v>0</v>
      </c>
      <c r="I1064" s="84" t="b">
        <v>0</v>
      </c>
      <c r="J1064" s="84" t="b">
        <v>0</v>
      </c>
      <c r="K1064" s="84" t="b">
        <v>0</v>
      </c>
      <c r="L1064" s="84" t="b">
        <v>0</v>
      </c>
    </row>
    <row r="1065" spans="1:12" x14ac:dyDescent="0.25">
      <c r="A1065" s="84" t="s">
        <v>14963</v>
      </c>
      <c r="B1065" s="84" t="s">
        <v>14964</v>
      </c>
      <c r="C1065" s="84">
        <v>3</v>
      </c>
      <c r="D1065" s="122">
        <v>4.6472627489868882E-4</v>
      </c>
      <c r="E1065" s="122">
        <v>3.716226001666799</v>
      </c>
      <c r="F1065" s="84" t="s">
        <v>15743</v>
      </c>
      <c r="G1065" s="84" t="b">
        <v>0</v>
      </c>
      <c r="H1065" s="84" t="b">
        <v>0</v>
      </c>
      <c r="I1065" s="84" t="b">
        <v>0</v>
      </c>
      <c r="J1065" s="84" t="b">
        <v>0</v>
      </c>
      <c r="K1065" s="84" t="b">
        <v>0</v>
      </c>
      <c r="L1065" s="84" t="b">
        <v>0</v>
      </c>
    </row>
    <row r="1066" spans="1:12" x14ac:dyDescent="0.25">
      <c r="A1066" s="84" t="s">
        <v>14964</v>
      </c>
      <c r="B1066" s="84" t="s">
        <v>14965</v>
      </c>
      <c r="C1066" s="84">
        <v>3</v>
      </c>
      <c r="D1066" s="122">
        <v>4.6472627489868882E-4</v>
      </c>
      <c r="E1066" s="122">
        <v>3.716226001666799</v>
      </c>
      <c r="F1066" s="84" t="s">
        <v>15743</v>
      </c>
      <c r="G1066" s="84" t="b">
        <v>0</v>
      </c>
      <c r="H1066" s="84" t="b">
        <v>0</v>
      </c>
      <c r="I1066" s="84" t="b">
        <v>0</v>
      </c>
      <c r="J1066" s="84" t="b">
        <v>0</v>
      </c>
      <c r="K1066" s="84" t="b">
        <v>0</v>
      </c>
      <c r="L1066" s="84" t="b">
        <v>0</v>
      </c>
    </row>
    <row r="1067" spans="1:12" x14ac:dyDescent="0.25">
      <c r="A1067" s="84" t="s">
        <v>14965</v>
      </c>
      <c r="B1067" s="84" t="s">
        <v>14748</v>
      </c>
      <c r="C1067" s="84">
        <v>3</v>
      </c>
      <c r="D1067" s="122">
        <v>4.6472627489868882E-4</v>
      </c>
      <c r="E1067" s="122">
        <v>3.591287265058499</v>
      </c>
      <c r="F1067" s="84" t="s">
        <v>15743</v>
      </c>
      <c r="G1067" s="84" t="b">
        <v>0</v>
      </c>
      <c r="H1067" s="84" t="b">
        <v>0</v>
      </c>
      <c r="I1067" s="84" t="b">
        <v>0</v>
      </c>
      <c r="J1067" s="84" t="b">
        <v>0</v>
      </c>
      <c r="K1067" s="84" t="b">
        <v>0</v>
      </c>
      <c r="L1067" s="84" t="b">
        <v>0</v>
      </c>
    </row>
    <row r="1068" spans="1:12" x14ac:dyDescent="0.25">
      <c r="A1068" s="84" t="s">
        <v>14748</v>
      </c>
      <c r="B1068" s="84" t="s">
        <v>14966</v>
      </c>
      <c r="C1068" s="84">
        <v>3</v>
      </c>
      <c r="D1068" s="122">
        <v>4.6472627489868882E-4</v>
      </c>
      <c r="E1068" s="122">
        <v>3.591287265058499</v>
      </c>
      <c r="F1068" s="84" t="s">
        <v>15743</v>
      </c>
      <c r="G1068" s="84" t="b">
        <v>0</v>
      </c>
      <c r="H1068" s="84" t="b">
        <v>0</v>
      </c>
      <c r="I1068" s="84" t="b">
        <v>0</v>
      </c>
      <c r="J1068" s="84" t="b">
        <v>0</v>
      </c>
      <c r="K1068" s="84" t="b">
        <v>0</v>
      </c>
      <c r="L1068" s="84" t="b">
        <v>0</v>
      </c>
    </row>
    <row r="1069" spans="1:12" x14ac:dyDescent="0.25">
      <c r="A1069" s="84" t="s">
        <v>14966</v>
      </c>
      <c r="B1069" s="84" t="s">
        <v>855</v>
      </c>
      <c r="C1069" s="84">
        <v>3</v>
      </c>
      <c r="D1069" s="122">
        <v>4.6472627489868882E-4</v>
      </c>
      <c r="E1069" s="122">
        <v>2.0794039040796251</v>
      </c>
      <c r="F1069" s="84" t="s">
        <v>15743</v>
      </c>
      <c r="G1069" s="84" t="b">
        <v>0</v>
      </c>
      <c r="H1069" s="84" t="b">
        <v>0</v>
      </c>
      <c r="I1069" s="84" t="b">
        <v>0</v>
      </c>
      <c r="J1069" s="84" t="b">
        <v>0</v>
      </c>
      <c r="K1069" s="84" t="b">
        <v>0</v>
      </c>
      <c r="L1069" s="84" t="b">
        <v>0</v>
      </c>
    </row>
    <row r="1070" spans="1:12" x14ac:dyDescent="0.25">
      <c r="A1070" s="84" t="s">
        <v>12260</v>
      </c>
      <c r="B1070" s="84" t="s">
        <v>14208</v>
      </c>
      <c r="C1070" s="84">
        <v>3</v>
      </c>
      <c r="D1070" s="122">
        <v>4.6472627489868882E-4</v>
      </c>
      <c r="E1070" s="122">
        <v>1.1400126675214479</v>
      </c>
      <c r="F1070" s="84" t="s">
        <v>15743</v>
      </c>
      <c r="G1070" s="84" t="b">
        <v>0</v>
      </c>
      <c r="H1070" s="84" t="b">
        <v>0</v>
      </c>
      <c r="I1070" s="84" t="b">
        <v>0</v>
      </c>
      <c r="J1070" s="84" t="b">
        <v>0</v>
      </c>
      <c r="K1070" s="84" t="b">
        <v>0</v>
      </c>
      <c r="L1070" s="84" t="b">
        <v>0</v>
      </c>
    </row>
    <row r="1071" spans="1:12" x14ac:dyDescent="0.25">
      <c r="A1071" s="84" t="s">
        <v>14753</v>
      </c>
      <c r="B1071" s="84" t="s">
        <v>14520</v>
      </c>
      <c r="C1071" s="84">
        <v>3</v>
      </c>
      <c r="D1071" s="122">
        <v>4.6472627489868882E-4</v>
      </c>
      <c r="E1071" s="122">
        <v>3.2902572693945182</v>
      </c>
      <c r="F1071" s="84" t="s">
        <v>15743</v>
      </c>
      <c r="G1071" s="84" t="b">
        <v>0</v>
      </c>
      <c r="H1071" s="84" t="b">
        <v>0</v>
      </c>
      <c r="I1071" s="84" t="b">
        <v>0</v>
      </c>
      <c r="J1071" s="84" t="b">
        <v>0</v>
      </c>
      <c r="K1071" s="84" t="b">
        <v>0</v>
      </c>
      <c r="L1071" s="84" t="b">
        <v>0</v>
      </c>
    </row>
    <row r="1072" spans="1:12" x14ac:dyDescent="0.25">
      <c r="A1072" s="84" t="s">
        <v>14352</v>
      </c>
      <c r="B1072" s="84" t="s">
        <v>731</v>
      </c>
      <c r="C1072" s="84">
        <v>3</v>
      </c>
      <c r="D1072" s="122">
        <v>4.6472627489868882E-4</v>
      </c>
      <c r="E1072" s="122">
        <v>0.69228799416871023</v>
      </c>
      <c r="F1072" s="84" t="s">
        <v>15743</v>
      </c>
      <c r="G1072" s="84" t="b">
        <v>0</v>
      </c>
      <c r="H1072" s="84" t="b">
        <v>0</v>
      </c>
      <c r="I1072" s="84" t="b">
        <v>0</v>
      </c>
      <c r="J1072" s="84" t="b">
        <v>0</v>
      </c>
      <c r="K1072" s="84" t="b">
        <v>0</v>
      </c>
      <c r="L1072" s="84" t="b">
        <v>0</v>
      </c>
    </row>
    <row r="1073" spans="1:12" x14ac:dyDescent="0.25">
      <c r="A1073" s="84" t="s">
        <v>12299</v>
      </c>
      <c r="B1073" s="84" t="s">
        <v>14368</v>
      </c>
      <c r="C1073" s="84">
        <v>3</v>
      </c>
      <c r="D1073" s="122">
        <v>4.6472627489868882E-4</v>
      </c>
      <c r="E1073" s="122">
        <v>1.8316194203688689</v>
      </c>
      <c r="F1073" s="84" t="s">
        <v>15743</v>
      </c>
      <c r="G1073" s="84" t="b">
        <v>0</v>
      </c>
      <c r="H1073" s="84" t="b">
        <v>0</v>
      </c>
      <c r="I1073" s="84" t="b">
        <v>0</v>
      </c>
      <c r="J1073" s="84" t="b">
        <v>0</v>
      </c>
      <c r="K1073" s="84" t="b">
        <v>0</v>
      </c>
      <c r="L1073" s="84" t="b">
        <v>0</v>
      </c>
    </row>
    <row r="1074" spans="1:12" x14ac:dyDescent="0.25">
      <c r="A1074" s="84" t="s">
        <v>2788</v>
      </c>
      <c r="B1074" s="84" t="s">
        <v>12260</v>
      </c>
      <c r="C1074" s="84">
        <v>3</v>
      </c>
      <c r="D1074" s="122">
        <v>4.6472627489868882E-4</v>
      </c>
      <c r="E1074" s="122">
        <v>1.3422224312124907E-2</v>
      </c>
      <c r="F1074" s="84" t="s">
        <v>15743</v>
      </c>
      <c r="G1074" s="84" t="b">
        <v>0</v>
      </c>
      <c r="H1074" s="84" t="b">
        <v>0</v>
      </c>
      <c r="I1074" s="84" t="b">
        <v>0</v>
      </c>
      <c r="J1074" s="84" t="b">
        <v>0</v>
      </c>
      <c r="K1074" s="84" t="b">
        <v>0</v>
      </c>
      <c r="L1074" s="84" t="b">
        <v>0</v>
      </c>
    </row>
    <row r="1075" spans="1:12" x14ac:dyDescent="0.25">
      <c r="A1075" s="84" t="s">
        <v>14539</v>
      </c>
      <c r="B1075" s="84" t="s">
        <v>14202</v>
      </c>
      <c r="C1075" s="84">
        <v>3</v>
      </c>
      <c r="D1075" s="122">
        <v>4.6472627489868882E-4</v>
      </c>
      <c r="E1075" s="122">
        <v>2.35871465005037</v>
      </c>
      <c r="F1075" s="84" t="s">
        <v>15743</v>
      </c>
      <c r="G1075" s="84" t="b">
        <v>0</v>
      </c>
      <c r="H1075" s="84" t="b">
        <v>0</v>
      </c>
      <c r="I1075" s="84" t="b">
        <v>0</v>
      </c>
      <c r="J1075" s="84" t="b">
        <v>0</v>
      </c>
      <c r="K1075" s="84" t="b">
        <v>0</v>
      </c>
      <c r="L1075" s="84" t="b">
        <v>0</v>
      </c>
    </row>
    <row r="1076" spans="1:12" x14ac:dyDescent="0.25">
      <c r="A1076" s="84" t="s">
        <v>14202</v>
      </c>
      <c r="B1076" s="84" t="s">
        <v>14344</v>
      </c>
      <c r="C1076" s="84">
        <v>3</v>
      </c>
      <c r="D1076" s="122">
        <v>4.6472627489868882E-4</v>
      </c>
      <c r="E1076" s="122">
        <v>2.1034421449470635</v>
      </c>
      <c r="F1076" s="84" t="s">
        <v>15743</v>
      </c>
      <c r="G1076" s="84" t="b">
        <v>0</v>
      </c>
      <c r="H1076" s="84" t="b">
        <v>0</v>
      </c>
      <c r="I1076" s="84" t="b">
        <v>0</v>
      </c>
      <c r="J1076" s="84" t="b">
        <v>0</v>
      </c>
      <c r="K1076" s="84" t="b">
        <v>0</v>
      </c>
      <c r="L1076" s="84" t="b">
        <v>0</v>
      </c>
    </row>
    <row r="1077" spans="1:12" x14ac:dyDescent="0.25">
      <c r="A1077" s="84" t="s">
        <v>14344</v>
      </c>
      <c r="B1077" s="84" t="s">
        <v>14335</v>
      </c>
      <c r="C1077" s="84">
        <v>3</v>
      </c>
      <c r="D1077" s="122">
        <v>4.6472627489868882E-4</v>
      </c>
      <c r="E1077" s="122">
        <v>2.6290758259478992</v>
      </c>
      <c r="F1077" s="84" t="s">
        <v>15743</v>
      </c>
      <c r="G1077" s="84" t="b">
        <v>0</v>
      </c>
      <c r="H1077" s="84" t="b">
        <v>0</v>
      </c>
      <c r="I1077" s="84" t="b">
        <v>0</v>
      </c>
      <c r="J1077" s="84" t="b">
        <v>1</v>
      </c>
      <c r="K1077" s="84" t="b">
        <v>0</v>
      </c>
      <c r="L1077" s="84" t="b">
        <v>0</v>
      </c>
    </row>
    <row r="1078" spans="1:12" x14ac:dyDescent="0.25">
      <c r="A1078" s="84" t="s">
        <v>14335</v>
      </c>
      <c r="B1078" s="84" t="s">
        <v>14974</v>
      </c>
      <c r="C1078" s="84">
        <v>3</v>
      </c>
      <c r="D1078" s="122">
        <v>4.6472627489868882E-4</v>
      </c>
      <c r="E1078" s="122">
        <v>3.1519545712282366</v>
      </c>
      <c r="F1078" s="84" t="s">
        <v>15743</v>
      </c>
      <c r="G1078" s="84" t="b">
        <v>1</v>
      </c>
      <c r="H1078" s="84" t="b">
        <v>0</v>
      </c>
      <c r="I1078" s="84" t="b">
        <v>0</v>
      </c>
      <c r="J1078" s="84" t="b">
        <v>0</v>
      </c>
      <c r="K1078" s="84" t="b">
        <v>0</v>
      </c>
      <c r="L1078" s="84" t="b">
        <v>0</v>
      </c>
    </row>
    <row r="1079" spans="1:12" x14ac:dyDescent="0.25">
      <c r="A1079" s="84" t="s">
        <v>14974</v>
      </c>
      <c r="B1079" s="84" t="s">
        <v>14215</v>
      </c>
      <c r="C1079" s="84">
        <v>3</v>
      </c>
      <c r="D1079" s="122">
        <v>4.6472627489868882E-4</v>
      </c>
      <c r="E1079" s="122">
        <v>2.7619834922274742</v>
      </c>
      <c r="F1079" s="84" t="s">
        <v>15743</v>
      </c>
      <c r="G1079" s="84" t="b">
        <v>0</v>
      </c>
      <c r="H1079" s="84" t="b">
        <v>0</v>
      </c>
      <c r="I1079" s="84" t="b">
        <v>0</v>
      </c>
      <c r="J1079" s="84" t="b">
        <v>0</v>
      </c>
      <c r="K1079" s="84" t="b">
        <v>0</v>
      </c>
      <c r="L1079" s="84" t="b">
        <v>0</v>
      </c>
    </row>
    <row r="1080" spans="1:12" x14ac:dyDescent="0.25">
      <c r="A1080" s="84" t="s">
        <v>14215</v>
      </c>
      <c r="B1080" s="84" t="s">
        <v>14230</v>
      </c>
      <c r="C1080" s="84">
        <v>3</v>
      </c>
      <c r="D1080" s="122">
        <v>4.6472627489868882E-4</v>
      </c>
      <c r="E1080" s="122">
        <v>1.8937673271177131</v>
      </c>
      <c r="F1080" s="84" t="s">
        <v>15743</v>
      </c>
      <c r="G1080" s="84" t="b">
        <v>0</v>
      </c>
      <c r="H1080" s="84" t="b">
        <v>0</v>
      </c>
      <c r="I1080" s="84" t="b">
        <v>0</v>
      </c>
      <c r="J1080" s="84" t="b">
        <v>0</v>
      </c>
      <c r="K1080" s="84" t="b">
        <v>0</v>
      </c>
      <c r="L1080" s="84" t="b">
        <v>0</v>
      </c>
    </row>
    <row r="1081" spans="1:12" x14ac:dyDescent="0.25">
      <c r="A1081" s="84" t="s">
        <v>14230</v>
      </c>
      <c r="B1081" s="84" t="s">
        <v>14596</v>
      </c>
      <c r="C1081" s="84">
        <v>3</v>
      </c>
      <c r="D1081" s="122">
        <v>4.6472627489868882E-4</v>
      </c>
      <c r="E1081" s="122">
        <v>2.6290758259478992</v>
      </c>
      <c r="F1081" s="84" t="s">
        <v>15743</v>
      </c>
      <c r="G1081" s="84" t="b">
        <v>0</v>
      </c>
      <c r="H1081" s="84" t="b">
        <v>0</v>
      </c>
      <c r="I1081" s="84" t="b">
        <v>0</v>
      </c>
      <c r="J1081" s="84" t="b">
        <v>0</v>
      </c>
      <c r="K1081" s="84" t="b">
        <v>0</v>
      </c>
      <c r="L1081" s="84" t="b">
        <v>0</v>
      </c>
    </row>
    <row r="1082" spans="1:12" x14ac:dyDescent="0.25">
      <c r="A1082" s="84" t="s">
        <v>14596</v>
      </c>
      <c r="B1082" s="84" t="s">
        <v>14286</v>
      </c>
      <c r="C1082" s="84">
        <v>3</v>
      </c>
      <c r="D1082" s="122">
        <v>4.6472627489868882E-4</v>
      </c>
      <c r="E1082" s="122">
        <v>2.9544651674713251</v>
      </c>
      <c r="F1082" s="84" t="s">
        <v>15743</v>
      </c>
      <c r="G1082" s="84" t="b">
        <v>0</v>
      </c>
      <c r="H1082" s="84" t="b">
        <v>0</v>
      </c>
      <c r="I1082" s="84" t="b">
        <v>0</v>
      </c>
      <c r="J1082" s="84" t="b">
        <v>0</v>
      </c>
      <c r="K1082" s="84" t="b">
        <v>0</v>
      </c>
      <c r="L1082" s="84" t="b">
        <v>0</v>
      </c>
    </row>
    <row r="1083" spans="1:12" x14ac:dyDescent="0.25">
      <c r="A1083" s="84" t="s">
        <v>14286</v>
      </c>
      <c r="B1083" s="84" t="s">
        <v>14214</v>
      </c>
      <c r="C1083" s="84">
        <v>3</v>
      </c>
      <c r="D1083" s="122">
        <v>4.6472627489868882E-4</v>
      </c>
      <c r="E1083" s="122">
        <v>2.1763139170876813</v>
      </c>
      <c r="F1083" s="84" t="s">
        <v>15743</v>
      </c>
      <c r="G1083" s="84" t="b">
        <v>0</v>
      </c>
      <c r="H1083" s="84" t="b">
        <v>0</v>
      </c>
      <c r="I1083" s="84" t="b">
        <v>0</v>
      </c>
      <c r="J1083" s="84" t="b">
        <v>0</v>
      </c>
      <c r="K1083" s="84" t="b">
        <v>0</v>
      </c>
      <c r="L1083" s="84" t="b">
        <v>0</v>
      </c>
    </row>
    <row r="1084" spans="1:12" x14ac:dyDescent="0.25">
      <c r="A1084" s="84" t="s">
        <v>14214</v>
      </c>
      <c r="B1084" s="84" t="s">
        <v>2925</v>
      </c>
      <c r="C1084" s="84">
        <v>3</v>
      </c>
      <c r="D1084" s="122">
        <v>4.6472627489868882E-4</v>
      </c>
      <c r="E1084" s="122">
        <v>1.7811668085998138</v>
      </c>
      <c r="F1084" s="84" t="s">
        <v>15743</v>
      </c>
      <c r="G1084" s="84" t="b">
        <v>0</v>
      </c>
      <c r="H1084" s="84" t="b">
        <v>0</v>
      </c>
      <c r="I1084" s="84" t="b">
        <v>0</v>
      </c>
      <c r="J1084" s="84" t="b">
        <v>0</v>
      </c>
      <c r="K1084" s="84" t="b">
        <v>0</v>
      </c>
      <c r="L1084" s="84" t="b">
        <v>0</v>
      </c>
    </row>
    <row r="1085" spans="1:12" x14ac:dyDescent="0.25">
      <c r="A1085" s="84" t="s">
        <v>2679</v>
      </c>
      <c r="B1085" s="84" t="s">
        <v>2922</v>
      </c>
      <c r="C1085" s="84">
        <v>3</v>
      </c>
      <c r="D1085" s="122">
        <v>4.6472627489868882E-4</v>
      </c>
      <c r="E1085" s="122">
        <v>-0.11741683983480035</v>
      </c>
      <c r="F1085" s="84" t="s">
        <v>15743</v>
      </c>
      <c r="G1085" s="84" t="b">
        <v>0</v>
      </c>
      <c r="H1085" s="84" t="b">
        <v>0</v>
      </c>
      <c r="I1085" s="84" t="b">
        <v>0</v>
      </c>
      <c r="J1085" s="84" t="b">
        <v>0</v>
      </c>
      <c r="K1085" s="84" t="b">
        <v>0</v>
      </c>
      <c r="L1085" s="84" t="b">
        <v>0</v>
      </c>
    </row>
    <row r="1086" spans="1:12" x14ac:dyDescent="0.25">
      <c r="A1086" s="84" t="s">
        <v>767</v>
      </c>
      <c r="B1086" s="84" t="s">
        <v>14572</v>
      </c>
      <c r="C1086" s="84">
        <v>3</v>
      </c>
      <c r="D1086" s="122">
        <v>4.6472627489868882E-4</v>
      </c>
      <c r="E1086" s="122">
        <v>2.6534351718073439</v>
      </c>
      <c r="F1086" s="84" t="s">
        <v>15743</v>
      </c>
      <c r="G1086" s="84" t="b">
        <v>0</v>
      </c>
      <c r="H1086" s="84" t="b">
        <v>0</v>
      </c>
      <c r="I1086" s="84" t="b">
        <v>0</v>
      </c>
      <c r="J1086" s="84" t="b">
        <v>0</v>
      </c>
      <c r="K1086" s="84" t="b">
        <v>0</v>
      </c>
      <c r="L1086" s="84" t="b">
        <v>0</v>
      </c>
    </row>
    <row r="1087" spans="1:12" x14ac:dyDescent="0.25">
      <c r="A1087" s="84" t="s">
        <v>14618</v>
      </c>
      <c r="B1087" s="84" t="s">
        <v>870</v>
      </c>
      <c r="C1087" s="84">
        <v>3</v>
      </c>
      <c r="D1087" s="122">
        <v>4.6472627489868882E-4</v>
      </c>
      <c r="E1087" s="122">
        <v>3.4943772520504428</v>
      </c>
      <c r="F1087" s="84" t="s">
        <v>15743</v>
      </c>
      <c r="G1087" s="84" t="b">
        <v>0</v>
      </c>
      <c r="H1087" s="84" t="b">
        <v>0</v>
      </c>
      <c r="I1087" s="84" t="b">
        <v>0</v>
      </c>
      <c r="J1087" s="84" t="b">
        <v>0</v>
      </c>
      <c r="K1087" s="84" t="b">
        <v>0</v>
      </c>
      <c r="L1087" s="84" t="b">
        <v>0</v>
      </c>
    </row>
    <row r="1088" spans="1:12" x14ac:dyDescent="0.25">
      <c r="A1088" s="84" t="s">
        <v>14218</v>
      </c>
      <c r="B1088" s="84" t="s">
        <v>12350</v>
      </c>
      <c r="C1088" s="84">
        <v>3</v>
      </c>
      <c r="D1088" s="122">
        <v>4.6472627489868882E-4</v>
      </c>
      <c r="E1088" s="122">
        <v>0.87112796165254236</v>
      </c>
      <c r="F1088" s="84" t="s">
        <v>15743</v>
      </c>
      <c r="G1088" s="84" t="b">
        <v>0</v>
      </c>
      <c r="H1088" s="84" t="b">
        <v>0</v>
      </c>
      <c r="I1088" s="84" t="b">
        <v>0</v>
      </c>
      <c r="J1088" s="84" t="b">
        <v>0</v>
      </c>
      <c r="K1088" s="84" t="b">
        <v>0</v>
      </c>
      <c r="L1088" s="84" t="b">
        <v>0</v>
      </c>
    </row>
    <row r="1089" spans="1:12" x14ac:dyDescent="0.25">
      <c r="A1089" s="84" t="s">
        <v>12296</v>
      </c>
      <c r="B1089" s="84" t="s">
        <v>14513</v>
      </c>
      <c r="C1089" s="84">
        <v>3</v>
      </c>
      <c r="D1089" s="122">
        <v>4.6472627489868882E-4</v>
      </c>
      <c r="E1089" s="122">
        <v>1.7619834922274744</v>
      </c>
      <c r="F1089" s="84" t="s">
        <v>15743</v>
      </c>
      <c r="G1089" s="84" t="b">
        <v>0</v>
      </c>
      <c r="H1089" s="84" t="b">
        <v>0</v>
      </c>
      <c r="I1089" s="84" t="b">
        <v>0</v>
      </c>
      <c r="J1089" s="84" t="b">
        <v>1</v>
      </c>
      <c r="K1089" s="84" t="b">
        <v>0</v>
      </c>
      <c r="L1089" s="84" t="b">
        <v>0</v>
      </c>
    </row>
    <row r="1090" spans="1:12" x14ac:dyDescent="0.25">
      <c r="A1090" s="84" t="s">
        <v>14513</v>
      </c>
      <c r="B1090" s="84" t="s">
        <v>12280</v>
      </c>
      <c r="C1090" s="84">
        <v>3</v>
      </c>
      <c r="D1090" s="122">
        <v>4.6472627489868882E-4</v>
      </c>
      <c r="E1090" s="122">
        <v>1.9100460276829121</v>
      </c>
      <c r="F1090" s="84" t="s">
        <v>15743</v>
      </c>
      <c r="G1090" s="84" t="b">
        <v>1</v>
      </c>
      <c r="H1090" s="84" t="b">
        <v>0</v>
      </c>
      <c r="I1090" s="84" t="b">
        <v>0</v>
      </c>
      <c r="J1090" s="84" t="b">
        <v>0</v>
      </c>
      <c r="K1090" s="84" t="b">
        <v>0</v>
      </c>
      <c r="L1090" s="84" t="b">
        <v>0</v>
      </c>
    </row>
    <row r="1091" spans="1:12" x14ac:dyDescent="0.25">
      <c r="A1091" s="84" t="s">
        <v>731</v>
      </c>
      <c r="B1091" s="84" t="s">
        <v>869</v>
      </c>
      <c r="C1091" s="84">
        <v>3</v>
      </c>
      <c r="D1091" s="122">
        <v>4.6472627489868882E-4</v>
      </c>
      <c r="E1091" s="122">
        <v>1.3057299560507254</v>
      </c>
      <c r="F1091" s="84" t="s">
        <v>15743</v>
      </c>
      <c r="G1091" s="84" t="b">
        <v>0</v>
      </c>
      <c r="H1091" s="84" t="b">
        <v>0</v>
      </c>
      <c r="I1091" s="84" t="b">
        <v>0</v>
      </c>
      <c r="J1091" s="84" t="b">
        <v>0</v>
      </c>
      <c r="K1091" s="84" t="b">
        <v>0</v>
      </c>
      <c r="L1091" s="84" t="b">
        <v>0</v>
      </c>
    </row>
    <row r="1092" spans="1:12" x14ac:dyDescent="0.25">
      <c r="A1092" s="84" t="s">
        <v>765</v>
      </c>
      <c r="B1092" s="84" t="s">
        <v>12271</v>
      </c>
      <c r="C1092" s="84">
        <v>3</v>
      </c>
      <c r="D1092" s="122">
        <v>4.6472627489868882E-4</v>
      </c>
      <c r="E1092" s="122">
        <v>1.8923172607224805</v>
      </c>
      <c r="F1092" s="84" t="s">
        <v>15743</v>
      </c>
      <c r="G1092" s="84" t="b">
        <v>0</v>
      </c>
      <c r="H1092" s="84" t="b">
        <v>0</v>
      </c>
      <c r="I1092" s="84" t="b">
        <v>0</v>
      </c>
      <c r="J1092" s="84" t="b">
        <v>0</v>
      </c>
      <c r="K1092" s="84" t="b">
        <v>0</v>
      </c>
      <c r="L1092" s="84" t="b">
        <v>0</v>
      </c>
    </row>
    <row r="1093" spans="1:12" x14ac:dyDescent="0.25">
      <c r="A1093" s="84" t="s">
        <v>12381</v>
      </c>
      <c r="B1093" s="84" t="s">
        <v>14452</v>
      </c>
      <c r="C1093" s="84">
        <v>3</v>
      </c>
      <c r="D1093" s="122">
        <v>4.6472627489868882E-4</v>
      </c>
      <c r="E1093" s="122">
        <v>2.7783739084156438</v>
      </c>
      <c r="F1093" s="84" t="s">
        <v>15743</v>
      </c>
      <c r="G1093" s="84" t="b">
        <v>0</v>
      </c>
      <c r="H1093" s="84" t="b">
        <v>0</v>
      </c>
      <c r="I1093" s="84" t="b">
        <v>0</v>
      </c>
      <c r="J1093" s="84" t="b">
        <v>0</v>
      </c>
      <c r="K1093" s="84" t="b">
        <v>0</v>
      </c>
      <c r="L1093" s="84" t="b">
        <v>0</v>
      </c>
    </row>
    <row r="1094" spans="1:12" x14ac:dyDescent="0.25">
      <c r="A1094" s="84" t="s">
        <v>14452</v>
      </c>
      <c r="B1094" s="84" t="s">
        <v>14763</v>
      </c>
      <c r="C1094" s="84">
        <v>3</v>
      </c>
      <c r="D1094" s="122">
        <v>4.6472627489868882E-4</v>
      </c>
      <c r="E1094" s="122">
        <v>3.2233104797639047</v>
      </c>
      <c r="F1094" s="84" t="s">
        <v>15743</v>
      </c>
      <c r="G1094" s="84" t="b">
        <v>0</v>
      </c>
      <c r="H1094" s="84" t="b">
        <v>0</v>
      </c>
      <c r="I1094" s="84" t="b">
        <v>0</v>
      </c>
      <c r="J1094" s="84" t="b">
        <v>0</v>
      </c>
      <c r="K1094" s="84" t="b">
        <v>1</v>
      </c>
      <c r="L1094" s="84" t="b">
        <v>0</v>
      </c>
    </row>
    <row r="1095" spans="1:12" x14ac:dyDescent="0.25">
      <c r="A1095" s="84" t="s">
        <v>14763</v>
      </c>
      <c r="B1095" s="84" t="s">
        <v>2803</v>
      </c>
      <c r="C1095" s="84">
        <v>3</v>
      </c>
      <c r="D1095" s="122">
        <v>4.6472627489868882E-4</v>
      </c>
      <c r="E1095" s="122">
        <v>1.5605526480823309</v>
      </c>
      <c r="F1095" s="84" t="s">
        <v>15743</v>
      </c>
      <c r="G1095" s="84" t="b">
        <v>0</v>
      </c>
      <c r="H1095" s="84" t="b">
        <v>1</v>
      </c>
      <c r="I1095" s="84" t="b">
        <v>0</v>
      </c>
      <c r="J1095" s="84" t="b">
        <v>0</v>
      </c>
      <c r="K1095" s="84" t="b">
        <v>0</v>
      </c>
      <c r="L1095" s="84" t="b">
        <v>0</v>
      </c>
    </row>
    <row r="1096" spans="1:12" x14ac:dyDescent="0.25">
      <c r="A1096" s="84" t="s">
        <v>2803</v>
      </c>
      <c r="B1096" s="84" t="s">
        <v>14680</v>
      </c>
      <c r="C1096" s="84">
        <v>3</v>
      </c>
      <c r="D1096" s="122">
        <v>4.6472627489868882E-4</v>
      </c>
      <c r="E1096" s="122">
        <v>1.5659813997937291</v>
      </c>
      <c r="F1096" s="84" t="s">
        <v>15743</v>
      </c>
      <c r="G1096" s="84" t="b">
        <v>0</v>
      </c>
      <c r="H1096" s="84" t="b">
        <v>0</v>
      </c>
      <c r="I1096" s="84" t="b">
        <v>0</v>
      </c>
      <c r="J1096" s="84" t="b">
        <v>1</v>
      </c>
      <c r="K1096" s="84" t="b">
        <v>0</v>
      </c>
      <c r="L1096" s="84" t="b">
        <v>0</v>
      </c>
    </row>
    <row r="1097" spans="1:12" x14ac:dyDescent="0.25">
      <c r="A1097" s="84" t="s">
        <v>14680</v>
      </c>
      <c r="B1097" s="84" t="s">
        <v>14984</v>
      </c>
      <c r="C1097" s="84">
        <v>3</v>
      </c>
      <c r="D1097" s="122">
        <v>4.6472627489868882E-4</v>
      </c>
      <c r="E1097" s="122">
        <v>3.591287265058499</v>
      </c>
      <c r="F1097" s="84" t="s">
        <v>15743</v>
      </c>
      <c r="G1097" s="84" t="b">
        <v>1</v>
      </c>
      <c r="H1097" s="84" t="b">
        <v>0</v>
      </c>
      <c r="I1097" s="84" t="b">
        <v>0</v>
      </c>
      <c r="J1097" s="84" t="b">
        <v>0</v>
      </c>
      <c r="K1097" s="84" t="b">
        <v>0</v>
      </c>
      <c r="L1097" s="84" t="b">
        <v>0</v>
      </c>
    </row>
    <row r="1098" spans="1:12" x14ac:dyDescent="0.25">
      <c r="A1098" s="84" t="s">
        <v>14984</v>
      </c>
      <c r="B1098" s="84" t="s">
        <v>14355</v>
      </c>
      <c r="C1098" s="84">
        <v>3</v>
      </c>
      <c r="D1098" s="122">
        <v>4.6472627489868882E-4</v>
      </c>
      <c r="E1098" s="122">
        <v>3.1933472563864616</v>
      </c>
      <c r="F1098" s="84" t="s">
        <v>15743</v>
      </c>
      <c r="G1098" s="84" t="b">
        <v>0</v>
      </c>
      <c r="H1098" s="84" t="b">
        <v>0</v>
      </c>
      <c r="I1098" s="84" t="b">
        <v>0</v>
      </c>
      <c r="J1098" s="84" t="b">
        <v>0</v>
      </c>
      <c r="K1098" s="84" t="b">
        <v>0</v>
      </c>
      <c r="L1098" s="84" t="b">
        <v>0</v>
      </c>
    </row>
    <row r="1099" spans="1:12" x14ac:dyDescent="0.25">
      <c r="A1099" s="84" t="s">
        <v>14985</v>
      </c>
      <c r="B1099" s="84" t="s">
        <v>14986</v>
      </c>
      <c r="C1099" s="84">
        <v>3</v>
      </c>
      <c r="D1099" s="122">
        <v>4.6472627489868882E-4</v>
      </c>
      <c r="E1099" s="122">
        <v>3.716226001666799</v>
      </c>
      <c r="F1099" s="84" t="s">
        <v>15743</v>
      </c>
      <c r="G1099" s="84" t="b">
        <v>0</v>
      </c>
      <c r="H1099" s="84" t="b">
        <v>0</v>
      </c>
      <c r="I1099" s="84" t="b">
        <v>0</v>
      </c>
      <c r="J1099" s="84" t="b">
        <v>0</v>
      </c>
      <c r="K1099" s="84" t="b">
        <v>0</v>
      </c>
      <c r="L1099" s="84" t="b">
        <v>0</v>
      </c>
    </row>
    <row r="1100" spans="1:12" x14ac:dyDescent="0.25">
      <c r="A1100" s="84" t="s">
        <v>14986</v>
      </c>
      <c r="B1100" s="84" t="s">
        <v>14764</v>
      </c>
      <c r="C1100" s="84">
        <v>3</v>
      </c>
      <c r="D1100" s="122">
        <v>4.6472627489868882E-4</v>
      </c>
      <c r="E1100" s="122">
        <v>3.591287265058499</v>
      </c>
      <c r="F1100" s="84" t="s">
        <v>15743</v>
      </c>
      <c r="G1100" s="84" t="b">
        <v>0</v>
      </c>
      <c r="H1100" s="84" t="b">
        <v>0</v>
      </c>
      <c r="I1100" s="84" t="b">
        <v>0</v>
      </c>
      <c r="J1100" s="84" t="b">
        <v>0</v>
      </c>
      <c r="K1100" s="84" t="b">
        <v>0</v>
      </c>
      <c r="L1100" s="84" t="b">
        <v>0</v>
      </c>
    </row>
    <row r="1101" spans="1:12" x14ac:dyDescent="0.25">
      <c r="A1101" s="84" t="s">
        <v>14764</v>
      </c>
      <c r="B1101" s="84" t="s">
        <v>14765</v>
      </c>
      <c r="C1101" s="84">
        <v>3</v>
      </c>
      <c r="D1101" s="122">
        <v>4.6472627489868882E-4</v>
      </c>
      <c r="E1101" s="122">
        <v>3.591287265058499</v>
      </c>
      <c r="F1101" s="84" t="s">
        <v>15743</v>
      </c>
      <c r="G1101" s="84" t="b">
        <v>0</v>
      </c>
      <c r="H1101" s="84" t="b">
        <v>0</v>
      </c>
      <c r="I1101" s="84" t="b">
        <v>0</v>
      </c>
      <c r="J1101" s="84" t="b">
        <v>0</v>
      </c>
      <c r="K1101" s="84" t="b">
        <v>0</v>
      </c>
      <c r="L1101" s="84" t="b">
        <v>0</v>
      </c>
    </row>
    <row r="1102" spans="1:12" x14ac:dyDescent="0.25">
      <c r="A1102" s="84" t="s">
        <v>14766</v>
      </c>
      <c r="B1102" s="84" t="s">
        <v>14239</v>
      </c>
      <c r="C1102" s="84">
        <v>3</v>
      </c>
      <c r="D1102" s="122">
        <v>4.6472627489868882E-4</v>
      </c>
      <c r="E1102" s="122">
        <v>2.7673785241141804</v>
      </c>
      <c r="F1102" s="84" t="s">
        <v>15743</v>
      </c>
      <c r="G1102" s="84" t="b">
        <v>0</v>
      </c>
      <c r="H1102" s="84" t="b">
        <v>0</v>
      </c>
      <c r="I1102" s="84" t="b">
        <v>0</v>
      </c>
      <c r="J1102" s="84" t="b">
        <v>0</v>
      </c>
      <c r="K1102" s="84" t="b">
        <v>0</v>
      </c>
      <c r="L1102" s="84" t="b">
        <v>0</v>
      </c>
    </row>
    <row r="1103" spans="1:12" x14ac:dyDescent="0.25">
      <c r="A1103" s="84" t="s">
        <v>14239</v>
      </c>
      <c r="B1103" s="84" t="s">
        <v>14397</v>
      </c>
      <c r="C1103" s="84">
        <v>3</v>
      </c>
      <c r="D1103" s="122">
        <v>4.6472627489868882E-4</v>
      </c>
      <c r="E1103" s="122">
        <v>2.4451592293802613</v>
      </c>
      <c r="F1103" s="84" t="s">
        <v>15743</v>
      </c>
      <c r="G1103" s="84" t="b">
        <v>0</v>
      </c>
      <c r="H1103" s="84" t="b">
        <v>0</v>
      </c>
      <c r="I1103" s="84" t="b">
        <v>0</v>
      </c>
      <c r="J1103" s="84" t="b">
        <v>0</v>
      </c>
      <c r="K1103" s="84" t="b">
        <v>0</v>
      </c>
      <c r="L1103" s="84" t="b">
        <v>0</v>
      </c>
    </row>
    <row r="1104" spans="1:12" x14ac:dyDescent="0.25">
      <c r="A1104" s="84" t="s">
        <v>14397</v>
      </c>
      <c r="B1104" s="84" t="s">
        <v>14987</v>
      </c>
      <c r="C1104" s="84">
        <v>3</v>
      </c>
      <c r="D1104" s="122">
        <v>4.6472627489868882E-4</v>
      </c>
      <c r="E1104" s="122">
        <v>3.2902572693945182</v>
      </c>
      <c r="F1104" s="84" t="s">
        <v>15743</v>
      </c>
      <c r="G1104" s="84" t="b">
        <v>0</v>
      </c>
      <c r="H1104" s="84" t="b">
        <v>0</v>
      </c>
      <c r="I1104" s="84" t="b">
        <v>0</v>
      </c>
      <c r="J1104" s="84" t="b">
        <v>0</v>
      </c>
      <c r="K1104" s="84" t="b">
        <v>0</v>
      </c>
      <c r="L1104" s="84" t="b">
        <v>0</v>
      </c>
    </row>
    <row r="1105" spans="1:12" x14ac:dyDescent="0.25">
      <c r="A1105" s="84" t="s">
        <v>14463</v>
      </c>
      <c r="B1105" s="84" t="s">
        <v>14207</v>
      </c>
      <c r="C1105" s="84">
        <v>3</v>
      </c>
      <c r="D1105" s="122">
        <v>4.6472627489868882E-4</v>
      </c>
      <c r="E1105" s="122">
        <v>2.2813024267415916</v>
      </c>
      <c r="F1105" s="84" t="s">
        <v>15743</v>
      </c>
      <c r="G1105" s="84" t="b">
        <v>0</v>
      </c>
      <c r="H1105" s="84" t="b">
        <v>0</v>
      </c>
      <c r="I1105" s="84" t="b">
        <v>0</v>
      </c>
      <c r="J1105" s="84" t="b">
        <v>0</v>
      </c>
      <c r="K1105" s="84" t="b">
        <v>0</v>
      </c>
      <c r="L1105" s="84" t="b">
        <v>0</v>
      </c>
    </row>
    <row r="1106" spans="1:12" x14ac:dyDescent="0.25">
      <c r="A1106" s="84" t="s">
        <v>14369</v>
      </c>
      <c r="B1106" s="84" t="s">
        <v>14988</v>
      </c>
      <c r="C1106" s="84">
        <v>3</v>
      </c>
      <c r="D1106" s="122">
        <v>4.6472627489868882E-4</v>
      </c>
      <c r="E1106" s="122">
        <v>3.1933472563864616</v>
      </c>
      <c r="F1106" s="84" t="s">
        <v>15743</v>
      </c>
      <c r="G1106" s="84" t="b">
        <v>0</v>
      </c>
      <c r="H1106" s="84" t="b">
        <v>0</v>
      </c>
      <c r="I1106" s="84" t="b">
        <v>0</v>
      </c>
      <c r="J1106" s="84" t="b">
        <v>0</v>
      </c>
      <c r="K1106" s="84" t="b">
        <v>0</v>
      </c>
      <c r="L1106" s="84" t="b">
        <v>0</v>
      </c>
    </row>
    <row r="1107" spans="1:12" x14ac:dyDescent="0.25">
      <c r="A1107" s="84" t="s">
        <v>14989</v>
      </c>
      <c r="B1107" s="84" t="s">
        <v>866</v>
      </c>
      <c r="C1107" s="84">
        <v>3</v>
      </c>
      <c r="D1107" s="122">
        <v>4.6472627489868882E-4</v>
      </c>
      <c r="E1107" s="122">
        <v>2.1559207584458382</v>
      </c>
      <c r="F1107" s="84" t="s">
        <v>15743</v>
      </c>
      <c r="G1107" s="84" t="b">
        <v>0</v>
      </c>
      <c r="H1107" s="84" t="b">
        <v>0</v>
      </c>
      <c r="I1107" s="84" t="b">
        <v>0</v>
      </c>
      <c r="J1107" s="84" t="b">
        <v>0</v>
      </c>
      <c r="K1107" s="84" t="b">
        <v>0</v>
      </c>
      <c r="L1107" s="84" t="b">
        <v>0</v>
      </c>
    </row>
    <row r="1108" spans="1:12" x14ac:dyDescent="0.25">
      <c r="A1108" s="84" t="s">
        <v>14991</v>
      </c>
      <c r="B1108" s="84" t="s">
        <v>14992</v>
      </c>
      <c r="C1108" s="84">
        <v>3</v>
      </c>
      <c r="D1108" s="122">
        <v>4.6472627489868882E-4</v>
      </c>
      <c r="E1108" s="122">
        <v>3.716226001666799</v>
      </c>
      <c r="F1108" s="84" t="s">
        <v>15743</v>
      </c>
      <c r="G1108" s="84" t="b">
        <v>0</v>
      </c>
      <c r="H1108" s="84" t="b">
        <v>0</v>
      </c>
      <c r="I1108" s="84" t="b">
        <v>0</v>
      </c>
      <c r="J1108" s="84" t="b">
        <v>0</v>
      </c>
      <c r="K1108" s="84" t="b">
        <v>0</v>
      </c>
      <c r="L1108" s="84" t="b">
        <v>0</v>
      </c>
    </row>
    <row r="1109" spans="1:12" x14ac:dyDescent="0.25">
      <c r="A1109" s="84" t="s">
        <v>14992</v>
      </c>
      <c r="B1109" s="84" t="s">
        <v>14993</v>
      </c>
      <c r="C1109" s="84">
        <v>3</v>
      </c>
      <c r="D1109" s="122">
        <v>4.6472627489868882E-4</v>
      </c>
      <c r="E1109" s="122">
        <v>3.716226001666799</v>
      </c>
      <c r="F1109" s="84" t="s">
        <v>15743</v>
      </c>
      <c r="G1109" s="84" t="b">
        <v>0</v>
      </c>
      <c r="H1109" s="84" t="b">
        <v>0</v>
      </c>
      <c r="I1109" s="84" t="b">
        <v>0</v>
      </c>
      <c r="J1109" s="84" t="b">
        <v>0</v>
      </c>
      <c r="K1109" s="84" t="b">
        <v>0</v>
      </c>
      <c r="L1109" s="84" t="b">
        <v>0</v>
      </c>
    </row>
    <row r="1110" spans="1:12" x14ac:dyDescent="0.25">
      <c r="A1110" s="84" t="s">
        <v>14993</v>
      </c>
      <c r="B1110" s="84" t="s">
        <v>14241</v>
      </c>
      <c r="C1110" s="84">
        <v>3</v>
      </c>
      <c r="D1110" s="122">
        <v>4.6472627489868882E-4</v>
      </c>
      <c r="E1110" s="122">
        <v>2.8923172607224803</v>
      </c>
      <c r="F1110" s="84" t="s">
        <v>15743</v>
      </c>
      <c r="G1110" s="84" t="b">
        <v>0</v>
      </c>
      <c r="H1110" s="84" t="b">
        <v>0</v>
      </c>
      <c r="I1110" s="84" t="b">
        <v>0</v>
      </c>
      <c r="J1110" s="84" t="b">
        <v>0</v>
      </c>
      <c r="K1110" s="84" t="b">
        <v>0</v>
      </c>
      <c r="L1110" s="84" t="b">
        <v>0</v>
      </c>
    </row>
    <row r="1111" spans="1:12" x14ac:dyDescent="0.25">
      <c r="A1111" s="84" t="s">
        <v>14241</v>
      </c>
      <c r="B1111" s="84" t="s">
        <v>14994</v>
      </c>
      <c r="C1111" s="84">
        <v>3</v>
      </c>
      <c r="D1111" s="122">
        <v>4.6472627489868882E-4</v>
      </c>
      <c r="E1111" s="122">
        <v>2.8923172607224803</v>
      </c>
      <c r="F1111" s="84" t="s">
        <v>15743</v>
      </c>
      <c r="G1111" s="84" t="b">
        <v>0</v>
      </c>
      <c r="H1111" s="84" t="b">
        <v>0</v>
      </c>
      <c r="I1111" s="84" t="b">
        <v>0</v>
      </c>
      <c r="J1111" s="84" t="b">
        <v>0</v>
      </c>
      <c r="K1111" s="84" t="b">
        <v>0</v>
      </c>
      <c r="L1111" s="84" t="b">
        <v>0</v>
      </c>
    </row>
    <row r="1112" spans="1:12" x14ac:dyDescent="0.25">
      <c r="A1112" s="84" t="s">
        <v>14994</v>
      </c>
      <c r="B1112" s="84" t="s">
        <v>14995</v>
      </c>
      <c r="C1112" s="84">
        <v>3</v>
      </c>
      <c r="D1112" s="122">
        <v>4.6472627489868882E-4</v>
      </c>
      <c r="E1112" s="122">
        <v>3.716226001666799</v>
      </c>
      <c r="F1112" s="84" t="s">
        <v>15743</v>
      </c>
      <c r="G1112" s="84" t="b">
        <v>0</v>
      </c>
      <c r="H1112" s="84" t="b">
        <v>0</v>
      </c>
      <c r="I1112" s="84" t="b">
        <v>0</v>
      </c>
      <c r="J1112" s="84" t="b">
        <v>0</v>
      </c>
      <c r="K1112" s="84" t="b">
        <v>0</v>
      </c>
      <c r="L1112" s="84" t="b">
        <v>0</v>
      </c>
    </row>
    <row r="1113" spans="1:12" x14ac:dyDescent="0.25">
      <c r="A1113" s="84" t="s">
        <v>14995</v>
      </c>
      <c r="B1113" s="84" t="s">
        <v>14440</v>
      </c>
      <c r="C1113" s="84">
        <v>3</v>
      </c>
      <c r="D1113" s="122">
        <v>4.6472627489868882E-4</v>
      </c>
      <c r="E1113" s="122">
        <v>3.3482492163722046</v>
      </c>
      <c r="F1113" s="84" t="s">
        <v>15743</v>
      </c>
      <c r="G1113" s="84" t="b">
        <v>0</v>
      </c>
      <c r="H1113" s="84" t="b">
        <v>0</v>
      </c>
      <c r="I1113" s="84" t="b">
        <v>0</v>
      </c>
      <c r="J1113" s="84" t="b">
        <v>0</v>
      </c>
      <c r="K1113" s="84" t="b">
        <v>0</v>
      </c>
      <c r="L1113" s="84" t="b">
        <v>0</v>
      </c>
    </row>
    <row r="1114" spans="1:12" x14ac:dyDescent="0.25">
      <c r="A1114" s="84" t="s">
        <v>14440</v>
      </c>
      <c r="B1114" s="84" t="s">
        <v>14267</v>
      </c>
      <c r="C1114" s="84">
        <v>3</v>
      </c>
      <c r="D1114" s="122">
        <v>4.6472627489868882E-4</v>
      </c>
      <c r="E1114" s="122">
        <v>2.5949215497135936</v>
      </c>
      <c r="F1114" s="84" t="s">
        <v>15743</v>
      </c>
      <c r="G1114" s="84" t="b">
        <v>0</v>
      </c>
      <c r="H1114" s="84" t="b">
        <v>0</v>
      </c>
      <c r="I1114" s="84" t="b">
        <v>0</v>
      </c>
      <c r="J1114" s="84" t="b">
        <v>0</v>
      </c>
      <c r="K1114" s="84" t="b">
        <v>0</v>
      </c>
      <c r="L1114" s="84" t="b">
        <v>0</v>
      </c>
    </row>
    <row r="1115" spans="1:12" x14ac:dyDescent="0.25">
      <c r="A1115" s="84" t="s">
        <v>14267</v>
      </c>
      <c r="B1115" s="84" t="s">
        <v>14996</v>
      </c>
      <c r="C1115" s="84">
        <v>3</v>
      </c>
      <c r="D1115" s="122">
        <v>4.6472627489868882E-4</v>
      </c>
      <c r="E1115" s="122">
        <v>2.9628983350081879</v>
      </c>
      <c r="F1115" s="84" t="s">
        <v>15743</v>
      </c>
      <c r="G1115" s="84" t="b">
        <v>0</v>
      </c>
      <c r="H1115" s="84" t="b">
        <v>0</v>
      </c>
      <c r="I1115" s="84" t="b">
        <v>0</v>
      </c>
      <c r="J1115" s="84" t="b">
        <v>0</v>
      </c>
      <c r="K1115" s="84" t="b">
        <v>0</v>
      </c>
      <c r="L1115" s="84" t="b">
        <v>0</v>
      </c>
    </row>
    <row r="1116" spans="1:12" x14ac:dyDescent="0.25">
      <c r="A1116" s="84" t="s">
        <v>14996</v>
      </c>
      <c r="B1116" s="84" t="s">
        <v>14997</v>
      </c>
      <c r="C1116" s="84">
        <v>3</v>
      </c>
      <c r="D1116" s="122">
        <v>4.6472627489868882E-4</v>
      </c>
      <c r="E1116" s="122">
        <v>3.716226001666799</v>
      </c>
      <c r="F1116" s="84" t="s">
        <v>15743</v>
      </c>
      <c r="G1116" s="84" t="b">
        <v>0</v>
      </c>
      <c r="H1116" s="84" t="b">
        <v>0</v>
      </c>
      <c r="I1116" s="84" t="b">
        <v>0</v>
      </c>
      <c r="J1116" s="84" t="b">
        <v>0</v>
      </c>
      <c r="K1116" s="84" t="b">
        <v>0</v>
      </c>
      <c r="L1116" s="84" t="b">
        <v>0</v>
      </c>
    </row>
    <row r="1117" spans="1:12" x14ac:dyDescent="0.25">
      <c r="A1117" s="84" t="s">
        <v>754</v>
      </c>
      <c r="B1117" s="84" t="s">
        <v>12280</v>
      </c>
      <c r="C1117" s="84">
        <v>3</v>
      </c>
      <c r="D1117" s="122">
        <v>4.6472627489868882E-4</v>
      </c>
      <c r="E1117" s="122">
        <v>0.52384442228211858</v>
      </c>
      <c r="F1117" s="84" t="s">
        <v>15743</v>
      </c>
      <c r="G1117" s="84" t="b">
        <v>0</v>
      </c>
      <c r="H1117" s="84" t="b">
        <v>0</v>
      </c>
      <c r="I1117" s="84" t="b">
        <v>0</v>
      </c>
      <c r="J1117" s="84" t="b">
        <v>0</v>
      </c>
      <c r="K1117" s="84" t="b">
        <v>0</v>
      </c>
      <c r="L1117" s="84" t="b">
        <v>0</v>
      </c>
    </row>
    <row r="1118" spans="1:12" x14ac:dyDescent="0.25">
      <c r="A1118" s="84" t="s">
        <v>12260</v>
      </c>
      <c r="B1118" s="84" t="s">
        <v>12290</v>
      </c>
      <c r="C1118" s="84">
        <v>3</v>
      </c>
      <c r="D1118" s="122">
        <v>4.6472627489868882E-4</v>
      </c>
      <c r="E1118" s="122">
        <v>1.230189297870536</v>
      </c>
      <c r="F1118" s="84" t="s">
        <v>15743</v>
      </c>
      <c r="G1118" s="84" t="b">
        <v>0</v>
      </c>
      <c r="H1118" s="84" t="b">
        <v>0</v>
      </c>
      <c r="I1118" s="84" t="b">
        <v>0</v>
      </c>
      <c r="J1118" s="84" t="b">
        <v>0</v>
      </c>
      <c r="K1118" s="84" t="b">
        <v>0</v>
      </c>
      <c r="L1118" s="84" t="b">
        <v>0</v>
      </c>
    </row>
    <row r="1119" spans="1:12" x14ac:dyDescent="0.25">
      <c r="A1119" s="84" t="s">
        <v>2931</v>
      </c>
      <c r="B1119" s="84" t="s">
        <v>12287</v>
      </c>
      <c r="C1119" s="84">
        <v>3</v>
      </c>
      <c r="D1119" s="122">
        <v>4.6472627489868882E-4</v>
      </c>
      <c r="E1119" s="122">
        <v>2.0172559973307806</v>
      </c>
      <c r="F1119" s="84" t="s">
        <v>15743</v>
      </c>
      <c r="G1119" s="84" t="b">
        <v>0</v>
      </c>
      <c r="H1119" s="84" t="b">
        <v>0</v>
      </c>
      <c r="I1119" s="84" t="b">
        <v>0</v>
      </c>
      <c r="J1119" s="84" t="b">
        <v>0</v>
      </c>
      <c r="K1119" s="84" t="b">
        <v>0</v>
      </c>
      <c r="L1119" s="84" t="b">
        <v>0</v>
      </c>
    </row>
    <row r="1120" spans="1:12" x14ac:dyDescent="0.25">
      <c r="A1120" s="84" t="s">
        <v>14998</v>
      </c>
      <c r="B1120" s="84" t="s">
        <v>14419</v>
      </c>
      <c r="C1120" s="84">
        <v>3</v>
      </c>
      <c r="D1120" s="122">
        <v>4.6472627489868882E-4</v>
      </c>
      <c r="E1120" s="122">
        <v>3.2902572693945182</v>
      </c>
      <c r="F1120" s="84" t="s">
        <v>15743</v>
      </c>
      <c r="G1120" s="84" t="b">
        <v>0</v>
      </c>
      <c r="H1120" s="84" t="b">
        <v>0</v>
      </c>
      <c r="I1120" s="84" t="b">
        <v>0</v>
      </c>
      <c r="J1120" s="84" t="b">
        <v>0</v>
      </c>
      <c r="K1120" s="84" t="b">
        <v>0</v>
      </c>
      <c r="L1120" s="84" t="b">
        <v>0</v>
      </c>
    </row>
    <row r="1121" spans="1:12" x14ac:dyDescent="0.25">
      <c r="A1121" s="84" t="s">
        <v>14402</v>
      </c>
      <c r="B1121" s="84" t="s">
        <v>2965</v>
      </c>
      <c r="C1121" s="84">
        <v>3</v>
      </c>
      <c r="D1121" s="122">
        <v>4.6472627489868882E-4</v>
      </c>
      <c r="E1121" s="122">
        <v>2.0513751804793814</v>
      </c>
      <c r="F1121" s="84" t="s">
        <v>15743</v>
      </c>
      <c r="G1121" s="84" t="b">
        <v>0</v>
      </c>
      <c r="H1121" s="84" t="b">
        <v>0</v>
      </c>
      <c r="I1121" s="84" t="b">
        <v>0</v>
      </c>
      <c r="J1121" s="84" t="b">
        <v>0</v>
      </c>
      <c r="K1121" s="84" t="b">
        <v>0</v>
      </c>
      <c r="L1121" s="84" t="b">
        <v>0</v>
      </c>
    </row>
    <row r="1122" spans="1:12" x14ac:dyDescent="0.25">
      <c r="A1122" s="84" t="s">
        <v>14254</v>
      </c>
      <c r="B1122" s="84" t="s">
        <v>15001</v>
      </c>
      <c r="C1122" s="84">
        <v>3</v>
      </c>
      <c r="D1122" s="122">
        <v>4.6472627489868882E-4</v>
      </c>
      <c r="E1122" s="122">
        <v>2.9380747512831555</v>
      </c>
      <c r="F1122" s="84" t="s">
        <v>15743</v>
      </c>
      <c r="G1122" s="84" t="b">
        <v>0</v>
      </c>
      <c r="H1122" s="84" t="b">
        <v>0</v>
      </c>
      <c r="I1122" s="84" t="b">
        <v>0</v>
      </c>
      <c r="J1122" s="84" t="b">
        <v>0</v>
      </c>
      <c r="K1122" s="84" t="b">
        <v>0</v>
      </c>
      <c r="L1122" s="84" t="b">
        <v>0</v>
      </c>
    </row>
    <row r="1123" spans="1:12" x14ac:dyDescent="0.25">
      <c r="A1123" s="84" t="s">
        <v>15001</v>
      </c>
      <c r="B1123" s="84" t="s">
        <v>15002</v>
      </c>
      <c r="C1123" s="84">
        <v>3</v>
      </c>
      <c r="D1123" s="122">
        <v>4.6472627489868882E-4</v>
      </c>
      <c r="E1123" s="122">
        <v>3.716226001666799</v>
      </c>
      <c r="F1123" s="84" t="s">
        <v>15743</v>
      </c>
      <c r="G1123" s="84" t="b">
        <v>0</v>
      </c>
      <c r="H1123" s="84" t="b">
        <v>0</v>
      </c>
      <c r="I1123" s="84" t="b">
        <v>0</v>
      </c>
      <c r="J1123" s="84" t="b">
        <v>1</v>
      </c>
      <c r="K1123" s="84" t="b">
        <v>0</v>
      </c>
      <c r="L1123" s="84" t="b">
        <v>0</v>
      </c>
    </row>
    <row r="1124" spans="1:12" x14ac:dyDescent="0.25">
      <c r="A1124" s="84" t="s">
        <v>15002</v>
      </c>
      <c r="B1124" s="84" t="s">
        <v>12350</v>
      </c>
      <c r="C1124" s="84">
        <v>3</v>
      </c>
      <c r="D1124" s="122">
        <v>4.6472627489868882E-4</v>
      </c>
      <c r="E1124" s="122">
        <v>1.7919467156049176</v>
      </c>
      <c r="F1124" s="84" t="s">
        <v>15743</v>
      </c>
      <c r="G1124" s="84" t="b">
        <v>1</v>
      </c>
      <c r="H1124" s="84" t="b">
        <v>0</v>
      </c>
      <c r="I1124" s="84" t="b">
        <v>0</v>
      </c>
      <c r="J1124" s="84" t="b">
        <v>0</v>
      </c>
      <c r="K1124" s="84" t="b">
        <v>0</v>
      </c>
      <c r="L1124" s="84" t="b">
        <v>0</v>
      </c>
    </row>
    <row r="1125" spans="1:12" x14ac:dyDescent="0.25">
      <c r="A1125" s="84" t="s">
        <v>14526</v>
      </c>
      <c r="B1125" s="84" t="s">
        <v>15004</v>
      </c>
      <c r="C1125" s="84">
        <v>3</v>
      </c>
      <c r="D1125" s="122">
        <v>4.6472627489868882E-4</v>
      </c>
      <c r="E1125" s="122">
        <v>3.4943772520504428</v>
      </c>
      <c r="F1125" s="84" t="s">
        <v>15743</v>
      </c>
      <c r="G1125" s="84" t="b">
        <v>0</v>
      </c>
      <c r="H1125" s="84" t="b">
        <v>0</v>
      </c>
      <c r="I1125" s="84" t="b">
        <v>0</v>
      </c>
      <c r="J1125" s="84" t="b">
        <v>0</v>
      </c>
      <c r="K1125" s="84" t="b">
        <v>0</v>
      </c>
      <c r="L1125" s="84" t="b">
        <v>0</v>
      </c>
    </row>
    <row r="1126" spans="1:12" x14ac:dyDescent="0.25">
      <c r="A1126" s="84" t="s">
        <v>15004</v>
      </c>
      <c r="B1126" s="84" t="s">
        <v>688</v>
      </c>
      <c r="C1126" s="84">
        <v>3</v>
      </c>
      <c r="D1126" s="122">
        <v>4.6472627489868882E-4</v>
      </c>
      <c r="E1126" s="122">
        <v>3.716226001666799</v>
      </c>
      <c r="F1126" s="84" t="s">
        <v>15743</v>
      </c>
      <c r="G1126" s="84" t="b">
        <v>0</v>
      </c>
      <c r="H1126" s="84" t="b">
        <v>0</v>
      </c>
      <c r="I1126" s="84" t="b">
        <v>0</v>
      </c>
      <c r="J1126" s="84" t="b">
        <v>0</v>
      </c>
      <c r="K1126" s="84" t="b">
        <v>0</v>
      </c>
      <c r="L1126" s="84" t="b">
        <v>0</v>
      </c>
    </row>
    <row r="1127" spans="1:12" x14ac:dyDescent="0.25">
      <c r="A1127" s="84" t="s">
        <v>400</v>
      </c>
      <c r="B1127" s="84" t="s">
        <v>14195</v>
      </c>
      <c r="C1127" s="84">
        <v>3</v>
      </c>
      <c r="D1127" s="122">
        <v>4.6472627489868882E-4</v>
      </c>
      <c r="E1127" s="122">
        <v>2.2639283306721691</v>
      </c>
      <c r="F1127" s="84" t="s">
        <v>15743</v>
      </c>
      <c r="G1127" s="84" t="b">
        <v>0</v>
      </c>
      <c r="H1127" s="84" t="b">
        <v>0</v>
      </c>
      <c r="I1127" s="84" t="b">
        <v>0</v>
      </c>
      <c r="J1127" s="84" t="b">
        <v>0</v>
      </c>
      <c r="K1127" s="84" t="b">
        <v>0</v>
      </c>
      <c r="L1127" s="84" t="b">
        <v>0</v>
      </c>
    </row>
    <row r="1128" spans="1:12" x14ac:dyDescent="0.25">
      <c r="A1128" s="84" t="s">
        <v>14286</v>
      </c>
      <c r="B1128" s="84" t="s">
        <v>14602</v>
      </c>
      <c r="C1128" s="84">
        <v>3</v>
      </c>
      <c r="D1128" s="122">
        <v>4.6472627489868882E-4</v>
      </c>
      <c r="E1128" s="122">
        <v>2.8575551544632685</v>
      </c>
      <c r="F1128" s="84" t="s">
        <v>15743</v>
      </c>
      <c r="G1128" s="84" t="b">
        <v>0</v>
      </c>
      <c r="H1128" s="84" t="b">
        <v>0</v>
      </c>
      <c r="I1128" s="84" t="b">
        <v>0</v>
      </c>
      <c r="J1128" s="84" t="b">
        <v>0</v>
      </c>
      <c r="K1128" s="84" t="b">
        <v>0</v>
      </c>
      <c r="L1128" s="84" t="b">
        <v>0</v>
      </c>
    </row>
    <row r="1129" spans="1:12" x14ac:dyDescent="0.25">
      <c r="A1129" s="84" t="s">
        <v>2788</v>
      </c>
      <c r="B1129" s="84" t="s">
        <v>754</v>
      </c>
      <c r="C1129" s="84">
        <v>3</v>
      </c>
      <c r="D1129" s="122">
        <v>4.6472627489868882E-4</v>
      </c>
      <c r="E1129" s="122">
        <v>-5.519814920805443E-2</v>
      </c>
      <c r="F1129" s="84" t="s">
        <v>15743</v>
      </c>
      <c r="G1129" s="84" t="b">
        <v>0</v>
      </c>
      <c r="H1129" s="84" t="b">
        <v>0</v>
      </c>
      <c r="I1129" s="84" t="b">
        <v>0</v>
      </c>
      <c r="J1129" s="84" t="b">
        <v>0</v>
      </c>
      <c r="K1129" s="84" t="b">
        <v>0</v>
      </c>
      <c r="L1129" s="84" t="b">
        <v>0</v>
      </c>
    </row>
    <row r="1130" spans="1:12" x14ac:dyDescent="0.25">
      <c r="A1130" s="84" t="s">
        <v>15006</v>
      </c>
      <c r="B1130" s="84" t="s">
        <v>14382</v>
      </c>
      <c r="C1130" s="84">
        <v>3</v>
      </c>
      <c r="D1130" s="122">
        <v>4.6472627489868882E-4</v>
      </c>
      <c r="E1130" s="122">
        <v>3.3482492163722046</v>
      </c>
      <c r="F1130" s="84" t="s">
        <v>15743</v>
      </c>
      <c r="G1130" s="84" t="b">
        <v>0</v>
      </c>
      <c r="H1130" s="84" t="b">
        <v>0</v>
      </c>
      <c r="I1130" s="84" t="b">
        <v>0</v>
      </c>
      <c r="J1130" s="84" t="b">
        <v>0</v>
      </c>
      <c r="K1130" s="84" t="b">
        <v>0</v>
      </c>
      <c r="L1130" s="84" t="b">
        <v>0</v>
      </c>
    </row>
    <row r="1131" spans="1:12" x14ac:dyDescent="0.25">
      <c r="A1131" s="84" t="s">
        <v>14382</v>
      </c>
      <c r="B1131" s="84" t="s">
        <v>12295</v>
      </c>
      <c r="C1131" s="84">
        <v>3</v>
      </c>
      <c r="D1131" s="122">
        <v>4.6472627489868882E-4</v>
      </c>
      <c r="E1131" s="122">
        <v>2.1977120617889119</v>
      </c>
      <c r="F1131" s="84" t="s">
        <v>15743</v>
      </c>
      <c r="G1131" s="84" t="b">
        <v>0</v>
      </c>
      <c r="H1131" s="84" t="b">
        <v>0</v>
      </c>
      <c r="I1131" s="84" t="b">
        <v>0</v>
      </c>
      <c r="J1131" s="84" t="b">
        <v>0</v>
      </c>
      <c r="K1131" s="84" t="b">
        <v>0</v>
      </c>
      <c r="L1131" s="84" t="b">
        <v>0</v>
      </c>
    </row>
    <row r="1132" spans="1:12" x14ac:dyDescent="0.25">
      <c r="A1132" s="84" t="s">
        <v>12295</v>
      </c>
      <c r="B1132" s="84" t="s">
        <v>14501</v>
      </c>
      <c r="C1132" s="84">
        <v>3</v>
      </c>
      <c r="D1132" s="122">
        <v>4.6472627489868882E-4</v>
      </c>
      <c r="E1132" s="122">
        <v>2.3738033208445928</v>
      </c>
      <c r="F1132" s="84" t="s">
        <v>15743</v>
      </c>
      <c r="G1132" s="84" t="b">
        <v>0</v>
      </c>
      <c r="H1132" s="84" t="b">
        <v>0</v>
      </c>
      <c r="I1132" s="84" t="b">
        <v>0</v>
      </c>
      <c r="J1132" s="84" t="b">
        <v>0</v>
      </c>
      <c r="K1132" s="84" t="b">
        <v>0</v>
      </c>
      <c r="L1132" s="84" t="b">
        <v>0</v>
      </c>
    </row>
    <row r="1133" spans="1:12" x14ac:dyDescent="0.25">
      <c r="A1133" s="84" t="s">
        <v>14501</v>
      </c>
      <c r="B1133" s="84" t="s">
        <v>731</v>
      </c>
      <c r="C1133" s="84">
        <v>3</v>
      </c>
      <c r="D1133" s="122">
        <v>4.6472627489868882E-4</v>
      </c>
      <c r="E1133" s="122">
        <v>0.9141367437850666</v>
      </c>
      <c r="F1133" s="84" t="s">
        <v>15743</v>
      </c>
      <c r="G1133" s="84" t="b">
        <v>0</v>
      </c>
      <c r="H1133" s="84" t="b">
        <v>0</v>
      </c>
      <c r="I1133" s="84" t="b">
        <v>0</v>
      </c>
      <c r="J1133" s="84" t="b">
        <v>0</v>
      </c>
      <c r="K1133" s="84" t="b">
        <v>0</v>
      </c>
      <c r="L1133" s="84" t="b">
        <v>0</v>
      </c>
    </row>
    <row r="1134" spans="1:12" x14ac:dyDescent="0.25">
      <c r="A1134" s="84" t="s">
        <v>14350</v>
      </c>
      <c r="B1134" s="84" t="s">
        <v>14439</v>
      </c>
      <c r="C1134" s="84">
        <v>3</v>
      </c>
      <c r="D1134" s="122">
        <v>4.6472627489868882E-4</v>
      </c>
      <c r="E1134" s="122">
        <v>2.9301058216118805</v>
      </c>
      <c r="F1134" s="84" t="s">
        <v>15743</v>
      </c>
      <c r="G1134" s="84" t="b">
        <v>0</v>
      </c>
      <c r="H1134" s="84" t="b">
        <v>0</v>
      </c>
      <c r="I1134" s="84" t="b">
        <v>0</v>
      </c>
      <c r="J1134" s="84" t="b">
        <v>0</v>
      </c>
      <c r="K1134" s="84" t="b">
        <v>0</v>
      </c>
      <c r="L1134" s="84" t="b">
        <v>0</v>
      </c>
    </row>
    <row r="1135" spans="1:12" x14ac:dyDescent="0.25">
      <c r="A1135" s="84" t="s">
        <v>2788</v>
      </c>
      <c r="B1135" s="84" t="s">
        <v>15007</v>
      </c>
      <c r="C1135" s="84">
        <v>3</v>
      </c>
      <c r="D1135" s="122">
        <v>4.6472627489868882E-4</v>
      </c>
      <c r="E1135" s="122">
        <v>1.5816239483791199</v>
      </c>
      <c r="F1135" s="84" t="s">
        <v>15743</v>
      </c>
      <c r="G1135" s="84" t="b">
        <v>0</v>
      </c>
      <c r="H1135" s="84" t="b">
        <v>0</v>
      </c>
      <c r="I1135" s="84" t="b">
        <v>0</v>
      </c>
      <c r="J1135" s="84" t="b">
        <v>0</v>
      </c>
      <c r="K1135" s="84" t="b">
        <v>0</v>
      </c>
      <c r="L1135" s="84" t="b">
        <v>0</v>
      </c>
    </row>
    <row r="1136" spans="1:12" x14ac:dyDescent="0.25">
      <c r="A1136" s="84" t="s">
        <v>15007</v>
      </c>
      <c r="B1136" s="84" t="s">
        <v>14327</v>
      </c>
      <c r="C1136" s="84">
        <v>3</v>
      </c>
      <c r="D1136" s="122">
        <v>4.6472627489868882E-4</v>
      </c>
      <c r="E1136" s="122">
        <v>3.1933472563864616</v>
      </c>
      <c r="F1136" s="84" t="s">
        <v>15743</v>
      </c>
      <c r="G1136" s="84" t="b">
        <v>0</v>
      </c>
      <c r="H1136" s="84" t="b">
        <v>0</v>
      </c>
      <c r="I1136" s="84" t="b">
        <v>0</v>
      </c>
      <c r="J1136" s="84" t="b">
        <v>0</v>
      </c>
      <c r="K1136" s="84" t="b">
        <v>0</v>
      </c>
      <c r="L1136" s="84" t="b">
        <v>0</v>
      </c>
    </row>
    <row r="1137" spans="1:12" x14ac:dyDescent="0.25">
      <c r="A1137" s="84" t="s">
        <v>14327</v>
      </c>
      <c r="B1137" s="84" t="s">
        <v>2788</v>
      </c>
      <c r="C1137" s="84">
        <v>3</v>
      </c>
      <c r="D1137" s="122">
        <v>4.6472627489868882E-4</v>
      </c>
      <c r="E1137" s="122">
        <v>0.99359207913298697</v>
      </c>
      <c r="F1137" s="84" t="s">
        <v>15743</v>
      </c>
      <c r="G1137" s="84" t="b">
        <v>0</v>
      </c>
      <c r="H1137" s="84" t="b">
        <v>0</v>
      </c>
      <c r="I1137" s="84" t="b">
        <v>0</v>
      </c>
      <c r="J1137" s="84" t="b">
        <v>0</v>
      </c>
      <c r="K1137" s="84" t="b">
        <v>0</v>
      </c>
      <c r="L1137" s="84" t="b">
        <v>0</v>
      </c>
    </row>
    <row r="1138" spans="1:12" x14ac:dyDescent="0.25">
      <c r="A1138" s="84" t="s">
        <v>2788</v>
      </c>
      <c r="B1138" s="84" t="s">
        <v>14209</v>
      </c>
      <c r="C1138" s="84">
        <v>3</v>
      </c>
      <c r="D1138" s="122">
        <v>4.6472627489868882E-4</v>
      </c>
      <c r="E1138" s="122">
        <v>0.56738350926450953</v>
      </c>
      <c r="F1138" s="84" t="s">
        <v>15743</v>
      </c>
      <c r="G1138" s="84" t="b">
        <v>0</v>
      </c>
      <c r="H1138" s="84" t="b">
        <v>0</v>
      </c>
      <c r="I1138" s="84" t="b">
        <v>0</v>
      </c>
      <c r="J1138" s="84" t="b">
        <v>0</v>
      </c>
      <c r="K1138" s="84" t="b">
        <v>0</v>
      </c>
      <c r="L1138" s="84" t="b">
        <v>0</v>
      </c>
    </row>
    <row r="1139" spans="1:12" x14ac:dyDescent="0.25">
      <c r="A1139" s="84" t="s">
        <v>14209</v>
      </c>
      <c r="B1139" s="84" t="s">
        <v>2803</v>
      </c>
      <c r="C1139" s="84">
        <v>3</v>
      </c>
      <c r="D1139" s="122">
        <v>4.6472627489868882E-4</v>
      </c>
      <c r="E1139" s="122">
        <v>0.6712509455760205</v>
      </c>
      <c r="F1139" s="84" t="s">
        <v>15743</v>
      </c>
      <c r="G1139" s="84" t="b">
        <v>0</v>
      </c>
      <c r="H1139" s="84" t="b">
        <v>0</v>
      </c>
      <c r="I1139" s="84" t="b">
        <v>0</v>
      </c>
      <c r="J1139" s="84" t="b">
        <v>0</v>
      </c>
      <c r="K1139" s="84" t="b">
        <v>0</v>
      </c>
      <c r="L1139" s="84" t="b">
        <v>0</v>
      </c>
    </row>
    <row r="1140" spans="1:12" x14ac:dyDescent="0.25">
      <c r="A1140" s="84" t="s">
        <v>2803</v>
      </c>
      <c r="B1140" s="84" t="s">
        <v>14387</v>
      </c>
      <c r="C1140" s="84">
        <v>3</v>
      </c>
      <c r="D1140" s="122">
        <v>4.6472627489868882E-4</v>
      </c>
      <c r="E1140" s="122">
        <v>1.2137988816823666</v>
      </c>
      <c r="F1140" s="84" t="s">
        <v>15743</v>
      </c>
      <c r="G1140" s="84" t="b">
        <v>0</v>
      </c>
      <c r="H1140" s="84" t="b">
        <v>0</v>
      </c>
      <c r="I1140" s="84" t="b">
        <v>0</v>
      </c>
      <c r="J1140" s="84" t="b">
        <v>0</v>
      </c>
      <c r="K1140" s="84" t="b">
        <v>0</v>
      </c>
      <c r="L1140" s="84" t="b">
        <v>0</v>
      </c>
    </row>
    <row r="1141" spans="1:12" x14ac:dyDescent="0.25">
      <c r="A1141" s="84" t="s">
        <v>14387</v>
      </c>
      <c r="B1141" s="84" t="s">
        <v>15008</v>
      </c>
      <c r="C1141" s="84">
        <v>3</v>
      </c>
      <c r="D1141" s="122">
        <v>4.6472627489868882E-4</v>
      </c>
      <c r="E1141" s="122">
        <v>3.2391047469471368</v>
      </c>
      <c r="F1141" s="84" t="s">
        <v>15743</v>
      </c>
      <c r="G1141" s="84" t="b">
        <v>0</v>
      </c>
      <c r="H1141" s="84" t="b">
        <v>0</v>
      </c>
      <c r="I1141" s="84" t="b">
        <v>0</v>
      </c>
      <c r="J1141" s="84" t="b">
        <v>0</v>
      </c>
      <c r="K1141" s="84" t="b">
        <v>0</v>
      </c>
      <c r="L1141" s="84" t="b">
        <v>0</v>
      </c>
    </row>
    <row r="1142" spans="1:12" x14ac:dyDescent="0.25">
      <c r="A1142" s="84" t="s">
        <v>15008</v>
      </c>
      <c r="B1142" s="84" t="s">
        <v>14209</v>
      </c>
      <c r="C1142" s="84">
        <v>3</v>
      </c>
      <c r="D1142" s="122">
        <v>4.6472627489868882E-4</v>
      </c>
      <c r="E1142" s="122">
        <v>2.7019855625521889</v>
      </c>
      <c r="F1142" s="84" t="s">
        <v>15743</v>
      </c>
      <c r="G1142" s="84" t="b">
        <v>0</v>
      </c>
      <c r="H1142" s="84" t="b">
        <v>0</v>
      </c>
      <c r="I1142" s="84" t="b">
        <v>0</v>
      </c>
      <c r="J1142" s="84" t="b">
        <v>0</v>
      </c>
      <c r="K1142" s="84" t="b">
        <v>0</v>
      </c>
      <c r="L1142" s="84" t="b">
        <v>0</v>
      </c>
    </row>
    <row r="1143" spans="1:12" x14ac:dyDescent="0.25">
      <c r="A1143" s="84" t="s">
        <v>14209</v>
      </c>
      <c r="B1143" s="84" t="s">
        <v>15009</v>
      </c>
      <c r="C1143" s="84">
        <v>3</v>
      </c>
      <c r="D1143" s="122">
        <v>4.6472627489868882E-4</v>
      </c>
      <c r="E1143" s="122">
        <v>2.7019855625521889</v>
      </c>
      <c r="F1143" s="84" t="s">
        <v>15743</v>
      </c>
      <c r="G1143" s="84" t="b">
        <v>0</v>
      </c>
      <c r="H1143" s="84" t="b">
        <v>0</v>
      </c>
      <c r="I1143" s="84" t="b">
        <v>0</v>
      </c>
      <c r="J1143" s="84" t="b">
        <v>0</v>
      </c>
      <c r="K1143" s="84" t="b">
        <v>0</v>
      </c>
      <c r="L1143" s="84" t="b">
        <v>0</v>
      </c>
    </row>
    <row r="1144" spans="1:12" x14ac:dyDescent="0.25">
      <c r="A1144" s="84" t="s">
        <v>15009</v>
      </c>
      <c r="B1144" s="84" t="s">
        <v>15010</v>
      </c>
      <c r="C1144" s="84">
        <v>3</v>
      </c>
      <c r="D1144" s="122">
        <v>4.6472627489868882E-4</v>
      </c>
      <c r="E1144" s="122">
        <v>3.716226001666799</v>
      </c>
      <c r="F1144" s="84" t="s">
        <v>15743</v>
      </c>
      <c r="G1144" s="84" t="b">
        <v>0</v>
      </c>
      <c r="H1144" s="84" t="b">
        <v>0</v>
      </c>
      <c r="I1144" s="84" t="b">
        <v>0</v>
      </c>
      <c r="J1144" s="84" t="b">
        <v>0</v>
      </c>
      <c r="K1144" s="84" t="b">
        <v>0</v>
      </c>
      <c r="L1144" s="84" t="b">
        <v>0</v>
      </c>
    </row>
    <row r="1145" spans="1:12" x14ac:dyDescent="0.25">
      <c r="A1145" s="84" t="s">
        <v>15010</v>
      </c>
      <c r="B1145" s="84" t="s">
        <v>731</v>
      </c>
      <c r="C1145" s="84">
        <v>3</v>
      </c>
      <c r="D1145" s="122">
        <v>4.6472627489868882E-4</v>
      </c>
      <c r="E1145" s="122">
        <v>1.2151667394490477</v>
      </c>
      <c r="F1145" s="84" t="s">
        <v>15743</v>
      </c>
      <c r="G1145" s="84" t="b">
        <v>0</v>
      </c>
      <c r="H1145" s="84" t="b">
        <v>0</v>
      </c>
      <c r="I1145" s="84" t="b">
        <v>0</v>
      </c>
      <c r="J1145" s="84" t="b">
        <v>0</v>
      </c>
      <c r="K1145" s="84" t="b">
        <v>0</v>
      </c>
      <c r="L1145" s="84" t="b">
        <v>0</v>
      </c>
    </row>
    <row r="1146" spans="1:12" x14ac:dyDescent="0.25">
      <c r="A1146" s="84" t="s">
        <v>12296</v>
      </c>
      <c r="B1146" s="84" t="s">
        <v>15011</v>
      </c>
      <c r="C1146" s="84">
        <v>3</v>
      </c>
      <c r="D1146" s="122">
        <v>4.6472627489868882E-4</v>
      </c>
      <c r="E1146" s="122">
        <v>2.0630134878914554</v>
      </c>
      <c r="F1146" s="84" t="s">
        <v>15743</v>
      </c>
      <c r="G1146" s="84" t="b">
        <v>0</v>
      </c>
      <c r="H1146" s="84" t="b">
        <v>0</v>
      </c>
      <c r="I1146" s="84" t="b">
        <v>0</v>
      </c>
      <c r="J1146" s="84" t="b">
        <v>0</v>
      </c>
      <c r="K1146" s="84" t="b">
        <v>0</v>
      </c>
      <c r="L1146" s="84" t="b">
        <v>0</v>
      </c>
    </row>
    <row r="1147" spans="1:12" x14ac:dyDescent="0.25">
      <c r="A1147" s="84" t="s">
        <v>15011</v>
      </c>
      <c r="B1147" s="84" t="s">
        <v>15012</v>
      </c>
      <c r="C1147" s="84">
        <v>3</v>
      </c>
      <c r="D1147" s="122">
        <v>4.6472627489868882E-4</v>
      </c>
      <c r="E1147" s="122">
        <v>3.716226001666799</v>
      </c>
      <c r="F1147" s="84" t="s">
        <v>15743</v>
      </c>
      <c r="G1147" s="84" t="b">
        <v>0</v>
      </c>
      <c r="H1147" s="84" t="b">
        <v>0</v>
      </c>
      <c r="I1147" s="84" t="b">
        <v>0</v>
      </c>
      <c r="J1147" s="84" t="b">
        <v>0</v>
      </c>
      <c r="K1147" s="84" t="b">
        <v>0</v>
      </c>
      <c r="L1147" s="84" t="b">
        <v>0</v>
      </c>
    </row>
    <row r="1148" spans="1:12" x14ac:dyDescent="0.25">
      <c r="A1148" s="84" t="s">
        <v>15012</v>
      </c>
      <c r="B1148" s="84" t="s">
        <v>14395</v>
      </c>
      <c r="C1148" s="84">
        <v>3</v>
      </c>
      <c r="D1148" s="122">
        <v>4.6472627489868882E-4</v>
      </c>
      <c r="E1148" s="122">
        <v>3.2391047469471368</v>
      </c>
      <c r="F1148" s="84" t="s">
        <v>15743</v>
      </c>
      <c r="G1148" s="84" t="b">
        <v>0</v>
      </c>
      <c r="H1148" s="84" t="b">
        <v>0</v>
      </c>
      <c r="I1148" s="84" t="b">
        <v>0</v>
      </c>
      <c r="J1148" s="84" t="b">
        <v>0</v>
      </c>
      <c r="K1148" s="84" t="b">
        <v>0</v>
      </c>
      <c r="L1148" s="84" t="b">
        <v>0</v>
      </c>
    </row>
    <row r="1149" spans="1:12" x14ac:dyDescent="0.25">
      <c r="A1149" s="84" t="s">
        <v>14395</v>
      </c>
      <c r="B1149" s="84" t="s">
        <v>14627</v>
      </c>
      <c r="C1149" s="84">
        <v>3</v>
      </c>
      <c r="D1149" s="122">
        <v>4.6472627489868882E-4</v>
      </c>
      <c r="E1149" s="122">
        <v>3.0684085197781616</v>
      </c>
      <c r="F1149" s="84" t="s">
        <v>15743</v>
      </c>
      <c r="G1149" s="84" t="b">
        <v>0</v>
      </c>
      <c r="H1149" s="84" t="b">
        <v>0</v>
      </c>
      <c r="I1149" s="84" t="b">
        <v>0</v>
      </c>
      <c r="J1149" s="84" t="b">
        <v>0</v>
      </c>
      <c r="K1149" s="84" t="b">
        <v>0</v>
      </c>
      <c r="L1149" s="84" t="b">
        <v>0</v>
      </c>
    </row>
    <row r="1150" spans="1:12" x14ac:dyDescent="0.25">
      <c r="A1150" s="84" t="s">
        <v>14627</v>
      </c>
      <c r="B1150" s="84" t="s">
        <v>731</v>
      </c>
      <c r="C1150" s="84">
        <v>3</v>
      </c>
      <c r="D1150" s="122">
        <v>4.6472627489868882E-4</v>
      </c>
      <c r="E1150" s="122">
        <v>0.99331798983269137</v>
      </c>
      <c r="F1150" s="84" t="s">
        <v>15743</v>
      </c>
      <c r="G1150" s="84" t="b">
        <v>0</v>
      </c>
      <c r="H1150" s="84" t="b">
        <v>0</v>
      </c>
      <c r="I1150" s="84" t="b">
        <v>0</v>
      </c>
      <c r="J1150" s="84" t="b">
        <v>0</v>
      </c>
      <c r="K1150" s="84" t="b">
        <v>0</v>
      </c>
      <c r="L1150" s="84" t="b">
        <v>0</v>
      </c>
    </row>
    <row r="1151" spans="1:12" x14ac:dyDescent="0.25">
      <c r="A1151" s="84" t="s">
        <v>14272</v>
      </c>
      <c r="B1151" s="84" t="s">
        <v>12352</v>
      </c>
      <c r="C1151" s="84">
        <v>3</v>
      </c>
      <c r="D1151" s="122">
        <v>4.6472627489868882E-4</v>
      </c>
      <c r="E1151" s="122">
        <v>1.9100460276829121</v>
      </c>
      <c r="F1151" s="84" t="s">
        <v>15743</v>
      </c>
      <c r="G1151" s="84" t="b">
        <v>0</v>
      </c>
      <c r="H1151" s="84" t="b">
        <v>0</v>
      </c>
      <c r="I1151" s="84" t="b">
        <v>0</v>
      </c>
      <c r="J1151" s="84" t="b">
        <v>0</v>
      </c>
      <c r="K1151" s="84" t="b">
        <v>0</v>
      </c>
      <c r="L1151" s="84" t="b">
        <v>0</v>
      </c>
    </row>
    <row r="1152" spans="1:12" x14ac:dyDescent="0.25">
      <c r="A1152" s="84" t="s">
        <v>620</v>
      </c>
      <c r="B1152" s="84" t="s">
        <v>14257</v>
      </c>
      <c r="C1152" s="84">
        <v>3</v>
      </c>
      <c r="D1152" s="122">
        <v>4.6472627489868882E-4</v>
      </c>
      <c r="E1152" s="122">
        <v>3.1141660103388369</v>
      </c>
      <c r="F1152" s="84" t="s">
        <v>15743</v>
      </c>
      <c r="G1152" s="84" t="b">
        <v>0</v>
      </c>
      <c r="H1152" s="84" t="b">
        <v>0</v>
      </c>
      <c r="I1152" s="84" t="b">
        <v>0</v>
      </c>
      <c r="J1152" s="84" t="b">
        <v>0</v>
      </c>
      <c r="K1152" s="84" t="b">
        <v>0</v>
      </c>
      <c r="L1152" s="84" t="b">
        <v>0</v>
      </c>
    </row>
    <row r="1153" spans="1:12" x14ac:dyDescent="0.25">
      <c r="A1153" s="84" t="s">
        <v>15014</v>
      </c>
      <c r="B1153" s="84" t="s">
        <v>14213</v>
      </c>
      <c r="C1153" s="84">
        <v>3</v>
      </c>
      <c r="D1153" s="122">
        <v>4.6472627489868882E-4</v>
      </c>
      <c r="E1153" s="122">
        <v>2.7309492584875055</v>
      </c>
      <c r="F1153" s="84" t="s">
        <v>15743</v>
      </c>
      <c r="G1153" s="84" t="b">
        <v>0</v>
      </c>
      <c r="H1153" s="84" t="b">
        <v>0</v>
      </c>
      <c r="I1153" s="84" t="b">
        <v>0</v>
      </c>
      <c r="J1153" s="84" t="b">
        <v>0</v>
      </c>
      <c r="K1153" s="84" t="b">
        <v>0</v>
      </c>
      <c r="L1153" s="84" t="b">
        <v>0</v>
      </c>
    </row>
    <row r="1154" spans="1:12" x14ac:dyDescent="0.25">
      <c r="A1154" s="84" t="s">
        <v>731</v>
      </c>
      <c r="B1154" s="84" t="s">
        <v>15017</v>
      </c>
      <c r="C1154" s="84">
        <v>3</v>
      </c>
      <c r="D1154" s="122">
        <v>4.6472627489868882E-4</v>
      </c>
      <c r="E1154" s="122">
        <v>1.3057299560507254</v>
      </c>
      <c r="F1154" s="84" t="s">
        <v>15743</v>
      </c>
      <c r="G1154" s="84" t="b">
        <v>0</v>
      </c>
      <c r="H1154" s="84" t="b">
        <v>0</v>
      </c>
      <c r="I1154" s="84" t="b">
        <v>0</v>
      </c>
      <c r="J1154" s="84" t="b">
        <v>0</v>
      </c>
      <c r="K1154" s="84" t="b">
        <v>0</v>
      </c>
      <c r="L1154" s="84" t="b">
        <v>0</v>
      </c>
    </row>
    <row r="1155" spans="1:12" x14ac:dyDescent="0.25">
      <c r="A1155" s="84" t="s">
        <v>731</v>
      </c>
      <c r="B1155" s="84" t="s">
        <v>966</v>
      </c>
      <c r="C1155" s="84">
        <v>3</v>
      </c>
      <c r="D1155" s="122">
        <v>4.6472627489868882E-4</v>
      </c>
      <c r="E1155" s="122">
        <v>0.66890785846355116</v>
      </c>
      <c r="F1155" s="84" t="s">
        <v>15743</v>
      </c>
      <c r="G1155" s="84" t="b">
        <v>0</v>
      </c>
      <c r="H1155" s="84" t="b">
        <v>0</v>
      </c>
      <c r="I1155" s="84" t="b">
        <v>0</v>
      </c>
      <c r="J1155" s="84" t="b">
        <v>0</v>
      </c>
      <c r="K1155" s="84" t="b">
        <v>0</v>
      </c>
      <c r="L1155" s="84" t="b">
        <v>0</v>
      </c>
    </row>
    <row r="1156" spans="1:12" x14ac:dyDescent="0.25">
      <c r="A1156" s="84" t="s">
        <v>364</v>
      </c>
      <c r="B1156" s="84" t="s">
        <v>14257</v>
      </c>
      <c r="C1156" s="84">
        <v>3</v>
      </c>
      <c r="D1156" s="122">
        <v>4.6472627489868882E-4</v>
      </c>
      <c r="E1156" s="122">
        <v>3.1141660103388369</v>
      </c>
      <c r="F1156" s="84" t="s">
        <v>15743</v>
      </c>
      <c r="G1156" s="84" t="b">
        <v>0</v>
      </c>
      <c r="H1156" s="84" t="b">
        <v>0</v>
      </c>
      <c r="I1156" s="84" t="b">
        <v>0</v>
      </c>
      <c r="J1156" s="84" t="b">
        <v>0</v>
      </c>
      <c r="K1156" s="84" t="b">
        <v>0</v>
      </c>
      <c r="L1156" s="84" t="b">
        <v>0</v>
      </c>
    </row>
    <row r="1157" spans="1:12" x14ac:dyDescent="0.25">
      <c r="A1157" s="84" t="s">
        <v>2922</v>
      </c>
      <c r="B1157" s="84" t="s">
        <v>2679</v>
      </c>
      <c r="C1157" s="84">
        <v>3</v>
      </c>
      <c r="D1157" s="122">
        <v>4.6472627489868882E-4</v>
      </c>
      <c r="E1157" s="122">
        <v>-0.10215386978316146</v>
      </c>
      <c r="F1157" s="84" t="s">
        <v>15743</v>
      </c>
      <c r="G1157" s="84" t="b">
        <v>0</v>
      </c>
      <c r="H1157" s="84" t="b">
        <v>0</v>
      </c>
      <c r="I1157" s="84" t="b">
        <v>0</v>
      </c>
      <c r="J1157" s="84" t="b">
        <v>0</v>
      </c>
      <c r="K1157" s="84" t="b">
        <v>0</v>
      </c>
      <c r="L1157" s="84" t="b">
        <v>0</v>
      </c>
    </row>
    <row r="1158" spans="1:12" x14ac:dyDescent="0.25">
      <c r="A1158" s="84" t="s">
        <v>14215</v>
      </c>
      <c r="B1158" s="84" t="s">
        <v>731</v>
      </c>
      <c r="C1158" s="84">
        <v>3</v>
      </c>
      <c r="D1158" s="122">
        <v>4.6472627489868882E-4</v>
      </c>
      <c r="E1158" s="122">
        <v>0.27731464619789226</v>
      </c>
      <c r="F1158" s="84" t="s">
        <v>15743</v>
      </c>
      <c r="G1158" s="84" t="b">
        <v>0</v>
      </c>
      <c r="H1158" s="84" t="b">
        <v>0</v>
      </c>
      <c r="I1158" s="84" t="b">
        <v>0</v>
      </c>
      <c r="J1158" s="84" t="b">
        <v>0</v>
      </c>
      <c r="K1158" s="84" t="b">
        <v>0</v>
      </c>
      <c r="L1158" s="84" t="b">
        <v>0</v>
      </c>
    </row>
    <row r="1159" spans="1:12" x14ac:dyDescent="0.25">
      <c r="A1159" s="84" t="s">
        <v>15018</v>
      </c>
      <c r="B1159" s="84" t="s">
        <v>12352</v>
      </c>
      <c r="C1159" s="84">
        <v>3</v>
      </c>
      <c r="D1159" s="122">
        <v>4.6472627489868882E-4</v>
      </c>
      <c r="E1159" s="122">
        <v>2.6370447556191743</v>
      </c>
      <c r="F1159" s="84" t="s">
        <v>15743</v>
      </c>
      <c r="G1159" s="84" t="b">
        <v>0</v>
      </c>
      <c r="H1159" s="84" t="b">
        <v>0</v>
      </c>
      <c r="I1159" s="84" t="b">
        <v>0</v>
      </c>
      <c r="J1159" s="84" t="b">
        <v>0</v>
      </c>
      <c r="K1159" s="84" t="b">
        <v>0</v>
      </c>
      <c r="L1159" s="84" t="b">
        <v>0</v>
      </c>
    </row>
    <row r="1160" spans="1:12" x14ac:dyDescent="0.25">
      <c r="A1160" s="84" t="s">
        <v>12352</v>
      </c>
      <c r="B1160" s="84" t="s">
        <v>15019</v>
      </c>
      <c r="C1160" s="84">
        <v>3</v>
      </c>
      <c r="D1160" s="122">
        <v>4.6472627489868882E-4</v>
      </c>
      <c r="E1160" s="122">
        <v>2.6135636597696514</v>
      </c>
      <c r="F1160" s="84" t="s">
        <v>15743</v>
      </c>
      <c r="G1160" s="84" t="b">
        <v>0</v>
      </c>
      <c r="H1160" s="84" t="b">
        <v>0</v>
      </c>
      <c r="I1160" s="84" t="b">
        <v>0</v>
      </c>
      <c r="J1160" s="84" t="b">
        <v>0</v>
      </c>
      <c r="K1160" s="84" t="b">
        <v>0</v>
      </c>
      <c r="L1160" s="84" t="b">
        <v>0</v>
      </c>
    </row>
    <row r="1161" spans="1:12" x14ac:dyDescent="0.25">
      <c r="A1161" s="84" t="s">
        <v>15019</v>
      </c>
      <c r="B1161" s="84" t="s">
        <v>12350</v>
      </c>
      <c r="C1161" s="84">
        <v>3</v>
      </c>
      <c r="D1161" s="122">
        <v>4.6472627489868882E-4</v>
      </c>
      <c r="E1161" s="122">
        <v>1.7919467156049176</v>
      </c>
      <c r="F1161" s="84" t="s">
        <v>15743</v>
      </c>
      <c r="G1161" s="84" t="b">
        <v>0</v>
      </c>
      <c r="H1161" s="84" t="b">
        <v>0</v>
      </c>
      <c r="I1161" s="84" t="b">
        <v>0</v>
      </c>
      <c r="J1161" s="84" t="b">
        <v>0</v>
      </c>
      <c r="K1161" s="84" t="b">
        <v>0</v>
      </c>
      <c r="L1161" s="84" t="b">
        <v>0</v>
      </c>
    </row>
    <row r="1162" spans="1:12" x14ac:dyDescent="0.25">
      <c r="A1162" s="84" t="s">
        <v>2788</v>
      </c>
      <c r="B1162" s="84" t="s">
        <v>15020</v>
      </c>
      <c r="C1162" s="84">
        <v>3</v>
      </c>
      <c r="D1162" s="122">
        <v>4.6472627489868882E-4</v>
      </c>
      <c r="E1162" s="122">
        <v>1.5816239483791199</v>
      </c>
      <c r="F1162" s="84" t="s">
        <v>15743</v>
      </c>
      <c r="G1162" s="84" t="b">
        <v>0</v>
      </c>
      <c r="H1162" s="84" t="b">
        <v>0</v>
      </c>
      <c r="I1162" s="84" t="b">
        <v>0</v>
      </c>
      <c r="J1162" s="84" t="b">
        <v>0</v>
      </c>
      <c r="K1162" s="84" t="b">
        <v>0</v>
      </c>
      <c r="L1162" s="84" t="b">
        <v>0</v>
      </c>
    </row>
    <row r="1163" spans="1:12" x14ac:dyDescent="0.25">
      <c r="A1163" s="84" t="s">
        <v>15020</v>
      </c>
      <c r="B1163" s="84" t="s">
        <v>2679</v>
      </c>
      <c r="C1163" s="84">
        <v>3</v>
      </c>
      <c r="D1163" s="122">
        <v>4.6472627489868882E-4</v>
      </c>
      <c r="E1163" s="122">
        <v>1.7571846093457058</v>
      </c>
      <c r="F1163" s="84" t="s">
        <v>15743</v>
      </c>
      <c r="G1163" s="84" t="b">
        <v>0</v>
      </c>
      <c r="H1163" s="84" t="b">
        <v>0</v>
      </c>
      <c r="I1163" s="84" t="b">
        <v>0</v>
      </c>
      <c r="J1163" s="84" t="b">
        <v>0</v>
      </c>
      <c r="K1163" s="84" t="b">
        <v>0</v>
      </c>
      <c r="L1163" s="84" t="b">
        <v>0</v>
      </c>
    </row>
    <row r="1164" spans="1:12" x14ac:dyDescent="0.25">
      <c r="A1164" s="84" t="s">
        <v>12280</v>
      </c>
      <c r="B1164" s="84" t="s">
        <v>15022</v>
      </c>
      <c r="C1164" s="84">
        <v>3</v>
      </c>
      <c r="D1164" s="122">
        <v>4.6472627489868882E-4</v>
      </c>
      <c r="E1164" s="122">
        <v>2.2295594290409064</v>
      </c>
      <c r="F1164" s="84" t="s">
        <v>15743</v>
      </c>
      <c r="G1164" s="84" t="b">
        <v>0</v>
      </c>
      <c r="H1164" s="84" t="b">
        <v>0</v>
      </c>
      <c r="I1164" s="84" t="b">
        <v>0</v>
      </c>
      <c r="J1164" s="84" t="b">
        <v>0</v>
      </c>
      <c r="K1164" s="84" t="b">
        <v>0</v>
      </c>
      <c r="L1164" s="84" t="b">
        <v>0</v>
      </c>
    </row>
    <row r="1165" spans="1:12" x14ac:dyDescent="0.25">
      <c r="A1165" s="84" t="s">
        <v>15022</v>
      </c>
      <c r="B1165" s="84" t="s">
        <v>15023</v>
      </c>
      <c r="C1165" s="84">
        <v>3</v>
      </c>
      <c r="D1165" s="122">
        <v>4.6472627489868882E-4</v>
      </c>
      <c r="E1165" s="122">
        <v>3.716226001666799</v>
      </c>
      <c r="F1165" s="84" t="s">
        <v>15743</v>
      </c>
      <c r="G1165" s="84" t="b">
        <v>0</v>
      </c>
      <c r="H1165" s="84" t="b">
        <v>0</v>
      </c>
      <c r="I1165" s="84" t="b">
        <v>0</v>
      </c>
      <c r="J1165" s="84" t="b">
        <v>0</v>
      </c>
      <c r="K1165" s="84" t="b">
        <v>0</v>
      </c>
      <c r="L1165" s="84" t="b">
        <v>0</v>
      </c>
    </row>
    <row r="1166" spans="1:12" x14ac:dyDescent="0.25">
      <c r="A1166" s="84" t="s">
        <v>15023</v>
      </c>
      <c r="B1166" s="84" t="s">
        <v>14363</v>
      </c>
      <c r="C1166" s="84">
        <v>3</v>
      </c>
      <c r="D1166" s="122">
        <v>4.6472627489868882E-4</v>
      </c>
      <c r="E1166" s="122">
        <v>3.2902572693945182</v>
      </c>
      <c r="F1166" s="84" t="s">
        <v>15743</v>
      </c>
      <c r="G1166" s="84" t="b">
        <v>0</v>
      </c>
      <c r="H1166" s="84" t="b">
        <v>0</v>
      </c>
      <c r="I1166" s="84" t="b">
        <v>0</v>
      </c>
      <c r="J1166" s="84" t="b">
        <v>1</v>
      </c>
      <c r="K1166" s="84" t="b">
        <v>0</v>
      </c>
      <c r="L1166" s="84" t="b">
        <v>0</v>
      </c>
    </row>
    <row r="1167" spans="1:12" x14ac:dyDescent="0.25">
      <c r="A1167" s="84" t="s">
        <v>14363</v>
      </c>
      <c r="B1167" s="84" t="s">
        <v>12355</v>
      </c>
      <c r="C1167" s="84">
        <v>3</v>
      </c>
      <c r="D1167" s="122">
        <v>4.6472627489868882E-4</v>
      </c>
      <c r="E1167" s="122">
        <v>2.1933472563864616</v>
      </c>
      <c r="F1167" s="84" t="s">
        <v>15743</v>
      </c>
      <c r="G1167" s="84" t="b">
        <v>1</v>
      </c>
      <c r="H1167" s="84" t="b">
        <v>0</v>
      </c>
      <c r="I1167" s="84" t="b">
        <v>0</v>
      </c>
      <c r="J1167" s="84" t="b">
        <v>0</v>
      </c>
      <c r="K1167" s="84" t="b">
        <v>0</v>
      </c>
      <c r="L1167" s="84" t="b">
        <v>0</v>
      </c>
    </row>
    <row r="1168" spans="1:12" x14ac:dyDescent="0.25">
      <c r="A1168" s="84" t="s">
        <v>12355</v>
      </c>
      <c r="B1168" s="84" t="s">
        <v>14658</v>
      </c>
      <c r="C1168" s="84">
        <v>3</v>
      </c>
      <c r="D1168" s="122">
        <v>4.6472627489868882E-4</v>
      </c>
      <c r="E1168" s="122">
        <v>2.591287265058499</v>
      </c>
      <c r="F1168" s="84" t="s">
        <v>15743</v>
      </c>
      <c r="G1168" s="84" t="b">
        <v>0</v>
      </c>
      <c r="H1168" s="84" t="b">
        <v>0</v>
      </c>
      <c r="I1168" s="84" t="b">
        <v>0</v>
      </c>
      <c r="J1168" s="84" t="b">
        <v>0</v>
      </c>
      <c r="K1168" s="84" t="b">
        <v>0</v>
      </c>
      <c r="L1168" s="84" t="b">
        <v>0</v>
      </c>
    </row>
    <row r="1169" spans="1:12" x14ac:dyDescent="0.25">
      <c r="A1169" s="84" t="s">
        <v>14658</v>
      </c>
      <c r="B1169" s="84" t="s">
        <v>14254</v>
      </c>
      <c r="C1169" s="84">
        <v>3</v>
      </c>
      <c r="D1169" s="122">
        <v>4.6472627489868882E-4</v>
      </c>
      <c r="E1169" s="122">
        <v>2.8923172607224803</v>
      </c>
      <c r="F1169" s="84" t="s">
        <v>15743</v>
      </c>
      <c r="G1169" s="84" t="b">
        <v>0</v>
      </c>
      <c r="H1169" s="84" t="b">
        <v>0</v>
      </c>
      <c r="I1169" s="84" t="b">
        <v>0</v>
      </c>
      <c r="J1169" s="84" t="b">
        <v>0</v>
      </c>
      <c r="K1169" s="84" t="b">
        <v>0</v>
      </c>
      <c r="L1169" s="84" t="b">
        <v>0</v>
      </c>
    </row>
    <row r="1170" spans="1:12" x14ac:dyDescent="0.25">
      <c r="A1170" s="84" t="s">
        <v>14254</v>
      </c>
      <c r="B1170" s="84" t="s">
        <v>2679</v>
      </c>
      <c r="C1170" s="84">
        <v>3</v>
      </c>
      <c r="D1170" s="122">
        <v>4.6472627489868882E-4</v>
      </c>
      <c r="E1170" s="122">
        <v>0.97903335896206201</v>
      </c>
      <c r="F1170" s="84" t="s">
        <v>15743</v>
      </c>
      <c r="G1170" s="84" t="b">
        <v>0</v>
      </c>
      <c r="H1170" s="84" t="b">
        <v>0</v>
      </c>
      <c r="I1170" s="84" t="b">
        <v>0</v>
      </c>
      <c r="J1170" s="84" t="b">
        <v>0</v>
      </c>
      <c r="K1170" s="84" t="b">
        <v>0</v>
      </c>
      <c r="L1170" s="84" t="b">
        <v>0</v>
      </c>
    </row>
    <row r="1171" spans="1:12" x14ac:dyDescent="0.25">
      <c r="A1171" s="84" t="s">
        <v>2679</v>
      </c>
      <c r="B1171" s="84" t="s">
        <v>14205</v>
      </c>
      <c r="C1171" s="84">
        <v>3</v>
      </c>
      <c r="D1171" s="122">
        <v>4.6472627489868882E-4</v>
      </c>
      <c r="E1171" s="122">
        <v>0.67571156651849595</v>
      </c>
      <c r="F1171" s="84" t="s">
        <v>15743</v>
      </c>
      <c r="G1171" s="84" t="b">
        <v>0</v>
      </c>
      <c r="H1171" s="84" t="b">
        <v>0</v>
      </c>
      <c r="I1171" s="84" t="b">
        <v>0</v>
      </c>
      <c r="J1171" s="84" t="b">
        <v>1</v>
      </c>
      <c r="K1171" s="84" t="b">
        <v>0</v>
      </c>
      <c r="L1171" s="84" t="b">
        <v>0</v>
      </c>
    </row>
    <row r="1172" spans="1:12" x14ac:dyDescent="0.25">
      <c r="A1172" s="84" t="s">
        <v>479</v>
      </c>
      <c r="B1172" s="84" t="s">
        <v>14612</v>
      </c>
      <c r="C1172" s="84">
        <v>3</v>
      </c>
      <c r="D1172" s="122">
        <v>4.6472627489868882E-4</v>
      </c>
      <c r="E1172" s="122">
        <v>3.591287265058499</v>
      </c>
      <c r="F1172" s="84" t="s">
        <v>15743</v>
      </c>
      <c r="G1172" s="84" t="b">
        <v>0</v>
      </c>
      <c r="H1172" s="84" t="b">
        <v>0</v>
      </c>
      <c r="I1172" s="84" t="b">
        <v>0</v>
      </c>
      <c r="J1172" s="84" t="b">
        <v>0</v>
      </c>
      <c r="K1172" s="84" t="b">
        <v>0</v>
      </c>
      <c r="L1172" s="84" t="b">
        <v>0</v>
      </c>
    </row>
    <row r="1173" spans="1:12" x14ac:dyDescent="0.25">
      <c r="A1173" s="84" t="s">
        <v>14202</v>
      </c>
      <c r="B1173" s="84" t="s">
        <v>877</v>
      </c>
      <c r="C1173" s="84">
        <v>3</v>
      </c>
      <c r="D1173" s="122">
        <v>4.6472627489868882E-4</v>
      </c>
      <c r="E1173" s="122">
        <v>1.7789310534335596</v>
      </c>
      <c r="F1173" s="84" t="s">
        <v>15743</v>
      </c>
      <c r="G1173" s="84" t="b">
        <v>0</v>
      </c>
      <c r="H1173" s="84" t="b">
        <v>0</v>
      </c>
      <c r="I1173" s="84" t="b">
        <v>0</v>
      </c>
      <c r="J1173" s="84" t="b">
        <v>0</v>
      </c>
      <c r="K1173" s="84" t="b">
        <v>0</v>
      </c>
      <c r="L1173" s="84" t="b">
        <v>0</v>
      </c>
    </row>
    <row r="1174" spans="1:12" x14ac:dyDescent="0.25">
      <c r="A1174" s="84" t="s">
        <v>14209</v>
      </c>
      <c r="B1174" s="84" t="s">
        <v>731</v>
      </c>
      <c r="C1174" s="84">
        <v>3</v>
      </c>
      <c r="D1174" s="122">
        <v>4.6472627489868882E-4</v>
      </c>
      <c r="E1174" s="122">
        <v>0.20092630033443748</v>
      </c>
      <c r="F1174" s="84" t="s">
        <v>15743</v>
      </c>
      <c r="G1174" s="84" t="b">
        <v>0</v>
      </c>
      <c r="H1174" s="84" t="b">
        <v>0</v>
      </c>
      <c r="I1174" s="84" t="b">
        <v>0</v>
      </c>
      <c r="J1174" s="84" t="b">
        <v>0</v>
      </c>
      <c r="K1174" s="84" t="b">
        <v>0</v>
      </c>
      <c r="L1174" s="84" t="b">
        <v>0</v>
      </c>
    </row>
    <row r="1175" spans="1:12" x14ac:dyDescent="0.25">
      <c r="A1175" s="84" t="s">
        <v>14289</v>
      </c>
      <c r="B1175" s="84" t="s">
        <v>731</v>
      </c>
      <c r="C1175" s="84">
        <v>3</v>
      </c>
      <c r="D1175" s="122">
        <v>4.6472627489868882E-4</v>
      </c>
      <c r="E1175" s="122">
        <v>0.51619673511302899</v>
      </c>
      <c r="F1175" s="84" t="s">
        <v>15743</v>
      </c>
      <c r="G1175" s="84" t="b">
        <v>0</v>
      </c>
      <c r="H1175" s="84" t="b">
        <v>0</v>
      </c>
      <c r="I1175" s="84" t="b">
        <v>0</v>
      </c>
      <c r="J1175" s="84" t="b">
        <v>0</v>
      </c>
      <c r="K1175" s="84" t="b">
        <v>0</v>
      </c>
      <c r="L1175" s="84" t="b">
        <v>0</v>
      </c>
    </row>
    <row r="1176" spans="1:12" x14ac:dyDescent="0.25">
      <c r="A1176" s="84" t="s">
        <v>731</v>
      </c>
      <c r="B1176" s="84" t="s">
        <v>15024</v>
      </c>
      <c r="C1176" s="84">
        <v>3</v>
      </c>
      <c r="D1176" s="122">
        <v>4.6472627489868882E-4</v>
      </c>
      <c r="E1176" s="122">
        <v>1.3057299560507254</v>
      </c>
      <c r="F1176" s="84" t="s">
        <v>15743</v>
      </c>
      <c r="G1176" s="84" t="b">
        <v>0</v>
      </c>
      <c r="H1176" s="84" t="b">
        <v>0</v>
      </c>
      <c r="I1176" s="84" t="b">
        <v>0</v>
      </c>
      <c r="J1176" s="84" t="b">
        <v>0</v>
      </c>
      <c r="K1176" s="84" t="b">
        <v>0</v>
      </c>
      <c r="L1176" s="84" t="b">
        <v>0</v>
      </c>
    </row>
    <row r="1177" spans="1:12" x14ac:dyDescent="0.25">
      <c r="A1177" s="84" t="s">
        <v>15024</v>
      </c>
      <c r="B1177" s="84" t="s">
        <v>14290</v>
      </c>
      <c r="C1177" s="84">
        <v>3</v>
      </c>
      <c r="D1177" s="122">
        <v>4.6472627489868882E-4</v>
      </c>
      <c r="E1177" s="122">
        <v>3.0172559973307802</v>
      </c>
      <c r="F1177" s="84" t="s">
        <v>15743</v>
      </c>
      <c r="G1177" s="84" t="b">
        <v>0</v>
      </c>
      <c r="H1177" s="84" t="b">
        <v>0</v>
      </c>
      <c r="I1177" s="84" t="b">
        <v>0</v>
      </c>
      <c r="J1177" s="84" t="b">
        <v>0</v>
      </c>
      <c r="K1177" s="84" t="b">
        <v>0</v>
      </c>
      <c r="L1177" s="84" t="b">
        <v>0</v>
      </c>
    </row>
    <row r="1178" spans="1:12" x14ac:dyDescent="0.25">
      <c r="A1178" s="84" t="s">
        <v>12280</v>
      </c>
      <c r="B1178" s="84" t="s">
        <v>2788</v>
      </c>
      <c r="C1178" s="84">
        <v>3</v>
      </c>
      <c r="D1178" s="122">
        <v>4.6472627489868882E-4</v>
      </c>
      <c r="E1178" s="122">
        <v>7.1196936945656736E-2</v>
      </c>
      <c r="F1178" s="84" t="s">
        <v>15743</v>
      </c>
      <c r="G1178" s="84" t="b">
        <v>0</v>
      </c>
      <c r="H1178" s="84" t="b">
        <v>0</v>
      </c>
      <c r="I1178" s="84" t="b">
        <v>0</v>
      </c>
      <c r="J1178" s="84" t="b">
        <v>0</v>
      </c>
      <c r="K1178" s="84" t="b">
        <v>0</v>
      </c>
      <c r="L1178" s="84" t="b">
        <v>0</v>
      </c>
    </row>
    <row r="1179" spans="1:12" x14ac:dyDescent="0.25">
      <c r="A1179" s="84" t="s">
        <v>2922</v>
      </c>
      <c r="B1179" s="84" t="s">
        <v>14383</v>
      </c>
      <c r="C1179" s="84">
        <v>3</v>
      </c>
      <c r="D1179" s="122">
        <v>4.6472627489868882E-4</v>
      </c>
      <c r="E1179" s="122">
        <v>1.3797662678182696</v>
      </c>
      <c r="F1179" s="84" t="s">
        <v>15743</v>
      </c>
      <c r="G1179" s="84" t="b">
        <v>0</v>
      </c>
      <c r="H1179" s="84" t="b">
        <v>0</v>
      </c>
      <c r="I1179" s="84" t="b">
        <v>0</v>
      </c>
      <c r="J1179" s="84" t="b">
        <v>0</v>
      </c>
      <c r="K1179" s="84" t="b">
        <v>0</v>
      </c>
      <c r="L1179" s="84" t="b">
        <v>0</v>
      </c>
    </row>
    <row r="1180" spans="1:12" x14ac:dyDescent="0.25">
      <c r="A1180" s="84" t="s">
        <v>14371</v>
      </c>
      <c r="B1180" s="84" t="s">
        <v>12290</v>
      </c>
      <c r="C1180" s="84">
        <v>3</v>
      </c>
      <c r="D1180" s="122">
        <v>4.6472627489868882E-4</v>
      </c>
      <c r="E1180" s="122">
        <v>2.3012526536959812</v>
      </c>
      <c r="F1180" s="84" t="s">
        <v>15743</v>
      </c>
      <c r="G1180" s="84" t="b">
        <v>0</v>
      </c>
      <c r="H1180" s="84" t="b">
        <v>0</v>
      </c>
      <c r="I1180" s="84" t="b">
        <v>0</v>
      </c>
      <c r="J1180" s="84" t="b">
        <v>0</v>
      </c>
      <c r="K1180" s="84" t="b">
        <v>0</v>
      </c>
      <c r="L1180" s="84" t="b">
        <v>0</v>
      </c>
    </row>
    <row r="1181" spans="1:12" x14ac:dyDescent="0.25">
      <c r="A1181" s="84" t="s">
        <v>12267</v>
      </c>
      <c r="B1181" s="84" t="s">
        <v>14208</v>
      </c>
      <c r="C1181" s="84">
        <v>3</v>
      </c>
      <c r="D1181" s="122">
        <v>4.6472627489868882E-4</v>
      </c>
      <c r="E1181" s="122">
        <v>1.3392437300853917</v>
      </c>
      <c r="F1181" s="84" t="s">
        <v>15743</v>
      </c>
      <c r="G1181" s="84" t="b">
        <v>0</v>
      </c>
      <c r="H1181" s="84" t="b">
        <v>0</v>
      </c>
      <c r="I1181" s="84" t="b">
        <v>0</v>
      </c>
      <c r="J1181" s="84" t="b">
        <v>0</v>
      </c>
      <c r="K1181" s="84" t="b">
        <v>0</v>
      </c>
      <c r="L1181" s="84" t="b">
        <v>0</v>
      </c>
    </row>
    <row r="1182" spans="1:12" x14ac:dyDescent="0.25">
      <c r="A1182" s="84" t="s">
        <v>867</v>
      </c>
      <c r="B1182" s="84" t="s">
        <v>14235</v>
      </c>
      <c r="C1182" s="84">
        <v>3</v>
      </c>
      <c r="D1182" s="122">
        <v>4.6472627489868882E-4</v>
      </c>
      <c r="E1182" s="122">
        <v>2.328045830283918</v>
      </c>
      <c r="F1182" s="84" t="s">
        <v>15743</v>
      </c>
      <c r="G1182" s="84" t="b">
        <v>0</v>
      </c>
      <c r="H1182" s="84" t="b">
        <v>0</v>
      </c>
      <c r="I1182" s="84" t="b">
        <v>0</v>
      </c>
      <c r="J1182" s="84" t="b">
        <v>0</v>
      </c>
      <c r="K1182" s="84" t="b">
        <v>0</v>
      </c>
      <c r="L1182" s="84" t="b">
        <v>0</v>
      </c>
    </row>
    <row r="1183" spans="1:12" x14ac:dyDescent="0.25">
      <c r="A1183" s="84" t="s">
        <v>12267</v>
      </c>
      <c r="B1183" s="84" t="s">
        <v>14308</v>
      </c>
      <c r="C1183" s="84">
        <v>3</v>
      </c>
      <c r="D1183" s="122">
        <v>4.6472627489868882E-4</v>
      </c>
      <c r="E1183" s="122">
        <v>1.730450356098461</v>
      </c>
      <c r="F1183" s="84" t="s">
        <v>15743</v>
      </c>
      <c r="G1183" s="84" t="b">
        <v>0</v>
      </c>
      <c r="H1183" s="84" t="b">
        <v>0</v>
      </c>
      <c r="I1183" s="84" t="b">
        <v>0</v>
      </c>
      <c r="J1183" s="84" t="b">
        <v>0</v>
      </c>
      <c r="K1183" s="84" t="b">
        <v>0</v>
      </c>
      <c r="L1183" s="84" t="b">
        <v>0</v>
      </c>
    </row>
    <row r="1184" spans="1:12" x14ac:dyDescent="0.25">
      <c r="A1184" s="84" t="s">
        <v>14308</v>
      </c>
      <c r="B1184" s="84" t="s">
        <v>12266</v>
      </c>
      <c r="C1184" s="84">
        <v>3</v>
      </c>
      <c r="D1184" s="122">
        <v>4.6472627489868882E-4</v>
      </c>
      <c r="E1184" s="122">
        <v>1.5833973051995889</v>
      </c>
      <c r="F1184" s="84" t="s">
        <v>15743</v>
      </c>
      <c r="G1184" s="84" t="b">
        <v>0</v>
      </c>
      <c r="H1184" s="84" t="b">
        <v>0</v>
      </c>
      <c r="I1184" s="84" t="b">
        <v>0</v>
      </c>
      <c r="J1184" s="84" t="b">
        <v>0</v>
      </c>
      <c r="K1184" s="84" t="b">
        <v>0</v>
      </c>
      <c r="L1184" s="84" t="b">
        <v>0</v>
      </c>
    </row>
    <row r="1185" spans="1:12" x14ac:dyDescent="0.25">
      <c r="A1185" s="84" t="s">
        <v>12266</v>
      </c>
      <c r="B1185" s="84" t="s">
        <v>2931</v>
      </c>
      <c r="C1185" s="84">
        <v>3</v>
      </c>
      <c r="D1185" s="122">
        <v>4.6472627489868882E-4</v>
      </c>
      <c r="E1185" s="122">
        <v>1.0301858814094433</v>
      </c>
      <c r="F1185" s="84" t="s">
        <v>15743</v>
      </c>
      <c r="G1185" s="84" t="b">
        <v>0</v>
      </c>
      <c r="H1185" s="84" t="b">
        <v>0</v>
      </c>
      <c r="I1185" s="84" t="b">
        <v>0</v>
      </c>
      <c r="J1185" s="84" t="b">
        <v>0</v>
      </c>
      <c r="K1185" s="84" t="b">
        <v>0</v>
      </c>
      <c r="L1185" s="84" t="b">
        <v>0</v>
      </c>
    </row>
    <row r="1186" spans="1:12" x14ac:dyDescent="0.25">
      <c r="A1186" s="84" t="s">
        <v>14622</v>
      </c>
      <c r="B1186" s="84" t="s">
        <v>14473</v>
      </c>
      <c r="C1186" s="84">
        <v>3</v>
      </c>
      <c r="D1186" s="122">
        <v>4.6472627489868882E-4</v>
      </c>
      <c r="E1186" s="122">
        <v>3.3694385154421429</v>
      </c>
      <c r="F1186" s="84" t="s">
        <v>15743</v>
      </c>
      <c r="G1186" s="84" t="b">
        <v>0</v>
      </c>
      <c r="H1186" s="84" t="b">
        <v>1</v>
      </c>
      <c r="I1186" s="84" t="b">
        <v>0</v>
      </c>
      <c r="J1186" s="84" t="b">
        <v>0</v>
      </c>
      <c r="K1186" s="84" t="b">
        <v>0</v>
      </c>
      <c r="L1186" s="84" t="b">
        <v>0</v>
      </c>
    </row>
    <row r="1187" spans="1:12" x14ac:dyDescent="0.25">
      <c r="A1187" s="84" t="s">
        <v>12267</v>
      </c>
      <c r="B1187" s="84" t="s">
        <v>2922</v>
      </c>
      <c r="C1187" s="84">
        <v>3</v>
      </c>
      <c r="D1187" s="122">
        <v>4.6472627489868882E-4</v>
      </c>
      <c r="E1187" s="122">
        <v>0.47148170543519102</v>
      </c>
      <c r="F1187" s="84" t="s">
        <v>15743</v>
      </c>
      <c r="G1187" s="84" t="b">
        <v>0</v>
      </c>
      <c r="H1187" s="84" t="b">
        <v>0</v>
      </c>
      <c r="I1187" s="84" t="b">
        <v>0</v>
      </c>
      <c r="J1187" s="84" t="b">
        <v>0</v>
      </c>
      <c r="K1187" s="84" t="b">
        <v>0</v>
      </c>
      <c r="L1187" s="84" t="b">
        <v>0</v>
      </c>
    </row>
    <row r="1188" spans="1:12" x14ac:dyDescent="0.25">
      <c r="A1188" s="84" t="s">
        <v>12268</v>
      </c>
      <c r="B1188" s="84" t="s">
        <v>14235</v>
      </c>
      <c r="C1188" s="84">
        <v>3</v>
      </c>
      <c r="D1188" s="122">
        <v>4.6472627489868882E-4</v>
      </c>
      <c r="E1188" s="122">
        <v>1.5956520704609494</v>
      </c>
      <c r="F1188" s="84" t="s">
        <v>15743</v>
      </c>
      <c r="G1188" s="84" t="b">
        <v>0</v>
      </c>
      <c r="H1188" s="84" t="b">
        <v>0</v>
      </c>
      <c r="I1188" s="84" t="b">
        <v>0</v>
      </c>
      <c r="J1188" s="84" t="b">
        <v>0</v>
      </c>
      <c r="K1188" s="84" t="b">
        <v>0</v>
      </c>
      <c r="L1188" s="84" t="b">
        <v>0</v>
      </c>
    </row>
    <row r="1189" spans="1:12" x14ac:dyDescent="0.25">
      <c r="A1189" s="84" t="s">
        <v>14288</v>
      </c>
      <c r="B1189" s="84" t="s">
        <v>15027</v>
      </c>
      <c r="C1189" s="84">
        <v>3</v>
      </c>
      <c r="D1189" s="122">
        <v>4.9614122358845121E-4</v>
      </c>
      <c r="E1189" s="122">
        <v>3.0172559973307802</v>
      </c>
      <c r="F1189" s="84" t="s">
        <v>15743</v>
      </c>
      <c r="G1189" s="84" t="b">
        <v>0</v>
      </c>
      <c r="H1189" s="84" t="b">
        <v>0</v>
      </c>
      <c r="I1189" s="84" t="b">
        <v>0</v>
      </c>
      <c r="J1189" s="84" t="b">
        <v>0</v>
      </c>
      <c r="K1189" s="84" t="b">
        <v>0</v>
      </c>
      <c r="L1189" s="84" t="b">
        <v>0</v>
      </c>
    </row>
    <row r="1190" spans="1:12" x14ac:dyDescent="0.25">
      <c r="A1190" s="84" t="s">
        <v>15028</v>
      </c>
      <c r="B1190" s="84" t="s">
        <v>14533</v>
      </c>
      <c r="C1190" s="84">
        <v>2</v>
      </c>
      <c r="D1190" s="122">
        <v>3.3076081572563416E-4</v>
      </c>
      <c r="E1190" s="122">
        <v>3.4943772520504428</v>
      </c>
      <c r="F1190" s="84" t="s">
        <v>15743</v>
      </c>
      <c r="G1190" s="84" t="b">
        <v>0</v>
      </c>
      <c r="H1190" s="84" t="b">
        <v>0</v>
      </c>
      <c r="I1190" s="84" t="b">
        <v>0</v>
      </c>
      <c r="J1190" s="84" t="b">
        <v>1</v>
      </c>
      <c r="K1190" s="84" t="b">
        <v>0</v>
      </c>
      <c r="L1190" s="84" t="b">
        <v>0</v>
      </c>
    </row>
    <row r="1191" spans="1:12" x14ac:dyDescent="0.25">
      <c r="A1191" s="84" t="s">
        <v>14533</v>
      </c>
      <c r="B1191" s="84" t="s">
        <v>12364</v>
      </c>
      <c r="C1191" s="84">
        <v>2</v>
      </c>
      <c r="D1191" s="122">
        <v>3.3076081572563416E-4</v>
      </c>
      <c r="E1191" s="122">
        <v>2.0030155582161702</v>
      </c>
      <c r="F1191" s="84" t="s">
        <v>15743</v>
      </c>
      <c r="G1191" s="84" t="b">
        <v>1</v>
      </c>
      <c r="H1191" s="84" t="b">
        <v>0</v>
      </c>
      <c r="I1191" s="84" t="b">
        <v>0</v>
      </c>
      <c r="J1191" s="84" t="b">
        <v>0</v>
      </c>
      <c r="K1191" s="84" t="b">
        <v>0</v>
      </c>
      <c r="L1191" s="84" t="b">
        <v>0</v>
      </c>
    </row>
    <row r="1192" spans="1:12" x14ac:dyDescent="0.25">
      <c r="A1192" s="84" t="s">
        <v>12364</v>
      </c>
      <c r="B1192" s="84" t="s">
        <v>14251</v>
      </c>
      <c r="C1192" s="84">
        <v>2</v>
      </c>
      <c r="D1192" s="122">
        <v>3.3076081572563416E-4</v>
      </c>
      <c r="E1192" s="122">
        <v>1.4645877812185872</v>
      </c>
      <c r="F1192" s="84" t="s">
        <v>15743</v>
      </c>
      <c r="G1192" s="84" t="b">
        <v>0</v>
      </c>
      <c r="H1192" s="84" t="b">
        <v>0</v>
      </c>
      <c r="I1192" s="84" t="b">
        <v>0</v>
      </c>
      <c r="J1192" s="84" t="b">
        <v>1</v>
      </c>
      <c r="K1192" s="84" t="b">
        <v>0</v>
      </c>
      <c r="L1192" s="84" t="b">
        <v>0</v>
      </c>
    </row>
    <row r="1193" spans="1:12" x14ac:dyDescent="0.25">
      <c r="A1193" s="84" t="s">
        <v>2788</v>
      </c>
      <c r="B1193" s="84" t="s">
        <v>14629</v>
      </c>
      <c r="C1193" s="84">
        <v>2</v>
      </c>
      <c r="D1193" s="122">
        <v>3.3076081572563416E-4</v>
      </c>
      <c r="E1193" s="122">
        <v>1.2805939527151387</v>
      </c>
      <c r="F1193" s="84" t="s">
        <v>15743</v>
      </c>
      <c r="G1193" s="84" t="b">
        <v>0</v>
      </c>
      <c r="H1193" s="84" t="b">
        <v>0</v>
      </c>
      <c r="I1193" s="84" t="b">
        <v>0</v>
      </c>
      <c r="J1193" s="84" t="b">
        <v>0</v>
      </c>
      <c r="K1193" s="84" t="b">
        <v>0</v>
      </c>
      <c r="L1193" s="84" t="b">
        <v>0</v>
      </c>
    </row>
    <row r="1194" spans="1:12" x14ac:dyDescent="0.25">
      <c r="A1194" s="84" t="s">
        <v>14629</v>
      </c>
      <c r="B1194" s="84" t="s">
        <v>15029</v>
      </c>
      <c r="C1194" s="84">
        <v>2</v>
      </c>
      <c r="D1194" s="122">
        <v>3.3076081572563416E-4</v>
      </c>
      <c r="E1194" s="122">
        <v>3.5912872650584995</v>
      </c>
      <c r="F1194" s="84" t="s">
        <v>15743</v>
      </c>
      <c r="G1194" s="84" t="b">
        <v>0</v>
      </c>
      <c r="H1194" s="84" t="b">
        <v>0</v>
      </c>
      <c r="I1194" s="84" t="b">
        <v>0</v>
      </c>
      <c r="J1194" s="84" t="b">
        <v>0</v>
      </c>
      <c r="K1194" s="84" t="b">
        <v>0</v>
      </c>
      <c r="L1194" s="84" t="b">
        <v>0</v>
      </c>
    </row>
    <row r="1195" spans="1:12" x14ac:dyDescent="0.25">
      <c r="A1195" s="84" t="s">
        <v>15029</v>
      </c>
      <c r="B1195" s="84" t="s">
        <v>12280</v>
      </c>
      <c r="C1195" s="84">
        <v>2</v>
      </c>
      <c r="D1195" s="122">
        <v>3.3076081572563416E-4</v>
      </c>
      <c r="E1195" s="122">
        <v>2.2110760233468931</v>
      </c>
      <c r="F1195" s="84" t="s">
        <v>15743</v>
      </c>
      <c r="G1195" s="84" t="b">
        <v>0</v>
      </c>
      <c r="H1195" s="84" t="b">
        <v>0</v>
      </c>
      <c r="I1195" s="84" t="b">
        <v>0</v>
      </c>
      <c r="J1195" s="84" t="b">
        <v>0</v>
      </c>
      <c r="K1195" s="84" t="b">
        <v>0</v>
      </c>
      <c r="L1195" s="84" t="b">
        <v>0</v>
      </c>
    </row>
    <row r="1196" spans="1:12" x14ac:dyDescent="0.25">
      <c r="A1196" s="84" t="s">
        <v>12280</v>
      </c>
      <c r="B1196" s="84" t="s">
        <v>15030</v>
      </c>
      <c r="C1196" s="84">
        <v>2</v>
      </c>
      <c r="D1196" s="122">
        <v>3.3076081572563416E-4</v>
      </c>
      <c r="E1196" s="122">
        <v>2.2295594290409064</v>
      </c>
      <c r="F1196" s="84" t="s">
        <v>15743</v>
      </c>
      <c r="G1196" s="84" t="b">
        <v>0</v>
      </c>
      <c r="H1196" s="84" t="b">
        <v>0</v>
      </c>
      <c r="I1196" s="84" t="b">
        <v>0</v>
      </c>
      <c r="J1196" s="84" t="b">
        <v>0</v>
      </c>
      <c r="K1196" s="84" t="b">
        <v>0</v>
      </c>
      <c r="L1196" s="84" t="b">
        <v>0</v>
      </c>
    </row>
    <row r="1197" spans="1:12" x14ac:dyDescent="0.25">
      <c r="A1197" s="84" t="s">
        <v>15030</v>
      </c>
      <c r="B1197" s="84" t="s">
        <v>796</v>
      </c>
      <c r="C1197" s="84">
        <v>2</v>
      </c>
      <c r="D1197" s="122">
        <v>3.3076081572563416E-4</v>
      </c>
      <c r="E1197" s="122">
        <v>2.9628983350081879</v>
      </c>
      <c r="F1197" s="84" t="s">
        <v>15743</v>
      </c>
      <c r="G1197" s="84" t="b">
        <v>0</v>
      </c>
      <c r="H1197" s="84" t="b">
        <v>0</v>
      </c>
      <c r="I1197" s="84" t="b">
        <v>0</v>
      </c>
      <c r="J1197" s="84" t="b">
        <v>0</v>
      </c>
      <c r="K1197" s="84" t="b">
        <v>0</v>
      </c>
      <c r="L1197" s="84" t="b">
        <v>0</v>
      </c>
    </row>
    <row r="1198" spans="1:12" x14ac:dyDescent="0.25">
      <c r="A1198" s="84" t="s">
        <v>2922</v>
      </c>
      <c r="B1198" s="84" t="s">
        <v>2917</v>
      </c>
      <c r="C1198" s="84">
        <v>2</v>
      </c>
      <c r="D1198" s="122">
        <v>3.3076081572563416E-4</v>
      </c>
      <c r="E1198" s="122">
        <v>-6.4353375825237187E-3</v>
      </c>
      <c r="F1198" s="84" t="s">
        <v>15743</v>
      </c>
      <c r="G1198" s="84" t="b">
        <v>0</v>
      </c>
      <c r="H1198" s="84" t="b">
        <v>0</v>
      </c>
      <c r="I1198" s="84" t="b">
        <v>0</v>
      </c>
      <c r="J1198" s="84" t="b">
        <v>0</v>
      </c>
      <c r="K1198" s="84" t="b">
        <v>0</v>
      </c>
      <c r="L1198" s="84" t="b">
        <v>0</v>
      </c>
    </row>
    <row r="1199" spans="1:12" x14ac:dyDescent="0.25">
      <c r="A1199" s="84" t="s">
        <v>997</v>
      </c>
      <c r="B1199" s="84" t="s">
        <v>14632</v>
      </c>
      <c r="C1199" s="84">
        <v>2</v>
      </c>
      <c r="D1199" s="122">
        <v>3.3076081572563416E-4</v>
      </c>
      <c r="E1199" s="122">
        <v>3.4151960060028181</v>
      </c>
      <c r="F1199" s="84" t="s">
        <v>15743</v>
      </c>
      <c r="G1199" s="84" t="b">
        <v>0</v>
      </c>
      <c r="H1199" s="84" t="b">
        <v>0</v>
      </c>
      <c r="I1199" s="84" t="b">
        <v>0</v>
      </c>
      <c r="J1199" s="84" t="b">
        <v>0</v>
      </c>
      <c r="K1199" s="84" t="b">
        <v>0</v>
      </c>
      <c r="L1199" s="84" t="b">
        <v>0</v>
      </c>
    </row>
    <row r="1200" spans="1:12" x14ac:dyDescent="0.25">
      <c r="A1200" s="84" t="s">
        <v>996</v>
      </c>
      <c r="B1200" s="84" t="s">
        <v>731</v>
      </c>
      <c r="C1200" s="84">
        <v>2</v>
      </c>
      <c r="D1200" s="122">
        <v>3.3076081572563416E-4</v>
      </c>
      <c r="E1200" s="122">
        <v>1.2151667394490477</v>
      </c>
      <c r="F1200" s="84" t="s">
        <v>15743</v>
      </c>
      <c r="G1200" s="84" t="b">
        <v>0</v>
      </c>
      <c r="H1200" s="84" t="b">
        <v>0</v>
      </c>
      <c r="I1200" s="84" t="b">
        <v>0</v>
      </c>
      <c r="J1200" s="84" t="b">
        <v>0</v>
      </c>
      <c r="K1200" s="84" t="b">
        <v>0</v>
      </c>
      <c r="L1200" s="84" t="b">
        <v>0</v>
      </c>
    </row>
    <row r="1201" spans="1:12" x14ac:dyDescent="0.25">
      <c r="A1201" s="84" t="s">
        <v>2922</v>
      </c>
      <c r="B1201" s="84" t="s">
        <v>15031</v>
      </c>
      <c r="C1201" s="84">
        <v>2</v>
      </c>
      <c r="D1201" s="122">
        <v>3.3076081572563416E-4</v>
      </c>
      <c r="E1201" s="122">
        <v>1.8568875225379322</v>
      </c>
      <c r="F1201" s="84" t="s">
        <v>15743</v>
      </c>
      <c r="G1201" s="84" t="b">
        <v>0</v>
      </c>
      <c r="H1201" s="84" t="b">
        <v>0</v>
      </c>
      <c r="I1201" s="84" t="b">
        <v>0</v>
      </c>
      <c r="J1201" s="84" t="b">
        <v>0</v>
      </c>
      <c r="K1201" s="84" t="b">
        <v>0</v>
      </c>
      <c r="L1201" s="84" t="b">
        <v>0</v>
      </c>
    </row>
    <row r="1202" spans="1:12" x14ac:dyDescent="0.25">
      <c r="A1202" s="84" t="s">
        <v>2793</v>
      </c>
      <c r="B1202" s="84" t="s">
        <v>14633</v>
      </c>
      <c r="C1202" s="84">
        <v>2</v>
      </c>
      <c r="D1202" s="122">
        <v>3.3076081572563416E-4</v>
      </c>
      <c r="E1202" s="122">
        <v>1.8588935052355309</v>
      </c>
      <c r="F1202" s="84" t="s">
        <v>15743</v>
      </c>
      <c r="G1202" s="84" t="b">
        <v>0</v>
      </c>
      <c r="H1202" s="84" t="b">
        <v>0</v>
      </c>
      <c r="I1202" s="84" t="b">
        <v>0</v>
      </c>
      <c r="J1202" s="84" t="b">
        <v>0</v>
      </c>
      <c r="K1202" s="84" t="b">
        <v>0</v>
      </c>
      <c r="L1202" s="84" t="b">
        <v>0</v>
      </c>
    </row>
    <row r="1203" spans="1:12" x14ac:dyDescent="0.25">
      <c r="A1203" s="84" t="s">
        <v>12369</v>
      </c>
      <c r="B1203" s="84" t="s">
        <v>15032</v>
      </c>
      <c r="C1203" s="84">
        <v>2</v>
      </c>
      <c r="D1203" s="122">
        <v>3.3076081572563416E-4</v>
      </c>
      <c r="E1203" s="122">
        <v>2.0794039040796251</v>
      </c>
      <c r="F1203" s="84" t="s">
        <v>15743</v>
      </c>
      <c r="G1203" s="84" t="b">
        <v>0</v>
      </c>
      <c r="H1203" s="84" t="b">
        <v>0</v>
      </c>
      <c r="I1203" s="84" t="b">
        <v>0</v>
      </c>
      <c r="J1203" s="84" t="b">
        <v>0</v>
      </c>
      <c r="K1203" s="84" t="b">
        <v>0</v>
      </c>
      <c r="L1203" s="84" t="b">
        <v>0</v>
      </c>
    </row>
    <row r="1204" spans="1:12" x14ac:dyDescent="0.25">
      <c r="A1204" s="84" t="s">
        <v>15032</v>
      </c>
      <c r="B1204" s="84" t="s">
        <v>14330</v>
      </c>
      <c r="C1204" s="84">
        <v>2</v>
      </c>
      <c r="D1204" s="122">
        <v>3.3076081572563416E-4</v>
      </c>
      <c r="E1204" s="122">
        <v>3.1519545712282366</v>
      </c>
      <c r="F1204" s="84" t="s">
        <v>15743</v>
      </c>
      <c r="G1204" s="84" t="b">
        <v>0</v>
      </c>
      <c r="H1204" s="84" t="b">
        <v>0</v>
      </c>
      <c r="I1204" s="84" t="b">
        <v>0</v>
      </c>
      <c r="J1204" s="84" t="b">
        <v>0</v>
      </c>
      <c r="K1204" s="84" t="b">
        <v>0</v>
      </c>
      <c r="L1204" s="84" t="b">
        <v>0</v>
      </c>
    </row>
    <row r="1205" spans="1:12" x14ac:dyDescent="0.25">
      <c r="A1205" s="84" t="s">
        <v>14330</v>
      </c>
      <c r="B1205" s="84" t="s">
        <v>14634</v>
      </c>
      <c r="C1205" s="84">
        <v>2</v>
      </c>
      <c r="D1205" s="122">
        <v>3.3076081572563416E-4</v>
      </c>
      <c r="E1205" s="122">
        <v>2.8509245755642554</v>
      </c>
      <c r="F1205" s="84" t="s">
        <v>15743</v>
      </c>
      <c r="G1205" s="84" t="b">
        <v>0</v>
      </c>
      <c r="H1205" s="84" t="b">
        <v>0</v>
      </c>
      <c r="I1205" s="84" t="b">
        <v>0</v>
      </c>
      <c r="J1205" s="84" t="b">
        <v>0</v>
      </c>
      <c r="K1205" s="84" t="b">
        <v>0</v>
      </c>
      <c r="L1205" s="84" t="b">
        <v>0</v>
      </c>
    </row>
    <row r="1206" spans="1:12" x14ac:dyDescent="0.25">
      <c r="A1206" s="84" t="s">
        <v>14634</v>
      </c>
      <c r="B1206" s="84" t="s">
        <v>2687</v>
      </c>
      <c r="C1206" s="84">
        <v>2</v>
      </c>
      <c r="D1206" s="122">
        <v>3.3076081572563416E-4</v>
      </c>
      <c r="E1206" s="122">
        <v>2.2110760233468931</v>
      </c>
      <c r="F1206" s="84" t="s">
        <v>15743</v>
      </c>
      <c r="G1206" s="84" t="b">
        <v>0</v>
      </c>
      <c r="H1206" s="84" t="b">
        <v>0</v>
      </c>
      <c r="I1206" s="84" t="b">
        <v>0</v>
      </c>
      <c r="J1206" s="84" t="b">
        <v>0</v>
      </c>
      <c r="K1206" s="84" t="b">
        <v>0</v>
      </c>
      <c r="L1206" s="84" t="b">
        <v>0</v>
      </c>
    </row>
    <row r="1207" spans="1:12" x14ac:dyDescent="0.25">
      <c r="A1207" s="84" t="s">
        <v>2687</v>
      </c>
      <c r="B1207" s="84" t="s">
        <v>14271</v>
      </c>
      <c r="C1207" s="84">
        <v>2</v>
      </c>
      <c r="D1207" s="122">
        <v>3.3076081572563416E-4</v>
      </c>
      <c r="E1207" s="122">
        <v>1.6370447556191743</v>
      </c>
      <c r="F1207" s="84" t="s">
        <v>15743</v>
      </c>
      <c r="G1207" s="84" t="b">
        <v>0</v>
      </c>
      <c r="H1207" s="84" t="b">
        <v>0</v>
      </c>
      <c r="I1207" s="84" t="b">
        <v>0</v>
      </c>
      <c r="J1207" s="84" t="b">
        <v>0</v>
      </c>
      <c r="K1207" s="84" t="b">
        <v>0</v>
      </c>
      <c r="L1207" s="84" t="b">
        <v>0</v>
      </c>
    </row>
    <row r="1208" spans="1:12" x14ac:dyDescent="0.25">
      <c r="A1208" s="84" t="s">
        <v>14271</v>
      </c>
      <c r="B1208" s="84" t="s">
        <v>14634</v>
      </c>
      <c r="C1208" s="84">
        <v>2</v>
      </c>
      <c r="D1208" s="122">
        <v>3.3076081572563416E-4</v>
      </c>
      <c r="E1208" s="122">
        <v>2.6881972780665557</v>
      </c>
      <c r="F1208" s="84" t="s">
        <v>15743</v>
      </c>
      <c r="G1208" s="84" t="b">
        <v>0</v>
      </c>
      <c r="H1208" s="84" t="b">
        <v>0</v>
      </c>
      <c r="I1208" s="84" t="b">
        <v>0</v>
      </c>
      <c r="J1208" s="84" t="b">
        <v>0</v>
      </c>
      <c r="K1208" s="84" t="b">
        <v>0</v>
      </c>
      <c r="L1208" s="84" t="b">
        <v>0</v>
      </c>
    </row>
    <row r="1209" spans="1:12" x14ac:dyDescent="0.25">
      <c r="A1209" s="84" t="s">
        <v>14634</v>
      </c>
      <c r="B1209" s="84" t="s">
        <v>731</v>
      </c>
      <c r="C1209" s="84">
        <v>2</v>
      </c>
      <c r="D1209" s="122">
        <v>3.3076081572563416E-4</v>
      </c>
      <c r="E1209" s="122">
        <v>0.91413674378506649</v>
      </c>
      <c r="F1209" s="84" t="s">
        <v>15743</v>
      </c>
      <c r="G1209" s="84" t="b">
        <v>0</v>
      </c>
      <c r="H1209" s="84" t="b">
        <v>0</v>
      </c>
      <c r="I1209" s="84" t="b">
        <v>0</v>
      </c>
      <c r="J1209" s="84" t="b">
        <v>0</v>
      </c>
      <c r="K1209" s="84" t="b">
        <v>0</v>
      </c>
      <c r="L1209" s="84" t="b">
        <v>0</v>
      </c>
    </row>
    <row r="1210" spans="1:12" x14ac:dyDescent="0.25">
      <c r="A1210" s="84" t="s">
        <v>8406</v>
      </c>
      <c r="B1210" s="84" t="s">
        <v>15033</v>
      </c>
      <c r="C1210" s="84">
        <v>2</v>
      </c>
      <c r="D1210" s="122">
        <v>3.3076081572563416E-4</v>
      </c>
      <c r="E1210" s="122">
        <v>3.2391047469471368</v>
      </c>
      <c r="F1210" s="84" t="s">
        <v>15743</v>
      </c>
      <c r="G1210" s="84" t="b">
        <v>0</v>
      </c>
      <c r="H1210" s="84" t="b">
        <v>0</v>
      </c>
      <c r="I1210" s="84" t="b">
        <v>0</v>
      </c>
      <c r="J1210" s="84" t="b">
        <v>0</v>
      </c>
      <c r="K1210" s="84" t="b">
        <v>0</v>
      </c>
      <c r="L1210" s="84" t="b">
        <v>0</v>
      </c>
    </row>
    <row r="1211" spans="1:12" x14ac:dyDescent="0.25">
      <c r="A1211" s="84" t="s">
        <v>15033</v>
      </c>
      <c r="B1211" s="84" t="s">
        <v>12384</v>
      </c>
      <c r="C1211" s="84">
        <v>2</v>
      </c>
      <c r="D1211" s="122">
        <v>3.3076081572563416E-4</v>
      </c>
      <c r="E1211" s="122">
        <v>2.3804338997436063</v>
      </c>
      <c r="F1211" s="84" t="s">
        <v>15743</v>
      </c>
      <c r="G1211" s="84" t="b">
        <v>0</v>
      </c>
      <c r="H1211" s="84" t="b">
        <v>0</v>
      </c>
      <c r="I1211" s="84" t="b">
        <v>0</v>
      </c>
      <c r="J1211" s="84" t="b">
        <v>0</v>
      </c>
      <c r="K1211" s="84" t="b">
        <v>0</v>
      </c>
      <c r="L1211" s="84" t="b">
        <v>0</v>
      </c>
    </row>
    <row r="1212" spans="1:12" x14ac:dyDescent="0.25">
      <c r="A1212" s="84" t="s">
        <v>12384</v>
      </c>
      <c r="B1212" s="84" t="s">
        <v>14821</v>
      </c>
      <c r="C1212" s="84">
        <v>2</v>
      </c>
      <c r="D1212" s="122">
        <v>3.3076081572563416E-4</v>
      </c>
      <c r="E1212" s="122">
        <v>2.204342640687925</v>
      </c>
      <c r="F1212" s="84" t="s">
        <v>15743</v>
      </c>
      <c r="G1212" s="84" t="b">
        <v>0</v>
      </c>
      <c r="H1212" s="84" t="b">
        <v>0</v>
      </c>
      <c r="I1212" s="84" t="b">
        <v>0</v>
      </c>
      <c r="J1212" s="84" t="b">
        <v>0</v>
      </c>
      <c r="K1212" s="84" t="b">
        <v>0</v>
      </c>
      <c r="L1212" s="84" t="b">
        <v>0</v>
      </c>
    </row>
    <row r="1213" spans="1:12" x14ac:dyDescent="0.25">
      <c r="A1213" s="84" t="s">
        <v>14252</v>
      </c>
      <c r="B1213" s="84" t="s">
        <v>12350</v>
      </c>
      <c r="C1213" s="84">
        <v>2</v>
      </c>
      <c r="D1213" s="122">
        <v>3.3076081572563416E-4</v>
      </c>
      <c r="E1213" s="122">
        <v>0.8377042061655926</v>
      </c>
      <c r="F1213" s="84" t="s">
        <v>15743</v>
      </c>
      <c r="G1213" s="84" t="b">
        <v>0</v>
      </c>
      <c r="H1213" s="84" t="b">
        <v>0</v>
      </c>
      <c r="I1213" s="84" t="b">
        <v>0</v>
      </c>
      <c r="J1213" s="84" t="b">
        <v>0</v>
      </c>
      <c r="K1213" s="84" t="b">
        <v>0</v>
      </c>
      <c r="L1213" s="84" t="b">
        <v>0</v>
      </c>
    </row>
    <row r="1214" spans="1:12" x14ac:dyDescent="0.25">
      <c r="A1214" s="84" t="s">
        <v>2803</v>
      </c>
      <c r="B1214" s="84" t="s">
        <v>14636</v>
      </c>
      <c r="C1214" s="84">
        <v>2</v>
      </c>
      <c r="D1214" s="122">
        <v>3.3076081572563416E-4</v>
      </c>
      <c r="E1214" s="122">
        <v>1.3898901407380477</v>
      </c>
      <c r="F1214" s="84" t="s">
        <v>15743</v>
      </c>
      <c r="G1214" s="84" t="b">
        <v>0</v>
      </c>
      <c r="H1214" s="84" t="b">
        <v>0</v>
      </c>
      <c r="I1214" s="84" t="b">
        <v>0</v>
      </c>
      <c r="J1214" s="84" t="b">
        <v>0</v>
      </c>
      <c r="K1214" s="84" t="b">
        <v>0</v>
      </c>
      <c r="L1214" s="84" t="b">
        <v>0</v>
      </c>
    </row>
    <row r="1215" spans="1:12" x14ac:dyDescent="0.25">
      <c r="A1215" s="84" t="s">
        <v>14636</v>
      </c>
      <c r="B1215" s="84" t="s">
        <v>14331</v>
      </c>
      <c r="C1215" s="84">
        <v>2</v>
      </c>
      <c r="D1215" s="122">
        <v>3.3076081572563416E-4</v>
      </c>
      <c r="E1215" s="122">
        <v>2.8509245755642554</v>
      </c>
      <c r="F1215" s="84" t="s">
        <v>15743</v>
      </c>
      <c r="G1215" s="84" t="b">
        <v>0</v>
      </c>
      <c r="H1215" s="84" t="b">
        <v>0</v>
      </c>
      <c r="I1215" s="84" t="b">
        <v>0</v>
      </c>
      <c r="J1215" s="84" t="b">
        <v>0</v>
      </c>
      <c r="K1215" s="84" t="b">
        <v>0</v>
      </c>
      <c r="L1215" s="84" t="b">
        <v>0</v>
      </c>
    </row>
    <row r="1216" spans="1:12" x14ac:dyDescent="0.25">
      <c r="A1216" s="84" t="s">
        <v>14331</v>
      </c>
      <c r="B1216" s="84" t="s">
        <v>15034</v>
      </c>
      <c r="C1216" s="84">
        <v>2</v>
      </c>
      <c r="D1216" s="122">
        <v>3.3076081572563416E-4</v>
      </c>
      <c r="E1216" s="122">
        <v>3.1519545712282366</v>
      </c>
      <c r="F1216" s="84" t="s">
        <v>15743</v>
      </c>
      <c r="G1216" s="84" t="b">
        <v>0</v>
      </c>
      <c r="H1216" s="84" t="b">
        <v>0</v>
      </c>
      <c r="I1216" s="84" t="b">
        <v>0</v>
      </c>
      <c r="J1216" s="84" t="b">
        <v>0</v>
      </c>
      <c r="K1216" s="84" t="b">
        <v>0</v>
      </c>
      <c r="L1216" s="84" t="b">
        <v>0</v>
      </c>
    </row>
    <row r="1217" spans="1:12" x14ac:dyDescent="0.25">
      <c r="A1217" s="84" t="s">
        <v>15034</v>
      </c>
      <c r="B1217" s="84" t="s">
        <v>15035</v>
      </c>
      <c r="C1217" s="84">
        <v>2</v>
      </c>
      <c r="D1217" s="122">
        <v>3.3076081572563416E-4</v>
      </c>
      <c r="E1217" s="122">
        <v>3.8923172607224803</v>
      </c>
      <c r="F1217" s="84" t="s">
        <v>15743</v>
      </c>
      <c r="G1217" s="84" t="b">
        <v>0</v>
      </c>
      <c r="H1217" s="84" t="b">
        <v>0</v>
      </c>
      <c r="I1217" s="84" t="b">
        <v>0</v>
      </c>
      <c r="J1217" s="84" t="b">
        <v>0</v>
      </c>
      <c r="K1217" s="84" t="b">
        <v>0</v>
      </c>
      <c r="L1217" s="84" t="b">
        <v>0</v>
      </c>
    </row>
    <row r="1218" spans="1:12" x14ac:dyDescent="0.25">
      <c r="A1218" s="84" t="s">
        <v>15035</v>
      </c>
      <c r="B1218" s="84" t="s">
        <v>14301</v>
      </c>
      <c r="C1218" s="84">
        <v>2</v>
      </c>
      <c r="D1218" s="122">
        <v>3.3076081572563416E-4</v>
      </c>
      <c r="E1218" s="122">
        <v>3.0794039040796251</v>
      </c>
      <c r="F1218" s="84" t="s">
        <v>15743</v>
      </c>
      <c r="G1218" s="84" t="b">
        <v>0</v>
      </c>
      <c r="H1218" s="84" t="b">
        <v>0</v>
      </c>
      <c r="I1218" s="84" t="b">
        <v>0</v>
      </c>
      <c r="J1218" s="84" t="b">
        <v>0</v>
      </c>
      <c r="K1218" s="84" t="b">
        <v>0</v>
      </c>
      <c r="L1218" s="84" t="b">
        <v>0</v>
      </c>
    </row>
    <row r="1219" spans="1:12" x14ac:dyDescent="0.25">
      <c r="A1219" s="84" t="s">
        <v>14301</v>
      </c>
      <c r="B1219" s="84" t="s">
        <v>683</v>
      </c>
      <c r="C1219" s="84">
        <v>2</v>
      </c>
      <c r="D1219" s="122">
        <v>3.3076081572563416E-4</v>
      </c>
      <c r="E1219" s="122">
        <v>1.4027102944547585</v>
      </c>
      <c r="F1219" s="84" t="s">
        <v>15743</v>
      </c>
      <c r="G1219" s="84" t="b">
        <v>0</v>
      </c>
      <c r="H1219" s="84" t="b">
        <v>0</v>
      </c>
      <c r="I1219" s="84" t="b">
        <v>0</v>
      </c>
      <c r="J1219" s="84" t="b">
        <v>0</v>
      </c>
      <c r="K1219" s="84" t="b">
        <v>0</v>
      </c>
      <c r="L1219" s="84" t="b">
        <v>0</v>
      </c>
    </row>
    <row r="1220" spans="1:12" x14ac:dyDescent="0.25">
      <c r="A1220" s="84" t="s">
        <v>12299</v>
      </c>
      <c r="B1220" s="84" t="s">
        <v>14332</v>
      </c>
      <c r="C1220" s="84">
        <v>2</v>
      </c>
      <c r="D1220" s="122">
        <v>3.3076081572563416E-4</v>
      </c>
      <c r="E1220" s="122">
        <v>1.6141354761549624</v>
      </c>
      <c r="F1220" s="84" t="s">
        <v>15743</v>
      </c>
      <c r="G1220" s="84" t="b">
        <v>0</v>
      </c>
      <c r="H1220" s="84" t="b">
        <v>0</v>
      </c>
      <c r="I1220" s="84" t="b">
        <v>0</v>
      </c>
      <c r="J1220" s="84" t="b">
        <v>0</v>
      </c>
      <c r="K1220" s="84" t="b">
        <v>0</v>
      </c>
      <c r="L1220" s="84" t="b">
        <v>0</v>
      </c>
    </row>
    <row r="1221" spans="1:12" x14ac:dyDescent="0.25">
      <c r="A1221" s="84" t="s">
        <v>14825</v>
      </c>
      <c r="B1221" s="84" t="s">
        <v>15038</v>
      </c>
      <c r="C1221" s="84">
        <v>2</v>
      </c>
      <c r="D1221" s="122">
        <v>3.3076081572563416E-4</v>
      </c>
      <c r="E1221" s="122">
        <v>3.716226001666799</v>
      </c>
      <c r="F1221" s="84" t="s">
        <v>15743</v>
      </c>
      <c r="G1221" s="84" t="b">
        <v>0</v>
      </c>
      <c r="H1221" s="84" t="b">
        <v>0</v>
      </c>
      <c r="I1221" s="84" t="b">
        <v>0</v>
      </c>
      <c r="J1221" s="84" t="b">
        <v>0</v>
      </c>
      <c r="K1221" s="84" t="b">
        <v>0</v>
      </c>
      <c r="L1221" s="84" t="b">
        <v>0</v>
      </c>
    </row>
    <row r="1222" spans="1:12" x14ac:dyDescent="0.25">
      <c r="A1222" s="84" t="s">
        <v>15039</v>
      </c>
      <c r="B1222" s="84" t="s">
        <v>14826</v>
      </c>
      <c r="C1222" s="84">
        <v>2</v>
      </c>
      <c r="D1222" s="122">
        <v>3.3076081572563416E-4</v>
      </c>
      <c r="E1222" s="122">
        <v>3.716226001666799</v>
      </c>
      <c r="F1222" s="84" t="s">
        <v>15743</v>
      </c>
      <c r="G1222" s="84" t="b">
        <v>0</v>
      </c>
      <c r="H1222" s="84" t="b">
        <v>0</v>
      </c>
      <c r="I1222" s="84" t="b">
        <v>0</v>
      </c>
      <c r="J1222" s="84" t="b">
        <v>0</v>
      </c>
      <c r="K1222" s="84" t="b">
        <v>0</v>
      </c>
      <c r="L1222" s="84" t="b">
        <v>0</v>
      </c>
    </row>
    <row r="1223" spans="1:12" x14ac:dyDescent="0.25">
      <c r="A1223" s="84" t="s">
        <v>14826</v>
      </c>
      <c r="B1223" s="84" t="s">
        <v>15040</v>
      </c>
      <c r="C1223" s="84">
        <v>2</v>
      </c>
      <c r="D1223" s="122">
        <v>3.3076081572563416E-4</v>
      </c>
      <c r="E1223" s="122">
        <v>3.716226001666799</v>
      </c>
      <c r="F1223" s="84" t="s">
        <v>15743</v>
      </c>
      <c r="G1223" s="84" t="b">
        <v>0</v>
      </c>
      <c r="H1223" s="84" t="b">
        <v>0</v>
      </c>
      <c r="I1223" s="84" t="b">
        <v>0</v>
      </c>
      <c r="J1223" s="84" t="b">
        <v>0</v>
      </c>
      <c r="K1223" s="84" t="b">
        <v>0</v>
      </c>
      <c r="L1223" s="84" t="b">
        <v>0</v>
      </c>
    </row>
    <row r="1224" spans="1:12" x14ac:dyDescent="0.25">
      <c r="A1224" s="84" t="s">
        <v>15040</v>
      </c>
      <c r="B1224" s="84" t="s">
        <v>14827</v>
      </c>
      <c r="C1224" s="84">
        <v>2</v>
      </c>
      <c r="D1224" s="122">
        <v>3.3076081572563416E-4</v>
      </c>
      <c r="E1224" s="122">
        <v>3.716226001666799</v>
      </c>
      <c r="F1224" s="84" t="s">
        <v>15743</v>
      </c>
      <c r="G1224" s="84" t="b">
        <v>0</v>
      </c>
      <c r="H1224" s="84" t="b">
        <v>0</v>
      </c>
      <c r="I1224" s="84" t="b">
        <v>0</v>
      </c>
      <c r="J1224" s="84" t="b">
        <v>0</v>
      </c>
      <c r="K1224" s="84" t="b">
        <v>0</v>
      </c>
      <c r="L1224" s="84" t="b">
        <v>0</v>
      </c>
    </row>
    <row r="1225" spans="1:12" x14ac:dyDescent="0.25">
      <c r="A1225" s="84" t="s">
        <v>14827</v>
      </c>
      <c r="B1225" s="84" t="s">
        <v>731</v>
      </c>
      <c r="C1225" s="84">
        <v>2</v>
      </c>
      <c r="D1225" s="122">
        <v>3.3076081572563416E-4</v>
      </c>
      <c r="E1225" s="122">
        <v>1.0390754803933664</v>
      </c>
      <c r="F1225" s="84" t="s">
        <v>15743</v>
      </c>
      <c r="G1225" s="84" t="b">
        <v>0</v>
      </c>
      <c r="H1225" s="84" t="b">
        <v>0</v>
      </c>
      <c r="I1225" s="84" t="b">
        <v>0</v>
      </c>
      <c r="J1225" s="84" t="b">
        <v>0</v>
      </c>
      <c r="K1225" s="84" t="b">
        <v>0</v>
      </c>
      <c r="L1225" s="84" t="b">
        <v>0</v>
      </c>
    </row>
    <row r="1226" spans="1:12" x14ac:dyDescent="0.25">
      <c r="A1226" s="84" t="s">
        <v>731</v>
      </c>
      <c r="B1226" s="84" t="s">
        <v>15041</v>
      </c>
      <c r="C1226" s="84">
        <v>2</v>
      </c>
      <c r="D1226" s="122">
        <v>3.3076081572563416E-4</v>
      </c>
      <c r="E1226" s="122">
        <v>1.3057299560507256</v>
      </c>
      <c r="F1226" s="84" t="s">
        <v>15743</v>
      </c>
      <c r="G1226" s="84" t="b">
        <v>0</v>
      </c>
      <c r="H1226" s="84" t="b">
        <v>0</v>
      </c>
      <c r="I1226" s="84" t="b">
        <v>0</v>
      </c>
      <c r="J1226" s="84" t="b">
        <v>0</v>
      </c>
      <c r="K1226" s="84" t="b">
        <v>0</v>
      </c>
      <c r="L1226" s="84" t="b">
        <v>0</v>
      </c>
    </row>
    <row r="1227" spans="1:12" x14ac:dyDescent="0.25">
      <c r="A1227" s="84" t="s">
        <v>15041</v>
      </c>
      <c r="B1227" s="84" t="s">
        <v>855</v>
      </c>
      <c r="C1227" s="84">
        <v>2</v>
      </c>
      <c r="D1227" s="122">
        <v>3.3076081572563416E-4</v>
      </c>
      <c r="E1227" s="122">
        <v>2.0794039040796251</v>
      </c>
      <c r="F1227" s="84" t="s">
        <v>15743</v>
      </c>
      <c r="G1227" s="84" t="b">
        <v>0</v>
      </c>
      <c r="H1227" s="84" t="b">
        <v>0</v>
      </c>
      <c r="I1227" s="84" t="b">
        <v>0</v>
      </c>
      <c r="J1227" s="84" t="b">
        <v>0</v>
      </c>
      <c r="K1227" s="84" t="b">
        <v>0</v>
      </c>
      <c r="L1227" s="84" t="b">
        <v>0</v>
      </c>
    </row>
    <row r="1228" spans="1:12" x14ac:dyDescent="0.25">
      <c r="A1228" s="84" t="s">
        <v>2803</v>
      </c>
      <c r="B1228" s="84" t="s">
        <v>15042</v>
      </c>
      <c r="C1228" s="84">
        <v>2</v>
      </c>
      <c r="D1228" s="122">
        <v>3.3076081572563416E-4</v>
      </c>
      <c r="E1228" s="122">
        <v>1.690920136402029</v>
      </c>
      <c r="F1228" s="84" t="s">
        <v>15743</v>
      </c>
      <c r="G1228" s="84" t="b">
        <v>0</v>
      </c>
      <c r="H1228" s="84" t="b">
        <v>0</v>
      </c>
      <c r="I1228" s="84" t="b">
        <v>0</v>
      </c>
      <c r="J1228" s="84" t="b">
        <v>1</v>
      </c>
      <c r="K1228" s="84" t="b">
        <v>0</v>
      </c>
      <c r="L1228" s="84" t="b">
        <v>0</v>
      </c>
    </row>
    <row r="1229" spans="1:12" x14ac:dyDescent="0.25">
      <c r="A1229" s="84" t="s">
        <v>15042</v>
      </c>
      <c r="B1229" s="84" t="s">
        <v>15043</v>
      </c>
      <c r="C1229" s="84">
        <v>2</v>
      </c>
      <c r="D1229" s="122">
        <v>3.3076081572563416E-4</v>
      </c>
      <c r="E1229" s="122">
        <v>3.8923172607224803</v>
      </c>
      <c r="F1229" s="84" t="s">
        <v>15743</v>
      </c>
      <c r="G1229" s="84" t="b">
        <v>1</v>
      </c>
      <c r="H1229" s="84" t="b">
        <v>0</v>
      </c>
      <c r="I1229" s="84" t="b">
        <v>0</v>
      </c>
      <c r="J1229" s="84" t="b">
        <v>1</v>
      </c>
      <c r="K1229" s="84" t="b">
        <v>0</v>
      </c>
      <c r="L1229" s="84" t="b">
        <v>0</v>
      </c>
    </row>
    <row r="1230" spans="1:12" x14ac:dyDescent="0.25">
      <c r="A1230" s="84" t="s">
        <v>15043</v>
      </c>
      <c r="B1230" s="84" t="s">
        <v>15044</v>
      </c>
      <c r="C1230" s="84">
        <v>2</v>
      </c>
      <c r="D1230" s="122">
        <v>3.3076081572563416E-4</v>
      </c>
      <c r="E1230" s="122">
        <v>3.8923172607224803</v>
      </c>
      <c r="F1230" s="84" t="s">
        <v>15743</v>
      </c>
      <c r="G1230" s="84" t="b">
        <v>1</v>
      </c>
      <c r="H1230" s="84" t="b">
        <v>0</v>
      </c>
      <c r="I1230" s="84" t="b">
        <v>0</v>
      </c>
      <c r="J1230" s="84" t="b">
        <v>0</v>
      </c>
      <c r="K1230" s="84" t="b">
        <v>0</v>
      </c>
      <c r="L1230" s="84" t="b">
        <v>0</v>
      </c>
    </row>
    <row r="1231" spans="1:12" x14ac:dyDescent="0.25">
      <c r="A1231" s="84" t="s">
        <v>765</v>
      </c>
      <c r="B1231" s="84" t="s">
        <v>14427</v>
      </c>
      <c r="C1231" s="84">
        <v>2</v>
      </c>
      <c r="D1231" s="122">
        <v>3.3076081572563416E-4</v>
      </c>
      <c r="E1231" s="122">
        <v>2.1721579573165237</v>
      </c>
      <c r="F1231" s="84" t="s">
        <v>15743</v>
      </c>
      <c r="G1231" s="84" t="b">
        <v>0</v>
      </c>
      <c r="H1231" s="84" t="b">
        <v>0</v>
      </c>
      <c r="I1231" s="84" t="b">
        <v>0</v>
      </c>
      <c r="J1231" s="84" t="b">
        <v>0</v>
      </c>
      <c r="K1231" s="84" t="b">
        <v>0</v>
      </c>
      <c r="L1231" s="84" t="b">
        <v>0</v>
      </c>
    </row>
    <row r="1232" spans="1:12" x14ac:dyDescent="0.25">
      <c r="A1232" s="84" t="s">
        <v>15045</v>
      </c>
      <c r="B1232" s="84" t="s">
        <v>14539</v>
      </c>
      <c r="C1232" s="84">
        <v>2</v>
      </c>
      <c r="D1232" s="122">
        <v>3.3076081572563416E-4</v>
      </c>
      <c r="E1232" s="122">
        <v>3.5912872650584995</v>
      </c>
      <c r="F1232" s="84" t="s">
        <v>15743</v>
      </c>
      <c r="G1232" s="84" t="b">
        <v>0</v>
      </c>
      <c r="H1232" s="84" t="b">
        <v>0</v>
      </c>
      <c r="I1232" s="84" t="b">
        <v>0</v>
      </c>
      <c r="J1232" s="84" t="b">
        <v>0</v>
      </c>
      <c r="K1232" s="84" t="b">
        <v>0</v>
      </c>
      <c r="L1232" s="84" t="b">
        <v>0</v>
      </c>
    </row>
    <row r="1233" spans="1:12" x14ac:dyDescent="0.25">
      <c r="A1233" s="84" t="s">
        <v>14539</v>
      </c>
      <c r="B1233" s="84" t="s">
        <v>12364</v>
      </c>
      <c r="C1233" s="84">
        <v>2</v>
      </c>
      <c r="D1233" s="122">
        <v>3.3076081572563416E-4</v>
      </c>
      <c r="E1233" s="122">
        <v>2.0030155582161702</v>
      </c>
      <c r="F1233" s="84" t="s">
        <v>15743</v>
      </c>
      <c r="G1233" s="84" t="b">
        <v>0</v>
      </c>
      <c r="H1233" s="84" t="b">
        <v>0</v>
      </c>
      <c r="I1233" s="84" t="b">
        <v>0</v>
      </c>
      <c r="J1233" s="84" t="b">
        <v>0</v>
      </c>
      <c r="K1233" s="84" t="b">
        <v>0</v>
      </c>
      <c r="L1233" s="84" t="b">
        <v>0</v>
      </c>
    </row>
    <row r="1234" spans="1:12" x14ac:dyDescent="0.25">
      <c r="A1234" s="84" t="s">
        <v>855</v>
      </c>
      <c r="B1234" s="84" t="s">
        <v>14292</v>
      </c>
      <c r="C1234" s="84">
        <v>2</v>
      </c>
      <c r="D1234" s="122">
        <v>3.3076081572563416E-4</v>
      </c>
      <c r="E1234" s="122">
        <v>1.3351109209569485</v>
      </c>
      <c r="F1234" s="84" t="s">
        <v>15743</v>
      </c>
      <c r="G1234" s="84" t="b">
        <v>0</v>
      </c>
      <c r="H1234" s="84" t="b">
        <v>0</v>
      </c>
      <c r="I1234" s="84" t="b">
        <v>0</v>
      </c>
      <c r="J1234" s="84" t="b">
        <v>0</v>
      </c>
      <c r="K1234" s="84" t="b">
        <v>0</v>
      </c>
      <c r="L1234" s="84" t="b">
        <v>0</v>
      </c>
    </row>
    <row r="1235" spans="1:12" x14ac:dyDescent="0.25">
      <c r="A1235" s="84" t="s">
        <v>14292</v>
      </c>
      <c r="B1235" s="84" t="s">
        <v>2679</v>
      </c>
      <c r="C1235" s="84">
        <v>2</v>
      </c>
      <c r="D1235" s="122">
        <v>3.3076081572563416E-4</v>
      </c>
      <c r="E1235" s="122">
        <v>0.91208656933144883</v>
      </c>
      <c r="F1235" s="84" t="s">
        <v>15743</v>
      </c>
      <c r="G1235" s="84" t="b">
        <v>0</v>
      </c>
      <c r="H1235" s="84" t="b">
        <v>0</v>
      </c>
      <c r="I1235" s="84" t="b">
        <v>0</v>
      </c>
      <c r="J1235" s="84" t="b">
        <v>0</v>
      </c>
      <c r="K1235" s="84" t="b">
        <v>0</v>
      </c>
      <c r="L1235" s="84" t="b">
        <v>0</v>
      </c>
    </row>
    <row r="1236" spans="1:12" x14ac:dyDescent="0.25">
      <c r="A1236" s="84" t="s">
        <v>951</v>
      </c>
      <c r="B1236" s="84" t="s">
        <v>15046</v>
      </c>
      <c r="C1236" s="84">
        <v>2</v>
      </c>
      <c r="D1236" s="122">
        <v>3.3076081572563416E-4</v>
      </c>
      <c r="E1236" s="122">
        <v>2.4451592293802613</v>
      </c>
      <c r="F1236" s="84" t="s">
        <v>15743</v>
      </c>
      <c r="G1236" s="84" t="b">
        <v>0</v>
      </c>
      <c r="H1236" s="84" t="b">
        <v>0</v>
      </c>
      <c r="I1236" s="84" t="b">
        <v>0</v>
      </c>
      <c r="J1236" s="84" t="b">
        <v>0</v>
      </c>
      <c r="K1236" s="84" t="b">
        <v>0</v>
      </c>
      <c r="L1236" s="84" t="b">
        <v>0</v>
      </c>
    </row>
    <row r="1237" spans="1:12" x14ac:dyDescent="0.25">
      <c r="A1237" s="84" t="s">
        <v>15046</v>
      </c>
      <c r="B1237" s="84" t="s">
        <v>15047</v>
      </c>
      <c r="C1237" s="84">
        <v>2</v>
      </c>
      <c r="D1237" s="122">
        <v>3.3076081572563416E-4</v>
      </c>
      <c r="E1237" s="122">
        <v>3.8923172607224803</v>
      </c>
      <c r="F1237" s="84" t="s">
        <v>15743</v>
      </c>
      <c r="G1237" s="84" t="b">
        <v>0</v>
      </c>
      <c r="H1237" s="84" t="b">
        <v>0</v>
      </c>
      <c r="I1237" s="84" t="b">
        <v>0</v>
      </c>
      <c r="J1237" s="84" t="b">
        <v>0</v>
      </c>
      <c r="K1237" s="84" t="b">
        <v>0</v>
      </c>
      <c r="L1237" s="84" t="b">
        <v>0</v>
      </c>
    </row>
    <row r="1238" spans="1:12" x14ac:dyDescent="0.25">
      <c r="A1238" s="84" t="s">
        <v>15047</v>
      </c>
      <c r="B1238" s="84" t="s">
        <v>14302</v>
      </c>
      <c r="C1238" s="84">
        <v>2</v>
      </c>
      <c r="D1238" s="122">
        <v>3.3076081572563416E-4</v>
      </c>
      <c r="E1238" s="122">
        <v>3.0794039040796251</v>
      </c>
      <c r="F1238" s="84" t="s">
        <v>15743</v>
      </c>
      <c r="G1238" s="84" t="b">
        <v>0</v>
      </c>
      <c r="H1238" s="84" t="b">
        <v>0</v>
      </c>
      <c r="I1238" s="84" t="b">
        <v>0</v>
      </c>
      <c r="J1238" s="84" t="b">
        <v>0</v>
      </c>
      <c r="K1238" s="84" t="b">
        <v>0</v>
      </c>
      <c r="L1238" s="84" t="b">
        <v>0</v>
      </c>
    </row>
    <row r="1239" spans="1:12" x14ac:dyDescent="0.25">
      <c r="A1239" s="84" t="s">
        <v>14302</v>
      </c>
      <c r="B1239" s="84" t="s">
        <v>14828</v>
      </c>
      <c r="C1239" s="84">
        <v>2</v>
      </c>
      <c r="D1239" s="122">
        <v>3.3076081572563416E-4</v>
      </c>
      <c r="E1239" s="122">
        <v>2.9033126450239437</v>
      </c>
      <c r="F1239" s="84" t="s">
        <v>15743</v>
      </c>
      <c r="G1239" s="84" t="b">
        <v>0</v>
      </c>
      <c r="H1239" s="84" t="b">
        <v>0</v>
      </c>
      <c r="I1239" s="84" t="b">
        <v>0</v>
      </c>
      <c r="J1239" s="84" t="b">
        <v>1</v>
      </c>
      <c r="K1239" s="84" t="b">
        <v>0</v>
      </c>
      <c r="L1239" s="84" t="b">
        <v>0</v>
      </c>
    </row>
    <row r="1240" spans="1:12" x14ac:dyDescent="0.25">
      <c r="A1240" s="84" t="s">
        <v>14828</v>
      </c>
      <c r="B1240" s="84" t="s">
        <v>2803</v>
      </c>
      <c r="C1240" s="84">
        <v>2</v>
      </c>
      <c r="D1240" s="122">
        <v>3.3076081572563416E-4</v>
      </c>
      <c r="E1240" s="122">
        <v>1.5094001256349494</v>
      </c>
      <c r="F1240" s="84" t="s">
        <v>15743</v>
      </c>
      <c r="G1240" s="84" t="b">
        <v>1</v>
      </c>
      <c r="H1240" s="84" t="b">
        <v>0</v>
      </c>
      <c r="I1240" s="84" t="b">
        <v>0</v>
      </c>
      <c r="J1240" s="84" t="b">
        <v>0</v>
      </c>
      <c r="K1240" s="84" t="b">
        <v>0</v>
      </c>
      <c r="L1240" s="84" t="b">
        <v>0</v>
      </c>
    </row>
    <row r="1241" spans="1:12" x14ac:dyDescent="0.25">
      <c r="A1241" s="84" t="s">
        <v>14335</v>
      </c>
      <c r="B1241" s="84" t="s">
        <v>767</v>
      </c>
      <c r="C1241" s="84">
        <v>2</v>
      </c>
      <c r="D1241" s="122">
        <v>3.3076081572563416E-4</v>
      </c>
      <c r="E1241" s="122">
        <v>2.3068565312139797</v>
      </c>
      <c r="F1241" s="84" t="s">
        <v>15743</v>
      </c>
      <c r="G1241" s="84" t="b">
        <v>1</v>
      </c>
      <c r="H1241" s="84" t="b">
        <v>0</v>
      </c>
      <c r="I1241" s="84" t="b">
        <v>0</v>
      </c>
      <c r="J1241" s="84" t="b">
        <v>0</v>
      </c>
      <c r="K1241" s="84" t="b">
        <v>0</v>
      </c>
      <c r="L1241" s="84" t="b">
        <v>0</v>
      </c>
    </row>
    <row r="1242" spans="1:12" x14ac:dyDescent="0.25">
      <c r="A1242" s="84" t="s">
        <v>754</v>
      </c>
      <c r="B1242" s="84" t="s">
        <v>15048</v>
      </c>
      <c r="C1242" s="84">
        <v>2</v>
      </c>
      <c r="D1242" s="122">
        <v>3.3076081572563416E-4</v>
      </c>
      <c r="E1242" s="122">
        <v>2.0289944006020244</v>
      </c>
      <c r="F1242" s="84" t="s">
        <v>15743</v>
      </c>
      <c r="G1242" s="84" t="b">
        <v>0</v>
      </c>
      <c r="H1242" s="84" t="b">
        <v>0</v>
      </c>
      <c r="I1242" s="84" t="b">
        <v>0</v>
      </c>
      <c r="J1242" s="84" t="b">
        <v>0</v>
      </c>
      <c r="K1242" s="84" t="b">
        <v>0</v>
      </c>
      <c r="L1242" s="84" t="b">
        <v>0</v>
      </c>
    </row>
    <row r="1243" spans="1:12" x14ac:dyDescent="0.25">
      <c r="A1243" s="84" t="s">
        <v>15048</v>
      </c>
      <c r="B1243" s="84" t="s">
        <v>731</v>
      </c>
      <c r="C1243" s="84">
        <v>2</v>
      </c>
      <c r="D1243" s="122">
        <v>3.3076081572563416E-4</v>
      </c>
      <c r="E1243" s="122">
        <v>1.2151667394490477</v>
      </c>
      <c r="F1243" s="84" t="s">
        <v>15743</v>
      </c>
      <c r="G1243" s="84" t="b">
        <v>0</v>
      </c>
      <c r="H1243" s="84" t="b">
        <v>0</v>
      </c>
      <c r="I1243" s="84" t="b">
        <v>0</v>
      </c>
      <c r="J1243" s="84" t="b">
        <v>0</v>
      </c>
      <c r="K1243" s="84" t="b">
        <v>0</v>
      </c>
      <c r="L1243" s="84" t="b">
        <v>0</v>
      </c>
    </row>
    <row r="1244" spans="1:12" x14ac:dyDescent="0.25">
      <c r="A1244" s="84" t="s">
        <v>12260</v>
      </c>
      <c r="B1244" s="84" t="s">
        <v>2965</v>
      </c>
      <c r="C1244" s="84">
        <v>2</v>
      </c>
      <c r="D1244" s="122">
        <v>3.3076081572563416E-4</v>
      </c>
      <c r="E1244" s="122">
        <v>0.7530680431508735</v>
      </c>
      <c r="F1244" s="84" t="s">
        <v>15743</v>
      </c>
      <c r="G1244" s="84" t="b">
        <v>0</v>
      </c>
      <c r="H1244" s="84" t="b">
        <v>0</v>
      </c>
      <c r="I1244" s="84" t="b">
        <v>0</v>
      </c>
      <c r="J1244" s="84" t="b">
        <v>0</v>
      </c>
      <c r="K1244" s="84" t="b">
        <v>0</v>
      </c>
      <c r="L1244" s="84" t="b">
        <v>0</v>
      </c>
    </row>
    <row r="1245" spans="1:12" x14ac:dyDescent="0.25">
      <c r="A1245" s="84" t="s">
        <v>683</v>
      </c>
      <c r="B1245" s="84" t="s">
        <v>14473</v>
      </c>
      <c r="C1245" s="84">
        <v>2</v>
      </c>
      <c r="D1245" s="122">
        <v>3.3076081572563416E-4</v>
      </c>
      <c r="E1245" s="122">
        <v>1.6814638954075873</v>
      </c>
      <c r="F1245" s="84" t="s">
        <v>15743</v>
      </c>
      <c r="G1245" s="84" t="b">
        <v>0</v>
      </c>
      <c r="H1245" s="84" t="b">
        <v>0</v>
      </c>
      <c r="I1245" s="84" t="b">
        <v>0</v>
      </c>
      <c r="J1245" s="84" t="b">
        <v>0</v>
      </c>
      <c r="K1245" s="84" t="b">
        <v>0</v>
      </c>
      <c r="L1245" s="84" t="b">
        <v>0</v>
      </c>
    </row>
    <row r="1246" spans="1:12" x14ac:dyDescent="0.25">
      <c r="A1246" s="84" t="s">
        <v>748</v>
      </c>
      <c r="B1246" s="84" t="s">
        <v>15049</v>
      </c>
      <c r="C1246" s="84">
        <v>2</v>
      </c>
      <c r="D1246" s="122">
        <v>3.3076081572563416E-4</v>
      </c>
      <c r="E1246" s="122">
        <v>3.3482492163722046</v>
      </c>
      <c r="F1246" s="84" t="s">
        <v>15743</v>
      </c>
      <c r="G1246" s="84" t="b">
        <v>0</v>
      </c>
      <c r="H1246" s="84" t="b">
        <v>0</v>
      </c>
      <c r="I1246" s="84" t="b">
        <v>0</v>
      </c>
      <c r="J1246" s="84" t="b">
        <v>0</v>
      </c>
      <c r="K1246" s="84" t="b">
        <v>0</v>
      </c>
      <c r="L1246" s="84" t="b">
        <v>0</v>
      </c>
    </row>
    <row r="1247" spans="1:12" x14ac:dyDescent="0.25">
      <c r="A1247" s="84" t="s">
        <v>14474</v>
      </c>
      <c r="B1247" s="84" t="s">
        <v>15050</v>
      </c>
      <c r="C1247" s="84">
        <v>2</v>
      </c>
      <c r="D1247" s="122">
        <v>3.3076081572563416E-4</v>
      </c>
      <c r="E1247" s="122">
        <v>3.4151960060028181</v>
      </c>
      <c r="F1247" s="84" t="s">
        <v>15743</v>
      </c>
      <c r="G1247" s="84" t="b">
        <v>0</v>
      </c>
      <c r="H1247" s="84" t="b">
        <v>0</v>
      </c>
      <c r="I1247" s="84" t="b">
        <v>0</v>
      </c>
      <c r="J1247" s="84" t="b">
        <v>0</v>
      </c>
      <c r="K1247" s="84" t="b">
        <v>0</v>
      </c>
      <c r="L1247" s="84" t="b">
        <v>0</v>
      </c>
    </row>
    <row r="1248" spans="1:12" x14ac:dyDescent="0.25">
      <c r="A1248" s="84" t="s">
        <v>15050</v>
      </c>
      <c r="B1248" s="84" t="s">
        <v>754</v>
      </c>
      <c r="C1248" s="84">
        <v>2</v>
      </c>
      <c r="D1248" s="122">
        <v>3.3076081572563416E-4</v>
      </c>
      <c r="E1248" s="122">
        <v>2.0794039040796251</v>
      </c>
      <c r="F1248" s="84" t="s">
        <v>15743</v>
      </c>
      <c r="G1248" s="84" t="b">
        <v>0</v>
      </c>
      <c r="H1248" s="84" t="b">
        <v>0</v>
      </c>
      <c r="I1248" s="84" t="b">
        <v>0</v>
      </c>
      <c r="J1248" s="84" t="b">
        <v>0</v>
      </c>
      <c r="K1248" s="84" t="b">
        <v>0</v>
      </c>
      <c r="L1248" s="84" t="b">
        <v>0</v>
      </c>
    </row>
    <row r="1249" spans="1:12" x14ac:dyDescent="0.25">
      <c r="A1249" s="84" t="s">
        <v>15051</v>
      </c>
      <c r="B1249" s="84" t="s">
        <v>15052</v>
      </c>
      <c r="C1249" s="84">
        <v>2</v>
      </c>
      <c r="D1249" s="122">
        <v>3.3076081572563416E-4</v>
      </c>
      <c r="E1249" s="122">
        <v>3.8923172607224803</v>
      </c>
      <c r="F1249" s="84" t="s">
        <v>15743</v>
      </c>
      <c r="G1249" s="84" t="b">
        <v>0</v>
      </c>
      <c r="H1249" s="84" t="b">
        <v>0</v>
      </c>
      <c r="I1249" s="84" t="b">
        <v>0</v>
      </c>
      <c r="J1249" s="84" t="b">
        <v>0</v>
      </c>
      <c r="K1249" s="84" t="b">
        <v>0</v>
      </c>
      <c r="L1249" s="84" t="b">
        <v>0</v>
      </c>
    </row>
    <row r="1250" spans="1:12" x14ac:dyDescent="0.25">
      <c r="A1250" s="84" t="s">
        <v>15052</v>
      </c>
      <c r="B1250" s="84" t="s">
        <v>14541</v>
      </c>
      <c r="C1250" s="84">
        <v>2</v>
      </c>
      <c r="D1250" s="122">
        <v>3.3076081572563416E-4</v>
      </c>
      <c r="E1250" s="122">
        <v>3.4943772520504428</v>
      </c>
      <c r="F1250" s="84" t="s">
        <v>15743</v>
      </c>
      <c r="G1250" s="84" t="b">
        <v>0</v>
      </c>
      <c r="H1250" s="84" t="b">
        <v>0</v>
      </c>
      <c r="I1250" s="84" t="b">
        <v>0</v>
      </c>
      <c r="J1250" s="84" t="b">
        <v>0</v>
      </c>
      <c r="K1250" s="84" t="b">
        <v>0</v>
      </c>
      <c r="L1250" s="84" t="b">
        <v>0</v>
      </c>
    </row>
    <row r="1251" spans="1:12" x14ac:dyDescent="0.25">
      <c r="A1251" s="84" t="s">
        <v>14541</v>
      </c>
      <c r="B1251" s="84" t="s">
        <v>14475</v>
      </c>
      <c r="C1251" s="84">
        <v>2</v>
      </c>
      <c r="D1251" s="122">
        <v>3.3076081572563416E-4</v>
      </c>
      <c r="E1251" s="122">
        <v>3.0172559973307802</v>
      </c>
      <c r="F1251" s="84" t="s">
        <v>15743</v>
      </c>
      <c r="G1251" s="84" t="b">
        <v>0</v>
      </c>
      <c r="H1251" s="84" t="b">
        <v>0</v>
      </c>
      <c r="I1251" s="84" t="b">
        <v>0</v>
      </c>
      <c r="J1251" s="84" t="b">
        <v>0</v>
      </c>
      <c r="K1251" s="84" t="b">
        <v>0</v>
      </c>
      <c r="L1251" s="84" t="b">
        <v>0</v>
      </c>
    </row>
    <row r="1252" spans="1:12" x14ac:dyDescent="0.25">
      <c r="A1252" s="84" t="s">
        <v>14475</v>
      </c>
      <c r="B1252" s="84" t="s">
        <v>14428</v>
      </c>
      <c r="C1252" s="84">
        <v>2</v>
      </c>
      <c r="D1252" s="122">
        <v>3.3076081572563416E-4</v>
      </c>
      <c r="E1252" s="122">
        <v>2.8711279616525425</v>
      </c>
      <c r="F1252" s="84" t="s">
        <v>15743</v>
      </c>
      <c r="G1252" s="84" t="b">
        <v>0</v>
      </c>
      <c r="H1252" s="84" t="b">
        <v>0</v>
      </c>
      <c r="I1252" s="84" t="b">
        <v>0</v>
      </c>
      <c r="J1252" s="84" t="b">
        <v>0</v>
      </c>
      <c r="K1252" s="84" t="b">
        <v>0</v>
      </c>
      <c r="L1252" s="84" t="b">
        <v>0</v>
      </c>
    </row>
    <row r="1253" spans="1:12" x14ac:dyDescent="0.25">
      <c r="A1253" s="84" t="s">
        <v>14428</v>
      </c>
      <c r="B1253" s="84" t="s">
        <v>14398</v>
      </c>
      <c r="C1253" s="84">
        <v>2</v>
      </c>
      <c r="D1253" s="122">
        <v>3.3076081572563416E-4</v>
      </c>
      <c r="E1253" s="122">
        <v>2.8131360146748556</v>
      </c>
      <c r="F1253" s="84" t="s">
        <v>15743</v>
      </c>
      <c r="G1253" s="84" t="b">
        <v>0</v>
      </c>
      <c r="H1253" s="84" t="b">
        <v>0</v>
      </c>
      <c r="I1253" s="84" t="b">
        <v>0</v>
      </c>
      <c r="J1253" s="84" t="b">
        <v>0</v>
      </c>
      <c r="K1253" s="84" t="b">
        <v>0</v>
      </c>
      <c r="L1253" s="84" t="b">
        <v>0</v>
      </c>
    </row>
    <row r="1254" spans="1:12" x14ac:dyDescent="0.25">
      <c r="A1254" s="84" t="s">
        <v>683</v>
      </c>
      <c r="B1254" s="84" t="s">
        <v>14831</v>
      </c>
      <c r="C1254" s="84">
        <v>2</v>
      </c>
      <c r="D1254" s="122">
        <v>3.3076081572563416E-4</v>
      </c>
      <c r="E1254" s="122">
        <v>2.0794039040796251</v>
      </c>
      <c r="F1254" s="84" t="s">
        <v>15743</v>
      </c>
      <c r="G1254" s="84" t="b">
        <v>0</v>
      </c>
      <c r="H1254" s="84" t="b">
        <v>0</v>
      </c>
      <c r="I1254" s="84" t="b">
        <v>0</v>
      </c>
      <c r="J1254" s="84" t="b">
        <v>0</v>
      </c>
      <c r="K1254" s="84" t="b">
        <v>0</v>
      </c>
      <c r="L1254" s="84" t="b">
        <v>0</v>
      </c>
    </row>
    <row r="1255" spans="1:12" x14ac:dyDescent="0.25">
      <c r="A1255" s="84" t="s">
        <v>15053</v>
      </c>
      <c r="B1255" s="84" t="s">
        <v>14314</v>
      </c>
      <c r="C1255" s="84">
        <v>2</v>
      </c>
      <c r="D1255" s="122">
        <v>3.3076081572563416E-4</v>
      </c>
      <c r="E1255" s="122">
        <v>3.4151960060028181</v>
      </c>
      <c r="F1255" s="84" t="s">
        <v>15743</v>
      </c>
      <c r="G1255" s="84" t="b">
        <v>0</v>
      </c>
      <c r="H1255" s="84" t="b">
        <v>0</v>
      </c>
      <c r="I1255" s="84" t="b">
        <v>0</v>
      </c>
      <c r="J1255" s="84" t="b">
        <v>0</v>
      </c>
      <c r="K1255" s="84" t="b">
        <v>0</v>
      </c>
      <c r="L1255" s="84" t="b">
        <v>0</v>
      </c>
    </row>
    <row r="1256" spans="1:12" x14ac:dyDescent="0.25">
      <c r="A1256" s="84" t="s">
        <v>14314</v>
      </c>
      <c r="B1256" s="84" t="s">
        <v>14642</v>
      </c>
      <c r="C1256" s="84">
        <v>2</v>
      </c>
      <c r="D1256" s="122">
        <v>3.3076081572563416E-4</v>
      </c>
      <c r="E1256" s="122">
        <v>2.8131360146748556</v>
      </c>
      <c r="F1256" s="84" t="s">
        <v>15743</v>
      </c>
      <c r="G1256" s="84" t="b">
        <v>0</v>
      </c>
      <c r="H1256" s="84" t="b">
        <v>0</v>
      </c>
      <c r="I1256" s="84" t="b">
        <v>0</v>
      </c>
      <c r="J1256" s="84" t="b">
        <v>0</v>
      </c>
      <c r="K1256" s="84" t="b">
        <v>0</v>
      </c>
      <c r="L1256" s="84" t="b">
        <v>0</v>
      </c>
    </row>
    <row r="1257" spans="1:12" x14ac:dyDescent="0.25">
      <c r="A1257" s="84" t="s">
        <v>14642</v>
      </c>
      <c r="B1257" s="84" t="s">
        <v>14356</v>
      </c>
      <c r="C1257" s="84">
        <v>2</v>
      </c>
      <c r="D1257" s="122">
        <v>3.3076081572563416E-4</v>
      </c>
      <c r="E1257" s="122">
        <v>2.9380747512831555</v>
      </c>
      <c r="F1257" s="84" t="s">
        <v>15743</v>
      </c>
      <c r="G1257" s="84" t="b">
        <v>0</v>
      </c>
      <c r="H1257" s="84" t="b">
        <v>0</v>
      </c>
      <c r="I1257" s="84" t="b">
        <v>0</v>
      </c>
      <c r="J1257" s="84" t="b">
        <v>0</v>
      </c>
      <c r="K1257" s="84" t="b">
        <v>0</v>
      </c>
      <c r="L1257" s="84" t="b">
        <v>0</v>
      </c>
    </row>
    <row r="1258" spans="1:12" x14ac:dyDescent="0.25">
      <c r="A1258" s="84" t="s">
        <v>14356</v>
      </c>
      <c r="B1258" s="84" t="s">
        <v>14643</v>
      </c>
      <c r="C1258" s="84">
        <v>2</v>
      </c>
      <c r="D1258" s="122">
        <v>3.3076081572563416E-4</v>
      </c>
      <c r="E1258" s="122">
        <v>2.8923172607224803</v>
      </c>
      <c r="F1258" s="84" t="s">
        <v>15743</v>
      </c>
      <c r="G1258" s="84" t="b">
        <v>0</v>
      </c>
      <c r="H1258" s="84" t="b">
        <v>0</v>
      </c>
      <c r="I1258" s="84" t="b">
        <v>0</v>
      </c>
      <c r="J1258" s="84" t="b">
        <v>1</v>
      </c>
      <c r="K1258" s="84" t="b">
        <v>0</v>
      </c>
      <c r="L1258" s="84" t="b">
        <v>0</v>
      </c>
    </row>
    <row r="1259" spans="1:12" x14ac:dyDescent="0.25">
      <c r="A1259" s="84" t="s">
        <v>14643</v>
      </c>
      <c r="B1259" s="84" t="s">
        <v>15054</v>
      </c>
      <c r="C1259" s="84">
        <v>2</v>
      </c>
      <c r="D1259" s="122">
        <v>3.3076081572563416E-4</v>
      </c>
      <c r="E1259" s="122">
        <v>3.5912872650584995</v>
      </c>
      <c r="F1259" s="84" t="s">
        <v>15743</v>
      </c>
      <c r="G1259" s="84" t="b">
        <v>1</v>
      </c>
      <c r="H1259" s="84" t="b">
        <v>0</v>
      </c>
      <c r="I1259" s="84" t="b">
        <v>0</v>
      </c>
      <c r="J1259" s="84" t="b">
        <v>0</v>
      </c>
      <c r="K1259" s="84" t="b">
        <v>0</v>
      </c>
      <c r="L1259" s="84" t="b">
        <v>0</v>
      </c>
    </row>
    <row r="1260" spans="1:12" x14ac:dyDescent="0.25">
      <c r="A1260" s="84" t="s">
        <v>15054</v>
      </c>
      <c r="B1260" s="84" t="s">
        <v>683</v>
      </c>
      <c r="C1260" s="84">
        <v>2</v>
      </c>
      <c r="D1260" s="122">
        <v>3.3076081572563416E-4</v>
      </c>
      <c r="E1260" s="122">
        <v>2.2156236510976139</v>
      </c>
      <c r="F1260" s="84" t="s">
        <v>15743</v>
      </c>
      <c r="G1260" s="84" t="b">
        <v>0</v>
      </c>
      <c r="H1260" s="84" t="b">
        <v>0</v>
      </c>
      <c r="I1260" s="84" t="b">
        <v>0</v>
      </c>
      <c r="J1260" s="84" t="b">
        <v>0</v>
      </c>
      <c r="K1260" s="84" t="b">
        <v>0</v>
      </c>
      <c r="L1260" s="84" t="b">
        <v>0</v>
      </c>
    </row>
    <row r="1261" spans="1:12" x14ac:dyDescent="0.25">
      <c r="A1261" s="84" t="s">
        <v>683</v>
      </c>
      <c r="B1261" s="84" t="s">
        <v>966</v>
      </c>
      <c r="C1261" s="84">
        <v>2</v>
      </c>
      <c r="D1261" s="122">
        <v>3.3076081572563416E-4</v>
      </c>
      <c r="E1261" s="122">
        <v>1.2664905474367694</v>
      </c>
      <c r="F1261" s="84" t="s">
        <v>15743</v>
      </c>
      <c r="G1261" s="84" t="b">
        <v>0</v>
      </c>
      <c r="H1261" s="84" t="b">
        <v>0</v>
      </c>
      <c r="I1261" s="84" t="b">
        <v>0</v>
      </c>
      <c r="J1261" s="84" t="b">
        <v>0</v>
      </c>
      <c r="K1261" s="84" t="b">
        <v>0</v>
      </c>
      <c r="L1261" s="84" t="b">
        <v>0</v>
      </c>
    </row>
    <row r="1262" spans="1:12" x14ac:dyDescent="0.25">
      <c r="A1262" s="84" t="s">
        <v>15055</v>
      </c>
      <c r="B1262" s="84" t="s">
        <v>14644</v>
      </c>
      <c r="C1262" s="84">
        <v>2</v>
      </c>
      <c r="D1262" s="122">
        <v>3.3076081572563416E-4</v>
      </c>
      <c r="E1262" s="122">
        <v>3.5912872650584995</v>
      </c>
      <c r="F1262" s="84" t="s">
        <v>15743</v>
      </c>
      <c r="G1262" s="84" t="b">
        <v>0</v>
      </c>
      <c r="H1262" s="84" t="b">
        <v>0</v>
      </c>
      <c r="I1262" s="84" t="b">
        <v>0</v>
      </c>
      <c r="J1262" s="84" t="b">
        <v>0</v>
      </c>
      <c r="K1262" s="84" t="b">
        <v>0</v>
      </c>
      <c r="L1262" s="84" t="b">
        <v>0</v>
      </c>
    </row>
    <row r="1263" spans="1:12" x14ac:dyDescent="0.25">
      <c r="A1263" s="84" t="s">
        <v>14644</v>
      </c>
      <c r="B1263" s="84" t="s">
        <v>8333</v>
      </c>
      <c r="C1263" s="84">
        <v>2</v>
      </c>
      <c r="D1263" s="122">
        <v>3.3076081572563416E-4</v>
      </c>
      <c r="E1263" s="122">
        <v>2.6370447556191743</v>
      </c>
      <c r="F1263" s="84" t="s">
        <v>15743</v>
      </c>
      <c r="G1263" s="84" t="b">
        <v>0</v>
      </c>
      <c r="H1263" s="84" t="b">
        <v>0</v>
      </c>
      <c r="I1263" s="84" t="b">
        <v>0</v>
      </c>
      <c r="J1263" s="84" t="b">
        <v>0</v>
      </c>
      <c r="K1263" s="84" t="b">
        <v>0</v>
      </c>
      <c r="L1263" s="84" t="b">
        <v>0</v>
      </c>
    </row>
    <row r="1264" spans="1:12" x14ac:dyDescent="0.25">
      <c r="A1264" s="84" t="s">
        <v>8333</v>
      </c>
      <c r="B1264" s="84" t="s">
        <v>15056</v>
      </c>
      <c r="C1264" s="84">
        <v>2</v>
      </c>
      <c r="D1264" s="122">
        <v>3.3076081572563416E-4</v>
      </c>
      <c r="E1264" s="122">
        <v>2.9380747512831555</v>
      </c>
      <c r="F1264" s="84" t="s">
        <v>15743</v>
      </c>
      <c r="G1264" s="84" t="b">
        <v>0</v>
      </c>
      <c r="H1264" s="84" t="b">
        <v>0</v>
      </c>
      <c r="I1264" s="84" t="b">
        <v>0</v>
      </c>
      <c r="J1264" s="84" t="b">
        <v>0</v>
      </c>
      <c r="K1264" s="84" t="b">
        <v>0</v>
      </c>
      <c r="L1264" s="84" t="b">
        <v>0</v>
      </c>
    </row>
    <row r="1265" spans="1:12" x14ac:dyDescent="0.25">
      <c r="A1265" s="84" t="s">
        <v>15056</v>
      </c>
      <c r="B1265" s="84" t="s">
        <v>2803</v>
      </c>
      <c r="C1265" s="84">
        <v>2</v>
      </c>
      <c r="D1265" s="122">
        <v>3.3076081572563416E-4</v>
      </c>
      <c r="E1265" s="122">
        <v>1.6854913846906308</v>
      </c>
      <c r="F1265" s="84" t="s">
        <v>15743</v>
      </c>
      <c r="G1265" s="84" t="b">
        <v>0</v>
      </c>
      <c r="H1265" s="84" t="b">
        <v>0</v>
      </c>
      <c r="I1265" s="84" t="b">
        <v>0</v>
      </c>
      <c r="J1265" s="84" t="b">
        <v>0</v>
      </c>
      <c r="K1265" s="84" t="b">
        <v>0</v>
      </c>
      <c r="L1265" s="84" t="b">
        <v>0</v>
      </c>
    </row>
    <row r="1266" spans="1:12" x14ac:dyDescent="0.25">
      <c r="A1266" s="84" t="s">
        <v>14476</v>
      </c>
      <c r="B1266" s="84" t="s">
        <v>765</v>
      </c>
      <c r="C1266" s="84">
        <v>2</v>
      </c>
      <c r="D1266" s="122">
        <v>3.3076081572563416E-4</v>
      </c>
      <c r="E1266" s="122">
        <v>2.284862237507812</v>
      </c>
      <c r="F1266" s="84" t="s">
        <v>15743</v>
      </c>
      <c r="G1266" s="84" t="b">
        <v>0</v>
      </c>
      <c r="H1266" s="84" t="b">
        <v>0</v>
      </c>
      <c r="I1266" s="84" t="b">
        <v>0</v>
      </c>
      <c r="J1266" s="84" t="b">
        <v>0</v>
      </c>
      <c r="K1266" s="84" t="b">
        <v>0</v>
      </c>
      <c r="L1266" s="84" t="b">
        <v>0</v>
      </c>
    </row>
    <row r="1267" spans="1:12" x14ac:dyDescent="0.25">
      <c r="A1267" s="84" t="s">
        <v>765</v>
      </c>
      <c r="B1267" s="84" t="s">
        <v>15057</v>
      </c>
      <c r="C1267" s="84">
        <v>2</v>
      </c>
      <c r="D1267" s="122">
        <v>3.3076081572563416E-4</v>
      </c>
      <c r="E1267" s="122">
        <v>2.7162260016667994</v>
      </c>
      <c r="F1267" s="84" t="s">
        <v>15743</v>
      </c>
      <c r="G1267" s="84" t="b">
        <v>0</v>
      </c>
      <c r="H1267" s="84" t="b">
        <v>0</v>
      </c>
      <c r="I1267" s="84" t="b">
        <v>0</v>
      </c>
      <c r="J1267" s="84" t="b">
        <v>0</v>
      </c>
      <c r="K1267" s="84" t="b">
        <v>0</v>
      </c>
      <c r="L1267" s="84" t="b">
        <v>0</v>
      </c>
    </row>
    <row r="1268" spans="1:12" x14ac:dyDescent="0.25">
      <c r="A1268" s="84" t="s">
        <v>15057</v>
      </c>
      <c r="B1268" s="84" t="s">
        <v>2793</v>
      </c>
      <c r="C1268" s="84">
        <v>2</v>
      </c>
      <c r="D1268" s="122">
        <v>3.3076081572563416E-4</v>
      </c>
      <c r="E1268" s="122">
        <v>2.0895435354305048</v>
      </c>
      <c r="F1268" s="84" t="s">
        <v>15743</v>
      </c>
      <c r="G1268" s="84" t="b">
        <v>0</v>
      </c>
      <c r="H1268" s="84" t="b">
        <v>0</v>
      </c>
      <c r="I1268" s="84" t="b">
        <v>0</v>
      </c>
      <c r="J1268" s="84" t="b">
        <v>0</v>
      </c>
      <c r="K1268" s="84" t="b">
        <v>0</v>
      </c>
      <c r="L1268" s="84" t="b">
        <v>0</v>
      </c>
    </row>
    <row r="1269" spans="1:12" x14ac:dyDescent="0.25">
      <c r="A1269" s="84" t="s">
        <v>2793</v>
      </c>
      <c r="B1269" s="84" t="s">
        <v>2803</v>
      </c>
      <c r="C1269" s="84">
        <v>2</v>
      </c>
      <c r="D1269" s="122">
        <v>3.3076081572563416E-4</v>
      </c>
      <c r="E1269" s="122">
        <v>-4.690237513233779E-2</v>
      </c>
      <c r="F1269" s="84" t="s">
        <v>15743</v>
      </c>
      <c r="G1269" s="84" t="b">
        <v>0</v>
      </c>
      <c r="H1269" s="84" t="b">
        <v>0</v>
      </c>
      <c r="I1269" s="84" t="b">
        <v>0</v>
      </c>
      <c r="J1269" s="84" t="b">
        <v>0</v>
      </c>
      <c r="K1269" s="84" t="b">
        <v>0</v>
      </c>
      <c r="L1269" s="84" t="b">
        <v>0</v>
      </c>
    </row>
    <row r="1270" spans="1:12" x14ac:dyDescent="0.25">
      <c r="A1270" s="84" t="s">
        <v>14217</v>
      </c>
      <c r="B1270" s="84" t="s">
        <v>15058</v>
      </c>
      <c r="C1270" s="84">
        <v>2</v>
      </c>
      <c r="D1270" s="122">
        <v>3.3076081572563416E-4</v>
      </c>
      <c r="E1270" s="122">
        <v>2.7783739084156438</v>
      </c>
      <c r="F1270" s="84" t="s">
        <v>15743</v>
      </c>
      <c r="G1270" s="84" t="b">
        <v>0</v>
      </c>
      <c r="H1270" s="84" t="b">
        <v>0</v>
      </c>
      <c r="I1270" s="84" t="b">
        <v>0</v>
      </c>
      <c r="J1270" s="84" t="b">
        <v>0</v>
      </c>
      <c r="K1270" s="84" t="b">
        <v>0</v>
      </c>
      <c r="L1270" s="84" t="b">
        <v>0</v>
      </c>
    </row>
    <row r="1271" spans="1:12" x14ac:dyDescent="0.25">
      <c r="A1271" s="84" t="s">
        <v>15058</v>
      </c>
      <c r="B1271" s="84" t="s">
        <v>754</v>
      </c>
      <c r="C1271" s="84">
        <v>2</v>
      </c>
      <c r="D1271" s="122">
        <v>3.3076081572563416E-4</v>
      </c>
      <c r="E1271" s="122">
        <v>2.0794039040796251</v>
      </c>
      <c r="F1271" s="84" t="s">
        <v>15743</v>
      </c>
      <c r="G1271" s="84" t="b">
        <v>0</v>
      </c>
      <c r="H1271" s="84" t="b">
        <v>0</v>
      </c>
      <c r="I1271" s="84" t="b">
        <v>0</v>
      </c>
      <c r="J1271" s="84" t="b">
        <v>0</v>
      </c>
      <c r="K1271" s="84" t="b">
        <v>0</v>
      </c>
      <c r="L1271" s="84" t="b">
        <v>0</v>
      </c>
    </row>
    <row r="1272" spans="1:12" x14ac:dyDescent="0.25">
      <c r="A1272" s="84" t="s">
        <v>15059</v>
      </c>
      <c r="B1272" s="84" t="s">
        <v>15060</v>
      </c>
      <c r="C1272" s="84">
        <v>2</v>
      </c>
      <c r="D1272" s="122">
        <v>3.3076081572563416E-4</v>
      </c>
      <c r="E1272" s="122">
        <v>3.8923172607224803</v>
      </c>
      <c r="F1272" s="84" t="s">
        <v>15743</v>
      </c>
      <c r="G1272" s="84" t="b">
        <v>0</v>
      </c>
      <c r="H1272" s="84" t="b">
        <v>0</v>
      </c>
      <c r="I1272" s="84" t="b">
        <v>0</v>
      </c>
      <c r="J1272" s="84" t="b">
        <v>0</v>
      </c>
      <c r="K1272" s="84" t="b">
        <v>0</v>
      </c>
      <c r="L1272" s="84" t="b">
        <v>0</v>
      </c>
    </row>
    <row r="1273" spans="1:12" x14ac:dyDescent="0.25">
      <c r="A1273" s="84" t="s">
        <v>15060</v>
      </c>
      <c r="B1273" s="84" t="s">
        <v>14645</v>
      </c>
      <c r="C1273" s="84">
        <v>2</v>
      </c>
      <c r="D1273" s="122">
        <v>3.3076081572563416E-4</v>
      </c>
      <c r="E1273" s="122">
        <v>3.5912872650584995</v>
      </c>
      <c r="F1273" s="84" t="s">
        <v>15743</v>
      </c>
      <c r="G1273" s="84" t="b">
        <v>0</v>
      </c>
      <c r="H1273" s="84" t="b">
        <v>0</v>
      </c>
      <c r="I1273" s="84" t="b">
        <v>0</v>
      </c>
      <c r="J1273" s="84" t="b">
        <v>0</v>
      </c>
      <c r="K1273" s="84" t="b">
        <v>0</v>
      </c>
      <c r="L1273" s="84" t="b">
        <v>0</v>
      </c>
    </row>
    <row r="1274" spans="1:12" x14ac:dyDescent="0.25">
      <c r="A1274" s="84" t="s">
        <v>14645</v>
      </c>
      <c r="B1274" s="84" t="s">
        <v>14315</v>
      </c>
      <c r="C1274" s="84">
        <v>2</v>
      </c>
      <c r="D1274" s="122">
        <v>3.3076081572563416E-4</v>
      </c>
      <c r="E1274" s="122">
        <v>2.8131360146748556</v>
      </c>
      <c r="F1274" s="84" t="s">
        <v>15743</v>
      </c>
      <c r="G1274" s="84" t="b">
        <v>0</v>
      </c>
      <c r="H1274" s="84" t="b">
        <v>0</v>
      </c>
      <c r="I1274" s="84" t="b">
        <v>0</v>
      </c>
      <c r="J1274" s="84" t="b">
        <v>0</v>
      </c>
      <c r="K1274" s="84" t="b">
        <v>0</v>
      </c>
      <c r="L1274" s="84" t="b">
        <v>0</v>
      </c>
    </row>
    <row r="1275" spans="1:12" x14ac:dyDescent="0.25">
      <c r="A1275" s="84" t="s">
        <v>14315</v>
      </c>
      <c r="B1275" s="84" t="s">
        <v>14374</v>
      </c>
      <c r="C1275" s="84">
        <v>2</v>
      </c>
      <c r="D1275" s="122">
        <v>3.3076081572563416E-4</v>
      </c>
      <c r="E1275" s="122">
        <v>2.4987420574528931</v>
      </c>
      <c r="F1275" s="84" t="s">
        <v>15743</v>
      </c>
      <c r="G1275" s="84" t="b">
        <v>0</v>
      </c>
      <c r="H1275" s="84" t="b">
        <v>0</v>
      </c>
      <c r="I1275" s="84" t="b">
        <v>0</v>
      </c>
      <c r="J1275" s="84" t="b">
        <v>0</v>
      </c>
      <c r="K1275" s="84" t="b">
        <v>0</v>
      </c>
      <c r="L1275" s="84" t="b">
        <v>0</v>
      </c>
    </row>
    <row r="1276" spans="1:12" x14ac:dyDescent="0.25">
      <c r="A1276" s="84" t="s">
        <v>12377</v>
      </c>
      <c r="B1276" s="84" t="s">
        <v>15061</v>
      </c>
      <c r="C1276" s="84">
        <v>2</v>
      </c>
      <c r="D1276" s="122">
        <v>3.3076081572563416E-4</v>
      </c>
      <c r="E1276" s="122">
        <v>2.4529845668922179</v>
      </c>
      <c r="F1276" s="84" t="s">
        <v>15743</v>
      </c>
      <c r="G1276" s="84" t="b">
        <v>0</v>
      </c>
      <c r="H1276" s="84" t="b">
        <v>0</v>
      </c>
      <c r="I1276" s="84" t="b">
        <v>0</v>
      </c>
      <c r="J1276" s="84" t="b">
        <v>0</v>
      </c>
      <c r="K1276" s="84" t="b">
        <v>1</v>
      </c>
      <c r="L1276" s="84" t="b">
        <v>0</v>
      </c>
    </row>
    <row r="1277" spans="1:12" x14ac:dyDescent="0.25">
      <c r="A1277" s="84" t="s">
        <v>15061</v>
      </c>
      <c r="B1277" s="84" t="s">
        <v>14833</v>
      </c>
      <c r="C1277" s="84">
        <v>2</v>
      </c>
      <c r="D1277" s="122">
        <v>3.3076081572563416E-4</v>
      </c>
      <c r="E1277" s="122">
        <v>3.716226001666799</v>
      </c>
      <c r="F1277" s="84" t="s">
        <v>15743</v>
      </c>
      <c r="G1277" s="84" t="b">
        <v>0</v>
      </c>
      <c r="H1277" s="84" t="b">
        <v>1</v>
      </c>
      <c r="I1277" s="84" t="b">
        <v>0</v>
      </c>
      <c r="J1277" s="84" t="b">
        <v>0</v>
      </c>
      <c r="K1277" s="84" t="b">
        <v>0</v>
      </c>
      <c r="L1277" s="84" t="b">
        <v>0</v>
      </c>
    </row>
    <row r="1278" spans="1:12" x14ac:dyDescent="0.25">
      <c r="A1278" s="84" t="s">
        <v>14833</v>
      </c>
      <c r="B1278" s="84" t="s">
        <v>12350</v>
      </c>
      <c r="C1278" s="84">
        <v>2</v>
      </c>
      <c r="D1278" s="122">
        <v>3.3076081572563416E-4</v>
      </c>
      <c r="E1278" s="122">
        <v>1.6158554565492362</v>
      </c>
      <c r="F1278" s="84" t="s">
        <v>15743</v>
      </c>
      <c r="G1278" s="84" t="b">
        <v>0</v>
      </c>
      <c r="H1278" s="84" t="b">
        <v>0</v>
      </c>
      <c r="I1278" s="84" t="b">
        <v>0</v>
      </c>
      <c r="J1278" s="84" t="b">
        <v>0</v>
      </c>
      <c r="K1278" s="84" t="b">
        <v>0</v>
      </c>
      <c r="L1278" s="84" t="b">
        <v>0</v>
      </c>
    </row>
    <row r="1279" spans="1:12" x14ac:dyDescent="0.25">
      <c r="A1279" s="84" t="s">
        <v>12350</v>
      </c>
      <c r="B1279" s="84" t="s">
        <v>15062</v>
      </c>
      <c r="C1279" s="84">
        <v>2</v>
      </c>
      <c r="D1279" s="122">
        <v>3.3076081572563416E-4</v>
      </c>
      <c r="E1279" s="122">
        <v>1.7508674873220131</v>
      </c>
      <c r="F1279" s="84" t="s">
        <v>15743</v>
      </c>
      <c r="G1279" s="84" t="b">
        <v>0</v>
      </c>
      <c r="H1279" s="84" t="b">
        <v>0</v>
      </c>
      <c r="I1279" s="84" t="b">
        <v>0</v>
      </c>
      <c r="J1279" s="84" t="b">
        <v>0</v>
      </c>
      <c r="K1279" s="84" t="b">
        <v>0</v>
      </c>
      <c r="L1279" s="84" t="b">
        <v>0</v>
      </c>
    </row>
    <row r="1280" spans="1:12" x14ac:dyDescent="0.25">
      <c r="A1280" s="84" t="s">
        <v>15064</v>
      </c>
      <c r="B1280" s="84" t="s">
        <v>15065</v>
      </c>
      <c r="C1280" s="84">
        <v>2</v>
      </c>
      <c r="D1280" s="122">
        <v>3.3076081572563416E-4</v>
      </c>
      <c r="E1280" s="122">
        <v>3.8923172607224803</v>
      </c>
      <c r="F1280" s="84" t="s">
        <v>15743</v>
      </c>
      <c r="G1280" s="84" t="b">
        <v>0</v>
      </c>
      <c r="H1280" s="84" t="b">
        <v>0</v>
      </c>
      <c r="I1280" s="84" t="b">
        <v>0</v>
      </c>
      <c r="J1280" s="84" t="b">
        <v>0</v>
      </c>
      <c r="K1280" s="84" t="b">
        <v>1</v>
      </c>
      <c r="L1280" s="84" t="b">
        <v>0</v>
      </c>
    </row>
    <row r="1281" spans="1:12" x14ac:dyDescent="0.25">
      <c r="A1281" s="84" t="s">
        <v>15065</v>
      </c>
      <c r="B1281" s="84" t="s">
        <v>14282</v>
      </c>
      <c r="C1281" s="84">
        <v>2</v>
      </c>
      <c r="D1281" s="122">
        <v>3.3076081572563416E-4</v>
      </c>
      <c r="E1281" s="122">
        <v>3.1141660103388369</v>
      </c>
      <c r="F1281" s="84" t="s">
        <v>15743</v>
      </c>
      <c r="G1281" s="84" t="b">
        <v>0</v>
      </c>
      <c r="H1281" s="84" t="b">
        <v>1</v>
      </c>
      <c r="I1281" s="84" t="b">
        <v>0</v>
      </c>
      <c r="J1281" s="84" t="b">
        <v>0</v>
      </c>
      <c r="K1281" s="84" t="b">
        <v>0</v>
      </c>
      <c r="L1281" s="84" t="b">
        <v>0</v>
      </c>
    </row>
    <row r="1282" spans="1:12" x14ac:dyDescent="0.25">
      <c r="A1282" s="84" t="s">
        <v>14282</v>
      </c>
      <c r="B1282" s="84" t="s">
        <v>14208</v>
      </c>
      <c r="C1282" s="84">
        <v>2</v>
      </c>
      <c r="D1282" s="122">
        <v>3.3076081572563416E-4</v>
      </c>
      <c r="E1282" s="122">
        <v>1.8131360146748556</v>
      </c>
      <c r="F1282" s="84" t="s">
        <v>15743</v>
      </c>
      <c r="G1282" s="84" t="b">
        <v>0</v>
      </c>
      <c r="H1282" s="84" t="b">
        <v>0</v>
      </c>
      <c r="I1282" s="84" t="b">
        <v>0</v>
      </c>
      <c r="J1282" s="84" t="b">
        <v>0</v>
      </c>
      <c r="K1282" s="84" t="b">
        <v>0</v>
      </c>
      <c r="L1282" s="84" t="b">
        <v>0</v>
      </c>
    </row>
    <row r="1283" spans="1:12" x14ac:dyDescent="0.25">
      <c r="A1283" s="84" t="s">
        <v>14208</v>
      </c>
      <c r="B1283" s="84" t="s">
        <v>14337</v>
      </c>
      <c r="C1283" s="84">
        <v>2</v>
      </c>
      <c r="D1283" s="122">
        <v>3.3076081572563416E-4</v>
      </c>
      <c r="E1283" s="122">
        <v>1.9478345885723118</v>
      </c>
      <c r="F1283" s="84" t="s">
        <v>15743</v>
      </c>
      <c r="G1283" s="84" t="b">
        <v>0</v>
      </c>
      <c r="H1283" s="84" t="b">
        <v>0</v>
      </c>
      <c r="I1283" s="84" t="b">
        <v>0</v>
      </c>
      <c r="J1283" s="84" t="b">
        <v>0</v>
      </c>
      <c r="K1283" s="84" t="b">
        <v>0</v>
      </c>
      <c r="L1283" s="84" t="b">
        <v>0</v>
      </c>
    </row>
    <row r="1284" spans="1:12" x14ac:dyDescent="0.25">
      <c r="A1284" s="84" t="s">
        <v>14337</v>
      </c>
      <c r="B1284" s="84" t="s">
        <v>2788</v>
      </c>
      <c r="C1284" s="84">
        <v>2</v>
      </c>
      <c r="D1284" s="122">
        <v>3.3076081572563416E-4</v>
      </c>
      <c r="E1284" s="122">
        <v>0.81750082007730573</v>
      </c>
      <c r="F1284" s="84" t="s">
        <v>15743</v>
      </c>
      <c r="G1284" s="84" t="b">
        <v>0</v>
      </c>
      <c r="H1284" s="84" t="b">
        <v>0</v>
      </c>
      <c r="I1284" s="84" t="b">
        <v>0</v>
      </c>
      <c r="J1284" s="84" t="b">
        <v>0</v>
      </c>
      <c r="K1284" s="84" t="b">
        <v>0</v>
      </c>
      <c r="L1284" s="84" t="b">
        <v>0</v>
      </c>
    </row>
    <row r="1285" spans="1:12" x14ac:dyDescent="0.25">
      <c r="A1285" s="84" t="s">
        <v>2788</v>
      </c>
      <c r="B1285" s="84" t="s">
        <v>14834</v>
      </c>
      <c r="C1285" s="84">
        <v>2</v>
      </c>
      <c r="D1285" s="122">
        <v>3.3076081572563416E-4</v>
      </c>
      <c r="E1285" s="122">
        <v>1.4055326893234386</v>
      </c>
      <c r="F1285" s="84" t="s">
        <v>15743</v>
      </c>
      <c r="G1285" s="84" t="b">
        <v>0</v>
      </c>
      <c r="H1285" s="84" t="b">
        <v>0</v>
      </c>
      <c r="I1285" s="84" t="b">
        <v>0</v>
      </c>
      <c r="J1285" s="84" t="b">
        <v>0</v>
      </c>
      <c r="K1285" s="84" t="b">
        <v>0</v>
      </c>
      <c r="L1285" s="84" t="b">
        <v>0</v>
      </c>
    </row>
    <row r="1286" spans="1:12" x14ac:dyDescent="0.25">
      <c r="A1286" s="84" t="s">
        <v>14834</v>
      </c>
      <c r="B1286" s="84" t="s">
        <v>15066</v>
      </c>
      <c r="C1286" s="84">
        <v>2</v>
      </c>
      <c r="D1286" s="122">
        <v>3.3076081572563416E-4</v>
      </c>
      <c r="E1286" s="122">
        <v>3.716226001666799</v>
      </c>
      <c r="F1286" s="84" t="s">
        <v>15743</v>
      </c>
      <c r="G1286" s="84" t="b">
        <v>0</v>
      </c>
      <c r="H1286" s="84" t="b">
        <v>0</v>
      </c>
      <c r="I1286" s="84" t="b">
        <v>0</v>
      </c>
      <c r="J1286" s="84" t="b">
        <v>0</v>
      </c>
      <c r="K1286" s="84" t="b">
        <v>0</v>
      </c>
      <c r="L1286" s="84" t="b">
        <v>0</v>
      </c>
    </row>
    <row r="1287" spans="1:12" x14ac:dyDescent="0.25">
      <c r="A1287" s="84" t="s">
        <v>14195</v>
      </c>
      <c r="B1287" s="84" t="s">
        <v>14647</v>
      </c>
      <c r="C1287" s="84">
        <v>2</v>
      </c>
      <c r="D1287" s="122">
        <v>3.3076081572563416E-4</v>
      </c>
      <c r="E1287" s="122">
        <v>1.9380747512831555</v>
      </c>
      <c r="F1287" s="84" t="s">
        <v>15743</v>
      </c>
      <c r="G1287" s="84" t="b">
        <v>0</v>
      </c>
      <c r="H1287" s="84" t="b">
        <v>0</v>
      </c>
      <c r="I1287" s="84" t="b">
        <v>0</v>
      </c>
      <c r="J1287" s="84" t="b">
        <v>0</v>
      </c>
      <c r="K1287" s="84" t="b">
        <v>0</v>
      </c>
      <c r="L1287" s="84" t="b">
        <v>0</v>
      </c>
    </row>
    <row r="1288" spans="1:12" x14ac:dyDescent="0.25">
      <c r="A1288" s="84" t="s">
        <v>14647</v>
      </c>
      <c r="B1288" s="84" t="s">
        <v>14835</v>
      </c>
      <c r="C1288" s="84">
        <v>2</v>
      </c>
      <c r="D1288" s="122">
        <v>3.3076081572563416E-4</v>
      </c>
      <c r="E1288" s="122">
        <v>3.4151960060028181</v>
      </c>
      <c r="F1288" s="84" t="s">
        <v>15743</v>
      </c>
      <c r="G1288" s="84" t="b">
        <v>0</v>
      </c>
      <c r="H1288" s="84" t="b">
        <v>0</v>
      </c>
      <c r="I1288" s="84" t="b">
        <v>0</v>
      </c>
      <c r="J1288" s="84" t="b">
        <v>0</v>
      </c>
      <c r="K1288" s="84" t="b">
        <v>0</v>
      </c>
      <c r="L1288" s="84" t="b">
        <v>0</v>
      </c>
    </row>
    <row r="1289" spans="1:12" x14ac:dyDescent="0.25">
      <c r="A1289" s="84" t="s">
        <v>14835</v>
      </c>
      <c r="B1289" s="84" t="s">
        <v>2803</v>
      </c>
      <c r="C1289" s="84">
        <v>2</v>
      </c>
      <c r="D1289" s="122">
        <v>3.3076081572563416E-4</v>
      </c>
      <c r="E1289" s="122">
        <v>1.5094001256349494</v>
      </c>
      <c r="F1289" s="84" t="s">
        <v>15743</v>
      </c>
      <c r="G1289" s="84" t="b">
        <v>0</v>
      </c>
      <c r="H1289" s="84" t="b">
        <v>0</v>
      </c>
      <c r="I1289" s="84" t="b">
        <v>0</v>
      </c>
      <c r="J1289" s="84" t="b">
        <v>0</v>
      </c>
      <c r="K1289" s="84" t="b">
        <v>0</v>
      </c>
      <c r="L1289" s="84" t="b">
        <v>0</v>
      </c>
    </row>
    <row r="1290" spans="1:12" x14ac:dyDescent="0.25">
      <c r="A1290" s="84" t="s">
        <v>2803</v>
      </c>
      <c r="B1290" s="84" t="s">
        <v>15068</v>
      </c>
      <c r="C1290" s="84">
        <v>2</v>
      </c>
      <c r="D1290" s="122">
        <v>3.3076081572563416E-4</v>
      </c>
      <c r="E1290" s="122">
        <v>1.690920136402029</v>
      </c>
      <c r="F1290" s="84" t="s">
        <v>15743</v>
      </c>
      <c r="G1290" s="84" t="b">
        <v>0</v>
      </c>
      <c r="H1290" s="84" t="b">
        <v>0</v>
      </c>
      <c r="I1290" s="84" t="b">
        <v>0</v>
      </c>
      <c r="J1290" s="84" t="b">
        <v>0</v>
      </c>
      <c r="K1290" s="84" t="b">
        <v>0</v>
      </c>
      <c r="L1290" s="84" t="b">
        <v>0</v>
      </c>
    </row>
    <row r="1291" spans="1:12" x14ac:dyDescent="0.25">
      <c r="A1291" s="84" t="s">
        <v>14548</v>
      </c>
      <c r="B1291" s="84" t="s">
        <v>12350</v>
      </c>
      <c r="C1291" s="84">
        <v>2</v>
      </c>
      <c r="D1291" s="122">
        <v>3.3076081572563416E-4</v>
      </c>
      <c r="E1291" s="122">
        <v>1.4909167199409363</v>
      </c>
      <c r="F1291" s="84" t="s">
        <v>15743</v>
      </c>
      <c r="G1291" s="84" t="b">
        <v>0</v>
      </c>
      <c r="H1291" s="84" t="b">
        <v>0</v>
      </c>
      <c r="I1291" s="84" t="b">
        <v>0</v>
      </c>
      <c r="J1291" s="84" t="b">
        <v>0</v>
      </c>
      <c r="K1291" s="84" t="b">
        <v>0</v>
      </c>
      <c r="L1291" s="84" t="b">
        <v>0</v>
      </c>
    </row>
    <row r="1292" spans="1:12" x14ac:dyDescent="0.25">
      <c r="A1292" s="84" t="s">
        <v>15070</v>
      </c>
      <c r="B1292" s="84" t="s">
        <v>731</v>
      </c>
      <c r="C1292" s="84">
        <v>2</v>
      </c>
      <c r="D1292" s="122">
        <v>3.3076081572563416E-4</v>
      </c>
      <c r="E1292" s="122">
        <v>1.2151667394490477</v>
      </c>
      <c r="F1292" s="84" t="s">
        <v>15743</v>
      </c>
      <c r="G1292" s="84" t="b">
        <v>0</v>
      </c>
      <c r="H1292" s="84" t="b">
        <v>0</v>
      </c>
      <c r="I1292" s="84" t="b">
        <v>0</v>
      </c>
      <c r="J1292" s="84" t="b">
        <v>0</v>
      </c>
      <c r="K1292" s="84" t="b">
        <v>0</v>
      </c>
      <c r="L1292" s="84" t="b">
        <v>0</v>
      </c>
    </row>
    <row r="1293" spans="1:12" x14ac:dyDescent="0.25">
      <c r="A1293" s="84" t="s">
        <v>731</v>
      </c>
      <c r="B1293" s="84" t="s">
        <v>15071</v>
      </c>
      <c r="C1293" s="84">
        <v>2</v>
      </c>
      <c r="D1293" s="122">
        <v>3.3076081572563416E-4</v>
      </c>
      <c r="E1293" s="122">
        <v>1.3057299560507256</v>
      </c>
      <c r="F1293" s="84" t="s">
        <v>15743</v>
      </c>
      <c r="G1293" s="84" t="b">
        <v>0</v>
      </c>
      <c r="H1293" s="84" t="b">
        <v>0</v>
      </c>
      <c r="I1293" s="84" t="b">
        <v>0</v>
      </c>
      <c r="J1293" s="84" t="b">
        <v>1</v>
      </c>
      <c r="K1293" s="84" t="b">
        <v>0</v>
      </c>
      <c r="L1293" s="84" t="b">
        <v>0</v>
      </c>
    </row>
    <row r="1294" spans="1:12" x14ac:dyDescent="0.25">
      <c r="A1294" s="84" t="s">
        <v>15071</v>
      </c>
      <c r="B1294" s="84" t="s">
        <v>2803</v>
      </c>
      <c r="C1294" s="84">
        <v>2</v>
      </c>
      <c r="D1294" s="122">
        <v>3.3076081572563416E-4</v>
      </c>
      <c r="E1294" s="122">
        <v>1.6854913846906308</v>
      </c>
      <c r="F1294" s="84" t="s">
        <v>15743</v>
      </c>
      <c r="G1294" s="84" t="b">
        <v>1</v>
      </c>
      <c r="H1294" s="84" t="b">
        <v>0</v>
      </c>
      <c r="I1294" s="84" t="b">
        <v>0</v>
      </c>
      <c r="J1294" s="84" t="b">
        <v>0</v>
      </c>
      <c r="K1294" s="84" t="b">
        <v>0</v>
      </c>
      <c r="L1294" s="84" t="b">
        <v>0</v>
      </c>
    </row>
    <row r="1295" spans="1:12" x14ac:dyDescent="0.25">
      <c r="A1295" s="84" t="s">
        <v>2803</v>
      </c>
      <c r="B1295" s="84" t="s">
        <v>14837</v>
      </c>
      <c r="C1295" s="84">
        <v>2</v>
      </c>
      <c r="D1295" s="122">
        <v>3.3076081572563416E-4</v>
      </c>
      <c r="E1295" s="122">
        <v>1.5148288773463479</v>
      </c>
      <c r="F1295" s="84" t="s">
        <v>15743</v>
      </c>
      <c r="G1295" s="84" t="b">
        <v>0</v>
      </c>
      <c r="H1295" s="84" t="b">
        <v>0</v>
      </c>
      <c r="I1295" s="84" t="b">
        <v>0</v>
      </c>
      <c r="J1295" s="84" t="b">
        <v>0</v>
      </c>
      <c r="K1295" s="84" t="b">
        <v>0</v>
      </c>
      <c r="L1295" s="84" t="b">
        <v>0</v>
      </c>
    </row>
    <row r="1296" spans="1:12" x14ac:dyDescent="0.25">
      <c r="A1296" s="84" t="s">
        <v>14837</v>
      </c>
      <c r="B1296" s="84" t="s">
        <v>15072</v>
      </c>
      <c r="C1296" s="84">
        <v>2</v>
      </c>
      <c r="D1296" s="122">
        <v>3.3076081572563416E-4</v>
      </c>
      <c r="E1296" s="122">
        <v>3.716226001666799</v>
      </c>
      <c r="F1296" s="84" t="s">
        <v>15743</v>
      </c>
      <c r="G1296" s="84" t="b">
        <v>0</v>
      </c>
      <c r="H1296" s="84" t="b">
        <v>0</v>
      </c>
      <c r="I1296" s="84" t="b">
        <v>0</v>
      </c>
      <c r="J1296" s="84" t="b">
        <v>0</v>
      </c>
      <c r="K1296" s="84" t="b">
        <v>0</v>
      </c>
      <c r="L1296" s="84" t="b">
        <v>0</v>
      </c>
    </row>
    <row r="1297" spans="1:12" x14ac:dyDescent="0.25">
      <c r="A1297" s="84" t="s">
        <v>15072</v>
      </c>
      <c r="B1297" s="84" t="s">
        <v>15073</v>
      </c>
      <c r="C1297" s="84">
        <v>2</v>
      </c>
      <c r="D1297" s="122">
        <v>3.3076081572563416E-4</v>
      </c>
      <c r="E1297" s="122">
        <v>3.8923172607224803</v>
      </c>
      <c r="F1297" s="84" t="s">
        <v>15743</v>
      </c>
      <c r="G1297" s="84" t="b">
        <v>0</v>
      </c>
      <c r="H1297" s="84" t="b">
        <v>0</v>
      </c>
      <c r="I1297" s="84" t="b">
        <v>0</v>
      </c>
      <c r="J1297" s="84" t="b">
        <v>0</v>
      </c>
      <c r="K1297" s="84" t="b">
        <v>0</v>
      </c>
      <c r="L1297" s="84" t="b">
        <v>0</v>
      </c>
    </row>
    <row r="1298" spans="1:12" x14ac:dyDescent="0.25">
      <c r="A1298" s="84" t="s">
        <v>15073</v>
      </c>
      <c r="B1298" s="84" t="s">
        <v>14432</v>
      </c>
      <c r="C1298" s="84">
        <v>2</v>
      </c>
      <c r="D1298" s="122">
        <v>3.3076081572563416E-4</v>
      </c>
      <c r="E1298" s="122">
        <v>3.3482492163722046</v>
      </c>
      <c r="F1298" s="84" t="s">
        <v>15743</v>
      </c>
      <c r="G1298" s="84" t="b">
        <v>0</v>
      </c>
      <c r="H1298" s="84" t="b">
        <v>0</v>
      </c>
      <c r="I1298" s="84" t="b">
        <v>0</v>
      </c>
      <c r="J1298" s="84" t="b">
        <v>0</v>
      </c>
      <c r="K1298" s="84" t="b">
        <v>1</v>
      </c>
      <c r="L1298" s="84" t="b">
        <v>0</v>
      </c>
    </row>
    <row r="1299" spans="1:12" x14ac:dyDescent="0.25">
      <c r="A1299" s="84" t="s">
        <v>14217</v>
      </c>
      <c r="B1299" s="84" t="s">
        <v>12350</v>
      </c>
      <c r="C1299" s="84">
        <v>2</v>
      </c>
      <c r="D1299" s="122">
        <v>3.3076081572563416E-4</v>
      </c>
      <c r="E1299" s="122">
        <v>0.67800336329808075</v>
      </c>
      <c r="F1299" s="84" t="s">
        <v>15743</v>
      </c>
      <c r="G1299" s="84" t="b">
        <v>0</v>
      </c>
      <c r="H1299" s="84" t="b">
        <v>0</v>
      </c>
      <c r="I1299" s="84" t="b">
        <v>0</v>
      </c>
      <c r="J1299" s="84" t="b">
        <v>0</v>
      </c>
      <c r="K1299" s="84" t="b">
        <v>0</v>
      </c>
      <c r="L1299" s="84" t="b">
        <v>0</v>
      </c>
    </row>
    <row r="1300" spans="1:12" x14ac:dyDescent="0.25">
      <c r="A1300" s="84" t="s">
        <v>12369</v>
      </c>
      <c r="B1300" s="84" t="s">
        <v>14472</v>
      </c>
      <c r="C1300" s="84">
        <v>2</v>
      </c>
      <c r="D1300" s="122">
        <v>3.3076081572563416E-4</v>
      </c>
      <c r="E1300" s="122">
        <v>1.6022826493599625</v>
      </c>
      <c r="F1300" s="84" t="s">
        <v>15743</v>
      </c>
      <c r="G1300" s="84" t="b">
        <v>0</v>
      </c>
      <c r="H1300" s="84" t="b">
        <v>0</v>
      </c>
      <c r="I1300" s="84" t="b">
        <v>0</v>
      </c>
      <c r="J1300" s="84" t="b">
        <v>0</v>
      </c>
      <c r="K1300" s="84" t="b">
        <v>0</v>
      </c>
      <c r="L1300" s="84" t="b">
        <v>0</v>
      </c>
    </row>
    <row r="1301" spans="1:12" x14ac:dyDescent="0.25">
      <c r="A1301" s="84" t="s">
        <v>14472</v>
      </c>
      <c r="B1301" s="84" t="s">
        <v>12356</v>
      </c>
      <c r="C1301" s="84">
        <v>2</v>
      </c>
      <c r="D1301" s="122">
        <v>3.3076081572563416E-4</v>
      </c>
      <c r="E1301" s="122">
        <v>2.184747084624544</v>
      </c>
      <c r="F1301" s="84" t="s">
        <v>15743</v>
      </c>
      <c r="G1301" s="84" t="b">
        <v>0</v>
      </c>
      <c r="H1301" s="84" t="b">
        <v>0</v>
      </c>
      <c r="I1301" s="84" t="b">
        <v>0</v>
      </c>
      <c r="J1301" s="84" t="b">
        <v>1</v>
      </c>
      <c r="K1301" s="84" t="b">
        <v>0</v>
      </c>
      <c r="L1301" s="84" t="b">
        <v>0</v>
      </c>
    </row>
    <row r="1302" spans="1:12" x14ac:dyDescent="0.25">
      <c r="A1302" s="84" t="s">
        <v>12356</v>
      </c>
      <c r="B1302" s="84" t="s">
        <v>15075</v>
      </c>
      <c r="C1302" s="84">
        <v>2</v>
      </c>
      <c r="D1302" s="122">
        <v>3.3076081572563416E-4</v>
      </c>
      <c r="E1302" s="122">
        <v>2.6492792120361859</v>
      </c>
      <c r="F1302" s="84" t="s">
        <v>15743</v>
      </c>
      <c r="G1302" s="84" t="b">
        <v>1</v>
      </c>
      <c r="H1302" s="84" t="b">
        <v>0</v>
      </c>
      <c r="I1302" s="84" t="b">
        <v>0</v>
      </c>
      <c r="J1302" s="84" t="b">
        <v>0</v>
      </c>
      <c r="K1302" s="84" t="b">
        <v>0</v>
      </c>
      <c r="L1302" s="84" t="b">
        <v>0</v>
      </c>
    </row>
    <row r="1303" spans="1:12" x14ac:dyDescent="0.25">
      <c r="A1303" s="84" t="s">
        <v>15075</v>
      </c>
      <c r="B1303" s="84" t="s">
        <v>2999</v>
      </c>
      <c r="C1303" s="84">
        <v>2</v>
      </c>
      <c r="D1303" s="122">
        <v>3.3076081572563416E-4</v>
      </c>
      <c r="E1303" s="122">
        <v>2.4609534965634934</v>
      </c>
      <c r="F1303" s="84" t="s">
        <v>15743</v>
      </c>
      <c r="G1303" s="84" t="b">
        <v>0</v>
      </c>
      <c r="H1303" s="84" t="b">
        <v>0</v>
      </c>
      <c r="I1303" s="84" t="b">
        <v>0</v>
      </c>
      <c r="J1303" s="84" t="b">
        <v>0</v>
      </c>
      <c r="K1303" s="84" t="b">
        <v>0</v>
      </c>
      <c r="L1303" s="84" t="b">
        <v>0</v>
      </c>
    </row>
    <row r="1304" spans="1:12" x14ac:dyDescent="0.25">
      <c r="A1304" s="84" t="s">
        <v>2999</v>
      </c>
      <c r="B1304" s="84" t="s">
        <v>14273</v>
      </c>
      <c r="C1304" s="84">
        <v>2</v>
      </c>
      <c r="D1304" s="122">
        <v>3.3076081572563416E-4</v>
      </c>
      <c r="E1304" s="122">
        <v>1.5940101233939725</v>
      </c>
      <c r="F1304" s="84" t="s">
        <v>15743</v>
      </c>
      <c r="G1304" s="84" t="b">
        <v>0</v>
      </c>
      <c r="H1304" s="84" t="b">
        <v>0</v>
      </c>
      <c r="I1304" s="84" t="b">
        <v>0</v>
      </c>
      <c r="J1304" s="84" t="b">
        <v>0</v>
      </c>
      <c r="K1304" s="84" t="b">
        <v>0</v>
      </c>
      <c r="L1304" s="84" t="b">
        <v>0</v>
      </c>
    </row>
    <row r="1305" spans="1:12" x14ac:dyDescent="0.25">
      <c r="A1305" s="84" t="s">
        <v>12384</v>
      </c>
      <c r="B1305" s="84" t="s">
        <v>14481</v>
      </c>
      <c r="C1305" s="84">
        <v>2</v>
      </c>
      <c r="D1305" s="122">
        <v>3.3076081572563416E-4</v>
      </c>
      <c r="E1305" s="122">
        <v>1.9033126450239437</v>
      </c>
      <c r="F1305" s="84" t="s">
        <v>15743</v>
      </c>
      <c r="G1305" s="84" t="b">
        <v>0</v>
      </c>
      <c r="H1305" s="84" t="b">
        <v>0</v>
      </c>
      <c r="I1305" s="84" t="b">
        <v>0</v>
      </c>
      <c r="J1305" s="84" t="b">
        <v>0</v>
      </c>
      <c r="K1305" s="84" t="b">
        <v>0</v>
      </c>
      <c r="L1305" s="84" t="b">
        <v>0</v>
      </c>
    </row>
    <row r="1306" spans="1:12" x14ac:dyDescent="0.25">
      <c r="A1306" s="84" t="s">
        <v>14481</v>
      </c>
      <c r="B1306" s="84" t="s">
        <v>15076</v>
      </c>
      <c r="C1306" s="84">
        <v>2</v>
      </c>
      <c r="D1306" s="122">
        <v>3.3076081572563416E-4</v>
      </c>
      <c r="E1306" s="122">
        <v>3.4151960060028181</v>
      </c>
      <c r="F1306" s="84" t="s">
        <v>15743</v>
      </c>
      <c r="G1306" s="84" t="b">
        <v>0</v>
      </c>
      <c r="H1306" s="84" t="b">
        <v>0</v>
      </c>
      <c r="I1306" s="84" t="b">
        <v>0</v>
      </c>
      <c r="J1306" s="84" t="b">
        <v>0</v>
      </c>
      <c r="K1306" s="84" t="b">
        <v>0</v>
      </c>
      <c r="L1306" s="84" t="b">
        <v>0</v>
      </c>
    </row>
    <row r="1307" spans="1:12" x14ac:dyDescent="0.25">
      <c r="A1307" s="84" t="s">
        <v>733</v>
      </c>
      <c r="B1307" s="84" t="s">
        <v>15079</v>
      </c>
      <c r="C1307" s="84">
        <v>2</v>
      </c>
      <c r="D1307" s="122">
        <v>3.3076081572563416E-4</v>
      </c>
      <c r="E1307" s="122">
        <v>3.5912872650584995</v>
      </c>
      <c r="F1307" s="84" t="s">
        <v>15743</v>
      </c>
      <c r="G1307" s="84" t="b">
        <v>0</v>
      </c>
      <c r="H1307" s="84" t="b">
        <v>0</v>
      </c>
      <c r="I1307" s="84" t="b">
        <v>0</v>
      </c>
      <c r="J1307" s="84" t="b">
        <v>0</v>
      </c>
      <c r="K1307" s="84" t="b">
        <v>0</v>
      </c>
      <c r="L1307" s="84" t="b">
        <v>0</v>
      </c>
    </row>
    <row r="1308" spans="1:12" x14ac:dyDescent="0.25">
      <c r="A1308" s="84" t="s">
        <v>15079</v>
      </c>
      <c r="B1308" s="84" t="s">
        <v>14841</v>
      </c>
      <c r="C1308" s="84">
        <v>2</v>
      </c>
      <c r="D1308" s="122">
        <v>3.3076081572563416E-4</v>
      </c>
      <c r="E1308" s="122">
        <v>3.716226001666799</v>
      </c>
      <c r="F1308" s="84" t="s">
        <v>15743</v>
      </c>
      <c r="G1308" s="84" t="b">
        <v>0</v>
      </c>
      <c r="H1308" s="84" t="b">
        <v>0</v>
      </c>
      <c r="I1308" s="84" t="b">
        <v>0</v>
      </c>
      <c r="J1308" s="84" t="b">
        <v>0</v>
      </c>
      <c r="K1308" s="84" t="b">
        <v>0</v>
      </c>
      <c r="L1308" s="84" t="b">
        <v>0</v>
      </c>
    </row>
    <row r="1309" spans="1:12" x14ac:dyDescent="0.25">
      <c r="A1309" s="84" t="s">
        <v>14841</v>
      </c>
      <c r="B1309" s="84" t="s">
        <v>731</v>
      </c>
      <c r="C1309" s="84">
        <v>2</v>
      </c>
      <c r="D1309" s="122">
        <v>3.3076081572563416E-4</v>
      </c>
      <c r="E1309" s="122">
        <v>1.0390754803933664</v>
      </c>
      <c r="F1309" s="84" t="s">
        <v>15743</v>
      </c>
      <c r="G1309" s="84" t="b">
        <v>0</v>
      </c>
      <c r="H1309" s="84" t="b">
        <v>0</v>
      </c>
      <c r="I1309" s="84" t="b">
        <v>0</v>
      </c>
      <c r="J1309" s="84" t="b">
        <v>0</v>
      </c>
      <c r="K1309" s="84" t="b">
        <v>0</v>
      </c>
      <c r="L1309" s="84" t="b">
        <v>0</v>
      </c>
    </row>
    <row r="1310" spans="1:12" x14ac:dyDescent="0.25">
      <c r="A1310" s="84" t="s">
        <v>731</v>
      </c>
      <c r="B1310" s="84" t="s">
        <v>14842</v>
      </c>
      <c r="C1310" s="84">
        <v>2</v>
      </c>
      <c r="D1310" s="122">
        <v>3.3076081572563416E-4</v>
      </c>
      <c r="E1310" s="122">
        <v>1.1296386969950443</v>
      </c>
      <c r="F1310" s="84" t="s">
        <v>15743</v>
      </c>
      <c r="G1310" s="84" t="b">
        <v>0</v>
      </c>
      <c r="H1310" s="84" t="b">
        <v>0</v>
      </c>
      <c r="I1310" s="84" t="b">
        <v>0</v>
      </c>
      <c r="J1310" s="84" t="b">
        <v>0</v>
      </c>
      <c r="K1310" s="84" t="b">
        <v>0</v>
      </c>
      <c r="L1310" s="84" t="b">
        <v>0</v>
      </c>
    </row>
    <row r="1311" spans="1:12" x14ac:dyDescent="0.25">
      <c r="A1311" s="84" t="s">
        <v>14842</v>
      </c>
      <c r="B1311" s="84" t="s">
        <v>15080</v>
      </c>
      <c r="C1311" s="84">
        <v>2</v>
      </c>
      <c r="D1311" s="122">
        <v>3.3076081572563416E-4</v>
      </c>
      <c r="E1311" s="122">
        <v>3.716226001666799</v>
      </c>
      <c r="F1311" s="84" t="s">
        <v>15743</v>
      </c>
      <c r="G1311" s="84" t="b">
        <v>0</v>
      </c>
      <c r="H1311" s="84" t="b">
        <v>0</v>
      </c>
      <c r="I1311" s="84" t="b">
        <v>0</v>
      </c>
      <c r="J1311" s="84" t="b">
        <v>0</v>
      </c>
      <c r="K1311" s="84" t="b">
        <v>0</v>
      </c>
      <c r="L1311" s="84" t="b">
        <v>0</v>
      </c>
    </row>
    <row r="1312" spans="1:12" x14ac:dyDescent="0.25">
      <c r="A1312" s="84" t="s">
        <v>754</v>
      </c>
      <c r="B1312" s="84" t="s">
        <v>14225</v>
      </c>
      <c r="C1312" s="84">
        <v>2</v>
      </c>
      <c r="D1312" s="122">
        <v>3.3076081572563416E-4</v>
      </c>
      <c r="E1312" s="122">
        <v>1.0078051015320866</v>
      </c>
      <c r="F1312" s="84" t="s">
        <v>15743</v>
      </c>
      <c r="G1312" s="84" t="b">
        <v>0</v>
      </c>
      <c r="H1312" s="84" t="b">
        <v>0</v>
      </c>
      <c r="I1312" s="84" t="b">
        <v>0</v>
      </c>
      <c r="J1312" s="84" t="b">
        <v>0</v>
      </c>
      <c r="K1312" s="84" t="b">
        <v>0</v>
      </c>
      <c r="L1312" s="84" t="b">
        <v>0</v>
      </c>
    </row>
    <row r="1313" spans="1:12" x14ac:dyDescent="0.25">
      <c r="A1313" s="84" t="s">
        <v>14225</v>
      </c>
      <c r="B1313" s="84" t="s">
        <v>15081</v>
      </c>
      <c r="C1313" s="84">
        <v>2</v>
      </c>
      <c r="D1313" s="122">
        <v>3.3076081572563416E-4</v>
      </c>
      <c r="E1313" s="122">
        <v>2.8316194203688689</v>
      </c>
      <c r="F1313" s="84" t="s">
        <v>15743</v>
      </c>
      <c r="G1313" s="84" t="b">
        <v>0</v>
      </c>
      <c r="H1313" s="84" t="b">
        <v>0</v>
      </c>
      <c r="I1313" s="84" t="b">
        <v>0</v>
      </c>
      <c r="J1313" s="84" t="b">
        <v>1</v>
      </c>
      <c r="K1313" s="84" t="b">
        <v>0</v>
      </c>
      <c r="L1313" s="84" t="b">
        <v>0</v>
      </c>
    </row>
    <row r="1314" spans="1:12" x14ac:dyDescent="0.25">
      <c r="A1314" s="84" t="s">
        <v>15081</v>
      </c>
      <c r="B1314" s="84" t="s">
        <v>14358</v>
      </c>
      <c r="C1314" s="84">
        <v>2</v>
      </c>
      <c r="D1314" s="122">
        <v>3.3076081572563416E-4</v>
      </c>
      <c r="E1314" s="122">
        <v>3.2391047469471368</v>
      </c>
      <c r="F1314" s="84" t="s">
        <v>15743</v>
      </c>
      <c r="G1314" s="84" t="b">
        <v>1</v>
      </c>
      <c r="H1314" s="84" t="b">
        <v>0</v>
      </c>
      <c r="I1314" s="84" t="b">
        <v>0</v>
      </c>
      <c r="J1314" s="84" t="b">
        <v>0</v>
      </c>
      <c r="K1314" s="84" t="b">
        <v>0</v>
      </c>
      <c r="L1314" s="84" t="b">
        <v>0</v>
      </c>
    </row>
    <row r="1315" spans="1:12" x14ac:dyDescent="0.25">
      <c r="A1315" s="84" t="s">
        <v>14358</v>
      </c>
      <c r="B1315" s="84" t="s">
        <v>12384</v>
      </c>
      <c r="C1315" s="84">
        <v>2</v>
      </c>
      <c r="D1315" s="122">
        <v>3.3076081572563416E-4</v>
      </c>
      <c r="E1315" s="122">
        <v>1.6814638954075873</v>
      </c>
      <c r="F1315" s="84" t="s">
        <v>15743</v>
      </c>
      <c r="G1315" s="84" t="b">
        <v>0</v>
      </c>
      <c r="H1315" s="84" t="b">
        <v>0</v>
      </c>
      <c r="I1315" s="84" t="b">
        <v>0</v>
      </c>
      <c r="J1315" s="84" t="b">
        <v>0</v>
      </c>
      <c r="K1315" s="84" t="b">
        <v>0</v>
      </c>
      <c r="L1315" s="84" t="b">
        <v>0</v>
      </c>
    </row>
    <row r="1316" spans="1:12" x14ac:dyDescent="0.25">
      <c r="A1316" s="84" t="s">
        <v>12384</v>
      </c>
      <c r="B1316" s="84" t="s">
        <v>14636</v>
      </c>
      <c r="C1316" s="84">
        <v>2</v>
      </c>
      <c r="D1316" s="122">
        <v>3.3076081572563416E-4</v>
      </c>
      <c r="E1316" s="122">
        <v>2.0794039040796251</v>
      </c>
      <c r="F1316" s="84" t="s">
        <v>15743</v>
      </c>
      <c r="G1316" s="84" t="b">
        <v>0</v>
      </c>
      <c r="H1316" s="84" t="b">
        <v>0</v>
      </c>
      <c r="I1316" s="84" t="b">
        <v>0</v>
      </c>
      <c r="J1316" s="84" t="b">
        <v>0</v>
      </c>
      <c r="K1316" s="84" t="b">
        <v>0</v>
      </c>
      <c r="L1316" s="84" t="b">
        <v>0</v>
      </c>
    </row>
    <row r="1317" spans="1:12" x14ac:dyDescent="0.25">
      <c r="A1317" s="84" t="s">
        <v>14636</v>
      </c>
      <c r="B1317" s="84" t="s">
        <v>14650</v>
      </c>
      <c r="C1317" s="84">
        <v>2</v>
      </c>
      <c r="D1317" s="122">
        <v>3.3076081572563416E-4</v>
      </c>
      <c r="E1317" s="122">
        <v>3.4151960060028181</v>
      </c>
      <c r="F1317" s="84" t="s">
        <v>15743</v>
      </c>
      <c r="G1317" s="84" t="b">
        <v>0</v>
      </c>
      <c r="H1317" s="84" t="b">
        <v>0</v>
      </c>
      <c r="I1317" s="84" t="b">
        <v>0</v>
      </c>
      <c r="J1317" s="84" t="b">
        <v>0</v>
      </c>
      <c r="K1317" s="84" t="b">
        <v>0</v>
      </c>
      <c r="L1317" s="84" t="b">
        <v>0</v>
      </c>
    </row>
    <row r="1318" spans="1:12" x14ac:dyDescent="0.25">
      <c r="A1318" s="84" t="s">
        <v>14650</v>
      </c>
      <c r="B1318" s="84" t="s">
        <v>683</v>
      </c>
      <c r="C1318" s="84">
        <v>2</v>
      </c>
      <c r="D1318" s="122">
        <v>3.3076081572563416E-4</v>
      </c>
      <c r="E1318" s="122">
        <v>1.9145936554336327</v>
      </c>
      <c r="F1318" s="84" t="s">
        <v>15743</v>
      </c>
      <c r="G1318" s="84" t="b">
        <v>0</v>
      </c>
      <c r="H1318" s="84" t="b">
        <v>0</v>
      </c>
      <c r="I1318" s="84" t="b">
        <v>0</v>
      </c>
      <c r="J1318" s="84" t="b">
        <v>0</v>
      </c>
      <c r="K1318" s="84" t="b">
        <v>0</v>
      </c>
      <c r="L1318" s="84" t="b">
        <v>0</v>
      </c>
    </row>
    <row r="1319" spans="1:12" x14ac:dyDescent="0.25">
      <c r="A1319" s="84" t="s">
        <v>731</v>
      </c>
      <c r="B1319" s="84" t="s">
        <v>14242</v>
      </c>
      <c r="C1319" s="84">
        <v>2</v>
      </c>
      <c r="D1319" s="122">
        <v>3.3076081572563416E-4</v>
      </c>
      <c r="E1319" s="122">
        <v>0.3057299560507255</v>
      </c>
      <c r="F1319" s="84" t="s">
        <v>15743</v>
      </c>
      <c r="G1319" s="84" t="b">
        <v>0</v>
      </c>
      <c r="H1319" s="84" t="b">
        <v>0</v>
      </c>
      <c r="I1319" s="84" t="b">
        <v>0</v>
      </c>
      <c r="J1319" s="84" t="b">
        <v>0</v>
      </c>
      <c r="K1319" s="84" t="b">
        <v>0</v>
      </c>
      <c r="L1319" s="84" t="b">
        <v>0</v>
      </c>
    </row>
    <row r="1320" spans="1:12" x14ac:dyDescent="0.25">
      <c r="A1320" s="84" t="s">
        <v>14242</v>
      </c>
      <c r="B1320" s="84" t="s">
        <v>15082</v>
      </c>
      <c r="C1320" s="84">
        <v>2</v>
      </c>
      <c r="D1320" s="122">
        <v>3.3076081572563416E-4</v>
      </c>
      <c r="E1320" s="122">
        <v>2.8923172607224803</v>
      </c>
      <c r="F1320" s="84" t="s">
        <v>15743</v>
      </c>
      <c r="G1320" s="84" t="b">
        <v>0</v>
      </c>
      <c r="H1320" s="84" t="b">
        <v>0</v>
      </c>
      <c r="I1320" s="84" t="b">
        <v>0</v>
      </c>
      <c r="J1320" s="84" t="b">
        <v>0</v>
      </c>
      <c r="K1320" s="84" t="b">
        <v>0</v>
      </c>
      <c r="L1320" s="84" t="b">
        <v>0</v>
      </c>
    </row>
    <row r="1321" spans="1:12" x14ac:dyDescent="0.25">
      <c r="A1321" s="84" t="s">
        <v>2788</v>
      </c>
      <c r="B1321" s="84" t="s">
        <v>683</v>
      </c>
      <c r="C1321" s="84">
        <v>2</v>
      </c>
      <c r="D1321" s="122">
        <v>3.3076081572563416E-4</v>
      </c>
      <c r="E1321" s="122">
        <v>-9.5069661245746673E-2</v>
      </c>
      <c r="F1321" s="84" t="s">
        <v>15743</v>
      </c>
      <c r="G1321" s="84" t="b">
        <v>0</v>
      </c>
      <c r="H1321" s="84" t="b">
        <v>0</v>
      </c>
      <c r="I1321" s="84" t="b">
        <v>0</v>
      </c>
      <c r="J1321" s="84" t="b">
        <v>0</v>
      </c>
      <c r="K1321" s="84" t="b">
        <v>0</v>
      </c>
      <c r="L1321" s="84" t="b">
        <v>0</v>
      </c>
    </row>
    <row r="1322" spans="1:12" x14ac:dyDescent="0.25">
      <c r="A1322" s="84" t="s">
        <v>683</v>
      </c>
      <c r="B1322" s="84" t="s">
        <v>14486</v>
      </c>
      <c r="C1322" s="84">
        <v>2</v>
      </c>
      <c r="D1322" s="122">
        <v>3.3076081572563416E-4</v>
      </c>
      <c r="E1322" s="122">
        <v>1.6022826493599625</v>
      </c>
      <c r="F1322" s="84" t="s">
        <v>15743</v>
      </c>
      <c r="G1322" s="84" t="b">
        <v>0</v>
      </c>
      <c r="H1322" s="84" t="b">
        <v>0</v>
      </c>
      <c r="I1322" s="84" t="b">
        <v>0</v>
      </c>
      <c r="J1322" s="84" t="b">
        <v>0</v>
      </c>
      <c r="K1322" s="84" t="b">
        <v>0</v>
      </c>
      <c r="L1322" s="84" t="b">
        <v>0</v>
      </c>
    </row>
    <row r="1323" spans="1:12" x14ac:dyDescent="0.25">
      <c r="A1323" s="84" t="s">
        <v>14486</v>
      </c>
      <c r="B1323" s="84" t="s">
        <v>2803</v>
      </c>
      <c r="C1323" s="84">
        <v>2</v>
      </c>
      <c r="D1323" s="122">
        <v>3.3076081572563416E-4</v>
      </c>
      <c r="E1323" s="122">
        <v>1.2083701299709684</v>
      </c>
      <c r="F1323" s="84" t="s">
        <v>15743</v>
      </c>
      <c r="G1323" s="84" t="b">
        <v>0</v>
      </c>
      <c r="H1323" s="84" t="b">
        <v>0</v>
      </c>
      <c r="I1323" s="84" t="b">
        <v>0</v>
      </c>
      <c r="J1323" s="84" t="b">
        <v>0</v>
      </c>
      <c r="K1323" s="84" t="b">
        <v>0</v>
      </c>
      <c r="L1323" s="84" t="b">
        <v>0</v>
      </c>
    </row>
    <row r="1324" spans="1:12" x14ac:dyDescent="0.25">
      <c r="A1324" s="84" t="s">
        <v>754</v>
      </c>
      <c r="B1324" s="84" t="s">
        <v>14550</v>
      </c>
      <c r="C1324" s="84">
        <v>2</v>
      </c>
      <c r="D1324" s="122">
        <v>3.3076081572563416E-4</v>
      </c>
      <c r="E1324" s="122">
        <v>1.8529031415463433</v>
      </c>
      <c r="F1324" s="84" t="s">
        <v>15743</v>
      </c>
      <c r="G1324" s="84" t="b">
        <v>0</v>
      </c>
      <c r="H1324" s="84" t="b">
        <v>0</v>
      </c>
      <c r="I1324" s="84" t="b">
        <v>0</v>
      </c>
      <c r="J1324" s="84" t="b">
        <v>0</v>
      </c>
      <c r="K1324" s="84" t="b">
        <v>0</v>
      </c>
      <c r="L1324" s="84" t="b">
        <v>0</v>
      </c>
    </row>
    <row r="1325" spans="1:12" x14ac:dyDescent="0.25">
      <c r="A1325" s="84" t="s">
        <v>754</v>
      </c>
      <c r="B1325" s="84" t="s">
        <v>12384</v>
      </c>
      <c r="C1325" s="84">
        <v>2</v>
      </c>
      <c r="D1325" s="122">
        <v>3.3076081572563416E-4</v>
      </c>
      <c r="E1325" s="122">
        <v>0.51711103962315019</v>
      </c>
      <c r="F1325" s="84" t="s">
        <v>15743</v>
      </c>
      <c r="G1325" s="84" t="b">
        <v>0</v>
      </c>
      <c r="H1325" s="84" t="b">
        <v>0</v>
      </c>
      <c r="I1325" s="84" t="b">
        <v>0</v>
      </c>
      <c r="J1325" s="84" t="b">
        <v>0</v>
      </c>
      <c r="K1325" s="84" t="b">
        <v>0</v>
      </c>
      <c r="L1325" s="84" t="b">
        <v>0</v>
      </c>
    </row>
    <row r="1326" spans="1:12" x14ac:dyDescent="0.25">
      <c r="A1326" s="84" t="s">
        <v>731</v>
      </c>
      <c r="B1326" s="84" t="s">
        <v>15083</v>
      </c>
      <c r="C1326" s="84">
        <v>2</v>
      </c>
      <c r="D1326" s="122">
        <v>3.3076081572563416E-4</v>
      </c>
      <c r="E1326" s="122">
        <v>1.3057299560507256</v>
      </c>
      <c r="F1326" s="84" t="s">
        <v>15743</v>
      </c>
      <c r="G1326" s="84" t="b">
        <v>0</v>
      </c>
      <c r="H1326" s="84" t="b">
        <v>0</v>
      </c>
      <c r="I1326" s="84" t="b">
        <v>0</v>
      </c>
      <c r="J1326" s="84" t="b">
        <v>0</v>
      </c>
      <c r="K1326" s="84" t="b">
        <v>0</v>
      </c>
      <c r="L1326" s="84" t="b">
        <v>0</v>
      </c>
    </row>
    <row r="1327" spans="1:12" x14ac:dyDescent="0.25">
      <c r="A1327" s="84" t="s">
        <v>15083</v>
      </c>
      <c r="B1327" s="84" t="s">
        <v>14653</v>
      </c>
      <c r="C1327" s="84">
        <v>2</v>
      </c>
      <c r="D1327" s="122">
        <v>3.3076081572563416E-4</v>
      </c>
      <c r="E1327" s="122">
        <v>3.5912872650584995</v>
      </c>
      <c r="F1327" s="84" t="s">
        <v>15743</v>
      </c>
      <c r="G1327" s="84" t="b">
        <v>0</v>
      </c>
      <c r="H1327" s="84" t="b">
        <v>0</v>
      </c>
      <c r="I1327" s="84" t="b">
        <v>0</v>
      </c>
      <c r="J1327" s="84" t="b">
        <v>0</v>
      </c>
      <c r="K1327" s="84" t="b">
        <v>0</v>
      </c>
      <c r="L1327" s="84" t="b">
        <v>0</v>
      </c>
    </row>
    <row r="1328" spans="1:12" x14ac:dyDescent="0.25">
      <c r="A1328" s="84" t="s">
        <v>14653</v>
      </c>
      <c r="B1328" s="84" t="s">
        <v>14552</v>
      </c>
      <c r="C1328" s="84">
        <v>2</v>
      </c>
      <c r="D1328" s="122">
        <v>3.3076081572563416E-4</v>
      </c>
      <c r="E1328" s="122">
        <v>3.1933472563864616</v>
      </c>
      <c r="F1328" s="84" t="s">
        <v>15743</v>
      </c>
      <c r="G1328" s="84" t="b">
        <v>0</v>
      </c>
      <c r="H1328" s="84" t="b">
        <v>0</v>
      </c>
      <c r="I1328" s="84" t="b">
        <v>0</v>
      </c>
      <c r="J1328" s="84" t="b">
        <v>0</v>
      </c>
      <c r="K1328" s="84" t="b">
        <v>0</v>
      </c>
      <c r="L1328" s="84" t="b">
        <v>0</v>
      </c>
    </row>
    <row r="1329" spans="1:12" x14ac:dyDescent="0.25">
      <c r="A1329" s="84" t="s">
        <v>14552</v>
      </c>
      <c r="B1329" s="84" t="s">
        <v>15084</v>
      </c>
      <c r="C1329" s="84">
        <v>2</v>
      </c>
      <c r="D1329" s="122">
        <v>3.3076081572563416E-4</v>
      </c>
      <c r="E1329" s="122">
        <v>3.4943772520504428</v>
      </c>
      <c r="F1329" s="84" t="s">
        <v>15743</v>
      </c>
      <c r="G1329" s="84" t="b">
        <v>0</v>
      </c>
      <c r="H1329" s="84" t="b">
        <v>0</v>
      </c>
      <c r="I1329" s="84" t="b">
        <v>0</v>
      </c>
      <c r="J1329" s="84" t="b">
        <v>0</v>
      </c>
      <c r="K1329" s="84" t="b">
        <v>0</v>
      </c>
      <c r="L1329" s="84" t="b">
        <v>0</v>
      </c>
    </row>
    <row r="1330" spans="1:12" x14ac:dyDescent="0.25">
      <c r="A1330" s="84" t="s">
        <v>15084</v>
      </c>
      <c r="B1330" s="84" t="s">
        <v>983</v>
      </c>
      <c r="C1330" s="84">
        <v>2</v>
      </c>
      <c r="D1330" s="122">
        <v>3.3076081572563416E-4</v>
      </c>
      <c r="E1330" s="122">
        <v>3.716226001666799</v>
      </c>
      <c r="F1330" s="84" t="s">
        <v>15743</v>
      </c>
      <c r="G1330" s="84" t="b">
        <v>0</v>
      </c>
      <c r="H1330" s="84" t="b">
        <v>0</v>
      </c>
      <c r="I1330" s="84" t="b">
        <v>0</v>
      </c>
      <c r="J1330" s="84" t="b">
        <v>0</v>
      </c>
      <c r="K1330" s="84" t="b">
        <v>0</v>
      </c>
      <c r="L1330" s="84" t="b">
        <v>0</v>
      </c>
    </row>
    <row r="1331" spans="1:12" x14ac:dyDescent="0.25">
      <c r="A1331" s="84" t="s">
        <v>983</v>
      </c>
      <c r="B1331" s="84" t="s">
        <v>987</v>
      </c>
      <c r="C1331" s="84">
        <v>2</v>
      </c>
      <c r="D1331" s="122">
        <v>3.3076081572563416E-4</v>
      </c>
      <c r="E1331" s="122">
        <v>3.8923172607224803</v>
      </c>
      <c r="F1331" s="84" t="s">
        <v>15743</v>
      </c>
      <c r="G1331" s="84" t="b">
        <v>0</v>
      </c>
      <c r="H1331" s="84" t="b">
        <v>0</v>
      </c>
      <c r="I1331" s="84" t="b">
        <v>0</v>
      </c>
      <c r="J1331" s="84" t="b">
        <v>0</v>
      </c>
      <c r="K1331" s="84" t="b">
        <v>0</v>
      </c>
      <c r="L1331" s="84" t="b">
        <v>0</v>
      </c>
    </row>
    <row r="1332" spans="1:12" x14ac:dyDescent="0.25">
      <c r="A1332" s="84" t="s">
        <v>987</v>
      </c>
      <c r="B1332" s="84" t="s">
        <v>986</v>
      </c>
      <c r="C1332" s="84">
        <v>2</v>
      </c>
      <c r="D1332" s="122">
        <v>3.3076081572563416E-4</v>
      </c>
      <c r="E1332" s="122">
        <v>3.8923172607224803</v>
      </c>
      <c r="F1332" s="84" t="s">
        <v>15743</v>
      </c>
      <c r="G1332" s="84" t="b">
        <v>0</v>
      </c>
      <c r="H1332" s="84" t="b">
        <v>0</v>
      </c>
      <c r="I1332" s="84" t="b">
        <v>0</v>
      </c>
      <c r="J1332" s="84" t="b">
        <v>0</v>
      </c>
      <c r="K1332" s="84" t="b">
        <v>0</v>
      </c>
      <c r="L1332" s="84" t="b">
        <v>0</v>
      </c>
    </row>
    <row r="1333" spans="1:12" x14ac:dyDescent="0.25">
      <c r="A1333" s="84" t="s">
        <v>986</v>
      </c>
      <c r="B1333" s="84" t="s">
        <v>12299</v>
      </c>
      <c r="C1333" s="84">
        <v>2</v>
      </c>
      <c r="D1333" s="122">
        <v>3.3076081572563416E-4</v>
      </c>
      <c r="E1333" s="122">
        <v>2.3482492163722051</v>
      </c>
      <c r="F1333" s="84" t="s">
        <v>15743</v>
      </c>
      <c r="G1333" s="84" t="b">
        <v>0</v>
      </c>
      <c r="H1333" s="84" t="b">
        <v>0</v>
      </c>
      <c r="I1333" s="84" t="b">
        <v>0</v>
      </c>
      <c r="J1333" s="84" t="b">
        <v>0</v>
      </c>
      <c r="K1333" s="84" t="b">
        <v>0</v>
      </c>
      <c r="L1333" s="84" t="b">
        <v>0</v>
      </c>
    </row>
    <row r="1334" spans="1:12" x14ac:dyDescent="0.25">
      <c r="A1334" s="84" t="s">
        <v>722</v>
      </c>
      <c r="B1334" s="84" t="s">
        <v>15085</v>
      </c>
      <c r="C1334" s="84">
        <v>2</v>
      </c>
      <c r="D1334" s="122">
        <v>3.3076081572563416E-4</v>
      </c>
      <c r="E1334" s="122">
        <v>3.716226001666799</v>
      </c>
      <c r="F1334" s="84" t="s">
        <v>15743</v>
      </c>
      <c r="G1334" s="84" t="b">
        <v>0</v>
      </c>
      <c r="H1334" s="84" t="b">
        <v>0</v>
      </c>
      <c r="I1334" s="84" t="b">
        <v>0</v>
      </c>
      <c r="J1334" s="84" t="b">
        <v>0</v>
      </c>
      <c r="K1334" s="84" t="b">
        <v>0</v>
      </c>
      <c r="L1334" s="84" t="b">
        <v>0</v>
      </c>
    </row>
    <row r="1335" spans="1:12" x14ac:dyDescent="0.25">
      <c r="A1335" s="84" t="s">
        <v>15085</v>
      </c>
      <c r="B1335" s="84" t="s">
        <v>15086</v>
      </c>
      <c r="C1335" s="84">
        <v>2</v>
      </c>
      <c r="D1335" s="122">
        <v>3.3076081572563416E-4</v>
      </c>
      <c r="E1335" s="122">
        <v>3.8923172607224803</v>
      </c>
      <c r="F1335" s="84" t="s">
        <v>15743</v>
      </c>
      <c r="G1335" s="84" t="b">
        <v>0</v>
      </c>
      <c r="H1335" s="84" t="b">
        <v>0</v>
      </c>
      <c r="I1335" s="84" t="b">
        <v>0</v>
      </c>
      <c r="J1335" s="84" t="b">
        <v>0</v>
      </c>
      <c r="K1335" s="84" t="b">
        <v>0</v>
      </c>
      <c r="L1335" s="84" t="b">
        <v>0</v>
      </c>
    </row>
    <row r="1336" spans="1:12" x14ac:dyDescent="0.25">
      <c r="A1336" s="84" t="s">
        <v>15086</v>
      </c>
      <c r="B1336" s="84" t="s">
        <v>984</v>
      </c>
      <c r="C1336" s="84">
        <v>2</v>
      </c>
      <c r="D1336" s="122">
        <v>3.3076081572563416E-4</v>
      </c>
      <c r="E1336" s="122">
        <v>3.8923172607224803</v>
      </c>
      <c r="F1336" s="84" t="s">
        <v>15743</v>
      </c>
      <c r="G1336" s="84" t="b">
        <v>0</v>
      </c>
      <c r="H1336" s="84" t="b">
        <v>0</v>
      </c>
      <c r="I1336" s="84" t="b">
        <v>0</v>
      </c>
      <c r="J1336" s="84" t="b">
        <v>0</v>
      </c>
      <c r="K1336" s="84" t="b">
        <v>0</v>
      </c>
      <c r="L1336" s="84" t="b">
        <v>0</v>
      </c>
    </row>
    <row r="1337" spans="1:12" x14ac:dyDescent="0.25">
      <c r="A1337" s="84" t="s">
        <v>984</v>
      </c>
      <c r="B1337" s="84" t="s">
        <v>15087</v>
      </c>
      <c r="C1337" s="84">
        <v>2</v>
      </c>
      <c r="D1337" s="122">
        <v>3.3076081572563416E-4</v>
      </c>
      <c r="E1337" s="122">
        <v>3.8923172607224803</v>
      </c>
      <c r="F1337" s="84" t="s">
        <v>15743</v>
      </c>
      <c r="G1337" s="84" t="b">
        <v>0</v>
      </c>
      <c r="H1337" s="84" t="b">
        <v>0</v>
      </c>
      <c r="I1337" s="84" t="b">
        <v>0</v>
      </c>
      <c r="J1337" s="84" t="b">
        <v>0</v>
      </c>
      <c r="K1337" s="84" t="b">
        <v>0</v>
      </c>
      <c r="L1337" s="84" t="b">
        <v>0</v>
      </c>
    </row>
    <row r="1338" spans="1:12" x14ac:dyDescent="0.25">
      <c r="A1338" s="84" t="s">
        <v>15087</v>
      </c>
      <c r="B1338" s="84" t="s">
        <v>15088</v>
      </c>
      <c r="C1338" s="84">
        <v>2</v>
      </c>
      <c r="D1338" s="122">
        <v>3.3076081572563416E-4</v>
      </c>
      <c r="E1338" s="122">
        <v>3.8923172607224803</v>
      </c>
      <c r="F1338" s="84" t="s">
        <v>15743</v>
      </c>
      <c r="G1338" s="84" t="b">
        <v>0</v>
      </c>
      <c r="H1338" s="84" t="b">
        <v>0</v>
      </c>
      <c r="I1338" s="84" t="b">
        <v>0</v>
      </c>
      <c r="J1338" s="84" t="b">
        <v>0</v>
      </c>
      <c r="K1338" s="84" t="b">
        <v>0</v>
      </c>
      <c r="L1338" s="84" t="b">
        <v>0</v>
      </c>
    </row>
    <row r="1339" spans="1:12" x14ac:dyDescent="0.25">
      <c r="A1339" s="84" t="s">
        <v>15088</v>
      </c>
      <c r="B1339" s="84" t="s">
        <v>15089</v>
      </c>
      <c r="C1339" s="84">
        <v>2</v>
      </c>
      <c r="D1339" s="122">
        <v>3.3076081572563416E-4</v>
      </c>
      <c r="E1339" s="122">
        <v>3.8923172607224803</v>
      </c>
      <c r="F1339" s="84" t="s">
        <v>15743</v>
      </c>
      <c r="G1339" s="84" t="b">
        <v>0</v>
      </c>
      <c r="H1339" s="84" t="b">
        <v>0</v>
      </c>
      <c r="I1339" s="84" t="b">
        <v>0</v>
      </c>
      <c r="J1339" s="84" t="b">
        <v>0</v>
      </c>
      <c r="K1339" s="84" t="b">
        <v>0</v>
      </c>
      <c r="L1339" s="84" t="b">
        <v>0</v>
      </c>
    </row>
    <row r="1340" spans="1:12" x14ac:dyDescent="0.25">
      <c r="A1340" s="84" t="s">
        <v>15089</v>
      </c>
      <c r="B1340" s="84" t="s">
        <v>15090</v>
      </c>
      <c r="C1340" s="84">
        <v>2</v>
      </c>
      <c r="D1340" s="122">
        <v>3.3076081572563416E-4</v>
      </c>
      <c r="E1340" s="122">
        <v>3.8923172607224803</v>
      </c>
      <c r="F1340" s="84" t="s">
        <v>15743</v>
      </c>
      <c r="G1340" s="84" t="b">
        <v>0</v>
      </c>
      <c r="H1340" s="84" t="b">
        <v>0</v>
      </c>
      <c r="I1340" s="84" t="b">
        <v>0</v>
      </c>
      <c r="J1340" s="84" t="b">
        <v>0</v>
      </c>
      <c r="K1340" s="84" t="b">
        <v>0</v>
      </c>
      <c r="L1340" s="84" t="b">
        <v>0</v>
      </c>
    </row>
    <row r="1341" spans="1:12" x14ac:dyDescent="0.25">
      <c r="A1341" s="84" t="s">
        <v>15090</v>
      </c>
      <c r="B1341" s="84" t="s">
        <v>15091</v>
      </c>
      <c r="C1341" s="84">
        <v>2</v>
      </c>
      <c r="D1341" s="122">
        <v>3.3076081572563416E-4</v>
      </c>
      <c r="E1341" s="122">
        <v>3.8923172607224803</v>
      </c>
      <c r="F1341" s="84" t="s">
        <v>15743</v>
      </c>
      <c r="G1341" s="84" t="b">
        <v>0</v>
      </c>
      <c r="H1341" s="84" t="b">
        <v>0</v>
      </c>
      <c r="I1341" s="84" t="b">
        <v>0</v>
      </c>
      <c r="J1341" s="84" t="b">
        <v>0</v>
      </c>
      <c r="K1341" s="84" t="b">
        <v>0</v>
      </c>
      <c r="L1341" s="84" t="b">
        <v>0</v>
      </c>
    </row>
    <row r="1342" spans="1:12" x14ac:dyDescent="0.25">
      <c r="A1342" s="84" t="s">
        <v>15091</v>
      </c>
      <c r="B1342" s="84" t="s">
        <v>6307</v>
      </c>
      <c r="C1342" s="84">
        <v>2</v>
      </c>
      <c r="D1342" s="122">
        <v>3.3076081572563416E-4</v>
      </c>
      <c r="E1342" s="122">
        <v>3.8923172607224803</v>
      </c>
      <c r="F1342" s="84" t="s">
        <v>15743</v>
      </c>
      <c r="G1342" s="84" t="b">
        <v>0</v>
      </c>
      <c r="H1342" s="84" t="b">
        <v>0</v>
      </c>
      <c r="I1342" s="84" t="b">
        <v>0</v>
      </c>
      <c r="J1342" s="84" t="b">
        <v>0</v>
      </c>
      <c r="K1342" s="84" t="b">
        <v>0</v>
      </c>
      <c r="L1342" s="84" t="b">
        <v>0</v>
      </c>
    </row>
    <row r="1343" spans="1:12" x14ac:dyDescent="0.25">
      <c r="A1343" s="84" t="s">
        <v>6307</v>
      </c>
      <c r="B1343" s="84" t="s">
        <v>15092</v>
      </c>
      <c r="C1343" s="84">
        <v>2</v>
      </c>
      <c r="D1343" s="122">
        <v>3.3076081572563416E-4</v>
      </c>
      <c r="E1343" s="122">
        <v>3.8923172607224803</v>
      </c>
      <c r="F1343" s="84" t="s">
        <v>15743</v>
      </c>
      <c r="G1343" s="84" t="b">
        <v>0</v>
      </c>
      <c r="H1343" s="84" t="b">
        <v>0</v>
      </c>
      <c r="I1343" s="84" t="b">
        <v>0</v>
      </c>
      <c r="J1343" s="84" t="b">
        <v>1</v>
      </c>
      <c r="K1343" s="84" t="b">
        <v>0</v>
      </c>
      <c r="L1343" s="84" t="b">
        <v>0</v>
      </c>
    </row>
    <row r="1344" spans="1:12" x14ac:dyDescent="0.25">
      <c r="A1344" s="84" t="s">
        <v>15093</v>
      </c>
      <c r="B1344" s="84" t="s">
        <v>731</v>
      </c>
      <c r="C1344" s="84">
        <v>2</v>
      </c>
      <c r="D1344" s="122">
        <v>3.3076081572563416E-4</v>
      </c>
      <c r="E1344" s="122">
        <v>1.2151667394490477</v>
      </c>
      <c r="F1344" s="84" t="s">
        <v>15743</v>
      </c>
      <c r="G1344" s="84" t="b">
        <v>0</v>
      </c>
      <c r="H1344" s="84" t="b">
        <v>0</v>
      </c>
      <c r="I1344" s="84" t="b">
        <v>0</v>
      </c>
      <c r="J1344" s="84" t="b">
        <v>0</v>
      </c>
      <c r="K1344" s="84" t="b">
        <v>0</v>
      </c>
      <c r="L1344" s="84" t="b">
        <v>0</v>
      </c>
    </row>
    <row r="1345" spans="1:12" x14ac:dyDescent="0.25">
      <c r="A1345" s="84" t="s">
        <v>14226</v>
      </c>
      <c r="B1345" s="84" t="s">
        <v>2713</v>
      </c>
      <c r="C1345" s="84">
        <v>2</v>
      </c>
      <c r="D1345" s="122">
        <v>3.3076081572563416E-4</v>
      </c>
      <c r="E1345" s="122">
        <v>1.1456830617849016</v>
      </c>
      <c r="F1345" s="84" t="s">
        <v>15743</v>
      </c>
      <c r="G1345" s="84" t="b">
        <v>1</v>
      </c>
      <c r="H1345" s="84" t="b">
        <v>0</v>
      </c>
      <c r="I1345" s="84" t="b">
        <v>0</v>
      </c>
      <c r="J1345" s="84" t="b">
        <v>0</v>
      </c>
      <c r="K1345" s="84" t="b">
        <v>0</v>
      </c>
      <c r="L1345" s="84" t="b">
        <v>0</v>
      </c>
    </row>
    <row r="1346" spans="1:12" x14ac:dyDescent="0.25">
      <c r="A1346" s="84" t="s">
        <v>2713</v>
      </c>
      <c r="B1346" s="84" t="s">
        <v>14554</v>
      </c>
      <c r="C1346" s="84">
        <v>2</v>
      </c>
      <c r="D1346" s="122">
        <v>3.3076081572563416E-4</v>
      </c>
      <c r="E1346" s="122">
        <v>1.8763291553383501</v>
      </c>
      <c r="F1346" s="84" t="s">
        <v>15743</v>
      </c>
      <c r="G1346" s="84" t="b">
        <v>0</v>
      </c>
      <c r="H1346" s="84" t="b">
        <v>0</v>
      </c>
      <c r="I1346" s="84" t="b">
        <v>0</v>
      </c>
      <c r="J1346" s="84" t="b">
        <v>0</v>
      </c>
      <c r="K1346" s="84" t="b">
        <v>0</v>
      </c>
      <c r="L1346" s="84" t="b">
        <v>0</v>
      </c>
    </row>
    <row r="1347" spans="1:12" x14ac:dyDescent="0.25">
      <c r="A1347" s="84" t="s">
        <v>14554</v>
      </c>
      <c r="B1347" s="84" t="s">
        <v>2679</v>
      </c>
      <c r="C1347" s="84">
        <v>2</v>
      </c>
      <c r="D1347" s="122">
        <v>3.3076081572563416E-4</v>
      </c>
      <c r="E1347" s="122">
        <v>1.359244600673668</v>
      </c>
      <c r="F1347" s="84" t="s">
        <v>15743</v>
      </c>
      <c r="G1347" s="84" t="b">
        <v>0</v>
      </c>
      <c r="H1347" s="84" t="b">
        <v>0</v>
      </c>
      <c r="I1347" s="84" t="b">
        <v>0</v>
      </c>
      <c r="J1347" s="84" t="b">
        <v>0</v>
      </c>
      <c r="K1347" s="84" t="b">
        <v>0</v>
      </c>
      <c r="L1347" s="84" t="b">
        <v>0</v>
      </c>
    </row>
    <row r="1348" spans="1:12" x14ac:dyDescent="0.25">
      <c r="A1348" s="84" t="s">
        <v>2788</v>
      </c>
      <c r="B1348" s="84" t="s">
        <v>2793</v>
      </c>
      <c r="C1348" s="84">
        <v>2</v>
      </c>
      <c r="D1348" s="122">
        <v>3.3076081572563416E-4</v>
      </c>
      <c r="E1348" s="122">
        <v>-0.22114977691285578</v>
      </c>
      <c r="F1348" s="84" t="s">
        <v>15743</v>
      </c>
      <c r="G1348" s="84" t="b">
        <v>0</v>
      </c>
      <c r="H1348" s="84" t="b">
        <v>0</v>
      </c>
      <c r="I1348" s="84" t="b">
        <v>0</v>
      </c>
      <c r="J1348" s="84" t="b">
        <v>0</v>
      </c>
      <c r="K1348" s="84" t="b">
        <v>0</v>
      </c>
      <c r="L1348" s="84" t="b">
        <v>0</v>
      </c>
    </row>
    <row r="1349" spans="1:12" x14ac:dyDescent="0.25">
      <c r="A1349" s="84" t="s">
        <v>2793</v>
      </c>
      <c r="B1349" s="84" t="s">
        <v>15094</v>
      </c>
      <c r="C1349" s="84">
        <v>2</v>
      </c>
      <c r="D1349" s="122">
        <v>3.3076081572563416E-4</v>
      </c>
      <c r="E1349" s="122">
        <v>2.1599235008995121</v>
      </c>
      <c r="F1349" s="84" t="s">
        <v>15743</v>
      </c>
      <c r="G1349" s="84" t="b">
        <v>0</v>
      </c>
      <c r="H1349" s="84" t="b">
        <v>0</v>
      </c>
      <c r="I1349" s="84" t="b">
        <v>0</v>
      </c>
      <c r="J1349" s="84" t="b">
        <v>0</v>
      </c>
      <c r="K1349" s="84" t="b">
        <v>0</v>
      </c>
      <c r="L1349" s="84" t="b">
        <v>0</v>
      </c>
    </row>
    <row r="1350" spans="1:12" x14ac:dyDescent="0.25">
      <c r="A1350" s="84" t="s">
        <v>15094</v>
      </c>
      <c r="B1350" s="84" t="s">
        <v>731</v>
      </c>
      <c r="C1350" s="84">
        <v>2</v>
      </c>
      <c r="D1350" s="122">
        <v>3.3076081572563416E-4</v>
      </c>
      <c r="E1350" s="122">
        <v>1.2151667394490477</v>
      </c>
      <c r="F1350" s="84" t="s">
        <v>15743</v>
      </c>
      <c r="G1350" s="84" t="b">
        <v>0</v>
      </c>
      <c r="H1350" s="84" t="b">
        <v>0</v>
      </c>
      <c r="I1350" s="84" t="b">
        <v>0</v>
      </c>
      <c r="J1350" s="84" t="b">
        <v>0</v>
      </c>
      <c r="K1350" s="84" t="b">
        <v>0</v>
      </c>
      <c r="L1350" s="84" t="b">
        <v>0</v>
      </c>
    </row>
    <row r="1351" spans="1:12" x14ac:dyDescent="0.25">
      <c r="A1351" s="84" t="s">
        <v>731</v>
      </c>
      <c r="B1351" s="84" t="s">
        <v>14255</v>
      </c>
      <c r="C1351" s="84">
        <v>2</v>
      </c>
      <c r="D1351" s="122">
        <v>3.3076081572563416E-4</v>
      </c>
      <c r="E1351" s="122">
        <v>0.35148744661140063</v>
      </c>
      <c r="F1351" s="84" t="s">
        <v>15743</v>
      </c>
      <c r="G1351" s="84" t="b">
        <v>0</v>
      </c>
      <c r="H1351" s="84" t="b">
        <v>0</v>
      </c>
      <c r="I1351" s="84" t="b">
        <v>0</v>
      </c>
      <c r="J1351" s="84" t="b">
        <v>0</v>
      </c>
      <c r="K1351" s="84" t="b">
        <v>0</v>
      </c>
      <c r="L1351" s="84" t="b">
        <v>0</v>
      </c>
    </row>
    <row r="1352" spans="1:12" x14ac:dyDescent="0.25">
      <c r="A1352" s="84" t="s">
        <v>15096</v>
      </c>
      <c r="B1352" s="84" t="s">
        <v>15097</v>
      </c>
      <c r="C1352" s="84">
        <v>2</v>
      </c>
      <c r="D1352" s="122">
        <v>3.3076081572563416E-4</v>
      </c>
      <c r="E1352" s="122">
        <v>3.8923172607224803</v>
      </c>
      <c r="F1352" s="84" t="s">
        <v>15743</v>
      </c>
      <c r="G1352" s="84" t="b">
        <v>0</v>
      </c>
      <c r="H1352" s="84" t="b">
        <v>0</v>
      </c>
      <c r="I1352" s="84" t="b">
        <v>0</v>
      </c>
      <c r="J1352" s="84" t="b">
        <v>0</v>
      </c>
      <c r="K1352" s="84" t="b">
        <v>0</v>
      </c>
      <c r="L1352" s="84" t="b">
        <v>0</v>
      </c>
    </row>
    <row r="1353" spans="1:12" x14ac:dyDescent="0.25">
      <c r="A1353" s="84" t="s">
        <v>15097</v>
      </c>
      <c r="B1353" s="84" t="s">
        <v>15098</v>
      </c>
      <c r="C1353" s="84">
        <v>2</v>
      </c>
      <c r="D1353" s="122">
        <v>3.3076081572563416E-4</v>
      </c>
      <c r="E1353" s="122">
        <v>3.8923172607224803</v>
      </c>
      <c r="F1353" s="84" t="s">
        <v>15743</v>
      </c>
      <c r="G1353" s="84" t="b">
        <v>0</v>
      </c>
      <c r="H1353" s="84" t="b">
        <v>0</v>
      </c>
      <c r="I1353" s="84" t="b">
        <v>0</v>
      </c>
      <c r="J1353" s="84" t="b">
        <v>0</v>
      </c>
      <c r="K1353" s="84" t="b">
        <v>0</v>
      </c>
      <c r="L1353" s="84" t="b">
        <v>0</v>
      </c>
    </row>
    <row r="1354" spans="1:12" x14ac:dyDescent="0.25">
      <c r="A1354" s="84" t="s">
        <v>15098</v>
      </c>
      <c r="B1354" s="84" t="s">
        <v>14556</v>
      </c>
      <c r="C1354" s="84">
        <v>2</v>
      </c>
      <c r="D1354" s="122">
        <v>3.3076081572563416E-4</v>
      </c>
      <c r="E1354" s="122">
        <v>3.4943772520504428</v>
      </c>
      <c r="F1354" s="84" t="s">
        <v>15743</v>
      </c>
      <c r="G1354" s="84" t="b">
        <v>0</v>
      </c>
      <c r="H1354" s="84" t="b">
        <v>0</v>
      </c>
      <c r="I1354" s="84" t="b">
        <v>0</v>
      </c>
      <c r="J1354" s="84" t="b">
        <v>0</v>
      </c>
      <c r="K1354" s="84" t="b">
        <v>0</v>
      </c>
      <c r="L1354" s="84" t="b">
        <v>0</v>
      </c>
    </row>
    <row r="1355" spans="1:12" x14ac:dyDescent="0.25">
      <c r="A1355" s="84" t="s">
        <v>14556</v>
      </c>
      <c r="B1355" s="84" t="s">
        <v>14282</v>
      </c>
      <c r="C1355" s="84">
        <v>2</v>
      </c>
      <c r="D1355" s="122">
        <v>3.3076081572563416E-4</v>
      </c>
      <c r="E1355" s="122">
        <v>2.7162260016667994</v>
      </c>
      <c r="F1355" s="84" t="s">
        <v>15743</v>
      </c>
      <c r="G1355" s="84" t="b">
        <v>0</v>
      </c>
      <c r="H1355" s="84" t="b">
        <v>0</v>
      </c>
      <c r="I1355" s="84" t="b">
        <v>0</v>
      </c>
      <c r="J1355" s="84" t="b">
        <v>0</v>
      </c>
      <c r="K1355" s="84" t="b">
        <v>0</v>
      </c>
      <c r="L1355" s="84" t="b">
        <v>0</v>
      </c>
    </row>
    <row r="1356" spans="1:12" x14ac:dyDescent="0.25">
      <c r="A1356" s="84" t="s">
        <v>14282</v>
      </c>
      <c r="B1356" s="84" t="s">
        <v>14206</v>
      </c>
      <c r="C1356" s="84">
        <v>2</v>
      </c>
      <c r="D1356" s="122">
        <v>3.3076081572563416E-4</v>
      </c>
      <c r="E1356" s="122">
        <v>1.7868070759525065</v>
      </c>
      <c r="F1356" s="84" t="s">
        <v>15743</v>
      </c>
      <c r="G1356" s="84" t="b">
        <v>0</v>
      </c>
      <c r="H1356" s="84" t="b">
        <v>0</v>
      </c>
      <c r="I1356" s="84" t="b">
        <v>0</v>
      </c>
      <c r="J1356" s="84" t="b">
        <v>0</v>
      </c>
      <c r="K1356" s="84" t="b">
        <v>0</v>
      </c>
      <c r="L1356" s="84" t="b">
        <v>0</v>
      </c>
    </row>
    <row r="1357" spans="1:12" x14ac:dyDescent="0.25">
      <c r="A1357" s="84" t="s">
        <v>14206</v>
      </c>
      <c r="B1357" s="84" t="s">
        <v>12384</v>
      </c>
      <c r="C1357" s="84">
        <v>2</v>
      </c>
      <c r="D1357" s="122">
        <v>3.3076081572563416E-4</v>
      </c>
      <c r="E1357" s="122">
        <v>1.1016802987907772</v>
      </c>
      <c r="F1357" s="84" t="s">
        <v>15743</v>
      </c>
      <c r="G1357" s="84" t="b">
        <v>0</v>
      </c>
      <c r="H1357" s="84" t="b">
        <v>0</v>
      </c>
      <c r="I1357" s="84" t="b">
        <v>0</v>
      </c>
      <c r="J1357" s="84" t="b">
        <v>0</v>
      </c>
      <c r="K1357" s="84" t="b">
        <v>0</v>
      </c>
      <c r="L1357" s="84" t="b">
        <v>0</v>
      </c>
    </row>
    <row r="1358" spans="1:12" x14ac:dyDescent="0.25">
      <c r="A1358" s="84" t="s">
        <v>12384</v>
      </c>
      <c r="B1358" s="84" t="s">
        <v>2713</v>
      </c>
      <c r="C1358" s="84">
        <v>2</v>
      </c>
      <c r="D1358" s="122">
        <v>3.3076081572563416E-4</v>
      </c>
      <c r="E1358" s="122">
        <v>0.71298094685365221</v>
      </c>
      <c r="F1358" s="84" t="s">
        <v>15743</v>
      </c>
      <c r="G1358" s="84" t="b">
        <v>0</v>
      </c>
      <c r="H1358" s="84" t="b">
        <v>0</v>
      </c>
      <c r="I1358" s="84" t="b">
        <v>0</v>
      </c>
      <c r="J1358" s="84" t="b">
        <v>0</v>
      </c>
      <c r="K1358" s="84" t="b">
        <v>0</v>
      </c>
      <c r="L1358" s="84" t="b">
        <v>0</v>
      </c>
    </row>
    <row r="1359" spans="1:12" x14ac:dyDescent="0.25">
      <c r="A1359" s="84" t="s">
        <v>2788</v>
      </c>
      <c r="B1359" s="84" t="s">
        <v>14655</v>
      </c>
      <c r="C1359" s="84">
        <v>2</v>
      </c>
      <c r="D1359" s="122">
        <v>3.3076081572563416E-4</v>
      </c>
      <c r="E1359" s="122">
        <v>1.2805939527151387</v>
      </c>
      <c r="F1359" s="84" t="s">
        <v>15743</v>
      </c>
      <c r="G1359" s="84" t="b">
        <v>0</v>
      </c>
      <c r="H1359" s="84" t="b">
        <v>0</v>
      </c>
      <c r="I1359" s="84" t="b">
        <v>0</v>
      </c>
      <c r="J1359" s="84" t="b">
        <v>0</v>
      </c>
      <c r="K1359" s="84" t="b">
        <v>0</v>
      </c>
      <c r="L1359" s="84" t="b">
        <v>0</v>
      </c>
    </row>
    <row r="1360" spans="1:12" x14ac:dyDescent="0.25">
      <c r="A1360" s="84" t="s">
        <v>14655</v>
      </c>
      <c r="B1360" s="84" t="s">
        <v>14647</v>
      </c>
      <c r="C1360" s="84">
        <v>2</v>
      </c>
      <c r="D1360" s="122">
        <v>3.3076081572563416E-4</v>
      </c>
      <c r="E1360" s="122">
        <v>3.2902572693945182</v>
      </c>
      <c r="F1360" s="84" t="s">
        <v>15743</v>
      </c>
      <c r="G1360" s="84" t="b">
        <v>0</v>
      </c>
      <c r="H1360" s="84" t="b">
        <v>0</v>
      </c>
      <c r="I1360" s="84" t="b">
        <v>0</v>
      </c>
      <c r="J1360" s="84" t="b">
        <v>0</v>
      </c>
      <c r="K1360" s="84" t="b">
        <v>0</v>
      </c>
      <c r="L1360" s="84" t="b">
        <v>0</v>
      </c>
    </row>
    <row r="1361" spans="1:12" x14ac:dyDescent="0.25">
      <c r="A1361" s="84" t="s">
        <v>14647</v>
      </c>
      <c r="B1361" s="84" t="s">
        <v>14557</v>
      </c>
      <c r="C1361" s="84">
        <v>2</v>
      </c>
      <c r="D1361" s="122">
        <v>3.3076081572563416E-4</v>
      </c>
      <c r="E1361" s="122">
        <v>3.1933472563864616</v>
      </c>
      <c r="F1361" s="84" t="s">
        <v>15743</v>
      </c>
      <c r="G1361" s="84" t="b">
        <v>0</v>
      </c>
      <c r="H1361" s="84" t="b">
        <v>0</v>
      </c>
      <c r="I1361" s="84" t="b">
        <v>0</v>
      </c>
      <c r="J1361" s="84" t="b">
        <v>0</v>
      </c>
      <c r="K1361" s="84" t="b">
        <v>0</v>
      </c>
      <c r="L1361" s="84" t="b">
        <v>0</v>
      </c>
    </row>
    <row r="1362" spans="1:12" x14ac:dyDescent="0.25">
      <c r="A1362" s="84" t="s">
        <v>14557</v>
      </c>
      <c r="B1362" s="84" t="s">
        <v>14556</v>
      </c>
      <c r="C1362" s="84">
        <v>2</v>
      </c>
      <c r="D1362" s="122">
        <v>3.3076081572563416E-4</v>
      </c>
      <c r="E1362" s="122">
        <v>3.0964372433784053</v>
      </c>
      <c r="F1362" s="84" t="s">
        <v>15743</v>
      </c>
      <c r="G1362" s="84" t="b">
        <v>0</v>
      </c>
      <c r="H1362" s="84" t="b">
        <v>0</v>
      </c>
      <c r="I1362" s="84" t="b">
        <v>0</v>
      </c>
      <c r="J1362" s="84" t="b">
        <v>0</v>
      </c>
      <c r="K1362" s="84" t="b">
        <v>0</v>
      </c>
      <c r="L1362" s="84" t="b">
        <v>0</v>
      </c>
    </row>
    <row r="1363" spans="1:12" x14ac:dyDescent="0.25">
      <c r="A1363" s="84" t="s">
        <v>14556</v>
      </c>
      <c r="B1363" s="84" t="s">
        <v>731</v>
      </c>
      <c r="C1363" s="84">
        <v>2</v>
      </c>
      <c r="D1363" s="122">
        <v>3.3076081572563416E-4</v>
      </c>
      <c r="E1363" s="122">
        <v>0.81722673077701014</v>
      </c>
      <c r="F1363" s="84" t="s">
        <v>15743</v>
      </c>
      <c r="G1363" s="84" t="b">
        <v>0</v>
      </c>
      <c r="H1363" s="84" t="b">
        <v>0</v>
      </c>
      <c r="I1363" s="84" t="b">
        <v>0</v>
      </c>
      <c r="J1363" s="84" t="b">
        <v>0</v>
      </c>
      <c r="K1363" s="84" t="b">
        <v>0</v>
      </c>
      <c r="L1363" s="84" t="b">
        <v>0</v>
      </c>
    </row>
    <row r="1364" spans="1:12" x14ac:dyDescent="0.25">
      <c r="A1364" s="84" t="s">
        <v>731</v>
      </c>
      <c r="B1364" s="84" t="s">
        <v>15100</v>
      </c>
      <c r="C1364" s="84">
        <v>2</v>
      </c>
      <c r="D1364" s="122">
        <v>3.3076081572563416E-4</v>
      </c>
      <c r="E1364" s="122">
        <v>1.3057299560507256</v>
      </c>
      <c r="F1364" s="84" t="s">
        <v>15743</v>
      </c>
      <c r="G1364" s="84" t="b">
        <v>0</v>
      </c>
      <c r="H1364" s="84" t="b">
        <v>0</v>
      </c>
      <c r="I1364" s="84" t="b">
        <v>0</v>
      </c>
      <c r="J1364" s="84" t="b">
        <v>0</v>
      </c>
      <c r="K1364" s="84" t="b">
        <v>0</v>
      </c>
      <c r="L1364" s="84" t="b">
        <v>0</v>
      </c>
    </row>
    <row r="1365" spans="1:12" x14ac:dyDescent="0.25">
      <c r="A1365" s="84" t="s">
        <v>15100</v>
      </c>
      <c r="B1365" s="84" t="s">
        <v>15101</v>
      </c>
      <c r="C1365" s="84">
        <v>2</v>
      </c>
      <c r="D1365" s="122">
        <v>3.3076081572563416E-4</v>
      </c>
      <c r="E1365" s="122">
        <v>3.8923172607224803</v>
      </c>
      <c r="F1365" s="84" t="s">
        <v>15743</v>
      </c>
      <c r="G1365" s="84" t="b">
        <v>0</v>
      </c>
      <c r="H1365" s="84" t="b">
        <v>0</v>
      </c>
      <c r="I1365" s="84" t="b">
        <v>0</v>
      </c>
      <c r="J1365" s="84" t="b">
        <v>0</v>
      </c>
      <c r="K1365" s="84" t="b">
        <v>0</v>
      </c>
      <c r="L1365" s="84" t="b">
        <v>0</v>
      </c>
    </row>
    <row r="1366" spans="1:12" x14ac:dyDescent="0.25">
      <c r="A1366" s="84" t="s">
        <v>15101</v>
      </c>
      <c r="B1366" s="84" t="s">
        <v>14558</v>
      </c>
      <c r="C1366" s="84">
        <v>2</v>
      </c>
      <c r="D1366" s="122">
        <v>3.3076081572563416E-4</v>
      </c>
      <c r="E1366" s="122">
        <v>3.4943772520504428</v>
      </c>
      <c r="F1366" s="84" t="s">
        <v>15743</v>
      </c>
      <c r="G1366" s="84" t="b">
        <v>0</v>
      </c>
      <c r="H1366" s="84" t="b">
        <v>0</v>
      </c>
      <c r="I1366" s="84" t="b">
        <v>0</v>
      </c>
      <c r="J1366" s="84" t="b">
        <v>0</v>
      </c>
      <c r="K1366" s="84" t="b">
        <v>0</v>
      </c>
      <c r="L1366" s="84" t="b">
        <v>0</v>
      </c>
    </row>
    <row r="1367" spans="1:12" x14ac:dyDescent="0.25">
      <c r="A1367" s="84" t="s">
        <v>14558</v>
      </c>
      <c r="B1367" s="84" t="s">
        <v>15102</v>
      </c>
      <c r="C1367" s="84">
        <v>2</v>
      </c>
      <c r="D1367" s="122">
        <v>3.3076081572563416E-4</v>
      </c>
      <c r="E1367" s="122">
        <v>3.4943772520504428</v>
      </c>
      <c r="F1367" s="84" t="s">
        <v>15743</v>
      </c>
      <c r="G1367" s="84" t="b">
        <v>0</v>
      </c>
      <c r="H1367" s="84" t="b">
        <v>0</v>
      </c>
      <c r="I1367" s="84" t="b">
        <v>0</v>
      </c>
      <c r="J1367" s="84" t="b">
        <v>0</v>
      </c>
      <c r="K1367" s="84" t="b">
        <v>0</v>
      </c>
      <c r="L1367" s="84" t="b">
        <v>0</v>
      </c>
    </row>
    <row r="1368" spans="1:12" x14ac:dyDescent="0.25">
      <c r="A1368" s="84" t="s">
        <v>14656</v>
      </c>
      <c r="B1368" s="84" t="s">
        <v>731</v>
      </c>
      <c r="C1368" s="84">
        <v>2</v>
      </c>
      <c r="D1368" s="122">
        <v>3.3076081572563416E-4</v>
      </c>
      <c r="E1368" s="122">
        <v>0.91413674378506649</v>
      </c>
      <c r="F1368" s="84" t="s">
        <v>15743</v>
      </c>
      <c r="G1368" s="84" t="b">
        <v>0</v>
      </c>
      <c r="H1368" s="84" t="b">
        <v>0</v>
      </c>
      <c r="I1368" s="84" t="b">
        <v>0</v>
      </c>
      <c r="J1368" s="84" t="b">
        <v>0</v>
      </c>
      <c r="K1368" s="84" t="b">
        <v>0</v>
      </c>
      <c r="L1368" s="84" t="b">
        <v>0</v>
      </c>
    </row>
    <row r="1369" spans="1:12" x14ac:dyDescent="0.25">
      <c r="A1369" s="84" t="s">
        <v>731</v>
      </c>
      <c r="B1369" s="84" t="s">
        <v>15103</v>
      </c>
      <c r="C1369" s="84">
        <v>2</v>
      </c>
      <c r="D1369" s="122">
        <v>3.3076081572563416E-4</v>
      </c>
      <c r="E1369" s="122">
        <v>1.3057299560507256</v>
      </c>
      <c r="F1369" s="84" t="s">
        <v>15743</v>
      </c>
      <c r="G1369" s="84" t="b">
        <v>0</v>
      </c>
      <c r="H1369" s="84" t="b">
        <v>0</v>
      </c>
      <c r="I1369" s="84" t="b">
        <v>0</v>
      </c>
      <c r="J1369" s="84" t="b">
        <v>0</v>
      </c>
      <c r="K1369" s="84" t="b">
        <v>0</v>
      </c>
      <c r="L1369" s="84" t="b">
        <v>0</v>
      </c>
    </row>
    <row r="1370" spans="1:12" x14ac:dyDescent="0.25">
      <c r="A1370" s="84" t="s">
        <v>15103</v>
      </c>
      <c r="B1370" s="84" t="s">
        <v>15104</v>
      </c>
      <c r="C1370" s="84">
        <v>2</v>
      </c>
      <c r="D1370" s="122">
        <v>3.3076081572563416E-4</v>
      </c>
      <c r="E1370" s="122">
        <v>3.8923172607224803</v>
      </c>
      <c r="F1370" s="84" t="s">
        <v>15743</v>
      </c>
      <c r="G1370" s="84" t="b">
        <v>0</v>
      </c>
      <c r="H1370" s="84" t="b">
        <v>0</v>
      </c>
      <c r="I1370" s="84" t="b">
        <v>0</v>
      </c>
      <c r="J1370" s="84" t="b">
        <v>0</v>
      </c>
      <c r="K1370" s="84" t="b">
        <v>0</v>
      </c>
      <c r="L1370" s="84" t="b">
        <v>0</v>
      </c>
    </row>
    <row r="1371" spans="1:12" x14ac:dyDescent="0.25">
      <c r="A1371" s="84" t="s">
        <v>15104</v>
      </c>
      <c r="B1371" s="84" t="s">
        <v>14338</v>
      </c>
      <c r="C1371" s="84">
        <v>2</v>
      </c>
      <c r="D1371" s="122">
        <v>3.3076081572563416E-4</v>
      </c>
      <c r="E1371" s="122">
        <v>3.1519545712282366</v>
      </c>
      <c r="F1371" s="84" t="s">
        <v>15743</v>
      </c>
      <c r="G1371" s="84" t="b">
        <v>0</v>
      </c>
      <c r="H1371" s="84" t="b">
        <v>0</v>
      </c>
      <c r="I1371" s="84" t="b">
        <v>0</v>
      </c>
      <c r="J1371" s="84" t="b">
        <v>0</v>
      </c>
      <c r="K1371" s="84" t="b">
        <v>0</v>
      </c>
      <c r="L1371" s="84" t="b">
        <v>0</v>
      </c>
    </row>
    <row r="1372" spans="1:12" x14ac:dyDescent="0.25">
      <c r="A1372" s="84" t="s">
        <v>14338</v>
      </c>
      <c r="B1372" s="84" t="s">
        <v>15105</v>
      </c>
      <c r="C1372" s="84">
        <v>2</v>
      </c>
      <c r="D1372" s="122">
        <v>3.3076081572563416E-4</v>
      </c>
      <c r="E1372" s="122">
        <v>3.1519545712282366</v>
      </c>
      <c r="F1372" s="84" t="s">
        <v>15743</v>
      </c>
      <c r="G1372" s="84" t="b">
        <v>0</v>
      </c>
      <c r="H1372" s="84" t="b">
        <v>0</v>
      </c>
      <c r="I1372" s="84" t="b">
        <v>0</v>
      </c>
      <c r="J1372" s="84" t="b">
        <v>0</v>
      </c>
      <c r="K1372" s="84" t="b">
        <v>0</v>
      </c>
      <c r="L1372" s="84" t="b">
        <v>0</v>
      </c>
    </row>
    <row r="1373" spans="1:12" x14ac:dyDescent="0.25">
      <c r="A1373" s="84" t="s">
        <v>15105</v>
      </c>
      <c r="B1373" s="84" t="s">
        <v>15106</v>
      </c>
      <c r="C1373" s="84">
        <v>2</v>
      </c>
      <c r="D1373" s="122">
        <v>3.3076081572563416E-4</v>
      </c>
      <c r="E1373" s="122">
        <v>3.8923172607224803</v>
      </c>
      <c r="F1373" s="84" t="s">
        <v>15743</v>
      </c>
      <c r="G1373" s="84" t="b">
        <v>0</v>
      </c>
      <c r="H1373" s="84" t="b">
        <v>0</v>
      </c>
      <c r="I1373" s="84" t="b">
        <v>0</v>
      </c>
      <c r="J1373" s="84" t="b">
        <v>0</v>
      </c>
      <c r="K1373" s="84" t="b">
        <v>0</v>
      </c>
      <c r="L1373" s="84" t="b">
        <v>0</v>
      </c>
    </row>
    <row r="1374" spans="1:12" x14ac:dyDescent="0.25">
      <c r="A1374" s="84" t="s">
        <v>15106</v>
      </c>
      <c r="B1374" s="84" t="s">
        <v>731</v>
      </c>
      <c r="C1374" s="84">
        <v>2</v>
      </c>
      <c r="D1374" s="122">
        <v>3.3076081572563416E-4</v>
      </c>
      <c r="E1374" s="122">
        <v>1.2151667394490477</v>
      </c>
      <c r="F1374" s="84" t="s">
        <v>15743</v>
      </c>
      <c r="G1374" s="84" t="b">
        <v>0</v>
      </c>
      <c r="H1374" s="84" t="b">
        <v>0</v>
      </c>
      <c r="I1374" s="84" t="b">
        <v>0</v>
      </c>
      <c r="J1374" s="84" t="b">
        <v>0</v>
      </c>
      <c r="K1374" s="84" t="b">
        <v>0</v>
      </c>
      <c r="L1374" s="84" t="b">
        <v>0</v>
      </c>
    </row>
    <row r="1375" spans="1:12" x14ac:dyDescent="0.25">
      <c r="A1375" s="84" t="s">
        <v>731</v>
      </c>
      <c r="B1375" s="84" t="s">
        <v>15107</v>
      </c>
      <c r="C1375" s="84">
        <v>2</v>
      </c>
      <c r="D1375" s="122">
        <v>3.3076081572563416E-4</v>
      </c>
      <c r="E1375" s="122">
        <v>1.3057299560507256</v>
      </c>
      <c r="F1375" s="84" t="s">
        <v>15743</v>
      </c>
      <c r="G1375" s="84" t="b">
        <v>0</v>
      </c>
      <c r="H1375" s="84" t="b">
        <v>0</v>
      </c>
      <c r="I1375" s="84" t="b">
        <v>0</v>
      </c>
      <c r="J1375" s="84" t="b">
        <v>0</v>
      </c>
      <c r="K1375" s="84" t="b">
        <v>0</v>
      </c>
      <c r="L1375" s="84" t="b">
        <v>0</v>
      </c>
    </row>
    <row r="1376" spans="1:12" x14ac:dyDescent="0.25">
      <c r="A1376" s="84" t="s">
        <v>15112</v>
      </c>
      <c r="B1376" s="84" t="s">
        <v>15113</v>
      </c>
      <c r="C1376" s="84">
        <v>2</v>
      </c>
      <c r="D1376" s="122">
        <v>3.3076081572563416E-4</v>
      </c>
      <c r="E1376" s="122">
        <v>3.8923172607224803</v>
      </c>
      <c r="F1376" s="84" t="s">
        <v>15743</v>
      </c>
      <c r="G1376" s="84" t="b">
        <v>0</v>
      </c>
      <c r="H1376" s="84" t="b">
        <v>0</v>
      </c>
      <c r="I1376" s="84" t="b">
        <v>0</v>
      </c>
      <c r="J1376" s="84" t="b">
        <v>0</v>
      </c>
      <c r="K1376" s="84" t="b">
        <v>0</v>
      </c>
      <c r="L1376" s="84" t="b">
        <v>0</v>
      </c>
    </row>
    <row r="1377" spans="1:12" x14ac:dyDescent="0.25">
      <c r="A1377" s="84" t="s">
        <v>15113</v>
      </c>
      <c r="B1377" s="84" t="s">
        <v>14252</v>
      </c>
      <c r="C1377" s="84">
        <v>2</v>
      </c>
      <c r="D1377" s="122">
        <v>3.3076081572563416E-4</v>
      </c>
      <c r="E1377" s="122">
        <v>2.9628983350081879</v>
      </c>
      <c r="F1377" s="84" t="s">
        <v>15743</v>
      </c>
      <c r="G1377" s="84" t="b">
        <v>0</v>
      </c>
      <c r="H1377" s="84" t="b">
        <v>0</v>
      </c>
      <c r="I1377" s="84" t="b">
        <v>0</v>
      </c>
      <c r="J1377" s="84" t="b">
        <v>0</v>
      </c>
      <c r="K1377" s="84" t="b">
        <v>0</v>
      </c>
      <c r="L1377" s="84" t="b">
        <v>0</v>
      </c>
    </row>
    <row r="1378" spans="1:12" x14ac:dyDescent="0.25">
      <c r="A1378" s="84" t="s">
        <v>14252</v>
      </c>
      <c r="B1378" s="84" t="s">
        <v>14253</v>
      </c>
      <c r="C1378" s="84">
        <v>2</v>
      </c>
      <c r="D1378" s="122">
        <v>3.3076081572563416E-4</v>
      </c>
      <c r="E1378" s="122">
        <v>2.0349847642912118</v>
      </c>
      <c r="F1378" s="84" t="s">
        <v>15743</v>
      </c>
      <c r="G1378" s="84" t="b">
        <v>0</v>
      </c>
      <c r="H1378" s="84" t="b">
        <v>0</v>
      </c>
      <c r="I1378" s="84" t="b">
        <v>0</v>
      </c>
      <c r="J1378" s="84" t="b">
        <v>0</v>
      </c>
      <c r="K1378" s="84" t="b">
        <v>0</v>
      </c>
      <c r="L1378" s="84" t="b">
        <v>0</v>
      </c>
    </row>
    <row r="1379" spans="1:12" x14ac:dyDescent="0.25">
      <c r="A1379" s="84" t="s">
        <v>14253</v>
      </c>
      <c r="B1379" s="84" t="s">
        <v>2803</v>
      </c>
      <c r="C1379" s="84">
        <v>2</v>
      </c>
      <c r="D1379" s="122">
        <v>3.3076081572563416E-4</v>
      </c>
      <c r="E1379" s="122">
        <v>0.73124887525130577</v>
      </c>
      <c r="F1379" s="84" t="s">
        <v>15743</v>
      </c>
      <c r="G1379" s="84" t="b">
        <v>0</v>
      </c>
      <c r="H1379" s="84" t="b">
        <v>0</v>
      </c>
      <c r="I1379" s="84" t="b">
        <v>0</v>
      </c>
      <c r="J1379" s="84" t="b">
        <v>0</v>
      </c>
      <c r="K1379" s="84" t="b">
        <v>0</v>
      </c>
      <c r="L1379" s="84" t="b">
        <v>0</v>
      </c>
    </row>
    <row r="1380" spans="1:12" x14ac:dyDescent="0.25">
      <c r="A1380" s="84" t="s">
        <v>731</v>
      </c>
      <c r="B1380" s="84" t="s">
        <v>714</v>
      </c>
      <c r="C1380" s="84">
        <v>2</v>
      </c>
      <c r="D1380" s="122">
        <v>3.3076081572563416E-4</v>
      </c>
      <c r="E1380" s="122">
        <v>1.3057299560507256</v>
      </c>
      <c r="F1380" s="84" t="s">
        <v>15743</v>
      </c>
      <c r="G1380" s="84" t="b">
        <v>0</v>
      </c>
      <c r="H1380" s="84" t="b">
        <v>0</v>
      </c>
      <c r="I1380" s="84" t="b">
        <v>0</v>
      </c>
      <c r="J1380" s="84" t="b">
        <v>0</v>
      </c>
      <c r="K1380" s="84" t="b">
        <v>0</v>
      </c>
      <c r="L1380" s="84" t="b">
        <v>0</v>
      </c>
    </row>
    <row r="1381" spans="1:12" x14ac:dyDescent="0.25">
      <c r="A1381" s="84" t="s">
        <v>14560</v>
      </c>
      <c r="B1381" s="84" t="s">
        <v>15114</v>
      </c>
      <c r="C1381" s="84">
        <v>2</v>
      </c>
      <c r="D1381" s="122">
        <v>3.3076081572563416E-4</v>
      </c>
      <c r="E1381" s="122">
        <v>3.4943772520504428</v>
      </c>
      <c r="F1381" s="84" t="s">
        <v>15743</v>
      </c>
      <c r="G1381" s="84" t="b">
        <v>0</v>
      </c>
      <c r="H1381" s="84" t="b">
        <v>0</v>
      </c>
      <c r="I1381" s="84" t="b">
        <v>0</v>
      </c>
      <c r="J1381" s="84" t="b">
        <v>0</v>
      </c>
      <c r="K1381" s="84" t="b">
        <v>0</v>
      </c>
      <c r="L1381" s="84" t="b">
        <v>0</v>
      </c>
    </row>
    <row r="1382" spans="1:12" x14ac:dyDescent="0.25">
      <c r="A1382" s="84" t="s">
        <v>15114</v>
      </c>
      <c r="B1382" s="84" t="s">
        <v>15115</v>
      </c>
      <c r="C1382" s="84">
        <v>2</v>
      </c>
      <c r="D1382" s="122">
        <v>3.3076081572563416E-4</v>
      </c>
      <c r="E1382" s="122">
        <v>3.8923172607224803</v>
      </c>
      <c r="F1382" s="84" t="s">
        <v>15743</v>
      </c>
      <c r="G1382" s="84" t="b">
        <v>0</v>
      </c>
      <c r="H1382" s="84" t="b">
        <v>0</v>
      </c>
      <c r="I1382" s="84" t="b">
        <v>0</v>
      </c>
      <c r="J1382" s="84" t="b">
        <v>0</v>
      </c>
      <c r="K1382" s="84" t="b">
        <v>0</v>
      </c>
      <c r="L1382" s="84" t="b">
        <v>0</v>
      </c>
    </row>
    <row r="1383" spans="1:12" x14ac:dyDescent="0.25">
      <c r="A1383" s="84" t="s">
        <v>15115</v>
      </c>
      <c r="B1383" s="84" t="s">
        <v>15116</v>
      </c>
      <c r="C1383" s="84">
        <v>2</v>
      </c>
      <c r="D1383" s="122">
        <v>3.3076081572563416E-4</v>
      </c>
      <c r="E1383" s="122">
        <v>3.8923172607224803</v>
      </c>
      <c r="F1383" s="84" t="s">
        <v>15743</v>
      </c>
      <c r="G1383" s="84" t="b">
        <v>0</v>
      </c>
      <c r="H1383" s="84" t="b">
        <v>0</v>
      </c>
      <c r="I1383" s="84" t="b">
        <v>0</v>
      </c>
      <c r="J1383" s="84" t="b">
        <v>0</v>
      </c>
      <c r="K1383" s="84" t="b">
        <v>0</v>
      </c>
      <c r="L1383" s="84" t="b">
        <v>0</v>
      </c>
    </row>
    <row r="1384" spans="1:12" x14ac:dyDescent="0.25">
      <c r="A1384" s="84" t="s">
        <v>15116</v>
      </c>
      <c r="B1384" s="84" t="s">
        <v>14659</v>
      </c>
      <c r="C1384" s="84">
        <v>2</v>
      </c>
      <c r="D1384" s="122">
        <v>3.3076081572563416E-4</v>
      </c>
      <c r="E1384" s="122">
        <v>3.716226001666799</v>
      </c>
      <c r="F1384" s="84" t="s">
        <v>15743</v>
      </c>
      <c r="G1384" s="84" t="b">
        <v>0</v>
      </c>
      <c r="H1384" s="84" t="b">
        <v>0</v>
      </c>
      <c r="I1384" s="84" t="b">
        <v>0</v>
      </c>
      <c r="J1384" s="84" t="b">
        <v>0</v>
      </c>
      <c r="K1384" s="84" t="b">
        <v>0</v>
      </c>
      <c r="L1384" s="84" t="b">
        <v>0</v>
      </c>
    </row>
    <row r="1385" spans="1:12" x14ac:dyDescent="0.25">
      <c r="A1385" s="84" t="s">
        <v>14659</v>
      </c>
      <c r="B1385" s="84" t="s">
        <v>15117</v>
      </c>
      <c r="C1385" s="84">
        <v>2</v>
      </c>
      <c r="D1385" s="122">
        <v>3.3076081572563416E-4</v>
      </c>
      <c r="E1385" s="122">
        <v>3.5912872650584995</v>
      </c>
      <c r="F1385" s="84" t="s">
        <v>15743</v>
      </c>
      <c r="G1385" s="84" t="b">
        <v>0</v>
      </c>
      <c r="H1385" s="84" t="b">
        <v>0</v>
      </c>
      <c r="I1385" s="84" t="b">
        <v>0</v>
      </c>
      <c r="J1385" s="84" t="b">
        <v>0</v>
      </c>
      <c r="K1385" s="84" t="b">
        <v>0</v>
      </c>
      <c r="L1385" s="84" t="b">
        <v>0</v>
      </c>
    </row>
    <row r="1386" spans="1:12" x14ac:dyDescent="0.25">
      <c r="A1386" s="84" t="s">
        <v>15117</v>
      </c>
      <c r="B1386" s="84" t="s">
        <v>15118</v>
      </c>
      <c r="C1386" s="84">
        <v>2</v>
      </c>
      <c r="D1386" s="122">
        <v>3.3076081572563416E-4</v>
      </c>
      <c r="E1386" s="122">
        <v>3.8923172607224803</v>
      </c>
      <c r="F1386" s="84" t="s">
        <v>15743</v>
      </c>
      <c r="G1386" s="84" t="b">
        <v>0</v>
      </c>
      <c r="H1386" s="84" t="b">
        <v>0</v>
      </c>
      <c r="I1386" s="84" t="b">
        <v>0</v>
      </c>
      <c r="J1386" s="84" t="b">
        <v>0</v>
      </c>
      <c r="K1386" s="84" t="b">
        <v>0</v>
      </c>
      <c r="L1386" s="84" t="b">
        <v>0</v>
      </c>
    </row>
    <row r="1387" spans="1:12" x14ac:dyDescent="0.25">
      <c r="A1387" s="84" t="s">
        <v>15118</v>
      </c>
      <c r="B1387" s="84" t="s">
        <v>14853</v>
      </c>
      <c r="C1387" s="84">
        <v>2</v>
      </c>
      <c r="D1387" s="122">
        <v>3.3076081572563416E-4</v>
      </c>
      <c r="E1387" s="122">
        <v>3.716226001666799</v>
      </c>
      <c r="F1387" s="84" t="s">
        <v>15743</v>
      </c>
      <c r="G1387" s="84" t="b">
        <v>0</v>
      </c>
      <c r="H1387" s="84" t="b">
        <v>0</v>
      </c>
      <c r="I1387" s="84" t="b">
        <v>0</v>
      </c>
      <c r="J1387" s="84" t="b">
        <v>0</v>
      </c>
      <c r="K1387" s="84" t="b">
        <v>0</v>
      </c>
      <c r="L1387" s="84" t="b">
        <v>0</v>
      </c>
    </row>
    <row r="1388" spans="1:12" x14ac:dyDescent="0.25">
      <c r="A1388" s="84" t="s">
        <v>14853</v>
      </c>
      <c r="B1388" s="84" t="s">
        <v>15119</v>
      </c>
      <c r="C1388" s="84">
        <v>2</v>
      </c>
      <c r="D1388" s="122">
        <v>3.3076081572563416E-4</v>
      </c>
      <c r="E1388" s="122">
        <v>3.716226001666799</v>
      </c>
      <c r="F1388" s="84" t="s">
        <v>15743</v>
      </c>
      <c r="G1388" s="84" t="b">
        <v>0</v>
      </c>
      <c r="H1388" s="84" t="b">
        <v>0</v>
      </c>
      <c r="I1388" s="84" t="b">
        <v>0</v>
      </c>
      <c r="J1388" s="84" t="b">
        <v>0</v>
      </c>
      <c r="K1388" s="84" t="b">
        <v>0</v>
      </c>
      <c r="L1388" s="84" t="b">
        <v>0</v>
      </c>
    </row>
    <row r="1389" spans="1:12" x14ac:dyDescent="0.25">
      <c r="A1389" s="84" t="s">
        <v>15119</v>
      </c>
      <c r="B1389" s="84" t="s">
        <v>15120</v>
      </c>
      <c r="C1389" s="84">
        <v>2</v>
      </c>
      <c r="D1389" s="122">
        <v>3.3076081572563416E-4</v>
      </c>
      <c r="E1389" s="122">
        <v>3.8923172607224803</v>
      </c>
      <c r="F1389" s="84" t="s">
        <v>15743</v>
      </c>
      <c r="G1389" s="84" t="b">
        <v>0</v>
      </c>
      <c r="H1389" s="84" t="b">
        <v>0</v>
      </c>
      <c r="I1389" s="84" t="b">
        <v>0</v>
      </c>
      <c r="J1389" s="84" t="b">
        <v>0</v>
      </c>
      <c r="K1389" s="84" t="b">
        <v>0</v>
      </c>
      <c r="L1389" s="84" t="b">
        <v>0</v>
      </c>
    </row>
    <row r="1390" spans="1:12" x14ac:dyDescent="0.25">
      <c r="A1390" s="84" t="s">
        <v>15120</v>
      </c>
      <c r="B1390" s="84" t="s">
        <v>14337</v>
      </c>
      <c r="C1390" s="84">
        <v>2</v>
      </c>
      <c r="D1390" s="122">
        <v>3.3076081572563416E-4</v>
      </c>
      <c r="E1390" s="122">
        <v>3.1519545712282366</v>
      </c>
      <c r="F1390" s="84" t="s">
        <v>15743</v>
      </c>
      <c r="G1390" s="84" t="b">
        <v>0</v>
      </c>
      <c r="H1390" s="84" t="b">
        <v>0</v>
      </c>
      <c r="I1390" s="84" t="b">
        <v>0</v>
      </c>
      <c r="J1390" s="84" t="b">
        <v>0</v>
      </c>
      <c r="K1390" s="84" t="b">
        <v>0</v>
      </c>
      <c r="L1390" s="84" t="b">
        <v>0</v>
      </c>
    </row>
    <row r="1391" spans="1:12" x14ac:dyDescent="0.25">
      <c r="A1391" s="84" t="s">
        <v>14337</v>
      </c>
      <c r="B1391" s="84" t="s">
        <v>14434</v>
      </c>
      <c r="C1391" s="84">
        <v>2</v>
      </c>
      <c r="D1391" s="122">
        <v>3.3076081572563416E-4</v>
      </c>
      <c r="E1391" s="122">
        <v>2.607886526877961</v>
      </c>
      <c r="F1391" s="84" t="s">
        <v>15743</v>
      </c>
      <c r="G1391" s="84" t="b">
        <v>0</v>
      </c>
      <c r="H1391" s="84" t="b">
        <v>0</v>
      </c>
      <c r="I1391" s="84" t="b">
        <v>0</v>
      </c>
      <c r="J1391" s="84" t="b">
        <v>0</v>
      </c>
      <c r="K1391" s="84" t="b">
        <v>0</v>
      </c>
      <c r="L1391" s="84" t="b">
        <v>0</v>
      </c>
    </row>
    <row r="1392" spans="1:12" x14ac:dyDescent="0.25">
      <c r="A1392" s="84" t="s">
        <v>14850</v>
      </c>
      <c r="B1392" s="84" t="s">
        <v>15121</v>
      </c>
      <c r="C1392" s="84">
        <v>2</v>
      </c>
      <c r="D1392" s="122">
        <v>3.3076081572563416E-4</v>
      </c>
      <c r="E1392" s="122">
        <v>3.716226001666799</v>
      </c>
      <c r="F1392" s="84" t="s">
        <v>15743</v>
      </c>
      <c r="G1392" s="84" t="b">
        <v>0</v>
      </c>
      <c r="H1392" s="84" t="b">
        <v>0</v>
      </c>
      <c r="I1392" s="84" t="b">
        <v>0</v>
      </c>
      <c r="J1392" s="84" t="b">
        <v>0</v>
      </c>
      <c r="K1392" s="84" t="b">
        <v>1</v>
      </c>
      <c r="L1392" s="84" t="b">
        <v>0</v>
      </c>
    </row>
    <row r="1393" spans="1:12" x14ac:dyDescent="0.25">
      <c r="A1393" s="84" t="s">
        <v>15121</v>
      </c>
      <c r="B1393" s="84" t="s">
        <v>14311</v>
      </c>
      <c r="C1393" s="84">
        <v>2</v>
      </c>
      <c r="D1393" s="122">
        <v>3.3076081572563416E-4</v>
      </c>
      <c r="E1393" s="122">
        <v>3.1141660103388369</v>
      </c>
      <c r="F1393" s="84" t="s">
        <v>15743</v>
      </c>
      <c r="G1393" s="84" t="b">
        <v>0</v>
      </c>
      <c r="H1393" s="84" t="b">
        <v>1</v>
      </c>
      <c r="I1393" s="84" t="b">
        <v>0</v>
      </c>
      <c r="J1393" s="84" t="b">
        <v>0</v>
      </c>
      <c r="K1393" s="84" t="b">
        <v>0</v>
      </c>
      <c r="L1393" s="84" t="b">
        <v>0</v>
      </c>
    </row>
    <row r="1394" spans="1:12" x14ac:dyDescent="0.25">
      <c r="A1394" s="84" t="s">
        <v>14311</v>
      </c>
      <c r="B1394" s="84" t="s">
        <v>14304</v>
      </c>
      <c r="C1394" s="84">
        <v>2</v>
      </c>
      <c r="D1394" s="122">
        <v>3.3076081572563416E-4</v>
      </c>
      <c r="E1394" s="122">
        <v>2.3738033208445932</v>
      </c>
      <c r="F1394" s="84" t="s">
        <v>15743</v>
      </c>
      <c r="G1394" s="84" t="b">
        <v>0</v>
      </c>
      <c r="H1394" s="84" t="b">
        <v>0</v>
      </c>
      <c r="I1394" s="84" t="b">
        <v>0</v>
      </c>
      <c r="J1394" s="84" t="b">
        <v>0</v>
      </c>
      <c r="K1394" s="84" t="b">
        <v>1</v>
      </c>
      <c r="L1394" s="84" t="b">
        <v>0</v>
      </c>
    </row>
    <row r="1395" spans="1:12" x14ac:dyDescent="0.25">
      <c r="A1395" s="84" t="s">
        <v>14660</v>
      </c>
      <c r="B1395" s="84" t="s">
        <v>12384</v>
      </c>
      <c r="C1395" s="84">
        <v>2</v>
      </c>
      <c r="D1395" s="122">
        <v>3.3076081572563416E-4</v>
      </c>
      <c r="E1395" s="122">
        <v>2.0794039040796251</v>
      </c>
      <c r="F1395" s="84" t="s">
        <v>15743</v>
      </c>
      <c r="G1395" s="84" t="b">
        <v>0</v>
      </c>
      <c r="H1395" s="84" t="b">
        <v>0</v>
      </c>
      <c r="I1395" s="84" t="b">
        <v>0</v>
      </c>
      <c r="J1395" s="84" t="b">
        <v>0</v>
      </c>
      <c r="K1395" s="84" t="b">
        <v>0</v>
      </c>
      <c r="L1395" s="84" t="b">
        <v>0</v>
      </c>
    </row>
    <row r="1396" spans="1:12" x14ac:dyDescent="0.25">
      <c r="A1396" s="84" t="s">
        <v>12384</v>
      </c>
      <c r="B1396" s="84" t="s">
        <v>14398</v>
      </c>
      <c r="C1396" s="84">
        <v>2</v>
      </c>
      <c r="D1396" s="122">
        <v>3.3076081572563416E-4</v>
      </c>
      <c r="E1396" s="122">
        <v>1.7783739084156438</v>
      </c>
      <c r="F1396" s="84" t="s">
        <v>15743</v>
      </c>
      <c r="G1396" s="84" t="b">
        <v>0</v>
      </c>
      <c r="H1396" s="84" t="b">
        <v>0</v>
      </c>
      <c r="I1396" s="84" t="b">
        <v>0</v>
      </c>
      <c r="J1396" s="84" t="b">
        <v>0</v>
      </c>
      <c r="K1396" s="84" t="b">
        <v>0</v>
      </c>
      <c r="L1396" s="84" t="b">
        <v>0</v>
      </c>
    </row>
    <row r="1397" spans="1:12" x14ac:dyDescent="0.25">
      <c r="A1397" s="84" t="s">
        <v>14398</v>
      </c>
      <c r="B1397" s="84" t="s">
        <v>14361</v>
      </c>
      <c r="C1397" s="84">
        <v>2</v>
      </c>
      <c r="D1397" s="122">
        <v>3.3076081572563416E-4</v>
      </c>
      <c r="E1397" s="122">
        <v>2.6370447556191743</v>
      </c>
      <c r="F1397" s="84" t="s">
        <v>15743</v>
      </c>
      <c r="G1397" s="84" t="b">
        <v>0</v>
      </c>
      <c r="H1397" s="84" t="b">
        <v>0</v>
      </c>
      <c r="I1397" s="84" t="b">
        <v>0</v>
      </c>
      <c r="J1397" s="84" t="b">
        <v>1</v>
      </c>
      <c r="K1397" s="84" t="b">
        <v>0</v>
      </c>
      <c r="L1397" s="84" t="b">
        <v>0</v>
      </c>
    </row>
    <row r="1398" spans="1:12" x14ac:dyDescent="0.25">
      <c r="A1398" s="84" t="s">
        <v>12384</v>
      </c>
      <c r="B1398" s="84" t="s">
        <v>15122</v>
      </c>
      <c r="C1398" s="84">
        <v>2</v>
      </c>
      <c r="D1398" s="122">
        <v>3.3076081572563416E-4</v>
      </c>
      <c r="E1398" s="122">
        <v>2.3804338997436063</v>
      </c>
      <c r="F1398" s="84" t="s">
        <v>15743</v>
      </c>
      <c r="G1398" s="84" t="b">
        <v>0</v>
      </c>
      <c r="H1398" s="84" t="b">
        <v>0</v>
      </c>
      <c r="I1398" s="84" t="b">
        <v>0</v>
      </c>
      <c r="J1398" s="84" t="b">
        <v>0</v>
      </c>
      <c r="K1398" s="84" t="b">
        <v>0</v>
      </c>
      <c r="L1398" s="84" t="b">
        <v>0</v>
      </c>
    </row>
    <row r="1399" spans="1:12" x14ac:dyDescent="0.25">
      <c r="A1399" s="84" t="s">
        <v>754</v>
      </c>
      <c r="B1399" s="84" t="s">
        <v>14342</v>
      </c>
      <c r="C1399" s="84">
        <v>2</v>
      </c>
      <c r="D1399" s="122">
        <v>3.3076081572563416E-4</v>
      </c>
      <c r="E1399" s="122">
        <v>1.484926356251749</v>
      </c>
      <c r="F1399" s="84" t="s">
        <v>15743</v>
      </c>
      <c r="G1399" s="84" t="b">
        <v>0</v>
      </c>
      <c r="H1399" s="84" t="b">
        <v>0</v>
      </c>
      <c r="I1399" s="84" t="b">
        <v>0</v>
      </c>
      <c r="J1399" s="84" t="b">
        <v>0</v>
      </c>
      <c r="K1399" s="84" t="b">
        <v>0</v>
      </c>
      <c r="L1399" s="84" t="b">
        <v>0</v>
      </c>
    </row>
    <row r="1400" spans="1:12" x14ac:dyDescent="0.25">
      <c r="A1400" s="84" t="s">
        <v>14436</v>
      </c>
      <c r="B1400" s="84" t="s">
        <v>965</v>
      </c>
      <c r="C1400" s="84">
        <v>2</v>
      </c>
      <c r="D1400" s="122">
        <v>3.3076081572563416E-4</v>
      </c>
      <c r="E1400" s="122">
        <v>3.3482492163722046</v>
      </c>
      <c r="F1400" s="84" t="s">
        <v>15743</v>
      </c>
      <c r="G1400" s="84" t="b">
        <v>0</v>
      </c>
      <c r="H1400" s="84" t="b">
        <v>0</v>
      </c>
      <c r="I1400" s="84" t="b">
        <v>0</v>
      </c>
      <c r="J1400" s="84" t="b">
        <v>0</v>
      </c>
      <c r="K1400" s="84" t="b">
        <v>0</v>
      </c>
      <c r="L1400" s="84" t="b">
        <v>0</v>
      </c>
    </row>
    <row r="1401" spans="1:12" x14ac:dyDescent="0.25">
      <c r="A1401" s="84" t="s">
        <v>683</v>
      </c>
      <c r="B1401" s="84" t="s">
        <v>14854</v>
      </c>
      <c r="C1401" s="84">
        <v>2</v>
      </c>
      <c r="D1401" s="122">
        <v>3.3076081572563416E-4</v>
      </c>
      <c r="E1401" s="122">
        <v>2.0794039040796251</v>
      </c>
      <c r="F1401" s="84" t="s">
        <v>15743</v>
      </c>
      <c r="G1401" s="84" t="b">
        <v>0</v>
      </c>
      <c r="H1401" s="84" t="b">
        <v>0</v>
      </c>
      <c r="I1401" s="84" t="b">
        <v>0</v>
      </c>
      <c r="J1401" s="84" t="b">
        <v>0</v>
      </c>
      <c r="K1401" s="84" t="b">
        <v>0</v>
      </c>
      <c r="L1401" s="84" t="b">
        <v>0</v>
      </c>
    </row>
    <row r="1402" spans="1:12" x14ac:dyDescent="0.25">
      <c r="A1402" s="84" t="s">
        <v>2999</v>
      </c>
      <c r="B1402" s="84" t="s">
        <v>14662</v>
      </c>
      <c r="C1402" s="84">
        <v>2</v>
      </c>
      <c r="D1402" s="122">
        <v>3.3076081572563416E-4</v>
      </c>
      <c r="E1402" s="122">
        <v>2.1680413911216916</v>
      </c>
      <c r="F1402" s="84" t="s">
        <v>15743</v>
      </c>
      <c r="G1402" s="84" t="b">
        <v>0</v>
      </c>
      <c r="H1402" s="84" t="b">
        <v>0</v>
      </c>
      <c r="I1402" s="84" t="b">
        <v>0</v>
      </c>
      <c r="J1402" s="84" t="b">
        <v>0</v>
      </c>
      <c r="K1402" s="84" t="b">
        <v>0</v>
      </c>
      <c r="L1402" s="84" t="b">
        <v>0</v>
      </c>
    </row>
    <row r="1403" spans="1:12" x14ac:dyDescent="0.25">
      <c r="A1403" s="84" t="s">
        <v>15123</v>
      </c>
      <c r="B1403" s="84" t="s">
        <v>14332</v>
      </c>
      <c r="C1403" s="84">
        <v>2</v>
      </c>
      <c r="D1403" s="122">
        <v>3.3076081572563416E-4</v>
      </c>
      <c r="E1403" s="122">
        <v>3.1519545712282366</v>
      </c>
      <c r="F1403" s="84" t="s">
        <v>15743</v>
      </c>
      <c r="G1403" s="84" t="b">
        <v>0</v>
      </c>
      <c r="H1403" s="84" t="b">
        <v>0</v>
      </c>
      <c r="I1403" s="84" t="b">
        <v>0</v>
      </c>
      <c r="J1403" s="84" t="b">
        <v>0</v>
      </c>
      <c r="K1403" s="84" t="b">
        <v>0</v>
      </c>
      <c r="L1403" s="84" t="b">
        <v>0</v>
      </c>
    </row>
    <row r="1404" spans="1:12" x14ac:dyDescent="0.25">
      <c r="A1404" s="84" t="s">
        <v>14332</v>
      </c>
      <c r="B1404" s="84" t="s">
        <v>14562</v>
      </c>
      <c r="C1404" s="84">
        <v>2</v>
      </c>
      <c r="D1404" s="122">
        <v>3.3076081572563416E-4</v>
      </c>
      <c r="E1404" s="122">
        <v>2.7540145625561991</v>
      </c>
      <c r="F1404" s="84" t="s">
        <v>15743</v>
      </c>
      <c r="G1404" s="84" t="b">
        <v>0</v>
      </c>
      <c r="H1404" s="84" t="b">
        <v>0</v>
      </c>
      <c r="I1404" s="84" t="b">
        <v>0</v>
      </c>
      <c r="J1404" s="84" t="b">
        <v>0</v>
      </c>
      <c r="K1404" s="84" t="b">
        <v>0</v>
      </c>
      <c r="L1404" s="84" t="b">
        <v>0</v>
      </c>
    </row>
    <row r="1405" spans="1:12" x14ac:dyDescent="0.25">
      <c r="A1405" s="84" t="s">
        <v>14562</v>
      </c>
      <c r="B1405" s="84" t="s">
        <v>15124</v>
      </c>
      <c r="C1405" s="84">
        <v>2</v>
      </c>
      <c r="D1405" s="122">
        <v>3.3076081572563416E-4</v>
      </c>
      <c r="E1405" s="122">
        <v>3.4943772520504428</v>
      </c>
      <c r="F1405" s="84" t="s">
        <v>15743</v>
      </c>
      <c r="G1405" s="84" t="b">
        <v>0</v>
      </c>
      <c r="H1405" s="84" t="b">
        <v>0</v>
      </c>
      <c r="I1405" s="84" t="b">
        <v>0</v>
      </c>
      <c r="J1405" s="84" t="b">
        <v>1</v>
      </c>
      <c r="K1405" s="84" t="b">
        <v>0</v>
      </c>
      <c r="L1405" s="84" t="b">
        <v>0</v>
      </c>
    </row>
    <row r="1406" spans="1:12" x14ac:dyDescent="0.25">
      <c r="A1406" s="84" t="s">
        <v>15124</v>
      </c>
      <c r="B1406" s="84" t="s">
        <v>14844</v>
      </c>
      <c r="C1406" s="84">
        <v>2</v>
      </c>
      <c r="D1406" s="122">
        <v>3.3076081572563416E-4</v>
      </c>
      <c r="E1406" s="122">
        <v>3.716226001666799</v>
      </c>
      <c r="F1406" s="84" t="s">
        <v>15743</v>
      </c>
      <c r="G1406" s="84" t="b">
        <v>1</v>
      </c>
      <c r="H1406" s="84" t="b">
        <v>0</v>
      </c>
      <c r="I1406" s="84" t="b">
        <v>0</v>
      </c>
      <c r="J1406" s="84" t="b">
        <v>1</v>
      </c>
      <c r="K1406" s="84" t="b">
        <v>0</v>
      </c>
      <c r="L1406" s="84" t="b">
        <v>0</v>
      </c>
    </row>
    <row r="1407" spans="1:12" x14ac:dyDescent="0.25">
      <c r="A1407" s="84" t="s">
        <v>14844</v>
      </c>
      <c r="B1407" s="84" t="s">
        <v>14293</v>
      </c>
      <c r="C1407" s="84">
        <v>2</v>
      </c>
      <c r="D1407" s="122">
        <v>3.3076081572563416E-4</v>
      </c>
      <c r="E1407" s="122">
        <v>3.0472192207082238</v>
      </c>
      <c r="F1407" s="84" t="s">
        <v>15743</v>
      </c>
      <c r="G1407" s="84" t="b">
        <v>1</v>
      </c>
      <c r="H1407" s="84" t="b">
        <v>0</v>
      </c>
      <c r="I1407" s="84" t="b">
        <v>0</v>
      </c>
      <c r="J1407" s="84" t="b">
        <v>0</v>
      </c>
      <c r="K1407" s="84" t="b">
        <v>0</v>
      </c>
      <c r="L1407" s="84" t="b">
        <v>0</v>
      </c>
    </row>
    <row r="1408" spans="1:12" x14ac:dyDescent="0.25">
      <c r="A1408" s="84" t="s">
        <v>14293</v>
      </c>
      <c r="B1408" s="84" t="s">
        <v>15125</v>
      </c>
      <c r="C1408" s="84">
        <v>2</v>
      </c>
      <c r="D1408" s="122">
        <v>3.3076081572563416E-4</v>
      </c>
      <c r="E1408" s="122">
        <v>3.0794039040796251</v>
      </c>
      <c r="F1408" s="84" t="s">
        <v>15743</v>
      </c>
      <c r="G1408" s="84" t="b">
        <v>0</v>
      </c>
      <c r="H1408" s="84" t="b">
        <v>0</v>
      </c>
      <c r="I1408" s="84" t="b">
        <v>0</v>
      </c>
      <c r="J1408" s="84" t="b">
        <v>0</v>
      </c>
      <c r="K1408" s="84" t="b">
        <v>0</v>
      </c>
      <c r="L1408" s="84" t="b">
        <v>0</v>
      </c>
    </row>
    <row r="1409" spans="1:12" x14ac:dyDescent="0.25">
      <c r="A1409" s="84" t="s">
        <v>15125</v>
      </c>
      <c r="B1409" s="84" t="s">
        <v>15126</v>
      </c>
      <c r="C1409" s="84">
        <v>2</v>
      </c>
      <c r="D1409" s="122">
        <v>3.3076081572563416E-4</v>
      </c>
      <c r="E1409" s="122">
        <v>3.8923172607224803</v>
      </c>
      <c r="F1409" s="84" t="s">
        <v>15743</v>
      </c>
      <c r="G1409" s="84" t="b">
        <v>0</v>
      </c>
      <c r="H1409" s="84" t="b">
        <v>0</v>
      </c>
      <c r="I1409" s="84" t="b">
        <v>0</v>
      </c>
      <c r="J1409" s="84" t="b">
        <v>0</v>
      </c>
      <c r="K1409" s="84" t="b">
        <v>0</v>
      </c>
      <c r="L1409" s="84" t="b">
        <v>0</v>
      </c>
    </row>
    <row r="1410" spans="1:12" x14ac:dyDescent="0.25">
      <c r="A1410" s="84" t="s">
        <v>15126</v>
      </c>
      <c r="B1410" s="84" t="s">
        <v>14856</v>
      </c>
      <c r="C1410" s="84">
        <v>2</v>
      </c>
      <c r="D1410" s="122">
        <v>3.3076081572563416E-4</v>
      </c>
      <c r="E1410" s="122">
        <v>3.716226001666799</v>
      </c>
      <c r="F1410" s="84" t="s">
        <v>15743</v>
      </c>
      <c r="G1410" s="84" t="b">
        <v>0</v>
      </c>
      <c r="H1410" s="84" t="b">
        <v>0</v>
      </c>
      <c r="I1410" s="84" t="b">
        <v>0</v>
      </c>
      <c r="J1410" s="84" t="b">
        <v>0</v>
      </c>
      <c r="K1410" s="84" t="b">
        <v>0</v>
      </c>
      <c r="L1410" s="84" t="b">
        <v>0</v>
      </c>
    </row>
    <row r="1411" spans="1:12" x14ac:dyDescent="0.25">
      <c r="A1411" s="84" t="s">
        <v>14856</v>
      </c>
      <c r="B1411" s="84" t="s">
        <v>14857</v>
      </c>
      <c r="C1411" s="84">
        <v>2</v>
      </c>
      <c r="D1411" s="122">
        <v>3.3076081572563416E-4</v>
      </c>
      <c r="E1411" s="122">
        <v>3.540134742611118</v>
      </c>
      <c r="F1411" s="84" t="s">
        <v>15743</v>
      </c>
      <c r="G1411" s="84" t="b">
        <v>0</v>
      </c>
      <c r="H1411" s="84" t="b">
        <v>0</v>
      </c>
      <c r="I1411" s="84" t="b">
        <v>0</v>
      </c>
      <c r="J1411" s="84" t="b">
        <v>0</v>
      </c>
      <c r="K1411" s="84" t="b">
        <v>0</v>
      </c>
      <c r="L1411" s="84" t="b">
        <v>0</v>
      </c>
    </row>
    <row r="1412" spans="1:12" x14ac:dyDescent="0.25">
      <c r="A1412" s="84" t="s">
        <v>14857</v>
      </c>
      <c r="B1412" s="84" t="s">
        <v>15127</v>
      </c>
      <c r="C1412" s="84">
        <v>2</v>
      </c>
      <c r="D1412" s="122">
        <v>3.3076081572563416E-4</v>
      </c>
      <c r="E1412" s="122">
        <v>3.716226001666799</v>
      </c>
      <c r="F1412" s="84" t="s">
        <v>15743</v>
      </c>
      <c r="G1412" s="84" t="b">
        <v>0</v>
      </c>
      <c r="H1412" s="84" t="b">
        <v>0</v>
      </c>
      <c r="I1412" s="84" t="b">
        <v>0</v>
      </c>
      <c r="J1412" s="84" t="b">
        <v>0</v>
      </c>
      <c r="K1412" s="84" t="b">
        <v>0</v>
      </c>
      <c r="L1412" s="84" t="b">
        <v>0</v>
      </c>
    </row>
    <row r="1413" spans="1:12" x14ac:dyDescent="0.25">
      <c r="A1413" s="84" t="s">
        <v>15127</v>
      </c>
      <c r="B1413" s="84" t="s">
        <v>2788</v>
      </c>
      <c r="C1413" s="84">
        <v>2</v>
      </c>
      <c r="D1413" s="122">
        <v>3.3076081572563416E-4</v>
      </c>
      <c r="E1413" s="122">
        <v>1.5578635095715496</v>
      </c>
      <c r="F1413" s="84" t="s">
        <v>15743</v>
      </c>
      <c r="G1413" s="84" t="b">
        <v>0</v>
      </c>
      <c r="H1413" s="84" t="b">
        <v>0</v>
      </c>
      <c r="I1413" s="84" t="b">
        <v>0</v>
      </c>
      <c r="J1413" s="84" t="b">
        <v>0</v>
      </c>
      <c r="K1413" s="84" t="b">
        <v>0</v>
      </c>
      <c r="L1413" s="84" t="b">
        <v>0</v>
      </c>
    </row>
    <row r="1414" spans="1:12" x14ac:dyDescent="0.25">
      <c r="A1414" s="84" t="s">
        <v>14858</v>
      </c>
      <c r="B1414" s="84" t="s">
        <v>14363</v>
      </c>
      <c r="C1414" s="84">
        <v>2</v>
      </c>
      <c r="D1414" s="122">
        <v>3.3076081572563416E-4</v>
      </c>
      <c r="E1414" s="122">
        <v>3.1141660103388369</v>
      </c>
      <c r="F1414" s="84" t="s">
        <v>15743</v>
      </c>
      <c r="G1414" s="84" t="b">
        <v>0</v>
      </c>
      <c r="H1414" s="84" t="b">
        <v>0</v>
      </c>
      <c r="I1414" s="84" t="b">
        <v>0</v>
      </c>
      <c r="J1414" s="84" t="b">
        <v>1</v>
      </c>
      <c r="K1414" s="84" t="b">
        <v>0</v>
      </c>
      <c r="L1414" s="84" t="b">
        <v>0</v>
      </c>
    </row>
    <row r="1415" spans="1:12" x14ac:dyDescent="0.25">
      <c r="A1415" s="84" t="s">
        <v>14363</v>
      </c>
      <c r="B1415" s="84" t="s">
        <v>15128</v>
      </c>
      <c r="C1415" s="84">
        <v>2</v>
      </c>
      <c r="D1415" s="122">
        <v>3.3076081572563416E-4</v>
      </c>
      <c r="E1415" s="122">
        <v>3.1933472563864616</v>
      </c>
      <c r="F1415" s="84" t="s">
        <v>15743</v>
      </c>
      <c r="G1415" s="84" t="b">
        <v>1</v>
      </c>
      <c r="H1415" s="84" t="b">
        <v>0</v>
      </c>
      <c r="I1415" s="84" t="b">
        <v>0</v>
      </c>
      <c r="J1415" s="84" t="b">
        <v>0</v>
      </c>
      <c r="K1415" s="84" t="b">
        <v>1</v>
      </c>
      <c r="L1415" s="84" t="b">
        <v>0</v>
      </c>
    </row>
    <row r="1416" spans="1:12" x14ac:dyDescent="0.25">
      <c r="A1416" s="84" t="s">
        <v>15128</v>
      </c>
      <c r="B1416" s="84" t="s">
        <v>12350</v>
      </c>
      <c r="C1416" s="84">
        <v>2</v>
      </c>
      <c r="D1416" s="122">
        <v>3.3076081572563416E-4</v>
      </c>
      <c r="E1416" s="122">
        <v>1.7919467156049176</v>
      </c>
      <c r="F1416" s="84" t="s">
        <v>15743</v>
      </c>
      <c r="G1416" s="84" t="b">
        <v>0</v>
      </c>
      <c r="H1416" s="84" t="b">
        <v>1</v>
      </c>
      <c r="I1416" s="84" t="b">
        <v>0</v>
      </c>
      <c r="J1416" s="84" t="b">
        <v>0</v>
      </c>
      <c r="K1416" s="84" t="b">
        <v>0</v>
      </c>
      <c r="L1416" s="84" t="b">
        <v>0</v>
      </c>
    </row>
    <row r="1417" spans="1:12" x14ac:dyDescent="0.25">
      <c r="A1417" s="84" t="s">
        <v>12296</v>
      </c>
      <c r="B1417" s="84" t="s">
        <v>14358</v>
      </c>
      <c r="C1417" s="84">
        <v>2</v>
      </c>
      <c r="D1417" s="122">
        <v>3.3076081572563416E-4</v>
      </c>
      <c r="E1417" s="122">
        <v>1.4098009741161117</v>
      </c>
      <c r="F1417" s="84" t="s">
        <v>15743</v>
      </c>
      <c r="G1417" s="84" t="b">
        <v>0</v>
      </c>
      <c r="H1417" s="84" t="b">
        <v>0</v>
      </c>
      <c r="I1417" s="84" t="b">
        <v>0</v>
      </c>
      <c r="J1417" s="84" t="b">
        <v>0</v>
      </c>
      <c r="K1417" s="84" t="b">
        <v>0</v>
      </c>
      <c r="L1417" s="84" t="b">
        <v>0</v>
      </c>
    </row>
    <row r="1418" spans="1:12" x14ac:dyDescent="0.25">
      <c r="A1418" s="84" t="s">
        <v>14358</v>
      </c>
      <c r="B1418" s="84" t="s">
        <v>15129</v>
      </c>
      <c r="C1418" s="84">
        <v>2</v>
      </c>
      <c r="D1418" s="122">
        <v>3.3076081572563416E-4</v>
      </c>
      <c r="E1418" s="122">
        <v>3.1933472563864616</v>
      </c>
      <c r="F1418" s="84" t="s">
        <v>15743</v>
      </c>
      <c r="G1418" s="84" t="b">
        <v>0</v>
      </c>
      <c r="H1418" s="84" t="b">
        <v>0</v>
      </c>
      <c r="I1418" s="84" t="b">
        <v>0</v>
      </c>
      <c r="J1418" s="84" t="b">
        <v>1</v>
      </c>
      <c r="K1418" s="84" t="b">
        <v>0</v>
      </c>
      <c r="L1418" s="84" t="b">
        <v>0</v>
      </c>
    </row>
    <row r="1419" spans="1:12" x14ac:dyDescent="0.25">
      <c r="A1419" s="84" t="s">
        <v>15129</v>
      </c>
      <c r="B1419" s="84" t="s">
        <v>15130</v>
      </c>
      <c r="C1419" s="84">
        <v>2</v>
      </c>
      <c r="D1419" s="122">
        <v>3.3076081572563416E-4</v>
      </c>
      <c r="E1419" s="122">
        <v>3.8923172607224803</v>
      </c>
      <c r="F1419" s="84" t="s">
        <v>15743</v>
      </c>
      <c r="G1419" s="84" t="b">
        <v>1</v>
      </c>
      <c r="H1419" s="84" t="b">
        <v>0</v>
      </c>
      <c r="I1419" s="84" t="b">
        <v>0</v>
      </c>
      <c r="J1419" s="84" t="b">
        <v>0</v>
      </c>
      <c r="K1419" s="84" t="b">
        <v>0</v>
      </c>
      <c r="L1419" s="84" t="b">
        <v>0</v>
      </c>
    </row>
    <row r="1420" spans="1:12" x14ac:dyDescent="0.25">
      <c r="A1420" s="84" t="s">
        <v>15130</v>
      </c>
      <c r="B1420" s="84" t="s">
        <v>14487</v>
      </c>
      <c r="C1420" s="84">
        <v>2</v>
      </c>
      <c r="D1420" s="122">
        <v>3.3076081572563416E-4</v>
      </c>
      <c r="E1420" s="122">
        <v>3.4151960060028181</v>
      </c>
      <c r="F1420" s="84" t="s">
        <v>15743</v>
      </c>
      <c r="G1420" s="84" t="b">
        <v>0</v>
      </c>
      <c r="H1420" s="84" t="b">
        <v>0</v>
      </c>
      <c r="I1420" s="84" t="b">
        <v>0</v>
      </c>
      <c r="J1420" s="84" t="b">
        <v>1</v>
      </c>
      <c r="K1420" s="84" t="b">
        <v>0</v>
      </c>
      <c r="L1420" s="84" t="b">
        <v>0</v>
      </c>
    </row>
    <row r="1421" spans="1:12" x14ac:dyDescent="0.25">
      <c r="A1421" s="84" t="s">
        <v>14487</v>
      </c>
      <c r="B1421" s="84" t="s">
        <v>14253</v>
      </c>
      <c r="C1421" s="84">
        <v>2</v>
      </c>
      <c r="D1421" s="122">
        <v>3.3076081572563416E-4</v>
      </c>
      <c r="E1421" s="122">
        <v>2.5121060190108744</v>
      </c>
      <c r="F1421" s="84" t="s">
        <v>15743</v>
      </c>
      <c r="G1421" s="84" t="b">
        <v>1</v>
      </c>
      <c r="H1421" s="84" t="b">
        <v>0</v>
      </c>
      <c r="I1421" s="84" t="b">
        <v>0</v>
      </c>
      <c r="J1421" s="84" t="b">
        <v>0</v>
      </c>
      <c r="K1421" s="84" t="b">
        <v>0</v>
      </c>
      <c r="L1421" s="84" t="b">
        <v>0</v>
      </c>
    </row>
    <row r="1422" spans="1:12" x14ac:dyDescent="0.25">
      <c r="A1422" s="84" t="s">
        <v>14253</v>
      </c>
      <c r="B1422" s="84" t="s">
        <v>15131</v>
      </c>
      <c r="C1422" s="84">
        <v>2</v>
      </c>
      <c r="D1422" s="122">
        <v>3.3076081572563416E-4</v>
      </c>
      <c r="E1422" s="122">
        <v>2.9380747512831555</v>
      </c>
      <c r="F1422" s="84" t="s">
        <v>15743</v>
      </c>
      <c r="G1422" s="84" t="b">
        <v>0</v>
      </c>
      <c r="H1422" s="84" t="b">
        <v>0</v>
      </c>
      <c r="I1422" s="84" t="b">
        <v>0</v>
      </c>
      <c r="J1422" s="84" t="b">
        <v>0</v>
      </c>
      <c r="K1422" s="84" t="b">
        <v>0</v>
      </c>
      <c r="L1422" s="84" t="b">
        <v>0</v>
      </c>
    </row>
    <row r="1423" spans="1:12" x14ac:dyDescent="0.25">
      <c r="A1423" s="84" t="s">
        <v>15131</v>
      </c>
      <c r="B1423" s="84" t="s">
        <v>14438</v>
      </c>
      <c r="C1423" s="84">
        <v>2</v>
      </c>
      <c r="D1423" s="122">
        <v>3.3076081572563416E-4</v>
      </c>
      <c r="E1423" s="122">
        <v>3.3482492163722046</v>
      </c>
      <c r="F1423" s="84" t="s">
        <v>15743</v>
      </c>
      <c r="G1423" s="84" t="b">
        <v>0</v>
      </c>
      <c r="H1423" s="84" t="b">
        <v>0</v>
      </c>
      <c r="I1423" s="84" t="b">
        <v>0</v>
      </c>
      <c r="J1423" s="84" t="b">
        <v>0</v>
      </c>
      <c r="K1423" s="84" t="b">
        <v>0</v>
      </c>
      <c r="L1423" s="84" t="b">
        <v>0</v>
      </c>
    </row>
    <row r="1424" spans="1:12" x14ac:dyDescent="0.25">
      <c r="A1424" s="84" t="s">
        <v>14438</v>
      </c>
      <c r="B1424" s="84" t="s">
        <v>14305</v>
      </c>
      <c r="C1424" s="84">
        <v>2</v>
      </c>
      <c r="D1424" s="122">
        <v>3.3076081572563416E-4</v>
      </c>
      <c r="E1424" s="122">
        <v>2.5353358597293494</v>
      </c>
      <c r="F1424" s="84" t="s">
        <v>15743</v>
      </c>
      <c r="G1424" s="84" t="b">
        <v>0</v>
      </c>
      <c r="H1424" s="84" t="b">
        <v>0</v>
      </c>
      <c r="I1424" s="84" t="b">
        <v>0</v>
      </c>
      <c r="J1424" s="84" t="b">
        <v>0</v>
      </c>
      <c r="K1424" s="84" t="b">
        <v>0</v>
      </c>
      <c r="L1424" s="84" t="b">
        <v>0</v>
      </c>
    </row>
    <row r="1425" spans="1:12" x14ac:dyDescent="0.25">
      <c r="A1425" s="84" t="s">
        <v>14305</v>
      </c>
      <c r="B1425" s="84" t="s">
        <v>14663</v>
      </c>
      <c r="C1425" s="84">
        <v>2</v>
      </c>
      <c r="D1425" s="122">
        <v>3.3076081572563416E-4</v>
      </c>
      <c r="E1425" s="122">
        <v>2.7783739084156438</v>
      </c>
      <c r="F1425" s="84" t="s">
        <v>15743</v>
      </c>
      <c r="G1425" s="84" t="b">
        <v>0</v>
      </c>
      <c r="H1425" s="84" t="b">
        <v>0</v>
      </c>
      <c r="I1425" s="84" t="b">
        <v>0</v>
      </c>
      <c r="J1425" s="84" t="b">
        <v>0</v>
      </c>
      <c r="K1425" s="84" t="b">
        <v>0</v>
      </c>
      <c r="L1425" s="84" t="b">
        <v>0</v>
      </c>
    </row>
    <row r="1426" spans="1:12" x14ac:dyDescent="0.25">
      <c r="A1426" s="84" t="s">
        <v>706</v>
      </c>
      <c r="B1426" s="84" t="s">
        <v>12363</v>
      </c>
      <c r="C1426" s="84">
        <v>2</v>
      </c>
      <c r="D1426" s="122">
        <v>3.3076081572563416E-4</v>
      </c>
      <c r="E1426" s="122">
        <v>2.5700979659885612</v>
      </c>
      <c r="F1426" s="84" t="s">
        <v>15743</v>
      </c>
      <c r="G1426" s="84" t="b">
        <v>0</v>
      </c>
      <c r="H1426" s="84" t="b">
        <v>0</v>
      </c>
      <c r="I1426" s="84" t="b">
        <v>0</v>
      </c>
      <c r="J1426" s="84" t="b">
        <v>0</v>
      </c>
      <c r="K1426" s="84" t="b">
        <v>0</v>
      </c>
      <c r="L1426" s="84" t="b">
        <v>0</v>
      </c>
    </row>
    <row r="1427" spans="1:12" x14ac:dyDescent="0.25">
      <c r="A1427" s="84" t="s">
        <v>12259</v>
      </c>
      <c r="B1427" s="84" t="s">
        <v>14488</v>
      </c>
      <c r="C1427" s="84">
        <v>2</v>
      </c>
      <c r="D1427" s="122">
        <v>3.3076081572563416E-4</v>
      </c>
      <c r="E1427" s="122">
        <v>1.6631475581833794</v>
      </c>
      <c r="F1427" s="84" t="s">
        <v>15743</v>
      </c>
      <c r="G1427" s="84" t="b">
        <v>0</v>
      </c>
      <c r="H1427" s="84" t="b">
        <v>0</v>
      </c>
      <c r="I1427" s="84" t="b">
        <v>0</v>
      </c>
      <c r="J1427" s="84" t="b">
        <v>0</v>
      </c>
      <c r="K1427" s="84" t="b">
        <v>0</v>
      </c>
      <c r="L1427" s="84" t="b">
        <v>0</v>
      </c>
    </row>
    <row r="1428" spans="1:12" x14ac:dyDescent="0.25">
      <c r="A1428" s="84" t="s">
        <v>15132</v>
      </c>
      <c r="B1428" s="84" t="s">
        <v>2788</v>
      </c>
      <c r="C1428" s="84">
        <v>2</v>
      </c>
      <c r="D1428" s="122">
        <v>3.3076081572563416E-4</v>
      </c>
      <c r="E1428" s="122">
        <v>1.5578635095715496</v>
      </c>
      <c r="F1428" s="84" t="s">
        <v>15743</v>
      </c>
      <c r="G1428" s="84" t="b">
        <v>0</v>
      </c>
      <c r="H1428" s="84" t="b">
        <v>0</v>
      </c>
      <c r="I1428" s="84" t="b">
        <v>0</v>
      </c>
      <c r="J1428" s="84" t="b">
        <v>0</v>
      </c>
      <c r="K1428" s="84" t="b">
        <v>0</v>
      </c>
      <c r="L1428" s="84" t="b">
        <v>0</v>
      </c>
    </row>
    <row r="1429" spans="1:12" x14ac:dyDescent="0.25">
      <c r="A1429" s="84" t="s">
        <v>2788</v>
      </c>
      <c r="B1429" s="84" t="s">
        <v>15133</v>
      </c>
      <c r="C1429" s="84">
        <v>2</v>
      </c>
      <c r="D1429" s="122">
        <v>3.3076081572563416E-4</v>
      </c>
      <c r="E1429" s="122">
        <v>1.5816239483791199</v>
      </c>
      <c r="F1429" s="84" t="s">
        <v>15743</v>
      </c>
      <c r="G1429" s="84" t="b">
        <v>0</v>
      </c>
      <c r="H1429" s="84" t="b">
        <v>0</v>
      </c>
      <c r="I1429" s="84" t="b">
        <v>0</v>
      </c>
      <c r="J1429" s="84" t="b">
        <v>0</v>
      </c>
      <c r="K1429" s="84" t="b">
        <v>0</v>
      </c>
      <c r="L1429" s="84" t="b">
        <v>0</v>
      </c>
    </row>
    <row r="1430" spans="1:12" x14ac:dyDescent="0.25">
      <c r="A1430" s="84" t="s">
        <v>15133</v>
      </c>
      <c r="B1430" s="84" t="s">
        <v>15134</v>
      </c>
      <c r="C1430" s="84">
        <v>2</v>
      </c>
      <c r="D1430" s="122">
        <v>3.3076081572563416E-4</v>
      </c>
      <c r="E1430" s="122">
        <v>3.8923172607224803</v>
      </c>
      <c r="F1430" s="84" t="s">
        <v>15743</v>
      </c>
      <c r="G1430" s="84" t="b">
        <v>0</v>
      </c>
      <c r="H1430" s="84" t="b">
        <v>0</v>
      </c>
      <c r="I1430" s="84" t="b">
        <v>0</v>
      </c>
      <c r="J1430" s="84" t="b">
        <v>0</v>
      </c>
      <c r="K1430" s="84" t="b">
        <v>0</v>
      </c>
      <c r="L1430" s="84" t="b">
        <v>0</v>
      </c>
    </row>
    <row r="1431" spans="1:12" x14ac:dyDescent="0.25">
      <c r="A1431" s="84" t="s">
        <v>15134</v>
      </c>
      <c r="B1431" s="84" t="s">
        <v>14439</v>
      </c>
      <c r="C1431" s="84">
        <v>2</v>
      </c>
      <c r="D1431" s="122">
        <v>3.3076081572563416E-4</v>
      </c>
      <c r="E1431" s="122">
        <v>3.4943772520504428</v>
      </c>
      <c r="F1431" s="84" t="s">
        <v>15743</v>
      </c>
      <c r="G1431" s="84" t="b">
        <v>0</v>
      </c>
      <c r="H1431" s="84" t="b">
        <v>0</v>
      </c>
      <c r="I1431" s="84" t="b">
        <v>0</v>
      </c>
      <c r="J1431" s="84" t="b">
        <v>0</v>
      </c>
      <c r="K1431" s="84" t="b">
        <v>0</v>
      </c>
      <c r="L1431" s="84" t="b">
        <v>0</v>
      </c>
    </row>
    <row r="1432" spans="1:12" x14ac:dyDescent="0.25">
      <c r="A1432" s="84" t="s">
        <v>14439</v>
      </c>
      <c r="B1432" s="84" t="s">
        <v>15135</v>
      </c>
      <c r="C1432" s="84">
        <v>2</v>
      </c>
      <c r="D1432" s="122">
        <v>3.3076081572563416E-4</v>
      </c>
      <c r="E1432" s="122">
        <v>3.3482492163722046</v>
      </c>
      <c r="F1432" s="84" t="s">
        <v>15743</v>
      </c>
      <c r="G1432" s="84" t="b">
        <v>0</v>
      </c>
      <c r="H1432" s="84" t="b">
        <v>0</v>
      </c>
      <c r="I1432" s="84" t="b">
        <v>0</v>
      </c>
      <c r="J1432" s="84" t="b">
        <v>0</v>
      </c>
      <c r="K1432" s="84" t="b">
        <v>0</v>
      </c>
      <c r="L1432" s="84" t="b">
        <v>0</v>
      </c>
    </row>
    <row r="1433" spans="1:12" x14ac:dyDescent="0.25">
      <c r="A1433" s="84" t="s">
        <v>15135</v>
      </c>
      <c r="B1433" s="84" t="s">
        <v>14274</v>
      </c>
      <c r="C1433" s="84">
        <v>2</v>
      </c>
      <c r="D1433" s="122">
        <v>3.3076081572563416E-4</v>
      </c>
      <c r="E1433" s="122">
        <v>2.989227273730537</v>
      </c>
      <c r="F1433" s="84" t="s">
        <v>15743</v>
      </c>
      <c r="G1433" s="84" t="b">
        <v>0</v>
      </c>
      <c r="H1433" s="84" t="b">
        <v>0</v>
      </c>
      <c r="I1433" s="84" t="b">
        <v>0</v>
      </c>
      <c r="J1433" s="84" t="b">
        <v>0</v>
      </c>
      <c r="K1433" s="84" t="b">
        <v>0</v>
      </c>
      <c r="L1433" s="84" t="b">
        <v>0</v>
      </c>
    </row>
    <row r="1434" spans="1:12" x14ac:dyDescent="0.25">
      <c r="A1434" s="84" t="s">
        <v>14226</v>
      </c>
      <c r="B1434" s="84" t="s">
        <v>796</v>
      </c>
      <c r="C1434" s="84">
        <v>2</v>
      </c>
      <c r="D1434" s="122">
        <v>3.3076081572563416E-4</v>
      </c>
      <c r="E1434" s="122">
        <v>1.883717088960563</v>
      </c>
      <c r="F1434" s="84" t="s">
        <v>15743</v>
      </c>
      <c r="G1434" s="84" t="b">
        <v>1</v>
      </c>
      <c r="H1434" s="84" t="b">
        <v>0</v>
      </c>
      <c r="I1434" s="84" t="b">
        <v>0</v>
      </c>
      <c r="J1434" s="84" t="b">
        <v>0</v>
      </c>
      <c r="K1434" s="84" t="b">
        <v>0</v>
      </c>
      <c r="L1434" s="84" t="b">
        <v>0</v>
      </c>
    </row>
    <row r="1435" spans="1:12" x14ac:dyDescent="0.25">
      <c r="A1435" s="84" t="s">
        <v>14469</v>
      </c>
      <c r="B1435" s="84" t="s">
        <v>2788</v>
      </c>
      <c r="C1435" s="84">
        <v>2</v>
      </c>
      <c r="D1435" s="122">
        <v>3.3076081572563416E-4</v>
      </c>
      <c r="E1435" s="122">
        <v>1.1599235008995119</v>
      </c>
      <c r="F1435" s="84" t="s">
        <v>15743</v>
      </c>
      <c r="G1435" s="84" t="b">
        <v>0</v>
      </c>
      <c r="H1435" s="84" t="b">
        <v>0</v>
      </c>
      <c r="I1435" s="84" t="b">
        <v>0</v>
      </c>
      <c r="J1435" s="84" t="b">
        <v>0</v>
      </c>
      <c r="K1435" s="84" t="b">
        <v>0</v>
      </c>
      <c r="L1435" s="84" t="b">
        <v>0</v>
      </c>
    </row>
    <row r="1436" spans="1:12" x14ac:dyDescent="0.25">
      <c r="A1436" s="84" t="s">
        <v>12364</v>
      </c>
      <c r="B1436" s="84" t="s">
        <v>796</v>
      </c>
      <c r="C1436" s="84">
        <v>2</v>
      </c>
      <c r="D1436" s="122">
        <v>3.3076081572563416E-4</v>
      </c>
      <c r="E1436" s="122">
        <v>1.4645877812185872</v>
      </c>
      <c r="F1436" s="84" t="s">
        <v>15743</v>
      </c>
      <c r="G1436" s="84" t="b">
        <v>0</v>
      </c>
      <c r="H1436" s="84" t="b">
        <v>0</v>
      </c>
      <c r="I1436" s="84" t="b">
        <v>0</v>
      </c>
      <c r="J1436" s="84" t="b">
        <v>0</v>
      </c>
      <c r="K1436" s="84" t="b">
        <v>0</v>
      </c>
      <c r="L1436" s="84" t="b">
        <v>0</v>
      </c>
    </row>
    <row r="1437" spans="1:12" x14ac:dyDescent="0.25">
      <c r="A1437" s="84" t="s">
        <v>796</v>
      </c>
      <c r="B1437" s="84" t="s">
        <v>12259</v>
      </c>
      <c r="C1437" s="84">
        <v>2</v>
      </c>
      <c r="D1437" s="122">
        <v>3.3076081572563416E-4</v>
      </c>
      <c r="E1437" s="122">
        <v>1.2108498871887492</v>
      </c>
      <c r="F1437" s="84" t="s">
        <v>15743</v>
      </c>
      <c r="G1437" s="84" t="b">
        <v>0</v>
      </c>
      <c r="H1437" s="84" t="b">
        <v>0</v>
      </c>
      <c r="I1437" s="84" t="b">
        <v>0</v>
      </c>
      <c r="J1437" s="84" t="b">
        <v>0</v>
      </c>
      <c r="K1437" s="84" t="b">
        <v>0</v>
      </c>
      <c r="L1437" s="84" t="b">
        <v>0</v>
      </c>
    </row>
    <row r="1438" spans="1:12" x14ac:dyDescent="0.25">
      <c r="A1438" s="84" t="s">
        <v>14671</v>
      </c>
      <c r="B1438" s="84" t="s">
        <v>14566</v>
      </c>
      <c r="C1438" s="84">
        <v>2</v>
      </c>
      <c r="D1438" s="122">
        <v>3.3076081572563416E-4</v>
      </c>
      <c r="E1438" s="122">
        <v>3.1933472563864616</v>
      </c>
      <c r="F1438" s="84" t="s">
        <v>15743</v>
      </c>
      <c r="G1438" s="84" t="b">
        <v>0</v>
      </c>
      <c r="H1438" s="84" t="b">
        <v>0</v>
      </c>
      <c r="I1438" s="84" t="b">
        <v>0</v>
      </c>
      <c r="J1438" s="84" t="b">
        <v>0</v>
      </c>
      <c r="K1438" s="84" t="b">
        <v>0</v>
      </c>
      <c r="L1438" s="84" t="b">
        <v>0</v>
      </c>
    </row>
    <row r="1439" spans="1:12" x14ac:dyDescent="0.25">
      <c r="A1439" s="84" t="s">
        <v>14566</v>
      </c>
      <c r="B1439" s="84" t="s">
        <v>14866</v>
      </c>
      <c r="C1439" s="84">
        <v>2</v>
      </c>
      <c r="D1439" s="122">
        <v>3.3076081572563416E-4</v>
      </c>
      <c r="E1439" s="122">
        <v>3.3182859929947615</v>
      </c>
      <c r="F1439" s="84" t="s">
        <v>15743</v>
      </c>
      <c r="G1439" s="84" t="b">
        <v>0</v>
      </c>
      <c r="H1439" s="84" t="b">
        <v>0</v>
      </c>
      <c r="I1439" s="84" t="b">
        <v>0</v>
      </c>
      <c r="J1439" s="84" t="b">
        <v>0</v>
      </c>
      <c r="K1439" s="84" t="b">
        <v>0</v>
      </c>
      <c r="L1439" s="84" t="b">
        <v>0</v>
      </c>
    </row>
    <row r="1440" spans="1:12" x14ac:dyDescent="0.25">
      <c r="A1440" s="84" t="s">
        <v>14866</v>
      </c>
      <c r="B1440" s="84" t="s">
        <v>15140</v>
      </c>
      <c r="C1440" s="84">
        <v>2</v>
      </c>
      <c r="D1440" s="122">
        <v>3.3076081572563416E-4</v>
      </c>
      <c r="E1440" s="122">
        <v>3.716226001666799</v>
      </c>
      <c r="F1440" s="84" t="s">
        <v>15743</v>
      </c>
      <c r="G1440" s="84" t="b">
        <v>0</v>
      </c>
      <c r="H1440" s="84" t="b">
        <v>0</v>
      </c>
      <c r="I1440" s="84" t="b">
        <v>0</v>
      </c>
      <c r="J1440" s="84" t="b">
        <v>0</v>
      </c>
      <c r="K1440" s="84" t="b">
        <v>0</v>
      </c>
      <c r="L1440" s="84" t="b">
        <v>0</v>
      </c>
    </row>
    <row r="1441" spans="1:12" x14ac:dyDescent="0.25">
      <c r="A1441" s="84" t="s">
        <v>15140</v>
      </c>
      <c r="B1441" s="84" t="s">
        <v>12295</v>
      </c>
      <c r="C1441" s="84">
        <v>2</v>
      </c>
      <c r="D1441" s="122">
        <v>3.3076081572563416E-4</v>
      </c>
      <c r="E1441" s="122">
        <v>2.674833316508574</v>
      </c>
      <c r="F1441" s="84" t="s">
        <v>15743</v>
      </c>
      <c r="G1441" s="84" t="b">
        <v>0</v>
      </c>
      <c r="H1441" s="84" t="b">
        <v>0</v>
      </c>
      <c r="I1441" s="84" t="b">
        <v>0</v>
      </c>
      <c r="J1441" s="84" t="b">
        <v>0</v>
      </c>
      <c r="K1441" s="84" t="b">
        <v>0</v>
      </c>
      <c r="L1441" s="84" t="b">
        <v>0</v>
      </c>
    </row>
    <row r="1442" spans="1:12" x14ac:dyDescent="0.25">
      <c r="A1442" s="84" t="s">
        <v>217</v>
      </c>
      <c r="B1442" s="84" t="s">
        <v>14867</v>
      </c>
      <c r="C1442" s="84">
        <v>2</v>
      </c>
      <c r="D1442" s="122">
        <v>3.3076081572563416E-4</v>
      </c>
      <c r="E1442" s="122">
        <v>3.5912872650584995</v>
      </c>
      <c r="F1442" s="84" t="s">
        <v>15743</v>
      </c>
      <c r="G1442" s="84" t="b">
        <v>0</v>
      </c>
      <c r="H1442" s="84" t="b">
        <v>0</v>
      </c>
      <c r="I1442" s="84" t="b">
        <v>0</v>
      </c>
      <c r="J1442" s="84" t="b">
        <v>0</v>
      </c>
      <c r="K1442" s="84" t="b">
        <v>0</v>
      </c>
      <c r="L1442" s="84" t="b">
        <v>0</v>
      </c>
    </row>
    <row r="1443" spans="1:12" x14ac:dyDescent="0.25">
      <c r="A1443" s="84" t="s">
        <v>872</v>
      </c>
      <c r="B1443" s="84" t="s">
        <v>871</v>
      </c>
      <c r="C1443" s="84">
        <v>2</v>
      </c>
      <c r="D1443" s="122">
        <v>3.3076081572563416E-4</v>
      </c>
      <c r="E1443" s="122">
        <v>3.716226001666799</v>
      </c>
      <c r="F1443" s="84" t="s">
        <v>15743</v>
      </c>
      <c r="G1443" s="84" t="b">
        <v>0</v>
      </c>
      <c r="H1443" s="84" t="b">
        <v>0</v>
      </c>
      <c r="I1443" s="84" t="b">
        <v>0</v>
      </c>
      <c r="J1443" s="84" t="b">
        <v>0</v>
      </c>
      <c r="K1443" s="84" t="b">
        <v>0</v>
      </c>
      <c r="L1443" s="84" t="b">
        <v>0</v>
      </c>
    </row>
    <row r="1444" spans="1:12" x14ac:dyDescent="0.25">
      <c r="A1444" s="84" t="s">
        <v>12295</v>
      </c>
      <c r="B1444" s="84" t="s">
        <v>700</v>
      </c>
      <c r="C1444" s="84">
        <v>2</v>
      </c>
      <c r="D1444" s="122">
        <v>3.3076081572563416E-4</v>
      </c>
      <c r="E1444" s="122">
        <v>2.674833316508574</v>
      </c>
      <c r="F1444" s="84" t="s">
        <v>15743</v>
      </c>
      <c r="G1444" s="84" t="b">
        <v>0</v>
      </c>
      <c r="H1444" s="84" t="b">
        <v>0</v>
      </c>
      <c r="I1444" s="84" t="b">
        <v>0</v>
      </c>
      <c r="J1444" s="84" t="b">
        <v>0</v>
      </c>
      <c r="K1444" s="84" t="b">
        <v>0</v>
      </c>
      <c r="L1444" s="84" t="b">
        <v>0</v>
      </c>
    </row>
    <row r="1445" spans="1:12" x14ac:dyDescent="0.25">
      <c r="A1445" s="84" t="s">
        <v>700</v>
      </c>
      <c r="B1445" s="84" t="s">
        <v>15141</v>
      </c>
      <c r="C1445" s="84">
        <v>2</v>
      </c>
      <c r="D1445" s="122">
        <v>3.3076081572563416E-4</v>
      </c>
      <c r="E1445" s="122">
        <v>3.8923172607224803</v>
      </c>
      <c r="F1445" s="84" t="s">
        <v>15743</v>
      </c>
      <c r="G1445" s="84" t="b">
        <v>0</v>
      </c>
      <c r="H1445" s="84" t="b">
        <v>0</v>
      </c>
      <c r="I1445" s="84" t="b">
        <v>0</v>
      </c>
      <c r="J1445" s="84" t="b">
        <v>0</v>
      </c>
      <c r="K1445" s="84" t="b">
        <v>0</v>
      </c>
      <c r="L1445" s="84" t="b">
        <v>0</v>
      </c>
    </row>
    <row r="1446" spans="1:12" x14ac:dyDescent="0.25">
      <c r="A1446" s="84" t="s">
        <v>15141</v>
      </c>
      <c r="B1446" s="84" t="s">
        <v>15142</v>
      </c>
      <c r="C1446" s="84">
        <v>2</v>
      </c>
      <c r="D1446" s="122">
        <v>3.3076081572563416E-4</v>
      </c>
      <c r="E1446" s="122">
        <v>3.8923172607224803</v>
      </c>
      <c r="F1446" s="84" t="s">
        <v>15743</v>
      </c>
      <c r="G1446" s="84" t="b">
        <v>0</v>
      </c>
      <c r="H1446" s="84" t="b">
        <v>0</v>
      </c>
      <c r="I1446" s="84" t="b">
        <v>0</v>
      </c>
      <c r="J1446" s="84" t="b">
        <v>0</v>
      </c>
      <c r="K1446" s="84" t="b">
        <v>0</v>
      </c>
      <c r="L1446" s="84" t="b">
        <v>0</v>
      </c>
    </row>
    <row r="1447" spans="1:12" x14ac:dyDescent="0.25">
      <c r="A1447" s="84" t="s">
        <v>15142</v>
      </c>
      <c r="B1447" s="84" t="s">
        <v>14272</v>
      </c>
      <c r="C1447" s="84">
        <v>2</v>
      </c>
      <c r="D1447" s="122">
        <v>3.3076081572563416E-4</v>
      </c>
      <c r="E1447" s="122">
        <v>2.989227273730537</v>
      </c>
      <c r="F1447" s="84" t="s">
        <v>15743</v>
      </c>
      <c r="G1447" s="84" t="b">
        <v>0</v>
      </c>
      <c r="H1447" s="84" t="b">
        <v>0</v>
      </c>
      <c r="I1447" s="84" t="b">
        <v>0</v>
      </c>
      <c r="J1447" s="84" t="b">
        <v>0</v>
      </c>
      <c r="K1447" s="84" t="b">
        <v>0</v>
      </c>
      <c r="L1447" s="84" t="b">
        <v>0</v>
      </c>
    </row>
    <row r="1448" spans="1:12" x14ac:dyDescent="0.25">
      <c r="A1448" s="84" t="s">
        <v>14272</v>
      </c>
      <c r="B1448" s="84" t="s">
        <v>874</v>
      </c>
      <c r="C1448" s="84">
        <v>2</v>
      </c>
      <c r="D1448" s="122">
        <v>3.3076081572563416E-4</v>
      </c>
      <c r="E1448" s="122">
        <v>2.5121060190108744</v>
      </c>
      <c r="F1448" s="84" t="s">
        <v>15743</v>
      </c>
      <c r="G1448" s="84" t="b">
        <v>0</v>
      </c>
      <c r="H1448" s="84" t="b">
        <v>0</v>
      </c>
      <c r="I1448" s="84" t="b">
        <v>0</v>
      </c>
      <c r="J1448" s="84" t="b">
        <v>1</v>
      </c>
      <c r="K1448" s="84" t="b">
        <v>0</v>
      </c>
      <c r="L1448" s="84" t="b">
        <v>0</v>
      </c>
    </row>
    <row r="1449" spans="1:12" x14ac:dyDescent="0.25">
      <c r="A1449" s="84" t="s">
        <v>874</v>
      </c>
      <c r="B1449" s="84" t="s">
        <v>14344</v>
      </c>
      <c r="C1449" s="84">
        <v>2</v>
      </c>
      <c r="D1449" s="122">
        <v>3.3076081572563416E-4</v>
      </c>
      <c r="E1449" s="122">
        <v>2.6950367025968611</v>
      </c>
      <c r="F1449" s="84" t="s">
        <v>15743</v>
      </c>
      <c r="G1449" s="84" t="b">
        <v>1</v>
      </c>
      <c r="H1449" s="84" t="b">
        <v>0</v>
      </c>
      <c r="I1449" s="84" t="b">
        <v>0</v>
      </c>
      <c r="J1449" s="84" t="b">
        <v>0</v>
      </c>
      <c r="K1449" s="84" t="b">
        <v>0</v>
      </c>
      <c r="L1449" s="84" t="b">
        <v>0</v>
      </c>
    </row>
    <row r="1450" spans="1:12" x14ac:dyDescent="0.25">
      <c r="A1450" s="84" t="s">
        <v>14344</v>
      </c>
      <c r="B1450" s="84" t="s">
        <v>14674</v>
      </c>
      <c r="C1450" s="84">
        <v>2</v>
      </c>
      <c r="D1450" s="122">
        <v>3.3076081572563416E-4</v>
      </c>
      <c r="E1450" s="122">
        <v>2.8923172607224803</v>
      </c>
      <c r="F1450" s="84" t="s">
        <v>15743</v>
      </c>
      <c r="G1450" s="84" t="b">
        <v>0</v>
      </c>
      <c r="H1450" s="84" t="b">
        <v>0</v>
      </c>
      <c r="I1450" s="84" t="b">
        <v>0</v>
      </c>
      <c r="J1450" s="84" t="b">
        <v>0</v>
      </c>
      <c r="K1450" s="84" t="b">
        <v>0</v>
      </c>
      <c r="L1450" s="84" t="b">
        <v>0</v>
      </c>
    </row>
    <row r="1451" spans="1:12" x14ac:dyDescent="0.25">
      <c r="A1451" s="84" t="s">
        <v>14674</v>
      </c>
      <c r="B1451" s="84" t="s">
        <v>8333</v>
      </c>
      <c r="C1451" s="84">
        <v>2</v>
      </c>
      <c r="D1451" s="122">
        <v>3.3076081572563416E-4</v>
      </c>
      <c r="E1451" s="122">
        <v>2.6370447556191743</v>
      </c>
      <c r="F1451" s="84" t="s">
        <v>15743</v>
      </c>
      <c r="G1451" s="84" t="b">
        <v>0</v>
      </c>
      <c r="H1451" s="84" t="b">
        <v>0</v>
      </c>
      <c r="I1451" s="84" t="b">
        <v>0</v>
      </c>
      <c r="J1451" s="84" t="b">
        <v>0</v>
      </c>
      <c r="K1451" s="84" t="b">
        <v>0</v>
      </c>
      <c r="L1451" s="84" t="b">
        <v>0</v>
      </c>
    </row>
    <row r="1452" spans="1:12" x14ac:dyDescent="0.25">
      <c r="A1452" s="84" t="s">
        <v>8333</v>
      </c>
      <c r="B1452" s="84" t="s">
        <v>14225</v>
      </c>
      <c r="C1452" s="84">
        <v>2</v>
      </c>
      <c r="D1452" s="122">
        <v>3.3076081572563416E-4</v>
      </c>
      <c r="E1452" s="122">
        <v>1.9168854522132175</v>
      </c>
      <c r="F1452" s="84" t="s">
        <v>15743</v>
      </c>
      <c r="G1452" s="84" t="b">
        <v>0</v>
      </c>
      <c r="H1452" s="84" t="b">
        <v>0</v>
      </c>
      <c r="I1452" s="84" t="b">
        <v>0</v>
      </c>
      <c r="J1452" s="84" t="b">
        <v>0</v>
      </c>
      <c r="K1452" s="84" t="b">
        <v>0</v>
      </c>
      <c r="L1452" s="84" t="b">
        <v>0</v>
      </c>
    </row>
    <row r="1453" spans="1:12" x14ac:dyDescent="0.25">
      <c r="A1453" s="84" t="s">
        <v>14226</v>
      </c>
      <c r="B1453" s="84" t="s">
        <v>14481</v>
      </c>
      <c r="C1453" s="84">
        <v>2</v>
      </c>
      <c r="D1453" s="122">
        <v>3.3076081572563416E-4</v>
      </c>
      <c r="E1453" s="122">
        <v>2.336014759955193</v>
      </c>
      <c r="F1453" s="84" t="s">
        <v>15743</v>
      </c>
      <c r="G1453" s="84" t="b">
        <v>1</v>
      </c>
      <c r="H1453" s="84" t="b">
        <v>0</v>
      </c>
      <c r="I1453" s="84" t="b">
        <v>0</v>
      </c>
      <c r="J1453" s="84" t="b">
        <v>0</v>
      </c>
      <c r="K1453" s="84" t="b">
        <v>0</v>
      </c>
      <c r="L1453" s="84" t="b">
        <v>0</v>
      </c>
    </row>
    <row r="1454" spans="1:12" x14ac:dyDescent="0.25">
      <c r="A1454" s="84" t="s">
        <v>14567</v>
      </c>
      <c r="B1454" s="84" t="s">
        <v>15147</v>
      </c>
      <c r="C1454" s="84">
        <v>2</v>
      </c>
      <c r="D1454" s="122">
        <v>3.3076081572563416E-4</v>
      </c>
      <c r="E1454" s="122">
        <v>3.4943772520504428</v>
      </c>
      <c r="F1454" s="84" t="s">
        <v>15743</v>
      </c>
      <c r="G1454" s="84" t="b">
        <v>0</v>
      </c>
      <c r="H1454" s="84" t="b">
        <v>0</v>
      </c>
      <c r="I1454" s="84" t="b">
        <v>0</v>
      </c>
      <c r="J1454" s="84" t="b">
        <v>0</v>
      </c>
      <c r="K1454" s="84" t="b">
        <v>0</v>
      </c>
      <c r="L1454" s="84" t="b">
        <v>0</v>
      </c>
    </row>
    <row r="1455" spans="1:12" x14ac:dyDescent="0.25">
      <c r="A1455" s="84" t="s">
        <v>219</v>
      </c>
      <c r="B1455" s="84" t="s">
        <v>2965</v>
      </c>
      <c r="C1455" s="84">
        <v>2</v>
      </c>
      <c r="D1455" s="122">
        <v>3.3076081572563416E-4</v>
      </c>
      <c r="E1455" s="122">
        <v>2.3012526536959812</v>
      </c>
      <c r="F1455" s="84" t="s">
        <v>15743</v>
      </c>
      <c r="G1455" s="84" t="b">
        <v>0</v>
      </c>
      <c r="H1455" s="84" t="b">
        <v>0</v>
      </c>
      <c r="I1455" s="84" t="b">
        <v>0</v>
      </c>
      <c r="J1455" s="84" t="b">
        <v>0</v>
      </c>
      <c r="K1455" s="84" t="b">
        <v>0</v>
      </c>
      <c r="L1455" s="84" t="b">
        <v>0</v>
      </c>
    </row>
    <row r="1456" spans="1:12" x14ac:dyDescent="0.25">
      <c r="A1456" s="84" t="s">
        <v>354</v>
      </c>
      <c r="B1456" s="84" t="s">
        <v>976</v>
      </c>
      <c r="C1456" s="84">
        <v>2</v>
      </c>
      <c r="D1456" s="122">
        <v>3.3076081572563416E-4</v>
      </c>
      <c r="E1456" s="122">
        <v>3.4943772520504428</v>
      </c>
      <c r="F1456" s="84" t="s">
        <v>15743</v>
      </c>
      <c r="G1456" s="84" t="b">
        <v>0</v>
      </c>
      <c r="H1456" s="84" t="b">
        <v>0</v>
      </c>
      <c r="I1456" s="84" t="b">
        <v>0</v>
      </c>
      <c r="J1456" s="84" t="b">
        <v>0</v>
      </c>
      <c r="K1456" s="84" t="b">
        <v>0</v>
      </c>
      <c r="L1456" s="84" t="b">
        <v>0</v>
      </c>
    </row>
    <row r="1457" spans="1:12" x14ac:dyDescent="0.25">
      <c r="A1457" s="84" t="s">
        <v>12299</v>
      </c>
      <c r="B1457" s="84" t="s">
        <v>731</v>
      </c>
      <c r="C1457" s="84">
        <v>2</v>
      </c>
      <c r="D1457" s="122">
        <v>3.3076081572563416E-4</v>
      </c>
      <c r="E1457" s="122">
        <v>-0.32265235562422634</v>
      </c>
      <c r="F1457" s="84" t="s">
        <v>15743</v>
      </c>
      <c r="G1457" s="84" t="b">
        <v>0</v>
      </c>
      <c r="H1457" s="84" t="b">
        <v>0</v>
      </c>
      <c r="I1457" s="84" t="b">
        <v>0</v>
      </c>
      <c r="J1457" s="84" t="b">
        <v>0</v>
      </c>
      <c r="K1457" s="84" t="b">
        <v>0</v>
      </c>
      <c r="L1457" s="84" t="b">
        <v>0</v>
      </c>
    </row>
    <row r="1458" spans="1:12" x14ac:dyDescent="0.25">
      <c r="A1458" s="84" t="s">
        <v>14200</v>
      </c>
      <c r="B1458" s="84" t="s">
        <v>14404</v>
      </c>
      <c r="C1458" s="84">
        <v>2</v>
      </c>
      <c r="D1458" s="122">
        <v>3.3076081572563416E-4</v>
      </c>
      <c r="E1458" s="122">
        <v>1.9010911850299856</v>
      </c>
      <c r="F1458" s="84" t="s">
        <v>15743</v>
      </c>
      <c r="G1458" s="84" t="b">
        <v>0</v>
      </c>
      <c r="H1458" s="84" t="b">
        <v>0</v>
      </c>
      <c r="I1458" s="84" t="b">
        <v>0</v>
      </c>
      <c r="J1458" s="84" t="b">
        <v>0</v>
      </c>
      <c r="K1458" s="84" t="b">
        <v>0</v>
      </c>
      <c r="L1458" s="84" t="b">
        <v>0</v>
      </c>
    </row>
    <row r="1459" spans="1:12" x14ac:dyDescent="0.25">
      <c r="A1459" s="84" t="s">
        <v>14404</v>
      </c>
      <c r="B1459" s="84" t="s">
        <v>12352</v>
      </c>
      <c r="C1459" s="84">
        <v>2</v>
      </c>
      <c r="D1459" s="122">
        <v>3.3076081572563416E-4</v>
      </c>
      <c r="E1459" s="122">
        <v>2.0349847642912118</v>
      </c>
      <c r="F1459" s="84" t="s">
        <v>15743</v>
      </c>
      <c r="G1459" s="84" t="b">
        <v>0</v>
      </c>
      <c r="H1459" s="84" t="b">
        <v>0</v>
      </c>
      <c r="I1459" s="84" t="b">
        <v>0</v>
      </c>
      <c r="J1459" s="84" t="b">
        <v>0</v>
      </c>
      <c r="K1459" s="84" t="b">
        <v>0</v>
      </c>
      <c r="L1459" s="84" t="b">
        <v>0</v>
      </c>
    </row>
    <row r="1460" spans="1:12" x14ac:dyDescent="0.25">
      <c r="A1460" s="84" t="s">
        <v>14217</v>
      </c>
      <c r="B1460" s="84" t="s">
        <v>12296</v>
      </c>
      <c r="C1460" s="84">
        <v>2</v>
      </c>
      <c r="D1460" s="122">
        <v>3.3076081572563416E-4</v>
      </c>
      <c r="E1460" s="122">
        <v>0.94907013558461872</v>
      </c>
      <c r="F1460" s="84" t="s">
        <v>15743</v>
      </c>
      <c r="G1460" s="84" t="b">
        <v>0</v>
      </c>
      <c r="H1460" s="84" t="b">
        <v>0</v>
      </c>
      <c r="I1460" s="84" t="b">
        <v>0</v>
      </c>
      <c r="J1460" s="84" t="b">
        <v>0</v>
      </c>
      <c r="K1460" s="84" t="b">
        <v>0</v>
      </c>
      <c r="L1460" s="84" t="b">
        <v>0</v>
      </c>
    </row>
    <row r="1461" spans="1:12" x14ac:dyDescent="0.25">
      <c r="A1461" s="84" t="s">
        <v>12296</v>
      </c>
      <c r="B1461" s="84" t="s">
        <v>14851</v>
      </c>
      <c r="C1461" s="84">
        <v>2</v>
      </c>
      <c r="D1461" s="122">
        <v>3.3076081572563416E-4</v>
      </c>
      <c r="E1461" s="122">
        <v>1.8869222288357743</v>
      </c>
      <c r="F1461" s="84" t="s">
        <v>15743</v>
      </c>
      <c r="G1461" s="84" t="b">
        <v>0</v>
      </c>
      <c r="H1461" s="84" t="b">
        <v>0</v>
      </c>
      <c r="I1461" s="84" t="b">
        <v>0</v>
      </c>
      <c r="J1461" s="84" t="b">
        <v>0</v>
      </c>
      <c r="K1461" s="84" t="b">
        <v>1</v>
      </c>
      <c r="L1461" s="84" t="b">
        <v>0</v>
      </c>
    </row>
    <row r="1462" spans="1:12" x14ac:dyDescent="0.25">
      <c r="A1462" s="84" t="s">
        <v>14851</v>
      </c>
      <c r="B1462" s="84" t="s">
        <v>12296</v>
      </c>
      <c r="C1462" s="84">
        <v>2</v>
      </c>
      <c r="D1462" s="122">
        <v>3.3076081572563416E-4</v>
      </c>
      <c r="E1462" s="122">
        <v>1.8869222288357743</v>
      </c>
      <c r="F1462" s="84" t="s">
        <v>15743</v>
      </c>
      <c r="G1462" s="84" t="b">
        <v>0</v>
      </c>
      <c r="H1462" s="84" t="b">
        <v>1</v>
      </c>
      <c r="I1462" s="84" t="b">
        <v>0</v>
      </c>
      <c r="J1462" s="84" t="b">
        <v>0</v>
      </c>
      <c r="K1462" s="84" t="b">
        <v>0</v>
      </c>
      <c r="L1462" s="84" t="b">
        <v>0</v>
      </c>
    </row>
    <row r="1463" spans="1:12" x14ac:dyDescent="0.25">
      <c r="A1463" s="84" t="s">
        <v>627</v>
      </c>
      <c r="B1463" s="84" t="s">
        <v>14382</v>
      </c>
      <c r="C1463" s="84">
        <v>2</v>
      </c>
      <c r="D1463" s="122">
        <v>3.3076081572563416E-4</v>
      </c>
      <c r="E1463" s="122">
        <v>2.5031511763579481</v>
      </c>
      <c r="F1463" s="84" t="s">
        <v>15743</v>
      </c>
      <c r="G1463" s="84" t="b">
        <v>0</v>
      </c>
      <c r="H1463" s="84" t="b">
        <v>0</v>
      </c>
      <c r="I1463" s="84" t="b">
        <v>0</v>
      </c>
      <c r="J1463" s="84" t="b">
        <v>0</v>
      </c>
      <c r="K1463" s="84" t="b">
        <v>0</v>
      </c>
      <c r="L1463" s="84" t="b">
        <v>0</v>
      </c>
    </row>
    <row r="1464" spans="1:12" x14ac:dyDescent="0.25">
      <c r="A1464" s="84" t="s">
        <v>14497</v>
      </c>
      <c r="B1464" s="84" t="s">
        <v>845</v>
      </c>
      <c r="C1464" s="84">
        <v>2</v>
      </c>
      <c r="D1464" s="122">
        <v>3.3076081572563416E-4</v>
      </c>
      <c r="E1464" s="122">
        <v>3.4151960060028181</v>
      </c>
      <c r="F1464" s="84" t="s">
        <v>15743</v>
      </c>
      <c r="G1464" s="84" t="b">
        <v>0</v>
      </c>
      <c r="H1464" s="84" t="b">
        <v>0</v>
      </c>
      <c r="I1464" s="84" t="b">
        <v>0</v>
      </c>
      <c r="J1464" s="84" t="b">
        <v>0</v>
      </c>
      <c r="K1464" s="84" t="b">
        <v>0</v>
      </c>
      <c r="L1464" s="84" t="b">
        <v>0</v>
      </c>
    </row>
    <row r="1465" spans="1:12" x14ac:dyDescent="0.25">
      <c r="A1465" s="84" t="s">
        <v>2965</v>
      </c>
      <c r="B1465" s="84" t="s">
        <v>14383</v>
      </c>
      <c r="C1465" s="84">
        <v>2</v>
      </c>
      <c r="D1465" s="122">
        <v>3.3076081572563416E-4</v>
      </c>
      <c r="E1465" s="122">
        <v>1.8588935052355307</v>
      </c>
      <c r="F1465" s="84" t="s">
        <v>15743</v>
      </c>
      <c r="G1465" s="84" t="b">
        <v>0</v>
      </c>
      <c r="H1465" s="84" t="b">
        <v>0</v>
      </c>
      <c r="I1465" s="84" t="b">
        <v>0</v>
      </c>
      <c r="J1465" s="84" t="b">
        <v>0</v>
      </c>
      <c r="K1465" s="84" t="b">
        <v>0</v>
      </c>
      <c r="L1465" s="84" t="b">
        <v>0</v>
      </c>
    </row>
    <row r="1466" spans="1:12" x14ac:dyDescent="0.25">
      <c r="A1466" s="84" t="s">
        <v>12296</v>
      </c>
      <c r="B1466" s="84" t="s">
        <v>15149</v>
      </c>
      <c r="C1466" s="84">
        <v>2</v>
      </c>
      <c r="D1466" s="122">
        <v>3.3076081572563416E-4</v>
      </c>
      <c r="E1466" s="122">
        <v>2.0630134878914554</v>
      </c>
      <c r="F1466" s="84" t="s">
        <v>15743</v>
      </c>
      <c r="G1466" s="84" t="b">
        <v>0</v>
      </c>
      <c r="H1466" s="84" t="b">
        <v>0</v>
      </c>
      <c r="I1466" s="84" t="b">
        <v>0</v>
      </c>
      <c r="J1466" s="84" t="b">
        <v>0</v>
      </c>
      <c r="K1466" s="84" t="b">
        <v>0</v>
      </c>
      <c r="L1466" s="84" t="b">
        <v>0</v>
      </c>
    </row>
    <row r="1467" spans="1:12" x14ac:dyDescent="0.25">
      <c r="A1467" s="84" t="s">
        <v>15149</v>
      </c>
      <c r="B1467" s="84" t="s">
        <v>12262</v>
      </c>
      <c r="C1467" s="84">
        <v>2</v>
      </c>
      <c r="D1467" s="122">
        <v>3.3076081572563416E-4</v>
      </c>
      <c r="E1467" s="122">
        <v>3.1933472563864616</v>
      </c>
      <c r="F1467" s="84" t="s">
        <v>15743</v>
      </c>
      <c r="G1467" s="84" t="b">
        <v>0</v>
      </c>
      <c r="H1467" s="84" t="b">
        <v>0</v>
      </c>
      <c r="I1467" s="84" t="b">
        <v>0</v>
      </c>
      <c r="J1467" s="84" t="b">
        <v>0</v>
      </c>
      <c r="K1467" s="84" t="b">
        <v>0</v>
      </c>
      <c r="L1467" s="84" t="b">
        <v>0</v>
      </c>
    </row>
    <row r="1468" spans="1:12" x14ac:dyDescent="0.25">
      <c r="A1468" s="84" t="s">
        <v>12262</v>
      </c>
      <c r="B1468" s="84" t="s">
        <v>14678</v>
      </c>
      <c r="C1468" s="84">
        <v>2</v>
      </c>
      <c r="D1468" s="122">
        <v>3.3076081572563416E-4</v>
      </c>
      <c r="E1468" s="122">
        <v>2.8509245755642554</v>
      </c>
      <c r="F1468" s="84" t="s">
        <v>15743</v>
      </c>
      <c r="G1468" s="84" t="b">
        <v>0</v>
      </c>
      <c r="H1468" s="84" t="b">
        <v>0</v>
      </c>
      <c r="I1468" s="84" t="b">
        <v>0</v>
      </c>
      <c r="J1468" s="84" t="b">
        <v>0</v>
      </c>
      <c r="K1468" s="84" t="b">
        <v>0</v>
      </c>
      <c r="L1468" s="84" t="b">
        <v>0</v>
      </c>
    </row>
    <row r="1469" spans="1:12" x14ac:dyDescent="0.25">
      <c r="A1469" s="84" t="s">
        <v>14678</v>
      </c>
      <c r="B1469" s="84" t="s">
        <v>731</v>
      </c>
      <c r="C1469" s="84">
        <v>2</v>
      </c>
      <c r="D1469" s="122">
        <v>3.3076081572563416E-4</v>
      </c>
      <c r="E1469" s="122">
        <v>0.91413674378506649</v>
      </c>
      <c r="F1469" s="84" t="s">
        <v>15743</v>
      </c>
      <c r="G1469" s="84" t="b">
        <v>0</v>
      </c>
      <c r="H1469" s="84" t="b">
        <v>0</v>
      </c>
      <c r="I1469" s="84" t="b">
        <v>0</v>
      </c>
      <c r="J1469" s="84" t="b">
        <v>0</v>
      </c>
      <c r="K1469" s="84" t="b">
        <v>0</v>
      </c>
      <c r="L1469" s="84" t="b">
        <v>0</v>
      </c>
    </row>
    <row r="1470" spans="1:12" x14ac:dyDescent="0.25">
      <c r="A1470" s="84" t="s">
        <v>683</v>
      </c>
      <c r="B1470" s="84" t="s">
        <v>767</v>
      </c>
      <c r="C1470" s="84">
        <v>2</v>
      </c>
      <c r="D1470" s="122">
        <v>3.3076081572563416E-4</v>
      </c>
      <c r="E1470" s="122">
        <v>1.2343058640653681</v>
      </c>
      <c r="F1470" s="84" t="s">
        <v>15743</v>
      </c>
      <c r="G1470" s="84" t="b">
        <v>0</v>
      </c>
      <c r="H1470" s="84" t="b">
        <v>0</v>
      </c>
      <c r="I1470" s="84" t="b">
        <v>0</v>
      </c>
      <c r="J1470" s="84" t="b">
        <v>0</v>
      </c>
      <c r="K1470" s="84" t="b">
        <v>0</v>
      </c>
      <c r="L1470" s="84" t="b">
        <v>0</v>
      </c>
    </row>
    <row r="1471" spans="1:12" x14ac:dyDescent="0.25">
      <c r="A1471" s="84" t="s">
        <v>12268</v>
      </c>
      <c r="B1471" s="84" t="s">
        <v>14208</v>
      </c>
      <c r="C1471" s="84">
        <v>2</v>
      </c>
      <c r="D1471" s="122">
        <v>3.3076081572563416E-4</v>
      </c>
      <c r="E1471" s="122">
        <v>1.2568335139075684</v>
      </c>
      <c r="F1471" s="84" t="s">
        <v>15743</v>
      </c>
      <c r="G1471" s="84" t="b">
        <v>0</v>
      </c>
      <c r="H1471" s="84" t="b">
        <v>0</v>
      </c>
      <c r="I1471" s="84" t="b">
        <v>0</v>
      </c>
      <c r="J1471" s="84" t="b">
        <v>0</v>
      </c>
      <c r="K1471" s="84" t="b">
        <v>0</v>
      </c>
      <c r="L1471" s="84" t="b">
        <v>0</v>
      </c>
    </row>
    <row r="1472" spans="1:12" x14ac:dyDescent="0.25">
      <c r="A1472" s="84" t="s">
        <v>14231</v>
      </c>
      <c r="B1472" s="84" t="s">
        <v>14498</v>
      </c>
      <c r="C1472" s="84">
        <v>2</v>
      </c>
      <c r="D1472" s="122">
        <v>3.3076081572563416E-4</v>
      </c>
      <c r="E1472" s="122">
        <v>2.3940067069328799</v>
      </c>
      <c r="F1472" s="84" t="s">
        <v>15743</v>
      </c>
      <c r="G1472" s="84" t="b">
        <v>0</v>
      </c>
      <c r="H1472" s="84" t="b">
        <v>0</v>
      </c>
      <c r="I1472" s="84" t="b">
        <v>0</v>
      </c>
      <c r="J1472" s="84" t="b">
        <v>0</v>
      </c>
      <c r="K1472" s="84" t="b">
        <v>0</v>
      </c>
      <c r="L1472" s="84" t="b">
        <v>0</v>
      </c>
    </row>
    <row r="1473" spans="1:12" x14ac:dyDescent="0.25">
      <c r="A1473" s="84" t="s">
        <v>14226</v>
      </c>
      <c r="B1473" s="84" t="s">
        <v>14560</v>
      </c>
      <c r="C1473" s="84">
        <v>2</v>
      </c>
      <c r="D1473" s="122">
        <v>3.3076081572563416E-4</v>
      </c>
      <c r="E1473" s="122">
        <v>2.5121060190108744</v>
      </c>
      <c r="F1473" s="84" t="s">
        <v>15743</v>
      </c>
      <c r="G1473" s="84" t="b">
        <v>1</v>
      </c>
      <c r="H1473" s="84" t="b">
        <v>0</v>
      </c>
      <c r="I1473" s="84" t="b">
        <v>0</v>
      </c>
      <c r="J1473" s="84" t="b">
        <v>0</v>
      </c>
      <c r="K1473" s="84" t="b">
        <v>0</v>
      </c>
      <c r="L1473" s="84" t="b">
        <v>0</v>
      </c>
    </row>
    <row r="1474" spans="1:12" x14ac:dyDescent="0.25">
      <c r="A1474" s="84" t="s">
        <v>14560</v>
      </c>
      <c r="B1474" s="84" t="s">
        <v>14317</v>
      </c>
      <c r="C1474" s="84">
        <v>2</v>
      </c>
      <c r="D1474" s="122">
        <v>3.3076081572563416E-4</v>
      </c>
      <c r="E1474" s="122">
        <v>2.7162260016667994</v>
      </c>
      <c r="F1474" s="84" t="s">
        <v>15743</v>
      </c>
      <c r="G1474" s="84" t="b">
        <v>0</v>
      </c>
      <c r="H1474" s="84" t="b">
        <v>0</v>
      </c>
      <c r="I1474" s="84" t="b">
        <v>0</v>
      </c>
      <c r="J1474" s="84" t="b">
        <v>0</v>
      </c>
      <c r="K1474" s="84" t="b">
        <v>0</v>
      </c>
      <c r="L1474" s="84" t="b">
        <v>0</v>
      </c>
    </row>
    <row r="1475" spans="1:12" x14ac:dyDescent="0.25">
      <c r="A1475" s="84" t="s">
        <v>14317</v>
      </c>
      <c r="B1475" s="84" t="s">
        <v>682</v>
      </c>
      <c r="C1475" s="84">
        <v>2</v>
      </c>
      <c r="D1475" s="122">
        <v>3.3076081572563416E-4</v>
      </c>
      <c r="E1475" s="122">
        <v>3.1141660103388369</v>
      </c>
      <c r="F1475" s="84" t="s">
        <v>15743</v>
      </c>
      <c r="G1475" s="84" t="b">
        <v>0</v>
      </c>
      <c r="H1475" s="84" t="b">
        <v>0</v>
      </c>
      <c r="I1475" s="84" t="b">
        <v>0</v>
      </c>
      <c r="J1475" s="84" t="b">
        <v>0</v>
      </c>
      <c r="K1475" s="84" t="b">
        <v>0</v>
      </c>
      <c r="L1475" s="84" t="b">
        <v>0</v>
      </c>
    </row>
    <row r="1476" spans="1:12" x14ac:dyDescent="0.25">
      <c r="A1476" s="84" t="s">
        <v>682</v>
      </c>
      <c r="B1476" s="84" t="s">
        <v>973</v>
      </c>
      <c r="C1476" s="84">
        <v>2</v>
      </c>
      <c r="D1476" s="122">
        <v>3.3076081572563416E-4</v>
      </c>
      <c r="E1476" s="122">
        <v>3.8923172607224803</v>
      </c>
      <c r="F1476" s="84" t="s">
        <v>15743</v>
      </c>
      <c r="G1476" s="84" t="b">
        <v>0</v>
      </c>
      <c r="H1476" s="84" t="b">
        <v>0</v>
      </c>
      <c r="I1476" s="84" t="b">
        <v>0</v>
      </c>
      <c r="J1476" s="84" t="b">
        <v>0</v>
      </c>
      <c r="K1476" s="84" t="b">
        <v>0</v>
      </c>
      <c r="L1476" s="84" t="b">
        <v>0</v>
      </c>
    </row>
    <row r="1477" spans="1:12" x14ac:dyDescent="0.25">
      <c r="A1477" s="84" t="s">
        <v>973</v>
      </c>
      <c r="B1477" s="84" t="s">
        <v>767</v>
      </c>
      <c r="C1477" s="84">
        <v>2</v>
      </c>
      <c r="D1477" s="122">
        <v>3.3076081572563416E-4</v>
      </c>
      <c r="E1477" s="122">
        <v>3.0472192207082238</v>
      </c>
      <c r="F1477" s="84" t="s">
        <v>15743</v>
      </c>
      <c r="G1477" s="84" t="b">
        <v>0</v>
      </c>
      <c r="H1477" s="84" t="b">
        <v>0</v>
      </c>
      <c r="I1477" s="84" t="b">
        <v>0</v>
      </c>
      <c r="J1477" s="84" t="b">
        <v>0</v>
      </c>
      <c r="K1477" s="84" t="b">
        <v>0</v>
      </c>
      <c r="L1477" s="84" t="b">
        <v>0</v>
      </c>
    </row>
    <row r="1478" spans="1:12" x14ac:dyDescent="0.25">
      <c r="A1478" s="84" t="s">
        <v>14220</v>
      </c>
      <c r="B1478" s="84" t="s">
        <v>15150</v>
      </c>
      <c r="C1478" s="84">
        <v>2</v>
      </c>
      <c r="D1478" s="122">
        <v>3.3076081572563416E-4</v>
      </c>
      <c r="E1478" s="122">
        <v>2.8131360146748556</v>
      </c>
      <c r="F1478" s="84" t="s">
        <v>15743</v>
      </c>
      <c r="G1478" s="84" t="b">
        <v>0</v>
      </c>
      <c r="H1478" s="84" t="b">
        <v>0</v>
      </c>
      <c r="I1478" s="84" t="b">
        <v>0</v>
      </c>
      <c r="J1478" s="84" t="b">
        <v>0</v>
      </c>
      <c r="K1478" s="84" t="b">
        <v>0</v>
      </c>
      <c r="L1478" s="84" t="b">
        <v>0</v>
      </c>
    </row>
    <row r="1479" spans="1:12" x14ac:dyDescent="0.25">
      <c r="A1479" s="84" t="s">
        <v>15150</v>
      </c>
      <c r="B1479" s="84" t="s">
        <v>731</v>
      </c>
      <c r="C1479" s="84">
        <v>2</v>
      </c>
      <c r="D1479" s="122">
        <v>3.3076081572563416E-4</v>
      </c>
      <c r="E1479" s="122">
        <v>1.2151667394490477</v>
      </c>
      <c r="F1479" s="84" t="s">
        <v>15743</v>
      </c>
      <c r="G1479" s="84" t="b">
        <v>0</v>
      </c>
      <c r="H1479" s="84" t="b">
        <v>0</v>
      </c>
      <c r="I1479" s="84" t="b">
        <v>0</v>
      </c>
      <c r="J1479" s="84" t="b">
        <v>0</v>
      </c>
      <c r="K1479" s="84" t="b">
        <v>0</v>
      </c>
      <c r="L1479" s="84" t="b">
        <v>0</v>
      </c>
    </row>
    <row r="1480" spans="1:12" x14ac:dyDescent="0.25">
      <c r="A1480" s="84" t="s">
        <v>14231</v>
      </c>
      <c r="B1480" s="84" t="s">
        <v>2931</v>
      </c>
      <c r="C1480" s="84">
        <v>2</v>
      </c>
      <c r="D1480" s="122">
        <v>3.3076081572563416E-4</v>
      </c>
      <c r="E1480" s="122">
        <v>1.4561546136817245</v>
      </c>
      <c r="F1480" s="84" t="s">
        <v>15743</v>
      </c>
      <c r="G1480" s="84" t="b">
        <v>0</v>
      </c>
      <c r="H1480" s="84" t="b">
        <v>0</v>
      </c>
      <c r="I1480" s="84" t="b">
        <v>0</v>
      </c>
      <c r="J1480" s="84" t="b">
        <v>0</v>
      </c>
      <c r="K1480" s="84" t="b">
        <v>0</v>
      </c>
      <c r="L1480" s="84" t="b">
        <v>0</v>
      </c>
    </row>
    <row r="1481" spans="1:12" x14ac:dyDescent="0.25">
      <c r="A1481" s="84" t="s">
        <v>679</v>
      </c>
      <c r="B1481" s="84" t="s">
        <v>14875</v>
      </c>
      <c r="C1481" s="84">
        <v>2</v>
      </c>
      <c r="D1481" s="122">
        <v>3.3076081572563416E-4</v>
      </c>
      <c r="E1481" s="122">
        <v>3.8923172607224803</v>
      </c>
      <c r="F1481" s="84" t="s">
        <v>15743</v>
      </c>
      <c r="G1481" s="84" t="b">
        <v>0</v>
      </c>
      <c r="H1481" s="84" t="b">
        <v>0</v>
      </c>
      <c r="I1481" s="84" t="b">
        <v>0</v>
      </c>
      <c r="J1481" s="84" t="b">
        <v>0</v>
      </c>
      <c r="K1481" s="84" t="b">
        <v>0</v>
      </c>
      <c r="L1481" s="84" t="b">
        <v>0</v>
      </c>
    </row>
    <row r="1482" spans="1:12" x14ac:dyDescent="0.25">
      <c r="A1482" s="84" t="s">
        <v>2788</v>
      </c>
      <c r="B1482" s="84" t="s">
        <v>15151</v>
      </c>
      <c r="C1482" s="84">
        <v>2</v>
      </c>
      <c r="D1482" s="122">
        <v>3.3076081572563416E-4</v>
      </c>
      <c r="E1482" s="122">
        <v>1.5816239483791199</v>
      </c>
      <c r="F1482" s="84" t="s">
        <v>15743</v>
      </c>
      <c r="G1482" s="84" t="b">
        <v>0</v>
      </c>
      <c r="H1482" s="84" t="b">
        <v>0</v>
      </c>
      <c r="I1482" s="84" t="b">
        <v>0</v>
      </c>
      <c r="J1482" s="84" t="b">
        <v>0</v>
      </c>
      <c r="K1482" s="84" t="b">
        <v>0</v>
      </c>
      <c r="L1482" s="84" t="b">
        <v>0</v>
      </c>
    </row>
    <row r="1483" spans="1:12" x14ac:dyDescent="0.25">
      <c r="A1483" s="84" t="s">
        <v>14876</v>
      </c>
      <c r="B1483" s="84" t="s">
        <v>2803</v>
      </c>
      <c r="C1483" s="84">
        <v>2</v>
      </c>
      <c r="D1483" s="122">
        <v>3.3076081572563416E-4</v>
      </c>
      <c r="E1483" s="122">
        <v>1.5094001256349494</v>
      </c>
      <c r="F1483" s="84" t="s">
        <v>15743</v>
      </c>
      <c r="G1483" s="84" t="b">
        <v>0</v>
      </c>
      <c r="H1483" s="84" t="b">
        <v>0</v>
      </c>
      <c r="I1483" s="84" t="b">
        <v>0</v>
      </c>
      <c r="J1483" s="84" t="b">
        <v>0</v>
      </c>
      <c r="K1483" s="84" t="b">
        <v>0</v>
      </c>
      <c r="L1483" s="84" t="b">
        <v>0</v>
      </c>
    </row>
    <row r="1484" spans="1:12" x14ac:dyDescent="0.25">
      <c r="A1484" s="84" t="s">
        <v>14474</v>
      </c>
      <c r="B1484" s="84" t="s">
        <v>14221</v>
      </c>
      <c r="C1484" s="84">
        <v>2</v>
      </c>
      <c r="D1484" s="122">
        <v>3.3076081572563416E-4</v>
      </c>
      <c r="E1484" s="122">
        <v>2.336014759955193</v>
      </c>
      <c r="F1484" s="84" t="s">
        <v>15743</v>
      </c>
      <c r="G1484" s="84" t="b">
        <v>0</v>
      </c>
      <c r="H1484" s="84" t="b">
        <v>0</v>
      </c>
      <c r="I1484" s="84" t="b">
        <v>0</v>
      </c>
      <c r="J1484" s="84" t="b">
        <v>0</v>
      </c>
      <c r="K1484" s="84" t="b">
        <v>0</v>
      </c>
      <c r="L1484" s="84" t="b">
        <v>0</v>
      </c>
    </row>
    <row r="1485" spans="1:12" x14ac:dyDescent="0.25">
      <c r="A1485" s="84" t="s">
        <v>14221</v>
      </c>
      <c r="B1485" s="84" t="s">
        <v>12290</v>
      </c>
      <c r="C1485" s="84">
        <v>2</v>
      </c>
      <c r="D1485" s="122">
        <v>3.3076081572563416E-4</v>
      </c>
      <c r="E1485" s="122">
        <v>1.6814638954075873</v>
      </c>
      <c r="F1485" s="84" t="s">
        <v>15743</v>
      </c>
      <c r="G1485" s="84" t="b">
        <v>0</v>
      </c>
      <c r="H1485" s="84" t="b">
        <v>0</v>
      </c>
      <c r="I1485" s="84" t="b">
        <v>0</v>
      </c>
      <c r="J1485" s="84" t="b">
        <v>0</v>
      </c>
      <c r="K1485" s="84" t="b">
        <v>0</v>
      </c>
      <c r="L1485" s="84" t="b">
        <v>0</v>
      </c>
    </row>
    <row r="1486" spans="1:12" x14ac:dyDescent="0.25">
      <c r="A1486" s="84" t="s">
        <v>12290</v>
      </c>
      <c r="B1486" s="84" t="s">
        <v>15154</v>
      </c>
      <c r="C1486" s="84">
        <v>2</v>
      </c>
      <c r="D1486" s="122">
        <v>3.3076081572563416E-4</v>
      </c>
      <c r="E1486" s="122">
        <v>2.8316194203688689</v>
      </c>
      <c r="F1486" s="84" t="s">
        <v>15743</v>
      </c>
      <c r="G1486" s="84" t="b">
        <v>0</v>
      </c>
      <c r="H1486" s="84" t="b">
        <v>0</v>
      </c>
      <c r="I1486" s="84" t="b">
        <v>0</v>
      </c>
      <c r="J1486" s="84" t="b">
        <v>1</v>
      </c>
      <c r="K1486" s="84" t="b">
        <v>0</v>
      </c>
      <c r="L1486" s="84" t="b">
        <v>0</v>
      </c>
    </row>
    <row r="1487" spans="1:12" x14ac:dyDescent="0.25">
      <c r="A1487" s="84" t="s">
        <v>15154</v>
      </c>
      <c r="B1487" s="84" t="s">
        <v>14681</v>
      </c>
      <c r="C1487" s="84">
        <v>2</v>
      </c>
      <c r="D1487" s="122">
        <v>3.3076081572563416E-4</v>
      </c>
      <c r="E1487" s="122">
        <v>3.5912872650584995</v>
      </c>
      <c r="F1487" s="84" t="s">
        <v>15743</v>
      </c>
      <c r="G1487" s="84" t="b">
        <v>1</v>
      </c>
      <c r="H1487" s="84" t="b">
        <v>0</v>
      </c>
      <c r="I1487" s="84" t="b">
        <v>0</v>
      </c>
      <c r="J1487" s="84" t="b">
        <v>0</v>
      </c>
      <c r="K1487" s="84" t="b">
        <v>0</v>
      </c>
      <c r="L1487" s="84" t="b">
        <v>0</v>
      </c>
    </row>
    <row r="1488" spans="1:12" x14ac:dyDescent="0.25">
      <c r="A1488" s="84" t="s">
        <v>14681</v>
      </c>
      <c r="B1488" s="84" t="s">
        <v>15155</v>
      </c>
      <c r="C1488" s="84">
        <v>2</v>
      </c>
      <c r="D1488" s="122">
        <v>3.3076081572563416E-4</v>
      </c>
      <c r="E1488" s="122">
        <v>3.5912872650584995</v>
      </c>
      <c r="F1488" s="84" t="s">
        <v>15743</v>
      </c>
      <c r="G1488" s="84" t="b">
        <v>0</v>
      </c>
      <c r="H1488" s="84" t="b">
        <v>0</v>
      </c>
      <c r="I1488" s="84" t="b">
        <v>0</v>
      </c>
      <c r="J1488" s="84" t="b">
        <v>0</v>
      </c>
      <c r="K1488" s="84" t="b">
        <v>0</v>
      </c>
      <c r="L1488" s="84" t="b">
        <v>0</v>
      </c>
    </row>
    <row r="1489" spans="1:12" x14ac:dyDescent="0.25">
      <c r="A1489" s="84" t="s">
        <v>15155</v>
      </c>
      <c r="B1489" s="84" t="s">
        <v>971</v>
      </c>
      <c r="C1489" s="84">
        <v>2</v>
      </c>
      <c r="D1489" s="122">
        <v>3.3076081572563416E-4</v>
      </c>
      <c r="E1489" s="122">
        <v>3.716226001666799</v>
      </c>
      <c r="F1489" s="84" t="s">
        <v>15743</v>
      </c>
      <c r="G1489" s="84" t="b">
        <v>0</v>
      </c>
      <c r="H1489" s="84" t="b">
        <v>0</v>
      </c>
      <c r="I1489" s="84" t="b">
        <v>0</v>
      </c>
      <c r="J1489" s="84" t="b">
        <v>0</v>
      </c>
      <c r="K1489" s="84" t="b">
        <v>0</v>
      </c>
      <c r="L1489" s="84" t="b">
        <v>0</v>
      </c>
    </row>
    <row r="1490" spans="1:12" x14ac:dyDescent="0.25">
      <c r="A1490" s="84" t="s">
        <v>971</v>
      </c>
      <c r="B1490" s="84" t="s">
        <v>676</v>
      </c>
      <c r="C1490" s="84">
        <v>2</v>
      </c>
      <c r="D1490" s="122">
        <v>3.3076081572563416E-4</v>
      </c>
      <c r="E1490" s="122">
        <v>3.716226001666799</v>
      </c>
      <c r="F1490" s="84" t="s">
        <v>15743</v>
      </c>
      <c r="G1490" s="84" t="b">
        <v>0</v>
      </c>
      <c r="H1490" s="84" t="b">
        <v>0</v>
      </c>
      <c r="I1490" s="84" t="b">
        <v>0</v>
      </c>
      <c r="J1490" s="84" t="b">
        <v>0</v>
      </c>
      <c r="K1490" s="84" t="b">
        <v>0</v>
      </c>
      <c r="L1490" s="84" t="b">
        <v>0</v>
      </c>
    </row>
    <row r="1491" spans="1:12" x14ac:dyDescent="0.25">
      <c r="A1491" s="84" t="s">
        <v>676</v>
      </c>
      <c r="B1491" s="84" t="s">
        <v>2954</v>
      </c>
      <c r="C1491" s="84">
        <v>2</v>
      </c>
      <c r="D1491" s="122">
        <v>3.3076081572563416E-4</v>
      </c>
      <c r="E1491" s="122">
        <v>3.4943772520504428</v>
      </c>
      <c r="F1491" s="84" t="s">
        <v>15743</v>
      </c>
      <c r="G1491" s="84" t="b">
        <v>0</v>
      </c>
      <c r="H1491" s="84" t="b">
        <v>0</v>
      </c>
      <c r="I1491" s="84" t="b">
        <v>0</v>
      </c>
      <c r="J1491" s="84" t="b">
        <v>0</v>
      </c>
      <c r="K1491" s="84" t="b">
        <v>0</v>
      </c>
      <c r="L1491" s="84" t="b">
        <v>0</v>
      </c>
    </row>
    <row r="1492" spans="1:12" x14ac:dyDescent="0.25">
      <c r="A1492" s="84" t="s">
        <v>12350</v>
      </c>
      <c r="B1492" s="84" t="s">
        <v>731</v>
      </c>
      <c r="C1492" s="84">
        <v>2</v>
      </c>
      <c r="D1492" s="122">
        <v>3.3076081572563416E-4</v>
      </c>
      <c r="E1492" s="122">
        <v>-0.92628303395141964</v>
      </c>
      <c r="F1492" s="84" t="s">
        <v>15743</v>
      </c>
      <c r="G1492" s="84" t="b">
        <v>0</v>
      </c>
      <c r="H1492" s="84" t="b">
        <v>0</v>
      </c>
      <c r="I1492" s="84" t="b">
        <v>0</v>
      </c>
      <c r="J1492" s="84" t="b">
        <v>0</v>
      </c>
      <c r="K1492" s="84" t="b">
        <v>0</v>
      </c>
      <c r="L1492" s="84" t="b">
        <v>0</v>
      </c>
    </row>
    <row r="1493" spans="1:12" x14ac:dyDescent="0.25">
      <c r="A1493" s="84" t="s">
        <v>2679</v>
      </c>
      <c r="B1493" s="84" t="s">
        <v>970</v>
      </c>
      <c r="C1493" s="84">
        <v>2</v>
      </c>
      <c r="D1493" s="122">
        <v>3.3076081572563416E-4</v>
      </c>
      <c r="E1493" s="122">
        <v>0.68146389540758734</v>
      </c>
      <c r="F1493" s="84" t="s">
        <v>15743</v>
      </c>
      <c r="G1493" s="84" t="b">
        <v>0</v>
      </c>
      <c r="H1493" s="84" t="b">
        <v>0</v>
      </c>
      <c r="I1493" s="84" t="b">
        <v>0</v>
      </c>
      <c r="J1493" s="84" t="b">
        <v>0</v>
      </c>
      <c r="K1493" s="84" t="b">
        <v>0</v>
      </c>
      <c r="L1493" s="84" t="b">
        <v>0</v>
      </c>
    </row>
    <row r="1494" spans="1:12" x14ac:dyDescent="0.25">
      <c r="A1494" s="84" t="s">
        <v>15156</v>
      </c>
      <c r="B1494" s="84" t="s">
        <v>14206</v>
      </c>
      <c r="C1494" s="84">
        <v>2</v>
      </c>
      <c r="D1494" s="122">
        <v>3.3076081572563416E-4</v>
      </c>
      <c r="E1494" s="122">
        <v>2.6618683393442066</v>
      </c>
      <c r="F1494" s="84" t="s">
        <v>15743</v>
      </c>
      <c r="G1494" s="84" t="b">
        <v>0</v>
      </c>
      <c r="H1494" s="84" t="b">
        <v>0</v>
      </c>
      <c r="I1494" s="84" t="b">
        <v>0</v>
      </c>
      <c r="J1494" s="84" t="b">
        <v>0</v>
      </c>
      <c r="K1494" s="84" t="b">
        <v>0</v>
      </c>
      <c r="L1494" s="84" t="b">
        <v>0</v>
      </c>
    </row>
    <row r="1495" spans="1:12" x14ac:dyDescent="0.25">
      <c r="A1495" s="84" t="s">
        <v>683</v>
      </c>
      <c r="B1495" s="84" t="s">
        <v>875</v>
      </c>
      <c r="C1495" s="84">
        <v>2</v>
      </c>
      <c r="D1495" s="122">
        <v>3.3076081572563416E-4</v>
      </c>
      <c r="E1495" s="122">
        <v>2.0794039040796251</v>
      </c>
      <c r="F1495" s="84" t="s">
        <v>15743</v>
      </c>
      <c r="G1495" s="84" t="b">
        <v>0</v>
      </c>
      <c r="H1495" s="84" t="b">
        <v>0</v>
      </c>
      <c r="I1495" s="84" t="b">
        <v>0</v>
      </c>
      <c r="J1495" s="84" t="b">
        <v>0</v>
      </c>
      <c r="K1495" s="84" t="b">
        <v>0</v>
      </c>
      <c r="L1495" s="84" t="b">
        <v>0</v>
      </c>
    </row>
    <row r="1496" spans="1:12" x14ac:dyDescent="0.25">
      <c r="A1496" s="84" t="s">
        <v>761</v>
      </c>
      <c r="B1496" s="84" t="s">
        <v>14575</v>
      </c>
      <c r="C1496" s="84">
        <v>2</v>
      </c>
      <c r="D1496" s="122">
        <v>3.3076081572563416E-4</v>
      </c>
      <c r="E1496" s="122">
        <v>3.0630134878914554</v>
      </c>
      <c r="F1496" s="84" t="s">
        <v>15743</v>
      </c>
      <c r="G1496" s="84" t="b">
        <v>0</v>
      </c>
      <c r="H1496" s="84" t="b">
        <v>0</v>
      </c>
      <c r="I1496" s="84" t="b">
        <v>0</v>
      </c>
      <c r="J1496" s="84" t="b">
        <v>0</v>
      </c>
      <c r="K1496" s="84" t="b">
        <v>0</v>
      </c>
      <c r="L1496" s="84" t="b">
        <v>0</v>
      </c>
    </row>
    <row r="1497" spans="1:12" x14ac:dyDescent="0.25">
      <c r="A1497" s="84" t="s">
        <v>14189</v>
      </c>
      <c r="B1497" s="84" t="s">
        <v>14277</v>
      </c>
      <c r="C1497" s="84">
        <v>2</v>
      </c>
      <c r="D1497" s="122">
        <v>3.3076081572563416E-4</v>
      </c>
      <c r="E1497" s="122">
        <v>1.288902215309552</v>
      </c>
      <c r="F1497" s="84" t="s">
        <v>15743</v>
      </c>
      <c r="G1497" s="84" t="b">
        <v>0</v>
      </c>
      <c r="H1497" s="84" t="b">
        <v>0</v>
      </c>
      <c r="I1497" s="84" t="b">
        <v>0</v>
      </c>
      <c r="J1497" s="84" t="b">
        <v>0</v>
      </c>
      <c r="K1497" s="84" t="b">
        <v>0</v>
      </c>
      <c r="L1497" s="84" t="b">
        <v>0</v>
      </c>
    </row>
    <row r="1498" spans="1:12" x14ac:dyDescent="0.25">
      <c r="A1498" s="84" t="s">
        <v>14268</v>
      </c>
      <c r="B1498" s="84" t="s">
        <v>855</v>
      </c>
      <c r="C1498" s="84">
        <v>2</v>
      </c>
      <c r="D1498" s="122">
        <v>3.3076081572563416E-4</v>
      </c>
      <c r="E1498" s="122">
        <v>1.1499849783653322</v>
      </c>
      <c r="F1498" s="84" t="s">
        <v>15743</v>
      </c>
      <c r="G1498" s="84" t="b">
        <v>0</v>
      </c>
      <c r="H1498" s="84" t="b">
        <v>0</v>
      </c>
      <c r="I1498" s="84" t="b">
        <v>0</v>
      </c>
      <c r="J1498" s="84" t="b">
        <v>0</v>
      </c>
      <c r="K1498" s="84" t="b">
        <v>0</v>
      </c>
      <c r="L1498" s="84" t="b">
        <v>0</v>
      </c>
    </row>
    <row r="1499" spans="1:12" x14ac:dyDescent="0.25">
      <c r="A1499" s="84" t="s">
        <v>855</v>
      </c>
      <c r="B1499" s="84" t="s">
        <v>14682</v>
      </c>
      <c r="C1499" s="84">
        <v>2</v>
      </c>
      <c r="D1499" s="122">
        <v>3.3076081572563416E-4</v>
      </c>
      <c r="E1499" s="122">
        <v>1.8469942819358229</v>
      </c>
      <c r="F1499" s="84" t="s">
        <v>15743</v>
      </c>
      <c r="G1499" s="84" t="b">
        <v>0</v>
      </c>
      <c r="H1499" s="84" t="b">
        <v>0</v>
      </c>
      <c r="I1499" s="84" t="b">
        <v>0</v>
      </c>
      <c r="J1499" s="84" t="b">
        <v>0</v>
      </c>
      <c r="K1499" s="84" t="b">
        <v>0</v>
      </c>
      <c r="L1499" s="84" t="b">
        <v>0</v>
      </c>
    </row>
    <row r="1500" spans="1:12" x14ac:dyDescent="0.25">
      <c r="A1500" s="84" t="s">
        <v>14682</v>
      </c>
      <c r="B1500" s="84" t="s">
        <v>14879</v>
      </c>
      <c r="C1500" s="84">
        <v>2</v>
      </c>
      <c r="D1500" s="122">
        <v>3.3076081572563416E-4</v>
      </c>
      <c r="E1500" s="122">
        <v>3.4151960060028181</v>
      </c>
      <c r="F1500" s="84" t="s">
        <v>15743</v>
      </c>
      <c r="G1500" s="84" t="b">
        <v>0</v>
      </c>
      <c r="H1500" s="84" t="b">
        <v>0</v>
      </c>
      <c r="I1500" s="84" t="b">
        <v>0</v>
      </c>
      <c r="J1500" s="84" t="b">
        <v>0</v>
      </c>
      <c r="K1500" s="84" t="b">
        <v>0</v>
      </c>
      <c r="L1500" s="84" t="b">
        <v>0</v>
      </c>
    </row>
    <row r="1501" spans="1:12" x14ac:dyDescent="0.25">
      <c r="A1501" s="84" t="s">
        <v>14879</v>
      </c>
      <c r="B1501" s="84" t="s">
        <v>12356</v>
      </c>
      <c r="C1501" s="84">
        <v>2</v>
      </c>
      <c r="D1501" s="122">
        <v>3.3076081572563416E-4</v>
      </c>
      <c r="E1501" s="122">
        <v>2.4857770802885253</v>
      </c>
      <c r="F1501" s="84" t="s">
        <v>15743</v>
      </c>
      <c r="G1501" s="84" t="b">
        <v>0</v>
      </c>
      <c r="H1501" s="84" t="b">
        <v>0</v>
      </c>
      <c r="I1501" s="84" t="b">
        <v>0</v>
      </c>
      <c r="J1501" s="84" t="b">
        <v>1</v>
      </c>
      <c r="K1501" s="84" t="b">
        <v>0</v>
      </c>
      <c r="L1501" s="84" t="b">
        <v>0</v>
      </c>
    </row>
    <row r="1502" spans="1:12" x14ac:dyDescent="0.25">
      <c r="A1502" s="84" t="s">
        <v>12356</v>
      </c>
      <c r="B1502" s="84" t="s">
        <v>15157</v>
      </c>
      <c r="C1502" s="84">
        <v>2</v>
      </c>
      <c r="D1502" s="122">
        <v>3.3076081572563416E-4</v>
      </c>
      <c r="E1502" s="122">
        <v>2.6492792120361859</v>
      </c>
      <c r="F1502" s="84" t="s">
        <v>15743</v>
      </c>
      <c r="G1502" s="84" t="b">
        <v>1</v>
      </c>
      <c r="H1502" s="84" t="b">
        <v>0</v>
      </c>
      <c r="I1502" s="84" t="b">
        <v>0</v>
      </c>
      <c r="J1502" s="84" t="b">
        <v>0</v>
      </c>
      <c r="K1502" s="84" t="b">
        <v>1</v>
      </c>
      <c r="L1502" s="84" t="b">
        <v>0</v>
      </c>
    </row>
    <row r="1503" spans="1:12" x14ac:dyDescent="0.25">
      <c r="A1503" s="84" t="s">
        <v>15157</v>
      </c>
      <c r="B1503" s="84" t="s">
        <v>855</v>
      </c>
      <c r="C1503" s="84">
        <v>2</v>
      </c>
      <c r="D1503" s="122">
        <v>3.3076081572563416E-4</v>
      </c>
      <c r="E1503" s="122">
        <v>2.0794039040796251</v>
      </c>
      <c r="F1503" s="84" t="s">
        <v>15743</v>
      </c>
      <c r="G1503" s="84" t="b">
        <v>0</v>
      </c>
      <c r="H1503" s="84" t="b">
        <v>1</v>
      </c>
      <c r="I1503" s="84" t="b">
        <v>0</v>
      </c>
      <c r="J1503" s="84" t="b">
        <v>0</v>
      </c>
      <c r="K1503" s="84" t="b">
        <v>0</v>
      </c>
      <c r="L1503" s="84" t="b">
        <v>0</v>
      </c>
    </row>
    <row r="1504" spans="1:12" x14ac:dyDescent="0.25">
      <c r="A1504" s="84" t="s">
        <v>2788</v>
      </c>
      <c r="B1504" s="84" t="s">
        <v>14683</v>
      </c>
      <c r="C1504" s="84">
        <v>2</v>
      </c>
      <c r="D1504" s="122">
        <v>3.3076081572563416E-4</v>
      </c>
      <c r="E1504" s="122">
        <v>1.2805939527151387</v>
      </c>
      <c r="F1504" s="84" t="s">
        <v>15743</v>
      </c>
      <c r="G1504" s="84" t="b">
        <v>0</v>
      </c>
      <c r="H1504" s="84" t="b">
        <v>0</v>
      </c>
      <c r="I1504" s="84" t="b">
        <v>0</v>
      </c>
      <c r="J1504" s="84" t="b">
        <v>0</v>
      </c>
      <c r="K1504" s="84" t="b">
        <v>1</v>
      </c>
      <c r="L1504" s="84" t="b">
        <v>0</v>
      </c>
    </row>
    <row r="1505" spans="1:12" x14ac:dyDescent="0.25">
      <c r="A1505" s="84" t="s">
        <v>14683</v>
      </c>
      <c r="B1505" s="84" t="s">
        <v>967</v>
      </c>
      <c r="C1505" s="84">
        <v>2</v>
      </c>
      <c r="D1505" s="122">
        <v>3.3076081572563416E-4</v>
      </c>
      <c r="E1505" s="122">
        <v>3.5912872650584995</v>
      </c>
      <c r="F1505" s="84" t="s">
        <v>15743</v>
      </c>
      <c r="G1505" s="84" t="b">
        <v>0</v>
      </c>
      <c r="H1505" s="84" t="b">
        <v>1</v>
      </c>
      <c r="I1505" s="84" t="b">
        <v>0</v>
      </c>
      <c r="J1505" s="84" t="b">
        <v>0</v>
      </c>
      <c r="K1505" s="84" t="b">
        <v>0</v>
      </c>
      <c r="L1505" s="84" t="b">
        <v>0</v>
      </c>
    </row>
    <row r="1506" spans="1:12" x14ac:dyDescent="0.25">
      <c r="A1506" s="84" t="s">
        <v>967</v>
      </c>
      <c r="B1506" s="84" t="s">
        <v>2713</v>
      </c>
      <c r="C1506" s="84">
        <v>2</v>
      </c>
      <c r="D1506" s="122">
        <v>3.3076081572563416E-4</v>
      </c>
      <c r="E1506" s="122">
        <v>2.2248643078325268</v>
      </c>
      <c r="F1506" s="84" t="s">
        <v>15743</v>
      </c>
      <c r="G1506" s="84" t="b">
        <v>0</v>
      </c>
      <c r="H1506" s="84" t="b">
        <v>0</v>
      </c>
      <c r="I1506" s="84" t="b">
        <v>0</v>
      </c>
      <c r="J1506" s="84" t="b">
        <v>0</v>
      </c>
      <c r="K1506" s="84" t="b">
        <v>0</v>
      </c>
      <c r="L1506" s="84" t="b">
        <v>0</v>
      </c>
    </row>
    <row r="1507" spans="1:12" x14ac:dyDescent="0.25">
      <c r="A1507" s="84" t="s">
        <v>12359</v>
      </c>
      <c r="B1507" s="84" t="s">
        <v>14228</v>
      </c>
      <c r="C1507" s="84">
        <v>2</v>
      </c>
      <c r="D1507" s="122">
        <v>3.3076081572563416E-4</v>
      </c>
      <c r="E1507" s="122">
        <v>1.6304598750925823</v>
      </c>
      <c r="F1507" s="84" t="s">
        <v>15743</v>
      </c>
      <c r="G1507" s="84" t="b">
        <v>0</v>
      </c>
      <c r="H1507" s="84" t="b">
        <v>0</v>
      </c>
      <c r="I1507" s="84" t="b">
        <v>0</v>
      </c>
      <c r="J1507" s="84" t="b">
        <v>0</v>
      </c>
      <c r="K1507" s="84" t="b">
        <v>0</v>
      </c>
      <c r="L1507" s="84" t="b">
        <v>0</v>
      </c>
    </row>
    <row r="1508" spans="1:12" x14ac:dyDescent="0.25">
      <c r="A1508" s="84" t="s">
        <v>14228</v>
      </c>
      <c r="B1508" s="84" t="s">
        <v>15158</v>
      </c>
      <c r="C1508" s="84">
        <v>2</v>
      </c>
      <c r="D1508" s="122">
        <v>3.3076081572563416E-4</v>
      </c>
      <c r="E1508" s="122">
        <v>2.8131360146748556</v>
      </c>
      <c r="F1508" s="84" t="s">
        <v>15743</v>
      </c>
      <c r="G1508" s="84" t="b">
        <v>0</v>
      </c>
      <c r="H1508" s="84" t="b">
        <v>0</v>
      </c>
      <c r="I1508" s="84" t="b">
        <v>0</v>
      </c>
      <c r="J1508" s="84" t="b">
        <v>1</v>
      </c>
      <c r="K1508" s="84" t="b">
        <v>0</v>
      </c>
      <c r="L1508" s="84" t="b">
        <v>0</v>
      </c>
    </row>
    <row r="1509" spans="1:12" x14ac:dyDescent="0.25">
      <c r="A1509" s="84" t="s">
        <v>15158</v>
      </c>
      <c r="B1509" s="84" t="s">
        <v>14684</v>
      </c>
      <c r="C1509" s="84">
        <v>2</v>
      </c>
      <c r="D1509" s="122">
        <v>3.3076081572563416E-4</v>
      </c>
      <c r="E1509" s="122">
        <v>3.5912872650584995</v>
      </c>
      <c r="F1509" s="84" t="s">
        <v>15743</v>
      </c>
      <c r="G1509" s="84" t="b">
        <v>1</v>
      </c>
      <c r="H1509" s="84" t="b">
        <v>0</v>
      </c>
      <c r="I1509" s="84" t="b">
        <v>0</v>
      </c>
      <c r="J1509" s="84" t="b">
        <v>1</v>
      </c>
      <c r="K1509" s="84" t="b">
        <v>0</v>
      </c>
      <c r="L1509" s="84" t="b">
        <v>0</v>
      </c>
    </row>
    <row r="1510" spans="1:12" x14ac:dyDescent="0.25">
      <c r="A1510" s="84" t="s">
        <v>14684</v>
      </c>
      <c r="B1510" s="84" t="s">
        <v>14824</v>
      </c>
      <c r="C1510" s="84">
        <v>2</v>
      </c>
      <c r="D1510" s="122">
        <v>3.3076081572563416E-4</v>
      </c>
      <c r="E1510" s="122">
        <v>3.4151960060028181</v>
      </c>
      <c r="F1510" s="84" t="s">
        <v>15743</v>
      </c>
      <c r="G1510" s="84" t="b">
        <v>1</v>
      </c>
      <c r="H1510" s="84" t="b">
        <v>0</v>
      </c>
      <c r="I1510" s="84" t="b">
        <v>0</v>
      </c>
      <c r="J1510" s="84" t="b">
        <v>1</v>
      </c>
      <c r="K1510" s="84" t="b">
        <v>0</v>
      </c>
      <c r="L1510" s="84" t="b">
        <v>0</v>
      </c>
    </row>
    <row r="1511" spans="1:12" x14ac:dyDescent="0.25">
      <c r="A1511" s="84" t="s">
        <v>14824</v>
      </c>
      <c r="B1511" s="84" t="s">
        <v>2947</v>
      </c>
      <c r="C1511" s="84">
        <v>2</v>
      </c>
      <c r="D1511" s="122">
        <v>3.3076081572563416E-4</v>
      </c>
      <c r="E1511" s="122">
        <v>3.8923172607224803</v>
      </c>
      <c r="F1511" s="84" t="s">
        <v>15743</v>
      </c>
      <c r="G1511" s="84" t="b">
        <v>1</v>
      </c>
      <c r="H1511" s="84" t="b">
        <v>0</v>
      </c>
      <c r="I1511" s="84" t="b">
        <v>0</v>
      </c>
      <c r="J1511" s="84" t="b">
        <v>0</v>
      </c>
      <c r="K1511" s="84" t="b">
        <v>0</v>
      </c>
      <c r="L1511" s="84" t="b">
        <v>0</v>
      </c>
    </row>
    <row r="1512" spans="1:12" x14ac:dyDescent="0.25">
      <c r="A1512" s="84" t="s">
        <v>2947</v>
      </c>
      <c r="B1512" s="84" t="s">
        <v>14681</v>
      </c>
      <c r="C1512" s="84">
        <v>2</v>
      </c>
      <c r="D1512" s="122">
        <v>3.3076081572563416E-4</v>
      </c>
      <c r="E1512" s="122">
        <v>3.5912872650584995</v>
      </c>
      <c r="F1512" s="84" t="s">
        <v>15743</v>
      </c>
      <c r="G1512" s="84" t="b">
        <v>0</v>
      </c>
      <c r="H1512" s="84" t="b">
        <v>0</v>
      </c>
      <c r="I1512" s="84" t="b">
        <v>0</v>
      </c>
      <c r="J1512" s="84" t="b">
        <v>0</v>
      </c>
      <c r="K1512" s="84" t="b">
        <v>0</v>
      </c>
      <c r="L1512" s="84" t="b">
        <v>0</v>
      </c>
    </row>
    <row r="1513" spans="1:12" x14ac:dyDescent="0.25">
      <c r="A1513" s="84" t="s">
        <v>14681</v>
      </c>
      <c r="B1513" s="84" t="s">
        <v>14478</v>
      </c>
      <c r="C1513" s="84">
        <v>2</v>
      </c>
      <c r="D1513" s="122">
        <v>3.3076081572563416E-4</v>
      </c>
      <c r="E1513" s="122">
        <v>3.1141660103388369</v>
      </c>
      <c r="F1513" s="84" t="s">
        <v>15743</v>
      </c>
      <c r="G1513" s="84" t="b">
        <v>0</v>
      </c>
      <c r="H1513" s="84" t="b">
        <v>0</v>
      </c>
      <c r="I1513" s="84" t="b">
        <v>0</v>
      </c>
      <c r="J1513" s="84" t="b">
        <v>0</v>
      </c>
      <c r="K1513" s="84" t="b">
        <v>0</v>
      </c>
      <c r="L1513" s="84" t="b">
        <v>0</v>
      </c>
    </row>
    <row r="1514" spans="1:12" x14ac:dyDescent="0.25">
      <c r="A1514" s="84" t="s">
        <v>14478</v>
      </c>
      <c r="B1514" s="84" t="s">
        <v>14219</v>
      </c>
      <c r="C1514" s="84">
        <v>2</v>
      </c>
      <c r="D1514" s="122">
        <v>3.3076081572563416E-4</v>
      </c>
      <c r="E1514" s="122">
        <v>2.3182859929947615</v>
      </c>
      <c r="F1514" s="84" t="s">
        <v>15743</v>
      </c>
      <c r="G1514" s="84" t="b">
        <v>0</v>
      </c>
      <c r="H1514" s="84" t="b">
        <v>0</v>
      </c>
      <c r="I1514" s="84" t="b">
        <v>0</v>
      </c>
      <c r="J1514" s="84" t="b">
        <v>0</v>
      </c>
      <c r="K1514" s="84" t="b">
        <v>0</v>
      </c>
      <c r="L1514" s="84" t="b">
        <v>0</v>
      </c>
    </row>
    <row r="1515" spans="1:12" x14ac:dyDescent="0.25">
      <c r="A1515" s="84" t="s">
        <v>14219</v>
      </c>
      <c r="B1515" s="84" t="s">
        <v>14220</v>
      </c>
      <c r="C1515" s="84">
        <v>2</v>
      </c>
      <c r="D1515" s="122">
        <v>3.3076081572563416E-4</v>
      </c>
      <c r="E1515" s="122">
        <v>1.7540145625561989</v>
      </c>
      <c r="F1515" s="84" t="s">
        <v>15743</v>
      </c>
      <c r="G1515" s="84" t="b">
        <v>0</v>
      </c>
      <c r="H1515" s="84" t="b">
        <v>0</v>
      </c>
      <c r="I1515" s="84" t="b">
        <v>0</v>
      </c>
      <c r="J1515" s="84" t="b">
        <v>0</v>
      </c>
      <c r="K1515" s="84" t="b">
        <v>0</v>
      </c>
      <c r="L1515" s="84" t="b">
        <v>0</v>
      </c>
    </row>
    <row r="1516" spans="1:12" x14ac:dyDescent="0.25">
      <c r="A1516" s="84" t="s">
        <v>14217</v>
      </c>
      <c r="B1516" s="84" t="s">
        <v>14880</v>
      </c>
      <c r="C1516" s="84">
        <v>2</v>
      </c>
      <c r="D1516" s="122">
        <v>3.3076081572563416E-4</v>
      </c>
      <c r="E1516" s="122">
        <v>2.6022826493599625</v>
      </c>
      <c r="F1516" s="84" t="s">
        <v>15743</v>
      </c>
      <c r="G1516" s="84" t="b">
        <v>0</v>
      </c>
      <c r="H1516" s="84" t="b">
        <v>0</v>
      </c>
      <c r="I1516" s="84" t="b">
        <v>0</v>
      </c>
      <c r="J1516" s="84" t="b">
        <v>0</v>
      </c>
      <c r="K1516" s="84" t="b">
        <v>0</v>
      </c>
      <c r="L1516" s="84" t="b">
        <v>0</v>
      </c>
    </row>
    <row r="1517" spans="1:12" x14ac:dyDescent="0.25">
      <c r="A1517" s="84" t="s">
        <v>14880</v>
      </c>
      <c r="B1517" s="84" t="s">
        <v>15159</v>
      </c>
      <c r="C1517" s="84">
        <v>2</v>
      </c>
      <c r="D1517" s="122">
        <v>3.3076081572563416E-4</v>
      </c>
      <c r="E1517" s="122">
        <v>3.716226001666799</v>
      </c>
      <c r="F1517" s="84" t="s">
        <v>15743</v>
      </c>
      <c r="G1517" s="84" t="b">
        <v>0</v>
      </c>
      <c r="H1517" s="84" t="b">
        <v>0</v>
      </c>
      <c r="I1517" s="84" t="b">
        <v>0</v>
      </c>
      <c r="J1517" s="84" t="b">
        <v>0</v>
      </c>
      <c r="K1517" s="84" t="b">
        <v>0</v>
      </c>
      <c r="L1517" s="84" t="b">
        <v>0</v>
      </c>
    </row>
    <row r="1518" spans="1:12" x14ac:dyDescent="0.25">
      <c r="A1518" s="84" t="s">
        <v>15159</v>
      </c>
      <c r="B1518" s="84" t="s">
        <v>15160</v>
      </c>
      <c r="C1518" s="84">
        <v>2</v>
      </c>
      <c r="D1518" s="122">
        <v>3.3076081572563416E-4</v>
      </c>
      <c r="E1518" s="122">
        <v>3.8923172607224803</v>
      </c>
      <c r="F1518" s="84" t="s">
        <v>15743</v>
      </c>
      <c r="G1518" s="84" t="b">
        <v>0</v>
      </c>
      <c r="H1518" s="84" t="b">
        <v>0</v>
      </c>
      <c r="I1518" s="84" t="b">
        <v>0</v>
      </c>
      <c r="J1518" s="84" t="b">
        <v>0</v>
      </c>
      <c r="K1518" s="84" t="b">
        <v>0</v>
      </c>
      <c r="L1518" s="84" t="b">
        <v>0</v>
      </c>
    </row>
    <row r="1519" spans="1:12" x14ac:dyDescent="0.25">
      <c r="A1519" s="84" t="s">
        <v>15160</v>
      </c>
      <c r="B1519" s="84" t="s">
        <v>14368</v>
      </c>
      <c r="C1519" s="84">
        <v>2</v>
      </c>
      <c r="D1519" s="122">
        <v>3.3076081572563416E-4</v>
      </c>
      <c r="E1519" s="122">
        <v>3.1933472563864616</v>
      </c>
      <c r="F1519" s="84" t="s">
        <v>15743</v>
      </c>
      <c r="G1519" s="84" t="b">
        <v>0</v>
      </c>
      <c r="H1519" s="84" t="b">
        <v>0</v>
      </c>
      <c r="I1519" s="84" t="b">
        <v>0</v>
      </c>
      <c r="J1519" s="84" t="b">
        <v>0</v>
      </c>
      <c r="K1519" s="84" t="b">
        <v>0</v>
      </c>
      <c r="L1519" s="84" t="b">
        <v>0</v>
      </c>
    </row>
    <row r="1520" spans="1:12" x14ac:dyDescent="0.25">
      <c r="A1520" s="84" t="s">
        <v>14368</v>
      </c>
      <c r="B1520" s="84" t="s">
        <v>14213</v>
      </c>
      <c r="C1520" s="84">
        <v>2</v>
      </c>
      <c r="D1520" s="122">
        <v>3.3076081572563416E-4</v>
      </c>
      <c r="E1520" s="122">
        <v>2.0319792541514867</v>
      </c>
      <c r="F1520" s="84" t="s">
        <v>15743</v>
      </c>
      <c r="G1520" s="84" t="b">
        <v>0</v>
      </c>
      <c r="H1520" s="84" t="b">
        <v>0</v>
      </c>
      <c r="I1520" s="84" t="b">
        <v>0</v>
      </c>
      <c r="J1520" s="84" t="b">
        <v>0</v>
      </c>
      <c r="K1520" s="84" t="b">
        <v>0</v>
      </c>
      <c r="L1520" s="84" t="b">
        <v>0</v>
      </c>
    </row>
    <row r="1521" spans="1:12" x14ac:dyDescent="0.25">
      <c r="A1521" s="84" t="s">
        <v>14213</v>
      </c>
      <c r="B1521" s="84" t="s">
        <v>12350</v>
      </c>
      <c r="C1521" s="84">
        <v>2</v>
      </c>
      <c r="D1521" s="122">
        <v>3.3076081572563416E-4</v>
      </c>
      <c r="E1521" s="122">
        <v>0.63057871336994264</v>
      </c>
      <c r="F1521" s="84" t="s">
        <v>15743</v>
      </c>
      <c r="G1521" s="84" t="b">
        <v>0</v>
      </c>
      <c r="H1521" s="84" t="b">
        <v>0</v>
      </c>
      <c r="I1521" s="84" t="b">
        <v>0</v>
      </c>
      <c r="J1521" s="84" t="b">
        <v>0</v>
      </c>
      <c r="K1521" s="84" t="b">
        <v>0</v>
      </c>
      <c r="L1521" s="84" t="b">
        <v>0</v>
      </c>
    </row>
    <row r="1522" spans="1:12" x14ac:dyDescent="0.25">
      <c r="A1522" s="84" t="s">
        <v>15162</v>
      </c>
      <c r="B1522" s="84" t="s">
        <v>2803</v>
      </c>
      <c r="C1522" s="84">
        <v>2</v>
      </c>
      <c r="D1522" s="122">
        <v>3.3076081572563416E-4</v>
      </c>
      <c r="E1522" s="122">
        <v>1.6854913846906308</v>
      </c>
      <c r="F1522" s="84" t="s">
        <v>15743</v>
      </c>
      <c r="G1522" s="84" t="b">
        <v>1</v>
      </c>
      <c r="H1522" s="84" t="b">
        <v>0</v>
      </c>
      <c r="I1522" s="84" t="b">
        <v>0</v>
      </c>
      <c r="J1522" s="84" t="b">
        <v>0</v>
      </c>
      <c r="K1522" s="84" t="b">
        <v>0</v>
      </c>
      <c r="L1522" s="84" t="b">
        <v>0</v>
      </c>
    </row>
    <row r="1523" spans="1:12" x14ac:dyDescent="0.25">
      <c r="A1523" s="84" t="s">
        <v>2803</v>
      </c>
      <c r="B1523" s="84" t="s">
        <v>15163</v>
      </c>
      <c r="C1523" s="84">
        <v>2</v>
      </c>
      <c r="D1523" s="122">
        <v>3.3076081572563416E-4</v>
      </c>
      <c r="E1523" s="122">
        <v>1.690920136402029</v>
      </c>
      <c r="F1523" s="84" t="s">
        <v>15743</v>
      </c>
      <c r="G1523" s="84" t="b">
        <v>0</v>
      </c>
      <c r="H1523" s="84" t="b">
        <v>0</v>
      </c>
      <c r="I1523" s="84" t="b">
        <v>0</v>
      </c>
      <c r="J1523" s="84" t="b">
        <v>0</v>
      </c>
      <c r="K1523" s="84" t="b">
        <v>0</v>
      </c>
      <c r="L1523" s="84" t="b">
        <v>0</v>
      </c>
    </row>
    <row r="1524" spans="1:12" x14ac:dyDescent="0.25">
      <c r="A1524" s="84" t="s">
        <v>15163</v>
      </c>
      <c r="B1524" s="84" t="s">
        <v>15164</v>
      </c>
      <c r="C1524" s="84">
        <v>2</v>
      </c>
      <c r="D1524" s="122">
        <v>3.3076081572563416E-4</v>
      </c>
      <c r="E1524" s="122">
        <v>3.8923172607224803</v>
      </c>
      <c r="F1524" s="84" t="s">
        <v>15743</v>
      </c>
      <c r="G1524" s="84" t="b">
        <v>0</v>
      </c>
      <c r="H1524" s="84" t="b">
        <v>0</v>
      </c>
      <c r="I1524" s="84" t="b">
        <v>0</v>
      </c>
      <c r="J1524" s="84" t="b">
        <v>0</v>
      </c>
      <c r="K1524" s="84" t="b">
        <v>0</v>
      </c>
      <c r="L1524" s="84" t="b">
        <v>0</v>
      </c>
    </row>
    <row r="1525" spans="1:12" x14ac:dyDescent="0.25">
      <c r="A1525" s="84" t="s">
        <v>15164</v>
      </c>
      <c r="B1525" s="84" t="s">
        <v>12384</v>
      </c>
      <c r="C1525" s="84">
        <v>2</v>
      </c>
      <c r="D1525" s="122">
        <v>3.3076081572563416E-4</v>
      </c>
      <c r="E1525" s="122">
        <v>2.3804338997436063</v>
      </c>
      <c r="F1525" s="84" t="s">
        <v>15743</v>
      </c>
      <c r="G1525" s="84" t="b">
        <v>0</v>
      </c>
      <c r="H1525" s="84" t="b">
        <v>0</v>
      </c>
      <c r="I1525" s="84" t="b">
        <v>0</v>
      </c>
      <c r="J1525" s="84" t="b">
        <v>0</v>
      </c>
      <c r="K1525" s="84" t="b">
        <v>0</v>
      </c>
      <c r="L1525" s="84" t="b">
        <v>0</v>
      </c>
    </row>
    <row r="1526" spans="1:12" x14ac:dyDescent="0.25">
      <c r="A1526" s="84" t="s">
        <v>12384</v>
      </c>
      <c r="B1526" s="84" t="s">
        <v>12282</v>
      </c>
      <c r="C1526" s="84">
        <v>2</v>
      </c>
      <c r="D1526" s="122">
        <v>3.3076081572563416E-4</v>
      </c>
      <c r="E1526" s="122">
        <v>0.98249389107156848</v>
      </c>
      <c r="F1526" s="84" t="s">
        <v>15743</v>
      </c>
      <c r="G1526" s="84" t="b">
        <v>0</v>
      </c>
      <c r="H1526" s="84" t="b">
        <v>0</v>
      </c>
      <c r="I1526" s="84" t="b">
        <v>0</v>
      </c>
      <c r="J1526" s="84" t="b">
        <v>1</v>
      </c>
      <c r="K1526" s="84" t="b">
        <v>0</v>
      </c>
      <c r="L1526" s="84" t="b">
        <v>0</v>
      </c>
    </row>
    <row r="1527" spans="1:12" x14ac:dyDescent="0.25">
      <c r="A1527" s="84" t="s">
        <v>12282</v>
      </c>
      <c r="B1527" s="84" t="s">
        <v>14398</v>
      </c>
      <c r="C1527" s="84">
        <v>2</v>
      </c>
      <c r="D1527" s="122">
        <v>3.3076081572563416E-4</v>
      </c>
      <c r="E1527" s="122">
        <v>1.9010911850299856</v>
      </c>
      <c r="F1527" s="84" t="s">
        <v>15743</v>
      </c>
      <c r="G1527" s="84" t="b">
        <v>1</v>
      </c>
      <c r="H1527" s="84" t="b">
        <v>0</v>
      </c>
      <c r="I1527" s="84" t="b">
        <v>0</v>
      </c>
      <c r="J1527" s="84" t="b">
        <v>0</v>
      </c>
      <c r="K1527" s="84" t="b">
        <v>0</v>
      </c>
      <c r="L1527" s="84" t="b">
        <v>0</v>
      </c>
    </row>
    <row r="1528" spans="1:12" x14ac:dyDescent="0.25">
      <c r="A1528" s="84" t="s">
        <v>14398</v>
      </c>
      <c r="B1528" s="84" t="s">
        <v>15165</v>
      </c>
      <c r="C1528" s="84">
        <v>2</v>
      </c>
      <c r="D1528" s="122">
        <v>3.3076081572563416E-4</v>
      </c>
      <c r="E1528" s="122">
        <v>3.2902572693945182</v>
      </c>
      <c r="F1528" s="84" t="s">
        <v>15743</v>
      </c>
      <c r="G1528" s="84" t="b">
        <v>0</v>
      </c>
      <c r="H1528" s="84" t="b">
        <v>0</v>
      </c>
      <c r="I1528" s="84" t="b">
        <v>0</v>
      </c>
      <c r="J1528" s="84" t="b">
        <v>0</v>
      </c>
      <c r="K1528" s="84" t="b">
        <v>1</v>
      </c>
      <c r="L1528" s="84" t="b">
        <v>0</v>
      </c>
    </row>
    <row r="1529" spans="1:12" x14ac:dyDescent="0.25">
      <c r="A1529" s="84" t="s">
        <v>15165</v>
      </c>
      <c r="B1529" s="84" t="s">
        <v>14225</v>
      </c>
      <c r="C1529" s="84">
        <v>2</v>
      </c>
      <c r="D1529" s="122">
        <v>3.3076081572563416E-4</v>
      </c>
      <c r="E1529" s="122">
        <v>2.8711279616525425</v>
      </c>
      <c r="F1529" s="84" t="s">
        <v>15743</v>
      </c>
      <c r="G1529" s="84" t="b">
        <v>0</v>
      </c>
      <c r="H1529" s="84" t="b">
        <v>1</v>
      </c>
      <c r="I1529" s="84" t="b">
        <v>0</v>
      </c>
      <c r="J1529" s="84" t="b">
        <v>0</v>
      </c>
      <c r="K1529" s="84" t="b">
        <v>0</v>
      </c>
      <c r="L1529" s="84" t="b">
        <v>0</v>
      </c>
    </row>
    <row r="1530" spans="1:12" x14ac:dyDescent="0.25">
      <c r="A1530" s="84" t="s">
        <v>14225</v>
      </c>
      <c r="B1530" s="84" t="s">
        <v>683</v>
      </c>
      <c r="C1530" s="84">
        <v>2</v>
      </c>
      <c r="D1530" s="122">
        <v>3.3076081572563416E-4</v>
      </c>
      <c r="E1530" s="122">
        <v>1.1549258107440021</v>
      </c>
      <c r="F1530" s="84" t="s">
        <v>15743</v>
      </c>
      <c r="G1530" s="84" t="b">
        <v>0</v>
      </c>
      <c r="H1530" s="84" t="b">
        <v>0</v>
      </c>
      <c r="I1530" s="84" t="b">
        <v>0</v>
      </c>
      <c r="J1530" s="84" t="b">
        <v>0</v>
      </c>
      <c r="K1530" s="84" t="b">
        <v>0</v>
      </c>
      <c r="L1530" s="84" t="b">
        <v>0</v>
      </c>
    </row>
    <row r="1531" spans="1:12" x14ac:dyDescent="0.25">
      <c r="A1531" s="84" t="s">
        <v>754</v>
      </c>
      <c r="B1531" s="84" t="s">
        <v>14356</v>
      </c>
      <c r="C1531" s="84">
        <v>2</v>
      </c>
      <c r="D1531" s="122">
        <v>3.3076081572563416E-4</v>
      </c>
      <c r="E1531" s="122">
        <v>1.3757818868266809</v>
      </c>
      <c r="F1531" s="84" t="s">
        <v>15743</v>
      </c>
      <c r="G1531" s="84" t="b">
        <v>0</v>
      </c>
      <c r="H1531" s="84" t="b">
        <v>0</v>
      </c>
      <c r="I1531" s="84" t="b">
        <v>0</v>
      </c>
      <c r="J1531" s="84" t="b">
        <v>0</v>
      </c>
      <c r="K1531" s="84" t="b">
        <v>0</v>
      </c>
      <c r="L1531" s="84" t="b">
        <v>0</v>
      </c>
    </row>
    <row r="1532" spans="1:12" x14ac:dyDescent="0.25">
      <c r="A1532" s="84" t="s">
        <v>14356</v>
      </c>
      <c r="B1532" s="84" t="s">
        <v>14228</v>
      </c>
      <c r="C1532" s="84">
        <v>2</v>
      </c>
      <c r="D1532" s="122">
        <v>3.3076081572563416E-4</v>
      </c>
      <c r="E1532" s="122">
        <v>2.2639283306721691</v>
      </c>
      <c r="F1532" s="84" t="s">
        <v>15743</v>
      </c>
      <c r="G1532" s="84" t="b">
        <v>0</v>
      </c>
      <c r="H1532" s="84" t="b">
        <v>0</v>
      </c>
      <c r="I1532" s="84" t="b">
        <v>0</v>
      </c>
      <c r="J1532" s="84" t="b">
        <v>0</v>
      </c>
      <c r="K1532" s="84" t="b">
        <v>0</v>
      </c>
      <c r="L1532" s="84" t="b">
        <v>0</v>
      </c>
    </row>
    <row r="1533" spans="1:12" x14ac:dyDescent="0.25">
      <c r="A1533" s="84" t="s">
        <v>14686</v>
      </c>
      <c r="B1533" s="84" t="s">
        <v>14228</v>
      </c>
      <c r="C1533" s="84">
        <v>2</v>
      </c>
      <c r="D1533" s="122">
        <v>3.3076081572563416E-4</v>
      </c>
      <c r="E1533" s="122">
        <v>2.6618683393442066</v>
      </c>
      <c r="F1533" s="84" t="s">
        <v>15743</v>
      </c>
      <c r="G1533" s="84" t="b">
        <v>0</v>
      </c>
      <c r="H1533" s="84" t="b">
        <v>0</v>
      </c>
      <c r="I1533" s="84" t="b">
        <v>0</v>
      </c>
      <c r="J1533" s="84" t="b">
        <v>0</v>
      </c>
      <c r="K1533" s="84" t="b">
        <v>0</v>
      </c>
      <c r="L1533" s="84" t="b">
        <v>0</v>
      </c>
    </row>
    <row r="1534" spans="1:12" x14ac:dyDescent="0.25">
      <c r="A1534" s="84" t="s">
        <v>14686</v>
      </c>
      <c r="B1534" s="84" t="s">
        <v>14252</v>
      </c>
      <c r="C1534" s="84">
        <v>2</v>
      </c>
      <c r="D1534" s="122">
        <v>3.3076081572563416E-4</v>
      </c>
      <c r="E1534" s="122">
        <v>2.6618683393442066</v>
      </c>
      <c r="F1534" s="84" t="s">
        <v>15743</v>
      </c>
      <c r="G1534" s="84" t="b">
        <v>0</v>
      </c>
      <c r="H1534" s="84" t="b">
        <v>0</v>
      </c>
      <c r="I1534" s="84" t="b">
        <v>0</v>
      </c>
      <c r="J1534" s="84" t="b">
        <v>0</v>
      </c>
      <c r="K1534" s="84" t="b">
        <v>0</v>
      </c>
      <c r="L1534" s="84" t="b">
        <v>0</v>
      </c>
    </row>
    <row r="1535" spans="1:12" x14ac:dyDescent="0.25">
      <c r="A1535" s="84" t="s">
        <v>14252</v>
      </c>
      <c r="B1535" s="84" t="s">
        <v>14199</v>
      </c>
      <c r="C1535" s="84">
        <v>2</v>
      </c>
      <c r="D1535" s="122">
        <v>3.3076081572563416E-4</v>
      </c>
      <c r="E1535" s="122">
        <v>1.5231014033123376</v>
      </c>
      <c r="F1535" s="84" t="s">
        <v>15743</v>
      </c>
      <c r="G1535" s="84" t="b">
        <v>0</v>
      </c>
      <c r="H1535" s="84" t="b">
        <v>0</v>
      </c>
      <c r="I1535" s="84" t="b">
        <v>0</v>
      </c>
      <c r="J1535" s="84" t="b">
        <v>0</v>
      </c>
      <c r="K1535" s="84" t="b">
        <v>0</v>
      </c>
      <c r="L1535" s="84" t="b">
        <v>0</v>
      </c>
    </row>
    <row r="1536" spans="1:12" x14ac:dyDescent="0.25">
      <c r="A1536" s="84" t="s">
        <v>14199</v>
      </c>
      <c r="B1536" s="84" t="s">
        <v>15166</v>
      </c>
      <c r="C1536" s="84">
        <v>2</v>
      </c>
      <c r="D1536" s="122">
        <v>3.3076081572563416E-4</v>
      </c>
      <c r="E1536" s="122">
        <v>2.5121060190108744</v>
      </c>
      <c r="F1536" s="84" t="s">
        <v>15743</v>
      </c>
      <c r="G1536" s="84" t="b">
        <v>0</v>
      </c>
      <c r="H1536" s="84" t="b">
        <v>0</v>
      </c>
      <c r="I1536" s="84" t="b">
        <v>0</v>
      </c>
      <c r="J1536" s="84" t="b">
        <v>0</v>
      </c>
      <c r="K1536" s="84" t="b">
        <v>1</v>
      </c>
      <c r="L1536" s="84" t="b">
        <v>0</v>
      </c>
    </row>
    <row r="1537" spans="1:12" x14ac:dyDescent="0.25">
      <c r="A1537" s="84" t="s">
        <v>15166</v>
      </c>
      <c r="B1537" s="84" t="s">
        <v>970</v>
      </c>
      <c r="C1537" s="84">
        <v>2</v>
      </c>
      <c r="D1537" s="122">
        <v>3.3076081572563416E-4</v>
      </c>
      <c r="E1537" s="122">
        <v>2.7954072477144241</v>
      </c>
      <c r="F1537" s="84" t="s">
        <v>15743</v>
      </c>
      <c r="G1537" s="84" t="b">
        <v>0</v>
      </c>
      <c r="H1537" s="84" t="b">
        <v>1</v>
      </c>
      <c r="I1537" s="84" t="b">
        <v>0</v>
      </c>
      <c r="J1537" s="84" t="b">
        <v>0</v>
      </c>
      <c r="K1537" s="84" t="b">
        <v>0</v>
      </c>
      <c r="L1537" s="84" t="b">
        <v>0</v>
      </c>
    </row>
    <row r="1538" spans="1:12" x14ac:dyDescent="0.25">
      <c r="A1538" s="84" t="s">
        <v>14687</v>
      </c>
      <c r="B1538" s="84" t="s">
        <v>959</v>
      </c>
      <c r="C1538" s="84">
        <v>2</v>
      </c>
      <c r="D1538" s="122">
        <v>3.3076081572563416E-4</v>
      </c>
      <c r="E1538" s="122">
        <v>3.4151960060028181</v>
      </c>
      <c r="F1538" s="84" t="s">
        <v>15743</v>
      </c>
      <c r="G1538" s="84" t="b">
        <v>0</v>
      </c>
      <c r="H1538" s="84" t="b">
        <v>0</v>
      </c>
      <c r="I1538" s="84" t="b">
        <v>0</v>
      </c>
      <c r="J1538" s="84" t="b">
        <v>0</v>
      </c>
      <c r="K1538" s="84" t="b">
        <v>0</v>
      </c>
      <c r="L1538" s="84" t="b">
        <v>0</v>
      </c>
    </row>
    <row r="1539" spans="1:12" x14ac:dyDescent="0.25">
      <c r="A1539" s="84" t="s">
        <v>959</v>
      </c>
      <c r="B1539" s="84" t="s">
        <v>14251</v>
      </c>
      <c r="C1539" s="84">
        <v>2</v>
      </c>
      <c r="D1539" s="122">
        <v>3.3076081572563416E-4</v>
      </c>
      <c r="E1539" s="122">
        <v>2.7868070759525065</v>
      </c>
      <c r="F1539" s="84" t="s">
        <v>15743</v>
      </c>
      <c r="G1539" s="84" t="b">
        <v>0</v>
      </c>
      <c r="H1539" s="84" t="b">
        <v>0</v>
      </c>
      <c r="I1539" s="84" t="b">
        <v>0</v>
      </c>
      <c r="J1539" s="84" t="b">
        <v>1</v>
      </c>
      <c r="K1539" s="84" t="b">
        <v>0</v>
      </c>
      <c r="L1539" s="84" t="b">
        <v>0</v>
      </c>
    </row>
    <row r="1540" spans="1:12" x14ac:dyDescent="0.25">
      <c r="A1540" s="84" t="s">
        <v>14343</v>
      </c>
      <c r="B1540" s="84" t="s">
        <v>15168</v>
      </c>
      <c r="C1540" s="84">
        <v>2</v>
      </c>
      <c r="D1540" s="122">
        <v>3.3076081572563416E-4</v>
      </c>
      <c r="E1540" s="122">
        <v>3.1933472563864616</v>
      </c>
      <c r="F1540" s="84" t="s">
        <v>15743</v>
      </c>
      <c r="G1540" s="84" t="b">
        <v>0</v>
      </c>
      <c r="H1540" s="84" t="b">
        <v>0</v>
      </c>
      <c r="I1540" s="84" t="b">
        <v>0</v>
      </c>
      <c r="J1540" s="84" t="b">
        <v>0</v>
      </c>
      <c r="K1540" s="84" t="b">
        <v>0</v>
      </c>
      <c r="L1540" s="84" t="b">
        <v>0</v>
      </c>
    </row>
    <row r="1541" spans="1:12" x14ac:dyDescent="0.25">
      <c r="A1541" s="84" t="s">
        <v>15168</v>
      </c>
      <c r="B1541" s="84" t="s">
        <v>15169</v>
      </c>
      <c r="C1541" s="84">
        <v>2</v>
      </c>
      <c r="D1541" s="122">
        <v>3.3076081572563416E-4</v>
      </c>
      <c r="E1541" s="122">
        <v>3.8923172607224803</v>
      </c>
      <c r="F1541" s="84" t="s">
        <v>15743</v>
      </c>
      <c r="G1541" s="84" t="b">
        <v>0</v>
      </c>
      <c r="H1541" s="84" t="b">
        <v>0</v>
      </c>
      <c r="I1541" s="84" t="b">
        <v>0</v>
      </c>
      <c r="J1541" s="84" t="b">
        <v>0</v>
      </c>
      <c r="K1541" s="84" t="b">
        <v>0</v>
      </c>
      <c r="L1541" s="84" t="b">
        <v>0</v>
      </c>
    </row>
    <row r="1542" spans="1:12" x14ac:dyDescent="0.25">
      <c r="A1542" s="84" t="s">
        <v>15169</v>
      </c>
      <c r="B1542" s="84" t="s">
        <v>14499</v>
      </c>
      <c r="C1542" s="84">
        <v>2</v>
      </c>
      <c r="D1542" s="122">
        <v>3.3076081572563416E-4</v>
      </c>
      <c r="E1542" s="122">
        <v>3.4151960060028181</v>
      </c>
      <c r="F1542" s="84" t="s">
        <v>15743</v>
      </c>
      <c r="G1542" s="84" t="b">
        <v>0</v>
      </c>
      <c r="H1542" s="84" t="b">
        <v>0</v>
      </c>
      <c r="I1542" s="84" t="b">
        <v>0</v>
      </c>
      <c r="J1542" s="84" t="b">
        <v>0</v>
      </c>
      <c r="K1542" s="84" t="b">
        <v>0</v>
      </c>
      <c r="L1542" s="84" t="b">
        <v>0</v>
      </c>
    </row>
    <row r="1543" spans="1:12" x14ac:dyDescent="0.25">
      <c r="A1543" s="84" t="s">
        <v>14499</v>
      </c>
      <c r="B1543" s="84" t="s">
        <v>12376</v>
      </c>
      <c r="C1543" s="84">
        <v>2</v>
      </c>
      <c r="D1543" s="122">
        <v>3.3076081572563416E-4</v>
      </c>
      <c r="E1543" s="122">
        <v>2.148024277599804</v>
      </c>
      <c r="F1543" s="84" t="s">
        <v>15743</v>
      </c>
      <c r="G1543" s="84" t="b">
        <v>0</v>
      </c>
      <c r="H1543" s="84" t="b">
        <v>0</v>
      </c>
      <c r="I1543" s="84" t="b">
        <v>0</v>
      </c>
      <c r="J1543" s="84" t="b">
        <v>0</v>
      </c>
      <c r="K1543" s="84" t="b">
        <v>0</v>
      </c>
      <c r="L1543" s="84" t="b">
        <v>0</v>
      </c>
    </row>
    <row r="1544" spans="1:12" x14ac:dyDescent="0.25">
      <c r="A1544" s="84" t="s">
        <v>12377</v>
      </c>
      <c r="B1544" s="84" t="s">
        <v>14688</v>
      </c>
      <c r="C1544" s="84">
        <v>2</v>
      </c>
      <c r="D1544" s="122">
        <v>3.3076081572563416E-4</v>
      </c>
      <c r="E1544" s="122">
        <v>2.1519545712282366</v>
      </c>
      <c r="F1544" s="84" t="s">
        <v>15743</v>
      </c>
      <c r="G1544" s="84" t="b">
        <v>0</v>
      </c>
      <c r="H1544" s="84" t="b">
        <v>0</v>
      </c>
      <c r="I1544" s="84" t="b">
        <v>0</v>
      </c>
      <c r="J1544" s="84" t="b">
        <v>0</v>
      </c>
      <c r="K1544" s="84" t="b">
        <v>0</v>
      </c>
      <c r="L1544" s="84" t="b">
        <v>0</v>
      </c>
    </row>
    <row r="1545" spans="1:12" x14ac:dyDescent="0.25">
      <c r="A1545" s="84" t="s">
        <v>14199</v>
      </c>
      <c r="B1545" s="84" t="s">
        <v>811</v>
      </c>
      <c r="C1545" s="84">
        <v>2</v>
      </c>
      <c r="D1545" s="122">
        <v>3.3076081572563416E-4</v>
      </c>
      <c r="E1545" s="122">
        <v>1.9100460276829121</v>
      </c>
      <c r="F1545" s="84" t="s">
        <v>15743</v>
      </c>
      <c r="G1545" s="84" t="b">
        <v>0</v>
      </c>
      <c r="H1545" s="84" t="b">
        <v>0</v>
      </c>
      <c r="I1545" s="84" t="b">
        <v>0</v>
      </c>
      <c r="J1545" s="84" t="b">
        <v>0</v>
      </c>
      <c r="K1545" s="84" t="b">
        <v>0</v>
      </c>
      <c r="L1545" s="84" t="b">
        <v>0</v>
      </c>
    </row>
    <row r="1546" spans="1:12" x14ac:dyDescent="0.25">
      <c r="A1546" s="84" t="s">
        <v>811</v>
      </c>
      <c r="B1546" s="84" t="s">
        <v>15170</v>
      </c>
      <c r="C1546" s="84">
        <v>2</v>
      </c>
      <c r="D1546" s="122">
        <v>3.3076081572563416E-4</v>
      </c>
      <c r="E1546" s="122">
        <v>3.3482492163722046</v>
      </c>
      <c r="F1546" s="84" t="s">
        <v>15743</v>
      </c>
      <c r="G1546" s="84" t="b">
        <v>0</v>
      </c>
      <c r="H1546" s="84" t="b">
        <v>0</v>
      </c>
      <c r="I1546" s="84" t="b">
        <v>0</v>
      </c>
      <c r="J1546" s="84" t="b">
        <v>0</v>
      </c>
      <c r="K1546" s="84" t="b">
        <v>0</v>
      </c>
      <c r="L1546" s="84" t="b">
        <v>0</v>
      </c>
    </row>
    <row r="1547" spans="1:12" x14ac:dyDescent="0.25">
      <c r="A1547" s="84" t="s">
        <v>15170</v>
      </c>
      <c r="B1547" s="84" t="s">
        <v>12271</v>
      </c>
      <c r="C1547" s="84">
        <v>2</v>
      </c>
      <c r="D1547" s="122">
        <v>3.3076081572563416E-4</v>
      </c>
      <c r="E1547" s="122">
        <v>2.8923172607224803</v>
      </c>
      <c r="F1547" s="84" t="s">
        <v>15743</v>
      </c>
      <c r="G1547" s="84" t="b">
        <v>0</v>
      </c>
      <c r="H1547" s="84" t="b">
        <v>0</v>
      </c>
      <c r="I1547" s="84" t="b">
        <v>0</v>
      </c>
      <c r="J1547" s="84" t="b">
        <v>0</v>
      </c>
      <c r="K1547" s="84" t="b">
        <v>0</v>
      </c>
      <c r="L1547" s="84" t="b">
        <v>0</v>
      </c>
    </row>
    <row r="1548" spans="1:12" x14ac:dyDescent="0.25">
      <c r="A1548" s="84" t="s">
        <v>14321</v>
      </c>
      <c r="B1548" s="84" t="s">
        <v>14445</v>
      </c>
      <c r="C1548" s="84">
        <v>2</v>
      </c>
      <c r="D1548" s="122">
        <v>3.3076081572563416E-4</v>
      </c>
      <c r="E1548" s="122">
        <v>2.5700979659885612</v>
      </c>
      <c r="F1548" s="84" t="s">
        <v>15743</v>
      </c>
      <c r="G1548" s="84" t="b">
        <v>0</v>
      </c>
      <c r="H1548" s="84" t="b">
        <v>0</v>
      </c>
      <c r="I1548" s="84" t="b">
        <v>0</v>
      </c>
      <c r="J1548" s="84" t="b">
        <v>0</v>
      </c>
      <c r="K1548" s="84" t="b">
        <v>0</v>
      </c>
      <c r="L1548" s="84" t="b">
        <v>0</v>
      </c>
    </row>
    <row r="1549" spans="1:12" x14ac:dyDescent="0.25">
      <c r="A1549" s="84" t="s">
        <v>14579</v>
      </c>
      <c r="B1549" s="84" t="s">
        <v>15171</v>
      </c>
      <c r="C1549" s="84">
        <v>2</v>
      </c>
      <c r="D1549" s="122">
        <v>3.3076081572563416E-4</v>
      </c>
      <c r="E1549" s="122">
        <v>3.4943772520504428</v>
      </c>
      <c r="F1549" s="84" t="s">
        <v>15743</v>
      </c>
      <c r="G1549" s="84" t="b">
        <v>0</v>
      </c>
      <c r="H1549" s="84" t="b">
        <v>0</v>
      </c>
      <c r="I1549" s="84" t="b">
        <v>0</v>
      </c>
      <c r="J1549" s="84" t="b">
        <v>0</v>
      </c>
      <c r="K1549" s="84" t="b">
        <v>0</v>
      </c>
      <c r="L1549" s="84" t="b">
        <v>0</v>
      </c>
    </row>
    <row r="1550" spans="1:12" x14ac:dyDescent="0.25">
      <c r="A1550" s="84" t="s">
        <v>15171</v>
      </c>
      <c r="B1550" s="84" t="s">
        <v>812</v>
      </c>
      <c r="C1550" s="84">
        <v>2</v>
      </c>
      <c r="D1550" s="122">
        <v>3.3076081572563416E-4</v>
      </c>
      <c r="E1550" s="122">
        <v>2.7019855625521889</v>
      </c>
      <c r="F1550" s="84" t="s">
        <v>15743</v>
      </c>
      <c r="G1550" s="84" t="b">
        <v>0</v>
      </c>
      <c r="H1550" s="84" t="b">
        <v>0</v>
      </c>
      <c r="I1550" s="84" t="b">
        <v>0</v>
      </c>
      <c r="J1550" s="84" t="b">
        <v>0</v>
      </c>
      <c r="K1550" s="84" t="b">
        <v>1</v>
      </c>
      <c r="L1550" s="84" t="b">
        <v>0</v>
      </c>
    </row>
    <row r="1551" spans="1:12" x14ac:dyDescent="0.25">
      <c r="A1551" s="84" t="s">
        <v>812</v>
      </c>
      <c r="B1551" s="84" t="s">
        <v>14199</v>
      </c>
      <c r="C1551" s="84">
        <v>2</v>
      </c>
      <c r="D1551" s="122">
        <v>3.3076081572563416E-4</v>
      </c>
      <c r="E1551" s="122">
        <v>1.3634005604448258</v>
      </c>
      <c r="F1551" s="84" t="s">
        <v>15743</v>
      </c>
      <c r="G1551" s="84" t="b">
        <v>0</v>
      </c>
      <c r="H1551" s="84" t="b">
        <v>1</v>
      </c>
      <c r="I1551" s="84" t="b">
        <v>0</v>
      </c>
      <c r="J1551" s="84" t="b">
        <v>0</v>
      </c>
      <c r="K1551" s="84" t="b">
        <v>0</v>
      </c>
      <c r="L1551" s="84" t="b">
        <v>0</v>
      </c>
    </row>
    <row r="1552" spans="1:12" x14ac:dyDescent="0.25">
      <c r="A1552" s="84" t="s">
        <v>14199</v>
      </c>
      <c r="B1552" s="84" t="s">
        <v>15172</v>
      </c>
      <c r="C1552" s="84">
        <v>2</v>
      </c>
      <c r="D1552" s="122">
        <v>3.3076081572563416E-4</v>
      </c>
      <c r="E1552" s="122">
        <v>2.5121060190108744</v>
      </c>
      <c r="F1552" s="84" t="s">
        <v>15743</v>
      </c>
      <c r="G1552" s="84" t="b">
        <v>0</v>
      </c>
      <c r="H1552" s="84" t="b">
        <v>0</v>
      </c>
      <c r="I1552" s="84" t="b">
        <v>0</v>
      </c>
      <c r="J1552" s="84" t="b">
        <v>1</v>
      </c>
      <c r="K1552" s="84" t="b">
        <v>0</v>
      </c>
      <c r="L1552" s="84" t="b">
        <v>0</v>
      </c>
    </row>
    <row r="1553" spans="1:12" x14ac:dyDescent="0.25">
      <c r="A1553" s="84" t="s">
        <v>15172</v>
      </c>
      <c r="B1553" s="84" t="s">
        <v>731</v>
      </c>
      <c r="C1553" s="84">
        <v>2</v>
      </c>
      <c r="D1553" s="122">
        <v>3.3076081572563416E-4</v>
      </c>
      <c r="E1553" s="122">
        <v>1.2151667394490477</v>
      </c>
      <c r="F1553" s="84" t="s">
        <v>15743</v>
      </c>
      <c r="G1553" s="84" t="b">
        <v>1</v>
      </c>
      <c r="H1553" s="84" t="b">
        <v>0</v>
      </c>
      <c r="I1553" s="84" t="b">
        <v>0</v>
      </c>
      <c r="J1553" s="84" t="b">
        <v>0</v>
      </c>
      <c r="K1553" s="84" t="b">
        <v>0</v>
      </c>
      <c r="L1553" s="84" t="b">
        <v>0</v>
      </c>
    </row>
    <row r="1554" spans="1:12" x14ac:dyDescent="0.25">
      <c r="A1554" s="84" t="s">
        <v>14254</v>
      </c>
      <c r="B1554" s="84" t="s">
        <v>12295</v>
      </c>
      <c r="C1554" s="84">
        <v>2</v>
      </c>
      <c r="D1554" s="122">
        <v>3.3076081572563416E-4</v>
      </c>
      <c r="E1554" s="122">
        <v>1.7205908070692493</v>
      </c>
      <c r="F1554" s="84" t="s">
        <v>15743</v>
      </c>
      <c r="G1554" s="84" t="b">
        <v>0</v>
      </c>
      <c r="H1554" s="84" t="b">
        <v>0</v>
      </c>
      <c r="I1554" s="84" t="b">
        <v>0</v>
      </c>
      <c r="J1554" s="84" t="b">
        <v>0</v>
      </c>
      <c r="K1554" s="84" t="b">
        <v>0</v>
      </c>
      <c r="L1554" s="84" t="b">
        <v>0</v>
      </c>
    </row>
    <row r="1555" spans="1:12" x14ac:dyDescent="0.25">
      <c r="A1555" s="84" t="s">
        <v>12295</v>
      </c>
      <c r="B1555" s="84" t="s">
        <v>12299</v>
      </c>
      <c r="C1555" s="84">
        <v>2</v>
      </c>
      <c r="D1555" s="122">
        <v>3.3076081572563416E-4</v>
      </c>
      <c r="E1555" s="122">
        <v>1.1307652721582986</v>
      </c>
      <c r="F1555" s="84" t="s">
        <v>15743</v>
      </c>
      <c r="G1555" s="84" t="b">
        <v>0</v>
      </c>
      <c r="H1555" s="84" t="b">
        <v>0</v>
      </c>
      <c r="I1555" s="84" t="b">
        <v>0</v>
      </c>
      <c r="J1555" s="84" t="b">
        <v>0</v>
      </c>
      <c r="K1555" s="84" t="b">
        <v>0</v>
      </c>
      <c r="L1555" s="84" t="b">
        <v>0</v>
      </c>
    </row>
    <row r="1556" spans="1:12" x14ac:dyDescent="0.25">
      <c r="A1556" s="84" t="s">
        <v>2803</v>
      </c>
      <c r="B1556" s="84" t="s">
        <v>14385</v>
      </c>
      <c r="C1556" s="84">
        <v>2</v>
      </c>
      <c r="D1556" s="122">
        <v>3.3076081572563416E-4</v>
      </c>
      <c r="E1556" s="122">
        <v>1.0377076226266853</v>
      </c>
      <c r="F1556" s="84" t="s">
        <v>15743</v>
      </c>
      <c r="G1556" s="84" t="b">
        <v>0</v>
      </c>
      <c r="H1556" s="84" t="b">
        <v>0</v>
      </c>
      <c r="I1556" s="84" t="b">
        <v>0</v>
      </c>
      <c r="J1556" s="84" t="b">
        <v>0</v>
      </c>
      <c r="K1556" s="84" t="b">
        <v>0</v>
      </c>
      <c r="L1556" s="84" t="b">
        <v>0</v>
      </c>
    </row>
    <row r="1557" spans="1:12" x14ac:dyDescent="0.25">
      <c r="A1557" s="84" t="s">
        <v>14385</v>
      </c>
      <c r="B1557" s="84" t="s">
        <v>14559</v>
      </c>
      <c r="C1557" s="84">
        <v>2</v>
      </c>
      <c r="D1557" s="122">
        <v>3.3076081572563416E-4</v>
      </c>
      <c r="E1557" s="122">
        <v>2.8411647382750993</v>
      </c>
      <c r="F1557" s="84" t="s">
        <v>15743</v>
      </c>
      <c r="G1557" s="84" t="b">
        <v>0</v>
      </c>
      <c r="H1557" s="84" t="b">
        <v>0</v>
      </c>
      <c r="I1557" s="84" t="b">
        <v>0</v>
      </c>
      <c r="J1557" s="84" t="b">
        <v>0</v>
      </c>
      <c r="K1557" s="84" t="b">
        <v>0</v>
      </c>
      <c r="L1557" s="84" t="b">
        <v>0</v>
      </c>
    </row>
    <row r="1558" spans="1:12" x14ac:dyDescent="0.25">
      <c r="A1558" s="84" t="s">
        <v>14559</v>
      </c>
      <c r="B1558" s="84" t="s">
        <v>14688</v>
      </c>
      <c r="C1558" s="84">
        <v>2</v>
      </c>
      <c r="D1558" s="122">
        <v>3.3076081572563416E-4</v>
      </c>
      <c r="E1558" s="122">
        <v>3.1933472563864616</v>
      </c>
      <c r="F1558" s="84" t="s">
        <v>15743</v>
      </c>
      <c r="G1558" s="84" t="b">
        <v>0</v>
      </c>
      <c r="H1558" s="84" t="b">
        <v>0</v>
      </c>
      <c r="I1558" s="84" t="b">
        <v>0</v>
      </c>
      <c r="J1558" s="84" t="b">
        <v>0</v>
      </c>
      <c r="K1558" s="84" t="b">
        <v>0</v>
      </c>
      <c r="L1558" s="84" t="b">
        <v>0</v>
      </c>
    </row>
    <row r="1559" spans="1:12" x14ac:dyDescent="0.25">
      <c r="A1559" s="84" t="s">
        <v>14688</v>
      </c>
      <c r="B1559" s="84" t="s">
        <v>15173</v>
      </c>
      <c r="C1559" s="84">
        <v>2</v>
      </c>
      <c r="D1559" s="122">
        <v>3.3076081572563416E-4</v>
      </c>
      <c r="E1559" s="122">
        <v>3.5912872650584995</v>
      </c>
      <c r="F1559" s="84" t="s">
        <v>15743</v>
      </c>
      <c r="G1559" s="84" t="b">
        <v>0</v>
      </c>
      <c r="H1559" s="84" t="b">
        <v>0</v>
      </c>
      <c r="I1559" s="84" t="b">
        <v>0</v>
      </c>
      <c r="J1559" s="84" t="b">
        <v>0</v>
      </c>
      <c r="K1559" s="84" t="b">
        <v>0</v>
      </c>
      <c r="L1559" s="84" t="b">
        <v>0</v>
      </c>
    </row>
    <row r="1560" spans="1:12" x14ac:dyDescent="0.25">
      <c r="A1560" s="84" t="s">
        <v>15173</v>
      </c>
      <c r="B1560" s="84" t="s">
        <v>15174</v>
      </c>
      <c r="C1560" s="84">
        <v>2</v>
      </c>
      <c r="D1560" s="122">
        <v>3.3076081572563416E-4</v>
      </c>
      <c r="E1560" s="122">
        <v>3.8923172607224803</v>
      </c>
      <c r="F1560" s="84" t="s">
        <v>15743</v>
      </c>
      <c r="G1560" s="84" t="b">
        <v>0</v>
      </c>
      <c r="H1560" s="84" t="b">
        <v>0</v>
      </c>
      <c r="I1560" s="84" t="b">
        <v>0</v>
      </c>
      <c r="J1560" s="84" t="b">
        <v>0</v>
      </c>
      <c r="K1560" s="84" t="b">
        <v>0</v>
      </c>
      <c r="L1560" s="84" t="b">
        <v>0</v>
      </c>
    </row>
    <row r="1561" spans="1:12" x14ac:dyDescent="0.25">
      <c r="A1561" s="84" t="s">
        <v>15174</v>
      </c>
      <c r="B1561" s="84" t="s">
        <v>14689</v>
      </c>
      <c r="C1561" s="84">
        <v>2</v>
      </c>
      <c r="D1561" s="122">
        <v>3.3076081572563416E-4</v>
      </c>
      <c r="E1561" s="122">
        <v>3.5912872650584995</v>
      </c>
      <c r="F1561" s="84" t="s">
        <v>15743</v>
      </c>
      <c r="G1561" s="84" t="b">
        <v>0</v>
      </c>
      <c r="H1561" s="84" t="b">
        <v>0</v>
      </c>
      <c r="I1561" s="84" t="b">
        <v>0</v>
      </c>
      <c r="J1561" s="84" t="b">
        <v>0</v>
      </c>
      <c r="K1561" s="84" t="b">
        <v>0</v>
      </c>
      <c r="L1561" s="84" t="b">
        <v>0</v>
      </c>
    </row>
    <row r="1562" spans="1:12" x14ac:dyDescent="0.25">
      <c r="A1562" s="84" t="s">
        <v>14689</v>
      </c>
      <c r="B1562" s="84" t="s">
        <v>495</v>
      </c>
      <c r="C1562" s="84">
        <v>2</v>
      </c>
      <c r="D1562" s="122">
        <v>3.3076081572563416E-4</v>
      </c>
      <c r="E1562" s="122">
        <v>3.1141660103388369</v>
      </c>
      <c r="F1562" s="84" t="s">
        <v>15743</v>
      </c>
      <c r="G1562" s="84" t="b">
        <v>0</v>
      </c>
      <c r="H1562" s="84" t="b">
        <v>0</v>
      </c>
      <c r="I1562" s="84" t="b">
        <v>0</v>
      </c>
      <c r="J1562" s="84" t="b">
        <v>0</v>
      </c>
      <c r="K1562" s="84" t="b">
        <v>0</v>
      </c>
      <c r="L1562" s="84" t="b">
        <v>0</v>
      </c>
    </row>
    <row r="1563" spans="1:12" x14ac:dyDescent="0.25">
      <c r="A1563" s="84" t="s">
        <v>495</v>
      </c>
      <c r="B1563" s="84" t="s">
        <v>15175</v>
      </c>
      <c r="C1563" s="84">
        <v>2</v>
      </c>
      <c r="D1563" s="122">
        <v>3.3076081572563416E-4</v>
      </c>
      <c r="E1563" s="122">
        <v>3.0172559973307802</v>
      </c>
      <c r="F1563" s="84" t="s">
        <v>15743</v>
      </c>
      <c r="G1563" s="84" t="b">
        <v>0</v>
      </c>
      <c r="H1563" s="84" t="b">
        <v>0</v>
      </c>
      <c r="I1563" s="84" t="b">
        <v>0</v>
      </c>
      <c r="J1563" s="84" t="b">
        <v>0</v>
      </c>
      <c r="K1563" s="84" t="b">
        <v>0</v>
      </c>
      <c r="L1563" s="84" t="b">
        <v>0</v>
      </c>
    </row>
    <row r="1564" spans="1:12" x14ac:dyDescent="0.25">
      <c r="A1564" s="84" t="s">
        <v>15175</v>
      </c>
      <c r="B1564" s="84" t="s">
        <v>15176</v>
      </c>
      <c r="C1564" s="84">
        <v>2</v>
      </c>
      <c r="D1564" s="122">
        <v>3.3076081572563416E-4</v>
      </c>
      <c r="E1564" s="122">
        <v>3.8923172607224803</v>
      </c>
      <c r="F1564" s="84" t="s">
        <v>15743</v>
      </c>
      <c r="G1564" s="84" t="b">
        <v>0</v>
      </c>
      <c r="H1564" s="84" t="b">
        <v>0</v>
      </c>
      <c r="I1564" s="84" t="b">
        <v>0</v>
      </c>
      <c r="J1564" s="84" t="b">
        <v>0</v>
      </c>
      <c r="K1564" s="84" t="b">
        <v>0</v>
      </c>
      <c r="L1564" s="84" t="b">
        <v>0</v>
      </c>
    </row>
    <row r="1565" spans="1:12" x14ac:dyDescent="0.25">
      <c r="A1565" s="84" t="s">
        <v>15176</v>
      </c>
      <c r="B1565" s="84" t="s">
        <v>15177</v>
      </c>
      <c r="C1565" s="84">
        <v>2</v>
      </c>
      <c r="D1565" s="122">
        <v>3.3076081572563416E-4</v>
      </c>
      <c r="E1565" s="122">
        <v>3.8923172607224803</v>
      </c>
      <c r="F1565" s="84" t="s">
        <v>15743</v>
      </c>
      <c r="G1565" s="84" t="b">
        <v>0</v>
      </c>
      <c r="H1565" s="84" t="b">
        <v>0</v>
      </c>
      <c r="I1565" s="84" t="b">
        <v>0</v>
      </c>
      <c r="J1565" s="84" t="b">
        <v>0</v>
      </c>
      <c r="K1565" s="84" t="b">
        <v>0</v>
      </c>
      <c r="L1565" s="84" t="b">
        <v>0</v>
      </c>
    </row>
    <row r="1566" spans="1:12" x14ac:dyDescent="0.25">
      <c r="A1566" s="84" t="s">
        <v>15178</v>
      </c>
      <c r="B1566" s="84" t="s">
        <v>2803</v>
      </c>
      <c r="C1566" s="84">
        <v>2</v>
      </c>
      <c r="D1566" s="122">
        <v>3.3076081572563416E-4</v>
      </c>
      <c r="E1566" s="122">
        <v>1.6854913846906308</v>
      </c>
      <c r="F1566" s="84" t="s">
        <v>15743</v>
      </c>
      <c r="G1566" s="84" t="b">
        <v>0</v>
      </c>
      <c r="H1566" s="84" t="b">
        <v>0</v>
      </c>
      <c r="I1566" s="84" t="b">
        <v>0</v>
      </c>
      <c r="J1566" s="84" t="b">
        <v>0</v>
      </c>
      <c r="K1566" s="84" t="b">
        <v>0</v>
      </c>
      <c r="L1566" s="84" t="b">
        <v>0</v>
      </c>
    </row>
    <row r="1567" spans="1:12" x14ac:dyDescent="0.25">
      <c r="A1567" s="84" t="s">
        <v>14212</v>
      </c>
      <c r="B1567" s="84" t="s">
        <v>14881</v>
      </c>
      <c r="C1567" s="84">
        <v>2</v>
      </c>
      <c r="D1567" s="122">
        <v>3.3076081572563416E-4</v>
      </c>
      <c r="E1567" s="122">
        <v>2.7309492584875055</v>
      </c>
      <c r="F1567" s="84" t="s">
        <v>15743</v>
      </c>
      <c r="G1567" s="84" t="b">
        <v>1</v>
      </c>
      <c r="H1567" s="84" t="b">
        <v>0</v>
      </c>
      <c r="I1567" s="84" t="b">
        <v>0</v>
      </c>
      <c r="J1567" s="84" t="b">
        <v>0</v>
      </c>
      <c r="K1567" s="84" t="b">
        <v>0</v>
      </c>
      <c r="L1567" s="84" t="b">
        <v>0</v>
      </c>
    </row>
    <row r="1568" spans="1:12" x14ac:dyDescent="0.25">
      <c r="A1568" s="84" t="s">
        <v>14881</v>
      </c>
      <c r="B1568" s="84" t="s">
        <v>12365</v>
      </c>
      <c r="C1568" s="84">
        <v>2</v>
      </c>
      <c r="D1568" s="122">
        <v>3.3076081572563416E-4</v>
      </c>
      <c r="E1568" s="122">
        <v>2.4490542732637852</v>
      </c>
      <c r="F1568" s="84" t="s">
        <v>15743</v>
      </c>
      <c r="G1568" s="84" t="b">
        <v>0</v>
      </c>
      <c r="H1568" s="84" t="b">
        <v>0</v>
      </c>
      <c r="I1568" s="84" t="b">
        <v>0</v>
      </c>
      <c r="J1568" s="84" t="b">
        <v>0</v>
      </c>
      <c r="K1568" s="84" t="b">
        <v>0</v>
      </c>
      <c r="L1568" s="84" t="b">
        <v>0</v>
      </c>
    </row>
    <row r="1569" spans="1:12" x14ac:dyDescent="0.25">
      <c r="A1569" s="84" t="s">
        <v>12365</v>
      </c>
      <c r="B1569" s="84" t="s">
        <v>15179</v>
      </c>
      <c r="C1569" s="84">
        <v>2</v>
      </c>
      <c r="D1569" s="122">
        <v>3.3076081572563416E-4</v>
      </c>
      <c r="E1569" s="122">
        <v>2.5031511763579481</v>
      </c>
      <c r="F1569" s="84" t="s">
        <v>15743</v>
      </c>
      <c r="G1569" s="84" t="b">
        <v>0</v>
      </c>
      <c r="H1569" s="84" t="b">
        <v>0</v>
      </c>
      <c r="I1569" s="84" t="b">
        <v>0</v>
      </c>
      <c r="J1569" s="84" t="b">
        <v>0</v>
      </c>
      <c r="K1569" s="84" t="b">
        <v>0</v>
      </c>
      <c r="L1569" s="84" t="b">
        <v>0</v>
      </c>
    </row>
    <row r="1570" spans="1:12" x14ac:dyDescent="0.25">
      <c r="A1570" s="84" t="s">
        <v>15179</v>
      </c>
      <c r="B1570" s="84" t="s">
        <v>14690</v>
      </c>
      <c r="C1570" s="84">
        <v>2</v>
      </c>
      <c r="D1570" s="122">
        <v>3.3076081572563416E-4</v>
      </c>
      <c r="E1570" s="122">
        <v>3.8923172607224803</v>
      </c>
      <c r="F1570" s="84" t="s">
        <v>15743</v>
      </c>
      <c r="G1570" s="84" t="b">
        <v>0</v>
      </c>
      <c r="H1570" s="84" t="b">
        <v>0</v>
      </c>
      <c r="I1570" s="84" t="b">
        <v>0</v>
      </c>
      <c r="J1570" s="84" t="b">
        <v>0</v>
      </c>
      <c r="K1570" s="84" t="b">
        <v>0</v>
      </c>
      <c r="L1570" s="84" t="b">
        <v>0</v>
      </c>
    </row>
    <row r="1571" spans="1:12" x14ac:dyDescent="0.25">
      <c r="A1571" s="84" t="s">
        <v>14690</v>
      </c>
      <c r="B1571" s="84" t="s">
        <v>15180</v>
      </c>
      <c r="C1571" s="84">
        <v>2</v>
      </c>
      <c r="D1571" s="122">
        <v>3.3076081572563416E-4</v>
      </c>
      <c r="E1571" s="122">
        <v>3.5912872650584995</v>
      </c>
      <c r="F1571" s="84" t="s">
        <v>15743</v>
      </c>
      <c r="G1571" s="84" t="b">
        <v>0</v>
      </c>
      <c r="H1571" s="84" t="b">
        <v>0</v>
      </c>
      <c r="I1571" s="84" t="b">
        <v>0</v>
      </c>
      <c r="J1571" s="84" t="b">
        <v>0</v>
      </c>
      <c r="K1571" s="84" t="b">
        <v>0</v>
      </c>
      <c r="L1571" s="84" t="b">
        <v>0</v>
      </c>
    </row>
    <row r="1572" spans="1:12" x14ac:dyDescent="0.25">
      <c r="A1572" s="84" t="s">
        <v>15180</v>
      </c>
      <c r="B1572" s="84" t="s">
        <v>14220</v>
      </c>
      <c r="C1572" s="84">
        <v>2</v>
      </c>
      <c r="D1572" s="122">
        <v>3.3076081572563416E-4</v>
      </c>
      <c r="E1572" s="122">
        <v>2.8509245755642554</v>
      </c>
      <c r="F1572" s="84" t="s">
        <v>15743</v>
      </c>
      <c r="G1572" s="84" t="b">
        <v>0</v>
      </c>
      <c r="H1572" s="84" t="b">
        <v>0</v>
      </c>
      <c r="I1572" s="84" t="b">
        <v>0</v>
      </c>
      <c r="J1572" s="84" t="b">
        <v>0</v>
      </c>
      <c r="K1572" s="84" t="b">
        <v>0</v>
      </c>
      <c r="L1572" s="84" t="b">
        <v>0</v>
      </c>
    </row>
    <row r="1573" spans="1:12" x14ac:dyDescent="0.25">
      <c r="A1573" s="84" t="s">
        <v>14220</v>
      </c>
      <c r="B1573" s="84" t="s">
        <v>957</v>
      </c>
      <c r="C1573" s="84">
        <v>2</v>
      </c>
      <c r="D1573" s="122">
        <v>3.3076081572563416E-4</v>
      </c>
      <c r="E1573" s="122">
        <v>2.8131360146748556</v>
      </c>
      <c r="F1573" s="84" t="s">
        <v>15743</v>
      </c>
      <c r="G1573" s="84" t="b">
        <v>0</v>
      </c>
      <c r="H1573" s="84" t="b">
        <v>0</v>
      </c>
      <c r="I1573" s="84" t="b">
        <v>0</v>
      </c>
      <c r="J1573" s="84" t="b">
        <v>0</v>
      </c>
      <c r="K1573" s="84" t="b">
        <v>0</v>
      </c>
      <c r="L1573" s="84" t="b">
        <v>0</v>
      </c>
    </row>
    <row r="1574" spans="1:12" x14ac:dyDescent="0.25">
      <c r="A1574" s="84" t="s">
        <v>957</v>
      </c>
      <c r="B1574" s="84" t="s">
        <v>666</v>
      </c>
      <c r="C1574" s="84">
        <v>2</v>
      </c>
      <c r="D1574" s="122">
        <v>3.3076081572563416E-4</v>
      </c>
      <c r="E1574" s="122">
        <v>2.6618683393442066</v>
      </c>
      <c r="F1574" s="84" t="s">
        <v>15743</v>
      </c>
      <c r="G1574" s="84" t="b">
        <v>0</v>
      </c>
      <c r="H1574" s="84" t="b">
        <v>0</v>
      </c>
      <c r="I1574" s="84" t="b">
        <v>0</v>
      </c>
      <c r="J1574" s="84" t="b">
        <v>0</v>
      </c>
      <c r="K1574" s="84" t="b">
        <v>0</v>
      </c>
      <c r="L1574" s="84" t="b">
        <v>0</v>
      </c>
    </row>
    <row r="1575" spans="1:12" x14ac:dyDescent="0.25">
      <c r="A1575" s="84" t="s">
        <v>12350</v>
      </c>
      <c r="B1575" s="84" t="s">
        <v>12381</v>
      </c>
      <c r="C1575" s="84">
        <v>2</v>
      </c>
      <c r="D1575" s="122">
        <v>3.3076081572563416E-4</v>
      </c>
      <c r="E1575" s="122">
        <v>0.93795413067915756</v>
      </c>
      <c r="F1575" s="84" t="s">
        <v>15743</v>
      </c>
      <c r="G1575" s="84" t="b">
        <v>0</v>
      </c>
      <c r="H1575" s="84" t="b">
        <v>0</v>
      </c>
      <c r="I1575" s="84" t="b">
        <v>0</v>
      </c>
      <c r="J1575" s="84" t="b">
        <v>0</v>
      </c>
      <c r="K1575" s="84" t="b">
        <v>0</v>
      </c>
      <c r="L1575" s="84" t="b">
        <v>0</v>
      </c>
    </row>
    <row r="1576" spans="1:12" x14ac:dyDescent="0.25">
      <c r="A1576" s="84" t="s">
        <v>12381</v>
      </c>
      <c r="B1576" s="84" t="s">
        <v>15181</v>
      </c>
      <c r="C1576" s="84">
        <v>2</v>
      </c>
      <c r="D1576" s="122">
        <v>3.3076081572563416E-4</v>
      </c>
      <c r="E1576" s="122">
        <v>3.0794039040796251</v>
      </c>
      <c r="F1576" s="84" t="s">
        <v>15743</v>
      </c>
      <c r="G1576" s="84" t="b">
        <v>0</v>
      </c>
      <c r="H1576" s="84" t="b">
        <v>0</v>
      </c>
      <c r="I1576" s="84" t="b">
        <v>0</v>
      </c>
      <c r="J1576" s="84" t="b">
        <v>0</v>
      </c>
      <c r="K1576" s="84" t="b">
        <v>0</v>
      </c>
      <c r="L1576" s="84" t="b">
        <v>0</v>
      </c>
    </row>
    <row r="1577" spans="1:12" x14ac:dyDescent="0.25">
      <c r="A1577" s="84" t="s">
        <v>15181</v>
      </c>
      <c r="B1577" s="84" t="s">
        <v>15182</v>
      </c>
      <c r="C1577" s="84">
        <v>2</v>
      </c>
      <c r="D1577" s="122">
        <v>3.3076081572563416E-4</v>
      </c>
      <c r="E1577" s="122">
        <v>3.8923172607224803</v>
      </c>
      <c r="F1577" s="84" t="s">
        <v>15743</v>
      </c>
      <c r="G1577" s="84" t="b">
        <v>0</v>
      </c>
      <c r="H1577" s="84" t="b">
        <v>0</v>
      </c>
      <c r="I1577" s="84" t="b">
        <v>0</v>
      </c>
      <c r="J1577" s="84" t="b">
        <v>0</v>
      </c>
      <c r="K1577" s="84" t="b">
        <v>0</v>
      </c>
      <c r="L1577" s="84" t="b">
        <v>0</v>
      </c>
    </row>
    <row r="1578" spans="1:12" x14ac:dyDescent="0.25">
      <c r="A1578" s="84" t="s">
        <v>15182</v>
      </c>
      <c r="B1578" s="84" t="s">
        <v>956</v>
      </c>
      <c r="C1578" s="84">
        <v>2</v>
      </c>
      <c r="D1578" s="122">
        <v>3.3076081572563416E-4</v>
      </c>
      <c r="E1578" s="122">
        <v>3.8923172607224803</v>
      </c>
      <c r="F1578" s="84" t="s">
        <v>15743</v>
      </c>
      <c r="G1578" s="84" t="b">
        <v>0</v>
      </c>
      <c r="H1578" s="84" t="b">
        <v>0</v>
      </c>
      <c r="I1578" s="84" t="b">
        <v>0</v>
      </c>
      <c r="J1578" s="84" t="b">
        <v>0</v>
      </c>
      <c r="K1578" s="84" t="b">
        <v>0</v>
      </c>
      <c r="L1578" s="84" t="b">
        <v>0</v>
      </c>
    </row>
    <row r="1579" spans="1:12" x14ac:dyDescent="0.25">
      <c r="A1579" s="84" t="s">
        <v>956</v>
      </c>
      <c r="B1579" s="84" t="s">
        <v>955</v>
      </c>
      <c r="C1579" s="84">
        <v>2</v>
      </c>
      <c r="D1579" s="122">
        <v>3.3076081572563416E-4</v>
      </c>
      <c r="E1579" s="122">
        <v>3.8923172607224803</v>
      </c>
      <c r="F1579" s="84" t="s">
        <v>15743</v>
      </c>
      <c r="G1579" s="84" t="b">
        <v>0</v>
      </c>
      <c r="H1579" s="84" t="b">
        <v>0</v>
      </c>
      <c r="I1579" s="84" t="b">
        <v>0</v>
      </c>
      <c r="J1579" s="84" t="b">
        <v>0</v>
      </c>
      <c r="K1579" s="84" t="b">
        <v>0</v>
      </c>
      <c r="L1579" s="84" t="b">
        <v>0</v>
      </c>
    </row>
    <row r="1580" spans="1:12" x14ac:dyDescent="0.25">
      <c r="A1580" s="84" t="s">
        <v>955</v>
      </c>
      <c r="B1580" s="84" t="s">
        <v>731</v>
      </c>
      <c r="C1580" s="84">
        <v>2</v>
      </c>
      <c r="D1580" s="122">
        <v>3.3076081572563416E-4</v>
      </c>
      <c r="E1580" s="122">
        <v>1.2151667394490477</v>
      </c>
      <c r="F1580" s="84" t="s">
        <v>15743</v>
      </c>
      <c r="G1580" s="84" t="b">
        <v>0</v>
      </c>
      <c r="H1580" s="84" t="b">
        <v>0</v>
      </c>
      <c r="I1580" s="84" t="b">
        <v>0</v>
      </c>
      <c r="J1580" s="84" t="b">
        <v>0</v>
      </c>
      <c r="K1580" s="84" t="b">
        <v>0</v>
      </c>
      <c r="L1580" s="84" t="b">
        <v>0</v>
      </c>
    </row>
    <row r="1581" spans="1:12" x14ac:dyDescent="0.25">
      <c r="A1581" s="84" t="s">
        <v>14273</v>
      </c>
      <c r="B1581" s="84" t="s">
        <v>14358</v>
      </c>
      <c r="C1581" s="84">
        <v>2</v>
      </c>
      <c r="D1581" s="122">
        <v>3.3076081572563416E-4</v>
      </c>
      <c r="E1581" s="122">
        <v>2.336014759955193</v>
      </c>
      <c r="F1581" s="84" t="s">
        <v>15743</v>
      </c>
      <c r="G1581" s="84" t="b">
        <v>0</v>
      </c>
      <c r="H1581" s="84" t="b">
        <v>0</v>
      </c>
      <c r="I1581" s="84" t="b">
        <v>0</v>
      </c>
      <c r="J1581" s="84" t="b">
        <v>0</v>
      </c>
      <c r="K1581" s="84" t="b">
        <v>0</v>
      </c>
      <c r="L1581" s="84" t="b">
        <v>0</v>
      </c>
    </row>
    <row r="1582" spans="1:12" x14ac:dyDescent="0.25">
      <c r="A1582" s="84" t="s">
        <v>14358</v>
      </c>
      <c r="B1582" s="84" t="s">
        <v>666</v>
      </c>
      <c r="C1582" s="84">
        <v>2</v>
      </c>
      <c r="D1582" s="122">
        <v>3.3076081572563416E-4</v>
      </c>
      <c r="E1582" s="122">
        <v>1.9628983350081877</v>
      </c>
      <c r="F1582" s="84" t="s">
        <v>15743</v>
      </c>
      <c r="G1582" s="84" t="b">
        <v>0</v>
      </c>
      <c r="H1582" s="84" t="b">
        <v>0</v>
      </c>
      <c r="I1582" s="84" t="b">
        <v>0</v>
      </c>
      <c r="J1582" s="84" t="b">
        <v>0</v>
      </c>
      <c r="K1582" s="84" t="b">
        <v>0</v>
      </c>
      <c r="L1582" s="84" t="b">
        <v>0</v>
      </c>
    </row>
    <row r="1583" spans="1:12" x14ac:dyDescent="0.25">
      <c r="A1583" s="84" t="s">
        <v>14199</v>
      </c>
      <c r="B1583" s="84" t="s">
        <v>15183</v>
      </c>
      <c r="C1583" s="84">
        <v>2</v>
      </c>
      <c r="D1583" s="122">
        <v>3.3076081572563416E-4</v>
      </c>
      <c r="E1583" s="122">
        <v>2.5121060190108744</v>
      </c>
      <c r="F1583" s="84" t="s">
        <v>15743</v>
      </c>
      <c r="G1583" s="84" t="b">
        <v>0</v>
      </c>
      <c r="H1583" s="84" t="b">
        <v>0</v>
      </c>
      <c r="I1583" s="84" t="b">
        <v>0</v>
      </c>
      <c r="J1583" s="84" t="b">
        <v>0</v>
      </c>
      <c r="K1583" s="84" t="b">
        <v>0</v>
      </c>
      <c r="L1583" s="84" t="b">
        <v>0</v>
      </c>
    </row>
    <row r="1584" spans="1:12" x14ac:dyDescent="0.25">
      <c r="A1584" s="84" t="s">
        <v>15183</v>
      </c>
      <c r="B1584" s="84" t="s">
        <v>2931</v>
      </c>
      <c r="C1584" s="84">
        <v>2</v>
      </c>
      <c r="D1584" s="122">
        <v>3.3076081572563416E-4</v>
      </c>
      <c r="E1584" s="122">
        <v>2.4773439127516625</v>
      </c>
      <c r="F1584" s="84" t="s">
        <v>15743</v>
      </c>
      <c r="G1584" s="84" t="b">
        <v>0</v>
      </c>
      <c r="H1584" s="84" t="b">
        <v>0</v>
      </c>
      <c r="I1584" s="84" t="b">
        <v>0</v>
      </c>
      <c r="J1584" s="84" t="b">
        <v>0</v>
      </c>
      <c r="K1584" s="84" t="b">
        <v>0</v>
      </c>
      <c r="L1584" s="84" t="b">
        <v>0</v>
      </c>
    </row>
    <row r="1585" spans="1:12" x14ac:dyDescent="0.25">
      <c r="A1585" s="84" t="s">
        <v>2931</v>
      </c>
      <c r="B1585" s="84" t="s">
        <v>14339</v>
      </c>
      <c r="C1585" s="84">
        <v>2</v>
      </c>
      <c r="D1585" s="122">
        <v>3.3076081572563416E-4</v>
      </c>
      <c r="E1585" s="122">
        <v>1.8411647382750993</v>
      </c>
      <c r="F1585" s="84" t="s">
        <v>15743</v>
      </c>
      <c r="G1585" s="84" t="b">
        <v>0</v>
      </c>
      <c r="H1585" s="84" t="b">
        <v>0</v>
      </c>
      <c r="I1585" s="84" t="b">
        <v>0</v>
      </c>
      <c r="J1585" s="84" t="b">
        <v>0</v>
      </c>
      <c r="K1585" s="84" t="b">
        <v>0</v>
      </c>
      <c r="L1585" s="84" t="b">
        <v>0</v>
      </c>
    </row>
    <row r="1586" spans="1:12" x14ac:dyDescent="0.25">
      <c r="A1586" s="84" t="s">
        <v>14339</v>
      </c>
      <c r="B1586" s="84" t="s">
        <v>15184</v>
      </c>
      <c r="C1586" s="84">
        <v>2</v>
      </c>
      <c r="D1586" s="122">
        <v>3.3076081572563416E-4</v>
      </c>
      <c r="E1586" s="122">
        <v>3.1519545712282366</v>
      </c>
      <c r="F1586" s="84" t="s">
        <v>15743</v>
      </c>
      <c r="G1586" s="84" t="b">
        <v>0</v>
      </c>
      <c r="H1586" s="84" t="b">
        <v>0</v>
      </c>
      <c r="I1586" s="84" t="b">
        <v>0</v>
      </c>
      <c r="J1586" s="84" t="b">
        <v>0</v>
      </c>
      <c r="K1586" s="84" t="b">
        <v>1</v>
      </c>
      <c r="L1586" s="84" t="b">
        <v>0</v>
      </c>
    </row>
    <row r="1587" spans="1:12" x14ac:dyDescent="0.25">
      <c r="A1587" s="84" t="s">
        <v>15184</v>
      </c>
      <c r="B1587" s="84" t="s">
        <v>15185</v>
      </c>
      <c r="C1587" s="84">
        <v>2</v>
      </c>
      <c r="D1587" s="122">
        <v>3.3076081572563416E-4</v>
      </c>
      <c r="E1587" s="122">
        <v>3.8923172607224803</v>
      </c>
      <c r="F1587" s="84" t="s">
        <v>15743</v>
      </c>
      <c r="G1587" s="84" t="b">
        <v>0</v>
      </c>
      <c r="H1587" s="84" t="b">
        <v>1</v>
      </c>
      <c r="I1587" s="84" t="b">
        <v>0</v>
      </c>
      <c r="J1587" s="84" t="b">
        <v>0</v>
      </c>
      <c r="K1587" s="84" t="b">
        <v>0</v>
      </c>
      <c r="L1587" s="84" t="b">
        <v>0</v>
      </c>
    </row>
    <row r="1588" spans="1:12" x14ac:dyDescent="0.25">
      <c r="A1588" s="84" t="s">
        <v>15185</v>
      </c>
      <c r="B1588" s="84" t="s">
        <v>12376</v>
      </c>
      <c r="C1588" s="84">
        <v>2</v>
      </c>
      <c r="D1588" s="122">
        <v>3.3076081572563416E-4</v>
      </c>
      <c r="E1588" s="122">
        <v>2.6251455323194666</v>
      </c>
      <c r="F1588" s="84" t="s">
        <v>15743</v>
      </c>
      <c r="G1588" s="84" t="b">
        <v>0</v>
      </c>
      <c r="H1588" s="84" t="b">
        <v>0</v>
      </c>
      <c r="I1588" s="84" t="b">
        <v>0</v>
      </c>
      <c r="J1588" s="84" t="b">
        <v>0</v>
      </c>
      <c r="K1588" s="84" t="b">
        <v>0</v>
      </c>
      <c r="L1588" s="84" t="b">
        <v>0</v>
      </c>
    </row>
    <row r="1589" spans="1:12" x14ac:dyDescent="0.25">
      <c r="A1589" s="84" t="s">
        <v>12377</v>
      </c>
      <c r="B1589" s="84" t="s">
        <v>14407</v>
      </c>
      <c r="C1589" s="84">
        <v>2</v>
      </c>
      <c r="D1589" s="122">
        <v>3.3076081572563416E-4</v>
      </c>
      <c r="E1589" s="122">
        <v>1.8509245755642554</v>
      </c>
      <c r="F1589" s="84" t="s">
        <v>15743</v>
      </c>
      <c r="G1589" s="84" t="b">
        <v>0</v>
      </c>
      <c r="H1589" s="84" t="b">
        <v>0</v>
      </c>
      <c r="I1589" s="84" t="b">
        <v>0</v>
      </c>
      <c r="J1589" s="84" t="b">
        <v>0</v>
      </c>
      <c r="K1589" s="84" t="b">
        <v>0</v>
      </c>
      <c r="L1589" s="84" t="b">
        <v>0</v>
      </c>
    </row>
    <row r="1590" spans="1:12" x14ac:dyDescent="0.25">
      <c r="A1590" s="84" t="s">
        <v>12296</v>
      </c>
      <c r="B1590" s="84" t="s">
        <v>14500</v>
      </c>
      <c r="C1590" s="84">
        <v>2</v>
      </c>
      <c r="D1590" s="122">
        <v>3.3076081572563416E-4</v>
      </c>
      <c r="E1590" s="122">
        <v>1.5858922331717931</v>
      </c>
      <c r="F1590" s="84" t="s">
        <v>15743</v>
      </c>
      <c r="G1590" s="84" t="b">
        <v>0</v>
      </c>
      <c r="H1590" s="84" t="b">
        <v>0</v>
      </c>
      <c r="I1590" s="84" t="b">
        <v>0</v>
      </c>
      <c r="J1590" s="84" t="b">
        <v>0</v>
      </c>
      <c r="K1590" s="84" t="b">
        <v>0</v>
      </c>
      <c r="L1590" s="84" t="b">
        <v>0</v>
      </c>
    </row>
    <row r="1591" spans="1:12" x14ac:dyDescent="0.25">
      <c r="A1591" s="84" t="s">
        <v>14500</v>
      </c>
      <c r="B1591" s="84" t="s">
        <v>14691</v>
      </c>
      <c r="C1591" s="84">
        <v>2</v>
      </c>
      <c r="D1591" s="122">
        <v>3.3076081572563416E-4</v>
      </c>
      <c r="E1591" s="122">
        <v>3.2391047469471368</v>
      </c>
      <c r="F1591" s="84" t="s">
        <v>15743</v>
      </c>
      <c r="G1591" s="84" t="b">
        <v>0</v>
      </c>
      <c r="H1591" s="84" t="b">
        <v>0</v>
      </c>
      <c r="I1591" s="84" t="b">
        <v>0</v>
      </c>
      <c r="J1591" s="84" t="b">
        <v>0</v>
      </c>
      <c r="K1591" s="84" t="b">
        <v>0</v>
      </c>
      <c r="L1591" s="84" t="b">
        <v>0</v>
      </c>
    </row>
    <row r="1592" spans="1:12" x14ac:dyDescent="0.25">
      <c r="A1592" s="84" t="s">
        <v>14691</v>
      </c>
      <c r="B1592" s="84" t="s">
        <v>14829</v>
      </c>
      <c r="C1592" s="84">
        <v>2</v>
      </c>
      <c r="D1592" s="122">
        <v>3.3076081572563416E-4</v>
      </c>
      <c r="E1592" s="122">
        <v>3.4151960060028181</v>
      </c>
      <c r="F1592" s="84" t="s">
        <v>15743</v>
      </c>
      <c r="G1592" s="84" t="b">
        <v>0</v>
      </c>
      <c r="H1592" s="84" t="b">
        <v>0</v>
      </c>
      <c r="I1592" s="84" t="b">
        <v>0</v>
      </c>
      <c r="J1592" s="84" t="b">
        <v>0</v>
      </c>
      <c r="K1592" s="84" t="b">
        <v>0</v>
      </c>
      <c r="L1592" s="84" t="b">
        <v>0</v>
      </c>
    </row>
    <row r="1593" spans="1:12" x14ac:dyDescent="0.25">
      <c r="A1593" s="84" t="s">
        <v>14829</v>
      </c>
      <c r="B1593" s="84" t="s">
        <v>683</v>
      </c>
      <c r="C1593" s="84">
        <v>2</v>
      </c>
      <c r="D1593" s="122">
        <v>3.3076081572563416E-4</v>
      </c>
      <c r="E1593" s="122">
        <v>2.0395323920419326</v>
      </c>
      <c r="F1593" s="84" t="s">
        <v>15743</v>
      </c>
      <c r="G1593" s="84" t="b">
        <v>0</v>
      </c>
      <c r="H1593" s="84" t="b">
        <v>0</v>
      </c>
      <c r="I1593" s="84" t="b">
        <v>0</v>
      </c>
      <c r="J1593" s="84" t="b">
        <v>0</v>
      </c>
      <c r="K1593" s="84" t="b">
        <v>0</v>
      </c>
      <c r="L1593" s="84" t="b">
        <v>0</v>
      </c>
    </row>
    <row r="1594" spans="1:12" x14ac:dyDescent="0.25">
      <c r="A1594" s="84" t="s">
        <v>12268</v>
      </c>
      <c r="B1594" s="84" t="s">
        <v>14346</v>
      </c>
      <c r="C1594" s="84">
        <v>2</v>
      </c>
      <c r="D1594" s="122">
        <v>3.3076081572563416E-4</v>
      </c>
      <c r="E1594" s="122">
        <v>1.7205908070692493</v>
      </c>
      <c r="F1594" s="84" t="s">
        <v>15743</v>
      </c>
      <c r="G1594" s="84" t="b">
        <v>0</v>
      </c>
      <c r="H1594" s="84" t="b">
        <v>0</v>
      </c>
      <c r="I1594" s="84" t="b">
        <v>0</v>
      </c>
      <c r="J1594" s="84" t="b">
        <v>0</v>
      </c>
      <c r="K1594" s="84" t="b">
        <v>0</v>
      </c>
      <c r="L1594" s="84" t="b">
        <v>0</v>
      </c>
    </row>
    <row r="1595" spans="1:12" x14ac:dyDescent="0.25">
      <c r="A1595" s="84" t="s">
        <v>14242</v>
      </c>
      <c r="B1595" s="84" t="s">
        <v>14448</v>
      </c>
      <c r="C1595" s="84">
        <v>2</v>
      </c>
      <c r="D1595" s="122">
        <v>3.3076081572563416E-4</v>
      </c>
      <c r="E1595" s="122">
        <v>2.3482492163722051</v>
      </c>
      <c r="F1595" s="84" t="s">
        <v>15743</v>
      </c>
      <c r="G1595" s="84" t="b">
        <v>0</v>
      </c>
      <c r="H1595" s="84" t="b">
        <v>0</v>
      </c>
      <c r="I1595" s="84" t="b">
        <v>0</v>
      </c>
      <c r="J1595" s="84" t="b">
        <v>0</v>
      </c>
      <c r="K1595" s="84" t="b">
        <v>0</v>
      </c>
      <c r="L1595" s="84" t="b">
        <v>0</v>
      </c>
    </row>
    <row r="1596" spans="1:12" x14ac:dyDescent="0.25">
      <c r="A1596" s="84" t="s">
        <v>12296</v>
      </c>
      <c r="B1596" s="84" t="s">
        <v>14503</v>
      </c>
      <c r="C1596" s="84">
        <v>2</v>
      </c>
      <c r="D1596" s="122">
        <v>3.3076081572563416E-4</v>
      </c>
      <c r="E1596" s="122">
        <v>1.5858922331717931</v>
      </c>
      <c r="F1596" s="84" t="s">
        <v>15743</v>
      </c>
      <c r="G1596" s="84" t="b">
        <v>0</v>
      </c>
      <c r="H1596" s="84" t="b">
        <v>0</v>
      </c>
      <c r="I1596" s="84" t="b">
        <v>0</v>
      </c>
      <c r="J1596" s="84" t="b">
        <v>0</v>
      </c>
      <c r="K1596" s="84" t="b">
        <v>0</v>
      </c>
      <c r="L1596" s="84" t="b">
        <v>0</v>
      </c>
    </row>
    <row r="1597" spans="1:12" x14ac:dyDescent="0.25">
      <c r="A1597" s="84" t="s">
        <v>14503</v>
      </c>
      <c r="B1597" s="84" t="s">
        <v>14449</v>
      </c>
      <c r="C1597" s="84">
        <v>2</v>
      </c>
      <c r="D1597" s="122">
        <v>3.3076081572563416E-4</v>
      </c>
      <c r="E1597" s="122">
        <v>2.8711279616525425</v>
      </c>
      <c r="F1597" s="84" t="s">
        <v>15743</v>
      </c>
      <c r="G1597" s="84" t="b">
        <v>0</v>
      </c>
      <c r="H1597" s="84" t="b">
        <v>0</v>
      </c>
      <c r="I1597" s="84" t="b">
        <v>0</v>
      </c>
      <c r="J1597" s="84" t="b">
        <v>0</v>
      </c>
      <c r="K1597" s="84" t="b">
        <v>0</v>
      </c>
      <c r="L1597" s="84" t="b">
        <v>0</v>
      </c>
    </row>
    <row r="1598" spans="1:12" x14ac:dyDescent="0.25">
      <c r="A1598" s="84" t="s">
        <v>14449</v>
      </c>
      <c r="B1598" s="84" t="s">
        <v>683</v>
      </c>
      <c r="C1598" s="84">
        <v>2</v>
      </c>
      <c r="D1598" s="122">
        <v>3.3076081572563416E-4</v>
      </c>
      <c r="E1598" s="122">
        <v>1.6715556067473383</v>
      </c>
      <c r="F1598" s="84" t="s">
        <v>15743</v>
      </c>
      <c r="G1598" s="84" t="b">
        <v>0</v>
      </c>
      <c r="H1598" s="84" t="b">
        <v>0</v>
      </c>
      <c r="I1598" s="84" t="b">
        <v>0</v>
      </c>
      <c r="J1598" s="84" t="b">
        <v>0</v>
      </c>
      <c r="K1598" s="84" t="b">
        <v>0</v>
      </c>
      <c r="L1598" s="84" t="b">
        <v>0</v>
      </c>
    </row>
    <row r="1599" spans="1:12" x14ac:dyDescent="0.25">
      <c r="A1599" s="84" t="s">
        <v>14242</v>
      </c>
      <c r="B1599" s="84" t="s">
        <v>12267</v>
      </c>
      <c r="C1599" s="84">
        <v>2</v>
      </c>
      <c r="D1599" s="122">
        <v>3.3076081572563416E-4</v>
      </c>
      <c r="E1599" s="122">
        <v>1.3672724536856353</v>
      </c>
      <c r="F1599" s="84" t="s">
        <v>15743</v>
      </c>
      <c r="G1599" s="84" t="b">
        <v>0</v>
      </c>
      <c r="H1599" s="84" t="b">
        <v>0</v>
      </c>
      <c r="I1599" s="84" t="b">
        <v>0</v>
      </c>
      <c r="J1599" s="84" t="b">
        <v>0</v>
      </c>
      <c r="K1599" s="84" t="b">
        <v>0</v>
      </c>
      <c r="L1599" s="84" t="b">
        <v>0</v>
      </c>
    </row>
    <row r="1600" spans="1:12" x14ac:dyDescent="0.25">
      <c r="A1600" s="84" t="s">
        <v>2803</v>
      </c>
      <c r="B1600" s="84" t="s">
        <v>2931</v>
      </c>
      <c r="C1600" s="84">
        <v>2</v>
      </c>
      <c r="D1600" s="122">
        <v>3.3076081572563416E-4</v>
      </c>
      <c r="E1600" s="122">
        <v>0.27594678843121107</v>
      </c>
      <c r="F1600" s="84" t="s">
        <v>15743</v>
      </c>
      <c r="G1600" s="84" t="b">
        <v>0</v>
      </c>
      <c r="H1600" s="84" t="b">
        <v>0</v>
      </c>
      <c r="I1600" s="84" t="b">
        <v>0</v>
      </c>
      <c r="J1600" s="84" t="b">
        <v>0</v>
      </c>
      <c r="K1600" s="84" t="b">
        <v>0</v>
      </c>
      <c r="L1600" s="84" t="b">
        <v>0</v>
      </c>
    </row>
    <row r="1601" spans="1:12" x14ac:dyDescent="0.25">
      <c r="A1601" s="84" t="s">
        <v>14442</v>
      </c>
      <c r="B1601" s="84" t="s">
        <v>14448</v>
      </c>
      <c r="C1601" s="84">
        <v>2</v>
      </c>
      <c r="D1601" s="122">
        <v>3.3076081572563416E-4</v>
      </c>
      <c r="E1601" s="122">
        <v>2.804181172021929</v>
      </c>
      <c r="F1601" s="84" t="s">
        <v>15743</v>
      </c>
      <c r="G1601" s="84" t="b">
        <v>0</v>
      </c>
      <c r="H1601" s="84" t="b">
        <v>0</v>
      </c>
      <c r="I1601" s="84" t="b">
        <v>0</v>
      </c>
      <c r="J1601" s="84" t="b">
        <v>0</v>
      </c>
      <c r="K1601" s="84" t="b">
        <v>0</v>
      </c>
      <c r="L1601" s="84" t="b">
        <v>0</v>
      </c>
    </row>
    <row r="1602" spans="1:12" x14ac:dyDescent="0.25">
      <c r="A1602" s="84" t="s">
        <v>14448</v>
      </c>
      <c r="B1602" s="84" t="s">
        <v>12270</v>
      </c>
      <c r="C1602" s="84">
        <v>2</v>
      </c>
      <c r="D1602" s="122">
        <v>3.3076081572563416E-4</v>
      </c>
      <c r="E1602" s="122">
        <v>2.4188302906579122</v>
      </c>
      <c r="F1602" s="84" t="s">
        <v>15743</v>
      </c>
      <c r="G1602" s="84" t="b">
        <v>0</v>
      </c>
      <c r="H1602" s="84" t="b">
        <v>0</v>
      </c>
      <c r="I1602" s="84" t="b">
        <v>0</v>
      </c>
      <c r="J1602" s="84" t="b">
        <v>0</v>
      </c>
      <c r="K1602" s="84" t="b">
        <v>0</v>
      </c>
      <c r="L1602" s="84" t="b">
        <v>0</v>
      </c>
    </row>
    <row r="1603" spans="1:12" x14ac:dyDescent="0.25">
      <c r="A1603" s="84" t="s">
        <v>767</v>
      </c>
      <c r="B1603" s="84" t="s">
        <v>14291</v>
      </c>
      <c r="C1603" s="84">
        <v>2</v>
      </c>
      <c r="D1603" s="122">
        <v>3.3076081572563416E-4</v>
      </c>
      <c r="E1603" s="122">
        <v>2.0380112189213997</v>
      </c>
      <c r="F1603" s="84" t="s">
        <v>15743</v>
      </c>
      <c r="G1603" s="84" t="b">
        <v>0</v>
      </c>
      <c r="H1603" s="84" t="b">
        <v>0</v>
      </c>
      <c r="I1603" s="84" t="b">
        <v>0</v>
      </c>
      <c r="J1603" s="84" t="b">
        <v>0</v>
      </c>
      <c r="K1603" s="84" t="b">
        <v>0</v>
      </c>
      <c r="L1603" s="84" t="b">
        <v>0</v>
      </c>
    </row>
    <row r="1604" spans="1:12" x14ac:dyDescent="0.25">
      <c r="A1604" s="84" t="s">
        <v>767</v>
      </c>
      <c r="B1604" s="84" t="s">
        <v>12385</v>
      </c>
      <c r="C1604" s="84">
        <v>2</v>
      </c>
      <c r="D1604" s="122">
        <v>3.3076081572563416E-4</v>
      </c>
      <c r="E1604" s="122">
        <v>1.9033126450239437</v>
      </c>
      <c r="F1604" s="84" t="s">
        <v>15743</v>
      </c>
      <c r="G1604" s="84" t="b">
        <v>0</v>
      </c>
      <c r="H1604" s="84" t="b">
        <v>0</v>
      </c>
      <c r="I1604" s="84" t="b">
        <v>0</v>
      </c>
      <c r="J1604" s="84" t="b">
        <v>0</v>
      </c>
      <c r="K1604" s="84" t="b">
        <v>0</v>
      </c>
      <c r="L1604" s="84" t="b">
        <v>0</v>
      </c>
    </row>
    <row r="1605" spans="1:12" x14ac:dyDescent="0.25">
      <c r="A1605" s="84" t="s">
        <v>767</v>
      </c>
      <c r="B1605" s="84" t="s">
        <v>12350</v>
      </c>
      <c r="C1605" s="84">
        <v>2</v>
      </c>
      <c r="D1605" s="122">
        <v>3.3076081572563416E-4</v>
      </c>
      <c r="E1605" s="122">
        <v>0.67800336329808075</v>
      </c>
      <c r="F1605" s="84" t="s">
        <v>15743</v>
      </c>
      <c r="G1605" s="84" t="b">
        <v>0</v>
      </c>
      <c r="H1605" s="84" t="b">
        <v>0</v>
      </c>
      <c r="I1605" s="84" t="b">
        <v>0</v>
      </c>
      <c r="J1605" s="84" t="b">
        <v>0</v>
      </c>
      <c r="K1605" s="84" t="b">
        <v>0</v>
      </c>
      <c r="L1605" s="84" t="b">
        <v>0</v>
      </c>
    </row>
    <row r="1606" spans="1:12" x14ac:dyDescent="0.25">
      <c r="A1606" s="84" t="s">
        <v>12369</v>
      </c>
      <c r="B1606" s="84" t="s">
        <v>14644</v>
      </c>
      <c r="C1606" s="84">
        <v>2</v>
      </c>
      <c r="D1606" s="122">
        <v>3.3076081572563416E-4</v>
      </c>
      <c r="E1606" s="122">
        <v>1.7783739084156438</v>
      </c>
      <c r="F1606" s="84" t="s">
        <v>15743</v>
      </c>
      <c r="G1606" s="84" t="b">
        <v>0</v>
      </c>
      <c r="H1606" s="84" t="b">
        <v>0</v>
      </c>
      <c r="I1606" s="84" t="b">
        <v>0</v>
      </c>
      <c r="J1606" s="84" t="b">
        <v>0</v>
      </c>
      <c r="K1606" s="84" t="b">
        <v>0</v>
      </c>
      <c r="L1606" s="84" t="b">
        <v>0</v>
      </c>
    </row>
    <row r="1607" spans="1:12" x14ac:dyDescent="0.25">
      <c r="A1607" s="84" t="s">
        <v>14644</v>
      </c>
      <c r="B1607" s="84" t="s">
        <v>14694</v>
      </c>
      <c r="C1607" s="84">
        <v>2</v>
      </c>
      <c r="D1607" s="122">
        <v>3.3076081572563416E-4</v>
      </c>
      <c r="E1607" s="122">
        <v>3.2902572693945182</v>
      </c>
      <c r="F1607" s="84" t="s">
        <v>15743</v>
      </c>
      <c r="G1607" s="84" t="b">
        <v>0</v>
      </c>
      <c r="H1607" s="84" t="b">
        <v>0</v>
      </c>
      <c r="I1607" s="84" t="b">
        <v>0</v>
      </c>
      <c r="J1607" s="84" t="b">
        <v>0</v>
      </c>
      <c r="K1607" s="84" t="b">
        <v>0</v>
      </c>
      <c r="L1607" s="84" t="b">
        <v>0</v>
      </c>
    </row>
    <row r="1608" spans="1:12" x14ac:dyDescent="0.25">
      <c r="A1608" s="84" t="s">
        <v>14694</v>
      </c>
      <c r="B1608" s="84" t="s">
        <v>14871</v>
      </c>
      <c r="C1608" s="84">
        <v>2</v>
      </c>
      <c r="D1608" s="122">
        <v>3.3076081572563416E-4</v>
      </c>
      <c r="E1608" s="122">
        <v>3.4151960060028181</v>
      </c>
      <c r="F1608" s="84" t="s">
        <v>15743</v>
      </c>
      <c r="G1608" s="84" t="b">
        <v>0</v>
      </c>
      <c r="H1608" s="84" t="b">
        <v>0</v>
      </c>
      <c r="I1608" s="84" t="b">
        <v>0</v>
      </c>
      <c r="J1608" s="84" t="b">
        <v>0</v>
      </c>
      <c r="K1608" s="84" t="b">
        <v>0</v>
      </c>
      <c r="L1608" s="84" t="b">
        <v>0</v>
      </c>
    </row>
    <row r="1609" spans="1:12" x14ac:dyDescent="0.25">
      <c r="A1609" s="84" t="s">
        <v>14871</v>
      </c>
      <c r="B1609" s="84" t="s">
        <v>14684</v>
      </c>
      <c r="C1609" s="84">
        <v>2</v>
      </c>
      <c r="D1609" s="122">
        <v>3.3076081572563416E-4</v>
      </c>
      <c r="E1609" s="122">
        <v>3.4151960060028181</v>
      </c>
      <c r="F1609" s="84" t="s">
        <v>15743</v>
      </c>
      <c r="G1609" s="84" t="b">
        <v>0</v>
      </c>
      <c r="H1609" s="84" t="b">
        <v>0</v>
      </c>
      <c r="I1609" s="84" t="b">
        <v>0</v>
      </c>
      <c r="J1609" s="84" t="b">
        <v>1</v>
      </c>
      <c r="K1609" s="84" t="b">
        <v>0</v>
      </c>
      <c r="L1609" s="84" t="b">
        <v>0</v>
      </c>
    </row>
    <row r="1610" spans="1:12" x14ac:dyDescent="0.25">
      <c r="A1610" s="84" t="s">
        <v>14684</v>
      </c>
      <c r="B1610" s="84" t="s">
        <v>15188</v>
      </c>
      <c r="C1610" s="84">
        <v>2</v>
      </c>
      <c r="D1610" s="122">
        <v>3.3076081572563416E-4</v>
      </c>
      <c r="E1610" s="122">
        <v>3.5912872650584995</v>
      </c>
      <c r="F1610" s="84" t="s">
        <v>15743</v>
      </c>
      <c r="G1610" s="84" t="b">
        <v>1</v>
      </c>
      <c r="H1610" s="84" t="b">
        <v>0</v>
      </c>
      <c r="I1610" s="84" t="b">
        <v>0</v>
      </c>
      <c r="J1610" s="84" t="b">
        <v>0</v>
      </c>
      <c r="K1610" s="84" t="b">
        <v>1</v>
      </c>
      <c r="L1610" s="84" t="b">
        <v>0</v>
      </c>
    </row>
    <row r="1611" spans="1:12" x14ac:dyDescent="0.25">
      <c r="A1611" s="84" t="s">
        <v>15188</v>
      </c>
      <c r="B1611" s="84" t="s">
        <v>14558</v>
      </c>
      <c r="C1611" s="84">
        <v>2</v>
      </c>
      <c r="D1611" s="122">
        <v>3.3076081572563416E-4</v>
      </c>
      <c r="E1611" s="122">
        <v>3.4943772520504428</v>
      </c>
      <c r="F1611" s="84" t="s">
        <v>15743</v>
      </c>
      <c r="G1611" s="84" t="b">
        <v>0</v>
      </c>
      <c r="H1611" s="84" t="b">
        <v>1</v>
      </c>
      <c r="I1611" s="84" t="b">
        <v>0</v>
      </c>
      <c r="J1611" s="84" t="b">
        <v>0</v>
      </c>
      <c r="K1611" s="84" t="b">
        <v>0</v>
      </c>
      <c r="L1611" s="84" t="b">
        <v>0</v>
      </c>
    </row>
    <row r="1612" spans="1:12" x14ac:dyDescent="0.25">
      <c r="A1612" s="84" t="s">
        <v>2679</v>
      </c>
      <c r="B1612" s="84" t="s">
        <v>14849</v>
      </c>
      <c r="C1612" s="84">
        <v>2</v>
      </c>
      <c r="D1612" s="122">
        <v>3.3076081572563416E-4</v>
      </c>
      <c r="E1612" s="122">
        <v>1.6022826493599625</v>
      </c>
      <c r="F1612" s="84" t="s">
        <v>15743</v>
      </c>
      <c r="G1612" s="84" t="b">
        <v>0</v>
      </c>
      <c r="H1612" s="84" t="b">
        <v>0</v>
      </c>
      <c r="I1612" s="84" t="b">
        <v>0</v>
      </c>
      <c r="J1612" s="84" t="b">
        <v>0</v>
      </c>
      <c r="K1612" s="84" t="b">
        <v>0</v>
      </c>
      <c r="L1612" s="84" t="b">
        <v>0</v>
      </c>
    </row>
    <row r="1613" spans="1:12" x14ac:dyDescent="0.25">
      <c r="A1613" s="84" t="s">
        <v>14849</v>
      </c>
      <c r="B1613" s="84" t="s">
        <v>14215</v>
      </c>
      <c r="C1613" s="84">
        <v>2</v>
      </c>
      <c r="D1613" s="122">
        <v>3.3076081572563416E-4</v>
      </c>
      <c r="E1613" s="122">
        <v>2.5858922331717928</v>
      </c>
      <c r="F1613" s="84" t="s">
        <v>15743</v>
      </c>
      <c r="G1613" s="84" t="b">
        <v>0</v>
      </c>
      <c r="H1613" s="84" t="b">
        <v>0</v>
      </c>
      <c r="I1613" s="84" t="b">
        <v>0</v>
      </c>
      <c r="J1613" s="84" t="b">
        <v>0</v>
      </c>
      <c r="K1613" s="84" t="b">
        <v>0</v>
      </c>
      <c r="L1613" s="84" t="b">
        <v>0</v>
      </c>
    </row>
    <row r="1614" spans="1:12" x14ac:dyDescent="0.25">
      <c r="A1614" s="84" t="s">
        <v>14215</v>
      </c>
      <c r="B1614" s="84" t="s">
        <v>2793</v>
      </c>
      <c r="C1614" s="84">
        <v>2</v>
      </c>
      <c r="D1614" s="122">
        <v>3.3076081572563416E-4</v>
      </c>
      <c r="E1614" s="122">
        <v>0.97560018312366803</v>
      </c>
      <c r="F1614" s="84" t="s">
        <v>15743</v>
      </c>
      <c r="G1614" s="84" t="b">
        <v>0</v>
      </c>
      <c r="H1614" s="84" t="b">
        <v>0</v>
      </c>
      <c r="I1614" s="84" t="b">
        <v>0</v>
      </c>
      <c r="J1614" s="84" t="b">
        <v>0</v>
      </c>
      <c r="K1614" s="84" t="b">
        <v>0</v>
      </c>
      <c r="L1614" s="84" t="b">
        <v>0</v>
      </c>
    </row>
    <row r="1615" spans="1:12" x14ac:dyDescent="0.25">
      <c r="A1615" s="84" t="s">
        <v>12276</v>
      </c>
      <c r="B1615" s="84" t="s">
        <v>948</v>
      </c>
      <c r="C1615" s="84">
        <v>2</v>
      </c>
      <c r="D1615" s="122">
        <v>3.3076081572563416E-4</v>
      </c>
      <c r="E1615" s="122">
        <v>3.0630134878914554</v>
      </c>
      <c r="F1615" s="84" t="s">
        <v>15743</v>
      </c>
      <c r="G1615" s="84" t="b">
        <v>0</v>
      </c>
      <c r="H1615" s="84" t="b">
        <v>0</v>
      </c>
      <c r="I1615" s="84" t="b">
        <v>0</v>
      </c>
      <c r="J1615" s="84" t="b">
        <v>0</v>
      </c>
      <c r="K1615" s="84" t="b">
        <v>0</v>
      </c>
      <c r="L1615" s="84" t="b">
        <v>0</v>
      </c>
    </row>
    <row r="1616" spans="1:12" x14ac:dyDescent="0.25">
      <c r="A1616" s="84" t="s">
        <v>948</v>
      </c>
      <c r="B1616" s="84" t="s">
        <v>731</v>
      </c>
      <c r="C1616" s="84">
        <v>2</v>
      </c>
      <c r="D1616" s="122">
        <v>3.3076081572563416E-4</v>
      </c>
      <c r="E1616" s="122">
        <v>0.56195422567370412</v>
      </c>
      <c r="F1616" s="84" t="s">
        <v>15743</v>
      </c>
      <c r="G1616" s="84" t="b">
        <v>0</v>
      </c>
      <c r="H1616" s="84" t="b">
        <v>0</v>
      </c>
      <c r="I1616" s="84" t="b">
        <v>0</v>
      </c>
      <c r="J1616" s="84" t="b">
        <v>0</v>
      </c>
      <c r="K1616" s="84" t="b">
        <v>0</v>
      </c>
      <c r="L1616" s="84" t="b">
        <v>0</v>
      </c>
    </row>
    <row r="1617" spans="1:12" x14ac:dyDescent="0.25">
      <c r="A1617" s="84" t="s">
        <v>14582</v>
      </c>
      <c r="B1617" s="84" t="s">
        <v>12277</v>
      </c>
      <c r="C1617" s="84">
        <v>2</v>
      </c>
      <c r="D1617" s="122">
        <v>3.3076081572563416E-4</v>
      </c>
      <c r="E1617" s="122">
        <v>2.4261913903042811</v>
      </c>
      <c r="F1617" s="84" t="s">
        <v>15743</v>
      </c>
      <c r="G1617" s="84" t="b">
        <v>0</v>
      </c>
      <c r="H1617" s="84" t="b">
        <v>0</v>
      </c>
      <c r="I1617" s="84" t="b">
        <v>0</v>
      </c>
      <c r="J1617" s="84" t="b">
        <v>0</v>
      </c>
      <c r="K1617" s="84" t="b">
        <v>0</v>
      </c>
      <c r="L1617" s="84" t="b">
        <v>0</v>
      </c>
    </row>
    <row r="1618" spans="1:12" x14ac:dyDescent="0.25">
      <c r="A1618" s="84" t="s">
        <v>12277</v>
      </c>
      <c r="B1618" s="84" t="s">
        <v>12278</v>
      </c>
      <c r="C1618" s="84">
        <v>2</v>
      </c>
      <c r="D1618" s="122">
        <v>3.3076081572563416E-4</v>
      </c>
      <c r="E1618" s="122">
        <v>2.2156236510976139</v>
      </c>
      <c r="F1618" s="84" t="s">
        <v>15743</v>
      </c>
      <c r="G1618" s="84" t="b">
        <v>0</v>
      </c>
      <c r="H1618" s="84" t="b">
        <v>0</v>
      </c>
      <c r="I1618" s="84" t="b">
        <v>0</v>
      </c>
      <c r="J1618" s="84" t="b">
        <v>0</v>
      </c>
      <c r="K1618" s="84" t="b">
        <v>0</v>
      </c>
      <c r="L1618" s="84" t="b">
        <v>0</v>
      </c>
    </row>
    <row r="1619" spans="1:12" x14ac:dyDescent="0.25">
      <c r="A1619" s="84" t="s">
        <v>12278</v>
      </c>
      <c r="B1619" s="84" t="s">
        <v>15189</v>
      </c>
      <c r="C1619" s="84">
        <v>2</v>
      </c>
      <c r="D1619" s="122">
        <v>3.3076081572563416E-4</v>
      </c>
      <c r="E1619" s="122">
        <v>3.4943772520504428</v>
      </c>
      <c r="F1619" s="84" t="s">
        <v>15743</v>
      </c>
      <c r="G1619" s="84" t="b">
        <v>0</v>
      </c>
      <c r="H1619" s="84" t="b">
        <v>0</v>
      </c>
      <c r="I1619" s="84" t="b">
        <v>0</v>
      </c>
      <c r="J1619" s="84" t="b">
        <v>0</v>
      </c>
      <c r="K1619" s="84" t="b">
        <v>0</v>
      </c>
      <c r="L1619" s="84" t="b">
        <v>0</v>
      </c>
    </row>
    <row r="1620" spans="1:12" x14ac:dyDescent="0.25">
      <c r="A1620" s="84" t="s">
        <v>15189</v>
      </c>
      <c r="B1620" s="84" t="s">
        <v>15190</v>
      </c>
      <c r="C1620" s="84">
        <v>2</v>
      </c>
      <c r="D1620" s="122">
        <v>3.3076081572563416E-4</v>
      </c>
      <c r="E1620" s="122">
        <v>3.8923172607224803</v>
      </c>
      <c r="F1620" s="84" t="s">
        <v>15743</v>
      </c>
      <c r="G1620" s="84" t="b">
        <v>0</v>
      </c>
      <c r="H1620" s="84" t="b">
        <v>0</v>
      </c>
      <c r="I1620" s="84" t="b">
        <v>0</v>
      </c>
      <c r="J1620" s="84" t="b">
        <v>0</v>
      </c>
      <c r="K1620" s="84" t="b">
        <v>0</v>
      </c>
      <c r="L1620" s="84" t="b">
        <v>0</v>
      </c>
    </row>
    <row r="1621" spans="1:12" x14ac:dyDescent="0.25">
      <c r="A1621" s="84" t="s">
        <v>15190</v>
      </c>
      <c r="B1621" s="84" t="s">
        <v>15191</v>
      </c>
      <c r="C1621" s="84">
        <v>2</v>
      </c>
      <c r="D1621" s="122">
        <v>3.3076081572563416E-4</v>
      </c>
      <c r="E1621" s="122">
        <v>3.8923172607224803</v>
      </c>
      <c r="F1621" s="84" t="s">
        <v>15743</v>
      </c>
      <c r="G1621" s="84" t="b">
        <v>0</v>
      </c>
      <c r="H1621" s="84" t="b">
        <v>0</v>
      </c>
      <c r="I1621" s="84" t="b">
        <v>0</v>
      </c>
      <c r="J1621" s="84" t="b">
        <v>0</v>
      </c>
      <c r="K1621" s="84" t="b">
        <v>0</v>
      </c>
      <c r="L1621" s="84" t="b">
        <v>0</v>
      </c>
    </row>
    <row r="1622" spans="1:12" x14ac:dyDescent="0.25">
      <c r="A1622" s="84" t="s">
        <v>15191</v>
      </c>
      <c r="B1622" s="84" t="s">
        <v>14470</v>
      </c>
      <c r="C1622" s="84">
        <v>2</v>
      </c>
      <c r="D1622" s="122">
        <v>3.3076081572563416E-4</v>
      </c>
      <c r="E1622" s="122">
        <v>3.4151960060028181</v>
      </c>
      <c r="F1622" s="84" t="s">
        <v>15743</v>
      </c>
      <c r="G1622" s="84" t="b">
        <v>0</v>
      </c>
      <c r="H1622" s="84" t="b">
        <v>0</v>
      </c>
      <c r="I1622" s="84" t="b">
        <v>0</v>
      </c>
      <c r="J1622" s="84" t="b">
        <v>0</v>
      </c>
      <c r="K1622" s="84" t="b">
        <v>0</v>
      </c>
      <c r="L1622" s="84" t="b">
        <v>0</v>
      </c>
    </row>
    <row r="1623" spans="1:12" x14ac:dyDescent="0.25">
      <c r="A1623" s="84" t="s">
        <v>14470</v>
      </c>
      <c r="B1623" s="84" t="s">
        <v>15192</v>
      </c>
      <c r="C1623" s="84">
        <v>2</v>
      </c>
      <c r="D1623" s="122">
        <v>3.3076081572563416E-4</v>
      </c>
      <c r="E1623" s="122">
        <v>3.4151960060028181</v>
      </c>
      <c r="F1623" s="84" t="s">
        <v>15743</v>
      </c>
      <c r="G1623" s="84" t="b">
        <v>0</v>
      </c>
      <c r="H1623" s="84" t="b">
        <v>0</v>
      </c>
      <c r="I1623" s="84" t="b">
        <v>0</v>
      </c>
      <c r="J1623" s="84" t="b">
        <v>0</v>
      </c>
      <c r="K1623" s="84" t="b">
        <v>0</v>
      </c>
      <c r="L1623" s="84" t="b">
        <v>0</v>
      </c>
    </row>
    <row r="1624" spans="1:12" x14ac:dyDescent="0.25">
      <c r="A1624" s="84" t="s">
        <v>14584</v>
      </c>
      <c r="B1624" s="84" t="s">
        <v>14212</v>
      </c>
      <c r="C1624" s="84">
        <v>2</v>
      </c>
      <c r="D1624" s="122">
        <v>3.3076081572563416E-4</v>
      </c>
      <c r="E1624" s="122">
        <v>2.333009249815468</v>
      </c>
      <c r="F1624" s="84" t="s">
        <v>15743</v>
      </c>
      <c r="G1624" s="84" t="b">
        <v>0</v>
      </c>
      <c r="H1624" s="84" t="b">
        <v>0</v>
      </c>
      <c r="I1624" s="84" t="b">
        <v>0</v>
      </c>
      <c r="J1624" s="84" t="b">
        <v>1</v>
      </c>
      <c r="K1624" s="84" t="b">
        <v>0</v>
      </c>
      <c r="L1624" s="84" t="b">
        <v>0</v>
      </c>
    </row>
    <row r="1625" spans="1:12" x14ac:dyDescent="0.25">
      <c r="A1625" s="84" t="s">
        <v>14212</v>
      </c>
      <c r="B1625" s="84" t="s">
        <v>947</v>
      </c>
      <c r="C1625" s="84">
        <v>2</v>
      </c>
      <c r="D1625" s="122">
        <v>3.3076081572563416E-4</v>
      </c>
      <c r="E1625" s="122">
        <v>2.7309492584875055</v>
      </c>
      <c r="F1625" s="84" t="s">
        <v>15743</v>
      </c>
      <c r="G1625" s="84" t="b">
        <v>1</v>
      </c>
      <c r="H1625" s="84" t="b">
        <v>0</v>
      </c>
      <c r="I1625" s="84" t="b">
        <v>0</v>
      </c>
      <c r="J1625" s="84" t="b">
        <v>0</v>
      </c>
      <c r="K1625" s="84" t="b">
        <v>0</v>
      </c>
      <c r="L1625" s="84" t="b">
        <v>0</v>
      </c>
    </row>
    <row r="1626" spans="1:12" x14ac:dyDescent="0.25">
      <c r="A1626" s="84" t="s">
        <v>947</v>
      </c>
      <c r="B1626" s="84" t="s">
        <v>946</v>
      </c>
      <c r="C1626" s="84">
        <v>2</v>
      </c>
      <c r="D1626" s="122">
        <v>3.3076081572563416E-4</v>
      </c>
      <c r="E1626" s="122">
        <v>3.8923172607224803</v>
      </c>
      <c r="F1626" s="84" t="s">
        <v>15743</v>
      </c>
      <c r="G1626" s="84" t="b">
        <v>0</v>
      </c>
      <c r="H1626" s="84" t="b">
        <v>0</v>
      </c>
      <c r="I1626" s="84" t="b">
        <v>0</v>
      </c>
      <c r="J1626" s="84" t="b">
        <v>0</v>
      </c>
      <c r="K1626" s="84" t="b">
        <v>0</v>
      </c>
      <c r="L1626" s="84" t="b">
        <v>0</v>
      </c>
    </row>
    <row r="1627" spans="1:12" x14ac:dyDescent="0.25">
      <c r="A1627" s="84" t="s">
        <v>946</v>
      </c>
      <c r="B1627" s="84" t="s">
        <v>945</v>
      </c>
      <c r="C1627" s="84">
        <v>2</v>
      </c>
      <c r="D1627" s="122">
        <v>3.3076081572563416E-4</v>
      </c>
      <c r="E1627" s="122">
        <v>3.8923172607224803</v>
      </c>
      <c r="F1627" s="84" t="s">
        <v>15743</v>
      </c>
      <c r="G1627" s="84" t="b">
        <v>0</v>
      </c>
      <c r="H1627" s="84" t="b">
        <v>0</v>
      </c>
      <c r="I1627" s="84" t="b">
        <v>0</v>
      </c>
      <c r="J1627" s="84" t="b">
        <v>0</v>
      </c>
      <c r="K1627" s="84" t="b">
        <v>0</v>
      </c>
      <c r="L1627" s="84" t="b">
        <v>0</v>
      </c>
    </row>
    <row r="1628" spans="1:12" x14ac:dyDescent="0.25">
      <c r="A1628" s="84" t="s">
        <v>945</v>
      </c>
      <c r="B1628" s="84" t="s">
        <v>944</v>
      </c>
      <c r="C1628" s="84">
        <v>2</v>
      </c>
      <c r="D1628" s="122">
        <v>3.3076081572563416E-4</v>
      </c>
      <c r="E1628" s="122">
        <v>3.8923172607224803</v>
      </c>
      <c r="F1628" s="84" t="s">
        <v>15743</v>
      </c>
      <c r="G1628" s="84" t="b">
        <v>0</v>
      </c>
      <c r="H1628" s="84" t="b">
        <v>0</v>
      </c>
      <c r="I1628" s="84" t="b">
        <v>0</v>
      </c>
      <c r="J1628" s="84" t="b">
        <v>0</v>
      </c>
      <c r="K1628" s="84" t="b">
        <v>0</v>
      </c>
      <c r="L1628" s="84" t="b">
        <v>0</v>
      </c>
    </row>
    <row r="1629" spans="1:12" x14ac:dyDescent="0.25">
      <c r="A1629" s="84" t="s">
        <v>944</v>
      </c>
      <c r="B1629" s="84" t="s">
        <v>943</v>
      </c>
      <c r="C1629" s="84">
        <v>2</v>
      </c>
      <c r="D1629" s="122">
        <v>3.3076081572563416E-4</v>
      </c>
      <c r="E1629" s="122">
        <v>3.8923172607224803</v>
      </c>
      <c r="F1629" s="84" t="s">
        <v>15743</v>
      </c>
      <c r="G1629" s="84" t="b">
        <v>0</v>
      </c>
      <c r="H1629" s="84" t="b">
        <v>0</v>
      </c>
      <c r="I1629" s="84" t="b">
        <v>0</v>
      </c>
      <c r="J1629" s="84" t="b">
        <v>0</v>
      </c>
      <c r="K1629" s="84" t="b">
        <v>0</v>
      </c>
      <c r="L1629" s="84" t="b">
        <v>0</v>
      </c>
    </row>
    <row r="1630" spans="1:12" x14ac:dyDescent="0.25">
      <c r="A1630" s="84" t="s">
        <v>943</v>
      </c>
      <c r="B1630" s="84" t="s">
        <v>948</v>
      </c>
      <c r="C1630" s="84">
        <v>2</v>
      </c>
      <c r="D1630" s="122">
        <v>3.3076081572563416E-4</v>
      </c>
      <c r="E1630" s="122">
        <v>3.2391047469471368</v>
      </c>
      <c r="F1630" s="84" t="s">
        <v>15743</v>
      </c>
      <c r="G1630" s="84" t="b">
        <v>0</v>
      </c>
      <c r="H1630" s="84" t="b">
        <v>0</v>
      </c>
      <c r="I1630" s="84" t="b">
        <v>0</v>
      </c>
      <c r="J1630" s="84" t="b">
        <v>0</v>
      </c>
      <c r="K1630" s="84" t="b">
        <v>0</v>
      </c>
      <c r="L1630" s="84" t="b">
        <v>0</v>
      </c>
    </row>
    <row r="1631" spans="1:12" x14ac:dyDescent="0.25">
      <c r="A1631" s="84" t="s">
        <v>948</v>
      </c>
      <c r="B1631" s="84" t="s">
        <v>942</v>
      </c>
      <c r="C1631" s="84">
        <v>2</v>
      </c>
      <c r="D1631" s="122">
        <v>3.3076081572563416E-4</v>
      </c>
      <c r="E1631" s="122">
        <v>3.2391047469471368</v>
      </c>
      <c r="F1631" s="84" t="s">
        <v>15743</v>
      </c>
      <c r="G1631" s="84" t="b">
        <v>0</v>
      </c>
      <c r="H1631" s="84" t="b">
        <v>0</v>
      </c>
      <c r="I1631" s="84" t="b">
        <v>0</v>
      </c>
      <c r="J1631" s="84" t="b">
        <v>0</v>
      </c>
      <c r="K1631" s="84" t="b">
        <v>0</v>
      </c>
      <c r="L1631" s="84" t="b">
        <v>0</v>
      </c>
    </row>
    <row r="1632" spans="1:12" x14ac:dyDescent="0.25">
      <c r="A1632" s="84" t="s">
        <v>942</v>
      </c>
      <c r="B1632" s="84" t="s">
        <v>941</v>
      </c>
      <c r="C1632" s="84">
        <v>2</v>
      </c>
      <c r="D1632" s="122">
        <v>3.3076081572563416E-4</v>
      </c>
      <c r="E1632" s="122">
        <v>3.8923172607224803</v>
      </c>
      <c r="F1632" s="84" t="s">
        <v>15743</v>
      </c>
      <c r="G1632" s="84" t="b">
        <v>0</v>
      </c>
      <c r="H1632" s="84" t="b">
        <v>0</v>
      </c>
      <c r="I1632" s="84" t="b">
        <v>0</v>
      </c>
      <c r="J1632" s="84" t="b">
        <v>0</v>
      </c>
      <c r="K1632" s="84" t="b">
        <v>0</v>
      </c>
      <c r="L1632" s="84" t="b">
        <v>0</v>
      </c>
    </row>
    <row r="1633" spans="1:12" x14ac:dyDescent="0.25">
      <c r="A1633" s="84" t="s">
        <v>941</v>
      </c>
      <c r="B1633" s="84" t="s">
        <v>662</v>
      </c>
      <c r="C1633" s="84">
        <v>2</v>
      </c>
      <c r="D1633" s="122">
        <v>3.3076081572563416E-4</v>
      </c>
      <c r="E1633" s="122">
        <v>3.5912872650584995</v>
      </c>
      <c r="F1633" s="84" t="s">
        <v>15743</v>
      </c>
      <c r="G1633" s="84" t="b">
        <v>0</v>
      </c>
      <c r="H1633" s="84" t="b">
        <v>0</v>
      </c>
      <c r="I1633" s="84" t="b">
        <v>0</v>
      </c>
      <c r="J1633" s="84" t="b">
        <v>0</v>
      </c>
      <c r="K1633" s="84" t="b">
        <v>0</v>
      </c>
      <c r="L1633" s="84" t="b">
        <v>0</v>
      </c>
    </row>
    <row r="1634" spans="1:12" x14ac:dyDescent="0.25">
      <c r="A1634" s="84" t="s">
        <v>874</v>
      </c>
      <c r="B1634" s="84" t="s">
        <v>15194</v>
      </c>
      <c r="C1634" s="84">
        <v>2</v>
      </c>
      <c r="D1634" s="122">
        <v>3.3076081572563416E-4</v>
      </c>
      <c r="E1634" s="122">
        <v>3.3482492163722046</v>
      </c>
      <c r="F1634" s="84" t="s">
        <v>15743</v>
      </c>
      <c r="G1634" s="84" t="b">
        <v>1</v>
      </c>
      <c r="H1634" s="84" t="b">
        <v>0</v>
      </c>
      <c r="I1634" s="84" t="b">
        <v>0</v>
      </c>
      <c r="J1634" s="84" t="b">
        <v>0</v>
      </c>
      <c r="K1634" s="84" t="b">
        <v>0</v>
      </c>
      <c r="L1634" s="84" t="b">
        <v>0</v>
      </c>
    </row>
    <row r="1635" spans="1:12" x14ac:dyDescent="0.25">
      <c r="A1635" s="84" t="s">
        <v>15194</v>
      </c>
      <c r="B1635" s="84" t="s">
        <v>15195</v>
      </c>
      <c r="C1635" s="84">
        <v>2</v>
      </c>
      <c r="D1635" s="122">
        <v>3.3076081572563416E-4</v>
      </c>
      <c r="E1635" s="122">
        <v>3.8923172607224803</v>
      </c>
      <c r="F1635" s="84" t="s">
        <v>15743</v>
      </c>
      <c r="G1635" s="84" t="b">
        <v>0</v>
      </c>
      <c r="H1635" s="84" t="b">
        <v>0</v>
      </c>
      <c r="I1635" s="84" t="b">
        <v>0</v>
      </c>
      <c r="J1635" s="84" t="b">
        <v>0</v>
      </c>
      <c r="K1635" s="84" t="b">
        <v>0</v>
      </c>
      <c r="L1635" s="84" t="b">
        <v>0</v>
      </c>
    </row>
    <row r="1636" spans="1:12" x14ac:dyDescent="0.25">
      <c r="A1636" s="84" t="s">
        <v>15195</v>
      </c>
      <c r="B1636" s="84" t="s">
        <v>14200</v>
      </c>
      <c r="C1636" s="84">
        <v>2</v>
      </c>
      <c r="D1636" s="122">
        <v>3.3076081572563416E-4</v>
      </c>
      <c r="E1636" s="122">
        <v>2.6492792120361859</v>
      </c>
      <c r="F1636" s="84" t="s">
        <v>15743</v>
      </c>
      <c r="G1636" s="84" t="b">
        <v>0</v>
      </c>
      <c r="H1636" s="84" t="b">
        <v>0</v>
      </c>
      <c r="I1636" s="84" t="b">
        <v>0</v>
      </c>
      <c r="J1636" s="84" t="b">
        <v>0</v>
      </c>
      <c r="K1636" s="84" t="b">
        <v>0</v>
      </c>
      <c r="L1636" s="84" t="b">
        <v>0</v>
      </c>
    </row>
    <row r="1637" spans="1:12" x14ac:dyDescent="0.25">
      <c r="A1637" s="84" t="s">
        <v>14200</v>
      </c>
      <c r="B1637" s="84" t="s">
        <v>15196</v>
      </c>
      <c r="C1637" s="84">
        <v>2</v>
      </c>
      <c r="D1637" s="122">
        <v>3.3076081572563416E-4</v>
      </c>
      <c r="E1637" s="122">
        <v>2.5031511763579481</v>
      </c>
      <c r="F1637" s="84" t="s">
        <v>15743</v>
      </c>
      <c r="G1637" s="84" t="b">
        <v>0</v>
      </c>
      <c r="H1637" s="84" t="b">
        <v>0</v>
      </c>
      <c r="I1637" s="84" t="b">
        <v>0</v>
      </c>
      <c r="J1637" s="84" t="b">
        <v>0</v>
      </c>
      <c r="K1637" s="84" t="b">
        <v>0</v>
      </c>
      <c r="L1637" s="84" t="b">
        <v>0</v>
      </c>
    </row>
    <row r="1638" spans="1:12" x14ac:dyDescent="0.25">
      <c r="A1638" s="84" t="s">
        <v>15196</v>
      </c>
      <c r="B1638" s="84" t="s">
        <v>939</v>
      </c>
      <c r="C1638" s="84">
        <v>2</v>
      </c>
      <c r="D1638" s="122">
        <v>3.3076081572563416E-4</v>
      </c>
      <c r="E1638" s="122">
        <v>3.2902572693945182</v>
      </c>
      <c r="F1638" s="84" t="s">
        <v>15743</v>
      </c>
      <c r="G1638" s="84" t="b">
        <v>0</v>
      </c>
      <c r="H1638" s="84" t="b">
        <v>0</v>
      </c>
      <c r="I1638" s="84" t="b">
        <v>0</v>
      </c>
      <c r="J1638" s="84" t="b">
        <v>0</v>
      </c>
      <c r="K1638" s="84" t="b">
        <v>0</v>
      </c>
      <c r="L1638" s="84" t="b">
        <v>0</v>
      </c>
    </row>
    <row r="1639" spans="1:12" x14ac:dyDescent="0.25">
      <c r="A1639" s="84" t="s">
        <v>939</v>
      </c>
      <c r="B1639" s="84" t="s">
        <v>939</v>
      </c>
      <c r="C1639" s="84">
        <v>2</v>
      </c>
      <c r="D1639" s="122">
        <v>3.3076081572563416E-4</v>
      </c>
      <c r="E1639" s="122">
        <v>2.7461892250442426</v>
      </c>
      <c r="F1639" s="84" t="s">
        <v>15743</v>
      </c>
      <c r="G1639" s="84" t="b">
        <v>0</v>
      </c>
      <c r="H1639" s="84" t="b">
        <v>0</v>
      </c>
      <c r="I1639" s="84" t="b">
        <v>0</v>
      </c>
      <c r="J1639" s="84" t="b">
        <v>0</v>
      </c>
      <c r="K1639" s="84" t="b">
        <v>0</v>
      </c>
      <c r="L1639" s="84" t="b">
        <v>0</v>
      </c>
    </row>
    <row r="1640" spans="1:12" x14ac:dyDescent="0.25">
      <c r="A1640" s="84" t="s">
        <v>2793</v>
      </c>
      <c r="B1640" s="84" t="s">
        <v>14293</v>
      </c>
      <c r="C1640" s="84">
        <v>2</v>
      </c>
      <c r="D1640" s="122">
        <v>3.3076081572563416E-4</v>
      </c>
      <c r="E1640" s="122">
        <v>1.3148254608852552</v>
      </c>
      <c r="F1640" s="84" t="s">
        <v>15743</v>
      </c>
      <c r="G1640" s="84" t="b">
        <v>0</v>
      </c>
      <c r="H1640" s="84" t="b">
        <v>0</v>
      </c>
      <c r="I1640" s="84" t="b">
        <v>0</v>
      </c>
      <c r="J1640" s="84" t="b">
        <v>0</v>
      </c>
      <c r="K1640" s="84" t="b">
        <v>0</v>
      </c>
      <c r="L1640" s="84" t="b">
        <v>0</v>
      </c>
    </row>
    <row r="1641" spans="1:12" x14ac:dyDescent="0.25">
      <c r="A1641" s="84" t="s">
        <v>14293</v>
      </c>
      <c r="B1641" s="84" t="s">
        <v>938</v>
      </c>
      <c r="C1641" s="84">
        <v>2</v>
      </c>
      <c r="D1641" s="122">
        <v>3.3076081572563416E-4</v>
      </c>
      <c r="E1641" s="122">
        <v>3.0794039040796251</v>
      </c>
      <c r="F1641" s="84" t="s">
        <v>15743</v>
      </c>
      <c r="G1641" s="84" t="b">
        <v>0</v>
      </c>
      <c r="H1641" s="84" t="b">
        <v>0</v>
      </c>
      <c r="I1641" s="84" t="b">
        <v>0</v>
      </c>
      <c r="J1641" s="84" t="b">
        <v>0</v>
      </c>
      <c r="K1641" s="84" t="b">
        <v>0</v>
      </c>
      <c r="L1641" s="84" t="b">
        <v>0</v>
      </c>
    </row>
    <row r="1642" spans="1:12" x14ac:dyDescent="0.25">
      <c r="A1642" s="84" t="s">
        <v>938</v>
      </c>
      <c r="B1642" s="84" t="s">
        <v>937</v>
      </c>
      <c r="C1642" s="84">
        <v>2</v>
      </c>
      <c r="D1642" s="122">
        <v>3.3076081572563416E-4</v>
      </c>
      <c r="E1642" s="122">
        <v>3.8923172607224803</v>
      </c>
      <c r="F1642" s="84" t="s">
        <v>15743</v>
      </c>
      <c r="G1642" s="84" t="b">
        <v>0</v>
      </c>
      <c r="H1642" s="84" t="b">
        <v>0</v>
      </c>
      <c r="I1642" s="84" t="b">
        <v>0</v>
      </c>
      <c r="J1642" s="84" t="b">
        <v>0</v>
      </c>
      <c r="K1642" s="84" t="b">
        <v>0</v>
      </c>
      <c r="L1642" s="84" t="b">
        <v>0</v>
      </c>
    </row>
    <row r="1643" spans="1:12" x14ac:dyDescent="0.25">
      <c r="A1643" s="84" t="s">
        <v>937</v>
      </c>
      <c r="B1643" s="84" t="s">
        <v>662</v>
      </c>
      <c r="C1643" s="84">
        <v>2</v>
      </c>
      <c r="D1643" s="122">
        <v>3.3076081572563416E-4</v>
      </c>
      <c r="E1643" s="122">
        <v>3.5912872650584995</v>
      </c>
      <c r="F1643" s="84" t="s">
        <v>15743</v>
      </c>
      <c r="G1643" s="84" t="b">
        <v>0</v>
      </c>
      <c r="H1643" s="84" t="b">
        <v>0</v>
      </c>
      <c r="I1643" s="84" t="b">
        <v>0</v>
      </c>
      <c r="J1643" s="84" t="b">
        <v>0</v>
      </c>
      <c r="K1643" s="84" t="b">
        <v>0</v>
      </c>
      <c r="L1643" s="84" t="b">
        <v>0</v>
      </c>
    </row>
    <row r="1644" spans="1:12" x14ac:dyDescent="0.25">
      <c r="A1644" s="84" t="s">
        <v>662</v>
      </c>
      <c r="B1644" s="84" t="s">
        <v>354</v>
      </c>
      <c r="C1644" s="84">
        <v>2</v>
      </c>
      <c r="D1644" s="122">
        <v>3.3076081572563416E-4</v>
      </c>
      <c r="E1644" s="122">
        <v>2.9503092077001671</v>
      </c>
      <c r="F1644" s="84" t="s">
        <v>15743</v>
      </c>
      <c r="G1644" s="84" t="b">
        <v>0</v>
      </c>
      <c r="H1644" s="84" t="b">
        <v>0</v>
      </c>
      <c r="I1644" s="84" t="b">
        <v>0</v>
      </c>
      <c r="J1644" s="84" t="b">
        <v>0</v>
      </c>
      <c r="K1644" s="84" t="b">
        <v>0</v>
      </c>
      <c r="L1644" s="84" t="b">
        <v>0</v>
      </c>
    </row>
    <row r="1645" spans="1:12" x14ac:dyDescent="0.25">
      <c r="A1645" s="84" t="s">
        <v>354</v>
      </c>
      <c r="B1645" s="84" t="s">
        <v>936</v>
      </c>
      <c r="C1645" s="84">
        <v>2</v>
      </c>
      <c r="D1645" s="122">
        <v>3.3076081572563416E-4</v>
      </c>
      <c r="E1645" s="122">
        <v>3.4943772520504428</v>
      </c>
      <c r="F1645" s="84" t="s">
        <v>15743</v>
      </c>
      <c r="G1645" s="84" t="b">
        <v>0</v>
      </c>
      <c r="H1645" s="84" t="b">
        <v>0</v>
      </c>
      <c r="I1645" s="84" t="b">
        <v>0</v>
      </c>
      <c r="J1645" s="84" t="b">
        <v>0</v>
      </c>
      <c r="K1645" s="84" t="b">
        <v>0</v>
      </c>
      <c r="L1645" s="84" t="b">
        <v>0</v>
      </c>
    </row>
    <row r="1646" spans="1:12" x14ac:dyDescent="0.25">
      <c r="A1646" s="84" t="s">
        <v>936</v>
      </c>
      <c r="B1646" s="84" t="s">
        <v>935</v>
      </c>
      <c r="C1646" s="84">
        <v>2</v>
      </c>
      <c r="D1646" s="122">
        <v>3.3076081572563416E-4</v>
      </c>
      <c r="E1646" s="122">
        <v>3.8923172607224803</v>
      </c>
      <c r="F1646" s="84" t="s">
        <v>15743</v>
      </c>
      <c r="G1646" s="84" t="b">
        <v>0</v>
      </c>
      <c r="H1646" s="84" t="b">
        <v>0</v>
      </c>
      <c r="I1646" s="84" t="b">
        <v>0</v>
      </c>
      <c r="J1646" s="84" t="b">
        <v>0</v>
      </c>
      <c r="K1646" s="84" t="b">
        <v>0</v>
      </c>
      <c r="L1646" s="84" t="b">
        <v>0</v>
      </c>
    </row>
    <row r="1647" spans="1:12" x14ac:dyDescent="0.25">
      <c r="A1647" s="84" t="s">
        <v>14301</v>
      </c>
      <c r="B1647" s="84" t="s">
        <v>14204</v>
      </c>
      <c r="C1647" s="84">
        <v>2</v>
      </c>
      <c r="D1647" s="122">
        <v>3.3076081572563416E-4</v>
      </c>
      <c r="E1647" s="122">
        <v>1.8122321756766111</v>
      </c>
      <c r="F1647" s="84" t="s">
        <v>15743</v>
      </c>
      <c r="G1647" s="84" t="b">
        <v>0</v>
      </c>
      <c r="H1647" s="84" t="b">
        <v>0</v>
      </c>
      <c r="I1647" s="84" t="b">
        <v>0</v>
      </c>
      <c r="J1647" s="84" t="b">
        <v>0</v>
      </c>
      <c r="K1647" s="84" t="b">
        <v>0</v>
      </c>
      <c r="L1647" s="84" t="b">
        <v>0</v>
      </c>
    </row>
    <row r="1648" spans="1:12" x14ac:dyDescent="0.25">
      <c r="A1648" s="84" t="s">
        <v>14204</v>
      </c>
      <c r="B1648" s="84" t="s">
        <v>15197</v>
      </c>
      <c r="C1648" s="84">
        <v>2</v>
      </c>
      <c r="D1648" s="122">
        <v>3.3076081572563416E-4</v>
      </c>
      <c r="E1648" s="122">
        <v>2.5912872650584995</v>
      </c>
      <c r="F1648" s="84" t="s">
        <v>15743</v>
      </c>
      <c r="G1648" s="84" t="b">
        <v>0</v>
      </c>
      <c r="H1648" s="84" t="b">
        <v>0</v>
      </c>
      <c r="I1648" s="84" t="b">
        <v>0</v>
      </c>
      <c r="J1648" s="84" t="b">
        <v>0</v>
      </c>
      <c r="K1648" s="84" t="b">
        <v>0</v>
      </c>
      <c r="L1648" s="84" t="b">
        <v>0</v>
      </c>
    </row>
    <row r="1649" spans="1:12" x14ac:dyDescent="0.25">
      <c r="A1649" s="84" t="s">
        <v>15197</v>
      </c>
      <c r="B1649" s="84" t="s">
        <v>14227</v>
      </c>
      <c r="C1649" s="84">
        <v>2</v>
      </c>
      <c r="D1649" s="122">
        <v>3.3076081572563416E-4</v>
      </c>
      <c r="E1649" s="122">
        <v>2.8316194203688689</v>
      </c>
      <c r="F1649" s="84" t="s">
        <v>15743</v>
      </c>
      <c r="G1649" s="84" t="b">
        <v>0</v>
      </c>
      <c r="H1649" s="84" t="b">
        <v>0</v>
      </c>
      <c r="I1649" s="84" t="b">
        <v>0</v>
      </c>
      <c r="J1649" s="84" t="b">
        <v>0</v>
      </c>
      <c r="K1649" s="84" t="b">
        <v>0</v>
      </c>
      <c r="L1649" s="84" t="b">
        <v>0</v>
      </c>
    </row>
    <row r="1650" spans="1:12" x14ac:dyDescent="0.25">
      <c r="A1650" s="84" t="s">
        <v>14227</v>
      </c>
      <c r="B1650" s="84" t="s">
        <v>14702</v>
      </c>
      <c r="C1650" s="84">
        <v>2</v>
      </c>
      <c r="D1650" s="122">
        <v>3.3076081572563416E-4</v>
      </c>
      <c r="E1650" s="122">
        <v>2.5121060190108744</v>
      </c>
      <c r="F1650" s="84" t="s">
        <v>15743</v>
      </c>
      <c r="G1650" s="84" t="b">
        <v>0</v>
      </c>
      <c r="H1650" s="84" t="b">
        <v>0</v>
      </c>
      <c r="I1650" s="84" t="b">
        <v>0</v>
      </c>
      <c r="J1650" s="84" t="b">
        <v>0</v>
      </c>
      <c r="K1650" s="84" t="b">
        <v>0</v>
      </c>
      <c r="L1650" s="84" t="b">
        <v>0</v>
      </c>
    </row>
    <row r="1651" spans="1:12" x14ac:dyDescent="0.25">
      <c r="A1651" s="84" t="s">
        <v>14702</v>
      </c>
      <c r="B1651" s="84" t="s">
        <v>14274</v>
      </c>
      <c r="C1651" s="84">
        <v>2</v>
      </c>
      <c r="D1651" s="122">
        <v>3.3076081572563416E-4</v>
      </c>
      <c r="E1651" s="122">
        <v>2.6881972780665557</v>
      </c>
      <c r="F1651" s="84" t="s">
        <v>15743</v>
      </c>
      <c r="G1651" s="84" t="b">
        <v>0</v>
      </c>
      <c r="H1651" s="84" t="b">
        <v>0</v>
      </c>
      <c r="I1651" s="84" t="b">
        <v>0</v>
      </c>
      <c r="J1651" s="84" t="b">
        <v>0</v>
      </c>
      <c r="K1651" s="84" t="b">
        <v>0</v>
      </c>
      <c r="L1651" s="84" t="b">
        <v>0</v>
      </c>
    </row>
    <row r="1652" spans="1:12" x14ac:dyDescent="0.25">
      <c r="A1652" s="84" t="s">
        <v>12296</v>
      </c>
      <c r="B1652" s="84" t="s">
        <v>14200</v>
      </c>
      <c r="C1652" s="84">
        <v>2</v>
      </c>
      <c r="D1652" s="122">
        <v>3.3076081572563416E-4</v>
      </c>
      <c r="E1652" s="122">
        <v>0.81997543920516114</v>
      </c>
      <c r="F1652" s="84" t="s">
        <v>15743</v>
      </c>
      <c r="G1652" s="84" t="b">
        <v>0</v>
      </c>
      <c r="H1652" s="84" t="b">
        <v>0</v>
      </c>
      <c r="I1652" s="84" t="b">
        <v>0</v>
      </c>
      <c r="J1652" s="84" t="b">
        <v>0</v>
      </c>
      <c r="K1652" s="84" t="b">
        <v>0</v>
      </c>
      <c r="L1652" s="84" t="b">
        <v>0</v>
      </c>
    </row>
    <row r="1653" spans="1:12" x14ac:dyDescent="0.25">
      <c r="A1653" s="84" t="s">
        <v>14200</v>
      </c>
      <c r="B1653" s="84" t="s">
        <v>15198</v>
      </c>
      <c r="C1653" s="84">
        <v>2</v>
      </c>
      <c r="D1653" s="122">
        <v>3.3076081572563416E-4</v>
      </c>
      <c r="E1653" s="122">
        <v>2.5031511763579481</v>
      </c>
      <c r="F1653" s="84" t="s">
        <v>15743</v>
      </c>
      <c r="G1653" s="84" t="b">
        <v>0</v>
      </c>
      <c r="H1653" s="84" t="b">
        <v>0</v>
      </c>
      <c r="I1653" s="84" t="b">
        <v>0</v>
      </c>
      <c r="J1653" s="84" t="b">
        <v>0</v>
      </c>
      <c r="K1653" s="84" t="b">
        <v>0</v>
      </c>
      <c r="L1653" s="84" t="b">
        <v>0</v>
      </c>
    </row>
    <row r="1654" spans="1:12" x14ac:dyDescent="0.25">
      <c r="A1654" s="84" t="s">
        <v>15198</v>
      </c>
      <c r="B1654" s="84" t="s">
        <v>15199</v>
      </c>
      <c r="C1654" s="84">
        <v>2</v>
      </c>
      <c r="D1654" s="122">
        <v>3.3076081572563416E-4</v>
      </c>
      <c r="E1654" s="122">
        <v>3.8923172607224803</v>
      </c>
      <c r="F1654" s="84" t="s">
        <v>15743</v>
      </c>
      <c r="G1654" s="84" t="b">
        <v>0</v>
      </c>
      <c r="H1654" s="84" t="b">
        <v>0</v>
      </c>
      <c r="I1654" s="84" t="b">
        <v>0</v>
      </c>
      <c r="J1654" s="84" t="b">
        <v>0</v>
      </c>
      <c r="K1654" s="84" t="b">
        <v>0</v>
      </c>
      <c r="L1654" s="84" t="b">
        <v>0</v>
      </c>
    </row>
    <row r="1655" spans="1:12" x14ac:dyDescent="0.25">
      <c r="A1655" s="84" t="s">
        <v>15199</v>
      </c>
      <c r="B1655" s="84" t="s">
        <v>14703</v>
      </c>
      <c r="C1655" s="84">
        <v>2</v>
      </c>
      <c r="D1655" s="122">
        <v>3.3076081572563416E-4</v>
      </c>
      <c r="E1655" s="122">
        <v>3.5912872650584995</v>
      </c>
      <c r="F1655" s="84" t="s">
        <v>15743</v>
      </c>
      <c r="G1655" s="84" t="b">
        <v>0</v>
      </c>
      <c r="H1655" s="84" t="b">
        <v>0</v>
      </c>
      <c r="I1655" s="84" t="b">
        <v>0</v>
      </c>
      <c r="J1655" s="84" t="b">
        <v>0</v>
      </c>
      <c r="K1655" s="84" t="b">
        <v>0</v>
      </c>
      <c r="L1655" s="84" t="b">
        <v>0</v>
      </c>
    </row>
    <row r="1656" spans="1:12" x14ac:dyDescent="0.25">
      <c r="A1656" s="84" t="s">
        <v>14703</v>
      </c>
      <c r="B1656" s="84" t="s">
        <v>14209</v>
      </c>
      <c r="C1656" s="84">
        <v>2</v>
      </c>
      <c r="D1656" s="122">
        <v>3.3076081572563416E-4</v>
      </c>
      <c r="E1656" s="122">
        <v>2.4009555668882077</v>
      </c>
      <c r="F1656" s="84" t="s">
        <v>15743</v>
      </c>
      <c r="G1656" s="84" t="b">
        <v>0</v>
      </c>
      <c r="H1656" s="84" t="b">
        <v>0</v>
      </c>
      <c r="I1656" s="84" t="b">
        <v>0</v>
      </c>
      <c r="J1656" s="84" t="b">
        <v>0</v>
      </c>
      <c r="K1656" s="84" t="b">
        <v>0</v>
      </c>
      <c r="L1656" s="84" t="b">
        <v>0</v>
      </c>
    </row>
    <row r="1657" spans="1:12" x14ac:dyDescent="0.25">
      <c r="A1657" s="84" t="s">
        <v>14209</v>
      </c>
      <c r="B1657" s="84" t="s">
        <v>15200</v>
      </c>
      <c r="C1657" s="84">
        <v>2</v>
      </c>
      <c r="D1657" s="122">
        <v>3.3076081572563416E-4</v>
      </c>
      <c r="E1657" s="122">
        <v>2.7019855625521889</v>
      </c>
      <c r="F1657" s="84" t="s">
        <v>15743</v>
      </c>
      <c r="G1657" s="84" t="b">
        <v>0</v>
      </c>
      <c r="H1657" s="84" t="b">
        <v>0</v>
      </c>
      <c r="I1657" s="84" t="b">
        <v>0</v>
      </c>
      <c r="J1657" s="84" t="b">
        <v>0</v>
      </c>
      <c r="K1657" s="84" t="b">
        <v>0</v>
      </c>
      <c r="L1657" s="84" t="b">
        <v>0</v>
      </c>
    </row>
    <row r="1658" spans="1:12" x14ac:dyDescent="0.25">
      <c r="A1658" s="84" t="s">
        <v>15200</v>
      </c>
      <c r="B1658" s="84" t="s">
        <v>14381</v>
      </c>
      <c r="C1658" s="84">
        <v>2</v>
      </c>
      <c r="D1658" s="122">
        <v>3.3076081572563416E-4</v>
      </c>
      <c r="E1658" s="122">
        <v>3.2391047469471368</v>
      </c>
      <c r="F1658" s="84" t="s">
        <v>15743</v>
      </c>
      <c r="G1658" s="84" t="b">
        <v>0</v>
      </c>
      <c r="H1658" s="84" t="b">
        <v>0</v>
      </c>
      <c r="I1658" s="84" t="b">
        <v>0</v>
      </c>
      <c r="J1658" s="84" t="b">
        <v>0</v>
      </c>
      <c r="K1658" s="84" t="b">
        <v>0</v>
      </c>
      <c r="L1658" s="84" t="b">
        <v>0</v>
      </c>
    </row>
    <row r="1659" spans="1:12" x14ac:dyDescent="0.25">
      <c r="A1659" s="84" t="s">
        <v>14381</v>
      </c>
      <c r="B1659" s="84" t="s">
        <v>14274</v>
      </c>
      <c r="C1659" s="84">
        <v>2</v>
      </c>
      <c r="D1659" s="122">
        <v>3.3076081572563416E-4</v>
      </c>
      <c r="E1659" s="122">
        <v>2.336014759955193</v>
      </c>
      <c r="F1659" s="84" t="s">
        <v>15743</v>
      </c>
      <c r="G1659" s="84" t="b">
        <v>0</v>
      </c>
      <c r="H1659" s="84" t="b">
        <v>0</v>
      </c>
      <c r="I1659" s="84" t="b">
        <v>0</v>
      </c>
      <c r="J1659" s="84" t="b">
        <v>0</v>
      </c>
      <c r="K1659" s="84" t="b">
        <v>0</v>
      </c>
      <c r="L1659" s="84" t="b">
        <v>0</v>
      </c>
    </row>
    <row r="1660" spans="1:12" x14ac:dyDescent="0.25">
      <c r="A1660" s="84" t="s">
        <v>14888</v>
      </c>
      <c r="B1660" s="84" t="s">
        <v>15201</v>
      </c>
      <c r="C1660" s="84">
        <v>2</v>
      </c>
      <c r="D1660" s="122">
        <v>3.3076081572563416E-4</v>
      </c>
      <c r="E1660" s="122">
        <v>3.716226001666799</v>
      </c>
      <c r="F1660" s="84" t="s">
        <v>15743</v>
      </c>
      <c r="G1660" s="84" t="b">
        <v>0</v>
      </c>
      <c r="H1660" s="84" t="b">
        <v>0</v>
      </c>
      <c r="I1660" s="84" t="b">
        <v>0</v>
      </c>
      <c r="J1660" s="84" t="b">
        <v>0</v>
      </c>
      <c r="K1660" s="84" t="b">
        <v>0</v>
      </c>
      <c r="L1660" s="84" t="b">
        <v>0</v>
      </c>
    </row>
    <row r="1661" spans="1:12" x14ac:dyDescent="0.25">
      <c r="A1661" s="84" t="s">
        <v>15201</v>
      </c>
      <c r="B1661" s="84" t="s">
        <v>14704</v>
      </c>
      <c r="C1661" s="84">
        <v>2</v>
      </c>
      <c r="D1661" s="122">
        <v>3.3076081572563416E-4</v>
      </c>
      <c r="E1661" s="122">
        <v>3.5912872650584995</v>
      </c>
      <c r="F1661" s="84" t="s">
        <v>15743</v>
      </c>
      <c r="G1661" s="84" t="b">
        <v>0</v>
      </c>
      <c r="H1661" s="84" t="b">
        <v>0</v>
      </c>
      <c r="I1661" s="84" t="b">
        <v>0</v>
      </c>
      <c r="J1661" s="84" t="b">
        <v>0</v>
      </c>
      <c r="K1661" s="84" t="b">
        <v>0</v>
      </c>
      <c r="L1661" s="84" t="b">
        <v>0</v>
      </c>
    </row>
    <row r="1662" spans="1:12" x14ac:dyDescent="0.25">
      <c r="A1662" s="84" t="s">
        <v>14704</v>
      </c>
      <c r="B1662" s="84" t="s">
        <v>14705</v>
      </c>
      <c r="C1662" s="84">
        <v>2</v>
      </c>
      <c r="D1662" s="122">
        <v>3.3076081572563416E-4</v>
      </c>
      <c r="E1662" s="122">
        <v>3.5912872650584995</v>
      </c>
      <c r="F1662" s="84" t="s">
        <v>15743</v>
      </c>
      <c r="G1662" s="84" t="b">
        <v>0</v>
      </c>
      <c r="H1662" s="84" t="b">
        <v>0</v>
      </c>
      <c r="I1662" s="84" t="b">
        <v>0</v>
      </c>
      <c r="J1662" s="84" t="b">
        <v>0</v>
      </c>
      <c r="K1662" s="84" t="b">
        <v>0</v>
      </c>
      <c r="L1662" s="84" t="b">
        <v>0</v>
      </c>
    </row>
    <row r="1663" spans="1:12" x14ac:dyDescent="0.25">
      <c r="A1663" s="84" t="s">
        <v>14705</v>
      </c>
      <c r="B1663" s="84" t="s">
        <v>14241</v>
      </c>
      <c r="C1663" s="84">
        <v>2</v>
      </c>
      <c r="D1663" s="122">
        <v>3.3076081572563416E-4</v>
      </c>
      <c r="E1663" s="122">
        <v>2.5912872650584995</v>
      </c>
      <c r="F1663" s="84" t="s">
        <v>15743</v>
      </c>
      <c r="G1663" s="84" t="b">
        <v>0</v>
      </c>
      <c r="H1663" s="84" t="b">
        <v>0</v>
      </c>
      <c r="I1663" s="84" t="b">
        <v>0</v>
      </c>
      <c r="J1663" s="84" t="b">
        <v>0</v>
      </c>
      <c r="K1663" s="84" t="b">
        <v>0</v>
      </c>
      <c r="L1663" s="84" t="b">
        <v>0</v>
      </c>
    </row>
    <row r="1664" spans="1:12" x14ac:dyDescent="0.25">
      <c r="A1664" s="84" t="s">
        <v>14227</v>
      </c>
      <c r="B1664" s="84" t="s">
        <v>15202</v>
      </c>
      <c r="C1664" s="84">
        <v>2</v>
      </c>
      <c r="D1664" s="122">
        <v>3.3076081572563416E-4</v>
      </c>
      <c r="E1664" s="122">
        <v>2.8131360146748556</v>
      </c>
      <c r="F1664" s="84" t="s">
        <v>15743</v>
      </c>
      <c r="G1664" s="84" t="b">
        <v>0</v>
      </c>
      <c r="H1664" s="84" t="b">
        <v>0</v>
      </c>
      <c r="I1664" s="84" t="b">
        <v>0</v>
      </c>
      <c r="J1664" s="84" t="b">
        <v>0</v>
      </c>
      <c r="K1664" s="84" t="b">
        <v>0</v>
      </c>
      <c r="L1664" s="84" t="b">
        <v>0</v>
      </c>
    </row>
    <row r="1665" spans="1:12" x14ac:dyDescent="0.25">
      <c r="A1665" s="84" t="s">
        <v>15202</v>
      </c>
      <c r="B1665" s="84" t="s">
        <v>14274</v>
      </c>
      <c r="C1665" s="84">
        <v>2</v>
      </c>
      <c r="D1665" s="122">
        <v>3.3076081572563416E-4</v>
      </c>
      <c r="E1665" s="122">
        <v>2.989227273730537</v>
      </c>
      <c r="F1665" s="84" t="s">
        <v>15743</v>
      </c>
      <c r="G1665" s="84" t="b">
        <v>0</v>
      </c>
      <c r="H1665" s="84" t="b">
        <v>0</v>
      </c>
      <c r="I1665" s="84" t="b">
        <v>0</v>
      </c>
      <c r="J1665" s="84" t="b">
        <v>0</v>
      </c>
      <c r="K1665" s="84" t="b">
        <v>0</v>
      </c>
      <c r="L1665" s="84" t="b">
        <v>0</v>
      </c>
    </row>
    <row r="1666" spans="1:12" x14ac:dyDescent="0.25">
      <c r="A1666" s="84" t="s">
        <v>12363</v>
      </c>
      <c r="B1666" s="84" t="s">
        <v>15203</v>
      </c>
      <c r="C1666" s="84">
        <v>2</v>
      </c>
      <c r="D1666" s="122">
        <v>3.3076081572563416E-4</v>
      </c>
      <c r="E1666" s="122">
        <v>2.4529845668922179</v>
      </c>
      <c r="F1666" s="84" t="s">
        <v>15743</v>
      </c>
      <c r="G1666" s="84" t="b">
        <v>0</v>
      </c>
      <c r="H1666" s="84" t="b">
        <v>0</v>
      </c>
      <c r="I1666" s="84" t="b">
        <v>0</v>
      </c>
      <c r="J1666" s="84" t="b">
        <v>1</v>
      </c>
      <c r="K1666" s="84" t="b">
        <v>0</v>
      </c>
      <c r="L1666" s="84" t="b">
        <v>0</v>
      </c>
    </row>
    <row r="1667" spans="1:12" x14ac:dyDescent="0.25">
      <c r="A1667" s="84" t="s">
        <v>15203</v>
      </c>
      <c r="B1667" s="84" t="s">
        <v>15204</v>
      </c>
      <c r="C1667" s="84">
        <v>2</v>
      </c>
      <c r="D1667" s="122">
        <v>3.3076081572563416E-4</v>
      </c>
      <c r="E1667" s="122">
        <v>3.8923172607224803</v>
      </c>
      <c r="F1667" s="84" t="s">
        <v>15743</v>
      </c>
      <c r="G1667" s="84" t="b">
        <v>1</v>
      </c>
      <c r="H1667" s="84" t="b">
        <v>0</v>
      </c>
      <c r="I1667" s="84" t="b">
        <v>0</v>
      </c>
      <c r="J1667" s="84" t="b">
        <v>0</v>
      </c>
      <c r="K1667" s="84" t="b">
        <v>0</v>
      </c>
      <c r="L1667" s="84" t="b">
        <v>0</v>
      </c>
    </row>
    <row r="1668" spans="1:12" x14ac:dyDescent="0.25">
      <c r="A1668" s="84" t="s">
        <v>15204</v>
      </c>
      <c r="B1668" s="84" t="s">
        <v>14226</v>
      </c>
      <c r="C1668" s="84">
        <v>2</v>
      </c>
      <c r="D1668" s="122">
        <v>3.3076081572563416E-4</v>
      </c>
      <c r="E1668" s="122">
        <v>2.989227273730537</v>
      </c>
      <c r="F1668" s="84" t="s">
        <v>15743</v>
      </c>
      <c r="G1668" s="84" t="b">
        <v>0</v>
      </c>
      <c r="H1668" s="84" t="b">
        <v>0</v>
      </c>
      <c r="I1668" s="84" t="b">
        <v>0</v>
      </c>
      <c r="J1668" s="84" t="b">
        <v>1</v>
      </c>
      <c r="K1668" s="84" t="b">
        <v>0</v>
      </c>
      <c r="L1668" s="84" t="b">
        <v>0</v>
      </c>
    </row>
    <row r="1669" spans="1:12" x14ac:dyDescent="0.25">
      <c r="A1669" s="84" t="s">
        <v>14226</v>
      </c>
      <c r="B1669" s="84" t="s">
        <v>12277</v>
      </c>
      <c r="C1669" s="84">
        <v>2</v>
      </c>
      <c r="D1669" s="122">
        <v>3.3076081572563416E-4</v>
      </c>
      <c r="E1669" s="122">
        <v>1.5231014033123376</v>
      </c>
      <c r="F1669" s="84" t="s">
        <v>15743</v>
      </c>
      <c r="G1669" s="84" t="b">
        <v>1</v>
      </c>
      <c r="H1669" s="84" t="b">
        <v>0</v>
      </c>
      <c r="I1669" s="84" t="b">
        <v>0</v>
      </c>
      <c r="J1669" s="84" t="b">
        <v>0</v>
      </c>
      <c r="K1669" s="84" t="b">
        <v>0</v>
      </c>
      <c r="L1669" s="84" t="b">
        <v>0</v>
      </c>
    </row>
    <row r="1670" spans="1:12" x14ac:dyDescent="0.25">
      <c r="A1670" s="84" t="s">
        <v>12277</v>
      </c>
      <c r="B1670" s="84" t="s">
        <v>754</v>
      </c>
      <c r="C1670" s="84">
        <v>2</v>
      </c>
      <c r="D1670" s="122">
        <v>3.3076081572563416E-4</v>
      </c>
      <c r="E1670" s="122">
        <v>0.80065030312679597</v>
      </c>
      <c r="F1670" s="84" t="s">
        <v>15743</v>
      </c>
      <c r="G1670" s="84" t="b">
        <v>0</v>
      </c>
      <c r="H1670" s="84" t="b">
        <v>0</v>
      </c>
      <c r="I1670" s="84" t="b">
        <v>0</v>
      </c>
      <c r="J1670" s="84" t="b">
        <v>0</v>
      </c>
      <c r="K1670" s="84" t="b">
        <v>0</v>
      </c>
      <c r="L1670" s="84" t="b">
        <v>0</v>
      </c>
    </row>
    <row r="1671" spans="1:12" x14ac:dyDescent="0.25">
      <c r="A1671" s="84" t="s">
        <v>12296</v>
      </c>
      <c r="B1671" s="84" t="s">
        <v>14386</v>
      </c>
      <c r="C1671" s="84">
        <v>2</v>
      </c>
      <c r="D1671" s="122">
        <v>3.3076081572563416E-4</v>
      </c>
      <c r="E1671" s="122">
        <v>1.4098009741161117</v>
      </c>
      <c r="F1671" s="84" t="s">
        <v>15743</v>
      </c>
      <c r="G1671" s="84" t="b">
        <v>0</v>
      </c>
      <c r="H1671" s="84" t="b">
        <v>0</v>
      </c>
      <c r="I1671" s="84" t="b">
        <v>0</v>
      </c>
      <c r="J1671" s="84" t="b">
        <v>0</v>
      </c>
      <c r="K1671" s="84" t="b">
        <v>0</v>
      </c>
      <c r="L1671" s="84" t="b">
        <v>0</v>
      </c>
    </row>
    <row r="1672" spans="1:12" x14ac:dyDescent="0.25">
      <c r="A1672" s="84" t="s">
        <v>14386</v>
      </c>
      <c r="B1672" s="84" t="s">
        <v>15205</v>
      </c>
      <c r="C1672" s="84">
        <v>2</v>
      </c>
      <c r="D1672" s="122">
        <v>3.3076081572563416E-4</v>
      </c>
      <c r="E1672" s="122">
        <v>3.2391047469471368</v>
      </c>
      <c r="F1672" s="84" t="s">
        <v>15743</v>
      </c>
      <c r="G1672" s="84" t="b">
        <v>0</v>
      </c>
      <c r="H1672" s="84" t="b">
        <v>0</v>
      </c>
      <c r="I1672" s="84" t="b">
        <v>0</v>
      </c>
      <c r="J1672" s="84" t="b">
        <v>0</v>
      </c>
      <c r="K1672" s="84" t="b">
        <v>0</v>
      </c>
      <c r="L1672" s="84" t="b">
        <v>0</v>
      </c>
    </row>
    <row r="1673" spans="1:12" x14ac:dyDescent="0.25">
      <c r="A1673" s="84" t="s">
        <v>15205</v>
      </c>
      <c r="B1673" s="84" t="s">
        <v>15206</v>
      </c>
      <c r="C1673" s="84">
        <v>2</v>
      </c>
      <c r="D1673" s="122">
        <v>3.3076081572563416E-4</v>
      </c>
      <c r="E1673" s="122">
        <v>3.8923172607224803</v>
      </c>
      <c r="F1673" s="84" t="s">
        <v>15743</v>
      </c>
      <c r="G1673" s="84" t="b">
        <v>0</v>
      </c>
      <c r="H1673" s="84" t="b">
        <v>0</v>
      </c>
      <c r="I1673" s="84" t="b">
        <v>0</v>
      </c>
      <c r="J1673" s="84" t="b">
        <v>0</v>
      </c>
      <c r="K1673" s="84" t="b">
        <v>0</v>
      </c>
      <c r="L1673" s="84" t="b">
        <v>0</v>
      </c>
    </row>
    <row r="1674" spans="1:12" x14ac:dyDescent="0.25">
      <c r="A1674" s="84" t="s">
        <v>15206</v>
      </c>
      <c r="B1674" s="84" t="s">
        <v>14895</v>
      </c>
      <c r="C1674" s="84">
        <v>2</v>
      </c>
      <c r="D1674" s="122">
        <v>3.3076081572563416E-4</v>
      </c>
      <c r="E1674" s="122">
        <v>3.716226001666799</v>
      </c>
      <c r="F1674" s="84" t="s">
        <v>15743</v>
      </c>
      <c r="G1674" s="84" t="b">
        <v>0</v>
      </c>
      <c r="H1674" s="84" t="b">
        <v>0</v>
      </c>
      <c r="I1674" s="84" t="b">
        <v>0</v>
      </c>
      <c r="J1674" s="84" t="b">
        <v>0</v>
      </c>
      <c r="K1674" s="84" t="b">
        <v>0</v>
      </c>
      <c r="L1674" s="84" t="b">
        <v>0</v>
      </c>
    </row>
    <row r="1675" spans="1:12" x14ac:dyDescent="0.25">
      <c r="A1675" s="84" t="s">
        <v>14895</v>
      </c>
      <c r="B1675" s="84" t="s">
        <v>15207</v>
      </c>
      <c r="C1675" s="84">
        <v>2</v>
      </c>
      <c r="D1675" s="122">
        <v>3.3076081572563416E-4</v>
      </c>
      <c r="E1675" s="122">
        <v>3.716226001666799</v>
      </c>
      <c r="F1675" s="84" t="s">
        <v>15743</v>
      </c>
      <c r="G1675" s="84" t="b">
        <v>0</v>
      </c>
      <c r="H1675" s="84" t="b">
        <v>0</v>
      </c>
      <c r="I1675" s="84" t="b">
        <v>0</v>
      </c>
      <c r="J1675" s="84" t="b">
        <v>0</v>
      </c>
      <c r="K1675" s="84" t="b">
        <v>0</v>
      </c>
      <c r="L1675" s="84" t="b">
        <v>0</v>
      </c>
    </row>
    <row r="1676" spans="1:12" x14ac:dyDescent="0.25">
      <c r="A1676" s="84" t="s">
        <v>15207</v>
      </c>
      <c r="B1676" s="84" t="s">
        <v>731</v>
      </c>
      <c r="C1676" s="84">
        <v>2</v>
      </c>
      <c r="D1676" s="122">
        <v>3.3076081572563416E-4</v>
      </c>
      <c r="E1676" s="122">
        <v>1.2151667394490477</v>
      </c>
      <c r="F1676" s="84" t="s">
        <v>15743</v>
      </c>
      <c r="G1676" s="84" t="b">
        <v>0</v>
      </c>
      <c r="H1676" s="84" t="b">
        <v>0</v>
      </c>
      <c r="I1676" s="84" t="b">
        <v>0</v>
      </c>
      <c r="J1676" s="84" t="b">
        <v>0</v>
      </c>
      <c r="K1676" s="84" t="b">
        <v>0</v>
      </c>
      <c r="L1676" s="84" t="b">
        <v>0</v>
      </c>
    </row>
    <row r="1677" spans="1:12" x14ac:dyDescent="0.25">
      <c r="A1677" s="84" t="s">
        <v>731</v>
      </c>
      <c r="B1677" s="84" t="s">
        <v>14706</v>
      </c>
      <c r="C1677" s="84">
        <v>2</v>
      </c>
      <c r="D1677" s="122">
        <v>3.3076081572563416E-4</v>
      </c>
      <c r="E1677" s="122">
        <v>1.0046999603867444</v>
      </c>
      <c r="F1677" s="84" t="s">
        <v>15743</v>
      </c>
      <c r="G1677" s="84" t="b">
        <v>0</v>
      </c>
      <c r="H1677" s="84" t="b">
        <v>0</v>
      </c>
      <c r="I1677" s="84" t="b">
        <v>0</v>
      </c>
      <c r="J1677" s="84" t="b">
        <v>0</v>
      </c>
      <c r="K1677" s="84" t="b">
        <v>0</v>
      </c>
      <c r="L1677" s="84" t="b">
        <v>0</v>
      </c>
    </row>
    <row r="1678" spans="1:12" x14ac:dyDescent="0.25">
      <c r="A1678" s="84" t="s">
        <v>14269</v>
      </c>
      <c r="B1678" s="84" t="s">
        <v>15208</v>
      </c>
      <c r="C1678" s="84">
        <v>2</v>
      </c>
      <c r="D1678" s="122">
        <v>3.3076081572563416E-4</v>
      </c>
      <c r="E1678" s="122">
        <v>2.989227273730537</v>
      </c>
      <c r="F1678" s="84" t="s">
        <v>15743</v>
      </c>
      <c r="G1678" s="84" t="b">
        <v>0</v>
      </c>
      <c r="H1678" s="84" t="b">
        <v>0</v>
      </c>
      <c r="I1678" s="84" t="b">
        <v>0</v>
      </c>
      <c r="J1678" s="84" t="b">
        <v>0</v>
      </c>
      <c r="K1678" s="84" t="b">
        <v>0</v>
      </c>
      <c r="L1678" s="84" t="b">
        <v>0</v>
      </c>
    </row>
    <row r="1679" spans="1:12" x14ac:dyDescent="0.25">
      <c r="A1679" s="84" t="s">
        <v>12367</v>
      </c>
      <c r="B1679" s="84" t="s">
        <v>14205</v>
      </c>
      <c r="C1679" s="84">
        <v>2</v>
      </c>
      <c r="D1679" s="122">
        <v>3.3076081572563416E-4</v>
      </c>
      <c r="E1679" s="122">
        <v>1.370525611083357</v>
      </c>
      <c r="F1679" s="84" t="s">
        <v>15743</v>
      </c>
      <c r="G1679" s="84" t="b">
        <v>0</v>
      </c>
      <c r="H1679" s="84" t="b">
        <v>0</v>
      </c>
      <c r="I1679" s="84" t="b">
        <v>0</v>
      </c>
      <c r="J1679" s="84" t="b">
        <v>1</v>
      </c>
      <c r="K1679" s="84" t="b">
        <v>0</v>
      </c>
      <c r="L1679" s="84" t="b">
        <v>0</v>
      </c>
    </row>
    <row r="1680" spans="1:12" x14ac:dyDescent="0.25">
      <c r="A1680" s="84" t="s">
        <v>14211</v>
      </c>
      <c r="B1680" s="84" t="s">
        <v>2803</v>
      </c>
      <c r="C1680" s="84">
        <v>2</v>
      </c>
      <c r="D1680" s="122">
        <v>3.3076081572563416E-4</v>
      </c>
      <c r="E1680" s="122">
        <v>0.55515761619562465</v>
      </c>
      <c r="F1680" s="84" t="s">
        <v>15743</v>
      </c>
      <c r="G1680" s="84" t="b">
        <v>0</v>
      </c>
      <c r="H1680" s="84" t="b">
        <v>0</v>
      </c>
      <c r="I1680" s="84" t="b">
        <v>0</v>
      </c>
      <c r="J1680" s="84" t="b">
        <v>0</v>
      </c>
      <c r="K1680" s="84" t="b">
        <v>0</v>
      </c>
      <c r="L1680" s="84" t="b">
        <v>0</v>
      </c>
    </row>
    <row r="1681" spans="1:12" x14ac:dyDescent="0.25">
      <c r="A1681" s="84" t="s">
        <v>2803</v>
      </c>
      <c r="B1681" s="84" t="s">
        <v>2803</v>
      </c>
      <c r="C1681" s="84">
        <v>2</v>
      </c>
      <c r="D1681" s="122">
        <v>3.3076081572563416E-4</v>
      </c>
      <c r="E1681" s="122">
        <v>-0.51590573962982078</v>
      </c>
      <c r="F1681" s="84" t="s">
        <v>15743</v>
      </c>
      <c r="G1681" s="84" t="b">
        <v>0</v>
      </c>
      <c r="H1681" s="84" t="b">
        <v>0</v>
      </c>
      <c r="I1681" s="84" t="b">
        <v>0</v>
      </c>
      <c r="J1681" s="84" t="b">
        <v>0</v>
      </c>
      <c r="K1681" s="84" t="b">
        <v>0</v>
      </c>
      <c r="L1681" s="84" t="b">
        <v>0</v>
      </c>
    </row>
    <row r="1682" spans="1:12" x14ac:dyDescent="0.25">
      <c r="A1682" s="84" t="s">
        <v>731</v>
      </c>
      <c r="B1682" s="84" t="s">
        <v>12350</v>
      </c>
      <c r="C1682" s="84">
        <v>2</v>
      </c>
      <c r="D1682" s="122">
        <v>3.3076081572563416E-4</v>
      </c>
      <c r="E1682" s="122">
        <v>-0.79464058906683743</v>
      </c>
      <c r="F1682" s="84" t="s">
        <v>15743</v>
      </c>
      <c r="G1682" s="84" t="b">
        <v>0</v>
      </c>
      <c r="H1682" s="84" t="b">
        <v>0</v>
      </c>
      <c r="I1682" s="84" t="b">
        <v>0</v>
      </c>
      <c r="J1682" s="84" t="b">
        <v>0</v>
      </c>
      <c r="K1682" s="84" t="b">
        <v>0</v>
      </c>
      <c r="L1682" s="84" t="b">
        <v>0</v>
      </c>
    </row>
    <row r="1683" spans="1:12" x14ac:dyDescent="0.25">
      <c r="A1683" s="84" t="s">
        <v>14588</v>
      </c>
      <c r="B1683" s="84" t="s">
        <v>14557</v>
      </c>
      <c r="C1683" s="84">
        <v>2</v>
      </c>
      <c r="D1683" s="122">
        <v>3.3076081572563416E-4</v>
      </c>
      <c r="E1683" s="122">
        <v>3.0964372433784053</v>
      </c>
      <c r="F1683" s="84" t="s">
        <v>15743</v>
      </c>
      <c r="G1683" s="84" t="b">
        <v>0</v>
      </c>
      <c r="H1683" s="84" t="b">
        <v>0</v>
      </c>
      <c r="I1683" s="84" t="b">
        <v>0</v>
      </c>
      <c r="J1683" s="84" t="b">
        <v>0</v>
      </c>
      <c r="K1683" s="84" t="b">
        <v>0</v>
      </c>
      <c r="L1683" s="84" t="b">
        <v>0</v>
      </c>
    </row>
    <row r="1684" spans="1:12" x14ac:dyDescent="0.25">
      <c r="A1684" s="84" t="s">
        <v>14557</v>
      </c>
      <c r="B1684" s="84" t="s">
        <v>14708</v>
      </c>
      <c r="C1684" s="84">
        <v>2</v>
      </c>
      <c r="D1684" s="122">
        <v>3.3076081572563416E-4</v>
      </c>
      <c r="E1684" s="122">
        <v>3.1933472563864616</v>
      </c>
      <c r="F1684" s="84" t="s">
        <v>15743</v>
      </c>
      <c r="G1684" s="84" t="b">
        <v>0</v>
      </c>
      <c r="H1684" s="84" t="b">
        <v>0</v>
      </c>
      <c r="I1684" s="84" t="b">
        <v>0</v>
      </c>
      <c r="J1684" s="84" t="b">
        <v>0</v>
      </c>
      <c r="K1684" s="84" t="b">
        <v>1</v>
      </c>
      <c r="L1684" s="84" t="b">
        <v>0</v>
      </c>
    </row>
    <row r="1685" spans="1:12" x14ac:dyDescent="0.25">
      <c r="A1685" s="84" t="s">
        <v>14708</v>
      </c>
      <c r="B1685" s="84" t="s">
        <v>14365</v>
      </c>
      <c r="C1685" s="84">
        <v>2</v>
      </c>
      <c r="D1685" s="122">
        <v>3.3076081572563416E-4</v>
      </c>
      <c r="E1685" s="122">
        <v>2.8923172607224803</v>
      </c>
      <c r="F1685" s="84" t="s">
        <v>15743</v>
      </c>
      <c r="G1685" s="84" t="b">
        <v>0</v>
      </c>
      <c r="H1685" s="84" t="b">
        <v>1</v>
      </c>
      <c r="I1685" s="84" t="b">
        <v>0</v>
      </c>
      <c r="J1685" s="84" t="b">
        <v>0</v>
      </c>
      <c r="K1685" s="84" t="b">
        <v>0</v>
      </c>
      <c r="L1685" s="84" t="b">
        <v>0</v>
      </c>
    </row>
    <row r="1686" spans="1:12" x14ac:dyDescent="0.25">
      <c r="A1686" s="84" t="s">
        <v>14365</v>
      </c>
      <c r="B1686" s="84" t="s">
        <v>15209</v>
      </c>
      <c r="C1686" s="84">
        <v>2</v>
      </c>
      <c r="D1686" s="122">
        <v>3.3076081572563416E-4</v>
      </c>
      <c r="E1686" s="122">
        <v>3.1933472563864616</v>
      </c>
      <c r="F1686" s="84" t="s">
        <v>15743</v>
      </c>
      <c r="G1686" s="84" t="b">
        <v>0</v>
      </c>
      <c r="H1686" s="84" t="b">
        <v>0</v>
      </c>
      <c r="I1686" s="84" t="b">
        <v>0</v>
      </c>
      <c r="J1686" s="84" t="b">
        <v>0</v>
      </c>
      <c r="K1686" s="84" t="b">
        <v>1</v>
      </c>
      <c r="L1686" s="84" t="b">
        <v>0</v>
      </c>
    </row>
    <row r="1687" spans="1:12" x14ac:dyDescent="0.25">
      <c r="A1687" s="84" t="s">
        <v>15209</v>
      </c>
      <c r="B1687" s="84" t="s">
        <v>14221</v>
      </c>
      <c r="C1687" s="84">
        <v>2</v>
      </c>
      <c r="D1687" s="122">
        <v>3.3076081572563416E-4</v>
      </c>
      <c r="E1687" s="122">
        <v>2.8131360146748556</v>
      </c>
      <c r="F1687" s="84" t="s">
        <v>15743</v>
      </c>
      <c r="G1687" s="84" t="b">
        <v>0</v>
      </c>
      <c r="H1687" s="84" t="b">
        <v>1</v>
      </c>
      <c r="I1687" s="84" t="b">
        <v>0</v>
      </c>
      <c r="J1687" s="84" t="b">
        <v>0</v>
      </c>
      <c r="K1687" s="84" t="b">
        <v>0</v>
      </c>
      <c r="L1687" s="84" t="b">
        <v>0</v>
      </c>
    </row>
    <row r="1688" spans="1:12" x14ac:dyDescent="0.25">
      <c r="A1688" s="84" t="s">
        <v>14221</v>
      </c>
      <c r="B1688" s="84" t="s">
        <v>14708</v>
      </c>
      <c r="C1688" s="84">
        <v>2</v>
      </c>
      <c r="D1688" s="122">
        <v>3.3076081572563416E-4</v>
      </c>
      <c r="E1688" s="122">
        <v>2.4943772520504428</v>
      </c>
      <c r="F1688" s="84" t="s">
        <v>15743</v>
      </c>
      <c r="G1688" s="84" t="b">
        <v>0</v>
      </c>
      <c r="H1688" s="84" t="b">
        <v>0</v>
      </c>
      <c r="I1688" s="84" t="b">
        <v>0</v>
      </c>
      <c r="J1688" s="84" t="b">
        <v>0</v>
      </c>
      <c r="K1688" s="84" t="b">
        <v>1</v>
      </c>
      <c r="L1688" s="84" t="b">
        <v>0</v>
      </c>
    </row>
    <row r="1689" spans="1:12" x14ac:dyDescent="0.25">
      <c r="A1689" s="84" t="s">
        <v>14708</v>
      </c>
      <c r="B1689" s="84" t="s">
        <v>970</v>
      </c>
      <c r="C1689" s="84">
        <v>2</v>
      </c>
      <c r="D1689" s="122">
        <v>3.3076081572563416E-4</v>
      </c>
      <c r="E1689" s="122">
        <v>2.4943772520504428</v>
      </c>
      <c r="F1689" s="84" t="s">
        <v>15743</v>
      </c>
      <c r="G1689" s="84" t="b">
        <v>0</v>
      </c>
      <c r="H1689" s="84" t="b">
        <v>1</v>
      </c>
      <c r="I1689" s="84" t="b">
        <v>0</v>
      </c>
      <c r="J1689" s="84" t="b">
        <v>0</v>
      </c>
      <c r="K1689" s="84" t="b">
        <v>0</v>
      </c>
      <c r="L1689" s="84" t="b">
        <v>0</v>
      </c>
    </row>
    <row r="1690" spans="1:12" x14ac:dyDescent="0.25">
      <c r="A1690" s="84" t="s">
        <v>14237</v>
      </c>
      <c r="B1690" s="84" t="s">
        <v>14247</v>
      </c>
      <c r="C1690" s="84">
        <v>2</v>
      </c>
      <c r="D1690" s="122">
        <v>3.3076081572563416E-4</v>
      </c>
      <c r="E1690" s="122">
        <v>1.9417090359382496</v>
      </c>
      <c r="F1690" s="84" t="s">
        <v>15743</v>
      </c>
      <c r="G1690" s="84" t="b">
        <v>0</v>
      </c>
      <c r="H1690" s="84" t="b">
        <v>0</v>
      </c>
      <c r="I1690" s="84" t="b">
        <v>0</v>
      </c>
      <c r="J1690" s="84" t="b">
        <v>1</v>
      </c>
      <c r="K1690" s="84" t="b">
        <v>0</v>
      </c>
      <c r="L1690" s="84" t="b">
        <v>0</v>
      </c>
    </row>
    <row r="1691" spans="1:12" x14ac:dyDescent="0.25">
      <c r="A1691" s="84" t="s">
        <v>14247</v>
      </c>
      <c r="B1691" s="84" t="s">
        <v>14202</v>
      </c>
      <c r="C1691" s="84">
        <v>2</v>
      </c>
      <c r="D1691" s="122">
        <v>3.3076081572563416E-4</v>
      </c>
      <c r="E1691" s="122">
        <v>1.6028397943778783</v>
      </c>
      <c r="F1691" s="84" t="s">
        <v>15743</v>
      </c>
      <c r="G1691" s="84" t="b">
        <v>1</v>
      </c>
      <c r="H1691" s="84" t="b">
        <v>0</v>
      </c>
      <c r="I1691" s="84" t="b">
        <v>0</v>
      </c>
      <c r="J1691" s="84" t="b">
        <v>0</v>
      </c>
      <c r="K1691" s="84" t="b">
        <v>0</v>
      </c>
      <c r="L1691" s="84" t="b">
        <v>0</v>
      </c>
    </row>
    <row r="1692" spans="1:12" x14ac:dyDescent="0.25">
      <c r="A1692" s="84" t="s">
        <v>14202</v>
      </c>
      <c r="B1692" s="84" t="s">
        <v>14589</v>
      </c>
      <c r="C1692" s="84">
        <v>2</v>
      </c>
      <c r="D1692" s="122">
        <v>3.3076081572563416E-4</v>
      </c>
      <c r="E1692" s="122">
        <v>2.1826233909946886</v>
      </c>
      <c r="F1692" s="84" t="s">
        <v>15743</v>
      </c>
      <c r="G1692" s="84" t="b">
        <v>0</v>
      </c>
      <c r="H1692" s="84" t="b">
        <v>0</v>
      </c>
      <c r="I1692" s="84" t="b">
        <v>0</v>
      </c>
      <c r="J1692" s="84" t="b">
        <v>0</v>
      </c>
      <c r="K1692" s="84" t="b">
        <v>0</v>
      </c>
      <c r="L1692" s="84" t="b">
        <v>0</v>
      </c>
    </row>
    <row r="1693" spans="1:12" x14ac:dyDescent="0.25">
      <c r="A1693" s="84" t="s">
        <v>14589</v>
      </c>
      <c r="B1693" s="84" t="s">
        <v>12350</v>
      </c>
      <c r="C1693" s="84">
        <v>2</v>
      </c>
      <c r="D1693" s="122">
        <v>3.3076081572563416E-4</v>
      </c>
      <c r="E1693" s="122">
        <v>1.3940067069328799</v>
      </c>
      <c r="F1693" s="84" t="s">
        <v>15743</v>
      </c>
      <c r="G1693" s="84" t="b">
        <v>0</v>
      </c>
      <c r="H1693" s="84" t="b">
        <v>0</v>
      </c>
      <c r="I1693" s="84" t="b">
        <v>0</v>
      </c>
      <c r="J1693" s="84" t="b">
        <v>0</v>
      </c>
      <c r="K1693" s="84" t="b">
        <v>0</v>
      </c>
      <c r="L1693" s="84" t="b">
        <v>0</v>
      </c>
    </row>
    <row r="1694" spans="1:12" x14ac:dyDescent="0.25">
      <c r="A1694" s="84" t="s">
        <v>12369</v>
      </c>
      <c r="B1694" s="84" t="s">
        <v>15210</v>
      </c>
      <c r="C1694" s="84">
        <v>2</v>
      </c>
      <c r="D1694" s="122">
        <v>3.3076081572563416E-4</v>
      </c>
      <c r="E1694" s="122">
        <v>2.0794039040796251</v>
      </c>
      <c r="F1694" s="84" t="s">
        <v>15743</v>
      </c>
      <c r="G1694" s="84" t="b">
        <v>0</v>
      </c>
      <c r="H1694" s="84" t="b">
        <v>0</v>
      </c>
      <c r="I1694" s="84" t="b">
        <v>0</v>
      </c>
      <c r="J1694" s="84" t="b">
        <v>0</v>
      </c>
      <c r="K1694" s="84" t="b">
        <v>1</v>
      </c>
      <c r="L1694" s="84" t="b">
        <v>0</v>
      </c>
    </row>
    <row r="1695" spans="1:12" x14ac:dyDescent="0.25">
      <c r="A1695" s="84" t="s">
        <v>15210</v>
      </c>
      <c r="B1695" s="84" t="s">
        <v>2679</v>
      </c>
      <c r="C1695" s="84">
        <v>2</v>
      </c>
      <c r="D1695" s="122">
        <v>3.3076081572563416E-4</v>
      </c>
      <c r="E1695" s="122">
        <v>1.7571846093457055</v>
      </c>
      <c r="F1695" s="84" t="s">
        <v>15743</v>
      </c>
      <c r="G1695" s="84" t="b">
        <v>0</v>
      </c>
      <c r="H1695" s="84" t="b">
        <v>1</v>
      </c>
      <c r="I1695" s="84" t="b">
        <v>0</v>
      </c>
      <c r="J1695" s="84" t="b">
        <v>0</v>
      </c>
      <c r="K1695" s="84" t="b">
        <v>0</v>
      </c>
      <c r="L1695" s="84" t="b">
        <v>0</v>
      </c>
    </row>
    <row r="1696" spans="1:12" x14ac:dyDescent="0.25">
      <c r="A1696" s="84" t="s">
        <v>2679</v>
      </c>
      <c r="B1696" s="84" t="s">
        <v>15211</v>
      </c>
      <c r="C1696" s="84">
        <v>2</v>
      </c>
      <c r="D1696" s="122">
        <v>3.3076081572563416E-4</v>
      </c>
      <c r="E1696" s="122">
        <v>1.7783739084156438</v>
      </c>
      <c r="F1696" s="84" t="s">
        <v>15743</v>
      </c>
      <c r="G1696" s="84" t="b">
        <v>0</v>
      </c>
      <c r="H1696" s="84" t="b">
        <v>0</v>
      </c>
      <c r="I1696" s="84" t="b">
        <v>0</v>
      </c>
      <c r="J1696" s="84" t="b">
        <v>0</v>
      </c>
      <c r="K1696" s="84" t="b">
        <v>0</v>
      </c>
      <c r="L1696" s="84" t="b">
        <v>0</v>
      </c>
    </row>
    <row r="1697" spans="1:12" x14ac:dyDescent="0.25">
      <c r="A1697" s="84" t="s">
        <v>14210</v>
      </c>
      <c r="B1697" s="84" t="s">
        <v>15213</v>
      </c>
      <c r="C1697" s="84">
        <v>2</v>
      </c>
      <c r="D1697" s="122">
        <v>3.3076081572563416E-4</v>
      </c>
      <c r="E1697" s="122">
        <v>2.7162260016667994</v>
      </c>
      <c r="F1697" s="84" t="s">
        <v>15743</v>
      </c>
      <c r="G1697" s="84" t="b">
        <v>0</v>
      </c>
      <c r="H1697" s="84" t="b">
        <v>0</v>
      </c>
      <c r="I1697" s="84" t="b">
        <v>0</v>
      </c>
      <c r="J1697" s="84" t="b">
        <v>1</v>
      </c>
      <c r="K1697" s="84" t="b">
        <v>0</v>
      </c>
      <c r="L1697" s="84" t="b">
        <v>0</v>
      </c>
    </row>
    <row r="1698" spans="1:12" x14ac:dyDescent="0.25">
      <c r="A1698" s="84" t="s">
        <v>15213</v>
      </c>
      <c r="B1698" s="84" t="s">
        <v>15214</v>
      </c>
      <c r="C1698" s="84">
        <v>2</v>
      </c>
      <c r="D1698" s="122">
        <v>3.3076081572563416E-4</v>
      </c>
      <c r="E1698" s="122">
        <v>3.8923172607224803</v>
      </c>
      <c r="F1698" s="84" t="s">
        <v>15743</v>
      </c>
      <c r="G1698" s="84" t="b">
        <v>1</v>
      </c>
      <c r="H1698" s="84" t="b">
        <v>0</v>
      </c>
      <c r="I1698" s="84" t="b">
        <v>0</v>
      </c>
      <c r="J1698" s="84" t="b">
        <v>0</v>
      </c>
      <c r="K1698" s="84" t="b">
        <v>0</v>
      </c>
      <c r="L1698" s="84" t="b">
        <v>0</v>
      </c>
    </row>
    <row r="1699" spans="1:12" x14ac:dyDescent="0.25">
      <c r="A1699" s="84" t="s">
        <v>15214</v>
      </c>
      <c r="B1699" s="84" t="s">
        <v>15215</v>
      </c>
      <c r="C1699" s="84">
        <v>2</v>
      </c>
      <c r="D1699" s="122">
        <v>3.3076081572563416E-4</v>
      </c>
      <c r="E1699" s="122">
        <v>3.8923172607224803</v>
      </c>
      <c r="F1699" s="84" t="s">
        <v>15743</v>
      </c>
      <c r="G1699" s="84" t="b">
        <v>0</v>
      </c>
      <c r="H1699" s="84" t="b">
        <v>0</v>
      </c>
      <c r="I1699" s="84" t="b">
        <v>0</v>
      </c>
      <c r="J1699" s="84" t="b">
        <v>0</v>
      </c>
      <c r="K1699" s="84" t="b">
        <v>0</v>
      </c>
      <c r="L1699" s="84" t="b">
        <v>0</v>
      </c>
    </row>
    <row r="1700" spans="1:12" x14ac:dyDescent="0.25">
      <c r="A1700" s="84" t="s">
        <v>15215</v>
      </c>
      <c r="B1700" s="84" t="s">
        <v>15216</v>
      </c>
      <c r="C1700" s="84">
        <v>2</v>
      </c>
      <c r="D1700" s="122">
        <v>3.3076081572563416E-4</v>
      </c>
      <c r="E1700" s="122">
        <v>3.8923172607224803</v>
      </c>
      <c r="F1700" s="84" t="s">
        <v>15743</v>
      </c>
      <c r="G1700" s="84" t="b">
        <v>0</v>
      </c>
      <c r="H1700" s="84" t="b">
        <v>0</v>
      </c>
      <c r="I1700" s="84" t="b">
        <v>0</v>
      </c>
      <c r="J1700" s="84" t="b">
        <v>1</v>
      </c>
      <c r="K1700" s="84" t="b">
        <v>0</v>
      </c>
      <c r="L1700" s="84" t="b">
        <v>0</v>
      </c>
    </row>
    <row r="1701" spans="1:12" x14ac:dyDescent="0.25">
      <c r="A1701" s="84" t="s">
        <v>15216</v>
      </c>
      <c r="B1701" s="84" t="s">
        <v>15217</v>
      </c>
      <c r="C1701" s="84">
        <v>2</v>
      </c>
      <c r="D1701" s="122">
        <v>3.3076081572563416E-4</v>
      </c>
      <c r="E1701" s="122">
        <v>3.8923172607224803</v>
      </c>
      <c r="F1701" s="84" t="s">
        <v>15743</v>
      </c>
      <c r="G1701" s="84" t="b">
        <v>1</v>
      </c>
      <c r="H1701" s="84" t="b">
        <v>0</v>
      </c>
      <c r="I1701" s="84" t="b">
        <v>0</v>
      </c>
      <c r="J1701" s="84" t="b">
        <v>1</v>
      </c>
      <c r="K1701" s="84" t="b">
        <v>0</v>
      </c>
      <c r="L1701" s="84" t="b">
        <v>0</v>
      </c>
    </row>
    <row r="1702" spans="1:12" x14ac:dyDescent="0.25">
      <c r="A1702" s="84" t="s">
        <v>15217</v>
      </c>
      <c r="B1702" s="84" t="s">
        <v>2713</v>
      </c>
      <c r="C1702" s="84">
        <v>2</v>
      </c>
      <c r="D1702" s="122">
        <v>3.3076081572563416E-4</v>
      </c>
      <c r="E1702" s="122">
        <v>2.2248643078325268</v>
      </c>
      <c r="F1702" s="84" t="s">
        <v>15743</v>
      </c>
      <c r="G1702" s="84" t="b">
        <v>1</v>
      </c>
      <c r="H1702" s="84" t="b">
        <v>0</v>
      </c>
      <c r="I1702" s="84" t="b">
        <v>0</v>
      </c>
      <c r="J1702" s="84" t="b">
        <v>0</v>
      </c>
      <c r="K1702" s="84" t="b">
        <v>0</v>
      </c>
      <c r="L1702" s="84" t="b">
        <v>0</v>
      </c>
    </row>
    <row r="1703" spans="1:12" x14ac:dyDescent="0.25">
      <c r="A1703" s="84" t="s">
        <v>14306</v>
      </c>
      <c r="B1703" s="84" t="s">
        <v>14216</v>
      </c>
      <c r="C1703" s="84">
        <v>2</v>
      </c>
      <c r="D1703" s="122">
        <v>3.3076081572563416E-4</v>
      </c>
      <c r="E1703" s="122">
        <v>2.0349847642912118</v>
      </c>
      <c r="F1703" s="84" t="s">
        <v>15743</v>
      </c>
      <c r="G1703" s="84" t="b">
        <v>0</v>
      </c>
      <c r="H1703" s="84" t="b">
        <v>0</v>
      </c>
      <c r="I1703" s="84" t="b">
        <v>0</v>
      </c>
      <c r="J1703" s="84" t="b">
        <v>1</v>
      </c>
      <c r="K1703" s="84" t="b">
        <v>0</v>
      </c>
      <c r="L1703" s="84" t="b">
        <v>0</v>
      </c>
    </row>
    <row r="1704" spans="1:12" x14ac:dyDescent="0.25">
      <c r="A1704" s="84" t="s">
        <v>14216</v>
      </c>
      <c r="B1704" s="84" t="s">
        <v>14237</v>
      </c>
      <c r="C1704" s="84">
        <v>2</v>
      </c>
      <c r="D1704" s="122">
        <v>3.3076081572563416E-4</v>
      </c>
      <c r="E1704" s="122">
        <v>1.9168854522132175</v>
      </c>
      <c r="F1704" s="84" t="s">
        <v>15743</v>
      </c>
      <c r="G1704" s="84" t="b">
        <v>1</v>
      </c>
      <c r="H1704" s="84" t="b">
        <v>0</v>
      </c>
      <c r="I1704" s="84" t="b">
        <v>0</v>
      </c>
      <c r="J1704" s="84" t="b">
        <v>0</v>
      </c>
      <c r="K1704" s="84" t="b">
        <v>0</v>
      </c>
      <c r="L1704" s="84" t="b">
        <v>0</v>
      </c>
    </row>
    <row r="1705" spans="1:12" x14ac:dyDescent="0.25">
      <c r="A1705" s="84" t="s">
        <v>14237</v>
      </c>
      <c r="B1705" s="84" t="s">
        <v>15219</v>
      </c>
      <c r="C1705" s="84">
        <v>2</v>
      </c>
      <c r="D1705" s="122">
        <v>3.3076081572563416E-4</v>
      </c>
      <c r="E1705" s="122">
        <v>2.8711279616525425</v>
      </c>
      <c r="F1705" s="84" t="s">
        <v>15743</v>
      </c>
      <c r="G1705" s="84" t="b">
        <v>0</v>
      </c>
      <c r="H1705" s="84" t="b">
        <v>0</v>
      </c>
      <c r="I1705" s="84" t="b">
        <v>0</v>
      </c>
      <c r="J1705" s="84" t="b">
        <v>0</v>
      </c>
      <c r="K1705" s="84" t="b">
        <v>0</v>
      </c>
      <c r="L1705" s="84" t="b">
        <v>0</v>
      </c>
    </row>
    <row r="1706" spans="1:12" x14ac:dyDescent="0.25">
      <c r="A1706" s="84" t="s">
        <v>15219</v>
      </c>
      <c r="B1706" s="84" t="s">
        <v>14306</v>
      </c>
      <c r="C1706" s="84">
        <v>2</v>
      </c>
      <c r="D1706" s="122">
        <v>3.3076081572563416E-4</v>
      </c>
      <c r="E1706" s="122">
        <v>3.1141660103388369</v>
      </c>
      <c r="F1706" s="84" t="s">
        <v>15743</v>
      </c>
      <c r="G1706" s="84" t="b">
        <v>0</v>
      </c>
      <c r="H1706" s="84" t="b">
        <v>0</v>
      </c>
      <c r="I1706" s="84" t="b">
        <v>0</v>
      </c>
      <c r="J1706" s="84" t="b">
        <v>0</v>
      </c>
      <c r="K1706" s="84" t="b">
        <v>0</v>
      </c>
      <c r="L1706" s="84" t="b">
        <v>0</v>
      </c>
    </row>
    <row r="1707" spans="1:12" x14ac:dyDescent="0.25">
      <c r="A1707" s="84" t="s">
        <v>14306</v>
      </c>
      <c r="B1707" s="84" t="s">
        <v>14336</v>
      </c>
      <c r="C1707" s="84">
        <v>2</v>
      </c>
      <c r="D1707" s="122">
        <v>3.3076081572563416E-4</v>
      </c>
      <c r="E1707" s="122">
        <v>2.3738033208445932</v>
      </c>
      <c r="F1707" s="84" t="s">
        <v>15743</v>
      </c>
      <c r="G1707" s="84" t="b">
        <v>0</v>
      </c>
      <c r="H1707" s="84" t="b">
        <v>0</v>
      </c>
      <c r="I1707" s="84" t="b">
        <v>0</v>
      </c>
      <c r="J1707" s="84" t="b">
        <v>0</v>
      </c>
      <c r="K1707" s="84" t="b">
        <v>0</v>
      </c>
      <c r="L1707" s="84" t="b">
        <v>0</v>
      </c>
    </row>
    <row r="1708" spans="1:12" x14ac:dyDescent="0.25">
      <c r="A1708" s="84" t="s">
        <v>14336</v>
      </c>
      <c r="B1708" s="84" t="s">
        <v>15220</v>
      </c>
      <c r="C1708" s="84">
        <v>2</v>
      </c>
      <c r="D1708" s="122">
        <v>3.3076081572563416E-4</v>
      </c>
      <c r="E1708" s="122">
        <v>3.1519545712282366</v>
      </c>
      <c r="F1708" s="84" t="s">
        <v>15743</v>
      </c>
      <c r="G1708" s="84" t="b">
        <v>0</v>
      </c>
      <c r="H1708" s="84" t="b">
        <v>0</v>
      </c>
      <c r="I1708" s="84" t="b">
        <v>0</v>
      </c>
      <c r="J1708" s="84" t="b">
        <v>0</v>
      </c>
      <c r="K1708" s="84" t="b">
        <v>0</v>
      </c>
      <c r="L1708" s="84" t="b">
        <v>0</v>
      </c>
    </row>
    <row r="1709" spans="1:12" x14ac:dyDescent="0.25">
      <c r="A1709" s="84" t="s">
        <v>15220</v>
      </c>
      <c r="B1709" s="84" t="s">
        <v>14282</v>
      </c>
      <c r="C1709" s="84">
        <v>2</v>
      </c>
      <c r="D1709" s="122">
        <v>3.3076081572563416E-4</v>
      </c>
      <c r="E1709" s="122">
        <v>3.1141660103388369</v>
      </c>
      <c r="F1709" s="84" t="s">
        <v>15743</v>
      </c>
      <c r="G1709" s="84" t="b">
        <v>0</v>
      </c>
      <c r="H1709" s="84" t="b">
        <v>0</v>
      </c>
      <c r="I1709" s="84" t="b">
        <v>0</v>
      </c>
      <c r="J1709" s="84" t="b">
        <v>0</v>
      </c>
      <c r="K1709" s="84" t="b">
        <v>0</v>
      </c>
      <c r="L1709" s="84" t="b">
        <v>0</v>
      </c>
    </row>
    <row r="1710" spans="1:12" x14ac:dyDescent="0.25">
      <c r="A1710" s="84" t="s">
        <v>14282</v>
      </c>
      <c r="B1710" s="84" t="s">
        <v>14335</v>
      </c>
      <c r="C1710" s="84">
        <v>2</v>
      </c>
      <c r="D1710" s="122">
        <v>3.3076081572563416E-4</v>
      </c>
      <c r="E1710" s="122">
        <v>2.2768933078365365</v>
      </c>
      <c r="F1710" s="84" t="s">
        <v>15743</v>
      </c>
      <c r="G1710" s="84" t="b">
        <v>0</v>
      </c>
      <c r="H1710" s="84" t="b">
        <v>0</v>
      </c>
      <c r="I1710" s="84" t="b">
        <v>0</v>
      </c>
      <c r="J1710" s="84" t="b">
        <v>1</v>
      </c>
      <c r="K1710" s="84" t="b">
        <v>0</v>
      </c>
      <c r="L1710" s="84" t="b">
        <v>0</v>
      </c>
    </row>
    <row r="1711" spans="1:12" x14ac:dyDescent="0.25">
      <c r="A1711" s="84" t="s">
        <v>683</v>
      </c>
      <c r="B1711" s="84" t="s">
        <v>14228</v>
      </c>
      <c r="C1711" s="84">
        <v>2</v>
      </c>
      <c r="D1711" s="122">
        <v>3.3076081572563416E-4</v>
      </c>
      <c r="E1711" s="122">
        <v>1.1499849783653322</v>
      </c>
      <c r="F1711" s="84" t="s">
        <v>15743</v>
      </c>
      <c r="G1711" s="84" t="b">
        <v>0</v>
      </c>
      <c r="H1711" s="84" t="b">
        <v>0</v>
      </c>
      <c r="I1711" s="84" t="b">
        <v>0</v>
      </c>
      <c r="J1711" s="84" t="b">
        <v>0</v>
      </c>
      <c r="K1711" s="84" t="b">
        <v>0</v>
      </c>
      <c r="L1711" s="84" t="b">
        <v>0</v>
      </c>
    </row>
    <row r="1712" spans="1:12" x14ac:dyDescent="0.25">
      <c r="A1712" s="84" t="s">
        <v>731</v>
      </c>
      <c r="B1712" s="84" t="s">
        <v>896</v>
      </c>
      <c r="C1712" s="84">
        <v>2</v>
      </c>
      <c r="D1712" s="122">
        <v>3.3076081572563416E-4</v>
      </c>
      <c r="E1712" s="122">
        <v>1.1296386969950443</v>
      </c>
      <c r="F1712" s="84" t="s">
        <v>15743</v>
      </c>
      <c r="G1712" s="84" t="b">
        <v>0</v>
      </c>
      <c r="H1712" s="84" t="b">
        <v>0</v>
      </c>
      <c r="I1712" s="84" t="b">
        <v>0</v>
      </c>
      <c r="J1712" s="84" t="b">
        <v>0</v>
      </c>
      <c r="K1712" s="84" t="b">
        <v>0</v>
      </c>
      <c r="L1712" s="84" t="b">
        <v>0</v>
      </c>
    </row>
    <row r="1713" spans="1:12" x14ac:dyDescent="0.25">
      <c r="A1713" s="84" t="s">
        <v>748</v>
      </c>
      <c r="B1713" s="84" t="s">
        <v>14217</v>
      </c>
      <c r="C1713" s="84">
        <v>2</v>
      </c>
      <c r="D1713" s="122">
        <v>3.3076081572563416E-4</v>
      </c>
      <c r="E1713" s="122">
        <v>2.370525611083357</v>
      </c>
      <c r="F1713" s="84" t="s">
        <v>15743</v>
      </c>
      <c r="G1713" s="84" t="b">
        <v>0</v>
      </c>
      <c r="H1713" s="84" t="b">
        <v>0</v>
      </c>
      <c r="I1713" s="84" t="b">
        <v>0</v>
      </c>
      <c r="J1713" s="84" t="b">
        <v>0</v>
      </c>
      <c r="K1713" s="84" t="b">
        <v>0</v>
      </c>
      <c r="L1713" s="84" t="b">
        <v>0</v>
      </c>
    </row>
    <row r="1714" spans="1:12" x14ac:dyDescent="0.25">
      <c r="A1714" s="84" t="s">
        <v>2788</v>
      </c>
      <c r="B1714" s="84" t="s">
        <v>14409</v>
      </c>
      <c r="C1714" s="84">
        <v>2</v>
      </c>
      <c r="D1714" s="122">
        <v>3.3076081572563416E-4</v>
      </c>
      <c r="E1714" s="122">
        <v>1.0375559040288442</v>
      </c>
      <c r="F1714" s="84" t="s">
        <v>15743</v>
      </c>
      <c r="G1714" s="84" t="b">
        <v>0</v>
      </c>
      <c r="H1714" s="84" t="b">
        <v>0</v>
      </c>
      <c r="I1714" s="84" t="b">
        <v>0</v>
      </c>
      <c r="J1714" s="84" t="b">
        <v>0</v>
      </c>
      <c r="K1714" s="84" t="b">
        <v>0</v>
      </c>
      <c r="L1714" s="84" t="b">
        <v>0</v>
      </c>
    </row>
    <row r="1715" spans="1:12" x14ac:dyDescent="0.25">
      <c r="A1715" s="84" t="s">
        <v>14409</v>
      </c>
      <c r="B1715" s="84" t="s">
        <v>14906</v>
      </c>
      <c r="C1715" s="84">
        <v>2</v>
      </c>
      <c r="D1715" s="122">
        <v>3.3076081572563416E-4</v>
      </c>
      <c r="E1715" s="122">
        <v>3.1141660103388369</v>
      </c>
      <c r="F1715" s="84" t="s">
        <v>15743</v>
      </c>
      <c r="G1715" s="84" t="b">
        <v>0</v>
      </c>
      <c r="H1715" s="84" t="b">
        <v>0</v>
      </c>
      <c r="I1715" s="84" t="b">
        <v>0</v>
      </c>
      <c r="J1715" s="84" t="b">
        <v>0</v>
      </c>
      <c r="K1715" s="84" t="b">
        <v>0</v>
      </c>
      <c r="L1715" s="84" t="b">
        <v>0</v>
      </c>
    </row>
    <row r="1716" spans="1:12" x14ac:dyDescent="0.25">
      <c r="A1716" s="84" t="s">
        <v>14906</v>
      </c>
      <c r="B1716" s="84" t="s">
        <v>2803</v>
      </c>
      <c r="C1716" s="84">
        <v>2</v>
      </c>
      <c r="D1716" s="122">
        <v>3.3076081572563416E-4</v>
      </c>
      <c r="E1716" s="122">
        <v>1.5094001256349494</v>
      </c>
      <c r="F1716" s="84" t="s">
        <v>15743</v>
      </c>
      <c r="G1716" s="84" t="b">
        <v>0</v>
      </c>
      <c r="H1716" s="84" t="b">
        <v>0</v>
      </c>
      <c r="I1716" s="84" t="b">
        <v>0</v>
      </c>
      <c r="J1716" s="84" t="b">
        <v>0</v>
      </c>
      <c r="K1716" s="84" t="b">
        <v>0</v>
      </c>
      <c r="L1716" s="84" t="b">
        <v>0</v>
      </c>
    </row>
    <row r="1717" spans="1:12" x14ac:dyDescent="0.25">
      <c r="A1717" s="84" t="s">
        <v>14594</v>
      </c>
      <c r="B1717" s="84" t="s">
        <v>14657</v>
      </c>
      <c r="C1717" s="84">
        <v>2</v>
      </c>
      <c r="D1717" s="122">
        <v>3.3076081572563416E-4</v>
      </c>
      <c r="E1717" s="122">
        <v>3.1933472563864616</v>
      </c>
      <c r="F1717" s="84" t="s">
        <v>15743</v>
      </c>
      <c r="G1717" s="84" t="b">
        <v>0</v>
      </c>
      <c r="H1717" s="84" t="b">
        <v>0</v>
      </c>
      <c r="I1717" s="84" t="b">
        <v>0</v>
      </c>
      <c r="J1717" s="84" t="b">
        <v>0</v>
      </c>
      <c r="K1717" s="84" t="b">
        <v>0</v>
      </c>
      <c r="L1717" s="84" t="b">
        <v>0</v>
      </c>
    </row>
    <row r="1718" spans="1:12" x14ac:dyDescent="0.25">
      <c r="A1718" s="84" t="s">
        <v>14657</v>
      </c>
      <c r="B1718" s="84" t="s">
        <v>683</v>
      </c>
      <c r="C1718" s="84">
        <v>2</v>
      </c>
      <c r="D1718" s="122">
        <v>3.3076081572563416E-4</v>
      </c>
      <c r="E1718" s="122">
        <v>1.9145936554336327</v>
      </c>
      <c r="F1718" s="84" t="s">
        <v>15743</v>
      </c>
      <c r="G1718" s="84" t="b">
        <v>0</v>
      </c>
      <c r="H1718" s="84" t="b">
        <v>0</v>
      </c>
      <c r="I1718" s="84" t="b">
        <v>0</v>
      </c>
      <c r="J1718" s="84" t="b">
        <v>0</v>
      </c>
      <c r="K1718" s="84" t="b">
        <v>0</v>
      </c>
      <c r="L1718" s="84" t="b">
        <v>0</v>
      </c>
    </row>
    <row r="1719" spans="1:12" x14ac:dyDescent="0.25">
      <c r="A1719" s="84" t="s">
        <v>2803</v>
      </c>
      <c r="B1719" s="84" t="s">
        <v>14199</v>
      </c>
      <c r="C1719" s="84">
        <v>2</v>
      </c>
      <c r="D1719" s="122">
        <v>3.3076081572563416E-4</v>
      </c>
      <c r="E1719" s="122">
        <v>0.27594678843121107</v>
      </c>
      <c r="F1719" s="84" t="s">
        <v>15743</v>
      </c>
      <c r="G1719" s="84" t="b">
        <v>0</v>
      </c>
      <c r="H1719" s="84" t="b">
        <v>0</v>
      </c>
      <c r="I1719" s="84" t="b">
        <v>0</v>
      </c>
      <c r="J1719" s="84" t="b">
        <v>0</v>
      </c>
      <c r="K1719" s="84" t="b">
        <v>0</v>
      </c>
      <c r="L1719" s="84" t="b">
        <v>0</v>
      </c>
    </row>
    <row r="1720" spans="1:12" x14ac:dyDescent="0.25">
      <c r="A1720" s="84" t="s">
        <v>14199</v>
      </c>
      <c r="B1720" s="84" t="s">
        <v>14199</v>
      </c>
      <c r="C1720" s="84">
        <v>2</v>
      </c>
      <c r="D1720" s="122">
        <v>3.3076081572563416E-4</v>
      </c>
      <c r="E1720" s="122">
        <v>1.0971326710400564</v>
      </c>
      <c r="F1720" s="84" t="s">
        <v>15743</v>
      </c>
      <c r="G1720" s="84" t="b">
        <v>0</v>
      </c>
      <c r="H1720" s="84" t="b">
        <v>0</v>
      </c>
      <c r="I1720" s="84" t="b">
        <v>0</v>
      </c>
      <c r="J1720" s="84" t="b">
        <v>0</v>
      </c>
      <c r="K1720" s="84" t="b">
        <v>0</v>
      </c>
      <c r="L1720" s="84" t="b">
        <v>0</v>
      </c>
    </row>
    <row r="1721" spans="1:12" x14ac:dyDescent="0.25">
      <c r="A1721" s="84" t="s">
        <v>14199</v>
      </c>
      <c r="B1721" s="84" t="s">
        <v>14341</v>
      </c>
      <c r="C1721" s="84">
        <v>2</v>
      </c>
      <c r="D1721" s="122">
        <v>3.3076081572563416E-4</v>
      </c>
      <c r="E1721" s="122">
        <v>1.7717433295166307</v>
      </c>
      <c r="F1721" s="84" t="s">
        <v>15743</v>
      </c>
      <c r="G1721" s="84" t="b">
        <v>0</v>
      </c>
      <c r="H1721" s="84" t="b">
        <v>0</v>
      </c>
      <c r="I1721" s="84" t="b">
        <v>0</v>
      </c>
      <c r="J1721" s="84" t="b">
        <v>0</v>
      </c>
      <c r="K1721" s="84" t="b">
        <v>0</v>
      </c>
      <c r="L1721" s="84" t="b">
        <v>0</v>
      </c>
    </row>
    <row r="1722" spans="1:12" x14ac:dyDescent="0.25">
      <c r="A1722" s="84" t="s">
        <v>14341</v>
      </c>
      <c r="B1722" s="84" t="s">
        <v>970</v>
      </c>
      <c r="C1722" s="84">
        <v>2</v>
      </c>
      <c r="D1722" s="122">
        <v>3.3076081572563416E-4</v>
      </c>
      <c r="E1722" s="122">
        <v>2.05504455822018</v>
      </c>
      <c r="F1722" s="84" t="s">
        <v>15743</v>
      </c>
      <c r="G1722" s="84" t="b">
        <v>0</v>
      </c>
      <c r="H1722" s="84" t="b">
        <v>0</v>
      </c>
      <c r="I1722" s="84" t="b">
        <v>0</v>
      </c>
      <c r="J1722" s="84" t="b">
        <v>0</v>
      </c>
      <c r="K1722" s="84" t="b">
        <v>0</v>
      </c>
      <c r="L1722" s="84" t="b">
        <v>0</v>
      </c>
    </row>
    <row r="1723" spans="1:12" x14ac:dyDescent="0.25">
      <c r="A1723" s="84" t="s">
        <v>15221</v>
      </c>
      <c r="B1723" s="84" t="s">
        <v>14455</v>
      </c>
      <c r="C1723" s="84">
        <v>2</v>
      </c>
      <c r="D1723" s="122">
        <v>3.3076081572563416E-4</v>
      </c>
      <c r="E1723" s="122">
        <v>3.3482492163722046</v>
      </c>
      <c r="F1723" s="84" t="s">
        <v>15743</v>
      </c>
      <c r="G1723" s="84" t="b">
        <v>0</v>
      </c>
      <c r="H1723" s="84" t="b">
        <v>0</v>
      </c>
      <c r="I1723" s="84" t="b">
        <v>0</v>
      </c>
      <c r="J1723" s="84" t="b">
        <v>0</v>
      </c>
      <c r="K1723" s="84" t="b">
        <v>0</v>
      </c>
      <c r="L1723" s="84" t="b">
        <v>0</v>
      </c>
    </row>
    <row r="1724" spans="1:12" x14ac:dyDescent="0.25">
      <c r="A1724" s="84" t="s">
        <v>14455</v>
      </c>
      <c r="B1724" s="84" t="s">
        <v>14907</v>
      </c>
      <c r="C1724" s="84">
        <v>2</v>
      </c>
      <c r="D1724" s="122">
        <v>3.3076081572563416E-4</v>
      </c>
      <c r="E1724" s="122">
        <v>3.1721579573165237</v>
      </c>
      <c r="F1724" s="84" t="s">
        <v>15743</v>
      </c>
      <c r="G1724" s="84" t="b">
        <v>0</v>
      </c>
      <c r="H1724" s="84" t="b">
        <v>0</v>
      </c>
      <c r="I1724" s="84" t="b">
        <v>0</v>
      </c>
      <c r="J1724" s="84" t="b">
        <v>0</v>
      </c>
      <c r="K1724" s="84" t="b">
        <v>0</v>
      </c>
      <c r="L1724" s="84" t="b">
        <v>0</v>
      </c>
    </row>
    <row r="1725" spans="1:12" x14ac:dyDescent="0.25">
      <c r="A1725" s="84" t="s">
        <v>14907</v>
      </c>
      <c r="B1725" s="84" t="s">
        <v>14199</v>
      </c>
      <c r="C1725" s="84">
        <v>2</v>
      </c>
      <c r="D1725" s="122">
        <v>3.3076081572563416E-4</v>
      </c>
      <c r="E1725" s="122">
        <v>2.3012526536959812</v>
      </c>
      <c r="F1725" s="84" t="s">
        <v>15743</v>
      </c>
      <c r="G1725" s="84" t="b">
        <v>0</v>
      </c>
      <c r="H1725" s="84" t="b">
        <v>0</v>
      </c>
      <c r="I1725" s="84" t="b">
        <v>0</v>
      </c>
      <c r="J1725" s="84" t="b">
        <v>0</v>
      </c>
      <c r="K1725" s="84" t="b">
        <v>0</v>
      </c>
      <c r="L1725" s="84" t="b">
        <v>0</v>
      </c>
    </row>
    <row r="1726" spans="1:12" x14ac:dyDescent="0.25">
      <c r="A1726" s="84" t="s">
        <v>14199</v>
      </c>
      <c r="B1726" s="84" t="s">
        <v>14536</v>
      </c>
      <c r="C1726" s="84">
        <v>2</v>
      </c>
      <c r="D1726" s="122">
        <v>3.3076081572563416E-4</v>
      </c>
      <c r="E1726" s="122">
        <v>2.1141660103388369</v>
      </c>
      <c r="F1726" s="84" t="s">
        <v>15743</v>
      </c>
      <c r="G1726" s="84" t="b">
        <v>0</v>
      </c>
      <c r="H1726" s="84" t="b">
        <v>0</v>
      </c>
      <c r="I1726" s="84" t="b">
        <v>0</v>
      </c>
      <c r="J1726" s="84" t="b">
        <v>0</v>
      </c>
      <c r="K1726" s="84" t="b">
        <v>0</v>
      </c>
      <c r="L1726" s="84" t="b">
        <v>0</v>
      </c>
    </row>
    <row r="1727" spans="1:12" x14ac:dyDescent="0.25">
      <c r="A1727" s="84" t="s">
        <v>14536</v>
      </c>
      <c r="B1727" s="84" t="s">
        <v>14595</v>
      </c>
      <c r="C1727" s="84">
        <v>2</v>
      </c>
      <c r="D1727" s="122">
        <v>3.3076081572563416E-4</v>
      </c>
      <c r="E1727" s="122">
        <v>3.0964372433784053</v>
      </c>
      <c r="F1727" s="84" t="s">
        <v>15743</v>
      </c>
      <c r="G1727" s="84" t="b">
        <v>0</v>
      </c>
      <c r="H1727" s="84" t="b">
        <v>0</v>
      </c>
      <c r="I1727" s="84" t="b">
        <v>0</v>
      </c>
      <c r="J1727" s="84" t="b">
        <v>1</v>
      </c>
      <c r="K1727" s="84" t="b">
        <v>0</v>
      </c>
      <c r="L1727" s="84" t="b">
        <v>0</v>
      </c>
    </row>
    <row r="1728" spans="1:12" x14ac:dyDescent="0.25">
      <c r="A1728" s="84" t="s">
        <v>14908</v>
      </c>
      <c r="B1728" s="84" t="s">
        <v>14709</v>
      </c>
      <c r="C1728" s="84">
        <v>2</v>
      </c>
      <c r="D1728" s="122">
        <v>3.3076081572563416E-4</v>
      </c>
      <c r="E1728" s="122">
        <v>3.4151960060028181</v>
      </c>
      <c r="F1728" s="84" t="s">
        <v>15743</v>
      </c>
      <c r="G1728" s="84" t="b">
        <v>0</v>
      </c>
      <c r="H1728" s="84" t="b">
        <v>1</v>
      </c>
      <c r="I1728" s="84" t="b">
        <v>0</v>
      </c>
      <c r="J1728" s="84" t="b">
        <v>0</v>
      </c>
      <c r="K1728" s="84" t="b">
        <v>0</v>
      </c>
      <c r="L1728" s="84" t="b">
        <v>0</v>
      </c>
    </row>
    <row r="1729" spans="1:12" x14ac:dyDescent="0.25">
      <c r="A1729" s="84" t="s">
        <v>14709</v>
      </c>
      <c r="B1729" s="84" t="s">
        <v>14356</v>
      </c>
      <c r="C1729" s="84">
        <v>2</v>
      </c>
      <c r="D1729" s="122">
        <v>3.3076081572563416E-4</v>
      </c>
      <c r="E1729" s="122">
        <v>2.9380747512831555</v>
      </c>
      <c r="F1729" s="84" t="s">
        <v>15743</v>
      </c>
      <c r="G1729" s="84" t="b">
        <v>0</v>
      </c>
      <c r="H1729" s="84" t="b">
        <v>0</v>
      </c>
      <c r="I1729" s="84" t="b">
        <v>0</v>
      </c>
      <c r="J1729" s="84" t="b">
        <v>0</v>
      </c>
      <c r="K1729" s="84" t="b">
        <v>0</v>
      </c>
      <c r="L1729" s="84" t="b">
        <v>0</v>
      </c>
    </row>
    <row r="1730" spans="1:12" x14ac:dyDescent="0.25">
      <c r="A1730" s="84" t="s">
        <v>14356</v>
      </c>
      <c r="B1730" s="84" t="s">
        <v>731</v>
      </c>
      <c r="C1730" s="84">
        <v>2</v>
      </c>
      <c r="D1730" s="122">
        <v>3.3076081572563416E-4</v>
      </c>
      <c r="E1730" s="122">
        <v>0.51619673511302899</v>
      </c>
      <c r="F1730" s="84" t="s">
        <v>15743</v>
      </c>
      <c r="G1730" s="84" t="b">
        <v>0</v>
      </c>
      <c r="H1730" s="84" t="b">
        <v>0</v>
      </c>
      <c r="I1730" s="84" t="b">
        <v>0</v>
      </c>
      <c r="J1730" s="84" t="b">
        <v>0</v>
      </c>
      <c r="K1730" s="84" t="b">
        <v>0</v>
      </c>
      <c r="L1730" s="84" t="b">
        <v>0</v>
      </c>
    </row>
    <row r="1731" spans="1:12" x14ac:dyDescent="0.25">
      <c r="A1731" s="84" t="s">
        <v>754</v>
      </c>
      <c r="B1731" s="84" t="s">
        <v>14199</v>
      </c>
      <c r="C1731" s="84">
        <v>2</v>
      </c>
      <c r="D1731" s="122">
        <v>3.3076081572563416E-4</v>
      </c>
      <c r="E1731" s="122">
        <v>0.61402105263120654</v>
      </c>
      <c r="F1731" s="84" t="s">
        <v>15743</v>
      </c>
      <c r="G1731" s="84" t="b">
        <v>0</v>
      </c>
      <c r="H1731" s="84" t="b">
        <v>0</v>
      </c>
      <c r="I1731" s="84" t="b">
        <v>0</v>
      </c>
      <c r="J1731" s="84" t="b">
        <v>0</v>
      </c>
      <c r="K1731" s="84" t="b">
        <v>0</v>
      </c>
      <c r="L1731" s="84" t="b">
        <v>0</v>
      </c>
    </row>
    <row r="1732" spans="1:12" x14ac:dyDescent="0.25">
      <c r="A1732" s="84" t="s">
        <v>2694</v>
      </c>
      <c r="B1732" s="84" t="s">
        <v>14508</v>
      </c>
      <c r="C1732" s="84">
        <v>2</v>
      </c>
      <c r="D1732" s="122">
        <v>3.3076081572563416E-4</v>
      </c>
      <c r="E1732" s="122">
        <v>3.1141660103388369</v>
      </c>
      <c r="F1732" s="84" t="s">
        <v>15743</v>
      </c>
      <c r="G1732" s="84" t="b">
        <v>0</v>
      </c>
      <c r="H1732" s="84" t="b">
        <v>0</v>
      </c>
      <c r="I1732" s="84" t="b">
        <v>0</v>
      </c>
      <c r="J1732" s="84" t="b">
        <v>0</v>
      </c>
      <c r="K1732" s="84" t="b">
        <v>0</v>
      </c>
      <c r="L1732" s="84" t="b">
        <v>0</v>
      </c>
    </row>
    <row r="1733" spans="1:12" x14ac:dyDescent="0.25">
      <c r="A1733" s="84" t="s">
        <v>14401</v>
      </c>
      <c r="B1733" s="84" t="s">
        <v>14843</v>
      </c>
      <c r="C1733" s="84">
        <v>2</v>
      </c>
      <c r="D1733" s="122">
        <v>3.3076081572563416E-4</v>
      </c>
      <c r="E1733" s="122">
        <v>3.1141660103388369</v>
      </c>
      <c r="F1733" s="84" t="s">
        <v>15743</v>
      </c>
      <c r="G1733" s="84" t="b">
        <v>1</v>
      </c>
      <c r="H1733" s="84" t="b">
        <v>0</v>
      </c>
      <c r="I1733" s="84" t="b">
        <v>0</v>
      </c>
      <c r="J1733" s="84" t="b">
        <v>1</v>
      </c>
      <c r="K1733" s="84" t="b">
        <v>0</v>
      </c>
      <c r="L1733" s="84" t="b">
        <v>0</v>
      </c>
    </row>
    <row r="1734" spans="1:12" x14ac:dyDescent="0.25">
      <c r="A1734" s="84" t="s">
        <v>14843</v>
      </c>
      <c r="B1734" s="84" t="s">
        <v>14428</v>
      </c>
      <c r="C1734" s="84">
        <v>2</v>
      </c>
      <c r="D1734" s="122">
        <v>3.3076081572563416E-4</v>
      </c>
      <c r="E1734" s="122">
        <v>3.1721579573165237</v>
      </c>
      <c r="F1734" s="84" t="s">
        <v>15743</v>
      </c>
      <c r="G1734" s="84" t="b">
        <v>1</v>
      </c>
      <c r="H1734" s="84" t="b">
        <v>0</v>
      </c>
      <c r="I1734" s="84" t="b">
        <v>0</v>
      </c>
      <c r="J1734" s="84" t="b">
        <v>0</v>
      </c>
      <c r="K1734" s="84" t="b">
        <v>0</v>
      </c>
      <c r="L1734" s="84" t="b">
        <v>0</v>
      </c>
    </row>
    <row r="1735" spans="1:12" x14ac:dyDescent="0.25">
      <c r="A1735" s="84" t="s">
        <v>14428</v>
      </c>
      <c r="B1735" s="84" t="s">
        <v>15222</v>
      </c>
      <c r="C1735" s="84">
        <v>2</v>
      </c>
      <c r="D1735" s="122">
        <v>3.3076081572563416E-4</v>
      </c>
      <c r="E1735" s="122">
        <v>3.4151960060028181</v>
      </c>
      <c r="F1735" s="84" t="s">
        <v>15743</v>
      </c>
      <c r="G1735" s="84" t="b">
        <v>0</v>
      </c>
      <c r="H1735" s="84" t="b">
        <v>0</v>
      </c>
      <c r="I1735" s="84" t="b">
        <v>0</v>
      </c>
      <c r="J1735" s="84" t="b">
        <v>1</v>
      </c>
      <c r="K1735" s="84" t="b">
        <v>0</v>
      </c>
      <c r="L1735" s="84" t="b">
        <v>0</v>
      </c>
    </row>
    <row r="1736" spans="1:12" x14ac:dyDescent="0.25">
      <c r="A1736" s="84" t="s">
        <v>15222</v>
      </c>
      <c r="B1736" s="84" t="s">
        <v>14252</v>
      </c>
      <c r="C1736" s="84">
        <v>2</v>
      </c>
      <c r="D1736" s="122">
        <v>3.3076081572563416E-4</v>
      </c>
      <c r="E1736" s="122">
        <v>2.9628983350081879</v>
      </c>
      <c r="F1736" s="84" t="s">
        <v>15743</v>
      </c>
      <c r="G1736" s="84" t="b">
        <v>1</v>
      </c>
      <c r="H1736" s="84" t="b">
        <v>0</v>
      </c>
      <c r="I1736" s="84" t="b">
        <v>0</v>
      </c>
      <c r="J1736" s="84" t="b">
        <v>0</v>
      </c>
      <c r="K1736" s="84" t="b">
        <v>0</v>
      </c>
      <c r="L1736" s="84" t="b">
        <v>0</v>
      </c>
    </row>
    <row r="1737" spans="1:12" x14ac:dyDescent="0.25">
      <c r="A1737" s="84" t="s">
        <v>14252</v>
      </c>
      <c r="B1737" s="84" t="s">
        <v>731</v>
      </c>
      <c r="C1737" s="84">
        <v>2</v>
      </c>
      <c r="D1737" s="122">
        <v>3.3076081572563416E-4</v>
      </c>
      <c r="E1737" s="122">
        <v>0.26092423000972287</v>
      </c>
      <c r="F1737" s="84" t="s">
        <v>15743</v>
      </c>
      <c r="G1737" s="84" t="b">
        <v>0</v>
      </c>
      <c r="H1737" s="84" t="b">
        <v>0</v>
      </c>
      <c r="I1737" s="84" t="b">
        <v>0</v>
      </c>
      <c r="J1737" s="84" t="b">
        <v>0</v>
      </c>
      <c r="K1737" s="84" t="b">
        <v>0</v>
      </c>
      <c r="L1737" s="84" t="b">
        <v>0</v>
      </c>
    </row>
    <row r="1738" spans="1:12" x14ac:dyDescent="0.25">
      <c r="A1738" s="84" t="s">
        <v>15223</v>
      </c>
      <c r="B1738" s="84" t="s">
        <v>14509</v>
      </c>
      <c r="C1738" s="84">
        <v>2</v>
      </c>
      <c r="D1738" s="122">
        <v>3.3076081572563416E-4</v>
      </c>
      <c r="E1738" s="122">
        <v>3.4151960060028181</v>
      </c>
      <c r="F1738" s="84" t="s">
        <v>15743</v>
      </c>
      <c r="G1738" s="84" t="b">
        <v>1</v>
      </c>
      <c r="H1738" s="84" t="b">
        <v>0</v>
      </c>
      <c r="I1738" s="84" t="b">
        <v>0</v>
      </c>
      <c r="J1738" s="84" t="b">
        <v>0</v>
      </c>
      <c r="K1738" s="84" t="b">
        <v>0</v>
      </c>
      <c r="L1738" s="84" t="b">
        <v>0</v>
      </c>
    </row>
    <row r="1739" spans="1:12" x14ac:dyDescent="0.25">
      <c r="A1739" s="84" t="s">
        <v>14256</v>
      </c>
      <c r="B1739" s="84" t="s">
        <v>14710</v>
      </c>
      <c r="C1739" s="84">
        <v>2</v>
      </c>
      <c r="D1739" s="122">
        <v>3.3076081572563416E-4</v>
      </c>
      <c r="E1739" s="122">
        <v>2.6370447556191743</v>
      </c>
      <c r="F1739" s="84" t="s">
        <v>15743</v>
      </c>
      <c r="G1739" s="84" t="b">
        <v>0</v>
      </c>
      <c r="H1739" s="84" t="b">
        <v>0</v>
      </c>
      <c r="I1739" s="84" t="b">
        <v>0</v>
      </c>
      <c r="J1739" s="84" t="b">
        <v>0</v>
      </c>
      <c r="K1739" s="84" t="b">
        <v>0</v>
      </c>
      <c r="L1739" s="84" t="b">
        <v>0</v>
      </c>
    </row>
    <row r="1740" spans="1:12" x14ac:dyDescent="0.25">
      <c r="A1740" s="84" t="s">
        <v>14710</v>
      </c>
      <c r="B1740" s="84" t="s">
        <v>15224</v>
      </c>
      <c r="C1740" s="84">
        <v>2</v>
      </c>
      <c r="D1740" s="122">
        <v>3.3076081572563416E-4</v>
      </c>
      <c r="E1740" s="122">
        <v>3.5912872650584995</v>
      </c>
      <c r="F1740" s="84" t="s">
        <v>15743</v>
      </c>
      <c r="G1740" s="84" t="b">
        <v>0</v>
      </c>
      <c r="H1740" s="84" t="b">
        <v>0</v>
      </c>
      <c r="I1740" s="84" t="b">
        <v>0</v>
      </c>
      <c r="J1740" s="84" t="b">
        <v>0</v>
      </c>
      <c r="K1740" s="84" t="b">
        <v>0</v>
      </c>
      <c r="L1740" s="84" t="b">
        <v>0</v>
      </c>
    </row>
    <row r="1741" spans="1:12" x14ac:dyDescent="0.25">
      <c r="A1741" s="84" t="s">
        <v>15224</v>
      </c>
      <c r="B1741" s="84" t="s">
        <v>15225</v>
      </c>
      <c r="C1741" s="84">
        <v>2</v>
      </c>
      <c r="D1741" s="122">
        <v>3.3076081572563416E-4</v>
      </c>
      <c r="E1741" s="122">
        <v>3.8923172607224803</v>
      </c>
      <c r="F1741" s="84" t="s">
        <v>15743</v>
      </c>
      <c r="G1741" s="84" t="b">
        <v>0</v>
      </c>
      <c r="H1741" s="84" t="b">
        <v>0</v>
      </c>
      <c r="I1741" s="84" t="b">
        <v>0</v>
      </c>
      <c r="J1741" s="84" t="b">
        <v>0</v>
      </c>
      <c r="K1741" s="84" t="b">
        <v>0</v>
      </c>
      <c r="L1741" s="84" t="b">
        <v>0</v>
      </c>
    </row>
    <row r="1742" spans="1:12" x14ac:dyDescent="0.25">
      <c r="A1742" s="84" t="s">
        <v>15225</v>
      </c>
      <c r="B1742" s="84" t="s">
        <v>15226</v>
      </c>
      <c r="C1742" s="84">
        <v>2</v>
      </c>
      <c r="D1742" s="122">
        <v>3.3076081572563416E-4</v>
      </c>
      <c r="E1742" s="122">
        <v>3.8923172607224803</v>
      </c>
      <c r="F1742" s="84" t="s">
        <v>15743</v>
      </c>
      <c r="G1742" s="84" t="b">
        <v>0</v>
      </c>
      <c r="H1742" s="84" t="b">
        <v>0</v>
      </c>
      <c r="I1742" s="84" t="b">
        <v>0</v>
      </c>
      <c r="J1742" s="84" t="b">
        <v>0</v>
      </c>
      <c r="K1742" s="84" t="b">
        <v>0</v>
      </c>
      <c r="L1742" s="84" t="b">
        <v>0</v>
      </c>
    </row>
    <row r="1743" spans="1:12" x14ac:dyDescent="0.25">
      <c r="A1743" s="84" t="s">
        <v>15226</v>
      </c>
      <c r="B1743" s="84" t="s">
        <v>15227</v>
      </c>
      <c r="C1743" s="84">
        <v>2</v>
      </c>
      <c r="D1743" s="122">
        <v>3.3076081572563416E-4</v>
      </c>
      <c r="E1743" s="122">
        <v>3.8923172607224803</v>
      </c>
      <c r="F1743" s="84" t="s">
        <v>15743</v>
      </c>
      <c r="G1743" s="84" t="b">
        <v>0</v>
      </c>
      <c r="H1743" s="84" t="b">
        <v>0</v>
      </c>
      <c r="I1743" s="84" t="b">
        <v>0</v>
      </c>
      <c r="J1743" s="84" t="b">
        <v>0</v>
      </c>
      <c r="K1743" s="84" t="b">
        <v>0</v>
      </c>
      <c r="L1743" s="84" t="b">
        <v>0</v>
      </c>
    </row>
    <row r="1744" spans="1:12" x14ac:dyDescent="0.25">
      <c r="A1744" s="84" t="s">
        <v>15227</v>
      </c>
      <c r="B1744" s="84" t="s">
        <v>15228</v>
      </c>
      <c r="C1744" s="84">
        <v>2</v>
      </c>
      <c r="D1744" s="122">
        <v>3.3076081572563416E-4</v>
      </c>
      <c r="E1744" s="122">
        <v>3.8923172607224803</v>
      </c>
      <c r="F1744" s="84" t="s">
        <v>15743</v>
      </c>
      <c r="G1744" s="84" t="b">
        <v>0</v>
      </c>
      <c r="H1744" s="84" t="b">
        <v>0</v>
      </c>
      <c r="I1744" s="84" t="b">
        <v>0</v>
      </c>
      <c r="J1744" s="84" t="b">
        <v>0</v>
      </c>
      <c r="K1744" s="84" t="b">
        <v>0</v>
      </c>
      <c r="L1744" s="84" t="b">
        <v>0</v>
      </c>
    </row>
    <row r="1745" spans="1:12" x14ac:dyDescent="0.25">
      <c r="A1745" s="84" t="s">
        <v>15228</v>
      </c>
      <c r="B1745" s="84" t="s">
        <v>930</v>
      </c>
      <c r="C1745" s="84">
        <v>2</v>
      </c>
      <c r="D1745" s="122">
        <v>3.3076081572563416E-4</v>
      </c>
      <c r="E1745" s="122">
        <v>3.8923172607224803</v>
      </c>
      <c r="F1745" s="84" t="s">
        <v>15743</v>
      </c>
      <c r="G1745" s="84" t="b">
        <v>0</v>
      </c>
      <c r="H1745" s="84" t="b">
        <v>0</v>
      </c>
      <c r="I1745" s="84" t="b">
        <v>0</v>
      </c>
      <c r="J1745" s="84" t="b">
        <v>0</v>
      </c>
      <c r="K1745" s="84" t="b">
        <v>0</v>
      </c>
      <c r="L1745" s="84" t="b">
        <v>0</v>
      </c>
    </row>
    <row r="1746" spans="1:12" x14ac:dyDescent="0.25">
      <c r="A1746" s="84" t="s">
        <v>930</v>
      </c>
      <c r="B1746" s="84" t="s">
        <v>14209</v>
      </c>
      <c r="C1746" s="84">
        <v>2</v>
      </c>
      <c r="D1746" s="122">
        <v>3.3076081572563416E-4</v>
      </c>
      <c r="E1746" s="122">
        <v>2.7019855625521889</v>
      </c>
      <c r="F1746" s="84" t="s">
        <v>15743</v>
      </c>
      <c r="G1746" s="84" t="b">
        <v>0</v>
      </c>
      <c r="H1746" s="84" t="b">
        <v>0</v>
      </c>
      <c r="I1746" s="84" t="b">
        <v>0</v>
      </c>
      <c r="J1746" s="84" t="b">
        <v>0</v>
      </c>
      <c r="K1746" s="84" t="b">
        <v>0</v>
      </c>
      <c r="L1746" s="84" t="b">
        <v>0</v>
      </c>
    </row>
    <row r="1747" spans="1:12" x14ac:dyDescent="0.25">
      <c r="A1747" s="84" t="s">
        <v>14209</v>
      </c>
      <c r="B1747" s="84" t="s">
        <v>929</v>
      </c>
      <c r="C1747" s="84">
        <v>2</v>
      </c>
      <c r="D1747" s="122">
        <v>3.3076081572563416E-4</v>
      </c>
      <c r="E1747" s="122">
        <v>2.7019855625521889</v>
      </c>
      <c r="F1747" s="84" t="s">
        <v>15743</v>
      </c>
      <c r="G1747" s="84" t="b">
        <v>0</v>
      </c>
      <c r="H1747" s="84" t="b">
        <v>0</v>
      </c>
      <c r="I1747" s="84" t="b">
        <v>0</v>
      </c>
      <c r="J1747" s="84" t="b">
        <v>0</v>
      </c>
      <c r="K1747" s="84" t="b">
        <v>0</v>
      </c>
      <c r="L1747" s="84" t="b">
        <v>0</v>
      </c>
    </row>
    <row r="1748" spans="1:12" x14ac:dyDescent="0.25">
      <c r="A1748" s="84" t="s">
        <v>929</v>
      </c>
      <c r="B1748" s="84" t="s">
        <v>15229</v>
      </c>
      <c r="C1748" s="84">
        <v>2</v>
      </c>
      <c r="D1748" s="122">
        <v>3.3076081572563416E-4</v>
      </c>
      <c r="E1748" s="122">
        <v>3.8923172607224803</v>
      </c>
      <c r="F1748" s="84" t="s">
        <v>15743</v>
      </c>
      <c r="G1748" s="84" t="b">
        <v>0</v>
      </c>
      <c r="H1748" s="84" t="b">
        <v>0</v>
      </c>
      <c r="I1748" s="84" t="b">
        <v>0</v>
      </c>
      <c r="J1748" s="84" t="b">
        <v>0</v>
      </c>
      <c r="K1748" s="84" t="b">
        <v>0</v>
      </c>
      <c r="L1748" s="84" t="b">
        <v>0</v>
      </c>
    </row>
    <row r="1749" spans="1:12" x14ac:dyDescent="0.25">
      <c r="A1749" s="84" t="s">
        <v>15229</v>
      </c>
      <c r="B1749" s="84" t="s">
        <v>2788</v>
      </c>
      <c r="C1749" s="84">
        <v>2</v>
      </c>
      <c r="D1749" s="122">
        <v>3.3076081572563416E-4</v>
      </c>
      <c r="E1749" s="122">
        <v>1.5578635095715496</v>
      </c>
      <c r="F1749" s="84" t="s">
        <v>15743</v>
      </c>
      <c r="G1749" s="84" t="b">
        <v>0</v>
      </c>
      <c r="H1749" s="84" t="b">
        <v>0</v>
      </c>
      <c r="I1749" s="84" t="b">
        <v>0</v>
      </c>
      <c r="J1749" s="84" t="b">
        <v>0</v>
      </c>
      <c r="K1749" s="84" t="b">
        <v>0</v>
      </c>
      <c r="L1749" s="84" t="b">
        <v>0</v>
      </c>
    </row>
    <row r="1750" spans="1:12" x14ac:dyDescent="0.25">
      <c r="A1750" s="84" t="s">
        <v>15231</v>
      </c>
      <c r="B1750" s="84" t="s">
        <v>14209</v>
      </c>
      <c r="C1750" s="84">
        <v>2</v>
      </c>
      <c r="D1750" s="122">
        <v>3.3076081572563416E-4</v>
      </c>
      <c r="E1750" s="122">
        <v>2.7019855625521889</v>
      </c>
      <c r="F1750" s="84" t="s">
        <v>15743</v>
      </c>
      <c r="G1750" s="84" t="b">
        <v>0</v>
      </c>
      <c r="H1750" s="84" t="b">
        <v>0</v>
      </c>
      <c r="I1750" s="84" t="b">
        <v>0</v>
      </c>
      <c r="J1750" s="84" t="b">
        <v>0</v>
      </c>
      <c r="K1750" s="84" t="b">
        <v>0</v>
      </c>
      <c r="L1750" s="84" t="b">
        <v>0</v>
      </c>
    </row>
    <row r="1751" spans="1:12" x14ac:dyDescent="0.25">
      <c r="A1751" s="84" t="s">
        <v>14209</v>
      </c>
      <c r="B1751" s="84" t="s">
        <v>14195</v>
      </c>
      <c r="C1751" s="84">
        <v>2</v>
      </c>
      <c r="D1751" s="122">
        <v>3.3076081572563416E-4</v>
      </c>
      <c r="E1751" s="122">
        <v>1.0735966325018773</v>
      </c>
      <c r="F1751" s="84" t="s">
        <v>15743</v>
      </c>
      <c r="G1751" s="84" t="b">
        <v>0</v>
      </c>
      <c r="H1751" s="84" t="b">
        <v>0</v>
      </c>
      <c r="I1751" s="84" t="b">
        <v>0</v>
      </c>
      <c r="J1751" s="84" t="b">
        <v>0</v>
      </c>
      <c r="K1751" s="84" t="b">
        <v>0</v>
      </c>
      <c r="L1751" s="84" t="b">
        <v>0</v>
      </c>
    </row>
    <row r="1752" spans="1:12" x14ac:dyDescent="0.25">
      <c r="A1752" s="84" t="s">
        <v>15232</v>
      </c>
      <c r="B1752" s="84" t="s">
        <v>731</v>
      </c>
      <c r="C1752" s="84">
        <v>2</v>
      </c>
      <c r="D1752" s="122">
        <v>3.3076081572563416E-4</v>
      </c>
      <c r="E1752" s="122">
        <v>1.2151667394490477</v>
      </c>
      <c r="F1752" s="84" t="s">
        <v>15743</v>
      </c>
      <c r="G1752" s="84" t="b">
        <v>0</v>
      </c>
      <c r="H1752" s="84" t="b">
        <v>0</v>
      </c>
      <c r="I1752" s="84" t="b">
        <v>0</v>
      </c>
      <c r="J1752" s="84" t="b">
        <v>0</v>
      </c>
      <c r="K1752" s="84" t="b">
        <v>0</v>
      </c>
      <c r="L1752" s="84" t="b">
        <v>0</v>
      </c>
    </row>
    <row r="1753" spans="1:12" x14ac:dyDescent="0.25">
      <c r="A1753" s="84" t="s">
        <v>731</v>
      </c>
      <c r="B1753" s="84" t="s">
        <v>14596</v>
      </c>
      <c r="C1753" s="84">
        <v>2</v>
      </c>
      <c r="D1753" s="122">
        <v>3.3076081572563416E-4</v>
      </c>
      <c r="E1753" s="122">
        <v>0.9077899473786879</v>
      </c>
      <c r="F1753" s="84" t="s">
        <v>15743</v>
      </c>
      <c r="G1753" s="84" t="b">
        <v>0</v>
      </c>
      <c r="H1753" s="84" t="b">
        <v>0</v>
      </c>
      <c r="I1753" s="84" t="b">
        <v>0</v>
      </c>
      <c r="J1753" s="84" t="b">
        <v>0</v>
      </c>
      <c r="K1753" s="84" t="b">
        <v>0</v>
      </c>
      <c r="L1753" s="84" t="b">
        <v>0</v>
      </c>
    </row>
    <row r="1754" spans="1:12" x14ac:dyDescent="0.25">
      <c r="A1754" s="84" t="s">
        <v>13332</v>
      </c>
      <c r="B1754" s="84" t="s">
        <v>14910</v>
      </c>
      <c r="C1754" s="84">
        <v>2</v>
      </c>
      <c r="D1754" s="122">
        <v>3.3076081572563416E-4</v>
      </c>
      <c r="E1754" s="122">
        <v>3.0172559973307802</v>
      </c>
      <c r="F1754" s="84" t="s">
        <v>15743</v>
      </c>
      <c r="G1754" s="84" t="b">
        <v>0</v>
      </c>
      <c r="H1754" s="84" t="b">
        <v>0</v>
      </c>
      <c r="I1754" s="84" t="b">
        <v>0</v>
      </c>
      <c r="J1754" s="84" t="b">
        <v>0</v>
      </c>
      <c r="K1754" s="84" t="b">
        <v>0</v>
      </c>
      <c r="L1754" s="84" t="b">
        <v>0</v>
      </c>
    </row>
    <row r="1755" spans="1:12" x14ac:dyDescent="0.25">
      <c r="A1755" s="84" t="s">
        <v>14910</v>
      </c>
      <c r="B1755" s="84" t="s">
        <v>2922</v>
      </c>
      <c r="C1755" s="84">
        <v>2</v>
      </c>
      <c r="D1755" s="122">
        <v>3.3076081572563416E-4</v>
      </c>
      <c r="E1755" s="122">
        <v>1.6443439943606739</v>
      </c>
      <c r="F1755" s="84" t="s">
        <v>15743</v>
      </c>
      <c r="G1755" s="84" t="b">
        <v>0</v>
      </c>
      <c r="H1755" s="84" t="b">
        <v>0</v>
      </c>
      <c r="I1755" s="84" t="b">
        <v>0</v>
      </c>
      <c r="J1755" s="84" t="b">
        <v>0</v>
      </c>
      <c r="K1755" s="84" t="b">
        <v>0</v>
      </c>
      <c r="L1755" s="84" t="b">
        <v>0</v>
      </c>
    </row>
    <row r="1756" spans="1:12" x14ac:dyDescent="0.25">
      <c r="A1756" s="84" t="s">
        <v>14911</v>
      </c>
      <c r="B1756" s="84" t="s">
        <v>2713</v>
      </c>
      <c r="C1756" s="84">
        <v>2</v>
      </c>
      <c r="D1756" s="122">
        <v>3.3076081572563416E-4</v>
      </c>
      <c r="E1756" s="122">
        <v>2.0487730487768454</v>
      </c>
      <c r="F1756" s="84" t="s">
        <v>15743</v>
      </c>
      <c r="G1756" s="84" t="b">
        <v>0</v>
      </c>
      <c r="H1756" s="84" t="b">
        <v>0</v>
      </c>
      <c r="I1756" s="84" t="b">
        <v>0</v>
      </c>
      <c r="J1756" s="84" t="b">
        <v>0</v>
      </c>
      <c r="K1756" s="84" t="b">
        <v>0</v>
      </c>
      <c r="L1756" s="84" t="b">
        <v>0</v>
      </c>
    </row>
    <row r="1757" spans="1:12" x14ac:dyDescent="0.25">
      <c r="A1757" s="84" t="s">
        <v>2803</v>
      </c>
      <c r="B1757" s="84" t="s">
        <v>2922</v>
      </c>
      <c r="C1757" s="84">
        <v>2</v>
      </c>
      <c r="D1757" s="122">
        <v>3.3076081572563416E-4</v>
      </c>
      <c r="E1757" s="122">
        <v>-0.38096187090409639</v>
      </c>
      <c r="F1757" s="84" t="s">
        <v>15743</v>
      </c>
      <c r="G1757" s="84" t="b">
        <v>0</v>
      </c>
      <c r="H1757" s="84" t="b">
        <v>0</v>
      </c>
      <c r="I1757" s="84" t="b">
        <v>0</v>
      </c>
      <c r="J1757" s="84" t="b">
        <v>0</v>
      </c>
      <c r="K1757" s="84" t="b">
        <v>0</v>
      </c>
      <c r="L1757" s="84" t="b">
        <v>0</v>
      </c>
    </row>
    <row r="1758" spans="1:12" x14ac:dyDescent="0.25">
      <c r="A1758" s="84" t="s">
        <v>12363</v>
      </c>
      <c r="B1758" s="84" t="s">
        <v>12385</v>
      </c>
      <c r="C1758" s="84">
        <v>2</v>
      </c>
      <c r="D1758" s="122">
        <v>3.3076081572563416E-4</v>
      </c>
      <c r="E1758" s="122">
        <v>1.5779233035005178</v>
      </c>
      <c r="F1758" s="84" t="s">
        <v>15743</v>
      </c>
      <c r="G1758" s="84" t="b">
        <v>0</v>
      </c>
      <c r="H1758" s="84" t="b">
        <v>0</v>
      </c>
      <c r="I1758" s="84" t="b">
        <v>0</v>
      </c>
      <c r="J1758" s="84" t="b">
        <v>0</v>
      </c>
      <c r="K1758" s="84" t="b">
        <v>0</v>
      </c>
      <c r="L1758" s="84" t="b">
        <v>0</v>
      </c>
    </row>
    <row r="1759" spans="1:12" x14ac:dyDescent="0.25">
      <c r="A1759" s="84" t="s">
        <v>12385</v>
      </c>
      <c r="B1759" s="84" t="s">
        <v>12299</v>
      </c>
      <c r="C1759" s="84">
        <v>2</v>
      </c>
      <c r="D1759" s="122">
        <v>3.3076081572563416E-4</v>
      </c>
      <c r="E1759" s="122">
        <v>1.3940067069328799</v>
      </c>
      <c r="F1759" s="84" t="s">
        <v>15743</v>
      </c>
      <c r="G1759" s="84" t="b">
        <v>0</v>
      </c>
      <c r="H1759" s="84" t="b">
        <v>0</v>
      </c>
      <c r="I1759" s="84" t="b">
        <v>0</v>
      </c>
      <c r="J1759" s="84" t="b">
        <v>0</v>
      </c>
      <c r="K1759" s="84" t="b">
        <v>0</v>
      </c>
      <c r="L1759" s="84" t="b">
        <v>0</v>
      </c>
    </row>
    <row r="1760" spans="1:12" x14ac:dyDescent="0.25">
      <c r="A1760" s="84" t="s">
        <v>2803</v>
      </c>
      <c r="B1760" s="84" t="s">
        <v>14293</v>
      </c>
      <c r="C1760" s="84">
        <v>2</v>
      </c>
      <c r="D1760" s="122">
        <v>3.3076081572563416E-4</v>
      </c>
      <c r="E1760" s="122">
        <v>0.84582209638777217</v>
      </c>
      <c r="F1760" s="84" t="s">
        <v>15743</v>
      </c>
      <c r="G1760" s="84" t="b">
        <v>0</v>
      </c>
      <c r="H1760" s="84" t="b">
        <v>0</v>
      </c>
      <c r="I1760" s="84" t="b">
        <v>0</v>
      </c>
      <c r="J1760" s="84" t="b">
        <v>0</v>
      </c>
      <c r="K1760" s="84" t="b">
        <v>0</v>
      </c>
      <c r="L1760" s="84" t="b">
        <v>0</v>
      </c>
    </row>
    <row r="1761" spans="1:12" x14ac:dyDescent="0.25">
      <c r="A1761" s="84" t="s">
        <v>14293</v>
      </c>
      <c r="B1761" s="84" t="s">
        <v>14252</v>
      </c>
      <c r="C1761" s="84">
        <v>2</v>
      </c>
      <c r="D1761" s="122">
        <v>3.3076081572563416E-4</v>
      </c>
      <c r="E1761" s="122">
        <v>2.1499849783653322</v>
      </c>
      <c r="F1761" s="84" t="s">
        <v>15743</v>
      </c>
      <c r="G1761" s="84" t="b">
        <v>0</v>
      </c>
      <c r="H1761" s="84" t="b">
        <v>0</v>
      </c>
      <c r="I1761" s="84" t="b">
        <v>0</v>
      </c>
      <c r="J1761" s="84" t="b">
        <v>0</v>
      </c>
      <c r="K1761" s="84" t="b">
        <v>0</v>
      </c>
      <c r="L1761" s="84" t="b">
        <v>0</v>
      </c>
    </row>
    <row r="1762" spans="1:12" x14ac:dyDescent="0.25">
      <c r="A1762" s="84" t="s">
        <v>14252</v>
      </c>
      <c r="B1762" s="84" t="s">
        <v>14496</v>
      </c>
      <c r="C1762" s="84">
        <v>2</v>
      </c>
      <c r="D1762" s="122">
        <v>3.3076081572563416E-4</v>
      </c>
      <c r="E1762" s="122">
        <v>2.4609534965634929</v>
      </c>
      <c r="F1762" s="84" t="s">
        <v>15743</v>
      </c>
      <c r="G1762" s="84" t="b">
        <v>0</v>
      </c>
      <c r="H1762" s="84" t="b">
        <v>0</v>
      </c>
      <c r="I1762" s="84" t="b">
        <v>0</v>
      </c>
      <c r="J1762" s="84" t="b">
        <v>1</v>
      </c>
      <c r="K1762" s="84" t="b">
        <v>0</v>
      </c>
      <c r="L1762" s="84" t="b">
        <v>0</v>
      </c>
    </row>
    <row r="1763" spans="1:12" x14ac:dyDescent="0.25">
      <c r="A1763" s="84" t="s">
        <v>14497</v>
      </c>
      <c r="B1763" s="84" t="s">
        <v>927</v>
      </c>
      <c r="C1763" s="84">
        <v>2</v>
      </c>
      <c r="D1763" s="122">
        <v>3.3076081572563416E-4</v>
      </c>
      <c r="E1763" s="122">
        <v>3.4151960060028181</v>
      </c>
      <c r="F1763" s="84" t="s">
        <v>15743</v>
      </c>
      <c r="G1763" s="84" t="b">
        <v>0</v>
      </c>
      <c r="H1763" s="84" t="b">
        <v>0</v>
      </c>
      <c r="I1763" s="84" t="b">
        <v>0</v>
      </c>
      <c r="J1763" s="84" t="b">
        <v>0</v>
      </c>
      <c r="K1763" s="84" t="b">
        <v>0</v>
      </c>
      <c r="L1763" s="84" t="b">
        <v>0</v>
      </c>
    </row>
    <row r="1764" spans="1:12" x14ac:dyDescent="0.25">
      <c r="A1764" s="84" t="s">
        <v>2788</v>
      </c>
      <c r="B1764" s="84" t="s">
        <v>14597</v>
      </c>
      <c r="C1764" s="84">
        <v>2</v>
      </c>
      <c r="D1764" s="122">
        <v>3.3076081572563416E-4</v>
      </c>
      <c r="E1764" s="122">
        <v>1.1836839397070824</v>
      </c>
      <c r="F1764" s="84" t="s">
        <v>15743</v>
      </c>
      <c r="G1764" s="84" t="b">
        <v>0</v>
      </c>
      <c r="H1764" s="84" t="b">
        <v>0</v>
      </c>
      <c r="I1764" s="84" t="b">
        <v>0</v>
      </c>
      <c r="J1764" s="84" t="b">
        <v>1</v>
      </c>
      <c r="K1764" s="84" t="b">
        <v>0</v>
      </c>
      <c r="L1764" s="84" t="b">
        <v>0</v>
      </c>
    </row>
    <row r="1765" spans="1:12" x14ac:dyDescent="0.25">
      <c r="A1765" s="84" t="s">
        <v>14597</v>
      </c>
      <c r="B1765" s="84" t="s">
        <v>15233</v>
      </c>
      <c r="C1765" s="84">
        <v>2</v>
      </c>
      <c r="D1765" s="122">
        <v>3.3076081572563416E-4</v>
      </c>
      <c r="E1765" s="122">
        <v>3.4943772520504428</v>
      </c>
      <c r="F1765" s="84" t="s">
        <v>15743</v>
      </c>
      <c r="G1765" s="84" t="b">
        <v>1</v>
      </c>
      <c r="H1765" s="84" t="b">
        <v>0</v>
      </c>
      <c r="I1765" s="84" t="b">
        <v>0</v>
      </c>
      <c r="J1765" s="84" t="b">
        <v>0</v>
      </c>
      <c r="K1765" s="84" t="b">
        <v>0</v>
      </c>
      <c r="L1765" s="84" t="b">
        <v>0</v>
      </c>
    </row>
    <row r="1766" spans="1:12" x14ac:dyDescent="0.25">
      <c r="A1766" s="84" t="s">
        <v>15233</v>
      </c>
      <c r="B1766" s="84" t="s">
        <v>15234</v>
      </c>
      <c r="C1766" s="84">
        <v>2</v>
      </c>
      <c r="D1766" s="122">
        <v>3.3076081572563416E-4</v>
      </c>
      <c r="E1766" s="122">
        <v>3.8923172607224803</v>
      </c>
      <c r="F1766" s="84" t="s">
        <v>15743</v>
      </c>
      <c r="G1766" s="84" t="b">
        <v>0</v>
      </c>
      <c r="H1766" s="84" t="b">
        <v>0</v>
      </c>
      <c r="I1766" s="84" t="b">
        <v>0</v>
      </c>
      <c r="J1766" s="84" t="b">
        <v>0</v>
      </c>
      <c r="K1766" s="84" t="b">
        <v>0</v>
      </c>
      <c r="L1766" s="84" t="b">
        <v>0</v>
      </c>
    </row>
    <row r="1767" spans="1:12" x14ac:dyDescent="0.25">
      <c r="A1767" s="84" t="s">
        <v>15234</v>
      </c>
      <c r="B1767" s="84" t="s">
        <v>15235</v>
      </c>
      <c r="C1767" s="84">
        <v>2</v>
      </c>
      <c r="D1767" s="122">
        <v>3.3076081572563416E-4</v>
      </c>
      <c r="E1767" s="122">
        <v>3.8923172607224803</v>
      </c>
      <c r="F1767" s="84" t="s">
        <v>15743</v>
      </c>
      <c r="G1767" s="84" t="b">
        <v>0</v>
      </c>
      <c r="H1767" s="84" t="b">
        <v>0</v>
      </c>
      <c r="I1767" s="84" t="b">
        <v>0</v>
      </c>
      <c r="J1767" s="84" t="b">
        <v>0</v>
      </c>
      <c r="K1767" s="84" t="b">
        <v>1</v>
      </c>
      <c r="L1767" s="84" t="b">
        <v>0</v>
      </c>
    </row>
    <row r="1768" spans="1:12" x14ac:dyDescent="0.25">
      <c r="A1768" s="84" t="s">
        <v>12280</v>
      </c>
      <c r="B1768" s="84" t="s">
        <v>15236</v>
      </c>
      <c r="C1768" s="84">
        <v>2</v>
      </c>
      <c r="D1768" s="122">
        <v>3.3076081572563416E-4</v>
      </c>
      <c r="E1768" s="122">
        <v>2.2295594290409064</v>
      </c>
      <c r="F1768" s="84" t="s">
        <v>15743</v>
      </c>
      <c r="G1768" s="84" t="b">
        <v>0</v>
      </c>
      <c r="H1768" s="84" t="b">
        <v>0</v>
      </c>
      <c r="I1768" s="84" t="b">
        <v>0</v>
      </c>
      <c r="J1768" s="84" t="b">
        <v>0</v>
      </c>
      <c r="K1768" s="84" t="b">
        <v>0</v>
      </c>
      <c r="L1768" s="84" t="b">
        <v>0</v>
      </c>
    </row>
    <row r="1769" spans="1:12" x14ac:dyDescent="0.25">
      <c r="A1769" s="84" t="s">
        <v>15236</v>
      </c>
      <c r="B1769" s="84" t="s">
        <v>12295</v>
      </c>
      <c r="C1769" s="84">
        <v>2</v>
      </c>
      <c r="D1769" s="122">
        <v>3.3076081572563416E-4</v>
      </c>
      <c r="E1769" s="122">
        <v>2.674833316508574</v>
      </c>
      <c r="F1769" s="84" t="s">
        <v>15743</v>
      </c>
      <c r="G1769" s="84" t="b">
        <v>0</v>
      </c>
      <c r="H1769" s="84" t="b">
        <v>0</v>
      </c>
      <c r="I1769" s="84" t="b">
        <v>0</v>
      </c>
      <c r="J1769" s="84" t="b">
        <v>0</v>
      </c>
      <c r="K1769" s="84" t="b">
        <v>0</v>
      </c>
      <c r="L1769" s="84" t="b">
        <v>0</v>
      </c>
    </row>
    <row r="1770" spans="1:12" x14ac:dyDescent="0.25">
      <c r="A1770" s="84" t="s">
        <v>12295</v>
      </c>
      <c r="B1770" s="84" t="s">
        <v>12296</v>
      </c>
      <c r="C1770" s="84">
        <v>2</v>
      </c>
      <c r="D1770" s="122">
        <v>3.3076081572563416E-4</v>
      </c>
      <c r="E1770" s="122">
        <v>0.84552954367754918</v>
      </c>
      <c r="F1770" s="84" t="s">
        <v>15743</v>
      </c>
      <c r="G1770" s="84" t="b">
        <v>0</v>
      </c>
      <c r="H1770" s="84" t="b">
        <v>0</v>
      </c>
      <c r="I1770" s="84" t="b">
        <v>0</v>
      </c>
      <c r="J1770" s="84" t="b">
        <v>0</v>
      </c>
      <c r="K1770" s="84" t="b">
        <v>0</v>
      </c>
      <c r="L1770" s="84" t="b">
        <v>0</v>
      </c>
    </row>
    <row r="1771" spans="1:12" x14ac:dyDescent="0.25">
      <c r="A1771" s="84" t="s">
        <v>731</v>
      </c>
      <c r="B1771" s="84" t="s">
        <v>924</v>
      </c>
      <c r="C1771" s="84">
        <v>2</v>
      </c>
      <c r="D1771" s="122">
        <v>3.3076081572563416E-4</v>
      </c>
      <c r="E1771" s="122">
        <v>1.3057299560507256</v>
      </c>
      <c r="F1771" s="84" t="s">
        <v>15743</v>
      </c>
      <c r="G1771" s="84" t="b">
        <v>0</v>
      </c>
      <c r="H1771" s="84" t="b">
        <v>0</v>
      </c>
      <c r="I1771" s="84" t="b">
        <v>0</v>
      </c>
      <c r="J1771" s="84" t="b">
        <v>0</v>
      </c>
      <c r="K1771" s="84" t="b">
        <v>0</v>
      </c>
      <c r="L1771" s="84" t="b">
        <v>0</v>
      </c>
    </row>
    <row r="1772" spans="1:12" x14ac:dyDescent="0.25">
      <c r="A1772" s="84" t="s">
        <v>924</v>
      </c>
      <c r="B1772" s="84" t="s">
        <v>923</v>
      </c>
      <c r="C1772" s="84">
        <v>2</v>
      </c>
      <c r="D1772" s="122">
        <v>3.3076081572563416E-4</v>
      </c>
      <c r="E1772" s="122">
        <v>3.8923172607224803</v>
      </c>
      <c r="F1772" s="84" t="s">
        <v>15743</v>
      </c>
      <c r="G1772" s="84" t="b">
        <v>0</v>
      </c>
      <c r="H1772" s="84" t="b">
        <v>0</v>
      </c>
      <c r="I1772" s="84" t="b">
        <v>0</v>
      </c>
      <c r="J1772" s="84" t="b">
        <v>0</v>
      </c>
      <c r="K1772" s="84" t="b">
        <v>0</v>
      </c>
      <c r="L1772" s="84" t="b">
        <v>0</v>
      </c>
    </row>
    <row r="1773" spans="1:12" x14ac:dyDescent="0.25">
      <c r="A1773" s="84" t="s">
        <v>923</v>
      </c>
      <c r="B1773" s="84" t="s">
        <v>922</v>
      </c>
      <c r="C1773" s="84">
        <v>2</v>
      </c>
      <c r="D1773" s="122">
        <v>3.3076081572563416E-4</v>
      </c>
      <c r="E1773" s="122">
        <v>3.8923172607224803</v>
      </c>
      <c r="F1773" s="84" t="s">
        <v>15743</v>
      </c>
      <c r="G1773" s="84" t="b">
        <v>0</v>
      </c>
      <c r="H1773" s="84" t="b">
        <v>0</v>
      </c>
      <c r="I1773" s="84" t="b">
        <v>0</v>
      </c>
      <c r="J1773" s="84" t="b">
        <v>0</v>
      </c>
      <c r="K1773" s="84" t="b">
        <v>0</v>
      </c>
      <c r="L1773" s="84" t="b">
        <v>0</v>
      </c>
    </row>
    <row r="1774" spans="1:12" x14ac:dyDescent="0.25">
      <c r="A1774" s="84" t="s">
        <v>922</v>
      </c>
      <c r="B1774" s="84" t="s">
        <v>921</v>
      </c>
      <c r="C1774" s="84">
        <v>2</v>
      </c>
      <c r="D1774" s="122">
        <v>3.3076081572563416E-4</v>
      </c>
      <c r="E1774" s="122">
        <v>3.716226001666799</v>
      </c>
      <c r="F1774" s="84" t="s">
        <v>15743</v>
      </c>
      <c r="G1774" s="84" t="b">
        <v>0</v>
      </c>
      <c r="H1774" s="84" t="b">
        <v>0</v>
      </c>
      <c r="I1774" s="84" t="b">
        <v>0</v>
      </c>
      <c r="J1774" s="84" t="b">
        <v>0</v>
      </c>
      <c r="K1774" s="84" t="b">
        <v>0</v>
      </c>
      <c r="L1774" s="84" t="b">
        <v>0</v>
      </c>
    </row>
    <row r="1775" spans="1:12" x14ac:dyDescent="0.25">
      <c r="A1775" s="84" t="s">
        <v>921</v>
      </c>
      <c r="B1775" s="84" t="s">
        <v>920</v>
      </c>
      <c r="C1775" s="84">
        <v>2</v>
      </c>
      <c r="D1775" s="122">
        <v>3.3076081572563416E-4</v>
      </c>
      <c r="E1775" s="122">
        <v>3.716226001666799</v>
      </c>
      <c r="F1775" s="84" t="s">
        <v>15743</v>
      </c>
      <c r="G1775" s="84" t="b">
        <v>0</v>
      </c>
      <c r="H1775" s="84" t="b">
        <v>0</v>
      </c>
      <c r="I1775" s="84" t="b">
        <v>0</v>
      </c>
      <c r="J1775" s="84" t="b">
        <v>0</v>
      </c>
      <c r="K1775" s="84" t="b">
        <v>0</v>
      </c>
      <c r="L1775" s="84" t="b">
        <v>0</v>
      </c>
    </row>
    <row r="1776" spans="1:12" x14ac:dyDescent="0.25">
      <c r="A1776" s="84" t="s">
        <v>14497</v>
      </c>
      <c r="B1776" s="84" t="s">
        <v>916</v>
      </c>
      <c r="C1776" s="84">
        <v>2</v>
      </c>
      <c r="D1776" s="122">
        <v>3.3076081572563416E-4</v>
      </c>
      <c r="E1776" s="122">
        <v>3.4151960060028181</v>
      </c>
      <c r="F1776" s="84" t="s">
        <v>15743</v>
      </c>
      <c r="G1776" s="84" t="b">
        <v>0</v>
      </c>
      <c r="H1776" s="84" t="b">
        <v>0</v>
      </c>
      <c r="I1776" s="84" t="b">
        <v>0</v>
      </c>
      <c r="J1776" s="84" t="b">
        <v>0</v>
      </c>
      <c r="K1776" s="84" t="b">
        <v>0</v>
      </c>
      <c r="L1776" s="84" t="b">
        <v>0</v>
      </c>
    </row>
    <row r="1777" spans="1:12" x14ac:dyDescent="0.25">
      <c r="A1777" s="84" t="s">
        <v>916</v>
      </c>
      <c r="B1777" s="84" t="s">
        <v>12299</v>
      </c>
      <c r="C1777" s="84">
        <v>2</v>
      </c>
      <c r="D1777" s="122">
        <v>3.3076081572563416E-4</v>
      </c>
      <c r="E1777" s="122">
        <v>2.3482492163722051</v>
      </c>
      <c r="F1777" s="84" t="s">
        <v>15743</v>
      </c>
      <c r="G1777" s="84" t="b">
        <v>0</v>
      </c>
      <c r="H1777" s="84" t="b">
        <v>0</v>
      </c>
      <c r="I1777" s="84" t="b">
        <v>0</v>
      </c>
      <c r="J1777" s="84" t="b">
        <v>0</v>
      </c>
      <c r="K1777" s="84" t="b">
        <v>0</v>
      </c>
      <c r="L1777" s="84" t="b">
        <v>0</v>
      </c>
    </row>
    <row r="1778" spans="1:12" x14ac:dyDescent="0.25">
      <c r="A1778" s="84" t="s">
        <v>731</v>
      </c>
      <c r="B1778" s="84" t="s">
        <v>12300</v>
      </c>
      <c r="C1778" s="84">
        <v>2</v>
      </c>
      <c r="D1778" s="122">
        <v>3.3076081572563416E-4</v>
      </c>
      <c r="E1778" s="122">
        <v>1.1296386969950443</v>
      </c>
      <c r="F1778" s="84" t="s">
        <v>15743</v>
      </c>
      <c r="G1778" s="84" t="b">
        <v>0</v>
      </c>
      <c r="H1778" s="84" t="b">
        <v>0</v>
      </c>
      <c r="I1778" s="84" t="b">
        <v>0</v>
      </c>
      <c r="J1778" s="84" t="b">
        <v>0</v>
      </c>
      <c r="K1778" s="84" t="b">
        <v>0</v>
      </c>
      <c r="L1778" s="84" t="b">
        <v>0</v>
      </c>
    </row>
    <row r="1779" spans="1:12" x14ac:dyDescent="0.25">
      <c r="A1779" s="84" t="s">
        <v>12300</v>
      </c>
      <c r="B1779" s="84" t="s">
        <v>12301</v>
      </c>
      <c r="C1779" s="84">
        <v>2</v>
      </c>
      <c r="D1779" s="122">
        <v>3.3076081572563416E-4</v>
      </c>
      <c r="E1779" s="122">
        <v>2.7868070759525065</v>
      </c>
      <c r="F1779" s="84" t="s">
        <v>15743</v>
      </c>
      <c r="G1779" s="84" t="b">
        <v>0</v>
      </c>
      <c r="H1779" s="84" t="b">
        <v>0</v>
      </c>
      <c r="I1779" s="84" t="b">
        <v>0</v>
      </c>
      <c r="J1779" s="84" t="b">
        <v>0</v>
      </c>
      <c r="K1779" s="84" t="b">
        <v>0</v>
      </c>
      <c r="L1779" s="84" t="b">
        <v>0</v>
      </c>
    </row>
    <row r="1780" spans="1:12" x14ac:dyDescent="0.25">
      <c r="A1780" s="84" t="s">
        <v>734</v>
      </c>
      <c r="B1780" s="84" t="s">
        <v>731</v>
      </c>
      <c r="C1780" s="84">
        <v>2</v>
      </c>
      <c r="D1780" s="122">
        <v>3.3076081572563416E-4</v>
      </c>
      <c r="E1780" s="122">
        <v>0.37006869943479087</v>
      </c>
      <c r="F1780" s="84" t="s">
        <v>15743</v>
      </c>
      <c r="G1780" s="84" t="b">
        <v>0</v>
      </c>
      <c r="H1780" s="84" t="b">
        <v>0</v>
      </c>
      <c r="I1780" s="84" t="b">
        <v>0</v>
      </c>
      <c r="J1780" s="84" t="b">
        <v>0</v>
      </c>
      <c r="K1780" s="84" t="b">
        <v>0</v>
      </c>
      <c r="L1780" s="84" t="b">
        <v>0</v>
      </c>
    </row>
    <row r="1781" spans="1:12" x14ac:dyDescent="0.25">
      <c r="A1781" s="84" t="s">
        <v>731</v>
      </c>
      <c r="B1781" s="84" t="s">
        <v>14913</v>
      </c>
      <c r="C1781" s="84">
        <v>2</v>
      </c>
      <c r="D1781" s="122">
        <v>3.3076081572563416E-4</v>
      </c>
      <c r="E1781" s="122">
        <v>1.1296386969950443</v>
      </c>
      <c r="F1781" s="84" t="s">
        <v>15743</v>
      </c>
      <c r="G1781" s="84" t="b">
        <v>0</v>
      </c>
      <c r="H1781" s="84" t="b">
        <v>0</v>
      </c>
      <c r="I1781" s="84" t="b">
        <v>0</v>
      </c>
      <c r="J1781" s="84" t="b">
        <v>0</v>
      </c>
      <c r="K1781" s="84" t="b">
        <v>0</v>
      </c>
      <c r="L1781" s="84" t="b">
        <v>0</v>
      </c>
    </row>
    <row r="1782" spans="1:12" x14ac:dyDescent="0.25">
      <c r="A1782" s="84" t="s">
        <v>14913</v>
      </c>
      <c r="B1782" s="84" t="s">
        <v>12384</v>
      </c>
      <c r="C1782" s="84">
        <v>2</v>
      </c>
      <c r="D1782" s="122">
        <v>3.3076081572563416E-4</v>
      </c>
      <c r="E1782" s="122">
        <v>2.204342640687925</v>
      </c>
      <c r="F1782" s="84" t="s">
        <v>15743</v>
      </c>
      <c r="G1782" s="84" t="b">
        <v>0</v>
      </c>
      <c r="H1782" s="84" t="b">
        <v>0</v>
      </c>
      <c r="I1782" s="84" t="b">
        <v>0</v>
      </c>
      <c r="J1782" s="84" t="b">
        <v>0</v>
      </c>
      <c r="K1782" s="84" t="b">
        <v>0</v>
      </c>
      <c r="L1782" s="84" t="b">
        <v>0</v>
      </c>
    </row>
    <row r="1783" spans="1:12" x14ac:dyDescent="0.25">
      <c r="A1783" s="84" t="s">
        <v>12384</v>
      </c>
      <c r="B1783" s="84" t="s">
        <v>855</v>
      </c>
      <c r="C1783" s="84">
        <v>2</v>
      </c>
      <c r="D1783" s="122">
        <v>3.3076081572563416E-4</v>
      </c>
      <c r="E1783" s="122">
        <v>0.56752054310075062</v>
      </c>
      <c r="F1783" s="84" t="s">
        <v>15743</v>
      </c>
      <c r="G1783" s="84" t="b">
        <v>0</v>
      </c>
      <c r="H1783" s="84" t="b">
        <v>0</v>
      </c>
      <c r="I1783" s="84" t="b">
        <v>0</v>
      </c>
      <c r="J1783" s="84" t="b">
        <v>0</v>
      </c>
      <c r="K1783" s="84" t="b">
        <v>0</v>
      </c>
      <c r="L1783" s="84" t="b">
        <v>0</v>
      </c>
    </row>
    <row r="1784" spans="1:12" x14ac:dyDescent="0.25">
      <c r="A1784" s="84" t="s">
        <v>855</v>
      </c>
      <c r="B1784" s="84" t="s">
        <v>14316</v>
      </c>
      <c r="C1784" s="84">
        <v>2</v>
      </c>
      <c r="D1784" s="122">
        <v>3.3076081572563416E-4</v>
      </c>
      <c r="E1784" s="122">
        <v>1.4076615881055603</v>
      </c>
      <c r="F1784" s="84" t="s">
        <v>15743</v>
      </c>
      <c r="G1784" s="84" t="b">
        <v>0</v>
      </c>
      <c r="H1784" s="84" t="b">
        <v>0</v>
      </c>
      <c r="I1784" s="84" t="b">
        <v>0</v>
      </c>
      <c r="J1784" s="84" t="b">
        <v>1</v>
      </c>
      <c r="K1784" s="84" t="b">
        <v>0</v>
      </c>
      <c r="L1784" s="84" t="b">
        <v>0</v>
      </c>
    </row>
    <row r="1785" spans="1:12" x14ac:dyDescent="0.25">
      <c r="A1785" s="84" t="s">
        <v>14316</v>
      </c>
      <c r="B1785" s="84" t="s">
        <v>14201</v>
      </c>
      <c r="C1785" s="84">
        <v>2</v>
      </c>
      <c r="D1785" s="122">
        <v>3.3076081572563416E-4</v>
      </c>
      <c r="E1785" s="122">
        <v>1.7919467156049176</v>
      </c>
      <c r="F1785" s="84" t="s">
        <v>15743</v>
      </c>
      <c r="G1785" s="84" t="b">
        <v>1</v>
      </c>
      <c r="H1785" s="84" t="b">
        <v>0</v>
      </c>
      <c r="I1785" s="84" t="b">
        <v>0</v>
      </c>
      <c r="J1785" s="84" t="b">
        <v>0</v>
      </c>
      <c r="K1785" s="84" t="b">
        <v>0</v>
      </c>
      <c r="L1785" s="84" t="b">
        <v>0</v>
      </c>
    </row>
    <row r="1786" spans="1:12" x14ac:dyDescent="0.25">
      <c r="A1786" s="84" t="s">
        <v>14201</v>
      </c>
      <c r="B1786" s="84" t="s">
        <v>2803</v>
      </c>
      <c r="C1786" s="84">
        <v>2</v>
      </c>
      <c r="D1786" s="122">
        <v>3.3076081572563416E-4</v>
      </c>
      <c r="E1786" s="122">
        <v>0.35305292477502537</v>
      </c>
      <c r="F1786" s="84" t="s">
        <v>15743</v>
      </c>
      <c r="G1786" s="84" t="b">
        <v>0</v>
      </c>
      <c r="H1786" s="84" t="b">
        <v>0</v>
      </c>
      <c r="I1786" s="84" t="b">
        <v>0</v>
      </c>
      <c r="J1786" s="84" t="b">
        <v>0</v>
      </c>
      <c r="K1786" s="84" t="b">
        <v>0</v>
      </c>
      <c r="L1786" s="84" t="b">
        <v>0</v>
      </c>
    </row>
    <row r="1787" spans="1:12" x14ac:dyDescent="0.25">
      <c r="A1787" s="84" t="s">
        <v>14206</v>
      </c>
      <c r="B1787" s="84" t="s">
        <v>12277</v>
      </c>
      <c r="C1787" s="84">
        <v>2</v>
      </c>
      <c r="D1787" s="122">
        <v>3.3076081572563416E-4</v>
      </c>
      <c r="E1787" s="122">
        <v>1.3235290484071336</v>
      </c>
      <c r="F1787" s="84" t="s">
        <v>15743</v>
      </c>
      <c r="G1787" s="84" t="b">
        <v>0</v>
      </c>
      <c r="H1787" s="84" t="b">
        <v>0</v>
      </c>
      <c r="I1787" s="84" t="b">
        <v>0</v>
      </c>
      <c r="J1787" s="84" t="b">
        <v>0</v>
      </c>
      <c r="K1787" s="84" t="b">
        <v>0</v>
      </c>
      <c r="L1787" s="84" t="b">
        <v>0</v>
      </c>
    </row>
    <row r="1788" spans="1:12" x14ac:dyDescent="0.25">
      <c r="A1788" s="84" t="s">
        <v>12277</v>
      </c>
      <c r="B1788" s="84" t="s">
        <v>15237</v>
      </c>
      <c r="C1788" s="84">
        <v>2</v>
      </c>
      <c r="D1788" s="122">
        <v>3.3076081572563416E-4</v>
      </c>
      <c r="E1788" s="122">
        <v>2.6135636597696514</v>
      </c>
      <c r="F1788" s="84" t="s">
        <v>15743</v>
      </c>
      <c r="G1788" s="84" t="b">
        <v>0</v>
      </c>
      <c r="H1788" s="84" t="b">
        <v>0</v>
      </c>
      <c r="I1788" s="84" t="b">
        <v>0</v>
      </c>
      <c r="J1788" s="84" t="b">
        <v>0</v>
      </c>
      <c r="K1788" s="84" t="b">
        <v>0</v>
      </c>
      <c r="L1788" s="84" t="b">
        <v>0</v>
      </c>
    </row>
    <row r="1789" spans="1:12" x14ac:dyDescent="0.25">
      <c r="A1789" s="84" t="s">
        <v>15237</v>
      </c>
      <c r="B1789" s="84" t="s">
        <v>15238</v>
      </c>
      <c r="C1789" s="84">
        <v>2</v>
      </c>
      <c r="D1789" s="122">
        <v>3.3076081572563416E-4</v>
      </c>
      <c r="E1789" s="122">
        <v>3.8923172607224803</v>
      </c>
      <c r="F1789" s="84" t="s">
        <v>15743</v>
      </c>
      <c r="G1789" s="84" t="b">
        <v>0</v>
      </c>
      <c r="H1789" s="84" t="b">
        <v>0</v>
      </c>
      <c r="I1789" s="84" t="b">
        <v>0</v>
      </c>
      <c r="J1789" s="84" t="b">
        <v>0</v>
      </c>
      <c r="K1789" s="84" t="b">
        <v>0</v>
      </c>
      <c r="L1789" s="84" t="b">
        <v>0</v>
      </c>
    </row>
    <row r="1790" spans="1:12" x14ac:dyDescent="0.25">
      <c r="A1790" s="84" t="s">
        <v>15238</v>
      </c>
      <c r="B1790" s="84" t="s">
        <v>14335</v>
      </c>
      <c r="C1790" s="84">
        <v>2</v>
      </c>
      <c r="D1790" s="122">
        <v>3.3076081572563416E-4</v>
      </c>
      <c r="E1790" s="122">
        <v>3.1519545712282366</v>
      </c>
      <c r="F1790" s="84" t="s">
        <v>15743</v>
      </c>
      <c r="G1790" s="84" t="b">
        <v>0</v>
      </c>
      <c r="H1790" s="84" t="b">
        <v>0</v>
      </c>
      <c r="I1790" s="84" t="b">
        <v>0</v>
      </c>
      <c r="J1790" s="84" t="b">
        <v>1</v>
      </c>
      <c r="K1790" s="84" t="b">
        <v>0</v>
      </c>
      <c r="L1790" s="84" t="b">
        <v>0</v>
      </c>
    </row>
    <row r="1791" spans="1:12" x14ac:dyDescent="0.25">
      <c r="A1791" s="84" t="s">
        <v>14335</v>
      </c>
      <c r="B1791" s="84" t="s">
        <v>12359</v>
      </c>
      <c r="C1791" s="84">
        <v>2</v>
      </c>
      <c r="D1791" s="122">
        <v>3.3076081572563416E-4</v>
      </c>
      <c r="E1791" s="122">
        <v>1.7717433295166307</v>
      </c>
      <c r="F1791" s="84" t="s">
        <v>15743</v>
      </c>
      <c r="G1791" s="84" t="b">
        <v>1</v>
      </c>
      <c r="H1791" s="84" t="b">
        <v>0</v>
      </c>
      <c r="I1791" s="84" t="b">
        <v>0</v>
      </c>
      <c r="J1791" s="84" t="b">
        <v>0</v>
      </c>
      <c r="K1791" s="84" t="b">
        <v>0</v>
      </c>
      <c r="L1791" s="84" t="b">
        <v>0</v>
      </c>
    </row>
    <row r="1792" spans="1:12" x14ac:dyDescent="0.25">
      <c r="A1792" s="84" t="s">
        <v>12359</v>
      </c>
      <c r="B1792" s="84" t="s">
        <v>14319</v>
      </c>
      <c r="C1792" s="84">
        <v>2</v>
      </c>
      <c r="D1792" s="122">
        <v>3.3076081572563416E-4</v>
      </c>
      <c r="E1792" s="122">
        <v>1.7817275504232315</v>
      </c>
      <c r="F1792" s="84" t="s">
        <v>15743</v>
      </c>
      <c r="G1792" s="84" t="b">
        <v>0</v>
      </c>
      <c r="H1792" s="84" t="b">
        <v>0</v>
      </c>
      <c r="I1792" s="84" t="b">
        <v>0</v>
      </c>
      <c r="J1792" s="84" t="b">
        <v>0</v>
      </c>
      <c r="K1792" s="84" t="b">
        <v>0</v>
      </c>
      <c r="L1792" s="84" t="b">
        <v>0</v>
      </c>
    </row>
    <row r="1793" spans="1:12" x14ac:dyDescent="0.25">
      <c r="A1793" s="84" t="s">
        <v>14319</v>
      </c>
      <c r="B1793" s="84" t="s">
        <v>2713</v>
      </c>
      <c r="C1793" s="84">
        <v>2</v>
      </c>
      <c r="D1793" s="122">
        <v>3.3076081572563416E-4</v>
      </c>
      <c r="E1793" s="122">
        <v>1.4467130574488829</v>
      </c>
      <c r="F1793" s="84" t="s">
        <v>15743</v>
      </c>
      <c r="G1793" s="84" t="b">
        <v>0</v>
      </c>
      <c r="H1793" s="84" t="b">
        <v>0</v>
      </c>
      <c r="I1793" s="84" t="b">
        <v>0</v>
      </c>
      <c r="J1793" s="84" t="b">
        <v>0</v>
      </c>
      <c r="K1793" s="84" t="b">
        <v>0</v>
      </c>
      <c r="L1793" s="84" t="b">
        <v>0</v>
      </c>
    </row>
    <row r="1794" spans="1:12" x14ac:dyDescent="0.25">
      <c r="A1794" s="84" t="s">
        <v>2793</v>
      </c>
      <c r="B1794" s="84" t="s">
        <v>12277</v>
      </c>
      <c r="C1794" s="84">
        <v>2</v>
      </c>
      <c r="D1794" s="122">
        <v>3.3076081572563416E-4</v>
      </c>
      <c r="E1794" s="122">
        <v>0.86988888953699395</v>
      </c>
      <c r="F1794" s="84" t="s">
        <v>15743</v>
      </c>
      <c r="G1794" s="84" t="b">
        <v>0</v>
      </c>
      <c r="H1794" s="84" t="b">
        <v>0</v>
      </c>
      <c r="I1794" s="84" t="b">
        <v>0</v>
      </c>
      <c r="J1794" s="84" t="b">
        <v>0</v>
      </c>
      <c r="K1794" s="84" t="b">
        <v>0</v>
      </c>
      <c r="L1794" s="84" t="b">
        <v>0</v>
      </c>
    </row>
    <row r="1795" spans="1:12" x14ac:dyDescent="0.25">
      <c r="A1795" s="84" t="s">
        <v>14226</v>
      </c>
      <c r="B1795" s="84" t="s">
        <v>14456</v>
      </c>
      <c r="C1795" s="84">
        <v>2</v>
      </c>
      <c r="D1795" s="122">
        <v>3.3076081572563416E-4</v>
      </c>
      <c r="E1795" s="122">
        <v>2.336014759955193</v>
      </c>
      <c r="F1795" s="84" t="s">
        <v>15743</v>
      </c>
      <c r="G1795" s="84" t="b">
        <v>1</v>
      </c>
      <c r="H1795" s="84" t="b">
        <v>0</v>
      </c>
      <c r="I1795" s="84" t="b">
        <v>0</v>
      </c>
      <c r="J1795" s="84" t="b">
        <v>0</v>
      </c>
      <c r="K1795" s="84" t="b">
        <v>0</v>
      </c>
      <c r="L1795" s="84" t="b">
        <v>0</v>
      </c>
    </row>
    <row r="1796" spans="1:12" x14ac:dyDescent="0.25">
      <c r="A1796" s="84" t="s">
        <v>14456</v>
      </c>
      <c r="B1796" s="84" t="s">
        <v>2922</v>
      </c>
      <c r="C1796" s="84">
        <v>2</v>
      </c>
      <c r="D1796" s="122">
        <v>3.3076081572563416E-4</v>
      </c>
      <c r="E1796" s="122">
        <v>1.2763672090660794</v>
      </c>
      <c r="F1796" s="84" t="s">
        <v>15743</v>
      </c>
      <c r="G1796" s="84" t="b">
        <v>0</v>
      </c>
      <c r="H1796" s="84" t="b">
        <v>0</v>
      </c>
      <c r="I1796" s="84" t="b">
        <v>0</v>
      </c>
      <c r="J1796" s="84" t="b">
        <v>0</v>
      </c>
      <c r="K1796" s="84" t="b">
        <v>0</v>
      </c>
      <c r="L1796" s="84" t="b">
        <v>0</v>
      </c>
    </row>
    <row r="1797" spans="1:12" x14ac:dyDescent="0.25">
      <c r="A1797" s="84" t="s">
        <v>12356</v>
      </c>
      <c r="B1797" s="84" t="s">
        <v>15239</v>
      </c>
      <c r="C1797" s="84">
        <v>2</v>
      </c>
      <c r="D1797" s="122">
        <v>3.3076081572563416E-4</v>
      </c>
      <c r="E1797" s="122">
        <v>2.6492792120361859</v>
      </c>
      <c r="F1797" s="84" t="s">
        <v>15743</v>
      </c>
      <c r="G1797" s="84" t="b">
        <v>1</v>
      </c>
      <c r="H1797" s="84" t="b">
        <v>0</v>
      </c>
      <c r="I1797" s="84" t="b">
        <v>0</v>
      </c>
      <c r="J1797" s="84" t="b">
        <v>0</v>
      </c>
      <c r="K1797" s="84" t="b">
        <v>0</v>
      </c>
      <c r="L1797" s="84" t="b">
        <v>0</v>
      </c>
    </row>
    <row r="1798" spans="1:12" x14ac:dyDescent="0.25">
      <c r="A1798" s="84" t="s">
        <v>15239</v>
      </c>
      <c r="B1798" s="84" t="s">
        <v>14914</v>
      </c>
      <c r="C1798" s="84">
        <v>2</v>
      </c>
      <c r="D1798" s="122">
        <v>3.3076081572563416E-4</v>
      </c>
      <c r="E1798" s="122">
        <v>3.8923172607224803</v>
      </c>
      <c r="F1798" s="84" t="s">
        <v>15743</v>
      </c>
      <c r="G1798" s="84" t="b">
        <v>0</v>
      </c>
      <c r="H1798" s="84" t="b">
        <v>0</v>
      </c>
      <c r="I1798" s="84" t="b">
        <v>0</v>
      </c>
      <c r="J1798" s="84" t="b">
        <v>0</v>
      </c>
      <c r="K1798" s="84" t="b">
        <v>0</v>
      </c>
      <c r="L1798" s="84" t="b">
        <v>0</v>
      </c>
    </row>
    <row r="1799" spans="1:12" x14ac:dyDescent="0.25">
      <c r="A1799" s="84" t="s">
        <v>14914</v>
      </c>
      <c r="B1799" s="84" t="s">
        <v>981</v>
      </c>
      <c r="C1799" s="84">
        <v>2</v>
      </c>
      <c r="D1799" s="122">
        <v>3.3076081572563416E-4</v>
      </c>
      <c r="E1799" s="122">
        <v>3.2391047469471368</v>
      </c>
      <c r="F1799" s="84" t="s">
        <v>15743</v>
      </c>
      <c r="G1799" s="84" t="b">
        <v>0</v>
      </c>
      <c r="H1799" s="84" t="b">
        <v>0</v>
      </c>
      <c r="I1799" s="84" t="b">
        <v>0</v>
      </c>
      <c r="J1799" s="84" t="b">
        <v>0</v>
      </c>
      <c r="K1799" s="84" t="b">
        <v>0</v>
      </c>
      <c r="L1799" s="84" t="b">
        <v>0</v>
      </c>
    </row>
    <row r="1800" spans="1:12" x14ac:dyDescent="0.25">
      <c r="A1800" s="84" t="s">
        <v>981</v>
      </c>
      <c r="B1800" s="84" t="s">
        <v>731</v>
      </c>
      <c r="C1800" s="84">
        <v>2</v>
      </c>
      <c r="D1800" s="122">
        <v>3.3076081572563416E-4</v>
      </c>
      <c r="E1800" s="122">
        <v>0.81722673077701014</v>
      </c>
      <c r="F1800" s="84" t="s">
        <v>15743</v>
      </c>
      <c r="G1800" s="84" t="b">
        <v>0</v>
      </c>
      <c r="H1800" s="84" t="b">
        <v>0</v>
      </c>
      <c r="I1800" s="84" t="b">
        <v>0</v>
      </c>
      <c r="J1800" s="84" t="b">
        <v>0</v>
      </c>
      <c r="K1800" s="84" t="b">
        <v>0</v>
      </c>
      <c r="L1800" s="84" t="b">
        <v>0</v>
      </c>
    </row>
    <row r="1801" spans="1:12" x14ac:dyDescent="0.25">
      <c r="A1801" s="84" t="s">
        <v>731</v>
      </c>
      <c r="B1801" s="84" t="s">
        <v>14362</v>
      </c>
      <c r="C1801" s="84">
        <v>2</v>
      </c>
      <c r="D1801" s="122">
        <v>3.3076081572563416E-4</v>
      </c>
      <c r="E1801" s="122">
        <v>0.60675995171470665</v>
      </c>
      <c r="F1801" s="84" t="s">
        <v>15743</v>
      </c>
      <c r="G1801" s="84" t="b">
        <v>0</v>
      </c>
      <c r="H1801" s="84" t="b">
        <v>0</v>
      </c>
      <c r="I1801" s="84" t="b">
        <v>0</v>
      </c>
      <c r="J1801" s="84" t="b">
        <v>0</v>
      </c>
      <c r="K1801" s="84" t="b">
        <v>0</v>
      </c>
      <c r="L1801" s="84" t="b">
        <v>0</v>
      </c>
    </row>
    <row r="1802" spans="1:12" x14ac:dyDescent="0.25">
      <c r="A1802" s="84" t="s">
        <v>14297</v>
      </c>
      <c r="B1802" s="84" t="s">
        <v>14482</v>
      </c>
      <c r="C1802" s="84">
        <v>2</v>
      </c>
      <c r="D1802" s="122">
        <v>3.3076081572563416E-4</v>
      </c>
      <c r="E1802" s="122">
        <v>2.5700979659885612</v>
      </c>
      <c r="F1802" s="84" t="s">
        <v>15743</v>
      </c>
      <c r="G1802" s="84" t="b">
        <v>0</v>
      </c>
      <c r="H1802" s="84" t="b">
        <v>0</v>
      </c>
      <c r="I1802" s="84" t="b">
        <v>0</v>
      </c>
      <c r="J1802" s="84" t="b">
        <v>0</v>
      </c>
      <c r="K1802" s="84" t="b">
        <v>0</v>
      </c>
      <c r="L1802" s="84" t="b">
        <v>0</v>
      </c>
    </row>
    <row r="1803" spans="1:12" x14ac:dyDescent="0.25">
      <c r="A1803" s="84" t="s">
        <v>14207</v>
      </c>
      <c r="B1803" s="84" t="s">
        <v>734</v>
      </c>
      <c r="C1803" s="84">
        <v>2</v>
      </c>
      <c r="D1803" s="122">
        <v>3.3076081572563416E-4</v>
      </c>
      <c r="E1803" s="122">
        <v>2.1599235008995121</v>
      </c>
      <c r="F1803" s="84" t="s">
        <v>15743</v>
      </c>
      <c r="G1803" s="84" t="b">
        <v>0</v>
      </c>
      <c r="H1803" s="84" t="b">
        <v>0</v>
      </c>
      <c r="I1803" s="84" t="b">
        <v>0</v>
      </c>
      <c r="J1803" s="84" t="b">
        <v>0</v>
      </c>
      <c r="K1803" s="84" t="b">
        <v>0</v>
      </c>
      <c r="L1803" s="84" t="b">
        <v>0</v>
      </c>
    </row>
    <row r="1804" spans="1:12" x14ac:dyDescent="0.25">
      <c r="A1804" s="84" t="s">
        <v>812</v>
      </c>
      <c r="B1804" s="84" t="s">
        <v>15242</v>
      </c>
      <c r="C1804" s="84">
        <v>2</v>
      </c>
      <c r="D1804" s="122">
        <v>3.3076081572563416E-4</v>
      </c>
      <c r="E1804" s="122">
        <v>2.7783739084156438</v>
      </c>
      <c r="F1804" s="84" t="s">
        <v>15743</v>
      </c>
      <c r="G1804" s="84" t="b">
        <v>0</v>
      </c>
      <c r="H1804" s="84" t="b">
        <v>1</v>
      </c>
      <c r="I1804" s="84" t="b">
        <v>0</v>
      </c>
      <c r="J1804" s="84" t="b">
        <v>0</v>
      </c>
      <c r="K1804" s="84" t="b">
        <v>0</v>
      </c>
      <c r="L1804" s="84" t="b">
        <v>0</v>
      </c>
    </row>
    <row r="1805" spans="1:12" x14ac:dyDescent="0.25">
      <c r="A1805" s="84" t="s">
        <v>15242</v>
      </c>
      <c r="B1805" s="84" t="s">
        <v>15243</v>
      </c>
      <c r="C1805" s="84">
        <v>2</v>
      </c>
      <c r="D1805" s="122">
        <v>3.3076081572563416E-4</v>
      </c>
      <c r="E1805" s="122">
        <v>3.8923172607224803</v>
      </c>
      <c r="F1805" s="84" t="s">
        <v>15743</v>
      </c>
      <c r="G1805" s="84" t="b">
        <v>0</v>
      </c>
      <c r="H1805" s="84" t="b">
        <v>0</v>
      </c>
      <c r="I1805" s="84" t="b">
        <v>0</v>
      </c>
      <c r="J1805" s="84" t="b">
        <v>0</v>
      </c>
      <c r="K1805" s="84" t="b">
        <v>0</v>
      </c>
      <c r="L1805" s="84" t="b">
        <v>0</v>
      </c>
    </row>
    <row r="1806" spans="1:12" x14ac:dyDescent="0.25">
      <c r="A1806" s="84" t="s">
        <v>15243</v>
      </c>
      <c r="B1806" s="84" t="s">
        <v>915</v>
      </c>
      <c r="C1806" s="84">
        <v>2</v>
      </c>
      <c r="D1806" s="122">
        <v>3.3076081572563416E-4</v>
      </c>
      <c r="E1806" s="122">
        <v>2.989227273730537</v>
      </c>
      <c r="F1806" s="84" t="s">
        <v>15743</v>
      </c>
      <c r="G1806" s="84" t="b">
        <v>0</v>
      </c>
      <c r="H1806" s="84" t="b">
        <v>0</v>
      </c>
      <c r="I1806" s="84" t="b">
        <v>0</v>
      </c>
      <c r="J1806" s="84" t="b">
        <v>0</v>
      </c>
      <c r="K1806" s="84" t="b">
        <v>0</v>
      </c>
      <c r="L1806" s="84" t="b">
        <v>0</v>
      </c>
    </row>
    <row r="1807" spans="1:12" x14ac:dyDescent="0.25">
      <c r="A1807" s="84" t="s">
        <v>812</v>
      </c>
      <c r="B1807" s="84" t="s">
        <v>731</v>
      </c>
      <c r="C1807" s="84">
        <v>2</v>
      </c>
      <c r="D1807" s="122">
        <v>3.3076081572563416E-4</v>
      </c>
      <c r="E1807" s="122">
        <v>0.10122338714221098</v>
      </c>
      <c r="F1807" s="84" t="s">
        <v>15743</v>
      </c>
      <c r="G1807" s="84" t="b">
        <v>0</v>
      </c>
      <c r="H1807" s="84" t="b">
        <v>1</v>
      </c>
      <c r="I1807" s="84" t="b">
        <v>0</v>
      </c>
      <c r="J1807" s="84" t="b">
        <v>0</v>
      </c>
      <c r="K1807" s="84" t="b">
        <v>0</v>
      </c>
      <c r="L1807" s="84" t="b">
        <v>0</v>
      </c>
    </row>
    <row r="1808" spans="1:12" x14ac:dyDescent="0.25">
      <c r="A1808" s="84" t="s">
        <v>12355</v>
      </c>
      <c r="B1808" s="84" t="s">
        <v>14232</v>
      </c>
      <c r="C1808" s="84">
        <v>2</v>
      </c>
      <c r="D1808" s="122">
        <v>3.3076081572563416E-4</v>
      </c>
      <c r="E1808" s="122">
        <v>1.6748333165085743</v>
      </c>
      <c r="F1808" s="84" t="s">
        <v>15743</v>
      </c>
      <c r="G1808" s="84" t="b">
        <v>0</v>
      </c>
      <c r="H1808" s="84" t="b">
        <v>0</v>
      </c>
      <c r="I1808" s="84" t="b">
        <v>0</v>
      </c>
      <c r="J1808" s="84" t="b">
        <v>0</v>
      </c>
      <c r="K1808" s="84" t="b">
        <v>0</v>
      </c>
      <c r="L1808" s="84" t="b">
        <v>0</v>
      </c>
    </row>
    <row r="1809" spans="1:12" x14ac:dyDescent="0.25">
      <c r="A1809" s="84" t="s">
        <v>14226</v>
      </c>
      <c r="B1809" s="84" t="s">
        <v>15247</v>
      </c>
      <c r="C1809" s="84">
        <v>2</v>
      </c>
      <c r="D1809" s="122">
        <v>3.3076081572563416E-4</v>
      </c>
      <c r="E1809" s="122">
        <v>2.8131360146748556</v>
      </c>
      <c r="F1809" s="84" t="s">
        <v>15743</v>
      </c>
      <c r="G1809" s="84" t="b">
        <v>1</v>
      </c>
      <c r="H1809" s="84" t="b">
        <v>0</v>
      </c>
      <c r="I1809" s="84" t="b">
        <v>0</v>
      </c>
      <c r="J1809" s="84" t="b">
        <v>0</v>
      </c>
      <c r="K1809" s="84" t="b">
        <v>0</v>
      </c>
      <c r="L1809" s="84" t="b">
        <v>0</v>
      </c>
    </row>
    <row r="1810" spans="1:12" x14ac:dyDescent="0.25">
      <c r="A1810" s="84" t="s">
        <v>15247</v>
      </c>
      <c r="B1810" s="84" t="s">
        <v>325</v>
      </c>
      <c r="C1810" s="84">
        <v>2</v>
      </c>
      <c r="D1810" s="122">
        <v>3.3076081572563416E-4</v>
      </c>
      <c r="E1810" s="122">
        <v>3.2391047469471368</v>
      </c>
      <c r="F1810" s="84" t="s">
        <v>15743</v>
      </c>
      <c r="G1810" s="84" t="b">
        <v>0</v>
      </c>
      <c r="H1810" s="84" t="b">
        <v>0</v>
      </c>
      <c r="I1810" s="84" t="b">
        <v>0</v>
      </c>
      <c r="J1810" s="84" t="b">
        <v>0</v>
      </c>
      <c r="K1810" s="84" t="b">
        <v>0</v>
      </c>
      <c r="L1810" s="84" t="b">
        <v>0</v>
      </c>
    </row>
    <row r="1811" spans="1:12" x14ac:dyDescent="0.25">
      <c r="A1811" s="84" t="s">
        <v>325</v>
      </c>
      <c r="B1811" s="84" t="s">
        <v>14482</v>
      </c>
      <c r="C1811" s="84">
        <v>2</v>
      </c>
      <c r="D1811" s="122">
        <v>3.3076081572563416E-4</v>
      </c>
      <c r="E1811" s="122">
        <v>2.4374724007139701</v>
      </c>
      <c r="F1811" s="84" t="s">
        <v>15743</v>
      </c>
      <c r="G1811" s="84" t="b">
        <v>0</v>
      </c>
      <c r="H1811" s="84" t="b">
        <v>0</v>
      </c>
      <c r="I1811" s="84" t="b">
        <v>0</v>
      </c>
      <c r="J1811" s="84" t="b">
        <v>0</v>
      </c>
      <c r="K1811" s="84" t="b">
        <v>0</v>
      </c>
      <c r="L1811" s="84" t="b">
        <v>0</v>
      </c>
    </row>
    <row r="1812" spans="1:12" x14ac:dyDescent="0.25">
      <c r="A1812" s="84" t="s">
        <v>731</v>
      </c>
      <c r="B1812" s="84" t="s">
        <v>14921</v>
      </c>
      <c r="C1812" s="84">
        <v>2</v>
      </c>
      <c r="D1812" s="122">
        <v>3.3076081572563416E-4</v>
      </c>
      <c r="E1812" s="122">
        <v>1.3057299560507256</v>
      </c>
      <c r="F1812" s="84" t="s">
        <v>15743</v>
      </c>
      <c r="G1812" s="84" t="b">
        <v>0</v>
      </c>
      <c r="H1812" s="84" t="b">
        <v>0</v>
      </c>
      <c r="I1812" s="84" t="b">
        <v>0</v>
      </c>
      <c r="J1812" s="84" t="b">
        <v>0</v>
      </c>
      <c r="K1812" s="84" t="b">
        <v>0</v>
      </c>
      <c r="L1812" s="84" t="b">
        <v>0</v>
      </c>
    </row>
    <row r="1813" spans="1:12" x14ac:dyDescent="0.25">
      <c r="A1813" s="84" t="s">
        <v>14921</v>
      </c>
      <c r="B1813" s="84" t="s">
        <v>14368</v>
      </c>
      <c r="C1813" s="84">
        <v>2</v>
      </c>
      <c r="D1813" s="122">
        <v>3.3076081572563416E-4</v>
      </c>
      <c r="E1813" s="122">
        <v>3.0172559973307802</v>
      </c>
      <c r="F1813" s="84" t="s">
        <v>15743</v>
      </c>
      <c r="G1813" s="84" t="b">
        <v>0</v>
      </c>
      <c r="H1813" s="84" t="b">
        <v>0</v>
      </c>
      <c r="I1813" s="84" t="b">
        <v>0</v>
      </c>
      <c r="J1813" s="84" t="b">
        <v>0</v>
      </c>
      <c r="K1813" s="84" t="b">
        <v>0</v>
      </c>
      <c r="L1813" s="84" t="b">
        <v>0</v>
      </c>
    </row>
    <row r="1814" spans="1:12" x14ac:dyDescent="0.25">
      <c r="A1814" s="84" t="s">
        <v>14368</v>
      </c>
      <c r="B1814" s="84" t="s">
        <v>14711</v>
      </c>
      <c r="C1814" s="84">
        <v>2</v>
      </c>
      <c r="D1814" s="122">
        <v>3.3076081572563416E-4</v>
      </c>
      <c r="E1814" s="122">
        <v>3.0172559973307802</v>
      </c>
      <c r="F1814" s="84" t="s">
        <v>15743</v>
      </c>
      <c r="G1814" s="84" t="b">
        <v>0</v>
      </c>
      <c r="H1814" s="84" t="b">
        <v>0</v>
      </c>
      <c r="I1814" s="84" t="b">
        <v>0</v>
      </c>
      <c r="J1814" s="84" t="b">
        <v>0</v>
      </c>
      <c r="K1814" s="84" t="b">
        <v>0</v>
      </c>
      <c r="L1814" s="84" t="b">
        <v>0</v>
      </c>
    </row>
    <row r="1815" spans="1:12" x14ac:dyDescent="0.25">
      <c r="A1815" s="84" t="s">
        <v>14711</v>
      </c>
      <c r="B1815" s="84" t="s">
        <v>14922</v>
      </c>
      <c r="C1815" s="84">
        <v>2</v>
      </c>
      <c r="D1815" s="122">
        <v>3.3076081572563416E-4</v>
      </c>
      <c r="E1815" s="122">
        <v>3.4151960060028181</v>
      </c>
      <c r="F1815" s="84" t="s">
        <v>15743</v>
      </c>
      <c r="G1815" s="84" t="b">
        <v>0</v>
      </c>
      <c r="H1815" s="84" t="b">
        <v>0</v>
      </c>
      <c r="I1815" s="84" t="b">
        <v>0</v>
      </c>
      <c r="J1815" s="84" t="b">
        <v>1</v>
      </c>
      <c r="K1815" s="84" t="b">
        <v>0</v>
      </c>
      <c r="L1815" s="84" t="b">
        <v>0</v>
      </c>
    </row>
    <row r="1816" spans="1:12" x14ac:dyDescent="0.25">
      <c r="A1816" s="84" t="s">
        <v>14922</v>
      </c>
      <c r="B1816" s="84" t="s">
        <v>14538</v>
      </c>
      <c r="C1816" s="84">
        <v>2</v>
      </c>
      <c r="D1816" s="122">
        <v>3.3076081572563416E-4</v>
      </c>
      <c r="E1816" s="122">
        <v>3.3182859929947615</v>
      </c>
      <c r="F1816" s="84" t="s">
        <v>15743</v>
      </c>
      <c r="G1816" s="84" t="b">
        <v>1</v>
      </c>
      <c r="H1816" s="84" t="b">
        <v>0</v>
      </c>
      <c r="I1816" s="84" t="b">
        <v>0</v>
      </c>
      <c r="J1816" s="84" t="b">
        <v>1</v>
      </c>
      <c r="K1816" s="84" t="b">
        <v>0</v>
      </c>
      <c r="L1816" s="84" t="b">
        <v>0</v>
      </c>
    </row>
    <row r="1817" spans="1:12" x14ac:dyDescent="0.25">
      <c r="A1817" s="84" t="s">
        <v>14538</v>
      </c>
      <c r="B1817" s="84" t="s">
        <v>15248</v>
      </c>
      <c r="C1817" s="84">
        <v>2</v>
      </c>
      <c r="D1817" s="122">
        <v>3.3076081572563416E-4</v>
      </c>
      <c r="E1817" s="122">
        <v>3.4943772520504428</v>
      </c>
      <c r="F1817" s="84" t="s">
        <v>15743</v>
      </c>
      <c r="G1817" s="84" t="b">
        <v>1</v>
      </c>
      <c r="H1817" s="84" t="b">
        <v>0</v>
      </c>
      <c r="I1817" s="84" t="b">
        <v>0</v>
      </c>
      <c r="J1817" s="84" t="b">
        <v>0</v>
      </c>
      <c r="K1817" s="84" t="b">
        <v>0</v>
      </c>
      <c r="L1817" s="84" t="b">
        <v>0</v>
      </c>
    </row>
    <row r="1818" spans="1:12" x14ac:dyDescent="0.25">
      <c r="A1818" s="84" t="s">
        <v>810</v>
      </c>
      <c r="B1818" s="84" t="s">
        <v>14348</v>
      </c>
      <c r="C1818" s="84">
        <v>2</v>
      </c>
      <c r="D1818" s="122">
        <v>3.3076081572563416E-4</v>
      </c>
      <c r="E1818" s="122">
        <v>2.4529845668922179</v>
      </c>
      <c r="F1818" s="84" t="s">
        <v>15743</v>
      </c>
      <c r="G1818" s="84" t="b">
        <v>0</v>
      </c>
      <c r="H1818" s="84" t="b">
        <v>0</v>
      </c>
      <c r="I1818" s="84" t="b">
        <v>0</v>
      </c>
      <c r="J1818" s="84" t="b">
        <v>0</v>
      </c>
      <c r="K1818" s="84" t="b">
        <v>0</v>
      </c>
      <c r="L1818" s="84" t="b">
        <v>0</v>
      </c>
    </row>
    <row r="1819" spans="1:12" x14ac:dyDescent="0.25">
      <c r="A1819" s="84" t="s">
        <v>14348</v>
      </c>
      <c r="B1819" s="84" t="s">
        <v>14368</v>
      </c>
      <c r="C1819" s="84">
        <v>2</v>
      </c>
      <c r="D1819" s="122">
        <v>3.3076081572563416E-4</v>
      </c>
      <c r="E1819" s="122">
        <v>2.4529845668922179</v>
      </c>
      <c r="F1819" s="84" t="s">
        <v>15743</v>
      </c>
      <c r="G1819" s="84" t="b">
        <v>0</v>
      </c>
      <c r="H1819" s="84" t="b">
        <v>0</v>
      </c>
      <c r="I1819" s="84" t="b">
        <v>0</v>
      </c>
      <c r="J1819" s="84" t="b">
        <v>0</v>
      </c>
      <c r="K1819" s="84" t="b">
        <v>0</v>
      </c>
      <c r="L1819" s="84" t="b">
        <v>0</v>
      </c>
    </row>
    <row r="1820" spans="1:12" x14ac:dyDescent="0.25">
      <c r="A1820" s="84" t="s">
        <v>14368</v>
      </c>
      <c r="B1820" s="84" t="s">
        <v>14923</v>
      </c>
      <c r="C1820" s="84">
        <v>2</v>
      </c>
      <c r="D1820" s="122">
        <v>3.3076081572563416E-4</v>
      </c>
      <c r="E1820" s="122">
        <v>3.0172559973307802</v>
      </c>
      <c r="F1820" s="84" t="s">
        <v>15743</v>
      </c>
      <c r="G1820" s="84" t="b">
        <v>0</v>
      </c>
      <c r="H1820" s="84" t="b">
        <v>0</v>
      </c>
      <c r="I1820" s="84" t="b">
        <v>0</v>
      </c>
      <c r="J1820" s="84" t="b">
        <v>0</v>
      </c>
      <c r="K1820" s="84" t="b">
        <v>0</v>
      </c>
      <c r="L1820" s="84" t="b">
        <v>0</v>
      </c>
    </row>
    <row r="1821" spans="1:12" x14ac:dyDescent="0.25">
      <c r="A1821" s="84" t="s">
        <v>14923</v>
      </c>
      <c r="B1821" s="84" t="s">
        <v>15249</v>
      </c>
      <c r="C1821" s="84">
        <v>2</v>
      </c>
      <c r="D1821" s="122">
        <v>3.3076081572563416E-4</v>
      </c>
      <c r="E1821" s="122">
        <v>3.716226001666799</v>
      </c>
      <c r="F1821" s="84" t="s">
        <v>15743</v>
      </c>
      <c r="G1821" s="84" t="b">
        <v>0</v>
      </c>
      <c r="H1821" s="84" t="b">
        <v>0</v>
      </c>
      <c r="I1821" s="84" t="b">
        <v>0</v>
      </c>
      <c r="J1821" s="84" t="b">
        <v>0</v>
      </c>
      <c r="K1821" s="84" t="b">
        <v>0</v>
      </c>
      <c r="L1821" s="84" t="b">
        <v>0</v>
      </c>
    </row>
    <row r="1822" spans="1:12" x14ac:dyDescent="0.25">
      <c r="A1822" s="84" t="s">
        <v>15249</v>
      </c>
      <c r="B1822" s="84" t="s">
        <v>731</v>
      </c>
      <c r="C1822" s="84">
        <v>2</v>
      </c>
      <c r="D1822" s="122">
        <v>3.3076081572563416E-4</v>
      </c>
      <c r="E1822" s="122">
        <v>1.2151667394490477</v>
      </c>
      <c r="F1822" s="84" t="s">
        <v>15743</v>
      </c>
      <c r="G1822" s="84" t="b">
        <v>0</v>
      </c>
      <c r="H1822" s="84" t="b">
        <v>0</v>
      </c>
      <c r="I1822" s="84" t="b">
        <v>0</v>
      </c>
      <c r="J1822" s="84" t="b">
        <v>0</v>
      </c>
      <c r="K1822" s="84" t="b">
        <v>0</v>
      </c>
      <c r="L1822" s="84" t="b">
        <v>0</v>
      </c>
    </row>
    <row r="1823" spans="1:12" x14ac:dyDescent="0.25">
      <c r="A1823" s="84" t="s">
        <v>731</v>
      </c>
      <c r="B1823" s="84" t="s">
        <v>14313</v>
      </c>
      <c r="C1823" s="84">
        <v>2</v>
      </c>
      <c r="D1823" s="122">
        <v>3.3076081572563416E-4</v>
      </c>
      <c r="E1823" s="122">
        <v>0.56536726655648162</v>
      </c>
      <c r="F1823" s="84" t="s">
        <v>15743</v>
      </c>
      <c r="G1823" s="84" t="b">
        <v>0</v>
      </c>
      <c r="H1823" s="84" t="b">
        <v>0</v>
      </c>
      <c r="I1823" s="84" t="b">
        <v>0</v>
      </c>
      <c r="J1823" s="84" t="b">
        <v>0</v>
      </c>
      <c r="K1823" s="84" t="b">
        <v>0</v>
      </c>
      <c r="L1823" s="84" t="b">
        <v>0</v>
      </c>
    </row>
    <row r="1824" spans="1:12" x14ac:dyDescent="0.25">
      <c r="A1824" s="84" t="s">
        <v>14313</v>
      </c>
      <c r="B1824" s="84" t="s">
        <v>14924</v>
      </c>
      <c r="C1824" s="84">
        <v>2</v>
      </c>
      <c r="D1824" s="122">
        <v>3.3076081572563416E-4</v>
      </c>
      <c r="E1824" s="122">
        <v>2.9380747512831555</v>
      </c>
      <c r="F1824" s="84" t="s">
        <v>15743</v>
      </c>
      <c r="G1824" s="84" t="b">
        <v>0</v>
      </c>
      <c r="H1824" s="84" t="b">
        <v>0</v>
      </c>
      <c r="I1824" s="84" t="b">
        <v>0</v>
      </c>
      <c r="J1824" s="84" t="b">
        <v>0</v>
      </c>
      <c r="K1824" s="84" t="b">
        <v>0</v>
      </c>
      <c r="L1824" s="84" t="b">
        <v>0</v>
      </c>
    </row>
    <row r="1825" spans="1:12" x14ac:dyDescent="0.25">
      <c r="A1825" s="84" t="s">
        <v>14924</v>
      </c>
      <c r="B1825" s="84" t="s">
        <v>14717</v>
      </c>
      <c r="C1825" s="84">
        <v>2</v>
      </c>
      <c r="D1825" s="122">
        <v>3.3076081572563416E-4</v>
      </c>
      <c r="E1825" s="122">
        <v>3.4151960060028181</v>
      </c>
      <c r="F1825" s="84" t="s">
        <v>15743</v>
      </c>
      <c r="G1825" s="84" t="b">
        <v>0</v>
      </c>
      <c r="H1825" s="84" t="b">
        <v>0</v>
      </c>
      <c r="I1825" s="84" t="b">
        <v>0</v>
      </c>
      <c r="J1825" s="84" t="b">
        <v>0</v>
      </c>
      <c r="K1825" s="84" t="b">
        <v>0</v>
      </c>
      <c r="L1825" s="84" t="b">
        <v>0</v>
      </c>
    </row>
    <row r="1826" spans="1:12" x14ac:dyDescent="0.25">
      <c r="A1826" s="84" t="s">
        <v>14717</v>
      </c>
      <c r="B1826" s="84" t="s">
        <v>15250</v>
      </c>
      <c r="C1826" s="84">
        <v>2</v>
      </c>
      <c r="D1826" s="122">
        <v>3.3076081572563416E-4</v>
      </c>
      <c r="E1826" s="122">
        <v>3.5912872650584995</v>
      </c>
      <c r="F1826" s="84" t="s">
        <v>15743</v>
      </c>
      <c r="G1826" s="84" t="b">
        <v>0</v>
      </c>
      <c r="H1826" s="84" t="b">
        <v>0</v>
      </c>
      <c r="I1826" s="84" t="b">
        <v>0</v>
      </c>
      <c r="J1826" s="84" t="b">
        <v>0</v>
      </c>
      <c r="K1826" s="84" t="b">
        <v>0</v>
      </c>
      <c r="L1826" s="84" t="b">
        <v>0</v>
      </c>
    </row>
    <row r="1827" spans="1:12" x14ac:dyDescent="0.25">
      <c r="A1827" s="84" t="s">
        <v>484</v>
      </c>
      <c r="B1827" s="84" t="s">
        <v>915</v>
      </c>
      <c r="C1827" s="84">
        <v>2</v>
      </c>
      <c r="D1827" s="122">
        <v>3.3076081572563416E-4</v>
      </c>
      <c r="E1827" s="122">
        <v>2.2110760233468931</v>
      </c>
      <c r="F1827" s="84" t="s">
        <v>15743</v>
      </c>
      <c r="G1827" s="84" t="b">
        <v>0</v>
      </c>
      <c r="H1827" s="84" t="b">
        <v>0</v>
      </c>
      <c r="I1827" s="84" t="b">
        <v>0</v>
      </c>
      <c r="J1827" s="84" t="b">
        <v>0</v>
      </c>
      <c r="K1827" s="84" t="b">
        <v>0</v>
      </c>
      <c r="L1827" s="84" t="b">
        <v>0</v>
      </c>
    </row>
    <row r="1828" spans="1:12" x14ac:dyDescent="0.25">
      <c r="A1828" s="84" t="s">
        <v>484</v>
      </c>
      <c r="B1828" s="84" t="s">
        <v>14364</v>
      </c>
      <c r="C1828" s="84">
        <v>2</v>
      </c>
      <c r="D1828" s="122">
        <v>3.3076081572563416E-4</v>
      </c>
      <c r="E1828" s="122">
        <v>2.4151960060028181</v>
      </c>
      <c r="F1828" s="84" t="s">
        <v>15743</v>
      </c>
      <c r="G1828" s="84" t="b">
        <v>0</v>
      </c>
      <c r="H1828" s="84" t="b">
        <v>0</v>
      </c>
      <c r="I1828" s="84" t="b">
        <v>0</v>
      </c>
      <c r="J1828" s="84" t="b">
        <v>0</v>
      </c>
      <c r="K1828" s="84" t="b">
        <v>0</v>
      </c>
      <c r="L1828" s="84" t="b">
        <v>0</v>
      </c>
    </row>
    <row r="1829" spans="1:12" x14ac:dyDescent="0.25">
      <c r="A1829" s="84" t="s">
        <v>14364</v>
      </c>
      <c r="B1829" s="84" t="s">
        <v>15254</v>
      </c>
      <c r="C1829" s="84">
        <v>2</v>
      </c>
      <c r="D1829" s="122">
        <v>3.3076081572563416E-4</v>
      </c>
      <c r="E1829" s="122">
        <v>3.1933472563864616</v>
      </c>
      <c r="F1829" s="84" t="s">
        <v>15743</v>
      </c>
      <c r="G1829" s="84" t="b">
        <v>0</v>
      </c>
      <c r="H1829" s="84" t="b">
        <v>0</v>
      </c>
      <c r="I1829" s="84" t="b">
        <v>0</v>
      </c>
      <c r="J1829" s="84" t="b">
        <v>0</v>
      </c>
      <c r="K1829" s="84" t="b">
        <v>0</v>
      </c>
      <c r="L1829" s="84" t="b">
        <v>0</v>
      </c>
    </row>
    <row r="1830" spans="1:12" x14ac:dyDescent="0.25">
      <c r="A1830" s="84" t="s">
        <v>15254</v>
      </c>
      <c r="B1830" s="84" t="s">
        <v>14719</v>
      </c>
      <c r="C1830" s="84">
        <v>2</v>
      </c>
      <c r="D1830" s="122">
        <v>3.3076081572563416E-4</v>
      </c>
      <c r="E1830" s="122">
        <v>3.5912872650584995</v>
      </c>
      <c r="F1830" s="84" t="s">
        <v>15743</v>
      </c>
      <c r="G1830" s="84" t="b">
        <v>0</v>
      </c>
      <c r="H1830" s="84" t="b">
        <v>0</v>
      </c>
      <c r="I1830" s="84" t="b">
        <v>0</v>
      </c>
      <c r="J1830" s="84" t="b">
        <v>0</v>
      </c>
      <c r="K1830" s="84" t="b">
        <v>0</v>
      </c>
      <c r="L1830" s="84" t="b">
        <v>0</v>
      </c>
    </row>
    <row r="1831" spans="1:12" x14ac:dyDescent="0.25">
      <c r="A1831" s="84" t="s">
        <v>14719</v>
      </c>
      <c r="B1831" s="84" t="s">
        <v>8406</v>
      </c>
      <c r="C1831" s="84">
        <v>2</v>
      </c>
      <c r="D1831" s="122">
        <v>3.3076081572563416E-4</v>
      </c>
      <c r="E1831" s="122">
        <v>2.989227273730537</v>
      </c>
      <c r="F1831" s="84" t="s">
        <v>15743</v>
      </c>
      <c r="G1831" s="84" t="b">
        <v>0</v>
      </c>
      <c r="H1831" s="84" t="b">
        <v>0</v>
      </c>
      <c r="I1831" s="84" t="b">
        <v>0</v>
      </c>
      <c r="J1831" s="84" t="b">
        <v>0</v>
      </c>
      <c r="K1831" s="84" t="b">
        <v>0</v>
      </c>
      <c r="L1831" s="84" t="b">
        <v>0</v>
      </c>
    </row>
    <row r="1832" spans="1:12" x14ac:dyDescent="0.25">
      <c r="A1832" s="84" t="s">
        <v>8406</v>
      </c>
      <c r="B1832" s="84" t="s">
        <v>15255</v>
      </c>
      <c r="C1832" s="84">
        <v>2</v>
      </c>
      <c r="D1832" s="122">
        <v>3.3076081572563416E-4</v>
      </c>
      <c r="E1832" s="122">
        <v>3.2391047469471368</v>
      </c>
      <c r="F1832" s="84" t="s">
        <v>15743</v>
      </c>
      <c r="G1832" s="84" t="b">
        <v>0</v>
      </c>
      <c r="H1832" s="84" t="b">
        <v>0</v>
      </c>
      <c r="I1832" s="84" t="b">
        <v>0</v>
      </c>
      <c r="J1832" s="84" t="b">
        <v>0</v>
      </c>
      <c r="K1832" s="84" t="b">
        <v>0</v>
      </c>
      <c r="L1832" s="84" t="b">
        <v>0</v>
      </c>
    </row>
    <row r="1833" spans="1:12" x14ac:dyDescent="0.25">
      <c r="A1833" s="84" t="s">
        <v>15255</v>
      </c>
      <c r="B1833" s="84" t="s">
        <v>731</v>
      </c>
      <c r="C1833" s="84">
        <v>2</v>
      </c>
      <c r="D1833" s="122">
        <v>3.3076081572563416E-4</v>
      </c>
      <c r="E1833" s="122">
        <v>1.2151667394490477</v>
      </c>
      <c r="F1833" s="84" t="s">
        <v>15743</v>
      </c>
      <c r="G1833" s="84" t="b">
        <v>0</v>
      </c>
      <c r="H1833" s="84" t="b">
        <v>0</v>
      </c>
      <c r="I1833" s="84" t="b">
        <v>0</v>
      </c>
      <c r="J1833" s="84" t="b">
        <v>0</v>
      </c>
      <c r="K1833" s="84" t="b">
        <v>0</v>
      </c>
      <c r="L1833" s="84" t="b">
        <v>0</v>
      </c>
    </row>
    <row r="1834" spans="1:12" x14ac:dyDescent="0.25">
      <c r="A1834" s="84" t="s">
        <v>14343</v>
      </c>
      <c r="B1834" s="84" t="s">
        <v>12352</v>
      </c>
      <c r="C1834" s="84">
        <v>2</v>
      </c>
      <c r="D1834" s="122">
        <v>3.3076081572563416E-4</v>
      </c>
      <c r="E1834" s="122">
        <v>1.9380747512831555</v>
      </c>
      <c r="F1834" s="84" t="s">
        <v>15743</v>
      </c>
      <c r="G1834" s="84" t="b">
        <v>0</v>
      </c>
      <c r="H1834" s="84" t="b">
        <v>0</v>
      </c>
      <c r="I1834" s="84" t="b">
        <v>0</v>
      </c>
      <c r="J1834" s="84" t="b">
        <v>0</v>
      </c>
      <c r="K1834" s="84" t="b">
        <v>0</v>
      </c>
      <c r="L1834" s="84" t="b">
        <v>0</v>
      </c>
    </row>
    <row r="1835" spans="1:12" x14ac:dyDescent="0.25">
      <c r="A1835" s="84" t="s">
        <v>12352</v>
      </c>
      <c r="B1835" s="84" t="s">
        <v>15256</v>
      </c>
      <c r="C1835" s="84">
        <v>2</v>
      </c>
      <c r="D1835" s="122">
        <v>3.3076081572563416E-4</v>
      </c>
      <c r="E1835" s="122">
        <v>2.6135636597696514</v>
      </c>
      <c r="F1835" s="84" t="s">
        <v>15743</v>
      </c>
      <c r="G1835" s="84" t="b">
        <v>0</v>
      </c>
      <c r="H1835" s="84" t="b">
        <v>0</v>
      </c>
      <c r="I1835" s="84" t="b">
        <v>0</v>
      </c>
      <c r="J1835" s="84" t="b">
        <v>0</v>
      </c>
      <c r="K1835" s="84" t="b">
        <v>0</v>
      </c>
      <c r="L1835" s="84" t="b">
        <v>0</v>
      </c>
    </row>
    <row r="1836" spans="1:12" x14ac:dyDescent="0.25">
      <c r="A1836" s="84" t="s">
        <v>15256</v>
      </c>
      <c r="B1836" s="84" t="s">
        <v>14455</v>
      </c>
      <c r="C1836" s="84">
        <v>2</v>
      </c>
      <c r="D1836" s="122">
        <v>3.3076081572563416E-4</v>
      </c>
      <c r="E1836" s="122">
        <v>3.3482492163722046</v>
      </c>
      <c r="F1836" s="84" t="s">
        <v>15743</v>
      </c>
      <c r="G1836" s="84" t="b">
        <v>0</v>
      </c>
      <c r="H1836" s="84" t="b">
        <v>0</v>
      </c>
      <c r="I1836" s="84" t="b">
        <v>0</v>
      </c>
      <c r="J1836" s="84" t="b">
        <v>0</v>
      </c>
      <c r="K1836" s="84" t="b">
        <v>0</v>
      </c>
      <c r="L1836" s="84" t="b">
        <v>0</v>
      </c>
    </row>
    <row r="1837" spans="1:12" x14ac:dyDescent="0.25">
      <c r="A1837" s="84" t="s">
        <v>14455</v>
      </c>
      <c r="B1837" s="84" t="s">
        <v>12350</v>
      </c>
      <c r="C1837" s="84">
        <v>2</v>
      </c>
      <c r="D1837" s="122">
        <v>3.3076081572563416E-4</v>
      </c>
      <c r="E1837" s="122">
        <v>1.2478786712546419</v>
      </c>
      <c r="F1837" s="84" t="s">
        <v>15743</v>
      </c>
      <c r="G1837" s="84" t="b">
        <v>0</v>
      </c>
      <c r="H1837" s="84" t="b">
        <v>0</v>
      </c>
      <c r="I1837" s="84" t="b">
        <v>0</v>
      </c>
      <c r="J1837" s="84" t="b">
        <v>0</v>
      </c>
      <c r="K1837" s="84" t="b">
        <v>0</v>
      </c>
      <c r="L1837" s="84" t="b">
        <v>0</v>
      </c>
    </row>
    <row r="1838" spans="1:12" x14ac:dyDescent="0.25">
      <c r="A1838" s="84" t="s">
        <v>12296</v>
      </c>
      <c r="B1838" s="84" t="s">
        <v>14472</v>
      </c>
      <c r="C1838" s="84">
        <v>2</v>
      </c>
      <c r="D1838" s="122">
        <v>3.3076081572563416E-4</v>
      </c>
      <c r="E1838" s="122">
        <v>1.5858922331717931</v>
      </c>
      <c r="F1838" s="84" t="s">
        <v>15743</v>
      </c>
      <c r="G1838" s="84" t="b">
        <v>0</v>
      </c>
      <c r="H1838" s="84" t="b">
        <v>0</v>
      </c>
      <c r="I1838" s="84" t="b">
        <v>0</v>
      </c>
      <c r="J1838" s="84" t="b">
        <v>0</v>
      </c>
      <c r="K1838" s="84" t="b">
        <v>0</v>
      </c>
      <c r="L1838" s="84" t="b">
        <v>0</v>
      </c>
    </row>
    <row r="1839" spans="1:12" x14ac:dyDescent="0.25">
      <c r="A1839" s="84" t="s">
        <v>14389</v>
      </c>
      <c r="B1839" s="84" t="s">
        <v>14720</v>
      </c>
      <c r="C1839" s="84">
        <v>2</v>
      </c>
      <c r="D1839" s="122">
        <v>3.3076081572563416E-4</v>
      </c>
      <c r="E1839" s="122">
        <v>2.9380747512831555</v>
      </c>
      <c r="F1839" s="84" t="s">
        <v>15743</v>
      </c>
      <c r="G1839" s="84" t="b">
        <v>0</v>
      </c>
      <c r="H1839" s="84" t="b">
        <v>0</v>
      </c>
      <c r="I1839" s="84" t="b">
        <v>0</v>
      </c>
      <c r="J1839" s="84" t="b">
        <v>0</v>
      </c>
      <c r="K1839" s="84" t="b">
        <v>0</v>
      </c>
      <c r="L1839" s="84" t="b">
        <v>0</v>
      </c>
    </row>
    <row r="1840" spans="1:12" x14ac:dyDescent="0.25">
      <c r="A1840" s="84" t="s">
        <v>14720</v>
      </c>
      <c r="B1840" s="84" t="s">
        <v>615</v>
      </c>
      <c r="C1840" s="84">
        <v>2</v>
      </c>
      <c r="D1840" s="122">
        <v>3.3076081572563416E-4</v>
      </c>
      <c r="E1840" s="122">
        <v>2.5700979659885612</v>
      </c>
      <c r="F1840" s="84" t="s">
        <v>15743</v>
      </c>
      <c r="G1840" s="84" t="b">
        <v>0</v>
      </c>
      <c r="H1840" s="84" t="b">
        <v>0</v>
      </c>
      <c r="I1840" s="84" t="b">
        <v>0</v>
      </c>
      <c r="J1840" s="84" t="b">
        <v>0</v>
      </c>
      <c r="K1840" s="84" t="b">
        <v>0</v>
      </c>
      <c r="L1840" s="84" t="b">
        <v>0</v>
      </c>
    </row>
    <row r="1841" spans="1:12" x14ac:dyDescent="0.25">
      <c r="A1841" s="84" t="s">
        <v>325</v>
      </c>
      <c r="B1841" s="84" t="s">
        <v>15257</v>
      </c>
      <c r="C1841" s="84">
        <v>2</v>
      </c>
      <c r="D1841" s="122">
        <v>3.3076081572563416E-4</v>
      </c>
      <c r="E1841" s="122">
        <v>2.9145936554336327</v>
      </c>
      <c r="F1841" s="84" t="s">
        <v>15743</v>
      </c>
      <c r="G1841" s="84" t="b">
        <v>0</v>
      </c>
      <c r="H1841" s="84" t="b">
        <v>0</v>
      </c>
      <c r="I1841" s="84" t="b">
        <v>0</v>
      </c>
      <c r="J1841" s="84" t="b">
        <v>0</v>
      </c>
      <c r="K1841" s="84" t="b">
        <v>0</v>
      </c>
      <c r="L1841" s="84" t="b">
        <v>0</v>
      </c>
    </row>
    <row r="1842" spans="1:12" x14ac:dyDescent="0.25">
      <c r="A1842" s="84" t="s">
        <v>15257</v>
      </c>
      <c r="B1842" s="84" t="s">
        <v>615</v>
      </c>
      <c r="C1842" s="84">
        <v>2</v>
      </c>
      <c r="D1842" s="122">
        <v>3.3076081572563416E-4</v>
      </c>
      <c r="E1842" s="122">
        <v>2.8711279616525425</v>
      </c>
      <c r="F1842" s="84" t="s">
        <v>15743</v>
      </c>
      <c r="G1842" s="84" t="b">
        <v>0</v>
      </c>
      <c r="H1842" s="84" t="b">
        <v>0</v>
      </c>
      <c r="I1842" s="84" t="b">
        <v>0</v>
      </c>
      <c r="J1842" s="84" t="b">
        <v>0</v>
      </c>
      <c r="K1842" s="84" t="b">
        <v>0</v>
      </c>
      <c r="L1842" s="84" t="b">
        <v>0</v>
      </c>
    </row>
    <row r="1843" spans="1:12" x14ac:dyDescent="0.25">
      <c r="A1843" s="84" t="s">
        <v>666</v>
      </c>
      <c r="B1843" s="84" t="s">
        <v>14347</v>
      </c>
      <c r="C1843" s="84">
        <v>2</v>
      </c>
      <c r="D1843" s="122">
        <v>3.3076081572563416E-4</v>
      </c>
      <c r="E1843" s="122">
        <v>2.1326494160328497</v>
      </c>
      <c r="F1843" s="84" t="s">
        <v>15743</v>
      </c>
      <c r="G1843" s="84" t="b">
        <v>0</v>
      </c>
      <c r="H1843" s="84" t="b">
        <v>0</v>
      </c>
      <c r="I1843" s="84" t="b">
        <v>0</v>
      </c>
      <c r="J1843" s="84" t="b">
        <v>0</v>
      </c>
      <c r="K1843" s="84" t="b">
        <v>0</v>
      </c>
      <c r="L1843" s="84" t="b">
        <v>0</v>
      </c>
    </row>
    <row r="1844" spans="1:12" x14ac:dyDescent="0.25">
      <c r="A1844" s="84" t="s">
        <v>14347</v>
      </c>
      <c r="B1844" s="84" t="s">
        <v>15258</v>
      </c>
      <c r="C1844" s="84">
        <v>2</v>
      </c>
      <c r="D1844" s="122">
        <v>3.3076081572563416E-4</v>
      </c>
      <c r="E1844" s="122">
        <v>3.1519545712282366</v>
      </c>
      <c r="F1844" s="84" t="s">
        <v>15743</v>
      </c>
      <c r="G1844" s="84" t="b">
        <v>0</v>
      </c>
      <c r="H1844" s="84" t="b">
        <v>0</v>
      </c>
      <c r="I1844" s="84" t="b">
        <v>0</v>
      </c>
      <c r="J1844" s="84" t="b">
        <v>0</v>
      </c>
      <c r="K1844" s="84" t="b">
        <v>0</v>
      </c>
      <c r="L1844" s="84" t="b">
        <v>0</v>
      </c>
    </row>
    <row r="1845" spans="1:12" x14ac:dyDescent="0.25">
      <c r="A1845" s="84" t="s">
        <v>15258</v>
      </c>
      <c r="B1845" s="84" t="s">
        <v>14251</v>
      </c>
      <c r="C1845" s="84">
        <v>2</v>
      </c>
      <c r="D1845" s="122">
        <v>3.3076081572563416E-4</v>
      </c>
      <c r="E1845" s="122">
        <v>2.9628983350081879</v>
      </c>
      <c r="F1845" s="84" t="s">
        <v>15743</v>
      </c>
      <c r="G1845" s="84" t="b">
        <v>0</v>
      </c>
      <c r="H1845" s="84" t="b">
        <v>0</v>
      </c>
      <c r="I1845" s="84" t="b">
        <v>0</v>
      </c>
      <c r="J1845" s="84" t="b">
        <v>1</v>
      </c>
      <c r="K1845" s="84" t="b">
        <v>0</v>
      </c>
      <c r="L1845" s="84" t="b">
        <v>0</v>
      </c>
    </row>
    <row r="1846" spans="1:12" x14ac:dyDescent="0.25">
      <c r="A1846" s="84" t="s">
        <v>14248</v>
      </c>
      <c r="B1846" s="84" t="s">
        <v>15259</v>
      </c>
      <c r="C1846" s="84">
        <v>2</v>
      </c>
      <c r="D1846" s="122">
        <v>3.3076081572563416E-4</v>
      </c>
      <c r="E1846" s="122">
        <v>2.9628983350081879</v>
      </c>
      <c r="F1846" s="84" t="s">
        <v>15743</v>
      </c>
      <c r="G1846" s="84" t="b">
        <v>0</v>
      </c>
      <c r="H1846" s="84" t="b">
        <v>0</v>
      </c>
      <c r="I1846" s="84" t="b">
        <v>0</v>
      </c>
      <c r="J1846" s="84" t="b">
        <v>0</v>
      </c>
      <c r="K1846" s="84" t="b">
        <v>0</v>
      </c>
      <c r="L1846" s="84" t="b">
        <v>0</v>
      </c>
    </row>
    <row r="1847" spans="1:12" x14ac:dyDescent="0.25">
      <c r="A1847" s="84" t="s">
        <v>15259</v>
      </c>
      <c r="B1847" s="84" t="s">
        <v>14401</v>
      </c>
      <c r="C1847" s="84">
        <v>2</v>
      </c>
      <c r="D1847" s="122">
        <v>3.3076081572563416E-4</v>
      </c>
      <c r="E1847" s="122">
        <v>3.3482492163722046</v>
      </c>
      <c r="F1847" s="84" t="s">
        <v>15743</v>
      </c>
      <c r="G1847" s="84" t="b">
        <v>0</v>
      </c>
      <c r="H1847" s="84" t="b">
        <v>0</v>
      </c>
      <c r="I1847" s="84" t="b">
        <v>0</v>
      </c>
      <c r="J1847" s="84" t="b">
        <v>1</v>
      </c>
      <c r="K1847" s="84" t="b">
        <v>0</v>
      </c>
      <c r="L1847" s="84" t="b">
        <v>0</v>
      </c>
    </row>
    <row r="1848" spans="1:12" x14ac:dyDescent="0.25">
      <c r="A1848" s="84" t="s">
        <v>14401</v>
      </c>
      <c r="B1848" s="84" t="s">
        <v>12355</v>
      </c>
      <c r="C1848" s="84">
        <v>2</v>
      </c>
      <c r="D1848" s="122">
        <v>3.3076081572563416E-4</v>
      </c>
      <c r="E1848" s="122">
        <v>2.1141660103388369</v>
      </c>
      <c r="F1848" s="84" t="s">
        <v>15743</v>
      </c>
      <c r="G1848" s="84" t="b">
        <v>1</v>
      </c>
      <c r="H1848" s="84" t="b">
        <v>0</v>
      </c>
      <c r="I1848" s="84" t="b">
        <v>0</v>
      </c>
      <c r="J1848" s="84" t="b">
        <v>0</v>
      </c>
      <c r="K1848" s="84" t="b">
        <v>0</v>
      </c>
      <c r="L1848" s="84" t="b">
        <v>0</v>
      </c>
    </row>
    <row r="1849" spans="1:12" x14ac:dyDescent="0.25">
      <c r="A1849" s="84" t="s">
        <v>12355</v>
      </c>
      <c r="B1849" s="84" t="s">
        <v>15260</v>
      </c>
      <c r="C1849" s="84">
        <v>2</v>
      </c>
      <c r="D1849" s="122">
        <v>3.3076081572563416E-4</v>
      </c>
      <c r="E1849" s="122">
        <v>2.7162260016667994</v>
      </c>
      <c r="F1849" s="84" t="s">
        <v>15743</v>
      </c>
      <c r="G1849" s="84" t="b">
        <v>0</v>
      </c>
      <c r="H1849" s="84" t="b">
        <v>0</v>
      </c>
      <c r="I1849" s="84" t="b">
        <v>0</v>
      </c>
      <c r="J1849" s="84" t="b">
        <v>0</v>
      </c>
      <c r="K1849" s="84" t="b">
        <v>0</v>
      </c>
      <c r="L1849" s="84" t="b">
        <v>0</v>
      </c>
    </row>
    <row r="1850" spans="1:12" x14ac:dyDescent="0.25">
      <c r="A1850" s="84" t="s">
        <v>15260</v>
      </c>
      <c r="B1850" s="84" t="s">
        <v>15261</v>
      </c>
      <c r="C1850" s="84">
        <v>2</v>
      </c>
      <c r="D1850" s="122">
        <v>3.3076081572563416E-4</v>
      </c>
      <c r="E1850" s="122">
        <v>3.8923172607224803</v>
      </c>
      <c r="F1850" s="84" t="s">
        <v>15743</v>
      </c>
      <c r="G1850" s="84" t="b">
        <v>0</v>
      </c>
      <c r="H1850" s="84" t="b">
        <v>0</v>
      </c>
      <c r="I1850" s="84" t="b">
        <v>0</v>
      </c>
      <c r="J1850" s="84" t="b">
        <v>0</v>
      </c>
      <c r="K1850" s="84" t="b">
        <v>0</v>
      </c>
      <c r="L1850" s="84" t="b">
        <v>0</v>
      </c>
    </row>
    <row r="1851" spans="1:12" x14ac:dyDescent="0.25">
      <c r="A1851" s="84" t="s">
        <v>15261</v>
      </c>
      <c r="B1851" s="84" t="s">
        <v>15262</v>
      </c>
      <c r="C1851" s="84">
        <v>2</v>
      </c>
      <c r="D1851" s="122">
        <v>3.3076081572563416E-4</v>
      </c>
      <c r="E1851" s="122">
        <v>3.8923172607224803</v>
      </c>
      <c r="F1851" s="84" t="s">
        <v>15743</v>
      </c>
      <c r="G1851" s="84" t="b">
        <v>0</v>
      </c>
      <c r="H1851" s="84" t="b">
        <v>0</v>
      </c>
      <c r="I1851" s="84" t="b">
        <v>0</v>
      </c>
      <c r="J1851" s="84" t="b">
        <v>0</v>
      </c>
      <c r="K1851" s="84" t="b">
        <v>0</v>
      </c>
      <c r="L1851" s="84" t="b">
        <v>0</v>
      </c>
    </row>
    <row r="1852" spans="1:12" x14ac:dyDescent="0.25">
      <c r="A1852" s="84" t="s">
        <v>15262</v>
      </c>
      <c r="B1852" s="84" t="s">
        <v>2788</v>
      </c>
      <c r="C1852" s="84">
        <v>2</v>
      </c>
      <c r="D1852" s="122">
        <v>3.3076081572563416E-4</v>
      </c>
      <c r="E1852" s="122">
        <v>1.5578635095715496</v>
      </c>
      <c r="F1852" s="84" t="s">
        <v>15743</v>
      </c>
      <c r="G1852" s="84" t="b">
        <v>0</v>
      </c>
      <c r="H1852" s="84" t="b">
        <v>0</v>
      </c>
      <c r="I1852" s="84" t="b">
        <v>0</v>
      </c>
      <c r="J1852" s="84" t="b">
        <v>0</v>
      </c>
      <c r="K1852" s="84" t="b">
        <v>0</v>
      </c>
      <c r="L1852" s="84" t="b">
        <v>0</v>
      </c>
    </row>
    <row r="1853" spans="1:12" x14ac:dyDescent="0.25">
      <c r="A1853" s="84" t="s">
        <v>2803</v>
      </c>
      <c r="B1853" s="84" t="s">
        <v>14655</v>
      </c>
      <c r="C1853" s="84">
        <v>2</v>
      </c>
      <c r="D1853" s="122">
        <v>3.3076081572563416E-4</v>
      </c>
      <c r="E1853" s="122">
        <v>1.3898901407380477</v>
      </c>
      <c r="F1853" s="84" t="s">
        <v>15743</v>
      </c>
      <c r="G1853" s="84" t="b">
        <v>0</v>
      </c>
      <c r="H1853" s="84" t="b">
        <v>0</v>
      </c>
      <c r="I1853" s="84" t="b">
        <v>0</v>
      </c>
      <c r="J1853" s="84" t="b">
        <v>0</v>
      </c>
      <c r="K1853" s="84" t="b">
        <v>0</v>
      </c>
      <c r="L1853" s="84" t="b">
        <v>0</v>
      </c>
    </row>
    <row r="1854" spans="1:12" x14ac:dyDescent="0.25">
      <c r="A1854" s="84" t="s">
        <v>14277</v>
      </c>
      <c r="B1854" s="84" t="s">
        <v>15263</v>
      </c>
      <c r="C1854" s="84">
        <v>2</v>
      </c>
      <c r="D1854" s="122">
        <v>3.3076081572563416E-4</v>
      </c>
      <c r="E1854" s="122">
        <v>3.0472192207082238</v>
      </c>
      <c r="F1854" s="84" t="s">
        <v>15743</v>
      </c>
      <c r="G1854" s="84" t="b">
        <v>0</v>
      </c>
      <c r="H1854" s="84" t="b">
        <v>0</v>
      </c>
      <c r="I1854" s="84" t="b">
        <v>0</v>
      </c>
      <c r="J1854" s="84" t="b">
        <v>0</v>
      </c>
      <c r="K1854" s="84" t="b">
        <v>0</v>
      </c>
      <c r="L1854" s="84" t="b">
        <v>0</v>
      </c>
    </row>
    <row r="1855" spans="1:12" x14ac:dyDescent="0.25">
      <c r="A1855" s="84" t="s">
        <v>15263</v>
      </c>
      <c r="B1855" s="84" t="s">
        <v>2788</v>
      </c>
      <c r="C1855" s="84">
        <v>2</v>
      </c>
      <c r="D1855" s="122">
        <v>3.3076081572563416E-4</v>
      </c>
      <c r="E1855" s="122">
        <v>1.5578635095715496</v>
      </c>
      <c r="F1855" s="84" t="s">
        <v>15743</v>
      </c>
      <c r="G1855" s="84" t="b">
        <v>0</v>
      </c>
      <c r="H1855" s="84" t="b">
        <v>0</v>
      </c>
      <c r="I1855" s="84" t="b">
        <v>0</v>
      </c>
      <c r="J1855" s="84" t="b">
        <v>0</v>
      </c>
      <c r="K1855" s="84" t="b">
        <v>0</v>
      </c>
      <c r="L1855" s="84" t="b">
        <v>0</v>
      </c>
    </row>
    <row r="1856" spans="1:12" x14ac:dyDescent="0.25">
      <c r="A1856" s="84" t="s">
        <v>610</v>
      </c>
      <c r="B1856" s="84" t="s">
        <v>14409</v>
      </c>
      <c r="C1856" s="84">
        <v>2</v>
      </c>
      <c r="D1856" s="122">
        <v>3.3076081572563416E-4</v>
      </c>
      <c r="E1856" s="122">
        <v>3.3482492163722046</v>
      </c>
      <c r="F1856" s="84" t="s">
        <v>15743</v>
      </c>
      <c r="G1856" s="84" t="b">
        <v>0</v>
      </c>
      <c r="H1856" s="84" t="b">
        <v>0</v>
      </c>
      <c r="I1856" s="84" t="b">
        <v>0</v>
      </c>
      <c r="J1856" s="84" t="b">
        <v>0</v>
      </c>
      <c r="K1856" s="84" t="b">
        <v>0</v>
      </c>
      <c r="L1856" s="84" t="b">
        <v>0</v>
      </c>
    </row>
    <row r="1857" spans="1:12" x14ac:dyDescent="0.25">
      <c r="A1857" s="84" t="s">
        <v>12266</v>
      </c>
      <c r="B1857" s="84" t="s">
        <v>14723</v>
      </c>
      <c r="C1857" s="84">
        <v>2</v>
      </c>
      <c r="D1857" s="122">
        <v>3.3076081572563416E-4</v>
      </c>
      <c r="E1857" s="122">
        <v>1.9680379746605987</v>
      </c>
      <c r="F1857" s="84" t="s">
        <v>15743</v>
      </c>
      <c r="G1857" s="84" t="b">
        <v>0</v>
      </c>
      <c r="H1857" s="84" t="b">
        <v>0</v>
      </c>
      <c r="I1857" s="84" t="b">
        <v>0</v>
      </c>
      <c r="J1857" s="84" t="b">
        <v>0</v>
      </c>
      <c r="K1857" s="84" t="b">
        <v>0</v>
      </c>
      <c r="L1857" s="84" t="b">
        <v>0</v>
      </c>
    </row>
    <row r="1858" spans="1:12" x14ac:dyDescent="0.25">
      <c r="A1858" s="84" t="s">
        <v>12280</v>
      </c>
      <c r="B1858" s="84" t="s">
        <v>15264</v>
      </c>
      <c r="C1858" s="84">
        <v>2</v>
      </c>
      <c r="D1858" s="122">
        <v>3.3076081572563416E-4</v>
      </c>
      <c r="E1858" s="122">
        <v>2.2295594290409064</v>
      </c>
      <c r="F1858" s="84" t="s">
        <v>15743</v>
      </c>
      <c r="G1858" s="84" t="b">
        <v>0</v>
      </c>
      <c r="H1858" s="84" t="b">
        <v>0</v>
      </c>
      <c r="I1858" s="84" t="b">
        <v>0</v>
      </c>
      <c r="J1858" s="84" t="b">
        <v>0</v>
      </c>
      <c r="K1858" s="84" t="b">
        <v>1</v>
      </c>
      <c r="L1858" s="84" t="b">
        <v>0</v>
      </c>
    </row>
    <row r="1859" spans="1:12" x14ac:dyDescent="0.25">
      <c r="A1859" s="84" t="s">
        <v>15264</v>
      </c>
      <c r="B1859" s="84" t="s">
        <v>14514</v>
      </c>
      <c r="C1859" s="84">
        <v>2</v>
      </c>
      <c r="D1859" s="122">
        <v>3.3076081572563416E-4</v>
      </c>
      <c r="E1859" s="122">
        <v>3.4151960060028181</v>
      </c>
      <c r="F1859" s="84" t="s">
        <v>15743</v>
      </c>
      <c r="G1859" s="84" t="b">
        <v>0</v>
      </c>
      <c r="H1859" s="84" t="b">
        <v>1</v>
      </c>
      <c r="I1859" s="84" t="b">
        <v>0</v>
      </c>
      <c r="J1859" s="84" t="b">
        <v>0</v>
      </c>
      <c r="K1859" s="84" t="b">
        <v>0</v>
      </c>
      <c r="L1859" s="84" t="b">
        <v>0</v>
      </c>
    </row>
    <row r="1860" spans="1:12" x14ac:dyDescent="0.25">
      <c r="A1860" s="84" t="s">
        <v>14514</v>
      </c>
      <c r="B1860" s="84" t="s">
        <v>15265</v>
      </c>
      <c r="C1860" s="84">
        <v>2</v>
      </c>
      <c r="D1860" s="122">
        <v>3.3076081572563416E-4</v>
      </c>
      <c r="E1860" s="122">
        <v>3.4151960060028181</v>
      </c>
      <c r="F1860" s="84" t="s">
        <v>15743</v>
      </c>
      <c r="G1860" s="84" t="b">
        <v>0</v>
      </c>
      <c r="H1860" s="84" t="b">
        <v>0</v>
      </c>
      <c r="I1860" s="84" t="b">
        <v>0</v>
      </c>
      <c r="J1860" s="84" t="b">
        <v>0</v>
      </c>
      <c r="K1860" s="84" t="b">
        <v>0</v>
      </c>
      <c r="L1860" s="84" t="b">
        <v>0</v>
      </c>
    </row>
    <row r="1861" spans="1:12" x14ac:dyDescent="0.25">
      <c r="A1861" s="84" t="s">
        <v>15265</v>
      </c>
      <c r="B1861" s="84" t="s">
        <v>14201</v>
      </c>
      <c r="C1861" s="84">
        <v>2</v>
      </c>
      <c r="D1861" s="122">
        <v>3.3076081572563416E-4</v>
      </c>
      <c r="E1861" s="122">
        <v>2.5700979659885612</v>
      </c>
      <c r="F1861" s="84" t="s">
        <v>15743</v>
      </c>
      <c r="G1861" s="84" t="b">
        <v>0</v>
      </c>
      <c r="H1861" s="84" t="b">
        <v>0</v>
      </c>
      <c r="I1861" s="84" t="b">
        <v>0</v>
      </c>
      <c r="J1861" s="84" t="b">
        <v>0</v>
      </c>
      <c r="K1861" s="84" t="b">
        <v>0</v>
      </c>
      <c r="L1861" s="84" t="b">
        <v>0</v>
      </c>
    </row>
    <row r="1862" spans="1:12" x14ac:dyDescent="0.25">
      <c r="A1862" s="84" t="s">
        <v>14201</v>
      </c>
      <c r="B1862" s="84" t="s">
        <v>15266</v>
      </c>
      <c r="C1862" s="84">
        <v>2</v>
      </c>
      <c r="D1862" s="122">
        <v>3.3076081572563416E-4</v>
      </c>
      <c r="E1862" s="122">
        <v>2.5598788008068754</v>
      </c>
      <c r="F1862" s="84" t="s">
        <v>15743</v>
      </c>
      <c r="G1862" s="84" t="b">
        <v>0</v>
      </c>
      <c r="H1862" s="84" t="b">
        <v>0</v>
      </c>
      <c r="I1862" s="84" t="b">
        <v>0</v>
      </c>
      <c r="J1862" s="84" t="b">
        <v>0</v>
      </c>
      <c r="K1862" s="84" t="b">
        <v>0</v>
      </c>
      <c r="L1862" s="84" t="b">
        <v>0</v>
      </c>
    </row>
    <row r="1863" spans="1:12" x14ac:dyDescent="0.25">
      <c r="A1863" s="84" t="s">
        <v>15266</v>
      </c>
      <c r="B1863" s="84" t="s">
        <v>15267</v>
      </c>
      <c r="C1863" s="84">
        <v>2</v>
      </c>
      <c r="D1863" s="122">
        <v>3.3076081572563416E-4</v>
      </c>
      <c r="E1863" s="122">
        <v>3.8923172607224803</v>
      </c>
      <c r="F1863" s="84" t="s">
        <v>15743</v>
      </c>
      <c r="G1863" s="84" t="b">
        <v>0</v>
      </c>
      <c r="H1863" s="84" t="b">
        <v>0</v>
      </c>
      <c r="I1863" s="84" t="b">
        <v>0</v>
      </c>
      <c r="J1863" s="84" t="b">
        <v>1</v>
      </c>
      <c r="K1863" s="84" t="b">
        <v>0</v>
      </c>
      <c r="L1863" s="84" t="b">
        <v>0</v>
      </c>
    </row>
    <row r="1864" spans="1:12" x14ac:dyDescent="0.25">
      <c r="A1864" s="84" t="s">
        <v>761</v>
      </c>
      <c r="B1864" s="84" t="s">
        <v>14441</v>
      </c>
      <c r="C1864" s="84">
        <v>2</v>
      </c>
      <c r="D1864" s="122">
        <v>3.3076081572563416E-4</v>
      </c>
      <c r="E1864" s="122">
        <v>2.8411647382750993</v>
      </c>
      <c r="F1864" s="84" t="s">
        <v>15743</v>
      </c>
      <c r="G1864" s="84" t="b">
        <v>0</v>
      </c>
      <c r="H1864" s="84" t="b">
        <v>0</v>
      </c>
      <c r="I1864" s="84" t="b">
        <v>0</v>
      </c>
      <c r="J1864" s="84" t="b">
        <v>0</v>
      </c>
      <c r="K1864" s="84" t="b">
        <v>0</v>
      </c>
      <c r="L1864" s="84" t="b">
        <v>0</v>
      </c>
    </row>
    <row r="1865" spans="1:12" x14ac:dyDescent="0.25">
      <c r="A1865" s="84" t="s">
        <v>14188</v>
      </c>
      <c r="B1865" s="84" t="s">
        <v>14199</v>
      </c>
      <c r="C1865" s="84">
        <v>2</v>
      </c>
      <c r="D1865" s="122">
        <v>3.3076081572563416E-4</v>
      </c>
      <c r="E1865" s="122">
        <v>0.73698122325741866</v>
      </c>
      <c r="F1865" s="84" t="s">
        <v>15743</v>
      </c>
      <c r="G1865" s="84" t="b">
        <v>0</v>
      </c>
      <c r="H1865" s="84" t="b">
        <v>0</v>
      </c>
      <c r="I1865" s="84" t="b">
        <v>0</v>
      </c>
      <c r="J1865" s="84" t="b">
        <v>0</v>
      </c>
      <c r="K1865" s="84" t="b">
        <v>0</v>
      </c>
      <c r="L1865" s="84" t="b">
        <v>0</v>
      </c>
    </row>
    <row r="1866" spans="1:12" x14ac:dyDescent="0.25">
      <c r="A1866" s="84" t="s">
        <v>14724</v>
      </c>
      <c r="B1866" s="84" t="s">
        <v>14632</v>
      </c>
      <c r="C1866" s="84">
        <v>2</v>
      </c>
      <c r="D1866" s="122">
        <v>3.3076081572563416E-4</v>
      </c>
      <c r="E1866" s="122">
        <v>3.2902572693945182</v>
      </c>
      <c r="F1866" s="84" t="s">
        <v>15743</v>
      </c>
      <c r="G1866" s="84" t="b">
        <v>0</v>
      </c>
      <c r="H1866" s="84" t="b">
        <v>0</v>
      </c>
      <c r="I1866" s="84" t="b">
        <v>0</v>
      </c>
      <c r="J1866" s="84" t="b">
        <v>0</v>
      </c>
      <c r="K1866" s="84" t="b">
        <v>0</v>
      </c>
      <c r="L1866" s="84" t="b">
        <v>0</v>
      </c>
    </row>
    <row r="1867" spans="1:12" x14ac:dyDescent="0.25">
      <c r="A1867" s="84" t="s">
        <v>14632</v>
      </c>
      <c r="B1867" s="84" t="s">
        <v>14584</v>
      </c>
      <c r="C1867" s="84">
        <v>2</v>
      </c>
      <c r="D1867" s="122">
        <v>3.3076081572563416E-4</v>
      </c>
      <c r="E1867" s="122">
        <v>3.2902572693945182</v>
      </c>
      <c r="F1867" s="84" t="s">
        <v>15743</v>
      </c>
      <c r="G1867" s="84" t="b">
        <v>0</v>
      </c>
      <c r="H1867" s="84" t="b">
        <v>0</v>
      </c>
      <c r="I1867" s="84" t="b">
        <v>0</v>
      </c>
      <c r="J1867" s="84" t="b">
        <v>0</v>
      </c>
      <c r="K1867" s="84" t="b">
        <v>0</v>
      </c>
      <c r="L1867" s="84" t="b">
        <v>0</v>
      </c>
    </row>
    <row r="1868" spans="1:12" x14ac:dyDescent="0.25">
      <c r="A1868" s="84" t="s">
        <v>14584</v>
      </c>
      <c r="B1868" s="84" t="s">
        <v>12284</v>
      </c>
      <c r="C1868" s="84">
        <v>2</v>
      </c>
      <c r="D1868" s="122">
        <v>3.3076081572563416E-4</v>
      </c>
      <c r="E1868" s="122">
        <v>2.56495832633615</v>
      </c>
      <c r="F1868" s="84" t="s">
        <v>15743</v>
      </c>
      <c r="G1868" s="84" t="b">
        <v>0</v>
      </c>
      <c r="H1868" s="84" t="b">
        <v>0</v>
      </c>
      <c r="I1868" s="84" t="b">
        <v>0</v>
      </c>
      <c r="J1868" s="84" t="b">
        <v>0</v>
      </c>
      <c r="K1868" s="84" t="b">
        <v>0</v>
      </c>
      <c r="L1868" s="84" t="b">
        <v>0</v>
      </c>
    </row>
    <row r="1869" spans="1:12" x14ac:dyDescent="0.25">
      <c r="A1869" s="84" t="s">
        <v>12284</v>
      </c>
      <c r="B1869" s="84" t="s">
        <v>12295</v>
      </c>
      <c r="C1869" s="84">
        <v>2</v>
      </c>
      <c r="D1869" s="122">
        <v>3.3076081572563416E-4</v>
      </c>
      <c r="E1869" s="122">
        <v>1.7454143907942814</v>
      </c>
      <c r="F1869" s="84" t="s">
        <v>15743</v>
      </c>
      <c r="G1869" s="84" t="b">
        <v>0</v>
      </c>
      <c r="H1869" s="84" t="b">
        <v>0</v>
      </c>
      <c r="I1869" s="84" t="b">
        <v>0</v>
      </c>
      <c r="J1869" s="84" t="b">
        <v>0</v>
      </c>
      <c r="K1869" s="84" t="b">
        <v>0</v>
      </c>
      <c r="L1869" s="84" t="b">
        <v>0</v>
      </c>
    </row>
    <row r="1870" spans="1:12" x14ac:dyDescent="0.25">
      <c r="A1870" s="84" t="s">
        <v>12295</v>
      </c>
      <c r="B1870" s="84" t="s">
        <v>14683</v>
      </c>
      <c r="C1870" s="84">
        <v>2</v>
      </c>
      <c r="D1870" s="122">
        <v>3.3076081572563416E-4</v>
      </c>
      <c r="E1870" s="122">
        <v>2.3738033208445928</v>
      </c>
      <c r="F1870" s="84" t="s">
        <v>15743</v>
      </c>
      <c r="G1870" s="84" t="b">
        <v>0</v>
      </c>
      <c r="H1870" s="84" t="b">
        <v>0</v>
      </c>
      <c r="I1870" s="84" t="b">
        <v>0</v>
      </c>
      <c r="J1870" s="84" t="b">
        <v>0</v>
      </c>
      <c r="K1870" s="84" t="b">
        <v>1</v>
      </c>
      <c r="L1870" s="84" t="b">
        <v>0</v>
      </c>
    </row>
    <row r="1871" spans="1:12" x14ac:dyDescent="0.25">
      <c r="A1871" s="84" t="s">
        <v>14683</v>
      </c>
      <c r="B1871" s="84" t="s">
        <v>731</v>
      </c>
      <c r="C1871" s="84">
        <v>2</v>
      </c>
      <c r="D1871" s="122">
        <v>3.3076081572563416E-4</v>
      </c>
      <c r="E1871" s="122">
        <v>0.91413674378506649</v>
      </c>
      <c r="F1871" s="84" t="s">
        <v>15743</v>
      </c>
      <c r="G1871" s="84" t="b">
        <v>0</v>
      </c>
      <c r="H1871" s="84" t="b">
        <v>1</v>
      </c>
      <c r="I1871" s="84" t="b">
        <v>0</v>
      </c>
      <c r="J1871" s="84" t="b">
        <v>0</v>
      </c>
      <c r="K1871" s="84" t="b">
        <v>0</v>
      </c>
      <c r="L1871" s="84" t="b">
        <v>0</v>
      </c>
    </row>
    <row r="1872" spans="1:12" x14ac:dyDescent="0.25">
      <c r="A1872" s="84" t="s">
        <v>14335</v>
      </c>
      <c r="B1872" s="84" t="s">
        <v>14840</v>
      </c>
      <c r="C1872" s="84">
        <v>2</v>
      </c>
      <c r="D1872" s="122">
        <v>3.3076081572563416E-4</v>
      </c>
      <c r="E1872" s="122">
        <v>2.9758633121725553</v>
      </c>
      <c r="F1872" s="84" t="s">
        <v>15743</v>
      </c>
      <c r="G1872" s="84" t="b">
        <v>1</v>
      </c>
      <c r="H1872" s="84" t="b">
        <v>0</v>
      </c>
      <c r="I1872" s="84" t="b">
        <v>0</v>
      </c>
      <c r="J1872" s="84" t="b">
        <v>0</v>
      </c>
      <c r="K1872" s="84" t="b">
        <v>0</v>
      </c>
      <c r="L1872" s="84" t="b">
        <v>0</v>
      </c>
    </row>
    <row r="1873" spans="1:12" x14ac:dyDescent="0.25">
      <c r="A1873" s="84" t="s">
        <v>12384</v>
      </c>
      <c r="B1873" s="84" t="s">
        <v>12280</v>
      </c>
      <c r="C1873" s="84">
        <v>2</v>
      </c>
      <c r="D1873" s="122">
        <v>3.3076081572563416E-4</v>
      </c>
      <c r="E1873" s="122">
        <v>0.69919266236801891</v>
      </c>
      <c r="F1873" s="84" t="s">
        <v>15743</v>
      </c>
      <c r="G1873" s="84" t="b">
        <v>0</v>
      </c>
      <c r="H1873" s="84" t="b">
        <v>0</v>
      </c>
      <c r="I1873" s="84" t="b">
        <v>0</v>
      </c>
      <c r="J1873" s="84" t="b">
        <v>0</v>
      </c>
      <c r="K1873" s="84" t="b">
        <v>0</v>
      </c>
      <c r="L1873" s="84" t="b">
        <v>0</v>
      </c>
    </row>
    <row r="1874" spans="1:12" x14ac:dyDescent="0.25">
      <c r="A1874" s="84" t="s">
        <v>731</v>
      </c>
      <c r="B1874" s="84" t="s">
        <v>14602</v>
      </c>
      <c r="C1874" s="84">
        <v>2</v>
      </c>
      <c r="D1874" s="122">
        <v>3.3076081572563416E-4</v>
      </c>
      <c r="E1874" s="122">
        <v>0.9077899473786879</v>
      </c>
      <c r="F1874" s="84" t="s">
        <v>15743</v>
      </c>
      <c r="G1874" s="84" t="b">
        <v>0</v>
      </c>
      <c r="H1874" s="84" t="b">
        <v>0</v>
      </c>
      <c r="I1874" s="84" t="b">
        <v>0</v>
      </c>
      <c r="J1874" s="84" t="b">
        <v>0</v>
      </c>
      <c r="K1874" s="84" t="b">
        <v>0</v>
      </c>
      <c r="L1874" s="84" t="b">
        <v>0</v>
      </c>
    </row>
    <row r="1875" spans="1:12" x14ac:dyDescent="0.25">
      <c r="A1875" s="84" t="s">
        <v>731</v>
      </c>
      <c r="B1875" s="84" t="s">
        <v>15271</v>
      </c>
      <c r="C1875" s="84">
        <v>2</v>
      </c>
      <c r="D1875" s="122">
        <v>3.3076081572563416E-4</v>
      </c>
      <c r="E1875" s="122">
        <v>1.3057299560507256</v>
      </c>
      <c r="F1875" s="84" t="s">
        <v>15743</v>
      </c>
      <c r="G1875" s="84" t="b">
        <v>0</v>
      </c>
      <c r="H1875" s="84" t="b">
        <v>0</v>
      </c>
      <c r="I1875" s="84" t="b">
        <v>0</v>
      </c>
      <c r="J1875" s="84" t="b">
        <v>0</v>
      </c>
      <c r="K1875" s="84" t="b">
        <v>0</v>
      </c>
      <c r="L1875" s="84" t="b">
        <v>0</v>
      </c>
    </row>
    <row r="1876" spans="1:12" x14ac:dyDescent="0.25">
      <c r="A1876" s="84" t="s">
        <v>683</v>
      </c>
      <c r="B1876" s="84" t="s">
        <v>14384</v>
      </c>
      <c r="C1876" s="84">
        <v>2</v>
      </c>
      <c r="D1876" s="122">
        <v>3.3076081572563416E-4</v>
      </c>
      <c r="E1876" s="122">
        <v>1.4773439127516625</v>
      </c>
      <c r="F1876" s="84" t="s">
        <v>15743</v>
      </c>
      <c r="G1876" s="84" t="b">
        <v>0</v>
      </c>
      <c r="H1876" s="84" t="b">
        <v>0</v>
      </c>
      <c r="I1876" s="84" t="b">
        <v>0</v>
      </c>
      <c r="J1876" s="84" t="b">
        <v>0</v>
      </c>
      <c r="K1876" s="84" t="b">
        <v>0</v>
      </c>
      <c r="L1876" s="84" t="b">
        <v>0</v>
      </c>
    </row>
    <row r="1877" spans="1:12" x14ac:dyDescent="0.25">
      <c r="A1877" s="84" t="s">
        <v>2803</v>
      </c>
      <c r="B1877" s="84" t="s">
        <v>15274</v>
      </c>
      <c r="C1877" s="84">
        <v>2</v>
      </c>
      <c r="D1877" s="122">
        <v>3.3076081572563416E-4</v>
      </c>
      <c r="E1877" s="122">
        <v>1.690920136402029</v>
      </c>
      <c r="F1877" s="84" t="s">
        <v>15743</v>
      </c>
      <c r="G1877" s="84" t="b">
        <v>0</v>
      </c>
      <c r="H1877" s="84" t="b">
        <v>0</v>
      </c>
      <c r="I1877" s="84" t="b">
        <v>0</v>
      </c>
      <c r="J1877" s="84" t="b">
        <v>0</v>
      </c>
      <c r="K1877" s="84" t="b">
        <v>0</v>
      </c>
      <c r="L1877" s="84" t="b">
        <v>0</v>
      </c>
    </row>
    <row r="1878" spans="1:12" x14ac:dyDescent="0.25">
      <c r="A1878" s="84" t="s">
        <v>15274</v>
      </c>
      <c r="B1878" s="84" t="s">
        <v>14435</v>
      </c>
      <c r="C1878" s="84">
        <v>2</v>
      </c>
      <c r="D1878" s="122">
        <v>3.3076081572563416E-4</v>
      </c>
      <c r="E1878" s="122">
        <v>3.3482492163722046</v>
      </c>
      <c r="F1878" s="84" t="s">
        <v>15743</v>
      </c>
      <c r="G1878" s="84" t="b">
        <v>0</v>
      </c>
      <c r="H1878" s="84" t="b">
        <v>0</v>
      </c>
      <c r="I1878" s="84" t="b">
        <v>0</v>
      </c>
      <c r="J1878" s="84" t="b">
        <v>0</v>
      </c>
      <c r="K1878" s="84" t="b">
        <v>0</v>
      </c>
      <c r="L1878" s="84" t="b">
        <v>0</v>
      </c>
    </row>
    <row r="1879" spans="1:12" x14ac:dyDescent="0.25">
      <c r="A1879" s="84" t="s">
        <v>14435</v>
      </c>
      <c r="B1879" s="84" t="s">
        <v>15275</v>
      </c>
      <c r="C1879" s="84">
        <v>2</v>
      </c>
      <c r="D1879" s="122">
        <v>3.3076081572563416E-4</v>
      </c>
      <c r="E1879" s="122">
        <v>3.3482492163722046</v>
      </c>
      <c r="F1879" s="84" t="s">
        <v>15743</v>
      </c>
      <c r="G1879" s="84" t="b">
        <v>0</v>
      </c>
      <c r="H1879" s="84" t="b">
        <v>0</v>
      </c>
      <c r="I1879" s="84" t="b">
        <v>0</v>
      </c>
      <c r="J1879" s="84" t="b">
        <v>0</v>
      </c>
      <c r="K1879" s="84" t="b">
        <v>0</v>
      </c>
      <c r="L1879" s="84" t="b">
        <v>0</v>
      </c>
    </row>
    <row r="1880" spans="1:12" x14ac:dyDescent="0.25">
      <c r="A1880" s="84" t="s">
        <v>15275</v>
      </c>
      <c r="B1880" s="84" t="s">
        <v>14364</v>
      </c>
      <c r="C1880" s="84">
        <v>2</v>
      </c>
      <c r="D1880" s="122">
        <v>3.3076081572563416E-4</v>
      </c>
      <c r="E1880" s="122">
        <v>3.1933472563864616</v>
      </c>
      <c r="F1880" s="84" t="s">
        <v>15743</v>
      </c>
      <c r="G1880" s="84" t="b">
        <v>0</v>
      </c>
      <c r="H1880" s="84" t="b">
        <v>0</v>
      </c>
      <c r="I1880" s="84" t="b">
        <v>0</v>
      </c>
      <c r="J1880" s="84" t="b">
        <v>0</v>
      </c>
      <c r="K1880" s="84" t="b">
        <v>0</v>
      </c>
      <c r="L1880" s="84" t="b">
        <v>0</v>
      </c>
    </row>
    <row r="1881" spans="1:12" x14ac:dyDescent="0.25">
      <c r="A1881" s="84" t="s">
        <v>2803</v>
      </c>
      <c r="B1881" s="84" t="s">
        <v>14386</v>
      </c>
      <c r="C1881" s="84">
        <v>2</v>
      </c>
      <c r="D1881" s="122">
        <v>3.3076081572563416E-4</v>
      </c>
      <c r="E1881" s="122">
        <v>1.0377076226266853</v>
      </c>
      <c r="F1881" s="84" t="s">
        <v>15743</v>
      </c>
      <c r="G1881" s="84" t="b">
        <v>0</v>
      </c>
      <c r="H1881" s="84" t="b">
        <v>0</v>
      </c>
      <c r="I1881" s="84" t="b">
        <v>0</v>
      </c>
      <c r="J1881" s="84" t="b">
        <v>0</v>
      </c>
      <c r="K1881" s="84" t="b">
        <v>0</v>
      </c>
      <c r="L1881" s="84" t="b">
        <v>0</v>
      </c>
    </row>
    <row r="1882" spans="1:12" x14ac:dyDescent="0.25">
      <c r="A1882" s="84" t="s">
        <v>12350</v>
      </c>
      <c r="B1882" s="84" t="s">
        <v>912</v>
      </c>
      <c r="C1882" s="84">
        <v>2</v>
      </c>
      <c r="D1882" s="122">
        <v>3.3076081572563416E-4</v>
      </c>
      <c r="E1882" s="122">
        <v>1.7508674873220131</v>
      </c>
      <c r="F1882" s="84" t="s">
        <v>15743</v>
      </c>
      <c r="G1882" s="84" t="b">
        <v>0</v>
      </c>
      <c r="H1882" s="84" t="b">
        <v>0</v>
      </c>
      <c r="I1882" s="84" t="b">
        <v>0</v>
      </c>
      <c r="J1882" s="84" t="b">
        <v>0</v>
      </c>
      <c r="K1882" s="84" t="b">
        <v>0</v>
      </c>
      <c r="L1882" s="84" t="b">
        <v>0</v>
      </c>
    </row>
    <row r="1883" spans="1:12" x14ac:dyDescent="0.25">
      <c r="A1883" s="84" t="s">
        <v>14309</v>
      </c>
      <c r="B1883" s="84" t="s">
        <v>15276</v>
      </c>
      <c r="C1883" s="84">
        <v>2</v>
      </c>
      <c r="D1883" s="122">
        <v>3.3076081572563416E-4</v>
      </c>
      <c r="E1883" s="122">
        <v>3.0794039040796251</v>
      </c>
      <c r="F1883" s="84" t="s">
        <v>15743</v>
      </c>
      <c r="G1883" s="84" t="b">
        <v>0</v>
      </c>
      <c r="H1883" s="84" t="b">
        <v>0</v>
      </c>
      <c r="I1883" s="84" t="b">
        <v>0</v>
      </c>
      <c r="J1883" s="84" t="b">
        <v>0</v>
      </c>
      <c r="K1883" s="84" t="b">
        <v>0</v>
      </c>
      <c r="L1883" s="84" t="b">
        <v>0</v>
      </c>
    </row>
    <row r="1884" spans="1:12" x14ac:dyDescent="0.25">
      <c r="A1884" s="84" t="s">
        <v>15276</v>
      </c>
      <c r="B1884" s="84" t="s">
        <v>14247</v>
      </c>
      <c r="C1884" s="84">
        <v>2</v>
      </c>
      <c r="D1884" s="122">
        <v>3.3076081572563416E-4</v>
      </c>
      <c r="E1884" s="122">
        <v>2.9628983350081879</v>
      </c>
      <c r="F1884" s="84" t="s">
        <v>15743</v>
      </c>
      <c r="G1884" s="84" t="b">
        <v>0</v>
      </c>
      <c r="H1884" s="84" t="b">
        <v>0</v>
      </c>
      <c r="I1884" s="84" t="b">
        <v>0</v>
      </c>
      <c r="J1884" s="84" t="b">
        <v>1</v>
      </c>
      <c r="K1884" s="84" t="b">
        <v>0</v>
      </c>
      <c r="L1884" s="84" t="b">
        <v>0</v>
      </c>
    </row>
    <row r="1885" spans="1:12" x14ac:dyDescent="0.25">
      <c r="A1885" s="84" t="s">
        <v>14247</v>
      </c>
      <c r="B1885" s="84" t="s">
        <v>12350</v>
      </c>
      <c r="C1885" s="84">
        <v>2</v>
      </c>
      <c r="D1885" s="122">
        <v>3.3076081572563416E-4</v>
      </c>
      <c r="E1885" s="122">
        <v>0.81422311031606975</v>
      </c>
      <c r="F1885" s="84" t="s">
        <v>15743</v>
      </c>
      <c r="G1885" s="84" t="b">
        <v>1</v>
      </c>
      <c r="H1885" s="84" t="b">
        <v>0</v>
      </c>
      <c r="I1885" s="84" t="b">
        <v>0</v>
      </c>
      <c r="J1885" s="84" t="b">
        <v>0</v>
      </c>
      <c r="K1885" s="84" t="b">
        <v>0</v>
      </c>
      <c r="L1885" s="84" t="b">
        <v>0</v>
      </c>
    </row>
    <row r="1886" spans="1:12" x14ac:dyDescent="0.25">
      <c r="A1886" s="84" t="s">
        <v>14350</v>
      </c>
      <c r="B1886" s="84" t="s">
        <v>15277</v>
      </c>
      <c r="C1886" s="84">
        <v>2</v>
      </c>
      <c r="D1886" s="122">
        <v>3.3076081572563416E-4</v>
      </c>
      <c r="E1886" s="122">
        <v>3.1519545712282366</v>
      </c>
      <c r="F1886" s="84" t="s">
        <v>15743</v>
      </c>
      <c r="G1886" s="84" t="b">
        <v>0</v>
      </c>
      <c r="H1886" s="84" t="b">
        <v>0</v>
      </c>
      <c r="I1886" s="84" t="b">
        <v>0</v>
      </c>
      <c r="J1886" s="84" t="b">
        <v>0</v>
      </c>
      <c r="K1886" s="84" t="b">
        <v>0</v>
      </c>
      <c r="L1886" s="84" t="b">
        <v>0</v>
      </c>
    </row>
    <row r="1887" spans="1:12" x14ac:dyDescent="0.25">
      <c r="A1887" s="84" t="s">
        <v>15277</v>
      </c>
      <c r="B1887" s="84" t="s">
        <v>15278</v>
      </c>
      <c r="C1887" s="84">
        <v>2</v>
      </c>
      <c r="D1887" s="122">
        <v>3.3076081572563416E-4</v>
      </c>
      <c r="E1887" s="122">
        <v>3.8923172607224803</v>
      </c>
      <c r="F1887" s="84" t="s">
        <v>15743</v>
      </c>
      <c r="G1887" s="84" t="b">
        <v>0</v>
      </c>
      <c r="H1887" s="84" t="b">
        <v>0</v>
      </c>
      <c r="I1887" s="84" t="b">
        <v>0</v>
      </c>
      <c r="J1887" s="84" t="b">
        <v>0</v>
      </c>
      <c r="K1887" s="84" t="b">
        <v>0</v>
      </c>
      <c r="L1887" s="84" t="b">
        <v>0</v>
      </c>
    </row>
    <row r="1888" spans="1:12" x14ac:dyDescent="0.25">
      <c r="A1888" s="84" t="s">
        <v>14350</v>
      </c>
      <c r="B1888" s="84" t="s">
        <v>15279</v>
      </c>
      <c r="C1888" s="84">
        <v>2</v>
      </c>
      <c r="D1888" s="122">
        <v>3.3076081572563416E-4</v>
      </c>
      <c r="E1888" s="122">
        <v>3.1519545712282366</v>
      </c>
      <c r="F1888" s="84" t="s">
        <v>15743</v>
      </c>
      <c r="G1888" s="84" t="b">
        <v>0</v>
      </c>
      <c r="H1888" s="84" t="b">
        <v>0</v>
      </c>
      <c r="I1888" s="84" t="b">
        <v>0</v>
      </c>
      <c r="J1888" s="84" t="b">
        <v>0</v>
      </c>
      <c r="K1888" s="84" t="b">
        <v>0</v>
      </c>
      <c r="L1888" s="84" t="b">
        <v>0</v>
      </c>
    </row>
    <row r="1889" spans="1:12" x14ac:dyDescent="0.25">
      <c r="A1889" s="84" t="s">
        <v>15279</v>
      </c>
      <c r="B1889" s="84" t="s">
        <v>14730</v>
      </c>
      <c r="C1889" s="84">
        <v>2</v>
      </c>
      <c r="D1889" s="122">
        <v>3.3076081572563416E-4</v>
      </c>
      <c r="E1889" s="122">
        <v>3.5912872650584995</v>
      </c>
      <c r="F1889" s="84" t="s">
        <v>15743</v>
      </c>
      <c r="G1889" s="84" t="b">
        <v>0</v>
      </c>
      <c r="H1889" s="84" t="b">
        <v>0</v>
      </c>
      <c r="I1889" s="84" t="b">
        <v>0</v>
      </c>
      <c r="J1889" s="84" t="b">
        <v>0</v>
      </c>
      <c r="K1889" s="84" t="b">
        <v>0</v>
      </c>
      <c r="L1889" s="84" t="b">
        <v>0</v>
      </c>
    </row>
    <row r="1890" spans="1:12" x14ac:dyDescent="0.25">
      <c r="A1890" s="84" t="s">
        <v>14730</v>
      </c>
      <c r="B1890" s="84" t="s">
        <v>14702</v>
      </c>
      <c r="C1890" s="84">
        <v>2</v>
      </c>
      <c r="D1890" s="122">
        <v>3.3076081572563416E-4</v>
      </c>
      <c r="E1890" s="122">
        <v>3.2902572693945182</v>
      </c>
      <c r="F1890" s="84" t="s">
        <v>15743</v>
      </c>
      <c r="G1890" s="84" t="b">
        <v>0</v>
      </c>
      <c r="H1890" s="84" t="b">
        <v>0</v>
      </c>
      <c r="I1890" s="84" t="b">
        <v>0</v>
      </c>
      <c r="J1890" s="84" t="b">
        <v>0</v>
      </c>
      <c r="K1890" s="84" t="b">
        <v>0</v>
      </c>
      <c r="L1890" s="84" t="b">
        <v>0</v>
      </c>
    </row>
    <row r="1891" spans="1:12" x14ac:dyDescent="0.25">
      <c r="A1891" s="84" t="s">
        <v>14702</v>
      </c>
      <c r="B1891" s="84" t="s">
        <v>12350</v>
      </c>
      <c r="C1891" s="84">
        <v>2</v>
      </c>
      <c r="D1891" s="122">
        <v>3.3076081572563416E-4</v>
      </c>
      <c r="E1891" s="122">
        <v>1.4909167199409363</v>
      </c>
      <c r="F1891" s="84" t="s">
        <v>15743</v>
      </c>
      <c r="G1891" s="84" t="b">
        <v>0</v>
      </c>
      <c r="H1891" s="84" t="b">
        <v>0</v>
      </c>
      <c r="I1891" s="84" t="b">
        <v>0</v>
      </c>
      <c r="J1891" s="84" t="b">
        <v>0</v>
      </c>
      <c r="K1891" s="84" t="b">
        <v>0</v>
      </c>
      <c r="L1891" s="84" t="b">
        <v>0</v>
      </c>
    </row>
    <row r="1892" spans="1:12" x14ac:dyDescent="0.25">
      <c r="A1892" s="84" t="s">
        <v>12369</v>
      </c>
      <c r="B1892" s="84" t="s">
        <v>14255</v>
      </c>
      <c r="C1892" s="84">
        <v>2</v>
      </c>
      <c r="D1892" s="122">
        <v>3.3076081572563416E-4</v>
      </c>
      <c r="E1892" s="122">
        <v>1.1251613946403001</v>
      </c>
      <c r="F1892" s="84" t="s">
        <v>15743</v>
      </c>
      <c r="G1892" s="84" t="b">
        <v>0</v>
      </c>
      <c r="H1892" s="84" t="b">
        <v>0</v>
      </c>
      <c r="I1892" s="84" t="b">
        <v>0</v>
      </c>
      <c r="J1892" s="84" t="b">
        <v>0</v>
      </c>
      <c r="K1892" s="84" t="b">
        <v>0</v>
      </c>
      <c r="L1892" s="84" t="b">
        <v>0</v>
      </c>
    </row>
    <row r="1893" spans="1:12" x14ac:dyDescent="0.25">
      <c r="A1893" s="84" t="s">
        <v>14277</v>
      </c>
      <c r="B1893" s="84" t="s">
        <v>15280</v>
      </c>
      <c r="C1893" s="84">
        <v>2</v>
      </c>
      <c r="D1893" s="122">
        <v>3.3076081572563416E-4</v>
      </c>
      <c r="E1893" s="122">
        <v>3.0472192207082238</v>
      </c>
      <c r="F1893" s="84" t="s">
        <v>15743</v>
      </c>
      <c r="G1893" s="84" t="b">
        <v>0</v>
      </c>
      <c r="H1893" s="84" t="b">
        <v>0</v>
      </c>
      <c r="I1893" s="84" t="b">
        <v>0</v>
      </c>
      <c r="J1893" s="84" t="b">
        <v>0</v>
      </c>
      <c r="K1893" s="84" t="b">
        <v>0</v>
      </c>
      <c r="L1893" s="84" t="b">
        <v>0</v>
      </c>
    </row>
    <row r="1894" spans="1:12" x14ac:dyDescent="0.25">
      <c r="A1894" s="84" t="s">
        <v>15280</v>
      </c>
      <c r="B1894" s="84" t="s">
        <v>910</v>
      </c>
      <c r="C1894" s="84">
        <v>2</v>
      </c>
      <c r="D1894" s="122">
        <v>3.3076081572563416E-4</v>
      </c>
      <c r="E1894" s="122">
        <v>3.8923172607224803</v>
      </c>
      <c r="F1894" s="84" t="s">
        <v>15743</v>
      </c>
      <c r="G1894" s="84" t="b">
        <v>0</v>
      </c>
      <c r="H1894" s="84" t="b">
        <v>0</v>
      </c>
      <c r="I1894" s="84" t="b">
        <v>0</v>
      </c>
      <c r="J1894" s="84" t="b">
        <v>0</v>
      </c>
      <c r="K1894" s="84" t="b">
        <v>0</v>
      </c>
      <c r="L1894" s="84" t="b">
        <v>0</v>
      </c>
    </row>
    <row r="1895" spans="1:12" x14ac:dyDescent="0.25">
      <c r="A1895" s="84" t="s">
        <v>910</v>
      </c>
      <c r="B1895" s="84" t="s">
        <v>2679</v>
      </c>
      <c r="C1895" s="84">
        <v>2</v>
      </c>
      <c r="D1895" s="122">
        <v>3.3076081572563416E-4</v>
      </c>
      <c r="E1895" s="122">
        <v>1.7571846093457055</v>
      </c>
      <c r="F1895" s="84" t="s">
        <v>15743</v>
      </c>
      <c r="G1895" s="84" t="b">
        <v>0</v>
      </c>
      <c r="H1895" s="84" t="b">
        <v>0</v>
      </c>
      <c r="I1895" s="84" t="b">
        <v>0</v>
      </c>
      <c r="J1895" s="84" t="b">
        <v>0</v>
      </c>
      <c r="K1895" s="84" t="b">
        <v>0</v>
      </c>
      <c r="L1895" s="84" t="b">
        <v>0</v>
      </c>
    </row>
    <row r="1896" spans="1:12" x14ac:dyDescent="0.25">
      <c r="A1896" s="84" t="s">
        <v>14206</v>
      </c>
      <c r="B1896" s="84" t="s">
        <v>951</v>
      </c>
      <c r="C1896" s="84">
        <v>2</v>
      </c>
      <c r="D1896" s="122">
        <v>3.3076081572563416E-4</v>
      </c>
      <c r="E1896" s="122">
        <v>1.1985903117988335</v>
      </c>
      <c r="F1896" s="84" t="s">
        <v>15743</v>
      </c>
      <c r="G1896" s="84" t="b">
        <v>0</v>
      </c>
      <c r="H1896" s="84" t="b">
        <v>0</v>
      </c>
      <c r="I1896" s="84" t="b">
        <v>0</v>
      </c>
      <c r="J1896" s="84" t="b">
        <v>0</v>
      </c>
      <c r="K1896" s="84" t="b">
        <v>0</v>
      </c>
      <c r="L1896" s="84" t="b">
        <v>0</v>
      </c>
    </row>
    <row r="1897" spans="1:12" x14ac:dyDescent="0.25">
      <c r="A1897" s="84" t="s">
        <v>951</v>
      </c>
      <c r="B1897" s="84" t="s">
        <v>12280</v>
      </c>
      <c r="C1897" s="84">
        <v>2</v>
      </c>
      <c r="D1897" s="122">
        <v>3.3076081572563416E-4</v>
      </c>
      <c r="E1897" s="122">
        <v>0.76391799200467403</v>
      </c>
      <c r="F1897" s="84" t="s">
        <v>15743</v>
      </c>
      <c r="G1897" s="84" t="b">
        <v>0</v>
      </c>
      <c r="H1897" s="84" t="b">
        <v>0</v>
      </c>
      <c r="I1897" s="84" t="b">
        <v>0</v>
      </c>
      <c r="J1897" s="84" t="b">
        <v>0</v>
      </c>
      <c r="K1897" s="84" t="b">
        <v>0</v>
      </c>
      <c r="L1897" s="84" t="b">
        <v>0</v>
      </c>
    </row>
    <row r="1898" spans="1:12" x14ac:dyDescent="0.25">
      <c r="A1898" s="84" t="s">
        <v>12280</v>
      </c>
      <c r="B1898" s="84" t="s">
        <v>15281</v>
      </c>
      <c r="C1898" s="84">
        <v>2</v>
      </c>
      <c r="D1898" s="122">
        <v>3.3076081572563416E-4</v>
      </c>
      <c r="E1898" s="122">
        <v>2.2295594290409064</v>
      </c>
      <c r="F1898" s="84" t="s">
        <v>15743</v>
      </c>
      <c r="G1898" s="84" t="b">
        <v>0</v>
      </c>
      <c r="H1898" s="84" t="b">
        <v>0</v>
      </c>
      <c r="I1898" s="84" t="b">
        <v>0</v>
      </c>
      <c r="J1898" s="84" t="b">
        <v>0</v>
      </c>
      <c r="K1898" s="84" t="b">
        <v>0</v>
      </c>
      <c r="L1898" s="84" t="b">
        <v>0</v>
      </c>
    </row>
    <row r="1899" spans="1:12" x14ac:dyDescent="0.25">
      <c r="A1899" s="84" t="s">
        <v>15281</v>
      </c>
      <c r="B1899" s="84" t="s">
        <v>731</v>
      </c>
      <c r="C1899" s="84">
        <v>2</v>
      </c>
      <c r="D1899" s="122">
        <v>3.3076081572563416E-4</v>
      </c>
      <c r="E1899" s="122">
        <v>1.2151667394490477</v>
      </c>
      <c r="F1899" s="84" t="s">
        <v>15743</v>
      </c>
      <c r="G1899" s="84" t="b">
        <v>0</v>
      </c>
      <c r="H1899" s="84" t="b">
        <v>0</v>
      </c>
      <c r="I1899" s="84" t="b">
        <v>0</v>
      </c>
      <c r="J1899" s="84" t="b">
        <v>0</v>
      </c>
      <c r="K1899" s="84" t="b">
        <v>0</v>
      </c>
      <c r="L1899" s="84" t="b">
        <v>0</v>
      </c>
    </row>
    <row r="1900" spans="1:12" x14ac:dyDescent="0.25">
      <c r="A1900" s="84" t="s">
        <v>2788</v>
      </c>
      <c r="B1900" s="84" t="s">
        <v>14322</v>
      </c>
      <c r="C1900" s="84">
        <v>2</v>
      </c>
      <c r="D1900" s="122">
        <v>3.3076081572563416E-4</v>
      </c>
      <c r="E1900" s="122">
        <v>0.80347269799547627</v>
      </c>
      <c r="F1900" s="84" t="s">
        <v>15743</v>
      </c>
      <c r="G1900" s="84" t="b">
        <v>0</v>
      </c>
      <c r="H1900" s="84" t="b">
        <v>0</v>
      </c>
      <c r="I1900" s="84" t="b">
        <v>0</v>
      </c>
      <c r="J1900" s="84" t="b">
        <v>0</v>
      </c>
      <c r="K1900" s="84" t="b">
        <v>0</v>
      </c>
      <c r="L1900" s="84" t="b">
        <v>0</v>
      </c>
    </row>
    <row r="1901" spans="1:12" x14ac:dyDescent="0.25">
      <c r="A1901" s="84" t="s">
        <v>14322</v>
      </c>
      <c r="B1901" s="84" t="s">
        <v>12295</v>
      </c>
      <c r="C1901" s="84">
        <v>2</v>
      </c>
      <c r="D1901" s="122">
        <v>3.3076081572563416E-4</v>
      </c>
      <c r="E1901" s="122">
        <v>1.9758633121725553</v>
      </c>
      <c r="F1901" s="84" t="s">
        <v>15743</v>
      </c>
      <c r="G1901" s="84" t="b">
        <v>0</v>
      </c>
      <c r="H1901" s="84" t="b">
        <v>0</v>
      </c>
      <c r="I1901" s="84" t="b">
        <v>0</v>
      </c>
      <c r="J1901" s="84" t="b">
        <v>0</v>
      </c>
      <c r="K1901" s="84" t="b">
        <v>0</v>
      </c>
      <c r="L1901" s="84" t="b">
        <v>0</v>
      </c>
    </row>
    <row r="1902" spans="1:12" x14ac:dyDescent="0.25">
      <c r="A1902" s="84" t="s">
        <v>12295</v>
      </c>
      <c r="B1902" s="84" t="s">
        <v>14351</v>
      </c>
      <c r="C1902" s="84">
        <v>2</v>
      </c>
      <c r="D1902" s="122">
        <v>3.3076081572563416E-4</v>
      </c>
      <c r="E1902" s="122">
        <v>1.9344706270143304</v>
      </c>
      <c r="F1902" s="84" t="s">
        <v>15743</v>
      </c>
      <c r="G1902" s="84" t="b">
        <v>0</v>
      </c>
      <c r="H1902" s="84" t="b">
        <v>0</v>
      </c>
      <c r="I1902" s="84" t="b">
        <v>0</v>
      </c>
      <c r="J1902" s="84" t="b">
        <v>0</v>
      </c>
      <c r="K1902" s="84" t="b">
        <v>0</v>
      </c>
      <c r="L1902" s="84" t="b">
        <v>0</v>
      </c>
    </row>
    <row r="1903" spans="1:12" x14ac:dyDescent="0.25">
      <c r="A1903" s="84" t="s">
        <v>14351</v>
      </c>
      <c r="B1903" s="84" t="s">
        <v>14221</v>
      </c>
      <c r="C1903" s="84">
        <v>2</v>
      </c>
      <c r="D1903" s="122">
        <v>3.3076081572563416E-4</v>
      </c>
      <c r="E1903" s="122">
        <v>2.072773325180612</v>
      </c>
      <c r="F1903" s="84" t="s">
        <v>15743</v>
      </c>
      <c r="G1903" s="84" t="b">
        <v>0</v>
      </c>
      <c r="H1903" s="84" t="b">
        <v>0</v>
      </c>
      <c r="I1903" s="84" t="b">
        <v>0</v>
      </c>
      <c r="J1903" s="84" t="b">
        <v>0</v>
      </c>
      <c r="K1903" s="84" t="b">
        <v>0</v>
      </c>
      <c r="L1903" s="84" t="b">
        <v>0</v>
      </c>
    </row>
    <row r="1904" spans="1:12" x14ac:dyDescent="0.25">
      <c r="A1904" s="84" t="s">
        <v>14221</v>
      </c>
      <c r="B1904" s="84" t="s">
        <v>15282</v>
      </c>
      <c r="C1904" s="84">
        <v>2</v>
      </c>
      <c r="D1904" s="122">
        <v>3.3076081572563416E-4</v>
      </c>
      <c r="E1904" s="122">
        <v>2.7954072477144241</v>
      </c>
      <c r="F1904" s="84" t="s">
        <v>15743</v>
      </c>
      <c r="G1904" s="84" t="b">
        <v>0</v>
      </c>
      <c r="H1904" s="84" t="b">
        <v>0</v>
      </c>
      <c r="I1904" s="84" t="b">
        <v>0</v>
      </c>
      <c r="J1904" s="84" t="b">
        <v>0</v>
      </c>
      <c r="K1904" s="84" t="b">
        <v>0</v>
      </c>
      <c r="L1904" s="84" t="b">
        <v>0</v>
      </c>
    </row>
    <row r="1905" spans="1:12" x14ac:dyDescent="0.25">
      <c r="A1905" s="84" t="s">
        <v>15282</v>
      </c>
      <c r="B1905" s="84" t="s">
        <v>12277</v>
      </c>
      <c r="C1905" s="84">
        <v>2</v>
      </c>
      <c r="D1905" s="122">
        <v>3.3076081572563416E-4</v>
      </c>
      <c r="E1905" s="122">
        <v>2.6022826493599625</v>
      </c>
      <c r="F1905" s="84" t="s">
        <v>15743</v>
      </c>
      <c r="G1905" s="84" t="b">
        <v>0</v>
      </c>
      <c r="H1905" s="84" t="b">
        <v>0</v>
      </c>
      <c r="I1905" s="84" t="b">
        <v>0</v>
      </c>
      <c r="J1905" s="84" t="b">
        <v>0</v>
      </c>
      <c r="K1905" s="84" t="b">
        <v>0</v>
      </c>
      <c r="L1905" s="84" t="b">
        <v>0</v>
      </c>
    </row>
    <row r="1906" spans="1:12" x14ac:dyDescent="0.25">
      <c r="A1906" s="84" t="s">
        <v>568</v>
      </c>
      <c r="B1906" s="84" t="s">
        <v>14731</v>
      </c>
      <c r="C1906" s="84">
        <v>2</v>
      </c>
      <c r="D1906" s="122">
        <v>3.3076081572563416E-4</v>
      </c>
      <c r="E1906" s="122">
        <v>3.4151960060028181</v>
      </c>
      <c r="F1906" s="84" t="s">
        <v>15743</v>
      </c>
      <c r="G1906" s="84" t="b">
        <v>0</v>
      </c>
      <c r="H1906" s="84" t="b">
        <v>0</v>
      </c>
      <c r="I1906" s="84" t="b">
        <v>0</v>
      </c>
      <c r="J1906" s="84" t="b">
        <v>0</v>
      </c>
      <c r="K1906" s="84" t="b">
        <v>0</v>
      </c>
      <c r="L1906" s="84" t="b">
        <v>0</v>
      </c>
    </row>
    <row r="1907" spans="1:12" x14ac:dyDescent="0.25">
      <c r="A1907" s="84" t="s">
        <v>14731</v>
      </c>
      <c r="B1907" s="84" t="s">
        <v>2679</v>
      </c>
      <c r="C1907" s="84">
        <v>2</v>
      </c>
      <c r="D1907" s="122">
        <v>3.3076081572563416E-4</v>
      </c>
      <c r="E1907" s="122">
        <v>1.4561546136817245</v>
      </c>
      <c r="F1907" s="84" t="s">
        <v>15743</v>
      </c>
      <c r="G1907" s="84" t="b">
        <v>0</v>
      </c>
      <c r="H1907" s="84" t="b">
        <v>0</v>
      </c>
      <c r="I1907" s="84" t="b">
        <v>0</v>
      </c>
      <c r="J1907" s="84" t="b">
        <v>0</v>
      </c>
      <c r="K1907" s="84" t="b">
        <v>0</v>
      </c>
      <c r="L1907" s="84" t="b">
        <v>0</v>
      </c>
    </row>
    <row r="1908" spans="1:12" x14ac:dyDescent="0.25">
      <c r="A1908" s="84" t="s">
        <v>14935</v>
      </c>
      <c r="B1908" s="84" t="s">
        <v>15283</v>
      </c>
      <c r="C1908" s="84">
        <v>2</v>
      </c>
      <c r="D1908" s="122">
        <v>3.3076081572563416E-4</v>
      </c>
      <c r="E1908" s="122">
        <v>3.8923172607224803</v>
      </c>
      <c r="F1908" s="84" t="s">
        <v>15743</v>
      </c>
      <c r="G1908" s="84" t="b">
        <v>0</v>
      </c>
      <c r="H1908" s="84" t="b">
        <v>0</v>
      </c>
      <c r="I1908" s="84" t="b">
        <v>0</v>
      </c>
      <c r="J1908" s="84" t="b">
        <v>0</v>
      </c>
      <c r="K1908" s="84" t="b">
        <v>0</v>
      </c>
      <c r="L1908" s="84" t="b">
        <v>0</v>
      </c>
    </row>
    <row r="1909" spans="1:12" x14ac:dyDescent="0.25">
      <c r="A1909" s="84" t="s">
        <v>568</v>
      </c>
      <c r="B1909" s="84" t="s">
        <v>14281</v>
      </c>
      <c r="C1909" s="84">
        <v>2</v>
      </c>
      <c r="D1909" s="122">
        <v>3.3076081572563416E-4</v>
      </c>
      <c r="E1909" s="122">
        <v>2.674833316508574</v>
      </c>
      <c r="F1909" s="84" t="s">
        <v>15743</v>
      </c>
      <c r="G1909" s="84" t="b">
        <v>0</v>
      </c>
      <c r="H1909" s="84" t="b">
        <v>0</v>
      </c>
      <c r="I1909" s="84" t="b">
        <v>0</v>
      </c>
      <c r="J1909" s="84" t="b">
        <v>0</v>
      </c>
      <c r="K1909" s="84" t="b">
        <v>0</v>
      </c>
      <c r="L1909" s="84" t="b">
        <v>0</v>
      </c>
    </row>
    <row r="1910" spans="1:12" x14ac:dyDescent="0.25">
      <c r="A1910" s="84" t="s">
        <v>14281</v>
      </c>
      <c r="B1910" s="84" t="s">
        <v>15284</v>
      </c>
      <c r="C1910" s="84">
        <v>2</v>
      </c>
      <c r="D1910" s="122">
        <v>3.3076081572563416E-4</v>
      </c>
      <c r="E1910" s="122">
        <v>3.0172559973307802</v>
      </c>
      <c r="F1910" s="84" t="s">
        <v>15743</v>
      </c>
      <c r="G1910" s="84" t="b">
        <v>0</v>
      </c>
      <c r="H1910" s="84" t="b">
        <v>0</v>
      </c>
      <c r="I1910" s="84" t="b">
        <v>0</v>
      </c>
      <c r="J1910" s="84" t="b">
        <v>0</v>
      </c>
      <c r="K1910" s="84" t="b">
        <v>0</v>
      </c>
      <c r="L1910" s="84" t="b">
        <v>0</v>
      </c>
    </row>
    <row r="1911" spans="1:12" x14ac:dyDescent="0.25">
      <c r="A1911" s="84" t="s">
        <v>15284</v>
      </c>
      <c r="B1911" s="84" t="s">
        <v>15285</v>
      </c>
      <c r="C1911" s="84">
        <v>2</v>
      </c>
      <c r="D1911" s="122">
        <v>3.3076081572563416E-4</v>
      </c>
      <c r="E1911" s="122">
        <v>3.8923172607224803</v>
      </c>
      <c r="F1911" s="84" t="s">
        <v>15743</v>
      </c>
      <c r="G1911" s="84" t="b">
        <v>0</v>
      </c>
      <c r="H1911" s="84" t="b">
        <v>0</v>
      </c>
      <c r="I1911" s="84" t="b">
        <v>0</v>
      </c>
      <c r="J1911" s="84" t="b">
        <v>0</v>
      </c>
      <c r="K1911" s="84" t="b">
        <v>0</v>
      </c>
      <c r="L1911" s="84" t="b">
        <v>0</v>
      </c>
    </row>
    <row r="1912" spans="1:12" x14ac:dyDescent="0.25">
      <c r="A1912" s="84" t="s">
        <v>15285</v>
      </c>
      <c r="B1912" s="84" t="s">
        <v>15286</v>
      </c>
      <c r="C1912" s="84">
        <v>2</v>
      </c>
      <c r="D1912" s="122">
        <v>3.3076081572563416E-4</v>
      </c>
      <c r="E1912" s="122">
        <v>3.8923172607224803</v>
      </c>
      <c r="F1912" s="84" t="s">
        <v>15743</v>
      </c>
      <c r="G1912" s="84" t="b">
        <v>0</v>
      </c>
      <c r="H1912" s="84" t="b">
        <v>0</v>
      </c>
      <c r="I1912" s="84" t="b">
        <v>0</v>
      </c>
      <c r="J1912" s="84" t="b">
        <v>0</v>
      </c>
      <c r="K1912" s="84" t="b">
        <v>0</v>
      </c>
      <c r="L1912" s="84" t="b">
        <v>0</v>
      </c>
    </row>
    <row r="1913" spans="1:12" x14ac:dyDescent="0.25">
      <c r="A1913" s="84" t="s">
        <v>15286</v>
      </c>
      <c r="B1913" s="84" t="s">
        <v>15287</v>
      </c>
      <c r="C1913" s="84">
        <v>2</v>
      </c>
      <c r="D1913" s="122">
        <v>3.3076081572563416E-4</v>
      </c>
      <c r="E1913" s="122">
        <v>3.8923172607224803</v>
      </c>
      <c r="F1913" s="84" t="s">
        <v>15743</v>
      </c>
      <c r="G1913" s="84" t="b">
        <v>0</v>
      </c>
      <c r="H1913" s="84" t="b">
        <v>0</v>
      </c>
      <c r="I1913" s="84" t="b">
        <v>0</v>
      </c>
      <c r="J1913" s="84" t="b">
        <v>0</v>
      </c>
      <c r="K1913" s="84" t="b">
        <v>0</v>
      </c>
      <c r="L1913" s="84" t="b">
        <v>0</v>
      </c>
    </row>
    <row r="1914" spans="1:12" x14ac:dyDescent="0.25">
      <c r="A1914" s="84" t="s">
        <v>15287</v>
      </c>
      <c r="B1914" s="84" t="s">
        <v>14936</v>
      </c>
      <c r="C1914" s="84">
        <v>2</v>
      </c>
      <c r="D1914" s="122">
        <v>3.3076081572563416E-4</v>
      </c>
      <c r="E1914" s="122">
        <v>3.716226001666799</v>
      </c>
      <c r="F1914" s="84" t="s">
        <v>15743</v>
      </c>
      <c r="G1914" s="84" t="b">
        <v>0</v>
      </c>
      <c r="H1914" s="84" t="b">
        <v>0</v>
      </c>
      <c r="I1914" s="84" t="b">
        <v>0</v>
      </c>
      <c r="J1914" s="84" t="b">
        <v>0</v>
      </c>
      <c r="K1914" s="84" t="b">
        <v>0</v>
      </c>
      <c r="L1914" s="84" t="b">
        <v>0</v>
      </c>
    </row>
    <row r="1915" spans="1:12" x14ac:dyDescent="0.25">
      <c r="A1915" s="84" t="s">
        <v>14936</v>
      </c>
      <c r="B1915" s="84" t="s">
        <v>12262</v>
      </c>
      <c r="C1915" s="84">
        <v>2</v>
      </c>
      <c r="D1915" s="122">
        <v>3.3076081572563416E-4</v>
      </c>
      <c r="E1915" s="122">
        <v>3.1933472563864616</v>
      </c>
      <c r="F1915" s="84" t="s">
        <v>15743</v>
      </c>
      <c r="G1915" s="84" t="b">
        <v>0</v>
      </c>
      <c r="H1915" s="84" t="b">
        <v>0</v>
      </c>
      <c r="I1915" s="84" t="b">
        <v>0</v>
      </c>
      <c r="J1915" s="84" t="b">
        <v>0</v>
      </c>
      <c r="K1915" s="84" t="b">
        <v>0</v>
      </c>
      <c r="L1915" s="84" t="b">
        <v>0</v>
      </c>
    </row>
    <row r="1916" spans="1:12" x14ac:dyDescent="0.25">
      <c r="A1916" s="84" t="s">
        <v>14281</v>
      </c>
      <c r="B1916" s="84" t="s">
        <v>14253</v>
      </c>
      <c r="C1916" s="84">
        <v>2</v>
      </c>
      <c r="D1916" s="122">
        <v>3.3076081572563416E-4</v>
      </c>
      <c r="E1916" s="122">
        <v>2.1141660103388369</v>
      </c>
      <c r="F1916" s="84" t="s">
        <v>15743</v>
      </c>
      <c r="G1916" s="84" t="b">
        <v>0</v>
      </c>
      <c r="H1916" s="84" t="b">
        <v>0</v>
      </c>
      <c r="I1916" s="84" t="b">
        <v>0</v>
      </c>
      <c r="J1916" s="84" t="b">
        <v>0</v>
      </c>
      <c r="K1916" s="84" t="b">
        <v>0</v>
      </c>
      <c r="L1916" s="84" t="b">
        <v>0</v>
      </c>
    </row>
    <row r="1917" spans="1:12" x14ac:dyDescent="0.25">
      <c r="A1917" s="84" t="s">
        <v>14253</v>
      </c>
      <c r="B1917" s="84" t="s">
        <v>15288</v>
      </c>
      <c r="C1917" s="84">
        <v>2</v>
      </c>
      <c r="D1917" s="122">
        <v>3.3076081572563416E-4</v>
      </c>
      <c r="E1917" s="122">
        <v>2.9380747512831555</v>
      </c>
      <c r="F1917" s="84" t="s">
        <v>15743</v>
      </c>
      <c r="G1917" s="84" t="b">
        <v>0</v>
      </c>
      <c r="H1917" s="84" t="b">
        <v>0</v>
      </c>
      <c r="I1917" s="84" t="b">
        <v>0</v>
      </c>
      <c r="J1917" s="84" t="b">
        <v>0</v>
      </c>
      <c r="K1917" s="84" t="b">
        <v>0</v>
      </c>
      <c r="L1917" s="84" t="b">
        <v>0</v>
      </c>
    </row>
    <row r="1918" spans="1:12" x14ac:dyDescent="0.25">
      <c r="A1918" s="84" t="s">
        <v>15288</v>
      </c>
      <c r="B1918" s="84" t="s">
        <v>15289</v>
      </c>
      <c r="C1918" s="84">
        <v>2</v>
      </c>
      <c r="D1918" s="122">
        <v>3.3076081572563416E-4</v>
      </c>
      <c r="E1918" s="122">
        <v>3.8923172607224803</v>
      </c>
      <c r="F1918" s="84" t="s">
        <v>15743</v>
      </c>
      <c r="G1918" s="84" t="b">
        <v>0</v>
      </c>
      <c r="H1918" s="84" t="b">
        <v>0</v>
      </c>
      <c r="I1918" s="84" t="b">
        <v>0</v>
      </c>
      <c r="J1918" s="84" t="b">
        <v>0</v>
      </c>
      <c r="K1918" s="84" t="b">
        <v>0</v>
      </c>
      <c r="L1918" s="84" t="b">
        <v>0</v>
      </c>
    </row>
    <row r="1919" spans="1:12" x14ac:dyDescent="0.25">
      <c r="A1919" s="84" t="s">
        <v>15289</v>
      </c>
      <c r="B1919" s="84" t="s">
        <v>731</v>
      </c>
      <c r="C1919" s="84">
        <v>2</v>
      </c>
      <c r="D1919" s="122">
        <v>3.3076081572563416E-4</v>
      </c>
      <c r="E1919" s="122">
        <v>1.2151667394490477</v>
      </c>
      <c r="F1919" s="84" t="s">
        <v>15743</v>
      </c>
      <c r="G1919" s="84" t="b">
        <v>0</v>
      </c>
      <c r="H1919" s="84" t="b">
        <v>0</v>
      </c>
      <c r="I1919" s="84" t="b">
        <v>0</v>
      </c>
      <c r="J1919" s="84" t="b">
        <v>0</v>
      </c>
      <c r="K1919" s="84" t="b">
        <v>0</v>
      </c>
      <c r="L1919" s="84" t="b">
        <v>0</v>
      </c>
    </row>
    <row r="1920" spans="1:12" x14ac:dyDescent="0.25">
      <c r="A1920" s="84" t="s">
        <v>14731</v>
      </c>
      <c r="B1920" s="84" t="s">
        <v>12262</v>
      </c>
      <c r="C1920" s="84">
        <v>2</v>
      </c>
      <c r="D1920" s="122">
        <v>3.3076081572563416E-4</v>
      </c>
      <c r="E1920" s="122">
        <v>2.8923172607224803</v>
      </c>
      <c r="F1920" s="84" t="s">
        <v>15743</v>
      </c>
      <c r="G1920" s="84" t="b">
        <v>0</v>
      </c>
      <c r="H1920" s="84" t="b">
        <v>0</v>
      </c>
      <c r="I1920" s="84" t="b">
        <v>0</v>
      </c>
      <c r="J1920" s="84" t="b">
        <v>0</v>
      </c>
      <c r="K1920" s="84" t="b">
        <v>0</v>
      </c>
      <c r="L1920" s="84" t="b">
        <v>0</v>
      </c>
    </row>
    <row r="1921" spans="1:12" x14ac:dyDescent="0.25">
      <c r="A1921" s="84" t="s">
        <v>14477</v>
      </c>
      <c r="B1921" s="84" t="s">
        <v>14220</v>
      </c>
      <c r="C1921" s="84">
        <v>2</v>
      </c>
      <c r="D1921" s="122">
        <v>3.3076081572563416E-4</v>
      </c>
      <c r="E1921" s="122">
        <v>2.4529845668922179</v>
      </c>
      <c r="F1921" s="84" t="s">
        <v>15743</v>
      </c>
      <c r="G1921" s="84" t="b">
        <v>0</v>
      </c>
      <c r="H1921" s="84" t="b">
        <v>0</v>
      </c>
      <c r="I1921" s="84" t="b">
        <v>0</v>
      </c>
      <c r="J1921" s="84" t="b">
        <v>0</v>
      </c>
      <c r="K1921" s="84" t="b">
        <v>0</v>
      </c>
      <c r="L1921" s="84" t="b">
        <v>0</v>
      </c>
    </row>
    <row r="1922" spans="1:12" x14ac:dyDescent="0.25">
      <c r="A1922" s="84" t="s">
        <v>14220</v>
      </c>
      <c r="B1922" s="84" t="s">
        <v>14224</v>
      </c>
      <c r="C1922" s="84">
        <v>2</v>
      </c>
      <c r="D1922" s="122">
        <v>3.3076081572563416E-4</v>
      </c>
      <c r="E1922" s="122">
        <v>1.7339547686272307</v>
      </c>
      <c r="F1922" s="84" t="s">
        <v>15743</v>
      </c>
      <c r="G1922" s="84" t="b">
        <v>0</v>
      </c>
      <c r="H1922" s="84" t="b">
        <v>0</v>
      </c>
      <c r="I1922" s="84" t="b">
        <v>0</v>
      </c>
      <c r="J1922" s="84" t="b">
        <v>0</v>
      </c>
      <c r="K1922" s="84" t="b">
        <v>0</v>
      </c>
      <c r="L1922" s="84" t="b">
        <v>0</v>
      </c>
    </row>
    <row r="1923" spans="1:12" x14ac:dyDescent="0.25">
      <c r="A1923" s="84" t="s">
        <v>14224</v>
      </c>
      <c r="B1923" s="84" t="s">
        <v>14255</v>
      </c>
      <c r="C1923" s="84">
        <v>2</v>
      </c>
      <c r="D1923" s="122">
        <v>3.3076081572563416E-4</v>
      </c>
      <c r="E1923" s="122">
        <v>1.9168854522132175</v>
      </c>
      <c r="F1923" s="84" t="s">
        <v>15743</v>
      </c>
      <c r="G1923" s="84" t="b">
        <v>0</v>
      </c>
      <c r="H1923" s="84" t="b">
        <v>0</v>
      </c>
      <c r="I1923" s="84" t="b">
        <v>0</v>
      </c>
      <c r="J1923" s="84" t="b">
        <v>0</v>
      </c>
      <c r="K1923" s="84" t="b">
        <v>0</v>
      </c>
      <c r="L1923" s="84" t="b">
        <v>0</v>
      </c>
    </row>
    <row r="1924" spans="1:12" x14ac:dyDescent="0.25">
      <c r="A1924" s="84" t="s">
        <v>14277</v>
      </c>
      <c r="B1924" s="84" t="s">
        <v>15290</v>
      </c>
      <c r="C1924" s="84">
        <v>2</v>
      </c>
      <c r="D1924" s="122">
        <v>3.3076081572563416E-4</v>
      </c>
      <c r="E1924" s="122">
        <v>3.0472192207082238</v>
      </c>
      <c r="F1924" s="84" t="s">
        <v>15743</v>
      </c>
      <c r="G1924" s="84" t="b">
        <v>0</v>
      </c>
      <c r="H1924" s="84" t="b">
        <v>0</v>
      </c>
      <c r="I1924" s="84" t="b">
        <v>0</v>
      </c>
      <c r="J1924" s="84" t="b">
        <v>0</v>
      </c>
      <c r="K1924" s="84" t="b">
        <v>0</v>
      </c>
      <c r="L1924" s="84" t="b">
        <v>0</v>
      </c>
    </row>
    <row r="1925" spans="1:12" x14ac:dyDescent="0.25">
      <c r="A1925" s="84" t="s">
        <v>15290</v>
      </c>
      <c r="B1925" s="84" t="s">
        <v>14285</v>
      </c>
      <c r="C1925" s="84">
        <v>2</v>
      </c>
      <c r="D1925" s="122">
        <v>3.3076081572563416E-4</v>
      </c>
      <c r="E1925" s="122">
        <v>3.0172559973307802</v>
      </c>
      <c r="F1925" s="84" t="s">
        <v>15743</v>
      </c>
      <c r="G1925" s="84" t="b">
        <v>0</v>
      </c>
      <c r="H1925" s="84" t="b">
        <v>0</v>
      </c>
      <c r="I1925" s="84" t="b">
        <v>0</v>
      </c>
      <c r="J1925" s="84" t="b">
        <v>1</v>
      </c>
      <c r="K1925" s="84" t="b">
        <v>0</v>
      </c>
      <c r="L1925" s="84" t="b">
        <v>0</v>
      </c>
    </row>
    <row r="1926" spans="1:12" x14ac:dyDescent="0.25">
      <c r="A1926" s="84" t="s">
        <v>14285</v>
      </c>
      <c r="B1926" s="84" t="s">
        <v>14253</v>
      </c>
      <c r="C1926" s="84">
        <v>2</v>
      </c>
      <c r="D1926" s="122">
        <v>3.3076081572563416E-4</v>
      </c>
      <c r="E1926" s="122">
        <v>2.1141660103388369</v>
      </c>
      <c r="F1926" s="84" t="s">
        <v>15743</v>
      </c>
      <c r="G1926" s="84" t="b">
        <v>1</v>
      </c>
      <c r="H1926" s="84" t="b">
        <v>0</v>
      </c>
      <c r="I1926" s="84" t="b">
        <v>0</v>
      </c>
      <c r="J1926" s="84" t="b">
        <v>0</v>
      </c>
      <c r="K1926" s="84" t="b">
        <v>0</v>
      </c>
      <c r="L1926" s="84" t="b">
        <v>0</v>
      </c>
    </row>
    <row r="1927" spans="1:12" x14ac:dyDescent="0.25">
      <c r="A1927" s="84" t="s">
        <v>14253</v>
      </c>
      <c r="B1927" s="84" t="s">
        <v>12262</v>
      </c>
      <c r="C1927" s="84">
        <v>2</v>
      </c>
      <c r="D1927" s="122">
        <v>3.3076081572563416E-4</v>
      </c>
      <c r="E1927" s="122">
        <v>2.2391047469471368</v>
      </c>
      <c r="F1927" s="84" t="s">
        <v>15743</v>
      </c>
      <c r="G1927" s="84" t="b">
        <v>0</v>
      </c>
      <c r="H1927" s="84" t="b">
        <v>0</v>
      </c>
      <c r="I1927" s="84" t="b">
        <v>0</v>
      </c>
      <c r="J1927" s="84" t="b">
        <v>0</v>
      </c>
      <c r="K1927" s="84" t="b">
        <v>0</v>
      </c>
      <c r="L1927" s="84" t="b">
        <v>0</v>
      </c>
    </row>
    <row r="1928" spans="1:12" x14ac:dyDescent="0.25">
      <c r="A1928" s="84" t="s">
        <v>12299</v>
      </c>
      <c r="B1928" s="84" t="s">
        <v>14428</v>
      </c>
      <c r="C1928" s="84">
        <v>2</v>
      </c>
      <c r="D1928" s="122">
        <v>3.3076081572563416E-4</v>
      </c>
      <c r="E1928" s="122">
        <v>1.8104301212989307</v>
      </c>
      <c r="F1928" s="84" t="s">
        <v>15743</v>
      </c>
      <c r="G1928" s="84" t="b">
        <v>0</v>
      </c>
      <c r="H1928" s="84" t="b">
        <v>0</v>
      </c>
      <c r="I1928" s="84" t="b">
        <v>0</v>
      </c>
      <c r="J1928" s="84" t="b">
        <v>0</v>
      </c>
      <c r="K1928" s="84" t="b">
        <v>0</v>
      </c>
      <c r="L1928" s="84" t="b">
        <v>0</v>
      </c>
    </row>
    <row r="1929" spans="1:12" x14ac:dyDescent="0.25">
      <c r="A1929" s="84" t="s">
        <v>14428</v>
      </c>
      <c r="B1929" s="84" t="s">
        <v>14334</v>
      </c>
      <c r="C1929" s="84">
        <v>2</v>
      </c>
      <c r="D1929" s="122">
        <v>3.3076081572563416E-4</v>
      </c>
      <c r="E1929" s="122">
        <v>2.674833316508574</v>
      </c>
      <c r="F1929" s="84" t="s">
        <v>15743</v>
      </c>
      <c r="G1929" s="84" t="b">
        <v>0</v>
      </c>
      <c r="H1929" s="84" t="b">
        <v>0</v>
      </c>
      <c r="I1929" s="84" t="b">
        <v>0</v>
      </c>
      <c r="J1929" s="84" t="b">
        <v>0</v>
      </c>
      <c r="K1929" s="84" t="b">
        <v>0</v>
      </c>
      <c r="L1929" s="84" t="b">
        <v>0</v>
      </c>
    </row>
    <row r="1930" spans="1:12" x14ac:dyDescent="0.25">
      <c r="A1930" s="84" t="s">
        <v>12381</v>
      </c>
      <c r="B1930" s="84" t="s">
        <v>14375</v>
      </c>
      <c r="C1930" s="84">
        <v>2</v>
      </c>
      <c r="D1930" s="122">
        <v>3.3076081572563416E-4</v>
      </c>
      <c r="E1930" s="122">
        <v>2.4773439127516625</v>
      </c>
      <c r="F1930" s="84" t="s">
        <v>15743</v>
      </c>
      <c r="G1930" s="84" t="b">
        <v>0</v>
      </c>
      <c r="H1930" s="84" t="b">
        <v>0</v>
      </c>
      <c r="I1930" s="84" t="b">
        <v>0</v>
      </c>
      <c r="J1930" s="84" t="b">
        <v>0</v>
      </c>
      <c r="K1930" s="84" t="b">
        <v>0</v>
      </c>
      <c r="L1930" s="84" t="b">
        <v>0</v>
      </c>
    </row>
    <row r="1931" spans="1:12" x14ac:dyDescent="0.25">
      <c r="A1931" s="84" t="s">
        <v>14375</v>
      </c>
      <c r="B1931" s="84" t="s">
        <v>14332</v>
      </c>
      <c r="C1931" s="84">
        <v>2</v>
      </c>
      <c r="D1931" s="122">
        <v>3.3076081572563416E-4</v>
      </c>
      <c r="E1931" s="122">
        <v>2.4987420574528931</v>
      </c>
      <c r="F1931" s="84" t="s">
        <v>15743</v>
      </c>
      <c r="G1931" s="84" t="b">
        <v>0</v>
      </c>
      <c r="H1931" s="84" t="b">
        <v>0</v>
      </c>
      <c r="I1931" s="84" t="b">
        <v>0</v>
      </c>
      <c r="J1931" s="84" t="b">
        <v>0</v>
      </c>
      <c r="K1931" s="84" t="b">
        <v>0</v>
      </c>
      <c r="L1931" s="84" t="b">
        <v>0</v>
      </c>
    </row>
    <row r="1932" spans="1:12" x14ac:dyDescent="0.25">
      <c r="A1932" s="84" t="s">
        <v>14332</v>
      </c>
      <c r="B1932" s="84" t="s">
        <v>731</v>
      </c>
      <c r="C1932" s="84">
        <v>2</v>
      </c>
      <c r="D1932" s="122">
        <v>3.3076081572563416E-4</v>
      </c>
      <c r="E1932" s="122">
        <v>0.47480404995480391</v>
      </c>
      <c r="F1932" s="84" t="s">
        <v>15743</v>
      </c>
      <c r="G1932" s="84" t="b">
        <v>0</v>
      </c>
      <c r="H1932" s="84" t="b">
        <v>0</v>
      </c>
      <c r="I1932" s="84" t="b">
        <v>0</v>
      </c>
      <c r="J1932" s="84" t="b">
        <v>0</v>
      </c>
      <c r="K1932" s="84" t="b">
        <v>0</v>
      </c>
      <c r="L1932" s="84" t="b">
        <v>0</v>
      </c>
    </row>
    <row r="1933" spans="1:12" x14ac:dyDescent="0.25">
      <c r="A1933" s="84" t="s">
        <v>15294</v>
      </c>
      <c r="B1933" s="84" t="s">
        <v>14227</v>
      </c>
      <c r="C1933" s="84">
        <v>2</v>
      </c>
      <c r="D1933" s="122">
        <v>3.3076081572563416E-4</v>
      </c>
      <c r="E1933" s="122">
        <v>2.8316194203688689</v>
      </c>
      <c r="F1933" s="84" t="s">
        <v>15743</v>
      </c>
      <c r="G1933" s="84" t="b">
        <v>0</v>
      </c>
      <c r="H1933" s="84" t="b">
        <v>0</v>
      </c>
      <c r="I1933" s="84" t="b">
        <v>0</v>
      </c>
      <c r="J1933" s="84" t="b">
        <v>0</v>
      </c>
      <c r="K1933" s="84" t="b">
        <v>0</v>
      </c>
      <c r="L1933" s="84" t="b">
        <v>0</v>
      </c>
    </row>
    <row r="1934" spans="1:12" x14ac:dyDescent="0.25">
      <c r="A1934" s="84" t="s">
        <v>14227</v>
      </c>
      <c r="B1934" s="84" t="s">
        <v>14939</v>
      </c>
      <c r="C1934" s="84">
        <v>2</v>
      </c>
      <c r="D1934" s="122">
        <v>3.3076081572563416E-4</v>
      </c>
      <c r="E1934" s="122">
        <v>2.6370447556191743</v>
      </c>
      <c r="F1934" s="84" t="s">
        <v>15743</v>
      </c>
      <c r="G1934" s="84" t="b">
        <v>0</v>
      </c>
      <c r="H1934" s="84" t="b">
        <v>0</v>
      </c>
      <c r="I1934" s="84" t="b">
        <v>0</v>
      </c>
      <c r="J1934" s="84" t="b">
        <v>0</v>
      </c>
      <c r="K1934" s="84" t="b">
        <v>0</v>
      </c>
      <c r="L1934" s="84" t="b">
        <v>0</v>
      </c>
    </row>
    <row r="1935" spans="1:12" x14ac:dyDescent="0.25">
      <c r="A1935" s="84" t="s">
        <v>14939</v>
      </c>
      <c r="B1935" s="84" t="s">
        <v>15295</v>
      </c>
      <c r="C1935" s="84">
        <v>2</v>
      </c>
      <c r="D1935" s="122">
        <v>3.3076081572563416E-4</v>
      </c>
      <c r="E1935" s="122">
        <v>3.716226001666799</v>
      </c>
      <c r="F1935" s="84" t="s">
        <v>15743</v>
      </c>
      <c r="G1935" s="84" t="b">
        <v>0</v>
      </c>
      <c r="H1935" s="84" t="b">
        <v>0</v>
      </c>
      <c r="I1935" s="84" t="b">
        <v>0</v>
      </c>
      <c r="J1935" s="84" t="b">
        <v>0</v>
      </c>
      <c r="K1935" s="84" t="b">
        <v>0</v>
      </c>
      <c r="L1935" s="84" t="b">
        <v>0</v>
      </c>
    </row>
    <row r="1936" spans="1:12" x14ac:dyDescent="0.25">
      <c r="A1936" s="84" t="s">
        <v>15295</v>
      </c>
      <c r="B1936" s="84" t="s">
        <v>15296</v>
      </c>
      <c r="C1936" s="84">
        <v>2</v>
      </c>
      <c r="D1936" s="122">
        <v>3.3076081572563416E-4</v>
      </c>
      <c r="E1936" s="122">
        <v>3.8923172607224803</v>
      </c>
      <c r="F1936" s="84" t="s">
        <v>15743</v>
      </c>
      <c r="G1936" s="84" t="b">
        <v>0</v>
      </c>
      <c r="H1936" s="84" t="b">
        <v>0</v>
      </c>
      <c r="I1936" s="84" t="b">
        <v>0</v>
      </c>
      <c r="J1936" s="84" t="b">
        <v>0</v>
      </c>
      <c r="K1936" s="84" t="b">
        <v>0</v>
      </c>
      <c r="L1936" s="84" t="b">
        <v>0</v>
      </c>
    </row>
    <row r="1937" spans="1:12" x14ac:dyDescent="0.25">
      <c r="A1937" s="84" t="s">
        <v>15296</v>
      </c>
      <c r="B1937" s="84" t="s">
        <v>15297</v>
      </c>
      <c r="C1937" s="84">
        <v>2</v>
      </c>
      <c r="D1937" s="122">
        <v>3.3076081572563416E-4</v>
      </c>
      <c r="E1937" s="122">
        <v>3.8923172607224803</v>
      </c>
      <c r="F1937" s="84" t="s">
        <v>15743</v>
      </c>
      <c r="G1937" s="84" t="b">
        <v>0</v>
      </c>
      <c r="H1937" s="84" t="b">
        <v>0</v>
      </c>
      <c r="I1937" s="84" t="b">
        <v>0</v>
      </c>
      <c r="J1937" s="84" t="b">
        <v>0</v>
      </c>
      <c r="K1937" s="84" t="b">
        <v>0</v>
      </c>
      <c r="L1937" s="84" t="b">
        <v>0</v>
      </c>
    </row>
    <row r="1938" spans="1:12" x14ac:dyDescent="0.25">
      <c r="A1938" s="84" t="s">
        <v>15297</v>
      </c>
      <c r="B1938" s="84" t="s">
        <v>2788</v>
      </c>
      <c r="C1938" s="84">
        <v>2</v>
      </c>
      <c r="D1938" s="122">
        <v>3.3076081572563416E-4</v>
      </c>
      <c r="E1938" s="122">
        <v>1.5578635095715496</v>
      </c>
      <c r="F1938" s="84" t="s">
        <v>15743</v>
      </c>
      <c r="G1938" s="84" t="b">
        <v>0</v>
      </c>
      <c r="H1938" s="84" t="b">
        <v>0</v>
      </c>
      <c r="I1938" s="84" t="b">
        <v>0</v>
      </c>
      <c r="J1938" s="84" t="b">
        <v>0</v>
      </c>
      <c r="K1938" s="84" t="b">
        <v>0</v>
      </c>
      <c r="L1938" s="84" t="b">
        <v>0</v>
      </c>
    </row>
    <row r="1939" spans="1:12" x14ac:dyDescent="0.25">
      <c r="A1939" s="84" t="s">
        <v>2788</v>
      </c>
      <c r="B1939" s="84" t="s">
        <v>14241</v>
      </c>
      <c r="C1939" s="84">
        <v>2</v>
      </c>
      <c r="D1939" s="122">
        <v>3.3076081572563416E-4</v>
      </c>
      <c r="E1939" s="122">
        <v>0.5816239483791199</v>
      </c>
      <c r="F1939" s="84" t="s">
        <v>15743</v>
      </c>
      <c r="G1939" s="84" t="b">
        <v>0</v>
      </c>
      <c r="H1939" s="84" t="b">
        <v>0</v>
      </c>
      <c r="I1939" s="84" t="b">
        <v>0</v>
      </c>
      <c r="J1939" s="84" t="b">
        <v>0</v>
      </c>
      <c r="K1939" s="84" t="b">
        <v>0</v>
      </c>
      <c r="L1939" s="84" t="b">
        <v>0</v>
      </c>
    </row>
    <row r="1940" spans="1:12" x14ac:dyDescent="0.25">
      <c r="A1940" s="84" t="s">
        <v>14241</v>
      </c>
      <c r="B1940" s="84" t="s">
        <v>15298</v>
      </c>
      <c r="C1940" s="84">
        <v>2</v>
      </c>
      <c r="D1940" s="122">
        <v>3.3076081572563416E-4</v>
      </c>
      <c r="E1940" s="122">
        <v>2.8923172607224803</v>
      </c>
      <c r="F1940" s="84" t="s">
        <v>15743</v>
      </c>
      <c r="G1940" s="84" t="b">
        <v>0</v>
      </c>
      <c r="H1940" s="84" t="b">
        <v>0</v>
      </c>
      <c r="I1940" s="84" t="b">
        <v>0</v>
      </c>
      <c r="J1940" s="84" t="b">
        <v>0</v>
      </c>
      <c r="K1940" s="84" t="b">
        <v>0</v>
      </c>
      <c r="L1940" s="84" t="b">
        <v>0</v>
      </c>
    </row>
    <row r="1941" spans="1:12" x14ac:dyDescent="0.25">
      <c r="A1941" s="84" t="s">
        <v>15298</v>
      </c>
      <c r="B1941" s="84" t="s">
        <v>14256</v>
      </c>
      <c r="C1941" s="84">
        <v>2</v>
      </c>
      <c r="D1941" s="122">
        <v>3.3076081572563416E-4</v>
      </c>
      <c r="E1941" s="122">
        <v>2.9380747512831555</v>
      </c>
      <c r="F1941" s="84" t="s">
        <v>15743</v>
      </c>
      <c r="G1941" s="84" t="b">
        <v>0</v>
      </c>
      <c r="H1941" s="84" t="b">
        <v>0</v>
      </c>
      <c r="I1941" s="84" t="b">
        <v>0</v>
      </c>
      <c r="J1941" s="84" t="b">
        <v>0</v>
      </c>
      <c r="K1941" s="84" t="b">
        <v>0</v>
      </c>
      <c r="L1941" s="84" t="b">
        <v>0</v>
      </c>
    </row>
    <row r="1942" spans="1:12" x14ac:dyDescent="0.25">
      <c r="A1942" s="84" t="s">
        <v>14256</v>
      </c>
      <c r="B1942" s="84" t="s">
        <v>15299</v>
      </c>
      <c r="C1942" s="84">
        <v>2</v>
      </c>
      <c r="D1942" s="122">
        <v>3.3076081572563416E-4</v>
      </c>
      <c r="E1942" s="122">
        <v>2.9380747512831555</v>
      </c>
      <c r="F1942" s="84" t="s">
        <v>15743</v>
      </c>
      <c r="G1942" s="84" t="b">
        <v>0</v>
      </c>
      <c r="H1942" s="84" t="b">
        <v>0</v>
      </c>
      <c r="I1942" s="84" t="b">
        <v>0</v>
      </c>
      <c r="J1942" s="84" t="b">
        <v>0</v>
      </c>
      <c r="K1942" s="84" t="b">
        <v>0</v>
      </c>
      <c r="L1942" s="84" t="b">
        <v>0</v>
      </c>
    </row>
    <row r="1943" spans="1:12" x14ac:dyDescent="0.25">
      <c r="A1943" s="84" t="s">
        <v>15299</v>
      </c>
      <c r="B1943" s="84" t="s">
        <v>14459</v>
      </c>
      <c r="C1943" s="84">
        <v>2</v>
      </c>
      <c r="D1943" s="122">
        <v>3.3076081572563416E-4</v>
      </c>
      <c r="E1943" s="122">
        <v>3.3482492163722046</v>
      </c>
      <c r="F1943" s="84" t="s">
        <v>15743</v>
      </c>
      <c r="G1943" s="84" t="b">
        <v>0</v>
      </c>
      <c r="H1943" s="84" t="b">
        <v>0</v>
      </c>
      <c r="I1943" s="84" t="b">
        <v>0</v>
      </c>
      <c r="J1943" s="84" t="b">
        <v>0</v>
      </c>
      <c r="K1943" s="84" t="b">
        <v>0</v>
      </c>
      <c r="L1943" s="84" t="b">
        <v>0</v>
      </c>
    </row>
    <row r="1944" spans="1:12" x14ac:dyDescent="0.25">
      <c r="A1944" s="84" t="s">
        <v>14459</v>
      </c>
      <c r="B1944" s="84" t="s">
        <v>14381</v>
      </c>
      <c r="C1944" s="84">
        <v>2</v>
      </c>
      <c r="D1944" s="122">
        <v>3.3076081572563416E-4</v>
      </c>
      <c r="E1944" s="122">
        <v>2.6950367025968611</v>
      </c>
      <c r="F1944" s="84" t="s">
        <v>15743</v>
      </c>
      <c r="G1944" s="84" t="b">
        <v>0</v>
      </c>
      <c r="H1944" s="84" t="b">
        <v>0</v>
      </c>
      <c r="I1944" s="84" t="b">
        <v>0</v>
      </c>
      <c r="J1944" s="84" t="b">
        <v>0</v>
      </c>
      <c r="K1944" s="84" t="b">
        <v>0</v>
      </c>
      <c r="L1944" s="84" t="b">
        <v>0</v>
      </c>
    </row>
    <row r="1945" spans="1:12" x14ac:dyDescent="0.25">
      <c r="A1945" s="84" t="s">
        <v>14225</v>
      </c>
      <c r="B1945" s="84" t="s">
        <v>15300</v>
      </c>
      <c r="C1945" s="84">
        <v>2</v>
      </c>
      <c r="D1945" s="122">
        <v>3.3076081572563416E-4</v>
      </c>
      <c r="E1945" s="122">
        <v>2.8316194203688689</v>
      </c>
      <c r="F1945" s="84" t="s">
        <v>15743</v>
      </c>
      <c r="G1945" s="84" t="b">
        <v>0</v>
      </c>
      <c r="H1945" s="84" t="b">
        <v>0</v>
      </c>
      <c r="I1945" s="84" t="b">
        <v>0</v>
      </c>
      <c r="J1945" s="84" t="b">
        <v>0</v>
      </c>
      <c r="K1945" s="84" t="b">
        <v>0</v>
      </c>
      <c r="L1945" s="84" t="b">
        <v>0</v>
      </c>
    </row>
    <row r="1946" spans="1:12" x14ac:dyDescent="0.25">
      <c r="A1946" s="84" t="s">
        <v>15300</v>
      </c>
      <c r="B1946" s="84" t="s">
        <v>14733</v>
      </c>
      <c r="C1946" s="84">
        <v>2</v>
      </c>
      <c r="D1946" s="122">
        <v>3.3076081572563416E-4</v>
      </c>
      <c r="E1946" s="122">
        <v>3.5912872650584995</v>
      </c>
      <c r="F1946" s="84" t="s">
        <v>15743</v>
      </c>
      <c r="G1946" s="84" t="b">
        <v>0</v>
      </c>
      <c r="H1946" s="84" t="b">
        <v>0</v>
      </c>
      <c r="I1946" s="84" t="b">
        <v>0</v>
      </c>
      <c r="J1946" s="84" t="b">
        <v>0</v>
      </c>
      <c r="K1946" s="84" t="b">
        <v>1</v>
      </c>
      <c r="L1946" s="84" t="b">
        <v>0</v>
      </c>
    </row>
    <row r="1947" spans="1:12" x14ac:dyDescent="0.25">
      <c r="A1947" s="84" t="s">
        <v>14733</v>
      </c>
      <c r="B1947" s="84" t="s">
        <v>14883</v>
      </c>
      <c r="C1947" s="84">
        <v>2</v>
      </c>
      <c r="D1947" s="122">
        <v>3.3076081572563416E-4</v>
      </c>
      <c r="E1947" s="122">
        <v>3.5912872650584995</v>
      </c>
      <c r="F1947" s="84" t="s">
        <v>15743</v>
      </c>
      <c r="G1947" s="84" t="b">
        <v>0</v>
      </c>
      <c r="H1947" s="84" t="b">
        <v>1</v>
      </c>
      <c r="I1947" s="84" t="b">
        <v>0</v>
      </c>
      <c r="J1947" s="84" t="b">
        <v>0</v>
      </c>
      <c r="K1947" s="84" t="b">
        <v>0</v>
      </c>
      <c r="L1947" s="84" t="b">
        <v>0</v>
      </c>
    </row>
    <row r="1948" spans="1:12" x14ac:dyDescent="0.25">
      <c r="A1948" s="84" t="s">
        <v>14883</v>
      </c>
      <c r="B1948" s="84" t="s">
        <v>14872</v>
      </c>
      <c r="C1948" s="84">
        <v>2</v>
      </c>
      <c r="D1948" s="122">
        <v>3.3076081572563416E-4</v>
      </c>
      <c r="E1948" s="122">
        <v>3.540134742611118</v>
      </c>
      <c r="F1948" s="84" t="s">
        <v>15743</v>
      </c>
      <c r="G1948" s="84" t="b">
        <v>0</v>
      </c>
      <c r="H1948" s="84" t="b">
        <v>0</v>
      </c>
      <c r="I1948" s="84" t="b">
        <v>0</v>
      </c>
      <c r="J1948" s="84" t="b">
        <v>0</v>
      </c>
      <c r="K1948" s="84" t="b">
        <v>0</v>
      </c>
      <c r="L1948" s="84" t="b">
        <v>0</v>
      </c>
    </row>
    <row r="1949" spans="1:12" x14ac:dyDescent="0.25">
      <c r="A1949" s="84" t="s">
        <v>14872</v>
      </c>
      <c r="B1949" s="84" t="s">
        <v>15301</v>
      </c>
      <c r="C1949" s="84">
        <v>2</v>
      </c>
      <c r="D1949" s="122">
        <v>3.3076081572563416E-4</v>
      </c>
      <c r="E1949" s="122">
        <v>3.716226001666799</v>
      </c>
      <c r="F1949" s="84" t="s">
        <v>15743</v>
      </c>
      <c r="G1949" s="84" t="b">
        <v>0</v>
      </c>
      <c r="H1949" s="84" t="b">
        <v>0</v>
      </c>
      <c r="I1949" s="84" t="b">
        <v>0</v>
      </c>
      <c r="J1949" s="84" t="b">
        <v>0</v>
      </c>
      <c r="K1949" s="84" t="b">
        <v>0</v>
      </c>
      <c r="L1949" s="84" t="b">
        <v>0</v>
      </c>
    </row>
    <row r="1950" spans="1:12" x14ac:dyDescent="0.25">
      <c r="A1950" s="84" t="s">
        <v>15301</v>
      </c>
      <c r="B1950" s="84" t="s">
        <v>14381</v>
      </c>
      <c r="C1950" s="84">
        <v>2</v>
      </c>
      <c r="D1950" s="122">
        <v>3.3076081572563416E-4</v>
      </c>
      <c r="E1950" s="122">
        <v>3.2391047469471368</v>
      </c>
      <c r="F1950" s="84" t="s">
        <v>15743</v>
      </c>
      <c r="G1950" s="84" t="b">
        <v>0</v>
      </c>
      <c r="H1950" s="84" t="b">
        <v>0</v>
      </c>
      <c r="I1950" s="84" t="b">
        <v>0</v>
      </c>
      <c r="J1950" s="84" t="b">
        <v>0</v>
      </c>
      <c r="K1950" s="84" t="b">
        <v>0</v>
      </c>
      <c r="L1950" s="84" t="b">
        <v>0</v>
      </c>
    </row>
    <row r="1951" spans="1:12" x14ac:dyDescent="0.25">
      <c r="A1951" s="84" t="s">
        <v>14381</v>
      </c>
      <c r="B1951" s="84" t="s">
        <v>855</v>
      </c>
      <c r="C1951" s="84">
        <v>2</v>
      </c>
      <c r="D1951" s="122">
        <v>3.3076081572563416E-4</v>
      </c>
      <c r="E1951" s="122">
        <v>1.4261913903042811</v>
      </c>
      <c r="F1951" s="84" t="s">
        <v>15743</v>
      </c>
      <c r="G1951" s="84" t="b">
        <v>0</v>
      </c>
      <c r="H1951" s="84" t="b">
        <v>0</v>
      </c>
      <c r="I1951" s="84" t="b">
        <v>0</v>
      </c>
      <c r="J1951" s="84" t="b">
        <v>0</v>
      </c>
      <c r="K1951" s="84" t="b">
        <v>0</v>
      </c>
      <c r="L1951" s="84" t="b">
        <v>0</v>
      </c>
    </row>
    <row r="1952" spans="1:12" x14ac:dyDescent="0.25">
      <c r="A1952" s="84" t="s">
        <v>855</v>
      </c>
      <c r="B1952" s="84" t="s">
        <v>15302</v>
      </c>
      <c r="C1952" s="84">
        <v>2</v>
      </c>
      <c r="D1952" s="122">
        <v>3.3076081572563416E-4</v>
      </c>
      <c r="E1952" s="122">
        <v>2.148024277599804</v>
      </c>
      <c r="F1952" s="84" t="s">
        <v>15743</v>
      </c>
      <c r="G1952" s="84" t="b">
        <v>0</v>
      </c>
      <c r="H1952" s="84" t="b">
        <v>0</v>
      </c>
      <c r="I1952" s="84" t="b">
        <v>0</v>
      </c>
      <c r="J1952" s="84" t="b">
        <v>0</v>
      </c>
      <c r="K1952" s="84" t="b">
        <v>0</v>
      </c>
      <c r="L1952" s="84" t="b">
        <v>0</v>
      </c>
    </row>
    <row r="1953" spans="1:12" x14ac:dyDescent="0.25">
      <c r="A1953" s="84" t="s">
        <v>15302</v>
      </c>
      <c r="B1953" s="84" t="s">
        <v>2803</v>
      </c>
      <c r="C1953" s="84">
        <v>2</v>
      </c>
      <c r="D1953" s="122">
        <v>3.3076081572563416E-4</v>
      </c>
      <c r="E1953" s="122">
        <v>1.6854913846906308</v>
      </c>
      <c r="F1953" s="84" t="s">
        <v>15743</v>
      </c>
      <c r="G1953" s="84" t="b">
        <v>0</v>
      </c>
      <c r="H1953" s="84" t="b">
        <v>0</v>
      </c>
      <c r="I1953" s="84" t="b">
        <v>0</v>
      </c>
      <c r="J1953" s="84" t="b">
        <v>0</v>
      </c>
      <c r="K1953" s="84" t="b">
        <v>0</v>
      </c>
      <c r="L1953" s="84" t="b">
        <v>0</v>
      </c>
    </row>
    <row r="1954" spans="1:12" x14ac:dyDescent="0.25">
      <c r="A1954" s="84" t="s">
        <v>2803</v>
      </c>
      <c r="B1954" s="84" t="s">
        <v>15303</v>
      </c>
      <c r="C1954" s="84">
        <v>2</v>
      </c>
      <c r="D1954" s="122">
        <v>3.3076081572563416E-4</v>
      </c>
      <c r="E1954" s="122">
        <v>1.690920136402029</v>
      </c>
      <c r="F1954" s="84" t="s">
        <v>15743</v>
      </c>
      <c r="G1954" s="84" t="b">
        <v>0</v>
      </c>
      <c r="H1954" s="84" t="b">
        <v>0</v>
      </c>
      <c r="I1954" s="84" t="b">
        <v>0</v>
      </c>
      <c r="J1954" s="84" t="b">
        <v>0</v>
      </c>
      <c r="K1954" s="84" t="b">
        <v>0</v>
      </c>
      <c r="L1954" s="84" t="b">
        <v>0</v>
      </c>
    </row>
    <row r="1955" spans="1:12" x14ac:dyDescent="0.25">
      <c r="A1955" s="84" t="s">
        <v>557</v>
      </c>
      <c r="B1955" s="84" t="s">
        <v>15304</v>
      </c>
      <c r="C1955" s="84">
        <v>2</v>
      </c>
      <c r="D1955" s="122">
        <v>3.3076081572563416E-4</v>
      </c>
      <c r="E1955" s="122">
        <v>3.5912872650584995</v>
      </c>
      <c r="F1955" s="84" t="s">
        <v>15743</v>
      </c>
      <c r="G1955" s="84" t="b">
        <v>0</v>
      </c>
      <c r="H1955" s="84" t="b">
        <v>0</v>
      </c>
      <c r="I1955" s="84" t="b">
        <v>0</v>
      </c>
      <c r="J1955" s="84" t="b">
        <v>0</v>
      </c>
      <c r="K1955" s="84" t="b">
        <v>0</v>
      </c>
      <c r="L1955" s="84" t="b">
        <v>0</v>
      </c>
    </row>
    <row r="1956" spans="1:12" x14ac:dyDescent="0.25">
      <c r="A1956" s="84" t="s">
        <v>15304</v>
      </c>
      <c r="B1956" s="84" t="s">
        <v>908</v>
      </c>
      <c r="C1956" s="84">
        <v>2</v>
      </c>
      <c r="D1956" s="122">
        <v>3.3076081572563416E-4</v>
      </c>
      <c r="E1956" s="122">
        <v>3.8923172607224803</v>
      </c>
      <c r="F1956" s="84" t="s">
        <v>15743</v>
      </c>
      <c r="G1956" s="84" t="b">
        <v>0</v>
      </c>
      <c r="H1956" s="84" t="b">
        <v>0</v>
      </c>
      <c r="I1956" s="84" t="b">
        <v>0</v>
      </c>
      <c r="J1956" s="84" t="b">
        <v>0</v>
      </c>
      <c r="K1956" s="84" t="b">
        <v>0</v>
      </c>
      <c r="L1956" s="84" t="b">
        <v>0</v>
      </c>
    </row>
    <row r="1957" spans="1:12" x14ac:dyDescent="0.25">
      <c r="A1957" s="84" t="s">
        <v>908</v>
      </c>
      <c r="B1957" s="84" t="s">
        <v>14327</v>
      </c>
      <c r="C1957" s="84">
        <v>2</v>
      </c>
      <c r="D1957" s="122">
        <v>3.3076081572563416E-4</v>
      </c>
      <c r="E1957" s="122">
        <v>3.1933472563864616</v>
      </c>
      <c r="F1957" s="84" t="s">
        <v>15743</v>
      </c>
      <c r="G1957" s="84" t="b">
        <v>0</v>
      </c>
      <c r="H1957" s="84" t="b">
        <v>0</v>
      </c>
      <c r="I1957" s="84" t="b">
        <v>0</v>
      </c>
      <c r="J1957" s="84" t="b">
        <v>0</v>
      </c>
      <c r="K1957" s="84" t="b">
        <v>0</v>
      </c>
      <c r="L1957" s="84" t="b">
        <v>0</v>
      </c>
    </row>
    <row r="1958" spans="1:12" x14ac:dyDescent="0.25">
      <c r="A1958" s="84" t="s">
        <v>14327</v>
      </c>
      <c r="B1958" s="84" t="s">
        <v>15305</v>
      </c>
      <c r="C1958" s="84">
        <v>2</v>
      </c>
      <c r="D1958" s="122">
        <v>3.3076081572563416E-4</v>
      </c>
      <c r="E1958" s="122">
        <v>3.1519545712282366</v>
      </c>
      <c r="F1958" s="84" t="s">
        <v>15743</v>
      </c>
      <c r="G1958" s="84" t="b">
        <v>0</v>
      </c>
      <c r="H1958" s="84" t="b">
        <v>0</v>
      </c>
      <c r="I1958" s="84" t="b">
        <v>0</v>
      </c>
      <c r="J1958" s="84" t="b">
        <v>0</v>
      </c>
      <c r="K1958" s="84" t="b">
        <v>0</v>
      </c>
      <c r="L1958" s="84" t="b">
        <v>0</v>
      </c>
    </row>
    <row r="1959" spans="1:12" x14ac:dyDescent="0.25">
      <c r="A1959" s="84" t="s">
        <v>15305</v>
      </c>
      <c r="B1959" s="84" t="s">
        <v>14518</v>
      </c>
      <c r="C1959" s="84">
        <v>2</v>
      </c>
      <c r="D1959" s="122">
        <v>3.3076081572563416E-4</v>
      </c>
      <c r="E1959" s="122">
        <v>3.4151960060028181</v>
      </c>
      <c r="F1959" s="84" t="s">
        <v>15743</v>
      </c>
      <c r="G1959" s="84" t="b">
        <v>0</v>
      </c>
      <c r="H1959" s="84" t="b">
        <v>0</v>
      </c>
      <c r="I1959" s="84" t="b">
        <v>0</v>
      </c>
      <c r="J1959" s="84" t="b">
        <v>0</v>
      </c>
      <c r="K1959" s="84" t="b">
        <v>0</v>
      </c>
      <c r="L1959" s="84" t="b">
        <v>0</v>
      </c>
    </row>
    <row r="1960" spans="1:12" x14ac:dyDescent="0.25">
      <c r="A1960" s="84" t="s">
        <v>14518</v>
      </c>
      <c r="B1960" s="84" t="s">
        <v>15306</v>
      </c>
      <c r="C1960" s="84">
        <v>2</v>
      </c>
      <c r="D1960" s="122">
        <v>3.3076081572563416E-4</v>
      </c>
      <c r="E1960" s="122">
        <v>3.4151960060028181</v>
      </c>
      <c r="F1960" s="84" t="s">
        <v>15743</v>
      </c>
      <c r="G1960" s="84" t="b">
        <v>0</v>
      </c>
      <c r="H1960" s="84" t="b">
        <v>0</v>
      </c>
      <c r="I1960" s="84" t="b">
        <v>0</v>
      </c>
      <c r="J1960" s="84" t="b">
        <v>0</v>
      </c>
      <c r="K1960" s="84" t="b">
        <v>0</v>
      </c>
      <c r="L1960" s="84" t="b">
        <v>0</v>
      </c>
    </row>
    <row r="1961" spans="1:12" x14ac:dyDescent="0.25">
      <c r="A1961" s="84" t="s">
        <v>15306</v>
      </c>
      <c r="B1961" s="84" t="s">
        <v>15307</v>
      </c>
      <c r="C1961" s="84">
        <v>2</v>
      </c>
      <c r="D1961" s="122">
        <v>3.3076081572563416E-4</v>
      </c>
      <c r="E1961" s="122">
        <v>3.8923172607224803</v>
      </c>
      <c r="F1961" s="84" t="s">
        <v>15743</v>
      </c>
      <c r="G1961" s="84" t="b">
        <v>0</v>
      </c>
      <c r="H1961" s="84" t="b">
        <v>0</v>
      </c>
      <c r="I1961" s="84" t="b">
        <v>0</v>
      </c>
      <c r="J1961" s="84" t="b">
        <v>0</v>
      </c>
      <c r="K1961" s="84" t="b">
        <v>0</v>
      </c>
      <c r="L1961" s="84" t="b">
        <v>0</v>
      </c>
    </row>
    <row r="1962" spans="1:12" x14ac:dyDescent="0.25">
      <c r="A1962" s="84" t="s">
        <v>15307</v>
      </c>
      <c r="B1962" s="84" t="s">
        <v>966</v>
      </c>
      <c r="C1962" s="84">
        <v>2</v>
      </c>
      <c r="D1962" s="122">
        <v>3.3076081572563416E-4</v>
      </c>
      <c r="E1962" s="122">
        <v>3.0794039040796251</v>
      </c>
      <c r="F1962" s="84" t="s">
        <v>15743</v>
      </c>
      <c r="G1962" s="84" t="b">
        <v>0</v>
      </c>
      <c r="H1962" s="84" t="b">
        <v>0</v>
      </c>
      <c r="I1962" s="84" t="b">
        <v>0</v>
      </c>
      <c r="J1962" s="84" t="b">
        <v>0</v>
      </c>
      <c r="K1962" s="84" t="b">
        <v>0</v>
      </c>
      <c r="L1962" s="84" t="b">
        <v>0</v>
      </c>
    </row>
    <row r="1963" spans="1:12" x14ac:dyDescent="0.25">
      <c r="A1963" s="84" t="s">
        <v>731</v>
      </c>
      <c r="B1963" s="84" t="s">
        <v>15308</v>
      </c>
      <c r="C1963" s="84">
        <v>2</v>
      </c>
      <c r="D1963" s="122">
        <v>3.3076081572563416E-4</v>
      </c>
      <c r="E1963" s="122">
        <v>1.3057299560507256</v>
      </c>
      <c r="F1963" s="84" t="s">
        <v>15743</v>
      </c>
      <c r="G1963" s="84" t="b">
        <v>0</v>
      </c>
      <c r="H1963" s="84" t="b">
        <v>0</v>
      </c>
      <c r="I1963" s="84" t="b">
        <v>0</v>
      </c>
      <c r="J1963" s="84" t="b">
        <v>0</v>
      </c>
      <c r="K1963" s="84" t="b">
        <v>0</v>
      </c>
      <c r="L1963" s="84" t="b">
        <v>0</v>
      </c>
    </row>
    <row r="1964" spans="1:12" x14ac:dyDescent="0.25">
      <c r="A1964" s="84" t="s">
        <v>15308</v>
      </c>
      <c r="B1964" s="84" t="s">
        <v>15309</v>
      </c>
      <c r="C1964" s="84">
        <v>2</v>
      </c>
      <c r="D1964" s="122">
        <v>3.3076081572563416E-4</v>
      </c>
      <c r="E1964" s="122">
        <v>3.8923172607224803</v>
      </c>
      <c r="F1964" s="84" t="s">
        <v>15743</v>
      </c>
      <c r="G1964" s="84" t="b">
        <v>0</v>
      </c>
      <c r="H1964" s="84" t="b">
        <v>0</v>
      </c>
      <c r="I1964" s="84" t="b">
        <v>0</v>
      </c>
      <c r="J1964" s="84" t="b">
        <v>0</v>
      </c>
      <c r="K1964" s="84" t="b">
        <v>0</v>
      </c>
      <c r="L1964" s="84" t="b">
        <v>0</v>
      </c>
    </row>
    <row r="1965" spans="1:12" x14ac:dyDescent="0.25">
      <c r="A1965" s="84" t="s">
        <v>15309</v>
      </c>
      <c r="B1965" s="84" t="s">
        <v>15310</v>
      </c>
      <c r="C1965" s="84">
        <v>2</v>
      </c>
      <c r="D1965" s="122">
        <v>3.3076081572563416E-4</v>
      </c>
      <c r="E1965" s="122">
        <v>3.8923172607224803</v>
      </c>
      <c r="F1965" s="84" t="s">
        <v>15743</v>
      </c>
      <c r="G1965" s="84" t="b">
        <v>0</v>
      </c>
      <c r="H1965" s="84" t="b">
        <v>0</v>
      </c>
      <c r="I1965" s="84" t="b">
        <v>0</v>
      </c>
      <c r="J1965" s="84" t="b">
        <v>0</v>
      </c>
      <c r="K1965" s="84" t="b">
        <v>0</v>
      </c>
      <c r="L1965" s="84" t="b">
        <v>0</v>
      </c>
    </row>
    <row r="1966" spans="1:12" x14ac:dyDescent="0.25">
      <c r="A1966" s="84" t="s">
        <v>12458</v>
      </c>
      <c r="B1966" s="84" t="s">
        <v>15311</v>
      </c>
      <c r="C1966" s="84">
        <v>2</v>
      </c>
      <c r="D1966" s="122">
        <v>3.3076081572563416E-4</v>
      </c>
      <c r="E1966" s="122">
        <v>3.5912872650584995</v>
      </c>
      <c r="F1966" s="84" t="s">
        <v>15743</v>
      </c>
      <c r="G1966" s="84" t="b">
        <v>0</v>
      </c>
      <c r="H1966" s="84" t="b">
        <v>0</v>
      </c>
      <c r="I1966" s="84" t="b">
        <v>0</v>
      </c>
      <c r="J1966" s="84" t="b">
        <v>0</v>
      </c>
      <c r="K1966" s="84" t="b">
        <v>0</v>
      </c>
      <c r="L1966" s="84" t="b">
        <v>0</v>
      </c>
    </row>
    <row r="1967" spans="1:12" x14ac:dyDescent="0.25">
      <c r="A1967" s="84" t="s">
        <v>15311</v>
      </c>
      <c r="B1967" s="84" t="s">
        <v>15312</v>
      </c>
      <c r="C1967" s="84">
        <v>2</v>
      </c>
      <c r="D1967" s="122">
        <v>3.3076081572563416E-4</v>
      </c>
      <c r="E1967" s="122">
        <v>3.8923172607224803</v>
      </c>
      <c r="F1967" s="84" t="s">
        <v>15743</v>
      </c>
      <c r="G1967" s="84" t="b">
        <v>0</v>
      </c>
      <c r="H1967" s="84" t="b">
        <v>0</v>
      </c>
      <c r="I1967" s="84" t="b">
        <v>0</v>
      </c>
      <c r="J1967" s="84" t="b">
        <v>1</v>
      </c>
      <c r="K1967" s="84" t="b">
        <v>0</v>
      </c>
      <c r="L1967" s="84" t="b">
        <v>0</v>
      </c>
    </row>
    <row r="1968" spans="1:12" x14ac:dyDescent="0.25">
      <c r="A1968" s="84" t="s">
        <v>15312</v>
      </c>
      <c r="B1968" s="84" t="s">
        <v>12458</v>
      </c>
      <c r="C1968" s="84">
        <v>2</v>
      </c>
      <c r="D1968" s="122">
        <v>3.3076081572563416E-4</v>
      </c>
      <c r="E1968" s="122">
        <v>3.8923172607224803</v>
      </c>
      <c r="F1968" s="84" t="s">
        <v>15743</v>
      </c>
      <c r="G1968" s="84" t="b">
        <v>1</v>
      </c>
      <c r="H1968" s="84" t="b">
        <v>0</v>
      </c>
      <c r="I1968" s="84" t="b">
        <v>0</v>
      </c>
      <c r="J1968" s="84" t="b">
        <v>0</v>
      </c>
      <c r="K1968" s="84" t="b">
        <v>0</v>
      </c>
      <c r="L1968" s="84" t="b">
        <v>0</v>
      </c>
    </row>
    <row r="1969" spans="1:12" x14ac:dyDescent="0.25">
      <c r="A1969" s="84" t="s">
        <v>12458</v>
      </c>
      <c r="B1969" s="84" t="s">
        <v>15313</v>
      </c>
      <c r="C1969" s="84">
        <v>2</v>
      </c>
      <c r="D1969" s="122">
        <v>3.3076081572563416E-4</v>
      </c>
      <c r="E1969" s="122">
        <v>3.5912872650584995</v>
      </c>
      <c r="F1969" s="84" t="s">
        <v>15743</v>
      </c>
      <c r="G1969" s="84" t="b">
        <v>0</v>
      </c>
      <c r="H1969" s="84" t="b">
        <v>0</v>
      </c>
      <c r="I1969" s="84" t="b">
        <v>0</v>
      </c>
      <c r="J1969" s="84" t="b">
        <v>0</v>
      </c>
      <c r="K1969" s="84" t="b">
        <v>0</v>
      </c>
      <c r="L1969" s="84" t="b">
        <v>0</v>
      </c>
    </row>
    <row r="1970" spans="1:12" x14ac:dyDescent="0.25">
      <c r="A1970" s="84" t="s">
        <v>15313</v>
      </c>
      <c r="B1970" s="84" t="s">
        <v>731</v>
      </c>
      <c r="C1970" s="84">
        <v>2</v>
      </c>
      <c r="D1970" s="122">
        <v>3.3076081572563416E-4</v>
      </c>
      <c r="E1970" s="122">
        <v>1.2151667394490477</v>
      </c>
      <c r="F1970" s="84" t="s">
        <v>15743</v>
      </c>
      <c r="G1970" s="84" t="b">
        <v>0</v>
      </c>
      <c r="H1970" s="84" t="b">
        <v>0</v>
      </c>
      <c r="I1970" s="84" t="b">
        <v>0</v>
      </c>
      <c r="J1970" s="84" t="b">
        <v>0</v>
      </c>
      <c r="K1970" s="84" t="b">
        <v>0</v>
      </c>
      <c r="L1970" s="84" t="b">
        <v>0</v>
      </c>
    </row>
    <row r="1971" spans="1:12" x14ac:dyDescent="0.25">
      <c r="A1971" s="84" t="s">
        <v>731</v>
      </c>
      <c r="B1971" s="84" t="s">
        <v>15314</v>
      </c>
      <c r="C1971" s="84">
        <v>2</v>
      </c>
      <c r="D1971" s="122">
        <v>3.3076081572563416E-4</v>
      </c>
      <c r="E1971" s="122">
        <v>1.3057299560507256</v>
      </c>
      <c r="F1971" s="84" t="s">
        <v>15743</v>
      </c>
      <c r="G1971" s="84" t="b">
        <v>0</v>
      </c>
      <c r="H1971" s="84" t="b">
        <v>0</v>
      </c>
      <c r="I1971" s="84" t="b">
        <v>0</v>
      </c>
      <c r="J1971" s="84" t="b">
        <v>0</v>
      </c>
      <c r="K1971" s="84" t="b">
        <v>0</v>
      </c>
      <c r="L1971" s="84" t="b">
        <v>0</v>
      </c>
    </row>
    <row r="1972" spans="1:12" x14ac:dyDescent="0.25">
      <c r="A1972" s="84" t="s">
        <v>15314</v>
      </c>
      <c r="B1972" s="84" t="s">
        <v>2917</v>
      </c>
      <c r="C1972" s="84">
        <v>2</v>
      </c>
      <c r="D1972" s="122">
        <v>3.3076081572563416E-4</v>
      </c>
      <c r="E1972" s="122">
        <v>2.0289944006020244</v>
      </c>
      <c r="F1972" s="84" t="s">
        <v>15743</v>
      </c>
      <c r="G1972" s="84" t="b">
        <v>0</v>
      </c>
      <c r="H1972" s="84" t="b">
        <v>0</v>
      </c>
      <c r="I1972" s="84" t="b">
        <v>0</v>
      </c>
      <c r="J1972" s="84" t="b">
        <v>0</v>
      </c>
      <c r="K1972" s="84" t="b">
        <v>0</v>
      </c>
      <c r="L1972" s="84" t="b">
        <v>0</v>
      </c>
    </row>
    <row r="1973" spans="1:12" x14ac:dyDescent="0.25">
      <c r="A1973" s="84" t="s">
        <v>2917</v>
      </c>
      <c r="B1973" s="84" t="s">
        <v>2922</v>
      </c>
      <c r="C1973" s="84">
        <v>2</v>
      </c>
      <c r="D1973" s="122">
        <v>3.3076081572563416E-4</v>
      </c>
      <c r="E1973" s="122">
        <v>-2.4662786597901734E-2</v>
      </c>
      <c r="F1973" s="84" t="s">
        <v>15743</v>
      </c>
      <c r="G1973" s="84" t="b">
        <v>0</v>
      </c>
      <c r="H1973" s="84" t="b">
        <v>0</v>
      </c>
      <c r="I1973" s="84" t="b">
        <v>0</v>
      </c>
      <c r="J1973" s="84" t="b">
        <v>0</v>
      </c>
      <c r="K1973" s="84" t="b">
        <v>0</v>
      </c>
      <c r="L1973" s="84" t="b">
        <v>0</v>
      </c>
    </row>
    <row r="1974" spans="1:12" x14ac:dyDescent="0.25">
      <c r="A1974" s="84" t="s">
        <v>2922</v>
      </c>
      <c r="B1974" s="84" t="s">
        <v>907</v>
      </c>
      <c r="C1974" s="84">
        <v>2</v>
      </c>
      <c r="D1974" s="122">
        <v>3.3076081572563416E-4</v>
      </c>
      <c r="E1974" s="122">
        <v>1.8568875225379322</v>
      </c>
      <c r="F1974" s="84" t="s">
        <v>15743</v>
      </c>
      <c r="G1974" s="84" t="b">
        <v>0</v>
      </c>
      <c r="H1974" s="84" t="b">
        <v>0</v>
      </c>
      <c r="I1974" s="84" t="b">
        <v>0</v>
      </c>
      <c r="J1974" s="84" t="b">
        <v>0</v>
      </c>
      <c r="K1974" s="84" t="b">
        <v>0</v>
      </c>
      <c r="L1974" s="84" t="b">
        <v>0</v>
      </c>
    </row>
    <row r="1975" spans="1:12" x14ac:dyDescent="0.25">
      <c r="A1975" s="84" t="s">
        <v>551</v>
      </c>
      <c r="B1975" s="84" t="s">
        <v>14257</v>
      </c>
      <c r="C1975" s="84">
        <v>2</v>
      </c>
      <c r="D1975" s="122">
        <v>3.3076081572563416E-4</v>
      </c>
      <c r="E1975" s="122">
        <v>3.1141660103388369</v>
      </c>
      <c r="F1975" s="84" t="s">
        <v>15743</v>
      </c>
      <c r="G1975" s="84" t="b">
        <v>0</v>
      </c>
      <c r="H1975" s="84" t="b">
        <v>0</v>
      </c>
      <c r="I1975" s="84" t="b">
        <v>0</v>
      </c>
      <c r="J1975" s="84" t="b">
        <v>0</v>
      </c>
      <c r="K1975" s="84" t="b">
        <v>0</v>
      </c>
      <c r="L1975" s="84" t="b">
        <v>0</v>
      </c>
    </row>
    <row r="1976" spans="1:12" x14ac:dyDescent="0.25">
      <c r="A1976" s="84" t="s">
        <v>731</v>
      </c>
      <c r="B1976" s="84" t="s">
        <v>15315</v>
      </c>
      <c r="C1976" s="84">
        <v>2</v>
      </c>
      <c r="D1976" s="122">
        <v>3.3076081572563416E-4</v>
      </c>
      <c r="E1976" s="122">
        <v>1.3057299560507256</v>
      </c>
      <c r="F1976" s="84" t="s">
        <v>15743</v>
      </c>
      <c r="G1976" s="84" t="b">
        <v>0</v>
      </c>
      <c r="H1976" s="84" t="b">
        <v>0</v>
      </c>
      <c r="I1976" s="84" t="b">
        <v>0</v>
      </c>
      <c r="J1976" s="84" t="b">
        <v>0</v>
      </c>
      <c r="K1976" s="84" t="b">
        <v>0</v>
      </c>
      <c r="L1976" s="84" t="b">
        <v>0</v>
      </c>
    </row>
    <row r="1977" spans="1:12" x14ac:dyDescent="0.25">
      <c r="A1977" s="84" t="s">
        <v>731</v>
      </c>
      <c r="B1977" s="84" t="s">
        <v>14275</v>
      </c>
      <c r="C1977" s="84">
        <v>2</v>
      </c>
      <c r="D1977" s="122">
        <v>3.3076081572563416E-4</v>
      </c>
      <c r="E1977" s="122">
        <v>0.46063191603646864</v>
      </c>
      <c r="F1977" s="84" t="s">
        <v>15743</v>
      </c>
      <c r="G1977" s="84" t="b">
        <v>0</v>
      </c>
      <c r="H1977" s="84" t="b">
        <v>0</v>
      </c>
      <c r="I1977" s="84" t="b">
        <v>0</v>
      </c>
      <c r="J1977" s="84" t="b">
        <v>1</v>
      </c>
      <c r="K1977" s="84" t="b">
        <v>0</v>
      </c>
      <c r="L1977" s="84" t="b">
        <v>0</v>
      </c>
    </row>
    <row r="1978" spans="1:12" x14ac:dyDescent="0.25">
      <c r="A1978" s="84" t="s">
        <v>14275</v>
      </c>
      <c r="B1978" s="84" t="s">
        <v>14295</v>
      </c>
      <c r="C1978" s="84">
        <v>2</v>
      </c>
      <c r="D1978" s="122">
        <v>3.3076081572563416E-4</v>
      </c>
      <c r="E1978" s="122">
        <v>2.1763139170876813</v>
      </c>
      <c r="F1978" s="84" t="s">
        <v>15743</v>
      </c>
      <c r="G1978" s="84" t="b">
        <v>1</v>
      </c>
      <c r="H1978" s="84" t="b">
        <v>0</v>
      </c>
      <c r="I1978" s="84" t="b">
        <v>0</v>
      </c>
      <c r="J1978" s="84" t="b">
        <v>0</v>
      </c>
      <c r="K1978" s="84" t="b">
        <v>0</v>
      </c>
      <c r="L1978" s="84" t="b">
        <v>0</v>
      </c>
    </row>
    <row r="1979" spans="1:12" x14ac:dyDescent="0.25">
      <c r="A1979" s="84" t="s">
        <v>14295</v>
      </c>
      <c r="B1979" s="84" t="s">
        <v>15323</v>
      </c>
      <c r="C1979" s="84">
        <v>2</v>
      </c>
      <c r="D1979" s="122">
        <v>3.3076081572563416E-4</v>
      </c>
      <c r="E1979" s="122">
        <v>3.0472192207082238</v>
      </c>
      <c r="F1979" s="84" t="s">
        <v>15743</v>
      </c>
      <c r="G1979" s="84" t="b">
        <v>0</v>
      </c>
      <c r="H1979" s="84" t="b">
        <v>0</v>
      </c>
      <c r="I1979" s="84" t="b">
        <v>0</v>
      </c>
      <c r="J1979" s="84" t="b">
        <v>0</v>
      </c>
      <c r="K1979" s="84" t="b">
        <v>0</v>
      </c>
      <c r="L1979" s="84" t="b">
        <v>0</v>
      </c>
    </row>
    <row r="1980" spans="1:12" x14ac:dyDescent="0.25">
      <c r="A1980" s="84" t="s">
        <v>15323</v>
      </c>
      <c r="B1980" s="84" t="s">
        <v>14838</v>
      </c>
      <c r="C1980" s="84">
        <v>2</v>
      </c>
      <c r="D1980" s="122">
        <v>3.3076081572563416E-4</v>
      </c>
      <c r="E1980" s="122">
        <v>3.716226001666799</v>
      </c>
      <c r="F1980" s="84" t="s">
        <v>15743</v>
      </c>
      <c r="G1980" s="84" t="b">
        <v>0</v>
      </c>
      <c r="H1980" s="84" t="b">
        <v>0</v>
      </c>
      <c r="I1980" s="84" t="b">
        <v>0</v>
      </c>
      <c r="J1980" s="84" t="b">
        <v>0</v>
      </c>
      <c r="K1980" s="84" t="b">
        <v>0</v>
      </c>
      <c r="L1980" s="84" t="b">
        <v>0</v>
      </c>
    </row>
    <row r="1981" spans="1:12" x14ac:dyDescent="0.25">
      <c r="A1981" s="84" t="s">
        <v>14838</v>
      </c>
      <c r="B1981" s="84" t="s">
        <v>14484</v>
      </c>
      <c r="C1981" s="84">
        <v>2</v>
      </c>
      <c r="D1981" s="122">
        <v>3.3076081572563416E-4</v>
      </c>
      <c r="E1981" s="122">
        <v>3.4151960060028181</v>
      </c>
      <c r="F1981" s="84" t="s">
        <v>15743</v>
      </c>
      <c r="G1981" s="84" t="b">
        <v>0</v>
      </c>
      <c r="H1981" s="84" t="b">
        <v>0</v>
      </c>
      <c r="I1981" s="84" t="b">
        <v>0</v>
      </c>
      <c r="J1981" s="84" t="b">
        <v>0</v>
      </c>
      <c r="K1981" s="84" t="b">
        <v>0</v>
      </c>
      <c r="L1981" s="84" t="b">
        <v>0</v>
      </c>
    </row>
    <row r="1982" spans="1:12" x14ac:dyDescent="0.25">
      <c r="A1982" s="84" t="s">
        <v>14484</v>
      </c>
      <c r="B1982" s="84" t="s">
        <v>15324</v>
      </c>
      <c r="C1982" s="84">
        <v>2</v>
      </c>
      <c r="D1982" s="122">
        <v>3.3076081572563416E-4</v>
      </c>
      <c r="E1982" s="122">
        <v>3.4151960060028181</v>
      </c>
      <c r="F1982" s="84" t="s">
        <v>15743</v>
      </c>
      <c r="G1982" s="84" t="b">
        <v>0</v>
      </c>
      <c r="H1982" s="84" t="b">
        <v>0</v>
      </c>
      <c r="I1982" s="84" t="b">
        <v>0</v>
      </c>
      <c r="J1982" s="84" t="b">
        <v>0</v>
      </c>
      <c r="K1982" s="84" t="b">
        <v>0</v>
      </c>
      <c r="L1982" s="84" t="b">
        <v>0</v>
      </c>
    </row>
    <row r="1983" spans="1:12" x14ac:dyDescent="0.25">
      <c r="A1983" s="84" t="s">
        <v>15324</v>
      </c>
      <c r="B1983" s="84" t="s">
        <v>537</v>
      </c>
      <c r="C1983" s="84">
        <v>2</v>
      </c>
      <c r="D1983" s="122">
        <v>3.3076081572563416E-4</v>
      </c>
      <c r="E1983" s="122">
        <v>3.2391047469471368</v>
      </c>
      <c r="F1983" s="84" t="s">
        <v>15743</v>
      </c>
      <c r="G1983" s="84" t="b">
        <v>0</v>
      </c>
      <c r="H1983" s="84" t="b">
        <v>0</v>
      </c>
      <c r="I1983" s="84" t="b">
        <v>0</v>
      </c>
      <c r="J1983" s="84" t="b">
        <v>0</v>
      </c>
      <c r="K1983" s="84" t="b">
        <v>0</v>
      </c>
      <c r="L1983" s="84" t="b">
        <v>0</v>
      </c>
    </row>
    <row r="1984" spans="1:12" x14ac:dyDescent="0.25">
      <c r="A1984" s="84" t="s">
        <v>537</v>
      </c>
      <c r="B1984" s="84" t="s">
        <v>12268</v>
      </c>
      <c r="C1984" s="84">
        <v>2</v>
      </c>
      <c r="D1984" s="122">
        <v>3.3076081572563416E-4</v>
      </c>
      <c r="E1984" s="122">
        <v>1.7385023963779516</v>
      </c>
      <c r="F1984" s="84" t="s">
        <v>15743</v>
      </c>
      <c r="G1984" s="84" t="b">
        <v>0</v>
      </c>
      <c r="H1984" s="84" t="b">
        <v>0</v>
      </c>
      <c r="I1984" s="84" t="b">
        <v>0</v>
      </c>
      <c r="J1984" s="84" t="b">
        <v>0</v>
      </c>
      <c r="K1984" s="84" t="b">
        <v>0</v>
      </c>
      <c r="L1984" s="84" t="b">
        <v>0</v>
      </c>
    </row>
    <row r="1985" spans="1:12" x14ac:dyDescent="0.25">
      <c r="A1985" s="84" t="s">
        <v>12363</v>
      </c>
      <c r="B1985" s="84" t="s">
        <v>12364</v>
      </c>
      <c r="C1985" s="84">
        <v>2</v>
      </c>
      <c r="D1985" s="122">
        <v>3.3076081572563416E-4</v>
      </c>
      <c r="E1985" s="122">
        <v>0.96162287305794503</v>
      </c>
      <c r="F1985" s="84" t="s">
        <v>15743</v>
      </c>
      <c r="G1985" s="84" t="b">
        <v>0</v>
      </c>
      <c r="H1985" s="84" t="b">
        <v>0</v>
      </c>
      <c r="I1985" s="84" t="b">
        <v>0</v>
      </c>
      <c r="J1985" s="84" t="b">
        <v>0</v>
      </c>
      <c r="K1985" s="84" t="b">
        <v>0</v>
      </c>
      <c r="L1985" s="84" t="b">
        <v>0</v>
      </c>
    </row>
    <row r="1986" spans="1:12" x14ac:dyDescent="0.25">
      <c r="A1986" s="84" t="s">
        <v>12364</v>
      </c>
      <c r="B1986" s="84" t="s">
        <v>14221</v>
      </c>
      <c r="C1986" s="84">
        <v>2</v>
      </c>
      <c r="D1986" s="122">
        <v>3.3076081572563416E-4</v>
      </c>
      <c r="E1986" s="122">
        <v>1.3148254608852552</v>
      </c>
      <c r="F1986" s="84" t="s">
        <v>15743</v>
      </c>
      <c r="G1986" s="84" t="b">
        <v>0</v>
      </c>
      <c r="H1986" s="84" t="b">
        <v>0</v>
      </c>
      <c r="I1986" s="84" t="b">
        <v>0</v>
      </c>
      <c r="J1986" s="84" t="b">
        <v>0</v>
      </c>
      <c r="K1986" s="84" t="b">
        <v>0</v>
      </c>
      <c r="L1986" s="84" t="b">
        <v>0</v>
      </c>
    </row>
    <row r="1987" spans="1:12" x14ac:dyDescent="0.25">
      <c r="A1987" s="84" t="s">
        <v>14221</v>
      </c>
      <c r="B1987" s="84" t="s">
        <v>14607</v>
      </c>
      <c r="C1987" s="84">
        <v>2</v>
      </c>
      <c r="D1987" s="122">
        <v>3.3076081572563416E-4</v>
      </c>
      <c r="E1987" s="122">
        <v>2.3974672390423866</v>
      </c>
      <c r="F1987" s="84" t="s">
        <v>15743</v>
      </c>
      <c r="G1987" s="84" t="b">
        <v>0</v>
      </c>
      <c r="H1987" s="84" t="b">
        <v>0</v>
      </c>
      <c r="I1987" s="84" t="b">
        <v>0</v>
      </c>
      <c r="J1987" s="84" t="b">
        <v>0</v>
      </c>
      <c r="K1987" s="84" t="b">
        <v>0</v>
      </c>
      <c r="L1987" s="84" t="b">
        <v>0</v>
      </c>
    </row>
    <row r="1988" spans="1:12" x14ac:dyDescent="0.25">
      <c r="A1988" s="84" t="s">
        <v>14607</v>
      </c>
      <c r="B1988" s="84" t="s">
        <v>855</v>
      </c>
      <c r="C1988" s="84">
        <v>2</v>
      </c>
      <c r="D1988" s="122">
        <v>3.3076081572563416E-4</v>
      </c>
      <c r="E1988" s="122">
        <v>1.6814638954075873</v>
      </c>
      <c r="F1988" s="84" t="s">
        <v>15743</v>
      </c>
      <c r="G1988" s="84" t="b">
        <v>0</v>
      </c>
      <c r="H1988" s="84" t="b">
        <v>0</v>
      </c>
      <c r="I1988" s="84" t="b">
        <v>0</v>
      </c>
      <c r="J1988" s="84" t="b">
        <v>0</v>
      </c>
      <c r="K1988" s="84" t="b">
        <v>0</v>
      </c>
      <c r="L1988" s="84" t="b">
        <v>0</v>
      </c>
    </row>
    <row r="1989" spans="1:12" x14ac:dyDescent="0.25">
      <c r="A1989" s="84" t="s">
        <v>2803</v>
      </c>
      <c r="B1989" s="84" t="s">
        <v>15325</v>
      </c>
      <c r="C1989" s="84">
        <v>2</v>
      </c>
      <c r="D1989" s="122">
        <v>3.3076081572563416E-4</v>
      </c>
      <c r="E1989" s="122">
        <v>1.690920136402029</v>
      </c>
      <c r="F1989" s="84" t="s">
        <v>15743</v>
      </c>
      <c r="G1989" s="84" t="b">
        <v>0</v>
      </c>
      <c r="H1989" s="84" t="b">
        <v>0</v>
      </c>
      <c r="I1989" s="84" t="b">
        <v>0</v>
      </c>
      <c r="J1989" s="84" t="b">
        <v>0</v>
      </c>
      <c r="K1989" s="84" t="b">
        <v>0</v>
      </c>
      <c r="L1989" s="84" t="b">
        <v>0</v>
      </c>
    </row>
    <row r="1990" spans="1:12" x14ac:dyDescent="0.25">
      <c r="A1990" s="84" t="s">
        <v>15325</v>
      </c>
      <c r="B1990" s="84" t="s">
        <v>537</v>
      </c>
      <c r="C1990" s="84">
        <v>2</v>
      </c>
      <c r="D1990" s="122">
        <v>3.3076081572563416E-4</v>
      </c>
      <c r="E1990" s="122">
        <v>3.2391047469471368</v>
      </c>
      <c r="F1990" s="84" t="s">
        <v>15743</v>
      </c>
      <c r="G1990" s="84" t="b">
        <v>0</v>
      </c>
      <c r="H1990" s="84" t="b">
        <v>0</v>
      </c>
      <c r="I1990" s="84" t="b">
        <v>0</v>
      </c>
      <c r="J1990" s="84" t="b">
        <v>0</v>
      </c>
      <c r="K1990" s="84" t="b">
        <v>0</v>
      </c>
      <c r="L1990" s="84" t="b">
        <v>0</v>
      </c>
    </row>
    <row r="1991" spans="1:12" x14ac:dyDescent="0.25">
      <c r="A1991" s="84" t="s">
        <v>537</v>
      </c>
      <c r="B1991" s="84" t="s">
        <v>2803</v>
      </c>
      <c r="C1991" s="84">
        <v>2</v>
      </c>
      <c r="D1991" s="122">
        <v>3.3076081572563416E-4</v>
      </c>
      <c r="E1991" s="122">
        <v>0.9865213803546119</v>
      </c>
      <c r="F1991" s="84" t="s">
        <v>15743</v>
      </c>
      <c r="G1991" s="84" t="b">
        <v>0</v>
      </c>
      <c r="H1991" s="84" t="b">
        <v>0</v>
      </c>
      <c r="I1991" s="84" t="b">
        <v>0</v>
      </c>
      <c r="J1991" s="84" t="b">
        <v>0</v>
      </c>
      <c r="K1991" s="84" t="b">
        <v>0</v>
      </c>
      <c r="L1991" s="84" t="b">
        <v>0</v>
      </c>
    </row>
    <row r="1992" spans="1:12" x14ac:dyDescent="0.25">
      <c r="A1992" s="84" t="s">
        <v>14389</v>
      </c>
      <c r="B1992" s="84" t="s">
        <v>15326</v>
      </c>
      <c r="C1992" s="84">
        <v>2</v>
      </c>
      <c r="D1992" s="122">
        <v>3.3076081572563416E-4</v>
      </c>
      <c r="E1992" s="122">
        <v>3.2391047469471368</v>
      </c>
      <c r="F1992" s="84" t="s">
        <v>15743</v>
      </c>
      <c r="G1992" s="84" t="b">
        <v>0</v>
      </c>
      <c r="H1992" s="84" t="b">
        <v>0</v>
      </c>
      <c r="I1992" s="84" t="b">
        <v>0</v>
      </c>
      <c r="J1992" s="84" t="b">
        <v>1</v>
      </c>
      <c r="K1992" s="84" t="b">
        <v>0</v>
      </c>
      <c r="L1992" s="84" t="b">
        <v>0</v>
      </c>
    </row>
    <row r="1993" spans="1:12" x14ac:dyDescent="0.25">
      <c r="A1993" s="84" t="s">
        <v>15326</v>
      </c>
      <c r="B1993" s="84" t="s">
        <v>15327</v>
      </c>
      <c r="C1993" s="84">
        <v>2</v>
      </c>
      <c r="D1993" s="122">
        <v>3.3076081572563416E-4</v>
      </c>
      <c r="E1993" s="122">
        <v>3.8923172607224803</v>
      </c>
      <c r="F1993" s="84" t="s">
        <v>15743</v>
      </c>
      <c r="G1993" s="84" t="b">
        <v>1</v>
      </c>
      <c r="H1993" s="84" t="b">
        <v>0</v>
      </c>
      <c r="I1993" s="84" t="b">
        <v>0</v>
      </c>
      <c r="J1993" s="84" t="b">
        <v>0</v>
      </c>
      <c r="K1993" s="84" t="b">
        <v>0</v>
      </c>
      <c r="L1993" s="84" t="b">
        <v>0</v>
      </c>
    </row>
    <row r="1994" spans="1:12" x14ac:dyDescent="0.25">
      <c r="A1994" s="84" t="s">
        <v>15327</v>
      </c>
      <c r="B1994" s="84" t="s">
        <v>14916</v>
      </c>
      <c r="C1994" s="84">
        <v>2</v>
      </c>
      <c r="D1994" s="122">
        <v>3.3076081572563416E-4</v>
      </c>
      <c r="E1994" s="122">
        <v>3.716226001666799</v>
      </c>
      <c r="F1994" s="84" t="s">
        <v>15743</v>
      </c>
      <c r="G1994" s="84" t="b">
        <v>0</v>
      </c>
      <c r="H1994" s="84" t="b">
        <v>0</v>
      </c>
      <c r="I1994" s="84" t="b">
        <v>0</v>
      </c>
      <c r="J1994" s="84" t="b">
        <v>0</v>
      </c>
      <c r="K1994" s="84" t="b">
        <v>0</v>
      </c>
      <c r="L1994" s="84" t="b">
        <v>0</v>
      </c>
    </row>
    <row r="1995" spans="1:12" x14ac:dyDescent="0.25">
      <c r="A1995" s="84" t="s">
        <v>14916</v>
      </c>
      <c r="B1995" s="84" t="s">
        <v>12272</v>
      </c>
      <c r="C1995" s="84">
        <v>2</v>
      </c>
      <c r="D1995" s="122">
        <v>3.3076081572563416E-4</v>
      </c>
      <c r="E1995" s="122">
        <v>3.4151960060028181</v>
      </c>
      <c r="F1995" s="84" t="s">
        <v>15743</v>
      </c>
      <c r="G1995" s="84" t="b">
        <v>0</v>
      </c>
      <c r="H1995" s="84" t="b">
        <v>0</v>
      </c>
      <c r="I1995" s="84" t="b">
        <v>0</v>
      </c>
      <c r="J1995" s="84" t="b">
        <v>0</v>
      </c>
      <c r="K1995" s="84" t="b">
        <v>0</v>
      </c>
      <c r="L1995" s="84" t="b">
        <v>0</v>
      </c>
    </row>
    <row r="1996" spans="1:12" x14ac:dyDescent="0.25">
      <c r="A1996" s="84" t="s">
        <v>12272</v>
      </c>
      <c r="B1996" s="84" t="s">
        <v>15328</v>
      </c>
      <c r="C1996" s="84">
        <v>2</v>
      </c>
      <c r="D1996" s="122">
        <v>3.3076081572563416E-4</v>
      </c>
      <c r="E1996" s="122">
        <v>3.5912872650584995</v>
      </c>
      <c r="F1996" s="84" t="s">
        <v>15743</v>
      </c>
      <c r="G1996" s="84" t="b">
        <v>0</v>
      </c>
      <c r="H1996" s="84" t="b">
        <v>0</v>
      </c>
      <c r="I1996" s="84" t="b">
        <v>0</v>
      </c>
      <c r="J1996" s="84" t="b">
        <v>1</v>
      </c>
      <c r="K1996" s="84" t="b">
        <v>0</v>
      </c>
      <c r="L1996" s="84" t="b">
        <v>0</v>
      </c>
    </row>
    <row r="1997" spans="1:12" x14ac:dyDescent="0.25">
      <c r="A1997" s="84" t="s">
        <v>14281</v>
      </c>
      <c r="B1997" s="84" t="s">
        <v>2803</v>
      </c>
      <c r="C1997" s="84">
        <v>2</v>
      </c>
      <c r="D1997" s="122">
        <v>3.3076081572563416E-4</v>
      </c>
      <c r="E1997" s="122">
        <v>0.81043012129893066</v>
      </c>
      <c r="F1997" s="84" t="s">
        <v>15743</v>
      </c>
      <c r="G1997" s="84" t="b">
        <v>0</v>
      </c>
      <c r="H1997" s="84" t="b">
        <v>0</v>
      </c>
      <c r="I1997" s="84" t="b">
        <v>0</v>
      </c>
      <c r="J1997" s="84" t="b">
        <v>0</v>
      </c>
      <c r="K1997" s="84" t="b">
        <v>0</v>
      </c>
      <c r="L1997" s="84" t="b">
        <v>0</v>
      </c>
    </row>
    <row r="1998" spans="1:12" x14ac:dyDescent="0.25">
      <c r="A1998" s="84" t="s">
        <v>12382</v>
      </c>
      <c r="B1998" s="84" t="s">
        <v>12356</v>
      </c>
      <c r="C1998" s="84">
        <v>2</v>
      </c>
      <c r="D1998" s="122">
        <v>3.3076081572563416E-4</v>
      </c>
      <c r="E1998" s="122">
        <v>2.0598083480162441</v>
      </c>
      <c r="F1998" s="84" t="s">
        <v>15743</v>
      </c>
      <c r="G1998" s="84" t="b">
        <v>0</v>
      </c>
      <c r="H1998" s="84" t="b">
        <v>0</v>
      </c>
      <c r="I1998" s="84" t="b">
        <v>0</v>
      </c>
      <c r="J1998" s="84" t="b">
        <v>1</v>
      </c>
      <c r="K1998" s="84" t="b">
        <v>0</v>
      </c>
      <c r="L1998" s="84" t="b">
        <v>0</v>
      </c>
    </row>
    <row r="1999" spans="1:12" x14ac:dyDescent="0.25">
      <c r="A1999" s="84" t="s">
        <v>14389</v>
      </c>
      <c r="B1999" s="84" t="s">
        <v>537</v>
      </c>
      <c r="C1999" s="84">
        <v>2</v>
      </c>
      <c r="D1999" s="122">
        <v>3.3076081572563416E-4</v>
      </c>
      <c r="E1999" s="122">
        <v>2.5858922331717928</v>
      </c>
      <c r="F1999" s="84" t="s">
        <v>15743</v>
      </c>
      <c r="G1999" s="84" t="b">
        <v>0</v>
      </c>
      <c r="H1999" s="84" t="b">
        <v>0</v>
      </c>
      <c r="I1999" s="84" t="b">
        <v>0</v>
      </c>
      <c r="J1999" s="84" t="b">
        <v>0</v>
      </c>
      <c r="K1999" s="84" t="b">
        <v>0</v>
      </c>
      <c r="L1999" s="84" t="b">
        <v>0</v>
      </c>
    </row>
    <row r="2000" spans="1:12" x14ac:dyDescent="0.25">
      <c r="A2000" s="84" t="s">
        <v>666</v>
      </c>
      <c r="B2000" s="84" t="s">
        <v>14486</v>
      </c>
      <c r="C2000" s="84">
        <v>2</v>
      </c>
      <c r="D2000" s="122">
        <v>3.3076081572563416E-4</v>
      </c>
      <c r="E2000" s="122">
        <v>2.3544981656492063</v>
      </c>
      <c r="F2000" s="84" t="s">
        <v>15743</v>
      </c>
      <c r="G2000" s="84" t="b">
        <v>0</v>
      </c>
      <c r="H2000" s="84" t="b">
        <v>0</v>
      </c>
      <c r="I2000" s="84" t="b">
        <v>0</v>
      </c>
      <c r="J2000" s="84" t="b">
        <v>0</v>
      </c>
      <c r="K2000" s="84" t="b">
        <v>0</v>
      </c>
      <c r="L2000" s="84" t="b">
        <v>0</v>
      </c>
    </row>
    <row r="2001" spans="1:12" x14ac:dyDescent="0.25">
      <c r="A2001" s="84" t="s">
        <v>14486</v>
      </c>
      <c r="B2001" s="84" t="s">
        <v>855</v>
      </c>
      <c r="C2001" s="84">
        <v>2</v>
      </c>
      <c r="D2001" s="122">
        <v>3.3076081572563416E-4</v>
      </c>
      <c r="E2001" s="122">
        <v>1.6022826493599625</v>
      </c>
      <c r="F2001" s="84" t="s">
        <v>15743</v>
      </c>
      <c r="G2001" s="84" t="b">
        <v>0</v>
      </c>
      <c r="H2001" s="84" t="b">
        <v>0</v>
      </c>
      <c r="I2001" s="84" t="b">
        <v>0</v>
      </c>
      <c r="J2001" s="84" t="b">
        <v>0</v>
      </c>
      <c r="K2001" s="84" t="b">
        <v>0</v>
      </c>
      <c r="L2001" s="84" t="b">
        <v>0</v>
      </c>
    </row>
    <row r="2002" spans="1:12" x14ac:dyDescent="0.25">
      <c r="A2002" s="84" t="s">
        <v>14282</v>
      </c>
      <c r="B2002" s="84" t="s">
        <v>14608</v>
      </c>
      <c r="C2002" s="84">
        <v>2</v>
      </c>
      <c r="D2002" s="122">
        <v>3.3076081572563416E-4</v>
      </c>
      <c r="E2002" s="122">
        <v>2.6193159886587427</v>
      </c>
      <c r="F2002" s="84" t="s">
        <v>15743</v>
      </c>
      <c r="G2002" s="84" t="b">
        <v>0</v>
      </c>
      <c r="H2002" s="84" t="b">
        <v>0</v>
      </c>
      <c r="I2002" s="84" t="b">
        <v>0</v>
      </c>
      <c r="J2002" s="84" t="b">
        <v>0</v>
      </c>
      <c r="K2002" s="84" t="b">
        <v>0</v>
      </c>
      <c r="L2002" s="84" t="b">
        <v>0</v>
      </c>
    </row>
    <row r="2003" spans="1:12" x14ac:dyDescent="0.25">
      <c r="A2003" s="84" t="s">
        <v>14608</v>
      </c>
      <c r="B2003" s="84" t="s">
        <v>15329</v>
      </c>
      <c r="C2003" s="84">
        <v>2</v>
      </c>
      <c r="D2003" s="122">
        <v>3.3076081572563416E-4</v>
      </c>
      <c r="E2003" s="122">
        <v>3.4943772520504428</v>
      </c>
      <c r="F2003" s="84" t="s">
        <v>15743</v>
      </c>
      <c r="G2003" s="84" t="b">
        <v>0</v>
      </c>
      <c r="H2003" s="84" t="b">
        <v>0</v>
      </c>
      <c r="I2003" s="84" t="b">
        <v>0</v>
      </c>
      <c r="J2003" s="84" t="b">
        <v>0</v>
      </c>
      <c r="K2003" s="84" t="b">
        <v>0</v>
      </c>
      <c r="L2003" s="84" t="b">
        <v>0</v>
      </c>
    </row>
    <row r="2004" spans="1:12" x14ac:dyDescent="0.25">
      <c r="A2004" s="84" t="s">
        <v>15329</v>
      </c>
      <c r="B2004" s="84" t="s">
        <v>14541</v>
      </c>
      <c r="C2004" s="84">
        <v>2</v>
      </c>
      <c r="D2004" s="122">
        <v>3.3076081572563416E-4</v>
      </c>
      <c r="E2004" s="122">
        <v>3.4943772520504428</v>
      </c>
      <c r="F2004" s="84" t="s">
        <v>15743</v>
      </c>
      <c r="G2004" s="84" t="b">
        <v>0</v>
      </c>
      <c r="H2004" s="84" t="b">
        <v>0</v>
      </c>
      <c r="I2004" s="84" t="b">
        <v>0</v>
      </c>
      <c r="J2004" s="84" t="b">
        <v>0</v>
      </c>
      <c r="K2004" s="84" t="b">
        <v>0</v>
      </c>
      <c r="L2004" s="84" t="b">
        <v>0</v>
      </c>
    </row>
    <row r="2005" spans="1:12" x14ac:dyDescent="0.25">
      <c r="A2005" s="84" t="s">
        <v>14541</v>
      </c>
      <c r="B2005" s="84" t="s">
        <v>12258</v>
      </c>
      <c r="C2005" s="84">
        <v>2</v>
      </c>
      <c r="D2005" s="122">
        <v>3.3076081572563416E-4</v>
      </c>
      <c r="E2005" s="122">
        <v>1.6193159886587429</v>
      </c>
      <c r="F2005" s="84" t="s">
        <v>15743</v>
      </c>
      <c r="G2005" s="84" t="b">
        <v>0</v>
      </c>
      <c r="H2005" s="84" t="b">
        <v>0</v>
      </c>
      <c r="I2005" s="84" t="b">
        <v>0</v>
      </c>
      <c r="J2005" s="84" t="b">
        <v>0</v>
      </c>
      <c r="K2005" s="84" t="b">
        <v>0</v>
      </c>
      <c r="L2005" s="84" t="b">
        <v>0</v>
      </c>
    </row>
    <row r="2006" spans="1:12" x14ac:dyDescent="0.25">
      <c r="A2006" s="84" t="s">
        <v>12258</v>
      </c>
      <c r="B2006" s="84" t="s">
        <v>731</v>
      </c>
      <c r="C2006" s="84">
        <v>2</v>
      </c>
      <c r="D2006" s="122">
        <v>3.3076081572563416E-4</v>
      </c>
      <c r="E2006" s="122">
        <v>-0.64815612067140815</v>
      </c>
      <c r="F2006" s="84" t="s">
        <v>15743</v>
      </c>
      <c r="G2006" s="84" t="b">
        <v>0</v>
      </c>
      <c r="H2006" s="84" t="b">
        <v>0</v>
      </c>
      <c r="I2006" s="84" t="b">
        <v>0</v>
      </c>
      <c r="J2006" s="84" t="b">
        <v>0</v>
      </c>
      <c r="K2006" s="84" t="b">
        <v>0</v>
      </c>
      <c r="L2006" s="84" t="b">
        <v>0</v>
      </c>
    </row>
    <row r="2007" spans="1:12" x14ac:dyDescent="0.25">
      <c r="A2007" s="84" t="s">
        <v>731</v>
      </c>
      <c r="B2007" s="84" t="s">
        <v>616</v>
      </c>
      <c r="C2007" s="84">
        <v>2</v>
      </c>
      <c r="D2007" s="122">
        <v>3.3076081572563416E-4</v>
      </c>
      <c r="E2007" s="122">
        <v>1.0046999603867444</v>
      </c>
      <c r="F2007" s="84" t="s">
        <v>15743</v>
      </c>
      <c r="G2007" s="84" t="b">
        <v>0</v>
      </c>
      <c r="H2007" s="84" t="b">
        <v>0</v>
      </c>
      <c r="I2007" s="84" t="b">
        <v>0</v>
      </c>
      <c r="J2007" s="84" t="b">
        <v>0</v>
      </c>
      <c r="K2007" s="84" t="b">
        <v>0</v>
      </c>
      <c r="L2007" s="84" t="b">
        <v>0</v>
      </c>
    </row>
    <row r="2008" spans="1:12" x14ac:dyDescent="0.25">
      <c r="A2008" s="84" t="s">
        <v>616</v>
      </c>
      <c r="B2008" s="84" t="s">
        <v>2788</v>
      </c>
      <c r="C2008" s="84">
        <v>2</v>
      </c>
      <c r="D2008" s="122">
        <v>3.3076081572563416E-4</v>
      </c>
      <c r="E2008" s="122">
        <v>1.080742254851887</v>
      </c>
      <c r="F2008" s="84" t="s">
        <v>15743</v>
      </c>
      <c r="G2008" s="84" t="b">
        <v>0</v>
      </c>
      <c r="H2008" s="84" t="b">
        <v>0</v>
      </c>
      <c r="I2008" s="84" t="b">
        <v>0</v>
      </c>
      <c r="J2008" s="84" t="b">
        <v>0</v>
      </c>
      <c r="K2008" s="84" t="b">
        <v>0</v>
      </c>
      <c r="L2008" s="84" t="b">
        <v>0</v>
      </c>
    </row>
    <row r="2009" spans="1:12" x14ac:dyDescent="0.25">
      <c r="A2009" s="84" t="s">
        <v>2803</v>
      </c>
      <c r="B2009" s="84" t="s">
        <v>15330</v>
      </c>
      <c r="C2009" s="84">
        <v>2</v>
      </c>
      <c r="D2009" s="122">
        <v>3.3076081572563416E-4</v>
      </c>
      <c r="E2009" s="122">
        <v>1.690920136402029</v>
      </c>
      <c r="F2009" s="84" t="s">
        <v>15743</v>
      </c>
      <c r="G2009" s="84" t="b">
        <v>0</v>
      </c>
      <c r="H2009" s="84" t="b">
        <v>0</v>
      </c>
      <c r="I2009" s="84" t="b">
        <v>0</v>
      </c>
      <c r="J2009" s="84" t="b">
        <v>0</v>
      </c>
      <c r="K2009" s="84" t="b">
        <v>1</v>
      </c>
      <c r="L2009" s="84" t="b">
        <v>0</v>
      </c>
    </row>
    <row r="2010" spans="1:12" x14ac:dyDescent="0.25">
      <c r="A2010" s="84" t="s">
        <v>15330</v>
      </c>
      <c r="B2010" s="84" t="s">
        <v>14284</v>
      </c>
      <c r="C2010" s="84">
        <v>2</v>
      </c>
      <c r="D2010" s="122">
        <v>3.3076081572563416E-4</v>
      </c>
      <c r="E2010" s="122">
        <v>3.0172559973307802</v>
      </c>
      <c r="F2010" s="84" t="s">
        <v>15743</v>
      </c>
      <c r="G2010" s="84" t="b">
        <v>0</v>
      </c>
      <c r="H2010" s="84" t="b">
        <v>1</v>
      </c>
      <c r="I2010" s="84" t="b">
        <v>0</v>
      </c>
      <c r="J2010" s="84" t="b">
        <v>0</v>
      </c>
      <c r="K2010" s="84" t="b">
        <v>0</v>
      </c>
      <c r="L2010" s="84" t="b">
        <v>0</v>
      </c>
    </row>
    <row r="2011" spans="1:12" x14ac:dyDescent="0.25">
      <c r="A2011" s="84" t="s">
        <v>12377</v>
      </c>
      <c r="B2011" s="84" t="s">
        <v>12260</v>
      </c>
      <c r="C2011" s="84">
        <v>2</v>
      </c>
      <c r="D2011" s="122">
        <v>3.3076081572563416E-4</v>
      </c>
      <c r="E2011" s="122">
        <v>0.70869158376954156</v>
      </c>
      <c r="F2011" s="84" t="s">
        <v>15743</v>
      </c>
      <c r="G2011" s="84" t="b">
        <v>0</v>
      </c>
      <c r="H2011" s="84" t="b">
        <v>0</v>
      </c>
      <c r="I2011" s="84" t="b">
        <v>0</v>
      </c>
      <c r="J2011" s="84" t="b">
        <v>0</v>
      </c>
      <c r="K2011" s="84" t="b">
        <v>0</v>
      </c>
      <c r="L2011" s="84" t="b">
        <v>0</v>
      </c>
    </row>
    <row r="2012" spans="1:12" x14ac:dyDescent="0.25">
      <c r="A2012" s="84" t="s">
        <v>14217</v>
      </c>
      <c r="B2012" s="84" t="s">
        <v>14204</v>
      </c>
      <c r="C2012" s="84">
        <v>2</v>
      </c>
      <c r="D2012" s="122">
        <v>3.3076081572563416E-4</v>
      </c>
      <c r="E2012" s="122">
        <v>1.5112021800126298</v>
      </c>
      <c r="F2012" s="84" t="s">
        <v>15743</v>
      </c>
      <c r="G2012" s="84" t="b">
        <v>0</v>
      </c>
      <c r="H2012" s="84" t="b">
        <v>0</v>
      </c>
      <c r="I2012" s="84" t="b">
        <v>0</v>
      </c>
      <c r="J2012" s="84" t="b">
        <v>0</v>
      </c>
      <c r="K2012" s="84" t="b">
        <v>0</v>
      </c>
      <c r="L2012" s="84" t="b">
        <v>0</v>
      </c>
    </row>
    <row r="2013" spans="1:12" x14ac:dyDescent="0.25">
      <c r="A2013" s="84" t="s">
        <v>14204</v>
      </c>
      <c r="B2013" s="84" t="s">
        <v>15331</v>
      </c>
      <c r="C2013" s="84">
        <v>2</v>
      </c>
      <c r="D2013" s="122">
        <v>3.3076081572563416E-4</v>
      </c>
      <c r="E2013" s="122">
        <v>2.5912872650584995</v>
      </c>
      <c r="F2013" s="84" t="s">
        <v>15743</v>
      </c>
      <c r="G2013" s="84" t="b">
        <v>0</v>
      </c>
      <c r="H2013" s="84" t="b">
        <v>0</v>
      </c>
      <c r="I2013" s="84" t="b">
        <v>0</v>
      </c>
      <c r="J2013" s="84" t="b">
        <v>0</v>
      </c>
      <c r="K2013" s="84" t="b">
        <v>0</v>
      </c>
      <c r="L2013" s="84" t="b">
        <v>0</v>
      </c>
    </row>
    <row r="2014" spans="1:12" x14ac:dyDescent="0.25">
      <c r="A2014" s="84" t="s">
        <v>15331</v>
      </c>
      <c r="B2014" s="84" t="s">
        <v>14362</v>
      </c>
      <c r="C2014" s="84">
        <v>2</v>
      </c>
      <c r="D2014" s="122">
        <v>3.3076081572563416E-4</v>
      </c>
      <c r="E2014" s="122">
        <v>3.1933472563864616</v>
      </c>
      <c r="F2014" s="84" t="s">
        <v>15743</v>
      </c>
      <c r="G2014" s="84" t="b">
        <v>0</v>
      </c>
      <c r="H2014" s="84" t="b">
        <v>0</v>
      </c>
      <c r="I2014" s="84" t="b">
        <v>0</v>
      </c>
      <c r="J2014" s="84" t="b">
        <v>0</v>
      </c>
      <c r="K2014" s="84" t="b">
        <v>0</v>
      </c>
      <c r="L2014" s="84" t="b">
        <v>0</v>
      </c>
    </row>
    <row r="2015" spans="1:12" x14ac:dyDescent="0.25">
      <c r="A2015" s="84" t="s">
        <v>14362</v>
      </c>
      <c r="B2015" s="84" t="s">
        <v>15332</v>
      </c>
      <c r="C2015" s="84">
        <v>2</v>
      </c>
      <c r="D2015" s="122">
        <v>3.3076081572563416E-4</v>
      </c>
      <c r="E2015" s="122">
        <v>3.2902572693945182</v>
      </c>
      <c r="F2015" s="84" t="s">
        <v>15743</v>
      </c>
      <c r="G2015" s="84" t="b">
        <v>0</v>
      </c>
      <c r="H2015" s="84" t="b">
        <v>0</v>
      </c>
      <c r="I2015" s="84" t="b">
        <v>0</v>
      </c>
      <c r="J2015" s="84" t="b">
        <v>0</v>
      </c>
      <c r="K2015" s="84" t="b">
        <v>0</v>
      </c>
      <c r="L2015" s="84" t="b">
        <v>0</v>
      </c>
    </row>
    <row r="2016" spans="1:12" x14ac:dyDescent="0.25">
      <c r="A2016" s="84" t="s">
        <v>15332</v>
      </c>
      <c r="B2016" s="84" t="s">
        <v>14225</v>
      </c>
      <c r="C2016" s="84">
        <v>2</v>
      </c>
      <c r="D2016" s="122">
        <v>3.3076081572563416E-4</v>
      </c>
      <c r="E2016" s="122">
        <v>2.8711279616525425</v>
      </c>
      <c r="F2016" s="84" t="s">
        <v>15743</v>
      </c>
      <c r="G2016" s="84" t="b">
        <v>0</v>
      </c>
      <c r="H2016" s="84" t="b">
        <v>0</v>
      </c>
      <c r="I2016" s="84" t="b">
        <v>0</v>
      </c>
      <c r="J2016" s="84" t="b">
        <v>0</v>
      </c>
      <c r="K2016" s="84" t="b">
        <v>0</v>
      </c>
      <c r="L2016" s="84" t="b">
        <v>0</v>
      </c>
    </row>
    <row r="2017" spans="1:12" x14ac:dyDescent="0.25">
      <c r="A2017" s="84" t="s">
        <v>14225</v>
      </c>
      <c r="B2017" s="84" t="s">
        <v>14338</v>
      </c>
      <c r="C2017" s="84">
        <v>2</v>
      </c>
      <c r="D2017" s="122">
        <v>3.3076081572563416E-4</v>
      </c>
      <c r="E2017" s="122">
        <v>2.0912567308746248</v>
      </c>
      <c r="F2017" s="84" t="s">
        <v>15743</v>
      </c>
      <c r="G2017" s="84" t="b">
        <v>0</v>
      </c>
      <c r="H2017" s="84" t="b">
        <v>0</v>
      </c>
      <c r="I2017" s="84" t="b">
        <v>0</v>
      </c>
      <c r="J2017" s="84" t="b">
        <v>0</v>
      </c>
      <c r="K2017" s="84" t="b">
        <v>0</v>
      </c>
      <c r="L2017" s="84" t="b">
        <v>0</v>
      </c>
    </row>
    <row r="2018" spans="1:12" x14ac:dyDescent="0.25">
      <c r="A2018" s="84" t="s">
        <v>14338</v>
      </c>
      <c r="B2018" s="84" t="s">
        <v>14629</v>
      </c>
      <c r="C2018" s="84">
        <v>2</v>
      </c>
      <c r="D2018" s="122">
        <v>3.3076081572563416E-4</v>
      </c>
      <c r="E2018" s="122">
        <v>2.8509245755642554</v>
      </c>
      <c r="F2018" s="84" t="s">
        <v>15743</v>
      </c>
      <c r="G2018" s="84" t="b">
        <v>0</v>
      </c>
      <c r="H2018" s="84" t="b">
        <v>0</v>
      </c>
      <c r="I2018" s="84" t="b">
        <v>0</v>
      </c>
      <c r="J2018" s="84" t="b">
        <v>0</v>
      </c>
      <c r="K2018" s="84" t="b">
        <v>0</v>
      </c>
      <c r="L2018" s="84" t="b">
        <v>0</v>
      </c>
    </row>
    <row r="2019" spans="1:12" x14ac:dyDescent="0.25">
      <c r="A2019" s="84" t="s">
        <v>14629</v>
      </c>
      <c r="B2019" s="84" t="s">
        <v>15333</v>
      </c>
      <c r="C2019" s="84">
        <v>2</v>
      </c>
      <c r="D2019" s="122">
        <v>3.3076081572563416E-4</v>
      </c>
      <c r="E2019" s="122">
        <v>3.5912872650584995</v>
      </c>
      <c r="F2019" s="84" t="s">
        <v>15743</v>
      </c>
      <c r="G2019" s="84" t="b">
        <v>0</v>
      </c>
      <c r="H2019" s="84" t="b">
        <v>0</v>
      </c>
      <c r="I2019" s="84" t="b">
        <v>0</v>
      </c>
      <c r="J2019" s="84" t="b">
        <v>0</v>
      </c>
      <c r="K2019" s="84" t="b">
        <v>0</v>
      </c>
      <c r="L2019" s="84" t="b">
        <v>0</v>
      </c>
    </row>
    <row r="2020" spans="1:12" x14ac:dyDescent="0.25">
      <c r="A2020" s="84" t="s">
        <v>15333</v>
      </c>
      <c r="B2020" s="84" t="s">
        <v>731</v>
      </c>
      <c r="C2020" s="84">
        <v>2</v>
      </c>
      <c r="D2020" s="122">
        <v>3.3076081572563416E-4</v>
      </c>
      <c r="E2020" s="122">
        <v>1.2151667394490477</v>
      </c>
      <c r="F2020" s="84" t="s">
        <v>15743</v>
      </c>
      <c r="G2020" s="84" t="b">
        <v>0</v>
      </c>
      <c r="H2020" s="84" t="b">
        <v>0</v>
      </c>
      <c r="I2020" s="84" t="b">
        <v>0</v>
      </c>
      <c r="J2020" s="84" t="b">
        <v>0</v>
      </c>
      <c r="K2020" s="84" t="b">
        <v>0</v>
      </c>
      <c r="L2020" s="84" t="b">
        <v>0</v>
      </c>
    </row>
    <row r="2021" spans="1:12" x14ac:dyDescent="0.25">
      <c r="A2021" s="84" t="s">
        <v>15334</v>
      </c>
      <c r="B2021" s="84" t="s">
        <v>12356</v>
      </c>
      <c r="C2021" s="84">
        <v>2</v>
      </c>
      <c r="D2021" s="122">
        <v>3.3076081572563416E-4</v>
      </c>
      <c r="E2021" s="122">
        <v>2.6618683393442066</v>
      </c>
      <c r="F2021" s="84" t="s">
        <v>15743</v>
      </c>
      <c r="G2021" s="84" t="b">
        <v>0</v>
      </c>
      <c r="H2021" s="84" t="b">
        <v>0</v>
      </c>
      <c r="I2021" s="84" t="b">
        <v>0</v>
      </c>
      <c r="J2021" s="84" t="b">
        <v>1</v>
      </c>
      <c r="K2021" s="84" t="b">
        <v>0</v>
      </c>
      <c r="L2021" s="84" t="b">
        <v>0</v>
      </c>
    </row>
    <row r="2022" spans="1:12" x14ac:dyDescent="0.25">
      <c r="A2022" s="84" t="s">
        <v>12356</v>
      </c>
      <c r="B2022" s="84" t="s">
        <v>2848</v>
      </c>
      <c r="C2022" s="84">
        <v>2</v>
      </c>
      <c r="D2022" s="122">
        <v>3.3076081572563416E-4</v>
      </c>
      <c r="E2022" s="122">
        <v>2.6492792120361859</v>
      </c>
      <c r="F2022" s="84" t="s">
        <v>15743</v>
      </c>
      <c r="G2022" s="84" t="b">
        <v>1</v>
      </c>
      <c r="H2022" s="84" t="b">
        <v>0</v>
      </c>
      <c r="I2022" s="84" t="b">
        <v>0</v>
      </c>
      <c r="J2022" s="84" t="b">
        <v>0</v>
      </c>
      <c r="K2022" s="84" t="b">
        <v>0</v>
      </c>
      <c r="L2022" s="84" t="b">
        <v>0</v>
      </c>
    </row>
    <row r="2023" spans="1:12" x14ac:dyDescent="0.25">
      <c r="A2023" s="84" t="s">
        <v>2848</v>
      </c>
      <c r="B2023" s="84" t="s">
        <v>15335</v>
      </c>
      <c r="C2023" s="84">
        <v>2</v>
      </c>
      <c r="D2023" s="122">
        <v>3.3076081572563416E-4</v>
      </c>
      <c r="E2023" s="122">
        <v>3.8923172607224803</v>
      </c>
      <c r="F2023" s="84" t="s">
        <v>15743</v>
      </c>
      <c r="G2023" s="84" t="b">
        <v>0</v>
      </c>
      <c r="H2023" s="84" t="b">
        <v>0</v>
      </c>
      <c r="I2023" s="84" t="b">
        <v>0</v>
      </c>
      <c r="J2023" s="84" t="b">
        <v>0</v>
      </c>
      <c r="K2023" s="84" t="b">
        <v>0</v>
      </c>
      <c r="L2023" s="84" t="b">
        <v>0</v>
      </c>
    </row>
    <row r="2024" spans="1:12" x14ac:dyDescent="0.25">
      <c r="A2024" s="84" t="s">
        <v>15335</v>
      </c>
      <c r="B2024" s="84" t="s">
        <v>14609</v>
      </c>
      <c r="C2024" s="84">
        <v>2</v>
      </c>
      <c r="D2024" s="122">
        <v>3.3076081572563416E-4</v>
      </c>
      <c r="E2024" s="122">
        <v>3.4943772520504428</v>
      </c>
      <c r="F2024" s="84" t="s">
        <v>15743</v>
      </c>
      <c r="G2024" s="84" t="b">
        <v>0</v>
      </c>
      <c r="H2024" s="84" t="b">
        <v>0</v>
      </c>
      <c r="I2024" s="84" t="b">
        <v>0</v>
      </c>
      <c r="J2024" s="84" t="b">
        <v>0</v>
      </c>
      <c r="K2024" s="84" t="b">
        <v>0</v>
      </c>
      <c r="L2024" s="84" t="b">
        <v>0</v>
      </c>
    </row>
    <row r="2025" spans="1:12" x14ac:dyDescent="0.25">
      <c r="A2025" s="84" t="s">
        <v>14323</v>
      </c>
      <c r="B2025" s="84" t="s">
        <v>15336</v>
      </c>
      <c r="C2025" s="84">
        <v>2</v>
      </c>
      <c r="D2025" s="122">
        <v>3.3076081572563416E-4</v>
      </c>
      <c r="E2025" s="122">
        <v>3.1141660103388369</v>
      </c>
      <c r="F2025" s="84" t="s">
        <v>15743</v>
      </c>
      <c r="G2025" s="84" t="b">
        <v>0</v>
      </c>
      <c r="H2025" s="84" t="b">
        <v>0</v>
      </c>
      <c r="I2025" s="84" t="b">
        <v>0</v>
      </c>
      <c r="J2025" s="84" t="b">
        <v>0</v>
      </c>
      <c r="K2025" s="84" t="b">
        <v>0</v>
      </c>
      <c r="L2025" s="84" t="b">
        <v>0</v>
      </c>
    </row>
    <row r="2026" spans="1:12" x14ac:dyDescent="0.25">
      <c r="A2026" s="84" t="s">
        <v>15336</v>
      </c>
      <c r="B2026" s="84" t="s">
        <v>14852</v>
      </c>
      <c r="C2026" s="84">
        <v>2</v>
      </c>
      <c r="D2026" s="122">
        <v>3.3076081572563416E-4</v>
      </c>
      <c r="E2026" s="122">
        <v>3.716226001666799</v>
      </c>
      <c r="F2026" s="84" t="s">
        <v>15743</v>
      </c>
      <c r="G2026" s="84" t="b">
        <v>0</v>
      </c>
      <c r="H2026" s="84" t="b">
        <v>0</v>
      </c>
      <c r="I2026" s="84" t="b">
        <v>0</v>
      </c>
      <c r="J2026" s="84" t="b">
        <v>0</v>
      </c>
      <c r="K2026" s="84" t="b">
        <v>0</v>
      </c>
      <c r="L2026" s="84" t="b">
        <v>0</v>
      </c>
    </row>
    <row r="2027" spans="1:12" x14ac:dyDescent="0.25">
      <c r="A2027" s="84" t="s">
        <v>14852</v>
      </c>
      <c r="B2027" s="84" t="s">
        <v>12384</v>
      </c>
      <c r="C2027" s="84">
        <v>2</v>
      </c>
      <c r="D2027" s="122">
        <v>3.3076081572563416E-4</v>
      </c>
      <c r="E2027" s="122">
        <v>2.204342640687925</v>
      </c>
      <c r="F2027" s="84" t="s">
        <v>15743</v>
      </c>
      <c r="G2027" s="84" t="b">
        <v>0</v>
      </c>
      <c r="H2027" s="84" t="b">
        <v>0</v>
      </c>
      <c r="I2027" s="84" t="b">
        <v>0</v>
      </c>
      <c r="J2027" s="84" t="b">
        <v>0</v>
      </c>
      <c r="K2027" s="84" t="b">
        <v>0</v>
      </c>
      <c r="L2027" s="84" t="b">
        <v>0</v>
      </c>
    </row>
    <row r="2028" spans="1:12" x14ac:dyDescent="0.25">
      <c r="A2028" s="84" t="s">
        <v>12384</v>
      </c>
      <c r="B2028" s="84" t="s">
        <v>15337</v>
      </c>
      <c r="C2028" s="84">
        <v>2</v>
      </c>
      <c r="D2028" s="122">
        <v>3.3076081572563416E-4</v>
      </c>
      <c r="E2028" s="122">
        <v>2.3804338997436063</v>
      </c>
      <c r="F2028" s="84" t="s">
        <v>15743</v>
      </c>
      <c r="G2028" s="84" t="b">
        <v>0</v>
      </c>
      <c r="H2028" s="84" t="b">
        <v>0</v>
      </c>
      <c r="I2028" s="84" t="b">
        <v>0</v>
      </c>
      <c r="J2028" s="84" t="b">
        <v>0</v>
      </c>
      <c r="K2028" s="84" t="b">
        <v>0</v>
      </c>
      <c r="L2028" s="84" t="b">
        <v>0</v>
      </c>
    </row>
    <row r="2029" spans="1:12" x14ac:dyDescent="0.25">
      <c r="A2029" s="84" t="s">
        <v>15337</v>
      </c>
      <c r="B2029" s="84" t="s">
        <v>14206</v>
      </c>
      <c r="C2029" s="84">
        <v>2</v>
      </c>
      <c r="D2029" s="122">
        <v>3.3076081572563416E-4</v>
      </c>
      <c r="E2029" s="122">
        <v>2.6618683393442066</v>
      </c>
      <c r="F2029" s="84" t="s">
        <v>15743</v>
      </c>
      <c r="G2029" s="84" t="b">
        <v>0</v>
      </c>
      <c r="H2029" s="84" t="b">
        <v>0</v>
      </c>
      <c r="I2029" s="84" t="b">
        <v>0</v>
      </c>
      <c r="J2029" s="84" t="b">
        <v>0</v>
      </c>
      <c r="K2029" s="84" t="b">
        <v>0</v>
      </c>
      <c r="L2029" s="84" t="b">
        <v>0</v>
      </c>
    </row>
    <row r="2030" spans="1:12" x14ac:dyDescent="0.25">
      <c r="A2030" s="84" t="s">
        <v>14206</v>
      </c>
      <c r="B2030" s="84" t="s">
        <v>14609</v>
      </c>
      <c r="C2030" s="84">
        <v>2</v>
      </c>
      <c r="D2030" s="122">
        <v>3.3076081572563416E-4</v>
      </c>
      <c r="E2030" s="122">
        <v>2.2156236510976139</v>
      </c>
      <c r="F2030" s="84" t="s">
        <v>15743</v>
      </c>
      <c r="G2030" s="84" t="b">
        <v>0</v>
      </c>
      <c r="H2030" s="84" t="b">
        <v>0</v>
      </c>
      <c r="I2030" s="84" t="b">
        <v>0</v>
      </c>
      <c r="J2030" s="84" t="b">
        <v>0</v>
      </c>
      <c r="K2030" s="84" t="b">
        <v>0</v>
      </c>
      <c r="L2030" s="84" t="b">
        <v>0</v>
      </c>
    </row>
    <row r="2031" spans="1:12" x14ac:dyDescent="0.25">
      <c r="A2031" s="84" t="s">
        <v>855</v>
      </c>
      <c r="B2031" s="84" t="s">
        <v>14373</v>
      </c>
      <c r="C2031" s="84">
        <v>2</v>
      </c>
      <c r="D2031" s="122">
        <v>3.3076081572563416E-4</v>
      </c>
      <c r="E2031" s="122">
        <v>1.4948117638244605</v>
      </c>
      <c r="F2031" s="84" t="s">
        <v>15743</v>
      </c>
      <c r="G2031" s="84" t="b">
        <v>0</v>
      </c>
      <c r="H2031" s="84" t="b">
        <v>0</v>
      </c>
      <c r="I2031" s="84" t="b">
        <v>0</v>
      </c>
      <c r="J2031" s="84" t="b">
        <v>1</v>
      </c>
      <c r="K2031" s="84" t="b">
        <v>0</v>
      </c>
      <c r="L2031" s="84" t="b">
        <v>0</v>
      </c>
    </row>
    <row r="2032" spans="1:12" x14ac:dyDescent="0.25">
      <c r="A2032" s="84" t="s">
        <v>14373</v>
      </c>
      <c r="B2032" s="84" t="s">
        <v>14941</v>
      </c>
      <c r="C2032" s="84">
        <v>2</v>
      </c>
      <c r="D2032" s="122">
        <v>3.3076081572563416E-4</v>
      </c>
      <c r="E2032" s="122">
        <v>3.0630134878914554</v>
      </c>
      <c r="F2032" s="84" t="s">
        <v>15743</v>
      </c>
      <c r="G2032" s="84" t="b">
        <v>1</v>
      </c>
      <c r="H2032" s="84" t="b">
        <v>0</v>
      </c>
      <c r="I2032" s="84" t="b">
        <v>0</v>
      </c>
      <c r="J2032" s="84" t="b">
        <v>0</v>
      </c>
      <c r="K2032" s="84" t="b">
        <v>0</v>
      </c>
      <c r="L2032" s="84" t="b">
        <v>0</v>
      </c>
    </row>
    <row r="2033" spans="1:12" x14ac:dyDescent="0.25">
      <c r="A2033" s="84" t="s">
        <v>14941</v>
      </c>
      <c r="B2033" s="84" t="s">
        <v>14200</v>
      </c>
      <c r="C2033" s="84">
        <v>2</v>
      </c>
      <c r="D2033" s="122">
        <v>3.3076081572563416E-4</v>
      </c>
      <c r="E2033" s="122">
        <v>2.473187952980505</v>
      </c>
      <c r="F2033" s="84" t="s">
        <v>15743</v>
      </c>
      <c r="G2033" s="84" t="b">
        <v>0</v>
      </c>
      <c r="H2033" s="84" t="b">
        <v>0</v>
      </c>
      <c r="I2033" s="84" t="b">
        <v>0</v>
      </c>
      <c r="J2033" s="84" t="b">
        <v>0</v>
      </c>
      <c r="K2033" s="84" t="b">
        <v>0</v>
      </c>
      <c r="L2033" s="84" t="b">
        <v>0</v>
      </c>
    </row>
    <row r="2034" spans="1:12" x14ac:dyDescent="0.25">
      <c r="A2034" s="84" t="s">
        <v>14200</v>
      </c>
      <c r="B2034" s="84" t="s">
        <v>15338</v>
      </c>
      <c r="C2034" s="84">
        <v>2</v>
      </c>
      <c r="D2034" s="122">
        <v>3.3076081572563416E-4</v>
      </c>
      <c r="E2034" s="122">
        <v>2.5031511763579481</v>
      </c>
      <c r="F2034" s="84" t="s">
        <v>15743</v>
      </c>
      <c r="G2034" s="84" t="b">
        <v>0</v>
      </c>
      <c r="H2034" s="84" t="b">
        <v>0</v>
      </c>
      <c r="I2034" s="84" t="b">
        <v>0</v>
      </c>
      <c r="J2034" s="84" t="b">
        <v>0</v>
      </c>
      <c r="K2034" s="84" t="b">
        <v>0</v>
      </c>
      <c r="L2034" s="84" t="b">
        <v>0</v>
      </c>
    </row>
    <row r="2035" spans="1:12" x14ac:dyDescent="0.25">
      <c r="A2035" s="84" t="s">
        <v>15338</v>
      </c>
      <c r="B2035" s="84" t="s">
        <v>14608</v>
      </c>
      <c r="C2035" s="84">
        <v>2</v>
      </c>
      <c r="D2035" s="122">
        <v>3.3076081572563416E-4</v>
      </c>
      <c r="E2035" s="122">
        <v>3.4943772520504428</v>
      </c>
      <c r="F2035" s="84" t="s">
        <v>15743</v>
      </c>
      <c r="G2035" s="84" t="b">
        <v>0</v>
      </c>
      <c r="H2035" s="84" t="b">
        <v>0</v>
      </c>
      <c r="I2035" s="84" t="b">
        <v>0</v>
      </c>
      <c r="J2035" s="84" t="b">
        <v>0</v>
      </c>
      <c r="K2035" s="84" t="b">
        <v>0</v>
      </c>
      <c r="L2035" s="84" t="b">
        <v>0</v>
      </c>
    </row>
    <row r="2036" spans="1:12" x14ac:dyDescent="0.25">
      <c r="A2036" s="84" t="s">
        <v>14608</v>
      </c>
      <c r="B2036" s="84" t="s">
        <v>14238</v>
      </c>
      <c r="C2036" s="84">
        <v>2</v>
      </c>
      <c r="D2036" s="122">
        <v>3.3076081572563416E-4</v>
      </c>
      <c r="E2036" s="122">
        <v>2.473187952980505</v>
      </c>
      <c r="F2036" s="84" t="s">
        <v>15743</v>
      </c>
      <c r="G2036" s="84" t="b">
        <v>0</v>
      </c>
      <c r="H2036" s="84" t="b">
        <v>0</v>
      </c>
      <c r="I2036" s="84" t="b">
        <v>0</v>
      </c>
      <c r="J2036" s="84" t="b">
        <v>0</v>
      </c>
      <c r="K2036" s="84" t="b">
        <v>0</v>
      </c>
      <c r="L2036" s="84" t="b">
        <v>0</v>
      </c>
    </row>
    <row r="2037" spans="1:12" x14ac:dyDescent="0.25">
      <c r="A2037" s="84" t="s">
        <v>14238</v>
      </c>
      <c r="B2037" s="84" t="s">
        <v>12299</v>
      </c>
      <c r="C2037" s="84">
        <v>2</v>
      </c>
      <c r="D2037" s="122">
        <v>3.3076081572563416E-4</v>
      </c>
      <c r="E2037" s="122">
        <v>1.3270599173022668</v>
      </c>
      <c r="F2037" s="84" t="s">
        <v>15743</v>
      </c>
      <c r="G2037" s="84" t="b">
        <v>0</v>
      </c>
      <c r="H2037" s="84" t="b">
        <v>0</v>
      </c>
      <c r="I2037" s="84" t="b">
        <v>0</v>
      </c>
      <c r="J2037" s="84" t="b">
        <v>0</v>
      </c>
      <c r="K2037" s="84" t="b">
        <v>0</v>
      </c>
      <c r="L2037" s="84" t="b">
        <v>0</v>
      </c>
    </row>
    <row r="2038" spans="1:12" x14ac:dyDescent="0.25">
      <c r="A2038" s="84" t="s">
        <v>12299</v>
      </c>
      <c r="B2038" s="84" t="s">
        <v>14847</v>
      </c>
      <c r="C2038" s="84">
        <v>2</v>
      </c>
      <c r="D2038" s="122">
        <v>3.3076081572563416E-4</v>
      </c>
      <c r="E2038" s="122">
        <v>2.178406906593525</v>
      </c>
      <c r="F2038" s="84" t="s">
        <v>15743</v>
      </c>
      <c r="G2038" s="84" t="b">
        <v>0</v>
      </c>
      <c r="H2038" s="84" t="b">
        <v>0</v>
      </c>
      <c r="I2038" s="84" t="b">
        <v>0</v>
      </c>
      <c r="J2038" s="84" t="b">
        <v>0</v>
      </c>
      <c r="K2038" s="84" t="b">
        <v>0</v>
      </c>
      <c r="L2038" s="84" t="b">
        <v>0</v>
      </c>
    </row>
    <row r="2039" spans="1:12" x14ac:dyDescent="0.25">
      <c r="A2039" s="84" t="s">
        <v>14847</v>
      </c>
      <c r="B2039" s="84" t="s">
        <v>15339</v>
      </c>
      <c r="C2039" s="84">
        <v>2</v>
      </c>
      <c r="D2039" s="122">
        <v>3.3076081572563416E-4</v>
      </c>
      <c r="E2039" s="122">
        <v>3.716226001666799</v>
      </c>
      <c r="F2039" s="84" t="s">
        <v>15743</v>
      </c>
      <c r="G2039" s="84" t="b">
        <v>0</v>
      </c>
      <c r="H2039" s="84" t="b">
        <v>0</v>
      </c>
      <c r="I2039" s="84" t="b">
        <v>0</v>
      </c>
      <c r="J2039" s="84" t="b">
        <v>0</v>
      </c>
      <c r="K2039" s="84" t="b">
        <v>0</v>
      </c>
      <c r="L2039" s="84" t="b">
        <v>0</v>
      </c>
    </row>
    <row r="2040" spans="1:12" x14ac:dyDescent="0.25">
      <c r="A2040" s="84" t="s">
        <v>15339</v>
      </c>
      <c r="B2040" s="84" t="s">
        <v>731</v>
      </c>
      <c r="C2040" s="84">
        <v>2</v>
      </c>
      <c r="D2040" s="122">
        <v>3.3076081572563416E-4</v>
      </c>
      <c r="E2040" s="122">
        <v>1.2151667394490477</v>
      </c>
      <c r="F2040" s="84" t="s">
        <v>15743</v>
      </c>
      <c r="G2040" s="84" t="b">
        <v>0</v>
      </c>
      <c r="H2040" s="84" t="b">
        <v>0</v>
      </c>
      <c r="I2040" s="84" t="b">
        <v>0</v>
      </c>
      <c r="J2040" s="84" t="b">
        <v>0</v>
      </c>
      <c r="K2040" s="84" t="b">
        <v>0</v>
      </c>
      <c r="L2040" s="84" t="b">
        <v>0</v>
      </c>
    </row>
    <row r="2041" spans="1:12" x14ac:dyDescent="0.25">
      <c r="A2041" s="84" t="s">
        <v>731</v>
      </c>
      <c r="B2041" s="84" t="s">
        <v>901</v>
      </c>
      <c r="C2041" s="84">
        <v>2</v>
      </c>
      <c r="D2041" s="122">
        <v>3.3076081572563416E-4</v>
      </c>
      <c r="E2041" s="122">
        <v>1.1296386969950443</v>
      </c>
      <c r="F2041" s="84" t="s">
        <v>15743</v>
      </c>
      <c r="G2041" s="84" t="b">
        <v>0</v>
      </c>
      <c r="H2041" s="84" t="b">
        <v>0</v>
      </c>
      <c r="I2041" s="84" t="b">
        <v>0</v>
      </c>
      <c r="J2041" s="84" t="b">
        <v>0</v>
      </c>
      <c r="K2041" s="84" t="b">
        <v>0</v>
      </c>
      <c r="L2041" s="84" t="b">
        <v>0</v>
      </c>
    </row>
    <row r="2042" spans="1:12" x14ac:dyDescent="0.25">
      <c r="A2042" s="84" t="s">
        <v>901</v>
      </c>
      <c r="B2042" s="84" t="s">
        <v>666</v>
      </c>
      <c r="C2042" s="84">
        <v>2</v>
      </c>
      <c r="D2042" s="122">
        <v>3.3076081572563416E-4</v>
      </c>
      <c r="E2042" s="122">
        <v>2.6618683393442066</v>
      </c>
      <c r="F2042" s="84" t="s">
        <v>15743</v>
      </c>
      <c r="G2042" s="84" t="b">
        <v>0</v>
      </c>
      <c r="H2042" s="84" t="b">
        <v>0</v>
      </c>
      <c r="I2042" s="84" t="b">
        <v>0</v>
      </c>
      <c r="J2042" s="84" t="b">
        <v>0</v>
      </c>
      <c r="K2042" s="84" t="b">
        <v>0</v>
      </c>
      <c r="L2042" s="84" t="b">
        <v>0</v>
      </c>
    </row>
    <row r="2043" spans="1:12" x14ac:dyDescent="0.25">
      <c r="A2043" s="84" t="s">
        <v>14286</v>
      </c>
      <c r="B2043" s="84" t="s">
        <v>14519</v>
      </c>
      <c r="C2043" s="84">
        <v>2</v>
      </c>
      <c r="D2043" s="122">
        <v>3.3076081572563416E-4</v>
      </c>
      <c r="E2043" s="122">
        <v>2.6022826493599625</v>
      </c>
      <c r="F2043" s="84" t="s">
        <v>15743</v>
      </c>
      <c r="G2043" s="84" t="b">
        <v>0</v>
      </c>
      <c r="H2043" s="84" t="b">
        <v>0</v>
      </c>
      <c r="I2043" s="84" t="b">
        <v>0</v>
      </c>
      <c r="J2043" s="84" t="b">
        <v>0</v>
      </c>
      <c r="K2043" s="84" t="b">
        <v>0</v>
      </c>
      <c r="L2043" s="84" t="b">
        <v>0</v>
      </c>
    </row>
    <row r="2044" spans="1:12" x14ac:dyDescent="0.25">
      <c r="A2044" s="84" t="s">
        <v>14519</v>
      </c>
      <c r="B2044" s="84" t="s">
        <v>15341</v>
      </c>
      <c r="C2044" s="84">
        <v>2</v>
      </c>
      <c r="D2044" s="122">
        <v>3.3076081572563416E-4</v>
      </c>
      <c r="E2044" s="122">
        <v>3.4151960060028181</v>
      </c>
      <c r="F2044" s="84" t="s">
        <v>15743</v>
      </c>
      <c r="G2044" s="84" t="b">
        <v>0</v>
      </c>
      <c r="H2044" s="84" t="b">
        <v>0</v>
      </c>
      <c r="I2044" s="84" t="b">
        <v>0</v>
      </c>
      <c r="J2044" s="84" t="b">
        <v>0</v>
      </c>
      <c r="K2044" s="84" t="b">
        <v>0</v>
      </c>
      <c r="L2044" s="84" t="b">
        <v>0</v>
      </c>
    </row>
    <row r="2045" spans="1:12" x14ac:dyDescent="0.25">
      <c r="A2045" s="84" t="s">
        <v>15341</v>
      </c>
      <c r="B2045" s="84" t="s">
        <v>14663</v>
      </c>
      <c r="C2045" s="84">
        <v>2</v>
      </c>
      <c r="D2045" s="122">
        <v>3.3076081572563416E-4</v>
      </c>
      <c r="E2045" s="122">
        <v>3.5912872650584995</v>
      </c>
      <c r="F2045" s="84" t="s">
        <v>15743</v>
      </c>
      <c r="G2045" s="84" t="b">
        <v>0</v>
      </c>
      <c r="H2045" s="84" t="b">
        <v>0</v>
      </c>
      <c r="I2045" s="84" t="b">
        <v>0</v>
      </c>
      <c r="J2045" s="84" t="b">
        <v>0</v>
      </c>
      <c r="K2045" s="84" t="b">
        <v>0</v>
      </c>
      <c r="L2045" s="84" t="b">
        <v>0</v>
      </c>
    </row>
    <row r="2046" spans="1:12" x14ac:dyDescent="0.25">
      <c r="A2046" s="84" t="s">
        <v>14663</v>
      </c>
      <c r="B2046" s="84" t="s">
        <v>14391</v>
      </c>
      <c r="C2046" s="84">
        <v>2</v>
      </c>
      <c r="D2046" s="122">
        <v>3.3076081572563416E-4</v>
      </c>
      <c r="E2046" s="122">
        <v>2.9380747512831555</v>
      </c>
      <c r="F2046" s="84" t="s">
        <v>15743</v>
      </c>
      <c r="G2046" s="84" t="b">
        <v>0</v>
      </c>
      <c r="H2046" s="84" t="b">
        <v>0</v>
      </c>
      <c r="I2046" s="84" t="b">
        <v>0</v>
      </c>
      <c r="J2046" s="84" t="b">
        <v>0</v>
      </c>
      <c r="K2046" s="84" t="b">
        <v>0</v>
      </c>
      <c r="L2046" s="84" t="b">
        <v>0</v>
      </c>
    </row>
    <row r="2047" spans="1:12" x14ac:dyDescent="0.25">
      <c r="A2047" s="84" t="s">
        <v>14739</v>
      </c>
      <c r="B2047" s="84" t="s">
        <v>14204</v>
      </c>
      <c r="C2047" s="84">
        <v>2</v>
      </c>
      <c r="D2047" s="122">
        <v>3.3076081572563416E-4</v>
      </c>
      <c r="E2047" s="122">
        <v>2.3241155366554853</v>
      </c>
      <c r="F2047" s="84" t="s">
        <v>15743</v>
      </c>
      <c r="G2047" s="84" t="b">
        <v>0</v>
      </c>
      <c r="H2047" s="84" t="b">
        <v>0</v>
      </c>
      <c r="I2047" s="84" t="b">
        <v>0</v>
      </c>
      <c r="J2047" s="84" t="b">
        <v>0</v>
      </c>
      <c r="K2047" s="84" t="b">
        <v>0</v>
      </c>
      <c r="L2047" s="84" t="b">
        <v>0</v>
      </c>
    </row>
    <row r="2048" spans="1:12" x14ac:dyDescent="0.25">
      <c r="A2048" s="84" t="s">
        <v>14204</v>
      </c>
      <c r="B2048" s="84" t="s">
        <v>15342</v>
      </c>
      <c r="C2048" s="84">
        <v>2</v>
      </c>
      <c r="D2048" s="122">
        <v>3.3076081572563416E-4</v>
      </c>
      <c r="E2048" s="122">
        <v>2.5912872650584995</v>
      </c>
      <c r="F2048" s="84" t="s">
        <v>15743</v>
      </c>
      <c r="G2048" s="84" t="b">
        <v>0</v>
      </c>
      <c r="H2048" s="84" t="b">
        <v>0</v>
      </c>
      <c r="I2048" s="84" t="b">
        <v>0</v>
      </c>
      <c r="J2048" s="84" t="b">
        <v>0</v>
      </c>
      <c r="K2048" s="84" t="b">
        <v>0</v>
      </c>
      <c r="L2048" s="84" t="b">
        <v>0</v>
      </c>
    </row>
    <row r="2049" spans="1:12" x14ac:dyDescent="0.25">
      <c r="A2049" s="84" t="s">
        <v>15342</v>
      </c>
      <c r="B2049" s="84" t="s">
        <v>14948</v>
      </c>
      <c r="C2049" s="84">
        <v>2</v>
      </c>
      <c r="D2049" s="122">
        <v>3.3076081572563416E-4</v>
      </c>
      <c r="E2049" s="122">
        <v>3.716226001666799</v>
      </c>
      <c r="F2049" s="84" t="s">
        <v>15743</v>
      </c>
      <c r="G2049" s="84" t="b">
        <v>0</v>
      </c>
      <c r="H2049" s="84" t="b">
        <v>0</v>
      </c>
      <c r="I2049" s="84" t="b">
        <v>0</v>
      </c>
      <c r="J2049" s="84" t="b">
        <v>0</v>
      </c>
      <c r="K2049" s="84" t="b">
        <v>0</v>
      </c>
      <c r="L2049" s="84" t="b">
        <v>0</v>
      </c>
    </row>
    <row r="2050" spans="1:12" x14ac:dyDescent="0.25">
      <c r="A2050" s="84" t="s">
        <v>14948</v>
      </c>
      <c r="B2050" s="84" t="s">
        <v>12295</v>
      </c>
      <c r="C2050" s="84">
        <v>2</v>
      </c>
      <c r="D2050" s="122">
        <v>3.3076081572563416E-4</v>
      </c>
      <c r="E2050" s="122">
        <v>2.4987420574528927</v>
      </c>
      <c r="F2050" s="84" t="s">
        <v>15743</v>
      </c>
      <c r="G2050" s="84" t="b">
        <v>0</v>
      </c>
      <c r="H2050" s="84" t="b">
        <v>0</v>
      </c>
      <c r="I2050" s="84" t="b">
        <v>0</v>
      </c>
      <c r="J2050" s="84" t="b">
        <v>0</v>
      </c>
      <c r="K2050" s="84" t="b">
        <v>0</v>
      </c>
      <c r="L2050" s="84" t="b">
        <v>0</v>
      </c>
    </row>
    <row r="2051" spans="1:12" x14ac:dyDescent="0.25">
      <c r="A2051" s="84" t="s">
        <v>731</v>
      </c>
      <c r="B2051" s="84" t="s">
        <v>12282</v>
      </c>
      <c r="C2051" s="84">
        <v>2</v>
      </c>
      <c r="D2051" s="122">
        <v>3.3076081572563416E-4</v>
      </c>
      <c r="E2051" s="122">
        <v>-9.2210052621312197E-2</v>
      </c>
      <c r="F2051" s="84" t="s">
        <v>15743</v>
      </c>
      <c r="G2051" s="84" t="b">
        <v>0</v>
      </c>
      <c r="H2051" s="84" t="b">
        <v>0</v>
      </c>
      <c r="I2051" s="84" t="b">
        <v>0</v>
      </c>
      <c r="J2051" s="84" t="b">
        <v>1</v>
      </c>
      <c r="K2051" s="84" t="b">
        <v>0</v>
      </c>
      <c r="L2051" s="84" t="b">
        <v>0</v>
      </c>
    </row>
    <row r="2052" spans="1:12" x14ac:dyDescent="0.25">
      <c r="A2052" s="84" t="s">
        <v>12282</v>
      </c>
      <c r="B2052" s="84" t="s">
        <v>14718</v>
      </c>
      <c r="C2052" s="84">
        <v>2</v>
      </c>
      <c r="D2052" s="122">
        <v>3.3076081572563416E-4</v>
      </c>
      <c r="E2052" s="122">
        <v>2.2021211806939669</v>
      </c>
      <c r="F2052" s="84" t="s">
        <v>15743</v>
      </c>
      <c r="G2052" s="84" t="b">
        <v>1</v>
      </c>
      <c r="H2052" s="84" t="b">
        <v>0</v>
      </c>
      <c r="I2052" s="84" t="b">
        <v>0</v>
      </c>
      <c r="J2052" s="84" t="b">
        <v>0</v>
      </c>
      <c r="K2052" s="84" t="b">
        <v>0</v>
      </c>
      <c r="L2052" s="84" t="b">
        <v>0</v>
      </c>
    </row>
    <row r="2053" spans="1:12" x14ac:dyDescent="0.25">
      <c r="A2053" s="84" t="s">
        <v>14740</v>
      </c>
      <c r="B2053" s="84" t="s">
        <v>14610</v>
      </c>
      <c r="C2053" s="84">
        <v>2</v>
      </c>
      <c r="D2053" s="122">
        <v>3.3076081572563416E-4</v>
      </c>
      <c r="E2053" s="122">
        <v>3.2902572693945182</v>
      </c>
      <c r="F2053" s="84" t="s">
        <v>15743</v>
      </c>
      <c r="G2053" s="84" t="b">
        <v>0</v>
      </c>
      <c r="H2053" s="84" t="b">
        <v>0</v>
      </c>
      <c r="I2053" s="84" t="b">
        <v>0</v>
      </c>
      <c r="J2053" s="84" t="b">
        <v>0</v>
      </c>
      <c r="K2053" s="84" t="b">
        <v>0</v>
      </c>
      <c r="L2053" s="84" t="b">
        <v>0</v>
      </c>
    </row>
    <row r="2054" spans="1:12" x14ac:dyDescent="0.25">
      <c r="A2054" s="84" t="s">
        <v>14610</v>
      </c>
      <c r="B2054" s="84" t="s">
        <v>14225</v>
      </c>
      <c r="C2054" s="84">
        <v>2</v>
      </c>
      <c r="D2054" s="122">
        <v>3.3076081572563416E-4</v>
      </c>
      <c r="E2054" s="122">
        <v>2.473187952980505</v>
      </c>
      <c r="F2054" s="84" t="s">
        <v>15743</v>
      </c>
      <c r="G2054" s="84" t="b">
        <v>0</v>
      </c>
      <c r="H2054" s="84" t="b">
        <v>0</v>
      </c>
      <c r="I2054" s="84" t="b">
        <v>0</v>
      </c>
      <c r="J2054" s="84" t="b">
        <v>0</v>
      </c>
      <c r="K2054" s="84" t="b">
        <v>0</v>
      </c>
      <c r="L2054" s="84" t="b">
        <v>0</v>
      </c>
    </row>
    <row r="2055" spans="1:12" x14ac:dyDescent="0.25">
      <c r="A2055" s="84" t="s">
        <v>14225</v>
      </c>
      <c r="B2055" s="84" t="s">
        <v>12384</v>
      </c>
      <c r="C2055" s="84">
        <v>2</v>
      </c>
      <c r="D2055" s="122">
        <v>3.3076081572563416E-4</v>
      </c>
      <c r="E2055" s="122">
        <v>1.3197360593899945</v>
      </c>
      <c r="F2055" s="84" t="s">
        <v>15743</v>
      </c>
      <c r="G2055" s="84" t="b">
        <v>0</v>
      </c>
      <c r="H2055" s="84" t="b">
        <v>0</v>
      </c>
      <c r="I2055" s="84" t="b">
        <v>0</v>
      </c>
      <c r="J2055" s="84" t="b">
        <v>0</v>
      </c>
      <c r="K2055" s="84" t="b">
        <v>0</v>
      </c>
      <c r="L2055" s="84" t="b">
        <v>0</v>
      </c>
    </row>
    <row r="2056" spans="1:12" x14ac:dyDescent="0.25">
      <c r="A2056" s="84" t="s">
        <v>12384</v>
      </c>
      <c r="B2056" s="84" t="s">
        <v>14648</v>
      </c>
      <c r="C2056" s="84">
        <v>2</v>
      </c>
      <c r="D2056" s="122">
        <v>3.3076081572563416E-4</v>
      </c>
      <c r="E2056" s="122">
        <v>2.0794039040796251</v>
      </c>
      <c r="F2056" s="84" t="s">
        <v>15743</v>
      </c>
      <c r="G2056" s="84" t="b">
        <v>0</v>
      </c>
      <c r="H2056" s="84" t="b">
        <v>0</v>
      </c>
      <c r="I2056" s="84" t="b">
        <v>0</v>
      </c>
      <c r="J2056" s="84" t="b">
        <v>0</v>
      </c>
      <c r="K2056" s="84" t="b">
        <v>0</v>
      </c>
      <c r="L2056" s="84" t="b">
        <v>0</v>
      </c>
    </row>
    <row r="2057" spans="1:12" x14ac:dyDescent="0.25">
      <c r="A2057" s="84" t="s">
        <v>14648</v>
      </c>
      <c r="B2057" s="84" t="s">
        <v>14949</v>
      </c>
      <c r="C2057" s="84">
        <v>2</v>
      </c>
      <c r="D2057" s="122">
        <v>3.3076081572563416E-4</v>
      </c>
      <c r="E2057" s="122">
        <v>3.4151960060028181</v>
      </c>
      <c r="F2057" s="84" t="s">
        <v>15743</v>
      </c>
      <c r="G2057" s="84" t="b">
        <v>0</v>
      </c>
      <c r="H2057" s="84" t="b">
        <v>0</v>
      </c>
      <c r="I2057" s="84" t="b">
        <v>0</v>
      </c>
      <c r="J2057" s="84" t="b">
        <v>0</v>
      </c>
      <c r="K2057" s="84" t="b">
        <v>0</v>
      </c>
      <c r="L2057" s="84" t="b">
        <v>0</v>
      </c>
    </row>
    <row r="2058" spans="1:12" x14ac:dyDescent="0.25">
      <c r="A2058" s="84" t="s">
        <v>14949</v>
      </c>
      <c r="B2058" s="84" t="s">
        <v>14565</v>
      </c>
      <c r="C2058" s="84">
        <v>2</v>
      </c>
      <c r="D2058" s="122">
        <v>3.3076081572563416E-4</v>
      </c>
      <c r="E2058" s="122">
        <v>3.3182859929947615</v>
      </c>
      <c r="F2058" s="84" t="s">
        <v>15743</v>
      </c>
      <c r="G2058" s="84" t="b">
        <v>0</v>
      </c>
      <c r="H2058" s="84" t="b">
        <v>0</v>
      </c>
      <c r="I2058" s="84" t="b">
        <v>0</v>
      </c>
      <c r="J2058" s="84" t="b">
        <v>0</v>
      </c>
      <c r="K2058" s="84" t="b">
        <v>0</v>
      </c>
      <c r="L2058" s="84" t="b">
        <v>0</v>
      </c>
    </row>
    <row r="2059" spans="1:12" x14ac:dyDescent="0.25">
      <c r="A2059" s="84" t="s">
        <v>14565</v>
      </c>
      <c r="B2059" s="84" t="s">
        <v>14333</v>
      </c>
      <c r="C2059" s="84">
        <v>2</v>
      </c>
      <c r="D2059" s="122">
        <v>3.3076081572563416E-4</v>
      </c>
      <c r="E2059" s="122">
        <v>2.7540145625561991</v>
      </c>
      <c r="F2059" s="84" t="s">
        <v>15743</v>
      </c>
      <c r="G2059" s="84" t="b">
        <v>0</v>
      </c>
      <c r="H2059" s="84" t="b">
        <v>0</v>
      </c>
      <c r="I2059" s="84" t="b">
        <v>0</v>
      </c>
      <c r="J2059" s="84" t="b">
        <v>0</v>
      </c>
      <c r="K2059" s="84" t="b">
        <v>0</v>
      </c>
      <c r="L2059" s="84" t="b">
        <v>0</v>
      </c>
    </row>
    <row r="2060" spans="1:12" x14ac:dyDescent="0.25">
      <c r="A2060" s="84" t="s">
        <v>14333</v>
      </c>
      <c r="B2060" s="84" t="s">
        <v>14391</v>
      </c>
      <c r="C2060" s="84">
        <v>2</v>
      </c>
      <c r="D2060" s="122">
        <v>3.3076081572563416E-4</v>
      </c>
      <c r="E2060" s="122">
        <v>2.4987420574528931</v>
      </c>
      <c r="F2060" s="84" t="s">
        <v>15743</v>
      </c>
      <c r="G2060" s="84" t="b">
        <v>0</v>
      </c>
      <c r="H2060" s="84" t="b">
        <v>0</v>
      </c>
      <c r="I2060" s="84" t="b">
        <v>0</v>
      </c>
      <c r="J2060" s="84" t="b">
        <v>0</v>
      </c>
      <c r="K2060" s="84" t="b">
        <v>0</v>
      </c>
      <c r="L2060" s="84" t="b">
        <v>0</v>
      </c>
    </row>
    <row r="2061" spans="1:12" x14ac:dyDescent="0.25">
      <c r="A2061" s="84" t="s">
        <v>12258</v>
      </c>
      <c r="B2061" s="84" t="s">
        <v>14520</v>
      </c>
      <c r="C2061" s="84">
        <v>2</v>
      </c>
      <c r="D2061" s="122">
        <v>3.3076081572563416E-4</v>
      </c>
      <c r="E2061" s="122">
        <v>1.551873145882362</v>
      </c>
      <c r="F2061" s="84" t="s">
        <v>15743</v>
      </c>
      <c r="G2061" s="84" t="b">
        <v>0</v>
      </c>
      <c r="H2061" s="84" t="b">
        <v>0</v>
      </c>
      <c r="I2061" s="84" t="b">
        <v>0</v>
      </c>
      <c r="J2061" s="84" t="b">
        <v>0</v>
      </c>
      <c r="K2061" s="84" t="b">
        <v>0</v>
      </c>
      <c r="L2061" s="84" t="b">
        <v>0</v>
      </c>
    </row>
    <row r="2062" spans="1:12" x14ac:dyDescent="0.25">
      <c r="A2062" s="84" t="s">
        <v>14520</v>
      </c>
      <c r="B2062" s="84" t="s">
        <v>14233</v>
      </c>
      <c r="C2062" s="84">
        <v>2</v>
      </c>
      <c r="D2062" s="122">
        <v>3.3076081572563416E-4</v>
      </c>
      <c r="E2062" s="122">
        <v>2.3738033208445932</v>
      </c>
      <c r="F2062" s="84" t="s">
        <v>15743</v>
      </c>
      <c r="G2062" s="84" t="b">
        <v>0</v>
      </c>
      <c r="H2062" s="84" t="b">
        <v>0</v>
      </c>
      <c r="I2062" s="84" t="b">
        <v>0</v>
      </c>
      <c r="J2062" s="84" t="b">
        <v>0</v>
      </c>
      <c r="K2062" s="84" t="b">
        <v>0</v>
      </c>
      <c r="L2062" s="84" t="b">
        <v>0</v>
      </c>
    </row>
    <row r="2063" spans="1:12" x14ac:dyDescent="0.25">
      <c r="A2063" s="84" t="s">
        <v>14233</v>
      </c>
      <c r="B2063" s="84" t="s">
        <v>12280</v>
      </c>
      <c r="C2063" s="84">
        <v>2</v>
      </c>
      <c r="D2063" s="122">
        <v>3.3076081572563416E-4</v>
      </c>
      <c r="E2063" s="122">
        <v>1.1898867242769551</v>
      </c>
      <c r="F2063" s="84" t="s">
        <v>15743</v>
      </c>
      <c r="G2063" s="84" t="b">
        <v>0</v>
      </c>
      <c r="H2063" s="84" t="b">
        <v>0</v>
      </c>
      <c r="I2063" s="84" t="b">
        <v>0</v>
      </c>
      <c r="J2063" s="84" t="b">
        <v>0</v>
      </c>
      <c r="K2063" s="84" t="b">
        <v>0</v>
      </c>
      <c r="L2063" s="84" t="b">
        <v>0</v>
      </c>
    </row>
    <row r="2064" spans="1:12" x14ac:dyDescent="0.25">
      <c r="A2064" s="84" t="s">
        <v>14650</v>
      </c>
      <c r="B2064" s="84" t="s">
        <v>14358</v>
      </c>
      <c r="C2064" s="84">
        <v>2</v>
      </c>
      <c r="D2064" s="122">
        <v>3.3076081572563416E-4</v>
      </c>
      <c r="E2064" s="122">
        <v>2.9380747512831555</v>
      </c>
      <c r="F2064" s="84" t="s">
        <v>15743</v>
      </c>
      <c r="G2064" s="84" t="b">
        <v>0</v>
      </c>
      <c r="H2064" s="84" t="b">
        <v>0</v>
      </c>
      <c r="I2064" s="84" t="b">
        <v>0</v>
      </c>
      <c r="J2064" s="84" t="b">
        <v>0</v>
      </c>
      <c r="K2064" s="84" t="b">
        <v>0</v>
      </c>
      <c r="L2064" s="84" t="b">
        <v>0</v>
      </c>
    </row>
    <row r="2065" spans="1:12" x14ac:dyDescent="0.25">
      <c r="A2065" s="84" t="s">
        <v>14358</v>
      </c>
      <c r="B2065" s="84" t="s">
        <v>15343</v>
      </c>
      <c r="C2065" s="84">
        <v>2</v>
      </c>
      <c r="D2065" s="122">
        <v>3.3076081572563416E-4</v>
      </c>
      <c r="E2065" s="122">
        <v>3.1933472563864616</v>
      </c>
      <c r="F2065" s="84" t="s">
        <v>15743</v>
      </c>
      <c r="G2065" s="84" t="b">
        <v>0</v>
      </c>
      <c r="H2065" s="84" t="b">
        <v>0</v>
      </c>
      <c r="I2065" s="84" t="b">
        <v>0</v>
      </c>
      <c r="J2065" s="84" t="b">
        <v>0</v>
      </c>
      <c r="K2065" s="84" t="b">
        <v>0</v>
      </c>
      <c r="L2065" s="84" t="b">
        <v>0</v>
      </c>
    </row>
    <row r="2066" spans="1:12" x14ac:dyDescent="0.25">
      <c r="A2066" s="84" t="s">
        <v>15343</v>
      </c>
      <c r="B2066" s="84" t="s">
        <v>15344</v>
      </c>
      <c r="C2066" s="84">
        <v>2</v>
      </c>
      <c r="D2066" s="122">
        <v>3.3076081572563416E-4</v>
      </c>
      <c r="E2066" s="122">
        <v>3.8923172607224803</v>
      </c>
      <c r="F2066" s="84" t="s">
        <v>15743</v>
      </c>
      <c r="G2066" s="84" t="b">
        <v>0</v>
      </c>
      <c r="H2066" s="84" t="b">
        <v>0</v>
      </c>
      <c r="I2066" s="84" t="b">
        <v>0</v>
      </c>
      <c r="J2066" s="84" t="b">
        <v>0</v>
      </c>
      <c r="K2066" s="84" t="b">
        <v>1</v>
      </c>
      <c r="L2066" s="84" t="b">
        <v>0</v>
      </c>
    </row>
    <row r="2067" spans="1:12" x14ac:dyDescent="0.25">
      <c r="A2067" s="84" t="s">
        <v>15344</v>
      </c>
      <c r="B2067" s="84" t="s">
        <v>15345</v>
      </c>
      <c r="C2067" s="84">
        <v>2</v>
      </c>
      <c r="D2067" s="122">
        <v>3.3076081572563416E-4</v>
      </c>
      <c r="E2067" s="122">
        <v>3.8923172607224803</v>
      </c>
      <c r="F2067" s="84" t="s">
        <v>15743</v>
      </c>
      <c r="G2067" s="84" t="b">
        <v>0</v>
      </c>
      <c r="H2067" s="84" t="b">
        <v>1</v>
      </c>
      <c r="I2067" s="84" t="b">
        <v>0</v>
      </c>
      <c r="J2067" s="84" t="b">
        <v>0</v>
      </c>
      <c r="K2067" s="84" t="b">
        <v>0</v>
      </c>
      <c r="L2067" s="84" t="b">
        <v>0</v>
      </c>
    </row>
    <row r="2068" spans="1:12" x14ac:dyDescent="0.25">
      <c r="A2068" s="84" t="s">
        <v>15345</v>
      </c>
      <c r="B2068" s="84" t="s">
        <v>14219</v>
      </c>
      <c r="C2068" s="84">
        <v>2</v>
      </c>
      <c r="D2068" s="122">
        <v>3.3076081572563416E-4</v>
      </c>
      <c r="E2068" s="122">
        <v>2.7954072477144241</v>
      </c>
      <c r="F2068" s="84" t="s">
        <v>15743</v>
      </c>
      <c r="G2068" s="84" t="b">
        <v>0</v>
      </c>
      <c r="H2068" s="84" t="b">
        <v>0</v>
      </c>
      <c r="I2068" s="84" t="b">
        <v>0</v>
      </c>
      <c r="J2068" s="84" t="b">
        <v>0</v>
      </c>
      <c r="K2068" s="84" t="b">
        <v>0</v>
      </c>
      <c r="L2068" s="84" t="b">
        <v>0</v>
      </c>
    </row>
    <row r="2069" spans="1:12" x14ac:dyDescent="0.25">
      <c r="A2069" s="84" t="s">
        <v>14219</v>
      </c>
      <c r="B2069" s="84" t="s">
        <v>15346</v>
      </c>
      <c r="C2069" s="84">
        <v>2</v>
      </c>
      <c r="D2069" s="122">
        <v>3.3076081572563416E-4</v>
      </c>
      <c r="E2069" s="122">
        <v>2.7954072477144241</v>
      </c>
      <c r="F2069" s="84" t="s">
        <v>15743</v>
      </c>
      <c r="G2069" s="84" t="b">
        <v>0</v>
      </c>
      <c r="H2069" s="84" t="b">
        <v>0</v>
      </c>
      <c r="I2069" s="84" t="b">
        <v>0</v>
      </c>
      <c r="J2069" s="84" t="b">
        <v>0</v>
      </c>
      <c r="K2069" s="84" t="b">
        <v>0</v>
      </c>
      <c r="L2069" s="84" t="b">
        <v>0</v>
      </c>
    </row>
    <row r="2070" spans="1:12" x14ac:dyDescent="0.25">
      <c r="A2070" s="84" t="s">
        <v>15346</v>
      </c>
      <c r="B2070" s="84" t="s">
        <v>14481</v>
      </c>
      <c r="C2070" s="84">
        <v>2</v>
      </c>
      <c r="D2070" s="122">
        <v>3.3076081572563416E-4</v>
      </c>
      <c r="E2070" s="122">
        <v>3.4151960060028181</v>
      </c>
      <c r="F2070" s="84" t="s">
        <v>15743</v>
      </c>
      <c r="G2070" s="84" t="b">
        <v>0</v>
      </c>
      <c r="H2070" s="84" t="b">
        <v>0</v>
      </c>
      <c r="I2070" s="84" t="b">
        <v>0</v>
      </c>
      <c r="J2070" s="84" t="b">
        <v>0</v>
      </c>
      <c r="K2070" s="84" t="b">
        <v>0</v>
      </c>
      <c r="L2070" s="84" t="b">
        <v>0</v>
      </c>
    </row>
    <row r="2071" spans="1:12" x14ac:dyDescent="0.25">
      <c r="A2071" s="84" t="s">
        <v>14481</v>
      </c>
      <c r="B2071" s="84" t="s">
        <v>14431</v>
      </c>
      <c r="C2071" s="84">
        <v>2</v>
      </c>
      <c r="D2071" s="122">
        <v>3.3076081572563416E-4</v>
      </c>
      <c r="E2071" s="122">
        <v>2.8711279616525425</v>
      </c>
      <c r="F2071" s="84" t="s">
        <v>15743</v>
      </c>
      <c r="G2071" s="84" t="b">
        <v>0</v>
      </c>
      <c r="H2071" s="84" t="b">
        <v>0</v>
      </c>
      <c r="I2071" s="84" t="b">
        <v>0</v>
      </c>
      <c r="J2071" s="84" t="b">
        <v>0</v>
      </c>
      <c r="K2071" s="84" t="b">
        <v>0</v>
      </c>
      <c r="L2071" s="84" t="b">
        <v>0</v>
      </c>
    </row>
    <row r="2072" spans="1:12" x14ac:dyDescent="0.25">
      <c r="A2072" s="84" t="s">
        <v>2793</v>
      </c>
      <c r="B2072" s="84" t="s">
        <v>14741</v>
      </c>
      <c r="C2072" s="84">
        <v>2</v>
      </c>
      <c r="D2072" s="122">
        <v>3.3076081572563416E-4</v>
      </c>
      <c r="E2072" s="122">
        <v>1.8588935052355309</v>
      </c>
      <c r="F2072" s="84" t="s">
        <v>15743</v>
      </c>
      <c r="G2072" s="84" t="b">
        <v>0</v>
      </c>
      <c r="H2072" s="84" t="b">
        <v>0</v>
      </c>
      <c r="I2072" s="84" t="b">
        <v>0</v>
      </c>
      <c r="J2072" s="84" t="b">
        <v>0</v>
      </c>
      <c r="K2072" s="84" t="b">
        <v>0</v>
      </c>
      <c r="L2072" s="84" t="b">
        <v>0</v>
      </c>
    </row>
    <row r="2073" spans="1:12" x14ac:dyDescent="0.25">
      <c r="A2073" s="84" t="s">
        <v>14741</v>
      </c>
      <c r="B2073" s="84" t="s">
        <v>731</v>
      </c>
      <c r="C2073" s="84">
        <v>2</v>
      </c>
      <c r="D2073" s="122">
        <v>3.3076081572563416E-4</v>
      </c>
      <c r="E2073" s="122">
        <v>0.91413674378506649</v>
      </c>
      <c r="F2073" s="84" t="s">
        <v>15743</v>
      </c>
      <c r="G2073" s="84" t="b">
        <v>0</v>
      </c>
      <c r="H2073" s="84" t="b">
        <v>0</v>
      </c>
      <c r="I2073" s="84" t="b">
        <v>0</v>
      </c>
      <c r="J2073" s="84" t="b">
        <v>0</v>
      </c>
      <c r="K2073" s="84" t="b">
        <v>0</v>
      </c>
      <c r="L2073" s="84" t="b">
        <v>0</v>
      </c>
    </row>
    <row r="2074" spans="1:12" x14ac:dyDescent="0.25">
      <c r="A2074" s="84" t="s">
        <v>14943</v>
      </c>
      <c r="B2074" s="84" t="s">
        <v>14357</v>
      </c>
      <c r="C2074" s="84">
        <v>2</v>
      </c>
      <c r="D2074" s="122">
        <v>3.3076081572563416E-4</v>
      </c>
      <c r="E2074" s="122">
        <v>3.0630134878914554</v>
      </c>
      <c r="F2074" s="84" t="s">
        <v>15743</v>
      </c>
      <c r="G2074" s="84" t="b">
        <v>0</v>
      </c>
      <c r="H2074" s="84" t="b">
        <v>0</v>
      </c>
      <c r="I2074" s="84" t="b">
        <v>0</v>
      </c>
      <c r="J2074" s="84" t="b">
        <v>0</v>
      </c>
      <c r="K2074" s="84" t="b">
        <v>0</v>
      </c>
      <c r="L2074" s="84" t="b">
        <v>0</v>
      </c>
    </row>
    <row r="2075" spans="1:12" x14ac:dyDescent="0.25">
      <c r="A2075" s="84" t="s">
        <v>14357</v>
      </c>
      <c r="B2075" s="84" t="s">
        <v>14348</v>
      </c>
      <c r="C2075" s="84">
        <v>2</v>
      </c>
      <c r="D2075" s="122">
        <v>3.3076081572563416E-4</v>
      </c>
      <c r="E2075" s="122">
        <v>2.4529845668922179</v>
      </c>
      <c r="F2075" s="84" t="s">
        <v>15743</v>
      </c>
      <c r="G2075" s="84" t="b">
        <v>0</v>
      </c>
      <c r="H2075" s="84" t="b">
        <v>0</v>
      </c>
      <c r="I2075" s="84" t="b">
        <v>0</v>
      </c>
      <c r="J2075" s="84" t="b">
        <v>0</v>
      </c>
      <c r="K2075" s="84" t="b">
        <v>0</v>
      </c>
      <c r="L2075" s="84" t="b">
        <v>0</v>
      </c>
    </row>
    <row r="2076" spans="1:12" x14ac:dyDescent="0.25">
      <c r="A2076" s="84" t="s">
        <v>14348</v>
      </c>
      <c r="B2076" s="84" t="s">
        <v>731</v>
      </c>
      <c r="C2076" s="84">
        <v>2</v>
      </c>
      <c r="D2076" s="122">
        <v>3.3076081572563416E-4</v>
      </c>
      <c r="E2076" s="122">
        <v>0.47480404995480391</v>
      </c>
      <c r="F2076" s="84" t="s">
        <v>15743</v>
      </c>
      <c r="G2076" s="84" t="b">
        <v>0</v>
      </c>
      <c r="H2076" s="84" t="b">
        <v>0</v>
      </c>
      <c r="I2076" s="84" t="b">
        <v>0</v>
      </c>
      <c r="J2076" s="84" t="b">
        <v>0</v>
      </c>
      <c r="K2076" s="84" t="b">
        <v>0</v>
      </c>
      <c r="L2076" s="84" t="b">
        <v>0</v>
      </c>
    </row>
    <row r="2077" spans="1:12" x14ac:dyDescent="0.25">
      <c r="A2077" s="84" t="s">
        <v>731</v>
      </c>
      <c r="B2077" s="84" t="s">
        <v>15348</v>
      </c>
      <c r="C2077" s="84">
        <v>2</v>
      </c>
      <c r="D2077" s="122">
        <v>3.3076081572563416E-4</v>
      </c>
      <c r="E2077" s="122">
        <v>1.3057299560507256</v>
      </c>
      <c r="F2077" s="84" t="s">
        <v>15743</v>
      </c>
      <c r="G2077" s="84" t="b">
        <v>0</v>
      </c>
      <c r="H2077" s="84" t="b">
        <v>0</v>
      </c>
      <c r="I2077" s="84" t="b">
        <v>0</v>
      </c>
      <c r="J2077" s="84" t="b">
        <v>0</v>
      </c>
      <c r="K2077" s="84" t="b">
        <v>0</v>
      </c>
      <c r="L2077" s="84" t="b">
        <v>0</v>
      </c>
    </row>
    <row r="2078" spans="1:12" x14ac:dyDescent="0.25">
      <c r="A2078" s="84" t="s">
        <v>15348</v>
      </c>
      <c r="B2078" s="84" t="s">
        <v>893</v>
      </c>
      <c r="C2078" s="84">
        <v>2</v>
      </c>
      <c r="D2078" s="122">
        <v>3.3076081572563416E-4</v>
      </c>
      <c r="E2078" s="122">
        <v>3.8923172607224803</v>
      </c>
      <c r="F2078" s="84" t="s">
        <v>15743</v>
      </c>
      <c r="G2078" s="84" t="b">
        <v>0</v>
      </c>
      <c r="H2078" s="84" t="b">
        <v>0</v>
      </c>
      <c r="I2078" s="84" t="b">
        <v>0</v>
      </c>
      <c r="J2078" s="84" t="b">
        <v>0</v>
      </c>
      <c r="K2078" s="84" t="b">
        <v>0</v>
      </c>
      <c r="L2078" s="84" t="b">
        <v>0</v>
      </c>
    </row>
    <row r="2079" spans="1:12" x14ac:dyDescent="0.25">
      <c r="A2079" s="84" t="s">
        <v>893</v>
      </c>
      <c r="B2079" s="84" t="s">
        <v>9739</v>
      </c>
      <c r="C2079" s="84">
        <v>2</v>
      </c>
      <c r="D2079" s="122">
        <v>3.3076081572563416E-4</v>
      </c>
      <c r="E2079" s="122">
        <v>3.8923172607224803</v>
      </c>
      <c r="F2079" s="84" t="s">
        <v>15743</v>
      </c>
      <c r="G2079" s="84" t="b">
        <v>0</v>
      </c>
      <c r="H2079" s="84" t="b">
        <v>0</v>
      </c>
      <c r="I2079" s="84" t="b">
        <v>0</v>
      </c>
      <c r="J2079" s="84" t="b">
        <v>0</v>
      </c>
      <c r="K2079" s="84" t="b">
        <v>0</v>
      </c>
      <c r="L2079" s="84" t="b">
        <v>0</v>
      </c>
    </row>
    <row r="2080" spans="1:12" x14ac:dyDescent="0.25">
      <c r="A2080" s="84" t="s">
        <v>9739</v>
      </c>
      <c r="B2080" s="84" t="s">
        <v>14339</v>
      </c>
      <c r="C2080" s="84">
        <v>2</v>
      </c>
      <c r="D2080" s="122">
        <v>3.3076081572563416E-4</v>
      </c>
      <c r="E2080" s="122">
        <v>3.1933472563864616</v>
      </c>
      <c r="F2080" s="84" t="s">
        <v>15743</v>
      </c>
      <c r="G2080" s="84" t="b">
        <v>0</v>
      </c>
      <c r="H2080" s="84" t="b">
        <v>0</v>
      </c>
      <c r="I2080" s="84" t="b">
        <v>0</v>
      </c>
      <c r="J2080" s="84" t="b">
        <v>0</v>
      </c>
      <c r="K2080" s="84" t="b">
        <v>0</v>
      </c>
      <c r="L2080" s="84" t="b">
        <v>0</v>
      </c>
    </row>
    <row r="2081" spans="1:12" x14ac:dyDescent="0.25">
      <c r="A2081" s="84" t="s">
        <v>14339</v>
      </c>
      <c r="B2081" s="84" t="s">
        <v>15349</v>
      </c>
      <c r="C2081" s="84">
        <v>2</v>
      </c>
      <c r="D2081" s="122">
        <v>3.3076081572563416E-4</v>
      </c>
      <c r="E2081" s="122">
        <v>3.1519545712282366</v>
      </c>
      <c r="F2081" s="84" t="s">
        <v>15743</v>
      </c>
      <c r="G2081" s="84" t="b">
        <v>0</v>
      </c>
      <c r="H2081" s="84" t="b">
        <v>0</v>
      </c>
      <c r="I2081" s="84" t="b">
        <v>0</v>
      </c>
      <c r="J2081" s="84" t="b">
        <v>0</v>
      </c>
      <c r="K2081" s="84" t="b">
        <v>0</v>
      </c>
      <c r="L2081" s="84" t="b">
        <v>0</v>
      </c>
    </row>
    <row r="2082" spans="1:12" x14ac:dyDescent="0.25">
      <c r="A2082" s="84" t="s">
        <v>15349</v>
      </c>
      <c r="B2082" s="84" t="s">
        <v>14519</v>
      </c>
      <c r="C2082" s="84">
        <v>2</v>
      </c>
      <c r="D2082" s="122">
        <v>3.3076081572563416E-4</v>
      </c>
      <c r="E2082" s="122">
        <v>3.4151960060028181</v>
      </c>
      <c r="F2082" s="84" t="s">
        <v>15743</v>
      </c>
      <c r="G2082" s="84" t="b">
        <v>0</v>
      </c>
      <c r="H2082" s="84" t="b">
        <v>0</v>
      </c>
      <c r="I2082" s="84" t="b">
        <v>0</v>
      </c>
      <c r="J2082" s="84" t="b">
        <v>0</v>
      </c>
      <c r="K2082" s="84" t="b">
        <v>0</v>
      </c>
      <c r="L2082" s="84" t="b">
        <v>0</v>
      </c>
    </row>
    <row r="2083" spans="1:12" x14ac:dyDescent="0.25">
      <c r="A2083" s="84" t="s">
        <v>14519</v>
      </c>
      <c r="B2083" s="84" t="s">
        <v>8406</v>
      </c>
      <c r="C2083" s="84">
        <v>2</v>
      </c>
      <c r="D2083" s="122">
        <v>3.3076081572563416E-4</v>
      </c>
      <c r="E2083" s="122">
        <v>2.8131360146748556</v>
      </c>
      <c r="F2083" s="84" t="s">
        <v>15743</v>
      </c>
      <c r="G2083" s="84" t="b">
        <v>0</v>
      </c>
      <c r="H2083" s="84" t="b">
        <v>0</v>
      </c>
      <c r="I2083" s="84" t="b">
        <v>0</v>
      </c>
      <c r="J2083" s="84" t="b">
        <v>0</v>
      </c>
      <c r="K2083" s="84" t="b">
        <v>0</v>
      </c>
      <c r="L2083" s="84" t="b">
        <v>0</v>
      </c>
    </row>
    <row r="2084" spans="1:12" x14ac:dyDescent="0.25">
      <c r="A2084" s="84" t="s">
        <v>731</v>
      </c>
      <c r="B2084" s="84" t="s">
        <v>14409</v>
      </c>
      <c r="C2084" s="84">
        <v>2</v>
      </c>
      <c r="D2084" s="122">
        <v>3.3076081572563416E-4</v>
      </c>
      <c r="E2084" s="122">
        <v>0.76166191170044983</v>
      </c>
      <c r="F2084" s="84" t="s">
        <v>15743</v>
      </c>
      <c r="G2084" s="84" t="b">
        <v>0</v>
      </c>
      <c r="H2084" s="84" t="b">
        <v>0</v>
      </c>
      <c r="I2084" s="84" t="b">
        <v>0</v>
      </c>
      <c r="J2084" s="84" t="b">
        <v>0</v>
      </c>
      <c r="K2084" s="84" t="b">
        <v>0</v>
      </c>
      <c r="L2084" s="84" t="b">
        <v>0</v>
      </c>
    </row>
    <row r="2085" spans="1:12" x14ac:dyDescent="0.25">
      <c r="A2085" s="84" t="s">
        <v>14409</v>
      </c>
      <c r="B2085" s="84" t="s">
        <v>14595</v>
      </c>
      <c r="C2085" s="84">
        <v>2</v>
      </c>
      <c r="D2085" s="122">
        <v>3.3076081572563416E-4</v>
      </c>
      <c r="E2085" s="122">
        <v>2.8923172607224803</v>
      </c>
      <c r="F2085" s="84" t="s">
        <v>15743</v>
      </c>
      <c r="G2085" s="84" t="b">
        <v>0</v>
      </c>
      <c r="H2085" s="84" t="b">
        <v>0</v>
      </c>
      <c r="I2085" s="84" t="b">
        <v>0</v>
      </c>
      <c r="J2085" s="84" t="b">
        <v>1</v>
      </c>
      <c r="K2085" s="84" t="b">
        <v>0</v>
      </c>
      <c r="L2085" s="84" t="b">
        <v>0</v>
      </c>
    </row>
    <row r="2086" spans="1:12" x14ac:dyDescent="0.25">
      <c r="A2086" s="84" t="s">
        <v>14595</v>
      </c>
      <c r="B2086" s="84" t="s">
        <v>14443</v>
      </c>
      <c r="C2086" s="84">
        <v>2</v>
      </c>
      <c r="D2086" s="122">
        <v>3.3076081572563416E-4</v>
      </c>
      <c r="E2086" s="122">
        <v>2.9503092077001671</v>
      </c>
      <c r="F2086" s="84" t="s">
        <v>15743</v>
      </c>
      <c r="G2086" s="84" t="b">
        <v>1</v>
      </c>
      <c r="H2086" s="84" t="b">
        <v>0</v>
      </c>
      <c r="I2086" s="84" t="b">
        <v>0</v>
      </c>
      <c r="J2086" s="84" t="b">
        <v>0</v>
      </c>
      <c r="K2086" s="84" t="b">
        <v>0</v>
      </c>
      <c r="L2086" s="84" t="b">
        <v>0</v>
      </c>
    </row>
    <row r="2087" spans="1:12" x14ac:dyDescent="0.25">
      <c r="A2087" s="84" t="s">
        <v>14443</v>
      </c>
      <c r="B2087" s="84" t="s">
        <v>14715</v>
      </c>
      <c r="C2087" s="84">
        <v>2</v>
      </c>
      <c r="D2087" s="122">
        <v>3.3076081572563416E-4</v>
      </c>
      <c r="E2087" s="122">
        <v>3.0472192207082238</v>
      </c>
      <c r="F2087" s="84" t="s">
        <v>15743</v>
      </c>
      <c r="G2087" s="84" t="b">
        <v>0</v>
      </c>
      <c r="H2087" s="84" t="b">
        <v>0</v>
      </c>
      <c r="I2087" s="84" t="b">
        <v>0</v>
      </c>
      <c r="J2087" s="84" t="b">
        <v>0</v>
      </c>
      <c r="K2087" s="84" t="b">
        <v>0</v>
      </c>
      <c r="L2087" s="84" t="b">
        <v>0</v>
      </c>
    </row>
    <row r="2088" spans="1:12" x14ac:dyDescent="0.25">
      <c r="A2088" s="84" t="s">
        <v>14715</v>
      </c>
      <c r="B2088" s="84" t="s">
        <v>628</v>
      </c>
      <c r="C2088" s="84">
        <v>2</v>
      </c>
      <c r="D2088" s="122">
        <v>3.3076081572563416E-4</v>
      </c>
      <c r="E2088" s="122">
        <v>2.989227273730537</v>
      </c>
      <c r="F2088" s="84" t="s">
        <v>15743</v>
      </c>
      <c r="G2088" s="84" t="b">
        <v>0</v>
      </c>
      <c r="H2088" s="84" t="b">
        <v>0</v>
      </c>
      <c r="I2088" s="84" t="b">
        <v>0</v>
      </c>
      <c r="J2088" s="84" t="b">
        <v>0</v>
      </c>
      <c r="K2088" s="84" t="b">
        <v>0</v>
      </c>
      <c r="L2088" s="84" t="b">
        <v>0</v>
      </c>
    </row>
    <row r="2089" spans="1:12" x14ac:dyDescent="0.25">
      <c r="A2089" s="84" t="s">
        <v>12270</v>
      </c>
      <c r="B2089" s="84" t="s">
        <v>2803</v>
      </c>
      <c r="C2089" s="84">
        <v>2</v>
      </c>
      <c r="D2089" s="122">
        <v>3.3076081572563416E-4</v>
      </c>
      <c r="E2089" s="122">
        <v>0.7560724589763379</v>
      </c>
      <c r="F2089" s="84" t="s">
        <v>15743</v>
      </c>
      <c r="G2089" s="84" t="b">
        <v>0</v>
      </c>
      <c r="H2089" s="84" t="b">
        <v>0</v>
      </c>
      <c r="I2089" s="84" t="b">
        <v>0</v>
      </c>
      <c r="J2089" s="84" t="b">
        <v>0</v>
      </c>
      <c r="K2089" s="84" t="b">
        <v>0</v>
      </c>
      <c r="L2089" s="84" t="b">
        <v>0</v>
      </c>
    </row>
    <row r="2090" spans="1:12" x14ac:dyDescent="0.25">
      <c r="A2090" s="84" t="s">
        <v>2803</v>
      </c>
      <c r="B2090" s="84" t="s">
        <v>12273</v>
      </c>
      <c r="C2090" s="84">
        <v>2</v>
      </c>
      <c r="D2090" s="122">
        <v>3.3076081572563416E-4</v>
      </c>
      <c r="E2090" s="122">
        <v>1.5148288773463479</v>
      </c>
      <c r="F2090" s="84" t="s">
        <v>15743</v>
      </c>
      <c r="G2090" s="84" t="b">
        <v>0</v>
      </c>
      <c r="H2090" s="84" t="b">
        <v>0</v>
      </c>
      <c r="I2090" s="84" t="b">
        <v>0</v>
      </c>
      <c r="J2090" s="84" t="b">
        <v>0</v>
      </c>
      <c r="K2090" s="84" t="b">
        <v>0</v>
      </c>
      <c r="L2090" s="84" t="b">
        <v>0</v>
      </c>
    </row>
    <row r="2091" spans="1:12" x14ac:dyDescent="0.25">
      <c r="A2091" s="84" t="s">
        <v>12273</v>
      </c>
      <c r="B2091" s="84" t="s">
        <v>666</v>
      </c>
      <c r="C2091" s="84">
        <v>2</v>
      </c>
      <c r="D2091" s="122">
        <v>3.3076081572563416E-4</v>
      </c>
      <c r="E2091" s="122">
        <v>2.4857770802885253</v>
      </c>
      <c r="F2091" s="84" t="s">
        <v>15743</v>
      </c>
      <c r="G2091" s="84" t="b">
        <v>0</v>
      </c>
      <c r="H2091" s="84" t="b">
        <v>0</v>
      </c>
      <c r="I2091" s="84" t="b">
        <v>0</v>
      </c>
      <c r="J2091" s="84" t="b">
        <v>0</v>
      </c>
      <c r="K2091" s="84" t="b">
        <v>0</v>
      </c>
      <c r="L2091" s="84" t="b">
        <v>0</v>
      </c>
    </row>
    <row r="2092" spans="1:12" x14ac:dyDescent="0.25">
      <c r="A2092" s="84" t="s">
        <v>14216</v>
      </c>
      <c r="B2092" s="84" t="s">
        <v>14204</v>
      </c>
      <c r="C2092" s="84">
        <v>2</v>
      </c>
      <c r="D2092" s="122">
        <v>3.3076081572563416E-4</v>
      </c>
      <c r="E2092" s="122">
        <v>1.4948117638244605</v>
      </c>
      <c r="F2092" s="84" t="s">
        <v>15743</v>
      </c>
      <c r="G2092" s="84" t="b">
        <v>1</v>
      </c>
      <c r="H2092" s="84" t="b">
        <v>0</v>
      </c>
      <c r="I2092" s="84" t="b">
        <v>0</v>
      </c>
      <c r="J2092" s="84" t="b">
        <v>0</v>
      </c>
      <c r="K2092" s="84" t="b">
        <v>0</v>
      </c>
      <c r="L2092" s="84" t="b">
        <v>0</v>
      </c>
    </row>
    <row r="2093" spans="1:12" x14ac:dyDescent="0.25">
      <c r="A2093" s="84" t="s">
        <v>14202</v>
      </c>
      <c r="B2093" s="84" t="s">
        <v>14207</v>
      </c>
      <c r="C2093" s="84">
        <v>2</v>
      </c>
      <c r="D2093" s="122">
        <v>3.3076081572563416E-4</v>
      </c>
      <c r="E2093" s="122">
        <v>1.3375253509804317</v>
      </c>
      <c r="F2093" s="84" t="s">
        <v>15743</v>
      </c>
      <c r="G2093" s="84" t="b">
        <v>0</v>
      </c>
      <c r="H2093" s="84" t="b">
        <v>0</v>
      </c>
      <c r="I2093" s="84" t="b">
        <v>0</v>
      </c>
      <c r="J2093" s="84" t="b">
        <v>0</v>
      </c>
      <c r="K2093" s="84" t="b">
        <v>0</v>
      </c>
      <c r="L2093" s="84" t="b">
        <v>0</v>
      </c>
    </row>
    <row r="2094" spans="1:12" x14ac:dyDescent="0.25">
      <c r="A2094" s="84" t="s">
        <v>14207</v>
      </c>
      <c r="B2094" s="84" t="s">
        <v>14201</v>
      </c>
      <c r="C2094" s="84">
        <v>2</v>
      </c>
      <c r="D2094" s="122">
        <v>3.3076081572563416E-4</v>
      </c>
      <c r="E2094" s="122">
        <v>1.3148254608852552</v>
      </c>
      <c r="F2094" s="84" t="s">
        <v>15743</v>
      </c>
      <c r="G2094" s="84" t="b">
        <v>0</v>
      </c>
      <c r="H2094" s="84" t="b">
        <v>0</v>
      </c>
      <c r="I2094" s="84" t="b">
        <v>0</v>
      </c>
      <c r="J2094" s="84" t="b">
        <v>0</v>
      </c>
      <c r="K2094" s="84" t="b">
        <v>0</v>
      </c>
      <c r="L2094" s="84" t="b">
        <v>0</v>
      </c>
    </row>
    <row r="2095" spans="1:12" x14ac:dyDescent="0.25">
      <c r="A2095" s="84" t="s">
        <v>14201</v>
      </c>
      <c r="B2095" s="84" t="s">
        <v>731</v>
      </c>
      <c r="C2095" s="84">
        <v>2</v>
      </c>
      <c r="D2095" s="122">
        <v>3.3076081572563416E-4</v>
      </c>
      <c r="E2095" s="122">
        <v>-0.11727172046655766</v>
      </c>
      <c r="F2095" s="84" t="s">
        <v>15743</v>
      </c>
      <c r="G2095" s="84" t="b">
        <v>0</v>
      </c>
      <c r="H2095" s="84" t="b">
        <v>0</v>
      </c>
      <c r="I2095" s="84" t="b">
        <v>0</v>
      </c>
      <c r="J2095" s="84" t="b">
        <v>0</v>
      </c>
      <c r="K2095" s="84" t="b">
        <v>0</v>
      </c>
      <c r="L2095" s="84" t="b">
        <v>0</v>
      </c>
    </row>
    <row r="2096" spans="1:12" x14ac:dyDescent="0.25">
      <c r="A2096" s="84" t="s">
        <v>731</v>
      </c>
      <c r="B2096" s="84" t="s">
        <v>14339</v>
      </c>
      <c r="C2096" s="84">
        <v>2</v>
      </c>
      <c r="D2096" s="122">
        <v>3.3076081572563416E-4</v>
      </c>
      <c r="E2096" s="122">
        <v>0.60675995171470665</v>
      </c>
      <c r="F2096" s="84" t="s">
        <v>15743</v>
      </c>
      <c r="G2096" s="84" t="b">
        <v>0</v>
      </c>
      <c r="H2096" s="84" t="b">
        <v>0</v>
      </c>
      <c r="I2096" s="84" t="b">
        <v>0</v>
      </c>
      <c r="J2096" s="84" t="b">
        <v>0</v>
      </c>
      <c r="K2096" s="84" t="b">
        <v>0</v>
      </c>
      <c r="L2096" s="84" t="b">
        <v>0</v>
      </c>
    </row>
    <row r="2097" spans="1:12" x14ac:dyDescent="0.25">
      <c r="A2097" s="84" t="s">
        <v>14339</v>
      </c>
      <c r="B2097" s="84" t="s">
        <v>14238</v>
      </c>
      <c r="C2097" s="84">
        <v>2</v>
      </c>
      <c r="D2097" s="122">
        <v>3.3076081572563416E-4</v>
      </c>
      <c r="E2097" s="122">
        <v>2.1307652721582988</v>
      </c>
      <c r="F2097" s="84" t="s">
        <v>15743</v>
      </c>
      <c r="G2097" s="84" t="b">
        <v>0</v>
      </c>
      <c r="H2097" s="84" t="b">
        <v>0</v>
      </c>
      <c r="I2097" s="84" t="b">
        <v>0</v>
      </c>
      <c r="J2097" s="84" t="b">
        <v>0</v>
      </c>
      <c r="K2097" s="84" t="b">
        <v>0</v>
      </c>
      <c r="L2097" s="84" t="b">
        <v>0</v>
      </c>
    </row>
    <row r="2098" spans="1:12" x14ac:dyDescent="0.25">
      <c r="A2098" s="84" t="s">
        <v>14238</v>
      </c>
      <c r="B2098" s="84" t="s">
        <v>2803</v>
      </c>
      <c r="C2098" s="84">
        <v>2</v>
      </c>
      <c r="D2098" s="122">
        <v>3.3076081572563416E-4</v>
      </c>
      <c r="E2098" s="122">
        <v>0.66430208562069271</v>
      </c>
      <c r="F2098" s="84" t="s">
        <v>15743</v>
      </c>
      <c r="G2098" s="84" t="b">
        <v>0</v>
      </c>
      <c r="H2098" s="84" t="b">
        <v>0</v>
      </c>
      <c r="I2098" s="84" t="b">
        <v>0</v>
      </c>
      <c r="J2098" s="84" t="b">
        <v>0</v>
      </c>
      <c r="K2098" s="84" t="b">
        <v>0</v>
      </c>
      <c r="L2098" s="84" t="b">
        <v>0</v>
      </c>
    </row>
    <row r="2099" spans="1:12" x14ac:dyDescent="0.25">
      <c r="A2099" s="84" t="s">
        <v>2803</v>
      </c>
      <c r="B2099" s="84" t="s">
        <v>14377</v>
      </c>
      <c r="C2099" s="84">
        <v>2</v>
      </c>
      <c r="D2099" s="122">
        <v>3.3076081572563416E-4</v>
      </c>
      <c r="E2099" s="122">
        <v>1.0377076226266853</v>
      </c>
      <c r="F2099" s="84" t="s">
        <v>15743</v>
      </c>
      <c r="G2099" s="84" t="b">
        <v>0</v>
      </c>
      <c r="H2099" s="84" t="b">
        <v>0</v>
      </c>
      <c r="I2099" s="84" t="b">
        <v>0</v>
      </c>
      <c r="J2099" s="84" t="b">
        <v>0</v>
      </c>
      <c r="K2099" s="84" t="b">
        <v>0</v>
      </c>
      <c r="L2099" s="84" t="b">
        <v>0</v>
      </c>
    </row>
    <row r="2100" spans="1:12" x14ac:dyDescent="0.25">
      <c r="A2100" s="84" t="s">
        <v>14377</v>
      </c>
      <c r="B2100" s="84" t="s">
        <v>628</v>
      </c>
      <c r="C2100" s="84">
        <v>2</v>
      </c>
      <c r="D2100" s="122">
        <v>3.3076081572563416E-4</v>
      </c>
      <c r="E2100" s="122">
        <v>2.6881972780665557</v>
      </c>
      <c r="F2100" s="84" t="s">
        <v>15743</v>
      </c>
      <c r="G2100" s="84" t="b">
        <v>0</v>
      </c>
      <c r="H2100" s="84" t="b">
        <v>0</v>
      </c>
      <c r="I2100" s="84" t="b">
        <v>0</v>
      </c>
      <c r="J2100" s="84" t="b">
        <v>0</v>
      </c>
      <c r="K2100" s="84" t="b">
        <v>0</v>
      </c>
      <c r="L2100" s="84" t="b">
        <v>0</v>
      </c>
    </row>
    <row r="2101" spans="1:12" x14ac:dyDescent="0.25">
      <c r="A2101" s="84" t="s">
        <v>12270</v>
      </c>
      <c r="B2101" s="84" t="s">
        <v>15350</v>
      </c>
      <c r="C2101" s="84">
        <v>2</v>
      </c>
      <c r="D2101" s="122">
        <v>3.3076081572563416E-4</v>
      </c>
      <c r="E2101" s="122">
        <v>2.9628983350081879</v>
      </c>
      <c r="F2101" s="84" t="s">
        <v>15743</v>
      </c>
      <c r="G2101" s="84" t="b">
        <v>0</v>
      </c>
      <c r="H2101" s="84" t="b">
        <v>0</v>
      </c>
      <c r="I2101" s="84" t="b">
        <v>0</v>
      </c>
      <c r="J2101" s="84" t="b">
        <v>0</v>
      </c>
      <c r="K2101" s="84" t="b">
        <v>0</v>
      </c>
      <c r="L2101" s="84" t="b">
        <v>0</v>
      </c>
    </row>
    <row r="2102" spans="1:12" x14ac:dyDescent="0.25">
      <c r="A2102" s="84" t="s">
        <v>15350</v>
      </c>
      <c r="B2102" s="84" t="s">
        <v>666</v>
      </c>
      <c r="C2102" s="84">
        <v>2</v>
      </c>
      <c r="D2102" s="122">
        <v>3.3076081572563416E-4</v>
      </c>
      <c r="E2102" s="122">
        <v>2.6618683393442066</v>
      </c>
      <c r="F2102" s="84" t="s">
        <v>15743</v>
      </c>
      <c r="G2102" s="84" t="b">
        <v>0</v>
      </c>
      <c r="H2102" s="84" t="b">
        <v>0</v>
      </c>
      <c r="I2102" s="84" t="b">
        <v>0</v>
      </c>
      <c r="J2102" s="84" t="b">
        <v>0</v>
      </c>
      <c r="K2102" s="84" t="b">
        <v>0</v>
      </c>
      <c r="L2102" s="84" t="b">
        <v>0</v>
      </c>
    </row>
    <row r="2103" spans="1:12" x14ac:dyDescent="0.25">
      <c r="A2103" s="84" t="s">
        <v>213</v>
      </c>
      <c r="B2103" s="84" t="s">
        <v>731</v>
      </c>
      <c r="C2103" s="84">
        <v>2</v>
      </c>
      <c r="D2103" s="122">
        <v>3.3076081572563416E-4</v>
      </c>
      <c r="E2103" s="122">
        <v>0.91413674378506649</v>
      </c>
      <c r="F2103" s="84" t="s">
        <v>15743</v>
      </c>
      <c r="G2103" s="84" t="b">
        <v>0</v>
      </c>
      <c r="H2103" s="84" t="b">
        <v>0</v>
      </c>
      <c r="I2103" s="84" t="b">
        <v>0</v>
      </c>
      <c r="J2103" s="84" t="b">
        <v>0</v>
      </c>
      <c r="K2103" s="84" t="b">
        <v>0</v>
      </c>
      <c r="L2103" s="84" t="b">
        <v>0</v>
      </c>
    </row>
    <row r="2104" spans="1:12" x14ac:dyDescent="0.25">
      <c r="A2104" s="84" t="s">
        <v>14200</v>
      </c>
      <c r="B2104" s="84" t="s">
        <v>14202</v>
      </c>
      <c r="C2104" s="84">
        <v>2</v>
      </c>
      <c r="D2104" s="122">
        <v>3.3076081572563416E-4</v>
      </c>
      <c r="E2104" s="122">
        <v>1.1913973153021937</v>
      </c>
      <c r="F2104" s="84" t="s">
        <v>15743</v>
      </c>
      <c r="G2104" s="84" t="b">
        <v>0</v>
      </c>
      <c r="H2104" s="84" t="b">
        <v>0</v>
      </c>
      <c r="I2104" s="84" t="b">
        <v>0</v>
      </c>
      <c r="J2104" s="84" t="b">
        <v>0</v>
      </c>
      <c r="K2104" s="84" t="b">
        <v>0</v>
      </c>
      <c r="L2104" s="84" t="b">
        <v>0</v>
      </c>
    </row>
    <row r="2105" spans="1:12" x14ac:dyDescent="0.25">
      <c r="A2105" s="84" t="s">
        <v>14202</v>
      </c>
      <c r="B2105" s="84" t="s">
        <v>14359</v>
      </c>
      <c r="C2105" s="84">
        <v>2</v>
      </c>
      <c r="D2105" s="122">
        <v>3.3076081572563416E-4</v>
      </c>
      <c r="E2105" s="122">
        <v>1.9273508858913824</v>
      </c>
      <c r="F2105" s="84" t="s">
        <v>15743</v>
      </c>
      <c r="G2105" s="84" t="b">
        <v>0</v>
      </c>
      <c r="H2105" s="84" t="b">
        <v>0</v>
      </c>
      <c r="I2105" s="84" t="b">
        <v>0</v>
      </c>
      <c r="J2105" s="84" t="b">
        <v>0</v>
      </c>
      <c r="K2105" s="84" t="b">
        <v>0</v>
      </c>
      <c r="L2105" s="84" t="b">
        <v>0</v>
      </c>
    </row>
    <row r="2106" spans="1:12" x14ac:dyDescent="0.25">
      <c r="A2106" s="84" t="s">
        <v>14594</v>
      </c>
      <c r="B2106" s="84" t="s">
        <v>14742</v>
      </c>
      <c r="C2106" s="84">
        <v>2</v>
      </c>
      <c r="D2106" s="122">
        <v>3.3076081572563416E-4</v>
      </c>
      <c r="E2106" s="122">
        <v>3.1933472563864616</v>
      </c>
      <c r="F2106" s="84" t="s">
        <v>15743</v>
      </c>
      <c r="G2106" s="84" t="b">
        <v>0</v>
      </c>
      <c r="H2106" s="84" t="b">
        <v>0</v>
      </c>
      <c r="I2106" s="84" t="b">
        <v>0</v>
      </c>
      <c r="J2106" s="84" t="b">
        <v>1</v>
      </c>
      <c r="K2106" s="84" t="b">
        <v>0</v>
      </c>
      <c r="L2106" s="84" t="b">
        <v>0</v>
      </c>
    </row>
    <row r="2107" spans="1:12" x14ac:dyDescent="0.25">
      <c r="A2107" s="84" t="s">
        <v>14742</v>
      </c>
      <c r="B2107" s="84" t="s">
        <v>495</v>
      </c>
      <c r="C2107" s="84">
        <v>2</v>
      </c>
      <c r="D2107" s="122">
        <v>3.3076081572563416E-4</v>
      </c>
      <c r="E2107" s="122">
        <v>3.1141660103388369</v>
      </c>
      <c r="F2107" s="84" t="s">
        <v>15743</v>
      </c>
      <c r="G2107" s="84" t="b">
        <v>1</v>
      </c>
      <c r="H2107" s="84" t="b">
        <v>0</v>
      </c>
      <c r="I2107" s="84" t="b">
        <v>0</v>
      </c>
      <c r="J2107" s="84" t="b">
        <v>0</v>
      </c>
      <c r="K2107" s="84" t="b">
        <v>0</v>
      </c>
      <c r="L2107" s="84" t="b">
        <v>0</v>
      </c>
    </row>
    <row r="2108" spans="1:12" x14ac:dyDescent="0.25">
      <c r="A2108" s="84" t="s">
        <v>495</v>
      </c>
      <c r="B2108" s="84" t="s">
        <v>666</v>
      </c>
      <c r="C2108" s="84">
        <v>2</v>
      </c>
      <c r="D2108" s="122">
        <v>3.3076081572563416E-4</v>
      </c>
      <c r="E2108" s="122">
        <v>1.7868070759525065</v>
      </c>
      <c r="F2108" s="84" t="s">
        <v>15743</v>
      </c>
      <c r="G2108" s="84" t="b">
        <v>0</v>
      </c>
      <c r="H2108" s="84" t="b">
        <v>0</v>
      </c>
      <c r="I2108" s="84" t="b">
        <v>0</v>
      </c>
      <c r="J2108" s="84" t="b">
        <v>0</v>
      </c>
      <c r="K2108" s="84" t="b">
        <v>0</v>
      </c>
      <c r="L2108" s="84" t="b">
        <v>0</v>
      </c>
    </row>
    <row r="2109" spans="1:12" x14ac:dyDescent="0.25">
      <c r="A2109" s="84" t="s">
        <v>666</v>
      </c>
      <c r="B2109" s="84" t="s">
        <v>855</v>
      </c>
      <c r="C2109" s="84">
        <v>2</v>
      </c>
      <c r="D2109" s="122">
        <v>3.3076081572563416E-4</v>
      </c>
      <c r="E2109" s="122">
        <v>1.0187060637260132</v>
      </c>
      <c r="F2109" s="84" t="s">
        <v>15743</v>
      </c>
      <c r="G2109" s="84" t="b">
        <v>0</v>
      </c>
      <c r="H2109" s="84" t="b">
        <v>0</v>
      </c>
      <c r="I2109" s="84" t="b">
        <v>0</v>
      </c>
      <c r="J2109" s="84" t="b">
        <v>0</v>
      </c>
      <c r="K2109" s="84" t="b">
        <v>0</v>
      </c>
      <c r="L2109" s="84" t="b">
        <v>0</v>
      </c>
    </row>
    <row r="2110" spans="1:12" x14ac:dyDescent="0.25">
      <c r="A2110" s="84" t="s">
        <v>855</v>
      </c>
      <c r="B2110" s="84" t="s">
        <v>14454</v>
      </c>
      <c r="C2110" s="84">
        <v>2</v>
      </c>
      <c r="D2110" s="122">
        <v>3.3076081572563416E-4</v>
      </c>
      <c r="E2110" s="122">
        <v>1.6709030228801418</v>
      </c>
      <c r="F2110" s="84" t="s">
        <v>15743</v>
      </c>
      <c r="G2110" s="84" t="b">
        <v>0</v>
      </c>
      <c r="H2110" s="84" t="b">
        <v>0</v>
      </c>
      <c r="I2110" s="84" t="b">
        <v>0</v>
      </c>
      <c r="J2110" s="84" t="b">
        <v>0</v>
      </c>
      <c r="K2110" s="84" t="b">
        <v>0</v>
      </c>
      <c r="L2110" s="84" t="b">
        <v>0</v>
      </c>
    </row>
    <row r="2111" spans="1:12" x14ac:dyDescent="0.25">
      <c r="A2111" s="84" t="s">
        <v>14200</v>
      </c>
      <c r="B2111" s="84" t="s">
        <v>15351</v>
      </c>
      <c r="C2111" s="84">
        <v>2</v>
      </c>
      <c r="D2111" s="122">
        <v>3.3076081572563416E-4</v>
      </c>
      <c r="E2111" s="122">
        <v>2.5031511763579481</v>
      </c>
      <c r="F2111" s="84" t="s">
        <v>15743</v>
      </c>
      <c r="G2111" s="84" t="b">
        <v>0</v>
      </c>
      <c r="H2111" s="84" t="b">
        <v>0</v>
      </c>
      <c r="I2111" s="84" t="b">
        <v>0</v>
      </c>
      <c r="J2111" s="84" t="b">
        <v>0</v>
      </c>
      <c r="K2111" s="84" t="b">
        <v>0</v>
      </c>
      <c r="L2111" s="84" t="b">
        <v>0</v>
      </c>
    </row>
    <row r="2112" spans="1:12" x14ac:dyDescent="0.25">
      <c r="A2112" s="84" t="s">
        <v>15351</v>
      </c>
      <c r="B2112" s="84" t="s">
        <v>731</v>
      </c>
      <c r="C2112" s="84">
        <v>2</v>
      </c>
      <c r="D2112" s="122">
        <v>3.3076081572563416E-4</v>
      </c>
      <c r="E2112" s="122">
        <v>1.2151667394490477</v>
      </c>
      <c r="F2112" s="84" t="s">
        <v>15743</v>
      </c>
      <c r="G2112" s="84" t="b">
        <v>0</v>
      </c>
      <c r="H2112" s="84" t="b">
        <v>0</v>
      </c>
      <c r="I2112" s="84" t="b">
        <v>0</v>
      </c>
      <c r="J2112" s="84" t="b">
        <v>0</v>
      </c>
      <c r="K2112" s="84" t="b">
        <v>0</v>
      </c>
      <c r="L2112" s="84" t="b">
        <v>0</v>
      </c>
    </row>
    <row r="2113" spans="1:12" x14ac:dyDescent="0.25">
      <c r="A2113" s="84" t="s">
        <v>2803</v>
      </c>
      <c r="B2113" s="84" t="s">
        <v>14950</v>
      </c>
      <c r="C2113" s="84">
        <v>2</v>
      </c>
      <c r="D2113" s="122">
        <v>3.3076081572563416E-4</v>
      </c>
      <c r="E2113" s="122">
        <v>1.5148288773463479</v>
      </c>
      <c r="F2113" s="84" t="s">
        <v>15743</v>
      </c>
      <c r="G2113" s="84" t="b">
        <v>0</v>
      </c>
      <c r="H2113" s="84" t="b">
        <v>0</v>
      </c>
      <c r="I2113" s="84" t="b">
        <v>0</v>
      </c>
      <c r="J2113" s="84" t="b">
        <v>0</v>
      </c>
      <c r="K2113" s="84" t="b">
        <v>0</v>
      </c>
      <c r="L2113" s="84" t="b">
        <v>0</v>
      </c>
    </row>
    <row r="2114" spans="1:12" x14ac:dyDescent="0.25">
      <c r="A2114" s="84" t="s">
        <v>14950</v>
      </c>
      <c r="B2114" s="84" t="s">
        <v>14375</v>
      </c>
      <c r="C2114" s="84">
        <v>2</v>
      </c>
      <c r="D2114" s="122">
        <v>3.3076081572563416E-4</v>
      </c>
      <c r="E2114" s="122">
        <v>3.1141660103388369</v>
      </c>
      <c r="F2114" s="84" t="s">
        <v>15743</v>
      </c>
      <c r="G2114" s="84" t="b">
        <v>0</v>
      </c>
      <c r="H2114" s="84" t="b">
        <v>0</v>
      </c>
      <c r="I2114" s="84" t="b">
        <v>0</v>
      </c>
      <c r="J2114" s="84" t="b">
        <v>0</v>
      </c>
      <c r="K2114" s="84" t="b">
        <v>0</v>
      </c>
      <c r="L2114" s="84" t="b">
        <v>0</v>
      </c>
    </row>
    <row r="2115" spans="1:12" x14ac:dyDescent="0.25">
      <c r="A2115" s="84" t="s">
        <v>14375</v>
      </c>
      <c r="B2115" s="84" t="s">
        <v>15352</v>
      </c>
      <c r="C2115" s="84">
        <v>2</v>
      </c>
      <c r="D2115" s="122">
        <v>3.3076081572563416E-4</v>
      </c>
      <c r="E2115" s="122">
        <v>3.2391047469471368</v>
      </c>
      <c r="F2115" s="84" t="s">
        <v>15743</v>
      </c>
      <c r="G2115" s="84" t="b">
        <v>0</v>
      </c>
      <c r="H2115" s="84" t="b">
        <v>0</v>
      </c>
      <c r="I2115" s="84" t="b">
        <v>0</v>
      </c>
      <c r="J2115" s="84" t="b">
        <v>0</v>
      </c>
      <c r="K2115" s="84" t="b">
        <v>0</v>
      </c>
      <c r="L2115" s="84" t="b">
        <v>0</v>
      </c>
    </row>
    <row r="2116" spans="1:12" x14ac:dyDescent="0.25">
      <c r="A2116" s="84" t="s">
        <v>15352</v>
      </c>
      <c r="B2116" s="84" t="s">
        <v>15353</v>
      </c>
      <c r="C2116" s="84">
        <v>2</v>
      </c>
      <c r="D2116" s="122">
        <v>3.3076081572563416E-4</v>
      </c>
      <c r="E2116" s="122">
        <v>3.8923172607224803</v>
      </c>
      <c r="F2116" s="84" t="s">
        <v>15743</v>
      </c>
      <c r="G2116" s="84" t="b">
        <v>0</v>
      </c>
      <c r="H2116" s="84" t="b">
        <v>0</v>
      </c>
      <c r="I2116" s="84" t="b">
        <v>0</v>
      </c>
      <c r="J2116" s="84" t="b">
        <v>0</v>
      </c>
      <c r="K2116" s="84" t="b">
        <v>0</v>
      </c>
      <c r="L2116" s="84" t="b">
        <v>0</v>
      </c>
    </row>
    <row r="2117" spans="1:12" x14ac:dyDescent="0.25">
      <c r="A2117" s="84" t="s">
        <v>15353</v>
      </c>
      <c r="B2117" s="84" t="s">
        <v>14503</v>
      </c>
      <c r="C2117" s="84">
        <v>2</v>
      </c>
      <c r="D2117" s="122">
        <v>3.3076081572563416E-4</v>
      </c>
      <c r="E2117" s="122">
        <v>3.4151960060028181</v>
      </c>
      <c r="F2117" s="84" t="s">
        <v>15743</v>
      </c>
      <c r="G2117" s="84" t="b">
        <v>0</v>
      </c>
      <c r="H2117" s="84" t="b">
        <v>0</v>
      </c>
      <c r="I2117" s="84" t="b">
        <v>0</v>
      </c>
      <c r="J2117" s="84" t="b">
        <v>0</v>
      </c>
      <c r="K2117" s="84" t="b">
        <v>0</v>
      </c>
      <c r="L2117" s="84" t="b">
        <v>0</v>
      </c>
    </row>
    <row r="2118" spans="1:12" x14ac:dyDescent="0.25">
      <c r="A2118" s="84" t="s">
        <v>14503</v>
      </c>
      <c r="B2118" s="84" t="s">
        <v>666</v>
      </c>
      <c r="C2118" s="84">
        <v>2</v>
      </c>
      <c r="D2118" s="122">
        <v>3.3076081572563416E-4</v>
      </c>
      <c r="E2118" s="122">
        <v>2.184747084624544</v>
      </c>
      <c r="F2118" s="84" t="s">
        <v>15743</v>
      </c>
      <c r="G2118" s="84" t="b">
        <v>0</v>
      </c>
      <c r="H2118" s="84" t="b">
        <v>0</v>
      </c>
      <c r="I2118" s="84" t="b">
        <v>0</v>
      </c>
      <c r="J2118" s="84" t="b">
        <v>0</v>
      </c>
      <c r="K2118" s="84" t="b">
        <v>0</v>
      </c>
      <c r="L2118" s="84" t="b">
        <v>0</v>
      </c>
    </row>
    <row r="2119" spans="1:12" x14ac:dyDescent="0.25">
      <c r="A2119" s="84" t="s">
        <v>14228</v>
      </c>
      <c r="B2119" s="84" t="s">
        <v>14359</v>
      </c>
      <c r="C2119" s="84">
        <v>2</v>
      </c>
      <c r="D2119" s="122">
        <v>3.3076081572563416E-4</v>
      </c>
      <c r="E2119" s="122">
        <v>2.1599235008995121</v>
      </c>
      <c r="F2119" s="84" t="s">
        <v>15743</v>
      </c>
      <c r="G2119" s="84" t="b">
        <v>0</v>
      </c>
      <c r="H2119" s="84" t="b">
        <v>0</v>
      </c>
      <c r="I2119" s="84" t="b">
        <v>0</v>
      </c>
      <c r="J2119" s="84" t="b">
        <v>0</v>
      </c>
      <c r="K2119" s="84" t="b">
        <v>0</v>
      </c>
      <c r="L2119" s="84" t="b">
        <v>0</v>
      </c>
    </row>
    <row r="2120" spans="1:12" x14ac:dyDescent="0.25">
      <c r="A2120" s="84" t="s">
        <v>2803</v>
      </c>
      <c r="B2120" s="84" t="s">
        <v>14284</v>
      </c>
      <c r="C2120" s="84">
        <v>2</v>
      </c>
      <c r="D2120" s="122">
        <v>3.3076081572563416E-4</v>
      </c>
      <c r="E2120" s="122">
        <v>0.81585887301032889</v>
      </c>
      <c r="F2120" s="84" t="s">
        <v>15743</v>
      </c>
      <c r="G2120" s="84" t="b">
        <v>0</v>
      </c>
      <c r="H2120" s="84" t="b">
        <v>0</v>
      </c>
      <c r="I2120" s="84" t="b">
        <v>0</v>
      </c>
      <c r="J2120" s="84" t="b">
        <v>0</v>
      </c>
      <c r="K2120" s="84" t="b">
        <v>0</v>
      </c>
      <c r="L2120" s="84" t="b">
        <v>0</v>
      </c>
    </row>
    <row r="2121" spans="1:12" x14ac:dyDescent="0.25">
      <c r="A2121" s="84" t="s">
        <v>14284</v>
      </c>
      <c r="B2121" s="84" t="s">
        <v>14206</v>
      </c>
      <c r="C2121" s="84">
        <v>2</v>
      </c>
      <c r="D2121" s="122">
        <v>3.3076081572563416E-4</v>
      </c>
      <c r="E2121" s="122">
        <v>1.7868070759525065</v>
      </c>
      <c r="F2121" s="84" t="s">
        <v>15743</v>
      </c>
      <c r="G2121" s="84" t="b">
        <v>0</v>
      </c>
      <c r="H2121" s="84" t="b">
        <v>0</v>
      </c>
      <c r="I2121" s="84" t="b">
        <v>0</v>
      </c>
      <c r="J2121" s="84" t="b">
        <v>0</v>
      </c>
      <c r="K2121" s="84" t="b">
        <v>0</v>
      </c>
      <c r="L2121" s="84" t="b">
        <v>0</v>
      </c>
    </row>
    <row r="2122" spans="1:12" x14ac:dyDescent="0.25">
      <c r="A2122" s="84" t="s">
        <v>14206</v>
      </c>
      <c r="B2122" s="84" t="s">
        <v>15354</v>
      </c>
      <c r="C2122" s="84">
        <v>2</v>
      </c>
      <c r="D2122" s="122">
        <v>3.3076081572563416E-4</v>
      </c>
      <c r="E2122" s="122">
        <v>2.6135636597696514</v>
      </c>
      <c r="F2122" s="84" t="s">
        <v>15743</v>
      </c>
      <c r="G2122" s="84" t="b">
        <v>0</v>
      </c>
      <c r="H2122" s="84" t="b">
        <v>0</v>
      </c>
      <c r="I2122" s="84" t="b">
        <v>0</v>
      </c>
      <c r="J2122" s="84" t="b">
        <v>0</v>
      </c>
      <c r="K2122" s="84" t="b">
        <v>0</v>
      </c>
      <c r="L2122" s="84" t="b">
        <v>0</v>
      </c>
    </row>
    <row r="2123" spans="1:12" x14ac:dyDescent="0.25">
      <c r="A2123" s="84" t="s">
        <v>15354</v>
      </c>
      <c r="B2123" s="84" t="s">
        <v>14239</v>
      </c>
      <c r="C2123" s="84">
        <v>2</v>
      </c>
      <c r="D2123" s="122">
        <v>3.3076081572563416E-4</v>
      </c>
      <c r="E2123" s="122">
        <v>2.8923172607224803</v>
      </c>
      <c r="F2123" s="84" t="s">
        <v>15743</v>
      </c>
      <c r="G2123" s="84" t="b">
        <v>0</v>
      </c>
      <c r="H2123" s="84" t="b">
        <v>0</v>
      </c>
      <c r="I2123" s="84" t="b">
        <v>0</v>
      </c>
      <c r="J2123" s="84" t="b">
        <v>0</v>
      </c>
      <c r="K2123" s="84" t="b">
        <v>0</v>
      </c>
      <c r="L2123" s="84" t="b">
        <v>0</v>
      </c>
    </row>
    <row r="2124" spans="1:12" x14ac:dyDescent="0.25">
      <c r="A2124" s="84" t="s">
        <v>14239</v>
      </c>
      <c r="B2124" s="84" t="s">
        <v>15355</v>
      </c>
      <c r="C2124" s="84">
        <v>2</v>
      </c>
      <c r="D2124" s="122">
        <v>3.3076081572563416E-4</v>
      </c>
      <c r="E2124" s="122">
        <v>2.8711279616525425</v>
      </c>
      <c r="F2124" s="84" t="s">
        <v>15743</v>
      </c>
      <c r="G2124" s="84" t="b">
        <v>0</v>
      </c>
      <c r="H2124" s="84" t="b">
        <v>0</v>
      </c>
      <c r="I2124" s="84" t="b">
        <v>0</v>
      </c>
      <c r="J2124" s="84" t="b">
        <v>0</v>
      </c>
      <c r="K2124" s="84" t="b">
        <v>0</v>
      </c>
      <c r="L2124" s="84" t="b">
        <v>0</v>
      </c>
    </row>
    <row r="2125" spans="1:12" x14ac:dyDescent="0.25">
      <c r="A2125" s="84" t="s">
        <v>15355</v>
      </c>
      <c r="B2125" s="84" t="s">
        <v>14743</v>
      </c>
      <c r="C2125" s="84">
        <v>2</v>
      </c>
      <c r="D2125" s="122">
        <v>3.3076081572563416E-4</v>
      </c>
      <c r="E2125" s="122">
        <v>3.5912872650584995</v>
      </c>
      <c r="F2125" s="84" t="s">
        <v>15743</v>
      </c>
      <c r="G2125" s="84" t="b">
        <v>0</v>
      </c>
      <c r="H2125" s="84" t="b">
        <v>0</v>
      </c>
      <c r="I2125" s="84" t="b">
        <v>0</v>
      </c>
      <c r="J2125" s="84" t="b">
        <v>0</v>
      </c>
      <c r="K2125" s="84" t="b">
        <v>0</v>
      </c>
      <c r="L2125" s="84" t="b">
        <v>0</v>
      </c>
    </row>
    <row r="2126" spans="1:12" x14ac:dyDescent="0.25">
      <c r="A2126" s="84" t="s">
        <v>14743</v>
      </c>
      <c r="B2126" s="84" t="s">
        <v>14477</v>
      </c>
      <c r="C2126" s="84">
        <v>2</v>
      </c>
      <c r="D2126" s="122">
        <v>3.3076081572563416E-4</v>
      </c>
      <c r="E2126" s="122">
        <v>3.2902572693945182</v>
      </c>
      <c r="F2126" s="84" t="s">
        <v>15743</v>
      </c>
      <c r="G2126" s="84" t="b">
        <v>0</v>
      </c>
      <c r="H2126" s="84" t="b">
        <v>0</v>
      </c>
      <c r="I2126" s="84" t="b">
        <v>0</v>
      </c>
      <c r="J2126" s="84" t="b">
        <v>0</v>
      </c>
      <c r="K2126" s="84" t="b">
        <v>0</v>
      </c>
      <c r="L2126" s="84" t="b">
        <v>0</v>
      </c>
    </row>
    <row r="2127" spans="1:12" x14ac:dyDescent="0.25">
      <c r="A2127" s="84" t="s">
        <v>14477</v>
      </c>
      <c r="B2127" s="84" t="s">
        <v>14284</v>
      </c>
      <c r="C2127" s="84">
        <v>2</v>
      </c>
      <c r="D2127" s="122">
        <v>3.3076081572563416E-4</v>
      </c>
      <c r="E2127" s="122">
        <v>2.6193159886587427</v>
      </c>
      <c r="F2127" s="84" t="s">
        <v>15743</v>
      </c>
      <c r="G2127" s="84" t="b">
        <v>0</v>
      </c>
      <c r="H2127" s="84" t="b">
        <v>0</v>
      </c>
      <c r="I2127" s="84" t="b">
        <v>0</v>
      </c>
      <c r="J2127" s="84" t="b">
        <v>0</v>
      </c>
      <c r="K2127" s="84" t="b">
        <v>0</v>
      </c>
      <c r="L2127" s="84" t="b">
        <v>0</v>
      </c>
    </row>
    <row r="2128" spans="1:12" x14ac:dyDescent="0.25">
      <c r="A2128" s="84" t="s">
        <v>12377</v>
      </c>
      <c r="B2128" s="84" t="s">
        <v>14546</v>
      </c>
      <c r="C2128" s="84">
        <v>2</v>
      </c>
      <c r="D2128" s="122">
        <v>3.3076081572563416E-4</v>
      </c>
      <c r="E2128" s="122">
        <v>2.05504455822018</v>
      </c>
      <c r="F2128" s="84" t="s">
        <v>15743</v>
      </c>
      <c r="G2128" s="84" t="b">
        <v>0</v>
      </c>
      <c r="H2128" s="84" t="b">
        <v>0</v>
      </c>
      <c r="I2128" s="84" t="b">
        <v>0</v>
      </c>
      <c r="J2128" s="84" t="b">
        <v>0</v>
      </c>
      <c r="K2128" s="84" t="b">
        <v>0</v>
      </c>
      <c r="L2128" s="84" t="b">
        <v>0</v>
      </c>
    </row>
    <row r="2129" spans="1:12" x14ac:dyDescent="0.25">
      <c r="A2129" s="84" t="s">
        <v>892</v>
      </c>
      <c r="B2129" s="84" t="s">
        <v>812</v>
      </c>
      <c r="C2129" s="84">
        <v>2</v>
      </c>
      <c r="D2129" s="122">
        <v>3.3076081572563416E-4</v>
      </c>
      <c r="E2129" s="122">
        <v>2.7019855625521889</v>
      </c>
      <c r="F2129" s="84" t="s">
        <v>15743</v>
      </c>
      <c r="G2129" s="84" t="b">
        <v>0</v>
      </c>
      <c r="H2129" s="84" t="b">
        <v>0</v>
      </c>
      <c r="I2129" s="84" t="b">
        <v>0</v>
      </c>
      <c r="J2129" s="84" t="b">
        <v>0</v>
      </c>
      <c r="K2129" s="84" t="b">
        <v>1</v>
      </c>
      <c r="L2129" s="84" t="b">
        <v>0</v>
      </c>
    </row>
    <row r="2130" spans="1:12" x14ac:dyDescent="0.25">
      <c r="A2130" s="84" t="s">
        <v>812</v>
      </c>
      <c r="B2130" s="84" t="s">
        <v>15357</v>
      </c>
      <c r="C2130" s="84">
        <v>2</v>
      </c>
      <c r="D2130" s="122">
        <v>3.3076081572563416E-4</v>
      </c>
      <c r="E2130" s="122">
        <v>2.7783739084156438</v>
      </c>
      <c r="F2130" s="84" t="s">
        <v>15743</v>
      </c>
      <c r="G2130" s="84" t="b">
        <v>0</v>
      </c>
      <c r="H2130" s="84" t="b">
        <v>1</v>
      </c>
      <c r="I2130" s="84" t="b">
        <v>0</v>
      </c>
      <c r="J2130" s="84" t="b">
        <v>0</v>
      </c>
      <c r="K2130" s="84" t="b">
        <v>0</v>
      </c>
      <c r="L2130" s="84" t="b">
        <v>0</v>
      </c>
    </row>
    <row r="2131" spans="1:12" x14ac:dyDescent="0.25">
      <c r="A2131" s="84" t="s">
        <v>15357</v>
      </c>
      <c r="B2131" s="84" t="s">
        <v>15358</v>
      </c>
      <c r="C2131" s="84">
        <v>2</v>
      </c>
      <c r="D2131" s="122">
        <v>3.3076081572563416E-4</v>
      </c>
      <c r="E2131" s="122">
        <v>3.8923172607224803</v>
      </c>
      <c r="F2131" s="84" t="s">
        <v>15743</v>
      </c>
      <c r="G2131" s="84" t="b">
        <v>0</v>
      </c>
      <c r="H2131" s="84" t="b">
        <v>0</v>
      </c>
      <c r="I2131" s="84" t="b">
        <v>0</v>
      </c>
      <c r="J2131" s="84" t="b">
        <v>0</v>
      </c>
      <c r="K2131" s="84" t="b">
        <v>0</v>
      </c>
      <c r="L2131" s="84" t="b">
        <v>0</v>
      </c>
    </row>
    <row r="2132" spans="1:12" x14ac:dyDescent="0.25">
      <c r="A2132" s="84" t="s">
        <v>15358</v>
      </c>
      <c r="B2132" s="84" t="s">
        <v>15359</v>
      </c>
      <c r="C2132" s="84">
        <v>2</v>
      </c>
      <c r="D2132" s="122">
        <v>3.3076081572563416E-4</v>
      </c>
      <c r="E2132" s="122">
        <v>3.8923172607224803</v>
      </c>
      <c r="F2132" s="84" t="s">
        <v>15743</v>
      </c>
      <c r="G2132" s="84" t="b">
        <v>0</v>
      </c>
      <c r="H2132" s="84" t="b">
        <v>0</v>
      </c>
      <c r="I2132" s="84" t="b">
        <v>0</v>
      </c>
      <c r="J2132" s="84" t="b">
        <v>0</v>
      </c>
      <c r="K2132" s="84" t="b">
        <v>0</v>
      </c>
      <c r="L2132" s="84" t="b">
        <v>0</v>
      </c>
    </row>
    <row r="2133" spans="1:12" x14ac:dyDescent="0.25">
      <c r="A2133" s="84" t="s">
        <v>15359</v>
      </c>
      <c r="B2133" s="84" t="s">
        <v>14919</v>
      </c>
      <c r="C2133" s="84">
        <v>2</v>
      </c>
      <c r="D2133" s="122">
        <v>3.3076081572563416E-4</v>
      </c>
      <c r="E2133" s="122">
        <v>3.716226001666799</v>
      </c>
      <c r="F2133" s="84" t="s">
        <v>15743</v>
      </c>
      <c r="G2133" s="84" t="b">
        <v>0</v>
      </c>
      <c r="H2133" s="84" t="b">
        <v>0</v>
      </c>
      <c r="I2133" s="84" t="b">
        <v>0</v>
      </c>
      <c r="J2133" s="84" t="b">
        <v>0</v>
      </c>
      <c r="K2133" s="84" t="b">
        <v>0</v>
      </c>
      <c r="L2133" s="84" t="b">
        <v>0</v>
      </c>
    </row>
    <row r="2134" spans="1:12" x14ac:dyDescent="0.25">
      <c r="A2134" s="84" t="s">
        <v>14919</v>
      </c>
      <c r="B2134" s="84" t="s">
        <v>15360</v>
      </c>
      <c r="C2134" s="84">
        <v>2</v>
      </c>
      <c r="D2134" s="122">
        <v>3.3076081572563416E-4</v>
      </c>
      <c r="E2134" s="122">
        <v>3.716226001666799</v>
      </c>
      <c r="F2134" s="84" t="s">
        <v>15743</v>
      </c>
      <c r="G2134" s="84" t="b">
        <v>0</v>
      </c>
      <c r="H2134" s="84" t="b">
        <v>0</v>
      </c>
      <c r="I2134" s="84" t="b">
        <v>0</v>
      </c>
      <c r="J2134" s="84" t="b">
        <v>0</v>
      </c>
      <c r="K2134" s="84" t="b">
        <v>0</v>
      </c>
      <c r="L2134" s="84" t="b">
        <v>0</v>
      </c>
    </row>
    <row r="2135" spans="1:12" x14ac:dyDescent="0.25">
      <c r="A2135" s="84" t="s">
        <v>15360</v>
      </c>
      <c r="B2135" s="84" t="s">
        <v>14443</v>
      </c>
      <c r="C2135" s="84">
        <v>2</v>
      </c>
      <c r="D2135" s="122">
        <v>3.3076081572563416E-4</v>
      </c>
      <c r="E2135" s="122">
        <v>3.3482492163722046</v>
      </c>
      <c r="F2135" s="84" t="s">
        <v>15743</v>
      </c>
      <c r="G2135" s="84" t="b">
        <v>0</v>
      </c>
      <c r="H2135" s="84" t="b">
        <v>0</v>
      </c>
      <c r="I2135" s="84" t="b">
        <v>0</v>
      </c>
      <c r="J2135" s="84" t="b">
        <v>0</v>
      </c>
      <c r="K2135" s="84" t="b">
        <v>0</v>
      </c>
      <c r="L2135" s="84" t="b">
        <v>0</v>
      </c>
    </row>
    <row r="2136" spans="1:12" x14ac:dyDescent="0.25">
      <c r="A2136" s="84" t="s">
        <v>14443</v>
      </c>
      <c r="B2136" s="84" t="s">
        <v>14251</v>
      </c>
      <c r="C2136" s="84">
        <v>2</v>
      </c>
      <c r="D2136" s="122">
        <v>3.3076081572563416E-4</v>
      </c>
      <c r="E2136" s="122">
        <v>2.4188302906579122</v>
      </c>
      <c r="F2136" s="84" t="s">
        <v>15743</v>
      </c>
      <c r="G2136" s="84" t="b">
        <v>0</v>
      </c>
      <c r="H2136" s="84" t="b">
        <v>0</v>
      </c>
      <c r="I2136" s="84" t="b">
        <v>0</v>
      </c>
      <c r="J2136" s="84" t="b">
        <v>1</v>
      </c>
      <c r="K2136" s="84" t="b">
        <v>0</v>
      </c>
      <c r="L2136" s="84" t="b">
        <v>0</v>
      </c>
    </row>
    <row r="2137" spans="1:12" x14ac:dyDescent="0.25">
      <c r="A2137" s="84" t="s">
        <v>15361</v>
      </c>
      <c r="B2137" s="84" t="s">
        <v>855</v>
      </c>
      <c r="C2137" s="84">
        <v>2</v>
      </c>
      <c r="D2137" s="122">
        <v>3.3076081572563416E-4</v>
      </c>
      <c r="E2137" s="122">
        <v>2.0794039040796251</v>
      </c>
      <c r="F2137" s="84" t="s">
        <v>15743</v>
      </c>
      <c r="G2137" s="84" t="b">
        <v>0</v>
      </c>
      <c r="H2137" s="84" t="b">
        <v>0</v>
      </c>
      <c r="I2137" s="84" t="b">
        <v>0</v>
      </c>
      <c r="J2137" s="84" t="b">
        <v>0</v>
      </c>
      <c r="K2137" s="84" t="b">
        <v>0</v>
      </c>
      <c r="L2137" s="84" t="b">
        <v>0</v>
      </c>
    </row>
    <row r="2138" spans="1:12" x14ac:dyDescent="0.25">
      <c r="A2138" s="84" t="s">
        <v>12381</v>
      </c>
      <c r="B2138" s="84" t="s">
        <v>15362</v>
      </c>
      <c r="C2138" s="84">
        <v>2</v>
      </c>
      <c r="D2138" s="122">
        <v>3.3076081572563416E-4</v>
      </c>
      <c r="E2138" s="122">
        <v>3.0794039040796251</v>
      </c>
      <c r="F2138" s="84" t="s">
        <v>15743</v>
      </c>
      <c r="G2138" s="84" t="b">
        <v>0</v>
      </c>
      <c r="H2138" s="84" t="b">
        <v>0</v>
      </c>
      <c r="I2138" s="84" t="b">
        <v>0</v>
      </c>
      <c r="J2138" s="84" t="b">
        <v>0</v>
      </c>
      <c r="K2138" s="84" t="b">
        <v>0</v>
      </c>
      <c r="L2138" s="84" t="b">
        <v>0</v>
      </c>
    </row>
    <row r="2139" spans="1:12" x14ac:dyDescent="0.25">
      <c r="A2139" s="84" t="s">
        <v>15362</v>
      </c>
      <c r="B2139" s="84" t="s">
        <v>14338</v>
      </c>
      <c r="C2139" s="84">
        <v>2</v>
      </c>
      <c r="D2139" s="122">
        <v>3.3076081572563416E-4</v>
      </c>
      <c r="E2139" s="122">
        <v>3.1519545712282366</v>
      </c>
      <c r="F2139" s="84" t="s">
        <v>15743</v>
      </c>
      <c r="G2139" s="84" t="b">
        <v>0</v>
      </c>
      <c r="H2139" s="84" t="b">
        <v>0</v>
      </c>
      <c r="I2139" s="84" t="b">
        <v>0</v>
      </c>
      <c r="J2139" s="84" t="b">
        <v>0</v>
      </c>
      <c r="K2139" s="84" t="b">
        <v>0</v>
      </c>
      <c r="L2139" s="84" t="b">
        <v>0</v>
      </c>
    </row>
    <row r="2140" spans="1:12" x14ac:dyDescent="0.25">
      <c r="A2140" s="84" t="s">
        <v>14338</v>
      </c>
      <c r="B2140" s="84" t="s">
        <v>890</v>
      </c>
      <c r="C2140" s="84">
        <v>2</v>
      </c>
      <c r="D2140" s="122">
        <v>3.3076081572563416E-4</v>
      </c>
      <c r="E2140" s="122">
        <v>3.1519545712282366</v>
      </c>
      <c r="F2140" s="84" t="s">
        <v>15743</v>
      </c>
      <c r="G2140" s="84" t="b">
        <v>0</v>
      </c>
      <c r="H2140" s="84" t="b">
        <v>0</v>
      </c>
      <c r="I2140" s="84" t="b">
        <v>0</v>
      </c>
      <c r="J2140" s="84" t="b">
        <v>0</v>
      </c>
      <c r="K2140" s="84" t="b">
        <v>0</v>
      </c>
      <c r="L2140" s="84" t="b">
        <v>0</v>
      </c>
    </row>
    <row r="2141" spans="1:12" x14ac:dyDescent="0.25">
      <c r="A2141" s="84" t="s">
        <v>890</v>
      </c>
      <c r="B2141" s="84" t="s">
        <v>731</v>
      </c>
      <c r="C2141" s="84">
        <v>2</v>
      </c>
      <c r="D2141" s="122">
        <v>3.3076081572563416E-4</v>
      </c>
      <c r="E2141" s="122">
        <v>1.2151667394490477</v>
      </c>
      <c r="F2141" s="84" t="s">
        <v>15743</v>
      </c>
      <c r="G2141" s="84" t="b">
        <v>0</v>
      </c>
      <c r="H2141" s="84" t="b">
        <v>0</v>
      </c>
      <c r="I2141" s="84" t="b">
        <v>0</v>
      </c>
      <c r="J2141" s="84" t="b">
        <v>0</v>
      </c>
      <c r="K2141" s="84" t="b">
        <v>0</v>
      </c>
      <c r="L2141" s="84" t="b">
        <v>0</v>
      </c>
    </row>
    <row r="2142" spans="1:12" x14ac:dyDescent="0.25">
      <c r="A2142" s="84" t="s">
        <v>14451</v>
      </c>
      <c r="B2142" s="84" t="s">
        <v>731</v>
      </c>
      <c r="C2142" s="84">
        <v>2</v>
      </c>
      <c r="D2142" s="122">
        <v>3.3076081572563416E-4</v>
      </c>
      <c r="E2142" s="122">
        <v>0.73804548472938525</v>
      </c>
      <c r="F2142" s="84" t="s">
        <v>15743</v>
      </c>
      <c r="G2142" s="84" t="b">
        <v>0</v>
      </c>
      <c r="H2142" s="84" t="b">
        <v>0</v>
      </c>
      <c r="I2142" s="84" t="b">
        <v>0</v>
      </c>
      <c r="J2142" s="84" t="b">
        <v>0</v>
      </c>
      <c r="K2142" s="84" t="b">
        <v>0</v>
      </c>
      <c r="L2142" s="84" t="b">
        <v>0</v>
      </c>
    </row>
    <row r="2143" spans="1:12" x14ac:dyDescent="0.25">
      <c r="A2143" s="84" t="s">
        <v>15364</v>
      </c>
      <c r="B2143" s="84" t="s">
        <v>15365</v>
      </c>
      <c r="C2143" s="84">
        <v>2</v>
      </c>
      <c r="D2143" s="122">
        <v>3.3076081572563416E-4</v>
      </c>
      <c r="E2143" s="122">
        <v>3.8923172607224803</v>
      </c>
      <c r="F2143" s="84" t="s">
        <v>15743</v>
      </c>
      <c r="G2143" s="84" t="b">
        <v>0</v>
      </c>
      <c r="H2143" s="84" t="b">
        <v>0</v>
      </c>
      <c r="I2143" s="84" t="b">
        <v>0</v>
      </c>
      <c r="J2143" s="84" t="b">
        <v>0</v>
      </c>
      <c r="K2143" s="84" t="b">
        <v>0</v>
      </c>
      <c r="L2143" s="84" t="b">
        <v>0</v>
      </c>
    </row>
    <row r="2144" spans="1:12" x14ac:dyDescent="0.25">
      <c r="A2144" s="84" t="s">
        <v>15365</v>
      </c>
      <c r="B2144" s="84" t="s">
        <v>14559</v>
      </c>
      <c r="C2144" s="84">
        <v>2</v>
      </c>
      <c r="D2144" s="122">
        <v>3.3076081572563416E-4</v>
      </c>
      <c r="E2144" s="122">
        <v>3.4943772520504428</v>
      </c>
      <c r="F2144" s="84" t="s">
        <v>15743</v>
      </c>
      <c r="G2144" s="84" t="b">
        <v>0</v>
      </c>
      <c r="H2144" s="84" t="b">
        <v>0</v>
      </c>
      <c r="I2144" s="84" t="b">
        <v>0</v>
      </c>
      <c r="J2144" s="84" t="b">
        <v>0</v>
      </c>
      <c r="K2144" s="84" t="b">
        <v>0</v>
      </c>
      <c r="L2144" s="84" t="b">
        <v>0</v>
      </c>
    </row>
    <row r="2145" spans="1:12" x14ac:dyDescent="0.25">
      <c r="A2145" s="84" t="s">
        <v>14559</v>
      </c>
      <c r="B2145" s="84" t="s">
        <v>889</v>
      </c>
      <c r="C2145" s="84">
        <v>2</v>
      </c>
      <c r="D2145" s="122">
        <v>3.3076081572563416E-4</v>
      </c>
      <c r="E2145" s="122">
        <v>3.4943772520504428</v>
      </c>
      <c r="F2145" s="84" t="s">
        <v>15743</v>
      </c>
      <c r="G2145" s="84" t="b">
        <v>0</v>
      </c>
      <c r="H2145" s="84" t="b">
        <v>0</v>
      </c>
      <c r="I2145" s="84" t="b">
        <v>0</v>
      </c>
      <c r="J2145" s="84" t="b">
        <v>0</v>
      </c>
      <c r="K2145" s="84" t="b">
        <v>0</v>
      </c>
      <c r="L2145" s="84" t="b">
        <v>0</v>
      </c>
    </row>
    <row r="2146" spans="1:12" x14ac:dyDescent="0.25">
      <c r="A2146" s="84" t="s">
        <v>889</v>
      </c>
      <c r="B2146" s="84" t="s">
        <v>888</v>
      </c>
      <c r="C2146" s="84">
        <v>2</v>
      </c>
      <c r="D2146" s="122">
        <v>3.3076081572563416E-4</v>
      </c>
      <c r="E2146" s="122">
        <v>3.8923172607224803</v>
      </c>
      <c r="F2146" s="84" t="s">
        <v>15743</v>
      </c>
      <c r="G2146" s="84" t="b">
        <v>0</v>
      </c>
      <c r="H2146" s="84" t="b">
        <v>0</v>
      </c>
      <c r="I2146" s="84" t="b">
        <v>0</v>
      </c>
      <c r="J2146" s="84" t="b">
        <v>0</v>
      </c>
      <c r="K2146" s="84" t="b">
        <v>0</v>
      </c>
      <c r="L2146" s="84" t="b">
        <v>0</v>
      </c>
    </row>
    <row r="2147" spans="1:12" x14ac:dyDescent="0.25">
      <c r="A2147" s="84" t="s">
        <v>888</v>
      </c>
      <c r="B2147" s="84" t="s">
        <v>14199</v>
      </c>
      <c r="C2147" s="84">
        <v>2</v>
      </c>
      <c r="D2147" s="122">
        <v>3.3076081572563416E-4</v>
      </c>
      <c r="E2147" s="122">
        <v>2.4773439127516625</v>
      </c>
      <c r="F2147" s="84" t="s">
        <v>15743</v>
      </c>
      <c r="G2147" s="84" t="b">
        <v>0</v>
      </c>
      <c r="H2147" s="84" t="b">
        <v>0</v>
      </c>
      <c r="I2147" s="84" t="b">
        <v>0</v>
      </c>
      <c r="J2147" s="84" t="b">
        <v>0</v>
      </c>
      <c r="K2147" s="84" t="b">
        <v>0</v>
      </c>
      <c r="L2147" s="84" t="b">
        <v>0</v>
      </c>
    </row>
    <row r="2148" spans="1:12" x14ac:dyDescent="0.25">
      <c r="A2148" s="84" t="s">
        <v>14199</v>
      </c>
      <c r="B2148" s="84" t="s">
        <v>15366</v>
      </c>
      <c r="C2148" s="84">
        <v>2</v>
      </c>
      <c r="D2148" s="122">
        <v>3.3076081572563416E-4</v>
      </c>
      <c r="E2148" s="122">
        <v>2.5121060190108744</v>
      </c>
      <c r="F2148" s="84" t="s">
        <v>15743</v>
      </c>
      <c r="G2148" s="84" t="b">
        <v>0</v>
      </c>
      <c r="H2148" s="84" t="b">
        <v>0</v>
      </c>
      <c r="I2148" s="84" t="b">
        <v>0</v>
      </c>
      <c r="J2148" s="84" t="b">
        <v>0</v>
      </c>
      <c r="K2148" s="84" t="b">
        <v>0</v>
      </c>
      <c r="L2148" s="84" t="b">
        <v>0</v>
      </c>
    </row>
    <row r="2149" spans="1:12" x14ac:dyDescent="0.25">
      <c r="A2149" s="84" t="s">
        <v>15366</v>
      </c>
      <c r="B2149" s="84" t="s">
        <v>14729</v>
      </c>
      <c r="C2149" s="84">
        <v>2</v>
      </c>
      <c r="D2149" s="122">
        <v>3.3076081572563416E-4</v>
      </c>
      <c r="E2149" s="122">
        <v>3.5912872650584995</v>
      </c>
      <c r="F2149" s="84" t="s">
        <v>15743</v>
      </c>
      <c r="G2149" s="84" t="b">
        <v>0</v>
      </c>
      <c r="H2149" s="84" t="b">
        <v>0</v>
      </c>
      <c r="I2149" s="84" t="b">
        <v>0</v>
      </c>
      <c r="J2149" s="84" t="b">
        <v>0</v>
      </c>
      <c r="K2149" s="84" t="b">
        <v>0</v>
      </c>
      <c r="L2149" s="84" t="b">
        <v>0</v>
      </c>
    </row>
    <row r="2150" spans="1:12" x14ac:dyDescent="0.25">
      <c r="A2150" s="84" t="s">
        <v>14729</v>
      </c>
      <c r="B2150" s="84" t="s">
        <v>15367</v>
      </c>
      <c r="C2150" s="84">
        <v>2</v>
      </c>
      <c r="D2150" s="122">
        <v>3.3076081572563416E-4</v>
      </c>
      <c r="E2150" s="122">
        <v>3.5912872650584995</v>
      </c>
      <c r="F2150" s="84" t="s">
        <v>15743</v>
      </c>
      <c r="G2150" s="84" t="b">
        <v>0</v>
      </c>
      <c r="H2150" s="84" t="b">
        <v>0</v>
      </c>
      <c r="I2150" s="84" t="b">
        <v>0</v>
      </c>
      <c r="J2150" s="84" t="b">
        <v>0</v>
      </c>
      <c r="K2150" s="84" t="b">
        <v>0</v>
      </c>
      <c r="L2150" s="84" t="b">
        <v>0</v>
      </c>
    </row>
    <row r="2151" spans="1:12" x14ac:dyDescent="0.25">
      <c r="A2151" s="84" t="s">
        <v>15367</v>
      </c>
      <c r="B2151" s="84" t="s">
        <v>731</v>
      </c>
      <c r="C2151" s="84">
        <v>2</v>
      </c>
      <c r="D2151" s="122">
        <v>3.3076081572563416E-4</v>
      </c>
      <c r="E2151" s="122">
        <v>1.2151667394490477</v>
      </c>
      <c r="F2151" s="84" t="s">
        <v>15743</v>
      </c>
      <c r="G2151" s="84" t="b">
        <v>0</v>
      </c>
      <c r="H2151" s="84" t="b">
        <v>0</v>
      </c>
      <c r="I2151" s="84" t="b">
        <v>0</v>
      </c>
      <c r="J2151" s="84" t="b">
        <v>0</v>
      </c>
      <c r="K2151" s="84" t="b">
        <v>0</v>
      </c>
      <c r="L2151" s="84" t="b">
        <v>0</v>
      </c>
    </row>
    <row r="2152" spans="1:12" x14ac:dyDescent="0.25">
      <c r="A2152" s="84" t="s">
        <v>731</v>
      </c>
      <c r="B2152" s="84" t="s">
        <v>15368</v>
      </c>
      <c r="C2152" s="84">
        <v>2</v>
      </c>
      <c r="D2152" s="122">
        <v>3.3076081572563416E-4</v>
      </c>
      <c r="E2152" s="122">
        <v>1.3057299560507256</v>
      </c>
      <c r="F2152" s="84" t="s">
        <v>15743</v>
      </c>
      <c r="G2152" s="84" t="b">
        <v>0</v>
      </c>
      <c r="H2152" s="84" t="b">
        <v>0</v>
      </c>
      <c r="I2152" s="84" t="b">
        <v>0</v>
      </c>
      <c r="J2152" s="84" t="b">
        <v>0</v>
      </c>
      <c r="K2152" s="84" t="b">
        <v>0</v>
      </c>
      <c r="L2152" s="84" t="b">
        <v>0</v>
      </c>
    </row>
    <row r="2153" spans="1:12" x14ac:dyDescent="0.25">
      <c r="A2153" s="84" t="s">
        <v>15368</v>
      </c>
      <c r="B2153" s="84" t="s">
        <v>15369</v>
      </c>
      <c r="C2153" s="84">
        <v>2</v>
      </c>
      <c r="D2153" s="122">
        <v>3.3076081572563416E-4</v>
      </c>
      <c r="E2153" s="122">
        <v>3.8923172607224803</v>
      </c>
      <c r="F2153" s="84" t="s">
        <v>15743</v>
      </c>
      <c r="G2153" s="84" t="b">
        <v>0</v>
      </c>
      <c r="H2153" s="84" t="b">
        <v>0</v>
      </c>
      <c r="I2153" s="84" t="b">
        <v>0</v>
      </c>
      <c r="J2153" s="84" t="b">
        <v>0</v>
      </c>
      <c r="K2153" s="84" t="b">
        <v>0</v>
      </c>
      <c r="L2153" s="84" t="b">
        <v>0</v>
      </c>
    </row>
    <row r="2154" spans="1:12" x14ac:dyDescent="0.25">
      <c r="A2154" s="84" t="s">
        <v>15369</v>
      </c>
      <c r="B2154" s="84" t="s">
        <v>14500</v>
      </c>
      <c r="C2154" s="84">
        <v>2</v>
      </c>
      <c r="D2154" s="122">
        <v>3.3076081572563416E-4</v>
      </c>
      <c r="E2154" s="122">
        <v>3.4151960060028181</v>
      </c>
      <c r="F2154" s="84" t="s">
        <v>15743</v>
      </c>
      <c r="G2154" s="84" t="b">
        <v>0</v>
      </c>
      <c r="H2154" s="84" t="b">
        <v>0</v>
      </c>
      <c r="I2154" s="84" t="b">
        <v>0</v>
      </c>
      <c r="J2154" s="84" t="b">
        <v>0</v>
      </c>
      <c r="K2154" s="84" t="b">
        <v>0</v>
      </c>
      <c r="L2154" s="84" t="b">
        <v>0</v>
      </c>
    </row>
    <row r="2155" spans="1:12" x14ac:dyDescent="0.25">
      <c r="A2155" s="84" t="s">
        <v>14500</v>
      </c>
      <c r="B2155" s="84" t="s">
        <v>15370</v>
      </c>
      <c r="C2155" s="84">
        <v>2</v>
      </c>
      <c r="D2155" s="122">
        <v>3.3076081572563416E-4</v>
      </c>
      <c r="E2155" s="122">
        <v>3.4151960060028181</v>
      </c>
      <c r="F2155" s="84" t="s">
        <v>15743</v>
      </c>
      <c r="G2155" s="84" t="b">
        <v>0</v>
      </c>
      <c r="H2155" s="84" t="b">
        <v>0</v>
      </c>
      <c r="I2155" s="84" t="b">
        <v>0</v>
      </c>
      <c r="J2155" s="84" t="b">
        <v>0</v>
      </c>
      <c r="K2155" s="84" t="b">
        <v>0</v>
      </c>
      <c r="L2155" s="84" t="b">
        <v>0</v>
      </c>
    </row>
    <row r="2156" spans="1:12" x14ac:dyDescent="0.25">
      <c r="A2156" s="84" t="s">
        <v>15370</v>
      </c>
      <c r="B2156" s="84" t="s">
        <v>15371</v>
      </c>
      <c r="C2156" s="84">
        <v>2</v>
      </c>
      <c r="D2156" s="122">
        <v>3.3076081572563416E-4</v>
      </c>
      <c r="E2156" s="122">
        <v>3.8923172607224803</v>
      </c>
      <c r="F2156" s="84" t="s">
        <v>15743</v>
      </c>
      <c r="G2156" s="84" t="b">
        <v>0</v>
      </c>
      <c r="H2156" s="84" t="b">
        <v>0</v>
      </c>
      <c r="I2156" s="84" t="b">
        <v>0</v>
      </c>
      <c r="J2156" s="84" t="b">
        <v>0</v>
      </c>
      <c r="K2156" s="84" t="b">
        <v>0</v>
      </c>
      <c r="L2156" s="84" t="b">
        <v>0</v>
      </c>
    </row>
    <row r="2157" spans="1:12" x14ac:dyDescent="0.25">
      <c r="A2157" s="84" t="s">
        <v>15371</v>
      </c>
      <c r="B2157" s="84" t="s">
        <v>15372</v>
      </c>
      <c r="C2157" s="84">
        <v>2</v>
      </c>
      <c r="D2157" s="122">
        <v>3.3076081572563416E-4</v>
      </c>
      <c r="E2157" s="122">
        <v>3.8923172607224803</v>
      </c>
      <c r="F2157" s="84" t="s">
        <v>15743</v>
      </c>
      <c r="G2157" s="84" t="b">
        <v>0</v>
      </c>
      <c r="H2157" s="84" t="b">
        <v>0</v>
      </c>
      <c r="I2157" s="84" t="b">
        <v>0</v>
      </c>
      <c r="J2157" s="84" t="b">
        <v>0</v>
      </c>
      <c r="K2157" s="84" t="b">
        <v>0</v>
      </c>
      <c r="L2157" s="84" t="b">
        <v>0</v>
      </c>
    </row>
    <row r="2158" spans="1:12" x14ac:dyDescent="0.25">
      <c r="A2158" s="84" t="s">
        <v>15372</v>
      </c>
      <c r="B2158" s="84" t="s">
        <v>9733</v>
      </c>
      <c r="C2158" s="84">
        <v>2</v>
      </c>
      <c r="D2158" s="122">
        <v>3.3076081572563416E-4</v>
      </c>
      <c r="E2158" s="122">
        <v>3.716226001666799</v>
      </c>
      <c r="F2158" s="84" t="s">
        <v>15743</v>
      </c>
      <c r="G2158" s="84" t="b">
        <v>0</v>
      </c>
      <c r="H2158" s="84" t="b">
        <v>0</v>
      </c>
      <c r="I2158" s="84" t="b">
        <v>0</v>
      </c>
      <c r="J2158" s="84" t="b">
        <v>0</v>
      </c>
      <c r="K2158" s="84" t="b">
        <v>0</v>
      </c>
      <c r="L2158" s="84" t="b">
        <v>0</v>
      </c>
    </row>
    <row r="2159" spans="1:12" x14ac:dyDescent="0.25">
      <c r="A2159" s="84" t="s">
        <v>517</v>
      </c>
      <c r="B2159" s="84" t="s">
        <v>14200</v>
      </c>
      <c r="C2159" s="84">
        <v>2</v>
      </c>
      <c r="D2159" s="122">
        <v>3.3076081572563416E-4</v>
      </c>
      <c r="E2159" s="122">
        <v>2.2513392033641484</v>
      </c>
      <c r="F2159" s="84" t="s">
        <v>15743</v>
      </c>
      <c r="G2159" s="84" t="b">
        <v>0</v>
      </c>
      <c r="H2159" s="84" t="b">
        <v>0</v>
      </c>
      <c r="I2159" s="84" t="b">
        <v>0</v>
      </c>
      <c r="J2159" s="84" t="b">
        <v>0</v>
      </c>
      <c r="K2159" s="84" t="b">
        <v>0</v>
      </c>
      <c r="L2159" s="84" t="b">
        <v>0</v>
      </c>
    </row>
    <row r="2160" spans="1:12" x14ac:dyDescent="0.25">
      <c r="A2160" s="84" t="s">
        <v>2679</v>
      </c>
      <c r="B2160" s="84" t="s">
        <v>14611</v>
      </c>
      <c r="C2160" s="84">
        <v>2</v>
      </c>
      <c r="D2160" s="122">
        <v>3.3076081572563416E-4</v>
      </c>
      <c r="E2160" s="122">
        <v>1.3804338997436061</v>
      </c>
      <c r="F2160" s="84" t="s">
        <v>15743</v>
      </c>
      <c r="G2160" s="84" t="b">
        <v>0</v>
      </c>
      <c r="H2160" s="84" t="b">
        <v>0</v>
      </c>
      <c r="I2160" s="84" t="b">
        <v>0</v>
      </c>
      <c r="J2160" s="84" t="b">
        <v>0</v>
      </c>
      <c r="K2160" s="84" t="b">
        <v>0</v>
      </c>
      <c r="L2160" s="84" t="b">
        <v>0</v>
      </c>
    </row>
    <row r="2161" spans="1:12" x14ac:dyDescent="0.25">
      <c r="A2161" s="84" t="s">
        <v>2679</v>
      </c>
      <c r="B2161" s="84" t="s">
        <v>12356</v>
      </c>
      <c r="C2161" s="84">
        <v>2</v>
      </c>
      <c r="D2161" s="122">
        <v>3.3076081572563416E-4</v>
      </c>
      <c r="E2161" s="122">
        <v>0.5479249870373698</v>
      </c>
      <c r="F2161" s="84" t="s">
        <v>15743</v>
      </c>
      <c r="G2161" s="84" t="b">
        <v>0</v>
      </c>
      <c r="H2161" s="84" t="b">
        <v>0</v>
      </c>
      <c r="I2161" s="84" t="b">
        <v>0</v>
      </c>
      <c r="J2161" s="84" t="b">
        <v>1</v>
      </c>
      <c r="K2161" s="84" t="b">
        <v>0</v>
      </c>
      <c r="L2161" s="84" t="b">
        <v>0</v>
      </c>
    </row>
    <row r="2162" spans="1:12" x14ac:dyDescent="0.25">
      <c r="A2162" s="84" t="s">
        <v>12356</v>
      </c>
      <c r="B2162" s="84" t="s">
        <v>14745</v>
      </c>
      <c r="C2162" s="84">
        <v>2</v>
      </c>
      <c r="D2162" s="122">
        <v>3.3076081572563416E-4</v>
      </c>
      <c r="E2162" s="122">
        <v>2.3482492163722051</v>
      </c>
      <c r="F2162" s="84" t="s">
        <v>15743</v>
      </c>
      <c r="G2162" s="84" t="b">
        <v>1</v>
      </c>
      <c r="H2162" s="84" t="b">
        <v>0</v>
      </c>
      <c r="I2162" s="84" t="b">
        <v>0</v>
      </c>
      <c r="J2162" s="84" t="b">
        <v>0</v>
      </c>
      <c r="K2162" s="84" t="b">
        <v>0</v>
      </c>
      <c r="L2162" s="84" t="b">
        <v>0</v>
      </c>
    </row>
    <row r="2163" spans="1:12" x14ac:dyDescent="0.25">
      <c r="A2163" s="84" t="s">
        <v>14746</v>
      </c>
      <c r="B2163" s="84" t="s">
        <v>887</v>
      </c>
      <c r="C2163" s="84">
        <v>2</v>
      </c>
      <c r="D2163" s="122">
        <v>3.3076081572563416E-4</v>
      </c>
      <c r="E2163" s="122">
        <v>3.5912872650584995</v>
      </c>
      <c r="F2163" s="84" t="s">
        <v>15743</v>
      </c>
      <c r="G2163" s="84" t="b">
        <v>0</v>
      </c>
      <c r="H2163" s="84" t="b">
        <v>0</v>
      </c>
      <c r="I2163" s="84" t="b">
        <v>0</v>
      </c>
      <c r="J2163" s="84" t="b">
        <v>0</v>
      </c>
      <c r="K2163" s="84" t="b">
        <v>0</v>
      </c>
      <c r="L2163" s="84" t="b">
        <v>0</v>
      </c>
    </row>
    <row r="2164" spans="1:12" x14ac:dyDescent="0.25">
      <c r="A2164" s="84" t="s">
        <v>887</v>
      </c>
      <c r="B2164" s="84" t="s">
        <v>14216</v>
      </c>
      <c r="C2164" s="84">
        <v>2</v>
      </c>
      <c r="D2164" s="122">
        <v>3.3076081572563416E-4</v>
      </c>
      <c r="E2164" s="122">
        <v>2.8131360146748556</v>
      </c>
      <c r="F2164" s="84" t="s">
        <v>15743</v>
      </c>
      <c r="G2164" s="84" t="b">
        <v>0</v>
      </c>
      <c r="H2164" s="84" t="b">
        <v>0</v>
      </c>
      <c r="I2164" s="84" t="b">
        <v>0</v>
      </c>
      <c r="J2164" s="84" t="b">
        <v>1</v>
      </c>
      <c r="K2164" s="84" t="b">
        <v>0</v>
      </c>
      <c r="L2164" s="84" t="b">
        <v>0</v>
      </c>
    </row>
    <row r="2165" spans="1:12" x14ac:dyDescent="0.25">
      <c r="A2165" s="84" t="s">
        <v>14216</v>
      </c>
      <c r="B2165" s="84" t="s">
        <v>14399</v>
      </c>
      <c r="C2165" s="84">
        <v>2</v>
      </c>
      <c r="D2165" s="122">
        <v>3.3076081572563416E-4</v>
      </c>
      <c r="E2165" s="122">
        <v>2.1599235008995121</v>
      </c>
      <c r="F2165" s="84" t="s">
        <v>15743</v>
      </c>
      <c r="G2165" s="84" t="b">
        <v>1</v>
      </c>
      <c r="H2165" s="84" t="b">
        <v>0</v>
      </c>
      <c r="I2165" s="84" t="b">
        <v>0</v>
      </c>
      <c r="J2165" s="84" t="b">
        <v>0</v>
      </c>
      <c r="K2165" s="84" t="b">
        <v>0</v>
      </c>
      <c r="L2165" s="84" t="b">
        <v>0</v>
      </c>
    </row>
    <row r="2166" spans="1:12" x14ac:dyDescent="0.25">
      <c r="A2166" s="84" t="s">
        <v>14399</v>
      </c>
      <c r="B2166" s="84" t="s">
        <v>14202</v>
      </c>
      <c r="C2166" s="84">
        <v>2</v>
      </c>
      <c r="D2166" s="122">
        <v>3.3076081572563416E-4</v>
      </c>
      <c r="E2166" s="122">
        <v>1.9785034083387638</v>
      </c>
      <c r="F2166" s="84" t="s">
        <v>15743</v>
      </c>
      <c r="G2166" s="84" t="b">
        <v>0</v>
      </c>
      <c r="H2166" s="84" t="b">
        <v>0</v>
      </c>
      <c r="I2166" s="84" t="b">
        <v>0</v>
      </c>
      <c r="J2166" s="84" t="b">
        <v>0</v>
      </c>
      <c r="K2166" s="84" t="b">
        <v>0</v>
      </c>
      <c r="L2166" s="84" t="b">
        <v>0</v>
      </c>
    </row>
    <row r="2167" spans="1:12" x14ac:dyDescent="0.25">
      <c r="A2167" s="84" t="s">
        <v>14202</v>
      </c>
      <c r="B2167" s="84" t="s">
        <v>14745</v>
      </c>
      <c r="C2167" s="84">
        <v>2</v>
      </c>
      <c r="D2167" s="122">
        <v>3.3076081572563416E-4</v>
      </c>
      <c r="E2167" s="122">
        <v>2.2795334040027448</v>
      </c>
      <c r="F2167" s="84" t="s">
        <v>15743</v>
      </c>
      <c r="G2167" s="84" t="b">
        <v>0</v>
      </c>
      <c r="H2167" s="84" t="b">
        <v>0</v>
      </c>
      <c r="I2167" s="84" t="b">
        <v>0</v>
      </c>
      <c r="J2167" s="84" t="b">
        <v>0</v>
      </c>
      <c r="K2167" s="84" t="b">
        <v>0</v>
      </c>
      <c r="L2167" s="84" t="b">
        <v>0</v>
      </c>
    </row>
    <row r="2168" spans="1:12" x14ac:dyDescent="0.25">
      <c r="A2168" s="84" t="s">
        <v>14746</v>
      </c>
      <c r="B2168" s="84" t="s">
        <v>15374</v>
      </c>
      <c r="C2168" s="84">
        <v>2</v>
      </c>
      <c r="D2168" s="122">
        <v>3.3076081572563416E-4</v>
      </c>
      <c r="E2168" s="122">
        <v>3.5912872650584995</v>
      </c>
      <c r="F2168" s="84" t="s">
        <v>15743</v>
      </c>
      <c r="G2168" s="84" t="b">
        <v>0</v>
      </c>
      <c r="H2168" s="84" t="b">
        <v>0</v>
      </c>
      <c r="I2168" s="84" t="b">
        <v>0</v>
      </c>
      <c r="J2168" s="84" t="b">
        <v>0</v>
      </c>
      <c r="K2168" s="84" t="b">
        <v>0</v>
      </c>
      <c r="L2168" s="84" t="b">
        <v>0</v>
      </c>
    </row>
    <row r="2169" spans="1:12" x14ac:dyDescent="0.25">
      <c r="A2169" s="84" t="s">
        <v>15374</v>
      </c>
      <c r="B2169" s="84" t="s">
        <v>14678</v>
      </c>
      <c r="C2169" s="84">
        <v>2</v>
      </c>
      <c r="D2169" s="122">
        <v>3.3076081572563416E-4</v>
      </c>
      <c r="E2169" s="122">
        <v>3.5912872650584995</v>
      </c>
      <c r="F2169" s="84" t="s">
        <v>15743</v>
      </c>
      <c r="G2169" s="84" t="b">
        <v>0</v>
      </c>
      <c r="H2169" s="84" t="b">
        <v>0</v>
      </c>
      <c r="I2169" s="84" t="b">
        <v>0</v>
      </c>
      <c r="J2169" s="84" t="b">
        <v>0</v>
      </c>
      <c r="K2169" s="84" t="b">
        <v>0</v>
      </c>
      <c r="L2169" s="84" t="b">
        <v>0</v>
      </c>
    </row>
    <row r="2170" spans="1:12" x14ac:dyDescent="0.25">
      <c r="A2170" s="84" t="s">
        <v>14678</v>
      </c>
      <c r="B2170" s="84" t="s">
        <v>14429</v>
      </c>
      <c r="C2170" s="84">
        <v>2</v>
      </c>
      <c r="D2170" s="122">
        <v>3.3076081572563416E-4</v>
      </c>
      <c r="E2170" s="122">
        <v>3.0472192207082238</v>
      </c>
      <c r="F2170" s="84" t="s">
        <v>15743</v>
      </c>
      <c r="G2170" s="84" t="b">
        <v>0</v>
      </c>
      <c r="H2170" s="84" t="b">
        <v>0</v>
      </c>
      <c r="I2170" s="84" t="b">
        <v>0</v>
      </c>
      <c r="J2170" s="84" t="b">
        <v>0</v>
      </c>
      <c r="K2170" s="84" t="b">
        <v>0</v>
      </c>
      <c r="L2170" s="84" t="b">
        <v>0</v>
      </c>
    </row>
    <row r="2171" spans="1:12" x14ac:dyDescent="0.25">
      <c r="A2171" s="84" t="s">
        <v>14429</v>
      </c>
      <c r="B2171" s="84" t="s">
        <v>14952</v>
      </c>
      <c r="C2171" s="84">
        <v>2</v>
      </c>
      <c r="D2171" s="122">
        <v>3.3076081572563416E-4</v>
      </c>
      <c r="E2171" s="122">
        <v>3.1721579573165237</v>
      </c>
      <c r="F2171" s="84" t="s">
        <v>15743</v>
      </c>
      <c r="G2171" s="84" t="b">
        <v>0</v>
      </c>
      <c r="H2171" s="84" t="b">
        <v>0</v>
      </c>
      <c r="I2171" s="84" t="b">
        <v>0</v>
      </c>
      <c r="J2171" s="84" t="b">
        <v>0</v>
      </c>
      <c r="K2171" s="84" t="b">
        <v>0</v>
      </c>
      <c r="L2171" s="84" t="b">
        <v>0</v>
      </c>
    </row>
    <row r="2172" spans="1:12" x14ac:dyDescent="0.25">
      <c r="A2172" s="84" t="s">
        <v>14952</v>
      </c>
      <c r="B2172" s="84" t="s">
        <v>15375</v>
      </c>
      <c r="C2172" s="84">
        <v>2</v>
      </c>
      <c r="D2172" s="122">
        <v>3.3076081572563416E-4</v>
      </c>
      <c r="E2172" s="122">
        <v>3.716226001666799</v>
      </c>
      <c r="F2172" s="84" t="s">
        <v>15743</v>
      </c>
      <c r="G2172" s="84" t="b">
        <v>0</v>
      </c>
      <c r="H2172" s="84" t="b">
        <v>0</v>
      </c>
      <c r="I2172" s="84" t="b">
        <v>0</v>
      </c>
      <c r="J2172" s="84" t="b">
        <v>0</v>
      </c>
      <c r="K2172" s="84" t="b">
        <v>0</v>
      </c>
      <c r="L2172" s="84" t="b">
        <v>0</v>
      </c>
    </row>
    <row r="2173" spans="1:12" x14ac:dyDescent="0.25">
      <c r="A2173" s="84" t="s">
        <v>14953</v>
      </c>
      <c r="B2173" s="84" t="s">
        <v>15376</v>
      </c>
      <c r="C2173" s="84">
        <v>2</v>
      </c>
      <c r="D2173" s="122">
        <v>3.3076081572563416E-4</v>
      </c>
      <c r="E2173" s="122">
        <v>3.716226001666799</v>
      </c>
      <c r="F2173" s="84" t="s">
        <v>15743</v>
      </c>
      <c r="G2173" s="84" t="b">
        <v>0</v>
      </c>
      <c r="H2173" s="84" t="b">
        <v>0</v>
      </c>
      <c r="I2173" s="84" t="b">
        <v>0</v>
      </c>
      <c r="J2173" s="84" t="b">
        <v>0</v>
      </c>
      <c r="K2173" s="84" t="b">
        <v>0</v>
      </c>
      <c r="L2173" s="84" t="b">
        <v>0</v>
      </c>
    </row>
    <row r="2174" spans="1:12" x14ac:dyDescent="0.25">
      <c r="A2174" s="84" t="s">
        <v>15376</v>
      </c>
      <c r="B2174" s="84" t="s">
        <v>15377</v>
      </c>
      <c r="C2174" s="84">
        <v>2</v>
      </c>
      <c r="D2174" s="122">
        <v>3.3076081572563416E-4</v>
      </c>
      <c r="E2174" s="122">
        <v>3.8923172607224803</v>
      </c>
      <c r="F2174" s="84" t="s">
        <v>15743</v>
      </c>
      <c r="G2174" s="84" t="b">
        <v>0</v>
      </c>
      <c r="H2174" s="84" t="b">
        <v>0</v>
      </c>
      <c r="I2174" s="84" t="b">
        <v>0</v>
      </c>
      <c r="J2174" s="84" t="b">
        <v>0</v>
      </c>
      <c r="K2174" s="84" t="b">
        <v>0</v>
      </c>
      <c r="L2174" s="84" t="b">
        <v>0</v>
      </c>
    </row>
    <row r="2175" spans="1:12" x14ac:dyDescent="0.25">
      <c r="A2175" s="84" t="s">
        <v>15377</v>
      </c>
      <c r="B2175" s="84" t="s">
        <v>15378</v>
      </c>
      <c r="C2175" s="84">
        <v>2</v>
      </c>
      <c r="D2175" s="122">
        <v>3.3076081572563416E-4</v>
      </c>
      <c r="E2175" s="122">
        <v>3.8923172607224803</v>
      </c>
      <c r="F2175" s="84" t="s">
        <v>15743</v>
      </c>
      <c r="G2175" s="84" t="b">
        <v>0</v>
      </c>
      <c r="H2175" s="84" t="b">
        <v>0</v>
      </c>
      <c r="I2175" s="84" t="b">
        <v>0</v>
      </c>
      <c r="J2175" s="84" t="b">
        <v>0</v>
      </c>
      <c r="K2175" s="84" t="b">
        <v>0</v>
      </c>
      <c r="L2175" s="84" t="b">
        <v>0</v>
      </c>
    </row>
    <row r="2176" spans="1:12" x14ac:dyDescent="0.25">
      <c r="A2176" s="84" t="s">
        <v>15378</v>
      </c>
      <c r="B2176" s="84" t="s">
        <v>14710</v>
      </c>
      <c r="C2176" s="84">
        <v>2</v>
      </c>
      <c r="D2176" s="122">
        <v>3.3076081572563416E-4</v>
      </c>
      <c r="E2176" s="122">
        <v>3.5912872650584995</v>
      </c>
      <c r="F2176" s="84" t="s">
        <v>15743</v>
      </c>
      <c r="G2176" s="84" t="b">
        <v>0</v>
      </c>
      <c r="H2176" s="84" t="b">
        <v>0</v>
      </c>
      <c r="I2176" s="84" t="b">
        <v>0</v>
      </c>
      <c r="J2176" s="84" t="b">
        <v>0</v>
      </c>
      <c r="K2176" s="84" t="b">
        <v>0</v>
      </c>
      <c r="L2176" s="84" t="b">
        <v>0</v>
      </c>
    </row>
    <row r="2177" spans="1:12" x14ac:dyDescent="0.25">
      <c r="A2177" s="84" t="s">
        <v>14710</v>
      </c>
      <c r="B2177" s="84" t="s">
        <v>15379</v>
      </c>
      <c r="C2177" s="84">
        <v>2</v>
      </c>
      <c r="D2177" s="122">
        <v>3.3076081572563416E-4</v>
      </c>
      <c r="E2177" s="122">
        <v>3.5912872650584995</v>
      </c>
      <c r="F2177" s="84" t="s">
        <v>15743</v>
      </c>
      <c r="G2177" s="84" t="b">
        <v>0</v>
      </c>
      <c r="H2177" s="84" t="b">
        <v>0</v>
      </c>
      <c r="I2177" s="84" t="b">
        <v>0</v>
      </c>
      <c r="J2177" s="84" t="b">
        <v>0</v>
      </c>
      <c r="K2177" s="84" t="b">
        <v>0</v>
      </c>
      <c r="L2177" s="84" t="b">
        <v>0</v>
      </c>
    </row>
    <row r="2178" spans="1:12" x14ac:dyDescent="0.25">
      <c r="A2178" s="84" t="s">
        <v>15379</v>
      </c>
      <c r="B2178" s="84" t="s">
        <v>14954</v>
      </c>
      <c r="C2178" s="84">
        <v>2</v>
      </c>
      <c r="D2178" s="122">
        <v>3.3076081572563416E-4</v>
      </c>
      <c r="E2178" s="122">
        <v>3.716226001666799</v>
      </c>
      <c r="F2178" s="84" t="s">
        <v>15743</v>
      </c>
      <c r="G2178" s="84" t="b">
        <v>0</v>
      </c>
      <c r="H2178" s="84" t="b">
        <v>0</v>
      </c>
      <c r="I2178" s="84" t="b">
        <v>0</v>
      </c>
      <c r="J2178" s="84" t="b">
        <v>0</v>
      </c>
      <c r="K2178" s="84" t="b">
        <v>0</v>
      </c>
      <c r="L2178" s="84" t="b">
        <v>0</v>
      </c>
    </row>
    <row r="2179" spans="1:12" x14ac:dyDescent="0.25">
      <c r="A2179" s="84" t="s">
        <v>14954</v>
      </c>
      <c r="B2179" s="84" t="s">
        <v>14195</v>
      </c>
      <c r="C2179" s="84">
        <v>2</v>
      </c>
      <c r="D2179" s="122">
        <v>3.3076081572563416E-4</v>
      </c>
      <c r="E2179" s="122">
        <v>2.0878370716164878</v>
      </c>
      <c r="F2179" s="84" t="s">
        <v>15743</v>
      </c>
      <c r="G2179" s="84" t="b">
        <v>0</v>
      </c>
      <c r="H2179" s="84" t="b">
        <v>0</v>
      </c>
      <c r="I2179" s="84" t="b">
        <v>0</v>
      </c>
      <c r="J2179" s="84" t="b">
        <v>0</v>
      </c>
      <c r="K2179" s="84" t="b">
        <v>0</v>
      </c>
      <c r="L2179" s="84" t="b">
        <v>0</v>
      </c>
    </row>
    <row r="2180" spans="1:12" x14ac:dyDescent="0.25">
      <c r="A2180" s="84" t="s">
        <v>14195</v>
      </c>
      <c r="B2180" s="84" t="s">
        <v>15380</v>
      </c>
      <c r="C2180" s="84">
        <v>2</v>
      </c>
      <c r="D2180" s="122">
        <v>3.3076081572563416E-4</v>
      </c>
      <c r="E2180" s="122">
        <v>2.2391047469471368</v>
      </c>
      <c r="F2180" s="84" t="s">
        <v>15743</v>
      </c>
      <c r="G2180" s="84" t="b">
        <v>0</v>
      </c>
      <c r="H2180" s="84" t="b">
        <v>0</v>
      </c>
      <c r="I2180" s="84" t="b">
        <v>0</v>
      </c>
      <c r="J2180" s="84" t="b">
        <v>0</v>
      </c>
      <c r="K2180" s="84" t="b">
        <v>0</v>
      </c>
      <c r="L2180" s="84" t="b">
        <v>0</v>
      </c>
    </row>
    <row r="2181" spans="1:12" x14ac:dyDescent="0.25">
      <c r="A2181" s="84" t="s">
        <v>15380</v>
      </c>
      <c r="B2181" s="84" t="s">
        <v>12371</v>
      </c>
      <c r="C2181" s="84">
        <v>2</v>
      </c>
      <c r="D2181" s="122">
        <v>3.3076081572563416E-4</v>
      </c>
      <c r="E2181" s="122">
        <v>2.7309492584875055</v>
      </c>
      <c r="F2181" s="84" t="s">
        <v>15743</v>
      </c>
      <c r="G2181" s="84" t="b">
        <v>0</v>
      </c>
      <c r="H2181" s="84" t="b">
        <v>0</v>
      </c>
      <c r="I2181" s="84" t="b">
        <v>0</v>
      </c>
      <c r="J2181" s="84" t="b">
        <v>1</v>
      </c>
      <c r="K2181" s="84" t="b">
        <v>0</v>
      </c>
      <c r="L2181" s="84" t="b">
        <v>0</v>
      </c>
    </row>
    <row r="2182" spans="1:12" x14ac:dyDescent="0.25">
      <c r="A2182" s="84" t="s">
        <v>12371</v>
      </c>
      <c r="B2182" s="84" t="s">
        <v>15381</v>
      </c>
      <c r="C2182" s="84">
        <v>2</v>
      </c>
      <c r="D2182" s="122">
        <v>3.3076081572563416E-4</v>
      </c>
      <c r="E2182" s="122">
        <v>2.7309492584875055</v>
      </c>
      <c r="F2182" s="84" t="s">
        <v>15743</v>
      </c>
      <c r="G2182" s="84" t="b">
        <v>1</v>
      </c>
      <c r="H2182" s="84" t="b">
        <v>0</v>
      </c>
      <c r="I2182" s="84" t="b">
        <v>0</v>
      </c>
      <c r="J2182" s="84" t="b">
        <v>0</v>
      </c>
      <c r="K2182" s="84" t="b">
        <v>0</v>
      </c>
      <c r="L2182" s="84" t="b">
        <v>0</v>
      </c>
    </row>
    <row r="2183" spans="1:12" x14ac:dyDescent="0.25">
      <c r="A2183" s="84" t="s">
        <v>15381</v>
      </c>
      <c r="B2183" s="84" t="s">
        <v>15382</v>
      </c>
      <c r="C2183" s="84">
        <v>2</v>
      </c>
      <c r="D2183" s="122">
        <v>3.3076081572563416E-4</v>
      </c>
      <c r="E2183" s="122">
        <v>3.8923172607224803</v>
      </c>
      <c r="F2183" s="84" t="s">
        <v>15743</v>
      </c>
      <c r="G2183" s="84" t="b">
        <v>0</v>
      </c>
      <c r="H2183" s="84" t="b">
        <v>0</v>
      </c>
      <c r="I2183" s="84" t="b">
        <v>0</v>
      </c>
      <c r="J2183" s="84" t="b">
        <v>0</v>
      </c>
      <c r="K2183" s="84" t="b">
        <v>0</v>
      </c>
      <c r="L2183" s="84" t="b">
        <v>0</v>
      </c>
    </row>
    <row r="2184" spans="1:12" x14ac:dyDescent="0.25">
      <c r="A2184" s="84" t="s">
        <v>15382</v>
      </c>
      <c r="B2184" s="84" t="s">
        <v>12368</v>
      </c>
      <c r="C2184" s="84">
        <v>2</v>
      </c>
      <c r="D2184" s="122">
        <v>3.3076081572563416E-4</v>
      </c>
      <c r="E2184" s="122">
        <v>2.7619834922274742</v>
      </c>
      <c r="F2184" s="84" t="s">
        <v>15743</v>
      </c>
      <c r="G2184" s="84" t="b">
        <v>0</v>
      </c>
      <c r="H2184" s="84" t="b">
        <v>0</v>
      </c>
      <c r="I2184" s="84" t="b">
        <v>0</v>
      </c>
      <c r="J2184" s="84" t="b">
        <v>0</v>
      </c>
      <c r="K2184" s="84" t="b">
        <v>0</v>
      </c>
      <c r="L2184" s="84" t="b">
        <v>0</v>
      </c>
    </row>
    <row r="2185" spans="1:12" x14ac:dyDescent="0.25">
      <c r="A2185" s="84" t="s">
        <v>12368</v>
      </c>
      <c r="B2185" s="84" t="s">
        <v>15383</v>
      </c>
      <c r="C2185" s="84">
        <v>2</v>
      </c>
      <c r="D2185" s="122">
        <v>3.3076081572563416E-4</v>
      </c>
      <c r="E2185" s="122">
        <v>2.7619834922274742</v>
      </c>
      <c r="F2185" s="84" t="s">
        <v>15743</v>
      </c>
      <c r="G2185" s="84" t="b">
        <v>0</v>
      </c>
      <c r="H2185" s="84" t="b">
        <v>0</v>
      </c>
      <c r="I2185" s="84" t="b">
        <v>0</v>
      </c>
      <c r="J2185" s="84" t="b">
        <v>0</v>
      </c>
      <c r="K2185" s="84" t="b">
        <v>0</v>
      </c>
      <c r="L2185" s="84" t="b">
        <v>0</v>
      </c>
    </row>
    <row r="2186" spans="1:12" x14ac:dyDescent="0.25">
      <c r="A2186" s="84" t="s">
        <v>557</v>
      </c>
      <c r="B2186" s="84" t="s">
        <v>14959</v>
      </c>
      <c r="C2186" s="84">
        <v>2</v>
      </c>
      <c r="D2186" s="122">
        <v>3.3076081572563416E-4</v>
      </c>
      <c r="E2186" s="122">
        <v>3.5912872650584995</v>
      </c>
      <c r="F2186" s="84" t="s">
        <v>15743</v>
      </c>
      <c r="G2186" s="84" t="b">
        <v>0</v>
      </c>
      <c r="H2186" s="84" t="b">
        <v>0</v>
      </c>
      <c r="I2186" s="84" t="b">
        <v>0</v>
      </c>
      <c r="J2186" s="84" t="b">
        <v>0</v>
      </c>
      <c r="K2186" s="84" t="b">
        <v>0</v>
      </c>
      <c r="L2186" s="84" t="b">
        <v>0</v>
      </c>
    </row>
    <row r="2187" spans="1:12" x14ac:dyDescent="0.25">
      <c r="A2187" s="84" t="s">
        <v>14327</v>
      </c>
      <c r="B2187" s="84" t="s">
        <v>14967</v>
      </c>
      <c r="C2187" s="84">
        <v>2</v>
      </c>
      <c r="D2187" s="122">
        <v>3.3076081572563416E-4</v>
      </c>
      <c r="E2187" s="122">
        <v>2.9758633121725553</v>
      </c>
      <c r="F2187" s="84" t="s">
        <v>15743</v>
      </c>
      <c r="G2187" s="84" t="b">
        <v>0</v>
      </c>
      <c r="H2187" s="84" t="b">
        <v>0</v>
      </c>
      <c r="I2187" s="84" t="b">
        <v>0</v>
      </c>
      <c r="J2187" s="84" t="b">
        <v>0</v>
      </c>
      <c r="K2187" s="84" t="b">
        <v>0</v>
      </c>
      <c r="L2187" s="84" t="b">
        <v>0</v>
      </c>
    </row>
    <row r="2188" spans="1:12" x14ac:dyDescent="0.25">
      <c r="A2188" s="84" t="s">
        <v>14967</v>
      </c>
      <c r="B2188" s="84" t="s">
        <v>14518</v>
      </c>
      <c r="C2188" s="84">
        <v>2</v>
      </c>
      <c r="D2188" s="122">
        <v>3.3076081572563416E-4</v>
      </c>
      <c r="E2188" s="122">
        <v>3.2391047469471368</v>
      </c>
      <c r="F2188" s="84" t="s">
        <v>15743</v>
      </c>
      <c r="G2188" s="84" t="b">
        <v>0</v>
      </c>
      <c r="H2188" s="84" t="b">
        <v>0</v>
      </c>
      <c r="I2188" s="84" t="b">
        <v>0</v>
      </c>
      <c r="J2188" s="84" t="b">
        <v>0</v>
      </c>
      <c r="K2188" s="84" t="b">
        <v>0</v>
      </c>
      <c r="L2188" s="84" t="b">
        <v>0</v>
      </c>
    </row>
    <row r="2189" spans="1:12" x14ac:dyDescent="0.25">
      <c r="A2189" s="84" t="s">
        <v>14518</v>
      </c>
      <c r="B2189" s="84" t="s">
        <v>14749</v>
      </c>
      <c r="C2189" s="84">
        <v>2</v>
      </c>
      <c r="D2189" s="122">
        <v>3.3076081572563416E-4</v>
      </c>
      <c r="E2189" s="122">
        <v>3.1141660103388369</v>
      </c>
      <c r="F2189" s="84" t="s">
        <v>15743</v>
      </c>
      <c r="G2189" s="84" t="b">
        <v>0</v>
      </c>
      <c r="H2189" s="84" t="b">
        <v>0</v>
      </c>
      <c r="I2189" s="84" t="b">
        <v>0</v>
      </c>
      <c r="J2189" s="84" t="b">
        <v>0</v>
      </c>
      <c r="K2189" s="84" t="b">
        <v>0</v>
      </c>
      <c r="L2189" s="84" t="b">
        <v>0</v>
      </c>
    </row>
    <row r="2190" spans="1:12" x14ac:dyDescent="0.25">
      <c r="A2190" s="84" t="s">
        <v>14749</v>
      </c>
      <c r="B2190" s="84" t="s">
        <v>14243</v>
      </c>
      <c r="C2190" s="84">
        <v>2</v>
      </c>
      <c r="D2190" s="122">
        <v>3.3076081572563416E-4</v>
      </c>
      <c r="E2190" s="122">
        <v>2.5912872650584995</v>
      </c>
      <c r="F2190" s="84" t="s">
        <v>15743</v>
      </c>
      <c r="G2190" s="84" t="b">
        <v>0</v>
      </c>
      <c r="H2190" s="84" t="b">
        <v>0</v>
      </c>
      <c r="I2190" s="84" t="b">
        <v>0</v>
      </c>
      <c r="J2190" s="84" t="b">
        <v>0</v>
      </c>
      <c r="K2190" s="84" t="b">
        <v>0</v>
      </c>
      <c r="L2190" s="84" t="b">
        <v>0</v>
      </c>
    </row>
    <row r="2191" spans="1:12" x14ac:dyDescent="0.25">
      <c r="A2191" s="84" t="s">
        <v>14243</v>
      </c>
      <c r="B2191" s="84" t="s">
        <v>15385</v>
      </c>
      <c r="C2191" s="84">
        <v>2</v>
      </c>
      <c r="D2191" s="122">
        <v>3.3076081572563416E-4</v>
      </c>
      <c r="E2191" s="122">
        <v>2.8923172607224803</v>
      </c>
      <c r="F2191" s="84" t="s">
        <v>15743</v>
      </c>
      <c r="G2191" s="84" t="b">
        <v>0</v>
      </c>
      <c r="H2191" s="84" t="b">
        <v>0</v>
      </c>
      <c r="I2191" s="84" t="b">
        <v>0</v>
      </c>
      <c r="J2191" s="84" t="b">
        <v>0</v>
      </c>
      <c r="K2191" s="84" t="b">
        <v>0</v>
      </c>
      <c r="L2191" s="84" t="b">
        <v>0</v>
      </c>
    </row>
    <row r="2192" spans="1:12" x14ac:dyDescent="0.25">
      <c r="A2192" s="84" t="s">
        <v>15385</v>
      </c>
      <c r="B2192" s="84" t="s">
        <v>966</v>
      </c>
      <c r="C2192" s="84">
        <v>2</v>
      </c>
      <c r="D2192" s="122">
        <v>3.3076081572563416E-4</v>
      </c>
      <c r="E2192" s="122">
        <v>3.0794039040796251</v>
      </c>
      <c r="F2192" s="84" t="s">
        <v>15743</v>
      </c>
      <c r="G2192" s="84" t="b">
        <v>0</v>
      </c>
      <c r="H2192" s="84" t="b">
        <v>0</v>
      </c>
      <c r="I2192" s="84" t="b">
        <v>0</v>
      </c>
      <c r="J2192" s="84" t="b">
        <v>0</v>
      </c>
      <c r="K2192" s="84" t="b">
        <v>0</v>
      </c>
      <c r="L2192" s="84" t="b">
        <v>0</v>
      </c>
    </row>
    <row r="2193" spans="1:12" x14ac:dyDescent="0.25">
      <c r="A2193" s="84" t="s">
        <v>731</v>
      </c>
      <c r="B2193" s="84" t="s">
        <v>14240</v>
      </c>
      <c r="C2193" s="84">
        <v>2</v>
      </c>
      <c r="D2193" s="122">
        <v>3.3076081572563416E-4</v>
      </c>
      <c r="E2193" s="122">
        <v>0.2845406569807874</v>
      </c>
      <c r="F2193" s="84" t="s">
        <v>15743</v>
      </c>
      <c r="G2193" s="84" t="b">
        <v>0</v>
      </c>
      <c r="H2193" s="84" t="b">
        <v>0</v>
      </c>
      <c r="I2193" s="84" t="b">
        <v>0</v>
      </c>
      <c r="J2193" s="84" t="b">
        <v>0</v>
      </c>
      <c r="K2193" s="84" t="b">
        <v>0</v>
      </c>
      <c r="L2193" s="84" t="b">
        <v>0</v>
      </c>
    </row>
    <row r="2194" spans="1:12" x14ac:dyDescent="0.25">
      <c r="A2194" s="84" t="s">
        <v>14240</v>
      </c>
      <c r="B2194" s="84" t="s">
        <v>12266</v>
      </c>
      <c r="C2194" s="84">
        <v>2</v>
      </c>
      <c r="D2194" s="122">
        <v>3.3076081572563416E-4</v>
      </c>
      <c r="E2194" s="122">
        <v>1.1990301037168249</v>
      </c>
      <c r="F2194" s="84" t="s">
        <v>15743</v>
      </c>
      <c r="G2194" s="84" t="b">
        <v>0</v>
      </c>
      <c r="H2194" s="84" t="b">
        <v>0</v>
      </c>
      <c r="I2194" s="84" t="b">
        <v>0</v>
      </c>
      <c r="J2194" s="84" t="b">
        <v>0</v>
      </c>
      <c r="K2194" s="84" t="b">
        <v>0</v>
      </c>
      <c r="L2194" s="84" t="b">
        <v>0</v>
      </c>
    </row>
    <row r="2195" spans="1:12" x14ac:dyDescent="0.25">
      <c r="A2195" s="84" t="s">
        <v>12266</v>
      </c>
      <c r="B2195" s="84" t="s">
        <v>14313</v>
      </c>
      <c r="C2195" s="84">
        <v>2</v>
      </c>
      <c r="D2195" s="122">
        <v>3.3076081572563416E-4</v>
      </c>
      <c r="E2195" s="122">
        <v>1.5287052808303363</v>
      </c>
      <c r="F2195" s="84" t="s">
        <v>15743</v>
      </c>
      <c r="G2195" s="84" t="b">
        <v>0</v>
      </c>
      <c r="H2195" s="84" t="b">
        <v>0</v>
      </c>
      <c r="I2195" s="84" t="b">
        <v>0</v>
      </c>
      <c r="J2195" s="84" t="b">
        <v>0</v>
      </c>
      <c r="K2195" s="84" t="b">
        <v>0</v>
      </c>
      <c r="L2195" s="84" t="b">
        <v>0</v>
      </c>
    </row>
    <row r="2196" spans="1:12" x14ac:dyDescent="0.25">
      <c r="A2196" s="84" t="s">
        <v>14313</v>
      </c>
      <c r="B2196" s="84" t="s">
        <v>14297</v>
      </c>
      <c r="C2196" s="84">
        <v>2</v>
      </c>
      <c r="D2196" s="122">
        <v>3.3076081572563416E-4</v>
      </c>
      <c r="E2196" s="122">
        <v>2.336014759955193</v>
      </c>
      <c r="F2196" s="84" t="s">
        <v>15743</v>
      </c>
      <c r="G2196" s="84" t="b">
        <v>0</v>
      </c>
      <c r="H2196" s="84" t="b">
        <v>0</v>
      </c>
      <c r="I2196" s="84" t="b">
        <v>0</v>
      </c>
      <c r="J2196" s="84" t="b">
        <v>0</v>
      </c>
      <c r="K2196" s="84" t="b">
        <v>0</v>
      </c>
      <c r="L2196" s="84" t="b">
        <v>0</v>
      </c>
    </row>
    <row r="2197" spans="1:12" x14ac:dyDescent="0.25">
      <c r="A2197" s="84" t="s">
        <v>14297</v>
      </c>
      <c r="B2197" s="84" t="s">
        <v>14750</v>
      </c>
      <c r="C2197" s="84">
        <v>2</v>
      </c>
      <c r="D2197" s="122">
        <v>3.3076081572563416E-4</v>
      </c>
      <c r="E2197" s="122">
        <v>2.7461892250442426</v>
      </c>
      <c r="F2197" s="84" t="s">
        <v>15743</v>
      </c>
      <c r="G2197" s="84" t="b">
        <v>0</v>
      </c>
      <c r="H2197" s="84" t="b">
        <v>0</v>
      </c>
      <c r="I2197" s="84" t="b">
        <v>0</v>
      </c>
      <c r="J2197" s="84" t="b">
        <v>0</v>
      </c>
      <c r="K2197" s="84" t="b">
        <v>0</v>
      </c>
      <c r="L2197" s="84" t="b">
        <v>0</v>
      </c>
    </row>
    <row r="2198" spans="1:12" x14ac:dyDescent="0.25">
      <c r="A2198" s="84" t="s">
        <v>14750</v>
      </c>
      <c r="B2198" s="84" t="s">
        <v>15386</v>
      </c>
      <c r="C2198" s="84">
        <v>2</v>
      </c>
      <c r="D2198" s="122">
        <v>3.3076081572563416E-4</v>
      </c>
      <c r="E2198" s="122">
        <v>3.5912872650584995</v>
      </c>
      <c r="F2198" s="84" t="s">
        <v>15743</v>
      </c>
      <c r="G2198" s="84" t="b">
        <v>0</v>
      </c>
      <c r="H2198" s="84" t="b">
        <v>0</v>
      </c>
      <c r="I2198" s="84" t="b">
        <v>0</v>
      </c>
      <c r="J2198" s="84" t="b">
        <v>0</v>
      </c>
      <c r="K2198" s="84" t="b">
        <v>0</v>
      </c>
      <c r="L2198" s="84" t="b">
        <v>0</v>
      </c>
    </row>
    <row r="2199" spans="1:12" x14ac:dyDescent="0.25">
      <c r="A2199" s="84" t="s">
        <v>14217</v>
      </c>
      <c r="B2199" s="84" t="s">
        <v>14217</v>
      </c>
      <c r="C2199" s="84">
        <v>2</v>
      </c>
      <c r="D2199" s="122">
        <v>3.3076081572563416E-4</v>
      </c>
      <c r="E2199" s="122">
        <v>1.800650303126796</v>
      </c>
      <c r="F2199" s="84" t="s">
        <v>15743</v>
      </c>
      <c r="G2199" s="84" t="b">
        <v>0</v>
      </c>
      <c r="H2199" s="84" t="b">
        <v>0</v>
      </c>
      <c r="I2199" s="84" t="b">
        <v>0</v>
      </c>
      <c r="J2199" s="84" t="b">
        <v>0</v>
      </c>
      <c r="K2199" s="84" t="b">
        <v>0</v>
      </c>
      <c r="L2199" s="84" t="b">
        <v>0</v>
      </c>
    </row>
    <row r="2200" spans="1:12" x14ac:dyDescent="0.25">
      <c r="A2200" s="84" t="s">
        <v>14217</v>
      </c>
      <c r="B2200" s="84" t="s">
        <v>12365</v>
      </c>
      <c r="C2200" s="84">
        <v>2</v>
      </c>
      <c r="D2200" s="122">
        <v>3.3076081572563416E-4</v>
      </c>
      <c r="E2200" s="122">
        <v>1.5112021800126298</v>
      </c>
      <c r="F2200" s="84" t="s">
        <v>15743</v>
      </c>
      <c r="G2200" s="84" t="b">
        <v>0</v>
      </c>
      <c r="H2200" s="84" t="b">
        <v>0</v>
      </c>
      <c r="I2200" s="84" t="b">
        <v>0</v>
      </c>
      <c r="J2200" s="84" t="b">
        <v>0</v>
      </c>
      <c r="K2200" s="84" t="b">
        <v>0</v>
      </c>
      <c r="L2200" s="84" t="b">
        <v>0</v>
      </c>
    </row>
    <row r="2201" spans="1:12" x14ac:dyDescent="0.25">
      <c r="A2201" s="84" t="s">
        <v>12365</v>
      </c>
      <c r="B2201" s="84" t="s">
        <v>14218</v>
      </c>
      <c r="C2201" s="84">
        <v>2</v>
      </c>
      <c r="D2201" s="122">
        <v>3.3076081572563416E-4</v>
      </c>
      <c r="E2201" s="122">
        <v>1.4062411633498915</v>
      </c>
      <c r="F2201" s="84" t="s">
        <v>15743</v>
      </c>
      <c r="G2201" s="84" t="b">
        <v>0</v>
      </c>
      <c r="H2201" s="84" t="b">
        <v>0</v>
      </c>
      <c r="I2201" s="84" t="b">
        <v>0</v>
      </c>
      <c r="J2201" s="84" t="b">
        <v>0</v>
      </c>
      <c r="K2201" s="84" t="b">
        <v>0</v>
      </c>
      <c r="L2201" s="84" t="b">
        <v>0</v>
      </c>
    </row>
    <row r="2202" spans="1:12" x14ac:dyDescent="0.25">
      <c r="A2202" s="84" t="s">
        <v>14218</v>
      </c>
      <c r="B2202" s="84" t="s">
        <v>14436</v>
      </c>
      <c r="C2202" s="84">
        <v>2</v>
      </c>
      <c r="D2202" s="122">
        <v>3.3076081572563416E-4</v>
      </c>
      <c r="E2202" s="122">
        <v>2.2513392033641484</v>
      </c>
      <c r="F2202" s="84" t="s">
        <v>15743</v>
      </c>
      <c r="G2202" s="84" t="b">
        <v>0</v>
      </c>
      <c r="H2202" s="84" t="b">
        <v>0</v>
      </c>
      <c r="I2202" s="84" t="b">
        <v>0</v>
      </c>
      <c r="J2202" s="84" t="b">
        <v>0</v>
      </c>
      <c r="K2202" s="84" t="b">
        <v>0</v>
      </c>
      <c r="L2202" s="84" t="b">
        <v>0</v>
      </c>
    </row>
    <row r="2203" spans="1:12" x14ac:dyDescent="0.25">
      <c r="A2203" s="84" t="s">
        <v>14436</v>
      </c>
      <c r="B2203" s="84" t="s">
        <v>855</v>
      </c>
      <c r="C2203" s="84">
        <v>2</v>
      </c>
      <c r="D2203" s="122">
        <v>3.3076081572563416E-4</v>
      </c>
      <c r="E2203" s="122">
        <v>1.5353358597293492</v>
      </c>
      <c r="F2203" s="84" t="s">
        <v>15743</v>
      </c>
      <c r="G2203" s="84" t="b">
        <v>0</v>
      </c>
      <c r="H2203" s="84" t="b">
        <v>0</v>
      </c>
      <c r="I2203" s="84" t="b">
        <v>0</v>
      </c>
      <c r="J2203" s="84" t="b">
        <v>0</v>
      </c>
      <c r="K2203" s="84" t="b">
        <v>0</v>
      </c>
      <c r="L2203" s="84" t="b">
        <v>0</v>
      </c>
    </row>
    <row r="2204" spans="1:12" x14ac:dyDescent="0.25">
      <c r="A2204" s="84" t="s">
        <v>14671</v>
      </c>
      <c r="B2204" s="84" t="s">
        <v>15387</v>
      </c>
      <c r="C2204" s="84">
        <v>2</v>
      </c>
      <c r="D2204" s="122">
        <v>3.3076081572563416E-4</v>
      </c>
      <c r="E2204" s="122">
        <v>3.5912872650584995</v>
      </c>
      <c r="F2204" s="84" t="s">
        <v>15743</v>
      </c>
      <c r="G2204" s="84" t="b">
        <v>0</v>
      </c>
      <c r="H2204" s="84" t="b">
        <v>0</v>
      </c>
      <c r="I2204" s="84" t="b">
        <v>0</v>
      </c>
      <c r="J2204" s="84" t="b">
        <v>0</v>
      </c>
      <c r="K2204" s="84" t="b">
        <v>0</v>
      </c>
      <c r="L2204" s="84" t="b">
        <v>0</v>
      </c>
    </row>
    <row r="2205" spans="1:12" x14ac:dyDescent="0.25">
      <c r="A2205" s="84" t="s">
        <v>15387</v>
      </c>
      <c r="B2205" s="84" t="s">
        <v>12295</v>
      </c>
      <c r="C2205" s="84">
        <v>2</v>
      </c>
      <c r="D2205" s="122">
        <v>3.3076081572563416E-4</v>
      </c>
      <c r="E2205" s="122">
        <v>2.674833316508574</v>
      </c>
      <c r="F2205" s="84" t="s">
        <v>15743</v>
      </c>
      <c r="G2205" s="84" t="b">
        <v>0</v>
      </c>
      <c r="H2205" s="84" t="b">
        <v>0</v>
      </c>
      <c r="I2205" s="84" t="b">
        <v>0</v>
      </c>
      <c r="J2205" s="84" t="b">
        <v>0</v>
      </c>
      <c r="K2205" s="84" t="b">
        <v>0</v>
      </c>
      <c r="L2205" s="84" t="b">
        <v>0</v>
      </c>
    </row>
    <row r="2206" spans="1:12" x14ac:dyDescent="0.25">
      <c r="A2206" s="84" t="s">
        <v>15388</v>
      </c>
      <c r="B2206" s="84" t="s">
        <v>15389</v>
      </c>
      <c r="C2206" s="84">
        <v>2</v>
      </c>
      <c r="D2206" s="122">
        <v>3.3076081572563416E-4</v>
      </c>
      <c r="E2206" s="122">
        <v>3.8923172607224803</v>
      </c>
      <c r="F2206" s="84" t="s">
        <v>15743</v>
      </c>
      <c r="G2206" s="84" t="b">
        <v>0</v>
      </c>
      <c r="H2206" s="84" t="b">
        <v>0</v>
      </c>
      <c r="I2206" s="84" t="b">
        <v>0</v>
      </c>
      <c r="J2206" s="84" t="b">
        <v>0</v>
      </c>
      <c r="K2206" s="84" t="b">
        <v>0</v>
      </c>
      <c r="L2206" s="84" t="b">
        <v>0</v>
      </c>
    </row>
    <row r="2207" spans="1:12" x14ac:dyDescent="0.25">
      <c r="A2207" s="84" t="s">
        <v>15389</v>
      </c>
      <c r="B2207" s="84" t="s">
        <v>14281</v>
      </c>
      <c r="C2207" s="84">
        <v>2</v>
      </c>
      <c r="D2207" s="122">
        <v>3.3076081572563416E-4</v>
      </c>
      <c r="E2207" s="122">
        <v>3.1519545712282366</v>
      </c>
      <c r="F2207" s="84" t="s">
        <v>15743</v>
      </c>
      <c r="G2207" s="84" t="b">
        <v>0</v>
      </c>
      <c r="H2207" s="84" t="b">
        <v>0</v>
      </c>
      <c r="I2207" s="84" t="b">
        <v>0</v>
      </c>
      <c r="J2207" s="84" t="b">
        <v>0</v>
      </c>
      <c r="K2207" s="84" t="b">
        <v>0</v>
      </c>
      <c r="L2207" s="84" t="b">
        <v>0</v>
      </c>
    </row>
    <row r="2208" spans="1:12" x14ac:dyDescent="0.25">
      <c r="A2208" s="84" t="s">
        <v>12295</v>
      </c>
      <c r="B2208" s="84" t="s">
        <v>14273</v>
      </c>
      <c r="C2208" s="84">
        <v>2</v>
      </c>
      <c r="D2208" s="122">
        <v>3.3076081572563416E-4</v>
      </c>
      <c r="E2208" s="122">
        <v>1.7997720531168742</v>
      </c>
      <c r="F2208" s="84" t="s">
        <v>15743</v>
      </c>
      <c r="G2208" s="84" t="b">
        <v>0</v>
      </c>
      <c r="H2208" s="84" t="b">
        <v>0</v>
      </c>
      <c r="I2208" s="84" t="b">
        <v>0</v>
      </c>
      <c r="J2208" s="84" t="b">
        <v>0</v>
      </c>
      <c r="K2208" s="84" t="b">
        <v>0</v>
      </c>
      <c r="L2208" s="84" t="b">
        <v>0</v>
      </c>
    </row>
    <row r="2209" spans="1:12" x14ac:dyDescent="0.25">
      <c r="A2209" s="84" t="s">
        <v>14273</v>
      </c>
      <c r="B2209" s="84" t="s">
        <v>14235</v>
      </c>
      <c r="C2209" s="84">
        <v>2</v>
      </c>
      <c r="D2209" s="122">
        <v>3.3076081572563416E-4</v>
      </c>
      <c r="E2209" s="122">
        <v>1.9478345885723118</v>
      </c>
      <c r="F2209" s="84" t="s">
        <v>15743</v>
      </c>
      <c r="G2209" s="84" t="b">
        <v>0</v>
      </c>
      <c r="H2209" s="84" t="b">
        <v>0</v>
      </c>
      <c r="I2209" s="84" t="b">
        <v>0</v>
      </c>
      <c r="J2209" s="84" t="b">
        <v>0</v>
      </c>
      <c r="K2209" s="84" t="b">
        <v>0</v>
      </c>
      <c r="L2209" s="84" t="b">
        <v>0</v>
      </c>
    </row>
    <row r="2210" spans="1:12" x14ac:dyDescent="0.25">
      <c r="A2210" s="84" t="s">
        <v>14235</v>
      </c>
      <c r="B2210" s="84" t="s">
        <v>731</v>
      </c>
      <c r="C2210" s="84">
        <v>2</v>
      </c>
      <c r="D2210" s="122">
        <v>3.3076081572563416E-4</v>
      </c>
      <c r="E2210" s="122">
        <v>0.34010547605734764</v>
      </c>
      <c r="F2210" s="84" t="s">
        <v>15743</v>
      </c>
      <c r="G2210" s="84" t="b">
        <v>0</v>
      </c>
      <c r="H2210" s="84" t="b">
        <v>0</v>
      </c>
      <c r="I2210" s="84" t="b">
        <v>0</v>
      </c>
      <c r="J2210" s="84" t="b">
        <v>0</v>
      </c>
      <c r="K2210" s="84" t="b">
        <v>0</v>
      </c>
      <c r="L2210" s="84" t="b">
        <v>0</v>
      </c>
    </row>
    <row r="2211" spans="1:12" x14ac:dyDescent="0.25">
      <c r="A2211" s="84" t="s">
        <v>14241</v>
      </c>
      <c r="B2211" s="84" t="s">
        <v>15390</v>
      </c>
      <c r="C2211" s="84">
        <v>2</v>
      </c>
      <c r="D2211" s="122">
        <v>3.3076081572563416E-4</v>
      </c>
      <c r="E2211" s="122">
        <v>2.8923172607224803</v>
      </c>
      <c r="F2211" s="84" t="s">
        <v>15743</v>
      </c>
      <c r="G2211" s="84" t="b">
        <v>0</v>
      </c>
      <c r="H2211" s="84" t="b">
        <v>0</v>
      </c>
      <c r="I2211" s="84" t="b">
        <v>0</v>
      </c>
      <c r="J2211" s="84" t="b">
        <v>0</v>
      </c>
      <c r="K2211" s="84" t="b">
        <v>0</v>
      </c>
      <c r="L2211" s="84" t="b">
        <v>0</v>
      </c>
    </row>
    <row r="2212" spans="1:12" x14ac:dyDescent="0.25">
      <c r="A2212" s="84" t="s">
        <v>15390</v>
      </c>
      <c r="B2212" s="84" t="s">
        <v>14370</v>
      </c>
      <c r="C2212" s="84">
        <v>2</v>
      </c>
      <c r="D2212" s="122">
        <v>3.3076081572563416E-4</v>
      </c>
      <c r="E2212" s="122">
        <v>3.1933472563864616</v>
      </c>
      <c r="F2212" s="84" t="s">
        <v>15743</v>
      </c>
      <c r="G2212" s="84" t="b">
        <v>0</v>
      </c>
      <c r="H2212" s="84" t="b">
        <v>0</v>
      </c>
      <c r="I2212" s="84" t="b">
        <v>0</v>
      </c>
      <c r="J2212" s="84" t="b">
        <v>0</v>
      </c>
      <c r="K2212" s="84" t="b">
        <v>0</v>
      </c>
      <c r="L2212" s="84" t="b">
        <v>0</v>
      </c>
    </row>
    <row r="2213" spans="1:12" x14ac:dyDescent="0.25">
      <c r="A2213" s="84" t="s">
        <v>14370</v>
      </c>
      <c r="B2213" s="84" t="s">
        <v>14223</v>
      </c>
      <c r="C2213" s="84">
        <v>2</v>
      </c>
      <c r="D2213" s="122">
        <v>3.3076081572563416E-4</v>
      </c>
      <c r="E2213" s="122">
        <v>2.1326494160328497</v>
      </c>
      <c r="F2213" s="84" t="s">
        <v>15743</v>
      </c>
      <c r="G2213" s="84" t="b">
        <v>0</v>
      </c>
      <c r="H2213" s="84" t="b">
        <v>0</v>
      </c>
      <c r="I2213" s="84" t="b">
        <v>0</v>
      </c>
      <c r="J2213" s="84" t="b">
        <v>0</v>
      </c>
      <c r="K2213" s="84" t="b">
        <v>0</v>
      </c>
      <c r="L2213" s="84" t="b">
        <v>0</v>
      </c>
    </row>
    <row r="2214" spans="1:12" x14ac:dyDescent="0.25">
      <c r="A2214" s="84" t="s">
        <v>14223</v>
      </c>
      <c r="B2214" s="84" t="s">
        <v>15391</v>
      </c>
      <c r="C2214" s="84">
        <v>2</v>
      </c>
      <c r="D2214" s="122">
        <v>3.3076081572563416E-4</v>
      </c>
      <c r="E2214" s="122">
        <v>2.989227273730537</v>
      </c>
      <c r="F2214" s="84" t="s">
        <v>15743</v>
      </c>
      <c r="G2214" s="84" t="b">
        <v>0</v>
      </c>
      <c r="H2214" s="84" t="b">
        <v>0</v>
      </c>
      <c r="I2214" s="84" t="b">
        <v>0</v>
      </c>
      <c r="J2214" s="84" t="b">
        <v>0</v>
      </c>
      <c r="K2214" s="84" t="b">
        <v>1</v>
      </c>
      <c r="L2214" s="84" t="b">
        <v>0</v>
      </c>
    </row>
    <row r="2215" spans="1:12" x14ac:dyDescent="0.25">
      <c r="A2215" s="84" t="s">
        <v>15391</v>
      </c>
      <c r="B2215" s="84" t="s">
        <v>14752</v>
      </c>
      <c r="C2215" s="84">
        <v>2</v>
      </c>
      <c r="D2215" s="122">
        <v>3.3076081572563416E-4</v>
      </c>
      <c r="E2215" s="122">
        <v>3.5912872650584995</v>
      </c>
      <c r="F2215" s="84" t="s">
        <v>15743</v>
      </c>
      <c r="G2215" s="84" t="b">
        <v>0</v>
      </c>
      <c r="H2215" s="84" t="b">
        <v>1</v>
      </c>
      <c r="I2215" s="84" t="b">
        <v>0</v>
      </c>
      <c r="J2215" s="84" t="b">
        <v>0</v>
      </c>
      <c r="K2215" s="84" t="b">
        <v>0</v>
      </c>
      <c r="L2215" s="84" t="b">
        <v>0</v>
      </c>
    </row>
    <row r="2216" spans="1:12" x14ac:dyDescent="0.25">
      <c r="A2216" s="84" t="s">
        <v>14752</v>
      </c>
      <c r="B2216" s="84" t="s">
        <v>14614</v>
      </c>
      <c r="C2216" s="84">
        <v>2</v>
      </c>
      <c r="D2216" s="122">
        <v>3.3076081572563416E-4</v>
      </c>
      <c r="E2216" s="122">
        <v>3.1933472563864616</v>
      </c>
      <c r="F2216" s="84" t="s">
        <v>15743</v>
      </c>
      <c r="G2216" s="84" t="b">
        <v>0</v>
      </c>
      <c r="H2216" s="84" t="b">
        <v>0</v>
      </c>
      <c r="I2216" s="84" t="b">
        <v>0</v>
      </c>
      <c r="J2216" s="84" t="b">
        <v>0</v>
      </c>
      <c r="K2216" s="84" t="b">
        <v>0</v>
      </c>
      <c r="L2216" s="84" t="b">
        <v>0</v>
      </c>
    </row>
    <row r="2217" spans="1:12" x14ac:dyDescent="0.25">
      <c r="A2217" s="84" t="s">
        <v>14614</v>
      </c>
      <c r="B2217" s="84" t="s">
        <v>15392</v>
      </c>
      <c r="C2217" s="84">
        <v>2</v>
      </c>
      <c r="D2217" s="122">
        <v>3.3076081572563416E-4</v>
      </c>
      <c r="E2217" s="122">
        <v>3.4943772520504428</v>
      </c>
      <c r="F2217" s="84" t="s">
        <v>15743</v>
      </c>
      <c r="G2217" s="84" t="b">
        <v>0</v>
      </c>
      <c r="H2217" s="84" t="b">
        <v>0</v>
      </c>
      <c r="I2217" s="84" t="b">
        <v>0</v>
      </c>
      <c r="J2217" s="84" t="b">
        <v>0</v>
      </c>
      <c r="K2217" s="84" t="b">
        <v>0</v>
      </c>
      <c r="L2217" s="84" t="b">
        <v>0</v>
      </c>
    </row>
    <row r="2218" spans="1:12" x14ac:dyDescent="0.25">
      <c r="A2218" s="84" t="s">
        <v>15392</v>
      </c>
      <c r="B2218" s="84" t="s">
        <v>14703</v>
      </c>
      <c r="C2218" s="84">
        <v>2</v>
      </c>
      <c r="D2218" s="122">
        <v>3.3076081572563416E-4</v>
      </c>
      <c r="E2218" s="122">
        <v>3.5912872650584995</v>
      </c>
      <c r="F2218" s="84" t="s">
        <v>15743</v>
      </c>
      <c r="G2218" s="84" t="b">
        <v>0</v>
      </c>
      <c r="H2218" s="84" t="b">
        <v>0</v>
      </c>
      <c r="I2218" s="84" t="b">
        <v>0</v>
      </c>
      <c r="J2218" s="84" t="b">
        <v>0</v>
      </c>
      <c r="K2218" s="84" t="b">
        <v>0</v>
      </c>
      <c r="L2218" s="84" t="b">
        <v>0</v>
      </c>
    </row>
    <row r="2219" spans="1:12" x14ac:dyDescent="0.25">
      <c r="A2219" s="84" t="s">
        <v>14703</v>
      </c>
      <c r="B2219" s="84" t="s">
        <v>15393</v>
      </c>
      <c r="C2219" s="84">
        <v>2</v>
      </c>
      <c r="D2219" s="122">
        <v>3.3076081572563416E-4</v>
      </c>
      <c r="E2219" s="122">
        <v>3.5912872650584995</v>
      </c>
      <c r="F2219" s="84" t="s">
        <v>15743</v>
      </c>
      <c r="G2219" s="84" t="b">
        <v>0</v>
      </c>
      <c r="H2219" s="84" t="b">
        <v>0</v>
      </c>
      <c r="I2219" s="84" t="b">
        <v>0</v>
      </c>
      <c r="J2219" s="84" t="b">
        <v>0</v>
      </c>
      <c r="K2219" s="84" t="b">
        <v>0</v>
      </c>
      <c r="L2219" s="84" t="b">
        <v>0</v>
      </c>
    </row>
    <row r="2220" spans="1:12" x14ac:dyDescent="0.25">
      <c r="A2220" s="84" t="s">
        <v>15393</v>
      </c>
      <c r="B2220" s="84" t="s">
        <v>15394</v>
      </c>
      <c r="C2220" s="84">
        <v>2</v>
      </c>
      <c r="D2220" s="122">
        <v>3.3076081572563416E-4</v>
      </c>
      <c r="E2220" s="122">
        <v>3.8923172607224803</v>
      </c>
      <c r="F2220" s="84" t="s">
        <v>15743</v>
      </c>
      <c r="G2220" s="84" t="b">
        <v>0</v>
      </c>
      <c r="H2220" s="84" t="b">
        <v>0</v>
      </c>
      <c r="I2220" s="84" t="b">
        <v>0</v>
      </c>
      <c r="J2220" s="84" t="b">
        <v>0</v>
      </c>
      <c r="K2220" s="84" t="b">
        <v>0</v>
      </c>
      <c r="L2220" s="84" t="b">
        <v>0</v>
      </c>
    </row>
    <row r="2221" spans="1:12" x14ac:dyDescent="0.25">
      <c r="A2221" s="84" t="s">
        <v>14754</v>
      </c>
      <c r="B2221" s="84" t="s">
        <v>796</v>
      </c>
      <c r="C2221" s="84">
        <v>2</v>
      </c>
      <c r="D2221" s="122">
        <v>3.3076081572563416E-4</v>
      </c>
      <c r="E2221" s="122">
        <v>2.6618683393442066</v>
      </c>
      <c r="F2221" s="84" t="s">
        <v>15743</v>
      </c>
      <c r="G2221" s="84" t="b">
        <v>0</v>
      </c>
      <c r="H2221" s="84" t="b">
        <v>0</v>
      </c>
      <c r="I2221" s="84" t="b">
        <v>0</v>
      </c>
      <c r="J2221" s="84" t="b">
        <v>0</v>
      </c>
      <c r="K2221" s="84" t="b">
        <v>0</v>
      </c>
      <c r="L2221" s="84" t="b">
        <v>0</v>
      </c>
    </row>
    <row r="2222" spans="1:12" x14ac:dyDescent="0.25">
      <c r="A2222" s="84" t="s">
        <v>14520</v>
      </c>
      <c r="B2222" s="84" t="s">
        <v>15395</v>
      </c>
      <c r="C2222" s="84">
        <v>2</v>
      </c>
      <c r="D2222" s="122">
        <v>3.3076081572563416E-4</v>
      </c>
      <c r="E2222" s="122">
        <v>3.4151960060028181</v>
      </c>
      <c r="F2222" s="84" t="s">
        <v>15743</v>
      </c>
      <c r="G2222" s="84" t="b">
        <v>0</v>
      </c>
      <c r="H2222" s="84" t="b">
        <v>0</v>
      </c>
      <c r="I2222" s="84" t="b">
        <v>0</v>
      </c>
      <c r="J2222" s="84" t="b">
        <v>0</v>
      </c>
      <c r="K2222" s="84" t="b">
        <v>0</v>
      </c>
      <c r="L2222" s="84" t="b">
        <v>0</v>
      </c>
    </row>
    <row r="2223" spans="1:12" x14ac:dyDescent="0.25">
      <c r="A2223" s="84" t="s">
        <v>15395</v>
      </c>
      <c r="B2223" s="84" t="s">
        <v>731</v>
      </c>
      <c r="C2223" s="84">
        <v>2</v>
      </c>
      <c r="D2223" s="122">
        <v>3.3076081572563416E-4</v>
      </c>
      <c r="E2223" s="122">
        <v>1.2151667394490477</v>
      </c>
      <c r="F2223" s="84" t="s">
        <v>15743</v>
      </c>
      <c r="G2223" s="84" t="b">
        <v>0</v>
      </c>
      <c r="H2223" s="84" t="b">
        <v>0</v>
      </c>
      <c r="I2223" s="84" t="b">
        <v>0</v>
      </c>
      <c r="J2223" s="84" t="b">
        <v>0</v>
      </c>
      <c r="K2223" s="84" t="b">
        <v>0</v>
      </c>
      <c r="L2223" s="84" t="b">
        <v>0</v>
      </c>
    </row>
    <row r="2224" spans="1:12" x14ac:dyDescent="0.25">
      <c r="A2224" s="84" t="s">
        <v>627</v>
      </c>
      <c r="B2224" s="84" t="s">
        <v>14414</v>
      </c>
      <c r="C2224" s="84">
        <v>2</v>
      </c>
      <c r="D2224" s="122">
        <v>3.3076081572563416E-4</v>
      </c>
      <c r="E2224" s="122">
        <v>2.4451592293802613</v>
      </c>
      <c r="F2224" s="84" t="s">
        <v>15743</v>
      </c>
      <c r="G2224" s="84" t="b">
        <v>0</v>
      </c>
      <c r="H2224" s="84" t="b">
        <v>0</v>
      </c>
      <c r="I2224" s="84" t="b">
        <v>0</v>
      </c>
      <c r="J2224" s="84" t="b">
        <v>0</v>
      </c>
      <c r="K2224" s="84" t="b">
        <v>0</v>
      </c>
      <c r="L2224" s="84" t="b">
        <v>0</v>
      </c>
    </row>
    <row r="2225" spans="1:12" x14ac:dyDescent="0.25">
      <c r="A2225" s="84" t="s">
        <v>14414</v>
      </c>
      <c r="B2225" s="84" t="s">
        <v>731</v>
      </c>
      <c r="C2225" s="84">
        <v>2</v>
      </c>
      <c r="D2225" s="122">
        <v>3.3076081572563416E-4</v>
      </c>
      <c r="E2225" s="122">
        <v>0.61310674812108523</v>
      </c>
      <c r="F2225" s="84" t="s">
        <v>15743</v>
      </c>
      <c r="G2225" s="84" t="b">
        <v>0</v>
      </c>
      <c r="H2225" s="84" t="b">
        <v>0</v>
      </c>
      <c r="I2225" s="84" t="b">
        <v>0</v>
      </c>
      <c r="J2225" s="84" t="b">
        <v>0</v>
      </c>
      <c r="K2225" s="84" t="b">
        <v>0</v>
      </c>
      <c r="L2225" s="84" t="b">
        <v>0</v>
      </c>
    </row>
    <row r="2226" spans="1:12" x14ac:dyDescent="0.25">
      <c r="A2226" s="84" t="s">
        <v>12299</v>
      </c>
      <c r="B2226" s="84" t="s">
        <v>14234</v>
      </c>
      <c r="C2226" s="84">
        <v>2</v>
      </c>
      <c r="D2226" s="122">
        <v>3.3076081572563416E-4</v>
      </c>
      <c r="E2226" s="122">
        <v>1.3333088665792683</v>
      </c>
      <c r="F2226" s="84" t="s">
        <v>15743</v>
      </c>
      <c r="G2226" s="84" t="b">
        <v>0</v>
      </c>
      <c r="H2226" s="84" t="b">
        <v>0</v>
      </c>
      <c r="I2226" s="84" t="b">
        <v>0</v>
      </c>
      <c r="J2226" s="84" t="b">
        <v>0</v>
      </c>
      <c r="K2226" s="84" t="b">
        <v>0</v>
      </c>
      <c r="L2226" s="84" t="b">
        <v>0</v>
      </c>
    </row>
    <row r="2227" spans="1:12" x14ac:dyDescent="0.25">
      <c r="A2227" s="84" t="s">
        <v>14234</v>
      </c>
      <c r="B2227" s="84" t="s">
        <v>2803</v>
      </c>
      <c r="C2227" s="84">
        <v>2</v>
      </c>
      <c r="D2227" s="122">
        <v>3.3076081572563416E-4</v>
      </c>
      <c r="E2227" s="122">
        <v>0.64409869953240562</v>
      </c>
      <c r="F2227" s="84" t="s">
        <v>15743</v>
      </c>
      <c r="G2227" s="84" t="b">
        <v>0</v>
      </c>
      <c r="H2227" s="84" t="b">
        <v>0</v>
      </c>
      <c r="I2227" s="84" t="b">
        <v>0</v>
      </c>
      <c r="J2227" s="84" t="b">
        <v>0</v>
      </c>
      <c r="K2227" s="84" t="b">
        <v>0</v>
      </c>
      <c r="L2227" s="84" t="b">
        <v>0</v>
      </c>
    </row>
    <row r="2228" spans="1:12" x14ac:dyDescent="0.25">
      <c r="A2228" s="84" t="s">
        <v>2803</v>
      </c>
      <c r="B2228" s="84" t="s">
        <v>15396</v>
      </c>
      <c r="C2228" s="84">
        <v>2</v>
      </c>
      <c r="D2228" s="122">
        <v>3.3076081572563416E-4</v>
      </c>
      <c r="E2228" s="122">
        <v>1.690920136402029</v>
      </c>
      <c r="F2228" s="84" t="s">
        <v>15743</v>
      </c>
      <c r="G2228" s="84" t="b">
        <v>0</v>
      </c>
      <c r="H2228" s="84" t="b">
        <v>0</v>
      </c>
      <c r="I2228" s="84" t="b">
        <v>0</v>
      </c>
      <c r="J2228" s="84" t="b">
        <v>0</v>
      </c>
      <c r="K2228" s="84" t="b">
        <v>0</v>
      </c>
      <c r="L2228" s="84" t="b">
        <v>0</v>
      </c>
    </row>
    <row r="2229" spans="1:12" x14ac:dyDescent="0.25">
      <c r="A2229" s="84" t="s">
        <v>15396</v>
      </c>
      <c r="B2229" s="84" t="s">
        <v>15397</v>
      </c>
      <c r="C2229" s="84">
        <v>2</v>
      </c>
      <c r="D2229" s="122">
        <v>3.3076081572563416E-4</v>
      </c>
      <c r="E2229" s="122">
        <v>3.8923172607224803</v>
      </c>
      <c r="F2229" s="84" t="s">
        <v>15743</v>
      </c>
      <c r="G2229" s="84" t="b">
        <v>0</v>
      </c>
      <c r="H2229" s="84" t="b">
        <v>0</v>
      </c>
      <c r="I2229" s="84" t="b">
        <v>0</v>
      </c>
      <c r="J2229" s="84" t="b">
        <v>0</v>
      </c>
      <c r="K2229" s="84" t="b">
        <v>0</v>
      </c>
      <c r="L2229" s="84" t="b">
        <v>0</v>
      </c>
    </row>
    <row r="2230" spans="1:12" x14ac:dyDescent="0.25">
      <c r="A2230" s="84" t="s">
        <v>15397</v>
      </c>
      <c r="B2230" s="84" t="s">
        <v>2788</v>
      </c>
      <c r="C2230" s="84">
        <v>2</v>
      </c>
      <c r="D2230" s="122">
        <v>3.3076081572563416E-4</v>
      </c>
      <c r="E2230" s="122">
        <v>1.5578635095715496</v>
      </c>
      <c r="F2230" s="84" t="s">
        <v>15743</v>
      </c>
      <c r="G2230" s="84" t="b">
        <v>0</v>
      </c>
      <c r="H2230" s="84" t="b">
        <v>0</v>
      </c>
      <c r="I2230" s="84" t="b">
        <v>0</v>
      </c>
      <c r="J2230" s="84" t="b">
        <v>0</v>
      </c>
      <c r="K2230" s="84" t="b">
        <v>0</v>
      </c>
      <c r="L2230" s="84" t="b">
        <v>0</v>
      </c>
    </row>
    <row r="2231" spans="1:12" x14ac:dyDescent="0.25">
      <c r="A2231" s="84" t="s">
        <v>2788</v>
      </c>
      <c r="B2231" s="84" t="s">
        <v>14207</v>
      </c>
      <c r="C2231" s="84">
        <v>2</v>
      </c>
      <c r="D2231" s="122">
        <v>3.3076081572563416E-4</v>
      </c>
      <c r="E2231" s="122">
        <v>0.33858589969282543</v>
      </c>
      <c r="F2231" s="84" t="s">
        <v>15743</v>
      </c>
      <c r="G2231" s="84" t="b">
        <v>0</v>
      </c>
      <c r="H2231" s="84" t="b">
        <v>0</v>
      </c>
      <c r="I2231" s="84" t="b">
        <v>0</v>
      </c>
      <c r="J2231" s="84" t="b">
        <v>0</v>
      </c>
      <c r="K2231" s="84" t="b">
        <v>0</v>
      </c>
      <c r="L2231" s="84" t="b">
        <v>0</v>
      </c>
    </row>
    <row r="2232" spans="1:12" x14ac:dyDescent="0.25">
      <c r="A2232" s="84" t="s">
        <v>14207</v>
      </c>
      <c r="B2232" s="84" t="s">
        <v>2803</v>
      </c>
      <c r="C2232" s="84">
        <v>2</v>
      </c>
      <c r="D2232" s="122">
        <v>3.3076081572563416E-4</v>
      </c>
      <c r="E2232" s="122">
        <v>0.43021887958732458</v>
      </c>
      <c r="F2232" s="84" t="s">
        <v>15743</v>
      </c>
      <c r="G2232" s="84" t="b">
        <v>0</v>
      </c>
      <c r="H2232" s="84" t="b">
        <v>0</v>
      </c>
      <c r="I2232" s="84" t="b">
        <v>0</v>
      </c>
      <c r="J2232" s="84" t="b">
        <v>0</v>
      </c>
      <c r="K2232" s="84" t="b">
        <v>0</v>
      </c>
      <c r="L2232" s="84" t="b">
        <v>0</v>
      </c>
    </row>
    <row r="2233" spans="1:12" x14ac:dyDescent="0.25">
      <c r="A2233" s="84" t="s">
        <v>2803</v>
      </c>
      <c r="B2233" s="84" t="s">
        <v>15398</v>
      </c>
      <c r="C2233" s="84">
        <v>2</v>
      </c>
      <c r="D2233" s="122">
        <v>3.3076081572563416E-4</v>
      </c>
      <c r="E2233" s="122">
        <v>1.690920136402029</v>
      </c>
      <c r="F2233" s="84" t="s">
        <v>15743</v>
      </c>
      <c r="G2233" s="84" t="b">
        <v>0</v>
      </c>
      <c r="H2233" s="84" t="b">
        <v>0</v>
      </c>
      <c r="I2233" s="84" t="b">
        <v>0</v>
      </c>
      <c r="J2233" s="84" t="b">
        <v>0</v>
      </c>
      <c r="K2233" s="84" t="b">
        <v>0</v>
      </c>
      <c r="L2233" s="84" t="b">
        <v>0</v>
      </c>
    </row>
    <row r="2234" spans="1:12" x14ac:dyDescent="0.25">
      <c r="A2234" s="84" t="s">
        <v>605</v>
      </c>
      <c r="B2234" s="84" t="s">
        <v>14296</v>
      </c>
      <c r="C2234" s="84">
        <v>2</v>
      </c>
      <c r="D2234" s="122">
        <v>3.3076081572563416E-4</v>
      </c>
      <c r="E2234" s="122">
        <v>3.2902572693945182</v>
      </c>
      <c r="F2234" s="84" t="s">
        <v>15743</v>
      </c>
      <c r="G2234" s="84" t="b">
        <v>0</v>
      </c>
      <c r="H2234" s="84" t="b">
        <v>0</v>
      </c>
      <c r="I2234" s="84" t="b">
        <v>0</v>
      </c>
      <c r="J2234" s="84" t="b">
        <v>0</v>
      </c>
      <c r="K2234" s="84" t="b">
        <v>0</v>
      </c>
      <c r="L2234" s="84" t="b">
        <v>0</v>
      </c>
    </row>
    <row r="2235" spans="1:12" x14ac:dyDescent="0.25">
      <c r="A2235" s="84" t="s">
        <v>2788</v>
      </c>
      <c r="B2235" s="84" t="s">
        <v>15401</v>
      </c>
      <c r="C2235" s="84">
        <v>2</v>
      </c>
      <c r="D2235" s="122">
        <v>3.3076081572563416E-4</v>
      </c>
      <c r="E2235" s="122">
        <v>1.5816239483791199</v>
      </c>
      <c r="F2235" s="84" t="s">
        <v>15743</v>
      </c>
      <c r="G2235" s="84" t="b">
        <v>0</v>
      </c>
      <c r="H2235" s="84" t="b">
        <v>0</v>
      </c>
      <c r="I2235" s="84" t="b">
        <v>0</v>
      </c>
      <c r="J2235" s="84" t="b">
        <v>0</v>
      </c>
      <c r="K2235" s="84" t="b">
        <v>0</v>
      </c>
      <c r="L2235" s="84" t="b">
        <v>0</v>
      </c>
    </row>
    <row r="2236" spans="1:12" x14ac:dyDescent="0.25">
      <c r="A2236" s="84" t="s">
        <v>15402</v>
      </c>
      <c r="B2236" s="84" t="s">
        <v>12299</v>
      </c>
      <c r="C2236" s="84">
        <v>2</v>
      </c>
      <c r="D2236" s="122">
        <v>3.3076081572563416E-4</v>
      </c>
      <c r="E2236" s="122">
        <v>2.3482492163722051</v>
      </c>
      <c r="F2236" s="84" t="s">
        <v>15743</v>
      </c>
      <c r="G2236" s="84" t="b">
        <v>0</v>
      </c>
      <c r="H2236" s="84" t="b">
        <v>0</v>
      </c>
      <c r="I2236" s="84" t="b">
        <v>0</v>
      </c>
      <c r="J2236" s="84" t="b">
        <v>0</v>
      </c>
      <c r="K2236" s="84" t="b">
        <v>0</v>
      </c>
      <c r="L2236" s="84" t="b">
        <v>0</v>
      </c>
    </row>
    <row r="2237" spans="1:12" x14ac:dyDescent="0.25">
      <c r="A2237" s="84" t="s">
        <v>951</v>
      </c>
      <c r="B2237" s="84" t="s">
        <v>879</v>
      </c>
      <c r="C2237" s="84">
        <v>2</v>
      </c>
      <c r="D2237" s="122">
        <v>3.3076081572563416E-4</v>
      </c>
      <c r="E2237" s="122">
        <v>2.4451592293802613</v>
      </c>
      <c r="F2237" s="84" t="s">
        <v>15743</v>
      </c>
      <c r="G2237" s="84" t="b">
        <v>0</v>
      </c>
      <c r="H2237" s="84" t="b">
        <v>0</v>
      </c>
      <c r="I2237" s="84" t="b">
        <v>0</v>
      </c>
      <c r="J2237" s="84" t="b">
        <v>0</v>
      </c>
      <c r="K2237" s="84" t="b">
        <v>0</v>
      </c>
      <c r="L2237" s="84" t="b">
        <v>0</v>
      </c>
    </row>
    <row r="2238" spans="1:12" x14ac:dyDescent="0.25">
      <c r="A2238" s="84" t="s">
        <v>879</v>
      </c>
      <c r="B2238" s="84" t="s">
        <v>731</v>
      </c>
      <c r="C2238" s="84">
        <v>2</v>
      </c>
      <c r="D2238" s="122">
        <v>3.3076081572563416E-4</v>
      </c>
      <c r="E2238" s="122">
        <v>1.2151667394490477</v>
      </c>
      <c r="F2238" s="84" t="s">
        <v>15743</v>
      </c>
      <c r="G2238" s="84" t="b">
        <v>0</v>
      </c>
      <c r="H2238" s="84" t="b">
        <v>0</v>
      </c>
      <c r="I2238" s="84" t="b">
        <v>0</v>
      </c>
      <c r="J2238" s="84" t="b">
        <v>0</v>
      </c>
      <c r="K2238" s="84" t="b">
        <v>0</v>
      </c>
      <c r="L2238" s="84" t="b">
        <v>0</v>
      </c>
    </row>
    <row r="2239" spans="1:12" x14ac:dyDescent="0.25">
      <c r="A2239" s="84" t="s">
        <v>15403</v>
      </c>
      <c r="B2239" s="84" t="s">
        <v>15404</v>
      </c>
      <c r="C2239" s="84">
        <v>2</v>
      </c>
      <c r="D2239" s="122">
        <v>3.3076081572563416E-4</v>
      </c>
      <c r="E2239" s="122">
        <v>3.8923172607224803</v>
      </c>
      <c r="F2239" s="84" t="s">
        <v>15743</v>
      </c>
      <c r="G2239" s="84" t="b">
        <v>0</v>
      </c>
      <c r="H2239" s="84" t="b">
        <v>1</v>
      </c>
      <c r="I2239" s="84" t="b">
        <v>0</v>
      </c>
      <c r="J2239" s="84" t="b">
        <v>0</v>
      </c>
      <c r="K2239" s="84" t="b">
        <v>0</v>
      </c>
      <c r="L2239" s="84" t="b">
        <v>0</v>
      </c>
    </row>
    <row r="2240" spans="1:12" x14ac:dyDescent="0.25">
      <c r="A2240" s="84" t="s">
        <v>15404</v>
      </c>
      <c r="B2240" s="84" t="s">
        <v>15405</v>
      </c>
      <c r="C2240" s="84">
        <v>2</v>
      </c>
      <c r="D2240" s="122">
        <v>3.3076081572563416E-4</v>
      </c>
      <c r="E2240" s="122">
        <v>3.8923172607224803</v>
      </c>
      <c r="F2240" s="84" t="s">
        <v>15743</v>
      </c>
      <c r="G2240" s="84" t="b">
        <v>0</v>
      </c>
      <c r="H2240" s="84" t="b">
        <v>0</v>
      </c>
      <c r="I2240" s="84" t="b">
        <v>0</v>
      </c>
      <c r="J2240" s="84" t="b">
        <v>0</v>
      </c>
      <c r="K2240" s="84" t="b">
        <v>0</v>
      </c>
      <c r="L2240" s="84" t="b">
        <v>0</v>
      </c>
    </row>
    <row r="2241" spans="1:12" x14ac:dyDescent="0.25">
      <c r="A2241" s="84" t="s">
        <v>15405</v>
      </c>
      <c r="B2241" s="84" t="s">
        <v>14846</v>
      </c>
      <c r="C2241" s="84">
        <v>2</v>
      </c>
      <c r="D2241" s="122">
        <v>3.3076081572563416E-4</v>
      </c>
      <c r="E2241" s="122">
        <v>3.8923172607224803</v>
      </c>
      <c r="F2241" s="84" t="s">
        <v>15743</v>
      </c>
      <c r="G2241" s="84" t="b">
        <v>0</v>
      </c>
      <c r="H2241" s="84" t="b">
        <v>0</v>
      </c>
      <c r="I2241" s="84" t="b">
        <v>0</v>
      </c>
      <c r="J2241" s="84" t="b">
        <v>0</v>
      </c>
      <c r="K2241" s="84" t="b">
        <v>0</v>
      </c>
      <c r="L2241" s="84" t="b">
        <v>0</v>
      </c>
    </row>
    <row r="2242" spans="1:12" x14ac:dyDescent="0.25">
      <c r="A2242" s="84" t="s">
        <v>14846</v>
      </c>
      <c r="B2242" s="84" t="s">
        <v>14302</v>
      </c>
      <c r="C2242" s="84">
        <v>2</v>
      </c>
      <c r="D2242" s="122">
        <v>3.3076081572563416E-4</v>
      </c>
      <c r="E2242" s="122">
        <v>2.9033126450239437</v>
      </c>
      <c r="F2242" s="84" t="s">
        <v>15743</v>
      </c>
      <c r="G2242" s="84" t="b">
        <v>0</v>
      </c>
      <c r="H2242" s="84" t="b">
        <v>0</v>
      </c>
      <c r="I2242" s="84" t="b">
        <v>0</v>
      </c>
      <c r="J2242" s="84" t="b">
        <v>0</v>
      </c>
      <c r="K2242" s="84" t="b">
        <v>0</v>
      </c>
      <c r="L2242" s="84" t="b">
        <v>0</v>
      </c>
    </row>
    <row r="2243" spans="1:12" x14ac:dyDescent="0.25">
      <c r="A2243" s="84" t="s">
        <v>14302</v>
      </c>
      <c r="B2243" s="84" t="s">
        <v>12299</v>
      </c>
      <c r="C2243" s="84">
        <v>2</v>
      </c>
      <c r="D2243" s="122">
        <v>3.3076081572563416E-4</v>
      </c>
      <c r="E2243" s="122">
        <v>1.5353358597293492</v>
      </c>
      <c r="F2243" s="84" t="s">
        <v>15743</v>
      </c>
      <c r="G2243" s="84" t="b">
        <v>0</v>
      </c>
      <c r="H2243" s="84" t="b">
        <v>0</v>
      </c>
      <c r="I2243" s="84" t="b">
        <v>0</v>
      </c>
      <c r="J2243" s="84" t="b">
        <v>0</v>
      </c>
      <c r="K2243" s="84" t="b">
        <v>0</v>
      </c>
      <c r="L2243" s="84" t="b">
        <v>0</v>
      </c>
    </row>
    <row r="2244" spans="1:12" x14ac:dyDescent="0.25">
      <c r="A2244" s="84" t="s">
        <v>14368</v>
      </c>
      <c r="B2244" s="84" t="s">
        <v>970</v>
      </c>
      <c r="C2244" s="84">
        <v>2</v>
      </c>
      <c r="D2244" s="122">
        <v>3.3076081572563416E-4</v>
      </c>
      <c r="E2244" s="122">
        <v>2.0964372433784053</v>
      </c>
      <c r="F2244" s="84" t="s">
        <v>15743</v>
      </c>
      <c r="G2244" s="84" t="b">
        <v>0</v>
      </c>
      <c r="H2244" s="84" t="b">
        <v>0</v>
      </c>
      <c r="I2244" s="84" t="b">
        <v>0</v>
      </c>
      <c r="J2244" s="84" t="b">
        <v>0</v>
      </c>
      <c r="K2244" s="84" t="b">
        <v>0</v>
      </c>
      <c r="L2244" s="84" t="b">
        <v>0</v>
      </c>
    </row>
    <row r="2245" spans="1:12" x14ac:dyDescent="0.25">
      <c r="A2245" s="84" t="s">
        <v>12267</v>
      </c>
      <c r="B2245" s="84" t="s">
        <v>14371</v>
      </c>
      <c r="C2245" s="84">
        <v>2</v>
      </c>
      <c r="D2245" s="122">
        <v>3.3076081572563416E-4</v>
      </c>
      <c r="E2245" s="122">
        <v>1.6683024493496164</v>
      </c>
      <c r="F2245" s="84" t="s">
        <v>15743</v>
      </c>
      <c r="G2245" s="84" t="b">
        <v>0</v>
      </c>
      <c r="H2245" s="84" t="b">
        <v>0</v>
      </c>
      <c r="I2245" s="84" t="b">
        <v>0</v>
      </c>
      <c r="J2245" s="84" t="b">
        <v>0</v>
      </c>
      <c r="K2245" s="84" t="b">
        <v>0</v>
      </c>
      <c r="L2245" s="84" t="b">
        <v>0</v>
      </c>
    </row>
    <row r="2246" spans="1:12" x14ac:dyDescent="0.25">
      <c r="A2246" s="84" t="s">
        <v>14383</v>
      </c>
      <c r="B2246" s="84" t="s">
        <v>14203</v>
      </c>
      <c r="C2246" s="84">
        <v>2</v>
      </c>
      <c r="D2246" s="122">
        <v>3.3076081572563416E-4</v>
      </c>
      <c r="E2246" s="122">
        <v>1.9380747512831555</v>
      </c>
      <c r="F2246" s="84" t="s">
        <v>15743</v>
      </c>
      <c r="G2246" s="84" t="b">
        <v>0</v>
      </c>
      <c r="H2246" s="84" t="b">
        <v>0</v>
      </c>
      <c r="I2246" s="84" t="b">
        <v>0</v>
      </c>
      <c r="J2246" s="84" t="b">
        <v>0</v>
      </c>
      <c r="K2246" s="84" t="b">
        <v>0</v>
      </c>
      <c r="L2246" s="84" t="b">
        <v>0</v>
      </c>
    </row>
    <row r="2247" spans="1:12" x14ac:dyDescent="0.25">
      <c r="A2247" s="84" t="s">
        <v>14660</v>
      </c>
      <c r="B2247" s="84" t="s">
        <v>14304</v>
      </c>
      <c r="C2247" s="84">
        <v>2</v>
      </c>
      <c r="D2247" s="122">
        <v>3.3076081572563416E-4</v>
      </c>
      <c r="E2247" s="122">
        <v>2.8509245755642554</v>
      </c>
      <c r="F2247" s="84" t="s">
        <v>15743</v>
      </c>
      <c r="G2247" s="84" t="b">
        <v>0</v>
      </c>
      <c r="H2247" s="84" t="b">
        <v>0</v>
      </c>
      <c r="I2247" s="84" t="b">
        <v>0</v>
      </c>
      <c r="J2247" s="84" t="b">
        <v>0</v>
      </c>
      <c r="K2247" s="84" t="b">
        <v>1</v>
      </c>
      <c r="L2247" s="84" t="b">
        <v>0</v>
      </c>
    </row>
    <row r="2248" spans="1:12" x14ac:dyDescent="0.25">
      <c r="A2248" s="84" t="s">
        <v>14304</v>
      </c>
      <c r="B2248" s="84" t="s">
        <v>14756</v>
      </c>
      <c r="C2248" s="84">
        <v>2</v>
      </c>
      <c r="D2248" s="122">
        <v>3.3076081572563416E-4</v>
      </c>
      <c r="E2248" s="122">
        <v>2.7783739084156438</v>
      </c>
      <c r="F2248" s="84" t="s">
        <v>15743</v>
      </c>
      <c r="G2248" s="84" t="b">
        <v>0</v>
      </c>
      <c r="H2248" s="84" t="b">
        <v>1</v>
      </c>
      <c r="I2248" s="84" t="b">
        <v>0</v>
      </c>
      <c r="J2248" s="84" t="b">
        <v>0</v>
      </c>
      <c r="K2248" s="84" t="b">
        <v>0</v>
      </c>
      <c r="L2248" s="84" t="b">
        <v>0</v>
      </c>
    </row>
    <row r="2249" spans="1:12" x14ac:dyDescent="0.25">
      <c r="A2249" s="84" t="s">
        <v>14756</v>
      </c>
      <c r="B2249" s="84" t="s">
        <v>14862</v>
      </c>
      <c r="C2249" s="84">
        <v>2</v>
      </c>
      <c r="D2249" s="122">
        <v>3.3076081572563416E-4</v>
      </c>
      <c r="E2249" s="122">
        <v>3.5912872650584995</v>
      </c>
      <c r="F2249" s="84" t="s">
        <v>15743</v>
      </c>
      <c r="G2249" s="84" t="b">
        <v>0</v>
      </c>
      <c r="H2249" s="84" t="b">
        <v>0</v>
      </c>
      <c r="I2249" s="84" t="b">
        <v>0</v>
      </c>
      <c r="J2249" s="84" t="b">
        <v>0</v>
      </c>
      <c r="K2249" s="84" t="b">
        <v>0</v>
      </c>
      <c r="L2249" s="84" t="b">
        <v>0</v>
      </c>
    </row>
    <row r="2250" spans="1:12" x14ac:dyDescent="0.25">
      <c r="A2250" s="84" t="s">
        <v>14862</v>
      </c>
      <c r="B2250" s="84" t="s">
        <v>15406</v>
      </c>
      <c r="C2250" s="84">
        <v>2</v>
      </c>
      <c r="D2250" s="122">
        <v>3.3076081572563416E-4</v>
      </c>
      <c r="E2250" s="122">
        <v>3.716226001666799</v>
      </c>
      <c r="F2250" s="84" t="s">
        <v>15743</v>
      </c>
      <c r="G2250" s="84" t="b">
        <v>0</v>
      </c>
      <c r="H2250" s="84" t="b">
        <v>0</v>
      </c>
      <c r="I2250" s="84" t="b">
        <v>0</v>
      </c>
      <c r="J2250" s="84" t="b">
        <v>0</v>
      </c>
      <c r="K2250" s="84" t="b">
        <v>0</v>
      </c>
      <c r="L2250" s="84" t="b">
        <v>0</v>
      </c>
    </row>
    <row r="2251" spans="1:12" x14ac:dyDescent="0.25">
      <c r="A2251" s="84" t="s">
        <v>15406</v>
      </c>
      <c r="B2251" s="84" t="s">
        <v>683</v>
      </c>
      <c r="C2251" s="84">
        <v>2</v>
      </c>
      <c r="D2251" s="122">
        <v>3.3076081572563416E-4</v>
      </c>
      <c r="E2251" s="122">
        <v>2.2156236510976139</v>
      </c>
      <c r="F2251" s="84" t="s">
        <v>15743</v>
      </c>
      <c r="G2251" s="84" t="b">
        <v>0</v>
      </c>
      <c r="H2251" s="84" t="b">
        <v>0</v>
      </c>
      <c r="I2251" s="84" t="b">
        <v>0</v>
      </c>
      <c r="J2251" s="84" t="b">
        <v>0</v>
      </c>
      <c r="K2251" s="84" t="b">
        <v>0</v>
      </c>
      <c r="L2251" s="84" t="b">
        <v>0</v>
      </c>
    </row>
    <row r="2252" spans="1:12" x14ac:dyDescent="0.25">
      <c r="A2252" s="84" t="s">
        <v>14282</v>
      </c>
      <c r="B2252" s="84" t="s">
        <v>14366</v>
      </c>
      <c r="C2252" s="84">
        <v>2</v>
      </c>
      <c r="D2252" s="122">
        <v>3.3076081572563416E-4</v>
      </c>
      <c r="E2252" s="122">
        <v>2.3640434835554367</v>
      </c>
      <c r="F2252" s="84" t="s">
        <v>15743</v>
      </c>
      <c r="G2252" s="84" t="b">
        <v>0</v>
      </c>
      <c r="H2252" s="84" t="b">
        <v>0</v>
      </c>
      <c r="I2252" s="84" t="b">
        <v>0</v>
      </c>
      <c r="J2252" s="84" t="b">
        <v>0</v>
      </c>
      <c r="K2252" s="84" t="b">
        <v>0</v>
      </c>
      <c r="L2252" s="84" t="b">
        <v>0</v>
      </c>
    </row>
    <row r="2253" spans="1:12" x14ac:dyDescent="0.25">
      <c r="A2253" s="84" t="s">
        <v>14213</v>
      </c>
      <c r="B2253" s="84" t="s">
        <v>14342</v>
      </c>
      <c r="C2253" s="84">
        <v>2</v>
      </c>
      <c r="D2253" s="122">
        <v>3.3076081572563416E-4</v>
      </c>
      <c r="E2253" s="122">
        <v>2.1868812141372298</v>
      </c>
      <c r="F2253" s="84" t="s">
        <v>15743</v>
      </c>
      <c r="G2253" s="84" t="b">
        <v>0</v>
      </c>
      <c r="H2253" s="84" t="b">
        <v>0</v>
      </c>
      <c r="I2253" s="84" t="b">
        <v>0</v>
      </c>
      <c r="J2253" s="84" t="b">
        <v>0</v>
      </c>
      <c r="K2253" s="84" t="b">
        <v>0</v>
      </c>
      <c r="L2253" s="84" t="b">
        <v>0</v>
      </c>
    </row>
    <row r="2254" spans="1:12" x14ac:dyDescent="0.25">
      <c r="A2254" s="84" t="s">
        <v>14342</v>
      </c>
      <c r="B2254" s="84" t="s">
        <v>14756</v>
      </c>
      <c r="C2254" s="84">
        <v>2</v>
      </c>
      <c r="D2254" s="122">
        <v>3.3076081572563416E-4</v>
      </c>
      <c r="E2254" s="122">
        <v>2.8509245755642554</v>
      </c>
      <c r="F2254" s="84" t="s">
        <v>15743</v>
      </c>
      <c r="G2254" s="84" t="b">
        <v>0</v>
      </c>
      <c r="H2254" s="84" t="b">
        <v>0</v>
      </c>
      <c r="I2254" s="84" t="b">
        <v>0</v>
      </c>
      <c r="J2254" s="84" t="b">
        <v>0</v>
      </c>
      <c r="K2254" s="84" t="b">
        <v>0</v>
      </c>
      <c r="L2254" s="84" t="b">
        <v>0</v>
      </c>
    </row>
    <row r="2255" spans="1:12" x14ac:dyDescent="0.25">
      <c r="A2255" s="84" t="s">
        <v>14756</v>
      </c>
      <c r="B2255" s="84" t="s">
        <v>14304</v>
      </c>
      <c r="C2255" s="84">
        <v>2</v>
      </c>
      <c r="D2255" s="122">
        <v>3.3076081572563416E-4</v>
      </c>
      <c r="E2255" s="122">
        <v>2.8509245755642554</v>
      </c>
      <c r="F2255" s="84" t="s">
        <v>15743</v>
      </c>
      <c r="G2255" s="84" t="b">
        <v>0</v>
      </c>
      <c r="H2255" s="84" t="b">
        <v>0</v>
      </c>
      <c r="I2255" s="84" t="b">
        <v>0</v>
      </c>
      <c r="J2255" s="84" t="b">
        <v>0</v>
      </c>
      <c r="K2255" s="84" t="b">
        <v>1</v>
      </c>
      <c r="L2255" s="84" t="b">
        <v>0</v>
      </c>
    </row>
    <row r="2256" spans="1:12" x14ac:dyDescent="0.25">
      <c r="A2256" s="84" t="s">
        <v>14304</v>
      </c>
      <c r="B2256" s="84" t="s">
        <v>15407</v>
      </c>
      <c r="C2256" s="84">
        <v>2</v>
      </c>
      <c r="D2256" s="122">
        <v>3.3076081572563416E-4</v>
      </c>
      <c r="E2256" s="122">
        <v>3.0794039040796251</v>
      </c>
      <c r="F2256" s="84" t="s">
        <v>15743</v>
      </c>
      <c r="G2256" s="84" t="b">
        <v>0</v>
      </c>
      <c r="H2256" s="84" t="b">
        <v>1</v>
      </c>
      <c r="I2256" s="84" t="b">
        <v>0</v>
      </c>
      <c r="J2256" s="84" t="b">
        <v>0</v>
      </c>
      <c r="K2256" s="84" t="b">
        <v>0</v>
      </c>
      <c r="L2256" s="84" t="b">
        <v>0</v>
      </c>
    </row>
    <row r="2257" spans="1:12" x14ac:dyDescent="0.25">
      <c r="A2257" s="84" t="s">
        <v>15407</v>
      </c>
      <c r="B2257" s="84" t="s">
        <v>14342</v>
      </c>
      <c r="C2257" s="84">
        <v>2</v>
      </c>
      <c r="D2257" s="122">
        <v>3.3076081572563416E-4</v>
      </c>
      <c r="E2257" s="122">
        <v>3.3482492163722046</v>
      </c>
      <c r="F2257" s="84" t="s">
        <v>15743</v>
      </c>
      <c r="G2257" s="84" t="b">
        <v>0</v>
      </c>
      <c r="H2257" s="84" t="b">
        <v>0</v>
      </c>
      <c r="I2257" s="84" t="b">
        <v>0</v>
      </c>
      <c r="J2257" s="84" t="b">
        <v>0</v>
      </c>
      <c r="K2257" s="84" t="b">
        <v>0</v>
      </c>
      <c r="L2257" s="84" t="b">
        <v>0</v>
      </c>
    </row>
    <row r="2258" spans="1:12" x14ac:dyDescent="0.25">
      <c r="A2258" s="84" t="s">
        <v>12259</v>
      </c>
      <c r="B2258" s="84" t="s">
        <v>2679</v>
      </c>
      <c r="C2258" s="84">
        <v>2</v>
      </c>
      <c r="D2258" s="122">
        <v>3.3076081572563416E-4</v>
      </c>
      <c r="E2258" s="122">
        <v>5.1361615262671299E-3</v>
      </c>
      <c r="F2258" s="84" t="s">
        <v>15743</v>
      </c>
      <c r="G2258" s="84" t="b">
        <v>0</v>
      </c>
      <c r="H2258" s="84" t="b">
        <v>0</v>
      </c>
      <c r="I2258" s="84" t="b">
        <v>0</v>
      </c>
      <c r="J2258" s="84" t="b">
        <v>0</v>
      </c>
      <c r="K2258" s="84" t="b">
        <v>0</v>
      </c>
      <c r="L2258" s="84" t="b">
        <v>0</v>
      </c>
    </row>
    <row r="2259" spans="1:12" x14ac:dyDescent="0.25">
      <c r="A2259" s="84" t="s">
        <v>2793</v>
      </c>
      <c r="B2259" s="84" t="s">
        <v>14287</v>
      </c>
      <c r="C2259" s="84">
        <v>2</v>
      </c>
      <c r="D2259" s="122">
        <v>3.3076081572563416E-4</v>
      </c>
      <c r="E2259" s="122">
        <v>1.2848622375078118</v>
      </c>
      <c r="F2259" s="84" t="s">
        <v>15743</v>
      </c>
      <c r="G2259" s="84" t="b">
        <v>0</v>
      </c>
      <c r="H2259" s="84" t="b">
        <v>0</v>
      </c>
      <c r="I2259" s="84" t="b">
        <v>0</v>
      </c>
      <c r="J2259" s="84" t="b">
        <v>0</v>
      </c>
      <c r="K2259" s="84" t="b">
        <v>0</v>
      </c>
      <c r="L2259" s="84" t="b">
        <v>0</v>
      </c>
    </row>
    <row r="2260" spans="1:12" x14ac:dyDescent="0.25">
      <c r="A2260" s="84" t="s">
        <v>14287</v>
      </c>
      <c r="B2260" s="84" t="s">
        <v>2922</v>
      </c>
      <c r="C2260" s="84">
        <v>2</v>
      </c>
      <c r="D2260" s="122">
        <v>3.3076081572563416E-4</v>
      </c>
      <c r="E2260" s="122">
        <v>0.94537399002465505</v>
      </c>
      <c r="F2260" s="84" t="s">
        <v>15743</v>
      </c>
      <c r="G2260" s="84" t="b">
        <v>0</v>
      </c>
      <c r="H2260" s="84" t="b">
        <v>0</v>
      </c>
      <c r="I2260" s="84" t="b">
        <v>0</v>
      </c>
      <c r="J2260" s="84" t="b">
        <v>0</v>
      </c>
      <c r="K2260" s="84" t="b">
        <v>0</v>
      </c>
      <c r="L2260" s="84" t="b">
        <v>0</v>
      </c>
    </row>
    <row r="2261" spans="1:12" x14ac:dyDescent="0.25">
      <c r="A2261" s="84" t="s">
        <v>2922</v>
      </c>
      <c r="B2261" s="84" t="s">
        <v>15408</v>
      </c>
      <c r="C2261" s="84">
        <v>2</v>
      </c>
      <c r="D2261" s="122">
        <v>3.3076081572563416E-4</v>
      </c>
      <c r="E2261" s="122">
        <v>1.8568875225379322</v>
      </c>
      <c r="F2261" s="84" t="s">
        <v>15743</v>
      </c>
      <c r="G2261" s="84" t="b">
        <v>0</v>
      </c>
      <c r="H2261" s="84" t="b">
        <v>0</v>
      </c>
      <c r="I2261" s="84" t="b">
        <v>0</v>
      </c>
      <c r="J2261" s="84" t="b">
        <v>0</v>
      </c>
      <c r="K2261" s="84" t="b">
        <v>0</v>
      </c>
      <c r="L2261" s="84" t="b">
        <v>0</v>
      </c>
    </row>
    <row r="2262" spans="1:12" x14ac:dyDescent="0.25">
      <c r="A2262" s="84" t="s">
        <v>15408</v>
      </c>
      <c r="B2262" s="84" t="s">
        <v>14390</v>
      </c>
      <c r="C2262" s="84">
        <v>2</v>
      </c>
      <c r="D2262" s="122">
        <v>3.3076081572563416E-4</v>
      </c>
      <c r="E2262" s="122">
        <v>3.2391047469471368</v>
      </c>
      <c r="F2262" s="84" t="s">
        <v>15743</v>
      </c>
      <c r="G2262" s="84" t="b">
        <v>0</v>
      </c>
      <c r="H2262" s="84" t="b">
        <v>0</v>
      </c>
      <c r="I2262" s="84" t="b">
        <v>0</v>
      </c>
      <c r="J2262" s="84" t="b">
        <v>0</v>
      </c>
      <c r="K2262" s="84" t="b">
        <v>0</v>
      </c>
      <c r="L2262" s="84" t="b">
        <v>0</v>
      </c>
    </row>
    <row r="2263" spans="1:12" x14ac:dyDescent="0.25">
      <c r="A2263" s="84" t="s">
        <v>14390</v>
      </c>
      <c r="B2263" s="84" t="s">
        <v>14566</v>
      </c>
      <c r="C2263" s="84">
        <v>2</v>
      </c>
      <c r="D2263" s="122">
        <v>3.3076081572563416E-4</v>
      </c>
      <c r="E2263" s="122">
        <v>2.8923172607224803</v>
      </c>
      <c r="F2263" s="84" t="s">
        <v>15743</v>
      </c>
      <c r="G2263" s="84" t="b">
        <v>0</v>
      </c>
      <c r="H2263" s="84" t="b">
        <v>0</v>
      </c>
      <c r="I2263" s="84" t="b">
        <v>0</v>
      </c>
      <c r="J2263" s="84" t="b">
        <v>0</v>
      </c>
      <c r="K2263" s="84" t="b">
        <v>0</v>
      </c>
      <c r="L2263" s="84" t="b">
        <v>0</v>
      </c>
    </row>
    <row r="2264" spans="1:12" x14ac:dyDescent="0.25">
      <c r="A2264" s="84" t="s">
        <v>14566</v>
      </c>
      <c r="B2264" s="84" t="s">
        <v>14675</v>
      </c>
      <c r="C2264" s="84">
        <v>2</v>
      </c>
      <c r="D2264" s="122">
        <v>3.3076081572563416E-4</v>
      </c>
      <c r="E2264" s="122">
        <v>3.1933472563864616</v>
      </c>
      <c r="F2264" s="84" t="s">
        <v>15743</v>
      </c>
      <c r="G2264" s="84" t="b">
        <v>0</v>
      </c>
      <c r="H2264" s="84" t="b">
        <v>0</v>
      </c>
      <c r="I2264" s="84" t="b">
        <v>0</v>
      </c>
      <c r="J2264" s="84" t="b">
        <v>0</v>
      </c>
      <c r="K2264" s="84" t="b">
        <v>0</v>
      </c>
      <c r="L2264" s="84" t="b">
        <v>0</v>
      </c>
    </row>
    <row r="2265" spans="1:12" x14ac:dyDescent="0.25">
      <c r="A2265" s="84" t="s">
        <v>14675</v>
      </c>
      <c r="B2265" s="84" t="s">
        <v>15409</v>
      </c>
      <c r="C2265" s="84">
        <v>2</v>
      </c>
      <c r="D2265" s="122">
        <v>3.3076081572563416E-4</v>
      </c>
      <c r="E2265" s="122">
        <v>3.5912872650584995</v>
      </c>
      <c r="F2265" s="84" t="s">
        <v>15743</v>
      </c>
      <c r="G2265" s="84" t="b">
        <v>0</v>
      </c>
      <c r="H2265" s="84" t="b">
        <v>0</v>
      </c>
      <c r="I2265" s="84" t="b">
        <v>0</v>
      </c>
      <c r="J2265" s="84" t="b">
        <v>0</v>
      </c>
      <c r="K2265" s="84" t="b">
        <v>0</v>
      </c>
      <c r="L2265" s="84" t="b">
        <v>0</v>
      </c>
    </row>
    <row r="2266" spans="1:12" x14ac:dyDescent="0.25">
      <c r="A2266" s="84" t="s">
        <v>15409</v>
      </c>
      <c r="B2266" s="84" t="s">
        <v>15410</v>
      </c>
      <c r="C2266" s="84">
        <v>2</v>
      </c>
      <c r="D2266" s="122">
        <v>3.3076081572563416E-4</v>
      </c>
      <c r="E2266" s="122">
        <v>3.8923172607224803</v>
      </c>
      <c r="F2266" s="84" t="s">
        <v>15743</v>
      </c>
      <c r="G2266" s="84" t="b">
        <v>0</v>
      </c>
      <c r="H2266" s="84" t="b">
        <v>0</v>
      </c>
      <c r="I2266" s="84" t="b">
        <v>0</v>
      </c>
      <c r="J2266" s="84" t="b">
        <v>0</v>
      </c>
      <c r="K2266" s="84" t="b">
        <v>0</v>
      </c>
      <c r="L2266" s="84" t="b">
        <v>0</v>
      </c>
    </row>
    <row r="2267" spans="1:12" x14ac:dyDescent="0.25">
      <c r="A2267" s="84" t="s">
        <v>15410</v>
      </c>
      <c r="B2267" s="84" t="s">
        <v>2803</v>
      </c>
      <c r="C2267" s="84">
        <v>2</v>
      </c>
      <c r="D2267" s="122">
        <v>3.3076081572563416E-4</v>
      </c>
      <c r="E2267" s="122">
        <v>1.6854913846906308</v>
      </c>
      <c r="F2267" s="84" t="s">
        <v>15743</v>
      </c>
      <c r="G2267" s="84" t="b">
        <v>0</v>
      </c>
      <c r="H2267" s="84" t="b">
        <v>0</v>
      </c>
      <c r="I2267" s="84" t="b">
        <v>0</v>
      </c>
      <c r="J2267" s="84" t="b">
        <v>0</v>
      </c>
      <c r="K2267" s="84" t="b">
        <v>0</v>
      </c>
      <c r="L2267" s="84" t="b">
        <v>0</v>
      </c>
    </row>
    <row r="2268" spans="1:12" x14ac:dyDescent="0.25">
      <c r="A2268" s="84" t="s">
        <v>12268</v>
      </c>
      <c r="B2268" s="84" t="s">
        <v>14510</v>
      </c>
      <c r="C2268" s="84">
        <v>2</v>
      </c>
      <c r="D2268" s="122">
        <v>3.3076081572563416E-4</v>
      </c>
      <c r="E2268" s="122">
        <v>1.9838322418438308</v>
      </c>
      <c r="F2268" s="84" t="s">
        <v>15743</v>
      </c>
      <c r="G2268" s="84" t="b">
        <v>0</v>
      </c>
      <c r="H2268" s="84" t="b">
        <v>0</v>
      </c>
      <c r="I2268" s="84" t="b">
        <v>0</v>
      </c>
      <c r="J2268" s="84" t="b">
        <v>0</v>
      </c>
      <c r="K2268" s="84" t="b">
        <v>0</v>
      </c>
      <c r="L2268" s="84" t="b">
        <v>0</v>
      </c>
    </row>
    <row r="2269" spans="1:12" x14ac:dyDescent="0.25">
      <c r="A2269" s="84" t="s">
        <v>469</v>
      </c>
      <c r="B2269" s="84" t="s">
        <v>14539</v>
      </c>
      <c r="C2269" s="84">
        <v>2</v>
      </c>
      <c r="D2269" s="122">
        <v>3.3076081572563416E-4</v>
      </c>
      <c r="E2269" s="122">
        <v>3.5912872650584995</v>
      </c>
      <c r="F2269" s="84" t="s">
        <v>15743</v>
      </c>
      <c r="G2269" s="84" t="b">
        <v>0</v>
      </c>
      <c r="H2269" s="84" t="b">
        <v>0</v>
      </c>
      <c r="I2269" s="84" t="b">
        <v>0</v>
      </c>
      <c r="J2269" s="84" t="b">
        <v>0</v>
      </c>
      <c r="K2269" s="84" t="b">
        <v>0</v>
      </c>
      <c r="L2269" s="84" t="b">
        <v>0</v>
      </c>
    </row>
    <row r="2270" spans="1:12" x14ac:dyDescent="0.25">
      <c r="A2270" s="84" t="s">
        <v>15411</v>
      </c>
      <c r="B2270" s="84" t="s">
        <v>14275</v>
      </c>
      <c r="C2270" s="84">
        <v>2</v>
      </c>
      <c r="D2270" s="122">
        <v>3.3076081572563416E-4</v>
      </c>
      <c r="E2270" s="122">
        <v>3.0472192207082238</v>
      </c>
      <c r="F2270" s="84" t="s">
        <v>15743</v>
      </c>
      <c r="G2270" s="84" t="b">
        <v>1</v>
      </c>
      <c r="H2270" s="84" t="b">
        <v>0</v>
      </c>
      <c r="I2270" s="84" t="b">
        <v>0</v>
      </c>
      <c r="J2270" s="84" t="b">
        <v>1</v>
      </c>
      <c r="K2270" s="84" t="b">
        <v>0</v>
      </c>
      <c r="L2270" s="84" t="b">
        <v>0</v>
      </c>
    </row>
    <row r="2271" spans="1:12" x14ac:dyDescent="0.25">
      <c r="A2271" s="84" t="s">
        <v>14275</v>
      </c>
      <c r="B2271" s="84" t="s">
        <v>14404</v>
      </c>
      <c r="C2271" s="84">
        <v>2</v>
      </c>
      <c r="D2271" s="122">
        <v>3.3076081572563416E-4</v>
      </c>
      <c r="E2271" s="122">
        <v>2.3871672824025745</v>
      </c>
      <c r="F2271" s="84" t="s">
        <v>15743</v>
      </c>
      <c r="G2271" s="84" t="b">
        <v>1</v>
      </c>
      <c r="H2271" s="84" t="b">
        <v>0</v>
      </c>
      <c r="I2271" s="84" t="b">
        <v>0</v>
      </c>
      <c r="J2271" s="84" t="b">
        <v>0</v>
      </c>
      <c r="K2271" s="84" t="b">
        <v>0</v>
      </c>
      <c r="L2271" s="84" t="b">
        <v>0</v>
      </c>
    </row>
    <row r="2272" spans="1:12" x14ac:dyDescent="0.25">
      <c r="A2272" s="84" t="s">
        <v>14404</v>
      </c>
      <c r="B2272" s="84" t="s">
        <v>14229</v>
      </c>
      <c r="C2272" s="84">
        <v>2</v>
      </c>
      <c r="D2272" s="122">
        <v>3.3076081572563416E-4</v>
      </c>
      <c r="E2272" s="122">
        <v>2.2110760233468931</v>
      </c>
      <c r="F2272" s="84" t="s">
        <v>15743</v>
      </c>
      <c r="G2272" s="84" t="b">
        <v>0</v>
      </c>
      <c r="H2272" s="84" t="b">
        <v>0</v>
      </c>
      <c r="I2272" s="84" t="b">
        <v>0</v>
      </c>
      <c r="J2272" s="84" t="b">
        <v>0</v>
      </c>
      <c r="K2272" s="84" t="b">
        <v>0</v>
      </c>
      <c r="L2272" s="84" t="b">
        <v>0</v>
      </c>
    </row>
    <row r="2273" spans="1:12" x14ac:dyDescent="0.25">
      <c r="A2273" s="84" t="s">
        <v>15412</v>
      </c>
      <c r="B2273" s="84" t="s">
        <v>15413</v>
      </c>
      <c r="C2273" s="84">
        <v>2</v>
      </c>
      <c r="D2273" s="122">
        <v>3.3076081572563416E-4</v>
      </c>
      <c r="E2273" s="122">
        <v>3.8923172607224803</v>
      </c>
      <c r="F2273" s="84" t="s">
        <v>15743</v>
      </c>
      <c r="G2273" s="84" t="b">
        <v>0</v>
      </c>
      <c r="H2273" s="84" t="b">
        <v>0</v>
      </c>
      <c r="I2273" s="84" t="b">
        <v>0</v>
      </c>
      <c r="J2273" s="84" t="b">
        <v>0</v>
      </c>
      <c r="K2273" s="84" t="b">
        <v>0</v>
      </c>
      <c r="L2273" s="84" t="b">
        <v>0</v>
      </c>
    </row>
    <row r="2274" spans="1:12" x14ac:dyDescent="0.25">
      <c r="A2274" s="84" t="s">
        <v>15413</v>
      </c>
      <c r="B2274" s="84" t="s">
        <v>12350</v>
      </c>
      <c r="C2274" s="84">
        <v>2</v>
      </c>
      <c r="D2274" s="122">
        <v>3.3076081572563416E-4</v>
      </c>
      <c r="E2274" s="122">
        <v>1.7919467156049176</v>
      </c>
      <c r="F2274" s="84" t="s">
        <v>15743</v>
      </c>
      <c r="G2274" s="84" t="b">
        <v>0</v>
      </c>
      <c r="H2274" s="84" t="b">
        <v>0</v>
      </c>
      <c r="I2274" s="84" t="b">
        <v>0</v>
      </c>
      <c r="J2274" s="84" t="b">
        <v>0</v>
      </c>
      <c r="K2274" s="84" t="b">
        <v>0</v>
      </c>
      <c r="L2274" s="84" t="b">
        <v>0</v>
      </c>
    </row>
    <row r="2275" spans="1:12" x14ac:dyDescent="0.25">
      <c r="A2275" s="84" t="s">
        <v>14209</v>
      </c>
      <c r="B2275" s="84" t="s">
        <v>15414</v>
      </c>
      <c r="C2275" s="84">
        <v>2</v>
      </c>
      <c r="D2275" s="122">
        <v>3.3076081572563416E-4</v>
      </c>
      <c r="E2275" s="122">
        <v>2.7019855625521889</v>
      </c>
      <c r="F2275" s="84" t="s">
        <v>15743</v>
      </c>
      <c r="G2275" s="84" t="b">
        <v>0</v>
      </c>
      <c r="H2275" s="84" t="b">
        <v>0</v>
      </c>
      <c r="I2275" s="84" t="b">
        <v>0</v>
      </c>
      <c r="J2275" s="84" t="b">
        <v>0</v>
      </c>
      <c r="K2275" s="84" t="b">
        <v>0</v>
      </c>
      <c r="L2275" s="84" t="b">
        <v>0</v>
      </c>
    </row>
    <row r="2276" spans="1:12" x14ac:dyDescent="0.25">
      <c r="A2276" s="84" t="s">
        <v>15414</v>
      </c>
      <c r="B2276" s="84" t="s">
        <v>14410</v>
      </c>
      <c r="C2276" s="84">
        <v>2</v>
      </c>
      <c r="D2276" s="122">
        <v>3.3076081572563416E-4</v>
      </c>
      <c r="E2276" s="122">
        <v>3.2902572693945182</v>
      </c>
      <c r="F2276" s="84" t="s">
        <v>15743</v>
      </c>
      <c r="G2276" s="84" t="b">
        <v>0</v>
      </c>
      <c r="H2276" s="84" t="b">
        <v>0</v>
      </c>
      <c r="I2276" s="84" t="b">
        <v>0</v>
      </c>
      <c r="J2276" s="84" t="b">
        <v>0</v>
      </c>
      <c r="K2276" s="84" t="b">
        <v>0</v>
      </c>
      <c r="L2276" s="84" t="b">
        <v>0</v>
      </c>
    </row>
    <row r="2277" spans="1:12" x14ac:dyDescent="0.25">
      <c r="A2277" s="84" t="s">
        <v>14410</v>
      </c>
      <c r="B2277" s="84" t="s">
        <v>15415</v>
      </c>
      <c r="C2277" s="84">
        <v>2</v>
      </c>
      <c r="D2277" s="122">
        <v>3.3076081572563416E-4</v>
      </c>
      <c r="E2277" s="122">
        <v>3.2902572693945182</v>
      </c>
      <c r="F2277" s="84" t="s">
        <v>15743</v>
      </c>
      <c r="G2277" s="84" t="b">
        <v>0</v>
      </c>
      <c r="H2277" s="84" t="b">
        <v>0</v>
      </c>
      <c r="I2277" s="84" t="b">
        <v>0</v>
      </c>
      <c r="J2277" s="84" t="b">
        <v>0</v>
      </c>
      <c r="K2277" s="84" t="b">
        <v>0</v>
      </c>
      <c r="L2277" s="84" t="b">
        <v>0</v>
      </c>
    </row>
    <row r="2278" spans="1:12" x14ac:dyDescent="0.25">
      <c r="A2278" s="84" t="s">
        <v>15415</v>
      </c>
      <c r="B2278" s="84" t="s">
        <v>14975</v>
      </c>
      <c r="C2278" s="84">
        <v>2</v>
      </c>
      <c r="D2278" s="122">
        <v>3.3076081572563416E-4</v>
      </c>
      <c r="E2278" s="122">
        <v>3.716226001666799</v>
      </c>
      <c r="F2278" s="84" t="s">
        <v>15743</v>
      </c>
      <c r="G2278" s="84" t="b">
        <v>0</v>
      </c>
      <c r="H2278" s="84" t="b">
        <v>0</v>
      </c>
      <c r="I2278" s="84" t="b">
        <v>0</v>
      </c>
      <c r="J2278" s="84" t="b">
        <v>0</v>
      </c>
      <c r="K2278" s="84" t="b">
        <v>0</v>
      </c>
      <c r="L2278" s="84" t="b">
        <v>0</v>
      </c>
    </row>
    <row r="2279" spans="1:12" x14ac:dyDescent="0.25">
      <c r="A2279" s="84" t="s">
        <v>14975</v>
      </c>
      <c r="B2279" s="84" t="s">
        <v>14350</v>
      </c>
      <c r="C2279" s="84">
        <v>2</v>
      </c>
      <c r="D2279" s="122">
        <v>3.3076081572563416E-4</v>
      </c>
      <c r="E2279" s="122">
        <v>3.2902572693945182</v>
      </c>
      <c r="F2279" s="84" t="s">
        <v>15743</v>
      </c>
      <c r="G2279" s="84" t="b">
        <v>0</v>
      </c>
      <c r="H2279" s="84" t="b">
        <v>0</v>
      </c>
      <c r="I2279" s="84" t="b">
        <v>0</v>
      </c>
      <c r="J2279" s="84" t="b">
        <v>0</v>
      </c>
      <c r="K2279" s="84" t="b">
        <v>0</v>
      </c>
      <c r="L2279" s="84" t="b">
        <v>0</v>
      </c>
    </row>
    <row r="2280" spans="1:12" x14ac:dyDescent="0.25">
      <c r="A2280" s="84" t="s">
        <v>14350</v>
      </c>
      <c r="B2280" s="84" t="s">
        <v>15416</v>
      </c>
      <c r="C2280" s="84">
        <v>2</v>
      </c>
      <c r="D2280" s="122">
        <v>3.3076081572563416E-4</v>
      </c>
      <c r="E2280" s="122">
        <v>3.1519545712282366</v>
      </c>
      <c r="F2280" s="84" t="s">
        <v>15743</v>
      </c>
      <c r="G2280" s="84" t="b">
        <v>0</v>
      </c>
      <c r="H2280" s="84" t="b">
        <v>0</v>
      </c>
      <c r="I2280" s="84" t="b">
        <v>0</v>
      </c>
      <c r="J2280" s="84" t="b">
        <v>0</v>
      </c>
      <c r="K2280" s="84" t="b">
        <v>0</v>
      </c>
      <c r="L2280" s="84" t="b">
        <v>0</v>
      </c>
    </row>
    <row r="2281" spans="1:12" x14ac:dyDescent="0.25">
      <c r="A2281" s="84" t="s">
        <v>15416</v>
      </c>
      <c r="B2281" s="84" t="s">
        <v>14241</v>
      </c>
      <c r="C2281" s="84">
        <v>2</v>
      </c>
      <c r="D2281" s="122">
        <v>3.3076081572563416E-4</v>
      </c>
      <c r="E2281" s="122">
        <v>2.8923172607224803</v>
      </c>
      <c r="F2281" s="84" t="s">
        <v>15743</v>
      </c>
      <c r="G2281" s="84" t="b">
        <v>0</v>
      </c>
      <c r="H2281" s="84" t="b">
        <v>0</v>
      </c>
      <c r="I2281" s="84" t="b">
        <v>0</v>
      </c>
      <c r="J2281" s="84" t="b">
        <v>0</v>
      </c>
      <c r="K2281" s="84" t="b">
        <v>0</v>
      </c>
      <c r="L2281" s="84" t="b">
        <v>0</v>
      </c>
    </row>
    <row r="2282" spans="1:12" x14ac:dyDescent="0.25">
      <c r="A2282" s="84" t="s">
        <v>14241</v>
      </c>
      <c r="B2282" s="84" t="s">
        <v>15417</v>
      </c>
      <c r="C2282" s="84">
        <v>2</v>
      </c>
      <c r="D2282" s="122">
        <v>3.3076081572563416E-4</v>
      </c>
      <c r="E2282" s="122">
        <v>2.8923172607224803</v>
      </c>
      <c r="F2282" s="84" t="s">
        <v>15743</v>
      </c>
      <c r="G2282" s="84" t="b">
        <v>0</v>
      </c>
      <c r="H2282" s="84" t="b">
        <v>0</v>
      </c>
      <c r="I2282" s="84" t="b">
        <v>0</v>
      </c>
      <c r="J2282" s="84" t="b">
        <v>0</v>
      </c>
      <c r="K2282" s="84" t="b">
        <v>0</v>
      </c>
      <c r="L2282" s="84" t="b">
        <v>0</v>
      </c>
    </row>
    <row r="2283" spans="1:12" x14ac:dyDescent="0.25">
      <c r="A2283" s="84" t="s">
        <v>855</v>
      </c>
      <c r="B2283" s="84" t="s">
        <v>2679</v>
      </c>
      <c r="C2283" s="84">
        <v>2</v>
      </c>
      <c r="D2283" s="122">
        <v>3.3076081572563416E-4</v>
      </c>
      <c r="E2283" s="122">
        <v>1.2891626223029329E-2</v>
      </c>
      <c r="F2283" s="84" t="s">
        <v>15743</v>
      </c>
      <c r="G2283" s="84" t="b">
        <v>0</v>
      </c>
      <c r="H2283" s="84" t="b">
        <v>0</v>
      </c>
      <c r="I2283" s="84" t="b">
        <v>0</v>
      </c>
      <c r="J2283" s="84" t="b">
        <v>0</v>
      </c>
      <c r="K2283" s="84" t="b">
        <v>0</v>
      </c>
      <c r="L2283" s="84" t="b">
        <v>0</v>
      </c>
    </row>
    <row r="2284" spans="1:12" x14ac:dyDescent="0.25">
      <c r="A2284" s="84" t="s">
        <v>731</v>
      </c>
      <c r="B2284" s="84" t="s">
        <v>14337</v>
      </c>
      <c r="C2284" s="84">
        <v>2</v>
      </c>
      <c r="D2284" s="122">
        <v>3.3076081572563416E-4</v>
      </c>
      <c r="E2284" s="122">
        <v>0.56536726655648162</v>
      </c>
      <c r="F2284" s="84" t="s">
        <v>15743</v>
      </c>
      <c r="G2284" s="84" t="b">
        <v>0</v>
      </c>
      <c r="H2284" s="84" t="b">
        <v>0</v>
      </c>
      <c r="I2284" s="84" t="b">
        <v>0</v>
      </c>
      <c r="J2284" s="84" t="b">
        <v>0</v>
      </c>
      <c r="K2284" s="84" t="b">
        <v>0</v>
      </c>
      <c r="L2284" s="84" t="b">
        <v>0</v>
      </c>
    </row>
    <row r="2285" spans="1:12" x14ac:dyDescent="0.25">
      <c r="A2285" s="84" t="s">
        <v>14361</v>
      </c>
      <c r="B2285" s="84" t="s">
        <v>15420</v>
      </c>
      <c r="C2285" s="84">
        <v>2</v>
      </c>
      <c r="D2285" s="122">
        <v>3.3076081572563416E-4</v>
      </c>
      <c r="E2285" s="122">
        <v>3.1933472563864616</v>
      </c>
      <c r="F2285" s="84" t="s">
        <v>15743</v>
      </c>
      <c r="G2285" s="84" t="b">
        <v>1</v>
      </c>
      <c r="H2285" s="84" t="b">
        <v>0</v>
      </c>
      <c r="I2285" s="84" t="b">
        <v>0</v>
      </c>
      <c r="J2285" s="84" t="b">
        <v>0</v>
      </c>
      <c r="K2285" s="84" t="b">
        <v>0</v>
      </c>
      <c r="L2285" s="84" t="b">
        <v>0</v>
      </c>
    </row>
    <row r="2286" spans="1:12" x14ac:dyDescent="0.25">
      <c r="A2286" s="84" t="s">
        <v>15420</v>
      </c>
      <c r="B2286" s="84" t="s">
        <v>14301</v>
      </c>
      <c r="C2286" s="84">
        <v>2</v>
      </c>
      <c r="D2286" s="122">
        <v>3.3076081572563416E-4</v>
      </c>
      <c r="E2286" s="122">
        <v>3.0794039040796251</v>
      </c>
      <c r="F2286" s="84" t="s">
        <v>15743</v>
      </c>
      <c r="G2286" s="84" t="b">
        <v>0</v>
      </c>
      <c r="H2286" s="84" t="b">
        <v>0</v>
      </c>
      <c r="I2286" s="84" t="b">
        <v>0</v>
      </c>
      <c r="J2286" s="84" t="b">
        <v>0</v>
      </c>
      <c r="K2286" s="84" t="b">
        <v>0</v>
      </c>
      <c r="L2286" s="84" t="b">
        <v>0</v>
      </c>
    </row>
    <row r="2287" spans="1:12" x14ac:dyDescent="0.25">
      <c r="A2287" s="84" t="s">
        <v>14301</v>
      </c>
      <c r="B2287" s="84" t="s">
        <v>15421</v>
      </c>
      <c r="C2287" s="84">
        <v>2</v>
      </c>
      <c r="D2287" s="122">
        <v>3.3076081572563416E-4</v>
      </c>
      <c r="E2287" s="122">
        <v>3.0794039040796251</v>
      </c>
      <c r="F2287" s="84" t="s">
        <v>15743</v>
      </c>
      <c r="G2287" s="84" t="b">
        <v>0</v>
      </c>
      <c r="H2287" s="84" t="b">
        <v>0</v>
      </c>
      <c r="I2287" s="84" t="b">
        <v>0</v>
      </c>
      <c r="J2287" s="84" t="b">
        <v>0</v>
      </c>
      <c r="K2287" s="84" t="b">
        <v>0</v>
      </c>
      <c r="L2287" s="84" t="b">
        <v>0</v>
      </c>
    </row>
    <row r="2288" spans="1:12" x14ac:dyDescent="0.25">
      <c r="A2288" s="84" t="s">
        <v>15421</v>
      </c>
      <c r="B2288" s="84" t="s">
        <v>14204</v>
      </c>
      <c r="C2288" s="84">
        <v>2</v>
      </c>
      <c r="D2288" s="122">
        <v>3.3076081572563416E-4</v>
      </c>
      <c r="E2288" s="122">
        <v>2.6251455323194666</v>
      </c>
      <c r="F2288" s="84" t="s">
        <v>15743</v>
      </c>
      <c r="G2288" s="84" t="b">
        <v>0</v>
      </c>
      <c r="H2288" s="84" t="b">
        <v>0</v>
      </c>
      <c r="I2288" s="84" t="b">
        <v>0</v>
      </c>
      <c r="J2288" s="84" t="b">
        <v>0</v>
      </c>
      <c r="K2288" s="84" t="b">
        <v>0</v>
      </c>
      <c r="L2288" s="84" t="b">
        <v>0</v>
      </c>
    </row>
    <row r="2289" spans="1:12" x14ac:dyDescent="0.25">
      <c r="A2289" s="84" t="s">
        <v>14204</v>
      </c>
      <c r="B2289" s="84" t="s">
        <v>14757</v>
      </c>
      <c r="C2289" s="84">
        <v>2</v>
      </c>
      <c r="D2289" s="122">
        <v>3.3076081572563416E-4</v>
      </c>
      <c r="E2289" s="122">
        <v>2.2902572693945182</v>
      </c>
      <c r="F2289" s="84" t="s">
        <v>15743</v>
      </c>
      <c r="G2289" s="84" t="b">
        <v>0</v>
      </c>
      <c r="H2289" s="84" t="b">
        <v>0</v>
      </c>
      <c r="I2289" s="84" t="b">
        <v>0</v>
      </c>
      <c r="J2289" s="84" t="b">
        <v>0</v>
      </c>
      <c r="K2289" s="84" t="b">
        <v>0</v>
      </c>
      <c r="L2289" s="84" t="b">
        <v>0</v>
      </c>
    </row>
    <row r="2290" spans="1:12" x14ac:dyDescent="0.25">
      <c r="A2290" s="84" t="s">
        <v>14757</v>
      </c>
      <c r="B2290" s="84" t="s">
        <v>2793</v>
      </c>
      <c r="C2290" s="84">
        <v>2</v>
      </c>
      <c r="D2290" s="122">
        <v>3.3076081572563416E-4</v>
      </c>
      <c r="E2290" s="122">
        <v>1.7885135397665235</v>
      </c>
      <c r="F2290" s="84" t="s">
        <v>15743</v>
      </c>
      <c r="G2290" s="84" t="b">
        <v>0</v>
      </c>
      <c r="H2290" s="84" t="b">
        <v>0</v>
      </c>
      <c r="I2290" s="84" t="b">
        <v>0</v>
      </c>
      <c r="J2290" s="84" t="b">
        <v>0</v>
      </c>
      <c r="K2290" s="84" t="b">
        <v>0</v>
      </c>
      <c r="L2290" s="84" t="b">
        <v>0</v>
      </c>
    </row>
    <row r="2291" spans="1:12" x14ac:dyDescent="0.25">
      <c r="A2291" s="84" t="s">
        <v>12369</v>
      </c>
      <c r="B2291" s="84" t="s">
        <v>14276</v>
      </c>
      <c r="C2291" s="84">
        <v>2</v>
      </c>
      <c r="D2291" s="122">
        <v>3.3076081572563416E-4</v>
      </c>
      <c r="E2291" s="122">
        <v>1.2043426406879247</v>
      </c>
      <c r="F2291" s="84" t="s">
        <v>15743</v>
      </c>
      <c r="G2291" s="84" t="b">
        <v>0</v>
      </c>
      <c r="H2291" s="84" t="b">
        <v>0</v>
      </c>
      <c r="I2291" s="84" t="b">
        <v>0</v>
      </c>
      <c r="J2291" s="84" t="b">
        <v>0</v>
      </c>
      <c r="K2291" s="84" t="b">
        <v>0</v>
      </c>
      <c r="L2291" s="84" t="b">
        <v>0</v>
      </c>
    </row>
    <row r="2292" spans="1:12" x14ac:dyDescent="0.25">
      <c r="A2292" s="84" t="s">
        <v>14276</v>
      </c>
      <c r="B2292" s="84" t="s">
        <v>12356</v>
      </c>
      <c r="C2292" s="84">
        <v>2</v>
      </c>
      <c r="D2292" s="122">
        <v>3.3076081572563416E-4</v>
      </c>
      <c r="E2292" s="122">
        <v>1.8167702993299497</v>
      </c>
      <c r="F2292" s="84" t="s">
        <v>15743</v>
      </c>
      <c r="G2292" s="84" t="b">
        <v>0</v>
      </c>
      <c r="H2292" s="84" t="b">
        <v>0</v>
      </c>
      <c r="I2292" s="84" t="b">
        <v>0</v>
      </c>
      <c r="J2292" s="84" t="b">
        <v>1</v>
      </c>
      <c r="K2292" s="84" t="b">
        <v>0</v>
      </c>
      <c r="L2292" s="84" t="b">
        <v>0</v>
      </c>
    </row>
    <row r="2293" spans="1:12" x14ac:dyDescent="0.25">
      <c r="A2293" s="84" t="s">
        <v>12356</v>
      </c>
      <c r="B2293" s="84" t="s">
        <v>15422</v>
      </c>
      <c r="C2293" s="84">
        <v>2</v>
      </c>
      <c r="D2293" s="122">
        <v>3.3076081572563416E-4</v>
      </c>
      <c r="E2293" s="122">
        <v>2.6492792120361859</v>
      </c>
      <c r="F2293" s="84" t="s">
        <v>15743</v>
      </c>
      <c r="G2293" s="84" t="b">
        <v>1</v>
      </c>
      <c r="H2293" s="84" t="b">
        <v>0</v>
      </c>
      <c r="I2293" s="84" t="b">
        <v>0</v>
      </c>
      <c r="J2293" s="84" t="b">
        <v>0</v>
      </c>
      <c r="K2293" s="84" t="b">
        <v>0</v>
      </c>
      <c r="L2293" s="84" t="b">
        <v>0</v>
      </c>
    </row>
    <row r="2294" spans="1:12" x14ac:dyDescent="0.25">
      <c r="A2294" s="84" t="s">
        <v>15422</v>
      </c>
      <c r="B2294" s="84" t="s">
        <v>15423</v>
      </c>
      <c r="C2294" s="84">
        <v>2</v>
      </c>
      <c r="D2294" s="122">
        <v>3.3076081572563416E-4</v>
      </c>
      <c r="E2294" s="122">
        <v>3.8923172607224803</v>
      </c>
      <c r="F2294" s="84" t="s">
        <v>15743</v>
      </c>
      <c r="G2294" s="84" t="b">
        <v>0</v>
      </c>
      <c r="H2294" s="84" t="b">
        <v>0</v>
      </c>
      <c r="I2294" s="84" t="b">
        <v>0</v>
      </c>
      <c r="J2294" s="84" t="b">
        <v>0</v>
      </c>
      <c r="K2294" s="84" t="b">
        <v>0</v>
      </c>
      <c r="L2294" s="84" t="b">
        <v>0</v>
      </c>
    </row>
    <row r="2295" spans="1:12" x14ac:dyDescent="0.25">
      <c r="A2295" s="84" t="s">
        <v>15423</v>
      </c>
      <c r="B2295" s="84" t="s">
        <v>14279</v>
      </c>
      <c r="C2295" s="84">
        <v>2</v>
      </c>
      <c r="D2295" s="122">
        <v>3.3076081572563416E-4</v>
      </c>
      <c r="E2295" s="122">
        <v>3.0172559973307802</v>
      </c>
      <c r="F2295" s="84" t="s">
        <v>15743</v>
      </c>
      <c r="G2295" s="84" t="b">
        <v>0</v>
      </c>
      <c r="H2295" s="84" t="b">
        <v>0</v>
      </c>
      <c r="I2295" s="84" t="b">
        <v>0</v>
      </c>
      <c r="J2295" s="84" t="b">
        <v>0</v>
      </c>
      <c r="K2295" s="84" t="b">
        <v>0</v>
      </c>
      <c r="L2295" s="84" t="b">
        <v>0</v>
      </c>
    </row>
    <row r="2296" spans="1:12" x14ac:dyDescent="0.25">
      <c r="A2296" s="84" t="s">
        <v>14279</v>
      </c>
      <c r="B2296" s="84" t="s">
        <v>14758</v>
      </c>
      <c r="C2296" s="84">
        <v>2</v>
      </c>
      <c r="D2296" s="122">
        <v>3.3076081572563416E-4</v>
      </c>
      <c r="E2296" s="122">
        <v>2.8411647382750993</v>
      </c>
      <c r="F2296" s="84" t="s">
        <v>15743</v>
      </c>
      <c r="G2296" s="84" t="b">
        <v>0</v>
      </c>
      <c r="H2296" s="84" t="b">
        <v>0</v>
      </c>
      <c r="I2296" s="84" t="b">
        <v>0</v>
      </c>
      <c r="J2296" s="84" t="b">
        <v>0</v>
      </c>
      <c r="K2296" s="84" t="b">
        <v>0</v>
      </c>
      <c r="L2296" s="84" t="b">
        <v>0</v>
      </c>
    </row>
    <row r="2297" spans="1:12" x14ac:dyDescent="0.25">
      <c r="A2297" s="84" t="s">
        <v>14758</v>
      </c>
      <c r="B2297" s="84" t="s">
        <v>12350</v>
      </c>
      <c r="C2297" s="84">
        <v>2</v>
      </c>
      <c r="D2297" s="122">
        <v>3.3076081572563416E-4</v>
      </c>
      <c r="E2297" s="122">
        <v>1.4909167199409363</v>
      </c>
      <c r="F2297" s="84" t="s">
        <v>15743</v>
      </c>
      <c r="G2297" s="84" t="b">
        <v>0</v>
      </c>
      <c r="H2297" s="84" t="b">
        <v>0</v>
      </c>
      <c r="I2297" s="84" t="b">
        <v>0</v>
      </c>
      <c r="J2297" s="84" t="b">
        <v>0</v>
      </c>
      <c r="K2297" s="84" t="b">
        <v>0</v>
      </c>
      <c r="L2297" s="84" t="b">
        <v>0</v>
      </c>
    </row>
    <row r="2298" spans="1:12" x14ac:dyDescent="0.25">
      <c r="A2298" s="84" t="s">
        <v>2788</v>
      </c>
      <c r="B2298" s="84" t="s">
        <v>14443</v>
      </c>
      <c r="C2298" s="84">
        <v>2</v>
      </c>
      <c r="D2298" s="122">
        <v>3.3076081572563416E-4</v>
      </c>
      <c r="E2298" s="122">
        <v>1.0375559040288442</v>
      </c>
      <c r="F2298" s="84" t="s">
        <v>15743</v>
      </c>
      <c r="G2298" s="84" t="b">
        <v>0</v>
      </c>
      <c r="H2298" s="84" t="b">
        <v>0</v>
      </c>
      <c r="I2298" s="84" t="b">
        <v>0</v>
      </c>
      <c r="J2298" s="84" t="b">
        <v>0</v>
      </c>
      <c r="K2298" s="84" t="b">
        <v>0</v>
      </c>
      <c r="L2298" s="84" t="b">
        <v>0</v>
      </c>
    </row>
    <row r="2299" spans="1:12" x14ac:dyDescent="0.25">
      <c r="A2299" s="84" t="s">
        <v>15424</v>
      </c>
      <c r="B2299" s="84" t="s">
        <v>12282</v>
      </c>
      <c r="C2299" s="84">
        <v>2</v>
      </c>
      <c r="D2299" s="122">
        <v>3.3076081572563416E-4</v>
      </c>
      <c r="E2299" s="122">
        <v>2.4943772520504428</v>
      </c>
      <c r="F2299" s="84" t="s">
        <v>15743</v>
      </c>
      <c r="G2299" s="84" t="b">
        <v>0</v>
      </c>
      <c r="H2299" s="84" t="b">
        <v>0</v>
      </c>
      <c r="I2299" s="84" t="b">
        <v>0</v>
      </c>
      <c r="J2299" s="84" t="b">
        <v>1</v>
      </c>
      <c r="K2299" s="84" t="b">
        <v>0</v>
      </c>
      <c r="L2299" s="84" t="b">
        <v>0</v>
      </c>
    </row>
    <row r="2300" spans="1:12" x14ac:dyDescent="0.25">
      <c r="A2300" s="84" t="s">
        <v>12282</v>
      </c>
      <c r="B2300" s="84" t="s">
        <v>14364</v>
      </c>
      <c r="C2300" s="84">
        <v>2</v>
      </c>
      <c r="D2300" s="122">
        <v>3.3076081572563416E-4</v>
      </c>
      <c r="E2300" s="122">
        <v>1.8041811720219292</v>
      </c>
      <c r="F2300" s="84" t="s">
        <v>15743</v>
      </c>
      <c r="G2300" s="84" t="b">
        <v>1</v>
      </c>
      <c r="H2300" s="84" t="b">
        <v>0</v>
      </c>
      <c r="I2300" s="84" t="b">
        <v>0</v>
      </c>
      <c r="J2300" s="84" t="b">
        <v>0</v>
      </c>
      <c r="K2300" s="84" t="b">
        <v>0</v>
      </c>
      <c r="L2300" s="84" t="b">
        <v>0</v>
      </c>
    </row>
    <row r="2301" spans="1:12" x14ac:dyDescent="0.25">
      <c r="A2301" s="84" t="s">
        <v>2803</v>
      </c>
      <c r="B2301" s="84" t="s">
        <v>14254</v>
      </c>
      <c r="C2301" s="84">
        <v>2</v>
      </c>
      <c r="D2301" s="122">
        <v>3.3076081572563416E-4</v>
      </c>
      <c r="E2301" s="122">
        <v>0.81585887301032889</v>
      </c>
      <c r="F2301" s="84" t="s">
        <v>15743</v>
      </c>
      <c r="G2301" s="84" t="b">
        <v>0</v>
      </c>
      <c r="H2301" s="84" t="b">
        <v>0</v>
      </c>
      <c r="I2301" s="84" t="b">
        <v>0</v>
      </c>
      <c r="J2301" s="84" t="b">
        <v>0</v>
      </c>
      <c r="K2301" s="84" t="b">
        <v>0</v>
      </c>
      <c r="L2301" s="84" t="b">
        <v>0</v>
      </c>
    </row>
    <row r="2302" spans="1:12" x14ac:dyDescent="0.25">
      <c r="A2302" s="84" t="s">
        <v>855</v>
      </c>
      <c r="B2302" s="84" t="s">
        <v>15425</v>
      </c>
      <c r="C2302" s="84">
        <v>2</v>
      </c>
      <c r="D2302" s="122">
        <v>3.3076081572563416E-4</v>
      </c>
      <c r="E2302" s="122">
        <v>2.148024277599804</v>
      </c>
      <c r="F2302" s="84" t="s">
        <v>15743</v>
      </c>
      <c r="G2302" s="84" t="b">
        <v>0</v>
      </c>
      <c r="H2302" s="84" t="b">
        <v>0</v>
      </c>
      <c r="I2302" s="84" t="b">
        <v>0</v>
      </c>
      <c r="J2302" s="84" t="b">
        <v>0</v>
      </c>
      <c r="K2302" s="84" t="b">
        <v>0</v>
      </c>
      <c r="L2302" s="84" t="b">
        <v>0</v>
      </c>
    </row>
    <row r="2303" spans="1:12" x14ac:dyDescent="0.25">
      <c r="A2303" s="84" t="s">
        <v>15425</v>
      </c>
      <c r="B2303" s="84" t="s">
        <v>15426</v>
      </c>
      <c r="C2303" s="84">
        <v>2</v>
      </c>
      <c r="D2303" s="122">
        <v>3.3076081572563416E-4</v>
      </c>
      <c r="E2303" s="122">
        <v>3.8923172607224803</v>
      </c>
      <c r="F2303" s="84" t="s">
        <v>15743</v>
      </c>
      <c r="G2303" s="84" t="b">
        <v>0</v>
      </c>
      <c r="H2303" s="84" t="b">
        <v>0</v>
      </c>
      <c r="I2303" s="84" t="b">
        <v>0</v>
      </c>
      <c r="J2303" s="84" t="b">
        <v>0</v>
      </c>
      <c r="K2303" s="84" t="b">
        <v>0</v>
      </c>
      <c r="L2303" s="84" t="b">
        <v>0</v>
      </c>
    </row>
    <row r="2304" spans="1:12" x14ac:dyDescent="0.25">
      <c r="A2304" s="84" t="s">
        <v>15426</v>
      </c>
      <c r="B2304" s="84" t="s">
        <v>14204</v>
      </c>
      <c r="C2304" s="84">
        <v>2</v>
      </c>
      <c r="D2304" s="122">
        <v>3.3076081572563416E-4</v>
      </c>
      <c r="E2304" s="122">
        <v>2.6251455323194666</v>
      </c>
      <c r="F2304" s="84" t="s">
        <v>15743</v>
      </c>
      <c r="G2304" s="84" t="b">
        <v>0</v>
      </c>
      <c r="H2304" s="84" t="b">
        <v>0</v>
      </c>
      <c r="I2304" s="84" t="b">
        <v>0</v>
      </c>
      <c r="J2304" s="84" t="b">
        <v>0</v>
      </c>
      <c r="K2304" s="84" t="b">
        <v>0</v>
      </c>
      <c r="L2304" s="84" t="b">
        <v>0</v>
      </c>
    </row>
    <row r="2305" spans="1:12" x14ac:dyDescent="0.25">
      <c r="A2305" s="84" t="s">
        <v>14202</v>
      </c>
      <c r="B2305" s="84" t="s">
        <v>2793</v>
      </c>
      <c r="C2305" s="84">
        <v>2</v>
      </c>
      <c r="D2305" s="122">
        <v>3.3076081572563416E-4</v>
      </c>
      <c r="E2305" s="122">
        <v>0.77778967437475044</v>
      </c>
      <c r="F2305" s="84" t="s">
        <v>15743</v>
      </c>
      <c r="G2305" s="84" t="b">
        <v>0</v>
      </c>
      <c r="H2305" s="84" t="b">
        <v>0</v>
      </c>
      <c r="I2305" s="84" t="b">
        <v>0</v>
      </c>
      <c r="J2305" s="84" t="b">
        <v>0</v>
      </c>
      <c r="K2305" s="84" t="b">
        <v>0</v>
      </c>
      <c r="L2305" s="84" t="b">
        <v>0</v>
      </c>
    </row>
    <row r="2306" spans="1:12" x14ac:dyDescent="0.25">
      <c r="A2306" s="84" t="s">
        <v>12258</v>
      </c>
      <c r="B2306" s="84" t="s">
        <v>2713</v>
      </c>
      <c r="C2306" s="84">
        <v>2</v>
      </c>
      <c r="D2306" s="122">
        <v>3.3076081572563416E-4</v>
      </c>
      <c r="E2306" s="122">
        <v>0.36154144771207058</v>
      </c>
      <c r="F2306" s="84" t="s">
        <v>15743</v>
      </c>
      <c r="G2306" s="84" t="b">
        <v>0</v>
      </c>
      <c r="H2306" s="84" t="b">
        <v>0</v>
      </c>
      <c r="I2306" s="84" t="b">
        <v>0</v>
      </c>
      <c r="J2306" s="84" t="b">
        <v>0</v>
      </c>
      <c r="K2306" s="84" t="b">
        <v>0</v>
      </c>
      <c r="L2306" s="84" t="b">
        <v>0</v>
      </c>
    </row>
    <row r="2307" spans="1:12" x14ac:dyDescent="0.25">
      <c r="A2307" s="84" t="s">
        <v>2713</v>
      </c>
      <c r="B2307" s="84" t="s">
        <v>14751</v>
      </c>
      <c r="C2307" s="84">
        <v>2</v>
      </c>
      <c r="D2307" s="122">
        <v>3.3076081572563416E-4</v>
      </c>
      <c r="E2307" s="122">
        <v>1.9732391683464066</v>
      </c>
      <c r="F2307" s="84" t="s">
        <v>15743</v>
      </c>
      <c r="G2307" s="84" t="b">
        <v>0</v>
      </c>
      <c r="H2307" s="84" t="b">
        <v>0</v>
      </c>
      <c r="I2307" s="84" t="b">
        <v>0</v>
      </c>
      <c r="J2307" s="84" t="b">
        <v>0</v>
      </c>
      <c r="K2307" s="84" t="b">
        <v>0</v>
      </c>
      <c r="L2307" s="84" t="b">
        <v>0</v>
      </c>
    </row>
    <row r="2308" spans="1:12" x14ac:dyDescent="0.25">
      <c r="A2308" s="84" t="s">
        <v>14751</v>
      </c>
      <c r="B2308" s="84" t="s">
        <v>12280</v>
      </c>
      <c r="C2308" s="84">
        <v>2</v>
      </c>
      <c r="D2308" s="122">
        <v>3.3076081572563416E-4</v>
      </c>
      <c r="E2308" s="122">
        <v>1.9100460276829121</v>
      </c>
      <c r="F2308" s="84" t="s">
        <v>15743</v>
      </c>
      <c r="G2308" s="84" t="b">
        <v>0</v>
      </c>
      <c r="H2308" s="84" t="b">
        <v>0</v>
      </c>
      <c r="I2308" s="84" t="b">
        <v>0</v>
      </c>
      <c r="J2308" s="84" t="b">
        <v>0</v>
      </c>
      <c r="K2308" s="84" t="b">
        <v>0</v>
      </c>
      <c r="L2308" s="84" t="b">
        <v>0</v>
      </c>
    </row>
    <row r="2309" spans="1:12" x14ac:dyDescent="0.25">
      <c r="A2309" s="84" t="s">
        <v>12280</v>
      </c>
      <c r="B2309" s="84" t="s">
        <v>15427</v>
      </c>
      <c r="C2309" s="84">
        <v>2</v>
      </c>
      <c r="D2309" s="122">
        <v>3.3076081572563416E-4</v>
      </c>
      <c r="E2309" s="122">
        <v>2.2295594290409064</v>
      </c>
      <c r="F2309" s="84" t="s">
        <v>15743</v>
      </c>
      <c r="G2309" s="84" t="b">
        <v>0</v>
      </c>
      <c r="H2309" s="84" t="b">
        <v>0</v>
      </c>
      <c r="I2309" s="84" t="b">
        <v>0</v>
      </c>
      <c r="J2309" s="84" t="b">
        <v>0</v>
      </c>
      <c r="K2309" s="84" t="b">
        <v>0</v>
      </c>
      <c r="L2309" s="84" t="b">
        <v>0</v>
      </c>
    </row>
    <row r="2310" spans="1:12" x14ac:dyDescent="0.25">
      <c r="A2310" s="84" t="s">
        <v>15427</v>
      </c>
      <c r="B2310" s="84" t="s">
        <v>14604</v>
      </c>
      <c r="C2310" s="84">
        <v>2</v>
      </c>
      <c r="D2310" s="122">
        <v>3.3076081572563416E-4</v>
      </c>
      <c r="E2310" s="122">
        <v>3.4943772520504428</v>
      </c>
      <c r="F2310" s="84" t="s">
        <v>15743</v>
      </c>
      <c r="G2310" s="84" t="b">
        <v>0</v>
      </c>
      <c r="H2310" s="84" t="b">
        <v>0</v>
      </c>
      <c r="I2310" s="84" t="b">
        <v>0</v>
      </c>
      <c r="J2310" s="84" t="b">
        <v>0</v>
      </c>
      <c r="K2310" s="84" t="b">
        <v>0</v>
      </c>
      <c r="L2310" s="84" t="b">
        <v>0</v>
      </c>
    </row>
    <row r="2311" spans="1:12" x14ac:dyDescent="0.25">
      <c r="A2311" s="84" t="s">
        <v>731</v>
      </c>
      <c r="B2311" s="84" t="s">
        <v>14315</v>
      </c>
      <c r="C2311" s="84">
        <v>2</v>
      </c>
      <c r="D2311" s="122">
        <v>3.3076081572563416E-4</v>
      </c>
      <c r="E2311" s="122">
        <v>0.52757870566708176</v>
      </c>
      <c r="F2311" s="84" t="s">
        <v>15743</v>
      </c>
      <c r="G2311" s="84" t="b">
        <v>0</v>
      </c>
      <c r="H2311" s="84" t="b">
        <v>0</v>
      </c>
      <c r="I2311" s="84" t="b">
        <v>0</v>
      </c>
      <c r="J2311" s="84" t="b">
        <v>0</v>
      </c>
      <c r="K2311" s="84" t="b">
        <v>0</v>
      </c>
      <c r="L2311" s="84" t="b">
        <v>0</v>
      </c>
    </row>
    <row r="2312" spans="1:12" x14ac:dyDescent="0.25">
      <c r="A2312" s="84" t="s">
        <v>14976</v>
      </c>
      <c r="B2312" s="84" t="s">
        <v>15429</v>
      </c>
      <c r="C2312" s="84">
        <v>2</v>
      </c>
      <c r="D2312" s="122">
        <v>3.3076081572563416E-4</v>
      </c>
      <c r="E2312" s="122">
        <v>3.8923172607224803</v>
      </c>
      <c r="F2312" s="84" t="s">
        <v>15743</v>
      </c>
      <c r="G2312" s="84" t="b">
        <v>0</v>
      </c>
      <c r="H2312" s="84" t="b">
        <v>0</v>
      </c>
      <c r="I2312" s="84" t="b">
        <v>0</v>
      </c>
      <c r="J2312" s="84" t="b">
        <v>0</v>
      </c>
      <c r="K2312" s="84" t="b">
        <v>0</v>
      </c>
      <c r="L2312" s="84" t="b">
        <v>0</v>
      </c>
    </row>
    <row r="2313" spans="1:12" x14ac:dyDescent="0.25">
      <c r="A2313" s="84" t="s">
        <v>15429</v>
      </c>
      <c r="B2313" s="84" t="s">
        <v>14416</v>
      </c>
      <c r="C2313" s="84">
        <v>2</v>
      </c>
      <c r="D2313" s="122">
        <v>3.3076081572563416E-4</v>
      </c>
      <c r="E2313" s="122">
        <v>3.2902572693945182</v>
      </c>
      <c r="F2313" s="84" t="s">
        <v>15743</v>
      </c>
      <c r="G2313" s="84" t="b">
        <v>0</v>
      </c>
      <c r="H2313" s="84" t="b">
        <v>0</v>
      </c>
      <c r="I2313" s="84" t="b">
        <v>0</v>
      </c>
      <c r="J2313" s="84" t="b">
        <v>0</v>
      </c>
      <c r="K2313" s="84" t="b">
        <v>0</v>
      </c>
      <c r="L2313" s="84" t="b">
        <v>0</v>
      </c>
    </row>
    <row r="2314" spans="1:12" x14ac:dyDescent="0.25">
      <c r="A2314" s="84" t="s">
        <v>14416</v>
      </c>
      <c r="B2314" s="84" t="s">
        <v>14727</v>
      </c>
      <c r="C2314" s="84">
        <v>2</v>
      </c>
      <c r="D2314" s="122">
        <v>3.3076081572563416E-4</v>
      </c>
      <c r="E2314" s="122">
        <v>2.989227273730537</v>
      </c>
      <c r="F2314" s="84" t="s">
        <v>15743</v>
      </c>
      <c r="G2314" s="84" t="b">
        <v>0</v>
      </c>
      <c r="H2314" s="84" t="b">
        <v>0</v>
      </c>
      <c r="I2314" s="84" t="b">
        <v>0</v>
      </c>
      <c r="J2314" s="84" t="b">
        <v>0</v>
      </c>
      <c r="K2314" s="84" t="b">
        <v>0</v>
      </c>
      <c r="L2314" s="84" t="b">
        <v>0</v>
      </c>
    </row>
    <row r="2315" spans="1:12" x14ac:dyDescent="0.25">
      <c r="A2315" s="84" t="s">
        <v>14727</v>
      </c>
      <c r="B2315" s="84" t="s">
        <v>14552</v>
      </c>
      <c r="C2315" s="84">
        <v>2</v>
      </c>
      <c r="D2315" s="122">
        <v>3.3076081572563416E-4</v>
      </c>
      <c r="E2315" s="122">
        <v>3.1933472563864616</v>
      </c>
      <c r="F2315" s="84" t="s">
        <v>15743</v>
      </c>
      <c r="G2315" s="84" t="b">
        <v>0</v>
      </c>
      <c r="H2315" s="84" t="b">
        <v>0</v>
      </c>
      <c r="I2315" s="84" t="b">
        <v>0</v>
      </c>
      <c r="J2315" s="84" t="b">
        <v>0</v>
      </c>
      <c r="K2315" s="84" t="b">
        <v>0</v>
      </c>
      <c r="L2315" s="84" t="b">
        <v>0</v>
      </c>
    </row>
    <row r="2316" spans="1:12" x14ac:dyDescent="0.25">
      <c r="A2316" s="84" t="s">
        <v>14552</v>
      </c>
      <c r="B2316" s="84" t="s">
        <v>15430</v>
      </c>
      <c r="C2316" s="84">
        <v>2</v>
      </c>
      <c r="D2316" s="122">
        <v>3.3076081572563416E-4</v>
      </c>
      <c r="E2316" s="122">
        <v>3.4943772520504428</v>
      </c>
      <c r="F2316" s="84" t="s">
        <v>15743</v>
      </c>
      <c r="G2316" s="84" t="b">
        <v>0</v>
      </c>
      <c r="H2316" s="84" t="b">
        <v>0</v>
      </c>
      <c r="I2316" s="84" t="b">
        <v>0</v>
      </c>
      <c r="J2316" s="84" t="b">
        <v>0</v>
      </c>
      <c r="K2316" s="84" t="b">
        <v>0</v>
      </c>
      <c r="L2316" s="84" t="b">
        <v>0</v>
      </c>
    </row>
    <row r="2317" spans="1:12" x14ac:dyDescent="0.25">
      <c r="A2317" s="84" t="s">
        <v>15430</v>
      </c>
      <c r="B2317" s="84" t="s">
        <v>14730</v>
      </c>
      <c r="C2317" s="84">
        <v>2</v>
      </c>
      <c r="D2317" s="122">
        <v>3.3076081572563416E-4</v>
      </c>
      <c r="E2317" s="122">
        <v>3.5912872650584995</v>
      </c>
      <c r="F2317" s="84" t="s">
        <v>15743</v>
      </c>
      <c r="G2317" s="84" t="b">
        <v>0</v>
      </c>
      <c r="H2317" s="84" t="b">
        <v>0</v>
      </c>
      <c r="I2317" s="84" t="b">
        <v>0</v>
      </c>
      <c r="J2317" s="84" t="b">
        <v>0</v>
      </c>
      <c r="K2317" s="84" t="b">
        <v>0</v>
      </c>
      <c r="L2317" s="84" t="b">
        <v>0</v>
      </c>
    </row>
    <row r="2318" spans="1:12" x14ac:dyDescent="0.25">
      <c r="A2318" s="84" t="s">
        <v>14730</v>
      </c>
      <c r="B2318" s="84" t="s">
        <v>15431</v>
      </c>
      <c r="C2318" s="84">
        <v>2</v>
      </c>
      <c r="D2318" s="122">
        <v>3.3076081572563416E-4</v>
      </c>
      <c r="E2318" s="122">
        <v>3.5912872650584995</v>
      </c>
      <c r="F2318" s="84" t="s">
        <v>15743</v>
      </c>
      <c r="G2318" s="84" t="b">
        <v>0</v>
      </c>
      <c r="H2318" s="84" t="b">
        <v>0</v>
      </c>
      <c r="I2318" s="84" t="b">
        <v>0</v>
      </c>
      <c r="J2318" s="84" t="b">
        <v>0</v>
      </c>
      <c r="K2318" s="84" t="b">
        <v>0</v>
      </c>
      <c r="L2318" s="84" t="b">
        <v>0</v>
      </c>
    </row>
    <row r="2319" spans="1:12" x14ac:dyDescent="0.25">
      <c r="A2319" s="84" t="s">
        <v>15431</v>
      </c>
      <c r="B2319" s="84" t="s">
        <v>14267</v>
      </c>
      <c r="C2319" s="84">
        <v>2</v>
      </c>
      <c r="D2319" s="122">
        <v>3.3076081572563416E-4</v>
      </c>
      <c r="E2319" s="122">
        <v>2.9628983350081879</v>
      </c>
      <c r="F2319" s="84" t="s">
        <v>15743</v>
      </c>
      <c r="G2319" s="84" t="b">
        <v>0</v>
      </c>
      <c r="H2319" s="84" t="b">
        <v>0</v>
      </c>
      <c r="I2319" s="84" t="b">
        <v>0</v>
      </c>
      <c r="J2319" s="84" t="b">
        <v>0</v>
      </c>
      <c r="K2319" s="84" t="b">
        <v>0</v>
      </c>
      <c r="L2319" s="84" t="b">
        <v>0</v>
      </c>
    </row>
    <row r="2320" spans="1:12" x14ac:dyDescent="0.25">
      <c r="A2320" s="84" t="s">
        <v>14412</v>
      </c>
      <c r="B2320" s="84" t="s">
        <v>15432</v>
      </c>
      <c r="C2320" s="84">
        <v>2</v>
      </c>
      <c r="D2320" s="122">
        <v>3.3076081572563416E-4</v>
      </c>
      <c r="E2320" s="122">
        <v>3.2902572693945182</v>
      </c>
      <c r="F2320" s="84" t="s">
        <v>15743</v>
      </c>
      <c r="G2320" s="84" t="b">
        <v>0</v>
      </c>
      <c r="H2320" s="84" t="b">
        <v>0</v>
      </c>
      <c r="I2320" s="84" t="b">
        <v>0</v>
      </c>
      <c r="J2320" s="84" t="b">
        <v>0</v>
      </c>
      <c r="K2320" s="84" t="b">
        <v>0</v>
      </c>
      <c r="L2320" s="84" t="b">
        <v>0</v>
      </c>
    </row>
    <row r="2321" spans="1:12" x14ac:dyDescent="0.25">
      <c r="A2321" s="84" t="s">
        <v>15432</v>
      </c>
      <c r="B2321" s="84" t="s">
        <v>14977</v>
      </c>
      <c r="C2321" s="84">
        <v>2</v>
      </c>
      <c r="D2321" s="122">
        <v>3.3076081572563416E-4</v>
      </c>
      <c r="E2321" s="122">
        <v>3.716226001666799</v>
      </c>
      <c r="F2321" s="84" t="s">
        <v>15743</v>
      </c>
      <c r="G2321" s="84" t="b">
        <v>0</v>
      </c>
      <c r="H2321" s="84" t="b">
        <v>0</v>
      </c>
      <c r="I2321" s="84" t="b">
        <v>0</v>
      </c>
      <c r="J2321" s="84" t="b">
        <v>0</v>
      </c>
      <c r="K2321" s="84" t="b">
        <v>0</v>
      </c>
      <c r="L2321" s="84" t="b">
        <v>0</v>
      </c>
    </row>
    <row r="2322" spans="1:12" x14ac:dyDescent="0.25">
      <c r="A2322" s="84" t="s">
        <v>14977</v>
      </c>
      <c r="B2322" s="84" t="s">
        <v>15433</v>
      </c>
      <c r="C2322" s="84">
        <v>2</v>
      </c>
      <c r="D2322" s="122">
        <v>3.3076081572563416E-4</v>
      </c>
      <c r="E2322" s="122">
        <v>3.716226001666799</v>
      </c>
      <c r="F2322" s="84" t="s">
        <v>15743</v>
      </c>
      <c r="G2322" s="84" t="b">
        <v>0</v>
      </c>
      <c r="H2322" s="84" t="b">
        <v>0</v>
      </c>
      <c r="I2322" s="84" t="b">
        <v>0</v>
      </c>
      <c r="J2322" s="84" t="b">
        <v>0</v>
      </c>
      <c r="K2322" s="84" t="b">
        <v>0</v>
      </c>
      <c r="L2322" s="84" t="b">
        <v>0</v>
      </c>
    </row>
    <row r="2323" spans="1:12" x14ac:dyDescent="0.25">
      <c r="A2323" s="84" t="s">
        <v>15433</v>
      </c>
      <c r="B2323" s="84" t="s">
        <v>15434</v>
      </c>
      <c r="C2323" s="84">
        <v>2</v>
      </c>
      <c r="D2323" s="122">
        <v>3.3076081572563416E-4</v>
      </c>
      <c r="E2323" s="122">
        <v>3.8923172607224803</v>
      </c>
      <c r="F2323" s="84" t="s">
        <v>15743</v>
      </c>
      <c r="G2323" s="84" t="b">
        <v>0</v>
      </c>
      <c r="H2323" s="84" t="b">
        <v>0</v>
      </c>
      <c r="I2323" s="84" t="b">
        <v>0</v>
      </c>
      <c r="J2323" s="84" t="b">
        <v>0</v>
      </c>
      <c r="K2323" s="84" t="b">
        <v>0</v>
      </c>
      <c r="L2323" s="84" t="b">
        <v>0</v>
      </c>
    </row>
    <row r="2324" spans="1:12" x14ac:dyDescent="0.25">
      <c r="A2324" s="84" t="s">
        <v>15434</v>
      </c>
      <c r="B2324" s="84" t="s">
        <v>14416</v>
      </c>
      <c r="C2324" s="84">
        <v>2</v>
      </c>
      <c r="D2324" s="122">
        <v>3.3076081572563416E-4</v>
      </c>
      <c r="E2324" s="122">
        <v>3.2902572693945182</v>
      </c>
      <c r="F2324" s="84" t="s">
        <v>15743</v>
      </c>
      <c r="G2324" s="84" t="b">
        <v>0</v>
      </c>
      <c r="H2324" s="84" t="b">
        <v>0</v>
      </c>
      <c r="I2324" s="84" t="b">
        <v>0</v>
      </c>
      <c r="J2324" s="84" t="b">
        <v>0</v>
      </c>
      <c r="K2324" s="84" t="b">
        <v>0</v>
      </c>
      <c r="L2324" s="84" t="b">
        <v>0</v>
      </c>
    </row>
    <row r="2325" spans="1:12" x14ac:dyDescent="0.25">
      <c r="A2325" s="84" t="s">
        <v>14416</v>
      </c>
      <c r="B2325" s="84" t="s">
        <v>15435</v>
      </c>
      <c r="C2325" s="84">
        <v>2</v>
      </c>
      <c r="D2325" s="122">
        <v>3.3076081572563416E-4</v>
      </c>
      <c r="E2325" s="122">
        <v>3.2902572693945182</v>
      </c>
      <c r="F2325" s="84" t="s">
        <v>15743</v>
      </c>
      <c r="G2325" s="84" t="b">
        <v>0</v>
      </c>
      <c r="H2325" s="84" t="b">
        <v>0</v>
      </c>
      <c r="I2325" s="84" t="b">
        <v>0</v>
      </c>
      <c r="J2325" s="84" t="b">
        <v>0</v>
      </c>
      <c r="K2325" s="84" t="b">
        <v>0</v>
      </c>
      <c r="L2325" s="84" t="b">
        <v>0</v>
      </c>
    </row>
    <row r="2326" spans="1:12" x14ac:dyDescent="0.25">
      <c r="A2326" s="84" t="s">
        <v>15435</v>
      </c>
      <c r="B2326" s="84" t="s">
        <v>12350</v>
      </c>
      <c r="C2326" s="84">
        <v>2</v>
      </c>
      <c r="D2326" s="122">
        <v>3.3076081572563416E-4</v>
      </c>
      <c r="E2326" s="122">
        <v>1.7919467156049176</v>
      </c>
      <c r="F2326" s="84" t="s">
        <v>15743</v>
      </c>
      <c r="G2326" s="84" t="b">
        <v>0</v>
      </c>
      <c r="H2326" s="84" t="b">
        <v>0</v>
      </c>
      <c r="I2326" s="84" t="b">
        <v>0</v>
      </c>
      <c r="J2326" s="84" t="b">
        <v>0</v>
      </c>
      <c r="K2326" s="84" t="b">
        <v>0</v>
      </c>
      <c r="L2326" s="84" t="b">
        <v>0</v>
      </c>
    </row>
    <row r="2327" spans="1:12" x14ac:dyDescent="0.25">
      <c r="A2327" s="84" t="s">
        <v>12296</v>
      </c>
      <c r="B2327" s="84" t="s">
        <v>14255</v>
      </c>
      <c r="C2327" s="84">
        <v>2</v>
      </c>
      <c r="D2327" s="122">
        <v>3.3076081572563416E-4</v>
      </c>
      <c r="E2327" s="122">
        <v>1.1087709784521307</v>
      </c>
      <c r="F2327" s="84" t="s">
        <v>15743</v>
      </c>
      <c r="G2327" s="84" t="b">
        <v>0</v>
      </c>
      <c r="H2327" s="84" t="b">
        <v>0</v>
      </c>
      <c r="I2327" s="84" t="b">
        <v>0</v>
      </c>
      <c r="J2327" s="84" t="b">
        <v>0</v>
      </c>
      <c r="K2327" s="84" t="b">
        <v>0</v>
      </c>
      <c r="L2327" s="84" t="b">
        <v>0</v>
      </c>
    </row>
    <row r="2328" spans="1:12" x14ac:dyDescent="0.25">
      <c r="A2328" s="84" t="s">
        <v>14277</v>
      </c>
      <c r="B2328" s="84" t="s">
        <v>15436</v>
      </c>
      <c r="C2328" s="84">
        <v>2</v>
      </c>
      <c r="D2328" s="122">
        <v>3.3076081572563416E-4</v>
      </c>
      <c r="E2328" s="122">
        <v>3.0472192207082238</v>
      </c>
      <c r="F2328" s="84" t="s">
        <v>15743</v>
      </c>
      <c r="G2328" s="84" t="b">
        <v>0</v>
      </c>
      <c r="H2328" s="84" t="b">
        <v>0</v>
      </c>
      <c r="I2328" s="84" t="b">
        <v>0</v>
      </c>
      <c r="J2328" s="84" t="b">
        <v>0</v>
      </c>
      <c r="K2328" s="84" t="b">
        <v>0</v>
      </c>
      <c r="L2328" s="84" t="b">
        <v>0</v>
      </c>
    </row>
    <row r="2329" spans="1:12" x14ac:dyDescent="0.25">
      <c r="A2329" s="84" t="s">
        <v>15436</v>
      </c>
      <c r="B2329" s="84" t="s">
        <v>731</v>
      </c>
      <c r="C2329" s="84">
        <v>2</v>
      </c>
      <c r="D2329" s="122">
        <v>3.3076081572563416E-4</v>
      </c>
      <c r="E2329" s="122">
        <v>1.2151667394490477</v>
      </c>
      <c r="F2329" s="84" t="s">
        <v>15743</v>
      </c>
      <c r="G2329" s="84" t="b">
        <v>0</v>
      </c>
      <c r="H2329" s="84" t="b">
        <v>0</v>
      </c>
      <c r="I2329" s="84" t="b">
        <v>0</v>
      </c>
      <c r="J2329" s="84" t="b">
        <v>0</v>
      </c>
      <c r="K2329" s="84" t="b">
        <v>0</v>
      </c>
      <c r="L2329" s="84" t="b">
        <v>0</v>
      </c>
    </row>
    <row r="2330" spans="1:12" x14ac:dyDescent="0.25">
      <c r="A2330" s="84" t="s">
        <v>14295</v>
      </c>
      <c r="B2330" s="84" t="s">
        <v>14925</v>
      </c>
      <c r="C2330" s="84">
        <v>2</v>
      </c>
      <c r="D2330" s="122">
        <v>3.3076081572563416E-4</v>
      </c>
      <c r="E2330" s="122">
        <v>2.8711279616525425</v>
      </c>
      <c r="F2330" s="84" t="s">
        <v>15743</v>
      </c>
      <c r="G2330" s="84" t="b">
        <v>0</v>
      </c>
      <c r="H2330" s="84" t="b">
        <v>0</v>
      </c>
      <c r="I2330" s="84" t="b">
        <v>0</v>
      </c>
      <c r="J2330" s="84" t="b">
        <v>0</v>
      </c>
      <c r="K2330" s="84" t="b">
        <v>0</v>
      </c>
      <c r="L2330" s="84" t="b">
        <v>0</v>
      </c>
    </row>
    <row r="2331" spans="1:12" x14ac:dyDescent="0.25">
      <c r="A2331" s="84" t="s">
        <v>14925</v>
      </c>
      <c r="B2331" s="84" t="s">
        <v>15437</v>
      </c>
      <c r="C2331" s="84">
        <v>2</v>
      </c>
      <c r="D2331" s="122">
        <v>3.3076081572563416E-4</v>
      </c>
      <c r="E2331" s="122">
        <v>3.716226001666799</v>
      </c>
      <c r="F2331" s="84" t="s">
        <v>15743</v>
      </c>
      <c r="G2331" s="84" t="b">
        <v>0</v>
      </c>
      <c r="H2331" s="84" t="b">
        <v>0</v>
      </c>
      <c r="I2331" s="84" t="b">
        <v>0</v>
      </c>
      <c r="J2331" s="84" t="b">
        <v>0</v>
      </c>
      <c r="K2331" s="84" t="b">
        <v>0</v>
      </c>
      <c r="L2331" s="84" t="b">
        <v>0</v>
      </c>
    </row>
    <row r="2332" spans="1:12" x14ac:dyDescent="0.25">
      <c r="A2332" s="84" t="s">
        <v>15437</v>
      </c>
      <c r="B2332" s="84" t="s">
        <v>14295</v>
      </c>
      <c r="C2332" s="84">
        <v>2</v>
      </c>
      <c r="D2332" s="122">
        <v>3.3076081572563416E-4</v>
      </c>
      <c r="E2332" s="122">
        <v>3.0794039040796251</v>
      </c>
      <c r="F2332" s="84" t="s">
        <v>15743</v>
      </c>
      <c r="G2332" s="84" t="b">
        <v>0</v>
      </c>
      <c r="H2332" s="84" t="b">
        <v>0</v>
      </c>
      <c r="I2332" s="84" t="b">
        <v>0</v>
      </c>
      <c r="J2332" s="84" t="b">
        <v>0</v>
      </c>
      <c r="K2332" s="84" t="b">
        <v>0</v>
      </c>
      <c r="L2332" s="84" t="b">
        <v>0</v>
      </c>
    </row>
    <row r="2333" spans="1:12" x14ac:dyDescent="0.25">
      <c r="A2333" s="84" t="s">
        <v>14295</v>
      </c>
      <c r="B2333" s="84" t="s">
        <v>14382</v>
      </c>
      <c r="C2333" s="84">
        <v>2</v>
      </c>
      <c r="D2333" s="122">
        <v>3.3076081572563416E-4</v>
      </c>
      <c r="E2333" s="122">
        <v>2.5031511763579481</v>
      </c>
      <c r="F2333" s="84" t="s">
        <v>15743</v>
      </c>
      <c r="G2333" s="84" t="b">
        <v>0</v>
      </c>
      <c r="H2333" s="84" t="b">
        <v>0</v>
      </c>
      <c r="I2333" s="84" t="b">
        <v>0</v>
      </c>
      <c r="J2333" s="84" t="b">
        <v>0</v>
      </c>
      <c r="K2333" s="84" t="b">
        <v>0</v>
      </c>
      <c r="L2333" s="84" t="b">
        <v>0</v>
      </c>
    </row>
    <row r="2334" spans="1:12" x14ac:dyDescent="0.25">
      <c r="A2334" s="84" t="s">
        <v>14382</v>
      </c>
      <c r="B2334" s="84" t="s">
        <v>12271</v>
      </c>
      <c r="C2334" s="84">
        <v>2</v>
      </c>
      <c r="D2334" s="122">
        <v>3.3076081572563416E-4</v>
      </c>
      <c r="E2334" s="122">
        <v>2.2391047469471368</v>
      </c>
      <c r="F2334" s="84" t="s">
        <v>15743</v>
      </c>
      <c r="G2334" s="84" t="b">
        <v>0</v>
      </c>
      <c r="H2334" s="84" t="b">
        <v>0</v>
      </c>
      <c r="I2334" s="84" t="b">
        <v>0</v>
      </c>
      <c r="J2334" s="84" t="b">
        <v>0</v>
      </c>
      <c r="K2334" s="84" t="b">
        <v>0</v>
      </c>
      <c r="L2334" s="84" t="b">
        <v>0</v>
      </c>
    </row>
    <row r="2335" spans="1:12" x14ac:dyDescent="0.25">
      <c r="A2335" s="84" t="s">
        <v>363</v>
      </c>
      <c r="B2335" s="84" t="s">
        <v>12363</v>
      </c>
      <c r="C2335" s="84">
        <v>2</v>
      </c>
      <c r="D2335" s="122">
        <v>3.3076081572563416E-4</v>
      </c>
      <c r="E2335" s="122">
        <v>2.0260299216382855</v>
      </c>
      <c r="F2335" s="84" t="s">
        <v>15743</v>
      </c>
      <c r="G2335" s="84" t="b">
        <v>0</v>
      </c>
      <c r="H2335" s="84" t="b">
        <v>0</v>
      </c>
      <c r="I2335" s="84" t="b">
        <v>0</v>
      </c>
      <c r="J2335" s="84" t="b">
        <v>0</v>
      </c>
      <c r="K2335" s="84" t="b">
        <v>0</v>
      </c>
      <c r="L2335" s="84" t="b">
        <v>0</v>
      </c>
    </row>
    <row r="2336" spans="1:12" x14ac:dyDescent="0.25">
      <c r="A2336" s="84" t="s">
        <v>14978</v>
      </c>
      <c r="B2336" s="84" t="s">
        <v>15438</v>
      </c>
      <c r="C2336" s="84">
        <v>2</v>
      </c>
      <c r="D2336" s="122">
        <v>3.3076081572563416E-4</v>
      </c>
      <c r="E2336" s="122">
        <v>3.716226001666799</v>
      </c>
      <c r="F2336" s="84" t="s">
        <v>15743</v>
      </c>
      <c r="G2336" s="84" t="b">
        <v>0</v>
      </c>
      <c r="H2336" s="84" t="b">
        <v>0</v>
      </c>
      <c r="I2336" s="84" t="b">
        <v>0</v>
      </c>
      <c r="J2336" s="84" t="b">
        <v>0</v>
      </c>
      <c r="K2336" s="84" t="b">
        <v>0</v>
      </c>
      <c r="L2336" s="84" t="b">
        <v>0</v>
      </c>
    </row>
    <row r="2337" spans="1:12" x14ac:dyDescent="0.25">
      <c r="A2337" s="84" t="s">
        <v>15438</v>
      </c>
      <c r="B2337" s="84" t="s">
        <v>14336</v>
      </c>
      <c r="C2337" s="84">
        <v>2</v>
      </c>
      <c r="D2337" s="122">
        <v>3.3076081572563416E-4</v>
      </c>
      <c r="E2337" s="122">
        <v>3.1519545712282366</v>
      </c>
      <c r="F2337" s="84" t="s">
        <v>15743</v>
      </c>
      <c r="G2337" s="84" t="b">
        <v>0</v>
      </c>
      <c r="H2337" s="84" t="b">
        <v>0</v>
      </c>
      <c r="I2337" s="84" t="b">
        <v>0</v>
      </c>
      <c r="J2337" s="84" t="b">
        <v>0</v>
      </c>
      <c r="K2337" s="84" t="b">
        <v>0</v>
      </c>
      <c r="L2337" s="84" t="b">
        <v>0</v>
      </c>
    </row>
    <row r="2338" spans="1:12" x14ac:dyDescent="0.25">
      <c r="A2338" s="84" t="s">
        <v>14336</v>
      </c>
      <c r="B2338" s="84" t="s">
        <v>14979</v>
      </c>
      <c r="C2338" s="84">
        <v>2</v>
      </c>
      <c r="D2338" s="122">
        <v>3.3076081572563416E-4</v>
      </c>
      <c r="E2338" s="122">
        <v>3.1519545712282366</v>
      </c>
      <c r="F2338" s="84" t="s">
        <v>15743</v>
      </c>
      <c r="G2338" s="84" t="b">
        <v>0</v>
      </c>
      <c r="H2338" s="84" t="b">
        <v>0</v>
      </c>
      <c r="I2338" s="84" t="b">
        <v>0</v>
      </c>
      <c r="J2338" s="84" t="b">
        <v>0</v>
      </c>
      <c r="K2338" s="84" t="b">
        <v>0</v>
      </c>
      <c r="L2338" s="84" t="b">
        <v>0</v>
      </c>
    </row>
    <row r="2339" spans="1:12" x14ac:dyDescent="0.25">
      <c r="A2339" s="84" t="s">
        <v>14979</v>
      </c>
      <c r="B2339" s="84" t="s">
        <v>15439</v>
      </c>
      <c r="C2339" s="84">
        <v>2</v>
      </c>
      <c r="D2339" s="122">
        <v>3.3076081572563416E-4</v>
      </c>
      <c r="E2339" s="122">
        <v>3.716226001666799</v>
      </c>
      <c r="F2339" s="84" t="s">
        <v>15743</v>
      </c>
      <c r="G2339" s="84" t="b">
        <v>0</v>
      </c>
      <c r="H2339" s="84" t="b">
        <v>0</v>
      </c>
      <c r="I2339" s="84" t="b">
        <v>0</v>
      </c>
      <c r="J2339" s="84" t="b">
        <v>0</v>
      </c>
      <c r="K2339" s="84" t="b">
        <v>1</v>
      </c>
      <c r="L2339" s="84" t="b">
        <v>0</v>
      </c>
    </row>
    <row r="2340" spans="1:12" x14ac:dyDescent="0.25">
      <c r="A2340" s="84" t="s">
        <v>15439</v>
      </c>
      <c r="B2340" s="84" t="s">
        <v>951</v>
      </c>
      <c r="C2340" s="84">
        <v>2</v>
      </c>
      <c r="D2340" s="122">
        <v>3.3076081572563416E-4</v>
      </c>
      <c r="E2340" s="122">
        <v>2.4773439127516625</v>
      </c>
      <c r="F2340" s="84" t="s">
        <v>15743</v>
      </c>
      <c r="G2340" s="84" t="b">
        <v>0</v>
      </c>
      <c r="H2340" s="84" t="b">
        <v>1</v>
      </c>
      <c r="I2340" s="84" t="b">
        <v>0</v>
      </c>
      <c r="J2340" s="84" t="b">
        <v>0</v>
      </c>
      <c r="K2340" s="84" t="b">
        <v>0</v>
      </c>
      <c r="L2340" s="84" t="b">
        <v>0</v>
      </c>
    </row>
    <row r="2341" spans="1:12" x14ac:dyDescent="0.25">
      <c r="A2341" s="84" t="s">
        <v>951</v>
      </c>
      <c r="B2341" s="84" t="s">
        <v>754</v>
      </c>
      <c r="C2341" s="84">
        <v>2</v>
      </c>
      <c r="D2341" s="122">
        <v>3.3076081572563416E-4</v>
      </c>
      <c r="E2341" s="122">
        <v>0.63224587273740562</v>
      </c>
      <c r="F2341" s="84" t="s">
        <v>15743</v>
      </c>
      <c r="G2341" s="84" t="b">
        <v>0</v>
      </c>
      <c r="H2341" s="84" t="b">
        <v>0</v>
      </c>
      <c r="I2341" s="84" t="b">
        <v>0</v>
      </c>
      <c r="J2341" s="84" t="b">
        <v>0</v>
      </c>
      <c r="K2341" s="84" t="b">
        <v>0</v>
      </c>
      <c r="L2341" s="84" t="b">
        <v>0</v>
      </c>
    </row>
    <row r="2342" spans="1:12" x14ac:dyDescent="0.25">
      <c r="A2342" s="84" t="s">
        <v>14393</v>
      </c>
      <c r="B2342" s="84" t="s">
        <v>14393</v>
      </c>
      <c r="C2342" s="84">
        <v>2</v>
      </c>
      <c r="D2342" s="122">
        <v>3.3076081572563416E-4</v>
      </c>
      <c r="E2342" s="122">
        <v>2.6370447556191743</v>
      </c>
      <c r="F2342" s="84" t="s">
        <v>15743</v>
      </c>
      <c r="G2342" s="84" t="b">
        <v>0</v>
      </c>
      <c r="H2342" s="84" t="b">
        <v>0</v>
      </c>
      <c r="I2342" s="84" t="b">
        <v>0</v>
      </c>
      <c r="J2342" s="84" t="b">
        <v>0</v>
      </c>
      <c r="K2342" s="84" t="b">
        <v>0</v>
      </c>
      <c r="L2342" s="84" t="b">
        <v>0</v>
      </c>
    </row>
    <row r="2343" spans="1:12" x14ac:dyDescent="0.25">
      <c r="A2343" s="84" t="s">
        <v>14393</v>
      </c>
      <c r="B2343" s="84" t="s">
        <v>14367</v>
      </c>
      <c r="C2343" s="84">
        <v>2</v>
      </c>
      <c r="D2343" s="122">
        <v>3.3076081572563416E-4</v>
      </c>
      <c r="E2343" s="122">
        <v>2.5858922331717928</v>
      </c>
      <c r="F2343" s="84" t="s">
        <v>15743</v>
      </c>
      <c r="G2343" s="84" t="b">
        <v>0</v>
      </c>
      <c r="H2343" s="84" t="b">
        <v>0</v>
      </c>
      <c r="I2343" s="84" t="b">
        <v>0</v>
      </c>
      <c r="J2343" s="84" t="b">
        <v>0</v>
      </c>
      <c r="K2343" s="84" t="b">
        <v>0</v>
      </c>
      <c r="L2343" s="84" t="b">
        <v>0</v>
      </c>
    </row>
    <row r="2344" spans="1:12" x14ac:dyDescent="0.25">
      <c r="A2344" s="84" t="s">
        <v>15440</v>
      </c>
      <c r="B2344" s="84" t="s">
        <v>15441</v>
      </c>
      <c r="C2344" s="84">
        <v>2</v>
      </c>
      <c r="D2344" s="122">
        <v>3.3076081572563416E-4</v>
      </c>
      <c r="E2344" s="122">
        <v>3.8923172607224803</v>
      </c>
      <c r="F2344" s="84" t="s">
        <v>15743</v>
      </c>
      <c r="G2344" s="84" t="b">
        <v>0</v>
      </c>
      <c r="H2344" s="84" t="b">
        <v>0</v>
      </c>
      <c r="I2344" s="84" t="b">
        <v>0</v>
      </c>
      <c r="J2344" s="84" t="b">
        <v>0</v>
      </c>
      <c r="K2344" s="84" t="b">
        <v>0</v>
      </c>
      <c r="L2344" s="84" t="b">
        <v>0</v>
      </c>
    </row>
    <row r="2345" spans="1:12" x14ac:dyDescent="0.25">
      <c r="A2345" s="84" t="s">
        <v>15441</v>
      </c>
      <c r="B2345" s="84" t="s">
        <v>15442</v>
      </c>
      <c r="C2345" s="84">
        <v>2</v>
      </c>
      <c r="D2345" s="122">
        <v>3.3076081572563416E-4</v>
      </c>
      <c r="E2345" s="122">
        <v>3.8923172607224803</v>
      </c>
      <c r="F2345" s="84" t="s">
        <v>15743</v>
      </c>
      <c r="G2345" s="84" t="b">
        <v>0</v>
      </c>
      <c r="H2345" s="84" t="b">
        <v>0</v>
      </c>
      <c r="I2345" s="84" t="b">
        <v>0</v>
      </c>
      <c r="J2345" s="84" t="b">
        <v>0</v>
      </c>
      <c r="K2345" s="84" t="b">
        <v>0</v>
      </c>
      <c r="L2345" s="84" t="b">
        <v>0</v>
      </c>
    </row>
    <row r="2346" spans="1:12" x14ac:dyDescent="0.25">
      <c r="A2346" s="84" t="s">
        <v>15442</v>
      </c>
      <c r="B2346" s="84" t="s">
        <v>15443</v>
      </c>
      <c r="C2346" s="84">
        <v>2</v>
      </c>
      <c r="D2346" s="122">
        <v>3.3076081572563416E-4</v>
      </c>
      <c r="E2346" s="122">
        <v>3.8923172607224803</v>
      </c>
      <c r="F2346" s="84" t="s">
        <v>15743</v>
      </c>
      <c r="G2346" s="84" t="b">
        <v>0</v>
      </c>
      <c r="H2346" s="84" t="b">
        <v>0</v>
      </c>
      <c r="I2346" s="84" t="b">
        <v>0</v>
      </c>
      <c r="J2346" s="84" t="b">
        <v>0</v>
      </c>
      <c r="K2346" s="84" t="b">
        <v>0</v>
      </c>
      <c r="L2346" s="84" t="b">
        <v>0</v>
      </c>
    </row>
    <row r="2347" spans="1:12" x14ac:dyDescent="0.25">
      <c r="A2347" s="84" t="s">
        <v>15443</v>
      </c>
      <c r="B2347" s="84" t="s">
        <v>2777</v>
      </c>
      <c r="C2347" s="84">
        <v>2</v>
      </c>
      <c r="D2347" s="122">
        <v>3.3076081572563416E-4</v>
      </c>
      <c r="E2347" s="122">
        <v>3.8923172607224803</v>
      </c>
      <c r="F2347" s="84" t="s">
        <v>15743</v>
      </c>
      <c r="G2347" s="84" t="b">
        <v>0</v>
      </c>
      <c r="H2347" s="84" t="b">
        <v>0</v>
      </c>
      <c r="I2347" s="84" t="b">
        <v>0</v>
      </c>
      <c r="J2347" s="84" t="b">
        <v>0</v>
      </c>
      <c r="K2347" s="84" t="b">
        <v>0</v>
      </c>
      <c r="L2347" s="84" t="b">
        <v>0</v>
      </c>
    </row>
    <row r="2348" spans="1:12" x14ac:dyDescent="0.25">
      <c r="A2348" s="84" t="s">
        <v>2777</v>
      </c>
      <c r="B2348" s="84" t="s">
        <v>14227</v>
      </c>
      <c r="C2348" s="84">
        <v>2</v>
      </c>
      <c r="D2348" s="122">
        <v>3.3076081572563416E-4</v>
      </c>
      <c r="E2348" s="122">
        <v>2.8316194203688689</v>
      </c>
      <c r="F2348" s="84" t="s">
        <v>15743</v>
      </c>
      <c r="G2348" s="84" t="b">
        <v>0</v>
      </c>
      <c r="H2348" s="84" t="b">
        <v>0</v>
      </c>
      <c r="I2348" s="84" t="b">
        <v>0</v>
      </c>
      <c r="J2348" s="84" t="b">
        <v>0</v>
      </c>
      <c r="K2348" s="84" t="b">
        <v>0</v>
      </c>
      <c r="L2348" s="84" t="b">
        <v>0</v>
      </c>
    </row>
    <row r="2349" spans="1:12" x14ac:dyDescent="0.25">
      <c r="A2349" s="84" t="s">
        <v>14227</v>
      </c>
      <c r="B2349" s="84" t="s">
        <v>15444</v>
      </c>
      <c r="C2349" s="84">
        <v>2</v>
      </c>
      <c r="D2349" s="122">
        <v>3.3076081572563416E-4</v>
      </c>
      <c r="E2349" s="122">
        <v>2.8131360146748556</v>
      </c>
      <c r="F2349" s="84" t="s">
        <v>15743</v>
      </c>
      <c r="G2349" s="84" t="b">
        <v>0</v>
      </c>
      <c r="H2349" s="84" t="b">
        <v>0</v>
      </c>
      <c r="I2349" s="84" t="b">
        <v>0</v>
      </c>
      <c r="J2349" s="84" t="b">
        <v>0</v>
      </c>
      <c r="K2349" s="84" t="b">
        <v>0</v>
      </c>
      <c r="L2349" s="84" t="b">
        <v>0</v>
      </c>
    </row>
    <row r="2350" spans="1:12" x14ac:dyDescent="0.25">
      <c r="A2350" s="84" t="s">
        <v>15444</v>
      </c>
      <c r="B2350" s="84" t="s">
        <v>15445</v>
      </c>
      <c r="C2350" s="84">
        <v>2</v>
      </c>
      <c r="D2350" s="122">
        <v>3.3076081572563416E-4</v>
      </c>
      <c r="E2350" s="122">
        <v>3.8923172607224803</v>
      </c>
      <c r="F2350" s="84" t="s">
        <v>15743</v>
      </c>
      <c r="G2350" s="84" t="b">
        <v>0</v>
      </c>
      <c r="H2350" s="84" t="b">
        <v>0</v>
      </c>
      <c r="I2350" s="84" t="b">
        <v>0</v>
      </c>
      <c r="J2350" s="84" t="b">
        <v>0</v>
      </c>
      <c r="K2350" s="84" t="b">
        <v>0</v>
      </c>
      <c r="L2350" s="84" t="b">
        <v>0</v>
      </c>
    </row>
    <row r="2351" spans="1:12" x14ac:dyDescent="0.25">
      <c r="A2351" s="84" t="s">
        <v>15445</v>
      </c>
      <c r="B2351" s="84" t="s">
        <v>15446</v>
      </c>
      <c r="C2351" s="84">
        <v>2</v>
      </c>
      <c r="D2351" s="122">
        <v>3.3076081572563416E-4</v>
      </c>
      <c r="E2351" s="122">
        <v>3.8923172607224803</v>
      </c>
      <c r="F2351" s="84" t="s">
        <v>15743</v>
      </c>
      <c r="G2351" s="84" t="b">
        <v>0</v>
      </c>
      <c r="H2351" s="84" t="b">
        <v>0</v>
      </c>
      <c r="I2351" s="84" t="b">
        <v>0</v>
      </c>
      <c r="J2351" s="84" t="b">
        <v>0</v>
      </c>
      <c r="K2351" s="84" t="b">
        <v>0</v>
      </c>
      <c r="L2351" s="84" t="b">
        <v>0</v>
      </c>
    </row>
    <row r="2352" spans="1:12" x14ac:dyDescent="0.25">
      <c r="A2352" s="84" t="s">
        <v>15446</v>
      </c>
      <c r="B2352" s="84" t="s">
        <v>15447</v>
      </c>
      <c r="C2352" s="84">
        <v>2</v>
      </c>
      <c r="D2352" s="122">
        <v>3.3076081572563416E-4</v>
      </c>
      <c r="E2352" s="122">
        <v>3.8923172607224803</v>
      </c>
      <c r="F2352" s="84" t="s">
        <v>15743</v>
      </c>
      <c r="G2352" s="84" t="b">
        <v>0</v>
      </c>
      <c r="H2352" s="84" t="b">
        <v>0</v>
      </c>
      <c r="I2352" s="84" t="b">
        <v>0</v>
      </c>
      <c r="J2352" s="84" t="b">
        <v>0</v>
      </c>
      <c r="K2352" s="84" t="b">
        <v>0</v>
      </c>
      <c r="L2352" s="84" t="b">
        <v>0</v>
      </c>
    </row>
    <row r="2353" spans="1:12" x14ac:dyDescent="0.25">
      <c r="A2353" s="84" t="s">
        <v>15447</v>
      </c>
      <c r="B2353" s="84" t="s">
        <v>15448</v>
      </c>
      <c r="C2353" s="84">
        <v>2</v>
      </c>
      <c r="D2353" s="122">
        <v>3.3076081572563416E-4</v>
      </c>
      <c r="E2353" s="122">
        <v>3.8923172607224803</v>
      </c>
      <c r="F2353" s="84" t="s">
        <v>15743</v>
      </c>
      <c r="G2353" s="84" t="b">
        <v>0</v>
      </c>
      <c r="H2353" s="84" t="b">
        <v>0</v>
      </c>
      <c r="I2353" s="84" t="b">
        <v>0</v>
      </c>
      <c r="J2353" s="84" t="b">
        <v>0</v>
      </c>
      <c r="K2353" s="84" t="b">
        <v>0</v>
      </c>
      <c r="L2353" s="84" t="b">
        <v>0</v>
      </c>
    </row>
    <row r="2354" spans="1:12" x14ac:dyDescent="0.25">
      <c r="A2354" s="84" t="s">
        <v>14213</v>
      </c>
      <c r="B2354" s="84" t="s">
        <v>12377</v>
      </c>
      <c r="C2354" s="84">
        <v>2</v>
      </c>
      <c r="D2354" s="122">
        <v>3.3076081572563416E-4</v>
      </c>
      <c r="E2354" s="122">
        <v>1.2916165646572428</v>
      </c>
      <c r="F2354" s="84" t="s">
        <v>15743</v>
      </c>
      <c r="G2354" s="84" t="b">
        <v>0</v>
      </c>
      <c r="H2354" s="84" t="b">
        <v>0</v>
      </c>
      <c r="I2354" s="84" t="b">
        <v>0</v>
      </c>
      <c r="J2354" s="84" t="b">
        <v>0</v>
      </c>
      <c r="K2354" s="84" t="b">
        <v>0</v>
      </c>
      <c r="L2354" s="84" t="b">
        <v>0</v>
      </c>
    </row>
    <row r="2355" spans="1:12" x14ac:dyDescent="0.25">
      <c r="A2355" s="84" t="s">
        <v>12377</v>
      </c>
      <c r="B2355" s="84" t="s">
        <v>15451</v>
      </c>
      <c r="C2355" s="84">
        <v>2</v>
      </c>
      <c r="D2355" s="122">
        <v>3.3076081572563416E-4</v>
      </c>
      <c r="E2355" s="122">
        <v>2.4529845668922179</v>
      </c>
      <c r="F2355" s="84" t="s">
        <v>15743</v>
      </c>
      <c r="G2355" s="84" t="b">
        <v>0</v>
      </c>
      <c r="H2355" s="84" t="b">
        <v>0</v>
      </c>
      <c r="I2355" s="84" t="b">
        <v>0</v>
      </c>
      <c r="J2355" s="84" t="b">
        <v>0</v>
      </c>
      <c r="K2355" s="84" t="b">
        <v>0</v>
      </c>
      <c r="L2355" s="84" t="b">
        <v>0</v>
      </c>
    </row>
    <row r="2356" spans="1:12" x14ac:dyDescent="0.25">
      <c r="A2356" s="84" t="s">
        <v>15451</v>
      </c>
      <c r="B2356" s="84" t="s">
        <v>14694</v>
      </c>
      <c r="C2356" s="84">
        <v>2</v>
      </c>
      <c r="D2356" s="122">
        <v>3.3076081572563416E-4</v>
      </c>
      <c r="E2356" s="122">
        <v>3.5912872650584995</v>
      </c>
      <c r="F2356" s="84" t="s">
        <v>15743</v>
      </c>
      <c r="G2356" s="84" t="b">
        <v>0</v>
      </c>
      <c r="H2356" s="84" t="b">
        <v>0</v>
      </c>
      <c r="I2356" s="84" t="b">
        <v>0</v>
      </c>
      <c r="J2356" s="84" t="b">
        <v>0</v>
      </c>
      <c r="K2356" s="84" t="b">
        <v>0</v>
      </c>
      <c r="L2356" s="84" t="b">
        <v>0</v>
      </c>
    </row>
    <row r="2357" spans="1:12" x14ac:dyDescent="0.25">
      <c r="A2357" s="84" t="s">
        <v>14694</v>
      </c>
      <c r="B2357" s="84" t="s">
        <v>15452</v>
      </c>
      <c r="C2357" s="84">
        <v>2</v>
      </c>
      <c r="D2357" s="122">
        <v>3.3076081572563416E-4</v>
      </c>
      <c r="E2357" s="122">
        <v>3.5912872650584995</v>
      </c>
      <c r="F2357" s="84" t="s">
        <v>15743</v>
      </c>
      <c r="G2357" s="84" t="b">
        <v>0</v>
      </c>
      <c r="H2357" s="84" t="b">
        <v>0</v>
      </c>
      <c r="I2357" s="84" t="b">
        <v>0</v>
      </c>
      <c r="J2357" s="84" t="b">
        <v>0</v>
      </c>
      <c r="K2357" s="84" t="b">
        <v>0</v>
      </c>
      <c r="L2357" s="84" t="b">
        <v>0</v>
      </c>
    </row>
    <row r="2358" spans="1:12" x14ac:dyDescent="0.25">
      <c r="A2358" s="84" t="s">
        <v>15452</v>
      </c>
      <c r="B2358" s="84" t="s">
        <v>14216</v>
      </c>
      <c r="C2358" s="84">
        <v>2</v>
      </c>
      <c r="D2358" s="122">
        <v>3.3076081572563416E-4</v>
      </c>
      <c r="E2358" s="122">
        <v>2.8131360146748556</v>
      </c>
      <c r="F2358" s="84" t="s">
        <v>15743</v>
      </c>
      <c r="G2358" s="84" t="b">
        <v>0</v>
      </c>
      <c r="H2358" s="84" t="b">
        <v>0</v>
      </c>
      <c r="I2358" s="84" t="b">
        <v>0</v>
      </c>
      <c r="J2358" s="84" t="b">
        <v>1</v>
      </c>
      <c r="K2358" s="84" t="b">
        <v>0</v>
      </c>
      <c r="L2358" s="84" t="b">
        <v>0</v>
      </c>
    </row>
    <row r="2359" spans="1:12" x14ac:dyDescent="0.25">
      <c r="A2359" s="84" t="s">
        <v>14216</v>
      </c>
      <c r="B2359" s="84" t="s">
        <v>2803</v>
      </c>
      <c r="C2359" s="84">
        <v>2</v>
      </c>
      <c r="D2359" s="122">
        <v>3.3076081572563416E-4</v>
      </c>
      <c r="E2359" s="122">
        <v>0.55515761619562465</v>
      </c>
      <c r="F2359" s="84" t="s">
        <v>15743</v>
      </c>
      <c r="G2359" s="84" t="b">
        <v>1</v>
      </c>
      <c r="H2359" s="84" t="b">
        <v>0</v>
      </c>
      <c r="I2359" s="84" t="b">
        <v>0</v>
      </c>
      <c r="J2359" s="84" t="b">
        <v>0</v>
      </c>
      <c r="K2359" s="84" t="b">
        <v>0</v>
      </c>
      <c r="L2359" s="84" t="b">
        <v>0</v>
      </c>
    </row>
    <row r="2360" spans="1:12" x14ac:dyDescent="0.25">
      <c r="A2360" s="84" t="s">
        <v>14304</v>
      </c>
      <c r="B2360" s="84" t="s">
        <v>15453</v>
      </c>
      <c r="C2360" s="84">
        <v>2</v>
      </c>
      <c r="D2360" s="122">
        <v>3.3076081572563416E-4</v>
      </c>
      <c r="E2360" s="122">
        <v>3.0794039040796251</v>
      </c>
      <c r="F2360" s="84" t="s">
        <v>15743</v>
      </c>
      <c r="G2360" s="84" t="b">
        <v>0</v>
      </c>
      <c r="H2360" s="84" t="b">
        <v>1</v>
      </c>
      <c r="I2360" s="84" t="b">
        <v>0</v>
      </c>
      <c r="J2360" s="84" t="b">
        <v>0</v>
      </c>
      <c r="K2360" s="84" t="b">
        <v>0</v>
      </c>
      <c r="L2360" s="84" t="b">
        <v>0</v>
      </c>
    </row>
    <row r="2361" spans="1:12" x14ac:dyDescent="0.25">
      <c r="A2361" s="84" t="s">
        <v>15453</v>
      </c>
      <c r="B2361" s="84" t="s">
        <v>15454</v>
      </c>
      <c r="C2361" s="84">
        <v>2</v>
      </c>
      <c r="D2361" s="122">
        <v>3.3076081572563416E-4</v>
      </c>
      <c r="E2361" s="122">
        <v>3.8923172607224803</v>
      </c>
      <c r="F2361" s="84" t="s">
        <v>15743</v>
      </c>
      <c r="G2361" s="84" t="b">
        <v>0</v>
      </c>
      <c r="H2361" s="84" t="b">
        <v>0</v>
      </c>
      <c r="I2361" s="84" t="b">
        <v>0</v>
      </c>
      <c r="J2361" s="84" t="b">
        <v>0</v>
      </c>
      <c r="K2361" s="84" t="b">
        <v>0</v>
      </c>
      <c r="L2361" s="84" t="b">
        <v>0</v>
      </c>
    </row>
    <row r="2362" spans="1:12" x14ac:dyDescent="0.25">
      <c r="A2362" s="84" t="s">
        <v>15454</v>
      </c>
      <c r="B2362" s="84" t="s">
        <v>765</v>
      </c>
      <c r="C2362" s="84">
        <v>2</v>
      </c>
      <c r="D2362" s="122">
        <v>3.3076081572563416E-4</v>
      </c>
      <c r="E2362" s="122">
        <v>2.7619834922274742</v>
      </c>
      <c r="F2362" s="84" t="s">
        <v>15743</v>
      </c>
      <c r="G2362" s="84" t="b">
        <v>0</v>
      </c>
      <c r="H2362" s="84" t="b">
        <v>0</v>
      </c>
      <c r="I2362" s="84" t="b">
        <v>0</v>
      </c>
      <c r="J2362" s="84" t="b">
        <v>0</v>
      </c>
      <c r="K2362" s="84" t="b">
        <v>0</v>
      </c>
      <c r="L2362" s="84" t="b">
        <v>0</v>
      </c>
    </row>
    <row r="2363" spans="1:12" x14ac:dyDescent="0.25">
      <c r="A2363" s="84" t="s">
        <v>15455</v>
      </c>
      <c r="B2363" s="84" t="s">
        <v>14519</v>
      </c>
      <c r="C2363" s="84">
        <v>2</v>
      </c>
      <c r="D2363" s="122">
        <v>3.3076081572563416E-4</v>
      </c>
      <c r="E2363" s="122">
        <v>3.4151960060028181</v>
      </c>
      <c r="F2363" s="84" t="s">
        <v>15743</v>
      </c>
      <c r="G2363" s="84" t="b">
        <v>0</v>
      </c>
      <c r="H2363" s="84" t="b">
        <v>0</v>
      </c>
      <c r="I2363" s="84" t="b">
        <v>0</v>
      </c>
      <c r="J2363" s="84" t="b">
        <v>0</v>
      </c>
      <c r="K2363" s="84" t="b">
        <v>0</v>
      </c>
      <c r="L2363" s="84" t="b">
        <v>0</v>
      </c>
    </row>
    <row r="2364" spans="1:12" x14ac:dyDescent="0.25">
      <c r="A2364" s="84" t="s">
        <v>14519</v>
      </c>
      <c r="B2364" s="84" t="s">
        <v>15456</v>
      </c>
      <c r="C2364" s="84">
        <v>2</v>
      </c>
      <c r="D2364" s="122">
        <v>3.3076081572563416E-4</v>
      </c>
      <c r="E2364" s="122">
        <v>3.4151960060028181</v>
      </c>
      <c r="F2364" s="84" t="s">
        <v>15743</v>
      </c>
      <c r="G2364" s="84" t="b">
        <v>0</v>
      </c>
      <c r="H2364" s="84" t="b">
        <v>0</v>
      </c>
      <c r="I2364" s="84" t="b">
        <v>0</v>
      </c>
      <c r="J2364" s="84" t="b">
        <v>1</v>
      </c>
      <c r="K2364" s="84" t="b">
        <v>0</v>
      </c>
      <c r="L2364" s="84" t="b">
        <v>0</v>
      </c>
    </row>
    <row r="2365" spans="1:12" x14ac:dyDescent="0.25">
      <c r="A2365" s="84" t="s">
        <v>15456</v>
      </c>
      <c r="B2365" s="84" t="s">
        <v>2922</v>
      </c>
      <c r="C2365" s="84">
        <v>2</v>
      </c>
      <c r="D2365" s="122">
        <v>3.3076081572563416E-4</v>
      </c>
      <c r="E2365" s="122">
        <v>1.820435253416355</v>
      </c>
      <c r="F2365" s="84" t="s">
        <v>15743</v>
      </c>
      <c r="G2365" s="84" t="b">
        <v>1</v>
      </c>
      <c r="H2365" s="84" t="b">
        <v>0</v>
      </c>
      <c r="I2365" s="84" t="b">
        <v>0</v>
      </c>
      <c r="J2365" s="84" t="b">
        <v>0</v>
      </c>
      <c r="K2365" s="84" t="b">
        <v>0</v>
      </c>
      <c r="L2365" s="84" t="b">
        <v>0</v>
      </c>
    </row>
    <row r="2366" spans="1:12" x14ac:dyDescent="0.25">
      <c r="A2366" s="84" t="s">
        <v>14220</v>
      </c>
      <c r="B2366" s="84" t="s">
        <v>15457</v>
      </c>
      <c r="C2366" s="84">
        <v>2</v>
      </c>
      <c r="D2366" s="122">
        <v>3.3076081572563416E-4</v>
      </c>
      <c r="E2366" s="122">
        <v>2.8131360146748556</v>
      </c>
      <c r="F2366" s="84" t="s">
        <v>15743</v>
      </c>
      <c r="G2366" s="84" t="b">
        <v>0</v>
      </c>
      <c r="H2366" s="84" t="b">
        <v>0</v>
      </c>
      <c r="I2366" s="84" t="b">
        <v>0</v>
      </c>
      <c r="J2366" s="84" t="b">
        <v>0</v>
      </c>
      <c r="K2366" s="84" t="b">
        <v>0</v>
      </c>
      <c r="L2366" s="84" t="b">
        <v>0</v>
      </c>
    </row>
    <row r="2367" spans="1:12" x14ac:dyDescent="0.25">
      <c r="A2367" s="84" t="s">
        <v>15457</v>
      </c>
      <c r="B2367" s="84" t="s">
        <v>14202</v>
      </c>
      <c r="C2367" s="84">
        <v>2</v>
      </c>
      <c r="D2367" s="122">
        <v>3.3076081572563416E-4</v>
      </c>
      <c r="E2367" s="122">
        <v>2.5805633996667261</v>
      </c>
      <c r="F2367" s="84" t="s">
        <v>15743</v>
      </c>
      <c r="G2367" s="84" t="b">
        <v>0</v>
      </c>
      <c r="H2367" s="84" t="b">
        <v>0</v>
      </c>
      <c r="I2367" s="84" t="b">
        <v>0</v>
      </c>
      <c r="J2367" s="84" t="b">
        <v>0</v>
      </c>
      <c r="K2367" s="84" t="b">
        <v>0</v>
      </c>
      <c r="L2367" s="84" t="b">
        <v>0</v>
      </c>
    </row>
    <row r="2368" spans="1:12" x14ac:dyDescent="0.25">
      <c r="A2368" s="84" t="s">
        <v>14202</v>
      </c>
      <c r="B2368" s="84" t="s">
        <v>14503</v>
      </c>
      <c r="C2368" s="84">
        <v>2</v>
      </c>
      <c r="D2368" s="122">
        <v>3.3076081572563416E-4</v>
      </c>
      <c r="E2368" s="122">
        <v>2.1034421449470635</v>
      </c>
      <c r="F2368" s="84" t="s">
        <v>15743</v>
      </c>
      <c r="G2368" s="84" t="b">
        <v>0</v>
      </c>
      <c r="H2368" s="84" t="b">
        <v>0</v>
      </c>
      <c r="I2368" s="84" t="b">
        <v>0</v>
      </c>
      <c r="J2368" s="84" t="b">
        <v>0</v>
      </c>
      <c r="K2368" s="84" t="b">
        <v>0</v>
      </c>
      <c r="L2368" s="84" t="b">
        <v>0</v>
      </c>
    </row>
    <row r="2369" spans="1:12" x14ac:dyDescent="0.25">
      <c r="A2369" s="84" t="s">
        <v>14503</v>
      </c>
      <c r="B2369" s="84" t="s">
        <v>2803</v>
      </c>
      <c r="C2369" s="84">
        <v>2</v>
      </c>
      <c r="D2369" s="122">
        <v>3.3076081572563416E-4</v>
      </c>
      <c r="E2369" s="122">
        <v>1.2083701299709684</v>
      </c>
      <c r="F2369" s="84" t="s">
        <v>15743</v>
      </c>
      <c r="G2369" s="84" t="b">
        <v>0</v>
      </c>
      <c r="H2369" s="84" t="b">
        <v>0</v>
      </c>
      <c r="I2369" s="84" t="b">
        <v>0</v>
      </c>
      <c r="J2369" s="84" t="b">
        <v>0</v>
      </c>
      <c r="K2369" s="84" t="b">
        <v>0</v>
      </c>
      <c r="L2369" s="84" t="b">
        <v>0</v>
      </c>
    </row>
    <row r="2370" spans="1:12" x14ac:dyDescent="0.25">
      <c r="A2370" s="84" t="s">
        <v>2803</v>
      </c>
      <c r="B2370" s="84" t="s">
        <v>12350</v>
      </c>
      <c r="C2370" s="84">
        <v>2</v>
      </c>
      <c r="D2370" s="122">
        <v>3.3076081572563416E-4</v>
      </c>
      <c r="E2370" s="122">
        <v>-0.40945040871553395</v>
      </c>
      <c r="F2370" s="84" t="s">
        <v>15743</v>
      </c>
      <c r="G2370" s="84" t="b">
        <v>0</v>
      </c>
      <c r="H2370" s="84" t="b">
        <v>0</v>
      </c>
      <c r="I2370" s="84" t="b">
        <v>0</v>
      </c>
      <c r="J2370" s="84" t="b">
        <v>0</v>
      </c>
      <c r="K2370" s="84" t="b">
        <v>0</v>
      </c>
      <c r="L2370" s="84" t="b">
        <v>0</v>
      </c>
    </row>
    <row r="2371" spans="1:12" x14ac:dyDescent="0.25">
      <c r="A2371" s="84" t="s">
        <v>12369</v>
      </c>
      <c r="B2371" s="84" t="s">
        <v>15458</v>
      </c>
      <c r="C2371" s="84">
        <v>2</v>
      </c>
      <c r="D2371" s="122">
        <v>3.3076081572563416E-4</v>
      </c>
      <c r="E2371" s="122">
        <v>2.0794039040796251</v>
      </c>
      <c r="F2371" s="84" t="s">
        <v>15743</v>
      </c>
      <c r="G2371" s="84" t="b">
        <v>0</v>
      </c>
      <c r="H2371" s="84" t="b">
        <v>0</v>
      </c>
      <c r="I2371" s="84" t="b">
        <v>0</v>
      </c>
      <c r="J2371" s="84" t="b">
        <v>0</v>
      </c>
      <c r="K2371" s="84" t="b">
        <v>0</v>
      </c>
      <c r="L2371" s="84" t="b">
        <v>0</v>
      </c>
    </row>
    <row r="2372" spans="1:12" x14ac:dyDescent="0.25">
      <c r="A2372" s="84" t="s">
        <v>15458</v>
      </c>
      <c r="B2372" s="84" t="s">
        <v>15459</v>
      </c>
      <c r="C2372" s="84">
        <v>2</v>
      </c>
      <c r="D2372" s="122">
        <v>3.3076081572563416E-4</v>
      </c>
      <c r="E2372" s="122">
        <v>3.8923172607224803</v>
      </c>
      <c r="F2372" s="84" t="s">
        <v>15743</v>
      </c>
      <c r="G2372" s="84" t="b">
        <v>0</v>
      </c>
      <c r="H2372" s="84" t="b">
        <v>0</v>
      </c>
      <c r="I2372" s="84" t="b">
        <v>0</v>
      </c>
      <c r="J2372" s="84" t="b">
        <v>1</v>
      </c>
      <c r="K2372" s="84" t="b">
        <v>0</v>
      </c>
      <c r="L2372" s="84" t="b">
        <v>0</v>
      </c>
    </row>
    <row r="2373" spans="1:12" x14ac:dyDescent="0.25">
      <c r="A2373" s="84" t="s">
        <v>15459</v>
      </c>
      <c r="B2373" s="84" t="s">
        <v>14970</v>
      </c>
      <c r="C2373" s="84">
        <v>2</v>
      </c>
      <c r="D2373" s="122">
        <v>3.3076081572563416E-4</v>
      </c>
      <c r="E2373" s="122">
        <v>3.716226001666799</v>
      </c>
      <c r="F2373" s="84" t="s">
        <v>15743</v>
      </c>
      <c r="G2373" s="84" t="b">
        <v>1</v>
      </c>
      <c r="H2373" s="84" t="b">
        <v>0</v>
      </c>
      <c r="I2373" s="84" t="b">
        <v>0</v>
      </c>
      <c r="J2373" s="84" t="b">
        <v>0</v>
      </c>
      <c r="K2373" s="84" t="b">
        <v>0</v>
      </c>
      <c r="L2373" s="84" t="b">
        <v>0</v>
      </c>
    </row>
    <row r="2374" spans="1:12" x14ac:dyDescent="0.25">
      <c r="A2374" s="84" t="s">
        <v>14970</v>
      </c>
      <c r="B2374" s="84" t="s">
        <v>14760</v>
      </c>
      <c r="C2374" s="84">
        <v>2</v>
      </c>
      <c r="D2374" s="122">
        <v>3.3076081572563416E-4</v>
      </c>
      <c r="E2374" s="122">
        <v>3.4151960060028181</v>
      </c>
      <c r="F2374" s="84" t="s">
        <v>15743</v>
      </c>
      <c r="G2374" s="84" t="b">
        <v>0</v>
      </c>
      <c r="H2374" s="84" t="b">
        <v>0</v>
      </c>
      <c r="I2374" s="84" t="b">
        <v>0</v>
      </c>
      <c r="J2374" s="84" t="b">
        <v>0</v>
      </c>
      <c r="K2374" s="84" t="b">
        <v>0</v>
      </c>
      <c r="L2374" s="84" t="b">
        <v>0</v>
      </c>
    </row>
    <row r="2375" spans="1:12" x14ac:dyDescent="0.25">
      <c r="A2375" s="84" t="s">
        <v>14760</v>
      </c>
      <c r="B2375" s="84" t="s">
        <v>14317</v>
      </c>
      <c r="C2375" s="84">
        <v>2</v>
      </c>
      <c r="D2375" s="122">
        <v>3.3076081572563416E-4</v>
      </c>
      <c r="E2375" s="122">
        <v>2.8131360146748556</v>
      </c>
      <c r="F2375" s="84" t="s">
        <v>15743</v>
      </c>
      <c r="G2375" s="84" t="b">
        <v>0</v>
      </c>
      <c r="H2375" s="84" t="b">
        <v>0</v>
      </c>
      <c r="I2375" s="84" t="b">
        <v>0</v>
      </c>
      <c r="J2375" s="84" t="b">
        <v>0</v>
      </c>
      <c r="K2375" s="84" t="b">
        <v>0</v>
      </c>
      <c r="L2375" s="84" t="b">
        <v>0</v>
      </c>
    </row>
    <row r="2376" spans="1:12" x14ac:dyDescent="0.25">
      <c r="A2376" s="84" t="s">
        <v>14317</v>
      </c>
      <c r="B2376" s="84" t="s">
        <v>14969</v>
      </c>
      <c r="C2376" s="84">
        <v>2</v>
      </c>
      <c r="D2376" s="122">
        <v>3.3076081572563416E-4</v>
      </c>
      <c r="E2376" s="122">
        <v>2.9380747512831555</v>
      </c>
      <c r="F2376" s="84" t="s">
        <v>15743</v>
      </c>
      <c r="G2376" s="84" t="b">
        <v>0</v>
      </c>
      <c r="H2376" s="84" t="b">
        <v>0</v>
      </c>
      <c r="I2376" s="84" t="b">
        <v>0</v>
      </c>
      <c r="J2376" s="84" t="b">
        <v>0</v>
      </c>
      <c r="K2376" s="84" t="b">
        <v>0</v>
      </c>
      <c r="L2376" s="84" t="b">
        <v>0</v>
      </c>
    </row>
    <row r="2377" spans="1:12" x14ac:dyDescent="0.25">
      <c r="A2377" s="84" t="s">
        <v>14204</v>
      </c>
      <c r="B2377" s="84" t="s">
        <v>15461</v>
      </c>
      <c r="C2377" s="84">
        <v>2</v>
      </c>
      <c r="D2377" s="122">
        <v>3.3076081572563416E-4</v>
      </c>
      <c r="E2377" s="122">
        <v>2.5912872650584995</v>
      </c>
      <c r="F2377" s="84" t="s">
        <v>15743</v>
      </c>
      <c r="G2377" s="84" t="b">
        <v>0</v>
      </c>
      <c r="H2377" s="84" t="b">
        <v>0</v>
      </c>
      <c r="I2377" s="84" t="b">
        <v>0</v>
      </c>
      <c r="J2377" s="84" t="b">
        <v>0</v>
      </c>
      <c r="K2377" s="84" t="b">
        <v>0</v>
      </c>
      <c r="L2377" s="84" t="b">
        <v>0</v>
      </c>
    </row>
    <row r="2378" spans="1:12" x14ac:dyDescent="0.25">
      <c r="A2378" s="84" t="s">
        <v>15461</v>
      </c>
      <c r="B2378" s="84" t="s">
        <v>15462</v>
      </c>
      <c r="C2378" s="84">
        <v>2</v>
      </c>
      <c r="D2378" s="122">
        <v>3.3076081572563416E-4</v>
      </c>
      <c r="E2378" s="122">
        <v>3.8923172607224803</v>
      </c>
      <c r="F2378" s="84" t="s">
        <v>15743</v>
      </c>
      <c r="G2378" s="84" t="b">
        <v>0</v>
      </c>
      <c r="H2378" s="84" t="b">
        <v>0</v>
      </c>
      <c r="I2378" s="84" t="b">
        <v>0</v>
      </c>
      <c r="J2378" s="84" t="b">
        <v>0</v>
      </c>
      <c r="K2378" s="84" t="b">
        <v>0</v>
      </c>
      <c r="L2378" s="84" t="b">
        <v>0</v>
      </c>
    </row>
    <row r="2379" spans="1:12" x14ac:dyDescent="0.25">
      <c r="A2379" s="84" t="s">
        <v>15462</v>
      </c>
      <c r="B2379" s="84" t="s">
        <v>14302</v>
      </c>
      <c r="C2379" s="84">
        <v>2</v>
      </c>
      <c r="D2379" s="122">
        <v>3.3076081572563416E-4</v>
      </c>
      <c r="E2379" s="122">
        <v>3.0794039040796251</v>
      </c>
      <c r="F2379" s="84" t="s">
        <v>15743</v>
      </c>
      <c r="G2379" s="84" t="b">
        <v>0</v>
      </c>
      <c r="H2379" s="84" t="b">
        <v>0</v>
      </c>
      <c r="I2379" s="84" t="b">
        <v>0</v>
      </c>
      <c r="J2379" s="84" t="b">
        <v>0</v>
      </c>
      <c r="K2379" s="84" t="b">
        <v>0</v>
      </c>
      <c r="L2379" s="84" t="b">
        <v>0</v>
      </c>
    </row>
    <row r="2380" spans="1:12" x14ac:dyDescent="0.25">
      <c r="A2380" s="84" t="s">
        <v>14302</v>
      </c>
      <c r="B2380" s="84" t="s">
        <v>12350</v>
      </c>
      <c r="C2380" s="84">
        <v>2</v>
      </c>
      <c r="D2380" s="122">
        <v>3.3076081572563416E-4</v>
      </c>
      <c r="E2380" s="122">
        <v>0.97903335896206201</v>
      </c>
      <c r="F2380" s="84" t="s">
        <v>15743</v>
      </c>
      <c r="G2380" s="84" t="b">
        <v>0</v>
      </c>
      <c r="H2380" s="84" t="b">
        <v>0</v>
      </c>
      <c r="I2380" s="84" t="b">
        <v>0</v>
      </c>
      <c r="J2380" s="84" t="b">
        <v>0</v>
      </c>
      <c r="K2380" s="84" t="b">
        <v>0</v>
      </c>
      <c r="L2380" s="84" t="b">
        <v>0</v>
      </c>
    </row>
    <row r="2381" spans="1:12" x14ac:dyDescent="0.25">
      <c r="A2381" s="84" t="s">
        <v>14248</v>
      </c>
      <c r="B2381" s="84" t="s">
        <v>14322</v>
      </c>
      <c r="C2381" s="84">
        <v>2</v>
      </c>
      <c r="D2381" s="122">
        <v>3.3076081572563416E-4</v>
      </c>
      <c r="E2381" s="122">
        <v>2.184747084624544</v>
      </c>
      <c r="F2381" s="84" t="s">
        <v>15743</v>
      </c>
      <c r="G2381" s="84" t="b">
        <v>0</v>
      </c>
      <c r="H2381" s="84" t="b">
        <v>0</v>
      </c>
      <c r="I2381" s="84" t="b">
        <v>0</v>
      </c>
      <c r="J2381" s="84" t="b">
        <v>0</v>
      </c>
      <c r="K2381" s="84" t="b">
        <v>0</v>
      </c>
      <c r="L2381" s="84" t="b">
        <v>0</v>
      </c>
    </row>
    <row r="2382" spans="1:12" x14ac:dyDescent="0.25">
      <c r="A2382" s="84" t="s">
        <v>14322</v>
      </c>
      <c r="B2382" s="84" t="s">
        <v>14430</v>
      </c>
      <c r="C2382" s="84">
        <v>2</v>
      </c>
      <c r="D2382" s="122">
        <v>3.3076081572563416E-4</v>
      </c>
      <c r="E2382" s="122">
        <v>2.6492792120361859</v>
      </c>
      <c r="F2382" s="84" t="s">
        <v>15743</v>
      </c>
      <c r="G2382" s="84" t="b">
        <v>0</v>
      </c>
      <c r="H2382" s="84" t="b">
        <v>0</v>
      </c>
      <c r="I2382" s="84" t="b">
        <v>0</v>
      </c>
      <c r="J2382" s="84" t="b">
        <v>0</v>
      </c>
      <c r="K2382" s="84" t="b">
        <v>0</v>
      </c>
      <c r="L2382" s="84" t="b">
        <v>0</v>
      </c>
    </row>
    <row r="2383" spans="1:12" x14ac:dyDescent="0.25">
      <c r="A2383" s="84" t="s">
        <v>14430</v>
      </c>
      <c r="B2383" s="84" t="s">
        <v>14201</v>
      </c>
      <c r="C2383" s="84">
        <v>2</v>
      </c>
      <c r="D2383" s="122">
        <v>3.3076081572563416E-4</v>
      </c>
      <c r="E2383" s="122">
        <v>2.0260299216382855</v>
      </c>
      <c r="F2383" s="84" t="s">
        <v>15743</v>
      </c>
      <c r="G2383" s="84" t="b">
        <v>0</v>
      </c>
      <c r="H2383" s="84" t="b">
        <v>0</v>
      </c>
      <c r="I2383" s="84" t="b">
        <v>0</v>
      </c>
      <c r="J2383" s="84" t="b">
        <v>0</v>
      </c>
      <c r="K2383" s="84" t="b">
        <v>0</v>
      </c>
      <c r="L2383" s="84" t="b">
        <v>0</v>
      </c>
    </row>
    <row r="2384" spans="1:12" x14ac:dyDescent="0.25">
      <c r="A2384" s="84" t="s">
        <v>14201</v>
      </c>
      <c r="B2384" s="84" t="s">
        <v>15463</v>
      </c>
      <c r="C2384" s="84">
        <v>2</v>
      </c>
      <c r="D2384" s="122">
        <v>3.3076081572563416E-4</v>
      </c>
      <c r="E2384" s="122">
        <v>2.5598788008068754</v>
      </c>
      <c r="F2384" s="84" t="s">
        <v>15743</v>
      </c>
      <c r="G2384" s="84" t="b">
        <v>0</v>
      </c>
      <c r="H2384" s="84" t="b">
        <v>0</v>
      </c>
      <c r="I2384" s="84" t="b">
        <v>0</v>
      </c>
      <c r="J2384" s="84" t="b">
        <v>1</v>
      </c>
      <c r="K2384" s="84" t="b">
        <v>0</v>
      </c>
      <c r="L2384" s="84" t="b">
        <v>0</v>
      </c>
    </row>
    <row r="2385" spans="1:12" x14ac:dyDescent="0.25">
      <c r="A2385" s="84" t="s">
        <v>15463</v>
      </c>
      <c r="B2385" s="84" t="s">
        <v>12299</v>
      </c>
      <c r="C2385" s="84">
        <v>2</v>
      </c>
      <c r="D2385" s="122">
        <v>3.3076081572563416E-4</v>
      </c>
      <c r="E2385" s="122">
        <v>2.3482492163722051</v>
      </c>
      <c r="F2385" s="84" t="s">
        <v>15743</v>
      </c>
      <c r="G2385" s="84" t="b">
        <v>1</v>
      </c>
      <c r="H2385" s="84" t="b">
        <v>0</v>
      </c>
      <c r="I2385" s="84" t="b">
        <v>0</v>
      </c>
      <c r="J2385" s="84" t="b">
        <v>0</v>
      </c>
      <c r="K2385" s="84" t="b">
        <v>0</v>
      </c>
      <c r="L2385" s="84" t="b">
        <v>0</v>
      </c>
    </row>
    <row r="2386" spans="1:12" x14ac:dyDescent="0.25">
      <c r="A2386" s="84" t="s">
        <v>12299</v>
      </c>
      <c r="B2386" s="84" t="s">
        <v>14293</v>
      </c>
      <c r="C2386" s="84">
        <v>2</v>
      </c>
      <c r="D2386" s="122">
        <v>3.3076081572563416E-4</v>
      </c>
      <c r="E2386" s="122">
        <v>1.5094001256349494</v>
      </c>
      <c r="F2386" s="84" t="s">
        <v>15743</v>
      </c>
      <c r="G2386" s="84" t="b">
        <v>0</v>
      </c>
      <c r="H2386" s="84" t="b">
        <v>0</v>
      </c>
      <c r="I2386" s="84" t="b">
        <v>0</v>
      </c>
      <c r="J2386" s="84" t="b">
        <v>0</v>
      </c>
      <c r="K2386" s="84" t="b">
        <v>0</v>
      </c>
      <c r="L2386" s="84" t="b">
        <v>0</v>
      </c>
    </row>
    <row r="2387" spans="1:12" x14ac:dyDescent="0.25">
      <c r="A2387" s="84" t="s">
        <v>14293</v>
      </c>
      <c r="B2387" s="84" t="s">
        <v>15464</v>
      </c>
      <c r="C2387" s="84">
        <v>2</v>
      </c>
      <c r="D2387" s="122">
        <v>3.3076081572563416E-4</v>
      </c>
      <c r="E2387" s="122">
        <v>3.0794039040796251</v>
      </c>
      <c r="F2387" s="84" t="s">
        <v>15743</v>
      </c>
      <c r="G2387" s="84" t="b">
        <v>0</v>
      </c>
      <c r="H2387" s="84" t="b">
        <v>0</v>
      </c>
      <c r="I2387" s="84" t="b">
        <v>0</v>
      </c>
      <c r="J2387" s="84" t="b">
        <v>0</v>
      </c>
      <c r="K2387" s="84" t="b">
        <v>1</v>
      </c>
      <c r="L2387" s="84" t="b">
        <v>0</v>
      </c>
    </row>
    <row r="2388" spans="1:12" x14ac:dyDescent="0.25">
      <c r="A2388" s="84" t="s">
        <v>15465</v>
      </c>
      <c r="B2388" s="84" t="s">
        <v>15466</v>
      </c>
      <c r="C2388" s="84">
        <v>2</v>
      </c>
      <c r="D2388" s="122">
        <v>3.3076081572563416E-4</v>
      </c>
      <c r="E2388" s="122">
        <v>3.8923172607224803</v>
      </c>
      <c r="F2388" s="84" t="s">
        <v>15743</v>
      </c>
      <c r="G2388" s="84" t="b">
        <v>0</v>
      </c>
      <c r="H2388" s="84" t="b">
        <v>1</v>
      </c>
      <c r="I2388" s="84" t="b">
        <v>0</v>
      </c>
      <c r="J2388" s="84" t="b">
        <v>0</v>
      </c>
      <c r="K2388" s="84" t="b">
        <v>0</v>
      </c>
      <c r="L2388" s="84" t="b">
        <v>0</v>
      </c>
    </row>
    <row r="2389" spans="1:12" x14ac:dyDescent="0.25">
      <c r="A2389" s="84" t="s">
        <v>15466</v>
      </c>
      <c r="B2389" s="84" t="s">
        <v>12277</v>
      </c>
      <c r="C2389" s="84">
        <v>2</v>
      </c>
      <c r="D2389" s="122">
        <v>3.3076081572563416E-4</v>
      </c>
      <c r="E2389" s="122">
        <v>2.6022826493599625</v>
      </c>
      <c r="F2389" s="84" t="s">
        <v>15743</v>
      </c>
      <c r="G2389" s="84" t="b">
        <v>0</v>
      </c>
      <c r="H2389" s="84" t="b">
        <v>0</v>
      </c>
      <c r="I2389" s="84" t="b">
        <v>0</v>
      </c>
      <c r="J2389" s="84" t="b">
        <v>0</v>
      </c>
      <c r="K2389" s="84" t="b">
        <v>0</v>
      </c>
      <c r="L2389" s="84" t="b">
        <v>0</v>
      </c>
    </row>
    <row r="2390" spans="1:12" x14ac:dyDescent="0.25">
      <c r="A2390" s="84" t="s">
        <v>12277</v>
      </c>
      <c r="B2390" s="84" t="s">
        <v>15467</v>
      </c>
      <c r="C2390" s="84">
        <v>2</v>
      </c>
      <c r="D2390" s="122">
        <v>3.3076081572563416E-4</v>
      </c>
      <c r="E2390" s="122">
        <v>2.6135636597696514</v>
      </c>
      <c r="F2390" s="84" t="s">
        <v>15743</v>
      </c>
      <c r="G2390" s="84" t="b">
        <v>0</v>
      </c>
      <c r="H2390" s="84" t="b">
        <v>0</v>
      </c>
      <c r="I2390" s="84" t="b">
        <v>0</v>
      </c>
      <c r="J2390" s="84" t="b">
        <v>0</v>
      </c>
      <c r="K2390" s="84" t="b">
        <v>1</v>
      </c>
      <c r="L2390" s="84" t="b">
        <v>0</v>
      </c>
    </row>
    <row r="2391" spans="1:12" x14ac:dyDescent="0.25">
      <c r="A2391" s="84" t="s">
        <v>15467</v>
      </c>
      <c r="B2391" s="84" t="s">
        <v>14980</v>
      </c>
      <c r="C2391" s="84">
        <v>2</v>
      </c>
      <c r="D2391" s="122">
        <v>3.3076081572563416E-4</v>
      </c>
      <c r="E2391" s="122">
        <v>3.716226001666799</v>
      </c>
      <c r="F2391" s="84" t="s">
        <v>15743</v>
      </c>
      <c r="G2391" s="84" t="b">
        <v>0</v>
      </c>
      <c r="H2391" s="84" t="b">
        <v>1</v>
      </c>
      <c r="I2391" s="84" t="b">
        <v>0</v>
      </c>
      <c r="J2391" s="84" t="b">
        <v>0</v>
      </c>
      <c r="K2391" s="84" t="b">
        <v>0</v>
      </c>
      <c r="L2391" s="84" t="b">
        <v>0</v>
      </c>
    </row>
    <row r="2392" spans="1:12" x14ac:dyDescent="0.25">
      <c r="A2392" s="84" t="s">
        <v>14980</v>
      </c>
      <c r="B2392" s="84" t="s">
        <v>14225</v>
      </c>
      <c r="C2392" s="84">
        <v>2</v>
      </c>
      <c r="D2392" s="122">
        <v>3.3076081572563416E-4</v>
      </c>
      <c r="E2392" s="122">
        <v>2.6950367025968611</v>
      </c>
      <c r="F2392" s="84" t="s">
        <v>15743</v>
      </c>
      <c r="G2392" s="84" t="b">
        <v>0</v>
      </c>
      <c r="H2392" s="84" t="b">
        <v>0</v>
      </c>
      <c r="I2392" s="84" t="b">
        <v>0</v>
      </c>
      <c r="J2392" s="84" t="b">
        <v>0</v>
      </c>
      <c r="K2392" s="84" t="b">
        <v>0</v>
      </c>
      <c r="L2392" s="84" t="b">
        <v>0</v>
      </c>
    </row>
    <row r="2393" spans="1:12" x14ac:dyDescent="0.25">
      <c r="A2393" s="84" t="s">
        <v>14225</v>
      </c>
      <c r="B2393" s="84" t="s">
        <v>14942</v>
      </c>
      <c r="C2393" s="84">
        <v>2</v>
      </c>
      <c r="D2393" s="122">
        <v>3.3076081572563416E-4</v>
      </c>
      <c r="E2393" s="122">
        <v>2.6555281613131876</v>
      </c>
      <c r="F2393" s="84" t="s">
        <v>15743</v>
      </c>
      <c r="G2393" s="84" t="b">
        <v>0</v>
      </c>
      <c r="H2393" s="84" t="b">
        <v>0</v>
      </c>
      <c r="I2393" s="84" t="b">
        <v>0</v>
      </c>
      <c r="J2393" s="84" t="b">
        <v>0</v>
      </c>
      <c r="K2393" s="84" t="b">
        <v>0</v>
      </c>
      <c r="L2393" s="84" t="b">
        <v>0</v>
      </c>
    </row>
    <row r="2394" spans="1:12" x14ac:dyDescent="0.25">
      <c r="A2394" s="84" t="s">
        <v>14942</v>
      </c>
      <c r="B2394" s="84" t="s">
        <v>12277</v>
      </c>
      <c r="C2394" s="84">
        <v>2</v>
      </c>
      <c r="D2394" s="122">
        <v>3.3076081572563416E-4</v>
      </c>
      <c r="E2394" s="122">
        <v>2.4261913903042811</v>
      </c>
      <c r="F2394" s="84" t="s">
        <v>15743</v>
      </c>
      <c r="G2394" s="84" t="b">
        <v>0</v>
      </c>
      <c r="H2394" s="84" t="b">
        <v>0</v>
      </c>
      <c r="I2394" s="84" t="b">
        <v>0</v>
      </c>
      <c r="J2394" s="84" t="b">
        <v>0</v>
      </c>
      <c r="K2394" s="84" t="b">
        <v>0</v>
      </c>
      <c r="L2394" s="84" t="b">
        <v>0</v>
      </c>
    </row>
    <row r="2395" spans="1:12" x14ac:dyDescent="0.25">
      <c r="A2395" s="84" t="s">
        <v>12277</v>
      </c>
      <c r="B2395" s="84" t="s">
        <v>12352</v>
      </c>
      <c r="C2395" s="84">
        <v>2</v>
      </c>
      <c r="D2395" s="122">
        <v>3.3076081572563416E-4</v>
      </c>
      <c r="E2395" s="122">
        <v>1.3582911546663454</v>
      </c>
      <c r="F2395" s="84" t="s">
        <v>15743</v>
      </c>
      <c r="G2395" s="84" t="b">
        <v>0</v>
      </c>
      <c r="H2395" s="84" t="b">
        <v>0</v>
      </c>
      <c r="I2395" s="84" t="b">
        <v>0</v>
      </c>
      <c r="J2395" s="84" t="b">
        <v>0</v>
      </c>
      <c r="K2395" s="84" t="b">
        <v>0</v>
      </c>
      <c r="L2395" s="84" t="b">
        <v>0</v>
      </c>
    </row>
    <row r="2396" spans="1:12" x14ac:dyDescent="0.25">
      <c r="A2396" s="84" t="s">
        <v>12352</v>
      </c>
      <c r="B2396" s="84" t="s">
        <v>15468</v>
      </c>
      <c r="C2396" s="84">
        <v>2</v>
      </c>
      <c r="D2396" s="122">
        <v>3.3076081572563416E-4</v>
      </c>
      <c r="E2396" s="122">
        <v>2.6135636597696514</v>
      </c>
      <c r="F2396" s="84" t="s">
        <v>15743</v>
      </c>
      <c r="G2396" s="84" t="b">
        <v>0</v>
      </c>
      <c r="H2396" s="84" t="b">
        <v>0</v>
      </c>
      <c r="I2396" s="84" t="b">
        <v>0</v>
      </c>
      <c r="J2396" s="84" t="b">
        <v>0</v>
      </c>
      <c r="K2396" s="84" t="b">
        <v>0</v>
      </c>
      <c r="L2396" s="84" t="b">
        <v>0</v>
      </c>
    </row>
    <row r="2397" spans="1:12" x14ac:dyDescent="0.25">
      <c r="A2397" s="84" t="s">
        <v>15468</v>
      </c>
      <c r="B2397" s="84" t="s">
        <v>14717</v>
      </c>
      <c r="C2397" s="84">
        <v>2</v>
      </c>
      <c r="D2397" s="122">
        <v>3.3076081572563416E-4</v>
      </c>
      <c r="E2397" s="122">
        <v>3.5912872650584995</v>
      </c>
      <c r="F2397" s="84" t="s">
        <v>15743</v>
      </c>
      <c r="G2397" s="84" t="b">
        <v>0</v>
      </c>
      <c r="H2397" s="84" t="b">
        <v>0</v>
      </c>
      <c r="I2397" s="84" t="b">
        <v>0</v>
      </c>
      <c r="J2397" s="84" t="b">
        <v>0</v>
      </c>
      <c r="K2397" s="84" t="b">
        <v>0</v>
      </c>
      <c r="L2397" s="84" t="b">
        <v>0</v>
      </c>
    </row>
    <row r="2398" spans="1:12" x14ac:dyDescent="0.25">
      <c r="A2398" s="84" t="s">
        <v>14717</v>
      </c>
      <c r="B2398" s="84" t="s">
        <v>14344</v>
      </c>
      <c r="C2398" s="84">
        <v>2</v>
      </c>
      <c r="D2398" s="122">
        <v>3.3076081572563416E-4</v>
      </c>
      <c r="E2398" s="122">
        <v>2.9380747512831555</v>
      </c>
      <c r="F2398" s="84" t="s">
        <v>15743</v>
      </c>
      <c r="G2398" s="84" t="b">
        <v>0</v>
      </c>
      <c r="H2398" s="84" t="b">
        <v>0</v>
      </c>
      <c r="I2398" s="84" t="b">
        <v>0</v>
      </c>
      <c r="J2398" s="84" t="b">
        <v>0</v>
      </c>
      <c r="K2398" s="84" t="b">
        <v>0</v>
      </c>
      <c r="L2398" s="84" t="b">
        <v>0</v>
      </c>
    </row>
    <row r="2399" spans="1:12" x14ac:dyDescent="0.25">
      <c r="A2399" s="84" t="s">
        <v>14705</v>
      </c>
      <c r="B2399" s="84" t="s">
        <v>14555</v>
      </c>
      <c r="C2399" s="84">
        <v>2</v>
      </c>
      <c r="D2399" s="122">
        <v>3.3076081572563416E-4</v>
      </c>
      <c r="E2399" s="122">
        <v>3.1933472563864616</v>
      </c>
      <c r="F2399" s="84" t="s">
        <v>15743</v>
      </c>
      <c r="G2399" s="84" t="b">
        <v>0</v>
      </c>
      <c r="H2399" s="84" t="b">
        <v>0</v>
      </c>
      <c r="I2399" s="84" t="b">
        <v>0</v>
      </c>
      <c r="J2399" s="84" t="b">
        <v>0</v>
      </c>
      <c r="K2399" s="84" t="b">
        <v>0</v>
      </c>
      <c r="L2399" s="84" t="b">
        <v>0</v>
      </c>
    </row>
    <row r="2400" spans="1:12" x14ac:dyDescent="0.25">
      <c r="A2400" s="84" t="s">
        <v>14555</v>
      </c>
      <c r="B2400" s="84" t="s">
        <v>14318</v>
      </c>
      <c r="C2400" s="84">
        <v>2</v>
      </c>
      <c r="D2400" s="122">
        <v>3.3076081572563416E-4</v>
      </c>
      <c r="E2400" s="122">
        <v>2.8923172607224803</v>
      </c>
      <c r="F2400" s="84" t="s">
        <v>15743</v>
      </c>
      <c r="G2400" s="84" t="b">
        <v>0</v>
      </c>
      <c r="H2400" s="84" t="b">
        <v>0</v>
      </c>
      <c r="I2400" s="84" t="b">
        <v>0</v>
      </c>
      <c r="J2400" s="84" t="b">
        <v>0</v>
      </c>
      <c r="K2400" s="84" t="b">
        <v>0</v>
      </c>
      <c r="L2400" s="84" t="b">
        <v>0</v>
      </c>
    </row>
    <row r="2401" spans="1:12" x14ac:dyDescent="0.25">
      <c r="A2401" s="84" t="s">
        <v>14318</v>
      </c>
      <c r="B2401" s="84" t="s">
        <v>15469</v>
      </c>
      <c r="C2401" s="84">
        <v>2</v>
      </c>
      <c r="D2401" s="122">
        <v>3.3076081572563416E-4</v>
      </c>
      <c r="E2401" s="122">
        <v>3.1141660103388369</v>
      </c>
      <c r="F2401" s="84" t="s">
        <v>15743</v>
      </c>
      <c r="G2401" s="84" t="b">
        <v>0</v>
      </c>
      <c r="H2401" s="84" t="b">
        <v>0</v>
      </c>
      <c r="I2401" s="84" t="b">
        <v>0</v>
      </c>
      <c r="J2401" s="84" t="b">
        <v>0</v>
      </c>
      <c r="K2401" s="84" t="b">
        <v>0</v>
      </c>
      <c r="L2401" s="84" t="b">
        <v>0</v>
      </c>
    </row>
    <row r="2402" spans="1:12" x14ac:dyDescent="0.25">
      <c r="A2402" s="84" t="s">
        <v>15469</v>
      </c>
      <c r="B2402" s="84" t="s">
        <v>15470</v>
      </c>
      <c r="C2402" s="84">
        <v>2</v>
      </c>
      <c r="D2402" s="122">
        <v>3.3076081572563416E-4</v>
      </c>
      <c r="E2402" s="122">
        <v>3.8923172607224803</v>
      </c>
      <c r="F2402" s="84" t="s">
        <v>15743</v>
      </c>
      <c r="G2402" s="84" t="b">
        <v>0</v>
      </c>
      <c r="H2402" s="84" t="b">
        <v>0</v>
      </c>
      <c r="I2402" s="84" t="b">
        <v>0</v>
      </c>
      <c r="J2402" s="84" t="b">
        <v>0</v>
      </c>
      <c r="K2402" s="84" t="b">
        <v>0</v>
      </c>
      <c r="L2402" s="84" t="b">
        <v>0</v>
      </c>
    </row>
    <row r="2403" spans="1:12" x14ac:dyDescent="0.25">
      <c r="A2403" s="84" t="s">
        <v>15470</v>
      </c>
      <c r="B2403" s="84" t="s">
        <v>14241</v>
      </c>
      <c r="C2403" s="84">
        <v>2</v>
      </c>
      <c r="D2403" s="122">
        <v>3.3076081572563416E-4</v>
      </c>
      <c r="E2403" s="122">
        <v>2.8923172607224803</v>
      </c>
      <c r="F2403" s="84" t="s">
        <v>15743</v>
      </c>
      <c r="G2403" s="84" t="b">
        <v>0</v>
      </c>
      <c r="H2403" s="84" t="b">
        <v>0</v>
      </c>
      <c r="I2403" s="84" t="b">
        <v>0</v>
      </c>
      <c r="J2403" s="84" t="b">
        <v>0</v>
      </c>
      <c r="K2403" s="84" t="b">
        <v>0</v>
      </c>
      <c r="L2403" s="84" t="b">
        <v>0</v>
      </c>
    </row>
    <row r="2404" spans="1:12" x14ac:dyDescent="0.25">
      <c r="A2404" s="84" t="s">
        <v>14241</v>
      </c>
      <c r="B2404" s="84" t="s">
        <v>15471</v>
      </c>
      <c r="C2404" s="84">
        <v>2</v>
      </c>
      <c r="D2404" s="122">
        <v>3.3076081572563416E-4</v>
      </c>
      <c r="E2404" s="122">
        <v>2.8923172607224803</v>
      </c>
      <c r="F2404" s="84" t="s">
        <v>15743</v>
      </c>
      <c r="G2404" s="84" t="b">
        <v>0</v>
      </c>
      <c r="H2404" s="84" t="b">
        <v>0</v>
      </c>
      <c r="I2404" s="84" t="b">
        <v>0</v>
      </c>
      <c r="J2404" s="84" t="b">
        <v>0</v>
      </c>
      <c r="K2404" s="84" t="b">
        <v>0</v>
      </c>
      <c r="L2404" s="84" t="b">
        <v>0</v>
      </c>
    </row>
    <row r="2405" spans="1:12" x14ac:dyDescent="0.25">
      <c r="A2405" s="84" t="s">
        <v>15471</v>
      </c>
      <c r="B2405" s="84" t="s">
        <v>731</v>
      </c>
      <c r="C2405" s="84">
        <v>2</v>
      </c>
      <c r="D2405" s="122">
        <v>3.3076081572563416E-4</v>
      </c>
      <c r="E2405" s="122">
        <v>1.2151667394490477</v>
      </c>
      <c r="F2405" s="84" t="s">
        <v>15743</v>
      </c>
      <c r="G2405" s="84" t="b">
        <v>0</v>
      </c>
      <c r="H2405" s="84" t="b">
        <v>0</v>
      </c>
      <c r="I2405" s="84" t="b">
        <v>0</v>
      </c>
      <c r="J2405" s="84" t="b">
        <v>0</v>
      </c>
      <c r="K2405" s="84" t="b">
        <v>0</v>
      </c>
      <c r="L2405" s="84" t="b">
        <v>0</v>
      </c>
    </row>
    <row r="2406" spans="1:12" x14ac:dyDescent="0.25">
      <c r="A2406" s="84" t="s">
        <v>12367</v>
      </c>
      <c r="B2406" s="84" t="s">
        <v>12350</v>
      </c>
      <c r="C2406" s="84">
        <v>2</v>
      </c>
      <c r="D2406" s="122">
        <v>3.3076081572563416E-4</v>
      </c>
      <c r="E2406" s="122">
        <v>0.54890866691862317</v>
      </c>
      <c r="F2406" s="84" t="s">
        <v>15743</v>
      </c>
      <c r="G2406" s="84" t="b">
        <v>0</v>
      </c>
      <c r="H2406" s="84" t="b">
        <v>0</v>
      </c>
      <c r="I2406" s="84" t="b">
        <v>0</v>
      </c>
      <c r="J2406" s="84" t="b">
        <v>0</v>
      </c>
      <c r="K2406" s="84" t="b">
        <v>0</v>
      </c>
      <c r="L2406" s="84" t="b">
        <v>0</v>
      </c>
    </row>
    <row r="2407" spans="1:12" x14ac:dyDescent="0.25">
      <c r="A2407" s="84" t="s">
        <v>12369</v>
      </c>
      <c r="B2407" s="84" t="s">
        <v>15472</v>
      </c>
      <c r="C2407" s="84">
        <v>2</v>
      </c>
      <c r="D2407" s="122">
        <v>3.3076081572563416E-4</v>
      </c>
      <c r="E2407" s="122">
        <v>2.0794039040796251</v>
      </c>
      <c r="F2407" s="84" t="s">
        <v>15743</v>
      </c>
      <c r="G2407" s="84" t="b">
        <v>0</v>
      </c>
      <c r="H2407" s="84" t="b">
        <v>0</v>
      </c>
      <c r="I2407" s="84" t="b">
        <v>0</v>
      </c>
      <c r="J2407" s="84" t="b">
        <v>0</v>
      </c>
      <c r="K2407" s="84" t="b">
        <v>0</v>
      </c>
      <c r="L2407" s="84" t="b">
        <v>0</v>
      </c>
    </row>
    <row r="2408" spans="1:12" x14ac:dyDescent="0.25">
      <c r="A2408" s="84" t="s">
        <v>15472</v>
      </c>
      <c r="B2408" s="84" t="s">
        <v>2793</v>
      </c>
      <c r="C2408" s="84">
        <v>2</v>
      </c>
      <c r="D2408" s="122">
        <v>3.3076081572563416E-4</v>
      </c>
      <c r="E2408" s="122">
        <v>2.0895435354305048</v>
      </c>
      <c r="F2408" s="84" t="s">
        <v>15743</v>
      </c>
      <c r="G2408" s="84" t="b">
        <v>0</v>
      </c>
      <c r="H2408" s="84" t="b">
        <v>0</v>
      </c>
      <c r="I2408" s="84" t="b">
        <v>0</v>
      </c>
      <c r="J2408" s="84" t="b">
        <v>0</v>
      </c>
      <c r="K2408" s="84" t="b">
        <v>0</v>
      </c>
      <c r="L2408" s="84" t="b">
        <v>0</v>
      </c>
    </row>
    <row r="2409" spans="1:12" x14ac:dyDescent="0.25">
      <c r="A2409" s="84" t="s">
        <v>14193</v>
      </c>
      <c r="B2409" s="84" t="s">
        <v>14264</v>
      </c>
      <c r="C2409" s="84">
        <v>2</v>
      </c>
      <c r="D2409" s="122">
        <v>3.3076081572563416E-4</v>
      </c>
      <c r="E2409" s="122">
        <v>1.321774320840583</v>
      </c>
      <c r="F2409" s="84" t="s">
        <v>15743</v>
      </c>
      <c r="G2409" s="84" t="b">
        <v>0</v>
      </c>
      <c r="H2409" s="84" t="b">
        <v>0</v>
      </c>
      <c r="I2409" s="84" t="b">
        <v>0</v>
      </c>
      <c r="J2409" s="84" t="b">
        <v>0</v>
      </c>
      <c r="K2409" s="84" t="b">
        <v>0</v>
      </c>
      <c r="L2409" s="84" t="b">
        <v>0</v>
      </c>
    </row>
    <row r="2410" spans="1:12" x14ac:dyDescent="0.25">
      <c r="A2410" s="84" t="s">
        <v>14360</v>
      </c>
      <c r="B2410" s="84" t="s">
        <v>15473</v>
      </c>
      <c r="C2410" s="84">
        <v>2</v>
      </c>
      <c r="D2410" s="122">
        <v>3.3076081572563416E-4</v>
      </c>
      <c r="E2410" s="122">
        <v>3.4151960060028181</v>
      </c>
      <c r="F2410" s="84" t="s">
        <v>15743</v>
      </c>
      <c r="G2410" s="84" t="b">
        <v>0</v>
      </c>
      <c r="H2410" s="84" t="b">
        <v>0</v>
      </c>
      <c r="I2410" s="84" t="b">
        <v>0</v>
      </c>
      <c r="J2410" s="84" t="b">
        <v>1</v>
      </c>
      <c r="K2410" s="84" t="b">
        <v>0</v>
      </c>
      <c r="L2410" s="84" t="b">
        <v>0</v>
      </c>
    </row>
    <row r="2411" spans="1:12" x14ac:dyDescent="0.25">
      <c r="A2411" s="84" t="s">
        <v>15473</v>
      </c>
      <c r="B2411" s="84" t="s">
        <v>15474</v>
      </c>
      <c r="C2411" s="84">
        <v>2</v>
      </c>
      <c r="D2411" s="122">
        <v>3.3076081572563416E-4</v>
      </c>
      <c r="E2411" s="122">
        <v>3.8923172607224803</v>
      </c>
      <c r="F2411" s="84" t="s">
        <v>15743</v>
      </c>
      <c r="G2411" s="84" t="b">
        <v>1</v>
      </c>
      <c r="H2411" s="84" t="b">
        <v>0</v>
      </c>
      <c r="I2411" s="84" t="b">
        <v>0</v>
      </c>
      <c r="J2411" s="84" t="b">
        <v>0</v>
      </c>
      <c r="K2411" s="84" t="b">
        <v>0</v>
      </c>
      <c r="L2411" s="84" t="b">
        <v>0</v>
      </c>
    </row>
    <row r="2412" spans="1:12" x14ac:dyDescent="0.25">
      <c r="A2412" s="84" t="s">
        <v>15474</v>
      </c>
      <c r="B2412" s="84" t="s">
        <v>15475</v>
      </c>
      <c r="C2412" s="84">
        <v>2</v>
      </c>
      <c r="D2412" s="122">
        <v>3.3076081572563416E-4</v>
      </c>
      <c r="E2412" s="122">
        <v>3.8923172607224803</v>
      </c>
      <c r="F2412" s="84" t="s">
        <v>15743</v>
      </c>
      <c r="G2412" s="84" t="b">
        <v>0</v>
      </c>
      <c r="H2412" s="84" t="b">
        <v>0</v>
      </c>
      <c r="I2412" s="84" t="b">
        <v>0</v>
      </c>
      <c r="J2412" s="84" t="b">
        <v>0</v>
      </c>
      <c r="K2412" s="84" t="b">
        <v>0</v>
      </c>
      <c r="L2412" s="84" t="b">
        <v>0</v>
      </c>
    </row>
    <row r="2413" spans="1:12" x14ac:dyDescent="0.25">
      <c r="A2413" s="84" t="s">
        <v>15475</v>
      </c>
      <c r="B2413" s="84" t="s">
        <v>15476</v>
      </c>
      <c r="C2413" s="84">
        <v>2</v>
      </c>
      <c r="D2413" s="122">
        <v>3.3076081572563416E-4</v>
      </c>
      <c r="E2413" s="122">
        <v>3.8923172607224803</v>
      </c>
      <c r="F2413" s="84" t="s">
        <v>15743</v>
      </c>
      <c r="G2413" s="84" t="b">
        <v>0</v>
      </c>
      <c r="H2413" s="84" t="b">
        <v>0</v>
      </c>
      <c r="I2413" s="84" t="b">
        <v>0</v>
      </c>
      <c r="J2413" s="84" t="b">
        <v>0</v>
      </c>
      <c r="K2413" s="84" t="b">
        <v>0</v>
      </c>
      <c r="L2413" s="84" t="b">
        <v>0</v>
      </c>
    </row>
    <row r="2414" spans="1:12" x14ac:dyDescent="0.25">
      <c r="A2414" s="84" t="s">
        <v>15476</v>
      </c>
      <c r="B2414" s="84" t="s">
        <v>731</v>
      </c>
      <c r="C2414" s="84">
        <v>2</v>
      </c>
      <c r="D2414" s="122">
        <v>3.3076081572563416E-4</v>
      </c>
      <c r="E2414" s="122">
        <v>1.2151667394490477</v>
      </c>
      <c r="F2414" s="84" t="s">
        <v>15743</v>
      </c>
      <c r="G2414" s="84" t="b">
        <v>0</v>
      </c>
      <c r="H2414" s="84" t="b">
        <v>0</v>
      </c>
      <c r="I2414" s="84" t="b">
        <v>0</v>
      </c>
      <c r="J2414" s="84" t="b">
        <v>0</v>
      </c>
      <c r="K2414" s="84" t="b">
        <v>0</v>
      </c>
      <c r="L2414" s="84" t="b">
        <v>0</v>
      </c>
    </row>
    <row r="2415" spans="1:12" x14ac:dyDescent="0.25">
      <c r="A2415" s="84" t="s">
        <v>425</v>
      </c>
      <c r="B2415" s="84" t="s">
        <v>14257</v>
      </c>
      <c r="C2415" s="84">
        <v>2</v>
      </c>
      <c r="D2415" s="122">
        <v>3.3076081572563416E-4</v>
      </c>
      <c r="E2415" s="122">
        <v>3.1141660103388369</v>
      </c>
      <c r="F2415" s="84" t="s">
        <v>15743</v>
      </c>
      <c r="G2415" s="84" t="b">
        <v>0</v>
      </c>
      <c r="H2415" s="84" t="b">
        <v>0</v>
      </c>
      <c r="I2415" s="84" t="b">
        <v>0</v>
      </c>
      <c r="J2415" s="84" t="b">
        <v>0</v>
      </c>
      <c r="K2415" s="84" t="b">
        <v>0</v>
      </c>
      <c r="L2415" s="84" t="b">
        <v>0</v>
      </c>
    </row>
    <row r="2416" spans="1:12" x14ac:dyDescent="0.25">
      <c r="A2416" s="84" t="s">
        <v>731</v>
      </c>
      <c r="B2416" s="84" t="s">
        <v>14983</v>
      </c>
      <c r="C2416" s="84">
        <v>2</v>
      </c>
      <c r="D2416" s="122">
        <v>3.3076081572563416E-4</v>
      </c>
      <c r="E2416" s="122">
        <v>1.1296386969950443</v>
      </c>
      <c r="F2416" s="84" t="s">
        <v>15743</v>
      </c>
      <c r="G2416" s="84" t="b">
        <v>0</v>
      </c>
      <c r="H2416" s="84" t="b">
        <v>0</v>
      </c>
      <c r="I2416" s="84" t="b">
        <v>0</v>
      </c>
      <c r="J2416" s="84" t="b">
        <v>0</v>
      </c>
      <c r="K2416" s="84" t="b">
        <v>0</v>
      </c>
      <c r="L2416" s="84" t="b">
        <v>0</v>
      </c>
    </row>
    <row r="2417" spans="1:12" x14ac:dyDescent="0.25">
      <c r="A2417" s="84" t="s">
        <v>14251</v>
      </c>
      <c r="B2417" s="84" t="s">
        <v>14761</v>
      </c>
      <c r="C2417" s="84">
        <v>2</v>
      </c>
      <c r="D2417" s="122">
        <v>3.3076081572563416E-4</v>
      </c>
      <c r="E2417" s="122">
        <v>2.6618683393442066</v>
      </c>
      <c r="F2417" s="84" t="s">
        <v>15743</v>
      </c>
      <c r="G2417" s="84" t="b">
        <v>1</v>
      </c>
      <c r="H2417" s="84" t="b">
        <v>0</v>
      </c>
      <c r="I2417" s="84" t="b">
        <v>0</v>
      </c>
      <c r="J2417" s="84" t="b">
        <v>0</v>
      </c>
      <c r="K2417" s="84" t="b">
        <v>0</v>
      </c>
      <c r="L2417" s="84" t="b">
        <v>0</v>
      </c>
    </row>
    <row r="2418" spans="1:12" x14ac:dyDescent="0.25">
      <c r="A2418" s="84" t="s">
        <v>14761</v>
      </c>
      <c r="B2418" s="84" t="s">
        <v>14761</v>
      </c>
      <c r="C2418" s="84">
        <v>2</v>
      </c>
      <c r="D2418" s="122">
        <v>3.3076081572563416E-4</v>
      </c>
      <c r="E2418" s="122">
        <v>3.2902572693945182</v>
      </c>
      <c r="F2418" s="84" t="s">
        <v>15743</v>
      </c>
      <c r="G2418" s="84" t="b">
        <v>0</v>
      </c>
      <c r="H2418" s="84" t="b">
        <v>0</v>
      </c>
      <c r="I2418" s="84" t="b">
        <v>0</v>
      </c>
      <c r="J2418" s="84" t="b">
        <v>0</v>
      </c>
      <c r="K2418" s="84" t="b">
        <v>0</v>
      </c>
      <c r="L2418" s="84" t="b">
        <v>0</v>
      </c>
    </row>
    <row r="2419" spans="1:12" x14ac:dyDescent="0.25">
      <c r="A2419" s="84" t="s">
        <v>14761</v>
      </c>
      <c r="B2419" s="84" t="s">
        <v>15479</v>
      </c>
      <c r="C2419" s="84">
        <v>2</v>
      </c>
      <c r="D2419" s="122">
        <v>3.3076081572563416E-4</v>
      </c>
      <c r="E2419" s="122">
        <v>3.5912872650584995</v>
      </c>
      <c r="F2419" s="84" t="s">
        <v>15743</v>
      </c>
      <c r="G2419" s="84" t="b">
        <v>0</v>
      </c>
      <c r="H2419" s="84" t="b">
        <v>0</v>
      </c>
      <c r="I2419" s="84" t="b">
        <v>0</v>
      </c>
      <c r="J2419" s="84" t="b">
        <v>0</v>
      </c>
      <c r="K2419" s="84" t="b">
        <v>0</v>
      </c>
      <c r="L2419" s="84" t="b">
        <v>0</v>
      </c>
    </row>
    <row r="2420" spans="1:12" x14ac:dyDescent="0.25">
      <c r="A2420" s="84" t="s">
        <v>15479</v>
      </c>
      <c r="B2420" s="84" t="s">
        <v>15480</v>
      </c>
      <c r="C2420" s="84">
        <v>2</v>
      </c>
      <c r="D2420" s="122">
        <v>3.3076081572563416E-4</v>
      </c>
      <c r="E2420" s="122">
        <v>3.8923172607224803</v>
      </c>
      <c r="F2420" s="84" t="s">
        <v>15743</v>
      </c>
      <c r="G2420" s="84" t="b">
        <v>0</v>
      </c>
      <c r="H2420" s="84" t="b">
        <v>0</v>
      </c>
      <c r="I2420" s="84" t="b">
        <v>0</v>
      </c>
      <c r="J2420" s="84" t="b">
        <v>1</v>
      </c>
      <c r="K2420" s="84" t="b">
        <v>0</v>
      </c>
      <c r="L2420" s="84" t="b">
        <v>0</v>
      </c>
    </row>
    <row r="2421" spans="1:12" x14ac:dyDescent="0.25">
      <c r="A2421" s="84" t="s">
        <v>15480</v>
      </c>
      <c r="B2421" s="84" t="s">
        <v>14485</v>
      </c>
      <c r="C2421" s="84">
        <v>2</v>
      </c>
      <c r="D2421" s="122">
        <v>3.3076081572563416E-4</v>
      </c>
      <c r="E2421" s="122">
        <v>3.4151960060028181</v>
      </c>
      <c r="F2421" s="84" t="s">
        <v>15743</v>
      </c>
      <c r="G2421" s="84" t="b">
        <v>1</v>
      </c>
      <c r="H2421" s="84" t="b">
        <v>0</v>
      </c>
      <c r="I2421" s="84" t="b">
        <v>0</v>
      </c>
      <c r="J2421" s="84" t="b">
        <v>0</v>
      </c>
      <c r="K2421" s="84" t="b">
        <v>0</v>
      </c>
      <c r="L2421" s="84" t="b">
        <v>0</v>
      </c>
    </row>
    <row r="2422" spans="1:12" x14ac:dyDescent="0.25">
      <c r="A2422" s="84" t="s">
        <v>14485</v>
      </c>
      <c r="B2422" s="84" t="s">
        <v>14762</v>
      </c>
      <c r="C2422" s="84">
        <v>2</v>
      </c>
      <c r="D2422" s="122">
        <v>3.3076081572563416E-4</v>
      </c>
      <c r="E2422" s="122">
        <v>3.1141660103388369</v>
      </c>
      <c r="F2422" s="84" t="s">
        <v>15743</v>
      </c>
      <c r="G2422" s="84" t="b">
        <v>0</v>
      </c>
      <c r="H2422" s="84" t="b">
        <v>0</v>
      </c>
      <c r="I2422" s="84" t="b">
        <v>0</v>
      </c>
      <c r="J2422" s="84" t="b">
        <v>0</v>
      </c>
      <c r="K2422" s="84" t="b">
        <v>0</v>
      </c>
      <c r="L2422" s="84" t="b">
        <v>0</v>
      </c>
    </row>
    <row r="2423" spans="1:12" x14ac:dyDescent="0.25">
      <c r="A2423" s="84" t="s">
        <v>15481</v>
      </c>
      <c r="B2423" s="84" t="s">
        <v>15482</v>
      </c>
      <c r="C2423" s="84">
        <v>2</v>
      </c>
      <c r="D2423" s="122">
        <v>3.3076081572563416E-4</v>
      </c>
      <c r="E2423" s="122">
        <v>3.8923172607224803</v>
      </c>
      <c r="F2423" s="84" t="s">
        <v>15743</v>
      </c>
      <c r="G2423" s="84" t="b">
        <v>0</v>
      </c>
      <c r="H2423" s="84" t="b">
        <v>0</v>
      </c>
      <c r="I2423" s="84" t="b">
        <v>0</v>
      </c>
      <c r="J2423" s="84" t="b">
        <v>0</v>
      </c>
      <c r="K2423" s="84" t="b">
        <v>0</v>
      </c>
      <c r="L2423" s="84" t="b">
        <v>0</v>
      </c>
    </row>
    <row r="2424" spans="1:12" x14ac:dyDescent="0.25">
      <c r="A2424" s="84" t="s">
        <v>15482</v>
      </c>
      <c r="B2424" s="84" t="s">
        <v>12350</v>
      </c>
      <c r="C2424" s="84">
        <v>2</v>
      </c>
      <c r="D2424" s="122">
        <v>3.3076081572563416E-4</v>
      </c>
      <c r="E2424" s="122">
        <v>1.7919467156049176</v>
      </c>
      <c r="F2424" s="84" t="s">
        <v>15743</v>
      </c>
      <c r="G2424" s="84" t="b">
        <v>0</v>
      </c>
      <c r="H2424" s="84" t="b">
        <v>0</v>
      </c>
      <c r="I2424" s="84" t="b">
        <v>0</v>
      </c>
      <c r="J2424" s="84" t="b">
        <v>0</v>
      </c>
      <c r="K2424" s="84" t="b">
        <v>0</v>
      </c>
      <c r="L2424" s="84" t="b">
        <v>0</v>
      </c>
    </row>
    <row r="2425" spans="1:12" x14ac:dyDescent="0.25">
      <c r="A2425" s="84" t="s">
        <v>12369</v>
      </c>
      <c r="B2425" s="84" t="s">
        <v>754</v>
      </c>
      <c r="C2425" s="84">
        <v>2</v>
      </c>
      <c r="D2425" s="122">
        <v>3.3076081572563416E-4</v>
      </c>
      <c r="E2425" s="122">
        <v>0.26649054743676936</v>
      </c>
      <c r="F2425" s="84" t="s">
        <v>15743</v>
      </c>
      <c r="G2425" s="84" t="b">
        <v>0</v>
      </c>
      <c r="H2425" s="84" t="b">
        <v>0</v>
      </c>
      <c r="I2425" s="84" t="b">
        <v>0</v>
      </c>
      <c r="J2425" s="84" t="b">
        <v>0</v>
      </c>
      <c r="K2425" s="84" t="b">
        <v>0</v>
      </c>
      <c r="L2425" s="84" t="b">
        <v>0</v>
      </c>
    </row>
    <row r="2426" spans="1:12" x14ac:dyDescent="0.25">
      <c r="A2426" s="84" t="s">
        <v>731</v>
      </c>
      <c r="B2426" s="84" t="s">
        <v>14444</v>
      </c>
      <c r="C2426" s="84">
        <v>2</v>
      </c>
      <c r="D2426" s="122">
        <v>3.3076081572563416E-4</v>
      </c>
      <c r="E2426" s="122">
        <v>0.76166191170044983</v>
      </c>
      <c r="F2426" s="84" t="s">
        <v>15743</v>
      </c>
      <c r="G2426" s="84" t="b">
        <v>0</v>
      </c>
      <c r="H2426" s="84" t="b">
        <v>0</v>
      </c>
      <c r="I2426" s="84" t="b">
        <v>0</v>
      </c>
      <c r="J2426" s="84" t="b">
        <v>0</v>
      </c>
      <c r="K2426" s="84" t="b">
        <v>0</v>
      </c>
      <c r="L2426" s="84" t="b">
        <v>0</v>
      </c>
    </row>
    <row r="2427" spans="1:12" x14ac:dyDescent="0.25">
      <c r="A2427" s="84" t="s">
        <v>14195</v>
      </c>
      <c r="B2427" s="84" t="s">
        <v>14982</v>
      </c>
      <c r="C2427" s="84">
        <v>2</v>
      </c>
      <c r="D2427" s="122">
        <v>3.3076081572563416E-4</v>
      </c>
      <c r="E2427" s="122">
        <v>2.0630134878914554</v>
      </c>
      <c r="F2427" s="84" t="s">
        <v>15743</v>
      </c>
      <c r="G2427" s="84" t="b">
        <v>0</v>
      </c>
      <c r="H2427" s="84" t="b">
        <v>0</v>
      </c>
      <c r="I2427" s="84" t="b">
        <v>0</v>
      </c>
      <c r="J2427" s="84" t="b">
        <v>0</v>
      </c>
      <c r="K2427" s="84" t="b">
        <v>0</v>
      </c>
      <c r="L2427" s="84" t="b">
        <v>0</v>
      </c>
    </row>
    <row r="2428" spans="1:12" x14ac:dyDescent="0.25">
      <c r="A2428" s="84" t="s">
        <v>14982</v>
      </c>
      <c r="B2428" s="84" t="s">
        <v>765</v>
      </c>
      <c r="C2428" s="84">
        <v>2</v>
      </c>
      <c r="D2428" s="122">
        <v>3.3076081572563416E-4</v>
      </c>
      <c r="E2428" s="122">
        <v>2.5858922331717928</v>
      </c>
      <c r="F2428" s="84" t="s">
        <v>15743</v>
      </c>
      <c r="G2428" s="84" t="b">
        <v>0</v>
      </c>
      <c r="H2428" s="84" t="b">
        <v>0</v>
      </c>
      <c r="I2428" s="84" t="b">
        <v>0</v>
      </c>
      <c r="J2428" s="84" t="b">
        <v>0</v>
      </c>
      <c r="K2428" s="84" t="b">
        <v>0</v>
      </c>
      <c r="L2428" s="84" t="b">
        <v>0</v>
      </c>
    </row>
    <row r="2429" spans="1:12" x14ac:dyDescent="0.25">
      <c r="A2429" s="84" t="s">
        <v>14329</v>
      </c>
      <c r="B2429" s="84" t="s">
        <v>15483</v>
      </c>
      <c r="C2429" s="84">
        <v>2</v>
      </c>
      <c r="D2429" s="122">
        <v>3.3076081572563416E-4</v>
      </c>
      <c r="E2429" s="122">
        <v>3.1519545712282366</v>
      </c>
      <c r="F2429" s="84" t="s">
        <v>15743</v>
      </c>
      <c r="G2429" s="84" t="b">
        <v>0</v>
      </c>
      <c r="H2429" s="84" t="b">
        <v>0</v>
      </c>
      <c r="I2429" s="84" t="b">
        <v>0</v>
      </c>
      <c r="J2429" s="84" t="b">
        <v>0</v>
      </c>
      <c r="K2429" s="84" t="b">
        <v>0</v>
      </c>
      <c r="L2429" s="84" t="b">
        <v>0</v>
      </c>
    </row>
    <row r="2430" spans="1:12" x14ac:dyDescent="0.25">
      <c r="A2430" s="84" t="s">
        <v>15483</v>
      </c>
      <c r="B2430" s="84" t="s">
        <v>12278</v>
      </c>
      <c r="C2430" s="84">
        <v>2</v>
      </c>
      <c r="D2430" s="122">
        <v>3.3076081572563416E-4</v>
      </c>
      <c r="E2430" s="122">
        <v>3.4943772520504428</v>
      </c>
      <c r="F2430" s="84" t="s">
        <v>15743</v>
      </c>
      <c r="G2430" s="84" t="b">
        <v>0</v>
      </c>
      <c r="H2430" s="84" t="b">
        <v>0</v>
      </c>
      <c r="I2430" s="84" t="b">
        <v>0</v>
      </c>
      <c r="J2430" s="84" t="b">
        <v>0</v>
      </c>
      <c r="K2430" s="84" t="b">
        <v>0</v>
      </c>
      <c r="L2430" s="84" t="b">
        <v>0</v>
      </c>
    </row>
    <row r="2431" spans="1:12" x14ac:dyDescent="0.25">
      <c r="A2431" s="84" t="s">
        <v>12278</v>
      </c>
      <c r="B2431" s="84" t="s">
        <v>14553</v>
      </c>
      <c r="C2431" s="84">
        <v>2</v>
      </c>
      <c r="D2431" s="122">
        <v>3.3076081572563416E-4</v>
      </c>
      <c r="E2431" s="122">
        <v>3.0964372433784053</v>
      </c>
      <c r="F2431" s="84" t="s">
        <v>15743</v>
      </c>
      <c r="G2431" s="84" t="b">
        <v>0</v>
      </c>
      <c r="H2431" s="84" t="b">
        <v>0</v>
      </c>
      <c r="I2431" s="84" t="b">
        <v>0</v>
      </c>
      <c r="J2431" s="84" t="b">
        <v>0</v>
      </c>
      <c r="K2431" s="84" t="b">
        <v>0</v>
      </c>
      <c r="L2431" s="84" t="b">
        <v>0</v>
      </c>
    </row>
    <row r="2432" spans="1:12" x14ac:dyDescent="0.25">
      <c r="A2432" s="84" t="s">
        <v>14553</v>
      </c>
      <c r="B2432" s="84" t="s">
        <v>12350</v>
      </c>
      <c r="C2432" s="84">
        <v>2</v>
      </c>
      <c r="D2432" s="122">
        <v>3.3076081572563416E-4</v>
      </c>
      <c r="E2432" s="122">
        <v>1.3940067069328799</v>
      </c>
      <c r="F2432" s="84" t="s">
        <v>15743</v>
      </c>
      <c r="G2432" s="84" t="b">
        <v>0</v>
      </c>
      <c r="H2432" s="84" t="b">
        <v>0</v>
      </c>
      <c r="I2432" s="84" t="b">
        <v>0</v>
      </c>
      <c r="J2432" s="84" t="b">
        <v>0</v>
      </c>
      <c r="K2432" s="84" t="b">
        <v>0</v>
      </c>
      <c r="L2432" s="84" t="b">
        <v>0</v>
      </c>
    </row>
    <row r="2433" spans="1:12" x14ac:dyDescent="0.25">
      <c r="A2433" s="84" t="s">
        <v>14397</v>
      </c>
      <c r="B2433" s="84" t="s">
        <v>14228</v>
      </c>
      <c r="C2433" s="84">
        <v>2</v>
      </c>
      <c r="D2433" s="122">
        <v>3.3076081572563416E-4</v>
      </c>
      <c r="E2433" s="122">
        <v>2.3608383436802254</v>
      </c>
      <c r="F2433" s="84" t="s">
        <v>15743</v>
      </c>
      <c r="G2433" s="84" t="b">
        <v>0</v>
      </c>
      <c r="H2433" s="84" t="b">
        <v>0</v>
      </c>
      <c r="I2433" s="84" t="b">
        <v>0</v>
      </c>
      <c r="J2433" s="84" t="b">
        <v>0</v>
      </c>
      <c r="K2433" s="84" t="b">
        <v>0</v>
      </c>
      <c r="L2433" s="84" t="b">
        <v>0</v>
      </c>
    </row>
    <row r="2434" spans="1:12" x14ac:dyDescent="0.25">
      <c r="A2434" s="84" t="s">
        <v>14228</v>
      </c>
      <c r="B2434" s="84" t="s">
        <v>15484</v>
      </c>
      <c r="C2434" s="84">
        <v>2</v>
      </c>
      <c r="D2434" s="122">
        <v>3.3076081572563416E-4</v>
      </c>
      <c r="E2434" s="122">
        <v>2.8131360146748556</v>
      </c>
      <c r="F2434" s="84" t="s">
        <v>15743</v>
      </c>
      <c r="G2434" s="84" t="b">
        <v>0</v>
      </c>
      <c r="H2434" s="84" t="b">
        <v>0</v>
      </c>
      <c r="I2434" s="84" t="b">
        <v>0</v>
      </c>
      <c r="J2434" s="84" t="b">
        <v>0</v>
      </c>
      <c r="K2434" s="84" t="b">
        <v>0</v>
      </c>
      <c r="L2434" s="84" t="b">
        <v>0</v>
      </c>
    </row>
    <row r="2435" spans="1:12" x14ac:dyDescent="0.25">
      <c r="A2435" s="84" t="s">
        <v>15484</v>
      </c>
      <c r="B2435" s="84" t="s">
        <v>14377</v>
      </c>
      <c r="C2435" s="84">
        <v>2</v>
      </c>
      <c r="D2435" s="122">
        <v>3.3076081572563416E-4</v>
      </c>
      <c r="E2435" s="122">
        <v>3.2391047469471368</v>
      </c>
      <c r="F2435" s="84" t="s">
        <v>15743</v>
      </c>
      <c r="G2435" s="84" t="b">
        <v>0</v>
      </c>
      <c r="H2435" s="84" t="b">
        <v>0</v>
      </c>
      <c r="I2435" s="84" t="b">
        <v>0</v>
      </c>
      <c r="J2435" s="84" t="b">
        <v>0</v>
      </c>
      <c r="K2435" s="84" t="b">
        <v>0</v>
      </c>
      <c r="L2435" s="84" t="b">
        <v>0</v>
      </c>
    </row>
    <row r="2436" spans="1:12" x14ac:dyDescent="0.25">
      <c r="A2436" s="84" t="s">
        <v>14987</v>
      </c>
      <c r="B2436" s="84" t="s">
        <v>731</v>
      </c>
      <c r="C2436" s="84">
        <v>2</v>
      </c>
      <c r="D2436" s="122">
        <v>3.3076081572563416E-4</v>
      </c>
      <c r="E2436" s="122">
        <v>1.0390754803933664</v>
      </c>
      <c r="F2436" s="84" t="s">
        <v>15743</v>
      </c>
      <c r="G2436" s="84" t="b">
        <v>0</v>
      </c>
      <c r="H2436" s="84" t="b">
        <v>0</v>
      </c>
      <c r="I2436" s="84" t="b">
        <v>0</v>
      </c>
      <c r="J2436" s="84" t="b">
        <v>0</v>
      </c>
      <c r="K2436" s="84" t="b">
        <v>0</v>
      </c>
      <c r="L2436" s="84" t="b">
        <v>0</v>
      </c>
    </row>
    <row r="2437" spans="1:12" x14ac:dyDescent="0.25">
      <c r="A2437" s="84" t="s">
        <v>14489</v>
      </c>
      <c r="B2437" s="84" t="s">
        <v>14202</v>
      </c>
      <c r="C2437" s="84">
        <v>2</v>
      </c>
      <c r="D2437" s="122">
        <v>3.3076081572563416E-4</v>
      </c>
      <c r="E2437" s="122">
        <v>2.1034421449470635</v>
      </c>
      <c r="F2437" s="84" t="s">
        <v>15743</v>
      </c>
      <c r="G2437" s="84" t="b">
        <v>0</v>
      </c>
      <c r="H2437" s="84" t="b">
        <v>0</v>
      </c>
      <c r="I2437" s="84" t="b">
        <v>0</v>
      </c>
      <c r="J2437" s="84" t="b">
        <v>0</v>
      </c>
      <c r="K2437" s="84" t="b">
        <v>0</v>
      </c>
      <c r="L2437" s="84" t="b">
        <v>0</v>
      </c>
    </row>
    <row r="2438" spans="1:12" x14ac:dyDescent="0.25">
      <c r="A2438" s="84" t="s">
        <v>14202</v>
      </c>
      <c r="B2438" s="84" t="s">
        <v>14306</v>
      </c>
      <c r="C2438" s="84">
        <v>2</v>
      </c>
      <c r="D2438" s="122">
        <v>3.3076081572563416E-4</v>
      </c>
      <c r="E2438" s="122">
        <v>1.8024121492830825</v>
      </c>
      <c r="F2438" s="84" t="s">
        <v>15743</v>
      </c>
      <c r="G2438" s="84" t="b">
        <v>0</v>
      </c>
      <c r="H2438" s="84" t="b">
        <v>0</v>
      </c>
      <c r="I2438" s="84" t="b">
        <v>0</v>
      </c>
      <c r="J2438" s="84" t="b">
        <v>0</v>
      </c>
      <c r="K2438" s="84" t="b">
        <v>0</v>
      </c>
      <c r="L2438" s="84" t="b">
        <v>0</v>
      </c>
    </row>
    <row r="2439" spans="1:12" x14ac:dyDescent="0.25">
      <c r="A2439" s="84" t="s">
        <v>14306</v>
      </c>
      <c r="B2439" s="84" t="s">
        <v>731</v>
      </c>
      <c r="C2439" s="84">
        <v>2</v>
      </c>
      <c r="D2439" s="122">
        <v>3.3076081572563416E-4</v>
      </c>
      <c r="E2439" s="122">
        <v>0.43701548906540411</v>
      </c>
      <c r="F2439" s="84" t="s">
        <v>15743</v>
      </c>
      <c r="G2439" s="84" t="b">
        <v>0</v>
      </c>
      <c r="H2439" s="84" t="b">
        <v>0</v>
      </c>
      <c r="I2439" s="84" t="b">
        <v>0</v>
      </c>
      <c r="J2439" s="84" t="b">
        <v>0</v>
      </c>
      <c r="K2439" s="84" t="b">
        <v>0</v>
      </c>
      <c r="L2439" s="84" t="b">
        <v>0</v>
      </c>
    </row>
    <row r="2440" spans="1:12" x14ac:dyDescent="0.25">
      <c r="A2440" s="84" t="s">
        <v>14276</v>
      </c>
      <c r="B2440" s="84" t="s">
        <v>14322</v>
      </c>
      <c r="C2440" s="84">
        <v>2</v>
      </c>
      <c r="D2440" s="122">
        <v>3.3076081572563416E-4</v>
      </c>
      <c r="E2440" s="122">
        <v>2.26906797032458</v>
      </c>
      <c r="F2440" s="84" t="s">
        <v>15743</v>
      </c>
      <c r="G2440" s="84" t="b">
        <v>0</v>
      </c>
      <c r="H2440" s="84" t="b">
        <v>0</v>
      </c>
      <c r="I2440" s="84" t="b">
        <v>0</v>
      </c>
      <c r="J2440" s="84" t="b">
        <v>0</v>
      </c>
      <c r="K2440" s="84" t="b">
        <v>0</v>
      </c>
      <c r="L2440" s="84" t="b">
        <v>0</v>
      </c>
    </row>
    <row r="2441" spans="1:12" x14ac:dyDescent="0.25">
      <c r="A2441" s="84" t="s">
        <v>14322</v>
      </c>
      <c r="B2441" s="84" t="s">
        <v>867</v>
      </c>
      <c r="C2441" s="84">
        <v>2</v>
      </c>
      <c r="D2441" s="122">
        <v>3.3076081572563416E-4</v>
      </c>
      <c r="E2441" s="122">
        <v>2.4151960060028181</v>
      </c>
      <c r="F2441" s="84" t="s">
        <v>15743</v>
      </c>
      <c r="G2441" s="84" t="b">
        <v>0</v>
      </c>
      <c r="H2441" s="84" t="b">
        <v>0</v>
      </c>
      <c r="I2441" s="84" t="b">
        <v>0</v>
      </c>
      <c r="J2441" s="84" t="b">
        <v>0</v>
      </c>
      <c r="K2441" s="84" t="b">
        <v>0</v>
      </c>
      <c r="L2441" s="84" t="b">
        <v>0</v>
      </c>
    </row>
    <row r="2442" spans="1:12" x14ac:dyDescent="0.25">
      <c r="A2442" s="84" t="s">
        <v>14463</v>
      </c>
      <c r="B2442" s="84" t="s">
        <v>15486</v>
      </c>
      <c r="C2442" s="84">
        <v>2</v>
      </c>
      <c r="D2442" s="122">
        <v>3.3076081572563416E-4</v>
      </c>
      <c r="E2442" s="122">
        <v>3.3482492163722046</v>
      </c>
      <c r="F2442" s="84" t="s">
        <v>15743</v>
      </c>
      <c r="G2442" s="84" t="b">
        <v>0</v>
      </c>
      <c r="H2442" s="84" t="b">
        <v>0</v>
      </c>
      <c r="I2442" s="84" t="b">
        <v>0</v>
      </c>
      <c r="J2442" s="84" t="b">
        <v>0</v>
      </c>
      <c r="K2442" s="84" t="b">
        <v>0</v>
      </c>
      <c r="L2442" s="84" t="b">
        <v>0</v>
      </c>
    </row>
    <row r="2443" spans="1:12" x14ac:dyDescent="0.25">
      <c r="A2443" s="84" t="s">
        <v>15486</v>
      </c>
      <c r="B2443" s="84" t="s">
        <v>14767</v>
      </c>
      <c r="C2443" s="84">
        <v>2</v>
      </c>
      <c r="D2443" s="122">
        <v>3.3076081572563416E-4</v>
      </c>
      <c r="E2443" s="122">
        <v>3.5912872650584995</v>
      </c>
      <c r="F2443" s="84" t="s">
        <v>15743</v>
      </c>
      <c r="G2443" s="84" t="b">
        <v>0</v>
      </c>
      <c r="H2443" s="84" t="b">
        <v>0</v>
      </c>
      <c r="I2443" s="84" t="b">
        <v>0</v>
      </c>
      <c r="J2443" s="84" t="b">
        <v>1</v>
      </c>
      <c r="K2443" s="84" t="b">
        <v>0</v>
      </c>
      <c r="L2443" s="84" t="b">
        <v>0</v>
      </c>
    </row>
    <row r="2444" spans="1:12" x14ac:dyDescent="0.25">
      <c r="A2444" s="84" t="s">
        <v>15487</v>
      </c>
      <c r="B2444" s="84" t="s">
        <v>15488</v>
      </c>
      <c r="C2444" s="84">
        <v>2</v>
      </c>
      <c r="D2444" s="122">
        <v>3.3076081572563416E-4</v>
      </c>
      <c r="E2444" s="122">
        <v>3.8923172607224803</v>
      </c>
      <c r="F2444" s="84" t="s">
        <v>15743</v>
      </c>
      <c r="G2444" s="84" t="b">
        <v>0</v>
      </c>
      <c r="H2444" s="84" t="b">
        <v>0</v>
      </c>
      <c r="I2444" s="84" t="b">
        <v>0</v>
      </c>
      <c r="J2444" s="84" t="b">
        <v>0</v>
      </c>
      <c r="K2444" s="84" t="b">
        <v>0</v>
      </c>
      <c r="L2444" s="84" t="b">
        <v>0</v>
      </c>
    </row>
    <row r="2445" spans="1:12" x14ac:dyDescent="0.25">
      <c r="A2445" s="84" t="s">
        <v>15488</v>
      </c>
      <c r="B2445" s="84" t="s">
        <v>15489</v>
      </c>
      <c r="C2445" s="84">
        <v>2</v>
      </c>
      <c r="D2445" s="122">
        <v>3.3076081572563416E-4</v>
      </c>
      <c r="E2445" s="122">
        <v>3.8923172607224803</v>
      </c>
      <c r="F2445" s="84" t="s">
        <v>15743</v>
      </c>
      <c r="G2445" s="84" t="b">
        <v>0</v>
      </c>
      <c r="H2445" s="84" t="b">
        <v>0</v>
      </c>
      <c r="I2445" s="84" t="b">
        <v>0</v>
      </c>
      <c r="J2445" s="84" t="b">
        <v>0</v>
      </c>
      <c r="K2445" s="84" t="b">
        <v>0</v>
      </c>
      <c r="L2445" s="84" t="b">
        <v>0</v>
      </c>
    </row>
    <row r="2446" spans="1:12" x14ac:dyDescent="0.25">
      <c r="A2446" s="84" t="s">
        <v>15489</v>
      </c>
      <c r="B2446" s="84" t="s">
        <v>15490</v>
      </c>
      <c r="C2446" s="84">
        <v>2</v>
      </c>
      <c r="D2446" s="122">
        <v>3.3076081572563416E-4</v>
      </c>
      <c r="E2446" s="122">
        <v>3.8923172607224803</v>
      </c>
      <c r="F2446" s="84" t="s">
        <v>15743</v>
      </c>
      <c r="G2446" s="84" t="b">
        <v>0</v>
      </c>
      <c r="H2446" s="84" t="b">
        <v>0</v>
      </c>
      <c r="I2446" s="84" t="b">
        <v>0</v>
      </c>
      <c r="J2446" s="84" t="b">
        <v>0</v>
      </c>
      <c r="K2446" s="84" t="b">
        <v>0</v>
      </c>
      <c r="L2446" s="84" t="b">
        <v>0</v>
      </c>
    </row>
    <row r="2447" spans="1:12" x14ac:dyDescent="0.25">
      <c r="A2447" s="84" t="s">
        <v>15490</v>
      </c>
      <c r="B2447" s="84" t="s">
        <v>14598</v>
      </c>
      <c r="C2447" s="84">
        <v>2</v>
      </c>
      <c r="D2447" s="122">
        <v>3.3076081572563416E-4</v>
      </c>
      <c r="E2447" s="122">
        <v>3.4943772520504428</v>
      </c>
      <c r="F2447" s="84" t="s">
        <v>15743</v>
      </c>
      <c r="G2447" s="84" t="b">
        <v>0</v>
      </c>
      <c r="H2447" s="84" t="b">
        <v>0</v>
      </c>
      <c r="I2447" s="84" t="b">
        <v>0</v>
      </c>
      <c r="J2447" s="84" t="b">
        <v>0</v>
      </c>
      <c r="K2447" s="84" t="b">
        <v>0</v>
      </c>
      <c r="L2447" s="84" t="b">
        <v>0</v>
      </c>
    </row>
    <row r="2448" spans="1:12" x14ac:dyDescent="0.25">
      <c r="A2448" s="84" t="s">
        <v>14598</v>
      </c>
      <c r="B2448" s="84" t="s">
        <v>14405</v>
      </c>
      <c r="C2448" s="84">
        <v>2</v>
      </c>
      <c r="D2448" s="122">
        <v>3.3076081572563416E-4</v>
      </c>
      <c r="E2448" s="122">
        <v>2.8923172607224803</v>
      </c>
      <c r="F2448" s="84" t="s">
        <v>15743</v>
      </c>
      <c r="G2448" s="84" t="b">
        <v>0</v>
      </c>
      <c r="H2448" s="84" t="b">
        <v>0</v>
      </c>
      <c r="I2448" s="84" t="b">
        <v>0</v>
      </c>
      <c r="J2448" s="84" t="b">
        <v>0</v>
      </c>
      <c r="K2448" s="84" t="b">
        <v>0</v>
      </c>
      <c r="L2448" s="84" t="b">
        <v>0</v>
      </c>
    </row>
    <row r="2449" spans="1:12" x14ac:dyDescent="0.25">
      <c r="A2449" s="84" t="s">
        <v>14405</v>
      </c>
      <c r="B2449" s="84" t="s">
        <v>15491</v>
      </c>
      <c r="C2449" s="84">
        <v>2</v>
      </c>
      <c r="D2449" s="122">
        <v>3.3076081572563416E-4</v>
      </c>
      <c r="E2449" s="122">
        <v>3.2902572693945182</v>
      </c>
      <c r="F2449" s="84" t="s">
        <v>15743</v>
      </c>
      <c r="G2449" s="84" t="b">
        <v>0</v>
      </c>
      <c r="H2449" s="84" t="b">
        <v>0</v>
      </c>
      <c r="I2449" s="84" t="b">
        <v>0</v>
      </c>
      <c r="J2449" s="84" t="b">
        <v>0</v>
      </c>
      <c r="K2449" s="84" t="b">
        <v>0</v>
      </c>
      <c r="L2449" s="84" t="b">
        <v>0</v>
      </c>
    </row>
    <row r="2450" spans="1:12" x14ac:dyDescent="0.25">
      <c r="A2450" s="84" t="s">
        <v>15491</v>
      </c>
      <c r="B2450" s="84" t="s">
        <v>14774</v>
      </c>
      <c r="C2450" s="84">
        <v>2</v>
      </c>
      <c r="D2450" s="122">
        <v>3.3076081572563416E-4</v>
      </c>
      <c r="E2450" s="122">
        <v>3.5912872650584995</v>
      </c>
      <c r="F2450" s="84" t="s">
        <v>15743</v>
      </c>
      <c r="G2450" s="84" t="b">
        <v>0</v>
      </c>
      <c r="H2450" s="84" t="b">
        <v>0</v>
      </c>
      <c r="I2450" s="84" t="b">
        <v>0</v>
      </c>
      <c r="J2450" s="84" t="b">
        <v>0</v>
      </c>
      <c r="K2450" s="84" t="b">
        <v>0</v>
      </c>
      <c r="L2450" s="84" t="b">
        <v>0</v>
      </c>
    </row>
    <row r="2451" spans="1:12" x14ac:dyDescent="0.25">
      <c r="A2451" s="84" t="s">
        <v>14774</v>
      </c>
      <c r="B2451" s="84" t="s">
        <v>866</v>
      </c>
      <c r="C2451" s="84">
        <v>2</v>
      </c>
      <c r="D2451" s="122">
        <v>3.3076081572563416E-4</v>
      </c>
      <c r="E2451" s="122">
        <v>1.8548907627818569</v>
      </c>
      <c r="F2451" s="84" t="s">
        <v>15743</v>
      </c>
      <c r="G2451" s="84" t="b">
        <v>0</v>
      </c>
      <c r="H2451" s="84" t="b">
        <v>0</v>
      </c>
      <c r="I2451" s="84" t="b">
        <v>0</v>
      </c>
      <c r="J2451" s="84" t="b">
        <v>0</v>
      </c>
      <c r="K2451" s="84" t="b">
        <v>0</v>
      </c>
      <c r="L2451" s="84" t="b">
        <v>0</v>
      </c>
    </row>
    <row r="2452" spans="1:12" x14ac:dyDescent="0.25">
      <c r="A2452" s="84" t="s">
        <v>866</v>
      </c>
      <c r="B2452" s="84" t="s">
        <v>14774</v>
      </c>
      <c r="C2452" s="84">
        <v>2</v>
      </c>
      <c r="D2452" s="122">
        <v>3.3076081572563416E-4</v>
      </c>
      <c r="E2452" s="122">
        <v>1.8469942819358229</v>
      </c>
      <c r="F2452" s="84" t="s">
        <v>15743</v>
      </c>
      <c r="G2452" s="84" t="b">
        <v>0</v>
      </c>
      <c r="H2452" s="84" t="b">
        <v>0</v>
      </c>
      <c r="I2452" s="84" t="b">
        <v>0</v>
      </c>
      <c r="J2452" s="84" t="b">
        <v>0</v>
      </c>
      <c r="K2452" s="84" t="b">
        <v>0</v>
      </c>
      <c r="L2452" s="84" t="b">
        <v>0</v>
      </c>
    </row>
    <row r="2453" spans="1:12" x14ac:dyDescent="0.25">
      <c r="A2453" s="84" t="s">
        <v>14774</v>
      </c>
      <c r="B2453" s="84" t="s">
        <v>2917</v>
      </c>
      <c r="C2453" s="84">
        <v>2</v>
      </c>
      <c r="D2453" s="122">
        <v>3.3076081572563416E-4</v>
      </c>
      <c r="E2453" s="122">
        <v>1.7279644049380434</v>
      </c>
      <c r="F2453" s="84" t="s">
        <v>15743</v>
      </c>
      <c r="G2453" s="84" t="b">
        <v>0</v>
      </c>
      <c r="H2453" s="84" t="b">
        <v>0</v>
      </c>
      <c r="I2453" s="84" t="b">
        <v>0</v>
      </c>
      <c r="J2453" s="84" t="b">
        <v>0</v>
      </c>
      <c r="K2453" s="84" t="b">
        <v>0</v>
      </c>
      <c r="L2453" s="84" t="b">
        <v>0</v>
      </c>
    </row>
    <row r="2454" spans="1:12" x14ac:dyDescent="0.25">
      <c r="A2454" s="84" t="s">
        <v>14463</v>
      </c>
      <c r="B2454" s="84" t="s">
        <v>15492</v>
      </c>
      <c r="C2454" s="84">
        <v>2</v>
      </c>
      <c r="D2454" s="122">
        <v>3.3076081572563416E-4</v>
      </c>
      <c r="E2454" s="122">
        <v>3.3482492163722046</v>
      </c>
      <c r="F2454" s="84" t="s">
        <v>15743</v>
      </c>
      <c r="G2454" s="84" t="b">
        <v>0</v>
      </c>
      <c r="H2454" s="84" t="b">
        <v>0</v>
      </c>
      <c r="I2454" s="84" t="b">
        <v>0</v>
      </c>
      <c r="J2454" s="84" t="b">
        <v>0</v>
      </c>
      <c r="K2454" s="84" t="b">
        <v>0</v>
      </c>
      <c r="L2454" s="84" t="b">
        <v>0</v>
      </c>
    </row>
    <row r="2455" spans="1:12" x14ac:dyDescent="0.25">
      <c r="A2455" s="84" t="s">
        <v>15492</v>
      </c>
      <c r="B2455" s="84" t="s">
        <v>14767</v>
      </c>
      <c r="C2455" s="84">
        <v>2</v>
      </c>
      <c r="D2455" s="122">
        <v>3.3076081572563416E-4</v>
      </c>
      <c r="E2455" s="122">
        <v>3.5912872650584995</v>
      </c>
      <c r="F2455" s="84" t="s">
        <v>15743</v>
      </c>
      <c r="G2455" s="84" t="b">
        <v>0</v>
      </c>
      <c r="H2455" s="84" t="b">
        <v>0</v>
      </c>
      <c r="I2455" s="84" t="b">
        <v>0</v>
      </c>
      <c r="J2455" s="84" t="b">
        <v>1</v>
      </c>
      <c r="K2455" s="84" t="b">
        <v>0</v>
      </c>
      <c r="L2455" s="84" t="b">
        <v>0</v>
      </c>
    </row>
    <row r="2456" spans="1:12" x14ac:dyDescent="0.25">
      <c r="A2456" s="84" t="s">
        <v>14198</v>
      </c>
      <c r="B2456" s="84" t="s">
        <v>2922</v>
      </c>
      <c r="C2456" s="84">
        <v>2</v>
      </c>
      <c r="D2456" s="122">
        <v>3.3076081572563416E-4</v>
      </c>
      <c r="E2456" s="122">
        <v>0.30855189243748082</v>
      </c>
      <c r="F2456" s="84" t="s">
        <v>15743</v>
      </c>
      <c r="G2456" s="84" t="b">
        <v>0</v>
      </c>
      <c r="H2456" s="84" t="b">
        <v>0</v>
      </c>
      <c r="I2456" s="84" t="b">
        <v>0</v>
      </c>
      <c r="J2456" s="84" t="b">
        <v>0</v>
      </c>
      <c r="K2456" s="84" t="b">
        <v>0</v>
      </c>
      <c r="L2456" s="84" t="b">
        <v>0</v>
      </c>
    </row>
    <row r="2457" spans="1:12" x14ac:dyDescent="0.25">
      <c r="A2457" s="84" t="s">
        <v>14196</v>
      </c>
      <c r="B2457" s="84" t="s">
        <v>14305</v>
      </c>
      <c r="C2457" s="84">
        <v>2</v>
      </c>
      <c r="D2457" s="122">
        <v>3.3076081572563416E-4</v>
      </c>
      <c r="E2457" s="122">
        <v>1.4409146471249876</v>
      </c>
      <c r="F2457" s="84" t="s">
        <v>15743</v>
      </c>
      <c r="G2457" s="84" t="b">
        <v>0</v>
      </c>
      <c r="H2457" s="84" t="b">
        <v>0</v>
      </c>
      <c r="I2457" s="84" t="b">
        <v>0</v>
      </c>
      <c r="J2457" s="84" t="b">
        <v>0</v>
      </c>
      <c r="K2457" s="84" t="b">
        <v>0</v>
      </c>
      <c r="L2457" s="84" t="b">
        <v>0</v>
      </c>
    </row>
    <row r="2458" spans="1:12" x14ac:dyDescent="0.25">
      <c r="A2458" s="84" t="s">
        <v>14305</v>
      </c>
      <c r="B2458" s="84" t="s">
        <v>14191</v>
      </c>
      <c r="C2458" s="84">
        <v>2</v>
      </c>
      <c r="D2458" s="122">
        <v>3.3076081572563416E-4</v>
      </c>
      <c r="E2458" s="122">
        <v>1.3936621654773611</v>
      </c>
      <c r="F2458" s="84" t="s">
        <v>15743</v>
      </c>
      <c r="G2458" s="84" t="b">
        <v>0</v>
      </c>
      <c r="H2458" s="84" t="b">
        <v>0</v>
      </c>
      <c r="I2458" s="84" t="b">
        <v>0</v>
      </c>
      <c r="J2458" s="84" t="b">
        <v>0</v>
      </c>
      <c r="K2458" s="84" t="b">
        <v>0</v>
      </c>
      <c r="L2458" s="84" t="b">
        <v>0</v>
      </c>
    </row>
    <row r="2459" spans="1:12" x14ac:dyDescent="0.25">
      <c r="A2459" s="84" t="s">
        <v>15494</v>
      </c>
      <c r="B2459" s="84" t="s">
        <v>14775</v>
      </c>
      <c r="C2459" s="84">
        <v>2</v>
      </c>
      <c r="D2459" s="122">
        <v>3.3076081572563416E-4</v>
      </c>
      <c r="E2459" s="122">
        <v>3.5912872650584995</v>
      </c>
      <c r="F2459" s="84" t="s">
        <v>15743</v>
      </c>
      <c r="G2459" s="84" t="b">
        <v>0</v>
      </c>
      <c r="H2459" s="84" t="b">
        <v>0</v>
      </c>
      <c r="I2459" s="84" t="b">
        <v>0</v>
      </c>
      <c r="J2459" s="84" t="b">
        <v>0</v>
      </c>
      <c r="K2459" s="84" t="b">
        <v>0</v>
      </c>
      <c r="L2459" s="84" t="b">
        <v>0</v>
      </c>
    </row>
    <row r="2460" spans="1:12" x14ac:dyDescent="0.25">
      <c r="A2460" s="84" t="s">
        <v>14776</v>
      </c>
      <c r="B2460" s="84" t="s">
        <v>14775</v>
      </c>
      <c r="C2460" s="84">
        <v>2</v>
      </c>
      <c r="D2460" s="122">
        <v>3.3076081572563416E-4</v>
      </c>
      <c r="E2460" s="122">
        <v>3.2902572693945182</v>
      </c>
      <c r="F2460" s="84" t="s">
        <v>15743</v>
      </c>
      <c r="G2460" s="84" t="b">
        <v>0</v>
      </c>
      <c r="H2460" s="84" t="b">
        <v>0</v>
      </c>
      <c r="I2460" s="84" t="b">
        <v>0</v>
      </c>
      <c r="J2460" s="84" t="b">
        <v>0</v>
      </c>
      <c r="K2460" s="84" t="b">
        <v>0</v>
      </c>
      <c r="L2460" s="84" t="b">
        <v>0</v>
      </c>
    </row>
    <row r="2461" spans="1:12" x14ac:dyDescent="0.25">
      <c r="A2461" s="84" t="s">
        <v>14776</v>
      </c>
      <c r="B2461" s="84" t="s">
        <v>866</v>
      </c>
      <c r="C2461" s="84">
        <v>2</v>
      </c>
      <c r="D2461" s="122">
        <v>3.3076081572563416E-4</v>
      </c>
      <c r="E2461" s="122">
        <v>1.8548907627818569</v>
      </c>
      <c r="F2461" s="84" t="s">
        <v>15743</v>
      </c>
      <c r="G2461" s="84" t="b">
        <v>0</v>
      </c>
      <c r="H2461" s="84" t="b">
        <v>0</v>
      </c>
      <c r="I2461" s="84" t="b">
        <v>0</v>
      </c>
      <c r="J2461" s="84" t="b">
        <v>0</v>
      </c>
      <c r="K2461" s="84" t="b">
        <v>0</v>
      </c>
      <c r="L2461" s="84" t="b">
        <v>0</v>
      </c>
    </row>
    <row r="2462" spans="1:12" x14ac:dyDescent="0.25">
      <c r="A2462" s="84" t="s">
        <v>15495</v>
      </c>
      <c r="B2462" s="84" t="s">
        <v>15496</v>
      </c>
      <c r="C2462" s="84">
        <v>2</v>
      </c>
      <c r="D2462" s="122">
        <v>3.3076081572563416E-4</v>
      </c>
      <c r="E2462" s="122">
        <v>3.8923172607224803</v>
      </c>
      <c r="F2462" s="84" t="s">
        <v>15743</v>
      </c>
      <c r="G2462" s="84" t="b">
        <v>0</v>
      </c>
      <c r="H2462" s="84" t="b">
        <v>0</v>
      </c>
      <c r="I2462" s="84" t="b">
        <v>0</v>
      </c>
      <c r="J2462" s="84" t="b">
        <v>0</v>
      </c>
      <c r="K2462" s="84" t="b">
        <v>0</v>
      </c>
      <c r="L2462" s="84" t="b">
        <v>0</v>
      </c>
    </row>
    <row r="2463" spans="1:12" x14ac:dyDescent="0.25">
      <c r="A2463" s="84" t="s">
        <v>15496</v>
      </c>
      <c r="B2463" s="84" t="s">
        <v>15497</v>
      </c>
      <c r="C2463" s="84">
        <v>2</v>
      </c>
      <c r="D2463" s="122">
        <v>3.3076081572563416E-4</v>
      </c>
      <c r="E2463" s="122">
        <v>3.8923172607224803</v>
      </c>
      <c r="F2463" s="84" t="s">
        <v>15743</v>
      </c>
      <c r="G2463" s="84" t="b">
        <v>0</v>
      </c>
      <c r="H2463" s="84" t="b">
        <v>0</v>
      </c>
      <c r="I2463" s="84" t="b">
        <v>0</v>
      </c>
      <c r="J2463" s="84" t="b">
        <v>0</v>
      </c>
      <c r="K2463" s="84" t="b">
        <v>0</v>
      </c>
      <c r="L2463" s="84" t="b">
        <v>0</v>
      </c>
    </row>
    <row r="2464" spans="1:12" x14ac:dyDescent="0.25">
      <c r="A2464" s="84" t="s">
        <v>15497</v>
      </c>
      <c r="B2464" s="84" t="s">
        <v>866</v>
      </c>
      <c r="C2464" s="84">
        <v>2</v>
      </c>
      <c r="D2464" s="122">
        <v>3.3076081572563416E-4</v>
      </c>
      <c r="E2464" s="122">
        <v>2.1559207584458382</v>
      </c>
      <c r="F2464" s="84" t="s">
        <v>15743</v>
      </c>
      <c r="G2464" s="84" t="b">
        <v>0</v>
      </c>
      <c r="H2464" s="84" t="b">
        <v>0</v>
      </c>
      <c r="I2464" s="84" t="b">
        <v>0</v>
      </c>
      <c r="J2464" s="84" t="b">
        <v>0</v>
      </c>
      <c r="K2464" s="84" t="b">
        <v>0</v>
      </c>
      <c r="L2464" s="84" t="b">
        <v>0</v>
      </c>
    </row>
    <row r="2465" spans="1:12" x14ac:dyDescent="0.25">
      <c r="A2465" s="84" t="s">
        <v>14778</v>
      </c>
      <c r="B2465" s="84" t="s">
        <v>15498</v>
      </c>
      <c r="C2465" s="84">
        <v>2</v>
      </c>
      <c r="D2465" s="122">
        <v>3.3076081572563416E-4</v>
      </c>
      <c r="E2465" s="122">
        <v>3.5912872650584995</v>
      </c>
      <c r="F2465" s="84" t="s">
        <v>15743</v>
      </c>
      <c r="G2465" s="84" t="b">
        <v>0</v>
      </c>
      <c r="H2465" s="84" t="b">
        <v>0</v>
      </c>
      <c r="I2465" s="84" t="b">
        <v>0</v>
      </c>
      <c r="J2465" s="84" t="b">
        <v>0</v>
      </c>
      <c r="K2465" s="84" t="b">
        <v>0</v>
      </c>
      <c r="L2465" s="84" t="b">
        <v>0</v>
      </c>
    </row>
    <row r="2466" spans="1:12" x14ac:dyDescent="0.25">
      <c r="A2466" s="84" t="s">
        <v>15498</v>
      </c>
      <c r="B2466" s="84" t="s">
        <v>15499</v>
      </c>
      <c r="C2466" s="84">
        <v>2</v>
      </c>
      <c r="D2466" s="122">
        <v>3.3076081572563416E-4</v>
      </c>
      <c r="E2466" s="122">
        <v>3.8923172607224803</v>
      </c>
      <c r="F2466" s="84" t="s">
        <v>15743</v>
      </c>
      <c r="G2466" s="84" t="b">
        <v>0</v>
      </c>
      <c r="H2466" s="84" t="b">
        <v>0</v>
      </c>
      <c r="I2466" s="84" t="b">
        <v>0</v>
      </c>
      <c r="J2466" s="84" t="b">
        <v>0</v>
      </c>
      <c r="K2466" s="84" t="b">
        <v>0</v>
      </c>
      <c r="L2466" s="84" t="b">
        <v>0</v>
      </c>
    </row>
    <row r="2467" spans="1:12" x14ac:dyDescent="0.25">
      <c r="A2467" s="84" t="s">
        <v>15499</v>
      </c>
      <c r="B2467" s="84" t="s">
        <v>14598</v>
      </c>
      <c r="C2467" s="84">
        <v>2</v>
      </c>
      <c r="D2467" s="122">
        <v>3.3076081572563416E-4</v>
      </c>
      <c r="E2467" s="122">
        <v>3.4943772520504428</v>
      </c>
      <c r="F2467" s="84" t="s">
        <v>15743</v>
      </c>
      <c r="G2467" s="84" t="b">
        <v>0</v>
      </c>
      <c r="H2467" s="84" t="b">
        <v>0</v>
      </c>
      <c r="I2467" s="84" t="b">
        <v>0</v>
      </c>
      <c r="J2467" s="84" t="b">
        <v>0</v>
      </c>
      <c r="K2467" s="84" t="b">
        <v>0</v>
      </c>
      <c r="L2467" s="84" t="b">
        <v>0</v>
      </c>
    </row>
    <row r="2468" spans="1:12" x14ac:dyDescent="0.25">
      <c r="A2468" s="84" t="s">
        <v>14598</v>
      </c>
      <c r="B2468" s="84" t="s">
        <v>14200</v>
      </c>
      <c r="C2468" s="84">
        <v>2</v>
      </c>
      <c r="D2468" s="122">
        <v>3.3076081572563416E-4</v>
      </c>
      <c r="E2468" s="122">
        <v>2.2513392033641484</v>
      </c>
      <c r="F2468" s="84" t="s">
        <v>15743</v>
      </c>
      <c r="G2468" s="84" t="b">
        <v>0</v>
      </c>
      <c r="H2468" s="84" t="b">
        <v>0</v>
      </c>
      <c r="I2468" s="84" t="b">
        <v>0</v>
      </c>
      <c r="J2468" s="84" t="b">
        <v>0</v>
      </c>
      <c r="K2468" s="84" t="b">
        <v>0</v>
      </c>
      <c r="L2468" s="84" t="b">
        <v>0</v>
      </c>
    </row>
    <row r="2469" spans="1:12" x14ac:dyDescent="0.25">
      <c r="A2469" s="84" t="s">
        <v>14200</v>
      </c>
      <c r="B2469" s="84" t="s">
        <v>866</v>
      </c>
      <c r="C2469" s="84">
        <v>2</v>
      </c>
      <c r="D2469" s="122">
        <v>3.3076081572563416E-4</v>
      </c>
      <c r="E2469" s="122">
        <v>0.7667546740813056</v>
      </c>
      <c r="F2469" s="84" t="s">
        <v>15743</v>
      </c>
      <c r="G2469" s="84" t="b">
        <v>0</v>
      </c>
      <c r="H2469" s="84" t="b">
        <v>0</v>
      </c>
      <c r="I2469" s="84" t="b">
        <v>0</v>
      </c>
      <c r="J2469" s="84" t="b">
        <v>0</v>
      </c>
      <c r="K2469" s="84" t="b">
        <v>0</v>
      </c>
      <c r="L2469" s="84" t="b">
        <v>0</v>
      </c>
    </row>
    <row r="2470" spans="1:12" x14ac:dyDescent="0.25">
      <c r="A2470" s="84" t="s">
        <v>14779</v>
      </c>
      <c r="B2470" s="84" t="s">
        <v>2917</v>
      </c>
      <c r="C2470" s="84">
        <v>2</v>
      </c>
      <c r="D2470" s="122">
        <v>3.3076081572563416E-4</v>
      </c>
      <c r="E2470" s="122">
        <v>1.7279644049380434</v>
      </c>
      <c r="F2470" s="84" t="s">
        <v>15743</v>
      </c>
      <c r="G2470" s="84" t="b">
        <v>0</v>
      </c>
      <c r="H2470" s="84" t="b">
        <v>0</v>
      </c>
      <c r="I2470" s="84" t="b">
        <v>0</v>
      </c>
      <c r="J2470" s="84" t="b">
        <v>0</v>
      </c>
      <c r="K2470" s="84" t="b">
        <v>0</v>
      </c>
      <c r="L2470" s="84" t="b">
        <v>0</v>
      </c>
    </row>
    <row r="2471" spans="1:12" x14ac:dyDescent="0.25">
      <c r="A2471" s="84" t="s">
        <v>15500</v>
      </c>
      <c r="B2471" s="84" t="s">
        <v>14780</v>
      </c>
      <c r="C2471" s="84">
        <v>2</v>
      </c>
      <c r="D2471" s="122">
        <v>3.3076081572563416E-4</v>
      </c>
      <c r="E2471" s="122">
        <v>3.5912872650584995</v>
      </c>
      <c r="F2471" s="84" t="s">
        <v>15743</v>
      </c>
      <c r="G2471" s="84" t="b">
        <v>0</v>
      </c>
      <c r="H2471" s="84" t="b">
        <v>0</v>
      </c>
      <c r="I2471" s="84" t="b">
        <v>0</v>
      </c>
      <c r="J2471" s="84" t="b">
        <v>0</v>
      </c>
      <c r="K2471" s="84" t="b">
        <v>0</v>
      </c>
      <c r="L2471" s="84" t="b">
        <v>0</v>
      </c>
    </row>
    <row r="2472" spans="1:12" x14ac:dyDescent="0.25">
      <c r="A2472" s="84" t="s">
        <v>14780</v>
      </c>
      <c r="B2472" s="84" t="s">
        <v>15501</v>
      </c>
      <c r="C2472" s="84">
        <v>2</v>
      </c>
      <c r="D2472" s="122">
        <v>3.3076081572563416E-4</v>
      </c>
      <c r="E2472" s="122">
        <v>3.5912872650584995</v>
      </c>
      <c r="F2472" s="84" t="s">
        <v>15743</v>
      </c>
      <c r="G2472" s="84" t="b">
        <v>0</v>
      </c>
      <c r="H2472" s="84" t="b">
        <v>0</v>
      </c>
      <c r="I2472" s="84" t="b">
        <v>0</v>
      </c>
      <c r="J2472" s="84" t="b">
        <v>0</v>
      </c>
      <c r="K2472" s="84" t="b">
        <v>0</v>
      </c>
      <c r="L2472" s="84" t="b">
        <v>0</v>
      </c>
    </row>
    <row r="2473" spans="1:12" x14ac:dyDescent="0.25">
      <c r="A2473" s="84" t="s">
        <v>15501</v>
      </c>
      <c r="B2473" s="84" t="s">
        <v>14780</v>
      </c>
      <c r="C2473" s="84">
        <v>2</v>
      </c>
      <c r="D2473" s="122">
        <v>3.3076081572563416E-4</v>
      </c>
      <c r="E2473" s="122">
        <v>3.5912872650584995</v>
      </c>
      <c r="F2473" s="84" t="s">
        <v>15743</v>
      </c>
      <c r="G2473" s="84" t="b">
        <v>0</v>
      </c>
      <c r="H2473" s="84" t="b">
        <v>0</v>
      </c>
      <c r="I2473" s="84" t="b">
        <v>0</v>
      </c>
      <c r="J2473" s="84" t="b">
        <v>0</v>
      </c>
      <c r="K2473" s="84" t="b">
        <v>0</v>
      </c>
      <c r="L2473" s="84" t="b">
        <v>0</v>
      </c>
    </row>
    <row r="2474" spans="1:12" x14ac:dyDescent="0.25">
      <c r="A2474" s="84" t="s">
        <v>14780</v>
      </c>
      <c r="B2474" s="84" t="s">
        <v>15502</v>
      </c>
      <c r="C2474" s="84">
        <v>2</v>
      </c>
      <c r="D2474" s="122">
        <v>3.3076081572563416E-4</v>
      </c>
      <c r="E2474" s="122">
        <v>3.5912872650584995</v>
      </c>
      <c r="F2474" s="84" t="s">
        <v>15743</v>
      </c>
      <c r="G2474" s="84" t="b">
        <v>0</v>
      </c>
      <c r="H2474" s="84" t="b">
        <v>0</v>
      </c>
      <c r="I2474" s="84" t="b">
        <v>0</v>
      </c>
      <c r="J2474" s="84" t="b">
        <v>0</v>
      </c>
      <c r="K2474" s="84" t="b">
        <v>0</v>
      </c>
      <c r="L2474" s="84" t="b">
        <v>0</v>
      </c>
    </row>
    <row r="2475" spans="1:12" x14ac:dyDescent="0.25">
      <c r="A2475" s="84" t="s">
        <v>15502</v>
      </c>
      <c r="B2475" s="84" t="s">
        <v>15503</v>
      </c>
      <c r="C2475" s="84">
        <v>2</v>
      </c>
      <c r="D2475" s="122">
        <v>3.3076081572563416E-4</v>
      </c>
      <c r="E2475" s="122">
        <v>3.8923172607224803</v>
      </c>
      <c r="F2475" s="84" t="s">
        <v>15743</v>
      </c>
      <c r="G2475" s="84" t="b">
        <v>0</v>
      </c>
      <c r="H2475" s="84" t="b">
        <v>0</v>
      </c>
      <c r="I2475" s="84" t="b">
        <v>0</v>
      </c>
      <c r="J2475" s="84" t="b">
        <v>1</v>
      </c>
      <c r="K2475" s="84" t="b">
        <v>0</v>
      </c>
      <c r="L2475" s="84" t="b">
        <v>0</v>
      </c>
    </row>
    <row r="2476" spans="1:12" x14ac:dyDescent="0.25">
      <c r="A2476" s="84" t="s">
        <v>15503</v>
      </c>
      <c r="B2476" s="84" t="s">
        <v>14292</v>
      </c>
      <c r="C2476" s="84">
        <v>2</v>
      </c>
      <c r="D2476" s="122">
        <v>3.3076081572563416E-4</v>
      </c>
      <c r="E2476" s="122">
        <v>3.0794039040796251</v>
      </c>
      <c r="F2476" s="84" t="s">
        <v>15743</v>
      </c>
      <c r="G2476" s="84" t="b">
        <v>1</v>
      </c>
      <c r="H2476" s="84" t="b">
        <v>0</v>
      </c>
      <c r="I2476" s="84" t="b">
        <v>0</v>
      </c>
      <c r="J2476" s="84" t="b">
        <v>0</v>
      </c>
      <c r="K2476" s="84" t="b">
        <v>0</v>
      </c>
      <c r="L2476" s="84" t="b">
        <v>0</v>
      </c>
    </row>
    <row r="2477" spans="1:12" x14ac:dyDescent="0.25">
      <c r="A2477" s="84" t="s">
        <v>14292</v>
      </c>
      <c r="B2477" s="84" t="s">
        <v>866</v>
      </c>
      <c r="C2477" s="84">
        <v>2</v>
      </c>
      <c r="D2477" s="122">
        <v>3.3076081572563416E-4</v>
      </c>
      <c r="E2477" s="122">
        <v>1.3108227184315813</v>
      </c>
      <c r="F2477" s="84" t="s">
        <v>15743</v>
      </c>
      <c r="G2477" s="84" t="b">
        <v>0</v>
      </c>
      <c r="H2477" s="84" t="b">
        <v>0</v>
      </c>
      <c r="I2477" s="84" t="b">
        <v>0</v>
      </c>
      <c r="J2477" s="84" t="b">
        <v>0</v>
      </c>
      <c r="K2477" s="84" t="b">
        <v>0</v>
      </c>
      <c r="L2477" s="84" t="b">
        <v>0</v>
      </c>
    </row>
    <row r="2478" spans="1:12" x14ac:dyDescent="0.25">
      <c r="A2478" s="84" t="s">
        <v>14199</v>
      </c>
      <c r="B2478" s="84" t="s">
        <v>14781</v>
      </c>
      <c r="C2478" s="84">
        <v>2</v>
      </c>
      <c r="D2478" s="122">
        <v>3.3076081572563416E-4</v>
      </c>
      <c r="E2478" s="122">
        <v>2.2110760233468931</v>
      </c>
      <c r="F2478" s="84" t="s">
        <v>15743</v>
      </c>
      <c r="G2478" s="84" t="b">
        <v>0</v>
      </c>
      <c r="H2478" s="84" t="b">
        <v>0</v>
      </c>
      <c r="I2478" s="84" t="b">
        <v>0</v>
      </c>
      <c r="J2478" s="84" t="b">
        <v>0</v>
      </c>
      <c r="K2478" s="84" t="b">
        <v>0</v>
      </c>
      <c r="L2478" s="84" t="b">
        <v>0</v>
      </c>
    </row>
    <row r="2479" spans="1:12" x14ac:dyDescent="0.25">
      <c r="A2479" s="84" t="s">
        <v>14781</v>
      </c>
      <c r="B2479" s="84" t="s">
        <v>15504</v>
      </c>
      <c r="C2479" s="84">
        <v>2</v>
      </c>
      <c r="D2479" s="122">
        <v>3.3076081572563416E-4</v>
      </c>
      <c r="E2479" s="122">
        <v>3.5912872650584995</v>
      </c>
      <c r="F2479" s="84" t="s">
        <v>15743</v>
      </c>
      <c r="G2479" s="84" t="b">
        <v>0</v>
      </c>
      <c r="H2479" s="84" t="b">
        <v>0</v>
      </c>
      <c r="I2479" s="84" t="b">
        <v>0</v>
      </c>
      <c r="J2479" s="84" t="b">
        <v>0</v>
      </c>
      <c r="K2479" s="84" t="b">
        <v>0</v>
      </c>
      <c r="L2479" s="84" t="b">
        <v>0</v>
      </c>
    </row>
    <row r="2480" spans="1:12" x14ac:dyDescent="0.25">
      <c r="A2480" s="84" t="s">
        <v>15504</v>
      </c>
      <c r="B2480" s="84" t="s">
        <v>14360</v>
      </c>
      <c r="C2480" s="84">
        <v>2</v>
      </c>
      <c r="D2480" s="122">
        <v>3.3076081572563416E-4</v>
      </c>
      <c r="E2480" s="122">
        <v>3.2902572693945182</v>
      </c>
      <c r="F2480" s="84" t="s">
        <v>15743</v>
      </c>
      <c r="G2480" s="84" t="b">
        <v>0</v>
      </c>
      <c r="H2480" s="84" t="b">
        <v>0</v>
      </c>
      <c r="I2480" s="84" t="b">
        <v>0</v>
      </c>
      <c r="J2480" s="84" t="b">
        <v>0</v>
      </c>
      <c r="K2480" s="84" t="b">
        <v>0</v>
      </c>
      <c r="L2480" s="84" t="b">
        <v>0</v>
      </c>
    </row>
    <row r="2481" spans="1:12" x14ac:dyDescent="0.25">
      <c r="A2481" s="84" t="s">
        <v>14360</v>
      </c>
      <c r="B2481" s="84" t="s">
        <v>14781</v>
      </c>
      <c r="C2481" s="84">
        <v>2</v>
      </c>
      <c r="D2481" s="122">
        <v>3.3076081572563416E-4</v>
      </c>
      <c r="E2481" s="122">
        <v>3.1141660103388369</v>
      </c>
      <c r="F2481" s="84" t="s">
        <v>15743</v>
      </c>
      <c r="G2481" s="84" t="b">
        <v>0</v>
      </c>
      <c r="H2481" s="84" t="b">
        <v>0</v>
      </c>
      <c r="I2481" s="84" t="b">
        <v>0</v>
      </c>
      <c r="J2481" s="84" t="b">
        <v>0</v>
      </c>
      <c r="K2481" s="84" t="b">
        <v>0</v>
      </c>
      <c r="L2481" s="84" t="b">
        <v>0</v>
      </c>
    </row>
    <row r="2482" spans="1:12" x14ac:dyDescent="0.25">
      <c r="A2482" s="84" t="s">
        <v>14781</v>
      </c>
      <c r="B2482" s="84" t="s">
        <v>15505</v>
      </c>
      <c r="C2482" s="84">
        <v>2</v>
      </c>
      <c r="D2482" s="122">
        <v>3.3076081572563416E-4</v>
      </c>
      <c r="E2482" s="122">
        <v>3.5912872650584995</v>
      </c>
      <c r="F2482" s="84" t="s">
        <v>15743</v>
      </c>
      <c r="G2482" s="84" t="b">
        <v>0</v>
      </c>
      <c r="H2482" s="84" t="b">
        <v>0</v>
      </c>
      <c r="I2482" s="84" t="b">
        <v>0</v>
      </c>
      <c r="J2482" s="84" t="b">
        <v>0</v>
      </c>
      <c r="K2482" s="84" t="b">
        <v>0</v>
      </c>
      <c r="L2482" s="84" t="b">
        <v>0</v>
      </c>
    </row>
    <row r="2483" spans="1:12" x14ac:dyDescent="0.25">
      <c r="A2483" s="84" t="s">
        <v>15505</v>
      </c>
      <c r="B2483" s="84" t="s">
        <v>15506</v>
      </c>
      <c r="C2483" s="84">
        <v>2</v>
      </c>
      <c r="D2483" s="122">
        <v>3.3076081572563416E-4</v>
      </c>
      <c r="E2483" s="122">
        <v>3.8923172607224803</v>
      </c>
      <c r="F2483" s="84" t="s">
        <v>15743</v>
      </c>
      <c r="G2483" s="84" t="b">
        <v>0</v>
      </c>
      <c r="H2483" s="84" t="b">
        <v>0</v>
      </c>
      <c r="I2483" s="84" t="b">
        <v>0</v>
      </c>
      <c r="J2483" s="84" t="b">
        <v>0</v>
      </c>
      <c r="K2483" s="84" t="b">
        <v>0</v>
      </c>
      <c r="L2483" s="84" t="b">
        <v>0</v>
      </c>
    </row>
    <row r="2484" spans="1:12" x14ac:dyDescent="0.25">
      <c r="A2484" s="84" t="s">
        <v>15506</v>
      </c>
      <c r="B2484" s="84" t="s">
        <v>15507</v>
      </c>
      <c r="C2484" s="84">
        <v>2</v>
      </c>
      <c r="D2484" s="122">
        <v>3.3076081572563416E-4</v>
      </c>
      <c r="E2484" s="122">
        <v>3.8923172607224803</v>
      </c>
      <c r="F2484" s="84" t="s">
        <v>15743</v>
      </c>
      <c r="G2484" s="84" t="b">
        <v>0</v>
      </c>
      <c r="H2484" s="84" t="b">
        <v>0</v>
      </c>
      <c r="I2484" s="84" t="b">
        <v>0</v>
      </c>
      <c r="J2484" s="84" t="b">
        <v>0</v>
      </c>
      <c r="K2484" s="84" t="b">
        <v>0</v>
      </c>
      <c r="L2484" s="84" t="b">
        <v>0</v>
      </c>
    </row>
    <row r="2485" spans="1:12" x14ac:dyDescent="0.25">
      <c r="A2485" s="84" t="s">
        <v>15507</v>
      </c>
      <c r="B2485" s="84" t="s">
        <v>866</v>
      </c>
      <c r="C2485" s="84">
        <v>2</v>
      </c>
      <c r="D2485" s="122">
        <v>3.3076081572563416E-4</v>
      </c>
      <c r="E2485" s="122">
        <v>2.1559207584458382</v>
      </c>
      <c r="F2485" s="84" t="s">
        <v>15743</v>
      </c>
      <c r="G2485" s="84" t="b">
        <v>0</v>
      </c>
      <c r="H2485" s="84" t="b">
        <v>0</v>
      </c>
      <c r="I2485" s="84" t="b">
        <v>0</v>
      </c>
      <c r="J2485" s="84" t="b">
        <v>0</v>
      </c>
      <c r="K2485" s="84" t="b">
        <v>0</v>
      </c>
      <c r="L2485" s="84" t="b">
        <v>0</v>
      </c>
    </row>
    <row r="2486" spans="1:12" x14ac:dyDescent="0.25">
      <c r="A2486" s="84" t="s">
        <v>14782</v>
      </c>
      <c r="B2486" s="84" t="s">
        <v>14783</v>
      </c>
      <c r="C2486" s="84">
        <v>2</v>
      </c>
      <c r="D2486" s="122">
        <v>3.3076081572563416E-4</v>
      </c>
      <c r="E2486" s="122">
        <v>3.2902572693945182</v>
      </c>
      <c r="F2486" s="84" t="s">
        <v>15743</v>
      </c>
      <c r="G2486" s="84" t="b">
        <v>0</v>
      </c>
      <c r="H2486" s="84" t="b">
        <v>1</v>
      </c>
      <c r="I2486" s="84" t="b">
        <v>0</v>
      </c>
      <c r="J2486" s="84" t="b">
        <v>0</v>
      </c>
      <c r="K2486" s="84" t="b">
        <v>0</v>
      </c>
      <c r="L2486" s="84" t="b">
        <v>0</v>
      </c>
    </row>
    <row r="2487" spans="1:12" x14ac:dyDescent="0.25">
      <c r="A2487" s="84" t="s">
        <v>14783</v>
      </c>
      <c r="B2487" s="84" t="s">
        <v>15508</v>
      </c>
      <c r="C2487" s="84">
        <v>2</v>
      </c>
      <c r="D2487" s="122">
        <v>3.3076081572563416E-4</v>
      </c>
      <c r="E2487" s="122">
        <v>3.5912872650584995</v>
      </c>
      <c r="F2487" s="84" t="s">
        <v>15743</v>
      </c>
      <c r="G2487" s="84" t="b">
        <v>0</v>
      </c>
      <c r="H2487" s="84" t="b">
        <v>0</v>
      </c>
      <c r="I2487" s="84" t="b">
        <v>0</v>
      </c>
      <c r="J2487" s="84" t="b">
        <v>0</v>
      </c>
      <c r="K2487" s="84" t="b">
        <v>0</v>
      </c>
      <c r="L2487" s="84" t="b">
        <v>0</v>
      </c>
    </row>
    <row r="2488" spans="1:12" x14ac:dyDescent="0.25">
      <c r="A2488" s="84" t="s">
        <v>15508</v>
      </c>
      <c r="B2488" s="84" t="s">
        <v>866</v>
      </c>
      <c r="C2488" s="84">
        <v>2</v>
      </c>
      <c r="D2488" s="122">
        <v>3.3076081572563416E-4</v>
      </c>
      <c r="E2488" s="122">
        <v>2.1559207584458382</v>
      </c>
      <c r="F2488" s="84" t="s">
        <v>15743</v>
      </c>
      <c r="G2488" s="84" t="b">
        <v>0</v>
      </c>
      <c r="H2488" s="84" t="b">
        <v>0</v>
      </c>
      <c r="I2488" s="84" t="b">
        <v>0</v>
      </c>
      <c r="J2488" s="84" t="b">
        <v>0</v>
      </c>
      <c r="K2488" s="84" t="b">
        <v>0</v>
      </c>
      <c r="L2488" s="84" t="b">
        <v>0</v>
      </c>
    </row>
    <row r="2489" spans="1:12" x14ac:dyDescent="0.25">
      <c r="A2489" s="84" t="s">
        <v>866</v>
      </c>
      <c r="B2489" s="84" t="s">
        <v>14782</v>
      </c>
      <c r="C2489" s="84">
        <v>2</v>
      </c>
      <c r="D2489" s="122">
        <v>3.3076081572563416E-4</v>
      </c>
      <c r="E2489" s="122">
        <v>2.148024277599804</v>
      </c>
      <c r="F2489" s="84" t="s">
        <v>15743</v>
      </c>
      <c r="G2489" s="84" t="b">
        <v>0</v>
      </c>
      <c r="H2489" s="84" t="b">
        <v>0</v>
      </c>
      <c r="I2489" s="84" t="b">
        <v>0</v>
      </c>
      <c r="J2489" s="84" t="b">
        <v>0</v>
      </c>
      <c r="K2489" s="84" t="b">
        <v>1</v>
      </c>
      <c r="L2489" s="84" t="b">
        <v>0</v>
      </c>
    </row>
    <row r="2490" spans="1:12" x14ac:dyDescent="0.25">
      <c r="A2490" s="84" t="s">
        <v>14782</v>
      </c>
      <c r="B2490" s="84" t="s">
        <v>2917</v>
      </c>
      <c r="C2490" s="84">
        <v>2</v>
      </c>
      <c r="D2490" s="122">
        <v>3.3076081572563416E-4</v>
      </c>
      <c r="E2490" s="122">
        <v>1.7279644049380434</v>
      </c>
      <c r="F2490" s="84" t="s">
        <v>15743</v>
      </c>
      <c r="G2490" s="84" t="b">
        <v>0</v>
      </c>
      <c r="H2490" s="84" t="b">
        <v>1</v>
      </c>
      <c r="I2490" s="84" t="b">
        <v>0</v>
      </c>
      <c r="J2490" s="84" t="b">
        <v>0</v>
      </c>
      <c r="K2490" s="84" t="b">
        <v>0</v>
      </c>
      <c r="L2490" s="84" t="b">
        <v>0</v>
      </c>
    </row>
    <row r="2491" spans="1:12" x14ac:dyDescent="0.25">
      <c r="A2491" s="84" t="s">
        <v>15509</v>
      </c>
      <c r="B2491" s="84" t="s">
        <v>14338</v>
      </c>
      <c r="C2491" s="84">
        <v>2</v>
      </c>
      <c r="D2491" s="122">
        <v>3.3076081572563416E-4</v>
      </c>
      <c r="E2491" s="122">
        <v>3.1519545712282366</v>
      </c>
      <c r="F2491" s="84" t="s">
        <v>15743</v>
      </c>
      <c r="G2491" s="84" t="b">
        <v>0</v>
      </c>
      <c r="H2491" s="84" t="b">
        <v>0</v>
      </c>
      <c r="I2491" s="84" t="b">
        <v>0</v>
      </c>
      <c r="J2491" s="84" t="b">
        <v>0</v>
      </c>
      <c r="K2491" s="84" t="b">
        <v>0</v>
      </c>
      <c r="L2491" s="84" t="b">
        <v>0</v>
      </c>
    </row>
    <row r="2492" spans="1:12" x14ac:dyDescent="0.25">
      <c r="A2492" s="84" t="s">
        <v>14338</v>
      </c>
      <c r="B2492" s="84" t="s">
        <v>14431</v>
      </c>
      <c r="C2492" s="84">
        <v>2</v>
      </c>
      <c r="D2492" s="122">
        <v>3.3076081572563416E-4</v>
      </c>
      <c r="E2492" s="122">
        <v>2.607886526877961</v>
      </c>
      <c r="F2492" s="84" t="s">
        <v>15743</v>
      </c>
      <c r="G2492" s="84" t="b">
        <v>0</v>
      </c>
      <c r="H2492" s="84" t="b">
        <v>0</v>
      </c>
      <c r="I2492" s="84" t="b">
        <v>0</v>
      </c>
      <c r="J2492" s="84" t="b">
        <v>0</v>
      </c>
      <c r="K2492" s="84" t="b">
        <v>0</v>
      </c>
      <c r="L2492" s="84" t="b">
        <v>0</v>
      </c>
    </row>
    <row r="2493" spans="1:12" x14ac:dyDescent="0.25">
      <c r="A2493" s="84" t="s">
        <v>14431</v>
      </c>
      <c r="B2493" s="84" t="s">
        <v>14394</v>
      </c>
      <c r="C2493" s="84">
        <v>2</v>
      </c>
      <c r="D2493" s="122">
        <v>3.3076081572563416E-4</v>
      </c>
      <c r="E2493" s="122">
        <v>2.6950367025968611</v>
      </c>
      <c r="F2493" s="84" t="s">
        <v>15743</v>
      </c>
      <c r="G2493" s="84" t="b">
        <v>0</v>
      </c>
      <c r="H2493" s="84" t="b">
        <v>0</v>
      </c>
      <c r="I2493" s="84" t="b">
        <v>0</v>
      </c>
      <c r="J2493" s="84" t="b">
        <v>0</v>
      </c>
      <c r="K2493" s="84" t="b">
        <v>0</v>
      </c>
      <c r="L2493" s="84" t="b">
        <v>0</v>
      </c>
    </row>
    <row r="2494" spans="1:12" x14ac:dyDescent="0.25">
      <c r="A2494" s="84" t="s">
        <v>14394</v>
      </c>
      <c r="B2494" s="84" t="s">
        <v>14270</v>
      </c>
      <c r="C2494" s="84">
        <v>2</v>
      </c>
      <c r="D2494" s="122">
        <v>3.3076081572563416E-4</v>
      </c>
      <c r="E2494" s="122">
        <v>2.7868070759525065</v>
      </c>
      <c r="F2494" s="84" t="s">
        <v>15743</v>
      </c>
      <c r="G2494" s="84" t="b">
        <v>0</v>
      </c>
      <c r="H2494" s="84" t="b">
        <v>0</v>
      </c>
      <c r="I2494" s="84" t="b">
        <v>0</v>
      </c>
      <c r="J2494" s="84" t="b">
        <v>0</v>
      </c>
      <c r="K2494" s="84" t="b">
        <v>0</v>
      </c>
      <c r="L2494" s="84" t="b">
        <v>0</v>
      </c>
    </row>
    <row r="2495" spans="1:12" x14ac:dyDescent="0.25">
      <c r="A2495" s="84" t="s">
        <v>14270</v>
      </c>
      <c r="B2495" s="84" t="s">
        <v>15510</v>
      </c>
      <c r="C2495" s="84">
        <v>2</v>
      </c>
      <c r="D2495" s="122">
        <v>3.3076081572563416E-4</v>
      </c>
      <c r="E2495" s="122">
        <v>2.9628983350081879</v>
      </c>
      <c r="F2495" s="84" t="s">
        <v>15743</v>
      </c>
      <c r="G2495" s="84" t="b">
        <v>0</v>
      </c>
      <c r="H2495" s="84" t="b">
        <v>0</v>
      </c>
      <c r="I2495" s="84" t="b">
        <v>0</v>
      </c>
      <c r="J2495" s="84" t="b">
        <v>0</v>
      </c>
      <c r="K2495" s="84" t="b">
        <v>0</v>
      </c>
      <c r="L2495" s="84" t="b">
        <v>0</v>
      </c>
    </row>
    <row r="2496" spans="1:12" x14ac:dyDescent="0.25">
      <c r="A2496" s="84" t="s">
        <v>15510</v>
      </c>
      <c r="B2496" s="84" t="s">
        <v>15511</v>
      </c>
      <c r="C2496" s="84">
        <v>2</v>
      </c>
      <c r="D2496" s="122">
        <v>3.3076081572563416E-4</v>
      </c>
      <c r="E2496" s="122">
        <v>3.8923172607224803</v>
      </c>
      <c r="F2496" s="84" t="s">
        <v>15743</v>
      </c>
      <c r="G2496" s="84" t="b">
        <v>0</v>
      </c>
      <c r="H2496" s="84" t="b">
        <v>0</v>
      </c>
      <c r="I2496" s="84" t="b">
        <v>0</v>
      </c>
      <c r="J2496" s="84" t="b">
        <v>0</v>
      </c>
      <c r="K2496" s="84" t="b">
        <v>0</v>
      </c>
      <c r="L2496" s="84" t="b">
        <v>0</v>
      </c>
    </row>
    <row r="2497" spans="1:12" x14ac:dyDescent="0.25">
      <c r="A2497" s="84" t="s">
        <v>15511</v>
      </c>
      <c r="B2497" s="84" t="s">
        <v>14689</v>
      </c>
      <c r="C2497" s="84">
        <v>2</v>
      </c>
      <c r="D2497" s="122">
        <v>3.3076081572563416E-4</v>
      </c>
      <c r="E2497" s="122">
        <v>3.5912872650584995</v>
      </c>
      <c r="F2497" s="84" t="s">
        <v>15743</v>
      </c>
      <c r="G2497" s="84" t="b">
        <v>0</v>
      </c>
      <c r="H2497" s="84" t="b">
        <v>0</v>
      </c>
      <c r="I2497" s="84" t="b">
        <v>0</v>
      </c>
      <c r="J2497" s="84" t="b">
        <v>0</v>
      </c>
      <c r="K2497" s="84" t="b">
        <v>0</v>
      </c>
      <c r="L2497" s="84" t="b">
        <v>0</v>
      </c>
    </row>
    <row r="2498" spans="1:12" x14ac:dyDescent="0.25">
      <c r="A2498" s="84" t="s">
        <v>14689</v>
      </c>
      <c r="B2498" s="84" t="s">
        <v>15512</v>
      </c>
      <c r="C2498" s="84">
        <v>2</v>
      </c>
      <c r="D2498" s="122">
        <v>3.3076081572563416E-4</v>
      </c>
      <c r="E2498" s="122">
        <v>3.5912872650584995</v>
      </c>
      <c r="F2498" s="84" t="s">
        <v>15743</v>
      </c>
      <c r="G2498" s="84" t="b">
        <v>0</v>
      </c>
      <c r="H2498" s="84" t="b">
        <v>0</v>
      </c>
      <c r="I2498" s="84" t="b">
        <v>0</v>
      </c>
      <c r="J2498" s="84" t="b">
        <v>0</v>
      </c>
      <c r="K2498" s="84" t="b">
        <v>0</v>
      </c>
      <c r="L2498" s="84" t="b">
        <v>0</v>
      </c>
    </row>
    <row r="2499" spans="1:12" x14ac:dyDescent="0.25">
      <c r="A2499" s="84" t="s">
        <v>15512</v>
      </c>
      <c r="B2499" s="84" t="s">
        <v>866</v>
      </c>
      <c r="C2499" s="84">
        <v>2</v>
      </c>
      <c r="D2499" s="122">
        <v>3.3076081572563416E-4</v>
      </c>
      <c r="E2499" s="122">
        <v>2.1559207584458382</v>
      </c>
      <c r="F2499" s="84" t="s">
        <v>15743</v>
      </c>
      <c r="G2499" s="84" t="b">
        <v>0</v>
      </c>
      <c r="H2499" s="84" t="b">
        <v>0</v>
      </c>
      <c r="I2499" s="84" t="b">
        <v>0</v>
      </c>
      <c r="J2499" s="84" t="b">
        <v>0</v>
      </c>
      <c r="K2499" s="84" t="b">
        <v>0</v>
      </c>
      <c r="L2499" s="84" t="b">
        <v>0</v>
      </c>
    </row>
    <row r="2500" spans="1:12" x14ac:dyDescent="0.25">
      <c r="A2500" s="84" t="s">
        <v>14189</v>
      </c>
      <c r="B2500" s="84" t="s">
        <v>2922</v>
      </c>
      <c r="C2500" s="84">
        <v>2</v>
      </c>
      <c r="D2500" s="122">
        <v>3.3076081572563416E-4</v>
      </c>
      <c r="E2500" s="122">
        <v>9.2081471395126582E-2</v>
      </c>
      <c r="F2500" s="84" t="s">
        <v>15743</v>
      </c>
      <c r="G2500" s="84" t="b">
        <v>0</v>
      </c>
      <c r="H2500" s="84" t="b">
        <v>0</v>
      </c>
      <c r="I2500" s="84" t="b">
        <v>0</v>
      </c>
      <c r="J2500" s="84" t="b">
        <v>0</v>
      </c>
      <c r="K2500" s="84" t="b">
        <v>0</v>
      </c>
      <c r="L2500" s="84" t="b">
        <v>0</v>
      </c>
    </row>
    <row r="2501" spans="1:12" x14ac:dyDescent="0.25">
      <c r="A2501" s="84" t="s">
        <v>15513</v>
      </c>
      <c r="B2501" s="84" t="s">
        <v>14207</v>
      </c>
      <c r="C2501" s="84">
        <v>2</v>
      </c>
      <c r="D2501" s="122">
        <v>3.3076081572563416E-4</v>
      </c>
      <c r="E2501" s="122">
        <v>2.6492792120361859</v>
      </c>
      <c r="F2501" s="84" t="s">
        <v>15743</v>
      </c>
      <c r="G2501" s="84" t="b">
        <v>0</v>
      </c>
      <c r="H2501" s="84" t="b">
        <v>0</v>
      </c>
      <c r="I2501" s="84" t="b">
        <v>0</v>
      </c>
      <c r="J2501" s="84" t="b">
        <v>0</v>
      </c>
      <c r="K2501" s="84" t="b">
        <v>0</v>
      </c>
      <c r="L2501" s="84" t="b">
        <v>0</v>
      </c>
    </row>
    <row r="2502" spans="1:12" x14ac:dyDescent="0.25">
      <c r="A2502" s="84" t="s">
        <v>14207</v>
      </c>
      <c r="B2502" s="84" t="s">
        <v>15514</v>
      </c>
      <c r="C2502" s="84">
        <v>2</v>
      </c>
      <c r="D2502" s="122">
        <v>3.3076081572563416E-4</v>
      </c>
      <c r="E2502" s="122">
        <v>2.6370447556191743</v>
      </c>
      <c r="F2502" s="84" t="s">
        <v>15743</v>
      </c>
      <c r="G2502" s="84" t="b">
        <v>0</v>
      </c>
      <c r="H2502" s="84" t="b">
        <v>0</v>
      </c>
      <c r="I2502" s="84" t="b">
        <v>0</v>
      </c>
      <c r="J2502" s="84" t="b">
        <v>0</v>
      </c>
      <c r="K2502" s="84" t="b">
        <v>0</v>
      </c>
      <c r="L2502" s="84" t="b">
        <v>0</v>
      </c>
    </row>
    <row r="2503" spans="1:12" x14ac:dyDescent="0.25">
      <c r="A2503" s="84" t="s">
        <v>15514</v>
      </c>
      <c r="B2503" s="84" t="s">
        <v>15515</v>
      </c>
      <c r="C2503" s="84">
        <v>2</v>
      </c>
      <c r="D2503" s="122">
        <v>3.3076081572563416E-4</v>
      </c>
      <c r="E2503" s="122">
        <v>3.8923172607224803</v>
      </c>
      <c r="F2503" s="84" t="s">
        <v>15743</v>
      </c>
      <c r="G2503" s="84" t="b">
        <v>0</v>
      </c>
      <c r="H2503" s="84" t="b">
        <v>0</v>
      </c>
      <c r="I2503" s="84" t="b">
        <v>0</v>
      </c>
      <c r="J2503" s="84" t="b">
        <v>0</v>
      </c>
      <c r="K2503" s="84" t="b">
        <v>1</v>
      </c>
      <c r="L2503" s="84" t="b">
        <v>0</v>
      </c>
    </row>
    <row r="2504" spans="1:12" x14ac:dyDescent="0.25">
      <c r="A2504" s="84" t="s">
        <v>15515</v>
      </c>
      <c r="B2504" s="84" t="s">
        <v>866</v>
      </c>
      <c r="C2504" s="84">
        <v>2</v>
      </c>
      <c r="D2504" s="122">
        <v>3.3076081572563416E-4</v>
      </c>
      <c r="E2504" s="122">
        <v>2.1559207584458382</v>
      </c>
      <c r="F2504" s="84" t="s">
        <v>15743</v>
      </c>
      <c r="G2504" s="84" t="b">
        <v>0</v>
      </c>
      <c r="H2504" s="84" t="b">
        <v>1</v>
      </c>
      <c r="I2504" s="84" t="b">
        <v>0</v>
      </c>
      <c r="J2504" s="84" t="b">
        <v>0</v>
      </c>
      <c r="K2504" s="84" t="b">
        <v>0</v>
      </c>
      <c r="L2504" s="84" t="b">
        <v>0</v>
      </c>
    </row>
    <row r="2505" spans="1:12" x14ac:dyDescent="0.25">
      <c r="A2505" s="84" t="s">
        <v>15516</v>
      </c>
      <c r="B2505" s="84" t="s">
        <v>15517</v>
      </c>
      <c r="C2505" s="84">
        <v>2</v>
      </c>
      <c r="D2505" s="122">
        <v>3.3076081572563416E-4</v>
      </c>
      <c r="E2505" s="122">
        <v>3.8923172607224803</v>
      </c>
      <c r="F2505" s="84" t="s">
        <v>15743</v>
      </c>
      <c r="G2505" s="84" t="b">
        <v>0</v>
      </c>
      <c r="H2505" s="84" t="b">
        <v>0</v>
      </c>
      <c r="I2505" s="84" t="b">
        <v>0</v>
      </c>
      <c r="J2505" s="84" t="b">
        <v>0</v>
      </c>
      <c r="K2505" s="84" t="b">
        <v>0</v>
      </c>
      <c r="L2505" s="84" t="b">
        <v>0</v>
      </c>
    </row>
    <row r="2506" spans="1:12" x14ac:dyDescent="0.25">
      <c r="A2506" s="84" t="s">
        <v>15517</v>
      </c>
      <c r="B2506" s="84" t="s">
        <v>14417</v>
      </c>
      <c r="C2506" s="84">
        <v>2</v>
      </c>
      <c r="D2506" s="122">
        <v>3.3076081572563416E-4</v>
      </c>
      <c r="E2506" s="122">
        <v>3.5912872650584995</v>
      </c>
      <c r="F2506" s="84" t="s">
        <v>15743</v>
      </c>
      <c r="G2506" s="84" t="b">
        <v>0</v>
      </c>
      <c r="H2506" s="84" t="b">
        <v>0</v>
      </c>
      <c r="I2506" s="84" t="b">
        <v>0</v>
      </c>
      <c r="J2506" s="84" t="b">
        <v>0</v>
      </c>
      <c r="K2506" s="84" t="b">
        <v>0</v>
      </c>
      <c r="L2506" s="84" t="b">
        <v>0</v>
      </c>
    </row>
    <row r="2507" spans="1:12" x14ac:dyDescent="0.25">
      <c r="A2507" s="84" t="s">
        <v>14417</v>
      </c>
      <c r="B2507" s="84" t="s">
        <v>866</v>
      </c>
      <c r="C2507" s="84">
        <v>2</v>
      </c>
      <c r="D2507" s="122">
        <v>3.3076081572563416E-4</v>
      </c>
      <c r="E2507" s="122">
        <v>1.5538607671178757</v>
      </c>
      <c r="F2507" s="84" t="s">
        <v>15743</v>
      </c>
      <c r="G2507" s="84" t="b">
        <v>0</v>
      </c>
      <c r="H2507" s="84" t="b">
        <v>0</v>
      </c>
      <c r="I2507" s="84" t="b">
        <v>0</v>
      </c>
      <c r="J2507" s="84" t="b">
        <v>0</v>
      </c>
      <c r="K2507" s="84" t="b">
        <v>0</v>
      </c>
      <c r="L2507" s="84" t="b">
        <v>0</v>
      </c>
    </row>
    <row r="2508" spans="1:12" x14ac:dyDescent="0.25">
      <c r="A2508" s="84" t="s">
        <v>15518</v>
      </c>
      <c r="B2508" s="84" t="s">
        <v>15519</v>
      </c>
      <c r="C2508" s="84">
        <v>2</v>
      </c>
      <c r="D2508" s="122">
        <v>3.3076081572563416E-4</v>
      </c>
      <c r="E2508" s="122">
        <v>3.8923172607224803</v>
      </c>
      <c r="F2508" s="84" t="s">
        <v>15743</v>
      </c>
      <c r="G2508" s="84" t="b">
        <v>0</v>
      </c>
      <c r="H2508" s="84" t="b">
        <v>0</v>
      </c>
      <c r="I2508" s="84" t="b">
        <v>0</v>
      </c>
      <c r="J2508" s="84" t="b">
        <v>0</v>
      </c>
      <c r="K2508" s="84" t="b">
        <v>0</v>
      </c>
      <c r="L2508" s="84" t="b">
        <v>0</v>
      </c>
    </row>
    <row r="2509" spans="1:12" x14ac:dyDescent="0.25">
      <c r="A2509" s="84" t="s">
        <v>15519</v>
      </c>
      <c r="B2509" s="84" t="s">
        <v>15520</v>
      </c>
      <c r="C2509" s="84">
        <v>2</v>
      </c>
      <c r="D2509" s="122">
        <v>3.3076081572563416E-4</v>
      </c>
      <c r="E2509" s="122">
        <v>3.8923172607224803</v>
      </c>
      <c r="F2509" s="84" t="s">
        <v>15743</v>
      </c>
      <c r="G2509" s="84" t="b">
        <v>0</v>
      </c>
      <c r="H2509" s="84" t="b">
        <v>0</v>
      </c>
      <c r="I2509" s="84" t="b">
        <v>0</v>
      </c>
      <c r="J2509" s="84" t="b">
        <v>0</v>
      </c>
      <c r="K2509" s="84" t="b">
        <v>1</v>
      </c>
      <c r="L2509" s="84" t="b">
        <v>0</v>
      </c>
    </row>
    <row r="2510" spans="1:12" x14ac:dyDescent="0.25">
      <c r="A2510" s="84" t="s">
        <v>15520</v>
      </c>
      <c r="B2510" s="84" t="s">
        <v>14968</v>
      </c>
      <c r="C2510" s="84">
        <v>2</v>
      </c>
      <c r="D2510" s="122">
        <v>3.3076081572563416E-4</v>
      </c>
      <c r="E2510" s="122">
        <v>3.716226001666799</v>
      </c>
      <c r="F2510" s="84" t="s">
        <v>15743</v>
      </c>
      <c r="G2510" s="84" t="b">
        <v>0</v>
      </c>
      <c r="H2510" s="84" t="b">
        <v>1</v>
      </c>
      <c r="I2510" s="84" t="b">
        <v>0</v>
      </c>
      <c r="J2510" s="84" t="b">
        <v>0</v>
      </c>
      <c r="K2510" s="84" t="b">
        <v>0</v>
      </c>
      <c r="L2510" s="84" t="b">
        <v>0</v>
      </c>
    </row>
    <row r="2511" spans="1:12" x14ac:dyDescent="0.25">
      <c r="A2511" s="84" t="s">
        <v>14968</v>
      </c>
      <c r="B2511" s="84" t="s">
        <v>15521</v>
      </c>
      <c r="C2511" s="84">
        <v>2</v>
      </c>
      <c r="D2511" s="122">
        <v>3.3076081572563416E-4</v>
      </c>
      <c r="E2511" s="122">
        <v>3.716226001666799</v>
      </c>
      <c r="F2511" s="84" t="s">
        <v>15743</v>
      </c>
      <c r="G2511" s="84" t="b">
        <v>0</v>
      </c>
      <c r="H2511" s="84" t="b">
        <v>0</v>
      </c>
      <c r="I2511" s="84" t="b">
        <v>0</v>
      </c>
      <c r="J2511" s="84" t="b">
        <v>0</v>
      </c>
      <c r="K2511" s="84" t="b">
        <v>0</v>
      </c>
      <c r="L2511" s="84" t="b">
        <v>0</v>
      </c>
    </row>
    <row r="2512" spans="1:12" x14ac:dyDescent="0.25">
      <c r="A2512" s="84" t="s">
        <v>15521</v>
      </c>
      <c r="B2512" s="84" t="s">
        <v>15522</v>
      </c>
      <c r="C2512" s="84">
        <v>2</v>
      </c>
      <c r="D2512" s="122">
        <v>3.3076081572563416E-4</v>
      </c>
      <c r="E2512" s="122">
        <v>3.8923172607224803</v>
      </c>
      <c r="F2512" s="84" t="s">
        <v>15743</v>
      </c>
      <c r="G2512" s="84" t="b">
        <v>0</v>
      </c>
      <c r="H2512" s="84" t="b">
        <v>0</v>
      </c>
      <c r="I2512" s="84" t="b">
        <v>0</v>
      </c>
      <c r="J2512" s="84" t="b">
        <v>0</v>
      </c>
      <c r="K2512" s="84" t="b">
        <v>0</v>
      </c>
      <c r="L2512" s="84" t="b">
        <v>0</v>
      </c>
    </row>
    <row r="2513" spans="1:12" x14ac:dyDescent="0.25">
      <c r="A2513" s="84" t="s">
        <v>15522</v>
      </c>
      <c r="B2513" s="84" t="s">
        <v>14213</v>
      </c>
      <c r="C2513" s="84">
        <v>2</v>
      </c>
      <c r="D2513" s="122">
        <v>3.3076081572563416E-4</v>
      </c>
      <c r="E2513" s="122">
        <v>2.7309492584875055</v>
      </c>
      <c r="F2513" s="84" t="s">
        <v>15743</v>
      </c>
      <c r="G2513" s="84" t="b">
        <v>0</v>
      </c>
      <c r="H2513" s="84" t="b">
        <v>0</v>
      </c>
      <c r="I2513" s="84" t="b">
        <v>0</v>
      </c>
      <c r="J2513" s="84" t="b">
        <v>0</v>
      </c>
      <c r="K2513" s="84" t="b">
        <v>0</v>
      </c>
      <c r="L2513" s="84" t="b">
        <v>0</v>
      </c>
    </row>
    <row r="2514" spans="1:12" x14ac:dyDescent="0.25">
      <c r="A2514" s="84" t="s">
        <v>14213</v>
      </c>
      <c r="B2514" s="84" t="s">
        <v>14418</v>
      </c>
      <c r="C2514" s="84">
        <v>2</v>
      </c>
      <c r="D2514" s="122">
        <v>3.3076081572563416E-4</v>
      </c>
      <c r="E2514" s="122">
        <v>2.1288892671595434</v>
      </c>
      <c r="F2514" s="84" t="s">
        <v>15743</v>
      </c>
      <c r="G2514" s="84" t="b">
        <v>0</v>
      </c>
      <c r="H2514" s="84" t="b">
        <v>0</v>
      </c>
      <c r="I2514" s="84" t="b">
        <v>0</v>
      </c>
      <c r="J2514" s="84" t="b">
        <v>0</v>
      </c>
      <c r="K2514" s="84" t="b">
        <v>0</v>
      </c>
      <c r="L2514" s="84" t="b">
        <v>0</v>
      </c>
    </row>
    <row r="2515" spans="1:12" x14ac:dyDescent="0.25">
      <c r="A2515" s="84" t="s">
        <v>14418</v>
      </c>
      <c r="B2515" s="84" t="s">
        <v>14372</v>
      </c>
      <c r="C2515" s="84">
        <v>2</v>
      </c>
      <c r="D2515" s="122">
        <v>3.3076081572563416E-4</v>
      </c>
      <c r="E2515" s="122">
        <v>2.5912872650584995</v>
      </c>
      <c r="F2515" s="84" t="s">
        <v>15743</v>
      </c>
      <c r="G2515" s="84" t="b">
        <v>0</v>
      </c>
      <c r="H2515" s="84" t="b">
        <v>0</v>
      </c>
      <c r="I2515" s="84" t="b">
        <v>0</v>
      </c>
      <c r="J2515" s="84" t="b">
        <v>0</v>
      </c>
      <c r="K2515" s="84" t="b">
        <v>0</v>
      </c>
      <c r="L2515" s="84" t="b">
        <v>0</v>
      </c>
    </row>
    <row r="2516" spans="1:12" x14ac:dyDescent="0.25">
      <c r="A2516" s="84" t="s">
        <v>15523</v>
      </c>
      <c r="B2516" s="84" t="s">
        <v>15524</v>
      </c>
      <c r="C2516" s="84">
        <v>2</v>
      </c>
      <c r="D2516" s="122">
        <v>3.3076081572563416E-4</v>
      </c>
      <c r="E2516" s="122">
        <v>3.8923172607224803</v>
      </c>
      <c r="F2516" s="84" t="s">
        <v>15743</v>
      </c>
      <c r="G2516" s="84" t="b">
        <v>0</v>
      </c>
      <c r="H2516" s="84" t="b">
        <v>0</v>
      </c>
      <c r="I2516" s="84" t="b">
        <v>0</v>
      </c>
      <c r="J2516" s="84" t="b">
        <v>1</v>
      </c>
      <c r="K2516" s="84" t="b">
        <v>0</v>
      </c>
      <c r="L2516" s="84" t="b">
        <v>0</v>
      </c>
    </row>
    <row r="2517" spans="1:12" x14ac:dyDescent="0.25">
      <c r="A2517" s="84" t="s">
        <v>15524</v>
      </c>
      <c r="B2517" s="84" t="s">
        <v>15525</v>
      </c>
      <c r="C2517" s="84">
        <v>2</v>
      </c>
      <c r="D2517" s="122">
        <v>3.3076081572563416E-4</v>
      </c>
      <c r="E2517" s="122">
        <v>3.8923172607224803</v>
      </c>
      <c r="F2517" s="84" t="s">
        <v>15743</v>
      </c>
      <c r="G2517" s="84" t="b">
        <v>1</v>
      </c>
      <c r="H2517" s="84" t="b">
        <v>0</v>
      </c>
      <c r="I2517" s="84" t="b">
        <v>0</v>
      </c>
      <c r="J2517" s="84" t="b">
        <v>0</v>
      </c>
      <c r="K2517" s="84" t="b">
        <v>0</v>
      </c>
      <c r="L2517" s="84" t="b">
        <v>0</v>
      </c>
    </row>
    <row r="2518" spans="1:12" x14ac:dyDescent="0.25">
      <c r="A2518" s="84" t="s">
        <v>15525</v>
      </c>
      <c r="B2518" s="84" t="s">
        <v>15526</v>
      </c>
      <c r="C2518" s="84">
        <v>2</v>
      </c>
      <c r="D2518" s="122">
        <v>3.3076081572563416E-4</v>
      </c>
      <c r="E2518" s="122">
        <v>3.8923172607224803</v>
      </c>
      <c r="F2518" s="84" t="s">
        <v>15743</v>
      </c>
      <c r="G2518" s="84" t="b">
        <v>0</v>
      </c>
      <c r="H2518" s="84" t="b">
        <v>0</v>
      </c>
      <c r="I2518" s="84" t="b">
        <v>0</v>
      </c>
      <c r="J2518" s="84" t="b">
        <v>0</v>
      </c>
      <c r="K2518" s="84" t="b">
        <v>0</v>
      </c>
      <c r="L2518" s="84" t="b">
        <v>0</v>
      </c>
    </row>
    <row r="2519" spans="1:12" x14ac:dyDescent="0.25">
      <c r="A2519" s="84" t="s">
        <v>15526</v>
      </c>
      <c r="B2519" s="84" t="s">
        <v>14544</v>
      </c>
      <c r="C2519" s="84">
        <v>2</v>
      </c>
      <c r="D2519" s="122">
        <v>3.3076081572563416E-4</v>
      </c>
      <c r="E2519" s="122">
        <v>3.4943772520504428</v>
      </c>
      <c r="F2519" s="84" t="s">
        <v>15743</v>
      </c>
      <c r="G2519" s="84" t="b">
        <v>0</v>
      </c>
      <c r="H2519" s="84" t="b">
        <v>0</v>
      </c>
      <c r="I2519" s="84" t="b">
        <v>0</v>
      </c>
      <c r="J2519" s="84" t="b">
        <v>0</v>
      </c>
      <c r="K2519" s="84" t="b">
        <v>0</v>
      </c>
      <c r="L2519" s="84" t="b">
        <v>0</v>
      </c>
    </row>
    <row r="2520" spans="1:12" x14ac:dyDescent="0.25">
      <c r="A2520" s="84" t="s">
        <v>14544</v>
      </c>
      <c r="B2520" s="84" t="s">
        <v>14419</v>
      </c>
      <c r="C2520" s="84">
        <v>2</v>
      </c>
      <c r="D2520" s="122">
        <v>3.3076081572563416E-4</v>
      </c>
      <c r="E2520" s="122">
        <v>2.8923172607224803</v>
      </c>
      <c r="F2520" s="84" t="s">
        <v>15743</v>
      </c>
      <c r="G2520" s="84" t="b">
        <v>0</v>
      </c>
      <c r="H2520" s="84" t="b">
        <v>0</v>
      </c>
      <c r="I2520" s="84" t="b">
        <v>0</v>
      </c>
      <c r="J2520" s="84" t="b">
        <v>0</v>
      </c>
      <c r="K2520" s="84" t="b">
        <v>0</v>
      </c>
      <c r="L2520" s="84" t="b">
        <v>0</v>
      </c>
    </row>
    <row r="2521" spans="1:12" x14ac:dyDescent="0.25">
      <c r="A2521" s="84" t="s">
        <v>15527</v>
      </c>
      <c r="B2521" s="84" t="s">
        <v>15528</v>
      </c>
      <c r="C2521" s="84">
        <v>2</v>
      </c>
      <c r="D2521" s="122">
        <v>3.3076081572563416E-4</v>
      </c>
      <c r="E2521" s="122">
        <v>3.8923172607224803</v>
      </c>
      <c r="F2521" s="84" t="s">
        <v>15743</v>
      </c>
      <c r="G2521" s="84" t="b">
        <v>0</v>
      </c>
      <c r="H2521" s="84" t="b">
        <v>0</v>
      </c>
      <c r="I2521" s="84" t="b">
        <v>0</v>
      </c>
      <c r="J2521" s="84" t="b">
        <v>0</v>
      </c>
      <c r="K2521" s="84" t="b">
        <v>0</v>
      </c>
      <c r="L2521" s="84" t="b">
        <v>0</v>
      </c>
    </row>
    <row r="2522" spans="1:12" x14ac:dyDescent="0.25">
      <c r="A2522" s="84" t="s">
        <v>15528</v>
      </c>
      <c r="B2522" s="84" t="s">
        <v>15529</v>
      </c>
      <c r="C2522" s="84">
        <v>2</v>
      </c>
      <c r="D2522" s="122">
        <v>3.3076081572563416E-4</v>
      </c>
      <c r="E2522" s="122">
        <v>3.8923172607224803</v>
      </c>
      <c r="F2522" s="84" t="s">
        <v>15743</v>
      </c>
      <c r="G2522" s="84" t="b">
        <v>0</v>
      </c>
      <c r="H2522" s="84" t="b">
        <v>0</v>
      </c>
      <c r="I2522" s="84" t="b">
        <v>0</v>
      </c>
      <c r="J2522" s="84" t="b">
        <v>0</v>
      </c>
      <c r="K2522" s="84" t="b">
        <v>0</v>
      </c>
      <c r="L2522" s="84" t="b">
        <v>0</v>
      </c>
    </row>
    <row r="2523" spans="1:12" x14ac:dyDescent="0.25">
      <c r="A2523" s="84" t="s">
        <v>15529</v>
      </c>
      <c r="B2523" s="84" t="s">
        <v>15530</v>
      </c>
      <c r="C2523" s="84">
        <v>2</v>
      </c>
      <c r="D2523" s="122">
        <v>3.3076081572563416E-4</v>
      </c>
      <c r="E2523" s="122">
        <v>3.8923172607224803</v>
      </c>
      <c r="F2523" s="84" t="s">
        <v>15743</v>
      </c>
      <c r="G2523" s="84" t="b">
        <v>0</v>
      </c>
      <c r="H2523" s="84" t="b">
        <v>0</v>
      </c>
      <c r="I2523" s="84" t="b">
        <v>0</v>
      </c>
      <c r="J2523" s="84" t="b">
        <v>0</v>
      </c>
      <c r="K2523" s="84" t="b">
        <v>0</v>
      </c>
      <c r="L2523" s="84" t="b">
        <v>0</v>
      </c>
    </row>
    <row r="2524" spans="1:12" x14ac:dyDescent="0.25">
      <c r="A2524" s="84" t="s">
        <v>15530</v>
      </c>
      <c r="B2524" s="84" t="s">
        <v>14419</v>
      </c>
      <c r="C2524" s="84">
        <v>2</v>
      </c>
      <c r="D2524" s="122">
        <v>3.3076081572563416E-4</v>
      </c>
      <c r="E2524" s="122">
        <v>3.2902572693945182</v>
      </c>
      <c r="F2524" s="84" t="s">
        <v>15743</v>
      </c>
      <c r="G2524" s="84" t="b">
        <v>0</v>
      </c>
      <c r="H2524" s="84" t="b">
        <v>0</v>
      </c>
      <c r="I2524" s="84" t="b">
        <v>0</v>
      </c>
      <c r="J2524" s="84" t="b">
        <v>0</v>
      </c>
      <c r="K2524" s="84" t="b">
        <v>0</v>
      </c>
      <c r="L2524" s="84" t="b">
        <v>0</v>
      </c>
    </row>
    <row r="2525" spans="1:12" x14ac:dyDescent="0.25">
      <c r="A2525" s="84" t="s">
        <v>15531</v>
      </c>
      <c r="B2525" s="84" t="s">
        <v>14199</v>
      </c>
      <c r="C2525" s="84">
        <v>2</v>
      </c>
      <c r="D2525" s="122">
        <v>3.3076081572563416E-4</v>
      </c>
      <c r="E2525" s="122">
        <v>2.4773439127516625</v>
      </c>
      <c r="F2525" s="84" t="s">
        <v>15743</v>
      </c>
      <c r="G2525" s="84" t="b">
        <v>0</v>
      </c>
      <c r="H2525" s="84" t="b">
        <v>0</v>
      </c>
      <c r="I2525" s="84" t="b">
        <v>0</v>
      </c>
      <c r="J2525" s="84" t="b">
        <v>0</v>
      </c>
      <c r="K2525" s="84" t="b">
        <v>0</v>
      </c>
      <c r="L2525" s="84" t="b">
        <v>0</v>
      </c>
    </row>
    <row r="2526" spans="1:12" x14ac:dyDescent="0.25">
      <c r="A2526" s="84" t="s">
        <v>14199</v>
      </c>
      <c r="B2526" s="84" t="s">
        <v>15532</v>
      </c>
      <c r="C2526" s="84">
        <v>2</v>
      </c>
      <c r="D2526" s="122">
        <v>3.3076081572563416E-4</v>
      </c>
      <c r="E2526" s="122">
        <v>2.5121060190108744</v>
      </c>
      <c r="F2526" s="84" t="s">
        <v>15743</v>
      </c>
      <c r="G2526" s="84" t="b">
        <v>0</v>
      </c>
      <c r="H2526" s="84" t="b">
        <v>0</v>
      </c>
      <c r="I2526" s="84" t="b">
        <v>0</v>
      </c>
      <c r="J2526" s="84" t="b">
        <v>0</v>
      </c>
      <c r="K2526" s="84" t="b">
        <v>0</v>
      </c>
      <c r="L2526" s="84" t="b">
        <v>0</v>
      </c>
    </row>
    <row r="2527" spans="1:12" x14ac:dyDescent="0.25">
      <c r="A2527" s="84" t="s">
        <v>15532</v>
      </c>
      <c r="B2527" s="84" t="s">
        <v>15533</v>
      </c>
      <c r="C2527" s="84">
        <v>2</v>
      </c>
      <c r="D2527" s="122">
        <v>3.3076081572563416E-4</v>
      </c>
      <c r="E2527" s="122">
        <v>3.8923172607224803</v>
      </c>
      <c r="F2527" s="84" t="s">
        <v>15743</v>
      </c>
      <c r="G2527" s="84" t="b">
        <v>0</v>
      </c>
      <c r="H2527" s="84" t="b">
        <v>0</v>
      </c>
      <c r="I2527" s="84" t="b">
        <v>0</v>
      </c>
      <c r="J2527" s="84" t="b">
        <v>0</v>
      </c>
      <c r="K2527" s="84" t="b">
        <v>0</v>
      </c>
      <c r="L2527" s="84" t="b">
        <v>0</v>
      </c>
    </row>
    <row r="2528" spans="1:12" x14ac:dyDescent="0.25">
      <c r="A2528" s="84" t="s">
        <v>15533</v>
      </c>
      <c r="B2528" s="84" t="s">
        <v>15534</v>
      </c>
      <c r="C2528" s="84">
        <v>2</v>
      </c>
      <c r="D2528" s="122">
        <v>3.3076081572563416E-4</v>
      </c>
      <c r="E2528" s="122">
        <v>3.8923172607224803</v>
      </c>
      <c r="F2528" s="84" t="s">
        <v>15743</v>
      </c>
      <c r="G2528" s="84" t="b">
        <v>0</v>
      </c>
      <c r="H2528" s="84" t="b">
        <v>0</v>
      </c>
      <c r="I2528" s="84" t="b">
        <v>0</v>
      </c>
      <c r="J2528" s="84" t="b">
        <v>0</v>
      </c>
      <c r="K2528" s="84" t="b">
        <v>0</v>
      </c>
      <c r="L2528" s="84" t="b">
        <v>0</v>
      </c>
    </row>
    <row r="2529" spans="1:12" x14ac:dyDescent="0.25">
      <c r="A2529" s="84" t="s">
        <v>15534</v>
      </c>
      <c r="B2529" s="84" t="s">
        <v>15535</v>
      </c>
      <c r="C2529" s="84">
        <v>2</v>
      </c>
      <c r="D2529" s="122">
        <v>3.3076081572563416E-4</v>
      </c>
      <c r="E2529" s="122">
        <v>3.8923172607224803</v>
      </c>
      <c r="F2529" s="84" t="s">
        <v>15743</v>
      </c>
      <c r="G2529" s="84" t="b">
        <v>0</v>
      </c>
      <c r="H2529" s="84" t="b">
        <v>0</v>
      </c>
      <c r="I2529" s="84" t="b">
        <v>0</v>
      </c>
      <c r="J2529" s="84" t="b">
        <v>0</v>
      </c>
      <c r="K2529" s="84" t="b">
        <v>0</v>
      </c>
      <c r="L2529" s="84" t="b">
        <v>0</v>
      </c>
    </row>
    <row r="2530" spans="1:12" x14ac:dyDescent="0.25">
      <c r="A2530" s="84" t="s">
        <v>15535</v>
      </c>
      <c r="B2530" s="84" t="s">
        <v>15536</v>
      </c>
      <c r="C2530" s="84">
        <v>2</v>
      </c>
      <c r="D2530" s="122">
        <v>3.3076081572563416E-4</v>
      </c>
      <c r="E2530" s="122">
        <v>3.8923172607224803</v>
      </c>
      <c r="F2530" s="84" t="s">
        <v>15743</v>
      </c>
      <c r="G2530" s="84" t="b">
        <v>0</v>
      </c>
      <c r="H2530" s="84" t="b">
        <v>0</v>
      </c>
      <c r="I2530" s="84" t="b">
        <v>0</v>
      </c>
      <c r="J2530" s="84" t="b">
        <v>0</v>
      </c>
      <c r="K2530" s="84" t="b">
        <v>0</v>
      </c>
      <c r="L2530" s="84" t="b">
        <v>0</v>
      </c>
    </row>
    <row r="2531" spans="1:12" x14ac:dyDescent="0.25">
      <c r="A2531" s="84" t="s">
        <v>15536</v>
      </c>
      <c r="B2531" s="84" t="s">
        <v>15537</v>
      </c>
      <c r="C2531" s="84">
        <v>2</v>
      </c>
      <c r="D2531" s="122">
        <v>3.3076081572563416E-4</v>
      </c>
      <c r="E2531" s="122">
        <v>3.8923172607224803</v>
      </c>
      <c r="F2531" s="84" t="s">
        <v>15743</v>
      </c>
      <c r="G2531" s="84" t="b">
        <v>0</v>
      </c>
      <c r="H2531" s="84" t="b">
        <v>0</v>
      </c>
      <c r="I2531" s="84" t="b">
        <v>0</v>
      </c>
      <c r="J2531" s="84" t="b">
        <v>0</v>
      </c>
      <c r="K2531" s="84" t="b">
        <v>0</v>
      </c>
      <c r="L2531" s="84" t="b">
        <v>0</v>
      </c>
    </row>
    <row r="2532" spans="1:12" x14ac:dyDescent="0.25">
      <c r="A2532" s="84" t="s">
        <v>15537</v>
      </c>
      <c r="B2532" s="84" t="s">
        <v>15538</v>
      </c>
      <c r="C2532" s="84">
        <v>2</v>
      </c>
      <c r="D2532" s="122">
        <v>3.3076081572563416E-4</v>
      </c>
      <c r="E2532" s="122">
        <v>3.8923172607224803</v>
      </c>
      <c r="F2532" s="84" t="s">
        <v>15743</v>
      </c>
      <c r="G2532" s="84" t="b">
        <v>0</v>
      </c>
      <c r="H2532" s="84" t="b">
        <v>0</v>
      </c>
      <c r="I2532" s="84" t="b">
        <v>0</v>
      </c>
      <c r="J2532" s="84" t="b">
        <v>0</v>
      </c>
      <c r="K2532" s="84" t="b">
        <v>0</v>
      </c>
      <c r="L2532" s="84" t="b">
        <v>0</v>
      </c>
    </row>
    <row r="2533" spans="1:12" x14ac:dyDescent="0.25">
      <c r="A2533" s="84" t="s">
        <v>15538</v>
      </c>
      <c r="B2533" s="84" t="s">
        <v>866</v>
      </c>
      <c r="C2533" s="84">
        <v>2</v>
      </c>
      <c r="D2533" s="122">
        <v>3.3076081572563416E-4</v>
      </c>
      <c r="E2533" s="122">
        <v>2.1559207584458382</v>
      </c>
      <c r="F2533" s="84" t="s">
        <v>15743</v>
      </c>
      <c r="G2533" s="84" t="b">
        <v>0</v>
      </c>
      <c r="H2533" s="84" t="b">
        <v>0</v>
      </c>
      <c r="I2533" s="84" t="b">
        <v>0</v>
      </c>
      <c r="J2533" s="84" t="b">
        <v>0</v>
      </c>
      <c r="K2533" s="84" t="b">
        <v>0</v>
      </c>
      <c r="L2533" s="84" t="b">
        <v>0</v>
      </c>
    </row>
    <row r="2534" spans="1:12" x14ac:dyDescent="0.25">
      <c r="A2534" s="84" t="s">
        <v>14784</v>
      </c>
      <c r="B2534" s="84" t="s">
        <v>14207</v>
      </c>
      <c r="C2534" s="84">
        <v>2</v>
      </c>
      <c r="D2534" s="122">
        <v>3.3076081572563416E-4</v>
      </c>
      <c r="E2534" s="122">
        <v>2.3482492163722051</v>
      </c>
      <c r="F2534" s="84" t="s">
        <v>15743</v>
      </c>
      <c r="G2534" s="84" t="b">
        <v>0</v>
      </c>
      <c r="H2534" s="84" t="b">
        <v>0</v>
      </c>
      <c r="I2534" s="84" t="b">
        <v>0</v>
      </c>
      <c r="J2534" s="84" t="b">
        <v>0</v>
      </c>
      <c r="K2534" s="84" t="b">
        <v>0</v>
      </c>
      <c r="L2534" s="84" t="b">
        <v>0</v>
      </c>
    </row>
    <row r="2535" spans="1:12" x14ac:dyDescent="0.25">
      <c r="A2535" s="84" t="s">
        <v>14988</v>
      </c>
      <c r="B2535" s="84" t="s">
        <v>14785</v>
      </c>
      <c r="C2535" s="84">
        <v>2</v>
      </c>
      <c r="D2535" s="122">
        <v>3.3076081572563416E-4</v>
      </c>
      <c r="E2535" s="122">
        <v>3.4151960060028181</v>
      </c>
      <c r="F2535" s="84" t="s">
        <v>15743</v>
      </c>
      <c r="G2535" s="84" t="b">
        <v>0</v>
      </c>
      <c r="H2535" s="84" t="b">
        <v>0</v>
      </c>
      <c r="I2535" s="84" t="b">
        <v>0</v>
      </c>
      <c r="J2535" s="84" t="b">
        <v>0</v>
      </c>
      <c r="K2535" s="84" t="b">
        <v>0</v>
      </c>
      <c r="L2535" s="84" t="b">
        <v>0</v>
      </c>
    </row>
    <row r="2536" spans="1:12" x14ac:dyDescent="0.25">
      <c r="A2536" s="84" t="s">
        <v>14408</v>
      </c>
      <c r="B2536" s="84" t="s">
        <v>14989</v>
      </c>
      <c r="C2536" s="84">
        <v>2</v>
      </c>
      <c r="D2536" s="122">
        <v>3.3076081572563416E-4</v>
      </c>
      <c r="E2536" s="122">
        <v>3.1141660103388369</v>
      </c>
      <c r="F2536" s="84" t="s">
        <v>15743</v>
      </c>
      <c r="G2536" s="84" t="b">
        <v>0</v>
      </c>
      <c r="H2536" s="84" t="b">
        <v>0</v>
      </c>
      <c r="I2536" s="84" t="b">
        <v>0</v>
      </c>
      <c r="J2536" s="84" t="b">
        <v>0</v>
      </c>
      <c r="K2536" s="84" t="b">
        <v>0</v>
      </c>
      <c r="L2536" s="84" t="b">
        <v>0</v>
      </c>
    </row>
    <row r="2537" spans="1:12" x14ac:dyDescent="0.25">
      <c r="A2537" s="84" t="s">
        <v>15539</v>
      </c>
      <c r="B2537" s="84" t="s">
        <v>15540</v>
      </c>
      <c r="C2537" s="84">
        <v>2</v>
      </c>
      <c r="D2537" s="122">
        <v>3.3076081572563416E-4</v>
      </c>
      <c r="E2537" s="122">
        <v>3.8923172607224803</v>
      </c>
      <c r="F2537" s="84" t="s">
        <v>15743</v>
      </c>
      <c r="G2537" s="84" t="b">
        <v>0</v>
      </c>
      <c r="H2537" s="84" t="b">
        <v>0</v>
      </c>
      <c r="I2537" s="84" t="b">
        <v>0</v>
      </c>
      <c r="J2537" s="84" t="b">
        <v>0</v>
      </c>
      <c r="K2537" s="84" t="b">
        <v>0</v>
      </c>
      <c r="L2537" s="84" t="b">
        <v>0</v>
      </c>
    </row>
    <row r="2538" spans="1:12" x14ac:dyDescent="0.25">
      <c r="A2538" s="84" t="s">
        <v>15540</v>
      </c>
      <c r="B2538" s="84" t="s">
        <v>14523</v>
      </c>
      <c r="C2538" s="84">
        <v>2</v>
      </c>
      <c r="D2538" s="122">
        <v>3.3076081572563416E-4</v>
      </c>
      <c r="E2538" s="122">
        <v>3.4151960060028181</v>
      </c>
      <c r="F2538" s="84" t="s">
        <v>15743</v>
      </c>
      <c r="G2538" s="84" t="b">
        <v>0</v>
      </c>
      <c r="H2538" s="84" t="b">
        <v>0</v>
      </c>
      <c r="I2538" s="84" t="b">
        <v>0</v>
      </c>
      <c r="J2538" s="84" t="b">
        <v>0</v>
      </c>
      <c r="K2538" s="84" t="b">
        <v>0</v>
      </c>
      <c r="L2538" s="84" t="b">
        <v>0</v>
      </c>
    </row>
    <row r="2539" spans="1:12" x14ac:dyDescent="0.25">
      <c r="A2539" s="84" t="s">
        <v>8296</v>
      </c>
      <c r="B2539" s="84" t="s">
        <v>14276</v>
      </c>
      <c r="C2539" s="84">
        <v>2</v>
      </c>
      <c r="D2539" s="122">
        <v>3.3076081572563416E-4</v>
      </c>
      <c r="E2539" s="122">
        <v>1.3837875417511938</v>
      </c>
      <c r="F2539" s="84" t="s">
        <v>15743</v>
      </c>
      <c r="G2539" s="84" t="b">
        <v>0</v>
      </c>
      <c r="H2539" s="84" t="b">
        <v>0</v>
      </c>
      <c r="I2539" s="84" t="b">
        <v>0</v>
      </c>
      <c r="J2539" s="84" t="b">
        <v>0</v>
      </c>
      <c r="K2539" s="84" t="b">
        <v>0</v>
      </c>
      <c r="L2539" s="84" t="b">
        <v>0</v>
      </c>
    </row>
    <row r="2540" spans="1:12" x14ac:dyDescent="0.25">
      <c r="A2540" s="84" t="s">
        <v>14276</v>
      </c>
      <c r="B2540" s="84" t="s">
        <v>14194</v>
      </c>
      <c r="C2540" s="84">
        <v>2</v>
      </c>
      <c r="D2540" s="122">
        <v>3.3076081572563416E-4</v>
      </c>
      <c r="E2540" s="122">
        <v>1.370525611083357</v>
      </c>
      <c r="F2540" s="84" t="s">
        <v>15743</v>
      </c>
      <c r="G2540" s="84" t="b">
        <v>0</v>
      </c>
      <c r="H2540" s="84" t="b">
        <v>0</v>
      </c>
      <c r="I2540" s="84" t="b">
        <v>0</v>
      </c>
      <c r="J2540" s="84" t="b">
        <v>0</v>
      </c>
      <c r="K2540" s="84" t="b">
        <v>0</v>
      </c>
      <c r="L2540" s="84" t="b">
        <v>0</v>
      </c>
    </row>
    <row r="2541" spans="1:12" x14ac:dyDescent="0.25">
      <c r="A2541" s="84" t="s">
        <v>15541</v>
      </c>
      <c r="B2541" s="84" t="s">
        <v>14524</v>
      </c>
      <c r="C2541" s="84">
        <v>2</v>
      </c>
      <c r="D2541" s="122">
        <v>3.3076081572563416E-4</v>
      </c>
      <c r="E2541" s="122">
        <v>3.4151960060028181</v>
      </c>
      <c r="F2541" s="84" t="s">
        <v>15743</v>
      </c>
      <c r="G2541" s="84" t="b">
        <v>0</v>
      </c>
      <c r="H2541" s="84" t="b">
        <v>0</v>
      </c>
      <c r="I2541" s="84" t="b">
        <v>0</v>
      </c>
      <c r="J2541" s="84" t="b">
        <v>0</v>
      </c>
      <c r="K2541" s="84" t="b">
        <v>0</v>
      </c>
      <c r="L2541" s="84" t="b">
        <v>0</v>
      </c>
    </row>
    <row r="2542" spans="1:12" x14ac:dyDescent="0.25">
      <c r="A2542" s="84" t="s">
        <v>14524</v>
      </c>
      <c r="B2542" s="84" t="s">
        <v>15542</v>
      </c>
      <c r="C2542" s="84">
        <v>2</v>
      </c>
      <c r="D2542" s="122">
        <v>3.3076081572563416E-4</v>
      </c>
      <c r="E2542" s="122">
        <v>3.4151960060028181</v>
      </c>
      <c r="F2542" s="84" t="s">
        <v>15743</v>
      </c>
      <c r="G2542" s="84" t="b">
        <v>0</v>
      </c>
      <c r="H2542" s="84" t="b">
        <v>0</v>
      </c>
      <c r="I2542" s="84" t="b">
        <v>0</v>
      </c>
      <c r="J2542" s="84" t="b">
        <v>0</v>
      </c>
      <c r="K2542" s="84" t="b">
        <v>0</v>
      </c>
      <c r="L2542" s="84" t="b">
        <v>0</v>
      </c>
    </row>
    <row r="2543" spans="1:12" x14ac:dyDescent="0.25">
      <c r="A2543" s="84" t="s">
        <v>15542</v>
      </c>
      <c r="B2543" s="84" t="s">
        <v>14562</v>
      </c>
      <c r="C2543" s="84">
        <v>2</v>
      </c>
      <c r="D2543" s="122">
        <v>3.3076081572563416E-4</v>
      </c>
      <c r="E2543" s="122">
        <v>3.4943772520504428</v>
      </c>
      <c r="F2543" s="84" t="s">
        <v>15743</v>
      </c>
      <c r="G2543" s="84" t="b">
        <v>0</v>
      </c>
      <c r="H2543" s="84" t="b">
        <v>0</v>
      </c>
      <c r="I2543" s="84" t="b">
        <v>0</v>
      </c>
      <c r="J2543" s="84" t="b">
        <v>0</v>
      </c>
      <c r="K2543" s="84" t="b">
        <v>0</v>
      </c>
      <c r="L2543" s="84" t="b">
        <v>0</v>
      </c>
    </row>
    <row r="2544" spans="1:12" x14ac:dyDescent="0.25">
      <c r="A2544" s="84" t="s">
        <v>14562</v>
      </c>
      <c r="B2544" s="84" t="s">
        <v>866</v>
      </c>
      <c r="C2544" s="84">
        <v>2</v>
      </c>
      <c r="D2544" s="122">
        <v>3.3076081572563416E-4</v>
      </c>
      <c r="E2544" s="122">
        <v>1.7579807497738005</v>
      </c>
      <c r="F2544" s="84" t="s">
        <v>15743</v>
      </c>
      <c r="G2544" s="84" t="b">
        <v>0</v>
      </c>
      <c r="H2544" s="84" t="b">
        <v>0</v>
      </c>
      <c r="I2544" s="84" t="b">
        <v>0</v>
      </c>
      <c r="J2544" s="84" t="b">
        <v>0</v>
      </c>
      <c r="K2544" s="84" t="b">
        <v>0</v>
      </c>
      <c r="L2544" s="84" t="b">
        <v>0</v>
      </c>
    </row>
    <row r="2545" spans="1:12" x14ac:dyDescent="0.25">
      <c r="A2545" s="84" t="s">
        <v>15543</v>
      </c>
      <c r="B2545" s="84" t="s">
        <v>14788</v>
      </c>
      <c r="C2545" s="84">
        <v>2</v>
      </c>
      <c r="D2545" s="122">
        <v>3.3076081572563416E-4</v>
      </c>
      <c r="E2545" s="122">
        <v>3.5912872650584995</v>
      </c>
      <c r="F2545" s="84" t="s">
        <v>15743</v>
      </c>
      <c r="G2545" s="84" t="b">
        <v>0</v>
      </c>
      <c r="H2545" s="84" t="b">
        <v>0</v>
      </c>
      <c r="I2545" s="84" t="b">
        <v>0</v>
      </c>
      <c r="J2545" s="84" t="b">
        <v>1</v>
      </c>
      <c r="K2545" s="84" t="b">
        <v>0</v>
      </c>
      <c r="L2545" s="84" t="b">
        <v>0</v>
      </c>
    </row>
    <row r="2546" spans="1:12" x14ac:dyDescent="0.25">
      <c r="A2546" s="84" t="s">
        <v>14788</v>
      </c>
      <c r="B2546" s="84" t="s">
        <v>14524</v>
      </c>
      <c r="C2546" s="84">
        <v>2</v>
      </c>
      <c r="D2546" s="122">
        <v>3.3076081572563416E-4</v>
      </c>
      <c r="E2546" s="122">
        <v>3.1141660103388369</v>
      </c>
      <c r="F2546" s="84" t="s">
        <v>15743</v>
      </c>
      <c r="G2546" s="84" t="b">
        <v>1</v>
      </c>
      <c r="H2546" s="84" t="b">
        <v>0</v>
      </c>
      <c r="I2546" s="84" t="b">
        <v>0</v>
      </c>
      <c r="J2546" s="84" t="b">
        <v>0</v>
      </c>
      <c r="K2546" s="84" t="b">
        <v>0</v>
      </c>
      <c r="L2546" s="84" t="b">
        <v>0</v>
      </c>
    </row>
    <row r="2547" spans="1:12" x14ac:dyDescent="0.25">
      <c r="A2547" s="84" t="s">
        <v>14524</v>
      </c>
      <c r="B2547" s="84" t="s">
        <v>15544</v>
      </c>
      <c r="C2547" s="84">
        <v>2</v>
      </c>
      <c r="D2547" s="122">
        <v>3.3076081572563416E-4</v>
      </c>
      <c r="E2547" s="122">
        <v>3.4151960060028181</v>
      </c>
      <c r="F2547" s="84" t="s">
        <v>15743</v>
      </c>
      <c r="G2547" s="84" t="b">
        <v>0</v>
      </c>
      <c r="H2547" s="84" t="b">
        <v>0</v>
      </c>
      <c r="I2547" s="84" t="b">
        <v>0</v>
      </c>
      <c r="J2547" s="84" t="b">
        <v>0</v>
      </c>
      <c r="K2547" s="84" t="b">
        <v>0</v>
      </c>
      <c r="L2547" s="84" t="b">
        <v>0</v>
      </c>
    </row>
    <row r="2548" spans="1:12" x14ac:dyDescent="0.25">
      <c r="A2548" s="84" t="s">
        <v>15544</v>
      </c>
      <c r="B2548" s="84" t="s">
        <v>15545</v>
      </c>
      <c r="C2548" s="84">
        <v>2</v>
      </c>
      <c r="D2548" s="122">
        <v>3.3076081572563416E-4</v>
      </c>
      <c r="E2548" s="122">
        <v>3.8923172607224803</v>
      </c>
      <c r="F2548" s="84" t="s">
        <v>15743</v>
      </c>
      <c r="G2548" s="84" t="b">
        <v>0</v>
      </c>
      <c r="H2548" s="84" t="b">
        <v>0</v>
      </c>
      <c r="I2548" s="84" t="b">
        <v>0</v>
      </c>
      <c r="J2548" s="84" t="b">
        <v>0</v>
      </c>
      <c r="K2548" s="84" t="b">
        <v>0</v>
      </c>
      <c r="L2548" s="84" t="b">
        <v>0</v>
      </c>
    </row>
    <row r="2549" spans="1:12" x14ac:dyDescent="0.25">
      <c r="A2549" s="84" t="s">
        <v>15545</v>
      </c>
      <c r="B2549" s="84" t="s">
        <v>866</v>
      </c>
      <c r="C2549" s="84">
        <v>2</v>
      </c>
      <c r="D2549" s="122">
        <v>3.3076081572563416E-4</v>
      </c>
      <c r="E2549" s="122">
        <v>2.1559207584458382</v>
      </c>
      <c r="F2549" s="84" t="s">
        <v>15743</v>
      </c>
      <c r="G2549" s="84" t="b">
        <v>0</v>
      </c>
      <c r="H2549" s="84" t="b">
        <v>0</v>
      </c>
      <c r="I2549" s="84" t="b">
        <v>0</v>
      </c>
      <c r="J2549" s="84" t="b">
        <v>0</v>
      </c>
      <c r="K2549" s="84" t="b">
        <v>0</v>
      </c>
      <c r="L2549" s="84" t="b">
        <v>0</v>
      </c>
    </row>
    <row r="2550" spans="1:12" x14ac:dyDescent="0.25">
      <c r="A2550" s="84" t="s">
        <v>866</v>
      </c>
      <c r="B2550" s="84" t="s">
        <v>14788</v>
      </c>
      <c r="C2550" s="84">
        <v>2</v>
      </c>
      <c r="D2550" s="122">
        <v>3.3076081572563416E-4</v>
      </c>
      <c r="E2550" s="122">
        <v>1.8469942819358229</v>
      </c>
      <c r="F2550" s="84" t="s">
        <v>15743</v>
      </c>
      <c r="G2550" s="84" t="b">
        <v>0</v>
      </c>
      <c r="H2550" s="84" t="b">
        <v>0</v>
      </c>
      <c r="I2550" s="84" t="b">
        <v>0</v>
      </c>
      <c r="J2550" s="84" t="b">
        <v>1</v>
      </c>
      <c r="K2550" s="84" t="b">
        <v>0</v>
      </c>
      <c r="L2550" s="84" t="b">
        <v>0</v>
      </c>
    </row>
    <row r="2551" spans="1:12" x14ac:dyDescent="0.25">
      <c r="A2551" s="84" t="s">
        <v>14788</v>
      </c>
      <c r="B2551" s="84" t="s">
        <v>2917</v>
      </c>
      <c r="C2551" s="84">
        <v>2</v>
      </c>
      <c r="D2551" s="122">
        <v>3.3076081572563416E-4</v>
      </c>
      <c r="E2551" s="122">
        <v>1.7279644049380434</v>
      </c>
      <c r="F2551" s="84" t="s">
        <v>15743</v>
      </c>
      <c r="G2551" s="84" t="b">
        <v>1</v>
      </c>
      <c r="H2551" s="84" t="b">
        <v>0</v>
      </c>
      <c r="I2551" s="84" t="b">
        <v>0</v>
      </c>
      <c r="J2551" s="84" t="b">
        <v>0</v>
      </c>
      <c r="K2551" s="84" t="b">
        <v>0</v>
      </c>
      <c r="L2551" s="84" t="b">
        <v>0</v>
      </c>
    </row>
    <row r="2552" spans="1:12" x14ac:dyDescent="0.25">
      <c r="A2552" s="84" t="s">
        <v>14194</v>
      </c>
      <c r="B2552" s="84" t="s">
        <v>14525</v>
      </c>
      <c r="C2552" s="84">
        <v>2</v>
      </c>
      <c r="D2552" s="122">
        <v>3.3076081572563416E-4</v>
      </c>
      <c r="E2552" s="122">
        <v>2.9380747512831555</v>
      </c>
      <c r="F2552" s="84" t="s">
        <v>15743</v>
      </c>
      <c r="G2552" s="84" t="b">
        <v>0</v>
      </c>
      <c r="H2552" s="84" t="b">
        <v>0</v>
      </c>
      <c r="I2552" s="84" t="b">
        <v>0</v>
      </c>
      <c r="J2552" s="84" t="b">
        <v>0</v>
      </c>
      <c r="K2552" s="84" t="b">
        <v>0</v>
      </c>
      <c r="L2552" s="84" t="b">
        <v>0</v>
      </c>
    </row>
    <row r="2553" spans="1:12" x14ac:dyDescent="0.25">
      <c r="A2553" s="84" t="s">
        <v>15546</v>
      </c>
      <c r="B2553" s="84" t="s">
        <v>14524</v>
      </c>
      <c r="C2553" s="84">
        <v>2</v>
      </c>
      <c r="D2553" s="122">
        <v>3.3076081572563416E-4</v>
      </c>
      <c r="E2553" s="122">
        <v>3.4151960060028181</v>
      </c>
      <c r="F2553" s="84" t="s">
        <v>15743</v>
      </c>
      <c r="G2553" s="84" t="b">
        <v>0</v>
      </c>
      <c r="H2553" s="84" t="b">
        <v>0</v>
      </c>
      <c r="I2553" s="84" t="b">
        <v>0</v>
      </c>
      <c r="J2553" s="84" t="b">
        <v>0</v>
      </c>
      <c r="K2553" s="84" t="b">
        <v>0</v>
      </c>
      <c r="L2553" s="84" t="b">
        <v>0</v>
      </c>
    </row>
    <row r="2554" spans="1:12" x14ac:dyDescent="0.25">
      <c r="A2554" s="84" t="s">
        <v>14524</v>
      </c>
      <c r="B2554" s="84" t="s">
        <v>15547</v>
      </c>
      <c r="C2554" s="84">
        <v>2</v>
      </c>
      <c r="D2554" s="122">
        <v>3.3076081572563416E-4</v>
      </c>
      <c r="E2554" s="122">
        <v>3.4151960060028181</v>
      </c>
      <c r="F2554" s="84" t="s">
        <v>15743</v>
      </c>
      <c r="G2554" s="84" t="b">
        <v>0</v>
      </c>
      <c r="H2554" s="84" t="b">
        <v>0</v>
      </c>
      <c r="I2554" s="84" t="b">
        <v>0</v>
      </c>
      <c r="J2554" s="84" t="b">
        <v>0</v>
      </c>
      <c r="K2554" s="84" t="b">
        <v>0</v>
      </c>
      <c r="L2554" s="84" t="b">
        <v>0</v>
      </c>
    </row>
    <row r="2555" spans="1:12" x14ac:dyDescent="0.25">
      <c r="A2555" s="84" t="s">
        <v>15547</v>
      </c>
      <c r="B2555" s="84" t="s">
        <v>15548</v>
      </c>
      <c r="C2555" s="84">
        <v>2</v>
      </c>
      <c r="D2555" s="122">
        <v>3.3076081572563416E-4</v>
      </c>
      <c r="E2555" s="122">
        <v>3.8923172607224803</v>
      </c>
      <c r="F2555" s="84" t="s">
        <v>15743</v>
      </c>
      <c r="G2555" s="84" t="b">
        <v>0</v>
      </c>
      <c r="H2555" s="84" t="b">
        <v>0</v>
      </c>
      <c r="I2555" s="84" t="b">
        <v>0</v>
      </c>
      <c r="J2555" s="84" t="b">
        <v>0</v>
      </c>
      <c r="K2555" s="84" t="b">
        <v>0</v>
      </c>
      <c r="L2555" s="84" t="b">
        <v>0</v>
      </c>
    </row>
    <row r="2556" spans="1:12" x14ac:dyDescent="0.25">
      <c r="A2556" s="84" t="s">
        <v>15548</v>
      </c>
      <c r="B2556" s="84" t="s">
        <v>15549</v>
      </c>
      <c r="C2556" s="84">
        <v>2</v>
      </c>
      <c r="D2556" s="122">
        <v>3.3076081572563416E-4</v>
      </c>
      <c r="E2556" s="122">
        <v>3.8923172607224803</v>
      </c>
      <c r="F2556" s="84" t="s">
        <v>15743</v>
      </c>
      <c r="G2556" s="84" t="b">
        <v>0</v>
      </c>
      <c r="H2556" s="84" t="b">
        <v>0</v>
      </c>
      <c r="I2556" s="84" t="b">
        <v>0</v>
      </c>
      <c r="J2556" s="84" t="b">
        <v>0</v>
      </c>
      <c r="K2556" s="84" t="b">
        <v>0</v>
      </c>
      <c r="L2556" s="84" t="b">
        <v>0</v>
      </c>
    </row>
    <row r="2557" spans="1:12" x14ac:dyDescent="0.25">
      <c r="A2557" s="84" t="s">
        <v>15549</v>
      </c>
      <c r="B2557" s="84" t="s">
        <v>15550</v>
      </c>
      <c r="C2557" s="84">
        <v>2</v>
      </c>
      <c r="D2557" s="122">
        <v>3.3076081572563416E-4</v>
      </c>
      <c r="E2557" s="122">
        <v>3.8923172607224803</v>
      </c>
      <c r="F2557" s="84" t="s">
        <v>15743</v>
      </c>
      <c r="G2557" s="84" t="b">
        <v>0</v>
      </c>
      <c r="H2557" s="84" t="b">
        <v>0</v>
      </c>
      <c r="I2557" s="84" t="b">
        <v>0</v>
      </c>
      <c r="J2557" s="84" t="b">
        <v>0</v>
      </c>
      <c r="K2557" s="84" t="b">
        <v>0</v>
      </c>
      <c r="L2557" s="84" t="b">
        <v>0</v>
      </c>
    </row>
    <row r="2558" spans="1:12" x14ac:dyDescent="0.25">
      <c r="A2558" s="84" t="s">
        <v>15550</v>
      </c>
      <c r="B2558" s="84" t="s">
        <v>15551</v>
      </c>
      <c r="C2558" s="84">
        <v>2</v>
      </c>
      <c r="D2558" s="122">
        <v>3.3076081572563416E-4</v>
      </c>
      <c r="E2558" s="122">
        <v>3.8923172607224803</v>
      </c>
      <c r="F2558" s="84" t="s">
        <v>15743</v>
      </c>
      <c r="G2558" s="84" t="b">
        <v>0</v>
      </c>
      <c r="H2558" s="84" t="b">
        <v>0</v>
      </c>
      <c r="I2558" s="84" t="b">
        <v>0</v>
      </c>
      <c r="J2558" s="84" t="b">
        <v>0</v>
      </c>
      <c r="K2558" s="84" t="b">
        <v>0</v>
      </c>
      <c r="L2558" s="84" t="b">
        <v>0</v>
      </c>
    </row>
    <row r="2559" spans="1:12" x14ac:dyDescent="0.25">
      <c r="A2559" s="84" t="s">
        <v>15551</v>
      </c>
      <c r="B2559" s="84" t="s">
        <v>866</v>
      </c>
      <c r="C2559" s="84">
        <v>2</v>
      </c>
      <c r="D2559" s="122">
        <v>3.3076081572563416E-4</v>
      </c>
      <c r="E2559" s="122">
        <v>2.1559207584458382</v>
      </c>
      <c r="F2559" s="84" t="s">
        <v>15743</v>
      </c>
      <c r="G2559" s="84" t="b">
        <v>0</v>
      </c>
      <c r="H2559" s="84" t="b">
        <v>0</v>
      </c>
      <c r="I2559" s="84" t="b">
        <v>0</v>
      </c>
      <c r="J2559" s="84" t="b">
        <v>0</v>
      </c>
      <c r="K2559" s="84" t="b">
        <v>0</v>
      </c>
      <c r="L2559" s="84" t="b">
        <v>0</v>
      </c>
    </row>
    <row r="2560" spans="1:12" x14ac:dyDescent="0.25">
      <c r="A2560" s="84" t="s">
        <v>14216</v>
      </c>
      <c r="B2560" s="84" t="s">
        <v>15552</v>
      </c>
      <c r="C2560" s="84">
        <v>2</v>
      </c>
      <c r="D2560" s="122">
        <v>3.3076081572563416E-4</v>
      </c>
      <c r="E2560" s="122">
        <v>2.7619834922274742</v>
      </c>
      <c r="F2560" s="84" t="s">
        <v>15743</v>
      </c>
      <c r="G2560" s="84" t="b">
        <v>1</v>
      </c>
      <c r="H2560" s="84" t="b">
        <v>0</v>
      </c>
      <c r="I2560" s="84" t="b">
        <v>0</v>
      </c>
      <c r="J2560" s="84" t="b">
        <v>0</v>
      </c>
      <c r="K2560" s="84" t="b">
        <v>0</v>
      </c>
      <c r="L2560" s="84" t="b">
        <v>0</v>
      </c>
    </row>
    <row r="2561" spans="1:12" x14ac:dyDescent="0.25">
      <c r="A2561" s="84" t="s">
        <v>15552</v>
      </c>
      <c r="B2561" s="84" t="s">
        <v>14325</v>
      </c>
      <c r="C2561" s="84">
        <v>2</v>
      </c>
      <c r="D2561" s="122">
        <v>3.3076081572563416E-4</v>
      </c>
      <c r="E2561" s="122">
        <v>3.1141660103388369</v>
      </c>
      <c r="F2561" s="84" t="s">
        <v>15743</v>
      </c>
      <c r="G2561" s="84" t="b">
        <v>0</v>
      </c>
      <c r="H2561" s="84" t="b">
        <v>0</v>
      </c>
      <c r="I2561" s="84" t="b">
        <v>0</v>
      </c>
      <c r="J2561" s="84" t="b">
        <v>0</v>
      </c>
      <c r="K2561" s="84" t="b">
        <v>0</v>
      </c>
      <c r="L2561" s="84" t="b">
        <v>0</v>
      </c>
    </row>
    <row r="2562" spans="1:12" x14ac:dyDescent="0.25">
      <c r="A2562" s="84" t="s">
        <v>14420</v>
      </c>
      <c r="B2562" s="84" t="s">
        <v>14204</v>
      </c>
      <c r="C2562" s="84">
        <v>2</v>
      </c>
      <c r="D2562" s="122">
        <v>3.3076081572563416E-4</v>
      </c>
      <c r="E2562" s="122">
        <v>2.0230855409915045</v>
      </c>
      <c r="F2562" s="84" t="s">
        <v>15743</v>
      </c>
      <c r="G2562" s="84" t="b">
        <v>0</v>
      </c>
      <c r="H2562" s="84" t="b">
        <v>0</v>
      </c>
      <c r="I2562" s="84" t="b">
        <v>0</v>
      </c>
      <c r="J2562" s="84" t="b">
        <v>0</v>
      </c>
      <c r="K2562" s="84" t="b">
        <v>0</v>
      </c>
      <c r="L2562" s="84" t="b">
        <v>0</v>
      </c>
    </row>
    <row r="2563" spans="1:12" x14ac:dyDescent="0.25">
      <c r="A2563" s="84" t="s">
        <v>14204</v>
      </c>
      <c r="B2563" s="84" t="s">
        <v>14325</v>
      </c>
      <c r="C2563" s="84">
        <v>2</v>
      </c>
      <c r="D2563" s="122">
        <v>3.3076081572563416E-4</v>
      </c>
      <c r="E2563" s="122">
        <v>1.8131360146748556</v>
      </c>
      <c r="F2563" s="84" t="s">
        <v>15743</v>
      </c>
      <c r="G2563" s="84" t="b">
        <v>0</v>
      </c>
      <c r="H2563" s="84" t="b">
        <v>0</v>
      </c>
      <c r="I2563" s="84" t="b">
        <v>0</v>
      </c>
      <c r="J2563" s="84" t="b">
        <v>0</v>
      </c>
      <c r="K2563" s="84" t="b">
        <v>0</v>
      </c>
      <c r="L2563" s="84" t="b">
        <v>0</v>
      </c>
    </row>
    <row r="2564" spans="1:12" x14ac:dyDescent="0.25">
      <c r="A2564" s="84" t="s">
        <v>14325</v>
      </c>
      <c r="B2564" s="84" t="s">
        <v>15553</v>
      </c>
      <c r="C2564" s="84">
        <v>2</v>
      </c>
      <c r="D2564" s="122">
        <v>3.3076081572563416E-4</v>
      </c>
      <c r="E2564" s="122">
        <v>3.1141660103388369</v>
      </c>
      <c r="F2564" s="84" t="s">
        <v>15743</v>
      </c>
      <c r="G2564" s="84" t="b">
        <v>0</v>
      </c>
      <c r="H2564" s="84" t="b">
        <v>0</v>
      </c>
      <c r="I2564" s="84" t="b">
        <v>0</v>
      </c>
      <c r="J2564" s="84" t="b">
        <v>0</v>
      </c>
      <c r="K2564" s="84" t="b">
        <v>0</v>
      </c>
      <c r="L2564" s="84" t="b">
        <v>0</v>
      </c>
    </row>
    <row r="2565" spans="1:12" x14ac:dyDescent="0.25">
      <c r="A2565" s="84" t="s">
        <v>15553</v>
      </c>
      <c r="B2565" s="84" t="s">
        <v>866</v>
      </c>
      <c r="C2565" s="84">
        <v>2</v>
      </c>
      <c r="D2565" s="122">
        <v>3.3076081572563416E-4</v>
      </c>
      <c r="E2565" s="122">
        <v>2.1559207584458382</v>
      </c>
      <c r="F2565" s="84" t="s">
        <v>15743</v>
      </c>
      <c r="G2565" s="84" t="b">
        <v>0</v>
      </c>
      <c r="H2565" s="84" t="b">
        <v>0</v>
      </c>
      <c r="I2565" s="84" t="b">
        <v>0</v>
      </c>
      <c r="J2565" s="84" t="b">
        <v>0</v>
      </c>
      <c r="K2565" s="84" t="b">
        <v>0</v>
      </c>
      <c r="L2565" s="84" t="b">
        <v>0</v>
      </c>
    </row>
    <row r="2566" spans="1:12" x14ac:dyDescent="0.25">
      <c r="A2566" s="84" t="s">
        <v>14207</v>
      </c>
      <c r="B2566" s="84" t="s">
        <v>14417</v>
      </c>
      <c r="C2566" s="84">
        <v>2</v>
      </c>
      <c r="D2566" s="122">
        <v>3.3076081572563416E-4</v>
      </c>
      <c r="E2566" s="122">
        <v>2.336014759955193</v>
      </c>
      <c r="F2566" s="84" t="s">
        <v>15743</v>
      </c>
      <c r="G2566" s="84" t="b">
        <v>0</v>
      </c>
      <c r="H2566" s="84" t="b">
        <v>0</v>
      </c>
      <c r="I2566" s="84" t="b">
        <v>0</v>
      </c>
      <c r="J2566" s="84" t="b">
        <v>0</v>
      </c>
      <c r="K2566" s="84" t="b">
        <v>0</v>
      </c>
      <c r="L2566" s="84" t="b">
        <v>0</v>
      </c>
    </row>
    <row r="2567" spans="1:12" x14ac:dyDescent="0.25">
      <c r="A2567" s="84" t="s">
        <v>14417</v>
      </c>
      <c r="B2567" s="84" t="s">
        <v>15554</v>
      </c>
      <c r="C2567" s="84">
        <v>2</v>
      </c>
      <c r="D2567" s="122">
        <v>3.3076081572563416E-4</v>
      </c>
      <c r="E2567" s="122">
        <v>3.2902572693945182</v>
      </c>
      <c r="F2567" s="84" t="s">
        <v>15743</v>
      </c>
      <c r="G2567" s="84" t="b">
        <v>0</v>
      </c>
      <c r="H2567" s="84" t="b">
        <v>0</v>
      </c>
      <c r="I2567" s="84" t="b">
        <v>0</v>
      </c>
      <c r="J2567" s="84" t="b">
        <v>0</v>
      </c>
      <c r="K2567" s="84" t="b">
        <v>0</v>
      </c>
      <c r="L2567" s="84" t="b">
        <v>0</v>
      </c>
    </row>
    <row r="2568" spans="1:12" x14ac:dyDescent="0.25">
      <c r="A2568" s="84" t="s">
        <v>15554</v>
      </c>
      <c r="B2568" s="84" t="s">
        <v>15555</v>
      </c>
      <c r="C2568" s="84">
        <v>2</v>
      </c>
      <c r="D2568" s="122">
        <v>3.3076081572563416E-4</v>
      </c>
      <c r="E2568" s="122">
        <v>3.8923172607224803</v>
      </c>
      <c r="F2568" s="84" t="s">
        <v>15743</v>
      </c>
      <c r="G2568" s="84" t="b">
        <v>0</v>
      </c>
      <c r="H2568" s="84" t="b">
        <v>0</v>
      </c>
      <c r="I2568" s="84" t="b">
        <v>0</v>
      </c>
      <c r="J2568" s="84" t="b">
        <v>0</v>
      </c>
      <c r="K2568" s="84" t="b">
        <v>0</v>
      </c>
      <c r="L2568" s="84" t="b">
        <v>0</v>
      </c>
    </row>
    <row r="2569" spans="1:12" x14ac:dyDescent="0.25">
      <c r="A2569" s="84" t="s">
        <v>15555</v>
      </c>
      <c r="B2569" s="84" t="s">
        <v>866</v>
      </c>
      <c r="C2569" s="84">
        <v>2</v>
      </c>
      <c r="D2569" s="122">
        <v>3.3076081572563416E-4</v>
      </c>
      <c r="E2569" s="122">
        <v>2.1559207584458382</v>
      </c>
      <c r="F2569" s="84" t="s">
        <v>15743</v>
      </c>
      <c r="G2569" s="84" t="b">
        <v>0</v>
      </c>
      <c r="H2569" s="84" t="b">
        <v>0</v>
      </c>
      <c r="I2569" s="84" t="b">
        <v>0</v>
      </c>
      <c r="J2569" s="84" t="b">
        <v>0</v>
      </c>
      <c r="K2569" s="84" t="b">
        <v>0</v>
      </c>
      <c r="L2569" s="84" t="b">
        <v>0</v>
      </c>
    </row>
    <row r="2570" spans="1:12" x14ac:dyDescent="0.25">
      <c r="A2570" s="84" t="s">
        <v>14789</v>
      </c>
      <c r="B2570" s="84" t="s">
        <v>14514</v>
      </c>
      <c r="C2570" s="84">
        <v>2</v>
      </c>
      <c r="D2570" s="122">
        <v>3.3076081572563416E-4</v>
      </c>
      <c r="E2570" s="122">
        <v>3.1141660103388369</v>
      </c>
      <c r="F2570" s="84" t="s">
        <v>15743</v>
      </c>
      <c r="G2570" s="84" t="b">
        <v>0</v>
      </c>
      <c r="H2570" s="84" t="b">
        <v>0</v>
      </c>
      <c r="I2570" s="84" t="b">
        <v>0</v>
      </c>
      <c r="J2570" s="84" t="b">
        <v>0</v>
      </c>
      <c r="K2570" s="84" t="b">
        <v>0</v>
      </c>
      <c r="L2570" s="84" t="b">
        <v>0</v>
      </c>
    </row>
    <row r="2571" spans="1:12" x14ac:dyDescent="0.25">
      <c r="A2571" s="84" t="s">
        <v>14514</v>
      </c>
      <c r="B2571" s="84" t="s">
        <v>15556</v>
      </c>
      <c r="C2571" s="84">
        <v>2</v>
      </c>
      <c r="D2571" s="122">
        <v>3.3076081572563416E-4</v>
      </c>
      <c r="E2571" s="122">
        <v>3.4151960060028181</v>
      </c>
      <c r="F2571" s="84" t="s">
        <v>15743</v>
      </c>
      <c r="G2571" s="84" t="b">
        <v>0</v>
      </c>
      <c r="H2571" s="84" t="b">
        <v>0</v>
      </c>
      <c r="I2571" s="84" t="b">
        <v>0</v>
      </c>
      <c r="J2571" s="84" t="b">
        <v>0</v>
      </c>
      <c r="K2571" s="84" t="b">
        <v>0</v>
      </c>
      <c r="L2571" s="84" t="b">
        <v>0</v>
      </c>
    </row>
    <row r="2572" spans="1:12" x14ac:dyDescent="0.25">
      <c r="A2572" s="84" t="s">
        <v>15556</v>
      </c>
      <c r="B2572" s="84" t="s">
        <v>15557</v>
      </c>
      <c r="C2572" s="84">
        <v>2</v>
      </c>
      <c r="D2572" s="122">
        <v>3.3076081572563416E-4</v>
      </c>
      <c r="E2572" s="122">
        <v>3.8923172607224803</v>
      </c>
      <c r="F2572" s="84" t="s">
        <v>15743</v>
      </c>
      <c r="G2572" s="84" t="b">
        <v>0</v>
      </c>
      <c r="H2572" s="84" t="b">
        <v>0</v>
      </c>
      <c r="I2572" s="84" t="b">
        <v>0</v>
      </c>
      <c r="J2572" s="84" t="b">
        <v>0</v>
      </c>
      <c r="K2572" s="84" t="b">
        <v>0</v>
      </c>
      <c r="L2572" s="84" t="b">
        <v>0</v>
      </c>
    </row>
    <row r="2573" spans="1:12" x14ac:dyDescent="0.25">
      <c r="A2573" s="84" t="s">
        <v>15557</v>
      </c>
      <c r="B2573" s="84" t="s">
        <v>12374</v>
      </c>
      <c r="C2573" s="84">
        <v>2</v>
      </c>
      <c r="D2573" s="122">
        <v>3.3076081572563416E-4</v>
      </c>
      <c r="E2573" s="122">
        <v>2.7619834922274742</v>
      </c>
      <c r="F2573" s="84" t="s">
        <v>15743</v>
      </c>
      <c r="G2573" s="84" t="b">
        <v>0</v>
      </c>
      <c r="H2573" s="84" t="b">
        <v>0</v>
      </c>
      <c r="I2573" s="84" t="b">
        <v>0</v>
      </c>
      <c r="J2573" s="84" t="b">
        <v>0</v>
      </c>
      <c r="K2573" s="84" t="b">
        <v>0</v>
      </c>
      <c r="L2573" s="84" t="b">
        <v>0</v>
      </c>
    </row>
    <row r="2574" spans="1:12" x14ac:dyDescent="0.25">
      <c r="A2574" s="84" t="s">
        <v>12374</v>
      </c>
      <c r="B2574" s="84" t="s">
        <v>15558</v>
      </c>
      <c r="C2574" s="84">
        <v>2</v>
      </c>
      <c r="D2574" s="122">
        <v>3.3076081572563416E-4</v>
      </c>
      <c r="E2574" s="122">
        <v>2.7619834922274742</v>
      </c>
      <c r="F2574" s="84" t="s">
        <v>15743</v>
      </c>
      <c r="G2574" s="84" t="b">
        <v>0</v>
      </c>
      <c r="H2574" s="84" t="b">
        <v>0</v>
      </c>
      <c r="I2574" s="84" t="b">
        <v>0</v>
      </c>
      <c r="J2574" s="84" t="b">
        <v>0</v>
      </c>
      <c r="K2574" s="84" t="b">
        <v>0</v>
      </c>
      <c r="L2574" s="84" t="b">
        <v>0</v>
      </c>
    </row>
    <row r="2575" spans="1:12" x14ac:dyDescent="0.25">
      <c r="A2575" s="84" t="s">
        <v>15558</v>
      </c>
      <c r="B2575" s="84" t="s">
        <v>15559</v>
      </c>
      <c r="C2575" s="84">
        <v>2</v>
      </c>
      <c r="D2575" s="122">
        <v>3.3076081572563416E-4</v>
      </c>
      <c r="E2575" s="122">
        <v>3.8923172607224803</v>
      </c>
      <c r="F2575" s="84" t="s">
        <v>15743</v>
      </c>
      <c r="G2575" s="84" t="b">
        <v>0</v>
      </c>
      <c r="H2575" s="84" t="b">
        <v>0</v>
      </c>
      <c r="I2575" s="84" t="b">
        <v>0</v>
      </c>
      <c r="J2575" s="84" t="b">
        <v>0</v>
      </c>
      <c r="K2575" s="84" t="b">
        <v>0</v>
      </c>
      <c r="L2575" s="84" t="b">
        <v>0</v>
      </c>
    </row>
    <row r="2576" spans="1:12" x14ac:dyDescent="0.25">
      <c r="A2576" s="84" t="s">
        <v>15559</v>
      </c>
      <c r="B2576" s="84" t="s">
        <v>15560</v>
      </c>
      <c r="C2576" s="84">
        <v>2</v>
      </c>
      <c r="D2576" s="122">
        <v>3.3076081572563416E-4</v>
      </c>
      <c r="E2576" s="122">
        <v>3.8923172607224803</v>
      </c>
      <c r="F2576" s="84" t="s">
        <v>15743</v>
      </c>
      <c r="G2576" s="84" t="b">
        <v>0</v>
      </c>
      <c r="H2576" s="84" t="b">
        <v>0</v>
      </c>
      <c r="I2576" s="84" t="b">
        <v>0</v>
      </c>
      <c r="J2576" s="84" t="b">
        <v>1</v>
      </c>
      <c r="K2576" s="84" t="b">
        <v>0</v>
      </c>
      <c r="L2576" s="84" t="b">
        <v>0</v>
      </c>
    </row>
    <row r="2577" spans="1:12" x14ac:dyDescent="0.25">
      <c r="A2577" s="84" t="s">
        <v>15560</v>
      </c>
      <c r="B2577" s="84" t="s">
        <v>866</v>
      </c>
      <c r="C2577" s="84">
        <v>2</v>
      </c>
      <c r="D2577" s="122">
        <v>3.3076081572563416E-4</v>
      </c>
      <c r="E2577" s="122">
        <v>2.1559207584458382</v>
      </c>
      <c r="F2577" s="84" t="s">
        <v>15743</v>
      </c>
      <c r="G2577" s="84" t="b">
        <v>1</v>
      </c>
      <c r="H2577" s="84" t="b">
        <v>0</v>
      </c>
      <c r="I2577" s="84" t="b">
        <v>0</v>
      </c>
      <c r="J2577" s="84" t="b">
        <v>0</v>
      </c>
      <c r="K2577" s="84" t="b">
        <v>0</v>
      </c>
      <c r="L2577" s="84" t="b">
        <v>0</v>
      </c>
    </row>
    <row r="2578" spans="1:12" x14ac:dyDescent="0.25">
      <c r="A2578" s="84" t="s">
        <v>14789</v>
      </c>
      <c r="B2578" s="84" t="s">
        <v>15561</v>
      </c>
      <c r="C2578" s="84">
        <v>2</v>
      </c>
      <c r="D2578" s="122">
        <v>3.3076081572563416E-4</v>
      </c>
      <c r="E2578" s="122">
        <v>3.5912872650584995</v>
      </c>
      <c r="F2578" s="84" t="s">
        <v>15743</v>
      </c>
      <c r="G2578" s="84" t="b">
        <v>0</v>
      </c>
      <c r="H2578" s="84" t="b">
        <v>0</v>
      </c>
      <c r="I2578" s="84" t="b">
        <v>0</v>
      </c>
      <c r="J2578" s="84" t="b">
        <v>0</v>
      </c>
      <c r="K2578" s="84" t="b">
        <v>0</v>
      </c>
      <c r="L2578" s="84" t="b">
        <v>0</v>
      </c>
    </row>
    <row r="2579" spans="1:12" x14ac:dyDescent="0.25">
      <c r="A2579" s="84" t="s">
        <v>15561</v>
      </c>
      <c r="B2579" s="84" t="s">
        <v>14204</v>
      </c>
      <c r="C2579" s="84">
        <v>2</v>
      </c>
      <c r="D2579" s="122">
        <v>3.3076081572563416E-4</v>
      </c>
      <c r="E2579" s="122">
        <v>2.6251455323194666</v>
      </c>
      <c r="F2579" s="84" t="s">
        <v>15743</v>
      </c>
      <c r="G2579" s="84" t="b">
        <v>0</v>
      </c>
      <c r="H2579" s="84" t="b">
        <v>0</v>
      </c>
      <c r="I2579" s="84" t="b">
        <v>0</v>
      </c>
      <c r="J2579" s="84" t="b">
        <v>0</v>
      </c>
      <c r="K2579" s="84" t="b">
        <v>0</v>
      </c>
      <c r="L2579" s="84" t="b">
        <v>0</v>
      </c>
    </row>
    <row r="2580" spans="1:12" x14ac:dyDescent="0.25">
      <c r="A2580" s="84" t="s">
        <v>14204</v>
      </c>
      <c r="B2580" s="84" t="s">
        <v>14369</v>
      </c>
      <c r="C2580" s="84">
        <v>2</v>
      </c>
      <c r="D2580" s="122">
        <v>3.3076081572563416E-4</v>
      </c>
      <c r="E2580" s="122">
        <v>1.8923172607224805</v>
      </c>
      <c r="F2580" s="84" t="s">
        <v>15743</v>
      </c>
      <c r="G2580" s="84" t="b">
        <v>0</v>
      </c>
      <c r="H2580" s="84" t="b">
        <v>0</v>
      </c>
      <c r="I2580" s="84" t="b">
        <v>0</v>
      </c>
      <c r="J2580" s="84" t="b">
        <v>0</v>
      </c>
      <c r="K2580" s="84" t="b">
        <v>0</v>
      </c>
      <c r="L2580" s="84" t="b">
        <v>0</v>
      </c>
    </row>
    <row r="2581" spans="1:12" x14ac:dyDescent="0.25">
      <c r="A2581" s="84" t="s">
        <v>14369</v>
      </c>
      <c r="B2581" s="84" t="s">
        <v>15562</v>
      </c>
      <c r="C2581" s="84">
        <v>2</v>
      </c>
      <c r="D2581" s="122">
        <v>3.3076081572563416E-4</v>
      </c>
      <c r="E2581" s="122">
        <v>3.1933472563864616</v>
      </c>
      <c r="F2581" s="84" t="s">
        <v>15743</v>
      </c>
      <c r="G2581" s="84" t="b">
        <v>0</v>
      </c>
      <c r="H2581" s="84" t="b">
        <v>0</v>
      </c>
      <c r="I2581" s="84" t="b">
        <v>0</v>
      </c>
      <c r="J2581" s="84" t="b">
        <v>0</v>
      </c>
      <c r="K2581" s="84" t="b">
        <v>0</v>
      </c>
      <c r="L2581" s="84" t="b">
        <v>0</v>
      </c>
    </row>
    <row r="2582" spans="1:12" x14ac:dyDescent="0.25">
      <c r="A2582" s="84" t="s">
        <v>15562</v>
      </c>
      <c r="B2582" s="84" t="s">
        <v>15563</v>
      </c>
      <c r="C2582" s="84">
        <v>2</v>
      </c>
      <c r="D2582" s="122">
        <v>3.3076081572563416E-4</v>
      </c>
      <c r="E2582" s="122">
        <v>3.8923172607224803</v>
      </c>
      <c r="F2582" s="84" t="s">
        <v>15743</v>
      </c>
      <c r="G2582" s="84" t="b">
        <v>0</v>
      </c>
      <c r="H2582" s="84" t="b">
        <v>0</v>
      </c>
      <c r="I2582" s="84" t="b">
        <v>0</v>
      </c>
      <c r="J2582" s="84" t="b">
        <v>0</v>
      </c>
      <c r="K2582" s="84" t="b">
        <v>0</v>
      </c>
      <c r="L2582" s="84" t="b">
        <v>0</v>
      </c>
    </row>
    <row r="2583" spans="1:12" x14ac:dyDescent="0.25">
      <c r="A2583" s="84" t="s">
        <v>15563</v>
      </c>
      <c r="B2583" s="84" t="s">
        <v>15564</v>
      </c>
      <c r="C2583" s="84">
        <v>2</v>
      </c>
      <c r="D2583" s="122">
        <v>3.3076081572563416E-4</v>
      </c>
      <c r="E2583" s="122">
        <v>3.8923172607224803</v>
      </c>
      <c r="F2583" s="84" t="s">
        <v>15743</v>
      </c>
      <c r="G2583" s="84" t="b">
        <v>0</v>
      </c>
      <c r="H2583" s="84" t="b">
        <v>0</v>
      </c>
      <c r="I2583" s="84" t="b">
        <v>0</v>
      </c>
      <c r="J2583" s="84" t="b">
        <v>0</v>
      </c>
      <c r="K2583" s="84" t="b">
        <v>0</v>
      </c>
      <c r="L2583" s="84" t="b">
        <v>0</v>
      </c>
    </row>
    <row r="2584" spans="1:12" x14ac:dyDescent="0.25">
      <c r="A2584" s="84" t="s">
        <v>15564</v>
      </c>
      <c r="B2584" s="84" t="s">
        <v>15565</v>
      </c>
      <c r="C2584" s="84">
        <v>2</v>
      </c>
      <c r="D2584" s="122">
        <v>3.3076081572563416E-4</v>
      </c>
      <c r="E2584" s="122">
        <v>3.8923172607224803</v>
      </c>
      <c r="F2584" s="84" t="s">
        <v>15743</v>
      </c>
      <c r="G2584" s="84" t="b">
        <v>0</v>
      </c>
      <c r="H2584" s="84" t="b">
        <v>0</v>
      </c>
      <c r="I2584" s="84" t="b">
        <v>0</v>
      </c>
      <c r="J2584" s="84" t="b">
        <v>0</v>
      </c>
      <c r="K2584" s="84" t="b">
        <v>0</v>
      </c>
      <c r="L2584" s="84" t="b">
        <v>0</v>
      </c>
    </row>
    <row r="2585" spans="1:12" x14ac:dyDescent="0.25">
      <c r="A2585" s="84" t="s">
        <v>15565</v>
      </c>
      <c r="B2585" s="84" t="s">
        <v>866</v>
      </c>
      <c r="C2585" s="84">
        <v>2</v>
      </c>
      <c r="D2585" s="122">
        <v>3.3076081572563416E-4</v>
      </c>
      <c r="E2585" s="122">
        <v>2.1559207584458382</v>
      </c>
      <c r="F2585" s="84" t="s">
        <v>15743</v>
      </c>
      <c r="G2585" s="84" t="b">
        <v>0</v>
      </c>
      <c r="H2585" s="84" t="b">
        <v>0</v>
      </c>
      <c r="I2585" s="84" t="b">
        <v>0</v>
      </c>
      <c r="J2585" s="84" t="b">
        <v>0</v>
      </c>
      <c r="K2585" s="84" t="b">
        <v>0</v>
      </c>
      <c r="L2585" s="84" t="b">
        <v>0</v>
      </c>
    </row>
    <row r="2586" spans="1:12" x14ac:dyDescent="0.25">
      <c r="A2586" s="84" t="s">
        <v>15566</v>
      </c>
      <c r="B2586" s="84" t="s">
        <v>14505</v>
      </c>
      <c r="C2586" s="84">
        <v>2</v>
      </c>
      <c r="D2586" s="122">
        <v>3.3076081572563416E-4</v>
      </c>
      <c r="E2586" s="122">
        <v>3.4151960060028181</v>
      </c>
      <c r="F2586" s="84" t="s">
        <v>15743</v>
      </c>
      <c r="G2586" s="84" t="b">
        <v>0</v>
      </c>
      <c r="H2586" s="84" t="b">
        <v>0</v>
      </c>
      <c r="I2586" s="84" t="b">
        <v>0</v>
      </c>
      <c r="J2586" s="84" t="b">
        <v>0</v>
      </c>
      <c r="K2586" s="84" t="b">
        <v>0</v>
      </c>
      <c r="L2586" s="84" t="b">
        <v>0</v>
      </c>
    </row>
    <row r="2587" spans="1:12" x14ac:dyDescent="0.25">
      <c r="A2587" s="84" t="s">
        <v>14505</v>
      </c>
      <c r="B2587" s="84" t="s">
        <v>15567</v>
      </c>
      <c r="C2587" s="84">
        <v>2</v>
      </c>
      <c r="D2587" s="122">
        <v>3.3076081572563416E-4</v>
      </c>
      <c r="E2587" s="122">
        <v>3.4151960060028181</v>
      </c>
      <c r="F2587" s="84" t="s">
        <v>15743</v>
      </c>
      <c r="G2587" s="84" t="b">
        <v>0</v>
      </c>
      <c r="H2587" s="84" t="b">
        <v>0</v>
      </c>
      <c r="I2587" s="84" t="b">
        <v>0</v>
      </c>
      <c r="J2587" s="84" t="b">
        <v>0</v>
      </c>
      <c r="K2587" s="84" t="b">
        <v>0</v>
      </c>
      <c r="L2587" s="84" t="b">
        <v>0</v>
      </c>
    </row>
    <row r="2588" spans="1:12" x14ac:dyDescent="0.25">
      <c r="A2588" s="84" t="s">
        <v>15567</v>
      </c>
      <c r="B2588" s="84" t="s">
        <v>14325</v>
      </c>
      <c r="C2588" s="84">
        <v>2</v>
      </c>
      <c r="D2588" s="122">
        <v>3.3076081572563416E-4</v>
      </c>
      <c r="E2588" s="122">
        <v>3.1141660103388369</v>
      </c>
      <c r="F2588" s="84" t="s">
        <v>15743</v>
      </c>
      <c r="G2588" s="84" t="b">
        <v>0</v>
      </c>
      <c r="H2588" s="84" t="b">
        <v>0</v>
      </c>
      <c r="I2588" s="84" t="b">
        <v>0</v>
      </c>
      <c r="J2588" s="84" t="b">
        <v>0</v>
      </c>
      <c r="K2588" s="84" t="b">
        <v>0</v>
      </c>
      <c r="L2588" s="84" t="b">
        <v>0</v>
      </c>
    </row>
    <row r="2589" spans="1:12" x14ac:dyDescent="0.25">
      <c r="A2589" s="84" t="s">
        <v>14420</v>
      </c>
      <c r="B2589" s="84" t="s">
        <v>14200</v>
      </c>
      <c r="C2589" s="84">
        <v>2</v>
      </c>
      <c r="D2589" s="122">
        <v>3.3076081572563416E-4</v>
      </c>
      <c r="E2589" s="122">
        <v>2.0472192207082238</v>
      </c>
      <c r="F2589" s="84" t="s">
        <v>15743</v>
      </c>
      <c r="G2589" s="84" t="b">
        <v>0</v>
      </c>
      <c r="H2589" s="84" t="b">
        <v>0</v>
      </c>
      <c r="I2589" s="84" t="b">
        <v>0</v>
      </c>
      <c r="J2589" s="84" t="b">
        <v>0</v>
      </c>
      <c r="K2589" s="84" t="b">
        <v>0</v>
      </c>
      <c r="L2589" s="84" t="b">
        <v>0</v>
      </c>
    </row>
    <row r="2590" spans="1:12" x14ac:dyDescent="0.25">
      <c r="A2590" s="84" t="s">
        <v>14200</v>
      </c>
      <c r="B2590" s="84" t="s">
        <v>15568</v>
      </c>
      <c r="C2590" s="84">
        <v>2</v>
      </c>
      <c r="D2590" s="122">
        <v>3.3076081572563416E-4</v>
      </c>
      <c r="E2590" s="122">
        <v>2.5031511763579481</v>
      </c>
      <c r="F2590" s="84" t="s">
        <v>15743</v>
      </c>
      <c r="G2590" s="84" t="b">
        <v>0</v>
      </c>
      <c r="H2590" s="84" t="b">
        <v>0</v>
      </c>
      <c r="I2590" s="84" t="b">
        <v>0</v>
      </c>
      <c r="J2590" s="84" t="b">
        <v>0</v>
      </c>
      <c r="K2590" s="84" t="b">
        <v>0</v>
      </c>
      <c r="L2590" s="84" t="b">
        <v>0</v>
      </c>
    </row>
    <row r="2591" spans="1:12" x14ac:dyDescent="0.25">
      <c r="A2591" s="84" t="s">
        <v>15568</v>
      </c>
      <c r="B2591" s="84" t="s">
        <v>14325</v>
      </c>
      <c r="C2591" s="84">
        <v>2</v>
      </c>
      <c r="D2591" s="122">
        <v>3.3076081572563416E-4</v>
      </c>
      <c r="E2591" s="122">
        <v>3.1141660103388369</v>
      </c>
      <c r="F2591" s="84" t="s">
        <v>15743</v>
      </c>
      <c r="G2591" s="84" t="b">
        <v>0</v>
      </c>
      <c r="H2591" s="84" t="b">
        <v>0</v>
      </c>
      <c r="I2591" s="84" t="b">
        <v>0</v>
      </c>
      <c r="J2591" s="84" t="b">
        <v>0</v>
      </c>
      <c r="K2591" s="84" t="b">
        <v>0</v>
      </c>
      <c r="L2591" s="84" t="b">
        <v>0</v>
      </c>
    </row>
    <row r="2592" spans="1:12" x14ac:dyDescent="0.25">
      <c r="A2592" s="84" t="s">
        <v>14325</v>
      </c>
      <c r="B2592" s="84" t="s">
        <v>15569</v>
      </c>
      <c r="C2592" s="84">
        <v>2</v>
      </c>
      <c r="D2592" s="122">
        <v>3.3076081572563416E-4</v>
      </c>
      <c r="E2592" s="122">
        <v>3.1141660103388369</v>
      </c>
      <c r="F2592" s="84" t="s">
        <v>15743</v>
      </c>
      <c r="G2592" s="84" t="b">
        <v>0</v>
      </c>
      <c r="H2592" s="84" t="b">
        <v>0</v>
      </c>
      <c r="I2592" s="84" t="b">
        <v>0</v>
      </c>
      <c r="J2592" s="84" t="b">
        <v>0</v>
      </c>
      <c r="K2592" s="84" t="b">
        <v>0</v>
      </c>
      <c r="L2592" s="84" t="b">
        <v>0</v>
      </c>
    </row>
    <row r="2593" spans="1:12" x14ac:dyDescent="0.25">
      <c r="A2593" s="84" t="s">
        <v>15569</v>
      </c>
      <c r="B2593" s="84" t="s">
        <v>866</v>
      </c>
      <c r="C2593" s="84">
        <v>2</v>
      </c>
      <c r="D2593" s="122">
        <v>3.3076081572563416E-4</v>
      </c>
      <c r="E2593" s="122">
        <v>2.1559207584458382</v>
      </c>
      <c r="F2593" s="84" t="s">
        <v>15743</v>
      </c>
      <c r="G2593" s="84" t="b">
        <v>0</v>
      </c>
      <c r="H2593" s="84" t="b">
        <v>0</v>
      </c>
      <c r="I2593" s="84" t="b">
        <v>0</v>
      </c>
      <c r="J2593" s="84" t="b">
        <v>0</v>
      </c>
      <c r="K2593" s="84" t="b">
        <v>0</v>
      </c>
      <c r="L2593" s="84" t="b">
        <v>0</v>
      </c>
    </row>
    <row r="2594" spans="1:12" x14ac:dyDescent="0.25">
      <c r="A2594" s="84" t="s">
        <v>14567</v>
      </c>
      <c r="B2594" s="84" t="s">
        <v>14798</v>
      </c>
      <c r="C2594" s="84">
        <v>2</v>
      </c>
      <c r="D2594" s="122">
        <v>3.3076081572563416E-4</v>
      </c>
      <c r="E2594" s="122">
        <v>3.1933472563864616</v>
      </c>
      <c r="F2594" s="84" t="s">
        <v>15743</v>
      </c>
      <c r="G2594" s="84" t="b">
        <v>0</v>
      </c>
      <c r="H2594" s="84" t="b">
        <v>0</v>
      </c>
      <c r="I2594" s="84" t="b">
        <v>0</v>
      </c>
      <c r="J2594" s="84" t="b">
        <v>0</v>
      </c>
      <c r="K2594" s="84" t="b">
        <v>0</v>
      </c>
      <c r="L2594" s="84" t="b">
        <v>0</v>
      </c>
    </row>
    <row r="2595" spans="1:12" x14ac:dyDescent="0.25">
      <c r="A2595" s="84" t="s">
        <v>14798</v>
      </c>
      <c r="B2595" s="84" t="s">
        <v>15570</v>
      </c>
      <c r="C2595" s="84">
        <v>2</v>
      </c>
      <c r="D2595" s="122">
        <v>3.3076081572563416E-4</v>
      </c>
      <c r="E2595" s="122">
        <v>3.5912872650584995</v>
      </c>
      <c r="F2595" s="84" t="s">
        <v>15743</v>
      </c>
      <c r="G2595" s="84" t="b">
        <v>0</v>
      </c>
      <c r="H2595" s="84" t="b">
        <v>0</v>
      </c>
      <c r="I2595" s="84" t="b">
        <v>0</v>
      </c>
      <c r="J2595" s="84" t="b">
        <v>0</v>
      </c>
      <c r="K2595" s="84" t="b">
        <v>0</v>
      </c>
      <c r="L2595" s="84" t="b">
        <v>0</v>
      </c>
    </row>
    <row r="2596" spans="1:12" x14ac:dyDescent="0.25">
      <c r="A2596" s="84" t="s">
        <v>15570</v>
      </c>
      <c r="B2596" s="84" t="s">
        <v>14544</v>
      </c>
      <c r="C2596" s="84">
        <v>2</v>
      </c>
      <c r="D2596" s="122">
        <v>3.3076081572563416E-4</v>
      </c>
      <c r="E2596" s="122">
        <v>3.4943772520504428</v>
      </c>
      <c r="F2596" s="84" t="s">
        <v>15743</v>
      </c>
      <c r="G2596" s="84" t="b">
        <v>0</v>
      </c>
      <c r="H2596" s="84" t="b">
        <v>0</v>
      </c>
      <c r="I2596" s="84" t="b">
        <v>0</v>
      </c>
      <c r="J2596" s="84" t="b">
        <v>0</v>
      </c>
      <c r="K2596" s="84" t="b">
        <v>0</v>
      </c>
      <c r="L2596" s="84" t="b">
        <v>0</v>
      </c>
    </row>
    <row r="2597" spans="1:12" x14ac:dyDescent="0.25">
      <c r="A2597" s="84" t="s">
        <v>14544</v>
      </c>
      <c r="B2597" s="84" t="s">
        <v>14799</v>
      </c>
      <c r="C2597" s="84">
        <v>2</v>
      </c>
      <c r="D2597" s="122">
        <v>3.3076081572563416E-4</v>
      </c>
      <c r="E2597" s="122">
        <v>3.1933472563864616</v>
      </c>
      <c r="F2597" s="84" t="s">
        <v>15743</v>
      </c>
      <c r="G2597" s="84" t="b">
        <v>0</v>
      </c>
      <c r="H2597" s="84" t="b">
        <v>0</v>
      </c>
      <c r="I2597" s="84" t="b">
        <v>0</v>
      </c>
      <c r="J2597" s="84" t="b">
        <v>0</v>
      </c>
      <c r="K2597" s="84" t="b">
        <v>0</v>
      </c>
      <c r="L2597" s="84" t="b">
        <v>0</v>
      </c>
    </row>
    <row r="2598" spans="1:12" x14ac:dyDescent="0.25">
      <c r="A2598" s="84" t="s">
        <v>14799</v>
      </c>
      <c r="B2598" s="84" t="s">
        <v>866</v>
      </c>
      <c r="C2598" s="84">
        <v>2</v>
      </c>
      <c r="D2598" s="122">
        <v>3.3076081572563416E-4</v>
      </c>
      <c r="E2598" s="122">
        <v>1.8548907627818569</v>
      </c>
      <c r="F2598" s="84" t="s">
        <v>15743</v>
      </c>
      <c r="G2598" s="84" t="b">
        <v>0</v>
      </c>
      <c r="H2598" s="84" t="b">
        <v>0</v>
      </c>
      <c r="I2598" s="84" t="b">
        <v>0</v>
      </c>
      <c r="J2598" s="84" t="b">
        <v>0</v>
      </c>
      <c r="K2598" s="84" t="b">
        <v>0</v>
      </c>
      <c r="L2598" s="84" t="b">
        <v>0</v>
      </c>
    </row>
    <row r="2599" spans="1:12" x14ac:dyDescent="0.25">
      <c r="A2599" s="84" t="s">
        <v>866</v>
      </c>
      <c r="B2599" s="84" t="s">
        <v>14798</v>
      </c>
      <c r="C2599" s="84">
        <v>2</v>
      </c>
      <c r="D2599" s="122">
        <v>3.3076081572563416E-4</v>
      </c>
      <c r="E2599" s="122">
        <v>1.8469942819358229</v>
      </c>
      <c r="F2599" s="84" t="s">
        <v>15743</v>
      </c>
      <c r="G2599" s="84" t="b">
        <v>0</v>
      </c>
      <c r="H2599" s="84" t="b">
        <v>0</v>
      </c>
      <c r="I2599" s="84" t="b">
        <v>0</v>
      </c>
      <c r="J2599" s="84" t="b">
        <v>0</v>
      </c>
      <c r="K2599" s="84" t="b">
        <v>0</v>
      </c>
      <c r="L2599" s="84" t="b">
        <v>0</v>
      </c>
    </row>
    <row r="2600" spans="1:12" x14ac:dyDescent="0.25">
      <c r="A2600" s="84" t="s">
        <v>14798</v>
      </c>
      <c r="B2600" s="84" t="s">
        <v>2917</v>
      </c>
      <c r="C2600" s="84">
        <v>2</v>
      </c>
      <c r="D2600" s="122">
        <v>3.3076081572563416E-4</v>
      </c>
      <c r="E2600" s="122">
        <v>1.7279644049380434</v>
      </c>
      <c r="F2600" s="84" t="s">
        <v>15743</v>
      </c>
      <c r="G2600" s="84" t="b">
        <v>0</v>
      </c>
      <c r="H2600" s="84" t="b">
        <v>0</v>
      </c>
      <c r="I2600" s="84" t="b">
        <v>0</v>
      </c>
      <c r="J2600" s="84" t="b">
        <v>0</v>
      </c>
      <c r="K2600" s="84" t="b">
        <v>0</v>
      </c>
      <c r="L2600" s="84" t="b">
        <v>0</v>
      </c>
    </row>
    <row r="2601" spans="1:12" x14ac:dyDescent="0.25">
      <c r="A2601" s="84" t="s">
        <v>15571</v>
      </c>
      <c r="B2601" s="84" t="s">
        <v>15572</v>
      </c>
      <c r="C2601" s="84">
        <v>2</v>
      </c>
      <c r="D2601" s="122">
        <v>3.3076081572563416E-4</v>
      </c>
      <c r="E2601" s="122">
        <v>3.8923172607224803</v>
      </c>
      <c r="F2601" s="84" t="s">
        <v>15743</v>
      </c>
      <c r="G2601" s="84" t="b">
        <v>0</v>
      </c>
      <c r="H2601" s="84" t="b">
        <v>0</v>
      </c>
      <c r="I2601" s="84" t="b">
        <v>0</v>
      </c>
      <c r="J2601" s="84" t="b">
        <v>0</v>
      </c>
      <c r="K2601" s="84" t="b">
        <v>0</v>
      </c>
      <c r="L2601" s="84" t="b">
        <v>0</v>
      </c>
    </row>
    <row r="2602" spans="1:12" x14ac:dyDescent="0.25">
      <c r="A2602" s="84" t="s">
        <v>15572</v>
      </c>
      <c r="B2602" s="84" t="s">
        <v>15573</v>
      </c>
      <c r="C2602" s="84">
        <v>2</v>
      </c>
      <c r="D2602" s="122">
        <v>3.3076081572563416E-4</v>
      </c>
      <c r="E2602" s="122">
        <v>3.8923172607224803</v>
      </c>
      <c r="F2602" s="84" t="s">
        <v>15743</v>
      </c>
      <c r="G2602" s="84" t="b">
        <v>0</v>
      </c>
      <c r="H2602" s="84" t="b">
        <v>0</v>
      </c>
      <c r="I2602" s="84" t="b">
        <v>0</v>
      </c>
      <c r="J2602" s="84" t="b">
        <v>0</v>
      </c>
      <c r="K2602" s="84" t="b">
        <v>0</v>
      </c>
      <c r="L2602" s="84" t="b">
        <v>0</v>
      </c>
    </row>
    <row r="2603" spans="1:12" x14ac:dyDescent="0.25">
      <c r="A2603" s="84" t="s">
        <v>15573</v>
      </c>
      <c r="B2603" s="84" t="s">
        <v>14244</v>
      </c>
      <c r="C2603" s="84">
        <v>2</v>
      </c>
      <c r="D2603" s="122">
        <v>3.3076081572563416E-4</v>
      </c>
      <c r="E2603" s="122">
        <v>2.8923172607224803</v>
      </c>
      <c r="F2603" s="84" t="s">
        <v>15743</v>
      </c>
      <c r="G2603" s="84" t="b">
        <v>0</v>
      </c>
      <c r="H2603" s="84" t="b">
        <v>0</v>
      </c>
      <c r="I2603" s="84" t="b">
        <v>0</v>
      </c>
      <c r="J2603" s="84" t="b">
        <v>0</v>
      </c>
      <c r="K2603" s="84" t="b">
        <v>0</v>
      </c>
      <c r="L2603" s="84" t="b">
        <v>0</v>
      </c>
    </row>
    <row r="2604" spans="1:12" x14ac:dyDescent="0.25">
      <c r="A2604" s="84" t="s">
        <v>14504</v>
      </c>
      <c r="B2604" s="84" t="s">
        <v>14366</v>
      </c>
      <c r="C2604" s="84">
        <v>2</v>
      </c>
      <c r="D2604" s="122">
        <v>3.3076081572563416E-4</v>
      </c>
      <c r="E2604" s="122">
        <v>2.7619834922274742</v>
      </c>
      <c r="F2604" s="84" t="s">
        <v>15743</v>
      </c>
      <c r="G2604" s="84" t="b">
        <v>0</v>
      </c>
      <c r="H2604" s="84" t="b">
        <v>0</v>
      </c>
      <c r="I2604" s="84" t="b">
        <v>0</v>
      </c>
      <c r="J2604" s="84" t="b">
        <v>0</v>
      </c>
      <c r="K2604" s="84" t="b">
        <v>0</v>
      </c>
      <c r="L2604" s="84" t="b">
        <v>0</v>
      </c>
    </row>
    <row r="2605" spans="1:12" x14ac:dyDescent="0.25">
      <c r="A2605" s="84" t="s">
        <v>14366</v>
      </c>
      <c r="B2605" s="84" t="s">
        <v>15574</v>
      </c>
      <c r="C2605" s="84">
        <v>2</v>
      </c>
      <c r="D2605" s="122">
        <v>3.3076081572563416E-4</v>
      </c>
      <c r="E2605" s="122">
        <v>3.1933472563864616</v>
      </c>
      <c r="F2605" s="84" t="s">
        <v>15743</v>
      </c>
      <c r="G2605" s="84" t="b">
        <v>0</v>
      </c>
      <c r="H2605" s="84" t="b">
        <v>0</v>
      </c>
      <c r="I2605" s="84" t="b">
        <v>0</v>
      </c>
      <c r="J2605" s="84" t="b">
        <v>0</v>
      </c>
      <c r="K2605" s="84" t="b">
        <v>0</v>
      </c>
      <c r="L2605" s="84" t="b">
        <v>0</v>
      </c>
    </row>
    <row r="2606" spans="1:12" x14ac:dyDescent="0.25">
      <c r="A2606" s="84" t="s">
        <v>15574</v>
      </c>
      <c r="B2606" s="84" t="s">
        <v>14801</v>
      </c>
      <c r="C2606" s="84">
        <v>2</v>
      </c>
      <c r="D2606" s="122">
        <v>3.3076081572563416E-4</v>
      </c>
      <c r="E2606" s="122">
        <v>3.5912872650584995</v>
      </c>
      <c r="F2606" s="84" t="s">
        <v>15743</v>
      </c>
      <c r="G2606" s="84" t="b">
        <v>0</v>
      </c>
      <c r="H2606" s="84" t="b">
        <v>0</v>
      </c>
      <c r="I2606" s="84" t="b">
        <v>0</v>
      </c>
      <c r="J2606" s="84" t="b">
        <v>0</v>
      </c>
      <c r="K2606" s="84" t="b">
        <v>0</v>
      </c>
      <c r="L2606" s="84" t="b">
        <v>0</v>
      </c>
    </row>
    <row r="2607" spans="1:12" x14ac:dyDescent="0.25">
      <c r="A2607" s="84" t="s">
        <v>14418</v>
      </c>
      <c r="B2607" s="84" t="s">
        <v>14420</v>
      </c>
      <c r="C2607" s="84">
        <v>2</v>
      </c>
      <c r="D2607" s="122">
        <v>3.3076081572563416E-4</v>
      </c>
      <c r="E2607" s="122">
        <v>2.6881972780665557</v>
      </c>
      <c r="F2607" s="84" t="s">
        <v>15743</v>
      </c>
      <c r="G2607" s="84" t="b">
        <v>0</v>
      </c>
      <c r="H2607" s="84" t="b">
        <v>0</v>
      </c>
      <c r="I2607" s="84" t="b">
        <v>0</v>
      </c>
      <c r="J2607" s="84" t="b">
        <v>0</v>
      </c>
      <c r="K2607" s="84" t="b">
        <v>0</v>
      </c>
      <c r="L2607" s="84" t="b">
        <v>0</v>
      </c>
    </row>
    <row r="2608" spans="1:12" x14ac:dyDescent="0.25">
      <c r="A2608" s="84" t="s">
        <v>14420</v>
      </c>
      <c r="B2608" s="84" t="s">
        <v>14801</v>
      </c>
      <c r="C2608" s="84">
        <v>2</v>
      </c>
      <c r="D2608" s="122">
        <v>3.3076081572563416E-4</v>
      </c>
      <c r="E2608" s="122">
        <v>2.989227273730537</v>
      </c>
      <c r="F2608" s="84" t="s">
        <v>15743</v>
      </c>
      <c r="G2608" s="84" t="b">
        <v>0</v>
      </c>
      <c r="H2608" s="84" t="b">
        <v>0</v>
      </c>
      <c r="I2608" s="84" t="b">
        <v>0</v>
      </c>
      <c r="J2608" s="84" t="b">
        <v>0</v>
      </c>
      <c r="K2608" s="84" t="b">
        <v>0</v>
      </c>
      <c r="L2608" s="84" t="b">
        <v>0</v>
      </c>
    </row>
    <row r="2609" spans="1:12" x14ac:dyDescent="0.25">
      <c r="A2609" s="84" t="s">
        <v>12258</v>
      </c>
      <c r="B2609" s="84" t="s">
        <v>14341</v>
      </c>
      <c r="C2609" s="84">
        <v>2</v>
      </c>
      <c r="D2609" s="122">
        <v>3.3076081572563416E-4</v>
      </c>
      <c r="E2609" s="122">
        <v>1.2886317111077807</v>
      </c>
      <c r="F2609" s="84" t="s">
        <v>15743</v>
      </c>
      <c r="G2609" s="84" t="b">
        <v>0</v>
      </c>
      <c r="H2609" s="84" t="b">
        <v>0</v>
      </c>
      <c r="I2609" s="84" t="b">
        <v>0</v>
      </c>
      <c r="J2609" s="84" t="b">
        <v>0</v>
      </c>
      <c r="K2609" s="84" t="b">
        <v>0</v>
      </c>
      <c r="L2609" s="84" t="b">
        <v>0</v>
      </c>
    </row>
    <row r="2610" spans="1:12" x14ac:dyDescent="0.25">
      <c r="A2610" s="84" t="s">
        <v>14341</v>
      </c>
      <c r="B2610" s="84" t="s">
        <v>2922</v>
      </c>
      <c r="C2610" s="84">
        <v>2</v>
      </c>
      <c r="D2610" s="122">
        <v>3.3076081572563416E-4</v>
      </c>
      <c r="E2610" s="122">
        <v>1.0800725639221112</v>
      </c>
      <c r="F2610" s="84" t="s">
        <v>15743</v>
      </c>
      <c r="G2610" s="84" t="b">
        <v>0</v>
      </c>
      <c r="H2610" s="84" t="b">
        <v>0</v>
      </c>
      <c r="I2610" s="84" t="b">
        <v>0</v>
      </c>
      <c r="J2610" s="84" t="b">
        <v>0</v>
      </c>
      <c r="K2610" s="84" t="b">
        <v>0</v>
      </c>
      <c r="L2610" s="84" t="b">
        <v>0</v>
      </c>
    </row>
    <row r="2611" spans="1:12" x14ac:dyDescent="0.25">
      <c r="A2611" s="84" t="s">
        <v>15575</v>
      </c>
      <c r="B2611" s="84" t="s">
        <v>15576</v>
      </c>
      <c r="C2611" s="84">
        <v>2</v>
      </c>
      <c r="D2611" s="122">
        <v>3.3076081572563416E-4</v>
      </c>
      <c r="E2611" s="122">
        <v>3.8923172607224803</v>
      </c>
      <c r="F2611" s="84" t="s">
        <v>15743</v>
      </c>
      <c r="G2611" s="84" t="b">
        <v>0</v>
      </c>
      <c r="H2611" s="84" t="b">
        <v>0</v>
      </c>
      <c r="I2611" s="84" t="b">
        <v>0</v>
      </c>
      <c r="J2611" s="84" t="b">
        <v>0</v>
      </c>
      <c r="K2611" s="84" t="b">
        <v>0</v>
      </c>
      <c r="L2611" s="84" t="b">
        <v>0</v>
      </c>
    </row>
    <row r="2612" spans="1:12" x14ac:dyDescent="0.25">
      <c r="A2612" s="84" t="s">
        <v>15576</v>
      </c>
      <c r="B2612" s="84" t="s">
        <v>14244</v>
      </c>
      <c r="C2612" s="84">
        <v>2</v>
      </c>
      <c r="D2612" s="122">
        <v>3.3076081572563416E-4</v>
      </c>
      <c r="E2612" s="122">
        <v>2.8923172607224803</v>
      </c>
      <c r="F2612" s="84" t="s">
        <v>15743</v>
      </c>
      <c r="G2612" s="84" t="b">
        <v>0</v>
      </c>
      <c r="H2612" s="84" t="b">
        <v>0</v>
      </c>
      <c r="I2612" s="84" t="b">
        <v>0</v>
      </c>
      <c r="J2612" s="84" t="b">
        <v>0</v>
      </c>
      <c r="K2612" s="84" t="b">
        <v>0</v>
      </c>
      <c r="L2612" s="84" t="b">
        <v>0</v>
      </c>
    </row>
    <row r="2613" spans="1:12" x14ac:dyDescent="0.25">
      <c r="A2613" s="84" t="s">
        <v>15577</v>
      </c>
      <c r="B2613" s="84" t="s">
        <v>15578</v>
      </c>
      <c r="C2613" s="84">
        <v>2</v>
      </c>
      <c r="D2613" s="122">
        <v>3.3076081572563416E-4</v>
      </c>
      <c r="E2613" s="122">
        <v>3.8923172607224803</v>
      </c>
      <c r="F2613" s="84" t="s">
        <v>15743</v>
      </c>
      <c r="G2613" s="84" t="b">
        <v>0</v>
      </c>
      <c r="H2613" s="84" t="b">
        <v>0</v>
      </c>
      <c r="I2613" s="84" t="b">
        <v>0</v>
      </c>
      <c r="J2613" s="84" t="b">
        <v>0</v>
      </c>
      <c r="K2613" s="84" t="b">
        <v>0</v>
      </c>
      <c r="L2613" s="84" t="b">
        <v>0</v>
      </c>
    </row>
    <row r="2614" spans="1:12" x14ac:dyDescent="0.25">
      <c r="A2614" s="84" t="s">
        <v>15578</v>
      </c>
      <c r="B2614" s="84" t="s">
        <v>14234</v>
      </c>
      <c r="C2614" s="84">
        <v>2</v>
      </c>
      <c r="D2614" s="122">
        <v>3.3076081572563416E-4</v>
      </c>
      <c r="E2614" s="122">
        <v>2.8711279616525425</v>
      </c>
      <c r="F2614" s="84" t="s">
        <v>15743</v>
      </c>
      <c r="G2614" s="84" t="b">
        <v>0</v>
      </c>
      <c r="H2614" s="84" t="b">
        <v>0</v>
      </c>
      <c r="I2614" s="84" t="b">
        <v>0</v>
      </c>
      <c r="J2614" s="84" t="b">
        <v>0</v>
      </c>
      <c r="K2614" s="84" t="b">
        <v>0</v>
      </c>
      <c r="L2614" s="84" t="b">
        <v>0</v>
      </c>
    </row>
    <row r="2615" spans="1:12" x14ac:dyDescent="0.25">
      <c r="A2615" s="84" t="s">
        <v>14234</v>
      </c>
      <c r="B2615" s="84" t="s">
        <v>15579</v>
      </c>
      <c r="C2615" s="84">
        <v>2</v>
      </c>
      <c r="D2615" s="122">
        <v>3.3076081572563416E-4</v>
      </c>
      <c r="E2615" s="122">
        <v>2.8509245755642554</v>
      </c>
      <c r="F2615" s="84" t="s">
        <v>15743</v>
      </c>
      <c r="G2615" s="84" t="b">
        <v>0</v>
      </c>
      <c r="H2615" s="84" t="b">
        <v>0</v>
      </c>
      <c r="I2615" s="84" t="b">
        <v>0</v>
      </c>
      <c r="J2615" s="84" t="b">
        <v>0</v>
      </c>
      <c r="K2615" s="84" t="b">
        <v>0</v>
      </c>
      <c r="L2615" s="84" t="b">
        <v>0</v>
      </c>
    </row>
    <row r="2616" spans="1:12" x14ac:dyDescent="0.25">
      <c r="A2616" s="84" t="s">
        <v>15579</v>
      </c>
      <c r="B2616" s="84" t="s">
        <v>14802</v>
      </c>
      <c r="C2616" s="84">
        <v>2</v>
      </c>
      <c r="D2616" s="122">
        <v>3.3076081572563416E-4</v>
      </c>
      <c r="E2616" s="122">
        <v>3.5912872650584995</v>
      </c>
      <c r="F2616" s="84" t="s">
        <v>15743</v>
      </c>
      <c r="G2616" s="84" t="b">
        <v>0</v>
      </c>
      <c r="H2616" s="84" t="b">
        <v>0</v>
      </c>
      <c r="I2616" s="84" t="b">
        <v>0</v>
      </c>
      <c r="J2616" s="84" t="b">
        <v>0</v>
      </c>
      <c r="K2616" s="84" t="b">
        <v>0</v>
      </c>
      <c r="L2616" s="84" t="b">
        <v>0</v>
      </c>
    </row>
    <row r="2617" spans="1:12" x14ac:dyDescent="0.25">
      <c r="A2617" s="84" t="s">
        <v>14802</v>
      </c>
      <c r="B2617" s="84" t="s">
        <v>866</v>
      </c>
      <c r="C2617" s="84">
        <v>2</v>
      </c>
      <c r="D2617" s="122">
        <v>3.3076081572563416E-4</v>
      </c>
      <c r="E2617" s="122">
        <v>1.8548907627818569</v>
      </c>
      <c r="F2617" s="84" t="s">
        <v>15743</v>
      </c>
      <c r="G2617" s="84" t="b">
        <v>0</v>
      </c>
      <c r="H2617" s="84" t="b">
        <v>0</v>
      </c>
      <c r="I2617" s="84" t="b">
        <v>0</v>
      </c>
      <c r="J2617" s="84" t="b">
        <v>0</v>
      </c>
      <c r="K2617" s="84" t="b">
        <v>0</v>
      </c>
      <c r="L2617" s="84" t="b">
        <v>0</v>
      </c>
    </row>
    <row r="2618" spans="1:12" x14ac:dyDescent="0.25">
      <c r="A2618" s="84" t="s">
        <v>866</v>
      </c>
      <c r="B2618" s="84" t="s">
        <v>14802</v>
      </c>
      <c r="C2618" s="84">
        <v>2</v>
      </c>
      <c r="D2618" s="122">
        <v>3.3076081572563416E-4</v>
      </c>
      <c r="E2618" s="122">
        <v>1.8469942819358229</v>
      </c>
      <c r="F2618" s="84" t="s">
        <v>15743</v>
      </c>
      <c r="G2618" s="84" t="b">
        <v>0</v>
      </c>
      <c r="H2618" s="84" t="b">
        <v>0</v>
      </c>
      <c r="I2618" s="84" t="b">
        <v>0</v>
      </c>
      <c r="J2618" s="84" t="b">
        <v>0</v>
      </c>
      <c r="K2618" s="84" t="b">
        <v>0</v>
      </c>
      <c r="L2618" s="84" t="b">
        <v>0</v>
      </c>
    </row>
    <row r="2619" spans="1:12" x14ac:dyDescent="0.25">
      <c r="A2619" s="84" t="s">
        <v>14802</v>
      </c>
      <c r="B2619" s="84" t="s">
        <v>2917</v>
      </c>
      <c r="C2619" s="84">
        <v>2</v>
      </c>
      <c r="D2619" s="122">
        <v>3.3076081572563416E-4</v>
      </c>
      <c r="E2619" s="122">
        <v>1.7279644049380434</v>
      </c>
      <c r="F2619" s="84" t="s">
        <v>15743</v>
      </c>
      <c r="G2619" s="84" t="b">
        <v>0</v>
      </c>
      <c r="H2619" s="84" t="b">
        <v>0</v>
      </c>
      <c r="I2619" s="84" t="b">
        <v>0</v>
      </c>
      <c r="J2619" s="84" t="b">
        <v>0</v>
      </c>
      <c r="K2619" s="84" t="b">
        <v>0</v>
      </c>
      <c r="L2619" s="84" t="b">
        <v>0</v>
      </c>
    </row>
    <row r="2620" spans="1:12" x14ac:dyDescent="0.25">
      <c r="A2620" s="84" t="s">
        <v>15580</v>
      </c>
      <c r="B2620" s="84" t="s">
        <v>15581</v>
      </c>
      <c r="C2620" s="84">
        <v>2</v>
      </c>
      <c r="D2620" s="122">
        <v>3.3076081572563416E-4</v>
      </c>
      <c r="E2620" s="122">
        <v>3.8923172607224803</v>
      </c>
      <c r="F2620" s="84" t="s">
        <v>15743</v>
      </c>
      <c r="G2620" s="84" t="b">
        <v>0</v>
      </c>
      <c r="H2620" s="84" t="b">
        <v>0</v>
      </c>
      <c r="I2620" s="84" t="b">
        <v>0</v>
      </c>
      <c r="J2620" s="84" t="b">
        <v>0</v>
      </c>
      <c r="K2620" s="84" t="b">
        <v>0</v>
      </c>
      <c r="L2620" s="84" t="b">
        <v>0</v>
      </c>
    </row>
    <row r="2621" spans="1:12" x14ac:dyDescent="0.25">
      <c r="A2621" s="84" t="s">
        <v>15581</v>
      </c>
      <c r="B2621" s="84" t="s">
        <v>15582</v>
      </c>
      <c r="C2621" s="84">
        <v>2</v>
      </c>
      <c r="D2621" s="122">
        <v>3.3076081572563416E-4</v>
      </c>
      <c r="E2621" s="122">
        <v>3.8923172607224803</v>
      </c>
      <c r="F2621" s="84" t="s">
        <v>15743</v>
      </c>
      <c r="G2621" s="84" t="b">
        <v>0</v>
      </c>
      <c r="H2621" s="84" t="b">
        <v>0</v>
      </c>
      <c r="I2621" s="84" t="b">
        <v>0</v>
      </c>
      <c r="J2621" s="84" t="b">
        <v>1</v>
      </c>
      <c r="K2621" s="84" t="b">
        <v>0</v>
      </c>
      <c r="L2621" s="84" t="b">
        <v>0</v>
      </c>
    </row>
    <row r="2622" spans="1:12" x14ac:dyDescent="0.25">
      <c r="A2622" s="84" t="s">
        <v>15582</v>
      </c>
      <c r="B2622" s="84" t="s">
        <v>15583</v>
      </c>
      <c r="C2622" s="84">
        <v>2</v>
      </c>
      <c r="D2622" s="122">
        <v>3.3076081572563416E-4</v>
      </c>
      <c r="E2622" s="122">
        <v>3.8923172607224803</v>
      </c>
      <c r="F2622" s="84" t="s">
        <v>15743</v>
      </c>
      <c r="G2622" s="84" t="b">
        <v>1</v>
      </c>
      <c r="H2622" s="84" t="b">
        <v>0</v>
      </c>
      <c r="I2622" s="84" t="b">
        <v>0</v>
      </c>
      <c r="J2622" s="84" t="b">
        <v>0</v>
      </c>
      <c r="K2622" s="84" t="b">
        <v>0</v>
      </c>
      <c r="L2622" s="84" t="b">
        <v>0</v>
      </c>
    </row>
    <row r="2623" spans="1:12" x14ac:dyDescent="0.25">
      <c r="A2623" s="84" t="s">
        <v>15583</v>
      </c>
      <c r="B2623" s="84" t="s">
        <v>15584</v>
      </c>
      <c r="C2623" s="84">
        <v>2</v>
      </c>
      <c r="D2623" s="122">
        <v>3.3076081572563416E-4</v>
      </c>
      <c r="E2623" s="122">
        <v>3.8923172607224803</v>
      </c>
      <c r="F2623" s="84" t="s">
        <v>15743</v>
      </c>
      <c r="G2623" s="84" t="b">
        <v>0</v>
      </c>
      <c r="H2623" s="84" t="b">
        <v>0</v>
      </c>
      <c r="I2623" s="84" t="b">
        <v>0</v>
      </c>
      <c r="J2623" s="84" t="b">
        <v>0</v>
      </c>
      <c r="K2623" s="84" t="b">
        <v>0</v>
      </c>
      <c r="L2623" s="84" t="b">
        <v>0</v>
      </c>
    </row>
    <row r="2624" spans="1:12" x14ac:dyDescent="0.25">
      <c r="A2624" s="84" t="s">
        <v>15584</v>
      </c>
      <c r="B2624" s="84" t="s">
        <v>15585</v>
      </c>
      <c r="C2624" s="84">
        <v>2</v>
      </c>
      <c r="D2624" s="122">
        <v>3.3076081572563416E-4</v>
      </c>
      <c r="E2624" s="122">
        <v>3.8923172607224803</v>
      </c>
      <c r="F2624" s="84" t="s">
        <v>15743</v>
      </c>
      <c r="G2624" s="84" t="b">
        <v>0</v>
      </c>
      <c r="H2624" s="84" t="b">
        <v>0</v>
      </c>
      <c r="I2624" s="84" t="b">
        <v>0</v>
      </c>
      <c r="J2624" s="84" t="b">
        <v>0</v>
      </c>
      <c r="K2624" s="84" t="b">
        <v>0</v>
      </c>
      <c r="L2624" s="84" t="b">
        <v>0</v>
      </c>
    </row>
    <row r="2625" spans="1:12" x14ac:dyDescent="0.25">
      <c r="A2625" s="84" t="s">
        <v>15585</v>
      </c>
      <c r="B2625" s="84" t="s">
        <v>14420</v>
      </c>
      <c r="C2625" s="84">
        <v>2</v>
      </c>
      <c r="D2625" s="122">
        <v>3.3076081572563416E-4</v>
      </c>
      <c r="E2625" s="122">
        <v>3.2902572693945182</v>
      </c>
      <c r="F2625" s="84" t="s">
        <v>15743</v>
      </c>
      <c r="G2625" s="84" t="b">
        <v>0</v>
      </c>
      <c r="H2625" s="84" t="b">
        <v>0</v>
      </c>
      <c r="I2625" s="84" t="b">
        <v>0</v>
      </c>
      <c r="J2625" s="84" t="b">
        <v>0</v>
      </c>
      <c r="K2625" s="84" t="b">
        <v>0</v>
      </c>
      <c r="L2625" s="84" t="b">
        <v>0</v>
      </c>
    </row>
    <row r="2626" spans="1:12" x14ac:dyDescent="0.25">
      <c r="A2626" s="84" t="s">
        <v>14420</v>
      </c>
      <c r="B2626" s="84" t="s">
        <v>866</v>
      </c>
      <c r="C2626" s="84">
        <v>2</v>
      </c>
      <c r="D2626" s="122">
        <v>3.3076081572563416E-4</v>
      </c>
      <c r="E2626" s="122">
        <v>1.5538607671178757</v>
      </c>
      <c r="F2626" s="84" t="s">
        <v>15743</v>
      </c>
      <c r="G2626" s="84" t="b">
        <v>0</v>
      </c>
      <c r="H2626" s="84" t="b">
        <v>0</v>
      </c>
      <c r="I2626" s="84" t="b">
        <v>0</v>
      </c>
      <c r="J2626" s="84" t="b">
        <v>0</v>
      </c>
      <c r="K2626" s="84" t="b">
        <v>0</v>
      </c>
      <c r="L2626" s="84" t="b">
        <v>0</v>
      </c>
    </row>
    <row r="2627" spans="1:12" x14ac:dyDescent="0.25">
      <c r="A2627" s="84" t="s">
        <v>14779</v>
      </c>
      <c r="B2627" s="84" t="s">
        <v>14778</v>
      </c>
      <c r="C2627" s="84">
        <v>2</v>
      </c>
      <c r="D2627" s="122">
        <v>3.3076081572563416E-4</v>
      </c>
      <c r="E2627" s="122">
        <v>3.5912872650584995</v>
      </c>
      <c r="F2627" s="84" t="s">
        <v>15743</v>
      </c>
      <c r="G2627" s="84" t="b">
        <v>0</v>
      </c>
      <c r="H2627" s="84" t="b">
        <v>0</v>
      </c>
      <c r="I2627" s="84" t="b">
        <v>0</v>
      </c>
      <c r="J2627" s="84" t="b">
        <v>0</v>
      </c>
      <c r="K2627" s="84" t="b">
        <v>0</v>
      </c>
      <c r="L2627" s="84" t="b">
        <v>0</v>
      </c>
    </row>
    <row r="2628" spans="1:12" x14ac:dyDescent="0.25">
      <c r="A2628" s="84" t="s">
        <v>14778</v>
      </c>
      <c r="B2628" s="84" t="s">
        <v>2917</v>
      </c>
      <c r="C2628" s="84">
        <v>2</v>
      </c>
      <c r="D2628" s="122">
        <v>3.3076081572563416E-4</v>
      </c>
      <c r="E2628" s="122">
        <v>1.7279644049380434</v>
      </c>
      <c r="F2628" s="84" t="s">
        <v>15743</v>
      </c>
      <c r="G2628" s="84" t="b">
        <v>0</v>
      </c>
      <c r="H2628" s="84" t="b">
        <v>0</v>
      </c>
      <c r="I2628" s="84" t="b">
        <v>0</v>
      </c>
      <c r="J2628" s="84" t="b">
        <v>0</v>
      </c>
      <c r="K2628" s="84" t="b">
        <v>0</v>
      </c>
      <c r="L2628" s="84" t="b">
        <v>0</v>
      </c>
    </row>
    <row r="2629" spans="1:12" x14ac:dyDescent="0.25">
      <c r="A2629" s="84" t="s">
        <v>15586</v>
      </c>
      <c r="B2629" s="84" t="s">
        <v>15587</v>
      </c>
      <c r="C2629" s="84">
        <v>2</v>
      </c>
      <c r="D2629" s="122">
        <v>3.3076081572563416E-4</v>
      </c>
      <c r="E2629" s="122">
        <v>3.8923172607224803</v>
      </c>
      <c r="F2629" s="84" t="s">
        <v>15743</v>
      </c>
      <c r="G2629" s="84" t="b">
        <v>0</v>
      </c>
      <c r="H2629" s="84" t="b">
        <v>1</v>
      </c>
      <c r="I2629" s="84" t="b">
        <v>0</v>
      </c>
      <c r="J2629" s="84" t="b">
        <v>0</v>
      </c>
      <c r="K2629" s="84" t="b">
        <v>0</v>
      </c>
      <c r="L2629" s="84" t="b">
        <v>0</v>
      </c>
    </row>
    <row r="2630" spans="1:12" x14ac:dyDescent="0.25">
      <c r="A2630" s="84" t="s">
        <v>15587</v>
      </c>
      <c r="B2630" s="84" t="s">
        <v>15588</v>
      </c>
      <c r="C2630" s="84">
        <v>2</v>
      </c>
      <c r="D2630" s="122">
        <v>3.3076081572563416E-4</v>
      </c>
      <c r="E2630" s="122">
        <v>3.8923172607224803</v>
      </c>
      <c r="F2630" s="84" t="s">
        <v>15743</v>
      </c>
      <c r="G2630" s="84" t="b">
        <v>0</v>
      </c>
      <c r="H2630" s="84" t="b">
        <v>0</v>
      </c>
      <c r="I2630" s="84" t="b">
        <v>0</v>
      </c>
      <c r="J2630" s="84" t="b">
        <v>0</v>
      </c>
      <c r="K2630" s="84" t="b">
        <v>0</v>
      </c>
      <c r="L2630" s="84" t="b">
        <v>0</v>
      </c>
    </row>
    <row r="2631" spans="1:12" x14ac:dyDescent="0.25">
      <c r="A2631" s="84" t="s">
        <v>15588</v>
      </c>
      <c r="B2631" s="84" t="s">
        <v>14934</v>
      </c>
      <c r="C2631" s="84">
        <v>2</v>
      </c>
      <c r="D2631" s="122">
        <v>3.3076081572563416E-4</v>
      </c>
      <c r="E2631" s="122">
        <v>3.716226001666799</v>
      </c>
      <c r="F2631" s="84" t="s">
        <v>15743</v>
      </c>
      <c r="G2631" s="84" t="b">
        <v>0</v>
      </c>
      <c r="H2631" s="84" t="b">
        <v>0</v>
      </c>
      <c r="I2631" s="84" t="b">
        <v>0</v>
      </c>
      <c r="J2631" s="84" t="b">
        <v>0</v>
      </c>
      <c r="K2631" s="84" t="b">
        <v>0</v>
      </c>
      <c r="L2631" s="84" t="b">
        <v>0</v>
      </c>
    </row>
    <row r="2632" spans="1:12" x14ac:dyDescent="0.25">
      <c r="A2632" s="84" t="s">
        <v>14934</v>
      </c>
      <c r="B2632" s="84" t="s">
        <v>15589</v>
      </c>
      <c r="C2632" s="84">
        <v>2</v>
      </c>
      <c r="D2632" s="122">
        <v>3.3076081572563416E-4</v>
      </c>
      <c r="E2632" s="122">
        <v>3.716226001666799</v>
      </c>
      <c r="F2632" s="84" t="s">
        <v>15743</v>
      </c>
      <c r="G2632" s="84" t="b">
        <v>0</v>
      </c>
      <c r="H2632" s="84" t="b">
        <v>0</v>
      </c>
      <c r="I2632" s="84" t="b">
        <v>0</v>
      </c>
      <c r="J2632" s="84" t="b">
        <v>0</v>
      </c>
      <c r="K2632" s="84" t="b">
        <v>1</v>
      </c>
      <c r="L2632" s="84" t="b">
        <v>0</v>
      </c>
    </row>
    <row r="2633" spans="1:12" x14ac:dyDescent="0.25">
      <c r="A2633" s="84" t="s">
        <v>15589</v>
      </c>
      <c r="B2633" s="84" t="s">
        <v>15590</v>
      </c>
      <c r="C2633" s="84">
        <v>2</v>
      </c>
      <c r="D2633" s="122">
        <v>3.3076081572563416E-4</v>
      </c>
      <c r="E2633" s="122">
        <v>3.8923172607224803</v>
      </c>
      <c r="F2633" s="84" t="s">
        <v>15743</v>
      </c>
      <c r="G2633" s="84" t="b">
        <v>0</v>
      </c>
      <c r="H2633" s="84" t="b">
        <v>1</v>
      </c>
      <c r="I2633" s="84" t="b">
        <v>0</v>
      </c>
      <c r="J2633" s="84" t="b">
        <v>0</v>
      </c>
      <c r="K2633" s="84" t="b">
        <v>0</v>
      </c>
      <c r="L2633" s="84" t="b">
        <v>0</v>
      </c>
    </row>
    <row r="2634" spans="1:12" x14ac:dyDescent="0.25">
      <c r="A2634" s="84" t="s">
        <v>15590</v>
      </c>
      <c r="B2634" s="84" t="s">
        <v>15591</v>
      </c>
      <c r="C2634" s="84">
        <v>2</v>
      </c>
      <c r="D2634" s="122">
        <v>3.3076081572563416E-4</v>
      </c>
      <c r="E2634" s="122">
        <v>3.8923172607224803</v>
      </c>
      <c r="F2634" s="84" t="s">
        <v>15743</v>
      </c>
      <c r="G2634" s="84" t="b">
        <v>0</v>
      </c>
      <c r="H2634" s="84" t="b">
        <v>0</v>
      </c>
      <c r="I2634" s="84" t="b">
        <v>0</v>
      </c>
      <c r="J2634" s="84" t="b">
        <v>0</v>
      </c>
      <c r="K2634" s="84" t="b">
        <v>0</v>
      </c>
      <c r="L2634" s="84" t="b">
        <v>0</v>
      </c>
    </row>
    <row r="2635" spans="1:12" x14ac:dyDescent="0.25">
      <c r="A2635" s="84" t="s">
        <v>15591</v>
      </c>
      <c r="B2635" s="84" t="s">
        <v>14369</v>
      </c>
      <c r="C2635" s="84">
        <v>2</v>
      </c>
      <c r="D2635" s="122">
        <v>3.3076081572563416E-4</v>
      </c>
      <c r="E2635" s="122">
        <v>3.1933472563864616</v>
      </c>
      <c r="F2635" s="84" t="s">
        <v>15743</v>
      </c>
      <c r="G2635" s="84" t="b">
        <v>0</v>
      </c>
      <c r="H2635" s="84" t="b">
        <v>0</v>
      </c>
      <c r="I2635" s="84" t="b">
        <v>0</v>
      </c>
      <c r="J2635" s="84" t="b">
        <v>0</v>
      </c>
      <c r="K2635" s="84" t="b">
        <v>0</v>
      </c>
      <c r="L2635" s="84" t="b">
        <v>0</v>
      </c>
    </row>
    <row r="2636" spans="1:12" x14ac:dyDescent="0.25">
      <c r="A2636" s="84" t="s">
        <v>14369</v>
      </c>
      <c r="B2636" s="84" t="s">
        <v>866</v>
      </c>
      <c r="C2636" s="84">
        <v>2</v>
      </c>
      <c r="D2636" s="122">
        <v>3.3076081572563416E-4</v>
      </c>
      <c r="E2636" s="122">
        <v>1.4569507541098192</v>
      </c>
      <c r="F2636" s="84" t="s">
        <v>15743</v>
      </c>
      <c r="G2636" s="84" t="b">
        <v>0</v>
      </c>
      <c r="H2636" s="84" t="b">
        <v>0</v>
      </c>
      <c r="I2636" s="84" t="b">
        <v>0</v>
      </c>
      <c r="J2636" s="84" t="b">
        <v>0</v>
      </c>
      <c r="K2636" s="84" t="b">
        <v>0</v>
      </c>
      <c r="L2636" s="84" t="b">
        <v>0</v>
      </c>
    </row>
    <row r="2637" spans="1:12" x14ac:dyDescent="0.25">
      <c r="A2637" s="84" t="s">
        <v>866</v>
      </c>
      <c r="B2637" s="84" t="s">
        <v>15592</v>
      </c>
      <c r="C2637" s="84">
        <v>2</v>
      </c>
      <c r="D2637" s="122">
        <v>3.3076081572563416E-4</v>
      </c>
      <c r="E2637" s="122">
        <v>2.148024277599804</v>
      </c>
      <c r="F2637" s="84" t="s">
        <v>15743</v>
      </c>
      <c r="G2637" s="84" t="b">
        <v>0</v>
      </c>
      <c r="H2637" s="84" t="b">
        <v>0</v>
      </c>
      <c r="I2637" s="84" t="b">
        <v>0</v>
      </c>
      <c r="J2637" s="84" t="b">
        <v>0</v>
      </c>
      <c r="K2637" s="84" t="b">
        <v>0</v>
      </c>
      <c r="L2637" s="84" t="b">
        <v>0</v>
      </c>
    </row>
    <row r="2638" spans="1:12" x14ac:dyDescent="0.25">
      <c r="A2638" s="84" t="s">
        <v>15592</v>
      </c>
      <c r="B2638" s="84" t="s">
        <v>2917</v>
      </c>
      <c r="C2638" s="84">
        <v>2</v>
      </c>
      <c r="D2638" s="122">
        <v>3.3076081572563416E-4</v>
      </c>
      <c r="E2638" s="122">
        <v>2.0289944006020244</v>
      </c>
      <c r="F2638" s="84" t="s">
        <v>15743</v>
      </c>
      <c r="G2638" s="84" t="b">
        <v>0</v>
      </c>
      <c r="H2638" s="84" t="b">
        <v>0</v>
      </c>
      <c r="I2638" s="84" t="b">
        <v>0</v>
      </c>
      <c r="J2638" s="84" t="b">
        <v>0</v>
      </c>
      <c r="K2638" s="84" t="b">
        <v>0</v>
      </c>
      <c r="L2638" s="84" t="b">
        <v>0</v>
      </c>
    </row>
    <row r="2639" spans="1:12" x14ac:dyDescent="0.25">
      <c r="A2639" s="84" t="s">
        <v>14244</v>
      </c>
      <c r="B2639" s="84" t="s">
        <v>15593</v>
      </c>
      <c r="C2639" s="84">
        <v>2</v>
      </c>
      <c r="D2639" s="122">
        <v>3.3076081572563416E-4</v>
      </c>
      <c r="E2639" s="122">
        <v>2.8923172607224803</v>
      </c>
      <c r="F2639" s="84" t="s">
        <v>15743</v>
      </c>
      <c r="G2639" s="84" t="b">
        <v>0</v>
      </c>
      <c r="H2639" s="84" t="b">
        <v>0</v>
      </c>
      <c r="I2639" s="84" t="b">
        <v>0</v>
      </c>
      <c r="J2639" s="84" t="b">
        <v>0</v>
      </c>
      <c r="K2639" s="84" t="b">
        <v>0</v>
      </c>
      <c r="L2639" s="84" t="b">
        <v>0</v>
      </c>
    </row>
    <row r="2640" spans="1:12" x14ac:dyDescent="0.25">
      <c r="A2640" s="84" t="s">
        <v>15593</v>
      </c>
      <c r="B2640" s="84" t="s">
        <v>14804</v>
      </c>
      <c r="C2640" s="84">
        <v>2</v>
      </c>
      <c r="D2640" s="122">
        <v>3.3076081572563416E-4</v>
      </c>
      <c r="E2640" s="122">
        <v>3.5912872650584995</v>
      </c>
      <c r="F2640" s="84" t="s">
        <v>15743</v>
      </c>
      <c r="G2640" s="84" t="b">
        <v>0</v>
      </c>
      <c r="H2640" s="84" t="b">
        <v>0</v>
      </c>
      <c r="I2640" s="84" t="b">
        <v>0</v>
      </c>
      <c r="J2640" s="84" t="b">
        <v>0</v>
      </c>
      <c r="K2640" s="84" t="b">
        <v>0</v>
      </c>
      <c r="L2640" s="84" t="b">
        <v>0</v>
      </c>
    </row>
    <row r="2641" spans="1:12" x14ac:dyDescent="0.25">
      <c r="A2641" s="84" t="s">
        <v>866</v>
      </c>
      <c r="B2641" s="84" t="s">
        <v>14803</v>
      </c>
      <c r="C2641" s="84">
        <v>2</v>
      </c>
      <c r="D2641" s="122">
        <v>3.3076081572563416E-4</v>
      </c>
      <c r="E2641" s="122">
        <v>2.148024277599804</v>
      </c>
      <c r="F2641" s="84" t="s">
        <v>15743</v>
      </c>
      <c r="G2641" s="84" t="b">
        <v>0</v>
      </c>
      <c r="H2641" s="84" t="b">
        <v>0</v>
      </c>
      <c r="I2641" s="84" t="b">
        <v>0</v>
      </c>
      <c r="J2641" s="84" t="b">
        <v>0</v>
      </c>
      <c r="K2641" s="84" t="b">
        <v>0</v>
      </c>
      <c r="L2641" s="84" t="b">
        <v>0</v>
      </c>
    </row>
    <row r="2642" spans="1:12" x14ac:dyDescent="0.25">
      <c r="A2642" s="84" t="s">
        <v>883</v>
      </c>
      <c r="B2642" s="84" t="s">
        <v>15594</v>
      </c>
      <c r="C2642" s="84">
        <v>2</v>
      </c>
      <c r="D2642" s="122">
        <v>3.3076081572563416E-4</v>
      </c>
      <c r="E2642" s="122">
        <v>3.8923172607224803</v>
      </c>
      <c r="F2642" s="84" t="s">
        <v>15743</v>
      </c>
      <c r="G2642" s="84" t="b">
        <v>0</v>
      </c>
      <c r="H2642" s="84" t="b">
        <v>0</v>
      </c>
      <c r="I2642" s="84" t="b">
        <v>0</v>
      </c>
      <c r="J2642" s="84" t="b">
        <v>0</v>
      </c>
      <c r="K2642" s="84" t="b">
        <v>0</v>
      </c>
      <c r="L2642" s="84" t="b">
        <v>0</v>
      </c>
    </row>
    <row r="2643" spans="1:12" x14ac:dyDescent="0.25">
      <c r="A2643" s="84" t="s">
        <v>15594</v>
      </c>
      <c r="B2643" s="84" t="s">
        <v>15595</v>
      </c>
      <c r="C2643" s="84">
        <v>2</v>
      </c>
      <c r="D2643" s="122">
        <v>3.3076081572563416E-4</v>
      </c>
      <c r="E2643" s="122">
        <v>3.8923172607224803</v>
      </c>
      <c r="F2643" s="84" t="s">
        <v>15743</v>
      </c>
      <c r="G2643" s="84" t="b">
        <v>0</v>
      </c>
      <c r="H2643" s="84" t="b">
        <v>0</v>
      </c>
      <c r="I2643" s="84" t="b">
        <v>0</v>
      </c>
      <c r="J2643" s="84" t="b">
        <v>0</v>
      </c>
      <c r="K2643" s="84" t="b">
        <v>0</v>
      </c>
      <c r="L2643" s="84" t="b">
        <v>0</v>
      </c>
    </row>
    <row r="2644" spans="1:12" x14ac:dyDescent="0.25">
      <c r="A2644" s="84" t="s">
        <v>15595</v>
      </c>
      <c r="B2644" s="84" t="s">
        <v>14804</v>
      </c>
      <c r="C2644" s="84">
        <v>2</v>
      </c>
      <c r="D2644" s="122">
        <v>3.3076081572563416E-4</v>
      </c>
      <c r="E2644" s="122">
        <v>3.5912872650584995</v>
      </c>
      <c r="F2644" s="84" t="s">
        <v>15743</v>
      </c>
      <c r="G2644" s="84" t="b">
        <v>0</v>
      </c>
      <c r="H2644" s="84" t="b">
        <v>0</v>
      </c>
      <c r="I2644" s="84" t="b">
        <v>0</v>
      </c>
      <c r="J2644" s="84" t="b">
        <v>0</v>
      </c>
      <c r="K2644" s="84" t="b">
        <v>0</v>
      </c>
      <c r="L2644" s="84" t="b">
        <v>0</v>
      </c>
    </row>
    <row r="2645" spans="1:12" x14ac:dyDescent="0.25">
      <c r="A2645" s="84" t="s">
        <v>866</v>
      </c>
      <c r="B2645" s="84" t="s">
        <v>15596</v>
      </c>
      <c r="C2645" s="84">
        <v>2</v>
      </c>
      <c r="D2645" s="122">
        <v>3.3076081572563416E-4</v>
      </c>
      <c r="E2645" s="122">
        <v>2.148024277599804</v>
      </c>
      <c r="F2645" s="84" t="s">
        <v>15743</v>
      </c>
      <c r="G2645" s="84" t="b">
        <v>0</v>
      </c>
      <c r="H2645" s="84" t="b">
        <v>0</v>
      </c>
      <c r="I2645" s="84" t="b">
        <v>0</v>
      </c>
      <c r="J2645" s="84" t="b">
        <v>0</v>
      </c>
      <c r="K2645" s="84" t="b">
        <v>0</v>
      </c>
      <c r="L2645" s="84" t="b">
        <v>0</v>
      </c>
    </row>
    <row r="2646" spans="1:12" x14ac:dyDescent="0.25">
      <c r="A2646" s="84" t="s">
        <v>15596</v>
      </c>
      <c r="B2646" s="84" t="s">
        <v>15597</v>
      </c>
      <c r="C2646" s="84">
        <v>2</v>
      </c>
      <c r="D2646" s="122">
        <v>3.3076081572563416E-4</v>
      </c>
      <c r="E2646" s="122">
        <v>3.8923172607224803</v>
      </c>
      <c r="F2646" s="84" t="s">
        <v>15743</v>
      </c>
      <c r="G2646" s="84" t="b">
        <v>0</v>
      </c>
      <c r="H2646" s="84" t="b">
        <v>0</v>
      </c>
      <c r="I2646" s="84" t="b">
        <v>0</v>
      </c>
      <c r="J2646" s="84" t="b">
        <v>0</v>
      </c>
      <c r="K2646" s="84" t="b">
        <v>0</v>
      </c>
      <c r="L2646" s="84" t="b">
        <v>0</v>
      </c>
    </row>
    <row r="2647" spans="1:12" x14ac:dyDescent="0.25">
      <c r="A2647" s="84" t="s">
        <v>15597</v>
      </c>
      <c r="B2647" s="84" t="s">
        <v>15598</v>
      </c>
      <c r="C2647" s="84">
        <v>2</v>
      </c>
      <c r="D2647" s="122">
        <v>3.3076081572563416E-4</v>
      </c>
      <c r="E2647" s="122">
        <v>3.8923172607224803</v>
      </c>
      <c r="F2647" s="84" t="s">
        <v>15743</v>
      </c>
      <c r="G2647" s="84" t="b">
        <v>0</v>
      </c>
      <c r="H2647" s="84" t="b">
        <v>0</v>
      </c>
      <c r="I2647" s="84" t="b">
        <v>0</v>
      </c>
      <c r="J2647" s="84" t="b">
        <v>0</v>
      </c>
      <c r="K2647" s="84" t="b">
        <v>0</v>
      </c>
      <c r="L2647" s="84" t="b">
        <v>0</v>
      </c>
    </row>
    <row r="2648" spans="1:12" x14ac:dyDescent="0.25">
      <c r="A2648" s="84" t="s">
        <v>15598</v>
      </c>
      <c r="B2648" s="84" t="s">
        <v>2917</v>
      </c>
      <c r="C2648" s="84">
        <v>2</v>
      </c>
      <c r="D2648" s="122">
        <v>3.3076081572563416E-4</v>
      </c>
      <c r="E2648" s="122">
        <v>2.0289944006020244</v>
      </c>
      <c r="F2648" s="84" t="s">
        <v>15743</v>
      </c>
      <c r="G2648" s="84" t="b">
        <v>0</v>
      </c>
      <c r="H2648" s="84" t="b">
        <v>0</v>
      </c>
      <c r="I2648" s="84" t="b">
        <v>0</v>
      </c>
      <c r="J2648" s="84" t="b">
        <v>0</v>
      </c>
      <c r="K2648" s="84" t="b">
        <v>0</v>
      </c>
      <c r="L2648" s="84" t="b">
        <v>0</v>
      </c>
    </row>
    <row r="2649" spans="1:12" x14ac:dyDescent="0.25">
      <c r="A2649" s="84" t="s">
        <v>14784</v>
      </c>
      <c r="B2649" s="84" t="s">
        <v>15599</v>
      </c>
      <c r="C2649" s="84">
        <v>2</v>
      </c>
      <c r="D2649" s="122">
        <v>3.3076081572563416E-4</v>
      </c>
      <c r="E2649" s="122">
        <v>3.5912872650584995</v>
      </c>
      <c r="F2649" s="84" t="s">
        <v>15743</v>
      </c>
      <c r="G2649" s="84" t="b">
        <v>0</v>
      </c>
      <c r="H2649" s="84" t="b">
        <v>0</v>
      </c>
      <c r="I2649" s="84" t="b">
        <v>0</v>
      </c>
      <c r="J2649" s="84" t="b">
        <v>0</v>
      </c>
      <c r="K2649" s="84" t="b">
        <v>0</v>
      </c>
      <c r="L2649" s="84" t="b">
        <v>0</v>
      </c>
    </row>
    <row r="2650" spans="1:12" x14ac:dyDescent="0.25">
      <c r="A2650" s="84" t="s">
        <v>15599</v>
      </c>
      <c r="B2650" s="84" t="s">
        <v>15600</v>
      </c>
      <c r="C2650" s="84">
        <v>2</v>
      </c>
      <c r="D2650" s="122">
        <v>3.3076081572563416E-4</v>
      </c>
      <c r="E2650" s="122">
        <v>3.8923172607224803</v>
      </c>
      <c r="F2650" s="84" t="s">
        <v>15743</v>
      </c>
      <c r="G2650" s="84" t="b">
        <v>0</v>
      </c>
      <c r="H2650" s="84" t="b">
        <v>0</v>
      </c>
      <c r="I2650" s="84" t="b">
        <v>0</v>
      </c>
      <c r="J2650" s="84" t="b">
        <v>0</v>
      </c>
      <c r="K2650" s="84" t="b">
        <v>0</v>
      </c>
      <c r="L2650" s="84" t="b">
        <v>0</v>
      </c>
    </row>
    <row r="2651" spans="1:12" x14ac:dyDescent="0.25">
      <c r="A2651" s="84" t="s">
        <v>15600</v>
      </c>
      <c r="B2651" s="84" t="s">
        <v>15601</v>
      </c>
      <c r="C2651" s="84">
        <v>2</v>
      </c>
      <c r="D2651" s="122">
        <v>3.3076081572563416E-4</v>
      </c>
      <c r="E2651" s="122">
        <v>3.8923172607224803</v>
      </c>
      <c r="F2651" s="84" t="s">
        <v>15743</v>
      </c>
      <c r="G2651" s="84" t="b">
        <v>0</v>
      </c>
      <c r="H2651" s="84" t="b">
        <v>0</v>
      </c>
      <c r="I2651" s="84" t="b">
        <v>0</v>
      </c>
      <c r="J2651" s="84" t="b">
        <v>0</v>
      </c>
      <c r="K2651" s="84" t="b">
        <v>0</v>
      </c>
      <c r="L2651" s="84" t="b">
        <v>0</v>
      </c>
    </row>
    <row r="2652" spans="1:12" x14ac:dyDescent="0.25">
      <c r="A2652" s="84" t="s">
        <v>15601</v>
      </c>
      <c r="B2652" s="84" t="s">
        <v>14785</v>
      </c>
      <c r="C2652" s="84">
        <v>2</v>
      </c>
      <c r="D2652" s="122">
        <v>3.3076081572563416E-4</v>
      </c>
      <c r="E2652" s="122">
        <v>3.5912872650584995</v>
      </c>
      <c r="F2652" s="84" t="s">
        <v>15743</v>
      </c>
      <c r="G2652" s="84" t="b">
        <v>0</v>
      </c>
      <c r="H2652" s="84" t="b">
        <v>0</v>
      </c>
      <c r="I2652" s="84" t="b">
        <v>0</v>
      </c>
      <c r="J2652" s="84" t="b">
        <v>0</v>
      </c>
      <c r="K2652" s="84" t="b">
        <v>0</v>
      </c>
      <c r="L2652" s="84" t="b">
        <v>0</v>
      </c>
    </row>
    <row r="2653" spans="1:12" x14ac:dyDescent="0.25">
      <c r="A2653" s="84" t="s">
        <v>14408</v>
      </c>
      <c r="B2653" s="84" t="s">
        <v>15602</v>
      </c>
      <c r="C2653" s="84">
        <v>2</v>
      </c>
      <c r="D2653" s="122">
        <v>3.3076081572563416E-4</v>
      </c>
      <c r="E2653" s="122">
        <v>3.2902572693945182</v>
      </c>
      <c r="F2653" s="84" t="s">
        <v>15743</v>
      </c>
      <c r="G2653" s="84" t="b">
        <v>0</v>
      </c>
      <c r="H2653" s="84" t="b">
        <v>0</v>
      </c>
      <c r="I2653" s="84" t="b">
        <v>0</v>
      </c>
      <c r="J2653" s="84" t="b">
        <v>0</v>
      </c>
      <c r="K2653" s="84" t="b">
        <v>0</v>
      </c>
      <c r="L2653" s="84" t="b">
        <v>0</v>
      </c>
    </row>
    <row r="2654" spans="1:12" x14ac:dyDescent="0.25">
      <c r="A2654" s="84" t="s">
        <v>15602</v>
      </c>
      <c r="B2654" s="84" t="s">
        <v>866</v>
      </c>
      <c r="C2654" s="84">
        <v>2</v>
      </c>
      <c r="D2654" s="122">
        <v>3.3076081572563416E-4</v>
      </c>
      <c r="E2654" s="122">
        <v>2.1559207584458382</v>
      </c>
      <c r="F2654" s="84" t="s">
        <v>15743</v>
      </c>
      <c r="G2654" s="84" t="b">
        <v>0</v>
      </c>
      <c r="H2654" s="84" t="b">
        <v>0</v>
      </c>
      <c r="I2654" s="84" t="b">
        <v>0</v>
      </c>
      <c r="J2654" s="84" t="b">
        <v>0</v>
      </c>
      <c r="K2654" s="84" t="b">
        <v>0</v>
      </c>
      <c r="L2654" s="84" t="b">
        <v>0</v>
      </c>
    </row>
    <row r="2655" spans="1:12" x14ac:dyDescent="0.25">
      <c r="A2655" s="84" t="s">
        <v>15603</v>
      </c>
      <c r="B2655" s="84" t="s">
        <v>14514</v>
      </c>
      <c r="C2655" s="84">
        <v>2</v>
      </c>
      <c r="D2655" s="122">
        <v>3.3076081572563416E-4</v>
      </c>
      <c r="E2655" s="122">
        <v>3.4151960060028181</v>
      </c>
      <c r="F2655" s="84" t="s">
        <v>15743</v>
      </c>
      <c r="G2655" s="84" t="b">
        <v>0</v>
      </c>
      <c r="H2655" s="84" t="b">
        <v>0</v>
      </c>
      <c r="I2655" s="84" t="b">
        <v>0</v>
      </c>
      <c r="J2655" s="84" t="b">
        <v>0</v>
      </c>
      <c r="K2655" s="84" t="b">
        <v>0</v>
      </c>
      <c r="L2655" s="84" t="b">
        <v>0</v>
      </c>
    </row>
    <row r="2656" spans="1:12" x14ac:dyDescent="0.25">
      <c r="A2656" s="84" t="s">
        <v>14514</v>
      </c>
      <c r="B2656" s="84" t="s">
        <v>15604</v>
      </c>
      <c r="C2656" s="84">
        <v>2</v>
      </c>
      <c r="D2656" s="122">
        <v>3.3076081572563416E-4</v>
      </c>
      <c r="E2656" s="122">
        <v>3.4151960060028181</v>
      </c>
      <c r="F2656" s="84" t="s">
        <v>15743</v>
      </c>
      <c r="G2656" s="84" t="b">
        <v>0</v>
      </c>
      <c r="H2656" s="84" t="b">
        <v>0</v>
      </c>
      <c r="I2656" s="84" t="b">
        <v>0</v>
      </c>
      <c r="J2656" s="84" t="b">
        <v>0</v>
      </c>
      <c r="K2656" s="84" t="b">
        <v>0</v>
      </c>
      <c r="L2656" s="84" t="b">
        <v>0</v>
      </c>
    </row>
    <row r="2657" spans="1:12" x14ac:dyDescent="0.25">
      <c r="A2657" s="84" t="s">
        <v>15604</v>
      </c>
      <c r="B2657" s="84" t="s">
        <v>14586</v>
      </c>
      <c r="C2657" s="84">
        <v>2</v>
      </c>
      <c r="D2657" s="122">
        <v>3.3076081572563416E-4</v>
      </c>
      <c r="E2657" s="122">
        <v>3.4943772520504428</v>
      </c>
      <c r="F2657" s="84" t="s">
        <v>15743</v>
      </c>
      <c r="G2657" s="84" t="b">
        <v>0</v>
      </c>
      <c r="H2657" s="84" t="b">
        <v>0</v>
      </c>
      <c r="I2657" s="84" t="b">
        <v>0</v>
      </c>
      <c r="J2657" s="84" t="b">
        <v>0</v>
      </c>
      <c r="K2657" s="84" t="b">
        <v>0</v>
      </c>
      <c r="L2657" s="84" t="b">
        <v>0</v>
      </c>
    </row>
    <row r="2658" spans="1:12" x14ac:dyDescent="0.25">
      <c r="A2658" s="84" t="s">
        <v>14586</v>
      </c>
      <c r="B2658" s="84" t="s">
        <v>15605</v>
      </c>
      <c r="C2658" s="84">
        <v>2</v>
      </c>
      <c r="D2658" s="122">
        <v>3.3076081572563416E-4</v>
      </c>
      <c r="E2658" s="122">
        <v>3.4943772520504428</v>
      </c>
      <c r="F2658" s="84" t="s">
        <v>15743</v>
      </c>
      <c r="G2658" s="84" t="b">
        <v>0</v>
      </c>
      <c r="H2658" s="84" t="b">
        <v>0</v>
      </c>
      <c r="I2658" s="84" t="b">
        <v>0</v>
      </c>
      <c r="J2658" s="84" t="b">
        <v>0</v>
      </c>
      <c r="K2658" s="84" t="b">
        <v>0</v>
      </c>
      <c r="L2658" s="84" t="b">
        <v>0</v>
      </c>
    </row>
    <row r="2659" spans="1:12" x14ac:dyDescent="0.25">
      <c r="A2659" s="84" t="s">
        <v>15605</v>
      </c>
      <c r="B2659" s="84" t="s">
        <v>15606</v>
      </c>
      <c r="C2659" s="84">
        <v>2</v>
      </c>
      <c r="D2659" s="122">
        <v>3.3076081572563416E-4</v>
      </c>
      <c r="E2659" s="122">
        <v>3.8923172607224803</v>
      </c>
      <c r="F2659" s="84" t="s">
        <v>15743</v>
      </c>
      <c r="G2659" s="84" t="b">
        <v>0</v>
      </c>
      <c r="H2659" s="84" t="b">
        <v>0</v>
      </c>
      <c r="I2659" s="84" t="b">
        <v>0</v>
      </c>
      <c r="J2659" s="84" t="b">
        <v>0</v>
      </c>
      <c r="K2659" s="84" t="b">
        <v>0</v>
      </c>
      <c r="L2659" s="84" t="b">
        <v>0</v>
      </c>
    </row>
    <row r="2660" spans="1:12" x14ac:dyDescent="0.25">
      <c r="A2660" s="84" t="s">
        <v>15606</v>
      </c>
      <c r="B2660" s="84" t="s">
        <v>15607</v>
      </c>
      <c r="C2660" s="84">
        <v>2</v>
      </c>
      <c r="D2660" s="122">
        <v>3.3076081572563416E-4</v>
      </c>
      <c r="E2660" s="122">
        <v>3.8923172607224803</v>
      </c>
      <c r="F2660" s="84" t="s">
        <v>15743</v>
      </c>
      <c r="G2660" s="84" t="b">
        <v>0</v>
      </c>
      <c r="H2660" s="84" t="b">
        <v>0</v>
      </c>
      <c r="I2660" s="84" t="b">
        <v>0</v>
      </c>
      <c r="J2660" s="84" t="b">
        <v>0</v>
      </c>
      <c r="K2660" s="84" t="b">
        <v>0</v>
      </c>
      <c r="L2660" s="84" t="b">
        <v>0</v>
      </c>
    </row>
    <row r="2661" spans="1:12" x14ac:dyDescent="0.25">
      <c r="A2661" s="84" t="s">
        <v>15607</v>
      </c>
      <c r="B2661" s="84" t="s">
        <v>15608</v>
      </c>
      <c r="C2661" s="84">
        <v>2</v>
      </c>
      <c r="D2661" s="122">
        <v>3.3076081572563416E-4</v>
      </c>
      <c r="E2661" s="122">
        <v>3.8923172607224803</v>
      </c>
      <c r="F2661" s="84" t="s">
        <v>15743</v>
      </c>
      <c r="G2661" s="84" t="b">
        <v>0</v>
      </c>
      <c r="H2661" s="84" t="b">
        <v>0</v>
      </c>
      <c r="I2661" s="84" t="b">
        <v>0</v>
      </c>
      <c r="J2661" s="84" t="b">
        <v>0</v>
      </c>
      <c r="K2661" s="84" t="b">
        <v>0</v>
      </c>
      <c r="L2661" s="84" t="b">
        <v>0</v>
      </c>
    </row>
    <row r="2662" spans="1:12" x14ac:dyDescent="0.25">
      <c r="A2662" s="84" t="s">
        <v>15608</v>
      </c>
      <c r="B2662" s="84" t="s">
        <v>15609</v>
      </c>
      <c r="C2662" s="84">
        <v>2</v>
      </c>
      <c r="D2662" s="122">
        <v>3.3076081572563416E-4</v>
      </c>
      <c r="E2662" s="122">
        <v>3.8923172607224803</v>
      </c>
      <c r="F2662" s="84" t="s">
        <v>15743</v>
      </c>
      <c r="G2662" s="84" t="b">
        <v>0</v>
      </c>
      <c r="H2662" s="84" t="b">
        <v>0</v>
      </c>
      <c r="I2662" s="84" t="b">
        <v>0</v>
      </c>
      <c r="J2662" s="84" t="b">
        <v>0</v>
      </c>
      <c r="K2662" s="84" t="b">
        <v>0</v>
      </c>
      <c r="L2662" s="84" t="b">
        <v>0</v>
      </c>
    </row>
    <row r="2663" spans="1:12" x14ac:dyDescent="0.25">
      <c r="A2663" s="84" t="s">
        <v>15609</v>
      </c>
      <c r="B2663" s="84" t="s">
        <v>15610</v>
      </c>
      <c r="C2663" s="84">
        <v>2</v>
      </c>
      <c r="D2663" s="122">
        <v>3.3076081572563416E-4</v>
      </c>
      <c r="E2663" s="122">
        <v>3.8923172607224803</v>
      </c>
      <c r="F2663" s="84" t="s">
        <v>15743</v>
      </c>
      <c r="G2663" s="84" t="b">
        <v>0</v>
      </c>
      <c r="H2663" s="84" t="b">
        <v>0</v>
      </c>
      <c r="I2663" s="84" t="b">
        <v>0</v>
      </c>
      <c r="J2663" s="84" t="b">
        <v>0</v>
      </c>
      <c r="K2663" s="84" t="b">
        <v>0</v>
      </c>
      <c r="L2663" s="84" t="b">
        <v>0</v>
      </c>
    </row>
    <row r="2664" spans="1:12" x14ac:dyDescent="0.25">
      <c r="A2664" s="84" t="s">
        <v>15610</v>
      </c>
      <c r="B2664" s="84" t="s">
        <v>866</v>
      </c>
      <c r="C2664" s="84">
        <v>2</v>
      </c>
      <c r="D2664" s="122">
        <v>3.3076081572563416E-4</v>
      </c>
      <c r="E2664" s="122">
        <v>2.1559207584458382</v>
      </c>
      <c r="F2664" s="84" t="s">
        <v>15743</v>
      </c>
      <c r="G2664" s="84" t="b">
        <v>0</v>
      </c>
      <c r="H2664" s="84" t="b">
        <v>0</v>
      </c>
      <c r="I2664" s="84" t="b">
        <v>0</v>
      </c>
      <c r="J2664" s="84" t="b">
        <v>0</v>
      </c>
      <c r="K2664" s="84" t="b">
        <v>0</v>
      </c>
      <c r="L2664" s="84" t="b">
        <v>0</v>
      </c>
    </row>
    <row r="2665" spans="1:12" x14ac:dyDescent="0.25">
      <c r="A2665" s="84" t="s">
        <v>866</v>
      </c>
      <c r="B2665" s="84" t="s">
        <v>15611</v>
      </c>
      <c r="C2665" s="84">
        <v>2</v>
      </c>
      <c r="D2665" s="122">
        <v>3.3076081572563416E-4</v>
      </c>
      <c r="E2665" s="122">
        <v>2.148024277599804</v>
      </c>
      <c r="F2665" s="84" t="s">
        <v>15743</v>
      </c>
      <c r="G2665" s="84" t="b">
        <v>0</v>
      </c>
      <c r="H2665" s="84" t="b">
        <v>0</v>
      </c>
      <c r="I2665" s="84" t="b">
        <v>0</v>
      </c>
      <c r="J2665" s="84" t="b">
        <v>0</v>
      </c>
      <c r="K2665" s="84" t="b">
        <v>0</v>
      </c>
      <c r="L2665" s="84" t="b">
        <v>0</v>
      </c>
    </row>
    <row r="2666" spans="1:12" x14ac:dyDescent="0.25">
      <c r="A2666" s="84" t="s">
        <v>15611</v>
      </c>
      <c r="B2666" s="84" t="s">
        <v>2917</v>
      </c>
      <c r="C2666" s="84">
        <v>2</v>
      </c>
      <c r="D2666" s="122">
        <v>3.3076081572563416E-4</v>
      </c>
      <c r="E2666" s="122">
        <v>2.0289944006020244</v>
      </c>
      <c r="F2666" s="84" t="s">
        <v>15743</v>
      </c>
      <c r="G2666" s="84" t="b">
        <v>0</v>
      </c>
      <c r="H2666" s="84" t="b">
        <v>0</v>
      </c>
      <c r="I2666" s="84" t="b">
        <v>0</v>
      </c>
      <c r="J2666" s="84" t="b">
        <v>0</v>
      </c>
      <c r="K2666" s="84" t="b">
        <v>0</v>
      </c>
      <c r="L2666" s="84" t="b">
        <v>0</v>
      </c>
    </row>
    <row r="2667" spans="1:12" x14ac:dyDescent="0.25">
      <c r="A2667" s="84" t="s">
        <v>15612</v>
      </c>
      <c r="B2667" s="84" t="s">
        <v>15613</v>
      </c>
      <c r="C2667" s="84">
        <v>2</v>
      </c>
      <c r="D2667" s="122">
        <v>3.3076081572563416E-4</v>
      </c>
      <c r="E2667" s="122">
        <v>3.8923172607224803</v>
      </c>
      <c r="F2667" s="84" t="s">
        <v>15743</v>
      </c>
      <c r="G2667" s="84" t="b">
        <v>0</v>
      </c>
      <c r="H2667" s="84" t="b">
        <v>0</v>
      </c>
      <c r="I2667" s="84" t="b">
        <v>0</v>
      </c>
      <c r="J2667" s="84" t="b">
        <v>0</v>
      </c>
      <c r="K2667" s="84" t="b">
        <v>0</v>
      </c>
      <c r="L2667" s="84" t="b">
        <v>0</v>
      </c>
    </row>
    <row r="2668" spans="1:12" x14ac:dyDescent="0.25">
      <c r="A2668" s="84" t="s">
        <v>15613</v>
      </c>
      <c r="B2668" s="84" t="s">
        <v>15614</v>
      </c>
      <c r="C2668" s="84">
        <v>2</v>
      </c>
      <c r="D2668" s="122">
        <v>3.3076081572563416E-4</v>
      </c>
      <c r="E2668" s="122">
        <v>3.8923172607224803</v>
      </c>
      <c r="F2668" s="84" t="s">
        <v>15743</v>
      </c>
      <c r="G2668" s="84" t="b">
        <v>0</v>
      </c>
      <c r="H2668" s="84" t="b">
        <v>0</v>
      </c>
      <c r="I2668" s="84" t="b">
        <v>0</v>
      </c>
      <c r="J2668" s="84" t="b">
        <v>0</v>
      </c>
      <c r="K2668" s="84" t="b">
        <v>0</v>
      </c>
      <c r="L2668" s="84" t="b">
        <v>0</v>
      </c>
    </row>
    <row r="2669" spans="1:12" x14ac:dyDescent="0.25">
      <c r="A2669" s="84" t="s">
        <v>15614</v>
      </c>
      <c r="B2669" s="84" t="s">
        <v>15615</v>
      </c>
      <c r="C2669" s="84">
        <v>2</v>
      </c>
      <c r="D2669" s="122">
        <v>3.3076081572563416E-4</v>
      </c>
      <c r="E2669" s="122">
        <v>3.8923172607224803</v>
      </c>
      <c r="F2669" s="84" t="s">
        <v>15743</v>
      </c>
      <c r="G2669" s="84" t="b">
        <v>0</v>
      </c>
      <c r="H2669" s="84" t="b">
        <v>0</v>
      </c>
      <c r="I2669" s="84" t="b">
        <v>0</v>
      </c>
      <c r="J2669" s="84" t="b">
        <v>0</v>
      </c>
      <c r="K2669" s="84" t="b">
        <v>0</v>
      </c>
      <c r="L2669" s="84" t="b">
        <v>0</v>
      </c>
    </row>
    <row r="2670" spans="1:12" x14ac:dyDescent="0.25">
      <c r="A2670" s="84" t="s">
        <v>15615</v>
      </c>
      <c r="B2670" s="84" t="s">
        <v>8406</v>
      </c>
      <c r="C2670" s="84">
        <v>2</v>
      </c>
      <c r="D2670" s="122">
        <v>3.3076081572563416E-4</v>
      </c>
      <c r="E2670" s="122">
        <v>3.2902572693945182</v>
      </c>
      <c r="F2670" s="84" t="s">
        <v>15743</v>
      </c>
      <c r="G2670" s="84" t="b">
        <v>0</v>
      </c>
      <c r="H2670" s="84" t="b">
        <v>0</v>
      </c>
      <c r="I2670" s="84" t="b">
        <v>0</v>
      </c>
      <c r="J2670" s="84" t="b">
        <v>0</v>
      </c>
      <c r="K2670" s="84" t="b">
        <v>0</v>
      </c>
      <c r="L2670" s="84" t="b">
        <v>0</v>
      </c>
    </row>
    <row r="2671" spans="1:12" x14ac:dyDescent="0.25">
      <c r="A2671" s="84" t="s">
        <v>8406</v>
      </c>
      <c r="B2671" s="84" t="s">
        <v>14321</v>
      </c>
      <c r="C2671" s="84">
        <v>2</v>
      </c>
      <c r="D2671" s="122">
        <v>3.3076081572563416E-4</v>
      </c>
      <c r="E2671" s="122">
        <v>2.4987420574528931</v>
      </c>
      <c r="F2671" s="84" t="s">
        <v>15743</v>
      </c>
      <c r="G2671" s="84" t="b">
        <v>0</v>
      </c>
      <c r="H2671" s="84" t="b">
        <v>0</v>
      </c>
      <c r="I2671" s="84" t="b">
        <v>0</v>
      </c>
      <c r="J2671" s="84" t="b">
        <v>0</v>
      </c>
      <c r="K2671" s="84" t="b">
        <v>0</v>
      </c>
      <c r="L2671" s="84" t="b">
        <v>0</v>
      </c>
    </row>
    <row r="2672" spans="1:12" x14ac:dyDescent="0.25">
      <c r="A2672" s="84" t="s">
        <v>14321</v>
      </c>
      <c r="B2672" s="84" t="s">
        <v>15616</v>
      </c>
      <c r="C2672" s="84">
        <v>2</v>
      </c>
      <c r="D2672" s="122">
        <v>3.3076081572563416E-4</v>
      </c>
      <c r="E2672" s="122">
        <v>3.1141660103388369</v>
      </c>
      <c r="F2672" s="84" t="s">
        <v>15743</v>
      </c>
      <c r="G2672" s="84" t="b">
        <v>0</v>
      </c>
      <c r="H2672" s="84" t="b">
        <v>0</v>
      </c>
      <c r="I2672" s="84" t="b">
        <v>0</v>
      </c>
      <c r="J2672" s="84" t="b">
        <v>0</v>
      </c>
      <c r="K2672" s="84" t="b">
        <v>0</v>
      </c>
      <c r="L2672" s="84" t="b">
        <v>0</v>
      </c>
    </row>
    <row r="2673" spans="1:12" x14ac:dyDescent="0.25">
      <c r="A2673" s="84" t="s">
        <v>15616</v>
      </c>
      <c r="B2673" s="84" t="s">
        <v>14799</v>
      </c>
      <c r="C2673" s="84">
        <v>2</v>
      </c>
      <c r="D2673" s="122">
        <v>3.3076081572563416E-4</v>
      </c>
      <c r="E2673" s="122">
        <v>3.5912872650584995</v>
      </c>
      <c r="F2673" s="84" t="s">
        <v>15743</v>
      </c>
      <c r="G2673" s="84" t="b">
        <v>0</v>
      </c>
      <c r="H2673" s="84" t="b">
        <v>0</v>
      </c>
      <c r="I2673" s="84" t="b">
        <v>0</v>
      </c>
      <c r="J2673" s="84" t="b">
        <v>0</v>
      </c>
      <c r="K2673" s="84" t="b">
        <v>0</v>
      </c>
      <c r="L2673" s="84" t="b">
        <v>0</v>
      </c>
    </row>
    <row r="2674" spans="1:12" x14ac:dyDescent="0.25">
      <c r="A2674" s="84" t="s">
        <v>14799</v>
      </c>
      <c r="B2674" s="84" t="s">
        <v>14210</v>
      </c>
      <c r="C2674" s="84">
        <v>2</v>
      </c>
      <c r="D2674" s="122">
        <v>3.3076081572563416E-4</v>
      </c>
      <c r="E2674" s="122">
        <v>2.5121060190108744</v>
      </c>
      <c r="F2674" s="84" t="s">
        <v>15743</v>
      </c>
      <c r="G2674" s="84" t="b">
        <v>0</v>
      </c>
      <c r="H2674" s="84" t="b">
        <v>0</v>
      </c>
      <c r="I2674" s="84" t="b">
        <v>0</v>
      </c>
      <c r="J2674" s="84" t="b">
        <v>0</v>
      </c>
      <c r="K2674" s="84" t="b">
        <v>0</v>
      </c>
      <c r="L2674" s="84" t="b">
        <v>0</v>
      </c>
    </row>
    <row r="2675" spans="1:12" x14ac:dyDescent="0.25">
      <c r="A2675" s="84" t="s">
        <v>14210</v>
      </c>
      <c r="B2675" s="84" t="s">
        <v>15617</v>
      </c>
      <c r="C2675" s="84">
        <v>2</v>
      </c>
      <c r="D2675" s="122">
        <v>3.3076081572563416E-4</v>
      </c>
      <c r="E2675" s="122">
        <v>2.7162260016667994</v>
      </c>
      <c r="F2675" s="84" t="s">
        <v>15743</v>
      </c>
      <c r="G2675" s="84" t="b">
        <v>0</v>
      </c>
      <c r="H2675" s="84" t="b">
        <v>0</v>
      </c>
      <c r="I2675" s="84" t="b">
        <v>0</v>
      </c>
      <c r="J2675" s="84" t="b">
        <v>0</v>
      </c>
      <c r="K2675" s="84" t="b">
        <v>0</v>
      </c>
      <c r="L2675" s="84" t="b">
        <v>0</v>
      </c>
    </row>
    <row r="2676" spans="1:12" x14ac:dyDescent="0.25">
      <c r="A2676" s="84" t="s">
        <v>15617</v>
      </c>
      <c r="B2676" s="84" t="s">
        <v>14760</v>
      </c>
      <c r="C2676" s="84">
        <v>2</v>
      </c>
      <c r="D2676" s="122">
        <v>3.3076081572563416E-4</v>
      </c>
      <c r="E2676" s="122">
        <v>3.5912872650584995</v>
      </c>
      <c r="F2676" s="84" t="s">
        <v>15743</v>
      </c>
      <c r="G2676" s="84" t="b">
        <v>0</v>
      </c>
      <c r="H2676" s="84" t="b">
        <v>0</v>
      </c>
      <c r="I2676" s="84" t="b">
        <v>0</v>
      </c>
      <c r="J2676" s="84" t="b">
        <v>0</v>
      </c>
      <c r="K2676" s="84" t="b">
        <v>0</v>
      </c>
      <c r="L2676" s="84" t="b">
        <v>0</v>
      </c>
    </row>
    <row r="2677" spans="1:12" x14ac:dyDescent="0.25">
      <c r="A2677" s="84" t="s">
        <v>14760</v>
      </c>
      <c r="B2677" s="84" t="s">
        <v>866</v>
      </c>
      <c r="C2677" s="84">
        <v>2</v>
      </c>
      <c r="D2677" s="122">
        <v>3.3076081572563416E-4</v>
      </c>
      <c r="E2677" s="122">
        <v>1.8548907627818569</v>
      </c>
      <c r="F2677" s="84" t="s">
        <v>15743</v>
      </c>
      <c r="G2677" s="84" t="b">
        <v>0</v>
      </c>
      <c r="H2677" s="84" t="b">
        <v>0</v>
      </c>
      <c r="I2677" s="84" t="b">
        <v>0</v>
      </c>
      <c r="J2677" s="84" t="b">
        <v>0</v>
      </c>
      <c r="K2677" s="84" t="b">
        <v>0</v>
      </c>
      <c r="L2677" s="84" t="b">
        <v>0</v>
      </c>
    </row>
    <row r="2678" spans="1:12" x14ac:dyDescent="0.25">
      <c r="A2678" s="84" t="s">
        <v>14997</v>
      </c>
      <c r="B2678" s="84" t="s">
        <v>15619</v>
      </c>
      <c r="C2678" s="84">
        <v>2</v>
      </c>
      <c r="D2678" s="122">
        <v>3.3076081572563416E-4</v>
      </c>
      <c r="E2678" s="122">
        <v>3.716226001666799</v>
      </c>
      <c r="F2678" s="84" t="s">
        <v>15743</v>
      </c>
      <c r="G2678" s="84" t="b">
        <v>0</v>
      </c>
      <c r="H2678" s="84" t="b">
        <v>0</v>
      </c>
      <c r="I2678" s="84" t="b">
        <v>0</v>
      </c>
      <c r="J2678" s="84" t="b">
        <v>0</v>
      </c>
      <c r="K2678" s="84" t="b">
        <v>0</v>
      </c>
      <c r="L2678" s="84" t="b">
        <v>0</v>
      </c>
    </row>
    <row r="2679" spans="1:12" x14ac:dyDescent="0.25">
      <c r="A2679" s="84" t="s">
        <v>15619</v>
      </c>
      <c r="B2679" s="84" t="s">
        <v>15620</v>
      </c>
      <c r="C2679" s="84">
        <v>2</v>
      </c>
      <c r="D2679" s="122">
        <v>3.3076081572563416E-4</v>
      </c>
      <c r="E2679" s="122">
        <v>3.8923172607224803</v>
      </c>
      <c r="F2679" s="84" t="s">
        <v>15743</v>
      </c>
      <c r="G2679" s="84" t="b">
        <v>0</v>
      </c>
      <c r="H2679" s="84" t="b">
        <v>0</v>
      </c>
      <c r="I2679" s="84" t="b">
        <v>0</v>
      </c>
      <c r="J2679" s="84" t="b">
        <v>0</v>
      </c>
      <c r="K2679" s="84" t="b">
        <v>0</v>
      </c>
      <c r="L2679" s="84" t="b">
        <v>0</v>
      </c>
    </row>
    <row r="2680" spans="1:12" x14ac:dyDescent="0.25">
      <c r="A2680" s="84" t="s">
        <v>15620</v>
      </c>
      <c r="B2680" s="84" t="s">
        <v>14223</v>
      </c>
      <c r="C2680" s="84">
        <v>2</v>
      </c>
      <c r="D2680" s="122">
        <v>3.3076081572563416E-4</v>
      </c>
      <c r="E2680" s="122">
        <v>2.8316194203688689</v>
      </c>
      <c r="F2680" s="84" t="s">
        <v>15743</v>
      </c>
      <c r="G2680" s="84" t="b">
        <v>0</v>
      </c>
      <c r="H2680" s="84" t="b">
        <v>0</v>
      </c>
      <c r="I2680" s="84" t="b">
        <v>0</v>
      </c>
      <c r="J2680" s="84" t="b">
        <v>0</v>
      </c>
      <c r="K2680" s="84" t="b">
        <v>0</v>
      </c>
      <c r="L2680" s="84" t="b">
        <v>0</v>
      </c>
    </row>
    <row r="2681" spans="1:12" x14ac:dyDescent="0.25">
      <c r="A2681" s="84" t="s">
        <v>14223</v>
      </c>
      <c r="B2681" s="84" t="s">
        <v>15621</v>
      </c>
      <c r="C2681" s="84">
        <v>2</v>
      </c>
      <c r="D2681" s="122">
        <v>3.3076081572563416E-4</v>
      </c>
      <c r="E2681" s="122">
        <v>2.989227273730537</v>
      </c>
      <c r="F2681" s="84" t="s">
        <v>15743</v>
      </c>
      <c r="G2681" s="84" t="b">
        <v>0</v>
      </c>
      <c r="H2681" s="84" t="b">
        <v>0</v>
      </c>
      <c r="I2681" s="84" t="b">
        <v>0</v>
      </c>
      <c r="J2681" s="84" t="b">
        <v>0</v>
      </c>
      <c r="K2681" s="84" t="b">
        <v>0</v>
      </c>
      <c r="L2681" s="84" t="b">
        <v>0</v>
      </c>
    </row>
    <row r="2682" spans="1:12" x14ac:dyDescent="0.25">
      <c r="A2682" s="84" t="s">
        <v>15621</v>
      </c>
      <c r="B2682" s="84" t="s">
        <v>14627</v>
      </c>
      <c r="C2682" s="84">
        <v>2</v>
      </c>
      <c r="D2682" s="122">
        <v>3.3076081572563416E-4</v>
      </c>
      <c r="E2682" s="122">
        <v>3.4943772520504428</v>
      </c>
      <c r="F2682" s="84" t="s">
        <v>15743</v>
      </c>
      <c r="G2682" s="84" t="b">
        <v>0</v>
      </c>
      <c r="H2682" s="84" t="b">
        <v>0</v>
      </c>
      <c r="I2682" s="84" t="b">
        <v>0</v>
      </c>
      <c r="J2682" s="84" t="b">
        <v>0</v>
      </c>
      <c r="K2682" s="84" t="b">
        <v>0</v>
      </c>
      <c r="L2682" s="84" t="b">
        <v>0</v>
      </c>
    </row>
    <row r="2683" spans="1:12" x14ac:dyDescent="0.25">
      <c r="A2683" s="84" t="s">
        <v>14627</v>
      </c>
      <c r="B2683" s="84" t="s">
        <v>2788</v>
      </c>
      <c r="C2683" s="84">
        <v>2</v>
      </c>
      <c r="D2683" s="122">
        <v>3.3076081572563416E-4</v>
      </c>
      <c r="E2683" s="122">
        <v>1.1599235008995119</v>
      </c>
      <c r="F2683" s="84" t="s">
        <v>15743</v>
      </c>
      <c r="G2683" s="84" t="b">
        <v>0</v>
      </c>
      <c r="H2683" s="84" t="b">
        <v>0</v>
      </c>
      <c r="I2683" s="84" t="b">
        <v>0</v>
      </c>
      <c r="J2683" s="84" t="b">
        <v>0</v>
      </c>
      <c r="K2683" s="84" t="b">
        <v>0</v>
      </c>
      <c r="L2683" s="84" t="b">
        <v>0</v>
      </c>
    </row>
    <row r="2684" spans="1:12" x14ac:dyDescent="0.25">
      <c r="A2684" s="84" t="s">
        <v>731</v>
      </c>
      <c r="B2684" s="84" t="s">
        <v>15622</v>
      </c>
      <c r="C2684" s="84">
        <v>2</v>
      </c>
      <c r="D2684" s="122">
        <v>3.3076081572563416E-4</v>
      </c>
      <c r="E2684" s="122">
        <v>1.3057299560507256</v>
      </c>
      <c r="F2684" s="84" t="s">
        <v>15743</v>
      </c>
      <c r="G2684" s="84" t="b">
        <v>0</v>
      </c>
      <c r="H2684" s="84" t="b">
        <v>0</v>
      </c>
      <c r="I2684" s="84" t="b">
        <v>0</v>
      </c>
      <c r="J2684" s="84" t="b">
        <v>0</v>
      </c>
      <c r="K2684" s="84" t="b">
        <v>0</v>
      </c>
      <c r="L2684" s="84" t="b">
        <v>0</v>
      </c>
    </row>
    <row r="2685" spans="1:12" x14ac:dyDescent="0.25">
      <c r="A2685" s="84" t="s">
        <v>15622</v>
      </c>
      <c r="B2685" s="84" t="s">
        <v>15623</v>
      </c>
      <c r="C2685" s="84">
        <v>2</v>
      </c>
      <c r="D2685" s="122">
        <v>3.3076081572563416E-4</v>
      </c>
      <c r="E2685" s="122">
        <v>3.8923172607224803</v>
      </c>
      <c r="F2685" s="84" t="s">
        <v>15743</v>
      </c>
      <c r="G2685" s="84" t="b">
        <v>0</v>
      </c>
      <c r="H2685" s="84" t="b">
        <v>0</v>
      </c>
      <c r="I2685" s="84" t="b">
        <v>0</v>
      </c>
      <c r="J2685" s="84" t="b">
        <v>0</v>
      </c>
      <c r="K2685" s="84" t="b">
        <v>0</v>
      </c>
      <c r="L2685" s="84" t="b">
        <v>0</v>
      </c>
    </row>
    <row r="2686" spans="1:12" x14ac:dyDescent="0.25">
      <c r="A2686" s="84" t="s">
        <v>15623</v>
      </c>
      <c r="B2686" s="84" t="s">
        <v>15624</v>
      </c>
      <c r="C2686" s="84">
        <v>2</v>
      </c>
      <c r="D2686" s="122">
        <v>3.3076081572563416E-4</v>
      </c>
      <c r="E2686" s="122">
        <v>3.8923172607224803</v>
      </c>
      <c r="F2686" s="84" t="s">
        <v>15743</v>
      </c>
      <c r="G2686" s="84" t="b">
        <v>0</v>
      </c>
      <c r="H2686" s="84" t="b">
        <v>0</v>
      </c>
      <c r="I2686" s="84" t="b">
        <v>0</v>
      </c>
      <c r="J2686" s="84" t="b">
        <v>0</v>
      </c>
      <c r="K2686" s="84" t="b">
        <v>0</v>
      </c>
      <c r="L2686" s="84" t="b">
        <v>0</v>
      </c>
    </row>
    <row r="2687" spans="1:12" x14ac:dyDescent="0.25">
      <c r="A2687" s="84" t="s">
        <v>15624</v>
      </c>
      <c r="B2687" s="84" t="s">
        <v>15625</v>
      </c>
      <c r="C2687" s="84">
        <v>2</v>
      </c>
      <c r="D2687" s="122">
        <v>3.3076081572563416E-4</v>
      </c>
      <c r="E2687" s="122">
        <v>3.8923172607224803</v>
      </c>
      <c r="F2687" s="84" t="s">
        <v>15743</v>
      </c>
      <c r="G2687" s="84" t="b">
        <v>0</v>
      </c>
      <c r="H2687" s="84" t="b">
        <v>0</v>
      </c>
      <c r="I2687" s="84" t="b">
        <v>0</v>
      </c>
      <c r="J2687" s="84" t="b">
        <v>0</v>
      </c>
      <c r="K2687" s="84" t="b">
        <v>0</v>
      </c>
      <c r="L2687" s="84" t="b">
        <v>0</v>
      </c>
    </row>
    <row r="2688" spans="1:12" x14ac:dyDescent="0.25">
      <c r="A2688" s="84" t="s">
        <v>15625</v>
      </c>
      <c r="B2688" s="84" t="s">
        <v>855</v>
      </c>
      <c r="C2688" s="84">
        <v>2</v>
      </c>
      <c r="D2688" s="122">
        <v>3.3076081572563416E-4</v>
      </c>
      <c r="E2688" s="122">
        <v>2.0794039040796251</v>
      </c>
      <c r="F2688" s="84" t="s">
        <v>15743</v>
      </c>
      <c r="G2688" s="84" t="b">
        <v>0</v>
      </c>
      <c r="H2688" s="84" t="b">
        <v>0</v>
      </c>
      <c r="I2688" s="84" t="b">
        <v>0</v>
      </c>
      <c r="J2688" s="84" t="b">
        <v>0</v>
      </c>
      <c r="K2688" s="84" t="b">
        <v>0</v>
      </c>
      <c r="L2688" s="84" t="b">
        <v>0</v>
      </c>
    </row>
    <row r="2689" spans="1:12" x14ac:dyDescent="0.25">
      <c r="A2689" s="84" t="s">
        <v>855</v>
      </c>
      <c r="B2689" s="84" t="s">
        <v>14224</v>
      </c>
      <c r="C2689" s="84">
        <v>2</v>
      </c>
      <c r="D2689" s="122">
        <v>3.3076081572563416E-4</v>
      </c>
      <c r="E2689" s="122">
        <v>1.0688430315521793</v>
      </c>
      <c r="F2689" s="84" t="s">
        <v>15743</v>
      </c>
      <c r="G2689" s="84" t="b">
        <v>0</v>
      </c>
      <c r="H2689" s="84" t="b">
        <v>0</v>
      </c>
      <c r="I2689" s="84" t="b">
        <v>0</v>
      </c>
      <c r="J2689" s="84" t="b">
        <v>0</v>
      </c>
      <c r="K2689" s="84" t="b">
        <v>0</v>
      </c>
      <c r="L2689" s="84" t="b">
        <v>0</v>
      </c>
    </row>
    <row r="2690" spans="1:12" x14ac:dyDescent="0.25">
      <c r="A2690" s="84" t="s">
        <v>12266</v>
      </c>
      <c r="B2690" s="84" t="s">
        <v>14230</v>
      </c>
      <c r="C2690" s="84">
        <v>2</v>
      </c>
      <c r="D2690" s="122">
        <v>3.3076081572563416E-4</v>
      </c>
      <c r="E2690" s="122">
        <v>1.2083701299709684</v>
      </c>
      <c r="F2690" s="84" t="s">
        <v>15743</v>
      </c>
      <c r="G2690" s="84" t="b">
        <v>0</v>
      </c>
      <c r="H2690" s="84" t="b">
        <v>0</v>
      </c>
      <c r="I2690" s="84" t="b">
        <v>0</v>
      </c>
      <c r="J2690" s="84" t="b">
        <v>0</v>
      </c>
      <c r="K2690" s="84" t="b">
        <v>0</v>
      </c>
      <c r="L2690" s="84" t="b">
        <v>0</v>
      </c>
    </row>
    <row r="2691" spans="1:12" x14ac:dyDescent="0.25">
      <c r="A2691" s="84" t="s">
        <v>14230</v>
      </c>
      <c r="B2691" s="84" t="s">
        <v>14307</v>
      </c>
      <c r="C2691" s="84">
        <v>2</v>
      </c>
      <c r="D2691" s="122">
        <v>3.3076081572563416E-4</v>
      </c>
      <c r="E2691" s="122">
        <v>2.072773325180612</v>
      </c>
      <c r="F2691" s="84" t="s">
        <v>15743</v>
      </c>
      <c r="G2691" s="84" t="b">
        <v>0</v>
      </c>
      <c r="H2691" s="84" t="b">
        <v>0</v>
      </c>
      <c r="I2691" s="84" t="b">
        <v>0</v>
      </c>
      <c r="J2691" s="84" t="b">
        <v>0</v>
      </c>
      <c r="K2691" s="84" t="b">
        <v>0</v>
      </c>
      <c r="L2691" s="84" t="b">
        <v>0</v>
      </c>
    </row>
    <row r="2692" spans="1:12" x14ac:dyDescent="0.25">
      <c r="A2692" s="84" t="s">
        <v>12350</v>
      </c>
      <c r="B2692" s="84" t="s">
        <v>15626</v>
      </c>
      <c r="C2692" s="84">
        <v>2</v>
      </c>
      <c r="D2692" s="122">
        <v>3.3076081572563416E-4</v>
      </c>
      <c r="E2692" s="122">
        <v>1.7508674873220131</v>
      </c>
      <c r="F2692" s="84" t="s">
        <v>15743</v>
      </c>
      <c r="G2692" s="84" t="b">
        <v>0</v>
      </c>
      <c r="H2692" s="84" t="b">
        <v>0</v>
      </c>
      <c r="I2692" s="84" t="b">
        <v>0</v>
      </c>
      <c r="J2692" s="84" t="b">
        <v>0</v>
      </c>
      <c r="K2692" s="84" t="b">
        <v>0</v>
      </c>
      <c r="L2692" s="84" t="b">
        <v>0</v>
      </c>
    </row>
    <row r="2693" spans="1:12" x14ac:dyDescent="0.25">
      <c r="A2693" s="84" t="s">
        <v>15626</v>
      </c>
      <c r="B2693" s="84" t="s">
        <v>15627</v>
      </c>
      <c r="C2693" s="84">
        <v>2</v>
      </c>
      <c r="D2693" s="122">
        <v>3.3076081572563416E-4</v>
      </c>
      <c r="E2693" s="122">
        <v>3.8923172607224803</v>
      </c>
      <c r="F2693" s="84" t="s">
        <v>15743</v>
      </c>
      <c r="G2693" s="84" t="b">
        <v>0</v>
      </c>
      <c r="H2693" s="84" t="b">
        <v>0</v>
      </c>
      <c r="I2693" s="84" t="b">
        <v>0</v>
      </c>
      <c r="J2693" s="84" t="b">
        <v>0</v>
      </c>
      <c r="K2693" s="84" t="b">
        <v>0</v>
      </c>
      <c r="L2693" s="84" t="b">
        <v>0</v>
      </c>
    </row>
    <row r="2694" spans="1:12" x14ac:dyDescent="0.25">
      <c r="A2694" s="84" t="s">
        <v>15627</v>
      </c>
      <c r="B2694" s="84" t="s">
        <v>14615</v>
      </c>
      <c r="C2694" s="84">
        <v>2</v>
      </c>
      <c r="D2694" s="122">
        <v>3.3076081572563416E-4</v>
      </c>
      <c r="E2694" s="122">
        <v>3.5912872650584995</v>
      </c>
      <c r="F2694" s="84" t="s">
        <v>15743</v>
      </c>
      <c r="G2694" s="84" t="b">
        <v>0</v>
      </c>
      <c r="H2694" s="84" t="b">
        <v>0</v>
      </c>
      <c r="I2694" s="84" t="b">
        <v>0</v>
      </c>
      <c r="J2694" s="84" t="b">
        <v>0</v>
      </c>
      <c r="K2694" s="84" t="b">
        <v>0</v>
      </c>
      <c r="L2694" s="84" t="b">
        <v>0</v>
      </c>
    </row>
    <row r="2695" spans="1:12" x14ac:dyDescent="0.25">
      <c r="A2695" s="84" t="s">
        <v>14615</v>
      </c>
      <c r="B2695" s="84" t="s">
        <v>2788</v>
      </c>
      <c r="C2695" s="84">
        <v>2</v>
      </c>
      <c r="D2695" s="122">
        <v>3.3076081572563416E-4</v>
      </c>
      <c r="E2695" s="122">
        <v>1.1599235008995119</v>
      </c>
      <c r="F2695" s="84" t="s">
        <v>15743</v>
      </c>
      <c r="G2695" s="84" t="b">
        <v>0</v>
      </c>
      <c r="H2695" s="84" t="b">
        <v>0</v>
      </c>
      <c r="I2695" s="84" t="b">
        <v>0</v>
      </c>
      <c r="J2695" s="84" t="b">
        <v>0</v>
      </c>
      <c r="K2695" s="84" t="b">
        <v>0</v>
      </c>
      <c r="L2695" s="84" t="b">
        <v>0</v>
      </c>
    </row>
    <row r="2696" spans="1:12" x14ac:dyDescent="0.25">
      <c r="A2696" s="84" t="s">
        <v>2788</v>
      </c>
      <c r="B2696" s="84" t="s">
        <v>765</v>
      </c>
      <c r="C2696" s="84">
        <v>2</v>
      </c>
      <c r="D2696" s="122">
        <v>3.3076081572563416E-4</v>
      </c>
      <c r="E2696" s="122">
        <v>0.45129017988411368</v>
      </c>
      <c r="F2696" s="84" t="s">
        <v>15743</v>
      </c>
      <c r="G2696" s="84" t="b">
        <v>0</v>
      </c>
      <c r="H2696" s="84" t="b">
        <v>0</v>
      </c>
      <c r="I2696" s="84" t="b">
        <v>0</v>
      </c>
      <c r="J2696" s="84" t="b">
        <v>0</v>
      </c>
      <c r="K2696" s="84" t="b">
        <v>0</v>
      </c>
      <c r="L2696" s="84" t="b">
        <v>0</v>
      </c>
    </row>
    <row r="2697" spans="1:12" x14ac:dyDescent="0.25">
      <c r="A2697" s="84" t="s">
        <v>14313</v>
      </c>
      <c r="B2697" s="84" t="s">
        <v>15629</v>
      </c>
      <c r="C2697" s="84">
        <v>2</v>
      </c>
      <c r="D2697" s="122">
        <v>3.3076081572563416E-4</v>
      </c>
      <c r="E2697" s="122">
        <v>3.1141660103388369</v>
      </c>
      <c r="F2697" s="84" t="s">
        <v>15743</v>
      </c>
      <c r="G2697" s="84" t="b">
        <v>0</v>
      </c>
      <c r="H2697" s="84" t="b">
        <v>0</v>
      </c>
      <c r="I2697" s="84" t="b">
        <v>0</v>
      </c>
      <c r="J2697" s="84" t="b">
        <v>0</v>
      </c>
      <c r="K2697" s="84" t="b">
        <v>0</v>
      </c>
      <c r="L2697" s="84" t="b">
        <v>0</v>
      </c>
    </row>
    <row r="2698" spans="1:12" x14ac:dyDescent="0.25">
      <c r="A2698" s="84" t="s">
        <v>15629</v>
      </c>
      <c r="B2698" s="84" t="s">
        <v>15630</v>
      </c>
      <c r="C2698" s="84">
        <v>2</v>
      </c>
      <c r="D2698" s="122">
        <v>3.3076081572563416E-4</v>
      </c>
      <c r="E2698" s="122">
        <v>3.8923172607224803</v>
      </c>
      <c r="F2698" s="84" t="s">
        <v>15743</v>
      </c>
      <c r="G2698" s="84" t="b">
        <v>0</v>
      </c>
      <c r="H2698" s="84" t="b">
        <v>0</v>
      </c>
      <c r="I2698" s="84" t="b">
        <v>0</v>
      </c>
      <c r="J2698" s="84" t="b">
        <v>0</v>
      </c>
      <c r="K2698" s="84" t="b">
        <v>0</v>
      </c>
      <c r="L2698" s="84" t="b">
        <v>0</v>
      </c>
    </row>
    <row r="2699" spans="1:12" x14ac:dyDescent="0.25">
      <c r="A2699" s="84" t="s">
        <v>15630</v>
      </c>
      <c r="B2699" s="84" t="s">
        <v>683</v>
      </c>
      <c r="C2699" s="84">
        <v>2</v>
      </c>
      <c r="D2699" s="122">
        <v>3.3076081572563416E-4</v>
      </c>
      <c r="E2699" s="122">
        <v>2.2156236510976139</v>
      </c>
      <c r="F2699" s="84" t="s">
        <v>15743</v>
      </c>
      <c r="G2699" s="84" t="b">
        <v>0</v>
      </c>
      <c r="H2699" s="84" t="b">
        <v>0</v>
      </c>
      <c r="I2699" s="84" t="b">
        <v>0</v>
      </c>
      <c r="J2699" s="84" t="b">
        <v>0</v>
      </c>
      <c r="K2699" s="84" t="b">
        <v>0</v>
      </c>
      <c r="L2699" s="84" t="b">
        <v>0</v>
      </c>
    </row>
    <row r="2700" spans="1:12" x14ac:dyDescent="0.25">
      <c r="A2700" s="84" t="s">
        <v>14419</v>
      </c>
      <c r="B2700" s="84" t="s">
        <v>683</v>
      </c>
      <c r="C2700" s="84">
        <v>2</v>
      </c>
      <c r="D2700" s="122">
        <v>3.3076081572563416E-4</v>
      </c>
      <c r="E2700" s="122">
        <v>1.6135636597696514</v>
      </c>
      <c r="F2700" s="84" t="s">
        <v>15743</v>
      </c>
      <c r="G2700" s="84" t="b">
        <v>0</v>
      </c>
      <c r="H2700" s="84" t="b">
        <v>0</v>
      </c>
      <c r="I2700" s="84" t="b">
        <v>0</v>
      </c>
      <c r="J2700" s="84" t="b">
        <v>0</v>
      </c>
      <c r="K2700" s="84" t="b">
        <v>0</v>
      </c>
      <c r="L2700" s="84" t="b">
        <v>0</v>
      </c>
    </row>
    <row r="2701" spans="1:12" x14ac:dyDescent="0.25">
      <c r="A2701" s="84" t="s">
        <v>14597</v>
      </c>
      <c r="B2701" s="84" t="s">
        <v>628</v>
      </c>
      <c r="C2701" s="84">
        <v>2</v>
      </c>
      <c r="D2701" s="122">
        <v>3.3076081572563416E-4</v>
      </c>
      <c r="E2701" s="122">
        <v>2.8923172607224803</v>
      </c>
      <c r="F2701" s="84" t="s">
        <v>15743</v>
      </c>
      <c r="G2701" s="84" t="b">
        <v>1</v>
      </c>
      <c r="H2701" s="84" t="b">
        <v>0</v>
      </c>
      <c r="I2701" s="84" t="b">
        <v>0</v>
      </c>
      <c r="J2701" s="84" t="b">
        <v>0</v>
      </c>
      <c r="K2701" s="84" t="b">
        <v>0</v>
      </c>
      <c r="L2701" s="84" t="b">
        <v>0</v>
      </c>
    </row>
    <row r="2702" spans="1:12" x14ac:dyDescent="0.25">
      <c r="A2702" s="84" t="s">
        <v>2965</v>
      </c>
      <c r="B2702" s="84" t="s">
        <v>12260</v>
      </c>
      <c r="C2702" s="84">
        <v>2</v>
      </c>
      <c r="D2702" s="122">
        <v>3.3076081572563416E-4</v>
      </c>
      <c r="E2702" s="122">
        <v>0.76781303588819816</v>
      </c>
      <c r="F2702" s="84" t="s">
        <v>15743</v>
      </c>
      <c r="G2702" s="84" t="b">
        <v>0</v>
      </c>
      <c r="H2702" s="84" t="b">
        <v>0</v>
      </c>
      <c r="I2702" s="84" t="b">
        <v>0</v>
      </c>
      <c r="J2702" s="84" t="b">
        <v>0</v>
      </c>
      <c r="K2702" s="84" t="b">
        <v>0</v>
      </c>
      <c r="L2702" s="84" t="b">
        <v>0</v>
      </c>
    </row>
    <row r="2703" spans="1:12" x14ac:dyDescent="0.25">
      <c r="A2703" s="84" t="s">
        <v>767</v>
      </c>
      <c r="B2703" s="84" t="s">
        <v>731</v>
      </c>
      <c r="C2703" s="84">
        <v>2</v>
      </c>
      <c r="D2703" s="122">
        <v>3.3076081572563416E-4</v>
      </c>
      <c r="E2703" s="122">
        <v>0.10122338714221098</v>
      </c>
      <c r="F2703" s="84" t="s">
        <v>15743</v>
      </c>
      <c r="G2703" s="84" t="b">
        <v>0</v>
      </c>
      <c r="H2703" s="84" t="b">
        <v>0</v>
      </c>
      <c r="I2703" s="84" t="b">
        <v>0</v>
      </c>
      <c r="J2703" s="84" t="b">
        <v>0</v>
      </c>
      <c r="K2703" s="84" t="b">
        <v>0</v>
      </c>
      <c r="L2703" s="84" t="b">
        <v>0</v>
      </c>
    </row>
    <row r="2704" spans="1:12" x14ac:dyDescent="0.25">
      <c r="A2704" s="84" t="s">
        <v>754</v>
      </c>
      <c r="B2704" s="84" t="s">
        <v>12258</v>
      </c>
      <c r="C2704" s="84">
        <v>2</v>
      </c>
      <c r="D2704" s="122">
        <v>3.3076081572563416E-4</v>
      </c>
      <c r="E2704" s="122">
        <v>0.15393313721032453</v>
      </c>
      <c r="F2704" s="84" t="s">
        <v>15743</v>
      </c>
      <c r="G2704" s="84" t="b">
        <v>0</v>
      </c>
      <c r="H2704" s="84" t="b">
        <v>0</v>
      </c>
      <c r="I2704" s="84" t="b">
        <v>0</v>
      </c>
      <c r="J2704" s="84" t="b">
        <v>0</v>
      </c>
      <c r="K2704" s="84" t="b">
        <v>0</v>
      </c>
      <c r="L2704" s="84" t="b">
        <v>0</v>
      </c>
    </row>
    <row r="2705" spans="1:12" x14ac:dyDescent="0.25">
      <c r="A2705" s="84" t="s">
        <v>12258</v>
      </c>
      <c r="B2705" s="84" t="s">
        <v>12277</v>
      </c>
      <c r="C2705" s="84">
        <v>2</v>
      </c>
      <c r="D2705" s="122">
        <v>3.3076081572563416E-4</v>
      </c>
      <c r="E2705" s="122">
        <v>0.73895978923950656</v>
      </c>
      <c r="F2705" s="84" t="s">
        <v>15743</v>
      </c>
      <c r="G2705" s="84" t="b">
        <v>0</v>
      </c>
      <c r="H2705" s="84" t="b">
        <v>0</v>
      </c>
      <c r="I2705" s="84" t="b">
        <v>0</v>
      </c>
      <c r="J2705" s="84" t="b">
        <v>0</v>
      </c>
      <c r="K2705" s="84" t="b">
        <v>0</v>
      </c>
      <c r="L2705" s="84" t="b">
        <v>0</v>
      </c>
    </row>
    <row r="2706" spans="1:12" x14ac:dyDescent="0.25">
      <c r="A2706" s="84" t="s">
        <v>12277</v>
      </c>
      <c r="B2706" s="84" t="s">
        <v>14352</v>
      </c>
      <c r="C2706" s="84">
        <v>2</v>
      </c>
      <c r="D2706" s="122">
        <v>3.3076081572563416E-4</v>
      </c>
      <c r="E2706" s="122">
        <v>1.8732009702754076</v>
      </c>
      <c r="F2706" s="84" t="s">
        <v>15743</v>
      </c>
      <c r="G2706" s="84" t="b">
        <v>0</v>
      </c>
      <c r="H2706" s="84" t="b">
        <v>0</v>
      </c>
      <c r="I2706" s="84" t="b">
        <v>0</v>
      </c>
      <c r="J2706" s="84" t="b">
        <v>0</v>
      </c>
      <c r="K2706" s="84" t="b">
        <v>0</v>
      </c>
      <c r="L2706" s="84" t="b">
        <v>0</v>
      </c>
    </row>
    <row r="2707" spans="1:12" x14ac:dyDescent="0.25">
      <c r="A2707" s="84" t="s">
        <v>12266</v>
      </c>
      <c r="B2707" s="84" t="s">
        <v>2713</v>
      </c>
      <c r="C2707" s="84">
        <v>2</v>
      </c>
      <c r="D2707" s="122">
        <v>3.3076081572563416E-4</v>
      </c>
      <c r="E2707" s="122">
        <v>0.60161501743462609</v>
      </c>
      <c r="F2707" s="84" t="s">
        <v>15743</v>
      </c>
      <c r="G2707" s="84" t="b">
        <v>0</v>
      </c>
      <c r="H2707" s="84" t="b">
        <v>0</v>
      </c>
      <c r="I2707" s="84" t="b">
        <v>0</v>
      </c>
      <c r="J2707" s="84" t="b">
        <v>0</v>
      </c>
      <c r="K2707" s="84" t="b">
        <v>0</v>
      </c>
      <c r="L2707" s="84" t="b">
        <v>0</v>
      </c>
    </row>
    <row r="2708" spans="1:12" x14ac:dyDescent="0.25">
      <c r="A2708" s="84" t="s">
        <v>731</v>
      </c>
      <c r="B2708" s="84" t="s">
        <v>14229</v>
      </c>
      <c r="C2708" s="84">
        <v>2</v>
      </c>
      <c r="D2708" s="122">
        <v>3.3076081572563416E-4</v>
      </c>
      <c r="E2708" s="122">
        <v>0.22654871000310059</v>
      </c>
      <c r="F2708" s="84" t="s">
        <v>15743</v>
      </c>
      <c r="G2708" s="84" t="b">
        <v>0</v>
      </c>
      <c r="H2708" s="84" t="b">
        <v>0</v>
      </c>
      <c r="I2708" s="84" t="b">
        <v>0</v>
      </c>
      <c r="J2708" s="84" t="b">
        <v>0</v>
      </c>
      <c r="K2708" s="84" t="b">
        <v>0</v>
      </c>
      <c r="L2708" s="84" t="b">
        <v>0</v>
      </c>
    </row>
    <row r="2709" spans="1:12" x14ac:dyDescent="0.25">
      <c r="A2709" s="84" t="s">
        <v>14229</v>
      </c>
      <c r="B2709" s="84" t="s">
        <v>15631</v>
      </c>
      <c r="C2709" s="84">
        <v>2</v>
      </c>
      <c r="D2709" s="122">
        <v>3.3076081572563416E-4</v>
      </c>
      <c r="E2709" s="122">
        <v>2.8316194203688689</v>
      </c>
      <c r="F2709" s="84" t="s">
        <v>15743</v>
      </c>
      <c r="G2709" s="84" t="b">
        <v>0</v>
      </c>
      <c r="H2709" s="84" t="b">
        <v>0</v>
      </c>
      <c r="I2709" s="84" t="b">
        <v>0</v>
      </c>
      <c r="J2709" s="84" t="b">
        <v>0</v>
      </c>
      <c r="K2709" s="84" t="b">
        <v>0</v>
      </c>
      <c r="L2709" s="84" t="b">
        <v>0</v>
      </c>
    </row>
    <row r="2710" spans="1:12" x14ac:dyDescent="0.25">
      <c r="A2710" s="84" t="s">
        <v>15631</v>
      </c>
      <c r="B2710" s="84" t="s">
        <v>12266</v>
      </c>
      <c r="C2710" s="84">
        <v>2</v>
      </c>
      <c r="D2710" s="122">
        <v>3.3076081572563416E-4</v>
      </c>
      <c r="E2710" s="122">
        <v>2.2202194027867628</v>
      </c>
      <c r="F2710" s="84" t="s">
        <v>15743</v>
      </c>
      <c r="G2710" s="84" t="b">
        <v>0</v>
      </c>
      <c r="H2710" s="84" t="b">
        <v>0</v>
      </c>
      <c r="I2710" s="84" t="b">
        <v>0</v>
      </c>
      <c r="J2710" s="84" t="b">
        <v>0</v>
      </c>
      <c r="K2710" s="84" t="b">
        <v>0</v>
      </c>
      <c r="L2710" s="84" t="b">
        <v>0</v>
      </c>
    </row>
    <row r="2711" spans="1:12" x14ac:dyDescent="0.25">
      <c r="A2711" s="84" t="s">
        <v>14347</v>
      </c>
      <c r="B2711" s="84" t="s">
        <v>14212</v>
      </c>
      <c r="C2711" s="84">
        <v>2</v>
      </c>
      <c r="D2711" s="122">
        <v>3.3076081572563416E-4</v>
      </c>
      <c r="E2711" s="122">
        <v>1.9905865689932618</v>
      </c>
      <c r="F2711" s="84" t="s">
        <v>15743</v>
      </c>
      <c r="G2711" s="84" t="b">
        <v>0</v>
      </c>
      <c r="H2711" s="84" t="b">
        <v>0</v>
      </c>
      <c r="I2711" s="84" t="b">
        <v>0</v>
      </c>
      <c r="J2711" s="84" t="b">
        <v>1</v>
      </c>
      <c r="K2711" s="84" t="b">
        <v>0</v>
      </c>
      <c r="L2711" s="84" t="b">
        <v>0</v>
      </c>
    </row>
    <row r="2712" spans="1:12" x14ac:dyDescent="0.25">
      <c r="A2712" s="84" t="s">
        <v>14212</v>
      </c>
      <c r="B2712" s="84" t="s">
        <v>14452</v>
      </c>
      <c r="C2712" s="84">
        <v>2</v>
      </c>
      <c r="D2712" s="122">
        <v>3.3076081572563416E-4</v>
      </c>
      <c r="E2712" s="122">
        <v>2.2538280037678429</v>
      </c>
      <c r="F2712" s="84" t="s">
        <v>15743</v>
      </c>
      <c r="G2712" s="84" t="b">
        <v>1</v>
      </c>
      <c r="H2712" s="84" t="b">
        <v>0</v>
      </c>
      <c r="I2712" s="84" t="b">
        <v>0</v>
      </c>
      <c r="J2712" s="84" t="b">
        <v>0</v>
      </c>
      <c r="K2712" s="84" t="b">
        <v>0</v>
      </c>
      <c r="L2712" s="84" t="b">
        <v>0</v>
      </c>
    </row>
    <row r="2713" spans="1:12" x14ac:dyDescent="0.25">
      <c r="A2713" s="84" t="s">
        <v>14452</v>
      </c>
      <c r="B2713" s="84" t="s">
        <v>14337</v>
      </c>
      <c r="C2713" s="84">
        <v>2</v>
      </c>
      <c r="D2713" s="122">
        <v>3.3076081572563416E-4</v>
      </c>
      <c r="E2713" s="122">
        <v>2.607886526877961</v>
      </c>
      <c r="F2713" s="84" t="s">
        <v>15743</v>
      </c>
      <c r="G2713" s="84" t="b">
        <v>0</v>
      </c>
      <c r="H2713" s="84" t="b">
        <v>0</v>
      </c>
      <c r="I2713" s="84" t="b">
        <v>0</v>
      </c>
      <c r="J2713" s="84" t="b">
        <v>0</v>
      </c>
      <c r="K2713" s="84" t="b">
        <v>0</v>
      </c>
      <c r="L2713" s="84" t="b">
        <v>0</v>
      </c>
    </row>
    <row r="2714" spans="1:12" x14ac:dyDescent="0.25">
      <c r="A2714" s="84" t="s">
        <v>14337</v>
      </c>
      <c r="B2714" s="84" t="s">
        <v>14337</v>
      </c>
      <c r="C2714" s="84">
        <v>2</v>
      </c>
      <c r="D2714" s="122">
        <v>3.3076081572563416E-4</v>
      </c>
      <c r="E2714" s="122">
        <v>2.4115918817339925</v>
      </c>
      <c r="F2714" s="84" t="s">
        <v>15743</v>
      </c>
      <c r="G2714" s="84" t="b">
        <v>0</v>
      </c>
      <c r="H2714" s="84" t="b">
        <v>0</v>
      </c>
      <c r="I2714" s="84" t="b">
        <v>0</v>
      </c>
      <c r="J2714" s="84" t="b">
        <v>0</v>
      </c>
      <c r="K2714" s="84" t="b">
        <v>0</v>
      </c>
      <c r="L2714" s="84" t="b">
        <v>0</v>
      </c>
    </row>
    <row r="2715" spans="1:12" x14ac:dyDescent="0.25">
      <c r="A2715" s="84" t="s">
        <v>14337</v>
      </c>
      <c r="B2715" s="84" t="s">
        <v>15632</v>
      </c>
      <c r="C2715" s="84">
        <v>2</v>
      </c>
      <c r="D2715" s="122">
        <v>3.3076081572563416E-4</v>
      </c>
      <c r="E2715" s="122">
        <v>3.1519545712282366</v>
      </c>
      <c r="F2715" s="84" t="s">
        <v>15743</v>
      </c>
      <c r="G2715" s="84" t="b">
        <v>0</v>
      </c>
      <c r="H2715" s="84" t="b">
        <v>0</v>
      </c>
      <c r="I2715" s="84" t="b">
        <v>0</v>
      </c>
      <c r="J2715" s="84" t="b">
        <v>0</v>
      </c>
      <c r="K2715" s="84" t="b">
        <v>0</v>
      </c>
      <c r="L2715" s="84" t="b">
        <v>0</v>
      </c>
    </row>
    <row r="2716" spans="1:12" x14ac:dyDescent="0.25">
      <c r="A2716" s="84" t="s">
        <v>15632</v>
      </c>
      <c r="B2716" s="84" t="s">
        <v>14213</v>
      </c>
      <c r="C2716" s="84">
        <v>2</v>
      </c>
      <c r="D2716" s="122">
        <v>3.3076081572563416E-4</v>
      </c>
      <c r="E2716" s="122">
        <v>2.7309492584875055</v>
      </c>
      <c r="F2716" s="84" t="s">
        <v>15743</v>
      </c>
      <c r="G2716" s="84" t="b">
        <v>0</v>
      </c>
      <c r="H2716" s="84" t="b">
        <v>0</v>
      </c>
      <c r="I2716" s="84" t="b">
        <v>0</v>
      </c>
      <c r="J2716" s="84" t="b">
        <v>0</v>
      </c>
      <c r="K2716" s="84" t="b">
        <v>0</v>
      </c>
      <c r="L2716" s="84" t="b">
        <v>0</v>
      </c>
    </row>
    <row r="2717" spans="1:12" x14ac:dyDescent="0.25">
      <c r="A2717" s="84" t="s">
        <v>14213</v>
      </c>
      <c r="B2717" s="84" t="s">
        <v>14217</v>
      </c>
      <c r="C2717" s="84">
        <v>2</v>
      </c>
      <c r="D2717" s="122">
        <v>3.3076081572563416E-4</v>
      </c>
      <c r="E2717" s="122">
        <v>1.7532256531986576</v>
      </c>
      <c r="F2717" s="84" t="s">
        <v>15743</v>
      </c>
      <c r="G2717" s="84" t="b">
        <v>0</v>
      </c>
      <c r="H2717" s="84" t="b">
        <v>0</v>
      </c>
      <c r="I2717" s="84" t="b">
        <v>0</v>
      </c>
      <c r="J2717" s="84" t="b">
        <v>0</v>
      </c>
      <c r="K2717" s="84" t="b">
        <v>0</v>
      </c>
      <c r="L2717" s="84" t="b">
        <v>0</v>
      </c>
    </row>
    <row r="2718" spans="1:12" x14ac:dyDescent="0.25">
      <c r="A2718" s="84" t="s">
        <v>14217</v>
      </c>
      <c r="B2718" s="84" t="s">
        <v>14199</v>
      </c>
      <c r="C2718" s="84">
        <v>2</v>
      </c>
      <c r="D2718" s="122">
        <v>3.3076081572563416E-4</v>
      </c>
      <c r="E2718" s="122">
        <v>1.3634005604448258</v>
      </c>
      <c r="F2718" s="84" t="s">
        <v>15743</v>
      </c>
      <c r="G2718" s="84" t="b">
        <v>0</v>
      </c>
      <c r="H2718" s="84" t="b">
        <v>0</v>
      </c>
      <c r="I2718" s="84" t="b">
        <v>0</v>
      </c>
      <c r="J2718" s="84" t="b">
        <v>0</v>
      </c>
      <c r="K2718" s="84" t="b">
        <v>0</v>
      </c>
      <c r="L2718" s="84" t="b">
        <v>0</v>
      </c>
    </row>
    <row r="2719" spans="1:12" x14ac:dyDescent="0.25">
      <c r="A2719" s="84" t="s">
        <v>14199</v>
      </c>
      <c r="B2719" s="84" t="s">
        <v>15000</v>
      </c>
      <c r="C2719" s="84">
        <v>2</v>
      </c>
      <c r="D2719" s="122">
        <v>3.3076081572563416E-4</v>
      </c>
      <c r="E2719" s="122">
        <v>2.336014759955193</v>
      </c>
      <c r="F2719" s="84" t="s">
        <v>15743</v>
      </c>
      <c r="G2719" s="84" t="b">
        <v>0</v>
      </c>
      <c r="H2719" s="84" t="b">
        <v>0</v>
      </c>
      <c r="I2719" s="84" t="b">
        <v>0</v>
      </c>
      <c r="J2719" s="84" t="b">
        <v>0</v>
      </c>
      <c r="K2719" s="84" t="b">
        <v>0</v>
      </c>
      <c r="L2719" s="84" t="b">
        <v>0</v>
      </c>
    </row>
    <row r="2720" spans="1:12" x14ac:dyDescent="0.25">
      <c r="A2720" s="84" t="s">
        <v>734</v>
      </c>
      <c r="B2720" s="84" t="s">
        <v>14254</v>
      </c>
      <c r="C2720" s="84">
        <v>2</v>
      </c>
      <c r="D2720" s="122">
        <v>3.3076081572563416E-4</v>
      </c>
      <c r="E2720" s="122">
        <v>2.1721579573165237</v>
      </c>
      <c r="F2720" s="84" t="s">
        <v>15743</v>
      </c>
      <c r="G2720" s="84" t="b">
        <v>0</v>
      </c>
      <c r="H2720" s="84" t="b">
        <v>0</v>
      </c>
      <c r="I2720" s="84" t="b">
        <v>0</v>
      </c>
      <c r="J2720" s="84" t="b">
        <v>0</v>
      </c>
      <c r="K2720" s="84" t="b">
        <v>0</v>
      </c>
      <c r="L2720" s="84" t="b">
        <v>0</v>
      </c>
    </row>
    <row r="2721" spans="1:12" x14ac:dyDescent="0.25">
      <c r="A2721" s="84" t="s">
        <v>14276</v>
      </c>
      <c r="B2721" s="84" t="s">
        <v>14944</v>
      </c>
      <c r="C2721" s="84">
        <v>2</v>
      </c>
      <c r="D2721" s="122">
        <v>3.3076081572563416E-4</v>
      </c>
      <c r="E2721" s="122">
        <v>2.8711279616525425</v>
      </c>
      <c r="F2721" s="84" t="s">
        <v>15743</v>
      </c>
      <c r="G2721" s="84" t="b">
        <v>0</v>
      </c>
      <c r="H2721" s="84" t="b">
        <v>0</v>
      </c>
      <c r="I2721" s="84" t="b">
        <v>0</v>
      </c>
      <c r="J2721" s="84" t="b">
        <v>0</v>
      </c>
      <c r="K2721" s="84" t="b">
        <v>0</v>
      </c>
      <c r="L2721" s="84" t="b">
        <v>0</v>
      </c>
    </row>
    <row r="2722" spans="1:12" x14ac:dyDescent="0.25">
      <c r="A2722" s="84" t="s">
        <v>14944</v>
      </c>
      <c r="B2722" s="84" t="s">
        <v>12277</v>
      </c>
      <c r="C2722" s="84">
        <v>2</v>
      </c>
      <c r="D2722" s="122">
        <v>3.3076081572563416E-4</v>
      </c>
      <c r="E2722" s="122">
        <v>2.4261913903042811</v>
      </c>
      <c r="F2722" s="84" t="s">
        <v>15743</v>
      </c>
      <c r="G2722" s="84" t="b">
        <v>0</v>
      </c>
      <c r="H2722" s="84" t="b">
        <v>0</v>
      </c>
      <c r="I2722" s="84" t="b">
        <v>0</v>
      </c>
      <c r="J2722" s="84" t="b">
        <v>0</v>
      </c>
      <c r="K2722" s="84" t="b">
        <v>0</v>
      </c>
      <c r="L2722" s="84" t="b">
        <v>0</v>
      </c>
    </row>
    <row r="2723" spans="1:12" x14ac:dyDescent="0.25">
      <c r="A2723" s="84" t="s">
        <v>2788</v>
      </c>
      <c r="B2723" s="84" t="s">
        <v>478</v>
      </c>
      <c r="C2723" s="84">
        <v>2</v>
      </c>
      <c r="D2723" s="122">
        <v>3.3076081572563416E-4</v>
      </c>
      <c r="E2723" s="122">
        <v>1.4055326893234386</v>
      </c>
      <c r="F2723" s="84" t="s">
        <v>15743</v>
      </c>
      <c r="G2723" s="84" t="b">
        <v>0</v>
      </c>
      <c r="H2723" s="84" t="b">
        <v>0</v>
      </c>
      <c r="I2723" s="84" t="b">
        <v>0</v>
      </c>
      <c r="J2723" s="84" t="b">
        <v>0</v>
      </c>
      <c r="K2723" s="84" t="b">
        <v>0</v>
      </c>
      <c r="L2723" s="84" t="b">
        <v>0</v>
      </c>
    </row>
    <row r="2724" spans="1:12" x14ac:dyDescent="0.25">
      <c r="A2724" s="84" t="s">
        <v>478</v>
      </c>
      <c r="B2724" s="84" t="s">
        <v>731</v>
      </c>
      <c r="C2724" s="84">
        <v>2</v>
      </c>
      <c r="D2724" s="122">
        <v>3.3076081572563416E-4</v>
      </c>
      <c r="E2724" s="122">
        <v>0.81722673077701014</v>
      </c>
      <c r="F2724" s="84" t="s">
        <v>15743</v>
      </c>
      <c r="G2724" s="84" t="b">
        <v>0</v>
      </c>
      <c r="H2724" s="84" t="b">
        <v>0</v>
      </c>
      <c r="I2724" s="84" t="b">
        <v>0</v>
      </c>
      <c r="J2724" s="84" t="b">
        <v>0</v>
      </c>
      <c r="K2724" s="84" t="b">
        <v>0</v>
      </c>
      <c r="L2724" s="84" t="b">
        <v>0</v>
      </c>
    </row>
    <row r="2725" spans="1:12" x14ac:dyDescent="0.25">
      <c r="A2725" s="84" t="s">
        <v>731</v>
      </c>
      <c r="B2725" s="84" t="s">
        <v>15633</v>
      </c>
      <c r="C2725" s="84">
        <v>2</v>
      </c>
      <c r="D2725" s="122">
        <v>3.3076081572563416E-4</v>
      </c>
      <c r="E2725" s="122">
        <v>1.3057299560507256</v>
      </c>
      <c r="F2725" s="84" t="s">
        <v>15743</v>
      </c>
      <c r="G2725" s="84" t="b">
        <v>0</v>
      </c>
      <c r="H2725" s="84" t="b">
        <v>0</v>
      </c>
      <c r="I2725" s="84" t="b">
        <v>0</v>
      </c>
      <c r="J2725" s="84" t="b">
        <v>0</v>
      </c>
      <c r="K2725" s="84" t="b">
        <v>1</v>
      </c>
      <c r="L2725" s="84" t="b">
        <v>0</v>
      </c>
    </row>
    <row r="2726" spans="1:12" x14ac:dyDescent="0.25">
      <c r="A2726" s="84" t="s">
        <v>15633</v>
      </c>
      <c r="B2726" s="84" t="s">
        <v>15634</v>
      </c>
      <c r="C2726" s="84">
        <v>2</v>
      </c>
      <c r="D2726" s="122">
        <v>3.3076081572563416E-4</v>
      </c>
      <c r="E2726" s="122">
        <v>3.8923172607224803</v>
      </c>
      <c r="F2726" s="84" t="s">
        <v>15743</v>
      </c>
      <c r="G2726" s="84" t="b">
        <v>0</v>
      </c>
      <c r="H2726" s="84" t="b">
        <v>1</v>
      </c>
      <c r="I2726" s="84" t="b">
        <v>0</v>
      </c>
      <c r="J2726" s="84" t="b">
        <v>0</v>
      </c>
      <c r="K2726" s="84" t="b">
        <v>0</v>
      </c>
      <c r="L2726" s="84" t="b">
        <v>0</v>
      </c>
    </row>
    <row r="2727" spans="1:12" x14ac:dyDescent="0.25">
      <c r="A2727" s="84" t="s">
        <v>15634</v>
      </c>
      <c r="B2727" s="84" t="s">
        <v>14501</v>
      </c>
      <c r="C2727" s="84">
        <v>2</v>
      </c>
      <c r="D2727" s="122">
        <v>3.3076081572563416E-4</v>
      </c>
      <c r="E2727" s="122">
        <v>3.4151960060028181</v>
      </c>
      <c r="F2727" s="84" t="s">
        <v>15743</v>
      </c>
      <c r="G2727" s="84" t="b">
        <v>0</v>
      </c>
      <c r="H2727" s="84" t="b">
        <v>0</v>
      </c>
      <c r="I2727" s="84" t="b">
        <v>0</v>
      </c>
      <c r="J2727" s="84" t="b">
        <v>0</v>
      </c>
      <c r="K2727" s="84" t="b">
        <v>0</v>
      </c>
      <c r="L2727" s="84" t="b">
        <v>0</v>
      </c>
    </row>
    <row r="2728" spans="1:12" x14ac:dyDescent="0.25">
      <c r="A2728" s="84" t="s">
        <v>14238</v>
      </c>
      <c r="B2728" s="84" t="s">
        <v>858</v>
      </c>
      <c r="C2728" s="84">
        <v>2</v>
      </c>
      <c r="D2728" s="122">
        <v>3.3076081572563416E-4</v>
      </c>
      <c r="E2728" s="122">
        <v>2.5700979659885612</v>
      </c>
      <c r="F2728" s="84" t="s">
        <v>15743</v>
      </c>
      <c r="G2728" s="84" t="b">
        <v>0</v>
      </c>
      <c r="H2728" s="84" t="b">
        <v>0</v>
      </c>
      <c r="I2728" s="84" t="b">
        <v>0</v>
      </c>
      <c r="J2728" s="84" t="b">
        <v>0</v>
      </c>
      <c r="K2728" s="84" t="b">
        <v>0</v>
      </c>
      <c r="L2728" s="84" t="b">
        <v>0</v>
      </c>
    </row>
    <row r="2729" spans="1:12" x14ac:dyDescent="0.25">
      <c r="A2729" s="84" t="s">
        <v>2803</v>
      </c>
      <c r="B2729" s="84" t="s">
        <v>12280</v>
      </c>
      <c r="C2729" s="84">
        <v>2</v>
      </c>
      <c r="D2729" s="122">
        <v>3.3076081572563416E-4</v>
      </c>
      <c r="E2729" s="122">
        <v>9.6788990264417962E-3</v>
      </c>
      <c r="F2729" s="84" t="s">
        <v>15743</v>
      </c>
      <c r="G2729" s="84" t="b">
        <v>0</v>
      </c>
      <c r="H2729" s="84" t="b">
        <v>0</v>
      </c>
      <c r="I2729" s="84" t="b">
        <v>0</v>
      </c>
      <c r="J2729" s="84" t="b">
        <v>0</v>
      </c>
      <c r="K2729" s="84" t="b">
        <v>0</v>
      </c>
      <c r="L2729" s="84" t="b">
        <v>0</v>
      </c>
    </row>
    <row r="2730" spans="1:12" x14ac:dyDescent="0.25">
      <c r="A2730" s="84" t="s">
        <v>731</v>
      </c>
      <c r="B2730" s="84" t="s">
        <v>14526</v>
      </c>
      <c r="C2730" s="84">
        <v>2</v>
      </c>
      <c r="D2730" s="122">
        <v>3.3076081572563416E-4</v>
      </c>
      <c r="E2730" s="122">
        <v>0.82860870133106301</v>
      </c>
      <c r="F2730" s="84" t="s">
        <v>15743</v>
      </c>
      <c r="G2730" s="84" t="b">
        <v>0</v>
      </c>
      <c r="H2730" s="84" t="b">
        <v>0</v>
      </c>
      <c r="I2730" s="84" t="b">
        <v>0</v>
      </c>
      <c r="J2730" s="84" t="b">
        <v>0</v>
      </c>
      <c r="K2730" s="84" t="b">
        <v>0</v>
      </c>
      <c r="L2730" s="84" t="b">
        <v>0</v>
      </c>
    </row>
    <row r="2731" spans="1:12" x14ac:dyDescent="0.25">
      <c r="A2731" s="84" t="s">
        <v>15635</v>
      </c>
      <c r="B2731" s="84" t="s">
        <v>14998</v>
      </c>
      <c r="C2731" s="84">
        <v>2</v>
      </c>
      <c r="D2731" s="122">
        <v>3.3076081572563416E-4</v>
      </c>
      <c r="E2731" s="122">
        <v>3.716226001666799</v>
      </c>
      <c r="F2731" s="84" t="s">
        <v>15743</v>
      </c>
      <c r="G2731" s="84" t="b">
        <v>0</v>
      </c>
      <c r="H2731" s="84" t="b">
        <v>0</v>
      </c>
      <c r="I2731" s="84" t="b">
        <v>0</v>
      </c>
      <c r="J2731" s="84" t="b">
        <v>0</v>
      </c>
      <c r="K2731" s="84" t="b">
        <v>0</v>
      </c>
      <c r="L2731" s="84" t="b">
        <v>0</v>
      </c>
    </row>
    <row r="2732" spans="1:12" x14ac:dyDescent="0.25">
      <c r="A2732" s="84" t="s">
        <v>14419</v>
      </c>
      <c r="B2732" s="84" t="s">
        <v>12377</v>
      </c>
      <c r="C2732" s="84">
        <v>2</v>
      </c>
      <c r="D2732" s="122">
        <v>3.3076081572563416E-4</v>
      </c>
      <c r="E2732" s="122">
        <v>1.8509245755642554</v>
      </c>
      <c r="F2732" s="84" t="s">
        <v>15743</v>
      </c>
      <c r="G2732" s="84" t="b">
        <v>0</v>
      </c>
      <c r="H2732" s="84" t="b">
        <v>0</v>
      </c>
      <c r="I2732" s="84" t="b">
        <v>0</v>
      </c>
      <c r="J2732" s="84" t="b">
        <v>0</v>
      </c>
      <c r="K2732" s="84" t="b">
        <v>0</v>
      </c>
      <c r="L2732" s="84" t="b">
        <v>0</v>
      </c>
    </row>
    <row r="2733" spans="1:12" x14ac:dyDescent="0.25">
      <c r="A2733" s="84" t="s">
        <v>12377</v>
      </c>
      <c r="B2733" s="84" t="s">
        <v>14848</v>
      </c>
      <c r="C2733" s="84">
        <v>2</v>
      </c>
      <c r="D2733" s="122">
        <v>3.3076081572563416E-4</v>
      </c>
      <c r="E2733" s="122">
        <v>2.2768933078365365</v>
      </c>
      <c r="F2733" s="84" t="s">
        <v>15743</v>
      </c>
      <c r="G2733" s="84" t="b">
        <v>0</v>
      </c>
      <c r="H2733" s="84" t="b">
        <v>0</v>
      </c>
      <c r="I2733" s="84" t="b">
        <v>0</v>
      </c>
      <c r="J2733" s="84" t="b">
        <v>0</v>
      </c>
      <c r="K2733" s="84" t="b">
        <v>0</v>
      </c>
      <c r="L2733" s="84" t="b">
        <v>0</v>
      </c>
    </row>
    <row r="2734" spans="1:12" x14ac:dyDescent="0.25">
      <c r="A2734" s="84" t="s">
        <v>14848</v>
      </c>
      <c r="B2734" s="84" t="s">
        <v>14511</v>
      </c>
      <c r="C2734" s="84">
        <v>2</v>
      </c>
      <c r="D2734" s="122">
        <v>3.3076081572563416E-4</v>
      </c>
      <c r="E2734" s="122">
        <v>3.2391047469471368</v>
      </c>
      <c r="F2734" s="84" t="s">
        <v>15743</v>
      </c>
      <c r="G2734" s="84" t="b">
        <v>0</v>
      </c>
      <c r="H2734" s="84" t="b">
        <v>0</v>
      </c>
      <c r="I2734" s="84" t="b">
        <v>0</v>
      </c>
      <c r="J2734" s="84" t="b">
        <v>0</v>
      </c>
      <c r="K2734" s="84" t="b">
        <v>1</v>
      </c>
      <c r="L2734" s="84" t="b">
        <v>0</v>
      </c>
    </row>
    <row r="2735" spans="1:12" x14ac:dyDescent="0.25">
      <c r="A2735" s="84" t="s">
        <v>14511</v>
      </c>
      <c r="B2735" s="84" t="s">
        <v>754</v>
      </c>
      <c r="C2735" s="84">
        <v>2</v>
      </c>
      <c r="D2735" s="122">
        <v>3.3076081572563416E-4</v>
      </c>
      <c r="E2735" s="122">
        <v>1.6022826493599625</v>
      </c>
      <c r="F2735" s="84" t="s">
        <v>15743</v>
      </c>
      <c r="G2735" s="84" t="b">
        <v>0</v>
      </c>
      <c r="H2735" s="84" t="b">
        <v>1</v>
      </c>
      <c r="I2735" s="84" t="b">
        <v>0</v>
      </c>
      <c r="J2735" s="84" t="b">
        <v>0</v>
      </c>
      <c r="K2735" s="84" t="b">
        <v>0</v>
      </c>
      <c r="L2735" s="84" t="b">
        <v>0</v>
      </c>
    </row>
    <row r="2736" spans="1:12" x14ac:dyDescent="0.25">
      <c r="A2736" s="84" t="s">
        <v>688</v>
      </c>
      <c r="B2736" s="84" t="s">
        <v>14805</v>
      </c>
      <c r="C2736" s="84">
        <v>2</v>
      </c>
      <c r="D2736" s="122">
        <v>3.3076081572563416E-4</v>
      </c>
      <c r="E2736" s="122">
        <v>3.4943772520504428</v>
      </c>
      <c r="F2736" s="84" t="s">
        <v>15743</v>
      </c>
      <c r="G2736" s="84" t="b">
        <v>0</v>
      </c>
      <c r="H2736" s="84" t="b">
        <v>0</v>
      </c>
      <c r="I2736" s="84" t="b">
        <v>0</v>
      </c>
      <c r="J2736" s="84" t="b">
        <v>0</v>
      </c>
      <c r="K2736" s="84" t="b">
        <v>0</v>
      </c>
      <c r="L2736" s="84" t="b">
        <v>0</v>
      </c>
    </row>
    <row r="2737" spans="1:12" x14ac:dyDescent="0.25">
      <c r="A2737" s="84" t="s">
        <v>688</v>
      </c>
      <c r="B2737" s="84" t="s">
        <v>14664</v>
      </c>
      <c r="C2737" s="84">
        <v>2</v>
      </c>
      <c r="D2737" s="122">
        <v>3.3076081572563416E-4</v>
      </c>
      <c r="E2737" s="122">
        <v>3.1933472563864616</v>
      </c>
      <c r="F2737" s="84" t="s">
        <v>15743</v>
      </c>
      <c r="G2737" s="84" t="b">
        <v>0</v>
      </c>
      <c r="H2737" s="84" t="b">
        <v>0</v>
      </c>
      <c r="I2737" s="84" t="b">
        <v>0</v>
      </c>
      <c r="J2737" s="84" t="b">
        <v>0</v>
      </c>
      <c r="K2737" s="84" t="b">
        <v>0</v>
      </c>
      <c r="L2737" s="84" t="b">
        <v>0</v>
      </c>
    </row>
    <row r="2738" spans="1:12" x14ac:dyDescent="0.25">
      <c r="A2738" s="84" t="s">
        <v>14307</v>
      </c>
      <c r="B2738" s="84" t="s">
        <v>2803</v>
      </c>
      <c r="C2738" s="84">
        <v>2</v>
      </c>
      <c r="D2738" s="122">
        <v>3.3076081572563416E-4</v>
      </c>
      <c r="E2738" s="122">
        <v>0.94512869519638687</v>
      </c>
      <c r="F2738" s="84" t="s">
        <v>15743</v>
      </c>
      <c r="G2738" s="84" t="b">
        <v>0</v>
      </c>
      <c r="H2738" s="84" t="b">
        <v>0</v>
      </c>
      <c r="I2738" s="84" t="b">
        <v>0</v>
      </c>
      <c r="J2738" s="84" t="b">
        <v>0</v>
      </c>
      <c r="K2738" s="84" t="b">
        <v>0</v>
      </c>
      <c r="L2738" s="84" t="b">
        <v>0</v>
      </c>
    </row>
    <row r="2739" spans="1:12" x14ac:dyDescent="0.25">
      <c r="A2739" s="84" t="s">
        <v>754</v>
      </c>
      <c r="B2739" s="84" t="s">
        <v>15639</v>
      </c>
      <c r="C2739" s="84">
        <v>2</v>
      </c>
      <c r="D2739" s="122">
        <v>3.3076081572563416E-4</v>
      </c>
      <c r="E2739" s="122">
        <v>2.0289944006020244</v>
      </c>
      <c r="F2739" s="84" t="s">
        <v>15743</v>
      </c>
      <c r="G2739" s="84" t="b">
        <v>0</v>
      </c>
      <c r="H2739" s="84" t="b">
        <v>0</v>
      </c>
      <c r="I2739" s="84" t="b">
        <v>0</v>
      </c>
      <c r="J2739" s="84" t="b">
        <v>0</v>
      </c>
      <c r="K2739" s="84" t="b">
        <v>0</v>
      </c>
      <c r="L2739" s="84" t="b">
        <v>0</v>
      </c>
    </row>
    <row r="2740" spans="1:12" x14ac:dyDescent="0.25">
      <c r="A2740" s="84" t="s">
        <v>15639</v>
      </c>
      <c r="B2740" s="84" t="s">
        <v>12268</v>
      </c>
      <c r="C2740" s="84">
        <v>2</v>
      </c>
      <c r="D2740" s="122">
        <v>3.3076081572563416E-4</v>
      </c>
      <c r="E2740" s="122">
        <v>2.4374724007139701</v>
      </c>
      <c r="F2740" s="84" t="s">
        <v>15743</v>
      </c>
      <c r="G2740" s="84" t="b">
        <v>0</v>
      </c>
      <c r="H2740" s="84" t="b">
        <v>0</v>
      </c>
      <c r="I2740" s="84" t="b">
        <v>0</v>
      </c>
      <c r="J2740" s="84" t="b">
        <v>0</v>
      </c>
      <c r="K2740" s="84" t="b">
        <v>0</v>
      </c>
      <c r="L2740" s="84" t="b">
        <v>0</v>
      </c>
    </row>
    <row r="2741" spans="1:12" x14ac:dyDescent="0.25">
      <c r="A2741" s="84" t="s">
        <v>731</v>
      </c>
      <c r="B2741" s="84" t="s">
        <v>13332</v>
      </c>
      <c r="C2741" s="84">
        <v>2</v>
      </c>
      <c r="D2741" s="122">
        <v>3.3076081572563416E-4</v>
      </c>
      <c r="E2741" s="122">
        <v>0.52757870566708176</v>
      </c>
      <c r="F2741" s="84" t="s">
        <v>15743</v>
      </c>
      <c r="G2741" s="84" t="b">
        <v>0</v>
      </c>
      <c r="H2741" s="84" t="b">
        <v>0</v>
      </c>
      <c r="I2741" s="84" t="b">
        <v>0</v>
      </c>
      <c r="J2741" s="84" t="b">
        <v>0</v>
      </c>
      <c r="K2741" s="84" t="b">
        <v>0</v>
      </c>
      <c r="L2741" s="84" t="b">
        <v>0</v>
      </c>
    </row>
    <row r="2742" spans="1:12" x14ac:dyDescent="0.25">
      <c r="A2742" s="84" t="s">
        <v>15640</v>
      </c>
      <c r="B2742" s="84" t="s">
        <v>14933</v>
      </c>
      <c r="C2742" s="84">
        <v>2</v>
      </c>
      <c r="D2742" s="122">
        <v>3.3076081572563416E-4</v>
      </c>
      <c r="E2742" s="122">
        <v>3.716226001666799</v>
      </c>
      <c r="F2742" s="84" t="s">
        <v>15743</v>
      </c>
      <c r="G2742" s="84" t="b">
        <v>0</v>
      </c>
      <c r="H2742" s="84" t="b">
        <v>1</v>
      </c>
      <c r="I2742" s="84" t="b">
        <v>0</v>
      </c>
      <c r="J2742" s="84" t="b">
        <v>0</v>
      </c>
      <c r="K2742" s="84" t="b">
        <v>0</v>
      </c>
      <c r="L2742" s="84" t="b">
        <v>0</v>
      </c>
    </row>
    <row r="2743" spans="1:12" x14ac:dyDescent="0.25">
      <c r="A2743" s="84" t="s">
        <v>14933</v>
      </c>
      <c r="B2743" s="84" t="s">
        <v>15641</v>
      </c>
      <c r="C2743" s="84">
        <v>2</v>
      </c>
      <c r="D2743" s="122">
        <v>3.3076081572563416E-4</v>
      </c>
      <c r="E2743" s="122">
        <v>3.716226001666799</v>
      </c>
      <c r="F2743" s="84" t="s">
        <v>15743</v>
      </c>
      <c r="G2743" s="84" t="b">
        <v>0</v>
      </c>
      <c r="H2743" s="84" t="b">
        <v>0</v>
      </c>
      <c r="I2743" s="84" t="b">
        <v>0</v>
      </c>
      <c r="J2743" s="84" t="b">
        <v>0</v>
      </c>
      <c r="K2743" s="84" t="b">
        <v>0</v>
      </c>
      <c r="L2743" s="84" t="b">
        <v>0</v>
      </c>
    </row>
    <row r="2744" spans="1:12" x14ac:dyDescent="0.25">
      <c r="A2744" s="84" t="s">
        <v>15641</v>
      </c>
      <c r="B2744" s="84" t="s">
        <v>12350</v>
      </c>
      <c r="C2744" s="84">
        <v>2</v>
      </c>
      <c r="D2744" s="122">
        <v>3.3076081572563416E-4</v>
      </c>
      <c r="E2744" s="122">
        <v>1.7919467156049176</v>
      </c>
      <c r="F2744" s="84" t="s">
        <v>15743</v>
      </c>
      <c r="G2744" s="84" t="b">
        <v>0</v>
      </c>
      <c r="H2744" s="84" t="b">
        <v>0</v>
      </c>
      <c r="I2744" s="84" t="b">
        <v>0</v>
      </c>
      <c r="J2744" s="84" t="b">
        <v>0</v>
      </c>
      <c r="K2744" s="84" t="b">
        <v>0</v>
      </c>
      <c r="L2744" s="84" t="b">
        <v>0</v>
      </c>
    </row>
    <row r="2745" spans="1:12" x14ac:dyDescent="0.25">
      <c r="A2745" s="84" t="s">
        <v>12369</v>
      </c>
      <c r="B2745" s="84" t="s">
        <v>628</v>
      </c>
      <c r="C2745" s="84">
        <v>2</v>
      </c>
      <c r="D2745" s="122">
        <v>3.3076081572563416E-4</v>
      </c>
      <c r="E2745" s="122">
        <v>1.4773439127516625</v>
      </c>
      <c r="F2745" s="84" t="s">
        <v>15743</v>
      </c>
      <c r="G2745" s="84" t="b">
        <v>0</v>
      </c>
      <c r="H2745" s="84" t="b">
        <v>0</v>
      </c>
      <c r="I2745" s="84" t="b">
        <v>0</v>
      </c>
      <c r="J2745" s="84" t="b">
        <v>0</v>
      </c>
      <c r="K2745" s="84" t="b">
        <v>0</v>
      </c>
      <c r="L2745" s="84" t="b">
        <v>0</v>
      </c>
    </row>
    <row r="2746" spans="1:12" x14ac:dyDescent="0.25">
      <c r="A2746" s="84" t="s">
        <v>12663</v>
      </c>
      <c r="B2746" s="84" t="s">
        <v>14234</v>
      </c>
      <c r="C2746" s="84">
        <v>2</v>
      </c>
      <c r="D2746" s="122">
        <v>3.3076081572563416E-4</v>
      </c>
      <c r="E2746" s="122">
        <v>2.8711279616525425</v>
      </c>
      <c r="F2746" s="84" t="s">
        <v>15743</v>
      </c>
      <c r="G2746" s="84" t="b">
        <v>0</v>
      </c>
      <c r="H2746" s="84" t="b">
        <v>0</v>
      </c>
      <c r="I2746" s="84" t="b">
        <v>0</v>
      </c>
      <c r="J2746" s="84" t="b">
        <v>0</v>
      </c>
      <c r="K2746" s="84" t="b">
        <v>0</v>
      </c>
      <c r="L2746" s="84" t="b">
        <v>0</v>
      </c>
    </row>
    <row r="2747" spans="1:12" x14ac:dyDescent="0.25">
      <c r="A2747" s="84" t="s">
        <v>14234</v>
      </c>
      <c r="B2747" s="84" t="s">
        <v>15642</v>
      </c>
      <c r="C2747" s="84">
        <v>2</v>
      </c>
      <c r="D2747" s="122">
        <v>3.3076081572563416E-4</v>
      </c>
      <c r="E2747" s="122">
        <v>2.8509245755642554</v>
      </c>
      <c r="F2747" s="84" t="s">
        <v>15743</v>
      </c>
      <c r="G2747" s="84" t="b">
        <v>0</v>
      </c>
      <c r="H2747" s="84" t="b">
        <v>0</v>
      </c>
      <c r="I2747" s="84" t="b">
        <v>0</v>
      </c>
      <c r="J2747" s="84" t="b">
        <v>0</v>
      </c>
      <c r="K2747" s="84" t="b">
        <v>0</v>
      </c>
      <c r="L2747" s="84" t="b">
        <v>0</v>
      </c>
    </row>
    <row r="2748" spans="1:12" x14ac:dyDescent="0.25">
      <c r="A2748" s="84" t="s">
        <v>15642</v>
      </c>
      <c r="B2748" s="84" t="s">
        <v>14210</v>
      </c>
      <c r="C2748" s="84">
        <v>2</v>
      </c>
      <c r="D2748" s="122">
        <v>3.3076081572563416E-4</v>
      </c>
      <c r="E2748" s="122">
        <v>2.8131360146748556</v>
      </c>
      <c r="F2748" s="84" t="s">
        <v>15743</v>
      </c>
      <c r="G2748" s="84" t="b">
        <v>0</v>
      </c>
      <c r="H2748" s="84" t="b">
        <v>0</v>
      </c>
      <c r="I2748" s="84" t="b">
        <v>0</v>
      </c>
      <c r="J2748" s="84" t="b">
        <v>0</v>
      </c>
      <c r="K2748" s="84" t="b">
        <v>0</v>
      </c>
      <c r="L2748" s="84" t="b">
        <v>0</v>
      </c>
    </row>
    <row r="2749" spans="1:12" x14ac:dyDescent="0.25">
      <c r="A2749" s="84" t="s">
        <v>14210</v>
      </c>
      <c r="B2749" s="84" t="s">
        <v>15643</v>
      </c>
      <c r="C2749" s="84">
        <v>2</v>
      </c>
      <c r="D2749" s="122">
        <v>3.3076081572563416E-4</v>
      </c>
      <c r="E2749" s="122">
        <v>2.7162260016667994</v>
      </c>
      <c r="F2749" s="84" t="s">
        <v>15743</v>
      </c>
      <c r="G2749" s="84" t="b">
        <v>0</v>
      </c>
      <c r="H2749" s="84" t="b">
        <v>0</v>
      </c>
      <c r="I2749" s="84" t="b">
        <v>0</v>
      </c>
      <c r="J2749" s="84" t="b">
        <v>0</v>
      </c>
      <c r="K2749" s="84" t="b">
        <v>0</v>
      </c>
      <c r="L2749" s="84" t="b">
        <v>0</v>
      </c>
    </row>
    <row r="2750" spans="1:12" x14ac:dyDescent="0.25">
      <c r="A2750" s="84" t="s">
        <v>15643</v>
      </c>
      <c r="B2750" s="84" t="s">
        <v>15644</v>
      </c>
      <c r="C2750" s="84">
        <v>2</v>
      </c>
      <c r="D2750" s="122">
        <v>3.3076081572563416E-4</v>
      </c>
      <c r="E2750" s="122">
        <v>3.8923172607224803</v>
      </c>
      <c r="F2750" s="84" t="s">
        <v>15743</v>
      </c>
      <c r="G2750" s="84" t="b">
        <v>0</v>
      </c>
      <c r="H2750" s="84" t="b">
        <v>0</v>
      </c>
      <c r="I2750" s="84" t="b">
        <v>0</v>
      </c>
      <c r="J2750" s="84" t="b">
        <v>0</v>
      </c>
      <c r="K2750" s="84" t="b">
        <v>0</v>
      </c>
      <c r="L2750" s="84" t="b">
        <v>0</v>
      </c>
    </row>
    <row r="2751" spans="1:12" x14ac:dyDescent="0.25">
      <c r="A2751" s="84" t="s">
        <v>15644</v>
      </c>
      <c r="B2751" s="84" t="s">
        <v>15645</v>
      </c>
      <c r="C2751" s="84">
        <v>2</v>
      </c>
      <c r="D2751" s="122">
        <v>3.3076081572563416E-4</v>
      </c>
      <c r="E2751" s="122">
        <v>3.8923172607224803</v>
      </c>
      <c r="F2751" s="84" t="s">
        <v>15743</v>
      </c>
      <c r="G2751" s="84" t="b">
        <v>0</v>
      </c>
      <c r="H2751" s="84" t="b">
        <v>0</v>
      </c>
      <c r="I2751" s="84" t="b">
        <v>0</v>
      </c>
      <c r="J2751" s="84" t="b">
        <v>0</v>
      </c>
      <c r="K2751" s="84" t="b">
        <v>0</v>
      </c>
      <c r="L2751" s="84" t="b">
        <v>0</v>
      </c>
    </row>
    <row r="2752" spans="1:12" x14ac:dyDescent="0.25">
      <c r="A2752" s="84" t="s">
        <v>15645</v>
      </c>
      <c r="B2752" s="84" t="s">
        <v>15646</v>
      </c>
      <c r="C2752" s="84">
        <v>2</v>
      </c>
      <c r="D2752" s="122">
        <v>3.3076081572563416E-4</v>
      </c>
      <c r="E2752" s="122">
        <v>3.8923172607224803</v>
      </c>
      <c r="F2752" s="84" t="s">
        <v>15743</v>
      </c>
      <c r="G2752" s="84" t="b">
        <v>0</v>
      </c>
      <c r="H2752" s="84" t="b">
        <v>0</v>
      </c>
      <c r="I2752" s="84" t="b">
        <v>0</v>
      </c>
      <c r="J2752" s="84" t="b">
        <v>0</v>
      </c>
      <c r="K2752" s="84" t="b">
        <v>1</v>
      </c>
      <c r="L2752" s="84" t="b">
        <v>0</v>
      </c>
    </row>
    <row r="2753" spans="1:12" x14ac:dyDescent="0.25">
      <c r="A2753" s="84" t="s">
        <v>15646</v>
      </c>
      <c r="B2753" s="84" t="s">
        <v>14808</v>
      </c>
      <c r="C2753" s="84">
        <v>2</v>
      </c>
      <c r="D2753" s="122">
        <v>3.3076081572563416E-4</v>
      </c>
      <c r="E2753" s="122">
        <v>3.5912872650584995</v>
      </c>
      <c r="F2753" s="84" t="s">
        <v>15743</v>
      </c>
      <c r="G2753" s="84" t="b">
        <v>0</v>
      </c>
      <c r="H2753" s="84" t="b">
        <v>1</v>
      </c>
      <c r="I2753" s="84" t="b">
        <v>0</v>
      </c>
      <c r="J2753" s="84" t="b">
        <v>0</v>
      </c>
      <c r="K2753" s="84" t="b">
        <v>0</v>
      </c>
      <c r="L2753" s="84" t="b">
        <v>0</v>
      </c>
    </row>
    <row r="2754" spans="1:12" x14ac:dyDescent="0.25">
      <c r="A2754" s="84" t="s">
        <v>14808</v>
      </c>
      <c r="B2754" s="84" t="s">
        <v>951</v>
      </c>
      <c r="C2754" s="84">
        <v>2</v>
      </c>
      <c r="D2754" s="122">
        <v>3.3076081572563416E-4</v>
      </c>
      <c r="E2754" s="122">
        <v>2.1763139170876813</v>
      </c>
      <c r="F2754" s="84" t="s">
        <v>15743</v>
      </c>
      <c r="G2754" s="84" t="b">
        <v>0</v>
      </c>
      <c r="H2754" s="84" t="b">
        <v>0</v>
      </c>
      <c r="I2754" s="84" t="b">
        <v>0</v>
      </c>
      <c r="J2754" s="84" t="b">
        <v>0</v>
      </c>
      <c r="K2754" s="84" t="b">
        <v>0</v>
      </c>
      <c r="L2754" s="84" t="b">
        <v>0</v>
      </c>
    </row>
    <row r="2755" spans="1:12" x14ac:dyDescent="0.25">
      <c r="A2755" s="84" t="s">
        <v>408</v>
      </c>
      <c r="B2755" s="84" t="s">
        <v>14350</v>
      </c>
      <c r="C2755" s="84">
        <v>2</v>
      </c>
      <c r="D2755" s="122">
        <v>3.3076081572563416E-4</v>
      </c>
      <c r="E2755" s="122">
        <v>2.8923172607224803</v>
      </c>
      <c r="F2755" s="84" t="s">
        <v>15743</v>
      </c>
      <c r="G2755" s="84" t="b">
        <v>0</v>
      </c>
      <c r="H2755" s="84" t="b">
        <v>0</v>
      </c>
      <c r="I2755" s="84" t="b">
        <v>0</v>
      </c>
      <c r="J2755" s="84" t="b">
        <v>0</v>
      </c>
      <c r="K2755" s="84" t="b">
        <v>0</v>
      </c>
      <c r="L2755" s="84" t="b">
        <v>0</v>
      </c>
    </row>
    <row r="2756" spans="1:12" x14ac:dyDescent="0.25">
      <c r="A2756" s="84" t="s">
        <v>408</v>
      </c>
      <c r="B2756" s="84" t="s">
        <v>12350</v>
      </c>
      <c r="C2756" s="84">
        <v>2</v>
      </c>
      <c r="D2756" s="122">
        <v>3.3076081572563416E-4</v>
      </c>
      <c r="E2756" s="122">
        <v>1.3940067069328799</v>
      </c>
      <c r="F2756" s="84" t="s">
        <v>15743</v>
      </c>
      <c r="G2756" s="84" t="b">
        <v>0</v>
      </c>
      <c r="H2756" s="84" t="b">
        <v>0</v>
      </c>
      <c r="I2756" s="84" t="b">
        <v>0</v>
      </c>
      <c r="J2756" s="84" t="b">
        <v>0</v>
      </c>
      <c r="K2756" s="84" t="b">
        <v>0</v>
      </c>
      <c r="L2756" s="84" t="b">
        <v>0</v>
      </c>
    </row>
    <row r="2757" spans="1:12" x14ac:dyDescent="0.25">
      <c r="A2757" s="84" t="s">
        <v>14296</v>
      </c>
      <c r="B2757" s="84" t="s">
        <v>12277</v>
      </c>
      <c r="C2757" s="84">
        <v>2</v>
      </c>
      <c r="D2757" s="122">
        <v>3.3076081572563416E-4</v>
      </c>
      <c r="E2757" s="122">
        <v>1.7571846093457055</v>
      </c>
      <c r="F2757" s="84" t="s">
        <v>15743</v>
      </c>
      <c r="G2757" s="84" t="b">
        <v>0</v>
      </c>
      <c r="H2757" s="84" t="b">
        <v>0</v>
      </c>
      <c r="I2757" s="84" t="b">
        <v>0</v>
      </c>
      <c r="J2757" s="84" t="b">
        <v>0</v>
      </c>
      <c r="K2757" s="84" t="b">
        <v>0</v>
      </c>
      <c r="L2757" s="84" t="b">
        <v>0</v>
      </c>
    </row>
    <row r="2758" spans="1:12" x14ac:dyDescent="0.25">
      <c r="A2758" s="84" t="s">
        <v>2788</v>
      </c>
      <c r="B2758" s="84" t="s">
        <v>14272</v>
      </c>
      <c r="C2758" s="84">
        <v>2</v>
      </c>
      <c r="D2758" s="122">
        <v>3.3076081572563416E-4</v>
      </c>
      <c r="E2758" s="122">
        <v>0.67853396138717625</v>
      </c>
      <c r="F2758" s="84" t="s">
        <v>15743</v>
      </c>
      <c r="G2758" s="84" t="b">
        <v>0</v>
      </c>
      <c r="H2758" s="84" t="b">
        <v>0</v>
      </c>
      <c r="I2758" s="84" t="b">
        <v>0</v>
      </c>
      <c r="J2758" s="84" t="b">
        <v>0</v>
      </c>
      <c r="K2758" s="84" t="b">
        <v>0</v>
      </c>
      <c r="L2758" s="84" t="b">
        <v>0</v>
      </c>
    </row>
    <row r="2759" spans="1:12" x14ac:dyDescent="0.25">
      <c r="A2759" s="84" t="s">
        <v>14217</v>
      </c>
      <c r="B2759" s="84" t="s">
        <v>12277</v>
      </c>
      <c r="C2759" s="84">
        <v>2</v>
      </c>
      <c r="D2759" s="122">
        <v>3.3076081572563416E-4</v>
      </c>
      <c r="E2759" s="122">
        <v>1.4883392970531257</v>
      </c>
      <c r="F2759" s="84" t="s">
        <v>15743</v>
      </c>
      <c r="G2759" s="84" t="b">
        <v>0</v>
      </c>
      <c r="H2759" s="84" t="b">
        <v>0</v>
      </c>
      <c r="I2759" s="84" t="b">
        <v>0</v>
      </c>
      <c r="J2759" s="84" t="b">
        <v>0</v>
      </c>
      <c r="K2759" s="84" t="b">
        <v>0</v>
      </c>
      <c r="L2759" s="84" t="b">
        <v>0</v>
      </c>
    </row>
    <row r="2760" spans="1:12" x14ac:dyDescent="0.25">
      <c r="A2760" s="84" t="s">
        <v>15647</v>
      </c>
      <c r="B2760" s="84" t="s">
        <v>15648</v>
      </c>
      <c r="C2760" s="84">
        <v>2</v>
      </c>
      <c r="D2760" s="122">
        <v>3.3076081572563416E-4</v>
      </c>
      <c r="E2760" s="122">
        <v>3.8923172607224803</v>
      </c>
      <c r="F2760" s="84" t="s">
        <v>15743</v>
      </c>
      <c r="G2760" s="84" t="b">
        <v>0</v>
      </c>
      <c r="H2760" s="84" t="b">
        <v>0</v>
      </c>
      <c r="I2760" s="84" t="b">
        <v>0</v>
      </c>
      <c r="J2760" s="84" t="b">
        <v>0</v>
      </c>
      <c r="K2760" s="84" t="b">
        <v>0</v>
      </c>
      <c r="L2760" s="84" t="b">
        <v>0</v>
      </c>
    </row>
    <row r="2761" spans="1:12" x14ac:dyDescent="0.25">
      <c r="A2761" s="84" t="s">
        <v>15648</v>
      </c>
      <c r="B2761" s="84" t="s">
        <v>14885</v>
      </c>
      <c r="C2761" s="84">
        <v>2</v>
      </c>
      <c r="D2761" s="122">
        <v>3.3076081572563416E-4</v>
      </c>
      <c r="E2761" s="122">
        <v>3.8923172607224803</v>
      </c>
      <c r="F2761" s="84" t="s">
        <v>15743</v>
      </c>
      <c r="G2761" s="84" t="b">
        <v>0</v>
      </c>
      <c r="H2761" s="84" t="b">
        <v>0</v>
      </c>
      <c r="I2761" s="84" t="b">
        <v>0</v>
      </c>
      <c r="J2761" s="84" t="b">
        <v>0</v>
      </c>
      <c r="K2761" s="84" t="b">
        <v>0</v>
      </c>
      <c r="L2761" s="84" t="b">
        <v>0</v>
      </c>
    </row>
    <row r="2762" spans="1:12" x14ac:dyDescent="0.25">
      <c r="A2762" s="84" t="s">
        <v>14885</v>
      </c>
      <c r="B2762" s="84" t="s">
        <v>14518</v>
      </c>
      <c r="C2762" s="84">
        <v>2</v>
      </c>
      <c r="D2762" s="122">
        <v>3.3076081572563416E-4</v>
      </c>
      <c r="E2762" s="122">
        <v>3.2391047469471368</v>
      </c>
      <c r="F2762" s="84" t="s">
        <v>15743</v>
      </c>
      <c r="G2762" s="84" t="b">
        <v>0</v>
      </c>
      <c r="H2762" s="84" t="b">
        <v>0</v>
      </c>
      <c r="I2762" s="84" t="b">
        <v>0</v>
      </c>
      <c r="J2762" s="84" t="b">
        <v>0</v>
      </c>
      <c r="K2762" s="84" t="b">
        <v>0</v>
      </c>
      <c r="L2762" s="84" t="b">
        <v>0</v>
      </c>
    </row>
    <row r="2763" spans="1:12" x14ac:dyDescent="0.25">
      <c r="A2763" s="84" t="s">
        <v>14518</v>
      </c>
      <c r="B2763" s="84" t="s">
        <v>15649</v>
      </c>
      <c r="C2763" s="84">
        <v>2</v>
      </c>
      <c r="D2763" s="122">
        <v>3.3076081572563416E-4</v>
      </c>
      <c r="E2763" s="122">
        <v>3.4151960060028181</v>
      </c>
      <c r="F2763" s="84" t="s">
        <v>15743</v>
      </c>
      <c r="G2763" s="84" t="b">
        <v>0</v>
      </c>
      <c r="H2763" s="84" t="b">
        <v>0</v>
      </c>
      <c r="I2763" s="84" t="b">
        <v>0</v>
      </c>
      <c r="J2763" s="84" t="b">
        <v>0</v>
      </c>
      <c r="K2763" s="84" t="b">
        <v>0</v>
      </c>
      <c r="L2763" s="84" t="b">
        <v>0</v>
      </c>
    </row>
    <row r="2764" spans="1:12" x14ac:dyDescent="0.25">
      <c r="A2764" s="84" t="s">
        <v>15649</v>
      </c>
      <c r="B2764" s="84" t="s">
        <v>15650</v>
      </c>
      <c r="C2764" s="84">
        <v>2</v>
      </c>
      <c r="D2764" s="122">
        <v>3.3076081572563416E-4</v>
      </c>
      <c r="E2764" s="122">
        <v>3.8923172607224803</v>
      </c>
      <c r="F2764" s="84" t="s">
        <v>15743</v>
      </c>
      <c r="G2764" s="84" t="b">
        <v>0</v>
      </c>
      <c r="H2764" s="84" t="b">
        <v>0</v>
      </c>
      <c r="I2764" s="84" t="b">
        <v>0</v>
      </c>
      <c r="J2764" s="84" t="b">
        <v>0</v>
      </c>
      <c r="K2764" s="84" t="b">
        <v>0</v>
      </c>
      <c r="L2764" s="84" t="b">
        <v>0</v>
      </c>
    </row>
    <row r="2765" spans="1:12" x14ac:dyDescent="0.25">
      <c r="A2765" s="84" t="s">
        <v>15650</v>
      </c>
      <c r="B2765" s="84" t="s">
        <v>15651</v>
      </c>
      <c r="C2765" s="84">
        <v>2</v>
      </c>
      <c r="D2765" s="122">
        <v>3.3076081572563416E-4</v>
      </c>
      <c r="E2765" s="122">
        <v>3.8923172607224803</v>
      </c>
      <c r="F2765" s="84" t="s">
        <v>15743</v>
      </c>
      <c r="G2765" s="84" t="b">
        <v>0</v>
      </c>
      <c r="H2765" s="84" t="b">
        <v>0</v>
      </c>
      <c r="I2765" s="84" t="b">
        <v>0</v>
      </c>
      <c r="J2765" s="84" t="b">
        <v>0</v>
      </c>
      <c r="K2765" s="84" t="b">
        <v>0</v>
      </c>
      <c r="L2765" s="84" t="b">
        <v>0</v>
      </c>
    </row>
    <row r="2766" spans="1:12" x14ac:dyDescent="0.25">
      <c r="A2766" s="84" t="s">
        <v>15651</v>
      </c>
      <c r="B2766" s="84" t="s">
        <v>15652</v>
      </c>
      <c r="C2766" s="84">
        <v>2</v>
      </c>
      <c r="D2766" s="122">
        <v>3.3076081572563416E-4</v>
      </c>
      <c r="E2766" s="122">
        <v>3.8923172607224803</v>
      </c>
      <c r="F2766" s="84" t="s">
        <v>15743</v>
      </c>
      <c r="G2766" s="84" t="b">
        <v>0</v>
      </c>
      <c r="H2766" s="84" t="b">
        <v>0</v>
      </c>
      <c r="I2766" s="84" t="b">
        <v>0</v>
      </c>
      <c r="J2766" s="84" t="b">
        <v>0</v>
      </c>
      <c r="K2766" s="84" t="b">
        <v>0</v>
      </c>
      <c r="L2766" s="84" t="b">
        <v>0</v>
      </c>
    </row>
    <row r="2767" spans="1:12" x14ac:dyDescent="0.25">
      <c r="A2767" s="84" t="s">
        <v>15652</v>
      </c>
      <c r="B2767" s="84" t="s">
        <v>15653</v>
      </c>
      <c r="C2767" s="84">
        <v>2</v>
      </c>
      <c r="D2767" s="122">
        <v>3.3076081572563416E-4</v>
      </c>
      <c r="E2767" s="122">
        <v>3.8923172607224803</v>
      </c>
      <c r="F2767" s="84" t="s">
        <v>15743</v>
      </c>
      <c r="G2767" s="84" t="b">
        <v>0</v>
      </c>
      <c r="H2767" s="84" t="b">
        <v>0</v>
      </c>
      <c r="I2767" s="84" t="b">
        <v>0</v>
      </c>
      <c r="J2767" s="84" t="b">
        <v>0</v>
      </c>
      <c r="K2767" s="84" t="b">
        <v>0</v>
      </c>
      <c r="L2767" s="84" t="b">
        <v>0</v>
      </c>
    </row>
    <row r="2768" spans="1:12" x14ac:dyDescent="0.25">
      <c r="A2768" s="84" t="s">
        <v>15653</v>
      </c>
      <c r="B2768" s="84" t="s">
        <v>731</v>
      </c>
      <c r="C2768" s="84">
        <v>2</v>
      </c>
      <c r="D2768" s="122">
        <v>3.3076081572563416E-4</v>
      </c>
      <c r="E2768" s="122">
        <v>1.2151667394490477</v>
      </c>
      <c r="F2768" s="84" t="s">
        <v>15743</v>
      </c>
      <c r="G2768" s="84" t="b">
        <v>0</v>
      </c>
      <c r="H2768" s="84" t="b">
        <v>0</v>
      </c>
      <c r="I2768" s="84" t="b">
        <v>0</v>
      </c>
      <c r="J2768" s="84" t="b">
        <v>0</v>
      </c>
      <c r="K2768" s="84" t="b">
        <v>0</v>
      </c>
      <c r="L2768" s="84" t="b">
        <v>0</v>
      </c>
    </row>
    <row r="2769" spans="1:12" x14ac:dyDescent="0.25">
      <c r="A2769" s="84" t="s">
        <v>731</v>
      </c>
      <c r="B2769" s="84" t="s">
        <v>14749</v>
      </c>
      <c r="C2769" s="84">
        <v>2</v>
      </c>
      <c r="D2769" s="122">
        <v>3.3076081572563416E-4</v>
      </c>
      <c r="E2769" s="122">
        <v>1.0046999603867444</v>
      </c>
      <c r="F2769" s="84" t="s">
        <v>15743</v>
      </c>
      <c r="G2769" s="84" t="b">
        <v>0</v>
      </c>
      <c r="H2769" s="84" t="b">
        <v>0</v>
      </c>
      <c r="I2769" s="84" t="b">
        <v>0</v>
      </c>
      <c r="J2769" s="84" t="b">
        <v>0</v>
      </c>
      <c r="K2769" s="84" t="b">
        <v>0</v>
      </c>
      <c r="L2769" s="84" t="b">
        <v>0</v>
      </c>
    </row>
    <row r="2770" spans="1:12" x14ac:dyDescent="0.25">
      <c r="A2770" s="84" t="s">
        <v>14749</v>
      </c>
      <c r="B2770" s="84" t="s">
        <v>853</v>
      </c>
      <c r="C2770" s="84">
        <v>2</v>
      </c>
      <c r="D2770" s="122">
        <v>3.3076081572563416E-4</v>
      </c>
      <c r="E2770" s="122">
        <v>3.5912872650584995</v>
      </c>
      <c r="F2770" s="84" t="s">
        <v>15743</v>
      </c>
      <c r="G2770" s="84" t="b">
        <v>0</v>
      </c>
      <c r="H2770" s="84" t="b">
        <v>0</v>
      </c>
      <c r="I2770" s="84" t="b">
        <v>0</v>
      </c>
      <c r="J2770" s="84" t="b">
        <v>0</v>
      </c>
      <c r="K2770" s="84" t="b">
        <v>0</v>
      </c>
      <c r="L2770" s="84" t="b">
        <v>0</v>
      </c>
    </row>
    <row r="2771" spans="1:12" x14ac:dyDescent="0.25">
      <c r="A2771" s="84" t="s">
        <v>853</v>
      </c>
      <c r="B2771" s="84" t="s">
        <v>15654</v>
      </c>
      <c r="C2771" s="84">
        <v>2</v>
      </c>
      <c r="D2771" s="122">
        <v>3.3076081572563416E-4</v>
      </c>
      <c r="E2771" s="122">
        <v>3.8923172607224803</v>
      </c>
      <c r="F2771" s="84" t="s">
        <v>15743</v>
      </c>
      <c r="G2771" s="84" t="b">
        <v>0</v>
      </c>
      <c r="H2771" s="84" t="b">
        <v>0</v>
      </c>
      <c r="I2771" s="84" t="b">
        <v>0</v>
      </c>
      <c r="J2771" s="84" t="b">
        <v>0</v>
      </c>
      <c r="K2771" s="84" t="b">
        <v>0</v>
      </c>
      <c r="L2771" s="84" t="b">
        <v>0</v>
      </c>
    </row>
    <row r="2772" spans="1:12" x14ac:dyDescent="0.25">
      <c r="A2772" s="84" t="s">
        <v>15655</v>
      </c>
      <c r="B2772" s="84" t="s">
        <v>14386</v>
      </c>
      <c r="C2772" s="84">
        <v>2</v>
      </c>
      <c r="D2772" s="122">
        <v>3.3076081572563416E-4</v>
      </c>
      <c r="E2772" s="122">
        <v>3.2391047469471368</v>
      </c>
      <c r="F2772" s="84" t="s">
        <v>15743</v>
      </c>
      <c r="G2772" s="84" t="b">
        <v>0</v>
      </c>
      <c r="H2772" s="84" t="b">
        <v>0</v>
      </c>
      <c r="I2772" s="84" t="b">
        <v>0</v>
      </c>
      <c r="J2772" s="84" t="b">
        <v>0</v>
      </c>
      <c r="K2772" s="84" t="b">
        <v>0</v>
      </c>
      <c r="L2772" s="84" t="b">
        <v>0</v>
      </c>
    </row>
    <row r="2773" spans="1:12" x14ac:dyDescent="0.25">
      <c r="A2773" s="84" t="s">
        <v>14386</v>
      </c>
      <c r="B2773" s="84" t="s">
        <v>15656</v>
      </c>
      <c r="C2773" s="84">
        <v>2</v>
      </c>
      <c r="D2773" s="122">
        <v>3.3076081572563416E-4</v>
      </c>
      <c r="E2773" s="122">
        <v>3.2391047469471368</v>
      </c>
      <c r="F2773" s="84" t="s">
        <v>15743</v>
      </c>
      <c r="G2773" s="84" t="b">
        <v>0</v>
      </c>
      <c r="H2773" s="84" t="b">
        <v>0</v>
      </c>
      <c r="I2773" s="84" t="b">
        <v>0</v>
      </c>
      <c r="J2773" s="84" t="b">
        <v>0</v>
      </c>
      <c r="K2773" s="84" t="b">
        <v>0</v>
      </c>
      <c r="L2773" s="84" t="b">
        <v>0</v>
      </c>
    </row>
    <row r="2774" spans="1:12" x14ac:dyDescent="0.25">
      <c r="A2774" s="84" t="s">
        <v>15656</v>
      </c>
      <c r="B2774" s="84" t="s">
        <v>15657</v>
      </c>
      <c r="C2774" s="84">
        <v>2</v>
      </c>
      <c r="D2774" s="122">
        <v>3.3076081572563416E-4</v>
      </c>
      <c r="E2774" s="122">
        <v>3.8923172607224803</v>
      </c>
      <c r="F2774" s="84" t="s">
        <v>15743</v>
      </c>
      <c r="G2774" s="84" t="b">
        <v>0</v>
      </c>
      <c r="H2774" s="84" t="b">
        <v>0</v>
      </c>
      <c r="I2774" s="84" t="b">
        <v>0</v>
      </c>
      <c r="J2774" s="84" t="b">
        <v>0</v>
      </c>
      <c r="K2774" s="84" t="b">
        <v>0</v>
      </c>
      <c r="L2774" s="84" t="b">
        <v>0</v>
      </c>
    </row>
    <row r="2775" spans="1:12" x14ac:dyDescent="0.25">
      <c r="A2775" s="84" t="s">
        <v>15657</v>
      </c>
      <c r="B2775" s="84" t="s">
        <v>15658</v>
      </c>
      <c r="C2775" s="84">
        <v>2</v>
      </c>
      <c r="D2775" s="122">
        <v>3.3076081572563416E-4</v>
      </c>
      <c r="E2775" s="122">
        <v>3.8923172607224803</v>
      </c>
      <c r="F2775" s="84" t="s">
        <v>15743</v>
      </c>
      <c r="G2775" s="84" t="b">
        <v>0</v>
      </c>
      <c r="H2775" s="84" t="b">
        <v>0</v>
      </c>
      <c r="I2775" s="84" t="b">
        <v>0</v>
      </c>
      <c r="J2775" s="84" t="b">
        <v>0</v>
      </c>
      <c r="K2775" s="84" t="b">
        <v>0</v>
      </c>
      <c r="L2775" s="84" t="b">
        <v>0</v>
      </c>
    </row>
    <row r="2776" spans="1:12" x14ac:dyDescent="0.25">
      <c r="A2776" s="84" t="s">
        <v>15658</v>
      </c>
      <c r="B2776" s="84" t="s">
        <v>15659</v>
      </c>
      <c r="C2776" s="84">
        <v>2</v>
      </c>
      <c r="D2776" s="122">
        <v>3.3076081572563416E-4</v>
      </c>
      <c r="E2776" s="122">
        <v>3.8923172607224803</v>
      </c>
      <c r="F2776" s="84" t="s">
        <v>15743</v>
      </c>
      <c r="G2776" s="84" t="b">
        <v>0</v>
      </c>
      <c r="H2776" s="84" t="b">
        <v>0</v>
      </c>
      <c r="I2776" s="84" t="b">
        <v>0</v>
      </c>
      <c r="J2776" s="84" t="b">
        <v>0</v>
      </c>
      <c r="K2776" s="84" t="b">
        <v>0</v>
      </c>
      <c r="L2776" s="84" t="b">
        <v>0</v>
      </c>
    </row>
    <row r="2777" spans="1:12" x14ac:dyDescent="0.25">
      <c r="A2777" s="84" t="s">
        <v>15659</v>
      </c>
      <c r="B2777" s="84" t="s">
        <v>14206</v>
      </c>
      <c r="C2777" s="84">
        <v>2</v>
      </c>
      <c r="D2777" s="122">
        <v>3.3076081572563416E-4</v>
      </c>
      <c r="E2777" s="122">
        <v>2.6618683393442066</v>
      </c>
      <c r="F2777" s="84" t="s">
        <v>15743</v>
      </c>
      <c r="G2777" s="84" t="b">
        <v>0</v>
      </c>
      <c r="H2777" s="84" t="b">
        <v>0</v>
      </c>
      <c r="I2777" s="84" t="b">
        <v>0</v>
      </c>
      <c r="J2777" s="84" t="b">
        <v>0</v>
      </c>
      <c r="K2777" s="84" t="b">
        <v>0</v>
      </c>
      <c r="L2777" s="84" t="b">
        <v>0</v>
      </c>
    </row>
    <row r="2778" spans="1:12" x14ac:dyDescent="0.25">
      <c r="A2778" s="84" t="s">
        <v>14206</v>
      </c>
      <c r="B2778" s="84" t="s">
        <v>2803</v>
      </c>
      <c r="C2778" s="84">
        <v>2</v>
      </c>
      <c r="D2778" s="122">
        <v>3.3076081572563416E-4</v>
      </c>
      <c r="E2778" s="122">
        <v>0.40673778373780167</v>
      </c>
      <c r="F2778" s="84" t="s">
        <v>15743</v>
      </c>
      <c r="G2778" s="84" t="b">
        <v>0</v>
      </c>
      <c r="H2778" s="84" t="b">
        <v>0</v>
      </c>
      <c r="I2778" s="84" t="b">
        <v>0</v>
      </c>
      <c r="J2778" s="84" t="b">
        <v>0</v>
      </c>
      <c r="K2778" s="84" t="b">
        <v>0</v>
      </c>
      <c r="L2778" s="84" t="b">
        <v>0</v>
      </c>
    </row>
    <row r="2779" spans="1:12" x14ac:dyDescent="0.25">
      <c r="A2779" s="84" t="s">
        <v>731</v>
      </c>
      <c r="B2779" s="84" t="s">
        <v>851</v>
      </c>
      <c r="C2779" s="84">
        <v>2</v>
      </c>
      <c r="D2779" s="122">
        <v>3.3076081572563416E-4</v>
      </c>
      <c r="E2779" s="122">
        <v>1.3057299560507256</v>
      </c>
      <c r="F2779" s="84" t="s">
        <v>15743</v>
      </c>
      <c r="G2779" s="84" t="b">
        <v>0</v>
      </c>
      <c r="H2779" s="84" t="b">
        <v>0</v>
      </c>
      <c r="I2779" s="84" t="b">
        <v>0</v>
      </c>
      <c r="J2779" s="84" t="b">
        <v>0</v>
      </c>
      <c r="K2779" s="84" t="b">
        <v>0</v>
      </c>
      <c r="L2779" s="84" t="b">
        <v>0</v>
      </c>
    </row>
    <row r="2780" spans="1:12" x14ac:dyDescent="0.25">
      <c r="A2780" s="84" t="s">
        <v>379</v>
      </c>
      <c r="B2780" s="84" t="s">
        <v>15660</v>
      </c>
      <c r="C2780" s="84">
        <v>2</v>
      </c>
      <c r="D2780" s="122">
        <v>3.3076081572563416E-4</v>
      </c>
      <c r="E2780" s="122">
        <v>3.5912872650584995</v>
      </c>
      <c r="F2780" s="84" t="s">
        <v>15743</v>
      </c>
      <c r="G2780" s="84" t="b">
        <v>0</v>
      </c>
      <c r="H2780" s="84" t="b">
        <v>0</v>
      </c>
      <c r="I2780" s="84" t="b">
        <v>0</v>
      </c>
      <c r="J2780" s="84" t="b">
        <v>0</v>
      </c>
      <c r="K2780" s="84" t="b">
        <v>0</v>
      </c>
      <c r="L2780" s="84" t="b">
        <v>0</v>
      </c>
    </row>
    <row r="2781" spans="1:12" x14ac:dyDescent="0.25">
      <c r="A2781" s="84" t="s">
        <v>15660</v>
      </c>
      <c r="B2781" s="84" t="s">
        <v>15013</v>
      </c>
      <c r="C2781" s="84">
        <v>2</v>
      </c>
      <c r="D2781" s="122">
        <v>3.3076081572563416E-4</v>
      </c>
      <c r="E2781" s="122">
        <v>3.716226001666799</v>
      </c>
      <c r="F2781" s="84" t="s">
        <v>15743</v>
      </c>
      <c r="G2781" s="84" t="b">
        <v>0</v>
      </c>
      <c r="H2781" s="84" t="b">
        <v>0</v>
      </c>
      <c r="I2781" s="84" t="b">
        <v>0</v>
      </c>
      <c r="J2781" s="84" t="b">
        <v>0</v>
      </c>
      <c r="K2781" s="84" t="b">
        <v>0</v>
      </c>
      <c r="L2781" s="84" t="b">
        <v>0</v>
      </c>
    </row>
    <row r="2782" spans="1:12" x14ac:dyDescent="0.25">
      <c r="A2782" s="84" t="s">
        <v>15013</v>
      </c>
      <c r="B2782" s="84" t="s">
        <v>15661</v>
      </c>
      <c r="C2782" s="84">
        <v>2</v>
      </c>
      <c r="D2782" s="122">
        <v>3.3076081572563416E-4</v>
      </c>
      <c r="E2782" s="122">
        <v>3.716226001666799</v>
      </c>
      <c r="F2782" s="84" t="s">
        <v>15743</v>
      </c>
      <c r="G2782" s="84" t="b">
        <v>0</v>
      </c>
      <c r="H2782" s="84" t="b">
        <v>0</v>
      </c>
      <c r="I2782" s="84" t="b">
        <v>0</v>
      </c>
      <c r="J2782" s="84" t="b">
        <v>0</v>
      </c>
      <c r="K2782" s="84" t="b">
        <v>0</v>
      </c>
      <c r="L2782" s="84" t="b">
        <v>0</v>
      </c>
    </row>
    <row r="2783" spans="1:12" x14ac:dyDescent="0.25">
      <c r="A2783" s="84" t="s">
        <v>15661</v>
      </c>
      <c r="B2783" s="84" t="s">
        <v>14719</v>
      </c>
      <c r="C2783" s="84">
        <v>2</v>
      </c>
      <c r="D2783" s="122">
        <v>3.3076081572563416E-4</v>
      </c>
      <c r="E2783" s="122">
        <v>3.5912872650584995</v>
      </c>
      <c r="F2783" s="84" t="s">
        <v>15743</v>
      </c>
      <c r="G2783" s="84" t="b">
        <v>0</v>
      </c>
      <c r="H2783" s="84" t="b">
        <v>0</v>
      </c>
      <c r="I2783" s="84" t="b">
        <v>0</v>
      </c>
      <c r="J2783" s="84" t="b">
        <v>0</v>
      </c>
      <c r="K2783" s="84" t="b">
        <v>0</v>
      </c>
      <c r="L2783" s="84" t="b">
        <v>0</v>
      </c>
    </row>
    <row r="2784" spans="1:12" x14ac:dyDescent="0.25">
      <c r="A2784" s="84" t="s">
        <v>14719</v>
      </c>
      <c r="B2784" s="84" t="s">
        <v>15662</v>
      </c>
      <c r="C2784" s="84">
        <v>2</v>
      </c>
      <c r="D2784" s="122">
        <v>3.3076081572563416E-4</v>
      </c>
      <c r="E2784" s="122">
        <v>3.5912872650584995</v>
      </c>
      <c r="F2784" s="84" t="s">
        <v>15743</v>
      </c>
      <c r="G2784" s="84" t="b">
        <v>0</v>
      </c>
      <c r="H2784" s="84" t="b">
        <v>0</v>
      </c>
      <c r="I2784" s="84" t="b">
        <v>0</v>
      </c>
      <c r="J2784" s="84" t="b">
        <v>0</v>
      </c>
      <c r="K2784" s="84" t="b">
        <v>0</v>
      </c>
      <c r="L2784" s="84" t="b">
        <v>0</v>
      </c>
    </row>
    <row r="2785" spans="1:12" x14ac:dyDescent="0.25">
      <c r="A2785" s="84" t="s">
        <v>15662</v>
      </c>
      <c r="B2785" s="84" t="s">
        <v>12277</v>
      </c>
      <c r="C2785" s="84">
        <v>2</v>
      </c>
      <c r="D2785" s="122">
        <v>3.3076081572563416E-4</v>
      </c>
      <c r="E2785" s="122">
        <v>2.6022826493599625</v>
      </c>
      <c r="F2785" s="84" t="s">
        <v>15743</v>
      </c>
      <c r="G2785" s="84" t="b">
        <v>0</v>
      </c>
      <c r="H2785" s="84" t="b">
        <v>0</v>
      </c>
      <c r="I2785" s="84" t="b">
        <v>0</v>
      </c>
      <c r="J2785" s="84" t="b">
        <v>0</v>
      </c>
      <c r="K2785" s="84" t="b">
        <v>0</v>
      </c>
      <c r="L2785" s="84" t="b">
        <v>0</v>
      </c>
    </row>
    <row r="2786" spans="1:12" x14ac:dyDescent="0.25">
      <c r="A2786" s="84" t="s">
        <v>12277</v>
      </c>
      <c r="B2786" s="84" t="s">
        <v>731</v>
      </c>
      <c r="C2786" s="84">
        <v>2</v>
      </c>
      <c r="D2786" s="122">
        <v>3.3076081572563416E-4</v>
      </c>
      <c r="E2786" s="122">
        <v>-6.358686150378122E-2</v>
      </c>
      <c r="F2786" s="84" t="s">
        <v>15743</v>
      </c>
      <c r="G2786" s="84" t="b">
        <v>0</v>
      </c>
      <c r="H2786" s="84" t="b">
        <v>0</v>
      </c>
      <c r="I2786" s="84" t="b">
        <v>0</v>
      </c>
      <c r="J2786" s="84" t="b">
        <v>0</v>
      </c>
      <c r="K2786" s="84" t="b">
        <v>0</v>
      </c>
      <c r="L2786" s="84" t="b">
        <v>0</v>
      </c>
    </row>
    <row r="2787" spans="1:12" x14ac:dyDescent="0.25">
      <c r="A2787" s="84" t="s">
        <v>2788</v>
      </c>
      <c r="B2787" s="84" t="s">
        <v>15015</v>
      </c>
      <c r="C2787" s="84">
        <v>2</v>
      </c>
      <c r="D2787" s="122">
        <v>3.3076081572563416E-4</v>
      </c>
      <c r="E2787" s="122">
        <v>1.4055326893234386</v>
      </c>
      <c r="F2787" s="84" t="s">
        <v>15743</v>
      </c>
      <c r="G2787" s="84" t="b">
        <v>0</v>
      </c>
      <c r="H2787" s="84" t="b">
        <v>0</v>
      </c>
      <c r="I2787" s="84" t="b">
        <v>0</v>
      </c>
      <c r="J2787" s="84" t="b">
        <v>0</v>
      </c>
      <c r="K2787" s="84" t="b">
        <v>0</v>
      </c>
      <c r="L2787" s="84" t="b">
        <v>0</v>
      </c>
    </row>
    <row r="2788" spans="1:12" x14ac:dyDescent="0.25">
      <c r="A2788" s="84" t="s">
        <v>15015</v>
      </c>
      <c r="B2788" s="84" t="s">
        <v>15664</v>
      </c>
      <c r="C2788" s="84">
        <v>2</v>
      </c>
      <c r="D2788" s="122">
        <v>3.3076081572563416E-4</v>
      </c>
      <c r="E2788" s="122">
        <v>3.716226001666799</v>
      </c>
      <c r="F2788" s="84" t="s">
        <v>15743</v>
      </c>
      <c r="G2788" s="84" t="b">
        <v>0</v>
      </c>
      <c r="H2788" s="84" t="b">
        <v>0</v>
      </c>
      <c r="I2788" s="84" t="b">
        <v>0</v>
      </c>
      <c r="J2788" s="84" t="b">
        <v>0</v>
      </c>
      <c r="K2788" s="84" t="b">
        <v>0</v>
      </c>
      <c r="L2788" s="84" t="b">
        <v>0</v>
      </c>
    </row>
    <row r="2789" spans="1:12" x14ac:dyDescent="0.25">
      <c r="A2789" s="84" t="s">
        <v>15664</v>
      </c>
      <c r="B2789" s="84" t="s">
        <v>15665</v>
      </c>
      <c r="C2789" s="84">
        <v>2</v>
      </c>
      <c r="D2789" s="122">
        <v>3.3076081572563416E-4</v>
      </c>
      <c r="E2789" s="122">
        <v>3.8923172607224803</v>
      </c>
      <c r="F2789" s="84" t="s">
        <v>15743</v>
      </c>
      <c r="G2789" s="84" t="b">
        <v>0</v>
      </c>
      <c r="H2789" s="84" t="b">
        <v>0</v>
      </c>
      <c r="I2789" s="84" t="b">
        <v>0</v>
      </c>
      <c r="J2789" s="84" t="b">
        <v>0</v>
      </c>
      <c r="K2789" s="84" t="b">
        <v>0</v>
      </c>
      <c r="L2789" s="84" t="b">
        <v>0</v>
      </c>
    </row>
    <row r="2790" spans="1:12" x14ac:dyDescent="0.25">
      <c r="A2790" s="84" t="s">
        <v>15665</v>
      </c>
      <c r="B2790" s="84" t="s">
        <v>14947</v>
      </c>
      <c r="C2790" s="84">
        <v>2</v>
      </c>
      <c r="D2790" s="122">
        <v>3.3076081572563416E-4</v>
      </c>
      <c r="E2790" s="122">
        <v>3.716226001666799</v>
      </c>
      <c r="F2790" s="84" t="s">
        <v>15743</v>
      </c>
      <c r="G2790" s="84" t="b">
        <v>0</v>
      </c>
      <c r="H2790" s="84" t="b">
        <v>0</v>
      </c>
      <c r="I2790" s="84" t="b">
        <v>0</v>
      </c>
      <c r="J2790" s="84" t="b">
        <v>0</v>
      </c>
      <c r="K2790" s="84" t="b">
        <v>0</v>
      </c>
      <c r="L2790" s="84" t="b">
        <v>0</v>
      </c>
    </row>
    <row r="2791" spans="1:12" x14ac:dyDescent="0.25">
      <c r="A2791" s="84" t="s">
        <v>14947</v>
      </c>
      <c r="B2791" s="84" t="s">
        <v>12384</v>
      </c>
      <c r="C2791" s="84">
        <v>2</v>
      </c>
      <c r="D2791" s="122">
        <v>3.3076081572563416E-4</v>
      </c>
      <c r="E2791" s="122">
        <v>2.204342640687925</v>
      </c>
      <c r="F2791" s="84" t="s">
        <v>15743</v>
      </c>
      <c r="G2791" s="84" t="b">
        <v>0</v>
      </c>
      <c r="H2791" s="84" t="b">
        <v>0</v>
      </c>
      <c r="I2791" s="84" t="b">
        <v>0</v>
      </c>
      <c r="J2791" s="84" t="b">
        <v>0</v>
      </c>
      <c r="K2791" s="84" t="b">
        <v>0</v>
      </c>
      <c r="L2791" s="84" t="b">
        <v>0</v>
      </c>
    </row>
    <row r="2792" spans="1:12" x14ac:dyDescent="0.25">
      <c r="A2792" s="84" t="s">
        <v>12384</v>
      </c>
      <c r="B2792" s="84" t="s">
        <v>15016</v>
      </c>
      <c r="C2792" s="84">
        <v>2</v>
      </c>
      <c r="D2792" s="122">
        <v>3.3076081572563416E-4</v>
      </c>
      <c r="E2792" s="122">
        <v>2.204342640687925</v>
      </c>
      <c r="F2792" s="84" t="s">
        <v>15743</v>
      </c>
      <c r="G2792" s="84" t="b">
        <v>0</v>
      </c>
      <c r="H2792" s="84" t="b">
        <v>0</v>
      </c>
      <c r="I2792" s="84" t="b">
        <v>0</v>
      </c>
      <c r="J2792" s="84" t="b">
        <v>0</v>
      </c>
      <c r="K2792" s="84" t="b">
        <v>0</v>
      </c>
      <c r="L2792" s="84" t="b">
        <v>0</v>
      </c>
    </row>
    <row r="2793" spans="1:12" x14ac:dyDescent="0.25">
      <c r="A2793" s="84" t="s">
        <v>15016</v>
      </c>
      <c r="B2793" s="84" t="s">
        <v>14723</v>
      </c>
      <c r="C2793" s="84">
        <v>2</v>
      </c>
      <c r="D2793" s="122">
        <v>3.3076081572563416E-4</v>
      </c>
      <c r="E2793" s="122">
        <v>3.4151960060028181</v>
      </c>
      <c r="F2793" s="84" t="s">
        <v>15743</v>
      </c>
      <c r="G2793" s="84" t="b">
        <v>0</v>
      </c>
      <c r="H2793" s="84" t="b">
        <v>0</v>
      </c>
      <c r="I2793" s="84" t="b">
        <v>0</v>
      </c>
      <c r="J2793" s="84" t="b">
        <v>0</v>
      </c>
      <c r="K2793" s="84" t="b">
        <v>0</v>
      </c>
      <c r="L2793" s="84" t="b">
        <v>0</v>
      </c>
    </row>
    <row r="2794" spans="1:12" x14ac:dyDescent="0.25">
      <c r="A2794" s="84" t="s">
        <v>731</v>
      </c>
      <c r="B2794" s="84" t="s">
        <v>12301</v>
      </c>
      <c r="C2794" s="84">
        <v>2</v>
      </c>
      <c r="D2794" s="122">
        <v>3.3076081572563416E-4</v>
      </c>
      <c r="E2794" s="122">
        <v>0.37631103033643276</v>
      </c>
      <c r="F2794" s="84" t="s">
        <v>15743</v>
      </c>
      <c r="G2794" s="84" t="b">
        <v>0</v>
      </c>
      <c r="H2794" s="84" t="b">
        <v>0</v>
      </c>
      <c r="I2794" s="84" t="b">
        <v>0</v>
      </c>
      <c r="J2794" s="84" t="b">
        <v>0</v>
      </c>
      <c r="K2794" s="84" t="b">
        <v>0</v>
      </c>
      <c r="L2794" s="84" t="b">
        <v>0</v>
      </c>
    </row>
    <row r="2795" spans="1:12" x14ac:dyDescent="0.25">
      <c r="A2795" s="84" t="s">
        <v>14740</v>
      </c>
      <c r="B2795" s="84" t="s">
        <v>12280</v>
      </c>
      <c r="C2795" s="84">
        <v>2</v>
      </c>
      <c r="D2795" s="122">
        <v>3.3076081572563416E-4</v>
      </c>
      <c r="E2795" s="122">
        <v>1.9100460276829121</v>
      </c>
      <c r="F2795" s="84" t="s">
        <v>15743</v>
      </c>
      <c r="G2795" s="84" t="b">
        <v>0</v>
      </c>
      <c r="H2795" s="84" t="b">
        <v>0</v>
      </c>
      <c r="I2795" s="84" t="b">
        <v>0</v>
      </c>
      <c r="J2795" s="84" t="b">
        <v>0</v>
      </c>
      <c r="K2795" s="84" t="b">
        <v>0</v>
      </c>
      <c r="L2795" s="84" t="b">
        <v>0</v>
      </c>
    </row>
    <row r="2796" spans="1:12" x14ac:dyDescent="0.25">
      <c r="A2796" s="84" t="s">
        <v>14329</v>
      </c>
      <c r="B2796" s="84" t="s">
        <v>12359</v>
      </c>
      <c r="C2796" s="84">
        <v>2</v>
      </c>
      <c r="D2796" s="122">
        <v>3.3076081572563416E-4</v>
      </c>
      <c r="E2796" s="122">
        <v>1.7717433295166307</v>
      </c>
      <c r="F2796" s="84" t="s">
        <v>15743</v>
      </c>
      <c r="G2796" s="84" t="b">
        <v>0</v>
      </c>
      <c r="H2796" s="84" t="b">
        <v>0</v>
      </c>
      <c r="I2796" s="84" t="b">
        <v>0</v>
      </c>
      <c r="J2796" s="84" t="b">
        <v>0</v>
      </c>
      <c r="K2796" s="84" t="b">
        <v>0</v>
      </c>
      <c r="L2796" s="84" t="b">
        <v>0</v>
      </c>
    </row>
    <row r="2797" spans="1:12" x14ac:dyDescent="0.25">
      <c r="A2797" s="84" t="s">
        <v>12359</v>
      </c>
      <c r="B2797" s="84" t="s">
        <v>14303</v>
      </c>
      <c r="C2797" s="84">
        <v>2</v>
      </c>
      <c r="D2797" s="122">
        <v>3.3076081572563416E-4</v>
      </c>
      <c r="E2797" s="122">
        <v>1.7817275504232315</v>
      </c>
      <c r="F2797" s="84" t="s">
        <v>15743</v>
      </c>
      <c r="G2797" s="84" t="b">
        <v>0</v>
      </c>
      <c r="H2797" s="84" t="b">
        <v>0</v>
      </c>
      <c r="I2797" s="84" t="b">
        <v>0</v>
      </c>
      <c r="J2797" s="84" t="b">
        <v>0</v>
      </c>
      <c r="K2797" s="84" t="b">
        <v>0</v>
      </c>
      <c r="L2797" s="84" t="b">
        <v>0</v>
      </c>
    </row>
    <row r="2798" spans="1:12" x14ac:dyDescent="0.25">
      <c r="A2798" s="84" t="s">
        <v>14303</v>
      </c>
      <c r="B2798" s="84" t="s">
        <v>14201</v>
      </c>
      <c r="C2798" s="84">
        <v>2</v>
      </c>
      <c r="D2798" s="122">
        <v>3.3076081572563416E-4</v>
      </c>
      <c r="E2798" s="122">
        <v>1.7571846093457058</v>
      </c>
      <c r="F2798" s="84" t="s">
        <v>15743</v>
      </c>
      <c r="G2798" s="84" t="b">
        <v>0</v>
      </c>
      <c r="H2798" s="84" t="b">
        <v>0</v>
      </c>
      <c r="I2798" s="84" t="b">
        <v>0</v>
      </c>
      <c r="J2798" s="84" t="b">
        <v>0</v>
      </c>
      <c r="K2798" s="84" t="b">
        <v>0</v>
      </c>
      <c r="L2798" s="84" t="b">
        <v>0</v>
      </c>
    </row>
    <row r="2799" spans="1:12" x14ac:dyDescent="0.25">
      <c r="A2799" s="84" t="s">
        <v>14201</v>
      </c>
      <c r="B2799" s="84" t="s">
        <v>12359</v>
      </c>
      <c r="C2799" s="84">
        <v>2</v>
      </c>
      <c r="D2799" s="122">
        <v>3.3076081572563416E-4</v>
      </c>
      <c r="E2799" s="122">
        <v>1.179667559095269</v>
      </c>
      <c r="F2799" s="84" t="s">
        <v>15743</v>
      </c>
      <c r="G2799" s="84" t="b">
        <v>0</v>
      </c>
      <c r="H2799" s="84" t="b">
        <v>0</v>
      </c>
      <c r="I2799" s="84" t="b">
        <v>0</v>
      </c>
      <c r="J2799" s="84" t="b">
        <v>0</v>
      </c>
      <c r="K2799" s="84" t="b">
        <v>0</v>
      </c>
      <c r="L2799" s="84" t="b">
        <v>0</v>
      </c>
    </row>
    <row r="2800" spans="1:12" x14ac:dyDescent="0.25">
      <c r="A2800" s="84" t="s">
        <v>12359</v>
      </c>
      <c r="B2800" s="84" t="s">
        <v>14363</v>
      </c>
      <c r="C2800" s="84">
        <v>2</v>
      </c>
      <c r="D2800" s="122">
        <v>3.3076081572563416E-4</v>
      </c>
      <c r="E2800" s="122">
        <v>1.9578188094789128</v>
      </c>
      <c r="F2800" s="84" t="s">
        <v>15743</v>
      </c>
      <c r="G2800" s="84" t="b">
        <v>0</v>
      </c>
      <c r="H2800" s="84" t="b">
        <v>0</v>
      </c>
      <c r="I2800" s="84" t="b">
        <v>0</v>
      </c>
      <c r="J2800" s="84" t="b">
        <v>1</v>
      </c>
      <c r="K2800" s="84" t="b">
        <v>0</v>
      </c>
      <c r="L2800" s="84" t="b">
        <v>0</v>
      </c>
    </row>
    <row r="2801" spans="1:12" x14ac:dyDescent="0.25">
      <c r="A2801" s="84" t="s">
        <v>14363</v>
      </c>
      <c r="B2801" s="84" t="s">
        <v>14237</v>
      </c>
      <c r="C2801" s="84">
        <v>2</v>
      </c>
      <c r="D2801" s="122">
        <v>3.3076081572563416E-4</v>
      </c>
      <c r="E2801" s="122">
        <v>2.3482492163722051</v>
      </c>
      <c r="F2801" s="84" t="s">
        <v>15743</v>
      </c>
      <c r="G2801" s="84" t="b">
        <v>1</v>
      </c>
      <c r="H2801" s="84" t="b">
        <v>0</v>
      </c>
      <c r="I2801" s="84" t="b">
        <v>0</v>
      </c>
      <c r="J2801" s="84" t="b">
        <v>0</v>
      </c>
      <c r="K2801" s="84" t="b">
        <v>0</v>
      </c>
      <c r="L2801" s="84" t="b">
        <v>0</v>
      </c>
    </row>
    <row r="2802" spans="1:12" x14ac:dyDescent="0.25">
      <c r="A2802" s="84" t="s">
        <v>14237</v>
      </c>
      <c r="B2802" s="84" t="s">
        <v>14311</v>
      </c>
      <c r="C2802" s="84">
        <v>2</v>
      </c>
      <c r="D2802" s="122">
        <v>3.3076081572563416E-4</v>
      </c>
      <c r="E2802" s="122">
        <v>2.0929767112688986</v>
      </c>
      <c r="F2802" s="84" t="s">
        <v>15743</v>
      </c>
      <c r="G2802" s="84" t="b">
        <v>0</v>
      </c>
      <c r="H2802" s="84" t="b">
        <v>0</v>
      </c>
      <c r="I2802" s="84" t="b">
        <v>0</v>
      </c>
      <c r="J2802" s="84" t="b">
        <v>0</v>
      </c>
      <c r="K2802" s="84" t="b">
        <v>0</v>
      </c>
      <c r="L2802" s="84" t="b">
        <v>0</v>
      </c>
    </row>
    <row r="2803" spans="1:12" x14ac:dyDescent="0.25">
      <c r="A2803" s="84" t="s">
        <v>14311</v>
      </c>
      <c r="B2803" s="84" t="s">
        <v>12295</v>
      </c>
      <c r="C2803" s="84">
        <v>2</v>
      </c>
      <c r="D2803" s="122">
        <v>3.3076081572563416E-4</v>
      </c>
      <c r="E2803" s="122">
        <v>1.8966820661249304</v>
      </c>
      <c r="F2803" s="84" t="s">
        <v>15743</v>
      </c>
      <c r="G2803" s="84" t="b">
        <v>0</v>
      </c>
      <c r="H2803" s="84" t="b">
        <v>0</v>
      </c>
      <c r="I2803" s="84" t="b">
        <v>0</v>
      </c>
      <c r="J2803" s="84" t="b">
        <v>0</v>
      </c>
      <c r="K2803" s="84" t="b">
        <v>0</v>
      </c>
      <c r="L2803" s="84" t="b">
        <v>0</v>
      </c>
    </row>
    <row r="2804" spans="1:12" x14ac:dyDescent="0.25">
      <c r="A2804" s="84" t="s">
        <v>12295</v>
      </c>
      <c r="B2804" s="84" t="s">
        <v>14999</v>
      </c>
      <c r="C2804" s="84">
        <v>2</v>
      </c>
      <c r="D2804" s="122">
        <v>3.3076081572563416E-4</v>
      </c>
      <c r="E2804" s="122">
        <v>2.4987420574528927</v>
      </c>
      <c r="F2804" s="84" t="s">
        <v>15743</v>
      </c>
      <c r="G2804" s="84" t="b">
        <v>0</v>
      </c>
      <c r="H2804" s="84" t="b">
        <v>0</v>
      </c>
      <c r="I2804" s="84" t="b">
        <v>0</v>
      </c>
      <c r="J2804" s="84" t="b">
        <v>0</v>
      </c>
      <c r="K2804" s="84" t="b">
        <v>0</v>
      </c>
      <c r="L2804" s="84" t="b">
        <v>0</v>
      </c>
    </row>
    <row r="2805" spans="1:12" x14ac:dyDescent="0.25">
      <c r="A2805" s="84" t="s">
        <v>15666</v>
      </c>
      <c r="B2805" s="84" t="s">
        <v>14836</v>
      </c>
      <c r="C2805" s="84">
        <v>2</v>
      </c>
      <c r="D2805" s="122">
        <v>3.3076081572563416E-4</v>
      </c>
      <c r="E2805" s="122">
        <v>3.716226001666799</v>
      </c>
      <c r="F2805" s="84" t="s">
        <v>15743</v>
      </c>
      <c r="G2805" s="84" t="b">
        <v>1</v>
      </c>
      <c r="H2805" s="84" t="b">
        <v>0</v>
      </c>
      <c r="I2805" s="84" t="b">
        <v>0</v>
      </c>
      <c r="J2805" s="84" t="b">
        <v>0</v>
      </c>
      <c r="K2805" s="84" t="b">
        <v>0</v>
      </c>
      <c r="L2805" s="84" t="b">
        <v>0</v>
      </c>
    </row>
    <row r="2806" spans="1:12" x14ac:dyDescent="0.25">
      <c r="A2806" s="84" t="s">
        <v>14836</v>
      </c>
      <c r="B2806" s="84" t="s">
        <v>12350</v>
      </c>
      <c r="C2806" s="84">
        <v>2</v>
      </c>
      <c r="D2806" s="122">
        <v>3.3076081572563416E-4</v>
      </c>
      <c r="E2806" s="122">
        <v>1.6158554565492362</v>
      </c>
      <c r="F2806" s="84" t="s">
        <v>15743</v>
      </c>
      <c r="G2806" s="84" t="b">
        <v>0</v>
      </c>
      <c r="H2806" s="84" t="b">
        <v>0</v>
      </c>
      <c r="I2806" s="84" t="b">
        <v>0</v>
      </c>
      <c r="J2806" s="84" t="b">
        <v>0</v>
      </c>
      <c r="K2806" s="84" t="b">
        <v>0</v>
      </c>
      <c r="L2806" s="84" t="b">
        <v>0</v>
      </c>
    </row>
    <row r="2807" spans="1:12" x14ac:dyDescent="0.25">
      <c r="A2807" s="84" t="s">
        <v>12296</v>
      </c>
      <c r="B2807" s="84" t="s">
        <v>14743</v>
      </c>
      <c r="C2807" s="84">
        <v>2</v>
      </c>
      <c r="D2807" s="122">
        <v>3.3076081572563416E-4</v>
      </c>
      <c r="E2807" s="122">
        <v>1.7619834922274744</v>
      </c>
      <c r="F2807" s="84" t="s">
        <v>15743</v>
      </c>
      <c r="G2807" s="84" t="b">
        <v>0</v>
      </c>
      <c r="H2807" s="84" t="b">
        <v>0</v>
      </c>
      <c r="I2807" s="84" t="b">
        <v>0</v>
      </c>
      <c r="J2807" s="84" t="b">
        <v>0</v>
      </c>
      <c r="K2807" s="84" t="b">
        <v>0</v>
      </c>
      <c r="L2807" s="84" t="b">
        <v>0</v>
      </c>
    </row>
    <row r="2808" spans="1:12" x14ac:dyDescent="0.25">
      <c r="A2808" s="84" t="s">
        <v>14743</v>
      </c>
      <c r="B2808" s="84" t="s">
        <v>15667</v>
      </c>
      <c r="C2808" s="84">
        <v>2</v>
      </c>
      <c r="D2808" s="122">
        <v>3.3076081572563416E-4</v>
      </c>
      <c r="E2808" s="122">
        <v>3.5912872650584995</v>
      </c>
      <c r="F2808" s="84" t="s">
        <v>15743</v>
      </c>
      <c r="G2808" s="84" t="b">
        <v>0</v>
      </c>
      <c r="H2808" s="84" t="b">
        <v>0</v>
      </c>
      <c r="I2808" s="84" t="b">
        <v>0</v>
      </c>
      <c r="J2808" s="84" t="b">
        <v>0</v>
      </c>
      <c r="K2808" s="84" t="b">
        <v>0</v>
      </c>
      <c r="L2808" s="84" t="b">
        <v>0</v>
      </c>
    </row>
    <row r="2809" spans="1:12" x14ac:dyDescent="0.25">
      <c r="A2809" s="84" t="s">
        <v>15667</v>
      </c>
      <c r="B2809" s="84" t="s">
        <v>14733</v>
      </c>
      <c r="C2809" s="84">
        <v>2</v>
      </c>
      <c r="D2809" s="122">
        <v>3.3076081572563416E-4</v>
      </c>
      <c r="E2809" s="122">
        <v>3.5912872650584995</v>
      </c>
      <c r="F2809" s="84" t="s">
        <v>15743</v>
      </c>
      <c r="G2809" s="84" t="b">
        <v>0</v>
      </c>
      <c r="H2809" s="84" t="b">
        <v>0</v>
      </c>
      <c r="I2809" s="84" t="b">
        <v>0</v>
      </c>
      <c r="J2809" s="84" t="b">
        <v>0</v>
      </c>
      <c r="K2809" s="84" t="b">
        <v>1</v>
      </c>
      <c r="L2809" s="84" t="b">
        <v>0</v>
      </c>
    </row>
    <row r="2810" spans="1:12" x14ac:dyDescent="0.25">
      <c r="A2810" s="84" t="s">
        <v>14733</v>
      </c>
      <c r="B2810" s="84" t="s">
        <v>2679</v>
      </c>
      <c r="C2810" s="84">
        <v>2</v>
      </c>
      <c r="D2810" s="122">
        <v>3.3076081572563416E-4</v>
      </c>
      <c r="E2810" s="122">
        <v>1.4561546136817245</v>
      </c>
      <c r="F2810" s="84" t="s">
        <v>15743</v>
      </c>
      <c r="G2810" s="84" t="b">
        <v>0</v>
      </c>
      <c r="H2810" s="84" t="b">
        <v>1</v>
      </c>
      <c r="I2810" s="84" t="b">
        <v>0</v>
      </c>
      <c r="J2810" s="84" t="b">
        <v>0</v>
      </c>
      <c r="K2810" s="84" t="b">
        <v>0</v>
      </c>
      <c r="L2810" s="84" t="b">
        <v>0</v>
      </c>
    </row>
    <row r="2811" spans="1:12" x14ac:dyDescent="0.25">
      <c r="A2811" s="84" t="s">
        <v>15668</v>
      </c>
      <c r="B2811" s="84" t="s">
        <v>2803</v>
      </c>
      <c r="C2811" s="84">
        <v>2</v>
      </c>
      <c r="D2811" s="122">
        <v>3.3076081572563416E-4</v>
      </c>
      <c r="E2811" s="122">
        <v>1.6854913846906308</v>
      </c>
      <c r="F2811" s="84" t="s">
        <v>15743</v>
      </c>
      <c r="G2811" s="84" t="b">
        <v>0</v>
      </c>
      <c r="H2811" s="84" t="b">
        <v>0</v>
      </c>
      <c r="I2811" s="84" t="b">
        <v>0</v>
      </c>
      <c r="J2811" s="84" t="b">
        <v>0</v>
      </c>
      <c r="K2811" s="84" t="b">
        <v>0</v>
      </c>
      <c r="L2811" s="84" t="b">
        <v>0</v>
      </c>
    </row>
    <row r="2812" spans="1:12" x14ac:dyDescent="0.25">
      <c r="A2812" s="84" t="s">
        <v>14232</v>
      </c>
      <c r="B2812" s="84" t="s">
        <v>15669</v>
      </c>
      <c r="C2812" s="84">
        <v>2</v>
      </c>
      <c r="D2812" s="122">
        <v>3.3076081572563416E-4</v>
      </c>
      <c r="E2812" s="122">
        <v>2.8509245755642554</v>
      </c>
      <c r="F2812" s="84" t="s">
        <v>15743</v>
      </c>
      <c r="G2812" s="84" t="b">
        <v>0</v>
      </c>
      <c r="H2812" s="84" t="b">
        <v>0</v>
      </c>
      <c r="I2812" s="84" t="b">
        <v>0</v>
      </c>
      <c r="J2812" s="84" t="b">
        <v>0</v>
      </c>
      <c r="K2812" s="84" t="b">
        <v>0</v>
      </c>
      <c r="L2812" s="84" t="b">
        <v>0</v>
      </c>
    </row>
    <row r="2813" spans="1:12" x14ac:dyDescent="0.25">
      <c r="A2813" s="84" t="s">
        <v>15669</v>
      </c>
      <c r="B2813" s="84" t="s">
        <v>14251</v>
      </c>
      <c r="C2813" s="84">
        <v>2</v>
      </c>
      <c r="D2813" s="122">
        <v>3.3076081572563416E-4</v>
      </c>
      <c r="E2813" s="122">
        <v>2.9628983350081879</v>
      </c>
      <c r="F2813" s="84" t="s">
        <v>15743</v>
      </c>
      <c r="G2813" s="84" t="b">
        <v>0</v>
      </c>
      <c r="H2813" s="84" t="b">
        <v>0</v>
      </c>
      <c r="I2813" s="84" t="b">
        <v>0</v>
      </c>
      <c r="J2813" s="84" t="b">
        <v>1</v>
      </c>
      <c r="K2813" s="84" t="b">
        <v>0</v>
      </c>
      <c r="L2813" s="84" t="b">
        <v>0</v>
      </c>
    </row>
    <row r="2814" spans="1:12" x14ac:dyDescent="0.25">
      <c r="A2814" s="84" t="s">
        <v>12296</v>
      </c>
      <c r="B2814" s="84" t="s">
        <v>2679</v>
      </c>
      <c r="C2814" s="84">
        <v>2</v>
      </c>
      <c r="D2814" s="122">
        <v>3.3076081572563416E-4</v>
      </c>
      <c r="E2814" s="122">
        <v>-7.2119163485319354E-2</v>
      </c>
      <c r="F2814" s="84" t="s">
        <v>15743</v>
      </c>
      <c r="G2814" s="84" t="b">
        <v>0</v>
      </c>
      <c r="H2814" s="84" t="b">
        <v>0</v>
      </c>
      <c r="I2814" s="84" t="b">
        <v>0</v>
      </c>
      <c r="J2814" s="84" t="b">
        <v>0</v>
      </c>
      <c r="K2814" s="84" t="b">
        <v>0</v>
      </c>
      <c r="L2814" s="84" t="b">
        <v>0</v>
      </c>
    </row>
    <row r="2815" spans="1:12" x14ac:dyDescent="0.25">
      <c r="A2815" s="84" t="s">
        <v>14687</v>
      </c>
      <c r="B2815" s="84" t="s">
        <v>15670</v>
      </c>
      <c r="C2815" s="84">
        <v>2</v>
      </c>
      <c r="D2815" s="122">
        <v>3.3076081572563416E-4</v>
      </c>
      <c r="E2815" s="122">
        <v>3.5912872650584995</v>
      </c>
      <c r="F2815" s="84" t="s">
        <v>15743</v>
      </c>
      <c r="G2815" s="84" t="b">
        <v>0</v>
      </c>
      <c r="H2815" s="84" t="b">
        <v>0</v>
      </c>
      <c r="I2815" s="84" t="b">
        <v>0</v>
      </c>
      <c r="J2815" s="84" t="b">
        <v>0</v>
      </c>
      <c r="K2815" s="84" t="b">
        <v>0</v>
      </c>
      <c r="L2815" s="84" t="b">
        <v>0</v>
      </c>
    </row>
    <row r="2816" spans="1:12" x14ac:dyDescent="0.25">
      <c r="A2816" s="84" t="s">
        <v>15670</v>
      </c>
      <c r="B2816" s="84" t="s">
        <v>15671</v>
      </c>
      <c r="C2816" s="84">
        <v>2</v>
      </c>
      <c r="D2816" s="122">
        <v>3.3076081572563416E-4</v>
      </c>
      <c r="E2816" s="122">
        <v>3.8923172607224803</v>
      </c>
      <c r="F2816" s="84" t="s">
        <v>15743</v>
      </c>
      <c r="G2816" s="84" t="b">
        <v>0</v>
      </c>
      <c r="H2816" s="84" t="b">
        <v>0</v>
      </c>
      <c r="I2816" s="84" t="b">
        <v>0</v>
      </c>
      <c r="J2816" s="84" t="b">
        <v>0</v>
      </c>
      <c r="K2816" s="84" t="b">
        <v>0</v>
      </c>
      <c r="L2816" s="84" t="b">
        <v>0</v>
      </c>
    </row>
    <row r="2817" spans="1:12" x14ac:dyDescent="0.25">
      <c r="A2817" s="84" t="s">
        <v>15671</v>
      </c>
      <c r="B2817" s="84" t="s">
        <v>15672</v>
      </c>
      <c r="C2817" s="84">
        <v>2</v>
      </c>
      <c r="D2817" s="122">
        <v>3.3076081572563416E-4</v>
      </c>
      <c r="E2817" s="122">
        <v>3.8923172607224803</v>
      </c>
      <c r="F2817" s="84" t="s">
        <v>15743</v>
      </c>
      <c r="G2817" s="84" t="b">
        <v>0</v>
      </c>
      <c r="H2817" s="84" t="b">
        <v>0</v>
      </c>
      <c r="I2817" s="84" t="b">
        <v>0</v>
      </c>
      <c r="J2817" s="84" t="b">
        <v>0</v>
      </c>
      <c r="K2817" s="84" t="b">
        <v>0</v>
      </c>
      <c r="L2817" s="84" t="b">
        <v>0</v>
      </c>
    </row>
    <row r="2818" spans="1:12" x14ac:dyDescent="0.25">
      <c r="A2818" s="84" t="s">
        <v>15672</v>
      </c>
      <c r="B2818" s="84" t="s">
        <v>15673</v>
      </c>
      <c r="C2818" s="84">
        <v>2</v>
      </c>
      <c r="D2818" s="122">
        <v>3.3076081572563416E-4</v>
      </c>
      <c r="E2818" s="122">
        <v>3.8923172607224803</v>
      </c>
      <c r="F2818" s="84" t="s">
        <v>15743</v>
      </c>
      <c r="G2818" s="84" t="b">
        <v>0</v>
      </c>
      <c r="H2818" s="84" t="b">
        <v>0</v>
      </c>
      <c r="I2818" s="84" t="b">
        <v>0</v>
      </c>
      <c r="J2818" s="84" t="b">
        <v>0</v>
      </c>
      <c r="K2818" s="84" t="b">
        <v>0</v>
      </c>
      <c r="L2818" s="84" t="b">
        <v>0</v>
      </c>
    </row>
    <row r="2819" spans="1:12" x14ac:dyDescent="0.25">
      <c r="A2819" s="84" t="s">
        <v>15673</v>
      </c>
      <c r="B2819" s="84" t="s">
        <v>15674</v>
      </c>
      <c r="C2819" s="84">
        <v>2</v>
      </c>
      <c r="D2819" s="122">
        <v>3.3076081572563416E-4</v>
      </c>
      <c r="E2819" s="122">
        <v>3.8923172607224803</v>
      </c>
      <c r="F2819" s="84" t="s">
        <v>15743</v>
      </c>
      <c r="G2819" s="84" t="b">
        <v>0</v>
      </c>
      <c r="H2819" s="84" t="b">
        <v>0</v>
      </c>
      <c r="I2819" s="84" t="b">
        <v>0</v>
      </c>
      <c r="J2819" s="84" t="b">
        <v>1</v>
      </c>
      <c r="K2819" s="84" t="b">
        <v>0</v>
      </c>
      <c r="L2819" s="84" t="b">
        <v>0</v>
      </c>
    </row>
    <row r="2820" spans="1:12" x14ac:dyDescent="0.25">
      <c r="A2820" s="84" t="s">
        <v>15674</v>
      </c>
      <c r="B2820" s="84" t="s">
        <v>14281</v>
      </c>
      <c r="C2820" s="84">
        <v>2</v>
      </c>
      <c r="D2820" s="122">
        <v>3.3076081572563416E-4</v>
      </c>
      <c r="E2820" s="122">
        <v>3.1519545712282366</v>
      </c>
      <c r="F2820" s="84" t="s">
        <v>15743</v>
      </c>
      <c r="G2820" s="84" t="b">
        <v>1</v>
      </c>
      <c r="H2820" s="84" t="b">
        <v>0</v>
      </c>
      <c r="I2820" s="84" t="b">
        <v>0</v>
      </c>
      <c r="J2820" s="84" t="b">
        <v>0</v>
      </c>
      <c r="K2820" s="84" t="b">
        <v>0</v>
      </c>
      <c r="L2820" s="84" t="b">
        <v>0</v>
      </c>
    </row>
    <row r="2821" spans="1:12" x14ac:dyDescent="0.25">
      <c r="A2821" s="84" t="s">
        <v>12295</v>
      </c>
      <c r="B2821" s="84" t="s">
        <v>14456</v>
      </c>
      <c r="C2821" s="84">
        <v>2</v>
      </c>
      <c r="D2821" s="122">
        <v>3.3076081572563416E-4</v>
      </c>
      <c r="E2821" s="122">
        <v>2.1977120617889114</v>
      </c>
      <c r="F2821" s="84" t="s">
        <v>15743</v>
      </c>
      <c r="G2821" s="84" t="b">
        <v>0</v>
      </c>
      <c r="H2821" s="84" t="b">
        <v>0</v>
      </c>
      <c r="I2821" s="84" t="b">
        <v>0</v>
      </c>
      <c r="J2821" s="84" t="b">
        <v>0</v>
      </c>
      <c r="K2821" s="84" t="b">
        <v>0</v>
      </c>
      <c r="L2821" s="84" t="b">
        <v>0</v>
      </c>
    </row>
    <row r="2822" spans="1:12" x14ac:dyDescent="0.25">
      <c r="A2822" s="84" t="s">
        <v>14456</v>
      </c>
      <c r="B2822" s="84" t="s">
        <v>15675</v>
      </c>
      <c r="C2822" s="84">
        <v>2</v>
      </c>
      <c r="D2822" s="122">
        <v>3.3076081572563416E-4</v>
      </c>
      <c r="E2822" s="122">
        <v>3.3482492163722046</v>
      </c>
      <c r="F2822" s="84" t="s">
        <v>15743</v>
      </c>
      <c r="G2822" s="84" t="b">
        <v>0</v>
      </c>
      <c r="H2822" s="84" t="b">
        <v>0</v>
      </c>
      <c r="I2822" s="84" t="b">
        <v>0</v>
      </c>
      <c r="J2822" s="84" t="b">
        <v>0</v>
      </c>
      <c r="K2822" s="84" t="b">
        <v>0</v>
      </c>
      <c r="L2822" s="84" t="b">
        <v>0</v>
      </c>
    </row>
    <row r="2823" spans="1:12" x14ac:dyDescent="0.25">
      <c r="A2823" s="84" t="s">
        <v>14615</v>
      </c>
      <c r="B2823" s="84" t="s">
        <v>12296</v>
      </c>
      <c r="C2823" s="84">
        <v>2</v>
      </c>
      <c r="D2823" s="122">
        <v>3.3076081572563416E-4</v>
      </c>
      <c r="E2823" s="122">
        <v>1.665073479219418</v>
      </c>
      <c r="F2823" s="84" t="s">
        <v>15743</v>
      </c>
      <c r="G2823" s="84" t="b">
        <v>0</v>
      </c>
      <c r="H2823" s="84" t="b">
        <v>0</v>
      </c>
      <c r="I2823" s="84" t="b">
        <v>0</v>
      </c>
      <c r="J2823" s="84" t="b">
        <v>0</v>
      </c>
      <c r="K2823" s="84" t="b">
        <v>0</v>
      </c>
      <c r="L2823" s="84" t="b">
        <v>0</v>
      </c>
    </row>
    <row r="2824" spans="1:12" x14ac:dyDescent="0.25">
      <c r="A2824" s="84" t="s">
        <v>12296</v>
      </c>
      <c r="B2824" s="84" t="s">
        <v>849</v>
      </c>
      <c r="C2824" s="84">
        <v>2</v>
      </c>
      <c r="D2824" s="122">
        <v>3.3076081572563416E-4</v>
      </c>
      <c r="E2824" s="122">
        <v>2.0630134878914554</v>
      </c>
      <c r="F2824" s="84" t="s">
        <v>15743</v>
      </c>
      <c r="G2824" s="84" t="b">
        <v>0</v>
      </c>
      <c r="H2824" s="84" t="b">
        <v>0</v>
      </c>
      <c r="I2824" s="84" t="b">
        <v>0</v>
      </c>
      <c r="J2824" s="84" t="b">
        <v>0</v>
      </c>
      <c r="K2824" s="84" t="b">
        <v>0</v>
      </c>
      <c r="L2824" s="84" t="b">
        <v>0</v>
      </c>
    </row>
    <row r="2825" spans="1:12" x14ac:dyDescent="0.25">
      <c r="A2825" s="84" t="s">
        <v>849</v>
      </c>
      <c r="B2825" s="84" t="s">
        <v>12376</v>
      </c>
      <c r="C2825" s="84">
        <v>2</v>
      </c>
      <c r="D2825" s="122">
        <v>3.3076081572563416E-4</v>
      </c>
      <c r="E2825" s="122">
        <v>2.6251455323194666</v>
      </c>
      <c r="F2825" s="84" t="s">
        <v>15743</v>
      </c>
      <c r="G2825" s="84" t="b">
        <v>0</v>
      </c>
      <c r="H2825" s="84" t="b">
        <v>0</v>
      </c>
      <c r="I2825" s="84" t="b">
        <v>0</v>
      </c>
      <c r="J2825" s="84" t="b">
        <v>0</v>
      </c>
      <c r="K2825" s="84" t="b">
        <v>0</v>
      </c>
      <c r="L2825" s="84" t="b">
        <v>0</v>
      </c>
    </row>
    <row r="2826" spans="1:12" x14ac:dyDescent="0.25">
      <c r="A2826" s="84" t="s">
        <v>12377</v>
      </c>
      <c r="B2826" s="84" t="s">
        <v>14357</v>
      </c>
      <c r="C2826" s="84">
        <v>2</v>
      </c>
      <c r="D2826" s="122">
        <v>3.3076081572563416E-4</v>
      </c>
      <c r="E2826" s="122">
        <v>1.7997720531168742</v>
      </c>
      <c r="F2826" s="84" t="s">
        <v>15743</v>
      </c>
      <c r="G2826" s="84" t="b">
        <v>0</v>
      </c>
      <c r="H2826" s="84" t="b">
        <v>0</v>
      </c>
      <c r="I2826" s="84" t="b">
        <v>0</v>
      </c>
      <c r="J2826" s="84" t="b">
        <v>0</v>
      </c>
      <c r="K2826" s="84" t="b">
        <v>0</v>
      </c>
      <c r="L2826" s="84" t="b">
        <v>0</v>
      </c>
    </row>
    <row r="2827" spans="1:12" x14ac:dyDescent="0.25">
      <c r="A2827" s="84" t="s">
        <v>14357</v>
      </c>
      <c r="B2827" s="84" t="s">
        <v>731</v>
      </c>
      <c r="C2827" s="84">
        <v>2</v>
      </c>
      <c r="D2827" s="122">
        <v>3.3076081572563416E-4</v>
      </c>
      <c r="E2827" s="122">
        <v>0.51619673511302899</v>
      </c>
      <c r="F2827" s="84" t="s">
        <v>15743</v>
      </c>
      <c r="G2827" s="84" t="b">
        <v>0</v>
      </c>
      <c r="H2827" s="84" t="b">
        <v>0</v>
      </c>
      <c r="I2827" s="84" t="b">
        <v>0</v>
      </c>
      <c r="J2827" s="84" t="b">
        <v>0</v>
      </c>
      <c r="K2827" s="84" t="b">
        <v>0</v>
      </c>
      <c r="L2827" s="84" t="b">
        <v>0</v>
      </c>
    </row>
    <row r="2828" spans="1:12" x14ac:dyDescent="0.25">
      <c r="A2828" s="84" t="s">
        <v>731</v>
      </c>
      <c r="B2828" s="84" t="s">
        <v>14599</v>
      </c>
      <c r="C2828" s="84">
        <v>2</v>
      </c>
      <c r="D2828" s="122">
        <v>3.3076081572563416E-4</v>
      </c>
      <c r="E2828" s="122">
        <v>0.9077899473786879</v>
      </c>
      <c r="F2828" s="84" t="s">
        <v>15743</v>
      </c>
      <c r="G2828" s="84" t="b">
        <v>0</v>
      </c>
      <c r="H2828" s="84" t="b">
        <v>0</v>
      </c>
      <c r="I2828" s="84" t="b">
        <v>0</v>
      </c>
      <c r="J2828" s="84" t="b">
        <v>0</v>
      </c>
      <c r="K2828" s="84" t="b">
        <v>0</v>
      </c>
      <c r="L2828" s="84" t="b">
        <v>0</v>
      </c>
    </row>
    <row r="2829" spans="1:12" x14ac:dyDescent="0.25">
      <c r="A2829" s="84" t="s">
        <v>14599</v>
      </c>
      <c r="B2829" s="84" t="s">
        <v>14433</v>
      </c>
      <c r="C2829" s="84">
        <v>2</v>
      </c>
      <c r="D2829" s="122">
        <v>3.3076081572563416E-4</v>
      </c>
      <c r="E2829" s="122">
        <v>3.0964372433784053</v>
      </c>
      <c r="F2829" s="84" t="s">
        <v>15743</v>
      </c>
      <c r="G2829" s="84" t="b">
        <v>0</v>
      </c>
      <c r="H2829" s="84" t="b">
        <v>0</v>
      </c>
      <c r="I2829" s="84" t="b">
        <v>0</v>
      </c>
      <c r="J2829" s="84" t="b">
        <v>0</v>
      </c>
      <c r="K2829" s="84" t="b">
        <v>0</v>
      </c>
      <c r="L2829" s="84" t="b">
        <v>0</v>
      </c>
    </row>
    <row r="2830" spans="1:12" x14ac:dyDescent="0.25">
      <c r="A2830" s="84" t="s">
        <v>14433</v>
      </c>
      <c r="B2830" s="84" t="s">
        <v>14607</v>
      </c>
      <c r="C2830" s="84">
        <v>2</v>
      </c>
      <c r="D2830" s="122">
        <v>3.3076081572563416E-4</v>
      </c>
      <c r="E2830" s="122">
        <v>2.9503092077001671</v>
      </c>
      <c r="F2830" s="84" t="s">
        <v>15743</v>
      </c>
      <c r="G2830" s="84" t="b">
        <v>0</v>
      </c>
      <c r="H2830" s="84" t="b">
        <v>0</v>
      </c>
      <c r="I2830" s="84" t="b">
        <v>0</v>
      </c>
      <c r="J2830" s="84" t="b">
        <v>0</v>
      </c>
      <c r="K2830" s="84" t="b">
        <v>0</v>
      </c>
      <c r="L2830" s="84" t="b">
        <v>0</v>
      </c>
    </row>
    <row r="2831" spans="1:12" x14ac:dyDescent="0.25">
      <c r="A2831" s="84" t="s">
        <v>14607</v>
      </c>
      <c r="B2831" s="84" t="s">
        <v>848</v>
      </c>
      <c r="C2831" s="84">
        <v>2</v>
      </c>
      <c r="D2831" s="122">
        <v>3.3076081572563416E-4</v>
      </c>
      <c r="E2831" s="122">
        <v>3.4943772520504428</v>
      </c>
      <c r="F2831" s="84" t="s">
        <v>15743</v>
      </c>
      <c r="G2831" s="84" t="b">
        <v>0</v>
      </c>
      <c r="H2831" s="84" t="b">
        <v>0</v>
      </c>
      <c r="I2831" s="84" t="b">
        <v>0</v>
      </c>
      <c r="J2831" s="84" t="b">
        <v>0</v>
      </c>
      <c r="K2831" s="84" t="b">
        <v>0</v>
      </c>
      <c r="L2831" s="84" t="b">
        <v>0</v>
      </c>
    </row>
    <row r="2832" spans="1:12" x14ac:dyDescent="0.25">
      <c r="A2832" s="84" t="s">
        <v>12296</v>
      </c>
      <c r="B2832" s="84" t="s">
        <v>15014</v>
      </c>
      <c r="C2832" s="84">
        <v>2</v>
      </c>
      <c r="D2832" s="122">
        <v>3.3076081572563416E-4</v>
      </c>
      <c r="E2832" s="122">
        <v>1.8869222288357743</v>
      </c>
      <c r="F2832" s="84" t="s">
        <v>15743</v>
      </c>
      <c r="G2832" s="84" t="b">
        <v>0</v>
      </c>
      <c r="H2832" s="84" t="b">
        <v>0</v>
      </c>
      <c r="I2832" s="84" t="b">
        <v>0</v>
      </c>
      <c r="J2832" s="84" t="b">
        <v>0</v>
      </c>
      <c r="K2832" s="84" t="b">
        <v>0</v>
      </c>
      <c r="L2832" s="84" t="b">
        <v>0</v>
      </c>
    </row>
    <row r="2833" spans="1:12" x14ac:dyDescent="0.25">
      <c r="A2833" s="84" t="s">
        <v>14213</v>
      </c>
      <c r="B2833" s="84" t="s">
        <v>12372</v>
      </c>
      <c r="C2833" s="84">
        <v>2</v>
      </c>
      <c r="D2833" s="122">
        <v>3.3076081572563416E-4</v>
      </c>
      <c r="E2833" s="122">
        <v>1.5848212228092675</v>
      </c>
      <c r="F2833" s="84" t="s">
        <v>15743</v>
      </c>
      <c r="G2833" s="84" t="b">
        <v>0</v>
      </c>
      <c r="H2833" s="84" t="b">
        <v>0</v>
      </c>
      <c r="I2833" s="84" t="b">
        <v>0</v>
      </c>
      <c r="J2833" s="84" t="b">
        <v>0</v>
      </c>
      <c r="K2833" s="84" t="b">
        <v>0</v>
      </c>
      <c r="L2833" s="84" t="b">
        <v>0</v>
      </c>
    </row>
    <row r="2834" spans="1:12" x14ac:dyDescent="0.25">
      <c r="A2834" s="84" t="s">
        <v>12372</v>
      </c>
      <c r="B2834" s="84" t="s">
        <v>12296</v>
      </c>
      <c r="C2834" s="84">
        <v>2</v>
      </c>
      <c r="D2834" s="122">
        <v>3.3076081572563416E-4</v>
      </c>
      <c r="E2834" s="122">
        <v>0.88692222883577421</v>
      </c>
      <c r="F2834" s="84" t="s">
        <v>15743</v>
      </c>
      <c r="G2834" s="84" t="b">
        <v>0</v>
      </c>
      <c r="H2834" s="84" t="b">
        <v>0</v>
      </c>
      <c r="I2834" s="84" t="b">
        <v>0</v>
      </c>
      <c r="J2834" s="84" t="b">
        <v>0</v>
      </c>
      <c r="K2834" s="84" t="b">
        <v>0</v>
      </c>
      <c r="L2834" s="84" t="b">
        <v>0</v>
      </c>
    </row>
    <row r="2835" spans="1:12" x14ac:dyDescent="0.25">
      <c r="A2835" s="84" t="s">
        <v>12296</v>
      </c>
      <c r="B2835" s="84" t="s">
        <v>15676</v>
      </c>
      <c r="C2835" s="84">
        <v>2</v>
      </c>
      <c r="D2835" s="122">
        <v>3.3076081572563416E-4</v>
      </c>
      <c r="E2835" s="122">
        <v>2.0630134878914554</v>
      </c>
      <c r="F2835" s="84" t="s">
        <v>15743</v>
      </c>
      <c r="G2835" s="84" t="b">
        <v>0</v>
      </c>
      <c r="H2835" s="84" t="b">
        <v>0</v>
      </c>
      <c r="I2835" s="84" t="b">
        <v>0</v>
      </c>
      <c r="J2835" s="84" t="b">
        <v>0</v>
      </c>
      <c r="K2835" s="84" t="b">
        <v>0</v>
      </c>
      <c r="L2835" s="84" t="b">
        <v>0</v>
      </c>
    </row>
    <row r="2836" spans="1:12" x14ac:dyDescent="0.25">
      <c r="A2836" s="84" t="s">
        <v>15676</v>
      </c>
      <c r="B2836" s="84" t="s">
        <v>15677</v>
      </c>
      <c r="C2836" s="84">
        <v>2</v>
      </c>
      <c r="D2836" s="122">
        <v>3.3076081572563416E-4</v>
      </c>
      <c r="E2836" s="122">
        <v>3.8923172607224803</v>
      </c>
      <c r="F2836" s="84" t="s">
        <v>15743</v>
      </c>
      <c r="G2836" s="84" t="b">
        <v>0</v>
      </c>
      <c r="H2836" s="84" t="b">
        <v>0</v>
      </c>
      <c r="I2836" s="84" t="b">
        <v>0</v>
      </c>
      <c r="J2836" s="84" t="b">
        <v>0</v>
      </c>
      <c r="K2836" s="84" t="b">
        <v>0</v>
      </c>
      <c r="L2836" s="84" t="b">
        <v>0</v>
      </c>
    </row>
    <row r="2837" spans="1:12" x14ac:dyDescent="0.25">
      <c r="A2837" s="84" t="s">
        <v>15677</v>
      </c>
      <c r="B2837" s="84" t="s">
        <v>14398</v>
      </c>
      <c r="C2837" s="84">
        <v>2</v>
      </c>
      <c r="D2837" s="122">
        <v>3.3076081572563416E-4</v>
      </c>
      <c r="E2837" s="122">
        <v>3.2902572693945182</v>
      </c>
      <c r="F2837" s="84" t="s">
        <v>15743</v>
      </c>
      <c r="G2837" s="84" t="b">
        <v>0</v>
      </c>
      <c r="H2837" s="84" t="b">
        <v>0</v>
      </c>
      <c r="I2837" s="84" t="b">
        <v>0</v>
      </c>
      <c r="J2837" s="84" t="b">
        <v>0</v>
      </c>
      <c r="K2837" s="84" t="b">
        <v>0</v>
      </c>
      <c r="L2837" s="84" t="b">
        <v>0</v>
      </c>
    </row>
    <row r="2838" spans="1:12" x14ac:dyDescent="0.25">
      <c r="A2838" s="84" t="s">
        <v>2679</v>
      </c>
      <c r="B2838" s="84" t="s">
        <v>855</v>
      </c>
      <c r="C2838" s="84">
        <v>2</v>
      </c>
      <c r="D2838" s="122">
        <v>3.3076081572563416E-4</v>
      </c>
      <c r="E2838" s="122">
        <v>-3.4539448227211812E-2</v>
      </c>
      <c r="F2838" s="84" t="s">
        <v>15743</v>
      </c>
      <c r="G2838" s="84" t="b">
        <v>0</v>
      </c>
      <c r="H2838" s="84" t="b">
        <v>0</v>
      </c>
      <c r="I2838" s="84" t="b">
        <v>0</v>
      </c>
      <c r="J2838" s="84" t="b">
        <v>0</v>
      </c>
      <c r="K2838" s="84" t="b">
        <v>0</v>
      </c>
      <c r="L2838" s="84" t="b">
        <v>0</v>
      </c>
    </row>
    <row r="2839" spans="1:12" x14ac:dyDescent="0.25">
      <c r="A2839" s="84" t="s">
        <v>855</v>
      </c>
      <c r="B2839" s="84" t="s">
        <v>15678</v>
      </c>
      <c r="C2839" s="84">
        <v>2</v>
      </c>
      <c r="D2839" s="122">
        <v>3.3076081572563416E-4</v>
      </c>
      <c r="E2839" s="122">
        <v>2.148024277599804</v>
      </c>
      <c r="F2839" s="84" t="s">
        <v>15743</v>
      </c>
      <c r="G2839" s="84" t="b">
        <v>0</v>
      </c>
      <c r="H2839" s="84" t="b">
        <v>0</v>
      </c>
      <c r="I2839" s="84" t="b">
        <v>0</v>
      </c>
      <c r="J2839" s="84" t="b">
        <v>0</v>
      </c>
      <c r="K2839" s="84" t="b">
        <v>0</v>
      </c>
      <c r="L2839" s="84" t="b">
        <v>0</v>
      </c>
    </row>
    <row r="2840" spans="1:12" x14ac:dyDescent="0.25">
      <c r="A2840" s="84" t="s">
        <v>15678</v>
      </c>
      <c r="B2840" s="84" t="s">
        <v>14256</v>
      </c>
      <c r="C2840" s="84">
        <v>2</v>
      </c>
      <c r="D2840" s="122">
        <v>3.3076081572563416E-4</v>
      </c>
      <c r="E2840" s="122">
        <v>2.9380747512831555</v>
      </c>
      <c r="F2840" s="84" t="s">
        <v>15743</v>
      </c>
      <c r="G2840" s="84" t="b">
        <v>0</v>
      </c>
      <c r="H2840" s="84" t="b">
        <v>0</v>
      </c>
      <c r="I2840" s="84" t="b">
        <v>0</v>
      </c>
      <c r="J2840" s="84" t="b">
        <v>0</v>
      </c>
      <c r="K2840" s="84" t="b">
        <v>0</v>
      </c>
      <c r="L2840" s="84" t="b">
        <v>0</v>
      </c>
    </row>
    <row r="2841" spans="1:12" x14ac:dyDescent="0.25">
      <c r="A2841" s="84" t="s">
        <v>14256</v>
      </c>
      <c r="B2841" s="84" t="s">
        <v>15679</v>
      </c>
      <c r="C2841" s="84">
        <v>2</v>
      </c>
      <c r="D2841" s="122">
        <v>3.3076081572563416E-4</v>
      </c>
      <c r="E2841" s="122">
        <v>2.9380747512831555</v>
      </c>
      <c r="F2841" s="84" t="s">
        <v>15743</v>
      </c>
      <c r="G2841" s="84" t="b">
        <v>0</v>
      </c>
      <c r="H2841" s="84" t="b">
        <v>0</v>
      </c>
      <c r="I2841" s="84" t="b">
        <v>0</v>
      </c>
      <c r="J2841" s="84" t="b">
        <v>0</v>
      </c>
      <c r="K2841" s="84" t="b">
        <v>0</v>
      </c>
      <c r="L2841" s="84" t="b">
        <v>0</v>
      </c>
    </row>
    <row r="2842" spans="1:12" x14ac:dyDescent="0.25">
      <c r="A2842" s="84" t="s">
        <v>15679</v>
      </c>
      <c r="B2842" s="84" t="s">
        <v>15680</v>
      </c>
      <c r="C2842" s="84">
        <v>2</v>
      </c>
      <c r="D2842" s="122">
        <v>3.3076081572563416E-4</v>
      </c>
      <c r="E2842" s="122">
        <v>3.8923172607224803</v>
      </c>
      <c r="F2842" s="84" t="s">
        <v>15743</v>
      </c>
      <c r="G2842" s="84" t="b">
        <v>0</v>
      </c>
      <c r="H2842" s="84" t="b">
        <v>0</v>
      </c>
      <c r="I2842" s="84" t="b">
        <v>0</v>
      </c>
      <c r="J2842" s="84" t="b">
        <v>0</v>
      </c>
      <c r="K2842" s="84" t="b">
        <v>0</v>
      </c>
      <c r="L2842" s="84" t="b">
        <v>0</v>
      </c>
    </row>
    <row r="2843" spans="1:12" x14ac:dyDescent="0.25">
      <c r="A2843" s="84" t="s">
        <v>15680</v>
      </c>
      <c r="B2843" s="84" t="s">
        <v>14370</v>
      </c>
      <c r="C2843" s="84">
        <v>2</v>
      </c>
      <c r="D2843" s="122">
        <v>3.3076081572563416E-4</v>
      </c>
      <c r="E2843" s="122">
        <v>3.1933472563864616</v>
      </c>
      <c r="F2843" s="84" t="s">
        <v>15743</v>
      </c>
      <c r="G2843" s="84" t="b">
        <v>0</v>
      </c>
      <c r="H2843" s="84" t="b">
        <v>0</v>
      </c>
      <c r="I2843" s="84" t="b">
        <v>0</v>
      </c>
      <c r="J2843" s="84" t="b">
        <v>0</v>
      </c>
      <c r="K2843" s="84" t="b">
        <v>0</v>
      </c>
      <c r="L2843" s="84" t="b">
        <v>0</v>
      </c>
    </row>
    <row r="2844" spans="1:12" x14ac:dyDescent="0.25">
      <c r="A2844" s="84" t="s">
        <v>14227</v>
      </c>
      <c r="B2844" s="84" t="s">
        <v>15681</v>
      </c>
      <c r="C2844" s="84">
        <v>2</v>
      </c>
      <c r="D2844" s="122">
        <v>3.3076081572563416E-4</v>
      </c>
      <c r="E2844" s="122">
        <v>2.8131360146748556</v>
      </c>
      <c r="F2844" s="84" t="s">
        <v>15743</v>
      </c>
      <c r="G2844" s="84" t="b">
        <v>0</v>
      </c>
      <c r="H2844" s="84" t="b">
        <v>0</v>
      </c>
      <c r="I2844" s="84" t="b">
        <v>0</v>
      </c>
      <c r="J2844" s="84" t="b">
        <v>0</v>
      </c>
      <c r="K2844" s="84" t="b">
        <v>0</v>
      </c>
      <c r="L2844" s="84" t="b">
        <v>0</v>
      </c>
    </row>
    <row r="2845" spans="1:12" x14ac:dyDescent="0.25">
      <c r="A2845" s="84" t="s">
        <v>15681</v>
      </c>
      <c r="B2845" s="84" t="s">
        <v>15682</v>
      </c>
      <c r="C2845" s="84">
        <v>2</v>
      </c>
      <c r="D2845" s="122">
        <v>3.3076081572563416E-4</v>
      </c>
      <c r="E2845" s="122">
        <v>3.8923172607224803</v>
      </c>
      <c r="F2845" s="84" t="s">
        <v>15743</v>
      </c>
      <c r="G2845" s="84" t="b">
        <v>0</v>
      </c>
      <c r="H2845" s="84" t="b">
        <v>0</v>
      </c>
      <c r="I2845" s="84" t="b">
        <v>0</v>
      </c>
      <c r="J2845" s="84" t="b">
        <v>0</v>
      </c>
      <c r="K2845" s="84" t="b">
        <v>0</v>
      </c>
      <c r="L2845" s="84" t="b">
        <v>0</v>
      </c>
    </row>
    <row r="2846" spans="1:12" x14ac:dyDescent="0.25">
      <c r="A2846" s="84" t="s">
        <v>15682</v>
      </c>
      <c r="B2846" s="84" t="s">
        <v>847</v>
      </c>
      <c r="C2846" s="84">
        <v>2</v>
      </c>
      <c r="D2846" s="122">
        <v>3.3076081572563416E-4</v>
      </c>
      <c r="E2846" s="122">
        <v>3.8923172607224803</v>
      </c>
      <c r="F2846" s="84" t="s">
        <v>15743</v>
      </c>
      <c r="G2846" s="84" t="b">
        <v>0</v>
      </c>
      <c r="H2846" s="84" t="b">
        <v>0</v>
      </c>
      <c r="I2846" s="84" t="b">
        <v>0</v>
      </c>
      <c r="J2846" s="84" t="b">
        <v>0</v>
      </c>
      <c r="K2846" s="84" t="b">
        <v>0</v>
      </c>
      <c r="L2846" s="84" t="b">
        <v>0</v>
      </c>
    </row>
    <row r="2847" spans="1:12" x14ac:dyDescent="0.25">
      <c r="A2847" s="84" t="s">
        <v>14226</v>
      </c>
      <c r="B2847" s="84" t="s">
        <v>14215</v>
      </c>
      <c r="C2847" s="84">
        <v>2</v>
      </c>
      <c r="D2847" s="122">
        <v>3.3076081572563416E-4</v>
      </c>
      <c r="E2847" s="122">
        <v>1.6828022461798495</v>
      </c>
      <c r="F2847" s="84" t="s">
        <v>15743</v>
      </c>
      <c r="G2847" s="84" t="b">
        <v>1</v>
      </c>
      <c r="H2847" s="84" t="b">
        <v>0</v>
      </c>
      <c r="I2847" s="84" t="b">
        <v>0</v>
      </c>
      <c r="J2847" s="84" t="b">
        <v>0</v>
      </c>
      <c r="K2847" s="84" t="b">
        <v>0</v>
      </c>
      <c r="L2847" s="84" t="b">
        <v>0</v>
      </c>
    </row>
    <row r="2848" spans="1:12" x14ac:dyDescent="0.25">
      <c r="A2848" s="84" t="s">
        <v>731</v>
      </c>
      <c r="B2848" s="84" t="s">
        <v>846</v>
      </c>
      <c r="C2848" s="84">
        <v>2</v>
      </c>
      <c r="D2848" s="122">
        <v>3.3076081572563416E-4</v>
      </c>
      <c r="E2848" s="122">
        <v>1.3057299560507256</v>
      </c>
      <c r="F2848" s="84" t="s">
        <v>15743</v>
      </c>
      <c r="G2848" s="84" t="b">
        <v>0</v>
      </c>
      <c r="H2848" s="84" t="b">
        <v>0</v>
      </c>
      <c r="I2848" s="84" t="b">
        <v>0</v>
      </c>
      <c r="J2848" s="84" t="b">
        <v>0</v>
      </c>
      <c r="K2848" s="84" t="b">
        <v>0</v>
      </c>
      <c r="L2848" s="84" t="b">
        <v>0</v>
      </c>
    </row>
    <row r="2849" spans="1:12" x14ac:dyDescent="0.25">
      <c r="A2849" s="84" t="s">
        <v>846</v>
      </c>
      <c r="B2849" s="84" t="s">
        <v>14741</v>
      </c>
      <c r="C2849" s="84">
        <v>2</v>
      </c>
      <c r="D2849" s="122">
        <v>3.3076081572563416E-4</v>
      </c>
      <c r="E2849" s="122">
        <v>3.5912872650584995</v>
      </c>
      <c r="F2849" s="84" t="s">
        <v>15743</v>
      </c>
      <c r="G2849" s="84" t="b">
        <v>0</v>
      </c>
      <c r="H2849" s="84" t="b">
        <v>0</v>
      </c>
      <c r="I2849" s="84" t="b">
        <v>0</v>
      </c>
      <c r="J2849" s="84" t="b">
        <v>0</v>
      </c>
      <c r="K2849" s="84" t="b">
        <v>0</v>
      </c>
      <c r="L2849" s="84" t="b">
        <v>0</v>
      </c>
    </row>
    <row r="2850" spans="1:12" x14ac:dyDescent="0.25">
      <c r="A2850" s="84" t="s">
        <v>14741</v>
      </c>
      <c r="B2850" s="84" t="s">
        <v>2793</v>
      </c>
      <c r="C2850" s="84">
        <v>2</v>
      </c>
      <c r="D2850" s="122">
        <v>3.3076081572563416E-4</v>
      </c>
      <c r="E2850" s="122">
        <v>1.7885135397665235</v>
      </c>
      <c r="F2850" s="84" t="s">
        <v>15743</v>
      </c>
      <c r="G2850" s="84" t="b">
        <v>0</v>
      </c>
      <c r="H2850" s="84" t="b">
        <v>0</v>
      </c>
      <c r="I2850" s="84" t="b">
        <v>0</v>
      </c>
      <c r="J2850" s="84" t="b">
        <v>0</v>
      </c>
      <c r="K2850" s="84" t="b">
        <v>0</v>
      </c>
      <c r="L2850" s="84" t="b">
        <v>0</v>
      </c>
    </row>
    <row r="2851" spans="1:12" x14ac:dyDescent="0.25">
      <c r="A2851" s="84" t="s">
        <v>951</v>
      </c>
      <c r="B2851" s="84" t="s">
        <v>2788</v>
      </c>
      <c r="C2851" s="84">
        <v>2</v>
      </c>
      <c r="D2851" s="122">
        <v>3.3076081572563416E-4</v>
      </c>
      <c r="E2851" s="122">
        <v>0.11070547822933034</v>
      </c>
      <c r="F2851" s="84" t="s">
        <v>15743</v>
      </c>
      <c r="G2851" s="84" t="b">
        <v>0</v>
      </c>
      <c r="H2851" s="84" t="b">
        <v>0</v>
      </c>
      <c r="I2851" s="84" t="b">
        <v>0</v>
      </c>
      <c r="J2851" s="84" t="b">
        <v>0</v>
      </c>
      <c r="K2851" s="84" t="b">
        <v>0</v>
      </c>
      <c r="L2851" s="84" t="b">
        <v>0</v>
      </c>
    </row>
    <row r="2852" spans="1:12" x14ac:dyDescent="0.25">
      <c r="A2852" s="84" t="s">
        <v>2788</v>
      </c>
      <c r="B2852" s="84" t="s">
        <v>14884</v>
      </c>
      <c r="C2852" s="84">
        <v>2</v>
      </c>
      <c r="D2852" s="122">
        <v>3.3076081572563416E-4</v>
      </c>
      <c r="E2852" s="122">
        <v>1.5816239483791199</v>
      </c>
      <c r="F2852" s="84" t="s">
        <v>15743</v>
      </c>
      <c r="G2852" s="84" t="b">
        <v>0</v>
      </c>
      <c r="H2852" s="84" t="b">
        <v>0</v>
      </c>
      <c r="I2852" s="84" t="b">
        <v>0</v>
      </c>
      <c r="J2852" s="84" t="b">
        <v>0</v>
      </c>
      <c r="K2852" s="84" t="b">
        <v>0</v>
      </c>
      <c r="L2852" s="84" t="b">
        <v>0</v>
      </c>
    </row>
    <row r="2853" spans="1:12" x14ac:dyDescent="0.25">
      <c r="A2853" s="84" t="s">
        <v>14884</v>
      </c>
      <c r="B2853" s="84" t="s">
        <v>14247</v>
      </c>
      <c r="C2853" s="84">
        <v>2</v>
      </c>
      <c r="D2853" s="122">
        <v>3.3076081572563416E-4</v>
      </c>
      <c r="E2853" s="122">
        <v>2.7868070759525065</v>
      </c>
      <c r="F2853" s="84" t="s">
        <v>15743</v>
      </c>
      <c r="G2853" s="84" t="b">
        <v>0</v>
      </c>
      <c r="H2853" s="84" t="b">
        <v>0</v>
      </c>
      <c r="I2853" s="84" t="b">
        <v>0</v>
      </c>
      <c r="J2853" s="84" t="b">
        <v>1</v>
      </c>
      <c r="K2853" s="84" t="b">
        <v>0</v>
      </c>
      <c r="L2853" s="84" t="b">
        <v>0</v>
      </c>
    </row>
    <row r="2854" spans="1:12" x14ac:dyDescent="0.25">
      <c r="A2854" s="84" t="s">
        <v>14247</v>
      </c>
      <c r="B2854" s="84" t="s">
        <v>951</v>
      </c>
      <c r="C2854" s="84">
        <v>2</v>
      </c>
      <c r="D2854" s="122">
        <v>3.3076081572563416E-4</v>
      </c>
      <c r="E2854" s="122">
        <v>1.4996203074628147</v>
      </c>
      <c r="F2854" s="84" t="s">
        <v>15743</v>
      </c>
      <c r="G2854" s="84" t="b">
        <v>1</v>
      </c>
      <c r="H2854" s="84" t="b">
        <v>0</v>
      </c>
      <c r="I2854" s="84" t="b">
        <v>0</v>
      </c>
      <c r="J2854" s="84" t="b">
        <v>0</v>
      </c>
      <c r="K2854" s="84" t="b">
        <v>0</v>
      </c>
      <c r="L2854" s="84" t="b">
        <v>0</v>
      </c>
    </row>
    <row r="2855" spans="1:12" x14ac:dyDescent="0.25">
      <c r="A2855" s="84" t="s">
        <v>731</v>
      </c>
      <c r="B2855" s="84" t="s">
        <v>14214</v>
      </c>
      <c r="C2855" s="84">
        <v>2</v>
      </c>
      <c r="D2855" s="122">
        <v>3.3076081572563416E-4</v>
      </c>
      <c r="E2855" s="122">
        <v>0.22654871000310059</v>
      </c>
      <c r="F2855" s="84" t="s">
        <v>15743</v>
      </c>
      <c r="G2855" s="84" t="b">
        <v>0</v>
      </c>
      <c r="H2855" s="84" t="b">
        <v>0</v>
      </c>
      <c r="I2855" s="84" t="b">
        <v>0</v>
      </c>
      <c r="J2855" s="84" t="b">
        <v>0</v>
      </c>
      <c r="K2855" s="84" t="b">
        <v>0</v>
      </c>
      <c r="L2855" s="84" t="b">
        <v>0</v>
      </c>
    </row>
    <row r="2856" spans="1:12" x14ac:dyDescent="0.25">
      <c r="A2856" s="84" t="s">
        <v>721</v>
      </c>
      <c r="B2856" s="84" t="s">
        <v>15018</v>
      </c>
      <c r="C2856" s="84">
        <v>2</v>
      </c>
      <c r="D2856" s="122">
        <v>3.3076081572563416E-4</v>
      </c>
      <c r="E2856" s="122">
        <v>3.716226001666799</v>
      </c>
      <c r="F2856" s="84" t="s">
        <v>15743</v>
      </c>
      <c r="G2856" s="84" t="b">
        <v>0</v>
      </c>
      <c r="H2856" s="84" t="b">
        <v>0</v>
      </c>
      <c r="I2856" s="84" t="b">
        <v>0</v>
      </c>
      <c r="J2856" s="84" t="b">
        <v>0</v>
      </c>
      <c r="K2856" s="84" t="b">
        <v>0</v>
      </c>
      <c r="L2856" s="84" t="b">
        <v>0</v>
      </c>
    </row>
    <row r="2857" spans="1:12" x14ac:dyDescent="0.25">
      <c r="A2857" s="84" t="s">
        <v>2788</v>
      </c>
      <c r="B2857" s="84" t="s">
        <v>14291</v>
      </c>
      <c r="C2857" s="84">
        <v>2</v>
      </c>
      <c r="D2857" s="122">
        <v>3.3076081572563416E-4</v>
      </c>
      <c r="E2857" s="122">
        <v>0.84126125888487602</v>
      </c>
      <c r="F2857" s="84" t="s">
        <v>15743</v>
      </c>
      <c r="G2857" s="84" t="b">
        <v>0</v>
      </c>
      <c r="H2857" s="84" t="b">
        <v>0</v>
      </c>
      <c r="I2857" s="84" t="b">
        <v>0</v>
      </c>
      <c r="J2857" s="84" t="b">
        <v>0</v>
      </c>
      <c r="K2857" s="84" t="b">
        <v>0</v>
      </c>
      <c r="L2857" s="84" t="b">
        <v>0</v>
      </c>
    </row>
    <row r="2858" spans="1:12" x14ac:dyDescent="0.25">
      <c r="A2858" s="84" t="s">
        <v>14990</v>
      </c>
      <c r="B2858" s="84" t="s">
        <v>15683</v>
      </c>
      <c r="C2858" s="84">
        <v>2</v>
      </c>
      <c r="D2858" s="122">
        <v>3.3076081572563416E-4</v>
      </c>
      <c r="E2858" s="122">
        <v>3.716226001666799</v>
      </c>
      <c r="F2858" s="84" t="s">
        <v>15743</v>
      </c>
      <c r="G2858" s="84" t="b">
        <v>0</v>
      </c>
      <c r="H2858" s="84" t="b">
        <v>0</v>
      </c>
      <c r="I2858" s="84" t="b">
        <v>0</v>
      </c>
      <c r="J2858" s="84" t="b">
        <v>0</v>
      </c>
      <c r="K2858" s="84" t="b">
        <v>0</v>
      </c>
      <c r="L2858" s="84" t="b">
        <v>0</v>
      </c>
    </row>
    <row r="2859" spans="1:12" x14ac:dyDescent="0.25">
      <c r="A2859" s="84" t="s">
        <v>15683</v>
      </c>
      <c r="B2859" s="84" t="s">
        <v>14991</v>
      </c>
      <c r="C2859" s="84">
        <v>2</v>
      </c>
      <c r="D2859" s="122">
        <v>3.3076081572563416E-4</v>
      </c>
      <c r="E2859" s="122">
        <v>3.716226001666799</v>
      </c>
      <c r="F2859" s="84" t="s">
        <v>15743</v>
      </c>
      <c r="G2859" s="84" t="b">
        <v>0</v>
      </c>
      <c r="H2859" s="84" t="b">
        <v>0</v>
      </c>
      <c r="I2859" s="84" t="b">
        <v>0</v>
      </c>
      <c r="J2859" s="84" t="b">
        <v>0</v>
      </c>
      <c r="K2859" s="84" t="b">
        <v>0</v>
      </c>
      <c r="L2859" s="84" t="b">
        <v>0</v>
      </c>
    </row>
    <row r="2860" spans="1:12" x14ac:dyDescent="0.25">
      <c r="A2860" s="84" t="s">
        <v>821</v>
      </c>
      <c r="B2860" s="84" t="s">
        <v>14614</v>
      </c>
      <c r="C2860" s="84">
        <v>2</v>
      </c>
      <c r="D2860" s="122">
        <v>3.3076081572563416E-4</v>
      </c>
      <c r="E2860" s="122">
        <v>3.1933472563864616</v>
      </c>
      <c r="F2860" s="84" t="s">
        <v>15743</v>
      </c>
      <c r="G2860" s="84" t="b">
        <v>0</v>
      </c>
      <c r="H2860" s="84" t="b">
        <v>0</v>
      </c>
      <c r="I2860" s="84" t="b">
        <v>0</v>
      </c>
      <c r="J2860" s="84" t="b">
        <v>0</v>
      </c>
      <c r="K2860" s="84" t="b">
        <v>0</v>
      </c>
      <c r="L2860" s="84" t="b">
        <v>0</v>
      </c>
    </row>
    <row r="2861" spans="1:12" x14ac:dyDescent="0.25">
      <c r="A2861" s="84" t="s">
        <v>14614</v>
      </c>
      <c r="B2861" s="84" t="s">
        <v>14395</v>
      </c>
      <c r="C2861" s="84">
        <v>2</v>
      </c>
      <c r="D2861" s="122">
        <v>3.3076081572563416E-4</v>
      </c>
      <c r="E2861" s="122">
        <v>2.8411647382750993</v>
      </c>
      <c r="F2861" s="84" t="s">
        <v>15743</v>
      </c>
      <c r="G2861" s="84" t="b">
        <v>0</v>
      </c>
      <c r="H2861" s="84" t="b">
        <v>0</v>
      </c>
      <c r="I2861" s="84" t="b">
        <v>0</v>
      </c>
      <c r="J2861" s="84" t="b">
        <v>0</v>
      </c>
      <c r="K2861" s="84" t="b">
        <v>0</v>
      </c>
      <c r="L2861" s="84" t="b">
        <v>0</v>
      </c>
    </row>
    <row r="2862" spans="1:12" x14ac:dyDescent="0.25">
      <c r="A2862" s="84" t="s">
        <v>14395</v>
      </c>
      <c r="B2862" s="84" t="s">
        <v>2788</v>
      </c>
      <c r="C2862" s="84">
        <v>2</v>
      </c>
      <c r="D2862" s="122">
        <v>3.3076081572563416E-4</v>
      </c>
      <c r="E2862" s="122">
        <v>0.95580351824358722</v>
      </c>
      <c r="F2862" s="84" t="s">
        <v>15743</v>
      </c>
      <c r="G2862" s="84" t="b">
        <v>0</v>
      </c>
      <c r="H2862" s="84" t="b">
        <v>0</v>
      </c>
      <c r="I2862" s="84" t="b">
        <v>0</v>
      </c>
      <c r="J2862" s="84" t="b">
        <v>0</v>
      </c>
      <c r="K2862" s="84" t="b">
        <v>0</v>
      </c>
      <c r="L2862" s="84" t="b">
        <v>0</v>
      </c>
    </row>
    <row r="2863" spans="1:12" x14ac:dyDescent="0.25">
      <c r="A2863" s="84" t="s">
        <v>2788</v>
      </c>
      <c r="B2863" s="84" t="s">
        <v>15684</v>
      </c>
      <c r="C2863" s="84">
        <v>2</v>
      </c>
      <c r="D2863" s="122">
        <v>3.3076081572563416E-4</v>
      </c>
      <c r="E2863" s="122">
        <v>1.5816239483791199</v>
      </c>
      <c r="F2863" s="84" t="s">
        <v>15743</v>
      </c>
      <c r="G2863" s="84" t="b">
        <v>0</v>
      </c>
      <c r="H2863" s="84" t="b">
        <v>0</v>
      </c>
      <c r="I2863" s="84" t="b">
        <v>0</v>
      </c>
      <c r="J2863" s="84" t="b">
        <v>0</v>
      </c>
      <c r="K2863" s="84" t="b">
        <v>0</v>
      </c>
      <c r="L2863" s="84" t="b">
        <v>0</v>
      </c>
    </row>
    <row r="2864" spans="1:12" x14ac:dyDescent="0.25">
      <c r="A2864" s="84" t="s">
        <v>15684</v>
      </c>
      <c r="B2864" s="84" t="s">
        <v>731</v>
      </c>
      <c r="C2864" s="84">
        <v>2</v>
      </c>
      <c r="D2864" s="122">
        <v>3.3076081572563416E-4</v>
      </c>
      <c r="E2864" s="122">
        <v>1.2151667394490477</v>
      </c>
      <c r="F2864" s="84" t="s">
        <v>15743</v>
      </c>
      <c r="G2864" s="84" t="b">
        <v>0</v>
      </c>
      <c r="H2864" s="84" t="b">
        <v>0</v>
      </c>
      <c r="I2864" s="84" t="b">
        <v>0</v>
      </c>
      <c r="J2864" s="84" t="b">
        <v>0</v>
      </c>
      <c r="K2864" s="84" t="b">
        <v>0</v>
      </c>
      <c r="L2864" s="84" t="b">
        <v>0</v>
      </c>
    </row>
    <row r="2865" spans="1:12" x14ac:dyDescent="0.25">
      <c r="A2865" s="84" t="s">
        <v>731</v>
      </c>
      <c r="B2865" s="84" t="s">
        <v>14410</v>
      </c>
      <c r="C2865" s="84">
        <v>2</v>
      </c>
      <c r="D2865" s="122">
        <v>3.3076081572563416E-4</v>
      </c>
      <c r="E2865" s="122">
        <v>0.70366996472276311</v>
      </c>
      <c r="F2865" s="84" t="s">
        <v>15743</v>
      </c>
      <c r="G2865" s="84" t="b">
        <v>0</v>
      </c>
      <c r="H2865" s="84" t="b">
        <v>0</v>
      </c>
      <c r="I2865" s="84" t="b">
        <v>0</v>
      </c>
      <c r="J2865" s="84" t="b">
        <v>0</v>
      </c>
      <c r="K2865" s="84" t="b">
        <v>0</v>
      </c>
      <c r="L2865" s="84" t="b">
        <v>0</v>
      </c>
    </row>
    <row r="2866" spans="1:12" x14ac:dyDescent="0.25">
      <c r="A2866" s="84" t="s">
        <v>820</v>
      </c>
      <c r="B2866" s="84" t="s">
        <v>855</v>
      </c>
      <c r="C2866" s="84">
        <v>2</v>
      </c>
      <c r="D2866" s="122">
        <v>3.3076081572563416E-4</v>
      </c>
      <c r="E2866" s="122">
        <v>1.7783739084156438</v>
      </c>
      <c r="F2866" s="84" t="s">
        <v>15743</v>
      </c>
      <c r="G2866" s="84" t="b">
        <v>0</v>
      </c>
      <c r="H2866" s="84" t="b">
        <v>0</v>
      </c>
      <c r="I2866" s="84" t="b">
        <v>0</v>
      </c>
      <c r="J2866" s="84" t="b">
        <v>0</v>
      </c>
      <c r="K2866" s="84" t="b">
        <v>0</v>
      </c>
      <c r="L2866" s="84" t="b">
        <v>0</v>
      </c>
    </row>
    <row r="2867" spans="1:12" x14ac:dyDescent="0.25">
      <c r="A2867" s="84" t="s">
        <v>14207</v>
      </c>
      <c r="B2867" s="84" t="s">
        <v>14202</v>
      </c>
      <c r="C2867" s="84">
        <v>2</v>
      </c>
      <c r="D2867" s="122">
        <v>3.3076081572563416E-4</v>
      </c>
      <c r="E2867" s="122">
        <v>1.3252908945634201</v>
      </c>
      <c r="F2867" s="84" t="s">
        <v>15743</v>
      </c>
      <c r="G2867" s="84" t="b">
        <v>0</v>
      </c>
      <c r="H2867" s="84" t="b">
        <v>0</v>
      </c>
      <c r="I2867" s="84" t="b">
        <v>0</v>
      </c>
      <c r="J2867" s="84" t="b">
        <v>0</v>
      </c>
      <c r="K2867" s="84" t="b">
        <v>0</v>
      </c>
      <c r="L2867" s="84" t="b">
        <v>0</v>
      </c>
    </row>
    <row r="2868" spans="1:12" x14ac:dyDescent="0.25">
      <c r="A2868" s="84" t="s">
        <v>14202</v>
      </c>
      <c r="B2868" s="84" t="s">
        <v>14201</v>
      </c>
      <c r="C2868" s="84">
        <v>2</v>
      </c>
      <c r="D2868" s="122">
        <v>3.3076081572563416E-4</v>
      </c>
      <c r="E2868" s="122">
        <v>1.2583441049328068</v>
      </c>
      <c r="F2868" s="84" t="s">
        <v>15743</v>
      </c>
      <c r="G2868" s="84" t="b">
        <v>0</v>
      </c>
      <c r="H2868" s="84" t="b">
        <v>0</v>
      </c>
      <c r="I2868" s="84" t="b">
        <v>0</v>
      </c>
      <c r="J2868" s="84" t="b">
        <v>0</v>
      </c>
      <c r="K2868" s="84" t="b">
        <v>0</v>
      </c>
      <c r="L2868" s="84" t="b">
        <v>0</v>
      </c>
    </row>
    <row r="2869" spans="1:12" x14ac:dyDescent="0.25">
      <c r="A2869" s="84" t="s">
        <v>14201</v>
      </c>
      <c r="B2869" s="84" t="s">
        <v>14323</v>
      </c>
      <c r="C2869" s="84">
        <v>2</v>
      </c>
      <c r="D2869" s="122">
        <v>3.3076081572563416E-4</v>
      </c>
      <c r="E2869" s="122">
        <v>1.7817275504232315</v>
      </c>
      <c r="F2869" s="84" t="s">
        <v>15743</v>
      </c>
      <c r="G2869" s="84" t="b">
        <v>0</v>
      </c>
      <c r="H2869" s="84" t="b">
        <v>0</v>
      </c>
      <c r="I2869" s="84" t="b">
        <v>0</v>
      </c>
      <c r="J2869" s="84" t="b">
        <v>0</v>
      </c>
      <c r="K2869" s="84" t="b">
        <v>0</v>
      </c>
      <c r="L2869" s="84" t="b">
        <v>0</v>
      </c>
    </row>
    <row r="2870" spans="1:12" x14ac:dyDescent="0.25">
      <c r="A2870" s="84" t="s">
        <v>14323</v>
      </c>
      <c r="B2870" s="84" t="s">
        <v>14254</v>
      </c>
      <c r="C2870" s="84">
        <v>2</v>
      </c>
      <c r="D2870" s="122">
        <v>3.3076081572563416E-4</v>
      </c>
      <c r="E2870" s="122">
        <v>2.2391047469471368</v>
      </c>
      <c r="F2870" s="84" t="s">
        <v>15743</v>
      </c>
      <c r="G2870" s="84" t="b">
        <v>0</v>
      </c>
      <c r="H2870" s="84" t="b">
        <v>0</v>
      </c>
      <c r="I2870" s="84" t="b">
        <v>0</v>
      </c>
      <c r="J2870" s="84" t="b">
        <v>0</v>
      </c>
      <c r="K2870" s="84" t="b">
        <v>0</v>
      </c>
      <c r="L2870" s="84" t="b">
        <v>0</v>
      </c>
    </row>
    <row r="2871" spans="1:12" x14ac:dyDescent="0.25">
      <c r="A2871" s="84" t="s">
        <v>855</v>
      </c>
      <c r="B2871" s="84" t="s">
        <v>14300</v>
      </c>
      <c r="C2871" s="84">
        <v>2</v>
      </c>
      <c r="D2871" s="122">
        <v>3.3076081572563416E-4</v>
      </c>
      <c r="E2871" s="122">
        <v>1.3351109209569485</v>
      </c>
      <c r="F2871" s="84" t="s">
        <v>15743</v>
      </c>
      <c r="G2871" s="84" t="b">
        <v>0</v>
      </c>
      <c r="H2871" s="84" t="b">
        <v>0</v>
      </c>
      <c r="I2871" s="84" t="b">
        <v>0</v>
      </c>
      <c r="J2871" s="84" t="b">
        <v>0</v>
      </c>
      <c r="K2871" s="84" t="b">
        <v>0</v>
      </c>
      <c r="L2871" s="84" t="b">
        <v>0</v>
      </c>
    </row>
    <row r="2872" spans="1:12" x14ac:dyDescent="0.25">
      <c r="A2872" s="84" t="s">
        <v>14300</v>
      </c>
      <c r="B2872" s="84" t="s">
        <v>12384</v>
      </c>
      <c r="C2872" s="84">
        <v>2</v>
      </c>
      <c r="D2872" s="122">
        <v>3.3076081572563416E-4</v>
      </c>
      <c r="E2872" s="122">
        <v>1.5675205431007506</v>
      </c>
      <c r="F2872" s="84" t="s">
        <v>15743</v>
      </c>
      <c r="G2872" s="84" t="b">
        <v>0</v>
      </c>
      <c r="H2872" s="84" t="b">
        <v>0</v>
      </c>
      <c r="I2872" s="84" t="b">
        <v>0</v>
      </c>
      <c r="J2872" s="84" t="b">
        <v>0</v>
      </c>
      <c r="K2872" s="84" t="b">
        <v>0</v>
      </c>
      <c r="L2872" s="84" t="b">
        <v>0</v>
      </c>
    </row>
    <row r="2873" spans="1:12" x14ac:dyDescent="0.25">
      <c r="A2873" s="84" t="s">
        <v>12282</v>
      </c>
      <c r="B2873" s="84" t="s">
        <v>686</v>
      </c>
      <c r="C2873" s="84">
        <v>2</v>
      </c>
      <c r="D2873" s="122">
        <v>3.3076081572563416E-4</v>
      </c>
      <c r="E2873" s="122">
        <v>2.5031511763579481</v>
      </c>
      <c r="F2873" s="84" t="s">
        <v>15743</v>
      </c>
      <c r="G2873" s="84" t="b">
        <v>1</v>
      </c>
      <c r="H2873" s="84" t="b">
        <v>0</v>
      </c>
      <c r="I2873" s="84" t="b">
        <v>0</v>
      </c>
      <c r="J2873" s="84" t="b">
        <v>0</v>
      </c>
      <c r="K2873" s="84" t="b">
        <v>0</v>
      </c>
      <c r="L2873" s="84" t="b">
        <v>0</v>
      </c>
    </row>
    <row r="2874" spans="1:12" x14ac:dyDescent="0.25">
      <c r="A2874" s="84" t="s">
        <v>686</v>
      </c>
      <c r="B2874" s="84" t="s">
        <v>843</v>
      </c>
      <c r="C2874" s="84">
        <v>2</v>
      </c>
      <c r="D2874" s="122">
        <v>3.3076081572563416E-4</v>
      </c>
      <c r="E2874" s="122">
        <v>3.2902572693945182</v>
      </c>
      <c r="F2874" s="84" t="s">
        <v>15743</v>
      </c>
      <c r="G2874" s="84" t="b">
        <v>0</v>
      </c>
      <c r="H2874" s="84" t="b">
        <v>0</v>
      </c>
      <c r="I2874" s="84" t="b">
        <v>0</v>
      </c>
      <c r="J2874" s="84" t="b">
        <v>0</v>
      </c>
      <c r="K2874" s="84" t="b">
        <v>0</v>
      </c>
      <c r="L2874" s="84" t="b">
        <v>0</v>
      </c>
    </row>
    <row r="2875" spans="1:12" x14ac:dyDescent="0.25">
      <c r="A2875" s="84" t="s">
        <v>843</v>
      </c>
      <c r="B2875" s="84" t="s">
        <v>731</v>
      </c>
      <c r="C2875" s="84">
        <v>2</v>
      </c>
      <c r="D2875" s="122">
        <v>3.3076081572563416E-4</v>
      </c>
      <c r="E2875" s="122">
        <v>1.2151667394490477</v>
      </c>
      <c r="F2875" s="84" t="s">
        <v>15743</v>
      </c>
      <c r="G2875" s="84" t="b">
        <v>0</v>
      </c>
      <c r="H2875" s="84" t="b">
        <v>0</v>
      </c>
      <c r="I2875" s="84" t="b">
        <v>0</v>
      </c>
      <c r="J2875" s="84" t="b">
        <v>0</v>
      </c>
      <c r="K2875" s="84" t="b">
        <v>0</v>
      </c>
      <c r="L2875" s="84" t="b">
        <v>0</v>
      </c>
    </row>
    <row r="2876" spans="1:12" x14ac:dyDescent="0.25">
      <c r="A2876" s="84" t="s">
        <v>331</v>
      </c>
      <c r="B2876" s="84" t="s">
        <v>14236</v>
      </c>
      <c r="C2876" s="84">
        <v>2</v>
      </c>
      <c r="D2876" s="122">
        <v>3.3076081572563416E-4</v>
      </c>
      <c r="E2876" s="122">
        <v>2.8711279616525425</v>
      </c>
      <c r="F2876" s="84" t="s">
        <v>15743</v>
      </c>
      <c r="G2876" s="84" t="b">
        <v>0</v>
      </c>
      <c r="H2876" s="84" t="b">
        <v>0</v>
      </c>
      <c r="I2876" s="84" t="b">
        <v>0</v>
      </c>
      <c r="J2876" s="84" t="b">
        <v>0</v>
      </c>
      <c r="K2876" s="84" t="b">
        <v>0</v>
      </c>
      <c r="L2876" s="84" t="b">
        <v>0</v>
      </c>
    </row>
    <row r="2877" spans="1:12" x14ac:dyDescent="0.25">
      <c r="A2877" s="84" t="s">
        <v>2788</v>
      </c>
      <c r="B2877" s="84" t="s">
        <v>14199</v>
      </c>
      <c r="C2877" s="84">
        <v>2</v>
      </c>
      <c r="D2877" s="122">
        <v>3.3076081572563416E-4</v>
      </c>
      <c r="E2877" s="122">
        <v>0.1666506004083019</v>
      </c>
      <c r="F2877" s="84" t="s">
        <v>15743</v>
      </c>
      <c r="G2877" s="84" t="b">
        <v>0</v>
      </c>
      <c r="H2877" s="84" t="b">
        <v>0</v>
      </c>
      <c r="I2877" s="84" t="b">
        <v>0</v>
      </c>
      <c r="J2877" s="84" t="b">
        <v>0</v>
      </c>
      <c r="K2877" s="84" t="b">
        <v>0</v>
      </c>
      <c r="L2877" s="84" t="b">
        <v>0</v>
      </c>
    </row>
    <row r="2878" spans="1:12" x14ac:dyDescent="0.25">
      <c r="A2878" s="84" t="s">
        <v>14199</v>
      </c>
      <c r="B2878" s="84" t="s">
        <v>14366</v>
      </c>
      <c r="C2878" s="84">
        <v>2</v>
      </c>
      <c r="D2878" s="122">
        <v>3.3076081572563416E-4</v>
      </c>
      <c r="E2878" s="122">
        <v>1.8588935052355307</v>
      </c>
      <c r="F2878" s="84" t="s">
        <v>15743</v>
      </c>
      <c r="G2878" s="84" t="b">
        <v>0</v>
      </c>
      <c r="H2878" s="84" t="b">
        <v>0</v>
      </c>
      <c r="I2878" s="84" t="b">
        <v>0</v>
      </c>
      <c r="J2878" s="84" t="b">
        <v>0</v>
      </c>
      <c r="K2878" s="84" t="b">
        <v>0</v>
      </c>
      <c r="L2878" s="84" t="b">
        <v>0</v>
      </c>
    </row>
    <row r="2879" spans="1:12" x14ac:dyDescent="0.25">
      <c r="A2879" s="84" t="s">
        <v>14366</v>
      </c>
      <c r="B2879" s="84" t="s">
        <v>15685</v>
      </c>
      <c r="C2879" s="84">
        <v>2</v>
      </c>
      <c r="D2879" s="122">
        <v>3.3076081572563416E-4</v>
      </c>
      <c r="E2879" s="122">
        <v>3.1933472563864616</v>
      </c>
      <c r="F2879" s="84" t="s">
        <v>15743</v>
      </c>
      <c r="G2879" s="84" t="b">
        <v>0</v>
      </c>
      <c r="H2879" s="84" t="b">
        <v>0</v>
      </c>
      <c r="I2879" s="84" t="b">
        <v>0</v>
      </c>
      <c r="J2879" s="84" t="b">
        <v>0</v>
      </c>
      <c r="K2879" s="84" t="b">
        <v>0</v>
      </c>
      <c r="L2879" s="84" t="b">
        <v>0</v>
      </c>
    </row>
    <row r="2880" spans="1:12" x14ac:dyDescent="0.25">
      <c r="A2880" s="84" t="s">
        <v>15685</v>
      </c>
      <c r="B2880" s="84" t="s">
        <v>14334</v>
      </c>
      <c r="C2880" s="84">
        <v>2</v>
      </c>
      <c r="D2880" s="122">
        <v>3.3076081572563416E-4</v>
      </c>
      <c r="E2880" s="122">
        <v>3.1519545712282366</v>
      </c>
      <c r="F2880" s="84" t="s">
        <v>15743</v>
      </c>
      <c r="G2880" s="84" t="b">
        <v>0</v>
      </c>
      <c r="H2880" s="84" t="b">
        <v>0</v>
      </c>
      <c r="I2880" s="84" t="b">
        <v>0</v>
      </c>
      <c r="J2880" s="84" t="b">
        <v>0</v>
      </c>
      <c r="K2880" s="84" t="b">
        <v>0</v>
      </c>
      <c r="L2880" s="84" t="b">
        <v>0</v>
      </c>
    </row>
    <row r="2881" spans="1:12" x14ac:dyDescent="0.25">
      <c r="A2881" s="84" t="s">
        <v>14334</v>
      </c>
      <c r="B2881" s="84" t="s">
        <v>14224</v>
      </c>
      <c r="C2881" s="84">
        <v>2</v>
      </c>
      <c r="D2881" s="122">
        <v>3.3076081572563416E-4</v>
      </c>
      <c r="E2881" s="122">
        <v>2.072773325180612</v>
      </c>
      <c r="F2881" s="84" t="s">
        <v>15743</v>
      </c>
      <c r="G2881" s="84" t="b">
        <v>0</v>
      </c>
      <c r="H2881" s="84" t="b">
        <v>0</v>
      </c>
      <c r="I2881" s="84" t="b">
        <v>0</v>
      </c>
      <c r="J2881" s="84" t="b">
        <v>0</v>
      </c>
      <c r="K2881" s="84" t="b">
        <v>0</v>
      </c>
      <c r="L2881" s="84" t="b">
        <v>0</v>
      </c>
    </row>
    <row r="2882" spans="1:12" x14ac:dyDescent="0.25">
      <c r="A2882" s="84" t="s">
        <v>14224</v>
      </c>
      <c r="B2882" s="84" t="s">
        <v>2713</v>
      </c>
      <c r="C2882" s="84">
        <v>2</v>
      </c>
      <c r="D2882" s="122">
        <v>3.3076081572563416E-4</v>
      </c>
      <c r="E2882" s="122">
        <v>1.2036750087625885</v>
      </c>
      <c r="F2882" s="84" t="s">
        <v>15743</v>
      </c>
      <c r="G2882" s="84" t="b">
        <v>0</v>
      </c>
      <c r="H2882" s="84" t="b">
        <v>0</v>
      </c>
      <c r="I2882" s="84" t="b">
        <v>0</v>
      </c>
      <c r="J2882" s="84" t="b">
        <v>0</v>
      </c>
      <c r="K2882" s="84" t="b">
        <v>0</v>
      </c>
      <c r="L2882" s="84" t="b">
        <v>0</v>
      </c>
    </row>
    <row r="2883" spans="1:12" x14ac:dyDescent="0.25">
      <c r="A2883" s="84" t="s">
        <v>320</v>
      </c>
      <c r="B2883" s="84" t="s">
        <v>14195</v>
      </c>
      <c r="C2883" s="84">
        <v>2</v>
      </c>
      <c r="D2883" s="122">
        <v>3.3076081572563416E-4</v>
      </c>
      <c r="E2883" s="122">
        <v>2.2639283306721691</v>
      </c>
      <c r="F2883" s="84" t="s">
        <v>15743</v>
      </c>
      <c r="G2883" s="84" t="b">
        <v>0</v>
      </c>
      <c r="H2883" s="84" t="b">
        <v>0</v>
      </c>
      <c r="I2883" s="84" t="b">
        <v>0</v>
      </c>
      <c r="J2883" s="84" t="b">
        <v>0</v>
      </c>
      <c r="K2883" s="84" t="b">
        <v>0</v>
      </c>
      <c r="L2883" s="84" t="b">
        <v>0</v>
      </c>
    </row>
    <row r="2884" spans="1:12" x14ac:dyDescent="0.25">
      <c r="A2884" s="84" t="s">
        <v>2793</v>
      </c>
      <c r="B2884" s="84" t="s">
        <v>15686</v>
      </c>
      <c r="C2884" s="84">
        <v>2</v>
      </c>
      <c r="D2884" s="122">
        <v>3.3076081572563416E-4</v>
      </c>
      <c r="E2884" s="122">
        <v>2.1599235008995121</v>
      </c>
      <c r="F2884" s="84" t="s">
        <v>15743</v>
      </c>
      <c r="G2884" s="84" t="b">
        <v>0</v>
      </c>
      <c r="H2884" s="84" t="b">
        <v>0</v>
      </c>
      <c r="I2884" s="84" t="b">
        <v>0</v>
      </c>
      <c r="J2884" s="84" t="b">
        <v>0</v>
      </c>
      <c r="K2884" s="84" t="b">
        <v>0</v>
      </c>
      <c r="L2884" s="84" t="b">
        <v>0</v>
      </c>
    </row>
    <row r="2885" spans="1:12" x14ac:dyDescent="0.25">
      <c r="A2885" s="84" t="s">
        <v>318</v>
      </c>
      <c r="B2885" s="84" t="s">
        <v>14195</v>
      </c>
      <c r="C2885" s="84">
        <v>2</v>
      </c>
      <c r="D2885" s="122">
        <v>3.3076081572563416E-4</v>
      </c>
      <c r="E2885" s="122">
        <v>2.2639283306721691</v>
      </c>
      <c r="F2885" s="84" t="s">
        <v>15743</v>
      </c>
      <c r="G2885" s="84" t="b">
        <v>0</v>
      </c>
      <c r="H2885" s="84" t="b">
        <v>0</v>
      </c>
      <c r="I2885" s="84" t="b">
        <v>0</v>
      </c>
      <c r="J2885" s="84" t="b">
        <v>0</v>
      </c>
      <c r="K2885" s="84" t="b">
        <v>0</v>
      </c>
      <c r="L2885" s="84" t="b">
        <v>0</v>
      </c>
    </row>
    <row r="2886" spans="1:12" x14ac:dyDescent="0.25">
      <c r="A2886" s="84" t="s">
        <v>14863</v>
      </c>
      <c r="B2886" s="84" t="s">
        <v>15687</v>
      </c>
      <c r="C2886" s="84">
        <v>2</v>
      </c>
      <c r="D2886" s="122">
        <v>3.3076081572563416E-4</v>
      </c>
      <c r="E2886" s="122">
        <v>3.716226001666799</v>
      </c>
      <c r="F2886" s="84" t="s">
        <v>15743</v>
      </c>
      <c r="G2886" s="84" t="b">
        <v>0</v>
      </c>
      <c r="H2886" s="84" t="b">
        <v>0</v>
      </c>
      <c r="I2886" s="84" t="b">
        <v>0</v>
      </c>
      <c r="J2886" s="84" t="b">
        <v>0</v>
      </c>
      <c r="K2886" s="84" t="b">
        <v>0</v>
      </c>
      <c r="L2886" s="84" t="b">
        <v>0</v>
      </c>
    </row>
    <row r="2887" spans="1:12" x14ac:dyDescent="0.25">
      <c r="A2887" s="84" t="s">
        <v>15687</v>
      </c>
      <c r="B2887" s="84" t="s">
        <v>15688</v>
      </c>
      <c r="C2887" s="84">
        <v>2</v>
      </c>
      <c r="D2887" s="122">
        <v>3.3076081572563416E-4</v>
      </c>
      <c r="E2887" s="122">
        <v>3.8923172607224803</v>
      </c>
      <c r="F2887" s="84" t="s">
        <v>15743</v>
      </c>
      <c r="G2887" s="84" t="b">
        <v>0</v>
      </c>
      <c r="H2887" s="84" t="b">
        <v>0</v>
      </c>
      <c r="I2887" s="84" t="b">
        <v>0</v>
      </c>
      <c r="J2887" s="84" t="b">
        <v>0</v>
      </c>
      <c r="K2887" s="84" t="b">
        <v>0</v>
      </c>
      <c r="L2887" s="84" t="b">
        <v>0</v>
      </c>
    </row>
    <row r="2888" spans="1:12" x14ac:dyDescent="0.25">
      <c r="A2888" s="84" t="s">
        <v>15688</v>
      </c>
      <c r="B2888" s="84" t="s">
        <v>14508</v>
      </c>
      <c r="C2888" s="84">
        <v>2</v>
      </c>
      <c r="D2888" s="122">
        <v>3.3076081572563416E-4</v>
      </c>
      <c r="E2888" s="122">
        <v>3.4151960060028181</v>
      </c>
      <c r="F2888" s="84" t="s">
        <v>15743</v>
      </c>
      <c r="G2888" s="84" t="b">
        <v>0</v>
      </c>
      <c r="H2888" s="84" t="b">
        <v>0</v>
      </c>
      <c r="I2888" s="84" t="b">
        <v>0</v>
      </c>
      <c r="J2888" s="84" t="b">
        <v>0</v>
      </c>
      <c r="K2888" s="84" t="b">
        <v>0</v>
      </c>
      <c r="L2888" s="84" t="b">
        <v>0</v>
      </c>
    </row>
    <row r="2889" spans="1:12" x14ac:dyDescent="0.25">
      <c r="A2889" s="84" t="s">
        <v>14508</v>
      </c>
      <c r="B2889" s="84" t="s">
        <v>14338</v>
      </c>
      <c r="C2889" s="84">
        <v>2</v>
      </c>
      <c r="D2889" s="122">
        <v>3.3076081572563416E-4</v>
      </c>
      <c r="E2889" s="122">
        <v>2.8509245755642554</v>
      </c>
      <c r="F2889" s="84" t="s">
        <v>15743</v>
      </c>
      <c r="G2889" s="84" t="b">
        <v>0</v>
      </c>
      <c r="H2889" s="84" t="b">
        <v>0</v>
      </c>
      <c r="I2889" s="84" t="b">
        <v>0</v>
      </c>
      <c r="J2889" s="84" t="b">
        <v>0</v>
      </c>
      <c r="K2889" s="84" t="b">
        <v>0</v>
      </c>
      <c r="L2889" s="84" t="b">
        <v>0</v>
      </c>
    </row>
    <row r="2890" spans="1:12" x14ac:dyDescent="0.25">
      <c r="A2890" s="84" t="s">
        <v>14338</v>
      </c>
      <c r="B2890" s="84" t="s">
        <v>14808</v>
      </c>
      <c r="C2890" s="84">
        <v>2</v>
      </c>
      <c r="D2890" s="122">
        <v>3.3076081572563416E-4</v>
      </c>
      <c r="E2890" s="122">
        <v>2.8509245755642554</v>
      </c>
      <c r="F2890" s="84" t="s">
        <v>15743</v>
      </c>
      <c r="G2890" s="84" t="b">
        <v>0</v>
      </c>
      <c r="H2890" s="84" t="b">
        <v>0</v>
      </c>
      <c r="I2890" s="84" t="b">
        <v>0</v>
      </c>
      <c r="J2890" s="84" t="b">
        <v>0</v>
      </c>
      <c r="K2890" s="84" t="b">
        <v>0</v>
      </c>
      <c r="L2890" s="84" t="b">
        <v>0</v>
      </c>
    </row>
    <row r="2891" spans="1:12" x14ac:dyDescent="0.25">
      <c r="A2891" s="84" t="s">
        <v>14808</v>
      </c>
      <c r="B2891" s="84" t="s">
        <v>12350</v>
      </c>
      <c r="C2891" s="84">
        <v>2</v>
      </c>
      <c r="D2891" s="122">
        <v>3.3076081572563416E-4</v>
      </c>
      <c r="E2891" s="122">
        <v>1.4909167199409363</v>
      </c>
      <c r="F2891" s="84" t="s">
        <v>15743</v>
      </c>
      <c r="G2891" s="84" t="b">
        <v>0</v>
      </c>
      <c r="H2891" s="84" t="b">
        <v>0</v>
      </c>
      <c r="I2891" s="84" t="b">
        <v>0</v>
      </c>
      <c r="J2891" s="84" t="b">
        <v>0</v>
      </c>
      <c r="K2891" s="84" t="b">
        <v>0</v>
      </c>
      <c r="L2891" s="84" t="b">
        <v>0</v>
      </c>
    </row>
    <row r="2892" spans="1:12" x14ac:dyDescent="0.25">
      <c r="A2892" s="84" t="s">
        <v>12369</v>
      </c>
      <c r="B2892" s="84" t="s">
        <v>15689</v>
      </c>
      <c r="C2892" s="84">
        <v>2</v>
      </c>
      <c r="D2892" s="122">
        <v>3.3076081572563416E-4</v>
      </c>
      <c r="E2892" s="122">
        <v>2.0794039040796251</v>
      </c>
      <c r="F2892" s="84" t="s">
        <v>15743</v>
      </c>
      <c r="G2892" s="84" t="b">
        <v>0</v>
      </c>
      <c r="H2892" s="84" t="b">
        <v>0</v>
      </c>
      <c r="I2892" s="84" t="b">
        <v>0</v>
      </c>
      <c r="J2892" s="84" t="b">
        <v>0</v>
      </c>
      <c r="K2892" s="84" t="b">
        <v>0</v>
      </c>
      <c r="L2892" s="84" t="b">
        <v>0</v>
      </c>
    </row>
    <row r="2893" spans="1:12" x14ac:dyDescent="0.25">
      <c r="A2893" s="84" t="s">
        <v>15689</v>
      </c>
      <c r="B2893" s="84" t="s">
        <v>15690</v>
      </c>
      <c r="C2893" s="84">
        <v>2</v>
      </c>
      <c r="D2893" s="122">
        <v>3.3076081572563416E-4</v>
      </c>
      <c r="E2893" s="122">
        <v>3.8923172607224803</v>
      </c>
      <c r="F2893" s="84" t="s">
        <v>15743</v>
      </c>
      <c r="G2893" s="84" t="b">
        <v>0</v>
      </c>
      <c r="H2893" s="84" t="b">
        <v>0</v>
      </c>
      <c r="I2893" s="84" t="b">
        <v>0</v>
      </c>
      <c r="J2893" s="84" t="b">
        <v>0</v>
      </c>
      <c r="K2893" s="84" t="b">
        <v>0</v>
      </c>
      <c r="L2893" s="84" t="b">
        <v>0</v>
      </c>
    </row>
    <row r="2894" spans="1:12" x14ac:dyDescent="0.25">
      <c r="A2894" s="84" t="s">
        <v>15693</v>
      </c>
      <c r="B2894" s="84" t="s">
        <v>15694</v>
      </c>
      <c r="C2894" s="84">
        <v>2</v>
      </c>
      <c r="D2894" s="122">
        <v>3.3076081572563416E-4</v>
      </c>
      <c r="E2894" s="122">
        <v>3.8923172607224803</v>
      </c>
      <c r="F2894" s="84" t="s">
        <v>15743</v>
      </c>
      <c r="G2894" s="84" t="b">
        <v>0</v>
      </c>
      <c r="H2894" s="84" t="b">
        <v>0</v>
      </c>
      <c r="I2894" s="84" t="b">
        <v>0</v>
      </c>
      <c r="J2894" s="84" t="b">
        <v>0</v>
      </c>
      <c r="K2894" s="84" t="b">
        <v>0</v>
      </c>
      <c r="L2894" s="84" t="b">
        <v>0</v>
      </c>
    </row>
    <row r="2895" spans="1:12" x14ac:dyDescent="0.25">
      <c r="A2895" s="84" t="s">
        <v>15694</v>
      </c>
      <c r="B2895" s="84" t="s">
        <v>14267</v>
      </c>
      <c r="C2895" s="84">
        <v>2</v>
      </c>
      <c r="D2895" s="122">
        <v>3.3076081572563416E-4</v>
      </c>
      <c r="E2895" s="122">
        <v>2.9628983350081879</v>
      </c>
      <c r="F2895" s="84" t="s">
        <v>15743</v>
      </c>
      <c r="G2895" s="84" t="b">
        <v>0</v>
      </c>
      <c r="H2895" s="84" t="b">
        <v>0</v>
      </c>
      <c r="I2895" s="84" t="b">
        <v>0</v>
      </c>
      <c r="J2895" s="84" t="b">
        <v>0</v>
      </c>
      <c r="K2895" s="84" t="b">
        <v>0</v>
      </c>
      <c r="L2895" s="84" t="b">
        <v>0</v>
      </c>
    </row>
    <row r="2896" spans="1:12" x14ac:dyDescent="0.25">
      <c r="A2896" s="84" t="s">
        <v>14267</v>
      </c>
      <c r="B2896" s="84" t="s">
        <v>14305</v>
      </c>
      <c r="C2896" s="84">
        <v>2</v>
      </c>
      <c r="D2896" s="122">
        <v>3.3076081572563416E-4</v>
      </c>
      <c r="E2896" s="122">
        <v>2.1499849783653322</v>
      </c>
      <c r="F2896" s="84" t="s">
        <v>15743</v>
      </c>
      <c r="G2896" s="84" t="b">
        <v>0</v>
      </c>
      <c r="H2896" s="84" t="b">
        <v>0</v>
      </c>
      <c r="I2896" s="84" t="b">
        <v>0</v>
      </c>
      <c r="J2896" s="84" t="b">
        <v>0</v>
      </c>
      <c r="K2896" s="84" t="b">
        <v>0</v>
      </c>
      <c r="L2896" s="84" t="b">
        <v>0</v>
      </c>
    </row>
    <row r="2897" spans="1:12" x14ac:dyDescent="0.25">
      <c r="A2897" s="84" t="s">
        <v>14305</v>
      </c>
      <c r="B2897" s="84" t="s">
        <v>14762</v>
      </c>
      <c r="C2897" s="84">
        <v>2</v>
      </c>
      <c r="D2897" s="122">
        <v>3.3076081572563416E-4</v>
      </c>
      <c r="E2897" s="122">
        <v>2.7783739084156438</v>
      </c>
      <c r="F2897" s="84" t="s">
        <v>15743</v>
      </c>
      <c r="G2897" s="84" t="b">
        <v>0</v>
      </c>
      <c r="H2897" s="84" t="b">
        <v>0</v>
      </c>
      <c r="I2897" s="84" t="b">
        <v>0</v>
      </c>
      <c r="J2897" s="84" t="b">
        <v>0</v>
      </c>
      <c r="K2897" s="84" t="b">
        <v>0</v>
      </c>
      <c r="L2897" s="84" t="b">
        <v>0</v>
      </c>
    </row>
    <row r="2898" spans="1:12" x14ac:dyDescent="0.25">
      <c r="A2898" s="84" t="s">
        <v>14762</v>
      </c>
      <c r="B2898" s="84" t="s">
        <v>14630</v>
      </c>
      <c r="C2898" s="84">
        <v>2</v>
      </c>
      <c r="D2898" s="122">
        <v>3.3076081572563416E-4</v>
      </c>
      <c r="E2898" s="122">
        <v>3.2902572693945182</v>
      </c>
      <c r="F2898" s="84" t="s">
        <v>15743</v>
      </c>
      <c r="G2898" s="84" t="b">
        <v>0</v>
      </c>
      <c r="H2898" s="84" t="b">
        <v>0</v>
      </c>
      <c r="I2898" s="84" t="b">
        <v>0</v>
      </c>
      <c r="J2898" s="84" t="b">
        <v>0</v>
      </c>
      <c r="K2898" s="84" t="b">
        <v>0</v>
      </c>
      <c r="L2898" s="84" t="b">
        <v>0</v>
      </c>
    </row>
    <row r="2899" spans="1:12" x14ac:dyDescent="0.25">
      <c r="A2899" s="84" t="s">
        <v>14630</v>
      </c>
      <c r="B2899" s="84" t="s">
        <v>731</v>
      </c>
      <c r="C2899" s="84">
        <v>2</v>
      </c>
      <c r="D2899" s="122">
        <v>3.3076081572563416E-4</v>
      </c>
      <c r="E2899" s="122">
        <v>0.91413674378506649</v>
      </c>
      <c r="F2899" s="84" t="s">
        <v>15743</v>
      </c>
      <c r="G2899" s="84" t="b">
        <v>0</v>
      </c>
      <c r="H2899" s="84" t="b">
        <v>0</v>
      </c>
      <c r="I2899" s="84" t="b">
        <v>0</v>
      </c>
      <c r="J2899" s="84" t="b">
        <v>0</v>
      </c>
      <c r="K2899" s="84" t="b">
        <v>0</v>
      </c>
      <c r="L2899" s="84" t="b">
        <v>0</v>
      </c>
    </row>
    <row r="2900" spans="1:12" x14ac:dyDescent="0.25">
      <c r="A2900" s="84" t="s">
        <v>523</v>
      </c>
      <c r="B2900" s="84" t="s">
        <v>14309</v>
      </c>
      <c r="C2900" s="84">
        <v>2</v>
      </c>
      <c r="D2900" s="122">
        <v>3.3076081572563416E-4</v>
      </c>
      <c r="E2900" s="122">
        <v>2.3608383436802254</v>
      </c>
      <c r="F2900" s="84" t="s">
        <v>15743</v>
      </c>
      <c r="G2900" s="84" t="b">
        <v>0</v>
      </c>
      <c r="H2900" s="84" t="b">
        <v>0</v>
      </c>
      <c r="I2900" s="84" t="b">
        <v>0</v>
      </c>
      <c r="J2900" s="84" t="b">
        <v>0</v>
      </c>
      <c r="K2900" s="84" t="b">
        <v>0</v>
      </c>
      <c r="L2900" s="84" t="b">
        <v>0</v>
      </c>
    </row>
    <row r="2901" spans="1:12" x14ac:dyDescent="0.25">
      <c r="A2901" s="84" t="s">
        <v>12369</v>
      </c>
      <c r="B2901" s="84" t="s">
        <v>12280</v>
      </c>
      <c r="C2901" s="84">
        <v>2</v>
      </c>
      <c r="D2901" s="122">
        <v>3.3076081572563416E-4</v>
      </c>
      <c r="E2901" s="122">
        <v>0.39816266670403766</v>
      </c>
      <c r="F2901" s="84" t="s">
        <v>15743</v>
      </c>
      <c r="G2901" s="84" t="b">
        <v>0</v>
      </c>
      <c r="H2901" s="84" t="b">
        <v>0</v>
      </c>
      <c r="I2901" s="84" t="b">
        <v>0</v>
      </c>
      <c r="J2901" s="84" t="b">
        <v>0</v>
      </c>
      <c r="K2901" s="84" t="b">
        <v>0</v>
      </c>
      <c r="L2901" s="84" t="b">
        <v>0</v>
      </c>
    </row>
    <row r="2902" spans="1:12" x14ac:dyDescent="0.25">
      <c r="A2902" s="84" t="s">
        <v>683</v>
      </c>
      <c r="B2902" s="84" t="s">
        <v>14221</v>
      </c>
      <c r="C2902" s="84">
        <v>2</v>
      </c>
      <c r="D2902" s="122">
        <v>3.3076081572563416E-4</v>
      </c>
      <c r="E2902" s="122">
        <v>1.0002226580320002</v>
      </c>
      <c r="F2902" s="84" t="s">
        <v>15743</v>
      </c>
      <c r="G2902" s="84" t="b">
        <v>0</v>
      </c>
      <c r="H2902" s="84" t="b">
        <v>0</v>
      </c>
      <c r="I2902" s="84" t="b">
        <v>0</v>
      </c>
      <c r="J2902" s="84" t="b">
        <v>0</v>
      </c>
      <c r="K2902" s="84" t="b">
        <v>0</v>
      </c>
      <c r="L2902" s="84" t="b">
        <v>0</v>
      </c>
    </row>
    <row r="2903" spans="1:12" x14ac:dyDescent="0.25">
      <c r="A2903" s="84" t="s">
        <v>14221</v>
      </c>
      <c r="B2903" s="84" t="s">
        <v>731</v>
      </c>
      <c r="C2903" s="84">
        <v>2</v>
      </c>
      <c r="D2903" s="122">
        <v>3.3076081572563416E-4</v>
      </c>
      <c r="E2903" s="122">
        <v>0.11825672644099129</v>
      </c>
      <c r="F2903" s="84" t="s">
        <v>15743</v>
      </c>
      <c r="G2903" s="84" t="b">
        <v>0</v>
      </c>
      <c r="H2903" s="84" t="b">
        <v>0</v>
      </c>
      <c r="I2903" s="84" t="b">
        <v>0</v>
      </c>
      <c r="J2903" s="84" t="b">
        <v>0</v>
      </c>
      <c r="K2903" s="84" t="b">
        <v>0</v>
      </c>
      <c r="L2903" s="84" t="b">
        <v>0</v>
      </c>
    </row>
    <row r="2904" spans="1:12" x14ac:dyDescent="0.25">
      <c r="A2904" s="84" t="s">
        <v>14210</v>
      </c>
      <c r="B2904" s="84" t="s">
        <v>14938</v>
      </c>
      <c r="C2904" s="84">
        <v>2</v>
      </c>
      <c r="D2904" s="122">
        <v>3.3076081572563416E-4</v>
      </c>
      <c r="E2904" s="122">
        <v>2.540134742611118</v>
      </c>
      <c r="F2904" s="84" t="s">
        <v>15743</v>
      </c>
      <c r="G2904" s="84" t="b">
        <v>0</v>
      </c>
      <c r="H2904" s="84" t="b">
        <v>0</v>
      </c>
      <c r="I2904" s="84" t="b">
        <v>0</v>
      </c>
      <c r="J2904" s="84" t="b">
        <v>0</v>
      </c>
      <c r="K2904" s="84" t="b">
        <v>0</v>
      </c>
      <c r="L2904" s="84" t="b">
        <v>0</v>
      </c>
    </row>
    <row r="2905" spans="1:12" x14ac:dyDescent="0.25">
      <c r="A2905" s="84" t="s">
        <v>14241</v>
      </c>
      <c r="B2905" s="84" t="s">
        <v>15695</v>
      </c>
      <c r="C2905" s="84">
        <v>2</v>
      </c>
      <c r="D2905" s="122">
        <v>3.3076081572563416E-4</v>
      </c>
      <c r="E2905" s="122">
        <v>2.8923172607224803</v>
      </c>
      <c r="F2905" s="84" t="s">
        <v>15743</v>
      </c>
      <c r="G2905" s="84" t="b">
        <v>0</v>
      </c>
      <c r="H2905" s="84" t="b">
        <v>0</v>
      </c>
      <c r="I2905" s="84" t="b">
        <v>0</v>
      </c>
      <c r="J2905" s="84" t="b">
        <v>0</v>
      </c>
      <c r="K2905" s="84" t="b">
        <v>0</v>
      </c>
      <c r="L2905" s="84" t="b">
        <v>0</v>
      </c>
    </row>
    <row r="2906" spans="1:12" x14ac:dyDescent="0.25">
      <c r="A2906" s="84" t="s">
        <v>15695</v>
      </c>
      <c r="B2906" s="84" t="s">
        <v>14416</v>
      </c>
      <c r="C2906" s="84">
        <v>2</v>
      </c>
      <c r="D2906" s="122">
        <v>3.3076081572563416E-4</v>
      </c>
      <c r="E2906" s="122">
        <v>3.2902572693945182</v>
      </c>
      <c r="F2906" s="84" t="s">
        <v>15743</v>
      </c>
      <c r="G2906" s="84" t="b">
        <v>0</v>
      </c>
      <c r="H2906" s="84" t="b">
        <v>0</v>
      </c>
      <c r="I2906" s="84" t="b">
        <v>0</v>
      </c>
      <c r="J2906" s="84" t="b">
        <v>0</v>
      </c>
      <c r="K2906" s="84" t="b">
        <v>0</v>
      </c>
      <c r="L2906" s="84" t="b">
        <v>0</v>
      </c>
    </row>
    <row r="2907" spans="1:12" x14ac:dyDescent="0.25">
      <c r="A2907" s="84" t="s">
        <v>14416</v>
      </c>
      <c r="B2907" s="84" t="s">
        <v>15696</v>
      </c>
      <c r="C2907" s="84">
        <v>2</v>
      </c>
      <c r="D2907" s="122">
        <v>3.3076081572563416E-4</v>
      </c>
      <c r="E2907" s="122">
        <v>3.2902572693945182</v>
      </c>
      <c r="F2907" s="84" t="s">
        <v>15743</v>
      </c>
      <c r="G2907" s="84" t="b">
        <v>0</v>
      </c>
      <c r="H2907" s="84" t="b">
        <v>0</v>
      </c>
      <c r="I2907" s="84" t="b">
        <v>0</v>
      </c>
      <c r="J2907" s="84" t="b">
        <v>0</v>
      </c>
      <c r="K2907" s="84" t="b">
        <v>0</v>
      </c>
      <c r="L2907" s="84" t="b">
        <v>0</v>
      </c>
    </row>
    <row r="2908" spans="1:12" x14ac:dyDescent="0.25">
      <c r="A2908" s="84" t="s">
        <v>15696</v>
      </c>
      <c r="B2908" s="84" t="s">
        <v>14233</v>
      </c>
      <c r="C2908" s="84">
        <v>2</v>
      </c>
      <c r="D2908" s="122">
        <v>3.3076081572563416E-4</v>
      </c>
      <c r="E2908" s="122">
        <v>2.8509245755642554</v>
      </c>
      <c r="F2908" s="84" t="s">
        <v>15743</v>
      </c>
      <c r="G2908" s="84" t="b">
        <v>0</v>
      </c>
      <c r="H2908" s="84" t="b">
        <v>0</v>
      </c>
      <c r="I2908" s="84" t="b">
        <v>0</v>
      </c>
      <c r="J2908" s="84" t="b">
        <v>0</v>
      </c>
      <c r="K2908" s="84" t="b">
        <v>0</v>
      </c>
      <c r="L2908" s="84" t="b">
        <v>0</v>
      </c>
    </row>
    <row r="2909" spans="1:12" x14ac:dyDescent="0.25">
      <c r="A2909" s="84" t="s">
        <v>14233</v>
      </c>
      <c r="B2909" s="84" t="s">
        <v>14267</v>
      </c>
      <c r="C2909" s="84">
        <v>2</v>
      </c>
      <c r="D2909" s="122">
        <v>3.3076081572563416E-4</v>
      </c>
      <c r="E2909" s="122">
        <v>1.9417090359382496</v>
      </c>
      <c r="F2909" s="84" t="s">
        <v>15743</v>
      </c>
      <c r="G2909" s="84" t="b">
        <v>0</v>
      </c>
      <c r="H2909" s="84" t="b">
        <v>0</v>
      </c>
      <c r="I2909" s="84" t="b">
        <v>0</v>
      </c>
      <c r="J2909" s="84" t="b">
        <v>0</v>
      </c>
      <c r="K2909" s="84" t="b">
        <v>0</v>
      </c>
      <c r="L2909" s="84" t="b">
        <v>0</v>
      </c>
    </row>
    <row r="2910" spans="1:12" x14ac:dyDescent="0.25">
      <c r="A2910" s="84" t="s">
        <v>14412</v>
      </c>
      <c r="B2910" s="84" t="s">
        <v>731</v>
      </c>
      <c r="C2910" s="84">
        <v>2</v>
      </c>
      <c r="D2910" s="122">
        <v>3.3076081572563416E-4</v>
      </c>
      <c r="E2910" s="122">
        <v>0.61310674812108523</v>
      </c>
      <c r="F2910" s="84" t="s">
        <v>15743</v>
      </c>
      <c r="G2910" s="84" t="b">
        <v>0</v>
      </c>
      <c r="H2910" s="84" t="b">
        <v>0</v>
      </c>
      <c r="I2910" s="84" t="b">
        <v>0</v>
      </c>
      <c r="J2910" s="84" t="b">
        <v>0</v>
      </c>
      <c r="K2910" s="84" t="b">
        <v>0</v>
      </c>
      <c r="L2910" s="84" t="b">
        <v>0</v>
      </c>
    </row>
    <row r="2911" spans="1:12" x14ac:dyDescent="0.25">
      <c r="A2911" s="84" t="s">
        <v>14413</v>
      </c>
      <c r="B2911" s="84" t="s">
        <v>14349</v>
      </c>
      <c r="C2911" s="84">
        <v>2</v>
      </c>
      <c r="D2911" s="122">
        <v>3.3076081572563416E-4</v>
      </c>
      <c r="E2911" s="122">
        <v>2.5498945799002741</v>
      </c>
      <c r="F2911" s="84" t="s">
        <v>15743</v>
      </c>
      <c r="G2911" s="84" t="b">
        <v>0</v>
      </c>
      <c r="H2911" s="84" t="b">
        <v>0</v>
      </c>
      <c r="I2911" s="84" t="b">
        <v>0</v>
      </c>
      <c r="J2911" s="84" t="b">
        <v>0</v>
      </c>
      <c r="K2911" s="84" t="b">
        <v>0</v>
      </c>
      <c r="L2911" s="84" t="b">
        <v>0</v>
      </c>
    </row>
    <row r="2912" spans="1:12" x14ac:dyDescent="0.25">
      <c r="A2912" s="84" t="s">
        <v>14349</v>
      </c>
      <c r="B2912" s="84" t="s">
        <v>15697</v>
      </c>
      <c r="C2912" s="84">
        <v>2</v>
      </c>
      <c r="D2912" s="122">
        <v>3.3076081572563416E-4</v>
      </c>
      <c r="E2912" s="122">
        <v>3.1519545712282366</v>
      </c>
      <c r="F2912" s="84" t="s">
        <v>15743</v>
      </c>
      <c r="G2912" s="84" t="b">
        <v>0</v>
      </c>
      <c r="H2912" s="84" t="b">
        <v>0</v>
      </c>
      <c r="I2912" s="84" t="b">
        <v>0</v>
      </c>
      <c r="J2912" s="84" t="b">
        <v>0</v>
      </c>
      <c r="K2912" s="84" t="b">
        <v>0</v>
      </c>
      <c r="L2912" s="84" t="b">
        <v>0</v>
      </c>
    </row>
    <row r="2913" spans="1:12" x14ac:dyDescent="0.25">
      <c r="A2913" s="84" t="s">
        <v>15697</v>
      </c>
      <c r="B2913" s="84" t="s">
        <v>14555</v>
      </c>
      <c r="C2913" s="84">
        <v>2</v>
      </c>
      <c r="D2913" s="122">
        <v>3.3076081572563416E-4</v>
      </c>
      <c r="E2913" s="122">
        <v>3.4943772520504428</v>
      </c>
      <c r="F2913" s="84" t="s">
        <v>15743</v>
      </c>
      <c r="G2913" s="84" t="b">
        <v>0</v>
      </c>
      <c r="H2913" s="84" t="b">
        <v>0</v>
      </c>
      <c r="I2913" s="84" t="b">
        <v>0</v>
      </c>
      <c r="J2913" s="84" t="b">
        <v>0</v>
      </c>
      <c r="K2913" s="84" t="b">
        <v>0</v>
      </c>
      <c r="L2913" s="84" t="b">
        <v>0</v>
      </c>
    </row>
    <row r="2914" spans="1:12" x14ac:dyDescent="0.25">
      <c r="A2914" s="84" t="s">
        <v>14555</v>
      </c>
      <c r="B2914" s="84" t="s">
        <v>829</v>
      </c>
      <c r="C2914" s="84">
        <v>2</v>
      </c>
      <c r="D2914" s="122">
        <v>3.3076081572563416E-4</v>
      </c>
      <c r="E2914" s="122">
        <v>3.4943772520504428</v>
      </c>
      <c r="F2914" s="84" t="s">
        <v>15743</v>
      </c>
      <c r="G2914" s="84" t="b">
        <v>0</v>
      </c>
      <c r="H2914" s="84" t="b">
        <v>0</v>
      </c>
      <c r="I2914" s="84" t="b">
        <v>0</v>
      </c>
      <c r="J2914" s="84" t="b">
        <v>0</v>
      </c>
      <c r="K2914" s="84" t="b">
        <v>0</v>
      </c>
      <c r="L2914" s="84" t="b">
        <v>0</v>
      </c>
    </row>
    <row r="2915" spans="1:12" x14ac:dyDescent="0.25">
      <c r="A2915" s="84" t="s">
        <v>829</v>
      </c>
      <c r="B2915" s="84" t="s">
        <v>14209</v>
      </c>
      <c r="C2915" s="84">
        <v>2</v>
      </c>
      <c r="D2915" s="122">
        <v>3.3076081572563416E-4</v>
      </c>
      <c r="E2915" s="122">
        <v>2.7019855625521889</v>
      </c>
      <c r="F2915" s="84" t="s">
        <v>15743</v>
      </c>
      <c r="G2915" s="84" t="b">
        <v>0</v>
      </c>
      <c r="H2915" s="84" t="b">
        <v>0</v>
      </c>
      <c r="I2915" s="84" t="b">
        <v>0</v>
      </c>
      <c r="J2915" s="84" t="b">
        <v>0</v>
      </c>
      <c r="K2915" s="84" t="b">
        <v>0</v>
      </c>
      <c r="L2915" s="84" t="b">
        <v>0</v>
      </c>
    </row>
    <row r="2916" spans="1:12" x14ac:dyDescent="0.25">
      <c r="A2916" s="84" t="s">
        <v>14209</v>
      </c>
      <c r="B2916" s="84" t="s">
        <v>828</v>
      </c>
      <c r="C2916" s="84">
        <v>2</v>
      </c>
      <c r="D2916" s="122">
        <v>3.3076081572563416E-4</v>
      </c>
      <c r="E2916" s="122">
        <v>2.7019855625521889</v>
      </c>
      <c r="F2916" s="84" t="s">
        <v>15743</v>
      </c>
      <c r="G2916" s="84" t="b">
        <v>0</v>
      </c>
      <c r="H2916" s="84" t="b">
        <v>0</v>
      </c>
      <c r="I2916" s="84" t="b">
        <v>0</v>
      </c>
      <c r="J2916" s="84" t="b">
        <v>0</v>
      </c>
      <c r="K2916" s="84" t="b">
        <v>0</v>
      </c>
      <c r="L2916" s="84" t="b">
        <v>0</v>
      </c>
    </row>
    <row r="2917" spans="1:12" x14ac:dyDescent="0.25">
      <c r="A2917" s="84" t="s">
        <v>828</v>
      </c>
      <c r="B2917" s="84" t="s">
        <v>14395</v>
      </c>
      <c r="C2917" s="84">
        <v>2</v>
      </c>
      <c r="D2917" s="122">
        <v>3.3076081572563416E-4</v>
      </c>
      <c r="E2917" s="122">
        <v>3.2391047469471368</v>
      </c>
      <c r="F2917" s="84" t="s">
        <v>15743</v>
      </c>
      <c r="G2917" s="84" t="b">
        <v>0</v>
      </c>
      <c r="H2917" s="84" t="b">
        <v>0</v>
      </c>
      <c r="I2917" s="84" t="b">
        <v>0</v>
      </c>
      <c r="J2917" s="84" t="b">
        <v>0</v>
      </c>
      <c r="K2917" s="84" t="b">
        <v>0</v>
      </c>
      <c r="L2917" s="84" t="b">
        <v>0</v>
      </c>
    </row>
    <row r="2918" spans="1:12" x14ac:dyDescent="0.25">
      <c r="A2918" s="84" t="s">
        <v>14395</v>
      </c>
      <c r="B2918" s="84" t="s">
        <v>731</v>
      </c>
      <c r="C2918" s="84">
        <v>2</v>
      </c>
      <c r="D2918" s="122">
        <v>3.3076081572563416E-4</v>
      </c>
      <c r="E2918" s="122">
        <v>0.61310674812108523</v>
      </c>
      <c r="F2918" s="84" t="s">
        <v>15743</v>
      </c>
      <c r="G2918" s="84" t="b">
        <v>0</v>
      </c>
      <c r="H2918" s="84" t="b">
        <v>0</v>
      </c>
      <c r="I2918" s="84" t="b">
        <v>0</v>
      </c>
      <c r="J2918" s="84" t="b">
        <v>0</v>
      </c>
      <c r="K2918" s="84" t="b">
        <v>0</v>
      </c>
      <c r="L2918" s="84" t="b">
        <v>0</v>
      </c>
    </row>
    <row r="2919" spans="1:12" x14ac:dyDescent="0.25">
      <c r="A2919" s="84" t="s">
        <v>731</v>
      </c>
      <c r="B2919" s="84" t="s">
        <v>14370</v>
      </c>
      <c r="C2919" s="84">
        <v>2</v>
      </c>
      <c r="D2919" s="122">
        <v>3.3076081572563416E-4</v>
      </c>
      <c r="E2919" s="122">
        <v>0.60675995171470665</v>
      </c>
      <c r="F2919" s="84" t="s">
        <v>15743</v>
      </c>
      <c r="G2919" s="84" t="b">
        <v>0</v>
      </c>
      <c r="H2919" s="84" t="b">
        <v>0</v>
      </c>
      <c r="I2919" s="84" t="b">
        <v>0</v>
      </c>
      <c r="J2919" s="84" t="b">
        <v>0</v>
      </c>
      <c r="K2919" s="84" t="b">
        <v>0</v>
      </c>
      <c r="L2919" s="84" t="b">
        <v>0</v>
      </c>
    </row>
    <row r="2920" spans="1:12" x14ac:dyDescent="0.25">
      <c r="A2920" s="84" t="s">
        <v>14370</v>
      </c>
      <c r="B2920" s="84" t="s">
        <v>827</v>
      </c>
      <c r="C2920" s="84">
        <v>2</v>
      </c>
      <c r="D2920" s="122">
        <v>3.3076081572563416E-4</v>
      </c>
      <c r="E2920" s="122">
        <v>3.1933472563864616</v>
      </c>
      <c r="F2920" s="84" t="s">
        <v>15743</v>
      </c>
      <c r="G2920" s="84" t="b">
        <v>0</v>
      </c>
      <c r="H2920" s="84" t="b">
        <v>0</v>
      </c>
      <c r="I2920" s="84" t="b">
        <v>0</v>
      </c>
      <c r="J2920" s="84" t="b">
        <v>0</v>
      </c>
      <c r="K2920" s="84" t="b">
        <v>0</v>
      </c>
      <c r="L2920" s="84" t="b">
        <v>0</v>
      </c>
    </row>
    <row r="2921" spans="1:12" x14ac:dyDescent="0.25">
      <c r="A2921" s="84" t="s">
        <v>827</v>
      </c>
      <c r="B2921" s="84" t="s">
        <v>826</v>
      </c>
      <c r="C2921" s="84">
        <v>2</v>
      </c>
      <c r="D2921" s="122">
        <v>3.3076081572563416E-4</v>
      </c>
      <c r="E2921" s="122">
        <v>3.8923172607224803</v>
      </c>
      <c r="F2921" s="84" t="s">
        <v>15743</v>
      </c>
      <c r="G2921" s="84" t="b">
        <v>0</v>
      </c>
      <c r="H2921" s="84" t="b">
        <v>0</v>
      </c>
      <c r="I2921" s="84" t="b">
        <v>0</v>
      </c>
      <c r="J2921" s="84" t="b">
        <v>0</v>
      </c>
      <c r="K2921" s="84" t="b">
        <v>0</v>
      </c>
      <c r="L2921" s="84" t="b">
        <v>0</v>
      </c>
    </row>
    <row r="2922" spans="1:12" x14ac:dyDescent="0.25">
      <c r="A2922" s="84" t="s">
        <v>826</v>
      </c>
      <c r="B2922" s="84" t="s">
        <v>15698</v>
      </c>
      <c r="C2922" s="84">
        <v>2</v>
      </c>
      <c r="D2922" s="122">
        <v>3.3076081572563416E-4</v>
      </c>
      <c r="E2922" s="122">
        <v>3.8923172607224803</v>
      </c>
      <c r="F2922" s="84" t="s">
        <v>15743</v>
      </c>
      <c r="G2922" s="84" t="b">
        <v>0</v>
      </c>
      <c r="H2922" s="84" t="b">
        <v>0</v>
      </c>
      <c r="I2922" s="84" t="b">
        <v>0</v>
      </c>
      <c r="J2922" s="84" t="b">
        <v>0</v>
      </c>
      <c r="K2922" s="84" t="b">
        <v>0</v>
      </c>
      <c r="L2922" s="84" t="b">
        <v>0</v>
      </c>
    </row>
    <row r="2923" spans="1:12" x14ac:dyDescent="0.25">
      <c r="A2923" s="84" t="s">
        <v>15698</v>
      </c>
      <c r="B2923" s="84" t="s">
        <v>15699</v>
      </c>
      <c r="C2923" s="84">
        <v>2</v>
      </c>
      <c r="D2923" s="122">
        <v>3.3076081572563416E-4</v>
      </c>
      <c r="E2923" s="122">
        <v>3.8923172607224803</v>
      </c>
      <c r="F2923" s="84" t="s">
        <v>15743</v>
      </c>
      <c r="G2923" s="84" t="b">
        <v>0</v>
      </c>
      <c r="H2923" s="84" t="b">
        <v>0</v>
      </c>
      <c r="I2923" s="84" t="b">
        <v>0</v>
      </c>
      <c r="J2923" s="84" t="b">
        <v>0</v>
      </c>
      <c r="K2923" s="84" t="b">
        <v>0</v>
      </c>
      <c r="L2923" s="84" t="b">
        <v>0</v>
      </c>
    </row>
    <row r="2924" spans="1:12" x14ac:dyDescent="0.25">
      <c r="A2924" s="84" t="s">
        <v>15701</v>
      </c>
      <c r="B2924" s="84" t="s">
        <v>14724</v>
      </c>
      <c r="C2924" s="84">
        <v>2</v>
      </c>
      <c r="D2924" s="122">
        <v>3.3076081572563416E-4</v>
      </c>
      <c r="E2924" s="122">
        <v>3.716226001666799</v>
      </c>
      <c r="F2924" s="84" t="s">
        <v>15743</v>
      </c>
      <c r="G2924" s="84" t="b">
        <v>0</v>
      </c>
      <c r="H2924" s="84" t="b">
        <v>0</v>
      </c>
      <c r="I2924" s="84" t="b">
        <v>0</v>
      </c>
      <c r="J2924" s="84" t="b">
        <v>0</v>
      </c>
      <c r="K2924" s="84" t="b">
        <v>0</v>
      </c>
      <c r="L2924" s="84" t="b">
        <v>0</v>
      </c>
    </row>
    <row r="2925" spans="1:12" x14ac:dyDescent="0.25">
      <c r="A2925" s="84" t="s">
        <v>14724</v>
      </c>
      <c r="B2925" s="84" t="s">
        <v>14256</v>
      </c>
      <c r="C2925" s="84">
        <v>2</v>
      </c>
      <c r="D2925" s="122">
        <v>3.3076081572563416E-4</v>
      </c>
      <c r="E2925" s="122">
        <v>2.6370447556191743</v>
      </c>
      <c r="F2925" s="84" t="s">
        <v>15743</v>
      </c>
      <c r="G2925" s="84" t="b">
        <v>0</v>
      </c>
      <c r="H2925" s="84" t="b">
        <v>0</v>
      </c>
      <c r="I2925" s="84" t="b">
        <v>0</v>
      </c>
      <c r="J2925" s="84" t="b">
        <v>0</v>
      </c>
      <c r="K2925" s="84" t="b">
        <v>0</v>
      </c>
      <c r="L2925" s="84" t="b">
        <v>0</v>
      </c>
    </row>
    <row r="2926" spans="1:12" x14ac:dyDescent="0.25">
      <c r="A2926" s="84" t="s">
        <v>14256</v>
      </c>
      <c r="B2926" s="84" t="s">
        <v>824</v>
      </c>
      <c r="C2926" s="84">
        <v>2</v>
      </c>
      <c r="D2926" s="122">
        <v>3.3076081572563416E-4</v>
      </c>
      <c r="E2926" s="122">
        <v>2.9380747512831555</v>
      </c>
      <c r="F2926" s="84" t="s">
        <v>15743</v>
      </c>
      <c r="G2926" s="84" t="b">
        <v>0</v>
      </c>
      <c r="H2926" s="84" t="b">
        <v>0</v>
      </c>
      <c r="I2926" s="84" t="b">
        <v>0</v>
      </c>
      <c r="J2926" s="84" t="b">
        <v>0</v>
      </c>
      <c r="K2926" s="84" t="b">
        <v>0</v>
      </c>
      <c r="L2926" s="84" t="b">
        <v>0</v>
      </c>
    </row>
    <row r="2927" spans="1:12" x14ac:dyDescent="0.25">
      <c r="A2927" s="84" t="s">
        <v>824</v>
      </c>
      <c r="B2927" s="84" t="s">
        <v>15702</v>
      </c>
      <c r="C2927" s="84">
        <v>2</v>
      </c>
      <c r="D2927" s="122">
        <v>3.3076081572563416E-4</v>
      </c>
      <c r="E2927" s="122">
        <v>3.8923172607224803</v>
      </c>
      <c r="F2927" s="84" t="s">
        <v>15743</v>
      </c>
      <c r="G2927" s="84" t="b">
        <v>0</v>
      </c>
      <c r="H2927" s="84" t="b">
        <v>0</v>
      </c>
      <c r="I2927" s="84" t="b">
        <v>0</v>
      </c>
      <c r="J2927" s="84" t="b">
        <v>0</v>
      </c>
      <c r="K2927" s="84" t="b">
        <v>0</v>
      </c>
      <c r="L2927" s="84" t="b">
        <v>0</v>
      </c>
    </row>
    <row r="2928" spans="1:12" x14ac:dyDescent="0.25">
      <c r="A2928" s="84" t="s">
        <v>15702</v>
      </c>
      <c r="B2928" s="84" t="s">
        <v>14370</v>
      </c>
      <c r="C2928" s="84">
        <v>2</v>
      </c>
      <c r="D2928" s="122">
        <v>3.3076081572563416E-4</v>
      </c>
      <c r="E2928" s="122">
        <v>3.1933472563864616</v>
      </c>
      <c r="F2928" s="84" t="s">
        <v>15743</v>
      </c>
      <c r="G2928" s="84" t="b">
        <v>0</v>
      </c>
      <c r="H2928" s="84" t="b">
        <v>0</v>
      </c>
      <c r="I2928" s="84" t="b">
        <v>0</v>
      </c>
      <c r="J2928" s="84" t="b">
        <v>0</v>
      </c>
      <c r="K2928" s="84" t="b">
        <v>0</v>
      </c>
      <c r="L2928" s="84" t="b">
        <v>0</v>
      </c>
    </row>
    <row r="2929" spans="1:12" x14ac:dyDescent="0.25">
      <c r="A2929" s="84" t="s">
        <v>14370</v>
      </c>
      <c r="B2929" s="84" t="s">
        <v>15703</v>
      </c>
      <c r="C2929" s="84">
        <v>2</v>
      </c>
      <c r="D2929" s="122">
        <v>3.3076081572563416E-4</v>
      </c>
      <c r="E2929" s="122">
        <v>3.1933472563864616</v>
      </c>
      <c r="F2929" s="84" t="s">
        <v>15743</v>
      </c>
      <c r="G2929" s="84" t="b">
        <v>0</v>
      </c>
      <c r="H2929" s="84" t="b">
        <v>0</v>
      </c>
      <c r="I2929" s="84" t="b">
        <v>0</v>
      </c>
      <c r="J2929" s="84" t="b">
        <v>0</v>
      </c>
      <c r="K2929" s="84" t="b">
        <v>0</v>
      </c>
      <c r="L2929" s="84" t="b">
        <v>0</v>
      </c>
    </row>
    <row r="2930" spans="1:12" x14ac:dyDescent="0.25">
      <c r="A2930" s="84" t="s">
        <v>15703</v>
      </c>
      <c r="B2930" s="84" t="s">
        <v>15704</v>
      </c>
      <c r="C2930" s="84">
        <v>2</v>
      </c>
      <c r="D2930" s="122">
        <v>3.3076081572563416E-4</v>
      </c>
      <c r="E2930" s="122">
        <v>3.8923172607224803</v>
      </c>
      <c r="F2930" s="84" t="s">
        <v>15743</v>
      </c>
      <c r="G2930" s="84" t="b">
        <v>0</v>
      </c>
      <c r="H2930" s="84" t="b">
        <v>0</v>
      </c>
      <c r="I2930" s="84" t="b">
        <v>0</v>
      </c>
      <c r="J2930" s="84" t="b">
        <v>0</v>
      </c>
      <c r="K2930" s="84" t="b">
        <v>0</v>
      </c>
      <c r="L2930" s="84" t="b">
        <v>0</v>
      </c>
    </row>
    <row r="2931" spans="1:12" x14ac:dyDescent="0.25">
      <c r="A2931" s="84" t="s">
        <v>15704</v>
      </c>
      <c r="B2931" s="84" t="s">
        <v>14209</v>
      </c>
      <c r="C2931" s="84">
        <v>2</v>
      </c>
      <c r="D2931" s="122">
        <v>3.3076081572563416E-4</v>
      </c>
      <c r="E2931" s="122">
        <v>2.7019855625521889</v>
      </c>
      <c r="F2931" s="84" t="s">
        <v>15743</v>
      </c>
      <c r="G2931" s="84" t="b">
        <v>0</v>
      </c>
      <c r="H2931" s="84" t="b">
        <v>0</v>
      </c>
      <c r="I2931" s="84" t="b">
        <v>0</v>
      </c>
      <c r="J2931" s="84" t="b">
        <v>0</v>
      </c>
      <c r="K2931" s="84" t="b">
        <v>0</v>
      </c>
      <c r="L2931" s="84" t="b">
        <v>0</v>
      </c>
    </row>
    <row r="2932" spans="1:12" x14ac:dyDescent="0.25">
      <c r="A2932" s="84" t="s">
        <v>14209</v>
      </c>
      <c r="B2932" s="84" t="s">
        <v>268</v>
      </c>
      <c r="C2932" s="84">
        <v>2</v>
      </c>
      <c r="D2932" s="122">
        <v>3.3076081572563416E-4</v>
      </c>
      <c r="E2932" s="122">
        <v>2.7019855625521889</v>
      </c>
      <c r="F2932" s="84" t="s">
        <v>15743</v>
      </c>
      <c r="G2932" s="84" t="b">
        <v>0</v>
      </c>
      <c r="H2932" s="84" t="b">
        <v>0</v>
      </c>
      <c r="I2932" s="84" t="b">
        <v>0</v>
      </c>
      <c r="J2932" s="84" t="b">
        <v>0</v>
      </c>
      <c r="K2932" s="84" t="b">
        <v>0</v>
      </c>
      <c r="L2932" s="84" t="b">
        <v>0</v>
      </c>
    </row>
    <row r="2933" spans="1:12" x14ac:dyDescent="0.25">
      <c r="A2933" s="84" t="s">
        <v>268</v>
      </c>
      <c r="B2933" s="84" t="s">
        <v>14704</v>
      </c>
      <c r="C2933" s="84">
        <v>2</v>
      </c>
      <c r="D2933" s="122">
        <v>3.3076081572563416E-4</v>
      </c>
      <c r="E2933" s="122">
        <v>3.4151960060028181</v>
      </c>
      <c r="F2933" s="84" t="s">
        <v>15743</v>
      </c>
      <c r="G2933" s="84" t="b">
        <v>0</v>
      </c>
      <c r="H2933" s="84" t="b">
        <v>0</v>
      </c>
      <c r="I2933" s="84" t="b">
        <v>0</v>
      </c>
      <c r="J2933" s="84" t="b">
        <v>0</v>
      </c>
      <c r="K2933" s="84" t="b">
        <v>0</v>
      </c>
      <c r="L2933" s="84" t="b">
        <v>0</v>
      </c>
    </row>
    <row r="2934" spans="1:12" x14ac:dyDescent="0.25">
      <c r="A2934" s="84" t="s">
        <v>14704</v>
      </c>
      <c r="B2934" s="84" t="s">
        <v>15705</v>
      </c>
      <c r="C2934" s="84">
        <v>2</v>
      </c>
      <c r="D2934" s="122">
        <v>3.3076081572563416E-4</v>
      </c>
      <c r="E2934" s="122">
        <v>3.5912872650584995</v>
      </c>
      <c r="F2934" s="84" t="s">
        <v>15743</v>
      </c>
      <c r="G2934" s="84" t="b">
        <v>0</v>
      </c>
      <c r="H2934" s="84" t="b">
        <v>0</v>
      </c>
      <c r="I2934" s="84" t="b">
        <v>0</v>
      </c>
      <c r="J2934" s="84" t="b">
        <v>0</v>
      </c>
      <c r="K2934" s="84" t="b">
        <v>0</v>
      </c>
      <c r="L2934" s="84" t="b">
        <v>0</v>
      </c>
    </row>
    <row r="2935" spans="1:12" x14ac:dyDescent="0.25">
      <c r="A2935" s="84" t="s">
        <v>15705</v>
      </c>
      <c r="B2935" s="84" t="s">
        <v>14509</v>
      </c>
      <c r="C2935" s="84">
        <v>2</v>
      </c>
      <c r="D2935" s="122">
        <v>3.3076081572563416E-4</v>
      </c>
      <c r="E2935" s="122">
        <v>3.4151960060028181</v>
      </c>
      <c r="F2935" s="84" t="s">
        <v>15743</v>
      </c>
      <c r="G2935" s="84" t="b">
        <v>0</v>
      </c>
      <c r="H2935" s="84" t="b">
        <v>0</v>
      </c>
      <c r="I2935" s="84" t="b">
        <v>0</v>
      </c>
      <c r="J2935" s="84" t="b">
        <v>0</v>
      </c>
      <c r="K2935" s="84" t="b">
        <v>0</v>
      </c>
      <c r="L2935" s="84" t="b">
        <v>0</v>
      </c>
    </row>
    <row r="2936" spans="1:12" x14ac:dyDescent="0.25">
      <c r="A2936" s="84" t="s">
        <v>14509</v>
      </c>
      <c r="B2936" s="84" t="s">
        <v>731</v>
      </c>
      <c r="C2936" s="84">
        <v>2</v>
      </c>
      <c r="D2936" s="122">
        <v>3.3076081572563416E-4</v>
      </c>
      <c r="E2936" s="122">
        <v>0.73804548472938525</v>
      </c>
      <c r="F2936" s="84" t="s">
        <v>15743</v>
      </c>
      <c r="G2936" s="84" t="b">
        <v>0</v>
      </c>
      <c r="H2936" s="84" t="b">
        <v>0</v>
      </c>
      <c r="I2936" s="84" t="b">
        <v>0</v>
      </c>
      <c r="J2936" s="84" t="b">
        <v>0</v>
      </c>
      <c r="K2936" s="84" t="b">
        <v>0</v>
      </c>
      <c r="L2936" s="84" t="b">
        <v>0</v>
      </c>
    </row>
    <row r="2937" spans="1:12" x14ac:dyDescent="0.25">
      <c r="A2937" s="84" t="s">
        <v>15706</v>
      </c>
      <c r="B2937" s="84" t="s">
        <v>15707</v>
      </c>
      <c r="C2937" s="84">
        <v>2</v>
      </c>
      <c r="D2937" s="122">
        <v>3.3076081572563416E-4</v>
      </c>
      <c r="E2937" s="122">
        <v>3.8923172607224803</v>
      </c>
      <c r="F2937" s="84" t="s">
        <v>15743</v>
      </c>
      <c r="G2937" s="84" t="b">
        <v>0</v>
      </c>
      <c r="H2937" s="84" t="b">
        <v>0</v>
      </c>
      <c r="I2937" s="84" t="b">
        <v>0</v>
      </c>
      <c r="J2937" s="84" t="b">
        <v>0</v>
      </c>
      <c r="K2937" s="84" t="b">
        <v>0</v>
      </c>
      <c r="L2937" s="84" t="b">
        <v>0</v>
      </c>
    </row>
    <row r="2938" spans="1:12" x14ac:dyDescent="0.25">
      <c r="A2938" s="84" t="s">
        <v>15707</v>
      </c>
      <c r="B2938" s="84" t="s">
        <v>15708</v>
      </c>
      <c r="C2938" s="84">
        <v>2</v>
      </c>
      <c r="D2938" s="122">
        <v>3.3076081572563416E-4</v>
      </c>
      <c r="E2938" s="122">
        <v>3.8923172607224803</v>
      </c>
      <c r="F2938" s="84" t="s">
        <v>15743</v>
      </c>
      <c r="G2938" s="84" t="b">
        <v>0</v>
      </c>
      <c r="H2938" s="84" t="b">
        <v>0</v>
      </c>
      <c r="I2938" s="84" t="b">
        <v>0</v>
      </c>
      <c r="J2938" s="84" t="b">
        <v>0</v>
      </c>
      <c r="K2938" s="84" t="b">
        <v>0</v>
      </c>
      <c r="L2938" s="84" t="b">
        <v>0</v>
      </c>
    </row>
    <row r="2939" spans="1:12" x14ac:dyDescent="0.25">
      <c r="A2939" s="84" t="s">
        <v>15708</v>
      </c>
      <c r="B2939" s="84" t="s">
        <v>14783</v>
      </c>
      <c r="C2939" s="84">
        <v>2</v>
      </c>
      <c r="D2939" s="122">
        <v>3.3076081572563416E-4</v>
      </c>
      <c r="E2939" s="122">
        <v>3.5912872650584995</v>
      </c>
      <c r="F2939" s="84" t="s">
        <v>15743</v>
      </c>
      <c r="G2939" s="84" t="b">
        <v>0</v>
      </c>
      <c r="H2939" s="84" t="b">
        <v>0</v>
      </c>
      <c r="I2939" s="84" t="b">
        <v>0</v>
      </c>
      <c r="J2939" s="84" t="b">
        <v>0</v>
      </c>
      <c r="K2939" s="84" t="b">
        <v>0</v>
      </c>
      <c r="L2939" s="84" t="b">
        <v>0</v>
      </c>
    </row>
    <row r="2940" spans="1:12" x14ac:dyDescent="0.25">
      <c r="A2940" s="84" t="s">
        <v>14783</v>
      </c>
      <c r="B2940" s="84" t="s">
        <v>15025</v>
      </c>
      <c r="C2940" s="84">
        <v>2</v>
      </c>
      <c r="D2940" s="122">
        <v>3.3076081572563416E-4</v>
      </c>
      <c r="E2940" s="122">
        <v>3.4151960060028181</v>
      </c>
      <c r="F2940" s="84" t="s">
        <v>15743</v>
      </c>
      <c r="G2940" s="84" t="b">
        <v>0</v>
      </c>
      <c r="H2940" s="84" t="b">
        <v>0</v>
      </c>
      <c r="I2940" s="84" t="b">
        <v>0</v>
      </c>
      <c r="J2940" s="84" t="b">
        <v>1</v>
      </c>
      <c r="K2940" s="84" t="b">
        <v>0</v>
      </c>
      <c r="L2940" s="84" t="b">
        <v>0</v>
      </c>
    </row>
    <row r="2941" spans="1:12" x14ac:dyDescent="0.25">
      <c r="A2941" s="84" t="s">
        <v>15025</v>
      </c>
      <c r="B2941" s="84" t="s">
        <v>15709</v>
      </c>
      <c r="C2941" s="84">
        <v>2</v>
      </c>
      <c r="D2941" s="122">
        <v>3.3076081572563416E-4</v>
      </c>
      <c r="E2941" s="122">
        <v>3.716226001666799</v>
      </c>
      <c r="F2941" s="84" t="s">
        <v>15743</v>
      </c>
      <c r="G2941" s="84" t="b">
        <v>1</v>
      </c>
      <c r="H2941" s="84" t="b">
        <v>0</v>
      </c>
      <c r="I2941" s="84" t="b">
        <v>0</v>
      </c>
      <c r="J2941" s="84" t="b">
        <v>0</v>
      </c>
      <c r="K2941" s="84" t="b">
        <v>0</v>
      </c>
      <c r="L2941" s="84" t="b">
        <v>0</v>
      </c>
    </row>
    <row r="2942" spans="1:12" x14ac:dyDescent="0.25">
      <c r="A2942" s="84" t="s">
        <v>15709</v>
      </c>
      <c r="B2942" s="84" t="s">
        <v>15710</v>
      </c>
      <c r="C2942" s="84">
        <v>2</v>
      </c>
      <c r="D2942" s="122">
        <v>3.3076081572563416E-4</v>
      </c>
      <c r="E2942" s="122">
        <v>3.8923172607224803</v>
      </c>
      <c r="F2942" s="84" t="s">
        <v>15743</v>
      </c>
      <c r="G2942" s="84" t="b">
        <v>0</v>
      </c>
      <c r="H2942" s="84" t="b">
        <v>0</v>
      </c>
      <c r="I2942" s="84" t="b">
        <v>0</v>
      </c>
      <c r="J2942" s="84" t="b">
        <v>0</v>
      </c>
      <c r="K2942" s="84" t="b">
        <v>0</v>
      </c>
      <c r="L2942" s="84" t="b">
        <v>0</v>
      </c>
    </row>
    <row r="2943" spans="1:12" x14ac:dyDescent="0.25">
      <c r="A2943" s="84" t="s">
        <v>15710</v>
      </c>
      <c r="B2943" s="84" t="s">
        <v>14207</v>
      </c>
      <c r="C2943" s="84">
        <v>2</v>
      </c>
      <c r="D2943" s="122">
        <v>3.3076081572563416E-4</v>
      </c>
      <c r="E2943" s="122">
        <v>2.6492792120361859</v>
      </c>
      <c r="F2943" s="84" t="s">
        <v>15743</v>
      </c>
      <c r="G2943" s="84" t="b">
        <v>0</v>
      </c>
      <c r="H2943" s="84" t="b">
        <v>0</v>
      </c>
      <c r="I2943" s="84" t="b">
        <v>0</v>
      </c>
      <c r="J2943" s="84" t="b">
        <v>0</v>
      </c>
      <c r="K2943" s="84" t="b">
        <v>0</v>
      </c>
      <c r="L2943" s="84" t="b">
        <v>0</v>
      </c>
    </row>
    <row r="2944" spans="1:12" x14ac:dyDescent="0.25">
      <c r="A2944" s="84" t="s">
        <v>14207</v>
      </c>
      <c r="B2944" s="84" t="s">
        <v>15711</v>
      </c>
      <c r="C2944" s="84">
        <v>2</v>
      </c>
      <c r="D2944" s="122">
        <v>3.3076081572563416E-4</v>
      </c>
      <c r="E2944" s="122">
        <v>2.6370447556191743</v>
      </c>
      <c r="F2944" s="84" t="s">
        <v>15743</v>
      </c>
      <c r="G2944" s="84" t="b">
        <v>0</v>
      </c>
      <c r="H2944" s="84" t="b">
        <v>0</v>
      </c>
      <c r="I2944" s="84" t="b">
        <v>0</v>
      </c>
      <c r="J2944" s="84" t="b">
        <v>0</v>
      </c>
      <c r="K2944" s="84" t="b">
        <v>0</v>
      </c>
      <c r="L2944" s="84" t="b">
        <v>0</v>
      </c>
    </row>
    <row r="2945" spans="1:12" x14ac:dyDescent="0.25">
      <c r="A2945" s="84" t="s">
        <v>15711</v>
      </c>
      <c r="B2945" s="84" t="s">
        <v>15021</v>
      </c>
      <c r="C2945" s="84">
        <v>2</v>
      </c>
      <c r="D2945" s="122">
        <v>3.3076081572563416E-4</v>
      </c>
      <c r="E2945" s="122">
        <v>3.716226001666799</v>
      </c>
      <c r="F2945" s="84" t="s">
        <v>15743</v>
      </c>
      <c r="G2945" s="84" t="b">
        <v>0</v>
      </c>
      <c r="H2945" s="84" t="b">
        <v>0</v>
      </c>
      <c r="I2945" s="84" t="b">
        <v>0</v>
      </c>
      <c r="J2945" s="84" t="b">
        <v>0</v>
      </c>
      <c r="K2945" s="84" t="b">
        <v>0</v>
      </c>
      <c r="L2945" s="84" t="b">
        <v>0</v>
      </c>
    </row>
    <row r="2946" spans="1:12" x14ac:dyDescent="0.25">
      <c r="A2946" s="84" t="s">
        <v>15021</v>
      </c>
      <c r="B2946" s="84" t="s">
        <v>14267</v>
      </c>
      <c r="C2946" s="84">
        <v>2</v>
      </c>
      <c r="D2946" s="122">
        <v>3.3076081572563416E-4</v>
      </c>
      <c r="E2946" s="122">
        <v>2.7868070759525065</v>
      </c>
      <c r="F2946" s="84" t="s">
        <v>15743</v>
      </c>
      <c r="G2946" s="84" t="b">
        <v>0</v>
      </c>
      <c r="H2946" s="84" t="b">
        <v>0</v>
      </c>
      <c r="I2946" s="84" t="b">
        <v>0</v>
      </c>
      <c r="J2946" s="84" t="b">
        <v>0</v>
      </c>
      <c r="K2946" s="84" t="b">
        <v>0</v>
      </c>
      <c r="L2946" s="84" t="b">
        <v>0</v>
      </c>
    </row>
    <row r="2947" spans="1:12" x14ac:dyDescent="0.25">
      <c r="A2947" s="84" t="s">
        <v>14267</v>
      </c>
      <c r="B2947" s="84" t="s">
        <v>855</v>
      </c>
      <c r="C2947" s="84">
        <v>2</v>
      </c>
      <c r="D2947" s="122">
        <v>3.3076081572563416E-4</v>
      </c>
      <c r="E2947" s="122">
        <v>1.1499849783653322</v>
      </c>
      <c r="F2947" s="84" t="s">
        <v>15743</v>
      </c>
      <c r="G2947" s="84" t="b">
        <v>0</v>
      </c>
      <c r="H2947" s="84" t="b">
        <v>0</v>
      </c>
      <c r="I2947" s="84" t="b">
        <v>0</v>
      </c>
      <c r="J2947" s="84" t="b">
        <v>0</v>
      </c>
      <c r="K2947" s="84" t="b">
        <v>0</v>
      </c>
      <c r="L2947" s="84" t="b">
        <v>0</v>
      </c>
    </row>
    <row r="2948" spans="1:12" x14ac:dyDescent="0.25">
      <c r="A2948" s="84" t="s">
        <v>855</v>
      </c>
      <c r="B2948" s="84" t="s">
        <v>951</v>
      </c>
      <c r="C2948" s="84">
        <v>2</v>
      </c>
      <c r="D2948" s="122">
        <v>3.3076081572563416E-4</v>
      </c>
      <c r="E2948" s="122">
        <v>0.73305092962898621</v>
      </c>
      <c r="F2948" s="84" t="s">
        <v>15743</v>
      </c>
      <c r="G2948" s="84" t="b">
        <v>0</v>
      </c>
      <c r="H2948" s="84" t="b">
        <v>0</v>
      </c>
      <c r="I2948" s="84" t="b">
        <v>0</v>
      </c>
      <c r="J2948" s="84" t="b">
        <v>0</v>
      </c>
      <c r="K2948" s="84" t="b">
        <v>0</v>
      </c>
      <c r="L2948" s="84" t="b">
        <v>0</v>
      </c>
    </row>
    <row r="2949" spans="1:12" x14ac:dyDescent="0.25">
      <c r="A2949" s="84" t="s">
        <v>951</v>
      </c>
      <c r="B2949" s="84" t="s">
        <v>14209</v>
      </c>
      <c r="C2949" s="84">
        <v>2</v>
      </c>
      <c r="D2949" s="122">
        <v>3.3076081572563416E-4</v>
      </c>
      <c r="E2949" s="122">
        <v>1.2548275312099697</v>
      </c>
      <c r="F2949" s="84" t="s">
        <v>15743</v>
      </c>
      <c r="G2949" s="84" t="b">
        <v>0</v>
      </c>
      <c r="H2949" s="84" t="b">
        <v>0</v>
      </c>
      <c r="I2949" s="84" t="b">
        <v>0</v>
      </c>
      <c r="J2949" s="84" t="b">
        <v>0</v>
      </c>
      <c r="K2949" s="84" t="b">
        <v>0</v>
      </c>
      <c r="L2949" s="84" t="b">
        <v>0</v>
      </c>
    </row>
    <row r="2950" spans="1:12" x14ac:dyDescent="0.25">
      <c r="A2950" s="84" t="s">
        <v>731</v>
      </c>
      <c r="B2950" s="84" t="s">
        <v>14241</v>
      </c>
      <c r="C2950" s="84">
        <v>2</v>
      </c>
      <c r="D2950" s="122">
        <v>3.3076081572563416E-4</v>
      </c>
      <c r="E2950" s="122">
        <v>0.3057299560507255</v>
      </c>
      <c r="F2950" s="84" t="s">
        <v>15743</v>
      </c>
      <c r="G2950" s="84" t="b">
        <v>0</v>
      </c>
      <c r="H2950" s="84" t="b">
        <v>0</v>
      </c>
      <c r="I2950" s="84" t="b">
        <v>0</v>
      </c>
      <c r="J2950" s="84" t="b">
        <v>0</v>
      </c>
      <c r="K2950" s="84" t="b">
        <v>0</v>
      </c>
      <c r="L2950" s="84" t="b">
        <v>0</v>
      </c>
    </row>
    <row r="2951" spans="1:12" x14ac:dyDescent="0.25">
      <c r="A2951" s="84" t="s">
        <v>15712</v>
      </c>
      <c r="B2951" s="84" t="s">
        <v>15713</v>
      </c>
      <c r="C2951" s="84">
        <v>2</v>
      </c>
      <c r="D2951" s="122">
        <v>3.3076081572563416E-4</v>
      </c>
      <c r="E2951" s="122">
        <v>3.8923172607224803</v>
      </c>
      <c r="F2951" s="84" t="s">
        <v>15743</v>
      </c>
      <c r="G2951" s="84" t="b">
        <v>0</v>
      </c>
      <c r="H2951" s="84" t="b">
        <v>0</v>
      </c>
      <c r="I2951" s="84" t="b">
        <v>0</v>
      </c>
      <c r="J2951" s="84" t="b">
        <v>0</v>
      </c>
      <c r="K2951" s="84" t="b">
        <v>0</v>
      </c>
      <c r="L2951" s="84" t="b">
        <v>0</v>
      </c>
    </row>
    <row r="2952" spans="1:12" x14ac:dyDescent="0.25">
      <c r="A2952" s="84" t="s">
        <v>15714</v>
      </c>
      <c r="B2952" s="84" t="s">
        <v>15715</v>
      </c>
      <c r="C2952" s="84">
        <v>2</v>
      </c>
      <c r="D2952" s="122">
        <v>3.3076081572563416E-4</v>
      </c>
      <c r="E2952" s="122">
        <v>3.8923172607224803</v>
      </c>
      <c r="F2952" s="84" t="s">
        <v>15743</v>
      </c>
      <c r="G2952" s="84" t="b">
        <v>0</v>
      </c>
      <c r="H2952" s="84" t="b">
        <v>0</v>
      </c>
      <c r="I2952" s="84" t="b">
        <v>0</v>
      </c>
      <c r="J2952" s="84" t="b">
        <v>0</v>
      </c>
      <c r="K2952" s="84" t="b">
        <v>0</v>
      </c>
      <c r="L2952" s="84" t="b">
        <v>0</v>
      </c>
    </row>
    <row r="2953" spans="1:12" x14ac:dyDescent="0.25">
      <c r="A2953" s="84" t="s">
        <v>15715</v>
      </c>
      <c r="B2953" s="84" t="s">
        <v>14356</v>
      </c>
      <c r="C2953" s="84">
        <v>2</v>
      </c>
      <c r="D2953" s="122">
        <v>3.3076081572563416E-4</v>
      </c>
      <c r="E2953" s="122">
        <v>3.2391047469471368</v>
      </c>
      <c r="F2953" s="84" t="s">
        <v>15743</v>
      </c>
      <c r="G2953" s="84" t="b">
        <v>0</v>
      </c>
      <c r="H2953" s="84" t="b">
        <v>0</v>
      </c>
      <c r="I2953" s="84" t="b">
        <v>0</v>
      </c>
      <c r="J2953" s="84" t="b">
        <v>0</v>
      </c>
      <c r="K2953" s="84" t="b">
        <v>0</v>
      </c>
      <c r="L2953" s="84" t="b">
        <v>0</v>
      </c>
    </row>
    <row r="2954" spans="1:12" x14ac:dyDescent="0.25">
      <c r="A2954" s="84" t="s">
        <v>14356</v>
      </c>
      <c r="B2954" s="84" t="s">
        <v>14230</v>
      </c>
      <c r="C2954" s="84">
        <v>2</v>
      </c>
      <c r="D2954" s="122">
        <v>3.3076081572563416E-4</v>
      </c>
      <c r="E2954" s="122">
        <v>2.1326494160328497</v>
      </c>
      <c r="F2954" s="84" t="s">
        <v>15743</v>
      </c>
      <c r="G2954" s="84" t="b">
        <v>0</v>
      </c>
      <c r="H2954" s="84" t="b">
        <v>0</v>
      </c>
      <c r="I2954" s="84" t="b">
        <v>0</v>
      </c>
      <c r="J2954" s="84" t="b">
        <v>0</v>
      </c>
      <c r="K2954" s="84" t="b">
        <v>0</v>
      </c>
      <c r="L2954" s="84" t="b">
        <v>0</v>
      </c>
    </row>
    <row r="2955" spans="1:12" x14ac:dyDescent="0.25">
      <c r="A2955" s="84" t="s">
        <v>14230</v>
      </c>
      <c r="B2955" s="84" t="s">
        <v>683</v>
      </c>
      <c r="C2955" s="84">
        <v>2</v>
      </c>
      <c r="D2955" s="122">
        <v>3.3076081572563416E-4</v>
      </c>
      <c r="E2955" s="122">
        <v>1.1742309659393888</v>
      </c>
      <c r="F2955" s="84" t="s">
        <v>15743</v>
      </c>
      <c r="G2955" s="84" t="b">
        <v>0</v>
      </c>
      <c r="H2955" s="84" t="b">
        <v>0</v>
      </c>
      <c r="I2955" s="84" t="b">
        <v>0</v>
      </c>
      <c r="J2955" s="84" t="b">
        <v>0</v>
      </c>
      <c r="K2955" s="84" t="b">
        <v>0</v>
      </c>
      <c r="L2955" s="84" t="b">
        <v>0</v>
      </c>
    </row>
    <row r="2956" spans="1:12" x14ac:dyDescent="0.25">
      <c r="A2956" s="84" t="s">
        <v>683</v>
      </c>
      <c r="B2956" s="84" t="s">
        <v>2685</v>
      </c>
      <c r="C2956" s="84">
        <v>2</v>
      </c>
      <c r="D2956" s="122">
        <v>3.3076081572563416E-4</v>
      </c>
      <c r="E2956" s="122">
        <v>1.4773439127516625</v>
      </c>
      <c r="F2956" s="84" t="s">
        <v>15743</v>
      </c>
      <c r="G2956" s="84" t="b">
        <v>0</v>
      </c>
      <c r="H2956" s="84" t="b">
        <v>0</v>
      </c>
      <c r="I2956" s="84" t="b">
        <v>0</v>
      </c>
      <c r="J2956" s="84" t="b">
        <v>0</v>
      </c>
      <c r="K2956" s="84" t="b">
        <v>0</v>
      </c>
      <c r="L2956" s="84" t="b">
        <v>0</v>
      </c>
    </row>
    <row r="2957" spans="1:12" x14ac:dyDescent="0.25">
      <c r="A2957" s="84" t="s">
        <v>15716</v>
      </c>
      <c r="B2957" s="84" t="s">
        <v>821</v>
      </c>
      <c r="C2957" s="84">
        <v>2</v>
      </c>
      <c r="D2957" s="122">
        <v>3.3076081572563416E-4</v>
      </c>
      <c r="E2957" s="122">
        <v>3.716226001666799</v>
      </c>
      <c r="F2957" s="84" t="s">
        <v>15743</v>
      </c>
      <c r="G2957" s="84" t="b">
        <v>0</v>
      </c>
      <c r="H2957" s="84" t="b">
        <v>0</v>
      </c>
      <c r="I2957" s="84" t="b">
        <v>0</v>
      </c>
      <c r="J2957" s="84" t="b">
        <v>0</v>
      </c>
      <c r="K2957" s="84" t="b">
        <v>0</v>
      </c>
      <c r="L2957" s="84" t="b">
        <v>0</v>
      </c>
    </row>
    <row r="2958" spans="1:12" x14ac:dyDescent="0.25">
      <c r="A2958" s="84" t="s">
        <v>821</v>
      </c>
      <c r="B2958" s="84" t="s">
        <v>14410</v>
      </c>
      <c r="C2958" s="84">
        <v>2</v>
      </c>
      <c r="D2958" s="122">
        <v>3.3076081572563416E-4</v>
      </c>
      <c r="E2958" s="122">
        <v>2.989227273730537</v>
      </c>
      <c r="F2958" s="84" t="s">
        <v>15743</v>
      </c>
      <c r="G2958" s="84" t="b">
        <v>0</v>
      </c>
      <c r="H2958" s="84" t="b">
        <v>0</v>
      </c>
      <c r="I2958" s="84" t="b">
        <v>0</v>
      </c>
      <c r="J2958" s="84" t="b">
        <v>0</v>
      </c>
      <c r="K2958" s="84" t="b">
        <v>0</v>
      </c>
      <c r="L2958" s="84" t="b">
        <v>0</v>
      </c>
    </row>
    <row r="2959" spans="1:12" x14ac:dyDescent="0.25">
      <c r="A2959" s="84" t="s">
        <v>820</v>
      </c>
      <c r="B2959" s="84" t="s">
        <v>14241</v>
      </c>
      <c r="C2959" s="84">
        <v>2</v>
      </c>
      <c r="D2959" s="122">
        <v>3.3076081572563416E-4</v>
      </c>
      <c r="E2959" s="122">
        <v>2.5912872650584995</v>
      </c>
      <c r="F2959" s="84" t="s">
        <v>15743</v>
      </c>
      <c r="G2959" s="84" t="b">
        <v>0</v>
      </c>
      <c r="H2959" s="84" t="b">
        <v>0</v>
      </c>
      <c r="I2959" s="84" t="b">
        <v>0</v>
      </c>
      <c r="J2959" s="84" t="b">
        <v>0</v>
      </c>
      <c r="K2959" s="84" t="b">
        <v>0</v>
      </c>
      <c r="L2959" s="84" t="b">
        <v>0</v>
      </c>
    </row>
    <row r="2960" spans="1:12" x14ac:dyDescent="0.25">
      <c r="A2960" s="84" t="s">
        <v>14241</v>
      </c>
      <c r="B2960" s="84" t="s">
        <v>14517</v>
      </c>
      <c r="C2960" s="84">
        <v>2</v>
      </c>
      <c r="D2960" s="122">
        <v>3.3076081572563416E-4</v>
      </c>
      <c r="E2960" s="122">
        <v>2.4151960060028181</v>
      </c>
      <c r="F2960" s="84" t="s">
        <v>15743</v>
      </c>
      <c r="G2960" s="84" t="b">
        <v>0</v>
      </c>
      <c r="H2960" s="84" t="b">
        <v>0</v>
      </c>
      <c r="I2960" s="84" t="b">
        <v>0</v>
      </c>
      <c r="J2960" s="84" t="b">
        <v>0</v>
      </c>
      <c r="K2960" s="84" t="b">
        <v>0</v>
      </c>
      <c r="L2960" s="84" t="b">
        <v>0</v>
      </c>
    </row>
    <row r="2961" spans="1:12" x14ac:dyDescent="0.25">
      <c r="A2961" s="84" t="s">
        <v>14517</v>
      </c>
      <c r="B2961" s="84" t="s">
        <v>15717</v>
      </c>
      <c r="C2961" s="84">
        <v>2</v>
      </c>
      <c r="D2961" s="122">
        <v>3.3076081572563416E-4</v>
      </c>
      <c r="E2961" s="122">
        <v>3.4151960060028181</v>
      </c>
      <c r="F2961" s="84" t="s">
        <v>15743</v>
      </c>
      <c r="G2961" s="84" t="b">
        <v>0</v>
      </c>
      <c r="H2961" s="84" t="b">
        <v>0</v>
      </c>
      <c r="I2961" s="84" t="b">
        <v>0</v>
      </c>
      <c r="J2961" s="84" t="b">
        <v>0</v>
      </c>
      <c r="K2961" s="84" t="b">
        <v>0</v>
      </c>
      <c r="L2961" s="84" t="b">
        <v>0</v>
      </c>
    </row>
    <row r="2962" spans="1:12" x14ac:dyDescent="0.25">
      <c r="A2962" s="84" t="s">
        <v>15717</v>
      </c>
      <c r="B2962" s="84" t="s">
        <v>12350</v>
      </c>
      <c r="C2962" s="84">
        <v>2</v>
      </c>
      <c r="D2962" s="122">
        <v>3.3076081572563416E-4</v>
      </c>
      <c r="E2962" s="122">
        <v>1.7919467156049176</v>
      </c>
      <c r="F2962" s="84" t="s">
        <v>15743</v>
      </c>
      <c r="G2962" s="84" t="b">
        <v>0</v>
      </c>
      <c r="H2962" s="84" t="b">
        <v>0</v>
      </c>
      <c r="I2962" s="84" t="b">
        <v>0</v>
      </c>
      <c r="J2962" s="84" t="b">
        <v>0</v>
      </c>
      <c r="K2962" s="84" t="b">
        <v>0</v>
      </c>
      <c r="L2962" s="84" t="b">
        <v>0</v>
      </c>
    </row>
    <row r="2963" spans="1:12" x14ac:dyDescent="0.25">
      <c r="A2963" s="84" t="s">
        <v>12296</v>
      </c>
      <c r="B2963" s="84" t="s">
        <v>15718</v>
      </c>
      <c r="C2963" s="84">
        <v>2</v>
      </c>
      <c r="D2963" s="122">
        <v>3.3076081572563416E-4</v>
      </c>
      <c r="E2963" s="122">
        <v>2.0630134878914554</v>
      </c>
      <c r="F2963" s="84" t="s">
        <v>15743</v>
      </c>
      <c r="G2963" s="84" t="b">
        <v>0</v>
      </c>
      <c r="H2963" s="84" t="b">
        <v>0</v>
      </c>
      <c r="I2963" s="84" t="b">
        <v>0</v>
      </c>
      <c r="J2963" s="84" t="b">
        <v>0</v>
      </c>
      <c r="K2963" s="84" t="b">
        <v>0</v>
      </c>
      <c r="L2963" s="84" t="b">
        <v>0</v>
      </c>
    </row>
    <row r="2964" spans="1:12" x14ac:dyDescent="0.25">
      <c r="A2964" s="84" t="s">
        <v>15718</v>
      </c>
      <c r="B2964" s="84" t="s">
        <v>14752</v>
      </c>
      <c r="C2964" s="84">
        <v>2</v>
      </c>
      <c r="D2964" s="122">
        <v>3.3076081572563416E-4</v>
      </c>
      <c r="E2964" s="122">
        <v>3.5912872650584995</v>
      </c>
      <c r="F2964" s="84" t="s">
        <v>15743</v>
      </c>
      <c r="G2964" s="84" t="b">
        <v>0</v>
      </c>
      <c r="H2964" s="84" t="b">
        <v>0</v>
      </c>
      <c r="I2964" s="84" t="b">
        <v>0</v>
      </c>
      <c r="J2964" s="84" t="b">
        <v>0</v>
      </c>
      <c r="K2964" s="84" t="b">
        <v>0</v>
      </c>
      <c r="L2964" s="84" t="b">
        <v>0</v>
      </c>
    </row>
    <row r="2965" spans="1:12" x14ac:dyDescent="0.25">
      <c r="A2965" s="84" t="s">
        <v>14752</v>
      </c>
      <c r="B2965" s="84" t="s">
        <v>2788</v>
      </c>
      <c r="C2965" s="84">
        <v>2</v>
      </c>
      <c r="D2965" s="122">
        <v>3.3076081572563416E-4</v>
      </c>
      <c r="E2965" s="122">
        <v>1.2568335139075684</v>
      </c>
      <c r="F2965" s="84" t="s">
        <v>15743</v>
      </c>
      <c r="G2965" s="84" t="b">
        <v>0</v>
      </c>
      <c r="H2965" s="84" t="b">
        <v>0</v>
      </c>
      <c r="I2965" s="84" t="b">
        <v>0</v>
      </c>
      <c r="J2965" s="84" t="b">
        <v>0</v>
      </c>
      <c r="K2965" s="84" t="b">
        <v>0</v>
      </c>
      <c r="L2965" s="84" t="b">
        <v>0</v>
      </c>
    </row>
    <row r="2966" spans="1:12" x14ac:dyDescent="0.25">
      <c r="A2966" s="84" t="s">
        <v>2788</v>
      </c>
      <c r="B2966" s="84" t="s">
        <v>15719</v>
      </c>
      <c r="C2966" s="84">
        <v>2</v>
      </c>
      <c r="D2966" s="122">
        <v>3.3076081572563416E-4</v>
      </c>
      <c r="E2966" s="122">
        <v>1.5816239483791199</v>
      </c>
      <c r="F2966" s="84" t="s">
        <v>15743</v>
      </c>
      <c r="G2966" s="84" t="b">
        <v>0</v>
      </c>
      <c r="H2966" s="84" t="b">
        <v>0</v>
      </c>
      <c r="I2966" s="84" t="b">
        <v>0</v>
      </c>
      <c r="J2966" s="84" t="b">
        <v>0</v>
      </c>
      <c r="K2966" s="84" t="b">
        <v>0</v>
      </c>
      <c r="L2966" s="84" t="b">
        <v>0</v>
      </c>
    </row>
    <row r="2967" spans="1:12" x14ac:dyDescent="0.25">
      <c r="A2967" s="84" t="s">
        <v>15719</v>
      </c>
      <c r="B2967" s="84" t="s">
        <v>14732</v>
      </c>
      <c r="C2967" s="84">
        <v>2</v>
      </c>
      <c r="D2967" s="122">
        <v>3.3076081572563416E-4</v>
      </c>
      <c r="E2967" s="122">
        <v>3.5912872650584995</v>
      </c>
      <c r="F2967" s="84" t="s">
        <v>15743</v>
      </c>
      <c r="G2967" s="84" t="b">
        <v>0</v>
      </c>
      <c r="H2967" s="84" t="b">
        <v>0</v>
      </c>
      <c r="I2967" s="84" t="b">
        <v>0</v>
      </c>
      <c r="J2967" s="84" t="b">
        <v>0</v>
      </c>
      <c r="K2967" s="84" t="b">
        <v>0</v>
      </c>
      <c r="L2967" s="84" t="b">
        <v>0</v>
      </c>
    </row>
    <row r="2968" spans="1:12" x14ac:dyDescent="0.25">
      <c r="A2968" s="84" t="s">
        <v>14732</v>
      </c>
      <c r="B2968" s="84" t="s">
        <v>14395</v>
      </c>
      <c r="C2968" s="84">
        <v>2</v>
      </c>
      <c r="D2968" s="122">
        <v>3.3076081572563416E-4</v>
      </c>
      <c r="E2968" s="122">
        <v>2.9380747512831555</v>
      </c>
      <c r="F2968" s="84" t="s">
        <v>15743</v>
      </c>
      <c r="G2968" s="84" t="b">
        <v>0</v>
      </c>
      <c r="H2968" s="84" t="b">
        <v>0</v>
      </c>
      <c r="I2968" s="84" t="b">
        <v>0</v>
      </c>
      <c r="J2968" s="84" t="b">
        <v>0</v>
      </c>
      <c r="K2968" s="84" t="b">
        <v>0</v>
      </c>
      <c r="L2968" s="84" t="b">
        <v>0</v>
      </c>
    </row>
    <row r="2969" spans="1:12" x14ac:dyDescent="0.25">
      <c r="A2969" s="84" t="s">
        <v>14436</v>
      </c>
      <c r="B2969" s="84" t="s">
        <v>683</v>
      </c>
      <c r="C2969" s="84">
        <v>2</v>
      </c>
      <c r="D2969" s="122">
        <v>3.3076081572563416E-4</v>
      </c>
      <c r="E2969" s="122">
        <v>1.6715556067473383</v>
      </c>
      <c r="F2969" s="84" t="s">
        <v>15743</v>
      </c>
      <c r="G2969" s="84" t="b">
        <v>0</v>
      </c>
      <c r="H2969" s="84" t="b">
        <v>0</v>
      </c>
      <c r="I2969" s="84" t="b">
        <v>0</v>
      </c>
      <c r="J2969" s="84" t="b">
        <v>0</v>
      </c>
      <c r="K2969" s="84" t="b">
        <v>0</v>
      </c>
      <c r="L2969" s="84" t="b">
        <v>0</v>
      </c>
    </row>
    <row r="2970" spans="1:12" x14ac:dyDescent="0.25">
      <c r="A2970" s="84" t="s">
        <v>2931</v>
      </c>
      <c r="B2970" s="84" t="s">
        <v>14371</v>
      </c>
      <c r="C2970" s="84">
        <v>2</v>
      </c>
      <c r="D2970" s="122">
        <v>3.3076081572563416E-4</v>
      </c>
      <c r="E2970" s="122">
        <v>1.8411647382750993</v>
      </c>
      <c r="F2970" s="84" t="s">
        <v>15743</v>
      </c>
      <c r="G2970" s="84" t="b">
        <v>0</v>
      </c>
      <c r="H2970" s="84" t="b">
        <v>0</v>
      </c>
      <c r="I2970" s="84" t="b">
        <v>0</v>
      </c>
      <c r="J2970" s="84" t="b">
        <v>0</v>
      </c>
      <c r="K2970" s="84" t="b">
        <v>0</v>
      </c>
      <c r="L2970" s="84" t="b">
        <v>0</v>
      </c>
    </row>
    <row r="2971" spans="1:12" x14ac:dyDescent="0.25">
      <c r="A2971" s="84" t="s">
        <v>12290</v>
      </c>
      <c r="B2971" s="84" t="s">
        <v>14276</v>
      </c>
      <c r="C2971" s="84">
        <v>2</v>
      </c>
      <c r="D2971" s="122">
        <v>3.3076081572563416E-4</v>
      </c>
      <c r="E2971" s="122">
        <v>1.9565581569771688</v>
      </c>
      <c r="F2971" s="84" t="s">
        <v>15743</v>
      </c>
      <c r="G2971" s="84" t="b">
        <v>0</v>
      </c>
      <c r="H2971" s="84" t="b">
        <v>0</v>
      </c>
      <c r="I2971" s="84" t="b">
        <v>0</v>
      </c>
      <c r="J2971" s="84" t="b">
        <v>0</v>
      </c>
      <c r="K2971" s="84" t="b">
        <v>0</v>
      </c>
      <c r="L2971" s="84" t="b">
        <v>0</v>
      </c>
    </row>
    <row r="2972" spans="1:12" x14ac:dyDescent="0.25">
      <c r="A2972" s="84" t="s">
        <v>14308</v>
      </c>
      <c r="B2972" s="84" t="s">
        <v>14506</v>
      </c>
      <c r="C2972" s="84">
        <v>2</v>
      </c>
      <c r="D2972" s="122">
        <v>3.3076081572563416E-4</v>
      </c>
      <c r="E2972" s="122">
        <v>2.6022826493599625</v>
      </c>
      <c r="F2972" s="84" t="s">
        <v>15743</v>
      </c>
      <c r="G2972" s="84" t="b">
        <v>0</v>
      </c>
      <c r="H2972" s="84" t="b">
        <v>0</v>
      </c>
      <c r="I2972" s="84" t="b">
        <v>0</v>
      </c>
      <c r="J2972" s="84" t="b">
        <v>1</v>
      </c>
      <c r="K2972" s="84" t="b">
        <v>0</v>
      </c>
      <c r="L2972" s="84" t="b">
        <v>0</v>
      </c>
    </row>
    <row r="2973" spans="1:12" x14ac:dyDescent="0.25">
      <c r="A2973" s="84" t="s">
        <v>754</v>
      </c>
      <c r="B2973" s="84" t="s">
        <v>12268</v>
      </c>
      <c r="C2973" s="84">
        <v>2</v>
      </c>
      <c r="D2973" s="122">
        <v>3.3076081572563416E-4</v>
      </c>
      <c r="E2973" s="122">
        <v>0.57414954059351442</v>
      </c>
      <c r="F2973" s="84" t="s">
        <v>15743</v>
      </c>
      <c r="G2973" s="84" t="b">
        <v>0</v>
      </c>
      <c r="H2973" s="84" t="b">
        <v>0</v>
      </c>
      <c r="I2973" s="84" t="b">
        <v>0</v>
      </c>
      <c r="J2973" s="84" t="b">
        <v>0</v>
      </c>
      <c r="K2973" s="84" t="b">
        <v>0</v>
      </c>
      <c r="L2973" s="84" t="b">
        <v>0</v>
      </c>
    </row>
    <row r="2974" spans="1:12" x14ac:dyDescent="0.25">
      <c r="A2974" s="84" t="s">
        <v>12260</v>
      </c>
      <c r="B2974" s="84" t="s">
        <v>2931</v>
      </c>
      <c r="C2974" s="84">
        <v>2</v>
      </c>
      <c r="D2974" s="122">
        <v>3.3076081572563416E-4</v>
      </c>
      <c r="E2974" s="122">
        <v>0.7530680431508735</v>
      </c>
      <c r="F2974" s="84" t="s">
        <v>15743</v>
      </c>
      <c r="G2974" s="84" t="b">
        <v>0</v>
      </c>
      <c r="H2974" s="84" t="b">
        <v>0</v>
      </c>
      <c r="I2974" s="84" t="b">
        <v>0</v>
      </c>
      <c r="J2974" s="84" t="b">
        <v>0</v>
      </c>
      <c r="K2974" s="84" t="b">
        <v>0</v>
      </c>
      <c r="L2974" s="84" t="b">
        <v>0</v>
      </c>
    </row>
    <row r="2975" spans="1:12" x14ac:dyDescent="0.25">
      <c r="A2975" s="84" t="s">
        <v>2931</v>
      </c>
      <c r="B2975" s="84" t="s">
        <v>2803</v>
      </c>
      <c r="C2975" s="84">
        <v>2</v>
      </c>
      <c r="D2975" s="122">
        <v>3.3076081572563416E-4</v>
      </c>
      <c r="E2975" s="122">
        <v>0.33330886657926828</v>
      </c>
      <c r="F2975" s="84" t="s">
        <v>15743</v>
      </c>
      <c r="G2975" s="84" t="b">
        <v>0</v>
      </c>
      <c r="H2975" s="84" t="b">
        <v>0</v>
      </c>
      <c r="I2975" s="84" t="b">
        <v>0</v>
      </c>
      <c r="J2975" s="84" t="b">
        <v>0</v>
      </c>
      <c r="K2975" s="84" t="b">
        <v>0</v>
      </c>
      <c r="L2975" s="84" t="b">
        <v>0</v>
      </c>
    </row>
    <row r="2976" spans="1:12" x14ac:dyDescent="0.25">
      <c r="A2976" s="84" t="s">
        <v>12258</v>
      </c>
      <c r="B2976" s="84" t="s">
        <v>14352</v>
      </c>
      <c r="C2976" s="84">
        <v>2</v>
      </c>
      <c r="D2976" s="122">
        <v>3.3076081572563416E-4</v>
      </c>
      <c r="E2976" s="122">
        <v>1.2886317111077807</v>
      </c>
      <c r="F2976" s="84" t="s">
        <v>15743</v>
      </c>
      <c r="G2976" s="84" t="b">
        <v>0</v>
      </c>
      <c r="H2976" s="84" t="b">
        <v>0</v>
      </c>
      <c r="I2976" s="84" t="b">
        <v>0</v>
      </c>
      <c r="J2976" s="84" t="b">
        <v>0</v>
      </c>
      <c r="K2976" s="84" t="b">
        <v>0</v>
      </c>
      <c r="L2976" s="84" t="b">
        <v>0</v>
      </c>
    </row>
    <row r="2977" spans="1:12" x14ac:dyDescent="0.25">
      <c r="A2977" s="84" t="s">
        <v>14383</v>
      </c>
      <c r="B2977" s="84" t="s">
        <v>14195</v>
      </c>
      <c r="C2977" s="84">
        <v>2</v>
      </c>
      <c r="D2977" s="122">
        <v>3.3076081572563416E-4</v>
      </c>
      <c r="E2977" s="122">
        <v>1.6107158168968252</v>
      </c>
      <c r="F2977" s="84" t="s">
        <v>15743</v>
      </c>
      <c r="G2977" s="84" t="b">
        <v>0</v>
      </c>
      <c r="H2977" s="84" t="b">
        <v>0</v>
      </c>
      <c r="I2977" s="84" t="b">
        <v>0</v>
      </c>
      <c r="J2977" s="84" t="b">
        <v>0</v>
      </c>
      <c r="K2977" s="84" t="b">
        <v>0</v>
      </c>
      <c r="L2977" s="84" t="b">
        <v>0</v>
      </c>
    </row>
    <row r="2978" spans="1:12" x14ac:dyDescent="0.25">
      <c r="A2978" s="84" t="s">
        <v>12260</v>
      </c>
      <c r="B2978" s="84" t="s">
        <v>14195</v>
      </c>
      <c r="C2978" s="84">
        <v>2</v>
      </c>
      <c r="D2978" s="122">
        <v>3.3076081572563416E-4</v>
      </c>
      <c r="E2978" s="122">
        <v>0.53965246107137987</v>
      </c>
      <c r="F2978" s="84" t="s">
        <v>15743</v>
      </c>
      <c r="G2978" s="84" t="b">
        <v>0</v>
      </c>
      <c r="H2978" s="84" t="b">
        <v>0</v>
      </c>
      <c r="I2978" s="84" t="b">
        <v>0</v>
      </c>
      <c r="J2978" s="84" t="b">
        <v>0</v>
      </c>
      <c r="K2978" s="84" t="b">
        <v>0</v>
      </c>
      <c r="L2978" s="84" t="b">
        <v>0</v>
      </c>
    </row>
    <row r="2979" spans="1:12" x14ac:dyDescent="0.25">
      <c r="A2979" s="84" t="s">
        <v>2931</v>
      </c>
      <c r="B2979" s="84" t="s">
        <v>12266</v>
      </c>
      <c r="C2979" s="84">
        <v>2</v>
      </c>
      <c r="D2979" s="122">
        <v>3.3076081572563416E-4</v>
      </c>
      <c r="E2979" s="122">
        <v>0.86803688467540052</v>
      </c>
      <c r="F2979" s="84" t="s">
        <v>15743</v>
      </c>
      <c r="G2979" s="84" t="b">
        <v>0</v>
      </c>
      <c r="H2979" s="84" t="b">
        <v>0</v>
      </c>
      <c r="I2979" s="84" t="b">
        <v>0</v>
      </c>
      <c r="J2979" s="84" t="b">
        <v>0</v>
      </c>
      <c r="K2979" s="84" t="b">
        <v>0</v>
      </c>
      <c r="L2979" s="84" t="b">
        <v>0</v>
      </c>
    </row>
    <row r="2980" spans="1:12" x14ac:dyDescent="0.25">
      <c r="A2980" s="84" t="s">
        <v>12267</v>
      </c>
      <c r="B2980" s="84" t="s">
        <v>12270</v>
      </c>
      <c r="C2980" s="84">
        <v>2</v>
      </c>
      <c r="D2980" s="122">
        <v>3.3076081572563416E-4</v>
      </c>
      <c r="E2980" s="122">
        <v>1.4378535279713425</v>
      </c>
      <c r="F2980" s="84" t="s">
        <v>15743</v>
      </c>
      <c r="G2980" s="84" t="b">
        <v>0</v>
      </c>
      <c r="H2980" s="84" t="b">
        <v>0</v>
      </c>
      <c r="I2980" s="84" t="b">
        <v>0</v>
      </c>
      <c r="J2980" s="84" t="b">
        <v>0</v>
      </c>
      <c r="K2980" s="84" t="b">
        <v>0</v>
      </c>
      <c r="L2980" s="84" t="b">
        <v>0</v>
      </c>
    </row>
    <row r="2981" spans="1:12" x14ac:dyDescent="0.25">
      <c r="A2981" s="84" t="s">
        <v>12260</v>
      </c>
      <c r="B2981" s="84" t="s">
        <v>14346</v>
      </c>
      <c r="C2981" s="84">
        <v>2</v>
      </c>
      <c r="D2981" s="122">
        <v>3.3076081572563416E-4</v>
      </c>
      <c r="E2981" s="122">
        <v>1.4276787016274475</v>
      </c>
      <c r="F2981" s="84" t="s">
        <v>15743</v>
      </c>
      <c r="G2981" s="84" t="b">
        <v>0</v>
      </c>
      <c r="H2981" s="84" t="b">
        <v>0</v>
      </c>
      <c r="I2981" s="84" t="b">
        <v>0</v>
      </c>
      <c r="J2981" s="84" t="b">
        <v>0</v>
      </c>
      <c r="K2981" s="84" t="b">
        <v>0</v>
      </c>
      <c r="L2981" s="84" t="b">
        <v>0</v>
      </c>
    </row>
    <row r="2982" spans="1:12" x14ac:dyDescent="0.25">
      <c r="A2982" s="84" t="s">
        <v>14235</v>
      </c>
      <c r="B2982" s="84" t="s">
        <v>14203</v>
      </c>
      <c r="C2982" s="84">
        <v>2</v>
      </c>
      <c r="D2982" s="122">
        <v>3.3076081572563416E-4</v>
      </c>
      <c r="E2982" s="122">
        <v>1.7162260016667992</v>
      </c>
      <c r="F2982" s="84" t="s">
        <v>15743</v>
      </c>
      <c r="G2982" s="84" t="b">
        <v>0</v>
      </c>
      <c r="H2982" s="84" t="b">
        <v>0</v>
      </c>
      <c r="I2982" s="84" t="b">
        <v>0</v>
      </c>
      <c r="J2982" s="84" t="b">
        <v>0</v>
      </c>
      <c r="K2982" s="84" t="b">
        <v>0</v>
      </c>
      <c r="L2982" s="84" t="b">
        <v>0</v>
      </c>
    </row>
    <row r="2983" spans="1:12" x14ac:dyDescent="0.25">
      <c r="A2983" s="84" t="s">
        <v>12260</v>
      </c>
      <c r="B2983" s="84" t="s">
        <v>14308</v>
      </c>
      <c r="C2983" s="84">
        <v>2</v>
      </c>
      <c r="D2983" s="122">
        <v>3.3076081572563416E-4</v>
      </c>
      <c r="E2983" s="122">
        <v>1.3551280344788359</v>
      </c>
      <c r="F2983" s="84" t="s">
        <v>15743</v>
      </c>
      <c r="G2983" s="84" t="b">
        <v>0</v>
      </c>
      <c r="H2983" s="84" t="b">
        <v>0</v>
      </c>
      <c r="I2983" s="84" t="b">
        <v>0</v>
      </c>
      <c r="J2983" s="84" t="b">
        <v>0</v>
      </c>
      <c r="K2983" s="84" t="b">
        <v>0</v>
      </c>
      <c r="L2983" s="84" t="b">
        <v>0</v>
      </c>
    </row>
    <row r="2984" spans="1:12" x14ac:dyDescent="0.25">
      <c r="A2984" s="84" t="s">
        <v>12267</v>
      </c>
      <c r="B2984" s="84" t="s">
        <v>14467</v>
      </c>
      <c r="C2984" s="84">
        <v>2</v>
      </c>
      <c r="D2984" s="122">
        <v>3.3076081572563416E-4</v>
      </c>
      <c r="E2984" s="122">
        <v>1.8232044093353597</v>
      </c>
      <c r="F2984" s="84" t="s">
        <v>15743</v>
      </c>
      <c r="G2984" s="84" t="b">
        <v>0</v>
      </c>
      <c r="H2984" s="84" t="b">
        <v>0</v>
      </c>
      <c r="I2984" s="84" t="b">
        <v>0</v>
      </c>
      <c r="J2984" s="84" t="b">
        <v>0</v>
      </c>
      <c r="K2984" s="84" t="b">
        <v>0</v>
      </c>
      <c r="L2984" s="84" t="b">
        <v>0</v>
      </c>
    </row>
    <row r="2985" spans="1:12" x14ac:dyDescent="0.25">
      <c r="A2985" s="84" t="s">
        <v>14467</v>
      </c>
      <c r="B2985" s="84" t="s">
        <v>12266</v>
      </c>
      <c r="C2985" s="84">
        <v>2</v>
      </c>
      <c r="D2985" s="122">
        <v>3.3076081572563416E-4</v>
      </c>
      <c r="E2985" s="122">
        <v>1.7430981480671006</v>
      </c>
      <c r="F2985" s="84" t="s">
        <v>15743</v>
      </c>
      <c r="G2985" s="84" t="b">
        <v>0</v>
      </c>
      <c r="H2985" s="84" t="b">
        <v>0</v>
      </c>
      <c r="I2985" s="84" t="b">
        <v>0</v>
      </c>
      <c r="J2985" s="84" t="b">
        <v>0</v>
      </c>
      <c r="K2985" s="84" t="b">
        <v>0</v>
      </c>
      <c r="L2985" s="84" t="b">
        <v>0</v>
      </c>
    </row>
    <row r="2986" spans="1:12" x14ac:dyDescent="0.25">
      <c r="A2986" s="84" t="s">
        <v>14195</v>
      </c>
      <c r="B2986" s="84" t="s">
        <v>14248</v>
      </c>
      <c r="C2986" s="84">
        <v>2</v>
      </c>
      <c r="D2986" s="122">
        <v>3.3076081572563416E-4</v>
      </c>
      <c r="E2986" s="122">
        <v>1.261381141658289</v>
      </c>
      <c r="F2986" s="84" t="s">
        <v>15743</v>
      </c>
      <c r="G2986" s="84" t="b">
        <v>0</v>
      </c>
      <c r="H2986" s="84" t="b">
        <v>0</v>
      </c>
      <c r="I2986" s="84" t="b">
        <v>0</v>
      </c>
      <c r="J2986" s="84" t="b">
        <v>0</v>
      </c>
      <c r="K2986" s="84" t="b">
        <v>0</v>
      </c>
      <c r="L2986" s="84" t="b">
        <v>0</v>
      </c>
    </row>
    <row r="2987" spans="1:12" x14ac:dyDescent="0.25">
      <c r="A2987" s="84" t="s">
        <v>2965</v>
      </c>
      <c r="B2987" s="84" t="s">
        <v>14248</v>
      </c>
      <c r="C2987" s="84">
        <v>2</v>
      </c>
      <c r="D2987" s="122">
        <v>3.3076081572563416E-4</v>
      </c>
      <c r="E2987" s="122">
        <v>1.5343824137220266</v>
      </c>
      <c r="F2987" s="84" t="s">
        <v>15743</v>
      </c>
      <c r="G2987" s="84" t="b">
        <v>0</v>
      </c>
      <c r="H2987" s="84" t="b">
        <v>0</v>
      </c>
      <c r="I2987" s="84" t="b">
        <v>0</v>
      </c>
      <c r="J2987" s="84" t="b">
        <v>0</v>
      </c>
      <c r="K2987" s="84" t="b">
        <v>0</v>
      </c>
      <c r="L2987" s="84" t="b">
        <v>0</v>
      </c>
    </row>
    <row r="2988" spans="1:12" x14ac:dyDescent="0.25">
      <c r="A2988" s="84" t="s">
        <v>14346</v>
      </c>
      <c r="B2988" s="84" t="s">
        <v>14203</v>
      </c>
      <c r="C2988" s="84">
        <v>2</v>
      </c>
      <c r="D2988" s="122">
        <v>3.3076081572563416E-4</v>
      </c>
      <c r="E2988" s="122">
        <v>1.8509245755642554</v>
      </c>
      <c r="F2988" s="84" t="s">
        <v>15743</v>
      </c>
      <c r="G2988" s="84" t="b">
        <v>0</v>
      </c>
      <c r="H2988" s="84" t="b">
        <v>0</v>
      </c>
      <c r="I2988" s="84" t="b">
        <v>0</v>
      </c>
      <c r="J2988" s="84" t="b">
        <v>0</v>
      </c>
      <c r="K2988" s="84" t="b">
        <v>0</v>
      </c>
      <c r="L2988" s="84" t="b">
        <v>0</v>
      </c>
    </row>
    <row r="2989" spans="1:12" x14ac:dyDescent="0.25">
      <c r="A2989" s="84" t="s">
        <v>14242</v>
      </c>
      <c r="B2989" s="84" t="s">
        <v>12266</v>
      </c>
      <c r="C2989" s="84">
        <v>2</v>
      </c>
      <c r="D2989" s="122">
        <v>3.3076081572563416E-4</v>
      </c>
      <c r="E2989" s="122">
        <v>1.220219402786763</v>
      </c>
      <c r="F2989" s="84" t="s">
        <v>15743</v>
      </c>
      <c r="G2989" s="84" t="b">
        <v>0</v>
      </c>
      <c r="H2989" s="84" t="b">
        <v>0</v>
      </c>
      <c r="I2989" s="84" t="b">
        <v>0</v>
      </c>
      <c r="J2989" s="84" t="b">
        <v>0</v>
      </c>
      <c r="K2989" s="84" t="b">
        <v>0</v>
      </c>
      <c r="L2989" s="84" t="b">
        <v>0</v>
      </c>
    </row>
    <row r="2990" spans="1:12" x14ac:dyDescent="0.25">
      <c r="A2990" s="84" t="s">
        <v>14203</v>
      </c>
      <c r="B2990" s="84" t="s">
        <v>754</v>
      </c>
      <c r="C2990" s="84">
        <v>2</v>
      </c>
      <c r="D2990" s="122">
        <v>3.3076081572563416E-4</v>
      </c>
      <c r="E2990" s="122">
        <v>1.0002226580320002</v>
      </c>
      <c r="F2990" s="84" t="s">
        <v>15743</v>
      </c>
      <c r="G2990" s="84" t="b">
        <v>0</v>
      </c>
      <c r="H2990" s="84" t="b">
        <v>0</v>
      </c>
      <c r="I2990" s="84" t="b">
        <v>0</v>
      </c>
      <c r="J2990" s="84" t="b">
        <v>0</v>
      </c>
      <c r="K2990" s="84" t="b">
        <v>0</v>
      </c>
      <c r="L2990" s="84" t="b">
        <v>0</v>
      </c>
    </row>
    <row r="2991" spans="1:12" x14ac:dyDescent="0.25">
      <c r="A2991" s="84" t="s">
        <v>2803</v>
      </c>
      <c r="B2991" s="84" t="s">
        <v>12267</v>
      </c>
      <c r="C2991" s="84">
        <v>2</v>
      </c>
      <c r="D2991" s="122">
        <v>3.3076081572563416E-4</v>
      </c>
      <c r="E2991" s="122">
        <v>0.1658753293651837</v>
      </c>
      <c r="F2991" s="84" t="s">
        <v>15743</v>
      </c>
      <c r="G2991" s="84" t="b">
        <v>0</v>
      </c>
      <c r="H2991" s="84" t="b">
        <v>0</v>
      </c>
      <c r="I2991" s="84" t="b">
        <v>0</v>
      </c>
      <c r="J2991" s="84" t="b">
        <v>0</v>
      </c>
      <c r="K2991" s="84" t="b">
        <v>0</v>
      </c>
      <c r="L2991" s="84" t="b">
        <v>0</v>
      </c>
    </row>
    <row r="2992" spans="1:12" x14ac:dyDescent="0.25">
      <c r="A2992" s="84" t="s">
        <v>12270</v>
      </c>
      <c r="B2992" s="84" t="s">
        <v>867</v>
      </c>
      <c r="C2992" s="84">
        <v>2</v>
      </c>
      <c r="D2992" s="122">
        <v>3.3076081572563416E-4</v>
      </c>
      <c r="E2992" s="122">
        <v>2.184747084624544</v>
      </c>
      <c r="F2992" s="84" t="s">
        <v>15743</v>
      </c>
      <c r="G2992" s="84" t="b">
        <v>0</v>
      </c>
      <c r="H2992" s="84" t="b">
        <v>0</v>
      </c>
      <c r="I2992" s="84" t="b">
        <v>0</v>
      </c>
      <c r="J2992" s="84" t="b">
        <v>0</v>
      </c>
      <c r="K2992" s="84" t="b">
        <v>0</v>
      </c>
      <c r="L2992" s="84" t="b">
        <v>0</v>
      </c>
    </row>
    <row r="2993" spans="1:12" x14ac:dyDescent="0.25">
      <c r="A2993" s="84" t="s">
        <v>754</v>
      </c>
      <c r="B2993" s="84" t="s">
        <v>2788</v>
      </c>
      <c r="C2993" s="84">
        <v>2</v>
      </c>
      <c r="D2993" s="122">
        <v>3.3076081572563416E-4</v>
      </c>
      <c r="E2993" s="122">
        <v>-0.30545935054890638</v>
      </c>
      <c r="F2993" s="84" t="s">
        <v>15743</v>
      </c>
      <c r="G2993" s="84" t="b">
        <v>0</v>
      </c>
      <c r="H2993" s="84" t="b">
        <v>0</v>
      </c>
      <c r="I2993" s="84" t="b">
        <v>0</v>
      </c>
      <c r="J2993" s="84" t="b">
        <v>0</v>
      </c>
      <c r="K2993" s="84" t="b">
        <v>0</v>
      </c>
      <c r="L2993" s="84" t="b">
        <v>0</v>
      </c>
    </row>
    <row r="2994" spans="1:12" x14ac:dyDescent="0.25">
      <c r="A2994" s="84" t="s">
        <v>2922</v>
      </c>
      <c r="B2994" s="84" t="s">
        <v>12260</v>
      </c>
      <c r="C2994" s="84">
        <v>2</v>
      </c>
      <c r="D2994" s="122">
        <v>3.3076081572563416E-4</v>
      </c>
      <c r="E2994" s="122">
        <v>0.11259453941525586</v>
      </c>
      <c r="F2994" s="84" t="s">
        <v>15743</v>
      </c>
      <c r="G2994" s="84" t="b">
        <v>0</v>
      </c>
      <c r="H2994" s="84" t="b">
        <v>0</v>
      </c>
      <c r="I2994" s="84" t="b">
        <v>0</v>
      </c>
      <c r="J2994" s="84" t="b">
        <v>0</v>
      </c>
      <c r="K2994" s="84" t="b">
        <v>0</v>
      </c>
      <c r="L2994" s="84" t="b">
        <v>0</v>
      </c>
    </row>
    <row r="2995" spans="1:12" x14ac:dyDescent="0.25">
      <c r="A2995" s="84" t="s">
        <v>14346</v>
      </c>
      <c r="B2995" s="84" t="s">
        <v>14235</v>
      </c>
      <c r="C2995" s="84">
        <v>2</v>
      </c>
      <c r="D2995" s="122">
        <v>3.3076081572563416E-4</v>
      </c>
      <c r="E2995" s="122">
        <v>2.1105618860700117</v>
      </c>
      <c r="F2995" s="84" t="s">
        <v>15743</v>
      </c>
      <c r="G2995" s="84" t="b">
        <v>0</v>
      </c>
      <c r="H2995" s="84" t="b">
        <v>0</v>
      </c>
      <c r="I2995" s="84" t="b">
        <v>0</v>
      </c>
      <c r="J2995" s="84" t="b">
        <v>0</v>
      </c>
      <c r="K2995" s="84" t="b">
        <v>0</v>
      </c>
      <c r="L2995" s="84" t="b">
        <v>0</v>
      </c>
    </row>
    <row r="2996" spans="1:12" x14ac:dyDescent="0.25">
      <c r="A2996" s="84" t="s">
        <v>14235</v>
      </c>
      <c r="B2996" s="84" t="s">
        <v>14195</v>
      </c>
      <c r="C2996" s="84">
        <v>2</v>
      </c>
      <c r="D2996" s="122">
        <v>3.3076081572563416E-4</v>
      </c>
      <c r="E2996" s="122">
        <v>1.3888670672804688</v>
      </c>
      <c r="F2996" s="84" t="s">
        <v>15743</v>
      </c>
      <c r="G2996" s="84" t="b">
        <v>0</v>
      </c>
      <c r="H2996" s="84" t="b">
        <v>0</v>
      </c>
      <c r="I2996" s="84" t="b">
        <v>0</v>
      </c>
      <c r="J2996" s="84" t="b">
        <v>0</v>
      </c>
      <c r="K2996" s="84" t="b">
        <v>0</v>
      </c>
      <c r="L2996" s="84" t="b">
        <v>0</v>
      </c>
    </row>
    <row r="2997" spans="1:12" x14ac:dyDescent="0.25">
      <c r="A2997" s="84" t="s">
        <v>14308</v>
      </c>
      <c r="B2997" s="84" t="s">
        <v>14467</v>
      </c>
      <c r="C2997" s="84">
        <v>2</v>
      </c>
      <c r="D2997" s="122">
        <v>3.3076081572563416E-4</v>
      </c>
      <c r="E2997" s="122">
        <v>2.5353358597293494</v>
      </c>
      <c r="F2997" s="84" t="s">
        <v>15743</v>
      </c>
      <c r="G2997" s="84" t="b">
        <v>0</v>
      </c>
      <c r="H2997" s="84" t="b">
        <v>0</v>
      </c>
      <c r="I2997" s="84" t="b">
        <v>0</v>
      </c>
      <c r="J2997" s="84" t="b">
        <v>0</v>
      </c>
      <c r="K2997" s="84" t="b">
        <v>0</v>
      </c>
      <c r="L2997" s="84" t="b">
        <v>0</v>
      </c>
    </row>
    <row r="2998" spans="1:12" x14ac:dyDescent="0.25">
      <c r="A2998" s="84" t="s">
        <v>2931</v>
      </c>
      <c r="B2998" s="84" t="s">
        <v>14308</v>
      </c>
      <c r="C2998" s="84">
        <v>2</v>
      </c>
      <c r="D2998" s="122">
        <v>3.3076081572563416E-4</v>
      </c>
      <c r="E2998" s="122">
        <v>1.7272213859682626</v>
      </c>
      <c r="F2998" s="84" t="s">
        <v>15743</v>
      </c>
      <c r="G2998" s="84" t="b">
        <v>0</v>
      </c>
      <c r="H2998" s="84" t="b">
        <v>0</v>
      </c>
      <c r="I2998" s="84" t="b">
        <v>0</v>
      </c>
      <c r="J2998" s="84" t="b">
        <v>0</v>
      </c>
      <c r="K2998" s="84" t="b">
        <v>0</v>
      </c>
      <c r="L2998" s="84" t="b">
        <v>0</v>
      </c>
    </row>
    <row r="2999" spans="1:12" x14ac:dyDescent="0.25">
      <c r="A2999" s="84" t="s">
        <v>2922</v>
      </c>
      <c r="B2999" s="84" t="s">
        <v>2931</v>
      </c>
      <c r="C2999" s="84">
        <v>2</v>
      </c>
      <c r="D2999" s="122">
        <v>3.3076081572563416E-4</v>
      </c>
      <c r="E2999" s="122">
        <v>0.44191417456711424</v>
      </c>
      <c r="F2999" s="84" t="s">
        <v>15743</v>
      </c>
      <c r="G2999" s="84" t="b">
        <v>0</v>
      </c>
      <c r="H2999" s="84" t="b">
        <v>0</v>
      </c>
      <c r="I2999" s="84" t="b">
        <v>0</v>
      </c>
      <c r="J2999" s="84" t="b">
        <v>0</v>
      </c>
      <c r="K2999" s="84" t="b">
        <v>0</v>
      </c>
      <c r="L2999" s="84" t="b">
        <v>0</v>
      </c>
    </row>
    <row r="3000" spans="1:12" x14ac:dyDescent="0.25">
      <c r="A3000" s="84" t="s">
        <v>14195</v>
      </c>
      <c r="B3000" s="84" t="s">
        <v>2965</v>
      </c>
      <c r="C3000" s="84">
        <v>2</v>
      </c>
      <c r="D3000" s="122">
        <v>3.3076081572563416E-4</v>
      </c>
      <c r="E3000" s="122">
        <v>0.82413139897631893</v>
      </c>
      <c r="F3000" s="84" t="s">
        <v>15743</v>
      </c>
      <c r="G3000" s="84" t="b">
        <v>0</v>
      </c>
      <c r="H3000" s="84" t="b">
        <v>0</v>
      </c>
      <c r="I3000" s="84" t="b">
        <v>0</v>
      </c>
      <c r="J3000" s="84" t="b">
        <v>0</v>
      </c>
      <c r="K3000" s="84" t="b">
        <v>0</v>
      </c>
      <c r="L3000" s="84" t="b">
        <v>0</v>
      </c>
    </row>
    <row r="3001" spans="1:12" x14ac:dyDescent="0.25">
      <c r="A3001" s="84" t="s">
        <v>2679</v>
      </c>
      <c r="B3001" s="84" t="s">
        <v>14235</v>
      </c>
      <c r="C3001" s="84">
        <v>2</v>
      </c>
      <c r="D3001" s="122">
        <v>3.3076081572563416E-4</v>
      </c>
      <c r="E3001" s="122">
        <v>0.73698122325741877</v>
      </c>
      <c r="F3001" s="84" t="s">
        <v>15743</v>
      </c>
      <c r="G3001" s="84" t="b">
        <v>0</v>
      </c>
      <c r="H3001" s="84" t="b">
        <v>0</v>
      </c>
      <c r="I3001" s="84" t="b">
        <v>0</v>
      </c>
      <c r="J3001" s="84" t="b">
        <v>0</v>
      </c>
      <c r="K3001" s="84" t="b">
        <v>0</v>
      </c>
      <c r="L3001" s="84" t="b">
        <v>0</v>
      </c>
    </row>
    <row r="3002" spans="1:12" x14ac:dyDescent="0.25">
      <c r="A3002" s="84" t="s">
        <v>14610</v>
      </c>
      <c r="B3002" s="84" t="s">
        <v>12350</v>
      </c>
      <c r="C3002" s="84">
        <v>2</v>
      </c>
      <c r="D3002" s="122">
        <v>3.3076081572563416E-4</v>
      </c>
      <c r="E3002" s="122">
        <v>1.3940067069328799</v>
      </c>
      <c r="F3002" s="84" t="s">
        <v>15743</v>
      </c>
      <c r="G3002" s="84" t="b">
        <v>0</v>
      </c>
      <c r="H3002" s="84" t="b">
        <v>0</v>
      </c>
      <c r="I3002" s="84" t="b">
        <v>0</v>
      </c>
      <c r="J3002" s="84" t="b">
        <v>0</v>
      </c>
      <c r="K3002" s="84" t="b">
        <v>0</v>
      </c>
      <c r="L3002" s="84" t="b">
        <v>0</v>
      </c>
    </row>
    <row r="3003" spans="1:12" x14ac:dyDescent="0.25">
      <c r="A3003" s="84" t="s">
        <v>14215</v>
      </c>
      <c r="B3003" s="84" t="s">
        <v>14599</v>
      </c>
      <c r="C3003" s="84">
        <v>2</v>
      </c>
      <c r="D3003" s="122">
        <v>3.3076081572563416E-4</v>
      </c>
      <c r="E3003" s="122">
        <v>2.3804338997436063</v>
      </c>
      <c r="F3003" s="84" t="s">
        <v>15743</v>
      </c>
      <c r="G3003" s="84" t="b">
        <v>0</v>
      </c>
      <c r="H3003" s="84" t="b">
        <v>0</v>
      </c>
      <c r="I3003" s="84" t="b">
        <v>0</v>
      </c>
      <c r="J3003" s="84" t="b">
        <v>0</v>
      </c>
      <c r="K3003" s="84" t="b">
        <v>0</v>
      </c>
      <c r="L3003" s="84" t="b">
        <v>0</v>
      </c>
    </row>
    <row r="3004" spans="1:12" x14ac:dyDescent="0.25">
      <c r="A3004" s="84" t="s">
        <v>14599</v>
      </c>
      <c r="B3004" s="84" t="s">
        <v>765</v>
      </c>
      <c r="C3004" s="84">
        <v>2</v>
      </c>
      <c r="D3004" s="122">
        <v>3.3076081572563416E-4</v>
      </c>
      <c r="E3004" s="122">
        <v>2.3640434835554367</v>
      </c>
      <c r="F3004" s="84" t="s">
        <v>15743</v>
      </c>
      <c r="G3004" s="84" t="b">
        <v>0</v>
      </c>
      <c r="H3004" s="84" t="b">
        <v>0</v>
      </c>
      <c r="I3004" s="84" t="b">
        <v>0</v>
      </c>
      <c r="J3004" s="84" t="b">
        <v>0</v>
      </c>
      <c r="K3004" s="84" t="b">
        <v>0</v>
      </c>
      <c r="L3004" s="84" t="b">
        <v>0</v>
      </c>
    </row>
    <row r="3005" spans="1:12" x14ac:dyDescent="0.25">
      <c r="A3005" s="84" t="s">
        <v>14220</v>
      </c>
      <c r="B3005" s="84" t="s">
        <v>14642</v>
      </c>
      <c r="C3005" s="84">
        <v>2</v>
      </c>
      <c r="D3005" s="122">
        <v>3.3076081572563416E-4</v>
      </c>
      <c r="E3005" s="122">
        <v>2.5121060190108744</v>
      </c>
      <c r="F3005" s="84" t="s">
        <v>15743</v>
      </c>
      <c r="G3005" s="84" t="b">
        <v>0</v>
      </c>
      <c r="H3005" s="84" t="b">
        <v>0</v>
      </c>
      <c r="I3005" s="84" t="b">
        <v>0</v>
      </c>
      <c r="J3005" s="84" t="b">
        <v>0</v>
      </c>
      <c r="K3005" s="84" t="b">
        <v>0</v>
      </c>
      <c r="L3005" s="84" t="b">
        <v>0</v>
      </c>
    </row>
    <row r="3006" spans="1:12" x14ac:dyDescent="0.25">
      <c r="A3006" s="84" t="s">
        <v>14642</v>
      </c>
      <c r="B3006" s="84" t="s">
        <v>14750</v>
      </c>
      <c r="C3006" s="84">
        <v>2</v>
      </c>
      <c r="D3006" s="122">
        <v>3.3076081572563416E-4</v>
      </c>
      <c r="E3006" s="122">
        <v>3.2902572693945182</v>
      </c>
      <c r="F3006" s="84" t="s">
        <v>15743</v>
      </c>
      <c r="G3006" s="84" t="b">
        <v>0</v>
      </c>
      <c r="H3006" s="84" t="b">
        <v>0</v>
      </c>
      <c r="I3006" s="84" t="b">
        <v>0</v>
      </c>
      <c r="J3006" s="84" t="b">
        <v>0</v>
      </c>
      <c r="K3006" s="84" t="b">
        <v>0</v>
      </c>
      <c r="L3006" s="84" t="b">
        <v>0</v>
      </c>
    </row>
    <row r="3007" spans="1:12" x14ac:dyDescent="0.25">
      <c r="A3007" s="84" t="s">
        <v>14750</v>
      </c>
      <c r="B3007" s="84" t="s">
        <v>14381</v>
      </c>
      <c r="C3007" s="84">
        <v>2</v>
      </c>
      <c r="D3007" s="122">
        <v>3.3076081572563416E-4</v>
      </c>
      <c r="E3007" s="122">
        <v>2.9380747512831555</v>
      </c>
      <c r="F3007" s="84" t="s">
        <v>15743</v>
      </c>
      <c r="G3007" s="84" t="b">
        <v>0</v>
      </c>
      <c r="H3007" s="84" t="b">
        <v>0</v>
      </c>
      <c r="I3007" s="84" t="b">
        <v>0</v>
      </c>
      <c r="J3007" s="84" t="b">
        <v>0</v>
      </c>
      <c r="K3007" s="84" t="b">
        <v>0</v>
      </c>
      <c r="L3007" s="84" t="b">
        <v>0</v>
      </c>
    </row>
    <row r="3008" spans="1:12" x14ac:dyDescent="0.25">
      <c r="A3008" s="84" t="s">
        <v>14381</v>
      </c>
      <c r="B3008" s="84" t="s">
        <v>765</v>
      </c>
      <c r="C3008" s="84">
        <v>2</v>
      </c>
      <c r="D3008" s="122">
        <v>3.3076081572563416E-4</v>
      </c>
      <c r="E3008" s="122">
        <v>2.1087709784521307</v>
      </c>
      <c r="F3008" s="84" t="s">
        <v>15743</v>
      </c>
      <c r="G3008" s="84" t="b">
        <v>0</v>
      </c>
      <c r="H3008" s="84" t="b">
        <v>0</v>
      </c>
      <c r="I3008" s="84" t="b">
        <v>0</v>
      </c>
      <c r="J3008" s="84" t="b">
        <v>0</v>
      </c>
      <c r="K3008" s="84" t="b">
        <v>0</v>
      </c>
      <c r="L3008" s="84" t="b">
        <v>0</v>
      </c>
    </row>
    <row r="3009" spans="1:12" x14ac:dyDescent="0.25">
      <c r="A3009" s="84" t="s">
        <v>14344</v>
      </c>
      <c r="B3009" s="84" t="s">
        <v>14508</v>
      </c>
      <c r="C3009" s="84">
        <v>2</v>
      </c>
      <c r="D3009" s="122">
        <v>3.3076081572563416E-4</v>
      </c>
      <c r="E3009" s="122">
        <v>2.7162260016667994</v>
      </c>
      <c r="F3009" s="84" t="s">
        <v>15743</v>
      </c>
      <c r="G3009" s="84" t="b">
        <v>0</v>
      </c>
      <c r="H3009" s="84" t="b">
        <v>0</v>
      </c>
      <c r="I3009" s="84" t="b">
        <v>0</v>
      </c>
      <c r="J3009" s="84" t="b">
        <v>0</v>
      </c>
      <c r="K3009" s="84" t="b">
        <v>0</v>
      </c>
      <c r="L3009" s="84" t="b">
        <v>0</v>
      </c>
    </row>
    <row r="3010" spans="1:12" x14ac:dyDescent="0.25">
      <c r="A3010" s="84" t="s">
        <v>14508</v>
      </c>
      <c r="B3010" s="84" t="s">
        <v>14315</v>
      </c>
      <c r="C3010" s="84">
        <v>2</v>
      </c>
      <c r="D3010" s="122">
        <v>3.3076081572563416E-4</v>
      </c>
      <c r="E3010" s="122">
        <v>2.8131360146748556</v>
      </c>
      <c r="F3010" s="84" t="s">
        <v>15743</v>
      </c>
      <c r="G3010" s="84" t="b">
        <v>0</v>
      </c>
      <c r="H3010" s="84" t="b">
        <v>0</v>
      </c>
      <c r="I3010" s="84" t="b">
        <v>0</v>
      </c>
      <c r="J3010" s="84" t="b">
        <v>0</v>
      </c>
      <c r="K3010" s="84" t="b">
        <v>0</v>
      </c>
      <c r="L3010" s="84" t="b">
        <v>0</v>
      </c>
    </row>
    <row r="3011" spans="1:12" x14ac:dyDescent="0.25">
      <c r="A3011" s="84" t="s">
        <v>14315</v>
      </c>
      <c r="B3011" s="84" t="s">
        <v>8333</v>
      </c>
      <c r="C3011" s="84">
        <v>2</v>
      </c>
      <c r="D3011" s="122">
        <v>3.3076081572563416E-4</v>
      </c>
      <c r="E3011" s="122">
        <v>2.1977120617889119</v>
      </c>
      <c r="F3011" s="84" t="s">
        <v>15743</v>
      </c>
      <c r="G3011" s="84" t="b">
        <v>0</v>
      </c>
      <c r="H3011" s="84" t="b">
        <v>0</v>
      </c>
      <c r="I3011" s="84" t="b">
        <v>0</v>
      </c>
      <c r="J3011" s="84" t="b">
        <v>0</v>
      </c>
      <c r="K3011" s="84" t="b">
        <v>0</v>
      </c>
      <c r="L3011" s="84" t="b">
        <v>0</v>
      </c>
    </row>
    <row r="3012" spans="1:12" x14ac:dyDescent="0.25">
      <c r="A3012" s="84" t="s">
        <v>14758</v>
      </c>
      <c r="B3012" s="84" t="s">
        <v>14527</v>
      </c>
      <c r="C3012" s="84">
        <v>2</v>
      </c>
      <c r="D3012" s="122">
        <v>3.3076081572563416E-4</v>
      </c>
      <c r="E3012" s="122">
        <v>3.1141660103388369</v>
      </c>
      <c r="F3012" s="84" t="s">
        <v>15743</v>
      </c>
      <c r="G3012" s="84" t="b">
        <v>0</v>
      </c>
      <c r="H3012" s="84" t="b">
        <v>0</v>
      </c>
      <c r="I3012" s="84" t="b">
        <v>0</v>
      </c>
      <c r="J3012" s="84" t="b">
        <v>0</v>
      </c>
      <c r="K3012" s="84" t="b">
        <v>0</v>
      </c>
      <c r="L3012" s="84" t="b">
        <v>0</v>
      </c>
    </row>
    <row r="3013" spans="1:12" x14ac:dyDescent="0.25">
      <c r="A3013" s="84" t="s">
        <v>14527</v>
      </c>
      <c r="B3013" s="84" t="s">
        <v>14380</v>
      </c>
      <c r="C3013" s="84">
        <v>2</v>
      </c>
      <c r="D3013" s="122">
        <v>3.3076081572563416E-4</v>
      </c>
      <c r="E3013" s="122">
        <v>2.8131360146748556</v>
      </c>
      <c r="F3013" s="84" t="s">
        <v>15743</v>
      </c>
      <c r="G3013" s="84" t="b">
        <v>0</v>
      </c>
      <c r="H3013" s="84" t="b">
        <v>0</v>
      </c>
      <c r="I3013" s="84" t="b">
        <v>0</v>
      </c>
      <c r="J3013" s="84" t="b">
        <v>0</v>
      </c>
      <c r="K3013" s="84" t="b">
        <v>0</v>
      </c>
      <c r="L3013" s="84" t="b">
        <v>0</v>
      </c>
    </row>
    <row r="3014" spans="1:12" x14ac:dyDescent="0.25">
      <c r="A3014" s="84" t="s">
        <v>14380</v>
      </c>
      <c r="B3014" s="84" t="s">
        <v>15722</v>
      </c>
      <c r="C3014" s="84">
        <v>2</v>
      </c>
      <c r="D3014" s="122">
        <v>3.3076081572563416E-4</v>
      </c>
      <c r="E3014" s="122">
        <v>3.2391047469471368</v>
      </c>
      <c r="F3014" s="84" t="s">
        <v>15743</v>
      </c>
      <c r="G3014" s="84" t="b">
        <v>0</v>
      </c>
      <c r="H3014" s="84" t="b">
        <v>0</v>
      </c>
      <c r="I3014" s="84" t="b">
        <v>0</v>
      </c>
      <c r="J3014" s="84" t="b">
        <v>0</v>
      </c>
      <c r="K3014" s="84" t="b">
        <v>0</v>
      </c>
      <c r="L3014" s="84" t="b">
        <v>0</v>
      </c>
    </row>
    <row r="3015" spans="1:12" x14ac:dyDescent="0.25">
      <c r="A3015" s="84" t="s">
        <v>15722</v>
      </c>
      <c r="B3015" s="84" t="s">
        <v>765</v>
      </c>
      <c r="C3015" s="84">
        <v>2</v>
      </c>
      <c r="D3015" s="122">
        <v>3.3076081572563416E-4</v>
      </c>
      <c r="E3015" s="122">
        <v>2.7619834922274742</v>
      </c>
      <c r="F3015" s="84" t="s">
        <v>15743</v>
      </c>
      <c r="G3015" s="84" t="b">
        <v>0</v>
      </c>
      <c r="H3015" s="84" t="b">
        <v>0</v>
      </c>
      <c r="I3015" s="84" t="b">
        <v>0</v>
      </c>
      <c r="J3015" s="84" t="b">
        <v>0</v>
      </c>
      <c r="K3015" s="84" t="b">
        <v>0</v>
      </c>
      <c r="L3015" s="84" t="b">
        <v>0</v>
      </c>
    </row>
    <row r="3016" spans="1:12" x14ac:dyDescent="0.25">
      <c r="A3016" s="84" t="s">
        <v>2694</v>
      </c>
      <c r="B3016" s="84" t="s">
        <v>14229</v>
      </c>
      <c r="C3016" s="84">
        <v>2</v>
      </c>
      <c r="D3016" s="122">
        <v>3.3076081572563416E-4</v>
      </c>
      <c r="E3016" s="122">
        <v>2.5121060190108744</v>
      </c>
      <c r="F3016" s="84" t="s">
        <v>15743</v>
      </c>
      <c r="G3016" s="84" t="b">
        <v>0</v>
      </c>
      <c r="H3016" s="84" t="b">
        <v>0</v>
      </c>
      <c r="I3016" s="84" t="b">
        <v>0</v>
      </c>
      <c r="J3016" s="84" t="b">
        <v>0</v>
      </c>
      <c r="K3016" s="84" t="b">
        <v>0</v>
      </c>
      <c r="L3016" s="84" t="b">
        <v>0</v>
      </c>
    </row>
    <row r="3017" spans="1:12" x14ac:dyDescent="0.25">
      <c r="A3017" s="84" t="s">
        <v>14229</v>
      </c>
      <c r="B3017" s="84" t="s">
        <v>15003</v>
      </c>
      <c r="C3017" s="84">
        <v>2</v>
      </c>
      <c r="D3017" s="122">
        <v>3.3076081572563416E-4</v>
      </c>
      <c r="E3017" s="122">
        <v>2.6555281613131876</v>
      </c>
      <c r="F3017" s="84" t="s">
        <v>15743</v>
      </c>
      <c r="G3017" s="84" t="b">
        <v>0</v>
      </c>
      <c r="H3017" s="84" t="b">
        <v>0</v>
      </c>
      <c r="I3017" s="84" t="b">
        <v>0</v>
      </c>
      <c r="J3017" s="84" t="b">
        <v>0</v>
      </c>
      <c r="K3017" s="84" t="b">
        <v>0</v>
      </c>
      <c r="L3017" s="84" t="b">
        <v>0</v>
      </c>
    </row>
    <row r="3018" spans="1:12" x14ac:dyDescent="0.25">
      <c r="A3018" s="84" t="s">
        <v>15003</v>
      </c>
      <c r="B3018" s="84" t="s">
        <v>14467</v>
      </c>
      <c r="C3018" s="84">
        <v>2</v>
      </c>
      <c r="D3018" s="122">
        <v>3.3076081572563416E-4</v>
      </c>
      <c r="E3018" s="122">
        <v>3.1721579573165237</v>
      </c>
      <c r="F3018" s="84" t="s">
        <v>15743</v>
      </c>
      <c r="G3018" s="84" t="b">
        <v>0</v>
      </c>
      <c r="H3018" s="84" t="b">
        <v>0</v>
      </c>
      <c r="I3018" s="84" t="b">
        <v>0</v>
      </c>
      <c r="J3018" s="84" t="b">
        <v>0</v>
      </c>
      <c r="K3018" s="84" t="b">
        <v>0</v>
      </c>
      <c r="L3018" s="84" t="b">
        <v>0</v>
      </c>
    </row>
    <row r="3019" spans="1:12" x14ac:dyDescent="0.25">
      <c r="A3019" s="84" t="s">
        <v>14467</v>
      </c>
      <c r="B3019" s="84" t="s">
        <v>731</v>
      </c>
      <c r="C3019" s="84">
        <v>2</v>
      </c>
      <c r="D3019" s="122">
        <v>3.3076081572563416E-4</v>
      </c>
      <c r="E3019" s="122">
        <v>0.73804548472938525</v>
      </c>
      <c r="F3019" s="84" t="s">
        <v>15743</v>
      </c>
      <c r="G3019" s="84" t="b">
        <v>0</v>
      </c>
      <c r="H3019" s="84" t="b">
        <v>0</v>
      </c>
      <c r="I3019" s="84" t="b">
        <v>0</v>
      </c>
      <c r="J3019" s="84" t="b">
        <v>0</v>
      </c>
      <c r="K3019" s="84" t="b">
        <v>0</v>
      </c>
      <c r="L3019" s="84" t="b">
        <v>0</v>
      </c>
    </row>
    <row r="3020" spans="1:12" x14ac:dyDescent="0.25">
      <c r="A3020" s="84" t="s">
        <v>214</v>
      </c>
      <c r="B3020" s="84" t="s">
        <v>14367</v>
      </c>
      <c r="C3020" s="84">
        <v>2</v>
      </c>
      <c r="D3020" s="122">
        <v>3.3076081572563416E-4</v>
      </c>
      <c r="E3020" s="122">
        <v>3.0630134878914554</v>
      </c>
      <c r="F3020" s="84" t="s">
        <v>15743</v>
      </c>
      <c r="G3020" s="84" t="b">
        <v>0</v>
      </c>
      <c r="H3020" s="84" t="b">
        <v>0</v>
      </c>
      <c r="I3020" s="84" t="b">
        <v>0</v>
      </c>
      <c r="J3020" s="84" t="b">
        <v>0</v>
      </c>
      <c r="K3020" s="84" t="b">
        <v>0</v>
      </c>
      <c r="L3020" s="84" t="b">
        <v>0</v>
      </c>
    </row>
    <row r="3021" spans="1:12" x14ac:dyDescent="0.25">
      <c r="A3021" s="84" t="s">
        <v>14815</v>
      </c>
      <c r="B3021" s="84" t="s">
        <v>15723</v>
      </c>
      <c r="C3021" s="84">
        <v>2</v>
      </c>
      <c r="D3021" s="122">
        <v>3.3076081572563416E-4</v>
      </c>
      <c r="E3021" s="122">
        <v>3.5912872650584995</v>
      </c>
      <c r="F3021" s="84" t="s">
        <v>15743</v>
      </c>
      <c r="G3021" s="84" t="b">
        <v>0</v>
      </c>
      <c r="H3021" s="84" t="b">
        <v>0</v>
      </c>
      <c r="I3021" s="84" t="b">
        <v>0</v>
      </c>
      <c r="J3021" s="84" t="b">
        <v>0</v>
      </c>
      <c r="K3021" s="84" t="b">
        <v>0</v>
      </c>
      <c r="L3021" s="84" t="b">
        <v>0</v>
      </c>
    </row>
    <row r="3022" spans="1:12" x14ac:dyDescent="0.25">
      <c r="A3022" s="84" t="s">
        <v>12369</v>
      </c>
      <c r="B3022" s="84" t="s">
        <v>14588</v>
      </c>
      <c r="C3022" s="84">
        <v>2</v>
      </c>
      <c r="D3022" s="122">
        <v>3.3076081572563416E-4</v>
      </c>
      <c r="E3022" s="122">
        <v>1.7783739084156438</v>
      </c>
      <c r="F3022" s="84" t="s">
        <v>15743</v>
      </c>
      <c r="G3022" s="84" t="b">
        <v>0</v>
      </c>
      <c r="H3022" s="84" t="b">
        <v>0</v>
      </c>
      <c r="I3022" s="84" t="b">
        <v>0</v>
      </c>
      <c r="J3022" s="84" t="b">
        <v>0</v>
      </c>
      <c r="K3022" s="84" t="b">
        <v>0</v>
      </c>
      <c r="L3022" s="84" t="b">
        <v>0</v>
      </c>
    </row>
    <row r="3023" spans="1:12" x14ac:dyDescent="0.25">
      <c r="A3023" s="84" t="s">
        <v>14588</v>
      </c>
      <c r="B3023" s="84" t="s">
        <v>12350</v>
      </c>
      <c r="C3023" s="84">
        <v>2</v>
      </c>
      <c r="D3023" s="122">
        <v>3.3076081572563416E-4</v>
      </c>
      <c r="E3023" s="122">
        <v>1.3940067069328799</v>
      </c>
      <c r="F3023" s="84" t="s">
        <v>15743</v>
      </c>
      <c r="G3023" s="84" t="b">
        <v>0</v>
      </c>
      <c r="H3023" s="84" t="b">
        <v>0</v>
      </c>
      <c r="I3023" s="84" t="b">
        <v>0</v>
      </c>
      <c r="J3023" s="84" t="b">
        <v>0</v>
      </c>
      <c r="K3023" s="84" t="b">
        <v>0</v>
      </c>
      <c r="L3023" s="84" t="b">
        <v>0</v>
      </c>
    </row>
    <row r="3024" spans="1:12" x14ac:dyDescent="0.25">
      <c r="A3024" s="84" t="s">
        <v>14659</v>
      </c>
      <c r="B3024" s="84" t="s">
        <v>951</v>
      </c>
      <c r="C3024" s="84">
        <v>2</v>
      </c>
      <c r="D3024" s="122">
        <v>3.3076081572563416E-4</v>
      </c>
      <c r="E3024" s="122">
        <v>2.1763139170876813</v>
      </c>
      <c r="F3024" s="84" t="s">
        <v>15743</v>
      </c>
      <c r="G3024" s="84" t="b">
        <v>0</v>
      </c>
      <c r="H3024" s="84" t="b">
        <v>0</v>
      </c>
      <c r="I3024" s="84" t="b">
        <v>0</v>
      </c>
      <c r="J3024" s="84" t="b">
        <v>0</v>
      </c>
      <c r="K3024" s="84" t="b">
        <v>0</v>
      </c>
      <c r="L3024" s="84" t="b">
        <v>0</v>
      </c>
    </row>
    <row r="3025" spans="1:12" x14ac:dyDescent="0.25">
      <c r="A3025" s="84" t="s">
        <v>951</v>
      </c>
      <c r="B3025" s="84" t="s">
        <v>2803</v>
      </c>
      <c r="C3025" s="84">
        <v>2</v>
      </c>
      <c r="D3025" s="122">
        <v>3.3076081572563416E-4</v>
      </c>
      <c r="E3025" s="122">
        <v>0.23833335334841146</v>
      </c>
      <c r="F3025" s="84" t="s">
        <v>15743</v>
      </c>
      <c r="G3025" s="84" t="b">
        <v>0</v>
      </c>
      <c r="H3025" s="84" t="b">
        <v>0</v>
      </c>
      <c r="I3025" s="84" t="b">
        <v>0</v>
      </c>
      <c r="J3025" s="84" t="b">
        <v>0</v>
      </c>
      <c r="K3025" s="84" t="b">
        <v>0</v>
      </c>
      <c r="L3025" s="84" t="b">
        <v>0</v>
      </c>
    </row>
    <row r="3026" spans="1:12" x14ac:dyDescent="0.25">
      <c r="A3026" s="84" t="s">
        <v>2803</v>
      </c>
      <c r="B3026" s="84" t="s">
        <v>14645</v>
      </c>
      <c r="C3026" s="84">
        <v>2</v>
      </c>
      <c r="D3026" s="122">
        <v>3.3076081572563416E-4</v>
      </c>
      <c r="E3026" s="122">
        <v>1.3898901407380477</v>
      </c>
      <c r="F3026" s="84" t="s">
        <v>15743</v>
      </c>
      <c r="G3026" s="84" t="b">
        <v>0</v>
      </c>
      <c r="H3026" s="84" t="b">
        <v>0</v>
      </c>
      <c r="I3026" s="84" t="b">
        <v>0</v>
      </c>
      <c r="J3026" s="84" t="b">
        <v>0</v>
      </c>
      <c r="K3026" s="84" t="b">
        <v>0</v>
      </c>
      <c r="L3026" s="84" t="b">
        <v>0</v>
      </c>
    </row>
    <row r="3027" spans="1:12" x14ac:dyDescent="0.25">
      <c r="A3027" s="84" t="s">
        <v>14645</v>
      </c>
      <c r="B3027" s="84" t="s">
        <v>14219</v>
      </c>
      <c r="C3027" s="84">
        <v>2</v>
      </c>
      <c r="D3027" s="122">
        <v>3.3076081572563416E-4</v>
      </c>
      <c r="E3027" s="122">
        <v>2.4943772520504428</v>
      </c>
      <c r="F3027" s="84" t="s">
        <v>15743</v>
      </c>
      <c r="G3027" s="84" t="b">
        <v>0</v>
      </c>
      <c r="H3027" s="84" t="b">
        <v>0</v>
      </c>
      <c r="I3027" s="84" t="b">
        <v>0</v>
      </c>
      <c r="J3027" s="84" t="b">
        <v>0</v>
      </c>
      <c r="K3027" s="84" t="b">
        <v>0</v>
      </c>
      <c r="L3027" s="84" t="b">
        <v>0</v>
      </c>
    </row>
    <row r="3028" spans="1:12" x14ac:dyDescent="0.25">
      <c r="A3028" s="84" t="s">
        <v>14219</v>
      </c>
      <c r="B3028" s="84" t="s">
        <v>15724</v>
      </c>
      <c r="C3028" s="84">
        <v>2</v>
      </c>
      <c r="D3028" s="122">
        <v>3.3076081572563416E-4</v>
      </c>
      <c r="E3028" s="122">
        <v>2.7954072477144241</v>
      </c>
      <c r="F3028" s="84" t="s">
        <v>15743</v>
      </c>
      <c r="G3028" s="84" t="b">
        <v>0</v>
      </c>
      <c r="H3028" s="84" t="b">
        <v>0</v>
      </c>
      <c r="I3028" s="84" t="b">
        <v>0</v>
      </c>
      <c r="J3028" s="84" t="b">
        <v>0</v>
      </c>
      <c r="K3028" s="84" t="b">
        <v>0</v>
      </c>
      <c r="L3028" s="84" t="b">
        <v>0</v>
      </c>
    </row>
    <row r="3029" spans="1:12" x14ac:dyDescent="0.25">
      <c r="A3029" s="84" t="s">
        <v>15724</v>
      </c>
      <c r="B3029" s="84" t="s">
        <v>12350</v>
      </c>
      <c r="C3029" s="84">
        <v>2</v>
      </c>
      <c r="D3029" s="122">
        <v>3.3076081572563416E-4</v>
      </c>
      <c r="E3029" s="122">
        <v>1.7919467156049176</v>
      </c>
      <c r="F3029" s="84" t="s">
        <v>15743</v>
      </c>
      <c r="G3029" s="84" t="b">
        <v>0</v>
      </c>
      <c r="H3029" s="84" t="b">
        <v>0</v>
      </c>
      <c r="I3029" s="84" t="b">
        <v>0</v>
      </c>
      <c r="J3029" s="84" t="b">
        <v>0</v>
      </c>
      <c r="K3029" s="84" t="b">
        <v>0</v>
      </c>
      <c r="L3029" s="84" t="b">
        <v>0</v>
      </c>
    </row>
    <row r="3030" spans="1:12" x14ac:dyDescent="0.25">
      <c r="A3030" s="84" t="s">
        <v>12296</v>
      </c>
      <c r="B3030" s="84" t="s">
        <v>14212</v>
      </c>
      <c r="C3030" s="84">
        <v>2</v>
      </c>
      <c r="D3030" s="122">
        <v>3.3076081572563416E-4</v>
      </c>
      <c r="E3030" s="122">
        <v>0.90164548565648062</v>
      </c>
      <c r="F3030" s="84" t="s">
        <v>15743</v>
      </c>
      <c r="G3030" s="84" t="b">
        <v>0</v>
      </c>
      <c r="H3030" s="84" t="b">
        <v>0</v>
      </c>
      <c r="I3030" s="84" t="b">
        <v>0</v>
      </c>
      <c r="J3030" s="84" t="b">
        <v>1</v>
      </c>
      <c r="K3030" s="84" t="b">
        <v>0</v>
      </c>
      <c r="L3030" s="84" t="b">
        <v>0</v>
      </c>
    </row>
    <row r="3031" spans="1:12" x14ac:dyDescent="0.25">
      <c r="A3031" s="84" t="s">
        <v>15725</v>
      </c>
      <c r="B3031" s="84" t="s">
        <v>15726</v>
      </c>
      <c r="C3031" s="84">
        <v>2</v>
      </c>
      <c r="D3031" s="122">
        <v>3.3076081572563416E-4</v>
      </c>
      <c r="E3031" s="122">
        <v>3.8923172607224803</v>
      </c>
      <c r="F3031" s="84" t="s">
        <v>15743</v>
      </c>
      <c r="G3031" s="84" t="b">
        <v>0</v>
      </c>
      <c r="H3031" s="84" t="b">
        <v>0</v>
      </c>
      <c r="I3031" s="84" t="b">
        <v>0</v>
      </c>
      <c r="J3031" s="84" t="b">
        <v>0</v>
      </c>
      <c r="K3031" s="84" t="b">
        <v>0</v>
      </c>
      <c r="L3031" s="84" t="b">
        <v>0</v>
      </c>
    </row>
    <row r="3032" spans="1:12" x14ac:dyDescent="0.25">
      <c r="A3032" s="84" t="s">
        <v>15726</v>
      </c>
      <c r="B3032" s="84" t="s">
        <v>15727</v>
      </c>
      <c r="C3032" s="84">
        <v>2</v>
      </c>
      <c r="D3032" s="122">
        <v>3.3076081572563416E-4</v>
      </c>
      <c r="E3032" s="122">
        <v>3.8923172607224803</v>
      </c>
      <c r="F3032" s="84" t="s">
        <v>15743</v>
      </c>
      <c r="G3032" s="84" t="b">
        <v>0</v>
      </c>
      <c r="H3032" s="84" t="b">
        <v>0</v>
      </c>
      <c r="I3032" s="84" t="b">
        <v>0</v>
      </c>
      <c r="J3032" s="84" t="b">
        <v>0</v>
      </c>
      <c r="K3032" s="84" t="b">
        <v>0</v>
      </c>
      <c r="L3032" s="84" t="b">
        <v>0</v>
      </c>
    </row>
    <row r="3033" spans="1:12" x14ac:dyDescent="0.25">
      <c r="A3033" s="84" t="s">
        <v>15727</v>
      </c>
      <c r="B3033" s="84" t="s">
        <v>731</v>
      </c>
      <c r="C3033" s="84">
        <v>2</v>
      </c>
      <c r="D3033" s="122">
        <v>3.3076081572563416E-4</v>
      </c>
      <c r="E3033" s="122">
        <v>1.2151667394490477</v>
      </c>
      <c r="F3033" s="84" t="s">
        <v>15743</v>
      </c>
      <c r="G3033" s="84" t="b">
        <v>0</v>
      </c>
      <c r="H3033" s="84" t="b">
        <v>0</v>
      </c>
      <c r="I3033" s="84" t="b">
        <v>0</v>
      </c>
      <c r="J3033" s="84" t="b">
        <v>0</v>
      </c>
      <c r="K3033" s="84" t="b">
        <v>0</v>
      </c>
      <c r="L3033" s="84" t="b">
        <v>0</v>
      </c>
    </row>
    <row r="3034" spans="1:12" x14ac:dyDescent="0.25">
      <c r="A3034" s="84" t="s">
        <v>731</v>
      </c>
      <c r="B3034" s="84" t="s">
        <v>819</v>
      </c>
      <c r="C3034" s="84">
        <v>2</v>
      </c>
      <c r="D3034" s="122">
        <v>3.3076081572563416E-4</v>
      </c>
      <c r="E3034" s="122">
        <v>1.3057299560507256</v>
      </c>
      <c r="F3034" s="84" t="s">
        <v>15743</v>
      </c>
      <c r="G3034" s="84" t="b">
        <v>0</v>
      </c>
      <c r="H3034" s="84" t="b">
        <v>0</v>
      </c>
      <c r="I3034" s="84" t="b">
        <v>0</v>
      </c>
      <c r="J3034" s="84" t="b">
        <v>0</v>
      </c>
      <c r="K3034" s="84" t="b">
        <v>0</v>
      </c>
      <c r="L3034" s="84" t="b">
        <v>0</v>
      </c>
    </row>
    <row r="3035" spans="1:12" x14ac:dyDescent="0.25">
      <c r="A3035" s="84" t="s">
        <v>819</v>
      </c>
      <c r="B3035" s="84" t="s">
        <v>15728</v>
      </c>
      <c r="C3035" s="84">
        <v>2</v>
      </c>
      <c r="D3035" s="122">
        <v>3.3076081572563416E-4</v>
      </c>
      <c r="E3035" s="122">
        <v>3.8923172607224803</v>
      </c>
      <c r="F3035" s="84" t="s">
        <v>15743</v>
      </c>
      <c r="G3035" s="84" t="b">
        <v>0</v>
      </c>
      <c r="H3035" s="84" t="b">
        <v>0</v>
      </c>
      <c r="I3035" s="84" t="b">
        <v>0</v>
      </c>
      <c r="J3035" s="84" t="b">
        <v>0</v>
      </c>
      <c r="K3035" s="84" t="b">
        <v>0</v>
      </c>
      <c r="L3035" s="84" t="b">
        <v>0</v>
      </c>
    </row>
    <row r="3036" spans="1:12" x14ac:dyDescent="0.25">
      <c r="A3036" s="84" t="s">
        <v>15729</v>
      </c>
      <c r="B3036" s="84" t="s">
        <v>15730</v>
      </c>
      <c r="C3036" s="84">
        <v>2</v>
      </c>
      <c r="D3036" s="122">
        <v>3.3076081572563416E-4</v>
      </c>
      <c r="E3036" s="122">
        <v>3.8923172607224803</v>
      </c>
      <c r="F3036" s="84" t="s">
        <v>15743</v>
      </c>
      <c r="G3036" s="84" t="b">
        <v>0</v>
      </c>
      <c r="H3036" s="84" t="b">
        <v>0</v>
      </c>
      <c r="I3036" s="84" t="b">
        <v>0</v>
      </c>
      <c r="J3036" s="84" t="b">
        <v>0</v>
      </c>
      <c r="K3036" s="84" t="b">
        <v>0</v>
      </c>
      <c r="L3036" s="84" t="b">
        <v>0</v>
      </c>
    </row>
    <row r="3037" spans="1:12" x14ac:dyDescent="0.25">
      <c r="A3037" s="84" t="s">
        <v>15730</v>
      </c>
      <c r="B3037" s="84" t="s">
        <v>15731</v>
      </c>
      <c r="C3037" s="84">
        <v>2</v>
      </c>
      <c r="D3037" s="122">
        <v>3.3076081572563416E-4</v>
      </c>
      <c r="E3037" s="122">
        <v>3.8923172607224803</v>
      </c>
      <c r="F3037" s="84" t="s">
        <v>15743</v>
      </c>
      <c r="G3037" s="84" t="b">
        <v>0</v>
      </c>
      <c r="H3037" s="84" t="b">
        <v>0</v>
      </c>
      <c r="I3037" s="84" t="b">
        <v>0</v>
      </c>
      <c r="J3037" s="84" t="b">
        <v>0</v>
      </c>
      <c r="K3037" s="84" t="b">
        <v>0</v>
      </c>
      <c r="L3037" s="84" t="b">
        <v>0</v>
      </c>
    </row>
    <row r="3038" spans="1:12" x14ac:dyDescent="0.25">
      <c r="A3038" s="84" t="s">
        <v>15731</v>
      </c>
      <c r="B3038" s="84" t="s">
        <v>12350</v>
      </c>
      <c r="C3038" s="84">
        <v>2</v>
      </c>
      <c r="D3038" s="122">
        <v>3.3076081572563416E-4</v>
      </c>
      <c r="E3038" s="122">
        <v>1.7919467156049176</v>
      </c>
      <c r="F3038" s="84" t="s">
        <v>15743</v>
      </c>
      <c r="G3038" s="84" t="b">
        <v>0</v>
      </c>
      <c r="H3038" s="84" t="b">
        <v>0</v>
      </c>
      <c r="I3038" s="84" t="b">
        <v>0</v>
      </c>
      <c r="J3038" s="84" t="b">
        <v>0</v>
      </c>
      <c r="K3038" s="84" t="b">
        <v>0</v>
      </c>
      <c r="L3038" s="84" t="b">
        <v>0</v>
      </c>
    </row>
    <row r="3039" spans="1:12" x14ac:dyDescent="0.25">
      <c r="A3039" s="84" t="s">
        <v>12350</v>
      </c>
      <c r="B3039" s="84" t="s">
        <v>12360</v>
      </c>
      <c r="C3039" s="84">
        <v>2</v>
      </c>
      <c r="D3039" s="122">
        <v>3.3076081572563416E-4</v>
      </c>
      <c r="E3039" s="122">
        <v>0.65395747431395668</v>
      </c>
      <c r="F3039" s="84" t="s">
        <v>15743</v>
      </c>
      <c r="G3039" s="84" t="b">
        <v>0</v>
      </c>
      <c r="H3039" s="84" t="b">
        <v>0</v>
      </c>
      <c r="I3039" s="84" t="b">
        <v>0</v>
      </c>
      <c r="J3039" s="84" t="b">
        <v>0</v>
      </c>
      <c r="K3039" s="84" t="b">
        <v>0</v>
      </c>
      <c r="L3039" s="84" t="b">
        <v>0</v>
      </c>
    </row>
    <row r="3040" spans="1:12" x14ac:dyDescent="0.25">
      <c r="A3040" s="84" t="s">
        <v>12360</v>
      </c>
      <c r="B3040" s="84" t="s">
        <v>15732</v>
      </c>
      <c r="C3040" s="84">
        <v>2</v>
      </c>
      <c r="D3040" s="122">
        <v>3.3076081572563416E-4</v>
      </c>
      <c r="E3040" s="122">
        <v>2.7954072477144241</v>
      </c>
      <c r="F3040" s="84" t="s">
        <v>15743</v>
      </c>
      <c r="G3040" s="84" t="b">
        <v>0</v>
      </c>
      <c r="H3040" s="84" t="b">
        <v>0</v>
      </c>
      <c r="I3040" s="84" t="b">
        <v>0</v>
      </c>
      <c r="J3040" s="84" t="b">
        <v>0</v>
      </c>
      <c r="K3040" s="84" t="b">
        <v>0</v>
      </c>
      <c r="L3040" s="84" t="b">
        <v>0</v>
      </c>
    </row>
    <row r="3041" spans="1:12" x14ac:dyDescent="0.25">
      <c r="A3041" s="84" t="s">
        <v>15732</v>
      </c>
      <c r="B3041" s="84" t="s">
        <v>14271</v>
      </c>
      <c r="C3041" s="84">
        <v>2</v>
      </c>
      <c r="D3041" s="122">
        <v>3.3076081572563416E-4</v>
      </c>
      <c r="E3041" s="122">
        <v>3.0172559973307802</v>
      </c>
      <c r="F3041" s="84" t="s">
        <v>15743</v>
      </c>
      <c r="G3041" s="84" t="b">
        <v>0</v>
      </c>
      <c r="H3041" s="84" t="b">
        <v>0</v>
      </c>
      <c r="I3041" s="84" t="b">
        <v>0</v>
      </c>
      <c r="J3041" s="84" t="b">
        <v>0</v>
      </c>
      <c r="K3041" s="84" t="b">
        <v>0</v>
      </c>
      <c r="L3041" s="84" t="b">
        <v>0</v>
      </c>
    </row>
    <row r="3042" spans="1:12" x14ac:dyDescent="0.25">
      <c r="A3042" s="84" t="s">
        <v>15734</v>
      </c>
      <c r="B3042" s="84" t="s">
        <v>15735</v>
      </c>
      <c r="C3042" s="84">
        <v>2</v>
      </c>
      <c r="D3042" s="122">
        <v>3.3076081572563416E-4</v>
      </c>
      <c r="E3042" s="122">
        <v>3.8923172607224803</v>
      </c>
      <c r="F3042" s="84" t="s">
        <v>15743</v>
      </c>
      <c r="G3042" s="84" t="b">
        <v>0</v>
      </c>
      <c r="H3042" s="84" t="b">
        <v>0</v>
      </c>
      <c r="I3042" s="84" t="b">
        <v>0</v>
      </c>
      <c r="J3042" s="84" t="b">
        <v>0</v>
      </c>
      <c r="K3042" s="84" t="b">
        <v>0</v>
      </c>
      <c r="L3042" s="84" t="b">
        <v>0</v>
      </c>
    </row>
    <row r="3043" spans="1:12" x14ac:dyDescent="0.25">
      <c r="A3043" s="84" t="s">
        <v>15735</v>
      </c>
      <c r="B3043" s="84" t="s">
        <v>15736</v>
      </c>
      <c r="C3043" s="84">
        <v>2</v>
      </c>
      <c r="D3043" s="122">
        <v>3.3076081572563416E-4</v>
      </c>
      <c r="E3043" s="122">
        <v>3.8923172607224803</v>
      </c>
      <c r="F3043" s="84" t="s">
        <v>15743</v>
      </c>
      <c r="G3043" s="84" t="b">
        <v>0</v>
      </c>
      <c r="H3043" s="84" t="b">
        <v>0</v>
      </c>
      <c r="I3043" s="84" t="b">
        <v>0</v>
      </c>
      <c r="J3043" s="84" t="b">
        <v>0</v>
      </c>
      <c r="K3043" s="84" t="b">
        <v>0</v>
      </c>
      <c r="L3043" s="84" t="b">
        <v>0</v>
      </c>
    </row>
    <row r="3044" spans="1:12" x14ac:dyDescent="0.25">
      <c r="A3044" s="84" t="s">
        <v>15736</v>
      </c>
      <c r="B3044" s="84" t="s">
        <v>14288</v>
      </c>
      <c r="C3044" s="84">
        <v>2</v>
      </c>
      <c r="D3044" s="122">
        <v>3.3076081572563416E-4</v>
      </c>
      <c r="E3044" s="122">
        <v>3.0172559973307802</v>
      </c>
      <c r="F3044" s="84" t="s">
        <v>15743</v>
      </c>
      <c r="G3044" s="84" t="b">
        <v>0</v>
      </c>
      <c r="H3044" s="84" t="b">
        <v>0</v>
      </c>
      <c r="I3044" s="84" t="b">
        <v>0</v>
      </c>
      <c r="J3044" s="84" t="b">
        <v>0</v>
      </c>
      <c r="K3044" s="84" t="b">
        <v>0</v>
      </c>
      <c r="L3044" s="84" t="b">
        <v>0</v>
      </c>
    </row>
    <row r="3045" spans="1:12" x14ac:dyDescent="0.25">
      <c r="A3045" s="84" t="s">
        <v>15027</v>
      </c>
      <c r="B3045" s="84" t="s">
        <v>15737</v>
      </c>
      <c r="C3045" s="84">
        <v>2</v>
      </c>
      <c r="D3045" s="122">
        <v>3.3076081572563416E-4</v>
      </c>
      <c r="E3045" s="122">
        <v>3.716226001666799</v>
      </c>
      <c r="F3045" s="84" t="s">
        <v>15743</v>
      </c>
      <c r="G3045" s="84" t="b">
        <v>0</v>
      </c>
      <c r="H3045" s="84" t="b">
        <v>0</v>
      </c>
      <c r="I3045" s="84" t="b">
        <v>0</v>
      </c>
      <c r="J3045" s="84" t="b">
        <v>0</v>
      </c>
      <c r="K3045" s="84" t="b">
        <v>0</v>
      </c>
      <c r="L3045" s="84" t="b">
        <v>0</v>
      </c>
    </row>
    <row r="3046" spans="1:12" x14ac:dyDescent="0.25">
      <c r="A3046" s="84" t="s">
        <v>15737</v>
      </c>
      <c r="B3046" s="84" t="s">
        <v>855</v>
      </c>
      <c r="C3046" s="84">
        <v>2</v>
      </c>
      <c r="D3046" s="122">
        <v>3.3076081572563416E-4</v>
      </c>
      <c r="E3046" s="122">
        <v>2.0794039040796251</v>
      </c>
      <c r="F3046" s="84" t="s">
        <v>15743</v>
      </c>
      <c r="G3046" s="84" t="b">
        <v>0</v>
      </c>
      <c r="H3046" s="84" t="b">
        <v>0</v>
      </c>
      <c r="I3046" s="84" t="b">
        <v>0</v>
      </c>
      <c r="J3046" s="84" t="b">
        <v>0</v>
      </c>
      <c r="K3046" s="84" t="b">
        <v>0</v>
      </c>
      <c r="L3046" s="84" t="b">
        <v>0</v>
      </c>
    </row>
    <row r="3047" spans="1:12" x14ac:dyDescent="0.25">
      <c r="A3047" s="84" t="s">
        <v>855</v>
      </c>
      <c r="B3047" s="84" t="s">
        <v>15738</v>
      </c>
      <c r="C3047" s="84">
        <v>2</v>
      </c>
      <c r="D3047" s="122">
        <v>3.3076081572563416E-4</v>
      </c>
      <c r="E3047" s="122">
        <v>2.148024277599804</v>
      </c>
      <c r="F3047" s="84" t="s">
        <v>15743</v>
      </c>
      <c r="G3047" s="84" t="b">
        <v>0</v>
      </c>
      <c r="H3047" s="84" t="b">
        <v>0</v>
      </c>
      <c r="I3047" s="84" t="b">
        <v>0</v>
      </c>
      <c r="J3047" s="84" t="b">
        <v>0</v>
      </c>
      <c r="K3047" s="84" t="b">
        <v>0</v>
      </c>
      <c r="L3047" s="84" t="b">
        <v>0</v>
      </c>
    </row>
    <row r="3048" spans="1:12" x14ac:dyDescent="0.25">
      <c r="A3048" s="84" t="s">
        <v>15738</v>
      </c>
      <c r="B3048" s="84" t="s">
        <v>814</v>
      </c>
      <c r="C3048" s="84">
        <v>2</v>
      </c>
      <c r="D3048" s="122">
        <v>3.3076081572563416E-4</v>
      </c>
      <c r="E3048" s="122">
        <v>3.8923172607224803</v>
      </c>
      <c r="F3048" s="84" t="s">
        <v>15743</v>
      </c>
      <c r="G3048" s="84" t="b">
        <v>0</v>
      </c>
      <c r="H3048" s="84" t="b">
        <v>0</v>
      </c>
      <c r="I3048" s="84" t="b">
        <v>0</v>
      </c>
      <c r="J3048" s="84" t="b">
        <v>0</v>
      </c>
      <c r="K3048" s="84" t="b">
        <v>0</v>
      </c>
      <c r="L3048" s="84" t="b">
        <v>0</v>
      </c>
    </row>
    <row r="3049" spans="1:12" x14ac:dyDescent="0.25">
      <c r="A3049" s="84" t="s">
        <v>814</v>
      </c>
      <c r="B3049" s="84" t="s">
        <v>15739</v>
      </c>
      <c r="C3049" s="84">
        <v>2</v>
      </c>
      <c r="D3049" s="122">
        <v>3.3076081572563416E-4</v>
      </c>
      <c r="E3049" s="122">
        <v>3.8923172607224803</v>
      </c>
      <c r="F3049" s="84" t="s">
        <v>15743</v>
      </c>
      <c r="G3049" s="84" t="b">
        <v>0</v>
      </c>
      <c r="H3049" s="84" t="b">
        <v>0</v>
      </c>
      <c r="I3049" s="84" t="b">
        <v>0</v>
      </c>
      <c r="J3049" s="84" t="b">
        <v>0</v>
      </c>
      <c r="K3049" s="84" t="b">
        <v>0</v>
      </c>
      <c r="L3049" s="84" t="b">
        <v>0</v>
      </c>
    </row>
    <row r="3050" spans="1:12" x14ac:dyDescent="0.25">
      <c r="A3050" s="84" t="s">
        <v>15739</v>
      </c>
      <c r="B3050" s="84" t="s">
        <v>15740</v>
      </c>
      <c r="C3050" s="84">
        <v>2</v>
      </c>
      <c r="D3050" s="122">
        <v>3.3076081572563416E-4</v>
      </c>
      <c r="E3050" s="122">
        <v>3.8923172607224803</v>
      </c>
      <c r="F3050" s="84" t="s">
        <v>15743</v>
      </c>
      <c r="G3050" s="84" t="b">
        <v>0</v>
      </c>
      <c r="H3050" s="84" t="b">
        <v>0</v>
      </c>
      <c r="I3050" s="84" t="b">
        <v>0</v>
      </c>
      <c r="J3050" s="84" t="b">
        <v>0</v>
      </c>
      <c r="K3050" s="84" t="b">
        <v>0</v>
      </c>
      <c r="L3050" s="84" t="b">
        <v>0</v>
      </c>
    </row>
    <row r="3051" spans="1:12" x14ac:dyDescent="0.25">
      <c r="A3051" s="84" t="s">
        <v>14223</v>
      </c>
      <c r="B3051" s="84" t="s">
        <v>14365</v>
      </c>
      <c r="C3051" s="84">
        <v>2</v>
      </c>
      <c r="D3051" s="122">
        <v>3.3076081572563416E-4</v>
      </c>
      <c r="E3051" s="122">
        <v>2.2902572693945182</v>
      </c>
      <c r="F3051" s="84" t="s">
        <v>15743</v>
      </c>
      <c r="G3051" s="84" t="b">
        <v>0</v>
      </c>
      <c r="H3051" s="84" t="b">
        <v>0</v>
      </c>
      <c r="I3051" s="84" t="b">
        <v>0</v>
      </c>
      <c r="J3051" s="84" t="b">
        <v>0</v>
      </c>
      <c r="K3051" s="84" t="b">
        <v>0</v>
      </c>
      <c r="L3051" s="84" t="b">
        <v>0</v>
      </c>
    </row>
    <row r="3052" spans="1:12" x14ac:dyDescent="0.25">
      <c r="A3052" s="84" t="s">
        <v>14365</v>
      </c>
      <c r="B3052" s="84" t="s">
        <v>14308</v>
      </c>
      <c r="C3052" s="84">
        <v>2</v>
      </c>
      <c r="D3052" s="122">
        <v>3.3076081572563416E-4</v>
      </c>
      <c r="E3052" s="122">
        <v>2.3804338997436063</v>
      </c>
      <c r="F3052" s="84" t="s">
        <v>15743</v>
      </c>
      <c r="G3052" s="84" t="b">
        <v>0</v>
      </c>
      <c r="H3052" s="84" t="b">
        <v>0</v>
      </c>
      <c r="I3052" s="84" t="b">
        <v>0</v>
      </c>
      <c r="J3052" s="84" t="b">
        <v>0</v>
      </c>
      <c r="K3052" s="84" t="b">
        <v>0</v>
      </c>
      <c r="L3052" s="84" t="b">
        <v>0</v>
      </c>
    </row>
    <row r="3053" spans="1:12" x14ac:dyDescent="0.25">
      <c r="A3053" s="84" t="s">
        <v>14308</v>
      </c>
      <c r="B3053" s="84" t="s">
        <v>14311</v>
      </c>
      <c r="C3053" s="84">
        <v>2</v>
      </c>
      <c r="D3053" s="122">
        <v>3.3076081572563416E-4</v>
      </c>
      <c r="E3053" s="122">
        <v>2.3012526536959812</v>
      </c>
      <c r="F3053" s="84" t="s">
        <v>15743</v>
      </c>
      <c r="G3053" s="84" t="b">
        <v>0</v>
      </c>
      <c r="H3053" s="84" t="b">
        <v>0</v>
      </c>
      <c r="I3053" s="84" t="b">
        <v>0</v>
      </c>
      <c r="J3053" s="84" t="b">
        <v>0</v>
      </c>
      <c r="K3053" s="84" t="b">
        <v>0</v>
      </c>
      <c r="L3053" s="84" t="b">
        <v>0</v>
      </c>
    </row>
    <row r="3054" spans="1:12" x14ac:dyDescent="0.25">
      <c r="A3054" s="84" t="s">
        <v>14311</v>
      </c>
      <c r="B3054" s="84" t="s">
        <v>14225</v>
      </c>
      <c r="C3054" s="84">
        <v>2</v>
      </c>
      <c r="D3054" s="122">
        <v>3.3076081572563416E-4</v>
      </c>
      <c r="E3054" s="122">
        <v>2.0929767112688986</v>
      </c>
      <c r="F3054" s="84" t="s">
        <v>15743</v>
      </c>
      <c r="G3054" s="84" t="b">
        <v>0</v>
      </c>
      <c r="H3054" s="84" t="b">
        <v>0</v>
      </c>
      <c r="I3054" s="84" t="b">
        <v>0</v>
      </c>
      <c r="J3054" s="84" t="b">
        <v>0</v>
      </c>
      <c r="K3054" s="84" t="b">
        <v>0</v>
      </c>
      <c r="L3054" s="84" t="b">
        <v>0</v>
      </c>
    </row>
    <row r="3055" spans="1:12" x14ac:dyDescent="0.25">
      <c r="A3055" s="84" t="s">
        <v>14225</v>
      </c>
      <c r="B3055" s="84" t="s">
        <v>2803</v>
      </c>
      <c r="C3055" s="84">
        <v>2</v>
      </c>
      <c r="D3055" s="122">
        <v>3.3076081572563416E-4</v>
      </c>
      <c r="E3055" s="122">
        <v>0.62479354433701906</v>
      </c>
      <c r="F3055" s="84" t="s">
        <v>15743</v>
      </c>
      <c r="G3055" s="84" t="b">
        <v>0</v>
      </c>
      <c r="H3055" s="84" t="b">
        <v>0</v>
      </c>
      <c r="I3055" s="84" t="b">
        <v>0</v>
      </c>
      <c r="J3055" s="84" t="b">
        <v>0</v>
      </c>
      <c r="K3055" s="84" t="b">
        <v>0</v>
      </c>
      <c r="L3055" s="84" t="b">
        <v>0</v>
      </c>
    </row>
    <row r="3056" spans="1:12" x14ac:dyDescent="0.25">
      <c r="A3056" s="84" t="s">
        <v>731</v>
      </c>
      <c r="B3056" s="84" t="s">
        <v>813</v>
      </c>
      <c r="C3056" s="84">
        <v>2</v>
      </c>
      <c r="D3056" s="122">
        <v>3.3076081572563416E-4</v>
      </c>
      <c r="E3056" s="122">
        <v>1.3057299560507256</v>
      </c>
      <c r="F3056" s="84" t="s">
        <v>15743</v>
      </c>
      <c r="G3056" s="84" t="b">
        <v>0</v>
      </c>
      <c r="H3056" s="84" t="b">
        <v>0</v>
      </c>
      <c r="I3056" s="84" t="b">
        <v>0</v>
      </c>
      <c r="J3056" s="84" t="b">
        <v>0</v>
      </c>
      <c r="K3056" s="84" t="b">
        <v>0</v>
      </c>
      <c r="L3056" s="84" t="b">
        <v>0</v>
      </c>
    </row>
    <row r="3057" spans="1:12" x14ac:dyDescent="0.25">
      <c r="A3057" s="84" t="s">
        <v>14971</v>
      </c>
      <c r="B3057" s="84" t="s">
        <v>787</v>
      </c>
      <c r="C3057" s="84">
        <v>2</v>
      </c>
      <c r="D3057" s="122">
        <v>3.3076081572563416E-4</v>
      </c>
      <c r="E3057" s="122">
        <v>3.716226001666799</v>
      </c>
      <c r="F3057" s="84" t="s">
        <v>15743</v>
      </c>
      <c r="G3057" s="84" t="b">
        <v>0</v>
      </c>
      <c r="H3057" s="84" t="b">
        <v>0</v>
      </c>
      <c r="I3057" s="84" t="b">
        <v>0</v>
      </c>
      <c r="J3057" s="84" t="b">
        <v>0</v>
      </c>
      <c r="K3057" s="84" t="b">
        <v>0</v>
      </c>
      <c r="L3057" s="84" t="b">
        <v>0</v>
      </c>
    </row>
    <row r="3058" spans="1:12" x14ac:dyDescent="0.25">
      <c r="A3058" s="84" t="s">
        <v>12350</v>
      </c>
      <c r="B3058" s="84" t="s">
        <v>12296</v>
      </c>
      <c r="C3058" s="84">
        <v>16</v>
      </c>
      <c r="D3058" s="122">
        <v>9.3756446629798575E-3</v>
      </c>
      <c r="E3058" s="122">
        <v>1.5236721585759647</v>
      </c>
      <c r="F3058" s="84" t="s">
        <v>12035</v>
      </c>
      <c r="G3058" s="84" t="b">
        <v>0</v>
      </c>
      <c r="H3058" s="84" t="b">
        <v>0</v>
      </c>
      <c r="I3058" s="84" t="b">
        <v>0</v>
      </c>
      <c r="J3058" s="84" t="b">
        <v>0</v>
      </c>
      <c r="K3058" s="84" t="b">
        <v>0</v>
      </c>
      <c r="L3058" s="84" t="b">
        <v>0</v>
      </c>
    </row>
    <row r="3059" spans="1:12" x14ac:dyDescent="0.25">
      <c r="A3059" s="84" t="s">
        <v>2679</v>
      </c>
      <c r="B3059" s="84" t="s">
        <v>731</v>
      </c>
      <c r="C3059" s="84">
        <v>9</v>
      </c>
      <c r="D3059" s="122">
        <v>6.5303380376821223E-3</v>
      </c>
      <c r="E3059" s="122">
        <v>0.80671536893384299</v>
      </c>
      <c r="F3059" s="84" t="s">
        <v>12035</v>
      </c>
      <c r="G3059" s="84" t="b">
        <v>0</v>
      </c>
      <c r="H3059" s="84" t="b">
        <v>0</v>
      </c>
      <c r="I3059" s="84" t="b">
        <v>0</v>
      </c>
      <c r="J3059" s="84" t="b">
        <v>0</v>
      </c>
      <c r="K3059" s="84" t="b">
        <v>0</v>
      </c>
      <c r="L3059" s="84" t="b">
        <v>0</v>
      </c>
    </row>
    <row r="3060" spans="1:12" x14ac:dyDescent="0.25">
      <c r="A3060" s="84" t="s">
        <v>2793</v>
      </c>
      <c r="B3060" s="84" t="s">
        <v>731</v>
      </c>
      <c r="C3060" s="84">
        <v>9</v>
      </c>
      <c r="D3060" s="122">
        <v>6.5303380376821223E-3</v>
      </c>
      <c r="E3060" s="122">
        <v>1.020595188878924</v>
      </c>
      <c r="F3060" s="84" t="s">
        <v>12035</v>
      </c>
      <c r="G3060" s="84" t="b">
        <v>0</v>
      </c>
      <c r="H3060" s="84" t="b">
        <v>0</v>
      </c>
      <c r="I3060" s="84" t="b">
        <v>0</v>
      </c>
      <c r="J3060" s="84" t="b">
        <v>0</v>
      </c>
      <c r="K3060" s="84" t="b">
        <v>0</v>
      </c>
      <c r="L3060" s="84" t="b">
        <v>0</v>
      </c>
    </row>
    <row r="3061" spans="1:12" x14ac:dyDescent="0.25">
      <c r="A3061" s="84" t="s">
        <v>12262</v>
      </c>
      <c r="B3061" s="84" t="s">
        <v>12263</v>
      </c>
      <c r="C3061" s="84">
        <v>8</v>
      </c>
      <c r="D3061" s="122">
        <v>6.0622780750455626E-3</v>
      </c>
      <c r="E3061" s="122">
        <v>2.2615602289423533</v>
      </c>
      <c r="F3061" s="84" t="s">
        <v>12035</v>
      </c>
      <c r="G3061" s="84" t="b">
        <v>0</v>
      </c>
      <c r="H3061" s="84" t="b">
        <v>0</v>
      </c>
      <c r="I3061" s="84" t="b">
        <v>0</v>
      </c>
      <c r="J3061" s="84" t="b">
        <v>0</v>
      </c>
      <c r="K3061" s="84" t="b">
        <v>0</v>
      </c>
      <c r="L3061" s="84" t="b">
        <v>0</v>
      </c>
    </row>
    <row r="3062" spans="1:12" x14ac:dyDescent="0.25">
      <c r="A3062" s="84" t="s">
        <v>12263</v>
      </c>
      <c r="B3062" s="84" t="s">
        <v>2793</v>
      </c>
      <c r="C3062" s="84">
        <v>8</v>
      </c>
      <c r="D3062" s="122">
        <v>6.0622780750455626E-3</v>
      </c>
      <c r="E3062" s="122">
        <v>2.085468969886672</v>
      </c>
      <c r="F3062" s="84" t="s">
        <v>12035</v>
      </c>
      <c r="G3062" s="84" t="b">
        <v>0</v>
      </c>
      <c r="H3062" s="84" t="b">
        <v>0</v>
      </c>
      <c r="I3062" s="84" t="b">
        <v>0</v>
      </c>
      <c r="J3062" s="84" t="b">
        <v>0</v>
      </c>
      <c r="K3062" s="84" t="b">
        <v>0</v>
      </c>
      <c r="L3062" s="84" t="b">
        <v>0</v>
      </c>
    </row>
    <row r="3063" spans="1:12" x14ac:dyDescent="0.25">
      <c r="A3063" s="84" t="s">
        <v>855</v>
      </c>
      <c r="B3063" s="84" t="s">
        <v>731</v>
      </c>
      <c r="C3063" s="84">
        <v>7</v>
      </c>
      <c r="D3063" s="122">
        <v>5.5599644477251605E-3</v>
      </c>
      <c r="E3063" s="122">
        <v>0.35078341328411855</v>
      </c>
      <c r="F3063" s="84" t="s">
        <v>12035</v>
      </c>
      <c r="G3063" s="84" t="b">
        <v>0</v>
      </c>
      <c r="H3063" s="84" t="b">
        <v>0</v>
      </c>
      <c r="I3063" s="84" t="b">
        <v>0</v>
      </c>
      <c r="J3063" s="84" t="b">
        <v>0</v>
      </c>
      <c r="K3063" s="84" t="b">
        <v>0</v>
      </c>
      <c r="L3063" s="84" t="b">
        <v>0</v>
      </c>
    </row>
    <row r="3064" spans="1:12" x14ac:dyDescent="0.25">
      <c r="A3064" s="84" t="s">
        <v>731</v>
      </c>
      <c r="B3064" s="84" t="s">
        <v>14390</v>
      </c>
      <c r="C3064" s="84">
        <v>7</v>
      </c>
      <c r="D3064" s="122">
        <v>5.5599644477251605E-3</v>
      </c>
      <c r="E3064" s="122">
        <v>1.2725556132438163</v>
      </c>
      <c r="F3064" s="84" t="s">
        <v>12035</v>
      </c>
      <c r="G3064" s="84" t="b">
        <v>0</v>
      </c>
      <c r="H3064" s="84" t="b">
        <v>0</v>
      </c>
      <c r="I3064" s="84" t="b">
        <v>0</v>
      </c>
      <c r="J3064" s="84" t="b">
        <v>0</v>
      </c>
      <c r="K3064" s="84" t="b">
        <v>0</v>
      </c>
      <c r="L3064" s="84" t="b">
        <v>0</v>
      </c>
    </row>
    <row r="3065" spans="1:12" x14ac:dyDescent="0.25">
      <c r="A3065" s="84" t="s">
        <v>855</v>
      </c>
      <c r="B3065" s="84" t="s">
        <v>14205</v>
      </c>
      <c r="C3065" s="84">
        <v>6</v>
      </c>
      <c r="D3065" s="122">
        <v>5.0184721935716478E-3</v>
      </c>
      <c r="E3065" s="122">
        <v>1.4376514879980344</v>
      </c>
      <c r="F3065" s="84" t="s">
        <v>12035</v>
      </c>
      <c r="G3065" s="84" t="b">
        <v>0</v>
      </c>
      <c r="H3065" s="84" t="b">
        <v>0</v>
      </c>
      <c r="I3065" s="84" t="b">
        <v>0</v>
      </c>
      <c r="J3065" s="84" t="b">
        <v>1</v>
      </c>
      <c r="K3065" s="84" t="b">
        <v>0</v>
      </c>
      <c r="L3065" s="84" t="b">
        <v>0</v>
      </c>
    </row>
    <row r="3066" spans="1:12" x14ac:dyDescent="0.25">
      <c r="A3066" s="84" t="s">
        <v>14205</v>
      </c>
      <c r="B3066" s="84" t="s">
        <v>14211</v>
      </c>
      <c r="C3066" s="84">
        <v>6</v>
      </c>
      <c r="D3066" s="122">
        <v>5.0184721935716478E-3</v>
      </c>
      <c r="E3066" s="122">
        <v>2.2615602289423533</v>
      </c>
      <c r="F3066" s="84" t="s">
        <v>12035</v>
      </c>
      <c r="G3066" s="84" t="b">
        <v>1</v>
      </c>
      <c r="H3066" s="84" t="b">
        <v>0</v>
      </c>
      <c r="I3066" s="84" t="b">
        <v>0</v>
      </c>
      <c r="J3066" s="84" t="b">
        <v>0</v>
      </c>
      <c r="K3066" s="84" t="b">
        <v>0</v>
      </c>
      <c r="L3066" s="84" t="b">
        <v>0</v>
      </c>
    </row>
    <row r="3067" spans="1:12" x14ac:dyDescent="0.25">
      <c r="A3067" s="84" t="s">
        <v>14211</v>
      </c>
      <c r="B3067" s="84" t="s">
        <v>14219</v>
      </c>
      <c r="C3067" s="84">
        <v>6</v>
      </c>
      <c r="D3067" s="122">
        <v>5.0184721935716478E-3</v>
      </c>
      <c r="E3067" s="122">
        <v>2.2104077064949719</v>
      </c>
      <c r="F3067" s="84" t="s">
        <v>12035</v>
      </c>
      <c r="G3067" s="84" t="b">
        <v>0</v>
      </c>
      <c r="H3067" s="84" t="b">
        <v>0</v>
      </c>
      <c r="I3067" s="84" t="b">
        <v>0</v>
      </c>
      <c r="J3067" s="84" t="b">
        <v>0</v>
      </c>
      <c r="K3067" s="84" t="b">
        <v>0</v>
      </c>
      <c r="L3067" s="84" t="b">
        <v>0</v>
      </c>
    </row>
    <row r="3068" spans="1:12" x14ac:dyDescent="0.25">
      <c r="A3068" s="84" t="s">
        <v>14219</v>
      </c>
      <c r="B3068" s="84" t="s">
        <v>14312</v>
      </c>
      <c r="C3068" s="84">
        <v>6</v>
      </c>
      <c r="D3068" s="122">
        <v>5.0184721935716478E-3</v>
      </c>
      <c r="E3068" s="122">
        <v>2.2104077064949719</v>
      </c>
      <c r="F3068" s="84" t="s">
        <v>12035</v>
      </c>
      <c r="G3068" s="84" t="b">
        <v>0</v>
      </c>
      <c r="H3068" s="84" t="b">
        <v>0</v>
      </c>
      <c r="I3068" s="84" t="b">
        <v>0</v>
      </c>
      <c r="J3068" s="84" t="b">
        <v>0</v>
      </c>
      <c r="K3068" s="84" t="b">
        <v>0</v>
      </c>
      <c r="L3068" s="84" t="b">
        <v>0</v>
      </c>
    </row>
    <row r="3069" spans="1:12" x14ac:dyDescent="0.25">
      <c r="A3069" s="84" t="s">
        <v>14312</v>
      </c>
      <c r="B3069" s="84" t="s">
        <v>12352</v>
      </c>
      <c r="C3069" s="84">
        <v>6</v>
      </c>
      <c r="D3069" s="122">
        <v>5.0184721935716478E-3</v>
      </c>
      <c r="E3069" s="122">
        <v>2.085468969886672</v>
      </c>
      <c r="F3069" s="84" t="s">
        <v>12035</v>
      </c>
      <c r="G3069" s="84" t="b">
        <v>0</v>
      </c>
      <c r="H3069" s="84" t="b">
        <v>0</v>
      </c>
      <c r="I3069" s="84" t="b">
        <v>0</v>
      </c>
      <c r="J3069" s="84" t="b">
        <v>0</v>
      </c>
      <c r="K3069" s="84" t="b">
        <v>0</v>
      </c>
      <c r="L3069" s="84" t="b">
        <v>0</v>
      </c>
    </row>
    <row r="3070" spans="1:12" x14ac:dyDescent="0.25">
      <c r="A3070" s="84" t="s">
        <v>12352</v>
      </c>
      <c r="B3070" s="84" t="s">
        <v>14284</v>
      </c>
      <c r="C3070" s="84">
        <v>6</v>
      </c>
      <c r="D3070" s="122">
        <v>5.0184721935716478E-3</v>
      </c>
      <c r="E3070" s="122">
        <v>2.085468969886672</v>
      </c>
      <c r="F3070" s="84" t="s">
        <v>12035</v>
      </c>
      <c r="G3070" s="84" t="b">
        <v>0</v>
      </c>
      <c r="H3070" s="84" t="b">
        <v>0</v>
      </c>
      <c r="I3070" s="84" t="b">
        <v>0</v>
      </c>
      <c r="J3070" s="84" t="b">
        <v>0</v>
      </c>
      <c r="K3070" s="84" t="b">
        <v>0</v>
      </c>
      <c r="L3070" s="84" t="b">
        <v>0</v>
      </c>
    </row>
    <row r="3071" spans="1:12" x14ac:dyDescent="0.25">
      <c r="A3071" s="84" t="s">
        <v>14284</v>
      </c>
      <c r="B3071" s="84" t="s">
        <v>855</v>
      </c>
      <c r="C3071" s="84">
        <v>6</v>
      </c>
      <c r="D3071" s="122">
        <v>5.0184721935716478E-3</v>
      </c>
      <c r="E3071" s="122">
        <v>1.673288522100024</v>
      </c>
      <c r="F3071" s="84" t="s">
        <v>12035</v>
      </c>
      <c r="G3071" s="84" t="b">
        <v>0</v>
      </c>
      <c r="H3071" s="84" t="b">
        <v>0</v>
      </c>
      <c r="I3071" s="84" t="b">
        <v>0</v>
      </c>
      <c r="J3071" s="84" t="b">
        <v>0</v>
      </c>
      <c r="K3071" s="84" t="b">
        <v>0</v>
      </c>
      <c r="L3071" s="84" t="b">
        <v>0</v>
      </c>
    </row>
    <row r="3072" spans="1:12" x14ac:dyDescent="0.25">
      <c r="A3072" s="84" t="s">
        <v>855</v>
      </c>
      <c r="B3072" s="84" t="s">
        <v>2999</v>
      </c>
      <c r="C3072" s="84">
        <v>6</v>
      </c>
      <c r="D3072" s="122">
        <v>5.0184721935716478E-3</v>
      </c>
      <c r="E3072" s="122">
        <v>1.5625902246063343</v>
      </c>
      <c r="F3072" s="84" t="s">
        <v>12035</v>
      </c>
      <c r="G3072" s="84" t="b">
        <v>0</v>
      </c>
      <c r="H3072" s="84" t="b">
        <v>0</v>
      </c>
      <c r="I3072" s="84" t="b">
        <v>0</v>
      </c>
      <c r="J3072" s="84" t="b">
        <v>0</v>
      </c>
      <c r="K3072" s="84" t="b">
        <v>0</v>
      </c>
      <c r="L3072" s="84" t="b">
        <v>0</v>
      </c>
    </row>
    <row r="3073" spans="1:12" x14ac:dyDescent="0.25">
      <c r="A3073" s="84" t="s">
        <v>2999</v>
      </c>
      <c r="B3073" s="84" t="s">
        <v>731</v>
      </c>
      <c r="C3073" s="84">
        <v>6</v>
      </c>
      <c r="D3073" s="122">
        <v>5.0184721935716478E-3</v>
      </c>
      <c r="E3073" s="122">
        <v>1.1077453645978241</v>
      </c>
      <c r="F3073" s="84" t="s">
        <v>12035</v>
      </c>
      <c r="G3073" s="84" t="b">
        <v>0</v>
      </c>
      <c r="H3073" s="84" t="b">
        <v>0</v>
      </c>
      <c r="I3073" s="84" t="b">
        <v>0</v>
      </c>
      <c r="J3073" s="84" t="b">
        <v>0</v>
      </c>
      <c r="K3073" s="84" t="b">
        <v>0</v>
      </c>
      <c r="L3073" s="84" t="b">
        <v>0</v>
      </c>
    </row>
    <row r="3074" spans="1:12" x14ac:dyDescent="0.25">
      <c r="A3074" s="84" t="s">
        <v>14255</v>
      </c>
      <c r="B3074" s="84" t="s">
        <v>14213</v>
      </c>
      <c r="C3074" s="84">
        <v>6</v>
      </c>
      <c r="D3074" s="122">
        <v>5.0184721935716478E-3</v>
      </c>
      <c r="E3074" s="122">
        <v>2.2104077064949719</v>
      </c>
      <c r="F3074" s="84" t="s">
        <v>12035</v>
      </c>
      <c r="G3074" s="84" t="b">
        <v>0</v>
      </c>
      <c r="H3074" s="84" t="b">
        <v>0</v>
      </c>
      <c r="I3074" s="84" t="b">
        <v>0</v>
      </c>
      <c r="J3074" s="84" t="b">
        <v>0</v>
      </c>
      <c r="K3074" s="84" t="b">
        <v>0</v>
      </c>
      <c r="L3074" s="84" t="b">
        <v>0</v>
      </c>
    </row>
    <row r="3075" spans="1:12" x14ac:dyDescent="0.25">
      <c r="A3075" s="84" t="s">
        <v>14213</v>
      </c>
      <c r="B3075" s="84" t="s">
        <v>14277</v>
      </c>
      <c r="C3075" s="84">
        <v>6</v>
      </c>
      <c r="D3075" s="122">
        <v>5.0184721935716478E-3</v>
      </c>
      <c r="E3075" s="122">
        <v>2.2104077064949719</v>
      </c>
      <c r="F3075" s="84" t="s">
        <v>12035</v>
      </c>
      <c r="G3075" s="84" t="b">
        <v>0</v>
      </c>
      <c r="H3075" s="84" t="b">
        <v>0</v>
      </c>
      <c r="I3075" s="84" t="b">
        <v>0</v>
      </c>
      <c r="J3075" s="84" t="b">
        <v>0</v>
      </c>
      <c r="K3075" s="84" t="b">
        <v>0</v>
      </c>
      <c r="L3075" s="84" t="b">
        <v>0</v>
      </c>
    </row>
    <row r="3076" spans="1:12" x14ac:dyDescent="0.25">
      <c r="A3076" s="84" t="s">
        <v>14390</v>
      </c>
      <c r="B3076" s="84" t="s">
        <v>14229</v>
      </c>
      <c r="C3076" s="84">
        <v>6</v>
      </c>
      <c r="D3076" s="122">
        <v>5.0184721935716478E-3</v>
      </c>
      <c r="E3076" s="122">
        <v>2.3864989655506532</v>
      </c>
      <c r="F3076" s="84" t="s">
        <v>12035</v>
      </c>
      <c r="G3076" s="84" t="b">
        <v>0</v>
      </c>
      <c r="H3076" s="84" t="b">
        <v>0</v>
      </c>
      <c r="I3076" s="84" t="b">
        <v>0</v>
      </c>
      <c r="J3076" s="84" t="b">
        <v>0</v>
      </c>
      <c r="K3076" s="84" t="b">
        <v>0</v>
      </c>
      <c r="L3076" s="84" t="b">
        <v>0</v>
      </c>
    </row>
    <row r="3077" spans="1:12" x14ac:dyDescent="0.25">
      <c r="A3077" s="84" t="s">
        <v>14229</v>
      </c>
      <c r="B3077" s="84" t="s">
        <v>12264</v>
      </c>
      <c r="C3077" s="84">
        <v>6</v>
      </c>
      <c r="D3077" s="122">
        <v>5.0184721935716478E-3</v>
      </c>
      <c r="E3077" s="122">
        <v>2.3195521759200401</v>
      </c>
      <c r="F3077" s="84" t="s">
        <v>12035</v>
      </c>
      <c r="G3077" s="84" t="b">
        <v>0</v>
      </c>
      <c r="H3077" s="84" t="b">
        <v>0</v>
      </c>
      <c r="I3077" s="84" t="b">
        <v>0</v>
      </c>
      <c r="J3077" s="84" t="b">
        <v>0</v>
      </c>
      <c r="K3077" s="84" t="b">
        <v>0</v>
      </c>
      <c r="L3077" s="84" t="b">
        <v>0</v>
      </c>
    </row>
    <row r="3078" spans="1:12" x14ac:dyDescent="0.25">
      <c r="A3078" s="84" t="s">
        <v>12350</v>
      </c>
      <c r="B3078" s="84" t="s">
        <v>12369</v>
      </c>
      <c r="C3078" s="84">
        <v>5</v>
      </c>
      <c r="D3078" s="122">
        <v>4.431214491226714E-3</v>
      </c>
      <c r="E3078" s="122">
        <v>1.6383109385444528</v>
      </c>
      <c r="F3078" s="84" t="s">
        <v>12035</v>
      </c>
      <c r="G3078" s="84" t="b">
        <v>0</v>
      </c>
      <c r="H3078" s="84" t="b">
        <v>0</v>
      </c>
      <c r="I3078" s="84" t="b">
        <v>0</v>
      </c>
      <c r="J3078" s="84" t="b">
        <v>0</v>
      </c>
      <c r="K3078" s="84" t="b">
        <v>0</v>
      </c>
      <c r="L3078" s="84" t="b">
        <v>0</v>
      </c>
    </row>
    <row r="3079" spans="1:12" x14ac:dyDescent="0.25">
      <c r="A3079" s="84" t="s">
        <v>12376</v>
      </c>
      <c r="B3079" s="84" t="s">
        <v>12377</v>
      </c>
      <c r="C3079" s="84">
        <v>4</v>
      </c>
      <c r="D3079" s="122">
        <v>3.7889237969034768E-3</v>
      </c>
      <c r="E3079" s="122">
        <v>2.4656802115982779</v>
      </c>
      <c r="F3079" s="84" t="s">
        <v>12035</v>
      </c>
      <c r="G3079" s="84" t="b">
        <v>0</v>
      </c>
      <c r="H3079" s="84" t="b">
        <v>0</v>
      </c>
      <c r="I3079" s="84" t="b">
        <v>0</v>
      </c>
      <c r="J3079" s="84" t="b">
        <v>0</v>
      </c>
      <c r="K3079" s="84" t="b">
        <v>0</v>
      </c>
      <c r="L3079" s="84" t="b">
        <v>0</v>
      </c>
    </row>
    <row r="3080" spans="1:12" x14ac:dyDescent="0.25">
      <c r="A3080" s="84" t="s">
        <v>731</v>
      </c>
      <c r="B3080" s="84" t="s">
        <v>2713</v>
      </c>
      <c r="C3080" s="84">
        <v>4</v>
      </c>
      <c r="D3080" s="122">
        <v>3.7889237969034768E-3</v>
      </c>
      <c r="E3080" s="122">
        <v>0.76067225226494195</v>
      </c>
      <c r="F3080" s="84" t="s">
        <v>12035</v>
      </c>
      <c r="G3080" s="84" t="b">
        <v>0</v>
      </c>
      <c r="H3080" s="84" t="b">
        <v>0</v>
      </c>
      <c r="I3080" s="84" t="b">
        <v>0</v>
      </c>
      <c r="J3080" s="84" t="b">
        <v>0</v>
      </c>
      <c r="K3080" s="84" t="b">
        <v>0</v>
      </c>
      <c r="L3080" s="84" t="b">
        <v>0</v>
      </c>
    </row>
    <row r="3081" spans="1:12" x14ac:dyDescent="0.25">
      <c r="A3081" s="84" t="s">
        <v>855</v>
      </c>
      <c r="B3081" s="84" t="s">
        <v>2803</v>
      </c>
      <c r="C3081" s="84">
        <v>4</v>
      </c>
      <c r="D3081" s="122">
        <v>3.7889237969034768E-3</v>
      </c>
      <c r="E3081" s="122">
        <v>0.96053023327837206</v>
      </c>
      <c r="F3081" s="84" t="s">
        <v>12035</v>
      </c>
      <c r="G3081" s="84" t="b">
        <v>0</v>
      </c>
      <c r="H3081" s="84" t="b">
        <v>0</v>
      </c>
      <c r="I3081" s="84" t="b">
        <v>0</v>
      </c>
      <c r="J3081" s="84" t="b">
        <v>0</v>
      </c>
      <c r="K3081" s="84" t="b">
        <v>0</v>
      </c>
      <c r="L3081" s="84" t="b">
        <v>0</v>
      </c>
    </row>
    <row r="3082" spans="1:12" x14ac:dyDescent="0.25">
      <c r="A3082" s="84" t="s">
        <v>731</v>
      </c>
      <c r="B3082" s="84" t="s">
        <v>14590</v>
      </c>
      <c r="C3082" s="84">
        <v>4</v>
      </c>
      <c r="D3082" s="122">
        <v>3.7889237969034768E-3</v>
      </c>
      <c r="E3082" s="122">
        <v>1.2725556132438165</v>
      </c>
      <c r="F3082" s="84" t="s">
        <v>12035</v>
      </c>
      <c r="G3082" s="84" t="b">
        <v>0</v>
      </c>
      <c r="H3082" s="84" t="b">
        <v>0</v>
      </c>
      <c r="I3082" s="84" t="b">
        <v>0</v>
      </c>
      <c r="J3082" s="84" t="b">
        <v>0</v>
      </c>
      <c r="K3082" s="84" t="b">
        <v>0</v>
      </c>
      <c r="L3082" s="84" t="b">
        <v>0</v>
      </c>
    </row>
    <row r="3083" spans="1:12" x14ac:dyDescent="0.25">
      <c r="A3083" s="84" t="s">
        <v>12296</v>
      </c>
      <c r="B3083" s="84" t="s">
        <v>731</v>
      </c>
      <c r="C3083" s="84">
        <v>3</v>
      </c>
      <c r="D3083" s="122">
        <v>3.0775746663213453E-3</v>
      </c>
      <c r="E3083" s="122">
        <v>0.20465537760588054</v>
      </c>
      <c r="F3083" s="84" t="s">
        <v>12035</v>
      </c>
      <c r="G3083" s="84" t="b">
        <v>0</v>
      </c>
      <c r="H3083" s="84" t="b">
        <v>0</v>
      </c>
      <c r="I3083" s="84" t="b">
        <v>0</v>
      </c>
      <c r="J3083" s="84" t="b">
        <v>0</v>
      </c>
      <c r="K3083" s="84" t="b">
        <v>0</v>
      </c>
      <c r="L3083" s="84" t="b">
        <v>0</v>
      </c>
    </row>
    <row r="3084" spans="1:12" x14ac:dyDescent="0.25">
      <c r="A3084" s="84" t="s">
        <v>2713</v>
      </c>
      <c r="B3084" s="84" t="s">
        <v>2679</v>
      </c>
      <c r="C3084" s="84">
        <v>3</v>
      </c>
      <c r="D3084" s="122">
        <v>3.0775746663213453E-3</v>
      </c>
      <c r="E3084" s="122">
        <v>1.2973791969688486</v>
      </c>
      <c r="F3084" s="84" t="s">
        <v>12035</v>
      </c>
      <c r="G3084" s="84" t="b">
        <v>0</v>
      </c>
      <c r="H3084" s="84" t="b">
        <v>0</v>
      </c>
      <c r="I3084" s="84" t="b">
        <v>0</v>
      </c>
      <c r="J3084" s="84" t="b">
        <v>0</v>
      </c>
      <c r="K3084" s="84" t="b">
        <v>0</v>
      </c>
      <c r="L3084" s="84" t="b">
        <v>0</v>
      </c>
    </row>
    <row r="3085" spans="1:12" x14ac:dyDescent="0.25">
      <c r="A3085" s="84" t="s">
        <v>2713</v>
      </c>
      <c r="B3085" s="84" t="s">
        <v>731</v>
      </c>
      <c r="C3085" s="84">
        <v>3</v>
      </c>
      <c r="D3085" s="122">
        <v>3.0775746663213453E-3</v>
      </c>
      <c r="E3085" s="122">
        <v>0.47092326701064985</v>
      </c>
      <c r="F3085" s="84" t="s">
        <v>12035</v>
      </c>
      <c r="G3085" s="84" t="b">
        <v>0</v>
      </c>
      <c r="H3085" s="84" t="b">
        <v>0</v>
      </c>
      <c r="I3085" s="84" t="b">
        <v>0</v>
      </c>
      <c r="J3085" s="84" t="b">
        <v>0</v>
      </c>
      <c r="K3085" s="84" t="b">
        <v>0</v>
      </c>
      <c r="L3085" s="84" t="b">
        <v>0</v>
      </c>
    </row>
    <row r="3086" spans="1:12" x14ac:dyDescent="0.25">
      <c r="A3086" s="84" t="s">
        <v>14635</v>
      </c>
      <c r="B3086" s="84" t="s">
        <v>14535</v>
      </c>
      <c r="C3086" s="84">
        <v>3</v>
      </c>
      <c r="D3086" s="122">
        <v>3.0775746663213453E-3</v>
      </c>
      <c r="E3086" s="122">
        <v>2.6875289612146345</v>
      </c>
      <c r="F3086" s="84" t="s">
        <v>12035</v>
      </c>
      <c r="G3086" s="84" t="b">
        <v>0</v>
      </c>
      <c r="H3086" s="84" t="b">
        <v>0</v>
      </c>
      <c r="I3086" s="84" t="b">
        <v>0</v>
      </c>
      <c r="J3086" s="84" t="b">
        <v>0</v>
      </c>
      <c r="K3086" s="84" t="b">
        <v>0</v>
      </c>
      <c r="L3086" s="84" t="b">
        <v>0</v>
      </c>
    </row>
    <row r="3087" spans="1:12" x14ac:dyDescent="0.25">
      <c r="A3087" s="84" t="s">
        <v>14535</v>
      </c>
      <c r="B3087" s="84" t="s">
        <v>14265</v>
      </c>
      <c r="C3087" s="84">
        <v>3</v>
      </c>
      <c r="D3087" s="122">
        <v>3.0775746663213453E-3</v>
      </c>
      <c r="E3087" s="122">
        <v>2.5625902246063346</v>
      </c>
      <c r="F3087" s="84" t="s">
        <v>12035</v>
      </c>
      <c r="G3087" s="84" t="b">
        <v>0</v>
      </c>
      <c r="H3087" s="84" t="b">
        <v>0</v>
      </c>
      <c r="I3087" s="84" t="b">
        <v>0</v>
      </c>
      <c r="J3087" s="84" t="b">
        <v>0</v>
      </c>
      <c r="K3087" s="84" t="b">
        <v>0</v>
      </c>
      <c r="L3087" s="84" t="b">
        <v>0</v>
      </c>
    </row>
    <row r="3088" spans="1:12" x14ac:dyDescent="0.25">
      <c r="A3088" s="84" t="s">
        <v>14265</v>
      </c>
      <c r="B3088" s="84" t="s">
        <v>14822</v>
      </c>
      <c r="C3088" s="84">
        <v>3</v>
      </c>
      <c r="D3088" s="122">
        <v>3.0775746663213453E-3</v>
      </c>
      <c r="E3088" s="122">
        <v>2.5625902246063346</v>
      </c>
      <c r="F3088" s="84" t="s">
        <v>12035</v>
      </c>
      <c r="G3088" s="84" t="b">
        <v>0</v>
      </c>
      <c r="H3088" s="84" t="b">
        <v>0</v>
      </c>
      <c r="I3088" s="84" t="b">
        <v>0</v>
      </c>
      <c r="J3088" s="84" t="b">
        <v>0</v>
      </c>
      <c r="K3088" s="84" t="b">
        <v>0</v>
      </c>
      <c r="L3088" s="84" t="b">
        <v>0</v>
      </c>
    </row>
    <row r="3089" spans="1:12" x14ac:dyDescent="0.25">
      <c r="A3089" s="84" t="s">
        <v>14822</v>
      </c>
      <c r="B3089" s="84" t="s">
        <v>14536</v>
      </c>
      <c r="C3089" s="84">
        <v>3</v>
      </c>
      <c r="D3089" s="122">
        <v>3.0775746663213453E-3</v>
      </c>
      <c r="E3089" s="122">
        <v>2.6875289612146345</v>
      </c>
      <c r="F3089" s="84" t="s">
        <v>12035</v>
      </c>
      <c r="G3089" s="84" t="b">
        <v>0</v>
      </c>
      <c r="H3089" s="84" t="b">
        <v>0</v>
      </c>
      <c r="I3089" s="84" t="b">
        <v>0</v>
      </c>
      <c r="J3089" s="84" t="b">
        <v>0</v>
      </c>
      <c r="K3089" s="84" t="b">
        <v>0</v>
      </c>
      <c r="L3089" s="84" t="b">
        <v>0</v>
      </c>
    </row>
    <row r="3090" spans="1:12" x14ac:dyDescent="0.25">
      <c r="A3090" s="84" t="s">
        <v>14536</v>
      </c>
      <c r="B3090" s="84" t="s">
        <v>14823</v>
      </c>
      <c r="C3090" s="84">
        <v>3</v>
      </c>
      <c r="D3090" s="122">
        <v>3.0775746663213453E-3</v>
      </c>
      <c r="E3090" s="122">
        <v>2.6875289612146345</v>
      </c>
      <c r="F3090" s="84" t="s">
        <v>12035</v>
      </c>
      <c r="G3090" s="84" t="b">
        <v>0</v>
      </c>
      <c r="H3090" s="84" t="b">
        <v>0</v>
      </c>
      <c r="I3090" s="84" t="b">
        <v>0</v>
      </c>
      <c r="J3090" s="84" t="b">
        <v>0</v>
      </c>
      <c r="K3090" s="84" t="b">
        <v>0</v>
      </c>
      <c r="L3090" s="84" t="b">
        <v>0</v>
      </c>
    </row>
    <row r="3091" spans="1:12" x14ac:dyDescent="0.25">
      <c r="A3091" s="84" t="s">
        <v>14823</v>
      </c>
      <c r="B3091" s="84" t="s">
        <v>731</v>
      </c>
      <c r="C3091" s="84">
        <v>3</v>
      </c>
      <c r="D3091" s="122">
        <v>3.0775746663213453E-3</v>
      </c>
      <c r="E3091" s="122">
        <v>1.1077453645978241</v>
      </c>
      <c r="F3091" s="84" t="s">
        <v>12035</v>
      </c>
      <c r="G3091" s="84" t="b">
        <v>0</v>
      </c>
      <c r="H3091" s="84" t="b">
        <v>0</v>
      </c>
      <c r="I3091" s="84" t="b">
        <v>0</v>
      </c>
      <c r="J3091" s="84" t="b">
        <v>0</v>
      </c>
      <c r="K3091" s="84" t="b">
        <v>0</v>
      </c>
      <c r="L3091" s="84" t="b">
        <v>0</v>
      </c>
    </row>
    <row r="3092" spans="1:12" x14ac:dyDescent="0.25">
      <c r="A3092" s="84" t="s">
        <v>731</v>
      </c>
      <c r="B3092" s="84" t="s">
        <v>855</v>
      </c>
      <c r="C3092" s="84">
        <v>3</v>
      </c>
      <c r="D3092" s="122">
        <v>3.0775746663213453E-3</v>
      </c>
      <c r="E3092" s="122">
        <v>0.25831517412920613</v>
      </c>
      <c r="F3092" s="84" t="s">
        <v>12035</v>
      </c>
      <c r="G3092" s="84" t="b">
        <v>0</v>
      </c>
      <c r="H3092" s="84" t="b">
        <v>0</v>
      </c>
      <c r="I3092" s="84" t="b">
        <v>0</v>
      </c>
      <c r="J3092" s="84" t="b">
        <v>0</v>
      </c>
      <c r="K3092" s="84" t="b">
        <v>0</v>
      </c>
      <c r="L3092" s="84" t="b">
        <v>0</v>
      </c>
    </row>
    <row r="3093" spans="1:12" x14ac:dyDescent="0.25">
      <c r="A3093" s="84" t="s">
        <v>2687</v>
      </c>
      <c r="B3093" s="84" t="s">
        <v>2788</v>
      </c>
      <c r="C3093" s="84">
        <v>3</v>
      </c>
      <c r="D3093" s="122">
        <v>3.0775746663213453E-3</v>
      </c>
      <c r="E3093" s="122">
        <v>1.5925534479837777</v>
      </c>
      <c r="F3093" s="84" t="s">
        <v>12035</v>
      </c>
      <c r="G3093" s="84" t="b">
        <v>0</v>
      </c>
      <c r="H3093" s="84" t="b">
        <v>0</v>
      </c>
      <c r="I3093" s="84" t="b">
        <v>0</v>
      </c>
      <c r="J3093" s="84" t="b">
        <v>0</v>
      </c>
      <c r="K3093" s="84" t="b">
        <v>0</v>
      </c>
      <c r="L3093" s="84" t="b">
        <v>0</v>
      </c>
    </row>
    <row r="3094" spans="1:12" x14ac:dyDescent="0.25">
      <c r="A3094" s="84" t="s">
        <v>14267</v>
      </c>
      <c r="B3094" s="84" t="s">
        <v>14227</v>
      </c>
      <c r="C3094" s="84">
        <v>3</v>
      </c>
      <c r="D3094" s="122">
        <v>3.0775746663213453E-3</v>
      </c>
      <c r="E3094" s="122">
        <v>2.5625902246063346</v>
      </c>
      <c r="F3094" s="84" t="s">
        <v>12035</v>
      </c>
      <c r="G3094" s="84" t="b">
        <v>0</v>
      </c>
      <c r="H3094" s="84" t="b">
        <v>0</v>
      </c>
      <c r="I3094" s="84" t="b">
        <v>0</v>
      </c>
      <c r="J3094" s="84" t="b">
        <v>0</v>
      </c>
      <c r="K3094" s="84" t="b">
        <v>0</v>
      </c>
      <c r="L3094" s="84" t="b">
        <v>0</v>
      </c>
    </row>
    <row r="3095" spans="1:12" x14ac:dyDescent="0.25">
      <c r="A3095" s="84" t="s">
        <v>14227</v>
      </c>
      <c r="B3095" s="84" t="s">
        <v>14411</v>
      </c>
      <c r="C3095" s="84">
        <v>3</v>
      </c>
      <c r="D3095" s="122">
        <v>3.0775746663213453E-3</v>
      </c>
      <c r="E3095" s="122">
        <v>2.6875289612146345</v>
      </c>
      <c r="F3095" s="84" t="s">
        <v>12035</v>
      </c>
      <c r="G3095" s="84" t="b">
        <v>0</v>
      </c>
      <c r="H3095" s="84" t="b">
        <v>0</v>
      </c>
      <c r="I3095" s="84" t="b">
        <v>0</v>
      </c>
      <c r="J3095" s="84" t="b">
        <v>0</v>
      </c>
      <c r="K3095" s="84" t="b">
        <v>0</v>
      </c>
      <c r="L3095" s="84" t="b">
        <v>0</v>
      </c>
    </row>
    <row r="3096" spans="1:12" x14ac:dyDescent="0.25">
      <c r="A3096" s="84" t="s">
        <v>14411</v>
      </c>
      <c r="B3096" s="84" t="s">
        <v>14412</v>
      </c>
      <c r="C3096" s="84">
        <v>3</v>
      </c>
      <c r="D3096" s="122">
        <v>3.0775746663213453E-3</v>
      </c>
      <c r="E3096" s="122">
        <v>2.6875289612146345</v>
      </c>
      <c r="F3096" s="84" t="s">
        <v>12035</v>
      </c>
      <c r="G3096" s="84" t="b">
        <v>0</v>
      </c>
      <c r="H3096" s="84" t="b">
        <v>0</v>
      </c>
      <c r="I3096" s="84" t="b">
        <v>0</v>
      </c>
      <c r="J3096" s="84" t="b">
        <v>0</v>
      </c>
      <c r="K3096" s="84" t="b">
        <v>0</v>
      </c>
      <c r="L3096" s="84" t="b">
        <v>0</v>
      </c>
    </row>
    <row r="3097" spans="1:12" x14ac:dyDescent="0.25">
      <c r="A3097" s="84" t="s">
        <v>2803</v>
      </c>
      <c r="B3097" s="84" t="s">
        <v>12382</v>
      </c>
      <c r="C3097" s="84">
        <v>3</v>
      </c>
      <c r="D3097" s="122">
        <v>3.0775746663213453E-3</v>
      </c>
      <c r="E3097" s="122">
        <v>1.8858966149814678</v>
      </c>
      <c r="F3097" s="84" t="s">
        <v>12035</v>
      </c>
      <c r="G3097" s="84" t="b">
        <v>0</v>
      </c>
      <c r="H3097" s="84" t="b">
        <v>0</v>
      </c>
      <c r="I3097" s="84" t="b">
        <v>0</v>
      </c>
      <c r="J3097" s="84" t="b">
        <v>0</v>
      </c>
      <c r="K3097" s="84" t="b">
        <v>0</v>
      </c>
      <c r="L3097" s="84" t="b">
        <v>0</v>
      </c>
    </row>
    <row r="3098" spans="1:12" x14ac:dyDescent="0.25">
      <c r="A3098" s="84" t="s">
        <v>14590</v>
      </c>
      <c r="B3098" s="84" t="s">
        <v>14935</v>
      </c>
      <c r="C3098" s="84">
        <v>3</v>
      </c>
      <c r="D3098" s="122">
        <v>3.0775746663213453E-3</v>
      </c>
      <c r="E3098" s="122">
        <v>2.5625902246063346</v>
      </c>
      <c r="F3098" s="84" t="s">
        <v>12035</v>
      </c>
      <c r="G3098" s="84" t="b">
        <v>0</v>
      </c>
      <c r="H3098" s="84" t="b">
        <v>0</v>
      </c>
      <c r="I3098" s="84" t="b">
        <v>0</v>
      </c>
      <c r="J3098" s="84" t="b">
        <v>0</v>
      </c>
      <c r="K3098" s="84" t="b">
        <v>0</v>
      </c>
      <c r="L3098" s="84" t="b">
        <v>0</v>
      </c>
    </row>
    <row r="3099" spans="1:12" x14ac:dyDescent="0.25">
      <c r="A3099" s="84" t="s">
        <v>15712</v>
      </c>
      <c r="B3099" s="84" t="s">
        <v>15713</v>
      </c>
      <c r="C3099" s="84">
        <v>2</v>
      </c>
      <c r="D3099" s="122">
        <v>2.2733542781420858E-3</v>
      </c>
      <c r="E3099" s="122">
        <v>2.8636202202703154</v>
      </c>
      <c r="F3099" s="84" t="s">
        <v>12035</v>
      </c>
      <c r="G3099" s="84" t="b">
        <v>0</v>
      </c>
      <c r="H3099" s="84" t="b">
        <v>0</v>
      </c>
      <c r="I3099" s="84" t="b">
        <v>0</v>
      </c>
      <c r="J3099" s="84" t="b">
        <v>0</v>
      </c>
      <c r="K3099" s="84" t="b">
        <v>0</v>
      </c>
      <c r="L3099" s="84" t="b">
        <v>0</v>
      </c>
    </row>
    <row r="3100" spans="1:12" x14ac:dyDescent="0.25">
      <c r="A3100" s="84" t="s">
        <v>2803</v>
      </c>
      <c r="B3100" s="84" t="s">
        <v>731</v>
      </c>
      <c r="C3100" s="84">
        <v>2</v>
      </c>
      <c r="D3100" s="122">
        <v>2.2733542781420858E-3</v>
      </c>
      <c r="E3100" s="122">
        <v>0.13002175930897633</v>
      </c>
      <c r="F3100" s="84" t="s">
        <v>12035</v>
      </c>
      <c r="G3100" s="84" t="b">
        <v>0</v>
      </c>
      <c r="H3100" s="84" t="b">
        <v>0</v>
      </c>
      <c r="I3100" s="84" t="b">
        <v>0</v>
      </c>
      <c r="J3100" s="84" t="b">
        <v>0</v>
      </c>
      <c r="K3100" s="84" t="b">
        <v>0</v>
      </c>
      <c r="L3100" s="84" t="b">
        <v>0</v>
      </c>
    </row>
    <row r="3101" spans="1:12" x14ac:dyDescent="0.25">
      <c r="A3101" s="84" t="s">
        <v>12299</v>
      </c>
      <c r="B3101" s="84" t="s">
        <v>731</v>
      </c>
      <c r="C3101" s="84">
        <v>2</v>
      </c>
      <c r="D3101" s="122">
        <v>2.2733542781420858E-3</v>
      </c>
      <c r="E3101" s="122">
        <v>0.56367732024754857</v>
      </c>
      <c r="F3101" s="84" t="s">
        <v>12035</v>
      </c>
      <c r="G3101" s="84" t="b">
        <v>0</v>
      </c>
      <c r="H3101" s="84" t="b">
        <v>0</v>
      </c>
      <c r="I3101" s="84" t="b">
        <v>0</v>
      </c>
      <c r="J3101" s="84" t="b">
        <v>0</v>
      </c>
      <c r="K3101" s="84" t="b">
        <v>0</v>
      </c>
      <c r="L3101" s="84" t="b">
        <v>0</v>
      </c>
    </row>
    <row r="3102" spans="1:12" x14ac:dyDescent="0.25">
      <c r="A3102" s="84" t="s">
        <v>2803</v>
      </c>
      <c r="B3102" s="84" t="s">
        <v>14232</v>
      </c>
      <c r="C3102" s="84">
        <v>2</v>
      </c>
      <c r="D3102" s="122">
        <v>2.2733542781420858E-3</v>
      </c>
      <c r="E3102" s="122">
        <v>1.4879566063094303</v>
      </c>
      <c r="F3102" s="84" t="s">
        <v>12035</v>
      </c>
      <c r="G3102" s="84" t="b">
        <v>0</v>
      </c>
      <c r="H3102" s="84" t="b">
        <v>0</v>
      </c>
      <c r="I3102" s="84" t="b">
        <v>0</v>
      </c>
      <c r="J3102" s="84" t="b">
        <v>0</v>
      </c>
      <c r="K3102" s="84" t="b">
        <v>0</v>
      </c>
      <c r="L3102" s="84" t="b">
        <v>0</v>
      </c>
    </row>
    <row r="3103" spans="1:12" x14ac:dyDescent="0.25">
      <c r="A3103" s="84" t="s">
        <v>731</v>
      </c>
      <c r="B3103" s="84" t="s">
        <v>14526</v>
      </c>
      <c r="C3103" s="84">
        <v>2</v>
      </c>
      <c r="D3103" s="122">
        <v>2.2733542781420858E-3</v>
      </c>
      <c r="E3103" s="122">
        <v>1.2725556132438165</v>
      </c>
      <c r="F3103" s="84" t="s">
        <v>12035</v>
      </c>
      <c r="G3103" s="84" t="b">
        <v>0</v>
      </c>
      <c r="H3103" s="84" t="b">
        <v>0</v>
      </c>
      <c r="I3103" s="84" t="b">
        <v>0</v>
      </c>
      <c r="J3103" s="84" t="b">
        <v>0</v>
      </c>
      <c r="K3103" s="84" t="b">
        <v>0</v>
      </c>
      <c r="L3103" s="84" t="b">
        <v>0</v>
      </c>
    </row>
    <row r="3104" spans="1:12" x14ac:dyDescent="0.25">
      <c r="A3104" s="84" t="s">
        <v>2679</v>
      </c>
      <c r="B3104" s="84" t="s">
        <v>2713</v>
      </c>
      <c r="C3104" s="84">
        <v>2</v>
      </c>
      <c r="D3104" s="122">
        <v>2.2733542781420858E-3</v>
      </c>
      <c r="E3104" s="122">
        <v>1.0964643541881351</v>
      </c>
      <c r="F3104" s="84" t="s">
        <v>12035</v>
      </c>
      <c r="G3104" s="84" t="b">
        <v>0</v>
      </c>
      <c r="H3104" s="84" t="b">
        <v>0</v>
      </c>
      <c r="I3104" s="84" t="b">
        <v>0</v>
      </c>
      <c r="J3104" s="84" t="b">
        <v>0</v>
      </c>
      <c r="K3104" s="84" t="b">
        <v>0</v>
      </c>
      <c r="L3104" s="84" t="b">
        <v>0</v>
      </c>
    </row>
    <row r="3105" spans="1:12" x14ac:dyDescent="0.25">
      <c r="A3105" s="84" t="s">
        <v>855</v>
      </c>
      <c r="B3105" s="84" t="s">
        <v>12381</v>
      </c>
      <c r="C3105" s="84">
        <v>2</v>
      </c>
      <c r="D3105" s="122">
        <v>2.2733542781420858E-3</v>
      </c>
      <c r="E3105" s="122">
        <v>1.5625902246063343</v>
      </c>
      <c r="F3105" s="84" t="s">
        <v>12035</v>
      </c>
      <c r="G3105" s="84" t="b">
        <v>0</v>
      </c>
      <c r="H3105" s="84" t="b">
        <v>0</v>
      </c>
      <c r="I3105" s="84" t="b">
        <v>0</v>
      </c>
      <c r="J3105" s="84" t="b">
        <v>0</v>
      </c>
      <c r="K3105" s="84" t="b">
        <v>0</v>
      </c>
      <c r="L3105" s="84" t="b">
        <v>0</v>
      </c>
    </row>
    <row r="3106" spans="1:12" x14ac:dyDescent="0.25">
      <c r="A3106" s="84" t="s">
        <v>14765</v>
      </c>
      <c r="B3106" s="84" t="s">
        <v>14766</v>
      </c>
      <c r="C3106" s="84">
        <v>2</v>
      </c>
      <c r="D3106" s="122">
        <v>2.6522466578324335E-3</v>
      </c>
      <c r="E3106" s="122">
        <v>2.8636202202703154</v>
      </c>
      <c r="F3106" s="84" t="s">
        <v>12035</v>
      </c>
      <c r="G3106" s="84" t="b">
        <v>0</v>
      </c>
      <c r="H3106" s="84" t="b">
        <v>0</v>
      </c>
      <c r="I3106" s="84" t="b">
        <v>0</v>
      </c>
      <c r="J3106" s="84" t="b">
        <v>0</v>
      </c>
      <c r="K3106" s="84" t="b">
        <v>0</v>
      </c>
      <c r="L3106" s="84" t="b">
        <v>0</v>
      </c>
    </row>
    <row r="3107" spans="1:12" x14ac:dyDescent="0.25">
      <c r="A3107" s="84" t="s">
        <v>12299</v>
      </c>
      <c r="B3107" s="84" t="s">
        <v>14332</v>
      </c>
      <c r="C3107" s="84">
        <v>2</v>
      </c>
      <c r="D3107" s="122">
        <v>2.2733542781420858E-3</v>
      </c>
      <c r="E3107" s="122">
        <v>2.0185221802560589</v>
      </c>
      <c r="F3107" s="84" t="s">
        <v>12035</v>
      </c>
      <c r="G3107" s="84" t="b">
        <v>0</v>
      </c>
      <c r="H3107" s="84" t="b">
        <v>0</v>
      </c>
      <c r="I3107" s="84" t="b">
        <v>0</v>
      </c>
      <c r="J3107" s="84" t="b">
        <v>0</v>
      </c>
      <c r="K3107" s="84" t="b">
        <v>0</v>
      </c>
      <c r="L3107" s="84" t="b">
        <v>0</v>
      </c>
    </row>
    <row r="3108" spans="1:12" x14ac:dyDescent="0.25">
      <c r="A3108" s="84" t="s">
        <v>12663</v>
      </c>
      <c r="B3108" s="84" t="s">
        <v>14234</v>
      </c>
      <c r="C3108" s="84">
        <v>2</v>
      </c>
      <c r="D3108" s="122">
        <v>2.2733542781420858E-3</v>
      </c>
      <c r="E3108" s="122">
        <v>2.4656802115982779</v>
      </c>
      <c r="F3108" s="84" t="s">
        <v>12035</v>
      </c>
      <c r="G3108" s="84" t="b">
        <v>0</v>
      </c>
      <c r="H3108" s="84" t="b">
        <v>0</v>
      </c>
      <c r="I3108" s="84" t="b">
        <v>0</v>
      </c>
      <c r="J3108" s="84" t="b">
        <v>0</v>
      </c>
      <c r="K3108" s="84" t="b">
        <v>0</v>
      </c>
      <c r="L3108" s="84" t="b">
        <v>0</v>
      </c>
    </row>
    <row r="3109" spans="1:12" x14ac:dyDescent="0.25">
      <c r="A3109" s="84" t="s">
        <v>14234</v>
      </c>
      <c r="B3109" s="84" t="s">
        <v>15642</v>
      </c>
      <c r="C3109" s="84">
        <v>2</v>
      </c>
      <c r="D3109" s="122">
        <v>2.2733542781420858E-3</v>
      </c>
      <c r="E3109" s="122">
        <v>2.3864989655506532</v>
      </c>
      <c r="F3109" s="84" t="s">
        <v>12035</v>
      </c>
      <c r="G3109" s="84" t="b">
        <v>0</v>
      </c>
      <c r="H3109" s="84" t="b">
        <v>0</v>
      </c>
      <c r="I3109" s="84" t="b">
        <v>0</v>
      </c>
      <c r="J3109" s="84" t="b">
        <v>0</v>
      </c>
      <c r="K3109" s="84" t="b">
        <v>0</v>
      </c>
      <c r="L3109" s="84" t="b">
        <v>0</v>
      </c>
    </row>
    <row r="3110" spans="1:12" x14ac:dyDescent="0.25">
      <c r="A3110" s="84" t="s">
        <v>15642</v>
      </c>
      <c r="B3110" s="84" t="s">
        <v>14210</v>
      </c>
      <c r="C3110" s="84">
        <v>2</v>
      </c>
      <c r="D3110" s="122">
        <v>2.2733542781420858E-3</v>
      </c>
      <c r="E3110" s="122">
        <v>2.5625902246063346</v>
      </c>
      <c r="F3110" s="84" t="s">
        <v>12035</v>
      </c>
      <c r="G3110" s="84" t="b">
        <v>0</v>
      </c>
      <c r="H3110" s="84" t="b">
        <v>0</v>
      </c>
      <c r="I3110" s="84" t="b">
        <v>0</v>
      </c>
      <c r="J3110" s="84" t="b">
        <v>0</v>
      </c>
      <c r="K3110" s="84" t="b">
        <v>0</v>
      </c>
      <c r="L3110" s="84" t="b">
        <v>0</v>
      </c>
    </row>
    <row r="3111" spans="1:12" x14ac:dyDescent="0.25">
      <c r="A3111" s="84" t="s">
        <v>14210</v>
      </c>
      <c r="B3111" s="84" t="s">
        <v>15643</v>
      </c>
      <c r="C3111" s="84">
        <v>2</v>
      </c>
      <c r="D3111" s="122">
        <v>2.2733542781420858E-3</v>
      </c>
      <c r="E3111" s="122">
        <v>2.5625902246063346</v>
      </c>
      <c r="F3111" s="84" t="s">
        <v>12035</v>
      </c>
      <c r="G3111" s="84" t="b">
        <v>0</v>
      </c>
      <c r="H3111" s="84" t="b">
        <v>0</v>
      </c>
      <c r="I3111" s="84" t="b">
        <v>0</v>
      </c>
      <c r="J3111" s="84" t="b">
        <v>0</v>
      </c>
      <c r="K3111" s="84" t="b">
        <v>0</v>
      </c>
      <c r="L3111" s="84" t="b">
        <v>0</v>
      </c>
    </row>
    <row r="3112" spans="1:12" x14ac:dyDescent="0.25">
      <c r="A3112" s="84" t="s">
        <v>15643</v>
      </c>
      <c r="B3112" s="84" t="s">
        <v>15644</v>
      </c>
      <c r="C3112" s="84">
        <v>2</v>
      </c>
      <c r="D3112" s="122">
        <v>2.2733542781420858E-3</v>
      </c>
      <c r="E3112" s="122">
        <v>2.8636202202703154</v>
      </c>
      <c r="F3112" s="84" t="s">
        <v>12035</v>
      </c>
      <c r="G3112" s="84" t="b">
        <v>0</v>
      </c>
      <c r="H3112" s="84" t="b">
        <v>0</v>
      </c>
      <c r="I3112" s="84" t="b">
        <v>0</v>
      </c>
      <c r="J3112" s="84" t="b">
        <v>0</v>
      </c>
      <c r="K3112" s="84" t="b">
        <v>0</v>
      </c>
      <c r="L3112" s="84" t="b">
        <v>0</v>
      </c>
    </row>
    <row r="3113" spans="1:12" x14ac:dyDescent="0.25">
      <c r="A3113" s="84" t="s">
        <v>15644</v>
      </c>
      <c r="B3113" s="84" t="s">
        <v>15645</v>
      </c>
      <c r="C3113" s="84">
        <v>2</v>
      </c>
      <c r="D3113" s="122">
        <v>2.2733542781420858E-3</v>
      </c>
      <c r="E3113" s="122">
        <v>2.8636202202703154</v>
      </c>
      <c r="F3113" s="84" t="s">
        <v>12035</v>
      </c>
      <c r="G3113" s="84" t="b">
        <v>0</v>
      </c>
      <c r="H3113" s="84" t="b">
        <v>0</v>
      </c>
      <c r="I3113" s="84" t="b">
        <v>0</v>
      </c>
      <c r="J3113" s="84" t="b">
        <v>0</v>
      </c>
      <c r="K3113" s="84" t="b">
        <v>0</v>
      </c>
      <c r="L3113" s="84" t="b">
        <v>0</v>
      </c>
    </row>
    <row r="3114" spans="1:12" x14ac:dyDescent="0.25">
      <c r="A3114" s="84" t="s">
        <v>15645</v>
      </c>
      <c r="B3114" s="84" t="s">
        <v>15646</v>
      </c>
      <c r="C3114" s="84">
        <v>2</v>
      </c>
      <c r="D3114" s="122">
        <v>2.2733542781420858E-3</v>
      </c>
      <c r="E3114" s="122">
        <v>2.8636202202703154</v>
      </c>
      <c r="F3114" s="84" t="s">
        <v>12035</v>
      </c>
      <c r="G3114" s="84" t="b">
        <v>0</v>
      </c>
      <c r="H3114" s="84" t="b">
        <v>0</v>
      </c>
      <c r="I3114" s="84" t="b">
        <v>0</v>
      </c>
      <c r="J3114" s="84" t="b">
        <v>0</v>
      </c>
      <c r="K3114" s="84" t="b">
        <v>1</v>
      </c>
      <c r="L3114" s="84" t="b">
        <v>0</v>
      </c>
    </row>
    <row r="3115" spans="1:12" x14ac:dyDescent="0.25">
      <c r="A3115" s="84" t="s">
        <v>15646</v>
      </c>
      <c r="B3115" s="84" t="s">
        <v>14808</v>
      </c>
      <c r="C3115" s="84">
        <v>2</v>
      </c>
      <c r="D3115" s="122">
        <v>2.2733542781420858E-3</v>
      </c>
      <c r="E3115" s="122">
        <v>2.8636202202703154</v>
      </c>
      <c r="F3115" s="84" t="s">
        <v>12035</v>
      </c>
      <c r="G3115" s="84" t="b">
        <v>0</v>
      </c>
      <c r="H3115" s="84" t="b">
        <v>1</v>
      </c>
      <c r="I3115" s="84" t="b">
        <v>0</v>
      </c>
      <c r="J3115" s="84" t="b">
        <v>0</v>
      </c>
      <c r="K3115" s="84" t="b">
        <v>0</v>
      </c>
      <c r="L3115" s="84" t="b">
        <v>0</v>
      </c>
    </row>
    <row r="3116" spans="1:12" x14ac:dyDescent="0.25">
      <c r="A3116" s="84" t="s">
        <v>14808</v>
      </c>
      <c r="B3116" s="84" t="s">
        <v>951</v>
      </c>
      <c r="C3116" s="84">
        <v>2</v>
      </c>
      <c r="D3116" s="122">
        <v>2.2733542781420858E-3</v>
      </c>
      <c r="E3116" s="122">
        <v>2.3864989655506532</v>
      </c>
      <c r="F3116" s="84" t="s">
        <v>12035</v>
      </c>
      <c r="G3116" s="84" t="b">
        <v>0</v>
      </c>
      <c r="H3116" s="84" t="b">
        <v>0</v>
      </c>
      <c r="I3116" s="84" t="b">
        <v>0</v>
      </c>
      <c r="J3116" s="84" t="b">
        <v>0</v>
      </c>
      <c r="K3116" s="84" t="b">
        <v>0</v>
      </c>
      <c r="L3116" s="84" t="b">
        <v>0</v>
      </c>
    </row>
    <row r="3117" spans="1:12" x14ac:dyDescent="0.25">
      <c r="A3117" s="84" t="s">
        <v>951</v>
      </c>
      <c r="B3117" s="84" t="s">
        <v>2679</v>
      </c>
      <c r="C3117" s="84">
        <v>2</v>
      </c>
      <c r="D3117" s="122">
        <v>2.2733542781420858E-3</v>
      </c>
      <c r="E3117" s="122">
        <v>1.4570800398363604</v>
      </c>
      <c r="F3117" s="84" t="s">
        <v>12035</v>
      </c>
      <c r="G3117" s="84" t="b">
        <v>0</v>
      </c>
      <c r="H3117" s="84" t="b">
        <v>0</v>
      </c>
      <c r="I3117" s="84" t="b">
        <v>0</v>
      </c>
      <c r="J3117" s="84" t="b">
        <v>0</v>
      </c>
      <c r="K3117" s="84" t="b">
        <v>0</v>
      </c>
      <c r="L3117" s="84" t="b">
        <v>0</v>
      </c>
    </row>
    <row r="3118" spans="1:12" x14ac:dyDescent="0.25">
      <c r="A3118" s="84" t="s">
        <v>731</v>
      </c>
      <c r="B3118" s="84" t="s">
        <v>13332</v>
      </c>
      <c r="C3118" s="84">
        <v>2</v>
      </c>
      <c r="D3118" s="122">
        <v>2.2733542781420858E-3</v>
      </c>
      <c r="E3118" s="122">
        <v>0.97152561757983524</v>
      </c>
      <c r="F3118" s="84" t="s">
        <v>12035</v>
      </c>
      <c r="G3118" s="84" t="b">
        <v>0</v>
      </c>
      <c r="H3118" s="84" t="b">
        <v>0</v>
      </c>
      <c r="I3118" s="84" t="b">
        <v>0</v>
      </c>
      <c r="J3118" s="84" t="b">
        <v>0</v>
      </c>
      <c r="K3118" s="84" t="b">
        <v>0</v>
      </c>
      <c r="L3118" s="84" t="b">
        <v>0</v>
      </c>
    </row>
    <row r="3119" spans="1:12" x14ac:dyDescent="0.25">
      <c r="A3119" s="84" t="s">
        <v>731</v>
      </c>
      <c r="B3119" s="84" t="s">
        <v>2679</v>
      </c>
      <c r="C3119" s="84">
        <v>2</v>
      </c>
      <c r="D3119" s="122">
        <v>2.2733542781420858E-3</v>
      </c>
      <c r="E3119" s="122">
        <v>0.34313668752952359</v>
      </c>
      <c r="F3119" s="84" t="s">
        <v>12035</v>
      </c>
      <c r="G3119" s="84" t="b">
        <v>0</v>
      </c>
      <c r="H3119" s="84" t="b">
        <v>0</v>
      </c>
      <c r="I3119" s="84" t="b">
        <v>0</v>
      </c>
      <c r="J3119" s="84" t="b">
        <v>0</v>
      </c>
      <c r="K3119" s="84" t="b">
        <v>0</v>
      </c>
      <c r="L3119" s="84" t="b">
        <v>0</v>
      </c>
    </row>
    <row r="3120" spans="1:12" x14ac:dyDescent="0.25">
      <c r="A3120" s="84" t="s">
        <v>14705</v>
      </c>
      <c r="B3120" s="84" t="s">
        <v>14555</v>
      </c>
      <c r="C3120" s="84">
        <v>2</v>
      </c>
      <c r="D3120" s="122">
        <v>2.2733542781420858E-3</v>
      </c>
      <c r="E3120" s="122">
        <v>2.8636202202703154</v>
      </c>
      <c r="F3120" s="84" t="s">
        <v>12035</v>
      </c>
      <c r="G3120" s="84" t="b">
        <v>0</v>
      </c>
      <c r="H3120" s="84" t="b">
        <v>0</v>
      </c>
      <c r="I3120" s="84" t="b">
        <v>0</v>
      </c>
      <c r="J3120" s="84" t="b">
        <v>0</v>
      </c>
      <c r="K3120" s="84" t="b">
        <v>0</v>
      </c>
      <c r="L3120" s="84" t="b">
        <v>0</v>
      </c>
    </row>
    <row r="3121" spans="1:12" x14ac:dyDescent="0.25">
      <c r="A3121" s="84" t="s">
        <v>14555</v>
      </c>
      <c r="B3121" s="84" t="s">
        <v>14318</v>
      </c>
      <c r="C3121" s="84">
        <v>2</v>
      </c>
      <c r="D3121" s="122">
        <v>2.2733542781420858E-3</v>
      </c>
      <c r="E3121" s="122">
        <v>2.6875289612146345</v>
      </c>
      <c r="F3121" s="84" t="s">
        <v>12035</v>
      </c>
      <c r="G3121" s="84" t="b">
        <v>0</v>
      </c>
      <c r="H3121" s="84" t="b">
        <v>0</v>
      </c>
      <c r="I3121" s="84" t="b">
        <v>0</v>
      </c>
      <c r="J3121" s="84" t="b">
        <v>0</v>
      </c>
      <c r="K3121" s="84" t="b">
        <v>0</v>
      </c>
      <c r="L3121" s="84" t="b">
        <v>0</v>
      </c>
    </row>
    <row r="3122" spans="1:12" x14ac:dyDescent="0.25">
      <c r="A3122" s="84" t="s">
        <v>14318</v>
      </c>
      <c r="B3122" s="84" t="s">
        <v>15469</v>
      </c>
      <c r="C3122" s="84">
        <v>2</v>
      </c>
      <c r="D3122" s="122">
        <v>2.2733542781420858E-3</v>
      </c>
      <c r="E3122" s="122">
        <v>2.5625902246063346</v>
      </c>
      <c r="F3122" s="84" t="s">
        <v>12035</v>
      </c>
      <c r="G3122" s="84" t="b">
        <v>0</v>
      </c>
      <c r="H3122" s="84" t="b">
        <v>0</v>
      </c>
      <c r="I3122" s="84" t="b">
        <v>0</v>
      </c>
      <c r="J3122" s="84" t="b">
        <v>0</v>
      </c>
      <c r="K3122" s="84" t="b">
        <v>0</v>
      </c>
      <c r="L3122" s="84" t="b">
        <v>0</v>
      </c>
    </row>
    <row r="3123" spans="1:12" x14ac:dyDescent="0.25">
      <c r="A3123" s="84" t="s">
        <v>15469</v>
      </c>
      <c r="B3123" s="84" t="s">
        <v>15470</v>
      </c>
      <c r="C3123" s="84">
        <v>2</v>
      </c>
      <c r="D3123" s="122">
        <v>2.2733542781420858E-3</v>
      </c>
      <c r="E3123" s="122">
        <v>2.8636202202703154</v>
      </c>
      <c r="F3123" s="84" t="s">
        <v>12035</v>
      </c>
      <c r="G3123" s="84" t="b">
        <v>0</v>
      </c>
      <c r="H3123" s="84" t="b">
        <v>0</v>
      </c>
      <c r="I3123" s="84" t="b">
        <v>0</v>
      </c>
      <c r="J3123" s="84" t="b">
        <v>0</v>
      </c>
      <c r="K3123" s="84" t="b">
        <v>0</v>
      </c>
      <c r="L3123" s="84" t="b">
        <v>0</v>
      </c>
    </row>
    <row r="3124" spans="1:12" x14ac:dyDescent="0.25">
      <c r="A3124" s="84" t="s">
        <v>15470</v>
      </c>
      <c r="B3124" s="84" t="s">
        <v>14241</v>
      </c>
      <c r="C3124" s="84">
        <v>2</v>
      </c>
      <c r="D3124" s="122">
        <v>2.2733542781420858E-3</v>
      </c>
      <c r="E3124" s="122">
        <v>2.6875289612146345</v>
      </c>
      <c r="F3124" s="84" t="s">
        <v>12035</v>
      </c>
      <c r="G3124" s="84" t="b">
        <v>0</v>
      </c>
      <c r="H3124" s="84" t="b">
        <v>0</v>
      </c>
      <c r="I3124" s="84" t="b">
        <v>0</v>
      </c>
      <c r="J3124" s="84" t="b">
        <v>0</v>
      </c>
      <c r="K3124" s="84" t="b">
        <v>0</v>
      </c>
      <c r="L3124" s="84" t="b">
        <v>0</v>
      </c>
    </row>
    <row r="3125" spans="1:12" x14ac:dyDescent="0.25">
      <c r="A3125" s="84" t="s">
        <v>14241</v>
      </c>
      <c r="B3125" s="84" t="s">
        <v>15471</v>
      </c>
      <c r="C3125" s="84">
        <v>2</v>
      </c>
      <c r="D3125" s="122">
        <v>2.2733542781420858E-3</v>
      </c>
      <c r="E3125" s="122">
        <v>2.6875289612146345</v>
      </c>
      <c r="F3125" s="84" t="s">
        <v>12035</v>
      </c>
      <c r="G3125" s="84" t="b">
        <v>0</v>
      </c>
      <c r="H3125" s="84" t="b">
        <v>0</v>
      </c>
      <c r="I3125" s="84" t="b">
        <v>0</v>
      </c>
      <c r="J3125" s="84" t="b">
        <v>0</v>
      </c>
      <c r="K3125" s="84" t="b">
        <v>0</v>
      </c>
      <c r="L3125" s="84" t="b">
        <v>0</v>
      </c>
    </row>
    <row r="3126" spans="1:12" x14ac:dyDescent="0.25">
      <c r="A3126" s="84" t="s">
        <v>15471</v>
      </c>
      <c r="B3126" s="84" t="s">
        <v>731</v>
      </c>
      <c r="C3126" s="84">
        <v>2</v>
      </c>
      <c r="D3126" s="122">
        <v>2.2733542781420858E-3</v>
      </c>
      <c r="E3126" s="122">
        <v>1.1077453645978241</v>
      </c>
      <c r="F3126" s="84" t="s">
        <v>12035</v>
      </c>
      <c r="G3126" s="84" t="b">
        <v>0</v>
      </c>
      <c r="H3126" s="84" t="b">
        <v>0</v>
      </c>
      <c r="I3126" s="84" t="b">
        <v>0</v>
      </c>
      <c r="J3126" s="84" t="b">
        <v>0</v>
      </c>
      <c r="K3126" s="84" t="b">
        <v>0</v>
      </c>
      <c r="L3126" s="84" t="b">
        <v>0</v>
      </c>
    </row>
    <row r="3127" spans="1:12" x14ac:dyDescent="0.25">
      <c r="A3127" s="84" t="s">
        <v>951</v>
      </c>
      <c r="B3127" s="84" t="s">
        <v>2687</v>
      </c>
      <c r="C3127" s="84">
        <v>2</v>
      </c>
      <c r="D3127" s="122">
        <v>2.2733542781420858E-3</v>
      </c>
      <c r="E3127" s="122">
        <v>1.7844389742226907</v>
      </c>
      <c r="F3127" s="84" t="s">
        <v>12035</v>
      </c>
      <c r="G3127" s="84" t="b">
        <v>0</v>
      </c>
      <c r="H3127" s="84" t="b">
        <v>0</v>
      </c>
      <c r="I3127" s="84" t="b">
        <v>0</v>
      </c>
      <c r="J3127" s="84" t="b">
        <v>0</v>
      </c>
      <c r="K3127" s="84" t="b">
        <v>0</v>
      </c>
      <c r="L3127" s="84" t="b">
        <v>0</v>
      </c>
    </row>
    <row r="3128" spans="1:12" x14ac:dyDescent="0.25">
      <c r="A3128" s="84" t="s">
        <v>2713</v>
      </c>
      <c r="B3128" s="84" t="s">
        <v>2922</v>
      </c>
      <c r="C3128" s="84">
        <v>2</v>
      </c>
      <c r="D3128" s="122">
        <v>2.2733542781420858E-3</v>
      </c>
      <c r="E3128" s="122">
        <v>1.5735856089077975</v>
      </c>
      <c r="F3128" s="84" t="s">
        <v>12035</v>
      </c>
      <c r="G3128" s="84" t="b">
        <v>0</v>
      </c>
      <c r="H3128" s="84" t="b">
        <v>0</v>
      </c>
      <c r="I3128" s="84" t="b">
        <v>0</v>
      </c>
      <c r="J3128" s="84" t="b">
        <v>0</v>
      </c>
      <c r="K3128" s="84" t="b">
        <v>0</v>
      </c>
      <c r="L3128" s="84" t="b">
        <v>0</v>
      </c>
    </row>
    <row r="3129" spans="1:12" x14ac:dyDescent="0.25">
      <c r="A3129" s="84" t="s">
        <v>14976</v>
      </c>
      <c r="B3129" s="84" t="s">
        <v>15429</v>
      </c>
      <c r="C3129" s="84">
        <v>2</v>
      </c>
      <c r="D3129" s="122">
        <v>2.2733542781420858E-3</v>
      </c>
      <c r="E3129" s="122">
        <v>2.8636202202703154</v>
      </c>
      <c r="F3129" s="84" t="s">
        <v>12035</v>
      </c>
      <c r="G3129" s="84" t="b">
        <v>0</v>
      </c>
      <c r="H3129" s="84" t="b">
        <v>0</v>
      </c>
      <c r="I3129" s="84" t="b">
        <v>0</v>
      </c>
      <c r="J3129" s="84" t="b">
        <v>0</v>
      </c>
      <c r="K3129" s="84" t="b">
        <v>0</v>
      </c>
      <c r="L3129" s="84" t="b">
        <v>0</v>
      </c>
    </row>
    <row r="3130" spans="1:12" x14ac:dyDescent="0.25">
      <c r="A3130" s="84" t="s">
        <v>15429</v>
      </c>
      <c r="B3130" s="84" t="s">
        <v>14416</v>
      </c>
      <c r="C3130" s="84">
        <v>2</v>
      </c>
      <c r="D3130" s="122">
        <v>2.2733542781420858E-3</v>
      </c>
      <c r="E3130" s="122">
        <v>2.5625902246063346</v>
      </c>
      <c r="F3130" s="84" t="s">
        <v>12035</v>
      </c>
      <c r="G3130" s="84" t="b">
        <v>0</v>
      </c>
      <c r="H3130" s="84" t="b">
        <v>0</v>
      </c>
      <c r="I3130" s="84" t="b">
        <v>0</v>
      </c>
      <c r="J3130" s="84" t="b">
        <v>0</v>
      </c>
      <c r="K3130" s="84" t="b">
        <v>0</v>
      </c>
      <c r="L3130" s="84" t="b">
        <v>0</v>
      </c>
    </row>
    <row r="3131" spans="1:12" x14ac:dyDescent="0.25">
      <c r="A3131" s="84" t="s">
        <v>14416</v>
      </c>
      <c r="B3131" s="84" t="s">
        <v>14727</v>
      </c>
      <c r="C3131" s="84">
        <v>2</v>
      </c>
      <c r="D3131" s="122">
        <v>2.2733542781420858E-3</v>
      </c>
      <c r="E3131" s="122">
        <v>2.5625902246063346</v>
      </c>
      <c r="F3131" s="84" t="s">
        <v>12035</v>
      </c>
      <c r="G3131" s="84" t="b">
        <v>0</v>
      </c>
      <c r="H3131" s="84" t="b">
        <v>0</v>
      </c>
      <c r="I3131" s="84" t="b">
        <v>0</v>
      </c>
      <c r="J3131" s="84" t="b">
        <v>0</v>
      </c>
      <c r="K3131" s="84" t="b">
        <v>0</v>
      </c>
      <c r="L3131" s="84" t="b">
        <v>0</v>
      </c>
    </row>
    <row r="3132" spans="1:12" x14ac:dyDescent="0.25">
      <c r="A3132" s="84" t="s">
        <v>14727</v>
      </c>
      <c r="B3132" s="84" t="s">
        <v>14552</v>
      </c>
      <c r="C3132" s="84">
        <v>2</v>
      </c>
      <c r="D3132" s="122">
        <v>2.2733542781420858E-3</v>
      </c>
      <c r="E3132" s="122">
        <v>2.8636202202703154</v>
      </c>
      <c r="F3132" s="84" t="s">
        <v>12035</v>
      </c>
      <c r="G3132" s="84" t="b">
        <v>0</v>
      </c>
      <c r="H3132" s="84" t="b">
        <v>0</v>
      </c>
      <c r="I3132" s="84" t="b">
        <v>0</v>
      </c>
      <c r="J3132" s="84" t="b">
        <v>0</v>
      </c>
      <c r="K3132" s="84" t="b">
        <v>0</v>
      </c>
      <c r="L3132" s="84" t="b">
        <v>0</v>
      </c>
    </row>
    <row r="3133" spans="1:12" x14ac:dyDescent="0.25">
      <c r="A3133" s="84" t="s">
        <v>14552</v>
      </c>
      <c r="B3133" s="84" t="s">
        <v>15430</v>
      </c>
      <c r="C3133" s="84">
        <v>2</v>
      </c>
      <c r="D3133" s="122">
        <v>2.2733542781420858E-3</v>
      </c>
      <c r="E3133" s="122">
        <v>2.8636202202703154</v>
      </c>
      <c r="F3133" s="84" t="s">
        <v>12035</v>
      </c>
      <c r="G3133" s="84" t="b">
        <v>0</v>
      </c>
      <c r="H3133" s="84" t="b">
        <v>0</v>
      </c>
      <c r="I3133" s="84" t="b">
        <v>0</v>
      </c>
      <c r="J3133" s="84" t="b">
        <v>0</v>
      </c>
      <c r="K3133" s="84" t="b">
        <v>0</v>
      </c>
      <c r="L3133" s="84" t="b">
        <v>0</v>
      </c>
    </row>
    <row r="3134" spans="1:12" x14ac:dyDescent="0.25">
      <c r="A3134" s="84" t="s">
        <v>15430</v>
      </c>
      <c r="B3134" s="84" t="s">
        <v>14730</v>
      </c>
      <c r="C3134" s="84">
        <v>2</v>
      </c>
      <c r="D3134" s="122">
        <v>2.2733542781420858E-3</v>
      </c>
      <c r="E3134" s="122">
        <v>2.8636202202703154</v>
      </c>
      <c r="F3134" s="84" t="s">
        <v>12035</v>
      </c>
      <c r="G3134" s="84" t="b">
        <v>0</v>
      </c>
      <c r="H3134" s="84" t="b">
        <v>0</v>
      </c>
      <c r="I3134" s="84" t="b">
        <v>0</v>
      </c>
      <c r="J3134" s="84" t="b">
        <v>0</v>
      </c>
      <c r="K3134" s="84" t="b">
        <v>0</v>
      </c>
      <c r="L3134" s="84" t="b">
        <v>0</v>
      </c>
    </row>
    <row r="3135" spans="1:12" x14ac:dyDescent="0.25">
      <c r="A3135" s="84" t="s">
        <v>14730</v>
      </c>
      <c r="B3135" s="84" t="s">
        <v>15431</v>
      </c>
      <c r="C3135" s="84">
        <v>2</v>
      </c>
      <c r="D3135" s="122">
        <v>2.2733542781420858E-3</v>
      </c>
      <c r="E3135" s="122">
        <v>2.8636202202703154</v>
      </c>
      <c r="F3135" s="84" t="s">
        <v>12035</v>
      </c>
      <c r="G3135" s="84" t="b">
        <v>0</v>
      </c>
      <c r="H3135" s="84" t="b">
        <v>0</v>
      </c>
      <c r="I3135" s="84" t="b">
        <v>0</v>
      </c>
      <c r="J3135" s="84" t="b">
        <v>0</v>
      </c>
      <c r="K3135" s="84" t="b">
        <v>0</v>
      </c>
      <c r="L3135" s="84" t="b">
        <v>0</v>
      </c>
    </row>
    <row r="3136" spans="1:12" x14ac:dyDescent="0.25">
      <c r="A3136" s="84" t="s">
        <v>15431</v>
      </c>
      <c r="B3136" s="84" t="s">
        <v>14267</v>
      </c>
      <c r="C3136" s="84">
        <v>2</v>
      </c>
      <c r="D3136" s="122">
        <v>2.2733542781420858E-3</v>
      </c>
      <c r="E3136" s="122">
        <v>2.5625902246063346</v>
      </c>
      <c r="F3136" s="84" t="s">
        <v>12035</v>
      </c>
      <c r="G3136" s="84" t="b">
        <v>0</v>
      </c>
      <c r="H3136" s="84" t="b">
        <v>0</v>
      </c>
      <c r="I3136" s="84" t="b">
        <v>0</v>
      </c>
      <c r="J3136" s="84" t="b">
        <v>0</v>
      </c>
      <c r="K3136" s="84" t="b">
        <v>0</v>
      </c>
      <c r="L3136" s="84" t="b">
        <v>0</v>
      </c>
    </row>
    <row r="3137" spans="1:12" x14ac:dyDescent="0.25">
      <c r="A3137" s="84" t="s">
        <v>14412</v>
      </c>
      <c r="B3137" s="84" t="s">
        <v>15432</v>
      </c>
      <c r="C3137" s="84">
        <v>2</v>
      </c>
      <c r="D3137" s="122">
        <v>2.2733542781420858E-3</v>
      </c>
      <c r="E3137" s="122">
        <v>2.6875289612146345</v>
      </c>
      <c r="F3137" s="84" t="s">
        <v>12035</v>
      </c>
      <c r="G3137" s="84" t="b">
        <v>0</v>
      </c>
      <c r="H3137" s="84" t="b">
        <v>0</v>
      </c>
      <c r="I3137" s="84" t="b">
        <v>0</v>
      </c>
      <c r="J3137" s="84" t="b">
        <v>0</v>
      </c>
      <c r="K3137" s="84" t="b">
        <v>0</v>
      </c>
      <c r="L3137" s="84" t="b">
        <v>0</v>
      </c>
    </row>
    <row r="3138" spans="1:12" x14ac:dyDescent="0.25">
      <c r="A3138" s="84" t="s">
        <v>15432</v>
      </c>
      <c r="B3138" s="84" t="s">
        <v>14977</v>
      </c>
      <c r="C3138" s="84">
        <v>2</v>
      </c>
      <c r="D3138" s="122">
        <v>2.2733542781420858E-3</v>
      </c>
      <c r="E3138" s="122">
        <v>2.8636202202703154</v>
      </c>
      <c r="F3138" s="84" t="s">
        <v>12035</v>
      </c>
      <c r="G3138" s="84" t="b">
        <v>0</v>
      </c>
      <c r="H3138" s="84" t="b">
        <v>0</v>
      </c>
      <c r="I3138" s="84" t="b">
        <v>0</v>
      </c>
      <c r="J3138" s="84" t="b">
        <v>0</v>
      </c>
      <c r="K3138" s="84" t="b">
        <v>0</v>
      </c>
      <c r="L3138" s="84" t="b">
        <v>0</v>
      </c>
    </row>
    <row r="3139" spans="1:12" x14ac:dyDescent="0.25">
      <c r="A3139" s="84" t="s">
        <v>14977</v>
      </c>
      <c r="B3139" s="84" t="s">
        <v>15433</v>
      </c>
      <c r="C3139" s="84">
        <v>2</v>
      </c>
      <c r="D3139" s="122">
        <v>2.2733542781420858E-3</v>
      </c>
      <c r="E3139" s="122">
        <v>2.8636202202703154</v>
      </c>
      <c r="F3139" s="84" t="s">
        <v>12035</v>
      </c>
      <c r="G3139" s="84" t="b">
        <v>0</v>
      </c>
      <c r="H3139" s="84" t="b">
        <v>0</v>
      </c>
      <c r="I3139" s="84" t="b">
        <v>0</v>
      </c>
      <c r="J3139" s="84" t="b">
        <v>0</v>
      </c>
      <c r="K3139" s="84" t="b">
        <v>0</v>
      </c>
      <c r="L3139" s="84" t="b">
        <v>0</v>
      </c>
    </row>
    <row r="3140" spans="1:12" x14ac:dyDescent="0.25">
      <c r="A3140" s="84" t="s">
        <v>15433</v>
      </c>
      <c r="B3140" s="84" t="s">
        <v>15434</v>
      </c>
      <c r="C3140" s="84">
        <v>2</v>
      </c>
      <c r="D3140" s="122">
        <v>2.2733542781420858E-3</v>
      </c>
      <c r="E3140" s="122">
        <v>2.8636202202703154</v>
      </c>
      <c r="F3140" s="84" t="s">
        <v>12035</v>
      </c>
      <c r="G3140" s="84" t="b">
        <v>0</v>
      </c>
      <c r="H3140" s="84" t="b">
        <v>0</v>
      </c>
      <c r="I3140" s="84" t="b">
        <v>0</v>
      </c>
      <c r="J3140" s="84" t="b">
        <v>0</v>
      </c>
      <c r="K3140" s="84" t="b">
        <v>0</v>
      </c>
      <c r="L3140" s="84" t="b">
        <v>0</v>
      </c>
    </row>
    <row r="3141" spans="1:12" x14ac:dyDescent="0.25">
      <c r="A3141" s="84" t="s">
        <v>15434</v>
      </c>
      <c r="B3141" s="84" t="s">
        <v>14416</v>
      </c>
      <c r="C3141" s="84">
        <v>2</v>
      </c>
      <c r="D3141" s="122">
        <v>2.2733542781420858E-3</v>
      </c>
      <c r="E3141" s="122">
        <v>2.5625902246063346</v>
      </c>
      <c r="F3141" s="84" t="s">
        <v>12035</v>
      </c>
      <c r="G3141" s="84" t="b">
        <v>0</v>
      </c>
      <c r="H3141" s="84" t="b">
        <v>0</v>
      </c>
      <c r="I3141" s="84" t="b">
        <v>0</v>
      </c>
      <c r="J3141" s="84" t="b">
        <v>0</v>
      </c>
      <c r="K3141" s="84" t="b">
        <v>0</v>
      </c>
      <c r="L3141" s="84" t="b">
        <v>0</v>
      </c>
    </row>
    <row r="3142" spans="1:12" x14ac:dyDescent="0.25">
      <c r="A3142" s="84" t="s">
        <v>14416</v>
      </c>
      <c r="B3142" s="84" t="s">
        <v>15435</v>
      </c>
      <c r="C3142" s="84">
        <v>2</v>
      </c>
      <c r="D3142" s="122">
        <v>2.2733542781420858E-3</v>
      </c>
      <c r="E3142" s="122">
        <v>2.5625902246063346</v>
      </c>
      <c r="F3142" s="84" t="s">
        <v>12035</v>
      </c>
      <c r="G3142" s="84" t="b">
        <v>0</v>
      </c>
      <c r="H3142" s="84" t="b">
        <v>0</v>
      </c>
      <c r="I3142" s="84" t="b">
        <v>0</v>
      </c>
      <c r="J3142" s="84" t="b">
        <v>0</v>
      </c>
      <c r="K3142" s="84" t="b">
        <v>0</v>
      </c>
      <c r="L3142" s="84" t="b">
        <v>0</v>
      </c>
    </row>
    <row r="3143" spans="1:12" x14ac:dyDescent="0.25">
      <c r="A3143" s="84" t="s">
        <v>15435</v>
      </c>
      <c r="B3143" s="84" t="s">
        <v>12350</v>
      </c>
      <c r="C3143" s="84">
        <v>2</v>
      </c>
      <c r="D3143" s="122">
        <v>2.2733542781420858E-3</v>
      </c>
      <c r="E3143" s="122">
        <v>1.8424309212003775</v>
      </c>
      <c r="F3143" s="84" t="s">
        <v>12035</v>
      </c>
      <c r="G3143" s="84" t="b">
        <v>0</v>
      </c>
      <c r="H3143" s="84" t="b">
        <v>0</v>
      </c>
      <c r="I3143" s="84" t="b">
        <v>0</v>
      </c>
      <c r="J3143" s="84" t="b">
        <v>0</v>
      </c>
      <c r="K3143" s="84" t="b">
        <v>0</v>
      </c>
      <c r="L3143" s="84" t="b">
        <v>0</v>
      </c>
    </row>
    <row r="3144" spans="1:12" x14ac:dyDescent="0.25">
      <c r="A3144" s="84" t="s">
        <v>12296</v>
      </c>
      <c r="B3144" s="84" t="s">
        <v>14255</v>
      </c>
      <c r="C3144" s="84">
        <v>2</v>
      </c>
      <c r="D3144" s="122">
        <v>2.2733542781420858E-3</v>
      </c>
      <c r="E3144" s="122">
        <v>1.3073177195030283</v>
      </c>
      <c r="F3144" s="84" t="s">
        <v>12035</v>
      </c>
      <c r="G3144" s="84" t="b">
        <v>0</v>
      </c>
      <c r="H3144" s="84" t="b">
        <v>0</v>
      </c>
      <c r="I3144" s="84" t="b">
        <v>0</v>
      </c>
      <c r="J3144" s="84" t="b">
        <v>0</v>
      </c>
      <c r="K3144" s="84" t="b">
        <v>0</v>
      </c>
      <c r="L3144" s="84" t="b">
        <v>0</v>
      </c>
    </row>
    <row r="3145" spans="1:12" x14ac:dyDescent="0.25">
      <c r="A3145" s="84" t="s">
        <v>14277</v>
      </c>
      <c r="B3145" s="84" t="s">
        <v>15436</v>
      </c>
      <c r="C3145" s="84">
        <v>2</v>
      </c>
      <c r="D3145" s="122">
        <v>2.2733542781420858E-3</v>
      </c>
      <c r="E3145" s="122">
        <v>2.3864989655506532</v>
      </c>
      <c r="F3145" s="84" t="s">
        <v>12035</v>
      </c>
      <c r="G3145" s="84" t="b">
        <v>0</v>
      </c>
      <c r="H3145" s="84" t="b">
        <v>0</v>
      </c>
      <c r="I3145" s="84" t="b">
        <v>0</v>
      </c>
      <c r="J3145" s="84" t="b">
        <v>0</v>
      </c>
      <c r="K3145" s="84" t="b">
        <v>0</v>
      </c>
      <c r="L3145" s="84" t="b">
        <v>0</v>
      </c>
    </row>
    <row r="3146" spans="1:12" x14ac:dyDescent="0.25">
      <c r="A3146" s="84" t="s">
        <v>15436</v>
      </c>
      <c r="B3146" s="84" t="s">
        <v>731</v>
      </c>
      <c r="C3146" s="84">
        <v>2</v>
      </c>
      <c r="D3146" s="122">
        <v>2.2733542781420858E-3</v>
      </c>
      <c r="E3146" s="122">
        <v>1.1077453645978241</v>
      </c>
      <c r="F3146" s="84" t="s">
        <v>12035</v>
      </c>
      <c r="G3146" s="84" t="b">
        <v>0</v>
      </c>
      <c r="H3146" s="84" t="b">
        <v>0</v>
      </c>
      <c r="I3146" s="84" t="b">
        <v>0</v>
      </c>
      <c r="J3146" s="84" t="b">
        <v>0</v>
      </c>
      <c r="K3146" s="84" t="b">
        <v>0</v>
      </c>
      <c r="L3146" s="84" t="b">
        <v>0</v>
      </c>
    </row>
    <row r="3147" spans="1:12" x14ac:dyDescent="0.25">
      <c r="A3147" s="84" t="s">
        <v>731</v>
      </c>
      <c r="B3147" s="84" t="s">
        <v>14494</v>
      </c>
      <c r="C3147" s="84">
        <v>2</v>
      </c>
      <c r="D3147" s="122">
        <v>2.2733542781420858E-3</v>
      </c>
      <c r="E3147" s="122">
        <v>0.97152561757983524</v>
      </c>
      <c r="F3147" s="84" t="s">
        <v>12035</v>
      </c>
      <c r="G3147" s="84" t="b">
        <v>0</v>
      </c>
      <c r="H3147" s="84" t="b">
        <v>0</v>
      </c>
      <c r="I3147" s="84" t="b">
        <v>0</v>
      </c>
      <c r="J3147" s="84" t="b">
        <v>0</v>
      </c>
      <c r="K3147" s="84" t="b">
        <v>0</v>
      </c>
      <c r="L3147" s="84" t="b">
        <v>0</v>
      </c>
    </row>
    <row r="3148" spans="1:12" x14ac:dyDescent="0.25">
      <c r="A3148" s="84" t="s">
        <v>15388</v>
      </c>
      <c r="B3148" s="84" t="s">
        <v>15389</v>
      </c>
      <c r="C3148" s="84">
        <v>2</v>
      </c>
      <c r="D3148" s="122">
        <v>2.2733542781420858E-3</v>
      </c>
      <c r="E3148" s="122">
        <v>2.8636202202703154</v>
      </c>
      <c r="F3148" s="84" t="s">
        <v>12035</v>
      </c>
      <c r="G3148" s="84" t="b">
        <v>0</v>
      </c>
      <c r="H3148" s="84" t="b">
        <v>0</v>
      </c>
      <c r="I3148" s="84" t="b">
        <v>0</v>
      </c>
      <c r="J3148" s="84" t="b">
        <v>0</v>
      </c>
      <c r="K3148" s="84" t="b">
        <v>0</v>
      </c>
      <c r="L3148" s="84" t="b">
        <v>0</v>
      </c>
    </row>
    <row r="3149" spans="1:12" x14ac:dyDescent="0.25">
      <c r="A3149" s="84" t="s">
        <v>15389</v>
      </c>
      <c r="B3149" s="84" t="s">
        <v>14281</v>
      </c>
      <c r="C3149" s="84">
        <v>2</v>
      </c>
      <c r="D3149" s="122">
        <v>2.2733542781420858E-3</v>
      </c>
      <c r="E3149" s="122">
        <v>2.5625902246063346</v>
      </c>
      <c r="F3149" s="84" t="s">
        <v>12035</v>
      </c>
      <c r="G3149" s="84" t="b">
        <v>0</v>
      </c>
      <c r="H3149" s="84" t="b">
        <v>0</v>
      </c>
      <c r="I3149" s="84" t="b">
        <v>0</v>
      </c>
      <c r="J3149" s="84" t="b">
        <v>0</v>
      </c>
      <c r="K3149" s="84" t="b">
        <v>0</v>
      </c>
      <c r="L3149" s="84" t="b">
        <v>0</v>
      </c>
    </row>
    <row r="3150" spans="1:12" x14ac:dyDescent="0.25">
      <c r="A3150" s="84" t="s">
        <v>14281</v>
      </c>
      <c r="B3150" s="84" t="s">
        <v>12295</v>
      </c>
      <c r="C3150" s="84">
        <v>2</v>
      </c>
      <c r="D3150" s="122">
        <v>2.2733542781420858E-3</v>
      </c>
      <c r="E3150" s="122">
        <v>2.085468969886672</v>
      </c>
      <c r="F3150" s="84" t="s">
        <v>12035</v>
      </c>
      <c r="G3150" s="84" t="b">
        <v>0</v>
      </c>
      <c r="H3150" s="84" t="b">
        <v>0</v>
      </c>
      <c r="I3150" s="84" t="b">
        <v>0</v>
      </c>
      <c r="J3150" s="84" t="b">
        <v>0</v>
      </c>
      <c r="K3150" s="84" t="b">
        <v>0</v>
      </c>
      <c r="L3150" s="84" t="b">
        <v>0</v>
      </c>
    </row>
    <row r="3151" spans="1:12" x14ac:dyDescent="0.25">
      <c r="A3151" s="84" t="s">
        <v>12295</v>
      </c>
      <c r="B3151" s="84" t="s">
        <v>14273</v>
      </c>
      <c r="C3151" s="84">
        <v>2</v>
      </c>
      <c r="D3151" s="122">
        <v>2.2733542781420858E-3</v>
      </c>
      <c r="E3151" s="122">
        <v>2.5625902246063346</v>
      </c>
      <c r="F3151" s="84" t="s">
        <v>12035</v>
      </c>
      <c r="G3151" s="84" t="b">
        <v>0</v>
      </c>
      <c r="H3151" s="84" t="b">
        <v>0</v>
      </c>
      <c r="I3151" s="84" t="b">
        <v>0</v>
      </c>
      <c r="J3151" s="84" t="b">
        <v>0</v>
      </c>
      <c r="K3151" s="84" t="b">
        <v>0</v>
      </c>
      <c r="L3151" s="84" t="b">
        <v>0</v>
      </c>
    </row>
    <row r="3152" spans="1:12" x14ac:dyDescent="0.25">
      <c r="A3152" s="84" t="s">
        <v>14273</v>
      </c>
      <c r="B3152" s="84" t="s">
        <v>14235</v>
      </c>
      <c r="C3152" s="84">
        <v>2</v>
      </c>
      <c r="D3152" s="122">
        <v>2.2733542781420858E-3</v>
      </c>
      <c r="E3152" s="122">
        <v>2.8636202202703154</v>
      </c>
      <c r="F3152" s="84" t="s">
        <v>12035</v>
      </c>
      <c r="G3152" s="84" t="b">
        <v>0</v>
      </c>
      <c r="H3152" s="84" t="b">
        <v>0</v>
      </c>
      <c r="I3152" s="84" t="b">
        <v>0</v>
      </c>
      <c r="J3152" s="84" t="b">
        <v>0</v>
      </c>
      <c r="K3152" s="84" t="b">
        <v>0</v>
      </c>
      <c r="L3152" s="84" t="b">
        <v>0</v>
      </c>
    </row>
    <row r="3153" spans="1:12" x14ac:dyDescent="0.25">
      <c r="A3153" s="84" t="s">
        <v>14235</v>
      </c>
      <c r="B3153" s="84" t="s">
        <v>731</v>
      </c>
      <c r="C3153" s="84">
        <v>2</v>
      </c>
      <c r="D3153" s="122">
        <v>2.2733542781420858E-3</v>
      </c>
      <c r="E3153" s="122">
        <v>1.1077453645978241</v>
      </c>
      <c r="F3153" s="84" t="s">
        <v>12035</v>
      </c>
      <c r="G3153" s="84" t="b">
        <v>0</v>
      </c>
      <c r="H3153" s="84" t="b">
        <v>0</v>
      </c>
      <c r="I3153" s="84" t="b">
        <v>0</v>
      </c>
      <c r="J3153" s="84" t="b">
        <v>0</v>
      </c>
      <c r="K3153" s="84" t="b">
        <v>0</v>
      </c>
      <c r="L3153" s="84" t="b">
        <v>0</v>
      </c>
    </row>
    <row r="3154" spans="1:12" x14ac:dyDescent="0.25">
      <c r="A3154" s="84" t="s">
        <v>14217</v>
      </c>
      <c r="B3154" s="84" t="s">
        <v>731</v>
      </c>
      <c r="C3154" s="84">
        <v>2</v>
      </c>
      <c r="D3154" s="122">
        <v>2.2733542781420858E-3</v>
      </c>
      <c r="E3154" s="122">
        <v>0.70980535592578653</v>
      </c>
      <c r="F3154" s="84" t="s">
        <v>12035</v>
      </c>
      <c r="G3154" s="84" t="b">
        <v>0</v>
      </c>
      <c r="H3154" s="84" t="b">
        <v>0</v>
      </c>
      <c r="I3154" s="84" t="b">
        <v>0</v>
      </c>
      <c r="J3154" s="84" t="b">
        <v>0</v>
      </c>
      <c r="K3154" s="84" t="b">
        <v>0</v>
      </c>
      <c r="L3154" s="84" t="b">
        <v>0</v>
      </c>
    </row>
    <row r="3155" spans="1:12" x14ac:dyDescent="0.25">
      <c r="A3155" s="84" t="s">
        <v>731</v>
      </c>
      <c r="B3155" s="84" t="s">
        <v>14591</v>
      </c>
      <c r="C3155" s="84">
        <v>2</v>
      </c>
      <c r="D3155" s="122">
        <v>2.2733542781420858E-3</v>
      </c>
      <c r="E3155" s="122">
        <v>1.2725556132438165</v>
      </c>
      <c r="F3155" s="84" t="s">
        <v>12035</v>
      </c>
      <c r="G3155" s="84" t="b">
        <v>0</v>
      </c>
      <c r="H3155" s="84" t="b">
        <v>0</v>
      </c>
      <c r="I3155" s="84" t="b">
        <v>0</v>
      </c>
      <c r="J3155" s="84" t="b">
        <v>0</v>
      </c>
      <c r="K3155" s="84" t="b">
        <v>0</v>
      </c>
      <c r="L3155" s="84" t="b">
        <v>0</v>
      </c>
    </row>
    <row r="3156" spans="1:12" x14ac:dyDescent="0.25">
      <c r="A3156" s="84" t="s">
        <v>14591</v>
      </c>
      <c r="B3156" s="84" t="s">
        <v>14221</v>
      </c>
      <c r="C3156" s="84">
        <v>2</v>
      </c>
      <c r="D3156" s="122">
        <v>2.2733542781420858E-3</v>
      </c>
      <c r="E3156" s="122">
        <v>2.5625902246063346</v>
      </c>
      <c r="F3156" s="84" t="s">
        <v>12035</v>
      </c>
      <c r="G3156" s="84" t="b">
        <v>0</v>
      </c>
      <c r="H3156" s="84" t="b">
        <v>0</v>
      </c>
      <c r="I3156" s="84" t="b">
        <v>0</v>
      </c>
      <c r="J3156" s="84" t="b">
        <v>0</v>
      </c>
      <c r="K3156" s="84" t="b">
        <v>0</v>
      </c>
      <c r="L3156" s="84" t="b">
        <v>0</v>
      </c>
    </row>
    <row r="3157" spans="1:12" x14ac:dyDescent="0.25">
      <c r="A3157" s="84" t="s">
        <v>14221</v>
      </c>
      <c r="B3157" s="84" t="s">
        <v>14592</v>
      </c>
      <c r="C3157" s="84">
        <v>2</v>
      </c>
      <c r="D3157" s="122">
        <v>2.2733542781420858E-3</v>
      </c>
      <c r="E3157" s="122">
        <v>2.4656802115982779</v>
      </c>
      <c r="F3157" s="84" t="s">
        <v>12035</v>
      </c>
      <c r="G3157" s="84" t="b">
        <v>0</v>
      </c>
      <c r="H3157" s="84" t="b">
        <v>0</v>
      </c>
      <c r="I3157" s="84" t="b">
        <v>0</v>
      </c>
      <c r="J3157" s="84" t="b">
        <v>0</v>
      </c>
      <c r="K3157" s="84" t="b">
        <v>0</v>
      </c>
      <c r="L3157" s="84" t="b">
        <v>0</v>
      </c>
    </row>
    <row r="3158" spans="1:12" x14ac:dyDescent="0.25">
      <c r="A3158" s="84" t="s">
        <v>14592</v>
      </c>
      <c r="B3158" s="84" t="s">
        <v>14593</v>
      </c>
      <c r="C3158" s="84">
        <v>2</v>
      </c>
      <c r="D3158" s="122">
        <v>2.2733542781420858E-3</v>
      </c>
      <c r="E3158" s="122">
        <v>2.8636202202703154</v>
      </c>
      <c r="F3158" s="84" t="s">
        <v>12035</v>
      </c>
      <c r="G3158" s="84" t="b">
        <v>0</v>
      </c>
      <c r="H3158" s="84" t="b">
        <v>0</v>
      </c>
      <c r="I3158" s="84" t="b">
        <v>0</v>
      </c>
      <c r="J3158" s="84" t="b">
        <v>0</v>
      </c>
      <c r="K3158" s="84" t="b">
        <v>0</v>
      </c>
      <c r="L3158" s="84" t="b">
        <v>0</v>
      </c>
    </row>
    <row r="3159" spans="1:12" x14ac:dyDescent="0.25">
      <c r="A3159" s="84" t="s">
        <v>14593</v>
      </c>
      <c r="B3159" s="84" t="s">
        <v>12282</v>
      </c>
      <c r="C3159" s="84">
        <v>2</v>
      </c>
      <c r="D3159" s="122">
        <v>2.2733542781420858E-3</v>
      </c>
      <c r="E3159" s="122">
        <v>2.4656802115982779</v>
      </c>
      <c r="F3159" s="84" t="s">
        <v>12035</v>
      </c>
      <c r="G3159" s="84" t="b">
        <v>0</v>
      </c>
      <c r="H3159" s="84" t="b">
        <v>0</v>
      </c>
      <c r="I3159" s="84" t="b">
        <v>0</v>
      </c>
      <c r="J3159" s="84" t="b">
        <v>1</v>
      </c>
      <c r="K3159" s="84" t="b">
        <v>0</v>
      </c>
      <c r="L3159" s="84" t="b">
        <v>0</v>
      </c>
    </row>
    <row r="3160" spans="1:12" x14ac:dyDescent="0.25">
      <c r="A3160" s="84" t="s">
        <v>12282</v>
      </c>
      <c r="B3160" s="84" t="s">
        <v>8333</v>
      </c>
      <c r="C3160" s="84">
        <v>2</v>
      </c>
      <c r="D3160" s="122">
        <v>2.2733542781420858E-3</v>
      </c>
      <c r="E3160" s="122">
        <v>2.5625902246063346</v>
      </c>
      <c r="F3160" s="84" t="s">
        <v>12035</v>
      </c>
      <c r="G3160" s="84" t="b">
        <v>1</v>
      </c>
      <c r="H3160" s="84" t="b">
        <v>0</v>
      </c>
      <c r="I3160" s="84" t="b">
        <v>0</v>
      </c>
      <c r="J3160" s="84" t="b">
        <v>0</v>
      </c>
      <c r="K3160" s="84" t="b">
        <v>0</v>
      </c>
      <c r="L3160" s="84" t="b">
        <v>0</v>
      </c>
    </row>
    <row r="3161" spans="1:12" x14ac:dyDescent="0.25">
      <c r="A3161" s="84" t="s">
        <v>8333</v>
      </c>
      <c r="B3161" s="84" t="s">
        <v>14294</v>
      </c>
      <c r="C3161" s="84">
        <v>2</v>
      </c>
      <c r="D3161" s="122">
        <v>2.2733542781420858E-3</v>
      </c>
      <c r="E3161" s="122">
        <v>2.5625902246063346</v>
      </c>
      <c r="F3161" s="84" t="s">
        <v>12035</v>
      </c>
      <c r="G3161" s="84" t="b">
        <v>0</v>
      </c>
      <c r="H3161" s="84" t="b">
        <v>0</v>
      </c>
      <c r="I3161" s="84" t="b">
        <v>0</v>
      </c>
      <c r="J3161" s="84" t="b">
        <v>0</v>
      </c>
      <c r="K3161" s="84" t="b">
        <v>0</v>
      </c>
      <c r="L3161" s="84" t="b">
        <v>0</v>
      </c>
    </row>
    <row r="3162" spans="1:12" x14ac:dyDescent="0.25">
      <c r="A3162" s="84" t="s">
        <v>14350</v>
      </c>
      <c r="B3162" s="84" t="s">
        <v>15277</v>
      </c>
      <c r="C3162" s="84">
        <v>2</v>
      </c>
      <c r="D3162" s="122">
        <v>2.2733542781420858E-3</v>
      </c>
      <c r="E3162" s="122">
        <v>2.6875289612146345</v>
      </c>
      <c r="F3162" s="84" t="s">
        <v>12035</v>
      </c>
      <c r="G3162" s="84" t="b">
        <v>0</v>
      </c>
      <c r="H3162" s="84" t="b">
        <v>0</v>
      </c>
      <c r="I3162" s="84" t="b">
        <v>0</v>
      </c>
      <c r="J3162" s="84" t="b">
        <v>0</v>
      </c>
      <c r="K3162" s="84" t="b">
        <v>0</v>
      </c>
      <c r="L3162" s="84" t="b">
        <v>0</v>
      </c>
    </row>
    <row r="3163" spans="1:12" x14ac:dyDescent="0.25">
      <c r="A3163" s="84" t="s">
        <v>15277</v>
      </c>
      <c r="B3163" s="84" t="s">
        <v>15278</v>
      </c>
      <c r="C3163" s="84">
        <v>2</v>
      </c>
      <c r="D3163" s="122">
        <v>2.2733542781420858E-3</v>
      </c>
      <c r="E3163" s="122">
        <v>2.8636202202703154</v>
      </c>
      <c r="F3163" s="84" t="s">
        <v>12035</v>
      </c>
      <c r="G3163" s="84" t="b">
        <v>0</v>
      </c>
      <c r="H3163" s="84" t="b">
        <v>0</v>
      </c>
      <c r="I3163" s="84" t="b">
        <v>0</v>
      </c>
      <c r="J3163" s="84" t="b">
        <v>0</v>
      </c>
      <c r="K3163" s="84" t="b">
        <v>0</v>
      </c>
      <c r="L3163" s="84" t="b">
        <v>0</v>
      </c>
    </row>
    <row r="3164" spans="1:12" x14ac:dyDescent="0.25">
      <c r="A3164" s="84" t="s">
        <v>14327</v>
      </c>
      <c r="B3164" s="84" t="s">
        <v>731</v>
      </c>
      <c r="C3164" s="84">
        <v>2</v>
      </c>
      <c r="D3164" s="122">
        <v>2.2733542781420858E-3</v>
      </c>
      <c r="E3164" s="122">
        <v>1.1077453645978241</v>
      </c>
      <c r="F3164" s="84" t="s">
        <v>12035</v>
      </c>
      <c r="G3164" s="84" t="b">
        <v>0</v>
      </c>
      <c r="H3164" s="84" t="b">
        <v>0</v>
      </c>
      <c r="I3164" s="84" t="b">
        <v>0</v>
      </c>
      <c r="J3164" s="84" t="b">
        <v>0</v>
      </c>
      <c r="K3164" s="84" t="b">
        <v>0</v>
      </c>
      <c r="L3164" s="84" t="b">
        <v>0</v>
      </c>
    </row>
    <row r="3165" spans="1:12" x14ac:dyDescent="0.25">
      <c r="A3165" s="84" t="s">
        <v>14477</v>
      </c>
      <c r="B3165" s="84" t="s">
        <v>14220</v>
      </c>
      <c r="C3165" s="84">
        <v>2</v>
      </c>
      <c r="D3165" s="122">
        <v>2.2733542781420858E-3</v>
      </c>
      <c r="E3165" s="122">
        <v>2.5114377021589531</v>
      </c>
      <c r="F3165" s="84" t="s">
        <v>12035</v>
      </c>
      <c r="G3165" s="84" t="b">
        <v>0</v>
      </c>
      <c r="H3165" s="84" t="b">
        <v>0</v>
      </c>
      <c r="I3165" s="84" t="b">
        <v>0</v>
      </c>
      <c r="J3165" s="84" t="b">
        <v>0</v>
      </c>
      <c r="K3165" s="84" t="b">
        <v>0</v>
      </c>
      <c r="L3165" s="84" t="b">
        <v>0</v>
      </c>
    </row>
    <row r="3166" spans="1:12" x14ac:dyDescent="0.25">
      <c r="A3166" s="84" t="s">
        <v>14220</v>
      </c>
      <c r="B3166" s="84" t="s">
        <v>14224</v>
      </c>
      <c r="C3166" s="84">
        <v>2</v>
      </c>
      <c r="D3166" s="122">
        <v>2.2733542781420858E-3</v>
      </c>
      <c r="E3166" s="122">
        <v>2.1646502159342966</v>
      </c>
      <c r="F3166" s="84" t="s">
        <v>12035</v>
      </c>
      <c r="G3166" s="84" t="b">
        <v>0</v>
      </c>
      <c r="H3166" s="84" t="b">
        <v>0</v>
      </c>
      <c r="I3166" s="84" t="b">
        <v>0</v>
      </c>
      <c r="J3166" s="84" t="b">
        <v>0</v>
      </c>
      <c r="K3166" s="84" t="b">
        <v>0</v>
      </c>
      <c r="L3166" s="84" t="b">
        <v>0</v>
      </c>
    </row>
    <row r="3167" spans="1:12" x14ac:dyDescent="0.25">
      <c r="A3167" s="84" t="s">
        <v>14224</v>
      </c>
      <c r="B3167" s="84" t="s">
        <v>14255</v>
      </c>
      <c r="C3167" s="84">
        <v>2</v>
      </c>
      <c r="D3167" s="122">
        <v>2.2733542781420858E-3</v>
      </c>
      <c r="E3167" s="122">
        <v>2.085468969886672</v>
      </c>
      <c r="F3167" s="84" t="s">
        <v>12035</v>
      </c>
      <c r="G3167" s="84" t="b">
        <v>0</v>
      </c>
      <c r="H3167" s="84" t="b">
        <v>0</v>
      </c>
      <c r="I3167" s="84" t="b">
        <v>0</v>
      </c>
      <c r="J3167" s="84" t="b">
        <v>0</v>
      </c>
      <c r="K3167" s="84" t="b">
        <v>0</v>
      </c>
      <c r="L3167" s="84" t="b">
        <v>0</v>
      </c>
    </row>
    <row r="3168" spans="1:12" x14ac:dyDescent="0.25">
      <c r="A3168" s="84" t="s">
        <v>14277</v>
      </c>
      <c r="B3168" s="84" t="s">
        <v>15290</v>
      </c>
      <c r="C3168" s="84">
        <v>2</v>
      </c>
      <c r="D3168" s="122">
        <v>2.2733542781420858E-3</v>
      </c>
      <c r="E3168" s="122">
        <v>2.3864989655506532</v>
      </c>
      <c r="F3168" s="84" t="s">
        <v>12035</v>
      </c>
      <c r="G3168" s="84" t="b">
        <v>0</v>
      </c>
      <c r="H3168" s="84" t="b">
        <v>0</v>
      </c>
      <c r="I3168" s="84" t="b">
        <v>0</v>
      </c>
      <c r="J3168" s="84" t="b">
        <v>0</v>
      </c>
      <c r="K3168" s="84" t="b">
        <v>0</v>
      </c>
      <c r="L3168" s="84" t="b">
        <v>0</v>
      </c>
    </row>
    <row r="3169" spans="1:12" x14ac:dyDescent="0.25">
      <c r="A3169" s="84" t="s">
        <v>15290</v>
      </c>
      <c r="B3169" s="84" t="s">
        <v>14285</v>
      </c>
      <c r="C3169" s="84">
        <v>2</v>
      </c>
      <c r="D3169" s="122">
        <v>2.2733542781420858E-3</v>
      </c>
      <c r="E3169" s="122">
        <v>2.4656802115982779</v>
      </c>
      <c r="F3169" s="84" t="s">
        <v>12035</v>
      </c>
      <c r="G3169" s="84" t="b">
        <v>0</v>
      </c>
      <c r="H3169" s="84" t="b">
        <v>0</v>
      </c>
      <c r="I3169" s="84" t="b">
        <v>0</v>
      </c>
      <c r="J3169" s="84" t="b">
        <v>1</v>
      </c>
      <c r="K3169" s="84" t="b">
        <v>0</v>
      </c>
      <c r="L3169" s="84" t="b">
        <v>0</v>
      </c>
    </row>
    <row r="3170" spans="1:12" x14ac:dyDescent="0.25">
      <c r="A3170" s="84" t="s">
        <v>14285</v>
      </c>
      <c r="B3170" s="84" t="s">
        <v>14253</v>
      </c>
      <c r="C3170" s="84">
        <v>2</v>
      </c>
      <c r="D3170" s="122">
        <v>2.2733542781420858E-3</v>
      </c>
      <c r="E3170" s="122">
        <v>2.0677402029262404</v>
      </c>
      <c r="F3170" s="84" t="s">
        <v>12035</v>
      </c>
      <c r="G3170" s="84" t="b">
        <v>1</v>
      </c>
      <c r="H3170" s="84" t="b">
        <v>0</v>
      </c>
      <c r="I3170" s="84" t="b">
        <v>0</v>
      </c>
      <c r="J3170" s="84" t="b">
        <v>0</v>
      </c>
      <c r="K3170" s="84" t="b">
        <v>0</v>
      </c>
      <c r="L3170" s="84" t="b">
        <v>0</v>
      </c>
    </row>
    <row r="3171" spans="1:12" x14ac:dyDescent="0.25">
      <c r="A3171" s="84" t="s">
        <v>14253</v>
      </c>
      <c r="B3171" s="84" t="s">
        <v>12262</v>
      </c>
      <c r="C3171" s="84">
        <v>2</v>
      </c>
      <c r="D3171" s="122">
        <v>2.2733542781420858E-3</v>
      </c>
      <c r="E3171" s="122">
        <v>1.9216121672480024</v>
      </c>
      <c r="F3171" s="84" t="s">
        <v>12035</v>
      </c>
      <c r="G3171" s="84" t="b">
        <v>0</v>
      </c>
      <c r="H3171" s="84" t="b">
        <v>0</v>
      </c>
      <c r="I3171" s="84" t="b">
        <v>0</v>
      </c>
      <c r="J3171" s="84" t="b">
        <v>0</v>
      </c>
      <c r="K3171" s="84" t="b">
        <v>0</v>
      </c>
      <c r="L3171" s="84" t="b">
        <v>0</v>
      </c>
    </row>
    <row r="3172" spans="1:12" x14ac:dyDescent="0.25">
      <c r="A3172" s="84" t="s">
        <v>14731</v>
      </c>
      <c r="B3172" s="84" t="s">
        <v>12262</v>
      </c>
      <c r="C3172" s="84">
        <v>2</v>
      </c>
      <c r="D3172" s="122">
        <v>2.2733542781420858E-3</v>
      </c>
      <c r="E3172" s="122">
        <v>2.0185221802560589</v>
      </c>
      <c r="F3172" s="84" t="s">
        <v>12035</v>
      </c>
      <c r="G3172" s="84" t="b">
        <v>0</v>
      </c>
      <c r="H3172" s="84" t="b">
        <v>0</v>
      </c>
      <c r="I3172" s="84" t="b">
        <v>0</v>
      </c>
      <c r="J3172" s="84" t="b">
        <v>0</v>
      </c>
      <c r="K3172" s="84" t="b">
        <v>0</v>
      </c>
      <c r="L3172" s="84" t="b">
        <v>0</v>
      </c>
    </row>
    <row r="3173" spans="1:12" x14ac:dyDescent="0.25">
      <c r="A3173" s="84" t="s">
        <v>14281</v>
      </c>
      <c r="B3173" s="84" t="s">
        <v>14253</v>
      </c>
      <c r="C3173" s="84">
        <v>2</v>
      </c>
      <c r="D3173" s="122">
        <v>2.2733542781420858E-3</v>
      </c>
      <c r="E3173" s="122">
        <v>1.9885589568786155</v>
      </c>
      <c r="F3173" s="84" t="s">
        <v>12035</v>
      </c>
      <c r="G3173" s="84" t="b">
        <v>0</v>
      </c>
      <c r="H3173" s="84" t="b">
        <v>0</v>
      </c>
      <c r="I3173" s="84" t="b">
        <v>0</v>
      </c>
      <c r="J3173" s="84" t="b">
        <v>0</v>
      </c>
      <c r="K3173" s="84" t="b">
        <v>0</v>
      </c>
      <c r="L3173" s="84" t="b">
        <v>0</v>
      </c>
    </row>
    <row r="3174" spans="1:12" x14ac:dyDescent="0.25">
      <c r="A3174" s="84" t="s">
        <v>14253</v>
      </c>
      <c r="B3174" s="84" t="s">
        <v>15288</v>
      </c>
      <c r="C3174" s="84">
        <v>2</v>
      </c>
      <c r="D3174" s="122">
        <v>2.2733542781420858E-3</v>
      </c>
      <c r="E3174" s="122">
        <v>2.4656802115982779</v>
      </c>
      <c r="F3174" s="84" t="s">
        <v>12035</v>
      </c>
      <c r="G3174" s="84" t="b">
        <v>0</v>
      </c>
      <c r="H3174" s="84" t="b">
        <v>0</v>
      </c>
      <c r="I3174" s="84" t="b">
        <v>0</v>
      </c>
      <c r="J3174" s="84" t="b">
        <v>0</v>
      </c>
      <c r="K3174" s="84" t="b">
        <v>0</v>
      </c>
      <c r="L3174" s="84" t="b">
        <v>0</v>
      </c>
    </row>
    <row r="3175" spans="1:12" x14ac:dyDescent="0.25">
      <c r="A3175" s="84" t="s">
        <v>15288</v>
      </c>
      <c r="B3175" s="84" t="s">
        <v>15289</v>
      </c>
      <c r="C3175" s="84">
        <v>2</v>
      </c>
      <c r="D3175" s="122">
        <v>2.2733542781420858E-3</v>
      </c>
      <c r="E3175" s="122">
        <v>2.8636202202703154</v>
      </c>
      <c r="F3175" s="84" t="s">
        <v>12035</v>
      </c>
      <c r="G3175" s="84" t="b">
        <v>0</v>
      </c>
      <c r="H3175" s="84" t="b">
        <v>0</v>
      </c>
      <c r="I3175" s="84" t="b">
        <v>0</v>
      </c>
      <c r="J3175" s="84" t="b">
        <v>0</v>
      </c>
      <c r="K3175" s="84" t="b">
        <v>0</v>
      </c>
      <c r="L3175" s="84" t="b">
        <v>0</v>
      </c>
    </row>
    <row r="3176" spans="1:12" x14ac:dyDescent="0.25">
      <c r="A3176" s="84" t="s">
        <v>15289</v>
      </c>
      <c r="B3176" s="84" t="s">
        <v>731</v>
      </c>
      <c r="C3176" s="84">
        <v>2</v>
      </c>
      <c r="D3176" s="122">
        <v>2.2733542781420858E-3</v>
      </c>
      <c r="E3176" s="122">
        <v>1.1077453645978241</v>
      </c>
      <c r="F3176" s="84" t="s">
        <v>12035</v>
      </c>
      <c r="G3176" s="84" t="b">
        <v>0</v>
      </c>
      <c r="H3176" s="84" t="b">
        <v>0</v>
      </c>
      <c r="I3176" s="84" t="b">
        <v>0</v>
      </c>
      <c r="J3176" s="84" t="b">
        <v>0</v>
      </c>
      <c r="K3176" s="84" t="b">
        <v>0</v>
      </c>
      <c r="L3176" s="84" t="b">
        <v>0</v>
      </c>
    </row>
    <row r="3177" spans="1:12" x14ac:dyDescent="0.25">
      <c r="A3177" s="84" t="s">
        <v>14281</v>
      </c>
      <c r="B3177" s="84" t="s">
        <v>15284</v>
      </c>
      <c r="C3177" s="84">
        <v>2</v>
      </c>
      <c r="D3177" s="122">
        <v>2.2733542781420858E-3</v>
      </c>
      <c r="E3177" s="122">
        <v>2.3864989655506532</v>
      </c>
      <c r="F3177" s="84" t="s">
        <v>12035</v>
      </c>
      <c r="G3177" s="84" t="b">
        <v>0</v>
      </c>
      <c r="H3177" s="84" t="b">
        <v>0</v>
      </c>
      <c r="I3177" s="84" t="b">
        <v>0</v>
      </c>
      <c r="J3177" s="84" t="b">
        <v>0</v>
      </c>
      <c r="K3177" s="84" t="b">
        <v>0</v>
      </c>
      <c r="L3177" s="84" t="b">
        <v>0</v>
      </c>
    </row>
    <row r="3178" spans="1:12" x14ac:dyDescent="0.25">
      <c r="A3178" s="84" t="s">
        <v>15284</v>
      </c>
      <c r="B3178" s="84" t="s">
        <v>15285</v>
      </c>
      <c r="C3178" s="84">
        <v>2</v>
      </c>
      <c r="D3178" s="122">
        <v>2.2733542781420858E-3</v>
      </c>
      <c r="E3178" s="122">
        <v>2.8636202202703154</v>
      </c>
      <c r="F3178" s="84" t="s">
        <v>12035</v>
      </c>
      <c r="G3178" s="84" t="b">
        <v>0</v>
      </c>
      <c r="H3178" s="84" t="b">
        <v>0</v>
      </c>
      <c r="I3178" s="84" t="b">
        <v>0</v>
      </c>
      <c r="J3178" s="84" t="b">
        <v>0</v>
      </c>
      <c r="K3178" s="84" t="b">
        <v>0</v>
      </c>
      <c r="L3178" s="84" t="b">
        <v>0</v>
      </c>
    </row>
    <row r="3179" spans="1:12" x14ac:dyDescent="0.25">
      <c r="A3179" s="84" t="s">
        <v>15285</v>
      </c>
      <c r="B3179" s="84" t="s">
        <v>15286</v>
      </c>
      <c r="C3179" s="84">
        <v>2</v>
      </c>
      <c r="D3179" s="122">
        <v>2.2733542781420858E-3</v>
      </c>
      <c r="E3179" s="122">
        <v>2.8636202202703154</v>
      </c>
      <c r="F3179" s="84" t="s">
        <v>12035</v>
      </c>
      <c r="G3179" s="84" t="b">
        <v>0</v>
      </c>
      <c r="H3179" s="84" t="b">
        <v>0</v>
      </c>
      <c r="I3179" s="84" t="b">
        <v>0</v>
      </c>
      <c r="J3179" s="84" t="b">
        <v>0</v>
      </c>
      <c r="K3179" s="84" t="b">
        <v>0</v>
      </c>
      <c r="L3179" s="84" t="b">
        <v>0</v>
      </c>
    </row>
    <row r="3180" spans="1:12" x14ac:dyDescent="0.25">
      <c r="A3180" s="84" t="s">
        <v>15286</v>
      </c>
      <c r="B3180" s="84" t="s">
        <v>15287</v>
      </c>
      <c r="C3180" s="84">
        <v>2</v>
      </c>
      <c r="D3180" s="122">
        <v>2.2733542781420858E-3</v>
      </c>
      <c r="E3180" s="122">
        <v>2.8636202202703154</v>
      </c>
      <c r="F3180" s="84" t="s">
        <v>12035</v>
      </c>
      <c r="G3180" s="84" t="b">
        <v>0</v>
      </c>
      <c r="H3180" s="84" t="b">
        <v>0</v>
      </c>
      <c r="I3180" s="84" t="b">
        <v>0</v>
      </c>
      <c r="J3180" s="84" t="b">
        <v>0</v>
      </c>
      <c r="K3180" s="84" t="b">
        <v>0</v>
      </c>
      <c r="L3180" s="84" t="b">
        <v>0</v>
      </c>
    </row>
    <row r="3181" spans="1:12" x14ac:dyDescent="0.25">
      <c r="A3181" s="84" t="s">
        <v>15287</v>
      </c>
      <c r="B3181" s="84" t="s">
        <v>14936</v>
      </c>
      <c r="C3181" s="84">
        <v>2</v>
      </c>
      <c r="D3181" s="122">
        <v>2.2733542781420858E-3</v>
      </c>
      <c r="E3181" s="122">
        <v>2.8636202202703154</v>
      </c>
      <c r="F3181" s="84" t="s">
        <v>12035</v>
      </c>
      <c r="G3181" s="84" t="b">
        <v>0</v>
      </c>
      <c r="H3181" s="84" t="b">
        <v>0</v>
      </c>
      <c r="I3181" s="84" t="b">
        <v>0</v>
      </c>
      <c r="J3181" s="84" t="b">
        <v>0</v>
      </c>
      <c r="K3181" s="84" t="b">
        <v>0</v>
      </c>
      <c r="L3181" s="84" t="b">
        <v>0</v>
      </c>
    </row>
    <row r="3182" spans="1:12" x14ac:dyDescent="0.25">
      <c r="A3182" s="84" t="s">
        <v>14936</v>
      </c>
      <c r="B3182" s="84" t="s">
        <v>12262</v>
      </c>
      <c r="C3182" s="84">
        <v>2</v>
      </c>
      <c r="D3182" s="122">
        <v>2.2733542781420858E-3</v>
      </c>
      <c r="E3182" s="122">
        <v>2.3195521759200401</v>
      </c>
      <c r="F3182" s="84" t="s">
        <v>12035</v>
      </c>
      <c r="G3182" s="84" t="b">
        <v>0</v>
      </c>
      <c r="H3182" s="84" t="b">
        <v>0</v>
      </c>
      <c r="I3182" s="84" t="b">
        <v>0</v>
      </c>
      <c r="J3182" s="84" t="b">
        <v>0</v>
      </c>
      <c r="K3182" s="84" t="b">
        <v>0</v>
      </c>
      <c r="L3182" s="84" t="b">
        <v>0</v>
      </c>
    </row>
    <row r="3183" spans="1:12" x14ac:dyDescent="0.25">
      <c r="A3183" s="84" t="s">
        <v>14731</v>
      </c>
      <c r="B3183" s="84" t="s">
        <v>2679</v>
      </c>
      <c r="C3183" s="84">
        <v>2</v>
      </c>
      <c r="D3183" s="122">
        <v>2.2733542781420858E-3</v>
      </c>
      <c r="E3183" s="122">
        <v>1.6331712988920417</v>
      </c>
      <c r="F3183" s="84" t="s">
        <v>12035</v>
      </c>
      <c r="G3183" s="84" t="b">
        <v>0</v>
      </c>
      <c r="H3183" s="84" t="b">
        <v>0</v>
      </c>
      <c r="I3183" s="84" t="b">
        <v>0</v>
      </c>
      <c r="J3183" s="84" t="b">
        <v>0</v>
      </c>
      <c r="K3183" s="84" t="b">
        <v>0</v>
      </c>
      <c r="L3183" s="84" t="b">
        <v>0</v>
      </c>
    </row>
    <row r="3184" spans="1:12" x14ac:dyDescent="0.25">
      <c r="A3184" s="84" t="s">
        <v>14935</v>
      </c>
      <c r="B3184" s="84" t="s">
        <v>15283</v>
      </c>
      <c r="C3184" s="84">
        <v>2</v>
      </c>
      <c r="D3184" s="122">
        <v>2.2733542781420858E-3</v>
      </c>
      <c r="E3184" s="122">
        <v>2.8636202202703154</v>
      </c>
      <c r="F3184" s="84" t="s">
        <v>12035</v>
      </c>
      <c r="G3184" s="84" t="b">
        <v>0</v>
      </c>
      <c r="H3184" s="84" t="b">
        <v>0</v>
      </c>
      <c r="I3184" s="84" t="b">
        <v>0</v>
      </c>
      <c r="J3184" s="84" t="b">
        <v>0</v>
      </c>
      <c r="K3184" s="84" t="b">
        <v>0</v>
      </c>
      <c r="L3184" s="84" t="b">
        <v>0</v>
      </c>
    </row>
    <row r="3185" spans="1:12" x14ac:dyDescent="0.25">
      <c r="A3185" s="84" t="s">
        <v>568</v>
      </c>
      <c r="B3185" s="84" t="s">
        <v>14731</v>
      </c>
      <c r="C3185" s="84">
        <v>2</v>
      </c>
      <c r="D3185" s="122">
        <v>2.2733542781420858E-3</v>
      </c>
      <c r="E3185" s="122">
        <v>2.3864989655506532</v>
      </c>
      <c r="F3185" s="84" t="s">
        <v>12035</v>
      </c>
      <c r="G3185" s="84" t="b">
        <v>0</v>
      </c>
      <c r="H3185" s="84" t="b">
        <v>0</v>
      </c>
      <c r="I3185" s="84" t="b">
        <v>0</v>
      </c>
      <c r="J3185" s="84" t="b">
        <v>0</v>
      </c>
      <c r="K3185" s="84" t="b">
        <v>0</v>
      </c>
      <c r="L3185" s="84" t="b">
        <v>0</v>
      </c>
    </row>
    <row r="3186" spans="1:12" x14ac:dyDescent="0.25">
      <c r="A3186" s="84" t="s">
        <v>568</v>
      </c>
      <c r="B3186" s="84" t="s">
        <v>14281</v>
      </c>
      <c r="C3186" s="84">
        <v>2</v>
      </c>
      <c r="D3186" s="122">
        <v>2.2733542781420858E-3</v>
      </c>
      <c r="E3186" s="122">
        <v>2.085468969886672</v>
      </c>
      <c r="F3186" s="84" t="s">
        <v>12035</v>
      </c>
      <c r="G3186" s="84" t="b">
        <v>0</v>
      </c>
      <c r="H3186" s="84" t="b">
        <v>0</v>
      </c>
      <c r="I3186" s="84" t="b">
        <v>0</v>
      </c>
      <c r="J3186" s="84" t="b">
        <v>0</v>
      </c>
      <c r="K3186" s="84" t="b">
        <v>0</v>
      </c>
      <c r="L3186" s="84" t="b">
        <v>0</v>
      </c>
    </row>
    <row r="3187" spans="1:12" x14ac:dyDescent="0.25">
      <c r="A3187" s="84" t="s">
        <v>14200</v>
      </c>
      <c r="B3187" s="84" t="s">
        <v>14404</v>
      </c>
      <c r="C3187" s="84">
        <v>2</v>
      </c>
      <c r="D3187" s="122">
        <v>2.2733542781420858E-3</v>
      </c>
      <c r="E3187" s="122">
        <v>2.6875289612146345</v>
      </c>
      <c r="F3187" s="84" t="s">
        <v>12035</v>
      </c>
      <c r="G3187" s="84" t="b">
        <v>0</v>
      </c>
      <c r="H3187" s="84" t="b">
        <v>0</v>
      </c>
      <c r="I3187" s="84" t="b">
        <v>0</v>
      </c>
      <c r="J3187" s="84" t="b">
        <v>0</v>
      </c>
      <c r="K3187" s="84" t="b">
        <v>0</v>
      </c>
      <c r="L3187" s="84" t="b">
        <v>0</v>
      </c>
    </row>
    <row r="3188" spans="1:12" x14ac:dyDescent="0.25">
      <c r="A3188" s="84" t="s">
        <v>14404</v>
      </c>
      <c r="B3188" s="84" t="s">
        <v>12352</v>
      </c>
      <c r="C3188" s="84">
        <v>2</v>
      </c>
      <c r="D3188" s="122">
        <v>2.2733542781420858E-3</v>
      </c>
      <c r="E3188" s="122">
        <v>1.9093777108309906</v>
      </c>
      <c r="F3188" s="84" t="s">
        <v>12035</v>
      </c>
      <c r="G3188" s="84" t="b">
        <v>0</v>
      </c>
      <c r="H3188" s="84" t="b">
        <v>0</v>
      </c>
      <c r="I3188" s="84" t="b">
        <v>0</v>
      </c>
      <c r="J3188" s="84" t="b">
        <v>0</v>
      </c>
      <c r="K3188" s="84" t="b">
        <v>0</v>
      </c>
      <c r="L3188" s="84" t="b">
        <v>0</v>
      </c>
    </row>
    <row r="3189" spans="1:12" x14ac:dyDescent="0.25">
      <c r="A3189" s="84" t="s">
        <v>12352</v>
      </c>
      <c r="B3189" s="84" t="s">
        <v>14217</v>
      </c>
      <c r="C3189" s="84">
        <v>2</v>
      </c>
      <c r="D3189" s="122">
        <v>2.2733542781420858E-3</v>
      </c>
      <c r="E3189" s="122">
        <v>1.9093777108309906</v>
      </c>
      <c r="F3189" s="84" t="s">
        <v>12035</v>
      </c>
      <c r="G3189" s="84" t="b">
        <v>0</v>
      </c>
      <c r="H3189" s="84" t="b">
        <v>0</v>
      </c>
      <c r="I3189" s="84" t="b">
        <v>0</v>
      </c>
      <c r="J3189" s="84" t="b">
        <v>0</v>
      </c>
      <c r="K3189" s="84" t="b">
        <v>0</v>
      </c>
      <c r="L3189" s="84" t="b">
        <v>0</v>
      </c>
    </row>
    <row r="3190" spans="1:12" x14ac:dyDescent="0.25">
      <c r="A3190" s="84" t="s">
        <v>14217</v>
      </c>
      <c r="B3190" s="84" t="s">
        <v>12296</v>
      </c>
      <c r="C3190" s="84">
        <v>2</v>
      </c>
      <c r="D3190" s="122">
        <v>2.2733542781420858E-3</v>
      </c>
      <c r="E3190" s="122">
        <v>1.3687701985902216</v>
      </c>
      <c r="F3190" s="84" t="s">
        <v>12035</v>
      </c>
      <c r="G3190" s="84" t="b">
        <v>0</v>
      </c>
      <c r="H3190" s="84" t="b">
        <v>0</v>
      </c>
      <c r="I3190" s="84" t="b">
        <v>0</v>
      </c>
      <c r="J3190" s="84" t="b">
        <v>0</v>
      </c>
      <c r="K3190" s="84" t="b">
        <v>0</v>
      </c>
      <c r="L3190" s="84" t="b">
        <v>0</v>
      </c>
    </row>
    <row r="3191" spans="1:12" x14ac:dyDescent="0.25">
      <c r="A3191" s="84" t="s">
        <v>12296</v>
      </c>
      <c r="B3191" s="84" t="s">
        <v>14851</v>
      </c>
      <c r="C3191" s="84">
        <v>2</v>
      </c>
      <c r="D3191" s="122">
        <v>2.2733542781420858E-3</v>
      </c>
      <c r="E3191" s="122">
        <v>1.7844389742226907</v>
      </c>
      <c r="F3191" s="84" t="s">
        <v>12035</v>
      </c>
      <c r="G3191" s="84" t="b">
        <v>0</v>
      </c>
      <c r="H3191" s="84" t="b">
        <v>0</v>
      </c>
      <c r="I3191" s="84" t="b">
        <v>0</v>
      </c>
      <c r="J3191" s="84" t="b">
        <v>0</v>
      </c>
      <c r="K3191" s="84" t="b">
        <v>1</v>
      </c>
      <c r="L3191" s="84" t="b">
        <v>0</v>
      </c>
    </row>
    <row r="3192" spans="1:12" x14ac:dyDescent="0.25">
      <c r="A3192" s="84" t="s">
        <v>14851</v>
      </c>
      <c r="B3192" s="84" t="s">
        <v>12296</v>
      </c>
      <c r="C3192" s="84">
        <v>2</v>
      </c>
      <c r="D3192" s="122">
        <v>2.2733542781420858E-3</v>
      </c>
      <c r="E3192" s="122">
        <v>1.7667102072622591</v>
      </c>
      <c r="F3192" s="84" t="s">
        <v>12035</v>
      </c>
      <c r="G3192" s="84" t="b">
        <v>0</v>
      </c>
      <c r="H3192" s="84" t="b">
        <v>1</v>
      </c>
      <c r="I3192" s="84" t="b">
        <v>0</v>
      </c>
      <c r="J3192" s="84" t="b">
        <v>0</v>
      </c>
      <c r="K3192" s="84" t="b">
        <v>0</v>
      </c>
      <c r="L3192" s="84" t="b">
        <v>0</v>
      </c>
    </row>
    <row r="3193" spans="1:12" x14ac:dyDescent="0.25">
      <c r="A3193" s="84" t="s">
        <v>12369</v>
      </c>
      <c r="B3193" s="84" t="s">
        <v>731</v>
      </c>
      <c r="C3193" s="84">
        <v>2</v>
      </c>
      <c r="D3193" s="122">
        <v>2.2733542781420858E-3</v>
      </c>
      <c r="E3193" s="122">
        <v>0.63062410987816175</v>
      </c>
      <c r="F3193" s="84" t="s">
        <v>12035</v>
      </c>
      <c r="G3193" s="84" t="b">
        <v>0</v>
      </c>
      <c r="H3193" s="84" t="b">
        <v>0</v>
      </c>
      <c r="I3193" s="84" t="b">
        <v>0</v>
      </c>
      <c r="J3193" s="84" t="b">
        <v>0</v>
      </c>
      <c r="K3193" s="84" t="b">
        <v>0</v>
      </c>
      <c r="L3193" s="84" t="b">
        <v>0</v>
      </c>
    </row>
    <row r="3194" spans="1:12" x14ac:dyDescent="0.25">
      <c r="A3194" s="84" t="s">
        <v>731</v>
      </c>
      <c r="B3194" s="84" t="s">
        <v>2803</v>
      </c>
      <c r="C3194" s="84">
        <v>2</v>
      </c>
      <c r="D3194" s="122">
        <v>2.2733542781420858E-3</v>
      </c>
      <c r="E3194" s="122">
        <v>0.36946562625187285</v>
      </c>
      <c r="F3194" s="84" t="s">
        <v>12035</v>
      </c>
      <c r="G3194" s="84" t="b">
        <v>0</v>
      </c>
      <c r="H3194" s="84" t="b">
        <v>0</v>
      </c>
      <c r="I3194" s="84" t="b">
        <v>0</v>
      </c>
      <c r="J3194" s="84" t="b">
        <v>0</v>
      </c>
      <c r="K3194" s="84" t="b">
        <v>0</v>
      </c>
      <c r="L3194" s="84" t="b">
        <v>0</v>
      </c>
    </row>
    <row r="3195" spans="1:12" x14ac:dyDescent="0.25">
      <c r="A3195" s="84" t="s">
        <v>14296</v>
      </c>
      <c r="B3195" s="84" t="s">
        <v>14512</v>
      </c>
      <c r="C3195" s="84">
        <v>2</v>
      </c>
      <c r="D3195" s="122">
        <v>2.2733542781420858E-3</v>
      </c>
      <c r="E3195" s="122">
        <v>2.6875289612146345</v>
      </c>
      <c r="F3195" s="84" t="s">
        <v>12035</v>
      </c>
      <c r="G3195" s="84" t="b">
        <v>0</v>
      </c>
      <c r="H3195" s="84" t="b">
        <v>0</v>
      </c>
      <c r="I3195" s="84" t="b">
        <v>0</v>
      </c>
      <c r="J3195" s="84" t="b">
        <v>0</v>
      </c>
      <c r="K3195" s="84" t="b">
        <v>0</v>
      </c>
      <c r="L3195" s="84" t="b">
        <v>0</v>
      </c>
    </row>
    <row r="3196" spans="1:12" x14ac:dyDescent="0.25">
      <c r="A3196" s="84" t="s">
        <v>14512</v>
      </c>
      <c r="B3196" s="84" t="s">
        <v>2687</v>
      </c>
      <c r="C3196" s="84">
        <v>2</v>
      </c>
      <c r="D3196" s="122">
        <v>2.2733542781420858E-3</v>
      </c>
      <c r="E3196" s="122">
        <v>2.2615602289423533</v>
      </c>
      <c r="F3196" s="84" t="s">
        <v>12035</v>
      </c>
      <c r="G3196" s="84" t="b">
        <v>0</v>
      </c>
      <c r="H3196" s="84" t="b">
        <v>0</v>
      </c>
      <c r="I3196" s="84" t="b">
        <v>0</v>
      </c>
      <c r="J3196" s="84" t="b">
        <v>0</v>
      </c>
      <c r="K3196" s="84" t="b">
        <v>0</v>
      </c>
      <c r="L3196" s="84" t="b">
        <v>0</v>
      </c>
    </row>
    <row r="3197" spans="1:12" x14ac:dyDescent="0.25">
      <c r="A3197" s="84" t="s">
        <v>2788</v>
      </c>
      <c r="B3197" s="84" t="s">
        <v>12364</v>
      </c>
      <c r="C3197" s="84">
        <v>2</v>
      </c>
      <c r="D3197" s="122">
        <v>2.2733542781420858E-3</v>
      </c>
      <c r="E3197" s="122">
        <v>1.7174921845920776</v>
      </c>
      <c r="F3197" s="84" t="s">
        <v>12035</v>
      </c>
      <c r="G3197" s="84" t="b">
        <v>0</v>
      </c>
      <c r="H3197" s="84" t="b">
        <v>0</v>
      </c>
      <c r="I3197" s="84" t="b">
        <v>0</v>
      </c>
      <c r="J3197" s="84" t="b">
        <v>0</v>
      </c>
      <c r="K3197" s="84" t="b">
        <v>0</v>
      </c>
      <c r="L3197" s="84" t="b">
        <v>0</v>
      </c>
    </row>
    <row r="3198" spans="1:12" x14ac:dyDescent="0.25">
      <c r="A3198" s="84" t="s">
        <v>12364</v>
      </c>
      <c r="B3198" s="84" t="s">
        <v>14236</v>
      </c>
      <c r="C3198" s="84">
        <v>2</v>
      </c>
      <c r="D3198" s="122">
        <v>2.2733542781420858E-3</v>
      </c>
      <c r="E3198" s="122">
        <v>2.5625902246063346</v>
      </c>
      <c r="F3198" s="84" t="s">
        <v>12035</v>
      </c>
      <c r="G3198" s="84" t="b">
        <v>0</v>
      </c>
      <c r="H3198" s="84" t="b">
        <v>0</v>
      </c>
      <c r="I3198" s="84" t="b">
        <v>0</v>
      </c>
      <c r="J3198" s="84" t="b">
        <v>0</v>
      </c>
      <c r="K3198" s="84" t="b">
        <v>0</v>
      </c>
      <c r="L3198" s="84" t="b">
        <v>0</v>
      </c>
    </row>
    <row r="3199" spans="1:12" x14ac:dyDescent="0.25">
      <c r="A3199" s="84" t="s">
        <v>14236</v>
      </c>
      <c r="B3199" s="84" t="s">
        <v>14269</v>
      </c>
      <c r="C3199" s="84">
        <v>2</v>
      </c>
      <c r="D3199" s="122">
        <v>2.2733542781420858E-3</v>
      </c>
      <c r="E3199" s="122">
        <v>2.5625902246063346</v>
      </c>
      <c r="F3199" s="84" t="s">
        <v>12035</v>
      </c>
      <c r="G3199" s="84" t="b">
        <v>0</v>
      </c>
      <c r="H3199" s="84" t="b">
        <v>0</v>
      </c>
      <c r="I3199" s="84" t="b">
        <v>0</v>
      </c>
      <c r="J3199" s="84" t="b">
        <v>0</v>
      </c>
      <c r="K3199" s="84" t="b">
        <v>0</v>
      </c>
      <c r="L3199" s="84" t="b">
        <v>0</v>
      </c>
    </row>
    <row r="3200" spans="1:12" x14ac:dyDescent="0.25">
      <c r="A3200" s="84" t="s">
        <v>14269</v>
      </c>
      <c r="B3200" s="84" t="s">
        <v>14330</v>
      </c>
      <c r="C3200" s="84">
        <v>2</v>
      </c>
      <c r="D3200" s="122">
        <v>2.2733542781420858E-3</v>
      </c>
      <c r="E3200" s="122">
        <v>2.3864989655506532</v>
      </c>
      <c r="F3200" s="84" t="s">
        <v>12035</v>
      </c>
      <c r="G3200" s="84" t="b">
        <v>0</v>
      </c>
      <c r="H3200" s="84" t="b">
        <v>0</v>
      </c>
      <c r="I3200" s="84" t="b">
        <v>0</v>
      </c>
      <c r="J3200" s="84" t="b">
        <v>0</v>
      </c>
      <c r="K3200" s="84" t="b">
        <v>0</v>
      </c>
      <c r="L3200" s="84" t="b">
        <v>0</v>
      </c>
    </row>
    <row r="3201" spans="1:12" x14ac:dyDescent="0.25">
      <c r="A3201" s="84" t="s">
        <v>14330</v>
      </c>
      <c r="B3201" s="84" t="s">
        <v>14285</v>
      </c>
      <c r="C3201" s="84">
        <v>2</v>
      </c>
      <c r="D3201" s="122">
        <v>2.2733542781420858E-3</v>
      </c>
      <c r="E3201" s="122">
        <v>2.2895889525425965</v>
      </c>
      <c r="F3201" s="84" t="s">
        <v>12035</v>
      </c>
      <c r="G3201" s="84" t="b">
        <v>0</v>
      </c>
      <c r="H3201" s="84" t="b">
        <v>0</v>
      </c>
      <c r="I3201" s="84" t="b">
        <v>0</v>
      </c>
      <c r="J3201" s="84" t="b">
        <v>1</v>
      </c>
      <c r="K3201" s="84" t="b">
        <v>0</v>
      </c>
      <c r="L3201" s="84" t="b">
        <v>0</v>
      </c>
    </row>
    <row r="3202" spans="1:12" x14ac:dyDescent="0.25">
      <c r="A3202" s="84" t="s">
        <v>14285</v>
      </c>
      <c r="B3202" s="84" t="s">
        <v>14255</v>
      </c>
      <c r="C3202" s="84">
        <v>2</v>
      </c>
      <c r="D3202" s="122">
        <v>2.2733542781420858E-3</v>
      </c>
      <c r="E3202" s="122">
        <v>1.9885589568786155</v>
      </c>
      <c r="F3202" s="84" t="s">
        <v>12035</v>
      </c>
      <c r="G3202" s="84" t="b">
        <v>1</v>
      </c>
      <c r="H3202" s="84" t="b">
        <v>0</v>
      </c>
      <c r="I3202" s="84" t="b">
        <v>0</v>
      </c>
      <c r="J3202" s="84" t="b">
        <v>0</v>
      </c>
      <c r="K3202" s="84" t="b">
        <v>0</v>
      </c>
      <c r="L3202" s="84" t="b">
        <v>0</v>
      </c>
    </row>
    <row r="3203" spans="1:12" x14ac:dyDescent="0.25">
      <c r="A3203" s="84" t="s">
        <v>14277</v>
      </c>
      <c r="B3203" s="84" t="s">
        <v>15263</v>
      </c>
      <c r="C3203" s="84">
        <v>2</v>
      </c>
      <c r="D3203" s="122">
        <v>2.2733542781420858E-3</v>
      </c>
      <c r="E3203" s="122">
        <v>2.3864989655506532</v>
      </c>
      <c r="F3203" s="84" t="s">
        <v>12035</v>
      </c>
      <c r="G3203" s="84" t="b">
        <v>0</v>
      </c>
      <c r="H3203" s="84" t="b">
        <v>0</v>
      </c>
      <c r="I3203" s="84" t="b">
        <v>0</v>
      </c>
      <c r="J3203" s="84" t="b">
        <v>0</v>
      </c>
      <c r="K3203" s="84" t="b">
        <v>0</v>
      </c>
      <c r="L3203" s="84" t="b">
        <v>0</v>
      </c>
    </row>
    <row r="3204" spans="1:12" x14ac:dyDescent="0.25">
      <c r="A3204" s="84" t="s">
        <v>15263</v>
      </c>
      <c r="B3204" s="84" t="s">
        <v>2788</v>
      </c>
      <c r="C3204" s="84">
        <v>2</v>
      </c>
      <c r="D3204" s="122">
        <v>2.2733542781420858E-3</v>
      </c>
      <c r="E3204" s="122">
        <v>1.9605302332783721</v>
      </c>
      <c r="F3204" s="84" t="s">
        <v>12035</v>
      </c>
      <c r="G3204" s="84" t="b">
        <v>0</v>
      </c>
      <c r="H3204" s="84" t="b">
        <v>0</v>
      </c>
      <c r="I3204" s="84" t="b">
        <v>0</v>
      </c>
      <c r="J3204" s="84" t="b">
        <v>0</v>
      </c>
      <c r="K3204" s="84" t="b">
        <v>0</v>
      </c>
      <c r="L3204" s="84" t="b">
        <v>0</v>
      </c>
    </row>
    <row r="3205" spans="1:12" x14ac:dyDescent="0.25">
      <c r="A3205" s="84" t="s">
        <v>2788</v>
      </c>
      <c r="B3205" s="84" t="s">
        <v>14600</v>
      </c>
      <c r="C3205" s="84">
        <v>2</v>
      </c>
      <c r="D3205" s="122">
        <v>2.2733542781420858E-3</v>
      </c>
      <c r="E3205" s="122">
        <v>2.0185221802560589</v>
      </c>
      <c r="F3205" s="84" t="s">
        <v>12035</v>
      </c>
      <c r="G3205" s="84" t="b">
        <v>0</v>
      </c>
      <c r="H3205" s="84" t="b">
        <v>0</v>
      </c>
      <c r="I3205" s="84" t="b">
        <v>0</v>
      </c>
      <c r="J3205" s="84" t="b">
        <v>0</v>
      </c>
      <c r="K3205" s="84" t="b">
        <v>0</v>
      </c>
      <c r="L3205" s="84" t="b">
        <v>0</v>
      </c>
    </row>
    <row r="3206" spans="1:12" x14ac:dyDescent="0.25">
      <c r="A3206" s="84" t="s">
        <v>14600</v>
      </c>
      <c r="B3206" s="84" t="s">
        <v>2713</v>
      </c>
      <c r="C3206" s="84">
        <v>2</v>
      </c>
      <c r="D3206" s="122">
        <v>2.2733542781420858E-3</v>
      </c>
      <c r="E3206" s="122">
        <v>2.0507068636274601</v>
      </c>
      <c r="F3206" s="84" t="s">
        <v>12035</v>
      </c>
      <c r="G3206" s="84" t="b">
        <v>0</v>
      </c>
      <c r="H3206" s="84" t="b">
        <v>0</v>
      </c>
      <c r="I3206" s="84" t="b">
        <v>0</v>
      </c>
      <c r="J3206" s="84" t="b">
        <v>0</v>
      </c>
      <c r="K3206" s="84" t="b">
        <v>0</v>
      </c>
      <c r="L3206" s="84" t="b">
        <v>0</v>
      </c>
    </row>
    <row r="3207" spans="1:12" x14ac:dyDescent="0.25">
      <c r="A3207" s="84" t="s">
        <v>731</v>
      </c>
      <c r="B3207" s="84" t="s">
        <v>2793</v>
      </c>
      <c r="C3207" s="84">
        <v>2</v>
      </c>
      <c r="D3207" s="122">
        <v>2.2733542781420858E-3</v>
      </c>
      <c r="E3207" s="122">
        <v>0.49440436286017275</v>
      </c>
      <c r="F3207" s="84" t="s">
        <v>12035</v>
      </c>
      <c r="G3207" s="84" t="b">
        <v>0</v>
      </c>
      <c r="H3207" s="84" t="b">
        <v>0</v>
      </c>
      <c r="I3207" s="84" t="b">
        <v>0</v>
      </c>
      <c r="J3207" s="84" t="b">
        <v>0</v>
      </c>
      <c r="K3207" s="84" t="b">
        <v>0</v>
      </c>
      <c r="L3207" s="84" t="b">
        <v>0</v>
      </c>
    </row>
    <row r="3208" spans="1:12" x14ac:dyDescent="0.25">
      <c r="A3208" s="84" t="s">
        <v>2793</v>
      </c>
      <c r="B3208" s="84" t="s">
        <v>2922</v>
      </c>
      <c r="C3208" s="84">
        <v>2</v>
      </c>
      <c r="D3208" s="122">
        <v>2.2733542781420858E-3</v>
      </c>
      <c r="E3208" s="122">
        <v>1.6461362760564093</v>
      </c>
      <c r="F3208" s="84" t="s">
        <v>12035</v>
      </c>
      <c r="G3208" s="84" t="b">
        <v>0</v>
      </c>
      <c r="H3208" s="84" t="b">
        <v>0</v>
      </c>
      <c r="I3208" s="84" t="b">
        <v>0</v>
      </c>
      <c r="J3208" s="84" t="b">
        <v>0</v>
      </c>
      <c r="K3208" s="84" t="b">
        <v>0</v>
      </c>
      <c r="L3208" s="84" t="b">
        <v>0</v>
      </c>
    </row>
    <row r="3209" spans="1:12" x14ac:dyDescent="0.25">
      <c r="A3209" s="84" t="s">
        <v>2922</v>
      </c>
      <c r="B3209" s="84" t="s">
        <v>12292</v>
      </c>
      <c r="C3209" s="84">
        <v>2</v>
      </c>
      <c r="D3209" s="122">
        <v>2.2733542781420858E-3</v>
      </c>
      <c r="E3209" s="122">
        <v>2.2895889525425965</v>
      </c>
      <c r="F3209" s="84" t="s">
        <v>12035</v>
      </c>
      <c r="G3209" s="84" t="b">
        <v>0</v>
      </c>
      <c r="H3209" s="84" t="b">
        <v>0</v>
      </c>
      <c r="I3209" s="84" t="b">
        <v>0</v>
      </c>
      <c r="J3209" s="84" t="b">
        <v>0</v>
      </c>
      <c r="K3209" s="84" t="b">
        <v>0</v>
      </c>
      <c r="L3209" s="84" t="b">
        <v>0</v>
      </c>
    </row>
    <row r="3210" spans="1:12" x14ac:dyDescent="0.25">
      <c r="A3210" s="84" t="s">
        <v>12292</v>
      </c>
      <c r="B3210" s="84" t="s">
        <v>14721</v>
      </c>
      <c r="C3210" s="84">
        <v>2</v>
      </c>
      <c r="D3210" s="122">
        <v>2.2733542781420858E-3</v>
      </c>
      <c r="E3210" s="122">
        <v>2.6875289612146345</v>
      </c>
      <c r="F3210" s="84" t="s">
        <v>12035</v>
      </c>
      <c r="G3210" s="84" t="b">
        <v>0</v>
      </c>
      <c r="H3210" s="84" t="b">
        <v>0</v>
      </c>
      <c r="I3210" s="84" t="b">
        <v>0</v>
      </c>
      <c r="J3210" s="84" t="b">
        <v>0</v>
      </c>
      <c r="K3210" s="84" t="b">
        <v>0</v>
      </c>
      <c r="L3210" s="84" t="b">
        <v>0</v>
      </c>
    </row>
    <row r="3211" spans="1:12" x14ac:dyDescent="0.25">
      <c r="A3211" s="84" t="s">
        <v>14721</v>
      </c>
      <c r="B3211" s="84" t="s">
        <v>14189</v>
      </c>
      <c r="C3211" s="84">
        <v>2</v>
      </c>
      <c r="D3211" s="122">
        <v>2.2733542781420858E-3</v>
      </c>
      <c r="E3211" s="122">
        <v>2.8636202202703154</v>
      </c>
      <c r="F3211" s="84" t="s">
        <v>12035</v>
      </c>
      <c r="G3211" s="84" t="b">
        <v>0</v>
      </c>
      <c r="H3211" s="84" t="b">
        <v>0</v>
      </c>
      <c r="I3211" s="84" t="b">
        <v>0</v>
      </c>
      <c r="J3211" s="84" t="b">
        <v>0</v>
      </c>
      <c r="K3211" s="84" t="b">
        <v>0</v>
      </c>
      <c r="L3211" s="84" t="b">
        <v>0</v>
      </c>
    </row>
    <row r="3212" spans="1:12" x14ac:dyDescent="0.25">
      <c r="A3212" s="84" t="s">
        <v>14189</v>
      </c>
      <c r="B3212" s="84" t="s">
        <v>14722</v>
      </c>
      <c r="C3212" s="84">
        <v>2</v>
      </c>
      <c r="D3212" s="122">
        <v>2.2733542781420858E-3</v>
      </c>
      <c r="E3212" s="122">
        <v>2.8636202202703154</v>
      </c>
      <c r="F3212" s="84" t="s">
        <v>12035</v>
      </c>
      <c r="G3212" s="84" t="b">
        <v>0</v>
      </c>
      <c r="H3212" s="84" t="b">
        <v>0</v>
      </c>
      <c r="I3212" s="84" t="b">
        <v>0</v>
      </c>
      <c r="J3212" s="84" t="b">
        <v>0</v>
      </c>
      <c r="K3212" s="84" t="b">
        <v>0</v>
      </c>
      <c r="L3212" s="84" t="b">
        <v>0</v>
      </c>
    </row>
    <row r="3213" spans="1:12" x14ac:dyDescent="0.25">
      <c r="A3213" s="84" t="s">
        <v>14722</v>
      </c>
      <c r="B3213" s="84" t="s">
        <v>12280</v>
      </c>
      <c r="C3213" s="84">
        <v>2</v>
      </c>
      <c r="D3213" s="122">
        <v>2.2733542781420858E-3</v>
      </c>
      <c r="E3213" s="122">
        <v>2.1646502159342966</v>
      </c>
      <c r="F3213" s="84" t="s">
        <v>12035</v>
      </c>
      <c r="G3213" s="84" t="b">
        <v>0</v>
      </c>
      <c r="H3213" s="84" t="b">
        <v>0</v>
      </c>
      <c r="I3213" s="84" t="b">
        <v>0</v>
      </c>
      <c r="J3213" s="84" t="b">
        <v>0</v>
      </c>
      <c r="K3213" s="84" t="b">
        <v>0</v>
      </c>
      <c r="L3213" s="84" t="b">
        <v>0</v>
      </c>
    </row>
    <row r="3214" spans="1:12" x14ac:dyDescent="0.25">
      <c r="A3214" s="84" t="s">
        <v>14825</v>
      </c>
      <c r="B3214" s="84" t="s">
        <v>15038</v>
      </c>
      <c r="C3214" s="84">
        <v>2</v>
      </c>
      <c r="D3214" s="122">
        <v>2.2733542781420858E-3</v>
      </c>
      <c r="E3214" s="122">
        <v>2.6875289612146345</v>
      </c>
      <c r="F3214" s="84" t="s">
        <v>12035</v>
      </c>
      <c r="G3214" s="84" t="b">
        <v>0</v>
      </c>
      <c r="H3214" s="84" t="b">
        <v>0</v>
      </c>
      <c r="I3214" s="84" t="b">
        <v>0</v>
      </c>
      <c r="J3214" s="84" t="b">
        <v>0</v>
      </c>
      <c r="K3214" s="84" t="b">
        <v>0</v>
      </c>
      <c r="L3214" s="84" t="b">
        <v>0</v>
      </c>
    </row>
    <row r="3215" spans="1:12" x14ac:dyDescent="0.25">
      <c r="A3215" s="84" t="s">
        <v>15039</v>
      </c>
      <c r="B3215" s="84" t="s">
        <v>14826</v>
      </c>
      <c r="C3215" s="84">
        <v>2</v>
      </c>
      <c r="D3215" s="122">
        <v>2.2733542781420858E-3</v>
      </c>
      <c r="E3215" s="122">
        <v>2.8636202202703154</v>
      </c>
      <c r="F3215" s="84" t="s">
        <v>12035</v>
      </c>
      <c r="G3215" s="84" t="b">
        <v>0</v>
      </c>
      <c r="H3215" s="84" t="b">
        <v>0</v>
      </c>
      <c r="I3215" s="84" t="b">
        <v>0</v>
      </c>
      <c r="J3215" s="84" t="b">
        <v>0</v>
      </c>
      <c r="K3215" s="84" t="b">
        <v>0</v>
      </c>
      <c r="L3215" s="84" t="b">
        <v>0</v>
      </c>
    </row>
    <row r="3216" spans="1:12" x14ac:dyDescent="0.25">
      <c r="A3216" s="84" t="s">
        <v>14826</v>
      </c>
      <c r="B3216" s="84" t="s">
        <v>15040</v>
      </c>
      <c r="C3216" s="84">
        <v>2</v>
      </c>
      <c r="D3216" s="122">
        <v>2.2733542781420858E-3</v>
      </c>
      <c r="E3216" s="122">
        <v>2.8636202202703154</v>
      </c>
      <c r="F3216" s="84" t="s">
        <v>12035</v>
      </c>
      <c r="G3216" s="84" t="b">
        <v>0</v>
      </c>
      <c r="H3216" s="84" t="b">
        <v>0</v>
      </c>
      <c r="I3216" s="84" t="b">
        <v>0</v>
      </c>
      <c r="J3216" s="84" t="b">
        <v>0</v>
      </c>
      <c r="K3216" s="84" t="b">
        <v>0</v>
      </c>
      <c r="L3216" s="84" t="b">
        <v>0</v>
      </c>
    </row>
    <row r="3217" spans="1:12" x14ac:dyDescent="0.25">
      <c r="A3217" s="84" t="s">
        <v>15040</v>
      </c>
      <c r="B3217" s="84" t="s">
        <v>14827</v>
      </c>
      <c r="C3217" s="84">
        <v>2</v>
      </c>
      <c r="D3217" s="122">
        <v>2.2733542781420858E-3</v>
      </c>
      <c r="E3217" s="122">
        <v>2.8636202202703154</v>
      </c>
      <c r="F3217" s="84" t="s">
        <v>12035</v>
      </c>
      <c r="G3217" s="84" t="b">
        <v>0</v>
      </c>
      <c r="H3217" s="84" t="b">
        <v>0</v>
      </c>
      <c r="I3217" s="84" t="b">
        <v>0</v>
      </c>
      <c r="J3217" s="84" t="b">
        <v>0</v>
      </c>
      <c r="K3217" s="84" t="b">
        <v>0</v>
      </c>
      <c r="L3217" s="84" t="b">
        <v>0</v>
      </c>
    </row>
    <row r="3218" spans="1:12" x14ac:dyDescent="0.25">
      <c r="A3218" s="84" t="s">
        <v>14827</v>
      </c>
      <c r="B3218" s="84" t="s">
        <v>731</v>
      </c>
      <c r="C3218" s="84">
        <v>2</v>
      </c>
      <c r="D3218" s="122">
        <v>2.2733542781420858E-3</v>
      </c>
      <c r="E3218" s="122">
        <v>1.1077453645978241</v>
      </c>
      <c r="F3218" s="84" t="s">
        <v>12035</v>
      </c>
      <c r="G3218" s="84" t="b">
        <v>0</v>
      </c>
      <c r="H3218" s="84" t="b">
        <v>0</v>
      </c>
      <c r="I3218" s="84" t="b">
        <v>0</v>
      </c>
      <c r="J3218" s="84" t="b">
        <v>0</v>
      </c>
      <c r="K3218" s="84" t="b">
        <v>0</v>
      </c>
      <c r="L3218" s="84" t="b">
        <v>0</v>
      </c>
    </row>
    <row r="3219" spans="1:12" x14ac:dyDescent="0.25">
      <c r="A3219" s="84" t="s">
        <v>731</v>
      </c>
      <c r="B3219" s="84" t="s">
        <v>15041</v>
      </c>
      <c r="C3219" s="84">
        <v>2</v>
      </c>
      <c r="D3219" s="122">
        <v>2.2733542781420858E-3</v>
      </c>
      <c r="E3219" s="122">
        <v>1.2725556132438165</v>
      </c>
      <c r="F3219" s="84" t="s">
        <v>12035</v>
      </c>
      <c r="G3219" s="84" t="b">
        <v>0</v>
      </c>
      <c r="H3219" s="84" t="b">
        <v>0</v>
      </c>
      <c r="I3219" s="84" t="b">
        <v>0</v>
      </c>
      <c r="J3219" s="84" t="b">
        <v>0</v>
      </c>
      <c r="K3219" s="84" t="b">
        <v>0</v>
      </c>
      <c r="L3219" s="84" t="b">
        <v>0</v>
      </c>
    </row>
    <row r="3220" spans="1:12" x14ac:dyDescent="0.25">
      <c r="A3220" s="84" t="s">
        <v>15041</v>
      </c>
      <c r="B3220" s="84" t="s">
        <v>855</v>
      </c>
      <c r="C3220" s="84">
        <v>2</v>
      </c>
      <c r="D3220" s="122">
        <v>2.2733542781420858E-3</v>
      </c>
      <c r="E3220" s="122">
        <v>1.673288522100024</v>
      </c>
      <c r="F3220" s="84" t="s">
        <v>12035</v>
      </c>
      <c r="G3220" s="84" t="b">
        <v>0</v>
      </c>
      <c r="H3220" s="84" t="b">
        <v>0</v>
      </c>
      <c r="I3220" s="84" t="b">
        <v>0</v>
      </c>
      <c r="J3220" s="84" t="b">
        <v>0</v>
      </c>
      <c r="K3220" s="84" t="b">
        <v>0</v>
      </c>
      <c r="L3220" s="84" t="b">
        <v>0</v>
      </c>
    </row>
    <row r="3221" spans="1:12" x14ac:dyDescent="0.25">
      <c r="A3221" s="84" t="s">
        <v>2803</v>
      </c>
      <c r="B3221" s="84" t="s">
        <v>15042</v>
      </c>
      <c r="C3221" s="84">
        <v>2</v>
      </c>
      <c r="D3221" s="122">
        <v>2.2733542781420858E-3</v>
      </c>
      <c r="E3221" s="122">
        <v>1.8858966149814678</v>
      </c>
      <c r="F3221" s="84" t="s">
        <v>12035</v>
      </c>
      <c r="G3221" s="84" t="b">
        <v>0</v>
      </c>
      <c r="H3221" s="84" t="b">
        <v>0</v>
      </c>
      <c r="I3221" s="84" t="b">
        <v>0</v>
      </c>
      <c r="J3221" s="84" t="b">
        <v>1</v>
      </c>
      <c r="K3221" s="84" t="b">
        <v>0</v>
      </c>
      <c r="L3221" s="84" t="b">
        <v>0</v>
      </c>
    </row>
    <row r="3222" spans="1:12" x14ac:dyDescent="0.25">
      <c r="A3222" s="84" t="s">
        <v>15042</v>
      </c>
      <c r="B3222" s="84" t="s">
        <v>15043</v>
      </c>
      <c r="C3222" s="84">
        <v>2</v>
      </c>
      <c r="D3222" s="122">
        <v>2.2733542781420858E-3</v>
      </c>
      <c r="E3222" s="122">
        <v>2.8636202202703154</v>
      </c>
      <c r="F3222" s="84" t="s">
        <v>12035</v>
      </c>
      <c r="G3222" s="84" t="b">
        <v>1</v>
      </c>
      <c r="H3222" s="84" t="b">
        <v>0</v>
      </c>
      <c r="I3222" s="84" t="b">
        <v>0</v>
      </c>
      <c r="J3222" s="84" t="b">
        <v>1</v>
      </c>
      <c r="K3222" s="84" t="b">
        <v>0</v>
      </c>
      <c r="L3222" s="84" t="b">
        <v>0</v>
      </c>
    </row>
    <row r="3223" spans="1:12" x14ac:dyDescent="0.25">
      <c r="A3223" s="84" t="s">
        <v>15043</v>
      </c>
      <c r="B3223" s="84" t="s">
        <v>15044</v>
      </c>
      <c r="C3223" s="84">
        <v>2</v>
      </c>
      <c r="D3223" s="122">
        <v>2.2733542781420858E-3</v>
      </c>
      <c r="E3223" s="122">
        <v>2.8636202202703154</v>
      </c>
      <c r="F3223" s="84" t="s">
        <v>12035</v>
      </c>
      <c r="G3223" s="84" t="b">
        <v>1</v>
      </c>
      <c r="H3223" s="84" t="b">
        <v>0</v>
      </c>
      <c r="I3223" s="84" t="b">
        <v>0</v>
      </c>
      <c r="J3223" s="84" t="b">
        <v>0</v>
      </c>
      <c r="K3223" s="84" t="b">
        <v>0</v>
      </c>
      <c r="L3223" s="84" t="b">
        <v>0</v>
      </c>
    </row>
    <row r="3224" spans="1:12" x14ac:dyDescent="0.25">
      <c r="A3224" s="84" t="s">
        <v>731</v>
      </c>
      <c r="B3224" s="84" t="s">
        <v>12260</v>
      </c>
      <c r="C3224" s="84">
        <v>50</v>
      </c>
      <c r="D3224" s="122">
        <v>1.0400833008565192E-2</v>
      </c>
      <c r="E3224" s="122">
        <v>0.94445555501476575</v>
      </c>
      <c r="F3224" s="84" t="s">
        <v>12036</v>
      </c>
      <c r="G3224" s="84" t="b">
        <v>0</v>
      </c>
      <c r="H3224" s="84" t="b">
        <v>0</v>
      </c>
      <c r="I3224" s="84" t="b">
        <v>0</v>
      </c>
      <c r="J3224" s="84" t="b">
        <v>0</v>
      </c>
      <c r="K3224" s="84" t="b">
        <v>0</v>
      </c>
      <c r="L3224" s="84" t="b">
        <v>0</v>
      </c>
    </row>
    <row r="3225" spans="1:12" x14ac:dyDescent="0.25">
      <c r="A3225" s="84" t="s">
        <v>754</v>
      </c>
      <c r="B3225" s="84" t="s">
        <v>731</v>
      </c>
      <c r="C3225" s="84">
        <v>43</v>
      </c>
      <c r="D3225" s="122">
        <v>9.7573437954810646E-3</v>
      </c>
      <c r="E3225" s="122">
        <v>0.70911169647965377</v>
      </c>
      <c r="F3225" s="84" t="s">
        <v>12036</v>
      </c>
      <c r="G3225" s="84" t="b">
        <v>0</v>
      </c>
      <c r="H3225" s="84" t="b">
        <v>0</v>
      </c>
      <c r="I3225" s="84" t="b">
        <v>0</v>
      </c>
      <c r="J3225" s="84" t="b">
        <v>0</v>
      </c>
      <c r="K3225" s="84" t="b">
        <v>0</v>
      </c>
      <c r="L3225" s="84" t="b">
        <v>0</v>
      </c>
    </row>
    <row r="3226" spans="1:12" x14ac:dyDescent="0.25">
      <c r="A3226" s="84" t="s">
        <v>683</v>
      </c>
      <c r="B3226" s="84" t="s">
        <v>754</v>
      </c>
      <c r="C3226" s="84">
        <v>33</v>
      </c>
      <c r="D3226" s="122">
        <v>8.5826831171932263E-3</v>
      </c>
      <c r="E3226" s="122">
        <v>0.83725575409425479</v>
      </c>
      <c r="F3226" s="84" t="s">
        <v>12036</v>
      </c>
      <c r="G3226" s="84" t="b">
        <v>0</v>
      </c>
      <c r="H3226" s="84" t="b">
        <v>0</v>
      </c>
      <c r="I3226" s="84" t="b">
        <v>0</v>
      </c>
      <c r="J3226" s="84" t="b">
        <v>0</v>
      </c>
      <c r="K3226" s="84" t="b">
        <v>0</v>
      </c>
      <c r="L3226" s="84" t="b">
        <v>0</v>
      </c>
    </row>
    <row r="3227" spans="1:12" x14ac:dyDescent="0.25">
      <c r="A3227" s="84" t="s">
        <v>12350</v>
      </c>
      <c r="B3227" s="84" t="s">
        <v>12296</v>
      </c>
      <c r="C3227" s="84">
        <v>23</v>
      </c>
      <c r="D3227" s="122">
        <v>7.0222856280611062E-3</v>
      </c>
      <c r="E3227" s="122">
        <v>1.48943235567466</v>
      </c>
      <c r="F3227" s="84" t="s">
        <v>12036</v>
      </c>
      <c r="G3227" s="84" t="b">
        <v>0</v>
      </c>
      <c r="H3227" s="84" t="b">
        <v>0</v>
      </c>
      <c r="I3227" s="84" t="b">
        <v>0</v>
      </c>
      <c r="J3227" s="84" t="b">
        <v>0</v>
      </c>
      <c r="K3227" s="84" t="b">
        <v>0</v>
      </c>
      <c r="L3227" s="84" t="b">
        <v>0</v>
      </c>
    </row>
    <row r="3228" spans="1:12" x14ac:dyDescent="0.25">
      <c r="A3228" s="84" t="s">
        <v>12350</v>
      </c>
      <c r="B3228" s="84" t="s">
        <v>12369</v>
      </c>
      <c r="C3228" s="84">
        <v>23</v>
      </c>
      <c r="D3228" s="122">
        <v>7.0222856280611062E-3</v>
      </c>
      <c r="E3228" s="122">
        <v>1.6190662134913398</v>
      </c>
      <c r="F3228" s="84" t="s">
        <v>12036</v>
      </c>
      <c r="G3228" s="84" t="b">
        <v>0</v>
      </c>
      <c r="H3228" s="84" t="b">
        <v>0</v>
      </c>
      <c r="I3228" s="84" t="b">
        <v>0</v>
      </c>
      <c r="J3228" s="84" t="b">
        <v>0</v>
      </c>
      <c r="K3228" s="84" t="b">
        <v>0</v>
      </c>
      <c r="L3228" s="84" t="b">
        <v>0</v>
      </c>
    </row>
    <row r="3229" spans="1:12" x14ac:dyDescent="0.25">
      <c r="A3229" s="84" t="s">
        <v>12260</v>
      </c>
      <c r="B3229" s="84" t="s">
        <v>2922</v>
      </c>
      <c r="C3229" s="84">
        <v>21</v>
      </c>
      <c r="D3229" s="122">
        <v>6.6510287157739781E-3</v>
      </c>
      <c r="E3229" s="122">
        <v>1.168811390733306</v>
      </c>
      <c r="F3229" s="84" t="s">
        <v>12036</v>
      </c>
      <c r="G3229" s="84" t="b">
        <v>0</v>
      </c>
      <c r="H3229" s="84" t="b">
        <v>0</v>
      </c>
      <c r="I3229" s="84" t="b">
        <v>0</v>
      </c>
      <c r="J3229" s="84" t="b">
        <v>0</v>
      </c>
      <c r="K3229" s="84" t="b">
        <v>0</v>
      </c>
      <c r="L3229" s="84" t="b">
        <v>0</v>
      </c>
    </row>
    <row r="3230" spans="1:12" x14ac:dyDescent="0.25">
      <c r="A3230" s="84" t="s">
        <v>12267</v>
      </c>
      <c r="B3230" s="84" t="s">
        <v>12266</v>
      </c>
      <c r="C3230" s="84">
        <v>21</v>
      </c>
      <c r="D3230" s="122">
        <v>6.6510287157739781E-3</v>
      </c>
      <c r="E3230" s="122">
        <v>1.0905835906930037</v>
      </c>
      <c r="F3230" s="84" t="s">
        <v>12036</v>
      </c>
      <c r="G3230" s="84" t="b">
        <v>0</v>
      </c>
      <c r="H3230" s="84" t="b">
        <v>0</v>
      </c>
      <c r="I3230" s="84" t="b">
        <v>0</v>
      </c>
      <c r="J3230" s="84" t="b">
        <v>0</v>
      </c>
      <c r="K3230" s="84" t="b">
        <v>0</v>
      </c>
      <c r="L3230" s="84" t="b">
        <v>0</v>
      </c>
    </row>
    <row r="3231" spans="1:12" x14ac:dyDescent="0.25">
      <c r="A3231" s="84" t="s">
        <v>731</v>
      </c>
      <c r="B3231" s="84" t="s">
        <v>12266</v>
      </c>
      <c r="C3231" s="84">
        <v>18</v>
      </c>
      <c r="D3231" s="122">
        <v>6.0485569477657626E-3</v>
      </c>
      <c r="E3231" s="122">
        <v>0.57647876972017131</v>
      </c>
      <c r="F3231" s="84" t="s">
        <v>12036</v>
      </c>
      <c r="G3231" s="84" t="b">
        <v>0</v>
      </c>
      <c r="H3231" s="84" t="b">
        <v>0</v>
      </c>
      <c r="I3231" s="84" t="b">
        <v>0</v>
      </c>
      <c r="J3231" s="84" t="b">
        <v>0</v>
      </c>
      <c r="K3231" s="84" t="b">
        <v>0</v>
      </c>
      <c r="L3231" s="84" t="b">
        <v>0</v>
      </c>
    </row>
    <row r="3232" spans="1:12" x14ac:dyDescent="0.25">
      <c r="A3232" s="84" t="s">
        <v>2931</v>
      </c>
      <c r="B3232" s="84" t="s">
        <v>14231</v>
      </c>
      <c r="C3232" s="84">
        <v>18</v>
      </c>
      <c r="D3232" s="122">
        <v>6.0485569477657626E-3</v>
      </c>
      <c r="E3232" s="122">
        <v>1.7758523173516345</v>
      </c>
      <c r="F3232" s="84" t="s">
        <v>12036</v>
      </c>
      <c r="G3232" s="84" t="b">
        <v>0</v>
      </c>
      <c r="H3232" s="84" t="b">
        <v>0</v>
      </c>
      <c r="I3232" s="84" t="b">
        <v>0</v>
      </c>
      <c r="J3232" s="84" t="b">
        <v>0</v>
      </c>
      <c r="K3232" s="84" t="b">
        <v>0</v>
      </c>
      <c r="L3232" s="84" t="b">
        <v>0</v>
      </c>
    </row>
    <row r="3233" spans="1:12" x14ac:dyDescent="0.25">
      <c r="A3233" s="84" t="s">
        <v>970</v>
      </c>
      <c r="B3233" s="84" t="s">
        <v>683</v>
      </c>
      <c r="C3233" s="84">
        <v>17</v>
      </c>
      <c r="D3233" s="122">
        <v>5.8342804561151837E-3</v>
      </c>
      <c r="E3233" s="122">
        <v>1.4015521088911649</v>
      </c>
      <c r="F3233" s="84" t="s">
        <v>12036</v>
      </c>
      <c r="G3233" s="84" t="b">
        <v>0</v>
      </c>
      <c r="H3233" s="84" t="b">
        <v>0</v>
      </c>
      <c r="I3233" s="84" t="b">
        <v>0</v>
      </c>
      <c r="J3233" s="84" t="b">
        <v>0</v>
      </c>
      <c r="K3233" s="84" t="b">
        <v>0</v>
      </c>
      <c r="L3233" s="84" t="b">
        <v>0</v>
      </c>
    </row>
    <row r="3234" spans="1:12" x14ac:dyDescent="0.25">
      <c r="A3234" s="84" t="s">
        <v>754</v>
      </c>
      <c r="B3234" s="84" t="s">
        <v>12260</v>
      </c>
      <c r="C3234" s="84">
        <v>16</v>
      </c>
      <c r="D3234" s="122">
        <v>5.612629040202345E-3</v>
      </c>
      <c r="E3234" s="122">
        <v>0.5697978349185101</v>
      </c>
      <c r="F3234" s="84" t="s">
        <v>12036</v>
      </c>
      <c r="G3234" s="84" t="b">
        <v>0</v>
      </c>
      <c r="H3234" s="84" t="b">
        <v>0</v>
      </c>
      <c r="I3234" s="84" t="b">
        <v>0</v>
      </c>
      <c r="J3234" s="84" t="b">
        <v>0</v>
      </c>
      <c r="K3234" s="84" t="b">
        <v>0</v>
      </c>
      <c r="L3234" s="84" t="b">
        <v>0</v>
      </c>
    </row>
    <row r="3235" spans="1:12" x14ac:dyDescent="0.25">
      <c r="A3235" s="84" t="s">
        <v>965</v>
      </c>
      <c r="B3235" s="84" t="s">
        <v>14289</v>
      </c>
      <c r="C3235" s="84">
        <v>15</v>
      </c>
      <c r="D3235" s="122">
        <v>5.3831411833557847E-3</v>
      </c>
      <c r="E3235" s="122">
        <v>2.3294656796081403</v>
      </c>
      <c r="F3235" s="84" t="s">
        <v>12036</v>
      </c>
      <c r="G3235" s="84" t="b">
        <v>0</v>
      </c>
      <c r="H3235" s="84" t="b">
        <v>0</v>
      </c>
      <c r="I3235" s="84" t="b">
        <v>0</v>
      </c>
      <c r="J3235" s="84" t="b">
        <v>0</v>
      </c>
      <c r="K3235" s="84" t="b">
        <v>0</v>
      </c>
      <c r="L3235" s="84" t="b">
        <v>0</v>
      </c>
    </row>
    <row r="3236" spans="1:12" x14ac:dyDescent="0.25">
      <c r="A3236" s="84" t="s">
        <v>14290</v>
      </c>
      <c r="B3236" s="84" t="s">
        <v>523</v>
      </c>
      <c r="C3236" s="84">
        <v>15</v>
      </c>
      <c r="D3236" s="122">
        <v>5.3831411833557847E-3</v>
      </c>
      <c r="E3236" s="122">
        <v>2.3294656796081403</v>
      </c>
      <c r="F3236" s="84" t="s">
        <v>12036</v>
      </c>
      <c r="G3236" s="84" t="b">
        <v>0</v>
      </c>
      <c r="H3236" s="84" t="b">
        <v>0</v>
      </c>
      <c r="I3236" s="84" t="b">
        <v>0</v>
      </c>
      <c r="J3236" s="84" t="b">
        <v>0</v>
      </c>
      <c r="K3236" s="84" t="b">
        <v>0</v>
      </c>
      <c r="L3236" s="84" t="b">
        <v>0</v>
      </c>
    </row>
    <row r="3237" spans="1:12" x14ac:dyDescent="0.25">
      <c r="A3237" s="84" t="s">
        <v>14266</v>
      </c>
      <c r="B3237" s="84" t="s">
        <v>14270</v>
      </c>
      <c r="C3237" s="84">
        <v>15</v>
      </c>
      <c r="D3237" s="122">
        <v>5.3831411833557847E-3</v>
      </c>
      <c r="E3237" s="122">
        <v>2.3014369560078971</v>
      </c>
      <c r="F3237" s="84" t="s">
        <v>12036</v>
      </c>
      <c r="G3237" s="84" t="b">
        <v>0</v>
      </c>
      <c r="H3237" s="84" t="b">
        <v>0</v>
      </c>
      <c r="I3237" s="84" t="b">
        <v>0</v>
      </c>
      <c r="J3237" s="84" t="b">
        <v>0</v>
      </c>
      <c r="K3237" s="84" t="b">
        <v>0</v>
      </c>
      <c r="L3237" s="84" t="b">
        <v>0</v>
      </c>
    </row>
    <row r="3238" spans="1:12" x14ac:dyDescent="0.25">
      <c r="A3238" s="84" t="s">
        <v>2679</v>
      </c>
      <c r="B3238" s="84" t="s">
        <v>731</v>
      </c>
      <c r="C3238" s="84">
        <v>14</v>
      </c>
      <c r="D3238" s="122">
        <v>5.1452937043742868E-3</v>
      </c>
      <c r="E3238" s="122">
        <v>0.54210642743767312</v>
      </c>
      <c r="F3238" s="84" t="s">
        <v>12036</v>
      </c>
      <c r="G3238" s="84" t="b">
        <v>0</v>
      </c>
      <c r="H3238" s="84" t="b">
        <v>0</v>
      </c>
      <c r="I3238" s="84" t="b">
        <v>0</v>
      </c>
      <c r="J3238" s="84" t="b">
        <v>0</v>
      </c>
      <c r="K3238" s="84" t="b">
        <v>0</v>
      </c>
      <c r="L3238" s="84" t="b">
        <v>0</v>
      </c>
    </row>
    <row r="3239" spans="1:12" x14ac:dyDescent="0.25">
      <c r="A3239" s="84" t="s">
        <v>683</v>
      </c>
      <c r="B3239" s="84" t="s">
        <v>731</v>
      </c>
      <c r="C3239" s="84">
        <v>13</v>
      </c>
      <c r="D3239" s="122">
        <v>4.8984885027057046E-3</v>
      </c>
      <c r="E3239" s="122">
        <v>0.23956056816874258</v>
      </c>
      <c r="F3239" s="84" t="s">
        <v>12036</v>
      </c>
      <c r="G3239" s="84" t="b">
        <v>0</v>
      </c>
      <c r="H3239" s="84" t="b">
        <v>0</v>
      </c>
      <c r="I3239" s="84" t="b">
        <v>0</v>
      </c>
      <c r="J3239" s="84" t="b">
        <v>0</v>
      </c>
      <c r="K3239" s="84" t="b">
        <v>0</v>
      </c>
      <c r="L3239" s="84" t="b">
        <v>0</v>
      </c>
    </row>
    <row r="3240" spans="1:12" x14ac:dyDescent="0.25">
      <c r="A3240" s="84" t="s">
        <v>12260</v>
      </c>
      <c r="B3240" s="84" t="s">
        <v>12267</v>
      </c>
      <c r="C3240" s="84">
        <v>13</v>
      </c>
      <c r="D3240" s="122">
        <v>4.8984885027057046E-3</v>
      </c>
      <c r="E3240" s="122">
        <v>0.82886332903895521</v>
      </c>
      <c r="F3240" s="84" t="s">
        <v>12036</v>
      </c>
      <c r="G3240" s="84" t="b">
        <v>0</v>
      </c>
      <c r="H3240" s="84" t="b">
        <v>0</v>
      </c>
      <c r="I3240" s="84" t="b">
        <v>0</v>
      </c>
      <c r="J3240" s="84" t="b">
        <v>0</v>
      </c>
      <c r="K3240" s="84" t="b">
        <v>0</v>
      </c>
      <c r="L3240" s="84" t="b">
        <v>0</v>
      </c>
    </row>
    <row r="3241" spans="1:12" x14ac:dyDescent="0.25">
      <c r="A3241" s="84" t="s">
        <v>731</v>
      </c>
      <c r="B3241" s="84" t="s">
        <v>2679</v>
      </c>
      <c r="C3241" s="84">
        <v>13</v>
      </c>
      <c r="D3241" s="122">
        <v>4.8984885027057046E-3</v>
      </c>
      <c r="E3241" s="122">
        <v>0.51433086297132691</v>
      </c>
      <c r="F3241" s="84" t="s">
        <v>12036</v>
      </c>
      <c r="G3241" s="84" t="b">
        <v>0</v>
      </c>
      <c r="H3241" s="84" t="b">
        <v>0</v>
      </c>
      <c r="I3241" s="84" t="b">
        <v>0</v>
      </c>
      <c r="J3241" s="84" t="b">
        <v>0</v>
      </c>
      <c r="K3241" s="84" t="b">
        <v>0</v>
      </c>
      <c r="L3241" s="84" t="b">
        <v>0</v>
      </c>
    </row>
    <row r="3242" spans="1:12" x14ac:dyDescent="0.25">
      <c r="A3242" s="84" t="s">
        <v>12260</v>
      </c>
      <c r="B3242" s="84" t="s">
        <v>12266</v>
      </c>
      <c r="C3242" s="84">
        <v>12</v>
      </c>
      <c r="D3242" s="122">
        <v>4.6420352075319093E-3</v>
      </c>
      <c r="E3242" s="122">
        <v>0.68273529336071725</v>
      </c>
      <c r="F3242" s="84" t="s">
        <v>12036</v>
      </c>
      <c r="G3242" s="84" t="b">
        <v>0</v>
      </c>
      <c r="H3242" s="84" t="b">
        <v>0</v>
      </c>
      <c r="I3242" s="84" t="b">
        <v>0</v>
      </c>
      <c r="J3242" s="84" t="b">
        <v>0</v>
      </c>
      <c r="K3242" s="84" t="b">
        <v>0</v>
      </c>
      <c r="L3242" s="84" t="b">
        <v>0</v>
      </c>
    </row>
    <row r="3243" spans="1:12" x14ac:dyDescent="0.25">
      <c r="A3243" s="84" t="s">
        <v>12271</v>
      </c>
      <c r="B3243" s="84" t="s">
        <v>731</v>
      </c>
      <c r="C3243" s="84">
        <v>12</v>
      </c>
      <c r="D3243" s="122">
        <v>4.6420352075319093E-3</v>
      </c>
      <c r="E3243" s="122">
        <v>1.1807602210420918</v>
      </c>
      <c r="F3243" s="84" t="s">
        <v>12036</v>
      </c>
      <c r="G3243" s="84" t="b">
        <v>0</v>
      </c>
      <c r="H3243" s="84" t="b">
        <v>0</v>
      </c>
      <c r="I3243" s="84" t="b">
        <v>0</v>
      </c>
      <c r="J3243" s="84" t="b">
        <v>0</v>
      </c>
      <c r="K3243" s="84" t="b">
        <v>0</v>
      </c>
      <c r="L3243" s="84" t="b">
        <v>0</v>
      </c>
    </row>
    <row r="3244" spans="1:12" x14ac:dyDescent="0.25">
      <c r="A3244" s="84" t="s">
        <v>14289</v>
      </c>
      <c r="B3244" s="84" t="s">
        <v>14290</v>
      </c>
      <c r="C3244" s="84">
        <v>12</v>
      </c>
      <c r="D3244" s="122">
        <v>4.6420352075319093E-3</v>
      </c>
      <c r="E3244" s="122">
        <v>2.2325556666000841</v>
      </c>
      <c r="F3244" s="84" t="s">
        <v>12036</v>
      </c>
      <c r="G3244" s="84" t="b">
        <v>0</v>
      </c>
      <c r="H3244" s="84" t="b">
        <v>0</v>
      </c>
      <c r="I3244" s="84" t="b">
        <v>0</v>
      </c>
      <c r="J3244" s="84" t="b">
        <v>0</v>
      </c>
      <c r="K3244" s="84" t="b">
        <v>0</v>
      </c>
      <c r="L3244" s="84" t="b">
        <v>0</v>
      </c>
    </row>
    <row r="3245" spans="1:12" x14ac:dyDescent="0.25">
      <c r="A3245" s="84" t="s">
        <v>765</v>
      </c>
      <c r="B3245" s="84" t="s">
        <v>754</v>
      </c>
      <c r="C3245" s="84">
        <v>11</v>
      </c>
      <c r="D3245" s="122">
        <v>4.375128014035448E-3</v>
      </c>
      <c r="E3245" s="122">
        <v>0.97291835609432797</v>
      </c>
      <c r="F3245" s="84" t="s">
        <v>12036</v>
      </c>
      <c r="G3245" s="84" t="b">
        <v>0</v>
      </c>
      <c r="H3245" s="84" t="b">
        <v>0</v>
      </c>
      <c r="I3245" s="84" t="b">
        <v>0</v>
      </c>
      <c r="J3245" s="84" t="b">
        <v>0</v>
      </c>
      <c r="K3245" s="84" t="b">
        <v>0</v>
      </c>
      <c r="L3245" s="84" t="b">
        <v>0</v>
      </c>
    </row>
    <row r="3246" spans="1:12" x14ac:dyDescent="0.25">
      <c r="A3246" s="84" t="s">
        <v>731</v>
      </c>
      <c r="B3246" s="84" t="s">
        <v>2788</v>
      </c>
      <c r="C3246" s="84">
        <v>11</v>
      </c>
      <c r="D3246" s="122">
        <v>4.375128014035448E-3</v>
      </c>
      <c r="E3246" s="122">
        <v>0.53869020883077157</v>
      </c>
      <c r="F3246" s="84" t="s">
        <v>12036</v>
      </c>
      <c r="G3246" s="84" t="b">
        <v>0</v>
      </c>
      <c r="H3246" s="84" t="b">
        <v>0</v>
      </c>
      <c r="I3246" s="84" t="b">
        <v>0</v>
      </c>
      <c r="J3246" s="84" t="b">
        <v>0</v>
      </c>
      <c r="K3246" s="84" t="b">
        <v>0</v>
      </c>
      <c r="L3246" s="84" t="b">
        <v>0</v>
      </c>
    </row>
    <row r="3247" spans="1:12" x14ac:dyDescent="0.25">
      <c r="A3247" s="84" t="s">
        <v>2803</v>
      </c>
      <c r="B3247" s="84" t="s">
        <v>12268</v>
      </c>
      <c r="C3247" s="84">
        <v>11</v>
      </c>
      <c r="D3247" s="122">
        <v>4.375128014035448E-3</v>
      </c>
      <c r="E3247" s="122">
        <v>1.0056200461553531</v>
      </c>
      <c r="F3247" s="84" t="s">
        <v>12036</v>
      </c>
      <c r="G3247" s="84" t="b">
        <v>0</v>
      </c>
      <c r="H3247" s="84" t="b">
        <v>0</v>
      </c>
      <c r="I3247" s="84" t="b">
        <v>0</v>
      </c>
      <c r="J3247" s="84" t="b">
        <v>0</v>
      </c>
      <c r="K3247" s="84" t="b">
        <v>0</v>
      </c>
      <c r="L3247" s="84" t="b">
        <v>0</v>
      </c>
    </row>
    <row r="3248" spans="1:12" x14ac:dyDescent="0.25">
      <c r="A3248" s="84" t="s">
        <v>14309</v>
      </c>
      <c r="B3248" s="84" t="s">
        <v>2679</v>
      </c>
      <c r="C3248" s="84">
        <v>11</v>
      </c>
      <c r="D3248" s="122">
        <v>4.375128014035448E-3</v>
      </c>
      <c r="E3248" s="122">
        <v>1.5879082315009532</v>
      </c>
      <c r="F3248" s="84" t="s">
        <v>12036</v>
      </c>
      <c r="G3248" s="84" t="b">
        <v>0</v>
      </c>
      <c r="H3248" s="84" t="b">
        <v>0</v>
      </c>
      <c r="I3248" s="84" t="b">
        <v>0</v>
      </c>
      <c r="J3248" s="84" t="b">
        <v>0</v>
      </c>
      <c r="K3248" s="84" t="b">
        <v>0</v>
      </c>
      <c r="L3248" s="84" t="b">
        <v>0</v>
      </c>
    </row>
    <row r="3249" spans="1:12" x14ac:dyDescent="0.25">
      <c r="A3249" s="84" t="s">
        <v>2679</v>
      </c>
      <c r="B3249" s="84" t="s">
        <v>14212</v>
      </c>
      <c r="C3249" s="84">
        <v>11</v>
      </c>
      <c r="D3249" s="122">
        <v>4.375128014035448E-3</v>
      </c>
      <c r="E3249" s="122">
        <v>1.6134623359733413</v>
      </c>
      <c r="F3249" s="84" t="s">
        <v>12036</v>
      </c>
      <c r="G3249" s="84" t="b">
        <v>0</v>
      </c>
      <c r="H3249" s="84" t="b">
        <v>0</v>
      </c>
      <c r="I3249" s="84" t="b">
        <v>0</v>
      </c>
      <c r="J3249" s="84" t="b">
        <v>1</v>
      </c>
      <c r="K3249" s="84" t="b">
        <v>0</v>
      </c>
      <c r="L3249" s="84" t="b">
        <v>0</v>
      </c>
    </row>
    <row r="3250" spans="1:12" x14ac:dyDescent="0.25">
      <c r="A3250" s="84" t="s">
        <v>731</v>
      </c>
      <c r="B3250" s="84" t="s">
        <v>12359</v>
      </c>
      <c r="C3250" s="84">
        <v>11</v>
      </c>
      <c r="D3250" s="122">
        <v>4.375128014035448E-3</v>
      </c>
      <c r="E3250" s="122">
        <v>1.207696989789347</v>
      </c>
      <c r="F3250" s="84" t="s">
        <v>12036</v>
      </c>
      <c r="G3250" s="84" t="b">
        <v>0</v>
      </c>
      <c r="H3250" s="84" t="b">
        <v>0</v>
      </c>
      <c r="I3250" s="84" t="b">
        <v>0</v>
      </c>
      <c r="J3250" s="84" t="b">
        <v>0</v>
      </c>
      <c r="K3250" s="84" t="b">
        <v>0</v>
      </c>
      <c r="L3250" s="84" t="b">
        <v>0</v>
      </c>
    </row>
    <row r="3251" spans="1:12" x14ac:dyDescent="0.25">
      <c r="A3251" s="84" t="s">
        <v>523</v>
      </c>
      <c r="B3251" s="84" t="s">
        <v>14324</v>
      </c>
      <c r="C3251" s="84">
        <v>11</v>
      </c>
      <c r="D3251" s="122">
        <v>4.375128014035448E-3</v>
      </c>
      <c r="E3251" s="122">
        <v>2.275108017285548</v>
      </c>
      <c r="F3251" s="84" t="s">
        <v>12036</v>
      </c>
      <c r="G3251" s="84" t="b">
        <v>0</v>
      </c>
      <c r="H3251" s="84" t="b">
        <v>0</v>
      </c>
      <c r="I3251" s="84" t="b">
        <v>0</v>
      </c>
      <c r="J3251" s="84" t="b">
        <v>0</v>
      </c>
      <c r="K3251" s="84" t="b">
        <v>0</v>
      </c>
      <c r="L3251" s="84" t="b">
        <v>0</v>
      </c>
    </row>
    <row r="3252" spans="1:12" x14ac:dyDescent="0.25">
      <c r="A3252" s="84" t="s">
        <v>754</v>
      </c>
      <c r="B3252" s="84" t="s">
        <v>2679</v>
      </c>
      <c r="C3252" s="84">
        <v>10</v>
      </c>
      <c r="D3252" s="122">
        <v>4.0968140464216901E-3</v>
      </c>
      <c r="E3252" s="122">
        <v>0.52057981224832839</v>
      </c>
      <c r="F3252" s="84" t="s">
        <v>12036</v>
      </c>
      <c r="G3252" s="84" t="b">
        <v>0</v>
      </c>
      <c r="H3252" s="84" t="b">
        <v>0</v>
      </c>
      <c r="I3252" s="84" t="b">
        <v>0</v>
      </c>
      <c r="J3252" s="84" t="b">
        <v>0</v>
      </c>
      <c r="K3252" s="84" t="b">
        <v>0</v>
      </c>
      <c r="L3252" s="84" t="b">
        <v>0</v>
      </c>
    </row>
    <row r="3253" spans="1:12" x14ac:dyDescent="0.25">
      <c r="A3253" s="84" t="s">
        <v>12280</v>
      </c>
      <c r="B3253" s="84" t="s">
        <v>731</v>
      </c>
      <c r="C3253" s="84">
        <v>10</v>
      </c>
      <c r="D3253" s="122">
        <v>4.0968140464216901E-3</v>
      </c>
      <c r="E3253" s="122">
        <v>0.83531108558969769</v>
      </c>
      <c r="F3253" s="84" t="s">
        <v>12036</v>
      </c>
      <c r="G3253" s="84" t="b">
        <v>0</v>
      </c>
      <c r="H3253" s="84" t="b">
        <v>0</v>
      </c>
      <c r="I3253" s="84" t="b">
        <v>0</v>
      </c>
      <c r="J3253" s="84" t="b">
        <v>0</v>
      </c>
      <c r="K3253" s="84" t="b">
        <v>0</v>
      </c>
      <c r="L3253" s="84" t="b">
        <v>0</v>
      </c>
    </row>
    <row r="3254" spans="1:12" x14ac:dyDescent="0.25">
      <c r="A3254" s="84" t="s">
        <v>754</v>
      </c>
      <c r="B3254" s="84" t="s">
        <v>12267</v>
      </c>
      <c r="C3254" s="84">
        <v>9</v>
      </c>
      <c r="D3254" s="122">
        <v>3.8059489761840446E-3</v>
      </c>
      <c r="E3254" s="122">
        <v>0.50700700505905461</v>
      </c>
      <c r="F3254" s="84" t="s">
        <v>12036</v>
      </c>
      <c r="G3254" s="84" t="b">
        <v>0</v>
      </c>
      <c r="H3254" s="84" t="b">
        <v>0</v>
      </c>
      <c r="I3254" s="84" t="b">
        <v>0</v>
      </c>
      <c r="J3254" s="84" t="b">
        <v>0</v>
      </c>
      <c r="K3254" s="84" t="b">
        <v>0</v>
      </c>
      <c r="L3254" s="84" t="b">
        <v>0</v>
      </c>
    </row>
    <row r="3255" spans="1:12" x14ac:dyDescent="0.25">
      <c r="A3255" s="84" t="s">
        <v>683</v>
      </c>
      <c r="B3255" s="84" t="s">
        <v>2803</v>
      </c>
      <c r="C3255" s="84">
        <v>9</v>
      </c>
      <c r="D3255" s="122">
        <v>3.8059489761840446E-3</v>
      </c>
      <c r="E3255" s="122">
        <v>0.49483307327204862</v>
      </c>
      <c r="F3255" s="84" t="s">
        <v>12036</v>
      </c>
      <c r="G3255" s="84" t="b">
        <v>0</v>
      </c>
      <c r="H3255" s="84" t="b">
        <v>0</v>
      </c>
      <c r="I3255" s="84" t="b">
        <v>0</v>
      </c>
      <c r="J3255" s="84" t="b">
        <v>0</v>
      </c>
      <c r="K3255" s="84" t="b">
        <v>0</v>
      </c>
      <c r="L3255" s="84" t="b">
        <v>0</v>
      </c>
    </row>
    <row r="3256" spans="1:12" x14ac:dyDescent="0.25">
      <c r="A3256" s="84" t="s">
        <v>14396</v>
      </c>
      <c r="B3256" s="84" t="s">
        <v>683</v>
      </c>
      <c r="C3256" s="84">
        <v>9</v>
      </c>
      <c r="D3256" s="122">
        <v>3.8059489761840446E-3</v>
      </c>
      <c r="E3256" s="122">
        <v>1.5513144292244969</v>
      </c>
      <c r="F3256" s="84" t="s">
        <v>12036</v>
      </c>
      <c r="G3256" s="84" t="b">
        <v>0</v>
      </c>
      <c r="H3256" s="84" t="b">
        <v>0</v>
      </c>
      <c r="I3256" s="84" t="b">
        <v>0</v>
      </c>
      <c r="J3256" s="84" t="b">
        <v>0</v>
      </c>
      <c r="K3256" s="84" t="b">
        <v>0</v>
      </c>
      <c r="L3256" s="84" t="b">
        <v>0</v>
      </c>
    </row>
    <row r="3257" spans="1:12" x14ac:dyDescent="0.25">
      <c r="A3257" s="84" t="s">
        <v>14270</v>
      </c>
      <c r="B3257" s="84" t="s">
        <v>12350</v>
      </c>
      <c r="C3257" s="84">
        <v>9</v>
      </c>
      <c r="D3257" s="122">
        <v>3.8059489761840446E-3</v>
      </c>
      <c r="E3257" s="122">
        <v>1.4448590983102101</v>
      </c>
      <c r="F3257" s="84" t="s">
        <v>12036</v>
      </c>
      <c r="G3257" s="84" t="b">
        <v>0</v>
      </c>
      <c r="H3257" s="84" t="b">
        <v>0</v>
      </c>
      <c r="I3257" s="84" t="b">
        <v>0</v>
      </c>
      <c r="J3257" s="84" t="b">
        <v>0</v>
      </c>
      <c r="K3257" s="84" t="b">
        <v>0</v>
      </c>
      <c r="L3257" s="84" t="b">
        <v>0</v>
      </c>
    </row>
    <row r="3258" spans="1:12" x14ac:dyDescent="0.25">
      <c r="A3258" s="84" t="s">
        <v>2922</v>
      </c>
      <c r="B3258" s="84" t="s">
        <v>14229</v>
      </c>
      <c r="C3258" s="84">
        <v>8</v>
      </c>
      <c r="D3258" s="122">
        <v>3.5011327443688726E-3</v>
      </c>
      <c r="E3258" s="122">
        <v>1.4812765626167417</v>
      </c>
      <c r="F3258" s="84" t="s">
        <v>12036</v>
      </c>
      <c r="G3258" s="84" t="b">
        <v>0</v>
      </c>
      <c r="H3258" s="84" t="b">
        <v>0</v>
      </c>
      <c r="I3258" s="84" t="b">
        <v>0</v>
      </c>
      <c r="J3258" s="84" t="b">
        <v>0</v>
      </c>
      <c r="K3258" s="84" t="b">
        <v>0</v>
      </c>
      <c r="L3258" s="84" t="b">
        <v>0</v>
      </c>
    </row>
    <row r="3259" spans="1:12" x14ac:dyDescent="0.25">
      <c r="A3259" s="84" t="s">
        <v>12268</v>
      </c>
      <c r="B3259" s="84" t="s">
        <v>2803</v>
      </c>
      <c r="C3259" s="84">
        <v>8</v>
      </c>
      <c r="D3259" s="122">
        <v>3.5011327443688726E-3</v>
      </c>
      <c r="E3259" s="122">
        <v>0.87082783058249125</v>
      </c>
      <c r="F3259" s="84" t="s">
        <v>12036</v>
      </c>
      <c r="G3259" s="84" t="b">
        <v>0</v>
      </c>
      <c r="H3259" s="84" t="b">
        <v>0</v>
      </c>
      <c r="I3259" s="84" t="b">
        <v>0</v>
      </c>
      <c r="J3259" s="84" t="b">
        <v>0</v>
      </c>
      <c r="K3259" s="84" t="b">
        <v>0</v>
      </c>
      <c r="L3259" s="84" t="b">
        <v>0</v>
      </c>
    </row>
    <row r="3260" spans="1:12" x14ac:dyDescent="0.25">
      <c r="A3260" s="84" t="s">
        <v>767</v>
      </c>
      <c r="B3260" s="84" t="s">
        <v>754</v>
      </c>
      <c r="C3260" s="84">
        <v>8</v>
      </c>
      <c r="D3260" s="122">
        <v>3.5011327443688726E-3</v>
      </c>
      <c r="E3260" s="122">
        <v>0.896763564676891</v>
      </c>
      <c r="F3260" s="84" t="s">
        <v>12036</v>
      </c>
      <c r="G3260" s="84" t="b">
        <v>0</v>
      </c>
      <c r="H3260" s="84" t="b">
        <v>0</v>
      </c>
      <c r="I3260" s="84" t="b">
        <v>0</v>
      </c>
      <c r="J3260" s="84" t="b">
        <v>0</v>
      </c>
      <c r="K3260" s="84" t="b">
        <v>0</v>
      </c>
      <c r="L3260" s="84" t="b">
        <v>0</v>
      </c>
    </row>
    <row r="3261" spans="1:12" x14ac:dyDescent="0.25">
      <c r="A3261" s="84" t="s">
        <v>12266</v>
      </c>
      <c r="B3261" s="84" t="s">
        <v>14208</v>
      </c>
      <c r="C3261" s="84">
        <v>8</v>
      </c>
      <c r="D3261" s="122">
        <v>3.5011327443688726E-3</v>
      </c>
      <c r="E3261" s="122">
        <v>1.045034945763621</v>
      </c>
      <c r="F3261" s="84" t="s">
        <v>12036</v>
      </c>
      <c r="G3261" s="84" t="b">
        <v>0</v>
      </c>
      <c r="H3261" s="84" t="b">
        <v>0</v>
      </c>
      <c r="I3261" s="84" t="b">
        <v>0</v>
      </c>
      <c r="J3261" s="84" t="b">
        <v>0</v>
      </c>
      <c r="K3261" s="84" t="b">
        <v>0</v>
      </c>
      <c r="L3261" s="84" t="b">
        <v>0</v>
      </c>
    </row>
    <row r="3262" spans="1:12" x14ac:dyDescent="0.25">
      <c r="A3262" s="84" t="s">
        <v>765</v>
      </c>
      <c r="B3262" s="84" t="s">
        <v>731</v>
      </c>
      <c r="C3262" s="84">
        <v>7</v>
      </c>
      <c r="D3262" s="122">
        <v>3.1806127984213813E-3</v>
      </c>
      <c r="E3262" s="122">
        <v>0.58349911259589815</v>
      </c>
      <c r="F3262" s="84" t="s">
        <v>12036</v>
      </c>
      <c r="G3262" s="84" t="b">
        <v>0</v>
      </c>
      <c r="H3262" s="84" t="b">
        <v>0</v>
      </c>
      <c r="I3262" s="84" t="b">
        <v>0</v>
      </c>
      <c r="J3262" s="84" t="b">
        <v>0</v>
      </c>
      <c r="K3262" s="84" t="b">
        <v>0</v>
      </c>
      <c r="L3262" s="84" t="b">
        <v>0</v>
      </c>
    </row>
    <row r="3263" spans="1:12" x14ac:dyDescent="0.25">
      <c r="A3263" s="84" t="s">
        <v>12267</v>
      </c>
      <c r="B3263" s="84" t="s">
        <v>2931</v>
      </c>
      <c r="C3263" s="84">
        <v>7</v>
      </c>
      <c r="D3263" s="122">
        <v>3.1806127984213813E-3</v>
      </c>
      <c r="E3263" s="122">
        <v>0.84754554200670928</v>
      </c>
      <c r="F3263" s="84" t="s">
        <v>12036</v>
      </c>
      <c r="G3263" s="84" t="b">
        <v>0</v>
      </c>
      <c r="H3263" s="84" t="b">
        <v>0</v>
      </c>
      <c r="I3263" s="84" t="b">
        <v>0</v>
      </c>
      <c r="J3263" s="84" t="b">
        <v>0</v>
      </c>
      <c r="K3263" s="84" t="b">
        <v>0</v>
      </c>
      <c r="L3263" s="84" t="b">
        <v>0</v>
      </c>
    </row>
    <row r="3264" spans="1:12" x14ac:dyDescent="0.25">
      <c r="A3264" s="84" t="s">
        <v>2965</v>
      </c>
      <c r="B3264" s="84" t="s">
        <v>2679</v>
      </c>
      <c r="C3264" s="84">
        <v>7</v>
      </c>
      <c r="D3264" s="122">
        <v>3.1806127984213813E-3</v>
      </c>
      <c r="E3264" s="122">
        <v>1.1076169299917842</v>
      </c>
      <c r="F3264" s="84" t="s">
        <v>12036</v>
      </c>
      <c r="G3264" s="84" t="b">
        <v>0</v>
      </c>
      <c r="H3264" s="84" t="b">
        <v>0</v>
      </c>
      <c r="I3264" s="84" t="b">
        <v>0</v>
      </c>
      <c r="J3264" s="84" t="b">
        <v>0</v>
      </c>
      <c r="K3264" s="84" t="b">
        <v>0</v>
      </c>
      <c r="L3264" s="84" t="b">
        <v>0</v>
      </c>
    </row>
    <row r="3265" spans="1:12" x14ac:dyDescent="0.25">
      <c r="A3265" s="84" t="s">
        <v>2679</v>
      </c>
      <c r="B3265" s="84" t="s">
        <v>12268</v>
      </c>
      <c r="C3265" s="84">
        <v>7</v>
      </c>
      <c r="D3265" s="122">
        <v>3.1806127984213813E-3</v>
      </c>
      <c r="E3265" s="122">
        <v>0.85901318520049241</v>
      </c>
      <c r="F3265" s="84" t="s">
        <v>12036</v>
      </c>
      <c r="G3265" s="84" t="b">
        <v>0</v>
      </c>
      <c r="H3265" s="84" t="b">
        <v>0</v>
      </c>
      <c r="I3265" s="84" t="b">
        <v>0</v>
      </c>
      <c r="J3265" s="84" t="b">
        <v>0</v>
      </c>
      <c r="K3265" s="84" t="b">
        <v>0</v>
      </c>
      <c r="L3265" s="84" t="b">
        <v>0</v>
      </c>
    </row>
    <row r="3266" spans="1:12" x14ac:dyDescent="0.25">
      <c r="A3266" s="84" t="s">
        <v>2922</v>
      </c>
      <c r="B3266" s="84" t="s">
        <v>12267</v>
      </c>
      <c r="C3266" s="84">
        <v>7</v>
      </c>
      <c r="D3266" s="122">
        <v>3.1806127984213813E-3</v>
      </c>
      <c r="E3266" s="122">
        <v>0.8656437640995055</v>
      </c>
      <c r="F3266" s="84" t="s">
        <v>12036</v>
      </c>
      <c r="G3266" s="84" t="b">
        <v>0</v>
      </c>
      <c r="H3266" s="84" t="b">
        <v>0</v>
      </c>
      <c r="I3266" s="84" t="b">
        <v>0</v>
      </c>
      <c r="J3266" s="84" t="b">
        <v>0</v>
      </c>
      <c r="K3266" s="84" t="b">
        <v>0</v>
      </c>
      <c r="L3266" s="84" t="b">
        <v>0</v>
      </c>
    </row>
    <row r="3267" spans="1:12" x14ac:dyDescent="0.25">
      <c r="A3267" s="84" t="s">
        <v>2803</v>
      </c>
      <c r="B3267" s="84" t="s">
        <v>731</v>
      </c>
      <c r="C3267" s="84">
        <v>7</v>
      </c>
      <c r="D3267" s="122">
        <v>3.1806127984213813E-3</v>
      </c>
      <c r="E3267" s="122">
        <v>0.19138864758458438</v>
      </c>
      <c r="F3267" s="84" t="s">
        <v>12036</v>
      </c>
      <c r="G3267" s="84" t="b">
        <v>0</v>
      </c>
      <c r="H3267" s="84" t="b">
        <v>0</v>
      </c>
      <c r="I3267" s="84" t="b">
        <v>0</v>
      </c>
      <c r="J3267" s="84" t="b">
        <v>0</v>
      </c>
      <c r="K3267" s="84" t="b">
        <v>0</v>
      </c>
      <c r="L3267" s="84" t="b">
        <v>0</v>
      </c>
    </row>
    <row r="3268" spans="1:12" x14ac:dyDescent="0.25">
      <c r="A3268" s="84" t="s">
        <v>12267</v>
      </c>
      <c r="B3268" s="84" t="s">
        <v>2803</v>
      </c>
      <c r="C3268" s="84">
        <v>7</v>
      </c>
      <c r="D3268" s="122">
        <v>3.1806127984213813E-3</v>
      </c>
      <c r="E3268" s="122">
        <v>0.66268035864352304</v>
      </c>
      <c r="F3268" s="84" t="s">
        <v>12036</v>
      </c>
      <c r="G3268" s="84" t="b">
        <v>0</v>
      </c>
      <c r="H3268" s="84" t="b">
        <v>0</v>
      </c>
      <c r="I3268" s="84" t="b">
        <v>0</v>
      </c>
      <c r="J3268" s="84" t="b">
        <v>0</v>
      </c>
      <c r="K3268" s="84" t="b">
        <v>0</v>
      </c>
      <c r="L3268" s="84" t="b">
        <v>0</v>
      </c>
    </row>
    <row r="3269" spans="1:12" x14ac:dyDescent="0.25">
      <c r="A3269" s="84" t="s">
        <v>731</v>
      </c>
      <c r="B3269" s="84" t="s">
        <v>2803</v>
      </c>
      <c r="C3269" s="84">
        <v>7</v>
      </c>
      <c r="D3269" s="122">
        <v>3.1806127984213813E-3</v>
      </c>
      <c r="E3269" s="122">
        <v>0.21552232730130372</v>
      </c>
      <c r="F3269" s="84" t="s">
        <v>12036</v>
      </c>
      <c r="G3269" s="84" t="b">
        <v>0</v>
      </c>
      <c r="H3269" s="84" t="b">
        <v>0</v>
      </c>
      <c r="I3269" s="84" t="b">
        <v>0</v>
      </c>
      <c r="J3269" s="84" t="b">
        <v>0</v>
      </c>
      <c r="K3269" s="84" t="b">
        <v>0</v>
      </c>
      <c r="L3269" s="84" t="b">
        <v>0</v>
      </c>
    </row>
    <row r="3270" spans="1:12" x14ac:dyDescent="0.25">
      <c r="A3270" s="84" t="s">
        <v>2679</v>
      </c>
      <c r="B3270" s="84" t="s">
        <v>12280</v>
      </c>
      <c r="C3270" s="84">
        <v>7</v>
      </c>
      <c r="D3270" s="122">
        <v>3.1806127984213813E-3</v>
      </c>
      <c r="E3270" s="122">
        <v>1.169383207118617</v>
      </c>
      <c r="F3270" s="84" t="s">
        <v>12036</v>
      </c>
      <c r="G3270" s="84" t="b">
        <v>0</v>
      </c>
      <c r="H3270" s="84" t="b">
        <v>0</v>
      </c>
      <c r="I3270" s="84" t="b">
        <v>0</v>
      </c>
      <c r="J3270" s="84" t="b">
        <v>0</v>
      </c>
      <c r="K3270" s="84" t="b">
        <v>0</v>
      </c>
      <c r="L3270" s="84" t="b">
        <v>0</v>
      </c>
    </row>
    <row r="3271" spans="1:12" x14ac:dyDescent="0.25">
      <c r="A3271" s="84" t="s">
        <v>14236</v>
      </c>
      <c r="B3271" s="84" t="s">
        <v>14269</v>
      </c>
      <c r="C3271" s="84">
        <v>7</v>
      </c>
      <c r="D3271" s="122">
        <v>3.1806127984213813E-3</v>
      </c>
      <c r="E3271" s="122">
        <v>2.3916135863569847</v>
      </c>
      <c r="F3271" s="84" t="s">
        <v>12036</v>
      </c>
      <c r="G3271" s="84" t="b">
        <v>0</v>
      </c>
      <c r="H3271" s="84" t="b">
        <v>0</v>
      </c>
      <c r="I3271" s="84" t="b">
        <v>0</v>
      </c>
      <c r="J3271" s="84" t="b">
        <v>0</v>
      </c>
      <c r="K3271" s="84" t="b">
        <v>0</v>
      </c>
      <c r="L3271" s="84" t="b">
        <v>0</v>
      </c>
    </row>
    <row r="3272" spans="1:12" x14ac:dyDescent="0.25">
      <c r="A3272" s="84" t="s">
        <v>2679</v>
      </c>
      <c r="B3272" s="84" t="s">
        <v>14422</v>
      </c>
      <c r="C3272" s="84">
        <v>7</v>
      </c>
      <c r="D3272" s="122">
        <v>3.1806127984213813E-3</v>
      </c>
      <c r="E3272" s="122">
        <v>1.6280210561442663</v>
      </c>
      <c r="F3272" s="84" t="s">
        <v>12036</v>
      </c>
      <c r="G3272" s="84" t="b">
        <v>0</v>
      </c>
      <c r="H3272" s="84" t="b">
        <v>0</v>
      </c>
      <c r="I3272" s="84" t="b">
        <v>0</v>
      </c>
      <c r="J3272" s="84" t="b">
        <v>0</v>
      </c>
      <c r="K3272" s="84" t="b">
        <v>0</v>
      </c>
      <c r="L3272" s="84" t="b">
        <v>0</v>
      </c>
    </row>
    <row r="3273" spans="1:12" x14ac:dyDescent="0.25">
      <c r="A3273" s="84" t="s">
        <v>12266</v>
      </c>
      <c r="B3273" s="84" t="s">
        <v>12267</v>
      </c>
      <c r="C3273" s="84">
        <v>6</v>
      </c>
      <c r="D3273" s="122">
        <v>2.8421312719667299E-3</v>
      </c>
      <c r="E3273" s="122">
        <v>0.584304107232128</v>
      </c>
      <c r="F3273" s="84" t="s">
        <v>12036</v>
      </c>
      <c r="G3273" s="84" t="b">
        <v>0</v>
      </c>
      <c r="H3273" s="84" t="b">
        <v>0</v>
      </c>
      <c r="I3273" s="84" t="b">
        <v>0</v>
      </c>
      <c r="J3273" s="84" t="b">
        <v>0</v>
      </c>
      <c r="K3273" s="84" t="b">
        <v>0</v>
      </c>
      <c r="L3273" s="84" t="b">
        <v>0</v>
      </c>
    </row>
    <row r="3274" spans="1:12" x14ac:dyDescent="0.25">
      <c r="A3274" s="84" t="s">
        <v>14342</v>
      </c>
      <c r="B3274" s="84" t="s">
        <v>12350</v>
      </c>
      <c r="C3274" s="84">
        <v>6</v>
      </c>
      <c r="D3274" s="122">
        <v>2.8421312719667299E-3</v>
      </c>
      <c r="E3274" s="122">
        <v>1.5417691113182665</v>
      </c>
      <c r="F3274" s="84" t="s">
        <v>12036</v>
      </c>
      <c r="G3274" s="84" t="b">
        <v>0</v>
      </c>
      <c r="H3274" s="84" t="b">
        <v>0</v>
      </c>
      <c r="I3274" s="84" t="b">
        <v>0</v>
      </c>
      <c r="J3274" s="84" t="b">
        <v>0</v>
      </c>
      <c r="K3274" s="84" t="b">
        <v>0</v>
      </c>
      <c r="L3274" s="84" t="b">
        <v>0</v>
      </c>
    </row>
    <row r="3275" spans="1:12" x14ac:dyDescent="0.25">
      <c r="A3275" s="84" t="s">
        <v>731</v>
      </c>
      <c r="B3275" s="84" t="s">
        <v>12267</v>
      </c>
      <c r="C3275" s="84">
        <v>6</v>
      </c>
      <c r="D3275" s="122">
        <v>2.8421312719667299E-3</v>
      </c>
      <c r="E3275" s="122">
        <v>0.21072344441953506</v>
      </c>
      <c r="F3275" s="84" t="s">
        <v>12036</v>
      </c>
      <c r="G3275" s="84" t="b">
        <v>0</v>
      </c>
      <c r="H3275" s="84" t="b">
        <v>0</v>
      </c>
      <c r="I3275" s="84" t="b">
        <v>0</v>
      </c>
      <c r="J3275" s="84" t="b">
        <v>0</v>
      </c>
      <c r="K3275" s="84" t="b">
        <v>0</v>
      </c>
      <c r="L3275" s="84" t="b">
        <v>0</v>
      </c>
    </row>
    <row r="3276" spans="1:12" x14ac:dyDescent="0.25">
      <c r="A3276" s="84" t="s">
        <v>14229</v>
      </c>
      <c r="B3276" s="84" t="s">
        <v>754</v>
      </c>
      <c r="C3276" s="84">
        <v>6</v>
      </c>
      <c r="D3276" s="122">
        <v>2.8421312719667299E-3</v>
      </c>
      <c r="E3276" s="122">
        <v>0.95634925466113518</v>
      </c>
      <c r="F3276" s="84" t="s">
        <v>12036</v>
      </c>
      <c r="G3276" s="84" t="b">
        <v>0</v>
      </c>
      <c r="H3276" s="84" t="b">
        <v>0</v>
      </c>
      <c r="I3276" s="84" t="b">
        <v>0</v>
      </c>
      <c r="J3276" s="84" t="b">
        <v>0</v>
      </c>
      <c r="K3276" s="84" t="b">
        <v>0</v>
      </c>
      <c r="L3276" s="84" t="b">
        <v>0</v>
      </c>
    </row>
    <row r="3277" spans="1:12" x14ac:dyDescent="0.25">
      <c r="A3277" s="84" t="s">
        <v>12260</v>
      </c>
      <c r="B3277" s="84" t="s">
        <v>754</v>
      </c>
      <c r="C3277" s="84">
        <v>6</v>
      </c>
      <c r="D3277" s="122">
        <v>2.8421312719667299E-3</v>
      </c>
      <c r="E3277" s="122">
        <v>0.20907457075056124</v>
      </c>
      <c r="F3277" s="84" t="s">
        <v>12036</v>
      </c>
      <c r="G3277" s="84" t="b">
        <v>0</v>
      </c>
      <c r="H3277" s="84" t="b">
        <v>0</v>
      </c>
      <c r="I3277" s="84" t="b">
        <v>0</v>
      </c>
      <c r="J3277" s="84" t="b">
        <v>0</v>
      </c>
      <c r="K3277" s="84" t="b">
        <v>0</v>
      </c>
      <c r="L3277" s="84" t="b">
        <v>0</v>
      </c>
    </row>
    <row r="3278" spans="1:12" x14ac:dyDescent="0.25">
      <c r="A3278" s="84" t="s">
        <v>14208</v>
      </c>
      <c r="B3278" s="84" t="s">
        <v>2931</v>
      </c>
      <c r="C3278" s="84">
        <v>6</v>
      </c>
      <c r="D3278" s="122">
        <v>2.8421312719667299E-3</v>
      </c>
      <c r="E3278" s="122">
        <v>1.1163908542992893</v>
      </c>
      <c r="F3278" s="84" t="s">
        <v>12036</v>
      </c>
      <c r="G3278" s="84" t="b">
        <v>0</v>
      </c>
      <c r="H3278" s="84" t="b">
        <v>0</v>
      </c>
      <c r="I3278" s="84" t="b">
        <v>0</v>
      </c>
      <c r="J3278" s="84" t="b">
        <v>0</v>
      </c>
      <c r="K3278" s="84" t="b">
        <v>0</v>
      </c>
      <c r="L3278" s="84" t="b">
        <v>0</v>
      </c>
    </row>
    <row r="3279" spans="1:12" x14ac:dyDescent="0.25">
      <c r="A3279" s="84" t="s">
        <v>14292</v>
      </c>
      <c r="B3279" s="84" t="s">
        <v>14331</v>
      </c>
      <c r="C3279" s="84">
        <v>6</v>
      </c>
      <c r="D3279" s="122">
        <v>2.8421312719667299E-3</v>
      </c>
      <c r="E3279" s="122">
        <v>2.477528215063578</v>
      </c>
      <c r="F3279" s="84" t="s">
        <v>12036</v>
      </c>
      <c r="G3279" s="84" t="b">
        <v>0</v>
      </c>
      <c r="H3279" s="84" t="b">
        <v>0</v>
      </c>
      <c r="I3279" s="84" t="b">
        <v>0</v>
      </c>
      <c r="J3279" s="84" t="b">
        <v>0</v>
      </c>
      <c r="K3279" s="84" t="b">
        <v>0</v>
      </c>
      <c r="L3279" s="84" t="b">
        <v>0</v>
      </c>
    </row>
    <row r="3280" spans="1:12" x14ac:dyDescent="0.25">
      <c r="A3280" s="84" t="s">
        <v>14331</v>
      </c>
      <c r="B3280" s="84" t="s">
        <v>2788</v>
      </c>
      <c r="C3280" s="84">
        <v>6</v>
      </c>
      <c r="D3280" s="122">
        <v>2.8421312719667299E-3</v>
      </c>
      <c r="E3280" s="122">
        <v>1.6324301750493213</v>
      </c>
      <c r="F3280" s="84" t="s">
        <v>12036</v>
      </c>
      <c r="G3280" s="84" t="b">
        <v>0</v>
      </c>
      <c r="H3280" s="84" t="b">
        <v>0</v>
      </c>
      <c r="I3280" s="84" t="b">
        <v>0</v>
      </c>
      <c r="J3280" s="84" t="b">
        <v>0</v>
      </c>
      <c r="K3280" s="84" t="b">
        <v>0</v>
      </c>
      <c r="L3280" s="84" t="b">
        <v>0</v>
      </c>
    </row>
    <row r="3281" spans="1:12" x14ac:dyDescent="0.25">
      <c r="A3281" s="84" t="s">
        <v>12266</v>
      </c>
      <c r="B3281" s="84" t="s">
        <v>12260</v>
      </c>
      <c r="C3281" s="84">
        <v>6</v>
      </c>
      <c r="D3281" s="122">
        <v>2.8421312719667299E-3</v>
      </c>
      <c r="E3281" s="122">
        <v>0.39721746387498352</v>
      </c>
      <c r="F3281" s="84" t="s">
        <v>12036</v>
      </c>
      <c r="G3281" s="84" t="b">
        <v>0</v>
      </c>
      <c r="H3281" s="84" t="b">
        <v>0</v>
      </c>
      <c r="I3281" s="84" t="b">
        <v>0</v>
      </c>
      <c r="J3281" s="84" t="b">
        <v>0</v>
      </c>
      <c r="K3281" s="84" t="b">
        <v>0</v>
      </c>
      <c r="L3281" s="84" t="b">
        <v>0</v>
      </c>
    </row>
    <row r="3282" spans="1:12" x14ac:dyDescent="0.25">
      <c r="A3282" s="84" t="s">
        <v>14195</v>
      </c>
      <c r="B3282" s="84" t="s">
        <v>14313</v>
      </c>
      <c r="C3282" s="84">
        <v>6</v>
      </c>
      <c r="D3282" s="122">
        <v>2.8421312719667299E-3</v>
      </c>
      <c r="E3282" s="122">
        <v>2.0236368010623904</v>
      </c>
      <c r="F3282" s="84" t="s">
        <v>12036</v>
      </c>
      <c r="G3282" s="84" t="b">
        <v>0</v>
      </c>
      <c r="H3282" s="84" t="b">
        <v>0</v>
      </c>
      <c r="I3282" s="84" t="b">
        <v>0</v>
      </c>
      <c r="J3282" s="84" t="b">
        <v>0</v>
      </c>
      <c r="K3282" s="84" t="b">
        <v>0</v>
      </c>
      <c r="L3282" s="84" t="b">
        <v>0</v>
      </c>
    </row>
    <row r="3283" spans="1:12" x14ac:dyDescent="0.25">
      <c r="A3283" s="84" t="s">
        <v>14208</v>
      </c>
      <c r="B3283" s="84" t="s">
        <v>14242</v>
      </c>
      <c r="C3283" s="84">
        <v>6</v>
      </c>
      <c r="D3283" s="122">
        <v>2.8421312719667299E-3</v>
      </c>
      <c r="E3283" s="122">
        <v>1.5278333333749741</v>
      </c>
      <c r="F3283" s="84" t="s">
        <v>12036</v>
      </c>
      <c r="G3283" s="84" t="b">
        <v>0</v>
      </c>
      <c r="H3283" s="84" t="b">
        <v>0</v>
      </c>
      <c r="I3283" s="84" t="b">
        <v>0</v>
      </c>
      <c r="J3283" s="84" t="b">
        <v>0</v>
      </c>
      <c r="K3283" s="84" t="b">
        <v>0</v>
      </c>
      <c r="L3283" s="84" t="b">
        <v>0</v>
      </c>
    </row>
    <row r="3284" spans="1:12" x14ac:dyDescent="0.25">
      <c r="A3284" s="84" t="s">
        <v>14212</v>
      </c>
      <c r="B3284" s="84" t="s">
        <v>14236</v>
      </c>
      <c r="C3284" s="84">
        <v>6</v>
      </c>
      <c r="D3284" s="122">
        <v>2.8421312719667299E-3</v>
      </c>
      <c r="E3284" s="122">
        <v>2.0558214844337916</v>
      </c>
      <c r="F3284" s="84" t="s">
        <v>12036</v>
      </c>
      <c r="G3284" s="84" t="b">
        <v>1</v>
      </c>
      <c r="H3284" s="84" t="b">
        <v>0</v>
      </c>
      <c r="I3284" s="84" t="b">
        <v>0</v>
      </c>
      <c r="J3284" s="84" t="b">
        <v>0</v>
      </c>
      <c r="K3284" s="84" t="b">
        <v>0</v>
      </c>
      <c r="L3284" s="84" t="b">
        <v>0</v>
      </c>
    </row>
    <row r="3285" spans="1:12" x14ac:dyDescent="0.25">
      <c r="A3285" s="84" t="s">
        <v>14269</v>
      </c>
      <c r="B3285" s="84" t="s">
        <v>14396</v>
      </c>
      <c r="C3285" s="84">
        <v>6</v>
      </c>
      <c r="D3285" s="122">
        <v>2.8421312719667299E-3</v>
      </c>
      <c r="E3285" s="122">
        <v>2.7274056882801783</v>
      </c>
      <c r="F3285" s="84" t="s">
        <v>12036</v>
      </c>
      <c r="G3285" s="84" t="b">
        <v>0</v>
      </c>
      <c r="H3285" s="84" t="b">
        <v>0</v>
      </c>
      <c r="I3285" s="84" t="b">
        <v>0</v>
      </c>
      <c r="J3285" s="84" t="b">
        <v>0</v>
      </c>
      <c r="K3285" s="84" t="b">
        <v>0</v>
      </c>
      <c r="L3285" s="84" t="b">
        <v>0</v>
      </c>
    </row>
    <row r="3286" spans="1:12" x14ac:dyDescent="0.25">
      <c r="A3286" s="84" t="s">
        <v>14324</v>
      </c>
      <c r="B3286" s="84" t="s">
        <v>14266</v>
      </c>
      <c r="C3286" s="84">
        <v>6</v>
      </c>
      <c r="D3286" s="122">
        <v>2.8421312719667299E-3</v>
      </c>
      <c r="E3286" s="122">
        <v>2.0381955212333156</v>
      </c>
      <c r="F3286" s="84" t="s">
        <v>12036</v>
      </c>
      <c r="G3286" s="84" t="b">
        <v>0</v>
      </c>
      <c r="H3286" s="84" t="b">
        <v>0</v>
      </c>
      <c r="I3286" s="84" t="b">
        <v>0</v>
      </c>
      <c r="J3286" s="84" t="b">
        <v>0</v>
      </c>
      <c r="K3286" s="84" t="b">
        <v>0</v>
      </c>
      <c r="L3286" s="84" t="b">
        <v>0</v>
      </c>
    </row>
    <row r="3287" spans="1:12" x14ac:dyDescent="0.25">
      <c r="A3287" s="84" t="s">
        <v>14270</v>
      </c>
      <c r="B3287" s="84" t="s">
        <v>2679</v>
      </c>
      <c r="C3287" s="84">
        <v>6</v>
      </c>
      <c r="D3287" s="122">
        <v>2.8421312719667299E-3</v>
      </c>
      <c r="E3287" s="122">
        <v>1.2625188899775273</v>
      </c>
      <c r="F3287" s="84" t="s">
        <v>12036</v>
      </c>
      <c r="G3287" s="84" t="b">
        <v>0</v>
      </c>
      <c r="H3287" s="84" t="b">
        <v>0</v>
      </c>
      <c r="I3287" s="84" t="b">
        <v>0</v>
      </c>
      <c r="J3287" s="84" t="b">
        <v>0</v>
      </c>
      <c r="K3287" s="84" t="b">
        <v>0</v>
      </c>
      <c r="L3287" s="84" t="b">
        <v>0</v>
      </c>
    </row>
    <row r="3288" spans="1:12" x14ac:dyDescent="0.25">
      <c r="A3288" s="84" t="s">
        <v>12266</v>
      </c>
      <c r="B3288" s="84" t="s">
        <v>2922</v>
      </c>
      <c r="C3288" s="84">
        <v>5</v>
      </c>
      <c r="D3288" s="122">
        <v>2.482668413378158E-3</v>
      </c>
      <c r="E3288" s="122">
        <v>0.63679498045177141</v>
      </c>
      <c r="F3288" s="84" t="s">
        <v>12036</v>
      </c>
      <c r="G3288" s="84" t="b">
        <v>0</v>
      </c>
      <c r="H3288" s="84" t="b">
        <v>0</v>
      </c>
      <c r="I3288" s="84" t="b">
        <v>0</v>
      </c>
      <c r="J3288" s="84" t="b">
        <v>0</v>
      </c>
      <c r="K3288" s="84" t="b">
        <v>0</v>
      </c>
      <c r="L3288" s="84" t="b">
        <v>0</v>
      </c>
    </row>
    <row r="3289" spans="1:12" x14ac:dyDescent="0.25">
      <c r="A3289" s="84" t="s">
        <v>2803</v>
      </c>
      <c r="B3289" s="84" t="s">
        <v>12290</v>
      </c>
      <c r="C3289" s="84">
        <v>5</v>
      </c>
      <c r="D3289" s="122">
        <v>2.482668413378158E-3</v>
      </c>
      <c r="E3289" s="122">
        <v>0.99287254244665812</v>
      </c>
      <c r="F3289" s="84" t="s">
        <v>12036</v>
      </c>
      <c r="G3289" s="84" t="b">
        <v>0</v>
      </c>
      <c r="H3289" s="84" t="b">
        <v>0</v>
      </c>
      <c r="I3289" s="84" t="b">
        <v>0</v>
      </c>
      <c r="J3289" s="84" t="b">
        <v>0</v>
      </c>
      <c r="K3289" s="84" t="b">
        <v>0</v>
      </c>
      <c r="L3289" s="84" t="b">
        <v>0</v>
      </c>
    </row>
    <row r="3290" spans="1:12" x14ac:dyDescent="0.25">
      <c r="A3290" s="84" t="s">
        <v>12266</v>
      </c>
      <c r="B3290" s="84" t="s">
        <v>14447</v>
      </c>
      <c r="C3290" s="84">
        <v>5</v>
      </c>
      <c r="D3290" s="122">
        <v>2.482668413378158E-3</v>
      </c>
      <c r="E3290" s="122">
        <v>1.5398849674437149</v>
      </c>
      <c r="F3290" s="84" t="s">
        <v>12036</v>
      </c>
      <c r="G3290" s="84" t="b">
        <v>0</v>
      </c>
      <c r="H3290" s="84" t="b">
        <v>0</v>
      </c>
      <c r="I3290" s="84" t="b">
        <v>0</v>
      </c>
      <c r="J3290" s="84" t="b">
        <v>0</v>
      </c>
      <c r="K3290" s="84" t="b">
        <v>0</v>
      </c>
      <c r="L3290" s="84" t="b">
        <v>0</v>
      </c>
    </row>
    <row r="3291" spans="1:12" x14ac:dyDescent="0.25">
      <c r="A3291" s="84" t="s">
        <v>14447</v>
      </c>
      <c r="B3291" s="84" t="s">
        <v>2965</v>
      </c>
      <c r="C3291" s="84">
        <v>5</v>
      </c>
      <c r="D3291" s="122">
        <v>2.482668413378158E-3</v>
      </c>
      <c r="E3291" s="122">
        <v>1.8970309050866276</v>
      </c>
      <c r="F3291" s="84" t="s">
        <v>12036</v>
      </c>
      <c r="G3291" s="84" t="b">
        <v>0</v>
      </c>
      <c r="H3291" s="84" t="b">
        <v>0</v>
      </c>
      <c r="I3291" s="84" t="b">
        <v>0</v>
      </c>
      <c r="J3291" s="84" t="b">
        <v>0</v>
      </c>
      <c r="K3291" s="84" t="b">
        <v>0</v>
      </c>
      <c r="L3291" s="84" t="b">
        <v>0</v>
      </c>
    </row>
    <row r="3292" spans="1:12" x14ac:dyDescent="0.25">
      <c r="A3292" s="84" t="s">
        <v>12260</v>
      </c>
      <c r="B3292" s="84" t="s">
        <v>2713</v>
      </c>
      <c r="C3292" s="84">
        <v>5</v>
      </c>
      <c r="D3292" s="122">
        <v>2.482668413378158E-3</v>
      </c>
      <c r="E3292" s="122">
        <v>0.92577334204701156</v>
      </c>
      <c r="F3292" s="84" t="s">
        <v>12036</v>
      </c>
      <c r="G3292" s="84" t="b">
        <v>0</v>
      </c>
      <c r="H3292" s="84" t="b">
        <v>0</v>
      </c>
      <c r="I3292" s="84" t="b">
        <v>0</v>
      </c>
      <c r="J3292" s="84" t="b">
        <v>0</v>
      </c>
      <c r="K3292" s="84" t="b">
        <v>0</v>
      </c>
      <c r="L3292" s="84" t="b">
        <v>0</v>
      </c>
    </row>
    <row r="3293" spans="1:12" x14ac:dyDescent="0.25">
      <c r="A3293" s="84" t="s">
        <v>2922</v>
      </c>
      <c r="B3293" s="84" t="s">
        <v>12266</v>
      </c>
      <c r="C3293" s="84">
        <v>5</v>
      </c>
      <c r="D3293" s="122">
        <v>2.482668413378158E-3</v>
      </c>
      <c r="E3293" s="122">
        <v>0.60814979900224142</v>
      </c>
      <c r="F3293" s="84" t="s">
        <v>12036</v>
      </c>
      <c r="G3293" s="84" t="b">
        <v>0</v>
      </c>
      <c r="H3293" s="84" t="b">
        <v>0</v>
      </c>
      <c r="I3293" s="84" t="b">
        <v>0</v>
      </c>
      <c r="J3293" s="84" t="b">
        <v>0</v>
      </c>
      <c r="K3293" s="84" t="b">
        <v>0</v>
      </c>
      <c r="L3293" s="84" t="b">
        <v>0</v>
      </c>
    </row>
    <row r="3294" spans="1:12" x14ac:dyDescent="0.25">
      <c r="A3294" s="84" t="s">
        <v>12266</v>
      </c>
      <c r="B3294" s="84" t="s">
        <v>12268</v>
      </c>
      <c r="C3294" s="84">
        <v>5</v>
      </c>
      <c r="D3294" s="122">
        <v>2.482668413378158E-3</v>
      </c>
      <c r="E3294" s="122">
        <v>0.64593835989164117</v>
      </c>
      <c r="F3294" s="84" t="s">
        <v>12036</v>
      </c>
      <c r="G3294" s="84" t="b">
        <v>0</v>
      </c>
      <c r="H3294" s="84" t="b">
        <v>0</v>
      </c>
      <c r="I3294" s="84" t="b">
        <v>0</v>
      </c>
      <c r="J3294" s="84" t="b">
        <v>0</v>
      </c>
      <c r="K3294" s="84" t="b">
        <v>0</v>
      </c>
      <c r="L3294" s="84" t="b">
        <v>0</v>
      </c>
    </row>
    <row r="3295" spans="1:12" x14ac:dyDescent="0.25">
      <c r="A3295" s="84" t="s">
        <v>14231</v>
      </c>
      <c r="B3295" s="84" t="s">
        <v>867</v>
      </c>
      <c r="C3295" s="84">
        <v>5</v>
      </c>
      <c r="D3295" s="122">
        <v>2.482668413378158E-3</v>
      </c>
      <c r="E3295" s="122">
        <v>1.8823076482659213</v>
      </c>
      <c r="F3295" s="84" t="s">
        <v>12036</v>
      </c>
      <c r="G3295" s="84" t="b">
        <v>0</v>
      </c>
      <c r="H3295" s="84" t="b">
        <v>0</v>
      </c>
      <c r="I3295" s="84" t="b">
        <v>0</v>
      </c>
      <c r="J3295" s="84" t="b">
        <v>0</v>
      </c>
      <c r="K3295" s="84" t="b">
        <v>0</v>
      </c>
      <c r="L3295" s="84" t="b">
        <v>0</v>
      </c>
    </row>
    <row r="3296" spans="1:12" x14ac:dyDescent="0.25">
      <c r="A3296" s="84" t="s">
        <v>2713</v>
      </c>
      <c r="B3296" s="84" t="s">
        <v>2965</v>
      </c>
      <c r="C3296" s="84">
        <v>5</v>
      </c>
      <c r="D3296" s="122">
        <v>2.482668413378158E-3</v>
      </c>
      <c r="E3296" s="122">
        <v>1.5960009094226466</v>
      </c>
      <c r="F3296" s="84" t="s">
        <v>12036</v>
      </c>
      <c r="G3296" s="84" t="b">
        <v>0</v>
      </c>
      <c r="H3296" s="84" t="b">
        <v>0</v>
      </c>
      <c r="I3296" s="84" t="b">
        <v>0</v>
      </c>
      <c r="J3296" s="84" t="b">
        <v>0</v>
      </c>
      <c r="K3296" s="84" t="b">
        <v>0</v>
      </c>
      <c r="L3296" s="84" t="b">
        <v>0</v>
      </c>
    </row>
    <row r="3297" spans="1:12" x14ac:dyDescent="0.25">
      <c r="A3297" s="84" t="s">
        <v>12350</v>
      </c>
      <c r="B3297" s="84" t="s">
        <v>14471</v>
      </c>
      <c r="C3297" s="84">
        <v>5</v>
      </c>
      <c r="D3297" s="122">
        <v>2.482668413378158E-3</v>
      </c>
      <c r="E3297" s="122">
        <v>1.6190662134913398</v>
      </c>
      <c r="F3297" s="84" t="s">
        <v>12036</v>
      </c>
      <c r="G3297" s="84" t="b">
        <v>0</v>
      </c>
      <c r="H3297" s="84" t="b">
        <v>0</v>
      </c>
      <c r="I3297" s="84" t="b">
        <v>0</v>
      </c>
      <c r="J3297" s="84" t="b">
        <v>0</v>
      </c>
      <c r="K3297" s="84" t="b">
        <v>0</v>
      </c>
      <c r="L3297" s="84" t="b">
        <v>0</v>
      </c>
    </row>
    <row r="3298" spans="1:12" x14ac:dyDescent="0.25">
      <c r="A3298" s="84" t="s">
        <v>14471</v>
      </c>
      <c r="B3298" s="84" t="s">
        <v>12280</v>
      </c>
      <c r="C3298" s="84">
        <v>5</v>
      </c>
      <c r="D3298" s="122">
        <v>2.482668413378158E-3</v>
      </c>
      <c r="E3298" s="122">
        <v>2.1438291026462291</v>
      </c>
      <c r="F3298" s="84" t="s">
        <v>12036</v>
      </c>
      <c r="G3298" s="84" t="b">
        <v>0</v>
      </c>
      <c r="H3298" s="84" t="b">
        <v>0</v>
      </c>
      <c r="I3298" s="84" t="b">
        <v>0</v>
      </c>
      <c r="J3298" s="84" t="b">
        <v>0</v>
      </c>
      <c r="K3298" s="84" t="b">
        <v>0</v>
      </c>
      <c r="L3298" s="84" t="b">
        <v>0</v>
      </c>
    </row>
    <row r="3299" spans="1:12" x14ac:dyDescent="0.25">
      <c r="A3299" s="84" t="s">
        <v>12280</v>
      </c>
      <c r="B3299" s="84" t="s">
        <v>14215</v>
      </c>
      <c r="C3299" s="84">
        <v>5</v>
      </c>
      <c r="D3299" s="122">
        <v>2.482668413378158E-3</v>
      </c>
      <c r="E3299" s="122">
        <v>2.1253456969522158</v>
      </c>
      <c r="F3299" s="84" t="s">
        <v>12036</v>
      </c>
      <c r="G3299" s="84" t="b">
        <v>0</v>
      </c>
      <c r="H3299" s="84" t="b">
        <v>0</v>
      </c>
      <c r="I3299" s="84" t="b">
        <v>0</v>
      </c>
      <c r="J3299" s="84" t="b">
        <v>0</v>
      </c>
      <c r="K3299" s="84" t="b">
        <v>0</v>
      </c>
      <c r="L3299" s="84" t="b">
        <v>0</v>
      </c>
    </row>
    <row r="3300" spans="1:12" x14ac:dyDescent="0.25">
      <c r="A3300" s="84" t="s">
        <v>2793</v>
      </c>
      <c r="B3300" s="84" t="s">
        <v>754</v>
      </c>
      <c r="C3300" s="84">
        <v>5</v>
      </c>
      <c r="D3300" s="122">
        <v>2.482668413378158E-3</v>
      </c>
      <c r="E3300" s="122">
        <v>0.8771680086135103</v>
      </c>
      <c r="F3300" s="84" t="s">
        <v>12036</v>
      </c>
      <c r="G3300" s="84" t="b">
        <v>0</v>
      </c>
      <c r="H3300" s="84" t="b">
        <v>0</v>
      </c>
      <c r="I3300" s="84" t="b">
        <v>0</v>
      </c>
      <c r="J3300" s="84" t="b">
        <v>0</v>
      </c>
      <c r="K3300" s="84" t="b">
        <v>0</v>
      </c>
      <c r="L3300" s="84" t="b">
        <v>0</v>
      </c>
    </row>
    <row r="3301" spans="1:12" x14ac:dyDescent="0.25">
      <c r="A3301" s="84" t="s">
        <v>731</v>
      </c>
      <c r="B3301" s="84" t="s">
        <v>754</v>
      </c>
      <c r="C3301" s="84">
        <v>5</v>
      </c>
      <c r="D3301" s="122">
        <v>2.482668413378158E-3</v>
      </c>
      <c r="E3301" s="122">
        <v>-0.15245445799329066</v>
      </c>
      <c r="F3301" s="84" t="s">
        <v>12036</v>
      </c>
      <c r="G3301" s="84" t="b">
        <v>0</v>
      </c>
      <c r="H3301" s="84" t="b">
        <v>0</v>
      </c>
      <c r="I3301" s="84" t="b">
        <v>0</v>
      </c>
      <c r="J3301" s="84" t="b">
        <v>0</v>
      </c>
      <c r="K3301" s="84" t="b">
        <v>0</v>
      </c>
      <c r="L3301" s="84" t="b">
        <v>0</v>
      </c>
    </row>
    <row r="3302" spans="1:12" x14ac:dyDescent="0.25">
      <c r="A3302" s="84" t="s">
        <v>2803</v>
      </c>
      <c r="B3302" s="84" t="s">
        <v>2999</v>
      </c>
      <c r="C3302" s="84">
        <v>5</v>
      </c>
      <c r="D3302" s="122">
        <v>2.482668413378158E-3</v>
      </c>
      <c r="E3302" s="122">
        <v>1.5571439728852208</v>
      </c>
      <c r="F3302" s="84" t="s">
        <v>12036</v>
      </c>
      <c r="G3302" s="84" t="b">
        <v>0</v>
      </c>
      <c r="H3302" s="84" t="b">
        <v>0</v>
      </c>
      <c r="I3302" s="84" t="b">
        <v>0</v>
      </c>
      <c r="J3302" s="84" t="b">
        <v>0</v>
      </c>
      <c r="K3302" s="84" t="b">
        <v>0</v>
      </c>
      <c r="L3302" s="84" t="b">
        <v>0</v>
      </c>
    </row>
    <row r="3303" spans="1:12" x14ac:dyDescent="0.25">
      <c r="A3303" s="84" t="s">
        <v>14229</v>
      </c>
      <c r="B3303" s="84" t="s">
        <v>731</v>
      </c>
      <c r="C3303" s="84">
        <v>5</v>
      </c>
      <c r="D3303" s="122">
        <v>2.482668413378158E-3</v>
      </c>
      <c r="E3303" s="122">
        <v>0.68404341025904869</v>
      </c>
      <c r="F3303" s="84" t="s">
        <v>12036</v>
      </c>
      <c r="G3303" s="84" t="b">
        <v>0</v>
      </c>
      <c r="H3303" s="84" t="b">
        <v>0</v>
      </c>
      <c r="I3303" s="84" t="b">
        <v>0</v>
      </c>
      <c r="J3303" s="84" t="b">
        <v>0</v>
      </c>
      <c r="K3303" s="84" t="b">
        <v>0</v>
      </c>
      <c r="L3303" s="84" t="b">
        <v>0</v>
      </c>
    </row>
    <row r="3304" spans="1:12" x14ac:dyDescent="0.25">
      <c r="A3304" s="84" t="s">
        <v>731</v>
      </c>
      <c r="B3304" s="84" t="s">
        <v>2713</v>
      </c>
      <c r="C3304" s="84">
        <v>5</v>
      </c>
      <c r="D3304" s="122">
        <v>2.482668413378158E-3</v>
      </c>
      <c r="E3304" s="122">
        <v>0.6434255593507846</v>
      </c>
      <c r="F3304" s="84" t="s">
        <v>12036</v>
      </c>
      <c r="G3304" s="84" t="b">
        <v>0</v>
      </c>
      <c r="H3304" s="84" t="b">
        <v>0</v>
      </c>
      <c r="I3304" s="84" t="b">
        <v>0</v>
      </c>
      <c r="J3304" s="84" t="b">
        <v>0</v>
      </c>
      <c r="K3304" s="84" t="b">
        <v>0</v>
      </c>
      <c r="L3304" s="84" t="b">
        <v>0</v>
      </c>
    </row>
    <row r="3305" spans="1:12" x14ac:dyDescent="0.25">
      <c r="A3305" s="84" t="s">
        <v>12270</v>
      </c>
      <c r="B3305" s="84" t="s">
        <v>14346</v>
      </c>
      <c r="C3305" s="84">
        <v>5</v>
      </c>
      <c r="D3305" s="122">
        <v>2.482668413378158E-3</v>
      </c>
      <c r="E3305" s="122">
        <v>2.0839530117939908</v>
      </c>
      <c r="F3305" s="84" t="s">
        <v>12036</v>
      </c>
      <c r="G3305" s="84" t="b">
        <v>0</v>
      </c>
      <c r="H3305" s="84" t="b">
        <v>0</v>
      </c>
      <c r="I3305" s="84" t="b">
        <v>0</v>
      </c>
      <c r="J3305" s="84" t="b">
        <v>0</v>
      </c>
      <c r="K3305" s="84" t="b">
        <v>0</v>
      </c>
      <c r="L3305" s="84" t="b">
        <v>0</v>
      </c>
    </row>
    <row r="3306" spans="1:12" x14ac:dyDescent="0.25">
      <c r="A3306" s="84" t="s">
        <v>14366</v>
      </c>
      <c r="B3306" s="84" t="s">
        <v>14213</v>
      </c>
      <c r="C3306" s="84">
        <v>5</v>
      </c>
      <c r="D3306" s="122">
        <v>2.482668413378158E-3</v>
      </c>
      <c r="E3306" s="122">
        <v>2.4641642535055968</v>
      </c>
      <c r="F3306" s="84" t="s">
        <v>12036</v>
      </c>
      <c r="G3306" s="84" t="b">
        <v>0</v>
      </c>
      <c r="H3306" s="84" t="b">
        <v>0</v>
      </c>
      <c r="I3306" s="84" t="b">
        <v>0</v>
      </c>
      <c r="J3306" s="84" t="b">
        <v>0</v>
      </c>
      <c r="K3306" s="84" t="b">
        <v>0</v>
      </c>
      <c r="L3306" s="84" t="b">
        <v>0</v>
      </c>
    </row>
    <row r="3307" spans="1:12" x14ac:dyDescent="0.25">
      <c r="A3307" s="84" t="s">
        <v>2803</v>
      </c>
      <c r="B3307" s="84" t="s">
        <v>14577</v>
      </c>
      <c r="C3307" s="84">
        <v>5</v>
      </c>
      <c r="D3307" s="122">
        <v>2.482668413378158E-3</v>
      </c>
      <c r="E3307" s="122">
        <v>1.6363252189328457</v>
      </c>
      <c r="F3307" s="84" t="s">
        <v>12036</v>
      </c>
      <c r="G3307" s="84" t="b">
        <v>0</v>
      </c>
      <c r="H3307" s="84" t="b">
        <v>0</v>
      </c>
      <c r="I3307" s="84" t="b">
        <v>0</v>
      </c>
      <c r="J3307" s="84" t="b">
        <v>0</v>
      </c>
      <c r="K3307" s="84" t="b">
        <v>0</v>
      </c>
      <c r="L3307" s="84" t="b">
        <v>0</v>
      </c>
    </row>
    <row r="3308" spans="1:12" x14ac:dyDescent="0.25">
      <c r="A3308" s="84" t="s">
        <v>14577</v>
      </c>
      <c r="B3308" s="84" t="s">
        <v>14385</v>
      </c>
      <c r="C3308" s="84">
        <v>5</v>
      </c>
      <c r="D3308" s="122">
        <v>2.482668413378158E-3</v>
      </c>
      <c r="E3308" s="122">
        <v>2.6604588986495652</v>
      </c>
      <c r="F3308" s="84" t="s">
        <v>12036</v>
      </c>
      <c r="G3308" s="84" t="b">
        <v>0</v>
      </c>
      <c r="H3308" s="84" t="b">
        <v>0</v>
      </c>
      <c r="I3308" s="84" t="b">
        <v>0</v>
      </c>
      <c r="J3308" s="84" t="b">
        <v>0</v>
      </c>
      <c r="K3308" s="84" t="b">
        <v>0</v>
      </c>
      <c r="L3308" s="84" t="b">
        <v>0</v>
      </c>
    </row>
    <row r="3309" spans="1:12" x14ac:dyDescent="0.25">
      <c r="A3309" s="84" t="s">
        <v>14291</v>
      </c>
      <c r="B3309" s="84" t="s">
        <v>14573</v>
      </c>
      <c r="C3309" s="84">
        <v>5</v>
      </c>
      <c r="D3309" s="122">
        <v>2.482668413378158E-3</v>
      </c>
      <c r="E3309" s="122">
        <v>2.8065869343278029</v>
      </c>
      <c r="F3309" s="84" t="s">
        <v>12036</v>
      </c>
      <c r="G3309" s="84" t="b">
        <v>0</v>
      </c>
      <c r="H3309" s="84" t="b">
        <v>0</v>
      </c>
      <c r="I3309" s="84" t="b">
        <v>0</v>
      </c>
      <c r="J3309" s="84" t="b">
        <v>0</v>
      </c>
      <c r="K3309" s="84" t="b">
        <v>0</v>
      </c>
      <c r="L3309" s="84" t="b">
        <v>0</v>
      </c>
    </row>
    <row r="3310" spans="1:12" x14ac:dyDescent="0.25">
      <c r="A3310" s="84" t="s">
        <v>14573</v>
      </c>
      <c r="B3310" s="84" t="s">
        <v>14384</v>
      </c>
      <c r="C3310" s="84">
        <v>5</v>
      </c>
      <c r="D3310" s="122">
        <v>2.482668413378158E-3</v>
      </c>
      <c r="E3310" s="122">
        <v>2.6604588986495652</v>
      </c>
      <c r="F3310" s="84" t="s">
        <v>12036</v>
      </c>
      <c r="G3310" s="84" t="b">
        <v>0</v>
      </c>
      <c r="H3310" s="84" t="b">
        <v>0</v>
      </c>
      <c r="I3310" s="84" t="b">
        <v>0</v>
      </c>
      <c r="J3310" s="84" t="b">
        <v>0</v>
      </c>
      <c r="K3310" s="84" t="b">
        <v>0</v>
      </c>
      <c r="L3310" s="84" t="b">
        <v>0</v>
      </c>
    </row>
    <row r="3311" spans="1:12" x14ac:dyDescent="0.25">
      <c r="A3311" s="84" t="s">
        <v>14384</v>
      </c>
      <c r="B3311" s="84" t="s">
        <v>14574</v>
      </c>
      <c r="C3311" s="84">
        <v>5</v>
      </c>
      <c r="D3311" s="122">
        <v>2.482668413378158E-3</v>
      </c>
      <c r="E3311" s="122">
        <v>2.6024669516718784</v>
      </c>
      <c r="F3311" s="84" t="s">
        <v>12036</v>
      </c>
      <c r="G3311" s="84" t="b">
        <v>0</v>
      </c>
      <c r="H3311" s="84" t="b">
        <v>0</v>
      </c>
      <c r="I3311" s="84" t="b">
        <v>0</v>
      </c>
      <c r="J3311" s="84" t="b">
        <v>0</v>
      </c>
      <c r="K3311" s="84" t="b">
        <v>0</v>
      </c>
      <c r="L3311" s="84" t="b">
        <v>0</v>
      </c>
    </row>
    <row r="3312" spans="1:12" x14ac:dyDescent="0.25">
      <c r="A3312" s="84" t="s">
        <v>14574</v>
      </c>
      <c r="B3312" s="84" t="s">
        <v>683</v>
      </c>
      <c r="C3312" s="84">
        <v>5</v>
      </c>
      <c r="D3312" s="122">
        <v>2.482668413378158E-3</v>
      </c>
      <c r="E3312" s="122">
        <v>1.5513144292244969</v>
      </c>
      <c r="F3312" s="84" t="s">
        <v>12036</v>
      </c>
      <c r="G3312" s="84" t="b">
        <v>0</v>
      </c>
      <c r="H3312" s="84" t="b">
        <v>0</v>
      </c>
      <c r="I3312" s="84" t="b">
        <v>0</v>
      </c>
      <c r="J3312" s="84" t="b">
        <v>0</v>
      </c>
      <c r="K3312" s="84" t="b">
        <v>0</v>
      </c>
      <c r="L3312" s="84" t="b">
        <v>0</v>
      </c>
    </row>
    <row r="3313" spans="1:12" x14ac:dyDescent="0.25">
      <c r="A3313" s="84" t="s">
        <v>14236</v>
      </c>
      <c r="B3313" s="84" t="s">
        <v>12280</v>
      </c>
      <c r="C3313" s="84">
        <v>5</v>
      </c>
      <c r="D3313" s="122">
        <v>2.482668413378158E-3</v>
      </c>
      <c r="E3313" s="122">
        <v>1.7288557546754109</v>
      </c>
      <c r="F3313" s="84" t="s">
        <v>12036</v>
      </c>
      <c r="G3313" s="84" t="b">
        <v>0</v>
      </c>
      <c r="H3313" s="84" t="b">
        <v>0</v>
      </c>
      <c r="I3313" s="84" t="b">
        <v>0</v>
      </c>
      <c r="J3313" s="84" t="b">
        <v>0</v>
      </c>
      <c r="K3313" s="84" t="b">
        <v>0</v>
      </c>
      <c r="L3313" s="84" t="b">
        <v>0</v>
      </c>
    </row>
    <row r="3314" spans="1:12" x14ac:dyDescent="0.25">
      <c r="A3314" s="84" t="s">
        <v>12369</v>
      </c>
      <c r="B3314" s="84" t="s">
        <v>2788</v>
      </c>
      <c r="C3314" s="84">
        <v>5</v>
      </c>
      <c r="D3314" s="122">
        <v>2.482668413378158E-3</v>
      </c>
      <c r="E3314" s="122">
        <v>1.0946110799760473</v>
      </c>
      <c r="F3314" s="84" t="s">
        <v>12036</v>
      </c>
      <c r="G3314" s="84" t="b">
        <v>0</v>
      </c>
      <c r="H3314" s="84" t="b">
        <v>0</v>
      </c>
      <c r="I3314" s="84" t="b">
        <v>0</v>
      </c>
      <c r="J3314" s="84" t="b">
        <v>0</v>
      </c>
      <c r="K3314" s="84" t="b">
        <v>0</v>
      </c>
      <c r="L3314" s="84" t="b">
        <v>0</v>
      </c>
    </row>
    <row r="3315" spans="1:12" x14ac:dyDescent="0.25">
      <c r="A3315" s="84" t="s">
        <v>12369</v>
      </c>
      <c r="B3315" s="84" t="s">
        <v>731</v>
      </c>
      <c r="C3315" s="84">
        <v>5</v>
      </c>
      <c r="D3315" s="122">
        <v>2.482668413378158E-3</v>
      </c>
      <c r="E3315" s="122">
        <v>0.55276449561972973</v>
      </c>
      <c r="F3315" s="84" t="s">
        <v>12036</v>
      </c>
      <c r="G3315" s="84" t="b">
        <v>0</v>
      </c>
      <c r="H3315" s="84" t="b">
        <v>0</v>
      </c>
      <c r="I3315" s="84" t="b">
        <v>0</v>
      </c>
      <c r="J3315" s="84" t="b">
        <v>0</v>
      </c>
      <c r="K3315" s="84" t="b">
        <v>0</v>
      </c>
      <c r="L3315" s="84" t="b">
        <v>0</v>
      </c>
    </row>
    <row r="3316" spans="1:12" x14ac:dyDescent="0.25">
      <c r="A3316" s="84" t="s">
        <v>12359</v>
      </c>
      <c r="B3316" s="84" t="s">
        <v>14309</v>
      </c>
      <c r="C3316" s="84">
        <v>5</v>
      </c>
      <c r="D3316" s="122">
        <v>2.482668413378158E-3</v>
      </c>
      <c r="E3316" s="122">
        <v>2.3983469690159533</v>
      </c>
      <c r="F3316" s="84" t="s">
        <v>12036</v>
      </c>
      <c r="G3316" s="84" t="b">
        <v>0</v>
      </c>
      <c r="H3316" s="84" t="b">
        <v>0</v>
      </c>
      <c r="I3316" s="84" t="b">
        <v>0</v>
      </c>
      <c r="J3316" s="84" t="b">
        <v>0</v>
      </c>
      <c r="K3316" s="84" t="b">
        <v>0</v>
      </c>
      <c r="L3316" s="84" t="b">
        <v>0</v>
      </c>
    </row>
    <row r="3317" spans="1:12" x14ac:dyDescent="0.25">
      <c r="A3317" s="84" t="s">
        <v>14212</v>
      </c>
      <c r="B3317" s="84" t="s">
        <v>14200</v>
      </c>
      <c r="C3317" s="84">
        <v>5</v>
      </c>
      <c r="D3317" s="122">
        <v>2.482668413378158E-3</v>
      </c>
      <c r="E3317" s="122">
        <v>2.3916135863569852</v>
      </c>
      <c r="F3317" s="84" t="s">
        <v>12036</v>
      </c>
      <c r="G3317" s="84" t="b">
        <v>1</v>
      </c>
      <c r="H3317" s="84" t="b">
        <v>0</v>
      </c>
      <c r="I3317" s="84" t="b">
        <v>0</v>
      </c>
      <c r="J3317" s="84" t="b">
        <v>0</v>
      </c>
      <c r="K3317" s="84" t="b">
        <v>0</v>
      </c>
      <c r="L3317" s="84" t="b">
        <v>0</v>
      </c>
    </row>
    <row r="3318" spans="1:12" x14ac:dyDescent="0.25">
      <c r="A3318" s="84" t="s">
        <v>14200</v>
      </c>
      <c r="B3318" s="84" t="s">
        <v>14236</v>
      </c>
      <c r="C3318" s="84">
        <v>5</v>
      </c>
      <c r="D3318" s="122">
        <v>2.482668413378158E-3</v>
      </c>
      <c r="E3318" s="122">
        <v>2.3916135863569852</v>
      </c>
      <c r="F3318" s="84" t="s">
        <v>12036</v>
      </c>
      <c r="G3318" s="84" t="b">
        <v>0</v>
      </c>
      <c r="H3318" s="84" t="b">
        <v>0</v>
      </c>
      <c r="I3318" s="84" t="b">
        <v>0</v>
      </c>
      <c r="J3318" s="84" t="b">
        <v>0</v>
      </c>
      <c r="K3318" s="84" t="b">
        <v>0</v>
      </c>
      <c r="L3318" s="84" t="b">
        <v>0</v>
      </c>
    </row>
    <row r="3319" spans="1:12" x14ac:dyDescent="0.25">
      <c r="A3319" s="84" t="s">
        <v>14324</v>
      </c>
      <c r="B3319" s="84" t="s">
        <v>14207</v>
      </c>
      <c r="C3319" s="84">
        <v>5</v>
      </c>
      <c r="D3319" s="122">
        <v>2.482668413378158E-3</v>
      </c>
      <c r="E3319" s="122">
        <v>2.3849830074579716</v>
      </c>
      <c r="F3319" s="84" t="s">
        <v>12036</v>
      </c>
      <c r="G3319" s="84" t="b">
        <v>0</v>
      </c>
      <c r="H3319" s="84" t="b">
        <v>0</v>
      </c>
      <c r="I3319" s="84" t="b">
        <v>0</v>
      </c>
      <c r="J3319" s="84" t="b">
        <v>0</v>
      </c>
      <c r="K3319" s="84" t="b">
        <v>0</v>
      </c>
      <c r="L3319" s="84" t="b">
        <v>0</v>
      </c>
    </row>
    <row r="3320" spans="1:12" x14ac:dyDescent="0.25">
      <c r="A3320" s="84" t="s">
        <v>14207</v>
      </c>
      <c r="B3320" s="84" t="s">
        <v>14266</v>
      </c>
      <c r="C3320" s="84">
        <v>5</v>
      </c>
      <c r="D3320" s="122">
        <v>2.482668413378158E-3</v>
      </c>
      <c r="E3320" s="122">
        <v>2.222255709960272</v>
      </c>
      <c r="F3320" s="84" t="s">
        <v>12036</v>
      </c>
      <c r="G3320" s="84" t="b">
        <v>0</v>
      </c>
      <c r="H3320" s="84" t="b">
        <v>0</v>
      </c>
      <c r="I3320" s="84" t="b">
        <v>0</v>
      </c>
      <c r="J3320" s="84" t="b">
        <v>0</v>
      </c>
      <c r="K3320" s="84" t="b">
        <v>0</v>
      </c>
      <c r="L3320" s="84" t="b">
        <v>0</v>
      </c>
    </row>
    <row r="3321" spans="1:12" x14ac:dyDescent="0.25">
      <c r="A3321" s="84" t="s">
        <v>14550</v>
      </c>
      <c r="B3321" s="84" t="s">
        <v>14432</v>
      </c>
      <c r="C3321" s="84">
        <v>4</v>
      </c>
      <c r="D3321" s="122">
        <v>2.0979754843182866E-3</v>
      </c>
      <c r="E3321" s="122">
        <v>2.9034969473358592</v>
      </c>
      <c r="F3321" s="84" t="s">
        <v>12036</v>
      </c>
      <c r="G3321" s="84" t="b">
        <v>0</v>
      </c>
      <c r="H3321" s="84" t="b">
        <v>0</v>
      </c>
      <c r="I3321" s="84" t="b">
        <v>0</v>
      </c>
      <c r="J3321" s="84" t="b">
        <v>0</v>
      </c>
      <c r="K3321" s="84" t="b">
        <v>1</v>
      </c>
      <c r="L3321" s="84" t="b">
        <v>0</v>
      </c>
    </row>
    <row r="3322" spans="1:12" x14ac:dyDescent="0.25">
      <c r="A3322" s="84" t="s">
        <v>14432</v>
      </c>
      <c r="B3322" s="84" t="s">
        <v>2803</v>
      </c>
      <c r="C3322" s="84">
        <v>4</v>
      </c>
      <c r="D3322" s="122">
        <v>2.0979754843182866E-3</v>
      </c>
      <c r="E3322" s="122">
        <v>1.6304956752721218</v>
      </c>
      <c r="F3322" s="84" t="s">
        <v>12036</v>
      </c>
      <c r="G3322" s="84" t="b">
        <v>0</v>
      </c>
      <c r="H3322" s="84" t="b">
        <v>1</v>
      </c>
      <c r="I3322" s="84" t="b">
        <v>0</v>
      </c>
      <c r="J3322" s="84" t="b">
        <v>0</v>
      </c>
      <c r="K3322" s="84" t="b">
        <v>0</v>
      </c>
      <c r="L3322" s="84" t="b">
        <v>0</v>
      </c>
    </row>
    <row r="3323" spans="1:12" x14ac:dyDescent="0.25">
      <c r="A3323" s="84" t="s">
        <v>2803</v>
      </c>
      <c r="B3323" s="84" t="s">
        <v>14551</v>
      </c>
      <c r="C3323" s="84">
        <v>4</v>
      </c>
      <c r="D3323" s="122">
        <v>2.0979754843182866E-3</v>
      </c>
      <c r="E3323" s="122">
        <v>1.6363252189328457</v>
      </c>
      <c r="F3323" s="84" t="s">
        <v>12036</v>
      </c>
      <c r="G3323" s="84" t="b">
        <v>0</v>
      </c>
      <c r="H3323" s="84" t="b">
        <v>0</v>
      </c>
      <c r="I3323" s="84" t="b">
        <v>0</v>
      </c>
      <c r="J3323" s="84" t="b">
        <v>0</v>
      </c>
      <c r="K3323" s="84" t="b">
        <v>0</v>
      </c>
      <c r="L3323" s="84" t="b">
        <v>0</v>
      </c>
    </row>
    <row r="3324" spans="1:12" x14ac:dyDescent="0.25">
      <c r="A3324" s="84" t="s">
        <v>14551</v>
      </c>
      <c r="B3324" s="84" t="s">
        <v>683</v>
      </c>
      <c r="C3324" s="84">
        <v>4</v>
      </c>
      <c r="D3324" s="122">
        <v>2.0979754843182866E-3</v>
      </c>
      <c r="E3324" s="122">
        <v>1.5513144292244969</v>
      </c>
      <c r="F3324" s="84" t="s">
        <v>12036</v>
      </c>
      <c r="G3324" s="84" t="b">
        <v>0</v>
      </c>
      <c r="H3324" s="84" t="b">
        <v>0</v>
      </c>
      <c r="I3324" s="84" t="b">
        <v>0</v>
      </c>
      <c r="J3324" s="84" t="b">
        <v>0</v>
      </c>
      <c r="K3324" s="84" t="b">
        <v>0</v>
      </c>
      <c r="L3324" s="84" t="b">
        <v>0</v>
      </c>
    </row>
    <row r="3325" spans="1:12" x14ac:dyDescent="0.25">
      <c r="A3325" s="84" t="s">
        <v>2931</v>
      </c>
      <c r="B3325" s="84" t="s">
        <v>12268</v>
      </c>
      <c r="C3325" s="84">
        <v>4</v>
      </c>
      <c r="D3325" s="122">
        <v>2.0979754843182866E-3</v>
      </c>
      <c r="E3325" s="122">
        <v>0.81226978165816621</v>
      </c>
      <c r="F3325" s="84" t="s">
        <v>12036</v>
      </c>
      <c r="G3325" s="84" t="b">
        <v>0</v>
      </c>
      <c r="H3325" s="84" t="b">
        <v>0</v>
      </c>
      <c r="I3325" s="84" t="b">
        <v>0</v>
      </c>
      <c r="J3325" s="84" t="b">
        <v>0</v>
      </c>
      <c r="K3325" s="84" t="b">
        <v>0</v>
      </c>
      <c r="L3325" s="84" t="b">
        <v>0</v>
      </c>
    </row>
    <row r="3326" spans="1:12" x14ac:dyDescent="0.25">
      <c r="A3326" s="84" t="s">
        <v>12290</v>
      </c>
      <c r="B3326" s="84" t="s">
        <v>14402</v>
      </c>
      <c r="C3326" s="84">
        <v>4</v>
      </c>
      <c r="D3326" s="122">
        <v>2.0979754843182866E-3</v>
      </c>
      <c r="E3326" s="122">
        <v>1.9837652890246984</v>
      </c>
      <c r="F3326" s="84" t="s">
        <v>12036</v>
      </c>
      <c r="G3326" s="84" t="b">
        <v>0</v>
      </c>
      <c r="H3326" s="84" t="b">
        <v>0</v>
      </c>
      <c r="I3326" s="84" t="b">
        <v>0</v>
      </c>
      <c r="J3326" s="84" t="b">
        <v>0</v>
      </c>
      <c r="K3326" s="84" t="b">
        <v>0</v>
      </c>
      <c r="L3326" s="84" t="b">
        <v>0</v>
      </c>
    </row>
    <row r="3327" spans="1:12" x14ac:dyDescent="0.25">
      <c r="A3327" s="84" t="s">
        <v>683</v>
      </c>
      <c r="B3327" s="84" t="s">
        <v>2922</v>
      </c>
      <c r="C3327" s="84">
        <v>4</v>
      </c>
      <c r="D3327" s="122">
        <v>2.0979754843182866E-3</v>
      </c>
      <c r="E3327" s="122">
        <v>0.33647058117679907</v>
      </c>
      <c r="F3327" s="84" t="s">
        <v>12036</v>
      </c>
      <c r="G3327" s="84" t="b">
        <v>0</v>
      </c>
      <c r="H3327" s="84" t="b">
        <v>0</v>
      </c>
      <c r="I3327" s="84" t="b">
        <v>0</v>
      </c>
      <c r="J3327" s="84" t="b">
        <v>0</v>
      </c>
      <c r="K3327" s="84" t="b">
        <v>0</v>
      </c>
      <c r="L3327" s="84" t="b">
        <v>0</v>
      </c>
    </row>
    <row r="3328" spans="1:12" x14ac:dyDescent="0.25">
      <c r="A3328" s="84" t="s">
        <v>2965</v>
      </c>
      <c r="B3328" s="84" t="s">
        <v>14692</v>
      </c>
      <c r="C3328" s="84">
        <v>4</v>
      </c>
      <c r="D3328" s="122">
        <v>2.0979754843182866E-3</v>
      </c>
      <c r="E3328" s="122">
        <v>2.1076169299917842</v>
      </c>
      <c r="F3328" s="84" t="s">
        <v>12036</v>
      </c>
      <c r="G3328" s="84" t="b">
        <v>0</v>
      </c>
      <c r="H3328" s="84" t="b">
        <v>0</v>
      </c>
      <c r="I3328" s="84" t="b">
        <v>0</v>
      </c>
      <c r="J3328" s="84" t="b">
        <v>0</v>
      </c>
      <c r="K3328" s="84" t="b">
        <v>0</v>
      </c>
      <c r="L3328" s="84" t="b">
        <v>0</v>
      </c>
    </row>
    <row r="3329" spans="1:12" x14ac:dyDescent="0.25">
      <c r="A3329" s="84" t="s">
        <v>14692</v>
      </c>
      <c r="B3329" s="84" t="s">
        <v>2679</v>
      </c>
      <c r="C3329" s="84">
        <v>4</v>
      </c>
      <c r="D3329" s="122">
        <v>2.0979754843182866E-3</v>
      </c>
      <c r="E3329" s="122">
        <v>1.660458898649565</v>
      </c>
      <c r="F3329" s="84" t="s">
        <v>12036</v>
      </c>
      <c r="G3329" s="84" t="b">
        <v>0</v>
      </c>
      <c r="H3329" s="84" t="b">
        <v>0</v>
      </c>
      <c r="I3329" s="84" t="b">
        <v>0</v>
      </c>
      <c r="J3329" s="84" t="b">
        <v>0</v>
      </c>
      <c r="K3329" s="84" t="b">
        <v>0</v>
      </c>
      <c r="L3329" s="84" t="b">
        <v>0</v>
      </c>
    </row>
    <row r="3330" spans="1:12" x14ac:dyDescent="0.25">
      <c r="A3330" s="84" t="s">
        <v>12268</v>
      </c>
      <c r="B3330" s="84" t="s">
        <v>14434</v>
      </c>
      <c r="C3330" s="84">
        <v>4</v>
      </c>
      <c r="D3330" s="122">
        <v>2.0979754843182866E-3</v>
      </c>
      <c r="E3330" s="122">
        <v>1.7458890939741913</v>
      </c>
      <c r="F3330" s="84" t="s">
        <v>12036</v>
      </c>
      <c r="G3330" s="84" t="b">
        <v>0</v>
      </c>
      <c r="H3330" s="84" t="b">
        <v>0</v>
      </c>
      <c r="I3330" s="84" t="b">
        <v>0</v>
      </c>
      <c r="J3330" s="84" t="b">
        <v>0</v>
      </c>
      <c r="K3330" s="84" t="b">
        <v>0</v>
      </c>
      <c r="L3330" s="84" t="b">
        <v>0</v>
      </c>
    </row>
    <row r="3331" spans="1:12" x14ac:dyDescent="0.25">
      <c r="A3331" s="84" t="s">
        <v>12296</v>
      </c>
      <c r="B3331" s="84" t="s">
        <v>14343</v>
      </c>
      <c r="C3331" s="84">
        <v>4</v>
      </c>
      <c r="D3331" s="122">
        <v>2.0979754843182866E-3</v>
      </c>
      <c r="E3331" s="122">
        <v>1.9172852318214928</v>
      </c>
      <c r="F3331" s="84" t="s">
        <v>12036</v>
      </c>
      <c r="G3331" s="84" t="b">
        <v>0</v>
      </c>
      <c r="H3331" s="84" t="b">
        <v>0</v>
      </c>
      <c r="I3331" s="84" t="b">
        <v>0</v>
      </c>
      <c r="J3331" s="84" t="b">
        <v>0</v>
      </c>
      <c r="K3331" s="84" t="b">
        <v>0</v>
      </c>
      <c r="L3331" s="84" t="b">
        <v>0</v>
      </c>
    </row>
    <row r="3332" spans="1:12" x14ac:dyDescent="0.25">
      <c r="A3332" s="84" t="s">
        <v>14343</v>
      </c>
      <c r="B3332" s="84" t="s">
        <v>14661</v>
      </c>
      <c r="C3332" s="84">
        <v>4</v>
      </c>
      <c r="D3332" s="122">
        <v>2.0979754843182866E-3</v>
      </c>
      <c r="E3332" s="122">
        <v>2.8065869343278029</v>
      </c>
      <c r="F3332" s="84" t="s">
        <v>12036</v>
      </c>
      <c r="G3332" s="84" t="b">
        <v>0</v>
      </c>
      <c r="H3332" s="84" t="b">
        <v>0</v>
      </c>
      <c r="I3332" s="84" t="b">
        <v>0</v>
      </c>
      <c r="J3332" s="84" t="b">
        <v>0</v>
      </c>
      <c r="K3332" s="84" t="b">
        <v>0</v>
      </c>
      <c r="L3332" s="84" t="b">
        <v>0</v>
      </c>
    </row>
    <row r="3333" spans="1:12" x14ac:dyDescent="0.25">
      <c r="A3333" s="84" t="s">
        <v>14661</v>
      </c>
      <c r="B3333" s="84" t="s">
        <v>14302</v>
      </c>
      <c r="C3333" s="84">
        <v>4</v>
      </c>
      <c r="D3333" s="122">
        <v>2.0979754843182866E-3</v>
      </c>
      <c r="E3333" s="122">
        <v>2.6024669516718779</v>
      </c>
      <c r="F3333" s="84" t="s">
        <v>12036</v>
      </c>
      <c r="G3333" s="84" t="b">
        <v>0</v>
      </c>
      <c r="H3333" s="84" t="b">
        <v>0</v>
      </c>
      <c r="I3333" s="84" t="b">
        <v>0</v>
      </c>
      <c r="J3333" s="84" t="b">
        <v>0</v>
      </c>
      <c r="K3333" s="84" t="b">
        <v>0</v>
      </c>
      <c r="L3333" s="84" t="b">
        <v>0</v>
      </c>
    </row>
    <row r="3334" spans="1:12" x14ac:dyDescent="0.25">
      <c r="A3334" s="84" t="s">
        <v>14302</v>
      </c>
      <c r="B3334" s="84" t="s">
        <v>14436</v>
      </c>
      <c r="C3334" s="84">
        <v>4</v>
      </c>
      <c r="D3334" s="122">
        <v>2.0979754843182866E-3</v>
      </c>
      <c r="E3334" s="122">
        <v>2.6024669516718779</v>
      </c>
      <c r="F3334" s="84" t="s">
        <v>12036</v>
      </c>
      <c r="G3334" s="84" t="b">
        <v>0</v>
      </c>
      <c r="H3334" s="84" t="b">
        <v>0</v>
      </c>
      <c r="I3334" s="84" t="b">
        <v>0</v>
      </c>
      <c r="J3334" s="84" t="b">
        <v>0</v>
      </c>
      <c r="K3334" s="84" t="b">
        <v>0</v>
      </c>
      <c r="L3334" s="84" t="b">
        <v>0</v>
      </c>
    </row>
    <row r="3335" spans="1:12" x14ac:dyDescent="0.25">
      <c r="A3335" s="84" t="s">
        <v>12267</v>
      </c>
      <c r="B3335" s="84" t="s">
        <v>12260</v>
      </c>
      <c r="C3335" s="84">
        <v>4</v>
      </c>
      <c r="D3335" s="122">
        <v>2.0979754843182866E-3</v>
      </c>
      <c r="E3335" s="122">
        <v>0.2947035733489286</v>
      </c>
      <c r="F3335" s="84" t="s">
        <v>12036</v>
      </c>
      <c r="G3335" s="84" t="b">
        <v>0</v>
      </c>
      <c r="H3335" s="84" t="b">
        <v>0</v>
      </c>
      <c r="I3335" s="84" t="b">
        <v>0</v>
      </c>
      <c r="J3335" s="84" t="b">
        <v>0</v>
      </c>
      <c r="K3335" s="84" t="b">
        <v>0</v>
      </c>
      <c r="L3335" s="84" t="b">
        <v>0</v>
      </c>
    </row>
    <row r="3336" spans="1:12" x14ac:dyDescent="0.25">
      <c r="A3336" s="84" t="s">
        <v>12290</v>
      </c>
      <c r="B3336" s="84" t="s">
        <v>2931</v>
      </c>
      <c r="C3336" s="84">
        <v>4</v>
      </c>
      <c r="D3336" s="122">
        <v>2.0979754843182866E-3</v>
      </c>
      <c r="E3336" s="122">
        <v>1.1386672490104415</v>
      </c>
      <c r="F3336" s="84" t="s">
        <v>12036</v>
      </c>
      <c r="G3336" s="84" t="b">
        <v>0</v>
      </c>
      <c r="H3336" s="84" t="b">
        <v>0</v>
      </c>
      <c r="I3336" s="84" t="b">
        <v>0</v>
      </c>
      <c r="J3336" s="84" t="b">
        <v>0</v>
      </c>
      <c r="K3336" s="84" t="b">
        <v>0</v>
      </c>
      <c r="L3336" s="84" t="b">
        <v>0</v>
      </c>
    </row>
    <row r="3337" spans="1:12" x14ac:dyDescent="0.25">
      <c r="A3337" s="84" t="s">
        <v>754</v>
      </c>
      <c r="B3337" s="84" t="s">
        <v>2694</v>
      </c>
      <c r="C3337" s="84">
        <v>4</v>
      </c>
      <c r="D3337" s="122">
        <v>2.0979754843182866E-3</v>
      </c>
      <c r="E3337" s="122">
        <v>1.3656778522625852</v>
      </c>
      <c r="F3337" s="84" t="s">
        <v>12036</v>
      </c>
      <c r="G3337" s="84" t="b">
        <v>0</v>
      </c>
      <c r="H3337" s="84" t="b">
        <v>0</v>
      </c>
      <c r="I3337" s="84" t="b">
        <v>0</v>
      </c>
      <c r="J3337" s="84" t="b">
        <v>0</v>
      </c>
      <c r="K3337" s="84" t="b">
        <v>0</v>
      </c>
      <c r="L3337" s="84" t="b">
        <v>0</v>
      </c>
    </row>
    <row r="3338" spans="1:12" x14ac:dyDescent="0.25">
      <c r="A3338" s="84" t="s">
        <v>12266</v>
      </c>
      <c r="B3338" s="84" t="s">
        <v>14242</v>
      </c>
      <c r="C3338" s="84">
        <v>4</v>
      </c>
      <c r="D3338" s="122">
        <v>2.0979754843182866E-3</v>
      </c>
      <c r="E3338" s="122">
        <v>0.94237260386647337</v>
      </c>
      <c r="F3338" s="84" t="s">
        <v>12036</v>
      </c>
      <c r="G3338" s="84" t="b">
        <v>0</v>
      </c>
      <c r="H3338" s="84" t="b">
        <v>0</v>
      </c>
      <c r="I3338" s="84" t="b">
        <v>0</v>
      </c>
      <c r="J3338" s="84" t="b">
        <v>0</v>
      </c>
      <c r="K3338" s="84" t="b">
        <v>0</v>
      </c>
      <c r="L3338" s="84" t="b">
        <v>0</v>
      </c>
    </row>
    <row r="3339" spans="1:12" x14ac:dyDescent="0.25">
      <c r="A3339" s="84" t="s">
        <v>14228</v>
      </c>
      <c r="B3339" s="84" t="s">
        <v>14686</v>
      </c>
      <c r="C3339" s="84">
        <v>4</v>
      </c>
      <c r="D3339" s="122">
        <v>2.4453845964521369E-3</v>
      </c>
      <c r="E3339" s="122">
        <v>2.426375692616197</v>
      </c>
      <c r="F3339" s="84" t="s">
        <v>12036</v>
      </c>
      <c r="G3339" s="84" t="b">
        <v>0</v>
      </c>
      <c r="H3339" s="84" t="b">
        <v>0</v>
      </c>
      <c r="I3339" s="84" t="b">
        <v>0</v>
      </c>
      <c r="J3339" s="84" t="b">
        <v>0</v>
      </c>
      <c r="K3339" s="84" t="b">
        <v>0</v>
      </c>
      <c r="L3339" s="84" t="b">
        <v>0</v>
      </c>
    </row>
    <row r="3340" spans="1:12" x14ac:dyDescent="0.25">
      <c r="A3340" s="84" t="s">
        <v>14208</v>
      </c>
      <c r="B3340" s="84" t="s">
        <v>12266</v>
      </c>
      <c r="C3340" s="84">
        <v>4</v>
      </c>
      <c r="D3340" s="122">
        <v>2.0979754843182866E-3</v>
      </c>
      <c r="E3340" s="122">
        <v>0.7062163892102401</v>
      </c>
      <c r="F3340" s="84" t="s">
        <v>12036</v>
      </c>
      <c r="G3340" s="84" t="b">
        <v>0</v>
      </c>
      <c r="H3340" s="84" t="b">
        <v>0</v>
      </c>
      <c r="I3340" s="84" t="b">
        <v>0</v>
      </c>
      <c r="J3340" s="84" t="b">
        <v>0</v>
      </c>
      <c r="K3340" s="84" t="b">
        <v>0</v>
      </c>
      <c r="L3340" s="84" t="b">
        <v>0</v>
      </c>
    </row>
    <row r="3341" spans="1:12" x14ac:dyDescent="0.25">
      <c r="A3341" s="84" t="s">
        <v>2803</v>
      </c>
      <c r="B3341" s="84" t="s">
        <v>754</v>
      </c>
      <c r="C3341" s="84">
        <v>4</v>
      </c>
      <c r="D3341" s="122">
        <v>2.0979754843182866E-3</v>
      </c>
      <c r="E3341" s="122">
        <v>0.14147519725275159</v>
      </c>
      <c r="F3341" s="84" t="s">
        <v>12036</v>
      </c>
      <c r="G3341" s="84" t="b">
        <v>0</v>
      </c>
      <c r="H3341" s="84" t="b">
        <v>0</v>
      </c>
      <c r="I3341" s="84" t="b">
        <v>0</v>
      </c>
      <c r="J3341" s="84" t="b">
        <v>0</v>
      </c>
      <c r="K3341" s="84" t="b">
        <v>0</v>
      </c>
      <c r="L3341" s="84" t="b">
        <v>0</v>
      </c>
    </row>
    <row r="3342" spans="1:12" x14ac:dyDescent="0.25">
      <c r="A3342" s="84" t="s">
        <v>14304</v>
      </c>
      <c r="B3342" s="84" t="s">
        <v>14660</v>
      </c>
      <c r="C3342" s="84">
        <v>4</v>
      </c>
      <c r="D3342" s="122">
        <v>2.0979754843182866E-3</v>
      </c>
      <c r="E3342" s="122">
        <v>2.3916135863569852</v>
      </c>
      <c r="F3342" s="84" t="s">
        <v>12036</v>
      </c>
      <c r="G3342" s="84" t="b">
        <v>0</v>
      </c>
      <c r="H3342" s="84" t="b">
        <v>1</v>
      </c>
      <c r="I3342" s="84" t="b">
        <v>0</v>
      </c>
      <c r="J3342" s="84" t="b">
        <v>0</v>
      </c>
      <c r="K3342" s="84" t="b">
        <v>0</v>
      </c>
      <c r="L3342" s="84" t="b">
        <v>0</v>
      </c>
    </row>
    <row r="3343" spans="1:12" x14ac:dyDescent="0.25">
      <c r="A3343" s="84" t="s">
        <v>754</v>
      </c>
      <c r="B3343" s="84" t="s">
        <v>2803</v>
      </c>
      <c r="C3343" s="84">
        <v>4</v>
      </c>
      <c r="D3343" s="122">
        <v>2.0979754843182866E-3</v>
      </c>
      <c r="E3343" s="122">
        <v>9.2676580198847572E-2</v>
      </c>
      <c r="F3343" s="84" t="s">
        <v>12036</v>
      </c>
      <c r="G3343" s="84" t="b">
        <v>0</v>
      </c>
      <c r="H3343" s="84" t="b">
        <v>0</v>
      </c>
      <c r="I3343" s="84" t="b">
        <v>0</v>
      </c>
      <c r="J3343" s="84" t="b">
        <v>0</v>
      </c>
      <c r="K3343" s="84" t="b">
        <v>0</v>
      </c>
      <c r="L3343" s="84" t="b">
        <v>0</v>
      </c>
    </row>
    <row r="3344" spans="1:12" x14ac:dyDescent="0.25">
      <c r="A3344" s="84" t="s">
        <v>628</v>
      </c>
      <c r="B3344" s="84" t="s">
        <v>754</v>
      </c>
      <c r="C3344" s="84">
        <v>4</v>
      </c>
      <c r="D3344" s="122">
        <v>2.0979754843182866E-3</v>
      </c>
      <c r="E3344" s="122">
        <v>1.165608876969471</v>
      </c>
      <c r="F3344" s="84" t="s">
        <v>12036</v>
      </c>
      <c r="G3344" s="84" t="b">
        <v>0</v>
      </c>
      <c r="H3344" s="84" t="b">
        <v>0</v>
      </c>
      <c r="I3344" s="84" t="b">
        <v>0</v>
      </c>
      <c r="J3344" s="84" t="b">
        <v>0</v>
      </c>
      <c r="K3344" s="84" t="b">
        <v>0</v>
      </c>
      <c r="L3344" s="84" t="b">
        <v>0</v>
      </c>
    </row>
    <row r="3345" spans="1:12" x14ac:dyDescent="0.25">
      <c r="A3345" s="84" t="s">
        <v>14639</v>
      </c>
      <c r="B3345" s="84" t="s">
        <v>12290</v>
      </c>
      <c r="C3345" s="84">
        <v>4</v>
      </c>
      <c r="D3345" s="122">
        <v>2.0979754843182866E-3</v>
      </c>
      <c r="E3345" s="122">
        <v>2.1631342578416155</v>
      </c>
      <c r="F3345" s="84" t="s">
        <v>12036</v>
      </c>
      <c r="G3345" s="84" t="b">
        <v>0</v>
      </c>
      <c r="H3345" s="84" t="b">
        <v>0</v>
      </c>
      <c r="I3345" s="84" t="b">
        <v>0</v>
      </c>
      <c r="J3345" s="84" t="b">
        <v>0</v>
      </c>
      <c r="K3345" s="84" t="b">
        <v>0</v>
      </c>
      <c r="L3345" s="84" t="b">
        <v>0</v>
      </c>
    </row>
    <row r="3346" spans="1:12" x14ac:dyDescent="0.25">
      <c r="A3346" s="84" t="s">
        <v>12290</v>
      </c>
      <c r="B3346" s="84" t="s">
        <v>683</v>
      </c>
      <c r="C3346" s="84">
        <v>4</v>
      </c>
      <c r="D3346" s="122">
        <v>2.0979754843182866E-3</v>
      </c>
      <c r="E3346" s="122">
        <v>0.87462081959963034</v>
      </c>
      <c r="F3346" s="84" t="s">
        <v>12036</v>
      </c>
      <c r="G3346" s="84" t="b">
        <v>0</v>
      </c>
      <c r="H3346" s="84" t="b">
        <v>0</v>
      </c>
      <c r="I3346" s="84" t="b">
        <v>0</v>
      </c>
      <c r="J3346" s="84" t="b">
        <v>0</v>
      </c>
      <c r="K3346" s="84" t="b">
        <v>0</v>
      </c>
      <c r="L3346" s="84" t="b">
        <v>0</v>
      </c>
    </row>
    <row r="3347" spans="1:12" x14ac:dyDescent="0.25">
      <c r="A3347" s="84" t="s">
        <v>683</v>
      </c>
      <c r="B3347" s="84" t="s">
        <v>14640</v>
      </c>
      <c r="C3347" s="84">
        <v>4</v>
      </c>
      <c r="D3347" s="122">
        <v>2.0979754843182866E-3</v>
      </c>
      <c r="E3347" s="122">
        <v>1.4156518272244238</v>
      </c>
      <c r="F3347" s="84" t="s">
        <v>12036</v>
      </c>
      <c r="G3347" s="84" t="b">
        <v>0</v>
      </c>
      <c r="H3347" s="84" t="b">
        <v>0</v>
      </c>
      <c r="I3347" s="84" t="b">
        <v>0</v>
      </c>
      <c r="J3347" s="84" t="b">
        <v>0</v>
      </c>
      <c r="K3347" s="84" t="b">
        <v>0</v>
      </c>
      <c r="L3347" s="84" t="b">
        <v>0</v>
      </c>
    </row>
    <row r="3348" spans="1:12" x14ac:dyDescent="0.25">
      <c r="A3348" s="84" t="s">
        <v>14640</v>
      </c>
      <c r="B3348" s="84" t="s">
        <v>14641</v>
      </c>
      <c r="C3348" s="84">
        <v>4</v>
      </c>
      <c r="D3348" s="122">
        <v>2.0979754843182866E-3</v>
      </c>
      <c r="E3348" s="122">
        <v>2.9034969473358592</v>
      </c>
      <c r="F3348" s="84" t="s">
        <v>12036</v>
      </c>
      <c r="G3348" s="84" t="b">
        <v>0</v>
      </c>
      <c r="H3348" s="84" t="b">
        <v>0</v>
      </c>
      <c r="I3348" s="84" t="b">
        <v>0</v>
      </c>
      <c r="J3348" s="84" t="b">
        <v>0</v>
      </c>
      <c r="K3348" s="84" t="b">
        <v>0</v>
      </c>
      <c r="L3348" s="84" t="b">
        <v>0</v>
      </c>
    </row>
    <row r="3349" spans="1:12" x14ac:dyDescent="0.25">
      <c r="A3349" s="84" t="s">
        <v>14641</v>
      </c>
      <c r="B3349" s="84" t="s">
        <v>14195</v>
      </c>
      <c r="C3349" s="84">
        <v>4</v>
      </c>
      <c r="D3349" s="122">
        <v>2.0979754843182866E-3</v>
      </c>
      <c r="E3349" s="122">
        <v>2.1253456969522158</v>
      </c>
      <c r="F3349" s="84" t="s">
        <v>12036</v>
      </c>
      <c r="G3349" s="84" t="b">
        <v>0</v>
      </c>
      <c r="H3349" s="84" t="b">
        <v>0</v>
      </c>
      <c r="I3349" s="84" t="b">
        <v>0</v>
      </c>
      <c r="J3349" s="84" t="b">
        <v>0</v>
      </c>
      <c r="K3349" s="84" t="b">
        <v>0</v>
      </c>
      <c r="L3349" s="84" t="b">
        <v>0</v>
      </c>
    </row>
    <row r="3350" spans="1:12" x14ac:dyDescent="0.25">
      <c r="A3350" s="84" t="s">
        <v>14313</v>
      </c>
      <c r="B3350" s="84" t="s">
        <v>14216</v>
      </c>
      <c r="C3350" s="84">
        <v>4</v>
      </c>
      <c r="D3350" s="122">
        <v>2.0979754843182866E-3</v>
      </c>
      <c r="E3350" s="122">
        <v>2.2625188899775273</v>
      </c>
      <c r="F3350" s="84" t="s">
        <v>12036</v>
      </c>
      <c r="G3350" s="84" t="b">
        <v>0</v>
      </c>
      <c r="H3350" s="84" t="b">
        <v>0</v>
      </c>
      <c r="I3350" s="84" t="b">
        <v>0</v>
      </c>
      <c r="J3350" s="84" t="b">
        <v>1</v>
      </c>
      <c r="K3350" s="84" t="b">
        <v>0</v>
      </c>
      <c r="L3350" s="84" t="b">
        <v>0</v>
      </c>
    </row>
    <row r="3351" spans="1:12" x14ac:dyDescent="0.25">
      <c r="A3351" s="84" t="s">
        <v>14216</v>
      </c>
      <c r="B3351" s="84" t="s">
        <v>14429</v>
      </c>
      <c r="C3351" s="84">
        <v>4</v>
      </c>
      <c r="D3351" s="122">
        <v>2.0979754843182866E-3</v>
      </c>
      <c r="E3351" s="122">
        <v>2.5055569386638217</v>
      </c>
      <c r="F3351" s="84" t="s">
        <v>12036</v>
      </c>
      <c r="G3351" s="84" t="b">
        <v>1</v>
      </c>
      <c r="H3351" s="84" t="b">
        <v>0</v>
      </c>
      <c r="I3351" s="84" t="b">
        <v>0</v>
      </c>
      <c r="J3351" s="84" t="b">
        <v>0</v>
      </c>
      <c r="K3351" s="84" t="b">
        <v>0</v>
      </c>
      <c r="L3351" s="84" t="b">
        <v>0</v>
      </c>
    </row>
    <row r="3352" spans="1:12" x14ac:dyDescent="0.25">
      <c r="A3352" s="84" t="s">
        <v>14429</v>
      </c>
      <c r="B3352" s="84" t="s">
        <v>14293</v>
      </c>
      <c r="C3352" s="84">
        <v>4</v>
      </c>
      <c r="D3352" s="122">
        <v>2.0979754843182866E-3</v>
      </c>
      <c r="E3352" s="122">
        <v>2.7274056882801783</v>
      </c>
      <c r="F3352" s="84" t="s">
        <v>12036</v>
      </c>
      <c r="G3352" s="84" t="b">
        <v>0</v>
      </c>
      <c r="H3352" s="84" t="b">
        <v>0</v>
      </c>
      <c r="I3352" s="84" t="b">
        <v>0</v>
      </c>
      <c r="J3352" s="84" t="b">
        <v>0</v>
      </c>
      <c r="K3352" s="84" t="b">
        <v>0</v>
      </c>
      <c r="L3352" s="84" t="b">
        <v>0</v>
      </c>
    </row>
    <row r="3353" spans="1:12" x14ac:dyDescent="0.25">
      <c r="A3353" s="84" t="s">
        <v>14293</v>
      </c>
      <c r="B3353" s="84" t="s">
        <v>14430</v>
      </c>
      <c r="C3353" s="84">
        <v>4</v>
      </c>
      <c r="D3353" s="122">
        <v>2.0979754843182866E-3</v>
      </c>
      <c r="E3353" s="122">
        <v>2.7274056882801783</v>
      </c>
      <c r="F3353" s="84" t="s">
        <v>12036</v>
      </c>
      <c r="G3353" s="84" t="b">
        <v>0</v>
      </c>
      <c r="H3353" s="84" t="b">
        <v>0</v>
      </c>
      <c r="I3353" s="84" t="b">
        <v>0</v>
      </c>
      <c r="J3353" s="84" t="b">
        <v>0</v>
      </c>
      <c r="K3353" s="84" t="b">
        <v>0</v>
      </c>
      <c r="L3353" s="84" t="b">
        <v>0</v>
      </c>
    </row>
    <row r="3354" spans="1:12" x14ac:dyDescent="0.25">
      <c r="A3354" s="84" t="s">
        <v>12268</v>
      </c>
      <c r="B3354" s="84" t="s">
        <v>754</v>
      </c>
      <c r="C3354" s="84">
        <v>4</v>
      </c>
      <c r="D3354" s="122">
        <v>2.0979754843182866E-3</v>
      </c>
      <c r="E3354" s="122">
        <v>0.34794908530215374</v>
      </c>
      <c r="F3354" s="84" t="s">
        <v>12036</v>
      </c>
      <c r="G3354" s="84" t="b">
        <v>0</v>
      </c>
      <c r="H3354" s="84" t="b">
        <v>0</v>
      </c>
      <c r="I3354" s="84" t="b">
        <v>0</v>
      </c>
      <c r="J3354" s="84" t="b">
        <v>0</v>
      </c>
      <c r="K3354" s="84" t="b">
        <v>0</v>
      </c>
      <c r="L3354" s="84" t="b">
        <v>0</v>
      </c>
    </row>
    <row r="3355" spans="1:12" x14ac:dyDescent="0.25">
      <c r="A3355" s="84" t="s">
        <v>12268</v>
      </c>
      <c r="B3355" s="84" t="s">
        <v>12266</v>
      </c>
      <c r="C3355" s="84">
        <v>4</v>
      </c>
      <c r="D3355" s="122">
        <v>2.0979754843182866E-3</v>
      </c>
      <c r="E3355" s="122">
        <v>0.52057981224832839</v>
      </c>
      <c r="F3355" s="84" t="s">
        <v>12036</v>
      </c>
      <c r="G3355" s="84" t="b">
        <v>0</v>
      </c>
      <c r="H3355" s="84" t="b">
        <v>0</v>
      </c>
      <c r="I3355" s="84" t="b">
        <v>0</v>
      </c>
      <c r="J3355" s="84" t="b">
        <v>0</v>
      </c>
      <c r="K3355" s="84" t="b">
        <v>0</v>
      </c>
      <c r="L3355" s="84" t="b">
        <v>0</v>
      </c>
    </row>
    <row r="3356" spans="1:12" x14ac:dyDescent="0.25">
      <c r="A3356" s="84" t="s">
        <v>12266</v>
      </c>
      <c r="B3356" s="84" t="s">
        <v>2788</v>
      </c>
      <c r="C3356" s="84">
        <v>4</v>
      </c>
      <c r="D3356" s="122">
        <v>2.0979754843182866E-3</v>
      </c>
      <c r="E3356" s="122">
        <v>0.47293817781310193</v>
      </c>
      <c r="F3356" s="84" t="s">
        <v>12036</v>
      </c>
      <c r="G3356" s="84" t="b">
        <v>0</v>
      </c>
      <c r="H3356" s="84" t="b">
        <v>0</v>
      </c>
      <c r="I3356" s="84" t="b">
        <v>0</v>
      </c>
      <c r="J3356" s="84" t="b">
        <v>0</v>
      </c>
      <c r="K3356" s="84" t="b">
        <v>0</v>
      </c>
      <c r="L3356" s="84" t="b">
        <v>0</v>
      </c>
    </row>
    <row r="3357" spans="1:12" x14ac:dyDescent="0.25">
      <c r="A3357" s="84" t="s">
        <v>12268</v>
      </c>
      <c r="B3357" s="84" t="s">
        <v>12260</v>
      </c>
      <c r="C3357" s="84">
        <v>4</v>
      </c>
      <c r="D3357" s="122">
        <v>2.0979754843182866E-3</v>
      </c>
      <c r="E3357" s="122">
        <v>0.44485909831021009</v>
      </c>
      <c r="F3357" s="84" t="s">
        <v>12036</v>
      </c>
      <c r="G3357" s="84" t="b">
        <v>0</v>
      </c>
      <c r="H3357" s="84" t="b">
        <v>0</v>
      </c>
      <c r="I3357" s="84" t="b">
        <v>0</v>
      </c>
      <c r="J3357" s="84" t="b">
        <v>0</v>
      </c>
      <c r="K3357" s="84" t="b">
        <v>0</v>
      </c>
      <c r="L3357" s="84" t="b">
        <v>0</v>
      </c>
    </row>
    <row r="3358" spans="1:12" x14ac:dyDescent="0.25">
      <c r="A3358" s="84" t="s">
        <v>12266</v>
      </c>
      <c r="B3358" s="84" t="s">
        <v>12270</v>
      </c>
      <c r="C3358" s="84">
        <v>4</v>
      </c>
      <c r="D3358" s="122">
        <v>2.0979754843182866E-3</v>
      </c>
      <c r="E3358" s="122">
        <v>1.1419449587716775</v>
      </c>
      <c r="F3358" s="84" t="s">
        <v>12036</v>
      </c>
      <c r="G3358" s="84" t="b">
        <v>0</v>
      </c>
      <c r="H3358" s="84" t="b">
        <v>0</v>
      </c>
      <c r="I3358" s="84" t="b">
        <v>0</v>
      </c>
      <c r="J3358" s="84" t="b">
        <v>0</v>
      </c>
      <c r="K3358" s="84" t="b">
        <v>0</v>
      </c>
      <c r="L3358" s="84" t="b">
        <v>0</v>
      </c>
    </row>
    <row r="3359" spans="1:12" x14ac:dyDescent="0.25">
      <c r="A3359" s="84" t="s">
        <v>14231</v>
      </c>
      <c r="B3359" s="84" t="s">
        <v>14235</v>
      </c>
      <c r="C3359" s="84">
        <v>4</v>
      </c>
      <c r="D3359" s="122">
        <v>2.0979754843182866E-3</v>
      </c>
      <c r="E3359" s="122">
        <v>1.4843676395938836</v>
      </c>
      <c r="F3359" s="84" t="s">
        <v>12036</v>
      </c>
      <c r="G3359" s="84" t="b">
        <v>0</v>
      </c>
      <c r="H3359" s="84" t="b">
        <v>0</v>
      </c>
      <c r="I3359" s="84" t="b">
        <v>0</v>
      </c>
      <c r="J3359" s="84" t="b">
        <v>0</v>
      </c>
      <c r="K3359" s="84" t="b">
        <v>0</v>
      </c>
      <c r="L3359" s="84" t="b">
        <v>0</v>
      </c>
    </row>
    <row r="3360" spans="1:12" x14ac:dyDescent="0.25">
      <c r="A3360" s="84" t="s">
        <v>2922</v>
      </c>
      <c r="B3360" s="84" t="s">
        <v>754</v>
      </c>
      <c r="C3360" s="84">
        <v>4</v>
      </c>
      <c r="D3360" s="122">
        <v>2.0979754843182866E-3</v>
      </c>
      <c r="E3360" s="122">
        <v>0.33860905904801031</v>
      </c>
      <c r="F3360" s="84" t="s">
        <v>12036</v>
      </c>
      <c r="G3360" s="84" t="b">
        <v>0</v>
      </c>
      <c r="H3360" s="84" t="b">
        <v>0</v>
      </c>
      <c r="I3360" s="84" t="b">
        <v>0</v>
      </c>
      <c r="J3360" s="84" t="b">
        <v>0</v>
      </c>
      <c r="K3360" s="84" t="b">
        <v>0</v>
      </c>
      <c r="L3360" s="84" t="b">
        <v>0</v>
      </c>
    </row>
    <row r="3361" spans="1:12" x14ac:dyDescent="0.25">
      <c r="A3361" s="84" t="s">
        <v>2713</v>
      </c>
      <c r="B3361" s="84" t="s">
        <v>2793</v>
      </c>
      <c r="C3361" s="84">
        <v>4</v>
      </c>
      <c r="D3361" s="122">
        <v>2.0979754843182866E-3</v>
      </c>
      <c r="E3361" s="122">
        <v>1.7062163892102402</v>
      </c>
      <c r="F3361" s="84" t="s">
        <v>12036</v>
      </c>
      <c r="G3361" s="84" t="b">
        <v>0</v>
      </c>
      <c r="H3361" s="84" t="b">
        <v>0</v>
      </c>
      <c r="I3361" s="84" t="b">
        <v>0</v>
      </c>
      <c r="J3361" s="84" t="b">
        <v>0</v>
      </c>
      <c r="K3361" s="84" t="b">
        <v>0</v>
      </c>
      <c r="L3361" s="84" t="b">
        <v>0</v>
      </c>
    </row>
    <row r="3362" spans="1:12" x14ac:dyDescent="0.25">
      <c r="A3362" s="84" t="s">
        <v>12267</v>
      </c>
      <c r="B3362" s="84" t="s">
        <v>12268</v>
      </c>
      <c r="C3362" s="84">
        <v>4</v>
      </c>
      <c r="D3362" s="122">
        <v>2.0979754843182866E-3</v>
      </c>
      <c r="E3362" s="122">
        <v>0.62260571541321108</v>
      </c>
      <c r="F3362" s="84" t="s">
        <v>12036</v>
      </c>
      <c r="G3362" s="84" t="b">
        <v>0</v>
      </c>
      <c r="H3362" s="84" t="b">
        <v>0</v>
      </c>
      <c r="I3362" s="84" t="b">
        <v>0</v>
      </c>
      <c r="J3362" s="84" t="b">
        <v>0</v>
      </c>
      <c r="K3362" s="84" t="b">
        <v>0</v>
      </c>
      <c r="L3362" s="84" t="b">
        <v>0</v>
      </c>
    </row>
    <row r="3363" spans="1:12" x14ac:dyDescent="0.25">
      <c r="A3363" s="84" t="s">
        <v>12350</v>
      </c>
      <c r="B3363" s="84" t="s">
        <v>14220</v>
      </c>
      <c r="C3363" s="84">
        <v>4</v>
      </c>
      <c r="D3363" s="122">
        <v>2.0979754843182866E-3</v>
      </c>
      <c r="E3363" s="122">
        <v>1.2211262048193023</v>
      </c>
      <c r="F3363" s="84" t="s">
        <v>12036</v>
      </c>
      <c r="G3363" s="84" t="b">
        <v>0</v>
      </c>
      <c r="H3363" s="84" t="b">
        <v>0</v>
      </c>
      <c r="I3363" s="84" t="b">
        <v>0</v>
      </c>
      <c r="J3363" s="84" t="b">
        <v>0</v>
      </c>
      <c r="K3363" s="84" t="b">
        <v>0</v>
      </c>
      <c r="L3363" s="84" t="b">
        <v>0</v>
      </c>
    </row>
    <row r="3364" spans="1:12" x14ac:dyDescent="0.25">
      <c r="A3364" s="84" t="s">
        <v>14220</v>
      </c>
      <c r="B3364" s="84" t="s">
        <v>14199</v>
      </c>
      <c r="C3364" s="84">
        <v>4</v>
      </c>
      <c r="D3364" s="122">
        <v>2.0979754843182866E-3</v>
      </c>
      <c r="E3364" s="122">
        <v>1.6348604806745717</v>
      </c>
      <c r="F3364" s="84" t="s">
        <v>12036</v>
      </c>
      <c r="G3364" s="84" t="b">
        <v>0</v>
      </c>
      <c r="H3364" s="84" t="b">
        <v>0</v>
      </c>
      <c r="I3364" s="84" t="b">
        <v>0</v>
      </c>
      <c r="J3364" s="84" t="b">
        <v>0</v>
      </c>
      <c r="K3364" s="84" t="b">
        <v>0</v>
      </c>
      <c r="L3364" s="84" t="b">
        <v>0</v>
      </c>
    </row>
    <row r="3365" spans="1:12" x14ac:dyDescent="0.25">
      <c r="A3365" s="84" t="s">
        <v>14385</v>
      </c>
      <c r="B3365" s="84" t="s">
        <v>14578</v>
      </c>
      <c r="C3365" s="84">
        <v>4</v>
      </c>
      <c r="D3365" s="122">
        <v>2.0979754843182866E-3</v>
      </c>
      <c r="E3365" s="122">
        <v>2.6604588986495652</v>
      </c>
      <c r="F3365" s="84" t="s">
        <v>12036</v>
      </c>
      <c r="G3365" s="84" t="b">
        <v>0</v>
      </c>
      <c r="H3365" s="84" t="b">
        <v>0</v>
      </c>
      <c r="I3365" s="84" t="b">
        <v>0</v>
      </c>
      <c r="J3365" s="84" t="b">
        <v>0</v>
      </c>
      <c r="K3365" s="84" t="b">
        <v>0</v>
      </c>
      <c r="L3365" s="84" t="b">
        <v>0</v>
      </c>
    </row>
    <row r="3366" spans="1:12" x14ac:dyDescent="0.25">
      <c r="A3366" s="84" t="s">
        <v>14578</v>
      </c>
      <c r="B3366" s="84" t="s">
        <v>14221</v>
      </c>
      <c r="C3366" s="84">
        <v>4</v>
      </c>
      <c r="D3366" s="122">
        <v>2.0979754843182866E-3</v>
      </c>
      <c r="E3366" s="122">
        <v>2.3294656796081403</v>
      </c>
      <c r="F3366" s="84" t="s">
        <v>12036</v>
      </c>
      <c r="G3366" s="84" t="b">
        <v>0</v>
      </c>
      <c r="H3366" s="84" t="b">
        <v>0</v>
      </c>
      <c r="I3366" s="84" t="b">
        <v>0</v>
      </c>
      <c r="J3366" s="84" t="b">
        <v>0</v>
      </c>
      <c r="K3366" s="84" t="b">
        <v>0</v>
      </c>
      <c r="L3366" s="84" t="b">
        <v>0</v>
      </c>
    </row>
    <row r="3367" spans="1:12" x14ac:dyDescent="0.25">
      <c r="A3367" s="84" t="s">
        <v>14221</v>
      </c>
      <c r="B3367" s="84" t="s">
        <v>12350</v>
      </c>
      <c r="C3367" s="84">
        <v>4</v>
      </c>
      <c r="D3367" s="122">
        <v>2.0979754843182866E-3</v>
      </c>
      <c r="E3367" s="122">
        <v>1.0926765801988476</v>
      </c>
      <c r="F3367" s="84" t="s">
        <v>12036</v>
      </c>
      <c r="G3367" s="84" t="b">
        <v>0</v>
      </c>
      <c r="H3367" s="84" t="b">
        <v>0</v>
      </c>
      <c r="I3367" s="84" t="b">
        <v>0</v>
      </c>
      <c r="J3367" s="84" t="b">
        <v>0</v>
      </c>
      <c r="K3367" s="84" t="b">
        <v>0</v>
      </c>
      <c r="L3367" s="84" t="b">
        <v>0</v>
      </c>
    </row>
    <row r="3368" spans="1:12" x14ac:dyDescent="0.25">
      <c r="A3368" s="84" t="s">
        <v>12350</v>
      </c>
      <c r="B3368" s="84" t="s">
        <v>14195</v>
      </c>
      <c r="C3368" s="84">
        <v>4</v>
      </c>
      <c r="D3368" s="122">
        <v>2.0979754843182866E-3</v>
      </c>
      <c r="E3368" s="122">
        <v>0.8409149631076962</v>
      </c>
      <c r="F3368" s="84" t="s">
        <v>12036</v>
      </c>
      <c r="G3368" s="84" t="b">
        <v>0</v>
      </c>
      <c r="H3368" s="84" t="b">
        <v>0</v>
      </c>
      <c r="I3368" s="84" t="b">
        <v>0</v>
      </c>
      <c r="J3368" s="84" t="b">
        <v>0</v>
      </c>
      <c r="K3368" s="84" t="b">
        <v>0</v>
      </c>
      <c r="L3368" s="84" t="b">
        <v>0</v>
      </c>
    </row>
    <row r="3369" spans="1:12" x14ac:dyDescent="0.25">
      <c r="A3369" s="84" t="s">
        <v>14195</v>
      </c>
      <c r="B3369" s="84" t="s">
        <v>14685</v>
      </c>
      <c r="C3369" s="84">
        <v>4</v>
      </c>
      <c r="D3369" s="122">
        <v>2.0979754843182866E-3</v>
      </c>
      <c r="E3369" s="122">
        <v>2.0905835906930039</v>
      </c>
      <c r="F3369" s="84" t="s">
        <v>12036</v>
      </c>
      <c r="G3369" s="84" t="b">
        <v>0</v>
      </c>
      <c r="H3369" s="84" t="b">
        <v>0</v>
      </c>
      <c r="I3369" s="84" t="b">
        <v>0</v>
      </c>
      <c r="J3369" s="84" t="b">
        <v>0</v>
      </c>
      <c r="K3369" s="84" t="b">
        <v>0</v>
      </c>
      <c r="L3369" s="84" t="b">
        <v>0</v>
      </c>
    </row>
    <row r="3370" spans="1:12" x14ac:dyDescent="0.25">
      <c r="A3370" s="84" t="s">
        <v>12268</v>
      </c>
      <c r="B3370" s="84" t="s">
        <v>2931</v>
      </c>
      <c r="C3370" s="84">
        <v>4</v>
      </c>
      <c r="D3370" s="122">
        <v>2.0979754843182866E-3</v>
      </c>
      <c r="E3370" s="122">
        <v>0.75466301828169646</v>
      </c>
      <c r="F3370" s="84" t="s">
        <v>12036</v>
      </c>
      <c r="G3370" s="84" t="b">
        <v>0</v>
      </c>
      <c r="H3370" s="84" t="b">
        <v>0</v>
      </c>
      <c r="I3370" s="84" t="b">
        <v>0</v>
      </c>
      <c r="J3370" s="84" t="b">
        <v>0</v>
      </c>
      <c r="K3370" s="84" t="b">
        <v>0</v>
      </c>
      <c r="L3370" s="84" t="b">
        <v>0</v>
      </c>
    </row>
    <row r="3371" spans="1:12" x14ac:dyDescent="0.25">
      <c r="A3371" s="84" t="s">
        <v>14242</v>
      </c>
      <c r="B3371" s="84" t="s">
        <v>14442</v>
      </c>
      <c r="C3371" s="84">
        <v>4</v>
      </c>
      <c r="D3371" s="122">
        <v>2.0979754843182866E-3</v>
      </c>
      <c r="E3371" s="122">
        <v>1.9837652890246984</v>
      </c>
      <c r="F3371" s="84" t="s">
        <v>12036</v>
      </c>
      <c r="G3371" s="84" t="b">
        <v>0</v>
      </c>
      <c r="H3371" s="84" t="b">
        <v>0</v>
      </c>
      <c r="I3371" s="84" t="b">
        <v>0</v>
      </c>
      <c r="J3371" s="84" t="b">
        <v>0</v>
      </c>
      <c r="K3371" s="84" t="b">
        <v>0</v>
      </c>
      <c r="L3371" s="84" t="b">
        <v>0</v>
      </c>
    </row>
    <row r="3372" spans="1:12" x14ac:dyDescent="0.25">
      <c r="A3372" s="84" t="s">
        <v>14208</v>
      </c>
      <c r="B3372" s="84" t="s">
        <v>12267</v>
      </c>
      <c r="C3372" s="84">
        <v>4</v>
      </c>
      <c r="D3372" s="122">
        <v>2.0979754843182866E-3</v>
      </c>
      <c r="E3372" s="122">
        <v>0.81758231862926622</v>
      </c>
      <c r="F3372" s="84" t="s">
        <v>12036</v>
      </c>
      <c r="G3372" s="84" t="b">
        <v>0</v>
      </c>
      <c r="H3372" s="84" t="b">
        <v>0</v>
      </c>
      <c r="I3372" s="84" t="b">
        <v>0</v>
      </c>
      <c r="J3372" s="84" t="b">
        <v>0</v>
      </c>
      <c r="K3372" s="84" t="b">
        <v>0</v>
      </c>
      <c r="L3372" s="84" t="b">
        <v>0</v>
      </c>
    </row>
    <row r="3373" spans="1:12" x14ac:dyDescent="0.25">
      <c r="A3373" s="84" t="s">
        <v>2788</v>
      </c>
      <c r="B3373" s="84" t="s">
        <v>14362</v>
      </c>
      <c r="C3373" s="84">
        <v>4</v>
      </c>
      <c r="D3373" s="122">
        <v>2.0979754843182866E-3</v>
      </c>
      <c r="E3373" s="122">
        <v>1.7751784700761788</v>
      </c>
      <c r="F3373" s="84" t="s">
        <v>12036</v>
      </c>
      <c r="G3373" s="84" t="b">
        <v>0</v>
      </c>
      <c r="H3373" s="84" t="b">
        <v>0</v>
      </c>
      <c r="I3373" s="84" t="b">
        <v>0</v>
      </c>
      <c r="J3373" s="84" t="b">
        <v>0</v>
      </c>
      <c r="K3373" s="84" t="b">
        <v>0</v>
      </c>
      <c r="L3373" s="84" t="b">
        <v>0</v>
      </c>
    </row>
    <row r="3374" spans="1:12" x14ac:dyDescent="0.25">
      <c r="A3374" s="84" t="s">
        <v>14362</v>
      </c>
      <c r="B3374" s="84" t="s">
        <v>12296</v>
      </c>
      <c r="C3374" s="84">
        <v>4</v>
      </c>
      <c r="D3374" s="122">
        <v>2.0979754843182866E-3</v>
      </c>
      <c r="E3374" s="122">
        <v>1.9172852318214928</v>
      </c>
      <c r="F3374" s="84" t="s">
        <v>12036</v>
      </c>
      <c r="G3374" s="84" t="b">
        <v>0</v>
      </c>
      <c r="H3374" s="84" t="b">
        <v>0</v>
      </c>
      <c r="I3374" s="84" t="b">
        <v>0</v>
      </c>
      <c r="J3374" s="84" t="b">
        <v>0</v>
      </c>
      <c r="K3374" s="84" t="b">
        <v>0</v>
      </c>
      <c r="L3374" s="84" t="b">
        <v>0</v>
      </c>
    </row>
    <row r="3375" spans="1:12" x14ac:dyDescent="0.25">
      <c r="A3375" s="84" t="s">
        <v>12296</v>
      </c>
      <c r="B3375" s="84" t="s">
        <v>14435</v>
      </c>
      <c r="C3375" s="84">
        <v>4</v>
      </c>
      <c r="D3375" s="122">
        <v>2.0979754843182866E-3</v>
      </c>
      <c r="E3375" s="122">
        <v>2.014195244829549</v>
      </c>
      <c r="F3375" s="84" t="s">
        <v>12036</v>
      </c>
      <c r="G3375" s="84" t="b">
        <v>0</v>
      </c>
      <c r="H3375" s="84" t="b">
        <v>0</v>
      </c>
      <c r="I3375" s="84" t="b">
        <v>0</v>
      </c>
      <c r="J3375" s="84" t="b">
        <v>0</v>
      </c>
      <c r="K3375" s="84" t="b">
        <v>0</v>
      </c>
      <c r="L3375" s="84" t="b">
        <v>0</v>
      </c>
    </row>
    <row r="3376" spans="1:12" x14ac:dyDescent="0.25">
      <c r="A3376" s="84" t="s">
        <v>14435</v>
      </c>
      <c r="B3376" s="84" t="s">
        <v>14561</v>
      </c>
      <c r="C3376" s="84">
        <v>4</v>
      </c>
      <c r="D3376" s="122">
        <v>2.0979754843182866E-3</v>
      </c>
      <c r="E3376" s="122">
        <v>2.9034969473358592</v>
      </c>
      <c r="F3376" s="84" t="s">
        <v>12036</v>
      </c>
      <c r="G3376" s="84" t="b">
        <v>0</v>
      </c>
      <c r="H3376" s="84" t="b">
        <v>0</v>
      </c>
      <c r="I3376" s="84" t="b">
        <v>0</v>
      </c>
      <c r="J3376" s="84" t="b">
        <v>1</v>
      </c>
      <c r="K3376" s="84" t="b">
        <v>0</v>
      </c>
      <c r="L3376" s="84" t="b">
        <v>0</v>
      </c>
    </row>
    <row r="3377" spans="1:12" x14ac:dyDescent="0.25">
      <c r="A3377" s="84" t="s">
        <v>14561</v>
      </c>
      <c r="B3377" s="84" t="s">
        <v>14341</v>
      </c>
      <c r="C3377" s="84">
        <v>4</v>
      </c>
      <c r="D3377" s="122">
        <v>2.0979754843182866E-3</v>
      </c>
      <c r="E3377" s="122">
        <v>2.7274056882801783</v>
      </c>
      <c r="F3377" s="84" t="s">
        <v>12036</v>
      </c>
      <c r="G3377" s="84" t="b">
        <v>1</v>
      </c>
      <c r="H3377" s="84" t="b">
        <v>0</v>
      </c>
      <c r="I3377" s="84" t="b">
        <v>0</v>
      </c>
      <c r="J3377" s="84" t="b">
        <v>0</v>
      </c>
      <c r="K3377" s="84" t="b">
        <v>0</v>
      </c>
      <c r="L3377" s="84" t="b">
        <v>0</v>
      </c>
    </row>
    <row r="3378" spans="1:12" x14ac:dyDescent="0.25">
      <c r="A3378" s="84" t="s">
        <v>14341</v>
      </c>
      <c r="B3378" s="84" t="s">
        <v>14199</v>
      </c>
      <c r="C3378" s="84">
        <v>4</v>
      </c>
      <c r="D3378" s="122">
        <v>2.0979754843182866E-3</v>
      </c>
      <c r="E3378" s="122">
        <v>1.8981019154491532</v>
      </c>
      <c r="F3378" s="84" t="s">
        <v>12036</v>
      </c>
      <c r="G3378" s="84" t="b">
        <v>0</v>
      </c>
      <c r="H3378" s="84" t="b">
        <v>0</v>
      </c>
      <c r="I3378" s="84" t="b">
        <v>0</v>
      </c>
      <c r="J3378" s="84" t="b">
        <v>0</v>
      </c>
      <c r="K3378" s="84" t="b">
        <v>0</v>
      </c>
      <c r="L3378" s="84" t="b">
        <v>0</v>
      </c>
    </row>
    <row r="3379" spans="1:12" x14ac:dyDescent="0.25">
      <c r="A3379" s="84" t="s">
        <v>14199</v>
      </c>
      <c r="B3379" s="84" t="s">
        <v>970</v>
      </c>
      <c r="C3379" s="84">
        <v>4</v>
      </c>
      <c r="D3379" s="122">
        <v>2.0979754843182866E-3</v>
      </c>
      <c r="E3379" s="122">
        <v>1.3124323403093601</v>
      </c>
      <c r="F3379" s="84" t="s">
        <v>12036</v>
      </c>
      <c r="G3379" s="84" t="b">
        <v>0</v>
      </c>
      <c r="H3379" s="84" t="b">
        <v>0</v>
      </c>
      <c r="I3379" s="84" t="b">
        <v>0</v>
      </c>
      <c r="J3379" s="84" t="b">
        <v>0</v>
      </c>
      <c r="K3379" s="84" t="b">
        <v>0</v>
      </c>
      <c r="L3379" s="84" t="b">
        <v>0</v>
      </c>
    </row>
    <row r="3380" spans="1:12" x14ac:dyDescent="0.25">
      <c r="A3380" s="84" t="s">
        <v>12385</v>
      </c>
      <c r="B3380" s="84" t="s">
        <v>14195</v>
      </c>
      <c r="C3380" s="84">
        <v>4</v>
      </c>
      <c r="D3380" s="122">
        <v>2.0979754843182866E-3</v>
      </c>
      <c r="E3380" s="122">
        <v>1.8823076482659213</v>
      </c>
      <c r="F3380" s="84" t="s">
        <v>12036</v>
      </c>
      <c r="G3380" s="84" t="b">
        <v>0</v>
      </c>
      <c r="H3380" s="84" t="b">
        <v>0</v>
      </c>
      <c r="I3380" s="84" t="b">
        <v>0</v>
      </c>
      <c r="J3380" s="84" t="b">
        <v>0</v>
      </c>
      <c r="K3380" s="84" t="b">
        <v>0</v>
      </c>
      <c r="L3380" s="84" t="b">
        <v>0</v>
      </c>
    </row>
    <row r="3381" spans="1:12" x14ac:dyDescent="0.25">
      <c r="A3381" s="84" t="s">
        <v>14195</v>
      </c>
      <c r="B3381" s="84" t="s">
        <v>14637</v>
      </c>
      <c r="C3381" s="84">
        <v>4</v>
      </c>
      <c r="D3381" s="122">
        <v>2.0979754843182866E-3</v>
      </c>
      <c r="E3381" s="122">
        <v>2.0905835906930039</v>
      </c>
      <c r="F3381" s="84" t="s">
        <v>12036</v>
      </c>
      <c r="G3381" s="84" t="b">
        <v>0</v>
      </c>
      <c r="H3381" s="84" t="b">
        <v>0</v>
      </c>
      <c r="I3381" s="84" t="b">
        <v>0</v>
      </c>
      <c r="J3381" s="84" t="b">
        <v>0</v>
      </c>
      <c r="K3381" s="84" t="b">
        <v>0</v>
      </c>
      <c r="L3381" s="84" t="b">
        <v>0</v>
      </c>
    </row>
    <row r="3382" spans="1:12" x14ac:dyDescent="0.25">
      <c r="A3382" s="84" t="s">
        <v>14637</v>
      </c>
      <c r="B3382" s="84" t="s">
        <v>14638</v>
      </c>
      <c r="C3382" s="84">
        <v>4</v>
      </c>
      <c r="D3382" s="122">
        <v>2.0979754843182866E-3</v>
      </c>
      <c r="E3382" s="122">
        <v>2.9034969473358592</v>
      </c>
      <c r="F3382" s="84" t="s">
        <v>12036</v>
      </c>
      <c r="G3382" s="84" t="b">
        <v>0</v>
      </c>
      <c r="H3382" s="84" t="b">
        <v>0</v>
      </c>
      <c r="I3382" s="84" t="b">
        <v>0</v>
      </c>
      <c r="J3382" s="84" t="b">
        <v>0</v>
      </c>
      <c r="K3382" s="84" t="b">
        <v>0</v>
      </c>
      <c r="L3382" s="84" t="b">
        <v>0</v>
      </c>
    </row>
    <row r="3383" spans="1:12" x14ac:dyDescent="0.25">
      <c r="A3383" s="84" t="s">
        <v>14638</v>
      </c>
      <c r="B3383" s="84" t="s">
        <v>731</v>
      </c>
      <c r="C3383" s="84">
        <v>4</v>
      </c>
      <c r="D3383" s="122">
        <v>2.0979754843182866E-3</v>
      </c>
      <c r="E3383" s="122">
        <v>1.2155223273013038</v>
      </c>
      <c r="F3383" s="84" t="s">
        <v>12036</v>
      </c>
      <c r="G3383" s="84" t="b">
        <v>0</v>
      </c>
      <c r="H3383" s="84" t="b">
        <v>0</v>
      </c>
      <c r="I3383" s="84" t="b">
        <v>0</v>
      </c>
      <c r="J3383" s="84" t="b">
        <v>0</v>
      </c>
      <c r="K3383" s="84" t="b">
        <v>0</v>
      </c>
      <c r="L3383" s="84" t="b">
        <v>0</v>
      </c>
    </row>
    <row r="3384" spans="1:12" x14ac:dyDescent="0.25">
      <c r="A3384" s="84" t="s">
        <v>731</v>
      </c>
      <c r="B3384" s="84" t="s">
        <v>748</v>
      </c>
      <c r="C3384" s="84">
        <v>4</v>
      </c>
      <c r="D3384" s="122">
        <v>2.0979754843182866E-3</v>
      </c>
      <c r="E3384" s="122">
        <v>1.245485550678747</v>
      </c>
      <c r="F3384" s="84" t="s">
        <v>12036</v>
      </c>
      <c r="G3384" s="84" t="b">
        <v>0</v>
      </c>
      <c r="H3384" s="84" t="b">
        <v>0</v>
      </c>
      <c r="I3384" s="84" t="b">
        <v>0</v>
      </c>
      <c r="J3384" s="84" t="b">
        <v>0</v>
      </c>
      <c r="K3384" s="84" t="b">
        <v>0</v>
      </c>
      <c r="L3384" s="84" t="b">
        <v>0</v>
      </c>
    </row>
    <row r="3385" spans="1:12" x14ac:dyDescent="0.25">
      <c r="A3385" s="84" t="s">
        <v>2803</v>
      </c>
      <c r="B3385" s="84" t="s">
        <v>683</v>
      </c>
      <c r="C3385" s="84">
        <v>4</v>
      </c>
      <c r="D3385" s="122">
        <v>2.0979754843182866E-3</v>
      </c>
      <c r="E3385" s="122">
        <v>0.28414270082148307</v>
      </c>
      <c r="F3385" s="84" t="s">
        <v>12036</v>
      </c>
      <c r="G3385" s="84" t="b">
        <v>0</v>
      </c>
      <c r="H3385" s="84" t="b">
        <v>0</v>
      </c>
      <c r="I3385" s="84" t="b">
        <v>0</v>
      </c>
      <c r="J3385" s="84" t="b">
        <v>0</v>
      </c>
      <c r="K3385" s="84" t="b">
        <v>0</v>
      </c>
      <c r="L3385" s="84" t="b">
        <v>0</v>
      </c>
    </row>
    <row r="3386" spans="1:12" x14ac:dyDescent="0.25">
      <c r="A3386" s="84" t="s">
        <v>14572</v>
      </c>
      <c r="B3386" s="84" t="s">
        <v>14616</v>
      </c>
      <c r="C3386" s="84">
        <v>4</v>
      </c>
      <c r="D3386" s="122">
        <v>2.0979754843182866E-3</v>
      </c>
      <c r="E3386" s="122">
        <v>2.8065869343278029</v>
      </c>
      <c r="F3386" s="84" t="s">
        <v>12036</v>
      </c>
      <c r="G3386" s="84" t="b">
        <v>0</v>
      </c>
      <c r="H3386" s="84" t="b">
        <v>0</v>
      </c>
      <c r="I3386" s="84" t="b">
        <v>0</v>
      </c>
      <c r="J3386" s="84" t="b">
        <v>0</v>
      </c>
      <c r="K3386" s="84" t="b">
        <v>0</v>
      </c>
      <c r="L3386" s="84" t="b">
        <v>0</v>
      </c>
    </row>
    <row r="3387" spans="1:12" x14ac:dyDescent="0.25">
      <c r="A3387" s="84" t="s">
        <v>14616</v>
      </c>
      <c r="B3387" s="84" t="s">
        <v>14617</v>
      </c>
      <c r="C3387" s="84">
        <v>4</v>
      </c>
      <c r="D3387" s="122">
        <v>2.0979754843182866E-3</v>
      </c>
      <c r="E3387" s="122">
        <v>2.8065869343278029</v>
      </c>
      <c r="F3387" s="84" t="s">
        <v>12036</v>
      </c>
      <c r="G3387" s="84" t="b">
        <v>0</v>
      </c>
      <c r="H3387" s="84" t="b">
        <v>0</v>
      </c>
      <c r="I3387" s="84" t="b">
        <v>0</v>
      </c>
      <c r="J3387" s="84" t="b">
        <v>0</v>
      </c>
      <c r="K3387" s="84" t="b">
        <v>0</v>
      </c>
      <c r="L3387" s="84" t="b">
        <v>0</v>
      </c>
    </row>
    <row r="3388" spans="1:12" x14ac:dyDescent="0.25">
      <c r="A3388" s="84" t="s">
        <v>14617</v>
      </c>
      <c r="B3388" s="84" t="s">
        <v>14459</v>
      </c>
      <c r="C3388" s="84">
        <v>4</v>
      </c>
      <c r="D3388" s="122">
        <v>2.0979754843182866E-3</v>
      </c>
      <c r="E3388" s="122">
        <v>2.9034969473358592</v>
      </c>
      <c r="F3388" s="84" t="s">
        <v>12036</v>
      </c>
      <c r="G3388" s="84" t="b">
        <v>0</v>
      </c>
      <c r="H3388" s="84" t="b">
        <v>0</v>
      </c>
      <c r="I3388" s="84" t="b">
        <v>0</v>
      </c>
      <c r="J3388" s="84" t="b">
        <v>0</v>
      </c>
      <c r="K3388" s="84" t="b">
        <v>0</v>
      </c>
      <c r="L3388" s="84" t="b">
        <v>0</v>
      </c>
    </row>
    <row r="3389" spans="1:12" x14ac:dyDescent="0.25">
      <c r="A3389" s="84" t="s">
        <v>14459</v>
      </c>
      <c r="B3389" s="84" t="s">
        <v>12299</v>
      </c>
      <c r="C3389" s="84">
        <v>4</v>
      </c>
      <c r="D3389" s="122">
        <v>2.0979754843182866E-3</v>
      </c>
      <c r="E3389" s="122">
        <v>2.5055569386638217</v>
      </c>
      <c r="F3389" s="84" t="s">
        <v>12036</v>
      </c>
      <c r="G3389" s="84" t="b">
        <v>0</v>
      </c>
      <c r="H3389" s="84" t="b">
        <v>0</v>
      </c>
      <c r="I3389" s="84" t="b">
        <v>0</v>
      </c>
      <c r="J3389" s="84" t="b">
        <v>0</v>
      </c>
      <c r="K3389" s="84" t="b">
        <v>0</v>
      </c>
      <c r="L3389" s="84" t="b">
        <v>0</v>
      </c>
    </row>
    <row r="3390" spans="1:12" x14ac:dyDescent="0.25">
      <c r="A3390" s="84" t="s">
        <v>12299</v>
      </c>
      <c r="B3390" s="84" t="s">
        <v>14537</v>
      </c>
      <c r="C3390" s="84">
        <v>4</v>
      </c>
      <c r="D3390" s="122">
        <v>2.0979754843182866E-3</v>
      </c>
      <c r="E3390" s="122">
        <v>2.5055569386638217</v>
      </c>
      <c r="F3390" s="84" t="s">
        <v>12036</v>
      </c>
      <c r="G3390" s="84" t="b">
        <v>0</v>
      </c>
      <c r="H3390" s="84" t="b">
        <v>0</v>
      </c>
      <c r="I3390" s="84" t="b">
        <v>0</v>
      </c>
      <c r="J3390" s="84" t="b">
        <v>0</v>
      </c>
      <c r="K3390" s="84" t="b">
        <v>0</v>
      </c>
      <c r="L3390" s="84" t="b">
        <v>0</v>
      </c>
    </row>
    <row r="3391" spans="1:12" x14ac:dyDescent="0.25">
      <c r="A3391" s="84" t="s">
        <v>14537</v>
      </c>
      <c r="B3391" s="84" t="s">
        <v>14759</v>
      </c>
      <c r="C3391" s="84">
        <v>4</v>
      </c>
      <c r="D3391" s="122">
        <v>2.0979754843182866E-3</v>
      </c>
      <c r="E3391" s="122">
        <v>2.9034969473358592</v>
      </c>
      <c r="F3391" s="84" t="s">
        <v>12036</v>
      </c>
      <c r="G3391" s="84" t="b">
        <v>0</v>
      </c>
      <c r="H3391" s="84" t="b">
        <v>0</v>
      </c>
      <c r="I3391" s="84" t="b">
        <v>0</v>
      </c>
      <c r="J3391" s="84" t="b">
        <v>0</v>
      </c>
      <c r="K3391" s="84" t="b">
        <v>0</v>
      </c>
      <c r="L3391" s="84" t="b">
        <v>0</v>
      </c>
    </row>
    <row r="3392" spans="1:12" x14ac:dyDescent="0.25">
      <c r="A3392" s="84" t="s">
        <v>14759</v>
      </c>
      <c r="B3392" s="84" t="s">
        <v>14201</v>
      </c>
      <c r="C3392" s="84">
        <v>4</v>
      </c>
      <c r="D3392" s="122">
        <v>2.0979754843182866E-3</v>
      </c>
      <c r="E3392" s="122">
        <v>2.7274056882801783</v>
      </c>
      <c r="F3392" s="84" t="s">
        <v>12036</v>
      </c>
      <c r="G3392" s="84" t="b">
        <v>0</v>
      </c>
      <c r="H3392" s="84" t="b">
        <v>0</v>
      </c>
      <c r="I3392" s="84" t="b">
        <v>0</v>
      </c>
      <c r="J3392" s="84" t="b">
        <v>0</v>
      </c>
      <c r="K3392" s="84" t="b">
        <v>0</v>
      </c>
      <c r="L3392" s="84" t="b">
        <v>0</v>
      </c>
    </row>
    <row r="3393" spans="1:12" x14ac:dyDescent="0.25">
      <c r="A3393" s="84" t="s">
        <v>14201</v>
      </c>
      <c r="B3393" s="84" t="s">
        <v>14618</v>
      </c>
      <c r="C3393" s="84">
        <v>4</v>
      </c>
      <c r="D3393" s="122">
        <v>2.0979754843182866E-3</v>
      </c>
      <c r="E3393" s="122">
        <v>2.7274056882801783</v>
      </c>
      <c r="F3393" s="84" t="s">
        <v>12036</v>
      </c>
      <c r="G3393" s="84" t="b">
        <v>0</v>
      </c>
      <c r="H3393" s="84" t="b">
        <v>0</v>
      </c>
      <c r="I3393" s="84" t="b">
        <v>0</v>
      </c>
      <c r="J3393" s="84" t="b">
        <v>0</v>
      </c>
      <c r="K3393" s="84" t="b">
        <v>0</v>
      </c>
      <c r="L3393" s="84" t="b">
        <v>0</v>
      </c>
    </row>
    <row r="3394" spans="1:12" x14ac:dyDescent="0.25">
      <c r="A3394" s="84" t="s">
        <v>523</v>
      </c>
      <c r="B3394" s="84" t="s">
        <v>14266</v>
      </c>
      <c r="C3394" s="84">
        <v>4</v>
      </c>
      <c r="D3394" s="122">
        <v>2.0979754843182866E-3</v>
      </c>
      <c r="E3394" s="122">
        <v>1.6730480259575855</v>
      </c>
      <c r="F3394" s="84" t="s">
        <v>12036</v>
      </c>
      <c r="G3394" s="84" t="b">
        <v>0</v>
      </c>
      <c r="H3394" s="84" t="b">
        <v>0</v>
      </c>
      <c r="I3394" s="84" t="b">
        <v>0</v>
      </c>
      <c r="J3394" s="84" t="b">
        <v>0</v>
      </c>
      <c r="K3394" s="84" t="b">
        <v>0</v>
      </c>
      <c r="L3394" s="84" t="b">
        <v>0</v>
      </c>
    </row>
    <row r="3395" spans="1:12" x14ac:dyDescent="0.25">
      <c r="A3395" s="84" t="s">
        <v>14816</v>
      </c>
      <c r="B3395" s="84" t="s">
        <v>14817</v>
      </c>
      <c r="C3395" s="84">
        <v>3</v>
      </c>
      <c r="D3395" s="122">
        <v>1.6816224700837525E-3</v>
      </c>
      <c r="E3395" s="122">
        <v>3.0284356839441591</v>
      </c>
      <c r="F3395" s="84" t="s">
        <v>12036</v>
      </c>
      <c r="G3395" s="84" t="b">
        <v>1</v>
      </c>
      <c r="H3395" s="84" t="b">
        <v>0</v>
      </c>
      <c r="I3395" s="84" t="b">
        <v>0</v>
      </c>
      <c r="J3395" s="84" t="b">
        <v>0</v>
      </c>
      <c r="K3395" s="84" t="b">
        <v>0</v>
      </c>
      <c r="L3395" s="84" t="b">
        <v>0</v>
      </c>
    </row>
    <row r="3396" spans="1:12" x14ac:dyDescent="0.25">
      <c r="A3396" s="84" t="s">
        <v>14817</v>
      </c>
      <c r="B3396" s="84" t="s">
        <v>14818</v>
      </c>
      <c r="C3396" s="84">
        <v>3</v>
      </c>
      <c r="D3396" s="122">
        <v>1.6816224700837525E-3</v>
      </c>
      <c r="E3396" s="122">
        <v>3.0284356839441591</v>
      </c>
      <c r="F3396" s="84" t="s">
        <v>12036</v>
      </c>
      <c r="G3396" s="84" t="b">
        <v>0</v>
      </c>
      <c r="H3396" s="84" t="b">
        <v>0</v>
      </c>
      <c r="I3396" s="84" t="b">
        <v>0</v>
      </c>
      <c r="J3396" s="84" t="b">
        <v>0</v>
      </c>
      <c r="K3396" s="84" t="b">
        <v>0</v>
      </c>
      <c r="L3396" s="84" t="b">
        <v>0</v>
      </c>
    </row>
    <row r="3397" spans="1:12" x14ac:dyDescent="0.25">
      <c r="A3397" s="84" t="s">
        <v>14818</v>
      </c>
      <c r="B3397" s="84" t="s">
        <v>14819</v>
      </c>
      <c r="C3397" s="84">
        <v>3</v>
      </c>
      <c r="D3397" s="122">
        <v>1.6816224700837525E-3</v>
      </c>
      <c r="E3397" s="122">
        <v>3.0284356839441591</v>
      </c>
      <c r="F3397" s="84" t="s">
        <v>12036</v>
      </c>
      <c r="G3397" s="84" t="b">
        <v>0</v>
      </c>
      <c r="H3397" s="84" t="b">
        <v>0</v>
      </c>
      <c r="I3397" s="84" t="b">
        <v>0</v>
      </c>
      <c r="J3397" s="84" t="b">
        <v>0</v>
      </c>
      <c r="K3397" s="84" t="b">
        <v>0</v>
      </c>
      <c r="L3397" s="84" t="b">
        <v>0</v>
      </c>
    </row>
    <row r="3398" spans="1:12" x14ac:dyDescent="0.25">
      <c r="A3398" s="84" t="s">
        <v>14819</v>
      </c>
      <c r="B3398" s="84" t="s">
        <v>14631</v>
      </c>
      <c r="C3398" s="84">
        <v>3</v>
      </c>
      <c r="D3398" s="122">
        <v>1.6816224700837525E-3</v>
      </c>
      <c r="E3398" s="122">
        <v>3.0284356839441591</v>
      </c>
      <c r="F3398" s="84" t="s">
        <v>12036</v>
      </c>
      <c r="G3398" s="84" t="b">
        <v>0</v>
      </c>
      <c r="H3398" s="84" t="b">
        <v>0</v>
      </c>
      <c r="I3398" s="84" t="b">
        <v>0</v>
      </c>
      <c r="J3398" s="84" t="b">
        <v>0</v>
      </c>
      <c r="K3398" s="84" t="b">
        <v>1</v>
      </c>
      <c r="L3398" s="84" t="b">
        <v>0</v>
      </c>
    </row>
    <row r="3399" spans="1:12" x14ac:dyDescent="0.25">
      <c r="A3399" s="84" t="s">
        <v>14631</v>
      </c>
      <c r="B3399" s="84" t="s">
        <v>12350</v>
      </c>
      <c r="C3399" s="84">
        <v>3</v>
      </c>
      <c r="D3399" s="122">
        <v>1.6816224700837525E-3</v>
      </c>
      <c r="E3399" s="122">
        <v>1.6667078479265665</v>
      </c>
      <c r="F3399" s="84" t="s">
        <v>12036</v>
      </c>
      <c r="G3399" s="84" t="b">
        <v>0</v>
      </c>
      <c r="H3399" s="84" t="b">
        <v>1</v>
      </c>
      <c r="I3399" s="84" t="b">
        <v>0</v>
      </c>
      <c r="J3399" s="84" t="b">
        <v>0</v>
      </c>
      <c r="K3399" s="84" t="b">
        <v>0</v>
      </c>
      <c r="L3399" s="84" t="b">
        <v>0</v>
      </c>
    </row>
    <row r="3400" spans="1:12" x14ac:dyDescent="0.25">
      <c r="A3400" s="84" t="s">
        <v>12350</v>
      </c>
      <c r="B3400" s="84" t="s">
        <v>14311</v>
      </c>
      <c r="C3400" s="84">
        <v>3</v>
      </c>
      <c r="D3400" s="122">
        <v>1.6816224700837525E-3</v>
      </c>
      <c r="E3400" s="122">
        <v>1.3972174638749835</v>
      </c>
      <c r="F3400" s="84" t="s">
        <v>12036</v>
      </c>
      <c r="G3400" s="84" t="b">
        <v>0</v>
      </c>
      <c r="H3400" s="84" t="b">
        <v>0</v>
      </c>
      <c r="I3400" s="84" t="b">
        <v>0</v>
      </c>
      <c r="J3400" s="84" t="b">
        <v>0</v>
      </c>
      <c r="K3400" s="84" t="b">
        <v>0</v>
      </c>
      <c r="L3400" s="84" t="b">
        <v>0</v>
      </c>
    </row>
    <row r="3401" spans="1:12" x14ac:dyDescent="0.25">
      <c r="A3401" s="84" t="s">
        <v>14311</v>
      </c>
      <c r="B3401" s="84" t="s">
        <v>14820</v>
      </c>
      <c r="C3401" s="84">
        <v>3</v>
      </c>
      <c r="D3401" s="122">
        <v>1.6816224700837525E-3</v>
      </c>
      <c r="E3401" s="122">
        <v>2.8065869343278029</v>
      </c>
      <c r="F3401" s="84" t="s">
        <v>12036</v>
      </c>
      <c r="G3401" s="84" t="b">
        <v>0</v>
      </c>
      <c r="H3401" s="84" t="b">
        <v>0</v>
      </c>
      <c r="I3401" s="84" t="b">
        <v>0</v>
      </c>
      <c r="J3401" s="84" t="b">
        <v>0</v>
      </c>
      <c r="K3401" s="84" t="b">
        <v>0</v>
      </c>
      <c r="L3401" s="84" t="b">
        <v>0</v>
      </c>
    </row>
    <row r="3402" spans="1:12" x14ac:dyDescent="0.25">
      <c r="A3402" s="84" t="s">
        <v>14820</v>
      </c>
      <c r="B3402" s="84" t="s">
        <v>2788</v>
      </c>
      <c r="C3402" s="84">
        <v>3</v>
      </c>
      <c r="D3402" s="122">
        <v>1.6816224700837525E-3</v>
      </c>
      <c r="E3402" s="122">
        <v>1.7573689116576214</v>
      </c>
      <c r="F3402" s="84" t="s">
        <v>12036</v>
      </c>
      <c r="G3402" s="84" t="b">
        <v>0</v>
      </c>
      <c r="H3402" s="84" t="b">
        <v>0</v>
      </c>
      <c r="I3402" s="84" t="b">
        <v>0</v>
      </c>
      <c r="J3402" s="84" t="b">
        <v>0</v>
      </c>
      <c r="K3402" s="84" t="b">
        <v>0</v>
      </c>
      <c r="L3402" s="84" t="b">
        <v>0</v>
      </c>
    </row>
    <row r="3403" spans="1:12" x14ac:dyDescent="0.25">
      <c r="A3403" s="84" t="s">
        <v>2788</v>
      </c>
      <c r="B3403" s="84" t="s">
        <v>13332</v>
      </c>
      <c r="C3403" s="84">
        <v>3</v>
      </c>
      <c r="D3403" s="122">
        <v>1.6816224700837525E-3</v>
      </c>
      <c r="E3403" s="122">
        <v>1.8720884830842353</v>
      </c>
      <c r="F3403" s="84" t="s">
        <v>12036</v>
      </c>
      <c r="G3403" s="84" t="b">
        <v>0</v>
      </c>
      <c r="H3403" s="84" t="b">
        <v>0</v>
      </c>
      <c r="I3403" s="84" t="b">
        <v>0</v>
      </c>
      <c r="J3403" s="84" t="b">
        <v>0</v>
      </c>
      <c r="K3403" s="84" t="b">
        <v>0</v>
      </c>
      <c r="L3403" s="84" t="b">
        <v>0</v>
      </c>
    </row>
    <row r="3404" spans="1:12" x14ac:dyDescent="0.25">
      <c r="A3404" s="84" t="s">
        <v>13332</v>
      </c>
      <c r="B3404" s="84" t="s">
        <v>997</v>
      </c>
      <c r="C3404" s="84">
        <v>3</v>
      </c>
      <c r="D3404" s="122">
        <v>1.6816224700837525E-3</v>
      </c>
      <c r="E3404" s="122">
        <v>3.0284356839441591</v>
      </c>
      <c r="F3404" s="84" t="s">
        <v>12036</v>
      </c>
      <c r="G3404" s="84" t="b">
        <v>0</v>
      </c>
      <c r="H3404" s="84" t="b">
        <v>0</v>
      </c>
      <c r="I3404" s="84" t="b">
        <v>0</v>
      </c>
      <c r="J3404" s="84" t="b">
        <v>0</v>
      </c>
      <c r="K3404" s="84" t="b">
        <v>0</v>
      </c>
      <c r="L3404" s="84" t="b">
        <v>0</v>
      </c>
    </row>
    <row r="3405" spans="1:12" x14ac:dyDescent="0.25">
      <c r="A3405" s="84" t="s">
        <v>754</v>
      </c>
      <c r="B3405" s="84" t="s">
        <v>14220</v>
      </c>
      <c r="C3405" s="84">
        <v>3</v>
      </c>
      <c r="D3405" s="122">
        <v>1.6816224700837525E-3</v>
      </c>
      <c r="E3405" s="122">
        <v>0.84279910698224769</v>
      </c>
      <c r="F3405" s="84" t="s">
        <v>12036</v>
      </c>
      <c r="G3405" s="84" t="b">
        <v>0</v>
      </c>
      <c r="H3405" s="84" t="b">
        <v>0</v>
      </c>
      <c r="I3405" s="84" t="b">
        <v>0</v>
      </c>
      <c r="J3405" s="84" t="b">
        <v>0</v>
      </c>
      <c r="K3405" s="84" t="b">
        <v>0</v>
      </c>
      <c r="L3405" s="84" t="b">
        <v>0</v>
      </c>
    </row>
    <row r="3406" spans="1:12" x14ac:dyDescent="0.25">
      <c r="A3406" s="84" t="s">
        <v>2922</v>
      </c>
      <c r="B3406" s="84" t="s">
        <v>2965</v>
      </c>
      <c r="C3406" s="84">
        <v>3</v>
      </c>
      <c r="D3406" s="122">
        <v>1.6816224700837525E-3</v>
      </c>
      <c r="E3406" s="122">
        <v>0.84818233754881067</v>
      </c>
      <c r="F3406" s="84" t="s">
        <v>12036</v>
      </c>
      <c r="G3406" s="84" t="b">
        <v>0</v>
      </c>
      <c r="H3406" s="84" t="b">
        <v>0</v>
      </c>
      <c r="I3406" s="84" t="b">
        <v>0</v>
      </c>
      <c r="J3406" s="84" t="b">
        <v>0</v>
      </c>
      <c r="K3406" s="84" t="b">
        <v>0</v>
      </c>
      <c r="L3406" s="84" t="b">
        <v>0</v>
      </c>
    </row>
    <row r="3407" spans="1:12" x14ac:dyDescent="0.25">
      <c r="A3407" s="84" t="s">
        <v>12268</v>
      </c>
      <c r="B3407" s="84" t="s">
        <v>14652</v>
      </c>
      <c r="C3407" s="84">
        <v>3</v>
      </c>
      <c r="D3407" s="122">
        <v>1.6816224700837525E-3</v>
      </c>
      <c r="E3407" s="122">
        <v>1.8427991069822478</v>
      </c>
      <c r="F3407" s="84" t="s">
        <v>12036</v>
      </c>
      <c r="G3407" s="84" t="b">
        <v>0</v>
      </c>
      <c r="H3407" s="84" t="b">
        <v>0</v>
      </c>
      <c r="I3407" s="84" t="b">
        <v>0</v>
      </c>
      <c r="J3407" s="84" t="b">
        <v>0</v>
      </c>
      <c r="K3407" s="84" t="b">
        <v>0</v>
      </c>
      <c r="L3407" s="84" t="b">
        <v>0</v>
      </c>
    </row>
    <row r="3408" spans="1:12" x14ac:dyDescent="0.25">
      <c r="A3408" s="84" t="s">
        <v>2922</v>
      </c>
      <c r="B3408" s="84" t="s">
        <v>14383</v>
      </c>
      <c r="C3408" s="84">
        <v>3</v>
      </c>
      <c r="D3408" s="122">
        <v>1.6816224700837525E-3</v>
      </c>
      <c r="E3408" s="122">
        <v>1.3563378260084418</v>
      </c>
      <c r="F3408" s="84" t="s">
        <v>12036</v>
      </c>
      <c r="G3408" s="84" t="b">
        <v>0</v>
      </c>
      <c r="H3408" s="84" t="b">
        <v>0</v>
      </c>
      <c r="I3408" s="84" t="b">
        <v>0</v>
      </c>
      <c r="J3408" s="84" t="b">
        <v>0</v>
      </c>
      <c r="K3408" s="84" t="b">
        <v>0</v>
      </c>
      <c r="L3408" s="84" t="b">
        <v>0</v>
      </c>
    </row>
    <row r="3409" spans="1:12" x14ac:dyDescent="0.25">
      <c r="A3409" s="84" t="s">
        <v>14371</v>
      </c>
      <c r="B3409" s="84" t="s">
        <v>12290</v>
      </c>
      <c r="C3409" s="84">
        <v>3</v>
      </c>
      <c r="D3409" s="122">
        <v>1.6816224700837525E-3</v>
      </c>
      <c r="E3409" s="122">
        <v>1.6860130031219531</v>
      </c>
      <c r="F3409" s="84" t="s">
        <v>12036</v>
      </c>
      <c r="G3409" s="84" t="b">
        <v>0</v>
      </c>
      <c r="H3409" s="84" t="b">
        <v>0</v>
      </c>
      <c r="I3409" s="84" t="b">
        <v>0</v>
      </c>
      <c r="J3409" s="84" t="b">
        <v>0</v>
      </c>
      <c r="K3409" s="84" t="b">
        <v>0</v>
      </c>
      <c r="L3409" s="84" t="b">
        <v>0</v>
      </c>
    </row>
    <row r="3410" spans="1:12" x14ac:dyDescent="0.25">
      <c r="A3410" s="84" t="s">
        <v>14434</v>
      </c>
      <c r="B3410" s="84" t="s">
        <v>2931</v>
      </c>
      <c r="C3410" s="84">
        <v>3</v>
      </c>
      <c r="D3410" s="122">
        <v>1.6816224700837525E-3</v>
      </c>
      <c r="E3410" s="122">
        <v>1.6904221220270081</v>
      </c>
      <c r="F3410" s="84" t="s">
        <v>12036</v>
      </c>
      <c r="G3410" s="84" t="b">
        <v>0</v>
      </c>
      <c r="H3410" s="84" t="b">
        <v>0</v>
      </c>
      <c r="I3410" s="84" t="b">
        <v>0</v>
      </c>
      <c r="J3410" s="84" t="b">
        <v>0</v>
      </c>
      <c r="K3410" s="84" t="b">
        <v>0</v>
      </c>
      <c r="L3410" s="84" t="b">
        <v>0</v>
      </c>
    </row>
    <row r="3411" spans="1:12" x14ac:dyDescent="0.25">
      <c r="A3411" s="84" t="s">
        <v>12260</v>
      </c>
      <c r="B3411" s="84" t="s">
        <v>12268</v>
      </c>
      <c r="C3411" s="84">
        <v>3</v>
      </c>
      <c r="D3411" s="122">
        <v>1.6816224700837525E-3</v>
      </c>
      <c r="E3411" s="122">
        <v>0.33285673015891892</v>
      </c>
      <c r="F3411" s="84" t="s">
        <v>12036</v>
      </c>
      <c r="G3411" s="84" t="b">
        <v>0</v>
      </c>
      <c r="H3411" s="84" t="b">
        <v>0</v>
      </c>
      <c r="I3411" s="84" t="b">
        <v>0</v>
      </c>
      <c r="J3411" s="84" t="b">
        <v>0</v>
      </c>
      <c r="K3411" s="84" t="b">
        <v>0</v>
      </c>
      <c r="L3411" s="84" t="b">
        <v>0</v>
      </c>
    </row>
    <row r="3412" spans="1:12" x14ac:dyDescent="0.25">
      <c r="A3412" s="84" t="s">
        <v>14199</v>
      </c>
      <c r="B3412" s="84" t="s">
        <v>14252</v>
      </c>
      <c r="C3412" s="84">
        <v>3</v>
      </c>
      <c r="D3412" s="122">
        <v>1.6816224700837525E-3</v>
      </c>
      <c r="E3412" s="122">
        <v>1.6134623359733413</v>
      </c>
      <c r="F3412" s="84" t="s">
        <v>12036</v>
      </c>
      <c r="G3412" s="84" t="b">
        <v>0</v>
      </c>
      <c r="H3412" s="84" t="b">
        <v>0</v>
      </c>
      <c r="I3412" s="84" t="b">
        <v>0</v>
      </c>
      <c r="J3412" s="84" t="b">
        <v>0</v>
      </c>
      <c r="K3412" s="84" t="b">
        <v>0</v>
      </c>
      <c r="L3412" s="84" t="b">
        <v>0</v>
      </c>
    </row>
    <row r="3413" spans="1:12" x14ac:dyDescent="0.25">
      <c r="A3413" s="84" t="s">
        <v>14252</v>
      </c>
      <c r="B3413" s="84" t="s">
        <v>14909</v>
      </c>
      <c r="C3413" s="84">
        <v>3</v>
      </c>
      <c r="D3413" s="122">
        <v>1.6816224700837525E-3</v>
      </c>
      <c r="E3413" s="122">
        <v>2.5055569386638217</v>
      </c>
      <c r="F3413" s="84" t="s">
        <v>12036</v>
      </c>
      <c r="G3413" s="84" t="b">
        <v>0</v>
      </c>
      <c r="H3413" s="84" t="b">
        <v>0</v>
      </c>
      <c r="I3413" s="84" t="b">
        <v>0</v>
      </c>
      <c r="J3413" s="84" t="b">
        <v>1</v>
      </c>
      <c r="K3413" s="84" t="b">
        <v>0</v>
      </c>
      <c r="L3413" s="84" t="b">
        <v>0</v>
      </c>
    </row>
    <row r="3414" spans="1:12" x14ac:dyDescent="0.25">
      <c r="A3414" s="84" t="s">
        <v>14909</v>
      </c>
      <c r="B3414" s="84" t="s">
        <v>765</v>
      </c>
      <c r="C3414" s="84">
        <v>3</v>
      </c>
      <c r="D3414" s="122">
        <v>1.6816224700837525E-3</v>
      </c>
      <c r="E3414" s="122">
        <v>2.0741931745048343</v>
      </c>
      <c r="F3414" s="84" t="s">
        <v>12036</v>
      </c>
      <c r="G3414" s="84" t="b">
        <v>1</v>
      </c>
      <c r="H3414" s="84" t="b">
        <v>0</v>
      </c>
      <c r="I3414" s="84" t="b">
        <v>0</v>
      </c>
      <c r="J3414" s="84" t="b">
        <v>0</v>
      </c>
      <c r="K3414" s="84" t="b">
        <v>0</v>
      </c>
      <c r="L3414" s="84" t="b">
        <v>0</v>
      </c>
    </row>
    <row r="3415" spans="1:12" x14ac:dyDescent="0.25">
      <c r="A3415" s="84" t="s">
        <v>765</v>
      </c>
      <c r="B3415" s="84" t="s">
        <v>12271</v>
      </c>
      <c r="C3415" s="84">
        <v>3</v>
      </c>
      <c r="D3415" s="122">
        <v>1.6816224700837525E-3</v>
      </c>
      <c r="E3415" s="122">
        <v>1.5055569386638217</v>
      </c>
      <c r="F3415" s="84" t="s">
        <v>12036</v>
      </c>
      <c r="G3415" s="84" t="b">
        <v>0</v>
      </c>
      <c r="H3415" s="84" t="b">
        <v>0</v>
      </c>
      <c r="I3415" s="84" t="b">
        <v>0</v>
      </c>
      <c r="J3415" s="84" t="b">
        <v>0</v>
      </c>
      <c r="K3415" s="84" t="b">
        <v>0</v>
      </c>
      <c r="L3415" s="84" t="b">
        <v>0</v>
      </c>
    </row>
    <row r="3416" spans="1:12" x14ac:dyDescent="0.25">
      <c r="A3416" s="84" t="s">
        <v>867</v>
      </c>
      <c r="B3416" s="84" t="s">
        <v>14235</v>
      </c>
      <c r="C3416" s="84">
        <v>3</v>
      </c>
      <c r="D3416" s="122">
        <v>1.6816224700837525E-3</v>
      </c>
      <c r="E3416" s="122">
        <v>1.681648197719503</v>
      </c>
      <c r="F3416" s="84" t="s">
        <v>12036</v>
      </c>
      <c r="G3416" s="84" t="b">
        <v>0</v>
      </c>
      <c r="H3416" s="84" t="b">
        <v>0</v>
      </c>
      <c r="I3416" s="84" t="b">
        <v>0</v>
      </c>
      <c r="J3416" s="84" t="b">
        <v>0</v>
      </c>
      <c r="K3416" s="84" t="b">
        <v>0</v>
      </c>
      <c r="L3416" s="84" t="b">
        <v>0</v>
      </c>
    </row>
    <row r="3417" spans="1:12" x14ac:dyDescent="0.25">
      <c r="A3417" s="84" t="s">
        <v>2788</v>
      </c>
      <c r="B3417" s="84" t="s">
        <v>12260</v>
      </c>
      <c r="C3417" s="84">
        <v>3</v>
      </c>
      <c r="D3417" s="122">
        <v>1.6816224700837525E-3</v>
      </c>
      <c r="E3417" s="122">
        <v>0.34920973780389769</v>
      </c>
      <c r="F3417" s="84" t="s">
        <v>12036</v>
      </c>
      <c r="G3417" s="84" t="b">
        <v>0</v>
      </c>
      <c r="H3417" s="84" t="b">
        <v>0</v>
      </c>
      <c r="I3417" s="84" t="b">
        <v>0</v>
      </c>
      <c r="J3417" s="84" t="b">
        <v>0</v>
      </c>
      <c r="K3417" s="84" t="b">
        <v>0</v>
      </c>
      <c r="L3417" s="84" t="b">
        <v>0</v>
      </c>
    </row>
    <row r="3418" spans="1:12" x14ac:dyDescent="0.25">
      <c r="A3418" s="84" t="s">
        <v>12267</v>
      </c>
      <c r="B3418" s="84" t="s">
        <v>14208</v>
      </c>
      <c r="C3418" s="84">
        <v>3</v>
      </c>
      <c r="D3418" s="122">
        <v>1.6816224700837525E-3</v>
      </c>
      <c r="E3418" s="122">
        <v>0.69264358202096621</v>
      </c>
      <c r="F3418" s="84" t="s">
        <v>12036</v>
      </c>
      <c r="G3418" s="84" t="b">
        <v>0</v>
      </c>
      <c r="H3418" s="84" t="b">
        <v>0</v>
      </c>
      <c r="I3418" s="84" t="b">
        <v>0</v>
      </c>
      <c r="J3418" s="84" t="b">
        <v>0</v>
      </c>
      <c r="K3418" s="84" t="b">
        <v>0</v>
      </c>
      <c r="L3418" s="84" t="b">
        <v>0</v>
      </c>
    </row>
    <row r="3419" spans="1:12" x14ac:dyDescent="0.25">
      <c r="A3419" s="84" t="s">
        <v>14402</v>
      </c>
      <c r="B3419" s="84" t="s">
        <v>2965</v>
      </c>
      <c r="C3419" s="84">
        <v>3</v>
      </c>
      <c r="D3419" s="122">
        <v>1.6816224700837525E-3</v>
      </c>
      <c r="E3419" s="122">
        <v>1.6751821554702713</v>
      </c>
      <c r="F3419" s="84" t="s">
        <v>12036</v>
      </c>
      <c r="G3419" s="84" t="b">
        <v>0</v>
      </c>
      <c r="H3419" s="84" t="b">
        <v>0</v>
      </c>
      <c r="I3419" s="84" t="b">
        <v>0</v>
      </c>
      <c r="J3419" s="84" t="b">
        <v>0</v>
      </c>
      <c r="K3419" s="84" t="b">
        <v>0</v>
      </c>
      <c r="L3419" s="84" t="b">
        <v>0</v>
      </c>
    </row>
    <row r="3420" spans="1:12" x14ac:dyDescent="0.25">
      <c r="A3420" s="84" t="s">
        <v>14352</v>
      </c>
      <c r="B3420" s="84" t="s">
        <v>731</v>
      </c>
      <c r="C3420" s="84">
        <v>3</v>
      </c>
      <c r="D3420" s="122">
        <v>1.6816224700837525E-3</v>
      </c>
      <c r="E3420" s="122">
        <v>0.91449233163732258</v>
      </c>
      <c r="F3420" s="84" t="s">
        <v>12036</v>
      </c>
      <c r="G3420" s="84" t="b">
        <v>0</v>
      </c>
      <c r="H3420" s="84" t="b">
        <v>0</v>
      </c>
      <c r="I3420" s="84" t="b">
        <v>0</v>
      </c>
      <c r="J3420" s="84" t="b">
        <v>0</v>
      </c>
      <c r="K3420" s="84" t="b">
        <v>0</v>
      </c>
      <c r="L3420" s="84" t="b">
        <v>0</v>
      </c>
    </row>
    <row r="3421" spans="1:12" x14ac:dyDescent="0.25">
      <c r="A3421" s="84" t="s">
        <v>754</v>
      </c>
      <c r="B3421" s="84" t="s">
        <v>970</v>
      </c>
      <c r="C3421" s="84">
        <v>3</v>
      </c>
      <c r="D3421" s="122">
        <v>1.6816224700837525E-3</v>
      </c>
      <c r="E3421" s="122">
        <v>0.46258786527064166</v>
      </c>
      <c r="F3421" s="84" t="s">
        <v>12036</v>
      </c>
      <c r="G3421" s="84" t="b">
        <v>0</v>
      </c>
      <c r="H3421" s="84" t="b">
        <v>0</v>
      </c>
      <c r="I3421" s="84" t="b">
        <v>0</v>
      </c>
      <c r="J3421" s="84" t="b">
        <v>0</v>
      </c>
      <c r="K3421" s="84" t="b">
        <v>0</v>
      </c>
      <c r="L3421" s="84" t="b">
        <v>0</v>
      </c>
    </row>
    <row r="3422" spans="1:12" x14ac:dyDescent="0.25">
      <c r="A3422" s="84" t="s">
        <v>970</v>
      </c>
      <c r="B3422" s="84" t="s">
        <v>12258</v>
      </c>
      <c r="C3422" s="84">
        <v>3</v>
      </c>
      <c r="D3422" s="122">
        <v>1.6816224700837525E-3</v>
      </c>
      <c r="E3422" s="122">
        <v>1.6024669516718781</v>
      </c>
      <c r="F3422" s="84" t="s">
        <v>12036</v>
      </c>
      <c r="G3422" s="84" t="b">
        <v>0</v>
      </c>
      <c r="H3422" s="84" t="b">
        <v>0</v>
      </c>
      <c r="I3422" s="84" t="b">
        <v>0</v>
      </c>
      <c r="J3422" s="84" t="b">
        <v>0</v>
      </c>
      <c r="K3422" s="84" t="b">
        <v>0</v>
      </c>
      <c r="L3422" s="84" t="b">
        <v>0</v>
      </c>
    </row>
    <row r="3423" spans="1:12" x14ac:dyDescent="0.25">
      <c r="A3423" s="84" t="s">
        <v>12258</v>
      </c>
      <c r="B3423" s="84" t="s">
        <v>14877</v>
      </c>
      <c r="C3423" s="84">
        <v>3</v>
      </c>
      <c r="D3423" s="122">
        <v>1.6816224700837525E-3</v>
      </c>
      <c r="E3423" s="122">
        <v>2.5055569386638217</v>
      </c>
      <c r="F3423" s="84" t="s">
        <v>12036</v>
      </c>
      <c r="G3423" s="84" t="b">
        <v>0</v>
      </c>
      <c r="H3423" s="84" t="b">
        <v>0</v>
      </c>
      <c r="I3423" s="84" t="b">
        <v>0</v>
      </c>
      <c r="J3423" s="84" t="b">
        <v>0</v>
      </c>
      <c r="K3423" s="84" t="b">
        <v>0</v>
      </c>
      <c r="L3423" s="84" t="b">
        <v>0</v>
      </c>
    </row>
    <row r="3424" spans="1:12" x14ac:dyDescent="0.25">
      <c r="A3424" s="84" t="s">
        <v>14877</v>
      </c>
      <c r="B3424" s="84" t="s">
        <v>12277</v>
      </c>
      <c r="C3424" s="84">
        <v>3</v>
      </c>
      <c r="D3424" s="122">
        <v>1.6816224700837525E-3</v>
      </c>
      <c r="E3424" s="122">
        <v>2.6024669516718784</v>
      </c>
      <c r="F3424" s="84" t="s">
        <v>12036</v>
      </c>
      <c r="G3424" s="84" t="b">
        <v>0</v>
      </c>
      <c r="H3424" s="84" t="b">
        <v>0</v>
      </c>
      <c r="I3424" s="84" t="b">
        <v>0</v>
      </c>
      <c r="J3424" s="84" t="b">
        <v>0</v>
      </c>
      <c r="K3424" s="84" t="b">
        <v>0</v>
      </c>
      <c r="L3424" s="84" t="b">
        <v>0</v>
      </c>
    </row>
    <row r="3425" spans="1:12" x14ac:dyDescent="0.25">
      <c r="A3425" s="84" t="s">
        <v>12277</v>
      </c>
      <c r="B3425" s="84" t="s">
        <v>14878</v>
      </c>
      <c r="C3425" s="84">
        <v>3</v>
      </c>
      <c r="D3425" s="122">
        <v>1.6816224700837525E-3</v>
      </c>
      <c r="E3425" s="122">
        <v>2.6024669516718784</v>
      </c>
      <c r="F3425" s="84" t="s">
        <v>12036</v>
      </c>
      <c r="G3425" s="84" t="b">
        <v>0</v>
      </c>
      <c r="H3425" s="84" t="b">
        <v>0</v>
      </c>
      <c r="I3425" s="84" t="b">
        <v>0</v>
      </c>
      <c r="J3425" s="84" t="b">
        <v>0</v>
      </c>
      <c r="K3425" s="84" t="b">
        <v>0</v>
      </c>
      <c r="L3425" s="84" t="b">
        <v>0</v>
      </c>
    </row>
    <row r="3426" spans="1:12" x14ac:dyDescent="0.25">
      <c r="A3426" s="84" t="s">
        <v>14878</v>
      </c>
      <c r="B3426" s="84" t="s">
        <v>2679</v>
      </c>
      <c r="C3426" s="84">
        <v>3</v>
      </c>
      <c r="D3426" s="122">
        <v>1.6816224700837525E-3</v>
      </c>
      <c r="E3426" s="122">
        <v>1.660458898649565</v>
      </c>
      <c r="F3426" s="84" t="s">
        <v>12036</v>
      </c>
      <c r="G3426" s="84" t="b">
        <v>0</v>
      </c>
      <c r="H3426" s="84" t="b">
        <v>0</v>
      </c>
      <c r="I3426" s="84" t="b">
        <v>0</v>
      </c>
      <c r="J3426" s="84" t="b">
        <v>0</v>
      </c>
      <c r="K3426" s="84" t="b">
        <v>0</v>
      </c>
      <c r="L3426" s="84" t="b">
        <v>0</v>
      </c>
    </row>
    <row r="3427" spans="1:12" x14ac:dyDescent="0.25">
      <c r="A3427" s="84" t="s">
        <v>970</v>
      </c>
      <c r="B3427" s="84" t="s">
        <v>731</v>
      </c>
      <c r="C3427" s="84">
        <v>3</v>
      </c>
      <c r="D3427" s="122">
        <v>1.6816224700837525E-3</v>
      </c>
      <c r="E3427" s="122">
        <v>0.31243234030936023</v>
      </c>
      <c r="F3427" s="84" t="s">
        <v>12036</v>
      </c>
      <c r="G3427" s="84" t="b">
        <v>0</v>
      </c>
      <c r="H3427" s="84" t="b">
        <v>0</v>
      </c>
      <c r="I3427" s="84" t="b">
        <v>0</v>
      </c>
      <c r="J3427" s="84" t="b">
        <v>0</v>
      </c>
      <c r="K3427" s="84" t="b">
        <v>0</v>
      </c>
      <c r="L3427" s="84" t="b">
        <v>0</v>
      </c>
    </row>
    <row r="3428" spans="1:12" x14ac:dyDescent="0.25">
      <c r="A3428" s="84" t="s">
        <v>12266</v>
      </c>
      <c r="B3428" s="84" t="s">
        <v>969</v>
      </c>
      <c r="C3428" s="84">
        <v>3</v>
      </c>
      <c r="D3428" s="122">
        <v>1.6816224700837525E-3</v>
      </c>
      <c r="E3428" s="122">
        <v>1.6190662134913398</v>
      </c>
      <c r="F3428" s="84" t="s">
        <v>12036</v>
      </c>
      <c r="G3428" s="84" t="b">
        <v>0</v>
      </c>
      <c r="H3428" s="84" t="b">
        <v>0</v>
      </c>
      <c r="I3428" s="84" t="b">
        <v>0</v>
      </c>
      <c r="J3428" s="84" t="b">
        <v>0</v>
      </c>
      <c r="K3428" s="84" t="b">
        <v>0</v>
      </c>
      <c r="L3428" s="84" t="b">
        <v>0</v>
      </c>
    </row>
    <row r="3429" spans="1:12" x14ac:dyDescent="0.25">
      <c r="A3429" s="84" t="s">
        <v>969</v>
      </c>
      <c r="B3429" s="84" t="s">
        <v>968</v>
      </c>
      <c r="C3429" s="84">
        <v>3</v>
      </c>
      <c r="D3429" s="122">
        <v>1.6816224700837525E-3</v>
      </c>
      <c r="E3429" s="122">
        <v>3.0284356839441591</v>
      </c>
      <c r="F3429" s="84" t="s">
        <v>12036</v>
      </c>
      <c r="G3429" s="84" t="b">
        <v>0</v>
      </c>
      <c r="H3429" s="84" t="b">
        <v>0</v>
      </c>
      <c r="I3429" s="84" t="b">
        <v>0</v>
      </c>
      <c r="J3429" s="84" t="b">
        <v>0</v>
      </c>
      <c r="K3429" s="84" t="b">
        <v>0</v>
      </c>
      <c r="L3429" s="84" t="b">
        <v>0</v>
      </c>
    </row>
    <row r="3430" spans="1:12" x14ac:dyDescent="0.25">
      <c r="A3430" s="84" t="s">
        <v>14215</v>
      </c>
      <c r="B3430" s="84" t="s">
        <v>14312</v>
      </c>
      <c r="C3430" s="84">
        <v>3</v>
      </c>
      <c r="D3430" s="122">
        <v>1.6816224700837525E-3</v>
      </c>
      <c r="E3430" s="122">
        <v>2.8065869343278029</v>
      </c>
      <c r="F3430" s="84" t="s">
        <v>12036</v>
      </c>
      <c r="G3430" s="84" t="b">
        <v>0</v>
      </c>
      <c r="H3430" s="84" t="b">
        <v>0</v>
      </c>
      <c r="I3430" s="84" t="b">
        <v>0</v>
      </c>
      <c r="J3430" s="84" t="b">
        <v>0</v>
      </c>
      <c r="K3430" s="84" t="b">
        <v>0</v>
      </c>
      <c r="L3430" s="84" t="b">
        <v>0</v>
      </c>
    </row>
    <row r="3431" spans="1:12" x14ac:dyDescent="0.25">
      <c r="A3431" s="84" t="s">
        <v>14312</v>
      </c>
      <c r="B3431" s="84" t="s">
        <v>765</v>
      </c>
      <c r="C3431" s="84">
        <v>3</v>
      </c>
      <c r="D3431" s="122">
        <v>1.6816224700837525E-3</v>
      </c>
      <c r="E3431" s="122">
        <v>2.0741931745048343</v>
      </c>
      <c r="F3431" s="84" t="s">
        <v>12036</v>
      </c>
      <c r="G3431" s="84" t="b">
        <v>0</v>
      </c>
      <c r="H3431" s="84" t="b">
        <v>0</v>
      </c>
      <c r="I3431" s="84" t="b">
        <v>0</v>
      </c>
      <c r="J3431" s="84" t="b">
        <v>0</v>
      </c>
      <c r="K3431" s="84" t="b">
        <v>0</v>
      </c>
      <c r="L3431" s="84" t="b">
        <v>0</v>
      </c>
    </row>
    <row r="3432" spans="1:12" x14ac:dyDescent="0.25">
      <c r="A3432" s="84" t="s">
        <v>2788</v>
      </c>
      <c r="B3432" s="84" t="s">
        <v>12267</v>
      </c>
      <c r="C3432" s="84">
        <v>3</v>
      </c>
      <c r="D3432" s="122">
        <v>1.6816224700837525E-3</v>
      </c>
      <c r="E3432" s="122">
        <v>0.53629638116104217</v>
      </c>
      <c r="F3432" s="84" t="s">
        <v>12036</v>
      </c>
      <c r="G3432" s="84" t="b">
        <v>0</v>
      </c>
      <c r="H3432" s="84" t="b">
        <v>0</v>
      </c>
      <c r="I3432" s="84" t="b">
        <v>0</v>
      </c>
      <c r="J3432" s="84" t="b">
        <v>0</v>
      </c>
      <c r="K3432" s="84" t="b">
        <v>0</v>
      </c>
      <c r="L3432" s="84" t="b">
        <v>0</v>
      </c>
    </row>
    <row r="3433" spans="1:12" x14ac:dyDescent="0.25">
      <c r="A3433" s="84" t="s">
        <v>12267</v>
      </c>
      <c r="B3433" s="84" t="s">
        <v>2922</v>
      </c>
      <c r="C3433" s="84">
        <v>3</v>
      </c>
      <c r="D3433" s="122">
        <v>1.6816224700837525E-3</v>
      </c>
      <c r="E3433" s="122">
        <v>0.48852359936504147</v>
      </c>
      <c r="F3433" s="84" t="s">
        <v>12036</v>
      </c>
      <c r="G3433" s="84" t="b">
        <v>0</v>
      </c>
      <c r="H3433" s="84" t="b">
        <v>0</v>
      </c>
      <c r="I3433" s="84" t="b">
        <v>0</v>
      </c>
      <c r="J3433" s="84" t="b">
        <v>0</v>
      </c>
      <c r="K3433" s="84" t="b">
        <v>0</v>
      </c>
      <c r="L3433" s="84" t="b">
        <v>0</v>
      </c>
    </row>
    <row r="3434" spans="1:12" x14ac:dyDescent="0.25">
      <c r="A3434" s="84" t="s">
        <v>12268</v>
      </c>
      <c r="B3434" s="84" t="s">
        <v>14235</v>
      </c>
      <c r="C3434" s="84">
        <v>3</v>
      </c>
      <c r="D3434" s="122">
        <v>1.6816224700837525E-3</v>
      </c>
      <c r="E3434" s="122">
        <v>1.0188903660379289</v>
      </c>
      <c r="F3434" s="84" t="s">
        <v>12036</v>
      </c>
      <c r="G3434" s="84" t="b">
        <v>0</v>
      </c>
      <c r="H3434" s="84" t="b">
        <v>0</v>
      </c>
      <c r="I3434" s="84" t="b">
        <v>0</v>
      </c>
      <c r="J3434" s="84" t="b">
        <v>0</v>
      </c>
      <c r="K3434" s="84" t="b">
        <v>0</v>
      </c>
      <c r="L3434" s="84" t="b">
        <v>0</v>
      </c>
    </row>
    <row r="3435" spans="1:12" x14ac:dyDescent="0.25">
      <c r="A3435" s="84" t="s">
        <v>14398</v>
      </c>
      <c r="B3435" s="84" t="s">
        <v>731</v>
      </c>
      <c r="C3435" s="84">
        <v>3</v>
      </c>
      <c r="D3435" s="122">
        <v>1.6816224700837525E-3</v>
      </c>
      <c r="E3435" s="122">
        <v>0.84754554200670951</v>
      </c>
      <c r="F3435" s="84" t="s">
        <v>12036</v>
      </c>
      <c r="G3435" s="84" t="b">
        <v>0</v>
      </c>
      <c r="H3435" s="84" t="b">
        <v>0</v>
      </c>
      <c r="I3435" s="84" t="b">
        <v>0</v>
      </c>
      <c r="J3435" s="84" t="b">
        <v>0</v>
      </c>
      <c r="K3435" s="84" t="b">
        <v>0</v>
      </c>
      <c r="L3435" s="84" t="b">
        <v>0</v>
      </c>
    </row>
    <row r="3436" spans="1:12" x14ac:dyDescent="0.25">
      <c r="A3436" s="84" t="s">
        <v>731</v>
      </c>
      <c r="B3436" s="84" t="s">
        <v>2793</v>
      </c>
      <c r="C3436" s="84">
        <v>3</v>
      </c>
      <c r="D3436" s="122">
        <v>1.6816224700837525E-3</v>
      </c>
      <c r="E3436" s="122">
        <v>0.46733430029510331</v>
      </c>
      <c r="F3436" s="84" t="s">
        <v>12036</v>
      </c>
      <c r="G3436" s="84" t="b">
        <v>0</v>
      </c>
      <c r="H3436" s="84" t="b">
        <v>0</v>
      </c>
      <c r="I3436" s="84" t="b">
        <v>0</v>
      </c>
      <c r="J3436" s="84" t="b">
        <v>0</v>
      </c>
      <c r="K3436" s="84" t="b">
        <v>0</v>
      </c>
      <c r="L3436" s="84" t="b">
        <v>0</v>
      </c>
    </row>
    <row r="3437" spans="1:12" x14ac:dyDescent="0.25">
      <c r="A3437" s="84" t="s">
        <v>12266</v>
      </c>
      <c r="B3437" s="84" t="s">
        <v>2931</v>
      </c>
      <c r="C3437" s="84">
        <v>3</v>
      </c>
      <c r="D3437" s="122">
        <v>1.6816224700837525E-3</v>
      </c>
      <c r="E3437" s="122">
        <v>0.4059913881824887</v>
      </c>
      <c r="F3437" s="84" t="s">
        <v>12036</v>
      </c>
      <c r="G3437" s="84" t="b">
        <v>0</v>
      </c>
      <c r="H3437" s="84" t="b">
        <v>0</v>
      </c>
      <c r="I3437" s="84" t="b">
        <v>0</v>
      </c>
      <c r="J3437" s="84" t="b">
        <v>0</v>
      </c>
      <c r="K3437" s="84" t="b">
        <v>0</v>
      </c>
      <c r="L3437" s="84" t="b">
        <v>0</v>
      </c>
    </row>
    <row r="3438" spans="1:12" x14ac:dyDescent="0.25">
      <c r="A3438" s="84" t="s">
        <v>14242</v>
      </c>
      <c r="B3438" s="84" t="s">
        <v>2931</v>
      </c>
      <c r="C3438" s="84">
        <v>3</v>
      </c>
      <c r="D3438" s="122">
        <v>1.6816224700837525E-3</v>
      </c>
      <c r="E3438" s="122">
        <v>1.0137285124021416</v>
      </c>
      <c r="F3438" s="84" t="s">
        <v>12036</v>
      </c>
      <c r="G3438" s="84" t="b">
        <v>0</v>
      </c>
      <c r="H3438" s="84" t="b">
        <v>0</v>
      </c>
      <c r="I3438" s="84" t="b">
        <v>0</v>
      </c>
      <c r="J3438" s="84" t="b">
        <v>0</v>
      </c>
      <c r="K3438" s="84" t="b">
        <v>0</v>
      </c>
      <c r="L3438" s="84" t="b">
        <v>0</v>
      </c>
    </row>
    <row r="3439" spans="1:12" x14ac:dyDescent="0.25">
      <c r="A3439" s="84" t="s">
        <v>2803</v>
      </c>
      <c r="B3439" s="84" t="s">
        <v>2788</v>
      </c>
      <c r="C3439" s="84">
        <v>3</v>
      </c>
      <c r="D3439" s="122">
        <v>1.6816224700837525E-3</v>
      </c>
      <c r="E3439" s="122">
        <v>0.36525844664630763</v>
      </c>
      <c r="F3439" s="84" t="s">
        <v>12036</v>
      </c>
      <c r="G3439" s="84" t="b">
        <v>0</v>
      </c>
      <c r="H3439" s="84" t="b">
        <v>0</v>
      </c>
      <c r="I3439" s="84" t="b">
        <v>0</v>
      </c>
      <c r="J3439" s="84" t="b">
        <v>0</v>
      </c>
      <c r="K3439" s="84" t="b">
        <v>0</v>
      </c>
      <c r="L3439" s="84" t="b">
        <v>0</v>
      </c>
    </row>
    <row r="3440" spans="1:12" x14ac:dyDescent="0.25">
      <c r="A3440" s="84" t="s">
        <v>2788</v>
      </c>
      <c r="B3440" s="84" t="s">
        <v>754</v>
      </c>
      <c r="C3440" s="84">
        <v>3</v>
      </c>
      <c r="D3440" s="122">
        <v>1.6816224700837525E-3</v>
      </c>
      <c r="E3440" s="122">
        <v>0.25229972479584123</v>
      </c>
      <c r="F3440" s="84" t="s">
        <v>12036</v>
      </c>
      <c r="G3440" s="84" t="b">
        <v>0</v>
      </c>
      <c r="H3440" s="84" t="b">
        <v>0</v>
      </c>
      <c r="I3440" s="84" t="b">
        <v>0</v>
      </c>
      <c r="J3440" s="84" t="b">
        <v>0</v>
      </c>
      <c r="K3440" s="84" t="b">
        <v>0</v>
      </c>
      <c r="L3440" s="84" t="b">
        <v>0</v>
      </c>
    </row>
    <row r="3441" spans="1:12" x14ac:dyDescent="0.25">
      <c r="A3441" s="84" t="s">
        <v>14998</v>
      </c>
      <c r="B3441" s="84" t="s">
        <v>14419</v>
      </c>
      <c r="C3441" s="84">
        <v>3</v>
      </c>
      <c r="D3441" s="122">
        <v>1.6816224700837525E-3</v>
      </c>
      <c r="E3441" s="122">
        <v>2.9034969473358592</v>
      </c>
      <c r="F3441" s="84" t="s">
        <v>12036</v>
      </c>
      <c r="G3441" s="84" t="b">
        <v>0</v>
      </c>
      <c r="H3441" s="84" t="b">
        <v>0</v>
      </c>
      <c r="I3441" s="84" t="b">
        <v>0</v>
      </c>
      <c r="J3441" s="84" t="b">
        <v>0</v>
      </c>
      <c r="K3441" s="84" t="b">
        <v>0</v>
      </c>
      <c r="L3441" s="84" t="b">
        <v>0</v>
      </c>
    </row>
    <row r="3442" spans="1:12" x14ac:dyDescent="0.25">
      <c r="A3442" s="84" t="s">
        <v>12267</v>
      </c>
      <c r="B3442" s="84" t="s">
        <v>14308</v>
      </c>
      <c r="C3442" s="84">
        <v>3</v>
      </c>
      <c r="D3442" s="122">
        <v>1.6816224700837525E-3</v>
      </c>
      <c r="E3442" s="122">
        <v>1.1283721515824037</v>
      </c>
      <c r="F3442" s="84" t="s">
        <v>12036</v>
      </c>
      <c r="G3442" s="84" t="b">
        <v>0</v>
      </c>
      <c r="H3442" s="84" t="b">
        <v>0</v>
      </c>
      <c r="I3442" s="84" t="b">
        <v>0</v>
      </c>
      <c r="J3442" s="84" t="b">
        <v>0</v>
      </c>
      <c r="K3442" s="84" t="b">
        <v>0</v>
      </c>
      <c r="L3442" s="84" t="b">
        <v>0</v>
      </c>
    </row>
    <row r="3443" spans="1:12" x14ac:dyDescent="0.25">
      <c r="A3443" s="84" t="s">
        <v>14308</v>
      </c>
      <c r="B3443" s="84" t="s">
        <v>12266</v>
      </c>
      <c r="C3443" s="84">
        <v>3</v>
      </c>
      <c r="D3443" s="122">
        <v>1.6816224700837525E-3</v>
      </c>
      <c r="E3443" s="122">
        <v>1.0170062221633775</v>
      </c>
      <c r="F3443" s="84" t="s">
        <v>12036</v>
      </c>
      <c r="G3443" s="84" t="b">
        <v>0</v>
      </c>
      <c r="H3443" s="84" t="b">
        <v>0</v>
      </c>
      <c r="I3443" s="84" t="b">
        <v>0</v>
      </c>
      <c r="J3443" s="84" t="b">
        <v>0</v>
      </c>
      <c r="K3443" s="84" t="b">
        <v>0</v>
      </c>
      <c r="L3443" s="84" t="b">
        <v>0</v>
      </c>
    </row>
    <row r="3444" spans="1:12" x14ac:dyDescent="0.25">
      <c r="A3444" s="84" t="s">
        <v>14831</v>
      </c>
      <c r="B3444" s="84" t="s">
        <v>14265</v>
      </c>
      <c r="C3444" s="84">
        <v>3</v>
      </c>
      <c r="D3444" s="122">
        <v>1.6816224700837525E-3</v>
      </c>
      <c r="E3444" s="122">
        <v>3.0284356839441591</v>
      </c>
      <c r="F3444" s="84" t="s">
        <v>12036</v>
      </c>
      <c r="G3444" s="84" t="b">
        <v>0</v>
      </c>
      <c r="H3444" s="84" t="b">
        <v>0</v>
      </c>
      <c r="I3444" s="84" t="b">
        <v>0</v>
      </c>
      <c r="J3444" s="84" t="b">
        <v>0</v>
      </c>
      <c r="K3444" s="84" t="b">
        <v>0</v>
      </c>
      <c r="L3444" s="84" t="b">
        <v>0</v>
      </c>
    </row>
    <row r="3445" spans="1:12" x14ac:dyDescent="0.25">
      <c r="A3445" s="84" t="s">
        <v>14265</v>
      </c>
      <c r="B3445" s="84" t="s">
        <v>14542</v>
      </c>
      <c r="C3445" s="84">
        <v>3</v>
      </c>
      <c r="D3445" s="122">
        <v>1.6816224700837525E-3</v>
      </c>
      <c r="E3445" s="122">
        <v>3.0284356839441591</v>
      </c>
      <c r="F3445" s="84" t="s">
        <v>12036</v>
      </c>
      <c r="G3445" s="84" t="b">
        <v>0</v>
      </c>
      <c r="H3445" s="84" t="b">
        <v>0</v>
      </c>
      <c r="I3445" s="84" t="b">
        <v>0</v>
      </c>
      <c r="J3445" s="84" t="b">
        <v>0</v>
      </c>
      <c r="K3445" s="84" t="b">
        <v>0</v>
      </c>
      <c r="L3445" s="84" t="b">
        <v>0</v>
      </c>
    </row>
    <row r="3446" spans="1:12" x14ac:dyDescent="0.25">
      <c r="A3446" s="84" t="s">
        <v>14542</v>
      </c>
      <c r="B3446" s="84" t="s">
        <v>14832</v>
      </c>
      <c r="C3446" s="84">
        <v>3</v>
      </c>
      <c r="D3446" s="122">
        <v>1.6816224700837525E-3</v>
      </c>
      <c r="E3446" s="122">
        <v>3.0284356839441591</v>
      </c>
      <c r="F3446" s="84" t="s">
        <v>12036</v>
      </c>
      <c r="G3446" s="84" t="b">
        <v>0</v>
      </c>
      <c r="H3446" s="84" t="b">
        <v>0</v>
      </c>
      <c r="I3446" s="84" t="b">
        <v>0</v>
      </c>
      <c r="J3446" s="84" t="b">
        <v>0</v>
      </c>
      <c r="K3446" s="84" t="b">
        <v>0</v>
      </c>
      <c r="L3446" s="84" t="b">
        <v>0</v>
      </c>
    </row>
    <row r="3447" spans="1:12" x14ac:dyDescent="0.25">
      <c r="A3447" s="84" t="s">
        <v>14832</v>
      </c>
      <c r="B3447" s="84" t="s">
        <v>14336</v>
      </c>
      <c r="C3447" s="84">
        <v>3</v>
      </c>
      <c r="D3447" s="122">
        <v>1.6816224700837525E-3</v>
      </c>
      <c r="E3447" s="122">
        <v>2.6024669516718784</v>
      </c>
      <c r="F3447" s="84" t="s">
        <v>12036</v>
      </c>
      <c r="G3447" s="84" t="b">
        <v>0</v>
      </c>
      <c r="H3447" s="84" t="b">
        <v>0</v>
      </c>
      <c r="I3447" s="84" t="b">
        <v>0</v>
      </c>
      <c r="J3447" s="84" t="b">
        <v>0</v>
      </c>
      <c r="K3447" s="84" t="b">
        <v>0</v>
      </c>
      <c r="L3447" s="84" t="b">
        <v>0</v>
      </c>
    </row>
    <row r="3448" spans="1:12" x14ac:dyDescent="0.25">
      <c r="A3448" s="84" t="s">
        <v>14336</v>
      </c>
      <c r="B3448" s="84" t="s">
        <v>12350</v>
      </c>
      <c r="C3448" s="84">
        <v>3</v>
      </c>
      <c r="D3448" s="122">
        <v>1.6816224700837525E-3</v>
      </c>
      <c r="E3448" s="122">
        <v>1.2407391156542853</v>
      </c>
      <c r="F3448" s="84" t="s">
        <v>12036</v>
      </c>
      <c r="G3448" s="84" t="b">
        <v>0</v>
      </c>
      <c r="H3448" s="84" t="b">
        <v>0</v>
      </c>
      <c r="I3448" s="84" t="b">
        <v>0</v>
      </c>
      <c r="J3448" s="84" t="b">
        <v>0</v>
      </c>
      <c r="K3448" s="84" t="b">
        <v>0</v>
      </c>
      <c r="L3448" s="84" t="b">
        <v>0</v>
      </c>
    </row>
    <row r="3449" spans="1:12" x14ac:dyDescent="0.25">
      <c r="A3449" s="84" t="s">
        <v>12350</v>
      </c>
      <c r="B3449" s="84" t="s">
        <v>14543</v>
      </c>
      <c r="C3449" s="84">
        <v>3</v>
      </c>
      <c r="D3449" s="122">
        <v>1.6816224700837525E-3</v>
      </c>
      <c r="E3449" s="122">
        <v>1.3972174638749835</v>
      </c>
      <c r="F3449" s="84" t="s">
        <v>12036</v>
      </c>
      <c r="G3449" s="84" t="b">
        <v>0</v>
      </c>
      <c r="H3449" s="84" t="b">
        <v>0</v>
      </c>
      <c r="I3449" s="84" t="b">
        <v>0</v>
      </c>
      <c r="J3449" s="84" t="b">
        <v>0</v>
      </c>
      <c r="K3449" s="84" t="b">
        <v>0</v>
      </c>
      <c r="L3449" s="84" t="b">
        <v>0</v>
      </c>
    </row>
    <row r="3450" spans="1:12" x14ac:dyDescent="0.25">
      <c r="A3450" s="84" t="s">
        <v>14543</v>
      </c>
      <c r="B3450" s="84" t="s">
        <v>970</v>
      </c>
      <c r="C3450" s="84">
        <v>3</v>
      </c>
      <c r="D3450" s="122">
        <v>1.6816224700837525E-3</v>
      </c>
      <c r="E3450" s="122">
        <v>1.9034969473358594</v>
      </c>
      <c r="F3450" s="84" t="s">
        <v>12036</v>
      </c>
      <c r="G3450" s="84" t="b">
        <v>0</v>
      </c>
      <c r="H3450" s="84" t="b">
        <v>0</v>
      </c>
      <c r="I3450" s="84" t="b">
        <v>0</v>
      </c>
      <c r="J3450" s="84" t="b">
        <v>0</v>
      </c>
      <c r="K3450" s="84" t="b">
        <v>0</v>
      </c>
      <c r="L3450" s="84" t="b">
        <v>0</v>
      </c>
    </row>
    <row r="3451" spans="1:12" x14ac:dyDescent="0.25">
      <c r="A3451" s="84" t="s">
        <v>12260</v>
      </c>
      <c r="B3451" s="84" t="s">
        <v>2788</v>
      </c>
      <c r="C3451" s="84">
        <v>3</v>
      </c>
      <c r="D3451" s="122">
        <v>1.6816224700837525E-3</v>
      </c>
      <c r="E3451" s="122">
        <v>0.2567665610884361</v>
      </c>
      <c r="F3451" s="84" t="s">
        <v>12036</v>
      </c>
      <c r="G3451" s="84" t="b">
        <v>0</v>
      </c>
      <c r="H3451" s="84" t="b">
        <v>0</v>
      </c>
      <c r="I3451" s="84" t="b">
        <v>0</v>
      </c>
      <c r="J3451" s="84" t="b">
        <v>0</v>
      </c>
      <c r="K3451" s="84" t="b">
        <v>0</v>
      </c>
      <c r="L3451" s="84" t="b">
        <v>0</v>
      </c>
    </row>
    <row r="3452" spans="1:12" x14ac:dyDescent="0.25">
      <c r="A3452" s="84" t="s">
        <v>14228</v>
      </c>
      <c r="B3452" s="84" t="s">
        <v>14300</v>
      </c>
      <c r="C3452" s="84">
        <v>3</v>
      </c>
      <c r="D3452" s="122">
        <v>1.6816224700837525E-3</v>
      </c>
      <c r="E3452" s="122">
        <v>2.426375692616197</v>
      </c>
      <c r="F3452" s="84" t="s">
        <v>12036</v>
      </c>
      <c r="G3452" s="84" t="b">
        <v>0</v>
      </c>
      <c r="H3452" s="84" t="b">
        <v>0</v>
      </c>
      <c r="I3452" s="84" t="b">
        <v>0</v>
      </c>
      <c r="J3452" s="84" t="b">
        <v>0</v>
      </c>
      <c r="K3452" s="84" t="b">
        <v>0</v>
      </c>
      <c r="L3452" s="84" t="b">
        <v>0</v>
      </c>
    </row>
    <row r="3453" spans="1:12" x14ac:dyDescent="0.25">
      <c r="A3453" s="84" t="s">
        <v>14300</v>
      </c>
      <c r="B3453" s="84" t="s">
        <v>14905</v>
      </c>
      <c r="C3453" s="84">
        <v>3</v>
      </c>
      <c r="D3453" s="122">
        <v>1.6816224700837525E-3</v>
      </c>
      <c r="E3453" s="122">
        <v>3.0284356839441591</v>
      </c>
      <c r="F3453" s="84" t="s">
        <v>12036</v>
      </c>
      <c r="G3453" s="84" t="b">
        <v>0</v>
      </c>
      <c r="H3453" s="84" t="b">
        <v>0</v>
      </c>
      <c r="I3453" s="84" t="b">
        <v>0</v>
      </c>
      <c r="J3453" s="84" t="b">
        <v>0</v>
      </c>
      <c r="K3453" s="84" t="b">
        <v>0</v>
      </c>
      <c r="L3453" s="84" t="b">
        <v>0</v>
      </c>
    </row>
    <row r="3454" spans="1:12" x14ac:dyDescent="0.25">
      <c r="A3454" s="84" t="s">
        <v>14905</v>
      </c>
      <c r="B3454" s="84" t="s">
        <v>14214</v>
      </c>
      <c r="C3454" s="84">
        <v>3</v>
      </c>
      <c r="D3454" s="122">
        <v>1.6816224700837525E-3</v>
      </c>
      <c r="E3454" s="122">
        <v>3.0284356839441591</v>
      </c>
      <c r="F3454" s="84" t="s">
        <v>12036</v>
      </c>
      <c r="G3454" s="84" t="b">
        <v>0</v>
      </c>
      <c r="H3454" s="84" t="b">
        <v>0</v>
      </c>
      <c r="I3454" s="84" t="b">
        <v>0</v>
      </c>
      <c r="J3454" s="84" t="b">
        <v>0</v>
      </c>
      <c r="K3454" s="84" t="b">
        <v>0</v>
      </c>
      <c r="L3454" s="84" t="b">
        <v>0</v>
      </c>
    </row>
    <row r="3455" spans="1:12" x14ac:dyDescent="0.25">
      <c r="A3455" s="84" t="s">
        <v>14214</v>
      </c>
      <c r="B3455" s="84" t="s">
        <v>12350</v>
      </c>
      <c r="C3455" s="84">
        <v>3</v>
      </c>
      <c r="D3455" s="122">
        <v>1.6816224700837525E-3</v>
      </c>
      <c r="E3455" s="122">
        <v>1.6667078479265665</v>
      </c>
      <c r="F3455" s="84" t="s">
        <v>12036</v>
      </c>
      <c r="G3455" s="84" t="b">
        <v>0</v>
      </c>
      <c r="H3455" s="84" t="b">
        <v>0</v>
      </c>
      <c r="I3455" s="84" t="b">
        <v>0</v>
      </c>
      <c r="J3455" s="84" t="b">
        <v>0</v>
      </c>
      <c r="K3455" s="84" t="b">
        <v>0</v>
      </c>
      <c r="L3455" s="84" t="b">
        <v>0</v>
      </c>
    </row>
    <row r="3456" spans="1:12" x14ac:dyDescent="0.25">
      <c r="A3456" s="84" t="s">
        <v>14199</v>
      </c>
      <c r="B3456" s="84" t="s">
        <v>14229</v>
      </c>
      <c r="C3456" s="84">
        <v>3</v>
      </c>
      <c r="D3456" s="122">
        <v>1.6816224700837525E-3</v>
      </c>
      <c r="E3456" s="122">
        <v>1.3124323403093601</v>
      </c>
      <c r="F3456" s="84" t="s">
        <v>12036</v>
      </c>
      <c r="G3456" s="84" t="b">
        <v>0</v>
      </c>
      <c r="H3456" s="84" t="b">
        <v>0</v>
      </c>
      <c r="I3456" s="84" t="b">
        <v>0</v>
      </c>
      <c r="J3456" s="84" t="b">
        <v>0</v>
      </c>
      <c r="K3456" s="84" t="b">
        <v>0</v>
      </c>
      <c r="L3456" s="84" t="b">
        <v>0</v>
      </c>
    </row>
    <row r="3457" spans="1:12" x14ac:dyDescent="0.25">
      <c r="A3457" s="84" t="s">
        <v>2788</v>
      </c>
      <c r="B3457" s="84" t="s">
        <v>2922</v>
      </c>
      <c r="C3457" s="84">
        <v>3</v>
      </c>
      <c r="D3457" s="122">
        <v>1.6816224700837525E-3</v>
      </c>
      <c r="E3457" s="122">
        <v>0.66796850042831035</v>
      </c>
      <c r="F3457" s="84" t="s">
        <v>12036</v>
      </c>
      <c r="G3457" s="84" t="b">
        <v>0</v>
      </c>
      <c r="H3457" s="84" t="b">
        <v>0</v>
      </c>
      <c r="I3457" s="84" t="b">
        <v>0</v>
      </c>
      <c r="J3457" s="84" t="b">
        <v>0</v>
      </c>
      <c r="K3457" s="84" t="b">
        <v>0</v>
      </c>
      <c r="L3457" s="84" t="b">
        <v>0</v>
      </c>
    </row>
    <row r="3458" spans="1:12" x14ac:dyDescent="0.25">
      <c r="A3458" s="84" t="s">
        <v>14685</v>
      </c>
      <c r="B3458" s="84" t="s">
        <v>683</v>
      </c>
      <c r="C3458" s="84">
        <v>3</v>
      </c>
      <c r="D3458" s="122">
        <v>1.6816224700837525E-3</v>
      </c>
      <c r="E3458" s="122">
        <v>1.426375692616197</v>
      </c>
      <c r="F3458" s="84" t="s">
        <v>12036</v>
      </c>
      <c r="G3458" s="84" t="b">
        <v>0</v>
      </c>
      <c r="H3458" s="84" t="b">
        <v>0</v>
      </c>
      <c r="I3458" s="84" t="b">
        <v>0</v>
      </c>
      <c r="J3458" s="84" t="b">
        <v>0</v>
      </c>
      <c r="K3458" s="84" t="b">
        <v>0</v>
      </c>
      <c r="L3458" s="84" t="b">
        <v>0</v>
      </c>
    </row>
    <row r="3459" spans="1:12" x14ac:dyDescent="0.25">
      <c r="A3459" s="84" t="s">
        <v>2679</v>
      </c>
      <c r="B3459" s="84" t="s">
        <v>12260</v>
      </c>
      <c r="C3459" s="84">
        <v>3</v>
      </c>
      <c r="D3459" s="122">
        <v>1.6816224700837525E-3</v>
      </c>
      <c r="E3459" s="122">
        <v>0.16313425784161556</v>
      </c>
      <c r="F3459" s="84" t="s">
        <v>12036</v>
      </c>
      <c r="G3459" s="84" t="b">
        <v>0</v>
      </c>
      <c r="H3459" s="84" t="b">
        <v>0</v>
      </c>
      <c r="I3459" s="84" t="b">
        <v>0</v>
      </c>
      <c r="J3459" s="84" t="b">
        <v>0</v>
      </c>
      <c r="K3459" s="84" t="b">
        <v>0</v>
      </c>
      <c r="L3459" s="84" t="b">
        <v>0</v>
      </c>
    </row>
    <row r="3460" spans="1:12" x14ac:dyDescent="0.25">
      <c r="A3460" s="84" t="s">
        <v>2793</v>
      </c>
      <c r="B3460" s="84" t="s">
        <v>2713</v>
      </c>
      <c r="C3460" s="84">
        <v>3</v>
      </c>
      <c r="D3460" s="122">
        <v>1.6816224700837525E-3</v>
      </c>
      <c r="E3460" s="122">
        <v>1.4511992763412291</v>
      </c>
      <c r="F3460" s="84" t="s">
        <v>12036</v>
      </c>
      <c r="G3460" s="84" t="b">
        <v>0</v>
      </c>
      <c r="H3460" s="84" t="b">
        <v>0</v>
      </c>
      <c r="I3460" s="84" t="b">
        <v>0</v>
      </c>
      <c r="J3460" s="84" t="b">
        <v>0</v>
      </c>
      <c r="K3460" s="84" t="b">
        <v>0</v>
      </c>
      <c r="L3460" s="84" t="b">
        <v>0</v>
      </c>
    </row>
    <row r="3461" spans="1:12" x14ac:dyDescent="0.25">
      <c r="A3461" s="84" t="s">
        <v>731</v>
      </c>
      <c r="B3461" s="84" t="s">
        <v>2922</v>
      </c>
      <c r="C3461" s="84">
        <v>3</v>
      </c>
      <c r="D3461" s="122">
        <v>1.6816224700837525E-3</v>
      </c>
      <c r="E3461" s="122">
        <v>4.136556802282218E-2</v>
      </c>
      <c r="F3461" s="84" t="s">
        <v>12036</v>
      </c>
      <c r="G3461" s="84" t="b">
        <v>0</v>
      </c>
      <c r="H3461" s="84" t="b">
        <v>0</v>
      </c>
      <c r="I3461" s="84" t="b">
        <v>0</v>
      </c>
      <c r="J3461" s="84" t="b">
        <v>0</v>
      </c>
      <c r="K3461" s="84" t="b">
        <v>0</v>
      </c>
      <c r="L3461" s="84" t="b">
        <v>0</v>
      </c>
    </row>
    <row r="3462" spans="1:12" x14ac:dyDescent="0.25">
      <c r="A3462" s="84" t="s">
        <v>14622</v>
      </c>
      <c r="B3462" s="84" t="s">
        <v>14473</v>
      </c>
      <c r="C3462" s="84">
        <v>3</v>
      </c>
      <c r="D3462" s="122">
        <v>1.6816224700837525E-3</v>
      </c>
      <c r="E3462" s="122">
        <v>2.9034969473358592</v>
      </c>
      <c r="F3462" s="84" t="s">
        <v>12036</v>
      </c>
      <c r="G3462" s="84" t="b">
        <v>0</v>
      </c>
      <c r="H3462" s="84" t="b">
        <v>1</v>
      </c>
      <c r="I3462" s="84" t="b">
        <v>0</v>
      </c>
      <c r="J3462" s="84" t="b">
        <v>0</v>
      </c>
      <c r="K3462" s="84" t="b">
        <v>0</v>
      </c>
      <c r="L3462" s="84" t="b">
        <v>0</v>
      </c>
    </row>
    <row r="3463" spans="1:12" x14ac:dyDescent="0.25">
      <c r="A3463" s="84" t="s">
        <v>12260</v>
      </c>
      <c r="B3463" s="84" t="s">
        <v>14208</v>
      </c>
      <c r="C3463" s="84">
        <v>3</v>
      </c>
      <c r="D3463" s="122">
        <v>1.6816224700837525E-3</v>
      </c>
      <c r="E3463" s="122">
        <v>0.52783333337497396</v>
      </c>
      <c r="F3463" s="84" t="s">
        <v>12036</v>
      </c>
      <c r="G3463" s="84" t="b">
        <v>0</v>
      </c>
      <c r="H3463" s="84" t="b">
        <v>0</v>
      </c>
      <c r="I3463" s="84" t="b">
        <v>0</v>
      </c>
      <c r="J3463" s="84" t="b">
        <v>0</v>
      </c>
      <c r="K3463" s="84" t="b">
        <v>0</v>
      </c>
      <c r="L3463" s="84" t="b">
        <v>0</v>
      </c>
    </row>
    <row r="3464" spans="1:12" x14ac:dyDescent="0.25">
      <c r="A3464" s="84" t="s">
        <v>14854</v>
      </c>
      <c r="B3464" s="84" t="s">
        <v>14304</v>
      </c>
      <c r="C3464" s="84">
        <v>3</v>
      </c>
      <c r="D3464" s="122">
        <v>1.6816224700837525E-3</v>
      </c>
      <c r="E3464" s="122">
        <v>2.4641642535055968</v>
      </c>
      <c r="F3464" s="84" t="s">
        <v>12036</v>
      </c>
      <c r="G3464" s="84" t="b">
        <v>0</v>
      </c>
      <c r="H3464" s="84" t="b">
        <v>0</v>
      </c>
      <c r="I3464" s="84" t="b">
        <v>0</v>
      </c>
      <c r="J3464" s="84" t="b">
        <v>0</v>
      </c>
      <c r="K3464" s="84" t="b">
        <v>1</v>
      </c>
      <c r="L3464" s="84" t="b">
        <v>0</v>
      </c>
    </row>
    <row r="3465" spans="1:12" x14ac:dyDescent="0.25">
      <c r="A3465" s="84" t="s">
        <v>14304</v>
      </c>
      <c r="B3465" s="84" t="s">
        <v>14437</v>
      </c>
      <c r="C3465" s="84">
        <v>3</v>
      </c>
      <c r="D3465" s="122">
        <v>1.6816224700837525E-3</v>
      </c>
      <c r="E3465" s="122">
        <v>2.0905835906930039</v>
      </c>
      <c r="F3465" s="84" t="s">
        <v>12036</v>
      </c>
      <c r="G3465" s="84" t="b">
        <v>0</v>
      </c>
      <c r="H3465" s="84" t="b">
        <v>1</v>
      </c>
      <c r="I3465" s="84" t="b">
        <v>0</v>
      </c>
      <c r="J3465" s="84" t="b">
        <v>0</v>
      </c>
      <c r="K3465" s="84" t="b">
        <v>0</v>
      </c>
      <c r="L3465" s="84" t="b">
        <v>0</v>
      </c>
    </row>
    <row r="3466" spans="1:12" x14ac:dyDescent="0.25">
      <c r="A3466" s="84" t="s">
        <v>14437</v>
      </c>
      <c r="B3466" s="84" t="s">
        <v>14283</v>
      </c>
      <c r="C3466" s="84">
        <v>3</v>
      </c>
      <c r="D3466" s="122">
        <v>1.6816224700837525E-3</v>
      </c>
      <c r="E3466" s="122">
        <v>2.426375692616197</v>
      </c>
      <c r="F3466" s="84" t="s">
        <v>12036</v>
      </c>
      <c r="G3466" s="84" t="b">
        <v>0</v>
      </c>
      <c r="H3466" s="84" t="b">
        <v>0</v>
      </c>
      <c r="I3466" s="84" t="b">
        <v>0</v>
      </c>
      <c r="J3466" s="84" t="b">
        <v>0</v>
      </c>
      <c r="K3466" s="84" t="b">
        <v>0</v>
      </c>
      <c r="L3466" s="84" t="b">
        <v>0</v>
      </c>
    </row>
    <row r="3467" spans="1:12" x14ac:dyDescent="0.25">
      <c r="A3467" s="84" t="s">
        <v>14283</v>
      </c>
      <c r="B3467" s="84" t="s">
        <v>14855</v>
      </c>
      <c r="C3467" s="84">
        <v>3</v>
      </c>
      <c r="D3467" s="122">
        <v>1.6816224700837525E-3</v>
      </c>
      <c r="E3467" s="122">
        <v>2.7274056882801783</v>
      </c>
      <c r="F3467" s="84" t="s">
        <v>12036</v>
      </c>
      <c r="G3467" s="84" t="b">
        <v>0</v>
      </c>
      <c r="H3467" s="84" t="b">
        <v>0</v>
      </c>
      <c r="I3467" s="84" t="b">
        <v>0</v>
      </c>
      <c r="J3467" s="84" t="b">
        <v>1</v>
      </c>
      <c r="K3467" s="84" t="b">
        <v>0</v>
      </c>
      <c r="L3467" s="84" t="b">
        <v>0</v>
      </c>
    </row>
    <row r="3468" spans="1:12" x14ac:dyDescent="0.25">
      <c r="A3468" s="84" t="s">
        <v>14855</v>
      </c>
      <c r="B3468" s="84" t="s">
        <v>14437</v>
      </c>
      <c r="C3468" s="84">
        <v>3</v>
      </c>
      <c r="D3468" s="122">
        <v>1.6816224700837525E-3</v>
      </c>
      <c r="E3468" s="122">
        <v>2.7274056882801783</v>
      </c>
      <c r="F3468" s="84" t="s">
        <v>12036</v>
      </c>
      <c r="G3468" s="84" t="b">
        <v>1</v>
      </c>
      <c r="H3468" s="84" t="b">
        <v>0</v>
      </c>
      <c r="I3468" s="84" t="b">
        <v>0</v>
      </c>
      <c r="J3468" s="84" t="b">
        <v>0</v>
      </c>
      <c r="K3468" s="84" t="b">
        <v>0</v>
      </c>
      <c r="L3468" s="84" t="b">
        <v>0</v>
      </c>
    </row>
    <row r="3469" spans="1:12" x14ac:dyDescent="0.25">
      <c r="A3469" s="84" t="s">
        <v>14437</v>
      </c>
      <c r="B3469" s="84" t="s">
        <v>683</v>
      </c>
      <c r="C3469" s="84">
        <v>3</v>
      </c>
      <c r="D3469" s="122">
        <v>1.6816224700837525E-3</v>
      </c>
      <c r="E3469" s="122">
        <v>1.2502844335605157</v>
      </c>
      <c r="F3469" s="84" t="s">
        <v>12036</v>
      </c>
      <c r="G3469" s="84" t="b">
        <v>0</v>
      </c>
      <c r="H3469" s="84" t="b">
        <v>0</v>
      </c>
      <c r="I3469" s="84" t="b">
        <v>0</v>
      </c>
      <c r="J3469" s="84" t="b">
        <v>0</v>
      </c>
      <c r="K3469" s="84" t="b">
        <v>0</v>
      </c>
      <c r="L3469" s="84" t="b">
        <v>0</v>
      </c>
    </row>
    <row r="3470" spans="1:12" x14ac:dyDescent="0.25">
      <c r="A3470" s="84" t="s">
        <v>12260</v>
      </c>
      <c r="B3470" s="84" t="s">
        <v>14242</v>
      </c>
      <c r="C3470" s="84">
        <v>3</v>
      </c>
      <c r="D3470" s="122">
        <v>1.6816224700837525E-3</v>
      </c>
      <c r="E3470" s="122">
        <v>0.72620098714180747</v>
      </c>
      <c r="F3470" s="84" t="s">
        <v>12036</v>
      </c>
      <c r="G3470" s="84" t="b">
        <v>0</v>
      </c>
      <c r="H3470" s="84" t="b">
        <v>0</v>
      </c>
      <c r="I3470" s="84" t="b">
        <v>0</v>
      </c>
      <c r="J3470" s="84" t="b">
        <v>0</v>
      </c>
      <c r="K3470" s="84" t="b">
        <v>0</v>
      </c>
      <c r="L3470" s="84" t="b">
        <v>0</v>
      </c>
    </row>
    <row r="3471" spans="1:12" x14ac:dyDescent="0.25">
      <c r="A3471" s="84" t="s">
        <v>754</v>
      </c>
      <c r="B3471" s="84" t="s">
        <v>12280</v>
      </c>
      <c r="C3471" s="84">
        <v>3</v>
      </c>
      <c r="D3471" s="122">
        <v>1.6816224700837525E-3</v>
      </c>
      <c r="E3471" s="122">
        <v>0.4810712709646548</v>
      </c>
      <c r="F3471" s="84" t="s">
        <v>12036</v>
      </c>
      <c r="G3471" s="84" t="b">
        <v>0</v>
      </c>
      <c r="H3471" s="84" t="b">
        <v>0</v>
      </c>
      <c r="I3471" s="84" t="b">
        <v>0</v>
      </c>
      <c r="J3471" s="84" t="b">
        <v>0</v>
      </c>
      <c r="K3471" s="84" t="b">
        <v>0</v>
      </c>
      <c r="L3471" s="84" t="b">
        <v>0</v>
      </c>
    </row>
    <row r="3472" spans="1:12" x14ac:dyDescent="0.25">
      <c r="A3472" s="84" t="s">
        <v>12260</v>
      </c>
      <c r="B3472" s="84" t="s">
        <v>12290</v>
      </c>
      <c r="C3472" s="84">
        <v>3</v>
      </c>
      <c r="D3472" s="122">
        <v>1.6816224700837525E-3</v>
      </c>
      <c r="E3472" s="122">
        <v>0.66253190727243028</v>
      </c>
      <c r="F3472" s="84" t="s">
        <v>12036</v>
      </c>
      <c r="G3472" s="84" t="b">
        <v>0</v>
      </c>
      <c r="H3472" s="84" t="b">
        <v>0</v>
      </c>
      <c r="I3472" s="84" t="b">
        <v>0</v>
      </c>
      <c r="J3472" s="84" t="b">
        <v>0</v>
      </c>
      <c r="K3472" s="84" t="b">
        <v>0</v>
      </c>
      <c r="L3472" s="84" t="b">
        <v>0</v>
      </c>
    </row>
    <row r="3473" spans="1:12" x14ac:dyDescent="0.25">
      <c r="A3473" s="84" t="s">
        <v>2931</v>
      </c>
      <c r="B3473" s="84" t="s">
        <v>12287</v>
      </c>
      <c r="C3473" s="84">
        <v>3</v>
      </c>
      <c r="D3473" s="122">
        <v>1.6816224700837525E-3</v>
      </c>
      <c r="E3473" s="122">
        <v>1.8823076482659213</v>
      </c>
      <c r="F3473" s="84" t="s">
        <v>12036</v>
      </c>
      <c r="G3473" s="84" t="b">
        <v>0</v>
      </c>
      <c r="H3473" s="84" t="b">
        <v>0</v>
      </c>
      <c r="I3473" s="84" t="b">
        <v>0</v>
      </c>
      <c r="J3473" s="84" t="b">
        <v>0</v>
      </c>
      <c r="K3473" s="84" t="b">
        <v>0</v>
      </c>
      <c r="L3473" s="84" t="b">
        <v>0</v>
      </c>
    </row>
    <row r="3474" spans="1:12" x14ac:dyDescent="0.25">
      <c r="A3474" s="84" t="s">
        <v>14384</v>
      </c>
      <c r="B3474" s="84" t="s">
        <v>14603</v>
      </c>
      <c r="C3474" s="84">
        <v>3</v>
      </c>
      <c r="D3474" s="122">
        <v>1.6816224700837525E-3</v>
      </c>
      <c r="E3474" s="122">
        <v>2.6024669516718784</v>
      </c>
      <c r="F3474" s="84" t="s">
        <v>12036</v>
      </c>
      <c r="G3474" s="84" t="b">
        <v>0</v>
      </c>
      <c r="H3474" s="84" t="b">
        <v>0</v>
      </c>
      <c r="I3474" s="84" t="b">
        <v>0</v>
      </c>
      <c r="J3474" s="84" t="b">
        <v>0</v>
      </c>
      <c r="K3474" s="84" t="b">
        <v>0</v>
      </c>
      <c r="L3474" s="84" t="b">
        <v>0</v>
      </c>
    </row>
    <row r="3475" spans="1:12" x14ac:dyDescent="0.25">
      <c r="A3475" s="84" t="s">
        <v>14603</v>
      </c>
      <c r="B3475" s="84" t="s">
        <v>14931</v>
      </c>
      <c r="C3475" s="84">
        <v>3</v>
      </c>
      <c r="D3475" s="122">
        <v>1.6816224700837525E-3</v>
      </c>
      <c r="E3475" s="122">
        <v>3.0284356839441591</v>
      </c>
      <c r="F3475" s="84" t="s">
        <v>12036</v>
      </c>
      <c r="G3475" s="84" t="b">
        <v>0</v>
      </c>
      <c r="H3475" s="84" t="b">
        <v>0</v>
      </c>
      <c r="I3475" s="84" t="b">
        <v>0</v>
      </c>
      <c r="J3475" s="84" t="b">
        <v>0</v>
      </c>
      <c r="K3475" s="84" t="b">
        <v>0</v>
      </c>
      <c r="L3475" s="84" t="b">
        <v>0</v>
      </c>
    </row>
    <row r="3476" spans="1:12" x14ac:dyDescent="0.25">
      <c r="A3476" s="84" t="s">
        <v>14931</v>
      </c>
      <c r="B3476" s="84" t="s">
        <v>14932</v>
      </c>
      <c r="C3476" s="84">
        <v>3</v>
      </c>
      <c r="D3476" s="122">
        <v>1.6816224700837525E-3</v>
      </c>
      <c r="E3476" s="122">
        <v>3.0284356839441591</v>
      </c>
      <c r="F3476" s="84" t="s">
        <v>12036</v>
      </c>
      <c r="G3476" s="84" t="b">
        <v>0</v>
      </c>
      <c r="H3476" s="84" t="b">
        <v>0</v>
      </c>
      <c r="I3476" s="84" t="b">
        <v>0</v>
      </c>
      <c r="J3476" s="84" t="b">
        <v>0</v>
      </c>
      <c r="K3476" s="84" t="b">
        <v>0</v>
      </c>
      <c r="L3476" s="84" t="b">
        <v>0</v>
      </c>
    </row>
    <row r="3477" spans="1:12" x14ac:dyDescent="0.25">
      <c r="A3477" s="84" t="s">
        <v>14932</v>
      </c>
      <c r="B3477" s="84" t="s">
        <v>14728</v>
      </c>
      <c r="C3477" s="84">
        <v>3</v>
      </c>
      <c r="D3477" s="122">
        <v>1.6816224700837525E-3</v>
      </c>
      <c r="E3477" s="122">
        <v>3.0284356839441591</v>
      </c>
      <c r="F3477" s="84" t="s">
        <v>12036</v>
      </c>
      <c r="G3477" s="84" t="b">
        <v>0</v>
      </c>
      <c r="H3477" s="84" t="b">
        <v>0</v>
      </c>
      <c r="I3477" s="84" t="b">
        <v>0</v>
      </c>
      <c r="J3477" s="84" t="b">
        <v>0</v>
      </c>
      <c r="K3477" s="84" t="b">
        <v>0</v>
      </c>
      <c r="L3477" s="84" t="b">
        <v>0</v>
      </c>
    </row>
    <row r="3478" spans="1:12" x14ac:dyDescent="0.25">
      <c r="A3478" s="84" t="s">
        <v>14728</v>
      </c>
      <c r="B3478" s="84" t="s">
        <v>14402</v>
      </c>
      <c r="C3478" s="84">
        <v>3</v>
      </c>
      <c r="D3478" s="122">
        <v>1.6816224700837525E-3</v>
      </c>
      <c r="E3478" s="122">
        <v>2.6604588986495652</v>
      </c>
      <c r="F3478" s="84" t="s">
        <v>12036</v>
      </c>
      <c r="G3478" s="84" t="b">
        <v>0</v>
      </c>
      <c r="H3478" s="84" t="b">
        <v>0</v>
      </c>
      <c r="I3478" s="84" t="b">
        <v>0</v>
      </c>
      <c r="J3478" s="84" t="b">
        <v>0</v>
      </c>
      <c r="K3478" s="84" t="b">
        <v>0</v>
      </c>
      <c r="L3478" s="84" t="b">
        <v>0</v>
      </c>
    </row>
    <row r="3479" spans="1:12" x14ac:dyDescent="0.25">
      <c r="A3479" s="84" t="s">
        <v>14402</v>
      </c>
      <c r="B3479" s="84" t="s">
        <v>731</v>
      </c>
      <c r="C3479" s="84">
        <v>3</v>
      </c>
      <c r="D3479" s="122">
        <v>1.6816224700837525E-3</v>
      </c>
      <c r="E3479" s="122">
        <v>0.84754554200670951</v>
      </c>
      <c r="F3479" s="84" t="s">
        <v>12036</v>
      </c>
      <c r="G3479" s="84" t="b">
        <v>0</v>
      </c>
      <c r="H3479" s="84" t="b">
        <v>0</v>
      </c>
      <c r="I3479" s="84" t="b">
        <v>0</v>
      </c>
      <c r="J3479" s="84" t="b">
        <v>0</v>
      </c>
      <c r="K3479" s="84" t="b">
        <v>0</v>
      </c>
      <c r="L3479" s="84" t="b">
        <v>0</v>
      </c>
    </row>
    <row r="3480" spans="1:12" x14ac:dyDescent="0.25">
      <c r="A3480" s="84" t="s">
        <v>12266</v>
      </c>
      <c r="B3480" s="84" t="s">
        <v>2803</v>
      </c>
      <c r="C3480" s="84">
        <v>3</v>
      </c>
      <c r="D3480" s="122">
        <v>1.6816224700837525E-3</v>
      </c>
      <c r="E3480" s="122">
        <v>0.22112620481930231</v>
      </c>
      <c r="F3480" s="84" t="s">
        <v>12036</v>
      </c>
      <c r="G3480" s="84" t="b">
        <v>0</v>
      </c>
      <c r="H3480" s="84" t="b">
        <v>0</v>
      </c>
      <c r="I3480" s="84" t="b">
        <v>0</v>
      </c>
      <c r="J3480" s="84" t="b">
        <v>0</v>
      </c>
      <c r="K3480" s="84" t="b">
        <v>0</v>
      </c>
      <c r="L3480" s="84" t="b">
        <v>0</v>
      </c>
    </row>
    <row r="3481" spans="1:12" x14ac:dyDescent="0.25">
      <c r="A3481" s="84" t="s">
        <v>14226</v>
      </c>
      <c r="B3481" s="84" t="s">
        <v>14306</v>
      </c>
      <c r="C3481" s="84">
        <v>3</v>
      </c>
      <c r="D3481" s="122">
        <v>1.6816224700837525E-3</v>
      </c>
      <c r="E3481" s="122">
        <v>2.3594289029855839</v>
      </c>
      <c r="F3481" s="84" t="s">
        <v>12036</v>
      </c>
      <c r="G3481" s="84" t="b">
        <v>1</v>
      </c>
      <c r="H3481" s="84" t="b">
        <v>0</v>
      </c>
      <c r="I3481" s="84" t="b">
        <v>0</v>
      </c>
      <c r="J3481" s="84" t="b">
        <v>0</v>
      </c>
      <c r="K3481" s="84" t="b">
        <v>0</v>
      </c>
      <c r="L3481" s="84" t="b">
        <v>0</v>
      </c>
    </row>
    <row r="3482" spans="1:12" x14ac:dyDescent="0.25">
      <c r="A3482" s="84" t="s">
        <v>14306</v>
      </c>
      <c r="B3482" s="84" t="s">
        <v>876</v>
      </c>
      <c r="C3482" s="84">
        <v>3</v>
      </c>
      <c r="D3482" s="122">
        <v>1.6816224700837525E-3</v>
      </c>
      <c r="E3482" s="122">
        <v>2.6604588986495652</v>
      </c>
      <c r="F3482" s="84" t="s">
        <v>12036</v>
      </c>
      <c r="G3482" s="84" t="b">
        <v>0</v>
      </c>
      <c r="H3482" s="84" t="b">
        <v>0</v>
      </c>
      <c r="I3482" s="84" t="b">
        <v>0</v>
      </c>
      <c r="J3482" s="84" t="b">
        <v>0</v>
      </c>
      <c r="K3482" s="84" t="b">
        <v>0</v>
      </c>
      <c r="L3482" s="84" t="b">
        <v>0</v>
      </c>
    </row>
    <row r="3483" spans="1:12" x14ac:dyDescent="0.25">
      <c r="A3483" s="84" t="s">
        <v>876</v>
      </c>
      <c r="B3483" s="84" t="s">
        <v>14874</v>
      </c>
      <c r="C3483" s="84">
        <v>3</v>
      </c>
      <c r="D3483" s="122">
        <v>1.6816224700837525E-3</v>
      </c>
      <c r="E3483" s="122">
        <v>3.0284356839441591</v>
      </c>
      <c r="F3483" s="84" t="s">
        <v>12036</v>
      </c>
      <c r="G3483" s="84" t="b">
        <v>0</v>
      </c>
      <c r="H3483" s="84" t="b">
        <v>0</v>
      </c>
      <c r="I3483" s="84" t="b">
        <v>0</v>
      </c>
      <c r="J3483" s="84" t="b">
        <v>0</v>
      </c>
      <c r="K3483" s="84" t="b">
        <v>0</v>
      </c>
      <c r="L3483" s="84" t="b">
        <v>0</v>
      </c>
    </row>
    <row r="3484" spans="1:12" x14ac:dyDescent="0.25">
      <c r="A3484" s="84" t="s">
        <v>14874</v>
      </c>
      <c r="B3484" s="84" t="s">
        <v>12350</v>
      </c>
      <c r="C3484" s="84">
        <v>3</v>
      </c>
      <c r="D3484" s="122">
        <v>1.6816224700837525E-3</v>
      </c>
      <c r="E3484" s="122">
        <v>1.6667078479265665</v>
      </c>
      <c r="F3484" s="84" t="s">
        <v>12036</v>
      </c>
      <c r="G3484" s="84" t="b">
        <v>0</v>
      </c>
      <c r="H3484" s="84" t="b">
        <v>0</v>
      </c>
      <c r="I3484" s="84" t="b">
        <v>0</v>
      </c>
      <c r="J3484" s="84" t="b">
        <v>0</v>
      </c>
      <c r="K3484" s="84" t="b">
        <v>0</v>
      </c>
      <c r="L3484" s="84" t="b">
        <v>0</v>
      </c>
    </row>
    <row r="3485" spans="1:12" x14ac:dyDescent="0.25">
      <c r="A3485" s="84" t="s">
        <v>12296</v>
      </c>
      <c r="B3485" s="84" t="s">
        <v>14487</v>
      </c>
      <c r="C3485" s="84">
        <v>3</v>
      </c>
      <c r="D3485" s="122">
        <v>1.6816224700837525E-3</v>
      </c>
      <c r="E3485" s="122">
        <v>2.014195244829549</v>
      </c>
      <c r="F3485" s="84" t="s">
        <v>12036</v>
      </c>
      <c r="G3485" s="84" t="b">
        <v>0</v>
      </c>
      <c r="H3485" s="84" t="b">
        <v>0</v>
      </c>
      <c r="I3485" s="84" t="b">
        <v>0</v>
      </c>
      <c r="J3485" s="84" t="b">
        <v>1</v>
      </c>
      <c r="K3485" s="84" t="b">
        <v>0</v>
      </c>
      <c r="L3485" s="84" t="b">
        <v>0</v>
      </c>
    </row>
    <row r="3486" spans="1:12" x14ac:dyDescent="0.25">
      <c r="A3486" s="84" t="s">
        <v>14487</v>
      </c>
      <c r="B3486" s="84" t="s">
        <v>14679</v>
      </c>
      <c r="C3486" s="84">
        <v>3</v>
      </c>
      <c r="D3486" s="122">
        <v>1.6816224700837525E-3</v>
      </c>
      <c r="E3486" s="122">
        <v>2.9034969473358592</v>
      </c>
      <c r="F3486" s="84" t="s">
        <v>12036</v>
      </c>
      <c r="G3486" s="84" t="b">
        <v>1</v>
      </c>
      <c r="H3486" s="84" t="b">
        <v>0</v>
      </c>
      <c r="I3486" s="84" t="b">
        <v>0</v>
      </c>
      <c r="J3486" s="84" t="b">
        <v>0</v>
      </c>
      <c r="K3486" s="84" t="b">
        <v>0</v>
      </c>
      <c r="L3486" s="84" t="b">
        <v>0</v>
      </c>
    </row>
    <row r="3487" spans="1:12" x14ac:dyDescent="0.25">
      <c r="A3487" s="84" t="s">
        <v>14679</v>
      </c>
      <c r="B3487" s="84" t="s">
        <v>14320</v>
      </c>
      <c r="C3487" s="84">
        <v>3</v>
      </c>
      <c r="D3487" s="122">
        <v>1.6816224700837525E-3</v>
      </c>
      <c r="E3487" s="122">
        <v>2.7785582107275593</v>
      </c>
      <c r="F3487" s="84" t="s">
        <v>12036</v>
      </c>
      <c r="G3487" s="84" t="b">
        <v>0</v>
      </c>
      <c r="H3487" s="84" t="b">
        <v>0</v>
      </c>
      <c r="I3487" s="84" t="b">
        <v>0</v>
      </c>
      <c r="J3487" s="84" t="b">
        <v>0</v>
      </c>
      <c r="K3487" s="84" t="b">
        <v>0</v>
      </c>
      <c r="L3487" s="84" t="b">
        <v>0</v>
      </c>
    </row>
    <row r="3488" spans="1:12" x14ac:dyDescent="0.25">
      <c r="A3488" s="84" t="s">
        <v>951</v>
      </c>
      <c r="B3488" s="84" t="s">
        <v>14714</v>
      </c>
      <c r="C3488" s="84">
        <v>3</v>
      </c>
      <c r="D3488" s="122">
        <v>1.6816224700837525E-3</v>
      </c>
      <c r="E3488" s="122">
        <v>2.5513144292244969</v>
      </c>
      <c r="F3488" s="84" t="s">
        <v>12036</v>
      </c>
      <c r="G3488" s="84" t="b">
        <v>0</v>
      </c>
      <c r="H3488" s="84" t="b">
        <v>0</v>
      </c>
      <c r="I3488" s="84" t="b">
        <v>0</v>
      </c>
      <c r="J3488" s="84" t="b">
        <v>0</v>
      </c>
      <c r="K3488" s="84" t="b">
        <v>0</v>
      </c>
      <c r="L3488" s="84" t="b">
        <v>0</v>
      </c>
    </row>
    <row r="3489" spans="1:12" x14ac:dyDescent="0.25">
      <c r="A3489" s="84" t="s">
        <v>14714</v>
      </c>
      <c r="B3489" s="84" t="s">
        <v>14511</v>
      </c>
      <c r="C3489" s="84">
        <v>3</v>
      </c>
      <c r="D3489" s="122">
        <v>1.6816224700837525E-3</v>
      </c>
      <c r="E3489" s="122">
        <v>2.7274056882801783</v>
      </c>
      <c r="F3489" s="84" t="s">
        <v>12036</v>
      </c>
      <c r="G3489" s="84" t="b">
        <v>0</v>
      </c>
      <c r="H3489" s="84" t="b">
        <v>0</v>
      </c>
      <c r="I3489" s="84" t="b">
        <v>0</v>
      </c>
      <c r="J3489" s="84" t="b">
        <v>0</v>
      </c>
      <c r="K3489" s="84" t="b">
        <v>1</v>
      </c>
      <c r="L3489" s="84" t="b">
        <v>0</v>
      </c>
    </row>
    <row r="3490" spans="1:12" x14ac:dyDescent="0.25">
      <c r="A3490" s="84" t="s">
        <v>14511</v>
      </c>
      <c r="B3490" s="84" t="s">
        <v>14597</v>
      </c>
      <c r="C3490" s="84">
        <v>3</v>
      </c>
      <c r="D3490" s="122">
        <v>1.6816224700837525E-3</v>
      </c>
      <c r="E3490" s="122">
        <v>2.5055569386638217</v>
      </c>
      <c r="F3490" s="84" t="s">
        <v>12036</v>
      </c>
      <c r="G3490" s="84" t="b">
        <v>0</v>
      </c>
      <c r="H3490" s="84" t="b">
        <v>1</v>
      </c>
      <c r="I3490" s="84" t="b">
        <v>0</v>
      </c>
      <c r="J3490" s="84" t="b">
        <v>1</v>
      </c>
      <c r="K3490" s="84" t="b">
        <v>0</v>
      </c>
      <c r="L3490" s="84" t="b">
        <v>0</v>
      </c>
    </row>
    <row r="3491" spans="1:12" x14ac:dyDescent="0.25">
      <c r="A3491" s="84" t="s">
        <v>12385</v>
      </c>
      <c r="B3491" s="84" t="s">
        <v>14301</v>
      </c>
      <c r="C3491" s="84">
        <v>3</v>
      </c>
      <c r="D3491" s="122">
        <v>1.6816224700837525E-3</v>
      </c>
      <c r="E3491" s="122">
        <v>2.4386101490332086</v>
      </c>
      <c r="F3491" s="84" t="s">
        <v>12036</v>
      </c>
      <c r="G3491" s="84" t="b">
        <v>0</v>
      </c>
      <c r="H3491" s="84" t="b">
        <v>0</v>
      </c>
      <c r="I3491" s="84" t="b">
        <v>0</v>
      </c>
      <c r="J3491" s="84" t="b">
        <v>0</v>
      </c>
      <c r="K3491" s="84" t="b">
        <v>0</v>
      </c>
      <c r="L3491" s="84" t="b">
        <v>0</v>
      </c>
    </row>
    <row r="3492" spans="1:12" x14ac:dyDescent="0.25">
      <c r="A3492" s="84" t="s">
        <v>14301</v>
      </c>
      <c r="B3492" s="84" t="s">
        <v>14199</v>
      </c>
      <c r="C3492" s="84">
        <v>3</v>
      </c>
      <c r="D3492" s="122">
        <v>1.6816224700837525E-3</v>
      </c>
      <c r="E3492" s="122">
        <v>1.8523444248884782</v>
      </c>
      <c r="F3492" s="84" t="s">
        <v>12036</v>
      </c>
      <c r="G3492" s="84" t="b">
        <v>0</v>
      </c>
      <c r="H3492" s="84" t="b">
        <v>0</v>
      </c>
      <c r="I3492" s="84" t="b">
        <v>0</v>
      </c>
      <c r="J3492" s="84" t="b">
        <v>0</v>
      </c>
      <c r="K3492" s="84" t="b">
        <v>0</v>
      </c>
      <c r="L3492" s="84" t="b">
        <v>0</v>
      </c>
    </row>
    <row r="3493" spans="1:12" x14ac:dyDescent="0.25">
      <c r="A3493" s="84" t="s">
        <v>14199</v>
      </c>
      <c r="B3493" s="84" t="s">
        <v>14886</v>
      </c>
      <c r="C3493" s="84">
        <v>3</v>
      </c>
      <c r="D3493" s="122">
        <v>1.6816224700837525E-3</v>
      </c>
      <c r="E3493" s="122">
        <v>2.0905835906930039</v>
      </c>
      <c r="F3493" s="84" t="s">
        <v>12036</v>
      </c>
      <c r="G3493" s="84" t="b">
        <v>0</v>
      </c>
      <c r="H3493" s="84" t="b">
        <v>0</v>
      </c>
      <c r="I3493" s="84" t="b">
        <v>0</v>
      </c>
      <c r="J3493" s="84" t="b">
        <v>0</v>
      </c>
      <c r="K3493" s="84" t="b">
        <v>0</v>
      </c>
      <c r="L3493" s="84" t="b">
        <v>0</v>
      </c>
    </row>
    <row r="3494" spans="1:12" x14ac:dyDescent="0.25">
      <c r="A3494" s="84" t="s">
        <v>14886</v>
      </c>
      <c r="B3494" s="84" t="s">
        <v>765</v>
      </c>
      <c r="C3494" s="84">
        <v>3</v>
      </c>
      <c r="D3494" s="122">
        <v>1.6816224700837525E-3</v>
      </c>
      <c r="E3494" s="122">
        <v>2.0741931745048343</v>
      </c>
      <c r="F3494" s="84" t="s">
        <v>12036</v>
      </c>
      <c r="G3494" s="84" t="b">
        <v>0</v>
      </c>
      <c r="H3494" s="84" t="b">
        <v>0</v>
      </c>
      <c r="I3494" s="84" t="b">
        <v>0</v>
      </c>
      <c r="J3494" s="84" t="b">
        <v>0</v>
      </c>
      <c r="K3494" s="84" t="b">
        <v>0</v>
      </c>
      <c r="L3494" s="84" t="b">
        <v>0</v>
      </c>
    </row>
    <row r="3495" spans="1:12" x14ac:dyDescent="0.25">
      <c r="A3495" s="84" t="s">
        <v>683</v>
      </c>
      <c r="B3495" s="84" t="s">
        <v>14639</v>
      </c>
      <c r="C3495" s="84">
        <v>3</v>
      </c>
      <c r="D3495" s="122">
        <v>1.6816224700837525E-3</v>
      </c>
      <c r="E3495" s="122">
        <v>1.4156518272244238</v>
      </c>
      <c r="F3495" s="84" t="s">
        <v>12036</v>
      </c>
      <c r="G3495" s="84" t="b">
        <v>0</v>
      </c>
      <c r="H3495" s="84" t="b">
        <v>0</v>
      </c>
      <c r="I3495" s="84" t="b">
        <v>0</v>
      </c>
      <c r="J3495" s="84" t="b">
        <v>0</v>
      </c>
      <c r="K3495" s="84" t="b">
        <v>0</v>
      </c>
      <c r="L3495" s="84" t="b">
        <v>0</v>
      </c>
    </row>
    <row r="3496" spans="1:12" x14ac:dyDescent="0.25">
      <c r="A3496" s="84" t="s">
        <v>14430</v>
      </c>
      <c r="B3496" s="84" t="s">
        <v>14830</v>
      </c>
      <c r="C3496" s="84">
        <v>3</v>
      </c>
      <c r="D3496" s="122">
        <v>1.6816224700837525E-3</v>
      </c>
      <c r="E3496" s="122">
        <v>2.9034969473358592</v>
      </c>
      <c r="F3496" s="84" t="s">
        <v>12036</v>
      </c>
      <c r="G3496" s="84" t="b">
        <v>0</v>
      </c>
      <c r="H3496" s="84" t="b">
        <v>0</v>
      </c>
      <c r="I3496" s="84" t="b">
        <v>0</v>
      </c>
      <c r="J3496" s="84" t="b">
        <v>0</v>
      </c>
      <c r="K3496" s="84" t="b">
        <v>0</v>
      </c>
      <c r="L3496" s="84" t="b">
        <v>0</v>
      </c>
    </row>
    <row r="3497" spans="1:12" x14ac:dyDescent="0.25">
      <c r="A3497" s="84" t="s">
        <v>683</v>
      </c>
      <c r="B3497" s="84" t="s">
        <v>12385</v>
      </c>
      <c r="C3497" s="84">
        <v>3</v>
      </c>
      <c r="D3497" s="122">
        <v>1.6816224700837525E-3</v>
      </c>
      <c r="E3497" s="122">
        <v>1.1938030776080675</v>
      </c>
      <c r="F3497" s="84" t="s">
        <v>12036</v>
      </c>
      <c r="G3497" s="84" t="b">
        <v>0</v>
      </c>
      <c r="H3497" s="84" t="b">
        <v>0</v>
      </c>
      <c r="I3497" s="84" t="b">
        <v>0</v>
      </c>
      <c r="J3497" s="84" t="b">
        <v>0</v>
      </c>
      <c r="K3497" s="84" t="b">
        <v>0</v>
      </c>
      <c r="L3497" s="84" t="b">
        <v>0</v>
      </c>
    </row>
    <row r="3498" spans="1:12" x14ac:dyDescent="0.25">
      <c r="A3498" s="84" t="s">
        <v>683</v>
      </c>
      <c r="B3498" s="84" t="s">
        <v>14226</v>
      </c>
      <c r="C3498" s="84">
        <v>3</v>
      </c>
      <c r="D3498" s="122">
        <v>1.6816224700837525E-3</v>
      </c>
      <c r="E3498" s="122">
        <v>1.1938030776080675</v>
      </c>
      <c r="F3498" s="84" t="s">
        <v>12036</v>
      </c>
      <c r="G3498" s="84" t="b">
        <v>0</v>
      </c>
      <c r="H3498" s="84" t="b">
        <v>0</v>
      </c>
      <c r="I3498" s="84" t="b">
        <v>0</v>
      </c>
      <c r="J3498" s="84" t="b">
        <v>1</v>
      </c>
      <c r="K3498" s="84" t="b">
        <v>0</v>
      </c>
      <c r="L3498" s="84" t="b">
        <v>0</v>
      </c>
    </row>
    <row r="3499" spans="1:12" x14ac:dyDescent="0.25">
      <c r="A3499" s="84" t="s">
        <v>14217</v>
      </c>
      <c r="B3499" s="84" t="s">
        <v>731</v>
      </c>
      <c r="C3499" s="84">
        <v>3</v>
      </c>
      <c r="D3499" s="122">
        <v>1.6816224700837525E-3</v>
      </c>
      <c r="E3499" s="122">
        <v>0.73840107258164134</v>
      </c>
      <c r="F3499" s="84" t="s">
        <v>12036</v>
      </c>
      <c r="G3499" s="84" t="b">
        <v>0</v>
      </c>
      <c r="H3499" s="84" t="b">
        <v>0</v>
      </c>
      <c r="I3499" s="84" t="b">
        <v>0</v>
      </c>
      <c r="J3499" s="84" t="b">
        <v>0</v>
      </c>
      <c r="K3499" s="84" t="b">
        <v>0</v>
      </c>
      <c r="L3499" s="84" t="b">
        <v>0</v>
      </c>
    </row>
    <row r="3500" spans="1:12" x14ac:dyDescent="0.25">
      <c r="A3500" s="84" t="s">
        <v>731</v>
      </c>
      <c r="B3500" s="84" t="s">
        <v>14591</v>
      </c>
      <c r="C3500" s="84">
        <v>3</v>
      </c>
      <c r="D3500" s="122">
        <v>1.6816224700837525E-3</v>
      </c>
      <c r="E3500" s="122">
        <v>1.245485550678747</v>
      </c>
      <c r="F3500" s="84" t="s">
        <v>12036</v>
      </c>
      <c r="G3500" s="84" t="b">
        <v>0</v>
      </c>
      <c r="H3500" s="84" t="b">
        <v>0</v>
      </c>
      <c r="I3500" s="84" t="b">
        <v>0</v>
      </c>
      <c r="J3500" s="84" t="b">
        <v>0</v>
      </c>
      <c r="K3500" s="84" t="b">
        <v>0</v>
      </c>
      <c r="L3500" s="84" t="b">
        <v>0</v>
      </c>
    </row>
    <row r="3501" spans="1:12" x14ac:dyDescent="0.25">
      <c r="A3501" s="84" t="s">
        <v>14591</v>
      </c>
      <c r="B3501" s="84" t="s">
        <v>14221</v>
      </c>
      <c r="C3501" s="84">
        <v>3</v>
      </c>
      <c r="D3501" s="122">
        <v>1.6816224700837525E-3</v>
      </c>
      <c r="E3501" s="122">
        <v>2.3294656796081403</v>
      </c>
      <c r="F3501" s="84" t="s">
        <v>12036</v>
      </c>
      <c r="G3501" s="84" t="b">
        <v>0</v>
      </c>
      <c r="H3501" s="84" t="b">
        <v>0</v>
      </c>
      <c r="I3501" s="84" t="b">
        <v>0</v>
      </c>
      <c r="J3501" s="84" t="b">
        <v>0</v>
      </c>
      <c r="K3501" s="84" t="b">
        <v>0</v>
      </c>
      <c r="L3501" s="84" t="b">
        <v>0</v>
      </c>
    </row>
    <row r="3502" spans="1:12" x14ac:dyDescent="0.25">
      <c r="A3502" s="84" t="s">
        <v>14221</v>
      </c>
      <c r="B3502" s="84" t="s">
        <v>14592</v>
      </c>
      <c r="C3502" s="84">
        <v>3</v>
      </c>
      <c r="D3502" s="122">
        <v>1.6816224700837525E-3</v>
      </c>
      <c r="E3502" s="122">
        <v>2.3294656796081403</v>
      </c>
      <c r="F3502" s="84" t="s">
        <v>12036</v>
      </c>
      <c r="G3502" s="84" t="b">
        <v>0</v>
      </c>
      <c r="H3502" s="84" t="b">
        <v>0</v>
      </c>
      <c r="I3502" s="84" t="b">
        <v>0</v>
      </c>
      <c r="J3502" s="84" t="b">
        <v>0</v>
      </c>
      <c r="K3502" s="84" t="b">
        <v>0</v>
      </c>
      <c r="L3502" s="84" t="b">
        <v>0</v>
      </c>
    </row>
    <row r="3503" spans="1:12" x14ac:dyDescent="0.25">
      <c r="A3503" s="84" t="s">
        <v>14592</v>
      </c>
      <c r="B3503" s="84" t="s">
        <v>14593</v>
      </c>
      <c r="C3503" s="84">
        <v>3</v>
      </c>
      <c r="D3503" s="122">
        <v>1.6816224700837525E-3</v>
      </c>
      <c r="E3503" s="122">
        <v>3.0284356839441591</v>
      </c>
      <c r="F3503" s="84" t="s">
        <v>12036</v>
      </c>
      <c r="G3503" s="84" t="b">
        <v>0</v>
      </c>
      <c r="H3503" s="84" t="b">
        <v>0</v>
      </c>
      <c r="I3503" s="84" t="b">
        <v>0</v>
      </c>
      <c r="J3503" s="84" t="b">
        <v>0</v>
      </c>
      <c r="K3503" s="84" t="b">
        <v>0</v>
      </c>
      <c r="L3503" s="84" t="b">
        <v>0</v>
      </c>
    </row>
    <row r="3504" spans="1:12" x14ac:dyDescent="0.25">
      <c r="A3504" s="84" t="s">
        <v>14593</v>
      </c>
      <c r="B3504" s="84" t="s">
        <v>12282</v>
      </c>
      <c r="C3504" s="84">
        <v>3</v>
      </c>
      <c r="D3504" s="122">
        <v>1.6816224700837525E-3</v>
      </c>
      <c r="E3504" s="122">
        <v>2.7274056882801783</v>
      </c>
      <c r="F3504" s="84" t="s">
        <v>12036</v>
      </c>
      <c r="G3504" s="84" t="b">
        <v>0</v>
      </c>
      <c r="H3504" s="84" t="b">
        <v>0</v>
      </c>
      <c r="I3504" s="84" t="b">
        <v>0</v>
      </c>
      <c r="J3504" s="84" t="b">
        <v>1</v>
      </c>
      <c r="K3504" s="84" t="b">
        <v>0</v>
      </c>
      <c r="L3504" s="84" t="b">
        <v>0</v>
      </c>
    </row>
    <row r="3505" spans="1:12" x14ac:dyDescent="0.25">
      <c r="A3505" s="84" t="s">
        <v>12282</v>
      </c>
      <c r="B3505" s="84" t="s">
        <v>8333</v>
      </c>
      <c r="C3505" s="84">
        <v>3</v>
      </c>
      <c r="D3505" s="122">
        <v>1.6816224700837525E-3</v>
      </c>
      <c r="E3505" s="122">
        <v>2.3014369560078971</v>
      </c>
      <c r="F3505" s="84" t="s">
        <v>12036</v>
      </c>
      <c r="G3505" s="84" t="b">
        <v>1</v>
      </c>
      <c r="H3505" s="84" t="b">
        <v>0</v>
      </c>
      <c r="I3505" s="84" t="b">
        <v>0</v>
      </c>
      <c r="J3505" s="84" t="b">
        <v>0</v>
      </c>
      <c r="K3505" s="84" t="b">
        <v>0</v>
      </c>
      <c r="L3505" s="84" t="b">
        <v>0</v>
      </c>
    </row>
    <row r="3506" spans="1:12" x14ac:dyDescent="0.25">
      <c r="A3506" s="84" t="s">
        <v>8333</v>
      </c>
      <c r="B3506" s="84" t="s">
        <v>14294</v>
      </c>
      <c r="C3506" s="84">
        <v>3</v>
      </c>
      <c r="D3506" s="122">
        <v>1.6816224700837525E-3</v>
      </c>
      <c r="E3506" s="122">
        <v>2.6024669516718784</v>
      </c>
      <c r="F3506" s="84" t="s">
        <v>12036</v>
      </c>
      <c r="G3506" s="84" t="b">
        <v>0</v>
      </c>
      <c r="H3506" s="84" t="b">
        <v>0</v>
      </c>
      <c r="I3506" s="84" t="b">
        <v>0</v>
      </c>
      <c r="J3506" s="84" t="b">
        <v>0</v>
      </c>
      <c r="K3506" s="84" t="b">
        <v>0</v>
      </c>
      <c r="L3506" s="84" t="b">
        <v>0</v>
      </c>
    </row>
    <row r="3507" spans="1:12" x14ac:dyDescent="0.25">
      <c r="A3507" s="84" t="s">
        <v>683</v>
      </c>
      <c r="B3507" s="84" t="s">
        <v>14292</v>
      </c>
      <c r="C3507" s="84">
        <v>3</v>
      </c>
      <c r="D3507" s="122">
        <v>1.6816224700837525E-3</v>
      </c>
      <c r="E3507" s="122">
        <v>1.0476750419298295</v>
      </c>
      <c r="F3507" s="84" t="s">
        <v>12036</v>
      </c>
      <c r="G3507" s="84" t="b">
        <v>0</v>
      </c>
      <c r="H3507" s="84" t="b">
        <v>0</v>
      </c>
      <c r="I3507" s="84" t="b">
        <v>0</v>
      </c>
      <c r="J3507" s="84" t="b">
        <v>0</v>
      </c>
      <c r="K3507" s="84" t="b">
        <v>0</v>
      </c>
      <c r="L3507" s="84" t="b">
        <v>0</v>
      </c>
    </row>
    <row r="3508" spans="1:12" x14ac:dyDescent="0.25">
      <c r="A3508" s="84" t="s">
        <v>15006</v>
      </c>
      <c r="B3508" s="84" t="s">
        <v>14382</v>
      </c>
      <c r="C3508" s="84">
        <v>3</v>
      </c>
      <c r="D3508" s="122">
        <v>1.6816224700837525E-3</v>
      </c>
      <c r="E3508" s="122">
        <v>2.8065869343278029</v>
      </c>
      <c r="F3508" s="84" t="s">
        <v>12036</v>
      </c>
      <c r="G3508" s="84" t="b">
        <v>0</v>
      </c>
      <c r="H3508" s="84" t="b">
        <v>0</v>
      </c>
      <c r="I3508" s="84" t="b">
        <v>0</v>
      </c>
      <c r="J3508" s="84" t="b">
        <v>0</v>
      </c>
      <c r="K3508" s="84" t="b">
        <v>0</v>
      </c>
      <c r="L3508" s="84" t="b">
        <v>0</v>
      </c>
    </row>
    <row r="3509" spans="1:12" x14ac:dyDescent="0.25">
      <c r="A3509" s="84" t="s">
        <v>14382</v>
      </c>
      <c r="B3509" s="84" t="s">
        <v>12295</v>
      </c>
      <c r="C3509" s="84">
        <v>3</v>
      </c>
      <c r="D3509" s="122">
        <v>1.6816224700837525E-3</v>
      </c>
      <c r="E3509" s="122">
        <v>2.3294656796081408</v>
      </c>
      <c r="F3509" s="84" t="s">
        <v>12036</v>
      </c>
      <c r="G3509" s="84" t="b">
        <v>0</v>
      </c>
      <c r="H3509" s="84" t="b">
        <v>0</v>
      </c>
      <c r="I3509" s="84" t="b">
        <v>0</v>
      </c>
      <c r="J3509" s="84" t="b">
        <v>0</v>
      </c>
      <c r="K3509" s="84" t="b">
        <v>0</v>
      </c>
      <c r="L3509" s="84" t="b">
        <v>0</v>
      </c>
    </row>
    <row r="3510" spans="1:12" x14ac:dyDescent="0.25">
      <c r="A3510" s="84" t="s">
        <v>12295</v>
      </c>
      <c r="B3510" s="84" t="s">
        <v>14501</v>
      </c>
      <c r="C3510" s="84">
        <v>3</v>
      </c>
      <c r="D3510" s="122">
        <v>1.6816224700837525E-3</v>
      </c>
      <c r="E3510" s="122">
        <v>2.5513144292244969</v>
      </c>
      <c r="F3510" s="84" t="s">
        <v>12036</v>
      </c>
      <c r="G3510" s="84" t="b">
        <v>0</v>
      </c>
      <c r="H3510" s="84" t="b">
        <v>0</v>
      </c>
      <c r="I3510" s="84" t="b">
        <v>0</v>
      </c>
      <c r="J3510" s="84" t="b">
        <v>0</v>
      </c>
      <c r="K3510" s="84" t="b">
        <v>0</v>
      </c>
      <c r="L3510" s="84" t="b">
        <v>0</v>
      </c>
    </row>
    <row r="3511" spans="1:12" x14ac:dyDescent="0.25">
      <c r="A3511" s="84" t="s">
        <v>14501</v>
      </c>
      <c r="B3511" s="84" t="s">
        <v>731</v>
      </c>
      <c r="C3511" s="84">
        <v>3</v>
      </c>
      <c r="D3511" s="122">
        <v>1.6816224700837525E-3</v>
      </c>
      <c r="E3511" s="122">
        <v>1.2155223273013038</v>
      </c>
      <c r="F3511" s="84" t="s">
        <v>12036</v>
      </c>
      <c r="G3511" s="84" t="b">
        <v>0</v>
      </c>
      <c r="H3511" s="84" t="b">
        <v>0</v>
      </c>
      <c r="I3511" s="84" t="b">
        <v>0</v>
      </c>
      <c r="J3511" s="84" t="b">
        <v>0</v>
      </c>
      <c r="K3511" s="84" t="b">
        <v>0</v>
      </c>
      <c r="L3511" s="84" t="b">
        <v>0</v>
      </c>
    </row>
    <row r="3512" spans="1:12" x14ac:dyDescent="0.25">
      <c r="A3512" s="84" t="s">
        <v>12296</v>
      </c>
      <c r="B3512" s="84" t="s">
        <v>2803</v>
      </c>
      <c r="C3512" s="84">
        <v>3</v>
      </c>
      <c r="D3512" s="122">
        <v>1.6816224700837525E-3</v>
      </c>
      <c r="E3512" s="122">
        <v>0.61625523615751154</v>
      </c>
      <c r="F3512" s="84" t="s">
        <v>12036</v>
      </c>
      <c r="G3512" s="84" t="b">
        <v>0</v>
      </c>
      <c r="H3512" s="84" t="b">
        <v>0</v>
      </c>
      <c r="I3512" s="84" t="b">
        <v>0</v>
      </c>
      <c r="J3512" s="84" t="b">
        <v>0</v>
      </c>
      <c r="K3512" s="84" t="b">
        <v>0</v>
      </c>
      <c r="L3512" s="84" t="b">
        <v>0</v>
      </c>
    </row>
    <row r="3513" spans="1:12" x14ac:dyDescent="0.25">
      <c r="A3513" s="84" t="s">
        <v>731</v>
      </c>
      <c r="B3513" s="84" t="s">
        <v>14887</v>
      </c>
      <c r="C3513" s="84">
        <v>3</v>
      </c>
      <c r="D3513" s="122">
        <v>1.6816224700837525E-3</v>
      </c>
      <c r="E3513" s="122">
        <v>1.245485550678747</v>
      </c>
      <c r="F3513" s="84" t="s">
        <v>12036</v>
      </c>
      <c r="G3513" s="84" t="b">
        <v>0</v>
      </c>
      <c r="H3513" s="84" t="b">
        <v>0</v>
      </c>
      <c r="I3513" s="84" t="b">
        <v>0</v>
      </c>
      <c r="J3513" s="84" t="b">
        <v>0</v>
      </c>
      <c r="K3513" s="84" t="b">
        <v>0</v>
      </c>
      <c r="L3513" s="84" t="b">
        <v>0</v>
      </c>
    </row>
    <row r="3514" spans="1:12" x14ac:dyDescent="0.25">
      <c r="A3514" s="84" t="s">
        <v>601</v>
      </c>
      <c r="B3514" s="84" t="s">
        <v>12271</v>
      </c>
      <c r="C3514" s="84">
        <v>3</v>
      </c>
      <c r="D3514" s="122">
        <v>1.6816224700837525E-3</v>
      </c>
      <c r="E3514" s="122">
        <v>2.5055569386638217</v>
      </c>
      <c r="F3514" s="84" t="s">
        <v>12036</v>
      </c>
      <c r="G3514" s="84" t="b">
        <v>0</v>
      </c>
      <c r="H3514" s="84" t="b">
        <v>0</v>
      </c>
      <c r="I3514" s="84" t="b">
        <v>0</v>
      </c>
      <c r="J3514" s="84" t="b">
        <v>0</v>
      </c>
      <c r="K3514" s="84" t="b">
        <v>0</v>
      </c>
      <c r="L3514" s="84" t="b">
        <v>0</v>
      </c>
    </row>
    <row r="3515" spans="1:12" x14ac:dyDescent="0.25">
      <c r="A3515" s="84" t="s">
        <v>767</v>
      </c>
      <c r="B3515" s="84" t="s">
        <v>14572</v>
      </c>
      <c r="C3515" s="84">
        <v>3</v>
      </c>
      <c r="D3515" s="122">
        <v>1.6816224700837525E-3</v>
      </c>
      <c r="E3515" s="122">
        <v>2.0905835906930039</v>
      </c>
      <c r="F3515" s="84" t="s">
        <v>12036</v>
      </c>
      <c r="G3515" s="84" t="b">
        <v>0</v>
      </c>
      <c r="H3515" s="84" t="b">
        <v>0</v>
      </c>
      <c r="I3515" s="84" t="b">
        <v>0</v>
      </c>
      <c r="J3515" s="84" t="b">
        <v>0</v>
      </c>
      <c r="K3515" s="84" t="b">
        <v>0</v>
      </c>
      <c r="L3515" s="84" t="b">
        <v>0</v>
      </c>
    </row>
    <row r="3516" spans="1:12" x14ac:dyDescent="0.25">
      <c r="A3516" s="84" t="s">
        <v>14618</v>
      </c>
      <c r="B3516" s="84" t="s">
        <v>870</v>
      </c>
      <c r="C3516" s="84">
        <v>3</v>
      </c>
      <c r="D3516" s="122">
        <v>1.6816224700837525E-3</v>
      </c>
      <c r="E3516" s="122">
        <v>2.9034969473358592</v>
      </c>
      <c r="F3516" s="84" t="s">
        <v>12036</v>
      </c>
      <c r="G3516" s="84" t="b">
        <v>0</v>
      </c>
      <c r="H3516" s="84" t="b">
        <v>0</v>
      </c>
      <c r="I3516" s="84" t="b">
        <v>0</v>
      </c>
      <c r="J3516" s="84" t="b">
        <v>0</v>
      </c>
      <c r="K3516" s="84" t="b">
        <v>0</v>
      </c>
      <c r="L3516" s="84" t="b">
        <v>0</v>
      </c>
    </row>
    <row r="3517" spans="1:12" x14ac:dyDescent="0.25">
      <c r="A3517" s="84" t="s">
        <v>12280</v>
      </c>
      <c r="B3517" s="84" t="s">
        <v>2788</v>
      </c>
      <c r="C3517" s="84">
        <v>3</v>
      </c>
      <c r="D3517" s="122">
        <v>1.6816224700837525E-3</v>
      </c>
      <c r="E3517" s="122">
        <v>0.85427892466567779</v>
      </c>
      <c r="F3517" s="84" t="s">
        <v>12036</v>
      </c>
      <c r="G3517" s="84" t="b">
        <v>0</v>
      </c>
      <c r="H3517" s="84" t="b">
        <v>0</v>
      </c>
      <c r="I3517" s="84" t="b">
        <v>0</v>
      </c>
      <c r="J3517" s="84" t="b">
        <v>0</v>
      </c>
      <c r="K3517" s="84" t="b">
        <v>0</v>
      </c>
      <c r="L3517" s="84" t="b">
        <v>0</v>
      </c>
    </row>
    <row r="3518" spans="1:12" x14ac:dyDescent="0.25">
      <c r="A3518" s="84" t="s">
        <v>14289</v>
      </c>
      <c r="B3518" s="84" t="s">
        <v>731</v>
      </c>
      <c r="C3518" s="84">
        <v>3</v>
      </c>
      <c r="D3518" s="122">
        <v>1.6816224700837525E-3</v>
      </c>
      <c r="E3518" s="122">
        <v>0.51655232296528508</v>
      </c>
      <c r="F3518" s="84" t="s">
        <v>12036</v>
      </c>
      <c r="G3518" s="84" t="b">
        <v>0</v>
      </c>
      <c r="H3518" s="84" t="b">
        <v>0</v>
      </c>
      <c r="I3518" s="84" t="b">
        <v>0</v>
      </c>
      <c r="J3518" s="84" t="b">
        <v>0</v>
      </c>
      <c r="K3518" s="84" t="b">
        <v>0</v>
      </c>
      <c r="L3518" s="84" t="b">
        <v>0</v>
      </c>
    </row>
    <row r="3519" spans="1:12" x14ac:dyDescent="0.25">
      <c r="A3519" s="84" t="s">
        <v>731</v>
      </c>
      <c r="B3519" s="84" t="s">
        <v>15024</v>
      </c>
      <c r="C3519" s="84">
        <v>3</v>
      </c>
      <c r="D3519" s="122">
        <v>1.6816224700837525E-3</v>
      </c>
      <c r="E3519" s="122">
        <v>1.245485550678747</v>
      </c>
      <c r="F3519" s="84" t="s">
        <v>12036</v>
      </c>
      <c r="G3519" s="84" t="b">
        <v>0</v>
      </c>
      <c r="H3519" s="84" t="b">
        <v>0</v>
      </c>
      <c r="I3519" s="84" t="b">
        <v>0</v>
      </c>
      <c r="J3519" s="84" t="b">
        <v>0</v>
      </c>
      <c r="K3519" s="84" t="b">
        <v>0</v>
      </c>
      <c r="L3519" s="84" t="b">
        <v>0</v>
      </c>
    </row>
    <row r="3520" spans="1:12" x14ac:dyDescent="0.25">
      <c r="A3520" s="84" t="s">
        <v>15024</v>
      </c>
      <c r="B3520" s="84" t="s">
        <v>14290</v>
      </c>
      <c r="C3520" s="84">
        <v>3</v>
      </c>
      <c r="D3520" s="122">
        <v>1.6816224700837525E-3</v>
      </c>
      <c r="E3520" s="122">
        <v>2.3294656796081403</v>
      </c>
      <c r="F3520" s="84" t="s">
        <v>12036</v>
      </c>
      <c r="G3520" s="84" t="b">
        <v>0</v>
      </c>
      <c r="H3520" s="84" t="b">
        <v>0</v>
      </c>
      <c r="I3520" s="84" t="b">
        <v>0</v>
      </c>
      <c r="J3520" s="84" t="b">
        <v>0</v>
      </c>
      <c r="K3520" s="84" t="b">
        <v>0</v>
      </c>
      <c r="L3520" s="84" t="b">
        <v>0</v>
      </c>
    </row>
    <row r="3521" spans="1:12" x14ac:dyDescent="0.25">
      <c r="A3521" s="84" t="s">
        <v>997</v>
      </c>
      <c r="B3521" s="84" t="s">
        <v>14632</v>
      </c>
      <c r="C3521" s="84">
        <v>2</v>
      </c>
      <c r="D3521" s="122">
        <v>1.2226922982260685E-3</v>
      </c>
      <c r="E3521" s="122">
        <v>2.7274056882801783</v>
      </c>
      <c r="F3521" s="84" t="s">
        <v>12036</v>
      </c>
      <c r="G3521" s="84" t="b">
        <v>0</v>
      </c>
      <c r="H3521" s="84" t="b">
        <v>0</v>
      </c>
      <c r="I3521" s="84" t="b">
        <v>0</v>
      </c>
      <c r="J3521" s="84" t="b">
        <v>0</v>
      </c>
      <c r="K3521" s="84" t="b">
        <v>0</v>
      </c>
      <c r="L3521" s="84" t="b">
        <v>0</v>
      </c>
    </row>
    <row r="3522" spans="1:12" x14ac:dyDescent="0.25">
      <c r="A3522" s="84" t="s">
        <v>996</v>
      </c>
      <c r="B3522" s="84" t="s">
        <v>731</v>
      </c>
      <c r="C3522" s="84">
        <v>2</v>
      </c>
      <c r="D3522" s="122">
        <v>1.2226922982260685E-3</v>
      </c>
      <c r="E3522" s="122">
        <v>1.2155223273013038</v>
      </c>
      <c r="F3522" s="84" t="s">
        <v>12036</v>
      </c>
      <c r="G3522" s="84" t="b">
        <v>0</v>
      </c>
      <c r="H3522" s="84" t="b">
        <v>0</v>
      </c>
      <c r="I3522" s="84" t="b">
        <v>0</v>
      </c>
      <c r="J3522" s="84" t="b">
        <v>0</v>
      </c>
      <c r="K3522" s="84" t="b">
        <v>0</v>
      </c>
      <c r="L3522" s="84" t="b">
        <v>0</v>
      </c>
    </row>
    <row r="3523" spans="1:12" x14ac:dyDescent="0.25">
      <c r="A3523" s="84" t="s">
        <v>2922</v>
      </c>
      <c r="B3523" s="84" t="s">
        <v>15031</v>
      </c>
      <c r="C3523" s="84">
        <v>2</v>
      </c>
      <c r="D3523" s="122">
        <v>1.2226922982260685E-3</v>
      </c>
      <c r="E3523" s="122">
        <v>1.8334590807281044</v>
      </c>
      <c r="F3523" s="84" t="s">
        <v>12036</v>
      </c>
      <c r="G3523" s="84" t="b">
        <v>0</v>
      </c>
      <c r="H3523" s="84" t="b">
        <v>0</v>
      </c>
      <c r="I3523" s="84" t="b">
        <v>0</v>
      </c>
      <c r="J3523" s="84" t="b">
        <v>0</v>
      </c>
      <c r="K3523" s="84" t="b">
        <v>0</v>
      </c>
      <c r="L3523" s="84" t="b">
        <v>0</v>
      </c>
    </row>
    <row r="3524" spans="1:12" x14ac:dyDescent="0.25">
      <c r="A3524" s="84" t="s">
        <v>14295</v>
      </c>
      <c r="B3524" s="84" t="s">
        <v>14925</v>
      </c>
      <c r="C3524" s="84">
        <v>2</v>
      </c>
      <c r="D3524" s="122">
        <v>1.2226922982260685E-3</v>
      </c>
      <c r="E3524" s="122">
        <v>2.6604588986495652</v>
      </c>
      <c r="F3524" s="84" t="s">
        <v>12036</v>
      </c>
      <c r="G3524" s="84" t="b">
        <v>0</v>
      </c>
      <c r="H3524" s="84" t="b">
        <v>0</v>
      </c>
      <c r="I3524" s="84" t="b">
        <v>0</v>
      </c>
      <c r="J3524" s="84" t="b">
        <v>0</v>
      </c>
      <c r="K3524" s="84" t="b">
        <v>0</v>
      </c>
      <c r="L3524" s="84" t="b">
        <v>0</v>
      </c>
    </row>
    <row r="3525" spans="1:12" x14ac:dyDescent="0.25">
      <c r="A3525" s="84" t="s">
        <v>14925</v>
      </c>
      <c r="B3525" s="84" t="s">
        <v>15437</v>
      </c>
      <c r="C3525" s="84">
        <v>2</v>
      </c>
      <c r="D3525" s="122">
        <v>1.2226922982260685E-3</v>
      </c>
      <c r="E3525" s="122">
        <v>3.2045269429998404</v>
      </c>
      <c r="F3525" s="84" t="s">
        <v>12036</v>
      </c>
      <c r="G3525" s="84" t="b">
        <v>0</v>
      </c>
      <c r="H3525" s="84" t="b">
        <v>0</v>
      </c>
      <c r="I3525" s="84" t="b">
        <v>0</v>
      </c>
      <c r="J3525" s="84" t="b">
        <v>0</v>
      </c>
      <c r="K3525" s="84" t="b">
        <v>0</v>
      </c>
      <c r="L3525" s="84" t="b">
        <v>0</v>
      </c>
    </row>
    <row r="3526" spans="1:12" x14ac:dyDescent="0.25">
      <c r="A3526" s="84" t="s">
        <v>15437</v>
      </c>
      <c r="B3526" s="84" t="s">
        <v>14295</v>
      </c>
      <c r="C3526" s="84">
        <v>2</v>
      </c>
      <c r="D3526" s="122">
        <v>1.2226922982260685E-3</v>
      </c>
      <c r="E3526" s="122">
        <v>2.7274056882801783</v>
      </c>
      <c r="F3526" s="84" t="s">
        <v>12036</v>
      </c>
      <c r="G3526" s="84" t="b">
        <v>0</v>
      </c>
      <c r="H3526" s="84" t="b">
        <v>0</v>
      </c>
      <c r="I3526" s="84" t="b">
        <v>0</v>
      </c>
      <c r="J3526" s="84" t="b">
        <v>0</v>
      </c>
      <c r="K3526" s="84" t="b">
        <v>0</v>
      </c>
      <c r="L3526" s="84" t="b">
        <v>0</v>
      </c>
    </row>
    <row r="3527" spans="1:12" x14ac:dyDescent="0.25">
      <c r="A3527" s="84" t="s">
        <v>14295</v>
      </c>
      <c r="B3527" s="84" t="s">
        <v>14382</v>
      </c>
      <c r="C3527" s="84">
        <v>2</v>
      </c>
      <c r="D3527" s="122">
        <v>1.2226922982260685E-3</v>
      </c>
      <c r="E3527" s="122">
        <v>2.2625188899775273</v>
      </c>
      <c r="F3527" s="84" t="s">
        <v>12036</v>
      </c>
      <c r="G3527" s="84" t="b">
        <v>0</v>
      </c>
      <c r="H3527" s="84" t="b">
        <v>0</v>
      </c>
      <c r="I3527" s="84" t="b">
        <v>0</v>
      </c>
      <c r="J3527" s="84" t="b">
        <v>0</v>
      </c>
      <c r="K3527" s="84" t="b">
        <v>0</v>
      </c>
      <c r="L3527" s="84" t="b">
        <v>0</v>
      </c>
    </row>
    <row r="3528" spans="1:12" x14ac:dyDescent="0.25">
      <c r="A3528" s="84" t="s">
        <v>14382</v>
      </c>
      <c r="B3528" s="84" t="s">
        <v>12271</v>
      </c>
      <c r="C3528" s="84">
        <v>2</v>
      </c>
      <c r="D3528" s="122">
        <v>1.2226922982260685E-3</v>
      </c>
      <c r="E3528" s="122">
        <v>2.1076169299917842</v>
      </c>
      <c r="F3528" s="84" t="s">
        <v>12036</v>
      </c>
      <c r="G3528" s="84" t="b">
        <v>0</v>
      </c>
      <c r="H3528" s="84" t="b">
        <v>0</v>
      </c>
      <c r="I3528" s="84" t="b">
        <v>0</v>
      </c>
      <c r="J3528" s="84" t="b">
        <v>0</v>
      </c>
      <c r="K3528" s="84" t="b">
        <v>0</v>
      </c>
      <c r="L3528" s="84" t="b">
        <v>0</v>
      </c>
    </row>
    <row r="3529" spans="1:12" x14ac:dyDescent="0.25">
      <c r="A3529" s="84" t="s">
        <v>2922</v>
      </c>
      <c r="B3529" s="84" t="s">
        <v>12260</v>
      </c>
      <c r="C3529" s="84">
        <v>2</v>
      </c>
      <c r="D3529" s="122">
        <v>1.2226922982260685E-3</v>
      </c>
      <c r="E3529" s="122">
        <v>0.13448907639208552</v>
      </c>
      <c r="F3529" s="84" t="s">
        <v>12036</v>
      </c>
      <c r="G3529" s="84" t="b">
        <v>0</v>
      </c>
      <c r="H3529" s="84" t="b">
        <v>0</v>
      </c>
      <c r="I3529" s="84" t="b">
        <v>0</v>
      </c>
      <c r="J3529" s="84" t="b">
        <v>0</v>
      </c>
      <c r="K3529" s="84" t="b">
        <v>0</v>
      </c>
      <c r="L3529" s="84" t="b">
        <v>0</v>
      </c>
    </row>
    <row r="3530" spans="1:12" x14ac:dyDescent="0.25">
      <c r="A3530" s="84" t="s">
        <v>14344</v>
      </c>
      <c r="B3530" s="84" t="s">
        <v>14508</v>
      </c>
      <c r="C3530" s="84">
        <v>2</v>
      </c>
      <c r="D3530" s="122">
        <v>1.2226922982260685E-3</v>
      </c>
      <c r="E3530" s="122">
        <v>2.9034969473358592</v>
      </c>
      <c r="F3530" s="84" t="s">
        <v>12036</v>
      </c>
      <c r="G3530" s="84" t="b">
        <v>0</v>
      </c>
      <c r="H3530" s="84" t="b">
        <v>0</v>
      </c>
      <c r="I3530" s="84" t="b">
        <v>0</v>
      </c>
      <c r="J3530" s="84" t="b">
        <v>0</v>
      </c>
      <c r="K3530" s="84" t="b">
        <v>0</v>
      </c>
      <c r="L3530" s="84" t="b">
        <v>0</v>
      </c>
    </row>
    <row r="3531" spans="1:12" x14ac:dyDescent="0.25">
      <c r="A3531" s="84" t="s">
        <v>14508</v>
      </c>
      <c r="B3531" s="84" t="s">
        <v>14315</v>
      </c>
      <c r="C3531" s="84">
        <v>2</v>
      </c>
      <c r="D3531" s="122">
        <v>1.2226922982260685E-3</v>
      </c>
      <c r="E3531" s="122">
        <v>2.9034969473358592</v>
      </c>
      <c r="F3531" s="84" t="s">
        <v>12036</v>
      </c>
      <c r="G3531" s="84" t="b">
        <v>0</v>
      </c>
      <c r="H3531" s="84" t="b">
        <v>0</v>
      </c>
      <c r="I3531" s="84" t="b">
        <v>0</v>
      </c>
      <c r="J3531" s="84" t="b">
        <v>0</v>
      </c>
      <c r="K3531" s="84" t="b">
        <v>0</v>
      </c>
      <c r="L3531" s="84" t="b">
        <v>0</v>
      </c>
    </row>
    <row r="3532" spans="1:12" x14ac:dyDescent="0.25">
      <c r="A3532" s="84" t="s">
        <v>14315</v>
      </c>
      <c r="B3532" s="84" t="s">
        <v>8333</v>
      </c>
      <c r="C3532" s="84">
        <v>2</v>
      </c>
      <c r="D3532" s="122">
        <v>1.2226922982260685E-3</v>
      </c>
      <c r="E3532" s="122">
        <v>2.3014369560078971</v>
      </c>
      <c r="F3532" s="84" t="s">
        <v>12036</v>
      </c>
      <c r="G3532" s="84" t="b">
        <v>0</v>
      </c>
      <c r="H3532" s="84" t="b">
        <v>0</v>
      </c>
      <c r="I3532" s="84" t="b">
        <v>0</v>
      </c>
      <c r="J3532" s="84" t="b">
        <v>0</v>
      </c>
      <c r="K3532" s="84" t="b">
        <v>0</v>
      </c>
      <c r="L3532" s="84" t="b">
        <v>0</v>
      </c>
    </row>
    <row r="3533" spans="1:12" x14ac:dyDescent="0.25">
      <c r="A3533" s="84" t="s">
        <v>2922</v>
      </c>
      <c r="B3533" s="84" t="s">
        <v>2931</v>
      </c>
      <c r="C3533" s="84">
        <v>2</v>
      </c>
      <c r="D3533" s="122">
        <v>1.2226922982260685E-3</v>
      </c>
      <c r="E3533" s="122">
        <v>0.44429299636357183</v>
      </c>
      <c r="F3533" s="84" t="s">
        <v>12036</v>
      </c>
      <c r="G3533" s="84" t="b">
        <v>0</v>
      </c>
      <c r="H3533" s="84" t="b">
        <v>0</v>
      </c>
      <c r="I3533" s="84" t="b">
        <v>0</v>
      </c>
      <c r="J3533" s="84" t="b">
        <v>0</v>
      </c>
      <c r="K3533" s="84" t="b">
        <v>0</v>
      </c>
      <c r="L3533" s="84" t="b">
        <v>0</v>
      </c>
    </row>
    <row r="3534" spans="1:12" x14ac:dyDescent="0.25">
      <c r="A3534" s="84" t="s">
        <v>14220</v>
      </c>
      <c r="B3534" s="84" t="s">
        <v>14642</v>
      </c>
      <c r="C3534" s="84">
        <v>2</v>
      </c>
      <c r="D3534" s="122">
        <v>1.2226922982260685E-3</v>
      </c>
      <c r="E3534" s="122">
        <v>2.1631342578416155</v>
      </c>
      <c r="F3534" s="84" t="s">
        <v>12036</v>
      </c>
      <c r="G3534" s="84" t="b">
        <v>0</v>
      </c>
      <c r="H3534" s="84" t="b">
        <v>0</v>
      </c>
      <c r="I3534" s="84" t="b">
        <v>0</v>
      </c>
      <c r="J3534" s="84" t="b">
        <v>0</v>
      </c>
      <c r="K3534" s="84" t="b">
        <v>0</v>
      </c>
      <c r="L3534" s="84" t="b">
        <v>0</v>
      </c>
    </row>
    <row r="3535" spans="1:12" x14ac:dyDescent="0.25">
      <c r="A3535" s="84" t="s">
        <v>14642</v>
      </c>
      <c r="B3535" s="84" t="s">
        <v>14750</v>
      </c>
      <c r="C3535" s="84">
        <v>2</v>
      </c>
      <c r="D3535" s="122">
        <v>1.2226922982260685E-3</v>
      </c>
      <c r="E3535" s="122">
        <v>2.9034969473358592</v>
      </c>
      <c r="F3535" s="84" t="s">
        <v>12036</v>
      </c>
      <c r="G3535" s="84" t="b">
        <v>0</v>
      </c>
      <c r="H3535" s="84" t="b">
        <v>0</v>
      </c>
      <c r="I3535" s="84" t="b">
        <v>0</v>
      </c>
      <c r="J3535" s="84" t="b">
        <v>0</v>
      </c>
      <c r="K3535" s="84" t="b">
        <v>0</v>
      </c>
      <c r="L3535" s="84" t="b">
        <v>0</v>
      </c>
    </row>
    <row r="3536" spans="1:12" x14ac:dyDescent="0.25">
      <c r="A3536" s="84" t="s">
        <v>14750</v>
      </c>
      <c r="B3536" s="84" t="s">
        <v>14381</v>
      </c>
      <c r="C3536" s="84">
        <v>2</v>
      </c>
      <c r="D3536" s="122">
        <v>1.2226922982260685E-3</v>
      </c>
      <c r="E3536" s="122">
        <v>3.2045269429998404</v>
      </c>
      <c r="F3536" s="84" t="s">
        <v>12036</v>
      </c>
      <c r="G3536" s="84" t="b">
        <v>0</v>
      </c>
      <c r="H3536" s="84" t="b">
        <v>0</v>
      </c>
      <c r="I3536" s="84" t="b">
        <v>0</v>
      </c>
      <c r="J3536" s="84" t="b">
        <v>0</v>
      </c>
      <c r="K3536" s="84" t="b">
        <v>0</v>
      </c>
      <c r="L3536" s="84" t="b">
        <v>0</v>
      </c>
    </row>
    <row r="3537" spans="1:12" x14ac:dyDescent="0.25">
      <c r="A3537" s="84" t="s">
        <v>14381</v>
      </c>
      <c r="B3537" s="84" t="s">
        <v>765</v>
      </c>
      <c r="C3537" s="84">
        <v>2</v>
      </c>
      <c r="D3537" s="122">
        <v>1.2226922982260685E-3</v>
      </c>
      <c r="E3537" s="122">
        <v>2.0741931745048343</v>
      </c>
      <c r="F3537" s="84" t="s">
        <v>12036</v>
      </c>
      <c r="G3537" s="84" t="b">
        <v>0</v>
      </c>
      <c r="H3537" s="84" t="b">
        <v>0</v>
      </c>
      <c r="I3537" s="84" t="b">
        <v>0</v>
      </c>
      <c r="J3537" s="84" t="b">
        <v>0</v>
      </c>
      <c r="K3537" s="84" t="b">
        <v>0</v>
      </c>
      <c r="L3537" s="84" t="b">
        <v>0</v>
      </c>
    </row>
    <row r="3538" spans="1:12" x14ac:dyDescent="0.25">
      <c r="A3538" s="84" t="s">
        <v>15162</v>
      </c>
      <c r="B3538" s="84" t="s">
        <v>2803</v>
      </c>
      <c r="C3538" s="84">
        <v>2</v>
      </c>
      <c r="D3538" s="122">
        <v>1.2226922982260685E-3</v>
      </c>
      <c r="E3538" s="122">
        <v>1.6304956752721218</v>
      </c>
      <c r="F3538" s="84" t="s">
        <v>12036</v>
      </c>
      <c r="G3538" s="84" t="b">
        <v>1</v>
      </c>
      <c r="H3538" s="84" t="b">
        <v>0</v>
      </c>
      <c r="I3538" s="84" t="b">
        <v>0</v>
      </c>
      <c r="J3538" s="84" t="b">
        <v>0</v>
      </c>
      <c r="K3538" s="84" t="b">
        <v>0</v>
      </c>
      <c r="L3538" s="84" t="b">
        <v>0</v>
      </c>
    </row>
    <row r="3539" spans="1:12" x14ac:dyDescent="0.25">
      <c r="A3539" s="84" t="s">
        <v>2803</v>
      </c>
      <c r="B3539" s="84" t="s">
        <v>15163</v>
      </c>
      <c r="C3539" s="84">
        <v>2</v>
      </c>
      <c r="D3539" s="122">
        <v>1.2226922982260685E-3</v>
      </c>
      <c r="E3539" s="122">
        <v>1.6363252189328457</v>
      </c>
      <c r="F3539" s="84" t="s">
        <v>12036</v>
      </c>
      <c r="G3539" s="84" t="b">
        <v>0</v>
      </c>
      <c r="H3539" s="84" t="b">
        <v>0</v>
      </c>
      <c r="I3539" s="84" t="b">
        <v>0</v>
      </c>
      <c r="J3539" s="84" t="b">
        <v>0</v>
      </c>
      <c r="K3539" s="84" t="b">
        <v>0</v>
      </c>
      <c r="L3539" s="84" t="b">
        <v>0</v>
      </c>
    </row>
    <row r="3540" spans="1:12" x14ac:dyDescent="0.25">
      <c r="A3540" s="84" t="s">
        <v>15163</v>
      </c>
      <c r="B3540" s="84" t="s">
        <v>15164</v>
      </c>
      <c r="C3540" s="84">
        <v>2</v>
      </c>
      <c r="D3540" s="122">
        <v>1.2226922982260685E-3</v>
      </c>
      <c r="E3540" s="122">
        <v>3.2045269429998404</v>
      </c>
      <c r="F3540" s="84" t="s">
        <v>12036</v>
      </c>
      <c r="G3540" s="84" t="b">
        <v>0</v>
      </c>
      <c r="H3540" s="84" t="b">
        <v>0</v>
      </c>
      <c r="I3540" s="84" t="b">
        <v>0</v>
      </c>
      <c r="J3540" s="84" t="b">
        <v>0</v>
      </c>
      <c r="K3540" s="84" t="b">
        <v>0</v>
      </c>
      <c r="L3540" s="84" t="b">
        <v>0</v>
      </c>
    </row>
    <row r="3541" spans="1:12" x14ac:dyDescent="0.25">
      <c r="A3541" s="84" t="s">
        <v>15164</v>
      </c>
      <c r="B3541" s="84" t="s">
        <v>12384</v>
      </c>
      <c r="C3541" s="84">
        <v>2</v>
      </c>
      <c r="D3541" s="122">
        <v>1.2226922982260685E-3</v>
      </c>
      <c r="E3541" s="122">
        <v>2.6024669516718779</v>
      </c>
      <c r="F3541" s="84" t="s">
        <v>12036</v>
      </c>
      <c r="G3541" s="84" t="b">
        <v>0</v>
      </c>
      <c r="H3541" s="84" t="b">
        <v>0</v>
      </c>
      <c r="I3541" s="84" t="b">
        <v>0</v>
      </c>
      <c r="J3541" s="84" t="b">
        <v>0</v>
      </c>
      <c r="K3541" s="84" t="b">
        <v>0</v>
      </c>
      <c r="L3541" s="84" t="b">
        <v>0</v>
      </c>
    </row>
    <row r="3542" spans="1:12" x14ac:dyDescent="0.25">
      <c r="A3542" s="84" t="s">
        <v>12384</v>
      </c>
      <c r="B3542" s="84" t="s">
        <v>12282</v>
      </c>
      <c r="C3542" s="84">
        <v>2</v>
      </c>
      <c r="D3542" s="122">
        <v>1.2226922982260685E-3</v>
      </c>
      <c r="E3542" s="122">
        <v>2.0741931745048343</v>
      </c>
      <c r="F3542" s="84" t="s">
        <v>12036</v>
      </c>
      <c r="G3542" s="84" t="b">
        <v>0</v>
      </c>
      <c r="H3542" s="84" t="b">
        <v>0</v>
      </c>
      <c r="I3542" s="84" t="b">
        <v>0</v>
      </c>
      <c r="J3542" s="84" t="b">
        <v>1</v>
      </c>
      <c r="K3542" s="84" t="b">
        <v>0</v>
      </c>
      <c r="L3542" s="84" t="b">
        <v>0</v>
      </c>
    </row>
    <row r="3543" spans="1:12" x14ac:dyDescent="0.25">
      <c r="A3543" s="84" t="s">
        <v>12282</v>
      </c>
      <c r="B3543" s="84" t="s">
        <v>14398</v>
      </c>
      <c r="C3543" s="84">
        <v>2</v>
      </c>
      <c r="D3543" s="122">
        <v>1.2226922982260685E-3</v>
      </c>
      <c r="E3543" s="122">
        <v>2.1833376439299026</v>
      </c>
      <c r="F3543" s="84" t="s">
        <v>12036</v>
      </c>
      <c r="G3543" s="84" t="b">
        <v>1</v>
      </c>
      <c r="H3543" s="84" t="b">
        <v>0</v>
      </c>
      <c r="I3543" s="84" t="b">
        <v>0</v>
      </c>
      <c r="J3543" s="84" t="b">
        <v>0</v>
      </c>
      <c r="K3543" s="84" t="b">
        <v>0</v>
      </c>
      <c r="L3543" s="84" t="b">
        <v>0</v>
      </c>
    </row>
    <row r="3544" spans="1:12" x14ac:dyDescent="0.25">
      <c r="A3544" s="84" t="s">
        <v>14398</v>
      </c>
      <c r="B3544" s="84" t="s">
        <v>15165</v>
      </c>
      <c r="C3544" s="84">
        <v>2</v>
      </c>
      <c r="D3544" s="122">
        <v>1.2226922982260685E-3</v>
      </c>
      <c r="E3544" s="122">
        <v>2.6604588986495652</v>
      </c>
      <c r="F3544" s="84" t="s">
        <v>12036</v>
      </c>
      <c r="G3544" s="84" t="b">
        <v>0</v>
      </c>
      <c r="H3544" s="84" t="b">
        <v>0</v>
      </c>
      <c r="I3544" s="84" t="b">
        <v>0</v>
      </c>
      <c r="J3544" s="84" t="b">
        <v>0</v>
      </c>
      <c r="K3544" s="84" t="b">
        <v>1</v>
      </c>
      <c r="L3544" s="84" t="b">
        <v>0</v>
      </c>
    </row>
    <row r="3545" spans="1:12" x14ac:dyDescent="0.25">
      <c r="A3545" s="84" t="s">
        <v>15165</v>
      </c>
      <c r="B3545" s="84" t="s">
        <v>14225</v>
      </c>
      <c r="C3545" s="84">
        <v>2</v>
      </c>
      <c r="D3545" s="122">
        <v>1.2226922982260685E-3</v>
      </c>
      <c r="E3545" s="122">
        <v>3.0284356839441595</v>
      </c>
      <c r="F3545" s="84" t="s">
        <v>12036</v>
      </c>
      <c r="G3545" s="84" t="b">
        <v>0</v>
      </c>
      <c r="H3545" s="84" t="b">
        <v>1</v>
      </c>
      <c r="I3545" s="84" t="b">
        <v>0</v>
      </c>
      <c r="J3545" s="84" t="b">
        <v>0</v>
      </c>
      <c r="K3545" s="84" t="b">
        <v>0</v>
      </c>
      <c r="L3545" s="84" t="b">
        <v>0</v>
      </c>
    </row>
    <row r="3546" spans="1:12" x14ac:dyDescent="0.25">
      <c r="A3546" s="84" t="s">
        <v>14225</v>
      </c>
      <c r="B3546" s="84" t="s">
        <v>683</v>
      </c>
      <c r="C3546" s="84">
        <v>2</v>
      </c>
      <c r="D3546" s="122">
        <v>1.2226922982260685E-3</v>
      </c>
      <c r="E3546" s="122">
        <v>1.1533744205524594</v>
      </c>
      <c r="F3546" s="84" t="s">
        <v>12036</v>
      </c>
      <c r="G3546" s="84" t="b">
        <v>0</v>
      </c>
      <c r="H3546" s="84" t="b">
        <v>0</v>
      </c>
      <c r="I3546" s="84" t="b">
        <v>0</v>
      </c>
      <c r="J3546" s="84" t="b">
        <v>0</v>
      </c>
      <c r="K3546" s="84" t="b">
        <v>0</v>
      </c>
      <c r="L3546" s="84" t="b">
        <v>0</v>
      </c>
    </row>
    <row r="3547" spans="1:12" x14ac:dyDescent="0.25">
      <c r="A3547" s="84" t="s">
        <v>2931</v>
      </c>
      <c r="B3547" s="84" t="s">
        <v>14371</v>
      </c>
      <c r="C3547" s="84">
        <v>2</v>
      </c>
      <c r="D3547" s="122">
        <v>1.2226922982260685E-3</v>
      </c>
      <c r="E3547" s="122">
        <v>1.1833376439299024</v>
      </c>
      <c r="F3547" s="84" t="s">
        <v>12036</v>
      </c>
      <c r="G3547" s="84" t="b">
        <v>0</v>
      </c>
      <c r="H3547" s="84" t="b">
        <v>0</v>
      </c>
      <c r="I3547" s="84" t="b">
        <v>0</v>
      </c>
      <c r="J3547" s="84" t="b">
        <v>0</v>
      </c>
      <c r="K3547" s="84" t="b">
        <v>0</v>
      </c>
      <c r="L3547" s="84" t="b">
        <v>0</v>
      </c>
    </row>
    <row r="3548" spans="1:12" x14ac:dyDescent="0.25">
      <c r="A3548" s="84" t="s">
        <v>12290</v>
      </c>
      <c r="B3548" s="84" t="s">
        <v>14276</v>
      </c>
      <c r="C3548" s="84">
        <v>2</v>
      </c>
      <c r="D3548" s="122">
        <v>1.2226922982260685E-3</v>
      </c>
      <c r="E3548" s="122">
        <v>2.2268033377109928</v>
      </c>
      <c r="F3548" s="84" t="s">
        <v>12036</v>
      </c>
      <c r="G3548" s="84" t="b">
        <v>0</v>
      </c>
      <c r="H3548" s="84" t="b">
        <v>0</v>
      </c>
      <c r="I3548" s="84" t="b">
        <v>0</v>
      </c>
      <c r="J3548" s="84" t="b">
        <v>0</v>
      </c>
      <c r="K3548" s="84" t="b">
        <v>0</v>
      </c>
      <c r="L3548" s="84" t="b">
        <v>0</v>
      </c>
    </row>
    <row r="3549" spans="1:12" x14ac:dyDescent="0.25">
      <c r="A3549" s="84" t="s">
        <v>14436</v>
      </c>
      <c r="B3549" s="84" t="s">
        <v>683</v>
      </c>
      <c r="C3549" s="84">
        <v>2</v>
      </c>
      <c r="D3549" s="122">
        <v>1.2226922982260685E-3</v>
      </c>
      <c r="E3549" s="122">
        <v>1.2502844335605157</v>
      </c>
      <c r="F3549" s="84" t="s">
        <v>12036</v>
      </c>
      <c r="G3549" s="84" t="b">
        <v>0</v>
      </c>
      <c r="H3549" s="84" t="b">
        <v>0</v>
      </c>
      <c r="I3549" s="84" t="b">
        <v>0</v>
      </c>
      <c r="J3549" s="84" t="b">
        <v>0</v>
      </c>
      <c r="K3549" s="84" t="b">
        <v>0</v>
      </c>
      <c r="L3549" s="84" t="b">
        <v>0</v>
      </c>
    </row>
    <row r="3550" spans="1:12" x14ac:dyDescent="0.25">
      <c r="A3550" s="84" t="s">
        <v>767</v>
      </c>
      <c r="B3550" s="84" t="s">
        <v>12350</v>
      </c>
      <c r="C3550" s="84">
        <v>2</v>
      </c>
      <c r="D3550" s="122">
        <v>1.2226922982260685E-3</v>
      </c>
      <c r="E3550" s="122">
        <v>0.55276449561972962</v>
      </c>
      <c r="F3550" s="84" t="s">
        <v>12036</v>
      </c>
      <c r="G3550" s="84" t="b">
        <v>0</v>
      </c>
      <c r="H3550" s="84" t="b">
        <v>0</v>
      </c>
      <c r="I3550" s="84" t="b">
        <v>0</v>
      </c>
      <c r="J3550" s="84" t="b">
        <v>0</v>
      </c>
      <c r="K3550" s="84" t="b">
        <v>0</v>
      </c>
      <c r="L3550" s="84" t="b">
        <v>0</v>
      </c>
    </row>
    <row r="3551" spans="1:12" x14ac:dyDescent="0.25">
      <c r="A3551" s="84" t="s">
        <v>12350</v>
      </c>
      <c r="B3551" s="84" t="s">
        <v>15626</v>
      </c>
      <c r="C3551" s="84">
        <v>2</v>
      </c>
      <c r="D3551" s="122">
        <v>1.2226922982260685E-3</v>
      </c>
      <c r="E3551" s="122">
        <v>1.6190662134913398</v>
      </c>
      <c r="F3551" s="84" t="s">
        <v>12036</v>
      </c>
      <c r="G3551" s="84" t="b">
        <v>0</v>
      </c>
      <c r="H3551" s="84" t="b">
        <v>0</v>
      </c>
      <c r="I3551" s="84" t="b">
        <v>0</v>
      </c>
      <c r="J3551" s="84" t="b">
        <v>0</v>
      </c>
      <c r="K3551" s="84" t="b">
        <v>0</v>
      </c>
      <c r="L3551" s="84" t="b">
        <v>0</v>
      </c>
    </row>
    <row r="3552" spans="1:12" x14ac:dyDescent="0.25">
      <c r="A3552" s="84" t="s">
        <v>15626</v>
      </c>
      <c r="B3552" s="84" t="s">
        <v>15627</v>
      </c>
      <c r="C3552" s="84">
        <v>2</v>
      </c>
      <c r="D3552" s="122">
        <v>1.2226922982260685E-3</v>
      </c>
      <c r="E3552" s="122">
        <v>3.2045269429998404</v>
      </c>
      <c r="F3552" s="84" t="s">
        <v>12036</v>
      </c>
      <c r="G3552" s="84" t="b">
        <v>0</v>
      </c>
      <c r="H3552" s="84" t="b">
        <v>0</v>
      </c>
      <c r="I3552" s="84" t="b">
        <v>0</v>
      </c>
      <c r="J3552" s="84" t="b">
        <v>0</v>
      </c>
      <c r="K3552" s="84" t="b">
        <v>0</v>
      </c>
      <c r="L3552" s="84" t="b">
        <v>0</v>
      </c>
    </row>
    <row r="3553" spans="1:12" x14ac:dyDescent="0.25">
      <c r="A3553" s="84" t="s">
        <v>15627</v>
      </c>
      <c r="B3553" s="84" t="s">
        <v>14615</v>
      </c>
      <c r="C3553" s="84">
        <v>2</v>
      </c>
      <c r="D3553" s="122">
        <v>1.2226922982260685E-3</v>
      </c>
      <c r="E3553" s="122">
        <v>3.2045269429998404</v>
      </c>
      <c r="F3553" s="84" t="s">
        <v>12036</v>
      </c>
      <c r="G3553" s="84" t="b">
        <v>0</v>
      </c>
      <c r="H3553" s="84" t="b">
        <v>0</v>
      </c>
      <c r="I3553" s="84" t="b">
        <v>0</v>
      </c>
      <c r="J3553" s="84" t="b">
        <v>0</v>
      </c>
      <c r="K3553" s="84" t="b">
        <v>0</v>
      </c>
      <c r="L3553" s="84" t="b">
        <v>0</v>
      </c>
    </row>
    <row r="3554" spans="1:12" x14ac:dyDescent="0.25">
      <c r="A3554" s="84" t="s">
        <v>14615</v>
      </c>
      <c r="B3554" s="84" t="s">
        <v>2788</v>
      </c>
      <c r="C3554" s="84">
        <v>2</v>
      </c>
      <c r="D3554" s="122">
        <v>1.2226922982260685E-3</v>
      </c>
      <c r="E3554" s="122">
        <v>1.7573689116576214</v>
      </c>
      <c r="F3554" s="84" t="s">
        <v>12036</v>
      </c>
      <c r="G3554" s="84" t="b">
        <v>0</v>
      </c>
      <c r="H3554" s="84" t="b">
        <v>0</v>
      </c>
      <c r="I3554" s="84" t="b">
        <v>0</v>
      </c>
      <c r="J3554" s="84" t="b">
        <v>0</v>
      </c>
      <c r="K3554" s="84" t="b">
        <v>0</v>
      </c>
      <c r="L3554" s="84" t="b">
        <v>0</v>
      </c>
    </row>
    <row r="3555" spans="1:12" x14ac:dyDescent="0.25">
      <c r="A3555" s="84" t="s">
        <v>2788</v>
      </c>
      <c r="B3555" s="84" t="s">
        <v>765</v>
      </c>
      <c r="C3555" s="84">
        <v>2</v>
      </c>
      <c r="D3555" s="122">
        <v>1.2226922982260685E-3</v>
      </c>
      <c r="E3555" s="122">
        <v>0.74175471458922915</v>
      </c>
      <c r="F3555" s="84" t="s">
        <v>12036</v>
      </c>
      <c r="G3555" s="84" t="b">
        <v>0</v>
      </c>
      <c r="H3555" s="84" t="b">
        <v>0</v>
      </c>
      <c r="I3555" s="84" t="b">
        <v>0</v>
      </c>
      <c r="J3555" s="84" t="b">
        <v>0</v>
      </c>
      <c r="K3555" s="84" t="b">
        <v>0</v>
      </c>
      <c r="L3555" s="84" t="b">
        <v>0</v>
      </c>
    </row>
    <row r="3556" spans="1:12" x14ac:dyDescent="0.25">
      <c r="A3556" s="84" t="s">
        <v>14650</v>
      </c>
      <c r="B3556" s="84" t="s">
        <v>14358</v>
      </c>
      <c r="C3556" s="84">
        <v>2</v>
      </c>
      <c r="D3556" s="122">
        <v>1.2226922982260685E-3</v>
      </c>
      <c r="E3556" s="122">
        <v>2.8523444248884782</v>
      </c>
      <c r="F3556" s="84" t="s">
        <v>12036</v>
      </c>
      <c r="G3556" s="84" t="b">
        <v>0</v>
      </c>
      <c r="H3556" s="84" t="b">
        <v>0</v>
      </c>
      <c r="I3556" s="84" t="b">
        <v>0</v>
      </c>
      <c r="J3556" s="84" t="b">
        <v>0</v>
      </c>
      <c r="K3556" s="84" t="b">
        <v>0</v>
      </c>
      <c r="L3556" s="84" t="b">
        <v>0</v>
      </c>
    </row>
    <row r="3557" spans="1:12" x14ac:dyDescent="0.25">
      <c r="A3557" s="84" t="s">
        <v>14358</v>
      </c>
      <c r="B3557" s="84" t="s">
        <v>15343</v>
      </c>
      <c r="C3557" s="84">
        <v>2</v>
      </c>
      <c r="D3557" s="122">
        <v>1.2226922982260685E-3</v>
      </c>
      <c r="E3557" s="122">
        <v>3.0284356839441595</v>
      </c>
      <c r="F3557" s="84" t="s">
        <v>12036</v>
      </c>
      <c r="G3557" s="84" t="b">
        <v>0</v>
      </c>
      <c r="H3557" s="84" t="b">
        <v>0</v>
      </c>
      <c r="I3557" s="84" t="b">
        <v>0</v>
      </c>
      <c r="J3557" s="84" t="b">
        <v>0</v>
      </c>
      <c r="K3557" s="84" t="b">
        <v>0</v>
      </c>
      <c r="L3557" s="84" t="b">
        <v>0</v>
      </c>
    </row>
    <row r="3558" spans="1:12" x14ac:dyDescent="0.25">
      <c r="A3558" s="84" t="s">
        <v>15343</v>
      </c>
      <c r="B3558" s="84" t="s">
        <v>15344</v>
      </c>
      <c r="C3558" s="84">
        <v>2</v>
      </c>
      <c r="D3558" s="122">
        <v>1.2226922982260685E-3</v>
      </c>
      <c r="E3558" s="122">
        <v>3.2045269429998404</v>
      </c>
      <c r="F3558" s="84" t="s">
        <v>12036</v>
      </c>
      <c r="G3558" s="84" t="b">
        <v>0</v>
      </c>
      <c r="H3558" s="84" t="b">
        <v>0</v>
      </c>
      <c r="I3558" s="84" t="b">
        <v>0</v>
      </c>
      <c r="J3558" s="84" t="b">
        <v>0</v>
      </c>
      <c r="K3558" s="84" t="b">
        <v>1</v>
      </c>
      <c r="L3558" s="84" t="b">
        <v>0</v>
      </c>
    </row>
    <row r="3559" spans="1:12" x14ac:dyDescent="0.25">
      <c r="A3559" s="84" t="s">
        <v>15344</v>
      </c>
      <c r="B3559" s="84" t="s">
        <v>15345</v>
      </c>
      <c r="C3559" s="84">
        <v>2</v>
      </c>
      <c r="D3559" s="122">
        <v>1.2226922982260685E-3</v>
      </c>
      <c r="E3559" s="122">
        <v>3.2045269429998404</v>
      </c>
      <c r="F3559" s="84" t="s">
        <v>12036</v>
      </c>
      <c r="G3559" s="84" t="b">
        <v>0</v>
      </c>
      <c r="H3559" s="84" t="b">
        <v>1</v>
      </c>
      <c r="I3559" s="84" t="b">
        <v>0</v>
      </c>
      <c r="J3559" s="84" t="b">
        <v>0</v>
      </c>
      <c r="K3559" s="84" t="b">
        <v>0</v>
      </c>
      <c r="L3559" s="84" t="b">
        <v>0</v>
      </c>
    </row>
    <row r="3560" spans="1:12" x14ac:dyDescent="0.25">
      <c r="A3560" s="84" t="s">
        <v>15345</v>
      </c>
      <c r="B3560" s="84" t="s">
        <v>14219</v>
      </c>
      <c r="C3560" s="84">
        <v>2</v>
      </c>
      <c r="D3560" s="122">
        <v>1.2226922982260685E-3</v>
      </c>
      <c r="E3560" s="122">
        <v>2.9034969473358592</v>
      </c>
      <c r="F3560" s="84" t="s">
        <v>12036</v>
      </c>
      <c r="G3560" s="84" t="b">
        <v>0</v>
      </c>
      <c r="H3560" s="84" t="b">
        <v>0</v>
      </c>
      <c r="I3560" s="84" t="b">
        <v>0</v>
      </c>
      <c r="J3560" s="84" t="b">
        <v>0</v>
      </c>
      <c r="K3560" s="84" t="b">
        <v>0</v>
      </c>
      <c r="L3560" s="84" t="b">
        <v>0</v>
      </c>
    </row>
    <row r="3561" spans="1:12" x14ac:dyDescent="0.25">
      <c r="A3561" s="84" t="s">
        <v>14219</v>
      </c>
      <c r="B3561" s="84" t="s">
        <v>15346</v>
      </c>
      <c r="C3561" s="84">
        <v>2</v>
      </c>
      <c r="D3561" s="122">
        <v>1.2226922982260685E-3</v>
      </c>
      <c r="E3561" s="122">
        <v>2.9034969473358592</v>
      </c>
      <c r="F3561" s="84" t="s">
        <v>12036</v>
      </c>
      <c r="G3561" s="84" t="b">
        <v>0</v>
      </c>
      <c r="H3561" s="84" t="b">
        <v>0</v>
      </c>
      <c r="I3561" s="84" t="b">
        <v>0</v>
      </c>
      <c r="J3561" s="84" t="b">
        <v>0</v>
      </c>
      <c r="K3561" s="84" t="b">
        <v>0</v>
      </c>
      <c r="L3561" s="84" t="b">
        <v>0</v>
      </c>
    </row>
    <row r="3562" spans="1:12" x14ac:dyDescent="0.25">
      <c r="A3562" s="84" t="s">
        <v>15346</v>
      </c>
      <c r="B3562" s="84" t="s">
        <v>14481</v>
      </c>
      <c r="C3562" s="84">
        <v>2</v>
      </c>
      <c r="D3562" s="122">
        <v>1.2226922982260685E-3</v>
      </c>
      <c r="E3562" s="122">
        <v>3.2045269429998404</v>
      </c>
      <c r="F3562" s="84" t="s">
        <v>12036</v>
      </c>
      <c r="G3562" s="84" t="b">
        <v>0</v>
      </c>
      <c r="H3562" s="84" t="b">
        <v>0</v>
      </c>
      <c r="I3562" s="84" t="b">
        <v>0</v>
      </c>
      <c r="J3562" s="84" t="b">
        <v>0</v>
      </c>
      <c r="K3562" s="84" t="b">
        <v>0</v>
      </c>
      <c r="L3562" s="84" t="b">
        <v>0</v>
      </c>
    </row>
    <row r="3563" spans="1:12" x14ac:dyDescent="0.25">
      <c r="A3563" s="84" t="s">
        <v>14481</v>
      </c>
      <c r="B3563" s="84" t="s">
        <v>14431</v>
      </c>
      <c r="C3563" s="84">
        <v>2</v>
      </c>
      <c r="D3563" s="122">
        <v>1.2226922982260685E-3</v>
      </c>
      <c r="E3563" s="122">
        <v>3.0284356839441595</v>
      </c>
      <c r="F3563" s="84" t="s">
        <v>12036</v>
      </c>
      <c r="G3563" s="84" t="b">
        <v>0</v>
      </c>
      <c r="H3563" s="84" t="b">
        <v>0</v>
      </c>
      <c r="I3563" s="84" t="b">
        <v>0</v>
      </c>
      <c r="J3563" s="84" t="b">
        <v>0</v>
      </c>
      <c r="K3563" s="84" t="b">
        <v>0</v>
      </c>
      <c r="L3563" s="84" t="b">
        <v>0</v>
      </c>
    </row>
    <row r="3564" spans="1:12" x14ac:dyDescent="0.25">
      <c r="A3564" s="84" t="s">
        <v>2803</v>
      </c>
      <c r="B3564" s="84" t="s">
        <v>14636</v>
      </c>
      <c r="C3564" s="84">
        <v>2</v>
      </c>
      <c r="D3564" s="122">
        <v>1.2226922982260685E-3</v>
      </c>
      <c r="E3564" s="122">
        <v>1.4602339598771643</v>
      </c>
      <c r="F3564" s="84" t="s">
        <v>12036</v>
      </c>
      <c r="G3564" s="84" t="b">
        <v>0</v>
      </c>
      <c r="H3564" s="84" t="b">
        <v>0</v>
      </c>
      <c r="I3564" s="84" t="b">
        <v>0</v>
      </c>
      <c r="J3564" s="84" t="b">
        <v>0</v>
      </c>
      <c r="K3564" s="84" t="b">
        <v>0</v>
      </c>
      <c r="L3564" s="84" t="b">
        <v>0</v>
      </c>
    </row>
    <row r="3565" spans="1:12" x14ac:dyDescent="0.25">
      <c r="A3565" s="84" t="s">
        <v>14636</v>
      </c>
      <c r="B3565" s="84" t="s">
        <v>14331</v>
      </c>
      <c r="C3565" s="84">
        <v>2</v>
      </c>
      <c r="D3565" s="122">
        <v>1.2226922982260685E-3</v>
      </c>
      <c r="E3565" s="122">
        <v>2.426375692616197</v>
      </c>
      <c r="F3565" s="84" t="s">
        <v>12036</v>
      </c>
      <c r="G3565" s="84" t="b">
        <v>0</v>
      </c>
      <c r="H3565" s="84" t="b">
        <v>0</v>
      </c>
      <c r="I3565" s="84" t="b">
        <v>0</v>
      </c>
      <c r="J3565" s="84" t="b">
        <v>0</v>
      </c>
      <c r="K3565" s="84" t="b">
        <v>0</v>
      </c>
      <c r="L3565" s="84" t="b">
        <v>0</v>
      </c>
    </row>
    <row r="3566" spans="1:12" x14ac:dyDescent="0.25">
      <c r="A3566" s="84" t="s">
        <v>14331</v>
      </c>
      <c r="B3566" s="84" t="s">
        <v>15034</v>
      </c>
      <c r="C3566" s="84">
        <v>2</v>
      </c>
      <c r="D3566" s="122">
        <v>1.2226922982260685E-3</v>
      </c>
      <c r="E3566" s="122">
        <v>2.6024669516718779</v>
      </c>
      <c r="F3566" s="84" t="s">
        <v>12036</v>
      </c>
      <c r="G3566" s="84" t="b">
        <v>0</v>
      </c>
      <c r="H3566" s="84" t="b">
        <v>0</v>
      </c>
      <c r="I3566" s="84" t="b">
        <v>0</v>
      </c>
      <c r="J3566" s="84" t="b">
        <v>0</v>
      </c>
      <c r="K3566" s="84" t="b">
        <v>0</v>
      </c>
      <c r="L3566" s="84" t="b">
        <v>0</v>
      </c>
    </row>
    <row r="3567" spans="1:12" x14ac:dyDescent="0.25">
      <c r="A3567" s="84" t="s">
        <v>15034</v>
      </c>
      <c r="B3567" s="84" t="s">
        <v>15035</v>
      </c>
      <c r="C3567" s="84">
        <v>2</v>
      </c>
      <c r="D3567" s="122">
        <v>1.2226922982260685E-3</v>
      </c>
      <c r="E3567" s="122">
        <v>3.2045269429998404</v>
      </c>
      <c r="F3567" s="84" t="s">
        <v>12036</v>
      </c>
      <c r="G3567" s="84" t="b">
        <v>0</v>
      </c>
      <c r="H3567" s="84" t="b">
        <v>0</v>
      </c>
      <c r="I3567" s="84" t="b">
        <v>0</v>
      </c>
      <c r="J3567" s="84" t="b">
        <v>0</v>
      </c>
      <c r="K3567" s="84" t="b">
        <v>0</v>
      </c>
      <c r="L3567" s="84" t="b">
        <v>0</v>
      </c>
    </row>
    <row r="3568" spans="1:12" x14ac:dyDescent="0.25">
      <c r="A3568" s="84" t="s">
        <v>15035</v>
      </c>
      <c r="B3568" s="84" t="s">
        <v>14301</v>
      </c>
      <c r="C3568" s="84">
        <v>2</v>
      </c>
      <c r="D3568" s="122">
        <v>1.2226922982260685E-3</v>
      </c>
      <c r="E3568" s="122">
        <v>2.8065869343278029</v>
      </c>
      <c r="F3568" s="84" t="s">
        <v>12036</v>
      </c>
      <c r="G3568" s="84" t="b">
        <v>0</v>
      </c>
      <c r="H3568" s="84" t="b">
        <v>0</v>
      </c>
      <c r="I3568" s="84" t="b">
        <v>0</v>
      </c>
      <c r="J3568" s="84" t="b">
        <v>0</v>
      </c>
      <c r="K3568" s="84" t="b">
        <v>0</v>
      </c>
      <c r="L3568" s="84" t="b">
        <v>0</v>
      </c>
    </row>
    <row r="3569" spans="1:12" x14ac:dyDescent="0.25">
      <c r="A3569" s="84" t="s">
        <v>14301</v>
      </c>
      <c r="B3569" s="84" t="s">
        <v>683</v>
      </c>
      <c r="C3569" s="84">
        <v>2</v>
      </c>
      <c r="D3569" s="122">
        <v>1.2226922982260685E-3</v>
      </c>
      <c r="E3569" s="122">
        <v>1.1533744205524594</v>
      </c>
      <c r="F3569" s="84" t="s">
        <v>12036</v>
      </c>
      <c r="G3569" s="84" t="b">
        <v>0</v>
      </c>
      <c r="H3569" s="84" t="b">
        <v>0</v>
      </c>
      <c r="I3569" s="84" t="b">
        <v>0</v>
      </c>
      <c r="J3569" s="84" t="b">
        <v>0</v>
      </c>
      <c r="K3569" s="84" t="b">
        <v>0</v>
      </c>
      <c r="L3569" s="84" t="b">
        <v>0</v>
      </c>
    </row>
    <row r="3570" spans="1:12" x14ac:dyDescent="0.25">
      <c r="A3570" s="84" t="s">
        <v>2694</v>
      </c>
      <c r="B3570" s="84" t="s">
        <v>14229</v>
      </c>
      <c r="C3570" s="84">
        <v>2</v>
      </c>
      <c r="D3570" s="122">
        <v>1.2226922982260685E-3</v>
      </c>
      <c r="E3570" s="122">
        <v>1.9492544378965346</v>
      </c>
      <c r="F3570" s="84" t="s">
        <v>12036</v>
      </c>
      <c r="G3570" s="84" t="b">
        <v>0</v>
      </c>
      <c r="H3570" s="84" t="b">
        <v>0</v>
      </c>
      <c r="I3570" s="84" t="b">
        <v>0</v>
      </c>
      <c r="J3570" s="84" t="b">
        <v>0</v>
      </c>
      <c r="K3570" s="84" t="b">
        <v>0</v>
      </c>
      <c r="L3570" s="84" t="b">
        <v>0</v>
      </c>
    </row>
    <row r="3571" spans="1:12" x14ac:dyDescent="0.25">
      <c r="A3571" s="84" t="s">
        <v>14229</v>
      </c>
      <c r="B3571" s="84" t="s">
        <v>15003</v>
      </c>
      <c r="C3571" s="84">
        <v>2</v>
      </c>
      <c r="D3571" s="122">
        <v>1.2226922982260685E-3</v>
      </c>
      <c r="E3571" s="122">
        <v>2.275108017285548</v>
      </c>
      <c r="F3571" s="84" t="s">
        <v>12036</v>
      </c>
      <c r="G3571" s="84" t="b">
        <v>0</v>
      </c>
      <c r="H3571" s="84" t="b">
        <v>0</v>
      </c>
      <c r="I3571" s="84" t="b">
        <v>0</v>
      </c>
      <c r="J3571" s="84" t="b">
        <v>0</v>
      </c>
      <c r="K3571" s="84" t="b">
        <v>0</v>
      </c>
      <c r="L3571" s="84" t="b">
        <v>0</v>
      </c>
    </row>
    <row r="3572" spans="1:12" x14ac:dyDescent="0.25">
      <c r="A3572" s="84" t="s">
        <v>15003</v>
      </c>
      <c r="B3572" s="84" t="s">
        <v>14467</v>
      </c>
      <c r="C3572" s="84">
        <v>2</v>
      </c>
      <c r="D3572" s="122">
        <v>1.2226922982260685E-3</v>
      </c>
      <c r="E3572" s="122">
        <v>2.6604588986495652</v>
      </c>
      <c r="F3572" s="84" t="s">
        <v>12036</v>
      </c>
      <c r="G3572" s="84" t="b">
        <v>0</v>
      </c>
      <c r="H3572" s="84" t="b">
        <v>0</v>
      </c>
      <c r="I3572" s="84" t="b">
        <v>0</v>
      </c>
      <c r="J3572" s="84" t="b">
        <v>0</v>
      </c>
      <c r="K3572" s="84" t="b">
        <v>0</v>
      </c>
      <c r="L3572" s="84" t="b">
        <v>0</v>
      </c>
    </row>
    <row r="3573" spans="1:12" x14ac:dyDescent="0.25">
      <c r="A3573" s="84" t="s">
        <v>14467</v>
      </c>
      <c r="B3573" s="84" t="s">
        <v>731</v>
      </c>
      <c r="C3573" s="84">
        <v>2</v>
      </c>
      <c r="D3573" s="122">
        <v>1.2226922982260685E-3</v>
      </c>
      <c r="E3573" s="122">
        <v>0.73840107258164134</v>
      </c>
      <c r="F3573" s="84" t="s">
        <v>12036</v>
      </c>
      <c r="G3573" s="84" t="b">
        <v>0</v>
      </c>
      <c r="H3573" s="84" t="b">
        <v>0</v>
      </c>
      <c r="I3573" s="84" t="b">
        <v>0</v>
      </c>
      <c r="J3573" s="84" t="b">
        <v>0</v>
      </c>
      <c r="K3573" s="84" t="b">
        <v>0</v>
      </c>
      <c r="L3573" s="84" t="b">
        <v>0</v>
      </c>
    </row>
    <row r="3574" spans="1:12" x14ac:dyDescent="0.25">
      <c r="A3574" s="84" t="s">
        <v>14195</v>
      </c>
      <c r="B3574" s="84" t="s">
        <v>14982</v>
      </c>
      <c r="C3574" s="84">
        <v>2</v>
      </c>
      <c r="D3574" s="122">
        <v>1.2226922982260685E-3</v>
      </c>
      <c r="E3574" s="122">
        <v>2.0905835906930039</v>
      </c>
      <c r="F3574" s="84" t="s">
        <v>12036</v>
      </c>
      <c r="G3574" s="84" t="b">
        <v>0</v>
      </c>
      <c r="H3574" s="84" t="b">
        <v>0</v>
      </c>
      <c r="I3574" s="84" t="b">
        <v>0</v>
      </c>
      <c r="J3574" s="84" t="b">
        <v>0</v>
      </c>
      <c r="K3574" s="84" t="b">
        <v>0</v>
      </c>
      <c r="L3574" s="84" t="b">
        <v>0</v>
      </c>
    </row>
    <row r="3575" spans="1:12" x14ac:dyDescent="0.25">
      <c r="A3575" s="84" t="s">
        <v>14982</v>
      </c>
      <c r="B3575" s="84" t="s">
        <v>765</v>
      </c>
      <c r="C3575" s="84">
        <v>2</v>
      </c>
      <c r="D3575" s="122">
        <v>1.2226922982260685E-3</v>
      </c>
      <c r="E3575" s="122">
        <v>2.0741931745048343</v>
      </c>
      <c r="F3575" s="84" t="s">
        <v>12036</v>
      </c>
      <c r="G3575" s="84" t="b">
        <v>0</v>
      </c>
      <c r="H3575" s="84" t="b">
        <v>0</v>
      </c>
      <c r="I3575" s="84" t="b">
        <v>0</v>
      </c>
      <c r="J3575" s="84" t="b">
        <v>0</v>
      </c>
      <c r="K3575" s="84" t="b">
        <v>0</v>
      </c>
      <c r="L3575" s="84" t="b">
        <v>0</v>
      </c>
    </row>
    <row r="3576" spans="1:12" x14ac:dyDescent="0.25">
      <c r="A3576" s="84" t="s">
        <v>12266</v>
      </c>
      <c r="B3576" s="84" t="s">
        <v>14230</v>
      </c>
      <c r="C3576" s="84">
        <v>2</v>
      </c>
      <c r="D3576" s="122">
        <v>1.2226922982260685E-3</v>
      </c>
      <c r="E3576" s="122">
        <v>1.0170062221633775</v>
      </c>
      <c r="F3576" s="84" t="s">
        <v>12036</v>
      </c>
      <c r="G3576" s="84" t="b">
        <v>0</v>
      </c>
      <c r="H3576" s="84" t="b">
        <v>0</v>
      </c>
      <c r="I3576" s="84" t="b">
        <v>0</v>
      </c>
      <c r="J3576" s="84" t="b">
        <v>0</v>
      </c>
      <c r="K3576" s="84" t="b">
        <v>0</v>
      </c>
      <c r="L3576" s="84" t="b">
        <v>0</v>
      </c>
    </row>
    <row r="3577" spans="1:12" x14ac:dyDescent="0.25">
      <c r="A3577" s="84" t="s">
        <v>14230</v>
      </c>
      <c r="B3577" s="84" t="s">
        <v>14307</v>
      </c>
      <c r="C3577" s="84">
        <v>2</v>
      </c>
      <c r="D3577" s="122">
        <v>1.2226922982260685E-3</v>
      </c>
      <c r="E3577" s="122">
        <v>2.4843676395938838</v>
      </c>
      <c r="F3577" s="84" t="s">
        <v>12036</v>
      </c>
      <c r="G3577" s="84" t="b">
        <v>0</v>
      </c>
      <c r="H3577" s="84" t="b">
        <v>0</v>
      </c>
      <c r="I3577" s="84" t="b">
        <v>0</v>
      </c>
      <c r="J3577" s="84" t="b">
        <v>0</v>
      </c>
      <c r="K3577" s="84" t="b">
        <v>0</v>
      </c>
      <c r="L3577" s="84" t="b">
        <v>0</v>
      </c>
    </row>
    <row r="3578" spans="1:12" x14ac:dyDescent="0.25">
      <c r="A3578" s="84" t="s">
        <v>14758</v>
      </c>
      <c r="B3578" s="84" t="s">
        <v>14527</v>
      </c>
      <c r="C3578" s="84">
        <v>2</v>
      </c>
      <c r="D3578" s="122">
        <v>1.2226922982260685E-3</v>
      </c>
      <c r="E3578" s="122">
        <v>3.2045269429998404</v>
      </c>
      <c r="F3578" s="84" t="s">
        <v>12036</v>
      </c>
      <c r="G3578" s="84" t="b">
        <v>0</v>
      </c>
      <c r="H3578" s="84" t="b">
        <v>0</v>
      </c>
      <c r="I3578" s="84" t="b">
        <v>0</v>
      </c>
      <c r="J3578" s="84" t="b">
        <v>0</v>
      </c>
      <c r="K3578" s="84" t="b">
        <v>0</v>
      </c>
      <c r="L3578" s="84" t="b">
        <v>0</v>
      </c>
    </row>
    <row r="3579" spans="1:12" x14ac:dyDescent="0.25">
      <c r="A3579" s="84" t="s">
        <v>14527</v>
      </c>
      <c r="B3579" s="84" t="s">
        <v>14380</v>
      </c>
      <c r="C3579" s="84">
        <v>2</v>
      </c>
      <c r="D3579" s="122">
        <v>1.2226922982260685E-3</v>
      </c>
      <c r="E3579" s="122">
        <v>3.0284356839441595</v>
      </c>
      <c r="F3579" s="84" t="s">
        <v>12036</v>
      </c>
      <c r="G3579" s="84" t="b">
        <v>0</v>
      </c>
      <c r="H3579" s="84" t="b">
        <v>0</v>
      </c>
      <c r="I3579" s="84" t="b">
        <v>0</v>
      </c>
      <c r="J3579" s="84" t="b">
        <v>0</v>
      </c>
      <c r="K3579" s="84" t="b">
        <v>0</v>
      </c>
      <c r="L3579" s="84" t="b">
        <v>0</v>
      </c>
    </row>
    <row r="3580" spans="1:12" x14ac:dyDescent="0.25">
      <c r="A3580" s="84" t="s">
        <v>14380</v>
      </c>
      <c r="B3580" s="84" t="s">
        <v>15722</v>
      </c>
      <c r="C3580" s="84">
        <v>2</v>
      </c>
      <c r="D3580" s="122">
        <v>1.2226922982260685E-3</v>
      </c>
      <c r="E3580" s="122">
        <v>3.0284356839441595</v>
      </c>
      <c r="F3580" s="84" t="s">
        <v>12036</v>
      </c>
      <c r="G3580" s="84" t="b">
        <v>0</v>
      </c>
      <c r="H3580" s="84" t="b">
        <v>0</v>
      </c>
      <c r="I3580" s="84" t="b">
        <v>0</v>
      </c>
      <c r="J3580" s="84" t="b">
        <v>0</v>
      </c>
      <c r="K3580" s="84" t="b">
        <v>0</v>
      </c>
      <c r="L3580" s="84" t="b">
        <v>0</v>
      </c>
    </row>
    <row r="3581" spans="1:12" x14ac:dyDescent="0.25">
      <c r="A3581" s="84" t="s">
        <v>15722</v>
      </c>
      <c r="B3581" s="84" t="s">
        <v>765</v>
      </c>
      <c r="C3581" s="84">
        <v>2</v>
      </c>
      <c r="D3581" s="122">
        <v>1.2226922982260685E-3</v>
      </c>
      <c r="E3581" s="122">
        <v>2.0741931745048343</v>
      </c>
      <c r="F3581" s="84" t="s">
        <v>12036</v>
      </c>
      <c r="G3581" s="84" t="b">
        <v>0</v>
      </c>
      <c r="H3581" s="84" t="b">
        <v>0</v>
      </c>
      <c r="I3581" s="84" t="b">
        <v>0</v>
      </c>
      <c r="J3581" s="84" t="b">
        <v>0</v>
      </c>
      <c r="K3581" s="84" t="b">
        <v>0</v>
      </c>
      <c r="L3581" s="84" t="b">
        <v>0</v>
      </c>
    </row>
    <row r="3582" spans="1:12" x14ac:dyDescent="0.25">
      <c r="A3582" s="84" t="s">
        <v>15481</v>
      </c>
      <c r="B3582" s="84" t="s">
        <v>15482</v>
      </c>
      <c r="C3582" s="84">
        <v>2</v>
      </c>
      <c r="D3582" s="122">
        <v>1.2226922982260685E-3</v>
      </c>
      <c r="E3582" s="122">
        <v>3.2045269429998404</v>
      </c>
      <c r="F3582" s="84" t="s">
        <v>12036</v>
      </c>
      <c r="G3582" s="84" t="b">
        <v>0</v>
      </c>
      <c r="H3582" s="84" t="b">
        <v>0</v>
      </c>
      <c r="I3582" s="84" t="b">
        <v>0</v>
      </c>
      <c r="J3582" s="84" t="b">
        <v>0</v>
      </c>
      <c r="K3582" s="84" t="b">
        <v>0</v>
      </c>
      <c r="L3582" s="84" t="b">
        <v>0</v>
      </c>
    </row>
    <row r="3583" spans="1:12" x14ac:dyDescent="0.25">
      <c r="A3583" s="84" t="s">
        <v>15482</v>
      </c>
      <c r="B3583" s="84" t="s">
        <v>12350</v>
      </c>
      <c r="C3583" s="84">
        <v>2</v>
      </c>
      <c r="D3583" s="122">
        <v>1.2226922982260685E-3</v>
      </c>
      <c r="E3583" s="122">
        <v>1.6667078479265665</v>
      </c>
      <c r="F3583" s="84" t="s">
        <v>12036</v>
      </c>
      <c r="G3583" s="84" t="b">
        <v>0</v>
      </c>
      <c r="H3583" s="84" t="b">
        <v>0</v>
      </c>
      <c r="I3583" s="84" t="b">
        <v>0</v>
      </c>
      <c r="J3583" s="84" t="b">
        <v>0</v>
      </c>
      <c r="K3583" s="84" t="b">
        <v>0</v>
      </c>
      <c r="L3583" s="84" t="b">
        <v>0</v>
      </c>
    </row>
    <row r="3584" spans="1:12" x14ac:dyDescent="0.25">
      <c r="A3584" s="84" t="s">
        <v>12369</v>
      </c>
      <c r="B3584" s="84" t="s">
        <v>754</v>
      </c>
      <c r="C3584" s="84">
        <v>2</v>
      </c>
      <c r="D3584" s="122">
        <v>1.2226922982260685E-3</v>
      </c>
      <c r="E3584" s="122">
        <v>0.34794908530215374</v>
      </c>
      <c r="F3584" s="84" t="s">
        <v>12036</v>
      </c>
      <c r="G3584" s="84" t="b">
        <v>0</v>
      </c>
      <c r="H3584" s="84" t="b">
        <v>0</v>
      </c>
      <c r="I3584" s="84" t="b">
        <v>0</v>
      </c>
      <c r="J3584" s="84" t="b">
        <v>0</v>
      </c>
      <c r="K3584" s="84" t="b">
        <v>0</v>
      </c>
      <c r="L3584" s="84" t="b">
        <v>0</v>
      </c>
    </row>
    <row r="3585" spans="1:12" x14ac:dyDescent="0.25">
      <c r="A3585" s="84" t="s">
        <v>731</v>
      </c>
      <c r="B3585" s="84" t="s">
        <v>14444</v>
      </c>
      <c r="C3585" s="84">
        <v>2</v>
      </c>
      <c r="D3585" s="122">
        <v>1.2226922982260685E-3</v>
      </c>
      <c r="E3585" s="122">
        <v>0.70141750632847133</v>
      </c>
      <c r="F3585" s="84" t="s">
        <v>12036</v>
      </c>
      <c r="G3585" s="84" t="b">
        <v>0</v>
      </c>
      <c r="H3585" s="84" t="b">
        <v>0</v>
      </c>
      <c r="I3585" s="84" t="b">
        <v>0</v>
      </c>
      <c r="J3585" s="84" t="b">
        <v>0</v>
      </c>
      <c r="K3585" s="84" t="b">
        <v>0</v>
      </c>
      <c r="L3585" s="84" t="b">
        <v>0</v>
      </c>
    </row>
    <row r="3586" spans="1:12" x14ac:dyDescent="0.25">
      <c r="A3586" s="84" t="s">
        <v>2679</v>
      </c>
      <c r="B3586" s="84" t="s">
        <v>14235</v>
      </c>
      <c r="C3586" s="84">
        <v>2</v>
      </c>
      <c r="D3586" s="122">
        <v>1.2226922982260685E-3</v>
      </c>
      <c r="E3586" s="122">
        <v>0.68601300312195324</v>
      </c>
      <c r="F3586" s="84" t="s">
        <v>12036</v>
      </c>
      <c r="G3586" s="84" t="b">
        <v>0</v>
      </c>
      <c r="H3586" s="84" t="b">
        <v>0</v>
      </c>
      <c r="I3586" s="84" t="b">
        <v>0</v>
      </c>
      <c r="J3586" s="84" t="b">
        <v>0</v>
      </c>
      <c r="K3586" s="84" t="b">
        <v>0</v>
      </c>
      <c r="L3586" s="84" t="b">
        <v>0</v>
      </c>
    </row>
    <row r="3587" spans="1:12" x14ac:dyDescent="0.25">
      <c r="A3587" s="84" t="s">
        <v>2803</v>
      </c>
      <c r="B3587" s="84" t="s">
        <v>14199</v>
      </c>
      <c r="C3587" s="84">
        <v>2</v>
      </c>
      <c r="D3587" s="122">
        <v>1.2226922982260685E-3</v>
      </c>
      <c r="E3587" s="122">
        <v>0.50599145043783944</v>
      </c>
      <c r="F3587" s="84" t="s">
        <v>12036</v>
      </c>
      <c r="G3587" s="84" t="b">
        <v>0</v>
      </c>
      <c r="H3587" s="84" t="b">
        <v>0</v>
      </c>
      <c r="I3587" s="84" t="b">
        <v>0</v>
      </c>
      <c r="J3587" s="84" t="b">
        <v>0</v>
      </c>
      <c r="K3587" s="84" t="b">
        <v>0</v>
      </c>
      <c r="L3587" s="84" t="b">
        <v>0</v>
      </c>
    </row>
    <row r="3588" spans="1:12" x14ac:dyDescent="0.25">
      <c r="A3588" s="84" t="s">
        <v>14199</v>
      </c>
      <c r="B3588" s="84" t="s">
        <v>14199</v>
      </c>
      <c r="C3588" s="84">
        <v>2</v>
      </c>
      <c r="D3588" s="122">
        <v>1.2226922982260685E-3</v>
      </c>
      <c r="E3588" s="122">
        <v>0.96024982219799759</v>
      </c>
      <c r="F3588" s="84" t="s">
        <v>12036</v>
      </c>
      <c r="G3588" s="84" t="b">
        <v>0</v>
      </c>
      <c r="H3588" s="84" t="b">
        <v>0</v>
      </c>
      <c r="I3588" s="84" t="b">
        <v>0</v>
      </c>
      <c r="J3588" s="84" t="b">
        <v>0</v>
      </c>
      <c r="K3588" s="84" t="b">
        <v>0</v>
      </c>
      <c r="L3588" s="84" t="b">
        <v>0</v>
      </c>
    </row>
    <row r="3589" spans="1:12" x14ac:dyDescent="0.25">
      <c r="A3589" s="84" t="s">
        <v>14199</v>
      </c>
      <c r="B3589" s="84" t="s">
        <v>14341</v>
      </c>
      <c r="C3589" s="84">
        <v>2</v>
      </c>
      <c r="D3589" s="122">
        <v>1.2226922982260685E-3</v>
      </c>
      <c r="E3589" s="122">
        <v>1.6134623359733413</v>
      </c>
      <c r="F3589" s="84" t="s">
        <v>12036</v>
      </c>
      <c r="G3589" s="84" t="b">
        <v>0</v>
      </c>
      <c r="H3589" s="84" t="b">
        <v>0</v>
      </c>
      <c r="I3589" s="84" t="b">
        <v>0</v>
      </c>
      <c r="J3589" s="84" t="b">
        <v>0</v>
      </c>
      <c r="K3589" s="84" t="b">
        <v>0</v>
      </c>
      <c r="L3589" s="84" t="b">
        <v>0</v>
      </c>
    </row>
    <row r="3590" spans="1:12" x14ac:dyDescent="0.25">
      <c r="A3590" s="84" t="s">
        <v>14341</v>
      </c>
      <c r="B3590" s="84" t="s">
        <v>970</v>
      </c>
      <c r="C3590" s="84">
        <v>2</v>
      </c>
      <c r="D3590" s="122">
        <v>1.2226922982260685E-3</v>
      </c>
      <c r="E3590" s="122">
        <v>1.6482244422325534</v>
      </c>
      <c r="F3590" s="84" t="s">
        <v>12036</v>
      </c>
      <c r="G3590" s="84" t="b">
        <v>0</v>
      </c>
      <c r="H3590" s="84" t="b">
        <v>0</v>
      </c>
      <c r="I3590" s="84" t="b">
        <v>0</v>
      </c>
      <c r="J3590" s="84" t="b">
        <v>0</v>
      </c>
      <c r="K3590" s="84" t="b">
        <v>0</v>
      </c>
      <c r="L3590" s="84" t="b">
        <v>0</v>
      </c>
    </row>
    <row r="3591" spans="1:12" x14ac:dyDescent="0.25">
      <c r="A3591" s="84" t="s">
        <v>12268</v>
      </c>
      <c r="B3591" s="84" t="s">
        <v>14208</v>
      </c>
      <c r="C3591" s="84">
        <v>2</v>
      </c>
      <c r="D3591" s="122">
        <v>1.2226922982260685E-3</v>
      </c>
      <c r="E3591" s="122">
        <v>0.66670784792656645</v>
      </c>
      <c r="F3591" s="84" t="s">
        <v>12036</v>
      </c>
      <c r="G3591" s="84" t="b">
        <v>0</v>
      </c>
      <c r="H3591" s="84" t="b">
        <v>0</v>
      </c>
      <c r="I3591" s="84" t="b">
        <v>0</v>
      </c>
      <c r="J3591" s="84" t="b">
        <v>0</v>
      </c>
      <c r="K3591" s="84" t="b">
        <v>0</v>
      </c>
      <c r="L3591" s="84" t="b">
        <v>0</v>
      </c>
    </row>
    <row r="3592" spans="1:12" x14ac:dyDescent="0.25">
      <c r="A3592" s="84" t="s">
        <v>14225</v>
      </c>
      <c r="B3592" s="84" t="s">
        <v>12350</v>
      </c>
      <c r="C3592" s="84">
        <v>2</v>
      </c>
      <c r="D3592" s="122">
        <v>1.2226922982260685E-3</v>
      </c>
      <c r="E3592" s="122">
        <v>1.2687678392545287</v>
      </c>
      <c r="F3592" s="84" t="s">
        <v>12036</v>
      </c>
      <c r="G3592" s="84" t="b">
        <v>0</v>
      </c>
      <c r="H3592" s="84" t="b">
        <v>0</v>
      </c>
      <c r="I3592" s="84" t="b">
        <v>0</v>
      </c>
      <c r="J3592" s="84" t="b">
        <v>0</v>
      </c>
      <c r="K3592" s="84" t="b">
        <v>0</v>
      </c>
      <c r="L3592" s="84" t="b">
        <v>0</v>
      </c>
    </row>
    <row r="3593" spans="1:12" x14ac:dyDescent="0.25">
      <c r="A3593" s="84" t="s">
        <v>12296</v>
      </c>
      <c r="B3593" s="84" t="s">
        <v>14503</v>
      </c>
      <c r="C3593" s="84">
        <v>2</v>
      </c>
      <c r="D3593" s="122">
        <v>1.2226922982260685E-3</v>
      </c>
      <c r="E3593" s="122">
        <v>2.014195244829549</v>
      </c>
      <c r="F3593" s="84" t="s">
        <v>12036</v>
      </c>
      <c r="G3593" s="84" t="b">
        <v>0</v>
      </c>
      <c r="H3593" s="84" t="b">
        <v>0</v>
      </c>
      <c r="I3593" s="84" t="b">
        <v>0</v>
      </c>
      <c r="J3593" s="84" t="b">
        <v>0</v>
      </c>
      <c r="K3593" s="84" t="b">
        <v>0</v>
      </c>
      <c r="L3593" s="84" t="b">
        <v>0</v>
      </c>
    </row>
    <row r="3594" spans="1:12" x14ac:dyDescent="0.25">
      <c r="A3594" s="84" t="s">
        <v>14503</v>
      </c>
      <c r="B3594" s="84" t="s">
        <v>14449</v>
      </c>
      <c r="C3594" s="84">
        <v>2</v>
      </c>
      <c r="D3594" s="122">
        <v>1.2226922982260685E-3</v>
      </c>
      <c r="E3594" s="122">
        <v>3.0284356839441595</v>
      </c>
      <c r="F3594" s="84" t="s">
        <v>12036</v>
      </c>
      <c r="G3594" s="84" t="b">
        <v>0</v>
      </c>
      <c r="H3594" s="84" t="b">
        <v>0</v>
      </c>
      <c r="I3594" s="84" t="b">
        <v>0</v>
      </c>
      <c r="J3594" s="84" t="b">
        <v>0</v>
      </c>
      <c r="K3594" s="84" t="b">
        <v>0</v>
      </c>
      <c r="L3594" s="84" t="b">
        <v>0</v>
      </c>
    </row>
    <row r="3595" spans="1:12" x14ac:dyDescent="0.25">
      <c r="A3595" s="84" t="s">
        <v>14449</v>
      </c>
      <c r="B3595" s="84" t="s">
        <v>683</v>
      </c>
      <c r="C3595" s="84">
        <v>2</v>
      </c>
      <c r="D3595" s="122">
        <v>1.2226922982260685E-3</v>
      </c>
      <c r="E3595" s="122">
        <v>1.3752231701688158</v>
      </c>
      <c r="F3595" s="84" t="s">
        <v>12036</v>
      </c>
      <c r="G3595" s="84" t="b">
        <v>0</v>
      </c>
      <c r="H3595" s="84" t="b">
        <v>0</v>
      </c>
      <c r="I3595" s="84" t="b">
        <v>0</v>
      </c>
      <c r="J3595" s="84" t="b">
        <v>0</v>
      </c>
      <c r="K3595" s="84" t="b">
        <v>0</v>
      </c>
      <c r="L3595" s="84" t="b">
        <v>0</v>
      </c>
    </row>
    <row r="3596" spans="1:12" x14ac:dyDescent="0.25">
      <c r="A3596" s="84" t="s">
        <v>14356</v>
      </c>
      <c r="B3596" s="84" t="s">
        <v>14228</v>
      </c>
      <c r="C3596" s="84">
        <v>2</v>
      </c>
      <c r="D3596" s="122">
        <v>1.2226922982260685E-3</v>
      </c>
      <c r="E3596" s="122">
        <v>1.8523444248884782</v>
      </c>
      <c r="F3596" s="84" t="s">
        <v>12036</v>
      </c>
      <c r="G3596" s="84" t="b">
        <v>0</v>
      </c>
      <c r="H3596" s="84" t="b">
        <v>0</v>
      </c>
      <c r="I3596" s="84" t="b">
        <v>0</v>
      </c>
      <c r="J3596" s="84" t="b">
        <v>0</v>
      </c>
      <c r="K3596" s="84" t="b">
        <v>0</v>
      </c>
      <c r="L3596" s="84" t="b">
        <v>0</v>
      </c>
    </row>
    <row r="3597" spans="1:12" x14ac:dyDescent="0.25">
      <c r="A3597" s="84" t="s">
        <v>14686</v>
      </c>
      <c r="B3597" s="84" t="s">
        <v>14228</v>
      </c>
      <c r="C3597" s="84">
        <v>2</v>
      </c>
      <c r="D3597" s="122">
        <v>1.2226922982260685E-3</v>
      </c>
      <c r="E3597" s="122">
        <v>2.2045269429998404</v>
      </c>
      <c r="F3597" s="84" t="s">
        <v>12036</v>
      </c>
      <c r="G3597" s="84" t="b">
        <v>0</v>
      </c>
      <c r="H3597" s="84" t="b">
        <v>0</v>
      </c>
      <c r="I3597" s="84" t="b">
        <v>0</v>
      </c>
      <c r="J3597" s="84" t="b">
        <v>0</v>
      </c>
      <c r="K3597" s="84" t="b">
        <v>0</v>
      </c>
      <c r="L3597" s="84" t="b">
        <v>0</v>
      </c>
    </row>
    <row r="3598" spans="1:12" x14ac:dyDescent="0.25">
      <c r="A3598" s="84" t="s">
        <v>14686</v>
      </c>
      <c r="B3598" s="84" t="s">
        <v>14252</v>
      </c>
      <c r="C3598" s="84">
        <v>2</v>
      </c>
      <c r="D3598" s="122">
        <v>1.2226922982260685E-3</v>
      </c>
      <c r="E3598" s="122">
        <v>2.2502844335605157</v>
      </c>
      <c r="F3598" s="84" t="s">
        <v>12036</v>
      </c>
      <c r="G3598" s="84" t="b">
        <v>0</v>
      </c>
      <c r="H3598" s="84" t="b">
        <v>0</v>
      </c>
      <c r="I3598" s="84" t="b">
        <v>0</v>
      </c>
      <c r="J3598" s="84" t="b">
        <v>0</v>
      </c>
      <c r="K3598" s="84" t="b">
        <v>0</v>
      </c>
      <c r="L3598" s="84" t="b">
        <v>0</v>
      </c>
    </row>
    <row r="3599" spans="1:12" x14ac:dyDescent="0.25">
      <c r="A3599" s="84" t="s">
        <v>14252</v>
      </c>
      <c r="B3599" s="84" t="s">
        <v>14199</v>
      </c>
      <c r="C3599" s="84">
        <v>2</v>
      </c>
      <c r="D3599" s="122">
        <v>1.2226922982260685E-3</v>
      </c>
      <c r="E3599" s="122">
        <v>1.3752231701688158</v>
      </c>
      <c r="F3599" s="84" t="s">
        <v>12036</v>
      </c>
      <c r="G3599" s="84" t="b">
        <v>0</v>
      </c>
      <c r="H3599" s="84" t="b">
        <v>0</v>
      </c>
      <c r="I3599" s="84" t="b">
        <v>0</v>
      </c>
      <c r="J3599" s="84" t="b">
        <v>0</v>
      </c>
      <c r="K3599" s="84" t="b">
        <v>0</v>
      </c>
      <c r="L3599" s="84" t="b">
        <v>0</v>
      </c>
    </row>
    <row r="3600" spans="1:12" x14ac:dyDescent="0.25">
      <c r="A3600" s="84" t="s">
        <v>14199</v>
      </c>
      <c r="B3600" s="84" t="s">
        <v>15166</v>
      </c>
      <c r="C3600" s="84">
        <v>2</v>
      </c>
      <c r="D3600" s="122">
        <v>1.2226922982260685E-3</v>
      </c>
      <c r="E3600" s="122">
        <v>2.0905835906930039</v>
      </c>
      <c r="F3600" s="84" t="s">
        <v>12036</v>
      </c>
      <c r="G3600" s="84" t="b">
        <v>0</v>
      </c>
      <c r="H3600" s="84" t="b">
        <v>0</v>
      </c>
      <c r="I3600" s="84" t="b">
        <v>0</v>
      </c>
      <c r="J3600" s="84" t="b">
        <v>0</v>
      </c>
      <c r="K3600" s="84" t="b">
        <v>1</v>
      </c>
      <c r="L3600" s="84" t="b">
        <v>0</v>
      </c>
    </row>
    <row r="3601" spans="1:12" x14ac:dyDescent="0.25">
      <c r="A3601" s="84" t="s">
        <v>15166</v>
      </c>
      <c r="B3601" s="84" t="s">
        <v>970</v>
      </c>
      <c r="C3601" s="84">
        <v>2</v>
      </c>
      <c r="D3601" s="122">
        <v>1.2226922982260685E-3</v>
      </c>
      <c r="E3601" s="122">
        <v>2.1253456969522158</v>
      </c>
      <c r="F3601" s="84" t="s">
        <v>12036</v>
      </c>
      <c r="G3601" s="84" t="b">
        <v>0</v>
      </c>
      <c r="H3601" s="84" t="b">
        <v>1</v>
      </c>
      <c r="I3601" s="84" t="b">
        <v>0</v>
      </c>
      <c r="J3601" s="84" t="b">
        <v>0</v>
      </c>
      <c r="K3601" s="84" t="b">
        <v>0</v>
      </c>
      <c r="L3601" s="84" t="b">
        <v>0</v>
      </c>
    </row>
    <row r="3602" spans="1:12" x14ac:dyDescent="0.25">
      <c r="A3602" s="84" t="s">
        <v>14588</v>
      </c>
      <c r="B3602" s="84" t="s">
        <v>14557</v>
      </c>
      <c r="C3602" s="84">
        <v>2</v>
      </c>
      <c r="D3602" s="122">
        <v>1.2226922982260685E-3</v>
      </c>
      <c r="E3602" s="122">
        <v>3.2045269429998404</v>
      </c>
      <c r="F3602" s="84" t="s">
        <v>12036</v>
      </c>
      <c r="G3602" s="84" t="b">
        <v>0</v>
      </c>
      <c r="H3602" s="84" t="b">
        <v>0</v>
      </c>
      <c r="I3602" s="84" t="b">
        <v>0</v>
      </c>
      <c r="J3602" s="84" t="b">
        <v>0</v>
      </c>
      <c r="K3602" s="84" t="b">
        <v>0</v>
      </c>
      <c r="L3602" s="84" t="b">
        <v>0</v>
      </c>
    </row>
    <row r="3603" spans="1:12" x14ac:dyDescent="0.25">
      <c r="A3603" s="84" t="s">
        <v>14557</v>
      </c>
      <c r="B3603" s="84" t="s">
        <v>14708</v>
      </c>
      <c r="C3603" s="84">
        <v>2</v>
      </c>
      <c r="D3603" s="122">
        <v>1.2226922982260685E-3</v>
      </c>
      <c r="E3603" s="122">
        <v>2.9034969473358592</v>
      </c>
      <c r="F3603" s="84" t="s">
        <v>12036</v>
      </c>
      <c r="G3603" s="84" t="b">
        <v>0</v>
      </c>
      <c r="H3603" s="84" t="b">
        <v>0</v>
      </c>
      <c r="I3603" s="84" t="b">
        <v>0</v>
      </c>
      <c r="J3603" s="84" t="b">
        <v>0</v>
      </c>
      <c r="K3603" s="84" t="b">
        <v>1</v>
      </c>
      <c r="L3603" s="84" t="b">
        <v>0</v>
      </c>
    </row>
    <row r="3604" spans="1:12" x14ac:dyDescent="0.25">
      <c r="A3604" s="84" t="s">
        <v>14708</v>
      </c>
      <c r="B3604" s="84" t="s">
        <v>14365</v>
      </c>
      <c r="C3604" s="84">
        <v>2</v>
      </c>
      <c r="D3604" s="122">
        <v>1.2226922982260685E-3</v>
      </c>
      <c r="E3604" s="122">
        <v>2.9034969473358592</v>
      </c>
      <c r="F3604" s="84" t="s">
        <v>12036</v>
      </c>
      <c r="G3604" s="84" t="b">
        <v>0</v>
      </c>
      <c r="H3604" s="84" t="b">
        <v>1</v>
      </c>
      <c r="I3604" s="84" t="b">
        <v>0</v>
      </c>
      <c r="J3604" s="84" t="b">
        <v>0</v>
      </c>
      <c r="K3604" s="84" t="b">
        <v>0</v>
      </c>
      <c r="L3604" s="84" t="b">
        <v>0</v>
      </c>
    </row>
    <row r="3605" spans="1:12" x14ac:dyDescent="0.25">
      <c r="A3605" s="84" t="s">
        <v>14365</v>
      </c>
      <c r="B3605" s="84" t="s">
        <v>15209</v>
      </c>
      <c r="C3605" s="84">
        <v>2</v>
      </c>
      <c r="D3605" s="122">
        <v>1.2226922982260685E-3</v>
      </c>
      <c r="E3605" s="122">
        <v>3.2045269429998404</v>
      </c>
      <c r="F3605" s="84" t="s">
        <v>12036</v>
      </c>
      <c r="G3605" s="84" t="b">
        <v>0</v>
      </c>
      <c r="H3605" s="84" t="b">
        <v>0</v>
      </c>
      <c r="I3605" s="84" t="b">
        <v>0</v>
      </c>
      <c r="J3605" s="84" t="b">
        <v>0</v>
      </c>
      <c r="K3605" s="84" t="b">
        <v>1</v>
      </c>
      <c r="L3605" s="84" t="b">
        <v>0</v>
      </c>
    </row>
    <row r="3606" spans="1:12" x14ac:dyDescent="0.25">
      <c r="A3606" s="84" t="s">
        <v>15209</v>
      </c>
      <c r="B3606" s="84" t="s">
        <v>14221</v>
      </c>
      <c r="C3606" s="84">
        <v>2</v>
      </c>
      <c r="D3606" s="122">
        <v>1.2226922982260685E-3</v>
      </c>
      <c r="E3606" s="122">
        <v>2.3294656796081403</v>
      </c>
      <c r="F3606" s="84" t="s">
        <v>12036</v>
      </c>
      <c r="G3606" s="84" t="b">
        <v>0</v>
      </c>
      <c r="H3606" s="84" t="b">
        <v>1</v>
      </c>
      <c r="I3606" s="84" t="b">
        <v>0</v>
      </c>
      <c r="J3606" s="84" t="b">
        <v>0</v>
      </c>
      <c r="K3606" s="84" t="b">
        <v>0</v>
      </c>
      <c r="L3606" s="84" t="b">
        <v>0</v>
      </c>
    </row>
    <row r="3607" spans="1:12" x14ac:dyDescent="0.25">
      <c r="A3607" s="84" t="s">
        <v>14221</v>
      </c>
      <c r="B3607" s="84" t="s">
        <v>14708</v>
      </c>
      <c r="C3607" s="84">
        <v>2</v>
      </c>
      <c r="D3607" s="122">
        <v>1.2226922982260685E-3</v>
      </c>
      <c r="E3607" s="122">
        <v>2.0284356839441595</v>
      </c>
      <c r="F3607" s="84" t="s">
        <v>12036</v>
      </c>
      <c r="G3607" s="84" t="b">
        <v>0</v>
      </c>
      <c r="H3607" s="84" t="b">
        <v>0</v>
      </c>
      <c r="I3607" s="84" t="b">
        <v>0</v>
      </c>
      <c r="J3607" s="84" t="b">
        <v>0</v>
      </c>
      <c r="K3607" s="84" t="b">
        <v>1</v>
      </c>
      <c r="L3607" s="84" t="b">
        <v>0</v>
      </c>
    </row>
    <row r="3608" spans="1:12" x14ac:dyDescent="0.25">
      <c r="A3608" s="84" t="s">
        <v>14708</v>
      </c>
      <c r="B3608" s="84" t="s">
        <v>970</v>
      </c>
      <c r="C3608" s="84">
        <v>2</v>
      </c>
      <c r="D3608" s="122">
        <v>1.2226922982260685E-3</v>
      </c>
      <c r="E3608" s="122">
        <v>1.8243157012882345</v>
      </c>
      <c r="F3608" s="84" t="s">
        <v>12036</v>
      </c>
      <c r="G3608" s="84" t="b">
        <v>0</v>
      </c>
      <c r="H3608" s="84" t="b">
        <v>1</v>
      </c>
      <c r="I3608" s="84" t="b">
        <v>0</v>
      </c>
      <c r="J3608" s="84" t="b">
        <v>0</v>
      </c>
      <c r="K3608" s="84" t="b">
        <v>0</v>
      </c>
      <c r="L3608" s="84" t="b">
        <v>0</v>
      </c>
    </row>
    <row r="3609" spans="1:12" x14ac:dyDescent="0.25">
      <c r="A3609" s="84" t="s">
        <v>14383</v>
      </c>
      <c r="B3609" s="84" t="s">
        <v>14195</v>
      </c>
      <c r="C3609" s="84">
        <v>2</v>
      </c>
      <c r="D3609" s="122">
        <v>1.2226922982260685E-3</v>
      </c>
      <c r="E3609" s="122">
        <v>1.472133183176872</v>
      </c>
      <c r="F3609" s="84" t="s">
        <v>12036</v>
      </c>
      <c r="G3609" s="84" t="b">
        <v>0</v>
      </c>
      <c r="H3609" s="84" t="b">
        <v>0</v>
      </c>
      <c r="I3609" s="84" t="b">
        <v>0</v>
      </c>
      <c r="J3609" s="84" t="b">
        <v>0</v>
      </c>
      <c r="K3609" s="84" t="b">
        <v>0</v>
      </c>
      <c r="L3609" s="84" t="b">
        <v>0</v>
      </c>
    </row>
    <row r="3610" spans="1:12" x14ac:dyDescent="0.25">
      <c r="A3610" s="84" t="s">
        <v>731</v>
      </c>
      <c r="B3610" s="84" t="s">
        <v>2965</v>
      </c>
      <c r="C3610" s="84">
        <v>2</v>
      </c>
      <c r="D3610" s="122">
        <v>1.2226922982260685E-3</v>
      </c>
      <c r="E3610" s="122">
        <v>8.4117548443772172E-2</v>
      </c>
      <c r="F3610" s="84" t="s">
        <v>12036</v>
      </c>
      <c r="G3610" s="84" t="b">
        <v>0</v>
      </c>
      <c r="H3610" s="84" t="b">
        <v>0</v>
      </c>
      <c r="I3610" s="84" t="b">
        <v>0</v>
      </c>
      <c r="J3610" s="84" t="b">
        <v>0</v>
      </c>
      <c r="K3610" s="84" t="b">
        <v>0</v>
      </c>
      <c r="L3610" s="84" t="b">
        <v>0</v>
      </c>
    </row>
    <row r="3611" spans="1:12" x14ac:dyDescent="0.25">
      <c r="A3611" s="84" t="s">
        <v>2965</v>
      </c>
      <c r="B3611" s="84" t="s">
        <v>12260</v>
      </c>
      <c r="C3611" s="84">
        <v>2</v>
      </c>
      <c r="D3611" s="122">
        <v>1.2226922982260685E-3</v>
      </c>
      <c r="E3611" s="122">
        <v>0.40864692565576538</v>
      </c>
      <c r="F3611" s="84" t="s">
        <v>12036</v>
      </c>
      <c r="G3611" s="84" t="b">
        <v>0</v>
      </c>
      <c r="H3611" s="84" t="b">
        <v>0</v>
      </c>
      <c r="I3611" s="84" t="b">
        <v>0</v>
      </c>
      <c r="J3611" s="84" t="b">
        <v>0</v>
      </c>
      <c r="K3611" s="84" t="b">
        <v>0</v>
      </c>
      <c r="L3611" s="84" t="b">
        <v>0</v>
      </c>
    </row>
    <row r="3612" spans="1:12" x14ac:dyDescent="0.25">
      <c r="A3612" s="84" t="s">
        <v>12260</v>
      </c>
      <c r="B3612" s="84" t="s">
        <v>14195</v>
      </c>
      <c r="C3612" s="84">
        <v>2</v>
      </c>
      <c r="D3612" s="122">
        <v>1.2226922982260685E-3</v>
      </c>
      <c r="E3612" s="122">
        <v>0.44865208732734913</v>
      </c>
      <c r="F3612" s="84" t="s">
        <v>12036</v>
      </c>
      <c r="G3612" s="84" t="b">
        <v>0</v>
      </c>
      <c r="H3612" s="84" t="b">
        <v>0</v>
      </c>
      <c r="I3612" s="84" t="b">
        <v>0</v>
      </c>
      <c r="J3612" s="84" t="b">
        <v>0</v>
      </c>
      <c r="K3612" s="84" t="b">
        <v>0</v>
      </c>
      <c r="L3612" s="84" t="b">
        <v>0</v>
      </c>
    </row>
    <row r="3613" spans="1:12" x14ac:dyDescent="0.25">
      <c r="A3613" s="84" t="s">
        <v>2931</v>
      </c>
      <c r="B3613" s="84" t="s">
        <v>12266</v>
      </c>
      <c r="C3613" s="84">
        <v>2</v>
      </c>
      <c r="D3613" s="122">
        <v>1.2226922982260685E-3</v>
      </c>
      <c r="E3613" s="122">
        <v>0.25905835786802089</v>
      </c>
      <c r="F3613" s="84" t="s">
        <v>12036</v>
      </c>
      <c r="G3613" s="84" t="b">
        <v>0</v>
      </c>
      <c r="H3613" s="84" t="b">
        <v>0</v>
      </c>
      <c r="I3613" s="84" t="b">
        <v>0</v>
      </c>
      <c r="J3613" s="84" t="b">
        <v>0</v>
      </c>
      <c r="K3613" s="84" t="b">
        <v>0</v>
      </c>
      <c r="L3613" s="84" t="b">
        <v>0</v>
      </c>
    </row>
    <row r="3614" spans="1:12" x14ac:dyDescent="0.25">
      <c r="A3614" s="84" t="s">
        <v>14850</v>
      </c>
      <c r="B3614" s="84" t="s">
        <v>15121</v>
      </c>
      <c r="C3614" s="84">
        <v>2</v>
      </c>
      <c r="D3614" s="122">
        <v>1.2226922982260685E-3</v>
      </c>
      <c r="E3614" s="122">
        <v>3.2045269429998404</v>
      </c>
      <c r="F3614" s="84" t="s">
        <v>12036</v>
      </c>
      <c r="G3614" s="84" t="b">
        <v>0</v>
      </c>
      <c r="H3614" s="84" t="b">
        <v>0</v>
      </c>
      <c r="I3614" s="84" t="b">
        <v>0</v>
      </c>
      <c r="J3614" s="84" t="b">
        <v>0</v>
      </c>
      <c r="K3614" s="84" t="b">
        <v>1</v>
      </c>
      <c r="L3614" s="84" t="b">
        <v>0</v>
      </c>
    </row>
    <row r="3615" spans="1:12" x14ac:dyDescent="0.25">
      <c r="A3615" s="84" t="s">
        <v>15121</v>
      </c>
      <c r="B3615" s="84" t="s">
        <v>14311</v>
      </c>
      <c r="C3615" s="84">
        <v>2</v>
      </c>
      <c r="D3615" s="122">
        <v>1.2226922982260685E-3</v>
      </c>
      <c r="E3615" s="122">
        <v>2.8065869343278029</v>
      </c>
      <c r="F3615" s="84" t="s">
        <v>12036</v>
      </c>
      <c r="G3615" s="84" t="b">
        <v>0</v>
      </c>
      <c r="H3615" s="84" t="b">
        <v>1</v>
      </c>
      <c r="I3615" s="84" t="b">
        <v>0</v>
      </c>
      <c r="J3615" s="84" t="b">
        <v>0</v>
      </c>
      <c r="K3615" s="84" t="b">
        <v>0</v>
      </c>
      <c r="L3615" s="84" t="b">
        <v>0</v>
      </c>
    </row>
    <row r="3616" spans="1:12" x14ac:dyDescent="0.25">
      <c r="A3616" s="84" t="s">
        <v>14311</v>
      </c>
      <c r="B3616" s="84" t="s">
        <v>14304</v>
      </c>
      <c r="C3616" s="84">
        <v>2</v>
      </c>
      <c r="D3616" s="122">
        <v>1.2226922982260685E-3</v>
      </c>
      <c r="E3616" s="122">
        <v>2.0662242448335593</v>
      </c>
      <c r="F3616" s="84" t="s">
        <v>12036</v>
      </c>
      <c r="G3616" s="84" t="b">
        <v>0</v>
      </c>
      <c r="H3616" s="84" t="b">
        <v>0</v>
      </c>
      <c r="I3616" s="84" t="b">
        <v>0</v>
      </c>
      <c r="J3616" s="84" t="b">
        <v>0</v>
      </c>
      <c r="K3616" s="84" t="b">
        <v>1</v>
      </c>
      <c r="L3616" s="84" t="b">
        <v>0</v>
      </c>
    </row>
    <row r="3617" spans="1:12" x14ac:dyDescent="0.25">
      <c r="A3617" s="84" t="s">
        <v>14660</v>
      </c>
      <c r="B3617" s="84" t="s">
        <v>12384</v>
      </c>
      <c r="C3617" s="84">
        <v>2</v>
      </c>
      <c r="D3617" s="122">
        <v>1.2226922982260685E-3</v>
      </c>
      <c r="E3617" s="122">
        <v>2.3014369560078971</v>
      </c>
      <c r="F3617" s="84" t="s">
        <v>12036</v>
      </c>
      <c r="G3617" s="84" t="b">
        <v>0</v>
      </c>
      <c r="H3617" s="84" t="b">
        <v>0</v>
      </c>
      <c r="I3617" s="84" t="b">
        <v>0</v>
      </c>
      <c r="J3617" s="84" t="b">
        <v>0</v>
      </c>
      <c r="K3617" s="84" t="b">
        <v>0</v>
      </c>
      <c r="L3617" s="84" t="b">
        <v>0</v>
      </c>
    </row>
    <row r="3618" spans="1:12" x14ac:dyDescent="0.25">
      <c r="A3618" s="84" t="s">
        <v>12384</v>
      </c>
      <c r="B3618" s="84" t="s">
        <v>14398</v>
      </c>
      <c r="C3618" s="84">
        <v>2</v>
      </c>
      <c r="D3618" s="122">
        <v>1.2226922982260685E-3</v>
      </c>
      <c r="E3618" s="122">
        <v>2.0072463848742212</v>
      </c>
      <c r="F3618" s="84" t="s">
        <v>12036</v>
      </c>
      <c r="G3618" s="84" t="b">
        <v>0</v>
      </c>
      <c r="H3618" s="84" t="b">
        <v>0</v>
      </c>
      <c r="I3618" s="84" t="b">
        <v>0</v>
      </c>
      <c r="J3618" s="84" t="b">
        <v>0</v>
      </c>
      <c r="K3618" s="84" t="b">
        <v>0</v>
      </c>
      <c r="L3618" s="84" t="b">
        <v>0</v>
      </c>
    </row>
    <row r="3619" spans="1:12" x14ac:dyDescent="0.25">
      <c r="A3619" s="84" t="s">
        <v>14398</v>
      </c>
      <c r="B3619" s="84" t="s">
        <v>14361</v>
      </c>
      <c r="C3619" s="84">
        <v>2</v>
      </c>
      <c r="D3619" s="122">
        <v>1.2226922982260685E-3</v>
      </c>
      <c r="E3619" s="122">
        <v>2.6604588986495652</v>
      </c>
      <c r="F3619" s="84" t="s">
        <v>12036</v>
      </c>
      <c r="G3619" s="84" t="b">
        <v>0</v>
      </c>
      <c r="H3619" s="84" t="b">
        <v>0</v>
      </c>
      <c r="I3619" s="84" t="b">
        <v>0</v>
      </c>
      <c r="J3619" s="84" t="b">
        <v>1</v>
      </c>
      <c r="K3619" s="84" t="b">
        <v>0</v>
      </c>
      <c r="L3619" s="84" t="b">
        <v>0</v>
      </c>
    </row>
    <row r="3620" spans="1:12" x14ac:dyDescent="0.25">
      <c r="A3620" s="84" t="s">
        <v>14361</v>
      </c>
      <c r="B3620" s="84" t="s">
        <v>12384</v>
      </c>
      <c r="C3620" s="84">
        <v>2</v>
      </c>
      <c r="D3620" s="122">
        <v>1.2226922982260685E-3</v>
      </c>
      <c r="E3620" s="122">
        <v>2.6024669516718779</v>
      </c>
      <c r="F3620" s="84" t="s">
        <v>12036</v>
      </c>
      <c r="G3620" s="84" t="b">
        <v>1</v>
      </c>
      <c r="H3620" s="84" t="b">
        <v>0</v>
      </c>
      <c r="I3620" s="84" t="b">
        <v>0</v>
      </c>
      <c r="J3620" s="84" t="b">
        <v>0</v>
      </c>
      <c r="K3620" s="84" t="b">
        <v>0</v>
      </c>
      <c r="L3620" s="84" t="b">
        <v>0</v>
      </c>
    </row>
    <row r="3621" spans="1:12" x14ac:dyDescent="0.25">
      <c r="A3621" s="84" t="s">
        <v>12384</v>
      </c>
      <c r="B3621" s="84" t="s">
        <v>15122</v>
      </c>
      <c r="C3621" s="84">
        <v>2</v>
      </c>
      <c r="D3621" s="122">
        <v>1.2226922982260685E-3</v>
      </c>
      <c r="E3621" s="122">
        <v>2.5513144292244969</v>
      </c>
      <c r="F3621" s="84" t="s">
        <v>12036</v>
      </c>
      <c r="G3621" s="84" t="b">
        <v>0</v>
      </c>
      <c r="H3621" s="84" t="b">
        <v>0</v>
      </c>
      <c r="I3621" s="84" t="b">
        <v>0</v>
      </c>
      <c r="J3621" s="84" t="b">
        <v>0</v>
      </c>
      <c r="K3621" s="84" t="b">
        <v>0</v>
      </c>
      <c r="L3621" s="84" t="b">
        <v>0</v>
      </c>
    </row>
    <row r="3622" spans="1:12" x14ac:dyDescent="0.25">
      <c r="A3622" s="84" t="s">
        <v>12258</v>
      </c>
      <c r="B3622" s="84" t="s">
        <v>14352</v>
      </c>
      <c r="C3622" s="84">
        <v>2</v>
      </c>
      <c r="D3622" s="122">
        <v>1.2226922982260685E-3</v>
      </c>
      <c r="E3622" s="122">
        <v>2.0284356839441595</v>
      </c>
      <c r="F3622" s="84" t="s">
        <v>12036</v>
      </c>
      <c r="G3622" s="84" t="b">
        <v>0</v>
      </c>
      <c r="H3622" s="84" t="b">
        <v>0</v>
      </c>
      <c r="I3622" s="84" t="b">
        <v>0</v>
      </c>
      <c r="J3622" s="84" t="b">
        <v>0</v>
      </c>
      <c r="K3622" s="84" t="b">
        <v>0</v>
      </c>
      <c r="L3622" s="84" t="b">
        <v>0</v>
      </c>
    </row>
    <row r="3623" spans="1:12" x14ac:dyDescent="0.25">
      <c r="A3623" s="84" t="s">
        <v>2803</v>
      </c>
      <c r="B3623" s="84" t="s">
        <v>2931</v>
      </c>
      <c r="C3623" s="84">
        <v>2</v>
      </c>
      <c r="D3623" s="122">
        <v>1.2226922982260685E-3</v>
      </c>
      <c r="E3623" s="122">
        <v>0.24715913456831315</v>
      </c>
      <c r="F3623" s="84" t="s">
        <v>12036</v>
      </c>
      <c r="G3623" s="84" t="b">
        <v>0</v>
      </c>
      <c r="H3623" s="84" t="b">
        <v>0</v>
      </c>
      <c r="I3623" s="84" t="b">
        <v>0</v>
      </c>
      <c r="J3623" s="84" t="b">
        <v>0</v>
      </c>
      <c r="K3623" s="84" t="b">
        <v>0</v>
      </c>
      <c r="L3623" s="84" t="b">
        <v>0</v>
      </c>
    </row>
    <row r="3624" spans="1:12" x14ac:dyDescent="0.25">
      <c r="A3624" s="84" t="s">
        <v>754</v>
      </c>
      <c r="B3624" s="84" t="s">
        <v>12268</v>
      </c>
      <c r="C3624" s="84">
        <v>2</v>
      </c>
      <c r="D3624" s="122">
        <v>1.2226922982260685E-3</v>
      </c>
      <c r="E3624" s="122">
        <v>-5.3900100091510538E-3</v>
      </c>
      <c r="F3624" s="84" t="s">
        <v>12036</v>
      </c>
      <c r="G3624" s="84" t="b">
        <v>0</v>
      </c>
      <c r="H3624" s="84" t="b">
        <v>0</v>
      </c>
      <c r="I3624" s="84" t="b">
        <v>0</v>
      </c>
      <c r="J3624" s="84" t="b">
        <v>0</v>
      </c>
      <c r="K3624" s="84" t="b">
        <v>0</v>
      </c>
      <c r="L3624" s="84" t="b">
        <v>0</v>
      </c>
    </row>
    <row r="3625" spans="1:12" x14ac:dyDescent="0.25">
      <c r="A3625" s="84" t="s">
        <v>12260</v>
      </c>
      <c r="B3625" s="84" t="s">
        <v>2931</v>
      </c>
      <c r="C3625" s="84">
        <v>2</v>
      </c>
      <c r="D3625" s="122">
        <v>1.2226922982260685E-3</v>
      </c>
      <c r="E3625" s="122">
        <v>0.13866724901044156</v>
      </c>
      <c r="F3625" s="84" t="s">
        <v>12036</v>
      </c>
      <c r="G3625" s="84" t="b">
        <v>0</v>
      </c>
      <c r="H3625" s="84" t="b">
        <v>0</v>
      </c>
      <c r="I3625" s="84" t="b">
        <v>0</v>
      </c>
      <c r="J3625" s="84" t="b">
        <v>0</v>
      </c>
      <c r="K3625" s="84" t="b">
        <v>0</v>
      </c>
      <c r="L3625" s="84" t="b">
        <v>0</v>
      </c>
    </row>
    <row r="3626" spans="1:12" x14ac:dyDescent="0.25">
      <c r="A3626" s="84" t="s">
        <v>2931</v>
      </c>
      <c r="B3626" s="84" t="s">
        <v>2803</v>
      </c>
      <c r="C3626" s="84">
        <v>2</v>
      </c>
      <c r="D3626" s="122">
        <v>1.2226922982260685E-3</v>
      </c>
      <c r="E3626" s="122">
        <v>0.30827638053820244</v>
      </c>
      <c r="F3626" s="84" t="s">
        <v>12036</v>
      </c>
      <c r="G3626" s="84" t="b">
        <v>0</v>
      </c>
      <c r="H3626" s="84" t="b">
        <v>0</v>
      </c>
      <c r="I3626" s="84" t="b">
        <v>0</v>
      </c>
      <c r="J3626" s="84" t="b">
        <v>0</v>
      </c>
      <c r="K3626" s="84" t="b">
        <v>0</v>
      </c>
      <c r="L3626" s="84" t="b">
        <v>0</v>
      </c>
    </row>
    <row r="3627" spans="1:12" x14ac:dyDescent="0.25">
      <c r="A3627" s="84" t="s">
        <v>12384</v>
      </c>
      <c r="B3627" s="84" t="s">
        <v>14845</v>
      </c>
      <c r="C3627" s="84">
        <v>2</v>
      </c>
      <c r="D3627" s="122">
        <v>1.2226922982260685E-3</v>
      </c>
      <c r="E3627" s="122">
        <v>2.5513144292244969</v>
      </c>
      <c r="F3627" s="84" t="s">
        <v>12036</v>
      </c>
      <c r="G3627" s="84" t="b">
        <v>0</v>
      </c>
      <c r="H3627" s="84" t="b">
        <v>0</v>
      </c>
      <c r="I3627" s="84" t="b">
        <v>0</v>
      </c>
      <c r="J3627" s="84" t="b">
        <v>0</v>
      </c>
      <c r="K3627" s="84" t="b">
        <v>0</v>
      </c>
      <c r="L3627" s="84" t="b">
        <v>0</v>
      </c>
    </row>
    <row r="3628" spans="1:12" x14ac:dyDescent="0.25">
      <c r="A3628" s="84" t="s">
        <v>14845</v>
      </c>
      <c r="B3628" s="84" t="s">
        <v>14208</v>
      </c>
      <c r="C3628" s="84">
        <v>2</v>
      </c>
      <c r="D3628" s="122">
        <v>1.2226922982260685E-3</v>
      </c>
      <c r="E3628" s="122">
        <v>2.0284356839441595</v>
      </c>
      <c r="F3628" s="84" t="s">
        <v>12036</v>
      </c>
      <c r="G3628" s="84" t="b">
        <v>0</v>
      </c>
      <c r="H3628" s="84" t="b">
        <v>0</v>
      </c>
      <c r="I3628" s="84" t="b">
        <v>0</v>
      </c>
      <c r="J3628" s="84" t="b">
        <v>0</v>
      </c>
      <c r="K3628" s="84" t="b">
        <v>0</v>
      </c>
      <c r="L3628" s="84" t="b">
        <v>0</v>
      </c>
    </row>
    <row r="3629" spans="1:12" x14ac:dyDescent="0.25">
      <c r="A3629" s="84" t="s">
        <v>14208</v>
      </c>
      <c r="B3629" s="84" t="s">
        <v>683</v>
      </c>
      <c r="C3629" s="84">
        <v>2</v>
      </c>
      <c r="D3629" s="122">
        <v>1.2226922982260685E-3</v>
      </c>
      <c r="E3629" s="122">
        <v>0.37522317016881568</v>
      </c>
      <c r="F3629" s="84" t="s">
        <v>12036</v>
      </c>
      <c r="G3629" s="84" t="b">
        <v>0</v>
      </c>
      <c r="H3629" s="84" t="b">
        <v>0</v>
      </c>
      <c r="I3629" s="84" t="b">
        <v>0</v>
      </c>
      <c r="J3629" s="84" t="b">
        <v>0</v>
      </c>
      <c r="K3629" s="84" t="b">
        <v>0</v>
      </c>
      <c r="L3629" s="84" t="b">
        <v>0</v>
      </c>
    </row>
    <row r="3630" spans="1:12" x14ac:dyDescent="0.25">
      <c r="A3630" s="84" t="s">
        <v>14419</v>
      </c>
      <c r="B3630" s="84" t="s">
        <v>683</v>
      </c>
      <c r="C3630" s="84">
        <v>2</v>
      </c>
      <c r="D3630" s="122">
        <v>1.2226922982260685E-3</v>
      </c>
      <c r="E3630" s="122">
        <v>1.2502844335605157</v>
      </c>
      <c r="F3630" s="84" t="s">
        <v>12036</v>
      </c>
      <c r="G3630" s="84" t="b">
        <v>0</v>
      </c>
      <c r="H3630" s="84" t="b">
        <v>0</v>
      </c>
      <c r="I3630" s="84" t="b">
        <v>0</v>
      </c>
      <c r="J3630" s="84" t="b">
        <v>0</v>
      </c>
      <c r="K3630" s="84" t="b">
        <v>0</v>
      </c>
      <c r="L3630" s="84" t="b">
        <v>0</v>
      </c>
    </row>
    <row r="3631" spans="1:12" x14ac:dyDescent="0.25">
      <c r="A3631" s="84" t="s">
        <v>14308</v>
      </c>
      <c r="B3631" s="84" t="s">
        <v>14506</v>
      </c>
      <c r="C3631" s="84">
        <v>2</v>
      </c>
      <c r="D3631" s="122">
        <v>1.2226922982260685E-3</v>
      </c>
      <c r="E3631" s="122">
        <v>2.1631342578416155</v>
      </c>
      <c r="F3631" s="84" t="s">
        <v>12036</v>
      </c>
      <c r="G3631" s="84" t="b">
        <v>0</v>
      </c>
      <c r="H3631" s="84" t="b">
        <v>0</v>
      </c>
      <c r="I3631" s="84" t="b">
        <v>0</v>
      </c>
      <c r="J3631" s="84" t="b">
        <v>1</v>
      </c>
      <c r="K3631" s="84" t="b">
        <v>0</v>
      </c>
      <c r="L3631" s="84" t="b">
        <v>0</v>
      </c>
    </row>
    <row r="3632" spans="1:12" x14ac:dyDescent="0.25">
      <c r="A3632" s="84" t="s">
        <v>14651</v>
      </c>
      <c r="B3632" s="84" t="s">
        <v>12355</v>
      </c>
      <c r="C3632" s="84">
        <v>2</v>
      </c>
      <c r="D3632" s="122">
        <v>1.2226922982260685E-3</v>
      </c>
      <c r="E3632" s="122">
        <v>2.9034969473358592</v>
      </c>
      <c r="F3632" s="84" t="s">
        <v>12036</v>
      </c>
      <c r="G3632" s="84" t="b">
        <v>1</v>
      </c>
      <c r="H3632" s="84" t="b">
        <v>0</v>
      </c>
      <c r="I3632" s="84" t="b">
        <v>0</v>
      </c>
      <c r="J3632" s="84" t="b">
        <v>0</v>
      </c>
      <c r="K3632" s="84" t="b">
        <v>0</v>
      </c>
      <c r="L3632" s="84" t="b">
        <v>0</v>
      </c>
    </row>
    <row r="3633" spans="1:12" x14ac:dyDescent="0.25">
      <c r="A3633" s="84" t="s">
        <v>12355</v>
      </c>
      <c r="B3633" s="84" t="s">
        <v>14485</v>
      </c>
      <c r="C3633" s="84">
        <v>2</v>
      </c>
      <c r="D3633" s="122">
        <v>1.2226922982260685E-3</v>
      </c>
      <c r="E3633" s="122">
        <v>2.6024669516718779</v>
      </c>
      <c r="F3633" s="84" t="s">
        <v>12036</v>
      </c>
      <c r="G3633" s="84" t="b">
        <v>0</v>
      </c>
      <c r="H3633" s="84" t="b">
        <v>0</v>
      </c>
      <c r="I3633" s="84" t="b">
        <v>0</v>
      </c>
      <c r="J3633" s="84" t="b">
        <v>0</v>
      </c>
      <c r="K3633" s="84" t="b">
        <v>0</v>
      </c>
      <c r="L3633" s="84" t="b">
        <v>0</v>
      </c>
    </row>
    <row r="3634" spans="1:12" x14ac:dyDescent="0.25">
      <c r="A3634" s="84" t="s">
        <v>14485</v>
      </c>
      <c r="B3634" s="84" t="s">
        <v>14401</v>
      </c>
      <c r="C3634" s="84">
        <v>2</v>
      </c>
      <c r="D3634" s="122">
        <v>1.2226922982260685E-3</v>
      </c>
      <c r="E3634" s="122">
        <v>2.7274056882801783</v>
      </c>
      <c r="F3634" s="84" t="s">
        <v>12036</v>
      </c>
      <c r="G3634" s="84" t="b">
        <v>0</v>
      </c>
      <c r="H3634" s="84" t="b">
        <v>0</v>
      </c>
      <c r="I3634" s="84" t="b">
        <v>0</v>
      </c>
      <c r="J3634" s="84" t="b">
        <v>1</v>
      </c>
      <c r="K3634" s="84" t="b">
        <v>0</v>
      </c>
      <c r="L3634" s="84" t="b">
        <v>0</v>
      </c>
    </row>
    <row r="3635" spans="1:12" x14ac:dyDescent="0.25">
      <c r="A3635" s="84" t="s">
        <v>14401</v>
      </c>
      <c r="B3635" s="84" t="s">
        <v>14292</v>
      </c>
      <c r="C3635" s="84">
        <v>2</v>
      </c>
      <c r="D3635" s="122">
        <v>1.2226922982260685E-3</v>
      </c>
      <c r="E3635" s="122">
        <v>2.3594289029855839</v>
      </c>
      <c r="F3635" s="84" t="s">
        <v>12036</v>
      </c>
      <c r="G3635" s="84" t="b">
        <v>1</v>
      </c>
      <c r="H3635" s="84" t="b">
        <v>0</v>
      </c>
      <c r="I3635" s="84" t="b">
        <v>0</v>
      </c>
      <c r="J3635" s="84" t="b">
        <v>0</v>
      </c>
      <c r="K3635" s="84" t="b">
        <v>0</v>
      </c>
      <c r="L3635" s="84" t="b">
        <v>0</v>
      </c>
    </row>
    <row r="3636" spans="1:12" x14ac:dyDescent="0.25">
      <c r="A3636" s="84" t="s">
        <v>12268</v>
      </c>
      <c r="B3636" s="84" t="s">
        <v>731</v>
      </c>
      <c r="C3636" s="84">
        <v>2</v>
      </c>
      <c r="D3636" s="122">
        <v>1.2226922982260685E-3</v>
      </c>
      <c r="E3636" s="122">
        <v>-0.1462055087162891</v>
      </c>
      <c r="F3636" s="84" t="s">
        <v>12036</v>
      </c>
      <c r="G3636" s="84" t="b">
        <v>0</v>
      </c>
      <c r="H3636" s="84" t="b">
        <v>0</v>
      </c>
      <c r="I3636" s="84" t="b">
        <v>0</v>
      </c>
      <c r="J3636" s="84" t="b">
        <v>0</v>
      </c>
      <c r="K3636" s="84" t="b">
        <v>0</v>
      </c>
      <c r="L3636" s="84" t="b">
        <v>0</v>
      </c>
    </row>
    <row r="3637" spans="1:12" x14ac:dyDescent="0.25">
      <c r="A3637" s="84" t="s">
        <v>15640</v>
      </c>
      <c r="B3637" s="84" t="s">
        <v>14933</v>
      </c>
      <c r="C3637" s="84">
        <v>2</v>
      </c>
      <c r="D3637" s="122">
        <v>1.2226922982260685E-3</v>
      </c>
      <c r="E3637" s="122">
        <v>3.0284356839441595</v>
      </c>
      <c r="F3637" s="84" t="s">
        <v>12036</v>
      </c>
      <c r="G3637" s="84" t="b">
        <v>0</v>
      </c>
      <c r="H3637" s="84" t="b">
        <v>1</v>
      </c>
      <c r="I3637" s="84" t="b">
        <v>0</v>
      </c>
      <c r="J3637" s="84" t="b">
        <v>0</v>
      </c>
      <c r="K3637" s="84" t="b">
        <v>0</v>
      </c>
      <c r="L3637" s="84" t="b">
        <v>0</v>
      </c>
    </row>
    <row r="3638" spans="1:12" x14ac:dyDescent="0.25">
      <c r="A3638" s="84" t="s">
        <v>14933</v>
      </c>
      <c r="B3638" s="84" t="s">
        <v>15641</v>
      </c>
      <c r="C3638" s="84">
        <v>2</v>
      </c>
      <c r="D3638" s="122">
        <v>1.2226922982260685E-3</v>
      </c>
      <c r="E3638" s="122">
        <v>3.0284356839441595</v>
      </c>
      <c r="F3638" s="84" t="s">
        <v>12036</v>
      </c>
      <c r="G3638" s="84" t="b">
        <v>0</v>
      </c>
      <c r="H3638" s="84" t="b">
        <v>0</v>
      </c>
      <c r="I3638" s="84" t="b">
        <v>0</v>
      </c>
      <c r="J3638" s="84" t="b">
        <v>0</v>
      </c>
      <c r="K3638" s="84" t="b">
        <v>0</v>
      </c>
      <c r="L3638" s="84" t="b">
        <v>0</v>
      </c>
    </row>
    <row r="3639" spans="1:12" x14ac:dyDescent="0.25">
      <c r="A3639" s="84" t="s">
        <v>15641</v>
      </c>
      <c r="B3639" s="84" t="s">
        <v>12350</v>
      </c>
      <c r="C3639" s="84">
        <v>2</v>
      </c>
      <c r="D3639" s="122">
        <v>1.2226922982260685E-3</v>
      </c>
      <c r="E3639" s="122">
        <v>1.6667078479265665</v>
      </c>
      <c r="F3639" s="84" t="s">
        <v>12036</v>
      </c>
      <c r="G3639" s="84" t="b">
        <v>0</v>
      </c>
      <c r="H3639" s="84" t="b">
        <v>0</v>
      </c>
      <c r="I3639" s="84" t="b">
        <v>0</v>
      </c>
      <c r="J3639" s="84" t="b">
        <v>0</v>
      </c>
      <c r="K3639" s="84" t="b">
        <v>0</v>
      </c>
      <c r="L3639" s="84" t="b">
        <v>0</v>
      </c>
    </row>
    <row r="3640" spans="1:12" x14ac:dyDescent="0.25">
      <c r="A3640" s="84" t="s">
        <v>12369</v>
      </c>
      <c r="B3640" s="84" t="s">
        <v>628</v>
      </c>
      <c r="C3640" s="84">
        <v>2</v>
      </c>
      <c r="D3640" s="122">
        <v>1.2226922982260685E-3</v>
      </c>
      <c r="E3640" s="122">
        <v>1.8427991069822478</v>
      </c>
      <c r="F3640" s="84" t="s">
        <v>12036</v>
      </c>
      <c r="G3640" s="84" t="b">
        <v>0</v>
      </c>
      <c r="H3640" s="84" t="b">
        <v>0</v>
      </c>
      <c r="I3640" s="84" t="b">
        <v>0</v>
      </c>
      <c r="J3640" s="84" t="b">
        <v>0</v>
      </c>
      <c r="K3640" s="84" t="b">
        <v>0</v>
      </c>
      <c r="L3640" s="84" t="b">
        <v>0</v>
      </c>
    </row>
    <row r="3641" spans="1:12" x14ac:dyDescent="0.25">
      <c r="A3641" s="84" t="s">
        <v>14347</v>
      </c>
      <c r="B3641" s="84" t="s">
        <v>14212</v>
      </c>
      <c r="C3641" s="84">
        <v>2</v>
      </c>
      <c r="D3641" s="122">
        <v>1.2226922982260685E-3</v>
      </c>
      <c r="E3641" s="122">
        <v>2.3916135863569852</v>
      </c>
      <c r="F3641" s="84" t="s">
        <v>12036</v>
      </c>
      <c r="G3641" s="84" t="b">
        <v>0</v>
      </c>
      <c r="H3641" s="84" t="b">
        <v>0</v>
      </c>
      <c r="I3641" s="84" t="b">
        <v>0</v>
      </c>
      <c r="J3641" s="84" t="b">
        <v>1</v>
      </c>
      <c r="K3641" s="84" t="b">
        <v>0</v>
      </c>
      <c r="L3641" s="84" t="b">
        <v>0</v>
      </c>
    </row>
    <row r="3642" spans="1:12" x14ac:dyDescent="0.25">
      <c r="A3642" s="84" t="s">
        <v>14212</v>
      </c>
      <c r="B3642" s="84" t="s">
        <v>14452</v>
      </c>
      <c r="C3642" s="84">
        <v>2</v>
      </c>
      <c r="D3642" s="122">
        <v>1.2226922982260685E-3</v>
      </c>
      <c r="E3642" s="122">
        <v>2.3916135863569852</v>
      </c>
      <c r="F3642" s="84" t="s">
        <v>12036</v>
      </c>
      <c r="G3642" s="84" t="b">
        <v>1</v>
      </c>
      <c r="H3642" s="84" t="b">
        <v>0</v>
      </c>
      <c r="I3642" s="84" t="b">
        <v>0</v>
      </c>
      <c r="J3642" s="84" t="b">
        <v>0</v>
      </c>
      <c r="K3642" s="84" t="b">
        <v>0</v>
      </c>
      <c r="L3642" s="84" t="b">
        <v>0</v>
      </c>
    </row>
    <row r="3643" spans="1:12" x14ac:dyDescent="0.25">
      <c r="A3643" s="84" t="s">
        <v>14452</v>
      </c>
      <c r="B3643" s="84" t="s">
        <v>14337</v>
      </c>
      <c r="C3643" s="84">
        <v>2</v>
      </c>
      <c r="D3643" s="122">
        <v>1.2226922982260685E-3</v>
      </c>
      <c r="E3643" s="122">
        <v>2.6604588986495652</v>
      </c>
      <c r="F3643" s="84" t="s">
        <v>12036</v>
      </c>
      <c r="G3643" s="84" t="b">
        <v>0</v>
      </c>
      <c r="H3643" s="84" t="b">
        <v>0</v>
      </c>
      <c r="I3643" s="84" t="b">
        <v>0</v>
      </c>
      <c r="J3643" s="84" t="b">
        <v>0</v>
      </c>
      <c r="K3643" s="84" t="b">
        <v>0</v>
      </c>
      <c r="L3643" s="84" t="b">
        <v>0</v>
      </c>
    </row>
    <row r="3644" spans="1:12" x14ac:dyDescent="0.25">
      <c r="A3644" s="84" t="s">
        <v>14337</v>
      </c>
      <c r="B3644" s="84" t="s">
        <v>14337</v>
      </c>
      <c r="C3644" s="84">
        <v>2</v>
      </c>
      <c r="D3644" s="122">
        <v>1.2226922982260685E-3</v>
      </c>
      <c r="E3644" s="122">
        <v>2.1163908542992895</v>
      </c>
      <c r="F3644" s="84" t="s">
        <v>12036</v>
      </c>
      <c r="G3644" s="84" t="b">
        <v>0</v>
      </c>
      <c r="H3644" s="84" t="b">
        <v>0</v>
      </c>
      <c r="I3644" s="84" t="b">
        <v>0</v>
      </c>
      <c r="J3644" s="84" t="b">
        <v>0</v>
      </c>
      <c r="K3644" s="84" t="b">
        <v>0</v>
      </c>
      <c r="L3644" s="84" t="b">
        <v>0</v>
      </c>
    </row>
    <row r="3645" spans="1:12" x14ac:dyDescent="0.25">
      <c r="A3645" s="84" t="s">
        <v>14337</v>
      </c>
      <c r="B3645" s="84" t="s">
        <v>15632</v>
      </c>
      <c r="C3645" s="84">
        <v>2</v>
      </c>
      <c r="D3645" s="122">
        <v>1.2226922982260685E-3</v>
      </c>
      <c r="E3645" s="122">
        <v>2.6604588986495652</v>
      </c>
      <c r="F3645" s="84" t="s">
        <v>12036</v>
      </c>
      <c r="G3645" s="84" t="b">
        <v>0</v>
      </c>
      <c r="H3645" s="84" t="b">
        <v>0</v>
      </c>
      <c r="I3645" s="84" t="b">
        <v>0</v>
      </c>
      <c r="J3645" s="84" t="b">
        <v>0</v>
      </c>
      <c r="K3645" s="84" t="b">
        <v>0</v>
      </c>
      <c r="L3645" s="84" t="b">
        <v>0</v>
      </c>
    </row>
    <row r="3646" spans="1:12" x14ac:dyDescent="0.25">
      <c r="A3646" s="84" t="s">
        <v>15632</v>
      </c>
      <c r="B3646" s="84" t="s">
        <v>14213</v>
      </c>
      <c r="C3646" s="84">
        <v>2</v>
      </c>
      <c r="D3646" s="122">
        <v>1.2226922982260685E-3</v>
      </c>
      <c r="E3646" s="122">
        <v>2.4641642535055968</v>
      </c>
      <c r="F3646" s="84" t="s">
        <v>12036</v>
      </c>
      <c r="G3646" s="84" t="b">
        <v>0</v>
      </c>
      <c r="H3646" s="84" t="b">
        <v>0</v>
      </c>
      <c r="I3646" s="84" t="b">
        <v>0</v>
      </c>
      <c r="J3646" s="84" t="b">
        <v>0</v>
      </c>
      <c r="K3646" s="84" t="b">
        <v>0</v>
      </c>
      <c r="L3646" s="84" t="b">
        <v>0</v>
      </c>
    </row>
    <row r="3647" spans="1:12" x14ac:dyDescent="0.25">
      <c r="A3647" s="84" t="s">
        <v>14213</v>
      </c>
      <c r="B3647" s="84" t="s">
        <v>14217</v>
      </c>
      <c r="C3647" s="84">
        <v>2</v>
      </c>
      <c r="D3647" s="122">
        <v>1.2226922982260685E-3</v>
      </c>
      <c r="E3647" s="122">
        <v>1.9200962091553211</v>
      </c>
      <c r="F3647" s="84" t="s">
        <v>12036</v>
      </c>
      <c r="G3647" s="84" t="b">
        <v>0</v>
      </c>
      <c r="H3647" s="84" t="b">
        <v>0</v>
      </c>
      <c r="I3647" s="84" t="b">
        <v>0</v>
      </c>
      <c r="J3647" s="84" t="b">
        <v>0</v>
      </c>
      <c r="K3647" s="84" t="b">
        <v>0</v>
      </c>
      <c r="L3647" s="84" t="b">
        <v>0</v>
      </c>
    </row>
    <row r="3648" spans="1:12" x14ac:dyDescent="0.25">
      <c r="A3648" s="84" t="s">
        <v>14217</v>
      </c>
      <c r="B3648" s="84" t="s">
        <v>14199</v>
      </c>
      <c r="C3648" s="84">
        <v>2</v>
      </c>
      <c r="D3648" s="122">
        <v>1.2226922982260685E-3</v>
      </c>
      <c r="E3648" s="122">
        <v>1.4209806607294908</v>
      </c>
      <c r="F3648" s="84" t="s">
        <v>12036</v>
      </c>
      <c r="G3648" s="84" t="b">
        <v>0</v>
      </c>
      <c r="H3648" s="84" t="b">
        <v>0</v>
      </c>
      <c r="I3648" s="84" t="b">
        <v>0</v>
      </c>
      <c r="J3648" s="84" t="b">
        <v>0</v>
      </c>
      <c r="K3648" s="84" t="b">
        <v>0</v>
      </c>
      <c r="L3648" s="84" t="b">
        <v>0</v>
      </c>
    </row>
    <row r="3649" spans="1:12" x14ac:dyDescent="0.25">
      <c r="A3649" s="84" t="s">
        <v>14199</v>
      </c>
      <c r="B3649" s="84" t="s">
        <v>15000</v>
      </c>
      <c r="C3649" s="84">
        <v>2</v>
      </c>
      <c r="D3649" s="122">
        <v>1.2226922982260685E-3</v>
      </c>
      <c r="E3649" s="122">
        <v>2.0905835906930039</v>
      </c>
      <c r="F3649" s="84" t="s">
        <v>12036</v>
      </c>
      <c r="G3649" s="84" t="b">
        <v>0</v>
      </c>
      <c r="H3649" s="84" t="b">
        <v>0</v>
      </c>
      <c r="I3649" s="84" t="b">
        <v>0</v>
      </c>
      <c r="J3649" s="84" t="b">
        <v>0</v>
      </c>
      <c r="K3649" s="84" t="b">
        <v>0</v>
      </c>
      <c r="L3649" s="84" t="b">
        <v>0</v>
      </c>
    </row>
    <row r="3650" spans="1:12" x14ac:dyDescent="0.25">
      <c r="A3650" s="84" t="s">
        <v>731</v>
      </c>
      <c r="B3650" s="84" t="s">
        <v>14229</v>
      </c>
      <c r="C3650" s="84">
        <v>2</v>
      </c>
      <c r="D3650" s="122">
        <v>1.2226922982260685E-3</v>
      </c>
      <c r="E3650" s="122">
        <v>0.29124304123942207</v>
      </c>
      <c r="F3650" s="84" t="s">
        <v>12036</v>
      </c>
      <c r="G3650" s="84" t="b">
        <v>0</v>
      </c>
      <c r="H3650" s="84" t="b">
        <v>0</v>
      </c>
      <c r="I3650" s="84" t="b">
        <v>0</v>
      </c>
      <c r="J3650" s="84" t="b">
        <v>0</v>
      </c>
      <c r="K3650" s="84" t="b">
        <v>0</v>
      </c>
      <c r="L3650" s="84" t="b">
        <v>0</v>
      </c>
    </row>
    <row r="3651" spans="1:12" x14ac:dyDescent="0.25">
      <c r="A3651" s="84" t="s">
        <v>14229</v>
      </c>
      <c r="B3651" s="84" t="s">
        <v>15631</v>
      </c>
      <c r="C3651" s="84">
        <v>2</v>
      </c>
      <c r="D3651" s="122">
        <v>1.2226922982260685E-3</v>
      </c>
      <c r="E3651" s="122">
        <v>2.275108017285548</v>
      </c>
      <c r="F3651" s="84" t="s">
        <v>12036</v>
      </c>
      <c r="G3651" s="84" t="b">
        <v>0</v>
      </c>
      <c r="H3651" s="84" t="b">
        <v>0</v>
      </c>
      <c r="I3651" s="84" t="b">
        <v>0</v>
      </c>
      <c r="J3651" s="84" t="b">
        <v>0</v>
      </c>
      <c r="K3651" s="84" t="b">
        <v>0</v>
      </c>
      <c r="L3651" s="84" t="b">
        <v>0</v>
      </c>
    </row>
    <row r="3652" spans="1:12" x14ac:dyDescent="0.25">
      <c r="A3652" s="84" t="s">
        <v>15631</v>
      </c>
      <c r="B3652" s="84" t="s">
        <v>12266</v>
      </c>
      <c r="C3652" s="84">
        <v>2</v>
      </c>
      <c r="D3652" s="122">
        <v>1.2226922982260685E-3</v>
      </c>
      <c r="E3652" s="122">
        <v>1.5812776526019401</v>
      </c>
      <c r="F3652" s="84" t="s">
        <v>12036</v>
      </c>
      <c r="G3652" s="84" t="b">
        <v>0</v>
      </c>
      <c r="H3652" s="84" t="b">
        <v>0</v>
      </c>
      <c r="I3652" s="84" t="b">
        <v>0</v>
      </c>
      <c r="J3652" s="84" t="b">
        <v>0</v>
      </c>
      <c r="K3652" s="84" t="b">
        <v>0</v>
      </c>
      <c r="L3652" s="84" t="b">
        <v>0</v>
      </c>
    </row>
    <row r="3653" spans="1:12" x14ac:dyDescent="0.25">
      <c r="A3653" s="84" t="s">
        <v>14329</v>
      </c>
      <c r="B3653" s="84" t="s">
        <v>15483</v>
      </c>
      <c r="C3653" s="84">
        <v>2</v>
      </c>
      <c r="D3653" s="122">
        <v>1.2226922982260685E-3</v>
      </c>
      <c r="E3653" s="122">
        <v>3.2045269429998404</v>
      </c>
      <c r="F3653" s="84" t="s">
        <v>12036</v>
      </c>
      <c r="G3653" s="84" t="b">
        <v>0</v>
      </c>
      <c r="H3653" s="84" t="b">
        <v>0</v>
      </c>
      <c r="I3653" s="84" t="b">
        <v>0</v>
      </c>
      <c r="J3653" s="84" t="b">
        <v>0</v>
      </c>
      <c r="K3653" s="84" t="b">
        <v>0</v>
      </c>
      <c r="L3653" s="84" t="b">
        <v>0</v>
      </c>
    </row>
    <row r="3654" spans="1:12" x14ac:dyDescent="0.25">
      <c r="A3654" s="84" t="s">
        <v>15483</v>
      </c>
      <c r="B3654" s="84" t="s">
        <v>12278</v>
      </c>
      <c r="C3654" s="84">
        <v>2</v>
      </c>
      <c r="D3654" s="122">
        <v>1.2226922982260685E-3</v>
      </c>
      <c r="E3654" s="122">
        <v>3.2045269429998404</v>
      </c>
      <c r="F3654" s="84" t="s">
        <v>12036</v>
      </c>
      <c r="G3654" s="84" t="b">
        <v>0</v>
      </c>
      <c r="H3654" s="84" t="b">
        <v>0</v>
      </c>
      <c r="I3654" s="84" t="b">
        <v>0</v>
      </c>
      <c r="J3654" s="84" t="b">
        <v>0</v>
      </c>
      <c r="K3654" s="84" t="b">
        <v>0</v>
      </c>
      <c r="L3654" s="84" t="b">
        <v>0</v>
      </c>
    </row>
    <row r="3655" spans="1:12" x14ac:dyDescent="0.25">
      <c r="A3655" s="84" t="s">
        <v>12278</v>
      </c>
      <c r="B3655" s="84" t="s">
        <v>14553</v>
      </c>
      <c r="C3655" s="84">
        <v>2</v>
      </c>
      <c r="D3655" s="122">
        <v>1.2226922982260685E-3</v>
      </c>
      <c r="E3655" s="122">
        <v>3.0284356839441595</v>
      </c>
      <c r="F3655" s="84" t="s">
        <v>12036</v>
      </c>
      <c r="G3655" s="84" t="b">
        <v>0</v>
      </c>
      <c r="H3655" s="84" t="b">
        <v>0</v>
      </c>
      <c r="I3655" s="84" t="b">
        <v>0</v>
      </c>
      <c r="J3655" s="84" t="b">
        <v>0</v>
      </c>
      <c r="K3655" s="84" t="b">
        <v>0</v>
      </c>
      <c r="L3655" s="84" t="b">
        <v>0</v>
      </c>
    </row>
    <row r="3656" spans="1:12" x14ac:dyDescent="0.25">
      <c r="A3656" s="84" t="s">
        <v>14553</v>
      </c>
      <c r="B3656" s="84" t="s">
        <v>12350</v>
      </c>
      <c r="C3656" s="84">
        <v>2</v>
      </c>
      <c r="D3656" s="122">
        <v>1.2226922982260685E-3</v>
      </c>
      <c r="E3656" s="122">
        <v>1.4906165888708851</v>
      </c>
      <c r="F3656" s="84" t="s">
        <v>12036</v>
      </c>
      <c r="G3656" s="84" t="b">
        <v>0</v>
      </c>
      <c r="H3656" s="84" t="b">
        <v>0</v>
      </c>
      <c r="I3656" s="84" t="b">
        <v>0</v>
      </c>
      <c r="J3656" s="84" t="b">
        <v>0</v>
      </c>
      <c r="K3656" s="84" t="b">
        <v>0</v>
      </c>
      <c r="L3656" s="84" t="b">
        <v>0</v>
      </c>
    </row>
    <row r="3657" spans="1:12" x14ac:dyDescent="0.25">
      <c r="A3657" s="84" t="s">
        <v>12350</v>
      </c>
      <c r="B3657" s="84" t="s">
        <v>14397</v>
      </c>
      <c r="C3657" s="84">
        <v>2</v>
      </c>
      <c r="D3657" s="122">
        <v>1.2226922982260685E-3</v>
      </c>
      <c r="E3657" s="122">
        <v>1.6190662134913398</v>
      </c>
      <c r="F3657" s="84" t="s">
        <v>12036</v>
      </c>
      <c r="G3657" s="84" t="b">
        <v>0</v>
      </c>
      <c r="H3657" s="84" t="b">
        <v>0</v>
      </c>
      <c r="I3657" s="84" t="b">
        <v>0</v>
      </c>
      <c r="J3657" s="84" t="b">
        <v>0</v>
      </c>
      <c r="K3657" s="84" t="b">
        <v>0</v>
      </c>
      <c r="L3657" s="84" t="b">
        <v>0</v>
      </c>
    </row>
    <row r="3658" spans="1:12" x14ac:dyDescent="0.25">
      <c r="A3658" s="84" t="s">
        <v>14397</v>
      </c>
      <c r="B3658" s="84" t="s">
        <v>14228</v>
      </c>
      <c r="C3658" s="84">
        <v>2</v>
      </c>
      <c r="D3658" s="122">
        <v>1.2226922982260685E-3</v>
      </c>
      <c r="E3658" s="122">
        <v>2.5055569386638217</v>
      </c>
      <c r="F3658" s="84" t="s">
        <v>12036</v>
      </c>
      <c r="G3658" s="84" t="b">
        <v>0</v>
      </c>
      <c r="H3658" s="84" t="b">
        <v>0</v>
      </c>
      <c r="I3658" s="84" t="b">
        <v>0</v>
      </c>
      <c r="J3658" s="84" t="b">
        <v>0</v>
      </c>
      <c r="K3658" s="84" t="b">
        <v>0</v>
      </c>
      <c r="L3658" s="84" t="b">
        <v>0</v>
      </c>
    </row>
    <row r="3659" spans="1:12" x14ac:dyDescent="0.25">
      <c r="A3659" s="84" t="s">
        <v>14228</v>
      </c>
      <c r="B3659" s="84" t="s">
        <v>15484</v>
      </c>
      <c r="C3659" s="84">
        <v>2</v>
      </c>
      <c r="D3659" s="122">
        <v>1.2226922982260685E-3</v>
      </c>
      <c r="E3659" s="122">
        <v>2.426375692616197</v>
      </c>
      <c r="F3659" s="84" t="s">
        <v>12036</v>
      </c>
      <c r="G3659" s="84" t="b">
        <v>0</v>
      </c>
      <c r="H3659" s="84" t="b">
        <v>0</v>
      </c>
      <c r="I3659" s="84" t="b">
        <v>0</v>
      </c>
      <c r="J3659" s="84" t="b">
        <v>0</v>
      </c>
      <c r="K3659" s="84" t="b">
        <v>0</v>
      </c>
      <c r="L3659" s="84" t="b">
        <v>0</v>
      </c>
    </row>
    <row r="3660" spans="1:12" x14ac:dyDescent="0.25">
      <c r="A3660" s="84" t="s">
        <v>15484</v>
      </c>
      <c r="B3660" s="84" t="s">
        <v>14377</v>
      </c>
      <c r="C3660" s="84">
        <v>2</v>
      </c>
      <c r="D3660" s="122">
        <v>1.2226922982260685E-3</v>
      </c>
      <c r="E3660" s="122">
        <v>3.2045269429998404</v>
      </c>
      <c r="F3660" s="84" t="s">
        <v>12036</v>
      </c>
      <c r="G3660" s="84" t="b">
        <v>0</v>
      </c>
      <c r="H3660" s="84" t="b">
        <v>0</v>
      </c>
      <c r="I3660" s="84" t="b">
        <v>0</v>
      </c>
      <c r="J3660" s="84" t="b">
        <v>0</v>
      </c>
      <c r="K3660" s="84" t="b">
        <v>0</v>
      </c>
      <c r="L3660" s="84" t="b">
        <v>0</v>
      </c>
    </row>
    <row r="3661" spans="1:12" x14ac:dyDescent="0.25">
      <c r="A3661" s="84" t="s">
        <v>767</v>
      </c>
      <c r="B3661" s="84" t="s">
        <v>731</v>
      </c>
      <c r="C3661" s="84">
        <v>2</v>
      </c>
      <c r="D3661" s="122">
        <v>1.2226922982260685E-3</v>
      </c>
      <c r="E3661" s="122">
        <v>0.10157897499446697</v>
      </c>
      <c r="F3661" s="84" t="s">
        <v>12036</v>
      </c>
      <c r="G3661" s="84" t="b">
        <v>0</v>
      </c>
      <c r="H3661" s="84" t="b">
        <v>0</v>
      </c>
      <c r="I3661" s="84" t="b">
        <v>0</v>
      </c>
      <c r="J3661" s="84" t="b">
        <v>0</v>
      </c>
      <c r="K3661" s="84" t="b">
        <v>0</v>
      </c>
      <c r="L3661" s="84" t="b">
        <v>0</v>
      </c>
    </row>
    <row r="3662" spans="1:12" x14ac:dyDescent="0.25">
      <c r="A3662" s="84" t="s">
        <v>14251</v>
      </c>
      <c r="B3662" s="84" t="s">
        <v>14761</v>
      </c>
      <c r="C3662" s="84">
        <v>2</v>
      </c>
      <c r="D3662" s="122">
        <v>1.2226922982260685E-3</v>
      </c>
      <c r="E3662" s="122">
        <v>2.9034969473358592</v>
      </c>
      <c r="F3662" s="84" t="s">
        <v>12036</v>
      </c>
      <c r="G3662" s="84" t="b">
        <v>1</v>
      </c>
      <c r="H3662" s="84" t="b">
        <v>0</v>
      </c>
      <c r="I3662" s="84" t="b">
        <v>0</v>
      </c>
      <c r="J3662" s="84" t="b">
        <v>0</v>
      </c>
      <c r="K3662" s="84" t="b">
        <v>0</v>
      </c>
      <c r="L3662" s="84" t="b">
        <v>0</v>
      </c>
    </row>
    <row r="3663" spans="1:12" x14ac:dyDescent="0.25">
      <c r="A3663" s="84" t="s">
        <v>14761</v>
      </c>
      <c r="B3663" s="84" t="s">
        <v>14761</v>
      </c>
      <c r="C3663" s="84">
        <v>2</v>
      </c>
      <c r="D3663" s="122">
        <v>1.2226922982260685E-3</v>
      </c>
      <c r="E3663" s="122">
        <v>2.6024669516718779</v>
      </c>
      <c r="F3663" s="84" t="s">
        <v>12036</v>
      </c>
      <c r="G3663" s="84" t="b">
        <v>0</v>
      </c>
      <c r="H3663" s="84" t="b">
        <v>0</v>
      </c>
      <c r="I3663" s="84" t="b">
        <v>0</v>
      </c>
      <c r="J3663" s="84" t="b">
        <v>0</v>
      </c>
      <c r="K3663" s="84" t="b">
        <v>0</v>
      </c>
      <c r="L3663" s="84" t="b">
        <v>0</v>
      </c>
    </row>
    <row r="3664" spans="1:12" x14ac:dyDescent="0.25">
      <c r="A3664" s="84" t="s">
        <v>14761</v>
      </c>
      <c r="B3664" s="84" t="s">
        <v>15479</v>
      </c>
      <c r="C3664" s="84">
        <v>2</v>
      </c>
      <c r="D3664" s="122">
        <v>1.2226922982260685E-3</v>
      </c>
      <c r="E3664" s="122">
        <v>2.9034969473358592</v>
      </c>
      <c r="F3664" s="84" t="s">
        <v>12036</v>
      </c>
      <c r="G3664" s="84" t="b">
        <v>0</v>
      </c>
      <c r="H3664" s="84" t="b">
        <v>0</v>
      </c>
      <c r="I3664" s="84" t="b">
        <v>0</v>
      </c>
      <c r="J3664" s="84" t="b">
        <v>0</v>
      </c>
      <c r="K3664" s="84" t="b">
        <v>0</v>
      </c>
      <c r="L3664" s="84" t="b">
        <v>0</v>
      </c>
    </row>
    <row r="3665" spans="1:12" x14ac:dyDescent="0.25">
      <c r="A3665" s="84" t="s">
        <v>15479</v>
      </c>
      <c r="B3665" s="84" t="s">
        <v>15480</v>
      </c>
      <c r="C3665" s="84">
        <v>2</v>
      </c>
      <c r="D3665" s="122">
        <v>1.2226922982260685E-3</v>
      </c>
      <c r="E3665" s="122">
        <v>3.2045269429998404</v>
      </c>
      <c r="F3665" s="84" t="s">
        <v>12036</v>
      </c>
      <c r="G3665" s="84" t="b">
        <v>0</v>
      </c>
      <c r="H3665" s="84" t="b">
        <v>0</v>
      </c>
      <c r="I3665" s="84" t="b">
        <v>0</v>
      </c>
      <c r="J3665" s="84" t="b">
        <v>1</v>
      </c>
      <c r="K3665" s="84" t="b">
        <v>0</v>
      </c>
      <c r="L3665" s="84" t="b">
        <v>0</v>
      </c>
    </row>
    <row r="3666" spans="1:12" x14ac:dyDescent="0.25">
      <c r="A3666" s="84" t="s">
        <v>15480</v>
      </c>
      <c r="B3666" s="84" t="s">
        <v>14485</v>
      </c>
      <c r="C3666" s="84">
        <v>2</v>
      </c>
      <c r="D3666" s="122">
        <v>1.2226922982260685E-3</v>
      </c>
      <c r="E3666" s="122">
        <v>2.9034969473358592</v>
      </c>
      <c r="F3666" s="84" t="s">
        <v>12036</v>
      </c>
      <c r="G3666" s="84" t="b">
        <v>1</v>
      </c>
      <c r="H3666" s="84" t="b">
        <v>0</v>
      </c>
      <c r="I3666" s="84" t="b">
        <v>0</v>
      </c>
      <c r="J3666" s="84" t="b">
        <v>0</v>
      </c>
      <c r="K3666" s="84" t="b">
        <v>0</v>
      </c>
      <c r="L3666" s="84" t="b">
        <v>0</v>
      </c>
    </row>
    <row r="3667" spans="1:12" x14ac:dyDescent="0.25">
      <c r="A3667" s="84" t="s">
        <v>14485</v>
      </c>
      <c r="B3667" s="84" t="s">
        <v>14762</v>
      </c>
      <c r="C3667" s="84">
        <v>2</v>
      </c>
      <c r="D3667" s="122">
        <v>1.2226922982260685E-3</v>
      </c>
      <c r="E3667" s="122">
        <v>2.9034969473358592</v>
      </c>
      <c r="F3667" s="84" t="s">
        <v>12036</v>
      </c>
      <c r="G3667" s="84" t="b">
        <v>0</v>
      </c>
      <c r="H3667" s="84" t="b">
        <v>0</v>
      </c>
      <c r="I3667" s="84" t="b">
        <v>0</v>
      </c>
      <c r="J3667" s="84" t="b">
        <v>0</v>
      </c>
      <c r="K3667" s="84" t="b">
        <v>0</v>
      </c>
      <c r="L3667" s="84" t="b">
        <v>0</v>
      </c>
    </row>
    <row r="3668" spans="1:12" x14ac:dyDescent="0.25">
      <c r="A3668" s="84" t="s">
        <v>754</v>
      </c>
      <c r="B3668" s="84" t="s">
        <v>12258</v>
      </c>
      <c r="C3668" s="84">
        <v>2</v>
      </c>
      <c r="D3668" s="122">
        <v>1.2226922982260685E-3</v>
      </c>
      <c r="E3668" s="122">
        <v>0.66670784792656645</v>
      </c>
      <c r="F3668" s="84" t="s">
        <v>12036</v>
      </c>
      <c r="G3668" s="84" t="b">
        <v>0</v>
      </c>
      <c r="H3668" s="84" t="b">
        <v>0</v>
      </c>
      <c r="I3668" s="84" t="b">
        <v>0</v>
      </c>
      <c r="J3668" s="84" t="b">
        <v>0</v>
      </c>
      <c r="K3668" s="84" t="b">
        <v>0</v>
      </c>
      <c r="L3668" s="84" t="b">
        <v>0</v>
      </c>
    </row>
    <row r="3669" spans="1:12" x14ac:dyDescent="0.25">
      <c r="A3669" s="84" t="s">
        <v>12258</v>
      </c>
      <c r="B3669" s="84" t="s">
        <v>12277</v>
      </c>
      <c r="C3669" s="84">
        <v>2</v>
      </c>
      <c r="D3669" s="122">
        <v>1.2226922982260685E-3</v>
      </c>
      <c r="E3669" s="122">
        <v>1.9034969473358594</v>
      </c>
      <c r="F3669" s="84" t="s">
        <v>12036</v>
      </c>
      <c r="G3669" s="84" t="b">
        <v>0</v>
      </c>
      <c r="H3669" s="84" t="b">
        <v>0</v>
      </c>
      <c r="I3669" s="84" t="b">
        <v>0</v>
      </c>
      <c r="J3669" s="84" t="b">
        <v>0</v>
      </c>
      <c r="K3669" s="84" t="b">
        <v>0</v>
      </c>
      <c r="L3669" s="84" t="b">
        <v>0</v>
      </c>
    </row>
    <row r="3670" spans="1:12" x14ac:dyDescent="0.25">
      <c r="A3670" s="84" t="s">
        <v>12277</v>
      </c>
      <c r="B3670" s="84" t="s">
        <v>14352</v>
      </c>
      <c r="C3670" s="84">
        <v>2</v>
      </c>
      <c r="D3670" s="122">
        <v>1.2226922982260685E-3</v>
      </c>
      <c r="E3670" s="122">
        <v>2.1253456969522158</v>
      </c>
      <c r="F3670" s="84" t="s">
        <v>12036</v>
      </c>
      <c r="G3670" s="84" t="b">
        <v>0</v>
      </c>
      <c r="H3670" s="84" t="b">
        <v>0</v>
      </c>
      <c r="I3670" s="84" t="b">
        <v>0</v>
      </c>
      <c r="J3670" s="84" t="b">
        <v>0</v>
      </c>
      <c r="K3670" s="84" t="b">
        <v>0</v>
      </c>
      <c r="L3670" s="84" t="b">
        <v>0</v>
      </c>
    </row>
    <row r="3671" spans="1:12" x14ac:dyDescent="0.25">
      <c r="A3671" s="84" t="s">
        <v>12266</v>
      </c>
      <c r="B3671" s="84" t="s">
        <v>2713</v>
      </c>
      <c r="C3671" s="84">
        <v>2</v>
      </c>
      <c r="D3671" s="122">
        <v>1.2226922982260685E-3</v>
      </c>
      <c r="E3671" s="122">
        <v>0.61906621349133995</v>
      </c>
      <c r="F3671" s="84" t="s">
        <v>12036</v>
      </c>
      <c r="G3671" s="84" t="b">
        <v>0</v>
      </c>
      <c r="H3671" s="84" t="b">
        <v>0</v>
      </c>
      <c r="I3671" s="84" t="b">
        <v>0</v>
      </c>
      <c r="J3671" s="84" t="b">
        <v>0</v>
      </c>
      <c r="K3671" s="84" t="b">
        <v>0</v>
      </c>
      <c r="L3671" s="84" t="b">
        <v>0</v>
      </c>
    </row>
    <row r="3672" spans="1:12" x14ac:dyDescent="0.25">
      <c r="A3672" s="84" t="s">
        <v>14306</v>
      </c>
      <c r="B3672" s="84" t="s">
        <v>14216</v>
      </c>
      <c r="C3672" s="84">
        <v>2</v>
      </c>
      <c r="D3672" s="122">
        <v>1.2226922982260685E-3</v>
      </c>
      <c r="E3672" s="122">
        <v>1.9614888943135462</v>
      </c>
      <c r="F3672" s="84" t="s">
        <v>12036</v>
      </c>
      <c r="G3672" s="84" t="b">
        <v>0</v>
      </c>
      <c r="H3672" s="84" t="b">
        <v>0</v>
      </c>
      <c r="I3672" s="84" t="b">
        <v>0</v>
      </c>
      <c r="J3672" s="84" t="b">
        <v>1</v>
      </c>
      <c r="K3672" s="84" t="b">
        <v>0</v>
      </c>
      <c r="L3672" s="84" t="b">
        <v>0</v>
      </c>
    </row>
    <row r="3673" spans="1:12" x14ac:dyDescent="0.25">
      <c r="A3673" s="84" t="s">
        <v>14216</v>
      </c>
      <c r="B3673" s="84" t="s">
        <v>14237</v>
      </c>
      <c r="C3673" s="84">
        <v>2</v>
      </c>
      <c r="D3673" s="122">
        <v>1.2226922982260685E-3</v>
      </c>
      <c r="E3673" s="122">
        <v>2.3294656796081403</v>
      </c>
      <c r="F3673" s="84" t="s">
        <v>12036</v>
      </c>
      <c r="G3673" s="84" t="b">
        <v>1</v>
      </c>
      <c r="H3673" s="84" t="b">
        <v>0</v>
      </c>
      <c r="I3673" s="84" t="b">
        <v>0</v>
      </c>
      <c r="J3673" s="84" t="b">
        <v>0</v>
      </c>
      <c r="K3673" s="84" t="b">
        <v>0</v>
      </c>
      <c r="L3673" s="84" t="b">
        <v>0</v>
      </c>
    </row>
    <row r="3674" spans="1:12" x14ac:dyDescent="0.25">
      <c r="A3674" s="84" t="s">
        <v>14237</v>
      </c>
      <c r="B3674" s="84" t="s">
        <v>15219</v>
      </c>
      <c r="C3674" s="84">
        <v>2</v>
      </c>
      <c r="D3674" s="122">
        <v>1.2226922982260685E-3</v>
      </c>
      <c r="E3674" s="122">
        <v>3.0284356839441595</v>
      </c>
      <c r="F3674" s="84" t="s">
        <v>12036</v>
      </c>
      <c r="G3674" s="84" t="b">
        <v>0</v>
      </c>
      <c r="H3674" s="84" t="b">
        <v>0</v>
      </c>
      <c r="I3674" s="84" t="b">
        <v>0</v>
      </c>
      <c r="J3674" s="84" t="b">
        <v>0</v>
      </c>
      <c r="K3674" s="84" t="b">
        <v>0</v>
      </c>
      <c r="L3674" s="84" t="b">
        <v>0</v>
      </c>
    </row>
    <row r="3675" spans="1:12" x14ac:dyDescent="0.25">
      <c r="A3675" s="84" t="s">
        <v>15219</v>
      </c>
      <c r="B3675" s="84" t="s">
        <v>14306</v>
      </c>
      <c r="C3675" s="84">
        <v>2</v>
      </c>
      <c r="D3675" s="122">
        <v>1.2226922982260685E-3</v>
      </c>
      <c r="E3675" s="122">
        <v>2.7274056882801783</v>
      </c>
      <c r="F3675" s="84" t="s">
        <v>12036</v>
      </c>
      <c r="G3675" s="84" t="b">
        <v>0</v>
      </c>
      <c r="H3675" s="84" t="b">
        <v>0</v>
      </c>
      <c r="I3675" s="84" t="b">
        <v>0</v>
      </c>
      <c r="J3675" s="84" t="b">
        <v>0</v>
      </c>
      <c r="K3675" s="84" t="b">
        <v>0</v>
      </c>
      <c r="L3675" s="84" t="b">
        <v>0</v>
      </c>
    </row>
    <row r="3676" spans="1:12" x14ac:dyDescent="0.25">
      <c r="A3676" s="84" t="s">
        <v>14306</v>
      </c>
      <c r="B3676" s="84" t="s">
        <v>14336</v>
      </c>
      <c r="C3676" s="84">
        <v>2</v>
      </c>
      <c r="D3676" s="122">
        <v>1.2226922982260685E-3</v>
      </c>
      <c r="E3676" s="122">
        <v>2.0583989073216027</v>
      </c>
      <c r="F3676" s="84" t="s">
        <v>12036</v>
      </c>
      <c r="G3676" s="84" t="b">
        <v>0</v>
      </c>
      <c r="H3676" s="84" t="b">
        <v>0</v>
      </c>
      <c r="I3676" s="84" t="b">
        <v>0</v>
      </c>
      <c r="J3676" s="84" t="b">
        <v>0</v>
      </c>
      <c r="K3676" s="84" t="b">
        <v>0</v>
      </c>
      <c r="L3676" s="84" t="b">
        <v>0</v>
      </c>
    </row>
    <row r="3677" spans="1:12" x14ac:dyDescent="0.25">
      <c r="A3677" s="84" t="s">
        <v>14336</v>
      </c>
      <c r="B3677" s="84" t="s">
        <v>15220</v>
      </c>
      <c r="C3677" s="84">
        <v>2</v>
      </c>
      <c r="D3677" s="122">
        <v>1.2226922982260685E-3</v>
      </c>
      <c r="E3677" s="122">
        <v>2.6024669516718779</v>
      </c>
      <c r="F3677" s="84" t="s">
        <v>12036</v>
      </c>
      <c r="G3677" s="84" t="b">
        <v>0</v>
      </c>
      <c r="H3677" s="84" t="b">
        <v>0</v>
      </c>
      <c r="I3677" s="84" t="b">
        <v>0</v>
      </c>
      <c r="J3677" s="84" t="b">
        <v>0</v>
      </c>
      <c r="K3677" s="84" t="b">
        <v>0</v>
      </c>
      <c r="L3677" s="84" t="b">
        <v>0</v>
      </c>
    </row>
    <row r="3678" spans="1:12" x14ac:dyDescent="0.25">
      <c r="A3678" s="84" t="s">
        <v>15220</v>
      </c>
      <c r="B3678" s="84" t="s">
        <v>14282</v>
      </c>
      <c r="C3678" s="84">
        <v>2</v>
      </c>
      <c r="D3678" s="122">
        <v>1.2226922982260685E-3</v>
      </c>
      <c r="E3678" s="122">
        <v>2.7274056882801783</v>
      </c>
      <c r="F3678" s="84" t="s">
        <v>12036</v>
      </c>
      <c r="G3678" s="84" t="b">
        <v>0</v>
      </c>
      <c r="H3678" s="84" t="b">
        <v>0</v>
      </c>
      <c r="I3678" s="84" t="b">
        <v>0</v>
      </c>
      <c r="J3678" s="84" t="b">
        <v>0</v>
      </c>
      <c r="K3678" s="84" t="b">
        <v>0</v>
      </c>
      <c r="L3678" s="84" t="b">
        <v>0</v>
      </c>
    </row>
    <row r="3679" spans="1:12" x14ac:dyDescent="0.25">
      <c r="A3679" s="84" t="s">
        <v>14282</v>
      </c>
      <c r="B3679" s="84" t="s">
        <v>14335</v>
      </c>
      <c r="C3679" s="84">
        <v>2</v>
      </c>
      <c r="D3679" s="122">
        <v>1.2226922982260685E-3</v>
      </c>
      <c r="E3679" s="122">
        <v>2.4843676395938838</v>
      </c>
      <c r="F3679" s="84" t="s">
        <v>12036</v>
      </c>
      <c r="G3679" s="84" t="b">
        <v>0</v>
      </c>
      <c r="H3679" s="84" t="b">
        <v>0</v>
      </c>
      <c r="I3679" s="84" t="b">
        <v>0</v>
      </c>
      <c r="J3679" s="84" t="b">
        <v>1</v>
      </c>
      <c r="K3679" s="84" t="b">
        <v>0</v>
      </c>
      <c r="L3679" s="84" t="b">
        <v>0</v>
      </c>
    </row>
    <row r="3680" spans="1:12" x14ac:dyDescent="0.25">
      <c r="A3680" s="84" t="s">
        <v>14335</v>
      </c>
      <c r="B3680" s="84" t="s">
        <v>767</v>
      </c>
      <c r="C3680" s="84">
        <v>2</v>
      </c>
      <c r="D3680" s="122">
        <v>1.2226922982260685E-3</v>
      </c>
      <c r="E3680" s="122">
        <v>2.1833376439299026</v>
      </c>
      <c r="F3680" s="84" t="s">
        <v>12036</v>
      </c>
      <c r="G3680" s="84" t="b">
        <v>1</v>
      </c>
      <c r="H3680" s="84" t="b">
        <v>0</v>
      </c>
      <c r="I3680" s="84" t="b">
        <v>0</v>
      </c>
      <c r="J3680" s="84" t="b">
        <v>0</v>
      </c>
      <c r="K3680" s="84" t="b">
        <v>0</v>
      </c>
      <c r="L3680" s="84" t="b">
        <v>0</v>
      </c>
    </row>
    <row r="3681" spans="1:12" x14ac:dyDescent="0.25">
      <c r="A3681" s="84" t="s">
        <v>12369</v>
      </c>
      <c r="B3681" s="84" t="s">
        <v>14248</v>
      </c>
      <c r="C3681" s="84">
        <v>2</v>
      </c>
      <c r="D3681" s="122">
        <v>1.2226922982260685E-3</v>
      </c>
      <c r="E3681" s="122">
        <v>1.4034664131519852</v>
      </c>
      <c r="F3681" s="84" t="s">
        <v>12036</v>
      </c>
      <c r="G3681" s="84" t="b">
        <v>0</v>
      </c>
      <c r="H3681" s="84" t="b">
        <v>0</v>
      </c>
      <c r="I3681" s="84" t="b">
        <v>0</v>
      </c>
      <c r="J3681" s="84" t="b">
        <v>0</v>
      </c>
      <c r="K3681" s="84" t="b">
        <v>0</v>
      </c>
      <c r="L3681" s="84" t="b">
        <v>0</v>
      </c>
    </row>
    <row r="3682" spans="1:12" x14ac:dyDescent="0.25">
      <c r="A3682" s="84" t="s">
        <v>754</v>
      </c>
      <c r="B3682" s="84" t="s">
        <v>15048</v>
      </c>
      <c r="C3682" s="84">
        <v>2</v>
      </c>
      <c r="D3682" s="122">
        <v>1.2226922982260685E-3</v>
      </c>
      <c r="E3682" s="122">
        <v>1.3656778522625852</v>
      </c>
      <c r="F3682" s="84" t="s">
        <v>12036</v>
      </c>
      <c r="G3682" s="84" t="b">
        <v>0</v>
      </c>
      <c r="H3682" s="84" t="b">
        <v>0</v>
      </c>
      <c r="I3682" s="84" t="b">
        <v>0</v>
      </c>
      <c r="J3682" s="84" t="b">
        <v>0</v>
      </c>
      <c r="K3682" s="84" t="b">
        <v>0</v>
      </c>
      <c r="L3682" s="84" t="b">
        <v>0</v>
      </c>
    </row>
    <row r="3683" spans="1:12" x14ac:dyDescent="0.25">
      <c r="A3683" s="84" t="s">
        <v>15048</v>
      </c>
      <c r="B3683" s="84" t="s">
        <v>731</v>
      </c>
      <c r="C3683" s="84">
        <v>2</v>
      </c>
      <c r="D3683" s="122">
        <v>1.2226922982260685E-3</v>
      </c>
      <c r="E3683" s="122">
        <v>1.2155223273013038</v>
      </c>
      <c r="F3683" s="84" t="s">
        <v>12036</v>
      </c>
      <c r="G3683" s="84" t="b">
        <v>0</v>
      </c>
      <c r="H3683" s="84" t="b">
        <v>0</v>
      </c>
      <c r="I3683" s="84" t="b">
        <v>0</v>
      </c>
      <c r="J3683" s="84" t="b">
        <v>0</v>
      </c>
      <c r="K3683" s="84" t="b">
        <v>0</v>
      </c>
      <c r="L3683" s="84" t="b">
        <v>0</v>
      </c>
    </row>
    <row r="3684" spans="1:12" x14ac:dyDescent="0.25">
      <c r="A3684" s="84" t="s">
        <v>12260</v>
      </c>
      <c r="B3684" s="84" t="s">
        <v>2965</v>
      </c>
      <c r="C3684" s="84">
        <v>2</v>
      </c>
      <c r="D3684" s="122">
        <v>1.2226922982260685E-3</v>
      </c>
      <c r="E3684" s="122">
        <v>0.36646533113999918</v>
      </c>
      <c r="F3684" s="84" t="s">
        <v>12036</v>
      </c>
      <c r="G3684" s="84" t="b">
        <v>0</v>
      </c>
      <c r="H3684" s="84" t="b">
        <v>0</v>
      </c>
      <c r="I3684" s="84" t="b">
        <v>0</v>
      </c>
      <c r="J3684" s="84" t="b">
        <v>0</v>
      </c>
      <c r="K3684" s="84" t="b">
        <v>0</v>
      </c>
      <c r="L3684" s="84" t="b">
        <v>0</v>
      </c>
    </row>
    <row r="3685" spans="1:12" x14ac:dyDescent="0.25">
      <c r="A3685" s="84" t="s">
        <v>2679</v>
      </c>
      <c r="B3685" s="84" t="s">
        <v>970</v>
      </c>
      <c r="C3685" s="84">
        <v>2</v>
      </c>
      <c r="D3685" s="122">
        <v>1.2226922982260685E-3</v>
      </c>
      <c r="E3685" s="122">
        <v>0.60683175707432835</v>
      </c>
      <c r="F3685" s="84" t="s">
        <v>12036</v>
      </c>
      <c r="G3685" s="84" t="b">
        <v>0</v>
      </c>
      <c r="H3685" s="84" t="b">
        <v>0</v>
      </c>
      <c r="I3685" s="84" t="b">
        <v>0</v>
      </c>
      <c r="J3685" s="84" t="b">
        <v>0</v>
      </c>
      <c r="K3685" s="84" t="b">
        <v>0</v>
      </c>
      <c r="L3685" s="84" t="b">
        <v>0</v>
      </c>
    </row>
    <row r="3686" spans="1:12" x14ac:dyDescent="0.25">
      <c r="A3686" s="84" t="s">
        <v>683</v>
      </c>
      <c r="B3686" s="84" t="s">
        <v>12350</v>
      </c>
      <c r="C3686" s="84">
        <v>2</v>
      </c>
      <c r="D3686" s="122">
        <v>1.2226922982260685E-3</v>
      </c>
      <c r="E3686" s="122">
        <v>-0.12216726784885033</v>
      </c>
      <c r="F3686" s="84" t="s">
        <v>12036</v>
      </c>
      <c r="G3686" s="84" t="b">
        <v>0</v>
      </c>
      <c r="H3686" s="84" t="b">
        <v>0</v>
      </c>
      <c r="I3686" s="84" t="b">
        <v>0</v>
      </c>
      <c r="J3686" s="84" t="b">
        <v>0</v>
      </c>
      <c r="K3686" s="84" t="b">
        <v>0</v>
      </c>
      <c r="L3686" s="84" t="b">
        <v>0</v>
      </c>
    </row>
    <row r="3687" spans="1:12" x14ac:dyDescent="0.25">
      <c r="A3687" s="84" t="s">
        <v>765</v>
      </c>
      <c r="B3687" s="84" t="s">
        <v>14427</v>
      </c>
      <c r="C3687" s="84">
        <v>2</v>
      </c>
      <c r="D3687" s="122">
        <v>1.2226922982260685E-3</v>
      </c>
      <c r="E3687" s="122">
        <v>1.727405688280178</v>
      </c>
      <c r="F3687" s="84" t="s">
        <v>12036</v>
      </c>
      <c r="G3687" s="84" t="b">
        <v>0</v>
      </c>
      <c r="H3687" s="84" t="b">
        <v>0</v>
      </c>
      <c r="I3687" s="84" t="b">
        <v>0</v>
      </c>
      <c r="J3687" s="84" t="b">
        <v>0</v>
      </c>
      <c r="K3687" s="84" t="b">
        <v>0</v>
      </c>
      <c r="L3687" s="84" t="b">
        <v>0</v>
      </c>
    </row>
    <row r="3688" spans="1:12" x14ac:dyDescent="0.25">
      <c r="A3688" s="84" t="s">
        <v>2965</v>
      </c>
      <c r="B3688" s="84" t="s">
        <v>14383</v>
      </c>
      <c r="C3688" s="84">
        <v>2</v>
      </c>
      <c r="D3688" s="122">
        <v>1.2226922982260685E-3</v>
      </c>
      <c r="E3688" s="122">
        <v>1.4544044162164405</v>
      </c>
      <c r="F3688" s="84" t="s">
        <v>12036</v>
      </c>
      <c r="G3688" s="84" t="b">
        <v>0</v>
      </c>
      <c r="H3688" s="84" t="b">
        <v>0</v>
      </c>
      <c r="I3688" s="84" t="b">
        <v>0</v>
      </c>
      <c r="J3688" s="84" t="b">
        <v>0</v>
      </c>
      <c r="K3688" s="84" t="b">
        <v>0</v>
      </c>
      <c r="L3688" s="84" t="b">
        <v>0</v>
      </c>
    </row>
    <row r="3689" spans="1:12" x14ac:dyDescent="0.25">
      <c r="A3689" s="84" t="s">
        <v>14610</v>
      </c>
      <c r="B3689" s="84" t="s">
        <v>12350</v>
      </c>
      <c r="C3689" s="84">
        <v>2</v>
      </c>
      <c r="D3689" s="122">
        <v>1.2226922982260685E-3</v>
      </c>
      <c r="E3689" s="122">
        <v>1.6667078479265665</v>
      </c>
      <c r="F3689" s="84" t="s">
        <v>12036</v>
      </c>
      <c r="G3689" s="84" t="b">
        <v>0</v>
      </c>
      <c r="H3689" s="84" t="b">
        <v>0</v>
      </c>
      <c r="I3689" s="84" t="b">
        <v>0</v>
      </c>
      <c r="J3689" s="84" t="b">
        <v>0</v>
      </c>
      <c r="K3689" s="84" t="b">
        <v>0</v>
      </c>
      <c r="L3689" s="84" t="b">
        <v>0</v>
      </c>
    </row>
    <row r="3690" spans="1:12" x14ac:dyDescent="0.25">
      <c r="A3690" s="84" t="s">
        <v>14215</v>
      </c>
      <c r="B3690" s="84" t="s">
        <v>14599</v>
      </c>
      <c r="C3690" s="84">
        <v>2</v>
      </c>
      <c r="D3690" s="122">
        <v>1.2226922982260685E-3</v>
      </c>
      <c r="E3690" s="122">
        <v>2.8065869343278029</v>
      </c>
      <c r="F3690" s="84" t="s">
        <v>12036</v>
      </c>
      <c r="G3690" s="84" t="b">
        <v>0</v>
      </c>
      <c r="H3690" s="84" t="b">
        <v>0</v>
      </c>
      <c r="I3690" s="84" t="b">
        <v>0</v>
      </c>
      <c r="J3690" s="84" t="b">
        <v>0</v>
      </c>
      <c r="K3690" s="84" t="b">
        <v>0</v>
      </c>
      <c r="L3690" s="84" t="b">
        <v>0</v>
      </c>
    </row>
    <row r="3691" spans="1:12" x14ac:dyDescent="0.25">
      <c r="A3691" s="84" t="s">
        <v>14599</v>
      </c>
      <c r="B3691" s="84" t="s">
        <v>765</v>
      </c>
      <c r="C3691" s="84">
        <v>2</v>
      </c>
      <c r="D3691" s="122">
        <v>1.2226922982260685E-3</v>
      </c>
      <c r="E3691" s="122">
        <v>2.0741931745048343</v>
      </c>
      <c r="F3691" s="84" t="s">
        <v>12036</v>
      </c>
      <c r="G3691" s="84" t="b">
        <v>0</v>
      </c>
      <c r="H3691" s="84" t="b">
        <v>0</v>
      </c>
      <c r="I3691" s="84" t="b">
        <v>0</v>
      </c>
      <c r="J3691" s="84" t="b">
        <v>0</v>
      </c>
      <c r="K3691" s="84" t="b">
        <v>0</v>
      </c>
      <c r="L3691" s="84" t="b">
        <v>0</v>
      </c>
    </row>
    <row r="3692" spans="1:12" x14ac:dyDescent="0.25">
      <c r="A3692" s="84" t="s">
        <v>731</v>
      </c>
      <c r="B3692" s="84" t="s">
        <v>12268</v>
      </c>
      <c r="C3692" s="84">
        <v>2</v>
      </c>
      <c r="D3692" s="122">
        <v>1.2226922982260685E-3</v>
      </c>
      <c r="E3692" s="122">
        <v>-0.1255823115929893</v>
      </c>
      <c r="F3692" s="84" t="s">
        <v>12036</v>
      </c>
      <c r="G3692" s="84" t="b">
        <v>0</v>
      </c>
      <c r="H3692" s="84" t="b">
        <v>0</v>
      </c>
      <c r="I3692" s="84" t="b">
        <v>0</v>
      </c>
      <c r="J3692" s="84" t="b">
        <v>0</v>
      </c>
      <c r="K3692" s="84" t="b">
        <v>0</v>
      </c>
      <c r="L3692" s="84" t="b">
        <v>0</v>
      </c>
    </row>
    <row r="3693" spans="1:12" x14ac:dyDescent="0.25">
      <c r="A3693" s="84" t="s">
        <v>754</v>
      </c>
      <c r="B3693" s="84" t="s">
        <v>2788</v>
      </c>
      <c r="C3693" s="84">
        <v>2</v>
      </c>
      <c r="D3693" s="122">
        <v>1.2226922982260685E-3</v>
      </c>
      <c r="E3693" s="122">
        <v>-8.1480179079633896E-2</v>
      </c>
      <c r="F3693" s="84" t="s">
        <v>12036</v>
      </c>
      <c r="G3693" s="84" t="b">
        <v>0</v>
      </c>
      <c r="H3693" s="84" t="b">
        <v>0</v>
      </c>
      <c r="I3693" s="84" t="b">
        <v>0</v>
      </c>
      <c r="J3693" s="84" t="b">
        <v>0</v>
      </c>
      <c r="K3693" s="84" t="b">
        <v>0</v>
      </c>
      <c r="L3693" s="84" t="b">
        <v>0</v>
      </c>
    </row>
    <row r="3694" spans="1:12" x14ac:dyDescent="0.25">
      <c r="A3694" s="84" t="s">
        <v>2931</v>
      </c>
      <c r="B3694" s="84" t="s">
        <v>14308</v>
      </c>
      <c r="C3694" s="84">
        <v>2</v>
      </c>
      <c r="D3694" s="122">
        <v>1.2226922982260685E-3</v>
      </c>
      <c r="E3694" s="122">
        <v>1.1419449587716775</v>
      </c>
      <c r="F3694" s="84" t="s">
        <v>12036</v>
      </c>
      <c r="G3694" s="84" t="b">
        <v>0</v>
      </c>
      <c r="H3694" s="84" t="b">
        <v>0</v>
      </c>
      <c r="I3694" s="84" t="b">
        <v>0</v>
      </c>
      <c r="J3694" s="84" t="b">
        <v>0</v>
      </c>
      <c r="K3694" s="84" t="b">
        <v>0</v>
      </c>
      <c r="L3694" s="84" t="b">
        <v>0</v>
      </c>
    </row>
    <row r="3695" spans="1:12" x14ac:dyDescent="0.25">
      <c r="A3695" s="84" t="s">
        <v>14308</v>
      </c>
      <c r="B3695" s="84" t="s">
        <v>14467</v>
      </c>
      <c r="C3695" s="84">
        <v>2</v>
      </c>
      <c r="D3695" s="122">
        <v>1.2226922982260685E-3</v>
      </c>
      <c r="E3695" s="122">
        <v>1.9200962091553211</v>
      </c>
      <c r="F3695" s="84" t="s">
        <v>12036</v>
      </c>
      <c r="G3695" s="84" t="b">
        <v>0</v>
      </c>
      <c r="H3695" s="84" t="b">
        <v>0</v>
      </c>
      <c r="I3695" s="84" t="b">
        <v>0</v>
      </c>
      <c r="J3695" s="84" t="b">
        <v>0</v>
      </c>
      <c r="K3695" s="84" t="b">
        <v>0</v>
      </c>
      <c r="L3695" s="84" t="b">
        <v>0</v>
      </c>
    </row>
    <row r="3696" spans="1:12" x14ac:dyDescent="0.25">
      <c r="A3696" s="84" t="s">
        <v>15221</v>
      </c>
      <c r="B3696" s="84" t="s">
        <v>14455</v>
      </c>
      <c r="C3696" s="84">
        <v>2</v>
      </c>
      <c r="D3696" s="122">
        <v>1.2226922982260685E-3</v>
      </c>
      <c r="E3696" s="122">
        <v>2.9034969473358592</v>
      </c>
      <c r="F3696" s="84" t="s">
        <v>12036</v>
      </c>
      <c r="G3696" s="84" t="b">
        <v>0</v>
      </c>
      <c r="H3696" s="84" t="b">
        <v>0</v>
      </c>
      <c r="I3696" s="84" t="b">
        <v>0</v>
      </c>
      <c r="J3696" s="84" t="b">
        <v>0</v>
      </c>
      <c r="K3696" s="84" t="b">
        <v>0</v>
      </c>
      <c r="L3696" s="84" t="b">
        <v>0</v>
      </c>
    </row>
    <row r="3697" spans="1:12" x14ac:dyDescent="0.25">
      <c r="A3697" s="84" t="s">
        <v>14455</v>
      </c>
      <c r="B3697" s="84" t="s">
        <v>14907</v>
      </c>
      <c r="C3697" s="84">
        <v>2</v>
      </c>
      <c r="D3697" s="122">
        <v>1.2226922982260685E-3</v>
      </c>
      <c r="E3697" s="122">
        <v>2.9034969473358592</v>
      </c>
      <c r="F3697" s="84" t="s">
        <v>12036</v>
      </c>
      <c r="G3697" s="84" t="b">
        <v>0</v>
      </c>
      <c r="H3697" s="84" t="b">
        <v>0</v>
      </c>
      <c r="I3697" s="84" t="b">
        <v>0</v>
      </c>
      <c r="J3697" s="84" t="b">
        <v>0</v>
      </c>
      <c r="K3697" s="84" t="b">
        <v>0</v>
      </c>
      <c r="L3697" s="84" t="b">
        <v>0</v>
      </c>
    </row>
    <row r="3698" spans="1:12" x14ac:dyDescent="0.25">
      <c r="A3698" s="84" t="s">
        <v>14907</v>
      </c>
      <c r="B3698" s="84" t="s">
        <v>14199</v>
      </c>
      <c r="C3698" s="84">
        <v>2</v>
      </c>
      <c r="D3698" s="122">
        <v>1.2226922982260685E-3</v>
      </c>
      <c r="E3698" s="122">
        <v>2.0741931745048343</v>
      </c>
      <c r="F3698" s="84" t="s">
        <v>12036</v>
      </c>
      <c r="G3698" s="84" t="b">
        <v>0</v>
      </c>
      <c r="H3698" s="84" t="b">
        <v>0</v>
      </c>
      <c r="I3698" s="84" t="b">
        <v>0</v>
      </c>
      <c r="J3698" s="84" t="b">
        <v>0</v>
      </c>
      <c r="K3698" s="84" t="b">
        <v>0</v>
      </c>
      <c r="L3698" s="84" t="b">
        <v>0</v>
      </c>
    </row>
    <row r="3699" spans="1:12" x14ac:dyDescent="0.25">
      <c r="A3699" s="84" t="s">
        <v>14199</v>
      </c>
      <c r="B3699" s="84" t="s">
        <v>14536</v>
      </c>
      <c r="C3699" s="84">
        <v>2</v>
      </c>
      <c r="D3699" s="122">
        <v>1.2226922982260685E-3</v>
      </c>
      <c r="E3699" s="122">
        <v>2.0905835906930039</v>
      </c>
      <c r="F3699" s="84" t="s">
        <v>12036</v>
      </c>
      <c r="G3699" s="84" t="b">
        <v>0</v>
      </c>
      <c r="H3699" s="84" t="b">
        <v>0</v>
      </c>
      <c r="I3699" s="84" t="b">
        <v>0</v>
      </c>
      <c r="J3699" s="84" t="b">
        <v>0</v>
      </c>
      <c r="K3699" s="84" t="b">
        <v>0</v>
      </c>
      <c r="L3699" s="84" t="b">
        <v>0</v>
      </c>
    </row>
    <row r="3700" spans="1:12" x14ac:dyDescent="0.25">
      <c r="A3700" s="84" t="s">
        <v>14536</v>
      </c>
      <c r="B3700" s="84" t="s">
        <v>14595</v>
      </c>
      <c r="C3700" s="84">
        <v>2</v>
      </c>
      <c r="D3700" s="122">
        <v>1.2226922982260685E-3</v>
      </c>
      <c r="E3700" s="122">
        <v>3.2045269429998404</v>
      </c>
      <c r="F3700" s="84" t="s">
        <v>12036</v>
      </c>
      <c r="G3700" s="84" t="b">
        <v>0</v>
      </c>
      <c r="H3700" s="84" t="b">
        <v>0</v>
      </c>
      <c r="I3700" s="84" t="b">
        <v>0</v>
      </c>
      <c r="J3700" s="84" t="b">
        <v>1</v>
      </c>
      <c r="K3700" s="84" t="b">
        <v>0</v>
      </c>
      <c r="L3700" s="84" t="b">
        <v>0</v>
      </c>
    </row>
    <row r="3701" spans="1:12" x14ac:dyDescent="0.25">
      <c r="A3701" s="84" t="s">
        <v>14595</v>
      </c>
      <c r="B3701" s="84" t="s">
        <v>14908</v>
      </c>
      <c r="C3701" s="84">
        <v>2</v>
      </c>
      <c r="D3701" s="122">
        <v>1.2226922982260685E-3</v>
      </c>
      <c r="E3701" s="122">
        <v>3.2045269429998404</v>
      </c>
      <c r="F3701" s="84" t="s">
        <v>12036</v>
      </c>
      <c r="G3701" s="84" t="b">
        <v>1</v>
      </c>
      <c r="H3701" s="84" t="b">
        <v>0</v>
      </c>
      <c r="I3701" s="84" t="b">
        <v>0</v>
      </c>
      <c r="J3701" s="84" t="b">
        <v>0</v>
      </c>
      <c r="K3701" s="84" t="b">
        <v>1</v>
      </c>
      <c r="L3701" s="84" t="b">
        <v>0</v>
      </c>
    </row>
    <row r="3702" spans="1:12" x14ac:dyDescent="0.25">
      <c r="A3702" s="84" t="s">
        <v>14908</v>
      </c>
      <c r="B3702" s="84" t="s">
        <v>14709</v>
      </c>
      <c r="C3702" s="84">
        <v>2</v>
      </c>
      <c r="D3702" s="122">
        <v>1.2226922982260685E-3</v>
      </c>
      <c r="E3702" s="122">
        <v>3.2045269429998404</v>
      </c>
      <c r="F3702" s="84" t="s">
        <v>12036</v>
      </c>
      <c r="G3702" s="84" t="b">
        <v>0</v>
      </c>
      <c r="H3702" s="84" t="b">
        <v>1</v>
      </c>
      <c r="I3702" s="84" t="b">
        <v>0</v>
      </c>
      <c r="J3702" s="84" t="b">
        <v>0</v>
      </c>
      <c r="K3702" s="84" t="b">
        <v>0</v>
      </c>
      <c r="L3702" s="84" t="b">
        <v>0</v>
      </c>
    </row>
    <row r="3703" spans="1:12" x14ac:dyDescent="0.25">
      <c r="A3703" s="84" t="s">
        <v>14709</v>
      </c>
      <c r="B3703" s="84" t="s">
        <v>14356</v>
      </c>
      <c r="C3703" s="84">
        <v>2</v>
      </c>
      <c r="D3703" s="122">
        <v>1.2226922982260685E-3</v>
      </c>
      <c r="E3703" s="122">
        <v>2.6024669516718779</v>
      </c>
      <c r="F3703" s="84" t="s">
        <v>12036</v>
      </c>
      <c r="G3703" s="84" t="b">
        <v>0</v>
      </c>
      <c r="H3703" s="84" t="b">
        <v>0</v>
      </c>
      <c r="I3703" s="84" t="b">
        <v>0</v>
      </c>
      <c r="J3703" s="84" t="b">
        <v>0</v>
      </c>
      <c r="K3703" s="84" t="b">
        <v>0</v>
      </c>
      <c r="L3703" s="84" t="b">
        <v>0</v>
      </c>
    </row>
    <row r="3704" spans="1:12" x14ac:dyDescent="0.25">
      <c r="A3704" s="84" t="s">
        <v>14356</v>
      </c>
      <c r="B3704" s="84" t="s">
        <v>731</v>
      </c>
      <c r="C3704" s="84">
        <v>2</v>
      </c>
      <c r="D3704" s="122">
        <v>1.2226922982260685E-3</v>
      </c>
      <c r="E3704" s="122">
        <v>0.5623098135259601</v>
      </c>
      <c r="F3704" s="84" t="s">
        <v>12036</v>
      </c>
      <c r="G3704" s="84" t="b">
        <v>0</v>
      </c>
      <c r="H3704" s="84" t="b">
        <v>0</v>
      </c>
      <c r="I3704" s="84" t="b">
        <v>0</v>
      </c>
      <c r="J3704" s="84" t="b">
        <v>0</v>
      </c>
      <c r="K3704" s="84" t="b">
        <v>0</v>
      </c>
      <c r="L3704" s="84" t="b">
        <v>0</v>
      </c>
    </row>
    <row r="3705" spans="1:12" x14ac:dyDescent="0.25">
      <c r="A3705" s="84" t="s">
        <v>14235</v>
      </c>
      <c r="B3705" s="84" t="s">
        <v>14195</v>
      </c>
      <c r="C3705" s="84">
        <v>2</v>
      </c>
      <c r="D3705" s="122">
        <v>1.2226922982260685E-3</v>
      </c>
      <c r="E3705" s="122">
        <v>1.3124323403093601</v>
      </c>
      <c r="F3705" s="84" t="s">
        <v>12036</v>
      </c>
      <c r="G3705" s="84" t="b">
        <v>0</v>
      </c>
      <c r="H3705" s="84" t="b">
        <v>0</v>
      </c>
      <c r="I3705" s="84" t="b">
        <v>0</v>
      </c>
      <c r="J3705" s="84" t="b">
        <v>0</v>
      </c>
      <c r="K3705" s="84" t="b">
        <v>0</v>
      </c>
      <c r="L3705" s="84" t="b">
        <v>0</v>
      </c>
    </row>
    <row r="3706" spans="1:12" x14ac:dyDescent="0.25">
      <c r="A3706" s="84" t="s">
        <v>14195</v>
      </c>
      <c r="B3706" s="84" t="s">
        <v>14248</v>
      </c>
      <c r="C3706" s="84">
        <v>2</v>
      </c>
      <c r="D3706" s="122">
        <v>1.2226922982260685E-3</v>
      </c>
      <c r="E3706" s="122">
        <v>1.35022090119876</v>
      </c>
      <c r="F3706" s="84" t="s">
        <v>12036</v>
      </c>
      <c r="G3706" s="84" t="b">
        <v>0</v>
      </c>
      <c r="H3706" s="84" t="b">
        <v>0</v>
      </c>
      <c r="I3706" s="84" t="b">
        <v>0</v>
      </c>
      <c r="J3706" s="84" t="b">
        <v>0</v>
      </c>
      <c r="K3706" s="84" t="b">
        <v>0</v>
      </c>
      <c r="L3706" s="84" t="b">
        <v>0</v>
      </c>
    </row>
    <row r="3707" spans="1:12" x14ac:dyDescent="0.25">
      <c r="A3707" s="84" t="s">
        <v>12352</v>
      </c>
      <c r="B3707" s="84" t="s">
        <v>14217</v>
      </c>
      <c r="C3707" s="84">
        <v>2</v>
      </c>
      <c r="D3707" s="122">
        <v>1.2226922982260685E-3</v>
      </c>
      <c r="E3707" s="122">
        <v>2.2625188899775273</v>
      </c>
      <c r="F3707" s="84" t="s">
        <v>12036</v>
      </c>
      <c r="G3707" s="84" t="b">
        <v>0</v>
      </c>
      <c r="H3707" s="84" t="b">
        <v>0</v>
      </c>
      <c r="I3707" s="84" t="b">
        <v>0</v>
      </c>
      <c r="J3707" s="84" t="b">
        <v>0</v>
      </c>
      <c r="K3707" s="84" t="b">
        <v>0</v>
      </c>
      <c r="L3707" s="84" t="b">
        <v>0</v>
      </c>
    </row>
    <row r="3708" spans="1:12" x14ac:dyDescent="0.25">
      <c r="A3708" s="84" t="s">
        <v>14217</v>
      </c>
      <c r="B3708" s="84" t="s">
        <v>15058</v>
      </c>
      <c r="C3708" s="84">
        <v>2</v>
      </c>
      <c r="D3708" s="122">
        <v>1.2226922982260685E-3</v>
      </c>
      <c r="E3708" s="122">
        <v>2.5513144292244969</v>
      </c>
      <c r="F3708" s="84" t="s">
        <v>12036</v>
      </c>
      <c r="G3708" s="84" t="b">
        <v>0</v>
      </c>
      <c r="H3708" s="84" t="b">
        <v>0</v>
      </c>
      <c r="I3708" s="84" t="b">
        <v>0</v>
      </c>
      <c r="J3708" s="84" t="b">
        <v>0</v>
      </c>
      <c r="K3708" s="84" t="b">
        <v>0</v>
      </c>
      <c r="L3708" s="84" t="b">
        <v>0</v>
      </c>
    </row>
    <row r="3709" spans="1:12" x14ac:dyDescent="0.25">
      <c r="A3709" s="84" t="s">
        <v>15058</v>
      </c>
      <c r="B3709" s="84" t="s">
        <v>754</v>
      </c>
      <c r="C3709" s="84">
        <v>2</v>
      </c>
      <c r="D3709" s="122">
        <v>1.2226922982260685E-3</v>
      </c>
      <c r="E3709" s="122">
        <v>1.4086469256557654</v>
      </c>
      <c r="F3709" s="84" t="s">
        <v>12036</v>
      </c>
      <c r="G3709" s="84" t="b">
        <v>0</v>
      </c>
      <c r="H3709" s="84" t="b">
        <v>0</v>
      </c>
      <c r="I3709" s="84" t="b">
        <v>0</v>
      </c>
      <c r="J3709" s="84" t="b">
        <v>0</v>
      </c>
      <c r="K3709" s="84" t="b">
        <v>0</v>
      </c>
      <c r="L3709" s="84" t="b">
        <v>0</v>
      </c>
    </row>
    <row r="3710" spans="1:12" x14ac:dyDescent="0.25">
      <c r="A3710" s="84" t="s">
        <v>14203</v>
      </c>
      <c r="B3710" s="84" t="s">
        <v>754</v>
      </c>
      <c r="C3710" s="84">
        <v>2</v>
      </c>
      <c r="D3710" s="122">
        <v>1.2226922982260685E-3</v>
      </c>
      <c r="E3710" s="122">
        <v>1.0107069169837277</v>
      </c>
      <c r="F3710" s="84" t="s">
        <v>12036</v>
      </c>
      <c r="G3710" s="84" t="b">
        <v>0</v>
      </c>
      <c r="H3710" s="84" t="b">
        <v>0</v>
      </c>
      <c r="I3710" s="84" t="b">
        <v>0</v>
      </c>
      <c r="J3710" s="84" t="b">
        <v>0</v>
      </c>
      <c r="K3710" s="84" t="b">
        <v>0</v>
      </c>
      <c r="L3710" s="84" t="b">
        <v>0</v>
      </c>
    </row>
    <row r="3711" spans="1:12" x14ac:dyDescent="0.25">
      <c r="A3711" s="84" t="s">
        <v>15055</v>
      </c>
      <c r="B3711" s="84" t="s">
        <v>14644</v>
      </c>
      <c r="C3711" s="84">
        <v>2</v>
      </c>
      <c r="D3711" s="122">
        <v>1.2226922982260685E-3</v>
      </c>
      <c r="E3711" s="122">
        <v>2.9034969473358592</v>
      </c>
      <c r="F3711" s="84" t="s">
        <v>12036</v>
      </c>
      <c r="G3711" s="84" t="b">
        <v>0</v>
      </c>
      <c r="H3711" s="84" t="b">
        <v>0</v>
      </c>
      <c r="I3711" s="84" t="b">
        <v>0</v>
      </c>
      <c r="J3711" s="84" t="b">
        <v>0</v>
      </c>
      <c r="K3711" s="84" t="b">
        <v>0</v>
      </c>
      <c r="L3711" s="84" t="b">
        <v>0</v>
      </c>
    </row>
    <row r="3712" spans="1:12" x14ac:dyDescent="0.25">
      <c r="A3712" s="84" t="s">
        <v>14644</v>
      </c>
      <c r="B3712" s="84" t="s">
        <v>8333</v>
      </c>
      <c r="C3712" s="84">
        <v>2</v>
      </c>
      <c r="D3712" s="122">
        <v>1.2226922982260685E-3</v>
      </c>
      <c r="E3712" s="122">
        <v>2.3014369560078971</v>
      </c>
      <c r="F3712" s="84" t="s">
        <v>12036</v>
      </c>
      <c r="G3712" s="84" t="b">
        <v>0</v>
      </c>
      <c r="H3712" s="84" t="b">
        <v>0</v>
      </c>
      <c r="I3712" s="84" t="b">
        <v>0</v>
      </c>
      <c r="J3712" s="84" t="b">
        <v>0</v>
      </c>
      <c r="K3712" s="84" t="b">
        <v>0</v>
      </c>
      <c r="L3712" s="84" t="b">
        <v>0</v>
      </c>
    </row>
    <row r="3713" spans="1:12" x14ac:dyDescent="0.25">
      <c r="A3713" s="84" t="s">
        <v>8333</v>
      </c>
      <c r="B3713" s="84" t="s">
        <v>15056</v>
      </c>
      <c r="C3713" s="84">
        <v>2</v>
      </c>
      <c r="D3713" s="122">
        <v>1.2226922982260685E-3</v>
      </c>
      <c r="E3713" s="122">
        <v>2.6024669516718779</v>
      </c>
      <c r="F3713" s="84" t="s">
        <v>12036</v>
      </c>
      <c r="G3713" s="84" t="b">
        <v>0</v>
      </c>
      <c r="H3713" s="84" t="b">
        <v>0</v>
      </c>
      <c r="I3713" s="84" t="b">
        <v>0</v>
      </c>
      <c r="J3713" s="84" t="b">
        <v>0</v>
      </c>
      <c r="K3713" s="84" t="b">
        <v>0</v>
      </c>
      <c r="L3713" s="84" t="b">
        <v>0</v>
      </c>
    </row>
    <row r="3714" spans="1:12" x14ac:dyDescent="0.25">
      <c r="A3714" s="84" t="s">
        <v>15056</v>
      </c>
      <c r="B3714" s="84" t="s">
        <v>2803</v>
      </c>
      <c r="C3714" s="84">
        <v>2</v>
      </c>
      <c r="D3714" s="122">
        <v>1.2226922982260685E-3</v>
      </c>
      <c r="E3714" s="122">
        <v>1.6304956752721218</v>
      </c>
      <c r="F3714" s="84" t="s">
        <v>12036</v>
      </c>
      <c r="G3714" s="84" t="b">
        <v>0</v>
      </c>
      <c r="H3714" s="84" t="b">
        <v>0</v>
      </c>
      <c r="I3714" s="84" t="b">
        <v>0</v>
      </c>
      <c r="J3714" s="84" t="b">
        <v>0</v>
      </c>
      <c r="K3714" s="84" t="b">
        <v>0</v>
      </c>
      <c r="L3714" s="84" t="b">
        <v>0</v>
      </c>
    </row>
    <row r="3715" spans="1:12" x14ac:dyDescent="0.25">
      <c r="A3715" s="84" t="s">
        <v>2803</v>
      </c>
      <c r="B3715" s="84" t="s">
        <v>14476</v>
      </c>
      <c r="C3715" s="84">
        <v>2</v>
      </c>
      <c r="D3715" s="122">
        <v>1.2226922982260685E-3</v>
      </c>
      <c r="E3715" s="122">
        <v>1.4602339598771643</v>
      </c>
      <c r="F3715" s="84" t="s">
        <v>12036</v>
      </c>
      <c r="G3715" s="84" t="b">
        <v>0</v>
      </c>
      <c r="H3715" s="84" t="b">
        <v>0</v>
      </c>
      <c r="I3715" s="84" t="b">
        <v>0</v>
      </c>
      <c r="J3715" s="84" t="b">
        <v>0</v>
      </c>
      <c r="K3715" s="84" t="b">
        <v>0</v>
      </c>
      <c r="L3715" s="84" t="b">
        <v>0</v>
      </c>
    </row>
    <row r="3716" spans="1:12" x14ac:dyDescent="0.25">
      <c r="A3716" s="84" t="s">
        <v>14476</v>
      </c>
      <c r="B3716" s="84" t="s">
        <v>765</v>
      </c>
      <c r="C3716" s="84">
        <v>2</v>
      </c>
      <c r="D3716" s="122">
        <v>1.2226922982260685E-3</v>
      </c>
      <c r="E3716" s="122">
        <v>1.8981019154491532</v>
      </c>
      <c r="F3716" s="84" t="s">
        <v>12036</v>
      </c>
      <c r="G3716" s="84" t="b">
        <v>0</v>
      </c>
      <c r="H3716" s="84" t="b">
        <v>0</v>
      </c>
      <c r="I3716" s="84" t="b">
        <v>0</v>
      </c>
      <c r="J3716" s="84" t="b">
        <v>0</v>
      </c>
      <c r="K3716" s="84" t="b">
        <v>0</v>
      </c>
      <c r="L3716" s="84" t="b">
        <v>0</v>
      </c>
    </row>
    <row r="3717" spans="1:12" x14ac:dyDescent="0.25">
      <c r="A3717" s="84" t="s">
        <v>765</v>
      </c>
      <c r="B3717" s="84" t="s">
        <v>15057</v>
      </c>
      <c r="C3717" s="84">
        <v>2</v>
      </c>
      <c r="D3717" s="122">
        <v>1.2226922982260685E-3</v>
      </c>
      <c r="E3717" s="122">
        <v>2.0284356839441595</v>
      </c>
      <c r="F3717" s="84" t="s">
        <v>12036</v>
      </c>
      <c r="G3717" s="84" t="b">
        <v>0</v>
      </c>
      <c r="H3717" s="84" t="b">
        <v>0</v>
      </c>
      <c r="I3717" s="84" t="b">
        <v>0</v>
      </c>
      <c r="J3717" s="84" t="b">
        <v>0</v>
      </c>
      <c r="K3717" s="84" t="b">
        <v>0</v>
      </c>
      <c r="L3717" s="84" t="b">
        <v>0</v>
      </c>
    </row>
    <row r="3718" spans="1:12" x14ac:dyDescent="0.25">
      <c r="A3718" s="84" t="s">
        <v>15057</v>
      </c>
      <c r="B3718" s="84" t="s">
        <v>2793</v>
      </c>
      <c r="C3718" s="84">
        <v>2</v>
      </c>
      <c r="D3718" s="122">
        <v>1.2226922982260685E-3</v>
      </c>
      <c r="E3718" s="122">
        <v>2.2502844335605157</v>
      </c>
      <c r="F3718" s="84" t="s">
        <v>12036</v>
      </c>
      <c r="G3718" s="84" t="b">
        <v>0</v>
      </c>
      <c r="H3718" s="84" t="b">
        <v>0</v>
      </c>
      <c r="I3718" s="84" t="b">
        <v>0</v>
      </c>
      <c r="J3718" s="84" t="b">
        <v>0</v>
      </c>
      <c r="K3718" s="84" t="b">
        <v>0</v>
      </c>
      <c r="L3718" s="84" t="b">
        <v>0</v>
      </c>
    </row>
    <row r="3719" spans="1:12" x14ac:dyDescent="0.25">
      <c r="A3719" s="84" t="s">
        <v>2793</v>
      </c>
      <c r="B3719" s="84" t="s">
        <v>2803</v>
      </c>
      <c r="C3719" s="84">
        <v>2</v>
      </c>
      <c r="D3719" s="122">
        <v>1.2226922982260685E-3</v>
      </c>
      <c r="E3719" s="122">
        <v>0.70107674955782895</v>
      </c>
      <c r="F3719" s="84" t="s">
        <v>12036</v>
      </c>
      <c r="G3719" s="84" t="b">
        <v>0</v>
      </c>
      <c r="H3719" s="84" t="b">
        <v>0</v>
      </c>
      <c r="I3719" s="84" t="b">
        <v>0</v>
      </c>
      <c r="J3719" s="84" t="b">
        <v>0</v>
      </c>
      <c r="K3719" s="84" t="b">
        <v>0</v>
      </c>
      <c r="L3719" s="84" t="b">
        <v>0</v>
      </c>
    </row>
    <row r="3720" spans="1:12" x14ac:dyDescent="0.25">
      <c r="A3720" s="84" t="s">
        <v>14195</v>
      </c>
      <c r="B3720" s="84" t="s">
        <v>2965</v>
      </c>
      <c r="C3720" s="84">
        <v>2</v>
      </c>
      <c r="D3720" s="122">
        <v>1.2226922982260685E-3</v>
      </c>
      <c r="E3720" s="122">
        <v>0.92921558845802898</v>
      </c>
      <c r="F3720" s="84" t="s">
        <v>12036</v>
      </c>
      <c r="G3720" s="84" t="b">
        <v>0</v>
      </c>
      <c r="H3720" s="84" t="b">
        <v>0</v>
      </c>
      <c r="I3720" s="84" t="b">
        <v>0</v>
      </c>
      <c r="J3720" s="84" t="b">
        <v>0</v>
      </c>
      <c r="K3720" s="84" t="b">
        <v>0</v>
      </c>
      <c r="L3720" s="84" t="b">
        <v>0</v>
      </c>
    </row>
    <row r="3721" spans="1:12" x14ac:dyDescent="0.25">
      <c r="A3721" s="84" t="s">
        <v>2788</v>
      </c>
      <c r="B3721" s="84" t="s">
        <v>14409</v>
      </c>
      <c r="C3721" s="84">
        <v>2</v>
      </c>
      <c r="D3721" s="122">
        <v>1.2226922982260685E-3</v>
      </c>
      <c r="E3721" s="122">
        <v>1.6959972240285539</v>
      </c>
      <c r="F3721" s="84" t="s">
        <v>12036</v>
      </c>
      <c r="G3721" s="84" t="b">
        <v>0</v>
      </c>
      <c r="H3721" s="84" t="b">
        <v>0</v>
      </c>
      <c r="I3721" s="84" t="b">
        <v>0</v>
      </c>
      <c r="J3721" s="84" t="b">
        <v>0</v>
      </c>
      <c r="K3721" s="84" t="b">
        <v>0</v>
      </c>
      <c r="L3721" s="84" t="b">
        <v>0</v>
      </c>
    </row>
    <row r="3722" spans="1:12" x14ac:dyDescent="0.25">
      <c r="A3722" s="84" t="s">
        <v>14409</v>
      </c>
      <c r="B3722" s="84" t="s">
        <v>14906</v>
      </c>
      <c r="C3722" s="84">
        <v>2</v>
      </c>
      <c r="D3722" s="122">
        <v>1.2226922982260685E-3</v>
      </c>
      <c r="E3722" s="122">
        <v>3.0284356839441595</v>
      </c>
      <c r="F3722" s="84" t="s">
        <v>12036</v>
      </c>
      <c r="G3722" s="84" t="b">
        <v>0</v>
      </c>
      <c r="H3722" s="84" t="b">
        <v>0</v>
      </c>
      <c r="I3722" s="84" t="b">
        <v>0</v>
      </c>
      <c r="J3722" s="84" t="b">
        <v>0</v>
      </c>
      <c r="K3722" s="84" t="b">
        <v>0</v>
      </c>
      <c r="L3722" s="84" t="b">
        <v>0</v>
      </c>
    </row>
    <row r="3723" spans="1:12" x14ac:dyDescent="0.25">
      <c r="A3723" s="84" t="s">
        <v>14906</v>
      </c>
      <c r="B3723" s="84" t="s">
        <v>2803</v>
      </c>
      <c r="C3723" s="84">
        <v>2</v>
      </c>
      <c r="D3723" s="122">
        <v>1.2226922982260685E-3</v>
      </c>
      <c r="E3723" s="122">
        <v>1.6304956752721218</v>
      </c>
      <c r="F3723" s="84" t="s">
        <v>12036</v>
      </c>
      <c r="G3723" s="84" t="b">
        <v>0</v>
      </c>
      <c r="H3723" s="84" t="b">
        <v>0</v>
      </c>
      <c r="I3723" s="84" t="b">
        <v>0</v>
      </c>
      <c r="J3723" s="84" t="b">
        <v>0</v>
      </c>
      <c r="K3723" s="84" t="b">
        <v>0</v>
      </c>
      <c r="L3723" s="84" t="b">
        <v>0</v>
      </c>
    </row>
    <row r="3724" spans="1:12" x14ac:dyDescent="0.25">
      <c r="A3724" s="84" t="s">
        <v>2803</v>
      </c>
      <c r="B3724" s="84" t="s">
        <v>14594</v>
      </c>
      <c r="C3724" s="84">
        <v>2</v>
      </c>
      <c r="D3724" s="122">
        <v>1.2226922982260685E-3</v>
      </c>
      <c r="E3724" s="122">
        <v>1.4602339598771643</v>
      </c>
      <c r="F3724" s="84" t="s">
        <v>12036</v>
      </c>
      <c r="G3724" s="84" t="b">
        <v>0</v>
      </c>
      <c r="H3724" s="84" t="b">
        <v>0</v>
      </c>
      <c r="I3724" s="84" t="b">
        <v>0</v>
      </c>
      <c r="J3724" s="84" t="b">
        <v>0</v>
      </c>
      <c r="K3724" s="84" t="b">
        <v>0</v>
      </c>
      <c r="L3724" s="84" t="b">
        <v>0</v>
      </c>
    </row>
    <row r="3725" spans="1:12" x14ac:dyDescent="0.25">
      <c r="A3725" s="84" t="s">
        <v>14594</v>
      </c>
      <c r="B3725" s="84" t="s">
        <v>14657</v>
      </c>
      <c r="C3725" s="84">
        <v>2</v>
      </c>
      <c r="D3725" s="122">
        <v>1.2226922982260685E-3</v>
      </c>
      <c r="E3725" s="122">
        <v>3.0284356839441595</v>
      </c>
      <c r="F3725" s="84" t="s">
        <v>12036</v>
      </c>
      <c r="G3725" s="84" t="b">
        <v>0</v>
      </c>
      <c r="H3725" s="84" t="b">
        <v>0</v>
      </c>
      <c r="I3725" s="84" t="b">
        <v>0</v>
      </c>
      <c r="J3725" s="84" t="b">
        <v>0</v>
      </c>
      <c r="K3725" s="84" t="b">
        <v>0</v>
      </c>
      <c r="L3725" s="84" t="b">
        <v>0</v>
      </c>
    </row>
    <row r="3726" spans="1:12" x14ac:dyDescent="0.25">
      <c r="A3726" s="84" t="s">
        <v>14657</v>
      </c>
      <c r="B3726" s="84" t="s">
        <v>683</v>
      </c>
      <c r="C3726" s="84">
        <v>2</v>
      </c>
      <c r="D3726" s="122">
        <v>1.2226922982260685E-3</v>
      </c>
      <c r="E3726" s="122">
        <v>1.5513144292244969</v>
      </c>
      <c r="F3726" s="84" t="s">
        <v>12036</v>
      </c>
      <c r="G3726" s="84" t="b">
        <v>0</v>
      </c>
      <c r="H3726" s="84" t="b">
        <v>0</v>
      </c>
      <c r="I3726" s="84" t="b">
        <v>0</v>
      </c>
      <c r="J3726" s="84" t="b">
        <v>0</v>
      </c>
      <c r="K3726" s="84" t="b">
        <v>0</v>
      </c>
      <c r="L3726" s="84" t="b">
        <v>0</v>
      </c>
    </row>
    <row r="3727" spans="1:12" x14ac:dyDescent="0.25">
      <c r="A3727" s="84" t="s">
        <v>2999</v>
      </c>
      <c r="B3727" s="84" t="s">
        <v>731</v>
      </c>
      <c r="C3727" s="84">
        <v>2</v>
      </c>
      <c r="D3727" s="122">
        <v>1.2226922982260685E-3</v>
      </c>
      <c r="E3727" s="122">
        <v>0.73840107258164134</v>
      </c>
      <c r="F3727" s="84" t="s">
        <v>12036</v>
      </c>
      <c r="G3727" s="84" t="b">
        <v>0</v>
      </c>
      <c r="H3727" s="84" t="b">
        <v>0</v>
      </c>
      <c r="I3727" s="84" t="b">
        <v>0</v>
      </c>
      <c r="J3727" s="84" t="b">
        <v>0</v>
      </c>
      <c r="K3727" s="84" t="b">
        <v>0</v>
      </c>
      <c r="L3727" s="84" t="b">
        <v>0</v>
      </c>
    </row>
    <row r="3728" spans="1:12" x14ac:dyDescent="0.25">
      <c r="A3728" s="84" t="s">
        <v>14307</v>
      </c>
      <c r="B3728" s="84" t="s">
        <v>2803</v>
      </c>
      <c r="C3728" s="84">
        <v>2</v>
      </c>
      <c r="D3728" s="122">
        <v>1.2226922982260685E-3</v>
      </c>
      <c r="E3728" s="122">
        <v>1.6304956752721218</v>
      </c>
      <c r="F3728" s="84" t="s">
        <v>12036</v>
      </c>
      <c r="G3728" s="84" t="b">
        <v>0</v>
      </c>
      <c r="H3728" s="84" t="b">
        <v>0</v>
      </c>
      <c r="I3728" s="84" t="b">
        <v>0</v>
      </c>
      <c r="J3728" s="84" t="b">
        <v>0</v>
      </c>
      <c r="K3728" s="84" t="b">
        <v>0</v>
      </c>
      <c r="L3728" s="84" t="b">
        <v>0</v>
      </c>
    </row>
    <row r="3729" spans="1:12" x14ac:dyDescent="0.25">
      <c r="A3729" s="84" t="s">
        <v>754</v>
      </c>
      <c r="B3729" s="84" t="s">
        <v>15639</v>
      </c>
      <c r="C3729" s="84">
        <v>2</v>
      </c>
      <c r="D3729" s="122">
        <v>1.2226922982260685E-3</v>
      </c>
      <c r="E3729" s="122">
        <v>1.3656778522625852</v>
      </c>
      <c r="F3729" s="84" t="s">
        <v>12036</v>
      </c>
      <c r="G3729" s="84" t="b">
        <v>0</v>
      </c>
      <c r="H3729" s="84" t="b">
        <v>0</v>
      </c>
      <c r="I3729" s="84" t="b">
        <v>0</v>
      </c>
      <c r="J3729" s="84" t="b">
        <v>0</v>
      </c>
      <c r="K3729" s="84" t="b">
        <v>0</v>
      </c>
      <c r="L3729" s="84" t="b">
        <v>0</v>
      </c>
    </row>
    <row r="3730" spans="1:12" x14ac:dyDescent="0.25">
      <c r="A3730" s="84" t="s">
        <v>15639</v>
      </c>
      <c r="B3730" s="84" t="s">
        <v>12268</v>
      </c>
      <c r="C3730" s="84">
        <v>2</v>
      </c>
      <c r="D3730" s="122">
        <v>1.2226922982260685E-3</v>
      </c>
      <c r="E3730" s="122">
        <v>1.8334590807281044</v>
      </c>
      <c r="F3730" s="84" t="s">
        <v>12036</v>
      </c>
      <c r="G3730" s="84" t="b">
        <v>0</v>
      </c>
      <c r="H3730" s="84" t="b">
        <v>0</v>
      </c>
      <c r="I3730" s="84" t="b">
        <v>0</v>
      </c>
      <c r="J3730" s="84" t="b">
        <v>0</v>
      </c>
      <c r="K3730" s="84" t="b">
        <v>0</v>
      </c>
      <c r="L3730" s="84" t="b">
        <v>0</v>
      </c>
    </row>
    <row r="3731" spans="1:12" x14ac:dyDescent="0.25">
      <c r="A3731" s="84" t="s">
        <v>12270</v>
      </c>
      <c r="B3731" s="84" t="s">
        <v>867</v>
      </c>
      <c r="C3731" s="84">
        <v>2</v>
      </c>
      <c r="D3731" s="122">
        <v>1.2226922982260685E-3</v>
      </c>
      <c r="E3731" s="122">
        <v>1.727405688280178</v>
      </c>
      <c r="F3731" s="84" t="s">
        <v>12036</v>
      </c>
      <c r="G3731" s="84" t="b">
        <v>0</v>
      </c>
      <c r="H3731" s="84" t="b">
        <v>0</v>
      </c>
      <c r="I3731" s="84" t="b">
        <v>0</v>
      </c>
      <c r="J3731" s="84" t="b">
        <v>0</v>
      </c>
      <c r="K3731" s="84" t="b">
        <v>0</v>
      </c>
      <c r="L3731" s="84" t="b">
        <v>0</v>
      </c>
    </row>
    <row r="3732" spans="1:12" x14ac:dyDescent="0.25">
      <c r="A3732" s="84" t="s">
        <v>15635</v>
      </c>
      <c r="B3732" s="84" t="s">
        <v>14998</v>
      </c>
      <c r="C3732" s="84">
        <v>2</v>
      </c>
      <c r="D3732" s="122">
        <v>1.2226922982260685E-3</v>
      </c>
      <c r="E3732" s="122">
        <v>3.0284356839441595</v>
      </c>
      <c r="F3732" s="84" t="s">
        <v>12036</v>
      </c>
      <c r="G3732" s="84" t="b">
        <v>0</v>
      </c>
      <c r="H3732" s="84" t="b">
        <v>0</v>
      </c>
      <c r="I3732" s="84" t="b">
        <v>0</v>
      </c>
      <c r="J3732" s="84" t="b">
        <v>0</v>
      </c>
      <c r="K3732" s="84" t="b">
        <v>0</v>
      </c>
      <c r="L3732" s="84" t="b">
        <v>0</v>
      </c>
    </row>
    <row r="3733" spans="1:12" x14ac:dyDescent="0.25">
      <c r="A3733" s="84" t="s">
        <v>14419</v>
      </c>
      <c r="B3733" s="84" t="s">
        <v>12377</v>
      </c>
      <c r="C3733" s="84">
        <v>2</v>
      </c>
      <c r="D3733" s="122">
        <v>1.2226922982260685E-3</v>
      </c>
      <c r="E3733" s="122">
        <v>2.426375692616197</v>
      </c>
      <c r="F3733" s="84" t="s">
        <v>12036</v>
      </c>
      <c r="G3733" s="84" t="b">
        <v>0</v>
      </c>
      <c r="H3733" s="84" t="b">
        <v>0</v>
      </c>
      <c r="I3733" s="84" t="b">
        <v>0</v>
      </c>
      <c r="J3733" s="84" t="b">
        <v>0</v>
      </c>
      <c r="K3733" s="84" t="b">
        <v>0</v>
      </c>
      <c r="L3733" s="84" t="b">
        <v>0</v>
      </c>
    </row>
    <row r="3734" spans="1:12" x14ac:dyDescent="0.25">
      <c r="A3734" s="84" t="s">
        <v>12377</v>
      </c>
      <c r="B3734" s="84" t="s">
        <v>14848</v>
      </c>
      <c r="C3734" s="84">
        <v>2</v>
      </c>
      <c r="D3734" s="122">
        <v>1.2226922982260685E-3</v>
      </c>
      <c r="E3734" s="122">
        <v>2.7274056882801783</v>
      </c>
      <c r="F3734" s="84" t="s">
        <v>12036</v>
      </c>
      <c r="G3734" s="84" t="b">
        <v>0</v>
      </c>
      <c r="H3734" s="84" t="b">
        <v>0</v>
      </c>
      <c r="I3734" s="84" t="b">
        <v>0</v>
      </c>
      <c r="J3734" s="84" t="b">
        <v>0</v>
      </c>
      <c r="K3734" s="84" t="b">
        <v>0</v>
      </c>
      <c r="L3734" s="84" t="b">
        <v>0</v>
      </c>
    </row>
    <row r="3735" spans="1:12" x14ac:dyDescent="0.25">
      <c r="A3735" s="84" t="s">
        <v>14848</v>
      </c>
      <c r="B3735" s="84" t="s">
        <v>14511</v>
      </c>
      <c r="C3735" s="84">
        <v>2</v>
      </c>
      <c r="D3735" s="122">
        <v>1.2226922982260685E-3</v>
      </c>
      <c r="E3735" s="122">
        <v>2.7274056882801783</v>
      </c>
      <c r="F3735" s="84" t="s">
        <v>12036</v>
      </c>
      <c r="G3735" s="84" t="b">
        <v>0</v>
      </c>
      <c r="H3735" s="84" t="b">
        <v>0</v>
      </c>
      <c r="I3735" s="84" t="b">
        <v>0</v>
      </c>
      <c r="J3735" s="84" t="b">
        <v>0</v>
      </c>
      <c r="K3735" s="84" t="b">
        <v>1</v>
      </c>
      <c r="L3735" s="84" t="b">
        <v>0</v>
      </c>
    </row>
    <row r="3736" spans="1:12" x14ac:dyDescent="0.25">
      <c r="A3736" s="84" t="s">
        <v>14511</v>
      </c>
      <c r="B3736" s="84" t="s">
        <v>754</v>
      </c>
      <c r="C3736" s="84">
        <v>2</v>
      </c>
      <c r="D3736" s="122">
        <v>1.2226922982260685E-3</v>
      </c>
      <c r="E3736" s="122">
        <v>0.93152567093610295</v>
      </c>
      <c r="F3736" s="84" t="s">
        <v>12036</v>
      </c>
      <c r="G3736" s="84" t="b">
        <v>0</v>
      </c>
      <c r="H3736" s="84" t="b">
        <v>1</v>
      </c>
      <c r="I3736" s="84" t="b">
        <v>0</v>
      </c>
      <c r="J3736" s="84" t="b">
        <v>0</v>
      </c>
      <c r="K3736" s="84" t="b">
        <v>0</v>
      </c>
      <c r="L3736" s="84" t="b">
        <v>0</v>
      </c>
    </row>
    <row r="3737" spans="1:12" x14ac:dyDescent="0.25">
      <c r="A3737" s="84" t="s">
        <v>2965</v>
      </c>
      <c r="B3737" s="84" t="s">
        <v>14248</v>
      </c>
      <c r="C3737" s="84">
        <v>2</v>
      </c>
      <c r="D3737" s="122">
        <v>1.2226922982260685E-3</v>
      </c>
      <c r="E3737" s="122">
        <v>1.3672542404975405</v>
      </c>
      <c r="F3737" s="84" t="s">
        <v>12036</v>
      </c>
      <c r="G3737" s="84" t="b">
        <v>0</v>
      </c>
      <c r="H3737" s="84" t="b">
        <v>0</v>
      </c>
      <c r="I3737" s="84" t="b">
        <v>0</v>
      </c>
      <c r="J3737" s="84" t="b">
        <v>0</v>
      </c>
      <c r="K3737" s="84" t="b">
        <v>0</v>
      </c>
      <c r="L3737" s="84" t="b">
        <v>0</v>
      </c>
    </row>
    <row r="3738" spans="1:12" x14ac:dyDescent="0.25">
      <c r="A3738" s="84" t="s">
        <v>12260</v>
      </c>
      <c r="B3738" s="84" t="s">
        <v>14308</v>
      </c>
      <c r="C3738" s="84">
        <v>2</v>
      </c>
      <c r="D3738" s="122">
        <v>1.2226922982260685E-3</v>
      </c>
      <c r="E3738" s="122">
        <v>0.78747064388073018</v>
      </c>
      <c r="F3738" s="84" t="s">
        <v>12036</v>
      </c>
      <c r="G3738" s="84" t="b">
        <v>0</v>
      </c>
      <c r="H3738" s="84" t="b">
        <v>0</v>
      </c>
      <c r="I3738" s="84" t="b">
        <v>0</v>
      </c>
      <c r="J3738" s="84" t="b">
        <v>0</v>
      </c>
      <c r="K3738" s="84" t="b">
        <v>0</v>
      </c>
      <c r="L3738" s="84" t="b">
        <v>0</v>
      </c>
    </row>
    <row r="3739" spans="1:12" x14ac:dyDescent="0.25">
      <c r="A3739" s="84" t="s">
        <v>12267</v>
      </c>
      <c r="B3739" s="84" t="s">
        <v>14467</v>
      </c>
      <c r="C3739" s="84">
        <v>2</v>
      </c>
      <c r="D3739" s="122">
        <v>1.2226922982260685E-3</v>
      </c>
      <c r="E3739" s="122">
        <v>1.1485755376706905</v>
      </c>
      <c r="F3739" s="84" t="s">
        <v>12036</v>
      </c>
      <c r="G3739" s="84" t="b">
        <v>0</v>
      </c>
      <c r="H3739" s="84" t="b">
        <v>0</v>
      </c>
      <c r="I3739" s="84" t="b">
        <v>0</v>
      </c>
      <c r="J3739" s="84" t="b">
        <v>0</v>
      </c>
      <c r="K3739" s="84" t="b">
        <v>0</v>
      </c>
      <c r="L3739" s="84" t="b">
        <v>0</v>
      </c>
    </row>
    <row r="3740" spans="1:12" x14ac:dyDescent="0.25">
      <c r="A3740" s="84" t="s">
        <v>14467</v>
      </c>
      <c r="B3740" s="84" t="s">
        <v>12266</v>
      </c>
      <c r="C3740" s="84">
        <v>2</v>
      </c>
      <c r="D3740" s="122">
        <v>1.2226922982260685E-3</v>
      </c>
      <c r="E3740" s="122">
        <v>1.1041563978822777</v>
      </c>
      <c r="F3740" s="84" t="s">
        <v>12036</v>
      </c>
      <c r="G3740" s="84" t="b">
        <v>0</v>
      </c>
      <c r="H3740" s="84" t="b">
        <v>0</v>
      </c>
      <c r="I3740" s="84" t="b">
        <v>0</v>
      </c>
      <c r="J3740" s="84" t="b">
        <v>0</v>
      </c>
      <c r="K3740" s="84" t="b">
        <v>0</v>
      </c>
      <c r="L3740" s="84" t="b">
        <v>0</v>
      </c>
    </row>
    <row r="3741" spans="1:12" x14ac:dyDescent="0.25">
      <c r="A3741" s="84" t="s">
        <v>15411</v>
      </c>
      <c r="B3741" s="84" t="s">
        <v>14275</v>
      </c>
      <c r="C3741" s="84">
        <v>2</v>
      </c>
      <c r="D3741" s="122">
        <v>1.2226922982260685E-3</v>
      </c>
      <c r="E3741" s="122">
        <v>3.2045269429998404</v>
      </c>
      <c r="F3741" s="84" t="s">
        <v>12036</v>
      </c>
      <c r="G3741" s="84" t="b">
        <v>1</v>
      </c>
      <c r="H3741" s="84" t="b">
        <v>0</v>
      </c>
      <c r="I3741" s="84" t="b">
        <v>0</v>
      </c>
      <c r="J3741" s="84" t="b">
        <v>1</v>
      </c>
      <c r="K3741" s="84" t="b">
        <v>0</v>
      </c>
      <c r="L3741" s="84" t="b">
        <v>0</v>
      </c>
    </row>
    <row r="3742" spans="1:12" x14ac:dyDescent="0.25">
      <c r="A3742" s="84" t="s">
        <v>14275</v>
      </c>
      <c r="B3742" s="84" t="s">
        <v>14404</v>
      </c>
      <c r="C3742" s="84">
        <v>2</v>
      </c>
      <c r="D3742" s="122">
        <v>1.2226922982260685E-3</v>
      </c>
      <c r="E3742" s="122">
        <v>3.0284356839441595</v>
      </c>
      <c r="F3742" s="84" t="s">
        <v>12036</v>
      </c>
      <c r="G3742" s="84" t="b">
        <v>1</v>
      </c>
      <c r="H3742" s="84" t="b">
        <v>0</v>
      </c>
      <c r="I3742" s="84" t="b">
        <v>0</v>
      </c>
      <c r="J3742" s="84" t="b">
        <v>0</v>
      </c>
      <c r="K3742" s="84" t="b">
        <v>0</v>
      </c>
      <c r="L3742" s="84" t="b">
        <v>0</v>
      </c>
    </row>
    <row r="3743" spans="1:12" x14ac:dyDescent="0.25">
      <c r="A3743" s="84" t="s">
        <v>14404</v>
      </c>
      <c r="B3743" s="84" t="s">
        <v>14229</v>
      </c>
      <c r="C3743" s="84">
        <v>2</v>
      </c>
      <c r="D3743" s="122">
        <v>1.2226922982260685E-3</v>
      </c>
      <c r="E3743" s="122">
        <v>2.0741931745048343</v>
      </c>
      <c r="F3743" s="84" t="s">
        <v>12036</v>
      </c>
      <c r="G3743" s="84" t="b">
        <v>0</v>
      </c>
      <c r="H3743" s="84" t="b">
        <v>0</v>
      </c>
      <c r="I3743" s="84" t="b">
        <v>0</v>
      </c>
      <c r="J3743" s="84" t="b">
        <v>0</v>
      </c>
      <c r="K3743" s="84" t="b">
        <v>0</v>
      </c>
      <c r="L3743" s="84" t="b">
        <v>0</v>
      </c>
    </row>
    <row r="3744" spans="1:12" x14ac:dyDescent="0.25">
      <c r="A3744" s="84" t="s">
        <v>14346</v>
      </c>
      <c r="B3744" s="84" t="s">
        <v>14203</v>
      </c>
      <c r="C3744" s="84">
        <v>2</v>
      </c>
      <c r="D3744" s="122">
        <v>1.2226922982260685E-3</v>
      </c>
      <c r="E3744" s="122">
        <v>1.509921744066272</v>
      </c>
      <c r="F3744" s="84" t="s">
        <v>12036</v>
      </c>
      <c r="G3744" s="84" t="b">
        <v>0</v>
      </c>
      <c r="H3744" s="84" t="b">
        <v>0</v>
      </c>
      <c r="I3744" s="84" t="b">
        <v>0</v>
      </c>
      <c r="J3744" s="84" t="b">
        <v>0</v>
      </c>
      <c r="K3744" s="84" t="b">
        <v>0</v>
      </c>
      <c r="L3744" s="84" t="b">
        <v>0</v>
      </c>
    </row>
    <row r="3745" spans="1:12" x14ac:dyDescent="0.25">
      <c r="A3745" s="84" t="s">
        <v>14282</v>
      </c>
      <c r="B3745" s="84" t="s">
        <v>14366</v>
      </c>
      <c r="C3745" s="84">
        <v>2</v>
      </c>
      <c r="D3745" s="122">
        <v>1.2226922982260685E-3</v>
      </c>
      <c r="E3745" s="122">
        <v>2.3594289029855839</v>
      </c>
      <c r="F3745" s="84" t="s">
        <v>12036</v>
      </c>
      <c r="G3745" s="84" t="b">
        <v>0</v>
      </c>
      <c r="H3745" s="84" t="b">
        <v>0</v>
      </c>
      <c r="I3745" s="84" t="b">
        <v>0</v>
      </c>
      <c r="J3745" s="84" t="b">
        <v>0</v>
      </c>
      <c r="K3745" s="84" t="b">
        <v>0</v>
      </c>
      <c r="L3745" s="84" t="b">
        <v>0</v>
      </c>
    </row>
    <row r="3746" spans="1:12" x14ac:dyDescent="0.25">
      <c r="A3746" s="84" t="s">
        <v>14213</v>
      </c>
      <c r="B3746" s="84" t="s">
        <v>14342</v>
      </c>
      <c r="C3746" s="84">
        <v>2</v>
      </c>
      <c r="D3746" s="122">
        <v>1.2226922982260685E-3</v>
      </c>
      <c r="E3746" s="122">
        <v>1.9870429987859344</v>
      </c>
      <c r="F3746" s="84" t="s">
        <v>12036</v>
      </c>
      <c r="G3746" s="84" t="b">
        <v>0</v>
      </c>
      <c r="H3746" s="84" t="b">
        <v>0</v>
      </c>
      <c r="I3746" s="84" t="b">
        <v>0</v>
      </c>
      <c r="J3746" s="84" t="b">
        <v>0</v>
      </c>
      <c r="K3746" s="84" t="b">
        <v>0</v>
      </c>
      <c r="L3746" s="84" t="b">
        <v>0</v>
      </c>
    </row>
    <row r="3747" spans="1:12" x14ac:dyDescent="0.25">
      <c r="A3747" s="84" t="s">
        <v>14342</v>
      </c>
      <c r="B3747" s="84" t="s">
        <v>14756</v>
      </c>
      <c r="C3747" s="84">
        <v>2</v>
      </c>
      <c r="D3747" s="122">
        <v>1.2226922982260685E-3</v>
      </c>
      <c r="E3747" s="122">
        <v>2.3014369560078971</v>
      </c>
      <c r="F3747" s="84" t="s">
        <v>12036</v>
      </c>
      <c r="G3747" s="84" t="b">
        <v>0</v>
      </c>
      <c r="H3747" s="84" t="b">
        <v>0</v>
      </c>
      <c r="I3747" s="84" t="b">
        <v>0</v>
      </c>
      <c r="J3747" s="84" t="b">
        <v>0</v>
      </c>
      <c r="K3747" s="84" t="b">
        <v>0</v>
      </c>
      <c r="L3747" s="84" t="b">
        <v>0</v>
      </c>
    </row>
    <row r="3748" spans="1:12" x14ac:dyDescent="0.25">
      <c r="A3748" s="84" t="s">
        <v>14756</v>
      </c>
      <c r="B3748" s="84" t="s">
        <v>14304</v>
      </c>
      <c r="C3748" s="84">
        <v>2</v>
      </c>
      <c r="D3748" s="122">
        <v>1.2226922982260685E-3</v>
      </c>
      <c r="E3748" s="122">
        <v>2.1631342578416155</v>
      </c>
      <c r="F3748" s="84" t="s">
        <v>12036</v>
      </c>
      <c r="G3748" s="84" t="b">
        <v>0</v>
      </c>
      <c r="H3748" s="84" t="b">
        <v>0</v>
      </c>
      <c r="I3748" s="84" t="b">
        <v>0</v>
      </c>
      <c r="J3748" s="84" t="b">
        <v>0</v>
      </c>
      <c r="K3748" s="84" t="b">
        <v>1</v>
      </c>
      <c r="L3748" s="84" t="b">
        <v>0</v>
      </c>
    </row>
    <row r="3749" spans="1:12" x14ac:dyDescent="0.25">
      <c r="A3749" s="84" t="s">
        <v>14304</v>
      </c>
      <c r="B3749" s="84" t="s">
        <v>15407</v>
      </c>
      <c r="C3749" s="84">
        <v>2</v>
      </c>
      <c r="D3749" s="122">
        <v>1.2226922982260685E-3</v>
      </c>
      <c r="E3749" s="122">
        <v>2.3916135863569852</v>
      </c>
      <c r="F3749" s="84" t="s">
        <v>12036</v>
      </c>
      <c r="G3749" s="84" t="b">
        <v>0</v>
      </c>
      <c r="H3749" s="84" t="b">
        <v>1</v>
      </c>
      <c r="I3749" s="84" t="b">
        <v>0</v>
      </c>
      <c r="J3749" s="84" t="b">
        <v>0</v>
      </c>
      <c r="K3749" s="84" t="b">
        <v>0</v>
      </c>
      <c r="L3749" s="84" t="b">
        <v>0</v>
      </c>
    </row>
    <row r="3750" spans="1:12" x14ac:dyDescent="0.25">
      <c r="A3750" s="84" t="s">
        <v>15407</v>
      </c>
      <c r="B3750" s="84" t="s">
        <v>14342</v>
      </c>
      <c r="C3750" s="84">
        <v>2</v>
      </c>
      <c r="D3750" s="122">
        <v>1.2226922982260685E-3</v>
      </c>
      <c r="E3750" s="122">
        <v>2.7274056882801783</v>
      </c>
      <c r="F3750" s="84" t="s">
        <v>12036</v>
      </c>
      <c r="G3750" s="84" t="b">
        <v>0</v>
      </c>
      <c r="H3750" s="84" t="b">
        <v>0</v>
      </c>
      <c r="I3750" s="84" t="b">
        <v>0</v>
      </c>
      <c r="J3750" s="84" t="b">
        <v>0</v>
      </c>
      <c r="K3750" s="84" t="b">
        <v>0</v>
      </c>
      <c r="L3750" s="84" t="b">
        <v>0</v>
      </c>
    </row>
    <row r="3751" spans="1:12" x14ac:dyDescent="0.25">
      <c r="A3751" s="84" t="s">
        <v>2803</v>
      </c>
      <c r="B3751" s="84" t="s">
        <v>12267</v>
      </c>
      <c r="C3751" s="84">
        <v>2</v>
      </c>
      <c r="D3751" s="122">
        <v>1.2226922982260685E-3</v>
      </c>
      <c r="E3751" s="122">
        <v>0.12444185795397124</v>
      </c>
      <c r="F3751" s="84" t="s">
        <v>12036</v>
      </c>
      <c r="G3751" s="84" t="b">
        <v>0</v>
      </c>
      <c r="H3751" s="84" t="b">
        <v>0</v>
      </c>
      <c r="I3751" s="84" t="b">
        <v>0</v>
      </c>
      <c r="J3751" s="84" t="b">
        <v>0</v>
      </c>
      <c r="K3751" s="84" t="b">
        <v>0</v>
      </c>
      <c r="L3751" s="84" t="b">
        <v>0</v>
      </c>
    </row>
    <row r="3752" spans="1:12" x14ac:dyDescent="0.25">
      <c r="A3752" s="84" t="s">
        <v>14383</v>
      </c>
      <c r="B3752" s="84" t="s">
        <v>14203</v>
      </c>
      <c r="C3752" s="84">
        <v>2</v>
      </c>
      <c r="D3752" s="122">
        <v>1.2226922982260685E-3</v>
      </c>
      <c r="E3752" s="122">
        <v>1.5970719197851719</v>
      </c>
      <c r="F3752" s="84" t="s">
        <v>12036</v>
      </c>
      <c r="G3752" s="84" t="b">
        <v>0</v>
      </c>
      <c r="H3752" s="84" t="b">
        <v>0</v>
      </c>
      <c r="I3752" s="84" t="b">
        <v>0</v>
      </c>
      <c r="J3752" s="84" t="b">
        <v>0</v>
      </c>
      <c r="K3752" s="84" t="b">
        <v>0</v>
      </c>
      <c r="L3752" s="84" t="b">
        <v>0</v>
      </c>
    </row>
    <row r="3753" spans="1:12" x14ac:dyDescent="0.25">
      <c r="A3753" s="84" t="s">
        <v>12359</v>
      </c>
      <c r="B3753" s="84" t="s">
        <v>14228</v>
      </c>
      <c r="C3753" s="84">
        <v>2</v>
      </c>
      <c r="D3753" s="122">
        <v>1.2226922982260685E-3</v>
      </c>
      <c r="E3753" s="122">
        <v>1.9034969473358594</v>
      </c>
      <c r="F3753" s="84" t="s">
        <v>12036</v>
      </c>
      <c r="G3753" s="84" t="b">
        <v>0</v>
      </c>
      <c r="H3753" s="84" t="b">
        <v>0</v>
      </c>
      <c r="I3753" s="84" t="b">
        <v>0</v>
      </c>
      <c r="J3753" s="84" t="b">
        <v>0</v>
      </c>
      <c r="K3753" s="84" t="b">
        <v>0</v>
      </c>
      <c r="L3753" s="84" t="b">
        <v>0</v>
      </c>
    </row>
    <row r="3754" spans="1:12" x14ac:dyDescent="0.25">
      <c r="A3754" s="84" t="s">
        <v>14228</v>
      </c>
      <c r="B3754" s="84" t="s">
        <v>15158</v>
      </c>
      <c r="C3754" s="84">
        <v>2</v>
      </c>
      <c r="D3754" s="122">
        <v>1.2226922982260685E-3</v>
      </c>
      <c r="E3754" s="122">
        <v>2.426375692616197</v>
      </c>
      <c r="F3754" s="84" t="s">
        <v>12036</v>
      </c>
      <c r="G3754" s="84" t="b">
        <v>0</v>
      </c>
      <c r="H3754" s="84" t="b">
        <v>0</v>
      </c>
      <c r="I3754" s="84" t="b">
        <v>0</v>
      </c>
      <c r="J3754" s="84" t="b">
        <v>1</v>
      </c>
      <c r="K3754" s="84" t="b">
        <v>0</v>
      </c>
      <c r="L3754" s="84" t="b">
        <v>0</v>
      </c>
    </row>
    <row r="3755" spans="1:12" x14ac:dyDescent="0.25">
      <c r="A3755" s="84" t="s">
        <v>15158</v>
      </c>
      <c r="B3755" s="84" t="s">
        <v>14684</v>
      </c>
      <c r="C3755" s="84">
        <v>2</v>
      </c>
      <c r="D3755" s="122">
        <v>1.2226922982260685E-3</v>
      </c>
      <c r="E3755" s="122">
        <v>2.9034969473358592</v>
      </c>
      <c r="F3755" s="84" t="s">
        <v>12036</v>
      </c>
      <c r="G3755" s="84" t="b">
        <v>1</v>
      </c>
      <c r="H3755" s="84" t="b">
        <v>0</v>
      </c>
      <c r="I3755" s="84" t="b">
        <v>0</v>
      </c>
      <c r="J3755" s="84" t="b">
        <v>1</v>
      </c>
      <c r="K3755" s="84" t="b">
        <v>0</v>
      </c>
      <c r="L3755" s="84" t="b">
        <v>0</v>
      </c>
    </row>
    <row r="3756" spans="1:12" x14ac:dyDescent="0.25">
      <c r="A3756" s="84" t="s">
        <v>14684</v>
      </c>
      <c r="B3756" s="84" t="s">
        <v>14824</v>
      </c>
      <c r="C3756" s="84">
        <v>2</v>
      </c>
      <c r="D3756" s="122">
        <v>1.2226922982260685E-3</v>
      </c>
      <c r="E3756" s="122">
        <v>2.9034969473358592</v>
      </c>
      <c r="F3756" s="84" t="s">
        <v>12036</v>
      </c>
      <c r="G3756" s="84" t="b">
        <v>1</v>
      </c>
      <c r="H3756" s="84" t="b">
        <v>0</v>
      </c>
      <c r="I3756" s="84" t="b">
        <v>0</v>
      </c>
      <c r="J3756" s="84" t="b">
        <v>1</v>
      </c>
      <c r="K3756" s="84" t="b">
        <v>0</v>
      </c>
      <c r="L3756" s="84" t="b">
        <v>0</v>
      </c>
    </row>
    <row r="3757" spans="1:12" x14ac:dyDescent="0.25">
      <c r="A3757" s="84" t="s">
        <v>14824</v>
      </c>
      <c r="B3757" s="84" t="s">
        <v>2947</v>
      </c>
      <c r="C3757" s="84">
        <v>2</v>
      </c>
      <c r="D3757" s="122">
        <v>1.2226922982260685E-3</v>
      </c>
      <c r="E3757" s="122">
        <v>3.2045269429998404</v>
      </c>
      <c r="F3757" s="84" t="s">
        <v>12036</v>
      </c>
      <c r="G3757" s="84" t="b">
        <v>1</v>
      </c>
      <c r="H3757" s="84" t="b">
        <v>0</v>
      </c>
      <c r="I3757" s="84" t="b">
        <v>0</v>
      </c>
      <c r="J3757" s="84" t="b">
        <v>0</v>
      </c>
      <c r="K3757" s="84" t="b">
        <v>0</v>
      </c>
      <c r="L3757" s="84" t="b">
        <v>0</v>
      </c>
    </row>
    <row r="3758" spans="1:12" x14ac:dyDescent="0.25">
      <c r="A3758" s="84" t="s">
        <v>2947</v>
      </c>
      <c r="B3758" s="84" t="s">
        <v>14681</v>
      </c>
      <c r="C3758" s="84">
        <v>2</v>
      </c>
      <c r="D3758" s="122">
        <v>1.2226922982260685E-3</v>
      </c>
      <c r="E3758" s="122">
        <v>2.9034969473358592</v>
      </c>
      <c r="F3758" s="84" t="s">
        <v>12036</v>
      </c>
      <c r="G3758" s="84" t="b">
        <v>0</v>
      </c>
      <c r="H3758" s="84" t="b">
        <v>0</v>
      </c>
      <c r="I3758" s="84" t="b">
        <v>0</v>
      </c>
      <c r="J3758" s="84" t="b">
        <v>0</v>
      </c>
      <c r="K3758" s="84" t="b">
        <v>0</v>
      </c>
      <c r="L3758" s="84" t="b">
        <v>0</v>
      </c>
    </row>
    <row r="3759" spans="1:12" x14ac:dyDescent="0.25">
      <c r="A3759" s="84" t="s">
        <v>14681</v>
      </c>
      <c r="B3759" s="84" t="s">
        <v>14478</v>
      </c>
      <c r="C3759" s="84">
        <v>2</v>
      </c>
      <c r="D3759" s="122">
        <v>1.2226922982260685E-3</v>
      </c>
      <c r="E3759" s="122">
        <v>2.9034969473358592</v>
      </c>
      <c r="F3759" s="84" t="s">
        <v>12036</v>
      </c>
      <c r="G3759" s="84" t="b">
        <v>0</v>
      </c>
      <c r="H3759" s="84" t="b">
        <v>0</v>
      </c>
      <c r="I3759" s="84" t="b">
        <v>0</v>
      </c>
      <c r="J3759" s="84" t="b">
        <v>0</v>
      </c>
      <c r="K3759" s="84" t="b">
        <v>0</v>
      </c>
      <c r="L3759" s="84" t="b">
        <v>0</v>
      </c>
    </row>
    <row r="3760" spans="1:12" x14ac:dyDescent="0.25">
      <c r="A3760" s="84" t="s">
        <v>14478</v>
      </c>
      <c r="B3760" s="84" t="s">
        <v>14219</v>
      </c>
      <c r="C3760" s="84">
        <v>2</v>
      </c>
      <c r="D3760" s="122">
        <v>1.2226922982260685E-3</v>
      </c>
      <c r="E3760" s="122">
        <v>2.9034969473358592</v>
      </c>
      <c r="F3760" s="84" t="s">
        <v>12036</v>
      </c>
      <c r="G3760" s="84" t="b">
        <v>0</v>
      </c>
      <c r="H3760" s="84" t="b">
        <v>0</v>
      </c>
      <c r="I3760" s="84" t="b">
        <v>0</v>
      </c>
      <c r="J3760" s="84" t="b">
        <v>0</v>
      </c>
      <c r="K3760" s="84" t="b">
        <v>0</v>
      </c>
      <c r="L3760" s="84" t="b">
        <v>0</v>
      </c>
    </row>
    <row r="3761" spans="1:12" x14ac:dyDescent="0.25">
      <c r="A3761" s="84" t="s">
        <v>14219</v>
      </c>
      <c r="B3761" s="84" t="s">
        <v>14220</v>
      </c>
      <c r="C3761" s="84">
        <v>2</v>
      </c>
      <c r="D3761" s="122">
        <v>1.2226922982260685E-3</v>
      </c>
      <c r="E3761" s="122">
        <v>2.2045269429998404</v>
      </c>
      <c r="F3761" s="84" t="s">
        <v>12036</v>
      </c>
      <c r="G3761" s="84" t="b">
        <v>0</v>
      </c>
      <c r="H3761" s="84" t="b">
        <v>0</v>
      </c>
      <c r="I3761" s="84" t="b">
        <v>0</v>
      </c>
      <c r="J3761" s="84" t="b">
        <v>0</v>
      </c>
      <c r="K3761" s="84" t="b">
        <v>0</v>
      </c>
      <c r="L3761" s="84" t="b">
        <v>0</v>
      </c>
    </row>
    <row r="3762" spans="1:12" x14ac:dyDescent="0.25">
      <c r="A3762" s="84" t="s">
        <v>12267</v>
      </c>
      <c r="B3762" s="84" t="s">
        <v>14371</v>
      </c>
      <c r="C3762" s="84">
        <v>2</v>
      </c>
      <c r="D3762" s="122">
        <v>1.2226922982260685E-3</v>
      </c>
      <c r="E3762" s="122">
        <v>0.99367357768494746</v>
      </c>
      <c r="F3762" s="84" t="s">
        <v>12036</v>
      </c>
      <c r="G3762" s="84" t="b">
        <v>0</v>
      </c>
      <c r="H3762" s="84" t="b">
        <v>0</v>
      </c>
      <c r="I3762" s="84" t="b">
        <v>0</v>
      </c>
      <c r="J3762" s="84" t="b">
        <v>0</v>
      </c>
      <c r="K3762" s="84" t="b">
        <v>0</v>
      </c>
      <c r="L3762" s="84" t="b">
        <v>0</v>
      </c>
    </row>
    <row r="3763" spans="1:12" x14ac:dyDescent="0.25">
      <c r="A3763" s="84" t="s">
        <v>14217</v>
      </c>
      <c r="B3763" s="84" t="s">
        <v>14880</v>
      </c>
      <c r="C3763" s="84">
        <v>2</v>
      </c>
      <c r="D3763" s="122">
        <v>1.2226922982260685E-3</v>
      </c>
      <c r="E3763" s="122">
        <v>2.5513144292244969</v>
      </c>
      <c r="F3763" s="84" t="s">
        <v>12036</v>
      </c>
      <c r="G3763" s="84" t="b">
        <v>0</v>
      </c>
      <c r="H3763" s="84" t="b">
        <v>0</v>
      </c>
      <c r="I3763" s="84" t="b">
        <v>0</v>
      </c>
      <c r="J3763" s="84" t="b">
        <v>0</v>
      </c>
      <c r="K3763" s="84" t="b">
        <v>0</v>
      </c>
      <c r="L3763" s="84" t="b">
        <v>0</v>
      </c>
    </row>
    <row r="3764" spans="1:12" x14ac:dyDescent="0.25">
      <c r="A3764" s="84" t="s">
        <v>14880</v>
      </c>
      <c r="B3764" s="84" t="s">
        <v>15159</v>
      </c>
      <c r="C3764" s="84">
        <v>2</v>
      </c>
      <c r="D3764" s="122">
        <v>1.2226922982260685E-3</v>
      </c>
      <c r="E3764" s="122">
        <v>3.2045269429998404</v>
      </c>
      <c r="F3764" s="84" t="s">
        <v>12036</v>
      </c>
      <c r="G3764" s="84" t="b">
        <v>0</v>
      </c>
      <c r="H3764" s="84" t="b">
        <v>0</v>
      </c>
      <c r="I3764" s="84" t="b">
        <v>0</v>
      </c>
      <c r="J3764" s="84" t="b">
        <v>0</v>
      </c>
      <c r="K3764" s="84" t="b">
        <v>0</v>
      </c>
      <c r="L3764" s="84" t="b">
        <v>0</v>
      </c>
    </row>
    <row r="3765" spans="1:12" x14ac:dyDescent="0.25">
      <c r="A3765" s="84" t="s">
        <v>15159</v>
      </c>
      <c r="B3765" s="84" t="s">
        <v>15160</v>
      </c>
      <c r="C3765" s="84">
        <v>2</v>
      </c>
      <c r="D3765" s="122">
        <v>1.2226922982260685E-3</v>
      </c>
      <c r="E3765" s="122">
        <v>3.2045269429998404</v>
      </c>
      <c r="F3765" s="84" t="s">
        <v>12036</v>
      </c>
      <c r="G3765" s="84" t="b">
        <v>0</v>
      </c>
      <c r="H3765" s="84" t="b">
        <v>0</v>
      </c>
      <c r="I3765" s="84" t="b">
        <v>0</v>
      </c>
      <c r="J3765" s="84" t="b">
        <v>0</v>
      </c>
      <c r="K3765" s="84" t="b">
        <v>0</v>
      </c>
      <c r="L3765" s="84" t="b">
        <v>0</v>
      </c>
    </row>
    <row r="3766" spans="1:12" x14ac:dyDescent="0.25">
      <c r="A3766" s="84" t="s">
        <v>15160</v>
      </c>
      <c r="B3766" s="84" t="s">
        <v>14368</v>
      </c>
      <c r="C3766" s="84">
        <v>2</v>
      </c>
      <c r="D3766" s="122">
        <v>1.2226922982260685E-3</v>
      </c>
      <c r="E3766" s="122">
        <v>2.9034969473358592</v>
      </c>
      <c r="F3766" s="84" t="s">
        <v>12036</v>
      </c>
      <c r="G3766" s="84" t="b">
        <v>0</v>
      </c>
      <c r="H3766" s="84" t="b">
        <v>0</v>
      </c>
      <c r="I3766" s="84" t="b">
        <v>0</v>
      </c>
      <c r="J3766" s="84" t="b">
        <v>0</v>
      </c>
      <c r="K3766" s="84" t="b">
        <v>0</v>
      </c>
      <c r="L3766" s="84" t="b">
        <v>0</v>
      </c>
    </row>
    <row r="3767" spans="1:12" x14ac:dyDescent="0.25">
      <c r="A3767" s="84" t="s">
        <v>14368</v>
      </c>
      <c r="B3767" s="84" t="s">
        <v>14213</v>
      </c>
      <c r="C3767" s="84">
        <v>2</v>
      </c>
      <c r="D3767" s="122">
        <v>1.2226922982260685E-3</v>
      </c>
      <c r="E3767" s="122">
        <v>2.1631342578416155</v>
      </c>
      <c r="F3767" s="84" t="s">
        <v>12036</v>
      </c>
      <c r="G3767" s="84" t="b">
        <v>0</v>
      </c>
      <c r="H3767" s="84" t="b">
        <v>0</v>
      </c>
      <c r="I3767" s="84" t="b">
        <v>0</v>
      </c>
      <c r="J3767" s="84" t="b">
        <v>0</v>
      </c>
      <c r="K3767" s="84" t="b">
        <v>0</v>
      </c>
      <c r="L3767" s="84" t="b">
        <v>0</v>
      </c>
    </row>
    <row r="3768" spans="1:12" x14ac:dyDescent="0.25">
      <c r="A3768" s="84" t="s">
        <v>14213</v>
      </c>
      <c r="B3768" s="84" t="s">
        <v>12350</v>
      </c>
      <c r="C3768" s="84">
        <v>2</v>
      </c>
      <c r="D3768" s="122">
        <v>1.2226922982260685E-3</v>
      </c>
      <c r="E3768" s="122">
        <v>0.92634515843232257</v>
      </c>
      <c r="F3768" s="84" t="s">
        <v>12036</v>
      </c>
      <c r="G3768" s="84" t="b">
        <v>0</v>
      </c>
      <c r="H3768" s="84" t="b">
        <v>0</v>
      </c>
      <c r="I3768" s="84" t="b">
        <v>0</v>
      </c>
      <c r="J3768" s="84" t="b">
        <v>0</v>
      </c>
      <c r="K3768" s="84" t="b">
        <v>0</v>
      </c>
      <c r="L3768" s="84" t="b">
        <v>0</v>
      </c>
    </row>
    <row r="3769" spans="1:12" x14ac:dyDescent="0.25">
      <c r="A3769" s="84" t="s">
        <v>12369</v>
      </c>
      <c r="B3769" s="84" t="s">
        <v>2713</v>
      </c>
      <c r="C3769" s="84">
        <v>2</v>
      </c>
      <c r="D3769" s="122">
        <v>1.2226922982260685E-3</v>
      </c>
      <c r="E3769" s="122">
        <v>1.1438291026462288</v>
      </c>
      <c r="F3769" s="84" t="s">
        <v>12036</v>
      </c>
      <c r="G3769" s="84" t="b">
        <v>0</v>
      </c>
      <c r="H3769" s="84" t="b">
        <v>0</v>
      </c>
      <c r="I3769" s="84" t="b">
        <v>0</v>
      </c>
      <c r="J3769" s="84" t="b">
        <v>0</v>
      </c>
      <c r="K3769" s="84" t="b">
        <v>0</v>
      </c>
      <c r="L3769" s="84" t="b">
        <v>0</v>
      </c>
    </row>
    <row r="3770" spans="1:12" x14ac:dyDescent="0.25">
      <c r="A3770" s="84" t="s">
        <v>12363</v>
      </c>
      <c r="B3770" s="84" t="s">
        <v>15203</v>
      </c>
      <c r="C3770" s="84">
        <v>2</v>
      </c>
      <c r="D3770" s="122">
        <v>1.2226922982260685E-3</v>
      </c>
      <c r="E3770" s="122">
        <v>2.9034969473358592</v>
      </c>
      <c r="F3770" s="84" t="s">
        <v>12036</v>
      </c>
      <c r="G3770" s="84" t="b">
        <v>0</v>
      </c>
      <c r="H3770" s="84" t="b">
        <v>0</v>
      </c>
      <c r="I3770" s="84" t="b">
        <v>0</v>
      </c>
      <c r="J3770" s="84" t="b">
        <v>1</v>
      </c>
      <c r="K3770" s="84" t="b">
        <v>0</v>
      </c>
      <c r="L3770" s="84" t="b">
        <v>0</v>
      </c>
    </row>
    <row r="3771" spans="1:12" x14ac:dyDescent="0.25">
      <c r="A3771" s="84" t="s">
        <v>15203</v>
      </c>
      <c r="B3771" s="84" t="s">
        <v>15204</v>
      </c>
      <c r="C3771" s="84">
        <v>2</v>
      </c>
      <c r="D3771" s="122">
        <v>1.2226922982260685E-3</v>
      </c>
      <c r="E3771" s="122">
        <v>3.2045269429998404</v>
      </c>
      <c r="F3771" s="84" t="s">
        <v>12036</v>
      </c>
      <c r="G3771" s="84" t="b">
        <v>1</v>
      </c>
      <c r="H3771" s="84" t="b">
        <v>0</v>
      </c>
      <c r="I3771" s="84" t="b">
        <v>0</v>
      </c>
      <c r="J3771" s="84" t="b">
        <v>0</v>
      </c>
      <c r="K3771" s="84" t="b">
        <v>0</v>
      </c>
      <c r="L3771" s="84" t="b">
        <v>0</v>
      </c>
    </row>
    <row r="3772" spans="1:12" x14ac:dyDescent="0.25">
      <c r="A3772" s="84" t="s">
        <v>15204</v>
      </c>
      <c r="B3772" s="84" t="s">
        <v>14226</v>
      </c>
      <c r="C3772" s="84">
        <v>2</v>
      </c>
      <c r="D3772" s="122">
        <v>1.2226922982260685E-3</v>
      </c>
      <c r="E3772" s="122">
        <v>2.8065869343278029</v>
      </c>
      <c r="F3772" s="84" t="s">
        <v>12036</v>
      </c>
      <c r="G3772" s="84" t="b">
        <v>0</v>
      </c>
      <c r="H3772" s="84" t="b">
        <v>0</v>
      </c>
      <c r="I3772" s="84" t="b">
        <v>0</v>
      </c>
      <c r="J3772" s="84" t="b">
        <v>1</v>
      </c>
      <c r="K3772" s="84" t="b">
        <v>0</v>
      </c>
      <c r="L3772" s="84" t="b">
        <v>0</v>
      </c>
    </row>
    <row r="3773" spans="1:12" x14ac:dyDescent="0.25">
      <c r="A3773" s="84" t="s">
        <v>14226</v>
      </c>
      <c r="B3773" s="84" t="s">
        <v>12277</v>
      </c>
      <c r="C3773" s="84">
        <v>2</v>
      </c>
      <c r="D3773" s="122">
        <v>1.2226922982260685E-3</v>
      </c>
      <c r="E3773" s="122">
        <v>2.0583989073216027</v>
      </c>
      <c r="F3773" s="84" t="s">
        <v>12036</v>
      </c>
      <c r="G3773" s="84" t="b">
        <v>1</v>
      </c>
      <c r="H3773" s="84" t="b">
        <v>0</v>
      </c>
      <c r="I3773" s="84" t="b">
        <v>0</v>
      </c>
      <c r="J3773" s="84" t="b">
        <v>0</v>
      </c>
      <c r="K3773" s="84" t="b">
        <v>0</v>
      </c>
      <c r="L3773" s="84" t="b">
        <v>0</v>
      </c>
    </row>
    <row r="3774" spans="1:12" x14ac:dyDescent="0.25">
      <c r="A3774" s="84" t="s">
        <v>12277</v>
      </c>
      <c r="B3774" s="84" t="s">
        <v>754</v>
      </c>
      <c r="C3774" s="84">
        <v>2</v>
      </c>
      <c r="D3774" s="122">
        <v>1.2226922982260685E-3</v>
      </c>
      <c r="E3774" s="122">
        <v>0.80658693432780304</v>
      </c>
      <c r="F3774" s="84" t="s">
        <v>12036</v>
      </c>
      <c r="G3774" s="84" t="b">
        <v>0</v>
      </c>
      <c r="H3774" s="84" t="b">
        <v>0</v>
      </c>
      <c r="I3774" s="84" t="b">
        <v>0</v>
      </c>
      <c r="J3774" s="84" t="b">
        <v>0</v>
      </c>
      <c r="K3774" s="84" t="b">
        <v>0</v>
      </c>
      <c r="L3774" s="84" t="b">
        <v>0</v>
      </c>
    </row>
    <row r="3775" spans="1:12" x14ac:dyDescent="0.25">
      <c r="A3775" s="84" t="s">
        <v>14346</v>
      </c>
      <c r="B3775" s="84" t="s">
        <v>14235</v>
      </c>
      <c r="C3775" s="84">
        <v>2</v>
      </c>
      <c r="D3775" s="122">
        <v>1.2226922982260685E-3</v>
      </c>
      <c r="E3775" s="122">
        <v>1.4641642535055968</v>
      </c>
      <c r="F3775" s="84" t="s">
        <v>12036</v>
      </c>
      <c r="G3775" s="84" t="b">
        <v>0</v>
      </c>
      <c r="H3775" s="84" t="b">
        <v>0</v>
      </c>
      <c r="I3775" s="84" t="b">
        <v>0</v>
      </c>
      <c r="J3775" s="84" t="b">
        <v>0</v>
      </c>
      <c r="K3775" s="84" t="b">
        <v>0</v>
      </c>
      <c r="L3775" s="84" t="b">
        <v>0</v>
      </c>
    </row>
    <row r="3776" spans="1:12" x14ac:dyDescent="0.25">
      <c r="A3776" s="84" t="s">
        <v>15156</v>
      </c>
      <c r="B3776" s="84" t="s">
        <v>14206</v>
      </c>
      <c r="C3776" s="84">
        <v>2</v>
      </c>
      <c r="D3776" s="122">
        <v>1.2226922982260685E-3</v>
      </c>
      <c r="E3776" s="122">
        <v>2.9034969473358592</v>
      </c>
      <c r="F3776" s="84" t="s">
        <v>12036</v>
      </c>
      <c r="G3776" s="84" t="b">
        <v>0</v>
      </c>
      <c r="H3776" s="84" t="b">
        <v>0</v>
      </c>
      <c r="I3776" s="84" t="b">
        <v>0</v>
      </c>
      <c r="J3776" s="84" t="b">
        <v>0</v>
      </c>
      <c r="K3776" s="84" t="b">
        <v>0</v>
      </c>
      <c r="L3776" s="84" t="b">
        <v>0</v>
      </c>
    </row>
    <row r="3777" spans="1:12" x14ac:dyDescent="0.25">
      <c r="A3777" s="84" t="s">
        <v>14206</v>
      </c>
      <c r="B3777" s="84" t="s">
        <v>2679</v>
      </c>
      <c r="C3777" s="84">
        <v>2</v>
      </c>
      <c r="D3777" s="122">
        <v>1.2226922982260685E-3</v>
      </c>
      <c r="E3777" s="122">
        <v>1.3594289029855837</v>
      </c>
      <c r="F3777" s="84" t="s">
        <v>12036</v>
      </c>
      <c r="G3777" s="84" t="b">
        <v>0</v>
      </c>
      <c r="H3777" s="84" t="b">
        <v>0</v>
      </c>
      <c r="I3777" s="84" t="b">
        <v>0</v>
      </c>
      <c r="J3777" s="84" t="b">
        <v>0</v>
      </c>
      <c r="K3777" s="84" t="b">
        <v>0</v>
      </c>
      <c r="L3777" s="84" t="b">
        <v>0</v>
      </c>
    </row>
    <row r="3778" spans="1:12" x14ac:dyDescent="0.25">
      <c r="A3778" s="84" t="s">
        <v>12280</v>
      </c>
      <c r="B3778" s="84" t="s">
        <v>2793</v>
      </c>
      <c r="C3778" s="84">
        <v>2</v>
      </c>
      <c r="D3778" s="122">
        <v>1.2226922982260685E-3</v>
      </c>
      <c r="E3778" s="122">
        <v>1.1711031875128908</v>
      </c>
      <c r="F3778" s="84" t="s">
        <v>12036</v>
      </c>
      <c r="G3778" s="84" t="b">
        <v>0</v>
      </c>
      <c r="H3778" s="84" t="b">
        <v>0</v>
      </c>
      <c r="I3778" s="84" t="b">
        <v>0</v>
      </c>
      <c r="J3778" s="84" t="b">
        <v>0</v>
      </c>
      <c r="K3778" s="84" t="b">
        <v>0</v>
      </c>
      <c r="L3778" s="84" t="b">
        <v>0</v>
      </c>
    </row>
    <row r="3779" spans="1:12" x14ac:dyDescent="0.25">
      <c r="A3779" s="84" t="s">
        <v>2788</v>
      </c>
      <c r="B3779" s="84" t="s">
        <v>731</v>
      </c>
      <c r="C3779" s="84">
        <v>2</v>
      </c>
      <c r="D3779" s="122">
        <v>1.2226922982260685E-3</v>
      </c>
      <c r="E3779" s="122">
        <v>-0.11691613261430159</v>
      </c>
      <c r="F3779" s="84" t="s">
        <v>12036</v>
      </c>
      <c r="G3779" s="84" t="b">
        <v>0</v>
      </c>
      <c r="H3779" s="84" t="b">
        <v>0</v>
      </c>
      <c r="I3779" s="84" t="b">
        <v>0</v>
      </c>
      <c r="J3779" s="84" t="b">
        <v>0</v>
      </c>
      <c r="K3779" s="84" t="b">
        <v>0</v>
      </c>
      <c r="L3779" s="84" t="b">
        <v>0</v>
      </c>
    </row>
    <row r="3780" spans="1:12" x14ac:dyDescent="0.25">
      <c r="A3780" s="84" t="s">
        <v>12260</v>
      </c>
      <c r="B3780" s="84" t="s">
        <v>14346</v>
      </c>
      <c r="C3780" s="84">
        <v>2</v>
      </c>
      <c r="D3780" s="122">
        <v>1.2226922982260685E-3</v>
      </c>
      <c r="E3780" s="122">
        <v>0.78747064388073018</v>
      </c>
      <c r="F3780" s="84" t="s">
        <v>12036</v>
      </c>
      <c r="G3780" s="84" t="b">
        <v>0</v>
      </c>
      <c r="H3780" s="84" t="b">
        <v>0</v>
      </c>
      <c r="I3780" s="84" t="b">
        <v>0</v>
      </c>
      <c r="J3780" s="84" t="b">
        <v>0</v>
      </c>
      <c r="K3780" s="84" t="b">
        <v>0</v>
      </c>
      <c r="L3780" s="84" t="b">
        <v>0</v>
      </c>
    </row>
    <row r="3781" spans="1:12" x14ac:dyDescent="0.25">
      <c r="A3781" s="84" t="s">
        <v>14474</v>
      </c>
      <c r="B3781" s="84" t="s">
        <v>15050</v>
      </c>
      <c r="C3781" s="84">
        <v>2</v>
      </c>
      <c r="D3781" s="122">
        <v>1.2226922982260685E-3</v>
      </c>
      <c r="E3781" s="122">
        <v>2.8065869343278029</v>
      </c>
      <c r="F3781" s="84" t="s">
        <v>12036</v>
      </c>
      <c r="G3781" s="84" t="b">
        <v>0</v>
      </c>
      <c r="H3781" s="84" t="b">
        <v>0</v>
      </c>
      <c r="I3781" s="84" t="b">
        <v>0</v>
      </c>
      <c r="J3781" s="84" t="b">
        <v>0</v>
      </c>
      <c r="K3781" s="84" t="b">
        <v>0</v>
      </c>
      <c r="L3781" s="84" t="b">
        <v>0</v>
      </c>
    </row>
    <row r="3782" spans="1:12" x14ac:dyDescent="0.25">
      <c r="A3782" s="84" t="s">
        <v>15050</v>
      </c>
      <c r="B3782" s="84" t="s">
        <v>754</v>
      </c>
      <c r="C3782" s="84">
        <v>2</v>
      </c>
      <c r="D3782" s="122">
        <v>1.2226922982260685E-3</v>
      </c>
      <c r="E3782" s="122">
        <v>1.4086469256557654</v>
      </c>
      <c r="F3782" s="84" t="s">
        <v>12036</v>
      </c>
      <c r="G3782" s="84" t="b">
        <v>0</v>
      </c>
      <c r="H3782" s="84" t="b">
        <v>0</v>
      </c>
      <c r="I3782" s="84" t="b">
        <v>0</v>
      </c>
      <c r="J3782" s="84" t="b">
        <v>0</v>
      </c>
      <c r="K3782" s="84" t="b">
        <v>0</v>
      </c>
      <c r="L3782" s="84" t="b">
        <v>0</v>
      </c>
    </row>
    <row r="3783" spans="1:12" x14ac:dyDescent="0.25">
      <c r="A3783" s="84" t="s">
        <v>14448</v>
      </c>
      <c r="B3783" s="84" t="s">
        <v>12270</v>
      </c>
      <c r="C3783" s="84">
        <v>2</v>
      </c>
      <c r="D3783" s="122">
        <v>1.2226922982260685E-3</v>
      </c>
      <c r="E3783" s="122">
        <v>1.8823076482659213</v>
      </c>
      <c r="F3783" s="84" t="s">
        <v>12036</v>
      </c>
      <c r="G3783" s="84" t="b">
        <v>0</v>
      </c>
      <c r="H3783" s="84" t="b">
        <v>0</v>
      </c>
      <c r="I3783" s="84" t="b">
        <v>0</v>
      </c>
      <c r="J3783" s="84" t="b">
        <v>0</v>
      </c>
      <c r="K3783" s="84" t="b">
        <v>0</v>
      </c>
      <c r="L3783" s="84" t="b">
        <v>0</v>
      </c>
    </row>
    <row r="3784" spans="1:12" x14ac:dyDescent="0.25">
      <c r="A3784" s="84" t="s">
        <v>15123</v>
      </c>
      <c r="B3784" s="84" t="s">
        <v>14332</v>
      </c>
      <c r="C3784" s="84">
        <v>2</v>
      </c>
      <c r="D3784" s="122">
        <v>1.2226922982260685E-3</v>
      </c>
      <c r="E3784" s="122">
        <v>3.0284356839441595</v>
      </c>
      <c r="F3784" s="84" t="s">
        <v>12036</v>
      </c>
      <c r="G3784" s="84" t="b">
        <v>0</v>
      </c>
      <c r="H3784" s="84" t="b">
        <v>0</v>
      </c>
      <c r="I3784" s="84" t="b">
        <v>0</v>
      </c>
      <c r="J3784" s="84" t="b">
        <v>0</v>
      </c>
      <c r="K3784" s="84" t="b">
        <v>0</v>
      </c>
      <c r="L3784" s="84" t="b">
        <v>0</v>
      </c>
    </row>
    <row r="3785" spans="1:12" x14ac:dyDescent="0.25">
      <c r="A3785" s="84" t="s">
        <v>14332</v>
      </c>
      <c r="B3785" s="84" t="s">
        <v>14562</v>
      </c>
      <c r="C3785" s="84">
        <v>2</v>
      </c>
      <c r="D3785" s="122">
        <v>1.2226922982260685E-3</v>
      </c>
      <c r="E3785" s="122">
        <v>3.0284356839441595</v>
      </c>
      <c r="F3785" s="84" t="s">
        <v>12036</v>
      </c>
      <c r="G3785" s="84" t="b">
        <v>0</v>
      </c>
      <c r="H3785" s="84" t="b">
        <v>0</v>
      </c>
      <c r="I3785" s="84" t="b">
        <v>0</v>
      </c>
      <c r="J3785" s="84" t="b">
        <v>0</v>
      </c>
      <c r="K3785" s="84" t="b">
        <v>0</v>
      </c>
      <c r="L3785" s="84" t="b">
        <v>0</v>
      </c>
    </row>
    <row r="3786" spans="1:12" x14ac:dyDescent="0.25">
      <c r="A3786" s="84" t="s">
        <v>14562</v>
      </c>
      <c r="B3786" s="84" t="s">
        <v>15124</v>
      </c>
      <c r="C3786" s="84">
        <v>2</v>
      </c>
      <c r="D3786" s="122">
        <v>1.2226922982260685E-3</v>
      </c>
      <c r="E3786" s="122">
        <v>3.2045269429998404</v>
      </c>
      <c r="F3786" s="84" t="s">
        <v>12036</v>
      </c>
      <c r="G3786" s="84" t="b">
        <v>0</v>
      </c>
      <c r="H3786" s="84" t="b">
        <v>0</v>
      </c>
      <c r="I3786" s="84" t="b">
        <v>0</v>
      </c>
      <c r="J3786" s="84" t="b">
        <v>1</v>
      </c>
      <c r="K3786" s="84" t="b">
        <v>0</v>
      </c>
      <c r="L3786" s="84" t="b">
        <v>0</v>
      </c>
    </row>
    <row r="3787" spans="1:12" x14ac:dyDescent="0.25">
      <c r="A3787" s="84" t="s">
        <v>15124</v>
      </c>
      <c r="B3787" s="84" t="s">
        <v>14844</v>
      </c>
      <c r="C3787" s="84">
        <v>2</v>
      </c>
      <c r="D3787" s="122">
        <v>1.2226922982260685E-3</v>
      </c>
      <c r="E3787" s="122">
        <v>3.2045269429998404</v>
      </c>
      <c r="F3787" s="84" t="s">
        <v>12036</v>
      </c>
      <c r="G3787" s="84" t="b">
        <v>1</v>
      </c>
      <c r="H3787" s="84" t="b">
        <v>0</v>
      </c>
      <c r="I3787" s="84" t="b">
        <v>0</v>
      </c>
      <c r="J3787" s="84" t="b">
        <v>1</v>
      </c>
      <c r="K3787" s="84" t="b">
        <v>0</v>
      </c>
      <c r="L3787" s="84" t="b">
        <v>0</v>
      </c>
    </row>
    <row r="3788" spans="1:12" x14ac:dyDescent="0.25">
      <c r="A3788" s="84" t="s">
        <v>14844</v>
      </c>
      <c r="B3788" s="84" t="s">
        <v>14293</v>
      </c>
      <c r="C3788" s="84">
        <v>2</v>
      </c>
      <c r="D3788" s="122">
        <v>1.2226922982260685E-3</v>
      </c>
      <c r="E3788" s="122">
        <v>2.7274056882801783</v>
      </c>
      <c r="F3788" s="84" t="s">
        <v>12036</v>
      </c>
      <c r="G3788" s="84" t="b">
        <v>1</v>
      </c>
      <c r="H3788" s="84" t="b">
        <v>0</v>
      </c>
      <c r="I3788" s="84" t="b">
        <v>0</v>
      </c>
      <c r="J3788" s="84" t="b">
        <v>0</v>
      </c>
      <c r="K3788" s="84" t="b">
        <v>0</v>
      </c>
      <c r="L3788" s="84" t="b">
        <v>0</v>
      </c>
    </row>
    <row r="3789" spans="1:12" x14ac:dyDescent="0.25">
      <c r="A3789" s="84" t="s">
        <v>14293</v>
      </c>
      <c r="B3789" s="84" t="s">
        <v>15125</v>
      </c>
      <c r="C3789" s="84">
        <v>2</v>
      </c>
      <c r="D3789" s="122">
        <v>1.2226922982260685E-3</v>
      </c>
      <c r="E3789" s="122">
        <v>2.7274056882801783</v>
      </c>
      <c r="F3789" s="84" t="s">
        <v>12036</v>
      </c>
      <c r="G3789" s="84" t="b">
        <v>0</v>
      </c>
      <c r="H3789" s="84" t="b">
        <v>0</v>
      </c>
      <c r="I3789" s="84" t="b">
        <v>0</v>
      </c>
      <c r="J3789" s="84" t="b">
        <v>0</v>
      </c>
      <c r="K3789" s="84" t="b">
        <v>0</v>
      </c>
      <c r="L3789" s="84" t="b">
        <v>0</v>
      </c>
    </row>
    <row r="3790" spans="1:12" x14ac:dyDescent="0.25">
      <c r="A3790" s="84" t="s">
        <v>15125</v>
      </c>
      <c r="B3790" s="84" t="s">
        <v>15126</v>
      </c>
      <c r="C3790" s="84">
        <v>2</v>
      </c>
      <c r="D3790" s="122">
        <v>1.2226922982260685E-3</v>
      </c>
      <c r="E3790" s="122">
        <v>3.2045269429998404</v>
      </c>
      <c r="F3790" s="84" t="s">
        <v>12036</v>
      </c>
      <c r="G3790" s="84" t="b">
        <v>0</v>
      </c>
      <c r="H3790" s="84" t="b">
        <v>0</v>
      </c>
      <c r="I3790" s="84" t="b">
        <v>0</v>
      </c>
      <c r="J3790" s="84" t="b">
        <v>0</v>
      </c>
      <c r="K3790" s="84" t="b">
        <v>0</v>
      </c>
      <c r="L3790" s="84" t="b">
        <v>0</v>
      </c>
    </row>
    <row r="3791" spans="1:12" x14ac:dyDescent="0.25">
      <c r="A3791" s="84" t="s">
        <v>15126</v>
      </c>
      <c r="B3791" s="84" t="s">
        <v>14856</v>
      </c>
      <c r="C3791" s="84">
        <v>2</v>
      </c>
      <c r="D3791" s="122">
        <v>1.2226922982260685E-3</v>
      </c>
      <c r="E3791" s="122">
        <v>3.2045269429998404</v>
      </c>
      <c r="F3791" s="84" t="s">
        <v>12036</v>
      </c>
      <c r="G3791" s="84" t="b">
        <v>0</v>
      </c>
      <c r="H3791" s="84" t="b">
        <v>0</v>
      </c>
      <c r="I3791" s="84" t="b">
        <v>0</v>
      </c>
      <c r="J3791" s="84" t="b">
        <v>0</v>
      </c>
      <c r="K3791" s="84" t="b">
        <v>0</v>
      </c>
      <c r="L3791" s="84" t="b">
        <v>0</v>
      </c>
    </row>
    <row r="3792" spans="1:12" x14ac:dyDescent="0.25">
      <c r="A3792" s="84" t="s">
        <v>14856</v>
      </c>
      <c r="B3792" s="84" t="s">
        <v>14857</v>
      </c>
      <c r="C3792" s="84">
        <v>2</v>
      </c>
      <c r="D3792" s="122">
        <v>1.2226922982260685E-3</v>
      </c>
      <c r="E3792" s="122">
        <v>3.2045269429998404</v>
      </c>
      <c r="F3792" s="84" t="s">
        <v>12036</v>
      </c>
      <c r="G3792" s="84" t="b">
        <v>0</v>
      </c>
      <c r="H3792" s="84" t="b">
        <v>0</v>
      </c>
      <c r="I3792" s="84" t="b">
        <v>0</v>
      </c>
      <c r="J3792" s="84" t="b">
        <v>0</v>
      </c>
      <c r="K3792" s="84" t="b">
        <v>0</v>
      </c>
      <c r="L3792" s="84" t="b">
        <v>0</v>
      </c>
    </row>
    <row r="3793" spans="1:12" x14ac:dyDescent="0.25">
      <c r="A3793" s="84" t="s">
        <v>14857</v>
      </c>
      <c r="B3793" s="84" t="s">
        <v>15127</v>
      </c>
      <c r="C3793" s="84">
        <v>2</v>
      </c>
      <c r="D3793" s="122">
        <v>1.2226922982260685E-3</v>
      </c>
      <c r="E3793" s="122">
        <v>3.2045269429998404</v>
      </c>
      <c r="F3793" s="84" t="s">
        <v>12036</v>
      </c>
      <c r="G3793" s="84" t="b">
        <v>0</v>
      </c>
      <c r="H3793" s="84" t="b">
        <v>0</v>
      </c>
      <c r="I3793" s="84" t="b">
        <v>0</v>
      </c>
      <c r="J3793" s="84" t="b">
        <v>0</v>
      </c>
      <c r="K3793" s="84" t="b">
        <v>0</v>
      </c>
      <c r="L3793" s="84" t="b">
        <v>0</v>
      </c>
    </row>
    <row r="3794" spans="1:12" x14ac:dyDescent="0.25">
      <c r="A3794" s="84" t="s">
        <v>15127</v>
      </c>
      <c r="B3794" s="84" t="s">
        <v>2788</v>
      </c>
      <c r="C3794" s="84">
        <v>2</v>
      </c>
      <c r="D3794" s="122">
        <v>1.2226922982260685E-3</v>
      </c>
      <c r="E3794" s="122">
        <v>1.7573689116576214</v>
      </c>
      <c r="F3794" s="84" t="s">
        <v>12036</v>
      </c>
      <c r="G3794" s="84" t="b">
        <v>0</v>
      </c>
      <c r="H3794" s="84" t="b">
        <v>0</v>
      </c>
      <c r="I3794" s="84" t="b">
        <v>0</v>
      </c>
      <c r="J3794" s="84" t="b">
        <v>0</v>
      </c>
      <c r="K3794" s="84" t="b">
        <v>0</v>
      </c>
      <c r="L3794" s="84" t="b">
        <v>0</v>
      </c>
    </row>
    <row r="3795" spans="1:12" x14ac:dyDescent="0.25">
      <c r="A3795" s="84" t="s">
        <v>15714</v>
      </c>
      <c r="B3795" s="84" t="s">
        <v>15715</v>
      </c>
      <c r="C3795" s="84">
        <v>2</v>
      </c>
      <c r="D3795" s="122">
        <v>1.2226922982260685E-3</v>
      </c>
      <c r="E3795" s="122">
        <v>3.2045269429998404</v>
      </c>
      <c r="F3795" s="84" t="s">
        <v>12036</v>
      </c>
      <c r="G3795" s="84" t="b">
        <v>0</v>
      </c>
      <c r="H3795" s="84" t="b">
        <v>0</v>
      </c>
      <c r="I3795" s="84" t="b">
        <v>0</v>
      </c>
      <c r="J3795" s="84" t="b">
        <v>0</v>
      </c>
      <c r="K3795" s="84" t="b">
        <v>0</v>
      </c>
      <c r="L3795" s="84" t="b">
        <v>0</v>
      </c>
    </row>
    <row r="3796" spans="1:12" x14ac:dyDescent="0.25">
      <c r="A3796" s="84" t="s">
        <v>15715</v>
      </c>
      <c r="B3796" s="84" t="s">
        <v>14356</v>
      </c>
      <c r="C3796" s="84">
        <v>2</v>
      </c>
      <c r="D3796" s="122">
        <v>1.2226922982260685E-3</v>
      </c>
      <c r="E3796" s="122">
        <v>2.6024669516718779</v>
      </c>
      <c r="F3796" s="84" t="s">
        <v>12036</v>
      </c>
      <c r="G3796" s="84" t="b">
        <v>0</v>
      </c>
      <c r="H3796" s="84" t="b">
        <v>0</v>
      </c>
      <c r="I3796" s="84" t="b">
        <v>0</v>
      </c>
      <c r="J3796" s="84" t="b">
        <v>0</v>
      </c>
      <c r="K3796" s="84" t="b">
        <v>0</v>
      </c>
      <c r="L3796" s="84" t="b">
        <v>0</v>
      </c>
    </row>
    <row r="3797" spans="1:12" x14ac:dyDescent="0.25">
      <c r="A3797" s="84" t="s">
        <v>14356</v>
      </c>
      <c r="B3797" s="84" t="s">
        <v>14230</v>
      </c>
      <c r="C3797" s="84">
        <v>2</v>
      </c>
      <c r="D3797" s="122">
        <v>1.2226922982260685E-3</v>
      </c>
      <c r="E3797" s="122">
        <v>1.9492544378965346</v>
      </c>
      <c r="F3797" s="84" t="s">
        <v>12036</v>
      </c>
      <c r="G3797" s="84" t="b">
        <v>0</v>
      </c>
      <c r="H3797" s="84" t="b">
        <v>0</v>
      </c>
      <c r="I3797" s="84" t="b">
        <v>0</v>
      </c>
      <c r="J3797" s="84" t="b">
        <v>0</v>
      </c>
      <c r="K3797" s="84" t="b">
        <v>0</v>
      </c>
      <c r="L3797" s="84" t="b">
        <v>0</v>
      </c>
    </row>
    <row r="3798" spans="1:12" x14ac:dyDescent="0.25">
      <c r="A3798" s="84" t="s">
        <v>14230</v>
      </c>
      <c r="B3798" s="84" t="s">
        <v>683</v>
      </c>
      <c r="C3798" s="84">
        <v>2</v>
      </c>
      <c r="D3798" s="122">
        <v>1.2226922982260685E-3</v>
      </c>
      <c r="E3798" s="122">
        <v>1.0072463848742212</v>
      </c>
      <c r="F3798" s="84" t="s">
        <v>12036</v>
      </c>
      <c r="G3798" s="84" t="b">
        <v>0</v>
      </c>
      <c r="H3798" s="84" t="b">
        <v>0</v>
      </c>
      <c r="I3798" s="84" t="b">
        <v>0</v>
      </c>
      <c r="J3798" s="84" t="b">
        <v>0</v>
      </c>
      <c r="K3798" s="84" t="b">
        <v>0</v>
      </c>
      <c r="L3798" s="84" t="b">
        <v>0</v>
      </c>
    </row>
    <row r="3799" spans="1:12" x14ac:dyDescent="0.25">
      <c r="A3799" s="84" t="s">
        <v>683</v>
      </c>
      <c r="B3799" s="84" t="s">
        <v>2685</v>
      </c>
      <c r="C3799" s="84">
        <v>2</v>
      </c>
      <c r="D3799" s="122">
        <v>1.2226922982260685E-3</v>
      </c>
      <c r="E3799" s="122">
        <v>1.1146218315604426</v>
      </c>
      <c r="F3799" s="84" t="s">
        <v>12036</v>
      </c>
      <c r="G3799" s="84" t="b">
        <v>0</v>
      </c>
      <c r="H3799" s="84" t="b">
        <v>0</v>
      </c>
      <c r="I3799" s="84" t="b">
        <v>0</v>
      </c>
      <c r="J3799" s="84" t="b">
        <v>0</v>
      </c>
      <c r="K3799" s="84" t="b">
        <v>0</v>
      </c>
      <c r="L3799" s="84" t="b">
        <v>0</v>
      </c>
    </row>
    <row r="3800" spans="1:12" x14ac:dyDescent="0.25">
      <c r="A3800" s="84" t="s">
        <v>14660</v>
      </c>
      <c r="B3800" s="84" t="s">
        <v>14304</v>
      </c>
      <c r="C3800" s="84">
        <v>2</v>
      </c>
      <c r="D3800" s="122">
        <v>1.2226922982260685E-3</v>
      </c>
      <c r="E3800" s="122">
        <v>2.1631342578416155</v>
      </c>
      <c r="F3800" s="84" t="s">
        <v>12036</v>
      </c>
      <c r="G3800" s="84" t="b">
        <v>0</v>
      </c>
      <c r="H3800" s="84" t="b">
        <v>0</v>
      </c>
      <c r="I3800" s="84" t="b">
        <v>0</v>
      </c>
      <c r="J3800" s="84" t="b">
        <v>0</v>
      </c>
      <c r="K3800" s="84" t="b">
        <v>1</v>
      </c>
      <c r="L3800" s="84" t="b">
        <v>0</v>
      </c>
    </row>
    <row r="3801" spans="1:12" x14ac:dyDescent="0.25">
      <c r="A3801" s="84" t="s">
        <v>14304</v>
      </c>
      <c r="B3801" s="84" t="s">
        <v>14756</v>
      </c>
      <c r="C3801" s="84">
        <v>2</v>
      </c>
      <c r="D3801" s="122">
        <v>1.2226922982260685E-3</v>
      </c>
      <c r="E3801" s="122">
        <v>2.0905835906930039</v>
      </c>
      <c r="F3801" s="84" t="s">
        <v>12036</v>
      </c>
      <c r="G3801" s="84" t="b">
        <v>0</v>
      </c>
      <c r="H3801" s="84" t="b">
        <v>1</v>
      </c>
      <c r="I3801" s="84" t="b">
        <v>0</v>
      </c>
      <c r="J3801" s="84" t="b">
        <v>0</v>
      </c>
      <c r="K3801" s="84" t="b">
        <v>0</v>
      </c>
      <c r="L3801" s="84" t="b">
        <v>0</v>
      </c>
    </row>
    <row r="3802" spans="1:12" x14ac:dyDescent="0.25">
      <c r="A3802" s="84" t="s">
        <v>14756</v>
      </c>
      <c r="B3802" s="84" t="s">
        <v>14862</v>
      </c>
      <c r="C3802" s="84">
        <v>2</v>
      </c>
      <c r="D3802" s="122">
        <v>1.2226922982260685E-3</v>
      </c>
      <c r="E3802" s="122">
        <v>2.9034969473358592</v>
      </c>
      <c r="F3802" s="84" t="s">
        <v>12036</v>
      </c>
      <c r="G3802" s="84" t="b">
        <v>0</v>
      </c>
      <c r="H3802" s="84" t="b">
        <v>0</v>
      </c>
      <c r="I3802" s="84" t="b">
        <v>0</v>
      </c>
      <c r="J3802" s="84" t="b">
        <v>0</v>
      </c>
      <c r="K3802" s="84" t="b">
        <v>0</v>
      </c>
      <c r="L3802" s="84" t="b">
        <v>0</v>
      </c>
    </row>
    <row r="3803" spans="1:12" x14ac:dyDescent="0.25">
      <c r="A3803" s="84" t="s">
        <v>14862</v>
      </c>
      <c r="B3803" s="84" t="s">
        <v>15406</v>
      </c>
      <c r="C3803" s="84">
        <v>2</v>
      </c>
      <c r="D3803" s="122">
        <v>1.2226922982260685E-3</v>
      </c>
      <c r="E3803" s="122">
        <v>3.2045269429998404</v>
      </c>
      <c r="F3803" s="84" t="s">
        <v>12036</v>
      </c>
      <c r="G3803" s="84" t="b">
        <v>0</v>
      </c>
      <c r="H3803" s="84" t="b">
        <v>0</v>
      </c>
      <c r="I3803" s="84" t="b">
        <v>0</v>
      </c>
      <c r="J3803" s="84" t="b">
        <v>0</v>
      </c>
      <c r="K3803" s="84" t="b">
        <v>0</v>
      </c>
      <c r="L3803" s="84" t="b">
        <v>0</v>
      </c>
    </row>
    <row r="3804" spans="1:12" x14ac:dyDescent="0.25">
      <c r="A3804" s="84" t="s">
        <v>15406</v>
      </c>
      <c r="B3804" s="84" t="s">
        <v>683</v>
      </c>
      <c r="C3804" s="84">
        <v>2</v>
      </c>
      <c r="D3804" s="122">
        <v>1.2226922982260685E-3</v>
      </c>
      <c r="E3804" s="122">
        <v>1.5513144292244969</v>
      </c>
      <c r="F3804" s="84" t="s">
        <v>12036</v>
      </c>
      <c r="G3804" s="84" t="b">
        <v>0</v>
      </c>
      <c r="H3804" s="84" t="b">
        <v>0</v>
      </c>
      <c r="I3804" s="84" t="b">
        <v>0</v>
      </c>
      <c r="J3804" s="84" t="b">
        <v>0</v>
      </c>
      <c r="K3804" s="84" t="b">
        <v>0</v>
      </c>
      <c r="L3804" s="84" t="b">
        <v>0</v>
      </c>
    </row>
    <row r="3805" spans="1:12" x14ac:dyDescent="0.25">
      <c r="A3805" s="84" t="s">
        <v>731</v>
      </c>
      <c r="B3805" s="84" t="s">
        <v>12283</v>
      </c>
      <c r="C3805" s="84">
        <v>2</v>
      </c>
      <c r="D3805" s="122">
        <v>1.2226922982260685E-3</v>
      </c>
      <c r="E3805" s="122">
        <v>1.245485550678747</v>
      </c>
      <c r="F3805" s="84" t="s">
        <v>12036</v>
      </c>
      <c r="G3805" s="84" t="b">
        <v>0</v>
      </c>
      <c r="H3805" s="84" t="b">
        <v>0</v>
      </c>
      <c r="I3805" s="84" t="b">
        <v>0</v>
      </c>
      <c r="J3805" s="84" t="b">
        <v>0</v>
      </c>
      <c r="K3805" s="84" t="b">
        <v>0</v>
      </c>
      <c r="L3805" s="84" t="b">
        <v>0</v>
      </c>
    </row>
    <row r="3806" spans="1:12" x14ac:dyDescent="0.25">
      <c r="A3806" s="84" t="s">
        <v>14242</v>
      </c>
      <c r="B3806" s="84" t="s">
        <v>12266</v>
      </c>
      <c r="C3806" s="84">
        <v>2</v>
      </c>
      <c r="D3806" s="122">
        <v>1.2226922982260685E-3</v>
      </c>
      <c r="E3806" s="122">
        <v>0.60355404731309237</v>
      </c>
      <c r="F3806" s="84" t="s">
        <v>12036</v>
      </c>
      <c r="G3806" s="84" t="b">
        <v>0</v>
      </c>
      <c r="H3806" s="84" t="b">
        <v>0</v>
      </c>
      <c r="I3806" s="84" t="b">
        <v>0</v>
      </c>
      <c r="J3806" s="84" t="b">
        <v>0</v>
      </c>
      <c r="K3806" s="84" t="b">
        <v>0</v>
      </c>
      <c r="L3806" s="84" t="b">
        <v>0</v>
      </c>
    </row>
    <row r="3807" spans="1:12" x14ac:dyDescent="0.25">
      <c r="A3807" s="84" t="s">
        <v>12267</v>
      </c>
      <c r="B3807" s="84" t="s">
        <v>12270</v>
      </c>
      <c r="C3807" s="84">
        <v>2</v>
      </c>
      <c r="D3807" s="122">
        <v>1.2226922982260685E-3</v>
      </c>
      <c r="E3807" s="122">
        <v>0.91449233163732258</v>
      </c>
      <c r="F3807" s="84" t="s">
        <v>12036</v>
      </c>
      <c r="G3807" s="84" t="b">
        <v>0</v>
      </c>
      <c r="H3807" s="84" t="b">
        <v>0</v>
      </c>
      <c r="I3807" s="84" t="b">
        <v>0</v>
      </c>
      <c r="J3807" s="84" t="b">
        <v>0</v>
      </c>
      <c r="K3807" s="84" t="b">
        <v>0</v>
      </c>
      <c r="L3807" s="84" t="b">
        <v>0</v>
      </c>
    </row>
    <row r="3808" spans="1:12" x14ac:dyDescent="0.25">
      <c r="A3808" s="84" t="s">
        <v>14235</v>
      </c>
      <c r="B3808" s="84" t="s">
        <v>14203</v>
      </c>
      <c r="C3808" s="84">
        <v>2</v>
      </c>
      <c r="D3808" s="122">
        <v>1.2226922982260685E-3</v>
      </c>
      <c r="E3808" s="122">
        <v>1.4373710769176602</v>
      </c>
      <c r="F3808" s="84" t="s">
        <v>12036</v>
      </c>
      <c r="G3808" s="84" t="b">
        <v>0</v>
      </c>
      <c r="H3808" s="84" t="b">
        <v>0</v>
      </c>
      <c r="I3808" s="84" t="b">
        <v>0</v>
      </c>
      <c r="J3808" s="84" t="b">
        <v>0</v>
      </c>
      <c r="K3808" s="84" t="b">
        <v>0</v>
      </c>
      <c r="L3808" s="84" t="b">
        <v>0</v>
      </c>
    </row>
    <row r="3809" spans="1:12" x14ac:dyDescent="0.25">
      <c r="A3809" s="84" t="s">
        <v>14313</v>
      </c>
      <c r="B3809" s="84" t="s">
        <v>15629</v>
      </c>
      <c r="C3809" s="84">
        <v>2</v>
      </c>
      <c r="D3809" s="122">
        <v>1.2226922982260685E-3</v>
      </c>
      <c r="E3809" s="122">
        <v>2.6604588986495652</v>
      </c>
      <c r="F3809" s="84" t="s">
        <v>12036</v>
      </c>
      <c r="G3809" s="84" t="b">
        <v>0</v>
      </c>
      <c r="H3809" s="84" t="b">
        <v>0</v>
      </c>
      <c r="I3809" s="84" t="b">
        <v>0</v>
      </c>
      <c r="J3809" s="84" t="b">
        <v>0</v>
      </c>
      <c r="K3809" s="84" t="b">
        <v>0</v>
      </c>
      <c r="L3809" s="84" t="b">
        <v>0</v>
      </c>
    </row>
    <row r="3810" spans="1:12" x14ac:dyDescent="0.25">
      <c r="A3810" s="84" t="s">
        <v>15629</v>
      </c>
      <c r="B3810" s="84" t="s">
        <v>15630</v>
      </c>
      <c r="C3810" s="84">
        <v>2</v>
      </c>
      <c r="D3810" s="122">
        <v>1.2226922982260685E-3</v>
      </c>
      <c r="E3810" s="122">
        <v>3.2045269429998404</v>
      </c>
      <c r="F3810" s="84" t="s">
        <v>12036</v>
      </c>
      <c r="G3810" s="84" t="b">
        <v>0</v>
      </c>
      <c r="H3810" s="84" t="b">
        <v>0</v>
      </c>
      <c r="I3810" s="84" t="b">
        <v>0</v>
      </c>
      <c r="J3810" s="84" t="b">
        <v>0</v>
      </c>
      <c r="K3810" s="84" t="b">
        <v>0</v>
      </c>
      <c r="L3810" s="84" t="b">
        <v>0</v>
      </c>
    </row>
    <row r="3811" spans="1:12" x14ac:dyDescent="0.25">
      <c r="A3811" s="84" t="s">
        <v>15630</v>
      </c>
      <c r="B3811" s="84" t="s">
        <v>683</v>
      </c>
      <c r="C3811" s="84">
        <v>2</v>
      </c>
      <c r="D3811" s="122">
        <v>1.2226922982260685E-3</v>
      </c>
      <c r="E3811" s="122">
        <v>1.5513144292244969</v>
      </c>
      <c r="F3811" s="84" t="s">
        <v>12036</v>
      </c>
      <c r="G3811" s="84" t="b">
        <v>0</v>
      </c>
      <c r="H3811" s="84" t="b">
        <v>0</v>
      </c>
      <c r="I3811" s="84" t="b">
        <v>0</v>
      </c>
      <c r="J3811" s="84" t="b">
        <v>0</v>
      </c>
      <c r="K3811" s="84" t="b">
        <v>0</v>
      </c>
      <c r="L3811" s="84" t="b">
        <v>0</v>
      </c>
    </row>
    <row r="3812" spans="1:12" x14ac:dyDescent="0.25">
      <c r="A3812" s="84" t="s">
        <v>15051</v>
      </c>
      <c r="B3812" s="84" t="s">
        <v>15052</v>
      </c>
      <c r="C3812" s="84">
        <v>2</v>
      </c>
      <c r="D3812" s="122">
        <v>1.2226922982260685E-3</v>
      </c>
      <c r="E3812" s="122">
        <v>3.2045269429998404</v>
      </c>
      <c r="F3812" s="84" t="s">
        <v>12036</v>
      </c>
      <c r="G3812" s="84" t="b">
        <v>0</v>
      </c>
      <c r="H3812" s="84" t="b">
        <v>0</v>
      </c>
      <c r="I3812" s="84" t="b">
        <v>0</v>
      </c>
      <c r="J3812" s="84" t="b">
        <v>0</v>
      </c>
      <c r="K3812" s="84" t="b">
        <v>0</v>
      </c>
      <c r="L3812" s="84" t="b">
        <v>0</v>
      </c>
    </row>
    <row r="3813" spans="1:12" x14ac:dyDescent="0.25">
      <c r="A3813" s="84" t="s">
        <v>15052</v>
      </c>
      <c r="B3813" s="84" t="s">
        <v>14541</v>
      </c>
      <c r="C3813" s="84">
        <v>2</v>
      </c>
      <c r="D3813" s="122">
        <v>1.2226922982260685E-3</v>
      </c>
      <c r="E3813" s="122">
        <v>3.2045269429998404</v>
      </c>
      <c r="F3813" s="84" t="s">
        <v>12036</v>
      </c>
      <c r="G3813" s="84" t="b">
        <v>0</v>
      </c>
      <c r="H3813" s="84" t="b">
        <v>0</v>
      </c>
      <c r="I3813" s="84" t="b">
        <v>0</v>
      </c>
      <c r="J3813" s="84" t="b">
        <v>0</v>
      </c>
      <c r="K3813" s="84" t="b">
        <v>0</v>
      </c>
      <c r="L3813" s="84" t="b">
        <v>0</v>
      </c>
    </row>
    <row r="3814" spans="1:12" x14ac:dyDescent="0.25">
      <c r="A3814" s="84" t="s">
        <v>14541</v>
      </c>
      <c r="B3814" s="84" t="s">
        <v>14475</v>
      </c>
      <c r="C3814" s="84">
        <v>2</v>
      </c>
      <c r="D3814" s="122">
        <v>1.2226922982260685E-3</v>
      </c>
      <c r="E3814" s="122">
        <v>3.2045269429998404</v>
      </c>
      <c r="F3814" s="84" t="s">
        <v>12036</v>
      </c>
      <c r="G3814" s="84" t="b">
        <v>0</v>
      </c>
      <c r="H3814" s="84" t="b">
        <v>0</v>
      </c>
      <c r="I3814" s="84" t="b">
        <v>0</v>
      </c>
      <c r="J3814" s="84" t="b">
        <v>0</v>
      </c>
      <c r="K3814" s="84" t="b">
        <v>0</v>
      </c>
      <c r="L3814" s="84" t="b">
        <v>0</v>
      </c>
    </row>
    <row r="3815" spans="1:12" x14ac:dyDescent="0.25">
      <c r="A3815" s="84" t="s">
        <v>14475</v>
      </c>
      <c r="B3815" s="84" t="s">
        <v>14428</v>
      </c>
      <c r="C3815" s="84">
        <v>2</v>
      </c>
      <c r="D3815" s="122">
        <v>1.2226922982260685E-3</v>
      </c>
      <c r="E3815" s="122">
        <v>2.9034969473358592</v>
      </c>
      <c r="F3815" s="84" t="s">
        <v>12036</v>
      </c>
      <c r="G3815" s="84" t="b">
        <v>0</v>
      </c>
      <c r="H3815" s="84" t="b">
        <v>0</v>
      </c>
      <c r="I3815" s="84" t="b">
        <v>0</v>
      </c>
      <c r="J3815" s="84" t="b">
        <v>0</v>
      </c>
      <c r="K3815" s="84" t="b">
        <v>0</v>
      </c>
      <c r="L3815" s="84" t="b">
        <v>0</v>
      </c>
    </row>
    <row r="3816" spans="1:12" x14ac:dyDescent="0.25">
      <c r="A3816" s="84" t="s">
        <v>14428</v>
      </c>
      <c r="B3816" s="84" t="s">
        <v>14398</v>
      </c>
      <c r="C3816" s="84">
        <v>2</v>
      </c>
      <c r="D3816" s="122">
        <v>1.2226922982260685E-3</v>
      </c>
      <c r="E3816" s="122">
        <v>2.3594289029855839</v>
      </c>
      <c r="F3816" s="84" t="s">
        <v>12036</v>
      </c>
      <c r="G3816" s="84" t="b">
        <v>0</v>
      </c>
      <c r="H3816" s="84" t="b">
        <v>0</v>
      </c>
      <c r="I3816" s="84" t="b">
        <v>0</v>
      </c>
      <c r="J3816" s="84" t="b">
        <v>0</v>
      </c>
      <c r="K3816" s="84" t="b">
        <v>0</v>
      </c>
      <c r="L3816" s="84" t="b">
        <v>0</v>
      </c>
    </row>
    <row r="3817" spans="1:12" x14ac:dyDescent="0.25">
      <c r="A3817" s="84" t="s">
        <v>14242</v>
      </c>
      <c r="B3817" s="84" t="s">
        <v>12267</v>
      </c>
      <c r="C3817" s="84">
        <v>2</v>
      </c>
      <c r="D3817" s="122">
        <v>1.2226922982260685E-3</v>
      </c>
      <c r="E3817" s="122">
        <v>0.71491997673211838</v>
      </c>
      <c r="F3817" s="84" t="s">
        <v>12036</v>
      </c>
      <c r="G3817" s="84" t="b">
        <v>0</v>
      </c>
      <c r="H3817" s="84" t="b">
        <v>0</v>
      </c>
      <c r="I3817" s="84" t="b">
        <v>0</v>
      </c>
      <c r="J3817" s="84" t="b">
        <v>0</v>
      </c>
      <c r="K3817" s="84" t="b">
        <v>0</v>
      </c>
      <c r="L3817" s="84" t="b">
        <v>0</v>
      </c>
    </row>
    <row r="3818" spans="1:12" x14ac:dyDescent="0.25">
      <c r="A3818" s="84" t="s">
        <v>14724</v>
      </c>
      <c r="B3818" s="84" t="s">
        <v>14632</v>
      </c>
      <c r="C3818" s="84">
        <v>2</v>
      </c>
      <c r="D3818" s="122">
        <v>1.2226922982260685E-3</v>
      </c>
      <c r="E3818" s="122">
        <v>2.9034969473358592</v>
      </c>
      <c r="F3818" s="84" t="s">
        <v>12036</v>
      </c>
      <c r="G3818" s="84" t="b">
        <v>0</v>
      </c>
      <c r="H3818" s="84" t="b">
        <v>0</v>
      </c>
      <c r="I3818" s="84" t="b">
        <v>0</v>
      </c>
      <c r="J3818" s="84" t="b">
        <v>0</v>
      </c>
      <c r="K3818" s="84" t="b">
        <v>0</v>
      </c>
      <c r="L3818" s="84" t="b">
        <v>0</v>
      </c>
    </row>
    <row r="3819" spans="1:12" x14ac:dyDescent="0.25">
      <c r="A3819" s="84" t="s">
        <v>14632</v>
      </c>
      <c r="B3819" s="84" t="s">
        <v>14584</v>
      </c>
      <c r="C3819" s="84">
        <v>2</v>
      </c>
      <c r="D3819" s="122">
        <v>1.2226922982260685E-3</v>
      </c>
      <c r="E3819" s="122">
        <v>2.9034969473358592</v>
      </c>
      <c r="F3819" s="84" t="s">
        <v>12036</v>
      </c>
      <c r="G3819" s="84" t="b">
        <v>0</v>
      </c>
      <c r="H3819" s="84" t="b">
        <v>0</v>
      </c>
      <c r="I3819" s="84" t="b">
        <v>0</v>
      </c>
      <c r="J3819" s="84" t="b">
        <v>0</v>
      </c>
      <c r="K3819" s="84" t="b">
        <v>0</v>
      </c>
      <c r="L3819" s="84" t="b">
        <v>0</v>
      </c>
    </row>
    <row r="3820" spans="1:12" x14ac:dyDescent="0.25">
      <c r="A3820" s="84" t="s">
        <v>14584</v>
      </c>
      <c r="B3820" s="84" t="s">
        <v>12284</v>
      </c>
      <c r="C3820" s="84">
        <v>2</v>
      </c>
      <c r="D3820" s="122">
        <v>1.2226922982260685E-3</v>
      </c>
      <c r="E3820" s="122">
        <v>3.2045269429998404</v>
      </c>
      <c r="F3820" s="84" t="s">
        <v>12036</v>
      </c>
      <c r="G3820" s="84" t="b">
        <v>0</v>
      </c>
      <c r="H3820" s="84" t="b">
        <v>0</v>
      </c>
      <c r="I3820" s="84" t="b">
        <v>0</v>
      </c>
      <c r="J3820" s="84" t="b">
        <v>0</v>
      </c>
      <c r="K3820" s="84" t="b">
        <v>0</v>
      </c>
      <c r="L3820" s="84" t="b">
        <v>0</v>
      </c>
    </row>
    <row r="3821" spans="1:12" x14ac:dyDescent="0.25">
      <c r="A3821" s="84" t="s">
        <v>12284</v>
      </c>
      <c r="B3821" s="84" t="s">
        <v>12295</v>
      </c>
      <c r="C3821" s="84">
        <v>2</v>
      </c>
      <c r="D3821" s="122">
        <v>1.2226922982260685E-3</v>
      </c>
      <c r="E3821" s="122">
        <v>2.5513144292244969</v>
      </c>
      <c r="F3821" s="84" t="s">
        <v>12036</v>
      </c>
      <c r="G3821" s="84" t="b">
        <v>0</v>
      </c>
      <c r="H3821" s="84" t="b">
        <v>0</v>
      </c>
      <c r="I3821" s="84" t="b">
        <v>0</v>
      </c>
      <c r="J3821" s="84" t="b">
        <v>0</v>
      </c>
      <c r="K3821" s="84" t="b">
        <v>0</v>
      </c>
      <c r="L3821" s="84" t="b">
        <v>0</v>
      </c>
    </row>
    <row r="3822" spans="1:12" x14ac:dyDescent="0.25">
      <c r="A3822" s="84" t="s">
        <v>12295</v>
      </c>
      <c r="B3822" s="84" t="s">
        <v>14683</v>
      </c>
      <c r="C3822" s="84">
        <v>2</v>
      </c>
      <c r="D3822" s="122">
        <v>1.2226922982260685E-3</v>
      </c>
      <c r="E3822" s="122">
        <v>2.5513144292244969</v>
      </c>
      <c r="F3822" s="84" t="s">
        <v>12036</v>
      </c>
      <c r="G3822" s="84" t="b">
        <v>0</v>
      </c>
      <c r="H3822" s="84" t="b">
        <v>0</v>
      </c>
      <c r="I3822" s="84" t="b">
        <v>0</v>
      </c>
      <c r="J3822" s="84" t="b">
        <v>0</v>
      </c>
      <c r="K3822" s="84" t="b">
        <v>1</v>
      </c>
      <c r="L3822" s="84" t="b">
        <v>0</v>
      </c>
    </row>
    <row r="3823" spans="1:12" x14ac:dyDescent="0.25">
      <c r="A3823" s="84" t="s">
        <v>14683</v>
      </c>
      <c r="B3823" s="84" t="s">
        <v>731</v>
      </c>
      <c r="C3823" s="84">
        <v>2</v>
      </c>
      <c r="D3823" s="122">
        <v>1.2226922982260685E-3</v>
      </c>
      <c r="E3823" s="122">
        <v>1.2155223273013038</v>
      </c>
      <c r="F3823" s="84" t="s">
        <v>12036</v>
      </c>
      <c r="G3823" s="84" t="b">
        <v>0</v>
      </c>
      <c r="H3823" s="84" t="b">
        <v>1</v>
      </c>
      <c r="I3823" s="84" t="b">
        <v>0</v>
      </c>
      <c r="J3823" s="84" t="b">
        <v>0</v>
      </c>
      <c r="K3823" s="84" t="b">
        <v>0</v>
      </c>
      <c r="L3823" s="84" t="b">
        <v>0</v>
      </c>
    </row>
    <row r="3824" spans="1:12" x14ac:dyDescent="0.25">
      <c r="A3824" s="84" t="s">
        <v>14473</v>
      </c>
      <c r="B3824" s="84" t="s">
        <v>2803</v>
      </c>
      <c r="C3824" s="84">
        <v>2</v>
      </c>
      <c r="D3824" s="122">
        <v>1.2226922982260685E-3</v>
      </c>
      <c r="E3824" s="122">
        <v>1.3294656796081405</v>
      </c>
      <c r="F3824" s="84" t="s">
        <v>12036</v>
      </c>
      <c r="G3824" s="84" t="b">
        <v>0</v>
      </c>
      <c r="H3824" s="84" t="b">
        <v>0</v>
      </c>
      <c r="I3824" s="84" t="b">
        <v>0</v>
      </c>
      <c r="J3824" s="84" t="b">
        <v>0</v>
      </c>
      <c r="K3824" s="84" t="b">
        <v>0</v>
      </c>
      <c r="L3824" s="84" t="b">
        <v>0</v>
      </c>
    </row>
    <row r="3825" spans="1:12" x14ac:dyDescent="0.25">
      <c r="A3825" s="84" t="s">
        <v>2803</v>
      </c>
      <c r="B3825" s="84" t="s">
        <v>12352</v>
      </c>
      <c r="C3825" s="84">
        <v>2</v>
      </c>
      <c r="D3825" s="122">
        <v>1.2226922982260685E-3</v>
      </c>
      <c r="E3825" s="122">
        <v>1.3352952232688644</v>
      </c>
      <c r="F3825" s="84" t="s">
        <v>12036</v>
      </c>
      <c r="G3825" s="84" t="b">
        <v>0</v>
      </c>
      <c r="H3825" s="84" t="b">
        <v>0</v>
      </c>
      <c r="I3825" s="84" t="b">
        <v>0</v>
      </c>
      <c r="J3825" s="84" t="b">
        <v>0</v>
      </c>
      <c r="K3825" s="84" t="b">
        <v>0</v>
      </c>
      <c r="L3825" s="84" t="b">
        <v>0</v>
      </c>
    </row>
    <row r="3826" spans="1:12" x14ac:dyDescent="0.25">
      <c r="A3826" s="84" t="s">
        <v>12352</v>
      </c>
      <c r="B3826" s="84" t="s">
        <v>14281</v>
      </c>
      <c r="C3826" s="84">
        <v>2</v>
      </c>
      <c r="D3826" s="122">
        <v>1.2226922982260685E-3</v>
      </c>
      <c r="E3826" s="122">
        <v>2.8065869343278029</v>
      </c>
      <c r="F3826" s="84" t="s">
        <v>12036</v>
      </c>
      <c r="G3826" s="84" t="b">
        <v>0</v>
      </c>
      <c r="H3826" s="84" t="b">
        <v>0</v>
      </c>
      <c r="I3826" s="84" t="b">
        <v>0</v>
      </c>
      <c r="J3826" s="84" t="b">
        <v>0</v>
      </c>
      <c r="K3826" s="84" t="b">
        <v>0</v>
      </c>
      <c r="L3826" s="84" t="b">
        <v>0</v>
      </c>
    </row>
    <row r="3827" spans="1:12" x14ac:dyDescent="0.25">
      <c r="A3827" s="84" t="s">
        <v>14281</v>
      </c>
      <c r="B3827" s="84" t="s">
        <v>12295</v>
      </c>
      <c r="C3827" s="84">
        <v>2</v>
      </c>
      <c r="D3827" s="122">
        <v>1.2226922982260685E-3</v>
      </c>
      <c r="E3827" s="122">
        <v>2.5513144292244969</v>
      </c>
      <c r="F3827" s="84" t="s">
        <v>12036</v>
      </c>
      <c r="G3827" s="84" t="b">
        <v>0</v>
      </c>
      <c r="H3827" s="84" t="b">
        <v>0</v>
      </c>
      <c r="I3827" s="84" t="b">
        <v>0</v>
      </c>
      <c r="J3827" s="84" t="b">
        <v>0</v>
      </c>
      <c r="K3827" s="84" t="b">
        <v>0</v>
      </c>
      <c r="L3827" s="84" t="b">
        <v>0</v>
      </c>
    </row>
    <row r="3828" spans="1:12" x14ac:dyDescent="0.25">
      <c r="A3828" s="84" t="s">
        <v>12295</v>
      </c>
      <c r="B3828" s="84" t="s">
        <v>731</v>
      </c>
      <c r="C3828" s="84">
        <v>2</v>
      </c>
      <c r="D3828" s="122">
        <v>1.2226922982260685E-3</v>
      </c>
      <c r="E3828" s="122">
        <v>0.5623098135259601</v>
      </c>
      <c r="F3828" s="84" t="s">
        <v>12036</v>
      </c>
      <c r="G3828" s="84" t="b">
        <v>0</v>
      </c>
      <c r="H3828" s="84" t="b">
        <v>0</v>
      </c>
      <c r="I3828" s="84" t="b">
        <v>0</v>
      </c>
      <c r="J3828" s="84" t="b">
        <v>0</v>
      </c>
      <c r="K3828" s="84" t="b">
        <v>0</v>
      </c>
      <c r="L3828" s="84" t="b">
        <v>0</v>
      </c>
    </row>
    <row r="3829" spans="1:12" x14ac:dyDescent="0.25">
      <c r="A3829" s="84" t="s">
        <v>14442</v>
      </c>
      <c r="B3829" s="84" t="s">
        <v>14448</v>
      </c>
      <c r="C3829" s="84">
        <v>2</v>
      </c>
      <c r="D3829" s="122">
        <v>1.2226922982260685E-3</v>
      </c>
      <c r="E3829" s="122">
        <v>2.1163908542992895</v>
      </c>
      <c r="F3829" s="84" t="s">
        <v>12036</v>
      </c>
      <c r="G3829" s="84" t="b">
        <v>0</v>
      </c>
      <c r="H3829" s="84" t="b">
        <v>0</v>
      </c>
      <c r="I3829" s="84" t="b">
        <v>0</v>
      </c>
      <c r="J3829" s="84" t="b">
        <v>0</v>
      </c>
      <c r="K3829" s="84" t="b">
        <v>0</v>
      </c>
      <c r="L3829" s="84" t="b">
        <v>0</v>
      </c>
    </row>
    <row r="3830" spans="1:12" x14ac:dyDescent="0.25">
      <c r="A3830" s="84" t="s">
        <v>15361</v>
      </c>
      <c r="B3830" s="84" t="s">
        <v>855</v>
      </c>
      <c r="C3830" s="84">
        <v>2</v>
      </c>
      <c r="D3830" s="122">
        <v>1.2226922982260685E-3</v>
      </c>
      <c r="E3830" s="122">
        <v>2.9034969473358592</v>
      </c>
      <c r="F3830" s="84" t="s">
        <v>12036</v>
      </c>
      <c r="G3830" s="84" t="b">
        <v>0</v>
      </c>
      <c r="H3830" s="84" t="b">
        <v>0</v>
      </c>
      <c r="I3830" s="84" t="b">
        <v>0</v>
      </c>
      <c r="J3830" s="84" t="b">
        <v>0</v>
      </c>
      <c r="K3830" s="84" t="b">
        <v>0</v>
      </c>
      <c r="L3830" s="84" t="b">
        <v>0</v>
      </c>
    </row>
    <row r="3831" spans="1:12" x14ac:dyDescent="0.25">
      <c r="A3831" s="84" t="s">
        <v>855</v>
      </c>
      <c r="B3831" s="84" t="s">
        <v>12381</v>
      </c>
      <c r="C3831" s="84">
        <v>2</v>
      </c>
      <c r="D3831" s="122">
        <v>1.2226922982260685E-3</v>
      </c>
      <c r="E3831" s="122">
        <v>2.9034969473358592</v>
      </c>
      <c r="F3831" s="84" t="s">
        <v>12036</v>
      </c>
      <c r="G3831" s="84" t="b">
        <v>0</v>
      </c>
      <c r="H3831" s="84" t="b">
        <v>0</v>
      </c>
      <c r="I3831" s="84" t="b">
        <v>0</v>
      </c>
      <c r="J3831" s="84" t="b">
        <v>0</v>
      </c>
      <c r="K3831" s="84" t="b">
        <v>0</v>
      </c>
      <c r="L3831" s="84" t="b">
        <v>0</v>
      </c>
    </row>
    <row r="3832" spans="1:12" x14ac:dyDescent="0.25">
      <c r="A3832" s="84" t="s">
        <v>12381</v>
      </c>
      <c r="B3832" s="84" t="s">
        <v>15362</v>
      </c>
      <c r="C3832" s="84">
        <v>2</v>
      </c>
      <c r="D3832" s="122">
        <v>1.2226922982260685E-3</v>
      </c>
      <c r="E3832" s="122">
        <v>3.2045269429998404</v>
      </c>
      <c r="F3832" s="84" t="s">
        <v>12036</v>
      </c>
      <c r="G3832" s="84" t="b">
        <v>0</v>
      </c>
      <c r="H3832" s="84" t="b">
        <v>0</v>
      </c>
      <c r="I3832" s="84" t="b">
        <v>0</v>
      </c>
      <c r="J3832" s="84" t="b">
        <v>0</v>
      </c>
      <c r="K3832" s="84" t="b">
        <v>0</v>
      </c>
      <c r="L3832" s="84" t="b">
        <v>0</v>
      </c>
    </row>
    <row r="3833" spans="1:12" x14ac:dyDescent="0.25">
      <c r="A3833" s="84" t="s">
        <v>15362</v>
      </c>
      <c r="B3833" s="84" t="s">
        <v>14338</v>
      </c>
      <c r="C3833" s="84">
        <v>2</v>
      </c>
      <c r="D3833" s="122">
        <v>1.2226922982260685E-3</v>
      </c>
      <c r="E3833" s="122">
        <v>3.2045269429998404</v>
      </c>
      <c r="F3833" s="84" t="s">
        <v>12036</v>
      </c>
      <c r="G3833" s="84" t="b">
        <v>0</v>
      </c>
      <c r="H3833" s="84" t="b">
        <v>0</v>
      </c>
      <c r="I3833" s="84" t="b">
        <v>0</v>
      </c>
      <c r="J3833" s="84" t="b">
        <v>0</v>
      </c>
      <c r="K3833" s="84" t="b">
        <v>0</v>
      </c>
      <c r="L3833" s="84" t="b">
        <v>0</v>
      </c>
    </row>
    <row r="3834" spans="1:12" x14ac:dyDescent="0.25">
      <c r="A3834" s="84" t="s">
        <v>14338</v>
      </c>
      <c r="B3834" s="84" t="s">
        <v>890</v>
      </c>
      <c r="C3834" s="84">
        <v>2</v>
      </c>
      <c r="D3834" s="122">
        <v>1.2226922982260685E-3</v>
      </c>
      <c r="E3834" s="122">
        <v>3.2045269429998404</v>
      </c>
      <c r="F3834" s="84" t="s">
        <v>12036</v>
      </c>
      <c r="G3834" s="84" t="b">
        <v>0</v>
      </c>
      <c r="H3834" s="84" t="b">
        <v>0</v>
      </c>
      <c r="I3834" s="84" t="b">
        <v>0</v>
      </c>
      <c r="J3834" s="84" t="b">
        <v>0</v>
      </c>
      <c r="K3834" s="84" t="b">
        <v>0</v>
      </c>
      <c r="L3834" s="84" t="b">
        <v>0</v>
      </c>
    </row>
    <row r="3835" spans="1:12" x14ac:dyDescent="0.25">
      <c r="A3835" s="84" t="s">
        <v>890</v>
      </c>
      <c r="B3835" s="84" t="s">
        <v>731</v>
      </c>
      <c r="C3835" s="84">
        <v>2</v>
      </c>
      <c r="D3835" s="122">
        <v>1.2226922982260685E-3</v>
      </c>
      <c r="E3835" s="122">
        <v>1.2155223273013038</v>
      </c>
      <c r="F3835" s="84" t="s">
        <v>12036</v>
      </c>
      <c r="G3835" s="84" t="b">
        <v>0</v>
      </c>
      <c r="H3835" s="84" t="b">
        <v>0</v>
      </c>
      <c r="I3835" s="84" t="b">
        <v>0</v>
      </c>
      <c r="J3835" s="84" t="b">
        <v>0</v>
      </c>
      <c r="K3835" s="84" t="b">
        <v>0</v>
      </c>
      <c r="L3835" s="84" t="b">
        <v>0</v>
      </c>
    </row>
    <row r="3836" spans="1:12" x14ac:dyDescent="0.25">
      <c r="A3836" s="84" t="s">
        <v>14226</v>
      </c>
      <c r="B3836" s="84" t="s">
        <v>14560</v>
      </c>
      <c r="C3836" s="84">
        <v>2</v>
      </c>
      <c r="D3836" s="122">
        <v>1.2226922982260685E-3</v>
      </c>
      <c r="E3836" s="122">
        <v>2.6604588986495652</v>
      </c>
      <c r="F3836" s="84" t="s">
        <v>12036</v>
      </c>
      <c r="G3836" s="84" t="b">
        <v>1</v>
      </c>
      <c r="H3836" s="84" t="b">
        <v>0</v>
      </c>
      <c r="I3836" s="84" t="b">
        <v>0</v>
      </c>
      <c r="J3836" s="84" t="b">
        <v>0</v>
      </c>
      <c r="K3836" s="84" t="b">
        <v>0</v>
      </c>
      <c r="L3836" s="84" t="b">
        <v>0</v>
      </c>
    </row>
    <row r="3837" spans="1:12" x14ac:dyDescent="0.25">
      <c r="A3837" s="84" t="s">
        <v>14560</v>
      </c>
      <c r="B3837" s="84" t="s">
        <v>14317</v>
      </c>
      <c r="C3837" s="84">
        <v>2</v>
      </c>
      <c r="D3837" s="122">
        <v>1.2226922982260685E-3</v>
      </c>
      <c r="E3837" s="122">
        <v>2.9034969473358592</v>
      </c>
      <c r="F3837" s="84" t="s">
        <v>12036</v>
      </c>
      <c r="G3837" s="84" t="b">
        <v>0</v>
      </c>
      <c r="H3837" s="84" t="b">
        <v>0</v>
      </c>
      <c r="I3837" s="84" t="b">
        <v>0</v>
      </c>
      <c r="J3837" s="84" t="b">
        <v>0</v>
      </c>
      <c r="K3837" s="84" t="b">
        <v>0</v>
      </c>
      <c r="L3837" s="84" t="b">
        <v>0</v>
      </c>
    </row>
    <row r="3838" spans="1:12" x14ac:dyDescent="0.25">
      <c r="A3838" s="84" t="s">
        <v>14317</v>
      </c>
      <c r="B3838" s="84" t="s">
        <v>682</v>
      </c>
      <c r="C3838" s="84">
        <v>2</v>
      </c>
      <c r="D3838" s="122">
        <v>1.2226922982260685E-3</v>
      </c>
      <c r="E3838" s="122">
        <v>2.9034969473358592</v>
      </c>
      <c r="F3838" s="84" t="s">
        <v>12036</v>
      </c>
      <c r="G3838" s="84" t="b">
        <v>0</v>
      </c>
      <c r="H3838" s="84" t="b">
        <v>0</v>
      </c>
      <c r="I3838" s="84" t="b">
        <v>0</v>
      </c>
      <c r="J3838" s="84" t="b">
        <v>0</v>
      </c>
      <c r="K3838" s="84" t="b">
        <v>0</v>
      </c>
      <c r="L3838" s="84" t="b">
        <v>0</v>
      </c>
    </row>
    <row r="3839" spans="1:12" x14ac:dyDescent="0.25">
      <c r="A3839" s="84" t="s">
        <v>682</v>
      </c>
      <c r="B3839" s="84" t="s">
        <v>973</v>
      </c>
      <c r="C3839" s="84">
        <v>2</v>
      </c>
      <c r="D3839" s="122">
        <v>1.2226922982260685E-3</v>
      </c>
      <c r="E3839" s="122">
        <v>3.2045269429998404</v>
      </c>
      <c r="F3839" s="84" t="s">
        <v>12036</v>
      </c>
      <c r="G3839" s="84" t="b">
        <v>0</v>
      </c>
      <c r="H3839" s="84" t="b">
        <v>0</v>
      </c>
      <c r="I3839" s="84" t="b">
        <v>0</v>
      </c>
      <c r="J3839" s="84" t="b">
        <v>0</v>
      </c>
      <c r="K3839" s="84" t="b">
        <v>0</v>
      </c>
      <c r="L3839" s="84" t="b">
        <v>0</v>
      </c>
    </row>
    <row r="3840" spans="1:12" x14ac:dyDescent="0.25">
      <c r="A3840" s="84" t="s">
        <v>973</v>
      </c>
      <c r="B3840" s="84" t="s">
        <v>767</v>
      </c>
      <c r="C3840" s="84">
        <v>2</v>
      </c>
      <c r="D3840" s="122">
        <v>1.2226922982260685E-3</v>
      </c>
      <c r="E3840" s="122">
        <v>2.3594289029855839</v>
      </c>
      <c r="F3840" s="84" t="s">
        <v>12036</v>
      </c>
      <c r="G3840" s="84" t="b">
        <v>0</v>
      </c>
      <c r="H3840" s="84" t="b">
        <v>0</v>
      </c>
      <c r="I3840" s="84" t="b">
        <v>0</v>
      </c>
      <c r="J3840" s="84" t="b">
        <v>0</v>
      </c>
      <c r="K3840" s="84" t="b">
        <v>0</v>
      </c>
      <c r="L3840" s="84" t="b">
        <v>0</v>
      </c>
    </row>
    <row r="3841" spans="1:12" x14ac:dyDescent="0.25">
      <c r="A3841" s="84" t="s">
        <v>14220</v>
      </c>
      <c r="B3841" s="84" t="s">
        <v>15150</v>
      </c>
      <c r="C3841" s="84">
        <v>2</v>
      </c>
      <c r="D3841" s="122">
        <v>1.2226922982260685E-3</v>
      </c>
      <c r="E3841" s="122">
        <v>2.4641642535055968</v>
      </c>
      <c r="F3841" s="84" t="s">
        <v>12036</v>
      </c>
      <c r="G3841" s="84" t="b">
        <v>0</v>
      </c>
      <c r="H3841" s="84" t="b">
        <v>0</v>
      </c>
      <c r="I3841" s="84" t="b">
        <v>0</v>
      </c>
      <c r="J3841" s="84" t="b">
        <v>0</v>
      </c>
      <c r="K3841" s="84" t="b">
        <v>0</v>
      </c>
      <c r="L3841" s="84" t="b">
        <v>0</v>
      </c>
    </row>
    <row r="3842" spans="1:12" x14ac:dyDescent="0.25">
      <c r="A3842" s="84" t="s">
        <v>15150</v>
      </c>
      <c r="B3842" s="84" t="s">
        <v>731</v>
      </c>
      <c r="C3842" s="84">
        <v>2</v>
      </c>
      <c r="D3842" s="122">
        <v>1.2226922982260685E-3</v>
      </c>
      <c r="E3842" s="122">
        <v>1.2155223273013038</v>
      </c>
      <c r="F3842" s="84" t="s">
        <v>12036</v>
      </c>
      <c r="G3842" s="84" t="b">
        <v>0</v>
      </c>
      <c r="H3842" s="84" t="b">
        <v>0</v>
      </c>
      <c r="I3842" s="84" t="b">
        <v>0</v>
      </c>
      <c r="J3842" s="84" t="b">
        <v>0</v>
      </c>
      <c r="K3842" s="84" t="b">
        <v>0</v>
      </c>
      <c r="L3842" s="84" t="b">
        <v>0</v>
      </c>
    </row>
    <row r="3843" spans="1:12" x14ac:dyDescent="0.25">
      <c r="A3843" s="84" t="s">
        <v>14231</v>
      </c>
      <c r="B3843" s="84" t="s">
        <v>2931</v>
      </c>
      <c r="C3843" s="84">
        <v>2</v>
      </c>
      <c r="D3843" s="122">
        <v>1.2226922982260685E-3</v>
      </c>
      <c r="E3843" s="122">
        <v>0.79417155956537011</v>
      </c>
      <c r="F3843" s="84" t="s">
        <v>12036</v>
      </c>
      <c r="G3843" s="84" t="b">
        <v>0</v>
      </c>
      <c r="H3843" s="84" t="b">
        <v>0</v>
      </c>
      <c r="I3843" s="84" t="b">
        <v>0</v>
      </c>
      <c r="J3843" s="84" t="b">
        <v>0</v>
      </c>
      <c r="K3843" s="84" t="b">
        <v>0</v>
      </c>
      <c r="L3843" s="84" t="b">
        <v>0</v>
      </c>
    </row>
    <row r="3844" spans="1:12" x14ac:dyDescent="0.25">
      <c r="A3844" s="84" t="s">
        <v>14231</v>
      </c>
      <c r="B3844" s="84" t="s">
        <v>14498</v>
      </c>
      <c r="C3844" s="84">
        <v>2</v>
      </c>
      <c r="D3844" s="122">
        <v>1.2226922982260685E-3</v>
      </c>
      <c r="E3844" s="122">
        <v>1.70621638921024</v>
      </c>
      <c r="F3844" s="84" t="s">
        <v>12036</v>
      </c>
      <c r="G3844" s="84" t="b">
        <v>0</v>
      </c>
      <c r="H3844" s="84" t="b">
        <v>0</v>
      </c>
      <c r="I3844" s="84" t="b">
        <v>0</v>
      </c>
      <c r="J3844" s="84" t="b">
        <v>0</v>
      </c>
      <c r="K3844" s="84" t="b">
        <v>0</v>
      </c>
      <c r="L3844" s="84" t="b">
        <v>0</v>
      </c>
    </row>
    <row r="3845" spans="1:12" x14ac:dyDescent="0.25">
      <c r="A3845" s="84" t="s">
        <v>14597</v>
      </c>
      <c r="B3845" s="84" t="s">
        <v>628</v>
      </c>
      <c r="C3845" s="84">
        <v>2</v>
      </c>
      <c r="D3845" s="122">
        <v>1.2226922982260685E-3</v>
      </c>
      <c r="E3845" s="122">
        <v>2.5055569386638217</v>
      </c>
      <c r="F3845" s="84" t="s">
        <v>12036</v>
      </c>
      <c r="G3845" s="84" t="b">
        <v>1</v>
      </c>
      <c r="H3845" s="84" t="b">
        <v>0</v>
      </c>
      <c r="I3845" s="84" t="b">
        <v>0</v>
      </c>
      <c r="J3845" s="84" t="b">
        <v>0</v>
      </c>
      <c r="K3845" s="84" t="b">
        <v>0</v>
      </c>
      <c r="L3845" s="84" t="b">
        <v>0</v>
      </c>
    </row>
    <row r="3846" spans="1:12" x14ac:dyDescent="0.25">
      <c r="A3846" s="84" t="s">
        <v>2788</v>
      </c>
      <c r="B3846" s="84" t="s">
        <v>14597</v>
      </c>
      <c r="C3846" s="84">
        <v>2</v>
      </c>
      <c r="D3846" s="122">
        <v>1.2226922982260685E-3</v>
      </c>
      <c r="E3846" s="122">
        <v>1.4741484744121975</v>
      </c>
      <c r="F3846" s="84" t="s">
        <v>12036</v>
      </c>
      <c r="G3846" s="84" t="b">
        <v>0</v>
      </c>
      <c r="H3846" s="84" t="b">
        <v>0</v>
      </c>
      <c r="I3846" s="84" t="b">
        <v>0</v>
      </c>
      <c r="J3846" s="84" t="b">
        <v>1</v>
      </c>
      <c r="K3846" s="84" t="b">
        <v>0</v>
      </c>
      <c r="L3846" s="84" t="b">
        <v>0</v>
      </c>
    </row>
    <row r="3847" spans="1:12" x14ac:dyDescent="0.25">
      <c r="A3847" s="84" t="s">
        <v>14597</v>
      </c>
      <c r="B3847" s="84" t="s">
        <v>15233</v>
      </c>
      <c r="C3847" s="84">
        <v>2</v>
      </c>
      <c r="D3847" s="122">
        <v>1.2226922982260685E-3</v>
      </c>
      <c r="E3847" s="122">
        <v>2.8065869343278029</v>
      </c>
      <c r="F3847" s="84" t="s">
        <v>12036</v>
      </c>
      <c r="G3847" s="84" t="b">
        <v>1</v>
      </c>
      <c r="H3847" s="84" t="b">
        <v>0</v>
      </c>
      <c r="I3847" s="84" t="b">
        <v>0</v>
      </c>
      <c r="J3847" s="84" t="b">
        <v>0</v>
      </c>
      <c r="K3847" s="84" t="b">
        <v>0</v>
      </c>
      <c r="L3847" s="84" t="b">
        <v>0</v>
      </c>
    </row>
    <row r="3848" spans="1:12" x14ac:dyDescent="0.25">
      <c r="A3848" s="84" t="s">
        <v>15233</v>
      </c>
      <c r="B3848" s="84" t="s">
        <v>15234</v>
      </c>
      <c r="C3848" s="84">
        <v>2</v>
      </c>
      <c r="D3848" s="122">
        <v>1.2226922982260685E-3</v>
      </c>
      <c r="E3848" s="122">
        <v>3.2045269429998404</v>
      </c>
      <c r="F3848" s="84" t="s">
        <v>12036</v>
      </c>
      <c r="G3848" s="84" t="b">
        <v>0</v>
      </c>
      <c r="H3848" s="84" t="b">
        <v>0</v>
      </c>
      <c r="I3848" s="84" t="b">
        <v>0</v>
      </c>
      <c r="J3848" s="84" t="b">
        <v>0</v>
      </c>
      <c r="K3848" s="84" t="b">
        <v>0</v>
      </c>
      <c r="L3848" s="84" t="b">
        <v>0</v>
      </c>
    </row>
    <row r="3849" spans="1:12" x14ac:dyDescent="0.25">
      <c r="A3849" s="84" t="s">
        <v>15234</v>
      </c>
      <c r="B3849" s="84" t="s">
        <v>15235</v>
      </c>
      <c r="C3849" s="84">
        <v>2</v>
      </c>
      <c r="D3849" s="122">
        <v>1.2226922982260685E-3</v>
      </c>
      <c r="E3849" s="122">
        <v>3.2045269429998404</v>
      </c>
      <c r="F3849" s="84" t="s">
        <v>12036</v>
      </c>
      <c r="G3849" s="84" t="b">
        <v>0</v>
      </c>
      <c r="H3849" s="84" t="b">
        <v>0</v>
      </c>
      <c r="I3849" s="84" t="b">
        <v>0</v>
      </c>
      <c r="J3849" s="84" t="b">
        <v>0</v>
      </c>
      <c r="K3849" s="84" t="b">
        <v>1</v>
      </c>
      <c r="L3849" s="84" t="b">
        <v>0</v>
      </c>
    </row>
    <row r="3850" spans="1:12" x14ac:dyDescent="0.25">
      <c r="A3850" s="84" t="s">
        <v>14213</v>
      </c>
      <c r="B3850" s="84" t="s">
        <v>12377</v>
      </c>
      <c r="C3850" s="84">
        <v>2</v>
      </c>
      <c r="D3850" s="122">
        <v>1.2226922982260685E-3</v>
      </c>
      <c r="E3850" s="122">
        <v>1.9870429987859344</v>
      </c>
      <c r="F3850" s="84" t="s">
        <v>12036</v>
      </c>
      <c r="G3850" s="84" t="b">
        <v>0</v>
      </c>
      <c r="H3850" s="84" t="b">
        <v>0</v>
      </c>
      <c r="I3850" s="84" t="b">
        <v>0</v>
      </c>
      <c r="J3850" s="84" t="b">
        <v>0</v>
      </c>
      <c r="K3850" s="84" t="b">
        <v>0</v>
      </c>
      <c r="L3850" s="84" t="b">
        <v>0</v>
      </c>
    </row>
    <row r="3851" spans="1:12" x14ac:dyDescent="0.25">
      <c r="A3851" s="84" t="s">
        <v>12377</v>
      </c>
      <c r="B3851" s="84" t="s">
        <v>15451</v>
      </c>
      <c r="C3851" s="84">
        <v>2</v>
      </c>
      <c r="D3851" s="122">
        <v>1.2226922982260685E-3</v>
      </c>
      <c r="E3851" s="122">
        <v>2.7274056882801783</v>
      </c>
      <c r="F3851" s="84" t="s">
        <v>12036</v>
      </c>
      <c r="G3851" s="84" t="b">
        <v>0</v>
      </c>
      <c r="H3851" s="84" t="b">
        <v>0</v>
      </c>
      <c r="I3851" s="84" t="b">
        <v>0</v>
      </c>
      <c r="J3851" s="84" t="b">
        <v>0</v>
      </c>
      <c r="K3851" s="84" t="b">
        <v>0</v>
      </c>
      <c r="L3851" s="84" t="b">
        <v>0</v>
      </c>
    </row>
    <row r="3852" spans="1:12" x14ac:dyDescent="0.25">
      <c r="A3852" s="84" t="s">
        <v>15451</v>
      </c>
      <c r="B3852" s="84" t="s">
        <v>14694</v>
      </c>
      <c r="C3852" s="84">
        <v>2</v>
      </c>
      <c r="D3852" s="122">
        <v>1.2226922982260685E-3</v>
      </c>
      <c r="E3852" s="122">
        <v>2.9034969473358592</v>
      </c>
      <c r="F3852" s="84" t="s">
        <v>12036</v>
      </c>
      <c r="G3852" s="84" t="b">
        <v>0</v>
      </c>
      <c r="H3852" s="84" t="b">
        <v>0</v>
      </c>
      <c r="I3852" s="84" t="b">
        <v>0</v>
      </c>
      <c r="J3852" s="84" t="b">
        <v>0</v>
      </c>
      <c r="K3852" s="84" t="b">
        <v>0</v>
      </c>
      <c r="L3852" s="84" t="b">
        <v>0</v>
      </c>
    </row>
    <row r="3853" spans="1:12" x14ac:dyDescent="0.25">
      <c r="A3853" s="84" t="s">
        <v>14694</v>
      </c>
      <c r="B3853" s="84" t="s">
        <v>15452</v>
      </c>
      <c r="C3853" s="84">
        <v>2</v>
      </c>
      <c r="D3853" s="122">
        <v>1.2226922982260685E-3</v>
      </c>
      <c r="E3853" s="122">
        <v>2.9034969473358592</v>
      </c>
      <c r="F3853" s="84" t="s">
        <v>12036</v>
      </c>
      <c r="G3853" s="84" t="b">
        <v>0</v>
      </c>
      <c r="H3853" s="84" t="b">
        <v>0</v>
      </c>
      <c r="I3853" s="84" t="b">
        <v>0</v>
      </c>
      <c r="J3853" s="84" t="b">
        <v>0</v>
      </c>
      <c r="K3853" s="84" t="b">
        <v>0</v>
      </c>
      <c r="L3853" s="84" t="b">
        <v>0</v>
      </c>
    </row>
    <row r="3854" spans="1:12" x14ac:dyDescent="0.25">
      <c r="A3854" s="84" t="s">
        <v>15452</v>
      </c>
      <c r="B3854" s="84" t="s">
        <v>14216</v>
      </c>
      <c r="C3854" s="84">
        <v>2</v>
      </c>
      <c r="D3854" s="122">
        <v>1.2226922982260685E-3</v>
      </c>
      <c r="E3854" s="122">
        <v>2.5055569386638217</v>
      </c>
      <c r="F3854" s="84" t="s">
        <v>12036</v>
      </c>
      <c r="G3854" s="84" t="b">
        <v>0</v>
      </c>
      <c r="H3854" s="84" t="b">
        <v>0</v>
      </c>
      <c r="I3854" s="84" t="b">
        <v>0</v>
      </c>
      <c r="J3854" s="84" t="b">
        <v>1</v>
      </c>
      <c r="K3854" s="84" t="b">
        <v>0</v>
      </c>
      <c r="L3854" s="84" t="b">
        <v>0</v>
      </c>
    </row>
    <row r="3855" spans="1:12" x14ac:dyDescent="0.25">
      <c r="A3855" s="84" t="s">
        <v>14216</v>
      </c>
      <c r="B3855" s="84" t="s">
        <v>2803</v>
      </c>
      <c r="C3855" s="84">
        <v>2</v>
      </c>
      <c r="D3855" s="122">
        <v>1.2226922982260685E-3</v>
      </c>
      <c r="E3855" s="122">
        <v>0.93152567093610295</v>
      </c>
      <c r="F3855" s="84" t="s">
        <v>12036</v>
      </c>
      <c r="G3855" s="84" t="b">
        <v>1</v>
      </c>
      <c r="H3855" s="84" t="b">
        <v>0</v>
      </c>
      <c r="I3855" s="84" t="b">
        <v>0</v>
      </c>
      <c r="J3855" s="84" t="b">
        <v>0</v>
      </c>
      <c r="K3855" s="84" t="b">
        <v>0</v>
      </c>
      <c r="L3855" s="84" t="b">
        <v>0</v>
      </c>
    </row>
    <row r="3856" spans="1:12" x14ac:dyDescent="0.25">
      <c r="A3856" s="84" t="s">
        <v>12369</v>
      </c>
      <c r="B3856" s="84" t="s">
        <v>14644</v>
      </c>
      <c r="C3856" s="84">
        <v>2</v>
      </c>
      <c r="D3856" s="122">
        <v>1.2226922982260685E-3</v>
      </c>
      <c r="E3856" s="122">
        <v>1.8427991069822478</v>
      </c>
      <c r="F3856" s="84" t="s">
        <v>12036</v>
      </c>
      <c r="G3856" s="84" t="b">
        <v>0</v>
      </c>
      <c r="H3856" s="84" t="b">
        <v>0</v>
      </c>
      <c r="I3856" s="84" t="b">
        <v>0</v>
      </c>
      <c r="J3856" s="84" t="b">
        <v>0</v>
      </c>
      <c r="K3856" s="84" t="b">
        <v>0</v>
      </c>
      <c r="L3856" s="84" t="b">
        <v>0</v>
      </c>
    </row>
    <row r="3857" spans="1:12" x14ac:dyDescent="0.25">
      <c r="A3857" s="84" t="s">
        <v>14644</v>
      </c>
      <c r="B3857" s="84" t="s">
        <v>14694</v>
      </c>
      <c r="C3857" s="84">
        <v>2</v>
      </c>
      <c r="D3857" s="122">
        <v>1.2226922982260685E-3</v>
      </c>
      <c r="E3857" s="122">
        <v>2.6024669516718779</v>
      </c>
      <c r="F3857" s="84" t="s">
        <v>12036</v>
      </c>
      <c r="G3857" s="84" t="b">
        <v>0</v>
      </c>
      <c r="H3857" s="84" t="b">
        <v>0</v>
      </c>
      <c r="I3857" s="84" t="b">
        <v>0</v>
      </c>
      <c r="J3857" s="84" t="b">
        <v>0</v>
      </c>
      <c r="K3857" s="84" t="b">
        <v>0</v>
      </c>
      <c r="L3857" s="84" t="b">
        <v>0</v>
      </c>
    </row>
    <row r="3858" spans="1:12" x14ac:dyDescent="0.25">
      <c r="A3858" s="84" t="s">
        <v>14694</v>
      </c>
      <c r="B3858" s="84" t="s">
        <v>14871</v>
      </c>
      <c r="C3858" s="84">
        <v>2</v>
      </c>
      <c r="D3858" s="122">
        <v>1.2226922982260685E-3</v>
      </c>
      <c r="E3858" s="122">
        <v>2.9034969473358592</v>
      </c>
      <c r="F3858" s="84" t="s">
        <v>12036</v>
      </c>
      <c r="G3858" s="84" t="b">
        <v>0</v>
      </c>
      <c r="H3858" s="84" t="b">
        <v>0</v>
      </c>
      <c r="I3858" s="84" t="b">
        <v>0</v>
      </c>
      <c r="J3858" s="84" t="b">
        <v>0</v>
      </c>
      <c r="K3858" s="84" t="b">
        <v>0</v>
      </c>
      <c r="L3858" s="84" t="b">
        <v>0</v>
      </c>
    </row>
    <row r="3859" spans="1:12" x14ac:dyDescent="0.25">
      <c r="A3859" s="84" t="s">
        <v>14871</v>
      </c>
      <c r="B3859" s="84" t="s">
        <v>14684</v>
      </c>
      <c r="C3859" s="84">
        <v>2</v>
      </c>
      <c r="D3859" s="122">
        <v>1.2226922982260685E-3</v>
      </c>
      <c r="E3859" s="122">
        <v>2.9034969473358592</v>
      </c>
      <c r="F3859" s="84" t="s">
        <v>12036</v>
      </c>
      <c r="G3859" s="84" t="b">
        <v>0</v>
      </c>
      <c r="H3859" s="84" t="b">
        <v>0</v>
      </c>
      <c r="I3859" s="84" t="b">
        <v>0</v>
      </c>
      <c r="J3859" s="84" t="b">
        <v>1</v>
      </c>
      <c r="K3859" s="84" t="b">
        <v>0</v>
      </c>
      <c r="L3859" s="84" t="b">
        <v>0</v>
      </c>
    </row>
    <row r="3860" spans="1:12" x14ac:dyDescent="0.25">
      <c r="A3860" s="84" t="s">
        <v>14684</v>
      </c>
      <c r="B3860" s="84" t="s">
        <v>15188</v>
      </c>
      <c r="C3860" s="84">
        <v>2</v>
      </c>
      <c r="D3860" s="122">
        <v>1.2226922982260685E-3</v>
      </c>
      <c r="E3860" s="122">
        <v>2.9034969473358592</v>
      </c>
      <c r="F3860" s="84" t="s">
        <v>12036</v>
      </c>
      <c r="G3860" s="84" t="b">
        <v>1</v>
      </c>
      <c r="H3860" s="84" t="b">
        <v>0</v>
      </c>
      <c r="I3860" s="84" t="b">
        <v>0</v>
      </c>
      <c r="J3860" s="84" t="b">
        <v>0</v>
      </c>
      <c r="K3860" s="84" t="b">
        <v>1</v>
      </c>
      <c r="L3860" s="84" t="b">
        <v>0</v>
      </c>
    </row>
    <row r="3861" spans="1:12" x14ac:dyDescent="0.25">
      <c r="A3861" s="84" t="s">
        <v>15188</v>
      </c>
      <c r="B3861" s="84" t="s">
        <v>14558</v>
      </c>
      <c r="C3861" s="84">
        <v>2</v>
      </c>
      <c r="D3861" s="122">
        <v>1.2226922982260685E-3</v>
      </c>
      <c r="E3861" s="122">
        <v>3.2045269429998404</v>
      </c>
      <c r="F3861" s="84" t="s">
        <v>12036</v>
      </c>
      <c r="G3861" s="84" t="b">
        <v>0</v>
      </c>
      <c r="H3861" s="84" t="b">
        <v>1</v>
      </c>
      <c r="I3861" s="84" t="b">
        <v>0</v>
      </c>
      <c r="J3861" s="84" t="b">
        <v>0</v>
      </c>
      <c r="K3861" s="84" t="b">
        <v>0</v>
      </c>
      <c r="L3861" s="84" t="b">
        <v>0</v>
      </c>
    </row>
    <row r="3862" spans="1:12" x14ac:dyDescent="0.25">
      <c r="A3862" s="84" t="s">
        <v>14304</v>
      </c>
      <c r="B3862" s="84" t="s">
        <v>15453</v>
      </c>
      <c r="C3862" s="84">
        <v>2</v>
      </c>
      <c r="D3862" s="122">
        <v>1.2226922982260685E-3</v>
      </c>
      <c r="E3862" s="122">
        <v>2.3916135863569852</v>
      </c>
      <c r="F3862" s="84" t="s">
        <v>12036</v>
      </c>
      <c r="G3862" s="84" t="b">
        <v>0</v>
      </c>
      <c r="H3862" s="84" t="b">
        <v>1</v>
      </c>
      <c r="I3862" s="84" t="b">
        <v>0</v>
      </c>
      <c r="J3862" s="84" t="b">
        <v>0</v>
      </c>
      <c r="K3862" s="84" t="b">
        <v>0</v>
      </c>
      <c r="L3862" s="84" t="b">
        <v>0</v>
      </c>
    </row>
    <row r="3863" spans="1:12" x14ac:dyDescent="0.25">
      <c r="A3863" s="84" t="s">
        <v>15453</v>
      </c>
      <c r="B3863" s="84" t="s">
        <v>15454</v>
      </c>
      <c r="C3863" s="84">
        <v>2</v>
      </c>
      <c r="D3863" s="122">
        <v>1.2226922982260685E-3</v>
      </c>
      <c r="E3863" s="122">
        <v>3.2045269429998404</v>
      </c>
      <c r="F3863" s="84" t="s">
        <v>12036</v>
      </c>
      <c r="G3863" s="84" t="b">
        <v>0</v>
      </c>
      <c r="H3863" s="84" t="b">
        <v>0</v>
      </c>
      <c r="I3863" s="84" t="b">
        <v>0</v>
      </c>
      <c r="J3863" s="84" t="b">
        <v>0</v>
      </c>
      <c r="K3863" s="84" t="b">
        <v>0</v>
      </c>
      <c r="L3863" s="84" t="b">
        <v>0</v>
      </c>
    </row>
    <row r="3864" spans="1:12" x14ac:dyDescent="0.25">
      <c r="A3864" s="84" t="s">
        <v>15454</v>
      </c>
      <c r="B3864" s="84" t="s">
        <v>765</v>
      </c>
      <c r="C3864" s="84">
        <v>2</v>
      </c>
      <c r="D3864" s="122">
        <v>1.2226922982260685E-3</v>
      </c>
      <c r="E3864" s="122">
        <v>2.0741931745048343</v>
      </c>
      <c r="F3864" s="84" t="s">
        <v>12036</v>
      </c>
      <c r="G3864" s="84" t="b">
        <v>0</v>
      </c>
      <c r="H3864" s="84" t="b">
        <v>0</v>
      </c>
      <c r="I3864" s="84" t="b">
        <v>0</v>
      </c>
      <c r="J3864" s="84" t="b">
        <v>0</v>
      </c>
      <c r="K3864" s="84" t="b">
        <v>0</v>
      </c>
      <c r="L3864" s="84" t="b">
        <v>0</v>
      </c>
    </row>
    <row r="3865" spans="1:12" x14ac:dyDescent="0.25">
      <c r="A3865" s="84" t="s">
        <v>15064</v>
      </c>
      <c r="B3865" s="84" t="s">
        <v>15065</v>
      </c>
      <c r="C3865" s="84">
        <v>2</v>
      </c>
      <c r="D3865" s="122">
        <v>1.2226922982260685E-3</v>
      </c>
      <c r="E3865" s="122">
        <v>3.2045269429998404</v>
      </c>
      <c r="F3865" s="84" t="s">
        <v>12036</v>
      </c>
      <c r="G3865" s="84" t="b">
        <v>0</v>
      </c>
      <c r="H3865" s="84" t="b">
        <v>0</v>
      </c>
      <c r="I3865" s="84" t="b">
        <v>0</v>
      </c>
      <c r="J3865" s="84" t="b">
        <v>0</v>
      </c>
      <c r="K3865" s="84" t="b">
        <v>1</v>
      </c>
      <c r="L3865" s="84" t="b">
        <v>0</v>
      </c>
    </row>
    <row r="3866" spans="1:12" x14ac:dyDescent="0.25">
      <c r="A3866" s="84" t="s">
        <v>15065</v>
      </c>
      <c r="B3866" s="84" t="s">
        <v>14282</v>
      </c>
      <c r="C3866" s="84">
        <v>2</v>
      </c>
      <c r="D3866" s="122">
        <v>1.2226922982260685E-3</v>
      </c>
      <c r="E3866" s="122">
        <v>2.7274056882801783</v>
      </c>
      <c r="F3866" s="84" t="s">
        <v>12036</v>
      </c>
      <c r="G3866" s="84" t="b">
        <v>0</v>
      </c>
      <c r="H3866" s="84" t="b">
        <v>1</v>
      </c>
      <c r="I3866" s="84" t="b">
        <v>0</v>
      </c>
      <c r="J3866" s="84" t="b">
        <v>0</v>
      </c>
      <c r="K3866" s="84" t="b">
        <v>0</v>
      </c>
      <c r="L3866" s="84" t="b">
        <v>0</v>
      </c>
    </row>
    <row r="3867" spans="1:12" x14ac:dyDescent="0.25">
      <c r="A3867" s="84" t="s">
        <v>14282</v>
      </c>
      <c r="B3867" s="84" t="s">
        <v>14208</v>
      </c>
      <c r="C3867" s="84">
        <v>2</v>
      </c>
      <c r="D3867" s="122">
        <v>1.2226922982260685E-3</v>
      </c>
      <c r="E3867" s="122">
        <v>1.4843676395938838</v>
      </c>
      <c r="F3867" s="84" t="s">
        <v>12036</v>
      </c>
      <c r="G3867" s="84" t="b">
        <v>0</v>
      </c>
      <c r="H3867" s="84" t="b">
        <v>0</v>
      </c>
      <c r="I3867" s="84" t="b">
        <v>0</v>
      </c>
      <c r="J3867" s="84" t="b">
        <v>0</v>
      </c>
      <c r="K3867" s="84" t="b">
        <v>0</v>
      </c>
      <c r="L3867" s="84" t="b">
        <v>0</v>
      </c>
    </row>
    <row r="3868" spans="1:12" x14ac:dyDescent="0.25">
      <c r="A3868" s="84" t="s">
        <v>14208</v>
      </c>
      <c r="B3868" s="84" t="s">
        <v>14337</v>
      </c>
      <c r="C3868" s="84">
        <v>2</v>
      </c>
      <c r="D3868" s="122">
        <v>1.2226922982260685E-3</v>
      </c>
      <c r="E3868" s="122">
        <v>1.4843676395938838</v>
      </c>
      <c r="F3868" s="84" t="s">
        <v>12036</v>
      </c>
      <c r="G3868" s="84" t="b">
        <v>0</v>
      </c>
      <c r="H3868" s="84" t="b">
        <v>0</v>
      </c>
      <c r="I3868" s="84" t="b">
        <v>0</v>
      </c>
      <c r="J3868" s="84" t="b">
        <v>0</v>
      </c>
      <c r="K3868" s="84" t="b">
        <v>0</v>
      </c>
      <c r="L3868" s="84" t="b">
        <v>0</v>
      </c>
    </row>
    <row r="3869" spans="1:12" x14ac:dyDescent="0.25">
      <c r="A3869" s="84" t="s">
        <v>14337</v>
      </c>
      <c r="B3869" s="84" t="s">
        <v>2788</v>
      </c>
      <c r="C3869" s="84">
        <v>2</v>
      </c>
      <c r="D3869" s="122">
        <v>1.2226922982260685E-3</v>
      </c>
      <c r="E3869" s="122">
        <v>1.2133008673073458</v>
      </c>
      <c r="F3869" s="84" t="s">
        <v>12036</v>
      </c>
      <c r="G3869" s="84" t="b">
        <v>0</v>
      </c>
      <c r="H3869" s="84" t="b">
        <v>0</v>
      </c>
      <c r="I3869" s="84" t="b">
        <v>0</v>
      </c>
      <c r="J3869" s="84" t="b">
        <v>0</v>
      </c>
      <c r="K3869" s="84" t="b">
        <v>0</v>
      </c>
      <c r="L3869" s="84" t="b">
        <v>0</v>
      </c>
    </row>
    <row r="3870" spans="1:12" x14ac:dyDescent="0.25">
      <c r="A3870" s="84" t="s">
        <v>2788</v>
      </c>
      <c r="B3870" s="84" t="s">
        <v>14834</v>
      </c>
      <c r="C3870" s="84">
        <v>2</v>
      </c>
      <c r="D3870" s="122">
        <v>1.2226922982260685E-3</v>
      </c>
      <c r="E3870" s="122">
        <v>1.8720884830842353</v>
      </c>
      <c r="F3870" s="84" t="s">
        <v>12036</v>
      </c>
      <c r="G3870" s="84" t="b">
        <v>0</v>
      </c>
      <c r="H3870" s="84" t="b">
        <v>0</v>
      </c>
      <c r="I3870" s="84" t="b">
        <v>0</v>
      </c>
      <c r="J3870" s="84" t="b">
        <v>0</v>
      </c>
      <c r="K3870" s="84" t="b">
        <v>0</v>
      </c>
      <c r="L3870" s="84" t="b">
        <v>0</v>
      </c>
    </row>
    <row r="3871" spans="1:12" x14ac:dyDescent="0.25">
      <c r="A3871" s="84" t="s">
        <v>14834</v>
      </c>
      <c r="B3871" s="84" t="s">
        <v>15066</v>
      </c>
      <c r="C3871" s="84">
        <v>2</v>
      </c>
      <c r="D3871" s="122">
        <v>1.2226922982260685E-3</v>
      </c>
      <c r="E3871" s="122">
        <v>3.2045269429998404</v>
      </c>
      <c r="F3871" s="84" t="s">
        <v>12036</v>
      </c>
      <c r="G3871" s="84" t="b">
        <v>0</v>
      </c>
      <c r="H3871" s="84" t="b">
        <v>0</v>
      </c>
      <c r="I3871" s="84" t="b">
        <v>0</v>
      </c>
      <c r="J3871" s="84" t="b">
        <v>0</v>
      </c>
      <c r="K3871" s="84" t="b">
        <v>0</v>
      </c>
      <c r="L3871" s="84" t="b">
        <v>0</v>
      </c>
    </row>
    <row r="3872" spans="1:12" x14ac:dyDescent="0.25">
      <c r="A3872" s="84" t="s">
        <v>15059</v>
      </c>
      <c r="B3872" s="84" t="s">
        <v>15060</v>
      </c>
      <c r="C3872" s="84">
        <v>2</v>
      </c>
      <c r="D3872" s="122">
        <v>1.2226922982260685E-3</v>
      </c>
      <c r="E3872" s="122">
        <v>3.2045269429998404</v>
      </c>
      <c r="F3872" s="84" t="s">
        <v>12036</v>
      </c>
      <c r="G3872" s="84" t="b">
        <v>0</v>
      </c>
      <c r="H3872" s="84" t="b">
        <v>0</v>
      </c>
      <c r="I3872" s="84" t="b">
        <v>0</v>
      </c>
      <c r="J3872" s="84" t="b">
        <v>0</v>
      </c>
      <c r="K3872" s="84" t="b">
        <v>0</v>
      </c>
      <c r="L3872" s="84" t="b">
        <v>0</v>
      </c>
    </row>
    <row r="3873" spans="1:12" x14ac:dyDescent="0.25">
      <c r="A3873" s="84" t="s">
        <v>15060</v>
      </c>
      <c r="B3873" s="84" t="s">
        <v>14645</v>
      </c>
      <c r="C3873" s="84">
        <v>2</v>
      </c>
      <c r="D3873" s="122">
        <v>1.2226922982260685E-3</v>
      </c>
      <c r="E3873" s="122">
        <v>3.2045269429998404</v>
      </c>
      <c r="F3873" s="84" t="s">
        <v>12036</v>
      </c>
      <c r="G3873" s="84" t="b">
        <v>0</v>
      </c>
      <c r="H3873" s="84" t="b">
        <v>0</v>
      </c>
      <c r="I3873" s="84" t="b">
        <v>0</v>
      </c>
      <c r="J3873" s="84" t="b">
        <v>0</v>
      </c>
      <c r="K3873" s="84" t="b">
        <v>0</v>
      </c>
      <c r="L3873" s="84" t="b">
        <v>0</v>
      </c>
    </row>
    <row r="3874" spans="1:12" x14ac:dyDescent="0.25">
      <c r="A3874" s="84" t="s">
        <v>14645</v>
      </c>
      <c r="B3874" s="84" t="s">
        <v>14315</v>
      </c>
      <c r="C3874" s="84">
        <v>2</v>
      </c>
      <c r="D3874" s="122">
        <v>1.2226922982260685E-3</v>
      </c>
      <c r="E3874" s="122">
        <v>2.9034969473358592</v>
      </c>
      <c r="F3874" s="84" t="s">
        <v>12036</v>
      </c>
      <c r="G3874" s="84" t="b">
        <v>0</v>
      </c>
      <c r="H3874" s="84" t="b">
        <v>0</v>
      </c>
      <c r="I3874" s="84" t="b">
        <v>0</v>
      </c>
      <c r="J3874" s="84" t="b">
        <v>0</v>
      </c>
      <c r="K3874" s="84" t="b">
        <v>0</v>
      </c>
      <c r="L3874" s="84" t="b">
        <v>0</v>
      </c>
    </row>
    <row r="3875" spans="1:12" x14ac:dyDescent="0.25">
      <c r="A3875" s="84" t="s">
        <v>14315</v>
      </c>
      <c r="B3875" s="84" t="s">
        <v>14374</v>
      </c>
      <c r="C3875" s="84">
        <v>2</v>
      </c>
      <c r="D3875" s="122">
        <v>1.2226922982260685E-3</v>
      </c>
      <c r="E3875" s="122">
        <v>2.9034969473358592</v>
      </c>
      <c r="F3875" s="84" t="s">
        <v>12036</v>
      </c>
      <c r="G3875" s="84" t="b">
        <v>0</v>
      </c>
      <c r="H3875" s="84" t="b">
        <v>0</v>
      </c>
      <c r="I3875" s="84" t="b">
        <v>0</v>
      </c>
      <c r="J3875" s="84" t="b">
        <v>0</v>
      </c>
      <c r="K3875" s="84" t="b">
        <v>0</v>
      </c>
      <c r="L3875" s="84" t="b">
        <v>0</v>
      </c>
    </row>
    <row r="3876" spans="1:12" x14ac:dyDescent="0.25">
      <c r="A3876" s="84" t="s">
        <v>14374</v>
      </c>
      <c r="B3876" s="84" t="s">
        <v>12377</v>
      </c>
      <c r="C3876" s="84">
        <v>2</v>
      </c>
      <c r="D3876" s="122">
        <v>1.2226922982260685E-3</v>
      </c>
      <c r="E3876" s="122">
        <v>2.7274056882801783</v>
      </c>
      <c r="F3876" s="84" t="s">
        <v>12036</v>
      </c>
      <c r="G3876" s="84" t="b">
        <v>0</v>
      </c>
      <c r="H3876" s="84" t="b">
        <v>0</v>
      </c>
      <c r="I3876" s="84" t="b">
        <v>0</v>
      </c>
      <c r="J3876" s="84" t="b">
        <v>0</v>
      </c>
      <c r="K3876" s="84" t="b">
        <v>0</v>
      </c>
      <c r="L3876" s="84" t="b">
        <v>0</v>
      </c>
    </row>
    <row r="3877" spans="1:12" x14ac:dyDescent="0.25">
      <c r="A3877" s="84" t="s">
        <v>12377</v>
      </c>
      <c r="B3877" s="84" t="s">
        <v>15061</v>
      </c>
      <c r="C3877" s="84">
        <v>2</v>
      </c>
      <c r="D3877" s="122">
        <v>1.2226922982260685E-3</v>
      </c>
      <c r="E3877" s="122">
        <v>2.7274056882801783</v>
      </c>
      <c r="F3877" s="84" t="s">
        <v>12036</v>
      </c>
      <c r="G3877" s="84" t="b">
        <v>0</v>
      </c>
      <c r="H3877" s="84" t="b">
        <v>0</v>
      </c>
      <c r="I3877" s="84" t="b">
        <v>0</v>
      </c>
      <c r="J3877" s="84" t="b">
        <v>0</v>
      </c>
      <c r="K3877" s="84" t="b">
        <v>1</v>
      </c>
      <c r="L3877" s="84" t="b">
        <v>0</v>
      </c>
    </row>
    <row r="3878" spans="1:12" x14ac:dyDescent="0.25">
      <c r="A3878" s="84" t="s">
        <v>15061</v>
      </c>
      <c r="B3878" s="84" t="s">
        <v>14833</v>
      </c>
      <c r="C3878" s="84">
        <v>2</v>
      </c>
      <c r="D3878" s="122">
        <v>1.2226922982260685E-3</v>
      </c>
      <c r="E3878" s="122">
        <v>3.2045269429998404</v>
      </c>
      <c r="F3878" s="84" t="s">
        <v>12036</v>
      </c>
      <c r="G3878" s="84" t="b">
        <v>0</v>
      </c>
      <c r="H3878" s="84" t="b">
        <v>1</v>
      </c>
      <c r="I3878" s="84" t="b">
        <v>0</v>
      </c>
      <c r="J3878" s="84" t="b">
        <v>0</v>
      </c>
      <c r="K3878" s="84" t="b">
        <v>0</v>
      </c>
      <c r="L3878" s="84" t="b">
        <v>0</v>
      </c>
    </row>
    <row r="3879" spans="1:12" x14ac:dyDescent="0.25">
      <c r="A3879" s="84" t="s">
        <v>14833</v>
      </c>
      <c r="B3879" s="84" t="s">
        <v>12350</v>
      </c>
      <c r="C3879" s="84">
        <v>2</v>
      </c>
      <c r="D3879" s="122">
        <v>1.2226922982260685E-3</v>
      </c>
      <c r="E3879" s="122">
        <v>1.6667078479265665</v>
      </c>
      <c r="F3879" s="84" t="s">
        <v>12036</v>
      </c>
      <c r="G3879" s="84" t="b">
        <v>0</v>
      </c>
      <c r="H3879" s="84" t="b">
        <v>0</v>
      </c>
      <c r="I3879" s="84" t="b">
        <v>0</v>
      </c>
      <c r="J3879" s="84" t="b">
        <v>0</v>
      </c>
      <c r="K3879" s="84" t="b">
        <v>0</v>
      </c>
      <c r="L3879" s="84" t="b">
        <v>0</v>
      </c>
    </row>
    <row r="3880" spans="1:12" x14ac:dyDescent="0.25">
      <c r="A3880" s="84" t="s">
        <v>12350</v>
      </c>
      <c r="B3880" s="84" t="s">
        <v>15062</v>
      </c>
      <c r="C3880" s="84">
        <v>2</v>
      </c>
      <c r="D3880" s="122">
        <v>1.2226922982260685E-3</v>
      </c>
      <c r="E3880" s="122">
        <v>1.6190662134913398</v>
      </c>
      <c r="F3880" s="84" t="s">
        <v>12036</v>
      </c>
      <c r="G3880" s="84" t="b">
        <v>0</v>
      </c>
      <c r="H3880" s="84" t="b">
        <v>0</v>
      </c>
      <c r="I3880" s="84" t="b">
        <v>0</v>
      </c>
      <c r="J3880" s="84" t="b">
        <v>0</v>
      </c>
      <c r="K3880" s="84" t="b">
        <v>0</v>
      </c>
      <c r="L3880" s="84" t="b">
        <v>0</v>
      </c>
    </row>
    <row r="3881" spans="1:12" x14ac:dyDescent="0.25">
      <c r="A3881" s="84" t="s">
        <v>15053</v>
      </c>
      <c r="B3881" s="84" t="s">
        <v>14314</v>
      </c>
      <c r="C3881" s="84">
        <v>2</v>
      </c>
      <c r="D3881" s="122">
        <v>1.2226922982260685E-3</v>
      </c>
      <c r="E3881" s="122">
        <v>3.0284356839441595</v>
      </c>
      <c r="F3881" s="84" t="s">
        <v>12036</v>
      </c>
      <c r="G3881" s="84" t="b">
        <v>0</v>
      </c>
      <c r="H3881" s="84" t="b">
        <v>0</v>
      </c>
      <c r="I3881" s="84" t="b">
        <v>0</v>
      </c>
      <c r="J3881" s="84" t="b">
        <v>0</v>
      </c>
      <c r="K3881" s="84" t="b">
        <v>0</v>
      </c>
      <c r="L3881" s="84" t="b">
        <v>0</v>
      </c>
    </row>
    <row r="3882" spans="1:12" x14ac:dyDescent="0.25">
      <c r="A3882" s="84" t="s">
        <v>14314</v>
      </c>
      <c r="B3882" s="84" t="s">
        <v>14642</v>
      </c>
      <c r="C3882" s="84">
        <v>2</v>
      </c>
      <c r="D3882" s="122">
        <v>1.2226922982260685E-3</v>
      </c>
      <c r="E3882" s="122">
        <v>2.7274056882801783</v>
      </c>
      <c r="F3882" s="84" t="s">
        <v>12036</v>
      </c>
      <c r="G3882" s="84" t="b">
        <v>0</v>
      </c>
      <c r="H3882" s="84" t="b">
        <v>0</v>
      </c>
      <c r="I3882" s="84" t="b">
        <v>0</v>
      </c>
      <c r="J3882" s="84" t="b">
        <v>0</v>
      </c>
      <c r="K3882" s="84" t="b">
        <v>0</v>
      </c>
      <c r="L3882" s="84" t="b">
        <v>0</v>
      </c>
    </row>
    <row r="3883" spans="1:12" x14ac:dyDescent="0.25">
      <c r="A3883" s="84" t="s">
        <v>14642</v>
      </c>
      <c r="B3883" s="84" t="s">
        <v>14356</v>
      </c>
      <c r="C3883" s="84">
        <v>2</v>
      </c>
      <c r="D3883" s="122">
        <v>1.2226922982260685E-3</v>
      </c>
      <c r="E3883" s="122">
        <v>2.3014369560078971</v>
      </c>
      <c r="F3883" s="84" t="s">
        <v>12036</v>
      </c>
      <c r="G3883" s="84" t="b">
        <v>0</v>
      </c>
      <c r="H3883" s="84" t="b">
        <v>0</v>
      </c>
      <c r="I3883" s="84" t="b">
        <v>0</v>
      </c>
      <c r="J3883" s="84" t="b">
        <v>0</v>
      </c>
      <c r="K3883" s="84" t="b">
        <v>0</v>
      </c>
      <c r="L3883" s="84" t="b">
        <v>0</v>
      </c>
    </row>
    <row r="3884" spans="1:12" x14ac:dyDescent="0.25">
      <c r="A3884" s="84" t="s">
        <v>14356</v>
      </c>
      <c r="B3884" s="84" t="s">
        <v>14643</v>
      </c>
      <c r="C3884" s="84">
        <v>2</v>
      </c>
      <c r="D3884" s="122">
        <v>1.2226922982260685E-3</v>
      </c>
      <c r="E3884" s="122">
        <v>2.5513144292244969</v>
      </c>
      <c r="F3884" s="84" t="s">
        <v>12036</v>
      </c>
      <c r="G3884" s="84" t="b">
        <v>0</v>
      </c>
      <c r="H3884" s="84" t="b">
        <v>0</v>
      </c>
      <c r="I3884" s="84" t="b">
        <v>0</v>
      </c>
      <c r="J3884" s="84" t="b">
        <v>1</v>
      </c>
      <c r="K3884" s="84" t="b">
        <v>0</v>
      </c>
      <c r="L3884" s="84" t="b">
        <v>0</v>
      </c>
    </row>
    <row r="3885" spans="1:12" x14ac:dyDescent="0.25">
      <c r="A3885" s="84" t="s">
        <v>14643</v>
      </c>
      <c r="B3885" s="84" t="s">
        <v>15054</v>
      </c>
      <c r="C3885" s="84">
        <v>2</v>
      </c>
      <c r="D3885" s="122">
        <v>1.2226922982260685E-3</v>
      </c>
      <c r="E3885" s="122">
        <v>3.2045269429998404</v>
      </c>
      <c r="F3885" s="84" t="s">
        <v>12036</v>
      </c>
      <c r="G3885" s="84" t="b">
        <v>1</v>
      </c>
      <c r="H3885" s="84" t="b">
        <v>0</v>
      </c>
      <c r="I3885" s="84" t="b">
        <v>0</v>
      </c>
      <c r="J3885" s="84" t="b">
        <v>0</v>
      </c>
      <c r="K3885" s="84" t="b">
        <v>0</v>
      </c>
      <c r="L3885" s="84" t="b">
        <v>0</v>
      </c>
    </row>
    <row r="3886" spans="1:12" x14ac:dyDescent="0.25">
      <c r="A3886" s="84" t="s">
        <v>15054</v>
      </c>
      <c r="B3886" s="84" t="s">
        <v>683</v>
      </c>
      <c r="C3886" s="84">
        <v>2</v>
      </c>
      <c r="D3886" s="122">
        <v>1.2226922982260685E-3</v>
      </c>
      <c r="E3886" s="122">
        <v>1.5513144292244969</v>
      </c>
      <c r="F3886" s="84" t="s">
        <v>12036</v>
      </c>
      <c r="G3886" s="84" t="b">
        <v>0</v>
      </c>
      <c r="H3886" s="84" t="b">
        <v>0</v>
      </c>
      <c r="I3886" s="84" t="b">
        <v>0</v>
      </c>
      <c r="J3886" s="84" t="b">
        <v>0</v>
      </c>
      <c r="K3886" s="84" t="b">
        <v>0</v>
      </c>
      <c r="L3886" s="84" t="b">
        <v>0</v>
      </c>
    </row>
    <row r="3887" spans="1:12" x14ac:dyDescent="0.25">
      <c r="A3887" s="84" t="s">
        <v>683</v>
      </c>
      <c r="B3887" s="84" t="s">
        <v>966</v>
      </c>
      <c r="C3887" s="84">
        <v>2</v>
      </c>
      <c r="D3887" s="122">
        <v>1.2226922982260685E-3</v>
      </c>
      <c r="E3887" s="122">
        <v>1.2395605681687427</v>
      </c>
      <c r="F3887" s="84" t="s">
        <v>12036</v>
      </c>
      <c r="G3887" s="84" t="b">
        <v>0</v>
      </c>
      <c r="H3887" s="84" t="b">
        <v>0</v>
      </c>
      <c r="I3887" s="84" t="b">
        <v>0</v>
      </c>
      <c r="J3887" s="84" t="b">
        <v>0</v>
      </c>
      <c r="K3887" s="84" t="b">
        <v>0</v>
      </c>
      <c r="L3887" s="84" t="b">
        <v>0</v>
      </c>
    </row>
    <row r="3888" spans="1:12" x14ac:dyDescent="0.25">
      <c r="A3888" s="84" t="s">
        <v>683</v>
      </c>
      <c r="B3888" s="84" t="s">
        <v>14831</v>
      </c>
      <c r="C3888" s="84">
        <v>2</v>
      </c>
      <c r="D3888" s="122">
        <v>1.2226922982260685E-3</v>
      </c>
      <c r="E3888" s="122">
        <v>1.4156518272244238</v>
      </c>
      <c r="F3888" s="84" t="s">
        <v>12036</v>
      </c>
      <c r="G3888" s="84" t="b">
        <v>0</v>
      </c>
      <c r="H3888" s="84" t="b">
        <v>0</v>
      </c>
      <c r="I3888" s="84" t="b">
        <v>0</v>
      </c>
      <c r="J3888" s="84" t="b">
        <v>0</v>
      </c>
      <c r="K3888" s="84" t="b">
        <v>0</v>
      </c>
      <c r="L3888" s="84" t="b">
        <v>0</v>
      </c>
    </row>
    <row r="3889" spans="1:12" x14ac:dyDescent="0.25">
      <c r="A3889" s="84" t="s">
        <v>14474</v>
      </c>
      <c r="B3889" s="84" t="s">
        <v>14221</v>
      </c>
      <c r="C3889" s="84">
        <v>2</v>
      </c>
      <c r="D3889" s="122">
        <v>1.2226922982260685E-3</v>
      </c>
      <c r="E3889" s="122">
        <v>1.9315256709361031</v>
      </c>
      <c r="F3889" s="84" t="s">
        <v>12036</v>
      </c>
      <c r="G3889" s="84" t="b">
        <v>0</v>
      </c>
      <c r="H3889" s="84" t="b">
        <v>0</v>
      </c>
      <c r="I3889" s="84" t="b">
        <v>0</v>
      </c>
      <c r="J3889" s="84" t="b">
        <v>0</v>
      </c>
      <c r="K3889" s="84" t="b">
        <v>0</v>
      </c>
      <c r="L3889" s="84" t="b">
        <v>0</v>
      </c>
    </row>
    <row r="3890" spans="1:12" x14ac:dyDescent="0.25">
      <c r="A3890" s="84" t="s">
        <v>14221</v>
      </c>
      <c r="B3890" s="84" t="s">
        <v>12290</v>
      </c>
      <c r="C3890" s="84">
        <v>2</v>
      </c>
      <c r="D3890" s="122">
        <v>1.2226922982260685E-3</v>
      </c>
      <c r="E3890" s="122">
        <v>1.2880729944499156</v>
      </c>
      <c r="F3890" s="84" t="s">
        <v>12036</v>
      </c>
      <c r="G3890" s="84" t="b">
        <v>0</v>
      </c>
      <c r="H3890" s="84" t="b">
        <v>0</v>
      </c>
      <c r="I3890" s="84" t="b">
        <v>0</v>
      </c>
      <c r="J3890" s="84" t="b">
        <v>0</v>
      </c>
      <c r="K3890" s="84" t="b">
        <v>0</v>
      </c>
      <c r="L3890" s="84" t="b">
        <v>0</v>
      </c>
    </row>
    <row r="3891" spans="1:12" x14ac:dyDescent="0.25">
      <c r="A3891" s="84" t="s">
        <v>12290</v>
      </c>
      <c r="B3891" s="84" t="s">
        <v>15154</v>
      </c>
      <c r="C3891" s="84">
        <v>2</v>
      </c>
      <c r="D3891" s="122">
        <v>1.2226922982260685E-3</v>
      </c>
      <c r="E3891" s="122">
        <v>2.2268033377109928</v>
      </c>
      <c r="F3891" s="84" t="s">
        <v>12036</v>
      </c>
      <c r="G3891" s="84" t="b">
        <v>0</v>
      </c>
      <c r="H3891" s="84" t="b">
        <v>0</v>
      </c>
      <c r="I3891" s="84" t="b">
        <v>0</v>
      </c>
      <c r="J3891" s="84" t="b">
        <v>1</v>
      </c>
      <c r="K3891" s="84" t="b">
        <v>0</v>
      </c>
      <c r="L3891" s="84" t="b">
        <v>0</v>
      </c>
    </row>
    <row r="3892" spans="1:12" x14ac:dyDescent="0.25">
      <c r="A3892" s="84" t="s">
        <v>15154</v>
      </c>
      <c r="B3892" s="84" t="s">
        <v>14681</v>
      </c>
      <c r="C3892" s="84">
        <v>2</v>
      </c>
      <c r="D3892" s="122">
        <v>1.2226922982260685E-3</v>
      </c>
      <c r="E3892" s="122">
        <v>2.9034969473358592</v>
      </c>
      <c r="F3892" s="84" t="s">
        <v>12036</v>
      </c>
      <c r="G3892" s="84" t="b">
        <v>1</v>
      </c>
      <c r="H3892" s="84" t="b">
        <v>0</v>
      </c>
      <c r="I3892" s="84" t="b">
        <v>0</v>
      </c>
      <c r="J3892" s="84" t="b">
        <v>0</v>
      </c>
      <c r="K3892" s="84" t="b">
        <v>0</v>
      </c>
      <c r="L3892" s="84" t="b">
        <v>0</v>
      </c>
    </row>
    <row r="3893" spans="1:12" x14ac:dyDescent="0.25">
      <c r="A3893" s="84" t="s">
        <v>14681</v>
      </c>
      <c r="B3893" s="84" t="s">
        <v>15155</v>
      </c>
      <c r="C3893" s="84">
        <v>2</v>
      </c>
      <c r="D3893" s="122">
        <v>1.2226922982260685E-3</v>
      </c>
      <c r="E3893" s="122">
        <v>2.9034969473358592</v>
      </c>
      <c r="F3893" s="84" t="s">
        <v>12036</v>
      </c>
      <c r="G3893" s="84" t="b">
        <v>0</v>
      </c>
      <c r="H3893" s="84" t="b">
        <v>0</v>
      </c>
      <c r="I3893" s="84" t="b">
        <v>0</v>
      </c>
      <c r="J3893" s="84" t="b">
        <v>0</v>
      </c>
      <c r="K3893" s="84" t="b">
        <v>0</v>
      </c>
      <c r="L3893" s="84" t="b">
        <v>0</v>
      </c>
    </row>
    <row r="3894" spans="1:12" x14ac:dyDescent="0.25">
      <c r="A3894" s="84" t="s">
        <v>15155</v>
      </c>
      <c r="B3894" s="84" t="s">
        <v>971</v>
      </c>
      <c r="C3894" s="84">
        <v>2</v>
      </c>
      <c r="D3894" s="122">
        <v>1.2226922982260685E-3</v>
      </c>
      <c r="E3894" s="122">
        <v>3.0284356839441595</v>
      </c>
      <c r="F3894" s="84" t="s">
        <v>12036</v>
      </c>
      <c r="G3894" s="84" t="b">
        <v>0</v>
      </c>
      <c r="H3894" s="84" t="b">
        <v>0</v>
      </c>
      <c r="I3894" s="84" t="b">
        <v>0</v>
      </c>
      <c r="J3894" s="84" t="b">
        <v>0</v>
      </c>
      <c r="K3894" s="84" t="b">
        <v>0</v>
      </c>
      <c r="L3894" s="84" t="b">
        <v>0</v>
      </c>
    </row>
    <row r="3895" spans="1:12" x14ac:dyDescent="0.25">
      <c r="A3895" s="84" t="s">
        <v>971</v>
      </c>
      <c r="B3895" s="84" t="s">
        <v>676</v>
      </c>
      <c r="C3895" s="84">
        <v>2</v>
      </c>
      <c r="D3895" s="122">
        <v>1.2226922982260685E-3</v>
      </c>
      <c r="E3895" s="122">
        <v>3.0284356839441595</v>
      </c>
      <c r="F3895" s="84" t="s">
        <v>12036</v>
      </c>
      <c r="G3895" s="84" t="b">
        <v>0</v>
      </c>
      <c r="H3895" s="84" t="b">
        <v>0</v>
      </c>
      <c r="I3895" s="84" t="b">
        <v>0</v>
      </c>
      <c r="J3895" s="84" t="b">
        <v>0</v>
      </c>
      <c r="K3895" s="84" t="b">
        <v>0</v>
      </c>
      <c r="L3895" s="84" t="b">
        <v>0</v>
      </c>
    </row>
    <row r="3896" spans="1:12" x14ac:dyDescent="0.25">
      <c r="A3896" s="84" t="s">
        <v>676</v>
      </c>
      <c r="B3896" s="84" t="s">
        <v>2954</v>
      </c>
      <c r="C3896" s="84">
        <v>2</v>
      </c>
      <c r="D3896" s="122">
        <v>1.2226922982260685E-3</v>
      </c>
      <c r="E3896" s="122">
        <v>2.8065869343278029</v>
      </c>
      <c r="F3896" s="84" t="s">
        <v>12036</v>
      </c>
      <c r="G3896" s="84" t="b">
        <v>0</v>
      </c>
      <c r="H3896" s="84" t="b">
        <v>0</v>
      </c>
      <c r="I3896" s="84" t="b">
        <v>0</v>
      </c>
      <c r="J3896" s="84" t="b">
        <v>0</v>
      </c>
      <c r="K3896" s="84" t="b">
        <v>0</v>
      </c>
      <c r="L3896" s="84" t="b">
        <v>0</v>
      </c>
    </row>
    <row r="3897" spans="1:12" x14ac:dyDescent="0.25">
      <c r="A3897" s="84" t="s">
        <v>754</v>
      </c>
      <c r="B3897" s="84" t="s">
        <v>14356</v>
      </c>
      <c r="C3897" s="84">
        <v>2</v>
      </c>
      <c r="D3897" s="122">
        <v>1.2226922982260685E-3</v>
      </c>
      <c r="E3897" s="122">
        <v>0.76361786093462281</v>
      </c>
      <c r="F3897" s="84" t="s">
        <v>12036</v>
      </c>
      <c r="G3897" s="84" t="b">
        <v>0</v>
      </c>
      <c r="H3897" s="84" t="b">
        <v>0</v>
      </c>
      <c r="I3897" s="84" t="b">
        <v>0</v>
      </c>
      <c r="J3897" s="84" t="b">
        <v>0</v>
      </c>
      <c r="K3897" s="84" t="b">
        <v>0</v>
      </c>
      <c r="L3897" s="84" t="b">
        <v>0</v>
      </c>
    </row>
    <row r="3898" spans="1:12" x14ac:dyDescent="0.25">
      <c r="A3898" s="84" t="s">
        <v>12268</v>
      </c>
      <c r="B3898" s="84" t="s">
        <v>14346</v>
      </c>
      <c r="C3898" s="84">
        <v>2</v>
      </c>
      <c r="D3898" s="122">
        <v>1.2226922982260685E-3</v>
      </c>
      <c r="E3898" s="122">
        <v>1.1024364174880039</v>
      </c>
      <c r="F3898" s="84" t="s">
        <v>12036</v>
      </c>
      <c r="G3898" s="84" t="b">
        <v>0</v>
      </c>
      <c r="H3898" s="84" t="b">
        <v>0</v>
      </c>
      <c r="I3898" s="84" t="b">
        <v>0</v>
      </c>
      <c r="J3898" s="84" t="b">
        <v>0</v>
      </c>
      <c r="K3898" s="84" t="b">
        <v>0</v>
      </c>
      <c r="L3898" s="84" t="b">
        <v>0</v>
      </c>
    </row>
    <row r="3899" spans="1:12" x14ac:dyDescent="0.25">
      <c r="A3899" s="84" t="s">
        <v>14242</v>
      </c>
      <c r="B3899" s="84" t="s">
        <v>14448</v>
      </c>
      <c r="C3899" s="84">
        <v>2</v>
      </c>
      <c r="D3899" s="122">
        <v>1.2226922982260685E-3</v>
      </c>
      <c r="E3899" s="122">
        <v>1.6827352933607171</v>
      </c>
      <c r="F3899" s="84" t="s">
        <v>12036</v>
      </c>
      <c r="G3899" s="84" t="b">
        <v>0</v>
      </c>
      <c r="H3899" s="84" t="b">
        <v>0</v>
      </c>
      <c r="I3899" s="84" t="b">
        <v>0</v>
      </c>
      <c r="J3899" s="84" t="b">
        <v>0</v>
      </c>
      <c r="K3899" s="84" t="b">
        <v>0</v>
      </c>
      <c r="L3899" s="84" t="b">
        <v>0</v>
      </c>
    </row>
    <row r="3900" spans="1:12" x14ac:dyDescent="0.25">
      <c r="A3900" s="84" t="s">
        <v>12296</v>
      </c>
      <c r="B3900" s="84" t="s">
        <v>14500</v>
      </c>
      <c r="C3900" s="84">
        <v>2</v>
      </c>
      <c r="D3900" s="122">
        <v>1.2226922982260685E-3</v>
      </c>
      <c r="E3900" s="122">
        <v>2.014195244829549</v>
      </c>
      <c r="F3900" s="84" t="s">
        <v>12036</v>
      </c>
      <c r="G3900" s="84" t="b">
        <v>0</v>
      </c>
      <c r="H3900" s="84" t="b">
        <v>0</v>
      </c>
      <c r="I3900" s="84" t="b">
        <v>0</v>
      </c>
      <c r="J3900" s="84" t="b">
        <v>0</v>
      </c>
      <c r="K3900" s="84" t="b">
        <v>0</v>
      </c>
      <c r="L3900" s="84" t="b">
        <v>0</v>
      </c>
    </row>
    <row r="3901" spans="1:12" x14ac:dyDescent="0.25">
      <c r="A3901" s="84" t="s">
        <v>14500</v>
      </c>
      <c r="B3901" s="84" t="s">
        <v>14691</v>
      </c>
      <c r="C3901" s="84">
        <v>2</v>
      </c>
      <c r="D3901" s="122">
        <v>1.2226922982260685E-3</v>
      </c>
      <c r="E3901" s="122">
        <v>3.2045269429998404</v>
      </c>
      <c r="F3901" s="84" t="s">
        <v>12036</v>
      </c>
      <c r="G3901" s="84" t="b">
        <v>0</v>
      </c>
      <c r="H3901" s="84" t="b">
        <v>0</v>
      </c>
      <c r="I3901" s="84" t="b">
        <v>0</v>
      </c>
      <c r="J3901" s="84" t="b">
        <v>0</v>
      </c>
      <c r="K3901" s="84" t="b">
        <v>0</v>
      </c>
      <c r="L3901" s="84" t="b">
        <v>0</v>
      </c>
    </row>
    <row r="3902" spans="1:12" x14ac:dyDescent="0.25">
      <c r="A3902" s="84" t="s">
        <v>14691</v>
      </c>
      <c r="B3902" s="84" t="s">
        <v>14829</v>
      </c>
      <c r="C3902" s="84">
        <v>2</v>
      </c>
      <c r="D3902" s="122">
        <v>1.2226922982260685E-3</v>
      </c>
      <c r="E3902" s="122">
        <v>2.8523444248884782</v>
      </c>
      <c r="F3902" s="84" t="s">
        <v>12036</v>
      </c>
      <c r="G3902" s="84" t="b">
        <v>0</v>
      </c>
      <c r="H3902" s="84" t="b">
        <v>0</v>
      </c>
      <c r="I3902" s="84" t="b">
        <v>0</v>
      </c>
      <c r="J3902" s="84" t="b">
        <v>0</v>
      </c>
      <c r="K3902" s="84" t="b">
        <v>0</v>
      </c>
      <c r="L3902" s="84" t="b">
        <v>0</v>
      </c>
    </row>
    <row r="3903" spans="1:12" x14ac:dyDescent="0.25">
      <c r="A3903" s="84" t="s">
        <v>14829</v>
      </c>
      <c r="B3903" s="84" t="s">
        <v>683</v>
      </c>
      <c r="C3903" s="84">
        <v>2</v>
      </c>
      <c r="D3903" s="122">
        <v>1.2226922982260685E-3</v>
      </c>
      <c r="E3903" s="122">
        <v>1.3752231701688158</v>
      </c>
      <c r="F3903" s="84" t="s">
        <v>12036</v>
      </c>
      <c r="G3903" s="84" t="b">
        <v>0</v>
      </c>
      <c r="H3903" s="84" t="b">
        <v>0</v>
      </c>
      <c r="I3903" s="84" t="b">
        <v>0</v>
      </c>
      <c r="J3903" s="84" t="b">
        <v>0</v>
      </c>
      <c r="K3903" s="84" t="b">
        <v>0</v>
      </c>
      <c r="L3903" s="84" t="b">
        <v>0</v>
      </c>
    </row>
    <row r="3904" spans="1:12" x14ac:dyDescent="0.25">
      <c r="A3904" s="84" t="s">
        <v>683</v>
      </c>
      <c r="B3904" s="84" t="s">
        <v>875</v>
      </c>
      <c r="C3904" s="84">
        <v>2</v>
      </c>
      <c r="D3904" s="122">
        <v>1.2226922982260685E-3</v>
      </c>
      <c r="E3904" s="122">
        <v>1.4156518272244238</v>
      </c>
      <c r="F3904" s="84" t="s">
        <v>12036</v>
      </c>
      <c r="G3904" s="84" t="b">
        <v>0</v>
      </c>
      <c r="H3904" s="84" t="b">
        <v>0</v>
      </c>
      <c r="I3904" s="84" t="b">
        <v>0</v>
      </c>
      <c r="J3904" s="84" t="b">
        <v>0</v>
      </c>
      <c r="K3904" s="84" t="b">
        <v>0</v>
      </c>
      <c r="L3904" s="84" t="b">
        <v>0</v>
      </c>
    </row>
    <row r="3905" spans="1:12" x14ac:dyDescent="0.25">
      <c r="A3905" s="84" t="s">
        <v>683</v>
      </c>
      <c r="B3905" s="84" t="s">
        <v>14854</v>
      </c>
      <c r="C3905" s="84">
        <v>2</v>
      </c>
      <c r="D3905" s="122">
        <v>1.2226922982260685E-3</v>
      </c>
      <c r="E3905" s="122">
        <v>1.4156518272244238</v>
      </c>
      <c r="F3905" s="84" t="s">
        <v>12036</v>
      </c>
      <c r="G3905" s="84" t="b">
        <v>0</v>
      </c>
      <c r="H3905" s="84" t="b">
        <v>0</v>
      </c>
      <c r="I3905" s="84" t="b">
        <v>0</v>
      </c>
      <c r="J3905" s="84" t="b">
        <v>0</v>
      </c>
      <c r="K3905" s="84" t="b">
        <v>0</v>
      </c>
      <c r="L3905" s="84" t="b">
        <v>0</v>
      </c>
    </row>
    <row r="3906" spans="1:12" x14ac:dyDescent="0.25">
      <c r="A3906" s="84" t="s">
        <v>2999</v>
      </c>
      <c r="B3906" s="84" t="s">
        <v>14662</v>
      </c>
      <c r="C3906" s="84">
        <v>2</v>
      </c>
      <c r="D3906" s="122">
        <v>1.2226922982260685E-3</v>
      </c>
      <c r="E3906" s="122">
        <v>2.5513144292244969</v>
      </c>
      <c r="F3906" s="84" t="s">
        <v>12036</v>
      </c>
      <c r="G3906" s="84" t="b">
        <v>0</v>
      </c>
      <c r="H3906" s="84" t="b">
        <v>0</v>
      </c>
      <c r="I3906" s="84" t="b">
        <v>0</v>
      </c>
      <c r="J3906" s="84" t="b">
        <v>0</v>
      </c>
      <c r="K3906" s="84" t="b">
        <v>0</v>
      </c>
      <c r="L3906" s="84" t="b">
        <v>0</v>
      </c>
    </row>
    <row r="3907" spans="1:12" x14ac:dyDescent="0.25">
      <c r="A3907" s="84" t="s">
        <v>754</v>
      </c>
      <c r="B3907" s="84" t="s">
        <v>14342</v>
      </c>
      <c r="C3907" s="84">
        <v>2</v>
      </c>
      <c r="D3907" s="122">
        <v>1.2226922982260685E-3</v>
      </c>
      <c r="E3907" s="122">
        <v>0.88855659754292282</v>
      </c>
      <c r="F3907" s="84" t="s">
        <v>12036</v>
      </c>
      <c r="G3907" s="84" t="b">
        <v>0</v>
      </c>
      <c r="H3907" s="84" t="b">
        <v>0</v>
      </c>
      <c r="I3907" s="84" t="b">
        <v>0</v>
      </c>
      <c r="J3907" s="84" t="b">
        <v>0</v>
      </c>
      <c r="K3907" s="84" t="b">
        <v>0</v>
      </c>
      <c r="L3907" s="84" t="b">
        <v>0</v>
      </c>
    </row>
    <row r="3908" spans="1:12" x14ac:dyDescent="0.25">
      <c r="A3908" s="84" t="s">
        <v>14436</v>
      </c>
      <c r="B3908" s="84" t="s">
        <v>965</v>
      </c>
      <c r="C3908" s="84">
        <v>2</v>
      </c>
      <c r="D3908" s="122">
        <v>1.2226922982260685E-3</v>
      </c>
      <c r="E3908" s="122">
        <v>2.9034969473358592</v>
      </c>
      <c r="F3908" s="84" t="s">
        <v>12036</v>
      </c>
      <c r="G3908" s="84" t="b">
        <v>0</v>
      </c>
      <c r="H3908" s="84" t="b">
        <v>0</v>
      </c>
      <c r="I3908" s="84" t="b">
        <v>0</v>
      </c>
      <c r="J3908" s="84" t="b">
        <v>0</v>
      </c>
      <c r="K3908" s="84" t="b">
        <v>0</v>
      </c>
      <c r="L3908" s="84" t="b">
        <v>0</v>
      </c>
    </row>
    <row r="3909" spans="1:12" x14ac:dyDescent="0.25">
      <c r="A3909" s="84" t="s">
        <v>12296</v>
      </c>
      <c r="B3909" s="84" t="s">
        <v>15149</v>
      </c>
      <c r="C3909" s="84">
        <v>2</v>
      </c>
      <c r="D3909" s="122">
        <v>1.2226922982260685E-3</v>
      </c>
      <c r="E3909" s="122">
        <v>2.014195244829549</v>
      </c>
      <c r="F3909" s="84" t="s">
        <v>12036</v>
      </c>
      <c r="G3909" s="84" t="b">
        <v>0</v>
      </c>
      <c r="H3909" s="84" t="b">
        <v>0</v>
      </c>
      <c r="I3909" s="84" t="b">
        <v>0</v>
      </c>
      <c r="J3909" s="84" t="b">
        <v>0</v>
      </c>
      <c r="K3909" s="84" t="b">
        <v>0</v>
      </c>
      <c r="L3909" s="84" t="b">
        <v>0</v>
      </c>
    </row>
    <row r="3910" spans="1:12" x14ac:dyDescent="0.25">
      <c r="A3910" s="84" t="s">
        <v>15149</v>
      </c>
      <c r="B3910" s="84" t="s">
        <v>12262</v>
      </c>
      <c r="C3910" s="84">
        <v>2</v>
      </c>
      <c r="D3910" s="122">
        <v>1.2226922982260685E-3</v>
      </c>
      <c r="E3910" s="122">
        <v>3.0284356839441595</v>
      </c>
      <c r="F3910" s="84" t="s">
        <v>12036</v>
      </c>
      <c r="G3910" s="84" t="b">
        <v>0</v>
      </c>
      <c r="H3910" s="84" t="b">
        <v>0</v>
      </c>
      <c r="I3910" s="84" t="b">
        <v>0</v>
      </c>
      <c r="J3910" s="84" t="b">
        <v>0</v>
      </c>
      <c r="K3910" s="84" t="b">
        <v>0</v>
      </c>
      <c r="L3910" s="84" t="b">
        <v>0</v>
      </c>
    </row>
    <row r="3911" spans="1:12" x14ac:dyDescent="0.25">
      <c r="A3911" s="84" t="s">
        <v>12262</v>
      </c>
      <c r="B3911" s="84" t="s">
        <v>14678</v>
      </c>
      <c r="C3911" s="84">
        <v>2</v>
      </c>
      <c r="D3911" s="122">
        <v>1.2226922982260685E-3</v>
      </c>
      <c r="E3911" s="122">
        <v>3.0284356839441595</v>
      </c>
      <c r="F3911" s="84" t="s">
        <v>12036</v>
      </c>
      <c r="G3911" s="84" t="b">
        <v>0</v>
      </c>
      <c r="H3911" s="84" t="b">
        <v>0</v>
      </c>
      <c r="I3911" s="84" t="b">
        <v>0</v>
      </c>
      <c r="J3911" s="84" t="b">
        <v>0</v>
      </c>
      <c r="K3911" s="84" t="b">
        <v>0</v>
      </c>
      <c r="L3911" s="84" t="b">
        <v>0</v>
      </c>
    </row>
    <row r="3912" spans="1:12" x14ac:dyDescent="0.25">
      <c r="A3912" s="84" t="s">
        <v>14678</v>
      </c>
      <c r="B3912" s="84" t="s">
        <v>731</v>
      </c>
      <c r="C3912" s="84">
        <v>2</v>
      </c>
      <c r="D3912" s="122">
        <v>1.2226922982260685E-3</v>
      </c>
      <c r="E3912" s="122">
        <v>1.2155223273013038</v>
      </c>
      <c r="F3912" s="84" t="s">
        <v>12036</v>
      </c>
      <c r="G3912" s="84" t="b">
        <v>0</v>
      </c>
      <c r="H3912" s="84" t="b">
        <v>0</v>
      </c>
      <c r="I3912" s="84" t="b">
        <v>0</v>
      </c>
      <c r="J3912" s="84" t="b">
        <v>0</v>
      </c>
      <c r="K3912" s="84" t="b">
        <v>0</v>
      </c>
      <c r="L3912" s="84" t="b">
        <v>0</v>
      </c>
    </row>
    <row r="3913" spans="1:12" x14ac:dyDescent="0.25">
      <c r="A3913" s="84" t="s">
        <v>683</v>
      </c>
      <c r="B3913" s="84" t="s">
        <v>767</v>
      </c>
      <c r="C3913" s="84">
        <v>2</v>
      </c>
      <c r="D3913" s="122">
        <v>1.2226922982260685E-3</v>
      </c>
      <c r="E3913" s="122">
        <v>0.57055378721016714</v>
      </c>
      <c r="F3913" s="84" t="s">
        <v>12036</v>
      </c>
      <c r="G3913" s="84" t="b">
        <v>0</v>
      </c>
      <c r="H3913" s="84" t="b">
        <v>0</v>
      </c>
      <c r="I3913" s="84" t="b">
        <v>0</v>
      </c>
      <c r="J3913" s="84" t="b">
        <v>0</v>
      </c>
      <c r="K3913" s="84" t="b">
        <v>0</v>
      </c>
      <c r="L3913" s="84" t="b">
        <v>0</v>
      </c>
    </row>
    <row r="3914" spans="1:12" x14ac:dyDescent="0.25">
      <c r="A3914" s="84" t="s">
        <v>14978</v>
      </c>
      <c r="B3914" s="84" t="s">
        <v>15438</v>
      </c>
      <c r="C3914" s="84">
        <v>2</v>
      </c>
      <c r="D3914" s="122">
        <v>1.2226922982260685E-3</v>
      </c>
      <c r="E3914" s="122">
        <v>3.2045269429998404</v>
      </c>
      <c r="F3914" s="84" t="s">
        <v>12036</v>
      </c>
      <c r="G3914" s="84" t="b">
        <v>0</v>
      </c>
      <c r="H3914" s="84" t="b">
        <v>0</v>
      </c>
      <c r="I3914" s="84" t="b">
        <v>0</v>
      </c>
      <c r="J3914" s="84" t="b">
        <v>0</v>
      </c>
      <c r="K3914" s="84" t="b">
        <v>0</v>
      </c>
      <c r="L3914" s="84" t="b">
        <v>0</v>
      </c>
    </row>
    <row r="3915" spans="1:12" x14ac:dyDescent="0.25">
      <c r="A3915" s="84" t="s">
        <v>15438</v>
      </c>
      <c r="B3915" s="84" t="s">
        <v>14336</v>
      </c>
      <c r="C3915" s="84">
        <v>2</v>
      </c>
      <c r="D3915" s="122">
        <v>1.2226922982260685E-3</v>
      </c>
      <c r="E3915" s="122">
        <v>2.6024669516718779</v>
      </c>
      <c r="F3915" s="84" t="s">
        <v>12036</v>
      </c>
      <c r="G3915" s="84" t="b">
        <v>0</v>
      </c>
      <c r="H3915" s="84" t="b">
        <v>0</v>
      </c>
      <c r="I3915" s="84" t="b">
        <v>0</v>
      </c>
      <c r="J3915" s="84" t="b">
        <v>0</v>
      </c>
      <c r="K3915" s="84" t="b">
        <v>0</v>
      </c>
      <c r="L3915" s="84" t="b">
        <v>0</v>
      </c>
    </row>
    <row r="3916" spans="1:12" x14ac:dyDescent="0.25">
      <c r="A3916" s="84" t="s">
        <v>14336</v>
      </c>
      <c r="B3916" s="84" t="s">
        <v>14979</v>
      </c>
      <c r="C3916" s="84">
        <v>2</v>
      </c>
      <c r="D3916" s="122">
        <v>1.2226922982260685E-3</v>
      </c>
      <c r="E3916" s="122">
        <v>2.6024669516718779</v>
      </c>
      <c r="F3916" s="84" t="s">
        <v>12036</v>
      </c>
      <c r="G3916" s="84" t="b">
        <v>0</v>
      </c>
      <c r="H3916" s="84" t="b">
        <v>0</v>
      </c>
      <c r="I3916" s="84" t="b">
        <v>0</v>
      </c>
      <c r="J3916" s="84" t="b">
        <v>0</v>
      </c>
      <c r="K3916" s="84" t="b">
        <v>0</v>
      </c>
      <c r="L3916" s="84" t="b">
        <v>0</v>
      </c>
    </row>
    <row r="3917" spans="1:12" x14ac:dyDescent="0.25">
      <c r="A3917" s="84" t="s">
        <v>14979</v>
      </c>
      <c r="B3917" s="84" t="s">
        <v>15439</v>
      </c>
      <c r="C3917" s="84">
        <v>2</v>
      </c>
      <c r="D3917" s="122">
        <v>1.2226922982260685E-3</v>
      </c>
      <c r="E3917" s="122">
        <v>3.2045269429998404</v>
      </c>
      <c r="F3917" s="84" t="s">
        <v>12036</v>
      </c>
      <c r="G3917" s="84" t="b">
        <v>0</v>
      </c>
      <c r="H3917" s="84" t="b">
        <v>0</v>
      </c>
      <c r="I3917" s="84" t="b">
        <v>0</v>
      </c>
      <c r="J3917" s="84" t="b">
        <v>0</v>
      </c>
      <c r="K3917" s="84" t="b">
        <v>1</v>
      </c>
      <c r="L3917" s="84" t="b">
        <v>0</v>
      </c>
    </row>
    <row r="3918" spans="1:12" x14ac:dyDescent="0.25">
      <c r="A3918" s="84" t="s">
        <v>15439</v>
      </c>
      <c r="B3918" s="84" t="s">
        <v>951</v>
      </c>
      <c r="C3918" s="84">
        <v>2</v>
      </c>
      <c r="D3918" s="122">
        <v>1.2226922982260685E-3</v>
      </c>
      <c r="E3918" s="122">
        <v>2.6604588986495652</v>
      </c>
      <c r="F3918" s="84" t="s">
        <v>12036</v>
      </c>
      <c r="G3918" s="84" t="b">
        <v>0</v>
      </c>
      <c r="H3918" s="84" t="b">
        <v>1</v>
      </c>
      <c r="I3918" s="84" t="b">
        <v>0</v>
      </c>
      <c r="J3918" s="84" t="b">
        <v>0</v>
      </c>
      <c r="K3918" s="84" t="b">
        <v>0</v>
      </c>
      <c r="L3918" s="84" t="b">
        <v>0</v>
      </c>
    </row>
    <row r="3919" spans="1:12" x14ac:dyDescent="0.25">
      <c r="A3919" s="84" t="s">
        <v>951</v>
      </c>
      <c r="B3919" s="84" t="s">
        <v>754</v>
      </c>
      <c r="C3919" s="84">
        <v>2</v>
      </c>
      <c r="D3919" s="122">
        <v>1.2226922982260685E-3</v>
      </c>
      <c r="E3919" s="122">
        <v>0.75543441188042171</v>
      </c>
      <c r="F3919" s="84" t="s">
        <v>12036</v>
      </c>
      <c r="G3919" s="84" t="b">
        <v>0</v>
      </c>
      <c r="H3919" s="84" t="b">
        <v>0</v>
      </c>
      <c r="I3919" s="84" t="b">
        <v>0</v>
      </c>
      <c r="J3919" s="84" t="b">
        <v>0</v>
      </c>
      <c r="K3919" s="84" t="b">
        <v>0</v>
      </c>
      <c r="L3919" s="84" t="b">
        <v>0</v>
      </c>
    </row>
    <row r="3920" spans="1:12" x14ac:dyDescent="0.25">
      <c r="A3920" s="84" t="s">
        <v>12280</v>
      </c>
      <c r="B3920" s="84" t="s">
        <v>15236</v>
      </c>
      <c r="C3920" s="84">
        <v>2</v>
      </c>
      <c r="D3920" s="122">
        <v>1.2226922982260685E-3</v>
      </c>
      <c r="E3920" s="122">
        <v>2.1253456969522158</v>
      </c>
      <c r="F3920" s="84" t="s">
        <v>12036</v>
      </c>
      <c r="G3920" s="84" t="b">
        <v>0</v>
      </c>
      <c r="H3920" s="84" t="b">
        <v>0</v>
      </c>
      <c r="I3920" s="84" t="b">
        <v>0</v>
      </c>
      <c r="J3920" s="84" t="b">
        <v>0</v>
      </c>
      <c r="K3920" s="84" t="b">
        <v>0</v>
      </c>
      <c r="L3920" s="84" t="b">
        <v>0</v>
      </c>
    </row>
    <row r="3921" spans="1:12" x14ac:dyDescent="0.25">
      <c r="A3921" s="84" t="s">
        <v>15236</v>
      </c>
      <c r="B3921" s="84" t="s">
        <v>12295</v>
      </c>
      <c r="C3921" s="84">
        <v>2</v>
      </c>
      <c r="D3921" s="122">
        <v>1.2226922982260685E-3</v>
      </c>
      <c r="E3921" s="122">
        <v>2.5513144292244969</v>
      </c>
      <c r="F3921" s="84" t="s">
        <v>12036</v>
      </c>
      <c r="G3921" s="84" t="b">
        <v>0</v>
      </c>
      <c r="H3921" s="84" t="b">
        <v>0</v>
      </c>
      <c r="I3921" s="84" t="b">
        <v>0</v>
      </c>
      <c r="J3921" s="84" t="b">
        <v>0</v>
      </c>
      <c r="K3921" s="84" t="b">
        <v>0</v>
      </c>
      <c r="L3921" s="84" t="b">
        <v>0</v>
      </c>
    </row>
    <row r="3922" spans="1:12" x14ac:dyDescent="0.25">
      <c r="A3922" s="84" t="s">
        <v>12295</v>
      </c>
      <c r="B3922" s="84" t="s">
        <v>12296</v>
      </c>
      <c r="C3922" s="84">
        <v>2</v>
      </c>
      <c r="D3922" s="122">
        <v>1.2226922982260685E-3</v>
      </c>
      <c r="E3922" s="122">
        <v>1.3609827310542053</v>
      </c>
      <c r="F3922" s="84" t="s">
        <v>12036</v>
      </c>
      <c r="G3922" s="84" t="b">
        <v>0</v>
      </c>
      <c r="H3922" s="84" t="b">
        <v>0</v>
      </c>
      <c r="I3922" s="84" t="b">
        <v>0</v>
      </c>
      <c r="J3922" s="84" t="b">
        <v>0</v>
      </c>
      <c r="K3922" s="84" t="b">
        <v>0</v>
      </c>
      <c r="L3922" s="84" t="b">
        <v>0</v>
      </c>
    </row>
    <row r="3923" spans="1:12" x14ac:dyDescent="0.25">
      <c r="A3923" s="84" t="s">
        <v>731</v>
      </c>
      <c r="B3923" s="84" t="s">
        <v>924</v>
      </c>
      <c r="C3923" s="84">
        <v>2</v>
      </c>
      <c r="D3923" s="122">
        <v>1.2226922982260685E-3</v>
      </c>
      <c r="E3923" s="122">
        <v>1.245485550678747</v>
      </c>
      <c r="F3923" s="84" t="s">
        <v>12036</v>
      </c>
      <c r="G3923" s="84" t="b">
        <v>0</v>
      </c>
      <c r="H3923" s="84" t="b">
        <v>0</v>
      </c>
      <c r="I3923" s="84" t="b">
        <v>0</v>
      </c>
      <c r="J3923" s="84" t="b">
        <v>0</v>
      </c>
      <c r="K3923" s="84" t="b">
        <v>0</v>
      </c>
      <c r="L3923" s="84" t="b">
        <v>0</v>
      </c>
    </row>
    <row r="3924" spans="1:12" x14ac:dyDescent="0.25">
      <c r="A3924" s="84" t="s">
        <v>924</v>
      </c>
      <c r="B3924" s="84" t="s">
        <v>923</v>
      </c>
      <c r="C3924" s="84">
        <v>2</v>
      </c>
      <c r="D3924" s="122">
        <v>1.2226922982260685E-3</v>
      </c>
      <c r="E3924" s="122">
        <v>3.2045269429998404</v>
      </c>
      <c r="F3924" s="84" t="s">
        <v>12036</v>
      </c>
      <c r="G3924" s="84" t="b">
        <v>0</v>
      </c>
      <c r="H3924" s="84" t="b">
        <v>0</v>
      </c>
      <c r="I3924" s="84" t="b">
        <v>0</v>
      </c>
      <c r="J3924" s="84" t="b">
        <v>0</v>
      </c>
      <c r="K3924" s="84" t="b">
        <v>0</v>
      </c>
      <c r="L3924" s="84" t="b">
        <v>0</v>
      </c>
    </row>
    <row r="3925" spans="1:12" x14ac:dyDescent="0.25">
      <c r="A3925" s="84" t="s">
        <v>923</v>
      </c>
      <c r="B3925" s="84" t="s">
        <v>922</v>
      </c>
      <c r="C3925" s="84">
        <v>2</v>
      </c>
      <c r="D3925" s="122">
        <v>1.2226922982260685E-3</v>
      </c>
      <c r="E3925" s="122">
        <v>3.2045269429998404</v>
      </c>
      <c r="F3925" s="84" t="s">
        <v>12036</v>
      </c>
      <c r="G3925" s="84" t="b">
        <v>0</v>
      </c>
      <c r="H3925" s="84" t="b">
        <v>0</v>
      </c>
      <c r="I3925" s="84" t="b">
        <v>0</v>
      </c>
      <c r="J3925" s="84" t="b">
        <v>0</v>
      </c>
      <c r="K3925" s="84" t="b">
        <v>0</v>
      </c>
      <c r="L3925" s="84" t="b">
        <v>0</v>
      </c>
    </row>
    <row r="3926" spans="1:12" x14ac:dyDescent="0.25">
      <c r="A3926" s="84" t="s">
        <v>922</v>
      </c>
      <c r="B3926" s="84" t="s">
        <v>921</v>
      </c>
      <c r="C3926" s="84">
        <v>2</v>
      </c>
      <c r="D3926" s="122">
        <v>1.2226922982260685E-3</v>
      </c>
      <c r="E3926" s="122">
        <v>3.2045269429998404</v>
      </c>
      <c r="F3926" s="84" t="s">
        <v>12036</v>
      </c>
      <c r="G3926" s="84" t="b">
        <v>0</v>
      </c>
      <c r="H3926" s="84" t="b">
        <v>0</v>
      </c>
      <c r="I3926" s="84" t="b">
        <v>0</v>
      </c>
      <c r="J3926" s="84" t="b">
        <v>0</v>
      </c>
      <c r="K3926" s="84" t="b">
        <v>0</v>
      </c>
      <c r="L3926" s="84" t="b">
        <v>0</v>
      </c>
    </row>
    <row r="3927" spans="1:12" x14ac:dyDescent="0.25">
      <c r="A3927" s="84" t="s">
        <v>921</v>
      </c>
      <c r="B3927" s="84" t="s">
        <v>920</v>
      </c>
      <c r="C3927" s="84">
        <v>2</v>
      </c>
      <c r="D3927" s="122">
        <v>1.2226922982260685E-3</v>
      </c>
      <c r="E3927" s="122">
        <v>3.2045269429998404</v>
      </c>
      <c r="F3927" s="84" t="s">
        <v>12036</v>
      </c>
      <c r="G3927" s="84" t="b">
        <v>0</v>
      </c>
      <c r="H3927" s="84" t="b">
        <v>0</v>
      </c>
      <c r="I3927" s="84" t="b">
        <v>0</v>
      </c>
      <c r="J3927" s="84" t="b">
        <v>0</v>
      </c>
      <c r="K3927" s="84" t="b">
        <v>0</v>
      </c>
      <c r="L3927" s="84" t="b">
        <v>0</v>
      </c>
    </row>
    <row r="3928" spans="1:12" x14ac:dyDescent="0.25">
      <c r="A3928" s="84" t="s">
        <v>767</v>
      </c>
      <c r="B3928" s="84" t="s">
        <v>12385</v>
      </c>
      <c r="C3928" s="84">
        <v>2</v>
      </c>
      <c r="D3928" s="122">
        <v>1.2226922982260685E-3</v>
      </c>
      <c r="E3928" s="122">
        <v>1.6926435820209662</v>
      </c>
      <c r="F3928" s="84" t="s">
        <v>12036</v>
      </c>
      <c r="G3928" s="84" t="b">
        <v>0</v>
      </c>
      <c r="H3928" s="84" t="b">
        <v>0</v>
      </c>
      <c r="I3928" s="84" t="b">
        <v>0</v>
      </c>
      <c r="J3928" s="84" t="b">
        <v>0</v>
      </c>
      <c r="K3928" s="84" t="b">
        <v>0</v>
      </c>
      <c r="L3928" s="84" t="b">
        <v>0</v>
      </c>
    </row>
    <row r="3929" spans="1:12" x14ac:dyDescent="0.25">
      <c r="A3929" s="84" t="s">
        <v>767</v>
      </c>
      <c r="B3929" s="84" t="s">
        <v>14291</v>
      </c>
      <c r="C3929" s="84">
        <v>2</v>
      </c>
      <c r="D3929" s="122">
        <v>1.2226922982260685E-3</v>
      </c>
      <c r="E3929" s="122">
        <v>1.9144923316373226</v>
      </c>
      <c r="F3929" s="84" t="s">
        <v>12036</v>
      </c>
      <c r="G3929" s="84" t="b">
        <v>0</v>
      </c>
      <c r="H3929" s="84" t="b">
        <v>0</v>
      </c>
      <c r="I3929" s="84" t="b">
        <v>0</v>
      </c>
      <c r="J3929" s="84" t="b">
        <v>0</v>
      </c>
      <c r="K3929" s="84" t="b">
        <v>0</v>
      </c>
      <c r="L3929" s="84" t="b">
        <v>0</v>
      </c>
    </row>
    <row r="3930" spans="1:12" x14ac:dyDescent="0.25">
      <c r="A3930" s="84" t="s">
        <v>14401</v>
      </c>
      <c r="B3930" s="84" t="s">
        <v>14843</v>
      </c>
      <c r="C3930" s="84">
        <v>2</v>
      </c>
      <c r="D3930" s="122">
        <v>1.2226922982260685E-3</v>
      </c>
      <c r="E3930" s="122">
        <v>2.9034969473358592</v>
      </c>
      <c r="F3930" s="84" t="s">
        <v>12036</v>
      </c>
      <c r="G3930" s="84" t="b">
        <v>1</v>
      </c>
      <c r="H3930" s="84" t="b">
        <v>0</v>
      </c>
      <c r="I3930" s="84" t="b">
        <v>0</v>
      </c>
      <c r="J3930" s="84" t="b">
        <v>1</v>
      </c>
      <c r="K3930" s="84" t="b">
        <v>0</v>
      </c>
      <c r="L3930" s="84" t="b">
        <v>0</v>
      </c>
    </row>
    <row r="3931" spans="1:12" x14ac:dyDescent="0.25">
      <c r="A3931" s="84" t="s">
        <v>14843</v>
      </c>
      <c r="B3931" s="84" t="s">
        <v>14428</v>
      </c>
      <c r="C3931" s="84">
        <v>2</v>
      </c>
      <c r="D3931" s="122">
        <v>1.2226922982260685E-3</v>
      </c>
      <c r="E3931" s="122">
        <v>2.9034969473358592</v>
      </c>
      <c r="F3931" s="84" t="s">
        <v>12036</v>
      </c>
      <c r="G3931" s="84" t="b">
        <v>1</v>
      </c>
      <c r="H3931" s="84" t="b">
        <v>0</v>
      </c>
      <c r="I3931" s="84" t="b">
        <v>0</v>
      </c>
      <c r="J3931" s="84" t="b">
        <v>0</v>
      </c>
      <c r="K3931" s="84" t="b">
        <v>0</v>
      </c>
      <c r="L3931" s="84" t="b">
        <v>0</v>
      </c>
    </row>
    <row r="3932" spans="1:12" x14ac:dyDescent="0.25">
      <c r="A3932" s="84" t="s">
        <v>14428</v>
      </c>
      <c r="B3932" s="84" t="s">
        <v>15222</v>
      </c>
      <c r="C3932" s="84">
        <v>2</v>
      </c>
      <c r="D3932" s="122">
        <v>1.2226922982260685E-3</v>
      </c>
      <c r="E3932" s="122">
        <v>2.9034969473358592</v>
      </c>
      <c r="F3932" s="84" t="s">
        <v>12036</v>
      </c>
      <c r="G3932" s="84" t="b">
        <v>0</v>
      </c>
      <c r="H3932" s="84" t="b">
        <v>0</v>
      </c>
      <c r="I3932" s="84" t="b">
        <v>0</v>
      </c>
      <c r="J3932" s="84" t="b">
        <v>1</v>
      </c>
      <c r="K3932" s="84" t="b">
        <v>0</v>
      </c>
      <c r="L3932" s="84" t="b">
        <v>0</v>
      </c>
    </row>
    <row r="3933" spans="1:12" x14ac:dyDescent="0.25">
      <c r="A3933" s="84" t="s">
        <v>15222</v>
      </c>
      <c r="B3933" s="84" t="s">
        <v>14252</v>
      </c>
      <c r="C3933" s="84">
        <v>2</v>
      </c>
      <c r="D3933" s="122">
        <v>1.2226922982260685E-3</v>
      </c>
      <c r="E3933" s="122">
        <v>2.5513144292244969</v>
      </c>
      <c r="F3933" s="84" t="s">
        <v>12036</v>
      </c>
      <c r="G3933" s="84" t="b">
        <v>1</v>
      </c>
      <c r="H3933" s="84" t="b">
        <v>0</v>
      </c>
      <c r="I3933" s="84" t="b">
        <v>0</v>
      </c>
      <c r="J3933" s="84" t="b">
        <v>0</v>
      </c>
      <c r="K3933" s="84" t="b">
        <v>0</v>
      </c>
      <c r="L3933" s="84" t="b">
        <v>0</v>
      </c>
    </row>
    <row r="3934" spans="1:12" x14ac:dyDescent="0.25">
      <c r="A3934" s="84" t="s">
        <v>14252</v>
      </c>
      <c r="B3934" s="84" t="s">
        <v>731</v>
      </c>
      <c r="C3934" s="84">
        <v>2</v>
      </c>
      <c r="D3934" s="122">
        <v>1.2226922982260685E-3</v>
      </c>
      <c r="E3934" s="122">
        <v>0.51655232296528497</v>
      </c>
      <c r="F3934" s="84" t="s">
        <v>12036</v>
      </c>
      <c r="G3934" s="84" t="b">
        <v>0</v>
      </c>
      <c r="H3934" s="84" t="b">
        <v>0</v>
      </c>
      <c r="I3934" s="84" t="b">
        <v>0</v>
      </c>
      <c r="J3934" s="84" t="b">
        <v>0</v>
      </c>
      <c r="K3934" s="84" t="b">
        <v>0</v>
      </c>
      <c r="L3934" s="84" t="b">
        <v>0</v>
      </c>
    </row>
    <row r="3935" spans="1:12" x14ac:dyDescent="0.25">
      <c r="A3935" s="84" t="s">
        <v>754</v>
      </c>
      <c r="B3935" s="84" t="s">
        <v>14199</v>
      </c>
      <c r="C3935" s="84">
        <v>2</v>
      </c>
      <c r="D3935" s="122">
        <v>1.2226922982260685E-3</v>
      </c>
      <c r="E3935" s="122">
        <v>0.23534408376757909</v>
      </c>
      <c r="F3935" s="84" t="s">
        <v>12036</v>
      </c>
      <c r="G3935" s="84" t="b">
        <v>0</v>
      </c>
      <c r="H3935" s="84" t="b">
        <v>0</v>
      </c>
      <c r="I3935" s="84" t="b">
        <v>0</v>
      </c>
      <c r="J3935" s="84" t="b">
        <v>0</v>
      </c>
      <c r="K3935" s="84" t="b">
        <v>0</v>
      </c>
      <c r="L3935" s="84" t="b">
        <v>0</v>
      </c>
    </row>
    <row r="3936" spans="1:12" x14ac:dyDescent="0.25">
      <c r="A3936" s="84" t="s">
        <v>2694</v>
      </c>
      <c r="B3936" s="84" t="s">
        <v>14508</v>
      </c>
      <c r="C3936" s="84">
        <v>2</v>
      </c>
      <c r="D3936" s="122">
        <v>1.2226922982260685E-3</v>
      </c>
      <c r="E3936" s="122">
        <v>2.6024669516718779</v>
      </c>
      <c r="F3936" s="84" t="s">
        <v>12036</v>
      </c>
      <c r="G3936" s="84" t="b">
        <v>0</v>
      </c>
      <c r="H3936" s="84" t="b">
        <v>0</v>
      </c>
      <c r="I3936" s="84" t="b">
        <v>0</v>
      </c>
      <c r="J3936" s="84" t="b">
        <v>0</v>
      </c>
      <c r="K3936" s="84" t="b">
        <v>0</v>
      </c>
      <c r="L3936" s="84" t="b">
        <v>0</v>
      </c>
    </row>
    <row r="3937" spans="1:12" x14ac:dyDescent="0.25">
      <c r="A3937" s="84" t="s">
        <v>748</v>
      </c>
      <c r="B3937" s="84" t="s">
        <v>14217</v>
      </c>
      <c r="C3937" s="84">
        <v>2</v>
      </c>
      <c r="D3937" s="122">
        <v>1.2226922982260685E-3</v>
      </c>
      <c r="E3937" s="122">
        <v>2.1833376439299026</v>
      </c>
      <c r="F3937" s="84" t="s">
        <v>12036</v>
      </c>
      <c r="G3937" s="84" t="b">
        <v>0</v>
      </c>
      <c r="H3937" s="84" t="b">
        <v>0</v>
      </c>
      <c r="I3937" s="84" t="b">
        <v>0</v>
      </c>
      <c r="J3937" s="84" t="b">
        <v>0</v>
      </c>
      <c r="K3937" s="84" t="b">
        <v>0</v>
      </c>
      <c r="L3937" s="84" t="b">
        <v>0</v>
      </c>
    </row>
    <row r="3938" spans="1:12" x14ac:dyDescent="0.25">
      <c r="A3938" s="84" t="s">
        <v>683</v>
      </c>
      <c r="B3938" s="84" t="s">
        <v>14228</v>
      </c>
      <c r="C3938" s="84">
        <v>2</v>
      </c>
      <c r="D3938" s="122">
        <v>1.2226922982260685E-3</v>
      </c>
      <c r="E3938" s="122">
        <v>0.71668182288840498</v>
      </c>
      <c r="F3938" s="84" t="s">
        <v>12036</v>
      </c>
      <c r="G3938" s="84" t="b">
        <v>0</v>
      </c>
      <c r="H3938" s="84" t="b">
        <v>0</v>
      </c>
      <c r="I3938" s="84" t="b">
        <v>0</v>
      </c>
      <c r="J3938" s="84" t="b">
        <v>0</v>
      </c>
      <c r="K3938" s="84" t="b">
        <v>0</v>
      </c>
      <c r="L3938" s="84" t="b">
        <v>0</v>
      </c>
    </row>
    <row r="3939" spans="1:12" x14ac:dyDescent="0.25">
      <c r="A3939" s="84" t="s">
        <v>731</v>
      </c>
      <c r="B3939" s="84" t="s">
        <v>896</v>
      </c>
      <c r="C3939" s="84">
        <v>2</v>
      </c>
      <c r="D3939" s="122">
        <v>1.2226922982260685E-3</v>
      </c>
      <c r="E3939" s="122">
        <v>1.0693942916230657</v>
      </c>
      <c r="F3939" s="84" t="s">
        <v>12036</v>
      </c>
      <c r="G3939" s="84" t="b">
        <v>0</v>
      </c>
      <c r="H3939" s="84" t="b">
        <v>0</v>
      </c>
      <c r="I3939" s="84" t="b">
        <v>0</v>
      </c>
      <c r="J3939" s="84" t="b">
        <v>0</v>
      </c>
      <c r="K3939" s="84" t="b">
        <v>0</v>
      </c>
      <c r="L3939" s="84" t="b">
        <v>0</v>
      </c>
    </row>
    <row r="3940" spans="1:12" x14ac:dyDescent="0.25">
      <c r="A3940" s="84" t="s">
        <v>12266</v>
      </c>
      <c r="B3940" s="84" t="s">
        <v>14723</v>
      </c>
      <c r="C3940" s="84">
        <v>2</v>
      </c>
      <c r="D3940" s="122">
        <v>1.2226922982260685E-3</v>
      </c>
      <c r="E3940" s="122">
        <v>1.6190662134913398</v>
      </c>
      <c r="F3940" s="84" t="s">
        <v>12036</v>
      </c>
      <c r="G3940" s="84" t="b">
        <v>0</v>
      </c>
      <c r="H3940" s="84" t="b">
        <v>0</v>
      </c>
      <c r="I3940" s="84" t="b">
        <v>0</v>
      </c>
      <c r="J3940" s="84" t="b">
        <v>0</v>
      </c>
      <c r="K3940" s="84" t="b">
        <v>0</v>
      </c>
      <c r="L3940" s="84" t="b">
        <v>0</v>
      </c>
    </row>
    <row r="3941" spans="1:12" x14ac:dyDescent="0.25">
      <c r="A3941" s="84" t="s">
        <v>12280</v>
      </c>
      <c r="B3941" s="84" t="s">
        <v>15264</v>
      </c>
      <c r="C3941" s="84">
        <v>2</v>
      </c>
      <c r="D3941" s="122">
        <v>1.2226922982260685E-3</v>
      </c>
      <c r="E3941" s="122">
        <v>2.1253456969522158</v>
      </c>
      <c r="F3941" s="84" t="s">
        <v>12036</v>
      </c>
      <c r="G3941" s="84" t="b">
        <v>0</v>
      </c>
      <c r="H3941" s="84" t="b">
        <v>0</v>
      </c>
      <c r="I3941" s="84" t="b">
        <v>0</v>
      </c>
      <c r="J3941" s="84" t="b">
        <v>0</v>
      </c>
      <c r="K3941" s="84" t="b">
        <v>1</v>
      </c>
      <c r="L3941" s="84" t="b">
        <v>0</v>
      </c>
    </row>
    <row r="3942" spans="1:12" x14ac:dyDescent="0.25">
      <c r="A3942" s="84" t="s">
        <v>15264</v>
      </c>
      <c r="B3942" s="84" t="s">
        <v>14514</v>
      </c>
      <c r="C3942" s="84">
        <v>2</v>
      </c>
      <c r="D3942" s="122">
        <v>1.2226922982260685E-3</v>
      </c>
      <c r="E3942" s="122">
        <v>3.2045269429998404</v>
      </c>
      <c r="F3942" s="84" t="s">
        <v>12036</v>
      </c>
      <c r="G3942" s="84" t="b">
        <v>0</v>
      </c>
      <c r="H3942" s="84" t="b">
        <v>1</v>
      </c>
      <c r="I3942" s="84" t="b">
        <v>0</v>
      </c>
      <c r="J3942" s="84" t="b">
        <v>0</v>
      </c>
      <c r="K3942" s="84" t="b">
        <v>0</v>
      </c>
      <c r="L3942" s="84" t="b">
        <v>0</v>
      </c>
    </row>
    <row r="3943" spans="1:12" x14ac:dyDescent="0.25">
      <c r="A3943" s="84" t="s">
        <v>14514</v>
      </c>
      <c r="B3943" s="84" t="s">
        <v>15265</v>
      </c>
      <c r="C3943" s="84">
        <v>2</v>
      </c>
      <c r="D3943" s="122">
        <v>1.2226922982260685E-3</v>
      </c>
      <c r="E3943" s="122">
        <v>3.2045269429998404</v>
      </c>
      <c r="F3943" s="84" t="s">
        <v>12036</v>
      </c>
      <c r="G3943" s="84" t="b">
        <v>0</v>
      </c>
      <c r="H3943" s="84" t="b">
        <v>0</v>
      </c>
      <c r="I3943" s="84" t="b">
        <v>0</v>
      </c>
      <c r="J3943" s="84" t="b">
        <v>0</v>
      </c>
      <c r="K3943" s="84" t="b">
        <v>0</v>
      </c>
      <c r="L3943" s="84" t="b">
        <v>0</v>
      </c>
    </row>
    <row r="3944" spans="1:12" x14ac:dyDescent="0.25">
      <c r="A3944" s="84" t="s">
        <v>15265</v>
      </c>
      <c r="B3944" s="84" t="s">
        <v>14201</v>
      </c>
      <c r="C3944" s="84">
        <v>2</v>
      </c>
      <c r="D3944" s="122">
        <v>1.2226922982260685E-3</v>
      </c>
      <c r="E3944" s="122">
        <v>2.7274056882801783</v>
      </c>
      <c r="F3944" s="84" t="s">
        <v>12036</v>
      </c>
      <c r="G3944" s="84" t="b">
        <v>0</v>
      </c>
      <c r="H3944" s="84" t="b">
        <v>0</v>
      </c>
      <c r="I3944" s="84" t="b">
        <v>0</v>
      </c>
      <c r="J3944" s="84" t="b">
        <v>0</v>
      </c>
      <c r="K3944" s="84" t="b">
        <v>0</v>
      </c>
      <c r="L3944" s="84" t="b">
        <v>0</v>
      </c>
    </row>
    <row r="3945" spans="1:12" x14ac:dyDescent="0.25">
      <c r="A3945" s="84" t="s">
        <v>14201</v>
      </c>
      <c r="B3945" s="84" t="s">
        <v>15266</v>
      </c>
      <c r="C3945" s="84">
        <v>2</v>
      </c>
      <c r="D3945" s="122">
        <v>1.2226922982260685E-3</v>
      </c>
      <c r="E3945" s="122">
        <v>2.7274056882801783</v>
      </c>
      <c r="F3945" s="84" t="s">
        <v>12036</v>
      </c>
      <c r="G3945" s="84" t="b">
        <v>0</v>
      </c>
      <c r="H3945" s="84" t="b">
        <v>0</v>
      </c>
      <c r="I3945" s="84" t="b">
        <v>0</v>
      </c>
      <c r="J3945" s="84" t="b">
        <v>0</v>
      </c>
      <c r="K3945" s="84" t="b">
        <v>0</v>
      </c>
      <c r="L3945" s="84" t="b">
        <v>0</v>
      </c>
    </row>
    <row r="3946" spans="1:12" x14ac:dyDescent="0.25">
      <c r="A3946" s="84" t="s">
        <v>15266</v>
      </c>
      <c r="B3946" s="84" t="s">
        <v>15267</v>
      </c>
      <c r="C3946" s="84">
        <v>2</v>
      </c>
      <c r="D3946" s="122">
        <v>1.2226922982260685E-3</v>
      </c>
      <c r="E3946" s="122">
        <v>3.2045269429998404</v>
      </c>
      <c r="F3946" s="84" t="s">
        <v>12036</v>
      </c>
      <c r="G3946" s="84" t="b">
        <v>0</v>
      </c>
      <c r="H3946" s="84" t="b">
        <v>0</v>
      </c>
      <c r="I3946" s="84" t="b">
        <v>0</v>
      </c>
      <c r="J3946" s="84" t="b">
        <v>1</v>
      </c>
      <c r="K3946" s="84" t="b">
        <v>0</v>
      </c>
      <c r="L3946" s="84" t="b">
        <v>0</v>
      </c>
    </row>
    <row r="3947" spans="1:12" x14ac:dyDescent="0.25">
      <c r="A3947" s="84" t="s">
        <v>683</v>
      </c>
      <c r="B3947" s="84" t="s">
        <v>14384</v>
      </c>
      <c r="C3947" s="84">
        <v>2</v>
      </c>
      <c r="D3947" s="122">
        <v>1.2226922982260685E-3</v>
      </c>
      <c r="E3947" s="122">
        <v>0.87158378287414828</v>
      </c>
      <c r="F3947" s="84" t="s">
        <v>12036</v>
      </c>
      <c r="G3947" s="84" t="b">
        <v>0</v>
      </c>
      <c r="H3947" s="84" t="b">
        <v>0</v>
      </c>
      <c r="I3947" s="84" t="b">
        <v>0</v>
      </c>
      <c r="J3947" s="84" t="b">
        <v>0</v>
      </c>
      <c r="K3947" s="84" t="b">
        <v>0</v>
      </c>
      <c r="L3947" s="84" t="b">
        <v>0</v>
      </c>
    </row>
    <row r="3948" spans="1:12" x14ac:dyDescent="0.25">
      <c r="A3948" s="84" t="s">
        <v>14309</v>
      </c>
      <c r="B3948" s="84" t="s">
        <v>15276</v>
      </c>
      <c r="C3948" s="84">
        <v>2</v>
      </c>
      <c r="D3948" s="122">
        <v>1.2226922982260685E-3</v>
      </c>
      <c r="E3948" s="122">
        <v>2.3916135863569852</v>
      </c>
      <c r="F3948" s="84" t="s">
        <v>12036</v>
      </c>
      <c r="G3948" s="84" t="b">
        <v>0</v>
      </c>
      <c r="H3948" s="84" t="b">
        <v>0</v>
      </c>
      <c r="I3948" s="84" t="b">
        <v>0</v>
      </c>
      <c r="J3948" s="84" t="b">
        <v>0</v>
      </c>
      <c r="K3948" s="84" t="b">
        <v>0</v>
      </c>
      <c r="L3948" s="84" t="b">
        <v>0</v>
      </c>
    </row>
    <row r="3949" spans="1:12" x14ac:dyDescent="0.25">
      <c r="A3949" s="84" t="s">
        <v>15276</v>
      </c>
      <c r="B3949" s="84" t="s">
        <v>14247</v>
      </c>
      <c r="C3949" s="84">
        <v>2</v>
      </c>
      <c r="D3949" s="122">
        <v>1.2226922982260685E-3</v>
      </c>
      <c r="E3949" s="122">
        <v>3.2045269429998404</v>
      </c>
      <c r="F3949" s="84" t="s">
        <v>12036</v>
      </c>
      <c r="G3949" s="84" t="b">
        <v>0</v>
      </c>
      <c r="H3949" s="84" t="b">
        <v>0</v>
      </c>
      <c r="I3949" s="84" t="b">
        <v>0</v>
      </c>
      <c r="J3949" s="84" t="b">
        <v>1</v>
      </c>
      <c r="K3949" s="84" t="b">
        <v>0</v>
      </c>
      <c r="L3949" s="84" t="b">
        <v>0</v>
      </c>
    </row>
    <row r="3950" spans="1:12" x14ac:dyDescent="0.25">
      <c r="A3950" s="84" t="s">
        <v>14247</v>
      </c>
      <c r="B3950" s="84" t="s">
        <v>12350</v>
      </c>
      <c r="C3950" s="84">
        <v>2</v>
      </c>
      <c r="D3950" s="122">
        <v>1.2226922982260685E-3</v>
      </c>
      <c r="E3950" s="122">
        <v>1.6667078479265665</v>
      </c>
      <c r="F3950" s="84" t="s">
        <v>12036</v>
      </c>
      <c r="G3950" s="84" t="b">
        <v>1</v>
      </c>
      <c r="H3950" s="84" t="b">
        <v>0</v>
      </c>
      <c r="I3950" s="84" t="b">
        <v>0</v>
      </c>
      <c r="J3950" s="84" t="b">
        <v>0</v>
      </c>
      <c r="K3950" s="84" t="b">
        <v>0</v>
      </c>
      <c r="L3950" s="84" t="b">
        <v>0</v>
      </c>
    </row>
    <row r="3951" spans="1:12" x14ac:dyDescent="0.25">
      <c r="A3951" s="84" t="s">
        <v>12296</v>
      </c>
      <c r="B3951" s="84" t="s">
        <v>731</v>
      </c>
      <c r="C3951" s="84">
        <v>2</v>
      </c>
      <c r="D3951" s="122">
        <v>1.2226922982260685E-3</v>
      </c>
      <c r="E3951" s="122">
        <v>2.5190629131012294E-2</v>
      </c>
      <c r="F3951" s="84" t="s">
        <v>12036</v>
      </c>
      <c r="G3951" s="84" t="b">
        <v>0</v>
      </c>
      <c r="H3951" s="84" t="b">
        <v>0</v>
      </c>
      <c r="I3951" s="84" t="b">
        <v>0</v>
      </c>
      <c r="J3951" s="84" t="b">
        <v>0</v>
      </c>
      <c r="K3951" s="84" t="b">
        <v>0</v>
      </c>
      <c r="L3951" s="84" t="b">
        <v>0</v>
      </c>
    </row>
    <row r="3952" spans="1:12" x14ac:dyDescent="0.25">
      <c r="A3952" s="84" t="s">
        <v>2788</v>
      </c>
      <c r="B3952" s="84" t="s">
        <v>12364</v>
      </c>
      <c r="C3952" s="84">
        <v>2</v>
      </c>
      <c r="D3952" s="122">
        <v>1.2226922982260685E-3</v>
      </c>
      <c r="E3952" s="122">
        <v>1.571058487420254</v>
      </c>
      <c r="F3952" s="84" t="s">
        <v>12036</v>
      </c>
      <c r="G3952" s="84" t="b">
        <v>0</v>
      </c>
      <c r="H3952" s="84" t="b">
        <v>0</v>
      </c>
      <c r="I3952" s="84" t="b">
        <v>0</v>
      </c>
      <c r="J3952" s="84" t="b">
        <v>0</v>
      </c>
      <c r="K3952" s="84" t="b">
        <v>0</v>
      </c>
      <c r="L3952" s="84" t="b">
        <v>0</v>
      </c>
    </row>
    <row r="3953" spans="1:12" x14ac:dyDescent="0.25">
      <c r="A3953" s="84" t="s">
        <v>12299</v>
      </c>
      <c r="B3953" s="84" t="s">
        <v>12350</v>
      </c>
      <c r="C3953" s="84">
        <v>2</v>
      </c>
      <c r="D3953" s="122">
        <v>1.2226922982260685E-3</v>
      </c>
      <c r="E3953" s="122">
        <v>0.9677378435905476</v>
      </c>
      <c r="F3953" s="84" t="s">
        <v>12036</v>
      </c>
      <c r="G3953" s="84" t="b">
        <v>0</v>
      </c>
      <c r="H3953" s="84" t="b">
        <v>0</v>
      </c>
      <c r="I3953" s="84" t="b">
        <v>0</v>
      </c>
      <c r="J3953" s="84" t="b">
        <v>0</v>
      </c>
      <c r="K3953" s="84" t="b">
        <v>0</v>
      </c>
      <c r="L3953" s="84" t="b">
        <v>0</v>
      </c>
    </row>
    <row r="3954" spans="1:12" x14ac:dyDescent="0.25">
      <c r="A3954" s="84" t="s">
        <v>12296</v>
      </c>
      <c r="B3954" s="84" t="s">
        <v>951</v>
      </c>
      <c r="C3954" s="84">
        <v>2</v>
      </c>
      <c r="D3954" s="122">
        <v>1.2226922982260685E-3</v>
      </c>
      <c r="E3954" s="122">
        <v>1.4701272004792736</v>
      </c>
      <c r="F3954" s="84" t="s">
        <v>12036</v>
      </c>
      <c r="G3954" s="84" t="b">
        <v>0</v>
      </c>
      <c r="H3954" s="84" t="b">
        <v>0</v>
      </c>
      <c r="I3954" s="84" t="b">
        <v>0</v>
      </c>
      <c r="J3954" s="84" t="b">
        <v>0</v>
      </c>
      <c r="K3954" s="84" t="b">
        <v>0</v>
      </c>
      <c r="L3954" s="84" t="b">
        <v>0</v>
      </c>
    </row>
    <row r="3955" spans="1:12" x14ac:dyDescent="0.25">
      <c r="A3955" s="84" t="s">
        <v>15403</v>
      </c>
      <c r="B3955" s="84" t="s">
        <v>15404</v>
      </c>
      <c r="C3955" s="84">
        <v>2</v>
      </c>
      <c r="D3955" s="122">
        <v>1.2226922982260685E-3</v>
      </c>
      <c r="E3955" s="122">
        <v>3.2045269429998404</v>
      </c>
      <c r="F3955" s="84" t="s">
        <v>12036</v>
      </c>
      <c r="G3955" s="84" t="b">
        <v>0</v>
      </c>
      <c r="H3955" s="84" t="b">
        <v>1</v>
      </c>
      <c r="I3955" s="84" t="b">
        <v>0</v>
      </c>
      <c r="J3955" s="84" t="b">
        <v>0</v>
      </c>
      <c r="K3955" s="84" t="b">
        <v>0</v>
      </c>
      <c r="L3955" s="84" t="b">
        <v>0</v>
      </c>
    </row>
    <row r="3956" spans="1:12" x14ac:dyDescent="0.25">
      <c r="A3956" s="84" t="s">
        <v>15404</v>
      </c>
      <c r="B3956" s="84" t="s">
        <v>15405</v>
      </c>
      <c r="C3956" s="84">
        <v>2</v>
      </c>
      <c r="D3956" s="122">
        <v>1.2226922982260685E-3</v>
      </c>
      <c r="E3956" s="122">
        <v>3.2045269429998404</v>
      </c>
      <c r="F3956" s="84" t="s">
        <v>12036</v>
      </c>
      <c r="G3956" s="84" t="b">
        <v>0</v>
      </c>
      <c r="H3956" s="84" t="b">
        <v>0</v>
      </c>
      <c r="I3956" s="84" t="b">
        <v>0</v>
      </c>
      <c r="J3956" s="84" t="b">
        <v>0</v>
      </c>
      <c r="K3956" s="84" t="b">
        <v>0</v>
      </c>
      <c r="L3956" s="84" t="b">
        <v>0</v>
      </c>
    </row>
    <row r="3957" spans="1:12" x14ac:dyDescent="0.25">
      <c r="A3957" s="84" t="s">
        <v>15405</v>
      </c>
      <c r="B3957" s="84" t="s">
        <v>14846</v>
      </c>
      <c r="C3957" s="84">
        <v>2</v>
      </c>
      <c r="D3957" s="122">
        <v>1.2226922982260685E-3</v>
      </c>
      <c r="E3957" s="122">
        <v>3.2045269429998404</v>
      </c>
      <c r="F3957" s="84" t="s">
        <v>12036</v>
      </c>
      <c r="G3957" s="84" t="b">
        <v>0</v>
      </c>
      <c r="H3957" s="84" t="b">
        <v>0</v>
      </c>
      <c r="I3957" s="84" t="b">
        <v>0</v>
      </c>
      <c r="J3957" s="84" t="b">
        <v>0</v>
      </c>
      <c r="K3957" s="84" t="b">
        <v>0</v>
      </c>
      <c r="L3957" s="84" t="b">
        <v>0</v>
      </c>
    </row>
    <row r="3958" spans="1:12" x14ac:dyDescent="0.25">
      <c r="A3958" s="84" t="s">
        <v>14846</v>
      </c>
      <c r="B3958" s="84" t="s">
        <v>14302</v>
      </c>
      <c r="C3958" s="84">
        <v>2</v>
      </c>
      <c r="D3958" s="122">
        <v>1.2226922982260685E-3</v>
      </c>
      <c r="E3958" s="122">
        <v>2.6024669516718779</v>
      </c>
      <c r="F3958" s="84" t="s">
        <v>12036</v>
      </c>
      <c r="G3958" s="84" t="b">
        <v>0</v>
      </c>
      <c r="H3958" s="84" t="b">
        <v>0</v>
      </c>
      <c r="I3958" s="84" t="b">
        <v>0</v>
      </c>
      <c r="J3958" s="84" t="b">
        <v>0</v>
      </c>
      <c r="K3958" s="84" t="b">
        <v>0</v>
      </c>
      <c r="L3958" s="84" t="b">
        <v>0</v>
      </c>
    </row>
    <row r="3959" spans="1:12" x14ac:dyDescent="0.25">
      <c r="A3959" s="84" t="s">
        <v>14302</v>
      </c>
      <c r="B3959" s="84" t="s">
        <v>12299</v>
      </c>
      <c r="C3959" s="84">
        <v>2</v>
      </c>
      <c r="D3959" s="122">
        <v>1.2226922982260685E-3</v>
      </c>
      <c r="E3959" s="122">
        <v>1.9034969473358594</v>
      </c>
      <c r="F3959" s="84" t="s">
        <v>12036</v>
      </c>
      <c r="G3959" s="84" t="b">
        <v>0</v>
      </c>
      <c r="H3959" s="84" t="b">
        <v>0</v>
      </c>
      <c r="I3959" s="84" t="b">
        <v>0</v>
      </c>
      <c r="J3959" s="84" t="b">
        <v>0</v>
      </c>
      <c r="K3959" s="84" t="b">
        <v>0</v>
      </c>
      <c r="L3959" s="84" t="b">
        <v>0</v>
      </c>
    </row>
    <row r="3960" spans="1:12" x14ac:dyDescent="0.25">
      <c r="A3960" s="84" t="s">
        <v>12299</v>
      </c>
      <c r="B3960" s="84" t="s">
        <v>14368</v>
      </c>
      <c r="C3960" s="84">
        <v>2</v>
      </c>
      <c r="D3960" s="122">
        <v>1.2226922982260685E-3</v>
      </c>
      <c r="E3960" s="122">
        <v>2.2045269429998404</v>
      </c>
      <c r="F3960" s="84" t="s">
        <v>12036</v>
      </c>
      <c r="G3960" s="84" t="b">
        <v>0</v>
      </c>
      <c r="H3960" s="84" t="b">
        <v>0</v>
      </c>
      <c r="I3960" s="84" t="b">
        <v>0</v>
      </c>
      <c r="J3960" s="84" t="b">
        <v>0</v>
      </c>
      <c r="K3960" s="84" t="b">
        <v>0</v>
      </c>
      <c r="L3960" s="84" t="b">
        <v>0</v>
      </c>
    </row>
    <row r="3961" spans="1:12" x14ac:dyDescent="0.25">
      <c r="A3961" s="84" t="s">
        <v>14368</v>
      </c>
      <c r="B3961" s="84" t="s">
        <v>970</v>
      </c>
      <c r="C3961" s="84">
        <v>2</v>
      </c>
      <c r="D3961" s="122">
        <v>1.2226922982260685E-3</v>
      </c>
      <c r="E3961" s="122">
        <v>1.8243157012882345</v>
      </c>
      <c r="F3961" s="84" t="s">
        <v>12036</v>
      </c>
      <c r="G3961" s="84" t="b">
        <v>0</v>
      </c>
      <c r="H3961" s="84" t="b">
        <v>0</v>
      </c>
      <c r="I3961" s="84" t="b">
        <v>0</v>
      </c>
      <c r="J3961" s="84" t="b">
        <v>0</v>
      </c>
      <c r="K3961" s="84" t="b">
        <v>0</v>
      </c>
      <c r="L3961" s="84" t="b">
        <v>0</v>
      </c>
    </row>
    <row r="3962" spans="1:12" x14ac:dyDescent="0.25">
      <c r="A3962" s="84" t="s">
        <v>523</v>
      </c>
      <c r="B3962" s="84" t="s">
        <v>14309</v>
      </c>
      <c r="C3962" s="84">
        <v>2</v>
      </c>
      <c r="D3962" s="122">
        <v>1.2226922982260685E-3</v>
      </c>
      <c r="E3962" s="122">
        <v>1.6730480259575855</v>
      </c>
      <c r="F3962" s="84" t="s">
        <v>12036</v>
      </c>
      <c r="G3962" s="84" t="b">
        <v>0</v>
      </c>
      <c r="H3962" s="84" t="b">
        <v>0</v>
      </c>
      <c r="I3962" s="84" t="b">
        <v>0</v>
      </c>
      <c r="J3962" s="84" t="b">
        <v>0</v>
      </c>
      <c r="K3962" s="84" t="b">
        <v>0</v>
      </c>
      <c r="L3962" s="84" t="b">
        <v>0</v>
      </c>
    </row>
    <row r="3963" spans="1:12" x14ac:dyDescent="0.25">
      <c r="A3963" s="84" t="s">
        <v>12369</v>
      </c>
      <c r="B3963" s="84" t="s">
        <v>12280</v>
      </c>
      <c r="C3963" s="84">
        <v>2</v>
      </c>
      <c r="D3963" s="122">
        <v>1.2226922982260685E-3</v>
      </c>
      <c r="E3963" s="122">
        <v>1.0831312622926172</v>
      </c>
      <c r="F3963" s="84" t="s">
        <v>12036</v>
      </c>
      <c r="G3963" s="84" t="b">
        <v>0</v>
      </c>
      <c r="H3963" s="84" t="b">
        <v>0</v>
      </c>
      <c r="I3963" s="84" t="b">
        <v>0</v>
      </c>
      <c r="J3963" s="84" t="b">
        <v>0</v>
      </c>
      <c r="K3963" s="84" t="b">
        <v>0</v>
      </c>
      <c r="L3963" s="84" t="b">
        <v>0</v>
      </c>
    </row>
    <row r="3964" spans="1:12" x14ac:dyDescent="0.25">
      <c r="A3964" s="84" t="s">
        <v>683</v>
      </c>
      <c r="B3964" s="84" t="s">
        <v>14221</v>
      </c>
      <c r="C3964" s="84">
        <v>2</v>
      </c>
      <c r="D3964" s="122">
        <v>1.2226922982260685E-3</v>
      </c>
      <c r="E3964" s="122">
        <v>0.54059056383272386</v>
      </c>
      <c r="F3964" s="84" t="s">
        <v>12036</v>
      </c>
      <c r="G3964" s="84" t="b">
        <v>0</v>
      </c>
      <c r="H3964" s="84" t="b">
        <v>0</v>
      </c>
      <c r="I3964" s="84" t="b">
        <v>0</v>
      </c>
      <c r="J3964" s="84" t="b">
        <v>0</v>
      </c>
      <c r="K3964" s="84" t="b">
        <v>0</v>
      </c>
      <c r="L3964" s="84" t="b">
        <v>0</v>
      </c>
    </row>
    <row r="3965" spans="1:12" x14ac:dyDescent="0.25">
      <c r="A3965" s="84" t="s">
        <v>14221</v>
      </c>
      <c r="B3965" s="84" t="s">
        <v>731</v>
      </c>
      <c r="C3965" s="84">
        <v>2</v>
      </c>
      <c r="D3965" s="122">
        <v>1.2226922982260685E-3</v>
      </c>
      <c r="E3965" s="122">
        <v>0.34046106390960379</v>
      </c>
      <c r="F3965" s="84" t="s">
        <v>12036</v>
      </c>
      <c r="G3965" s="84" t="b">
        <v>0</v>
      </c>
      <c r="H3965" s="84" t="b">
        <v>0</v>
      </c>
      <c r="I3965" s="84" t="b">
        <v>0</v>
      </c>
      <c r="J3965" s="84" t="b">
        <v>0</v>
      </c>
      <c r="K3965" s="84" t="b">
        <v>0</v>
      </c>
      <c r="L3965" s="84" t="b">
        <v>0</v>
      </c>
    </row>
    <row r="3966" spans="1:12" x14ac:dyDescent="0.25">
      <c r="A3966" s="84" t="s">
        <v>2713</v>
      </c>
      <c r="B3966" s="84" t="s">
        <v>731</v>
      </c>
      <c r="C3966" s="84">
        <v>2</v>
      </c>
      <c r="D3966" s="122">
        <v>1.2226922982260685E-3</v>
      </c>
      <c r="E3966" s="122">
        <v>0.37042428728704702</v>
      </c>
      <c r="F3966" s="84" t="s">
        <v>12036</v>
      </c>
      <c r="G3966" s="84" t="b">
        <v>0</v>
      </c>
      <c r="H3966" s="84" t="b">
        <v>0</v>
      </c>
      <c r="I3966" s="84" t="b">
        <v>0</v>
      </c>
      <c r="J3966" s="84" t="b">
        <v>0</v>
      </c>
      <c r="K3966" s="84" t="b">
        <v>0</v>
      </c>
      <c r="L3966" s="84" t="b">
        <v>0</v>
      </c>
    </row>
    <row r="3967" spans="1:12" x14ac:dyDescent="0.25">
      <c r="A3967" s="84" t="s">
        <v>2803</v>
      </c>
      <c r="B3967" s="84" t="s">
        <v>731</v>
      </c>
      <c r="C3967" s="84">
        <v>10</v>
      </c>
      <c r="D3967" s="122">
        <v>7.3993024484511477E-3</v>
      </c>
      <c r="E3967" s="122">
        <v>0.51776126294442337</v>
      </c>
      <c r="F3967" s="84" t="s">
        <v>12037</v>
      </c>
      <c r="G3967" s="84" t="b">
        <v>0</v>
      </c>
      <c r="H3967" s="84" t="b">
        <v>0</v>
      </c>
      <c r="I3967" s="84" t="b">
        <v>0</v>
      </c>
      <c r="J3967" s="84" t="b">
        <v>0</v>
      </c>
      <c r="K3967" s="84" t="b">
        <v>0</v>
      </c>
      <c r="L3967" s="84" t="b">
        <v>0</v>
      </c>
    </row>
    <row r="3968" spans="1:12" x14ac:dyDescent="0.25">
      <c r="A3968" s="84" t="s">
        <v>12356</v>
      </c>
      <c r="B3968" s="84" t="s">
        <v>14389</v>
      </c>
      <c r="C3968" s="84">
        <v>9</v>
      </c>
      <c r="D3968" s="122">
        <v>6.9928276004044745E-3</v>
      </c>
      <c r="E3968" s="122">
        <v>1.831380385916425</v>
      </c>
      <c r="F3968" s="84" t="s">
        <v>12037</v>
      </c>
      <c r="G3968" s="84" t="b">
        <v>1</v>
      </c>
      <c r="H3968" s="84" t="b">
        <v>0</v>
      </c>
      <c r="I3968" s="84" t="b">
        <v>0</v>
      </c>
      <c r="J3968" s="84" t="b">
        <v>0</v>
      </c>
      <c r="K3968" s="84" t="b">
        <v>0</v>
      </c>
      <c r="L3968" s="84" t="b">
        <v>0</v>
      </c>
    </row>
    <row r="3969" spans="1:12" x14ac:dyDescent="0.25">
      <c r="A3969" s="84" t="s">
        <v>731</v>
      </c>
      <c r="B3969" s="84" t="s">
        <v>12355</v>
      </c>
      <c r="C3969" s="84">
        <v>8</v>
      </c>
      <c r="D3969" s="122">
        <v>6.5471991280438742E-3</v>
      </c>
      <c r="E3969" s="122">
        <v>0.83138038591642505</v>
      </c>
      <c r="F3969" s="84" t="s">
        <v>12037</v>
      </c>
      <c r="G3969" s="84" t="b">
        <v>0</v>
      </c>
      <c r="H3969" s="84" t="b">
        <v>0</v>
      </c>
      <c r="I3969" s="84" t="b">
        <v>0</v>
      </c>
      <c r="J3969" s="84" t="b">
        <v>0</v>
      </c>
      <c r="K3969" s="84" t="b">
        <v>0</v>
      </c>
      <c r="L3969" s="84" t="b">
        <v>0</v>
      </c>
    </row>
    <row r="3970" spans="1:12" x14ac:dyDescent="0.25">
      <c r="A3970" s="84" t="s">
        <v>615</v>
      </c>
      <c r="B3970" s="84" t="s">
        <v>666</v>
      </c>
      <c r="C3970" s="84">
        <v>8</v>
      </c>
      <c r="D3970" s="122">
        <v>6.5471991280438742E-3</v>
      </c>
      <c r="E3970" s="122">
        <v>1.2159564330304813</v>
      </c>
      <c r="F3970" s="84" t="s">
        <v>12037</v>
      </c>
      <c r="G3970" s="84" t="b">
        <v>0</v>
      </c>
      <c r="H3970" s="84" t="b">
        <v>0</v>
      </c>
      <c r="I3970" s="84" t="b">
        <v>0</v>
      </c>
      <c r="J3970" s="84" t="b">
        <v>0</v>
      </c>
      <c r="K3970" s="84" t="b">
        <v>0</v>
      </c>
      <c r="L3970" s="84" t="b">
        <v>0</v>
      </c>
    </row>
    <row r="3971" spans="1:12" x14ac:dyDescent="0.25">
      <c r="A3971" s="84" t="s">
        <v>14457</v>
      </c>
      <c r="B3971" s="84" t="s">
        <v>14458</v>
      </c>
      <c r="C3971" s="84">
        <v>7</v>
      </c>
      <c r="D3971" s="122">
        <v>6.0574985316487603E-3</v>
      </c>
      <c r="E3971" s="122">
        <v>2.216731267280442</v>
      </c>
      <c r="F3971" s="84" t="s">
        <v>12037</v>
      </c>
      <c r="G3971" s="84" t="b">
        <v>0</v>
      </c>
      <c r="H3971" s="84" t="b">
        <v>0</v>
      </c>
      <c r="I3971" s="84" t="b">
        <v>0</v>
      </c>
      <c r="J3971" s="84" t="b">
        <v>0</v>
      </c>
      <c r="K3971" s="84" t="b">
        <v>0</v>
      </c>
      <c r="L3971" s="84" t="b">
        <v>0</v>
      </c>
    </row>
    <row r="3972" spans="1:12" x14ac:dyDescent="0.25">
      <c r="A3972" s="84" t="s">
        <v>14458</v>
      </c>
      <c r="B3972" s="84" t="s">
        <v>812</v>
      </c>
      <c r="C3972" s="84">
        <v>7</v>
      </c>
      <c r="D3972" s="122">
        <v>6.0574985316487603E-3</v>
      </c>
      <c r="E3972" s="122">
        <v>1.5704676134604263</v>
      </c>
      <c r="F3972" s="84" t="s">
        <v>12037</v>
      </c>
      <c r="G3972" s="84" t="b">
        <v>0</v>
      </c>
      <c r="H3972" s="84" t="b">
        <v>0</v>
      </c>
      <c r="I3972" s="84" t="b">
        <v>0</v>
      </c>
      <c r="J3972" s="84" t="b">
        <v>0</v>
      </c>
      <c r="K3972" s="84" t="b">
        <v>1</v>
      </c>
      <c r="L3972" s="84" t="b">
        <v>0</v>
      </c>
    </row>
    <row r="3973" spans="1:12" x14ac:dyDescent="0.25">
      <c r="A3973" s="84" t="s">
        <v>731</v>
      </c>
      <c r="B3973" s="84" t="s">
        <v>14343</v>
      </c>
      <c r="C3973" s="84">
        <v>6</v>
      </c>
      <c r="D3973" s="122">
        <v>5.517389159514525E-3</v>
      </c>
      <c r="E3973" s="122">
        <v>1.2293203945884628</v>
      </c>
      <c r="F3973" s="84" t="s">
        <v>12037</v>
      </c>
      <c r="G3973" s="84" t="b">
        <v>0</v>
      </c>
      <c r="H3973" s="84" t="b">
        <v>0</v>
      </c>
      <c r="I3973" s="84" t="b">
        <v>0</v>
      </c>
      <c r="J3973" s="84" t="b">
        <v>0</v>
      </c>
      <c r="K3973" s="84" t="b">
        <v>0</v>
      </c>
      <c r="L3973" s="84" t="b">
        <v>0</v>
      </c>
    </row>
    <row r="3974" spans="1:12" x14ac:dyDescent="0.25">
      <c r="A3974" s="84" t="s">
        <v>12355</v>
      </c>
      <c r="B3974" s="84" t="s">
        <v>14414</v>
      </c>
      <c r="C3974" s="84">
        <v>6</v>
      </c>
      <c r="D3974" s="122">
        <v>5.517389159514525E-3</v>
      </c>
      <c r="E3974" s="122">
        <v>1.7607993116307179</v>
      </c>
      <c r="F3974" s="84" t="s">
        <v>12037</v>
      </c>
      <c r="G3974" s="84" t="b">
        <v>0</v>
      </c>
      <c r="H3974" s="84" t="b">
        <v>0</v>
      </c>
      <c r="I3974" s="84" t="b">
        <v>0</v>
      </c>
      <c r="J3974" s="84" t="b">
        <v>0</v>
      </c>
      <c r="K3974" s="84" t="b">
        <v>0</v>
      </c>
      <c r="L3974" s="84" t="b">
        <v>0</v>
      </c>
    </row>
    <row r="3975" spans="1:12" x14ac:dyDescent="0.25">
      <c r="A3975" s="84" t="s">
        <v>14414</v>
      </c>
      <c r="B3975" s="84" t="s">
        <v>14251</v>
      </c>
      <c r="C3975" s="84">
        <v>6</v>
      </c>
      <c r="D3975" s="122">
        <v>5.517389159514525E-3</v>
      </c>
      <c r="E3975" s="122">
        <v>1.9826480612470743</v>
      </c>
      <c r="F3975" s="84" t="s">
        <v>12037</v>
      </c>
      <c r="G3975" s="84" t="b">
        <v>0</v>
      </c>
      <c r="H3975" s="84" t="b">
        <v>0</v>
      </c>
      <c r="I3975" s="84" t="b">
        <v>0</v>
      </c>
      <c r="J3975" s="84" t="b">
        <v>1</v>
      </c>
      <c r="K3975" s="84" t="b">
        <v>0</v>
      </c>
      <c r="L3975" s="84" t="b">
        <v>0</v>
      </c>
    </row>
    <row r="3976" spans="1:12" x14ac:dyDescent="0.25">
      <c r="A3976" s="84" t="s">
        <v>14251</v>
      </c>
      <c r="B3976" s="84" t="s">
        <v>2803</v>
      </c>
      <c r="C3976" s="84">
        <v>6</v>
      </c>
      <c r="D3976" s="122">
        <v>5.517389159514525E-3</v>
      </c>
      <c r="E3976" s="122">
        <v>1.0996178681840989</v>
      </c>
      <c r="F3976" s="84" t="s">
        <v>12037</v>
      </c>
      <c r="G3976" s="84" t="b">
        <v>1</v>
      </c>
      <c r="H3976" s="84" t="b">
        <v>0</v>
      </c>
      <c r="I3976" s="84" t="b">
        <v>0</v>
      </c>
      <c r="J3976" s="84" t="b">
        <v>0</v>
      </c>
      <c r="K3976" s="84" t="b">
        <v>0</v>
      </c>
      <c r="L3976" s="84" t="b">
        <v>0</v>
      </c>
    </row>
    <row r="3977" spans="1:12" x14ac:dyDescent="0.25">
      <c r="A3977" s="84" t="s">
        <v>2803</v>
      </c>
      <c r="B3977" s="84" t="s">
        <v>14232</v>
      </c>
      <c r="C3977" s="84">
        <v>6</v>
      </c>
      <c r="D3977" s="122">
        <v>5.517389159514525E-3</v>
      </c>
      <c r="E3977" s="122">
        <v>1.2959125133280669</v>
      </c>
      <c r="F3977" s="84" t="s">
        <v>12037</v>
      </c>
      <c r="G3977" s="84" t="b">
        <v>0</v>
      </c>
      <c r="H3977" s="84" t="b">
        <v>0</v>
      </c>
      <c r="I3977" s="84" t="b">
        <v>0</v>
      </c>
      <c r="J3977" s="84" t="b">
        <v>0</v>
      </c>
      <c r="K3977" s="84" t="b">
        <v>0</v>
      </c>
      <c r="L3977" s="84" t="b">
        <v>0</v>
      </c>
    </row>
    <row r="3978" spans="1:12" x14ac:dyDescent="0.25">
      <c r="A3978" s="84" t="s">
        <v>14232</v>
      </c>
      <c r="B3978" s="84" t="s">
        <v>812</v>
      </c>
      <c r="C3978" s="84">
        <v>6</v>
      </c>
      <c r="D3978" s="122">
        <v>5.517389159514525E-3</v>
      </c>
      <c r="E3978" s="122">
        <v>1.5035208238298132</v>
      </c>
      <c r="F3978" s="84" t="s">
        <v>12037</v>
      </c>
      <c r="G3978" s="84" t="b">
        <v>0</v>
      </c>
      <c r="H3978" s="84" t="b">
        <v>0</v>
      </c>
      <c r="I3978" s="84" t="b">
        <v>0</v>
      </c>
      <c r="J3978" s="84" t="b">
        <v>0</v>
      </c>
      <c r="K3978" s="84" t="b">
        <v>1</v>
      </c>
      <c r="L3978" s="84" t="b">
        <v>0</v>
      </c>
    </row>
    <row r="3979" spans="1:12" x14ac:dyDescent="0.25">
      <c r="A3979" s="84" t="s">
        <v>812</v>
      </c>
      <c r="B3979" s="84" t="s">
        <v>14521</v>
      </c>
      <c r="C3979" s="84">
        <v>6</v>
      </c>
      <c r="D3979" s="122">
        <v>5.517389159514525E-3</v>
      </c>
      <c r="E3979" s="122">
        <v>1.646855959323881</v>
      </c>
      <c r="F3979" s="84" t="s">
        <v>12037</v>
      </c>
      <c r="G3979" s="84" t="b">
        <v>0</v>
      </c>
      <c r="H3979" s="84" t="b">
        <v>1</v>
      </c>
      <c r="I3979" s="84" t="b">
        <v>0</v>
      </c>
      <c r="J3979" s="84" t="b">
        <v>0</v>
      </c>
      <c r="K3979" s="84" t="b">
        <v>0</v>
      </c>
      <c r="L3979" s="84" t="b">
        <v>0</v>
      </c>
    </row>
    <row r="3980" spans="1:12" x14ac:dyDescent="0.25">
      <c r="A3980" s="84" t="s">
        <v>14521</v>
      </c>
      <c r="B3980" s="84" t="s">
        <v>12356</v>
      </c>
      <c r="C3980" s="84">
        <v>6</v>
      </c>
      <c r="D3980" s="122">
        <v>5.517389159514525E-3</v>
      </c>
      <c r="E3980" s="122">
        <v>1.831380385916425</v>
      </c>
      <c r="F3980" s="84" t="s">
        <v>12037</v>
      </c>
      <c r="G3980" s="84" t="b">
        <v>0</v>
      </c>
      <c r="H3980" s="84" t="b">
        <v>0</v>
      </c>
      <c r="I3980" s="84" t="b">
        <v>0</v>
      </c>
      <c r="J3980" s="84" t="b">
        <v>1</v>
      </c>
      <c r="K3980" s="84" t="b">
        <v>0</v>
      </c>
      <c r="L3980" s="84" t="b">
        <v>0</v>
      </c>
    </row>
    <row r="3981" spans="1:12" x14ac:dyDescent="0.25">
      <c r="A3981" s="84" t="s">
        <v>12356</v>
      </c>
      <c r="B3981" s="84" t="s">
        <v>12355</v>
      </c>
      <c r="C3981" s="84">
        <v>6</v>
      </c>
      <c r="D3981" s="122">
        <v>5.517389159514525E-3</v>
      </c>
      <c r="E3981" s="122">
        <v>1.3085016406360876</v>
      </c>
      <c r="F3981" s="84" t="s">
        <v>12037</v>
      </c>
      <c r="G3981" s="84" t="b">
        <v>1</v>
      </c>
      <c r="H3981" s="84" t="b">
        <v>0</v>
      </c>
      <c r="I3981" s="84" t="b">
        <v>0</v>
      </c>
      <c r="J3981" s="84" t="b">
        <v>0</v>
      </c>
      <c r="K3981" s="84" t="b">
        <v>0</v>
      </c>
      <c r="L3981" s="84" t="b">
        <v>0</v>
      </c>
    </row>
    <row r="3982" spans="1:12" x14ac:dyDescent="0.25">
      <c r="A3982" s="84" t="s">
        <v>12355</v>
      </c>
      <c r="B3982" s="84" t="s">
        <v>14273</v>
      </c>
      <c r="C3982" s="84">
        <v>6</v>
      </c>
      <c r="D3982" s="122">
        <v>5.517389159514525E-3</v>
      </c>
      <c r="E3982" s="122">
        <v>1.5389505620143615</v>
      </c>
      <c r="F3982" s="84" t="s">
        <v>12037</v>
      </c>
      <c r="G3982" s="84" t="b">
        <v>0</v>
      </c>
      <c r="H3982" s="84" t="b">
        <v>0</v>
      </c>
      <c r="I3982" s="84" t="b">
        <v>0</v>
      </c>
      <c r="J3982" s="84" t="b">
        <v>0</v>
      </c>
      <c r="K3982" s="84" t="b">
        <v>0</v>
      </c>
      <c r="L3982" s="84" t="b">
        <v>0</v>
      </c>
    </row>
    <row r="3983" spans="1:12" x14ac:dyDescent="0.25">
      <c r="A3983" s="84" t="s">
        <v>14273</v>
      </c>
      <c r="B3983" s="84" t="s">
        <v>812</v>
      </c>
      <c r="C3983" s="84">
        <v>6</v>
      </c>
      <c r="D3983" s="122">
        <v>5.517389159514525E-3</v>
      </c>
      <c r="E3983" s="122">
        <v>1.3072261786858448</v>
      </c>
      <c r="F3983" s="84" t="s">
        <v>12037</v>
      </c>
      <c r="G3983" s="84" t="b">
        <v>0</v>
      </c>
      <c r="H3983" s="84" t="b">
        <v>0</v>
      </c>
      <c r="I3983" s="84" t="b">
        <v>0</v>
      </c>
      <c r="J3983" s="84" t="b">
        <v>0</v>
      </c>
      <c r="K3983" s="84" t="b">
        <v>1</v>
      </c>
      <c r="L3983" s="84" t="b">
        <v>0</v>
      </c>
    </row>
    <row r="3984" spans="1:12" x14ac:dyDescent="0.25">
      <c r="A3984" s="84" t="s">
        <v>839</v>
      </c>
      <c r="B3984" s="84" t="s">
        <v>838</v>
      </c>
      <c r="C3984" s="84">
        <v>6</v>
      </c>
      <c r="D3984" s="122">
        <v>5.517389159514525E-3</v>
      </c>
      <c r="E3984" s="122">
        <v>2.2836780569110555</v>
      </c>
      <c r="F3984" s="84" t="s">
        <v>12037</v>
      </c>
      <c r="G3984" s="84" t="b">
        <v>0</v>
      </c>
      <c r="H3984" s="84" t="b">
        <v>0</v>
      </c>
      <c r="I3984" s="84" t="b">
        <v>0</v>
      </c>
      <c r="J3984" s="84" t="b">
        <v>0</v>
      </c>
      <c r="K3984" s="84" t="b">
        <v>0</v>
      </c>
      <c r="L3984" s="84" t="b">
        <v>0</v>
      </c>
    </row>
    <row r="3985" spans="1:12" x14ac:dyDescent="0.25">
      <c r="A3985" s="84" t="s">
        <v>731</v>
      </c>
      <c r="B3985" s="84" t="s">
        <v>2803</v>
      </c>
      <c r="C3985" s="84">
        <v>5</v>
      </c>
      <c r="D3985" s="122">
        <v>4.9183961459420963E-3</v>
      </c>
      <c r="E3985" s="122">
        <v>0.22932039458846271</v>
      </c>
      <c r="F3985" s="84" t="s">
        <v>12037</v>
      </c>
      <c r="G3985" s="84" t="b">
        <v>0</v>
      </c>
      <c r="H3985" s="84" t="b">
        <v>0</v>
      </c>
      <c r="I3985" s="84" t="b">
        <v>0</v>
      </c>
      <c r="J3985" s="84" t="b">
        <v>0</v>
      </c>
      <c r="K3985" s="84" t="b">
        <v>0</v>
      </c>
      <c r="L3985" s="84" t="b">
        <v>0</v>
      </c>
    </row>
    <row r="3986" spans="1:12" x14ac:dyDescent="0.25">
      <c r="A3986" s="84" t="s">
        <v>14445</v>
      </c>
      <c r="B3986" s="84" t="s">
        <v>14579</v>
      </c>
      <c r="C3986" s="84">
        <v>5</v>
      </c>
      <c r="D3986" s="122">
        <v>4.9183961459420963E-3</v>
      </c>
      <c r="E3986" s="122">
        <v>2.2836780569110555</v>
      </c>
      <c r="F3986" s="84" t="s">
        <v>12037</v>
      </c>
      <c r="G3986" s="84" t="b">
        <v>0</v>
      </c>
      <c r="H3986" s="84" t="b">
        <v>0</v>
      </c>
      <c r="I3986" s="84" t="b">
        <v>0</v>
      </c>
      <c r="J3986" s="84" t="b">
        <v>0</v>
      </c>
      <c r="K3986" s="84" t="b">
        <v>0</v>
      </c>
      <c r="L3986" s="84" t="b">
        <v>0</v>
      </c>
    </row>
    <row r="3987" spans="1:12" x14ac:dyDescent="0.25">
      <c r="A3987" s="84" t="s">
        <v>12376</v>
      </c>
      <c r="B3987" s="84" t="s">
        <v>12377</v>
      </c>
      <c r="C3987" s="84">
        <v>5</v>
      </c>
      <c r="D3987" s="122">
        <v>4.9183961459420963E-3</v>
      </c>
      <c r="E3987" s="122">
        <v>2.1075867978553742</v>
      </c>
      <c r="F3987" s="84" t="s">
        <v>12037</v>
      </c>
      <c r="G3987" s="84" t="b">
        <v>0</v>
      </c>
      <c r="H3987" s="84" t="b">
        <v>0</v>
      </c>
      <c r="I3987" s="84" t="b">
        <v>0</v>
      </c>
      <c r="J3987" s="84" t="b">
        <v>0</v>
      </c>
      <c r="K3987" s="84" t="b">
        <v>0</v>
      </c>
      <c r="L3987" s="84" t="b">
        <v>0</v>
      </c>
    </row>
    <row r="3988" spans="1:12" x14ac:dyDescent="0.25">
      <c r="A3988" s="84" t="s">
        <v>14251</v>
      </c>
      <c r="B3988" s="84" t="s">
        <v>731</v>
      </c>
      <c r="C3988" s="84">
        <v>5</v>
      </c>
      <c r="D3988" s="122">
        <v>4.9183961459420963E-3</v>
      </c>
      <c r="E3988" s="122">
        <v>0.87430858645823595</v>
      </c>
      <c r="F3988" s="84" t="s">
        <v>12037</v>
      </c>
      <c r="G3988" s="84" t="b">
        <v>1</v>
      </c>
      <c r="H3988" s="84" t="b">
        <v>0</v>
      </c>
      <c r="I3988" s="84" t="b">
        <v>0</v>
      </c>
      <c r="J3988" s="84" t="b">
        <v>0</v>
      </c>
      <c r="K3988" s="84" t="b">
        <v>0</v>
      </c>
      <c r="L3988" s="84" t="b">
        <v>0</v>
      </c>
    </row>
    <row r="3989" spans="1:12" x14ac:dyDescent="0.25">
      <c r="A3989" s="84" t="s">
        <v>731</v>
      </c>
      <c r="B3989" s="84" t="s">
        <v>14613</v>
      </c>
      <c r="C3989" s="84">
        <v>5</v>
      </c>
      <c r="D3989" s="122">
        <v>4.9183961459420963E-3</v>
      </c>
      <c r="E3989" s="122">
        <v>1.2293203945884625</v>
      </c>
      <c r="F3989" s="84" t="s">
        <v>12037</v>
      </c>
      <c r="G3989" s="84" t="b">
        <v>0</v>
      </c>
      <c r="H3989" s="84" t="b">
        <v>0</v>
      </c>
      <c r="I3989" s="84" t="b">
        <v>0</v>
      </c>
      <c r="J3989" s="84" t="b">
        <v>0</v>
      </c>
      <c r="K3989" s="84" t="b">
        <v>1</v>
      </c>
      <c r="L3989" s="84" t="b">
        <v>0</v>
      </c>
    </row>
    <row r="3990" spans="1:12" x14ac:dyDescent="0.25">
      <c r="A3990" s="84" t="s">
        <v>841</v>
      </c>
      <c r="B3990" s="84" t="s">
        <v>840</v>
      </c>
      <c r="C3990" s="84">
        <v>5</v>
      </c>
      <c r="D3990" s="122">
        <v>4.9183961459420963E-3</v>
      </c>
      <c r="E3990" s="122">
        <v>2.1587393203027556</v>
      </c>
      <c r="F3990" s="84" t="s">
        <v>12037</v>
      </c>
      <c r="G3990" s="84" t="b">
        <v>0</v>
      </c>
      <c r="H3990" s="84" t="b">
        <v>0</v>
      </c>
      <c r="I3990" s="84" t="b">
        <v>0</v>
      </c>
      <c r="J3990" s="84" t="b">
        <v>0</v>
      </c>
      <c r="K3990" s="84" t="b">
        <v>0</v>
      </c>
      <c r="L3990" s="84" t="b">
        <v>0</v>
      </c>
    </row>
    <row r="3991" spans="1:12" x14ac:dyDescent="0.25">
      <c r="A3991" s="84" t="s">
        <v>810</v>
      </c>
      <c r="B3991" s="84" t="s">
        <v>915</v>
      </c>
      <c r="C3991" s="84">
        <v>5</v>
      </c>
      <c r="D3991" s="122">
        <v>4.9183961459420963E-3</v>
      </c>
      <c r="E3991" s="122">
        <v>1.5566793289747931</v>
      </c>
      <c r="F3991" s="84" t="s">
        <v>12037</v>
      </c>
      <c r="G3991" s="84" t="b">
        <v>0</v>
      </c>
      <c r="H3991" s="84" t="b">
        <v>0</v>
      </c>
      <c r="I3991" s="84" t="b">
        <v>0</v>
      </c>
      <c r="J3991" s="84" t="b">
        <v>0</v>
      </c>
      <c r="K3991" s="84" t="b">
        <v>0</v>
      </c>
      <c r="L3991" s="84" t="b">
        <v>0</v>
      </c>
    </row>
    <row r="3992" spans="1:12" x14ac:dyDescent="0.25">
      <c r="A3992" s="84" t="s">
        <v>14284</v>
      </c>
      <c r="B3992" s="84" t="s">
        <v>12377</v>
      </c>
      <c r="C3992" s="84">
        <v>4</v>
      </c>
      <c r="D3992" s="122">
        <v>4.2485955013951554E-3</v>
      </c>
      <c r="E3992" s="122">
        <v>1.9314955387996928</v>
      </c>
      <c r="F3992" s="84" t="s">
        <v>12037</v>
      </c>
      <c r="G3992" s="84" t="b">
        <v>0</v>
      </c>
      <c r="H3992" s="84" t="b">
        <v>0</v>
      </c>
      <c r="I3992" s="84" t="b">
        <v>0</v>
      </c>
      <c r="J3992" s="84" t="b">
        <v>0</v>
      </c>
      <c r="K3992" s="84" t="b">
        <v>0</v>
      </c>
      <c r="L3992" s="84" t="b">
        <v>0</v>
      </c>
    </row>
    <row r="3993" spans="1:12" x14ac:dyDescent="0.25">
      <c r="A3993" s="84" t="s">
        <v>666</v>
      </c>
      <c r="B3993" s="84" t="s">
        <v>14199</v>
      </c>
      <c r="C3993" s="84">
        <v>4</v>
      </c>
      <c r="D3993" s="122">
        <v>4.2485955013951554E-3</v>
      </c>
      <c r="E3993" s="122">
        <v>1.4763685777861983</v>
      </c>
      <c r="F3993" s="84" t="s">
        <v>12037</v>
      </c>
      <c r="G3993" s="84" t="b">
        <v>0</v>
      </c>
      <c r="H3993" s="84" t="b">
        <v>0</v>
      </c>
      <c r="I3993" s="84" t="b">
        <v>0</v>
      </c>
      <c r="J3993" s="84" t="b">
        <v>0</v>
      </c>
      <c r="K3993" s="84" t="b">
        <v>0</v>
      </c>
      <c r="L3993" s="84" t="b">
        <v>0</v>
      </c>
    </row>
    <row r="3994" spans="1:12" x14ac:dyDescent="0.25">
      <c r="A3994" s="84" t="s">
        <v>628</v>
      </c>
      <c r="B3994" s="84" t="s">
        <v>12270</v>
      </c>
      <c r="C3994" s="84">
        <v>4</v>
      </c>
      <c r="D3994" s="122">
        <v>4.2485955013951554E-3</v>
      </c>
      <c r="E3994" s="122">
        <v>2.3628593029586802</v>
      </c>
      <c r="F3994" s="84" t="s">
        <v>12037</v>
      </c>
      <c r="G3994" s="84" t="b">
        <v>0</v>
      </c>
      <c r="H3994" s="84" t="b">
        <v>0</v>
      </c>
      <c r="I3994" s="84" t="b">
        <v>0</v>
      </c>
      <c r="J3994" s="84" t="b">
        <v>0</v>
      </c>
      <c r="K3994" s="84" t="b">
        <v>0</v>
      </c>
      <c r="L3994" s="84" t="b">
        <v>0</v>
      </c>
    </row>
    <row r="3995" spans="1:12" x14ac:dyDescent="0.25">
      <c r="A3995" s="84" t="s">
        <v>14238</v>
      </c>
      <c r="B3995" s="84" t="s">
        <v>615</v>
      </c>
      <c r="C3995" s="84">
        <v>4</v>
      </c>
      <c r="D3995" s="122">
        <v>4.2485955013951554E-3</v>
      </c>
      <c r="E3995" s="122">
        <v>1.321466617800455</v>
      </c>
      <c r="F3995" s="84" t="s">
        <v>12037</v>
      </c>
      <c r="G3995" s="84" t="b">
        <v>0</v>
      </c>
      <c r="H3995" s="84" t="b">
        <v>0</v>
      </c>
      <c r="I3995" s="84" t="b">
        <v>0</v>
      </c>
      <c r="J3995" s="84" t="b">
        <v>0</v>
      </c>
      <c r="K3995" s="84" t="b">
        <v>0</v>
      </c>
      <c r="L3995" s="84" t="b">
        <v>0</v>
      </c>
    </row>
    <row r="3996" spans="1:12" x14ac:dyDescent="0.25">
      <c r="A3996" s="84" t="s">
        <v>14612</v>
      </c>
      <c r="B3996" s="84" t="s">
        <v>14809</v>
      </c>
      <c r="C3996" s="84">
        <v>4</v>
      </c>
      <c r="D3996" s="122">
        <v>4.2485955013951554E-3</v>
      </c>
      <c r="E3996" s="122">
        <v>2.4597693159667364</v>
      </c>
      <c r="F3996" s="84" t="s">
        <v>12037</v>
      </c>
      <c r="G3996" s="84" t="b">
        <v>0</v>
      </c>
      <c r="H3996" s="84" t="b">
        <v>0</v>
      </c>
      <c r="I3996" s="84" t="b">
        <v>0</v>
      </c>
      <c r="J3996" s="84" t="b">
        <v>0</v>
      </c>
      <c r="K3996" s="84" t="b">
        <v>0</v>
      </c>
      <c r="L3996" s="84" t="b">
        <v>0</v>
      </c>
    </row>
    <row r="3997" spans="1:12" x14ac:dyDescent="0.25">
      <c r="A3997" s="84" t="s">
        <v>14809</v>
      </c>
      <c r="B3997" s="84" t="s">
        <v>731</v>
      </c>
      <c r="C3997" s="84">
        <v>4</v>
      </c>
      <c r="D3997" s="122">
        <v>4.2485955013951554E-3</v>
      </c>
      <c r="E3997" s="122">
        <v>1.2167312672804422</v>
      </c>
      <c r="F3997" s="84" t="s">
        <v>12037</v>
      </c>
      <c r="G3997" s="84" t="b">
        <v>0</v>
      </c>
      <c r="H3997" s="84" t="b">
        <v>0</v>
      </c>
      <c r="I3997" s="84" t="b">
        <v>0</v>
      </c>
      <c r="J3997" s="84" t="b">
        <v>0</v>
      </c>
      <c r="K3997" s="84" t="b">
        <v>0</v>
      </c>
      <c r="L3997" s="84" t="b">
        <v>0</v>
      </c>
    </row>
    <row r="3998" spans="1:12" x14ac:dyDescent="0.25">
      <c r="A3998" s="84" t="s">
        <v>14613</v>
      </c>
      <c r="B3998" s="84" t="s">
        <v>14285</v>
      </c>
      <c r="C3998" s="84">
        <v>4</v>
      </c>
      <c r="D3998" s="122">
        <v>4.2485955013951554E-3</v>
      </c>
      <c r="E3998" s="122">
        <v>2.2659492899506239</v>
      </c>
      <c r="F3998" s="84" t="s">
        <v>12037</v>
      </c>
      <c r="G3998" s="84" t="b">
        <v>0</v>
      </c>
      <c r="H3998" s="84" t="b">
        <v>1</v>
      </c>
      <c r="I3998" s="84" t="b">
        <v>0</v>
      </c>
      <c r="J3998" s="84" t="b">
        <v>1</v>
      </c>
      <c r="K3998" s="84" t="b">
        <v>0</v>
      </c>
      <c r="L3998" s="84" t="b">
        <v>0</v>
      </c>
    </row>
    <row r="3999" spans="1:12" x14ac:dyDescent="0.25">
      <c r="A3999" s="84" t="s">
        <v>14285</v>
      </c>
      <c r="B3999" s="84" t="s">
        <v>14275</v>
      </c>
      <c r="C3999" s="84">
        <v>4</v>
      </c>
      <c r="D3999" s="122">
        <v>4.2485955013951554E-3</v>
      </c>
      <c r="E3999" s="122">
        <v>2.1867680439029988</v>
      </c>
      <c r="F3999" s="84" t="s">
        <v>12037</v>
      </c>
      <c r="G3999" s="84" t="b">
        <v>1</v>
      </c>
      <c r="H3999" s="84" t="b">
        <v>0</v>
      </c>
      <c r="I3999" s="84" t="b">
        <v>0</v>
      </c>
      <c r="J3999" s="84" t="b">
        <v>1</v>
      </c>
      <c r="K3999" s="84" t="b">
        <v>0</v>
      </c>
      <c r="L3999" s="84" t="b">
        <v>0</v>
      </c>
    </row>
    <row r="4000" spans="1:12" x14ac:dyDescent="0.25">
      <c r="A4000" s="84" t="s">
        <v>14275</v>
      </c>
      <c r="B4000" s="84" t="s">
        <v>14810</v>
      </c>
      <c r="C4000" s="84">
        <v>4</v>
      </c>
      <c r="D4000" s="122">
        <v>4.2485955013951554E-3</v>
      </c>
      <c r="E4000" s="122">
        <v>2.2836780569110555</v>
      </c>
      <c r="F4000" s="84" t="s">
        <v>12037</v>
      </c>
      <c r="G4000" s="84" t="b">
        <v>1</v>
      </c>
      <c r="H4000" s="84" t="b">
        <v>0</v>
      </c>
      <c r="I4000" s="84" t="b">
        <v>0</v>
      </c>
      <c r="J4000" s="84" t="b">
        <v>0</v>
      </c>
      <c r="K4000" s="84" t="b">
        <v>1</v>
      </c>
      <c r="L4000" s="84" t="b">
        <v>1</v>
      </c>
    </row>
    <row r="4001" spans="1:12" x14ac:dyDescent="0.25">
      <c r="A4001" s="84" t="s">
        <v>14810</v>
      </c>
      <c r="B4001" s="84" t="s">
        <v>14527</v>
      </c>
      <c r="C4001" s="84">
        <v>4</v>
      </c>
      <c r="D4001" s="122">
        <v>4.2485955013951554E-3</v>
      </c>
      <c r="E4001" s="122">
        <v>2.4597693159667364</v>
      </c>
      <c r="F4001" s="84" t="s">
        <v>12037</v>
      </c>
      <c r="G4001" s="84" t="b">
        <v>0</v>
      </c>
      <c r="H4001" s="84" t="b">
        <v>1</v>
      </c>
      <c r="I4001" s="84" t="b">
        <v>1</v>
      </c>
      <c r="J4001" s="84" t="b">
        <v>0</v>
      </c>
      <c r="K4001" s="84" t="b">
        <v>0</v>
      </c>
      <c r="L4001" s="84" t="b">
        <v>0</v>
      </c>
    </row>
    <row r="4002" spans="1:12" x14ac:dyDescent="0.25">
      <c r="A4002" s="84" t="s">
        <v>14527</v>
      </c>
      <c r="B4002" s="84" t="s">
        <v>14348</v>
      </c>
      <c r="C4002" s="84">
        <v>4</v>
      </c>
      <c r="D4002" s="122">
        <v>4.2485955013951554E-3</v>
      </c>
      <c r="E4002" s="122">
        <v>2.1587393203027556</v>
      </c>
      <c r="F4002" s="84" t="s">
        <v>12037</v>
      </c>
      <c r="G4002" s="84" t="b">
        <v>0</v>
      </c>
      <c r="H4002" s="84" t="b">
        <v>0</v>
      </c>
      <c r="I4002" s="84" t="b">
        <v>0</v>
      </c>
      <c r="J4002" s="84" t="b">
        <v>0</v>
      </c>
      <c r="K4002" s="84" t="b">
        <v>0</v>
      </c>
      <c r="L4002" s="84" t="b">
        <v>0</v>
      </c>
    </row>
    <row r="4003" spans="1:12" x14ac:dyDescent="0.25">
      <c r="A4003" s="84" t="s">
        <v>14348</v>
      </c>
      <c r="B4003" s="84" t="s">
        <v>14811</v>
      </c>
      <c r="C4003" s="84">
        <v>4</v>
      </c>
      <c r="D4003" s="122">
        <v>4.2485955013951554E-3</v>
      </c>
      <c r="E4003" s="122">
        <v>2.1587393203027556</v>
      </c>
      <c r="F4003" s="84" t="s">
        <v>12037</v>
      </c>
      <c r="G4003" s="84" t="b">
        <v>0</v>
      </c>
      <c r="H4003" s="84" t="b">
        <v>0</v>
      </c>
      <c r="I4003" s="84" t="b">
        <v>0</v>
      </c>
      <c r="J4003" s="84" t="b">
        <v>0</v>
      </c>
      <c r="K4003" s="84" t="b">
        <v>0</v>
      </c>
      <c r="L4003" s="84" t="b">
        <v>0</v>
      </c>
    </row>
    <row r="4004" spans="1:12" x14ac:dyDescent="0.25">
      <c r="A4004" s="84" t="s">
        <v>14811</v>
      </c>
      <c r="B4004" s="84" t="s">
        <v>14202</v>
      </c>
      <c r="C4004" s="84">
        <v>4</v>
      </c>
      <c r="D4004" s="122">
        <v>4.2485955013951554E-3</v>
      </c>
      <c r="E4004" s="122">
        <v>2.1587393203027556</v>
      </c>
      <c r="F4004" s="84" t="s">
        <v>12037</v>
      </c>
      <c r="G4004" s="84" t="b">
        <v>0</v>
      </c>
      <c r="H4004" s="84" t="b">
        <v>0</v>
      </c>
      <c r="I4004" s="84" t="b">
        <v>0</v>
      </c>
      <c r="J4004" s="84" t="b">
        <v>0</v>
      </c>
      <c r="K4004" s="84" t="b">
        <v>0</v>
      </c>
      <c r="L4004" s="84" t="b">
        <v>0</v>
      </c>
    </row>
    <row r="4005" spans="1:12" x14ac:dyDescent="0.25">
      <c r="A4005" s="84" t="s">
        <v>12350</v>
      </c>
      <c r="B4005" s="84" t="s">
        <v>12296</v>
      </c>
      <c r="C4005" s="84">
        <v>4</v>
      </c>
      <c r="D4005" s="122">
        <v>4.2485955013951554E-3</v>
      </c>
      <c r="E4005" s="122">
        <v>2.2836780569110555</v>
      </c>
      <c r="F4005" s="84" t="s">
        <v>12037</v>
      </c>
      <c r="G4005" s="84" t="b">
        <v>0</v>
      </c>
      <c r="H4005" s="84" t="b">
        <v>0</v>
      </c>
      <c r="I4005" s="84" t="b">
        <v>0</v>
      </c>
      <c r="J4005" s="84" t="b">
        <v>0</v>
      </c>
      <c r="K4005" s="84" t="b">
        <v>0</v>
      </c>
      <c r="L4005" s="84" t="b">
        <v>0</v>
      </c>
    </row>
    <row r="4006" spans="1:12" x14ac:dyDescent="0.25">
      <c r="A4006" s="84" t="s">
        <v>14253</v>
      </c>
      <c r="B4006" s="84" t="s">
        <v>14297</v>
      </c>
      <c r="C4006" s="84">
        <v>4</v>
      </c>
      <c r="D4006" s="122">
        <v>4.2485955013951554E-3</v>
      </c>
      <c r="E4006" s="122">
        <v>2.0106767848473175</v>
      </c>
      <c r="F4006" s="84" t="s">
        <v>12037</v>
      </c>
      <c r="G4006" s="84" t="b">
        <v>0</v>
      </c>
      <c r="H4006" s="84" t="b">
        <v>0</v>
      </c>
      <c r="I4006" s="84" t="b">
        <v>0</v>
      </c>
      <c r="J4006" s="84" t="b">
        <v>0</v>
      </c>
      <c r="K4006" s="84" t="b">
        <v>0</v>
      </c>
      <c r="L4006" s="84" t="b">
        <v>0</v>
      </c>
    </row>
    <row r="4007" spans="1:12" x14ac:dyDescent="0.25">
      <c r="A4007" s="84" t="s">
        <v>14388</v>
      </c>
      <c r="B4007" s="84" t="s">
        <v>12355</v>
      </c>
      <c r="C4007" s="84">
        <v>4</v>
      </c>
      <c r="D4007" s="122">
        <v>4.2485955013951554E-3</v>
      </c>
      <c r="E4007" s="122">
        <v>1.7607993116307179</v>
      </c>
      <c r="F4007" s="84" t="s">
        <v>12037</v>
      </c>
      <c r="G4007" s="84" t="b">
        <v>0</v>
      </c>
      <c r="H4007" s="84" t="b">
        <v>0</v>
      </c>
      <c r="I4007" s="84" t="b">
        <v>0</v>
      </c>
      <c r="J4007" s="84" t="b">
        <v>0</v>
      </c>
      <c r="K4007" s="84" t="b">
        <v>0</v>
      </c>
      <c r="L4007" s="84" t="b">
        <v>0</v>
      </c>
    </row>
    <row r="4008" spans="1:12" x14ac:dyDescent="0.25">
      <c r="A4008" s="84" t="s">
        <v>12355</v>
      </c>
      <c r="B4008" s="84" t="s">
        <v>14499</v>
      </c>
      <c r="C4008" s="84">
        <v>4</v>
      </c>
      <c r="D4008" s="122">
        <v>4.2485955013951554E-3</v>
      </c>
      <c r="E4008" s="122">
        <v>1.5847080525750366</v>
      </c>
      <c r="F4008" s="84" t="s">
        <v>12037</v>
      </c>
      <c r="G4008" s="84" t="b">
        <v>0</v>
      </c>
      <c r="H4008" s="84" t="b">
        <v>0</v>
      </c>
      <c r="I4008" s="84" t="b">
        <v>0</v>
      </c>
      <c r="J4008" s="84" t="b">
        <v>0</v>
      </c>
      <c r="K4008" s="84" t="b">
        <v>0</v>
      </c>
      <c r="L4008" s="84" t="b">
        <v>0</v>
      </c>
    </row>
    <row r="4009" spans="1:12" x14ac:dyDescent="0.25">
      <c r="A4009" s="84" t="s">
        <v>915</v>
      </c>
      <c r="B4009" s="84" t="s">
        <v>842</v>
      </c>
      <c r="C4009" s="84">
        <v>4</v>
      </c>
      <c r="D4009" s="122">
        <v>4.2485955013951554E-3</v>
      </c>
      <c r="E4009" s="122">
        <v>2.1075867978553742</v>
      </c>
      <c r="F4009" s="84" t="s">
        <v>12037</v>
      </c>
      <c r="G4009" s="84" t="b">
        <v>0</v>
      </c>
      <c r="H4009" s="84" t="b">
        <v>0</v>
      </c>
      <c r="I4009" s="84" t="b">
        <v>0</v>
      </c>
      <c r="J4009" s="84" t="b">
        <v>0</v>
      </c>
      <c r="K4009" s="84" t="b">
        <v>0</v>
      </c>
      <c r="L4009" s="84" t="b">
        <v>0</v>
      </c>
    </row>
    <row r="4010" spans="1:12" x14ac:dyDescent="0.25">
      <c r="A4010" s="84" t="s">
        <v>2788</v>
      </c>
      <c r="B4010" s="84" t="s">
        <v>2803</v>
      </c>
      <c r="C4010" s="84">
        <v>4</v>
      </c>
      <c r="D4010" s="122">
        <v>4.2485955013951554E-3</v>
      </c>
      <c r="E4010" s="122">
        <v>1.3628593029586802</v>
      </c>
      <c r="F4010" s="84" t="s">
        <v>12037</v>
      </c>
      <c r="G4010" s="84" t="b">
        <v>0</v>
      </c>
      <c r="H4010" s="84" t="b">
        <v>0</v>
      </c>
      <c r="I4010" s="84" t="b">
        <v>0</v>
      </c>
      <c r="J4010" s="84" t="b">
        <v>0</v>
      </c>
      <c r="K4010" s="84" t="b">
        <v>0</v>
      </c>
      <c r="L4010" s="84" t="b">
        <v>0</v>
      </c>
    </row>
    <row r="4011" spans="1:12" x14ac:dyDescent="0.25">
      <c r="A4011" s="84" t="s">
        <v>837</v>
      </c>
      <c r="B4011" s="84" t="s">
        <v>841</v>
      </c>
      <c r="C4011" s="84">
        <v>4</v>
      </c>
      <c r="D4011" s="122">
        <v>4.2485955013951554E-3</v>
      </c>
      <c r="E4011" s="122">
        <v>2.2836780569110555</v>
      </c>
      <c r="F4011" s="84" t="s">
        <v>12037</v>
      </c>
      <c r="G4011" s="84" t="b">
        <v>0</v>
      </c>
      <c r="H4011" s="84" t="b">
        <v>0</v>
      </c>
      <c r="I4011" s="84" t="b">
        <v>0</v>
      </c>
      <c r="J4011" s="84" t="b">
        <v>0</v>
      </c>
      <c r="K4011" s="84" t="b">
        <v>0</v>
      </c>
      <c r="L4011" s="84" t="b">
        <v>0</v>
      </c>
    </row>
    <row r="4012" spans="1:12" x14ac:dyDescent="0.25">
      <c r="A4012" s="84" t="s">
        <v>734</v>
      </c>
      <c r="B4012" s="84" t="s">
        <v>839</v>
      </c>
      <c r="C4012" s="84">
        <v>4</v>
      </c>
      <c r="D4012" s="122">
        <v>4.2485955013951554E-3</v>
      </c>
      <c r="E4012" s="122">
        <v>2.0406400082247611</v>
      </c>
      <c r="F4012" s="84" t="s">
        <v>12037</v>
      </c>
      <c r="G4012" s="84" t="b">
        <v>0</v>
      </c>
      <c r="H4012" s="84" t="b">
        <v>0</v>
      </c>
      <c r="I4012" s="84" t="b">
        <v>0</v>
      </c>
      <c r="J4012" s="84" t="b">
        <v>0</v>
      </c>
      <c r="K4012" s="84" t="b">
        <v>0</v>
      </c>
      <c r="L4012" s="84" t="b">
        <v>0</v>
      </c>
    </row>
    <row r="4013" spans="1:12" x14ac:dyDescent="0.25">
      <c r="A4013" s="84" t="s">
        <v>838</v>
      </c>
      <c r="B4013" s="84" t="s">
        <v>14457</v>
      </c>
      <c r="C4013" s="84">
        <v>4</v>
      </c>
      <c r="D4013" s="122">
        <v>4.2485955013951554E-3</v>
      </c>
      <c r="E4013" s="122">
        <v>2.0406400082247611</v>
      </c>
      <c r="F4013" s="84" t="s">
        <v>12037</v>
      </c>
      <c r="G4013" s="84" t="b">
        <v>0</v>
      </c>
      <c r="H4013" s="84" t="b">
        <v>0</v>
      </c>
      <c r="I4013" s="84" t="b">
        <v>0</v>
      </c>
      <c r="J4013" s="84" t="b">
        <v>0</v>
      </c>
      <c r="K4013" s="84" t="b">
        <v>0</v>
      </c>
      <c r="L4013" s="84" t="b">
        <v>0</v>
      </c>
    </row>
    <row r="4014" spans="1:12" x14ac:dyDescent="0.25">
      <c r="A4014" s="84" t="s">
        <v>14716</v>
      </c>
      <c r="B4014" s="84" t="s">
        <v>325</v>
      </c>
      <c r="C4014" s="84">
        <v>3</v>
      </c>
      <c r="D4014" s="122">
        <v>3.4899415327871767E-3</v>
      </c>
      <c r="E4014" s="122">
        <v>2.1587393203027556</v>
      </c>
      <c r="F4014" s="84" t="s">
        <v>12037</v>
      </c>
      <c r="G4014" s="84" t="b">
        <v>0</v>
      </c>
      <c r="H4014" s="84" t="b">
        <v>0</v>
      </c>
      <c r="I4014" s="84" t="b">
        <v>0</v>
      </c>
      <c r="J4014" s="84" t="b">
        <v>0</v>
      </c>
      <c r="K4014" s="84" t="b">
        <v>0</v>
      </c>
      <c r="L4014" s="84" t="b">
        <v>0</v>
      </c>
    </row>
    <row r="4015" spans="1:12" x14ac:dyDescent="0.25">
      <c r="A4015" s="84" t="s">
        <v>325</v>
      </c>
      <c r="B4015" s="84" t="s">
        <v>810</v>
      </c>
      <c r="C4015" s="84">
        <v>3</v>
      </c>
      <c r="D4015" s="122">
        <v>3.4899415327871767E-3</v>
      </c>
      <c r="E4015" s="122">
        <v>1.3085016406360876</v>
      </c>
      <c r="F4015" s="84" t="s">
        <v>12037</v>
      </c>
      <c r="G4015" s="84" t="b">
        <v>0</v>
      </c>
      <c r="H4015" s="84" t="b">
        <v>0</v>
      </c>
      <c r="I4015" s="84" t="b">
        <v>0</v>
      </c>
      <c r="J4015" s="84" t="b">
        <v>0</v>
      </c>
      <c r="K4015" s="84" t="b">
        <v>0</v>
      </c>
      <c r="L4015" s="84" t="b">
        <v>0</v>
      </c>
    </row>
    <row r="4016" spans="1:12" x14ac:dyDescent="0.25">
      <c r="A4016" s="84" t="s">
        <v>14359</v>
      </c>
      <c r="B4016" s="84" t="s">
        <v>2803</v>
      </c>
      <c r="C4016" s="84">
        <v>3</v>
      </c>
      <c r="D4016" s="122">
        <v>3.4899415327871767E-3</v>
      </c>
      <c r="E4016" s="122">
        <v>1.3628593029586802</v>
      </c>
      <c r="F4016" s="84" t="s">
        <v>12037</v>
      </c>
      <c r="G4016" s="84" t="b">
        <v>0</v>
      </c>
      <c r="H4016" s="84" t="b">
        <v>0</v>
      </c>
      <c r="I4016" s="84" t="b">
        <v>0</v>
      </c>
      <c r="J4016" s="84" t="b">
        <v>0</v>
      </c>
      <c r="K4016" s="84" t="b">
        <v>0</v>
      </c>
      <c r="L4016" s="84" t="b">
        <v>0</v>
      </c>
    </row>
    <row r="4017" spans="1:12" x14ac:dyDescent="0.25">
      <c r="A4017" s="84" t="s">
        <v>12271</v>
      </c>
      <c r="B4017" s="84" t="s">
        <v>14321</v>
      </c>
      <c r="C4017" s="84">
        <v>3</v>
      </c>
      <c r="D4017" s="122">
        <v>3.4899415327871767E-3</v>
      </c>
      <c r="E4017" s="122">
        <v>2.3628593029586802</v>
      </c>
      <c r="F4017" s="84" t="s">
        <v>12037</v>
      </c>
      <c r="G4017" s="84" t="b">
        <v>0</v>
      </c>
      <c r="H4017" s="84" t="b">
        <v>0</v>
      </c>
      <c r="I4017" s="84" t="b">
        <v>0</v>
      </c>
      <c r="J4017" s="84" t="b">
        <v>0</v>
      </c>
      <c r="K4017" s="84" t="b">
        <v>0</v>
      </c>
      <c r="L4017" s="84" t="b">
        <v>0</v>
      </c>
    </row>
    <row r="4018" spans="1:12" x14ac:dyDescent="0.25">
      <c r="A4018" s="84" t="s">
        <v>616</v>
      </c>
      <c r="B4018" s="84" t="s">
        <v>731</v>
      </c>
      <c r="C4018" s="84">
        <v>3</v>
      </c>
      <c r="D4018" s="122">
        <v>3.4899415327871767E-3</v>
      </c>
      <c r="E4018" s="122">
        <v>0.91570127161646098</v>
      </c>
      <c r="F4018" s="84" t="s">
        <v>12037</v>
      </c>
      <c r="G4018" s="84" t="b">
        <v>0</v>
      </c>
      <c r="H4018" s="84" t="b">
        <v>0</v>
      </c>
      <c r="I4018" s="84" t="b">
        <v>0</v>
      </c>
      <c r="J4018" s="84" t="b">
        <v>0</v>
      </c>
      <c r="K4018" s="84" t="b">
        <v>0</v>
      </c>
      <c r="L4018" s="84" t="b">
        <v>0</v>
      </c>
    </row>
    <row r="4019" spans="1:12" x14ac:dyDescent="0.25">
      <c r="A4019" s="84" t="s">
        <v>537</v>
      </c>
      <c r="B4019" s="84" t="s">
        <v>666</v>
      </c>
      <c r="C4019" s="84">
        <v>3</v>
      </c>
      <c r="D4019" s="122">
        <v>3.4899415327871767E-3</v>
      </c>
      <c r="E4019" s="122">
        <v>1.066194112697149</v>
      </c>
      <c r="F4019" s="84" t="s">
        <v>12037</v>
      </c>
      <c r="G4019" s="84" t="b">
        <v>0</v>
      </c>
      <c r="H4019" s="84" t="b">
        <v>0</v>
      </c>
      <c r="I4019" s="84" t="b">
        <v>0</v>
      </c>
      <c r="J4019" s="84" t="b">
        <v>0</v>
      </c>
      <c r="K4019" s="84" t="b">
        <v>0</v>
      </c>
      <c r="L4019" s="84" t="b">
        <v>0</v>
      </c>
    </row>
    <row r="4020" spans="1:12" x14ac:dyDescent="0.25">
      <c r="A4020" s="84" t="s">
        <v>14540</v>
      </c>
      <c r="B4020" s="84" t="s">
        <v>731</v>
      </c>
      <c r="C4020" s="84">
        <v>3</v>
      </c>
      <c r="D4020" s="122">
        <v>3.4899415327871767E-3</v>
      </c>
      <c r="E4020" s="122">
        <v>1.2167312672804422</v>
      </c>
      <c r="F4020" s="84" t="s">
        <v>12037</v>
      </c>
      <c r="G4020" s="84" t="b">
        <v>0</v>
      </c>
      <c r="H4020" s="84" t="b">
        <v>0</v>
      </c>
      <c r="I4020" s="84" t="b">
        <v>0</v>
      </c>
      <c r="J4020" s="84" t="b">
        <v>0</v>
      </c>
      <c r="K4020" s="84" t="b">
        <v>0</v>
      </c>
      <c r="L4020" s="84" t="b">
        <v>0</v>
      </c>
    </row>
    <row r="4021" spans="1:12" x14ac:dyDescent="0.25">
      <c r="A4021" s="84" t="s">
        <v>2803</v>
      </c>
      <c r="B4021" s="84" t="s">
        <v>666</v>
      </c>
      <c r="C4021" s="84">
        <v>3</v>
      </c>
      <c r="D4021" s="122">
        <v>3.4899415327871767E-3</v>
      </c>
      <c r="E4021" s="122">
        <v>0.32146661780045521</v>
      </c>
      <c r="F4021" s="84" t="s">
        <v>12037</v>
      </c>
      <c r="G4021" s="84" t="b">
        <v>0</v>
      </c>
      <c r="H4021" s="84" t="b">
        <v>0</v>
      </c>
      <c r="I4021" s="84" t="b">
        <v>0</v>
      </c>
      <c r="J4021" s="84" t="b">
        <v>0</v>
      </c>
      <c r="K4021" s="84" t="b">
        <v>0</v>
      </c>
      <c r="L4021" s="84" t="b">
        <v>0</v>
      </c>
    </row>
    <row r="4022" spans="1:12" x14ac:dyDescent="0.25">
      <c r="A4022" s="84" t="s">
        <v>2803</v>
      </c>
      <c r="B4022" s="84" t="s">
        <v>14212</v>
      </c>
      <c r="C4022" s="84">
        <v>3</v>
      </c>
      <c r="D4022" s="122">
        <v>3.4899415327871767E-3</v>
      </c>
      <c r="E4022" s="122">
        <v>1.3628593029586802</v>
      </c>
      <c r="F4022" s="84" t="s">
        <v>12037</v>
      </c>
      <c r="G4022" s="84" t="b">
        <v>0</v>
      </c>
      <c r="H4022" s="84" t="b">
        <v>0</v>
      </c>
      <c r="I4022" s="84" t="b">
        <v>0</v>
      </c>
      <c r="J4022" s="84" t="b">
        <v>1</v>
      </c>
      <c r="K4022" s="84" t="b">
        <v>0</v>
      </c>
      <c r="L4022" s="84" t="b">
        <v>0</v>
      </c>
    </row>
    <row r="4023" spans="1:12" x14ac:dyDescent="0.25">
      <c r="A4023" s="84" t="s">
        <v>812</v>
      </c>
      <c r="B4023" s="84" t="s">
        <v>811</v>
      </c>
      <c r="C4023" s="84">
        <v>3</v>
      </c>
      <c r="D4023" s="122">
        <v>3.4899415327871767E-3</v>
      </c>
      <c r="E4023" s="122">
        <v>1.2208872270516</v>
      </c>
      <c r="F4023" s="84" t="s">
        <v>12037</v>
      </c>
      <c r="G4023" s="84" t="b">
        <v>0</v>
      </c>
      <c r="H4023" s="84" t="b">
        <v>1</v>
      </c>
      <c r="I4023" s="84" t="b">
        <v>0</v>
      </c>
      <c r="J4023" s="84" t="b">
        <v>0</v>
      </c>
      <c r="K4023" s="84" t="b">
        <v>0</v>
      </c>
      <c r="L4023" s="84" t="b">
        <v>0</v>
      </c>
    </row>
    <row r="4024" spans="1:12" x14ac:dyDescent="0.25">
      <c r="A4024" s="84" t="s">
        <v>811</v>
      </c>
      <c r="B4024" s="84" t="s">
        <v>14238</v>
      </c>
      <c r="C4024" s="84">
        <v>3</v>
      </c>
      <c r="D4024" s="122">
        <v>3.4899415327871767E-3</v>
      </c>
      <c r="E4024" s="122">
        <v>1.6524598368418795</v>
      </c>
      <c r="F4024" s="84" t="s">
        <v>12037</v>
      </c>
      <c r="G4024" s="84" t="b">
        <v>0</v>
      </c>
      <c r="H4024" s="84" t="b">
        <v>0</v>
      </c>
      <c r="I4024" s="84" t="b">
        <v>0</v>
      </c>
      <c r="J4024" s="84" t="b">
        <v>0</v>
      </c>
      <c r="K4024" s="84" t="b">
        <v>0</v>
      </c>
      <c r="L4024" s="84" t="b">
        <v>0</v>
      </c>
    </row>
    <row r="4025" spans="1:12" x14ac:dyDescent="0.25">
      <c r="A4025" s="84" t="s">
        <v>615</v>
      </c>
      <c r="B4025" s="84" t="s">
        <v>14203</v>
      </c>
      <c r="C4025" s="84">
        <v>3</v>
      </c>
      <c r="D4025" s="122">
        <v>3.4899415327871767E-3</v>
      </c>
      <c r="E4025" s="122">
        <v>1.831380385916425</v>
      </c>
      <c r="F4025" s="84" t="s">
        <v>12037</v>
      </c>
      <c r="G4025" s="84" t="b">
        <v>0</v>
      </c>
      <c r="H4025" s="84" t="b">
        <v>0</v>
      </c>
      <c r="I4025" s="84" t="b">
        <v>0</v>
      </c>
      <c r="J4025" s="84" t="b">
        <v>0</v>
      </c>
      <c r="K4025" s="84" t="b">
        <v>0</v>
      </c>
      <c r="L4025" s="84" t="b">
        <v>0</v>
      </c>
    </row>
    <row r="4026" spans="1:12" x14ac:dyDescent="0.25">
      <c r="A4026" s="84" t="s">
        <v>14203</v>
      </c>
      <c r="B4026" s="84" t="s">
        <v>666</v>
      </c>
      <c r="C4026" s="84">
        <v>3</v>
      </c>
      <c r="D4026" s="122">
        <v>3.4899415327871767E-3</v>
      </c>
      <c r="E4026" s="122">
        <v>1.5433153674168114</v>
      </c>
      <c r="F4026" s="84" t="s">
        <v>12037</v>
      </c>
      <c r="G4026" s="84" t="b">
        <v>0</v>
      </c>
      <c r="H4026" s="84" t="b">
        <v>0</v>
      </c>
      <c r="I4026" s="84" t="b">
        <v>0</v>
      </c>
      <c r="J4026" s="84" t="b">
        <v>0</v>
      </c>
      <c r="K4026" s="84" t="b">
        <v>0</v>
      </c>
      <c r="L4026" s="84" t="b">
        <v>0</v>
      </c>
    </row>
    <row r="4027" spans="1:12" x14ac:dyDescent="0.25">
      <c r="A4027" s="84" t="s">
        <v>731</v>
      </c>
      <c r="B4027" s="84" t="s">
        <v>855</v>
      </c>
      <c r="C4027" s="84">
        <v>3</v>
      </c>
      <c r="D4027" s="122">
        <v>3.4899415327871767E-3</v>
      </c>
      <c r="E4027" s="122">
        <v>0.75219913986880027</v>
      </c>
      <c r="F4027" s="84" t="s">
        <v>12037</v>
      </c>
      <c r="G4027" s="84" t="b">
        <v>0</v>
      </c>
      <c r="H4027" s="84" t="b">
        <v>0</v>
      </c>
      <c r="I4027" s="84" t="b">
        <v>0</v>
      </c>
      <c r="J4027" s="84" t="b">
        <v>0</v>
      </c>
      <c r="K4027" s="84" t="b">
        <v>0</v>
      </c>
      <c r="L4027" s="84" t="b">
        <v>0</v>
      </c>
    </row>
    <row r="4028" spans="1:12" x14ac:dyDescent="0.25">
      <c r="A4028" s="84" t="s">
        <v>325</v>
      </c>
      <c r="B4028" s="84" t="s">
        <v>14253</v>
      </c>
      <c r="C4028" s="84">
        <v>3</v>
      </c>
      <c r="D4028" s="122">
        <v>3.4899415327871767E-3</v>
      </c>
      <c r="E4028" s="122">
        <v>1.4634036006218307</v>
      </c>
      <c r="F4028" s="84" t="s">
        <v>12037</v>
      </c>
      <c r="G4028" s="84" t="b">
        <v>0</v>
      </c>
      <c r="H4028" s="84" t="b">
        <v>0</v>
      </c>
      <c r="I4028" s="84" t="b">
        <v>0</v>
      </c>
      <c r="J4028" s="84" t="b">
        <v>0</v>
      </c>
      <c r="K4028" s="84" t="b">
        <v>0</v>
      </c>
      <c r="L4028" s="84" t="b">
        <v>0</v>
      </c>
    </row>
    <row r="4029" spans="1:12" x14ac:dyDescent="0.25">
      <c r="A4029" s="84" t="s">
        <v>731</v>
      </c>
      <c r="B4029" s="84" t="s">
        <v>14388</v>
      </c>
      <c r="C4029" s="84">
        <v>3</v>
      </c>
      <c r="D4029" s="122">
        <v>3.4899415327871767E-3</v>
      </c>
      <c r="E4029" s="122">
        <v>1.1043816579801629</v>
      </c>
      <c r="F4029" s="84" t="s">
        <v>12037</v>
      </c>
      <c r="G4029" s="84" t="b">
        <v>0</v>
      </c>
      <c r="H4029" s="84" t="b">
        <v>0</v>
      </c>
      <c r="I4029" s="84" t="b">
        <v>0</v>
      </c>
      <c r="J4029" s="84" t="b">
        <v>0</v>
      </c>
      <c r="K4029" s="84" t="b">
        <v>0</v>
      </c>
      <c r="L4029" s="84" t="b">
        <v>0</v>
      </c>
    </row>
    <row r="4030" spans="1:12" x14ac:dyDescent="0.25">
      <c r="A4030" s="84" t="s">
        <v>14499</v>
      </c>
      <c r="B4030" s="84" t="s">
        <v>13332</v>
      </c>
      <c r="C4030" s="84">
        <v>3</v>
      </c>
      <c r="D4030" s="122">
        <v>3.4899415327871767E-3</v>
      </c>
      <c r="E4030" s="122">
        <v>2.2836780569110555</v>
      </c>
      <c r="F4030" s="84" t="s">
        <v>12037</v>
      </c>
      <c r="G4030" s="84" t="b">
        <v>0</v>
      </c>
      <c r="H4030" s="84" t="b">
        <v>0</v>
      </c>
      <c r="I4030" s="84" t="b">
        <v>0</v>
      </c>
      <c r="J4030" s="84" t="b">
        <v>0</v>
      </c>
      <c r="K4030" s="84" t="b">
        <v>0</v>
      </c>
      <c r="L4030" s="84" t="b">
        <v>0</v>
      </c>
    </row>
    <row r="4031" spans="1:12" x14ac:dyDescent="0.25">
      <c r="A4031" s="84" t="s">
        <v>13332</v>
      </c>
      <c r="B4031" s="84" t="s">
        <v>12356</v>
      </c>
      <c r="C4031" s="84">
        <v>3</v>
      </c>
      <c r="D4031" s="122">
        <v>3.4899415327871767E-3</v>
      </c>
      <c r="E4031" s="122">
        <v>1.831380385916425</v>
      </c>
      <c r="F4031" s="84" t="s">
        <v>12037</v>
      </c>
      <c r="G4031" s="84" t="b">
        <v>0</v>
      </c>
      <c r="H4031" s="84" t="b">
        <v>0</v>
      </c>
      <c r="I4031" s="84" t="b">
        <v>0</v>
      </c>
      <c r="J4031" s="84" t="b">
        <v>1</v>
      </c>
      <c r="K4031" s="84" t="b">
        <v>0</v>
      </c>
      <c r="L4031" s="84" t="b">
        <v>0</v>
      </c>
    </row>
    <row r="4032" spans="1:12" x14ac:dyDescent="0.25">
      <c r="A4032" s="84" t="s">
        <v>14389</v>
      </c>
      <c r="B4032" s="84" t="s">
        <v>14311</v>
      </c>
      <c r="C4032" s="84">
        <v>3</v>
      </c>
      <c r="D4032" s="122">
        <v>3.4899415327871767E-3</v>
      </c>
      <c r="E4032" s="122">
        <v>1.8857380482390178</v>
      </c>
      <c r="F4032" s="84" t="s">
        <v>12037</v>
      </c>
      <c r="G4032" s="84" t="b">
        <v>0</v>
      </c>
      <c r="H4032" s="84" t="b">
        <v>0</v>
      </c>
      <c r="I4032" s="84" t="b">
        <v>0</v>
      </c>
      <c r="J4032" s="84" t="b">
        <v>0</v>
      </c>
      <c r="K4032" s="84" t="b">
        <v>0</v>
      </c>
      <c r="L4032" s="84" t="b">
        <v>0</v>
      </c>
    </row>
    <row r="4033" spans="1:12" x14ac:dyDescent="0.25">
      <c r="A4033" s="84" t="s">
        <v>14311</v>
      </c>
      <c r="B4033" s="84" t="s">
        <v>14207</v>
      </c>
      <c r="C4033" s="84">
        <v>3</v>
      </c>
      <c r="D4033" s="122">
        <v>3.4899415327871767E-3</v>
      </c>
      <c r="E4033" s="122">
        <v>2.141010553342324</v>
      </c>
      <c r="F4033" s="84" t="s">
        <v>12037</v>
      </c>
      <c r="G4033" s="84" t="b">
        <v>0</v>
      </c>
      <c r="H4033" s="84" t="b">
        <v>0</v>
      </c>
      <c r="I4033" s="84" t="b">
        <v>0</v>
      </c>
      <c r="J4033" s="84" t="b">
        <v>0</v>
      </c>
      <c r="K4033" s="84" t="b">
        <v>0</v>
      </c>
      <c r="L4033" s="84" t="b">
        <v>0</v>
      </c>
    </row>
    <row r="4034" spans="1:12" x14ac:dyDescent="0.25">
      <c r="A4034" s="84" t="s">
        <v>840</v>
      </c>
      <c r="B4034" s="84" t="s">
        <v>615</v>
      </c>
      <c r="C4034" s="84">
        <v>3</v>
      </c>
      <c r="D4034" s="122">
        <v>3.4899415327871767E-3</v>
      </c>
      <c r="E4034" s="122">
        <v>1.5389505620143615</v>
      </c>
      <c r="F4034" s="84" t="s">
        <v>12037</v>
      </c>
      <c r="G4034" s="84" t="b">
        <v>0</v>
      </c>
      <c r="H4034" s="84" t="b">
        <v>0</v>
      </c>
      <c r="I4034" s="84" t="b">
        <v>0</v>
      </c>
      <c r="J4034" s="84" t="b">
        <v>0</v>
      </c>
      <c r="K4034" s="84" t="b">
        <v>0</v>
      </c>
      <c r="L4034" s="84" t="b">
        <v>0</v>
      </c>
    </row>
    <row r="4035" spans="1:12" x14ac:dyDescent="0.25">
      <c r="A4035" s="84" t="s">
        <v>615</v>
      </c>
      <c r="B4035" s="84" t="s">
        <v>14918</v>
      </c>
      <c r="C4035" s="84">
        <v>3</v>
      </c>
      <c r="D4035" s="122">
        <v>3.4899415327871767E-3</v>
      </c>
      <c r="E4035" s="122">
        <v>1.831380385916425</v>
      </c>
      <c r="F4035" s="84" t="s">
        <v>12037</v>
      </c>
      <c r="G4035" s="84" t="b">
        <v>0</v>
      </c>
      <c r="H4035" s="84" t="b">
        <v>0</v>
      </c>
      <c r="I4035" s="84" t="b">
        <v>0</v>
      </c>
      <c r="J4035" s="84" t="b">
        <v>0</v>
      </c>
      <c r="K4035" s="84" t="b">
        <v>0</v>
      </c>
      <c r="L4035" s="84" t="b">
        <v>0</v>
      </c>
    </row>
    <row r="4036" spans="1:12" x14ac:dyDescent="0.25">
      <c r="A4036" s="84" t="s">
        <v>484</v>
      </c>
      <c r="B4036" s="84" t="s">
        <v>810</v>
      </c>
      <c r="C4036" s="84">
        <v>3</v>
      </c>
      <c r="D4036" s="122">
        <v>3.4899415327871767E-3</v>
      </c>
      <c r="E4036" s="122">
        <v>1.635860575022418</v>
      </c>
      <c r="F4036" s="84" t="s">
        <v>12037</v>
      </c>
      <c r="G4036" s="84" t="b">
        <v>0</v>
      </c>
      <c r="H4036" s="84" t="b">
        <v>0</v>
      </c>
      <c r="I4036" s="84" t="b">
        <v>0</v>
      </c>
      <c r="J4036" s="84" t="b">
        <v>0</v>
      </c>
      <c r="K4036" s="84" t="b">
        <v>0</v>
      </c>
      <c r="L4036" s="84" t="b">
        <v>0</v>
      </c>
    </row>
    <row r="4037" spans="1:12" x14ac:dyDescent="0.25">
      <c r="A4037" s="84" t="s">
        <v>325</v>
      </c>
      <c r="B4037" s="84" t="s">
        <v>484</v>
      </c>
      <c r="C4037" s="84">
        <v>3</v>
      </c>
      <c r="D4037" s="122">
        <v>3.4899415327871767E-3</v>
      </c>
      <c r="E4037" s="122">
        <v>1.4054116536441439</v>
      </c>
      <c r="F4037" s="84" t="s">
        <v>12037</v>
      </c>
      <c r="G4037" s="84" t="b">
        <v>0</v>
      </c>
      <c r="H4037" s="84" t="b">
        <v>0</v>
      </c>
      <c r="I4037" s="84" t="b">
        <v>0</v>
      </c>
      <c r="J4037" s="84" t="b">
        <v>0</v>
      </c>
      <c r="K4037" s="84" t="b">
        <v>0</v>
      </c>
      <c r="L4037" s="84" t="b">
        <v>0</v>
      </c>
    </row>
    <row r="4038" spans="1:12" x14ac:dyDescent="0.25">
      <c r="A4038" s="84" t="s">
        <v>666</v>
      </c>
      <c r="B4038" s="84" t="s">
        <v>810</v>
      </c>
      <c r="C4038" s="84">
        <v>3</v>
      </c>
      <c r="D4038" s="122">
        <v>3.4899415327871767E-3</v>
      </c>
      <c r="E4038" s="122">
        <v>1.1965278811921551</v>
      </c>
      <c r="F4038" s="84" t="s">
        <v>12037</v>
      </c>
      <c r="G4038" s="84" t="b">
        <v>0</v>
      </c>
      <c r="H4038" s="84" t="b">
        <v>0</v>
      </c>
      <c r="I4038" s="84" t="b">
        <v>0</v>
      </c>
      <c r="J4038" s="84" t="b">
        <v>0</v>
      </c>
      <c r="K4038" s="84" t="b">
        <v>0</v>
      </c>
      <c r="L4038" s="84" t="b">
        <v>0</v>
      </c>
    </row>
    <row r="4039" spans="1:12" x14ac:dyDescent="0.25">
      <c r="A4039" s="84" t="s">
        <v>666</v>
      </c>
      <c r="B4039" s="84" t="s">
        <v>484</v>
      </c>
      <c r="C4039" s="84">
        <v>3</v>
      </c>
      <c r="D4039" s="122">
        <v>3.4899415327871767E-3</v>
      </c>
      <c r="E4039" s="122">
        <v>1.2934378942002116</v>
      </c>
      <c r="F4039" s="84" t="s">
        <v>12037</v>
      </c>
      <c r="G4039" s="84" t="b">
        <v>0</v>
      </c>
      <c r="H4039" s="84" t="b">
        <v>0</v>
      </c>
      <c r="I4039" s="84" t="b">
        <v>0</v>
      </c>
      <c r="J4039" s="84" t="b">
        <v>0</v>
      </c>
      <c r="K4039" s="84" t="b">
        <v>0</v>
      </c>
      <c r="L4039" s="84" t="b">
        <v>0</v>
      </c>
    </row>
    <row r="4040" spans="1:12" x14ac:dyDescent="0.25">
      <c r="A4040" s="84" t="s">
        <v>14482</v>
      </c>
      <c r="B4040" s="84" t="s">
        <v>731</v>
      </c>
      <c r="C4040" s="84">
        <v>3</v>
      </c>
      <c r="D4040" s="122">
        <v>3.4899415327871767E-3</v>
      </c>
      <c r="E4040" s="122">
        <v>1.2167312672804422</v>
      </c>
      <c r="F4040" s="84" t="s">
        <v>12037</v>
      </c>
      <c r="G4040" s="84" t="b">
        <v>0</v>
      </c>
      <c r="H4040" s="84" t="b">
        <v>0</v>
      </c>
      <c r="I4040" s="84" t="b">
        <v>0</v>
      </c>
      <c r="J4040" s="84" t="b">
        <v>0</v>
      </c>
      <c r="K4040" s="84" t="b">
        <v>0</v>
      </c>
      <c r="L4040" s="84" t="b">
        <v>0</v>
      </c>
    </row>
    <row r="4041" spans="1:12" x14ac:dyDescent="0.25">
      <c r="A4041" s="84" t="s">
        <v>14297</v>
      </c>
      <c r="B4041" s="84" t="s">
        <v>325</v>
      </c>
      <c r="C4041" s="84">
        <v>3</v>
      </c>
      <c r="D4041" s="122">
        <v>3.4899415327871767E-3</v>
      </c>
      <c r="E4041" s="122">
        <v>1.7907625350081611</v>
      </c>
      <c r="F4041" s="84" t="s">
        <v>12037</v>
      </c>
      <c r="G4041" s="84" t="b">
        <v>0</v>
      </c>
      <c r="H4041" s="84" t="b">
        <v>0</v>
      </c>
      <c r="I4041" s="84" t="b">
        <v>0</v>
      </c>
      <c r="J4041" s="84" t="b">
        <v>0</v>
      </c>
      <c r="K4041" s="84" t="b">
        <v>0</v>
      </c>
      <c r="L4041" s="84" t="b">
        <v>0</v>
      </c>
    </row>
    <row r="4042" spans="1:12" x14ac:dyDescent="0.25">
      <c r="A4042" s="84" t="s">
        <v>812</v>
      </c>
      <c r="B4042" s="84" t="s">
        <v>915</v>
      </c>
      <c r="C4042" s="84">
        <v>3</v>
      </c>
      <c r="D4042" s="122">
        <v>3.4899415327871767E-3</v>
      </c>
      <c r="E4042" s="122">
        <v>0.91985723138761877</v>
      </c>
      <c r="F4042" s="84" t="s">
        <v>12037</v>
      </c>
      <c r="G4042" s="84" t="b">
        <v>0</v>
      </c>
      <c r="H4042" s="84" t="b">
        <v>1</v>
      </c>
      <c r="I4042" s="84" t="b">
        <v>0</v>
      </c>
      <c r="J4042" s="84" t="b">
        <v>0</v>
      </c>
      <c r="K4042" s="84" t="b">
        <v>0</v>
      </c>
      <c r="L4042" s="84" t="b">
        <v>0</v>
      </c>
    </row>
    <row r="4043" spans="1:12" x14ac:dyDescent="0.25">
      <c r="A4043" s="84" t="s">
        <v>915</v>
      </c>
      <c r="B4043" s="84" t="s">
        <v>840</v>
      </c>
      <c r="C4043" s="84">
        <v>3</v>
      </c>
      <c r="D4043" s="122">
        <v>3.4899415327871767E-3</v>
      </c>
      <c r="E4043" s="122">
        <v>1.681618065583093</v>
      </c>
      <c r="F4043" s="84" t="s">
        <v>12037</v>
      </c>
      <c r="G4043" s="84" t="b">
        <v>0</v>
      </c>
      <c r="H4043" s="84" t="b">
        <v>0</v>
      </c>
      <c r="I4043" s="84" t="b">
        <v>0</v>
      </c>
      <c r="J4043" s="84" t="b">
        <v>0</v>
      </c>
      <c r="K4043" s="84" t="b">
        <v>0</v>
      </c>
      <c r="L4043" s="84" t="b">
        <v>0</v>
      </c>
    </row>
    <row r="4044" spans="1:12" x14ac:dyDescent="0.25">
      <c r="A4044" s="84" t="s">
        <v>731</v>
      </c>
      <c r="B4044" s="84" t="s">
        <v>14554</v>
      </c>
      <c r="C4044" s="84">
        <v>3</v>
      </c>
      <c r="D4044" s="122">
        <v>3.4899415327871767E-3</v>
      </c>
      <c r="E4044" s="122">
        <v>1.2293203945884628</v>
      </c>
      <c r="F4044" s="84" t="s">
        <v>12037</v>
      </c>
      <c r="G4044" s="84" t="b">
        <v>0</v>
      </c>
      <c r="H4044" s="84" t="b">
        <v>0</v>
      </c>
      <c r="I4044" s="84" t="b">
        <v>0</v>
      </c>
      <c r="J4044" s="84" t="b">
        <v>0</v>
      </c>
      <c r="K4044" s="84" t="b">
        <v>0</v>
      </c>
      <c r="L4044" s="84" t="b">
        <v>0</v>
      </c>
    </row>
    <row r="4045" spans="1:12" x14ac:dyDescent="0.25">
      <c r="A4045" s="84" t="s">
        <v>842</v>
      </c>
      <c r="B4045" s="84" t="s">
        <v>837</v>
      </c>
      <c r="C4045" s="84">
        <v>3</v>
      </c>
      <c r="D4045" s="122">
        <v>3.4899415327871767E-3</v>
      </c>
      <c r="E4045" s="122">
        <v>2.2379205663503803</v>
      </c>
      <c r="F4045" s="84" t="s">
        <v>12037</v>
      </c>
      <c r="G4045" s="84" t="b">
        <v>0</v>
      </c>
      <c r="H4045" s="84" t="b">
        <v>0</v>
      </c>
      <c r="I4045" s="84" t="b">
        <v>0</v>
      </c>
      <c r="J4045" s="84" t="b">
        <v>0</v>
      </c>
      <c r="K4045" s="84" t="b">
        <v>0</v>
      </c>
      <c r="L4045" s="84" t="b">
        <v>0</v>
      </c>
    </row>
    <row r="4046" spans="1:12" x14ac:dyDescent="0.25">
      <c r="A4046" s="84" t="s">
        <v>14409</v>
      </c>
      <c r="B4046" s="84" t="s">
        <v>14926</v>
      </c>
      <c r="C4046" s="84">
        <v>3</v>
      </c>
      <c r="D4046" s="122">
        <v>3.4899415327871767E-3</v>
      </c>
      <c r="E4046" s="122">
        <v>2.3628593029586802</v>
      </c>
      <c r="F4046" s="84" t="s">
        <v>12037</v>
      </c>
      <c r="G4046" s="84" t="b">
        <v>0</v>
      </c>
      <c r="H4046" s="84" t="b">
        <v>0</v>
      </c>
      <c r="I4046" s="84" t="b">
        <v>0</v>
      </c>
      <c r="J4046" s="84" t="b">
        <v>1</v>
      </c>
      <c r="K4046" s="84" t="b">
        <v>0</v>
      </c>
      <c r="L4046" s="84" t="b">
        <v>0</v>
      </c>
    </row>
    <row r="4047" spans="1:12" x14ac:dyDescent="0.25">
      <c r="A4047" s="84" t="s">
        <v>14926</v>
      </c>
      <c r="B4047" s="84" t="s">
        <v>14483</v>
      </c>
      <c r="C4047" s="84">
        <v>3</v>
      </c>
      <c r="D4047" s="122">
        <v>3.4899415327871767E-3</v>
      </c>
      <c r="E4047" s="122">
        <v>2.5847080525750368</v>
      </c>
      <c r="F4047" s="84" t="s">
        <v>12037</v>
      </c>
      <c r="G4047" s="84" t="b">
        <v>1</v>
      </c>
      <c r="H4047" s="84" t="b">
        <v>0</v>
      </c>
      <c r="I4047" s="84" t="b">
        <v>0</v>
      </c>
      <c r="J4047" s="84" t="b">
        <v>0</v>
      </c>
      <c r="K4047" s="84" t="b">
        <v>0</v>
      </c>
      <c r="L4047" s="84" t="b">
        <v>0</v>
      </c>
    </row>
    <row r="4048" spans="1:12" x14ac:dyDescent="0.25">
      <c r="A4048" s="84" t="s">
        <v>14483</v>
      </c>
      <c r="B4048" s="84" t="s">
        <v>812</v>
      </c>
      <c r="C4048" s="84">
        <v>3</v>
      </c>
      <c r="D4048" s="122">
        <v>3.4899415327871767E-3</v>
      </c>
      <c r="E4048" s="122">
        <v>1.5704676134604263</v>
      </c>
      <c r="F4048" s="84" t="s">
        <v>12037</v>
      </c>
      <c r="G4048" s="84" t="b">
        <v>0</v>
      </c>
      <c r="H4048" s="84" t="b">
        <v>0</v>
      </c>
      <c r="I4048" s="84" t="b">
        <v>0</v>
      </c>
      <c r="J4048" s="84" t="b">
        <v>0</v>
      </c>
      <c r="K4048" s="84" t="b">
        <v>1</v>
      </c>
      <c r="L4048" s="84" t="b">
        <v>0</v>
      </c>
    </row>
    <row r="4049" spans="1:12" x14ac:dyDescent="0.25">
      <c r="A4049" s="84" t="s">
        <v>812</v>
      </c>
      <c r="B4049" s="84" t="s">
        <v>14927</v>
      </c>
      <c r="C4049" s="84">
        <v>3</v>
      </c>
      <c r="D4049" s="122">
        <v>3.4899415327871767E-3</v>
      </c>
      <c r="E4049" s="122">
        <v>1.646855959323881</v>
      </c>
      <c r="F4049" s="84" t="s">
        <v>12037</v>
      </c>
      <c r="G4049" s="84" t="b">
        <v>0</v>
      </c>
      <c r="H4049" s="84" t="b">
        <v>1</v>
      </c>
      <c r="I4049" s="84" t="b">
        <v>0</v>
      </c>
      <c r="J4049" s="84" t="b">
        <v>0</v>
      </c>
      <c r="K4049" s="84" t="b">
        <v>0</v>
      </c>
      <c r="L4049" s="84" t="b">
        <v>0</v>
      </c>
    </row>
    <row r="4050" spans="1:12" x14ac:dyDescent="0.25">
      <c r="A4050" s="84" t="s">
        <v>14927</v>
      </c>
      <c r="B4050" s="84" t="s">
        <v>731</v>
      </c>
      <c r="C4050" s="84">
        <v>3</v>
      </c>
      <c r="D4050" s="122">
        <v>3.4899415327871767E-3</v>
      </c>
      <c r="E4050" s="122">
        <v>1.2167312672804422</v>
      </c>
      <c r="F4050" s="84" t="s">
        <v>12037</v>
      </c>
      <c r="G4050" s="84" t="b">
        <v>0</v>
      </c>
      <c r="H4050" s="84" t="b">
        <v>0</v>
      </c>
      <c r="I4050" s="84" t="b">
        <v>0</v>
      </c>
      <c r="J4050" s="84" t="b">
        <v>0</v>
      </c>
      <c r="K4050" s="84" t="b">
        <v>0</v>
      </c>
      <c r="L4050" s="84" t="b">
        <v>0</v>
      </c>
    </row>
    <row r="4051" spans="1:12" x14ac:dyDescent="0.25">
      <c r="A4051" s="84" t="s">
        <v>731</v>
      </c>
      <c r="B4051" s="84" t="s">
        <v>14276</v>
      </c>
      <c r="C4051" s="84">
        <v>3</v>
      </c>
      <c r="D4051" s="122">
        <v>3.4899415327871767E-3</v>
      </c>
      <c r="E4051" s="122">
        <v>1.1043816579801629</v>
      </c>
      <c r="F4051" s="84" t="s">
        <v>12037</v>
      </c>
      <c r="G4051" s="84" t="b">
        <v>0</v>
      </c>
      <c r="H4051" s="84" t="b">
        <v>0</v>
      </c>
      <c r="I4051" s="84" t="b">
        <v>0</v>
      </c>
      <c r="J4051" s="84" t="b">
        <v>0</v>
      </c>
      <c r="K4051" s="84" t="b">
        <v>0</v>
      </c>
      <c r="L4051" s="84" t="b">
        <v>0</v>
      </c>
    </row>
    <row r="4052" spans="1:12" x14ac:dyDescent="0.25">
      <c r="A4052" s="84" t="s">
        <v>14276</v>
      </c>
      <c r="B4052" s="84" t="s">
        <v>14513</v>
      </c>
      <c r="C4052" s="84">
        <v>3</v>
      </c>
      <c r="D4052" s="122">
        <v>3.4899415327871767E-3</v>
      </c>
      <c r="E4052" s="122">
        <v>2.4597693159667364</v>
      </c>
      <c r="F4052" s="84" t="s">
        <v>12037</v>
      </c>
      <c r="G4052" s="84" t="b">
        <v>0</v>
      </c>
      <c r="H4052" s="84" t="b">
        <v>0</v>
      </c>
      <c r="I4052" s="84" t="b">
        <v>0</v>
      </c>
      <c r="J4052" s="84" t="b">
        <v>1</v>
      </c>
      <c r="K4052" s="84" t="b">
        <v>0</v>
      </c>
      <c r="L4052" s="84" t="b">
        <v>0</v>
      </c>
    </row>
    <row r="4053" spans="1:12" x14ac:dyDescent="0.25">
      <c r="A4053" s="84" t="s">
        <v>14513</v>
      </c>
      <c r="B4053" s="84" t="s">
        <v>615</v>
      </c>
      <c r="C4053" s="84">
        <v>3</v>
      </c>
      <c r="D4053" s="122">
        <v>3.4899415327871767E-3</v>
      </c>
      <c r="E4053" s="122">
        <v>1.7607993116307179</v>
      </c>
      <c r="F4053" s="84" t="s">
        <v>12037</v>
      </c>
      <c r="G4053" s="84" t="b">
        <v>1</v>
      </c>
      <c r="H4053" s="84" t="b">
        <v>0</v>
      </c>
      <c r="I4053" s="84" t="b">
        <v>0</v>
      </c>
      <c r="J4053" s="84" t="b">
        <v>0</v>
      </c>
      <c r="K4053" s="84" t="b">
        <v>0</v>
      </c>
      <c r="L4053" s="84" t="b">
        <v>0</v>
      </c>
    </row>
    <row r="4054" spans="1:12" x14ac:dyDescent="0.25">
      <c r="A4054" s="84" t="s">
        <v>14609</v>
      </c>
      <c r="B4054" s="84" t="s">
        <v>14323</v>
      </c>
      <c r="C4054" s="84">
        <v>3</v>
      </c>
      <c r="D4054" s="122">
        <v>3.9176935790762807E-3</v>
      </c>
      <c r="E4054" s="122">
        <v>2.4597693159667364</v>
      </c>
      <c r="F4054" s="84" t="s">
        <v>12037</v>
      </c>
      <c r="G4054" s="84" t="b">
        <v>0</v>
      </c>
      <c r="H4054" s="84" t="b">
        <v>0</v>
      </c>
      <c r="I4054" s="84" t="b">
        <v>0</v>
      </c>
      <c r="J4054" s="84" t="b">
        <v>0</v>
      </c>
      <c r="K4054" s="84" t="b">
        <v>0</v>
      </c>
      <c r="L4054" s="84" t="b">
        <v>0</v>
      </c>
    </row>
    <row r="4055" spans="1:12" x14ac:dyDescent="0.25">
      <c r="A4055" s="84" t="s">
        <v>479</v>
      </c>
      <c r="B4055" s="84" t="s">
        <v>14612</v>
      </c>
      <c r="C4055" s="84">
        <v>3</v>
      </c>
      <c r="D4055" s="122">
        <v>3.4899415327871767E-3</v>
      </c>
      <c r="E4055" s="122">
        <v>2.4597693159667364</v>
      </c>
      <c r="F4055" s="84" t="s">
        <v>12037</v>
      </c>
      <c r="G4055" s="84" t="b">
        <v>0</v>
      </c>
      <c r="H4055" s="84" t="b">
        <v>0</v>
      </c>
      <c r="I4055" s="84" t="b">
        <v>0</v>
      </c>
      <c r="J4055" s="84" t="b">
        <v>0</v>
      </c>
      <c r="K4055" s="84" t="b">
        <v>0</v>
      </c>
      <c r="L4055" s="84" t="b">
        <v>0</v>
      </c>
    </row>
    <row r="4056" spans="1:12" x14ac:dyDescent="0.25">
      <c r="A4056" s="84" t="s">
        <v>14202</v>
      </c>
      <c r="B4056" s="84" t="s">
        <v>877</v>
      </c>
      <c r="C4056" s="84">
        <v>3</v>
      </c>
      <c r="D4056" s="122">
        <v>3.4899415327871767E-3</v>
      </c>
      <c r="E4056" s="122">
        <v>2.0338005836944553</v>
      </c>
      <c r="F4056" s="84" t="s">
        <v>12037</v>
      </c>
      <c r="G4056" s="84" t="b">
        <v>0</v>
      </c>
      <c r="H4056" s="84" t="b">
        <v>0</v>
      </c>
      <c r="I4056" s="84" t="b">
        <v>0</v>
      </c>
      <c r="J4056" s="84" t="b">
        <v>0</v>
      </c>
      <c r="K4056" s="84" t="b">
        <v>0</v>
      </c>
      <c r="L4056" s="84" t="b">
        <v>0</v>
      </c>
    </row>
    <row r="4057" spans="1:12" x14ac:dyDescent="0.25">
      <c r="A4057" s="84" t="s">
        <v>15112</v>
      </c>
      <c r="B4057" s="84" t="s">
        <v>15113</v>
      </c>
      <c r="C4057" s="84">
        <v>2</v>
      </c>
      <c r="D4057" s="122">
        <v>2.6117957193841869E-3</v>
      </c>
      <c r="E4057" s="122">
        <v>2.7607993116307177</v>
      </c>
      <c r="F4057" s="84" t="s">
        <v>12037</v>
      </c>
      <c r="G4057" s="84" t="b">
        <v>0</v>
      </c>
      <c r="H4057" s="84" t="b">
        <v>0</v>
      </c>
      <c r="I4057" s="84" t="b">
        <v>0</v>
      </c>
      <c r="J4057" s="84" t="b">
        <v>0</v>
      </c>
      <c r="K4057" s="84" t="b">
        <v>0</v>
      </c>
      <c r="L4057" s="84" t="b">
        <v>0</v>
      </c>
    </row>
    <row r="4058" spans="1:12" x14ac:dyDescent="0.25">
      <c r="A4058" s="84" t="s">
        <v>15113</v>
      </c>
      <c r="B4058" s="84" t="s">
        <v>14252</v>
      </c>
      <c r="C4058" s="84">
        <v>2</v>
      </c>
      <c r="D4058" s="122">
        <v>2.6117957193841869E-3</v>
      </c>
      <c r="E4058" s="122">
        <v>2.7607993116307177</v>
      </c>
      <c r="F4058" s="84" t="s">
        <v>12037</v>
      </c>
      <c r="G4058" s="84" t="b">
        <v>0</v>
      </c>
      <c r="H4058" s="84" t="b">
        <v>0</v>
      </c>
      <c r="I4058" s="84" t="b">
        <v>0</v>
      </c>
      <c r="J4058" s="84" t="b">
        <v>0</v>
      </c>
      <c r="K4058" s="84" t="b">
        <v>0</v>
      </c>
      <c r="L4058" s="84" t="b">
        <v>0</v>
      </c>
    </row>
    <row r="4059" spans="1:12" x14ac:dyDescent="0.25">
      <c r="A4059" s="84" t="s">
        <v>14252</v>
      </c>
      <c r="B4059" s="84" t="s">
        <v>14253</v>
      </c>
      <c r="C4059" s="84">
        <v>2</v>
      </c>
      <c r="D4059" s="122">
        <v>2.6117957193841869E-3</v>
      </c>
      <c r="E4059" s="122">
        <v>2.216731267280442</v>
      </c>
      <c r="F4059" s="84" t="s">
        <v>12037</v>
      </c>
      <c r="G4059" s="84" t="b">
        <v>0</v>
      </c>
      <c r="H4059" s="84" t="b">
        <v>0</v>
      </c>
      <c r="I4059" s="84" t="b">
        <v>0</v>
      </c>
      <c r="J4059" s="84" t="b">
        <v>0</v>
      </c>
      <c r="K4059" s="84" t="b">
        <v>0</v>
      </c>
      <c r="L4059" s="84" t="b">
        <v>0</v>
      </c>
    </row>
    <row r="4060" spans="1:12" x14ac:dyDescent="0.25">
      <c r="A4060" s="84" t="s">
        <v>14253</v>
      </c>
      <c r="B4060" s="84" t="s">
        <v>2803</v>
      </c>
      <c r="C4060" s="84">
        <v>2</v>
      </c>
      <c r="D4060" s="122">
        <v>2.6117957193841869E-3</v>
      </c>
      <c r="E4060" s="122">
        <v>0.70964678918333657</v>
      </c>
      <c r="F4060" s="84" t="s">
        <v>12037</v>
      </c>
      <c r="G4060" s="84" t="b">
        <v>0</v>
      </c>
      <c r="H4060" s="84" t="b">
        <v>0</v>
      </c>
      <c r="I4060" s="84" t="b">
        <v>0</v>
      </c>
      <c r="J4060" s="84" t="b">
        <v>0</v>
      </c>
      <c r="K4060" s="84" t="b">
        <v>0</v>
      </c>
      <c r="L4060" s="84" t="b">
        <v>0</v>
      </c>
    </row>
    <row r="4061" spans="1:12" x14ac:dyDescent="0.25">
      <c r="A4061" s="84" t="s">
        <v>731</v>
      </c>
      <c r="B4061" s="84" t="s">
        <v>714</v>
      </c>
      <c r="C4061" s="84">
        <v>2</v>
      </c>
      <c r="D4061" s="122">
        <v>2.6117957193841869E-3</v>
      </c>
      <c r="E4061" s="122">
        <v>1.2293203945884628</v>
      </c>
      <c r="F4061" s="84" t="s">
        <v>12037</v>
      </c>
      <c r="G4061" s="84" t="b">
        <v>0</v>
      </c>
      <c r="H4061" s="84" t="b">
        <v>0</v>
      </c>
      <c r="I4061" s="84" t="b">
        <v>0</v>
      </c>
      <c r="J4061" s="84" t="b">
        <v>0</v>
      </c>
      <c r="K4061" s="84" t="b">
        <v>0</v>
      </c>
      <c r="L4061" s="84" t="b">
        <v>0</v>
      </c>
    </row>
    <row r="4062" spans="1:12" x14ac:dyDescent="0.25">
      <c r="A4062" s="84" t="s">
        <v>810</v>
      </c>
      <c r="B4062" s="84" t="s">
        <v>14348</v>
      </c>
      <c r="C4062" s="84">
        <v>2</v>
      </c>
      <c r="D4062" s="122">
        <v>2.6117957193841869E-3</v>
      </c>
      <c r="E4062" s="122">
        <v>1.4597693159667366</v>
      </c>
      <c r="F4062" s="84" t="s">
        <v>12037</v>
      </c>
      <c r="G4062" s="84" t="b">
        <v>0</v>
      </c>
      <c r="H4062" s="84" t="b">
        <v>0</v>
      </c>
      <c r="I4062" s="84" t="b">
        <v>0</v>
      </c>
      <c r="J4062" s="84" t="b">
        <v>0</v>
      </c>
      <c r="K4062" s="84" t="b">
        <v>0</v>
      </c>
      <c r="L4062" s="84" t="b">
        <v>0</v>
      </c>
    </row>
    <row r="4063" spans="1:12" x14ac:dyDescent="0.25">
      <c r="A4063" s="84" t="s">
        <v>14348</v>
      </c>
      <c r="B4063" s="84" t="s">
        <v>14368</v>
      </c>
      <c r="C4063" s="84">
        <v>2</v>
      </c>
      <c r="D4063" s="122">
        <v>2.6117957193841869E-3</v>
      </c>
      <c r="E4063" s="122">
        <v>1.9826480612470743</v>
      </c>
      <c r="F4063" s="84" t="s">
        <v>12037</v>
      </c>
      <c r="G4063" s="84" t="b">
        <v>0</v>
      </c>
      <c r="H4063" s="84" t="b">
        <v>0</v>
      </c>
      <c r="I4063" s="84" t="b">
        <v>0</v>
      </c>
      <c r="J4063" s="84" t="b">
        <v>0</v>
      </c>
      <c r="K4063" s="84" t="b">
        <v>0</v>
      </c>
      <c r="L4063" s="84" t="b">
        <v>0</v>
      </c>
    </row>
    <row r="4064" spans="1:12" x14ac:dyDescent="0.25">
      <c r="A4064" s="84" t="s">
        <v>14368</v>
      </c>
      <c r="B4064" s="84" t="s">
        <v>14923</v>
      </c>
      <c r="C4064" s="84">
        <v>2</v>
      </c>
      <c r="D4064" s="122">
        <v>2.6117957193841869E-3</v>
      </c>
      <c r="E4064" s="122">
        <v>2.5847080525750368</v>
      </c>
      <c r="F4064" s="84" t="s">
        <v>12037</v>
      </c>
      <c r="G4064" s="84" t="b">
        <v>0</v>
      </c>
      <c r="H4064" s="84" t="b">
        <v>0</v>
      </c>
      <c r="I4064" s="84" t="b">
        <v>0</v>
      </c>
      <c r="J4064" s="84" t="b">
        <v>0</v>
      </c>
      <c r="K4064" s="84" t="b">
        <v>0</v>
      </c>
      <c r="L4064" s="84" t="b">
        <v>0</v>
      </c>
    </row>
    <row r="4065" spans="1:12" x14ac:dyDescent="0.25">
      <c r="A4065" s="84" t="s">
        <v>14923</v>
      </c>
      <c r="B4065" s="84" t="s">
        <v>15249</v>
      </c>
      <c r="C4065" s="84">
        <v>2</v>
      </c>
      <c r="D4065" s="122">
        <v>2.6117957193841869E-3</v>
      </c>
      <c r="E4065" s="122">
        <v>2.7607993116307177</v>
      </c>
      <c r="F4065" s="84" t="s">
        <v>12037</v>
      </c>
      <c r="G4065" s="84" t="b">
        <v>0</v>
      </c>
      <c r="H4065" s="84" t="b">
        <v>0</v>
      </c>
      <c r="I4065" s="84" t="b">
        <v>0</v>
      </c>
      <c r="J4065" s="84" t="b">
        <v>0</v>
      </c>
      <c r="K4065" s="84" t="b">
        <v>0</v>
      </c>
      <c r="L4065" s="84" t="b">
        <v>0</v>
      </c>
    </row>
    <row r="4066" spans="1:12" x14ac:dyDescent="0.25">
      <c r="A4066" s="84" t="s">
        <v>15249</v>
      </c>
      <c r="B4066" s="84" t="s">
        <v>731</v>
      </c>
      <c r="C4066" s="84">
        <v>2</v>
      </c>
      <c r="D4066" s="122">
        <v>2.6117957193841869E-3</v>
      </c>
      <c r="E4066" s="122">
        <v>1.2167312672804422</v>
      </c>
      <c r="F4066" s="84" t="s">
        <v>12037</v>
      </c>
      <c r="G4066" s="84" t="b">
        <v>0</v>
      </c>
      <c r="H4066" s="84" t="b">
        <v>0</v>
      </c>
      <c r="I4066" s="84" t="b">
        <v>0</v>
      </c>
      <c r="J4066" s="84" t="b">
        <v>0</v>
      </c>
      <c r="K4066" s="84" t="b">
        <v>0</v>
      </c>
      <c r="L4066" s="84" t="b">
        <v>0</v>
      </c>
    </row>
    <row r="4067" spans="1:12" x14ac:dyDescent="0.25">
      <c r="A4067" s="84" t="s">
        <v>731</v>
      </c>
      <c r="B4067" s="84" t="s">
        <v>14313</v>
      </c>
      <c r="C4067" s="84">
        <v>2</v>
      </c>
      <c r="D4067" s="122">
        <v>2.6117957193841869E-3</v>
      </c>
      <c r="E4067" s="122">
        <v>1.2293203945884628</v>
      </c>
      <c r="F4067" s="84" t="s">
        <v>12037</v>
      </c>
      <c r="G4067" s="84" t="b">
        <v>0</v>
      </c>
      <c r="H4067" s="84" t="b">
        <v>0</v>
      </c>
      <c r="I4067" s="84" t="b">
        <v>0</v>
      </c>
      <c r="J4067" s="84" t="b">
        <v>0</v>
      </c>
      <c r="K4067" s="84" t="b">
        <v>0</v>
      </c>
      <c r="L4067" s="84" t="b">
        <v>0</v>
      </c>
    </row>
    <row r="4068" spans="1:12" x14ac:dyDescent="0.25">
      <c r="A4068" s="84" t="s">
        <v>14313</v>
      </c>
      <c r="B4068" s="84" t="s">
        <v>14924</v>
      </c>
      <c r="C4068" s="84">
        <v>2</v>
      </c>
      <c r="D4068" s="122">
        <v>2.6117957193841869E-3</v>
      </c>
      <c r="E4068" s="122">
        <v>2.5847080525750368</v>
      </c>
      <c r="F4068" s="84" t="s">
        <v>12037</v>
      </c>
      <c r="G4068" s="84" t="b">
        <v>0</v>
      </c>
      <c r="H4068" s="84" t="b">
        <v>0</v>
      </c>
      <c r="I4068" s="84" t="b">
        <v>0</v>
      </c>
      <c r="J4068" s="84" t="b">
        <v>0</v>
      </c>
      <c r="K4068" s="84" t="b">
        <v>0</v>
      </c>
      <c r="L4068" s="84" t="b">
        <v>0</v>
      </c>
    </row>
    <row r="4069" spans="1:12" x14ac:dyDescent="0.25">
      <c r="A4069" s="84" t="s">
        <v>14924</v>
      </c>
      <c r="B4069" s="84" t="s">
        <v>14717</v>
      </c>
      <c r="C4069" s="84">
        <v>2</v>
      </c>
      <c r="D4069" s="122">
        <v>2.6117957193841869E-3</v>
      </c>
      <c r="E4069" s="122">
        <v>2.5847080525750368</v>
      </c>
      <c r="F4069" s="84" t="s">
        <v>12037</v>
      </c>
      <c r="G4069" s="84" t="b">
        <v>0</v>
      </c>
      <c r="H4069" s="84" t="b">
        <v>0</v>
      </c>
      <c r="I4069" s="84" t="b">
        <v>0</v>
      </c>
      <c r="J4069" s="84" t="b">
        <v>0</v>
      </c>
      <c r="K4069" s="84" t="b">
        <v>0</v>
      </c>
      <c r="L4069" s="84" t="b">
        <v>0</v>
      </c>
    </row>
    <row r="4070" spans="1:12" x14ac:dyDescent="0.25">
      <c r="A4070" s="84" t="s">
        <v>14717</v>
      </c>
      <c r="B4070" s="84" t="s">
        <v>15250</v>
      </c>
      <c r="C4070" s="84">
        <v>2</v>
      </c>
      <c r="D4070" s="122">
        <v>2.6117957193841869E-3</v>
      </c>
      <c r="E4070" s="122">
        <v>2.7607993116307177</v>
      </c>
      <c r="F4070" s="84" t="s">
        <v>12037</v>
      </c>
      <c r="G4070" s="84" t="b">
        <v>0</v>
      </c>
      <c r="H4070" s="84" t="b">
        <v>0</v>
      </c>
      <c r="I4070" s="84" t="b">
        <v>0</v>
      </c>
      <c r="J4070" s="84" t="b">
        <v>0</v>
      </c>
      <c r="K4070" s="84" t="b">
        <v>0</v>
      </c>
      <c r="L4070" s="84" t="b">
        <v>0</v>
      </c>
    </row>
    <row r="4071" spans="1:12" x14ac:dyDescent="0.25">
      <c r="A4071" s="84" t="s">
        <v>14228</v>
      </c>
      <c r="B4071" s="84" t="s">
        <v>14359</v>
      </c>
      <c r="C4071" s="84">
        <v>2</v>
      </c>
      <c r="D4071" s="122">
        <v>2.6117957193841869E-3</v>
      </c>
      <c r="E4071" s="122">
        <v>2.5847080525750368</v>
      </c>
      <c r="F4071" s="84" t="s">
        <v>12037</v>
      </c>
      <c r="G4071" s="84" t="b">
        <v>0</v>
      </c>
      <c r="H4071" s="84" t="b">
        <v>0</v>
      </c>
      <c r="I4071" s="84" t="b">
        <v>0</v>
      </c>
      <c r="J4071" s="84" t="b">
        <v>0</v>
      </c>
      <c r="K4071" s="84" t="b">
        <v>0</v>
      </c>
      <c r="L4071" s="84" t="b">
        <v>0</v>
      </c>
    </row>
    <row r="4072" spans="1:12" x14ac:dyDescent="0.25">
      <c r="A4072" s="84" t="s">
        <v>2803</v>
      </c>
      <c r="B4072" s="84" t="s">
        <v>14284</v>
      </c>
      <c r="C4072" s="84">
        <v>2</v>
      </c>
      <c r="D4072" s="122">
        <v>2.6117957193841869E-3</v>
      </c>
      <c r="E4072" s="122">
        <v>0.88573804823901781</v>
      </c>
      <c r="F4072" s="84" t="s">
        <v>12037</v>
      </c>
      <c r="G4072" s="84" t="b">
        <v>0</v>
      </c>
      <c r="H4072" s="84" t="b">
        <v>0</v>
      </c>
      <c r="I4072" s="84" t="b">
        <v>0</v>
      </c>
      <c r="J4072" s="84" t="b">
        <v>0</v>
      </c>
      <c r="K4072" s="84" t="b">
        <v>0</v>
      </c>
      <c r="L4072" s="84" t="b">
        <v>0</v>
      </c>
    </row>
    <row r="4073" spans="1:12" x14ac:dyDescent="0.25">
      <c r="A4073" s="84" t="s">
        <v>14284</v>
      </c>
      <c r="B4073" s="84" t="s">
        <v>14206</v>
      </c>
      <c r="C4073" s="84">
        <v>2</v>
      </c>
      <c r="D4073" s="122">
        <v>2.6117957193841869E-3</v>
      </c>
      <c r="E4073" s="122">
        <v>1.8857380482390178</v>
      </c>
      <c r="F4073" s="84" t="s">
        <v>12037</v>
      </c>
      <c r="G4073" s="84" t="b">
        <v>0</v>
      </c>
      <c r="H4073" s="84" t="b">
        <v>0</v>
      </c>
      <c r="I4073" s="84" t="b">
        <v>0</v>
      </c>
      <c r="J4073" s="84" t="b">
        <v>0</v>
      </c>
      <c r="K4073" s="84" t="b">
        <v>0</v>
      </c>
      <c r="L4073" s="84" t="b">
        <v>0</v>
      </c>
    </row>
    <row r="4074" spans="1:12" x14ac:dyDescent="0.25">
      <c r="A4074" s="84" t="s">
        <v>14206</v>
      </c>
      <c r="B4074" s="84" t="s">
        <v>15354</v>
      </c>
      <c r="C4074" s="84">
        <v>2</v>
      </c>
      <c r="D4074" s="122">
        <v>2.6117957193841869E-3</v>
      </c>
      <c r="E4074" s="122">
        <v>2.2836780569110555</v>
      </c>
      <c r="F4074" s="84" t="s">
        <v>12037</v>
      </c>
      <c r="G4074" s="84" t="b">
        <v>0</v>
      </c>
      <c r="H4074" s="84" t="b">
        <v>0</v>
      </c>
      <c r="I4074" s="84" t="b">
        <v>0</v>
      </c>
      <c r="J4074" s="84" t="b">
        <v>0</v>
      </c>
      <c r="K4074" s="84" t="b">
        <v>0</v>
      </c>
      <c r="L4074" s="84" t="b">
        <v>0</v>
      </c>
    </row>
    <row r="4075" spans="1:12" x14ac:dyDescent="0.25">
      <c r="A4075" s="84" t="s">
        <v>15354</v>
      </c>
      <c r="B4075" s="84" t="s">
        <v>14239</v>
      </c>
      <c r="C4075" s="84">
        <v>2</v>
      </c>
      <c r="D4075" s="122">
        <v>2.6117957193841869E-3</v>
      </c>
      <c r="E4075" s="122">
        <v>2.7607993116307177</v>
      </c>
      <c r="F4075" s="84" t="s">
        <v>12037</v>
      </c>
      <c r="G4075" s="84" t="b">
        <v>0</v>
      </c>
      <c r="H4075" s="84" t="b">
        <v>0</v>
      </c>
      <c r="I4075" s="84" t="b">
        <v>0</v>
      </c>
      <c r="J4075" s="84" t="b">
        <v>0</v>
      </c>
      <c r="K4075" s="84" t="b">
        <v>0</v>
      </c>
      <c r="L4075" s="84" t="b">
        <v>0</v>
      </c>
    </row>
    <row r="4076" spans="1:12" x14ac:dyDescent="0.25">
      <c r="A4076" s="84" t="s">
        <v>14239</v>
      </c>
      <c r="B4076" s="84" t="s">
        <v>15355</v>
      </c>
      <c r="C4076" s="84">
        <v>2</v>
      </c>
      <c r="D4076" s="122">
        <v>2.6117957193841869E-3</v>
      </c>
      <c r="E4076" s="122">
        <v>2.7607993116307177</v>
      </c>
      <c r="F4076" s="84" t="s">
        <v>12037</v>
      </c>
      <c r="G4076" s="84" t="b">
        <v>0</v>
      </c>
      <c r="H4076" s="84" t="b">
        <v>0</v>
      </c>
      <c r="I4076" s="84" t="b">
        <v>0</v>
      </c>
      <c r="J4076" s="84" t="b">
        <v>0</v>
      </c>
      <c r="K4076" s="84" t="b">
        <v>0</v>
      </c>
      <c r="L4076" s="84" t="b">
        <v>0</v>
      </c>
    </row>
    <row r="4077" spans="1:12" x14ac:dyDescent="0.25">
      <c r="A4077" s="84" t="s">
        <v>15355</v>
      </c>
      <c r="B4077" s="84" t="s">
        <v>14743</v>
      </c>
      <c r="C4077" s="84">
        <v>2</v>
      </c>
      <c r="D4077" s="122">
        <v>2.6117957193841869E-3</v>
      </c>
      <c r="E4077" s="122">
        <v>2.7607993116307177</v>
      </c>
      <c r="F4077" s="84" t="s">
        <v>12037</v>
      </c>
      <c r="G4077" s="84" t="b">
        <v>0</v>
      </c>
      <c r="H4077" s="84" t="b">
        <v>0</v>
      </c>
      <c r="I4077" s="84" t="b">
        <v>0</v>
      </c>
      <c r="J4077" s="84" t="b">
        <v>0</v>
      </c>
      <c r="K4077" s="84" t="b">
        <v>0</v>
      </c>
      <c r="L4077" s="84" t="b">
        <v>0</v>
      </c>
    </row>
    <row r="4078" spans="1:12" x14ac:dyDescent="0.25">
      <c r="A4078" s="84" t="s">
        <v>14743</v>
      </c>
      <c r="B4078" s="84" t="s">
        <v>14477</v>
      </c>
      <c r="C4078" s="84">
        <v>2</v>
      </c>
      <c r="D4078" s="122">
        <v>2.6117957193841869E-3</v>
      </c>
      <c r="E4078" s="122">
        <v>2.7607993116307177</v>
      </c>
      <c r="F4078" s="84" t="s">
        <v>12037</v>
      </c>
      <c r="G4078" s="84" t="b">
        <v>0</v>
      </c>
      <c r="H4078" s="84" t="b">
        <v>0</v>
      </c>
      <c r="I4078" s="84" t="b">
        <v>0</v>
      </c>
      <c r="J4078" s="84" t="b">
        <v>0</v>
      </c>
      <c r="K4078" s="84" t="b">
        <v>0</v>
      </c>
      <c r="L4078" s="84" t="b">
        <v>0</v>
      </c>
    </row>
    <row r="4079" spans="1:12" x14ac:dyDescent="0.25">
      <c r="A4079" s="84" t="s">
        <v>14477</v>
      </c>
      <c r="B4079" s="84" t="s">
        <v>14284</v>
      </c>
      <c r="C4079" s="84">
        <v>2</v>
      </c>
      <c r="D4079" s="122">
        <v>2.6117957193841869E-3</v>
      </c>
      <c r="E4079" s="122">
        <v>2.2836780569110555</v>
      </c>
      <c r="F4079" s="84" t="s">
        <v>12037</v>
      </c>
      <c r="G4079" s="84" t="b">
        <v>0</v>
      </c>
      <c r="H4079" s="84" t="b">
        <v>0</v>
      </c>
      <c r="I4079" s="84" t="b">
        <v>0</v>
      </c>
      <c r="J4079" s="84" t="b">
        <v>0</v>
      </c>
      <c r="K4079" s="84" t="b">
        <v>0</v>
      </c>
      <c r="L4079" s="84" t="b">
        <v>0</v>
      </c>
    </row>
    <row r="4080" spans="1:12" x14ac:dyDescent="0.25">
      <c r="A4080" s="84" t="s">
        <v>12377</v>
      </c>
      <c r="B4080" s="84" t="s">
        <v>14546</v>
      </c>
      <c r="C4080" s="84">
        <v>2</v>
      </c>
      <c r="D4080" s="122">
        <v>2.6117957193841869E-3</v>
      </c>
      <c r="E4080" s="122">
        <v>2.1075867978553742</v>
      </c>
      <c r="F4080" s="84" t="s">
        <v>12037</v>
      </c>
      <c r="G4080" s="84" t="b">
        <v>0</v>
      </c>
      <c r="H4080" s="84" t="b">
        <v>0</v>
      </c>
      <c r="I4080" s="84" t="b">
        <v>0</v>
      </c>
      <c r="J4080" s="84" t="b">
        <v>0</v>
      </c>
      <c r="K4080" s="84" t="b">
        <v>0</v>
      </c>
      <c r="L4080" s="84" t="b">
        <v>0</v>
      </c>
    </row>
    <row r="4081" spans="1:12" x14ac:dyDescent="0.25">
      <c r="A4081" s="84" t="s">
        <v>14200</v>
      </c>
      <c r="B4081" s="84" t="s">
        <v>15351</v>
      </c>
      <c r="C4081" s="84">
        <v>2</v>
      </c>
      <c r="D4081" s="122">
        <v>2.6117957193841869E-3</v>
      </c>
      <c r="E4081" s="122">
        <v>2.3628593029586802</v>
      </c>
      <c r="F4081" s="84" t="s">
        <v>12037</v>
      </c>
      <c r="G4081" s="84" t="b">
        <v>0</v>
      </c>
      <c r="H4081" s="84" t="b">
        <v>0</v>
      </c>
      <c r="I4081" s="84" t="b">
        <v>0</v>
      </c>
      <c r="J4081" s="84" t="b">
        <v>0</v>
      </c>
      <c r="K4081" s="84" t="b">
        <v>0</v>
      </c>
      <c r="L4081" s="84" t="b">
        <v>0</v>
      </c>
    </row>
    <row r="4082" spans="1:12" x14ac:dyDescent="0.25">
      <c r="A4082" s="84" t="s">
        <v>15351</v>
      </c>
      <c r="B4082" s="84" t="s">
        <v>731</v>
      </c>
      <c r="C4082" s="84">
        <v>2</v>
      </c>
      <c r="D4082" s="122">
        <v>2.6117957193841869E-3</v>
      </c>
      <c r="E4082" s="122">
        <v>1.2167312672804422</v>
      </c>
      <c r="F4082" s="84" t="s">
        <v>12037</v>
      </c>
      <c r="G4082" s="84" t="b">
        <v>0</v>
      </c>
      <c r="H4082" s="84" t="b">
        <v>0</v>
      </c>
      <c r="I4082" s="84" t="b">
        <v>0</v>
      </c>
      <c r="J4082" s="84" t="b">
        <v>0</v>
      </c>
      <c r="K4082" s="84" t="b">
        <v>0</v>
      </c>
      <c r="L4082" s="84" t="b">
        <v>0</v>
      </c>
    </row>
    <row r="4083" spans="1:12" x14ac:dyDescent="0.25">
      <c r="A4083" s="84" t="s">
        <v>2803</v>
      </c>
      <c r="B4083" s="84" t="s">
        <v>14950</v>
      </c>
      <c r="C4083" s="84">
        <v>2</v>
      </c>
      <c r="D4083" s="122">
        <v>2.6117957193841869E-3</v>
      </c>
      <c r="E4083" s="122">
        <v>1.3628593029586802</v>
      </c>
      <c r="F4083" s="84" t="s">
        <v>12037</v>
      </c>
      <c r="G4083" s="84" t="b">
        <v>0</v>
      </c>
      <c r="H4083" s="84" t="b">
        <v>0</v>
      </c>
      <c r="I4083" s="84" t="b">
        <v>0</v>
      </c>
      <c r="J4083" s="84" t="b">
        <v>0</v>
      </c>
      <c r="K4083" s="84" t="b">
        <v>0</v>
      </c>
      <c r="L4083" s="84" t="b">
        <v>0</v>
      </c>
    </row>
    <row r="4084" spans="1:12" x14ac:dyDescent="0.25">
      <c r="A4084" s="84" t="s">
        <v>14950</v>
      </c>
      <c r="B4084" s="84" t="s">
        <v>14375</v>
      </c>
      <c r="C4084" s="84">
        <v>2</v>
      </c>
      <c r="D4084" s="122">
        <v>2.6117957193841869E-3</v>
      </c>
      <c r="E4084" s="122">
        <v>2.7607993116307177</v>
      </c>
      <c r="F4084" s="84" t="s">
        <v>12037</v>
      </c>
      <c r="G4084" s="84" t="b">
        <v>0</v>
      </c>
      <c r="H4084" s="84" t="b">
        <v>0</v>
      </c>
      <c r="I4084" s="84" t="b">
        <v>0</v>
      </c>
      <c r="J4084" s="84" t="b">
        <v>0</v>
      </c>
      <c r="K4084" s="84" t="b">
        <v>0</v>
      </c>
      <c r="L4084" s="84" t="b">
        <v>0</v>
      </c>
    </row>
    <row r="4085" spans="1:12" x14ac:dyDescent="0.25">
      <c r="A4085" s="84" t="s">
        <v>14375</v>
      </c>
      <c r="B4085" s="84" t="s">
        <v>15352</v>
      </c>
      <c r="C4085" s="84">
        <v>2</v>
      </c>
      <c r="D4085" s="122">
        <v>2.6117957193841869E-3</v>
      </c>
      <c r="E4085" s="122">
        <v>2.7607993116307177</v>
      </c>
      <c r="F4085" s="84" t="s">
        <v>12037</v>
      </c>
      <c r="G4085" s="84" t="b">
        <v>0</v>
      </c>
      <c r="H4085" s="84" t="b">
        <v>0</v>
      </c>
      <c r="I4085" s="84" t="b">
        <v>0</v>
      </c>
      <c r="J4085" s="84" t="b">
        <v>0</v>
      </c>
      <c r="K4085" s="84" t="b">
        <v>0</v>
      </c>
      <c r="L4085" s="84" t="b">
        <v>0</v>
      </c>
    </row>
    <row r="4086" spans="1:12" x14ac:dyDescent="0.25">
      <c r="A4086" s="84" t="s">
        <v>15352</v>
      </c>
      <c r="B4086" s="84" t="s">
        <v>15353</v>
      </c>
      <c r="C4086" s="84">
        <v>2</v>
      </c>
      <c r="D4086" s="122">
        <v>2.6117957193841869E-3</v>
      </c>
      <c r="E4086" s="122">
        <v>2.7607993116307177</v>
      </c>
      <c r="F4086" s="84" t="s">
        <v>12037</v>
      </c>
      <c r="G4086" s="84" t="b">
        <v>0</v>
      </c>
      <c r="H4086" s="84" t="b">
        <v>0</v>
      </c>
      <c r="I4086" s="84" t="b">
        <v>0</v>
      </c>
      <c r="J4086" s="84" t="b">
        <v>0</v>
      </c>
      <c r="K4086" s="84" t="b">
        <v>0</v>
      </c>
      <c r="L4086" s="84" t="b">
        <v>0</v>
      </c>
    </row>
    <row r="4087" spans="1:12" x14ac:dyDescent="0.25">
      <c r="A4087" s="84" t="s">
        <v>15353</v>
      </c>
      <c r="B4087" s="84" t="s">
        <v>14503</v>
      </c>
      <c r="C4087" s="84">
        <v>2</v>
      </c>
      <c r="D4087" s="122">
        <v>2.6117957193841869E-3</v>
      </c>
      <c r="E4087" s="122">
        <v>2.7607993116307177</v>
      </c>
      <c r="F4087" s="84" t="s">
        <v>12037</v>
      </c>
      <c r="G4087" s="84" t="b">
        <v>0</v>
      </c>
      <c r="H4087" s="84" t="b">
        <v>0</v>
      </c>
      <c r="I4087" s="84" t="b">
        <v>0</v>
      </c>
      <c r="J4087" s="84" t="b">
        <v>0</v>
      </c>
      <c r="K4087" s="84" t="b">
        <v>0</v>
      </c>
      <c r="L4087" s="84" t="b">
        <v>0</v>
      </c>
    </row>
    <row r="4088" spans="1:12" x14ac:dyDescent="0.25">
      <c r="A4088" s="84" t="s">
        <v>14503</v>
      </c>
      <c r="B4088" s="84" t="s">
        <v>666</v>
      </c>
      <c r="C4088" s="84">
        <v>2</v>
      </c>
      <c r="D4088" s="122">
        <v>2.6117957193841869E-3</v>
      </c>
      <c r="E4088" s="122">
        <v>1.5433153674168114</v>
      </c>
      <c r="F4088" s="84" t="s">
        <v>12037</v>
      </c>
      <c r="G4088" s="84" t="b">
        <v>0</v>
      </c>
      <c r="H4088" s="84" t="b">
        <v>0</v>
      </c>
      <c r="I4088" s="84" t="b">
        <v>0</v>
      </c>
      <c r="J4088" s="84" t="b">
        <v>0</v>
      </c>
      <c r="K4088" s="84" t="b">
        <v>0</v>
      </c>
      <c r="L4088" s="84" t="b">
        <v>0</v>
      </c>
    </row>
    <row r="4089" spans="1:12" x14ac:dyDescent="0.25">
      <c r="A4089" s="84" t="s">
        <v>14199</v>
      </c>
      <c r="B4089" s="84" t="s">
        <v>811</v>
      </c>
      <c r="C4089" s="84">
        <v>2</v>
      </c>
      <c r="D4089" s="122">
        <v>2.6117957193841869E-3</v>
      </c>
      <c r="E4089" s="122">
        <v>1.6146712759524797</v>
      </c>
      <c r="F4089" s="84" t="s">
        <v>12037</v>
      </c>
      <c r="G4089" s="84" t="b">
        <v>0</v>
      </c>
      <c r="H4089" s="84" t="b">
        <v>0</v>
      </c>
      <c r="I4089" s="84" t="b">
        <v>0</v>
      </c>
      <c r="J4089" s="84" t="b">
        <v>0</v>
      </c>
      <c r="K4089" s="84" t="b">
        <v>0</v>
      </c>
      <c r="L4089" s="84" t="b">
        <v>0</v>
      </c>
    </row>
    <row r="4090" spans="1:12" x14ac:dyDescent="0.25">
      <c r="A4090" s="84" t="s">
        <v>811</v>
      </c>
      <c r="B4090" s="84" t="s">
        <v>15170</v>
      </c>
      <c r="C4090" s="84">
        <v>2</v>
      </c>
      <c r="D4090" s="122">
        <v>2.6117957193841869E-3</v>
      </c>
      <c r="E4090" s="122">
        <v>2.216731267280442</v>
      </c>
      <c r="F4090" s="84" t="s">
        <v>12037</v>
      </c>
      <c r="G4090" s="84" t="b">
        <v>0</v>
      </c>
      <c r="H4090" s="84" t="b">
        <v>0</v>
      </c>
      <c r="I4090" s="84" t="b">
        <v>0</v>
      </c>
      <c r="J4090" s="84" t="b">
        <v>0</v>
      </c>
      <c r="K4090" s="84" t="b">
        <v>0</v>
      </c>
      <c r="L4090" s="84" t="b">
        <v>0</v>
      </c>
    </row>
    <row r="4091" spans="1:12" x14ac:dyDescent="0.25">
      <c r="A4091" s="84" t="s">
        <v>15170</v>
      </c>
      <c r="B4091" s="84" t="s">
        <v>12271</v>
      </c>
      <c r="C4091" s="84">
        <v>2</v>
      </c>
      <c r="D4091" s="122">
        <v>2.6117957193841869E-3</v>
      </c>
      <c r="E4091" s="122">
        <v>2.3628593029586802</v>
      </c>
      <c r="F4091" s="84" t="s">
        <v>12037</v>
      </c>
      <c r="G4091" s="84" t="b">
        <v>0</v>
      </c>
      <c r="H4091" s="84" t="b">
        <v>0</v>
      </c>
      <c r="I4091" s="84" t="b">
        <v>0</v>
      </c>
      <c r="J4091" s="84" t="b">
        <v>0</v>
      </c>
      <c r="K4091" s="84" t="b">
        <v>0</v>
      </c>
      <c r="L4091" s="84" t="b">
        <v>0</v>
      </c>
    </row>
    <row r="4092" spans="1:12" x14ac:dyDescent="0.25">
      <c r="A4092" s="84" t="s">
        <v>14321</v>
      </c>
      <c r="B4092" s="84" t="s">
        <v>14445</v>
      </c>
      <c r="C4092" s="84">
        <v>2</v>
      </c>
      <c r="D4092" s="122">
        <v>2.6117957193841869E-3</v>
      </c>
      <c r="E4092" s="122">
        <v>2.1075867978553742</v>
      </c>
      <c r="F4092" s="84" t="s">
        <v>12037</v>
      </c>
      <c r="G4092" s="84" t="b">
        <v>0</v>
      </c>
      <c r="H4092" s="84" t="b">
        <v>0</v>
      </c>
      <c r="I4092" s="84" t="b">
        <v>0</v>
      </c>
      <c r="J4092" s="84" t="b">
        <v>0</v>
      </c>
      <c r="K4092" s="84" t="b">
        <v>0</v>
      </c>
      <c r="L4092" s="84" t="b">
        <v>0</v>
      </c>
    </row>
    <row r="4093" spans="1:12" x14ac:dyDescent="0.25">
      <c r="A4093" s="84" t="s">
        <v>14579</v>
      </c>
      <c r="B4093" s="84" t="s">
        <v>15171</v>
      </c>
      <c r="C4093" s="84">
        <v>2</v>
      </c>
      <c r="D4093" s="122">
        <v>2.6117957193841869E-3</v>
      </c>
      <c r="E4093" s="122">
        <v>2.3628593029586802</v>
      </c>
      <c r="F4093" s="84" t="s">
        <v>12037</v>
      </c>
      <c r="G4093" s="84" t="b">
        <v>0</v>
      </c>
      <c r="H4093" s="84" t="b">
        <v>0</v>
      </c>
      <c r="I4093" s="84" t="b">
        <v>0</v>
      </c>
      <c r="J4093" s="84" t="b">
        <v>0</v>
      </c>
      <c r="K4093" s="84" t="b">
        <v>0</v>
      </c>
      <c r="L4093" s="84" t="b">
        <v>0</v>
      </c>
    </row>
    <row r="4094" spans="1:12" x14ac:dyDescent="0.25">
      <c r="A4094" s="84" t="s">
        <v>15171</v>
      </c>
      <c r="B4094" s="84" t="s">
        <v>812</v>
      </c>
      <c r="C4094" s="84">
        <v>2</v>
      </c>
      <c r="D4094" s="122">
        <v>2.6117957193841869E-3</v>
      </c>
      <c r="E4094" s="122">
        <v>1.5704676134604263</v>
      </c>
      <c r="F4094" s="84" t="s">
        <v>12037</v>
      </c>
      <c r="G4094" s="84" t="b">
        <v>0</v>
      </c>
      <c r="H4094" s="84" t="b">
        <v>0</v>
      </c>
      <c r="I4094" s="84" t="b">
        <v>0</v>
      </c>
      <c r="J4094" s="84" t="b">
        <v>0</v>
      </c>
      <c r="K4094" s="84" t="b">
        <v>1</v>
      </c>
      <c r="L4094" s="84" t="b">
        <v>0</v>
      </c>
    </row>
    <row r="4095" spans="1:12" x14ac:dyDescent="0.25">
      <c r="A4095" s="84" t="s">
        <v>812</v>
      </c>
      <c r="B4095" s="84" t="s">
        <v>14199</v>
      </c>
      <c r="C4095" s="84">
        <v>2</v>
      </c>
      <c r="D4095" s="122">
        <v>2.6117957193841869E-3</v>
      </c>
      <c r="E4095" s="122">
        <v>1.1027879149736055</v>
      </c>
      <c r="F4095" s="84" t="s">
        <v>12037</v>
      </c>
      <c r="G4095" s="84" t="b">
        <v>0</v>
      </c>
      <c r="H4095" s="84" t="b">
        <v>1</v>
      </c>
      <c r="I4095" s="84" t="b">
        <v>0</v>
      </c>
      <c r="J4095" s="84" t="b">
        <v>0</v>
      </c>
      <c r="K4095" s="84" t="b">
        <v>0</v>
      </c>
      <c r="L4095" s="84" t="b">
        <v>0</v>
      </c>
    </row>
    <row r="4096" spans="1:12" x14ac:dyDescent="0.25">
      <c r="A4096" s="84" t="s">
        <v>14199</v>
      </c>
      <c r="B4096" s="84" t="s">
        <v>15172</v>
      </c>
      <c r="C4096" s="84">
        <v>2</v>
      </c>
      <c r="D4096" s="122">
        <v>2.6117957193841869E-3</v>
      </c>
      <c r="E4096" s="122">
        <v>2.216731267280442</v>
      </c>
      <c r="F4096" s="84" t="s">
        <v>12037</v>
      </c>
      <c r="G4096" s="84" t="b">
        <v>0</v>
      </c>
      <c r="H4096" s="84" t="b">
        <v>0</v>
      </c>
      <c r="I4096" s="84" t="b">
        <v>0</v>
      </c>
      <c r="J4096" s="84" t="b">
        <v>1</v>
      </c>
      <c r="K4096" s="84" t="b">
        <v>0</v>
      </c>
      <c r="L4096" s="84" t="b">
        <v>0</v>
      </c>
    </row>
    <row r="4097" spans="1:12" x14ac:dyDescent="0.25">
      <c r="A4097" s="84" t="s">
        <v>15172</v>
      </c>
      <c r="B4097" s="84" t="s">
        <v>731</v>
      </c>
      <c r="C4097" s="84">
        <v>2</v>
      </c>
      <c r="D4097" s="122">
        <v>2.6117957193841869E-3</v>
      </c>
      <c r="E4097" s="122">
        <v>1.2167312672804422</v>
      </c>
      <c r="F4097" s="84" t="s">
        <v>12037</v>
      </c>
      <c r="G4097" s="84" t="b">
        <v>1</v>
      </c>
      <c r="H4097" s="84" t="b">
        <v>0</v>
      </c>
      <c r="I4097" s="84" t="b">
        <v>0</v>
      </c>
      <c r="J4097" s="84" t="b">
        <v>0</v>
      </c>
      <c r="K4097" s="84" t="b">
        <v>0</v>
      </c>
      <c r="L4097" s="84" t="b">
        <v>0</v>
      </c>
    </row>
    <row r="4098" spans="1:12" x14ac:dyDescent="0.25">
      <c r="A4098" s="84" t="s">
        <v>213</v>
      </c>
      <c r="B4098" s="84" t="s">
        <v>731</v>
      </c>
      <c r="C4098" s="84">
        <v>2</v>
      </c>
      <c r="D4098" s="122">
        <v>2.6117957193841869E-3</v>
      </c>
      <c r="E4098" s="122">
        <v>0.91570127161646098</v>
      </c>
      <c r="F4098" s="84" t="s">
        <v>12037</v>
      </c>
      <c r="G4098" s="84" t="b">
        <v>0</v>
      </c>
      <c r="H4098" s="84" t="b">
        <v>0</v>
      </c>
      <c r="I4098" s="84" t="b">
        <v>0</v>
      </c>
      <c r="J4098" s="84" t="b">
        <v>0</v>
      </c>
      <c r="K4098" s="84" t="b">
        <v>0</v>
      </c>
      <c r="L4098" s="84" t="b">
        <v>0</v>
      </c>
    </row>
    <row r="4099" spans="1:12" x14ac:dyDescent="0.25">
      <c r="A4099" s="84" t="s">
        <v>14216</v>
      </c>
      <c r="B4099" s="84" t="s">
        <v>14204</v>
      </c>
      <c r="C4099" s="84">
        <v>2</v>
      </c>
      <c r="D4099" s="122">
        <v>2.6117957193841869E-3</v>
      </c>
      <c r="E4099" s="122">
        <v>2.3628593029586802</v>
      </c>
      <c r="F4099" s="84" t="s">
        <v>12037</v>
      </c>
      <c r="G4099" s="84" t="b">
        <v>1</v>
      </c>
      <c r="H4099" s="84" t="b">
        <v>0</v>
      </c>
      <c r="I4099" s="84" t="b">
        <v>0</v>
      </c>
      <c r="J4099" s="84" t="b">
        <v>0</v>
      </c>
      <c r="K4099" s="84" t="b">
        <v>0</v>
      </c>
      <c r="L4099" s="84" t="b">
        <v>0</v>
      </c>
    </row>
    <row r="4100" spans="1:12" x14ac:dyDescent="0.25">
      <c r="A4100" s="84" t="s">
        <v>14204</v>
      </c>
      <c r="B4100" s="84" t="s">
        <v>14202</v>
      </c>
      <c r="C4100" s="84">
        <v>2</v>
      </c>
      <c r="D4100" s="122">
        <v>2.6117957193841869E-3</v>
      </c>
      <c r="E4100" s="122">
        <v>1.681618065583093</v>
      </c>
      <c r="F4100" s="84" t="s">
        <v>12037</v>
      </c>
      <c r="G4100" s="84" t="b">
        <v>0</v>
      </c>
      <c r="H4100" s="84" t="b">
        <v>0</v>
      </c>
      <c r="I4100" s="84" t="b">
        <v>0</v>
      </c>
      <c r="J4100" s="84" t="b">
        <v>0</v>
      </c>
      <c r="K4100" s="84" t="b">
        <v>0</v>
      </c>
      <c r="L4100" s="84" t="b">
        <v>0</v>
      </c>
    </row>
    <row r="4101" spans="1:12" x14ac:dyDescent="0.25">
      <c r="A4101" s="84" t="s">
        <v>14202</v>
      </c>
      <c r="B4101" s="84" t="s">
        <v>14207</v>
      </c>
      <c r="C4101" s="84">
        <v>2</v>
      </c>
      <c r="D4101" s="122">
        <v>2.6117957193841869E-3</v>
      </c>
      <c r="E4101" s="122">
        <v>1.7607993116307179</v>
      </c>
      <c r="F4101" s="84" t="s">
        <v>12037</v>
      </c>
      <c r="G4101" s="84" t="b">
        <v>0</v>
      </c>
      <c r="H4101" s="84" t="b">
        <v>0</v>
      </c>
      <c r="I4101" s="84" t="b">
        <v>0</v>
      </c>
      <c r="J4101" s="84" t="b">
        <v>0</v>
      </c>
      <c r="K4101" s="84" t="b">
        <v>0</v>
      </c>
      <c r="L4101" s="84" t="b">
        <v>0</v>
      </c>
    </row>
    <row r="4102" spans="1:12" x14ac:dyDescent="0.25">
      <c r="A4102" s="84" t="s">
        <v>14207</v>
      </c>
      <c r="B4102" s="84" t="s">
        <v>14201</v>
      </c>
      <c r="C4102" s="84">
        <v>2</v>
      </c>
      <c r="D4102" s="122">
        <v>2.6117957193841869E-3</v>
      </c>
      <c r="E4102" s="122">
        <v>2.3628593029586802</v>
      </c>
      <c r="F4102" s="84" t="s">
        <v>12037</v>
      </c>
      <c r="G4102" s="84" t="b">
        <v>0</v>
      </c>
      <c r="H4102" s="84" t="b">
        <v>0</v>
      </c>
      <c r="I4102" s="84" t="b">
        <v>0</v>
      </c>
      <c r="J4102" s="84" t="b">
        <v>0</v>
      </c>
      <c r="K4102" s="84" t="b">
        <v>0</v>
      </c>
      <c r="L4102" s="84" t="b">
        <v>0</v>
      </c>
    </row>
    <row r="4103" spans="1:12" x14ac:dyDescent="0.25">
      <c r="A4103" s="84" t="s">
        <v>14201</v>
      </c>
      <c r="B4103" s="84" t="s">
        <v>731</v>
      </c>
      <c r="C4103" s="84">
        <v>2</v>
      </c>
      <c r="D4103" s="122">
        <v>2.6117957193841869E-3</v>
      </c>
      <c r="E4103" s="122">
        <v>1.2167312672804422</v>
      </c>
      <c r="F4103" s="84" t="s">
        <v>12037</v>
      </c>
      <c r="G4103" s="84" t="b">
        <v>0</v>
      </c>
      <c r="H4103" s="84" t="b">
        <v>0</v>
      </c>
      <c r="I4103" s="84" t="b">
        <v>0</v>
      </c>
      <c r="J4103" s="84" t="b">
        <v>0</v>
      </c>
      <c r="K4103" s="84" t="b">
        <v>0</v>
      </c>
      <c r="L4103" s="84" t="b">
        <v>0</v>
      </c>
    </row>
    <row r="4104" spans="1:12" x14ac:dyDescent="0.25">
      <c r="A4104" s="84" t="s">
        <v>731</v>
      </c>
      <c r="B4104" s="84" t="s">
        <v>14339</v>
      </c>
      <c r="C4104" s="84">
        <v>2</v>
      </c>
      <c r="D4104" s="122">
        <v>2.6117957193841869E-3</v>
      </c>
      <c r="E4104" s="122">
        <v>0.83138038591642505</v>
      </c>
      <c r="F4104" s="84" t="s">
        <v>12037</v>
      </c>
      <c r="G4104" s="84" t="b">
        <v>0</v>
      </c>
      <c r="H4104" s="84" t="b">
        <v>0</v>
      </c>
      <c r="I4104" s="84" t="b">
        <v>0</v>
      </c>
      <c r="J4104" s="84" t="b">
        <v>0</v>
      </c>
      <c r="K4104" s="84" t="b">
        <v>0</v>
      </c>
      <c r="L4104" s="84" t="b">
        <v>0</v>
      </c>
    </row>
    <row r="4105" spans="1:12" x14ac:dyDescent="0.25">
      <c r="A4105" s="84" t="s">
        <v>14339</v>
      </c>
      <c r="B4105" s="84" t="s">
        <v>14238</v>
      </c>
      <c r="C4105" s="84">
        <v>2</v>
      </c>
      <c r="D4105" s="122">
        <v>2.6117957193841869E-3</v>
      </c>
      <c r="E4105" s="122">
        <v>1.6224966134644363</v>
      </c>
      <c r="F4105" s="84" t="s">
        <v>12037</v>
      </c>
      <c r="G4105" s="84" t="b">
        <v>0</v>
      </c>
      <c r="H4105" s="84" t="b">
        <v>0</v>
      </c>
      <c r="I4105" s="84" t="b">
        <v>0</v>
      </c>
      <c r="J4105" s="84" t="b">
        <v>0</v>
      </c>
      <c r="K4105" s="84" t="b">
        <v>0</v>
      </c>
      <c r="L4105" s="84" t="b">
        <v>0</v>
      </c>
    </row>
    <row r="4106" spans="1:12" x14ac:dyDescent="0.25">
      <c r="A4106" s="84" t="s">
        <v>14238</v>
      </c>
      <c r="B4106" s="84" t="s">
        <v>2803</v>
      </c>
      <c r="C4106" s="84">
        <v>2</v>
      </c>
      <c r="D4106" s="122">
        <v>2.6117957193841869E-3</v>
      </c>
      <c r="E4106" s="122">
        <v>0.6224966134644363</v>
      </c>
      <c r="F4106" s="84" t="s">
        <v>12037</v>
      </c>
      <c r="G4106" s="84" t="b">
        <v>0</v>
      </c>
      <c r="H4106" s="84" t="b">
        <v>0</v>
      </c>
      <c r="I4106" s="84" t="b">
        <v>0</v>
      </c>
      <c r="J4106" s="84" t="b">
        <v>0</v>
      </c>
      <c r="K4106" s="84" t="b">
        <v>0</v>
      </c>
      <c r="L4106" s="84" t="b">
        <v>0</v>
      </c>
    </row>
    <row r="4107" spans="1:12" x14ac:dyDescent="0.25">
      <c r="A4107" s="84" t="s">
        <v>2803</v>
      </c>
      <c r="B4107" s="84" t="s">
        <v>14377</v>
      </c>
      <c r="C4107" s="84">
        <v>2</v>
      </c>
      <c r="D4107" s="122">
        <v>2.6117957193841869E-3</v>
      </c>
      <c r="E4107" s="122">
        <v>1.3628593029586802</v>
      </c>
      <c r="F4107" s="84" t="s">
        <v>12037</v>
      </c>
      <c r="G4107" s="84" t="b">
        <v>0</v>
      </c>
      <c r="H4107" s="84" t="b">
        <v>0</v>
      </c>
      <c r="I4107" s="84" t="b">
        <v>0</v>
      </c>
      <c r="J4107" s="84" t="b">
        <v>0</v>
      </c>
      <c r="K4107" s="84" t="b">
        <v>0</v>
      </c>
      <c r="L4107" s="84" t="b">
        <v>0</v>
      </c>
    </row>
    <row r="4108" spans="1:12" x14ac:dyDescent="0.25">
      <c r="A4108" s="84" t="s">
        <v>14377</v>
      </c>
      <c r="B4108" s="84" t="s">
        <v>628</v>
      </c>
      <c r="C4108" s="84">
        <v>2</v>
      </c>
      <c r="D4108" s="122">
        <v>2.6117957193841869E-3</v>
      </c>
      <c r="E4108" s="122">
        <v>2.4597693159667364</v>
      </c>
      <c r="F4108" s="84" t="s">
        <v>12037</v>
      </c>
      <c r="G4108" s="84" t="b">
        <v>0</v>
      </c>
      <c r="H4108" s="84" t="b">
        <v>0</v>
      </c>
      <c r="I4108" s="84" t="b">
        <v>0</v>
      </c>
      <c r="J4108" s="84" t="b">
        <v>0</v>
      </c>
      <c r="K4108" s="84" t="b">
        <v>0</v>
      </c>
      <c r="L4108" s="84" t="b">
        <v>0</v>
      </c>
    </row>
    <row r="4109" spans="1:12" x14ac:dyDescent="0.25">
      <c r="A4109" s="84" t="s">
        <v>12270</v>
      </c>
      <c r="B4109" s="84" t="s">
        <v>15350</v>
      </c>
      <c r="C4109" s="84">
        <v>2</v>
      </c>
      <c r="D4109" s="122">
        <v>2.6117957193841869E-3</v>
      </c>
      <c r="E4109" s="122">
        <v>2.3628593029586802</v>
      </c>
      <c r="F4109" s="84" t="s">
        <v>12037</v>
      </c>
      <c r="G4109" s="84" t="b">
        <v>0</v>
      </c>
      <c r="H4109" s="84" t="b">
        <v>0</v>
      </c>
      <c r="I4109" s="84" t="b">
        <v>0</v>
      </c>
      <c r="J4109" s="84" t="b">
        <v>0</v>
      </c>
      <c r="K4109" s="84" t="b">
        <v>0</v>
      </c>
      <c r="L4109" s="84" t="b">
        <v>0</v>
      </c>
    </row>
    <row r="4110" spans="1:12" x14ac:dyDescent="0.25">
      <c r="A4110" s="84" t="s">
        <v>15350</v>
      </c>
      <c r="B4110" s="84" t="s">
        <v>666</v>
      </c>
      <c r="C4110" s="84">
        <v>2</v>
      </c>
      <c r="D4110" s="122">
        <v>2.6117957193841869E-3</v>
      </c>
      <c r="E4110" s="122">
        <v>1.5433153674168114</v>
      </c>
      <c r="F4110" s="84" t="s">
        <v>12037</v>
      </c>
      <c r="G4110" s="84" t="b">
        <v>0</v>
      </c>
      <c r="H4110" s="84" t="b">
        <v>0</v>
      </c>
      <c r="I4110" s="84" t="b">
        <v>0</v>
      </c>
      <c r="J4110" s="84" t="b">
        <v>0</v>
      </c>
      <c r="K4110" s="84" t="b">
        <v>0</v>
      </c>
      <c r="L4110" s="84" t="b">
        <v>0</v>
      </c>
    </row>
    <row r="4111" spans="1:12" x14ac:dyDescent="0.25">
      <c r="A4111" s="84" t="s">
        <v>731</v>
      </c>
      <c r="B4111" s="84" t="s">
        <v>14409</v>
      </c>
      <c r="C4111" s="84">
        <v>2</v>
      </c>
      <c r="D4111" s="122">
        <v>2.6117957193841869E-3</v>
      </c>
      <c r="E4111" s="122">
        <v>0.92829039892448151</v>
      </c>
      <c r="F4111" s="84" t="s">
        <v>12037</v>
      </c>
      <c r="G4111" s="84" t="b">
        <v>0</v>
      </c>
      <c r="H4111" s="84" t="b">
        <v>0</v>
      </c>
      <c r="I4111" s="84" t="b">
        <v>0</v>
      </c>
      <c r="J4111" s="84" t="b">
        <v>0</v>
      </c>
      <c r="K4111" s="84" t="b">
        <v>0</v>
      </c>
      <c r="L4111" s="84" t="b">
        <v>0</v>
      </c>
    </row>
    <row r="4112" spans="1:12" x14ac:dyDescent="0.25">
      <c r="A4112" s="84" t="s">
        <v>14409</v>
      </c>
      <c r="B4112" s="84" t="s">
        <v>14595</v>
      </c>
      <c r="C4112" s="84">
        <v>2</v>
      </c>
      <c r="D4112" s="122">
        <v>2.6117957193841869E-3</v>
      </c>
      <c r="E4112" s="122">
        <v>2.3628593029586802</v>
      </c>
      <c r="F4112" s="84" t="s">
        <v>12037</v>
      </c>
      <c r="G4112" s="84" t="b">
        <v>0</v>
      </c>
      <c r="H4112" s="84" t="b">
        <v>0</v>
      </c>
      <c r="I4112" s="84" t="b">
        <v>0</v>
      </c>
      <c r="J4112" s="84" t="b">
        <v>1</v>
      </c>
      <c r="K4112" s="84" t="b">
        <v>0</v>
      </c>
      <c r="L4112" s="84" t="b">
        <v>0</v>
      </c>
    </row>
    <row r="4113" spans="1:12" x14ac:dyDescent="0.25">
      <c r="A4113" s="84" t="s">
        <v>14595</v>
      </c>
      <c r="B4113" s="84" t="s">
        <v>14443</v>
      </c>
      <c r="C4113" s="84">
        <v>2</v>
      </c>
      <c r="D4113" s="122">
        <v>2.6117957193841869E-3</v>
      </c>
      <c r="E4113" s="122">
        <v>2.4597693159667364</v>
      </c>
      <c r="F4113" s="84" t="s">
        <v>12037</v>
      </c>
      <c r="G4113" s="84" t="b">
        <v>1</v>
      </c>
      <c r="H4113" s="84" t="b">
        <v>0</v>
      </c>
      <c r="I4113" s="84" t="b">
        <v>0</v>
      </c>
      <c r="J4113" s="84" t="b">
        <v>0</v>
      </c>
      <c r="K4113" s="84" t="b">
        <v>0</v>
      </c>
      <c r="L4113" s="84" t="b">
        <v>0</v>
      </c>
    </row>
    <row r="4114" spans="1:12" x14ac:dyDescent="0.25">
      <c r="A4114" s="84" t="s">
        <v>14443</v>
      </c>
      <c r="B4114" s="84" t="s">
        <v>14715</v>
      </c>
      <c r="C4114" s="84">
        <v>2</v>
      </c>
      <c r="D4114" s="122">
        <v>2.6117957193841869E-3</v>
      </c>
      <c r="E4114" s="122">
        <v>2.1587393203027556</v>
      </c>
      <c r="F4114" s="84" t="s">
        <v>12037</v>
      </c>
      <c r="G4114" s="84" t="b">
        <v>0</v>
      </c>
      <c r="H4114" s="84" t="b">
        <v>0</v>
      </c>
      <c r="I4114" s="84" t="b">
        <v>0</v>
      </c>
      <c r="J4114" s="84" t="b">
        <v>0</v>
      </c>
      <c r="K4114" s="84" t="b">
        <v>0</v>
      </c>
      <c r="L4114" s="84" t="b">
        <v>0</v>
      </c>
    </row>
    <row r="4115" spans="1:12" x14ac:dyDescent="0.25">
      <c r="A4115" s="84" t="s">
        <v>14715</v>
      </c>
      <c r="B4115" s="84" t="s">
        <v>628</v>
      </c>
      <c r="C4115" s="84">
        <v>2</v>
      </c>
      <c r="D4115" s="122">
        <v>2.6117957193841869E-3</v>
      </c>
      <c r="E4115" s="122">
        <v>2.1587393203027556</v>
      </c>
      <c r="F4115" s="84" t="s">
        <v>12037</v>
      </c>
      <c r="G4115" s="84" t="b">
        <v>0</v>
      </c>
      <c r="H4115" s="84" t="b">
        <v>0</v>
      </c>
      <c r="I4115" s="84" t="b">
        <v>0</v>
      </c>
      <c r="J4115" s="84" t="b">
        <v>0</v>
      </c>
      <c r="K4115" s="84" t="b">
        <v>0</v>
      </c>
      <c r="L4115" s="84" t="b">
        <v>0</v>
      </c>
    </row>
    <row r="4116" spans="1:12" x14ac:dyDescent="0.25">
      <c r="A4116" s="84" t="s">
        <v>12270</v>
      </c>
      <c r="B4116" s="84" t="s">
        <v>2803</v>
      </c>
      <c r="C4116" s="84">
        <v>2</v>
      </c>
      <c r="D4116" s="122">
        <v>2.6117957193841869E-3</v>
      </c>
      <c r="E4116" s="122">
        <v>0.96491929428664258</v>
      </c>
      <c r="F4116" s="84" t="s">
        <v>12037</v>
      </c>
      <c r="G4116" s="84" t="b">
        <v>0</v>
      </c>
      <c r="H4116" s="84" t="b">
        <v>0</v>
      </c>
      <c r="I4116" s="84" t="b">
        <v>0</v>
      </c>
      <c r="J4116" s="84" t="b">
        <v>0</v>
      </c>
      <c r="K4116" s="84" t="b">
        <v>0</v>
      </c>
      <c r="L4116" s="84" t="b">
        <v>0</v>
      </c>
    </row>
    <row r="4117" spans="1:12" x14ac:dyDescent="0.25">
      <c r="A4117" s="84" t="s">
        <v>2803</v>
      </c>
      <c r="B4117" s="84" t="s">
        <v>12273</v>
      </c>
      <c r="C4117" s="84">
        <v>2</v>
      </c>
      <c r="D4117" s="122">
        <v>2.6117957193841869E-3</v>
      </c>
      <c r="E4117" s="122">
        <v>1.1867680439029991</v>
      </c>
      <c r="F4117" s="84" t="s">
        <v>12037</v>
      </c>
      <c r="G4117" s="84" t="b">
        <v>0</v>
      </c>
      <c r="H4117" s="84" t="b">
        <v>0</v>
      </c>
      <c r="I4117" s="84" t="b">
        <v>0</v>
      </c>
      <c r="J4117" s="84" t="b">
        <v>0</v>
      </c>
      <c r="K4117" s="84" t="b">
        <v>0</v>
      </c>
      <c r="L4117" s="84" t="b">
        <v>0</v>
      </c>
    </row>
    <row r="4118" spans="1:12" x14ac:dyDescent="0.25">
      <c r="A4118" s="84" t="s">
        <v>12273</v>
      </c>
      <c r="B4118" s="84" t="s">
        <v>666</v>
      </c>
      <c r="C4118" s="84">
        <v>2</v>
      </c>
      <c r="D4118" s="122">
        <v>2.6117957193841869E-3</v>
      </c>
      <c r="E4118" s="122">
        <v>1.3672241083611303</v>
      </c>
      <c r="F4118" s="84" t="s">
        <v>12037</v>
      </c>
      <c r="G4118" s="84" t="b">
        <v>0</v>
      </c>
      <c r="H4118" s="84" t="b">
        <v>0</v>
      </c>
      <c r="I4118" s="84" t="b">
        <v>0</v>
      </c>
      <c r="J4118" s="84" t="b">
        <v>0</v>
      </c>
      <c r="K4118" s="84" t="b">
        <v>0</v>
      </c>
      <c r="L4118" s="84" t="b">
        <v>0</v>
      </c>
    </row>
    <row r="4119" spans="1:12" x14ac:dyDescent="0.25">
      <c r="A4119" s="84" t="s">
        <v>855</v>
      </c>
      <c r="B4119" s="84" t="s">
        <v>14373</v>
      </c>
      <c r="C4119" s="84">
        <v>2</v>
      </c>
      <c r="D4119" s="122">
        <v>2.6117957193841869E-3</v>
      </c>
      <c r="E4119" s="122">
        <v>2.1587393203027556</v>
      </c>
      <c r="F4119" s="84" t="s">
        <v>12037</v>
      </c>
      <c r="G4119" s="84" t="b">
        <v>0</v>
      </c>
      <c r="H4119" s="84" t="b">
        <v>0</v>
      </c>
      <c r="I4119" s="84" t="b">
        <v>0</v>
      </c>
      <c r="J4119" s="84" t="b">
        <v>1</v>
      </c>
      <c r="K4119" s="84" t="b">
        <v>0</v>
      </c>
      <c r="L4119" s="84" t="b">
        <v>0</v>
      </c>
    </row>
    <row r="4120" spans="1:12" x14ac:dyDescent="0.25">
      <c r="A4120" s="84" t="s">
        <v>14373</v>
      </c>
      <c r="B4120" s="84" t="s">
        <v>14941</v>
      </c>
      <c r="C4120" s="84">
        <v>2</v>
      </c>
      <c r="D4120" s="122">
        <v>2.6117957193841869E-3</v>
      </c>
      <c r="E4120" s="122">
        <v>2.7607993116307177</v>
      </c>
      <c r="F4120" s="84" t="s">
        <v>12037</v>
      </c>
      <c r="G4120" s="84" t="b">
        <v>1</v>
      </c>
      <c r="H4120" s="84" t="b">
        <v>0</v>
      </c>
      <c r="I4120" s="84" t="b">
        <v>0</v>
      </c>
      <c r="J4120" s="84" t="b">
        <v>0</v>
      </c>
      <c r="K4120" s="84" t="b">
        <v>0</v>
      </c>
      <c r="L4120" s="84" t="b">
        <v>0</v>
      </c>
    </row>
    <row r="4121" spans="1:12" x14ac:dyDescent="0.25">
      <c r="A4121" s="84" t="s">
        <v>14941</v>
      </c>
      <c r="B4121" s="84" t="s">
        <v>14200</v>
      </c>
      <c r="C4121" s="84">
        <v>2</v>
      </c>
      <c r="D4121" s="122">
        <v>2.6117957193841869E-3</v>
      </c>
      <c r="E4121" s="122">
        <v>2.4597693159667364</v>
      </c>
      <c r="F4121" s="84" t="s">
        <v>12037</v>
      </c>
      <c r="G4121" s="84" t="b">
        <v>0</v>
      </c>
      <c r="H4121" s="84" t="b">
        <v>0</v>
      </c>
      <c r="I4121" s="84" t="b">
        <v>0</v>
      </c>
      <c r="J4121" s="84" t="b">
        <v>0</v>
      </c>
      <c r="K4121" s="84" t="b">
        <v>0</v>
      </c>
      <c r="L4121" s="84" t="b">
        <v>0</v>
      </c>
    </row>
    <row r="4122" spans="1:12" x14ac:dyDescent="0.25">
      <c r="A4122" s="84" t="s">
        <v>14200</v>
      </c>
      <c r="B4122" s="84" t="s">
        <v>15338</v>
      </c>
      <c r="C4122" s="84">
        <v>2</v>
      </c>
      <c r="D4122" s="122">
        <v>2.6117957193841869E-3</v>
      </c>
      <c r="E4122" s="122">
        <v>2.3628593029586802</v>
      </c>
      <c r="F4122" s="84" t="s">
        <v>12037</v>
      </c>
      <c r="G4122" s="84" t="b">
        <v>0</v>
      </c>
      <c r="H4122" s="84" t="b">
        <v>0</v>
      </c>
      <c r="I4122" s="84" t="b">
        <v>0</v>
      </c>
      <c r="J4122" s="84" t="b">
        <v>0</v>
      </c>
      <c r="K4122" s="84" t="b">
        <v>0</v>
      </c>
      <c r="L4122" s="84" t="b">
        <v>0</v>
      </c>
    </row>
    <row r="4123" spans="1:12" x14ac:dyDescent="0.25">
      <c r="A4123" s="84" t="s">
        <v>15338</v>
      </c>
      <c r="B4123" s="84" t="s">
        <v>14608</v>
      </c>
      <c r="C4123" s="84">
        <v>2</v>
      </c>
      <c r="D4123" s="122">
        <v>2.6117957193841869E-3</v>
      </c>
      <c r="E4123" s="122">
        <v>2.4597693159667364</v>
      </c>
      <c r="F4123" s="84" t="s">
        <v>12037</v>
      </c>
      <c r="G4123" s="84" t="b">
        <v>0</v>
      </c>
      <c r="H4123" s="84" t="b">
        <v>0</v>
      </c>
      <c r="I4123" s="84" t="b">
        <v>0</v>
      </c>
      <c r="J4123" s="84" t="b">
        <v>0</v>
      </c>
      <c r="K4123" s="84" t="b">
        <v>0</v>
      </c>
      <c r="L4123" s="84" t="b">
        <v>0</v>
      </c>
    </row>
    <row r="4124" spans="1:12" x14ac:dyDescent="0.25">
      <c r="A4124" s="84" t="s">
        <v>14608</v>
      </c>
      <c r="B4124" s="84" t="s">
        <v>14238</v>
      </c>
      <c r="C4124" s="84">
        <v>2</v>
      </c>
      <c r="D4124" s="122">
        <v>2.6117957193841869E-3</v>
      </c>
      <c r="E4124" s="122">
        <v>1.7194066264724928</v>
      </c>
      <c r="F4124" s="84" t="s">
        <v>12037</v>
      </c>
      <c r="G4124" s="84" t="b">
        <v>0</v>
      </c>
      <c r="H4124" s="84" t="b">
        <v>0</v>
      </c>
      <c r="I4124" s="84" t="b">
        <v>0</v>
      </c>
      <c r="J4124" s="84" t="b">
        <v>0</v>
      </c>
      <c r="K4124" s="84" t="b">
        <v>0</v>
      </c>
      <c r="L4124" s="84" t="b">
        <v>0</v>
      </c>
    </row>
    <row r="4125" spans="1:12" x14ac:dyDescent="0.25">
      <c r="A4125" s="84" t="s">
        <v>14238</v>
      </c>
      <c r="B4125" s="84" t="s">
        <v>12299</v>
      </c>
      <c r="C4125" s="84">
        <v>2</v>
      </c>
      <c r="D4125" s="122">
        <v>2.6117957193841869E-3</v>
      </c>
      <c r="E4125" s="122">
        <v>1.7194066264724928</v>
      </c>
      <c r="F4125" s="84" t="s">
        <v>12037</v>
      </c>
      <c r="G4125" s="84" t="b">
        <v>0</v>
      </c>
      <c r="H4125" s="84" t="b">
        <v>0</v>
      </c>
      <c r="I4125" s="84" t="b">
        <v>0</v>
      </c>
      <c r="J4125" s="84" t="b">
        <v>0</v>
      </c>
      <c r="K4125" s="84" t="b">
        <v>0</v>
      </c>
      <c r="L4125" s="84" t="b">
        <v>0</v>
      </c>
    </row>
    <row r="4126" spans="1:12" x14ac:dyDescent="0.25">
      <c r="A4126" s="84" t="s">
        <v>12299</v>
      </c>
      <c r="B4126" s="84" t="s">
        <v>14847</v>
      </c>
      <c r="C4126" s="84">
        <v>2</v>
      </c>
      <c r="D4126" s="122">
        <v>2.6117957193841869E-3</v>
      </c>
      <c r="E4126" s="122">
        <v>2.4597693159667364</v>
      </c>
      <c r="F4126" s="84" t="s">
        <v>12037</v>
      </c>
      <c r="G4126" s="84" t="b">
        <v>0</v>
      </c>
      <c r="H4126" s="84" t="b">
        <v>0</v>
      </c>
      <c r="I4126" s="84" t="b">
        <v>0</v>
      </c>
      <c r="J4126" s="84" t="b">
        <v>0</v>
      </c>
      <c r="K4126" s="84" t="b">
        <v>0</v>
      </c>
      <c r="L4126" s="84" t="b">
        <v>0</v>
      </c>
    </row>
    <row r="4127" spans="1:12" x14ac:dyDescent="0.25">
      <c r="A4127" s="84" t="s">
        <v>14847</v>
      </c>
      <c r="B4127" s="84" t="s">
        <v>15339</v>
      </c>
      <c r="C4127" s="84">
        <v>2</v>
      </c>
      <c r="D4127" s="122">
        <v>2.6117957193841869E-3</v>
      </c>
      <c r="E4127" s="122">
        <v>2.7607993116307177</v>
      </c>
      <c r="F4127" s="84" t="s">
        <v>12037</v>
      </c>
      <c r="G4127" s="84" t="b">
        <v>0</v>
      </c>
      <c r="H4127" s="84" t="b">
        <v>0</v>
      </c>
      <c r="I4127" s="84" t="b">
        <v>0</v>
      </c>
      <c r="J4127" s="84" t="b">
        <v>0</v>
      </c>
      <c r="K4127" s="84" t="b">
        <v>0</v>
      </c>
      <c r="L4127" s="84" t="b">
        <v>0</v>
      </c>
    </row>
    <row r="4128" spans="1:12" x14ac:dyDescent="0.25">
      <c r="A4128" s="84" t="s">
        <v>15339</v>
      </c>
      <c r="B4128" s="84" t="s">
        <v>731</v>
      </c>
      <c r="C4128" s="84">
        <v>2</v>
      </c>
      <c r="D4128" s="122">
        <v>2.6117957193841869E-3</v>
      </c>
      <c r="E4128" s="122">
        <v>1.2167312672804422</v>
      </c>
      <c r="F4128" s="84" t="s">
        <v>12037</v>
      </c>
      <c r="G4128" s="84" t="b">
        <v>0</v>
      </c>
      <c r="H4128" s="84" t="b">
        <v>0</v>
      </c>
      <c r="I4128" s="84" t="b">
        <v>0</v>
      </c>
      <c r="J4128" s="84" t="b">
        <v>0</v>
      </c>
      <c r="K4128" s="84" t="b">
        <v>0</v>
      </c>
      <c r="L4128" s="84" t="b">
        <v>0</v>
      </c>
    </row>
    <row r="4129" spans="1:12" x14ac:dyDescent="0.25">
      <c r="A4129" s="84" t="s">
        <v>731</v>
      </c>
      <c r="B4129" s="84" t="s">
        <v>901</v>
      </c>
      <c r="C4129" s="84">
        <v>2</v>
      </c>
      <c r="D4129" s="122">
        <v>2.6117957193841869E-3</v>
      </c>
      <c r="E4129" s="122">
        <v>1.0532291355327814</v>
      </c>
      <c r="F4129" s="84" t="s">
        <v>12037</v>
      </c>
      <c r="G4129" s="84" t="b">
        <v>0</v>
      </c>
      <c r="H4129" s="84" t="b">
        <v>0</v>
      </c>
      <c r="I4129" s="84" t="b">
        <v>0</v>
      </c>
      <c r="J4129" s="84" t="b">
        <v>0</v>
      </c>
      <c r="K4129" s="84" t="b">
        <v>0</v>
      </c>
      <c r="L4129" s="84" t="b">
        <v>0</v>
      </c>
    </row>
    <row r="4130" spans="1:12" x14ac:dyDescent="0.25">
      <c r="A4130" s="84" t="s">
        <v>901</v>
      </c>
      <c r="B4130" s="84" t="s">
        <v>666</v>
      </c>
      <c r="C4130" s="84">
        <v>2</v>
      </c>
      <c r="D4130" s="122">
        <v>2.6117957193841869E-3</v>
      </c>
      <c r="E4130" s="122">
        <v>1.5433153674168114</v>
      </c>
      <c r="F4130" s="84" t="s">
        <v>12037</v>
      </c>
      <c r="G4130" s="84" t="b">
        <v>0</v>
      </c>
      <c r="H4130" s="84" t="b">
        <v>0</v>
      </c>
      <c r="I4130" s="84" t="b">
        <v>0</v>
      </c>
      <c r="J4130" s="84" t="b">
        <v>0</v>
      </c>
      <c r="K4130" s="84" t="b">
        <v>0</v>
      </c>
      <c r="L4130" s="84" t="b">
        <v>0</v>
      </c>
    </row>
    <row r="4131" spans="1:12" x14ac:dyDescent="0.25">
      <c r="A4131" s="84" t="s">
        <v>14281</v>
      </c>
      <c r="B4131" s="84" t="s">
        <v>2803</v>
      </c>
      <c r="C4131" s="84">
        <v>2</v>
      </c>
      <c r="D4131" s="122">
        <v>2.6117957193841869E-3</v>
      </c>
      <c r="E4131" s="122">
        <v>1.3628593029586802</v>
      </c>
      <c r="F4131" s="84" t="s">
        <v>12037</v>
      </c>
      <c r="G4131" s="84" t="b">
        <v>0</v>
      </c>
      <c r="H4131" s="84" t="b">
        <v>0</v>
      </c>
      <c r="I4131" s="84" t="b">
        <v>0</v>
      </c>
      <c r="J4131" s="84" t="b">
        <v>0</v>
      </c>
      <c r="K4131" s="84" t="b">
        <v>0</v>
      </c>
      <c r="L4131" s="84" t="b">
        <v>0</v>
      </c>
    </row>
    <row r="4132" spans="1:12" x14ac:dyDescent="0.25">
      <c r="A4132" s="84" t="s">
        <v>2803</v>
      </c>
      <c r="B4132" s="84" t="s">
        <v>12382</v>
      </c>
      <c r="C4132" s="84">
        <v>2</v>
      </c>
      <c r="D4132" s="122">
        <v>2.6117957193841869E-3</v>
      </c>
      <c r="E4132" s="122">
        <v>1.3628593029586802</v>
      </c>
      <c r="F4132" s="84" t="s">
        <v>12037</v>
      </c>
      <c r="G4132" s="84" t="b">
        <v>0</v>
      </c>
      <c r="H4132" s="84" t="b">
        <v>0</v>
      </c>
      <c r="I4132" s="84" t="b">
        <v>0</v>
      </c>
      <c r="J4132" s="84" t="b">
        <v>0</v>
      </c>
      <c r="K4132" s="84" t="b">
        <v>0</v>
      </c>
      <c r="L4132" s="84" t="b">
        <v>0</v>
      </c>
    </row>
    <row r="4133" spans="1:12" x14ac:dyDescent="0.25">
      <c r="A4133" s="84" t="s">
        <v>12382</v>
      </c>
      <c r="B4133" s="84" t="s">
        <v>12356</v>
      </c>
      <c r="C4133" s="84">
        <v>2</v>
      </c>
      <c r="D4133" s="122">
        <v>2.6117957193841869E-3</v>
      </c>
      <c r="E4133" s="122">
        <v>1.831380385916425</v>
      </c>
      <c r="F4133" s="84" t="s">
        <v>12037</v>
      </c>
      <c r="G4133" s="84" t="b">
        <v>0</v>
      </c>
      <c r="H4133" s="84" t="b">
        <v>0</v>
      </c>
      <c r="I4133" s="84" t="b">
        <v>0</v>
      </c>
      <c r="J4133" s="84" t="b">
        <v>1</v>
      </c>
      <c r="K4133" s="84" t="b">
        <v>0</v>
      </c>
      <c r="L4133" s="84" t="b">
        <v>0</v>
      </c>
    </row>
    <row r="4134" spans="1:12" x14ac:dyDescent="0.25">
      <c r="A4134" s="84" t="s">
        <v>14389</v>
      </c>
      <c r="B4134" s="84" t="s">
        <v>537</v>
      </c>
      <c r="C4134" s="84">
        <v>2</v>
      </c>
      <c r="D4134" s="122">
        <v>2.6117957193841869E-3</v>
      </c>
      <c r="E4134" s="122">
        <v>1.5055268065274117</v>
      </c>
      <c r="F4134" s="84" t="s">
        <v>12037</v>
      </c>
      <c r="G4134" s="84" t="b">
        <v>0</v>
      </c>
      <c r="H4134" s="84" t="b">
        <v>0</v>
      </c>
      <c r="I4134" s="84" t="b">
        <v>0</v>
      </c>
      <c r="J4134" s="84" t="b">
        <v>0</v>
      </c>
      <c r="K4134" s="84" t="b">
        <v>0</v>
      </c>
      <c r="L4134" s="84" t="b">
        <v>0</v>
      </c>
    </row>
    <row r="4135" spans="1:12" x14ac:dyDescent="0.25">
      <c r="A4135" s="84" t="s">
        <v>666</v>
      </c>
      <c r="B4135" s="84" t="s">
        <v>14486</v>
      </c>
      <c r="C4135" s="84">
        <v>2</v>
      </c>
      <c r="D4135" s="122">
        <v>2.6117957193841869E-3</v>
      </c>
      <c r="E4135" s="122">
        <v>1.7194066264724928</v>
      </c>
      <c r="F4135" s="84" t="s">
        <v>12037</v>
      </c>
      <c r="G4135" s="84" t="b">
        <v>0</v>
      </c>
      <c r="H4135" s="84" t="b">
        <v>0</v>
      </c>
      <c r="I4135" s="84" t="b">
        <v>0</v>
      </c>
      <c r="J4135" s="84" t="b">
        <v>0</v>
      </c>
      <c r="K4135" s="84" t="b">
        <v>0</v>
      </c>
      <c r="L4135" s="84" t="b">
        <v>0</v>
      </c>
    </row>
    <row r="4136" spans="1:12" x14ac:dyDescent="0.25">
      <c r="A4136" s="84" t="s">
        <v>14486</v>
      </c>
      <c r="B4136" s="84" t="s">
        <v>855</v>
      </c>
      <c r="C4136" s="84">
        <v>2</v>
      </c>
      <c r="D4136" s="122">
        <v>2.6117957193841869E-3</v>
      </c>
      <c r="E4136" s="122">
        <v>2.1075867978553742</v>
      </c>
      <c r="F4136" s="84" t="s">
        <v>12037</v>
      </c>
      <c r="G4136" s="84" t="b">
        <v>0</v>
      </c>
      <c r="H4136" s="84" t="b">
        <v>0</v>
      </c>
      <c r="I4136" s="84" t="b">
        <v>0</v>
      </c>
      <c r="J4136" s="84" t="b">
        <v>0</v>
      </c>
      <c r="K4136" s="84" t="b">
        <v>0</v>
      </c>
      <c r="L4136" s="84" t="b">
        <v>0</v>
      </c>
    </row>
    <row r="4137" spans="1:12" x14ac:dyDescent="0.25">
      <c r="A4137" s="84" t="s">
        <v>731</v>
      </c>
      <c r="B4137" s="84" t="s">
        <v>12356</v>
      </c>
      <c r="C4137" s="84">
        <v>2</v>
      </c>
      <c r="D4137" s="122">
        <v>2.6117957193841869E-3</v>
      </c>
      <c r="E4137" s="122">
        <v>0.29990146887416991</v>
      </c>
      <c r="F4137" s="84" t="s">
        <v>12037</v>
      </c>
      <c r="G4137" s="84" t="b">
        <v>0</v>
      </c>
      <c r="H4137" s="84" t="b">
        <v>0</v>
      </c>
      <c r="I4137" s="84" t="b">
        <v>0</v>
      </c>
      <c r="J4137" s="84" t="b">
        <v>1</v>
      </c>
      <c r="K4137" s="84" t="b">
        <v>0</v>
      </c>
      <c r="L4137" s="84" t="b">
        <v>0</v>
      </c>
    </row>
    <row r="4138" spans="1:12" x14ac:dyDescent="0.25">
      <c r="A4138" s="84" t="s">
        <v>14389</v>
      </c>
      <c r="B4138" s="84" t="s">
        <v>15326</v>
      </c>
      <c r="C4138" s="84">
        <v>2</v>
      </c>
      <c r="D4138" s="122">
        <v>2.6117957193841869E-3</v>
      </c>
      <c r="E4138" s="122">
        <v>2.1075867978553742</v>
      </c>
      <c r="F4138" s="84" t="s">
        <v>12037</v>
      </c>
      <c r="G4138" s="84" t="b">
        <v>0</v>
      </c>
      <c r="H4138" s="84" t="b">
        <v>0</v>
      </c>
      <c r="I4138" s="84" t="b">
        <v>0</v>
      </c>
      <c r="J4138" s="84" t="b">
        <v>1</v>
      </c>
      <c r="K4138" s="84" t="b">
        <v>0</v>
      </c>
      <c r="L4138" s="84" t="b">
        <v>0</v>
      </c>
    </row>
    <row r="4139" spans="1:12" x14ac:dyDescent="0.25">
      <c r="A4139" s="84" t="s">
        <v>15326</v>
      </c>
      <c r="B4139" s="84" t="s">
        <v>15327</v>
      </c>
      <c r="C4139" s="84">
        <v>2</v>
      </c>
      <c r="D4139" s="122">
        <v>2.6117957193841869E-3</v>
      </c>
      <c r="E4139" s="122">
        <v>2.7607993116307177</v>
      </c>
      <c r="F4139" s="84" t="s">
        <v>12037</v>
      </c>
      <c r="G4139" s="84" t="b">
        <v>1</v>
      </c>
      <c r="H4139" s="84" t="b">
        <v>0</v>
      </c>
      <c r="I4139" s="84" t="b">
        <v>0</v>
      </c>
      <c r="J4139" s="84" t="b">
        <v>0</v>
      </c>
      <c r="K4139" s="84" t="b">
        <v>0</v>
      </c>
      <c r="L4139" s="84" t="b">
        <v>0</v>
      </c>
    </row>
    <row r="4140" spans="1:12" x14ac:dyDescent="0.25">
      <c r="A4140" s="84" t="s">
        <v>15327</v>
      </c>
      <c r="B4140" s="84" t="s">
        <v>14916</v>
      </c>
      <c r="C4140" s="84">
        <v>2</v>
      </c>
      <c r="D4140" s="122">
        <v>2.6117957193841869E-3</v>
      </c>
      <c r="E4140" s="122">
        <v>2.7607993116307177</v>
      </c>
      <c r="F4140" s="84" t="s">
        <v>12037</v>
      </c>
      <c r="G4140" s="84" t="b">
        <v>0</v>
      </c>
      <c r="H4140" s="84" t="b">
        <v>0</v>
      </c>
      <c r="I4140" s="84" t="b">
        <v>0</v>
      </c>
      <c r="J4140" s="84" t="b">
        <v>0</v>
      </c>
      <c r="K4140" s="84" t="b">
        <v>0</v>
      </c>
      <c r="L4140" s="84" t="b">
        <v>0</v>
      </c>
    </row>
    <row r="4141" spans="1:12" x14ac:dyDescent="0.25">
      <c r="A4141" s="84" t="s">
        <v>14916</v>
      </c>
      <c r="B4141" s="84" t="s">
        <v>12272</v>
      </c>
      <c r="C4141" s="84">
        <v>2</v>
      </c>
      <c r="D4141" s="122">
        <v>2.6117957193841869E-3</v>
      </c>
      <c r="E4141" s="122">
        <v>2.4597693159667364</v>
      </c>
      <c r="F4141" s="84" t="s">
        <v>12037</v>
      </c>
      <c r="G4141" s="84" t="b">
        <v>0</v>
      </c>
      <c r="H4141" s="84" t="b">
        <v>0</v>
      </c>
      <c r="I4141" s="84" t="b">
        <v>0</v>
      </c>
      <c r="J4141" s="84" t="b">
        <v>0</v>
      </c>
      <c r="K4141" s="84" t="b">
        <v>0</v>
      </c>
      <c r="L4141" s="84" t="b">
        <v>0</v>
      </c>
    </row>
    <row r="4142" spans="1:12" x14ac:dyDescent="0.25">
      <c r="A4142" s="84" t="s">
        <v>12272</v>
      </c>
      <c r="B4142" s="84" t="s">
        <v>15328</v>
      </c>
      <c r="C4142" s="84">
        <v>2</v>
      </c>
      <c r="D4142" s="122">
        <v>2.6117957193841869E-3</v>
      </c>
      <c r="E4142" s="122">
        <v>2.4597693159667364</v>
      </c>
      <c r="F4142" s="84" t="s">
        <v>12037</v>
      </c>
      <c r="G4142" s="84" t="b">
        <v>0</v>
      </c>
      <c r="H4142" s="84" t="b">
        <v>0</v>
      </c>
      <c r="I4142" s="84" t="b">
        <v>0</v>
      </c>
      <c r="J4142" s="84" t="b">
        <v>1</v>
      </c>
      <c r="K4142" s="84" t="b">
        <v>0</v>
      </c>
      <c r="L4142" s="84" t="b">
        <v>0</v>
      </c>
    </row>
    <row r="4143" spans="1:12" x14ac:dyDescent="0.25">
      <c r="A4143" s="84" t="s">
        <v>14273</v>
      </c>
      <c r="B4143" s="84" t="s">
        <v>14358</v>
      </c>
      <c r="C4143" s="84">
        <v>2</v>
      </c>
      <c r="D4143" s="122">
        <v>2.6117957193841869E-3</v>
      </c>
      <c r="E4143" s="122">
        <v>2.020436622136474</v>
      </c>
      <c r="F4143" s="84" t="s">
        <v>12037</v>
      </c>
      <c r="G4143" s="84" t="b">
        <v>0</v>
      </c>
      <c r="H4143" s="84" t="b">
        <v>0</v>
      </c>
      <c r="I4143" s="84" t="b">
        <v>0</v>
      </c>
      <c r="J4143" s="84" t="b">
        <v>0</v>
      </c>
      <c r="K4143" s="84" t="b">
        <v>0</v>
      </c>
      <c r="L4143" s="84" t="b">
        <v>0</v>
      </c>
    </row>
    <row r="4144" spans="1:12" x14ac:dyDescent="0.25">
      <c r="A4144" s="84" t="s">
        <v>14358</v>
      </c>
      <c r="B4144" s="84" t="s">
        <v>666</v>
      </c>
      <c r="C4144" s="84">
        <v>2</v>
      </c>
      <c r="D4144" s="122">
        <v>2.6117957193841869E-3</v>
      </c>
      <c r="E4144" s="122">
        <v>1.5433153674168114</v>
      </c>
      <c r="F4144" s="84" t="s">
        <v>12037</v>
      </c>
      <c r="G4144" s="84" t="b">
        <v>0</v>
      </c>
      <c r="H4144" s="84" t="b">
        <v>0</v>
      </c>
      <c r="I4144" s="84" t="b">
        <v>0</v>
      </c>
      <c r="J4144" s="84" t="b">
        <v>0</v>
      </c>
      <c r="K4144" s="84" t="b">
        <v>0</v>
      </c>
      <c r="L4144" s="84" t="b">
        <v>0</v>
      </c>
    </row>
    <row r="4145" spans="1:12" x14ac:dyDescent="0.25">
      <c r="A4145" s="84" t="s">
        <v>14199</v>
      </c>
      <c r="B4145" s="84" t="s">
        <v>15183</v>
      </c>
      <c r="C4145" s="84">
        <v>2</v>
      </c>
      <c r="D4145" s="122">
        <v>2.6117957193841869E-3</v>
      </c>
      <c r="E4145" s="122">
        <v>2.216731267280442</v>
      </c>
      <c r="F4145" s="84" t="s">
        <v>12037</v>
      </c>
      <c r="G4145" s="84" t="b">
        <v>0</v>
      </c>
      <c r="H4145" s="84" t="b">
        <v>0</v>
      </c>
      <c r="I4145" s="84" t="b">
        <v>0</v>
      </c>
      <c r="J4145" s="84" t="b">
        <v>0</v>
      </c>
      <c r="K4145" s="84" t="b">
        <v>0</v>
      </c>
      <c r="L4145" s="84" t="b">
        <v>0</v>
      </c>
    </row>
    <row r="4146" spans="1:12" x14ac:dyDescent="0.25">
      <c r="A4146" s="84" t="s">
        <v>15183</v>
      </c>
      <c r="B4146" s="84" t="s">
        <v>2931</v>
      </c>
      <c r="C4146" s="84">
        <v>2</v>
      </c>
      <c r="D4146" s="122">
        <v>2.6117957193841869E-3</v>
      </c>
      <c r="E4146" s="122">
        <v>2.7607993116307177</v>
      </c>
      <c r="F4146" s="84" t="s">
        <v>12037</v>
      </c>
      <c r="G4146" s="84" t="b">
        <v>0</v>
      </c>
      <c r="H4146" s="84" t="b">
        <v>0</v>
      </c>
      <c r="I4146" s="84" t="b">
        <v>0</v>
      </c>
      <c r="J4146" s="84" t="b">
        <v>0</v>
      </c>
      <c r="K4146" s="84" t="b">
        <v>0</v>
      </c>
      <c r="L4146" s="84" t="b">
        <v>0</v>
      </c>
    </row>
    <row r="4147" spans="1:12" x14ac:dyDescent="0.25">
      <c r="A4147" s="84" t="s">
        <v>2931</v>
      </c>
      <c r="B4147" s="84" t="s">
        <v>14339</v>
      </c>
      <c r="C4147" s="84">
        <v>2</v>
      </c>
      <c r="D4147" s="122">
        <v>2.6117957193841869E-3</v>
      </c>
      <c r="E4147" s="122">
        <v>2.3628593029586802</v>
      </c>
      <c r="F4147" s="84" t="s">
        <v>12037</v>
      </c>
      <c r="G4147" s="84" t="b">
        <v>0</v>
      </c>
      <c r="H4147" s="84" t="b">
        <v>0</v>
      </c>
      <c r="I4147" s="84" t="b">
        <v>0</v>
      </c>
      <c r="J4147" s="84" t="b">
        <v>0</v>
      </c>
      <c r="K4147" s="84" t="b">
        <v>0</v>
      </c>
      <c r="L4147" s="84" t="b">
        <v>0</v>
      </c>
    </row>
    <row r="4148" spans="1:12" x14ac:dyDescent="0.25">
      <c r="A4148" s="84" t="s">
        <v>14339</v>
      </c>
      <c r="B4148" s="84" t="s">
        <v>15184</v>
      </c>
      <c r="C4148" s="84">
        <v>2</v>
      </c>
      <c r="D4148" s="122">
        <v>2.6117957193841869E-3</v>
      </c>
      <c r="E4148" s="122">
        <v>2.3628593029586802</v>
      </c>
      <c r="F4148" s="84" t="s">
        <v>12037</v>
      </c>
      <c r="G4148" s="84" t="b">
        <v>0</v>
      </c>
      <c r="H4148" s="84" t="b">
        <v>0</v>
      </c>
      <c r="I4148" s="84" t="b">
        <v>0</v>
      </c>
      <c r="J4148" s="84" t="b">
        <v>0</v>
      </c>
      <c r="K4148" s="84" t="b">
        <v>1</v>
      </c>
      <c r="L4148" s="84" t="b">
        <v>0</v>
      </c>
    </row>
    <row r="4149" spans="1:12" x14ac:dyDescent="0.25">
      <c r="A4149" s="84" t="s">
        <v>15184</v>
      </c>
      <c r="B4149" s="84" t="s">
        <v>15185</v>
      </c>
      <c r="C4149" s="84">
        <v>2</v>
      </c>
      <c r="D4149" s="122">
        <v>2.6117957193841869E-3</v>
      </c>
      <c r="E4149" s="122">
        <v>2.7607993116307177</v>
      </c>
      <c r="F4149" s="84" t="s">
        <v>12037</v>
      </c>
      <c r="G4149" s="84" t="b">
        <v>0</v>
      </c>
      <c r="H4149" s="84" t="b">
        <v>1</v>
      </c>
      <c r="I4149" s="84" t="b">
        <v>0</v>
      </c>
      <c r="J4149" s="84" t="b">
        <v>0</v>
      </c>
      <c r="K4149" s="84" t="b">
        <v>0</v>
      </c>
      <c r="L4149" s="84" t="b">
        <v>0</v>
      </c>
    </row>
    <row r="4150" spans="1:12" x14ac:dyDescent="0.25">
      <c r="A4150" s="84" t="s">
        <v>15185</v>
      </c>
      <c r="B4150" s="84" t="s">
        <v>12376</v>
      </c>
      <c r="C4150" s="84">
        <v>2</v>
      </c>
      <c r="D4150" s="122">
        <v>2.6117957193841869E-3</v>
      </c>
      <c r="E4150" s="122">
        <v>2.3628593029586802</v>
      </c>
      <c r="F4150" s="84" t="s">
        <v>12037</v>
      </c>
      <c r="G4150" s="84" t="b">
        <v>0</v>
      </c>
      <c r="H4150" s="84" t="b">
        <v>0</v>
      </c>
      <c r="I4150" s="84" t="b">
        <v>0</v>
      </c>
      <c r="J4150" s="84" t="b">
        <v>0</v>
      </c>
      <c r="K4150" s="84" t="b">
        <v>0</v>
      </c>
      <c r="L4150" s="84" t="b">
        <v>0</v>
      </c>
    </row>
    <row r="4151" spans="1:12" x14ac:dyDescent="0.25">
      <c r="A4151" s="84" t="s">
        <v>12377</v>
      </c>
      <c r="B4151" s="84" t="s">
        <v>14407</v>
      </c>
      <c r="C4151" s="84">
        <v>2</v>
      </c>
      <c r="D4151" s="122">
        <v>2.6117957193841869E-3</v>
      </c>
      <c r="E4151" s="122">
        <v>2.1075867978553742</v>
      </c>
      <c r="F4151" s="84" t="s">
        <v>12037</v>
      </c>
      <c r="G4151" s="84" t="b">
        <v>0</v>
      </c>
      <c r="H4151" s="84" t="b">
        <v>0</v>
      </c>
      <c r="I4151" s="84" t="b">
        <v>0</v>
      </c>
      <c r="J4151" s="84" t="b">
        <v>0</v>
      </c>
      <c r="K4151" s="84" t="b">
        <v>0</v>
      </c>
      <c r="L4151" s="84" t="b">
        <v>0</v>
      </c>
    </row>
    <row r="4152" spans="1:12" x14ac:dyDescent="0.25">
      <c r="A4152" s="84" t="s">
        <v>12260</v>
      </c>
      <c r="B4152" s="84" t="s">
        <v>2803</v>
      </c>
      <c r="C4152" s="84">
        <v>2</v>
      </c>
      <c r="D4152" s="122">
        <v>2.6117957193841869E-3</v>
      </c>
      <c r="E4152" s="122">
        <v>0.96491929428664258</v>
      </c>
      <c r="F4152" s="84" t="s">
        <v>12037</v>
      </c>
      <c r="G4152" s="84" t="b">
        <v>0</v>
      </c>
      <c r="H4152" s="84" t="b">
        <v>0</v>
      </c>
      <c r="I4152" s="84" t="b">
        <v>0</v>
      </c>
      <c r="J4152" s="84" t="b">
        <v>0</v>
      </c>
      <c r="K4152" s="84" t="b">
        <v>0</v>
      </c>
      <c r="L4152" s="84" t="b">
        <v>0</v>
      </c>
    </row>
    <row r="4153" spans="1:12" x14ac:dyDescent="0.25">
      <c r="A4153" s="84" t="s">
        <v>12350</v>
      </c>
      <c r="B4153" s="84" t="s">
        <v>12381</v>
      </c>
      <c r="C4153" s="84">
        <v>2</v>
      </c>
      <c r="D4153" s="122">
        <v>2.6117957193841869E-3</v>
      </c>
      <c r="E4153" s="122">
        <v>2.2836780569110555</v>
      </c>
      <c r="F4153" s="84" t="s">
        <v>12037</v>
      </c>
      <c r="G4153" s="84" t="b">
        <v>0</v>
      </c>
      <c r="H4153" s="84" t="b">
        <v>0</v>
      </c>
      <c r="I4153" s="84" t="b">
        <v>0</v>
      </c>
      <c r="J4153" s="84" t="b">
        <v>0</v>
      </c>
      <c r="K4153" s="84" t="b">
        <v>0</v>
      </c>
      <c r="L4153" s="84" t="b">
        <v>0</v>
      </c>
    </row>
    <row r="4154" spans="1:12" x14ac:dyDescent="0.25">
      <c r="A4154" s="84" t="s">
        <v>12381</v>
      </c>
      <c r="B4154" s="84" t="s">
        <v>15181</v>
      </c>
      <c r="C4154" s="84">
        <v>2</v>
      </c>
      <c r="D4154" s="122">
        <v>2.6117957193841869E-3</v>
      </c>
      <c r="E4154" s="122">
        <v>2.7607993116307177</v>
      </c>
      <c r="F4154" s="84" t="s">
        <v>12037</v>
      </c>
      <c r="G4154" s="84" t="b">
        <v>0</v>
      </c>
      <c r="H4154" s="84" t="b">
        <v>0</v>
      </c>
      <c r="I4154" s="84" t="b">
        <v>0</v>
      </c>
      <c r="J4154" s="84" t="b">
        <v>0</v>
      </c>
      <c r="K4154" s="84" t="b">
        <v>0</v>
      </c>
      <c r="L4154" s="84" t="b">
        <v>0</v>
      </c>
    </row>
    <row r="4155" spans="1:12" x14ac:dyDescent="0.25">
      <c r="A4155" s="84" t="s">
        <v>15181</v>
      </c>
      <c r="B4155" s="84" t="s">
        <v>15182</v>
      </c>
      <c r="C4155" s="84">
        <v>2</v>
      </c>
      <c r="D4155" s="122">
        <v>2.6117957193841869E-3</v>
      </c>
      <c r="E4155" s="122">
        <v>2.7607993116307177</v>
      </c>
      <c r="F4155" s="84" t="s">
        <v>12037</v>
      </c>
      <c r="G4155" s="84" t="b">
        <v>0</v>
      </c>
      <c r="H4155" s="84" t="b">
        <v>0</v>
      </c>
      <c r="I4155" s="84" t="b">
        <v>0</v>
      </c>
      <c r="J4155" s="84" t="b">
        <v>0</v>
      </c>
      <c r="K4155" s="84" t="b">
        <v>0</v>
      </c>
      <c r="L4155" s="84" t="b">
        <v>0</v>
      </c>
    </row>
    <row r="4156" spans="1:12" x14ac:dyDescent="0.25">
      <c r="A4156" s="84" t="s">
        <v>15182</v>
      </c>
      <c r="B4156" s="84" t="s">
        <v>956</v>
      </c>
      <c r="C4156" s="84">
        <v>2</v>
      </c>
      <c r="D4156" s="122">
        <v>2.6117957193841869E-3</v>
      </c>
      <c r="E4156" s="122">
        <v>2.7607993116307177</v>
      </c>
      <c r="F4156" s="84" t="s">
        <v>12037</v>
      </c>
      <c r="G4156" s="84" t="b">
        <v>0</v>
      </c>
      <c r="H4156" s="84" t="b">
        <v>0</v>
      </c>
      <c r="I4156" s="84" t="b">
        <v>0</v>
      </c>
      <c r="J4156" s="84" t="b">
        <v>0</v>
      </c>
      <c r="K4156" s="84" t="b">
        <v>0</v>
      </c>
      <c r="L4156" s="84" t="b">
        <v>0</v>
      </c>
    </row>
    <row r="4157" spans="1:12" x14ac:dyDescent="0.25">
      <c r="A4157" s="84" t="s">
        <v>956</v>
      </c>
      <c r="B4157" s="84" t="s">
        <v>955</v>
      </c>
      <c r="C4157" s="84">
        <v>2</v>
      </c>
      <c r="D4157" s="122">
        <v>2.6117957193841869E-3</v>
      </c>
      <c r="E4157" s="122">
        <v>2.7607993116307177</v>
      </c>
      <c r="F4157" s="84" t="s">
        <v>12037</v>
      </c>
      <c r="G4157" s="84" t="b">
        <v>0</v>
      </c>
      <c r="H4157" s="84" t="b">
        <v>0</v>
      </c>
      <c r="I4157" s="84" t="b">
        <v>0</v>
      </c>
      <c r="J4157" s="84" t="b">
        <v>0</v>
      </c>
      <c r="K4157" s="84" t="b">
        <v>0</v>
      </c>
      <c r="L4157" s="84" t="b">
        <v>0</v>
      </c>
    </row>
    <row r="4158" spans="1:12" x14ac:dyDescent="0.25">
      <c r="A4158" s="84" t="s">
        <v>955</v>
      </c>
      <c r="B4158" s="84" t="s">
        <v>731</v>
      </c>
      <c r="C4158" s="84">
        <v>2</v>
      </c>
      <c r="D4158" s="122">
        <v>2.6117957193841869E-3</v>
      </c>
      <c r="E4158" s="122">
        <v>1.2167312672804422</v>
      </c>
      <c r="F4158" s="84" t="s">
        <v>12037</v>
      </c>
      <c r="G4158" s="84" t="b">
        <v>0</v>
      </c>
      <c r="H4158" s="84" t="b">
        <v>0</v>
      </c>
      <c r="I4158" s="84" t="b">
        <v>0</v>
      </c>
      <c r="J4158" s="84" t="b">
        <v>0</v>
      </c>
      <c r="K4158" s="84" t="b">
        <v>0</v>
      </c>
      <c r="L4158" s="84" t="b">
        <v>0</v>
      </c>
    </row>
    <row r="4159" spans="1:12" x14ac:dyDescent="0.25">
      <c r="A4159" s="84" t="s">
        <v>15178</v>
      </c>
      <c r="B4159" s="84" t="s">
        <v>2803</v>
      </c>
      <c r="C4159" s="84">
        <v>2</v>
      </c>
      <c r="D4159" s="122">
        <v>2.6117957193841869E-3</v>
      </c>
      <c r="E4159" s="122">
        <v>1.3628593029586802</v>
      </c>
      <c r="F4159" s="84" t="s">
        <v>12037</v>
      </c>
      <c r="G4159" s="84" t="b">
        <v>0</v>
      </c>
      <c r="H4159" s="84" t="b">
        <v>0</v>
      </c>
      <c r="I4159" s="84" t="b">
        <v>0</v>
      </c>
      <c r="J4159" s="84" t="b">
        <v>0</v>
      </c>
      <c r="K4159" s="84" t="b">
        <v>0</v>
      </c>
      <c r="L4159" s="84" t="b">
        <v>0</v>
      </c>
    </row>
    <row r="4160" spans="1:12" x14ac:dyDescent="0.25">
      <c r="A4160" s="84" t="s">
        <v>14212</v>
      </c>
      <c r="B4160" s="84" t="s">
        <v>14881</v>
      </c>
      <c r="C4160" s="84">
        <v>2</v>
      </c>
      <c r="D4160" s="122">
        <v>2.6117957193841869E-3</v>
      </c>
      <c r="E4160" s="122">
        <v>2.5847080525750368</v>
      </c>
      <c r="F4160" s="84" t="s">
        <v>12037</v>
      </c>
      <c r="G4160" s="84" t="b">
        <v>1</v>
      </c>
      <c r="H4160" s="84" t="b">
        <v>0</v>
      </c>
      <c r="I4160" s="84" t="b">
        <v>0</v>
      </c>
      <c r="J4160" s="84" t="b">
        <v>0</v>
      </c>
      <c r="K4160" s="84" t="b">
        <v>0</v>
      </c>
      <c r="L4160" s="84" t="b">
        <v>0</v>
      </c>
    </row>
    <row r="4161" spans="1:12" x14ac:dyDescent="0.25">
      <c r="A4161" s="84" t="s">
        <v>14881</v>
      </c>
      <c r="B4161" s="84" t="s">
        <v>12365</v>
      </c>
      <c r="C4161" s="84">
        <v>2</v>
      </c>
      <c r="D4161" s="122">
        <v>2.6117957193841869E-3</v>
      </c>
      <c r="E4161" s="122">
        <v>2.7607993116307177</v>
      </c>
      <c r="F4161" s="84" t="s">
        <v>12037</v>
      </c>
      <c r="G4161" s="84" t="b">
        <v>0</v>
      </c>
      <c r="H4161" s="84" t="b">
        <v>0</v>
      </c>
      <c r="I4161" s="84" t="b">
        <v>0</v>
      </c>
      <c r="J4161" s="84" t="b">
        <v>0</v>
      </c>
      <c r="K4161" s="84" t="b">
        <v>0</v>
      </c>
      <c r="L4161" s="84" t="b">
        <v>0</v>
      </c>
    </row>
    <row r="4162" spans="1:12" x14ac:dyDescent="0.25">
      <c r="A4162" s="84" t="s">
        <v>12365</v>
      </c>
      <c r="B4162" s="84" t="s">
        <v>15179</v>
      </c>
      <c r="C4162" s="84">
        <v>2</v>
      </c>
      <c r="D4162" s="122">
        <v>2.6117957193841869E-3</v>
      </c>
      <c r="E4162" s="122">
        <v>2.5847080525750368</v>
      </c>
      <c r="F4162" s="84" t="s">
        <v>12037</v>
      </c>
      <c r="G4162" s="84" t="b">
        <v>0</v>
      </c>
      <c r="H4162" s="84" t="b">
        <v>0</v>
      </c>
      <c r="I4162" s="84" t="b">
        <v>0</v>
      </c>
      <c r="J4162" s="84" t="b">
        <v>0</v>
      </c>
      <c r="K4162" s="84" t="b">
        <v>0</v>
      </c>
      <c r="L4162" s="84" t="b">
        <v>0</v>
      </c>
    </row>
    <row r="4163" spans="1:12" x14ac:dyDescent="0.25">
      <c r="A4163" s="84" t="s">
        <v>15179</v>
      </c>
      <c r="B4163" s="84" t="s">
        <v>14690</v>
      </c>
      <c r="C4163" s="84">
        <v>2</v>
      </c>
      <c r="D4163" s="122">
        <v>2.6117957193841869E-3</v>
      </c>
      <c r="E4163" s="122">
        <v>2.7607993116307177</v>
      </c>
      <c r="F4163" s="84" t="s">
        <v>12037</v>
      </c>
      <c r="G4163" s="84" t="b">
        <v>0</v>
      </c>
      <c r="H4163" s="84" t="b">
        <v>0</v>
      </c>
      <c r="I4163" s="84" t="b">
        <v>0</v>
      </c>
      <c r="J4163" s="84" t="b">
        <v>0</v>
      </c>
      <c r="K4163" s="84" t="b">
        <v>0</v>
      </c>
      <c r="L4163" s="84" t="b">
        <v>0</v>
      </c>
    </row>
    <row r="4164" spans="1:12" x14ac:dyDescent="0.25">
      <c r="A4164" s="84" t="s">
        <v>14690</v>
      </c>
      <c r="B4164" s="84" t="s">
        <v>15180</v>
      </c>
      <c r="C4164" s="84">
        <v>2</v>
      </c>
      <c r="D4164" s="122">
        <v>2.6117957193841869E-3</v>
      </c>
      <c r="E4164" s="122">
        <v>2.7607993116307177</v>
      </c>
      <c r="F4164" s="84" t="s">
        <v>12037</v>
      </c>
      <c r="G4164" s="84" t="b">
        <v>0</v>
      </c>
      <c r="H4164" s="84" t="b">
        <v>0</v>
      </c>
      <c r="I4164" s="84" t="b">
        <v>0</v>
      </c>
      <c r="J4164" s="84" t="b">
        <v>0</v>
      </c>
      <c r="K4164" s="84" t="b">
        <v>0</v>
      </c>
      <c r="L4164" s="84" t="b">
        <v>0</v>
      </c>
    </row>
    <row r="4165" spans="1:12" x14ac:dyDescent="0.25">
      <c r="A4165" s="84" t="s">
        <v>15180</v>
      </c>
      <c r="B4165" s="84" t="s">
        <v>14220</v>
      </c>
      <c r="C4165" s="84">
        <v>2</v>
      </c>
      <c r="D4165" s="122">
        <v>2.6117957193841869E-3</v>
      </c>
      <c r="E4165" s="122">
        <v>2.3628593029586802</v>
      </c>
      <c r="F4165" s="84" t="s">
        <v>12037</v>
      </c>
      <c r="G4165" s="84" t="b">
        <v>0</v>
      </c>
      <c r="H4165" s="84" t="b">
        <v>0</v>
      </c>
      <c r="I4165" s="84" t="b">
        <v>0</v>
      </c>
      <c r="J4165" s="84" t="b">
        <v>0</v>
      </c>
      <c r="K4165" s="84" t="b">
        <v>0</v>
      </c>
      <c r="L4165" s="84" t="b">
        <v>0</v>
      </c>
    </row>
    <row r="4166" spans="1:12" x14ac:dyDescent="0.25">
      <c r="A4166" s="84" t="s">
        <v>14220</v>
      </c>
      <c r="B4166" s="84" t="s">
        <v>957</v>
      </c>
      <c r="C4166" s="84">
        <v>2</v>
      </c>
      <c r="D4166" s="122">
        <v>2.6117957193841869E-3</v>
      </c>
      <c r="E4166" s="122">
        <v>2.4597693159667364</v>
      </c>
      <c r="F4166" s="84" t="s">
        <v>12037</v>
      </c>
      <c r="G4166" s="84" t="b">
        <v>0</v>
      </c>
      <c r="H4166" s="84" t="b">
        <v>0</v>
      </c>
      <c r="I4166" s="84" t="b">
        <v>0</v>
      </c>
      <c r="J4166" s="84" t="b">
        <v>0</v>
      </c>
      <c r="K4166" s="84" t="b">
        <v>0</v>
      </c>
      <c r="L4166" s="84" t="b">
        <v>0</v>
      </c>
    </row>
    <row r="4167" spans="1:12" x14ac:dyDescent="0.25">
      <c r="A4167" s="84" t="s">
        <v>957</v>
      </c>
      <c r="B4167" s="84" t="s">
        <v>666</v>
      </c>
      <c r="C4167" s="84">
        <v>2</v>
      </c>
      <c r="D4167" s="122">
        <v>2.6117957193841869E-3</v>
      </c>
      <c r="E4167" s="122">
        <v>1.5433153674168114</v>
      </c>
      <c r="F4167" s="84" t="s">
        <v>12037</v>
      </c>
      <c r="G4167" s="84" t="b">
        <v>0</v>
      </c>
      <c r="H4167" s="84" t="b">
        <v>0</v>
      </c>
      <c r="I4167" s="84" t="b">
        <v>0</v>
      </c>
      <c r="J4167" s="84" t="b">
        <v>0</v>
      </c>
      <c r="K4167" s="84" t="b">
        <v>0</v>
      </c>
      <c r="L4167" s="84" t="b">
        <v>0</v>
      </c>
    </row>
    <row r="4168" spans="1:12" x14ac:dyDescent="0.25">
      <c r="A4168" s="84" t="s">
        <v>14254</v>
      </c>
      <c r="B4168" s="84" t="s">
        <v>12295</v>
      </c>
      <c r="C4168" s="84">
        <v>2</v>
      </c>
      <c r="D4168" s="122">
        <v>2.6117957193841869E-3</v>
      </c>
      <c r="E4168" s="122">
        <v>2.5847080525750368</v>
      </c>
      <c r="F4168" s="84" t="s">
        <v>12037</v>
      </c>
      <c r="G4168" s="84" t="b">
        <v>0</v>
      </c>
      <c r="H4168" s="84" t="b">
        <v>0</v>
      </c>
      <c r="I4168" s="84" t="b">
        <v>0</v>
      </c>
      <c r="J4168" s="84" t="b">
        <v>0</v>
      </c>
      <c r="K4168" s="84" t="b">
        <v>0</v>
      </c>
      <c r="L4168" s="84" t="b">
        <v>0</v>
      </c>
    </row>
    <row r="4169" spans="1:12" x14ac:dyDescent="0.25">
      <c r="A4169" s="84" t="s">
        <v>12295</v>
      </c>
      <c r="B4169" s="84" t="s">
        <v>12299</v>
      </c>
      <c r="C4169" s="84">
        <v>2</v>
      </c>
      <c r="D4169" s="122">
        <v>2.6117957193841869E-3</v>
      </c>
      <c r="E4169" s="122">
        <v>2.2836780569110555</v>
      </c>
      <c r="F4169" s="84" t="s">
        <v>12037</v>
      </c>
      <c r="G4169" s="84" t="b">
        <v>0</v>
      </c>
      <c r="H4169" s="84" t="b">
        <v>0</v>
      </c>
      <c r="I4169" s="84" t="b">
        <v>0</v>
      </c>
      <c r="J4169" s="84" t="b">
        <v>0</v>
      </c>
      <c r="K4169" s="84" t="b">
        <v>0</v>
      </c>
      <c r="L4169" s="84" t="b">
        <v>0</v>
      </c>
    </row>
    <row r="4170" spans="1:12" x14ac:dyDescent="0.25">
      <c r="A4170" s="84" t="s">
        <v>12299</v>
      </c>
      <c r="B4170" s="84" t="s">
        <v>2803</v>
      </c>
      <c r="C4170" s="84">
        <v>2</v>
      </c>
      <c r="D4170" s="122">
        <v>2.6117957193841869E-3</v>
      </c>
      <c r="E4170" s="122">
        <v>1.0618293072946992</v>
      </c>
      <c r="F4170" s="84" t="s">
        <v>12037</v>
      </c>
      <c r="G4170" s="84" t="b">
        <v>0</v>
      </c>
      <c r="H4170" s="84" t="b">
        <v>0</v>
      </c>
      <c r="I4170" s="84" t="b">
        <v>0</v>
      </c>
      <c r="J4170" s="84" t="b">
        <v>0</v>
      </c>
      <c r="K4170" s="84" t="b">
        <v>0</v>
      </c>
      <c r="L4170" s="84" t="b">
        <v>0</v>
      </c>
    </row>
    <row r="4171" spans="1:12" x14ac:dyDescent="0.25">
      <c r="A4171" s="84" t="s">
        <v>2803</v>
      </c>
      <c r="B4171" s="84" t="s">
        <v>14385</v>
      </c>
      <c r="C4171" s="84">
        <v>2</v>
      </c>
      <c r="D4171" s="122">
        <v>2.6117957193841869E-3</v>
      </c>
      <c r="E4171" s="122">
        <v>1.3628593029586802</v>
      </c>
      <c r="F4171" s="84" t="s">
        <v>12037</v>
      </c>
      <c r="G4171" s="84" t="b">
        <v>0</v>
      </c>
      <c r="H4171" s="84" t="b">
        <v>0</v>
      </c>
      <c r="I4171" s="84" t="b">
        <v>0</v>
      </c>
      <c r="J4171" s="84" t="b">
        <v>0</v>
      </c>
      <c r="K4171" s="84" t="b">
        <v>0</v>
      </c>
      <c r="L4171" s="84" t="b">
        <v>0</v>
      </c>
    </row>
    <row r="4172" spans="1:12" x14ac:dyDescent="0.25">
      <c r="A4172" s="84" t="s">
        <v>14385</v>
      </c>
      <c r="B4172" s="84" t="s">
        <v>14559</v>
      </c>
      <c r="C4172" s="84">
        <v>2</v>
      </c>
      <c r="D4172" s="122">
        <v>2.6117957193841869E-3</v>
      </c>
      <c r="E4172" s="122">
        <v>2.7607993116307177</v>
      </c>
      <c r="F4172" s="84" t="s">
        <v>12037</v>
      </c>
      <c r="G4172" s="84" t="b">
        <v>0</v>
      </c>
      <c r="H4172" s="84" t="b">
        <v>0</v>
      </c>
      <c r="I4172" s="84" t="b">
        <v>0</v>
      </c>
      <c r="J4172" s="84" t="b">
        <v>0</v>
      </c>
      <c r="K4172" s="84" t="b">
        <v>0</v>
      </c>
      <c r="L4172" s="84" t="b">
        <v>0</v>
      </c>
    </row>
    <row r="4173" spans="1:12" x14ac:dyDescent="0.25">
      <c r="A4173" s="84" t="s">
        <v>14559</v>
      </c>
      <c r="B4173" s="84" t="s">
        <v>14688</v>
      </c>
      <c r="C4173" s="84">
        <v>2</v>
      </c>
      <c r="D4173" s="122">
        <v>2.6117957193841869E-3</v>
      </c>
      <c r="E4173" s="122">
        <v>2.4597693159667364</v>
      </c>
      <c r="F4173" s="84" t="s">
        <v>12037</v>
      </c>
      <c r="G4173" s="84" t="b">
        <v>0</v>
      </c>
      <c r="H4173" s="84" t="b">
        <v>0</v>
      </c>
      <c r="I4173" s="84" t="b">
        <v>0</v>
      </c>
      <c r="J4173" s="84" t="b">
        <v>0</v>
      </c>
      <c r="K4173" s="84" t="b">
        <v>0</v>
      </c>
      <c r="L4173" s="84" t="b">
        <v>0</v>
      </c>
    </row>
    <row r="4174" spans="1:12" x14ac:dyDescent="0.25">
      <c r="A4174" s="84" t="s">
        <v>14688</v>
      </c>
      <c r="B4174" s="84" t="s">
        <v>15173</v>
      </c>
      <c r="C4174" s="84">
        <v>2</v>
      </c>
      <c r="D4174" s="122">
        <v>2.6117957193841869E-3</v>
      </c>
      <c r="E4174" s="122">
        <v>2.4597693159667364</v>
      </c>
      <c r="F4174" s="84" t="s">
        <v>12037</v>
      </c>
      <c r="G4174" s="84" t="b">
        <v>0</v>
      </c>
      <c r="H4174" s="84" t="b">
        <v>0</v>
      </c>
      <c r="I4174" s="84" t="b">
        <v>0</v>
      </c>
      <c r="J4174" s="84" t="b">
        <v>0</v>
      </c>
      <c r="K4174" s="84" t="b">
        <v>0</v>
      </c>
      <c r="L4174" s="84" t="b">
        <v>0</v>
      </c>
    </row>
    <row r="4175" spans="1:12" x14ac:dyDescent="0.25">
      <c r="A4175" s="84" t="s">
        <v>15173</v>
      </c>
      <c r="B4175" s="84" t="s">
        <v>15174</v>
      </c>
      <c r="C4175" s="84">
        <v>2</v>
      </c>
      <c r="D4175" s="122">
        <v>2.6117957193841869E-3</v>
      </c>
      <c r="E4175" s="122">
        <v>2.7607993116307177</v>
      </c>
      <c r="F4175" s="84" t="s">
        <v>12037</v>
      </c>
      <c r="G4175" s="84" t="b">
        <v>0</v>
      </c>
      <c r="H4175" s="84" t="b">
        <v>0</v>
      </c>
      <c r="I4175" s="84" t="b">
        <v>0</v>
      </c>
      <c r="J4175" s="84" t="b">
        <v>0</v>
      </c>
      <c r="K4175" s="84" t="b">
        <v>0</v>
      </c>
      <c r="L4175" s="84" t="b">
        <v>0</v>
      </c>
    </row>
    <row r="4176" spans="1:12" x14ac:dyDescent="0.25">
      <c r="A4176" s="84" t="s">
        <v>15174</v>
      </c>
      <c r="B4176" s="84" t="s">
        <v>14689</v>
      </c>
      <c r="C4176" s="84">
        <v>2</v>
      </c>
      <c r="D4176" s="122">
        <v>2.6117957193841869E-3</v>
      </c>
      <c r="E4176" s="122">
        <v>2.7607993116307177</v>
      </c>
      <c r="F4176" s="84" t="s">
        <v>12037</v>
      </c>
      <c r="G4176" s="84" t="b">
        <v>0</v>
      </c>
      <c r="H4176" s="84" t="b">
        <v>0</v>
      </c>
      <c r="I4176" s="84" t="b">
        <v>0</v>
      </c>
      <c r="J4176" s="84" t="b">
        <v>0</v>
      </c>
      <c r="K4176" s="84" t="b">
        <v>0</v>
      </c>
      <c r="L4176" s="84" t="b">
        <v>0</v>
      </c>
    </row>
    <row r="4177" spans="1:12" x14ac:dyDescent="0.25">
      <c r="A4177" s="84" t="s">
        <v>14689</v>
      </c>
      <c r="B4177" s="84" t="s">
        <v>495</v>
      </c>
      <c r="C4177" s="84">
        <v>2</v>
      </c>
      <c r="D4177" s="122">
        <v>2.6117957193841869E-3</v>
      </c>
      <c r="E4177" s="122">
        <v>2.3628593029586802</v>
      </c>
      <c r="F4177" s="84" t="s">
        <v>12037</v>
      </c>
      <c r="G4177" s="84" t="b">
        <v>0</v>
      </c>
      <c r="H4177" s="84" t="b">
        <v>0</v>
      </c>
      <c r="I4177" s="84" t="b">
        <v>0</v>
      </c>
      <c r="J4177" s="84" t="b">
        <v>0</v>
      </c>
      <c r="K4177" s="84" t="b">
        <v>0</v>
      </c>
      <c r="L4177" s="84" t="b">
        <v>0</v>
      </c>
    </row>
    <row r="4178" spans="1:12" x14ac:dyDescent="0.25">
      <c r="A4178" s="84" t="s">
        <v>495</v>
      </c>
      <c r="B4178" s="84" t="s">
        <v>15175</v>
      </c>
      <c r="C4178" s="84">
        <v>2</v>
      </c>
      <c r="D4178" s="122">
        <v>2.6117957193841869E-3</v>
      </c>
      <c r="E4178" s="122">
        <v>1.915701271616461</v>
      </c>
      <c r="F4178" s="84" t="s">
        <v>12037</v>
      </c>
      <c r="G4178" s="84" t="b">
        <v>0</v>
      </c>
      <c r="H4178" s="84" t="b">
        <v>0</v>
      </c>
      <c r="I4178" s="84" t="b">
        <v>0</v>
      </c>
      <c r="J4178" s="84" t="b">
        <v>0</v>
      </c>
      <c r="K4178" s="84" t="b">
        <v>0</v>
      </c>
      <c r="L4178" s="84" t="b">
        <v>0</v>
      </c>
    </row>
    <row r="4179" spans="1:12" x14ac:dyDescent="0.25">
      <c r="A4179" s="84" t="s">
        <v>15175</v>
      </c>
      <c r="B4179" s="84" t="s">
        <v>15176</v>
      </c>
      <c r="C4179" s="84">
        <v>2</v>
      </c>
      <c r="D4179" s="122">
        <v>2.6117957193841869E-3</v>
      </c>
      <c r="E4179" s="122">
        <v>2.7607993116307177</v>
      </c>
      <c r="F4179" s="84" t="s">
        <v>12037</v>
      </c>
      <c r="G4179" s="84" t="b">
        <v>0</v>
      </c>
      <c r="H4179" s="84" t="b">
        <v>0</v>
      </c>
      <c r="I4179" s="84" t="b">
        <v>0</v>
      </c>
      <c r="J4179" s="84" t="b">
        <v>0</v>
      </c>
      <c r="K4179" s="84" t="b">
        <v>0</v>
      </c>
      <c r="L4179" s="84" t="b">
        <v>0</v>
      </c>
    </row>
    <row r="4180" spans="1:12" x14ac:dyDescent="0.25">
      <c r="A4180" s="84" t="s">
        <v>15176</v>
      </c>
      <c r="B4180" s="84" t="s">
        <v>15177</v>
      </c>
      <c r="C4180" s="84">
        <v>2</v>
      </c>
      <c r="D4180" s="122">
        <v>2.6117957193841869E-3</v>
      </c>
      <c r="E4180" s="122">
        <v>2.7607993116307177</v>
      </c>
      <c r="F4180" s="84" t="s">
        <v>12037</v>
      </c>
      <c r="G4180" s="84" t="b">
        <v>0</v>
      </c>
      <c r="H4180" s="84" t="b">
        <v>0</v>
      </c>
      <c r="I4180" s="84" t="b">
        <v>0</v>
      </c>
      <c r="J4180" s="84" t="b">
        <v>0</v>
      </c>
      <c r="K4180" s="84" t="b">
        <v>0</v>
      </c>
      <c r="L4180" s="84" t="b">
        <v>0</v>
      </c>
    </row>
    <row r="4181" spans="1:12" x14ac:dyDescent="0.25">
      <c r="A4181" s="84" t="s">
        <v>14687</v>
      </c>
      <c r="B4181" s="84" t="s">
        <v>959</v>
      </c>
      <c r="C4181" s="84">
        <v>2</v>
      </c>
      <c r="D4181" s="122">
        <v>2.6117957193841869E-3</v>
      </c>
      <c r="E4181" s="122">
        <v>2.5847080525750368</v>
      </c>
      <c r="F4181" s="84" t="s">
        <v>12037</v>
      </c>
      <c r="G4181" s="84" t="b">
        <v>0</v>
      </c>
      <c r="H4181" s="84" t="b">
        <v>0</v>
      </c>
      <c r="I4181" s="84" t="b">
        <v>0</v>
      </c>
      <c r="J4181" s="84" t="b">
        <v>0</v>
      </c>
      <c r="K4181" s="84" t="b">
        <v>0</v>
      </c>
      <c r="L4181" s="84" t="b">
        <v>0</v>
      </c>
    </row>
    <row r="4182" spans="1:12" x14ac:dyDescent="0.25">
      <c r="A4182" s="84" t="s">
        <v>959</v>
      </c>
      <c r="B4182" s="84" t="s">
        <v>14251</v>
      </c>
      <c r="C4182" s="84">
        <v>2</v>
      </c>
      <c r="D4182" s="122">
        <v>2.6117957193841869E-3</v>
      </c>
      <c r="E4182" s="122">
        <v>1.8065568021913929</v>
      </c>
      <c r="F4182" s="84" t="s">
        <v>12037</v>
      </c>
      <c r="G4182" s="84" t="b">
        <v>0</v>
      </c>
      <c r="H4182" s="84" t="b">
        <v>0</v>
      </c>
      <c r="I4182" s="84" t="b">
        <v>0</v>
      </c>
      <c r="J4182" s="84" t="b">
        <v>1</v>
      </c>
      <c r="K4182" s="84" t="b">
        <v>0</v>
      </c>
      <c r="L4182" s="84" t="b">
        <v>0</v>
      </c>
    </row>
    <row r="4183" spans="1:12" x14ac:dyDescent="0.25">
      <c r="A4183" s="84" t="s">
        <v>14343</v>
      </c>
      <c r="B4183" s="84" t="s">
        <v>15168</v>
      </c>
      <c r="C4183" s="84">
        <v>2</v>
      </c>
      <c r="D4183" s="122">
        <v>2.6117957193841869E-3</v>
      </c>
      <c r="E4183" s="122">
        <v>2.3628593029586802</v>
      </c>
      <c r="F4183" s="84" t="s">
        <v>12037</v>
      </c>
      <c r="G4183" s="84" t="b">
        <v>0</v>
      </c>
      <c r="H4183" s="84" t="b">
        <v>0</v>
      </c>
      <c r="I4183" s="84" t="b">
        <v>0</v>
      </c>
      <c r="J4183" s="84" t="b">
        <v>0</v>
      </c>
      <c r="K4183" s="84" t="b">
        <v>0</v>
      </c>
      <c r="L4183" s="84" t="b">
        <v>0</v>
      </c>
    </row>
    <row r="4184" spans="1:12" x14ac:dyDescent="0.25">
      <c r="A4184" s="84" t="s">
        <v>15168</v>
      </c>
      <c r="B4184" s="84" t="s">
        <v>15169</v>
      </c>
      <c r="C4184" s="84">
        <v>2</v>
      </c>
      <c r="D4184" s="122">
        <v>2.6117957193841869E-3</v>
      </c>
      <c r="E4184" s="122">
        <v>2.7607993116307177</v>
      </c>
      <c r="F4184" s="84" t="s">
        <v>12037</v>
      </c>
      <c r="G4184" s="84" t="b">
        <v>0</v>
      </c>
      <c r="H4184" s="84" t="b">
        <v>0</v>
      </c>
      <c r="I4184" s="84" t="b">
        <v>0</v>
      </c>
      <c r="J4184" s="84" t="b">
        <v>0</v>
      </c>
      <c r="K4184" s="84" t="b">
        <v>0</v>
      </c>
      <c r="L4184" s="84" t="b">
        <v>0</v>
      </c>
    </row>
    <row r="4185" spans="1:12" x14ac:dyDescent="0.25">
      <c r="A4185" s="84" t="s">
        <v>15169</v>
      </c>
      <c r="B4185" s="84" t="s">
        <v>14499</v>
      </c>
      <c r="C4185" s="84">
        <v>2</v>
      </c>
      <c r="D4185" s="122">
        <v>2.6117957193841869E-3</v>
      </c>
      <c r="E4185" s="122">
        <v>2.2836780569110555</v>
      </c>
      <c r="F4185" s="84" t="s">
        <v>12037</v>
      </c>
      <c r="G4185" s="84" t="b">
        <v>0</v>
      </c>
      <c r="H4185" s="84" t="b">
        <v>0</v>
      </c>
      <c r="I4185" s="84" t="b">
        <v>0</v>
      </c>
      <c r="J4185" s="84" t="b">
        <v>0</v>
      </c>
      <c r="K4185" s="84" t="b">
        <v>0</v>
      </c>
      <c r="L4185" s="84" t="b">
        <v>0</v>
      </c>
    </row>
    <row r="4186" spans="1:12" x14ac:dyDescent="0.25">
      <c r="A4186" s="84" t="s">
        <v>14499</v>
      </c>
      <c r="B4186" s="84" t="s">
        <v>12376</v>
      </c>
      <c r="C4186" s="84">
        <v>2</v>
      </c>
      <c r="D4186" s="122">
        <v>2.6117957193841869E-3</v>
      </c>
      <c r="E4186" s="122">
        <v>1.8857380482390178</v>
      </c>
      <c r="F4186" s="84" t="s">
        <v>12037</v>
      </c>
      <c r="G4186" s="84" t="b">
        <v>0</v>
      </c>
      <c r="H4186" s="84" t="b">
        <v>0</v>
      </c>
      <c r="I4186" s="84" t="b">
        <v>0</v>
      </c>
      <c r="J4186" s="84" t="b">
        <v>0</v>
      </c>
      <c r="K4186" s="84" t="b">
        <v>0</v>
      </c>
      <c r="L4186" s="84" t="b">
        <v>0</v>
      </c>
    </row>
    <row r="4187" spans="1:12" x14ac:dyDescent="0.25">
      <c r="A4187" s="84" t="s">
        <v>12377</v>
      </c>
      <c r="B4187" s="84" t="s">
        <v>14688</v>
      </c>
      <c r="C4187" s="84">
        <v>2</v>
      </c>
      <c r="D4187" s="122">
        <v>2.6117957193841869E-3</v>
      </c>
      <c r="E4187" s="122">
        <v>1.8065568021913929</v>
      </c>
      <c r="F4187" s="84" t="s">
        <v>12037</v>
      </c>
      <c r="G4187" s="84" t="b">
        <v>0</v>
      </c>
      <c r="H4187" s="84" t="b">
        <v>0</v>
      </c>
      <c r="I4187" s="84" t="b">
        <v>0</v>
      </c>
      <c r="J4187" s="84" t="b">
        <v>0</v>
      </c>
      <c r="K4187" s="84" t="b">
        <v>0</v>
      </c>
      <c r="L4187" s="84" t="b">
        <v>0</v>
      </c>
    </row>
    <row r="4188" spans="1:12" x14ac:dyDescent="0.25">
      <c r="A4188" s="84" t="s">
        <v>14273</v>
      </c>
      <c r="B4188" s="84" t="s">
        <v>12384</v>
      </c>
      <c r="C4188" s="84">
        <v>2</v>
      </c>
      <c r="D4188" s="122">
        <v>2.6117957193841869E-3</v>
      </c>
      <c r="E4188" s="122">
        <v>1.4763685777861983</v>
      </c>
      <c r="F4188" s="84" t="s">
        <v>12037</v>
      </c>
      <c r="G4188" s="84" t="b">
        <v>0</v>
      </c>
      <c r="H4188" s="84" t="b">
        <v>0</v>
      </c>
      <c r="I4188" s="84" t="b">
        <v>0</v>
      </c>
      <c r="J4188" s="84" t="b">
        <v>0</v>
      </c>
      <c r="K4188" s="84" t="b">
        <v>0</v>
      </c>
      <c r="L4188" s="84" t="b">
        <v>0</v>
      </c>
    </row>
    <row r="4189" spans="1:12" x14ac:dyDescent="0.25">
      <c r="A4189" s="84" t="s">
        <v>14223</v>
      </c>
      <c r="B4189" s="84" t="s">
        <v>14365</v>
      </c>
      <c r="C4189" s="84">
        <v>2</v>
      </c>
      <c r="D4189" s="122">
        <v>2.6117957193841869E-3</v>
      </c>
      <c r="E4189" s="122">
        <v>2.7607993116307177</v>
      </c>
      <c r="F4189" s="84" t="s">
        <v>12037</v>
      </c>
      <c r="G4189" s="84" t="b">
        <v>0</v>
      </c>
      <c r="H4189" s="84" t="b">
        <v>0</v>
      </c>
      <c r="I4189" s="84" t="b">
        <v>0</v>
      </c>
      <c r="J4189" s="84" t="b">
        <v>0</v>
      </c>
      <c r="K4189" s="84" t="b">
        <v>0</v>
      </c>
      <c r="L4189" s="84" t="b">
        <v>0</v>
      </c>
    </row>
    <row r="4190" spans="1:12" x14ac:dyDescent="0.25">
      <c r="A4190" s="84" t="s">
        <v>14365</v>
      </c>
      <c r="B4190" s="84" t="s">
        <v>14308</v>
      </c>
      <c r="C4190" s="84">
        <v>2</v>
      </c>
      <c r="D4190" s="122">
        <v>2.6117957193841869E-3</v>
      </c>
      <c r="E4190" s="122">
        <v>2.7607993116307177</v>
      </c>
      <c r="F4190" s="84" t="s">
        <v>12037</v>
      </c>
      <c r="G4190" s="84" t="b">
        <v>0</v>
      </c>
      <c r="H4190" s="84" t="b">
        <v>0</v>
      </c>
      <c r="I4190" s="84" t="b">
        <v>0</v>
      </c>
      <c r="J4190" s="84" t="b">
        <v>0</v>
      </c>
      <c r="K4190" s="84" t="b">
        <v>0</v>
      </c>
      <c r="L4190" s="84" t="b">
        <v>0</v>
      </c>
    </row>
    <row r="4191" spans="1:12" x14ac:dyDescent="0.25">
      <c r="A4191" s="84" t="s">
        <v>14308</v>
      </c>
      <c r="B4191" s="84" t="s">
        <v>14311</v>
      </c>
      <c r="C4191" s="84">
        <v>2</v>
      </c>
      <c r="D4191" s="122">
        <v>2.6117957193841869E-3</v>
      </c>
      <c r="E4191" s="122">
        <v>2.3628593029586802</v>
      </c>
      <c r="F4191" s="84" t="s">
        <v>12037</v>
      </c>
      <c r="G4191" s="84" t="b">
        <v>0</v>
      </c>
      <c r="H4191" s="84" t="b">
        <v>0</v>
      </c>
      <c r="I4191" s="84" t="b">
        <v>0</v>
      </c>
      <c r="J4191" s="84" t="b">
        <v>0</v>
      </c>
      <c r="K4191" s="84" t="b">
        <v>0</v>
      </c>
      <c r="L4191" s="84" t="b">
        <v>0</v>
      </c>
    </row>
    <row r="4192" spans="1:12" x14ac:dyDescent="0.25">
      <c r="A4192" s="84" t="s">
        <v>14311</v>
      </c>
      <c r="B4192" s="84" t="s">
        <v>14225</v>
      </c>
      <c r="C4192" s="84">
        <v>2</v>
      </c>
      <c r="D4192" s="122">
        <v>2.6117957193841869E-3</v>
      </c>
      <c r="E4192" s="122">
        <v>1.9649192942866427</v>
      </c>
      <c r="F4192" s="84" t="s">
        <v>12037</v>
      </c>
      <c r="G4192" s="84" t="b">
        <v>0</v>
      </c>
      <c r="H4192" s="84" t="b">
        <v>0</v>
      </c>
      <c r="I4192" s="84" t="b">
        <v>0</v>
      </c>
      <c r="J4192" s="84" t="b">
        <v>0</v>
      </c>
      <c r="K4192" s="84" t="b">
        <v>0</v>
      </c>
      <c r="L4192" s="84" t="b">
        <v>0</v>
      </c>
    </row>
    <row r="4193" spans="1:12" x14ac:dyDescent="0.25">
      <c r="A4193" s="84" t="s">
        <v>14225</v>
      </c>
      <c r="B4193" s="84" t="s">
        <v>2803</v>
      </c>
      <c r="C4193" s="84">
        <v>2</v>
      </c>
      <c r="D4193" s="122">
        <v>2.6117957193841869E-3</v>
      </c>
      <c r="E4193" s="122">
        <v>0.96491929428664258</v>
      </c>
      <c r="F4193" s="84" t="s">
        <v>12037</v>
      </c>
      <c r="G4193" s="84" t="b">
        <v>0</v>
      </c>
      <c r="H4193" s="84" t="b">
        <v>0</v>
      </c>
      <c r="I4193" s="84" t="b">
        <v>0</v>
      </c>
      <c r="J4193" s="84" t="b">
        <v>0</v>
      </c>
      <c r="K4193" s="84" t="b">
        <v>0</v>
      </c>
      <c r="L4193" s="84" t="b">
        <v>0</v>
      </c>
    </row>
    <row r="4194" spans="1:12" x14ac:dyDescent="0.25">
      <c r="A4194" s="84" t="s">
        <v>731</v>
      </c>
      <c r="B4194" s="84" t="s">
        <v>813</v>
      </c>
      <c r="C4194" s="84">
        <v>2</v>
      </c>
      <c r="D4194" s="122">
        <v>2.6117957193841869E-3</v>
      </c>
      <c r="E4194" s="122">
        <v>1.2293203945884628</v>
      </c>
      <c r="F4194" s="84" t="s">
        <v>12037</v>
      </c>
      <c r="G4194" s="84" t="b">
        <v>0</v>
      </c>
      <c r="H4194" s="84" t="b">
        <v>0</v>
      </c>
      <c r="I4194" s="84" t="b">
        <v>0</v>
      </c>
      <c r="J4194" s="84" t="b">
        <v>0</v>
      </c>
      <c r="K4194" s="84" t="b">
        <v>0</v>
      </c>
      <c r="L4194" s="84" t="b">
        <v>0</v>
      </c>
    </row>
    <row r="4195" spans="1:12" x14ac:dyDescent="0.25">
      <c r="A4195" s="84" t="s">
        <v>14217</v>
      </c>
      <c r="B4195" s="84" t="s">
        <v>14204</v>
      </c>
      <c r="C4195" s="84">
        <v>2</v>
      </c>
      <c r="D4195" s="122">
        <v>2.6117957193841869E-3</v>
      </c>
      <c r="E4195" s="122">
        <v>2.1867680439029988</v>
      </c>
      <c r="F4195" s="84" t="s">
        <v>12037</v>
      </c>
      <c r="G4195" s="84" t="b">
        <v>0</v>
      </c>
      <c r="H4195" s="84" t="b">
        <v>0</v>
      </c>
      <c r="I4195" s="84" t="b">
        <v>0</v>
      </c>
      <c r="J4195" s="84" t="b">
        <v>0</v>
      </c>
      <c r="K4195" s="84" t="b">
        <v>0</v>
      </c>
      <c r="L4195" s="84" t="b">
        <v>0</v>
      </c>
    </row>
    <row r="4196" spans="1:12" x14ac:dyDescent="0.25">
      <c r="A4196" s="84" t="s">
        <v>14204</v>
      </c>
      <c r="B4196" s="84" t="s">
        <v>15331</v>
      </c>
      <c r="C4196" s="84">
        <v>2</v>
      </c>
      <c r="D4196" s="122">
        <v>2.6117957193841869E-3</v>
      </c>
      <c r="E4196" s="122">
        <v>2.2836780569110555</v>
      </c>
      <c r="F4196" s="84" t="s">
        <v>12037</v>
      </c>
      <c r="G4196" s="84" t="b">
        <v>0</v>
      </c>
      <c r="H4196" s="84" t="b">
        <v>0</v>
      </c>
      <c r="I4196" s="84" t="b">
        <v>0</v>
      </c>
      <c r="J4196" s="84" t="b">
        <v>0</v>
      </c>
      <c r="K4196" s="84" t="b">
        <v>0</v>
      </c>
      <c r="L4196" s="84" t="b">
        <v>0</v>
      </c>
    </row>
    <row r="4197" spans="1:12" x14ac:dyDescent="0.25">
      <c r="A4197" s="84" t="s">
        <v>15331</v>
      </c>
      <c r="B4197" s="84" t="s">
        <v>14362</v>
      </c>
      <c r="C4197" s="84">
        <v>2</v>
      </c>
      <c r="D4197" s="122">
        <v>2.6117957193841869E-3</v>
      </c>
      <c r="E4197" s="122">
        <v>2.7607993116307177</v>
      </c>
      <c r="F4197" s="84" t="s">
        <v>12037</v>
      </c>
      <c r="G4197" s="84" t="b">
        <v>0</v>
      </c>
      <c r="H4197" s="84" t="b">
        <v>0</v>
      </c>
      <c r="I4197" s="84" t="b">
        <v>0</v>
      </c>
      <c r="J4197" s="84" t="b">
        <v>0</v>
      </c>
      <c r="K4197" s="84" t="b">
        <v>0</v>
      </c>
      <c r="L4197" s="84" t="b">
        <v>0</v>
      </c>
    </row>
    <row r="4198" spans="1:12" x14ac:dyDescent="0.25">
      <c r="A4198" s="84" t="s">
        <v>14362</v>
      </c>
      <c r="B4198" s="84" t="s">
        <v>15332</v>
      </c>
      <c r="C4198" s="84">
        <v>2</v>
      </c>
      <c r="D4198" s="122">
        <v>2.6117957193841869E-3</v>
      </c>
      <c r="E4198" s="122">
        <v>2.7607993116307177</v>
      </c>
      <c r="F4198" s="84" t="s">
        <v>12037</v>
      </c>
      <c r="G4198" s="84" t="b">
        <v>0</v>
      </c>
      <c r="H4198" s="84" t="b">
        <v>0</v>
      </c>
      <c r="I4198" s="84" t="b">
        <v>0</v>
      </c>
      <c r="J4198" s="84" t="b">
        <v>0</v>
      </c>
      <c r="K4198" s="84" t="b">
        <v>0</v>
      </c>
      <c r="L4198" s="84" t="b">
        <v>0</v>
      </c>
    </row>
    <row r="4199" spans="1:12" x14ac:dyDescent="0.25">
      <c r="A4199" s="84" t="s">
        <v>15332</v>
      </c>
      <c r="B4199" s="84" t="s">
        <v>14225</v>
      </c>
      <c r="C4199" s="84">
        <v>2</v>
      </c>
      <c r="D4199" s="122">
        <v>2.6117957193841869E-3</v>
      </c>
      <c r="E4199" s="122">
        <v>2.3628593029586802</v>
      </c>
      <c r="F4199" s="84" t="s">
        <v>12037</v>
      </c>
      <c r="G4199" s="84" t="b">
        <v>0</v>
      </c>
      <c r="H4199" s="84" t="b">
        <v>0</v>
      </c>
      <c r="I4199" s="84" t="b">
        <v>0</v>
      </c>
      <c r="J4199" s="84" t="b">
        <v>0</v>
      </c>
      <c r="K4199" s="84" t="b">
        <v>0</v>
      </c>
      <c r="L4199" s="84" t="b">
        <v>0</v>
      </c>
    </row>
    <row r="4200" spans="1:12" x14ac:dyDescent="0.25">
      <c r="A4200" s="84" t="s">
        <v>14225</v>
      </c>
      <c r="B4200" s="84" t="s">
        <v>14338</v>
      </c>
      <c r="C4200" s="84">
        <v>2</v>
      </c>
      <c r="D4200" s="122">
        <v>2.6117957193841869E-3</v>
      </c>
      <c r="E4200" s="122">
        <v>2.3628593029586802</v>
      </c>
      <c r="F4200" s="84" t="s">
        <v>12037</v>
      </c>
      <c r="G4200" s="84" t="b">
        <v>0</v>
      </c>
      <c r="H4200" s="84" t="b">
        <v>0</v>
      </c>
      <c r="I4200" s="84" t="b">
        <v>0</v>
      </c>
      <c r="J4200" s="84" t="b">
        <v>0</v>
      </c>
      <c r="K4200" s="84" t="b">
        <v>0</v>
      </c>
      <c r="L4200" s="84" t="b">
        <v>0</v>
      </c>
    </row>
    <row r="4201" spans="1:12" x14ac:dyDescent="0.25">
      <c r="A4201" s="84" t="s">
        <v>14338</v>
      </c>
      <c r="B4201" s="84" t="s">
        <v>14629</v>
      </c>
      <c r="C4201" s="84">
        <v>2</v>
      </c>
      <c r="D4201" s="122">
        <v>2.6117957193841869E-3</v>
      </c>
      <c r="E4201" s="122">
        <v>2.7607993116307177</v>
      </c>
      <c r="F4201" s="84" t="s">
        <v>12037</v>
      </c>
      <c r="G4201" s="84" t="b">
        <v>0</v>
      </c>
      <c r="H4201" s="84" t="b">
        <v>0</v>
      </c>
      <c r="I4201" s="84" t="b">
        <v>0</v>
      </c>
      <c r="J4201" s="84" t="b">
        <v>0</v>
      </c>
      <c r="K4201" s="84" t="b">
        <v>0</v>
      </c>
      <c r="L4201" s="84" t="b">
        <v>0</v>
      </c>
    </row>
    <row r="4202" spans="1:12" x14ac:dyDescent="0.25">
      <c r="A4202" s="84" t="s">
        <v>14629</v>
      </c>
      <c r="B4202" s="84" t="s">
        <v>15333</v>
      </c>
      <c r="C4202" s="84">
        <v>2</v>
      </c>
      <c r="D4202" s="122">
        <v>2.6117957193841869E-3</v>
      </c>
      <c r="E4202" s="122">
        <v>2.7607993116307177</v>
      </c>
      <c r="F4202" s="84" t="s">
        <v>12037</v>
      </c>
      <c r="G4202" s="84" t="b">
        <v>0</v>
      </c>
      <c r="H4202" s="84" t="b">
        <v>0</v>
      </c>
      <c r="I4202" s="84" t="b">
        <v>0</v>
      </c>
      <c r="J4202" s="84" t="b">
        <v>0</v>
      </c>
      <c r="K4202" s="84" t="b">
        <v>0</v>
      </c>
      <c r="L4202" s="84" t="b">
        <v>0</v>
      </c>
    </row>
    <row r="4203" spans="1:12" x14ac:dyDescent="0.25">
      <c r="A4203" s="84" t="s">
        <v>15333</v>
      </c>
      <c r="B4203" s="84" t="s">
        <v>731</v>
      </c>
      <c r="C4203" s="84">
        <v>2</v>
      </c>
      <c r="D4203" s="122">
        <v>2.6117957193841869E-3</v>
      </c>
      <c r="E4203" s="122">
        <v>1.2167312672804422</v>
      </c>
      <c r="F4203" s="84" t="s">
        <v>12037</v>
      </c>
      <c r="G4203" s="84" t="b">
        <v>0</v>
      </c>
      <c r="H4203" s="84" t="b">
        <v>0</v>
      </c>
      <c r="I4203" s="84" t="b">
        <v>0</v>
      </c>
      <c r="J4203" s="84" t="b">
        <v>0</v>
      </c>
      <c r="K4203" s="84" t="b">
        <v>0</v>
      </c>
      <c r="L4203" s="84" t="b">
        <v>0</v>
      </c>
    </row>
    <row r="4204" spans="1:12" x14ac:dyDescent="0.25">
      <c r="A4204" s="84" t="s">
        <v>812</v>
      </c>
      <c r="B4204" s="84" t="s">
        <v>731</v>
      </c>
      <c r="C4204" s="84">
        <v>2</v>
      </c>
      <c r="D4204" s="122">
        <v>2.6117957193841869E-3</v>
      </c>
      <c r="E4204" s="122">
        <v>0.1027879149736054</v>
      </c>
      <c r="F4204" s="84" t="s">
        <v>12037</v>
      </c>
      <c r="G4204" s="84" t="b">
        <v>0</v>
      </c>
      <c r="H4204" s="84" t="b">
        <v>1</v>
      </c>
      <c r="I4204" s="84" t="b">
        <v>0</v>
      </c>
      <c r="J4204" s="84" t="b">
        <v>0</v>
      </c>
      <c r="K4204" s="84" t="b">
        <v>0</v>
      </c>
      <c r="L4204" s="84" t="b">
        <v>0</v>
      </c>
    </row>
    <row r="4205" spans="1:12" x14ac:dyDescent="0.25">
      <c r="A4205" s="84" t="s">
        <v>325</v>
      </c>
      <c r="B4205" s="84" t="s">
        <v>15257</v>
      </c>
      <c r="C4205" s="84">
        <v>2</v>
      </c>
      <c r="D4205" s="122">
        <v>2.6117957193841869E-3</v>
      </c>
      <c r="E4205" s="122">
        <v>1.831380385916425</v>
      </c>
      <c r="F4205" s="84" t="s">
        <v>12037</v>
      </c>
      <c r="G4205" s="84" t="b">
        <v>0</v>
      </c>
      <c r="H4205" s="84" t="b">
        <v>0</v>
      </c>
      <c r="I4205" s="84" t="b">
        <v>0</v>
      </c>
      <c r="J4205" s="84" t="b">
        <v>0</v>
      </c>
      <c r="K4205" s="84" t="b">
        <v>0</v>
      </c>
      <c r="L4205" s="84" t="b">
        <v>0</v>
      </c>
    </row>
    <row r="4206" spans="1:12" x14ac:dyDescent="0.25">
      <c r="A4206" s="84" t="s">
        <v>15257</v>
      </c>
      <c r="B4206" s="84" t="s">
        <v>615</v>
      </c>
      <c r="C4206" s="84">
        <v>2</v>
      </c>
      <c r="D4206" s="122">
        <v>2.6117957193841869E-3</v>
      </c>
      <c r="E4206" s="122">
        <v>1.7607993116307179</v>
      </c>
      <c r="F4206" s="84" t="s">
        <v>12037</v>
      </c>
      <c r="G4206" s="84" t="b">
        <v>0</v>
      </c>
      <c r="H4206" s="84" t="b">
        <v>0</v>
      </c>
      <c r="I4206" s="84" t="b">
        <v>0</v>
      </c>
      <c r="J4206" s="84" t="b">
        <v>0</v>
      </c>
      <c r="K4206" s="84" t="b">
        <v>0</v>
      </c>
      <c r="L4206" s="84" t="b">
        <v>0</v>
      </c>
    </row>
    <row r="4207" spans="1:12" x14ac:dyDescent="0.25">
      <c r="A4207" s="84" t="s">
        <v>666</v>
      </c>
      <c r="B4207" s="84" t="s">
        <v>14347</v>
      </c>
      <c r="C4207" s="84">
        <v>2</v>
      </c>
      <c r="D4207" s="122">
        <v>2.6117957193841869E-3</v>
      </c>
      <c r="E4207" s="122">
        <v>1.7194066264724928</v>
      </c>
      <c r="F4207" s="84" t="s">
        <v>12037</v>
      </c>
      <c r="G4207" s="84" t="b">
        <v>0</v>
      </c>
      <c r="H4207" s="84" t="b">
        <v>0</v>
      </c>
      <c r="I4207" s="84" t="b">
        <v>0</v>
      </c>
      <c r="J4207" s="84" t="b">
        <v>0</v>
      </c>
      <c r="K4207" s="84" t="b">
        <v>0</v>
      </c>
      <c r="L4207" s="84" t="b">
        <v>0</v>
      </c>
    </row>
    <row r="4208" spans="1:12" x14ac:dyDescent="0.25">
      <c r="A4208" s="84" t="s">
        <v>14347</v>
      </c>
      <c r="B4208" s="84" t="s">
        <v>15258</v>
      </c>
      <c r="C4208" s="84">
        <v>2</v>
      </c>
      <c r="D4208" s="122">
        <v>2.6117957193841869E-3</v>
      </c>
      <c r="E4208" s="122">
        <v>2.7607993116307177</v>
      </c>
      <c r="F4208" s="84" t="s">
        <v>12037</v>
      </c>
      <c r="G4208" s="84" t="b">
        <v>0</v>
      </c>
      <c r="H4208" s="84" t="b">
        <v>0</v>
      </c>
      <c r="I4208" s="84" t="b">
        <v>0</v>
      </c>
      <c r="J4208" s="84" t="b">
        <v>0</v>
      </c>
      <c r="K4208" s="84" t="b">
        <v>0</v>
      </c>
      <c r="L4208" s="84" t="b">
        <v>0</v>
      </c>
    </row>
    <row r="4209" spans="1:12" x14ac:dyDescent="0.25">
      <c r="A4209" s="84" t="s">
        <v>15258</v>
      </c>
      <c r="B4209" s="84" t="s">
        <v>14251</v>
      </c>
      <c r="C4209" s="84">
        <v>2</v>
      </c>
      <c r="D4209" s="122">
        <v>2.6117957193841869E-3</v>
      </c>
      <c r="E4209" s="122">
        <v>1.9826480612470743</v>
      </c>
      <c r="F4209" s="84" t="s">
        <v>12037</v>
      </c>
      <c r="G4209" s="84" t="b">
        <v>0</v>
      </c>
      <c r="H4209" s="84" t="b">
        <v>0</v>
      </c>
      <c r="I4209" s="84" t="b">
        <v>0</v>
      </c>
      <c r="J4209" s="84" t="b">
        <v>1</v>
      </c>
      <c r="K4209" s="84" t="b">
        <v>0</v>
      </c>
      <c r="L4209" s="84" t="b">
        <v>0</v>
      </c>
    </row>
    <row r="4210" spans="1:12" x14ac:dyDescent="0.25">
      <c r="A4210" s="84" t="s">
        <v>731</v>
      </c>
      <c r="B4210" s="84" t="s">
        <v>14248</v>
      </c>
      <c r="C4210" s="84">
        <v>2</v>
      </c>
      <c r="D4210" s="122">
        <v>2.6117957193841869E-3</v>
      </c>
      <c r="E4210" s="122">
        <v>1.2293203945884628</v>
      </c>
      <c r="F4210" s="84" t="s">
        <v>12037</v>
      </c>
      <c r="G4210" s="84" t="b">
        <v>0</v>
      </c>
      <c r="H4210" s="84" t="b">
        <v>0</v>
      </c>
      <c r="I4210" s="84" t="b">
        <v>0</v>
      </c>
      <c r="J4210" s="84" t="b">
        <v>0</v>
      </c>
      <c r="K4210" s="84" t="b">
        <v>0</v>
      </c>
      <c r="L4210" s="84" t="b">
        <v>0</v>
      </c>
    </row>
    <row r="4211" spans="1:12" x14ac:dyDescent="0.25">
      <c r="A4211" s="84" t="s">
        <v>14248</v>
      </c>
      <c r="B4211" s="84" t="s">
        <v>15259</v>
      </c>
      <c r="C4211" s="84">
        <v>2</v>
      </c>
      <c r="D4211" s="122">
        <v>2.6117957193841869E-3</v>
      </c>
      <c r="E4211" s="122">
        <v>2.7607993116307177</v>
      </c>
      <c r="F4211" s="84" t="s">
        <v>12037</v>
      </c>
      <c r="G4211" s="84" t="b">
        <v>0</v>
      </c>
      <c r="H4211" s="84" t="b">
        <v>0</v>
      </c>
      <c r="I4211" s="84" t="b">
        <v>0</v>
      </c>
      <c r="J4211" s="84" t="b">
        <v>0</v>
      </c>
      <c r="K4211" s="84" t="b">
        <v>0</v>
      </c>
      <c r="L4211" s="84" t="b">
        <v>0</v>
      </c>
    </row>
    <row r="4212" spans="1:12" x14ac:dyDescent="0.25">
      <c r="A4212" s="84" t="s">
        <v>15259</v>
      </c>
      <c r="B4212" s="84" t="s">
        <v>14401</v>
      </c>
      <c r="C4212" s="84">
        <v>2</v>
      </c>
      <c r="D4212" s="122">
        <v>2.6117957193841869E-3</v>
      </c>
      <c r="E4212" s="122">
        <v>2.7607993116307177</v>
      </c>
      <c r="F4212" s="84" t="s">
        <v>12037</v>
      </c>
      <c r="G4212" s="84" t="b">
        <v>0</v>
      </c>
      <c r="H4212" s="84" t="b">
        <v>0</v>
      </c>
      <c r="I4212" s="84" t="b">
        <v>0</v>
      </c>
      <c r="J4212" s="84" t="b">
        <v>1</v>
      </c>
      <c r="K4212" s="84" t="b">
        <v>0</v>
      </c>
      <c r="L4212" s="84" t="b">
        <v>0</v>
      </c>
    </row>
    <row r="4213" spans="1:12" x14ac:dyDescent="0.25">
      <c r="A4213" s="84" t="s">
        <v>14401</v>
      </c>
      <c r="B4213" s="84" t="s">
        <v>12355</v>
      </c>
      <c r="C4213" s="84">
        <v>2</v>
      </c>
      <c r="D4213" s="122">
        <v>2.6117957193841869E-3</v>
      </c>
      <c r="E4213" s="122">
        <v>1.7607993116307179</v>
      </c>
      <c r="F4213" s="84" t="s">
        <v>12037</v>
      </c>
      <c r="G4213" s="84" t="b">
        <v>1</v>
      </c>
      <c r="H4213" s="84" t="b">
        <v>0</v>
      </c>
      <c r="I4213" s="84" t="b">
        <v>0</v>
      </c>
      <c r="J4213" s="84" t="b">
        <v>0</v>
      </c>
      <c r="K4213" s="84" t="b">
        <v>0</v>
      </c>
      <c r="L4213" s="84" t="b">
        <v>0</v>
      </c>
    </row>
    <row r="4214" spans="1:12" x14ac:dyDescent="0.25">
      <c r="A4214" s="84" t="s">
        <v>12355</v>
      </c>
      <c r="B4214" s="84" t="s">
        <v>15260</v>
      </c>
      <c r="C4214" s="84">
        <v>2</v>
      </c>
      <c r="D4214" s="122">
        <v>2.6117957193841869E-3</v>
      </c>
      <c r="E4214" s="122">
        <v>1.7607993116307179</v>
      </c>
      <c r="F4214" s="84" t="s">
        <v>12037</v>
      </c>
      <c r="G4214" s="84" t="b">
        <v>0</v>
      </c>
      <c r="H4214" s="84" t="b">
        <v>0</v>
      </c>
      <c r="I4214" s="84" t="b">
        <v>0</v>
      </c>
      <c r="J4214" s="84" t="b">
        <v>0</v>
      </c>
      <c r="K4214" s="84" t="b">
        <v>0</v>
      </c>
      <c r="L4214" s="84" t="b">
        <v>0</v>
      </c>
    </row>
    <row r="4215" spans="1:12" x14ac:dyDescent="0.25">
      <c r="A4215" s="84" t="s">
        <v>15260</v>
      </c>
      <c r="B4215" s="84" t="s">
        <v>15261</v>
      </c>
      <c r="C4215" s="84">
        <v>2</v>
      </c>
      <c r="D4215" s="122">
        <v>2.6117957193841869E-3</v>
      </c>
      <c r="E4215" s="122">
        <v>2.7607993116307177</v>
      </c>
      <c r="F4215" s="84" t="s">
        <v>12037</v>
      </c>
      <c r="G4215" s="84" t="b">
        <v>0</v>
      </c>
      <c r="H4215" s="84" t="b">
        <v>0</v>
      </c>
      <c r="I4215" s="84" t="b">
        <v>0</v>
      </c>
      <c r="J4215" s="84" t="b">
        <v>0</v>
      </c>
      <c r="K4215" s="84" t="b">
        <v>0</v>
      </c>
      <c r="L4215" s="84" t="b">
        <v>0</v>
      </c>
    </row>
    <row r="4216" spans="1:12" x14ac:dyDescent="0.25">
      <c r="A4216" s="84" t="s">
        <v>15261</v>
      </c>
      <c r="B4216" s="84" t="s">
        <v>15262</v>
      </c>
      <c r="C4216" s="84">
        <v>2</v>
      </c>
      <c r="D4216" s="122">
        <v>2.6117957193841869E-3</v>
      </c>
      <c r="E4216" s="122">
        <v>2.7607993116307177</v>
      </c>
      <c r="F4216" s="84" t="s">
        <v>12037</v>
      </c>
      <c r="G4216" s="84" t="b">
        <v>0</v>
      </c>
      <c r="H4216" s="84" t="b">
        <v>0</v>
      </c>
      <c r="I4216" s="84" t="b">
        <v>0</v>
      </c>
      <c r="J4216" s="84" t="b">
        <v>0</v>
      </c>
      <c r="K4216" s="84" t="b">
        <v>0</v>
      </c>
      <c r="L4216" s="84" t="b">
        <v>0</v>
      </c>
    </row>
    <row r="4217" spans="1:12" x14ac:dyDescent="0.25">
      <c r="A4217" s="84" t="s">
        <v>15262</v>
      </c>
      <c r="B4217" s="84" t="s">
        <v>2788</v>
      </c>
      <c r="C4217" s="84">
        <v>2</v>
      </c>
      <c r="D4217" s="122">
        <v>2.6117957193841869E-3</v>
      </c>
      <c r="E4217" s="122">
        <v>2.4597693159667364</v>
      </c>
      <c r="F4217" s="84" t="s">
        <v>12037</v>
      </c>
      <c r="G4217" s="84" t="b">
        <v>0</v>
      </c>
      <c r="H4217" s="84" t="b">
        <v>0</v>
      </c>
      <c r="I4217" s="84" t="b">
        <v>0</v>
      </c>
      <c r="J4217" s="84" t="b">
        <v>0</v>
      </c>
      <c r="K4217" s="84" t="b">
        <v>0</v>
      </c>
      <c r="L4217" s="84" t="b">
        <v>0</v>
      </c>
    </row>
    <row r="4218" spans="1:12" x14ac:dyDescent="0.25">
      <c r="A4218" s="84" t="s">
        <v>2803</v>
      </c>
      <c r="B4218" s="84" t="s">
        <v>14655</v>
      </c>
      <c r="C4218" s="84">
        <v>2</v>
      </c>
      <c r="D4218" s="122">
        <v>2.6117957193841869E-3</v>
      </c>
      <c r="E4218" s="122">
        <v>1.3628593029586802</v>
      </c>
      <c r="F4218" s="84" t="s">
        <v>12037</v>
      </c>
      <c r="G4218" s="84" t="b">
        <v>0</v>
      </c>
      <c r="H4218" s="84" t="b">
        <v>0</v>
      </c>
      <c r="I4218" s="84" t="b">
        <v>0</v>
      </c>
      <c r="J4218" s="84" t="b">
        <v>0</v>
      </c>
      <c r="K4218" s="84" t="b">
        <v>0</v>
      </c>
      <c r="L4218" s="84" t="b">
        <v>0</v>
      </c>
    </row>
    <row r="4219" spans="1:12" x14ac:dyDescent="0.25">
      <c r="A4219" s="84" t="s">
        <v>484</v>
      </c>
      <c r="B4219" s="84" t="s">
        <v>14364</v>
      </c>
      <c r="C4219" s="84">
        <v>2</v>
      </c>
      <c r="D4219" s="122">
        <v>2.6117957193841869E-3</v>
      </c>
      <c r="E4219" s="122">
        <v>2.1587393203027556</v>
      </c>
      <c r="F4219" s="84" t="s">
        <v>12037</v>
      </c>
      <c r="G4219" s="84" t="b">
        <v>0</v>
      </c>
      <c r="H4219" s="84" t="b">
        <v>0</v>
      </c>
      <c r="I4219" s="84" t="b">
        <v>0</v>
      </c>
      <c r="J4219" s="84" t="b">
        <v>0</v>
      </c>
      <c r="K4219" s="84" t="b">
        <v>0</v>
      </c>
      <c r="L4219" s="84" t="b">
        <v>0</v>
      </c>
    </row>
    <row r="4220" spans="1:12" x14ac:dyDescent="0.25">
      <c r="A4220" s="84" t="s">
        <v>14364</v>
      </c>
      <c r="B4220" s="84" t="s">
        <v>15254</v>
      </c>
      <c r="C4220" s="84">
        <v>2</v>
      </c>
      <c r="D4220" s="122">
        <v>2.6117957193841869E-3</v>
      </c>
      <c r="E4220" s="122">
        <v>2.7607993116307177</v>
      </c>
      <c r="F4220" s="84" t="s">
        <v>12037</v>
      </c>
      <c r="G4220" s="84" t="b">
        <v>0</v>
      </c>
      <c r="H4220" s="84" t="b">
        <v>0</v>
      </c>
      <c r="I4220" s="84" t="b">
        <v>0</v>
      </c>
      <c r="J4220" s="84" t="b">
        <v>0</v>
      </c>
      <c r="K4220" s="84" t="b">
        <v>0</v>
      </c>
      <c r="L4220" s="84" t="b">
        <v>0</v>
      </c>
    </row>
    <row r="4221" spans="1:12" x14ac:dyDescent="0.25">
      <c r="A4221" s="84" t="s">
        <v>15254</v>
      </c>
      <c r="B4221" s="84" t="s">
        <v>14719</v>
      </c>
      <c r="C4221" s="84">
        <v>2</v>
      </c>
      <c r="D4221" s="122">
        <v>2.6117957193841869E-3</v>
      </c>
      <c r="E4221" s="122">
        <v>2.7607993116307177</v>
      </c>
      <c r="F4221" s="84" t="s">
        <v>12037</v>
      </c>
      <c r="G4221" s="84" t="b">
        <v>0</v>
      </c>
      <c r="H4221" s="84" t="b">
        <v>0</v>
      </c>
      <c r="I4221" s="84" t="b">
        <v>0</v>
      </c>
      <c r="J4221" s="84" t="b">
        <v>0</v>
      </c>
      <c r="K4221" s="84" t="b">
        <v>0</v>
      </c>
      <c r="L4221" s="84" t="b">
        <v>0</v>
      </c>
    </row>
    <row r="4222" spans="1:12" x14ac:dyDescent="0.25">
      <c r="A4222" s="84" t="s">
        <v>14719</v>
      </c>
      <c r="B4222" s="84" t="s">
        <v>8406</v>
      </c>
      <c r="C4222" s="84">
        <v>2</v>
      </c>
      <c r="D4222" s="122">
        <v>2.6117957193841869E-3</v>
      </c>
      <c r="E4222" s="122">
        <v>2.7607993116307177</v>
      </c>
      <c r="F4222" s="84" t="s">
        <v>12037</v>
      </c>
      <c r="G4222" s="84" t="b">
        <v>0</v>
      </c>
      <c r="H4222" s="84" t="b">
        <v>0</v>
      </c>
      <c r="I4222" s="84" t="b">
        <v>0</v>
      </c>
      <c r="J4222" s="84" t="b">
        <v>0</v>
      </c>
      <c r="K4222" s="84" t="b">
        <v>0</v>
      </c>
      <c r="L4222" s="84" t="b">
        <v>0</v>
      </c>
    </row>
    <row r="4223" spans="1:12" x14ac:dyDescent="0.25">
      <c r="A4223" s="84" t="s">
        <v>8406</v>
      </c>
      <c r="B4223" s="84" t="s">
        <v>15255</v>
      </c>
      <c r="C4223" s="84">
        <v>2</v>
      </c>
      <c r="D4223" s="122">
        <v>2.6117957193841869E-3</v>
      </c>
      <c r="E4223" s="122">
        <v>2.7607993116307177</v>
      </c>
      <c r="F4223" s="84" t="s">
        <v>12037</v>
      </c>
      <c r="G4223" s="84" t="b">
        <v>0</v>
      </c>
      <c r="H4223" s="84" t="b">
        <v>0</v>
      </c>
      <c r="I4223" s="84" t="b">
        <v>0</v>
      </c>
      <c r="J4223" s="84" t="b">
        <v>0</v>
      </c>
      <c r="K4223" s="84" t="b">
        <v>0</v>
      </c>
      <c r="L4223" s="84" t="b">
        <v>0</v>
      </c>
    </row>
    <row r="4224" spans="1:12" x14ac:dyDescent="0.25">
      <c r="A4224" s="84" t="s">
        <v>15255</v>
      </c>
      <c r="B4224" s="84" t="s">
        <v>731</v>
      </c>
      <c r="C4224" s="84">
        <v>2</v>
      </c>
      <c r="D4224" s="122">
        <v>2.6117957193841869E-3</v>
      </c>
      <c r="E4224" s="122">
        <v>1.2167312672804422</v>
      </c>
      <c r="F4224" s="84" t="s">
        <v>12037</v>
      </c>
      <c r="G4224" s="84" t="b">
        <v>0</v>
      </c>
      <c r="H4224" s="84" t="b">
        <v>0</v>
      </c>
      <c r="I4224" s="84" t="b">
        <v>0</v>
      </c>
      <c r="J4224" s="84" t="b">
        <v>0</v>
      </c>
      <c r="K4224" s="84" t="b">
        <v>0</v>
      </c>
      <c r="L4224" s="84" t="b">
        <v>0</v>
      </c>
    </row>
    <row r="4225" spans="1:12" x14ac:dyDescent="0.25">
      <c r="A4225" s="84" t="s">
        <v>14343</v>
      </c>
      <c r="B4225" s="84" t="s">
        <v>12352</v>
      </c>
      <c r="C4225" s="84">
        <v>2</v>
      </c>
      <c r="D4225" s="122">
        <v>2.6117957193841869E-3</v>
      </c>
      <c r="E4225" s="122">
        <v>2.3628593029586802</v>
      </c>
      <c r="F4225" s="84" t="s">
        <v>12037</v>
      </c>
      <c r="G4225" s="84" t="b">
        <v>0</v>
      </c>
      <c r="H4225" s="84" t="b">
        <v>0</v>
      </c>
      <c r="I4225" s="84" t="b">
        <v>0</v>
      </c>
      <c r="J4225" s="84" t="b">
        <v>0</v>
      </c>
      <c r="K4225" s="84" t="b">
        <v>0</v>
      </c>
      <c r="L4225" s="84" t="b">
        <v>0</v>
      </c>
    </row>
    <row r="4226" spans="1:12" x14ac:dyDescent="0.25">
      <c r="A4226" s="84" t="s">
        <v>12352</v>
      </c>
      <c r="B4226" s="84" t="s">
        <v>15256</v>
      </c>
      <c r="C4226" s="84">
        <v>2</v>
      </c>
      <c r="D4226" s="122">
        <v>2.6117957193841869E-3</v>
      </c>
      <c r="E4226" s="122">
        <v>2.5847080525750368</v>
      </c>
      <c r="F4226" s="84" t="s">
        <v>12037</v>
      </c>
      <c r="G4226" s="84" t="b">
        <v>0</v>
      </c>
      <c r="H4226" s="84" t="b">
        <v>0</v>
      </c>
      <c r="I4226" s="84" t="b">
        <v>0</v>
      </c>
      <c r="J4226" s="84" t="b">
        <v>0</v>
      </c>
      <c r="K4226" s="84" t="b">
        <v>0</v>
      </c>
      <c r="L4226" s="84" t="b">
        <v>0</v>
      </c>
    </row>
    <row r="4227" spans="1:12" x14ac:dyDescent="0.25">
      <c r="A4227" s="84" t="s">
        <v>15256</v>
      </c>
      <c r="B4227" s="84" t="s">
        <v>14455</v>
      </c>
      <c r="C4227" s="84">
        <v>2</v>
      </c>
      <c r="D4227" s="122">
        <v>2.6117957193841869E-3</v>
      </c>
      <c r="E4227" s="122">
        <v>2.7607993116307177</v>
      </c>
      <c r="F4227" s="84" t="s">
        <v>12037</v>
      </c>
      <c r="G4227" s="84" t="b">
        <v>0</v>
      </c>
      <c r="H4227" s="84" t="b">
        <v>0</v>
      </c>
      <c r="I4227" s="84" t="b">
        <v>0</v>
      </c>
      <c r="J4227" s="84" t="b">
        <v>0</v>
      </c>
      <c r="K4227" s="84" t="b">
        <v>0</v>
      </c>
      <c r="L4227" s="84" t="b">
        <v>0</v>
      </c>
    </row>
    <row r="4228" spans="1:12" x14ac:dyDescent="0.25">
      <c r="A4228" s="84" t="s">
        <v>14455</v>
      </c>
      <c r="B4228" s="84" t="s">
        <v>12350</v>
      </c>
      <c r="C4228" s="84">
        <v>2</v>
      </c>
      <c r="D4228" s="122">
        <v>2.6117957193841869E-3</v>
      </c>
      <c r="E4228" s="122">
        <v>2.5847080525750368</v>
      </c>
      <c r="F4228" s="84" t="s">
        <v>12037</v>
      </c>
      <c r="G4228" s="84" t="b">
        <v>0</v>
      </c>
      <c r="H4228" s="84" t="b">
        <v>0</v>
      </c>
      <c r="I4228" s="84" t="b">
        <v>0</v>
      </c>
      <c r="J4228" s="84" t="b">
        <v>0</v>
      </c>
      <c r="K4228" s="84" t="b">
        <v>0</v>
      </c>
      <c r="L4228" s="84" t="b">
        <v>0</v>
      </c>
    </row>
    <row r="4229" spans="1:12" x14ac:dyDescent="0.25">
      <c r="A4229" s="84" t="s">
        <v>12296</v>
      </c>
      <c r="B4229" s="84" t="s">
        <v>14472</v>
      </c>
      <c r="C4229" s="84">
        <v>2</v>
      </c>
      <c r="D4229" s="122">
        <v>2.6117957193841869E-3</v>
      </c>
      <c r="E4229" s="122">
        <v>2.4597693159667364</v>
      </c>
      <c r="F4229" s="84" t="s">
        <v>12037</v>
      </c>
      <c r="G4229" s="84" t="b">
        <v>0</v>
      </c>
      <c r="H4229" s="84" t="b">
        <v>0</v>
      </c>
      <c r="I4229" s="84" t="b">
        <v>0</v>
      </c>
      <c r="J4229" s="84" t="b">
        <v>0</v>
      </c>
      <c r="K4229" s="84" t="b">
        <v>0</v>
      </c>
      <c r="L4229" s="84" t="b">
        <v>0</v>
      </c>
    </row>
    <row r="4230" spans="1:12" x14ac:dyDescent="0.25">
      <c r="A4230" s="84" t="s">
        <v>14389</v>
      </c>
      <c r="B4230" s="84" t="s">
        <v>14720</v>
      </c>
      <c r="C4230" s="84">
        <v>2</v>
      </c>
      <c r="D4230" s="122">
        <v>2.6117957193841869E-3</v>
      </c>
      <c r="E4230" s="122">
        <v>2.1075867978553742</v>
      </c>
      <c r="F4230" s="84" t="s">
        <v>12037</v>
      </c>
      <c r="G4230" s="84" t="b">
        <v>0</v>
      </c>
      <c r="H4230" s="84" t="b">
        <v>0</v>
      </c>
      <c r="I4230" s="84" t="b">
        <v>0</v>
      </c>
      <c r="J4230" s="84" t="b">
        <v>0</v>
      </c>
      <c r="K4230" s="84" t="b">
        <v>0</v>
      </c>
      <c r="L4230" s="84" t="b">
        <v>0</v>
      </c>
    </row>
    <row r="4231" spans="1:12" x14ac:dyDescent="0.25">
      <c r="A4231" s="84" t="s">
        <v>14720</v>
      </c>
      <c r="B4231" s="84" t="s">
        <v>615</v>
      </c>
      <c r="C4231" s="84">
        <v>2</v>
      </c>
      <c r="D4231" s="122">
        <v>2.6117957193841869E-3</v>
      </c>
      <c r="E4231" s="122">
        <v>1.7607993116307179</v>
      </c>
      <c r="F4231" s="84" t="s">
        <v>12037</v>
      </c>
      <c r="G4231" s="84" t="b">
        <v>0</v>
      </c>
      <c r="H4231" s="84" t="b">
        <v>0</v>
      </c>
      <c r="I4231" s="84" t="b">
        <v>0</v>
      </c>
      <c r="J4231" s="84" t="b">
        <v>0</v>
      </c>
      <c r="K4231" s="84" t="b">
        <v>0</v>
      </c>
      <c r="L4231" s="84" t="b">
        <v>0</v>
      </c>
    </row>
    <row r="4232" spans="1:12" x14ac:dyDescent="0.25">
      <c r="A4232" s="84" t="s">
        <v>484</v>
      </c>
      <c r="B4232" s="84" t="s">
        <v>915</v>
      </c>
      <c r="C4232" s="84">
        <v>2</v>
      </c>
      <c r="D4232" s="122">
        <v>2.6117957193841869E-3</v>
      </c>
      <c r="E4232" s="122">
        <v>1.2556493333108119</v>
      </c>
      <c r="F4232" s="84" t="s">
        <v>12037</v>
      </c>
      <c r="G4232" s="84" t="b">
        <v>0</v>
      </c>
      <c r="H4232" s="84" t="b">
        <v>0</v>
      </c>
      <c r="I4232" s="84" t="b">
        <v>0</v>
      </c>
      <c r="J4232" s="84" t="b">
        <v>0</v>
      </c>
      <c r="K4232" s="84" t="b">
        <v>0</v>
      </c>
      <c r="L4232" s="84" t="b">
        <v>0</v>
      </c>
    </row>
    <row r="4233" spans="1:12" x14ac:dyDescent="0.25">
      <c r="A4233" s="84" t="s">
        <v>14297</v>
      </c>
      <c r="B4233" s="84" t="s">
        <v>14482</v>
      </c>
      <c r="C4233" s="84">
        <v>2</v>
      </c>
      <c r="D4233" s="122">
        <v>2.6117957193841869E-3</v>
      </c>
      <c r="E4233" s="122">
        <v>2.0406400082247611</v>
      </c>
      <c r="F4233" s="84" t="s">
        <v>12037</v>
      </c>
      <c r="G4233" s="84" t="b">
        <v>0</v>
      </c>
      <c r="H4233" s="84" t="b">
        <v>0</v>
      </c>
      <c r="I4233" s="84" t="b">
        <v>0</v>
      </c>
      <c r="J4233" s="84" t="b">
        <v>0</v>
      </c>
      <c r="K4233" s="84" t="b">
        <v>0</v>
      </c>
      <c r="L4233" s="84" t="b">
        <v>0</v>
      </c>
    </row>
    <row r="4234" spans="1:12" x14ac:dyDescent="0.25">
      <c r="A4234" s="84" t="s">
        <v>14207</v>
      </c>
      <c r="B4234" s="84" t="s">
        <v>734</v>
      </c>
      <c r="C4234" s="84">
        <v>2</v>
      </c>
      <c r="D4234" s="122">
        <v>2.6117957193841869E-3</v>
      </c>
      <c r="E4234" s="122">
        <v>1.8857380482390178</v>
      </c>
      <c r="F4234" s="84" t="s">
        <v>12037</v>
      </c>
      <c r="G4234" s="84" t="b">
        <v>0</v>
      </c>
      <c r="H4234" s="84" t="b">
        <v>0</v>
      </c>
      <c r="I4234" s="84" t="b">
        <v>0</v>
      </c>
      <c r="J4234" s="84" t="b">
        <v>0</v>
      </c>
      <c r="K4234" s="84" t="b">
        <v>0</v>
      </c>
      <c r="L4234" s="84" t="b">
        <v>0</v>
      </c>
    </row>
    <row r="4235" spans="1:12" x14ac:dyDescent="0.25">
      <c r="A4235" s="84" t="s">
        <v>812</v>
      </c>
      <c r="B4235" s="84" t="s">
        <v>15242</v>
      </c>
      <c r="C4235" s="84">
        <v>2</v>
      </c>
      <c r="D4235" s="122">
        <v>2.6117957193841869E-3</v>
      </c>
      <c r="E4235" s="122">
        <v>1.646855959323881</v>
      </c>
      <c r="F4235" s="84" t="s">
        <v>12037</v>
      </c>
      <c r="G4235" s="84" t="b">
        <v>0</v>
      </c>
      <c r="H4235" s="84" t="b">
        <v>1</v>
      </c>
      <c r="I4235" s="84" t="b">
        <v>0</v>
      </c>
      <c r="J4235" s="84" t="b">
        <v>0</v>
      </c>
      <c r="K4235" s="84" t="b">
        <v>0</v>
      </c>
      <c r="L4235" s="84" t="b">
        <v>0</v>
      </c>
    </row>
    <row r="4236" spans="1:12" x14ac:dyDescent="0.25">
      <c r="A4236" s="84" t="s">
        <v>15242</v>
      </c>
      <c r="B4236" s="84" t="s">
        <v>15243</v>
      </c>
      <c r="C4236" s="84">
        <v>2</v>
      </c>
      <c r="D4236" s="122">
        <v>2.6117957193841869E-3</v>
      </c>
      <c r="E4236" s="122">
        <v>2.7607993116307177</v>
      </c>
      <c r="F4236" s="84" t="s">
        <v>12037</v>
      </c>
      <c r="G4236" s="84" t="b">
        <v>0</v>
      </c>
      <c r="H4236" s="84" t="b">
        <v>0</v>
      </c>
      <c r="I4236" s="84" t="b">
        <v>0</v>
      </c>
      <c r="J4236" s="84" t="b">
        <v>0</v>
      </c>
      <c r="K4236" s="84" t="b">
        <v>0</v>
      </c>
      <c r="L4236" s="84" t="b">
        <v>0</v>
      </c>
    </row>
    <row r="4237" spans="1:12" x14ac:dyDescent="0.25">
      <c r="A4237" s="84" t="s">
        <v>15243</v>
      </c>
      <c r="B4237" s="84" t="s">
        <v>915</v>
      </c>
      <c r="C4237" s="84">
        <v>2</v>
      </c>
      <c r="D4237" s="122">
        <v>2.6117957193841869E-3</v>
      </c>
      <c r="E4237" s="122">
        <v>1.8577093246387741</v>
      </c>
      <c r="F4237" s="84" t="s">
        <v>12037</v>
      </c>
      <c r="G4237" s="84" t="b">
        <v>0</v>
      </c>
      <c r="H4237" s="84" t="b">
        <v>0</v>
      </c>
      <c r="I4237" s="84" t="b">
        <v>0</v>
      </c>
      <c r="J4237" s="84" t="b">
        <v>0</v>
      </c>
      <c r="K4237" s="84" t="b">
        <v>0</v>
      </c>
      <c r="L4237" s="84" t="b">
        <v>0</v>
      </c>
    </row>
    <row r="4238" spans="1:12" x14ac:dyDescent="0.25">
      <c r="A4238" s="84" t="s">
        <v>610</v>
      </c>
      <c r="B4238" s="84" t="s">
        <v>14409</v>
      </c>
      <c r="C4238" s="84">
        <v>2</v>
      </c>
      <c r="D4238" s="122">
        <v>2.6117957193841869E-3</v>
      </c>
      <c r="E4238" s="122">
        <v>2.4597693159667364</v>
      </c>
      <c r="F4238" s="84" t="s">
        <v>12037</v>
      </c>
      <c r="G4238" s="84" t="b">
        <v>0</v>
      </c>
      <c r="H4238" s="84" t="b">
        <v>0</v>
      </c>
      <c r="I4238" s="84" t="b">
        <v>0</v>
      </c>
      <c r="J4238" s="84" t="b">
        <v>0</v>
      </c>
      <c r="K4238" s="84" t="b">
        <v>0</v>
      </c>
      <c r="L4238" s="84" t="b">
        <v>0</v>
      </c>
    </row>
    <row r="4239" spans="1:12" x14ac:dyDescent="0.25">
      <c r="A4239" s="84" t="s">
        <v>731</v>
      </c>
      <c r="B4239" s="84" t="s">
        <v>14275</v>
      </c>
      <c r="C4239" s="84">
        <v>2</v>
      </c>
      <c r="D4239" s="122">
        <v>2.6117957193841869E-3</v>
      </c>
      <c r="E4239" s="122">
        <v>0.75219913986880027</v>
      </c>
      <c r="F4239" s="84" t="s">
        <v>12037</v>
      </c>
      <c r="G4239" s="84" t="b">
        <v>0</v>
      </c>
      <c r="H4239" s="84" t="b">
        <v>0</v>
      </c>
      <c r="I4239" s="84" t="b">
        <v>0</v>
      </c>
      <c r="J4239" s="84" t="b">
        <v>1</v>
      </c>
      <c r="K4239" s="84" t="b">
        <v>0</v>
      </c>
      <c r="L4239" s="84" t="b">
        <v>0</v>
      </c>
    </row>
    <row r="4240" spans="1:12" x14ac:dyDescent="0.25">
      <c r="A4240" s="84" t="s">
        <v>14275</v>
      </c>
      <c r="B4240" s="84" t="s">
        <v>14295</v>
      </c>
      <c r="C4240" s="84">
        <v>2</v>
      </c>
      <c r="D4240" s="122">
        <v>2.6117957193841869E-3</v>
      </c>
      <c r="E4240" s="122">
        <v>2.2836780569110555</v>
      </c>
      <c r="F4240" s="84" t="s">
        <v>12037</v>
      </c>
      <c r="G4240" s="84" t="b">
        <v>1</v>
      </c>
      <c r="H4240" s="84" t="b">
        <v>0</v>
      </c>
      <c r="I4240" s="84" t="b">
        <v>0</v>
      </c>
      <c r="J4240" s="84" t="b">
        <v>0</v>
      </c>
      <c r="K4240" s="84" t="b">
        <v>0</v>
      </c>
      <c r="L4240" s="84" t="b">
        <v>0</v>
      </c>
    </row>
    <row r="4241" spans="1:12" x14ac:dyDescent="0.25">
      <c r="A4241" s="84" t="s">
        <v>14295</v>
      </c>
      <c r="B4241" s="84" t="s">
        <v>15323</v>
      </c>
      <c r="C4241" s="84">
        <v>2</v>
      </c>
      <c r="D4241" s="122">
        <v>2.6117957193841869E-3</v>
      </c>
      <c r="E4241" s="122">
        <v>2.7607993116307177</v>
      </c>
      <c r="F4241" s="84" t="s">
        <v>12037</v>
      </c>
      <c r="G4241" s="84" t="b">
        <v>0</v>
      </c>
      <c r="H4241" s="84" t="b">
        <v>0</v>
      </c>
      <c r="I4241" s="84" t="b">
        <v>0</v>
      </c>
      <c r="J4241" s="84" t="b">
        <v>0</v>
      </c>
      <c r="K4241" s="84" t="b">
        <v>0</v>
      </c>
      <c r="L4241" s="84" t="b">
        <v>0</v>
      </c>
    </row>
    <row r="4242" spans="1:12" x14ac:dyDescent="0.25">
      <c r="A4242" s="84" t="s">
        <v>15323</v>
      </c>
      <c r="B4242" s="84" t="s">
        <v>14838</v>
      </c>
      <c r="C4242" s="84">
        <v>2</v>
      </c>
      <c r="D4242" s="122">
        <v>2.6117957193841869E-3</v>
      </c>
      <c r="E4242" s="122">
        <v>2.7607993116307177</v>
      </c>
      <c r="F4242" s="84" t="s">
        <v>12037</v>
      </c>
      <c r="G4242" s="84" t="b">
        <v>0</v>
      </c>
      <c r="H4242" s="84" t="b">
        <v>0</v>
      </c>
      <c r="I4242" s="84" t="b">
        <v>0</v>
      </c>
      <c r="J4242" s="84" t="b">
        <v>0</v>
      </c>
      <c r="K4242" s="84" t="b">
        <v>0</v>
      </c>
      <c r="L4242" s="84" t="b">
        <v>0</v>
      </c>
    </row>
    <row r="4243" spans="1:12" x14ac:dyDescent="0.25">
      <c r="A4243" s="84" t="s">
        <v>14838</v>
      </c>
      <c r="B4243" s="84" t="s">
        <v>14484</v>
      </c>
      <c r="C4243" s="84">
        <v>2</v>
      </c>
      <c r="D4243" s="122">
        <v>2.6117957193841869E-3</v>
      </c>
      <c r="E4243" s="122">
        <v>2.5847080525750368</v>
      </c>
      <c r="F4243" s="84" t="s">
        <v>12037</v>
      </c>
      <c r="G4243" s="84" t="b">
        <v>0</v>
      </c>
      <c r="H4243" s="84" t="b">
        <v>0</v>
      </c>
      <c r="I4243" s="84" t="b">
        <v>0</v>
      </c>
      <c r="J4243" s="84" t="b">
        <v>0</v>
      </c>
      <c r="K4243" s="84" t="b">
        <v>0</v>
      </c>
      <c r="L4243" s="84" t="b">
        <v>0</v>
      </c>
    </row>
    <row r="4244" spans="1:12" x14ac:dyDescent="0.25">
      <c r="A4244" s="84" t="s">
        <v>14484</v>
      </c>
      <c r="B4244" s="84" t="s">
        <v>15324</v>
      </c>
      <c r="C4244" s="84">
        <v>2</v>
      </c>
      <c r="D4244" s="122">
        <v>2.6117957193841869E-3</v>
      </c>
      <c r="E4244" s="122">
        <v>2.5847080525750368</v>
      </c>
      <c r="F4244" s="84" t="s">
        <v>12037</v>
      </c>
      <c r="G4244" s="84" t="b">
        <v>0</v>
      </c>
      <c r="H4244" s="84" t="b">
        <v>0</v>
      </c>
      <c r="I4244" s="84" t="b">
        <v>0</v>
      </c>
      <c r="J4244" s="84" t="b">
        <v>0</v>
      </c>
      <c r="K4244" s="84" t="b">
        <v>0</v>
      </c>
      <c r="L4244" s="84" t="b">
        <v>0</v>
      </c>
    </row>
    <row r="4245" spans="1:12" x14ac:dyDescent="0.25">
      <c r="A4245" s="84" t="s">
        <v>15324</v>
      </c>
      <c r="B4245" s="84" t="s">
        <v>537</v>
      </c>
      <c r="C4245" s="84">
        <v>2</v>
      </c>
      <c r="D4245" s="122">
        <v>2.6117957193841869E-3</v>
      </c>
      <c r="E4245" s="122">
        <v>2.1587393203027556</v>
      </c>
      <c r="F4245" s="84" t="s">
        <v>12037</v>
      </c>
      <c r="G4245" s="84" t="b">
        <v>0</v>
      </c>
      <c r="H4245" s="84" t="b">
        <v>0</v>
      </c>
      <c r="I4245" s="84" t="b">
        <v>0</v>
      </c>
      <c r="J4245" s="84" t="b">
        <v>0</v>
      </c>
      <c r="K4245" s="84" t="b">
        <v>0</v>
      </c>
      <c r="L4245" s="84" t="b">
        <v>0</v>
      </c>
    </row>
    <row r="4246" spans="1:12" x14ac:dyDescent="0.25">
      <c r="A4246" s="84" t="s">
        <v>537</v>
      </c>
      <c r="B4246" s="84" t="s">
        <v>12268</v>
      </c>
      <c r="C4246" s="84">
        <v>2</v>
      </c>
      <c r="D4246" s="122">
        <v>2.6117957193841869E-3</v>
      </c>
      <c r="E4246" s="122">
        <v>1.8065568021913929</v>
      </c>
      <c r="F4246" s="84" t="s">
        <v>12037</v>
      </c>
      <c r="G4246" s="84" t="b">
        <v>0</v>
      </c>
      <c r="H4246" s="84" t="b">
        <v>0</v>
      </c>
      <c r="I4246" s="84" t="b">
        <v>0</v>
      </c>
      <c r="J4246" s="84" t="b">
        <v>0</v>
      </c>
      <c r="K4246" s="84" t="b">
        <v>0</v>
      </c>
      <c r="L4246" s="84" t="b">
        <v>0</v>
      </c>
    </row>
    <row r="4247" spans="1:12" x14ac:dyDescent="0.25">
      <c r="A4247" s="84" t="s">
        <v>15334</v>
      </c>
      <c r="B4247" s="84" t="s">
        <v>12356</v>
      </c>
      <c r="C4247" s="84">
        <v>2</v>
      </c>
      <c r="D4247" s="122">
        <v>2.6117957193841869E-3</v>
      </c>
      <c r="E4247" s="122">
        <v>1.831380385916425</v>
      </c>
      <c r="F4247" s="84" t="s">
        <v>12037</v>
      </c>
      <c r="G4247" s="84" t="b">
        <v>0</v>
      </c>
      <c r="H4247" s="84" t="b">
        <v>0</v>
      </c>
      <c r="I4247" s="84" t="b">
        <v>0</v>
      </c>
      <c r="J4247" s="84" t="b">
        <v>1</v>
      </c>
      <c r="K4247" s="84" t="b">
        <v>0</v>
      </c>
      <c r="L4247" s="84" t="b">
        <v>0</v>
      </c>
    </row>
    <row r="4248" spans="1:12" x14ac:dyDescent="0.25">
      <c r="A4248" s="84" t="s">
        <v>12356</v>
      </c>
      <c r="B4248" s="84" t="s">
        <v>2848</v>
      </c>
      <c r="C4248" s="84">
        <v>2</v>
      </c>
      <c r="D4248" s="122">
        <v>2.6117957193841869E-3</v>
      </c>
      <c r="E4248" s="122">
        <v>1.831380385916425</v>
      </c>
      <c r="F4248" s="84" t="s">
        <v>12037</v>
      </c>
      <c r="G4248" s="84" t="b">
        <v>1</v>
      </c>
      <c r="H4248" s="84" t="b">
        <v>0</v>
      </c>
      <c r="I4248" s="84" t="b">
        <v>0</v>
      </c>
      <c r="J4248" s="84" t="b">
        <v>0</v>
      </c>
      <c r="K4248" s="84" t="b">
        <v>0</v>
      </c>
      <c r="L4248" s="84" t="b">
        <v>0</v>
      </c>
    </row>
    <row r="4249" spans="1:12" x14ac:dyDescent="0.25">
      <c r="A4249" s="84" t="s">
        <v>2848</v>
      </c>
      <c r="B4249" s="84" t="s">
        <v>15335</v>
      </c>
      <c r="C4249" s="84">
        <v>2</v>
      </c>
      <c r="D4249" s="122">
        <v>2.6117957193841869E-3</v>
      </c>
      <c r="E4249" s="122">
        <v>2.7607993116307177</v>
      </c>
      <c r="F4249" s="84" t="s">
        <v>12037</v>
      </c>
      <c r="G4249" s="84" t="b">
        <v>0</v>
      </c>
      <c r="H4249" s="84" t="b">
        <v>0</v>
      </c>
      <c r="I4249" s="84" t="b">
        <v>0</v>
      </c>
      <c r="J4249" s="84" t="b">
        <v>0</v>
      </c>
      <c r="K4249" s="84" t="b">
        <v>0</v>
      </c>
      <c r="L4249" s="84" t="b">
        <v>0</v>
      </c>
    </row>
    <row r="4250" spans="1:12" x14ac:dyDescent="0.25">
      <c r="A4250" s="84" t="s">
        <v>15335</v>
      </c>
      <c r="B4250" s="84" t="s">
        <v>14609</v>
      </c>
      <c r="C4250" s="84">
        <v>2</v>
      </c>
      <c r="D4250" s="122">
        <v>2.6117957193841869E-3</v>
      </c>
      <c r="E4250" s="122">
        <v>2.4597693159667364</v>
      </c>
      <c r="F4250" s="84" t="s">
        <v>12037</v>
      </c>
      <c r="G4250" s="84" t="b">
        <v>0</v>
      </c>
      <c r="H4250" s="84" t="b">
        <v>0</v>
      </c>
      <c r="I4250" s="84" t="b">
        <v>0</v>
      </c>
      <c r="J4250" s="84" t="b">
        <v>0</v>
      </c>
      <c r="K4250" s="84" t="b">
        <v>0</v>
      </c>
      <c r="L4250" s="84" t="b">
        <v>0</v>
      </c>
    </row>
    <row r="4251" spans="1:12" x14ac:dyDescent="0.25">
      <c r="A4251" s="84" t="s">
        <v>14323</v>
      </c>
      <c r="B4251" s="84" t="s">
        <v>15336</v>
      </c>
      <c r="C4251" s="84">
        <v>2</v>
      </c>
      <c r="D4251" s="122">
        <v>2.6117957193841869E-3</v>
      </c>
      <c r="E4251" s="122">
        <v>2.4597693159667364</v>
      </c>
      <c r="F4251" s="84" t="s">
        <v>12037</v>
      </c>
      <c r="G4251" s="84" t="b">
        <v>0</v>
      </c>
      <c r="H4251" s="84" t="b">
        <v>0</v>
      </c>
      <c r="I4251" s="84" t="b">
        <v>0</v>
      </c>
      <c r="J4251" s="84" t="b">
        <v>0</v>
      </c>
      <c r="K4251" s="84" t="b">
        <v>0</v>
      </c>
      <c r="L4251" s="84" t="b">
        <v>0</v>
      </c>
    </row>
    <row r="4252" spans="1:12" x14ac:dyDescent="0.25">
      <c r="A4252" s="84" t="s">
        <v>15336</v>
      </c>
      <c r="B4252" s="84" t="s">
        <v>14852</v>
      </c>
      <c r="C4252" s="84">
        <v>2</v>
      </c>
      <c r="D4252" s="122">
        <v>2.6117957193841869E-3</v>
      </c>
      <c r="E4252" s="122">
        <v>2.7607993116307177</v>
      </c>
      <c r="F4252" s="84" t="s">
        <v>12037</v>
      </c>
      <c r="G4252" s="84" t="b">
        <v>0</v>
      </c>
      <c r="H4252" s="84" t="b">
        <v>0</v>
      </c>
      <c r="I4252" s="84" t="b">
        <v>0</v>
      </c>
      <c r="J4252" s="84" t="b">
        <v>0</v>
      </c>
      <c r="K4252" s="84" t="b">
        <v>0</v>
      </c>
      <c r="L4252" s="84" t="b">
        <v>0</v>
      </c>
    </row>
    <row r="4253" spans="1:12" x14ac:dyDescent="0.25">
      <c r="A4253" s="84" t="s">
        <v>14852</v>
      </c>
      <c r="B4253" s="84" t="s">
        <v>12384</v>
      </c>
      <c r="C4253" s="84">
        <v>2</v>
      </c>
      <c r="D4253" s="122">
        <v>2.6117957193841869E-3</v>
      </c>
      <c r="E4253" s="122">
        <v>2.216731267280442</v>
      </c>
      <c r="F4253" s="84" t="s">
        <v>12037</v>
      </c>
      <c r="G4253" s="84" t="b">
        <v>0</v>
      </c>
      <c r="H4253" s="84" t="b">
        <v>0</v>
      </c>
      <c r="I4253" s="84" t="b">
        <v>0</v>
      </c>
      <c r="J4253" s="84" t="b">
        <v>0</v>
      </c>
      <c r="K4253" s="84" t="b">
        <v>0</v>
      </c>
      <c r="L4253" s="84" t="b">
        <v>0</v>
      </c>
    </row>
    <row r="4254" spans="1:12" x14ac:dyDescent="0.25">
      <c r="A4254" s="84" t="s">
        <v>12384</v>
      </c>
      <c r="B4254" s="84" t="s">
        <v>15337</v>
      </c>
      <c r="C4254" s="84">
        <v>2</v>
      </c>
      <c r="D4254" s="122">
        <v>2.6117957193841869E-3</v>
      </c>
      <c r="E4254" s="122">
        <v>2.216731267280442</v>
      </c>
      <c r="F4254" s="84" t="s">
        <v>12037</v>
      </c>
      <c r="G4254" s="84" t="b">
        <v>0</v>
      </c>
      <c r="H4254" s="84" t="b">
        <v>0</v>
      </c>
      <c r="I4254" s="84" t="b">
        <v>0</v>
      </c>
      <c r="J4254" s="84" t="b">
        <v>0</v>
      </c>
      <c r="K4254" s="84" t="b">
        <v>0</v>
      </c>
      <c r="L4254" s="84" t="b">
        <v>0</v>
      </c>
    </row>
    <row r="4255" spans="1:12" x14ac:dyDescent="0.25">
      <c r="A4255" s="84" t="s">
        <v>15337</v>
      </c>
      <c r="B4255" s="84" t="s">
        <v>14206</v>
      </c>
      <c r="C4255" s="84">
        <v>2</v>
      </c>
      <c r="D4255" s="122">
        <v>2.6117957193841869E-3</v>
      </c>
      <c r="E4255" s="122">
        <v>2.3628593029586802</v>
      </c>
      <c r="F4255" s="84" t="s">
        <v>12037</v>
      </c>
      <c r="G4255" s="84" t="b">
        <v>0</v>
      </c>
      <c r="H4255" s="84" t="b">
        <v>0</v>
      </c>
      <c r="I4255" s="84" t="b">
        <v>0</v>
      </c>
      <c r="J4255" s="84" t="b">
        <v>0</v>
      </c>
      <c r="K4255" s="84" t="b">
        <v>0</v>
      </c>
      <c r="L4255" s="84" t="b">
        <v>0</v>
      </c>
    </row>
    <row r="4256" spans="1:12" x14ac:dyDescent="0.25">
      <c r="A4256" s="84" t="s">
        <v>14206</v>
      </c>
      <c r="B4256" s="84" t="s">
        <v>14609</v>
      </c>
      <c r="C4256" s="84">
        <v>2</v>
      </c>
      <c r="D4256" s="122">
        <v>2.6117957193841869E-3</v>
      </c>
      <c r="E4256" s="122">
        <v>1.9826480612470743</v>
      </c>
      <c r="F4256" s="84" t="s">
        <v>12037</v>
      </c>
      <c r="G4256" s="84" t="b">
        <v>0</v>
      </c>
      <c r="H4256" s="84" t="b">
        <v>0</v>
      </c>
      <c r="I4256" s="84" t="b">
        <v>0</v>
      </c>
      <c r="J4256" s="84" t="b">
        <v>0</v>
      </c>
      <c r="K4256" s="84" t="b">
        <v>0</v>
      </c>
      <c r="L4256" s="84" t="b">
        <v>0</v>
      </c>
    </row>
    <row r="4257" spans="1:12" x14ac:dyDescent="0.25">
      <c r="A4257" s="84" t="s">
        <v>14282</v>
      </c>
      <c r="B4257" s="84" t="s">
        <v>14608</v>
      </c>
      <c r="C4257" s="84">
        <v>2</v>
      </c>
      <c r="D4257" s="122">
        <v>2.6117957193841869E-3</v>
      </c>
      <c r="E4257" s="122">
        <v>2.1587393203027556</v>
      </c>
      <c r="F4257" s="84" t="s">
        <v>12037</v>
      </c>
      <c r="G4257" s="84" t="b">
        <v>0</v>
      </c>
      <c r="H4257" s="84" t="b">
        <v>0</v>
      </c>
      <c r="I4257" s="84" t="b">
        <v>0</v>
      </c>
      <c r="J4257" s="84" t="b">
        <v>0</v>
      </c>
      <c r="K4257" s="84" t="b">
        <v>0</v>
      </c>
      <c r="L4257" s="84" t="b">
        <v>0</v>
      </c>
    </row>
    <row r="4258" spans="1:12" x14ac:dyDescent="0.25">
      <c r="A4258" s="84" t="s">
        <v>14608</v>
      </c>
      <c r="B4258" s="84" t="s">
        <v>15329</v>
      </c>
      <c r="C4258" s="84">
        <v>2</v>
      </c>
      <c r="D4258" s="122">
        <v>2.6117957193841869E-3</v>
      </c>
      <c r="E4258" s="122">
        <v>2.4597693159667364</v>
      </c>
      <c r="F4258" s="84" t="s">
        <v>12037</v>
      </c>
      <c r="G4258" s="84" t="b">
        <v>0</v>
      </c>
      <c r="H4258" s="84" t="b">
        <v>0</v>
      </c>
      <c r="I4258" s="84" t="b">
        <v>0</v>
      </c>
      <c r="J4258" s="84" t="b">
        <v>0</v>
      </c>
      <c r="K4258" s="84" t="b">
        <v>0</v>
      </c>
      <c r="L4258" s="84" t="b">
        <v>0</v>
      </c>
    </row>
    <row r="4259" spans="1:12" x14ac:dyDescent="0.25">
      <c r="A4259" s="84" t="s">
        <v>15329</v>
      </c>
      <c r="B4259" s="84" t="s">
        <v>14541</v>
      </c>
      <c r="C4259" s="84">
        <v>2</v>
      </c>
      <c r="D4259" s="122">
        <v>2.6117957193841869E-3</v>
      </c>
      <c r="E4259" s="122">
        <v>2.7607993116307177</v>
      </c>
      <c r="F4259" s="84" t="s">
        <v>12037</v>
      </c>
      <c r="G4259" s="84" t="b">
        <v>0</v>
      </c>
      <c r="H4259" s="84" t="b">
        <v>0</v>
      </c>
      <c r="I4259" s="84" t="b">
        <v>0</v>
      </c>
      <c r="J4259" s="84" t="b">
        <v>0</v>
      </c>
      <c r="K4259" s="84" t="b">
        <v>0</v>
      </c>
      <c r="L4259" s="84" t="b">
        <v>0</v>
      </c>
    </row>
    <row r="4260" spans="1:12" x14ac:dyDescent="0.25">
      <c r="A4260" s="84" t="s">
        <v>14541</v>
      </c>
      <c r="B4260" s="84" t="s">
        <v>12258</v>
      </c>
      <c r="C4260" s="84">
        <v>2</v>
      </c>
      <c r="D4260" s="122">
        <v>2.6117957193841869E-3</v>
      </c>
      <c r="E4260" s="122">
        <v>2.7607993116307177</v>
      </c>
      <c r="F4260" s="84" t="s">
        <v>12037</v>
      </c>
      <c r="G4260" s="84" t="b">
        <v>0</v>
      </c>
      <c r="H4260" s="84" t="b">
        <v>0</v>
      </c>
      <c r="I4260" s="84" t="b">
        <v>0</v>
      </c>
      <c r="J4260" s="84" t="b">
        <v>0</v>
      </c>
      <c r="K4260" s="84" t="b">
        <v>0</v>
      </c>
      <c r="L4260" s="84" t="b">
        <v>0</v>
      </c>
    </row>
    <row r="4261" spans="1:12" x14ac:dyDescent="0.25">
      <c r="A4261" s="84" t="s">
        <v>12258</v>
      </c>
      <c r="B4261" s="84" t="s">
        <v>731</v>
      </c>
      <c r="C4261" s="84">
        <v>2</v>
      </c>
      <c r="D4261" s="122">
        <v>2.6117957193841869E-3</v>
      </c>
      <c r="E4261" s="122">
        <v>1.2167312672804422</v>
      </c>
      <c r="F4261" s="84" t="s">
        <v>12037</v>
      </c>
      <c r="G4261" s="84" t="b">
        <v>0</v>
      </c>
      <c r="H4261" s="84" t="b">
        <v>0</v>
      </c>
      <c r="I4261" s="84" t="b">
        <v>0</v>
      </c>
      <c r="J4261" s="84" t="b">
        <v>0</v>
      </c>
      <c r="K4261" s="84" t="b">
        <v>0</v>
      </c>
      <c r="L4261" s="84" t="b">
        <v>0</v>
      </c>
    </row>
    <row r="4262" spans="1:12" x14ac:dyDescent="0.25">
      <c r="A4262" s="84" t="s">
        <v>731</v>
      </c>
      <c r="B4262" s="84" t="s">
        <v>616</v>
      </c>
      <c r="C4262" s="84">
        <v>2</v>
      </c>
      <c r="D4262" s="122">
        <v>2.6117957193841869E-3</v>
      </c>
      <c r="E4262" s="122">
        <v>0.92829039892448151</v>
      </c>
      <c r="F4262" s="84" t="s">
        <v>12037</v>
      </c>
      <c r="G4262" s="84" t="b">
        <v>0</v>
      </c>
      <c r="H4262" s="84" t="b">
        <v>0</v>
      </c>
      <c r="I4262" s="84" t="b">
        <v>0</v>
      </c>
      <c r="J4262" s="84" t="b">
        <v>0</v>
      </c>
      <c r="K4262" s="84" t="b">
        <v>0</v>
      </c>
      <c r="L4262" s="84" t="b">
        <v>0</v>
      </c>
    </row>
    <row r="4263" spans="1:12" x14ac:dyDescent="0.25">
      <c r="A4263" s="84" t="s">
        <v>616</v>
      </c>
      <c r="B4263" s="84" t="s">
        <v>2788</v>
      </c>
      <c r="C4263" s="84">
        <v>2</v>
      </c>
      <c r="D4263" s="122">
        <v>2.6117957193841869E-3</v>
      </c>
      <c r="E4263" s="122">
        <v>1.9826480612470743</v>
      </c>
      <c r="F4263" s="84" t="s">
        <v>12037</v>
      </c>
      <c r="G4263" s="84" t="b">
        <v>0</v>
      </c>
      <c r="H4263" s="84" t="b">
        <v>0</v>
      </c>
      <c r="I4263" s="84" t="b">
        <v>0</v>
      </c>
      <c r="J4263" s="84" t="b">
        <v>0</v>
      </c>
      <c r="K4263" s="84" t="b">
        <v>0</v>
      </c>
      <c r="L4263" s="84" t="b">
        <v>0</v>
      </c>
    </row>
    <row r="4264" spans="1:12" x14ac:dyDescent="0.25">
      <c r="A4264" s="84" t="s">
        <v>2803</v>
      </c>
      <c r="B4264" s="84" t="s">
        <v>15330</v>
      </c>
      <c r="C4264" s="84">
        <v>2</v>
      </c>
      <c r="D4264" s="122">
        <v>2.6117957193841869E-3</v>
      </c>
      <c r="E4264" s="122">
        <v>1.3628593029586802</v>
      </c>
      <c r="F4264" s="84" t="s">
        <v>12037</v>
      </c>
      <c r="G4264" s="84" t="b">
        <v>0</v>
      </c>
      <c r="H4264" s="84" t="b">
        <v>0</v>
      </c>
      <c r="I4264" s="84" t="b">
        <v>0</v>
      </c>
      <c r="J4264" s="84" t="b">
        <v>0</v>
      </c>
      <c r="K4264" s="84" t="b">
        <v>1</v>
      </c>
      <c r="L4264" s="84" t="b">
        <v>0</v>
      </c>
    </row>
    <row r="4265" spans="1:12" x14ac:dyDescent="0.25">
      <c r="A4265" s="84" t="s">
        <v>15330</v>
      </c>
      <c r="B4265" s="84" t="s">
        <v>14284</v>
      </c>
      <c r="C4265" s="84">
        <v>2</v>
      </c>
      <c r="D4265" s="122">
        <v>2.6117957193841869E-3</v>
      </c>
      <c r="E4265" s="122">
        <v>2.2836780569110555</v>
      </c>
      <c r="F4265" s="84" t="s">
        <v>12037</v>
      </c>
      <c r="G4265" s="84" t="b">
        <v>0</v>
      </c>
      <c r="H4265" s="84" t="b">
        <v>1</v>
      </c>
      <c r="I4265" s="84" t="b">
        <v>0</v>
      </c>
      <c r="J4265" s="84" t="b">
        <v>0</v>
      </c>
      <c r="K4265" s="84" t="b">
        <v>0</v>
      </c>
      <c r="L4265" s="84" t="b">
        <v>0</v>
      </c>
    </row>
    <row r="4266" spans="1:12" x14ac:dyDescent="0.25">
      <c r="A4266" s="84" t="s">
        <v>12377</v>
      </c>
      <c r="B4266" s="84" t="s">
        <v>12260</v>
      </c>
      <c r="C4266" s="84">
        <v>2</v>
      </c>
      <c r="D4266" s="122">
        <v>2.6117957193841869E-3</v>
      </c>
      <c r="E4266" s="122">
        <v>1.7096467891833365</v>
      </c>
      <c r="F4266" s="84" t="s">
        <v>12037</v>
      </c>
      <c r="G4266" s="84" t="b">
        <v>0</v>
      </c>
      <c r="H4266" s="84" t="b">
        <v>0</v>
      </c>
      <c r="I4266" s="84" t="b">
        <v>0</v>
      </c>
      <c r="J4266" s="84" t="b">
        <v>0</v>
      </c>
      <c r="K4266" s="84" t="b">
        <v>0</v>
      </c>
      <c r="L4266" s="84" t="b">
        <v>0</v>
      </c>
    </row>
    <row r="4267" spans="1:12" x14ac:dyDescent="0.25">
      <c r="A4267" s="84" t="s">
        <v>892</v>
      </c>
      <c r="B4267" s="84" t="s">
        <v>812</v>
      </c>
      <c r="C4267" s="84">
        <v>2</v>
      </c>
      <c r="D4267" s="122">
        <v>2.6117957193841869E-3</v>
      </c>
      <c r="E4267" s="122">
        <v>1.5704676134604263</v>
      </c>
      <c r="F4267" s="84" t="s">
        <v>12037</v>
      </c>
      <c r="G4267" s="84" t="b">
        <v>0</v>
      </c>
      <c r="H4267" s="84" t="b">
        <v>0</v>
      </c>
      <c r="I4267" s="84" t="b">
        <v>0</v>
      </c>
      <c r="J4267" s="84" t="b">
        <v>0</v>
      </c>
      <c r="K4267" s="84" t="b">
        <v>1</v>
      </c>
      <c r="L4267" s="84" t="b">
        <v>0</v>
      </c>
    </row>
    <row r="4268" spans="1:12" x14ac:dyDescent="0.25">
      <c r="A4268" s="84" t="s">
        <v>812</v>
      </c>
      <c r="B4268" s="84" t="s">
        <v>15357</v>
      </c>
      <c r="C4268" s="84">
        <v>2</v>
      </c>
      <c r="D4268" s="122">
        <v>2.6117957193841869E-3</v>
      </c>
      <c r="E4268" s="122">
        <v>1.646855959323881</v>
      </c>
      <c r="F4268" s="84" t="s">
        <v>12037</v>
      </c>
      <c r="G4268" s="84" t="b">
        <v>0</v>
      </c>
      <c r="H4268" s="84" t="b">
        <v>1</v>
      </c>
      <c r="I4268" s="84" t="b">
        <v>0</v>
      </c>
      <c r="J4268" s="84" t="b">
        <v>0</v>
      </c>
      <c r="K4268" s="84" t="b">
        <v>0</v>
      </c>
      <c r="L4268" s="84" t="b">
        <v>0</v>
      </c>
    </row>
    <row r="4269" spans="1:12" x14ac:dyDescent="0.25">
      <c r="A4269" s="84" t="s">
        <v>15357</v>
      </c>
      <c r="B4269" s="84" t="s">
        <v>15358</v>
      </c>
      <c r="C4269" s="84">
        <v>2</v>
      </c>
      <c r="D4269" s="122">
        <v>2.6117957193841869E-3</v>
      </c>
      <c r="E4269" s="122">
        <v>2.7607993116307177</v>
      </c>
      <c r="F4269" s="84" t="s">
        <v>12037</v>
      </c>
      <c r="G4269" s="84" t="b">
        <v>0</v>
      </c>
      <c r="H4269" s="84" t="b">
        <v>0</v>
      </c>
      <c r="I4269" s="84" t="b">
        <v>0</v>
      </c>
      <c r="J4269" s="84" t="b">
        <v>0</v>
      </c>
      <c r="K4269" s="84" t="b">
        <v>0</v>
      </c>
      <c r="L4269" s="84" t="b">
        <v>0</v>
      </c>
    </row>
    <row r="4270" spans="1:12" x14ac:dyDescent="0.25">
      <c r="A4270" s="84" t="s">
        <v>15358</v>
      </c>
      <c r="B4270" s="84" t="s">
        <v>15359</v>
      </c>
      <c r="C4270" s="84">
        <v>2</v>
      </c>
      <c r="D4270" s="122">
        <v>2.6117957193841869E-3</v>
      </c>
      <c r="E4270" s="122">
        <v>2.7607993116307177</v>
      </c>
      <c r="F4270" s="84" t="s">
        <v>12037</v>
      </c>
      <c r="G4270" s="84" t="b">
        <v>0</v>
      </c>
      <c r="H4270" s="84" t="b">
        <v>0</v>
      </c>
      <c r="I4270" s="84" t="b">
        <v>0</v>
      </c>
      <c r="J4270" s="84" t="b">
        <v>0</v>
      </c>
      <c r="K4270" s="84" t="b">
        <v>0</v>
      </c>
      <c r="L4270" s="84" t="b">
        <v>0</v>
      </c>
    </row>
    <row r="4271" spans="1:12" x14ac:dyDescent="0.25">
      <c r="A4271" s="84" t="s">
        <v>15359</v>
      </c>
      <c r="B4271" s="84" t="s">
        <v>14919</v>
      </c>
      <c r="C4271" s="84">
        <v>2</v>
      </c>
      <c r="D4271" s="122">
        <v>2.6117957193841869E-3</v>
      </c>
      <c r="E4271" s="122">
        <v>2.5847080525750368</v>
      </c>
      <c r="F4271" s="84" t="s">
        <v>12037</v>
      </c>
      <c r="G4271" s="84" t="b">
        <v>0</v>
      </c>
      <c r="H4271" s="84" t="b">
        <v>0</v>
      </c>
      <c r="I4271" s="84" t="b">
        <v>0</v>
      </c>
      <c r="J4271" s="84" t="b">
        <v>0</v>
      </c>
      <c r="K4271" s="84" t="b">
        <v>0</v>
      </c>
      <c r="L4271" s="84" t="b">
        <v>0</v>
      </c>
    </row>
    <row r="4272" spans="1:12" x14ac:dyDescent="0.25">
      <c r="A4272" s="84" t="s">
        <v>14919</v>
      </c>
      <c r="B4272" s="84" t="s">
        <v>15360</v>
      </c>
      <c r="C4272" s="84">
        <v>2</v>
      </c>
      <c r="D4272" s="122">
        <v>2.6117957193841869E-3</v>
      </c>
      <c r="E4272" s="122">
        <v>2.5847080525750368</v>
      </c>
      <c r="F4272" s="84" t="s">
        <v>12037</v>
      </c>
      <c r="G4272" s="84" t="b">
        <v>0</v>
      </c>
      <c r="H4272" s="84" t="b">
        <v>0</v>
      </c>
      <c r="I4272" s="84" t="b">
        <v>0</v>
      </c>
      <c r="J4272" s="84" t="b">
        <v>0</v>
      </c>
      <c r="K4272" s="84" t="b">
        <v>0</v>
      </c>
      <c r="L4272" s="84" t="b">
        <v>0</v>
      </c>
    </row>
    <row r="4273" spans="1:12" x14ac:dyDescent="0.25">
      <c r="A4273" s="84" t="s">
        <v>15360</v>
      </c>
      <c r="B4273" s="84" t="s">
        <v>14443</v>
      </c>
      <c r="C4273" s="84">
        <v>2</v>
      </c>
      <c r="D4273" s="122">
        <v>2.6117957193841869E-3</v>
      </c>
      <c r="E4273" s="122">
        <v>2.4597693159667364</v>
      </c>
      <c r="F4273" s="84" t="s">
        <v>12037</v>
      </c>
      <c r="G4273" s="84" t="b">
        <v>0</v>
      </c>
      <c r="H4273" s="84" t="b">
        <v>0</v>
      </c>
      <c r="I4273" s="84" t="b">
        <v>0</v>
      </c>
      <c r="J4273" s="84" t="b">
        <v>0</v>
      </c>
      <c r="K4273" s="84" t="b">
        <v>0</v>
      </c>
      <c r="L4273" s="84" t="b">
        <v>0</v>
      </c>
    </row>
    <row r="4274" spans="1:12" x14ac:dyDescent="0.25">
      <c r="A4274" s="84" t="s">
        <v>14443</v>
      </c>
      <c r="B4274" s="84" t="s">
        <v>14251</v>
      </c>
      <c r="C4274" s="84">
        <v>2</v>
      </c>
      <c r="D4274" s="122">
        <v>2.6117957193841869E-3</v>
      </c>
      <c r="E4274" s="122">
        <v>1.681618065583093</v>
      </c>
      <c r="F4274" s="84" t="s">
        <v>12037</v>
      </c>
      <c r="G4274" s="84" t="b">
        <v>0</v>
      </c>
      <c r="H4274" s="84" t="b">
        <v>0</v>
      </c>
      <c r="I4274" s="84" t="b">
        <v>0</v>
      </c>
      <c r="J4274" s="84" t="b">
        <v>1</v>
      </c>
      <c r="K4274" s="84" t="b">
        <v>0</v>
      </c>
      <c r="L4274" s="84" t="b">
        <v>0</v>
      </c>
    </row>
    <row r="4275" spans="1:12" x14ac:dyDescent="0.25">
      <c r="A4275" s="84" t="s">
        <v>953</v>
      </c>
      <c r="B4275" s="84" t="s">
        <v>952</v>
      </c>
      <c r="C4275" s="84">
        <v>4</v>
      </c>
      <c r="D4275" s="122">
        <v>1.0169496156079918E-2</v>
      </c>
      <c r="E4275" s="122">
        <v>1.6989700043360187</v>
      </c>
      <c r="F4275" s="84" t="s">
        <v>12038</v>
      </c>
      <c r="G4275" s="84" t="b">
        <v>0</v>
      </c>
      <c r="H4275" s="84" t="b">
        <v>0</v>
      </c>
      <c r="I4275" s="84" t="b">
        <v>0</v>
      </c>
      <c r="J4275" s="84" t="b">
        <v>0</v>
      </c>
      <c r="K4275" s="84" t="b">
        <v>0</v>
      </c>
      <c r="L4275" s="84" t="b">
        <v>0</v>
      </c>
    </row>
    <row r="4276" spans="1:12" x14ac:dyDescent="0.25">
      <c r="A4276" s="84" t="s">
        <v>952</v>
      </c>
      <c r="B4276" s="84" t="s">
        <v>951</v>
      </c>
      <c r="C4276" s="84">
        <v>4</v>
      </c>
      <c r="D4276" s="122">
        <v>1.0169496156079918E-2</v>
      </c>
      <c r="E4276" s="122">
        <v>1.3979400086720377</v>
      </c>
      <c r="F4276" s="84" t="s">
        <v>12038</v>
      </c>
      <c r="G4276" s="84" t="b">
        <v>0</v>
      </c>
      <c r="H4276" s="84" t="b">
        <v>0</v>
      </c>
      <c r="I4276" s="84" t="b">
        <v>0</v>
      </c>
      <c r="J4276" s="84" t="b">
        <v>0</v>
      </c>
      <c r="K4276" s="84" t="b">
        <v>0</v>
      </c>
      <c r="L4276" s="84" t="b">
        <v>0</v>
      </c>
    </row>
    <row r="4277" spans="1:12" x14ac:dyDescent="0.25">
      <c r="A4277" s="84" t="s">
        <v>951</v>
      </c>
      <c r="B4277" s="84" t="s">
        <v>948</v>
      </c>
      <c r="C4277" s="84">
        <v>4</v>
      </c>
      <c r="D4277" s="122">
        <v>1.0169496156079918E-2</v>
      </c>
      <c r="E4277" s="122">
        <v>1.0969100130080565</v>
      </c>
      <c r="F4277" s="84" t="s">
        <v>12038</v>
      </c>
      <c r="G4277" s="84" t="b">
        <v>0</v>
      </c>
      <c r="H4277" s="84" t="b">
        <v>0</v>
      </c>
      <c r="I4277" s="84" t="b">
        <v>0</v>
      </c>
      <c r="J4277" s="84" t="b">
        <v>0</v>
      </c>
      <c r="K4277" s="84" t="b">
        <v>0</v>
      </c>
      <c r="L4277" s="84" t="b">
        <v>0</v>
      </c>
    </row>
    <row r="4278" spans="1:12" x14ac:dyDescent="0.25">
      <c r="A4278" s="84" t="s">
        <v>948</v>
      </c>
      <c r="B4278" s="84" t="s">
        <v>950</v>
      </c>
      <c r="C4278" s="84">
        <v>4</v>
      </c>
      <c r="D4278" s="122">
        <v>1.0169496156079918E-2</v>
      </c>
      <c r="E4278" s="122">
        <v>1.3979400086720377</v>
      </c>
      <c r="F4278" s="84" t="s">
        <v>12038</v>
      </c>
      <c r="G4278" s="84" t="b">
        <v>0</v>
      </c>
      <c r="H4278" s="84" t="b">
        <v>0</v>
      </c>
      <c r="I4278" s="84" t="b">
        <v>0</v>
      </c>
      <c r="J4278" s="84" t="b">
        <v>0</v>
      </c>
      <c r="K4278" s="84" t="b">
        <v>0</v>
      </c>
      <c r="L4278" s="84" t="b">
        <v>0</v>
      </c>
    </row>
    <row r="4279" spans="1:12" x14ac:dyDescent="0.25">
      <c r="A4279" s="84" t="s">
        <v>950</v>
      </c>
      <c r="B4279" s="84" t="s">
        <v>949</v>
      </c>
      <c r="C4279" s="84">
        <v>4</v>
      </c>
      <c r="D4279" s="122">
        <v>1.0169496156079918E-2</v>
      </c>
      <c r="E4279" s="122">
        <v>1.6989700043360187</v>
      </c>
      <c r="F4279" s="84" t="s">
        <v>12038</v>
      </c>
      <c r="G4279" s="84" t="b">
        <v>0</v>
      </c>
      <c r="H4279" s="84" t="b">
        <v>0</v>
      </c>
      <c r="I4279" s="84" t="b">
        <v>0</v>
      </c>
      <c r="J4279" s="84" t="b">
        <v>0</v>
      </c>
      <c r="K4279" s="84" t="b">
        <v>0</v>
      </c>
      <c r="L4279" s="84" t="b">
        <v>0</v>
      </c>
    </row>
    <row r="4280" spans="1:12" x14ac:dyDescent="0.25">
      <c r="A4280" s="84" t="s">
        <v>949</v>
      </c>
      <c r="B4280" s="84" t="s">
        <v>12365</v>
      </c>
      <c r="C4280" s="84">
        <v>4</v>
      </c>
      <c r="D4280" s="122">
        <v>1.0169496156079918E-2</v>
      </c>
      <c r="E4280" s="122">
        <v>1.6989700043360187</v>
      </c>
      <c r="F4280" s="84" t="s">
        <v>12038</v>
      </c>
      <c r="G4280" s="84" t="b">
        <v>0</v>
      </c>
      <c r="H4280" s="84" t="b">
        <v>0</v>
      </c>
      <c r="I4280" s="84" t="b">
        <v>0</v>
      </c>
      <c r="J4280" s="84" t="b">
        <v>0</v>
      </c>
      <c r="K4280" s="84" t="b">
        <v>0</v>
      </c>
      <c r="L4280" s="84" t="b">
        <v>0</v>
      </c>
    </row>
    <row r="4281" spans="1:12" x14ac:dyDescent="0.25">
      <c r="A4281" s="84" t="s">
        <v>12365</v>
      </c>
      <c r="B4281" s="84" t="s">
        <v>14347</v>
      </c>
      <c r="C4281" s="84">
        <v>4</v>
      </c>
      <c r="D4281" s="122">
        <v>1.0169496156079918E-2</v>
      </c>
      <c r="E4281" s="122">
        <v>1.6989700043360187</v>
      </c>
      <c r="F4281" s="84" t="s">
        <v>12038</v>
      </c>
      <c r="G4281" s="84" t="b">
        <v>0</v>
      </c>
      <c r="H4281" s="84" t="b">
        <v>0</v>
      </c>
      <c r="I4281" s="84" t="b">
        <v>0</v>
      </c>
      <c r="J4281" s="84" t="b">
        <v>0</v>
      </c>
      <c r="K4281" s="84" t="b">
        <v>0</v>
      </c>
      <c r="L4281" s="84" t="b">
        <v>0</v>
      </c>
    </row>
    <row r="4282" spans="1:12" x14ac:dyDescent="0.25">
      <c r="A4282" s="84" t="s">
        <v>14347</v>
      </c>
      <c r="B4282" s="84" t="s">
        <v>14580</v>
      </c>
      <c r="C4282" s="84">
        <v>4</v>
      </c>
      <c r="D4282" s="122">
        <v>1.0169496156079918E-2</v>
      </c>
      <c r="E4282" s="122">
        <v>1.6989700043360187</v>
      </c>
      <c r="F4282" s="84" t="s">
        <v>12038</v>
      </c>
      <c r="G4282" s="84" t="b">
        <v>0</v>
      </c>
      <c r="H4282" s="84" t="b">
        <v>0</v>
      </c>
      <c r="I4282" s="84" t="b">
        <v>0</v>
      </c>
      <c r="J4282" s="84" t="b">
        <v>0</v>
      </c>
      <c r="K4282" s="84" t="b">
        <v>0</v>
      </c>
      <c r="L4282" s="84" t="b">
        <v>0</v>
      </c>
    </row>
    <row r="4283" spans="1:12" x14ac:dyDescent="0.25">
      <c r="A4283" s="84" t="s">
        <v>14580</v>
      </c>
      <c r="B4283" s="84" t="s">
        <v>14581</v>
      </c>
      <c r="C4283" s="84">
        <v>4</v>
      </c>
      <c r="D4283" s="122">
        <v>1.0169496156079918E-2</v>
      </c>
      <c r="E4283" s="122">
        <v>1.6989700043360187</v>
      </c>
      <c r="F4283" s="84" t="s">
        <v>12038</v>
      </c>
      <c r="G4283" s="84" t="b">
        <v>0</v>
      </c>
      <c r="H4283" s="84" t="b">
        <v>0</v>
      </c>
      <c r="I4283" s="84" t="b">
        <v>0</v>
      </c>
      <c r="J4283" s="84" t="b">
        <v>1</v>
      </c>
      <c r="K4283" s="84" t="b">
        <v>0</v>
      </c>
      <c r="L4283" s="84" t="b">
        <v>0</v>
      </c>
    </row>
    <row r="4284" spans="1:12" x14ac:dyDescent="0.25">
      <c r="A4284" s="84" t="s">
        <v>14581</v>
      </c>
      <c r="B4284" s="84" t="s">
        <v>951</v>
      </c>
      <c r="C4284" s="84">
        <v>4</v>
      </c>
      <c r="D4284" s="122">
        <v>1.0169496156079918E-2</v>
      </c>
      <c r="E4284" s="122">
        <v>1.3979400086720377</v>
      </c>
      <c r="F4284" s="84" t="s">
        <v>12038</v>
      </c>
      <c r="G4284" s="84" t="b">
        <v>1</v>
      </c>
      <c r="H4284" s="84" t="b">
        <v>0</v>
      </c>
      <c r="I4284" s="84" t="b">
        <v>0</v>
      </c>
      <c r="J4284" s="84" t="b">
        <v>0</v>
      </c>
      <c r="K4284" s="84" t="b">
        <v>0</v>
      </c>
      <c r="L4284" s="84" t="b">
        <v>0</v>
      </c>
    </row>
    <row r="4285" spans="1:12" x14ac:dyDescent="0.25">
      <c r="A4285" s="84" t="s">
        <v>2965</v>
      </c>
      <c r="B4285" s="84" t="s">
        <v>14873</v>
      </c>
      <c r="C4285" s="84">
        <v>3</v>
      </c>
      <c r="D4285" s="122">
        <v>9.3785997330641437E-3</v>
      </c>
      <c r="E4285" s="122">
        <v>1.8239087409443189</v>
      </c>
      <c r="F4285" s="84" t="s">
        <v>12038</v>
      </c>
      <c r="G4285" s="84" t="b">
        <v>0</v>
      </c>
      <c r="H4285" s="84" t="b">
        <v>0</v>
      </c>
      <c r="I4285" s="84" t="b">
        <v>0</v>
      </c>
      <c r="J4285" s="84" t="b">
        <v>0</v>
      </c>
      <c r="K4285" s="84" t="b">
        <v>0</v>
      </c>
      <c r="L4285" s="84" t="b">
        <v>0</v>
      </c>
    </row>
    <row r="4286" spans="1:12" x14ac:dyDescent="0.25">
      <c r="A4286" s="84" t="s">
        <v>14873</v>
      </c>
      <c r="B4286" s="84" t="s">
        <v>12385</v>
      </c>
      <c r="C4286" s="84">
        <v>3</v>
      </c>
      <c r="D4286" s="122">
        <v>9.3785997330641437E-3</v>
      </c>
      <c r="E4286" s="122">
        <v>1.8239087409443189</v>
      </c>
      <c r="F4286" s="84" t="s">
        <v>12038</v>
      </c>
      <c r="G4286" s="84" t="b">
        <v>0</v>
      </c>
      <c r="H4286" s="84" t="b">
        <v>0</v>
      </c>
      <c r="I4286" s="84" t="b">
        <v>0</v>
      </c>
      <c r="J4286" s="84" t="b">
        <v>0</v>
      </c>
      <c r="K4286" s="84" t="b">
        <v>0</v>
      </c>
      <c r="L4286" s="84" t="b">
        <v>0</v>
      </c>
    </row>
    <row r="4287" spans="1:12" x14ac:dyDescent="0.25">
      <c r="A4287" s="84" t="s">
        <v>12385</v>
      </c>
      <c r="B4287" s="84" t="s">
        <v>979</v>
      </c>
      <c r="C4287" s="84">
        <v>3</v>
      </c>
      <c r="D4287" s="122">
        <v>9.3785997330641437E-3</v>
      </c>
      <c r="E4287" s="122">
        <v>1.8239087409443189</v>
      </c>
      <c r="F4287" s="84" t="s">
        <v>12038</v>
      </c>
      <c r="G4287" s="84" t="b">
        <v>0</v>
      </c>
      <c r="H4287" s="84" t="b">
        <v>0</v>
      </c>
      <c r="I4287" s="84" t="b">
        <v>0</v>
      </c>
      <c r="J4287" s="84" t="b">
        <v>0</v>
      </c>
      <c r="K4287" s="84" t="b">
        <v>0</v>
      </c>
      <c r="L4287" s="84" t="b">
        <v>0</v>
      </c>
    </row>
    <row r="4288" spans="1:12" x14ac:dyDescent="0.25">
      <c r="A4288" s="84" t="s">
        <v>979</v>
      </c>
      <c r="B4288" s="84" t="s">
        <v>978</v>
      </c>
      <c r="C4288" s="84">
        <v>3</v>
      </c>
      <c r="D4288" s="122">
        <v>9.3785997330641437E-3</v>
      </c>
      <c r="E4288" s="122">
        <v>1.8239087409443189</v>
      </c>
      <c r="F4288" s="84" t="s">
        <v>12038</v>
      </c>
      <c r="G4288" s="84" t="b">
        <v>0</v>
      </c>
      <c r="H4288" s="84" t="b">
        <v>0</v>
      </c>
      <c r="I4288" s="84" t="b">
        <v>0</v>
      </c>
      <c r="J4288" s="84" t="b">
        <v>0</v>
      </c>
      <c r="K4288" s="84" t="b">
        <v>0</v>
      </c>
      <c r="L4288" s="84" t="b">
        <v>0</v>
      </c>
    </row>
    <row r="4289" spans="1:12" x14ac:dyDescent="0.25">
      <c r="A4289" s="84" t="s">
        <v>978</v>
      </c>
      <c r="B4289" s="84" t="s">
        <v>977</v>
      </c>
      <c r="C4289" s="84">
        <v>3</v>
      </c>
      <c r="D4289" s="122">
        <v>9.3785997330641437E-3</v>
      </c>
      <c r="E4289" s="122">
        <v>1.8239087409443189</v>
      </c>
      <c r="F4289" s="84" t="s">
        <v>12038</v>
      </c>
      <c r="G4289" s="84" t="b">
        <v>0</v>
      </c>
      <c r="H4289" s="84" t="b">
        <v>0</v>
      </c>
      <c r="I4289" s="84" t="b">
        <v>0</v>
      </c>
      <c r="J4289" s="84" t="b">
        <v>0</v>
      </c>
      <c r="K4289" s="84" t="b">
        <v>0</v>
      </c>
      <c r="L4289" s="84" t="b">
        <v>0</v>
      </c>
    </row>
    <row r="4290" spans="1:12" x14ac:dyDescent="0.25">
      <c r="A4290" s="84" t="s">
        <v>977</v>
      </c>
      <c r="B4290" s="84" t="s">
        <v>696</v>
      </c>
      <c r="C4290" s="84">
        <v>3</v>
      </c>
      <c r="D4290" s="122">
        <v>9.3785997330641437E-3</v>
      </c>
      <c r="E4290" s="122">
        <v>1.8239087409443189</v>
      </c>
      <c r="F4290" s="84" t="s">
        <v>12038</v>
      </c>
      <c r="G4290" s="84" t="b">
        <v>0</v>
      </c>
      <c r="H4290" s="84" t="b">
        <v>0</v>
      </c>
      <c r="I4290" s="84" t="b">
        <v>0</v>
      </c>
      <c r="J4290" s="84" t="b">
        <v>0</v>
      </c>
      <c r="K4290" s="84" t="b">
        <v>0</v>
      </c>
      <c r="L4290" s="84" t="b">
        <v>0</v>
      </c>
    </row>
    <row r="4291" spans="1:12" x14ac:dyDescent="0.25">
      <c r="A4291" s="84" t="s">
        <v>696</v>
      </c>
      <c r="B4291" s="84" t="s">
        <v>354</v>
      </c>
      <c r="C4291" s="84">
        <v>3</v>
      </c>
      <c r="D4291" s="122">
        <v>9.3785997330641437E-3</v>
      </c>
      <c r="E4291" s="122">
        <v>1.6020599913279623</v>
      </c>
      <c r="F4291" s="84" t="s">
        <v>12038</v>
      </c>
      <c r="G4291" s="84" t="b">
        <v>0</v>
      </c>
      <c r="H4291" s="84" t="b">
        <v>0</v>
      </c>
      <c r="I4291" s="84" t="b">
        <v>0</v>
      </c>
      <c r="J4291" s="84" t="b">
        <v>0</v>
      </c>
      <c r="K4291" s="84" t="b">
        <v>0</v>
      </c>
      <c r="L4291" s="84" t="b">
        <v>0</v>
      </c>
    </row>
    <row r="4292" spans="1:12" x14ac:dyDescent="0.25">
      <c r="A4292" s="84" t="s">
        <v>662</v>
      </c>
      <c r="B4292" s="84" t="s">
        <v>953</v>
      </c>
      <c r="C4292" s="84">
        <v>3</v>
      </c>
      <c r="D4292" s="122">
        <v>9.3785997330641437E-3</v>
      </c>
      <c r="E4292" s="122">
        <v>1.4559319556497243</v>
      </c>
      <c r="F4292" s="84" t="s">
        <v>12038</v>
      </c>
      <c r="G4292" s="84" t="b">
        <v>0</v>
      </c>
      <c r="H4292" s="84" t="b">
        <v>0</v>
      </c>
      <c r="I4292" s="84" t="b">
        <v>0</v>
      </c>
      <c r="J4292" s="84" t="b">
        <v>0</v>
      </c>
      <c r="K4292" s="84" t="b">
        <v>0</v>
      </c>
      <c r="L4292" s="84" t="b">
        <v>0</v>
      </c>
    </row>
    <row r="4293" spans="1:12" x14ac:dyDescent="0.25">
      <c r="A4293" s="84" t="s">
        <v>951</v>
      </c>
      <c r="B4293" s="84" t="s">
        <v>14488</v>
      </c>
      <c r="C4293" s="84">
        <v>3</v>
      </c>
      <c r="D4293" s="122">
        <v>9.3785997330641437E-3</v>
      </c>
      <c r="E4293" s="122">
        <v>1.3979400086720377</v>
      </c>
      <c r="F4293" s="84" t="s">
        <v>12038</v>
      </c>
      <c r="G4293" s="84" t="b">
        <v>0</v>
      </c>
      <c r="H4293" s="84" t="b">
        <v>0</v>
      </c>
      <c r="I4293" s="84" t="b">
        <v>0</v>
      </c>
      <c r="J4293" s="84" t="b">
        <v>0</v>
      </c>
      <c r="K4293" s="84" t="b">
        <v>0</v>
      </c>
      <c r="L4293" s="84" t="b">
        <v>0</v>
      </c>
    </row>
    <row r="4294" spans="1:12" x14ac:dyDescent="0.25">
      <c r="A4294" s="84" t="s">
        <v>219</v>
      </c>
      <c r="B4294" s="84" t="s">
        <v>2965</v>
      </c>
      <c r="C4294" s="84">
        <v>2</v>
      </c>
      <c r="D4294" s="122">
        <v>7.8981125234977266E-3</v>
      </c>
      <c r="E4294" s="122">
        <v>1.8239087409443189</v>
      </c>
      <c r="F4294" s="84" t="s">
        <v>12038</v>
      </c>
      <c r="G4294" s="84" t="b">
        <v>0</v>
      </c>
      <c r="H4294" s="84" t="b">
        <v>0</v>
      </c>
      <c r="I4294" s="84" t="b">
        <v>0</v>
      </c>
      <c r="J4294" s="84" t="b">
        <v>0</v>
      </c>
      <c r="K4294" s="84" t="b">
        <v>0</v>
      </c>
      <c r="L4294" s="84" t="b">
        <v>0</v>
      </c>
    </row>
    <row r="4295" spans="1:12" x14ac:dyDescent="0.25">
      <c r="A4295" s="84" t="s">
        <v>354</v>
      </c>
      <c r="B4295" s="84" t="s">
        <v>976</v>
      </c>
      <c r="C4295" s="84">
        <v>2</v>
      </c>
      <c r="D4295" s="122">
        <v>7.8981125234977266E-3</v>
      </c>
      <c r="E4295" s="122">
        <v>1.6020599913279623</v>
      </c>
      <c r="F4295" s="84" t="s">
        <v>12038</v>
      </c>
      <c r="G4295" s="84" t="b">
        <v>0</v>
      </c>
      <c r="H4295" s="84" t="b">
        <v>0</v>
      </c>
      <c r="I4295" s="84" t="b">
        <v>0</v>
      </c>
      <c r="J4295" s="84" t="b">
        <v>0</v>
      </c>
      <c r="K4295" s="84" t="b">
        <v>0</v>
      </c>
      <c r="L4295" s="84" t="b">
        <v>0</v>
      </c>
    </row>
    <row r="4296" spans="1:12" x14ac:dyDescent="0.25">
      <c r="A4296" s="84" t="s">
        <v>2793</v>
      </c>
      <c r="B4296" s="84" t="s">
        <v>14293</v>
      </c>
      <c r="C4296" s="84">
        <v>2</v>
      </c>
      <c r="D4296" s="122">
        <v>7.8981125234977266E-3</v>
      </c>
      <c r="E4296" s="122">
        <v>1.6020599913279623</v>
      </c>
      <c r="F4296" s="84" t="s">
        <v>12038</v>
      </c>
      <c r="G4296" s="84" t="b">
        <v>0</v>
      </c>
      <c r="H4296" s="84" t="b">
        <v>0</v>
      </c>
      <c r="I4296" s="84" t="b">
        <v>0</v>
      </c>
      <c r="J4296" s="84" t="b">
        <v>0</v>
      </c>
      <c r="K4296" s="84" t="b">
        <v>0</v>
      </c>
      <c r="L4296" s="84" t="b">
        <v>0</v>
      </c>
    </row>
    <row r="4297" spans="1:12" x14ac:dyDescent="0.25">
      <c r="A4297" s="84" t="s">
        <v>14293</v>
      </c>
      <c r="B4297" s="84" t="s">
        <v>938</v>
      </c>
      <c r="C4297" s="84">
        <v>2</v>
      </c>
      <c r="D4297" s="122">
        <v>7.8981125234977266E-3</v>
      </c>
      <c r="E4297" s="122">
        <v>2</v>
      </c>
      <c r="F4297" s="84" t="s">
        <v>12038</v>
      </c>
      <c r="G4297" s="84" t="b">
        <v>0</v>
      </c>
      <c r="H4297" s="84" t="b">
        <v>0</v>
      </c>
      <c r="I4297" s="84" t="b">
        <v>0</v>
      </c>
      <c r="J4297" s="84" t="b">
        <v>0</v>
      </c>
      <c r="K4297" s="84" t="b">
        <v>0</v>
      </c>
      <c r="L4297" s="84" t="b">
        <v>0</v>
      </c>
    </row>
    <row r="4298" spans="1:12" x14ac:dyDescent="0.25">
      <c r="A4298" s="84" t="s">
        <v>938</v>
      </c>
      <c r="B4298" s="84" t="s">
        <v>937</v>
      </c>
      <c r="C4298" s="84">
        <v>2</v>
      </c>
      <c r="D4298" s="122">
        <v>7.8981125234977266E-3</v>
      </c>
      <c r="E4298" s="122">
        <v>2</v>
      </c>
      <c r="F4298" s="84" t="s">
        <v>12038</v>
      </c>
      <c r="G4298" s="84" t="b">
        <v>0</v>
      </c>
      <c r="H4298" s="84" t="b">
        <v>0</v>
      </c>
      <c r="I4298" s="84" t="b">
        <v>0</v>
      </c>
      <c r="J4298" s="84" t="b">
        <v>0</v>
      </c>
      <c r="K4298" s="84" t="b">
        <v>0</v>
      </c>
      <c r="L4298" s="84" t="b">
        <v>0</v>
      </c>
    </row>
    <row r="4299" spans="1:12" x14ac:dyDescent="0.25">
      <c r="A4299" s="84" t="s">
        <v>937</v>
      </c>
      <c r="B4299" s="84" t="s">
        <v>662</v>
      </c>
      <c r="C4299" s="84">
        <v>2</v>
      </c>
      <c r="D4299" s="122">
        <v>7.8981125234977266E-3</v>
      </c>
      <c r="E4299" s="122">
        <v>1.6989700043360187</v>
      </c>
      <c r="F4299" s="84" t="s">
        <v>12038</v>
      </c>
      <c r="G4299" s="84" t="b">
        <v>0</v>
      </c>
      <c r="H4299" s="84" t="b">
        <v>0</v>
      </c>
      <c r="I4299" s="84" t="b">
        <v>0</v>
      </c>
      <c r="J4299" s="84" t="b">
        <v>0</v>
      </c>
      <c r="K4299" s="84" t="b">
        <v>0</v>
      </c>
      <c r="L4299" s="84" t="b">
        <v>0</v>
      </c>
    </row>
    <row r="4300" spans="1:12" x14ac:dyDescent="0.25">
      <c r="A4300" s="84" t="s">
        <v>662</v>
      </c>
      <c r="B4300" s="84" t="s">
        <v>354</v>
      </c>
      <c r="C4300" s="84">
        <v>2</v>
      </c>
      <c r="D4300" s="122">
        <v>7.8981125234977266E-3</v>
      </c>
      <c r="E4300" s="122">
        <v>1.0579919469776866</v>
      </c>
      <c r="F4300" s="84" t="s">
        <v>12038</v>
      </c>
      <c r="G4300" s="84" t="b">
        <v>0</v>
      </c>
      <c r="H4300" s="84" t="b">
        <v>0</v>
      </c>
      <c r="I4300" s="84" t="b">
        <v>0</v>
      </c>
      <c r="J4300" s="84" t="b">
        <v>0</v>
      </c>
      <c r="K4300" s="84" t="b">
        <v>0</v>
      </c>
      <c r="L4300" s="84" t="b">
        <v>0</v>
      </c>
    </row>
    <row r="4301" spans="1:12" x14ac:dyDescent="0.25">
      <c r="A4301" s="84" t="s">
        <v>354</v>
      </c>
      <c r="B4301" s="84" t="s">
        <v>936</v>
      </c>
      <c r="C4301" s="84">
        <v>2</v>
      </c>
      <c r="D4301" s="122">
        <v>7.8981125234977266E-3</v>
      </c>
      <c r="E4301" s="122">
        <v>1.6020599913279623</v>
      </c>
      <c r="F4301" s="84" t="s">
        <v>12038</v>
      </c>
      <c r="G4301" s="84" t="b">
        <v>0</v>
      </c>
      <c r="H4301" s="84" t="b">
        <v>0</v>
      </c>
      <c r="I4301" s="84" t="b">
        <v>0</v>
      </c>
      <c r="J4301" s="84" t="b">
        <v>0</v>
      </c>
      <c r="K4301" s="84" t="b">
        <v>0</v>
      </c>
      <c r="L4301" s="84" t="b">
        <v>0</v>
      </c>
    </row>
    <row r="4302" spans="1:12" x14ac:dyDescent="0.25">
      <c r="A4302" s="84" t="s">
        <v>936</v>
      </c>
      <c r="B4302" s="84" t="s">
        <v>935</v>
      </c>
      <c r="C4302" s="84">
        <v>2</v>
      </c>
      <c r="D4302" s="122">
        <v>7.8981125234977266E-3</v>
      </c>
      <c r="E4302" s="122">
        <v>2</v>
      </c>
      <c r="F4302" s="84" t="s">
        <v>12038</v>
      </c>
      <c r="G4302" s="84" t="b">
        <v>0</v>
      </c>
      <c r="H4302" s="84" t="b">
        <v>0</v>
      </c>
      <c r="I4302" s="84" t="b">
        <v>0</v>
      </c>
      <c r="J4302" s="84" t="b">
        <v>0</v>
      </c>
      <c r="K4302" s="84" t="b">
        <v>0</v>
      </c>
      <c r="L4302" s="84" t="b">
        <v>0</v>
      </c>
    </row>
    <row r="4303" spans="1:12" x14ac:dyDescent="0.25">
      <c r="A4303" s="84" t="s">
        <v>2679</v>
      </c>
      <c r="B4303" s="84" t="s">
        <v>855</v>
      </c>
      <c r="C4303" s="84">
        <v>2</v>
      </c>
      <c r="D4303" s="122">
        <v>7.8981125234977266E-3</v>
      </c>
      <c r="E4303" s="122">
        <v>1.8239087409443189</v>
      </c>
      <c r="F4303" s="84" t="s">
        <v>12038</v>
      </c>
      <c r="G4303" s="84" t="b">
        <v>0</v>
      </c>
      <c r="H4303" s="84" t="b">
        <v>0</v>
      </c>
      <c r="I4303" s="84" t="b">
        <v>0</v>
      </c>
      <c r="J4303" s="84" t="b">
        <v>0</v>
      </c>
      <c r="K4303" s="84" t="b">
        <v>0</v>
      </c>
      <c r="L4303" s="84" t="b">
        <v>0</v>
      </c>
    </row>
    <row r="4304" spans="1:12" x14ac:dyDescent="0.25">
      <c r="A4304" s="84" t="s">
        <v>855</v>
      </c>
      <c r="B4304" s="84" t="s">
        <v>15678</v>
      </c>
      <c r="C4304" s="84">
        <v>2</v>
      </c>
      <c r="D4304" s="122">
        <v>7.8981125234977266E-3</v>
      </c>
      <c r="E4304" s="122">
        <v>2</v>
      </c>
      <c r="F4304" s="84" t="s">
        <v>12038</v>
      </c>
      <c r="G4304" s="84" t="b">
        <v>0</v>
      </c>
      <c r="H4304" s="84" t="b">
        <v>0</v>
      </c>
      <c r="I4304" s="84" t="b">
        <v>0</v>
      </c>
      <c r="J4304" s="84" t="b">
        <v>0</v>
      </c>
      <c r="K4304" s="84" t="b">
        <v>0</v>
      </c>
      <c r="L4304" s="84" t="b">
        <v>0</v>
      </c>
    </row>
    <row r="4305" spans="1:12" x14ac:dyDescent="0.25">
      <c r="A4305" s="84" t="s">
        <v>15678</v>
      </c>
      <c r="B4305" s="84" t="s">
        <v>14256</v>
      </c>
      <c r="C4305" s="84">
        <v>2</v>
      </c>
      <c r="D4305" s="122">
        <v>7.8981125234977266E-3</v>
      </c>
      <c r="E4305" s="122">
        <v>2</v>
      </c>
      <c r="F4305" s="84" t="s">
        <v>12038</v>
      </c>
      <c r="G4305" s="84" t="b">
        <v>0</v>
      </c>
      <c r="H4305" s="84" t="b">
        <v>0</v>
      </c>
      <c r="I4305" s="84" t="b">
        <v>0</v>
      </c>
      <c r="J4305" s="84" t="b">
        <v>0</v>
      </c>
      <c r="K4305" s="84" t="b">
        <v>0</v>
      </c>
      <c r="L4305" s="84" t="b">
        <v>0</v>
      </c>
    </row>
    <row r="4306" spans="1:12" x14ac:dyDescent="0.25">
      <c r="A4306" s="84" t="s">
        <v>14256</v>
      </c>
      <c r="B4306" s="84" t="s">
        <v>15679</v>
      </c>
      <c r="C4306" s="84">
        <v>2</v>
      </c>
      <c r="D4306" s="122">
        <v>7.8981125234977266E-3</v>
      </c>
      <c r="E4306" s="122">
        <v>2</v>
      </c>
      <c r="F4306" s="84" t="s">
        <v>12038</v>
      </c>
      <c r="G4306" s="84" t="b">
        <v>0</v>
      </c>
      <c r="H4306" s="84" t="b">
        <v>0</v>
      </c>
      <c r="I4306" s="84" t="b">
        <v>0</v>
      </c>
      <c r="J4306" s="84" t="b">
        <v>0</v>
      </c>
      <c r="K4306" s="84" t="b">
        <v>0</v>
      </c>
      <c r="L4306" s="84" t="b">
        <v>0</v>
      </c>
    </row>
    <row r="4307" spans="1:12" x14ac:dyDescent="0.25">
      <c r="A4307" s="84" t="s">
        <v>15679</v>
      </c>
      <c r="B4307" s="84" t="s">
        <v>15680</v>
      </c>
      <c r="C4307" s="84">
        <v>2</v>
      </c>
      <c r="D4307" s="122">
        <v>7.8981125234977266E-3</v>
      </c>
      <c r="E4307" s="122">
        <v>2</v>
      </c>
      <c r="F4307" s="84" t="s">
        <v>12038</v>
      </c>
      <c r="G4307" s="84" t="b">
        <v>0</v>
      </c>
      <c r="H4307" s="84" t="b">
        <v>0</v>
      </c>
      <c r="I4307" s="84" t="b">
        <v>0</v>
      </c>
      <c r="J4307" s="84" t="b">
        <v>0</v>
      </c>
      <c r="K4307" s="84" t="b">
        <v>0</v>
      </c>
      <c r="L4307" s="84" t="b">
        <v>0</v>
      </c>
    </row>
    <row r="4308" spans="1:12" x14ac:dyDescent="0.25">
      <c r="A4308" s="84" t="s">
        <v>15680</v>
      </c>
      <c r="B4308" s="84" t="s">
        <v>14370</v>
      </c>
      <c r="C4308" s="84">
        <v>2</v>
      </c>
      <c r="D4308" s="122">
        <v>7.8981125234977266E-3</v>
      </c>
      <c r="E4308" s="122">
        <v>2</v>
      </c>
      <c r="F4308" s="84" t="s">
        <v>12038</v>
      </c>
      <c r="G4308" s="84" t="b">
        <v>0</v>
      </c>
      <c r="H4308" s="84" t="b">
        <v>0</v>
      </c>
      <c r="I4308" s="84" t="b">
        <v>0</v>
      </c>
      <c r="J4308" s="84" t="b">
        <v>0</v>
      </c>
      <c r="K4308" s="84" t="b">
        <v>0</v>
      </c>
      <c r="L4308" s="84" t="b">
        <v>0</v>
      </c>
    </row>
    <row r="4309" spans="1:12" x14ac:dyDescent="0.25">
      <c r="A4309" s="84" t="s">
        <v>14370</v>
      </c>
      <c r="B4309" s="84" t="s">
        <v>14227</v>
      </c>
      <c r="C4309" s="84">
        <v>2</v>
      </c>
      <c r="D4309" s="122">
        <v>7.8981125234977266E-3</v>
      </c>
      <c r="E4309" s="122">
        <v>2</v>
      </c>
      <c r="F4309" s="84" t="s">
        <v>12038</v>
      </c>
      <c r="G4309" s="84" t="b">
        <v>0</v>
      </c>
      <c r="H4309" s="84" t="b">
        <v>0</v>
      </c>
      <c r="I4309" s="84" t="b">
        <v>0</v>
      </c>
      <c r="J4309" s="84" t="b">
        <v>0</v>
      </c>
      <c r="K4309" s="84" t="b">
        <v>0</v>
      </c>
      <c r="L4309" s="84" t="b">
        <v>0</v>
      </c>
    </row>
    <row r="4310" spans="1:12" x14ac:dyDescent="0.25">
      <c r="A4310" s="84" t="s">
        <v>14227</v>
      </c>
      <c r="B4310" s="84" t="s">
        <v>15681</v>
      </c>
      <c r="C4310" s="84">
        <v>2</v>
      </c>
      <c r="D4310" s="122">
        <v>7.8981125234977266E-3</v>
      </c>
      <c r="E4310" s="122">
        <v>2</v>
      </c>
      <c r="F4310" s="84" t="s">
        <v>12038</v>
      </c>
      <c r="G4310" s="84" t="b">
        <v>0</v>
      </c>
      <c r="H4310" s="84" t="b">
        <v>0</v>
      </c>
      <c r="I4310" s="84" t="b">
        <v>0</v>
      </c>
      <c r="J4310" s="84" t="b">
        <v>0</v>
      </c>
      <c r="K4310" s="84" t="b">
        <v>0</v>
      </c>
      <c r="L4310" s="84" t="b">
        <v>0</v>
      </c>
    </row>
    <row r="4311" spans="1:12" x14ac:dyDescent="0.25">
      <c r="A4311" s="84" t="s">
        <v>15681</v>
      </c>
      <c r="B4311" s="84" t="s">
        <v>15682</v>
      </c>
      <c r="C4311" s="84">
        <v>2</v>
      </c>
      <c r="D4311" s="122">
        <v>7.8981125234977266E-3</v>
      </c>
      <c r="E4311" s="122">
        <v>2</v>
      </c>
      <c r="F4311" s="84" t="s">
        <v>12038</v>
      </c>
      <c r="G4311" s="84" t="b">
        <v>0</v>
      </c>
      <c r="H4311" s="84" t="b">
        <v>0</v>
      </c>
      <c r="I4311" s="84" t="b">
        <v>0</v>
      </c>
      <c r="J4311" s="84" t="b">
        <v>0</v>
      </c>
      <c r="K4311" s="84" t="b">
        <v>0</v>
      </c>
      <c r="L4311" s="84" t="b">
        <v>0</v>
      </c>
    </row>
    <row r="4312" spans="1:12" x14ac:dyDescent="0.25">
      <c r="A4312" s="84" t="s">
        <v>15682</v>
      </c>
      <c r="B4312" s="84" t="s">
        <v>847</v>
      </c>
      <c r="C4312" s="84">
        <v>2</v>
      </c>
      <c r="D4312" s="122">
        <v>7.8981125234977266E-3</v>
      </c>
      <c r="E4312" s="122">
        <v>2</v>
      </c>
      <c r="F4312" s="84" t="s">
        <v>12038</v>
      </c>
      <c r="G4312" s="84" t="b">
        <v>0</v>
      </c>
      <c r="H4312" s="84" t="b">
        <v>0</v>
      </c>
      <c r="I4312" s="84" t="b">
        <v>0</v>
      </c>
      <c r="J4312" s="84" t="b">
        <v>0</v>
      </c>
      <c r="K4312" s="84" t="b">
        <v>0</v>
      </c>
      <c r="L4312" s="84" t="b">
        <v>0</v>
      </c>
    </row>
    <row r="4313" spans="1:12" x14ac:dyDescent="0.25">
      <c r="A4313" s="84" t="s">
        <v>14584</v>
      </c>
      <c r="B4313" s="84" t="s">
        <v>14212</v>
      </c>
      <c r="C4313" s="84">
        <v>2</v>
      </c>
      <c r="D4313" s="122">
        <v>7.8981125234977266E-3</v>
      </c>
      <c r="E4313" s="122">
        <v>2</v>
      </c>
      <c r="F4313" s="84" t="s">
        <v>12038</v>
      </c>
      <c r="G4313" s="84" t="b">
        <v>0</v>
      </c>
      <c r="H4313" s="84" t="b">
        <v>0</v>
      </c>
      <c r="I4313" s="84" t="b">
        <v>0</v>
      </c>
      <c r="J4313" s="84" t="b">
        <v>1</v>
      </c>
      <c r="K4313" s="84" t="b">
        <v>0</v>
      </c>
      <c r="L4313" s="84" t="b">
        <v>0</v>
      </c>
    </row>
    <row r="4314" spans="1:12" x14ac:dyDescent="0.25">
      <c r="A4314" s="84" t="s">
        <v>14212</v>
      </c>
      <c r="B4314" s="84" t="s">
        <v>947</v>
      </c>
      <c r="C4314" s="84">
        <v>2</v>
      </c>
      <c r="D4314" s="122">
        <v>7.8981125234977266E-3</v>
      </c>
      <c r="E4314" s="122">
        <v>2</v>
      </c>
      <c r="F4314" s="84" t="s">
        <v>12038</v>
      </c>
      <c r="G4314" s="84" t="b">
        <v>1</v>
      </c>
      <c r="H4314" s="84" t="b">
        <v>0</v>
      </c>
      <c r="I4314" s="84" t="b">
        <v>0</v>
      </c>
      <c r="J4314" s="84" t="b">
        <v>0</v>
      </c>
      <c r="K4314" s="84" t="b">
        <v>0</v>
      </c>
      <c r="L4314" s="84" t="b">
        <v>0</v>
      </c>
    </row>
    <row r="4315" spans="1:12" x14ac:dyDescent="0.25">
      <c r="A4315" s="84" t="s">
        <v>947</v>
      </c>
      <c r="B4315" s="84" t="s">
        <v>946</v>
      </c>
      <c r="C4315" s="84">
        <v>2</v>
      </c>
      <c r="D4315" s="122">
        <v>7.8981125234977266E-3</v>
      </c>
      <c r="E4315" s="122">
        <v>2</v>
      </c>
      <c r="F4315" s="84" t="s">
        <v>12038</v>
      </c>
      <c r="G4315" s="84" t="b">
        <v>0</v>
      </c>
      <c r="H4315" s="84" t="b">
        <v>0</v>
      </c>
      <c r="I4315" s="84" t="b">
        <v>0</v>
      </c>
      <c r="J4315" s="84" t="b">
        <v>0</v>
      </c>
      <c r="K4315" s="84" t="b">
        <v>0</v>
      </c>
      <c r="L4315" s="84" t="b">
        <v>0</v>
      </c>
    </row>
    <row r="4316" spans="1:12" x14ac:dyDescent="0.25">
      <c r="A4316" s="84" t="s">
        <v>946</v>
      </c>
      <c r="B4316" s="84" t="s">
        <v>945</v>
      </c>
      <c r="C4316" s="84">
        <v>2</v>
      </c>
      <c r="D4316" s="122">
        <v>7.8981125234977266E-3</v>
      </c>
      <c r="E4316" s="122">
        <v>2</v>
      </c>
      <c r="F4316" s="84" t="s">
        <v>12038</v>
      </c>
      <c r="G4316" s="84" t="b">
        <v>0</v>
      </c>
      <c r="H4316" s="84" t="b">
        <v>0</v>
      </c>
      <c r="I4316" s="84" t="b">
        <v>0</v>
      </c>
      <c r="J4316" s="84" t="b">
        <v>0</v>
      </c>
      <c r="K4316" s="84" t="b">
        <v>0</v>
      </c>
      <c r="L4316" s="84" t="b">
        <v>0</v>
      </c>
    </row>
    <row r="4317" spans="1:12" x14ac:dyDescent="0.25">
      <c r="A4317" s="84" t="s">
        <v>945</v>
      </c>
      <c r="B4317" s="84" t="s">
        <v>944</v>
      </c>
      <c r="C4317" s="84">
        <v>2</v>
      </c>
      <c r="D4317" s="122">
        <v>7.8981125234977266E-3</v>
      </c>
      <c r="E4317" s="122">
        <v>2</v>
      </c>
      <c r="F4317" s="84" t="s">
        <v>12038</v>
      </c>
      <c r="G4317" s="84" t="b">
        <v>0</v>
      </c>
      <c r="H4317" s="84" t="b">
        <v>0</v>
      </c>
      <c r="I4317" s="84" t="b">
        <v>0</v>
      </c>
      <c r="J4317" s="84" t="b">
        <v>0</v>
      </c>
      <c r="K4317" s="84" t="b">
        <v>0</v>
      </c>
      <c r="L4317" s="84" t="b">
        <v>0</v>
      </c>
    </row>
    <row r="4318" spans="1:12" x14ac:dyDescent="0.25">
      <c r="A4318" s="84" t="s">
        <v>944</v>
      </c>
      <c r="B4318" s="84" t="s">
        <v>943</v>
      </c>
      <c r="C4318" s="84">
        <v>2</v>
      </c>
      <c r="D4318" s="122">
        <v>7.8981125234977266E-3</v>
      </c>
      <c r="E4318" s="122">
        <v>2</v>
      </c>
      <c r="F4318" s="84" t="s">
        <v>12038</v>
      </c>
      <c r="G4318" s="84" t="b">
        <v>0</v>
      </c>
      <c r="H4318" s="84" t="b">
        <v>0</v>
      </c>
      <c r="I4318" s="84" t="b">
        <v>0</v>
      </c>
      <c r="J4318" s="84" t="b">
        <v>0</v>
      </c>
      <c r="K4318" s="84" t="b">
        <v>0</v>
      </c>
      <c r="L4318" s="84" t="b">
        <v>0</v>
      </c>
    </row>
    <row r="4319" spans="1:12" x14ac:dyDescent="0.25">
      <c r="A4319" s="84" t="s">
        <v>943</v>
      </c>
      <c r="B4319" s="84" t="s">
        <v>948</v>
      </c>
      <c r="C4319" s="84">
        <v>2</v>
      </c>
      <c r="D4319" s="122">
        <v>7.8981125234977266E-3</v>
      </c>
      <c r="E4319" s="122">
        <v>1.3979400086720377</v>
      </c>
      <c r="F4319" s="84" t="s">
        <v>12038</v>
      </c>
      <c r="G4319" s="84" t="b">
        <v>0</v>
      </c>
      <c r="H4319" s="84" t="b">
        <v>0</v>
      </c>
      <c r="I4319" s="84" t="b">
        <v>0</v>
      </c>
      <c r="J4319" s="84" t="b">
        <v>0</v>
      </c>
      <c r="K4319" s="84" t="b">
        <v>0</v>
      </c>
      <c r="L4319" s="84" t="b">
        <v>0</v>
      </c>
    </row>
    <row r="4320" spans="1:12" x14ac:dyDescent="0.25">
      <c r="A4320" s="84" t="s">
        <v>948</v>
      </c>
      <c r="B4320" s="84" t="s">
        <v>942</v>
      </c>
      <c r="C4320" s="84">
        <v>2</v>
      </c>
      <c r="D4320" s="122">
        <v>7.8981125234977266E-3</v>
      </c>
      <c r="E4320" s="122">
        <v>1.3979400086720377</v>
      </c>
      <c r="F4320" s="84" t="s">
        <v>12038</v>
      </c>
      <c r="G4320" s="84" t="b">
        <v>0</v>
      </c>
      <c r="H4320" s="84" t="b">
        <v>0</v>
      </c>
      <c r="I4320" s="84" t="b">
        <v>0</v>
      </c>
      <c r="J4320" s="84" t="b">
        <v>0</v>
      </c>
      <c r="K4320" s="84" t="b">
        <v>0</v>
      </c>
      <c r="L4320" s="84" t="b">
        <v>0</v>
      </c>
    </row>
    <row r="4321" spans="1:12" x14ac:dyDescent="0.25">
      <c r="A4321" s="84" t="s">
        <v>942</v>
      </c>
      <c r="B4321" s="84" t="s">
        <v>941</v>
      </c>
      <c r="C4321" s="84">
        <v>2</v>
      </c>
      <c r="D4321" s="122">
        <v>7.8981125234977266E-3</v>
      </c>
      <c r="E4321" s="122">
        <v>2</v>
      </c>
      <c r="F4321" s="84" t="s">
        <v>12038</v>
      </c>
      <c r="G4321" s="84" t="b">
        <v>0</v>
      </c>
      <c r="H4321" s="84" t="b">
        <v>0</v>
      </c>
      <c r="I4321" s="84" t="b">
        <v>0</v>
      </c>
      <c r="J4321" s="84" t="b">
        <v>0</v>
      </c>
      <c r="K4321" s="84" t="b">
        <v>0</v>
      </c>
      <c r="L4321" s="84" t="b">
        <v>0</v>
      </c>
    </row>
    <row r="4322" spans="1:12" x14ac:dyDescent="0.25">
      <c r="A4322" s="84" t="s">
        <v>941</v>
      </c>
      <c r="B4322" s="84" t="s">
        <v>662</v>
      </c>
      <c r="C4322" s="84">
        <v>2</v>
      </c>
      <c r="D4322" s="122">
        <v>7.8981125234977266E-3</v>
      </c>
      <c r="E4322" s="122">
        <v>1.6989700043360187</v>
      </c>
      <c r="F4322" s="84" t="s">
        <v>12038</v>
      </c>
      <c r="G4322" s="84" t="b">
        <v>0</v>
      </c>
      <c r="H4322" s="84" t="b">
        <v>0</v>
      </c>
      <c r="I4322" s="84" t="b">
        <v>0</v>
      </c>
      <c r="J4322" s="84" t="b">
        <v>0</v>
      </c>
      <c r="K4322" s="84" t="b">
        <v>0</v>
      </c>
      <c r="L4322" s="84" t="b">
        <v>0</v>
      </c>
    </row>
    <row r="4323" spans="1:12" x14ac:dyDescent="0.25">
      <c r="A4323" s="84" t="s">
        <v>12359</v>
      </c>
      <c r="B4323" s="84" t="s">
        <v>12360</v>
      </c>
      <c r="C4323" s="84">
        <v>23</v>
      </c>
      <c r="D4323" s="122">
        <v>1.2055052825878631E-2</v>
      </c>
      <c r="E4323" s="122">
        <v>1.5485122563410354</v>
      </c>
      <c r="F4323" s="84" t="s">
        <v>12039</v>
      </c>
      <c r="G4323" s="84" t="b">
        <v>0</v>
      </c>
      <c r="H4323" s="84" t="b">
        <v>0</v>
      </c>
      <c r="I4323" s="84" t="b">
        <v>0</v>
      </c>
      <c r="J4323" s="84" t="b">
        <v>0</v>
      </c>
      <c r="K4323" s="84" t="b">
        <v>0</v>
      </c>
      <c r="L4323" s="84" t="b">
        <v>0</v>
      </c>
    </row>
    <row r="4324" spans="1:12" x14ac:dyDescent="0.25">
      <c r="A4324" s="84" t="s">
        <v>12360</v>
      </c>
      <c r="B4324" s="84" t="s">
        <v>12361</v>
      </c>
      <c r="C4324" s="84">
        <v>23</v>
      </c>
      <c r="D4324" s="122">
        <v>1.2055052825878631E-2</v>
      </c>
      <c r="E4324" s="122">
        <v>1.5847244289954803</v>
      </c>
      <c r="F4324" s="84" t="s">
        <v>12039</v>
      </c>
      <c r="G4324" s="84" t="b">
        <v>0</v>
      </c>
      <c r="H4324" s="84" t="b">
        <v>0</v>
      </c>
      <c r="I4324" s="84" t="b">
        <v>0</v>
      </c>
      <c r="J4324" s="84" t="b">
        <v>0</v>
      </c>
      <c r="K4324" s="84" t="b">
        <v>0</v>
      </c>
      <c r="L4324" s="84" t="b">
        <v>0</v>
      </c>
    </row>
    <row r="4325" spans="1:12" x14ac:dyDescent="0.25">
      <c r="A4325" s="84" t="s">
        <v>12361</v>
      </c>
      <c r="B4325" s="84" t="s">
        <v>2925</v>
      </c>
      <c r="C4325" s="84">
        <v>23</v>
      </c>
      <c r="D4325" s="122">
        <v>1.2055052825878631E-2</v>
      </c>
      <c r="E4325" s="122">
        <v>1.566241023301467</v>
      </c>
      <c r="F4325" s="84" t="s">
        <v>12039</v>
      </c>
      <c r="G4325" s="84" t="b">
        <v>0</v>
      </c>
      <c r="H4325" s="84" t="b">
        <v>0</v>
      </c>
      <c r="I4325" s="84" t="b">
        <v>0</v>
      </c>
      <c r="J4325" s="84" t="b">
        <v>0</v>
      </c>
      <c r="K4325" s="84" t="b">
        <v>0</v>
      </c>
      <c r="L4325" s="84" t="b">
        <v>0</v>
      </c>
    </row>
    <row r="4326" spans="1:12" x14ac:dyDescent="0.25">
      <c r="A4326" s="84" t="s">
        <v>2925</v>
      </c>
      <c r="B4326" s="84" t="s">
        <v>731</v>
      </c>
      <c r="C4326" s="84">
        <v>21</v>
      </c>
      <c r="D4326" s="122">
        <v>1.1873745948920865E-2</v>
      </c>
      <c r="E4326" s="122">
        <v>1.0755469613925308</v>
      </c>
      <c r="F4326" s="84" t="s">
        <v>12039</v>
      </c>
      <c r="G4326" s="84" t="b">
        <v>0</v>
      </c>
      <c r="H4326" s="84" t="b">
        <v>0</v>
      </c>
      <c r="I4326" s="84" t="b">
        <v>0</v>
      </c>
      <c r="J4326" s="84" t="b">
        <v>0</v>
      </c>
      <c r="K4326" s="84" t="b">
        <v>0</v>
      </c>
      <c r="L4326" s="84" t="b">
        <v>0</v>
      </c>
    </row>
    <row r="4327" spans="1:12" x14ac:dyDescent="0.25">
      <c r="A4327" s="84" t="s">
        <v>731</v>
      </c>
      <c r="B4327" s="84" t="s">
        <v>12258</v>
      </c>
      <c r="C4327" s="84">
        <v>19</v>
      </c>
      <c r="D4327" s="122">
        <v>1.1605868259336375E-2</v>
      </c>
      <c r="E4327" s="122">
        <v>1.2932397512377294</v>
      </c>
      <c r="F4327" s="84" t="s">
        <v>12039</v>
      </c>
      <c r="G4327" s="84" t="b">
        <v>0</v>
      </c>
      <c r="H4327" s="84" t="b">
        <v>0</v>
      </c>
      <c r="I4327" s="84" t="b">
        <v>0</v>
      </c>
      <c r="J4327" s="84" t="b">
        <v>0</v>
      </c>
      <c r="K4327" s="84" t="b">
        <v>0</v>
      </c>
      <c r="L4327" s="84" t="b">
        <v>0</v>
      </c>
    </row>
    <row r="4328" spans="1:12" x14ac:dyDescent="0.25">
      <c r="A4328" s="84" t="s">
        <v>14274</v>
      </c>
      <c r="B4328" s="84" t="s">
        <v>12359</v>
      </c>
      <c r="C4328" s="84">
        <v>15</v>
      </c>
      <c r="D4328" s="122">
        <v>1.0771655189103051E-2</v>
      </c>
      <c r="E4328" s="122">
        <v>1.5034501934420115</v>
      </c>
      <c r="F4328" s="84" t="s">
        <v>12039</v>
      </c>
      <c r="G4328" s="84" t="b">
        <v>0</v>
      </c>
      <c r="H4328" s="84" t="b">
        <v>0</v>
      </c>
      <c r="I4328" s="84" t="b">
        <v>0</v>
      </c>
      <c r="J4328" s="84" t="b">
        <v>0</v>
      </c>
      <c r="K4328" s="84" t="b">
        <v>0</v>
      </c>
      <c r="L4328" s="84" t="b">
        <v>0</v>
      </c>
    </row>
    <row r="4329" spans="1:12" x14ac:dyDescent="0.25">
      <c r="A4329" s="84" t="s">
        <v>12258</v>
      </c>
      <c r="B4329" s="84" t="s">
        <v>2679</v>
      </c>
      <c r="C4329" s="84">
        <v>15</v>
      </c>
      <c r="D4329" s="122">
        <v>1.0771655189103051E-2</v>
      </c>
      <c r="E4329" s="122">
        <v>1.4296966047915243</v>
      </c>
      <c r="F4329" s="84" t="s">
        <v>12039</v>
      </c>
      <c r="G4329" s="84" t="b">
        <v>0</v>
      </c>
      <c r="H4329" s="84" t="b">
        <v>0</v>
      </c>
      <c r="I4329" s="84" t="b">
        <v>0</v>
      </c>
      <c r="J4329" s="84" t="b">
        <v>0</v>
      </c>
      <c r="K4329" s="84" t="b">
        <v>0</v>
      </c>
      <c r="L4329" s="84" t="b">
        <v>0</v>
      </c>
    </row>
    <row r="4330" spans="1:12" x14ac:dyDescent="0.25">
      <c r="A4330" s="84" t="s">
        <v>2679</v>
      </c>
      <c r="B4330" s="84" t="s">
        <v>2917</v>
      </c>
      <c r="C4330" s="84">
        <v>15</v>
      </c>
      <c r="D4330" s="122">
        <v>1.0771655189103051E-2</v>
      </c>
      <c r="E4330" s="122">
        <v>1.484054267114117</v>
      </c>
      <c r="F4330" s="84" t="s">
        <v>12039</v>
      </c>
      <c r="G4330" s="84" t="b">
        <v>0</v>
      </c>
      <c r="H4330" s="84" t="b">
        <v>0</v>
      </c>
      <c r="I4330" s="84" t="b">
        <v>0</v>
      </c>
      <c r="J4330" s="84" t="b">
        <v>0</v>
      </c>
      <c r="K4330" s="84" t="b">
        <v>0</v>
      </c>
      <c r="L4330" s="84" t="b">
        <v>0</v>
      </c>
    </row>
    <row r="4331" spans="1:12" x14ac:dyDescent="0.25">
      <c r="A4331" s="84" t="s">
        <v>2917</v>
      </c>
      <c r="B4331" s="84" t="s">
        <v>793</v>
      </c>
      <c r="C4331" s="84">
        <v>15</v>
      </c>
      <c r="D4331" s="122">
        <v>1.0771655189103051E-2</v>
      </c>
      <c r="E4331" s="122">
        <v>1.770361005957392</v>
      </c>
      <c r="F4331" s="84" t="s">
        <v>12039</v>
      </c>
      <c r="G4331" s="84" t="b">
        <v>0</v>
      </c>
      <c r="H4331" s="84" t="b">
        <v>0</v>
      </c>
      <c r="I4331" s="84" t="b">
        <v>0</v>
      </c>
      <c r="J4331" s="84" t="b">
        <v>0</v>
      </c>
      <c r="K4331" s="84" t="b">
        <v>0</v>
      </c>
      <c r="L4331" s="84" t="b">
        <v>0</v>
      </c>
    </row>
    <row r="4332" spans="1:12" x14ac:dyDescent="0.25">
      <c r="A4332" s="84" t="s">
        <v>793</v>
      </c>
      <c r="B4332" s="84" t="s">
        <v>2999</v>
      </c>
      <c r="C4332" s="84">
        <v>15</v>
      </c>
      <c r="D4332" s="122">
        <v>1.0771655189103051E-2</v>
      </c>
      <c r="E4332" s="122">
        <v>1.6911797599097669</v>
      </c>
      <c r="F4332" s="84" t="s">
        <v>12039</v>
      </c>
      <c r="G4332" s="84" t="b">
        <v>0</v>
      </c>
      <c r="H4332" s="84" t="b">
        <v>0</v>
      </c>
      <c r="I4332" s="84" t="b">
        <v>0</v>
      </c>
      <c r="J4332" s="84" t="b">
        <v>0</v>
      </c>
      <c r="K4332" s="84" t="b">
        <v>0</v>
      </c>
      <c r="L4332" s="84" t="b">
        <v>0</v>
      </c>
    </row>
    <row r="4333" spans="1:12" x14ac:dyDescent="0.25">
      <c r="A4333" s="84" t="s">
        <v>2999</v>
      </c>
      <c r="B4333" s="84" t="s">
        <v>2922</v>
      </c>
      <c r="C4333" s="84">
        <v>15</v>
      </c>
      <c r="D4333" s="122">
        <v>1.0771655189103051E-2</v>
      </c>
      <c r="E4333" s="122">
        <v>1.3759093251311756</v>
      </c>
      <c r="F4333" s="84" t="s">
        <v>12039</v>
      </c>
      <c r="G4333" s="84" t="b">
        <v>0</v>
      </c>
      <c r="H4333" s="84" t="b">
        <v>0</v>
      </c>
      <c r="I4333" s="84" t="b">
        <v>0</v>
      </c>
      <c r="J4333" s="84" t="b">
        <v>0</v>
      </c>
      <c r="K4333" s="84" t="b">
        <v>0</v>
      </c>
      <c r="L4333" s="84" t="b">
        <v>0</v>
      </c>
    </row>
    <row r="4334" spans="1:12" x14ac:dyDescent="0.25">
      <c r="A4334" s="84" t="s">
        <v>2679</v>
      </c>
      <c r="B4334" s="84" t="s">
        <v>731</v>
      </c>
      <c r="C4334" s="84">
        <v>12</v>
      </c>
      <c r="D4334" s="122">
        <v>9.8324967281859677E-3</v>
      </c>
      <c r="E4334" s="122">
        <v>0.75032215651888623</v>
      </c>
      <c r="F4334" s="84" t="s">
        <v>12039</v>
      </c>
      <c r="G4334" s="84" t="b">
        <v>0</v>
      </c>
      <c r="H4334" s="84" t="b">
        <v>0</v>
      </c>
      <c r="I4334" s="84" t="b">
        <v>0</v>
      </c>
      <c r="J4334" s="84" t="b">
        <v>0</v>
      </c>
      <c r="K4334" s="84" t="b">
        <v>0</v>
      </c>
      <c r="L4334" s="84" t="b">
        <v>0</v>
      </c>
    </row>
    <row r="4335" spans="1:12" x14ac:dyDescent="0.25">
      <c r="A4335" s="84" t="s">
        <v>2922</v>
      </c>
      <c r="B4335" s="84" t="s">
        <v>2965</v>
      </c>
      <c r="C4335" s="84">
        <v>12</v>
      </c>
      <c r="D4335" s="122">
        <v>9.8324967281859677E-3</v>
      </c>
      <c r="E4335" s="122">
        <v>1.7423322823571483</v>
      </c>
      <c r="F4335" s="84" t="s">
        <v>12039</v>
      </c>
      <c r="G4335" s="84" t="b">
        <v>0</v>
      </c>
      <c r="H4335" s="84" t="b">
        <v>0</v>
      </c>
      <c r="I4335" s="84" t="b">
        <v>0</v>
      </c>
      <c r="J4335" s="84" t="b">
        <v>0</v>
      </c>
      <c r="K4335" s="84" t="b">
        <v>0</v>
      </c>
      <c r="L4335" s="84" t="b">
        <v>0</v>
      </c>
    </row>
    <row r="4336" spans="1:12" x14ac:dyDescent="0.25">
      <c r="A4336" s="84" t="s">
        <v>2965</v>
      </c>
      <c r="B4336" s="84" t="s">
        <v>12280</v>
      </c>
      <c r="C4336" s="84">
        <v>12</v>
      </c>
      <c r="D4336" s="122">
        <v>9.8324967281859677E-3</v>
      </c>
      <c r="E4336" s="122">
        <v>1.6911797599097671</v>
      </c>
      <c r="F4336" s="84" t="s">
        <v>12039</v>
      </c>
      <c r="G4336" s="84" t="b">
        <v>0</v>
      </c>
      <c r="H4336" s="84" t="b">
        <v>0</v>
      </c>
      <c r="I4336" s="84" t="b">
        <v>0</v>
      </c>
      <c r="J4336" s="84" t="b">
        <v>0</v>
      </c>
      <c r="K4336" s="84" t="b">
        <v>0</v>
      </c>
      <c r="L4336" s="84" t="b">
        <v>0</v>
      </c>
    </row>
    <row r="4337" spans="1:12" x14ac:dyDescent="0.25">
      <c r="A4337" s="84" t="s">
        <v>12280</v>
      </c>
      <c r="B4337" s="84" t="s">
        <v>2679</v>
      </c>
      <c r="C4337" s="84">
        <v>12</v>
      </c>
      <c r="D4337" s="122">
        <v>9.8324967281859677E-3</v>
      </c>
      <c r="E4337" s="122">
        <v>1.3079630080584357</v>
      </c>
      <c r="F4337" s="84" t="s">
        <v>12039</v>
      </c>
      <c r="G4337" s="84" t="b">
        <v>0</v>
      </c>
      <c r="H4337" s="84" t="b">
        <v>0</v>
      </c>
      <c r="I4337" s="84" t="b">
        <v>0</v>
      </c>
      <c r="J4337" s="84" t="b">
        <v>0</v>
      </c>
      <c r="K4337" s="84" t="b">
        <v>0</v>
      </c>
      <c r="L4337" s="84" t="b">
        <v>0</v>
      </c>
    </row>
    <row r="4338" spans="1:12" x14ac:dyDescent="0.25">
      <c r="A4338" s="84" t="s">
        <v>14214</v>
      </c>
      <c r="B4338" s="84" t="s">
        <v>2788</v>
      </c>
      <c r="C4338" s="84">
        <v>11</v>
      </c>
      <c r="D4338" s="122">
        <v>9.4474732754279405E-3</v>
      </c>
      <c r="E4338" s="122">
        <v>1.4615056727814542</v>
      </c>
      <c r="F4338" s="84" t="s">
        <v>12039</v>
      </c>
      <c r="G4338" s="84" t="b">
        <v>0</v>
      </c>
      <c r="H4338" s="84" t="b">
        <v>0</v>
      </c>
      <c r="I4338" s="84" t="b">
        <v>0</v>
      </c>
      <c r="J4338" s="84" t="b">
        <v>0</v>
      </c>
      <c r="K4338" s="84" t="b">
        <v>0</v>
      </c>
      <c r="L4338" s="84" t="b">
        <v>0</v>
      </c>
    </row>
    <row r="4339" spans="1:12" x14ac:dyDescent="0.25">
      <c r="A4339" s="84" t="s">
        <v>14224</v>
      </c>
      <c r="B4339" s="84" t="s">
        <v>14224</v>
      </c>
      <c r="C4339" s="84">
        <v>10</v>
      </c>
      <c r="D4339" s="122">
        <v>1.6324899315114678E-2</v>
      </c>
      <c r="E4339" s="122">
        <v>1.7185655603993995</v>
      </c>
      <c r="F4339" s="84" t="s">
        <v>12039</v>
      </c>
      <c r="G4339" s="84" t="b">
        <v>0</v>
      </c>
      <c r="H4339" s="84" t="b">
        <v>0</v>
      </c>
      <c r="I4339" s="84" t="b">
        <v>0</v>
      </c>
      <c r="J4339" s="84" t="b">
        <v>0</v>
      </c>
      <c r="K4339" s="84" t="b">
        <v>0</v>
      </c>
      <c r="L4339" s="84" t="b">
        <v>0</v>
      </c>
    </row>
    <row r="4340" spans="1:12" x14ac:dyDescent="0.25">
      <c r="A4340" s="84" t="s">
        <v>14391</v>
      </c>
      <c r="B4340" s="84" t="s">
        <v>14392</v>
      </c>
      <c r="C4340" s="84">
        <v>9</v>
      </c>
      <c r="D4340" s="122">
        <v>8.5493449907316395E-3</v>
      </c>
      <c r="E4340" s="122">
        <v>1.9922097555737481</v>
      </c>
      <c r="F4340" s="84" t="s">
        <v>12039</v>
      </c>
      <c r="G4340" s="84" t="b">
        <v>0</v>
      </c>
      <c r="H4340" s="84" t="b">
        <v>0</v>
      </c>
      <c r="I4340" s="84" t="b">
        <v>0</v>
      </c>
      <c r="J4340" s="84" t="b">
        <v>0</v>
      </c>
      <c r="K4340" s="84" t="b">
        <v>0</v>
      </c>
      <c r="L4340" s="84" t="b">
        <v>0</v>
      </c>
    </row>
    <row r="4341" spans="1:12" x14ac:dyDescent="0.25">
      <c r="A4341" s="84" t="s">
        <v>12350</v>
      </c>
      <c r="B4341" s="84" t="s">
        <v>12296</v>
      </c>
      <c r="C4341" s="84">
        <v>8</v>
      </c>
      <c r="D4341" s="122">
        <v>8.0270250627252869E-3</v>
      </c>
      <c r="E4341" s="122">
        <v>1.905059579854848</v>
      </c>
      <c r="F4341" s="84" t="s">
        <v>12039</v>
      </c>
      <c r="G4341" s="84" t="b">
        <v>0</v>
      </c>
      <c r="H4341" s="84" t="b">
        <v>0</v>
      </c>
      <c r="I4341" s="84" t="b">
        <v>0</v>
      </c>
      <c r="J4341" s="84" t="b">
        <v>0</v>
      </c>
      <c r="K4341" s="84" t="b">
        <v>0</v>
      </c>
      <c r="L4341" s="84" t="b">
        <v>0</v>
      </c>
    </row>
    <row r="4342" spans="1:12" x14ac:dyDescent="0.25">
      <c r="A4342" s="84" t="s">
        <v>2788</v>
      </c>
      <c r="B4342" s="84" t="s">
        <v>14278</v>
      </c>
      <c r="C4342" s="84">
        <v>8</v>
      </c>
      <c r="D4342" s="122">
        <v>8.0270250627252869E-3</v>
      </c>
      <c r="E4342" s="122">
        <v>1.2140585051901047</v>
      </c>
      <c r="F4342" s="84" t="s">
        <v>12039</v>
      </c>
      <c r="G4342" s="84" t="b">
        <v>0</v>
      </c>
      <c r="H4342" s="84" t="b">
        <v>0</v>
      </c>
      <c r="I4342" s="84" t="b">
        <v>0</v>
      </c>
      <c r="J4342" s="84" t="b">
        <v>0</v>
      </c>
      <c r="K4342" s="84" t="b">
        <v>0</v>
      </c>
      <c r="L4342" s="84" t="b">
        <v>0</v>
      </c>
    </row>
    <row r="4343" spans="1:12" x14ac:dyDescent="0.25">
      <c r="A4343" s="84" t="s">
        <v>14278</v>
      </c>
      <c r="B4343" s="84" t="s">
        <v>14256</v>
      </c>
      <c r="C4343" s="84">
        <v>8</v>
      </c>
      <c r="D4343" s="122">
        <v>8.0270250627252869E-3</v>
      </c>
      <c r="E4343" s="122">
        <v>1.6911797599097671</v>
      </c>
      <c r="F4343" s="84" t="s">
        <v>12039</v>
      </c>
      <c r="G4343" s="84" t="b">
        <v>0</v>
      </c>
      <c r="H4343" s="84" t="b">
        <v>0</v>
      </c>
      <c r="I4343" s="84" t="b">
        <v>0</v>
      </c>
      <c r="J4343" s="84" t="b">
        <v>0</v>
      </c>
      <c r="K4343" s="84" t="b">
        <v>0</v>
      </c>
      <c r="L4343" s="84" t="b">
        <v>0</v>
      </c>
    </row>
    <row r="4344" spans="1:12" x14ac:dyDescent="0.25">
      <c r="A4344" s="84" t="s">
        <v>14256</v>
      </c>
      <c r="B4344" s="84" t="s">
        <v>14278</v>
      </c>
      <c r="C4344" s="84">
        <v>8</v>
      </c>
      <c r="D4344" s="122">
        <v>8.0270250627252869E-3</v>
      </c>
      <c r="E4344" s="122">
        <v>1.6911797599097671</v>
      </c>
      <c r="F4344" s="84" t="s">
        <v>12039</v>
      </c>
      <c r="G4344" s="84" t="b">
        <v>0</v>
      </c>
      <c r="H4344" s="84" t="b">
        <v>0</v>
      </c>
      <c r="I4344" s="84" t="b">
        <v>0</v>
      </c>
      <c r="J4344" s="84" t="b">
        <v>0</v>
      </c>
      <c r="K4344" s="84" t="b">
        <v>0</v>
      </c>
      <c r="L4344" s="84" t="b">
        <v>0</v>
      </c>
    </row>
    <row r="4345" spans="1:12" x14ac:dyDescent="0.25">
      <c r="A4345" s="84" t="s">
        <v>14392</v>
      </c>
      <c r="B4345" s="84" t="s">
        <v>2922</v>
      </c>
      <c r="C4345" s="84">
        <v>8</v>
      </c>
      <c r="D4345" s="122">
        <v>8.0270250627252869E-3</v>
      </c>
      <c r="E4345" s="122">
        <v>1.4550905711788005</v>
      </c>
      <c r="F4345" s="84" t="s">
        <v>12039</v>
      </c>
      <c r="G4345" s="84" t="b">
        <v>0</v>
      </c>
      <c r="H4345" s="84" t="b">
        <v>0</v>
      </c>
      <c r="I4345" s="84" t="b">
        <v>0</v>
      </c>
      <c r="J4345" s="84" t="b">
        <v>0</v>
      </c>
      <c r="K4345" s="84" t="b">
        <v>0</v>
      </c>
      <c r="L4345" s="84" t="b">
        <v>0</v>
      </c>
    </row>
    <row r="4346" spans="1:12" x14ac:dyDescent="0.25">
      <c r="A4346" s="84" t="s">
        <v>2713</v>
      </c>
      <c r="B4346" s="84" t="s">
        <v>731</v>
      </c>
      <c r="C4346" s="84">
        <v>6</v>
      </c>
      <c r="D4346" s="122">
        <v>6.8035837601054059E-3</v>
      </c>
      <c r="E4346" s="122">
        <v>0.91169015875386117</v>
      </c>
      <c r="F4346" s="84" t="s">
        <v>12039</v>
      </c>
      <c r="G4346" s="84" t="b">
        <v>0</v>
      </c>
      <c r="H4346" s="84" t="b">
        <v>0</v>
      </c>
      <c r="I4346" s="84" t="b">
        <v>0</v>
      </c>
      <c r="J4346" s="84" t="b">
        <v>0</v>
      </c>
      <c r="K4346" s="84" t="b">
        <v>0</v>
      </c>
      <c r="L4346" s="84" t="b">
        <v>0</v>
      </c>
    </row>
    <row r="4347" spans="1:12" x14ac:dyDescent="0.25">
      <c r="A4347" s="84" t="s">
        <v>14495</v>
      </c>
      <c r="B4347" s="84" t="s">
        <v>14585</v>
      </c>
      <c r="C4347" s="84">
        <v>5</v>
      </c>
      <c r="D4347" s="122">
        <v>6.0833482538371845E-3</v>
      </c>
      <c r="E4347" s="122">
        <v>2.2474822606770544</v>
      </c>
      <c r="F4347" s="84" t="s">
        <v>12039</v>
      </c>
      <c r="G4347" s="84" t="b">
        <v>0</v>
      </c>
      <c r="H4347" s="84" t="b">
        <v>0</v>
      </c>
      <c r="I4347" s="84" t="b">
        <v>0</v>
      </c>
      <c r="J4347" s="84" t="b">
        <v>0</v>
      </c>
      <c r="K4347" s="84" t="b">
        <v>0</v>
      </c>
      <c r="L4347" s="84" t="b">
        <v>0</v>
      </c>
    </row>
    <row r="4348" spans="1:12" x14ac:dyDescent="0.25">
      <c r="A4348" s="84" t="s">
        <v>14585</v>
      </c>
      <c r="B4348" s="84" t="s">
        <v>14301</v>
      </c>
      <c r="C4348" s="84">
        <v>5</v>
      </c>
      <c r="D4348" s="122">
        <v>6.0833482538371845E-3</v>
      </c>
      <c r="E4348" s="122">
        <v>2.2474822606770544</v>
      </c>
      <c r="F4348" s="84" t="s">
        <v>12039</v>
      </c>
      <c r="G4348" s="84" t="b">
        <v>0</v>
      </c>
      <c r="H4348" s="84" t="b">
        <v>0</v>
      </c>
      <c r="I4348" s="84" t="b">
        <v>0</v>
      </c>
      <c r="J4348" s="84" t="b">
        <v>0</v>
      </c>
      <c r="K4348" s="84" t="b">
        <v>0</v>
      </c>
      <c r="L4348" s="84" t="b">
        <v>0</v>
      </c>
    </row>
    <row r="4349" spans="1:12" x14ac:dyDescent="0.25">
      <c r="A4349" s="84" t="s">
        <v>855</v>
      </c>
      <c r="B4349" s="84" t="s">
        <v>2788</v>
      </c>
      <c r="C4349" s="84">
        <v>5</v>
      </c>
      <c r="D4349" s="122">
        <v>6.0833482538371845E-3</v>
      </c>
      <c r="E4349" s="122">
        <v>1.0843208857000359</v>
      </c>
      <c r="F4349" s="84" t="s">
        <v>12039</v>
      </c>
      <c r="G4349" s="84" t="b">
        <v>0</v>
      </c>
      <c r="H4349" s="84" t="b">
        <v>0</v>
      </c>
      <c r="I4349" s="84" t="b">
        <v>0</v>
      </c>
      <c r="J4349" s="84" t="b">
        <v>0</v>
      </c>
      <c r="K4349" s="84" t="b">
        <v>0</v>
      </c>
      <c r="L4349" s="84" t="b">
        <v>0</v>
      </c>
    </row>
    <row r="4350" spans="1:12" x14ac:dyDescent="0.25">
      <c r="A4350" s="84" t="s">
        <v>751</v>
      </c>
      <c r="B4350" s="84" t="s">
        <v>14214</v>
      </c>
      <c r="C4350" s="84">
        <v>5</v>
      </c>
      <c r="D4350" s="122">
        <v>6.0833482538371845E-3</v>
      </c>
      <c r="E4350" s="122">
        <v>1.7369372504704421</v>
      </c>
      <c r="F4350" s="84" t="s">
        <v>12039</v>
      </c>
      <c r="G4350" s="84" t="b">
        <v>0</v>
      </c>
      <c r="H4350" s="84" t="b">
        <v>0</v>
      </c>
      <c r="I4350" s="84" t="b">
        <v>0</v>
      </c>
      <c r="J4350" s="84" t="b">
        <v>0</v>
      </c>
      <c r="K4350" s="84" t="b">
        <v>0</v>
      </c>
      <c r="L4350" s="84" t="b">
        <v>0</v>
      </c>
    </row>
    <row r="4351" spans="1:12" x14ac:dyDescent="0.25">
      <c r="A4351" s="84" t="s">
        <v>12277</v>
      </c>
      <c r="B4351" s="84" t="s">
        <v>2788</v>
      </c>
      <c r="C4351" s="84">
        <v>4</v>
      </c>
      <c r="D4351" s="122">
        <v>6.529959726045872E-3</v>
      </c>
      <c r="E4351" s="122">
        <v>1.2562561849845595</v>
      </c>
      <c r="F4351" s="84" t="s">
        <v>12039</v>
      </c>
      <c r="G4351" s="84" t="b">
        <v>0</v>
      </c>
      <c r="H4351" s="84" t="b">
        <v>0</v>
      </c>
      <c r="I4351" s="84" t="b">
        <v>0</v>
      </c>
      <c r="J4351" s="84" t="b">
        <v>0</v>
      </c>
      <c r="K4351" s="84" t="b">
        <v>0</v>
      </c>
      <c r="L4351" s="84" t="b">
        <v>0</v>
      </c>
    </row>
    <row r="4352" spans="1:12" x14ac:dyDescent="0.25">
      <c r="A4352" s="84" t="s">
        <v>2803</v>
      </c>
      <c r="B4352" s="84" t="s">
        <v>731</v>
      </c>
      <c r="C4352" s="84">
        <v>4</v>
      </c>
      <c r="D4352" s="122">
        <v>5.2717361287042581E-3</v>
      </c>
      <c r="E4352" s="122">
        <v>0.45684529874535096</v>
      </c>
      <c r="F4352" s="84" t="s">
        <v>12039</v>
      </c>
      <c r="G4352" s="84" t="b">
        <v>0</v>
      </c>
      <c r="H4352" s="84" t="b">
        <v>0</v>
      </c>
      <c r="I4352" s="84" t="b">
        <v>0</v>
      </c>
      <c r="J4352" s="84" t="b">
        <v>0</v>
      </c>
      <c r="K4352" s="84" t="b">
        <v>0</v>
      </c>
      <c r="L4352" s="84" t="b">
        <v>0</v>
      </c>
    </row>
    <row r="4353" spans="1:12" x14ac:dyDescent="0.25">
      <c r="A4353" s="84" t="s">
        <v>14278</v>
      </c>
      <c r="B4353" s="84" t="s">
        <v>14268</v>
      </c>
      <c r="C4353" s="84">
        <v>4</v>
      </c>
      <c r="D4353" s="122">
        <v>5.2717361287042581E-3</v>
      </c>
      <c r="E4353" s="122">
        <v>1.6454222693490919</v>
      </c>
      <c r="F4353" s="84" t="s">
        <v>12039</v>
      </c>
      <c r="G4353" s="84" t="b">
        <v>0</v>
      </c>
      <c r="H4353" s="84" t="b">
        <v>0</v>
      </c>
      <c r="I4353" s="84" t="b">
        <v>0</v>
      </c>
      <c r="J4353" s="84" t="b">
        <v>0</v>
      </c>
      <c r="K4353" s="84" t="b">
        <v>0</v>
      </c>
      <c r="L4353" s="84" t="b">
        <v>0</v>
      </c>
    </row>
    <row r="4354" spans="1:12" x14ac:dyDescent="0.25">
      <c r="A4354" s="84" t="s">
        <v>14268</v>
      </c>
      <c r="B4354" s="84" t="s">
        <v>14227</v>
      </c>
      <c r="C4354" s="84">
        <v>4</v>
      </c>
      <c r="D4354" s="122">
        <v>5.2717361287042581E-3</v>
      </c>
      <c r="E4354" s="122">
        <v>1.7703610059573918</v>
      </c>
      <c r="F4354" s="84" t="s">
        <v>12039</v>
      </c>
      <c r="G4354" s="84" t="b">
        <v>0</v>
      </c>
      <c r="H4354" s="84" t="b">
        <v>0</v>
      </c>
      <c r="I4354" s="84" t="b">
        <v>0</v>
      </c>
      <c r="J4354" s="84" t="b">
        <v>0</v>
      </c>
      <c r="K4354" s="84" t="b">
        <v>0</v>
      </c>
      <c r="L4354" s="84" t="b">
        <v>0</v>
      </c>
    </row>
    <row r="4355" spans="1:12" x14ac:dyDescent="0.25">
      <c r="A4355" s="84" t="s">
        <v>14227</v>
      </c>
      <c r="B4355" s="84" t="s">
        <v>14712</v>
      </c>
      <c r="C4355" s="84">
        <v>4</v>
      </c>
      <c r="D4355" s="122">
        <v>5.2717361287042581E-3</v>
      </c>
      <c r="E4355" s="122">
        <v>1.9464522650130731</v>
      </c>
      <c r="F4355" s="84" t="s">
        <v>12039</v>
      </c>
      <c r="G4355" s="84" t="b">
        <v>0</v>
      </c>
      <c r="H4355" s="84" t="b">
        <v>0</v>
      </c>
      <c r="I4355" s="84" t="b">
        <v>0</v>
      </c>
      <c r="J4355" s="84" t="b">
        <v>0</v>
      </c>
      <c r="K4355" s="84" t="b">
        <v>0</v>
      </c>
      <c r="L4355" s="84" t="b">
        <v>0</v>
      </c>
    </row>
    <row r="4356" spans="1:12" x14ac:dyDescent="0.25">
      <c r="A4356" s="84" t="s">
        <v>14712</v>
      </c>
      <c r="B4356" s="84" t="s">
        <v>14713</v>
      </c>
      <c r="C4356" s="84">
        <v>4</v>
      </c>
      <c r="D4356" s="122">
        <v>5.2717361287042581E-3</v>
      </c>
      <c r="E4356" s="122">
        <v>2.3443922736851106</v>
      </c>
      <c r="F4356" s="84" t="s">
        <v>12039</v>
      </c>
      <c r="G4356" s="84" t="b">
        <v>0</v>
      </c>
      <c r="H4356" s="84" t="b">
        <v>0</v>
      </c>
      <c r="I4356" s="84" t="b">
        <v>0</v>
      </c>
      <c r="J4356" s="84" t="b">
        <v>0</v>
      </c>
      <c r="K4356" s="84" t="b">
        <v>0</v>
      </c>
      <c r="L4356" s="84" t="b">
        <v>0</v>
      </c>
    </row>
    <row r="4357" spans="1:12" x14ac:dyDescent="0.25">
      <c r="A4357" s="84" t="s">
        <v>14713</v>
      </c>
      <c r="B4357" s="84" t="s">
        <v>12359</v>
      </c>
      <c r="C4357" s="84">
        <v>4</v>
      </c>
      <c r="D4357" s="122">
        <v>5.2717361287042581E-3</v>
      </c>
      <c r="E4357" s="122">
        <v>1.5314789170422551</v>
      </c>
      <c r="F4357" s="84" t="s">
        <v>12039</v>
      </c>
      <c r="G4357" s="84" t="b">
        <v>0</v>
      </c>
      <c r="H4357" s="84" t="b">
        <v>0</v>
      </c>
      <c r="I4357" s="84" t="b">
        <v>0</v>
      </c>
      <c r="J4357" s="84" t="b">
        <v>0</v>
      </c>
      <c r="K4357" s="84" t="b">
        <v>0</v>
      </c>
      <c r="L4357" s="84" t="b">
        <v>0</v>
      </c>
    </row>
    <row r="4358" spans="1:12" x14ac:dyDescent="0.25">
      <c r="A4358" s="84" t="s">
        <v>731</v>
      </c>
      <c r="B4358" s="84" t="s">
        <v>2793</v>
      </c>
      <c r="C4358" s="84">
        <v>4</v>
      </c>
      <c r="D4358" s="122">
        <v>5.2717361287042581E-3</v>
      </c>
      <c r="E4358" s="122">
        <v>1.050201702551435</v>
      </c>
      <c r="F4358" s="84" t="s">
        <v>12039</v>
      </c>
      <c r="G4358" s="84" t="b">
        <v>0</v>
      </c>
      <c r="H4358" s="84" t="b">
        <v>0</v>
      </c>
      <c r="I4358" s="84" t="b">
        <v>0</v>
      </c>
      <c r="J4358" s="84" t="b">
        <v>0</v>
      </c>
      <c r="K4358" s="84" t="b">
        <v>0</v>
      </c>
      <c r="L4358" s="84" t="b">
        <v>0</v>
      </c>
    </row>
    <row r="4359" spans="1:12" x14ac:dyDescent="0.25">
      <c r="A4359" s="84" t="s">
        <v>14275</v>
      </c>
      <c r="B4359" s="84" t="s">
        <v>2803</v>
      </c>
      <c r="C4359" s="84">
        <v>3</v>
      </c>
      <c r="D4359" s="122">
        <v>4.3454595780589135E-3</v>
      </c>
      <c r="E4359" s="122">
        <v>1.6040295841908669</v>
      </c>
      <c r="F4359" s="84" t="s">
        <v>12039</v>
      </c>
      <c r="G4359" s="84" t="b">
        <v>1</v>
      </c>
      <c r="H4359" s="84" t="b">
        <v>0</v>
      </c>
      <c r="I4359" s="84" t="b">
        <v>0</v>
      </c>
      <c r="J4359" s="84" t="b">
        <v>0</v>
      </c>
      <c r="K4359" s="84" t="b">
        <v>0</v>
      </c>
      <c r="L4359" s="84" t="b">
        <v>0</v>
      </c>
    </row>
    <row r="4360" spans="1:12" x14ac:dyDescent="0.25">
      <c r="A4360" s="84" t="s">
        <v>2803</v>
      </c>
      <c r="B4360" s="84" t="s">
        <v>14859</v>
      </c>
      <c r="C4360" s="84">
        <v>3</v>
      </c>
      <c r="D4360" s="122">
        <v>4.3454595780589135E-3</v>
      </c>
      <c r="E4360" s="122">
        <v>1.667698664060244</v>
      </c>
      <c r="F4360" s="84" t="s">
        <v>12039</v>
      </c>
      <c r="G4360" s="84" t="b">
        <v>0</v>
      </c>
      <c r="H4360" s="84" t="b">
        <v>0</v>
      </c>
      <c r="I4360" s="84" t="b">
        <v>0</v>
      </c>
      <c r="J4360" s="84" t="b">
        <v>0</v>
      </c>
      <c r="K4360" s="84" t="b">
        <v>0</v>
      </c>
      <c r="L4360" s="84" t="b">
        <v>0</v>
      </c>
    </row>
    <row r="4361" spans="1:12" x14ac:dyDescent="0.25">
      <c r="A4361" s="84" t="s">
        <v>14859</v>
      </c>
      <c r="B4361" s="84" t="s">
        <v>12280</v>
      </c>
      <c r="C4361" s="84">
        <v>3</v>
      </c>
      <c r="D4361" s="122">
        <v>4.3454595780589135E-3</v>
      </c>
      <c r="E4361" s="122">
        <v>1.6911797599097671</v>
      </c>
      <c r="F4361" s="84" t="s">
        <v>12039</v>
      </c>
      <c r="G4361" s="84" t="b">
        <v>0</v>
      </c>
      <c r="H4361" s="84" t="b">
        <v>0</v>
      </c>
      <c r="I4361" s="84" t="b">
        <v>0</v>
      </c>
      <c r="J4361" s="84" t="b">
        <v>0</v>
      </c>
      <c r="K4361" s="84" t="b">
        <v>0</v>
      </c>
      <c r="L4361" s="84" t="b">
        <v>0</v>
      </c>
    </row>
    <row r="4362" spans="1:12" x14ac:dyDescent="0.25">
      <c r="A4362" s="84" t="s">
        <v>12280</v>
      </c>
      <c r="B4362" s="84" t="s">
        <v>981</v>
      </c>
      <c r="C4362" s="84">
        <v>3</v>
      </c>
      <c r="D4362" s="122">
        <v>4.3454595780589135E-3</v>
      </c>
      <c r="E4362" s="122">
        <v>1.3901497642457858</v>
      </c>
      <c r="F4362" s="84" t="s">
        <v>12039</v>
      </c>
      <c r="G4362" s="84" t="b">
        <v>0</v>
      </c>
      <c r="H4362" s="84" t="b">
        <v>0</v>
      </c>
      <c r="I4362" s="84" t="b">
        <v>0</v>
      </c>
      <c r="J4362" s="84" t="b">
        <v>0</v>
      </c>
      <c r="K4362" s="84" t="b">
        <v>0</v>
      </c>
      <c r="L4362" s="84" t="b">
        <v>0</v>
      </c>
    </row>
    <row r="4363" spans="1:12" x14ac:dyDescent="0.25">
      <c r="A4363" s="84" t="s">
        <v>981</v>
      </c>
      <c r="B4363" s="84" t="s">
        <v>14667</v>
      </c>
      <c r="C4363" s="84">
        <v>3</v>
      </c>
      <c r="D4363" s="122">
        <v>4.3454595780589135E-3</v>
      </c>
      <c r="E4363" s="122">
        <v>2.2474822606770544</v>
      </c>
      <c r="F4363" s="84" t="s">
        <v>12039</v>
      </c>
      <c r="G4363" s="84" t="b">
        <v>0</v>
      </c>
      <c r="H4363" s="84" t="b">
        <v>0</v>
      </c>
      <c r="I4363" s="84" t="b">
        <v>0</v>
      </c>
      <c r="J4363" s="84" t="b">
        <v>0</v>
      </c>
      <c r="K4363" s="84" t="b">
        <v>0</v>
      </c>
      <c r="L4363" s="84" t="b">
        <v>0</v>
      </c>
    </row>
    <row r="4364" spans="1:12" x14ac:dyDescent="0.25">
      <c r="A4364" s="84" t="s">
        <v>14667</v>
      </c>
      <c r="B4364" s="84" t="s">
        <v>14668</v>
      </c>
      <c r="C4364" s="84">
        <v>3</v>
      </c>
      <c r="D4364" s="122">
        <v>4.3454595780589135E-3</v>
      </c>
      <c r="E4364" s="122">
        <v>2.4693310102934105</v>
      </c>
      <c r="F4364" s="84" t="s">
        <v>12039</v>
      </c>
      <c r="G4364" s="84" t="b">
        <v>0</v>
      </c>
      <c r="H4364" s="84" t="b">
        <v>0</v>
      </c>
      <c r="I4364" s="84" t="b">
        <v>0</v>
      </c>
      <c r="J4364" s="84" t="b">
        <v>0</v>
      </c>
      <c r="K4364" s="84" t="b">
        <v>0</v>
      </c>
      <c r="L4364" s="84" t="b">
        <v>0</v>
      </c>
    </row>
    <row r="4365" spans="1:12" x14ac:dyDescent="0.25">
      <c r="A4365" s="84" t="s">
        <v>14668</v>
      </c>
      <c r="B4365" s="84" t="s">
        <v>14860</v>
      </c>
      <c r="C4365" s="84">
        <v>3</v>
      </c>
      <c r="D4365" s="122">
        <v>4.3454595780589135E-3</v>
      </c>
      <c r="E4365" s="122">
        <v>2.4693310102934105</v>
      </c>
      <c r="F4365" s="84" t="s">
        <v>12039</v>
      </c>
      <c r="G4365" s="84" t="b">
        <v>0</v>
      </c>
      <c r="H4365" s="84" t="b">
        <v>0</v>
      </c>
      <c r="I4365" s="84" t="b">
        <v>0</v>
      </c>
      <c r="J4365" s="84" t="b">
        <v>0</v>
      </c>
      <c r="K4365" s="84" t="b">
        <v>0</v>
      </c>
      <c r="L4365" s="84" t="b">
        <v>0</v>
      </c>
    </row>
    <row r="4366" spans="1:12" x14ac:dyDescent="0.25">
      <c r="A4366" s="84" t="s">
        <v>14860</v>
      </c>
      <c r="B4366" s="84" t="s">
        <v>14861</v>
      </c>
      <c r="C4366" s="84">
        <v>3</v>
      </c>
      <c r="D4366" s="122">
        <v>4.3454595780589135E-3</v>
      </c>
      <c r="E4366" s="122">
        <v>2.4693310102934105</v>
      </c>
      <c r="F4366" s="84" t="s">
        <v>12039</v>
      </c>
      <c r="G4366" s="84" t="b">
        <v>0</v>
      </c>
      <c r="H4366" s="84" t="b">
        <v>0</v>
      </c>
      <c r="I4366" s="84" t="b">
        <v>0</v>
      </c>
      <c r="J4366" s="84" t="b">
        <v>0</v>
      </c>
      <c r="K4366" s="84" t="b">
        <v>0</v>
      </c>
      <c r="L4366" s="84" t="b">
        <v>0</v>
      </c>
    </row>
    <row r="4367" spans="1:12" x14ac:dyDescent="0.25">
      <c r="A4367" s="84" t="s">
        <v>14861</v>
      </c>
      <c r="B4367" s="84" t="s">
        <v>2922</v>
      </c>
      <c r="C4367" s="84">
        <v>3</v>
      </c>
      <c r="D4367" s="122">
        <v>4.3454595780589135E-3</v>
      </c>
      <c r="E4367" s="122">
        <v>1.4550905711788005</v>
      </c>
      <c r="F4367" s="84" t="s">
        <v>12039</v>
      </c>
      <c r="G4367" s="84" t="b">
        <v>0</v>
      </c>
      <c r="H4367" s="84" t="b">
        <v>0</v>
      </c>
      <c r="I4367" s="84" t="b">
        <v>0</v>
      </c>
      <c r="J4367" s="84" t="b">
        <v>0</v>
      </c>
      <c r="K4367" s="84" t="b">
        <v>0</v>
      </c>
      <c r="L4367" s="84" t="b">
        <v>0</v>
      </c>
    </row>
    <row r="4368" spans="1:12" x14ac:dyDescent="0.25">
      <c r="A4368" s="84" t="s">
        <v>2922</v>
      </c>
      <c r="B4368" s="84" t="s">
        <v>2999</v>
      </c>
      <c r="C4368" s="84">
        <v>3</v>
      </c>
      <c r="D4368" s="122">
        <v>4.3454595780589135E-3</v>
      </c>
      <c r="E4368" s="122">
        <v>0.96418103197350458</v>
      </c>
      <c r="F4368" s="84" t="s">
        <v>12039</v>
      </c>
      <c r="G4368" s="84" t="b">
        <v>0</v>
      </c>
      <c r="H4368" s="84" t="b">
        <v>0</v>
      </c>
      <c r="I4368" s="84" t="b">
        <v>0</v>
      </c>
      <c r="J4368" s="84" t="b">
        <v>0</v>
      </c>
      <c r="K4368" s="84" t="b">
        <v>0</v>
      </c>
      <c r="L4368" s="84" t="b">
        <v>0</v>
      </c>
    </row>
    <row r="4369" spans="1:12" x14ac:dyDescent="0.25">
      <c r="A4369" s="84" t="s">
        <v>2999</v>
      </c>
      <c r="B4369" s="84" t="s">
        <v>2803</v>
      </c>
      <c r="C4369" s="84">
        <v>3</v>
      </c>
      <c r="D4369" s="122">
        <v>4.3454595780589135E-3</v>
      </c>
      <c r="E4369" s="122">
        <v>0.8258783338072232</v>
      </c>
      <c r="F4369" s="84" t="s">
        <v>12039</v>
      </c>
      <c r="G4369" s="84" t="b">
        <v>0</v>
      </c>
      <c r="H4369" s="84" t="b">
        <v>0</v>
      </c>
      <c r="I4369" s="84" t="b">
        <v>0</v>
      </c>
      <c r="J4369" s="84" t="b">
        <v>0</v>
      </c>
      <c r="K4369" s="84" t="b">
        <v>0</v>
      </c>
      <c r="L4369" s="84" t="b">
        <v>0</v>
      </c>
    </row>
    <row r="4370" spans="1:12" x14ac:dyDescent="0.25">
      <c r="A4370" s="84" t="s">
        <v>2803</v>
      </c>
      <c r="B4370" s="84" t="s">
        <v>14188</v>
      </c>
      <c r="C4370" s="84">
        <v>3</v>
      </c>
      <c r="D4370" s="122">
        <v>4.3454595780589135E-3</v>
      </c>
      <c r="E4370" s="122">
        <v>1.667698664060244</v>
      </c>
      <c r="F4370" s="84" t="s">
        <v>12039</v>
      </c>
      <c r="G4370" s="84" t="b">
        <v>0</v>
      </c>
      <c r="H4370" s="84" t="b">
        <v>0</v>
      </c>
      <c r="I4370" s="84" t="b">
        <v>0</v>
      </c>
      <c r="J4370" s="84" t="b">
        <v>0</v>
      </c>
      <c r="K4370" s="84" t="b">
        <v>0</v>
      </c>
      <c r="L4370" s="84" t="b">
        <v>0</v>
      </c>
    </row>
    <row r="4371" spans="1:12" x14ac:dyDescent="0.25">
      <c r="A4371" s="84" t="s">
        <v>14188</v>
      </c>
      <c r="B4371" s="84" t="s">
        <v>731</v>
      </c>
      <c r="C4371" s="84">
        <v>3</v>
      </c>
      <c r="D4371" s="122">
        <v>4.3454595780589135E-3</v>
      </c>
      <c r="E4371" s="122">
        <v>1.1335389083702174</v>
      </c>
      <c r="F4371" s="84" t="s">
        <v>12039</v>
      </c>
      <c r="G4371" s="84" t="b">
        <v>0</v>
      </c>
      <c r="H4371" s="84" t="b">
        <v>0</v>
      </c>
      <c r="I4371" s="84" t="b">
        <v>0</v>
      </c>
      <c r="J4371" s="84" t="b">
        <v>0</v>
      </c>
      <c r="K4371" s="84" t="b">
        <v>0</v>
      </c>
      <c r="L4371" s="84" t="b">
        <v>0</v>
      </c>
    </row>
    <row r="4372" spans="1:12" x14ac:dyDescent="0.25">
      <c r="A4372" s="84" t="s">
        <v>14278</v>
      </c>
      <c r="B4372" s="84" t="s">
        <v>14725</v>
      </c>
      <c r="C4372" s="84">
        <v>3</v>
      </c>
      <c r="D4372" s="122">
        <v>4.3454595780589135E-3</v>
      </c>
      <c r="E4372" s="122">
        <v>1.7423322823571483</v>
      </c>
      <c r="F4372" s="84" t="s">
        <v>12039</v>
      </c>
      <c r="G4372" s="84" t="b">
        <v>0</v>
      </c>
      <c r="H4372" s="84" t="b">
        <v>0</v>
      </c>
      <c r="I4372" s="84" t="b">
        <v>0</v>
      </c>
      <c r="J4372" s="84" t="b">
        <v>0</v>
      </c>
      <c r="K4372" s="84" t="b">
        <v>0</v>
      </c>
      <c r="L4372" s="84" t="b">
        <v>0</v>
      </c>
    </row>
    <row r="4373" spans="1:12" x14ac:dyDescent="0.25">
      <c r="A4373" s="84" t="s">
        <v>14725</v>
      </c>
      <c r="B4373" s="84" t="s">
        <v>14928</v>
      </c>
      <c r="C4373" s="84">
        <v>3</v>
      </c>
      <c r="D4373" s="122">
        <v>4.3454595780589135E-3</v>
      </c>
      <c r="E4373" s="122">
        <v>2.3443922736851106</v>
      </c>
      <c r="F4373" s="84" t="s">
        <v>12039</v>
      </c>
      <c r="G4373" s="84" t="b">
        <v>0</v>
      </c>
      <c r="H4373" s="84" t="b">
        <v>0</v>
      </c>
      <c r="I4373" s="84" t="b">
        <v>0</v>
      </c>
      <c r="J4373" s="84" t="b">
        <v>0</v>
      </c>
      <c r="K4373" s="84" t="b">
        <v>0</v>
      </c>
      <c r="L4373" s="84" t="b">
        <v>0</v>
      </c>
    </row>
    <row r="4374" spans="1:12" x14ac:dyDescent="0.25">
      <c r="A4374" s="84" t="s">
        <v>14928</v>
      </c>
      <c r="B4374" s="84" t="s">
        <v>14349</v>
      </c>
      <c r="C4374" s="84">
        <v>3</v>
      </c>
      <c r="D4374" s="122">
        <v>4.3454595780589135E-3</v>
      </c>
      <c r="E4374" s="122">
        <v>2.3443922736851106</v>
      </c>
      <c r="F4374" s="84" t="s">
        <v>12039</v>
      </c>
      <c r="G4374" s="84" t="b">
        <v>0</v>
      </c>
      <c r="H4374" s="84" t="b">
        <v>0</v>
      </c>
      <c r="I4374" s="84" t="b">
        <v>0</v>
      </c>
      <c r="J4374" s="84" t="b">
        <v>0</v>
      </c>
      <c r="K4374" s="84" t="b">
        <v>0</v>
      </c>
      <c r="L4374" s="84" t="b">
        <v>0</v>
      </c>
    </row>
    <row r="4375" spans="1:12" x14ac:dyDescent="0.25">
      <c r="A4375" s="84" t="s">
        <v>14349</v>
      </c>
      <c r="B4375" s="84" t="s">
        <v>14929</v>
      </c>
      <c r="C4375" s="84">
        <v>3</v>
      </c>
      <c r="D4375" s="122">
        <v>4.3454595780589135E-3</v>
      </c>
      <c r="E4375" s="122">
        <v>2.3443922736851106</v>
      </c>
      <c r="F4375" s="84" t="s">
        <v>12039</v>
      </c>
      <c r="G4375" s="84" t="b">
        <v>0</v>
      </c>
      <c r="H4375" s="84" t="b">
        <v>0</v>
      </c>
      <c r="I4375" s="84" t="b">
        <v>0</v>
      </c>
      <c r="J4375" s="84" t="b">
        <v>0</v>
      </c>
      <c r="K4375" s="84" t="b">
        <v>0</v>
      </c>
      <c r="L4375" s="84" t="b">
        <v>0</v>
      </c>
    </row>
    <row r="4376" spans="1:12" x14ac:dyDescent="0.25">
      <c r="A4376" s="84" t="s">
        <v>14929</v>
      </c>
      <c r="B4376" s="84" t="s">
        <v>14930</v>
      </c>
      <c r="C4376" s="84">
        <v>3</v>
      </c>
      <c r="D4376" s="122">
        <v>4.3454595780589135E-3</v>
      </c>
      <c r="E4376" s="122">
        <v>2.4693310102934105</v>
      </c>
      <c r="F4376" s="84" t="s">
        <v>12039</v>
      </c>
      <c r="G4376" s="84" t="b">
        <v>0</v>
      </c>
      <c r="H4376" s="84" t="b">
        <v>0</v>
      </c>
      <c r="I4376" s="84" t="b">
        <v>0</v>
      </c>
      <c r="J4376" s="84" t="b">
        <v>0</v>
      </c>
      <c r="K4376" s="84" t="b">
        <v>0</v>
      </c>
      <c r="L4376" s="84" t="b">
        <v>0</v>
      </c>
    </row>
    <row r="4377" spans="1:12" x14ac:dyDescent="0.25">
      <c r="A4377" s="84" t="s">
        <v>14930</v>
      </c>
      <c r="B4377" s="84" t="s">
        <v>12359</v>
      </c>
      <c r="C4377" s="84">
        <v>3</v>
      </c>
      <c r="D4377" s="122">
        <v>4.3454595780589135E-3</v>
      </c>
      <c r="E4377" s="122">
        <v>1.5314789170422551</v>
      </c>
      <c r="F4377" s="84" t="s">
        <v>12039</v>
      </c>
      <c r="G4377" s="84" t="b">
        <v>0</v>
      </c>
      <c r="H4377" s="84" t="b">
        <v>0</v>
      </c>
      <c r="I4377" s="84" t="b">
        <v>0</v>
      </c>
      <c r="J4377" s="84" t="b">
        <v>0</v>
      </c>
      <c r="K4377" s="84" t="b">
        <v>0</v>
      </c>
      <c r="L4377" s="84" t="b">
        <v>0</v>
      </c>
    </row>
    <row r="4378" spans="1:12" x14ac:dyDescent="0.25">
      <c r="A4378" s="84" t="s">
        <v>14411</v>
      </c>
      <c r="B4378" s="84" t="s">
        <v>14412</v>
      </c>
      <c r="C4378" s="84">
        <v>3</v>
      </c>
      <c r="D4378" s="122">
        <v>4.3454595780589135E-3</v>
      </c>
      <c r="E4378" s="122">
        <v>2.4693310102934105</v>
      </c>
      <c r="F4378" s="84" t="s">
        <v>12039</v>
      </c>
      <c r="G4378" s="84" t="b">
        <v>0</v>
      </c>
      <c r="H4378" s="84" t="b">
        <v>0</v>
      </c>
      <c r="I4378" s="84" t="b">
        <v>0</v>
      </c>
      <c r="J4378" s="84" t="b">
        <v>0</v>
      </c>
      <c r="K4378" s="84" t="b">
        <v>0</v>
      </c>
      <c r="L4378" s="84" t="b">
        <v>0</v>
      </c>
    </row>
    <row r="4379" spans="1:12" x14ac:dyDescent="0.25">
      <c r="A4379" s="84" t="s">
        <v>14875</v>
      </c>
      <c r="B4379" s="84" t="s">
        <v>2803</v>
      </c>
      <c r="C4379" s="84">
        <v>3</v>
      </c>
      <c r="D4379" s="122">
        <v>4.3454595780589135E-3</v>
      </c>
      <c r="E4379" s="122">
        <v>1.6040295841908669</v>
      </c>
      <c r="F4379" s="84" t="s">
        <v>12039</v>
      </c>
      <c r="G4379" s="84" t="b">
        <v>0</v>
      </c>
      <c r="H4379" s="84" t="b">
        <v>0</v>
      </c>
      <c r="I4379" s="84" t="b">
        <v>0</v>
      </c>
      <c r="J4379" s="84" t="b">
        <v>0</v>
      </c>
      <c r="K4379" s="84" t="b">
        <v>0</v>
      </c>
      <c r="L4379" s="84" t="b">
        <v>0</v>
      </c>
    </row>
    <row r="4380" spans="1:12" x14ac:dyDescent="0.25">
      <c r="A4380" s="84" t="s">
        <v>2803</v>
      </c>
      <c r="B4380" s="84" t="s">
        <v>14214</v>
      </c>
      <c r="C4380" s="84">
        <v>3</v>
      </c>
      <c r="D4380" s="122">
        <v>4.3454595780589135E-3</v>
      </c>
      <c r="E4380" s="122">
        <v>1.1905774093405816</v>
      </c>
      <c r="F4380" s="84" t="s">
        <v>12039</v>
      </c>
      <c r="G4380" s="84" t="b">
        <v>0</v>
      </c>
      <c r="H4380" s="84" t="b">
        <v>0</v>
      </c>
      <c r="I4380" s="84" t="b">
        <v>0</v>
      </c>
      <c r="J4380" s="84" t="b">
        <v>0</v>
      </c>
      <c r="K4380" s="84" t="b">
        <v>0</v>
      </c>
      <c r="L4380" s="84" t="b">
        <v>0</v>
      </c>
    </row>
    <row r="4381" spans="1:12" x14ac:dyDescent="0.25">
      <c r="A4381" s="84" t="s">
        <v>2788</v>
      </c>
      <c r="B4381" s="84" t="s">
        <v>972</v>
      </c>
      <c r="C4381" s="84">
        <v>3</v>
      </c>
      <c r="D4381" s="122">
        <v>4.3454595780589135E-3</v>
      </c>
      <c r="E4381" s="122">
        <v>1.5150885008540858</v>
      </c>
      <c r="F4381" s="84" t="s">
        <v>12039</v>
      </c>
      <c r="G4381" s="84" t="b">
        <v>0</v>
      </c>
      <c r="H4381" s="84" t="b">
        <v>0</v>
      </c>
      <c r="I4381" s="84" t="b">
        <v>0</v>
      </c>
      <c r="J4381" s="84" t="b">
        <v>0</v>
      </c>
      <c r="K4381" s="84" t="b">
        <v>0</v>
      </c>
      <c r="L4381" s="84" t="b">
        <v>0</v>
      </c>
    </row>
    <row r="4382" spans="1:12" x14ac:dyDescent="0.25">
      <c r="A4382" s="84" t="s">
        <v>972</v>
      </c>
      <c r="B4382" s="84" t="s">
        <v>855</v>
      </c>
      <c r="C4382" s="84">
        <v>3</v>
      </c>
      <c r="D4382" s="122">
        <v>4.3454595780589135E-3</v>
      </c>
      <c r="E4382" s="122">
        <v>1.8003242293348352</v>
      </c>
      <c r="F4382" s="84" t="s">
        <v>12039</v>
      </c>
      <c r="G4382" s="84" t="b">
        <v>0</v>
      </c>
      <c r="H4382" s="84" t="b">
        <v>0</v>
      </c>
      <c r="I4382" s="84" t="b">
        <v>0</v>
      </c>
      <c r="J4382" s="84" t="b">
        <v>0</v>
      </c>
      <c r="K4382" s="84" t="b">
        <v>0</v>
      </c>
      <c r="L4382" s="84" t="b">
        <v>0</v>
      </c>
    </row>
    <row r="4383" spans="1:12" x14ac:dyDescent="0.25">
      <c r="A4383" s="84" t="s">
        <v>12350</v>
      </c>
      <c r="B4383" s="84" t="s">
        <v>12369</v>
      </c>
      <c r="C4383" s="84">
        <v>3</v>
      </c>
      <c r="D4383" s="122">
        <v>4.3454595780589135E-3</v>
      </c>
      <c r="E4383" s="122">
        <v>1.905059579854848</v>
      </c>
      <c r="F4383" s="84" t="s">
        <v>12039</v>
      </c>
      <c r="G4383" s="84" t="b">
        <v>0</v>
      </c>
      <c r="H4383" s="84" t="b">
        <v>0</v>
      </c>
      <c r="I4383" s="84" t="b">
        <v>0</v>
      </c>
      <c r="J4383" s="84" t="b">
        <v>0</v>
      </c>
      <c r="K4383" s="84" t="b">
        <v>0</v>
      </c>
      <c r="L4383" s="84" t="b">
        <v>0</v>
      </c>
    </row>
    <row r="4384" spans="1:12" x14ac:dyDescent="0.25">
      <c r="A4384" s="84" t="s">
        <v>2713</v>
      </c>
      <c r="B4384" s="84" t="s">
        <v>2793</v>
      </c>
      <c r="C4384" s="84">
        <v>3</v>
      </c>
      <c r="D4384" s="122">
        <v>4.3454595780589135E-3</v>
      </c>
      <c r="E4384" s="122">
        <v>1.5784754797184788</v>
      </c>
      <c r="F4384" s="84" t="s">
        <v>12039</v>
      </c>
      <c r="G4384" s="84" t="b">
        <v>0</v>
      </c>
      <c r="H4384" s="84" t="b">
        <v>0</v>
      </c>
      <c r="I4384" s="84" t="b">
        <v>0</v>
      </c>
      <c r="J4384" s="84" t="b">
        <v>0</v>
      </c>
      <c r="K4384" s="84" t="b">
        <v>0</v>
      </c>
      <c r="L4384" s="84" t="b">
        <v>0</v>
      </c>
    </row>
    <row r="4385" spans="1:12" x14ac:dyDescent="0.25">
      <c r="A4385" s="84" t="s">
        <v>2793</v>
      </c>
      <c r="B4385" s="84" t="s">
        <v>731</v>
      </c>
      <c r="C4385" s="84">
        <v>3</v>
      </c>
      <c r="D4385" s="122">
        <v>4.3454595780589135E-3</v>
      </c>
      <c r="E4385" s="122">
        <v>0.76556212307562321</v>
      </c>
      <c r="F4385" s="84" t="s">
        <v>12039</v>
      </c>
      <c r="G4385" s="84" t="b">
        <v>0</v>
      </c>
      <c r="H4385" s="84" t="b">
        <v>0</v>
      </c>
      <c r="I4385" s="84" t="b">
        <v>0</v>
      </c>
      <c r="J4385" s="84" t="b">
        <v>0</v>
      </c>
      <c r="K4385" s="84" t="b">
        <v>0</v>
      </c>
      <c r="L4385" s="84" t="b">
        <v>0</v>
      </c>
    </row>
    <row r="4386" spans="1:12" x14ac:dyDescent="0.25">
      <c r="A4386" s="84" t="s">
        <v>731</v>
      </c>
      <c r="B4386" s="84" t="s">
        <v>14912</v>
      </c>
      <c r="C4386" s="84">
        <v>3</v>
      </c>
      <c r="D4386" s="122">
        <v>4.3454595780589135E-3</v>
      </c>
      <c r="E4386" s="122">
        <v>1.2932397512377294</v>
      </c>
      <c r="F4386" s="84" t="s">
        <v>12039</v>
      </c>
      <c r="G4386" s="84" t="b">
        <v>0</v>
      </c>
      <c r="H4386" s="84" t="b">
        <v>0</v>
      </c>
      <c r="I4386" s="84" t="b">
        <v>0</v>
      </c>
      <c r="J4386" s="84" t="b">
        <v>0</v>
      </c>
      <c r="K4386" s="84" t="b">
        <v>0</v>
      </c>
      <c r="L4386" s="84" t="b">
        <v>0</v>
      </c>
    </row>
    <row r="4387" spans="1:12" x14ac:dyDescent="0.25">
      <c r="A4387" s="84" t="s">
        <v>14342</v>
      </c>
      <c r="B4387" s="84" t="s">
        <v>533</v>
      </c>
      <c r="C4387" s="84">
        <v>3</v>
      </c>
      <c r="D4387" s="122">
        <v>4.3454595780589135E-3</v>
      </c>
      <c r="E4387" s="122">
        <v>2.4693310102934105</v>
      </c>
      <c r="F4387" s="84" t="s">
        <v>12039</v>
      </c>
      <c r="G4387" s="84" t="b">
        <v>0</v>
      </c>
      <c r="H4387" s="84" t="b">
        <v>0</v>
      </c>
      <c r="I4387" s="84" t="b">
        <v>0</v>
      </c>
      <c r="J4387" s="84" t="b">
        <v>0</v>
      </c>
      <c r="K4387" s="84" t="b">
        <v>0</v>
      </c>
      <c r="L4387" s="84" t="b">
        <v>0</v>
      </c>
    </row>
    <row r="4388" spans="1:12" x14ac:dyDescent="0.25">
      <c r="A4388" s="84" t="s">
        <v>533</v>
      </c>
      <c r="B4388" s="84" t="s">
        <v>14391</v>
      </c>
      <c r="C4388" s="84">
        <v>3</v>
      </c>
      <c r="D4388" s="122">
        <v>4.3454595780589135E-3</v>
      </c>
      <c r="E4388" s="122">
        <v>1.7703610059573918</v>
      </c>
      <c r="F4388" s="84" t="s">
        <v>12039</v>
      </c>
      <c r="G4388" s="84" t="b">
        <v>0</v>
      </c>
      <c r="H4388" s="84" t="b">
        <v>0</v>
      </c>
      <c r="I4388" s="84" t="b">
        <v>0</v>
      </c>
      <c r="J4388" s="84" t="b">
        <v>0</v>
      </c>
      <c r="K4388" s="84" t="b">
        <v>0</v>
      </c>
      <c r="L4388" s="84" t="b">
        <v>0</v>
      </c>
    </row>
    <row r="4389" spans="1:12" x14ac:dyDescent="0.25">
      <c r="A4389" s="84" t="s">
        <v>14659</v>
      </c>
      <c r="B4389" s="84" t="s">
        <v>951</v>
      </c>
      <c r="C4389" s="84">
        <v>2</v>
      </c>
      <c r="D4389" s="122">
        <v>3.264979863022936E-3</v>
      </c>
      <c r="E4389" s="122">
        <v>2.6454222693490919</v>
      </c>
      <c r="F4389" s="84" t="s">
        <v>12039</v>
      </c>
      <c r="G4389" s="84" t="b">
        <v>0</v>
      </c>
      <c r="H4389" s="84" t="b">
        <v>0</v>
      </c>
      <c r="I4389" s="84" t="b">
        <v>0</v>
      </c>
      <c r="J4389" s="84" t="b">
        <v>0</v>
      </c>
      <c r="K4389" s="84" t="b">
        <v>0</v>
      </c>
      <c r="L4389" s="84" t="b">
        <v>0</v>
      </c>
    </row>
    <row r="4390" spans="1:12" x14ac:dyDescent="0.25">
      <c r="A4390" s="84" t="s">
        <v>951</v>
      </c>
      <c r="B4390" s="84" t="s">
        <v>2803</v>
      </c>
      <c r="C4390" s="84">
        <v>2</v>
      </c>
      <c r="D4390" s="122">
        <v>3.264979863022936E-3</v>
      </c>
      <c r="E4390" s="122">
        <v>1.4279383251351856</v>
      </c>
      <c r="F4390" s="84" t="s">
        <v>12039</v>
      </c>
      <c r="G4390" s="84" t="b">
        <v>0</v>
      </c>
      <c r="H4390" s="84" t="b">
        <v>0</v>
      </c>
      <c r="I4390" s="84" t="b">
        <v>0</v>
      </c>
      <c r="J4390" s="84" t="b">
        <v>0</v>
      </c>
      <c r="K4390" s="84" t="b">
        <v>0</v>
      </c>
      <c r="L4390" s="84" t="b">
        <v>0</v>
      </c>
    </row>
    <row r="4391" spans="1:12" x14ac:dyDescent="0.25">
      <c r="A4391" s="84" t="s">
        <v>2803</v>
      </c>
      <c r="B4391" s="84" t="s">
        <v>14645</v>
      </c>
      <c r="C4391" s="84">
        <v>2</v>
      </c>
      <c r="D4391" s="122">
        <v>3.264979863022936E-3</v>
      </c>
      <c r="E4391" s="122">
        <v>1.667698664060244</v>
      </c>
      <c r="F4391" s="84" t="s">
        <v>12039</v>
      </c>
      <c r="G4391" s="84" t="b">
        <v>0</v>
      </c>
      <c r="H4391" s="84" t="b">
        <v>0</v>
      </c>
      <c r="I4391" s="84" t="b">
        <v>0</v>
      </c>
      <c r="J4391" s="84" t="b">
        <v>0</v>
      </c>
      <c r="K4391" s="84" t="b">
        <v>0</v>
      </c>
      <c r="L4391" s="84" t="b">
        <v>0</v>
      </c>
    </row>
    <row r="4392" spans="1:12" x14ac:dyDescent="0.25">
      <c r="A4392" s="84" t="s">
        <v>14645</v>
      </c>
      <c r="B4392" s="84" t="s">
        <v>14219</v>
      </c>
      <c r="C4392" s="84">
        <v>2</v>
      </c>
      <c r="D4392" s="122">
        <v>3.264979863022936E-3</v>
      </c>
      <c r="E4392" s="122">
        <v>2.6454222693490919</v>
      </c>
      <c r="F4392" s="84" t="s">
        <v>12039</v>
      </c>
      <c r="G4392" s="84" t="b">
        <v>0</v>
      </c>
      <c r="H4392" s="84" t="b">
        <v>0</v>
      </c>
      <c r="I4392" s="84" t="b">
        <v>0</v>
      </c>
      <c r="J4392" s="84" t="b">
        <v>0</v>
      </c>
      <c r="K4392" s="84" t="b">
        <v>0</v>
      </c>
      <c r="L4392" s="84" t="b">
        <v>0</v>
      </c>
    </row>
    <row r="4393" spans="1:12" x14ac:dyDescent="0.25">
      <c r="A4393" s="84" t="s">
        <v>14219</v>
      </c>
      <c r="B4393" s="84" t="s">
        <v>15724</v>
      </c>
      <c r="C4393" s="84">
        <v>2</v>
      </c>
      <c r="D4393" s="122">
        <v>3.264979863022936E-3</v>
      </c>
      <c r="E4393" s="122">
        <v>2.6454222693490919</v>
      </c>
      <c r="F4393" s="84" t="s">
        <v>12039</v>
      </c>
      <c r="G4393" s="84" t="b">
        <v>0</v>
      </c>
      <c r="H4393" s="84" t="b">
        <v>0</v>
      </c>
      <c r="I4393" s="84" t="b">
        <v>0</v>
      </c>
      <c r="J4393" s="84" t="b">
        <v>0</v>
      </c>
      <c r="K4393" s="84" t="b">
        <v>0</v>
      </c>
      <c r="L4393" s="84" t="b">
        <v>0</v>
      </c>
    </row>
    <row r="4394" spans="1:12" x14ac:dyDescent="0.25">
      <c r="A4394" s="84" t="s">
        <v>15724</v>
      </c>
      <c r="B4394" s="84" t="s">
        <v>12350</v>
      </c>
      <c r="C4394" s="84">
        <v>2</v>
      </c>
      <c r="D4394" s="122">
        <v>3.264979863022936E-3</v>
      </c>
      <c r="E4394" s="122">
        <v>2.0433622780211294</v>
      </c>
      <c r="F4394" s="84" t="s">
        <v>12039</v>
      </c>
      <c r="G4394" s="84" t="b">
        <v>0</v>
      </c>
      <c r="H4394" s="84" t="b">
        <v>0</v>
      </c>
      <c r="I4394" s="84" t="b">
        <v>0</v>
      </c>
      <c r="J4394" s="84" t="b">
        <v>0</v>
      </c>
      <c r="K4394" s="84" t="b">
        <v>0</v>
      </c>
      <c r="L4394" s="84" t="b">
        <v>0</v>
      </c>
    </row>
    <row r="4395" spans="1:12" x14ac:dyDescent="0.25">
      <c r="A4395" s="84" t="s">
        <v>12296</v>
      </c>
      <c r="B4395" s="84" t="s">
        <v>14212</v>
      </c>
      <c r="C4395" s="84">
        <v>2</v>
      </c>
      <c r="D4395" s="122">
        <v>3.264979863022936E-3</v>
      </c>
      <c r="E4395" s="122">
        <v>2.0433622780211294</v>
      </c>
      <c r="F4395" s="84" t="s">
        <v>12039</v>
      </c>
      <c r="G4395" s="84" t="b">
        <v>0</v>
      </c>
      <c r="H4395" s="84" t="b">
        <v>0</v>
      </c>
      <c r="I4395" s="84" t="b">
        <v>0</v>
      </c>
      <c r="J4395" s="84" t="b">
        <v>1</v>
      </c>
      <c r="K4395" s="84" t="b">
        <v>0</v>
      </c>
      <c r="L4395" s="84" t="b">
        <v>0</v>
      </c>
    </row>
    <row r="4396" spans="1:12" x14ac:dyDescent="0.25">
      <c r="A4396" s="84" t="s">
        <v>14212</v>
      </c>
      <c r="B4396" s="84" t="s">
        <v>731</v>
      </c>
      <c r="C4396" s="84">
        <v>2</v>
      </c>
      <c r="D4396" s="122">
        <v>3.264979863022936E-3</v>
      </c>
      <c r="E4396" s="122">
        <v>1.1335389083702174</v>
      </c>
      <c r="F4396" s="84" t="s">
        <v>12039</v>
      </c>
      <c r="G4396" s="84" t="b">
        <v>1</v>
      </c>
      <c r="H4396" s="84" t="b">
        <v>0</v>
      </c>
      <c r="I4396" s="84" t="b">
        <v>0</v>
      </c>
      <c r="J4396" s="84" t="b">
        <v>0</v>
      </c>
      <c r="K4396" s="84" t="b">
        <v>0</v>
      </c>
      <c r="L4396" s="84" t="b">
        <v>0</v>
      </c>
    </row>
    <row r="4397" spans="1:12" x14ac:dyDescent="0.25">
      <c r="A4397" s="84" t="s">
        <v>14296</v>
      </c>
      <c r="B4397" s="84" t="s">
        <v>12277</v>
      </c>
      <c r="C4397" s="84">
        <v>2</v>
      </c>
      <c r="D4397" s="122">
        <v>3.264979863022936E-3</v>
      </c>
      <c r="E4397" s="122">
        <v>1.9922097555737481</v>
      </c>
      <c r="F4397" s="84" t="s">
        <v>12039</v>
      </c>
      <c r="G4397" s="84" t="b">
        <v>0</v>
      </c>
      <c r="H4397" s="84" t="b">
        <v>0</v>
      </c>
      <c r="I4397" s="84" t="b">
        <v>0</v>
      </c>
      <c r="J4397" s="84" t="b">
        <v>0</v>
      </c>
      <c r="K4397" s="84" t="b">
        <v>0</v>
      </c>
      <c r="L4397" s="84" t="b">
        <v>0</v>
      </c>
    </row>
    <row r="4398" spans="1:12" x14ac:dyDescent="0.25">
      <c r="A4398" s="84" t="s">
        <v>2788</v>
      </c>
      <c r="B4398" s="84" t="s">
        <v>14272</v>
      </c>
      <c r="C4398" s="84">
        <v>2</v>
      </c>
      <c r="D4398" s="122">
        <v>3.264979863022936E-3</v>
      </c>
      <c r="E4398" s="122">
        <v>1.515088500854086</v>
      </c>
      <c r="F4398" s="84" t="s">
        <v>12039</v>
      </c>
      <c r="G4398" s="84" t="b">
        <v>0</v>
      </c>
      <c r="H4398" s="84" t="b">
        <v>0</v>
      </c>
      <c r="I4398" s="84" t="b">
        <v>0</v>
      </c>
      <c r="J4398" s="84" t="b">
        <v>0</v>
      </c>
      <c r="K4398" s="84" t="b">
        <v>0</v>
      </c>
      <c r="L4398" s="84" t="b">
        <v>0</v>
      </c>
    </row>
    <row r="4399" spans="1:12" x14ac:dyDescent="0.25">
      <c r="A4399" s="84" t="s">
        <v>14272</v>
      </c>
      <c r="B4399" s="84" t="s">
        <v>12352</v>
      </c>
      <c r="C4399" s="84">
        <v>2</v>
      </c>
      <c r="D4399" s="122">
        <v>3.264979863022936E-3</v>
      </c>
      <c r="E4399" s="122">
        <v>2.6454222693490919</v>
      </c>
      <c r="F4399" s="84" t="s">
        <v>12039</v>
      </c>
      <c r="G4399" s="84" t="b">
        <v>0</v>
      </c>
      <c r="H4399" s="84" t="b">
        <v>0</v>
      </c>
      <c r="I4399" s="84" t="b">
        <v>0</v>
      </c>
      <c r="J4399" s="84" t="b">
        <v>0</v>
      </c>
      <c r="K4399" s="84" t="b">
        <v>0</v>
      </c>
      <c r="L4399" s="84" t="b">
        <v>0</v>
      </c>
    </row>
    <row r="4400" spans="1:12" x14ac:dyDescent="0.25">
      <c r="A4400" s="84" t="s">
        <v>12352</v>
      </c>
      <c r="B4400" s="84" t="s">
        <v>14217</v>
      </c>
      <c r="C4400" s="84">
        <v>2</v>
      </c>
      <c r="D4400" s="122">
        <v>3.264979863022936E-3</v>
      </c>
      <c r="E4400" s="122">
        <v>2.6454222693490919</v>
      </c>
      <c r="F4400" s="84" t="s">
        <v>12039</v>
      </c>
      <c r="G4400" s="84" t="b">
        <v>0</v>
      </c>
      <c r="H4400" s="84" t="b">
        <v>0</v>
      </c>
      <c r="I4400" s="84" t="b">
        <v>0</v>
      </c>
      <c r="J4400" s="84" t="b">
        <v>0</v>
      </c>
      <c r="K4400" s="84" t="b">
        <v>0</v>
      </c>
      <c r="L4400" s="84" t="b">
        <v>0</v>
      </c>
    </row>
    <row r="4401" spans="1:12" x14ac:dyDescent="0.25">
      <c r="A4401" s="84" t="s">
        <v>14217</v>
      </c>
      <c r="B4401" s="84" t="s">
        <v>12277</v>
      </c>
      <c r="C4401" s="84">
        <v>2</v>
      </c>
      <c r="D4401" s="122">
        <v>3.264979863022936E-3</v>
      </c>
      <c r="E4401" s="122">
        <v>1.9922097555737481</v>
      </c>
      <c r="F4401" s="84" t="s">
        <v>12039</v>
      </c>
      <c r="G4401" s="84" t="b">
        <v>0</v>
      </c>
      <c r="H4401" s="84" t="b">
        <v>0</v>
      </c>
      <c r="I4401" s="84" t="b">
        <v>0</v>
      </c>
      <c r="J4401" s="84" t="b">
        <v>0</v>
      </c>
      <c r="K4401" s="84" t="b">
        <v>0</v>
      </c>
      <c r="L4401" s="84" t="b">
        <v>0</v>
      </c>
    </row>
    <row r="4402" spans="1:12" x14ac:dyDescent="0.25">
      <c r="A4402" s="84" t="s">
        <v>2788</v>
      </c>
      <c r="B4402" s="84" t="s">
        <v>731</v>
      </c>
      <c r="C4402" s="84">
        <v>2</v>
      </c>
      <c r="D4402" s="122">
        <v>3.264979863022936E-3</v>
      </c>
      <c r="E4402" s="122">
        <v>3.2051398752114498E-3</v>
      </c>
      <c r="F4402" s="84" t="s">
        <v>12039</v>
      </c>
      <c r="G4402" s="84" t="b">
        <v>0</v>
      </c>
      <c r="H4402" s="84" t="b">
        <v>0</v>
      </c>
      <c r="I4402" s="84" t="b">
        <v>0</v>
      </c>
      <c r="J4402" s="84" t="b">
        <v>0</v>
      </c>
      <c r="K4402" s="84" t="b">
        <v>0</v>
      </c>
      <c r="L4402" s="84" t="b">
        <v>0</v>
      </c>
    </row>
    <row r="4403" spans="1:12" x14ac:dyDescent="0.25">
      <c r="A4403" s="84" t="s">
        <v>731</v>
      </c>
      <c r="B4403" s="84" t="s">
        <v>14913</v>
      </c>
      <c r="C4403" s="84">
        <v>2</v>
      </c>
      <c r="D4403" s="122">
        <v>3.264979863022936E-3</v>
      </c>
      <c r="E4403" s="122">
        <v>1.2932397512377294</v>
      </c>
      <c r="F4403" s="84" t="s">
        <v>12039</v>
      </c>
      <c r="G4403" s="84" t="b">
        <v>0</v>
      </c>
      <c r="H4403" s="84" t="b">
        <v>0</v>
      </c>
      <c r="I4403" s="84" t="b">
        <v>0</v>
      </c>
      <c r="J4403" s="84" t="b">
        <v>0</v>
      </c>
      <c r="K4403" s="84" t="b">
        <v>0</v>
      </c>
      <c r="L4403" s="84" t="b">
        <v>0</v>
      </c>
    </row>
    <row r="4404" spans="1:12" x14ac:dyDescent="0.25">
      <c r="A4404" s="84" t="s">
        <v>14913</v>
      </c>
      <c r="B4404" s="84" t="s">
        <v>12384</v>
      </c>
      <c r="C4404" s="84">
        <v>2</v>
      </c>
      <c r="D4404" s="122">
        <v>3.264979863022936E-3</v>
      </c>
      <c r="E4404" s="122">
        <v>2.3443922736851106</v>
      </c>
      <c r="F4404" s="84" t="s">
        <v>12039</v>
      </c>
      <c r="G4404" s="84" t="b">
        <v>0</v>
      </c>
      <c r="H4404" s="84" t="b">
        <v>0</v>
      </c>
      <c r="I4404" s="84" t="b">
        <v>0</v>
      </c>
      <c r="J4404" s="84" t="b">
        <v>0</v>
      </c>
      <c r="K4404" s="84" t="b">
        <v>0</v>
      </c>
      <c r="L4404" s="84" t="b">
        <v>0</v>
      </c>
    </row>
    <row r="4405" spans="1:12" x14ac:dyDescent="0.25">
      <c r="A4405" s="84" t="s">
        <v>12384</v>
      </c>
      <c r="B4405" s="84" t="s">
        <v>855</v>
      </c>
      <c r="C4405" s="84">
        <v>2</v>
      </c>
      <c r="D4405" s="122">
        <v>3.264979863022936E-3</v>
      </c>
      <c r="E4405" s="122">
        <v>1.4992942336708539</v>
      </c>
      <c r="F4405" s="84" t="s">
        <v>12039</v>
      </c>
      <c r="G4405" s="84" t="b">
        <v>0</v>
      </c>
      <c r="H4405" s="84" t="b">
        <v>0</v>
      </c>
      <c r="I4405" s="84" t="b">
        <v>0</v>
      </c>
      <c r="J4405" s="84" t="b">
        <v>0</v>
      </c>
      <c r="K4405" s="84" t="b">
        <v>0</v>
      </c>
      <c r="L4405" s="84" t="b">
        <v>0</v>
      </c>
    </row>
    <row r="4406" spans="1:12" x14ac:dyDescent="0.25">
      <c r="A4406" s="84" t="s">
        <v>855</v>
      </c>
      <c r="B4406" s="84" t="s">
        <v>14316</v>
      </c>
      <c r="C4406" s="84">
        <v>2</v>
      </c>
      <c r="D4406" s="122">
        <v>3.264979863022936E-3</v>
      </c>
      <c r="E4406" s="122">
        <v>1.8325089127062364</v>
      </c>
      <c r="F4406" s="84" t="s">
        <v>12039</v>
      </c>
      <c r="G4406" s="84" t="b">
        <v>0</v>
      </c>
      <c r="H4406" s="84" t="b">
        <v>0</v>
      </c>
      <c r="I4406" s="84" t="b">
        <v>0</v>
      </c>
      <c r="J4406" s="84" t="b">
        <v>1</v>
      </c>
      <c r="K4406" s="84" t="b">
        <v>0</v>
      </c>
      <c r="L4406" s="84" t="b">
        <v>0</v>
      </c>
    </row>
    <row r="4407" spans="1:12" x14ac:dyDescent="0.25">
      <c r="A4407" s="84" t="s">
        <v>14316</v>
      </c>
      <c r="B4407" s="84" t="s">
        <v>14201</v>
      </c>
      <c r="C4407" s="84">
        <v>2</v>
      </c>
      <c r="D4407" s="122">
        <v>3.264979863022936E-3</v>
      </c>
      <c r="E4407" s="122">
        <v>2.6454222693490919</v>
      </c>
      <c r="F4407" s="84" t="s">
        <v>12039</v>
      </c>
      <c r="G4407" s="84" t="b">
        <v>1</v>
      </c>
      <c r="H4407" s="84" t="b">
        <v>0</v>
      </c>
      <c r="I4407" s="84" t="b">
        <v>0</v>
      </c>
      <c r="J4407" s="84" t="b">
        <v>0</v>
      </c>
      <c r="K4407" s="84" t="b">
        <v>0</v>
      </c>
      <c r="L4407" s="84" t="b">
        <v>0</v>
      </c>
    </row>
    <row r="4408" spans="1:12" x14ac:dyDescent="0.25">
      <c r="A4408" s="84" t="s">
        <v>14201</v>
      </c>
      <c r="B4408" s="84" t="s">
        <v>2803</v>
      </c>
      <c r="C4408" s="84">
        <v>2</v>
      </c>
      <c r="D4408" s="122">
        <v>3.264979863022936E-3</v>
      </c>
      <c r="E4408" s="122">
        <v>1.6040295841908669</v>
      </c>
      <c r="F4408" s="84" t="s">
        <v>12039</v>
      </c>
      <c r="G4408" s="84" t="b">
        <v>0</v>
      </c>
      <c r="H4408" s="84" t="b">
        <v>0</v>
      </c>
      <c r="I4408" s="84" t="b">
        <v>0</v>
      </c>
      <c r="J4408" s="84" t="b">
        <v>0</v>
      </c>
      <c r="K4408" s="84" t="b">
        <v>0</v>
      </c>
      <c r="L4408" s="84" t="b">
        <v>0</v>
      </c>
    </row>
    <row r="4409" spans="1:12" x14ac:dyDescent="0.25">
      <c r="A4409" s="84" t="s">
        <v>14254</v>
      </c>
      <c r="B4409" s="84" t="s">
        <v>15001</v>
      </c>
      <c r="C4409" s="84">
        <v>2</v>
      </c>
      <c r="D4409" s="122">
        <v>3.264979863022936E-3</v>
      </c>
      <c r="E4409" s="122">
        <v>2.6454222693490919</v>
      </c>
      <c r="F4409" s="84" t="s">
        <v>12039</v>
      </c>
      <c r="G4409" s="84" t="b">
        <v>0</v>
      </c>
      <c r="H4409" s="84" t="b">
        <v>0</v>
      </c>
      <c r="I4409" s="84" t="b">
        <v>0</v>
      </c>
      <c r="J4409" s="84" t="b">
        <v>0</v>
      </c>
      <c r="K4409" s="84" t="b">
        <v>0</v>
      </c>
      <c r="L4409" s="84" t="b">
        <v>0</v>
      </c>
    </row>
    <row r="4410" spans="1:12" x14ac:dyDescent="0.25">
      <c r="A4410" s="84" t="s">
        <v>15001</v>
      </c>
      <c r="B4410" s="84" t="s">
        <v>15002</v>
      </c>
      <c r="C4410" s="84">
        <v>2</v>
      </c>
      <c r="D4410" s="122">
        <v>3.264979863022936E-3</v>
      </c>
      <c r="E4410" s="122">
        <v>2.6454222693490919</v>
      </c>
      <c r="F4410" s="84" t="s">
        <v>12039</v>
      </c>
      <c r="G4410" s="84" t="b">
        <v>0</v>
      </c>
      <c r="H4410" s="84" t="b">
        <v>0</v>
      </c>
      <c r="I4410" s="84" t="b">
        <v>0</v>
      </c>
      <c r="J4410" s="84" t="b">
        <v>1</v>
      </c>
      <c r="K4410" s="84" t="b">
        <v>0</v>
      </c>
      <c r="L4410" s="84" t="b">
        <v>0</v>
      </c>
    </row>
    <row r="4411" spans="1:12" x14ac:dyDescent="0.25">
      <c r="A4411" s="84" t="s">
        <v>15002</v>
      </c>
      <c r="B4411" s="84" t="s">
        <v>12350</v>
      </c>
      <c r="C4411" s="84">
        <v>2</v>
      </c>
      <c r="D4411" s="122">
        <v>3.264979863022936E-3</v>
      </c>
      <c r="E4411" s="122">
        <v>2.0433622780211294</v>
      </c>
      <c r="F4411" s="84" t="s">
        <v>12039</v>
      </c>
      <c r="G4411" s="84" t="b">
        <v>1</v>
      </c>
      <c r="H4411" s="84" t="b">
        <v>0</v>
      </c>
      <c r="I4411" s="84" t="b">
        <v>0</v>
      </c>
      <c r="J4411" s="84" t="b">
        <v>0</v>
      </c>
      <c r="K4411" s="84" t="b">
        <v>0</v>
      </c>
      <c r="L4411" s="84" t="b">
        <v>0</v>
      </c>
    </row>
    <row r="4412" spans="1:12" x14ac:dyDescent="0.25">
      <c r="A4412" s="84" t="s">
        <v>12296</v>
      </c>
      <c r="B4412" s="84" t="s">
        <v>2803</v>
      </c>
      <c r="C4412" s="84">
        <v>2</v>
      </c>
      <c r="D4412" s="122">
        <v>3.264979863022936E-3</v>
      </c>
      <c r="E4412" s="122">
        <v>1.0019695928629044</v>
      </c>
      <c r="F4412" s="84" t="s">
        <v>12039</v>
      </c>
      <c r="G4412" s="84" t="b">
        <v>0</v>
      </c>
      <c r="H4412" s="84" t="b">
        <v>0</v>
      </c>
      <c r="I4412" s="84" t="b">
        <v>0</v>
      </c>
      <c r="J4412" s="84" t="b">
        <v>0</v>
      </c>
      <c r="K4412" s="84" t="b">
        <v>0</v>
      </c>
      <c r="L4412" s="84" t="b">
        <v>0</v>
      </c>
    </row>
    <row r="4413" spans="1:12" x14ac:dyDescent="0.25">
      <c r="A4413" s="84" t="s">
        <v>731</v>
      </c>
      <c r="B4413" s="84" t="s">
        <v>12283</v>
      </c>
      <c r="C4413" s="84">
        <v>2</v>
      </c>
      <c r="D4413" s="122">
        <v>3.264979863022936E-3</v>
      </c>
      <c r="E4413" s="122">
        <v>1.2932397512377294</v>
      </c>
      <c r="F4413" s="84" t="s">
        <v>12039</v>
      </c>
      <c r="G4413" s="84" t="b">
        <v>0</v>
      </c>
      <c r="H4413" s="84" t="b">
        <v>0</v>
      </c>
      <c r="I4413" s="84" t="b">
        <v>0</v>
      </c>
      <c r="J4413" s="84" t="b">
        <v>0</v>
      </c>
      <c r="K4413" s="84" t="b">
        <v>0</v>
      </c>
      <c r="L4413" s="84" t="b">
        <v>0</v>
      </c>
    </row>
    <row r="4414" spans="1:12" x14ac:dyDescent="0.25">
      <c r="A4414" s="84" t="s">
        <v>15132</v>
      </c>
      <c r="B4414" s="84" t="s">
        <v>2788</v>
      </c>
      <c r="C4414" s="84">
        <v>2</v>
      </c>
      <c r="D4414" s="122">
        <v>3.264979863022936E-3</v>
      </c>
      <c r="E4414" s="122">
        <v>1.4992942336708539</v>
      </c>
      <c r="F4414" s="84" t="s">
        <v>12039</v>
      </c>
      <c r="G4414" s="84" t="b">
        <v>0</v>
      </c>
      <c r="H4414" s="84" t="b">
        <v>0</v>
      </c>
      <c r="I4414" s="84" t="b">
        <v>0</v>
      </c>
      <c r="J4414" s="84" t="b">
        <v>0</v>
      </c>
      <c r="K4414" s="84" t="b">
        <v>0</v>
      </c>
      <c r="L4414" s="84" t="b">
        <v>0</v>
      </c>
    </row>
    <row r="4415" spans="1:12" x14ac:dyDescent="0.25">
      <c r="A4415" s="84" t="s">
        <v>2788</v>
      </c>
      <c r="B4415" s="84" t="s">
        <v>15133</v>
      </c>
      <c r="C4415" s="84">
        <v>2</v>
      </c>
      <c r="D4415" s="122">
        <v>3.264979863022936E-3</v>
      </c>
      <c r="E4415" s="122">
        <v>1.515088500854086</v>
      </c>
      <c r="F4415" s="84" t="s">
        <v>12039</v>
      </c>
      <c r="G4415" s="84" t="b">
        <v>0</v>
      </c>
      <c r="H4415" s="84" t="b">
        <v>0</v>
      </c>
      <c r="I4415" s="84" t="b">
        <v>0</v>
      </c>
      <c r="J4415" s="84" t="b">
        <v>0</v>
      </c>
      <c r="K4415" s="84" t="b">
        <v>0</v>
      </c>
      <c r="L4415" s="84" t="b">
        <v>0</v>
      </c>
    </row>
    <row r="4416" spans="1:12" x14ac:dyDescent="0.25">
      <c r="A4416" s="84" t="s">
        <v>15133</v>
      </c>
      <c r="B4416" s="84" t="s">
        <v>15134</v>
      </c>
      <c r="C4416" s="84">
        <v>2</v>
      </c>
      <c r="D4416" s="122">
        <v>3.264979863022936E-3</v>
      </c>
      <c r="E4416" s="122">
        <v>2.6454222693490919</v>
      </c>
      <c r="F4416" s="84" t="s">
        <v>12039</v>
      </c>
      <c r="G4416" s="84" t="b">
        <v>0</v>
      </c>
      <c r="H4416" s="84" t="b">
        <v>0</v>
      </c>
      <c r="I4416" s="84" t="b">
        <v>0</v>
      </c>
      <c r="J4416" s="84" t="b">
        <v>0</v>
      </c>
      <c r="K4416" s="84" t="b">
        <v>0</v>
      </c>
      <c r="L4416" s="84" t="b">
        <v>0</v>
      </c>
    </row>
    <row r="4417" spans="1:12" x14ac:dyDescent="0.25">
      <c r="A4417" s="84" t="s">
        <v>15134</v>
      </c>
      <c r="B4417" s="84" t="s">
        <v>14439</v>
      </c>
      <c r="C4417" s="84">
        <v>2</v>
      </c>
      <c r="D4417" s="122">
        <v>3.264979863022936E-3</v>
      </c>
      <c r="E4417" s="122">
        <v>2.6454222693490919</v>
      </c>
      <c r="F4417" s="84" t="s">
        <v>12039</v>
      </c>
      <c r="G4417" s="84" t="b">
        <v>0</v>
      </c>
      <c r="H4417" s="84" t="b">
        <v>0</v>
      </c>
      <c r="I4417" s="84" t="b">
        <v>0</v>
      </c>
      <c r="J4417" s="84" t="b">
        <v>0</v>
      </c>
      <c r="K4417" s="84" t="b">
        <v>0</v>
      </c>
      <c r="L4417" s="84" t="b">
        <v>0</v>
      </c>
    </row>
    <row r="4418" spans="1:12" x14ac:dyDescent="0.25">
      <c r="A4418" s="84" t="s">
        <v>14439</v>
      </c>
      <c r="B4418" s="84" t="s">
        <v>15135</v>
      </c>
      <c r="C4418" s="84">
        <v>2</v>
      </c>
      <c r="D4418" s="122">
        <v>3.264979863022936E-3</v>
      </c>
      <c r="E4418" s="122">
        <v>2.3443922736851106</v>
      </c>
      <c r="F4418" s="84" t="s">
        <v>12039</v>
      </c>
      <c r="G4418" s="84" t="b">
        <v>0</v>
      </c>
      <c r="H4418" s="84" t="b">
        <v>0</v>
      </c>
      <c r="I4418" s="84" t="b">
        <v>0</v>
      </c>
      <c r="J4418" s="84" t="b">
        <v>0</v>
      </c>
      <c r="K4418" s="84" t="b">
        <v>0</v>
      </c>
      <c r="L4418" s="84" t="b">
        <v>0</v>
      </c>
    </row>
    <row r="4419" spans="1:12" x14ac:dyDescent="0.25">
      <c r="A4419" s="84" t="s">
        <v>15135</v>
      </c>
      <c r="B4419" s="84" t="s">
        <v>14274</v>
      </c>
      <c r="C4419" s="84">
        <v>2</v>
      </c>
      <c r="D4419" s="122">
        <v>3.264979863022936E-3</v>
      </c>
      <c r="E4419" s="122">
        <v>1.7423322823571483</v>
      </c>
      <c r="F4419" s="84" t="s">
        <v>12039</v>
      </c>
      <c r="G4419" s="84" t="b">
        <v>0</v>
      </c>
      <c r="H4419" s="84" t="b">
        <v>0</v>
      </c>
      <c r="I4419" s="84" t="b">
        <v>0</v>
      </c>
      <c r="J4419" s="84" t="b">
        <v>0</v>
      </c>
      <c r="K4419" s="84" t="b">
        <v>0</v>
      </c>
      <c r="L4419" s="84" t="b">
        <v>0</v>
      </c>
    </row>
    <row r="4420" spans="1:12" x14ac:dyDescent="0.25">
      <c r="A4420" s="84" t="s">
        <v>14439</v>
      </c>
      <c r="B4420" s="84" t="s">
        <v>2788</v>
      </c>
      <c r="C4420" s="84">
        <v>2</v>
      </c>
      <c r="D4420" s="122">
        <v>3.264979863022936E-3</v>
      </c>
      <c r="E4420" s="122">
        <v>1.1982642380068727</v>
      </c>
      <c r="F4420" s="84" t="s">
        <v>12039</v>
      </c>
      <c r="G4420" s="84" t="b">
        <v>0</v>
      </c>
      <c r="H4420" s="84" t="b">
        <v>0</v>
      </c>
      <c r="I4420" s="84" t="b">
        <v>0</v>
      </c>
      <c r="J4420" s="84" t="b">
        <v>0</v>
      </c>
      <c r="K4420" s="84" t="b">
        <v>0</v>
      </c>
      <c r="L4420" s="84" t="b">
        <v>0</v>
      </c>
    </row>
    <row r="4421" spans="1:12" x14ac:dyDescent="0.25">
      <c r="A4421" s="84" t="s">
        <v>14888</v>
      </c>
      <c r="B4421" s="84" t="s">
        <v>15201</v>
      </c>
      <c r="C4421" s="84">
        <v>2</v>
      </c>
      <c r="D4421" s="122">
        <v>3.264979863022936E-3</v>
      </c>
      <c r="E4421" s="122">
        <v>2.6454222693490919</v>
      </c>
      <c r="F4421" s="84" t="s">
        <v>12039</v>
      </c>
      <c r="G4421" s="84" t="b">
        <v>0</v>
      </c>
      <c r="H4421" s="84" t="b">
        <v>0</v>
      </c>
      <c r="I4421" s="84" t="b">
        <v>0</v>
      </c>
      <c r="J4421" s="84" t="b">
        <v>0</v>
      </c>
      <c r="K4421" s="84" t="b">
        <v>0</v>
      </c>
      <c r="L4421" s="84" t="b">
        <v>0</v>
      </c>
    </row>
    <row r="4422" spans="1:12" x14ac:dyDescent="0.25">
      <c r="A4422" s="84" t="s">
        <v>15201</v>
      </c>
      <c r="B4422" s="84" t="s">
        <v>14704</v>
      </c>
      <c r="C4422" s="84">
        <v>2</v>
      </c>
      <c r="D4422" s="122">
        <v>3.264979863022936E-3</v>
      </c>
      <c r="E4422" s="122">
        <v>2.6454222693490919</v>
      </c>
      <c r="F4422" s="84" t="s">
        <v>12039</v>
      </c>
      <c r="G4422" s="84" t="b">
        <v>0</v>
      </c>
      <c r="H4422" s="84" t="b">
        <v>0</v>
      </c>
      <c r="I4422" s="84" t="b">
        <v>0</v>
      </c>
      <c r="J4422" s="84" t="b">
        <v>0</v>
      </c>
      <c r="K4422" s="84" t="b">
        <v>0</v>
      </c>
      <c r="L4422" s="84" t="b">
        <v>0</v>
      </c>
    </row>
    <row r="4423" spans="1:12" x14ac:dyDescent="0.25">
      <c r="A4423" s="84" t="s">
        <v>14704</v>
      </c>
      <c r="B4423" s="84" t="s">
        <v>14705</v>
      </c>
      <c r="C4423" s="84">
        <v>2</v>
      </c>
      <c r="D4423" s="122">
        <v>3.264979863022936E-3</v>
      </c>
      <c r="E4423" s="122">
        <v>2.6454222693490919</v>
      </c>
      <c r="F4423" s="84" t="s">
        <v>12039</v>
      </c>
      <c r="G4423" s="84" t="b">
        <v>0</v>
      </c>
      <c r="H4423" s="84" t="b">
        <v>0</v>
      </c>
      <c r="I4423" s="84" t="b">
        <v>0</v>
      </c>
      <c r="J4423" s="84" t="b">
        <v>0</v>
      </c>
      <c r="K4423" s="84" t="b">
        <v>0</v>
      </c>
      <c r="L4423" s="84" t="b">
        <v>0</v>
      </c>
    </row>
    <row r="4424" spans="1:12" x14ac:dyDescent="0.25">
      <c r="A4424" s="84" t="s">
        <v>14705</v>
      </c>
      <c r="B4424" s="84" t="s">
        <v>14241</v>
      </c>
      <c r="C4424" s="84">
        <v>2</v>
      </c>
      <c r="D4424" s="122">
        <v>3.264979863022936E-3</v>
      </c>
      <c r="E4424" s="122">
        <v>2.6454222693490919</v>
      </c>
      <c r="F4424" s="84" t="s">
        <v>12039</v>
      </c>
      <c r="G4424" s="84" t="b">
        <v>0</v>
      </c>
      <c r="H4424" s="84" t="b">
        <v>0</v>
      </c>
      <c r="I4424" s="84" t="b">
        <v>0</v>
      </c>
      <c r="J4424" s="84" t="b">
        <v>0</v>
      </c>
      <c r="K4424" s="84" t="b">
        <v>0</v>
      </c>
      <c r="L4424" s="84" t="b">
        <v>0</v>
      </c>
    </row>
    <row r="4425" spans="1:12" x14ac:dyDescent="0.25">
      <c r="A4425" s="84" t="s">
        <v>14241</v>
      </c>
      <c r="B4425" s="84" t="s">
        <v>14227</v>
      </c>
      <c r="C4425" s="84">
        <v>2</v>
      </c>
      <c r="D4425" s="122">
        <v>3.264979863022936E-3</v>
      </c>
      <c r="E4425" s="122">
        <v>1.9464522650130731</v>
      </c>
      <c r="F4425" s="84" t="s">
        <v>12039</v>
      </c>
      <c r="G4425" s="84" t="b">
        <v>0</v>
      </c>
      <c r="H4425" s="84" t="b">
        <v>0</v>
      </c>
      <c r="I4425" s="84" t="b">
        <v>0</v>
      </c>
      <c r="J4425" s="84" t="b">
        <v>0</v>
      </c>
      <c r="K4425" s="84" t="b">
        <v>0</v>
      </c>
      <c r="L4425" s="84" t="b">
        <v>0</v>
      </c>
    </row>
    <row r="4426" spans="1:12" x14ac:dyDescent="0.25">
      <c r="A4426" s="84" t="s">
        <v>14227</v>
      </c>
      <c r="B4426" s="84" t="s">
        <v>15202</v>
      </c>
      <c r="C4426" s="84">
        <v>2</v>
      </c>
      <c r="D4426" s="122">
        <v>3.264979863022936E-3</v>
      </c>
      <c r="E4426" s="122">
        <v>1.9464522650130731</v>
      </c>
      <c r="F4426" s="84" t="s">
        <v>12039</v>
      </c>
      <c r="G4426" s="84" t="b">
        <v>0</v>
      </c>
      <c r="H4426" s="84" t="b">
        <v>0</v>
      </c>
      <c r="I4426" s="84" t="b">
        <v>0</v>
      </c>
      <c r="J4426" s="84" t="b">
        <v>0</v>
      </c>
      <c r="K4426" s="84" t="b">
        <v>0</v>
      </c>
      <c r="L4426" s="84" t="b">
        <v>0</v>
      </c>
    </row>
    <row r="4427" spans="1:12" x14ac:dyDescent="0.25">
      <c r="A4427" s="84" t="s">
        <v>15202</v>
      </c>
      <c r="B4427" s="84" t="s">
        <v>14274</v>
      </c>
      <c r="C4427" s="84">
        <v>2</v>
      </c>
      <c r="D4427" s="122">
        <v>3.264979863022936E-3</v>
      </c>
      <c r="E4427" s="122">
        <v>1.7423322823571483</v>
      </c>
      <c r="F4427" s="84" t="s">
        <v>12039</v>
      </c>
      <c r="G4427" s="84" t="b">
        <v>0</v>
      </c>
      <c r="H4427" s="84" t="b">
        <v>0</v>
      </c>
      <c r="I4427" s="84" t="b">
        <v>0</v>
      </c>
      <c r="J4427" s="84" t="b">
        <v>0</v>
      </c>
      <c r="K4427" s="84" t="b">
        <v>0</v>
      </c>
      <c r="L4427" s="84" t="b">
        <v>0</v>
      </c>
    </row>
    <row r="4428" spans="1:12" x14ac:dyDescent="0.25">
      <c r="A4428" s="84" t="s">
        <v>14227</v>
      </c>
      <c r="B4428" s="84" t="s">
        <v>14411</v>
      </c>
      <c r="C4428" s="84">
        <v>2</v>
      </c>
      <c r="D4428" s="122">
        <v>3.264979863022936E-3</v>
      </c>
      <c r="E4428" s="122">
        <v>1.7703610059573918</v>
      </c>
      <c r="F4428" s="84" t="s">
        <v>12039</v>
      </c>
      <c r="G4428" s="84" t="b">
        <v>0</v>
      </c>
      <c r="H4428" s="84" t="b">
        <v>0</v>
      </c>
      <c r="I4428" s="84" t="b">
        <v>0</v>
      </c>
      <c r="J4428" s="84" t="b">
        <v>0</v>
      </c>
      <c r="K4428" s="84" t="b">
        <v>0</v>
      </c>
      <c r="L4428" s="84" t="b">
        <v>0</v>
      </c>
    </row>
    <row r="4429" spans="1:12" x14ac:dyDescent="0.25">
      <c r="A4429" s="84" t="s">
        <v>12296</v>
      </c>
      <c r="B4429" s="84" t="s">
        <v>14200</v>
      </c>
      <c r="C4429" s="84">
        <v>2</v>
      </c>
      <c r="D4429" s="122">
        <v>3.264979863022936E-3</v>
      </c>
      <c r="E4429" s="122">
        <v>1.8672710189654482</v>
      </c>
      <c r="F4429" s="84" t="s">
        <v>12039</v>
      </c>
      <c r="G4429" s="84" t="b">
        <v>0</v>
      </c>
      <c r="H4429" s="84" t="b">
        <v>0</v>
      </c>
      <c r="I4429" s="84" t="b">
        <v>0</v>
      </c>
      <c r="J4429" s="84" t="b">
        <v>0</v>
      </c>
      <c r="K4429" s="84" t="b">
        <v>0</v>
      </c>
      <c r="L4429" s="84" t="b">
        <v>0</v>
      </c>
    </row>
    <row r="4430" spans="1:12" x14ac:dyDescent="0.25">
      <c r="A4430" s="84" t="s">
        <v>14200</v>
      </c>
      <c r="B4430" s="84" t="s">
        <v>15198</v>
      </c>
      <c r="C4430" s="84">
        <v>2</v>
      </c>
      <c r="D4430" s="122">
        <v>3.264979863022936E-3</v>
      </c>
      <c r="E4430" s="122">
        <v>2.4693310102934105</v>
      </c>
      <c r="F4430" s="84" t="s">
        <v>12039</v>
      </c>
      <c r="G4430" s="84" t="b">
        <v>0</v>
      </c>
      <c r="H4430" s="84" t="b">
        <v>0</v>
      </c>
      <c r="I4430" s="84" t="b">
        <v>0</v>
      </c>
      <c r="J4430" s="84" t="b">
        <v>0</v>
      </c>
      <c r="K4430" s="84" t="b">
        <v>0</v>
      </c>
      <c r="L4430" s="84" t="b">
        <v>0</v>
      </c>
    </row>
    <row r="4431" spans="1:12" x14ac:dyDescent="0.25">
      <c r="A4431" s="84" t="s">
        <v>15198</v>
      </c>
      <c r="B4431" s="84" t="s">
        <v>15199</v>
      </c>
      <c r="C4431" s="84">
        <v>2</v>
      </c>
      <c r="D4431" s="122">
        <v>3.264979863022936E-3</v>
      </c>
      <c r="E4431" s="122">
        <v>2.6454222693490919</v>
      </c>
      <c r="F4431" s="84" t="s">
        <v>12039</v>
      </c>
      <c r="G4431" s="84" t="b">
        <v>0</v>
      </c>
      <c r="H4431" s="84" t="b">
        <v>0</v>
      </c>
      <c r="I4431" s="84" t="b">
        <v>0</v>
      </c>
      <c r="J4431" s="84" t="b">
        <v>0</v>
      </c>
      <c r="K4431" s="84" t="b">
        <v>0</v>
      </c>
      <c r="L4431" s="84" t="b">
        <v>0</v>
      </c>
    </row>
    <row r="4432" spans="1:12" x14ac:dyDescent="0.25">
      <c r="A4432" s="84" t="s">
        <v>15199</v>
      </c>
      <c r="B4432" s="84" t="s">
        <v>14703</v>
      </c>
      <c r="C4432" s="84">
        <v>2</v>
      </c>
      <c r="D4432" s="122">
        <v>3.264979863022936E-3</v>
      </c>
      <c r="E4432" s="122">
        <v>2.6454222693490919</v>
      </c>
      <c r="F4432" s="84" t="s">
        <v>12039</v>
      </c>
      <c r="G4432" s="84" t="b">
        <v>0</v>
      </c>
      <c r="H4432" s="84" t="b">
        <v>0</v>
      </c>
      <c r="I4432" s="84" t="b">
        <v>0</v>
      </c>
      <c r="J4432" s="84" t="b">
        <v>0</v>
      </c>
      <c r="K4432" s="84" t="b">
        <v>0</v>
      </c>
      <c r="L4432" s="84" t="b">
        <v>0</v>
      </c>
    </row>
    <row r="4433" spans="1:12" x14ac:dyDescent="0.25">
      <c r="A4433" s="84" t="s">
        <v>14703</v>
      </c>
      <c r="B4433" s="84" t="s">
        <v>14209</v>
      </c>
      <c r="C4433" s="84">
        <v>2</v>
      </c>
      <c r="D4433" s="122">
        <v>3.264979863022936E-3</v>
      </c>
      <c r="E4433" s="122">
        <v>2.1013542249988162</v>
      </c>
      <c r="F4433" s="84" t="s">
        <v>12039</v>
      </c>
      <c r="G4433" s="84" t="b">
        <v>0</v>
      </c>
      <c r="H4433" s="84" t="b">
        <v>0</v>
      </c>
      <c r="I4433" s="84" t="b">
        <v>0</v>
      </c>
      <c r="J4433" s="84" t="b">
        <v>0</v>
      </c>
      <c r="K4433" s="84" t="b">
        <v>0</v>
      </c>
      <c r="L4433" s="84" t="b">
        <v>0</v>
      </c>
    </row>
    <row r="4434" spans="1:12" x14ac:dyDescent="0.25">
      <c r="A4434" s="84" t="s">
        <v>14209</v>
      </c>
      <c r="B4434" s="84" t="s">
        <v>15200</v>
      </c>
      <c r="C4434" s="84">
        <v>2</v>
      </c>
      <c r="D4434" s="122">
        <v>3.264979863022936E-3</v>
      </c>
      <c r="E4434" s="122">
        <v>2.1013542249988162</v>
      </c>
      <c r="F4434" s="84" t="s">
        <v>12039</v>
      </c>
      <c r="G4434" s="84" t="b">
        <v>0</v>
      </c>
      <c r="H4434" s="84" t="b">
        <v>0</v>
      </c>
      <c r="I4434" s="84" t="b">
        <v>0</v>
      </c>
      <c r="J4434" s="84" t="b">
        <v>0</v>
      </c>
      <c r="K4434" s="84" t="b">
        <v>0</v>
      </c>
      <c r="L4434" s="84" t="b">
        <v>0</v>
      </c>
    </row>
    <row r="4435" spans="1:12" x14ac:dyDescent="0.25">
      <c r="A4435" s="84" t="s">
        <v>15200</v>
      </c>
      <c r="B4435" s="84" t="s">
        <v>14381</v>
      </c>
      <c r="C4435" s="84">
        <v>2</v>
      </c>
      <c r="D4435" s="122">
        <v>3.264979863022936E-3</v>
      </c>
      <c r="E4435" s="122">
        <v>2.6454222693490919</v>
      </c>
      <c r="F4435" s="84" t="s">
        <v>12039</v>
      </c>
      <c r="G4435" s="84" t="b">
        <v>0</v>
      </c>
      <c r="H4435" s="84" t="b">
        <v>0</v>
      </c>
      <c r="I4435" s="84" t="b">
        <v>0</v>
      </c>
      <c r="J4435" s="84" t="b">
        <v>0</v>
      </c>
      <c r="K4435" s="84" t="b">
        <v>0</v>
      </c>
      <c r="L4435" s="84" t="b">
        <v>0</v>
      </c>
    </row>
    <row r="4436" spans="1:12" x14ac:dyDescent="0.25">
      <c r="A4436" s="84" t="s">
        <v>14381</v>
      </c>
      <c r="B4436" s="84" t="s">
        <v>14274</v>
      </c>
      <c r="C4436" s="84">
        <v>2</v>
      </c>
      <c r="D4436" s="122">
        <v>3.264979863022936E-3</v>
      </c>
      <c r="E4436" s="122">
        <v>1.7423322823571483</v>
      </c>
      <c r="F4436" s="84" t="s">
        <v>12039</v>
      </c>
      <c r="G4436" s="84" t="b">
        <v>0</v>
      </c>
      <c r="H4436" s="84" t="b">
        <v>0</v>
      </c>
      <c r="I4436" s="84" t="b">
        <v>0</v>
      </c>
      <c r="J4436" s="84" t="b">
        <v>0</v>
      </c>
      <c r="K4436" s="84" t="b">
        <v>0</v>
      </c>
      <c r="L4436" s="84" t="b">
        <v>0</v>
      </c>
    </row>
    <row r="4437" spans="1:12" x14ac:dyDescent="0.25">
      <c r="A4437" s="84" t="s">
        <v>14301</v>
      </c>
      <c r="B4437" s="84" t="s">
        <v>14204</v>
      </c>
      <c r="C4437" s="84">
        <v>2</v>
      </c>
      <c r="D4437" s="122">
        <v>3.264979863022936E-3</v>
      </c>
      <c r="E4437" s="122">
        <v>1.9464522650130731</v>
      </c>
      <c r="F4437" s="84" t="s">
        <v>12039</v>
      </c>
      <c r="G4437" s="84" t="b">
        <v>0</v>
      </c>
      <c r="H4437" s="84" t="b">
        <v>0</v>
      </c>
      <c r="I4437" s="84" t="b">
        <v>0</v>
      </c>
      <c r="J4437" s="84" t="b">
        <v>0</v>
      </c>
      <c r="K4437" s="84" t="b">
        <v>0</v>
      </c>
      <c r="L4437" s="84" t="b">
        <v>0</v>
      </c>
    </row>
    <row r="4438" spans="1:12" x14ac:dyDescent="0.25">
      <c r="A4438" s="84" t="s">
        <v>14204</v>
      </c>
      <c r="B4438" s="84" t="s">
        <v>15197</v>
      </c>
      <c r="C4438" s="84">
        <v>2</v>
      </c>
      <c r="D4438" s="122">
        <v>3.264979863022936E-3</v>
      </c>
      <c r="E4438" s="122">
        <v>2.3443922736851106</v>
      </c>
      <c r="F4438" s="84" t="s">
        <v>12039</v>
      </c>
      <c r="G4438" s="84" t="b">
        <v>0</v>
      </c>
      <c r="H4438" s="84" t="b">
        <v>0</v>
      </c>
      <c r="I4438" s="84" t="b">
        <v>0</v>
      </c>
      <c r="J4438" s="84" t="b">
        <v>0</v>
      </c>
      <c r="K4438" s="84" t="b">
        <v>0</v>
      </c>
      <c r="L4438" s="84" t="b">
        <v>0</v>
      </c>
    </row>
    <row r="4439" spans="1:12" x14ac:dyDescent="0.25">
      <c r="A4439" s="84" t="s">
        <v>15197</v>
      </c>
      <c r="B4439" s="84" t="s">
        <v>14227</v>
      </c>
      <c r="C4439" s="84">
        <v>2</v>
      </c>
      <c r="D4439" s="122">
        <v>3.264979863022936E-3</v>
      </c>
      <c r="E4439" s="122">
        <v>1.9464522650130731</v>
      </c>
      <c r="F4439" s="84" t="s">
        <v>12039</v>
      </c>
      <c r="G4439" s="84" t="b">
        <v>0</v>
      </c>
      <c r="H4439" s="84" t="b">
        <v>0</v>
      </c>
      <c r="I4439" s="84" t="b">
        <v>0</v>
      </c>
      <c r="J4439" s="84" t="b">
        <v>0</v>
      </c>
      <c r="K4439" s="84" t="b">
        <v>0</v>
      </c>
      <c r="L4439" s="84" t="b">
        <v>0</v>
      </c>
    </row>
    <row r="4440" spans="1:12" x14ac:dyDescent="0.25">
      <c r="A4440" s="84" t="s">
        <v>14227</v>
      </c>
      <c r="B4440" s="84" t="s">
        <v>14702</v>
      </c>
      <c r="C4440" s="84">
        <v>2</v>
      </c>
      <c r="D4440" s="122">
        <v>3.264979863022936E-3</v>
      </c>
      <c r="E4440" s="122">
        <v>1.9464522650130731</v>
      </c>
      <c r="F4440" s="84" t="s">
        <v>12039</v>
      </c>
      <c r="G4440" s="84" t="b">
        <v>0</v>
      </c>
      <c r="H4440" s="84" t="b">
        <v>0</v>
      </c>
      <c r="I4440" s="84" t="b">
        <v>0</v>
      </c>
      <c r="J4440" s="84" t="b">
        <v>0</v>
      </c>
      <c r="K4440" s="84" t="b">
        <v>0</v>
      </c>
      <c r="L4440" s="84" t="b">
        <v>0</v>
      </c>
    </row>
    <row r="4441" spans="1:12" x14ac:dyDescent="0.25">
      <c r="A4441" s="84" t="s">
        <v>14702</v>
      </c>
      <c r="B4441" s="84" t="s">
        <v>14274</v>
      </c>
      <c r="C4441" s="84">
        <v>2</v>
      </c>
      <c r="D4441" s="122">
        <v>3.264979863022936E-3</v>
      </c>
      <c r="E4441" s="122">
        <v>1.7423322823571483</v>
      </c>
      <c r="F4441" s="84" t="s">
        <v>12039</v>
      </c>
      <c r="G4441" s="84" t="b">
        <v>0</v>
      </c>
      <c r="H4441" s="84" t="b">
        <v>0</v>
      </c>
      <c r="I4441" s="84" t="b">
        <v>0</v>
      </c>
      <c r="J4441" s="84" t="b">
        <v>0</v>
      </c>
      <c r="K4441" s="84" t="b">
        <v>0</v>
      </c>
      <c r="L4441" s="84" t="b">
        <v>0</v>
      </c>
    </row>
    <row r="4442" spans="1:12" x14ac:dyDescent="0.25">
      <c r="A4442" s="84" t="s">
        <v>679</v>
      </c>
      <c r="B4442" s="84" t="s">
        <v>14875</v>
      </c>
      <c r="C4442" s="84">
        <v>2</v>
      </c>
      <c r="D4442" s="122">
        <v>3.264979863022936E-3</v>
      </c>
      <c r="E4442" s="122">
        <v>2.6454222693490919</v>
      </c>
      <c r="F4442" s="84" t="s">
        <v>12039</v>
      </c>
      <c r="G4442" s="84" t="b">
        <v>0</v>
      </c>
      <c r="H4442" s="84" t="b">
        <v>0</v>
      </c>
      <c r="I4442" s="84" t="b">
        <v>0</v>
      </c>
      <c r="J4442" s="84" t="b">
        <v>0</v>
      </c>
      <c r="K4442" s="84" t="b">
        <v>0</v>
      </c>
      <c r="L4442" s="84" t="b">
        <v>0</v>
      </c>
    </row>
    <row r="4443" spans="1:12" x14ac:dyDescent="0.25">
      <c r="A4443" s="84" t="s">
        <v>2788</v>
      </c>
      <c r="B4443" s="84" t="s">
        <v>15151</v>
      </c>
      <c r="C4443" s="84">
        <v>2</v>
      </c>
      <c r="D4443" s="122">
        <v>3.264979863022936E-3</v>
      </c>
      <c r="E4443" s="122">
        <v>1.515088500854086</v>
      </c>
      <c r="F4443" s="84" t="s">
        <v>12039</v>
      </c>
      <c r="G4443" s="84" t="b">
        <v>0</v>
      </c>
      <c r="H4443" s="84" t="b">
        <v>0</v>
      </c>
      <c r="I4443" s="84" t="b">
        <v>0</v>
      </c>
      <c r="J4443" s="84" t="b">
        <v>0</v>
      </c>
      <c r="K4443" s="84" t="b">
        <v>0</v>
      </c>
      <c r="L4443" s="84" t="b">
        <v>0</v>
      </c>
    </row>
    <row r="4444" spans="1:12" x14ac:dyDescent="0.25">
      <c r="A4444" s="84" t="s">
        <v>14268</v>
      </c>
      <c r="B4444" s="84" t="s">
        <v>855</v>
      </c>
      <c r="C4444" s="84">
        <v>2</v>
      </c>
      <c r="D4444" s="122">
        <v>3.264979863022936E-3</v>
      </c>
      <c r="E4444" s="122">
        <v>1.3232029746151728</v>
      </c>
      <c r="F4444" s="84" t="s">
        <v>12039</v>
      </c>
      <c r="G4444" s="84" t="b">
        <v>0</v>
      </c>
      <c r="H4444" s="84" t="b">
        <v>0</v>
      </c>
      <c r="I4444" s="84" t="b">
        <v>0</v>
      </c>
      <c r="J4444" s="84" t="b">
        <v>0</v>
      </c>
      <c r="K4444" s="84" t="b">
        <v>0</v>
      </c>
      <c r="L4444" s="84" t="b">
        <v>0</v>
      </c>
    </row>
    <row r="4445" spans="1:12" x14ac:dyDescent="0.25">
      <c r="A4445" s="84" t="s">
        <v>855</v>
      </c>
      <c r="B4445" s="84" t="s">
        <v>14682</v>
      </c>
      <c r="C4445" s="84">
        <v>2</v>
      </c>
      <c r="D4445" s="122">
        <v>3.264979863022936E-3</v>
      </c>
      <c r="E4445" s="122">
        <v>1.8325089127062364</v>
      </c>
      <c r="F4445" s="84" t="s">
        <v>12039</v>
      </c>
      <c r="G4445" s="84" t="b">
        <v>0</v>
      </c>
      <c r="H4445" s="84" t="b">
        <v>0</v>
      </c>
      <c r="I4445" s="84" t="b">
        <v>0</v>
      </c>
      <c r="J4445" s="84" t="b">
        <v>0</v>
      </c>
      <c r="K4445" s="84" t="b">
        <v>0</v>
      </c>
      <c r="L4445" s="84" t="b">
        <v>0</v>
      </c>
    </row>
    <row r="4446" spans="1:12" x14ac:dyDescent="0.25">
      <c r="A4446" s="84" t="s">
        <v>14682</v>
      </c>
      <c r="B4446" s="84" t="s">
        <v>14879</v>
      </c>
      <c r="C4446" s="84">
        <v>2</v>
      </c>
      <c r="D4446" s="122">
        <v>3.264979863022936E-3</v>
      </c>
      <c r="E4446" s="122">
        <v>2.6454222693490919</v>
      </c>
      <c r="F4446" s="84" t="s">
        <v>12039</v>
      </c>
      <c r="G4446" s="84" t="b">
        <v>0</v>
      </c>
      <c r="H4446" s="84" t="b">
        <v>0</v>
      </c>
      <c r="I4446" s="84" t="b">
        <v>0</v>
      </c>
      <c r="J4446" s="84" t="b">
        <v>0</v>
      </c>
      <c r="K4446" s="84" t="b">
        <v>0</v>
      </c>
      <c r="L4446" s="84" t="b">
        <v>0</v>
      </c>
    </row>
    <row r="4447" spans="1:12" x14ac:dyDescent="0.25">
      <c r="A4447" s="84" t="s">
        <v>14879</v>
      </c>
      <c r="B4447" s="84" t="s">
        <v>12356</v>
      </c>
      <c r="C4447" s="84">
        <v>2</v>
      </c>
      <c r="D4447" s="122">
        <v>3.264979863022936E-3</v>
      </c>
      <c r="E4447" s="122">
        <v>2.3443922736851106</v>
      </c>
      <c r="F4447" s="84" t="s">
        <v>12039</v>
      </c>
      <c r="G4447" s="84" t="b">
        <v>0</v>
      </c>
      <c r="H4447" s="84" t="b">
        <v>0</v>
      </c>
      <c r="I4447" s="84" t="b">
        <v>0</v>
      </c>
      <c r="J4447" s="84" t="b">
        <v>1</v>
      </c>
      <c r="K4447" s="84" t="b">
        <v>0</v>
      </c>
      <c r="L4447" s="84" t="b">
        <v>0</v>
      </c>
    </row>
    <row r="4448" spans="1:12" x14ac:dyDescent="0.25">
      <c r="A4448" s="84" t="s">
        <v>12356</v>
      </c>
      <c r="B4448" s="84" t="s">
        <v>15157</v>
      </c>
      <c r="C4448" s="84">
        <v>2</v>
      </c>
      <c r="D4448" s="122">
        <v>3.264979863022936E-3</v>
      </c>
      <c r="E4448" s="122">
        <v>2.2474822606770544</v>
      </c>
      <c r="F4448" s="84" t="s">
        <v>12039</v>
      </c>
      <c r="G4448" s="84" t="b">
        <v>1</v>
      </c>
      <c r="H4448" s="84" t="b">
        <v>0</v>
      </c>
      <c r="I4448" s="84" t="b">
        <v>0</v>
      </c>
      <c r="J4448" s="84" t="b">
        <v>0</v>
      </c>
      <c r="K4448" s="84" t="b">
        <v>1</v>
      </c>
      <c r="L4448" s="84" t="b">
        <v>0</v>
      </c>
    </row>
    <row r="4449" spans="1:12" x14ac:dyDescent="0.25">
      <c r="A4449" s="84" t="s">
        <v>15157</v>
      </c>
      <c r="B4449" s="84" t="s">
        <v>855</v>
      </c>
      <c r="C4449" s="84">
        <v>2</v>
      </c>
      <c r="D4449" s="122">
        <v>3.264979863022936E-3</v>
      </c>
      <c r="E4449" s="122">
        <v>1.8003242293348352</v>
      </c>
      <c r="F4449" s="84" t="s">
        <v>12039</v>
      </c>
      <c r="G4449" s="84" t="b">
        <v>0</v>
      </c>
      <c r="H4449" s="84" t="b">
        <v>1</v>
      </c>
      <c r="I4449" s="84" t="b">
        <v>0</v>
      </c>
      <c r="J4449" s="84" t="b">
        <v>0</v>
      </c>
      <c r="K4449" s="84" t="b">
        <v>0</v>
      </c>
      <c r="L4449" s="84" t="b">
        <v>0</v>
      </c>
    </row>
    <row r="4450" spans="1:12" x14ac:dyDescent="0.25">
      <c r="A4450" s="84" t="s">
        <v>2788</v>
      </c>
      <c r="B4450" s="84" t="s">
        <v>14683</v>
      </c>
      <c r="C4450" s="84">
        <v>2</v>
      </c>
      <c r="D4450" s="122">
        <v>3.264979863022936E-3</v>
      </c>
      <c r="E4450" s="122">
        <v>1.515088500854086</v>
      </c>
      <c r="F4450" s="84" t="s">
        <v>12039</v>
      </c>
      <c r="G4450" s="84" t="b">
        <v>0</v>
      </c>
      <c r="H4450" s="84" t="b">
        <v>0</v>
      </c>
      <c r="I4450" s="84" t="b">
        <v>0</v>
      </c>
      <c r="J4450" s="84" t="b">
        <v>0</v>
      </c>
      <c r="K4450" s="84" t="b">
        <v>1</v>
      </c>
      <c r="L4450" s="84" t="b">
        <v>0</v>
      </c>
    </row>
    <row r="4451" spans="1:12" x14ac:dyDescent="0.25">
      <c r="A4451" s="84" t="s">
        <v>14683</v>
      </c>
      <c r="B4451" s="84" t="s">
        <v>967</v>
      </c>
      <c r="C4451" s="84">
        <v>2</v>
      </c>
      <c r="D4451" s="122">
        <v>3.264979863022936E-3</v>
      </c>
      <c r="E4451" s="122">
        <v>2.6454222693490919</v>
      </c>
      <c r="F4451" s="84" t="s">
        <v>12039</v>
      </c>
      <c r="G4451" s="84" t="b">
        <v>0</v>
      </c>
      <c r="H4451" s="84" t="b">
        <v>1</v>
      </c>
      <c r="I4451" s="84" t="b">
        <v>0</v>
      </c>
      <c r="J4451" s="84" t="b">
        <v>0</v>
      </c>
      <c r="K4451" s="84" t="b">
        <v>0</v>
      </c>
      <c r="L4451" s="84" t="b">
        <v>0</v>
      </c>
    </row>
    <row r="4452" spans="1:12" x14ac:dyDescent="0.25">
      <c r="A4452" s="84" t="s">
        <v>967</v>
      </c>
      <c r="B4452" s="84" t="s">
        <v>2713</v>
      </c>
      <c r="C4452" s="84">
        <v>2</v>
      </c>
      <c r="D4452" s="122">
        <v>3.264979863022936E-3</v>
      </c>
      <c r="E4452" s="122">
        <v>1.9464522650130731</v>
      </c>
      <c r="F4452" s="84" t="s">
        <v>12039</v>
      </c>
      <c r="G4452" s="84" t="b">
        <v>0</v>
      </c>
      <c r="H4452" s="84" t="b">
        <v>0</v>
      </c>
      <c r="I4452" s="84" t="b">
        <v>0</v>
      </c>
      <c r="J4452" s="84" t="b">
        <v>0</v>
      </c>
      <c r="K4452" s="84" t="b">
        <v>0</v>
      </c>
      <c r="L4452" s="84" t="b">
        <v>0</v>
      </c>
    </row>
    <row r="4453" spans="1:12" x14ac:dyDescent="0.25">
      <c r="A4453" s="84" t="s">
        <v>12369</v>
      </c>
      <c r="B4453" s="84" t="s">
        <v>2788</v>
      </c>
      <c r="C4453" s="84">
        <v>2</v>
      </c>
      <c r="D4453" s="122">
        <v>3.264979863022936E-3</v>
      </c>
      <c r="E4453" s="122">
        <v>1.3232029746151728</v>
      </c>
      <c r="F4453" s="84" t="s">
        <v>12039</v>
      </c>
      <c r="G4453" s="84" t="b">
        <v>0</v>
      </c>
      <c r="H4453" s="84" t="b">
        <v>0</v>
      </c>
      <c r="I4453" s="84" t="b">
        <v>0</v>
      </c>
      <c r="J4453" s="84" t="b">
        <v>0</v>
      </c>
      <c r="K4453" s="84" t="b">
        <v>0</v>
      </c>
      <c r="L4453" s="84" t="b">
        <v>0</v>
      </c>
    </row>
    <row r="4454" spans="1:12" x14ac:dyDescent="0.25">
      <c r="A4454" s="84" t="s">
        <v>2788</v>
      </c>
      <c r="B4454" s="84" t="s">
        <v>14199</v>
      </c>
      <c r="C4454" s="84">
        <v>2</v>
      </c>
      <c r="D4454" s="122">
        <v>3.264979863022936E-3</v>
      </c>
      <c r="E4454" s="122">
        <v>1.515088500854086</v>
      </c>
      <c r="F4454" s="84" t="s">
        <v>12039</v>
      </c>
      <c r="G4454" s="84" t="b">
        <v>0</v>
      </c>
      <c r="H4454" s="84" t="b">
        <v>0</v>
      </c>
      <c r="I4454" s="84" t="b">
        <v>0</v>
      </c>
      <c r="J4454" s="84" t="b">
        <v>0</v>
      </c>
      <c r="K4454" s="84" t="b">
        <v>0</v>
      </c>
      <c r="L4454" s="84" t="b">
        <v>0</v>
      </c>
    </row>
    <row r="4455" spans="1:12" x14ac:dyDescent="0.25">
      <c r="A4455" s="84" t="s">
        <v>14199</v>
      </c>
      <c r="B4455" s="84" t="s">
        <v>14366</v>
      </c>
      <c r="C4455" s="84">
        <v>2</v>
      </c>
      <c r="D4455" s="122">
        <v>3.264979863022936E-3</v>
      </c>
      <c r="E4455" s="122">
        <v>2.6454222693490919</v>
      </c>
      <c r="F4455" s="84" t="s">
        <v>12039</v>
      </c>
      <c r="G4455" s="84" t="b">
        <v>0</v>
      </c>
      <c r="H4455" s="84" t="b">
        <v>0</v>
      </c>
      <c r="I4455" s="84" t="b">
        <v>0</v>
      </c>
      <c r="J4455" s="84" t="b">
        <v>0</v>
      </c>
      <c r="K4455" s="84" t="b">
        <v>0</v>
      </c>
      <c r="L4455" s="84" t="b">
        <v>0</v>
      </c>
    </row>
    <row r="4456" spans="1:12" x14ac:dyDescent="0.25">
      <c r="A4456" s="84" t="s">
        <v>14366</v>
      </c>
      <c r="B4456" s="84" t="s">
        <v>15685</v>
      </c>
      <c r="C4456" s="84">
        <v>2</v>
      </c>
      <c r="D4456" s="122">
        <v>3.264979863022936E-3</v>
      </c>
      <c r="E4456" s="122">
        <v>2.6454222693490919</v>
      </c>
      <c r="F4456" s="84" t="s">
        <v>12039</v>
      </c>
      <c r="G4456" s="84" t="b">
        <v>0</v>
      </c>
      <c r="H4456" s="84" t="b">
        <v>0</v>
      </c>
      <c r="I4456" s="84" t="b">
        <v>0</v>
      </c>
      <c r="J4456" s="84" t="b">
        <v>0</v>
      </c>
      <c r="K4456" s="84" t="b">
        <v>0</v>
      </c>
      <c r="L4456" s="84" t="b">
        <v>0</v>
      </c>
    </row>
    <row r="4457" spans="1:12" x14ac:dyDescent="0.25">
      <c r="A4457" s="84" t="s">
        <v>15685</v>
      </c>
      <c r="B4457" s="84" t="s">
        <v>14334</v>
      </c>
      <c r="C4457" s="84">
        <v>2</v>
      </c>
      <c r="D4457" s="122">
        <v>3.264979863022936E-3</v>
      </c>
      <c r="E4457" s="122">
        <v>2.4693310102934105</v>
      </c>
      <c r="F4457" s="84" t="s">
        <v>12039</v>
      </c>
      <c r="G4457" s="84" t="b">
        <v>0</v>
      </c>
      <c r="H4457" s="84" t="b">
        <v>0</v>
      </c>
      <c r="I4457" s="84" t="b">
        <v>0</v>
      </c>
      <c r="J4457" s="84" t="b">
        <v>0</v>
      </c>
      <c r="K4457" s="84" t="b">
        <v>0</v>
      </c>
      <c r="L4457" s="84" t="b">
        <v>0</v>
      </c>
    </row>
    <row r="4458" spans="1:12" x14ac:dyDescent="0.25">
      <c r="A4458" s="84" t="s">
        <v>14334</v>
      </c>
      <c r="B4458" s="84" t="s">
        <v>14224</v>
      </c>
      <c r="C4458" s="84">
        <v>2</v>
      </c>
      <c r="D4458" s="122">
        <v>3.264979863022936E-3</v>
      </c>
      <c r="E4458" s="122">
        <v>1.656417653650555</v>
      </c>
      <c r="F4458" s="84" t="s">
        <v>12039</v>
      </c>
      <c r="G4458" s="84" t="b">
        <v>0</v>
      </c>
      <c r="H4458" s="84" t="b">
        <v>0</v>
      </c>
      <c r="I4458" s="84" t="b">
        <v>0</v>
      </c>
      <c r="J4458" s="84" t="b">
        <v>0</v>
      </c>
      <c r="K4458" s="84" t="b">
        <v>0</v>
      </c>
      <c r="L4458" s="84" t="b">
        <v>0</v>
      </c>
    </row>
    <row r="4459" spans="1:12" x14ac:dyDescent="0.25">
      <c r="A4459" s="84" t="s">
        <v>14224</v>
      </c>
      <c r="B4459" s="84" t="s">
        <v>2713</v>
      </c>
      <c r="C4459" s="84">
        <v>2</v>
      </c>
      <c r="D4459" s="122">
        <v>3.264979863022936E-3</v>
      </c>
      <c r="E4459" s="122">
        <v>1.1335389083702176</v>
      </c>
      <c r="F4459" s="84" t="s">
        <v>12039</v>
      </c>
      <c r="G4459" s="84" t="b">
        <v>0</v>
      </c>
      <c r="H4459" s="84" t="b">
        <v>0</v>
      </c>
      <c r="I4459" s="84" t="b">
        <v>0</v>
      </c>
      <c r="J4459" s="84" t="b">
        <v>0</v>
      </c>
      <c r="K4459" s="84" t="b">
        <v>0</v>
      </c>
      <c r="L4459" s="84" t="b">
        <v>0</v>
      </c>
    </row>
    <row r="4460" spans="1:12" x14ac:dyDescent="0.25">
      <c r="A4460" s="84" t="s">
        <v>14206</v>
      </c>
      <c r="B4460" s="84" t="s">
        <v>12277</v>
      </c>
      <c r="C4460" s="84">
        <v>2</v>
      </c>
      <c r="D4460" s="122">
        <v>3.264979863022936E-3</v>
      </c>
      <c r="E4460" s="122">
        <v>1.6911797599097671</v>
      </c>
      <c r="F4460" s="84" t="s">
        <v>12039</v>
      </c>
      <c r="G4460" s="84" t="b">
        <v>0</v>
      </c>
      <c r="H4460" s="84" t="b">
        <v>0</v>
      </c>
      <c r="I4460" s="84" t="b">
        <v>0</v>
      </c>
      <c r="J4460" s="84" t="b">
        <v>0</v>
      </c>
      <c r="K4460" s="84" t="b">
        <v>0</v>
      </c>
      <c r="L4460" s="84" t="b">
        <v>0</v>
      </c>
    </row>
    <row r="4461" spans="1:12" x14ac:dyDescent="0.25">
      <c r="A4461" s="84" t="s">
        <v>12277</v>
      </c>
      <c r="B4461" s="84" t="s">
        <v>15237</v>
      </c>
      <c r="C4461" s="84">
        <v>2</v>
      </c>
      <c r="D4461" s="122">
        <v>3.264979863022936E-3</v>
      </c>
      <c r="E4461" s="122">
        <v>2.1013542249988162</v>
      </c>
      <c r="F4461" s="84" t="s">
        <v>12039</v>
      </c>
      <c r="G4461" s="84" t="b">
        <v>0</v>
      </c>
      <c r="H4461" s="84" t="b">
        <v>0</v>
      </c>
      <c r="I4461" s="84" t="b">
        <v>0</v>
      </c>
      <c r="J4461" s="84" t="b">
        <v>0</v>
      </c>
      <c r="K4461" s="84" t="b">
        <v>0</v>
      </c>
      <c r="L4461" s="84" t="b">
        <v>0</v>
      </c>
    </row>
    <row r="4462" spans="1:12" x14ac:dyDescent="0.25">
      <c r="A4462" s="84" t="s">
        <v>15237</v>
      </c>
      <c r="B4462" s="84" t="s">
        <v>15238</v>
      </c>
      <c r="C4462" s="84">
        <v>2</v>
      </c>
      <c r="D4462" s="122">
        <v>3.264979863022936E-3</v>
      </c>
      <c r="E4462" s="122">
        <v>2.6454222693490919</v>
      </c>
      <c r="F4462" s="84" t="s">
        <v>12039</v>
      </c>
      <c r="G4462" s="84" t="b">
        <v>0</v>
      </c>
      <c r="H4462" s="84" t="b">
        <v>0</v>
      </c>
      <c r="I4462" s="84" t="b">
        <v>0</v>
      </c>
      <c r="J4462" s="84" t="b">
        <v>0</v>
      </c>
      <c r="K4462" s="84" t="b">
        <v>0</v>
      </c>
      <c r="L4462" s="84" t="b">
        <v>0</v>
      </c>
    </row>
    <row r="4463" spans="1:12" x14ac:dyDescent="0.25">
      <c r="A4463" s="84" t="s">
        <v>15238</v>
      </c>
      <c r="B4463" s="84" t="s">
        <v>14335</v>
      </c>
      <c r="C4463" s="84">
        <v>2</v>
      </c>
      <c r="D4463" s="122">
        <v>3.264979863022936E-3</v>
      </c>
      <c r="E4463" s="122">
        <v>2.6454222693490919</v>
      </c>
      <c r="F4463" s="84" t="s">
        <v>12039</v>
      </c>
      <c r="G4463" s="84" t="b">
        <v>0</v>
      </c>
      <c r="H4463" s="84" t="b">
        <v>0</v>
      </c>
      <c r="I4463" s="84" t="b">
        <v>0</v>
      </c>
      <c r="J4463" s="84" t="b">
        <v>1</v>
      </c>
      <c r="K4463" s="84" t="b">
        <v>0</v>
      </c>
      <c r="L4463" s="84" t="b">
        <v>0</v>
      </c>
    </row>
    <row r="4464" spans="1:12" x14ac:dyDescent="0.25">
      <c r="A4464" s="84" t="s">
        <v>14335</v>
      </c>
      <c r="B4464" s="84" t="s">
        <v>12359</v>
      </c>
      <c r="C4464" s="84">
        <v>2</v>
      </c>
      <c r="D4464" s="122">
        <v>3.264979863022936E-3</v>
      </c>
      <c r="E4464" s="122">
        <v>1.5314789170422551</v>
      </c>
      <c r="F4464" s="84" t="s">
        <v>12039</v>
      </c>
      <c r="G4464" s="84" t="b">
        <v>1</v>
      </c>
      <c r="H4464" s="84" t="b">
        <v>0</v>
      </c>
      <c r="I4464" s="84" t="b">
        <v>0</v>
      </c>
      <c r="J4464" s="84" t="b">
        <v>0</v>
      </c>
      <c r="K4464" s="84" t="b">
        <v>0</v>
      </c>
      <c r="L4464" s="84" t="b">
        <v>0</v>
      </c>
    </row>
    <row r="4465" spans="1:12" x14ac:dyDescent="0.25">
      <c r="A4465" s="84" t="s">
        <v>12359</v>
      </c>
      <c r="B4465" s="84" t="s">
        <v>14319</v>
      </c>
      <c r="C4465" s="84">
        <v>2</v>
      </c>
      <c r="D4465" s="122">
        <v>3.264979863022936E-3</v>
      </c>
      <c r="E4465" s="122">
        <v>1.5485122563410354</v>
      </c>
      <c r="F4465" s="84" t="s">
        <v>12039</v>
      </c>
      <c r="G4465" s="84" t="b">
        <v>0</v>
      </c>
      <c r="H4465" s="84" t="b">
        <v>0</v>
      </c>
      <c r="I4465" s="84" t="b">
        <v>0</v>
      </c>
      <c r="J4465" s="84" t="b">
        <v>0</v>
      </c>
      <c r="K4465" s="84" t="b">
        <v>0</v>
      </c>
      <c r="L4465" s="84" t="b">
        <v>0</v>
      </c>
    </row>
    <row r="4466" spans="1:12" x14ac:dyDescent="0.25">
      <c r="A4466" s="84" t="s">
        <v>14319</v>
      </c>
      <c r="B4466" s="84" t="s">
        <v>2713</v>
      </c>
      <c r="C4466" s="84">
        <v>2</v>
      </c>
      <c r="D4466" s="122">
        <v>3.264979863022936E-3</v>
      </c>
      <c r="E4466" s="122">
        <v>1.9464522650130731</v>
      </c>
      <c r="F4466" s="84" t="s">
        <v>12039</v>
      </c>
      <c r="G4466" s="84" t="b">
        <v>0</v>
      </c>
      <c r="H4466" s="84" t="b">
        <v>0</v>
      </c>
      <c r="I4466" s="84" t="b">
        <v>0</v>
      </c>
      <c r="J4466" s="84" t="b">
        <v>0</v>
      </c>
      <c r="K4466" s="84" t="b">
        <v>0</v>
      </c>
      <c r="L4466" s="84" t="b">
        <v>0</v>
      </c>
    </row>
    <row r="4467" spans="1:12" x14ac:dyDescent="0.25">
      <c r="A4467" s="84" t="s">
        <v>2793</v>
      </c>
      <c r="B4467" s="84" t="s">
        <v>12277</v>
      </c>
      <c r="C4467" s="84">
        <v>2</v>
      </c>
      <c r="D4467" s="122">
        <v>3.264979863022936E-3</v>
      </c>
      <c r="E4467" s="122">
        <v>1.4481417112234727</v>
      </c>
      <c r="F4467" s="84" t="s">
        <v>12039</v>
      </c>
      <c r="G4467" s="84" t="b">
        <v>0</v>
      </c>
      <c r="H4467" s="84" t="b">
        <v>0</v>
      </c>
      <c r="I4467" s="84" t="b">
        <v>0</v>
      </c>
      <c r="J4467" s="84" t="b">
        <v>0</v>
      </c>
      <c r="K4467" s="84" t="b">
        <v>0</v>
      </c>
      <c r="L4467" s="84" t="b">
        <v>0</v>
      </c>
    </row>
    <row r="4468" spans="1:12" x14ac:dyDescent="0.25">
      <c r="A4468" s="84" t="s">
        <v>14210</v>
      </c>
      <c r="B4468" s="84" t="s">
        <v>15213</v>
      </c>
      <c r="C4468" s="84">
        <v>2</v>
      </c>
      <c r="D4468" s="122">
        <v>3.264979863022936E-3</v>
      </c>
      <c r="E4468" s="122">
        <v>2.6454222693490919</v>
      </c>
      <c r="F4468" s="84" t="s">
        <v>12039</v>
      </c>
      <c r="G4468" s="84" t="b">
        <v>0</v>
      </c>
      <c r="H4468" s="84" t="b">
        <v>0</v>
      </c>
      <c r="I4468" s="84" t="b">
        <v>0</v>
      </c>
      <c r="J4468" s="84" t="b">
        <v>1</v>
      </c>
      <c r="K4468" s="84" t="b">
        <v>0</v>
      </c>
      <c r="L4468" s="84" t="b">
        <v>0</v>
      </c>
    </row>
    <row r="4469" spans="1:12" x14ac:dyDescent="0.25">
      <c r="A4469" s="84" t="s">
        <v>15213</v>
      </c>
      <c r="B4469" s="84" t="s">
        <v>15214</v>
      </c>
      <c r="C4469" s="84">
        <v>2</v>
      </c>
      <c r="D4469" s="122">
        <v>3.264979863022936E-3</v>
      </c>
      <c r="E4469" s="122">
        <v>2.6454222693490919</v>
      </c>
      <c r="F4469" s="84" t="s">
        <v>12039</v>
      </c>
      <c r="G4469" s="84" t="b">
        <v>1</v>
      </c>
      <c r="H4469" s="84" t="b">
        <v>0</v>
      </c>
      <c r="I4469" s="84" t="b">
        <v>0</v>
      </c>
      <c r="J4469" s="84" t="b">
        <v>0</v>
      </c>
      <c r="K4469" s="84" t="b">
        <v>0</v>
      </c>
      <c r="L4469" s="84" t="b">
        <v>0</v>
      </c>
    </row>
    <row r="4470" spans="1:12" x14ac:dyDescent="0.25">
      <c r="A4470" s="84" t="s">
        <v>15214</v>
      </c>
      <c r="B4470" s="84" t="s">
        <v>15215</v>
      </c>
      <c r="C4470" s="84">
        <v>2</v>
      </c>
      <c r="D4470" s="122">
        <v>3.264979863022936E-3</v>
      </c>
      <c r="E4470" s="122">
        <v>2.6454222693490919</v>
      </c>
      <c r="F4470" s="84" t="s">
        <v>12039</v>
      </c>
      <c r="G4470" s="84" t="b">
        <v>0</v>
      </c>
      <c r="H4470" s="84" t="b">
        <v>0</v>
      </c>
      <c r="I4470" s="84" t="b">
        <v>0</v>
      </c>
      <c r="J4470" s="84" t="b">
        <v>0</v>
      </c>
      <c r="K4470" s="84" t="b">
        <v>0</v>
      </c>
      <c r="L4470" s="84" t="b">
        <v>0</v>
      </c>
    </row>
    <row r="4471" spans="1:12" x14ac:dyDescent="0.25">
      <c r="A4471" s="84" t="s">
        <v>15215</v>
      </c>
      <c r="B4471" s="84" t="s">
        <v>15216</v>
      </c>
      <c r="C4471" s="84">
        <v>2</v>
      </c>
      <c r="D4471" s="122">
        <v>3.264979863022936E-3</v>
      </c>
      <c r="E4471" s="122">
        <v>2.6454222693490919</v>
      </c>
      <c r="F4471" s="84" t="s">
        <v>12039</v>
      </c>
      <c r="G4471" s="84" t="b">
        <v>0</v>
      </c>
      <c r="H4471" s="84" t="b">
        <v>0</v>
      </c>
      <c r="I4471" s="84" t="b">
        <v>0</v>
      </c>
      <c r="J4471" s="84" t="b">
        <v>1</v>
      </c>
      <c r="K4471" s="84" t="b">
        <v>0</v>
      </c>
      <c r="L4471" s="84" t="b">
        <v>0</v>
      </c>
    </row>
    <row r="4472" spans="1:12" x14ac:dyDescent="0.25">
      <c r="A4472" s="84" t="s">
        <v>15216</v>
      </c>
      <c r="B4472" s="84" t="s">
        <v>15217</v>
      </c>
      <c r="C4472" s="84">
        <v>2</v>
      </c>
      <c r="D4472" s="122">
        <v>3.264979863022936E-3</v>
      </c>
      <c r="E4472" s="122">
        <v>2.6454222693490919</v>
      </c>
      <c r="F4472" s="84" t="s">
        <v>12039</v>
      </c>
      <c r="G4472" s="84" t="b">
        <v>1</v>
      </c>
      <c r="H4472" s="84" t="b">
        <v>0</v>
      </c>
      <c r="I4472" s="84" t="b">
        <v>0</v>
      </c>
      <c r="J4472" s="84" t="b">
        <v>1</v>
      </c>
      <c r="K4472" s="84" t="b">
        <v>0</v>
      </c>
      <c r="L4472" s="84" t="b">
        <v>0</v>
      </c>
    </row>
    <row r="4473" spans="1:12" x14ac:dyDescent="0.25">
      <c r="A4473" s="84" t="s">
        <v>15217</v>
      </c>
      <c r="B4473" s="84" t="s">
        <v>2713</v>
      </c>
      <c r="C4473" s="84">
        <v>2</v>
      </c>
      <c r="D4473" s="122">
        <v>3.264979863022936E-3</v>
      </c>
      <c r="E4473" s="122">
        <v>1.9464522650130731</v>
      </c>
      <c r="F4473" s="84" t="s">
        <v>12039</v>
      </c>
      <c r="G4473" s="84" t="b">
        <v>1</v>
      </c>
      <c r="H4473" s="84" t="b">
        <v>0</v>
      </c>
      <c r="I4473" s="84" t="b">
        <v>0</v>
      </c>
      <c r="J4473" s="84" t="b">
        <v>0</v>
      </c>
      <c r="K4473" s="84" t="b">
        <v>0</v>
      </c>
      <c r="L4473" s="84" t="b">
        <v>0</v>
      </c>
    </row>
    <row r="4474" spans="1:12" x14ac:dyDescent="0.25">
      <c r="A4474" s="84" t="s">
        <v>12356</v>
      </c>
      <c r="B4474" s="84" t="s">
        <v>15239</v>
      </c>
      <c r="C4474" s="84">
        <v>2</v>
      </c>
      <c r="D4474" s="122">
        <v>3.264979863022936E-3</v>
      </c>
      <c r="E4474" s="122">
        <v>2.2474822606770544</v>
      </c>
      <c r="F4474" s="84" t="s">
        <v>12039</v>
      </c>
      <c r="G4474" s="84" t="b">
        <v>1</v>
      </c>
      <c r="H4474" s="84" t="b">
        <v>0</v>
      </c>
      <c r="I4474" s="84" t="b">
        <v>0</v>
      </c>
      <c r="J4474" s="84" t="b">
        <v>0</v>
      </c>
      <c r="K4474" s="84" t="b">
        <v>0</v>
      </c>
      <c r="L4474" s="84" t="b">
        <v>0</v>
      </c>
    </row>
    <row r="4475" spans="1:12" x14ac:dyDescent="0.25">
      <c r="A4475" s="84" t="s">
        <v>15239</v>
      </c>
      <c r="B4475" s="84" t="s">
        <v>14914</v>
      </c>
      <c r="C4475" s="84">
        <v>2</v>
      </c>
      <c r="D4475" s="122">
        <v>3.264979863022936E-3</v>
      </c>
      <c r="E4475" s="122">
        <v>2.6454222693490919</v>
      </c>
      <c r="F4475" s="84" t="s">
        <v>12039</v>
      </c>
      <c r="G4475" s="84" t="b">
        <v>0</v>
      </c>
      <c r="H4475" s="84" t="b">
        <v>0</v>
      </c>
      <c r="I4475" s="84" t="b">
        <v>0</v>
      </c>
      <c r="J4475" s="84" t="b">
        <v>0</v>
      </c>
      <c r="K4475" s="84" t="b">
        <v>0</v>
      </c>
      <c r="L4475" s="84" t="b">
        <v>0</v>
      </c>
    </row>
    <row r="4476" spans="1:12" x14ac:dyDescent="0.25">
      <c r="A4476" s="84" t="s">
        <v>14914</v>
      </c>
      <c r="B4476" s="84" t="s">
        <v>981</v>
      </c>
      <c r="C4476" s="84">
        <v>2</v>
      </c>
      <c r="D4476" s="122">
        <v>3.264979863022936E-3</v>
      </c>
      <c r="E4476" s="122">
        <v>2.1683010146294297</v>
      </c>
      <c r="F4476" s="84" t="s">
        <v>12039</v>
      </c>
      <c r="G4476" s="84" t="b">
        <v>0</v>
      </c>
      <c r="H4476" s="84" t="b">
        <v>0</v>
      </c>
      <c r="I4476" s="84" t="b">
        <v>0</v>
      </c>
      <c r="J4476" s="84" t="b">
        <v>0</v>
      </c>
      <c r="K4476" s="84" t="b">
        <v>0</v>
      </c>
      <c r="L4476" s="84" t="b">
        <v>0</v>
      </c>
    </row>
    <row r="4477" spans="1:12" x14ac:dyDescent="0.25">
      <c r="A4477" s="84" t="s">
        <v>981</v>
      </c>
      <c r="B4477" s="84" t="s">
        <v>731</v>
      </c>
      <c r="C4477" s="84">
        <v>2</v>
      </c>
      <c r="D4477" s="122">
        <v>3.264979863022936E-3</v>
      </c>
      <c r="E4477" s="122">
        <v>0.73559889969817993</v>
      </c>
      <c r="F4477" s="84" t="s">
        <v>12039</v>
      </c>
      <c r="G4477" s="84" t="b">
        <v>0</v>
      </c>
      <c r="H4477" s="84" t="b">
        <v>0</v>
      </c>
      <c r="I4477" s="84" t="b">
        <v>0</v>
      </c>
      <c r="J4477" s="84" t="b">
        <v>0</v>
      </c>
      <c r="K4477" s="84" t="b">
        <v>0</v>
      </c>
      <c r="L4477" s="84" t="b">
        <v>0</v>
      </c>
    </row>
    <row r="4478" spans="1:12" x14ac:dyDescent="0.25">
      <c r="A4478" s="84" t="s">
        <v>731</v>
      </c>
      <c r="B4478" s="84" t="s">
        <v>14362</v>
      </c>
      <c r="C4478" s="84">
        <v>2</v>
      </c>
      <c r="D4478" s="122">
        <v>3.264979863022936E-3</v>
      </c>
      <c r="E4478" s="122">
        <v>1.2932397512377294</v>
      </c>
      <c r="F4478" s="84" t="s">
        <v>12039</v>
      </c>
      <c r="G4478" s="84" t="b">
        <v>0</v>
      </c>
      <c r="H4478" s="84" t="b">
        <v>0</v>
      </c>
      <c r="I4478" s="84" t="b">
        <v>0</v>
      </c>
      <c r="J4478" s="84" t="b">
        <v>0</v>
      </c>
      <c r="K4478" s="84" t="b">
        <v>0</v>
      </c>
      <c r="L4478" s="84" t="b">
        <v>0</v>
      </c>
    </row>
    <row r="4479" spans="1:12" x14ac:dyDescent="0.25">
      <c r="A4479" s="84" t="s">
        <v>14226</v>
      </c>
      <c r="B4479" s="84" t="s">
        <v>14456</v>
      </c>
      <c r="C4479" s="84">
        <v>2</v>
      </c>
      <c r="D4479" s="122">
        <v>3.264979863022936E-3</v>
      </c>
      <c r="E4479" s="122">
        <v>2.6454222693490919</v>
      </c>
      <c r="F4479" s="84" t="s">
        <v>12039</v>
      </c>
      <c r="G4479" s="84" t="b">
        <v>1</v>
      </c>
      <c r="H4479" s="84" t="b">
        <v>0</v>
      </c>
      <c r="I4479" s="84" t="b">
        <v>0</v>
      </c>
      <c r="J4479" s="84" t="b">
        <v>0</v>
      </c>
      <c r="K4479" s="84" t="b">
        <v>0</v>
      </c>
      <c r="L4479" s="84" t="b">
        <v>0</v>
      </c>
    </row>
    <row r="4480" spans="1:12" x14ac:dyDescent="0.25">
      <c r="A4480" s="84" t="s">
        <v>14456</v>
      </c>
      <c r="B4480" s="84" t="s">
        <v>2922</v>
      </c>
      <c r="C4480" s="84">
        <v>2</v>
      </c>
      <c r="D4480" s="122">
        <v>3.264979863022936E-3</v>
      </c>
      <c r="E4480" s="122">
        <v>1.4550905711788005</v>
      </c>
      <c r="F4480" s="84" t="s">
        <v>12039</v>
      </c>
      <c r="G4480" s="84" t="b">
        <v>0</v>
      </c>
      <c r="H4480" s="84" t="b">
        <v>0</v>
      </c>
      <c r="I4480" s="84" t="b">
        <v>0</v>
      </c>
      <c r="J4480" s="84" t="b">
        <v>0</v>
      </c>
      <c r="K4480" s="84" t="b">
        <v>0</v>
      </c>
      <c r="L4480" s="84" t="b">
        <v>0</v>
      </c>
    </row>
    <row r="4481" spans="1:12" x14ac:dyDescent="0.25">
      <c r="A4481" s="84" t="s">
        <v>14286</v>
      </c>
      <c r="B4481" s="84" t="s">
        <v>14519</v>
      </c>
      <c r="C4481" s="84">
        <v>2</v>
      </c>
      <c r="D4481" s="122">
        <v>3.264979863022936E-3</v>
      </c>
      <c r="E4481" s="122">
        <v>2.3443922736851106</v>
      </c>
      <c r="F4481" s="84" t="s">
        <v>12039</v>
      </c>
      <c r="G4481" s="84" t="b">
        <v>0</v>
      </c>
      <c r="H4481" s="84" t="b">
        <v>0</v>
      </c>
      <c r="I4481" s="84" t="b">
        <v>0</v>
      </c>
      <c r="J4481" s="84" t="b">
        <v>0</v>
      </c>
      <c r="K4481" s="84" t="b">
        <v>0</v>
      </c>
      <c r="L4481" s="84" t="b">
        <v>0</v>
      </c>
    </row>
    <row r="4482" spans="1:12" x14ac:dyDescent="0.25">
      <c r="A4482" s="84" t="s">
        <v>14519</v>
      </c>
      <c r="B4482" s="84" t="s">
        <v>15341</v>
      </c>
      <c r="C4482" s="84">
        <v>2</v>
      </c>
      <c r="D4482" s="122">
        <v>3.264979863022936E-3</v>
      </c>
      <c r="E4482" s="122">
        <v>2.3443922736851106</v>
      </c>
      <c r="F4482" s="84" t="s">
        <v>12039</v>
      </c>
      <c r="G4482" s="84" t="b">
        <v>0</v>
      </c>
      <c r="H4482" s="84" t="b">
        <v>0</v>
      </c>
      <c r="I4482" s="84" t="b">
        <v>0</v>
      </c>
      <c r="J4482" s="84" t="b">
        <v>0</v>
      </c>
      <c r="K4482" s="84" t="b">
        <v>0</v>
      </c>
      <c r="L4482" s="84" t="b">
        <v>0</v>
      </c>
    </row>
    <row r="4483" spans="1:12" x14ac:dyDescent="0.25">
      <c r="A4483" s="84" t="s">
        <v>15341</v>
      </c>
      <c r="B4483" s="84" t="s">
        <v>14663</v>
      </c>
      <c r="C4483" s="84">
        <v>2</v>
      </c>
      <c r="D4483" s="122">
        <v>3.264979863022936E-3</v>
      </c>
      <c r="E4483" s="122">
        <v>2.6454222693490919</v>
      </c>
      <c r="F4483" s="84" t="s">
        <v>12039</v>
      </c>
      <c r="G4483" s="84" t="b">
        <v>0</v>
      </c>
      <c r="H4483" s="84" t="b">
        <v>0</v>
      </c>
      <c r="I4483" s="84" t="b">
        <v>0</v>
      </c>
      <c r="J4483" s="84" t="b">
        <v>0</v>
      </c>
      <c r="K4483" s="84" t="b">
        <v>0</v>
      </c>
      <c r="L4483" s="84" t="b">
        <v>0</v>
      </c>
    </row>
    <row r="4484" spans="1:12" x14ac:dyDescent="0.25">
      <c r="A4484" s="84" t="s">
        <v>14663</v>
      </c>
      <c r="B4484" s="84" t="s">
        <v>14391</v>
      </c>
      <c r="C4484" s="84">
        <v>2</v>
      </c>
      <c r="D4484" s="122">
        <v>3.264979863022936E-3</v>
      </c>
      <c r="E4484" s="122">
        <v>1.9922097555737481</v>
      </c>
      <c r="F4484" s="84" t="s">
        <v>12039</v>
      </c>
      <c r="G4484" s="84" t="b">
        <v>0</v>
      </c>
      <c r="H4484" s="84" t="b">
        <v>0</v>
      </c>
      <c r="I4484" s="84" t="b">
        <v>0</v>
      </c>
      <c r="J4484" s="84" t="b">
        <v>0</v>
      </c>
      <c r="K4484" s="84" t="b">
        <v>0</v>
      </c>
      <c r="L4484" s="84" t="b">
        <v>0</v>
      </c>
    </row>
    <row r="4485" spans="1:12" x14ac:dyDescent="0.25">
      <c r="A4485" s="84" t="s">
        <v>14740</v>
      </c>
      <c r="B4485" s="84" t="s">
        <v>14610</v>
      </c>
      <c r="C4485" s="84">
        <v>2</v>
      </c>
      <c r="D4485" s="122">
        <v>3.264979863022936E-3</v>
      </c>
      <c r="E4485" s="122">
        <v>2.6454222693490919</v>
      </c>
      <c r="F4485" s="84" t="s">
        <v>12039</v>
      </c>
      <c r="G4485" s="84" t="b">
        <v>0</v>
      </c>
      <c r="H4485" s="84" t="b">
        <v>0</v>
      </c>
      <c r="I4485" s="84" t="b">
        <v>0</v>
      </c>
      <c r="J4485" s="84" t="b">
        <v>0</v>
      </c>
      <c r="K4485" s="84" t="b">
        <v>0</v>
      </c>
      <c r="L4485" s="84" t="b">
        <v>0</v>
      </c>
    </row>
    <row r="4486" spans="1:12" x14ac:dyDescent="0.25">
      <c r="A4486" s="84" t="s">
        <v>14610</v>
      </c>
      <c r="B4486" s="84" t="s">
        <v>14225</v>
      </c>
      <c r="C4486" s="84">
        <v>2</v>
      </c>
      <c r="D4486" s="122">
        <v>3.264979863022936E-3</v>
      </c>
      <c r="E4486" s="122">
        <v>2.6454222693490919</v>
      </c>
      <c r="F4486" s="84" t="s">
        <v>12039</v>
      </c>
      <c r="G4486" s="84" t="b">
        <v>0</v>
      </c>
      <c r="H4486" s="84" t="b">
        <v>0</v>
      </c>
      <c r="I4486" s="84" t="b">
        <v>0</v>
      </c>
      <c r="J4486" s="84" t="b">
        <v>0</v>
      </c>
      <c r="K4486" s="84" t="b">
        <v>0</v>
      </c>
      <c r="L4486" s="84" t="b">
        <v>0</v>
      </c>
    </row>
    <row r="4487" spans="1:12" x14ac:dyDescent="0.25">
      <c r="A4487" s="84" t="s">
        <v>14225</v>
      </c>
      <c r="B4487" s="84" t="s">
        <v>12384</v>
      </c>
      <c r="C4487" s="84">
        <v>2</v>
      </c>
      <c r="D4487" s="122">
        <v>3.264979863022936E-3</v>
      </c>
      <c r="E4487" s="122">
        <v>2.3443922736851106</v>
      </c>
      <c r="F4487" s="84" t="s">
        <v>12039</v>
      </c>
      <c r="G4487" s="84" t="b">
        <v>0</v>
      </c>
      <c r="H4487" s="84" t="b">
        <v>0</v>
      </c>
      <c r="I4487" s="84" t="b">
        <v>0</v>
      </c>
      <c r="J4487" s="84" t="b">
        <v>0</v>
      </c>
      <c r="K4487" s="84" t="b">
        <v>0</v>
      </c>
      <c r="L4487" s="84" t="b">
        <v>0</v>
      </c>
    </row>
    <row r="4488" spans="1:12" x14ac:dyDescent="0.25">
      <c r="A4488" s="84" t="s">
        <v>12384</v>
      </c>
      <c r="B4488" s="84" t="s">
        <v>14648</v>
      </c>
      <c r="C4488" s="84">
        <v>2</v>
      </c>
      <c r="D4488" s="122">
        <v>3.264979863022936E-3</v>
      </c>
      <c r="E4488" s="122">
        <v>2.3443922736851106</v>
      </c>
      <c r="F4488" s="84" t="s">
        <v>12039</v>
      </c>
      <c r="G4488" s="84" t="b">
        <v>0</v>
      </c>
      <c r="H4488" s="84" t="b">
        <v>0</v>
      </c>
      <c r="I4488" s="84" t="b">
        <v>0</v>
      </c>
      <c r="J4488" s="84" t="b">
        <v>0</v>
      </c>
      <c r="K4488" s="84" t="b">
        <v>0</v>
      </c>
      <c r="L4488" s="84" t="b">
        <v>0</v>
      </c>
    </row>
    <row r="4489" spans="1:12" x14ac:dyDescent="0.25">
      <c r="A4489" s="84" t="s">
        <v>14648</v>
      </c>
      <c r="B4489" s="84" t="s">
        <v>14949</v>
      </c>
      <c r="C4489" s="84">
        <v>2</v>
      </c>
      <c r="D4489" s="122">
        <v>3.264979863022936E-3</v>
      </c>
      <c r="E4489" s="122">
        <v>2.6454222693490919</v>
      </c>
      <c r="F4489" s="84" t="s">
        <v>12039</v>
      </c>
      <c r="G4489" s="84" t="b">
        <v>0</v>
      </c>
      <c r="H4489" s="84" t="b">
        <v>0</v>
      </c>
      <c r="I4489" s="84" t="b">
        <v>0</v>
      </c>
      <c r="J4489" s="84" t="b">
        <v>0</v>
      </c>
      <c r="K4489" s="84" t="b">
        <v>0</v>
      </c>
      <c r="L4489" s="84" t="b">
        <v>0</v>
      </c>
    </row>
    <row r="4490" spans="1:12" x14ac:dyDescent="0.25">
      <c r="A4490" s="84" t="s">
        <v>14949</v>
      </c>
      <c r="B4490" s="84" t="s">
        <v>14565</v>
      </c>
      <c r="C4490" s="84">
        <v>2</v>
      </c>
      <c r="D4490" s="122">
        <v>3.264979863022936E-3</v>
      </c>
      <c r="E4490" s="122">
        <v>2.6454222693490919</v>
      </c>
      <c r="F4490" s="84" t="s">
        <v>12039</v>
      </c>
      <c r="G4490" s="84" t="b">
        <v>0</v>
      </c>
      <c r="H4490" s="84" t="b">
        <v>0</v>
      </c>
      <c r="I4490" s="84" t="b">
        <v>0</v>
      </c>
      <c r="J4490" s="84" t="b">
        <v>0</v>
      </c>
      <c r="K4490" s="84" t="b">
        <v>0</v>
      </c>
      <c r="L4490" s="84" t="b">
        <v>0</v>
      </c>
    </row>
    <row r="4491" spans="1:12" x14ac:dyDescent="0.25">
      <c r="A4491" s="84" t="s">
        <v>14565</v>
      </c>
      <c r="B4491" s="84" t="s">
        <v>14333</v>
      </c>
      <c r="C4491" s="84">
        <v>2</v>
      </c>
      <c r="D4491" s="122">
        <v>3.264979863022936E-3</v>
      </c>
      <c r="E4491" s="122">
        <v>2.6454222693490919</v>
      </c>
      <c r="F4491" s="84" t="s">
        <v>12039</v>
      </c>
      <c r="G4491" s="84" t="b">
        <v>0</v>
      </c>
      <c r="H4491" s="84" t="b">
        <v>0</v>
      </c>
      <c r="I4491" s="84" t="b">
        <v>0</v>
      </c>
      <c r="J4491" s="84" t="b">
        <v>0</v>
      </c>
      <c r="K4491" s="84" t="b">
        <v>0</v>
      </c>
      <c r="L4491" s="84" t="b">
        <v>0</v>
      </c>
    </row>
    <row r="4492" spans="1:12" x14ac:dyDescent="0.25">
      <c r="A4492" s="84" t="s">
        <v>14333</v>
      </c>
      <c r="B4492" s="84" t="s">
        <v>14391</v>
      </c>
      <c r="C4492" s="84">
        <v>2</v>
      </c>
      <c r="D4492" s="122">
        <v>3.264979863022936E-3</v>
      </c>
      <c r="E4492" s="122">
        <v>1.9922097555737481</v>
      </c>
      <c r="F4492" s="84" t="s">
        <v>12039</v>
      </c>
      <c r="G4492" s="84" t="b">
        <v>0</v>
      </c>
      <c r="H4492" s="84" t="b">
        <v>0</v>
      </c>
      <c r="I4492" s="84" t="b">
        <v>0</v>
      </c>
      <c r="J4492" s="84" t="b">
        <v>0</v>
      </c>
      <c r="K4492" s="84" t="b">
        <v>0</v>
      </c>
      <c r="L4492" s="84" t="b">
        <v>0</v>
      </c>
    </row>
    <row r="4493" spans="1:12" x14ac:dyDescent="0.25">
      <c r="A4493" s="84" t="s">
        <v>12258</v>
      </c>
      <c r="B4493" s="84" t="s">
        <v>14520</v>
      </c>
      <c r="C4493" s="84">
        <v>2</v>
      </c>
      <c r="D4493" s="122">
        <v>3.264979863022936E-3</v>
      </c>
      <c r="E4493" s="122">
        <v>1.7160033436347992</v>
      </c>
      <c r="F4493" s="84" t="s">
        <v>12039</v>
      </c>
      <c r="G4493" s="84" t="b">
        <v>0</v>
      </c>
      <c r="H4493" s="84" t="b">
        <v>0</v>
      </c>
      <c r="I4493" s="84" t="b">
        <v>0</v>
      </c>
      <c r="J4493" s="84" t="b">
        <v>0</v>
      </c>
      <c r="K4493" s="84" t="b">
        <v>0</v>
      </c>
      <c r="L4493" s="84" t="b">
        <v>0</v>
      </c>
    </row>
    <row r="4494" spans="1:12" x14ac:dyDescent="0.25">
      <c r="A4494" s="84" t="s">
        <v>14520</v>
      </c>
      <c r="B4494" s="84" t="s">
        <v>14233</v>
      </c>
      <c r="C4494" s="84">
        <v>2</v>
      </c>
      <c r="D4494" s="122">
        <v>3.264979863022936E-3</v>
      </c>
      <c r="E4494" s="122">
        <v>2.6454222693490919</v>
      </c>
      <c r="F4494" s="84" t="s">
        <v>12039</v>
      </c>
      <c r="G4494" s="84" t="b">
        <v>0</v>
      </c>
      <c r="H4494" s="84" t="b">
        <v>0</v>
      </c>
      <c r="I4494" s="84" t="b">
        <v>0</v>
      </c>
      <c r="J4494" s="84" t="b">
        <v>0</v>
      </c>
      <c r="K4494" s="84" t="b">
        <v>0</v>
      </c>
      <c r="L4494" s="84" t="b">
        <v>0</v>
      </c>
    </row>
    <row r="4495" spans="1:12" x14ac:dyDescent="0.25">
      <c r="A4495" s="84" t="s">
        <v>14233</v>
      </c>
      <c r="B4495" s="84" t="s">
        <v>12280</v>
      </c>
      <c r="C4495" s="84">
        <v>2</v>
      </c>
      <c r="D4495" s="122">
        <v>3.264979863022936E-3</v>
      </c>
      <c r="E4495" s="122">
        <v>1.6911797599097671</v>
      </c>
      <c r="F4495" s="84" t="s">
        <v>12039</v>
      </c>
      <c r="G4495" s="84" t="b">
        <v>0</v>
      </c>
      <c r="H4495" s="84" t="b">
        <v>0</v>
      </c>
      <c r="I4495" s="84" t="b">
        <v>0</v>
      </c>
      <c r="J4495" s="84" t="b">
        <v>0</v>
      </c>
      <c r="K4495" s="84" t="b">
        <v>0</v>
      </c>
      <c r="L4495" s="84" t="b">
        <v>0</v>
      </c>
    </row>
    <row r="4496" spans="1:12" x14ac:dyDescent="0.25">
      <c r="A4496" s="84" t="s">
        <v>12280</v>
      </c>
      <c r="B4496" s="84" t="s">
        <v>12287</v>
      </c>
      <c r="C4496" s="84">
        <v>2</v>
      </c>
      <c r="D4496" s="122">
        <v>3.264979863022936E-3</v>
      </c>
      <c r="E4496" s="122">
        <v>1.6911797599097671</v>
      </c>
      <c r="F4496" s="84" t="s">
        <v>12039</v>
      </c>
      <c r="G4496" s="84" t="b">
        <v>0</v>
      </c>
      <c r="H4496" s="84" t="b">
        <v>0</v>
      </c>
      <c r="I4496" s="84" t="b">
        <v>0</v>
      </c>
      <c r="J4496" s="84" t="b">
        <v>0</v>
      </c>
      <c r="K4496" s="84" t="b">
        <v>0</v>
      </c>
      <c r="L4496" s="84" t="b">
        <v>0</v>
      </c>
    </row>
    <row r="4497" spans="1:12" x14ac:dyDescent="0.25">
      <c r="A4497" s="84" t="s">
        <v>14739</v>
      </c>
      <c r="B4497" s="84" t="s">
        <v>14204</v>
      </c>
      <c r="C4497" s="84">
        <v>2</v>
      </c>
      <c r="D4497" s="122">
        <v>3.264979863022936E-3</v>
      </c>
      <c r="E4497" s="122">
        <v>2.1683010146294297</v>
      </c>
      <c r="F4497" s="84" t="s">
        <v>12039</v>
      </c>
      <c r="G4497" s="84" t="b">
        <v>0</v>
      </c>
      <c r="H4497" s="84" t="b">
        <v>0</v>
      </c>
      <c r="I4497" s="84" t="b">
        <v>0</v>
      </c>
      <c r="J4497" s="84" t="b">
        <v>0</v>
      </c>
      <c r="K4497" s="84" t="b">
        <v>0</v>
      </c>
      <c r="L4497" s="84" t="b">
        <v>0</v>
      </c>
    </row>
    <row r="4498" spans="1:12" x14ac:dyDescent="0.25">
      <c r="A4498" s="84" t="s">
        <v>14204</v>
      </c>
      <c r="B4498" s="84" t="s">
        <v>15342</v>
      </c>
      <c r="C4498" s="84">
        <v>2</v>
      </c>
      <c r="D4498" s="122">
        <v>3.264979863022936E-3</v>
      </c>
      <c r="E4498" s="122">
        <v>2.3443922736851106</v>
      </c>
      <c r="F4498" s="84" t="s">
        <v>12039</v>
      </c>
      <c r="G4498" s="84" t="b">
        <v>0</v>
      </c>
      <c r="H4498" s="84" t="b">
        <v>0</v>
      </c>
      <c r="I4498" s="84" t="b">
        <v>0</v>
      </c>
      <c r="J4498" s="84" t="b">
        <v>0</v>
      </c>
      <c r="K4498" s="84" t="b">
        <v>0</v>
      </c>
      <c r="L4498" s="84" t="b">
        <v>0</v>
      </c>
    </row>
    <row r="4499" spans="1:12" x14ac:dyDescent="0.25">
      <c r="A4499" s="84" t="s">
        <v>15342</v>
      </c>
      <c r="B4499" s="84" t="s">
        <v>14948</v>
      </c>
      <c r="C4499" s="84">
        <v>2</v>
      </c>
      <c r="D4499" s="122">
        <v>3.264979863022936E-3</v>
      </c>
      <c r="E4499" s="122">
        <v>2.6454222693490919</v>
      </c>
      <c r="F4499" s="84" t="s">
        <v>12039</v>
      </c>
      <c r="G4499" s="84" t="b">
        <v>0</v>
      </c>
      <c r="H4499" s="84" t="b">
        <v>0</v>
      </c>
      <c r="I4499" s="84" t="b">
        <v>0</v>
      </c>
      <c r="J4499" s="84" t="b">
        <v>0</v>
      </c>
      <c r="K4499" s="84" t="b">
        <v>0</v>
      </c>
      <c r="L4499" s="84" t="b">
        <v>0</v>
      </c>
    </row>
    <row r="4500" spans="1:12" x14ac:dyDescent="0.25">
      <c r="A4500" s="84" t="s">
        <v>14948</v>
      </c>
      <c r="B4500" s="84" t="s">
        <v>12295</v>
      </c>
      <c r="C4500" s="84">
        <v>2</v>
      </c>
      <c r="D4500" s="122">
        <v>3.264979863022936E-3</v>
      </c>
      <c r="E4500" s="122">
        <v>2.6454222693490919</v>
      </c>
      <c r="F4500" s="84" t="s">
        <v>12039</v>
      </c>
      <c r="G4500" s="84" t="b">
        <v>0</v>
      </c>
      <c r="H4500" s="84" t="b">
        <v>0</v>
      </c>
      <c r="I4500" s="84" t="b">
        <v>0</v>
      </c>
      <c r="J4500" s="84" t="b">
        <v>0</v>
      </c>
      <c r="K4500" s="84" t="b">
        <v>0</v>
      </c>
      <c r="L4500" s="84" t="b">
        <v>0</v>
      </c>
    </row>
    <row r="4501" spans="1:12" x14ac:dyDescent="0.25">
      <c r="A4501" s="84" t="s">
        <v>12295</v>
      </c>
      <c r="B4501" s="84" t="s">
        <v>731</v>
      </c>
      <c r="C4501" s="84">
        <v>2</v>
      </c>
      <c r="D4501" s="122">
        <v>3.264979863022936E-3</v>
      </c>
      <c r="E4501" s="122">
        <v>1.1335389083702174</v>
      </c>
      <c r="F4501" s="84" t="s">
        <v>12039</v>
      </c>
      <c r="G4501" s="84" t="b">
        <v>0</v>
      </c>
      <c r="H4501" s="84" t="b">
        <v>0</v>
      </c>
      <c r="I4501" s="84" t="b">
        <v>0</v>
      </c>
      <c r="J4501" s="84" t="b">
        <v>0</v>
      </c>
      <c r="K4501" s="84" t="b">
        <v>0</v>
      </c>
      <c r="L4501" s="84" t="b">
        <v>0</v>
      </c>
    </row>
    <row r="4502" spans="1:12" x14ac:dyDescent="0.25">
      <c r="A4502" s="84" t="s">
        <v>731</v>
      </c>
      <c r="B4502" s="84" t="s">
        <v>12282</v>
      </c>
      <c r="C4502" s="84">
        <v>2</v>
      </c>
      <c r="D4502" s="122">
        <v>3.264979863022936E-3</v>
      </c>
      <c r="E4502" s="122">
        <v>1.2932397512377294</v>
      </c>
      <c r="F4502" s="84" t="s">
        <v>12039</v>
      </c>
      <c r="G4502" s="84" t="b">
        <v>0</v>
      </c>
      <c r="H4502" s="84" t="b">
        <v>0</v>
      </c>
      <c r="I4502" s="84" t="b">
        <v>0</v>
      </c>
      <c r="J4502" s="84" t="b">
        <v>1</v>
      </c>
      <c r="K4502" s="84" t="b">
        <v>0</v>
      </c>
      <c r="L4502" s="84" t="b">
        <v>0</v>
      </c>
    </row>
    <row r="4503" spans="1:12" x14ac:dyDescent="0.25">
      <c r="A4503" s="84" t="s">
        <v>12282</v>
      </c>
      <c r="B4503" s="84" t="s">
        <v>14718</v>
      </c>
      <c r="C4503" s="84">
        <v>2</v>
      </c>
      <c r="D4503" s="122">
        <v>3.264979863022936E-3</v>
      </c>
      <c r="E4503" s="122">
        <v>2.6454222693490919</v>
      </c>
      <c r="F4503" s="84" t="s">
        <v>12039</v>
      </c>
      <c r="G4503" s="84" t="b">
        <v>1</v>
      </c>
      <c r="H4503" s="84" t="b">
        <v>0</v>
      </c>
      <c r="I4503" s="84" t="b">
        <v>0</v>
      </c>
      <c r="J4503" s="84" t="b">
        <v>0</v>
      </c>
      <c r="K4503" s="84" t="b">
        <v>0</v>
      </c>
      <c r="L4503" s="84" t="b">
        <v>0</v>
      </c>
    </row>
    <row r="4504" spans="1:12" x14ac:dyDescent="0.25">
      <c r="A4504" s="84" t="s">
        <v>731</v>
      </c>
      <c r="B4504" s="84" t="s">
        <v>14602</v>
      </c>
      <c r="C4504" s="84">
        <v>2</v>
      </c>
      <c r="D4504" s="122">
        <v>3.264979863022936E-3</v>
      </c>
      <c r="E4504" s="122">
        <v>1.2932397512377294</v>
      </c>
      <c r="F4504" s="84" t="s">
        <v>12039</v>
      </c>
      <c r="G4504" s="84" t="b">
        <v>0</v>
      </c>
      <c r="H4504" s="84" t="b">
        <v>0</v>
      </c>
      <c r="I4504" s="84" t="b">
        <v>0</v>
      </c>
      <c r="J4504" s="84" t="b">
        <v>0</v>
      </c>
      <c r="K4504" s="84" t="b">
        <v>0</v>
      </c>
      <c r="L4504" s="84" t="b">
        <v>0</v>
      </c>
    </row>
    <row r="4505" spans="1:12" x14ac:dyDescent="0.25">
      <c r="A4505" s="84" t="s">
        <v>15455</v>
      </c>
      <c r="B4505" s="84" t="s">
        <v>14519</v>
      </c>
      <c r="C4505" s="84">
        <v>2</v>
      </c>
      <c r="D4505" s="122">
        <v>3.264979863022936E-3</v>
      </c>
      <c r="E4505" s="122">
        <v>2.3443922736851106</v>
      </c>
      <c r="F4505" s="84" t="s">
        <v>12039</v>
      </c>
      <c r="G4505" s="84" t="b">
        <v>0</v>
      </c>
      <c r="H4505" s="84" t="b">
        <v>0</v>
      </c>
      <c r="I4505" s="84" t="b">
        <v>0</v>
      </c>
      <c r="J4505" s="84" t="b">
        <v>0</v>
      </c>
      <c r="K4505" s="84" t="b">
        <v>0</v>
      </c>
      <c r="L4505" s="84" t="b">
        <v>0</v>
      </c>
    </row>
    <row r="4506" spans="1:12" x14ac:dyDescent="0.25">
      <c r="A4506" s="84" t="s">
        <v>14519</v>
      </c>
      <c r="B4506" s="84" t="s">
        <v>15456</v>
      </c>
      <c r="C4506" s="84">
        <v>2</v>
      </c>
      <c r="D4506" s="122">
        <v>3.264979863022936E-3</v>
      </c>
      <c r="E4506" s="122">
        <v>2.3443922736851106</v>
      </c>
      <c r="F4506" s="84" t="s">
        <v>12039</v>
      </c>
      <c r="G4506" s="84" t="b">
        <v>0</v>
      </c>
      <c r="H4506" s="84" t="b">
        <v>0</v>
      </c>
      <c r="I4506" s="84" t="b">
        <v>0</v>
      </c>
      <c r="J4506" s="84" t="b">
        <v>1</v>
      </c>
      <c r="K4506" s="84" t="b">
        <v>0</v>
      </c>
      <c r="L4506" s="84" t="b">
        <v>0</v>
      </c>
    </row>
    <row r="4507" spans="1:12" x14ac:dyDescent="0.25">
      <c r="A4507" s="84" t="s">
        <v>15456</v>
      </c>
      <c r="B4507" s="84" t="s">
        <v>2922</v>
      </c>
      <c r="C4507" s="84">
        <v>2</v>
      </c>
      <c r="D4507" s="122">
        <v>3.264979863022936E-3</v>
      </c>
      <c r="E4507" s="122">
        <v>1.4550905711788005</v>
      </c>
      <c r="F4507" s="84" t="s">
        <v>12039</v>
      </c>
      <c r="G4507" s="84" t="b">
        <v>1</v>
      </c>
      <c r="H4507" s="84" t="b">
        <v>0</v>
      </c>
      <c r="I4507" s="84" t="b">
        <v>0</v>
      </c>
      <c r="J4507" s="84" t="b">
        <v>0</v>
      </c>
      <c r="K4507" s="84" t="b">
        <v>0</v>
      </c>
      <c r="L4507" s="84" t="b">
        <v>0</v>
      </c>
    </row>
    <row r="4508" spans="1:12" x14ac:dyDescent="0.25">
      <c r="A4508" s="84" t="s">
        <v>2679</v>
      </c>
      <c r="B4508" s="84" t="s">
        <v>731</v>
      </c>
      <c r="C4508" s="84">
        <v>31</v>
      </c>
      <c r="D4508" s="122">
        <v>1.2983038951877949E-2</v>
      </c>
      <c r="E4508" s="122">
        <v>0.72552103177806493</v>
      </c>
      <c r="F4508" s="84" t="s">
        <v>12040</v>
      </c>
      <c r="G4508" s="84" t="b">
        <v>0</v>
      </c>
      <c r="H4508" s="84" t="b">
        <v>0</v>
      </c>
      <c r="I4508" s="84" t="b">
        <v>0</v>
      </c>
      <c r="J4508" s="84" t="b">
        <v>0</v>
      </c>
      <c r="K4508" s="84" t="b">
        <v>0</v>
      </c>
      <c r="L4508" s="84" t="b">
        <v>0</v>
      </c>
    </row>
    <row r="4509" spans="1:12" x14ac:dyDescent="0.25">
      <c r="A4509" s="84" t="s">
        <v>12350</v>
      </c>
      <c r="B4509" s="84" t="s">
        <v>12369</v>
      </c>
      <c r="C4509" s="84">
        <v>30</v>
      </c>
      <c r="D4509" s="122">
        <v>1.2828923420604346E-2</v>
      </c>
      <c r="E4509" s="122">
        <v>1.5501296834007101</v>
      </c>
      <c r="F4509" s="84" t="s">
        <v>12040</v>
      </c>
      <c r="G4509" s="84" t="b">
        <v>0</v>
      </c>
      <c r="H4509" s="84" t="b">
        <v>0</v>
      </c>
      <c r="I4509" s="84" t="b">
        <v>0</v>
      </c>
      <c r="J4509" s="84" t="b">
        <v>0</v>
      </c>
      <c r="K4509" s="84" t="b">
        <v>0</v>
      </c>
      <c r="L4509" s="84" t="b">
        <v>0</v>
      </c>
    </row>
    <row r="4510" spans="1:12" x14ac:dyDescent="0.25">
      <c r="A4510" s="84" t="s">
        <v>2803</v>
      </c>
      <c r="B4510" s="84" t="s">
        <v>12282</v>
      </c>
      <c r="C4510" s="84">
        <v>22</v>
      </c>
      <c r="D4510" s="122">
        <v>1.1243917215843455E-2</v>
      </c>
      <c r="E4510" s="122">
        <v>1.2913688504515826</v>
      </c>
      <c r="F4510" s="84" t="s">
        <v>12040</v>
      </c>
      <c r="G4510" s="84" t="b">
        <v>0</v>
      </c>
      <c r="H4510" s="84" t="b">
        <v>0</v>
      </c>
      <c r="I4510" s="84" t="b">
        <v>0</v>
      </c>
      <c r="J4510" s="84" t="b">
        <v>1</v>
      </c>
      <c r="K4510" s="84" t="b">
        <v>0</v>
      </c>
      <c r="L4510" s="84" t="b">
        <v>0</v>
      </c>
    </row>
    <row r="4511" spans="1:12" x14ac:dyDescent="0.25">
      <c r="A4511" s="84" t="s">
        <v>740</v>
      </c>
      <c r="B4511" s="84" t="s">
        <v>12365</v>
      </c>
      <c r="C4511" s="84">
        <v>21</v>
      </c>
      <c r="D4511" s="122">
        <v>1.0995699405389959E-2</v>
      </c>
      <c r="E4511" s="122">
        <v>1.1039376656389195</v>
      </c>
      <c r="F4511" s="84" t="s">
        <v>12040</v>
      </c>
      <c r="G4511" s="84" t="b">
        <v>0</v>
      </c>
      <c r="H4511" s="84" t="b">
        <v>0</v>
      </c>
      <c r="I4511" s="84" t="b">
        <v>0</v>
      </c>
      <c r="J4511" s="84" t="b">
        <v>0</v>
      </c>
      <c r="K4511" s="84" t="b">
        <v>0</v>
      </c>
      <c r="L4511" s="84" t="b">
        <v>0</v>
      </c>
    </row>
    <row r="4512" spans="1:12" x14ac:dyDescent="0.25">
      <c r="A4512" s="84" t="s">
        <v>2803</v>
      </c>
      <c r="B4512" s="84" t="s">
        <v>14205</v>
      </c>
      <c r="C4512" s="84">
        <v>20</v>
      </c>
      <c r="D4512" s="122">
        <v>1.073466343350923E-2</v>
      </c>
      <c r="E4512" s="122">
        <v>1.2499761652933576</v>
      </c>
      <c r="F4512" s="84" t="s">
        <v>12040</v>
      </c>
      <c r="G4512" s="84" t="b">
        <v>0</v>
      </c>
      <c r="H4512" s="84" t="b">
        <v>0</v>
      </c>
      <c r="I4512" s="84" t="b">
        <v>0</v>
      </c>
      <c r="J4512" s="84" t="b">
        <v>1</v>
      </c>
      <c r="K4512" s="84" t="b">
        <v>0</v>
      </c>
      <c r="L4512" s="84" t="b">
        <v>0</v>
      </c>
    </row>
    <row r="4513" spans="1:12" x14ac:dyDescent="0.25">
      <c r="A4513" s="84" t="s">
        <v>12369</v>
      </c>
      <c r="B4513" s="84" t="s">
        <v>2788</v>
      </c>
      <c r="C4513" s="84">
        <v>20</v>
      </c>
      <c r="D4513" s="122">
        <v>1.073466343350923E-2</v>
      </c>
      <c r="E4513" s="122">
        <v>0.91164042644607268</v>
      </c>
      <c r="F4513" s="84" t="s">
        <v>12040</v>
      </c>
      <c r="G4513" s="84" t="b">
        <v>0</v>
      </c>
      <c r="H4513" s="84" t="b">
        <v>0</v>
      </c>
      <c r="I4513" s="84" t="b">
        <v>0</v>
      </c>
      <c r="J4513" s="84" t="b">
        <v>0</v>
      </c>
      <c r="K4513" s="84" t="b">
        <v>0</v>
      </c>
      <c r="L4513" s="84" t="b">
        <v>0</v>
      </c>
    </row>
    <row r="4514" spans="1:12" x14ac:dyDescent="0.25">
      <c r="A4514" s="84" t="s">
        <v>14195</v>
      </c>
      <c r="B4514" s="84" t="s">
        <v>2788</v>
      </c>
      <c r="C4514" s="84">
        <v>20</v>
      </c>
      <c r="D4514" s="122">
        <v>1.073466343350923E-2</v>
      </c>
      <c r="E4514" s="122">
        <v>1.1019721246163643</v>
      </c>
      <c r="F4514" s="84" t="s">
        <v>12040</v>
      </c>
      <c r="G4514" s="84" t="b">
        <v>0</v>
      </c>
      <c r="H4514" s="84" t="b">
        <v>0</v>
      </c>
      <c r="I4514" s="84" t="b">
        <v>0</v>
      </c>
      <c r="J4514" s="84" t="b">
        <v>0</v>
      </c>
      <c r="K4514" s="84" t="b">
        <v>0</v>
      </c>
      <c r="L4514" s="84" t="b">
        <v>0</v>
      </c>
    </row>
    <row r="4515" spans="1:12" x14ac:dyDescent="0.25">
      <c r="A4515" s="84" t="s">
        <v>731</v>
      </c>
      <c r="B4515" s="84" t="s">
        <v>2679</v>
      </c>
      <c r="C4515" s="84">
        <v>19</v>
      </c>
      <c r="D4515" s="122">
        <v>1.0460167869957617E-2</v>
      </c>
      <c r="E4515" s="122">
        <v>0.60803737088705168</v>
      </c>
      <c r="F4515" s="84" t="s">
        <v>12040</v>
      </c>
      <c r="G4515" s="84" t="b">
        <v>0</v>
      </c>
      <c r="H4515" s="84" t="b">
        <v>0</v>
      </c>
      <c r="I4515" s="84" t="b">
        <v>0</v>
      </c>
      <c r="J4515" s="84" t="b">
        <v>0</v>
      </c>
      <c r="K4515" s="84" t="b">
        <v>0</v>
      </c>
      <c r="L4515" s="84" t="b">
        <v>0</v>
      </c>
    </row>
    <row r="4516" spans="1:12" x14ac:dyDescent="0.25">
      <c r="A4516" s="84" t="s">
        <v>731</v>
      </c>
      <c r="B4516" s="84" t="s">
        <v>2793</v>
      </c>
      <c r="C4516" s="84">
        <v>18</v>
      </c>
      <c r="D4516" s="122">
        <v>1.0171503676336839E-2</v>
      </c>
      <c r="E4516" s="122">
        <v>0.73399533932176975</v>
      </c>
      <c r="F4516" s="84" t="s">
        <v>12040</v>
      </c>
      <c r="G4516" s="84" t="b">
        <v>0</v>
      </c>
      <c r="H4516" s="84" t="b">
        <v>0</v>
      </c>
      <c r="I4516" s="84" t="b">
        <v>0</v>
      </c>
      <c r="J4516" s="84" t="b">
        <v>0</v>
      </c>
      <c r="K4516" s="84" t="b">
        <v>0</v>
      </c>
      <c r="L4516" s="84" t="b">
        <v>0</v>
      </c>
    </row>
    <row r="4517" spans="1:12" x14ac:dyDescent="0.25">
      <c r="A4517" s="84" t="s">
        <v>2788</v>
      </c>
      <c r="B4517" s="84" t="s">
        <v>2679</v>
      </c>
      <c r="C4517" s="84">
        <v>18</v>
      </c>
      <c r="D4517" s="122">
        <v>1.0171503676336839E-2</v>
      </c>
      <c r="E4517" s="122">
        <v>0.45961753842922887</v>
      </c>
      <c r="F4517" s="84" t="s">
        <v>12040</v>
      </c>
      <c r="G4517" s="84" t="b">
        <v>0</v>
      </c>
      <c r="H4517" s="84" t="b">
        <v>0</v>
      </c>
      <c r="I4517" s="84" t="b">
        <v>0</v>
      </c>
      <c r="J4517" s="84" t="b">
        <v>0</v>
      </c>
      <c r="K4517" s="84" t="b">
        <v>0</v>
      </c>
      <c r="L4517" s="84" t="b">
        <v>0</v>
      </c>
    </row>
    <row r="4518" spans="1:12" x14ac:dyDescent="0.25">
      <c r="A4518" s="84" t="s">
        <v>740</v>
      </c>
      <c r="B4518" s="84" t="s">
        <v>12363</v>
      </c>
      <c r="C4518" s="84">
        <v>16</v>
      </c>
      <c r="D4518" s="122">
        <v>9.5484248038884886E-3</v>
      </c>
      <c r="E4518" s="122">
        <v>0.87862838391305664</v>
      </c>
      <c r="F4518" s="84" t="s">
        <v>12040</v>
      </c>
      <c r="G4518" s="84" t="b">
        <v>0</v>
      </c>
      <c r="H4518" s="84" t="b">
        <v>0</v>
      </c>
      <c r="I4518" s="84" t="b">
        <v>0</v>
      </c>
      <c r="J4518" s="84" t="b">
        <v>0</v>
      </c>
      <c r="K4518" s="84" t="b">
        <v>0</v>
      </c>
      <c r="L4518" s="84" t="b">
        <v>0</v>
      </c>
    </row>
    <row r="4519" spans="1:12" x14ac:dyDescent="0.25">
      <c r="A4519" s="84" t="s">
        <v>14205</v>
      </c>
      <c r="B4519" s="84" t="s">
        <v>14211</v>
      </c>
      <c r="C4519" s="84">
        <v>16</v>
      </c>
      <c r="D4519" s="122">
        <v>9.5484248038884886E-3</v>
      </c>
      <c r="E4519" s="122">
        <v>1.8240074330210765</v>
      </c>
      <c r="F4519" s="84" t="s">
        <v>12040</v>
      </c>
      <c r="G4519" s="84" t="b">
        <v>1</v>
      </c>
      <c r="H4519" s="84" t="b">
        <v>0</v>
      </c>
      <c r="I4519" s="84" t="b">
        <v>0</v>
      </c>
      <c r="J4519" s="84" t="b">
        <v>0</v>
      </c>
      <c r="K4519" s="84" t="b">
        <v>0</v>
      </c>
      <c r="L4519" s="84" t="b">
        <v>0</v>
      </c>
    </row>
    <row r="4520" spans="1:12" x14ac:dyDescent="0.25">
      <c r="A4520" s="84" t="s">
        <v>12299</v>
      </c>
      <c r="B4520" s="84" t="s">
        <v>2803</v>
      </c>
      <c r="C4520" s="84">
        <v>16</v>
      </c>
      <c r="D4520" s="122">
        <v>1.2532613112825105E-2</v>
      </c>
      <c r="E4520" s="122">
        <v>1.2913688504515828</v>
      </c>
      <c r="F4520" s="84" t="s">
        <v>12040</v>
      </c>
      <c r="G4520" s="84" t="b">
        <v>0</v>
      </c>
      <c r="H4520" s="84" t="b">
        <v>0</v>
      </c>
      <c r="I4520" s="84" t="b">
        <v>0</v>
      </c>
      <c r="J4520" s="84" t="b">
        <v>0</v>
      </c>
      <c r="K4520" s="84" t="b">
        <v>0</v>
      </c>
      <c r="L4520" s="84" t="b">
        <v>0</v>
      </c>
    </row>
    <row r="4521" spans="1:12" x14ac:dyDescent="0.25">
      <c r="A4521" s="84" t="s">
        <v>2803</v>
      </c>
      <c r="B4521" s="84" t="s">
        <v>731</v>
      </c>
      <c r="C4521" s="84">
        <v>15</v>
      </c>
      <c r="D4521" s="122">
        <v>9.21213824993025E-3</v>
      </c>
      <c r="E4521" s="122">
        <v>0.37403842434502876</v>
      </c>
      <c r="F4521" s="84" t="s">
        <v>12040</v>
      </c>
      <c r="G4521" s="84" t="b">
        <v>0</v>
      </c>
      <c r="H4521" s="84" t="b">
        <v>0</v>
      </c>
      <c r="I4521" s="84" t="b">
        <v>0</v>
      </c>
      <c r="J4521" s="84" t="b">
        <v>0</v>
      </c>
      <c r="K4521" s="84" t="b">
        <v>0</v>
      </c>
      <c r="L4521" s="84" t="b">
        <v>0</v>
      </c>
    </row>
    <row r="4522" spans="1:12" x14ac:dyDescent="0.25">
      <c r="A4522" s="84" t="s">
        <v>12363</v>
      </c>
      <c r="B4522" s="84" t="s">
        <v>14280</v>
      </c>
      <c r="C4522" s="84">
        <v>14</v>
      </c>
      <c r="D4522" s="122">
        <v>1.1469064514420615E-2</v>
      </c>
      <c r="E4522" s="122">
        <v>1.5753655068167836</v>
      </c>
      <c r="F4522" s="84" t="s">
        <v>12040</v>
      </c>
      <c r="G4522" s="84" t="b">
        <v>0</v>
      </c>
      <c r="H4522" s="84" t="b">
        <v>0</v>
      </c>
      <c r="I4522" s="84" t="b">
        <v>0</v>
      </c>
      <c r="J4522" s="84" t="b">
        <v>0</v>
      </c>
      <c r="K4522" s="84" t="b">
        <v>0</v>
      </c>
      <c r="L4522" s="84" t="b">
        <v>0</v>
      </c>
    </row>
    <row r="4523" spans="1:12" x14ac:dyDescent="0.25">
      <c r="A4523" s="84" t="s">
        <v>14280</v>
      </c>
      <c r="B4523" s="84" t="s">
        <v>763</v>
      </c>
      <c r="C4523" s="84">
        <v>14</v>
      </c>
      <c r="D4523" s="122">
        <v>1.1469064514420615E-2</v>
      </c>
      <c r="E4523" s="122">
        <v>2.0203020781650447</v>
      </c>
      <c r="F4523" s="84" t="s">
        <v>12040</v>
      </c>
      <c r="G4523" s="84" t="b">
        <v>0</v>
      </c>
      <c r="H4523" s="84" t="b">
        <v>0</v>
      </c>
      <c r="I4523" s="84" t="b">
        <v>0</v>
      </c>
      <c r="J4523" s="84" t="b">
        <v>0</v>
      </c>
      <c r="K4523" s="84" t="b">
        <v>0</v>
      </c>
      <c r="L4523" s="84" t="b">
        <v>0</v>
      </c>
    </row>
    <row r="4524" spans="1:12" x14ac:dyDescent="0.25">
      <c r="A4524" s="84" t="s">
        <v>740</v>
      </c>
      <c r="B4524" s="84" t="s">
        <v>14200</v>
      </c>
      <c r="C4524" s="84">
        <v>14</v>
      </c>
      <c r="D4524" s="122">
        <v>8.8578997441010748E-3</v>
      </c>
      <c r="E4524" s="122">
        <v>1.1796583795770379</v>
      </c>
      <c r="F4524" s="84" t="s">
        <v>12040</v>
      </c>
      <c r="G4524" s="84" t="b">
        <v>0</v>
      </c>
      <c r="H4524" s="84" t="b">
        <v>0</v>
      </c>
      <c r="I4524" s="84" t="b">
        <v>0</v>
      </c>
      <c r="J4524" s="84" t="b">
        <v>0</v>
      </c>
      <c r="K4524" s="84" t="b">
        <v>0</v>
      </c>
      <c r="L4524" s="84" t="b">
        <v>0</v>
      </c>
    </row>
    <row r="4525" spans="1:12" x14ac:dyDescent="0.25">
      <c r="A4525" s="84" t="s">
        <v>14200</v>
      </c>
      <c r="B4525" s="84" t="s">
        <v>2803</v>
      </c>
      <c r="C4525" s="84">
        <v>14</v>
      </c>
      <c r="D4525" s="122">
        <v>8.8578997441010748E-3</v>
      </c>
      <c r="E4525" s="122">
        <v>1.2070479647515469</v>
      </c>
      <c r="F4525" s="84" t="s">
        <v>12040</v>
      </c>
      <c r="G4525" s="84" t="b">
        <v>0</v>
      </c>
      <c r="H4525" s="84" t="b">
        <v>0</v>
      </c>
      <c r="I4525" s="84" t="b">
        <v>0</v>
      </c>
      <c r="J4525" s="84" t="b">
        <v>0</v>
      </c>
      <c r="K4525" s="84" t="b">
        <v>0</v>
      </c>
      <c r="L4525" s="84" t="b">
        <v>0</v>
      </c>
    </row>
    <row r="4526" spans="1:12" x14ac:dyDescent="0.25">
      <c r="A4526" s="84" t="s">
        <v>14211</v>
      </c>
      <c r="B4526" s="84" t="s">
        <v>14250</v>
      </c>
      <c r="C4526" s="84">
        <v>14</v>
      </c>
      <c r="D4526" s="122">
        <v>8.8578997441010748E-3</v>
      </c>
      <c r="E4526" s="122">
        <v>1.8531656617622898</v>
      </c>
      <c r="F4526" s="84" t="s">
        <v>12040</v>
      </c>
      <c r="G4526" s="84" t="b">
        <v>0</v>
      </c>
      <c r="H4526" s="84" t="b">
        <v>0</v>
      </c>
      <c r="I4526" s="84" t="b">
        <v>0</v>
      </c>
      <c r="J4526" s="84" t="b">
        <v>0</v>
      </c>
      <c r="K4526" s="84" t="b">
        <v>1</v>
      </c>
      <c r="L4526" s="84" t="b">
        <v>0</v>
      </c>
    </row>
    <row r="4527" spans="1:12" x14ac:dyDescent="0.25">
      <c r="A4527" s="84" t="s">
        <v>14250</v>
      </c>
      <c r="B4527" s="84" t="s">
        <v>2803</v>
      </c>
      <c r="C4527" s="84">
        <v>14</v>
      </c>
      <c r="D4527" s="122">
        <v>8.8578997441010748E-3</v>
      </c>
      <c r="E4527" s="122">
        <v>1.1822243810265145</v>
      </c>
      <c r="F4527" s="84" t="s">
        <v>12040</v>
      </c>
      <c r="G4527" s="84" t="b">
        <v>0</v>
      </c>
      <c r="H4527" s="84" t="b">
        <v>1</v>
      </c>
      <c r="I4527" s="84" t="b">
        <v>0</v>
      </c>
      <c r="J4527" s="84" t="b">
        <v>0</v>
      </c>
      <c r="K4527" s="84" t="b">
        <v>0</v>
      </c>
      <c r="L4527" s="84" t="b">
        <v>0</v>
      </c>
    </row>
    <row r="4528" spans="1:12" x14ac:dyDescent="0.25">
      <c r="A4528" s="84" t="s">
        <v>12282</v>
      </c>
      <c r="B4528" s="84" t="s">
        <v>12283</v>
      </c>
      <c r="C4528" s="84">
        <v>14</v>
      </c>
      <c r="D4528" s="122">
        <v>8.8578997441010748E-3</v>
      </c>
      <c r="E4528" s="122">
        <v>1.8240074330210765</v>
      </c>
      <c r="F4528" s="84" t="s">
        <v>12040</v>
      </c>
      <c r="G4528" s="84" t="b">
        <v>1</v>
      </c>
      <c r="H4528" s="84" t="b">
        <v>0</v>
      </c>
      <c r="I4528" s="84" t="b">
        <v>0</v>
      </c>
      <c r="J4528" s="84" t="b">
        <v>0</v>
      </c>
      <c r="K4528" s="84" t="b">
        <v>0</v>
      </c>
      <c r="L4528" s="84" t="b">
        <v>0</v>
      </c>
    </row>
    <row r="4529" spans="1:12" x14ac:dyDescent="0.25">
      <c r="A4529" s="84" t="s">
        <v>12283</v>
      </c>
      <c r="B4529" s="84" t="s">
        <v>2999</v>
      </c>
      <c r="C4529" s="84">
        <v>14</v>
      </c>
      <c r="D4529" s="122">
        <v>8.8578997441010748E-3</v>
      </c>
      <c r="E4529" s="122">
        <v>2.0203020781650447</v>
      </c>
      <c r="F4529" s="84" t="s">
        <v>12040</v>
      </c>
      <c r="G4529" s="84" t="b">
        <v>0</v>
      </c>
      <c r="H4529" s="84" t="b">
        <v>0</v>
      </c>
      <c r="I4529" s="84" t="b">
        <v>0</v>
      </c>
      <c r="J4529" s="84" t="b">
        <v>0</v>
      </c>
      <c r="K4529" s="84" t="b">
        <v>0</v>
      </c>
      <c r="L4529" s="84" t="b">
        <v>0</v>
      </c>
    </row>
    <row r="4530" spans="1:12" x14ac:dyDescent="0.25">
      <c r="A4530" s="84" t="s">
        <v>2999</v>
      </c>
      <c r="B4530" s="84" t="s">
        <v>12284</v>
      </c>
      <c r="C4530" s="84">
        <v>14</v>
      </c>
      <c r="D4530" s="122">
        <v>8.8578997441010748E-3</v>
      </c>
      <c r="E4530" s="122">
        <v>2.0203020781650447</v>
      </c>
      <c r="F4530" s="84" t="s">
        <v>12040</v>
      </c>
      <c r="G4530" s="84" t="b">
        <v>0</v>
      </c>
      <c r="H4530" s="84" t="b">
        <v>0</v>
      </c>
      <c r="I4530" s="84" t="b">
        <v>0</v>
      </c>
      <c r="J4530" s="84" t="b">
        <v>0</v>
      </c>
      <c r="K4530" s="84" t="b">
        <v>0</v>
      </c>
      <c r="L4530" s="84" t="b">
        <v>0</v>
      </c>
    </row>
    <row r="4531" spans="1:12" x14ac:dyDescent="0.25">
      <c r="A4531" s="84" t="s">
        <v>12284</v>
      </c>
      <c r="B4531" s="84" t="s">
        <v>731</v>
      </c>
      <c r="C4531" s="84">
        <v>14</v>
      </c>
      <c r="D4531" s="122">
        <v>8.8578997441010748E-3</v>
      </c>
      <c r="E4531" s="122">
        <v>1.0730084286810475</v>
      </c>
      <c r="F4531" s="84" t="s">
        <v>12040</v>
      </c>
      <c r="G4531" s="84" t="b">
        <v>0</v>
      </c>
      <c r="H4531" s="84" t="b">
        <v>0</v>
      </c>
      <c r="I4531" s="84" t="b">
        <v>0</v>
      </c>
      <c r="J4531" s="84" t="b">
        <v>0</v>
      </c>
      <c r="K4531" s="84" t="b">
        <v>0</v>
      </c>
      <c r="L4531" s="84" t="b">
        <v>0</v>
      </c>
    </row>
    <row r="4532" spans="1:12" x14ac:dyDescent="0.25">
      <c r="A4532" s="84" t="s">
        <v>2922</v>
      </c>
      <c r="B4532" s="84" t="s">
        <v>2788</v>
      </c>
      <c r="C4532" s="84">
        <v>14</v>
      </c>
      <c r="D4532" s="122">
        <v>8.8578997441010748E-3</v>
      </c>
      <c r="E4532" s="122">
        <v>0.85016015162256464</v>
      </c>
      <c r="F4532" s="84" t="s">
        <v>12040</v>
      </c>
      <c r="G4532" s="84" t="b">
        <v>0</v>
      </c>
      <c r="H4532" s="84" t="b">
        <v>0</v>
      </c>
      <c r="I4532" s="84" t="b">
        <v>0</v>
      </c>
      <c r="J4532" s="84" t="b">
        <v>0</v>
      </c>
      <c r="K4532" s="84" t="b">
        <v>0</v>
      </c>
      <c r="L4532" s="84" t="b">
        <v>0</v>
      </c>
    </row>
    <row r="4533" spans="1:12" x14ac:dyDescent="0.25">
      <c r="A4533" s="84" t="s">
        <v>2679</v>
      </c>
      <c r="B4533" s="84" t="s">
        <v>2788</v>
      </c>
      <c r="C4533" s="84">
        <v>13</v>
      </c>
      <c r="D4533" s="122">
        <v>8.484424889552299E-3</v>
      </c>
      <c r="E4533" s="122">
        <v>0.37706638618594562</v>
      </c>
      <c r="F4533" s="84" t="s">
        <v>12040</v>
      </c>
      <c r="G4533" s="84" t="b">
        <v>0</v>
      </c>
      <c r="H4533" s="84" t="b">
        <v>0</v>
      </c>
      <c r="I4533" s="84" t="b">
        <v>0</v>
      </c>
      <c r="J4533" s="84" t="b">
        <v>0</v>
      </c>
      <c r="K4533" s="84" t="b">
        <v>0</v>
      </c>
      <c r="L4533" s="84" t="b">
        <v>0</v>
      </c>
    </row>
    <row r="4534" spans="1:12" x14ac:dyDescent="0.25">
      <c r="A4534" s="84" t="s">
        <v>731</v>
      </c>
      <c r="B4534" s="84" t="s">
        <v>14245</v>
      </c>
      <c r="C4534" s="84">
        <v>12</v>
      </c>
      <c r="D4534" s="122">
        <v>8.0902311427550281E-3</v>
      </c>
      <c r="E4534" s="122">
        <v>1.0508196021689828</v>
      </c>
      <c r="F4534" s="84" t="s">
        <v>12040</v>
      </c>
      <c r="G4534" s="84" t="b">
        <v>0</v>
      </c>
      <c r="H4534" s="84" t="b">
        <v>0</v>
      </c>
      <c r="I4534" s="84" t="b">
        <v>0</v>
      </c>
      <c r="J4534" s="84" t="b">
        <v>0</v>
      </c>
      <c r="K4534" s="84" t="b">
        <v>0</v>
      </c>
      <c r="L4534" s="84" t="b">
        <v>0</v>
      </c>
    </row>
    <row r="4535" spans="1:12" x14ac:dyDescent="0.25">
      <c r="A4535" s="84" t="s">
        <v>14210</v>
      </c>
      <c r="B4535" s="84" t="s">
        <v>14298</v>
      </c>
      <c r="C4535" s="84">
        <v>12</v>
      </c>
      <c r="D4535" s="122">
        <v>8.0902311427550281E-3</v>
      </c>
      <c r="E4535" s="122">
        <v>1.9623101311873579</v>
      </c>
      <c r="F4535" s="84" t="s">
        <v>12040</v>
      </c>
      <c r="G4535" s="84" t="b">
        <v>0</v>
      </c>
      <c r="H4535" s="84" t="b">
        <v>0</v>
      </c>
      <c r="I4535" s="84" t="b">
        <v>0</v>
      </c>
      <c r="J4535" s="84" t="b">
        <v>0</v>
      </c>
      <c r="K4535" s="84" t="b">
        <v>0</v>
      </c>
      <c r="L4535" s="84" t="b">
        <v>0</v>
      </c>
    </row>
    <row r="4536" spans="1:12" x14ac:dyDescent="0.25">
      <c r="A4536" s="84" t="s">
        <v>14298</v>
      </c>
      <c r="B4536" s="84" t="s">
        <v>14202</v>
      </c>
      <c r="C4536" s="84">
        <v>12</v>
      </c>
      <c r="D4536" s="122">
        <v>8.0902311427550281E-3</v>
      </c>
      <c r="E4536" s="122">
        <v>2.0524867615364459</v>
      </c>
      <c r="F4536" s="84" t="s">
        <v>12040</v>
      </c>
      <c r="G4536" s="84" t="b">
        <v>0</v>
      </c>
      <c r="H4536" s="84" t="b">
        <v>0</v>
      </c>
      <c r="I4536" s="84" t="b">
        <v>0</v>
      </c>
      <c r="J4536" s="84" t="b">
        <v>0</v>
      </c>
      <c r="K4536" s="84" t="b">
        <v>0</v>
      </c>
      <c r="L4536" s="84" t="b">
        <v>0</v>
      </c>
    </row>
    <row r="4537" spans="1:12" x14ac:dyDescent="0.25">
      <c r="A4537" s="84" t="s">
        <v>14202</v>
      </c>
      <c r="B4537" s="84" t="s">
        <v>14310</v>
      </c>
      <c r="C4537" s="84">
        <v>12</v>
      </c>
      <c r="D4537" s="122">
        <v>8.0902311427550281E-3</v>
      </c>
      <c r="E4537" s="122">
        <v>2.0524867615364459</v>
      </c>
      <c r="F4537" s="84" t="s">
        <v>12040</v>
      </c>
      <c r="G4537" s="84" t="b">
        <v>0</v>
      </c>
      <c r="H4537" s="84" t="b">
        <v>0</v>
      </c>
      <c r="I4537" s="84" t="b">
        <v>0</v>
      </c>
      <c r="J4537" s="84" t="b">
        <v>0</v>
      </c>
      <c r="K4537" s="84" t="b">
        <v>0</v>
      </c>
      <c r="L4537" s="84" t="b">
        <v>0</v>
      </c>
    </row>
    <row r="4538" spans="1:12" x14ac:dyDescent="0.25">
      <c r="A4538" s="84" t="s">
        <v>14310</v>
      </c>
      <c r="B4538" s="84" t="s">
        <v>14279</v>
      </c>
      <c r="C4538" s="84">
        <v>12</v>
      </c>
      <c r="D4538" s="122">
        <v>8.0902311427550281E-3</v>
      </c>
      <c r="E4538" s="122">
        <v>2.0872488677956578</v>
      </c>
      <c r="F4538" s="84" t="s">
        <v>12040</v>
      </c>
      <c r="G4538" s="84" t="b">
        <v>0</v>
      </c>
      <c r="H4538" s="84" t="b">
        <v>0</v>
      </c>
      <c r="I4538" s="84" t="b">
        <v>0</v>
      </c>
      <c r="J4538" s="84" t="b">
        <v>0</v>
      </c>
      <c r="K4538" s="84" t="b">
        <v>0</v>
      </c>
      <c r="L4538" s="84" t="b">
        <v>0</v>
      </c>
    </row>
    <row r="4539" spans="1:12" x14ac:dyDescent="0.25">
      <c r="A4539" s="84" t="s">
        <v>14279</v>
      </c>
      <c r="B4539" s="84" t="s">
        <v>2788</v>
      </c>
      <c r="C4539" s="84">
        <v>12</v>
      </c>
      <c r="D4539" s="122">
        <v>8.0902311427550281E-3</v>
      </c>
      <c r="E4539" s="122">
        <v>1.1019721246163643</v>
      </c>
      <c r="F4539" s="84" t="s">
        <v>12040</v>
      </c>
      <c r="G4539" s="84" t="b">
        <v>0</v>
      </c>
      <c r="H4539" s="84" t="b">
        <v>0</v>
      </c>
      <c r="I4539" s="84" t="b">
        <v>0</v>
      </c>
      <c r="J4539" s="84" t="b">
        <v>0</v>
      </c>
      <c r="K4539" s="84" t="b">
        <v>0</v>
      </c>
      <c r="L4539" s="84" t="b">
        <v>0</v>
      </c>
    </row>
    <row r="4540" spans="1:12" x14ac:dyDescent="0.25">
      <c r="A4540" s="84" t="s">
        <v>2788</v>
      </c>
      <c r="B4540" s="84" t="s">
        <v>2788</v>
      </c>
      <c r="C4540" s="84">
        <v>12</v>
      </c>
      <c r="D4540" s="122">
        <v>8.0902311427550281E-3</v>
      </c>
      <c r="E4540" s="122">
        <v>0.11669538143707055</v>
      </c>
      <c r="F4540" s="84" t="s">
        <v>12040</v>
      </c>
      <c r="G4540" s="84" t="b">
        <v>0</v>
      </c>
      <c r="H4540" s="84" t="b">
        <v>0</v>
      </c>
      <c r="I4540" s="84" t="b">
        <v>0</v>
      </c>
      <c r="J4540" s="84" t="b">
        <v>0</v>
      </c>
      <c r="K4540" s="84" t="b">
        <v>0</v>
      </c>
      <c r="L4540" s="84" t="b">
        <v>0</v>
      </c>
    </row>
    <row r="4541" spans="1:12" x14ac:dyDescent="0.25">
      <c r="A4541" s="84" t="s">
        <v>2788</v>
      </c>
      <c r="B4541" s="84" t="s">
        <v>14299</v>
      </c>
      <c r="C4541" s="84">
        <v>12</v>
      </c>
      <c r="D4541" s="122">
        <v>8.0902311427550281E-3</v>
      </c>
      <c r="E4541" s="122">
        <v>1.1019721246163643</v>
      </c>
      <c r="F4541" s="84" t="s">
        <v>12040</v>
      </c>
      <c r="G4541" s="84" t="b">
        <v>0</v>
      </c>
      <c r="H4541" s="84" t="b">
        <v>0</v>
      </c>
      <c r="I4541" s="84" t="b">
        <v>0</v>
      </c>
      <c r="J4541" s="84" t="b">
        <v>0</v>
      </c>
      <c r="K4541" s="84" t="b">
        <v>0</v>
      </c>
      <c r="L4541" s="84" t="b">
        <v>0</v>
      </c>
    </row>
    <row r="4542" spans="1:12" x14ac:dyDescent="0.25">
      <c r="A4542" s="84" t="s">
        <v>14299</v>
      </c>
      <c r="B4542" s="84" t="s">
        <v>14233</v>
      </c>
      <c r="C4542" s="84">
        <v>12</v>
      </c>
      <c r="D4542" s="122">
        <v>8.0902311427550281E-3</v>
      </c>
      <c r="E4542" s="122">
        <v>2.0872488677956578</v>
      </c>
      <c r="F4542" s="84" t="s">
        <v>12040</v>
      </c>
      <c r="G4542" s="84" t="b">
        <v>0</v>
      </c>
      <c r="H4542" s="84" t="b">
        <v>0</v>
      </c>
      <c r="I4542" s="84" t="b">
        <v>0</v>
      </c>
      <c r="J4542" s="84" t="b">
        <v>0</v>
      </c>
      <c r="K4542" s="84" t="b">
        <v>0</v>
      </c>
      <c r="L4542" s="84" t="b">
        <v>0</v>
      </c>
    </row>
    <row r="4543" spans="1:12" x14ac:dyDescent="0.25">
      <c r="A4543" s="84" t="s">
        <v>14233</v>
      </c>
      <c r="B4543" s="84" t="s">
        <v>2679</v>
      </c>
      <c r="C4543" s="84">
        <v>12</v>
      </c>
      <c r="D4543" s="122">
        <v>8.0902311427550281E-3</v>
      </c>
      <c r="E4543" s="122">
        <v>1.2688030225528413</v>
      </c>
      <c r="F4543" s="84" t="s">
        <v>12040</v>
      </c>
      <c r="G4543" s="84" t="b">
        <v>0</v>
      </c>
      <c r="H4543" s="84" t="b">
        <v>0</v>
      </c>
      <c r="I4543" s="84" t="b">
        <v>0</v>
      </c>
      <c r="J4543" s="84" t="b">
        <v>0</v>
      </c>
      <c r="K4543" s="84" t="b">
        <v>0</v>
      </c>
      <c r="L4543" s="84" t="b">
        <v>0</v>
      </c>
    </row>
    <row r="4544" spans="1:12" x14ac:dyDescent="0.25">
      <c r="A4544" s="84" t="s">
        <v>12365</v>
      </c>
      <c r="B4544" s="84" t="s">
        <v>12364</v>
      </c>
      <c r="C4544" s="84">
        <v>11</v>
      </c>
      <c r="D4544" s="122">
        <v>7.673588070315652E-3</v>
      </c>
      <c r="E4544" s="122">
        <v>1.1586047763313261</v>
      </c>
      <c r="F4544" s="84" t="s">
        <v>12040</v>
      </c>
      <c r="G4544" s="84" t="b">
        <v>0</v>
      </c>
      <c r="H4544" s="84" t="b">
        <v>0</v>
      </c>
      <c r="I4544" s="84" t="b">
        <v>0</v>
      </c>
      <c r="J4544" s="84" t="b">
        <v>0</v>
      </c>
      <c r="K4544" s="84" t="b">
        <v>0</v>
      </c>
      <c r="L4544" s="84" t="b">
        <v>0</v>
      </c>
    </row>
    <row r="4545" spans="1:12" x14ac:dyDescent="0.25">
      <c r="A4545" s="84" t="s">
        <v>2793</v>
      </c>
      <c r="B4545" s="84" t="s">
        <v>731</v>
      </c>
      <c r="C4545" s="84">
        <v>11</v>
      </c>
      <c r="D4545" s="122">
        <v>7.673588070315652E-3</v>
      </c>
      <c r="E4545" s="122">
        <v>0.5016172571195372</v>
      </c>
      <c r="F4545" s="84" t="s">
        <v>12040</v>
      </c>
      <c r="G4545" s="84" t="b">
        <v>0</v>
      </c>
      <c r="H4545" s="84" t="b">
        <v>0</v>
      </c>
      <c r="I4545" s="84" t="b">
        <v>0</v>
      </c>
      <c r="J4545" s="84" t="b">
        <v>0</v>
      </c>
      <c r="K4545" s="84" t="b">
        <v>0</v>
      </c>
      <c r="L4545" s="84" t="b">
        <v>0</v>
      </c>
    </row>
    <row r="4546" spans="1:12" x14ac:dyDescent="0.25">
      <c r="A4546" s="84" t="s">
        <v>740</v>
      </c>
      <c r="B4546" s="84" t="s">
        <v>14210</v>
      </c>
      <c r="C4546" s="84">
        <v>10</v>
      </c>
      <c r="D4546" s="122">
        <v>7.2324494098400006E-3</v>
      </c>
      <c r="E4546" s="122">
        <v>1.100477133529413</v>
      </c>
      <c r="F4546" s="84" t="s">
        <v>12040</v>
      </c>
      <c r="G4546" s="84" t="b">
        <v>0</v>
      </c>
      <c r="H4546" s="84" t="b">
        <v>0</v>
      </c>
      <c r="I4546" s="84" t="b">
        <v>0</v>
      </c>
      <c r="J4546" s="84" t="b">
        <v>0</v>
      </c>
      <c r="K4546" s="84" t="b">
        <v>0</v>
      </c>
      <c r="L4546" s="84" t="b">
        <v>0</v>
      </c>
    </row>
    <row r="4547" spans="1:12" x14ac:dyDescent="0.25">
      <c r="A4547" s="84" t="s">
        <v>2679</v>
      </c>
      <c r="B4547" s="84" t="s">
        <v>877</v>
      </c>
      <c r="C4547" s="84">
        <v>10</v>
      </c>
      <c r="D4547" s="122">
        <v>7.2324494098400006E-3</v>
      </c>
      <c r="E4547" s="122">
        <v>1.3275810231060274</v>
      </c>
      <c r="F4547" s="84" t="s">
        <v>12040</v>
      </c>
      <c r="G4547" s="84" t="b">
        <v>0</v>
      </c>
      <c r="H4547" s="84" t="b">
        <v>0</v>
      </c>
      <c r="I4547" s="84" t="b">
        <v>0</v>
      </c>
      <c r="J4547" s="84" t="b">
        <v>0</v>
      </c>
      <c r="K4547" s="84" t="b">
        <v>0</v>
      </c>
      <c r="L4547" s="84" t="b">
        <v>0</v>
      </c>
    </row>
    <row r="4548" spans="1:12" x14ac:dyDescent="0.25">
      <c r="A4548" s="84" t="s">
        <v>12350</v>
      </c>
      <c r="B4548" s="84" t="s">
        <v>12296</v>
      </c>
      <c r="C4548" s="84">
        <v>10</v>
      </c>
      <c r="D4548" s="122">
        <v>7.2324494098400006E-3</v>
      </c>
      <c r="E4548" s="122">
        <v>1.3090976174120141</v>
      </c>
      <c r="F4548" s="84" t="s">
        <v>12040</v>
      </c>
      <c r="G4548" s="84" t="b">
        <v>0</v>
      </c>
      <c r="H4548" s="84" t="b">
        <v>0</v>
      </c>
      <c r="I4548" s="84" t="b">
        <v>0</v>
      </c>
      <c r="J4548" s="84" t="b">
        <v>0</v>
      </c>
      <c r="K4548" s="84" t="b">
        <v>0</v>
      </c>
      <c r="L4548" s="84" t="b">
        <v>0</v>
      </c>
    </row>
    <row r="4549" spans="1:12" x14ac:dyDescent="0.25">
      <c r="A4549" s="84" t="s">
        <v>12363</v>
      </c>
      <c r="B4549" s="84" t="s">
        <v>12350</v>
      </c>
      <c r="C4549" s="84">
        <v>10</v>
      </c>
      <c r="D4549" s="122">
        <v>7.2324494098400006E-3</v>
      </c>
      <c r="E4549" s="122">
        <v>0.96258165009704799</v>
      </c>
      <c r="F4549" s="84" t="s">
        <v>12040</v>
      </c>
      <c r="G4549" s="84" t="b">
        <v>0</v>
      </c>
      <c r="H4549" s="84" t="b">
        <v>0</v>
      </c>
      <c r="I4549" s="84" t="b">
        <v>0</v>
      </c>
      <c r="J4549" s="84" t="b">
        <v>0</v>
      </c>
      <c r="K4549" s="84" t="b">
        <v>0</v>
      </c>
      <c r="L4549" s="84" t="b">
        <v>0</v>
      </c>
    </row>
    <row r="4550" spans="1:12" x14ac:dyDescent="0.25">
      <c r="A4550" s="84" t="s">
        <v>12365</v>
      </c>
      <c r="B4550" s="84" t="s">
        <v>14247</v>
      </c>
      <c r="C4550" s="84">
        <v>10</v>
      </c>
      <c r="D4550" s="122">
        <v>7.2324494098400006E-3</v>
      </c>
      <c r="E4550" s="122">
        <v>1.5820988894757517</v>
      </c>
      <c r="F4550" s="84" t="s">
        <v>12040</v>
      </c>
      <c r="G4550" s="84" t="b">
        <v>0</v>
      </c>
      <c r="H4550" s="84" t="b">
        <v>0</v>
      </c>
      <c r="I4550" s="84" t="b">
        <v>0</v>
      </c>
      <c r="J4550" s="84" t="b">
        <v>1</v>
      </c>
      <c r="K4550" s="84" t="b">
        <v>0</v>
      </c>
      <c r="L4550" s="84" t="b">
        <v>0</v>
      </c>
    </row>
    <row r="4551" spans="1:12" x14ac:dyDescent="0.25">
      <c r="A4551" s="84" t="s">
        <v>14247</v>
      </c>
      <c r="B4551" s="84" t="s">
        <v>14195</v>
      </c>
      <c r="C4551" s="84">
        <v>10</v>
      </c>
      <c r="D4551" s="122">
        <v>7.2324494098400006E-3</v>
      </c>
      <c r="E4551" s="122">
        <v>1.7862188721316765</v>
      </c>
      <c r="F4551" s="84" t="s">
        <v>12040</v>
      </c>
      <c r="G4551" s="84" t="b">
        <v>1</v>
      </c>
      <c r="H4551" s="84" t="b">
        <v>0</v>
      </c>
      <c r="I4551" s="84" t="b">
        <v>0</v>
      </c>
      <c r="J4551" s="84" t="b">
        <v>0</v>
      </c>
      <c r="K4551" s="84" t="b">
        <v>0</v>
      </c>
      <c r="L4551" s="84" t="b">
        <v>0</v>
      </c>
    </row>
    <row r="4552" spans="1:12" x14ac:dyDescent="0.25">
      <c r="A4552" s="84" t="s">
        <v>2788</v>
      </c>
      <c r="B4552" s="84" t="s">
        <v>14354</v>
      </c>
      <c r="C4552" s="84">
        <v>10</v>
      </c>
      <c r="D4552" s="122">
        <v>7.2324494098400006E-3</v>
      </c>
      <c r="E4552" s="122">
        <v>1.1019721246163643</v>
      </c>
      <c r="F4552" s="84" t="s">
        <v>12040</v>
      </c>
      <c r="G4552" s="84" t="b">
        <v>0</v>
      </c>
      <c r="H4552" s="84" t="b">
        <v>0</v>
      </c>
      <c r="I4552" s="84" t="b">
        <v>0</v>
      </c>
      <c r="J4552" s="84" t="b">
        <v>0</v>
      </c>
      <c r="K4552" s="84" t="b">
        <v>0</v>
      </c>
      <c r="L4552" s="84" t="b">
        <v>0</v>
      </c>
    </row>
    <row r="4553" spans="1:12" x14ac:dyDescent="0.25">
      <c r="A4553" s="84" t="s">
        <v>14354</v>
      </c>
      <c r="B4553" s="84" t="s">
        <v>2922</v>
      </c>
      <c r="C4553" s="84">
        <v>10</v>
      </c>
      <c r="D4553" s="122">
        <v>7.2324494098400006E-3</v>
      </c>
      <c r="E4553" s="122">
        <v>1.7350663496842953</v>
      </c>
      <c r="F4553" s="84" t="s">
        <v>12040</v>
      </c>
      <c r="G4553" s="84" t="b">
        <v>0</v>
      </c>
      <c r="H4553" s="84" t="b">
        <v>0</v>
      </c>
      <c r="I4553" s="84" t="b">
        <v>0</v>
      </c>
      <c r="J4553" s="84" t="b">
        <v>0</v>
      </c>
      <c r="K4553" s="84" t="b">
        <v>0</v>
      </c>
      <c r="L4553" s="84" t="b">
        <v>0</v>
      </c>
    </row>
    <row r="4554" spans="1:12" x14ac:dyDescent="0.25">
      <c r="A4554" s="84" t="s">
        <v>2793</v>
      </c>
      <c r="B4554" s="84" t="s">
        <v>2679</v>
      </c>
      <c r="C4554" s="84">
        <v>9</v>
      </c>
      <c r="D4554" s="122">
        <v>6.7643577619452668E-3</v>
      </c>
      <c r="E4554" s="122">
        <v>0.61026167527243069</v>
      </c>
      <c r="F4554" s="84" t="s">
        <v>12040</v>
      </c>
      <c r="G4554" s="84" t="b">
        <v>0</v>
      </c>
      <c r="H4554" s="84" t="b">
        <v>0</v>
      </c>
      <c r="I4554" s="84" t="b">
        <v>0</v>
      </c>
      <c r="J4554" s="84" t="b">
        <v>0</v>
      </c>
      <c r="K4554" s="84" t="b">
        <v>0</v>
      </c>
      <c r="L4554" s="84" t="b">
        <v>0</v>
      </c>
    </row>
    <row r="4555" spans="1:12" x14ac:dyDescent="0.25">
      <c r="A4555" s="84" t="s">
        <v>12369</v>
      </c>
      <c r="B4555" s="84" t="s">
        <v>14246</v>
      </c>
      <c r="C4555" s="84">
        <v>8</v>
      </c>
      <c r="D4555" s="122">
        <v>6.2663065564125525E-3</v>
      </c>
      <c r="E4555" s="122">
        <v>1.3740384243450288</v>
      </c>
      <c r="F4555" s="84" t="s">
        <v>12040</v>
      </c>
      <c r="G4555" s="84" t="b">
        <v>0</v>
      </c>
      <c r="H4555" s="84" t="b">
        <v>0</v>
      </c>
      <c r="I4555" s="84" t="b">
        <v>0</v>
      </c>
      <c r="J4555" s="84" t="b">
        <v>0</v>
      </c>
      <c r="K4555" s="84" t="b">
        <v>0</v>
      </c>
      <c r="L4555" s="84" t="b">
        <v>0</v>
      </c>
    </row>
    <row r="4556" spans="1:12" x14ac:dyDescent="0.25">
      <c r="A4556" s="84" t="s">
        <v>14246</v>
      </c>
      <c r="B4556" s="84" t="s">
        <v>14300</v>
      </c>
      <c r="C4556" s="84">
        <v>8</v>
      </c>
      <c r="D4556" s="122">
        <v>6.2663065564125525E-3</v>
      </c>
      <c r="E4556" s="122">
        <v>1.9623101311873579</v>
      </c>
      <c r="F4556" s="84" t="s">
        <v>12040</v>
      </c>
      <c r="G4556" s="84" t="b">
        <v>0</v>
      </c>
      <c r="H4556" s="84" t="b">
        <v>0</v>
      </c>
      <c r="I4556" s="84" t="b">
        <v>0</v>
      </c>
      <c r="J4556" s="84" t="b">
        <v>0</v>
      </c>
      <c r="K4556" s="84" t="b">
        <v>0</v>
      </c>
      <c r="L4556" s="84" t="b">
        <v>0</v>
      </c>
    </row>
    <row r="4557" spans="1:12" x14ac:dyDescent="0.25">
      <c r="A4557" s="84" t="s">
        <v>14300</v>
      </c>
      <c r="B4557" s="84" t="s">
        <v>12299</v>
      </c>
      <c r="C4557" s="84">
        <v>8</v>
      </c>
      <c r="D4557" s="122">
        <v>6.2663065564125525E-3</v>
      </c>
      <c r="E4557" s="122">
        <v>1.9623101311873579</v>
      </c>
      <c r="F4557" s="84" t="s">
        <v>12040</v>
      </c>
      <c r="G4557" s="84" t="b">
        <v>0</v>
      </c>
      <c r="H4557" s="84" t="b">
        <v>0</v>
      </c>
      <c r="I4557" s="84" t="b">
        <v>0</v>
      </c>
      <c r="J4557" s="84" t="b">
        <v>0</v>
      </c>
      <c r="K4557" s="84" t="b">
        <v>0</v>
      </c>
      <c r="L4557" s="84" t="b">
        <v>0</v>
      </c>
    </row>
    <row r="4558" spans="1:12" x14ac:dyDescent="0.25">
      <c r="A4558" s="84" t="s">
        <v>12282</v>
      </c>
      <c r="B4558" s="84" t="s">
        <v>12299</v>
      </c>
      <c r="C4558" s="84">
        <v>8</v>
      </c>
      <c r="D4558" s="122">
        <v>6.2663065564125525E-3</v>
      </c>
      <c r="E4558" s="122">
        <v>1.5229774373570952</v>
      </c>
      <c r="F4558" s="84" t="s">
        <v>12040</v>
      </c>
      <c r="G4558" s="84" t="b">
        <v>1</v>
      </c>
      <c r="H4558" s="84" t="b">
        <v>0</v>
      </c>
      <c r="I4558" s="84" t="b">
        <v>0</v>
      </c>
      <c r="J4558" s="84" t="b">
        <v>0</v>
      </c>
      <c r="K4558" s="84" t="b">
        <v>0</v>
      </c>
      <c r="L4558" s="84" t="b">
        <v>0</v>
      </c>
    </row>
    <row r="4559" spans="1:12" x14ac:dyDescent="0.25">
      <c r="A4559" s="84" t="s">
        <v>2788</v>
      </c>
      <c r="B4559" s="84" t="s">
        <v>14246</v>
      </c>
      <c r="C4559" s="84">
        <v>8</v>
      </c>
      <c r="D4559" s="122">
        <v>6.2663065564125525E-3</v>
      </c>
      <c r="E4559" s="122">
        <v>0.80094212895238304</v>
      </c>
      <c r="F4559" s="84" t="s">
        <v>12040</v>
      </c>
      <c r="G4559" s="84" t="b">
        <v>0</v>
      </c>
      <c r="H4559" s="84" t="b">
        <v>0</v>
      </c>
      <c r="I4559" s="84" t="b">
        <v>0</v>
      </c>
      <c r="J4559" s="84" t="b">
        <v>0</v>
      </c>
      <c r="K4559" s="84" t="b">
        <v>0</v>
      </c>
      <c r="L4559" s="84" t="b">
        <v>0</v>
      </c>
    </row>
    <row r="4560" spans="1:12" x14ac:dyDescent="0.25">
      <c r="A4560" s="84" t="s">
        <v>2803</v>
      </c>
      <c r="B4560" s="84" t="s">
        <v>12296</v>
      </c>
      <c r="C4560" s="84">
        <v>8</v>
      </c>
      <c r="D4560" s="122">
        <v>6.2663065564125525E-3</v>
      </c>
      <c r="E4560" s="122">
        <v>0.9391863323402202</v>
      </c>
      <c r="F4560" s="84" t="s">
        <v>12040</v>
      </c>
      <c r="G4560" s="84" t="b">
        <v>0</v>
      </c>
      <c r="H4560" s="84" t="b">
        <v>0</v>
      </c>
      <c r="I4560" s="84" t="b">
        <v>0</v>
      </c>
      <c r="J4560" s="84" t="b">
        <v>0</v>
      </c>
      <c r="K4560" s="84" t="b">
        <v>0</v>
      </c>
      <c r="L4560" s="84" t="b">
        <v>0</v>
      </c>
    </row>
    <row r="4561" spans="1:12" x14ac:dyDescent="0.25">
      <c r="A4561" s="84" t="s">
        <v>12296</v>
      </c>
      <c r="B4561" s="84" t="s">
        <v>731</v>
      </c>
      <c r="C4561" s="84">
        <v>8</v>
      </c>
      <c r="D4561" s="122">
        <v>6.2663065564125525E-3</v>
      </c>
      <c r="E4561" s="122">
        <v>0.72082591056968515</v>
      </c>
      <c r="F4561" s="84" t="s">
        <v>12040</v>
      </c>
      <c r="G4561" s="84" t="b">
        <v>0</v>
      </c>
      <c r="H4561" s="84" t="b">
        <v>0</v>
      </c>
      <c r="I4561" s="84" t="b">
        <v>0</v>
      </c>
      <c r="J4561" s="84" t="b">
        <v>0</v>
      </c>
      <c r="K4561" s="84" t="b">
        <v>0</v>
      </c>
      <c r="L4561" s="84" t="b">
        <v>0</v>
      </c>
    </row>
    <row r="4562" spans="1:12" x14ac:dyDescent="0.25">
      <c r="A4562" s="84" t="s">
        <v>14291</v>
      </c>
      <c r="B4562" s="84" t="s">
        <v>14423</v>
      </c>
      <c r="C4562" s="84">
        <v>7</v>
      </c>
      <c r="D4562" s="122">
        <v>5.7345322572103074E-3</v>
      </c>
      <c r="E4562" s="122">
        <v>2.321332073829026</v>
      </c>
      <c r="F4562" s="84" t="s">
        <v>12040</v>
      </c>
      <c r="G4562" s="84" t="b">
        <v>0</v>
      </c>
      <c r="H4562" s="84" t="b">
        <v>0</v>
      </c>
      <c r="I4562" s="84" t="b">
        <v>0</v>
      </c>
      <c r="J4562" s="84" t="b">
        <v>0</v>
      </c>
      <c r="K4562" s="84" t="b">
        <v>0</v>
      </c>
      <c r="L4562" s="84" t="b">
        <v>0</v>
      </c>
    </row>
    <row r="4563" spans="1:12" x14ac:dyDescent="0.25">
      <c r="A4563" s="84" t="s">
        <v>14423</v>
      </c>
      <c r="B4563" s="84" t="s">
        <v>2803</v>
      </c>
      <c r="C4563" s="84">
        <v>7</v>
      </c>
      <c r="D4563" s="122">
        <v>5.7345322572103074E-3</v>
      </c>
      <c r="E4563" s="122">
        <v>1.2913688504515826</v>
      </c>
      <c r="F4563" s="84" t="s">
        <v>12040</v>
      </c>
      <c r="G4563" s="84" t="b">
        <v>0</v>
      </c>
      <c r="H4563" s="84" t="b">
        <v>0</v>
      </c>
      <c r="I4563" s="84" t="b">
        <v>0</v>
      </c>
      <c r="J4563" s="84" t="b">
        <v>0</v>
      </c>
      <c r="K4563" s="84" t="b">
        <v>0</v>
      </c>
      <c r="L4563" s="84" t="b">
        <v>0</v>
      </c>
    </row>
    <row r="4564" spans="1:12" x14ac:dyDescent="0.25">
      <c r="A4564" s="84" t="s">
        <v>2803</v>
      </c>
      <c r="B4564" s="84" t="s">
        <v>14232</v>
      </c>
      <c r="C4564" s="84">
        <v>7</v>
      </c>
      <c r="D4564" s="122">
        <v>5.7345322572103074E-3</v>
      </c>
      <c r="E4564" s="122">
        <v>1.2913688504515826</v>
      </c>
      <c r="F4564" s="84" t="s">
        <v>12040</v>
      </c>
      <c r="G4564" s="84" t="b">
        <v>0</v>
      </c>
      <c r="H4564" s="84" t="b">
        <v>0</v>
      </c>
      <c r="I4564" s="84" t="b">
        <v>0</v>
      </c>
      <c r="J4564" s="84" t="b">
        <v>0</v>
      </c>
      <c r="K4564" s="84" t="b">
        <v>0</v>
      </c>
      <c r="L4564" s="84" t="b">
        <v>0</v>
      </c>
    </row>
    <row r="4565" spans="1:12" x14ac:dyDescent="0.25">
      <c r="A4565" s="84" t="s">
        <v>14232</v>
      </c>
      <c r="B4565" s="84" t="s">
        <v>2803</v>
      </c>
      <c r="C4565" s="84">
        <v>7</v>
      </c>
      <c r="D4565" s="122">
        <v>5.7345322572103074E-3</v>
      </c>
      <c r="E4565" s="122">
        <v>1.2913688504515826</v>
      </c>
      <c r="F4565" s="84" t="s">
        <v>12040</v>
      </c>
      <c r="G4565" s="84" t="b">
        <v>0</v>
      </c>
      <c r="H4565" s="84" t="b">
        <v>0</v>
      </c>
      <c r="I4565" s="84" t="b">
        <v>0</v>
      </c>
      <c r="J4565" s="84" t="b">
        <v>0</v>
      </c>
      <c r="K4565" s="84" t="b">
        <v>0</v>
      </c>
      <c r="L4565" s="84" t="b">
        <v>0</v>
      </c>
    </row>
    <row r="4566" spans="1:12" x14ac:dyDescent="0.25">
      <c r="A4566" s="84" t="s">
        <v>731</v>
      </c>
      <c r="B4566" s="84" t="s">
        <v>14223</v>
      </c>
      <c r="C4566" s="84">
        <v>7</v>
      </c>
      <c r="D4566" s="122">
        <v>5.7345322572103074E-3</v>
      </c>
      <c r="E4566" s="122">
        <v>0.95806554893208418</v>
      </c>
      <c r="F4566" s="84" t="s">
        <v>12040</v>
      </c>
      <c r="G4566" s="84" t="b">
        <v>0</v>
      </c>
      <c r="H4566" s="84" t="b">
        <v>0</v>
      </c>
      <c r="I4566" s="84" t="b">
        <v>0</v>
      </c>
      <c r="J4566" s="84" t="b">
        <v>0</v>
      </c>
      <c r="K4566" s="84" t="b">
        <v>0</v>
      </c>
      <c r="L4566" s="84" t="b">
        <v>0</v>
      </c>
    </row>
    <row r="4567" spans="1:12" x14ac:dyDescent="0.25">
      <c r="A4567" s="84" t="s">
        <v>14424</v>
      </c>
      <c r="B4567" s="84" t="s">
        <v>12363</v>
      </c>
      <c r="C4567" s="84">
        <v>7</v>
      </c>
      <c r="D4567" s="122">
        <v>5.7345322572103074E-3</v>
      </c>
      <c r="E4567" s="122">
        <v>1.6612801355233766</v>
      </c>
      <c r="F4567" s="84" t="s">
        <v>12040</v>
      </c>
      <c r="G4567" s="84" t="b">
        <v>0</v>
      </c>
      <c r="H4567" s="84" t="b">
        <v>0</v>
      </c>
      <c r="I4567" s="84" t="b">
        <v>0</v>
      </c>
      <c r="J4567" s="84" t="b">
        <v>0</v>
      </c>
      <c r="K4567" s="84" t="b">
        <v>0</v>
      </c>
      <c r="L4567" s="84" t="b">
        <v>0</v>
      </c>
    </row>
    <row r="4568" spans="1:12" x14ac:dyDescent="0.25">
      <c r="A4568" s="84" t="s">
        <v>763</v>
      </c>
      <c r="B4568" s="84" t="s">
        <v>12363</v>
      </c>
      <c r="C4568" s="84">
        <v>7</v>
      </c>
      <c r="D4568" s="122">
        <v>5.7345322572103074E-3</v>
      </c>
      <c r="E4568" s="122">
        <v>1.3602501398593956</v>
      </c>
      <c r="F4568" s="84" t="s">
        <v>12040</v>
      </c>
      <c r="G4568" s="84" t="b">
        <v>0</v>
      </c>
      <c r="H4568" s="84" t="b">
        <v>0</v>
      </c>
      <c r="I4568" s="84" t="b">
        <v>0</v>
      </c>
      <c r="J4568" s="84" t="b">
        <v>0</v>
      </c>
      <c r="K4568" s="84" t="b">
        <v>0</v>
      </c>
      <c r="L4568" s="84" t="b">
        <v>0</v>
      </c>
    </row>
    <row r="4569" spans="1:12" x14ac:dyDescent="0.25">
      <c r="A4569" s="84" t="s">
        <v>763</v>
      </c>
      <c r="B4569" s="84" t="s">
        <v>14425</v>
      </c>
      <c r="C4569" s="84">
        <v>7</v>
      </c>
      <c r="D4569" s="122">
        <v>5.7345322572103074E-3</v>
      </c>
      <c r="E4569" s="122">
        <v>2.0203020781650447</v>
      </c>
      <c r="F4569" s="84" t="s">
        <v>12040</v>
      </c>
      <c r="G4569" s="84" t="b">
        <v>0</v>
      </c>
      <c r="H4569" s="84" t="b">
        <v>0</v>
      </c>
      <c r="I4569" s="84" t="b">
        <v>0</v>
      </c>
      <c r="J4569" s="84" t="b">
        <v>0</v>
      </c>
      <c r="K4569" s="84" t="b">
        <v>0</v>
      </c>
      <c r="L4569" s="84" t="b">
        <v>0</v>
      </c>
    </row>
    <row r="4570" spans="1:12" x14ac:dyDescent="0.25">
      <c r="A4570" s="84" t="s">
        <v>14425</v>
      </c>
      <c r="B4570" s="84" t="s">
        <v>740</v>
      </c>
      <c r="C4570" s="84">
        <v>7</v>
      </c>
      <c r="D4570" s="122">
        <v>5.7345322572103074E-3</v>
      </c>
      <c r="E4570" s="122">
        <v>1.9623101311873579</v>
      </c>
      <c r="F4570" s="84" t="s">
        <v>12040</v>
      </c>
      <c r="G4570" s="84" t="b">
        <v>0</v>
      </c>
      <c r="H4570" s="84" t="b">
        <v>0</v>
      </c>
      <c r="I4570" s="84" t="b">
        <v>0</v>
      </c>
      <c r="J4570" s="84" t="b">
        <v>0</v>
      </c>
      <c r="K4570" s="84" t="b">
        <v>0</v>
      </c>
      <c r="L4570" s="84" t="b">
        <v>0</v>
      </c>
    </row>
    <row r="4571" spans="1:12" x14ac:dyDescent="0.25">
      <c r="A4571" s="84" t="s">
        <v>951</v>
      </c>
      <c r="B4571" s="84" t="s">
        <v>12364</v>
      </c>
      <c r="C4571" s="84">
        <v>7</v>
      </c>
      <c r="D4571" s="122">
        <v>5.7345322572103074E-3</v>
      </c>
      <c r="E4571" s="122">
        <v>1.2121876044039579</v>
      </c>
      <c r="F4571" s="84" t="s">
        <v>12040</v>
      </c>
      <c r="G4571" s="84" t="b">
        <v>0</v>
      </c>
      <c r="H4571" s="84" t="b">
        <v>0</v>
      </c>
      <c r="I4571" s="84" t="b">
        <v>0</v>
      </c>
      <c r="J4571" s="84" t="b">
        <v>0</v>
      </c>
      <c r="K4571" s="84" t="b">
        <v>0</v>
      </c>
      <c r="L4571" s="84" t="b">
        <v>0</v>
      </c>
    </row>
    <row r="4572" spans="1:12" x14ac:dyDescent="0.25">
      <c r="A4572" s="84" t="s">
        <v>2793</v>
      </c>
      <c r="B4572" s="84" t="s">
        <v>14203</v>
      </c>
      <c r="C4572" s="84">
        <v>7</v>
      </c>
      <c r="D4572" s="122">
        <v>5.7345322572103074E-3</v>
      </c>
      <c r="E4572" s="122">
        <v>1.2848009448309672</v>
      </c>
      <c r="F4572" s="84" t="s">
        <v>12040</v>
      </c>
      <c r="G4572" s="84" t="b">
        <v>0</v>
      </c>
      <c r="H4572" s="84" t="b">
        <v>0</v>
      </c>
      <c r="I4572" s="84" t="b">
        <v>0</v>
      </c>
      <c r="J4572" s="84" t="b">
        <v>0</v>
      </c>
      <c r="K4572" s="84" t="b">
        <v>0</v>
      </c>
      <c r="L4572" s="84" t="b">
        <v>0</v>
      </c>
    </row>
    <row r="4573" spans="1:12" x14ac:dyDescent="0.25">
      <c r="A4573" s="84" t="s">
        <v>12365</v>
      </c>
      <c r="B4573" s="84" t="s">
        <v>14373</v>
      </c>
      <c r="C4573" s="84">
        <v>7</v>
      </c>
      <c r="D4573" s="122">
        <v>5.7345322572103074E-3</v>
      </c>
      <c r="E4573" s="122">
        <v>1.6612801355233766</v>
      </c>
      <c r="F4573" s="84" t="s">
        <v>12040</v>
      </c>
      <c r="G4573" s="84" t="b">
        <v>0</v>
      </c>
      <c r="H4573" s="84" t="b">
        <v>0</v>
      </c>
      <c r="I4573" s="84" t="b">
        <v>0</v>
      </c>
      <c r="J4573" s="84" t="b">
        <v>1</v>
      </c>
      <c r="K4573" s="84" t="b">
        <v>0</v>
      </c>
      <c r="L4573" s="84" t="b">
        <v>0</v>
      </c>
    </row>
    <row r="4574" spans="1:12" x14ac:dyDescent="0.25">
      <c r="A4574" s="84" t="s">
        <v>14373</v>
      </c>
      <c r="B4574" s="84" t="s">
        <v>12350</v>
      </c>
      <c r="C4574" s="84">
        <v>7</v>
      </c>
      <c r="D4574" s="122">
        <v>5.7345322572103074E-3</v>
      </c>
      <c r="E4574" s="122">
        <v>1.5536462571235472</v>
      </c>
      <c r="F4574" s="84" t="s">
        <v>12040</v>
      </c>
      <c r="G4574" s="84" t="b">
        <v>1</v>
      </c>
      <c r="H4574" s="84" t="b">
        <v>0</v>
      </c>
      <c r="I4574" s="84" t="b">
        <v>0</v>
      </c>
      <c r="J4574" s="84" t="b">
        <v>0</v>
      </c>
      <c r="K4574" s="84" t="b">
        <v>0</v>
      </c>
      <c r="L4574" s="84" t="b">
        <v>0</v>
      </c>
    </row>
    <row r="4575" spans="1:12" x14ac:dyDescent="0.25">
      <c r="A4575" s="84" t="s">
        <v>14246</v>
      </c>
      <c r="B4575" s="84" t="s">
        <v>2793</v>
      </c>
      <c r="C4575" s="84">
        <v>7</v>
      </c>
      <c r="D4575" s="122">
        <v>5.7345322572103074E-3</v>
      </c>
      <c r="E4575" s="122">
        <v>1.0592201441954143</v>
      </c>
      <c r="F4575" s="84" t="s">
        <v>12040</v>
      </c>
      <c r="G4575" s="84" t="b">
        <v>0</v>
      </c>
      <c r="H4575" s="84" t="b">
        <v>0</v>
      </c>
      <c r="I4575" s="84" t="b">
        <v>0</v>
      </c>
      <c r="J4575" s="84" t="b">
        <v>0</v>
      </c>
      <c r="K4575" s="84" t="b">
        <v>0</v>
      </c>
      <c r="L4575" s="84" t="b">
        <v>0</v>
      </c>
    </row>
    <row r="4576" spans="1:12" x14ac:dyDescent="0.25">
      <c r="A4576" s="84" t="s">
        <v>731</v>
      </c>
      <c r="B4576" s="84" t="s">
        <v>14264</v>
      </c>
      <c r="C4576" s="84">
        <v>7</v>
      </c>
      <c r="D4576" s="122">
        <v>5.7345322572103074E-3</v>
      </c>
      <c r="E4576" s="122">
        <v>0.86788891858299622</v>
      </c>
      <c r="F4576" s="84" t="s">
        <v>12040</v>
      </c>
      <c r="G4576" s="84" t="b">
        <v>0</v>
      </c>
      <c r="H4576" s="84" t="b">
        <v>0</v>
      </c>
      <c r="I4576" s="84" t="b">
        <v>0</v>
      </c>
      <c r="J4576" s="84" t="b">
        <v>0</v>
      </c>
      <c r="K4576" s="84" t="b">
        <v>0</v>
      </c>
      <c r="L4576" s="84" t="b">
        <v>0</v>
      </c>
    </row>
    <row r="4577" spans="1:12" x14ac:dyDescent="0.25">
      <c r="A4577" s="84" t="s">
        <v>12363</v>
      </c>
      <c r="B4577" s="84" t="s">
        <v>14218</v>
      </c>
      <c r="C4577" s="84">
        <v>7</v>
      </c>
      <c r="D4577" s="122">
        <v>5.7345322572103074E-3</v>
      </c>
      <c r="E4577" s="122">
        <v>1.2743355111528023</v>
      </c>
      <c r="F4577" s="84" t="s">
        <v>12040</v>
      </c>
      <c r="G4577" s="84" t="b">
        <v>0</v>
      </c>
      <c r="H4577" s="84" t="b">
        <v>0</v>
      </c>
      <c r="I4577" s="84" t="b">
        <v>0</v>
      </c>
      <c r="J4577" s="84" t="b">
        <v>0</v>
      </c>
      <c r="K4577" s="84" t="b">
        <v>0</v>
      </c>
      <c r="L4577" s="84" t="b">
        <v>0</v>
      </c>
    </row>
    <row r="4578" spans="1:12" x14ac:dyDescent="0.25">
      <c r="A4578" s="84" t="s">
        <v>2793</v>
      </c>
      <c r="B4578" s="84" t="s">
        <v>2922</v>
      </c>
      <c r="C4578" s="84">
        <v>7</v>
      </c>
      <c r="D4578" s="122">
        <v>5.7345322572103074E-3</v>
      </c>
      <c r="E4578" s="122">
        <v>0.96738053297881665</v>
      </c>
      <c r="F4578" s="84" t="s">
        <v>12040</v>
      </c>
      <c r="G4578" s="84" t="b">
        <v>0</v>
      </c>
      <c r="H4578" s="84" t="b">
        <v>0</v>
      </c>
      <c r="I4578" s="84" t="b">
        <v>0</v>
      </c>
      <c r="J4578" s="84" t="b">
        <v>0</v>
      </c>
      <c r="K4578" s="84" t="b">
        <v>0</v>
      </c>
      <c r="L4578" s="84" t="b">
        <v>0</v>
      </c>
    </row>
    <row r="4579" spans="1:12" x14ac:dyDescent="0.25">
      <c r="A4579" s="84" t="s">
        <v>2788</v>
      </c>
      <c r="B4579" s="84" t="s">
        <v>12364</v>
      </c>
      <c r="C4579" s="84">
        <v>7</v>
      </c>
      <c r="D4579" s="122">
        <v>5.7345322572103074E-3</v>
      </c>
      <c r="E4579" s="122">
        <v>0.40300212028034538</v>
      </c>
      <c r="F4579" s="84" t="s">
        <v>12040</v>
      </c>
      <c r="G4579" s="84" t="b">
        <v>0</v>
      </c>
      <c r="H4579" s="84" t="b">
        <v>0</v>
      </c>
      <c r="I4579" s="84" t="b">
        <v>0</v>
      </c>
      <c r="J4579" s="84" t="b">
        <v>0</v>
      </c>
      <c r="K4579" s="84" t="b">
        <v>0</v>
      </c>
      <c r="L4579" s="84" t="b">
        <v>0</v>
      </c>
    </row>
    <row r="4580" spans="1:12" x14ac:dyDescent="0.25">
      <c r="A4580" s="84" t="s">
        <v>14237</v>
      </c>
      <c r="B4580" s="84" t="s">
        <v>14218</v>
      </c>
      <c r="C4580" s="84">
        <v>7</v>
      </c>
      <c r="D4580" s="122">
        <v>5.7345322572103074E-3</v>
      </c>
      <c r="E4580" s="122">
        <v>1.8654001181793016</v>
      </c>
      <c r="F4580" s="84" t="s">
        <v>12040</v>
      </c>
      <c r="G4580" s="84" t="b">
        <v>0</v>
      </c>
      <c r="H4580" s="84" t="b">
        <v>0</v>
      </c>
      <c r="I4580" s="84" t="b">
        <v>0</v>
      </c>
      <c r="J4580" s="84" t="b">
        <v>0</v>
      </c>
      <c r="K4580" s="84" t="b">
        <v>0</v>
      </c>
      <c r="L4580" s="84" t="b">
        <v>0</v>
      </c>
    </row>
    <row r="4581" spans="1:12" x14ac:dyDescent="0.25">
      <c r="A4581" s="84" t="s">
        <v>14218</v>
      </c>
      <c r="B4581" s="84" t="s">
        <v>2679</v>
      </c>
      <c r="C4581" s="84">
        <v>7</v>
      </c>
      <c r="D4581" s="122">
        <v>5.7345322572103074E-3</v>
      </c>
      <c r="E4581" s="122">
        <v>0.96777302688886013</v>
      </c>
      <c r="F4581" s="84" t="s">
        <v>12040</v>
      </c>
      <c r="G4581" s="84" t="b">
        <v>0</v>
      </c>
      <c r="H4581" s="84" t="b">
        <v>0</v>
      </c>
      <c r="I4581" s="84" t="b">
        <v>0</v>
      </c>
      <c r="J4581" s="84" t="b">
        <v>0</v>
      </c>
      <c r="K4581" s="84" t="b">
        <v>0</v>
      </c>
      <c r="L4581" s="84" t="b">
        <v>0</v>
      </c>
    </row>
    <row r="4582" spans="1:12" x14ac:dyDescent="0.25">
      <c r="A4582" s="84" t="s">
        <v>2788</v>
      </c>
      <c r="B4582" s="84" t="s">
        <v>14426</v>
      </c>
      <c r="C4582" s="84">
        <v>7</v>
      </c>
      <c r="D4582" s="122">
        <v>5.7345322572103074E-3</v>
      </c>
      <c r="E4582" s="122">
        <v>1.1019721246163643</v>
      </c>
      <c r="F4582" s="84" t="s">
        <v>12040</v>
      </c>
      <c r="G4582" s="84" t="b">
        <v>0</v>
      </c>
      <c r="H4582" s="84" t="b">
        <v>0</v>
      </c>
      <c r="I4582" s="84" t="b">
        <v>0</v>
      </c>
      <c r="J4582" s="84" t="b">
        <v>0</v>
      </c>
      <c r="K4582" s="84" t="b">
        <v>1</v>
      </c>
      <c r="L4582" s="84" t="b">
        <v>0</v>
      </c>
    </row>
    <row r="4583" spans="1:12" x14ac:dyDescent="0.25">
      <c r="A4583" s="84" t="s">
        <v>14426</v>
      </c>
      <c r="B4583" s="84" t="s">
        <v>12280</v>
      </c>
      <c r="C4583" s="84">
        <v>7</v>
      </c>
      <c r="D4583" s="122">
        <v>5.7345322572103074E-3</v>
      </c>
      <c r="E4583" s="122">
        <v>1.9623101311873579</v>
      </c>
      <c r="F4583" s="84" t="s">
        <v>12040</v>
      </c>
      <c r="G4583" s="84" t="b">
        <v>0</v>
      </c>
      <c r="H4583" s="84" t="b">
        <v>1</v>
      </c>
      <c r="I4583" s="84" t="b">
        <v>0</v>
      </c>
      <c r="J4583" s="84" t="b">
        <v>0</v>
      </c>
      <c r="K4583" s="84" t="b">
        <v>0</v>
      </c>
      <c r="L4583" s="84" t="b">
        <v>0</v>
      </c>
    </row>
    <row r="4584" spans="1:12" x14ac:dyDescent="0.25">
      <c r="A4584" s="84" t="s">
        <v>12280</v>
      </c>
      <c r="B4584" s="84" t="s">
        <v>2793</v>
      </c>
      <c r="C4584" s="84">
        <v>7</v>
      </c>
      <c r="D4584" s="122">
        <v>5.7345322572103074E-3</v>
      </c>
      <c r="E4584" s="122">
        <v>1.0592201441954143</v>
      </c>
      <c r="F4584" s="84" t="s">
        <v>12040</v>
      </c>
      <c r="G4584" s="84" t="b">
        <v>0</v>
      </c>
      <c r="H4584" s="84" t="b">
        <v>0</v>
      </c>
      <c r="I4584" s="84" t="b">
        <v>0</v>
      </c>
      <c r="J4584" s="84" t="b">
        <v>0</v>
      </c>
      <c r="K4584" s="84" t="b">
        <v>0</v>
      </c>
      <c r="L4584" s="84" t="b">
        <v>0</v>
      </c>
    </row>
    <row r="4585" spans="1:12" x14ac:dyDescent="0.25">
      <c r="A4585" s="84" t="s">
        <v>731</v>
      </c>
      <c r="B4585" s="84" t="s">
        <v>14328</v>
      </c>
      <c r="C4585" s="84">
        <v>7</v>
      </c>
      <c r="D4585" s="122">
        <v>5.7345322572103074E-3</v>
      </c>
      <c r="E4585" s="122">
        <v>1.226910861224664</v>
      </c>
      <c r="F4585" s="84" t="s">
        <v>12040</v>
      </c>
      <c r="G4585" s="84" t="b">
        <v>0</v>
      </c>
      <c r="H4585" s="84" t="b">
        <v>0</v>
      </c>
      <c r="I4585" s="84" t="b">
        <v>0</v>
      </c>
      <c r="J4585" s="84" t="b">
        <v>0</v>
      </c>
      <c r="K4585" s="84" t="b">
        <v>0</v>
      </c>
      <c r="L4585" s="84" t="b">
        <v>0</v>
      </c>
    </row>
    <row r="4586" spans="1:12" x14ac:dyDescent="0.25">
      <c r="A4586" s="84" t="s">
        <v>14328</v>
      </c>
      <c r="B4586" s="84" t="s">
        <v>740</v>
      </c>
      <c r="C4586" s="84">
        <v>7</v>
      </c>
      <c r="D4586" s="122">
        <v>5.7345322572103074E-3</v>
      </c>
      <c r="E4586" s="122">
        <v>1.9623101311873579</v>
      </c>
      <c r="F4586" s="84" t="s">
        <v>12040</v>
      </c>
      <c r="G4586" s="84" t="b">
        <v>0</v>
      </c>
      <c r="H4586" s="84" t="b">
        <v>0</v>
      </c>
      <c r="I4586" s="84" t="b">
        <v>0</v>
      </c>
      <c r="J4586" s="84" t="b">
        <v>0</v>
      </c>
      <c r="K4586" s="84" t="b">
        <v>0</v>
      </c>
      <c r="L4586" s="84" t="b">
        <v>0</v>
      </c>
    </row>
    <row r="4587" spans="1:12" x14ac:dyDescent="0.25">
      <c r="A4587" s="84" t="s">
        <v>740</v>
      </c>
      <c r="B4587" s="84" t="s">
        <v>14291</v>
      </c>
      <c r="C4587" s="84">
        <v>6</v>
      </c>
      <c r="D4587" s="122">
        <v>5.164186187228745E-3</v>
      </c>
      <c r="E4587" s="122">
        <v>1.054719642968738</v>
      </c>
      <c r="F4587" s="84" t="s">
        <v>12040</v>
      </c>
      <c r="G4587" s="84" t="b">
        <v>0</v>
      </c>
      <c r="H4587" s="84" t="b">
        <v>0</v>
      </c>
      <c r="I4587" s="84" t="b">
        <v>0</v>
      </c>
      <c r="J4587" s="84" t="b">
        <v>0</v>
      </c>
      <c r="K4587" s="84" t="b">
        <v>0</v>
      </c>
      <c r="L4587" s="84" t="b">
        <v>0</v>
      </c>
    </row>
    <row r="4588" spans="1:12" x14ac:dyDescent="0.25">
      <c r="A4588" s="84" t="s">
        <v>774</v>
      </c>
      <c r="B4588" s="84" t="s">
        <v>14424</v>
      </c>
      <c r="C4588" s="84">
        <v>6</v>
      </c>
      <c r="D4588" s="122">
        <v>5.164186187228745E-3</v>
      </c>
      <c r="E4588" s="122">
        <v>2.388278863459639</v>
      </c>
      <c r="F4588" s="84" t="s">
        <v>12040</v>
      </c>
      <c r="G4588" s="84" t="b">
        <v>0</v>
      </c>
      <c r="H4588" s="84" t="b">
        <v>0</v>
      </c>
      <c r="I4588" s="84" t="b">
        <v>0</v>
      </c>
      <c r="J4588" s="84" t="b">
        <v>0</v>
      </c>
      <c r="K4588" s="84" t="b">
        <v>0</v>
      </c>
      <c r="L4588" s="84" t="b">
        <v>0</v>
      </c>
    </row>
    <row r="4589" spans="1:12" x14ac:dyDescent="0.25">
      <c r="A4589" s="84" t="s">
        <v>12363</v>
      </c>
      <c r="B4589" s="84" t="s">
        <v>14468</v>
      </c>
      <c r="C4589" s="84">
        <v>6</v>
      </c>
      <c r="D4589" s="122">
        <v>5.164186187228745E-3</v>
      </c>
      <c r="E4589" s="122">
        <v>1.5753655068167836</v>
      </c>
      <c r="F4589" s="84" t="s">
        <v>12040</v>
      </c>
      <c r="G4589" s="84" t="b">
        <v>0</v>
      </c>
      <c r="H4589" s="84" t="b">
        <v>0</v>
      </c>
      <c r="I4589" s="84" t="b">
        <v>0</v>
      </c>
      <c r="J4589" s="84" t="b">
        <v>0</v>
      </c>
      <c r="K4589" s="84" t="b">
        <v>0</v>
      </c>
      <c r="L4589" s="84" t="b">
        <v>0</v>
      </c>
    </row>
    <row r="4590" spans="1:12" x14ac:dyDescent="0.25">
      <c r="A4590" s="84" t="s">
        <v>2679</v>
      </c>
      <c r="B4590" s="84" t="s">
        <v>2793</v>
      </c>
      <c r="C4590" s="84">
        <v>6</v>
      </c>
      <c r="D4590" s="122">
        <v>5.164186187228745E-3</v>
      </c>
      <c r="E4590" s="122">
        <v>0.35754424648347061</v>
      </c>
      <c r="F4590" s="84" t="s">
        <v>12040</v>
      </c>
      <c r="G4590" s="84" t="b">
        <v>0</v>
      </c>
      <c r="H4590" s="84" t="b">
        <v>0</v>
      </c>
      <c r="I4590" s="84" t="b">
        <v>0</v>
      </c>
      <c r="J4590" s="84" t="b">
        <v>0</v>
      </c>
      <c r="K4590" s="84" t="b">
        <v>0</v>
      </c>
      <c r="L4590" s="84" t="b">
        <v>0</v>
      </c>
    </row>
    <row r="4591" spans="1:12" x14ac:dyDescent="0.25">
      <c r="A4591" s="84" t="s">
        <v>12364</v>
      </c>
      <c r="B4591" s="84" t="s">
        <v>14219</v>
      </c>
      <c r="C4591" s="84">
        <v>6</v>
      </c>
      <c r="D4591" s="122">
        <v>5.164186187228745E-3</v>
      </c>
      <c r="E4591" s="122">
        <v>1.622362069493007</v>
      </c>
      <c r="F4591" s="84" t="s">
        <v>12040</v>
      </c>
      <c r="G4591" s="84" t="b">
        <v>0</v>
      </c>
      <c r="H4591" s="84" t="b">
        <v>0</v>
      </c>
      <c r="I4591" s="84" t="b">
        <v>0</v>
      </c>
      <c r="J4591" s="84" t="b">
        <v>0</v>
      </c>
      <c r="K4591" s="84" t="b">
        <v>0</v>
      </c>
      <c r="L4591" s="84" t="b">
        <v>0</v>
      </c>
    </row>
    <row r="4592" spans="1:12" x14ac:dyDescent="0.25">
      <c r="A4592" s="84" t="s">
        <v>14219</v>
      </c>
      <c r="B4592" s="84" t="s">
        <v>2788</v>
      </c>
      <c r="C4592" s="84">
        <v>6</v>
      </c>
      <c r="D4592" s="122">
        <v>5.164186187228745E-3</v>
      </c>
      <c r="E4592" s="122">
        <v>1.1019721246163643</v>
      </c>
      <c r="F4592" s="84" t="s">
        <v>12040</v>
      </c>
      <c r="G4592" s="84" t="b">
        <v>0</v>
      </c>
      <c r="H4592" s="84" t="b">
        <v>0</v>
      </c>
      <c r="I4592" s="84" t="b">
        <v>0</v>
      </c>
      <c r="J4592" s="84" t="b">
        <v>0</v>
      </c>
      <c r="K4592" s="84" t="b">
        <v>0</v>
      </c>
      <c r="L4592" s="84" t="b">
        <v>0</v>
      </c>
    </row>
    <row r="4593" spans="1:12" x14ac:dyDescent="0.25">
      <c r="A4593" s="84" t="s">
        <v>2788</v>
      </c>
      <c r="B4593" s="84" t="s">
        <v>14374</v>
      </c>
      <c r="C4593" s="84">
        <v>6</v>
      </c>
      <c r="D4593" s="122">
        <v>5.164186187228745E-3</v>
      </c>
      <c r="E4593" s="122">
        <v>1.1019721246163643</v>
      </c>
      <c r="F4593" s="84" t="s">
        <v>12040</v>
      </c>
      <c r="G4593" s="84" t="b">
        <v>0</v>
      </c>
      <c r="H4593" s="84" t="b">
        <v>0</v>
      </c>
      <c r="I4593" s="84" t="b">
        <v>0</v>
      </c>
      <c r="J4593" s="84" t="b">
        <v>0</v>
      </c>
      <c r="K4593" s="84" t="b">
        <v>0</v>
      </c>
      <c r="L4593" s="84" t="b">
        <v>0</v>
      </c>
    </row>
    <row r="4594" spans="1:12" x14ac:dyDescent="0.25">
      <c r="A4594" s="84" t="s">
        <v>14374</v>
      </c>
      <c r="B4594" s="84" t="s">
        <v>12377</v>
      </c>
      <c r="C4594" s="84">
        <v>6</v>
      </c>
      <c r="D4594" s="122">
        <v>5.164186187228745E-3</v>
      </c>
      <c r="E4594" s="122">
        <v>2.388278863459639</v>
      </c>
      <c r="F4594" s="84" t="s">
        <v>12040</v>
      </c>
      <c r="G4594" s="84" t="b">
        <v>0</v>
      </c>
      <c r="H4594" s="84" t="b">
        <v>0</v>
      </c>
      <c r="I4594" s="84" t="b">
        <v>0</v>
      </c>
      <c r="J4594" s="84" t="b">
        <v>0</v>
      </c>
      <c r="K4594" s="84" t="b">
        <v>0</v>
      </c>
      <c r="L4594" s="84" t="b">
        <v>0</v>
      </c>
    </row>
    <row r="4595" spans="1:12" x14ac:dyDescent="0.25">
      <c r="A4595" s="84" t="s">
        <v>12377</v>
      </c>
      <c r="B4595" s="84" t="s">
        <v>2788</v>
      </c>
      <c r="C4595" s="84">
        <v>6</v>
      </c>
      <c r="D4595" s="122">
        <v>5.164186187228745E-3</v>
      </c>
      <c r="E4595" s="122">
        <v>1.1019721246163643</v>
      </c>
      <c r="F4595" s="84" t="s">
        <v>12040</v>
      </c>
      <c r="G4595" s="84" t="b">
        <v>0</v>
      </c>
      <c r="H4595" s="84" t="b">
        <v>0</v>
      </c>
      <c r="I4595" s="84" t="b">
        <v>0</v>
      </c>
      <c r="J4595" s="84" t="b">
        <v>0</v>
      </c>
      <c r="K4595" s="84" t="b">
        <v>0</v>
      </c>
      <c r="L4595" s="84" t="b">
        <v>0</v>
      </c>
    </row>
    <row r="4596" spans="1:12" x14ac:dyDescent="0.25">
      <c r="A4596" s="84" t="s">
        <v>2788</v>
      </c>
      <c r="B4596" s="84" t="s">
        <v>14203</v>
      </c>
      <c r="C4596" s="84">
        <v>6</v>
      </c>
      <c r="D4596" s="122">
        <v>5.164186187228745E-3</v>
      </c>
      <c r="E4596" s="122">
        <v>0.76618002269317098</v>
      </c>
      <c r="F4596" s="84" t="s">
        <v>12040</v>
      </c>
      <c r="G4596" s="84" t="b">
        <v>0</v>
      </c>
      <c r="H4596" s="84" t="b">
        <v>0</v>
      </c>
      <c r="I4596" s="84" t="b">
        <v>0</v>
      </c>
      <c r="J4596" s="84" t="b">
        <v>0</v>
      </c>
      <c r="K4596" s="84" t="b">
        <v>0</v>
      </c>
      <c r="L4596" s="84" t="b">
        <v>0</v>
      </c>
    </row>
    <row r="4597" spans="1:12" x14ac:dyDescent="0.25">
      <c r="A4597" s="84" t="s">
        <v>14203</v>
      </c>
      <c r="B4597" s="84" t="s">
        <v>14214</v>
      </c>
      <c r="C4597" s="84">
        <v>6</v>
      </c>
      <c r="D4597" s="122">
        <v>5.164186187228745E-3</v>
      </c>
      <c r="E4597" s="122">
        <v>2.0414913772349825</v>
      </c>
      <c r="F4597" s="84" t="s">
        <v>12040</v>
      </c>
      <c r="G4597" s="84" t="b">
        <v>0</v>
      </c>
      <c r="H4597" s="84" t="b">
        <v>0</v>
      </c>
      <c r="I4597" s="84" t="b">
        <v>0</v>
      </c>
      <c r="J4597" s="84" t="b">
        <v>0</v>
      </c>
      <c r="K4597" s="84" t="b">
        <v>0</v>
      </c>
      <c r="L4597" s="84" t="b">
        <v>0</v>
      </c>
    </row>
    <row r="4598" spans="1:12" x14ac:dyDescent="0.25">
      <c r="A4598" s="84" t="s">
        <v>14214</v>
      </c>
      <c r="B4598" s="84" t="s">
        <v>731</v>
      </c>
      <c r="C4598" s="84">
        <v>6</v>
      </c>
      <c r="D4598" s="122">
        <v>5.164186187228745E-3</v>
      </c>
      <c r="E4598" s="122">
        <v>1.0730084286810475</v>
      </c>
      <c r="F4598" s="84" t="s">
        <v>12040</v>
      </c>
      <c r="G4598" s="84" t="b">
        <v>0</v>
      </c>
      <c r="H4598" s="84" t="b">
        <v>0</v>
      </c>
      <c r="I4598" s="84" t="b">
        <v>0</v>
      </c>
      <c r="J4598" s="84" t="b">
        <v>0</v>
      </c>
      <c r="K4598" s="84" t="b">
        <v>0</v>
      </c>
      <c r="L4598" s="84" t="b">
        <v>0</v>
      </c>
    </row>
    <row r="4599" spans="1:12" x14ac:dyDescent="0.25">
      <c r="A4599" s="84" t="s">
        <v>951</v>
      </c>
      <c r="B4599" s="84" t="s">
        <v>2679</v>
      </c>
      <c r="C4599" s="84">
        <v>6</v>
      </c>
      <c r="D4599" s="122">
        <v>5.164186187228745E-3</v>
      </c>
      <c r="E4599" s="122">
        <v>0.79168176783317878</v>
      </c>
      <c r="F4599" s="84" t="s">
        <v>12040</v>
      </c>
      <c r="G4599" s="84" t="b">
        <v>0</v>
      </c>
      <c r="H4599" s="84" t="b">
        <v>0</v>
      </c>
      <c r="I4599" s="84" t="b">
        <v>0</v>
      </c>
      <c r="J4599" s="84" t="b">
        <v>0</v>
      </c>
      <c r="K4599" s="84" t="b">
        <v>0</v>
      </c>
      <c r="L4599" s="84" t="b">
        <v>0</v>
      </c>
    </row>
    <row r="4600" spans="1:12" x14ac:dyDescent="0.25">
      <c r="A4600" s="84" t="s">
        <v>2922</v>
      </c>
      <c r="B4600" s="84" t="s">
        <v>731</v>
      </c>
      <c r="C4600" s="84">
        <v>6</v>
      </c>
      <c r="D4600" s="122">
        <v>5.164186187228745E-3</v>
      </c>
      <c r="E4600" s="122">
        <v>0.45321967039265365</v>
      </c>
      <c r="F4600" s="84" t="s">
        <v>12040</v>
      </c>
      <c r="G4600" s="84" t="b">
        <v>0</v>
      </c>
      <c r="H4600" s="84" t="b">
        <v>0</v>
      </c>
      <c r="I4600" s="84" t="b">
        <v>0</v>
      </c>
      <c r="J4600" s="84" t="b">
        <v>0</v>
      </c>
      <c r="K4600" s="84" t="b">
        <v>0</v>
      </c>
      <c r="L4600" s="84" t="b">
        <v>0</v>
      </c>
    </row>
    <row r="4601" spans="1:12" x14ac:dyDescent="0.25">
      <c r="A4601" s="84" t="s">
        <v>14268</v>
      </c>
      <c r="B4601" s="84" t="s">
        <v>14195</v>
      </c>
      <c r="C4601" s="84">
        <v>6</v>
      </c>
      <c r="D4601" s="122">
        <v>5.164186187228745E-3</v>
      </c>
      <c r="E4601" s="122">
        <v>1.7984533285486883</v>
      </c>
      <c r="F4601" s="84" t="s">
        <v>12040</v>
      </c>
      <c r="G4601" s="84" t="b">
        <v>0</v>
      </c>
      <c r="H4601" s="84" t="b">
        <v>0</v>
      </c>
      <c r="I4601" s="84" t="b">
        <v>0</v>
      </c>
      <c r="J4601" s="84" t="b">
        <v>0</v>
      </c>
      <c r="K4601" s="84" t="b">
        <v>0</v>
      </c>
      <c r="L4601" s="84" t="b">
        <v>0</v>
      </c>
    </row>
    <row r="4602" spans="1:12" x14ac:dyDescent="0.25">
      <c r="A4602" s="84" t="s">
        <v>2788</v>
      </c>
      <c r="B4602" s="84" t="s">
        <v>14223</v>
      </c>
      <c r="C4602" s="84">
        <v>6</v>
      </c>
      <c r="D4602" s="122">
        <v>5.164186187228745E-3</v>
      </c>
      <c r="E4602" s="122">
        <v>0.76618002269317098</v>
      </c>
      <c r="F4602" s="84" t="s">
        <v>12040</v>
      </c>
      <c r="G4602" s="84" t="b">
        <v>0</v>
      </c>
      <c r="H4602" s="84" t="b">
        <v>0</v>
      </c>
      <c r="I4602" s="84" t="b">
        <v>0</v>
      </c>
      <c r="J4602" s="84" t="b">
        <v>0</v>
      </c>
      <c r="K4602" s="84" t="b">
        <v>0</v>
      </c>
      <c r="L4602" s="84" t="b">
        <v>0</v>
      </c>
    </row>
    <row r="4603" spans="1:12" x14ac:dyDescent="0.25">
      <c r="A4603" s="84" t="s">
        <v>14223</v>
      </c>
      <c r="B4603" s="84" t="s">
        <v>14378</v>
      </c>
      <c r="C4603" s="84">
        <v>6</v>
      </c>
      <c r="D4603" s="122">
        <v>5.164186187228745E-3</v>
      </c>
      <c r="E4603" s="122">
        <v>2.2633401268513391</v>
      </c>
      <c r="F4603" s="84" t="s">
        <v>12040</v>
      </c>
      <c r="G4603" s="84" t="b">
        <v>0</v>
      </c>
      <c r="H4603" s="84" t="b">
        <v>0</v>
      </c>
      <c r="I4603" s="84" t="b">
        <v>0</v>
      </c>
      <c r="J4603" s="84" t="b">
        <v>0</v>
      </c>
      <c r="K4603" s="84" t="b">
        <v>1</v>
      </c>
      <c r="L4603" s="84" t="b">
        <v>0</v>
      </c>
    </row>
    <row r="4604" spans="1:12" x14ac:dyDescent="0.25">
      <c r="A4604" s="84" t="s">
        <v>14378</v>
      </c>
      <c r="B4604" s="84" t="s">
        <v>14490</v>
      </c>
      <c r="C4604" s="84">
        <v>6</v>
      </c>
      <c r="D4604" s="122">
        <v>5.164186187228745E-3</v>
      </c>
      <c r="E4604" s="122">
        <v>2.2633401268513391</v>
      </c>
      <c r="F4604" s="84" t="s">
        <v>12040</v>
      </c>
      <c r="G4604" s="84" t="b">
        <v>0</v>
      </c>
      <c r="H4604" s="84" t="b">
        <v>1</v>
      </c>
      <c r="I4604" s="84" t="b">
        <v>0</v>
      </c>
      <c r="J4604" s="84" t="b">
        <v>0</v>
      </c>
      <c r="K4604" s="84" t="b">
        <v>0</v>
      </c>
      <c r="L4604" s="84" t="b">
        <v>0</v>
      </c>
    </row>
    <row r="4605" spans="1:12" x14ac:dyDescent="0.25">
      <c r="A4605" s="84" t="s">
        <v>14490</v>
      </c>
      <c r="B4605" s="84" t="s">
        <v>2922</v>
      </c>
      <c r="C4605" s="84">
        <v>6</v>
      </c>
      <c r="D4605" s="122">
        <v>5.164186187228745E-3</v>
      </c>
      <c r="E4605" s="122">
        <v>1.7350663496842953</v>
      </c>
      <c r="F4605" s="84" t="s">
        <v>12040</v>
      </c>
      <c r="G4605" s="84" t="b">
        <v>0</v>
      </c>
      <c r="H4605" s="84" t="b">
        <v>0</v>
      </c>
      <c r="I4605" s="84" t="b">
        <v>0</v>
      </c>
      <c r="J4605" s="84" t="b">
        <v>0</v>
      </c>
      <c r="K4605" s="84" t="b">
        <v>0</v>
      </c>
      <c r="L4605" s="84" t="b">
        <v>0</v>
      </c>
    </row>
    <row r="4606" spans="1:12" x14ac:dyDescent="0.25">
      <c r="A4606" s="84" t="s">
        <v>12367</v>
      </c>
      <c r="B4606" s="84" t="s">
        <v>2803</v>
      </c>
      <c r="C4606" s="84">
        <v>6</v>
      </c>
      <c r="D4606" s="122">
        <v>5.164186187228745E-3</v>
      </c>
      <c r="E4606" s="122">
        <v>1.0695201008352262</v>
      </c>
      <c r="F4606" s="84" t="s">
        <v>12040</v>
      </c>
      <c r="G4606" s="84" t="b">
        <v>0</v>
      </c>
      <c r="H4606" s="84" t="b">
        <v>0</v>
      </c>
      <c r="I4606" s="84" t="b">
        <v>0</v>
      </c>
      <c r="J4606" s="84" t="b">
        <v>0</v>
      </c>
      <c r="K4606" s="84" t="b">
        <v>0</v>
      </c>
      <c r="L4606" s="84" t="b">
        <v>0</v>
      </c>
    </row>
    <row r="4607" spans="1:12" x14ac:dyDescent="0.25">
      <c r="A4607" s="84" t="s">
        <v>14205</v>
      </c>
      <c r="B4607" s="84" t="s">
        <v>14491</v>
      </c>
      <c r="C4607" s="84">
        <v>6</v>
      </c>
      <c r="D4607" s="122">
        <v>5.164186187228745E-3</v>
      </c>
      <c r="E4607" s="122">
        <v>1.8240074330210765</v>
      </c>
      <c r="F4607" s="84" t="s">
        <v>12040</v>
      </c>
      <c r="G4607" s="84" t="b">
        <v>1</v>
      </c>
      <c r="H4607" s="84" t="b">
        <v>0</v>
      </c>
      <c r="I4607" s="84" t="b">
        <v>0</v>
      </c>
      <c r="J4607" s="84" t="b">
        <v>0</v>
      </c>
      <c r="K4607" s="84" t="b">
        <v>0</v>
      </c>
      <c r="L4607" s="84" t="b">
        <v>0</v>
      </c>
    </row>
    <row r="4608" spans="1:12" x14ac:dyDescent="0.25">
      <c r="A4608" s="84" t="s">
        <v>14491</v>
      </c>
      <c r="B4608" s="84" t="s">
        <v>2803</v>
      </c>
      <c r="C4608" s="84">
        <v>6</v>
      </c>
      <c r="D4608" s="122">
        <v>5.164186187228745E-3</v>
      </c>
      <c r="E4608" s="122">
        <v>1.2913688504515828</v>
      </c>
      <c r="F4608" s="84" t="s">
        <v>12040</v>
      </c>
      <c r="G4608" s="84" t="b">
        <v>0</v>
      </c>
      <c r="H4608" s="84" t="b">
        <v>0</v>
      </c>
      <c r="I4608" s="84" t="b">
        <v>0</v>
      </c>
      <c r="J4608" s="84" t="b">
        <v>0</v>
      </c>
      <c r="K4608" s="84" t="b">
        <v>0</v>
      </c>
      <c r="L4608" s="84" t="b">
        <v>0</v>
      </c>
    </row>
    <row r="4609" spans="1:12" x14ac:dyDescent="0.25">
      <c r="A4609" s="84" t="s">
        <v>2679</v>
      </c>
      <c r="B4609" s="84" t="s">
        <v>14245</v>
      </c>
      <c r="C4609" s="84">
        <v>6</v>
      </c>
      <c r="D4609" s="122">
        <v>5.164186187228745E-3</v>
      </c>
      <c r="E4609" s="122">
        <v>0.85045976838636494</v>
      </c>
      <c r="F4609" s="84" t="s">
        <v>12040</v>
      </c>
      <c r="G4609" s="84" t="b">
        <v>0</v>
      </c>
      <c r="H4609" s="84" t="b">
        <v>0</v>
      </c>
      <c r="I4609" s="84" t="b">
        <v>0</v>
      </c>
      <c r="J4609" s="84" t="b">
        <v>0</v>
      </c>
      <c r="K4609" s="84" t="b">
        <v>0</v>
      </c>
      <c r="L4609" s="84" t="b">
        <v>0</v>
      </c>
    </row>
    <row r="4610" spans="1:12" x14ac:dyDescent="0.25">
      <c r="A4610" s="84" t="s">
        <v>12364</v>
      </c>
      <c r="B4610" s="84" t="s">
        <v>14334</v>
      </c>
      <c r="C4610" s="84">
        <v>5</v>
      </c>
      <c r="D4610" s="122">
        <v>4.548783551462693E-3</v>
      </c>
      <c r="E4610" s="122">
        <v>1.622362069493007</v>
      </c>
      <c r="F4610" s="84" t="s">
        <v>12040</v>
      </c>
      <c r="G4610" s="84" t="b">
        <v>0</v>
      </c>
      <c r="H4610" s="84" t="b">
        <v>0</v>
      </c>
      <c r="I4610" s="84" t="b">
        <v>0</v>
      </c>
      <c r="J4610" s="84" t="b">
        <v>0</v>
      </c>
      <c r="K4610" s="84" t="b">
        <v>0</v>
      </c>
      <c r="L4610" s="84" t="b">
        <v>0</v>
      </c>
    </row>
    <row r="4611" spans="1:12" x14ac:dyDescent="0.25">
      <c r="A4611" s="84" t="s">
        <v>14334</v>
      </c>
      <c r="B4611" s="84" t="s">
        <v>14240</v>
      </c>
      <c r="C4611" s="84">
        <v>5</v>
      </c>
      <c r="D4611" s="122">
        <v>4.548783551462693E-3</v>
      </c>
      <c r="E4611" s="122">
        <v>2.4674601095072637</v>
      </c>
      <c r="F4611" s="84" t="s">
        <v>12040</v>
      </c>
      <c r="G4611" s="84" t="b">
        <v>0</v>
      </c>
      <c r="H4611" s="84" t="b">
        <v>0</v>
      </c>
      <c r="I4611" s="84" t="b">
        <v>0</v>
      </c>
      <c r="J4611" s="84" t="b">
        <v>0</v>
      </c>
      <c r="K4611" s="84" t="b">
        <v>0</v>
      </c>
      <c r="L4611" s="84" t="b">
        <v>0</v>
      </c>
    </row>
    <row r="4612" spans="1:12" x14ac:dyDescent="0.25">
      <c r="A4612" s="84" t="s">
        <v>14240</v>
      </c>
      <c r="B4612" s="84" t="s">
        <v>14492</v>
      </c>
      <c r="C4612" s="84">
        <v>5</v>
      </c>
      <c r="D4612" s="122">
        <v>4.548783551462693E-3</v>
      </c>
      <c r="E4612" s="122">
        <v>2.4674601095072637</v>
      </c>
      <c r="F4612" s="84" t="s">
        <v>12040</v>
      </c>
      <c r="G4612" s="84" t="b">
        <v>0</v>
      </c>
      <c r="H4612" s="84" t="b">
        <v>0</v>
      </c>
      <c r="I4612" s="84" t="b">
        <v>0</v>
      </c>
      <c r="J4612" s="84" t="b">
        <v>0</v>
      </c>
      <c r="K4612" s="84" t="b">
        <v>0</v>
      </c>
      <c r="L4612" s="84" t="b">
        <v>0</v>
      </c>
    </row>
    <row r="4613" spans="1:12" x14ac:dyDescent="0.25">
      <c r="A4613" s="84" t="s">
        <v>14492</v>
      </c>
      <c r="B4613" s="84" t="s">
        <v>14438</v>
      </c>
      <c r="C4613" s="84">
        <v>5</v>
      </c>
      <c r="D4613" s="122">
        <v>4.548783551462693E-3</v>
      </c>
      <c r="E4613" s="122">
        <v>2.4674601095072637</v>
      </c>
      <c r="F4613" s="84" t="s">
        <v>12040</v>
      </c>
      <c r="G4613" s="84" t="b">
        <v>0</v>
      </c>
      <c r="H4613" s="84" t="b">
        <v>0</v>
      </c>
      <c r="I4613" s="84" t="b">
        <v>0</v>
      </c>
      <c r="J4613" s="84" t="b">
        <v>0</v>
      </c>
      <c r="K4613" s="84" t="b">
        <v>0</v>
      </c>
      <c r="L4613" s="84" t="b">
        <v>0</v>
      </c>
    </row>
    <row r="4614" spans="1:12" x14ac:dyDescent="0.25">
      <c r="A4614" s="84" t="s">
        <v>14438</v>
      </c>
      <c r="B4614" s="84" t="s">
        <v>14379</v>
      </c>
      <c r="C4614" s="84">
        <v>5</v>
      </c>
      <c r="D4614" s="122">
        <v>4.548783551462693E-3</v>
      </c>
      <c r="E4614" s="122">
        <v>2.4674601095072637</v>
      </c>
      <c r="F4614" s="84" t="s">
        <v>12040</v>
      </c>
      <c r="G4614" s="84" t="b">
        <v>0</v>
      </c>
      <c r="H4614" s="84" t="b">
        <v>0</v>
      </c>
      <c r="I4614" s="84" t="b">
        <v>0</v>
      </c>
      <c r="J4614" s="84" t="b">
        <v>0</v>
      </c>
      <c r="K4614" s="84" t="b">
        <v>0</v>
      </c>
      <c r="L4614" s="84" t="b">
        <v>0</v>
      </c>
    </row>
    <row r="4615" spans="1:12" x14ac:dyDescent="0.25">
      <c r="A4615" s="84" t="s">
        <v>14379</v>
      </c>
      <c r="B4615" s="84" t="s">
        <v>12259</v>
      </c>
      <c r="C4615" s="84">
        <v>5</v>
      </c>
      <c r="D4615" s="122">
        <v>4.548783551462693E-3</v>
      </c>
      <c r="E4615" s="122">
        <v>2.321332073829026</v>
      </c>
      <c r="F4615" s="84" t="s">
        <v>12040</v>
      </c>
      <c r="G4615" s="84" t="b">
        <v>0</v>
      </c>
      <c r="H4615" s="84" t="b">
        <v>0</v>
      </c>
      <c r="I4615" s="84" t="b">
        <v>0</v>
      </c>
      <c r="J4615" s="84" t="b">
        <v>0</v>
      </c>
      <c r="K4615" s="84" t="b">
        <v>0</v>
      </c>
      <c r="L4615" s="84" t="b">
        <v>0</v>
      </c>
    </row>
    <row r="4616" spans="1:12" x14ac:dyDescent="0.25">
      <c r="A4616" s="84" t="s">
        <v>12259</v>
      </c>
      <c r="B4616" s="84" t="s">
        <v>14493</v>
      </c>
      <c r="C4616" s="84">
        <v>5</v>
      </c>
      <c r="D4616" s="122">
        <v>4.548783551462693E-3</v>
      </c>
      <c r="E4616" s="122">
        <v>2.321332073829026</v>
      </c>
      <c r="F4616" s="84" t="s">
        <v>12040</v>
      </c>
      <c r="G4616" s="84" t="b">
        <v>0</v>
      </c>
      <c r="H4616" s="84" t="b">
        <v>0</v>
      </c>
      <c r="I4616" s="84" t="b">
        <v>0</v>
      </c>
      <c r="J4616" s="84" t="b">
        <v>0</v>
      </c>
      <c r="K4616" s="84" t="b">
        <v>0</v>
      </c>
      <c r="L4616" s="84" t="b">
        <v>0</v>
      </c>
    </row>
    <row r="4617" spans="1:12" x14ac:dyDescent="0.25">
      <c r="A4617" s="84" t="s">
        <v>14493</v>
      </c>
      <c r="B4617" s="84" t="s">
        <v>731</v>
      </c>
      <c r="C4617" s="84">
        <v>5</v>
      </c>
      <c r="D4617" s="122">
        <v>4.548783551462693E-3</v>
      </c>
      <c r="E4617" s="122">
        <v>1.0730084286810475</v>
      </c>
      <c r="F4617" s="84" t="s">
        <v>12040</v>
      </c>
      <c r="G4617" s="84" t="b">
        <v>0</v>
      </c>
      <c r="H4617" s="84" t="b">
        <v>0</v>
      </c>
      <c r="I4617" s="84" t="b">
        <v>0</v>
      </c>
      <c r="J4617" s="84" t="b">
        <v>0</v>
      </c>
      <c r="K4617" s="84" t="b">
        <v>0</v>
      </c>
      <c r="L4617" s="84" t="b">
        <v>0</v>
      </c>
    </row>
    <row r="4618" spans="1:12" x14ac:dyDescent="0.25">
      <c r="A4618" s="84" t="s">
        <v>731</v>
      </c>
      <c r="B4618" s="84" t="s">
        <v>14564</v>
      </c>
      <c r="C4618" s="84">
        <v>5</v>
      </c>
      <c r="D4618" s="122">
        <v>4.548783551462693E-3</v>
      </c>
      <c r="E4618" s="122">
        <v>1.2269108612246642</v>
      </c>
      <c r="F4618" s="84" t="s">
        <v>12040</v>
      </c>
      <c r="G4618" s="84" t="b">
        <v>0</v>
      </c>
      <c r="H4618" s="84" t="b">
        <v>0</v>
      </c>
      <c r="I4618" s="84" t="b">
        <v>0</v>
      </c>
      <c r="J4618" s="84" t="b">
        <v>0</v>
      </c>
      <c r="K4618" s="84" t="b">
        <v>0</v>
      </c>
      <c r="L4618" s="84" t="b">
        <v>0</v>
      </c>
    </row>
    <row r="4619" spans="1:12" x14ac:dyDescent="0.25">
      <c r="A4619" s="84" t="s">
        <v>363</v>
      </c>
      <c r="B4619" s="84" t="s">
        <v>14237</v>
      </c>
      <c r="C4619" s="84">
        <v>5</v>
      </c>
      <c r="D4619" s="122">
        <v>4.548783551462693E-3</v>
      </c>
      <c r="E4619" s="122">
        <v>2.1752040381507878</v>
      </c>
      <c r="F4619" s="84" t="s">
        <v>12040</v>
      </c>
      <c r="G4619" s="84" t="b">
        <v>0</v>
      </c>
      <c r="H4619" s="84" t="b">
        <v>0</v>
      </c>
      <c r="I4619" s="84" t="b">
        <v>0</v>
      </c>
      <c r="J4619" s="84" t="b">
        <v>0</v>
      </c>
      <c r="K4619" s="84" t="b">
        <v>0</v>
      </c>
      <c r="L4619" s="84" t="b">
        <v>0</v>
      </c>
    </row>
    <row r="4620" spans="1:12" x14ac:dyDescent="0.25">
      <c r="A4620" s="84" t="s">
        <v>740</v>
      </c>
      <c r="B4620" s="84" t="s">
        <v>14534</v>
      </c>
      <c r="C4620" s="84">
        <v>5</v>
      </c>
      <c r="D4620" s="122">
        <v>4.548783551462693E-3</v>
      </c>
      <c r="E4620" s="122">
        <v>1.1796583795770379</v>
      </c>
      <c r="F4620" s="84" t="s">
        <v>12040</v>
      </c>
      <c r="G4620" s="84" t="b">
        <v>0</v>
      </c>
      <c r="H4620" s="84" t="b">
        <v>0</v>
      </c>
      <c r="I4620" s="84" t="b">
        <v>0</v>
      </c>
      <c r="J4620" s="84" t="b">
        <v>0</v>
      </c>
      <c r="K4620" s="84" t="b">
        <v>0</v>
      </c>
      <c r="L4620" s="84" t="b">
        <v>0</v>
      </c>
    </row>
    <row r="4621" spans="1:12" x14ac:dyDescent="0.25">
      <c r="A4621" s="84" t="s">
        <v>740</v>
      </c>
      <c r="B4621" s="84" t="s">
        <v>14318</v>
      </c>
      <c r="C4621" s="84">
        <v>5</v>
      </c>
      <c r="D4621" s="122">
        <v>4.548783551462693E-3</v>
      </c>
      <c r="E4621" s="122">
        <v>1.1796583795770379</v>
      </c>
      <c r="F4621" s="84" t="s">
        <v>12040</v>
      </c>
      <c r="G4621" s="84" t="b">
        <v>0</v>
      </c>
      <c r="H4621" s="84" t="b">
        <v>0</v>
      </c>
      <c r="I4621" s="84" t="b">
        <v>0</v>
      </c>
      <c r="J4621" s="84" t="b">
        <v>0</v>
      </c>
      <c r="K4621" s="84" t="b">
        <v>0</v>
      </c>
      <c r="L4621" s="84" t="b">
        <v>0</v>
      </c>
    </row>
    <row r="4622" spans="1:12" x14ac:dyDescent="0.25">
      <c r="A4622" s="84" t="s">
        <v>740</v>
      </c>
      <c r="B4622" s="84" t="s">
        <v>12367</v>
      </c>
      <c r="C4622" s="84">
        <v>5</v>
      </c>
      <c r="D4622" s="122">
        <v>4.548783551462693E-3</v>
      </c>
      <c r="E4622" s="122">
        <v>1.100477133529413</v>
      </c>
      <c r="F4622" s="84" t="s">
        <v>12040</v>
      </c>
      <c r="G4622" s="84" t="b">
        <v>0</v>
      </c>
      <c r="H4622" s="84" t="b">
        <v>0</v>
      </c>
      <c r="I4622" s="84" t="b">
        <v>0</v>
      </c>
      <c r="J4622" s="84" t="b">
        <v>0</v>
      </c>
      <c r="K4622" s="84" t="b">
        <v>0</v>
      </c>
      <c r="L4622" s="84" t="b">
        <v>0</v>
      </c>
    </row>
    <row r="4623" spans="1:12" x14ac:dyDescent="0.25">
      <c r="A4623" s="84" t="s">
        <v>2713</v>
      </c>
      <c r="B4623" s="84" t="s">
        <v>731</v>
      </c>
      <c r="C4623" s="84">
        <v>4</v>
      </c>
      <c r="D4623" s="122">
        <v>3.8792003554404307E-3</v>
      </c>
      <c r="E4623" s="122">
        <v>0.8299703799947532</v>
      </c>
      <c r="F4623" s="84" t="s">
        <v>12040</v>
      </c>
      <c r="G4623" s="84" t="b">
        <v>0</v>
      </c>
      <c r="H4623" s="84" t="b">
        <v>0</v>
      </c>
      <c r="I4623" s="84" t="b">
        <v>0</v>
      </c>
      <c r="J4623" s="84" t="b">
        <v>0</v>
      </c>
      <c r="K4623" s="84" t="b">
        <v>0</v>
      </c>
      <c r="L4623" s="84" t="b">
        <v>0</v>
      </c>
    </row>
    <row r="4624" spans="1:12" x14ac:dyDescent="0.25">
      <c r="A4624" s="84" t="s">
        <v>14318</v>
      </c>
      <c r="B4624" s="84" t="s">
        <v>14216</v>
      </c>
      <c r="C4624" s="84">
        <v>4</v>
      </c>
      <c r="D4624" s="122">
        <v>3.8792003554404307E-3</v>
      </c>
      <c r="E4624" s="122">
        <v>2.2633401268513391</v>
      </c>
      <c r="F4624" s="84" t="s">
        <v>12040</v>
      </c>
      <c r="G4624" s="84" t="b">
        <v>0</v>
      </c>
      <c r="H4624" s="84" t="b">
        <v>0</v>
      </c>
      <c r="I4624" s="84" t="b">
        <v>0</v>
      </c>
      <c r="J4624" s="84" t="b">
        <v>1</v>
      </c>
      <c r="K4624" s="84" t="b">
        <v>0</v>
      </c>
      <c r="L4624" s="84" t="b">
        <v>0</v>
      </c>
    </row>
    <row r="4625" spans="1:12" x14ac:dyDescent="0.25">
      <c r="A4625" s="84" t="s">
        <v>14216</v>
      </c>
      <c r="B4625" s="84" t="s">
        <v>951</v>
      </c>
      <c r="C4625" s="84">
        <v>4</v>
      </c>
      <c r="D4625" s="122">
        <v>3.8792003554404307E-3</v>
      </c>
      <c r="E4625" s="122">
        <v>1.9359811924650088</v>
      </c>
      <c r="F4625" s="84" t="s">
        <v>12040</v>
      </c>
      <c r="G4625" s="84" t="b">
        <v>1</v>
      </c>
      <c r="H4625" s="84" t="b">
        <v>0</v>
      </c>
      <c r="I4625" s="84" t="b">
        <v>0</v>
      </c>
      <c r="J4625" s="84" t="b">
        <v>0</v>
      </c>
      <c r="K4625" s="84" t="b">
        <v>0</v>
      </c>
      <c r="L4625" s="84" t="b">
        <v>0</v>
      </c>
    </row>
    <row r="4626" spans="1:12" x14ac:dyDescent="0.25">
      <c r="A4626" s="84" t="s">
        <v>12364</v>
      </c>
      <c r="B4626" s="84" t="s">
        <v>14475</v>
      </c>
      <c r="C4626" s="84">
        <v>4</v>
      </c>
      <c r="D4626" s="122">
        <v>3.8792003554404307E-3</v>
      </c>
      <c r="E4626" s="122">
        <v>1.622362069493007</v>
      </c>
      <c r="F4626" s="84" t="s">
        <v>12040</v>
      </c>
      <c r="G4626" s="84" t="b">
        <v>0</v>
      </c>
      <c r="H4626" s="84" t="b">
        <v>0</v>
      </c>
      <c r="I4626" s="84" t="b">
        <v>0</v>
      </c>
      <c r="J4626" s="84" t="b">
        <v>0</v>
      </c>
      <c r="K4626" s="84" t="b">
        <v>0</v>
      </c>
      <c r="L4626" s="84" t="b">
        <v>0</v>
      </c>
    </row>
    <row r="4627" spans="1:12" x14ac:dyDescent="0.25">
      <c r="A4627" s="84" t="s">
        <v>14475</v>
      </c>
      <c r="B4627" s="84" t="s">
        <v>951</v>
      </c>
      <c r="C4627" s="84">
        <v>4</v>
      </c>
      <c r="D4627" s="122">
        <v>3.8792003554404307E-3</v>
      </c>
      <c r="E4627" s="122">
        <v>1.9359811924650088</v>
      </c>
      <c r="F4627" s="84" t="s">
        <v>12040</v>
      </c>
      <c r="G4627" s="84" t="b">
        <v>0</v>
      </c>
      <c r="H4627" s="84" t="b">
        <v>0</v>
      </c>
      <c r="I4627" s="84" t="b">
        <v>0</v>
      </c>
      <c r="J4627" s="84" t="b">
        <v>0</v>
      </c>
      <c r="K4627" s="84" t="b">
        <v>0</v>
      </c>
      <c r="L4627" s="84" t="b">
        <v>0</v>
      </c>
    </row>
    <row r="4628" spans="1:12" x14ac:dyDescent="0.25">
      <c r="A4628" s="84" t="s">
        <v>2687</v>
      </c>
      <c r="B4628" s="84" t="s">
        <v>2788</v>
      </c>
      <c r="C4628" s="84">
        <v>4</v>
      </c>
      <c r="D4628" s="122">
        <v>3.8792003554404307E-3</v>
      </c>
      <c r="E4628" s="122">
        <v>1.1019721246163643</v>
      </c>
      <c r="F4628" s="84" t="s">
        <v>12040</v>
      </c>
      <c r="G4628" s="84" t="b">
        <v>0</v>
      </c>
      <c r="H4628" s="84" t="b">
        <v>0</v>
      </c>
      <c r="I4628" s="84" t="b">
        <v>0</v>
      </c>
      <c r="J4628" s="84" t="b">
        <v>0</v>
      </c>
      <c r="K4628" s="84" t="b">
        <v>0</v>
      </c>
      <c r="L4628" s="84" t="b">
        <v>0</v>
      </c>
    </row>
    <row r="4629" spans="1:12" x14ac:dyDescent="0.25">
      <c r="A4629" s="84" t="s">
        <v>2788</v>
      </c>
      <c r="B4629" s="84" t="s">
        <v>14250</v>
      </c>
      <c r="C4629" s="84">
        <v>4</v>
      </c>
      <c r="D4629" s="122">
        <v>3.8792003554404307E-3</v>
      </c>
      <c r="E4629" s="122">
        <v>0.44875961084102051</v>
      </c>
      <c r="F4629" s="84" t="s">
        <v>12040</v>
      </c>
      <c r="G4629" s="84" t="b">
        <v>0</v>
      </c>
      <c r="H4629" s="84" t="b">
        <v>0</v>
      </c>
      <c r="I4629" s="84" t="b">
        <v>0</v>
      </c>
      <c r="J4629" s="84" t="b">
        <v>0</v>
      </c>
      <c r="K4629" s="84" t="b">
        <v>1</v>
      </c>
      <c r="L4629" s="84" t="b">
        <v>0</v>
      </c>
    </row>
    <row r="4630" spans="1:12" x14ac:dyDescent="0.25">
      <c r="A4630" s="84" t="s">
        <v>14250</v>
      </c>
      <c r="B4630" s="84" t="s">
        <v>14206</v>
      </c>
      <c r="C4630" s="84">
        <v>4</v>
      </c>
      <c r="D4630" s="122">
        <v>3.8792003554404307E-3</v>
      </c>
      <c r="E4630" s="122">
        <v>1.9111576087399766</v>
      </c>
      <c r="F4630" s="84" t="s">
        <v>12040</v>
      </c>
      <c r="G4630" s="84" t="b">
        <v>0</v>
      </c>
      <c r="H4630" s="84" t="b">
        <v>1</v>
      </c>
      <c r="I4630" s="84" t="b">
        <v>0</v>
      </c>
      <c r="J4630" s="84" t="b">
        <v>0</v>
      </c>
      <c r="K4630" s="84" t="b">
        <v>0</v>
      </c>
      <c r="L4630" s="84" t="b">
        <v>0</v>
      </c>
    </row>
    <row r="4631" spans="1:12" x14ac:dyDescent="0.25">
      <c r="A4631" s="84" t="s">
        <v>14206</v>
      </c>
      <c r="B4631" s="84" t="s">
        <v>14355</v>
      </c>
      <c r="C4631" s="84">
        <v>4</v>
      </c>
      <c r="D4631" s="122">
        <v>3.8792003554404307E-3</v>
      </c>
      <c r="E4631" s="122">
        <v>2.388278863459639</v>
      </c>
      <c r="F4631" s="84" t="s">
        <v>12040</v>
      </c>
      <c r="G4631" s="84" t="b">
        <v>0</v>
      </c>
      <c r="H4631" s="84" t="b">
        <v>0</v>
      </c>
      <c r="I4631" s="84" t="b">
        <v>0</v>
      </c>
      <c r="J4631" s="84" t="b">
        <v>0</v>
      </c>
      <c r="K4631" s="84" t="b">
        <v>0</v>
      </c>
      <c r="L4631" s="84" t="b">
        <v>0</v>
      </c>
    </row>
    <row r="4632" spans="1:12" x14ac:dyDescent="0.25">
      <c r="A4632" s="84" t="s">
        <v>14355</v>
      </c>
      <c r="B4632" s="84" t="s">
        <v>2793</v>
      </c>
      <c r="C4632" s="84">
        <v>4</v>
      </c>
      <c r="D4632" s="122">
        <v>3.8792003554404307E-3</v>
      </c>
      <c r="E4632" s="122">
        <v>1.2421508277814011</v>
      </c>
      <c r="F4632" s="84" t="s">
        <v>12040</v>
      </c>
      <c r="G4632" s="84" t="b">
        <v>0</v>
      </c>
      <c r="H4632" s="84" t="b">
        <v>0</v>
      </c>
      <c r="I4632" s="84" t="b">
        <v>0</v>
      </c>
      <c r="J4632" s="84" t="b">
        <v>0</v>
      </c>
      <c r="K4632" s="84" t="b">
        <v>0</v>
      </c>
      <c r="L4632" s="84" t="b">
        <v>0</v>
      </c>
    </row>
    <row r="4633" spans="1:12" x14ac:dyDescent="0.25">
      <c r="A4633" s="84" t="s">
        <v>14218</v>
      </c>
      <c r="B4633" s="84" t="s">
        <v>12280</v>
      </c>
      <c r="C4633" s="84">
        <v>4</v>
      </c>
      <c r="D4633" s="122">
        <v>3.8792003554404307E-3</v>
      </c>
      <c r="E4633" s="122">
        <v>1.4182420868370822</v>
      </c>
      <c r="F4633" s="84" t="s">
        <v>12040</v>
      </c>
      <c r="G4633" s="84" t="b">
        <v>0</v>
      </c>
      <c r="H4633" s="84" t="b">
        <v>0</v>
      </c>
      <c r="I4633" s="84" t="b">
        <v>0</v>
      </c>
      <c r="J4633" s="84" t="b">
        <v>0</v>
      </c>
      <c r="K4633" s="84" t="b">
        <v>0</v>
      </c>
      <c r="L4633" s="84" t="b">
        <v>0</v>
      </c>
    </row>
    <row r="4634" spans="1:12" x14ac:dyDescent="0.25">
      <c r="A4634" s="84" t="s">
        <v>12280</v>
      </c>
      <c r="B4634" s="84" t="s">
        <v>14329</v>
      </c>
      <c r="C4634" s="84">
        <v>4</v>
      </c>
      <c r="D4634" s="122">
        <v>3.8792003554404307E-3</v>
      </c>
      <c r="E4634" s="122">
        <v>1.9623101311873579</v>
      </c>
      <c r="F4634" s="84" t="s">
        <v>12040</v>
      </c>
      <c r="G4634" s="84" t="b">
        <v>0</v>
      </c>
      <c r="H4634" s="84" t="b">
        <v>0</v>
      </c>
      <c r="I4634" s="84" t="b">
        <v>0</v>
      </c>
      <c r="J4634" s="84" t="b">
        <v>0</v>
      </c>
      <c r="K4634" s="84" t="b">
        <v>0</v>
      </c>
      <c r="L4634" s="84" t="b">
        <v>0</v>
      </c>
    </row>
    <row r="4635" spans="1:12" x14ac:dyDescent="0.25">
      <c r="A4635" s="84" t="s">
        <v>14329</v>
      </c>
      <c r="B4635" s="84" t="s">
        <v>12350</v>
      </c>
      <c r="C4635" s="84">
        <v>4</v>
      </c>
      <c r="D4635" s="122">
        <v>3.8792003554404307E-3</v>
      </c>
      <c r="E4635" s="122">
        <v>1.5536462571235472</v>
      </c>
      <c r="F4635" s="84" t="s">
        <v>12040</v>
      </c>
      <c r="G4635" s="84" t="b">
        <v>0</v>
      </c>
      <c r="H4635" s="84" t="b">
        <v>0</v>
      </c>
      <c r="I4635" s="84" t="b">
        <v>0</v>
      </c>
      <c r="J4635" s="84" t="b">
        <v>0</v>
      </c>
      <c r="K4635" s="84" t="b">
        <v>0</v>
      </c>
      <c r="L4635" s="84" t="b">
        <v>0</v>
      </c>
    </row>
    <row r="4636" spans="1:12" x14ac:dyDescent="0.25">
      <c r="A4636" s="84" t="s">
        <v>14318</v>
      </c>
      <c r="B4636" s="84" t="s">
        <v>12364</v>
      </c>
      <c r="C4636" s="84">
        <v>4</v>
      </c>
      <c r="D4636" s="122">
        <v>3.8792003554404307E-3</v>
      </c>
      <c r="E4636" s="122">
        <v>1.321332073829026</v>
      </c>
      <c r="F4636" s="84" t="s">
        <v>12040</v>
      </c>
      <c r="G4636" s="84" t="b">
        <v>0</v>
      </c>
      <c r="H4636" s="84" t="b">
        <v>0</v>
      </c>
      <c r="I4636" s="84" t="b">
        <v>0</v>
      </c>
      <c r="J4636" s="84" t="b">
        <v>0</v>
      </c>
      <c r="K4636" s="84" t="b">
        <v>0</v>
      </c>
      <c r="L4636" s="84" t="b">
        <v>0</v>
      </c>
    </row>
    <row r="4637" spans="1:12" x14ac:dyDescent="0.25">
      <c r="A4637" s="84" t="s">
        <v>12364</v>
      </c>
      <c r="B4637" s="84" t="s">
        <v>14359</v>
      </c>
      <c r="C4637" s="84">
        <v>4</v>
      </c>
      <c r="D4637" s="122">
        <v>3.8792003554404307E-3</v>
      </c>
      <c r="E4637" s="122">
        <v>1.622362069493007</v>
      </c>
      <c r="F4637" s="84" t="s">
        <v>12040</v>
      </c>
      <c r="G4637" s="84" t="b">
        <v>0</v>
      </c>
      <c r="H4637" s="84" t="b">
        <v>0</v>
      </c>
      <c r="I4637" s="84" t="b">
        <v>0</v>
      </c>
      <c r="J4637" s="84" t="b">
        <v>0</v>
      </c>
      <c r="K4637" s="84" t="b">
        <v>0</v>
      </c>
      <c r="L4637" s="84" t="b">
        <v>0</v>
      </c>
    </row>
    <row r="4638" spans="1:12" x14ac:dyDescent="0.25">
      <c r="A4638" s="84" t="s">
        <v>14359</v>
      </c>
      <c r="B4638" s="84" t="s">
        <v>14195</v>
      </c>
      <c r="C4638" s="84">
        <v>4</v>
      </c>
      <c r="D4638" s="122">
        <v>3.8792003554404307E-3</v>
      </c>
      <c r="E4638" s="122">
        <v>1.8654001181793014</v>
      </c>
      <c r="F4638" s="84" t="s">
        <v>12040</v>
      </c>
      <c r="G4638" s="84" t="b">
        <v>0</v>
      </c>
      <c r="H4638" s="84" t="b">
        <v>0</v>
      </c>
      <c r="I4638" s="84" t="b">
        <v>0</v>
      </c>
      <c r="J4638" s="84" t="b">
        <v>0</v>
      </c>
      <c r="K4638" s="84" t="b">
        <v>0</v>
      </c>
      <c r="L4638" s="84" t="b">
        <v>0</v>
      </c>
    </row>
    <row r="4639" spans="1:12" x14ac:dyDescent="0.25">
      <c r="A4639" s="84" t="s">
        <v>2788</v>
      </c>
      <c r="B4639" s="84" t="s">
        <v>2917</v>
      </c>
      <c r="C4639" s="84">
        <v>4</v>
      </c>
      <c r="D4639" s="122">
        <v>3.8792003554404307E-3</v>
      </c>
      <c r="E4639" s="122">
        <v>0.6248508698967018</v>
      </c>
      <c r="F4639" s="84" t="s">
        <v>12040</v>
      </c>
      <c r="G4639" s="84" t="b">
        <v>0</v>
      </c>
      <c r="H4639" s="84" t="b">
        <v>0</v>
      </c>
      <c r="I4639" s="84" t="b">
        <v>0</v>
      </c>
      <c r="J4639" s="84" t="b">
        <v>0</v>
      </c>
      <c r="K4639" s="84" t="b">
        <v>0</v>
      </c>
      <c r="L4639" s="84" t="b">
        <v>0</v>
      </c>
    </row>
    <row r="4640" spans="1:12" x14ac:dyDescent="0.25">
      <c r="A4640" s="84" t="s">
        <v>2917</v>
      </c>
      <c r="B4640" s="84" t="s">
        <v>2793</v>
      </c>
      <c r="C4640" s="84">
        <v>4</v>
      </c>
      <c r="D4640" s="122">
        <v>3.8792003554404307E-3</v>
      </c>
      <c r="E4640" s="122">
        <v>1.1172120911731009</v>
      </c>
      <c r="F4640" s="84" t="s">
        <v>12040</v>
      </c>
      <c r="G4640" s="84" t="b">
        <v>0</v>
      </c>
      <c r="H4640" s="84" t="b">
        <v>0</v>
      </c>
      <c r="I4640" s="84" t="b">
        <v>0</v>
      </c>
      <c r="J4640" s="84" t="b">
        <v>0</v>
      </c>
      <c r="K4640" s="84" t="b">
        <v>0</v>
      </c>
      <c r="L4640" s="84" t="b">
        <v>0</v>
      </c>
    </row>
    <row r="4641" spans="1:12" x14ac:dyDescent="0.25">
      <c r="A4641" s="84" t="s">
        <v>14489</v>
      </c>
      <c r="B4641" s="84" t="s">
        <v>14669</v>
      </c>
      <c r="C4641" s="84">
        <v>4</v>
      </c>
      <c r="D4641" s="122">
        <v>3.8792003554404307E-3</v>
      </c>
      <c r="E4641" s="122">
        <v>2.5643701225153204</v>
      </c>
      <c r="F4641" s="84" t="s">
        <v>12040</v>
      </c>
      <c r="G4641" s="84" t="b">
        <v>0</v>
      </c>
      <c r="H4641" s="84" t="b">
        <v>0</v>
      </c>
      <c r="I4641" s="84" t="b">
        <v>0</v>
      </c>
      <c r="J4641" s="84" t="b">
        <v>1</v>
      </c>
      <c r="K4641" s="84" t="b">
        <v>0</v>
      </c>
      <c r="L4641" s="84" t="b">
        <v>0</v>
      </c>
    </row>
    <row r="4642" spans="1:12" x14ac:dyDescent="0.25">
      <c r="A4642" s="84" t="s">
        <v>14669</v>
      </c>
      <c r="B4642" s="84" t="s">
        <v>14403</v>
      </c>
      <c r="C4642" s="84">
        <v>4</v>
      </c>
      <c r="D4642" s="122">
        <v>3.8792003554404307E-3</v>
      </c>
      <c r="E4642" s="122">
        <v>2.2633401268513391</v>
      </c>
      <c r="F4642" s="84" t="s">
        <v>12040</v>
      </c>
      <c r="G4642" s="84" t="b">
        <v>1</v>
      </c>
      <c r="H4642" s="84" t="b">
        <v>0</v>
      </c>
      <c r="I4642" s="84" t="b">
        <v>0</v>
      </c>
      <c r="J4642" s="84" t="b">
        <v>0</v>
      </c>
      <c r="K4642" s="84" t="b">
        <v>0</v>
      </c>
      <c r="L4642" s="84" t="b">
        <v>0</v>
      </c>
    </row>
    <row r="4643" spans="1:12" x14ac:dyDescent="0.25">
      <c r="A4643" s="84" t="s">
        <v>14403</v>
      </c>
      <c r="B4643" s="84" t="s">
        <v>12350</v>
      </c>
      <c r="C4643" s="84">
        <v>4</v>
      </c>
      <c r="D4643" s="122">
        <v>3.8792003554404307E-3</v>
      </c>
      <c r="E4643" s="122">
        <v>1.2526162614595659</v>
      </c>
      <c r="F4643" s="84" t="s">
        <v>12040</v>
      </c>
      <c r="G4643" s="84" t="b">
        <v>0</v>
      </c>
      <c r="H4643" s="84" t="b">
        <v>0</v>
      </c>
      <c r="I4643" s="84" t="b">
        <v>0</v>
      </c>
      <c r="J4643" s="84" t="b">
        <v>0</v>
      </c>
      <c r="K4643" s="84" t="b">
        <v>0</v>
      </c>
      <c r="L4643" s="84" t="b">
        <v>0</v>
      </c>
    </row>
    <row r="4644" spans="1:12" x14ac:dyDescent="0.25">
      <c r="A4644" s="84" t="s">
        <v>12296</v>
      </c>
      <c r="B4644" s="84" t="s">
        <v>14670</v>
      </c>
      <c r="C4644" s="84">
        <v>4</v>
      </c>
      <c r="D4644" s="122">
        <v>3.8792003554404307E-3</v>
      </c>
      <c r="E4644" s="122">
        <v>1.9111576087399766</v>
      </c>
      <c r="F4644" s="84" t="s">
        <v>12040</v>
      </c>
      <c r="G4644" s="84" t="b">
        <v>0</v>
      </c>
      <c r="H4644" s="84" t="b">
        <v>0</v>
      </c>
      <c r="I4644" s="84" t="b">
        <v>0</v>
      </c>
      <c r="J4644" s="84" t="b">
        <v>0</v>
      </c>
      <c r="K4644" s="84" t="b">
        <v>0</v>
      </c>
      <c r="L4644" s="84" t="b">
        <v>0</v>
      </c>
    </row>
    <row r="4645" spans="1:12" x14ac:dyDescent="0.25">
      <c r="A4645" s="84" t="s">
        <v>14670</v>
      </c>
      <c r="B4645" s="84" t="s">
        <v>14403</v>
      </c>
      <c r="C4645" s="84">
        <v>4</v>
      </c>
      <c r="D4645" s="122">
        <v>3.8792003554404307E-3</v>
      </c>
      <c r="E4645" s="122">
        <v>2.2633401268513391</v>
      </c>
      <c r="F4645" s="84" t="s">
        <v>12040</v>
      </c>
      <c r="G4645" s="84" t="b">
        <v>0</v>
      </c>
      <c r="H4645" s="84" t="b">
        <v>0</v>
      </c>
      <c r="I4645" s="84" t="b">
        <v>0</v>
      </c>
      <c r="J4645" s="84" t="b">
        <v>0</v>
      </c>
      <c r="K4645" s="84" t="b">
        <v>0</v>
      </c>
      <c r="L4645" s="84" t="b">
        <v>0</v>
      </c>
    </row>
    <row r="4646" spans="1:12" x14ac:dyDescent="0.25">
      <c r="A4646" s="84" t="s">
        <v>14403</v>
      </c>
      <c r="B4646" s="84" t="s">
        <v>2793</v>
      </c>
      <c r="C4646" s="84">
        <v>4</v>
      </c>
      <c r="D4646" s="122">
        <v>3.8792003554404307E-3</v>
      </c>
      <c r="E4646" s="122">
        <v>1.1172120911731009</v>
      </c>
      <c r="F4646" s="84" t="s">
        <v>12040</v>
      </c>
      <c r="G4646" s="84" t="b">
        <v>0</v>
      </c>
      <c r="H4646" s="84" t="b">
        <v>0</v>
      </c>
      <c r="I4646" s="84" t="b">
        <v>0</v>
      </c>
      <c r="J4646" s="84" t="b">
        <v>0</v>
      </c>
      <c r="K4646" s="84" t="b">
        <v>0</v>
      </c>
      <c r="L4646" s="84" t="b">
        <v>0</v>
      </c>
    </row>
    <row r="4647" spans="1:12" x14ac:dyDescent="0.25">
      <c r="A4647" s="84" t="s">
        <v>14203</v>
      </c>
      <c r="B4647" s="84" t="s">
        <v>731</v>
      </c>
      <c r="C4647" s="84">
        <v>4</v>
      </c>
      <c r="D4647" s="122">
        <v>3.8792003554404307E-3</v>
      </c>
      <c r="E4647" s="122">
        <v>0.67506842000901002</v>
      </c>
      <c r="F4647" s="84" t="s">
        <v>12040</v>
      </c>
      <c r="G4647" s="84" t="b">
        <v>0</v>
      </c>
      <c r="H4647" s="84" t="b">
        <v>0</v>
      </c>
      <c r="I4647" s="84" t="b">
        <v>0</v>
      </c>
      <c r="J4647" s="84" t="b">
        <v>0</v>
      </c>
      <c r="K4647" s="84" t="b">
        <v>0</v>
      </c>
      <c r="L4647" s="84" t="b">
        <v>0</v>
      </c>
    </row>
    <row r="4648" spans="1:12" x14ac:dyDescent="0.25">
      <c r="A4648" s="84" t="s">
        <v>14264</v>
      </c>
      <c r="B4648" s="84" t="s">
        <v>14563</v>
      </c>
      <c r="C4648" s="84">
        <v>4</v>
      </c>
      <c r="D4648" s="122">
        <v>3.8792003554404307E-3</v>
      </c>
      <c r="E4648" s="122">
        <v>2.2633401268513391</v>
      </c>
      <c r="F4648" s="84" t="s">
        <v>12040</v>
      </c>
      <c r="G4648" s="84" t="b">
        <v>0</v>
      </c>
      <c r="H4648" s="84" t="b">
        <v>0</v>
      </c>
      <c r="I4648" s="84" t="b">
        <v>0</v>
      </c>
      <c r="J4648" s="84" t="b">
        <v>0</v>
      </c>
      <c r="K4648" s="84" t="b">
        <v>0</v>
      </c>
      <c r="L4648" s="84" t="b">
        <v>0</v>
      </c>
    </row>
    <row r="4649" spans="1:12" x14ac:dyDescent="0.25">
      <c r="A4649" s="84" t="s">
        <v>14563</v>
      </c>
      <c r="B4649" s="84" t="s">
        <v>12365</v>
      </c>
      <c r="C4649" s="84">
        <v>4</v>
      </c>
      <c r="D4649" s="122">
        <v>3.8792003554404307E-3</v>
      </c>
      <c r="E4649" s="122">
        <v>1.7684901051712449</v>
      </c>
      <c r="F4649" s="84" t="s">
        <v>12040</v>
      </c>
      <c r="G4649" s="84" t="b">
        <v>0</v>
      </c>
      <c r="H4649" s="84" t="b">
        <v>0</v>
      </c>
      <c r="I4649" s="84" t="b">
        <v>0</v>
      </c>
      <c r="J4649" s="84" t="b">
        <v>0</v>
      </c>
      <c r="K4649" s="84" t="b">
        <v>0</v>
      </c>
      <c r="L4649" s="84" t="b">
        <v>0</v>
      </c>
    </row>
    <row r="4650" spans="1:12" x14ac:dyDescent="0.25">
      <c r="A4650" s="84" t="s">
        <v>12365</v>
      </c>
      <c r="B4650" s="84" t="s">
        <v>14271</v>
      </c>
      <c r="C4650" s="84">
        <v>4</v>
      </c>
      <c r="D4650" s="122">
        <v>3.8792003554404307E-3</v>
      </c>
      <c r="E4650" s="122">
        <v>1.3602501398593956</v>
      </c>
      <c r="F4650" s="84" t="s">
        <v>12040</v>
      </c>
      <c r="G4650" s="84" t="b">
        <v>0</v>
      </c>
      <c r="H4650" s="84" t="b">
        <v>0</v>
      </c>
      <c r="I4650" s="84" t="b">
        <v>0</v>
      </c>
      <c r="J4650" s="84" t="b">
        <v>0</v>
      </c>
      <c r="K4650" s="84" t="b">
        <v>0</v>
      </c>
      <c r="L4650" s="84" t="b">
        <v>0</v>
      </c>
    </row>
    <row r="4651" spans="1:12" x14ac:dyDescent="0.25">
      <c r="A4651" s="84" t="s">
        <v>14271</v>
      </c>
      <c r="B4651" s="84" t="s">
        <v>2788</v>
      </c>
      <c r="C4651" s="84">
        <v>4</v>
      </c>
      <c r="D4651" s="122">
        <v>3.8792003554404307E-3</v>
      </c>
      <c r="E4651" s="122">
        <v>0.80094212895238304</v>
      </c>
      <c r="F4651" s="84" t="s">
        <v>12040</v>
      </c>
      <c r="G4651" s="84" t="b">
        <v>0</v>
      </c>
      <c r="H4651" s="84" t="b">
        <v>0</v>
      </c>
      <c r="I4651" s="84" t="b">
        <v>0</v>
      </c>
      <c r="J4651" s="84" t="b">
        <v>0</v>
      </c>
      <c r="K4651" s="84" t="b">
        <v>0</v>
      </c>
      <c r="L4651" s="84" t="b">
        <v>0</v>
      </c>
    </row>
    <row r="4652" spans="1:12" x14ac:dyDescent="0.25">
      <c r="A4652" s="84" t="s">
        <v>12364</v>
      </c>
      <c r="B4652" s="84" t="s">
        <v>14271</v>
      </c>
      <c r="C4652" s="84">
        <v>4</v>
      </c>
      <c r="D4652" s="122">
        <v>3.8792003554404307E-3</v>
      </c>
      <c r="E4652" s="122">
        <v>1.321332073829026</v>
      </c>
      <c r="F4652" s="84" t="s">
        <v>12040</v>
      </c>
      <c r="G4652" s="84" t="b">
        <v>0</v>
      </c>
      <c r="H4652" s="84" t="b">
        <v>0</v>
      </c>
      <c r="I4652" s="84" t="b">
        <v>0</v>
      </c>
      <c r="J4652" s="84" t="b">
        <v>0</v>
      </c>
      <c r="K4652" s="84" t="b">
        <v>0</v>
      </c>
      <c r="L4652" s="84" t="b">
        <v>0</v>
      </c>
    </row>
    <row r="4653" spans="1:12" x14ac:dyDescent="0.25">
      <c r="A4653" s="84" t="s">
        <v>14271</v>
      </c>
      <c r="B4653" s="84" t="s">
        <v>14264</v>
      </c>
      <c r="C4653" s="84">
        <v>4</v>
      </c>
      <c r="D4653" s="122">
        <v>3.8792003554404307E-3</v>
      </c>
      <c r="E4653" s="122">
        <v>1.6612801355233766</v>
      </c>
      <c r="F4653" s="84" t="s">
        <v>12040</v>
      </c>
      <c r="G4653" s="84" t="b">
        <v>0</v>
      </c>
      <c r="H4653" s="84" t="b">
        <v>0</v>
      </c>
      <c r="I4653" s="84" t="b">
        <v>0</v>
      </c>
      <c r="J4653" s="84" t="b">
        <v>0</v>
      </c>
      <c r="K4653" s="84" t="b">
        <v>0</v>
      </c>
      <c r="L4653" s="84" t="b">
        <v>0</v>
      </c>
    </row>
    <row r="4654" spans="1:12" x14ac:dyDescent="0.25">
      <c r="A4654" s="84" t="s">
        <v>14264</v>
      </c>
      <c r="B4654" s="84" t="s">
        <v>731</v>
      </c>
      <c r="C4654" s="84">
        <v>4</v>
      </c>
      <c r="D4654" s="122">
        <v>3.8792003554404307E-3</v>
      </c>
      <c r="E4654" s="122">
        <v>0.77197843301706637</v>
      </c>
      <c r="F4654" s="84" t="s">
        <v>12040</v>
      </c>
      <c r="G4654" s="84" t="b">
        <v>0</v>
      </c>
      <c r="H4654" s="84" t="b">
        <v>0</v>
      </c>
      <c r="I4654" s="84" t="b">
        <v>0</v>
      </c>
      <c r="J4654" s="84" t="b">
        <v>0</v>
      </c>
      <c r="K4654" s="84" t="b">
        <v>0</v>
      </c>
      <c r="L4654" s="84" t="b">
        <v>0</v>
      </c>
    </row>
    <row r="4655" spans="1:12" x14ac:dyDescent="0.25">
      <c r="A4655" s="84" t="s">
        <v>796</v>
      </c>
      <c r="B4655" s="84" t="s">
        <v>14469</v>
      </c>
      <c r="C4655" s="84">
        <v>4</v>
      </c>
      <c r="D4655" s="122">
        <v>3.8792003554404307E-3</v>
      </c>
      <c r="E4655" s="122">
        <v>2.321332073829026</v>
      </c>
      <c r="F4655" s="84" t="s">
        <v>12040</v>
      </c>
      <c r="G4655" s="84" t="b">
        <v>0</v>
      </c>
      <c r="H4655" s="84" t="b">
        <v>0</v>
      </c>
      <c r="I4655" s="84" t="b">
        <v>0</v>
      </c>
      <c r="J4655" s="84" t="b">
        <v>0</v>
      </c>
      <c r="K4655" s="84" t="b">
        <v>0</v>
      </c>
      <c r="L4655" s="84" t="b">
        <v>0</v>
      </c>
    </row>
    <row r="4656" spans="1:12" x14ac:dyDescent="0.25">
      <c r="A4656" s="84" t="s">
        <v>14210</v>
      </c>
      <c r="B4656" s="84" t="s">
        <v>14226</v>
      </c>
      <c r="C4656" s="84">
        <v>4</v>
      </c>
      <c r="D4656" s="122">
        <v>3.8792003554404307E-3</v>
      </c>
      <c r="E4656" s="122">
        <v>1.9623101311873579</v>
      </c>
      <c r="F4656" s="84" t="s">
        <v>12040</v>
      </c>
      <c r="G4656" s="84" t="b">
        <v>0</v>
      </c>
      <c r="H4656" s="84" t="b">
        <v>0</v>
      </c>
      <c r="I4656" s="84" t="b">
        <v>0</v>
      </c>
      <c r="J4656" s="84" t="b">
        <v>1</v>
      </c>
      <c r="K4656" s="84" t="b">
        <v>0</v>
      </c>
      <c r="L4656" s="84" t="b">
        <v>0</v>
      </c>
    </row>
    <row r="4657" spans="1:12" x14ac:dyDescent="0.25">
      <c r="A4657" s="84" t="s">
        <v>740</v>
      </c>
      <c r="B4657" s="84" t="s">
        <v>14268</v>
      </c>
      <c r="C4657" s="84">
        <v>4</v>
      </c>
      <c r="D4657" s="122">
        <v>3.8792003554404307E-3</v>
      </c>
      <c r="E4657" s="122">
        <v>1.1796583795770379</v>
      </c>
      <c r="F4657" s="84" t="s">
        <v>12040</v>
      </c>
      <c r="G4657" s="84" t="b">
        <v>0</v>
      </c>
      <c r="H4657" s="84" t="b">
        <v>0</v>
      </c>
      <c r="I4657" s="84" t="b">
        <v>0</v>
      </c>
      <c r="J4657" s="84" t="b">
        <v>0</v>
      </c>
      <c r="K4657" s="84" t="b">
        <v>0</v>
      </c>
      <c r="L4657" s="84" t="b">
        <v>0</v>
      </c>
    </row>
    <row r="4658" spans="1:12" x14ac:dyDescent="0.25">
      <c r="A4658" s="84" t="s">
        <v>14237</v>
      </c>
      <c r="B4658" s="84" t="s">
        <v>951</v>
      </c>
      <c r="C4658" s="84">
        <v>3</v>
      </c>
      <c r="D4658" s="122">
        <v>3.1416284015399879E-3</v>
      </c>
      <c r="E4658" s="122">
        <v>1.4131024471846712</v>
      </c>
      <c r="F4658" s="84" t="s">
        <v>12040</v>
      </c>
      <c r="G4658" s="84" t="b">
        <v>0</v>
      </c>
      <c r="H4658" s="84" t="b">
        <v>0</v>
      </c>
      <c r="I4658" s="84" t="b">
        <v>0</v>
      </c>
      <c r="J4658" s="84" t="b">
        <v>0</v>
      </c>
      <c r="K4658" s="84" t="b">
        <v>0</v>
      </c>
      <c r="L4658" s="84" t="b">
        <v>0</v>
      </c>
    </row>
    <row r="4659" spans="1:12" x14ac:dyDescent="0.25">
      <c r="A4659" s="84" t="s">
        <v>12364</v>
      </c>
      <c r="B4659" s="84" t="s">
        <v>12350</v>
      </c>
      <c r="C4659" s="84">
        <v>3</v>
      </c>
      <c r="D4659" s="122">
        <v>3.1416284015399879E-3</v>
      </c>
      <c r="E4659" s="122">
        <v>0.48669946749293402</v>
      </c>
      <c r="F4659" s="84" t="s">
        <v>12040</v>
      </c>
      <c r="G4659" s="84" t="b">
        <v>0</v>
      </c>
      <c r="H4659" s="84" t="b">
        <v>0</v>
      </c>
      <c r="I4659" s="84" t="b">
        <v>0</v>
      </c>
      <c r="J4659" s="84" t="b">
        <v>0</v>
      </c>
      <c r="K4659" s="84" t="b">
        <v>0</v>
      </c>
      <c r="L4659" s="84" t="b">
        <v>0</v>
      </c>
    </row>
    <row r="4660" spans="1:12" x14ac:dyDescent="0.25">
      <c r="A4660" s="84" t="s">
        <v>12296</v>
      </c>
      <c r="B4660" s="84" t="s">
        <v>951</v>
      </c>
      <c r="C4660" s="84">
        <v>3</v>
      </c>
      <c r="D4660" s="122">
        <v>3.1416284015399879E-3</v>
      </c>
      <c r="E4660" s="122">
        <v>1.1578299420813651</v>
      </c>
      <c r="F4660" s="84" t="s">
        <v>12040</v>
      </c>
      <c r="G4660" s="84" t="b">
        <v>0</v>
      </c>
      <c r="H4660" s="84" t="b">
        <v>0</v>
      </c>
      <c r="I4660" s="84" t="b">
        <v>0</v>
      </c>
      <c r="J4660" s="84" t="b">
        <v>0</v>
      </c>
      <c r="K4660" s="84" t="b">
        <v>0</v>
      </c>
      <c r="L4660" s="84" t="b">
        <v>0</v>
      </c>
    </row>
    <row r="4661" spans="1:12" x14ac:dyDescent="0.25">
      <c r="A4661" s="84" t="s">
        <v>951</v>
      </c>
      <c r="B4661" s="84" t="s">
        <v>731</v>
      </c>
      <c r="C4661" s="84">
        <v>3</v>
      </c>
      <c r="D4661" s="122">
        <v>3.1416284015399879E-3</v>
      </c>
      <c r="E4661" s="122">
        <v>0.29485717829740399</v>
      </c>
      <c r="F4661" s="84" t="s">
        <v>12040</v>
      </c>
      <c r="G4661" s="84" t="b">
        <v>0</v>
      </c>
      <c r="H4661" s="84" t="b">
        <v>0</v>
      </c>
      <c r="I4661" s="84" t="b">
        <v>0</v>
      </c>
      <c r="J4661" s="84" t="b">
        <v>0</v>
      </c>
      <c r="K4661" s="84" t="b">
        <v>0</v>
      </c>
      <c r="L4661" s="84" t="b">
        <v>0</v>
      </c>
    </row>
    <row r="4662" spans="1:12" x14ac:dyDescent="0.25">
      <c r="A4662" s="84" t="s">
        <v>14200</v>
      </c>
      <c r="B4662" s="84" t="s">
        <v>12364</v>
      </c>
      <c r="C4662" s="84">
        <v>3</v>
      </c>
      <c r="D4662" s="122">
        <v>3.1416284015399879E-3</v>
      </c>
      <c r="E4662" s="122">
        <v>0.86903440283439548</v>
      </c>
      <c r="F4662" s="84" t="s">
        <v>12040</v>
      </c>
      <c r="G4662" s="84" t="b">
        <v>0</v>
      </c>
      <c r="H4662" s="84" t="b">
        <v>0</v>
      </c>
      <c r="I4662" s="84" t="b">
        <v>0</v>
      </c>
      <c r="J4662" s="84" t="b">
        <v>0</v>
      </c>
      <c r="K4662" s="84" t="b">
        <v>0</v>
      </c>
      <c r="L4662" s="84" t="b">
        <v>0</v>
      </c>
    </row>
    <row r="4663" spans="1:12" x14ac:dyDescent="0.25">
      <c r="A4663" s="84" t="s">
        <v>12364</v>
      </c>
      <c r="B4663" s="84" t="s">
        <v>14364</v>
      </c>
      <c r="C4663" s="84">
        <v>3</v>
      </c>
      <c r="D4663" s="122">
        <v>3.1416284015399879E-3</v>
      </c>
      <c r="E4663" s="122">
        <v>1.622362069493007</v>
      </c>
      <c r="F4663" s="84" t="s">
        <v>12040</v>
      </c>
      <c r="G4663" s="84" t="b">
        <v>0</v>
      </c>
      <c r="H4663" s="84" t="b">
        <v>0</v>
      </c>
      <c r="I4663" s="84" t="b">
        <v>0</v>
      </c>
      <c r="J4663" s="84" t="b">
        <v>0</v>
      </c>
      <c r="K4663" s="84" t="b">
        <v>0</v>
      </c>
      <c r="L4663" s="84" t="b">
        <v>0</v>
      </c>
    </row>
    <row r="4664" spans="1:12" x14ac:dyDescent="0.25">
      <c r="A4664" s="84" t="s">
        <v>14364</v>
      </c>
      <c r="B4664" s="84" t="s">
        <v>14453</v>
      </c>
      <c r="C4664" s="84">
        <v>3</v>
      </c>
      <c r="D4664" s="122">
        <v>3.1416284015399879E-3</v>
      </c>
      <c r="E4664" s="122">
        <v>2.388278863459639</v>
      </c>
      <c r="F4664" s="84" t="s">
        <v>12040</v>
      </c>
      <c r="G4664" s="84" t="b">
        <v>0</v>
      </c>
      <c r="H4664" s="84" t="b">
        <v>0</v>
      </c>
      <c r="I4664" s="84" t="b">
        <v>0</v>
      </c>
      <c r="J4664" s="84" t="b">
        <v>0</v>
      </c>
      <c r="K4664" s="84" t="b">
        <v>0</v>
      </c>
      <c r="L4664" s="84" t="b">
        <v>0</v>
      </c>
    </row>
    <row r="4665" spans="1:12" x14ac:dyDescent="0.25">
      <c r="A4665" s="84" t="s">
        <v>14453</v>
      </c>
      <c r="B4665" s="84" t="s">
        <v>14587</v>
      </c>
      <c r="C4665" s="84">
        <v>3</v>
      </c>
      <c r="D4665" s="122">
        <v>3.1416284015399879E-3</v>
      </c>
      <c r="E4665" s="122">
        <v>2.388278863459639</v>
      </c>
      <c r="F4665" s="84" t="s">
        <v>12040</v>
      </c>
      <c r="G4665" s="84" t="b">
        <v>0</v>
      </c>
      <c r="H4665" s="84" t="b">
        <v>0</v>
      </c>
      <c r="I4665" s="84" t="b">
        <v>0</v>
      </c>
      <c r="J4665" s="84" t="b">
        <v>0</v>
      </c>
      <c r="K4665" s="84" t="b">
        <v>0</v>
      </c>
      <c r="L4665" s="84" t="b">
        <v>0</v>
      </c>
    </row>
    <row r="4666" spans="1:12" x14ac:dyDescent="0.25">
      <c r="A4666" s="84" t="s">
        <v>14587</v>
      </c>
      <c r="B4666" s="84" t="s">
        <v>14449</v>
      </c>
      <c r="C4666" s="84">
        <v>3</v>
      </c>
      <c r="D4666" s="122">
        <v>3.1416284015399879E-3</v>
      </c>
      <c r="E4666" s="122">
        <v>2.6893088591236203</v>
      </c>
      <c r="F4666" s="84" t="s">
        <v>12040</v>
      </c>
      <c r="G4666" s="84" t="b">
        <v>0</v>
      </c>
      <c r="H4666" s="84" t="b">
        <v>0</v>
      </c>
      <c r="I4666" s="84" t="b">
        <v>0</v>
      </c>
      <c r="J4666" s="84" t="b">
        <v>0</v>
      </c>
      <c r="K4666" s="84" t="b">
        <v>0</v>
      </c>
      <c r="L4666" s="84" t="b">
        <v>0</v>
      </c>
    </row>
    <row r="4667" spans="1:12" x14ac:dyDescent="0.25">
      <c r="A4667" s="84" t="s">
        <v>14449</v>
      </c>
      <c r="B4667" s="84" t="s">
        <v>12359</v>
      </c>
      <c r="C4667" s="84">
        <v>3</v>
      </c>
      <c r="D4667" s="122">
        <v>3.1416284015399879E-3</v>
      </c>
      <c r="E4667" s="122">
        <v>2.6893088591236203</v>
      </c>
      <c r="F4667" s="84" t="s">
        <v>12040</v>
      </c>
      <c r="G4667" s="84" t="b">
        <v>0</v>
      </c>
      <c r="H4667" s="84" t="b">
        <v>0</v>
      </c>
      <c r="I4667" s="84" t="b">
        <v>0</v>
      </c>
      <c r="J4667" s="84" t="b">
        <v>0</v>
      </c>
      <c r="K4667" s="84" t="b">
        <v>0</v>
      </c>
      <c r="L4667" s="84" t="b">
        <v>0</v>
      </c>
    </row>
    <row r="4668" spans="1:12" x14ac:dyDescent="0.25">
      <c r="A4668" s="84" t="s">
        <v>12359</v>
      </c>
      <c r="B4668" s="84" t="s">
        <v>14453</v>
      </c>
      <c r="C4668" s="84">
        <v>3</v>
      </c>
      <c r="D4668" s="122">
        <v>3.1416284015399879E-3</v>
      </c>
      <c r="E4668" s="122">
        <v>2.388278863459639</v>
      </c>
      <c r="F4668" s="84" t="s">
        <v>12040</v>
      </c>
      <c r="G4668" s="84" t="b">
        <v>0</v>
      </c>
      <c r="H4668" s="84" t="b">
        <v>0</v>
      </c>
      <c r="I4668" s="84" t="b">
        <v>0</v>
      </c>
      <c r="J4668" s="84" t="b">
        <v>0</v>
      </c>
      <c r="K4668" s="84" t="b">
        <v>0</v>
      </c>
      <c r="L4668" s="84" t="b">
        <v>0</v>
      </c>
    </row>
    <row r="4669" spans="1:12" x14ac:dyDescent="0.25">
      <c r="A4669" s="84" t="s">
        <v>14453</v>
      </c>
      <c r="B4669" s="84" t="s">
        <v>2917</v>
      </c>
      <c r="C4669" s="84">
        <v>3</v>
      </c>
      <c r="D4669" s="122">
        <v>3.1416284015399879E-3</v>
      </c>
      <c r="E4669" s="122">
        <v>1.7862188721316765</v>
      </c>
      <c r="F4669" s="84" t="s">
        <v>12040</v>
      </c>
      <c r="G4669" s="84" t="b">
        <v>0</v>
      </c>
      <c r="H4669" s="84" t="b">
        <v>0</v>
      </c>
      <c r="I4669" s="84" t="b">
        <v>0</v>
      </c>
      <c r="J4669" s="84" t="b">
        <v>0</v>
      </c>
      <c r="K4669" s="84" t="b">
        <v>0</v>
      </c>
      <c r="L4669" s="84" t="b">
        <v>0</v>
      </c>
    </row>
    <row r="4670" spans="1:12" x14ac:dyDescent="0.25">
      <c r="A4670" s="84" t="s">
        <v>2917</v>
      </c>
      <c r="B4670" s="84" t="s">
        <v>731</v>
      </c>
      <c r="C4670" s="84">
        <v>3</v>
      </c>
      <c r="D4670" s="122">
        <v>3.1416284015399879E-3</v>
      </c>
      <c r="E4670" s="122">
        <v>0.64703969640876646</v>
      </c>
      <c r="F4670" s="84" t="s">
        <v>12040</v>
      </c>
      <c r="G4670" s="84" t="b">
        <v>0</v>
      </c>
      <c r="H4670" s="84" t="b">
        <v>0</v>
      </c>
      <c r="I4670" s="84" t="b">
        <v>0</v>
      </c>
      <c r="J4670" s="84" t="b">
        <v>0</v>
      </c>
      <c r="K4670" s="84" t="b">
        <v>0</v>
      </c>
      <c r="L4670" s="84" t="b">
        <v>0</v>
      </c>
    </row>
    <row r="4671" spans="1:12" x14ac:dyDescent="0.25">
      <c r="A4671" s="84" t="s">
        <v>731</v>
      </c>
      <c r="B4671" s="84" t="s">
        <v>2917</v>
      </c>
      <c r="C4671" s="84">
        <v>3</v>
      </c>
      <c r="D4671" s="122">
        <v>3.1416284015399879E-3</v>
      </c>
      <c r="E4671" s="122">
        <v>0.6248508698967018</v>
      </c>
      <c r="F4671" s="84" t="s">
        <v>12040</v>
      </c>
      <c r="G4671" s="84" t="b">
        <v>0</v>
      </c>
      <c r="H4671" s="84" t="b">
        <v>0</v>
      </c>
      <c r="I4671" s="84" t="b">
        <v>0</v>
      </c>
      <c r="J4671" s="84" t="b">
        <v>0</v>
      </c>
      <c r="K4671" s="84" t="b">
        <v>0</v>
      </c>
      <c r="L4671" s="84" t="b">
        <v>0</v>
      </c>
    </row>
    <row r="4672" spans="1:12" x14ac:dyDescent="0.25">
      <c r="A4672" s="84" t="s">
        <v>15018</v>
      </c>
      <c r="B4672" s="84" t="s">
        <v>12352</v>
      </c>
      <c r="C4672" s="84">
        <v>3</v>
      </c>
      <c r="D4672" s="122">
        <v>3.1416284015399879E-3</v>
      </c>
      <c r="E4672" s="122">
        <v>2.6893088591236203</v>
      </c>
      <c r="F4672" s="84" t="s">
        <v>12040</v>
      </c>
      <c r="G4672" s="84" t="b">
        <v>0</v>
      </c>
      <c r="H4672" s="84" t="b">
        <v>0</v>
      </c>
      <c r="I4672" s="84" t="b">
        <v>0</v>
      </c>
      <c r="J4672" s="84" t="b">
        <v>0</v>
      </c>
      <c r="K4672" s="84" t="b">
        <v>0</v>
      </c>
      <c r="L4672" s="84" t="b">
        <v>0</v>
      </c>
    </row>
    <row r="4673" spans="1:12" x14ac:dyDescent="0.25">
      <c r="A4673" s="84" t="s">
        <v>12352</v>
      </c>
      <c r="B4673" s="84" t="s">
        <v>15019</v>
      </c>
      <c r="C4673" s="84">
        <v>3</v>
      </c>
      <c r="D4673" s="122">
        <v>3.1416284015399879E-3</v>
      </c>
      <c r="E4673" s="122">
        <v>2.6893088591236203</v>
      </c>
      <c r="F4673" s="84" t="s">
        <v>12040</v>
      </c>
      <c r="G4673" s="84" t="b">
        <v>0</v>
      </c>
      <c r="H4673" s="84" t="b">
        <v>0</v>
      </c>
      <c r="I4673" s="84" t="b">
        <v>0</v>
      </c>
      <c r="J4673" s="84" t="b">
        <v>0</v>
      </c>
      <c r="K4673" s="84" t="b">
        <v>0</v>
      </c>
      <c r="L4673" s="84" t="b">
        <v>0</v>
      </c>
    </row>
    <row r="4674" spans="1:12" x14ac:dyDescent="0.25">
      <c r="A4674" s="84" t="s">
        <v>15019</v>
      </c>
      <c r="B4674" s="84" t="s">
        <v>12350</v>
      </c>
      <c r="C4674" s="84">
        <v>3</v>
      </c>
      <c r="D4674" s="122">
        <v>3.1416284015399879E-3</v>
      </c>
      <c r="E4674" s="122">
        <v>1.5536462571235472</v>
      </c>
      <c r="F4674" s="84" t="s">
        <v>12040</v>
      </c>
      <c r="G4674" s="84" t="b">
        <v>0</v>
      </c>
      <c r="H4674" s="84" t="b">
        <v>0</v>
      </c>
      <c r="I4674" s="84" t="b">
        <v>0</v>
      </c>
      <c r="J4674" s="84" t="b">
        <v>0</v>
      </c>
      <c r="K4674" s="84" t="b">
        <v>0</v>
      </c>
      <c r="L4674" s="84" t="b">
        <v>0</v>
      </c>
    </row>
    <row r="4675" spans="1:12" x14ac:dyDescent="0.25">
      <c r="A4675" s="84" t="s">
        <v>2788</v>
      </c>
      <c r="B4675" s="84" t="s">
        <v>15020</v>
      </c>
      <c r="C4675" s="84">
        <v>3</v>
      </c>
      <c r="D4675" s="122">
        <v>3.1416284015399879E-3</v>
      </c>
      <c r="E4675" s="122">
        <v>1.1019721246163643</v>
      </c>
      <c r="F4675" s="84" t="s">
        <v>12040</v>
      </c>
      <c r="G4675" s="84" t="b">
        <v>0</v>
      </c>
      <c r="H4675" s="84" t="b">
        <v>0</v>
      </c>
      <c r="I4675" s="84" t="b">
        <v>0</v>
      </c>
      <c r="J4675" s="84" t="b">
        <v>0</v>
      </c>
      <c r="K4675" s="84" t="b">
        <v>0</v>
      </c>
      <c r="L4675" s="84" t="b">
        <v>0</v>
      </c>
    </row>
    <row r="4676" spans="1:12" x14ac:dyDescent="0.25">
      <c r="A4676" s="84" t="s">
        <v>15020</v>
      </c>
      <c r="B4676" s="84" t="s">
        <v>2679</v>
      </c>
      <c r="C4676" s="84">
        <v>3</v>
      </c>
      <c r="D4676" s="122">
        <v>3.1416284015399879E-3</v>
      </c>
      <c r="E4676" s="122">
        <v>1.2688030225528413</v>
      </c>
      <c r="F4676" s="84" t="s">
        <v>12040</v>
      </c>
      <c r="G4676" s="84" t="b">
        <v>0</v>
      </c>
      <c r="H4676" s="84" t="b">
        <v>0</v>
      </c>
      <c r="I4676" s="84" t="b">
        <v>0</v>
      </c>
      <c r="J4676" s="84" t="b">
        <v>0</v>
      </c>
      <c r="K4676" s="84" t="b">
        <v>0</v>
      </c>
      <c r="L4676" s="84" t="b">
        <v>0</v>
      </c>
    </row>
    <row r="4677" spans="1:12" x14ac:dyDescent="0.25">
      <c r="A4677" s="84" t="s">
        <v>740</v>
      </c>
      <c r="B4677" s="84" t="s">
        <v>2687</v>
      </c>
      <c r="C4677" s="84">
        <v>3</v>
      </c>
      <c r="D4677" s="122">
        <v>3.1416284015399879E-3</v>
      </c>
      <c r="E4677" s="122">
        <v>1.1796583795770379</v>
      </c>
      <c r="F4677" s="84" t="s">
        <v>12040</v>
      </c>
      <c r="G4677" s="84" t="b">
        <v>0</v>
      </c>
      <c r="H4677" s="84" t="b">
        <v>0</v>
      </c>
      <c r="I4677" s="84" t="b">
        <v>0</v>
      </c>
      <c r="J4677" s="84" t="b">
        <v>0</v>
      </c>
      <c r="K4677" s="84" t="b">
        <v>0</v>
      </c>
      <c r="L4677" s="84" t="b">
        <v>0</v>
      </c>
    </row>
    <row r="4678" spans="1:12" x14ac:dyDescent="0.25">
      <c r="A4678" s="84" t="s">
        <v>14218</v>
      </c>
      <c r="B4678" s="84" t="s">
        <v>12350</v>
      </c>
      <c r="C4678" s="84">
        <v>3</v>
      </c>
      <c r="D4678" s="122">
        <v>3.1416284015399879E-3</v>
      </c>
      <c r="E4678" s="122">
        <v>0.88463947616497163</v>
      </c>
      <c r="F4678" s="84" t="s">
        <v>12040</v>
      </c>
      <c r="G4678" s="84" t="b">
        <v>0</v>
      </c>
      <c r="H4678" s="84" t="b">
        <v>0</v>
      </c>
      <c r="I4678" s="84" t="b">
        <v>0</v>
      </c>
      <c r="J4678" s="84" t="b">
        <v>0</v>
      </c>
      <c r="K4678" s="84" t="b">
        <v>0</v>
      </c>
      <c r="L4678" s="84" t="b">
        <v>0</v>
      </c>
    </row>
    <row r="4679" spans="1:12" x14ac:dyDescent="0.25">
      <c r="A4679" s="84" t="s">
        <v>12296</v>
      </c>
      <c r="B4679" s="84" t="s">
        <v>14513</v>
      </c>
      <c r="C4679" s="84">
        <v>3</v>
      </c>
      <c r="D4679" s="122">
        <v>3.1416284015399879E-3</v>
      </c>
      <c r="E4679" s="122">
        <v>1.9111576087399766</v>
      </c>
      <c r="F4679" s="84" t="s">
        <v>12040</v>
      </c>
      <c r="G4679" s="84" t="b">
        <v>0</v>
      </c>
      <c r="H4679" s="84" t="b">
        <v>0</v>
      </c>
      <c r="I4679" s="84" t="b">
        <v>0</v>
      </c>
      <c r="J4679" s="84" t="b">
        <v>1</v>
      </c>
      <c r="K4679" s="84" t="b">
        <v>0</v>
      </c>
      <c r="L4679" s="84" t="b">
        <v>0</v>
      </c>
    </row>
    <row r="4680" spans="1:12" x14ac:dyDescent="0.25">
      <c r="A4680" s="84" t="s">
        <v>14513</v>
      </c>
      <c r="B4680" s="84" t="s">
        <v>12280</v>
      </c>
      <c r="C4680" s="84">
        <v>3</v>
      </c>
      <c r="D4680" s="122">
        <v>3.1416284015399879E-3</v>
      </c>
      <c r="E4680" s="122">
        <v>1.9623101311873579</v>
      </c>
      <c r="F4680" s="84" t="s">
        <v>12040</v>
      </c>
      <c r="G4680" s="84" t="b">
        <v>1</v>
      </c>
      <c r="H4680" s="84" t="b">
        <v>0</v>
      </c>
      <c r="I4680" s="84" t="b">
        <v>0</v>
      </c>
      <c r="J4680" s="84" t="b">
        <v>0</v>
      </c>
      <c r="K4680" s="84" t="b">
        <v>0</v>
      </c>
      <c r="L4680" s="84" t="b">
        <v>0</v>
      </c>
    </row>
    <row r="4681" spans="1:12" x14ac:dyDescent="0.25">
      <c r="A4681" s="84" t="s">
        <v>12280</v>
      </c>
      <c r="B4681" s="84" t="s">
        <v>731</v>
      </c>
      <c r="C4681" s="84">
        <v>3</v>
      </c>
      <c r="D4681" s="122">
        <v>3.1416284015399879E-3</v>
      </c>
      <c r="E4681" s="122">
        <v>0.34600970074478526</v>
      </c>
      <c r="F4681" s="84" t="s">
        <v>12040</v>
      </c>
      <c r="G4681" s="84" t="b">
        <v>0</v>
      </c>
      <c r="H4681" s="84" t="b">
        <v>0</v>
      </c>
      <c r="I4681" s="84" t="b">
        <v>0</v>
      </c>
      <c r="J4681" s="84" t="b">
        <v>0</v>
      </c>
      <c r="K4681" s="84" t="b">
        <v>0</v>
      </c>
      <c r="L4681" s="84" t="b">
        <v>0</v>
      </c>
    </row>
    <row r="4682" spans="1:12" x14ac:dyDescent="0.25">
      <c r="A4682" s="84" t="s">
        <v>740</v>
      </c>
      <c r="B4682" s="84" t="s">
        <v>14489</v>
      </c>
      <c r="C4682" s="84">
        <v>3</v>
      </c>
      <c r="D4682" s="122">
        <v>3.1416284015399879E-3</v>
      </c>
      <c r="E4682" s="122">
        <v>1.1796583795770379</v>
      </c>
      <c r="F4682" s="84" t="s">
        <v>12040</v>
      </c>
      <c r="G4682" s="84" t="b">
        <v>0</v>
      </c>
      <c r="H4682" s="84" t="b">
        <v>0</v>
      </c>
      <c r="I4682" s="84" t="b">
        <v>0</v>
      </c>
      <c r="J4682" s="84" t="b">
        <v>0</v>
      </c>
      <c r="K4682" s="84" t="b">
        <v>0</v>
      </c>
      <c r="L4682" s="84" t="b">
        <v>0</v>
      </c>
    </row>
    <row r="4683" spans="1:12" x14ac:dyDescent="0.25">
      <c r="A4683" s="84" t="s">
        <v>740</v>
      </c>
      <c r="B4683" s="84" t="s">
        <v>14264</v>
      </c>
      <c r="C4683" s="84">
        <v>3</v>
      </c>
      <c r="D4683" s="122">
        <v>3.1416284015399879E-3</v>
      </c>
      <c r="E4683" s="122">
        <v>0.45265965164077554</v>
      </c>
      <c r="F4683" s="84" t="s">
        <v>12040</v>
      </c>
      <c r="G4683" s="84" t="b">
        <v>0</v>
      </c>
      <c r="H4683" s="84" t="b">
        <v>0</v>
      </c>
      <c r="I4683" s="84" t="b">
        <v>0</v>
      </c>
      <c r="J4683" s="84" t="b">
        <v>0</v>
      </c>
      <c r="K4683" s="84" t="b">
        <v>0</v>
      </c>
      <c r="L4683" s="84" t="b">
        <v>0</v>
      </c>
    </row>
    <row r="4684" spans="1:12" x14ac:dyDescent="0.25">
      <c r="A4684" s="84" t="s">
        <v>2788</v>
      </c>
      <c r="B4684" s="84" t="s">
        <v>14378</v>
      </c>
      <c r="C4684" s="84">
        <v>2</v>
      </c>
      <c r="D4684" s="122">
        <v>2.3126237163372926E-3</v>
      </c>
      <c r="E4684" s="122">
        <v>0.49991213328840178</v>
      </c>
      <c r="F4684" s="84" t="s">
        <v>12040</v>
      </c>
      <c r="G4684" s="84" t="b">
        <v>0</v>
      </c>
      <c r="H4684" s="84" t="b">
        <v>0</v>
      </c>
      <c r="I4684" s="84" t="b">
        <v>0</v>
      </c>
      <c r="J4684" s="84" t="b">
        <v>0</v>
      </c>
      <c r="K4684" s="84" t="b">
        <v>1</v>
      </c>
      <c r="L4684" s="84" t="b">
        <v>0</v>
      </c>
    </row>
    <row r="4685" spans="1:12" x14ac:dyDescent="0.25">
      <c r="A4685" s="84" t="s">
        <v>14378</v>
      </c>
      <c r="B4685" s="84" t="s">
        <v>14355</v>
      </c>
      <c r="C4685" s="84">
        <v>2</v>
      </c>
      <c r="D4685" s="122">
        <v>2.3126237163372926E-3</v>
      </c>
      <c r="E4685" s="122">
        <v>1.7862188721316765</v>
      </c>
      <c r="F4685" s="84" t="s">
        <v>12040</v>
      </c>
      <c r="G4685" s="84" t="b">
        <v>0</v>
      </c>
      <c r="H4685" s="84" t="b">
        <v>1</v>
      </c>
      <c r="I4685" s="84" t="b">
        <v>0</v>
      </c>
      <c r="J4685" s="84" t="b">
        <v>0</v>
      </c>
      <c r="K4685" s="84" t="b">
        <v>0</v>
      </c>
      <c r="L4685" s="84" t="b">
        <v>0</v>
      </c>
    </row>
    <row r="4686" spans="1:12" x14ac:dyDescent="0.25">
      <c r="A4686" s="84" t="s">
        <v>14355</v>
      </c>
      <c r="B4686" s="84" t="s">
        <v>14333</v>
      </c>
      <c r="C4686" s="84">
        <v>2</v>
      </c>
      <c r="D4686" s="122">
        <v>2.3126237163372926E-3</v>
      </c>
      <c r="E4686" s="122">
        <v>2.388278863459639</v>
      </c>
      <c r="F4686" s="84" t="s">
        <v>12040</v>
      </c>
      <c r="G4686" s="84" t="b">
        <v>0</v>
      </c>
      <c r="H4686" s="84" t="b">
        <v>0</v>
      </c>
      <c r="I4686" s="84" t="b">
        <v>0</v>
      </c>
      <c r="J4686" s="84" t="b">
        <v>0</v>
      </c>
      <c r="K4686" s="84" t="b">
        <v>0</v>
      </c>
      <c r="L4686" s="84" t="b">
        <v>0</v>
      </c>
    </row>
    <row r="4687" spans="1:12" x14ac:dyDescent="0.25">
      <c r="A4687" s="84" t="s">
        <v>14333</v>
      </c>
      <c r="B4687" s="84" t="s">
        <v>2713</v>
      </c>
      <c r="C4687" s="84">
        <v>2</v>
      </c>
      <c r="D4687" s="122">
        <v>2.3126237163372926E-3</v>
      </c>
      <c r="E4687" s="122">
        <v>2.321332073829026</v>
      </c>
      <c r="F4687" s="84" t="s">
        <v>12040</v>
      </c>
      <c r="G4687" s="84" t="b">
        <v>0</v>
      </c>
      <c r="H4687" s="84" t="b">
        <v>0</v>
      </c>
      <c r="I4687" s="84" t="b">
        <v>0</v>
      </c>
      <c r="J4687" s="84" t="b">
        <v>0</v>
      </c>
      <c r="K4687" s="84" t="b">
        <v>0</v>
      </c>
      <c r="L4687" s="84" t="b">
        <v>0</v>
      </c>
    </row>
    <row r="4688" spans="1:12" x14ac:dyDescent="0.25">
      <c r="A4688" s="84" t="s">
        <v>2679</v>
      </c>
      <c r="B4688" s="84" t="s">
        <v>2922</v>
      </c>
      <c r="C4688" s="84">
        <v>2</v>
      </c>
      <c r="D4688" s="122">
        <v>2.3126237163372926E-3</v>
      </c>
      <c r="E4688" s="122">
        <v>0.19724725461102122</v>
      </c>
      <c r="F4688" s="84" t="s">
        <v>12040</v>
      </c>
      <c r="G4688" s="84" t="b">
        <v>0</v>
      </c>
      <c r="H4688" s="84" t="b">
        <v>0</v>
      </c>
      <c r="I4688" s="84" t="b">
        <v>0</v>
      </c>
      <c r="J4688" s="84" t="b">
        <v>0</v>
      </c>
      <c r="K4688" s="84" t="b">
        <v>0</v>
      </c>
      <c r="L4688" s="84" t="b">
        <v>0</v>
      </c>
    </row>
    <row r="4689" spans="1:12" x14ac:dyDescent="0.25">
      <c r="A4689" s="84" t="s">
        <v>2922</v>
      </c>
      <c r="B4689" s="84" t="s">
        <v>2679</v>
      </c>
      <c r="C4689" s="84">
        <v>2</v>
      </c>
      <c r="D4689" s="122">
        <v>2.3126237163372926E-3</v>
      </c>
      <c r="E4689" s="122">
        <v>0.17189300954478484</v>
      </c>
      <c r="F4689" s="84" t="s">
        <v>12040</v>
      </c>
      <c r="G4689" s="84" t="b">
        <v>0</v>
      </c>
      <c r="H4689" s="84" t="b">
        <v>0</v>
      </c>
      <c r="I4689" s="84" t="b">
        <v>0</v>
      </c>
      <c r="J4689" s="84" t="b">
        <v>0</v>
      </c>
      <c r="K4689" s="84" t="b">
        <v>0</v>
      </c>
      <c r="L4689" s="84" t="b">
        <v>0</v>
      </c>
    </row>
    <row r="4690" spans="1:12" x14ac:dyDescent="0.25">
      <c r="A4690" s="84" t="s">
        <v>12367</v>
      </c>
      <c r="B4690" s="84" t="s">
        <v>12350</v>
      </c>
      <c r="C4690" s="84">
        <v>2</v>
      </c>
      <c r="D4690" s="122">
        <v>2.3126237163372926E-3</v>
      </c>
      <c r="E4690" s="122">
        <v>0.85467625278752846</v>
      </c>
      <c r="F4690" s="84" t="s">
        <v>12040</v>
      </c>
      <c r="G4690" s="84" t="b">
        <v>0</v>
      </c>
      <c r="H4690" s="84" t="b">
        <v>0</v>
      </c>
      <c r="I4690" s="84" t="b">
        <v>0</v>
      </c>
      <c r="J4690" s="84" t="b">
        <v>0</v>
      </c>
      <c r="K4690" s="84" t="b">
        <v>0</v>
      </c>
      <c r="L4690" s="84" t="b">
        <v>0</v>
      </c>
    </row>
    <row r="4691" spans="1:12" x14ac:dyDescent="0.25">
      <c r="A4691" s="84" t="s">
        <v>12369</v>
      </c>
      <c r="B4691" s="84" t="s">
        <v>15472</v>
      </c>
      <c r="C4691" s="84">
        <v>2</v>
      </c>
      <c r="D4691" s="122">
        <v>2.3126237163372926E-3</v>
      </c>
      <c r="E4691" s="122">
        <v>1.67506842000901</v>
      </c>
      <c r="F4691" s="84" t="s">
        <v>12040</v>
      </c>
      <c r="G4691" s="84" t="b">
        <v>0</v>
      </c>
      <c r="H4691" s="84" t="b">
        <v>0</v>
      </c>
      <c r="I4691" s="84" t="b">
        <v>0</v>
      </c>
      <c r="J4691" s="84" t="b">
        <v>0</v>
      </c>
      <c r="K4691" s="84" t="b">
        <v>0</v>
      </c>
      <c r="L4691" s="84" t="b">
        <v>0</v>
      </c>
    </row>
    <row r="4692" spans="1:12" x14ac:dyDescent="0.25">
      <c r="A4692" s="84" t="s">
        <v>15472</v>
      </c>
      <c r="B4692" s="84" t="s">
        <v>2793</v>
      </c>
      <c r="C4692" s="84">
        <v>2</v>
      </c>
      <c r="D4692" s="122">
        <v>2.3126237163372926E-3</v>
      </c>
      <c r="E4692" s="122">
        <v>1.4182420868370822</v>
      </c>
      <c r="F4692" s="84" t="s">
        <v>12040</v>
      </c>
      <c r="G4692" s="84" t="b">
        <v>0</v>
      </c>
      <c r="H4692" s="84" t="b">
        <v>0</v>
      </c>
      <c r="I4692" s="84" t="b">
        <v>0</v>
      </c>
      <c r="J4692" s="84" t="b">
        <v>0</v>
      </c>
      <c r="K4692" s="84" t="b">
        <v>0</v>
      </c>
      <c r="L4692" s="84" t="b">
        <v>0</v>
      </c>
    </row>
    <row r="4693" spans="1:12" x14ac:dyDescent="0.25">
      <c r="A4693" s="84" t="s">
        <v>731</v>
      </c>
      <c r="B4693" s="84" t="s">
        <v>14193</v>
      </c>
      <c r="C4693" s="84">
        <v>2</v>
      </c>
      <c r="D4693" s="122">
        <v>2.3126237163372926E-3</v>
      </c>
      <c r="E4693" s="122">
        <v>1.2269108612246642</v>
      </c>
      <c r="F4693" s="84" t="s">
        <v>12040</v>
      </c>
      <c r="G4693" s="84" t="b">
        <v>0</v>
      </c>
      <c r="H4693" s="84" t="b">
        <v>0</v>
      </c>
      <c r="I4693" s="84" t="b">
        <v>0</v>
      </c>
      <c r="J4693" s="84" t="b">
        <v>0</v>
      </c>
      <c r="K4693" s="84" t="b">
        <v>0</v>
      </c>
      <c r="L4693" s="84" t="b">
        <v>0</v>
      </c>
    </row>
    <row r="4694" spans="1:12" x14ac:dyDescent="0.25">
      <c r="A4694" s="84" t="s">
        <v>14193</v>
      </c>
      <c r="B4694" s="84" t="s">
        <v>14264</v>
      </c>
      <c r="C4694" s="84">
        <v>2</v>
      </c>
      <c r="D4694" s="122">
        <v>2.3126237163372926E-3</v>
      </c>
      <c r="E4694" s="122">
        <v>1.9623101311873579</v>
      </c>
      <c r="F4694" s="84" t="s">
        <v>12040</v>
      </c>
      <c r="G4694" s="84" t="b">
        <v>0</v>
      </c>
      <c r="H4694" s="84" t="b">
        <v>0</v>
      </c>
      <c r="I4694" s="84" t="b">
        <v>0</v>
      </c>
      <c r="J4694" s="84" t="b">
        <v>0</v>
      </c>
      <c r="K4694" s="84" t="b">
        <v>0</v>
      </c>
      <c r="L4694" s="84" t="b">
        <v>0</v>
      </c>
    </row>
    <row r="4695" spans="1:12" x14ac:dyDescent="0.25">
      <c r="A4695" s="84" t="s">
        <v>721</v>
      </c>
      <c r="B4695" s="84" t="s">
        <v>15018</v>
      </c>
      <c r="C4695" s="84">
        <v>2</v>
      </c>
      <c r="D4695" s="122">
        <v>2.3126237163372926E-3</v>
      </c>
      <c r="E4695" s="122">
        <v>2.6893088591236203</v>
      </c>
      <c r="F4695" s="84" t="s">
        <v>12040</v>
      </c>
      <c r="G4695" s="84" t="b">
        <v>0</v>
      </c>
      <c r="H4695" s="84" t="b">
        <v>0</v>
      </c>
      <c r="I4695" s="84" t="b">
        <v>0</v>
      </c>
      <c r="J4695" s="84" t="b">
        <v>0</v>
      </c>
      <c r="K4695" s="84" t="b">
        <v>0</v>
      </c>
      <c r="L4695" s="84" t="b">
        <v>0</v>
      </c>
    </row>
    <row r="4696" spans="1:12" x14ac:dyDescent="0.25">
      <c r="A4696" s="84" t="s">
        <v>2788</v>
      </c>
      <c r="B4696" s="84" t="s">
        <v>14291</v>
      </c>
      <c r="C4696" s="84">
        <v>2</v>
      </c>
      <c r="D4696" s="122">
        <v>2.3126237163372926E-3</v>
      </c>
      <c r="E4696" s="122">
        <v>0.49991213328840178</v>
      </c>
      <c r="F4696" s="84" t="s">
        <v>12040</v>
      </c>
      <c r="G4696" s="84" t="b">
        <v>0</v>
      </c>
      <c r="H4696" s="84" t="b">
        <v>0</v>
      </c>
      <c r="I4696" s="84" t="b">
        <v>0</v>
      </c>
      <c r="J4696" s="84" t="b">
        <v>0</v>
      </c>
      <c r="K4696" s="84" t="b">
        <v>0</v>
      </c>
      <c r="L4696" s="84" t="b">
        <v>0</v>
      </c>
    </row>
    <row r="4697" spans="1:12" x14ac:dyDescent="0.25">
      <c r="A4697" s="84" t="s">
        <v>951</v>
      </c>
      <c r="B4697" s="84" t="s">
        <v>2788</v>
      </c>
      <c r="C4697" s="84">
        <v>2</v>
      </c>
      <c r="D4697" s="122">
        <v>2.3126237163372926E-3</v>
      </c>
      <c r="E4697" s="122">
        <v>0.14772961517703934</v>
      </c>
      <c r="F4697" s="84" t="s">
        <v>12040</v>
      </c>
      <c r="G4697" s="84" t="b">
        <v>0</v>
      </c>
      <c r="H4697" s="84" t="b">
        <v>0</v>
      </c>
      <c r="I4697" s="84" t="b">
        <v>0</v>
      </c>
      <c r="J4697" s="84" t="b">
        <v>0</v>
      </c>
      <c r="K4697" s="84" t="b">
        <v>0</v>
      </c>
      <c r="L4697" s="84" t="b">
        <v>0</v>
      </c>
    </row>
    <row r="4698" spans="1:12" x14ac:dyDescent="0.25">
      <c r="A4698" s="84" t="s">
        <v>2788</v>
      </c>
      <c r="B4698" s="84" t="s">
        <v>14884</v>
      </c>
      <c r="C4698" s="84">
        <v>2</v>
      </c>
      <c r="D4698" s="122">
        <v>2.3126237163372926E-3</v>
      </c>
      <c r="E4698" s="122">
        <v>1.1019721246163643</v>
      </c>
      <c r="F4698" s="84" t="s">
        <v>12040</v>
      </c>
      <c r="G4698" s="84" t="b">
        <v>0</v>
      </c>
      <c r="H4698" s="84" t="b">
        <v>0</v>
      </c>
      <c r="I4698" s="84" t="b">
        <v>0</v>
      </c>
      <c r="J4698" s="84" t="b">
        <v>0</v>
      </c>
      <c r="K4698" s="84" t="b">
        <v>0</v>
      </c>
      <c r="L4698" s="84" t="b">
        <v>0</v>
      </c>
    </row>
    <row r="4699" spans="1:12" x14ac:dyDescent="0.25">
      <c r="A4699" s="84" t="s">
        <v>14884</v>
      </c>
      <c r="B4699" s="84" t="s">
        <v>14247</v>
      </c>
      <c r="C4699" s="84">
        <v>2</v>
      </c>
      <c r="D4699" s="122">
        <v>2.3126237163372926E-3</v>
      </c>
      <c r="E4699" s="122">
        <v>2.0872488677956578</v>
      </c>
      <c r="F4699" s="84" t="s">
        <v>12040</v>
      </c>
      <c r="G4699" s="84" t="b">
        <v>0</v>
      </c>
      <c r="H4699" s="84" t="b">
        <v>0</v>
      </c>
      <c r="I4699" s="84" t="b">
        <v>0</v>
      </c>
      <c r="J4699" s="84" t="b">
        <v>1</v>
      </c>
      <c r="K4699" s="84" t="b">
        <v>0</v>
      </c>
      <c r="L4699" s="84" t="b">
        <v>0</v>
      </c>
    </row>
    <row r="4700" spans="1:12" x14ac:dyDescent="0.25">
      <c r="A4700" s="84" t="s">
        <v>14247</v>
      </c>
      <c r="B4700" s="84" t="s">
        <v>951</v>
      </c>
      <c r="C4700" s="84">
        <v>2</v>
      </c>
      <c r="D4700" s="122">
        <v>2.3126237163372926E-3</v>
      </c>
      <c r="E4700" s="122">
        <v>1.1578299420813651</v>
      </c>
      <c r="F4700" s="84" t="s">
        <v>12040</v>
      </c>
      <c r="G4700" s="84" t="b">
        <v>1</v>
      </c>
      <c r="H4700" s="84" t="b">
        <v>0</v>
      </c>
      <c r="I4700" s="84" t="b">
        <v>0</v>
      </c>
      <c r="J4700" s="84" t="b">
        <v>0</v>
      </c>
      <c r="K4700" s="84" t="b">
        <v>0</v>
      </c>
      <c r="L4700" s="84" t="b">
        <v>0</v>
      </c>
    </row>
    <row r="4701" spans="1:12" x14ac:dyDescent="0.25">
      <c r="A4701" s="84" t="s">
        <v>731</v>
      </c>
      <c r="B4701" s="84" t="s">
        <v>14214</v>
      </c>
      <c r="C4701" s="84">
        <v>2</v>
      </c>
      <c r="D4701" s="122">
        <v>2.3126237163372926E-3</v>
      </c>
      <c r="E4701" s="122">
        <v>0.6248508698967018</v>
      </c>
      <c r="F4701" s="84" t="s">
        <v>12040</v>
      </c>
      <c r="G4701" s="84" t="b">
        <v>0</v>
      </c>
      <c r="H4701" s="84" t="b">
        <v>0</v>
      </c>
      <c r="I4701" s="84" t="b">
        <v>0</v>
      </c>
      <c r="J4701" s="84" t="b">
        <v>0</v>
      </c>
      <c r="K4701" s="84" t="b">
        <v>0</v>
      </c>
      <c r="L4701" s="84" t="b">
        <v>0</v>
      </c>
    </row>
    <row r="4702" spans="1:12" x14ac:dyDescent="0.25">
      <c r="A4702" s="84" t="s">
        <v>12363</v>
      </c>
      <c r="B4702" s="84" t="s">
        <v>14533</v>
      </c>
      <c r="C4702" s="84">
        <v>2</v>
      </c>
      <c r="D4702" s="122">
        <v>2.3126237163372926E-3</v>
      </c>
      <c r="E4702" s="122">
        <v>1.2743355111528023</v>
      </c>
      <c r="F4702" s="84" t="s">
        <v>12040</v>
      </c>
      <c r="G4702" s="84" t="b">
        <v>0</v>
      </c>
      <c r="H4702" s="84" t="b">
        <v>0</v>
      </c>
      <c r="I4702" s="84" t="b">
        <v>0</v>
      </c>
      <c r="J4702" s="84" t="b">
        <v>1</v>
      </c>
      <c r="K4702" s="84" t="b">
        <v>0</v>
      </c>
      <c r="L4702" s="84" t="b">
        <v>0</v>
      </c>
    </row>
    <row r="4703" spans="1:12" x14ac:dyDescent="0.25">
      <c r="A4703" s="84" t="s">
        <v>14533</v>
      </c>
      <c r="B4703" s="84" t="s">
        <v>12350</v>
      </c>
      <c r="C4703" s="84">
        <v>2</v>
      </c>
      <c r="D4703" s="122">
        <v>2.3126237163372926E-3</v>
      </c>
      <c r="E4703" s="122">
        <v>1.2526162614595659</v>
      </c>
      <c r="F4703" s="84" t="s">
        <v>12040</v>
      </c>
      <c r="G4703" s="84" t="b">
        <v>1</v>
      </c>
      <c r="H4703" s="84" t="b">
        <v>0</v>
      </c>
      <c r="I4703" s="84" t="b">
        <v>0</v>
      </c>
      <c r="J4703" s="84" t="b">
        <v>0</v>
      </c>
      <c r="K4703" s="84" t="b">
        <v>0</v>
      </c>
      <c r="L4703" s="84" t="b">
        <v>0</v>
      </c>
    </row>
    <row r="4704" spans="1:12" x14ac:dyDescent="0.25">
      <c r="A4704" s="84" t="s">
        <v>12364</v>
      </c>
      <c r="B4704" s="84" t="s">
        <v>2793</v>
      </c>
      <c r="C4704" s="84">
        <v>2</v>
      </c>
      <c r="D4704" s="122">
        <v>2.3126237163372926E-3</v>
      </c>
      <c r="E4704" s="122">
        <v>0.17520403815078778</v>
      </c>
      <c r="F4704" s="84" t="s">
        <v>12040</v>
      </c>
      <c r="G4704" s="84" t="b">
        <v>0</v>
      </c>
      <c r="H4704" s="84" t="b">
        <v>0</v>
      </c>
      <c r="I4704" s="84" t="b">
        <v>0</v>
      </c>
      <c r="J4704" s="84" t="b">
        <v>0</v>
      </c>
      <c r="K4704" s="84" t="b">
        <v>0</v>
      </c>
      <c r="L4704" s="84" t="b">
        <v>0</v>
      </c>
    </row>
    <row r="4705" spans="1:12" x14ac:dyDescent="0.25">
      <c r="A4705" s="84" t="s">
        <v>2793</v>
      </c>
      <c r="B4705" s="84" t="s">
        <v>2713</v>
      </c>
      <c r="C4705" s="84">
        <v>2</v>
      </c>
      <c r="D4705" s="122">
        <v>2.3126237163372926E-3</v>
      </c>
      <c r="E4705" s="122">
        <v>1.0095782127732715</v>
      </c>
      <c r="F4705" s="84" t="s">
        <v>12040</v>
      </c>
      <c r="G4705" s="84" t="b">
        <v>0</v>
      </c>
      <c r="H4705" s="84" t="b">
        <v>0</v>
      </c>
      <c r="I4705" s="84" t="b">
        <v>0</v>
      </c>
      <c r="J4705" s="84" t="b">
        <v>0</v>
      </c>
      <c r="K4705" s="84" t="b">
        <v>0</v>
      </c>
      <c r="L4705" s="84" t="b">
        <v>0</v>
      </c>
    </row>
    <row r="4706" spans="1:12" x14ac:dyDescent="0.25">
      <c r="A4706" s="84" t="s">
        <v>15028</v>
      </c>
      <c r="B4706" s="84" t="s">
        <v>14533</v>
      </c>
      <c r="C4706" s="84">
        <v>2</v>
      </c>
      <c r="D4706" s="122">
        <v>2.3126237163372926E-3</v>
      </c>
      <c r="E4706" s="122">
        <v>2.5643701225153204</v>
      </c>
      <c r="F4706" s="84" t="s">
        <v>12040</v>
      </c>
      <c r="G4706" s="84" t="b">
        <v>0</v>
      </c>
      <c r="H4706" s="84" t="b">
        <v>0</v>
      </c>
      <c r="I4706" s="84" t="b">
        <v>0</v>
      </c>
      <c r="J4706" s="84" t="b">
        <v>1</v>
      </c>
      <c r="K4706" s="84" t="b">
        <v>0</v>
      </c>
      <c r="L4706" s="84" t="b">
        <v>0</v>
      </c>
    </row>
    <row r="4707" spans="1:12" x14ac:dyDescent="0.25">
      <c r="A4707" s="84" t="s">
        <v>14533</v>
      </c>
      <c r="B4707" s="84" t="s">
        <v>12364</v>
      </c>
      <c r="C4707" s="84">
        <v>2</v>
      </c>
      <c r="D4707" s="122">
        <v>2.3126237163372926E-3</v>
      </c>
      <c r="E4707" s="122">
        <v>1.321332073829026</v>
      </c>
      <c r="F4707" s="84" t="s">
        <v>12040</v>
      </c>
      <c r="G4707" s="84" t="b">
        <v>1</v>
      </c>
      <c r="H4707" s="84" t="b">
        <v>0</v>
      </c>
      <c r="I4707" s="84" t="b">
        <v>0</v>
      </c>
      <c r="J4707" s="84" t="b">
        <v>0</v>
      </c>
      <c r="K4707" s="84" t="b">
        <v>0</v>
      </c>
      <c r="L4707" s="84" t="b">
        <v>0</v>
      </c>
    </row>
    <row r="4708" spans="1:12" x14ac:dyDescent="0.25">
      <c r="A4708" s="84" t="s">
        <v>12364</v>
      </c>
      <c r="B4708" s="84" t="s">
        <v>14251</v>
      </c>
      <c r="C4708" s="84">
        <v>2</v>
      </c>
      <c r="D4708" s="122">
        <v>2.3126237163372926E-3</v>
      </c>
      <c r="E4708" s="122">
        <v>1.622362069493007</v>
      </c>
      <c r="F4708" s="84" t="s">
        <v>12040</v>
      </c>
      <c r="G4708" s="84" t="b">
        <v>0</v>
      </c>
      <c r="H4708" s="84" t="b">
        <v>0</v>
      </c>
      <c r="I4708" s="84" t="b">
        <v>0</v>
      </c>
      <c r="J4708" s="84" t="b">
        <v>1</v>
      </c>
      <c r="K4708" s="84" t="b">
        <v>0</v>
      </c>
      <c r="L4708" s="84" t="b">
        <v>0</v>
      </c>
    </row>
    <row r="4709" spans="1:12" x14ac:dyDescent="0.25">
      <c r="A4709" s="84" t="s">
        <v>14251</v>
      </c>
      <c r="B4709" s="84" t="s">
        <v>12350</v>
      </c>
      <c r="C4709" s="84">
        <v>2</v>
      </c>
      <c r="D4709" s="122">
        <v>2.3126237163372926E-3</v>
      </c>
      <c r="E4709" s="122">
        <v>1.5536462571235472</v>
      </c>
      <c r="F4709" s="84" t="s">
        <v>12040</v>
      </c>
      <c r="G4709" s="84" t="b">
        <v>1</v>
      </c>
      <c r="H4709" s="84" t="b">
        <v>0</v>
      </c>
      <c r="I4709" s="84" t="b">
        <v>0</v>
      </c>
      <c r="J4709" s="84" t="b">
        <v>0</v>
      </c>
      <c r="K4709" s="84" t="b">
        <v>0</v>
      </c>
      <c r="L4709" s="84" t="b">
        <v>0</v>
      </c>
    </row>
    <row r="4710" spans="1:12" x14ac:dyDescent="0.25">
      <c r="A4710" s="84" t="s">
        <v>2788</v>
      </c>
      <c r="B4710" s="84" t="s">
        <v>14629</v>
      </c>
      <c r="C4710" s="84">
        <v>2</v>
      </c>
      <c r="D4710" s="122">
        <v>2.3126237163372926E-3</v>
      </c>
      <c r="E4710" s="122">
        <v>1.1019721246163643</v>
      </c>
      <c r="F4710" s="84" t="s">
        <v>12040</v>
      </c>
      <c r="G4710" s="84" t="b">
        <v>0</v>
      </c>
      <c r="H4710" s="84" t="b">
        <v>0</v>
      </c>
      <c r="I4710" s="84" t="b">
        <v>0</v>
      </c>
      <c r="J4710" s="84" t="b">
        <v>0</v>
      </c>
      <c r="K4710" s="84" t="b">
        <v>0</v>
      </c>
      <c r="L4710" s="84" t="b">
        <v>0</v>
      </c>
    </row>
    <row r="4711" spans="1:12" x14ac:dyDescent="0.25">
      <c r="A4711" s="84" t="s">
        <v>14629</v>
      </c>
      <c r="B4711" s="84" t="s">
        <v>15029</v>
      </c>
      <c r="C4711" s="84">
        <v>2</v>
      </c>
      <c r="D4711" s="122">
        <v>2.3126237163372926E-3</v>
      </c>
      <c r="E4711" s="122">
        <v>2.8654001181793016</v>
      </c>
      <c r="F4711" s="84" t="s">
        <v>12040</v>
      </c>
      <c r="G4711" s="84" t="b">
        <v>0</v>
      </c>
      <c r="H4711" s="84" t="b">
        <v>0</v>
      </c>
      <c r="I4711" s="84" t="b">
        <v>0</v>
      </c>
      <c r="J4711" s="84" t="b">
        <v>0</v>
      </c>
      <c r="K4711" s="84" t="b">
        <v>0</v>
      </c>
      <c r="L4711" s="84" t="b">
        <v>0</v>
      </c>
    </row>
    <row r="4712" spans="1:12" x14ac:dyDescent="0.25">
      <c r="A4712" s="84" t="s">
        <v>15029</v>
      </c>
      <c r="B4712" s="84" t="s">
        <v>12280</v>
      </c>
      <c r="C4712" s="84">
        <v>2</v>
      </c>
      <c r="D4712" s="122">
        <v>2.3126237163372926E-3</v>
      </c>
      <c r="E4712" s="122">
        <v>1.9623101311873579</v>
      </c>
      <c r="F4712" s="84" t="s">
        <v>12040</v>
      </c>
      <c r="G4712" s="84" t="b">
        <v>0</v>
      </c>
      <c r="H4712" s="84" t="b">
        <v>0</v>
      </c>
      <c r="I4712" s="84" t="b">
        <v>0</v>
      </c>
      <c r="J4712" s="84" t="b">
        <v>0</v>
      </c>
      <c r="K4712" s="84" t="b">
        <v>0</v>
      </c>
      <c r="L4712" s="84" t="b">
        <v>0</v>
      </c>
    </row>
    <row r="4713" spans="1:12" x14ac:dyDescent="0.25">
      <c r="A4713" s="84" t="s">
        <v>12280</v>
      </c>
      <c r="B4713" s="84" t="s">
        <v>15030</v>
      </c>
      <c r="C4713" s="84">
        <v>2</v>
      </c>
      <c r="D4713" s="122">
        <v>2.3126237163372926E-3</v>
      </c>
      <c r="E4713" s="122">
        <v>1.9623101311873579</v>
      </c>
      <c r="F4713" s="84" t="s">
        <v>12040</v>
      </c>
      <c r="G4713" s="84" t="b">
        <v>0</v>
      </c>
      <c r="H4713" s="84" t="b">
        <v>0</v>
      </c>
      <c r="I4713" s="84" t="b">
        <v>0</v>
      </c>
      <c r="J4713" s="84" t="b">
        <v>0</v>
      </c>
      <c r="K4713" s="84" t="b">
        <v>0</v>
      </c>
      <c r="L4713" s="84" t="b">
        <v>0</v>
      </c>
    </row>
    <row r="4714" spans="1:12" x14ac:dyDescent="0.25">
      <c r="A4714" s="84" t="s">
        <v>15030</v>
      </c>
      <c r="B4714" s="84" t="s">
        <v>796</v>
      </c>
      <c r="C4714" s="84">
        <v>2</v>
      </c>
      <c r="D4714" s="122">
        <v>2.3126237163372926E-3</v>
      </c>
      <c r="E4714" s="122">
        <v>2.321332073829026</v>
      </c>
      <c r="F4714" s="84" t="s">
        <v>12040</v>
      </c>
      <c r="G4714" s="84" t="b">
        <v>0</v>
      </c>
      <c r="H4714" s="84" t="b">
        <v>0</v>
      </c>
      <c r="I4714" s="84" t="b">
        <v>0</v>
      </c>
      <c r="J4714" s="84" t="b">
        <v>0</v>
      </c>
      <c r="K4714" s="84" t="b">
        <v>0</v>
      </c>
      <c r="L4714" s="84" t="b">
        <v>0</v>
      </c>
    </row>
    <row r="4715" spans="1:12" x14ac:dyDescent="0.25">
      <c r="A4715" s="84" t="s">
        <v>2922</v>
      </c>
      <c r="B4715" s="84" t="s">
        <v>2917</v>
      </c>
      <c r="C4715" s="84">
        <v>2</v>
      </c>
      <c r="D4715" s="122">
        <v>2.3126237163372926E-3</v>
      </c>
      <c r="E4715" s="122">
        <v>0.99033885478760142</v>
      </c>
      <c r="F4715" s="84" t="s">
        <v>12040</v>
      </c>
      <c r="G4715" s="84" t="b">
        <v>0</v>
      </c>
      <c r="H4715" s="84" t="b">
        <v>0</v>
      </c>
      <c r="I4715" s="84" t="b">
        <v>0</v>
      </c>
      <c r="J4715" s="84" t="b">
        <v>0</v>
      </c>
      <c r="K4715" s="84" t="b">
        <v>0</v>
      </c>
      <c r="L4715" s="84" t="b">
        <v>0</v>
      </c>
    </row>
    <row r="4716" spans="1:12" x14ac:dyDescent="0.25">
      <c r="A4716" s="84" t="s">
        <v>2793</v>
      </c>
      <c r="B4716" s="84" t="s">
        <v>14633</v>
      </c>
      <c r="C4716" s="84">
        <v>2</v>
      </c>
      <c r="D4716" s="122">
        <v>2.3126237163372926E-3</v>
      </c>
      <c r="E4716" s="122">
        <v>1.5536462571235472</v>
      </c>
      <c r="F4716" s="84" t="s">
        <v>12040</v>
      </c>
      <c r="G4716" s="84" t="b">
        <v>0</v>
      </c>
      <c r="H4716" s="84" t="b">
        <v>0</v>
      </c>
      <c r="I4716" s="84" t="b">
        <v>0</v>
      </c>
      <c r="J4716" s="84" t="b">
        <v>0</v>
      </c>
      <c r="K4716" s="84" t="b">
        <v>0</v>
      </c>
      <c r="L4716" s="84" t="b">
        <v>0</v>
      </c>
    </row>
    <row r="4717" spans="1:12" x14ac:dyDescent="0.25">
      <c r="A4717" s="84" t="s">
        <v>740</v>
      </c>
      <c r="B4717" s="84" t="s">
        <v>14237</v>
      </c>
      <c r="C4717" s="84">
        <v>2</v>
      </c>
      <c r="D4717" s="122">
        <v>2.3126237163372926E-3</v>
      </c>
      <c r="E4717" s="122">
        <v>0.63559033522676212</v>
      </c>
      <c r="F4717" s="84" t="s">
        <v>12040</v>
      </c>
      <c r="G4717" s="84" t="b">
        <v>0</v>
      </c>
      <c r="H4717" s="84" t="b">
        <v>0</v>
      </c>
      <c r="I4717" s="84" t="b">
        <v>0</v>
      </c>
      <c r="J4717" s="84" t="b">
        <v>0</v>
      </c>
      <c r="K4717" s="84" t="b">
        <v>0</v>
      </c>
      <c r="L4717" s="84" t="b">
        <v>0</v>
      </c>
    </row>
    <row r="4718" spans="1:12" x14ac:dyDescent="0.25">
      <c r="A4718" s="84" t="s">
        <v>12367</v>
      </c>
      <c r="B4718" s="84" t="s">
        <v>14205</v>
      </c>
      <c r="C4718" s="84">
        <v>2</v>
      </c>
      <c r="D4718" s="122">
        <v>2.3126237163372926E-3</v>
      </c>
      <c r="E4718" s="122">
        <v>1.1250374286850577</v>
      </c>
      <c r="F4718" s="84" t="s">
        <v>12040</v>
      </c>
      <c r="G4718" s="84" t="b">
        <v>0</v>
      </c>
      <c r="H4718" s="84" t="b">
        <v>0</v>
      </c>
      <c r="I4718" s="84" t="b">
        <v>0</v>
      </c>
      <c r="J4718" s="84" t="b">
        <v>1</v>
      </c>
      <c r="K4718" s="84" t="b">
        <v>0</v>
      </c>
      <c r="L4718" s="84" t="b">
        <v>0</v>
      </c>
    </row>
    <row r="4719" spans="1:12" x14ac:dyDescent="0.25">
      <c r="A4719" s="84" t="s">
        <v>14211</v>
      </c>
      <c r="B4719" s="84" t="s">
        <v>2803</v>
      </c>
      <c r="C4719" s="84">
        <v>2</v>
      </c>
      <c r="D4719" s="122">
        <v>2.3126237163372926E-3</v>
      </c>
      <c r="E4719" s="122">
        <v>0.38827886345963908</v>
      </c>
      <c r="F4719" s="84" t="s">
        <v>12040</v>
      </c>
      <c r="G4719" s="84" t="b">
        <v>0</v>
      </c>
      <c r="H4719" s="84" t="b">
        <v>0</v>
      </c>
      <c r="I4719" s="84" t="b">
        <v>0</v>
      </c>
      <c r="J4719" s="84" t="b">
        <v>0</v>
      </c>
      <c r="K4719" s="84" t="b">
        <v>0</v>
      </c>
      <c r="L4719" s="84" t="b">
        <v>0</v>
      </c>
    </row>
    <row r="4720" spans="1:12" x14ac:dyDescent="0.25">
      <c r="A4720" s="84" t="s">
        <v>2803</v>
      </c>
      <c r="B4720" s="84" t="s">
        <v>2803</v>
      </c>
      <c r="C4720" s="84">
        <v>2</v>
      </c>
      <c r="D4720" s="122">
        <v>2.3126237163372926E-3</v>
      </c>
      <c r="E4720" s="122">
        <v>-0.28266241727613617</v>
      </c>
      <c r="F4720" s="84" t="s">
        <v>12040</v>
      </c>
      <c r="G4720" s="84" t="b">
        <v>0</v>
      </c>
      <c r="H4720" s="84" t="b">
        <v>0</v>
      </c>
      <c r="I4720" s="84" t="b">
        <v>0</v>
      </c>
      <c r="J4720" s="84" t="b">
        <v>0</v>
      </c>
      <c r="K4720" s="84" t="b">
        <v>0</v>
      </c>
      <c r="L4720" s="84" t="b">
        <v>0</v>
      </c>
    </row>
    <row r="4721" spans="1:12" x14ac:dyDescent="0.25">
      <c r="A4721" s="84" t="s">
        <v>14226</v>
      </c>
      <c r="B4721" s="84" t="s">
        <v>2713</v>
      </c>
      <c r="C4721" s="84">
        <v>2</v>
      </c>
      <c r="D4721" s="122">
        <v>2.3126237163372926E-3</v>
      </c>
      <c r="E4721" s="122">
        <v>2.0203020781650447</v>
      </c>
      <c r="F4721" s="84" t="s">
        <v>12040</v>
      </c>
      <c r="G4721" s="84" t="b">
        <v>1</v>
      </c>
      <c r="H4721" s="84" t="b">
        <v>0</v>
      </c>
      <c r="I4721" s="84" t="b">
        <v>0</v>
      </c>
      <c r="J4721" s="84" t="b">
        <v>0</v>
      </c>
      <c r="K4721" s="84" t="b">
        <v>0</v>
      </c>
      <c r="L4721" s="84" t="b">
        <v>0</v>
      </c>
    </row>
    <row r="4722" spans="1:12" x14ac:dyDescent="0.25">
      <c r="A4722" s="84" t="s">
        <v>2713</v>
      </c>
      <c r="B4722" s="84" t="s">
        <v>14554</v>
      </c>
      <c r="C4722" s="84">
        <v>2</v>
      </c>
      <c r="D4722" s="122">
        <v>2.3126237163372926E-3</v>
      </c>
      <c r="E4722" s="122">
        <v>2.321332073829026</v>
      </c>
      <c r="F4722" s="84" t="s">
        <v>12040</v>
      </c>
      <c r="G4722" s="84" t="b">
        <v>0</v>
      </c>
      <c r="H4722" s="84" t="b">
        <v>0</v>
      </c>
      <c r="I4722" s="84" t="b">
        <v>0</v>
      </c>
      <c r="J4722" s="84" t="b">
        <v>0</v>
      </c>
      <c r="K4722" s="84" t="b">
        <v>0</v>
      </c>
      <c r="L4722" s="84" t="b">
        <v>0</v>
      </c>
    </row>
    <row r="4723" spans="1:12" x14ac:dyDescent="0.25">
      <c r="A4723" s="84" t="s">
        <v>14554</v>
      </c>
      <c r="B4723" s="84" t="s">
        <v>2679</v>
      </c>
      <c r="C4723" s="84">
        <v>2</v>
      </c>
      <c r="D4723" s="122">
        <v>2.3126237163372926E-3</v>
      </c>
      <c r="E4723" s="122">
        <v>1.2688030225528413</v>
      </c>
      <c r="F4723" s="84" t="s">
        <v>12040</v>
      </c>
      <c r="G4723" s="84" t="b">
        <v>0</v>
      </c>
      <c r="H4723" s="84" t="b">
        <v>0</v>
      </c>
      <c r="I4723" s="84" t="b">
        <v>0</v>
      </c>
      <c r="J4723" s="84" t="b">
        <v>0</v>
      </c>
      <c r="K4723" s="84" t="b">
        <v>0</v>
      </c>
      <c r="L4723" s="84" t="b">
        <v>0</v>
      </c>
    </row>
    <row r="4724" spans="1:12" x14ac:dyDescent="0.25">
      <c r="A4724" s="84" t="s">
        <v>2788</v>
      </c>
      <c r="B4724" s="84" t="s">
        <v>2793</v>
      </c>
      <c r="C4724" s="84">
        <v>2</v>
      </c>
      <c r="D4724" s="122">
        <v>2.3126237163372926E-3</v>
      </c>
      <c r="E4724" s="122">
        <v>-0.34518590672585503</v>
      </c>
      <c r="F4724" s="84" t="s">
        <v>12040</v>
      </c>
      <c r="G4724" s="84" t="b">
        <v>0</v>
      </c>
      <c r="H4724" s="84" t="b">
        <v>0</v>
      </c>
      <c r="I4724" s="84" t="b">
        <v>0</v>
      </c>
      <c r="J4724" s="84" t="b">
        <v>0</v>
      </c>
      <c r="K4724" s="84" t="b">
        <v>0</v>
      </c>
      <c r="L4724" s="84" t="b">
        <v>0</v>
      </c>
    </row>
    <row r="4725" spans="1:12" x14ac:dyDescent="0.25">
      <c r="A4725" s="84" t="s">
        <v>2793</v>
      </c>
      <c r="B4725" s="84" t="s">
        <v>15094</v>
      </c>
      <c r="C4725" s="84">
        <v>2</v>
      </c>
      <c r="D4725" s="122">
        <v>2.3126237163372926E-3</v>
      </c>
      <c r="E4725" s="122">
        <v>1.5536462571235472</v>
      </c>
      <c r="F4725" s="84" t="s">
        <v>12040</v>
      </c>
      <c r="G4725" s="84" t="b">
        <v>0</v>
      </c>
      <c r="H4725" s="84" t="b">
        <v>0</v>
      </c>
      <c r="I4725" s="84" t="b">
        <v>0</v>
      </c>
      <c r="J4725" s="84" t="b">
        <v>0</v>
      </c>
      <c r="K4725" s="84" t="b">
        <v>0</v>
      </c>
      <c r="L4725" s="84" t="b">
        <v>0</v>
      </c>
    </row>
    <row r="4726" spans="1:12" x14ac:dyDescent="0.25">
      <c r="A4726" s="84" t="s">
        <v>15094</v>
      </c>
      <c r="B4726" s="84" t="s">
        <v>731</v>
      </c>
      <c r="C4726" s="84">
        <v>2</v>
      </c>
      <c r="D4726" s="122">
        <v>2.3126237163372926E-3</v>
      </c>
      <c r="E4726" s="122">
        <v>1.0730084286810475</v>
      </c>
      <c r="F4726" s="84" t="s">
        <v>12040</v>
      </c>
      <c r="G4726" s="84" t="b">
        <v>0</v>
      </c>
      <c r="H4726" s="84" t="b">
        <v>0</v>
      </c>
      <c r="I4726" s="84" t="b">
        <v>0</v>
      </c>
      <c r="J4726" s="84" t="b">
        <v>0</v>
      </c>
      <c r="K4726" s="84" t="b">
        <v>0</v>
      </c>
      <c r="L4726" s="84" t="b">
        <v>0</v>
      </c>
    </row>
    <row r="4727" spans="1:12" x14ac:dyDescent="0.25">
      <c r="A4727" s="84" t="s">
        <v>14226</v>
      </c>
      <c r="B4727" s="84" t="s">
        <v>796</v>
      </c>
      <c r="C4727" s="84">
        <v>2</v>
      </c>
      <c r="D4727" s="122">
        <v>2.3126237163372926E-3</v>
      </c>
      <c r="E4727" s="122">
        <v>2.0203020781650447</v>
      </c>
      <c r="F4727" s="84" t="s">
        <v>12040</v>
      </c>
      <c r="G4727" s="84" t="b">
        <v>1</v>
      </c>
      <c r="H4727" s="84" t="b">
        <v>0</v>
      </c>
      <c r="I4727" s="84" t="b">
        <v>0</v>
      </c>
      <c r="J4727" s="84" t="b">
        <v>0</v>
      </c>
      <c r="K4727" s="84" t="b">
        <v>0</v>
      </c>
      <c r="L4727" s="84" t="b">
        <v>0</v>
      </c>
    </row>
    <row r="4728" spans="1:12" x14ac:dyDescent="0.25">
      <c r="A4728" s="84" t="s">
        <v>14469</v>
      </c>
      <c r="B4728" s="84" t="s">
        <v>2788</v>
      </c>
      <c r="C4728" s="84">
        <v>2</v>
      </c>
      <c r="D4728" s="122">
        <v>2.3126237163372926E-3</v>
      </c>
      <c r="E4728" s="122">
        <v>0.92588086556068294</v>
      </c>
      <c r="F4728" s="84" t="s">
        <v>12040</v>
      </c>
      <c r="G4728" s="84" t="b">
        <v>0</v>
      </c>
      <c r="H4728" s="84" t="b">
        <v>0</v>
      </c>
      <c r="I4728" s="84" t="b">
        <v>0</v>
      </c>
      <c r="J4728" s="84" t="b">
        <v>0</v>
      </c>
      <c r="K4728" s="84" t="b">
        <v>0</v>
      </c>
      <c r="L4728" s="84" t="b">
        <v>0</v>
      </c>
    </row>
    <row r="4729" spans="1:12" x14ac:dyDescent="0.25">
      <c r="A4729" s="84" t="s">
        <v>12364</v>
      </c>
      <c r="B4729" s="84" t="s">
        <v>796</v>
      </c>
      <c r="C4729" s="84">
        <v>2</v>
      </c>
      <c r="D4729" s="122">
        <v>2.3126237163372926E-3</v>
      </c>
      <c r="E4729" s="122">
        <v>1.0782940251427313</v>
      </c>
      <c r="F4729" s="84" t="s">
        <v>12040</v>
      </c>
      <c r="G4729" s="84" t="b">
        <v>0</v>
      </c>
      <c r="H4729" s="84" t="b">
        <v>0</v>
      </c>
      <c r="I4729" s="84" t="b">
        <v>0</v>
      </c>
      <c r="J4729" s="84" t="b">
        <v>0</v>
      </c>
      <c r="K4729" s="84" t="b">
        <v>0</v>
      </c>
      <c r="L4729" s="84" t="b">
        <v>0</v>
      </c>
    </row>
    <row r="4730" spans="1:12" x14ac:dyDescent="0.25">
      <c r="A4730" s="84" t="s">
        <v>796</v>
      </c>
      <c r="B4730" s="84" t="s">
        <v>12259</v>
      </c>
      <c r="C4730" s="84">
        <v>2</v>
      </c>
      <c r="D4730" s="122">
        <v>2.3126237163372926E-3</v>
      </c>
      <c r="E4730" s="122">
        <v>1.7772640294787501</v>
      </c>
      <c r="F4730" s="84" t="s">
        <v>12040</v>
      </c>
      <c r="G4730" s="84" t="b">
        <v>0</v>
      </c>
      <c r="H4730" s="84" t="b">
        <v>0</v>
      </c>
      <c r="I4730" s="84" t="b">
        <v>0</v>
      </c>
      <c r="J4730" s="84" t="b">
        <v>0</v>
      </c>
      <c r="K4730" s="84" t="b">
        <v>0</v>
      </c>
      <c r="L4730" s="84" t="b">
        <v>0</v>
      </c>
    </row>
    <row r="4731" spans="1:12" x14ac:dyDescent="0.25">
      <c r="A4731" s="84" t="s">
        <v>12259</v>
      </c>
      <c r="B4731" s="84" t="s">
        <v>731</v>
      </c>
      <c r="C4731" s="84">
        <v>2</v>
      </c>
      <c r="D4731" s="122">
        <v>2.3126237163372926E-3</v>
      </c>
      <c r="E4731" s="122">
        <v>0.52894038433077195</v>
      </c>
      <c r="F4731" s="84" t="s">
        <v>12040</v>
      </c>
      <c r="G4731" s="84" t="b">
        <v>0</v>
      </c>
      <c r="H4731" s="84" t="b">
        <v>0</v>
      </c>
      <c r="I4731" s="84" t="b">
        <v>0</v>
      </c>
      <c r="J4731" s="84" t="b">
        <v>0</v>
      </c>
      <c r="K4731" s="84" t="b">
        <v>0</v>
      </c>
      <c r="L4731" s="84" t="b">
        <v>0</v>
      </c>
    </row>
    <row r="4732" spans="1:12" x14ac:dyDescent="0.25">
      <c r="A4732" s="84" t="s">
        <v>363</v>
      </c>
      <c r="B4732" s="84" t="s">
        <v>12363</v>
      </c>
      <c r="C4732" s="84">
        <v>2</v>
      </c>
      <c r="D4732" s="122">
        <v>2.3126237163372926E-3</v>
      </c>
      <c r="E4732" s="122">
        <v>1.1172120911731009</v>
      </c>
      <c r="F4732" s="84" t="s">
        <v>12040</v>
      </c>
      <c r="G4732" s="84" t="b">
        <v>0</v>
      </c>
      <c r="H4732" s="84" t="b">
        <v>0</v>
      </c>
      <c r="I4732" s="84" t="b">
        <v>0</v>
      </c>
      <c r="J4732" s="84" t="b">
        <v>0</v>
      </c>
      <c r="K4732" s="84" t="b">
        <v>0</v>
      </c>
      <c r="L4732" s="84" t="b">
        <v>0</v>
      </c>
    </row>
    <row r="4733" spans="1:12" x14ac:dyDescent="0.25">
      <c r="A4733" s="84" t="s">
        <v>12367</v>
      </c>
      <c r="B4733" s="84" t="s">
        <v>12368</v>
      </c>
      <c r="C4733" s="84">
        <v>25</v>
      </c>
      <c r="D4733" s="122">
        <v>0</v>
      </c>
      <c r="E4733" s="122">
        <v>0.9242792860618817</v>
      </c>
      <c r="F4733" s="84" t="s">
        <v>12041</v>
      </c>
      <c r="G4733" s="84" t="b">
        <v>0</v>
      </c>
      <c r="H4733" s="84" t="b">
        <v>0</v>
      </c>
      <c r="I4733" s="84" t="b">
        <v>0</v>
      </c>
      <c r="J4733" s="84" t="b">
        <v>0</v>
      </c>
      <c r="K4733" s="84" t="b">
        <v>0</v>
      </c>
      <c r="L4733" s="84" t="b">
        <v>0</v>
      </c>
    </row>
    <row r="4734" spans="1:12" x14ac:dyDescent="0.25">
      <c r="A4734" s="84" t="s">
        <v>12368</v>
      </c>
      <c r="B4734" s="84" t="s">
        <v>12350</v>
      </c>
      <c r="C4734" s="84">
        <v>25</v>
      </c>
      <c r="D4734" s="122">
        <v>0</v>
      </c>
      <c r="E4734" s="122">
        <v>0.9242792860618817</v>
      </c>
      <c r="F4734" s="84" t="s">
        <v>12041</v>
      </c>
      <c r="G4734" s="84" t="b">
        <v>0</v>
      </c>
      <c r="H4734" s="84" t="b">
        <v>0</v>
      </c>
      <c r="I4734" s="84" t="b">
        <v>0</v>
      </c>
      <c r="J4734" s="84" t="b">
        <v>0</v>
      </c>
      <c r="K4734" s="84" t="b">
        <v>0</v>
      </c>
      <c r="L4734" s="84" t="b">
        <v>0</v>
      </c>
    </row>
    <row r="4735" spans="1:12" x14ac:dyDescent="0.25">
      <c r="A4735" s="84" t="s">
        <v>12350</v>
      </c>
      <c r="B4735" s="84" t="s">
        <v>12369</v>
      </c>
      <c r="C4735" s="84">
        <v>25</v>
      </c>
      <c r="D4735" s="122">
        <v>0</v>
      </c>
      <c r="E4735" s="122">
        <v>0.9242792860618817</v>
      </c>
      <c r="F4735" s="84" t="s">
        <v>12041</v>
      </c>
      <c r="G4735" s="84" t="b">
        <v>0</v>
      </c>
      <c r="H4735" s="84" t="b">
        <v>0</v>
      </c>
      <c r="I4735" s="84" t="b">
        <v>0</v>
      </c>
      <c r="J4735" s="84" t="b">
        <v>0</v>
      </c>
      <c r="K4735" s="84" t="b">
        <v>0</v>
      </c>
      <c r="L4735" s="84" t="b">
        <v>0</v>
      </c>
    </row>
    <row r="4736" spans="1:12" x14ac:dyDescent="0.25">
      <c r="A4736" s="84" t="s">
        <v>12369</v>
      </c>
      <c r="B4736" s="84" t="s">
        <v>2788</v>
      </c>
      <c r="C4736" s="84">
        <v>25</v>
      </c>
      <c r="D4736" s="122">
        <v>0</v>
      </c>
      <c r="E4736" s="122">
        <v>0.9242792860618817</v>
      </c>
      <c r="F4736" s="84" t="s">
        <v>12041</v>
      </c>
      <c r="G4736" s="84" t="b">
        <v>0</v>
      </c>
      <c r="H4736" s="84" t="b">
        <v>0</v>
      </c>
      <c r="I4736" s="84" t="b">
        <v>0</v>
      </c>
      <c r="J4736" s="84" t="b">
        <v>0</v>
      </c>
      <c r="K4736" s="84" t="b">
        <v>0</v>
      </c>
      <c r="L4736" s="84" t="b">
        <v>0</v>
      </c>
    </row>
    <row r="4737" spans="1:12" x14ac:dyDescent="0.25">
      <c r="A4737" s="84" t="s">
        <v>2788</v>
      </c>
      <c r="B4737" s="84" t="s">
        <v>2679</v>
      </c>
      <c r="C4737" s="84">
        <v>25</v>
      </c>
      <c r="D4737" s="122">
        <v>0</v>
      </c>
      <c r="E4737" s="122">
        <v>0.9242792860618817</v>
      </c>
      <c r="F4737" s="84" t="s">
        <v>12041</v>
      </c>
      <c r="G4737" s="84" t="b">
        <v>0</v>
      </c>
      <c r="H4737" s="84" t="b">
        <v>0</v>
      </c>
      <c r="I4737" s="84" t="b">
        <v>0</v>
      </c>
      <c r="J4737" s="84" t="b">
        <v>0</v>
      </c>
      <c r="K4737" s="84" t="b">
        <v>0</v>
      </c>
      <c r="L4737" s="84" t="b">
        <v>0</v>
      </c>
    </row>
    <row r="4738" spans="1:12" x14ac:dyDescent="0.25">
      <c r="A4738" s="84" t="s">
        <v>2679</v>
      </c>
      <c r="B4738" s="84" t="s">
        <v>2713</v>
      </c>
      <c r="C4738" s="84">
        <v>25</v>
      </c>
      <c r="D4738" s="122">
        <v>0</v>
      </c>
      <c r="E4738" s="122">
        <v>0.9242792860618817</v>
      </c>
      <c r="F4738" s="84" t="s">
        <v>12041</v>
      </c>
      <c r="G4738" s="84" t="b">
        <v>0</v>
      </c>
      <c r="H4738" s="84" t="b">
        <v>0</v>
      </c>
      <c r="I4738" s="84" t="b">
        <v>0</v>
      </c>
      <c r="J4738" s="84" t="b">
        <v>0</v>
      </c>
      <c r="K4738" s="84" t="b">
        <v>0</v>
      </c>
      <c r="L4738" s="84" t="b">
        <v>0</v>
      </c>
    </row>
    <row r="4739" spans="1:12" x14ac:dyDescent="0.25">
      <c r="A4739" s="84" t="s">
        <v>2713</v>
      </c>
      <c r="B4739" s="84" t="s">
        <v>855</v>
      </c>
      <c r="C4739" s="84">
        <v>25</v>
      </c>
      <c r="D4739" s="122">
        <v>0</v>
      </c>
      <c r="E4739" s="122">
        <v>0.9242792860618817</v>
      </c>
      <c r="F4739" s="84" t="s">
        <v>12041</v>
      </c>
      <c r="G4739" s="84" t="b">
        <v>0</v>
      </c>
      <c r="H4739" s="84" t="b">
        <v>0</v>
      </c>
      <c r="I4739" s="84" t="b">
        <v>0</v>
      </c>
      <c r="J4739" s="84" t="b">
        <v>0</v>
      </c>
      <c r="K4739" s="84" t="b">
        <v>0</v>
      </c>
      <c r="L4739" s="84" t="b">
        <v>0</v>
      </c>
    </row>
    <row r="4740" spans="1:12" x14ac:dyDescent="0.25">
      <c r="A4740" s="84" t="s">
        <v>757</v>
      </c>
      <c r="B4740" s="84" t="s">
        <v>12367</v>
      </c>
      <c r="C4740" s="84">
        <v>24</v>
      </c>
      <c r="D4740" s="122">
        <v>1.8105974768100374E-3</v>
      </c>
      <c r="E4740" s="122">
        <v>0.94200805302231327</v>
      </c>
      <c r="F4740" s="84" t="s">
        <v>12041</v>
      </c>
      <c r="G4740" s="84" t="b">
        <v>0</v>
      </c>
      <c r="H4740" s="84" t="b">
        <v>0</v>
      </c>
      <c r="I4740" s="84" t="b">
        <v>0</v>
      </c>
      <c r="J4740" s="84" t="b">
        <v>0</v>
      </c>
      <c r="K4740" s="84" t="b">
        <v>0</v>
      </c>
      <c r="L4740" s="84" t="b">
        <v>0</v>
      </c>
    </row>
    <row r="4741" spans="1:12" x14ac:dyDescent="0.25">
      <c r="A4741" s="84" t="s">
        <v>12372</v>
      </c>
      <c r="B4741" s="84" t="s">
        <v>2687</v>
      </c>
      <c r="C4741" s="84">
        <v>25</v>
      </c>
      <c r="D4741" s="122">
        <v>0</v>
      </c>
      <c r="E4741" s="122">
        <v>1.0805709895756306</v>
      </c>
      <c r="F4741" s="84" t="s">
        <v>12042</v>
      </c>
      <c r="G4741" s="84" t="b">
        <v>0</v>
      </c>
      <c r="H4741" s="84" t="b">
        <v>0</v>
      </c>
      <c r="I4741" s="84" t="b">
        <v>0</v>
      </c>
      <c r="J4741" s="84" t="b">
        <v>0</v>
      </c>
      <c r="K4741" s="84" t="b">
        <v>0</v>
      </c>
      <c r="L4741" s="84" t="b">
        <v>0</v>
      </c>
    </row>
    <row r="4742" spans="1:12" x14ac:dyDescent="0.25">
      <c r="A4742" s="84" t="s">
        <v>2687</v>
      </c>
      <c r="B4742" s="84" t="s">
        <v>12373</v>
      </c>
      <c r="C4742" s="84">
        <v>25</v>
      </c>
      <c r="D4742" s="122">
        <v>0</v>
      </c>
      <c r="E4742" s="122">
        <v>1.0976043288744108</v>
      </c>
      <c r="F4742" s="84" t="s">
        <v>12042</v>
      </c>
      <c r="G4742" s="84" t="b">
        <v>0</v>
      </c>
      <c r="H4742" s="84" t="b">
        <v>0</v>
      </c>
      <c r="I4742" s="84" t="b">
        <v>0</v>
      </c>
      <c r="J4742" s="84" t="b">
        <v>0</v>
      </c>
      <c r="K4742" s="84" t="b">
        <v>0</v>
      </c>
      <c r="L4742" s="84" t="b">
        <v>0</v>
      </c>
    </row>
    <row r="4743" spans="1:12" x14ac:dyDescent="0.25">
      <c r="A4743" s="84" t="s">
        <v>12373</v>
      </c>
      <c r="B4743" s="84" t="s">
        <v>12374</v>
      </c>
      <c r="C4743" s="84">
        <v>25</v>
      </c>
      <c r="D4743" s="122">
        <v>0</v>
      </c>
      <c r="E4743" s="122">
        <v>1.0976043288744108</v>
      </c>
      <c r="F4743" s="84" t="s">
        <v>12042</v>
      </c>
      <c r="G4743" s="84" t="b">
        <v>0</v>
      </c>
      <c r="H4743" s="84" t="b">
        <v>0</v>
      </c>
      <c r="I4743" s="84" t="b">
        <v>0</v>
      </c>
      <c r="J4743" s="84" t="b">
        <v>0</v>
      </c>
      <c r="K4743" s="84" t="b">
        <v>0</v>
      </c>
      <c r="L4743" s="84" t="b">
        <v>0</v>
      </c>
    </row>
    <row r="4744" spans="1:12" x14ac:dyDescent="0.25">
      <c r="A4744" s="84" t="s">
        <v>12374</v>
      </c>
      <c r="B4744" s="84" t="s">
        <v>12375</v>
      </c>
      <c r="C4744" s="84">
        <v>25</v>
      </c>
      <c r="D4744" s="122">
        <v>0</v>
      </c>
      <c r="E4744" s="122">
        <v>1.0976043288744108</v>
      </c>
      <c r="F4744" s="84" t="s">
        <v>12042</v>
      </c>
      <c r="G4744" s="84" t="b">
        <v>0</v>
      </c>
      <c r="H4744" s="84" t="b">
        <v>0</v>
      </c>
      <c r="I4744" s="84" t="b">
        <v>0</v>
      </c>
      <c r="J4744" s="84" t="b">
        <v>0</v>
      </c>
      <c r="K4744" s="84" t="b">
        <v>0</v>
      </c>
      <c r="L4744" s="84" t="b">
        <v>0</v>
      </c>
    </row>
    <row r="4745" spans="1:12" x14ac:dyDescent="0.25">
      <c r="A4745" s="84" t="s">
        <v>12375</v>
      </c>
      <c r="B4745" s="84" t="s">
        <v>12371</v>
      </c>
      <c r="C4745" s="84">
        <v>25</v>
      </c>
      <c r="D4745" s="122">
        <v>0</v>
      </c>
      <c r="E4745" s="122">
        <v>1.0641805733874612</v>
      </c>
      <c r="F4745" s="84" t="s">
        <v>12042</v>
      </c>
      <c r="G4745" s="84" t="b">
        <v>0</v>
      </c>
      <c r="H4745" s="84" t="b">
        <v>0</v>
      </c>
      <c r="I4745" s="84" t="b">
        <v>0</v>
      </c>
      <c r="J4745" s="84" t="b">
        <v>1</v>
      </c>
      <c r="K4745" s="84" t="b">
        <v>0</v>
      </c>
      <c r="L4745" s="84" t="b">
        <v>0</v>
      </c>
    </row>
    <row r="4746" spans="1:12" x14ac:dyDescent="0.25">
      <c r="A4746" s="84" t="s">
        <v>12371</v>
      </c>
      <c r="B4746" s="84" t="s">
        <v>12376</v>
      </c>
      <c r="C4746" s="84">
        <v>25</v>
      </c>
      <c r="D4746" s="122">
        <v>0</v>
      </c>
      <c r="E4746" s="122">
        <v>1.0641805733874612</v>
      </c>
      <c r="F4746" s="84" t="s">
        <v>12042</v>
      </c>
      <c r="G4746" s="84" t="b">
        <v>1</v>
      </c>
      <c r="H4746" s="84" t="b">
        <v>0</v>
      </c>
      <c r="I4746" s="84" t="b">
        <v>0</v>
      </c>
      <c r="J4746" s="84" t="b">
        <v>0</v>
      </c>
      <c r="K4746" s="84" t="b">
        <v>0</v>
      </c>
      <c r="L4746" s="84" t="b">
        <v>0</v>
      </c>
    </row>
    <row r="4747" spans="1:12" x14ac:dyDescent="0.25">
      <c r="A4747" s="84" t="s">
        <v>12376</v>
      </c>
      <c r="B4747" s="84" t="s">
        <v>12377</v>
      </c>
      <c r="C4747" s="84">
        <v>25</v>
      </c>
      <c r="D4747" s="122">
        <v>0</v>
      </c>
      <c r="E4747" s="122">
        <v>1.0976043288744108</v>
      </c>
      <c r="F4747" s="84" t="s">
        <v>12042</v>
      </c>
      <c r="G4747" s="84" t="b">
        <v>0</v>
      </c>
      <c r="H4747" s="84" t="b">
        <v>0</v>
      </c>
      <c r="I4747" s="84" t="b">
        <v>0</v>
      </c>
      <c r="J4747" s="84" t="b">
        <v>0</v>
      </c>
      <c r="K4747" s="84" t="b">
        <v>0</v>
      </c>
      <c r="L4747" s="84" t="b">
        <v>0</v>
      </c>
    </row>
    <row r="4748" spans="1:12" x14ac:dyDescent="0.25">
      <c r="A4748" s="84" t="s">
        <v>12377</v>
      </c>
      <c r="B4748" s="84" t="s">
        <v>12378</v>
      </c>
      <c r="C4748" s="84">
        <v>25</v>
      </c>
      <c r="D4748" s="122">
        <v>0</v>
      </c>
      <c r="E4748" s="122">
        <v>1.0976043288744108</v>
      </c>
      <c r="F4748" s="84" t="s">
        <v>12042</v>
      </c>
      <c r="G4748" s="84" t="b">
        <v>0</v>
      </c>
      <c r="H4748" s="84" t="b">
        <v>0</v>
      </c>
      <c r="I4748" s="84" t="b">
        <v>0</v>
      </c>
      <c r="J4748" s="84" t="b">
        <v>0</v>
      </c>
      <c r="K4748" s="84" t="b">
        <v>0</v>
      </c>
      <c r="L4748" s="84" t="b">
        <v>0</v>
      </c>
    </row>
    <row r="4749" spans="1:12" x14ac:dyDescent="0.25">
      <c r="A4749" s="84" t="s">
        <v>12378</v>
      </c>
      <c r="B4749" s="84" t="s">
        <v>12379</v>
      </c>
      <c r="C4749" s="84">
        <v>25</v>
      </c>
      <c r="D4749" s="122">
        <v>0</v>
      </c>
      <c r="E4749" s="122">
        <v>1.0976043288744108</v>
      </c>
      <c r="F4749" s="84" t="s">
        <v>12042</v>
      </c>
      <c r="G4749" s="84" t="b">
        <v>0</v>
      </c>
      <c r="H4749" s="84" t="b">
        <v>0</v>
      </c>
      <c r="I4749" s="84" t="b">
        <v>0</v>
      </c>
      <c r="J4749" s="84" t="b">
        <v>0</v>
      </c>
      <c r="K4749" s="84" t="b">
        <v>0</v>
      </c>
      <c r="L4749" s="84" t="b">
        <v>0</v>
      </c>
    </row>
    <row r="4750" spans="1:12" x14ac:dyDescent="0.25">
      <c r="A4750" s="84" t="s">
        <v>12379</v>
      </c>
      <c r="B4750" s="84" t="s">
        <v>14201</v>
      </c>
      <c r="C4750" s="84">
        <v>25</v>
      </c>
      <c r="D4750" s="122">
        <v>0</v>
      </c>
      <c r="E4750" s="122">
        <v>1.0976043288744108</v>
      </c>
      <c r="F4750" s="84" t="s">
        <v>12042</v>
      </c>
      <c r="G4750" s="84" t="b">
        <v>0</v>
      </c>
      <c r="H4750" s="84" t="b">
        <v>0</v>
      </c>
      <c r="I4750" s="84" t="b">
        <v>0</v>
      </c>
      <c r="J4750" s="84" t="b">
        <v>0</v>
      </c>
      <c r="K4750" s="84" t="b">
        <v>0</v>
      </c>
      <c r="L4750" s="84" t="b">
        <v>0</v>
      </c>
    </row>
    <row r="4751" spans="1:12" x14ac:dyDescent="0.25">
      <c r="A4751" s="84" t="s">
        <v>14201</v>
      </c>
      <c r="B4751" s="84" t="s">
        <v>14222</v>
      </c>
      <c r="C4751" s="84">
        <v>25</v>
      </c>
      <c r="D4751" s="122">
        <v>0</v>
      </c>
      <c r="E4751" s="122">
        <v>1.0976043288744108</v>
      </c>
      <c r="F4751" s="84" t="s">
        <v>12042</v>
      </c>
      <c r="G4751" s="84" t="b">
        <v>0</v>
      </c>
      <c r="H4751" s="84" t="b">
        <v>0</v>
      </c>
      <c r="I4751" s="84" t="b">
        <v>0</v>
      </c>
      <c r="J4751" s="84" t="b">
        <v>0</v>
      </c>
      <c r="K4751" s="84" t="b">
        <v>0</v>
      </c>
      <c r="L4751" s="84" t="b">
        <v>0</v>
      </c>
    </row>
    <row r="4752" spans="1:12" x14ac:dyDescent="0.25">
      <c r="A4752" s="84" t="s">
        <v>323</v>
      </c>
      <c r="B4752" s="84" t="s">
        <v>12372</v>
      </c>
      <c r="C4752" s="84">
        <v>24</v>
      </c>
      <c r="D4752" s="122">
        <v>1.2588473581371562E-3</v>
      </c>
      <c r="E4752" s="122">
        <v>1.0976043288744108</v>
      </c>
      <c r="F4752" s="84" t="s">
        <v>12042</v>
      </c>
      <c r="G4752" s="84" t="b">
        <v>0</v>
      </c>
      <c r="H4752" s="84" t="b">
        <v>0</v>
      </c>
      <c r="I4752" s="84" t="b">
        <v>0</v>
      </c>
      <c r="J4752" s="84" t="b">
        <v>0</v>
      </c>
      <c r="K4752" s="84" t="b">
        <v>0</v>
      </c>
      <c r="L4752" s="84" t="b">
        <v>0</v>
      </c>
    </row>
    <row r="4753" spans="1:12" x14ac:dyDescent="0.25">
      <c r="A4753" s="84" t="s">
        <v>731</v>
      </c>
      <c r="B4753" s="84" t="s">
        <v>2803</v>
      </c>
      <c r="C4753" s="84">
        <v>7</v>
      </c>
      <c r="D4753" s="122">
        <v>1.3801028029081145E-2</v>
      </c>
      <c r="E4753" s="122">
        <v>0.97200636948546126</v>
      </c>
      <c r="F4753" s="84" t="s">
        <v>12043</v>
      </c>
      <c r="G4753" s="84" t="b">
        <v>0</v>
      </c>
      <c r="H4753" s="84" t="b">
        <v>0</v>
      </c>
      <c r="I4753" s="84" t="b">
        <v>0</v>
      </c>
      <c r="J4753" s="84" t="b">
        <v>0</v>
      </c>
      <c r="K4753" s="84" t="b">
        <v>0</v>
      </c>
      <c r="L4753" s="84" t="b">
        <v>0</v>
      </c>
    </row>
    <row r="4754" spans="1:12" x14ac:dyDescent="0.25">
      <c r="A4754" s="84" t="s">
        <v>12295</v>
      </c>
      <c r="B4754" s="84" t="s">
        <v>731</v>
      </c>
      <c r="C4754" s="84">
        <v>4</v>
      </c>
      <c r="D4754" s="122">
        <v>1.190345956042904E-2</v>
      </c>
      <c r="E4754" s="122">
        <v>0.93785209325115559</v>
      </c>
      <c r="F4754" s="84" t="s">
        <v>12043</v>
      </c>
      <c r="G4754" s="84" t="b">
        <v>0</v>
      </c>
      <c r="H4754" s="84" t="b">
        <v>0</v>
      </c>
      <c r="I4754" s="84" t="b">
        <v>0</v>
      </c>
      <c r="J4754" s="84" t="b">
        <v>0</v>
      </c>
      <c r="K4754" s="84" t="b">
        <v>0</v>
      </c>
      <c r="L4754" s="84" t="b">
        <v>0</v>
      </c>
    </row>
    <row r="4755" spans="1:12" x14ac:dyDescent="0.25">
      <c r="A4755" s="84" t="s">
        <v>855</v>
      </c>
      <c r="B4755" s="84" t="s">
        <v>12381</v>
      </c>
      <c r="C4755" s="84">
        <v>4</v>
      </c>
      <c r="D4755" s="122">
        <v>1.190345956042904E-2</v>
      </c>
      <c r="E4755" s="122">
        <v>1.7423322823571483</v>
      </c>
      <c r="F4755" s="84" t="s">
        <v>12043</v>
      </c>
      <c r="G4755" s="84" t="b">
        <v>0</v>
      </c>
      <c r="H4755" s="84" t="b">
        <v>0</v>
      </c>
      <c r="I4755" s="84" t="b">
        <v>0</v>
      </c>
      <c r="J4755" s="84" t="b">
        <v>0</v>
      </c>
      <c r="K4755" s="84" t="b">
        <v>0</v>
      </c>
      <c r="L4755" s="84" t="b">
        <v>0</v>
      </c>
    </row>
    <row r="4756" spans="1:12" x14ac:dyDescent="0.25">
      <c r="A4756" s="84" t="s">
        <v>2803</v>
      </c>
      <c r="B4756" s="84" t="s">
        <v>12382</v>
      </c>
      <c r="C4756" s="84">
        <v>3</v>
      </c>
      <c r="D4756" s="122">
        <v>1.0476421983647812E-2</v>
      </c>
      <c r="E4756" s="122">
        <v>1.4992942336708539</v>
      </c>
      <c r="F4756" s="84" t="s">
        <v>12043</v>
      </c>
      <c r="G4756" s="84" t="b">
        <v>0</v>
      </c>
      <c r="H4756" s="84" t="b">
        <v>0</v>
      </c>
      <c r="I4756" s="84" t="b">
        <v>0</v>
      </c>
      <c r="J4756" s="84" t="b">
        <v>0</v>
      </c>
      <c r="K4756" s="84" t="b">
        <v>0</v>
      </c>
      <c r="L4756" s="84" t="b">
        <v>0</v>
      </c>
    </row>
    <row r="4757" spans="1:12" x14ac:dyDescent="0.25">
      <c r="A4757" s="84" t="s">
        <v>12382</v>
      </c>
      <c r="B4757" s="84" t="s">
        <v>14212</v>
      </c>
      <c r="C4757" s="84">
        <v>3</v>
      </c>
      <c r="D4757" s="122">
        <v>1.0476421983647812E-2</v>
      </c>
      <c r="E4757" s="122">
        <v>1.8672710189654482</v>
      </c>
      <c r="F4757" s="84" t="s">
        <v>12043</v>
      </c>
      <c r="G4757" s="84" t="b">
        <v>0</v>
      </c>
      <c r="H4757" s="84" t="b">
        <v>0</v>
      </c>
      <c r="I4757" s="84" t="b">
        <v>0</v>
      </c>
      <c r="J4757" s="84" t="b">
        <v>1</v>
      </c>
      <c r="K4757" s="84" t="b">
        <v>0</v>
      </c>
      <c r="L4757" s="84" t="b">
        <v>0</v>
      </c>
    </row>
    <row r="4758" spans="1:12" x14ac:dyDescent="0.25">
      <c r="A4758" s="84" t="s">
        <v>14212</v>
      </c>
      <c r="B4758" s="84" t="s">
        <v>14671</v>
      </c>
      <c r="C4758" s="84">
        <v>3</v>
      </c>
      <c r="D4758" s="122">
        <v>1.0476421983647812E-2</v>
      </c>
      <c r="E4758" s="122">
        <v>1.8672710189654482</v>
      </c>
      <c r="F4758" s="84" t="s">
        <v>12043</v>
      </c>
      <c r="G4758" s="84" t="b">
        <v>1</v>
      </c>
      <c r="H4758" s="84" t="b">
        <v>0</v>
      </c>
      <c r="I4758" s="84" t="b">
        <v>0</v>
      </c>
      <c r="J4758" s="84" t="b">
        <v>0</v>
      </c>
      <c r="K4758" s="84" t="b">
        <v>0</v>
      </c>
      <c r="L4758" s="84" t="b">
        <v>0</v>
      </c>
    </row>
    <row r="4759" spans="1:12" x14ac:dyDescent="0.25">
      <c r="A4759" s="84" t="s">
        <v>14281</v>
      </c>
      <c r="B4759" s="84" t="s">
        <v>12295</v>
      </c>
      <c r="C4759" s="84">
        <v>3</v>
      </c>
      <c r="D4759" s="122">
        <v>1.0476421983647812E-2</v>
      </c>
      <c r="E4759" s="122">
        <v>1.566241023301467</v>
      </c>
      <c r="F4759" s="84" t="s">
        <v>12043</v>
      </c>
      <c r="G4759" s="84" t="b">
        <v>0</v>
      </c>
      <c r="H4759" s="84" t="b">
        <v>0</v>
      </c>
      <c r="I4759" s="84" t="b">
        <v>0</v>
      </c>
      <c r="J4759" s="84" t="b">
        <v>0</v>
      </c>
      <c r="K4759" s="84" t="b">
        <v>0</v>
      </c>
      <c r="L4759" s="84" t="b">
        <v>0</v>
      </c>
    </row>
    <row r="4760" spans="1:12" x14ac:dyDescent="0.25">
      <c r="A4760" s="84" t="s">
        <v>14867</v>
      </c>
      <c r="B4760" s="84" t="s">
        <v>14672</v>
      </c>
      <c r="C4760" s="84">
        <v>3</v>
      </c>
      <c r="D4760" s="122">
        <v>1.0476421983647812E-2</v>
      </c>
      <c r="E4760" s="122">
        <v>1.8672710189654482</v>
      </c>
      <c r="F4760" s="84" t="s">
        <v>12043</v>
      </c>
      <c r="G4760" s="84" t="b">
        <v>0</v>
      </c>
      <c r="H4760" s="84" t="b">
        <v>0</v>
      </c>
      <c r="I4760" s="84" t="b">
        <v>0</v>
      </c>
      <c r="J4760" s="84" t="b">
        <v>0</v>
      </c>
      <c r="K4760" s="84" t="b">
        <v>0</v>
      </c>
      <c r="L4760" s="84" t="b">
        <v>0</v>
      </c>
    </row>
    <row r="4761" spans="1:12" x14ac:dyDescent="0.25">
      <c r="A4761" s="84" t="s">
        <v>14672</v>
      </c>
      <c r="B4761" s="84" t="s">
        <v>874</v>
      </c>
      <c r="C4761" s="84">
        <v>3</v>
      </c>
      <c r="D4761" s="122">
        <v>1.0476421983647812E-2</v>
      </c>
      <c r="E4761" s="122">
        <v>1.566241023301467</v>
      </c>
      <c r="F4761" s="84" t="s">
        <v>12043</v>
      </c>
      <c r="G4761" s="84" t="b">
        <v>0</v>
      </c>
      <c r="H4761" s="84" t="b">
        <v>0</v>
      </c>
      <c r="I4761" s="84" t="b">
        <v>0</v>
      </c>
      <c r="J4761" s="84" t="b">
        <v>1</v>
      </c>
      <c r="K4761" s="84" t="b">
        <v>0</v>
      </c>
      <c r="L4761" s="84" t="b">
        <v>0</v>
      </c>
    </row>
    <row r="4762" spans="1:12" x14ac:dyDescent="0.25">
      <c r="A4762" s="84" t="s">
        <v>874</v>
      </c>
      <c r="B4762" s="84" t="s">
        <v>14868</v>
      </c>
      <c r="C4762" s="84">
        <v>3</v>
      </c>
      <c r="D4762" s="122">
        <v>1.0476421983647812E-2</v>
      </c>
      <c r="E4762" s="122">
        <v>1.4992942336708539</v>
      </c>
      <c r="F4762" s="84" t="s">
        <v>12043</v>
      </c>
      <c r="G4762" s="84" t="b">
        <v>1</v>
      </c>
      <c r="H4762" s="84" t="b">
        <v>0</v>
      </c>
      <c r="I4762" s="84" t="b">
        <v>0</v>
      </c>
      <c r="J4762" s="84" t="b">
        <v>0</v>
      </c>
      <c r="K4762" s="84" t="b">
        <v>0</v>
      </c>
      <c r="L4762" s="84" t="b">
        <v>0</v>
      </c>
    </row>
    <row r="4763" spans="1:12" x14ac:dyDescent="0.25">
      <c r="A4763" s="84" t="s">
        <v>14868</v>
      </c>
      <c r="B4763" s="84" t="s">
        <v>14673</v>
      </c>
      <c r="C4763" s="84">
        <v>3</v>
      </c>
      <c r="D4763" s="122">
        <v>1.0476421983647812E-2</v>
      </c>
      <c r="E4763" s="122">
        <v>1.8672710189654482</v>
      </c>
      <c r="F4763" s="84" t="s">
        <v>12043</v>
      </c>
      <c r="G4763" s="84" t="b">
        <v>0</v>
      </c>
      <c r="H4763" s="84" t="b">
        <v>0</v>
      </c>
      <c r="I4763" s="84" t="b">
        <v>0</v>
      </c>
      <c r="J4763" s="84" t="b">
        <v>0</v>
      </c>
      <c r="K4763" s="84" t="b">
        <v>0</v>
      </c>
      <c r="L4763" s="84" t="b">
        <v>0</v>
      </c>
    </row>
    <row r="4764" spans="1:12" x14ac:dyDescent="0.25">
      <c r="A4764" s="84" t="s">
        <v>14673</v>
      </c>
      <c r="B4764" s="84" t="s">
        <v>14440</v>
      </c>
      <c r="C4764" s="84">
        <v>3</v>
      </c>
      <c r="D4764" s="122">
        <v>1.0476421983647812E-2</v>
      </c>
      <c r="E4764" s="122">
        <v>1.8672710189654482</v>
      </c>
      <c r="F4764" s="84" t="s">
        <v>12043</v>
      </c>
      <c r="G4764" s="84" t="b">
        <v>0</v>
      </c>
      <c r="H4764" s="84" t="b">
        <v>0</v>
      </c>
      <c r="I4764" s="84" t="b">
        <v>0</v>
      </c>
      <c r="J4764" s="84" t="b">
        <v>0</v>
      </c>
      <c r="K4764" s="84" t="b">
        <v>0</v>
      </c>
      <c r="L4764" s="84" t="b">
        <v>0</v>
      </c>
    </row>
    <row r="4765" spans="1:12" x14ac:dyDescent="0.25">
      <c r="A4765" s="84" t="s">
        <v>14440</v>
      </c>
      <c r="B4765" s="84" t="s">
        <v>14869</v>
      </c>
      <c r="C4765" s="84">
        <v>3</v>
      </c>
      <c r="D4765" s="122">
        <v>1.0476421983647812E-2</v>
      </c>
      <c r="E4765" s="122">
        <v>1.8672710189654482</v>
      </c>
      <c r="F4765" s="84" t="s">
        <v>12043</v>
      </c>
      <c r="G4765" s="84" t="b">
        <v>0</v>
      </c>
      <c r="H4765" s="84" t="b">
        <v>0</v>
      </c>
      <c r="I4765" s="84" t="b">
        <v>0</v>
      </c>
      <c r="J4765" s="84" t="b">
        <v>1</v>
      </c>
      <c r="K4765" s="84" t="b">
        <v>0</v>
      </c>
      <c r="L4765" s="84" t="b">
        <v>0</v>
      </c>
    </row>
    <row r="4766" spans="1:12" x14ac:dyDescent="0.25">
      <c r="A4766" s="84" t="s">
        <v>14869</v>
      </c>
      <c r="B4766" s="84" t="s">
        <v>14870</v>
      </c>
      <c r="C4766" s="84">
        <v>3</v>
      </c>
      <c r="D4766" s="122">
        <v>1.0476421983647812E-2</v>
      </c>
      <c r="E4766" s="122">
        <v>1.8672710189654482</v>
      </c>
      <c r="F4766" s="84" t="s">
        <v>12043</v>
      </c>
      <c r="G4766" s="84" t="b">
        <v>1</v>
      </c>
      <c r="H4766" s="84" t="b">
        <v>0</v>
      </c>
      <c r="I4766" s="84" t="b">
        <v>0</v>
      </c>
      <c r="J4766" s="84" t="b">
        <v>0</v>
      </c>
      <c r="K4766" s="84" t="b">
        <v>0</v>
      </c>
      <c r="L4766" s="84" t="b">
        <v>0</v>
      </c>
    </row>
    <row r="4767" spans="1:12" x14ac:dyDescent="0.25">
      <c r="A4767" s="84" t="s">
        <v>14870</v>
      </c>
      <c r="B4767" s="84" t="s">
        <v>14223</v>
      </c>
      <c r="C4767" s="84">
        <v>3</v>
      </c>
      <c r="D4767" s="122">
        <v>1.0476421983647812E-2</v>
      </c>
      <c r="E4767" s="122">
        <v>1.8672710189654482</v>
      </c>
      <c r="F4767" s="84" t="s">
        <v>12043</v>
      </c>
      <c r="G4767" s="84" t="b">
        <v>0</v>
      </c>
      <c r="H4767" s="84" t="b">
        <v>0</v>
      </c>
      <c r="I4767" s="84" t="b">
        <v>0</v>
      </c>
      <c r="J4767" s="84" t="b">
        <v>0</v>
      </c>
      <c r="K4767" s="84" t="b">
        <v>0</v>
      </c>
      <c r="L4767" s="84" t="b">
        <v>0</v>
      </c>
    </row>
    <row r="4768" spans="1:12" x14ac:dyDescent="0.25">
      <c r="A4768" s="84" t="s">
        <v>14223</v>
      </c>
      <c r="B4768" s="84" t="s">
        <v>873</v>
      </c>
      <c r="C4768" s="84">
        <v>3</v>
      </c>
      <c r="D4768" s="122">
        <v>1.0476421983647812E-2</v>
      </c>
      <c r="E4768" s="122">
        <v>1.8672710189654482</v>
      </c>
      <c r="F4768" s="84" t="s">
        <v>12043</v>
      </c>
      <c r="G4768" s="84" t="b">
        <v>0</v>
      </c>
      <c r="H4768" s="84" t="b">
        <v>0</v>
      </c>
      <c r="I4768" s="84" t="b">
        <v>0</v>
      </c>
      <c r="J4768" s="84" t="b">
        <v>0</v>
      </c>
      <c r="K4768" s="84" t="b">
        <v>0</v>
      </c>
      <c r="L4768" s="84" t="b">
        <v>0</v>
      </c>
    </row>
    <row r="4769" spans="1:12" x14ac:dyDescent="0.25">
      <c r="A4769" s="84" t="s">
        <v>873</v>
      </c>
      <c r="B4769" s="84" t="s">
        <v>872</v>
      </c>
      <c r="C4769" s="84">
        <v>3</v>
      </c>
      <c r="D4769" s="122">
        <v>1.0476421983647812E-2</v>
      </c>
      <c r="E4769" s="122">
        <v>1.8672710189654482</v>
      </c>
      <c r="F4769" s="84" t="s">
        <v>12043</v>
      </c>
      <c r="G4769" s="84" t="b">
        <v>0</v>
      </c>
      <c r="H4769" s="84" t="b">
        <v>0</v>
      </c>
      <c r="I4769" s="84" t="b">
        <v>0</v>
      </c>
      <c r="J4769" s="84" t="b">
        <v>0</v>
      </c>
      <c r="K4769" s="84" t="b">
        <v>0</v>
      </c>
      <c r="L4769" s="84" t="b">
        <v>0</v>
      </c>
    </row>
    <row r="4770" spans="1:12" x14ac:dyDescent="0.25">
      <c r="A4770" s="84" t="s">
        <v>939</v>
      </c>
      <c r="B4770" s="84" t="s">
        <v>731</v>
      </c>
      <c r="C4770" s="84">
        <v>3</v>
      </c>
      <c r="D4770" s="122">
        <v>1.0476421983647812E-2</v>
      </c>
      <c r="E4770" s="122">
        <v>0.89209460269048046</v>
      </c>
      <c r="F4770" s="84" t="s">
        <v>12043</v>
      </c>
      <c r="G4770" s="84" t="b">
        <v>0</v>
      </c>
      <c r="H4770" s="84" t="b">
        <v>0</v>
      </c>
      <c r="I4770" s="84" t="b">
        <v>0</v>
      </c>
      <c r="J4770" s="84" t="b">
        <v>0</v>
      </c>
      <c r="K4770" s="84" t="b">
        <v>0</v>
      </c>
      <c r="L4770" s="84" t="b">
        <v>0</v>
      </c>
    </row>
    <row r="4771" spans="1:12" x14ac:dyDescent="0.25">
      <c r="A4771" s="84" t="s">
        <v>14671</v>
      </c>
      <c r="B4771" s="84" t="s">
        <v>14566</v>
      </c>
      <c r="C4771" s="84">
        <v>2</v>
      </c>
      <c r="D4771" s="122">
        <v>8.4395809840490752E-3</v>
      </c>
      <c r="E4771" s="122">
        <v>1.8672710189654482</v>
      </c>
      <c r="F4771" s="84" t="s">
        <v>12043</v>
      </c>
      <c r="G4771" s="84" t="b">
        <v>0</v>
      </c>
      <c r="H4771" s="84" t="b">
        <v>0</v>
      </c>
      <c r="I4771" s="84" t="b">
        <v>0</v>
      </c>
      <c r="J4771" s="84" t="b">
        <v>0</v>
      </c>
      <c r="K4771" s="84" t="b">
        <v>0</v>
      </c>
      <c r="L4771" s="84" t="b">
        <v>0</v>
      </c>
    </row>
    <row r="4772" spans="1:12" x14ac:dyDescent="0.25">
      <c r="A4772" s="84" t="s">
        <v>14566</v>
      </c>
      <c r="B4772" s="84" t="s">
        <v>14866</v>
      </c>
      <c r="C4772" s="84">
        <v>2</v>
      </c>
      <c r="D4772" s="122">
        <v>8.4395809840490752E-3</v>
      </c>
      <c r="E4772" s="122">
        <v>2.0433622780211294</v>
      </c>
      <c r="F4772" s="84" t="s">
        <v>12043</v>
      </c>
      <c r="G4772" s="84" t="b">
        <v>0</v>
      </c>
      <c r="H4772" s="84" t="b">
        <v>0</v>
      </c>
      <c r="I4772" s="84" t="b">
        <v>0</v>
      </c>
      <c r="J4772" s="84" t="b">
        <v>0</v>
      </c>
      <c r="K4772" s="84" t="b">
        <v>0</v>
      </c>
      <c r="L4772" s="84" t="b">
        <v>0</v>
      </c>
    </row>
    <row r="4773" spans="1:12" x14ac:dyDescent="0.25">
      <c r="A4773" s="84" t="s">
        <v>14866</v>
      </c>
      <c r="B4773" s="84" t="s">
        <v>15140</v>
      </c>
      <c r="C4773" s="84">
        <v>2</v>
      </c>
      <c r="D4773" s="122">
        <v>8.4395809840490752E-3</v>
      </c>
      <c r="E4773" s="122">
        <v>2.0433622780211294</v>
      </c>
      <c r="F4773" s="84" t="s">
        <v>12043</v>
      </c>
      <c r="G4773" s="84" t="b">
        <v>0</v>
      </c>
      <c r="H4773" s="84" t="b">
        <v>0</v>
      </c>
      <c r="I4773" s="84" t="b">
        <v>0</v>
      </c>
      <c r="J4773" s="84" t="b">
        <v>0</v>
      </c>
      <c r="K4773" s="84" t="b">
        <v>0</v>
      </c>
      <c r="L4773" s="84" t="b">
        <v>0</v>
      </c>
    </row>
    <row r="4774" spans="1:12" x14ac:dyDescent="0.25">
      <c r="A4774" s="84" t="s">
        <v>15140</v>
      </c>
      <c r="B4774" s="84" t="s">
        <v>12295</v>
      </c>
      <c r="C4774" s="84">
        <v>2</v>
      </c>
      <c r="D4774" s="122">
        <v>8.4395809840490752E-3</v>
      </c>
      <c r="E4774" s="122">
        <v>1.5662410233014672</v>
      </c>
      <c r="F4774" s="84" t="s">
        <v>12043</v>
      </c>
      <c r="G4774" s="84" t="b">
        <v>0</v>
      </c>
      <c r="H4774" s="84" t="b">
        <v>0</v>
      </c>
      <c r="I4774" s="84" t="b">
        <v>0</v>
      </c>
      <c r="J4774" s="84" t="b">
        <v>0</v>
      </c>
      <c r="K4774" s="84" t="b">
        <v>0</v>
      </c>
      <c r="L4774" s="84" t="b">
        <v>0</v>
      </c>
    </row>
    <row r="4775" spans="1:12" x14ac:dyDescent="0.25">
      <c r="A4775" s="84" t="s">
        <v>12295</v>
      </c>
      <c r="B4775" s="84" t="s">
        <v>700</v>
      </c>
      <c r="C4775" s="84">
        <v>2</v>
      </c>
      <c r="D4775" s="122">
        <v>8.4395809840490752E-3</v>
      </c>
      <c r="E4775" s="122">
        <v>1.5662410233014672</v>
      </c>
      <c r="F4775" s="84" t="s">
        <v>12043</v>
      </c>
      <c r="G4775" s="84" t="b">
        <v>0</v>
      </c>
      <c r="H4775" s="84" t="b">
        <v>0</v>
      </c>
      <c r="I4775" s="84" t="b">
        <v>0</v>
      </c>
      <c r="J4775" s="84" t="b">
        <v>0</v>
      </c>
      <c r="K4775" s="84" t="b">
        <v>0</v>
      </c>
      <c r="L4775" s="84" t="b">
        <v>0</v>
      </c>
    </row>
    <row r="4776" spans="1:12" x14ac:dyDescent="0.25">
      <c r="A4776" s="84" t="s">
        <v>700</v>
      </c>
      <c r="B4776" s="84" t="s">
        <v>15141</v>
      </c>
      <c r="C4776" s="84">
        <v>2</v>
      </c>
      <c r="D4776" s="122">
        <v>8.4395809840490752E-3</v>
      </c>
      <c r="E4776" s="122">
        <v>2.0433622780211294</v>
      </c>
      <c r="F4776" s="84" t="s">
        <v>12043</v>
      </c>
      <c r="G4776" s="84" t="b">
        <v>0</v>
      </c>
      <c r="H4776" s="84" t="b">
        <v>0</v>
      </c>
      <c r="I4776" s="84" t="b">
        <v>0</v>
      </c>
      <c r="J4776" s="84" t="b">
        <v>0</v>
      </c>
      <c r="K4776" s="84" t="b">
        <v>0</v>
      </c>
      <c r="L4776" s="84" t="b">
        <v>0</v>
      </c>
    </row>
    <row r="4777" spans="1:12" x14ac:dyDescent="0.25">
      <c r="A4777" s="84" t="s">
        <v>15141</v>
      </c>
      <c r="B4777" s="84" t="s">
        <v>15142</v>
      </c>
      <c r="C4777" s="84">
        <v>2</v>
      </c>
      <c r="D4777" s="122">
        <v>8.4395809840490752E-3</v>
      </c>
      <c r="E4777" s="122">
        <v>2.0433622780211294</v>
      </c>
      <c r="F4777" s="84" t="s">
        <v>12043</v>
      </c>
      <c r="G4777" s="84" t="b">
        <v>0</v>
      </c>
      <c r="H4777" s="84" t="b">
        <v>0</v>
      </c>
      <c r="I4777" s="84" t="b">
        <v>0</v>
      </c>
      <c r="J4777" s="84" t="b">
        <v>0</v>
      </c>
      <c r="K4777" s="84" t="b">
        <v>0</v>
      </c>
      <c r="L4777" s="84" t="b">
        <v>0</v>
      </c>
    </row>
    <row r="4778" spans="1:12" x14ac:dyDescent="0.25">
      <c r="A4778" s="84" t="s">
        <v>15142</v>
      </c>
      <c r="B4778" s="84" t="s">
        <v>14272</v>
      </c>
      <c r="C4778" s="84">
        <v>2</v>
      </c>
      <c r="D4778" s="122">
        <v>8.4395809840490752E-3</v>
      </c>
      <c r="E4778" s="122">
        <v>2.0433622780211294</v>
      </c>
      <c r="F4778" s="84" t="s">
        <v>12043</v>
      </c>
      <c r="G4778" s="84" t="b">
        <v>0</v>
      </c>
      <c r="H4778" s="84" t="b">
        <v>0</v>
      </c>
      <c r="I4778" s="84" t="b">
        <v>0</v>
      </c>
      <c r="J4778" s="84" t="b">
        <v>0</v>
      </c>
      <c r="K4778" s="84" t="b">
        <v>0</v>
      </c>
      <c r="L4778" s="84" t="b">
        <v>0</v>
      </c>
    </row>
    <row r="4779" spans="1:12" x14ac:dyDescent="0.25">
      <c r="A4779" s="84" t="s">
        <v>14272</v>
      </c>
      <c r="B4779" s="84" t="s">
        <v>874</v>
      </c>
      <c r="C4779" s="84">
        <v>2</v>
      </c>
      <c r="D4779" s="122">
        <v>8.4395809840490752E-3</v>
      </c>
      <c r="E4779" s="122">
        <v>1.5662410233014672</v>
      </c>
      <c r="F4779" s="84" t="s">
        <v>12043</v>
      </c>
      <c r="G4779" s="84" t="b">
        <v>0</v>
      </c>
      <c r="H4779" s="84" t="b">
        <v>0</v>
      </c>
      <c r="I4779" s="84" t="b">
        <v>0</v>
      </c>
      <c r="J4779" s="84" t="b">
        <v>1</v>
      </c>
      <c r="K4779" s="84" t="b">
        <v>0</v>
      </c>
      <c r="L4779" s="84" t="b">
        <v>0</v>
      </c>
    </row>
    <row r="4780" spans="1:12" x14ac:dyDescent="0.25">
      <c r="A4780" s="84" t="s">
        <v>874</v>
      </c>
      <c r="B4780" s="84" t="s">
        <v>14344</v>
      </c>
      <c r="C4780" s="84">
        <v>2</v>
      </c>
      <c r="D4780" s="122">
        <v>8.4395809840490752E-3</v>
      </c>
      <c r="E4780" s="122">
        <v>1.4992942336708539</v>
      </c>
      <c r="F4780" s="84" t="s">
        <v>12043</v>
      </c>
      <c r="G4780" s="84" t="b">
        <v>1</v>
      </c>
      <c r="H4780" s="84" t="b">
        <v>0</v>
      </c>
      <c r="I4780" s="84" t="b">
        <v>0</v>
      </c>
      <c r="J4780" s="84" t="b">
        <v>0</v>
      </c>
      <c r="K4780" s="84" t="b">
        <v>0</v>
      </c>
      <c r="L4780" s="84" t="b">
        <v>0</v>
      </c>
    </row>
    <row r="4781" spans="1:12" x14ac:dyDescent="0.25">
      <c r="A4781" s="84" t="s">
        <v>14344</v>
      </c>
      <c r="B4781" s="84" t="s">
        <v>14674</v>
      </c>
      <c r="C4781" s="84">
        <v>2</v>
      </c>
      <c r="D4781" s="122">
        <v>8.4395809840490752E-3</v>
      </c>
      <c r="E4781" s="122">
        <v>2.0433622780211294</v>
      </c>
      <c r="F4781" s="84" t="s">
        <v>12043</v>
      </c>
      <c r="G4781" s="84" t="b">
        <v>0</v>
      </c>
      <c r="H4781" s="84" t="b">
        <v>0</v>
      </c>
      <c r="I4781" s="84" t="b">
        <v>0</v>
      </c>
      <c r="J4781" s="84" t="b">
        <v>0</v>
      </c>
      <c r="K4781" s="84" t="b">
        <v>0</v>
      </c>
      <c r="L4781" s="84" t="b">
        <v>0</v>
      </c>
    </row>
    <row r="4782" spans="1:12" x14ac:dyDescent="0.25">
      <c r="A4782" s="84" t="s">
        <v>14674</v>
      </c>
      <c r="B4782" s="84" t="s">
        <v>8333</v>
      </c>
      <c r="C4782" s="84">
        <v>2</v>
      </c>
      <c r="D4782" s="122">
        <v>8.4395809840490752E-3</v>
      </c>
      <c r="E4782" s="122">
        <v>2.0433622780211294</v>
      </c>
      <c r="F4782" s="84" t="s">
        <v>12043</v>
      </c>
      <c r="G4782" s="84" t="b">
        <v>0</v>
      </c>
      <c r="H4782" s="84" t="b">
        <v>0</v>
      </c>
      <c r="I4782" s="84" t="b">
        <v>0</v>
      </c>
      <c r="J4782" s="84" t="b">
        <v>0</v>
      </c>
      <c r="K4782" s="84" t="b">
        <v>0</v>
      </c>
      <c r="L4782" s="84" t="b">
        <v>0</v>
      </c>
    </row>
    <row r="4783" spans="1:12" x14ac:dyDescent="0.25">
      <c r="A4783" s="84" t="s">
        <v>8333</v>
      </c>
      <c r="B4783" s="84" t="s">
        <v>14225</v>
      </c>
      <c r="C4783" s="84">
        <v>2</v>
      </c>
      <c r="D4783" s="122">
        <v>8.4395809840490752E-3</v>
      </c>
      <c r="E4783" s="122">
        <v>1.8672710189654482</v>
      </c>
      <c r="F4783" s="84" t="s">
        <v>12043</v>
      </c>
      <c r="G4783" s="84" t="b">
        <v>0</v>
      </c>
      <c r="H4783" s="84" t="b">
        <v>0</v>
      </c>
      <c r="I4783" s="84" t="b">
        <v>0</v>
      </c>
      <c r="J4783" s="84" t="b">
        <v>0</v>
      </c>
      <c r="K4783" s="84" t="b">
        <v>0</v>
      </c>
      <c r="L4783" s="84" t="b">
        <v>0</v>
      </c>
    </row>
    <row r="4784" spans="1:12" x14ac:dyDescent="0.25">
      <c r="A4784" s="84" t="s">
        <v>217</v>
      </c>
      <c r="B4784" s="84" t="s">
        <v>14867</v>
      </c>
      <c r="C4784" s="84">
        <v>2</v>
      </c>
      <c r="D4784" s="122">
        <v>8.4395809840490752E-3</v>
      </c>
      <c r="E4784" s="122">
        <v>1.7423322823571483</v>
      </c>
      <c r="F4784" s="84" t="s">
        <v>12043</v>
      </c>
      <c r="G4784" s="84" t="b">
        <v>0</v>
      </c>
      <c r="H4784" s="84" t="b">
        <v>0</v>
      </c>
      <c r="I4784" s="84" t="b">
        <v>0</v>
      </c>
      <c r="J4784" s="84" t="b">
        <v>0</v>
      </c>
      <c r="K4784" s="84" t="b">
        <v>0</v>
      </c>
      <c r="L4784" s="84" t="b">
        <v>0</v>
      </c>
    </row>
    <row r="4785" spans="1:12" x14ac:dyDescent="0.25">
      <c r="A4785" s="84" t="s">
        <v>872</v>
      </c>
      <c r="B4785" s="84" t="s">
        <v>871</v>
      </c>
      <c r="C4785" s="84">
        <v>2</v>
      </c>
      <c r="D4785" s="122">
        <v>8.4395809840490752E-3</v>
      </c>
      <c r="E4785" s="122">
        <v>1.8672710189654482</v>
      </c>
      <c r="F4785" s="84" t="s">
        <v>12043</v>
      </c>
      <c r="G4785" s="84" t="b">
        <v>0</v>
      </c>
      <c r="H4785" s="84" t="b">
        <v>0</v>
      </c>
      <c r="I4785" s="84" t="b">
        <v>0</v>
      </c>
      <c r="J4785" s="84" t="b">
        <v>0</v>
      </c>
      <c r="K4785" s="84" t="b">
        <v>0</v>
      </c>
      <c r="L4785" s="84" t="b">
        <v>0</v>
      </c>
    </row>
    <row r="4786" spans="1:12" x14ac:dyDescent="0.25">
      <c r="A4786" s="84" t="s">
        <v>14985</v>
      </c>
      <c r="B4786" s="84" t="s">
        <v>14986</v>
      </c>
      <c r="C4786" s="84">
        <v>2</v>
      </c>
      <c r="D4786" s="122">
        <v>8.4395809840490752E-3</v>
      </c>
      <c r="E4786" s="122">
        <v>2.0433622780211294</v>
      </c>
      <c r="F4786" s="84" t="s">
        <v>12043</v>
      </c>
      <c r="G4786" s="84" t="b">
        <v>0</v>
      </c>
      <c r="H4786" s="84" t="b">
        <v>0</v>
      </c>
      <c r="I4786" s="84" t="b">
        <v>0</v>
      </c>
      <c r="J4786" s="84" t="b">
        <v>0</v>
      </c>
      <c r="K4786" s="84" t="b">
        <v>0</v>
      </c>
      <c r="L4786" s="84" t="b">
        <v>0</v>
      </c>
    </row>
    <row r="4787" spans="1:12" x14ac:dyDescent="0.25">
      <c r="A4787" s="84" t="s">
        <v>14986</v>
      </c>
      <c r="B4787" s="84" t="s">
        <v>14764</v>
      </c>
      <c r="C4787" s="84">
        <v>2</v>
      </c>
      <c r="D4787" s="122">
        <v>8.4395809840490752E-3</v>
      </c>
      <c r="E4787" s="122">
        <v>2.0433622780211294</v>
      </c>
      <c r="F4787" s="84" t="s">
        <v>12043</v>
      </c>
      <c r="G4787" s="84" t="b">
        <v>0</v>
      </c>
      <c r="H4787" s="84" t="b">
        <v>0</v>
      </c>
      <c r="I4787" s="84" t="b">
        <v>0</v>
      </c>
      <c r="J4787" s="84" t="b">
        <v>0</v>
      </c>
      <c r="K4787" s="84" t="b">
        <v>0</v>
      </c>
      <c r="L4787" s="84" t="b">
        <v>0</v>
      </c>
    </row>
    <row r="4788" spans="1:12" x14ac:dyDescent="0.25">
      <c r="A4788" s="84" t="s">
        <v>14764</v>
      </c>
      <c r="B4788" s="84" t="s">
        <v>14765</v>
      </c>
      <c r="C4788" s="84">
        <v>2</v>
      </c>
      <c r="D4788" s="122">
        <v>8.4395809840490752E-3</v>
      </c>
      <c r="E4788" s="122">
        <v>2.0433622780211294</v>
      </c>
      <c r="F4788" s="84" t="s">
        <v>12043</v>
      </c>
      <c r="G4788" s="84" t="b">
        <v>0</v>
      </c>
      <c r="H4788" s="84" t="b">
        <v>0</v>
      </c>
      <c r="I4788" s="84" t="b">
        <v>0</v>
      </c>
      <c r="J4788" s="84" t="b">
        <v>0</v>
      </c>
      <c r="K4788" s="84" t="b">
        <v>0</v>
      </c>
      <c r="L4788" s="84" t="b">
        <v>0</v>
      </c>
    </row>
    <row r="4789" spans="1:12" x14ac:dyDescent="0.25">
      <c r="A4789" s="84" t="s">
        <v>14765</v>
      </c>
      <c r="B4789" s="84" t="s">
        <v>14766</v>
      </c>
      <c r="C4789" s="84">
        <v>2</v>
      </c>
      <c r="D4789" s="122">
        <v>8.4395809840490752E-3</v>
      </c>
      <c r="E4789" s="122">
        <v>2.0433622780211294</v>
      </c>
      <c r="F4789" s="84" t="s">
        <v>12043</v>
      </c>
      <c r="G4789" s="84" t="b">
        <v>0</v>
      </c>
      <c r="H4789" s="84" t="b">
        <v>0</v>
      </c>
      <c r="I4789" s="84" t="b">
        <v>0</v>
      </c>
      <c r="J4789" s="84" t="b">
        <v>0</v>
      </c>
      <c r="K4789" s="84" t="b">
        <v>0</v>
      </c>
      <c r="L4789" s="84" t="b">
        <v>0</v>
      </c>
    </row>
    <row r="4790" spans="1:12" x14ac:dyDescent="0.25">
      <c r="A4790" s="84" t="s">
        <v>14766</v>
      </c>
      <c r="B4790" s="84" t="s">
        <v>14239</v>
      </c>
      <c r="C4790" s="84">
        <v>2</v>
      </c>
      <c r="D4790" s="122">
        <v>8.4395809840490752E-3</v>
      </c>
      <c r="E4790" s="122">
        <v>2.0433622780211294</v>
      </c>
      <c r="F4790" s="84" t="s">
        <v>12043</v>
      </c>
      <c r="G4790" s="84" t="b">
        <v>0</v>
      </c>
      <c r="H4790" s="84" t="b">
        <v>0</v>
      </c>
      <c r="I4790" s="84" t="b">
        <v>0</v>
      </c>
      <c r="J4790" s="84" t="b">
        <v>0</v>
      </c>
      <c r="K4790" s="84" t="b">
        <v>0</v>
      </c>
      <c r="L4790" s="84" t="b">
        <v>0</v>
      </c>
    </row>
    <row r="4791" spans="1:12" x14ac:dyDescent="0.25">
      <c r="A4791" s="84" t="s">
        <v>14239</v>
      </c>
      <c r="B4791" s="84" t="s">
        <v>14397</v>
      </c>
      <c r="C4791" s="84">
        <v>2</v>
      </c>
      <c r="D4791" s="122">
        <v>8.4395809840490752E-3</v>
      </c>
      <c r="E4791" s="122">
        <v>2.0433622780211294</v>
      </c>
      <c r="F4791" s="84" t="s">
        <v>12043</v>
      </c>
      <c r="G4791" s="84" t="b">
        <v>0</v>
      </c>
      <c r="H4791" s="84" t="b">
        <v>0</v>
      </c>
      <c r="I4791" s="84" t="b">
        <v>0</v>
      </c>
      <c r="J4791" s="84" t="b">
        <v>0</v>
      </c>
      <c r="K4791" s="84" t="b">
        <v>0</v>
      </c>
      <c r="L4791" s="84" t="b">
        <v>0</v>
      </c>
    </row>
    <row r="4792" spans="1:12" x14ac:dyDescent="0.25">
      <c r="A4792" s="84" t="s">
        <v>14397</v>
      </c>
      <c r="B4792" s="84" t="s">
        <v>14987</v>
      </c>
      <c r="C4792" s="84">
        <v>2</v>
      </c>
      <c r="D4792" s="122">
        <v>8.4395809840490752E-3</v>
      </c>
      <c r="E4792" s="122">
        <v>2.0433622780211294</v>
      </c>
      <c r="F4792" s="84" t="s">
        <v>12043</v>
      </c>
      <c r="G4792" s="84" t="b">
        <v>0</v>
      </c>
      <c r="H4792" s="84" t="b">
        <v>0</v>
      </c>
      <c r="I4792" s="84" t="b">
        <v>0</v>
      </c>
      <c r="J4792" s="84" t="b">
        <v>0</v>
      </c>
      <c r="K4792" s="84" t="b">
        <v>0</v>
      </c>
      <c r="L4792" s="84" t="b">
        <v>0</v>
      </c>
    </row>
    <row r="4793" spans="1:12" x14ac:dyDescent="0.25">
      <c r="A4793" s="84" t="s">
        <v>14987</v>
      </c>
      <c r="B4793" s="84" t="s">
        <v>731</v>
      </c>
      <c r="C4793" s="84">
        <v>2</v>
      </c>
      <c r="D4793" s="122">
        <v>8.4395809840490752E-3</v>
      </c>
      <c r="E4793" s="122">
        <v>1.1139433523068367</v>
      </c>
      <c r="F4793" s="84" t="s">
        <v>12043</v>
      </c>
      <c r="G4793" s="84" t="b">
        <v>0</v>
      </c>
      <c r="H4793" s="84" t="b">
        <v>0</v>
      </c>
      <c r="I4793" s="84" t="b">
        <v>0</v>
      </c>
      <c r="J4793" s="84" t="b">
        <v>0</v>
      </c>
      <c r="K4793" s="84" t="b">
        <v>0</v>
      </c>
      <c r="L4793" s="84" t="b">
        <v>0</v>
      </c>
    </row>
    <row r="4794" spans="1:12" x14ac:dyDescent="0.25">
      <c r="A4794" s="84" t="s">
        <v>12381</v>
      </c>
      <c r="B4794" s="84" t="s">
        <v>14452</v>
      </c>
      <c r="C4794" s="84">
        <v>2</v>
      </c>
      <c r="D4794" s="122">
        <v>8.4395809840490752E-3</v>
      </c>
      <c r="E4794" s="122">
        <v>1.7423322823571483</v>
      </c>
      <c r="F4794" s="84" t="s">
        <v>12043</v>
      </c>
      <c r="G4794" s="84" t="b">
        <v>0</v>
      </c>
      <c r="H4794" s="84" t="b">
        <v>0</v>
      </c>
      <c r="I4794" s="84" t="b">
        <v>0</v>
      </c>
      <c r="J4794" s="84" t="b">
        <v>0</v>
      </c>
      <c r="K4794" s="84" t="b">
        <v>0</v>
      </c>
      <c r="L4794" s="84" t="b">
        <v>0</v>
      </c>
    </row>
    <row r="4795" spans="1:12" x14ac:dyDescent="0.25">
      <c r="A4795" s="84" t="s">
        <v>14452</v>
      </c>
      <c r="B4795" s="84" t="s">
        <v>14763</v>
      </c>
      <c r="C4795" s="84">
        <v>2</v>
      </c>
      <c r="D4795" s="122">
        <v>8.4395809840490752E-3</v>
      </c>
      <c r="E4795" s="122">
        <v>2.0433622780211294</v>
      </c>
      <c r="F4795" s="84" t="s">
        <v>12043</v>
      </c>
      <c r="G4795" s="84" t="b">
        <v>0</v>
      </c>
      <c r="H4795" s="84" t="b">
        <v>0</v>
      </c>
      <c r="I4795" s="84" t="b">
        <v>0</v>
      </c>
      <c r="J4795" s="84" t="b">
        <v>0</v>
      </c>
      <c r="K4795" s="84" t="b">
        <v>1</v>
      </c>
      <c r="L4795" s="84" t="b">
        <v>0</v>
      </c>
    </row>
    <row r="4796" spans="1:12" x14ac:dyDescent="0.25">
      <c r="A4796" s="84" t="s">
        <v>14763</v>
      </c>
      <c r="B4796" s="84" t="s">
        <v>2803</v>
      </c>
      <c r="C4796" s="84">
        <v>2</v>
      </c>
      <c r="D4796" s="122">
        <v>8.4395809840490752E-3</v>
      </c>
      <c r="E4796" s="122">
        <v>1.3029995885268857</v>
      </c>
      <c r="F4796" s="84" t="s">
        <v>12043</v>
      </c>
      <c r="G4796" s="84" t="b">
        <v>0</v>
      </c>
      <c r="H4796" s="84" t="b">
        <v>1</v>
      </c>
      <c r="I4796" s="84" t="b">
        <v>0</v>
      </c>
      <c r="J4796" s="84" t="b">
        <v>0</v>
      </c>
      <c r="K4796" s="84" t="b">
        <v>0</v>
      </c>
      <c r="L4796" s="84" t="b">
        <v>0</v>
      </c>
    </row>
    <row r="4797" spans="1:12" x14ac:dyDescent="0.25">
      <c r="A4797" s="84" t="s">
        <v>2803</v>
      </c>
      <c r="B4797" s="84" t="s">
        <v>14680</v>
      </c>
      <c r="C4797" s="84">
        <v>2</v>
      </c>
      <c r="D4797" s="122">
        <v>8.4395809840490752E-3</v>
      </c>
      <c r="E4797" s="122">
        <v>1.4992942336708539</v>
      </c>
      <c r="F4797" s="84" t="s">
        <v>12043</v>
      </c>
      <c r="G4797" s="84" t="b">
        <v>0</v>
      </c>
      <c r="H4797" s="84" t="b">
        <v>0</v>
      </c>
      <c r="I4797" s="84" t="b">
        <v>0</v>
      </c>
      <c r="J4797" s="84" t="b">
        <v>1</v>
      </c>
      <c r="K4797" s="84" t="b">
        <v>0</v>
      </c>
      <c r="L4797" s="84" t="b">
        <v>0</v>
      </c>
    </row>
    <row r="4798" spans="1:12" x14ac:dyDescent="0.25">
      <c r="A4798" s="84" t="s">
        <v>14680</v>
      </c>
      <c r="B4798" s="84" t="s">
        <v>14984</v>
      </c>
      <c r="C4798" s="84">
        <v>2</v>
      </c>
      <c r="D4798" s="122">
        <v>8.4395809840490752E-3</v>
      </c>
      <c r="E4798" s="122">
        <v>2.0433622780211294</v>
      </c>
      <c r="F4798" s="84" t="s">
        <v>12043</v>
      </c>
      <c r="G4798" s="84" t="b">
        <v>1</v>
      </c>
      <c r="H4798" s="84" t="b">
        <v>0</v>
      </c>
      <c r="I4798" s="84" t="b">
        <v>0</v>
      </c>
      <c r="J4798" s="84" t="b">
        <v>0</v>
      </c>
      <c r="K4798" s="84" t="b">
        <v>0</v>
      </c>
      <c r="L4798" s="84" t="b">
        <v>0</v>
      </c>
    </row>
    <row r="4799" spans="1:12" x14ac:dyDescent="0.25">
      <c r="A4799" s="84" t="s">
        <v>14984</v>
      </c>
      <c r="B4799" s="84" t="s">
        <v>14355</v>
      </c>
      <c r="C4799" s="84">
        <v>2</v>
      </c>
      <c r="D4799" s="122">
        <v>8.4395809840490752E-3</v>
      </c>
      <c r="E4799" s="122">
        <v>2.0433622780211294</v>
      </c>
      <c r="F4799" s="84" t="s">
        <v>12043</v>
      </c>
      <c r="G4799" s="84" t="b">
        <v>0</v>
      </c>
      <c r="H4799" s="84" t="b">
        <v>0</v>
      </c>
      <c r="I4799" s="84" t="b">
        <v>0</v>
      </c>
      <c r="J4799" s="84" t="b">
        <v>0</v>
      </c>
      <c r="K4799" s="84" t="b">
        <v>0</v>
      </c>
      <c r="L4799" s="84" t="b">
        <v>0</v>
      </c>
    </row>
    <row r="4800" spans="1:12" x14ac:dyDescent="0.25">
      <c r="A4800" s="84" t="s">
        <v>12299</v>
      </c>
      <c r="B4800" s="84" t="s">
        <v>14428</v>
      </c>
      <c r="C4800" s="84">
        <v>2</v>
      </c>
      <c r="D4800" s="122">
        <v>8.4395809840490752E-3</v>
      </c>
      <c r="E4800" s="122">
        <v>2.0433622780211294</v>
      </c>
      <c r="F4800" s="84" t="s">
        <v>12043</v>
      </c>
      <c r="G4800" s="84" t="b">
        <v>0</v>
      </c>
      <c r="H4800" s="84" t="b">
        <v>0</v>
      </c>
      <c r="I4800" s="84" t="b">
        <v>0</v>
      </c>
      <c r="J4800" s="84" t="b">
        <v>0</v>
      </c>
      <c r="K4800" s="84" t="b">
        <v>0</v>
      </c>
      <c r="L4800" s="84" t="b">
        <v>0</v>
      </c>
    </row>
    <row r="4801" spans="1:12" x14ac:dyDescent="0.25">
      <c r="A4801" s="84" t="s">
        <v>14428</v>
      </c>
      <c r="B4801" s="84" t="s">
        <v>14334</v>
      </c>
      <c r="C4801" s="84">
        <v>2</v>
      </c>
      <c r="D4801" s="122">
        <v>8.4395809840490752E-3</v>
      </c>
      <c r="E4801" s="122">
        <v>2.0433622780211294</v>
      </c>
      <c r="F4801" s="84" t="s">
        <v>12043</v>
      </c>
      <c r="G4801" s="84" t="b">
        <v>0</v>
      </c>
      <c r="H4801" s="84" t="b">
        <v>0</v>
      </c>
      <c r="I4801" s="84" t="b">
        <v>0</v>
      </c>
      <c r="J4801" s="84" t="b">
        <v>0</v>
      </c>
      <c r="K4801" s="84" t="b">
        <v>0</v>
      </c>
      <c r="L4801" s="84" t="b">
        <v>0</v>
      </c>
    </row>
    <row r="4802" spans="1:12" x14ac:dyDescent="0.25">
      <c r="A4802" s="84" t="s">
        <v>14334</v>
      </c>
      <c r="B4802" s="84" t="s">
        <v>855</v>
      </c>
      <c r="C4802" s="84">
        <v>2</v>
      </c>
      <c r="D4802" s="122">
        <v>8.4395809840490752E-3</v>
      </c>
      <c r="E4802" s="122">
        <v>1.8672710189654482</v>
      </c>
      <c r="F4802" s="84" t="s">
        <v>12043</v>
      </c>
      <c r="G4802" s="84" t="b">
        <v>0</v>
      </c>
      <c r="H4802" s="84" t="b">
        <v>0</v>
      </c>
      <c r="I4802" s="84" t="b">
        <v>0</v>
      </c>
      <c r="J4802" s="84" t="b">
        <v>0</v>
      </c>
      <c r="K4802" s="84" t="b">
        <v>0</v>
      </c>
      <c r="L4802" s="84" t="b">
        <v>0</v>
      </c>
    </row>
    <row r="4803" spans="1:12" x14ac:dyDescent="0.25">
      <c r="A4803" s="84" t="s">
        <v>12381</v>
      </c>
      <c r="B4803" s="84" t="s">
        <v>14375</v>
      </c>
      <c r="C4803" s="84">
        <v>2</v>
      </c>
      <c r="D4803" s="122">
        <v>8.4395809840490752E-3</v>
      </c>
      <c r="E4803" s="122">
        <v>1.7423322823571483</v>
      </c>
      <c r="F4803" s="84" t="s">
        <v>12043</v>
      </c>
      <c r="G4803" s="84" t="b">
        <v>0</v>
      </c>
      <c r="H4803" s="84" t="b">
        <v>0</v>
      </c>
      <c r="I4803" s="84" t="b">
        <v>0</v>
      </c>
      <c r="J4803" s="84" t="b">
        <v>0</v>
      </c>
      <c r="K4803" s="84" t="b">
        <v>0</v>
      </c>
      <c r="L4803" s="84" t="b">
        <v>0</v>
      </c>
    </row>
    <row r="4804" spans="1:12" x14ac:dyDescent="0.25">
      <c r="A4804" s="84" t="s">
        <v>14375</v>
      </c>
      <c r="B4804" s="84" t="s">
        <v>14332</v>
      </c>
      <c r="C4804" s="84">
        <v>2</v>
      </c>
      <c r="D4804" s="122">
        <v>8.4395809840490752E-3</v>
      </c>
      <c r="E4804" s="122">
        <v>2.0433622780211294</v>
      </c>
      <c r="F4804" s="84" t="s">
        <v>12043</v>
      </c>
      <c r="G4804" s="84" t="b">
        <v>0</v>
      </c>
      <c r="H4804" s="84" t="b">
        <v>0</v>
      </c>
      <c r="I4804" s="84" t="b">
        <v>0</v>
      </c>
      <c r="J4804" s="84" t="b">
        <v>0</v>
      </c>
      <c r="K4804" s="84" t="b">
        <v>0</v>
      </c>
      <c r="L4804" s="84" t="b">
        <v>0</v>
      </c>
    </row>
    <row r="4805" spans="1:12" x14ac:dyDescent="0.25">
      <c r="A4805" s="84" t="s">
        <v>14332</v>
      </c>
      <c r="B4805" s="84" t="s">
        <v>731</v>
      </c>
      <c r="C4805" s="84">
        <v>2</v>
      </c>
      <c r="D4805" s="122">
        <v>8.4395809840490752E-3</v>
      </c>
      <c r="E4805" s="122">
        <v>1.1139433523068367</v>
      </c>
      <c r="F4805" s="84" t="s">
        <v>12043</v>
      </c>
      <c r="G4805" s="84" t="b">
        <v>0</v>
      </c>
      <c r="H4805" s="84" t="b">
        <v>0</v>
      </c>
      <c r="I4805" s="84" t="b">
        <v>0</v>
      </c>
      <c r="J4805" s="84" t="b">
        <v>0</v>
      </c>
      <c r="K4805" s="84" t="b">
        <v>0</v>
      </c>
      <c r="L4805" s="84" t="b">
        <v>0</v>
      </c>
    </row>
    <row r="4806" spans="1:12" x14ac:dyDescent="0.25">
      <c r="A4806" s="84" t="s">
        <v>874</v>
      </c>
      <c r="B4806" s="84" t="s">
        <v>15194</v>
      </c>
      <c r="C4806" s="84">
        <v>2</v>
      </c>
      <c r="D4806" s="122">
        <v>8.4395809840490752E-3</v>
      </c>
      <c r="E4806" s="122">
        <v>1.4992942336708539</v>
      </c>
      <c r="F4806" s="84" t="s">
        <v>12043</v>
      </c>
      <c r="G4806" s="84" t="b">
        <v>1</v>
      </c>
      <c r="H4806" s="84" t="b">
        <v>0</v>
      </c>
      <c r="I4806" s="84" t="b">
        <v>0</v>
      </c>
      <c r="J4806" s="84" t="b">
        <v>0</v>
      </c>
      <c r="K4806" s="84" t="b">
        <v>0</v>
      </c>
      <c r="L4806" s="84" t="b">
        <v>0</v>
      </c>
    </row>
    <row r="4807" spans="1:12" x14ac:dyDescent="0.25">
      <c r="A4807" s="84" t="s">
        <v>15194</v>
      </c>
      <c r="B4807" s="84" t="s">
        <v>15195</v>
      </c>
      <c r="C4807" s="84">
        <v>2</v>
      </c>
      <c r="D4807" s="122">
        <v>8.4395809840490752E-3</v>
      </c>
      <c r="E4807" s="122">
        <v>2.0433622780211294</v>
      </c>
      <c r="F4807" s="84" t="s">
        <v>12043</v>
      </c>
      <c r="G4807" s="84" t="b">
        <v>0</v>
      </c>
      <c r="H4807" s="84" t="b">
        <v>0</v>
      </c>
      <c r="I4807" s="84" t="b">
        <v>0</v>
      </c>
      <c r="J4807" s="84" t="b">
        <v>0</v>
      </c>
      <c r="K4807" s="84" t="b">
        <v>0</v>
      </c>
      <c r="L4807" s="84" t="b">
        <v>0</v>
      </c>
    </row>
    <row r="4808" spans="1:12" x14ac:dyDescent="0.25">
      <c r="A4808" s="84" t="s">
        <v>15195</v>
      </c>
      <c r="B4808" s="84" t="s">
        <v>14200</v>
      </c>
      <c r="C4808" s="84">
        <v>2</v>
      </c>
      <c r="D4808" s="122">
        <v>8.4395809840490752E-3</v>
      </c>
      <c r="E4808" s="122">
        <v>2.0433622780211294</v>
      </c>
      <c r="F4808" s="84" t="s">
        <v>12043</v>
      </c>
      <c r="G4808" s="84" t="b">
        <v>0</v>
      </c>
      <c r="H4808" s="84" t="b">
        <v>0</v>
      </c>
      <c r="I4808" s="84" t="b">
        <v>0</v>
      </c>
      <c r="J4808" s="84" t="b">
        <v>0</v>
      </c>
      <c r="K4808" s="84" t="b">
        <v>0</v>
      </c>
      <c r="L4808" s="84" t="b">
        <v>0</v>
      </c>
    </row>
    <row r="4809" spans="1:12" x14ac:dyDescent="0.25">
      <c r="A4809" s="84" t="s">
        <v>14200</v>
      </c>
      <c r="B4809" s="84" t="s">
        <v>15196</v>
      </c>
      <c r="C4809" s="84">
        <v>2</v>
      </c>
      <c r="D4809" s="122">
        <v>8.4395809840490752E-3</v>
      </c>
      <c r="E4809" s="122">
        <v>2.0433622780211294</v>
      </c>
      <c r="F4809" s="84" t="s">
        <v>12043</v>
      </c>
      <c r="G4809" s="84" t="b">
        <v>0</v>
      </c>
      <c r="H4809" s="84" t="b">
        <v>0</v>
      </c>
      <c r="I4809" s="84" t="b">
        <v>0</v>
      </c>
      <c r="J4809" s="84" t="b">
        <v>0</v>
      </c>
      <c r="K4809" s="84" t="b">
        <v>0</v>
      </c>
      <c r="L4809" s="84" t="b">
        <v>0</v>
      </c>
    </row>
    <row r="4810" spans="1:12" x14ac:dyDescent="0.25">
      <c r="A4810" s="84" t="s">
        <v>15196</v>
      </c>
      <c r="B4810" s="84" t="s">
        <v>939</v>
      </c>
      <c r="C4810" s="84">
        <v>2</v>
      </c>
      <c r="D4810" s="122">
        <v>8.4395809840490752E-3</v>
      </c>
      <c r="E4810" s="122">
        <v>1.5662410233014672</v>
      </c>
      <c r="F4810" s="84" t="s">
        <v>12043</v>
      </c>
      <c r="G4810" s="84" t="b">
        <v>0</v>
      </c>
      <c r="H4810" s="84" t="b">
        <v>0</v>
      </c>
      <c r="I4810" s="84" t="b">
        <v>0</v>
      </c>
      <c r="J4810" s="84" t="b">
        <v>0</v>
      </c>
      <c r="K4810" s="84" t="b">
        <v>0</v>
      </c>
      <c r="L4810" s="84" t="b">
        <v>0</v>
      </c>
    </row>
    <row r="4811" spans="1:12" x14ac:dyDescent="0.25">
      <c r="A4811" s="84" t="s">
        <v>939</v>
      </c>
      <c r="B4811" s="84" t="s">
        <v>939</v>
      </c>
      <c r="C4811" s="84">
        <v>2</v>
      </c>
      <c r="D4811" s="122">
        <v>8.4395809840490752E-3</v>
      </c>
      <c r="E4811" s="122">
        <v>1.1683010146294295</v>
      </c>
      <c r="F4811" s="84" t="s">
        <v>12043</v>
      </c>
      <c r="G4811" s="84" t="b">
        <v>0</v>
      </c>
      <c r="H4811" s="84" t="b">
        <v>0</v>
      </c>
      <c r="I4811" s="84" t="b">
        <v>0</v>
      </c>
      <c r="J4811" s="84" t="b">
        <v>0</v>
      </c>
      <c r="K4811" s="84" t="b">
        <v>0</v>
      </c>
      <c r="L4811" s="84" t="b">
        <v>0</v>
      </c>
    </row>
    <row r="4812" spans="1:12" x14ac:dyDescent="0.25">
      <c r="A4812" s="84" t="s">
        <v>731</v>
      </c>
      <c r="B4812" s="84" t="s">
        <v>2788</v>
      </c>
      <c r="C4812" s="84">
        <v>2</v>
      </c>
      <c r="D4812" s="122">
        <v>8.4395809840490752E-3</v>
      </c>
      <c r="E4812" s="122">
        <v>1.1683010146294295</v>
      </c>
      <c r="F4812" s="84" t="s">
        <v>12043</v>
      </c>
      <c r="G4812" s="84" t="b">
        <v>0</v>
      </c>
      <c r="H4812" s="84" t="b">
        <v>0</v>
      </c>
      <c r="I4812" s="84" t="b">
        <v>0</v>
      </c>
      <c r="J4812" s="84" t="b">
        <v>0</v>
      </c>
      <c r="K4812" s="84" t="b">
        <v>0</v>
      </c>
      <c r="L4812" s="84" t="b">
        <v>0</v>
      </c>
    </row>
    <row r="4813" spans="1:12" x14ac:dyDescent="0.25">
      <c r="A4813" s="84" t="s">
        <v>14489</v>
      </c>
      <c r="B4813" s="84" t="s">
        <v>14202</v>
      </c>
      <c r="C4813" s="84">
        <v>2</v>
      </c>
      <c r="D4813" s="122">
        <v>8.4395809840490752E-3</v>
      </c>
      <c r="E4813" s="122">
        <v>2.0433622780211294</v>
      </c>
      <c r="F4813" s="84" t="s">
        <v>12043</v>
      </c>
      <c r="G4813" s="84" t="b">
        <v>0</v>
      </c>
      <c r="H4813" s="84" t="b">
        <v>0</v>
      </c>
      <c r="I4813" s="84" t="b">
        <v>0</v>
      </c>
      <c r="J4813" s="84" t="b">
        <v>0</v>
      </c>
      <c r="K4813" s="84" t="b">
        <v>0</v>
      </c>
      <c r="L4813" s="84" t="b">
        <v>0</v>
      </c>
    </row>
    <row r="4814" spans="1:12" x14ac:dyDescent="0.25">
      <c r="A4814" s="84" t="s">
        <v>14202</v>
      </c>
      <c r="B4814" s="84" t="s">
        <v>14306</v>
      </c>
      <c r="C4814" s="84">
        <v>2</v>
      </c>
      <c r="D4814" s="122">
        <v>8.4395809840490752E-3</v>
      </c>
      <c r="E4814" s="122">
        <v>2.0433622780211294</v>
      </c>
      <c r="F4814" s="84" t="s">
        <v>12043</v>
      </c>
      <c r="G4814" s="84" t="b">
        <v>0</v>
      </c>
      <c r="H4814" s="84" t="b">
        <v>0</v>
      </c>
      <c r="I4814" s="84" t="b">
        <v>0</v>
      </c>
      <c r="J4814" s="84" t="b">
        <v>0</v>
      </c>
      <c r="K4814" s="84" t="b">
        <v>0</v>
      </c>
      <c r="L4814" s="84" t="b">
        <v>0</v>
      </c>
    </row>
    <row r="4815" spans="1:12" x14ac:dyDescent="0.25">
      <c r="A4815" s="84" t="s">
        <v>14306</v>
      </c>
      <c r="B4815" s="84" t="s">
        <v>731</v>
      </c>
      <c r="C4815" s="84">
        <v>2</v>
      </c>
      <c r="D4815" s="122">
        <v>8.4395809840490752E-3</v>
      </c>
      <c r="E4815" s="122">
        <v>1.1139433523068367</v>
      </c>
      <c r="F4815" s="84" t="s">
        <v>12043</v>
      </c>
      <c r="G4815" s="84" t="b">
        <v>0</v>
      </c>
      <c r="H4815" s="84" t="b">
        <v>0</v>
      </c>
      <c r="I4815" s="84" t="b">
        <v>0</v>
      </c>
      <c r="J4815" s="84" t="b">
        <v>0</v>
      </c>
      <c r="K4815" s="84" t="b">
        <v>0</v>
      </c>
      <c r="L4815" s="84" t="b">
        <v>0</v>
      </c>
    </row>
    <row r="4816" spans="1:12" x14ac:dyDescent="0.25">
      <c r="A4816" s="84" t="s">
        <v>731</v>
      </c>
      <c r="B4816" s="84" t="s">
        <v>14276</v>
      </c>
      <c r="C4816" s="84">
        <v>2</v>
      </c>
      <c r="D4816" s="122">
        <v>8.4395809840490752E-3</v>
      </c>
      <c r="E4816" s="122">
        <v>1.1683010146294295</v>
      </c>
      <c r="F4816" s="84" t="s">
        <v>12043</v>
      </c>
      <c r="G4816" s="84" t="b">
        <v>0</v>
      </c>
      <c r="H4816" s="84" t="b">
        <v>0</v>
      </c>
      <c r="I4816" s="84" t="b">
        <v>0</v>
      </c>
      <c r="J4816" s="84" t="b">
        <v>0</v>
      </c>
      <c r="K4816" s="84" t="b">
        <v>0</v>
      </c>
      <c r="L4816" s="84" t="b">
        <v>0</v>
      </c>
    </row>
    <row r="4817" spans="1:12" x14ac:dyDescent="0.25">
      <c r="A4817" s="84" t="s">
        <v>14276</v>
      </c>
      <c r="B4817" s="84" t="s">
        <v>14322</v>
      </c>
      <c r="C4817" s="84">
        <v>2</v>
      </c>
      <c r="D4817" s="122">
        <v>8.4395809840490752E-3</v>
      </c>
      <c r="E4817" s="122">
        <v>2.0433622780211294</v>
      </c>
      <c r="F4817" s="84" t="s">
        <v>12043</v>
      </c>
      <c r="G4817" s="84" t="b">
        <v>0</v>
      </c>
      <c r="H4817" s="84" t="b">
        <v>0</v>
      </c>
      <c r="I4817" s="84" t="b">
        <v>0</v>
      </c>
      <c r="J4817" s="84" t="b">
        <v>0</v>
      </c>
      <c r="K4817" s="84" t="b">
        <v>0</v>
      </c>
      <c r="L4817" s="84" t="b">
        <v>0</v>
      </c>
    </row>
    <row r="4818" spans="1:12" x14ac:dyDescent="0.25">
      <c r="A4818" s="84" t="s">
        <v>14322</v>
      </c>
      <c r="B4818" s="84" t="s">
        <v>867</v>
      </c>
      <c r="C4818" s="84">
        <v>2</v>
      </c>
      <c r="D4818" s="122">
        <v>8.4395809840490752E-3</v>
      </c>
      <c r="E4818" s="122">
        <v>2.0433622780211294</v>
      </c>
      <c r="F4818" s="84" t="s">
        <v>12043</v>
      </c>
      <c r="G4818" s="84" t="b">
        <v>0</v>
      </c>
      <c r="H4818" s="84" t="b">
        <v>0</v>
      </c>
      <c r="I4818" s="84" t="b">
        <v>0</v>
      </c>
      <c r="J4818" s="84" t="b">
        <v>0</v>
      </c>
      <c r="K4818" s="84" t="b">
        <v>0</v>
      </c>
      <c r="L4818" s="84" t="b">
        <v>0</v>
      </c>
    </row>
    <row r="4819" spans="1:12" x14ac:dyDescent="0.25">
      <c r="A4819" s="84" t="s">
        <v>731</v>
      </c>
      <c r="B4819" s="84" t="s">
        <v>12299</v>
      </c>
      <c r="C4819" s="84">
        <v>9</v>
      </c>
      <c r="D4819" s="122">
        <v>1.1058244738676861E-2</v>
      </c>
      <c r="E4819" s="122">
        <v>0.87410571959169159</v>
      </c>
      <c r="F4819" s="84" t="s">
        <v>12044</v>
      </c>
      <c r="G4819" s="84" t="b">
        <v>0</v>
      </c>
      <c r="H4819" s="84" t="b">
        <v>0</v>
      </c>
      <c r="I4819" s="84" t="b">
        <v>0</v>
      </c>
      <c r="J4819" s="84" t="b">
        <v>0</v>
      </c>
      <c r="K4819" s="84" t="b">
        <v>0</v>
      </c>
      <c r="L4819" s="84" t="b">
        <v>0</v>
      </c>
    </row>
    <row r="4820" spans="1:12" x14ac:dyDescent="0.25">
      <c r="A4820" s="84" t="s">
        <v>12350</v>
      </c>
      <c r="B4820" s="84" t="s">
        <v>12296</v>
      </c>
      <c r="C4820" s="84">
        <v>8</v>
      </c>
      <c r="D4820" s="122">
        <v>1.1499837326085307E-2</v>
      </c>
      <c r="E4820" s="122">
        <v>1.1799345981374414</v>
      </c>
      <c r="F4820" s="84" t="s">
        <v>12044</v>
      </c>
      <c r="G4820" s="84" t="b">
        <v>0</v>
      </c>
      <c r="H4820" s="84" t="b">
        <v>0</v>
      </c>
      <c r="I4820" s="84" t="b">
        <v>0</v>
      </c>
      <c r="J4820" s="84" t="b">
        <v>0</v>
      </c>
      <c r="K4820" s="84" t="b">
        <v>0</v>
      </c>
      <c r="L4820" s="84" t="b">
        <v>0</v>
      </c>
    </row>
    <row r="4821" spans="1:12" x14ac:dyDescent="0.25">
      <c r="A4821" s="84" t="s">
        <v>12299</v>
      </c>
      <c r="B4821" s="84" t="s">
        <v>12350</v>
      </c>
      <c r="C4821" s="84">
        <v>8</v>
      </c>
      <c r="D4821" s="122">
        <v>1.1499837326085307E-2</v>
      </c>
      <c r="E4821" s="122">
        <v>0.81195781284284707</v>
      </c>
      <c r="F4821" s="84" t="s">
        <v>12044</v>
      </c>
      <c r="G4821" s="84" t="b">
        <v>0</v>
      </c>
      <c r="H4821" s="84" t="b">
        <v>0</v>
      </c>
      <c r="I4821" s="84" t="b">
        <v>0</v>
      </c>
      <c r="J4821" s="84" t="b">
        <v>0</v>
      </c>
      <c r="K4821" s="84" t="b">
        <v>0</v>
      </c>
      <c r="L4821" s="84" t="b">
        <v>0</v>
      </c>
    </row>
    <row r="4822" spans="1:12" x14ac:dyDescent="0.25">
      <c r="A4822" s="84" t="s">
        <v>12350</v>
      </c>
      <c r="B4822" s="84" t="s">
        <v>12369</v>
      </c>
      <c r="C4822" s="84">
        <v>7</v>
      </c>
      <c r="D4822" s="122">
        <v>1.1719270431115692E-2</v>
      </c>
      <c r="E4822" s="122">
        <v>1.1799345981374414</v>
      </c>
      <c r="F4822" s="84" t="s">
        <v>12044</v>
      </c>
      <c r="G4822" s="84" t="b">
        <v>0</v>
      </c>
      <c r="H4822" s="84" t="b">
        <v>0</v>
      </c>
      <c r="I4822" s="84" t="b">
        <v>0</v>
      </c>
      <c r="J4822" s="84" t="b">
        <v>0</v>
      </c>
      <c r="K4822" s="84" t="b">
        <v>0</v>
      </c>
      <c r="L4822" s="84" t="b">
        <v>0</v>
      </c>
    </row>
    <row r="4823" spans="1:12" x14ac:dyDescent="0.25">
      <c r="A4823" s="84" t="s">
        <v>12369</v>
      </c>
      <c r="B4823" s="84" t="s">
        <v>2788</v>
      </c>
      <c r="C4823" s="84">
        <v>7</v>
      </c>
      <c r="D4823" s="122">
        <v>1.1719270431115692E-2</v>
      </c>
      <c r="E4823" s="122">
        <v>1.3560258571931227</v>
      </c>
      <c r="F4823" s="84" t="s">
        <v>12044</v>
      </c>
      <c r="G4823" s="84" t="b">
        <v>0</v>
      </c>
      <c r="H4823" s="84" t="b">
        <v>0</v>
      </c>
      <c r="I4823" s="84" t="b">
        <v>0</v>
      </c>
      <c r="J4823" s="84" t="b">
        <v>0</v>
      </c>
      <c r="K4823" s="84" t="b">
        <v>0</v>
      </c>
      <c r="L4823" s="84" t="b">
        <v>0</v>
      </c>
    </row>
    <row r="4824" spans="1:12" x14ac:dyDescent="0.25">
      <c r="A4824" s="84" t="s">
        <v>14496</v>
      </c>
      <c r="B4824" s="84" t="s">
        <v>14497</v>
      </c>
      <c r="C4824" s="84">
        <v>6</v>
      </c>
      <c r="D4824" s="122">
        <v>1.1684602156399895E-2</v>
      </c>
      <c r="E4824" s="122">
        <v>1.5778746068094791</v>
      </c>
      <c r="F4824" s="84" t="s">
        <v>12044</v>
      </c>
      <c r="G4824" s="84" t="b">
        <v>1</v>
      </c>
      <c r="H4824" s="84" t="b">
        <v>0</v>
      </c>
      <c r="I4824" s="84" t="b">
        <v>0</v>
      </c>
      <c r="J4824" s="84" t="b">
        <v>0</v>
      </c>
      <c r="K4824" s="84" t="b">
        <v>0</v>
      </c>
      <c r="L4824" s="84" t="b">
        <v>0</v>
      </c>
    </row>
    <row r="4825" spans="1:12" x14ac:dyDescent="0.25">
      <c r="A4825" s="84" t="s">
        <v>12296</v>
      </c>
      <c r="B4825" s="84" t="s">
        <v>14462</v>
      </c>
      <c r="C4825" s="84">
        <v>6</v>
      </c>
      <c r="D4825" s="122">
        <v>1.1684602156399895E-2</v>
      </c>
      <c r="E4825" s="122">
        <v>1.452935870201179</v>
      </c>
      <c r="F4825" s="84" t="s">
        <v>12044</v>
      </c>
      <c r="G4825" s="84" t="b">
        <v>0</v>
      </c>
      <c r="H4825" s="84" t="b">
        <v>0</v>
      </c>
      <c r="I4825" s="84" t="b">
        <v>0</v>
      </c>
      <c r="J4825" s="84" t="b">
        <v>0</v>
      </c>
      <c r="K4825" s="84" t="b">
        <v>0</v>
      </c>
      <c r="L4825" s="84" t="b">
        <v>0</v>
      </c>
    </row>
    <row r="4826" spans="1:12" x14ac:dyDescent="0.25">
      <c r="A4826" s="84" t="s">
        <v>14462</v>
      </c>
      <c r="B4826" s="84" t="s">
        <v>14415</v>
      </c>
      <c r="C4826" s="84">
        <v>6</v>
      </c>
      <c r="D4826" s="122">
        <v>1.1684602156399895E-2</v>
      </c>
      <c r="E4826" s="122">
        <v>1.5778746068094791</v>
      </c>
      <c r="F4826" s="84" t="s">
        <v>12044</v>
      </c>
      <c r="G4826" s="84" t="b">
        <v>0</v>
      </c>
      <c r="H4826" s="84" t="b">
        <v>0</v>
      </c>
      <c r="I4826" s="84" t="b">
        <v>0</v>
      </c>
      <c r="J4826" s="84" t="b">
        <v>0</v>
      </c>
      <c r="K4826" s="84" t="b">
        <v>0</v>
      </c>
      <c r="L4826" s="84" t="b">
        <v>0</v>
      </c>
    </row>
    <row r="4827" spans="1:12" x14ac:dyDescent="0.25">
      <c r="A4827" s="84" t="s">
        <v>14415</v>
      </c>
      <c r="B4827" s="84" t="s">
        <v>12299</v>
      </c>
      <c r="C4827" s="84">
        <v>6</v>
      </c>
      <c r="D4827" s="122">
        <v>1.1684602156399895E-2</v>
      </c>
      <c r="E4827" s="122">
        <v>1.0338065624592034</v>
      </c>
      <c r="F4827" s="84" t="s">
        <v>12044</v>
      </c>
      <c r="G4827" s="84" t="b">
        <v>0</v>
      </c>
      <c r="H4827" s="84" t="b">
        <v>0</v>
      </c>
      <c r="I4827" s="84" t="b">
        <v>0</v>
      </c>
      <c r="J4827" s="84" t="b">
        <v>0</v>
      </c>
      <c r="K4827" s="84" t="b">
        <v>0</v>
      </c>
      <c r="L4827" s="84" t="b">
        <v>0</v>
      </c>
    </row>
    <row r="4828" spans="1:12" x14ac:dyDescent="0.25">
      <c r="A4828" s="84" t="s">
        <v>2788</v>
      </c>
      <c r="B4828" s="84" t="s">
        <v>731</v>
      </c>
      <c r="C4828" s="84">
        <v>6</v>
      </c>
      <c r="D4828" s="122">
        <v>1.1684602156399895E-2</v>
      </c>
      <c r="E4828" s="122">
        <v>1.0338065624592034</v>
      </c>
      <c r="F4828" s="84" t="s">
        <v>12044</v>
      </c>
      <c r="G4828" s="84" t="b">
        <v>0</v>
      </c>
      <c r="H4828" s="84" t="b">
        <v>0</v>
      </c>
      <c r="I4828" s="84" t="b">
        <v>0</v>
      </c>
      <c r="J4828" s="84" t="b">
        <v>0</v>
      </c>
      <c r="K4828" s="84" t="b">
        <v>0</v>
      </c>
      <c r="L4828" s="84" t="b">
        <v>0</v>
      </c>
    </row>
    <row r="4829" spans="1:12" x14ac:dyDescent="0.25">
      <c r="A4829" s="84" t="s">
        <v>12299</v>
      </c>
      <c r="B4829" s="84" t="s">
        <v>2679</v>
      </c>
      <c r="C4829" s="84">
        <v>6</v>
      </c>
      <c r="D4829" s="122">
        <v>1.1684602156399895E-2</v>
      </c>
      <c r="E4829" s="122">
        <v>1.0549958615291415</v>
      </c>
      <c r="F4829" s="84" t="s">
        <v>12044</v>
      </c>
      <c r="G4829" s="84" t="b">
        <v>0</v>
      </c>
      <c r="H4829" s="84" t="b">
        <v>0</v>
      </c>
      <c r="I4829" s="84" t="b">
        <v>0</v>
      </c>
      <c r="J4829" s="84" t="b">
        <v>0</v>
      </c>
      <c r="K4829" s="84" t="b">
        <v>0</v>
      </c>
      <c r="L4829" s="84" t="b">
        <v>0</v>
      </c>
    </row>
    <row r="4830" spans="1:12" x14ac:dyDescent="0.25">
      <c r="A4830" s="84" t="s">
        <v>627</v>
      </c>
      <c r="B4830" s="84" t="s">
        <v>12350</v>
      </c>
      <c r="C4830" s="84">
        <v>5</v>
      </c>
      <c r="D4830" s="122">
        <v>1.1353112260556882E-2</v>
      </c>
      <c r="E4830" s="122">
        <v>0.8674751406926785</v>
      </c>
      <c r="F4830" s="84" t="s">
        <v>12044</v>
      </c>
      <c r="G4830" s="84" t="b">
        <v>0</v>
      </c>
      <c r="H4830" s="84" t="b">
        <v>0</v>
      </c>
      <c r="I4830" s="84" t="b">
        <v>0</v>
      </c>
      <c r="J4830" s="84" t="b">
        <v>0</v>
      </c>
      <c r="K4830" s="84" t="b">
        <v>0</v>
      </c>
      <c r="L4830" s="84" t="b">
        <v>0</v>
      </c>
    </row>
    <row r="4831" spans="1:12" x14ac:dyDescent="0.25">
      <c r="A4831" s="84" t="s">
        <v>2679</v>
      </c>
      <c r="B4831" s="84" t="s">
        <v>14450</v>
      </c>
      <c r="C4831" s="84">
        <v>5</v>
      </c>
      <c r="D4831" s="122">
        <v>1.1353112260556882E-2</v>
      </c>
      <c r="E4831" s="122">
        <v>1.5778746068094791</v>
      </c>
      <c r="F4831" s="84" t="s">
        <v>12044</v>
      </c>
      <c r="G4831" s="84" t="b">
        <v>0</v>
      </c>
      <c r="H4831" s="84" t="b">
        <v>0</v>
      </c>
      <c r="I4831" s="84" t="b">
        <v>0</v>
      </c>
      <c r="J4831" s="84" t="b">
        <v>0</v>
      </c>
      <c r="K4831" s="84" t="b">
        <v>0</v>
      </c>
      <c r="L4831" s="84" t="b">
        <v>0</v>
      </c>
    </row>
    <row r="4832" spans="1:12" x14ac:dyDescent="0.25">
      <c r="A4832" s="84" t="s">
        <v>14382</v>
      </c>
      <c r="B4832" s="84" t="s">
        <v>12384</v>
      </c>
      <c r="C4832" s="84">
        <v>4</v>
      </c>
      <c r="D4832" s="122">
        <v>1.0664694102454592E-2</v>
      </c>
      <c r="E4832" s="122">
        <v>1.4017833477537978</v>
      </c>
      <c r="F4832" s="84" t="s">
        <v>12044</v>
      </c>
      <c r="G4832" s="84" t="b">
        <v>0</v>
      </c>
      <c r="H4832" s="84" t="b">
        <v>0</v>
      </c>
      <c r="I4832" s="84" t="b">
        <v>0</v>
      </c>
      <c r="J4832" s="84" t="b">
        <v>0</v>
      </c>
      <c r="K4832" s="84" t="b">
        <v>0</v>
      </c>
      <c r="L4832" s="84" t="b">
        <v>0</v>
      </c>
    </row>
    <row r="4833" spans="1:12" x14ac:dyDescent="0.25">
      <c r="A4833" s="84" t="s">
        <v>12384</v>
      </c>
      <c r="B4833" s="84" t="s">
        <v>14361</v>
      </c>
      <c r="C4833" s="84">
        <v>4</v>
      </c>
      <c r="D4833" s="122">
        <v>1.0664694102454592E-2</v>
      </c>
      <c r="E4833" s="122">
        <v>1.4017833477537978</v>
      </c>
      <c r="F4833" s="84" t="s">
        <v>12044</v>
      </c>
      <c r="G4833" s="84" t="b">
        <v>0</v>
      </c>
      <c r="H4833" s="84" t="b">
        <v>0</v>
      </c>
      <c r="I4833" s="84" t="b">
        <v>0</v>
      </c>
      <c r="J4833" s="84" t="b">
        <v>1</v>
      </c>
      <c r="K4833" s="84" t="b">
        <v>0</v>
      </c>
      <c r="L4833" s="84" t="b">
        <v>0</v>
      </c>
    </row>
    <row r="4834" spans="1:12" x14ac:dyDescent="0.25">
      <c r="A4834" s="84" t="s">
        <v>14361</v>
      </c>
      <c r="B4834" s="84" t="s">
        <v>12384</v>
      </c>
      <c r="C4834" s="84">
        <v>4</v>
      </c>
      <c r="D4834" s="122">
        <v>1.0664694102454592E-2</v>
      </c>
      <c r="E4834" s="122">
        <v>1.4017833477537978</v>
      </c>
      <c r="F4834" s="84" t="s">
        <v>12044</v>
      </c>
      <c r="G4834" s="84" t="b">
        <v>1</v>
      </c>
      <c r="H4834" s="84" t="b">
        <v>0</v>
      </c>
      <c r="I4834" s="84" t="b">
        <v>0</v>
      </c>
      <c r="J4834" s="84" t="b">
        <v>0</v>
      </c>
      <c r="K4834" s="84" t="b">
        <v>0</v>
      </c>
      <c r="L4834" s="84" t="b">
        <v>0</v>
      </c>
    </row>
    <row r="4835" spans="1:12" x14ac:dyDescent="0.25">
      <c r="A4835" s="84" t="s">
        <v>12384</v>
      </c>
      <c r="B4835" s="84" t="s">
        <v>12385</v>
      </c>
      <c r="C4835" s="84">
        <v>4</v>
      </c>
      <c r="D4835" s="122">
        <v>1.0664694102454592E-2</v>
      </c>
      <c r="E4835" s="122">
        <v>1.2256920886981166</v>
      </c>
      <c r="F4835" s="84" t="s">
        <v>12044</v>
      </c>
      <c r="G4835" s="84" t="b">
        <v>0</v>
      </c>
      <c r="H4835" s="84" t="b">
        <v>0</v>
      </c>
      <c r="I4835" s="84" t="b">
        <v>0</v>
      </c>
      <c r="J4835" s="84" t="b">
        <v>0</v>
      </c>
      <c r="K4835" s="84" t="b">
        <v>0</v>
      </c>
      <c r="L4835" s="84" t="b">
        <v>0</v>
      </c>
    </row>
    <row r="4836" spans="1:12" x14ac:dyDescent="0.25">
      <c r="A4836" s="84" t="s">
        <v>12385</v>
      </c>
      <c r="B4836" s="84" t="s">
        <v>14405</v>
      </c>
      <c r="C4836" s="84">
        <v>4</v>
      </c>
      <c r="D4836" s="122">
        <v>1.0664694102454592E-2</v>
      </c>
      <c r="E4836" s="122">
        <v>1.5778746068094791</v>
      </c>
      <c r="F4836" s="84" t="s">
        <v>12044</v>
      </c>
      <c r="G4836" s="84" t="b">
        <v>0</v>
      </c>
      <c r="H4836" s="84" t="b">
        <v>0</v>
      </c>
      <c r="I4836" s="84" t="b">
        <v>0</v>
      </c>
      <c r="J4836" s="84" t="b">
        <v>0</v>
      </c>
      <c r="K4836" s="84" t="b">
        <v>0</v>
      </c>
      <c r="L4836" s="84" t="b">
        <v>0</v>
      </c>
    </row>
    <row r="4837" spans="1:12" x14ac:dyDescent="0.25">
      <c r="A4837" s="84" t="s">
        <v>14405</v>
      </c>
      <c r="B4837" s="84" t="s">
        <v>14216</v>
      </c>
      <c r="C4837" s="84">
        <v>4</v>
      </c>
      <c r="D4837" s="122">
        <v>1.0664694102454592E-2</v>
      </c>
      <c r="E4837" s="122">
        <v>1.7539658658651602</v>
      </c>
      <c r="F4837" s="84" t="s">
        <v>12044</v>
      </c>
      <c r="G4837" s="84" t="b">
        <v>0</v>
      </c>
      <c r="H4837" s="84" t="b">
        <v>0</v>
      </c>
      <c r="I4837" s="84" t="b">
        <v>0</v>
      </c>
      <c r="J4837" s="84" t="b">
        <v>1</v>
      </c>
      <c r="K4837" s="84" t="b">
        <v>0</v>
      </c>
      <c r="L4837" s="84" t="b">
        <v>0</v>
      </c>
    </row>
    <row r="4838" spans="1:12" x14ac:dyDescent="0.25">
      <c r="A4838" s="84" t="s">
        <v>14216</v>
      </c>
      <c r="B4838" s="84" t="s">
        <v>14676</v>
      </c>
      <c r="C4838" s="84">
        <v>4</v>
      </c>
      <c r="D4838" s="122">
        <v>1.0664694102454592E-2</v>
      </c>
      <c r="E4838" s="122">
        <v>1.7539658658651602</v>
      </c>
      <c r="F4838" s="84" t="s">
        <v>12044</v>
      </c>
      <c r="G4838" s="84" t="b">
        <v>1</v>
      </c>
      <c r="H4838" s="84" t="b">
        <v>0</v>
      </c>
      <c r="I4838" s="84" t="b">
        <v>0</v>
      </c>
      <c r="J4838" s="84" t="b">
        <v>0</v>
      </c>
      <c r="K4838" s="84" t="b">
        <v>0</v>
      </c>
      <c r="L4838" s="84" t="b">
        <v>0</v>
      </c>
    </row>
    <row r="4839" spans="1:12" x14ac:dyDescent="0.25">
      <c r="A4839" s="84" t="s">
        <v>14676</v>
      </c>
      <c r="B4839" s="84" t="s">
        <v>2803</v>
      </c>
      <c r="C4839" s="84">
        <v>4</v>
      </c>
      <c r="D4839" s="122">
        <v>1.0664694102454592E-2</v>
      </c>
      <c r="E4839" s="122">
        <v>1.242082504886286</v>
      </c>
      <c r="F4839" s="84" t="s">
        <v>12044</v>
      </c>
      <c r="G4839" s="84" t="b">
        <v>0</v>
      </c>
      <c r="H4839" s="84" t="b">
        <v>0</v>
      </c>
      <c r="I4839" s="84" t="b">
        <v>0</v>
      </c>
      <c r="J4839" s="84" t="b">
        <v>0</v>
      </c>
      <c r="K4839" s="84" t="b">
        <v>0</v>
      </c>
      <c r="L4839" s="84" t="b">
        <v>0</v>
      </c>
    </row>
    <row r="4840" spans="1:12" x14ac:dyDescent="0.25">
      <c r="A4840" s="84" t="s">
        <v>2803</v>
      </c>
      <c r="B4840" s="84" t="s">
        <v>14677</v>
      </c>
      <c r="C4840" s="84">
        <v>4</v>
      </c>
      <c r="D4840" s="122">
        <v>1.0664694102454592E-2</v>
      </c>
      <c r="E4840" s="122">
        <v>1.242082504886286</v>
      </c>
      <c r="F4840" s="84" t="s">
        <v>12044</v>
      </c>
      <c r="G4840" s="84" t="b">
        <v>0</v>
      </c>
      <c r="H4840" s="84" t="b">
        <v>0</v>
      </c>
      <c r="I4840" s="84" t="b">
        <v>0</v>
      </c>
      <c r="J4840" s="84" t="b">
        <v>0</v>
      </c>
      <c r="K4840" s="84" t="b">
        <v>0</v>
      </c>
      <c r="L4840" s="84" t="b">
        <v>0</v>
      </c>
    </row>
    <row r="4841" spans="1:12" x14ac:dyDescent="0.25">
      <c r="A4841" s="84" t="s">
        <v>14677</v>
      </c>
      <c r="B4841" s="84" t="s">
        <v>14496</v>
      </c>
      <c r="C4841" s="84">
        <v>4</v>
      </c>
      <c r="D4841" s="122">
        <v>1.0664694102454592E-2</v>
      </c>
      <c r="E4841" s="122">
        <v>1.5778746068094791</v>
      </c>
      <c r="F4841" s="84" t="s">
        <v>12044</v>
      </c>
      <c r="G4841" s="84" t="b">
        <v>0</v>
      </c>
      <c r="H4841" s="84" t="b">
        <v>0</v>
      </c>
      <c r="I4841" s="84" t="b">
        <v>0</v>
      </c>
      <c r="J4841" s="84" t="b">
        <v>1</v>
      </c>
      <c r="K4841" s="84" t="b">
        <v>0</v>
      </c>
      <c r="L4841" s="84" t="b">
        <v>0</v>
      </c>
    </row>
    <row r="4842" spans="1:12" x14ac:dyDescent="0.25">
      <c r="A4842" s="84" t="s">
        <v>12299</v>
      </c>
      <c r="B4842" s="84" t="s">
        <v>2803</v>
      </c>
      <c r="C4842" s="84">
        <v>4</v>
      </c>
      <c r="D4842" s="122">
        <v>1.0664694102454592E-2</v>
      </c>
      <c r="E4842" s="122">
        <v>0.54311250055026716</v>
      </c>
      <c r="F4842" s="84" t="s">
        <v>12044</v>
      </c>
      <c r="G4842" s="84" t="b">
        <v>0</v>
      </c>
      <c r="H4842" s="84" t="b">
        <v>0</v>
      </c>
      <c r="I4842" s="84" t="b">
        <v>0</v>
      </c>
      <c r="J4842" s="84" t="b">
        <v>0</v>
      </c>
      <c r="K4842" s="84" t="b">
        <v>0</v>
      </c>
      <c r="L4842" s="84" t="b">
        <v>0</v>
      </c>
    </row>
    <row r="4843" spans="1:12" x14ac:dyDescent="0.25">
      <c r="A4843" s="84" t="s">
        <v>627</v>
      </c>
      <c r="B4843" s="84" t="s">
        <v>14382</v>
      </c>
      <c r="C4843" s="84">
        <v>2</v>
      </c>
      <c r="D4843" s="122">
        <v>7.7897347709332647E-3</v>
      </c>
      <c r="E4843" s="122">
        <v>1.3146331720348976</v>
      </c>
      <c r="F4843" s="84" t="s">
        <v>12044</v>
      </c>
      <c r="G4843" s="84" t="b">
        <v>0</v>
      </c>
      <c r="H4843" s="84" t="b">
        <v>0</v>
      </c>
      <c r="I4843" s="84" t="b">
        <v>0</v>
      </c>
      <c r="J4843" s="84" t="b">
        <v>0</v>
      </c>
      <c r="K4843" s="84" t="b">
        <v>0</v>
      </c>
      <c r="L4843" s="84" t="b">
        <v>0</v>
      </c>
    </row>
    <row r="4844" spans="1:12" x14ac:dyDescent="0.25">
      <c r="A4844" s="84" t="s">
        <v>14497</v>
      </c>
      <c r="B4844" s="84" t="s">
        <v>845</v>
      </c>
      <c r="C4844" s="84">
        <v>2</v>
      </c>
      <c r="D4844" s="122">
        <v>7.7897347709332647E-3</v>
      </c>
      <c r="E4844" s="122">
        <v>1.5778746068094791</v>
      </c>
      <c r="F4844" s="84" t="s">
        <v>12044</v>
      </c>
      <c r="G4844" s="84" t="b">
        <v>0</v>
      </c>
      <c r="H4844" s="84" t="b">
        <v>0</v>
      </c>
      <c r="I4844" s="84" t="b">
        <v>0</v>
      </c>
      <c r="J4844" s="84" t="b">
        <v>0</v>
      </c>
      <c r="K4844" s="84" t="b">
        <v>0</v>
      </c>
      <c r="L4844" s="84" t="b">
        <v>0</v>
      </c>
    </row>
    <row r="4845" spans="1:12" x14ac:dyDescent="0.25">
      <c r="A4845" s="84" t="s">
        <v>12363</v>
      </c>
      <c r="B4845" s="84" t="s">
        <v>12385</v>
      </c>
      <c r="C4845" s="84">
        <v>2</v>
      </c>
      <c r="D4845" s="122">
        <v>7.7897347709332647E-3</v>
      </c>
      <c r="E4845" s="122">
        <v>1.5778746068094791</v>
      </c>
      <c r="F4845" s="84" t="s">
        <v>12044</v>
      </c>
      <c r="G4845" s="84" t="b">
        <v>0</v>
      </c>
      <c r="H4845" s="84" t="b">
        <v>0</v>
      </c>
      <c r="I4845" s="84" t="b">
        <v>0</v>
      </c>
      <c r="J4845" s="84" t="b">
        <v>0</v>
      </c>
      <c r="K4845" s="84" t="b">
        <v>0</v>
      </c>
      <c r="L4845" s="84" t="b">
        <v>0</v>
      </c>
    </row>
    <row r="4846" spans="1:12" x14ac:dyDescent="0.25">
      <c r="A4846" s="84" t="s">
        <v>12385</v>
      </c>
      <c r="B4846" s="84" t="s">
        <v>12299</v>
      </c>
      <c r="C4846" s="84">
        <v>2</v>
      </c>
      <c r="D4846" s="122">
        <v>7.7897347709332647E-3</v>
      </c>
      <c r="E4846" s="122">
        <v>0.55668530773954106</v>
      </c>
      <c r="F4846" s="84" t="s">
        <v>12044</v>
      </c>
      <c r="G4846" s="84" t="b">
        <v>0</v>
      </c>
      <c r="H4846" s="84" t="b">
        <v>0</v>
      </c>
      <c r="I4846" s="84" t="b">
        <v>0</v>
      </c>
      <c r="J4846" s="84" t="b">
        <v>0</v>
      </c>
      <c r="K4846" s="84" t="b">
        <v>0</v>
      </c>
      <c r="L4846" s="84" t="b">
        <v>0</v>
      </c>
    </row>
    <row r="4847" spans="1:12" x14ac:dyDescent="0.25">
      <c r="A4847" s="84" t="s">
        <v>2803</v>
      </c>
      <c r="B4847" s="84" t="s">
        <v>14293</v>
      </c>
      <c r="C4847" s="84">
        <v>2</v>
      </c>
      <c r="D4847" s="122">
        <v>7.7897347709332647E-3</v>
      </c>
      <c r="E4847" s="122">
        <v>1.242082504886286</v>
      </c>
      <c r="F4847" s="84" t="s">
        <v>12044</v>
      </c>
      <c r="G4847" s="84" t="b">
        <v>0</v>
      </c>
      <c r="H4847" s="84" t="b">
        <v>0</v>
      </c>
      <c r="I4847" s="84" t="b">
        <v>0</v>
      </c>
      <c r="J4847" s="84" t="b">
        <v>0</v>
      </c>
      <c r="K4847" s="84" t="b">
        <v>0</v>
      </c>
      <c r="L4847" s="84" t="b">
        <v>0</v>
      </c>
    </row>
    <row r="4848" spans="1:12" x14ac:dyDescent="0.25">
      <c r="A4848" s="84" t="s">
        <v>14293</v>
      </c>
      <c r="B4848" s="84" t="s">
        <v>14252</v>
      </c>
      <c r="C4848" s="84">
        <v>2</v>
      </c>
      <c r="D4848" s="122">
        <v>7.7897347709332647E-3</v>
      </c>
      <c r="E4848" s="122">
        <v>2.0549958615291413</v>
      </c>
      <c r="F4848" s="84" t="s">
        <v>12044</v>
      </c>
      <c r="G4848" s="84" t="b">
        <v>0</v>
      </c>
      <c r="H4848" s="84" t="b">
        <v>0</v>
      </c>
      <c r="I4848" s="84" t="b">
        <v>0</v>
      </c>
      <c r="J4848" s="84" t="b">
        <v>0</v>
      </c>
      <c r="K4848" s="84" t="b">
        <v>0</v>
      </c>
      <c r="L4848" s="84" t="b">
        <v>0</v>
      </c>
    </row>
    <row r="4849" spans="1:12" x14ac:dyDescent="0.25">
      <c r="A4849" s="84" t="s">
        <v>14252</v>
      </c>
      <c r="B4849" s="84" t="s">
        <v>14496</v>
      </c>
      <c r="C4849" s="84">
        <v>2</v>
      </c>
      <c r="D4849" s="122">
        <v>7.7897347709332647E-3</v>
      </c>
      <c r="E4849" s="122">
        <v>1.5778746068094791</v>
      </c>
      <c r="F4849" s="84" t="s">
        <v>12044</v>
      </c>
      <c r="G4849" s="84" t="b">
        <v>0</v>
      </c>
      <c r="H4849" s="84" t="b">
        <v>0</v>
      </c>
      <c r="I4849" s="84" t="b">
        <v>0</v>
      </c>
      <c r="J4849" s="84" t="b">
        <v>1</v>
      </c>
      <c r="K4849" s="84" t="b">
        <v>0</v>
      </c>
      <c r="L4849" s="84" t="b">
        <v>0</v>
      </c>
    </row>
    <row r="4850" spans="1:12" x14ac:dyDescent="0.25">
      <c r="A4850" s="84" t="s">
        <v>14497</v>
      </c>
      <c r="B4850" s="84" t="s">
        <v>927</v>
      </c>
      <c r="C4850" s="84">
        <v>2</v>
      </c>
      <c r="D4850" s="122">
        <v>7.7897347709332647E-3</v>
      </c>
      <c r="E4850" s="122">
        <v>1.5778746068094791</v>
      </c>
      <c r="F4850" s="84" t="s">
        <v>12044</v>
      </c>
      <c r="G4850" s="84" t="b">
        <v>0</v>
      </c>
      <c r="H4850" s="84" t="b">
        <v>0</v>
      </c>
      <c r="I4850" s="84" t="b">
        <v>0</v>
      </c>
      <c r="J4850" s="84" t="b">
        <v>0</v>
      </c>
      <c r="K4850" s="84" t="b">
        <v>0</v>
      </c>
      <c r="L4850" s="84" t="b">
        <v>0</v>
      </c>
    </row>
    <row r="4851" spans="1:12" x14ac:dyDescent="0.25">
      <c r="A4851" s="84" t="s">
        <v>731</v>
      </c>
      <c r="B4851" s="84" t="s">
        <v>14399</v>
      </c>
      <c r="C4851" s="84">
        <v>2</v>
      </c>
      <c r="D4851" s="122">
        <v>7.7897347709332647E-3</v>
      </c>
      <c r="E4851" s="122">
        <v>1.242082504886286</v>
      </c>
      <c r="F4851" s="84" t="s">
        <v>12044</v>
      </c>
      <c r="G4851" s="84" t="b">
        <v>0</v>
      </c>
      <c r="H4851" s="84" t="b">
        <v>0</v>
      </c>
      <c r="I4851" s="84" t="b">
        <v>0</v>
      </c>
      <c r="J4851" s="84" t="b">
        <v>0</v>
      </c>
      <c r="K4851" s="84" t="b">
        <v>0</v>
      </c>
      <c r="L4851" s="84" t="b">
        <v>0</v>
      </c>
    </row>
    <row r="4852" spans="1:12" x14ac:dyDescent="0.25">
      <c r="A4852" s="84" t="s">
        <v>14399</v>
      </c>
      <c r="B4852" s="84" t="s">
        <v>14218</v>
      </c>
      <c r="C4852" s="84">
        <v>2</v>
      </c>
      <c r="D4852" s="122">
        <v>7.7897347709332647E-3</v>
      </c>
      <c r="E4852" s="122">
        <v>2.0549958615291413</v>
      </c>
      <c r="F4852" s="84" t="s">
        <v>12044</v>
      </c>
      <c r="G4852" s="84" t="b">
        <v>0</v>
      </c>
      <c r="H4852" s="84" t="b">
        <v>0</v>
      </c>
      <c r="I4852" s="84" t="b">
        <v>0</v>
      </c>
      <c r="J4852" s="84" t="b">
        <v>0</v>
      </c>
      <c r="K4852" s="84" t="b">
        <v>0</v>
      </c>
      <c r="L4852" s="84" t="b">
        <v>0</v>
      </c>
    </row>
    <row r="4853" spans="1:12" x14ac:dyDescent="0.25">
      <c r="A4853" s="84" t="s">
        <v>14218</v>
      </c>
      <c r="B4853" s="84" t="s">
        <v>14316</v>
      </c>
      <c r="C4853" s="84">
        <v>2</v>
      </c>
      <c r="D4853" s="122">
        <v>7.7897347709332647E-3</v>
      </c>
      <c r="E4853" s="122">
        <v>2.0549958615291413</v>
      </c>
      <c r="F4853" s="84" t="s">
        <v>12044</v>
      </c>
      <c r="G4853" s="84" t="b">
        <v>0</v>
      </c>
      <c r="H4853" s="84" t="b">
        <v>0</v>
      </c>
      <c r="I4853" s="84" t="b">
        <v>0</v>
      </c>
      <c r="J4853" s="84" t="b">
        <v>1</v>
      </c>
      <c r="K4853" s="84" t="b">
        <v>0</v>
      </c>
      <c r="L4853" s="84" t="b">
        <v>0</v>
      </c>
    </row>
    <row r="4854" spans="1:12" x14ac:dyDescent="0.25">
      <c r="A4854" s="84" t="s">
        <v>14316</v>
      </c>
      <c r="B4854" s="84" t="s">
        <v>12280</v>
      </c>
      <c r="C4854" s="84">
        <v>2</v>
      </c>
      <c r="D4854" s="122">
        <v>7.7897347709332647E-3</v>
      </c>
      <c r="E4854" s="122">
        <v>2.0549958615291413</v>
      </c>
      <c r="F4854" s="84" t="s">
        <v>12044</v>
      </c>
      <c r="G4854" s="84" t="b">
        <v>1</v>
      </c>
      <c r="H4854" s="84" t="b">
        <v>0</v>
      </c>
      <c r="I4854" s="84" t="b">
        <v>0</v>
      </c>
      <c r="J4854" s="84" t="b">
        <v>0</v>
      </c>
      <c r="K4854" s="84" t="b">
        <v>0</v>
      </c>
      <c r="L4854" s="84" t="b">
        <v>0</v>
      </c>
    </row>
    <row r="4855" spans="1:12" x14ac:dyDescent="0.25">
      <c r="A4855" s="84" t="s">
        <v>12280</v>
      </c>
      <c r="B4855" s="84" t="s">
        <v>14479</v>
      </c>
      <c r="C4855" s="84">
        <v>2</v>
      </c>
      <c r="D4855" s="122">
        <v>7.7897347709332647E-3</v>
      </c>
      <c r="E4855" s="122">
        <v>2.0549958615291413</v>
      </c>
      <c r="F4855" s="84" t="s">
        <v>12044</v>
      </c>
      <c r="G4855" s="84" t="b">
        <v>0</v>
      </c>
      <c r="H4855" s="84" t="b">
        <v>0</v>
      </c>
      <c r="I4855" s="84" t="b">
        <v>0</v>
      </c>
      <c r="J4855" s="84" t="b">
        <v>0</v>
      </c>
      <c r="K4855" s="84" t="b">
        <v>0</v>
      </c>
      <c r="L4855" s="84" t="b">
        <v>0</v>
      </c>
    </row>
    <row r="4856" spans="1:12" x14ac:dyDescent="0.25">
      <c r="A4856" s="84" t="s">
        <v>14479</v>
      </c>
      <c r="B4856" s="84" t="s">
        <v>14480</v>
      </c>
      <c r="C4856" s="84">
        <v>2</v>
      </c>
      <c r="D4856" s="122">
        <v>7.7897347709332647E-3</v>
      </c>
      <c r="E4856" s="122">
        <v>2.0549958615291413</v>
      </c>
      <c r="F4856" s="84" t="s">
        <v>12044</v>
      </c>
      <c r="G4856" s="84" t="b">
        <v>0</v>
      </c>
      <c r="H4856" s="84" t="b">
        <v>0</v>
      </c>
      <c r="I4856" s="84" t="b">
        <v>0</v>
      </c>
      <c r="J4856" s="84" t="b">
        <v>0</v>
      </c>
      <c r="K4856" s="84" t="b">
        <v>0</v>
      </c>
      <c r="L4856" s="84" t="b">
        <v>0</v>
      </c>
    </row>
    <row r="4857" spans="1:12" x14ac:dyDescent="0.25">
      <c r="A4857" s="84" t="s">
        <v>14480</v>
      </c>
      <c r="B4857" s="84" t="s">
        <v>14294</v>
      </c>
      <c r="C4857" s="84">
        <v>2</v>
      </c>
      <c r="D4857" s="122">
        <v>7.7897347709332647E-3</v>
      </c>
      <c r="E4857" s="122">
        <v>2.0549958615291413</v>
      </c>
      <c r="F4857" s="84" t="s">
        <v>12044</v>
      </c>
      <c r="G4857" s="84" t="b">
        <v>0</v>
      </c>
      <c r="H4857" s="84" t="b">
        <v>0</v>
      </c>
      <c r="I4857" s="84" t="b">
        <v>0</v>
      </c>
      <c r="J4857" s="84" t="b">
        <v>0</v>
      </c>
      <c r="K4857" s="84" t="b">
        <v>0</v>
      </c>
      <c r="L4857" s="84" t="b">
        <v>0</v>
      </c>
    </row>
    <row r="4858" spans="1:12" x14ac:dyDescent="0.25">
      <c r="A4858" s="84" t="s">
        <v>14497</v>
      </c>
      <c r="B4858" s="84" t="s">
        <v>916</v>
      </c>
      <c r="C4858" s="84">
        <v>2</v>
      </c>
      <c r="D4858" s="122">
        <v>7.7897347709332647E-3</v>
      </c>
      <c r="E4858" s="122">
        <v>1.5778746068094791</v>
      </c>
      <c r="F4858" s="84" t="s">
        <v>12044</v>
      </c>
      <c r="G4858" s="84" t="b">
        <v>0</v>
      </c>
      <c r="H4858" s="84" t="b">
        <v>0</v>
      </c>
      <c r="I4858" s="84" t="b">
        <v>0</v>
      </c>
      <c r="J4858" s="84" t="b">
        <v>0</v>
      </c>
      <c r="K4858" s="84" t="b">
        <v>0</v>
      </c>
      <c r="L4858" s="84" t="b">
        <v>0</v>
      </c>
    </row>
    <row r="4859" spans="1:12" x14ac:dyDescent="0.25">
      <c r="A4859" s="84" t="s">
        <v>916</v>
      </c>
      <c r="B4859" s="84" t="s">
        <v>12299</v>
      </c>
      <c r="C4859" s="84">
        <v>2</v>
      </c>
      <c r="D4859" s="122">
        <v>7.7897347709332647E-3</v>
      </c>
      <c r="E4859" s="122">
        <v>1.0338065624592034</v>
      </c>
      <c r="F4859" s="84" t="s">
        <v>12044</v>
      </c>
      <c r="G4859" s="84" t="b">
        <v>0</v>
      </c>
      <c r="H4859" s="84" t="b">
        <v>0</v>
      </c>
      <c r="I4859" s="84" t="b">
        <v>0</v>
      </c>
      <c r="J4859" s="84" t="b">
        <v>0</v>
      </c>
      <c r="K4859" s="84" t="b">
        <v>0</v>
      </c>
      <c r="L4859" s="84" t="b">
        <v>0</v>
      </c>
    </row>
    <row r="4860" spans="1:12" x14ac:dyDescent="0.25">
      <c r="A4860" s="84" t="s">
        <v>2803</v>
      </c>
      <c r="B4860" s="84" t="s">
        <v>731</v>
      </c>
      <c r="C4860" s="84">
        <v>2</v>
      </c>
      <c r="D4860" s="122">
        <v>7.7897347709332647E-3</v>
      </c>
      <c r="E4860" s="122">
        <v>0.39698446487202921</v>
      </c>
      <c r="F4860" s="84" t="s">
        <v>12044</v>
      </c>
      <c r="G4860" s="84" t="b">
        <v>0</v>
      </c>
      <c r="H4860" s="84" t="b">
        <v>0</v>
      </c>
      <c r="I4860" s="84" t="b">
        <v>0</v>
      </c>
      <c r="J4860" s="84" t="b">
        <v>0</v>
      </c>
      <c r="K4860" s="84" t="b">
        <v>0</v>
      </c>
      <c r="L4860" s="84" t="b">
        <v>0</v>
      </c>
    </row>
    <row r="4861" spans="1:12" x14ac:dyDescent="0.25">
      <c r="A4861" s="84" t="s">
        <v>731</v>
      </c>
      <c r="B4861" s="84" t="s">
        <v>12300</v>
      </c>
      <c r="C4861" s="84">
        <v>2</v>
      </c>
      <c r="D4861" s="122">
        <v>7.7897347709332647E-3</v>
      </c>
      <c r="E4861" s="122">
        <v>1.242082504886286</v>
      </c>
      <c r="F4861" s="84" t="s">
        <v>12044</v>
      </c>
      <c r="G4861" s="84" t="b">
        <v>0</v>
      </c>
      <c r="H4861" s="84" t="b">
        <v>0</v>
      </c>
      <c r="I4861" s="84" t="b">
        <v>0</v>
      </c>
      <c r="J4861" s="84" t="b">
        <v>0</v>
      </c>
      <c r="K4861" s="84" t="b">
        <v>0</v>
      </c>
      <c r="L4861" s="84" t="b">
        <v>0</v>
      </c>
    </row>
    <row r="4862" spans="1:12" x14ac:dyDescent="0.25">
      <c r="A4862" s="84" t="s">
        <v>12300</v>
      </c>
      <c r="B4862" s="84" t="s">
        <v>12301</v>
      </c>
      <c r="C4862" s="84">
        <v>2</v>
      </c>
      <c r="D4862" s="122">
        <v>7.7897347709332647E-3</v>
      </c>
      <c r="E4862" s="122">
        <v>2.0549958615291413</v>
      </c>
      <c r="F4862" s="84" t="s">
        <v>12044</v>
      </c>
      <c r="G4862" s="84" t="b">
        <v>0</v>
      </c>
      <c r="H4862" s="84" t="b">
        <v>0</v>
      </c>
      <c r="I4862" s="84" t="b">
        <v>0</v>
      </c>
      <c r="J4862" s="84" t="b">
        <v>0</v>
      </c>
      <c r="K4862" s="84" t="b">
        <v>0</v>
      </c>
      <c r="L4862" s="84" t="b">
        <v>0</v>
      </c>
    </row>
    <row r="4863" spans="1:12" x14ac:dyDescent="0.25">
      <c r="A4863" s="84" t="s">
        <v>627</v>
      </c>
      <c r="B4863" s="84" t="s">
        <v>14414</v>
      </c>
      <c r="C4863" s="84">
        <v>2</v>
      </c>
      <c r="D4863" s="122">
        <v>7.7897347709332647E-3</v>
      </c>
      <c r="E4863" s="122">
        <v>1.3146331720348976</v>
      </c>
      <c r="F4863" s="84" t="s">
        <v>12044</v>
      </c>
      <c r="G4863" s="84" t="b">
        <v>0</v>
      </c>
      <c r="H4863" s="84" t="b">
        <v>0</v>
      </c>
      <c r="I4863" s="84" t="b">
        <v>0</v>
      </c>
      <c r="J4863" s="84" t="b">
        <v>0</v>
      </c>
      <c r="K4863" s="84" t="b">
        <v>0</v>
      </c>
      <c r="L4863" s="84" t="b">
        <v>0</v>
      </c>
    </row>
    <row r="4864" spans="1:12" x14ac:dyDescent="0.25">
      <c r="A4864" s="84" t="s">
        <v>14414</v>
      </c>
      <c r="B4864" s="84" t="s">
        <v>731</v>
      </c>
      <c r="C4864" s="84">
        <v>2</v>
      </c>
      <c r="D4864" s="122">
        <v>7.7897347709332647E-3</v>
      </c>
      <c r="E4864" s="122">
        <v>1.2098978215148848</v>
      </c>
      <c r="F4864" s="84" t="s">
        <v>12044</v>
      </c>
      <c r="G4864" s="84" t="b">
        <v>0</v>
      </c>
      <c r="H4864" s="84" t="b">
        <v>0</v>
      </c>
      <c r="I4864" s="84" t="b">
        <v>0</v>
      </c>
      <c r="J4864" s="84" t="b">
        <v>0</v>
      </c>
      <c r="K4864" s="84" t="b">
        <v>0</v>
      </c>
      <c r="L4864" s="84" t="b">
        <v>0</v>
      </c>
    </row>
    <row r="4865" spans="1:12" x14ac:dyDescent="0.25">
      <c r="A4865" s="84" t="s">
        <v>12299</v>
      </c>
      <c r="B4865" s="84" t="s">
        <v>14234</v>
      </c>
      <c r="C4865" s="84">
        <v>2</v>
      </c>
      <c r="D4865" s="122">
        <v>7.7897347709332647E-3</v>
      </c>
      <c r="E4865" s="122">
        <v>1.0549958615291415</v>
      </c>
      <c r="F4865" s="84" t="s">
        <v>12044</v>
      </c>
      <c r="G4865" s="84" t="b">
        <v>0</v>
      </c>
      <c r="H4865" s="84" t="b">
        <v>0</v>
      </c>
      <c r="I4865" s="84" t="b">
        <v>0</v>
      </c>
      <c r="J4865" s="84" t="b">
        <v>0</v>
      </c>
      <c r="K4865" s="84" t="b">
        <v>0</v>
      </c>
      <c r="L4865" s="84" t="b">
        <v>0</v>
      </c>
    </row>
    <row r="4866" spans="1:12" x14ac:dyDescent="0.25">
      <c r="A4866" s="84" t="s">
        <v>14234</v>
      </c>
      <c r="B4866" s="84" t="s">
        <v>2803</v>
      </c>
      <c r="C4866" s="84">
        <v>2</v>
      </c>
      <c r="D4866" s="122">
        <v>7.7897347709332647E-3</v>
      </c>
      <c r="E4866" s="122">
        <v>1.242082504886286</v>
      </c>
      <c r="F4866" s="84" t="s">
        <v>12044</v>
      </c>
      <c r="G4866" s="84" t="b">
        <v>0</v>
      </c>
      <c r="H4866" s="84" t="b">
        <v>0</v>
      </c>
      <c r="I4866" s="84" t="b">
        <v>0</v>
      </c>
      <c r="J4866" s="84" t="b">
        <v>0</v>
      </c>
      <c r="K4866" s="84" t="b">
        <v>0</v>
      </c>
      <c r="L4866" s="84" t="b">
        <v>0</v>
      </c>
    </row>
    <row r="4867" spans="1:12" x14ac:dyDescent="0.25">
      <c r="A4867" s="84" t="s">
        <v>2803</v>
      </c>
      <c r="B4867" s="84" t="s">
        <v>15396</v>
      </c>
      <c r="C4867" s="84">
        <v>2</v>
      </c>
      <c r="D4867" s="122">
        <v>7.7897347709332647E-3</v>
      </c>
      <c r="E4867" s="122">
        <v>1.242082504886286</v>
      </c>
      <c r="F4867" s="84" t="s">
        <v>12044</v>
      </c>
      <c r="G4867" s="84" t="b">
        <v>0</v>
      </c>
      <c r="H4867" s="84" t="b">
        <v>0</v>
      </c>
      <c r="I4867" s="84" t="b">
        <v>0</v>
      </c>
      <c r="J4867" s="84" t="b">
        <v>0</v>
      </c>
      <c r="K4867" s="84" t="b">
        <v>0</v>
      </c>
      <c r="L4867" s="84" t="b">
        <v>0</v>
      </c>
    </row>
    <row r="4868" spans="1:12" x14ac:dyDescent="0.25">
      <c r="A4868" s="84" t="s">
        <v>15396</v>
      </c>
      <c r="B4868" s="84" t="s">
        <v>15397</v>
      </c>
      <c r="C4868" s="84">
        <v>2</v>
      </c>
      <c r="D4868" s="122">
        <v>7.7897347709332647E-3</v>
      </c>
      <c r="E4868" s="122">
        <v>2.0549958615291413</v>
      </c>
      <c r="F4868" s="84" t="s">
        <v>12044</v>
      </c>
      <c r="G4868" s="84" t="b">
        <v>0</v>
      </c>
      <c r="H4868" s="84" t="b">
        <v>0</v>
      </c>
      <c r="I4868" s="84" t="b">
        <v>0</v>
      </c>
      <c r="J4868" s="84" t="b">
        <v>0</v>
      </c>
      <c r="K4868" s="84" t="b">
        <v>0</v>
      </c>
      <c r="L4868" s="84" t="b">
        <v>0</v>
      </c>
    </row>
    <row r="4869" spans="1:12" x14ac:dyDescent="0.25">
      <c r="A4869" s="84" t="s">
        <v>15397</v>
      </c>
      <c r="B4869" s="84" t="s">
        <v>2788</v>
      </c>
      <c r="C4869" s="84">
        <v>2</v>
      </c>
      <c r="D4869" s="122">
        <v>7.7897347709332647E-3</v>
      </c>
      <c r="E4869" s="122">
        <v>1.3560258571931227</v>
      </c>
      <c r="F4869" s="84" t="s">
        <v>12044</v>
      </c>
      <c r="G4869" s="84" t="b">
        <v>0</v>
      </c>
      <c r="H4869" s="84" t="b">
        <v>0</v>
      </c>
      <c r="I4869" s="84" t="b">
        <v>0</v>
      </c>
      <c r="J4869" s="84" t="b">
        <v>0</v>
      </c>
      <c r="K4869" s="84" t="b">
        <v>0</v>
      </c>
      <c r="L4869" s="84" t="b">
        <v>0</v>
      </c>
    </row>
    <row r="4870" spans="1:12" x14ac:dyDescent="0.25">
      <c r="A4870" s="84" t="s">
        <v>2788</v>
      </c>
      <c r="B4870" s="84" t="s">
        <v>14207</v>
      </c>
      <c r="C4870" s="84">
        <v>2</v>
      </c>
      <c r="D4870" s="122">
        <v>7.7897347709332647E-3</v>
      </c>
      <c r="E4870" s="122">
        <v>1.4017833477537978</v>
      </c>
      <c r="F4870" s="84" t="s">
        <v>12044</v>
      </c>
      <c r="G4870" s="84" t="b">
        <v>0</v>
      </c>
      <c r="H4870" s="84" t="b">
        <v>0</v>
      </c>
      <c r="I4870" s="84" t="b">
        <v>0</v>
      </c>
      <c r="J4870" s="84" t="b">
        <v>0</v>
      </c>
      <c r="K4870" s="84" t="b">
        <v>0</v>
      </c>
      <c r="L4870" s="84" t="b">
        <v>0</v>
      </c>
    </row>
    <row r="4871" spans="1:12" x14ac:dyDescent="0.25">
      <c r="A4871" s="84" t="s">
        <v>14207</v>
      </c>
      <c r="B4871" s="84" t="s">
        <v>2803</v>
      </c>
      <c r="C4871" s="84">
        <v>2</v>
      </c>
      <c r="D4871" s="122">
        <v>7.7897347709332647E-3</v>
      </c>
      <c r="E4871" s="122">
        <v>1.242082504886286</v>
      </c>
      <c r="F4871" s="84" t="s">
        <v>12044</v>
      </c>
      <c r="G4871" s="84" t="b">
        <v>0</v>
      </c>
      <c r="H4871" s="84" t="b">
        <v>0</v>
      </c>
      <c r="I4871" s="84" t="b">
        <v>0</v>
      </c>
      <c r="J4871" s="84" t="b">
        <v>0</v>
      </c>
      <c r="K4871" s="84" t="b">
        <v>0</v>
      </c>
      <c r="L4871" s="84" t="b">
        <v>0</v>
      </c>
    </row>
    <row r="4872" spans="1:12" x14ac:dyDescent="0.25">
      <c r="A4872" s="84" t="s">
        <v>2803</v>
      </c>
      <c r="B4872" s="84" t="s">
        <v>15398</v>
      </c>
      <c r="C4872" s="84">
        <v>2</v>
      </c>
      <c r="D4872" s="122">
        <v>7.7897347709332647E-3</v>
      </c>
      <c r="E4872" s="122">
        <v>1.242082504886286</v>
      </c>
      <c r="F4872" s="84" t="s">
        <v>12044</v>
      </c>
      <c r="G4872" s="84" t="b">
        <v>0</v>
      </c>
      <c r="H4872" s="84" t="b">
        <v>0</v>
      </c>
      <c r="I4872" s="84" t="b">
        <v>0</v>
      </c>
      <c r="J4872" s="84" t="b">
        <v>0</v>
      </c>
      <c r="K4872" s="84" t="b">
        <v>0</v>
      </c>
      <c r="L4872" s="84" t="b">
        <v>0</v>
      </c>
    </row>
    <row r="4873" spans="1:12" x14ac:dyDescent="0.25">
      <c r="A4873" s="84" t="s">
        <v>14257</v>
      </c>
      <c r="B4873" s="84" t="s">
        <v>619</v>
      </c>
      <c r="C4873" s="84">
        <v>18</v>
      </c>
      <c r="D4873" s="122">
        <v>2.4883227495231196E-3</v>
      </c>
      <c r="E4873" s="122">
        <v>1.2374878839235315</v>
      </c>
      <c r="F4873" s="84" t="s">
        <v>12045</v>
      </c>
      <c r="G4873" s="84" t="b">
        <v>0</v>
      </c>
      <c r="H4873" s="84" t="b">
        <v>0</v>
      </c>
      <c r="I4873" s="84" t="b">
        <v>0</v>
      </c>
      <c r="J4873" s="84" t="b">
        <v>0</v>
      </c>
      <c r="K4873" s="84" t="b">
        <v>0</v>
      </c>
      <c r="L4873" s="84" t="b">
        <v>0</v>
      </c>
    </row>
    <row r="4874" spans="1:12" x14ac:dyDescent="0.25">
      <c r="A4874" s="84" t="s">
        <v>619</v>
      </c>
      <c r="B4874" s="84" t="s">
        <v>14258</v>
      </c>
      <c r="C4874" s="84">
        <v>18</v>
      </c>
      <c r="D4874" s="122">
        <v>2.4883227495231196E-3</v>
      </c>
      <c r="E4874" s="122">
        <v>1.2140067880740086</v>
      </c>
      <c r="F4874" s="84" t="s">
        <v>12045</v>
      </c>
      <c r="G4874" s="84" t="b">
        <v>0</v>
      </c>
      <c r="H4874" s="84" t="b">
        <v>0</v>
      </c>
      <c r="I4874" s="84" t="b">
        <v>0</v>
      </c>
      <c r="J4874" s="84" t="b">
        <v>0</v>
      </c>
      <c r="K4874" s="84" t="b">
        <v>0</v>
      </c>
      <c r="L4874" s="84" t="b">
        <v>0</v>
      </c>
    </row>
    <row r="4875" spans="1:12" x14ac:dyDescent="0.25">
      <c r="A4875" s="84" t="s">
        <v>14258</v>
      </c>
      <c r="B4875" s="84" t="s">
        <v>14259</v>
      </c>
      <c r="C4875" s="84">
        <v>18</v>
      </c>
      <c r="D4875" s="122">
        <v>2.4883227495231196E-3</v>
      </c>
      <c r="E4875" s="122">
        <v>1.2374878839235315</v>
      </c>
      <c r="F4875" s="84" t="s">
        <v>12045</v>
      </c>
      <c r="G4875" s="84" t="b">
        <v>0</v>
      </c>
      <c r="H4875" s="84" t="b">
        <v>0</v>
      </c>
      <c r="I4875" s="84" t="b">
        <v>0</v>
      </c>
      <c r="J4875" s="84" t="b">
        <v>0</v>
      </c>
      <c r="K4875" s="84" t="b">
        <v>0</v>
      </c>
      <c r="L4875" s="84" t="b">
        <v>0</v>
      </c>
    </row>
    <row r="4876" spans="1:12" x14ac:dyDescent="0.25">
      <c r="A4876" s="84" t="s">
        <v>14259</v>
      </c>
      <c r="B4876" s="84" t="s">
        <v>14243</v>
      </c>
      <c r="C4876" s="84">
        <v>18</v>
      </c>
      <c r="D4876" s="122">
        <v>2.4883227495231196E-3</v>
      </c>
      <c r="E4876" s="122">
        <v>1.1917303933628562</v>
      </c>
      <c r="F4876" s="84" t="s">
        <v>12045</v>
      </c>
      <c r="G4876" s="84" t="b">
        <v>0</v>
      </c>
      <c r="H4876" s="84" t="b">
        <v>0</v>
      </c>
      <c r="I4876" s="84" t="b">
        <v>0</v>
      </c>
      <c r="J4876" s="84" t="b">
        <v>0</v>
      </c>
      <c r="K4876" s="84" t="b">
        <v>0</v>
      </c>
      <c r="L4876" s="84" t="b">
        <v>0</v>
      </c>
    </row>
    <row r="4877" spans="1:12" x14ac:dyDescent="0.25">
      <c r="A4877" s="84" t="s">
        <v>14243</v>
      </c>
      <c r="B4877" s="84" t="s">
        <v>14260</v>
      </c>
      <c r="C4877" s="84">
        <v>18</v>
      </c>
      <c r="D4877" s="122">
        <v>2.4883227495231196E-3</v>
      </c>
      <c r="E4877" s="122">
        <v>1.1917303933628562</v>
      </c>
      <c r="F4877" s="84" t="s">
        <v>12045</v>
      </c>
      <c r="G4877" s="84" t="b">
        <v>0</v>
      </c>
      <c r="H4877" s="84" t="b">
        <v>0</v>
      </c>
      <c r="I4877" s="84" t="b">
        <v>0</v>
      </c>
      <c r="J4877" s="84" t="b">
        <v>0</v>
      </c>
      <c r="K4877" s="84" t="b">
        <v>0</v>
      </c>
      <c r="L4877" s="84" t="b">
        <v>0</v>
      </c>
    </row>
    <row r="4878" spans="1:12" x14ac:dyDescent="0.25">
      <c r="A4878" s="84" t="s">
        <v>14260</v>
      </c>
      <c r="B4878" s="84" t="s">
        <v>14261</v>
      </c>
      <c r="C4878" s="84">
        <v>18</v>
      </c>
      <c r="D4878" s="122">
        <v>2.4883227495231196E-3</v>
      </c>
      <c r="E4878" s="122">
        <v>1.2374878839235315</v>
      </c>
      <c r="F4878" s="84" t="s">
        <v>12045</v>
      </c>
      <c r="G4878" s="84" t="b">
        <v>0</v>
      </c>
      <c r="H4878" s="84" t="b">
        <v>0</v>
      </c>
      <c r="I4878" s="84" t="b">
        <v>0</v>
      </c>
      <c r="J4878" s="84" t="b">
        <v>0</v>
      </c>
      <c r="K4878" s="84" t="b">
        <v>0</v>
      </c>
      <c r="L4878" s="84" t="b">
        <v>0</v>
      </c>
    </row>
    <row r="4879" spans="1:12" x14ac:dyDescent="0.25">
      <c r="A4879" s="84" t="s">
        <v>14261</v>
      </c>
      <c r="B4879" s="84" t="s">
        <v>14249</v>
      </c>
      <c r="C4879" s="84">
        <v>18</v>
      </c>
      <c r="D4879" s="122">
        <v>2.4883227495231196E-3</v>
      </c>
      <c r="E4879" s="122">
        <v>1.2374878839235315</v>
      </c>
      <c r="F4879" s="84" t="s">
        <v>12045</v>
      </c>
      <c r="G4879" s="84" t="b">
        <v>0</v>
      </c>
      <c r="H4879" s="84" t="b">
        <v>0</v>
      </c>
      <c r="I4879" s="84" t="b">
        <v>0</v>
      </c>
      <c r="J4879" s="84" t="b">
        <v>0</v>
      </c>
      <c r="K4879" s="84" t="b">
        <v>0</v>
      </c>
      <c r="L4879" s="84" t="b">
        <v>0</v>
      </c>
    </row>
    <row r="4880" spans="1:12" x14ac:dyDescent="0.25">
      <c r="A4880" s="84" t="s">
        <v>14249</v>
      </c>
      <c r="B4880" s="84" t="s">
        <v>14262</v>
      </c>
      <c r="C4880" s="84">
        <v>18</v>
      </c>
      <c r="D4880" s="122">
        <v>2.4883227495231196E-3</v>
      </c>
      <c r="E4880" s="122">
        <v>1.2374878839235315</v>
      </c>
      <c r="F4880" s="84" t="s">
        <v>12045</v>
      </c>
      <c r="G4880" s="84" t="b">
        <v>0</v>
      </c>
      <c r="H4880" s="84" t="b">
        <v>0</v>
      </c>
      <c r="I4880" s="84" t="b">
        <v>0</v>
      </c>
      <c r="J4880" s="84" t="b">
        <v>0</v>
      </c>
      <c r="K4880" s="84" t="b">
        <v>0</v>
      </c>
      <c r="L4880" s="84" t="b">
        <v>0</v>
      </c>
    </row>
    <row r="4881" spans="1:12" x14ac:dyDescent="0.25">
      <c r="A4881" s="84" t="s">
        <v>14262</v>
      </c>
      <c r="B4881" s="84" t="s">
        <v>14263</v>
      </c>
      <c r="C4881" s="84">
        <v>18</v>
      </c>
      <c r="D4881" s="122">
        <v>2.4883227495231196E-3</v>
      </c>
      <c r="E4881" s="122">
        <v>1.2374878839235315</v>
      </c>
      <c r="F4881" s="84" t="s">
        <v>12045</v>
      </c>
      <c r="G4881" s="84" t="b">
        <v>0</v>
      </c>
      <c r="H4881" s="84" t="b">
        <v>0</v>
      </c>
      <c r="I4881" s="84" t="b">
        <v>0</v>
      </c>
      <c r="J4881" s="84" t="b">
        <v>0</v>
      </c>
      <c r="K4881" s="84" t="b">
        <v>0</v>
      </c>
      <c r="L4881" s="84" t="b">
        <v>0</v>
      </c>
    </row>
    <row r="4882" spans="1:12" x14ac:dyDescent="0.25">
      <c r="A4882" s="84" t="s">
        <v>14263</v>
      </c>
      <c r="B4882" s="84" t="s">
        <v>731</v>
      </c>
      <c r="C4882" s="84">
        <v>18</v>
      </c>
      <c r="D4882" s="122">
        <v>2.4883227495231196E-3</v>
      </c>
      <c r="E4882" s="122">
        <v>1.1917303933628562</v>
      </c>
      <c r="F4882" s="84" t="s">
        <v>12045</v>
      </c>
      <c r="G4882" s="84" t="b">
        <v>0</v>
      </c>
      <c r="H4882" s="84" t="b">
        <v>0</v>
      </c>
      <c r="I4882" s="84" t="b">
        <v>0</v>
      </c>
      <c r="J4882" s="84" t="b">
        <v>0</v>
      </c>
      <c r="K4882" s="84" t="b">
        <v>0</v>
      </c>
      <c r="L4882" s="84" t="b">
        <v>0</v>
      </c>
    </row>
    <row r="4883" spans="1:12" x14ac:dyDescent="0.25">
      <c r="A4883" s="84" t="s">
        <v>731</v>
      </c>
      <c r="B4883" s="84" t="s">
        <v>2965</v>
      </c>
      <c r="C4883" s="84">
        <v>6</v>
      </c>
      <c r="D4883" s="122">
        <v>9.4781645670151838E-3</v>
      </c>
      <c r="E4883" s="122">
        <v>1.1247836037322432</v>
      </c>
      <c r="F4883" s="84" t="s">
        <v>12045</v>
      </c>
      <c r="G4883" s="84" t="b">
        <v>0</v>
      </c>
      <c r="H4883" s="84" t="b">
        <v>0</v>
      </c>
      <c r="I4883" s="84" t="b">
        <v>0</v>
      </c>
      <c r="J4883" s="84" t="b">
        <v>0</v>
      </c>
      <c r="K4883" s="84" t="b">
        <v>0</v>
      </c>
      <c r="L4883" s="84" t="b">
        <v>0</v>
      </c>
    </row>
    <row r="4884" spans="1:12" x14ac:dyDescent="0.25">
      <c r="A4884" s="84" t="s">
        <v>2965</v>
      </c>
      <c r="B4884" s="84" t="s">
        <v>14307</v>
      </c>
      <c r="C4884" s="84">
        <v>6</v>
      </c>
      <c r="D4884" s="122">
        <v>9.4781645670151838E-3</v>
      </c>
      <c r="E4884" s="122">
        <v>1.7146091386431939</v>
      </c>
      <c r="F4884" s="84" t="s">
        <v>12045</v>
      </c>
      <c r="G4884" s="84" t="b">
        <v>0</v>
      </c>
      <c r="H4884" s="84" t="b">
        <v>0</v>
      </c>
      <c r="I4884" s="84" t="b">
        <v>0</v>
      </c>
      <c r="J4884" s="84" t="b">
        <v>0</v>
      </c>
      <c r="K4884" s="84" t="b">
        <v>0</v>
      </c>
      <c r="L4884" s="84" t="b">
        <v>0</v>
      </c>
    </row>
    <row r="4885" spans="1:12" x14ac:dyDescent="0.25">
      <c r="A4885" s="84" t="s">
        <v>14307</v>
      </c>
      <c r="B4885" s="84" t="s">
        <v>14240</v>
      </c>
      <c r="C4885" s="84">
        <v>6</v>
      </c>
      <c r="D4885" s="122">
        <v>9.4781645670151838E-3</v>
      </c>
      <c r="E4885" s="122">
        <v>1.3466323533485995</v>
      </c>
      <c r="F4885" s="84" t="s">
        <v>12045</v>
      </c>
      <c r="G4885" s="84" t="b">
        <v>0</v>
      </c>
      <c r="H4885" s="84" t="b">
        <v>0</v>
      </c>
      <c r="I4885" s="84" t="b">
        <v>0</v>
      </c>
      <c r="J4885" s="84" t="b">
        <v>0</v>
      </c>
      <c r="K4885" s="84" t="b">
        <v>0</v>
      </c>
      <c r="L4885" s="84" t="b">
        <v>0</v>
      </c>
    </row>
    <row r="4886" spans="1:12" x14ac:dyDescent="0.25">
      <c r="A4886" s="84" t="s">
        <v>14240</v>
      </c>
      <c r="B4886" s="84" t="s">
        <v>14528</v>
      </c>
      <c r="C4886" s="84">
        <v>6</v>
      </c>
      <c r="D4886" s="122">
        <v>9.4781645670151838E-3</v>
      </c>
      <c r="E4886" s="122">
        <v>1.3466323533485995</v>
      </c>
      <c r="F4886" s="84" t="s">
        <v>12045</v>
      </c>
      <c r="G4886" s="84" t="b">
        <v>0</v>
      </c>
      <c r="H4886" s="84" t="b">
        <v>0</v>
      </c>
      <c r="I4886" s="84" t="b">
        <v>0</v>
      </c>
      <c r="J4886" s="84" t="b">
        <v>0</v>
      </c>
      <c r="K4886" s="84" t="b">
        <v>0</v>
      </c>
      <c r="L4886" s="84" t="b">
        <v>0</v>
      </c>
    </row>
    <row r="4887" spans="1:12" x14ac:dyDescent="0.25">
      <c r="A4887" s="84" t="s">
        <v>14528</v>
      </c>
      <c r="B4887" s="84" t="s">
        <v>14529</v>
      </c>
      <c r="C4887" s="84">
        <v>6</v>
      </c>
      <c r="D4887" s="122">
        <v>9.4781645670151838E-3</v>
      </c>
      <c r="E4887" s="122">
        <v>1.7146091386431939</v>
      </c>
      <c r="F4887" s="84" t="s">
        <v>12045</v>
      </c>
      <c r="G4887" s="84" t="b">
        <v>0</v>
      </c>
      <c r="H4887" s="84" t="b">
        <v>0</v>
      </c>
      <c r="I4887" s="84" t="b">
        <v>0</v>
      </c>
      <c r="J4887" s="84" t="b">
        <v>0</v>
      </c>
      <c r="K4887" s="84" t="b">
        <v>0</v>
      </c>
      <c r="L4887" s="84" t="b">
        <v>0</v>
      </c>
    </row>
    <row r="4888" spans="1:12" x14ac:dyDescent="0.25">
      <c r="A4888" s="84" t="s">
        <v>14529</v>
      </c>
      <c r="B4888" s="84" t="s">
        <v>14461</v>
      </c>
      <c r="C4888" s="84">
        <v>6</v>
      </c>
      <c r="D4888" s="122">
        <v>9.4781645670151838E-3</v>
      </c>
      <c r="E4888" s="122">
        <v>1.7146091386431939</v>
      </c>
      <c r="F4888" s="84" t="s">
        <v>12045</v>
      </c>
      <c r="G4888" s="84" t="b">
        <v>0</v>
      </c>
      <c r="H4888" s="84" t="b">
        <v>0</v>
      </c>
      <c r="I4888" s="84" t="b">
        <v>0</v>
      </c>
      <c r="J4888" s="84" t="b">
        <v>0</v>
      </c>
      <c r="K4888" s="84" t="b">
        <v>0</v>
      </c>
      <c r="L4888" s="84" t="b">
        <v>0</v>
      </c>
    </row>
    <row r="4889" spans="1:12" x14ac:dyDescent="0.25">
      <c r="A4889" s="84" t="s">
        <v>14461</v>
      </c>
      <c r="B4889" s="84" t="s">
        <v>14530</v>
      </c>
      <c r="C4889" s="84">
        <v>6</v>
      </c>
      <c r="D4889" s="122">
        <v>9.4781645670151838E-3</v>
      </c>
      <c r="E4889" s="122">
        <v>1.7146091386431939</v>
      </c>
      <c r="F4889" s="84" t="s">
        <v>12045</v>
      </c>
      <c r="G4889" s="84" t="b">
        <v>0</v>
      </c>
      <c r="H4889" s="84" t="b">
        <v>0</v>
      </c>
      <c r="I4889" s="84" t="b">
        <v>0</v>
      </c>
      <c r="J4889" s="84" t="b">
        <v>0</v>
      </c>
      <c r="K4889" s="84" t="b">
        <v>0</v>
      </c>
      <c r="L4889" s="84" t="b">
        <v>0</v>
      </c>
    </row>
    <row r="4890" spans="1:12" x14ac:dyDescent="0.25">
      <c r="A4890" s="84" t="s">
        <v>14530</v>
      </c>
      <c r="B4890" s="84" t="s">
        <v>14531</v>
      </c>
      <c r="C4890" s="84">
        <v>6</v>
      </c>
      <c r="D4890" s="122">
        <v>9.4781645670151838E-3</v>
      </c>
      <c r="E4890" s="122">
        <v>1.7146091386431939</v>
      </c>
      <c r="F4890" s="84" t="s">
        <v>12045</v>
      </c>
      <c r="G4890" s="84" t="b">
        <v>0</v>
      </c>
      <c r="H4890" s="84" t="b">
        <v>0</v>
      </c>
      <c r="I4890" s="84" t="b">
        <v>0</v>
      </c>
      <c r="J4890" s="84" t="b">
        <v>0</v>
      </c>
      <c r="K4890" s="84" t="b">
        <v>0</v>
      </c>
      <c r="L4890" s="84" t="b">
        <v>0</v>
      </c>
    </row>
    <row r="4891" spans="1:12" x14ac:dyDescent="0.25">
      <c r="A4891" s="84" t="s">
        <v>14531</v>
      </c>
      <c r="B4891" s="84" t="s">
        <v>14532</v>
      </c>
      <c r="C4891" s="84">
        <v>6</v>
      </c>
      <c r="D4891" s="122">
        <v>9.4781645670151838E-3</v>
      </c>
      <c r="E4891" s="122">
        <v>1.7146091386431939</v>
      </c>
      <c r="F4891" s="84" t="s">
        <v>12045</v>
      </c>
      <c r="G4891" s="84" t="b">
        <v>0</v>
      </c>
      <c r="H4891" s="84" t="b">
        <v>0</v>
      </c>
      <c r="I4891" s="84" t="b">
        <v>0</v>
      </c>
      <c r="J4891" s="84" t="b">
        <v>0</v>
      </c>
      <c r="K4891" s="84" t="b">
        <v>0</v>
      </c>
      <c r="L4891" s="84" t="b">
        <v>0</v>
      </c>
    </row>
    <row r="4892" spans="1:12" x14ac:dyDescent="0.25">
      <c r="A4892" s="84" t="s">
        <v>14532</v>
      </c>
      <c r="B4892" s="84" t="s">
        <v>14240</v>
      </c>
      <c r="C4892" s="84">
        <v>6</v>
      </c>
      <c r="D4892" s="122">
        <v>9.4781645670151838E-3</v>
      </c>
      <c r="E4892" s="122">
        <v>1.3466323533485995</v>
      </c>
      <c r="F4892" s="84" t="s">
        <v>12045</v>
      </c>
      <c r="G4892" s="84" t="b">
        <v>0</v>
      </c>
      <c r="H4892" s="84" t="b">
        <v>0</v>
      </c>
      <c r="I4892" s="84" t="b">
        <v>0</v>
      </c>
      <c r="J4892" s="84" t="b">
        <v>0</v>
      </c>
      <c r="K4892" s="84" t="b">
        <v>0</v>
      </c>
      <c r="L4892" s="84" t="b">
        <v>0</v>
      </c>
    </row>
    <row r="4893" spans="1:12" x14ac:dyDescent="0.25">
      <c r="A4893" s="84" t="s">
        <v>14240</v>
      </c>
      <c r="B4893" s="84" t="s">
        <v>14460</v>
      </c>
      <c r="C4893" s="84">
        <v>6</v>
      </c>
      <c r="D4893" s="122">
        <v>9.4781645670151838E-3</v>
      </c>
      <c r="E4893" s="122">
        <v>1.3466323533485995</v>
      </c>
      <c r="F4893" s="84" t="s">
        <v>12045</v>
      </c>
      <c r="G4893" s="84" t="b">
        <v>0</v>
      </c>
      <c r="H4893" s="84" t="b">
        <v>0</v>
      </c>
      <c r="I4893" s="84" t="b">
        <v>0</v>
      </c>
      <c r="J4893" s="84" t="b">
        <v>0</v>
      </c>
      <c r="K4893" s="84" t="b">
        <v>0</v>
      </c>
      <c r="L4893" s="84" t="b">
        <v>0</v>
      </c>
    </row>
    <row r="4894" spans="1:12" x14ac:dyDescent="0.25">
      <c r="A4894" s="84" t="s">
        <v>14460</v>
      </c>
      <c r="B4894" s="84" t="s">
        <v>14394</v>
      </c>
      <c r="C4894" s="84">
        <v>6</v>
      </c>
      <c r="D4894" s="122">
        <v>9.4781645670151838E-3</v>
      </c>
      <c r="E4894" s="122">
        <v>1.6476623490125808</v>
      </c>
      <c r="F4894" s="84" t="s">
        <v>12045</v>
      </c>
      <c r="G4894" s="84" t="b">
        <v>0</v>
      </c>
      <c r="H4894" s="84" t="b">
        <v>0</v>
      </c>
      <c r="I4894" s="84" t="b">
        <v>0</v>
      </c>
      <c r="J4894" s="84" t="b">
        <v>0</v>
      </c>
      <c r="K4894" s="84" t="b">
        <v>0</v>
      </c>
      <c r="L4894" s="84" t="b">
        <v>0</v>
      </c>
    </row>
    <row r="4895" spans="1:12" x14ac:dyDescent="0.25">
      <c r="A4895" s="84" t="s">
        <v>731</v>
      </c>
      <c r="B4895" s="84" t="s">
        <v>14446</v>
      </c>
      <c r="C4895" s="84">
        <v>6</v>
      </c>
      <c r="D4895" s="122">
        <v>9.4781645670151838E-3</v>
      </c>
      <c r="E4895" s="122">
        <v>1.1917303933628562</v>
      </c>
      <c r="F4895" s="84" t="s">
        <v>12045</v>
      </c>
      <c r="G4895" s="84" t="b">
        <v>0</v>
      </c>
      <c r="H4895" s="84" t="b">
        <v>0</v>
      </c>
      <c r="I4895" s="84" t="b">
        <v>0</v>
      </c>
      <c r="J4895" s="84" t="b">
        <v>0</v>
      </c>
      <c r="K4895" s="84" t="b">
        <v>0</v>
      </c>
      <c r="L4895" s="84" t="b">
        <v>0</v>
      </c>
    </row>
    <row r="4896" spans="1:12" x14ac:dyDescent="0.25">
      <c r="A4896" s="84" t="s">
        <v>620</v>
      </c>
      <c r="B4896" s="84" t="s">
        <v>14257</v>
      </c>
      <c r="C4896" s="84">
        <v>3</v>
      </c>
      <c r="D4896" s="122">
        <v>7.467450824268751E-3</v>
      </c>
      <c r="E4896" s="122">
        <v>1.4135791429792126</v>
      </c>
      <c r="F4896" s="84" t="s">
        <v>12045</v>
      </c>
      <c r="G4896" s="84" t="b">
        <v>0</v>
      </c>
      <c r="H4896" s="84" t="b">
        <v>0</v>
      </c>
      <c r="I4896" s="84" t="b">
        <v>0</v>
      </c>
      <c r="J4896" s="84" t="b">
        <v>0</v>
      </c>
      <c r="K4896" s="84" t="b">
        <v>0</v>
      </c>
      <c r="L4896" s="84" t="b">
        <v>0</v>
      </c>
    </row>
    <row r="4897" spans="1:12" x14ac:dyDescent="0.25">
      <c r="A4897" s="84" t="s">
        <v>364</v>
      </c>
      <c r="B4897" s="84" t="s">
        <v>14257</v>
      </c>
      <c r="C4897" s="84">
        <v>3</v>
      </c>
      <c r="D4897" s="122">
        <v>7.467450824268751E-3</v>
      </c>
      <c r="E4897" s="122">
        <v>1.4135791429792126</v>
      </c>
      <c r="F4897" s="84" t="s">
        <v>12045</v>
      </c>
      <c r="G4897" s="84" t="b">
        <v>0</v>
      </c>
      <c r="H4897" s="84" t="b">
        <v>0</v>
      </c>
      <c r="I4897" s="84" t="b">
        <v>0</v>
      </c>
      <c r="J4897" s="84" t="b">
        <v>0</v>
      </c>
      <c r="K4897" s="84" t="b">
        <v>0</v>
      </c>
      <c r="L4897" s="84" t="b">
        <v>0</v>
      </c>
    </row>
    <row r="4898" spans="1:12" x14ac:dyDescent="0.25">
      <c r="A4898" s="84" t="s">
        <v>551</v>
      </c>
      <c r="B4898" s="84" t="s">
        <v>14257</v>
      </c>
      <c r="C4898" s="84">
        <v>2</v>
      </c>
      <c r="D4898" s="122">
        <v>6.0422960725075529E-3</v>
      </c>
      <c r="E4898" s="122">
        <v>1.4135791429792126</v>
      </c>
      <c r="F4898" s="84" t="s">
        <v>12045</v>
      </c>
      <c r="G4898" s="84" t="b">
        <v>0</v>
      </c>
      <c r="H4898" s="84" t="b">
        <v>0</v>
      </c>
      <c r="I4898" s="84" t="b">
        <v>0</v>
      </c>
      <c r="J4898" s="84" t="b">
        <v>0</v>
      </c>
      <c r="K4898" s="84" t="b">
        <v>0</v>
      </c>
      <c r="L4898" s="84" t="b">
        <v>0</v>
      </c>
    </row>
    <row r="4899" spans="1:12" x14ac:dyDescent="0.25">
      <c r="A4899" s="84" t="s">
        <v>731</v>
      </c>
      <c r="B4899" s="84" t="s">
        <v>15315</v>
      </c>
      <c r="C4899" s="84">
        <v>2</v>
      </c>
      <c r="D4899" s="122">
        <v>6.0422960725075529E-3</v>
      </c>
      <c r="E4899" s="122">
        <v>1.1917303933628562</v>
      </c>
      <c r="F4899" s="84" t="s">
        <v>12045</v>
      </c>
      <c r="G4899" s="84" t="b">
        <v>0</v>
      </c>
      <c r="H4899" s="84" t="b">
        <v>0</v>
      </c>
      <c r="I4899" s="84" t="b">
        <v>0</v>
      </c>
      <c r="J4899" s="84" t="b">
        <v>0</v>
      </c>
      <c r="K4899" s="84" t="b">
        <v>0</v>
      </c>
      <c r="L4899" s="84" t="b">
        <v>0</v>
      </c>
    </row>
    <row r="4900" spans="1:12" x14ac:dyDescent="0.25">
      <c r="A4900" s="84" t="s">
        <v>14327</v>
      </c>
      <c r="B4900" s="84" t="s">
        <v>14967</v>
      </c>
      <c r="C4900" s="84">
        <v>2</v>
      </c>
      <c r="D4900" s="122">
        <v>6.0422960725075529E-3</v>
      </c>
      <c r="E4900" s="122">
        <v>2.1917303933628562</v>
      </c>
      <c r="F4900" s="84" t="s">
        <v>12045</v>
      </c>
      <c r="G4900" s="84" t="b">
        <v>0</v>
      </c>
      <c r="H4900" s="84" t="b">
        <v>0</v>
      </c>
      <c r="I4900" s="84" t="b">
        <v>0</v>
      </c>
      <c r="J4900" s="84" t="b">
        <v>0</v>
      </c>
      <c r="K4900" s="84" t="b">
        <v>0</v>
      </c>
      <c r="L4900" s="84" t="b">
        <v>0</v>
      </c>
    </row>
    <row r="4901" spans="1:12" x14ac:dyDescent="0.25">
      <c r="A4901" s="84" t="s">
        <v>14967</v>
      </c>
      <c r="B4901" s="84" t="s">
        <v>14518</v>
      </c>
      <c r="C4901" s="84">
        <v>2</v>
      </c>
      <c r="D4901" s="122">
        <v>6.0422960725075529E-3</v>
      </c>
      <c r="E4901" s="122">
        <v>2.1917303933628562</v>
      </c>
      <c r="F4901" s="84" t="s">
        <v>12045</v>
      </c>
      <c r="G4901" s="84" t="b">
        <v>0</v>
      </c>
      <c r="H4901" s="84" t="b">
        <v>0</v>
      </c>
      <c r="I4901" s="84" t="b">
        <v>0</v>
      </c>
      <c r="J4901" s="84" t="b">
        <v>0</v>
      </c>
      <c r="K4901" s="84" t="b">
        <v>0</v>
      </c>
      <c r="L4901" s="84" t="b">
        <v>0</v>
      </c>
    </row>
    <row r="4902" spans="1:12" x14ac:dyDescent="0.25">
      <c r="A4902" s="84" t="s">
        <v>14518</v>
      </c>
      <c r="B4902" s="84" t="s">
        <v>14749</v>
      </c>
      <c r="C4902" s="84">
        <v>2</v>
      </c>
      <c r="D4902" s="122">
        <v>6.0422960725075529E-3</v>
      </c>
      <c r="E4902" s="122">
        <v>2.1917303933628562</v>
      </c>
      <c r="F4902" s="84" t="s">
        <v>12045</v>
      </c>
      <c r="G4902" s="84" t="b">
        <v>0</v>
      </c>
      <c r="H4902" s="84" t="b">
        <v>0</v>
      </c>
      <c r="I4902" s="84" t="b">
        <v>0</v>
      </c>
      <c r="J4902" s="84" t="b">
        <v>0</v>
      </c>
      <c r="K4902" s="84" t="b">
        <v>0</v>
      </c>
      <c r="L4902" s="84" t="b">
        <v>0</v>
      </c>
    </row>
    <row r="4903" spans="1:12" x14ac:dyDescent="0.25">
      <c r="A4903" s="84" t="s">
        <v>14749</v>
      </c>
      <c r="B4903" s="84" t="s">
        <v>14243</v>
      </c>
      <c r="C4903" s="84">
        <v>2</v>
      </c>
      <c r="D4903" s="122">
        <v>6.0422960725075529E-3</v>
      </c>
      <c r="E4903" s="122">
        <v>1.1917303933628562</v>
      </c>
      <c r="F4903" s="84" t="s">
        <v>12045</v>
      </c>
      <c r="G4903" s="84" t="b">
        <v>0</v>
      </c>
      <c r="H4903" s="84" t="b">
        <v>0</v>
      </c>
      <c r="I4903" s="84" t="b">
        <v>0</v>
      </c>
      <c r="J4903" s="84" t="b">
        <v>0</v>
      </c>
      <c r="K4903" s="84" t="b">
        <v>0</v>
      </c>
      <c r="L4903" s="84" t="b">
        <v>0</v>
      </c>
    </row>
    <row r="4904" spans="1:12" x14ac:dyDescent="0.25">
      <c r="A4904" s="84" t="s">
        <v>14243</v>
      </c>
      <c r="B4904" s="84" t="s">
        <v>15385</v>
      </c>
      <c r="C4904" s="84">
        <v>2</v>
      </c>
      <c r="D4904" s="122">
        <v>6.0422960725075529E-3</v>
      </c>
      <c r="E4904" s="122">
        <v>1.1917303933628562</v>
      </c>
      <c r="F4904" s="84" t="s">
        <v>12045</v>
      </c>
      <c r="G4904" s="84" t="b">
        <v>0</v>
      </c>
      <c r="H4904" s="84" t="b">
        <v>0</v>
      </c>
      <c r="I4904" s="84" t="b">
        <v>0</v>
      </c>
      <c r="J4904" s="84" t="b">
        <v>0</v>
      </c>
      <c r="K4904" s="84" t="b">
        <v>0</v>
      </c>
      <c r="L4904" s="84" t="b">
        <v>0</v>
      </c>
    </row>
    <row r="4905" spans="1:12" x14ac:dyDescent="0.25">
      <c r="A4905" s="84" t="s">
        <v>15385</v>
      </c>
      <c r="B4905" s="84" t="s">
        <v>966</v>
      </c>
      <c r="C4905" s="84">
        <v>2</v>
      </c>
      <c r="D4905" s="122">
        <v>6.0422960725075529E-3</v>
      </c>
      <c r="E4905" s="122">
        <v>1.8907003976988752</v>
      </c>
      <c r="F4905" s="84" t="s">
        <v>12045</v>
      </c>
      <c r="G4905" s="84" t="b">
        <v>0</v>
      </c>
      <c r="H4905" s="84" t="b">
        <v>0</v>
      </c>
      <c r="I4905" s="84" t="b">
        <v>0</v>
      </c>
      <c r="J4905" s="84" t="b">
        <v>0</v>
      </c>
      <c r="K4905" s="84" t="b">
        <v>0</v>
      </c>
      <c r="L4905" s="84" t="b">
        <v>0</v>
      </c>
    </row>
    <row r="4906" spans="1:12" x14ac:dyDescent="0.25">
      <c r="A4906" s="84" t="s">
        <v>966</v>
      </c>
      <c r="B4906" s="84" t="s">
        <v>731</v>
      </c>
      <c r="C4906" s="84">
        <v>2</v>
      </c>
      <c r="D4906" s="122">
        <v>6.0422960725075529E-3</v>
      </c>
      <c r="E4906" s="122">
        <v>1.1917303933628562</v>
      </c>
      <c r="F4906" s="84" t="s">
        <v>12045</v>
      </c>
      <c r="G4906" s="84" t="b">
        <v>0</v>
      </c>
      <c r="H4906" s="84" t="b">
        <v>0</v>
      </c>
      <c r="I4906" s="84" t="b">
        <v>0</v>
      </c>
      <c r="J4906" s="84" t="b">
        <v>0</v>
      </c>
      <c r="K4906" s="84" t="b">
        <v>0</v>
      </c>
      <c r="L4906" s="84" t="b">
        <v>0</v>
      </c>
    </row>
    <row r="4907" spans="1:12" x14ac:dyDescent="0.25">
      <c r="A4907" s="84" t="s">
        <v>731</v>
      </c>
      <c r="B4907" s="84" t="s">
        <v>14240</v>
      </c>
      <c r="C4907" s="84">
        <v>2</v>
      </c>
      <c r="D4907" s="122">
        <v>6.0422960725075529E-3</v>
      </c>
      <c r="E4907" s="122">
        <v>0.34663235334859949</v>
      </c>
      <c r="F4907" s="84" t="s">
        <v>12045</v>
      </c>
      <c r="G4907" s="84" t="b">
        <v>0</v>
      </c>
      <c r="H4907" s="84" t="b">
        <v>0</v>
      </c>
      <c r="I4907" s="84" t="b">
        <v>0</v>
      </c>
      <c r="J4907" s="84" t="b">
        <v>0</v>
      </c>
      <c r="K4907" s="84" t="b">
        <v>0</v>
      </c>
      <c r="L4907" s="84" t="b">
        <v>0</v>
      </c>
    </row>
    <row r="4908" spans="1:12" x14ac:dyDescent="0.25">
      <c r="A4908" s="84" t="s">
        <v>14240</v>
      </c>
      <c r="B4908" s="84" t="s">
        <v>12266</v>
      </c>
      <c r="C4908" s="84">
        <v>2</v>
      </c>
      <c r="D4908" s="122">
        <v>6.0422960725075529E-3</v>
      </c>
      <c r="E4908" s="122">
        <v>1.3466323533485995</v>
      </c>
      <c r="F4908" s="84" t="s">
        <v>12045</v>
      </c>
      <c r="G4908" s="84" t="b">
        <v>0</v>
      </c>
      <c r="H4908" s="84" t="b">
        <v>0</v>
      </c>
      <c r="I4908" s="84" t="b">
        <v>0</v>
      </c>
      <c r="J4908" s="84" t="b">
        <v>0</v>
      </c>
      <c r="K4908" s="84" t="b">
        <v>0</v>
      </c>
      <c r="L4908" s="84" t="b">
        <v>0</v>
      </c>
    </row>
    <row r="4909" spans="1:12" x14ac:dyDescent="0.25">
      <c r="A4909" s="84" t="s">
        <v>12266</v>
      </c>
      <c r="B4909" s="84" t="s">
        <v>14313</v>
      </c>
      <c r="C4909" s="84">
        <v>2</v>
      </c>
      <c r="D4909" s="122">
        <v>6.0422960725075529E-3</v>
      </c>
      <c r="E4909" s="122">
        <v>2.1917303933628562</v>
      </c>
      <c r="F4909" s="84" t="s">
        <v>12045</v>
      </c>
      <c r="G4909" s="84" t="b">
        <v>0</v>
      </c>
      <c r="H4909" s="84" t="b">
        <v>0</v>
      </c>
      <c r="I4909" s="84" t="b">
        <v>0</v>
      </c>
      <c r="J4909" s="84" t="b">
        <v>0</v>
      </c>
      <c r="K4909" s="84" t="b">
        <v>0</v>
      </c>
      <c r="L4909" s="84" t="b">
        <v>0</v>
      </c>
    </row>
    <row r="4910" spans="1:12" x14ac:dyDescent="0.25">
      <c r="A4910" s="84" t="s">
        <v>14313</v>
      </c>
      <c r="B4910" s="84" t="s">
        <v>14297</v>
      </c>
      <c r="C4910" s="84">
        <v>2</v>
      </c>
      <c r="D4910" s="122">
        <v>6.0422960725075529E-3</v>
      </c>
      <c r="E4910" s="122">
        <v>2.1917303933628562</v>
      </c>
      <c r="F4910" s="84" t="s">
        <v>12045</v>
      </c>
      <c r="G4910" s="84" t="b">
        <v>0</v>
      </c>
      <c r="H4910" s="84" t="b">
        <v>0</v>
      </c>
      <c r="I4910" s="84" t="b">
        <v>0</v>
      </c>
      <c r="J4910" s="84" t="b">
        <v>0</v>
      </c>
      <c r="K4910" s="84" t="b">
        <v>0</v>
      </c>
      <c r="L4910" s="84" t="b">
        <v>0</v>
      </c>
    </row>
    <row r="4911" spans="1:12" x14ac:dyDescent="0.25">
      <c r="A4911" s="84" t="s">
        <v>14297</v>
      </c>
      <c r="B4911" s="84" t="s">
        <v>14750</v>
      </c>
      <c r="C4911" s="84">
        <v>2</v>
      </c>
      <c r="D4911" s="122">
        <v>6.0422960725075529E-3</v>
      </c>
      <c r="E4911" s="122">
        <v>2.1917303933628562</v>
      </c>
      <c r="F4911" s="84" t="s">
        <v>12045</v>
      </c>
      <c r="G4911" s="84" t="b">
        <v>0</v>
      </c>
      <c r="H4911" s="84" t="b">
        <v>0</v>
      </c>
      <c r="I4911" s="84" t="b">
        <v>0</v>
      </c>
      <c r="J4911" s="84" t="b">
        <v>0</v>
      </c>
      <c r="K4911" s="84" t="b">
        <v>0</v>
      </c>
      <c r="L4911" s="84" t="b">
        <v>0</v>
      </c>
    </row>
    <row r="4912" spans="1:12" x14ac:dyDescent="0.25">
      <c r="A4912" s="84" t="s">
        <v>14750</v>
      </c>
      <c r="B4912" s="84" t="s">
        <v>15386</v>
      </c>
      <c r="C4912" s="84">
        <v>2</v>
      </c>
      <c r="D4912" s="122">
        <v>6.0422960725075529E-3</v>
      </c>
      <c r="E4912" s="122">
        <v>2.1917303933628562</v>
      </c>
      <c r="F4912" s="84" t="s">
        <v>12045</v>
      </c>
      <c r="G4912" s="84" t="b">
        <v>0</v>
      </c>
      <c r="H4912" s="84" t="b">
        <v>0</v>
      </c>
      <c r="I4912" s="84" t="b">
        <v>0</v>
      </c>
      <c r="J4912" s="84" t="b">
        <v>0</v>
      </c>
      <c r="K4912" s="84" t="b">
        <v>0</v>
      </c>
      <c r="L4912" s="84" t="b">
        <v>0</v>
      </c>
    </row>
    <row r="4913" spans="1:12" x14ac:dyDescent="0.25">
      <c r="A4913" s="84" t="s">
        <v>425</v>
      </c>
      <c r="B4913" s="84" t="s">
        <v>14257</v>
      </c>
      <c r="C4913" s="84">
        <v>2</v>
      </c>
      <c r="D4913" s="122">
        <v>6.0422960725075529E-3</v>
      </c>
      <c r="E4913" s="122">
        <v>1.4135791429792126</v>
      </c>
      <c r="F4913" s="84" t="s">
        <v>12045</v>
      </c>
      <c r="G4913" s="84" t="b">
        <v>0</v>
      </c>
      <c r="H4913" s="84" t="b">
        <v>0</v>
      </c>
      <c r="I4913" s="84" t="b">
        <v>0</v>
      </c>
      <c r="J4913" s="84" t="b">
        <v>0</v>
      </c>
      <c r="K4913" s="84" t="b">
        <v>0</v>
      </c>
      <c r="L4913" s="84" t="b">
        <v>0</v>
      </c>
    </row>
    <row r="4914" spans="1:12" x14ac:dyDescent="0.25">
      <c r="A4914" s="84" t="s">
        <v>731</v>
      </c>
      <c r="B4914" s="84" t="s">
        <v>14983</v>
      </c>
      <c r="C4914" s="84">
        <v>2</v>
      </c>
      <c r="D4914" s="122">
        <v>6.0422960725075529E-3</v>
      </c>
      <c r="E4914" s="122">
        <v>1.1917303933628562</v>
      </c>
      <c r="F4914" s="84" t="s">
        <v>12045</v>
      </c>
      <c r="G4914" s="84" t="b">
        <v>0</v>
      </c>
      <c r="H4914" s="84" t="b">
        <v>0</v>
      </c>
      <c r="I4914" s="84" t="b">
        <v>0</v>
      </c>
      <c r="J4914" s="84" t="b">
        <v>0</v>
      </c>
      <c r="K4914" s="84" t="b">
        <v>0</v>
      </c>
      <c r="L4914" s="84" t="b">
        <v>0</v>
      </c>
    </row>
    <row r="4915" spans="1:12" x14ac:dyDescent="0.25">
      <c r="A4915" s="84" t="s">
        <v>731</v>
      </c>
      <c r="B4915" s="84" t="s">
        <v>966</v>
      </c>
      <c r="C4915" s="84">
        <v>2</v>
      </c>
      <c r="D4915" s="122">
        <v>6.0422960725075529E-3</v>
      </c>
      <c r="E4915" s="122">
        <v>0.8907003976988751</v>
      </c>
      <c r="F4915" s="84" t="s">
        <v>12045</v>
      </c>
      <c r="G4915" s="84" t="b">
        <v>0</v>
      </c>
      <c r="H4915" s="84" t="b">
        <v>0</v>
      </c>
      <c r="I4915" s="84" t="b">
        <v>0</v>
      </c>
      <c r="J4915" s="84" t="b">
        <v>0</v>
      </c>
      <c r="K4915" s="84" t="b">
        <v>0</v>
      </c>
      <c r="L4915" s="84" t="b">
        <v>0</v>
      </c>
    </row>
    <row r="4916" spans="1:12" x14ac:dyDescent="0.25">
      <c r="A4916" s="84" t="s">
        <v>15647</v>
      </c>
      <c r="B4916" s="84" t="s">
        <v>15648</v>
      </c>
      <c r="C4916" s="84">
        <v>2</v>
      </c>
      <c r="D4916" s="122">
        <v>0</v>
      </c>
      <c r="E4916" s="122">
        <v>1.2671717284030137</v>
      </c>
      <c r="F4916" s="84" t="s">
        <v>12046</v>
      </c>
      <c r="G4916" s="84" t="b">
        <v>0</v>
      </c>
      <c r="H4916" s="84" t="b">
        <v>0</v>
      </c>
      <c r="I4916" s="84" t="b">
        <v>0</v>
      </c>
      <c r="J4916" s="84" t="b">
        <v>0</v>
      </c>
      <c r="K4916" s="84" t="b">
        <v>0</v>
      </c>
      <c r="L4916" s="84" t="b">
        <v>0</v>
      </c>
    </row>
    <row r="4917" spans="1:12" x14ac:dyDescent="0.25">
      <c r="A4917" s="84" t="s">
        <v>15648</v>
      </c>
      <c r="B4917" s="84" t="s">
        <v>14885</v>
      </c>
      <c r="C4917" s="84">
        <v>2</v>
      </c>
      <c r="D4917" s="122">
        <v>0</v>
      </c>
      <c r="E4917" s="122">
        <v>1.2671717284030137</v>
      </c>
      <c r="F4917" s="84" t="s">
        <v>12046</v>
      </c>
      <c r="G4917" s="84" t="b">
        <v>0</v>
      </c>
      <c r="H4917" s="84" t="b">
        <v>0</v>
      </c>
      <c r="I4917" s="84" t="b">
        <v>0</v>
      </c>
      <c r="J4917" s="84" t="b">
        <v>0</v>
      </c>
      <c r="K4917" s="84" t="b">
        <v>0</v>
      </c>
      <c r="L4917" s="84" t="b">
        <v>0</v>
      </c>
    </row>
    <row r="4918" spans="1:12" x14ac:dyDescent="0.25">
      <c r="A4918" s="84" t="s">
        <v>14885</v>
      </c>
      <c r="B4918" s="84" t="s">
        <v>14518</v>
      </c>
      <c r="C4918" s="84">
        <v>2</v>
      </c>
      <c r="D4918" s="122">
        <v>0</v>
      </c>
      <c r="E4918" s="122">
        <v>1.2671717284030137</v>
      </c>
      <c r="F4918" s="84" t="s">
        <v>12046</v>
      </c>
      <c r="G4918" s="84" t="b">
        <v>0</v>
      </c>
      <c r="H4918" s="84" t="b">
        <v>0</v>
      </c>
      <c r="I4918" s="84" t="b">
        <v>0</v>
      </c>
      <c r="J4918" s="84" t="b">
        <v>0</v>
      </c>
      <c r="K4918" s="84" t="b">
        <v>0</v>
      </c>
      <c r="L4918" s="84" t="b">
        <v>0</v>
      </c>
    </row>
    <row r="4919" spans="1:12" x14ac:dyDescent="0.25">
      <c r="A4919" s="84" t="s">
        <v>14518</v>
      </c>
      <c r="B4919" s="84" t="s">
        <v>15649</v>
      </c>
      <c r="C4919" s="84">
        <v>2</v>
      </c>
      <c r="D4919" s="122">
        <v>0</v>
      </c>
      <c r="E4919" s="122">
        <v>1.2671717284030137</v>
      </c>
      <c r="F4919" s="84" t="s">
        <v>12046</v>
      </c>
      <c r="G4919" s="84" t="b">
        <v>0</v>
      </c>
      <c r="H4919" s="84" t="b">
        <v>0</v>
      </c>
      <c r="I4919" s="84" t="b">
        <v>0</v>
      </c>
      <c r="J4919" s="84" t="b">
        <v>0</v>
      </c>
      <c r="K4919" s="84" t="b">
        <v>0</v>
      </c>
      <c r="L4919" s="84" t="b">
        <v>0</v>
      </c>
    </row>
    <row r="4920" spans="1:12" x14ac:dyDescent="0.25">
      <c r="A4920" s="84" t="s">
        <v>15649</v>
      </c>
      <c r="B4920" s="84" t="s">
        <v>15650</v>
      </c>
      <c r="C4920" s="84">
        <v>2</v>
      </c>
      <c r="D4920" s="122">
        <v>0</v>
      </c>
      <c r="E4920" s="122">
        <v>1.2671717284030137</v>
      </c>
      <c r="F4920" s="84" t="s">
        <v>12046</v>
      </c>
      <c r="G4920" s="84" t="b">
        <v>0</v>
      </c>
      <c r="H4920" s="84" t="b">
        <v>0</v>
      </c>
      <c r="I4920" s="84" t="b">
        <v>0</v>
      </c>
      <c r="J4920" s="84" t="b">
        <v>0</v>
      </c>
      <c r="K4920" s="84" t="b">
        <v>0</v>
      </c>
      <c r="L4920" s="84" t="b">
        <v>0</v>
      </c>
    </row>
    <row r="4921" spans="1:12" x14ac:dyDescent="0.25">
      <c r="A4921" s="84" t="s">
        <v>15650</v>
      </c>
      <c r="B4921" s="84" t="s">
        <v>15651</v>
      </c>
      <c r="C4921" s="84">
        <v>2</v>
      </c>
      <c r="D4921" s="122">
        <v>0</v>
      </c>
      <c r="E4921" s="122">
        <v>1.2671717284030137</v>
      </c>
      <c r="F4921" s="84" t="s">
        <v>12046</v>
      </c>
      <c r="G4921" s="84" t="b">
        <v>0</v>
      </c>
      <c r="H4921" s="84" t="b">
        <v>0</v>
      </c>
      <c r="I4921" s="84" t="b">
        <v>0</v>
      </c>
      <c r="J4921" s="84" t="b">
        <v>0</v>
      </c>
      <c r="K4921" s="84" t="b">
        <v>0</v>
      </c>
      <c r="L4921" s="84" t="b">
        <v>0</v>
      </c>
    </row>
    <row r="4922" spans="1:12" x14ac:dyDescent="0.25">
      <c r="A4922" s="84" t="s">
        <v>15651</v>
      </c>
      <c r="B4922" s="84" t="s">
        <v>15652</v>
      </c>
      <c r="C4922" s="84">
        <v>2</v>
      </c>
      <c r="D4922" s="122">
        <v>0</v>
      </c>
      <c r="E4922" s="122">
        <v>1.2671717284030137</v>
      </c>
      <c r="F4922" s="84" t="s">
        <v>12046</v>
      </c>
      <c r="G4922" s="84" t="b">
        <v>0</v>
      </c>
      <c r="H4922" s="84" t="b">
        <v>0</v>
      </c>
      <c r="I4922" s="84" t="b">
        <v>0</v>
      </c>
      <c r="J4922" s="84" t="b">
        <v>0</v>
      </c>
      <c r="K4922" s="84" t="b">
        <v>0</v>
      </c>
      <c r="L4922" s="84" t="b">
        <v>0</v>
      </c>
    </row>
    <row r="4923" spans="1:12" x14ac:dyDescent="0.25">
      <c r="A4923" s="84" t="s">
        <v>15652</v>
      </c>
      <c r="B4923" s="84" t="s">
        <v>15653</v>
      </c>
      <c r="C4923" s="84">
        <v>2</v>
      </c>
      <c r="D4923" s="122">
        <v>0</v>
      </c>
      <c r="E4923" s="122">
        <v>1.2671717284030137</v>
      </c>
      <c r="F4923" s="84" t="s">
        <v>12046</v>
      </c>
      <c r="G4923" s="84" t="b">
        <v>0</v>
      </c>
      <c r="H4923" s="84" t="b">
        <v>0</v>
      </c>
      <c r="I4923" s="84" t="b">
        <v>0</v>
      </c>
      <c r="J4923" s="84" t="b">
        <v>0</v>
      </c>
      <c r="K4923" s="84" t="b">
        <v>0</v>
      </c>
      <c r="L4923" s="84" t="b">
        <v>0</v>
      </c>
    </row>
    <row r="4924" spans="1:12" x14ac:dyDescent="0.25">
      <c r="A4924" s="84" t="s">
        <v>15653</v>
      </c>
      <c r="B4924" s="84" t="s">
        <v>731</v>
      </c>
      <c r="C4924" s="84">
        <v>2</v>
      </c>
      <c r="D4924" s="122">
        <v>0</v>
      </c>
      <c r="E4924" s="122">
        <v>1.2671717284030137</v>
      </c>
      <c r="F4924" s="84" t="s">
        <v>12046</v>
      </c>
      <c r="G4924" s="84" t="b">
        <v>0</v>
      </c>
      <c r="H4924" s="84" t="b">
        <v>0</v>
      </c>
      <c r="I4924" s="84" t="b">
        <v>0</v>
      </c>
      <c r="J4924" s="84" t="b">
        <v>0</v>
      </c>
      <c r="K4924" s="84" t="b">
        <v>0</v>
      </c>
      <c r="L4924" s="84" t="b">
        <v>0</v>
      </c>
    </row>
    <row r="4925" spans="1:12" x14ac:dyDescent="0.25">
      <c r="A4925" s="84" t="s">
        <v>731</v>
      </c>
      <c r="B4925" s="84" t="s">
        <v>14749</v>
      </c>
      <c r="C4925" s="84">
        <v>2</v>
      </c>
      <c r="D4925" s="122">
        <v>0</v>
      </c>
      <c r="E4925" s="122">
        <v>1.2671717284030137</v>
      </c>
      <c r="F4925" s="84" t="s">
        <v>12046</v>
      </c>
      <c r="G4925" s="84" t="b">
        <v>0</v>
      </c>
      <c r="H4925" s="84" t="b">
        <v>0</v>
      </c>
      <c r="I4925" s="84" t="b">
        <v>0</v>
      </c>
      <c r="J4925" s="84" t="b">
        <v>0</v>
      </c>
      <c r="K4925" s="84" t="b">
        <v>0</v>
      </c>
      <c r="L4925" s="84" t="b">
        <v>0</v>
      </c>
    </row>
    <row r="4926" spans="1:12" x14ac:dyDescent="0.25">
      <c r="A4926" s="84" t="s">
        <v>14749</v>
      </c>
      <c r="B4926" s="84" t="s">
        <v>853</v>
      </c>
      <c r="C4926" s="84">
        <v>2</v>
      </c>
      <c r="D4926" s="122">
        <v>0</v>
      </c>
      <c r="E4926" s="122">
        <v>1.2671717284030137</v>
      </c>
      <c r="F4926" s="84" t="s">
        <v>12046</v>
      </c>
      <c r="G4926" s="84" t="b">
        <v>0</v>
      </c>
      <c r="H4926" s="84" t="b">
        <v>0</v>
      </c>
      <c r="I4926" s="84" t="b">
        <v>0</v>
      </c>
      <c r="J4926" s="84" t="b">
        <v>0</v>
      </c>
      <c r="K4926" s="84" t="b">
        <v>0</v>
      </c>
      <c r="L4926" s="84" t="b">
        <v>0</v>
      </c>
    </row>
    <row r="4927" spans="1:12" x14ac:dyDescent="0.25">
      <c r="A4927" s="84" t="s">
        <v>853</v>
      </c>
      <c r="B4927" s="84" t="s">
        <v>15654</v>
      </c>
      <c r="C4927" s="84">
        <v>2</v>
      </c>
      <c r="D4927" s="122">
        <v>0</v>
      </c>
      <c r="E4927" s="122">
        <v>1.2671717284030137</v>
      </c>
      <c r="F4927" s="84" t="s">
        <v>12046</v>
      </c>
      <c r="G4927" s="84" t="b">
        <v>0</v>
      </c>
      <c r="H4927" s="84" t="b">
        <v>0</v>
      </c>
      <c r="I4927" s="84" t="b">
        <v>0</v>
      </c>
      <c r="J4927" s="84" t="b">
        <v>0</v>
      </c>
      <c r="K4927" s="84" t="b">
        <v>0</v>
      </c>
      <c r="L4927" s="84" t="b">
        <v>0</v>
      </c>
    </row>
    <row r="4928" spans="1:12" x14ac:dyDescent="0.25">
      <c r="A4928" s="84" t="s">
        <v>2803</v>
      </c>
      <c r="B4928" s="84" t="s">
        <v>731</v>
      </c>
      <c r="C4928" s="84">
        <v>3</v>
      </c>
      <c r="D4928" s="122">
        <v>1.4524409591120488E-2</v>
      </c>
      <c r="E4928" s="122">
        <v>0.69019608002851363</v>
      </c>
      <c r="F4928" s="84" t="s">
        <v>12047</v>
      </c>
      <c r="G4928" s="84" t="b">
        <v>0</v>
      </c>
      <c r="H4928" s="84" t="b">
        <v>0</v>
      </c>
      <c r="I4928" s="84" t="b">
        <v>0</v>
      </c>
      <c r="J4928" s="84" t="b">
        <v>0</v>
      </c>
      <c r="K4928" s="84" t="b">
        <v>0</v>
      </c>
      <c r="L4928" s="84" t="b">
        <v>0</v>
      </c>
    </row>
    <row r="4929" spans="1:12" x14ac:dyDescent="0.25">
      <c r="A4929" s="84" t="s">
        <v>15070</v>
      </c>
      <c r="B4929" s="84" t="s">
        <v>731</v>
      </c>
      <c r="C4929" s="84">
        <v>2</v>
      </c>
      <c r="D4929" s="122">
        <v>1.2943888969185535E-2</v>
      </c>
      <c r="E4929" s="122">
        <v>0.99122607569249477</v>
      </c>
      <c r="F4929" s="84" t="s">
        <v>12047</v>
      </c>
      <c r="G4929" s="84" t="b">
        <v>0</v>
      </c>
      <c r="H4929" s="84" t="b">
        <v>0</v>
      </c>
      <c r="I4929" s="84" t="b">
        <v>0</v>
      </c>
      <c r="J4929" s="84" t="b">
        <v>0</v>
      </c>
      <c r="K4929" s="84" t="b">
        <v>0</v>
      </c>
      <c r="L4929" s="84" t="b">
        <v>0</v>
      </c>
    </row>
    <row r="4930" spans="1:12" x14ac:dyDescent="0.25">
      <c r="A4930" s="84" t="s">
        <v>731</v>
      </c>
      <c r="B4930" s="84" t="s">
        <v>15071</v>
      </c>
      <c r="C4930" s="84">
        <v>2</v>
      </c>
      <c r="D4930" s="122">
        <v>1.2943888969185535E-2</v>
      </c>
      <c r="E4930" s="122">
        <v>1.2130748253088512</v>
      </c>
      <c r="F4930" s="84" t="s">
        <v>12047</v>
      </c>
      <c r="G4930" s="84" t="b">
        <v>0</v>
      </c>
      <c r="H4930" s="84" t="b">
        <v>0</v>
      </c>
      <c r="I4930" s="84" t="b">
        <v>0</v>
      </c>
      <c r="J4930" s="84" t="b">
        <v>1</v>
      </c>
      <c r="K4930" s="84" t="b">
        <v>0</v>
      </c>
      <c r="L4930" s="84" t="b">
        <v>0</v>
      </c>
    </row>
    <row r="4931" spans="1:12" x14ac:dyDescent="0.25">
      <c r="A4931" s="84" t="s">
        <v>15071</v>
      </c>
      <c r="B4931" s="84" t="s">
        <v>2803</v>
      </c>
      <c r="C4931" s="84">
        <v>2</v>
      </c>
      <c r="D4931" s="122">
        <v>1.2943888969185535E-2</v>
      </c>
      <c r="E4931" s="122">
        <v>1.2130748253088512</v>
      </c>
      <c r="F4931" s="84" t="s">
        <v>12047</v>
      </c>
      <c r="G4931" s="84" t="b">
        <v>1</v>
      </c>
      <c r="H4931" s="84" t="b">
        <v>0</v>
      </c>
      <c r="I4931" s="84" t="b">
        <v>0</v>
      </c>
      <c r="J4931" s="84" t="b">
        <v>0</v>
      </c>
      <c r="K4931" s="84" t="b">
        <v>0</v>
      </c>
      <c r="L4931" s="84" t="b">
        <v>0</v>
      </c>
    </row>
    <row r="4932" spans="1:12" x14ac:dyDescent="0.25">
      <c r="A4932" s="84" t="s">
        <v>2803</v>
      </c>
      <c r="B4932" s="84" t="s">
        <v>14837</v>
      </c>
      <c r="C4932" s="84">
        <v>2</v>
      </c>
      <c r="D4932" s="122">
        <v>1.2943888969185535E-2</v>
      </c>
      <c r="E4932" s="122">
        <v>1.2130748253088512</v>
      </c>
      <c r="F4932" s="84" t="s">
        <v>12047</v>
      </c>
      <c r="G4932" s="84" t="b">
        <v>0</v>
      </c>
      <c r="H4932" s="84" t="b">
        <v>0</v>
      </c>
      <c r="I4932" s="84" t="b">
        <v>0</v>
      </c>
      <c r="J4932" s="84" t="b">
        <v>0</v>
      </c>
      <c r="K4932" s="84" t="b">
        <v>0</v>
      </c>
      <c r="L4932" s="84" t="b">
        <v>0</v>
      </c>
    </row>
    <row r="4933" spans="1:12" x14ac:dyDescent="0.25">
      <c r="A4933" s="84" t="s">
        <v>14837</v>
      </c>
      <c r="B4933" s="84" t="s">
        <v>15072</v>
      </c>
      <c r="C4933" s="84">
        <v>2</v>
      </c>
      <c r="D4933" s="122">
        <v>1.2943888969185535E-2</v>
      </c>
      <c r="E4933" s="122">
        <v>1.6901960800285136</v>
      </c>
      <c r="F4933" s="84" t="s">
        <v>12047</v>
      </c>
      <c r="G4933" s="84" t="b">
        <v>0</v>
      </c>
      <c r="H4933" s="84" t="b">
        <v>0</v>
      </c>
      <c r="I4933" s="84" t="b">
        <v>0</v>
      </c>
      <c r="J4933" s="84" t="b">
        <v>0</v>
      </c>
      <c r="K4933" s="84" t="b">
        <v>0</v>
      </c>
      <c r="L4933" s="84" t="b">
        <v>0</v>
      </c>
    </row>
    <row r="4934" spans="1:12" x14ac:dyDescent="0.25">
      <c r="A4934" s="84" t="s">
        <v>15072</v>
      </c>
      <c r="B4934" s="84" t="s">
        <v>15073</v>
      </c>
      <c r="C4934" s="84">
        <v>2</v>
      </c>
      <c r="D4934" s="122">
        <v>1.2943888969185535E-2</v>
      </c>
      <c r="E4934" s="122">
        <v>1.6901960800285136</v>
      </c>
      <c r="F4934" s="84" t="s">
        <v>12047</v>
      </c>
      <c r="G4934" s="84" t="b">
        <v>0</v>
      </c>
      <c r="H4934" s="84" t="b">
        <v>0</v>
      </c>
      <c r="I4934" s="84" t="b">
        <v>0</v>
      </c>
      <c r="J4934" s="84" t="b">
        <v>0</v>
      </c>
      <c r="K4934" s="84" t="b">
        <v>0</v>
      </c>
      <c r="L4934" s="84" t="b">
        <v>0</v>
      </c>
    </row>
    <row r="4935" spans="1:12" x14ac:dyDescent="0.25">
      <c r="A4935" s="84" t="s">
        <v>15073</v>
      </c>
      <c r="B4935" s="84" t="s">
        <v>14432</v>
      </c>
      <c r="C4935" s="84">
        <v>2</v>
      </c>
      <c r="D4935" s="122">
        <v>1.2943888969185535E-2</v>
      </c>
      <c r="E4935" s="122">
        <v>1.6901960800285136</v>
      </c>
      <c r="F4935" s="84" t="s">
        <v>12047</v>
      </c>
      <c r="G4935" s="84" t="b">
        <v>0</v>
      </c>
      <c r="H4935" s="84" t="b">
        <v>0</v>
      </c>
      <c r="I4935" s="84" t="b">
        <v>0</v>
      </c>
      <c r="J4935" s="84" t="b">
        <v>0</v>
      </c>
      <c r="K4935" s="84" t="b">
        <v>1</v>
      </c>
      <c r="L4935" s="84" t="b">
        <v>0</v>
      </c>
    </row>
    <row r="4936" spans="1:12" x14ac:dyDescent="0.25">
      <c r="A4936" s="84" t="s">
        <v>379</v>
      </c>
      <c r="B4936" s="84" t="s">
        <v>15660</v>
      </c>
      <c r="C4936" s="84">
        <v>2</v>
      </c>
      <c r="D4936" s="122">
        <v>1.2943888969185535E-2</v>
      </c>
      <c r="E4936" s="122">
        <v>1.5141048209728323</v>
      </c>
      <c r="F4936" s="84" t="s">
        <v>12047</v>
      </c>
      <c r="G4936" s="84" t="b">
        <v>0</v>
      </c>
      <c r="H4936" s="84" t="b">
        <v>0</v>
      </c>
      <c r="I4936" s="84" t="b">
        <v>0</v>
      </c>
      <c r="J4936" s="84" t="b">
        <v>0</v>
      </c>
      <c r="K4936" s="84" t="b">
        <v>0</v>
      </c>
      <c r="L4936" s="84" t="b">
        <v>0</v>
      </c>
    </row>
    <row r="4937" spans="1:12" x14ac:dyDescent="0.25">
      <c r="A4937" s="84" t="s">
        <v>15660</v>
      </c>
      <c r="B4937" s="84" t="s">
        <v>15013</v>
      </c>
      <c r="C4937" s="84">
        <v>2</v>
      </c>
      <c r="D4937" s="122">
        <v>1.2943888969185535E-2</v>
      </c>
      <c r="E4937" s="122">
        <v>1.6901960800285136</v>
      </c>
      <c r="F4937" s="84" t="s">
        <v>12047</v>
      </c>
      <c r="G4937" s="84" t="b">
        <v>0</v>
      </c>
      <c r="H4937" s="84" t="b">
        <v>0</v>
      </c>
      <c r="I4937" s="84" t="b">
        <v>0</v>
      </c>
      <c r="J4937" s="84" t="b">
        <v>0</v>
      </c>
      <c r="K4937" s="84" t="b">
        <v>0</v>
      </c>
      <c r="L4937" s="84" t="b">
        <v>0</v>
      </c>
    </row>
    <row r="4938" spans="1:12" x14ac:dyDescent="0.25">
      <c r="A4938" s="84" t="s">
        <v>15013</v>
      </c>
      <c r="B4938" s="84" t="s">
        <v>15661</v>
      </c>
      <c r="C4938" s="84">
        <v>2</v>
      </c>
      <c r="D4938" s="122">
        <v>1.2943888969185535E-2</v>
      </c>
      <c r="E4938" s="122">
        <v>1.6901960800285136</v>
      </c>
      <c r="F4938" s="84" t="s">
        <v>12047</v>
      </c>
      <c r="G4938" s="84" t="b">
        <v>0</v>
      </c>
      <c r="H4938" s="84" t="b">
        <v>0</v>
      </c>
      <c r="I4938" s="84" t="b">
        <v>0</v>
      </c>
      <c r="J4938" s="84" t="b">
        <v>0</v>
      </c>
      <c r="K4938" s="84" t="b">
        <v>0</v>
      </c>
      <c r="L4938" s="84" t="b">
        <v>0</v>
      </c>
    </row>
    <row r="4939" spans="1:12" x14ac:dyDescent="0.25">
      <c r="A4939" s="84" t="s">
        <v>15661</v>
      </c>
      <c r="B4939" s="84" t="s">
        <v>14719</v>
      </c>
      <c r="C4939" s="84">
        <v>2</v>
      </c>
      <c r="D4939" s="122">
        <v>1.2943888969185535E-2</v>
      </c>
      <c r="E4939" s="122">
        <v>1.6901960800285136</v>
      </c>
      <c r="F4939" s="84" t="s">
        <v>12047</v>
      </c>
      <c r="G4939" s="84" t="b">
        <v>0</v>
      </c>
      <c r="H4939" s="84" t="b">
        <v>0</v>
      </c>
      <c r="I4939" s="84" t="b">
        <v>0</v>
      </c>
      <c r="J4939" s="84" t="b">
        <v>0</v>
      </c>
      <c r="K4939" s="84" t="b">
        <v>0</v>
      </c>
      <c r="L4939" s="84" t="b">
        <v>0</v>
      </c>
    </row>
    <row r="4940" spans="1:12" x14ac:dyDescent="0.25">
      <c r="A4940" s="84" t="s">
        <v>14719</v>
      </c>
      <c r="B4940" s="84" t="s">
        <v>15662</v>
      </c>
      <c r="C4940" s="84">
        <v>2</v>
      </c>
      <c r="D4940" s="122">
        <v>1.2943888969185535E-2</v>
      </c>
      <c r="E4940" s="122">
        <v>1.6901960800285136</v>
      </c>
      <c r="F4940" s="84" t="s">
        <v>12047</v>
      </c>
      <c r="G4940" s="84" t="b">
        <v>0</v>
      </c>
      <c r="H4940" s="84" t="b">
        <v>0</v>
      </c>
      <c r="I4940" s="84" t="b">
        <v>0</v>
      </c>
      <c r="J4940" s="84" t="b">
        <v>0</v>
      </c>
      <c r="K4940" s="84" t="b">
        <v>0</v>
      </c>
      <c r="L4940" s="84" t="b">
        <v>0</v>
      </c>
    </row>
    <row r="4941" spans="1:12" x14ac:dyDescent="0.25">
      <c r="A4941" s="84" t="s">
        <v>15662</v>
      </c>
      <c r="B4941" s="84" t="s">
        <v>12277</v>
      </c>
      <c r="C4941" s="84">
        <v>2</v>
      </c>
      <c r="D4941" s="122">
        <v>1.2943888969185535E-2</v>
      </c>
      <c r="E4941" s="122">
        <v>1.2922560713564759</v>
      </c>
      <c r="F4941" s="84" t="s">
        <v>12047</v>
      </c>
      <c r="G4941" s="84" t="b">
        <v>0</v>
      </c>
      <c r="H4941" s="84" t="b">
        <v>0</v>
      </c>
      <c r="I4941" s="84" t="b">
        <v>0</v>
      </c>
      <c r="J4941" s="84" t="b">
        <v>0</v>
      </c>
      <c r="K4941" s="84" t="b">
        <v>0</v>
      </c>
      <c r="L4941" s="84" t="b">
        <v>0</v>
      </c>
    </row>
    <row r="4942" spans="1:12" x14ac:dyDescent="0.25">
      <c r="A4942" s="84" t="s">
        <v>12277</v>
      </c>
      <c r="B4942" s="84" t="s">
        <v>731</v>
      </c>
      <c r="C4942" s="84">
        <v>2</v>
      </c>
      <c r="D4942" s="122">
        <v>1.2943888969185535E-2</v>
      </c>
      <c r="E4942" s="122">
        <v>0.59328606702045716</v>
      </c>
      <c r="F4942" s="84" t="s">
        <v>12047</v>
      </c>
      <c r="G4942" s="84" t="b">
        <v>0</v>
      </c>
      <c r="H4942" s="84" t="b">
        <v>0</v>
      </c>
      <c r="I4942" s="84" t="b">
        <v>0</v>
      </c>
      <c r="J4942" s="84" t="b">
        <v>0</v>
      </c>
      <c r="K4942" s="84" t="b">
        <v>0</v>
      </c>
      <c r="L4942" s="84" t="b">
        <v>0</v>
      </c>
    </row>
    <row r="4943" spans="1:12" x14ac:dyDescent="0.25">
      <c r="A4943" s="84" t="s">
        <v>14276</v>
      </c>
      <c r="B4943" s="84" t="s">
        <v>14944</v>
      </c>
      <c r="C4943" s="84">
        <v>2</v>
      </c>
      <c r="D4943" s="122">
        <v>1.2943888969185535E-2</v>
      </c>
      <c r="E4943" s="122">
        <v>1.6901960800285136</v>
      </c>
      <c r="F4943" s="84" t="s">
        <v>12047</v>
      </c>
      <c r="G4943" s="84" t="b">
        <v>0</v>
      </c>
      <c r="H4943" s="84" t="b">
        <v>0</v>
      </c>
      <c r="I4943" s="84" t="b">
        <v>0</v>
      </c>
      <c r="J4943" s="84" t="b">
        <v>0</v>
      </c>
      <c r="K4943" s="84" t="b">
        <v>0</v>
      </c>
      <c r="L4943" s="84" t="b">
        <v>0</v>
      </c>
    </row>
    <row r="4944" spans="1:12" x14ac:dyDescent="0.25">
      <c r="A4944" s="84" t="s">
        <v>14944</v>
      </c>
      <c r="B4944" s="84" t="s">
        <v>12277</v>
      </c>
      <c r="C4944" s="84">
        <v>2</v>
      </c>
      <c r="D4944" s="122">
        <v>1.2943888969185535E-2</v>
      </c>
      <c r="E4944" s="122">
        <v>1.2922560713564759</v>
      </c>
      <c r="F4944" s="84" t="s">
        <v>12047</v>
      </c>
      <c r="G4944" s="84" t="b">
        <v>0</v>
      </c>
      <c r="H4944" s="84" t="b">
        <v>0</v>
      </c>
      <c r="I4944" s="84" t="b">
        <v>0</v>
      </c>
      <c r="J4944" s="84" t="b">
        <v>0</v>
      </c>
      <c r="K4944" s="84" t="b">
        <v>0</v>
      </c>
      <c r="L4944" s="84" t="b">
        <v>0</v>
      </c>
    </row>
    <row r="4945" spans="1:12" x14ac:dyDescent="0.25">
      <c r="A4945" s="84" t="s">
        <v>12277</v>
      </c>
      <c r="B4945" s="84" t="s">
        <v>2788</v>
      </c>
      <c r="C4945" s="84">
        <v>2</v>
      </c>
      <c r="D4945" s="122">
        <v>1.2943888969185535E-2</v>
      </c>
      <c r="E4945" s="122">
        <v>1.2922560713564759</v>
      </c>
      <c r="F4945" s="84" t="s">
        <v>12047</v>
      </c>
      <c r="G4945" s="84" t="b">
        <v>0</v>
      </c>
      <c r="H4945" s="84" t="b">
        <v>0</v>
      </c>
      <c r="I4945" s="84" t="b">
        <v>0</v>
      </c>
      <c r="J4945" s="84" t="b">
        <v>0</v>
      </c>
      <c r="K4945" s="84" t="b">
        <v>0</v>
      </c>
      <c r="L4945" s="84" t="b">
        <v>0</v>
      </c>
    </row>
    <row r="4946" spans="1:12" x14ac:dyDescent="0.25">
      <c r="A4946" s="84" t="s">
        <v>2788</v>
      </c>
      <c r="B4946" s="84" t="s">
        <v>478</v>
      </c>
      <c r="C4946" s="84">
        <v>2</v>
      </c>
      <c r="D4946" s="122">
        <v>1.2943888969185535E-2</v>
      </c>
      <c r="E4946" s="122">
        <v>1.5141048209728323</v>
      </c>
      <c r="F4946" s="84" t="s">
        <v>12047</v>
      </c>
      <c r="G4946" s="84" t="b">
        <v>0</v>
      </c>
      <c r="H4946" s="84" t="b">
        <v>0</v>
      </c>
      <c r="I4946" s="84" t="b">
        <v>0</v>
      </c>
      <c r="J4946" s="84" t="b">
        <v>0</v>
      </c>
      <c r="K4946" s="84" t="b">
        <v>0</v>
      </c>
      <c r="L4946" s="84" t="b">
        <v>0</v>
      </c>
    </row>
    <row r="4947" spans="1:12" x14ac:dyDescent="0.25">
      <c r="A4947" s="84" t="s">
        <v>478</v>
      </c>
      <c r="B4947" s="84" t="s">
        <v>731</v>
      </c>
      <c r="C4947" s="84">
        <v>2</v>
      </c>
      <c r="D4947" s="122">
        <v>1.2943888969185535E-2</v>
      </c>
      <c r="E4947" s="122">
        <v>0.59328606702045716</v>
      </c>
      <c r="F4947" s="84" t="s">
        <v>12047</v>
      </c>
      <c r="G4947" s="84" t="b">
        <v>0</v>
      </c>
      <c r="H4947" s="84" t="b">
        <v>0</v>
      </c>
      <c r="I4947" s="84" t="b">
        <v>0</v>
      </c>
      <c r="J4947" s="84" t="b">
        <v>0</v>
      </c>
      <c r="K4947" s="84" t="b">
        <v>0</v>
      </c>
      <c r="L4947" s="84" t="b">
        <v>0</v>
      </c>
    </row>
    <row r="4948" spans="1:12" x14ac:dyDescent="0.25">
      <c r="A4948" s="84" t="s">
        <v>15655</v>
      </c>
      <c r="B4948" s="84" t="s">
        <v>14386</v>
      </c>
      <c r="C4948" s="84">
        <v>2</v>
      </c>
      <c r="D4948" s="122">
        <v>1.2943888969185535E-2</v>
      </c>
      <c r="E4948" s="122">
        <v>1.6901960800285136</v>
      </c>
      <c r="F4948" s="84" t="s">
        <v>12047</v>
      </c>
      <c r="G4948" s="84" t="b">
        <v>0</v>
      </c>
      <c r="H4948" s="84" t="b">
        <v>0</v>
      </c>
      <c r="I4948" s="84" t="b">
        <v>0</v>
      </c>
      <c r="J4948" s="84" t="b">
        <v>0</v>
      </c>
      <c r="K4948" s="84" t="b">
        <v>0</v>
      </c>
      <c r="L4948" s="84" t="b">
        <v>0</v>
      </c>
    </row>
    <row r="4949" spans="1:12" x14ac:dyDescent="0.25">
      <c r="A4949" s="84" t="s">
        <v>14386</v>
      </c>
      <c r="B4949" s="84" t="s">
        <v>15656</v>
      </c>
      <c r="C4949" s="84">
        <v>2</v>
      </c>
      <c r="D4949" s="122">
        <v>1.2943888969185535E-2</v>
      </c>
      <c r="E4949" s="122">
        <v>1.6901960800285136</v>
      </c>
      <c r="F4949" s="84" t="s">
        <v>12047</v>
      </c>
      <c r="G4949" s="84" t="b">
        <v>0</v>
      </c>
      <c r="H4949" s="84" t="b">
        <v>0</v>
      </c>
      <c r="I4949" s="84" t="b">
        <v>0</v>
      </c>
      <c r="J4949" s="84" t="b">
        <v>0</v>
      </c>
      <c r="K4949" s="84" t="b">
        <v>0</v>
      </c>
      <c r="L4949" s="84" t="b">
        <v>0</v>
      </c>
    </row>
    <row r="4950" spans="1:12" x14ac:dyDescent="0.25">
      <c r="A4950" s="84" t="s">
        <v>15656</v>
      </c>
      <c r="B4950" s="84" t="s">
        <v>15657</v>
      </c>
      <c r="C4950" s="84">
        <v>2</v>
      </c>
      <c r="D4950" s="122">
        <v>1.2943888969185535E-2</v>
      </c>
      <c r="E4950" s="122">
        <v>1.6901960800285136</v>
      </c>
      <c r="F4950" s="84" t="s">
        <v>12047</v>
      </c>
      <c r="G4950" s="84" t="b">
        <v>0</v>
      </c>
      <c r="H4950" s="84" t="b">
        <v>0</v>
      </c>
      <c r="I4950" s="84" t="b">
        <v>0</v>
      </c>
      <c r="J4950" s="84" t="b">
        <v>0</v>
      </c>
      <c r="K4950" s="84" t="b">
        <v>0</v>
      </c>
      <c r="L4950" s="84" t="b">
        <v>0</v>
      </c>
    </row>
    <row r="4951" spans="1:12" x14ac:dyDescent="0.25">
      <c r="A4951" s="84" t="s">
        <v>15657</v>
      </c>
      <c r="B4951" s="84" t="s">
        <v>15658</v>
      </c>
      <c r="C4951" s="84">
        <v>2</v>
      </c>
      <c r="D4951" s="122">
        <v>1.2943888969185535E-2</v>
      </c>
      <c r="E4951" s="122">
        <v>1.6901960800285136</v>
      </c>
      <c r="F4951" s="84" t="s">
        <v>12047</v>
      </c>
      <c r="G4951" s="84" t="b">
        <v>0</v>
      </c>
      <c r="H4951" s="84" t="b">
        <v>0</v>
      </c>
      <c r="I4951" s="84" t="b">
        <v>0</v>
      </c>
      <c r="J4951" s="84" t="b">
        <v>0</v>
      </c>
      <c r="K4951" s="84" t="b">
        <v>0</v>
      </c>
      <c r="L4951" s="84" t="b">
        <v>0</v>
      </c>
    </row>
    <row r="4952" spans="1:12" x14ac:dyDescent="0.25">
      <c r="A4952" s="84" t="s">
        <v>15658</v>
      </c>
      <c r="B4952" s="84" t="s">
        <v>15659</v>
      </c>
      <c r="C4952" s="84">
        <v>2</v>
      </c>
      <c r="D4952" s="122">
        <v>1.2943888969185535E-2</v>
      </c>
      <c r="E4952" s="122">
        <v>1.6901960800285136</v>
      </c>
      <c r="F4952" s="84" t="s">
        <v>12047</v>
      </c>
      <c r="G4952" s="84" t="b">
        <v>0</v>
      </c>
      <c r="H4952" s="84" t="b">
        <v>0</v>
      </c>
      <c r="I4952" s="84" t="b">
        <v>0</v>
      </c>
      <c r="J4952" s="84" t="b">
        <v>0</v>
      </c>
      <c r="K4952" s="84" t="b">
        <v>0</v>
      </c>
      <c r="L4952" s="84" t="b">
        <v>0</v>
      </c>
    </row>
    <row r="4953" spans="1:12" x14ac:dyDescent="0.25">
      <c r="A4953" s="84" t="s">
        <v>15659</v>
      </c>
      <c r="B4953" s="84" t="s">
        <v>14206</v>
      </c>
      <c r="C4953" s="84">
        <v>2</v>
      </c>
      <c r="D4953" s="122">
        <v>1.2943888969185535E-2</v>
      </c>
      <c r="E4953" s="122">
        <v>1.6901960800285136</v>
      </c>
      <c r="F4953" s="84" t="s">
        <v>12047</v>
      </c>
      <c r="G4953" s="84" t="b">
        <v>0</v>
      </c>
      <c r="H4953" s="84" t="b">
        <v>0</v>
      </c>
      <c r="I4953" s="84" t="b">
        <v>0</v>
      </c>
      <c r="J4953" s="84" t="b">
        <v>0</v>
      </c>
      <c r="K4953" s="84" t="b">
        <v>0</v>
      </c>
      <c r="L4953" s="84" t="b">
        <v>0</v>
      </c>
    </row>
    <row r="4954" spans="1:12" x14ac:dyDescent="0.25">
      <c r="A4954" s="84" t="s">
        <v>14206</v>
      </c>
      <c r="B4954" s="84" t="s">
        <v>2803</v>
      </c>
      <c r="C4954" s="84">
        <v>2</v>
      </c>
      <c r="D4954" s="122">
        <v>1.2943888969185535E-2</v>
      </c>
      <c r="E4954" s="122">
        <v>1.2130748253088512</v>
      </c>
      <c r="F4954" s="84" t="s">
        <v>12047</v>
      </c>
      <c r="G4954" s="84" t="b">
        <v>0</v>
      </c>
      <c r="H4954" s="84" t="b">
        <v>0</v>
      </c>
      <c r="I4954" s="84" t="b">
        <v>0</v>
      </c>
      <c r="J4954" s="84" t="b">
        <v>0</v>
      </c>
      <c r="K4954" s="84" t="b">
        <v>0</v>
      </c>
      <c r="L4954" s="84" t="b">
        <v>0</v>
      </c>
    </row>
    <row r="4955" spans="1:12" x14ac:dyDescent="0.25">
      <c r="A4955" s="84" t="s">
        <v>731</v>
      </c>
      <c r="B4955" s="84" t="s">
        <v>851</v>
      </c>
      <c r="C4955" s="84">
        <v>2</v>
      </c>
      <c r="D4955" s="122">
        <v>1.2943888969185535E-2</v>
      </c>
      <c r="E4955" s="122">
        <v>1.2130748253088512</v>
      </c>
      <c r="F4955" s="84" t="s">
        <v>12047</v>
      </c>
      <c r="G4955" s="84" t="b">
        <v>0</v>
      </c>
      <c r="H4955" s="84" t="b">
        <v>0</v>
      </c>
      <c r="I4955" s="84" t="b">
        <v>0</v>
      </c>
      <c r="J4955" s="84" t="b">
        <v>0</v>
      </c>
      <c r="K4955" s="84" t="b">
        <v>0</v>
      </c>
      <c r="L4955" s="84" t="b">
        <v>0</v>
      </c>
    </row>
    <row r="4956" spans="1:12" x14ac:dyDescent="0.25">
      <c r="A4956" s="84" t="s">
        <v>2917</v>
      </c>
      <c r="B4956" s="84" t="s">
        <v>2788</v>
      </c>
      <c r="C4956" s="84">
        <v>105</v>
      </c>
      <c r="D4956" s="122">
        <v>4.984935676314383E-4</v>
      </c>
      <c r="E4956" s="122">
        <v>1.3590207460518904</v>
      </c>
      <c r="F4956" s="84" t="s">
        <v>12048</v>
      </c>
      <c r="G4956" s="84" t="b">
        <v>0</v>
      </c>
      <c r="H4956" s="84" t="b">
        <v>0</v>
      </c>
      <c r="I4956" s="84" t="b">
        <v>0</v>
      </c>
      <c r="J4956" s="84" t="b">
        <v>0</v>
      </c>
      <c r="K4956" s="84" t="b">
        <v>0</v>
      </c>
      <c r="L4956" s="84" t="b">
        <v>0</v>
      </c>
    </row>
    <row r="4957" spans="1:12" x14ac:dyDescent="0.25">
      <c r="A4957" s="84" t="s">
        <v>2788</v>
      </c>
      <c r="B4957" s="84" t="s">
        <v>14190</v>
      </c>
      <c r="C4957" s="84">
        <v>104</v>
      </c>
      <c r="D4957" s="122">
        <v>6.6146809606892356E-4</v>
      </c>
      <c r="E4957" s="122">
        <v>1.3713317908619942</v>
      </c>
      <c r="F4957" s="84" t="s">
        <v>12048</v>
      </c>
      <c r="G4957" s="84" t="b">
        <v>0</v>
      </c>
      <c r="H4957" s="84" t="b">
        <v>0</v>
      </c>
      <c r="I4957" s="84" t="b">
        <v>0</v>
      </c>
      <c r="J4957" s="84" t="b">
        <v>0</v>
      </c>
      <c r="K4957" s="84" t="b">
        <v>0</v>
      </c>
      <c r="L4957" s="84" t="b">
        <v>0</v>
      </c>
    </row>
    <row r="4958" spans="1:12" x14ac:dyDescent="0.25">
      <c r="A4958" s="84" t="s">
        <v>14190</v>
      </c>
      <c r="B4958" s="84" t="s">
        <v>14188</v>
      </c>
      <c r="C4958" s="84">
        <v>103</v>
      </c>
      <c r="D4958" s="122">
        <v>8.2282214610907305E-4</v>
      </c>
      <c r="E4958" s="122">
        <v>1.375487750633152</v>
      </c>
      <c r="F4958" s="84" t="s">
        <v>12048</v>
      </c>
      <c r="G4958" s="84" t="b">
        <v>0</v>
      </c>
      <c r="H4958" s="84" t="b">
        <v>0</v>
      </c>
      <c r="I4958" s="84" t="b">
        <v>0</v>
      </c>
      <c r="J4958" s="84" t="b">
        <v>0</v>
      </c>
      <c r="K4958" s="84" t="b">
        <v>0</v>
      </c>
      <c r="L4958" s="84" t="b">
        <v>0</v>
      </c>
    </row>
    <row r="4959" spans="1:12" x14ac:dyDescent="0.25">
      <c r="A4959" s="84" t="s">
        <v>14188</v>
      </c>
      <c r="B4959" s="84" t="s">
        <v>14189</v>
      </c>
      <c r="C4959" s="84">
        <v>100</v>
      </c>
      <c r="D4959" s="122">
        <v>1.2970025412087595E-3</v>
      </c>
      <c r="E4959" s="122">
        <v>1.37968386522676</v>
      </c>
      <c r="F4959" s="84" t="s">
        <v>12048</v>
      </c>
      <c r="G4959" s="84" t="b">
        <v>0</v>
      </c>
      <c r="H4959" s="84" t="b">
        <v>0</v>
      </c>
      <c r="I4959" s="84" t="b">
        <v>0</v>
      </c>
      <c r="J4959" s="84" t="b">
        <v>0</v>
      </c>
      <c r="K4959" s="84" t="b">
        <v>0</v>
      </c>
      <c r="L4959" s="84" t="b">
        <v>0</v>
      </c>
    </row>
    <row r="4960" spans="1:12" x14ac:dyDescent="0.25">
      <c r="A4960" s="84" t="s">
        <v>14191</v>
      </c>
      <c r="B4960" s="84" t="s">
        <v>14192</v>
      </c>
      <c r="C4960" s="84">
        <v>97</v>
      </c>
      <c r="D4960" s="122">
        <v>1.7560132163012699E-3</v>
      </c>
      <c r="E4960" s="122">
        <v>1.4057493556656875</v>
      </c>
      <c r="F4960" s="84" t="s">
        <v>12048</v>
      </c>
      <c r="G4960" s="84" t="b">
        <v>0</v>
      </c>
      <c r="H4960" s="84" t="b">
        <v>0</v>
      </c>
      <c r="I4960" s="84" t="b">
        <v>0</v>
      </c>
      <c r="J4960" s="84" t="b">
        <v>0</v>
      </c>
      <c r="K4960" s="84" t="b">
        <v>0</v>
      </c>
      <c r="L4960" s="84" t="b">
        <v>0</v>
      </c>
    </row>
    <row r="4961" spans="1:12" x14ac:dyDescent="0.25">
      <c r="A4961" s="84" t="s">
        <v>14192</v>
      </c>
      <c r="B4961" s="84" t="s">
        <v>12259</v>
      </c>
      <c r="C4961" s="84">
        <v>97</v>
      </c>
      <c r="D4961" s="122">
        <v>1.7560132163012699E-3</v>
      </c>
      <c r="E4961" s="122">
        <v>1.4057493556656875</v>
      </c>
      <c r="F4961" s="84" t="s">
        <v>12048</v>
      </c>
      <c r="G4961" s="84" t="b">
        <v>0</v>
      </c>
      <c r="H4961" s="84" t="b">
        <v>0</v>
      </c>
      <c r="I4961" s="84" t="b">
        <v>0</v>
      </c>
      <c r="J4961" s="84" t="b">
        <v>0</v>
      </c>
      <c r="K4961" s="84" t="b">
        <v>0</v>
      </c>
      <c r="L4961" s="84" t="b">
        <v>0</v>
      </c>
    </row>
    <row r="4962" spans="1:12" x14ac:dyDescent="0.25">
      <c r="A4962" s="84" t="s">
        <v>12259</v>
      </c>
      <c r="B4962" s="84" t="s">
        <v>731</v>
      </c>
      <c r="C4962" s="84">
        <v>97</v>
      </c>
      <c r="D4962" s="122">
        <v>1.7560132163012699E-3</v>
      </c>
      <c r="E4962" s="122">
        <v>1.4057493556656875</v>
      </c>
      <c r="F4962" s="84" t="s">
        <v>12048</v>
      </c>
      <c r="G4962" s="84" t="b">
        <v>0</v>
      </c>
      <c r="H4962" s="84" t="b">
        <v>0</v>
      </c>
      <c r="I4962" s="84" t="b">
        <v>0</v>
      </c>
      <c r="J4962" s="84" t="b">
        <v>0</v>
      </c>
      <c r="K4962" s="84" t="b">
        <v>0</v>
      </c>
      <c r="L4962" s="84" t="b">
        <v>0</v>
      </c>
    </row>
    <row r="4963" spans="1:12" x14ac:dyDescent="0.25">
      <c r="A4963" s="84" t="s">
        <v>14189</v>
      </c>
      <c r="B4963" s="84" t="s">
        <v>12258</v>
      </c>
      <c r="C4963" s="84">
        <v>95</v>
      </c>
      <c r="D4963" s="122">
        <v>2.0533621532090353E-3</v>
      </c>
      <c r="E4963" s="122">
        <v>1.3968858953343823</v>
      </c>
      <c r="F4963" s="84" t="s">
        <v>12048</v>
      </c>
      <c r="G4963" s="84" t="b">
        <v>0</v>
      </c>
      <c r="H4963" s="84" t="b">
        <v>0</v>
      </c>
      <c r="I4963" s="84" t="b">
        <v>0</v>
      </c>
      <c r="J4963" s="84" t="b">
        <v>0</v>
      </c>
      <c r="K4963" s="84" t="b">
        <v>0</v>
      </c>
      <c r="L4963" s="84" t="b">
        <v>0</v>
      </c>
    </row>
    <row r="4964" spans="1:12" x14ac:dyDescent="0.25">
      <c r="A4964" s="84" t="s">
        <v>2922</v>
      </c>
      <c r="B4964" s="84" t="s">
        <v>14191</v>
      </c>
      <c r="C4964" s="84">
        <v>95</v>
      </c>
      <c r="D4964" s="122">
        <v>2.0533621532090353E-3</v>
      </c>
      <c r="E4964" s="122">
        <v>1.4057493556656875</v>
      </c>
      <c r="F4964" s="84" t="s">
        <v>12048</v>
      </c>
      <c r="G4964" s="84" t="b">
        <v>0</v>
      </c>
      <c r="H4964" s="84" t="b">
        <v>0</v>
      </c>
      <c r="I4964" s="84" t="b">
        <v>0</v>
      </c>
      <c r="J4964" s="84" t="b">
        <v>0</v>
      </c>
      <c r="K4964" s="84" t="b">
        <v>0</v>
      </c>
      <c r="L4964" s="84" t="b">
        <v>0</v>
      </c>
    </row>
    <row r="4965" spans="1:12" x14ac:dyDescent="0.25">
      <c r="A4965" s="84" t="s">
        <v>14193</v>
      </c>
      <c r="B4965" s="84" t="s">
        <v>14194</v>
      </c>
      <c r="C4965" s="84">
        <v>91</v>
      </c>
      <c r="D4965" s="122">
        <v>2.6266181793142824E-3</v>
      </c>
      <c r="E4965" s="122">
        <v>1.4147974846430844</v>
      </c>
      <c r="F4965" s="84" t="s">
        <v>12048</v>
      </c>
      <c r="G4965" s="84" t="b">
        <v>0</v>
      </c>
      <c r="H4965" s="84" t="b">
        <v>0</v>
      </c>
      <c r="I4965" s="84" t="b">
        <v>0</v>
      </c>
      <c r="J4965" s="84" t="b">
        <v>0</v>
      </c>
      <c r="K4965" s="84" t="b">
        <v>0</v>
      </c>
      <c r="L4965" s="84" t="b">
        <v>0</v>
      </c>
    </row>
    <row r="4966" spans="1:12" x14ac:dyDescent="0.25">
      <c r="A4966" s="84" t="s">
        <v>731</v>
      </c>
      <c r="B4966" s="84" t="s">
        <v>8296</v>
      </c>
      <c r="C4966" s="84">
        <v>88</v>
      </c>
      <c r="D4966" s="122">
        <v>3.0371809598900793E-3</v>
      </c>
      <c r="E4966" s="122">
        <v>1.4057493556656875</v>
      </c>
      <c r="F4966" s="84" t="s">
        <v>12048</v>
      </c>
      <c r="G4966" s="84" t="b">
        <v>0</v>
      </c>
      <c r="H4966" s="84" t="b">
        <v>0</v>
      </c>
      <c r="I4966" s="84" t="b">
        <v>0</v>
      </c>
      <c r="J4966" s="84" t="b">
        <v>0</v>
      </c>
      <c r="K4966" s="84" t="b">
        <v>0</v>
      </c>
      <c r="L4966" s="84" t="b">
        <v>0</v>
      </c>
    </row>
    <row r="4967" spans="1:12" x14ac:dyDescent="0.25">
      <c r="A4967" s="84" t="s">
        <v>14196</v>
      </c>
      <c r="B4967" s="84" t="s">
        <v>2922</v>
      </c>
      <c r="C4967" s="84">
        <v>85</v>
      </c>
      <c r="D4967" s="122">
        <v>3.4305046684811177E-3</v>
      </c>
      <c r="E4967" s="122">
        <v>1.4046971577387586</v>
      </c>
      <c r="F4967" s="84" t="s">
        <v>12048</v>
      </c>
      <c r="G4967" s="84" t="b">
        <v>0</v>
      </c>
      <c r="H4967" s="84" t="b">
        <v>0</v>
      </c>
      <c r="I4967" s="84" t="b">
        <v>0</v>
      </c>
      <c r="J4967" s="84" t="b">
        <v>0</v>
      </c>
      <c r="K4967" s="84" t="b">
        <v>0</v>
      </c>
      <c r="L4967" s="84" t="b">
        <v>0</v>
      </c>
    </row>
    <row r="4968" spans="1:12" x14ac:dyDescent="0.25">
      <c r="A4968" s="84" t="s">
        <v>8296</v>
      </c>
      <c r="B4968" s="84" t="s">
        <v>14193</v>
      </c>
      <c r="C4968" s="84">
        <v>83</v>
      </c>
      <c r="D4968" s="122">
        <v>3.6828444075291777E-3</v>
      </c>
      <c r="E4968" s="122">
        <v>1.3993771257755907</v>
      </c>
      <c r="F4968" s="84" t="s">
        <v>12048</v>
      </c>
      <c r="G4968" s="84" t="b">
        <v>0</v>
      </c>
      <c r="H4968" s="84" t="b">
        <v>0</v>
      </c>
      <c r="I4968" s="84" t="b">
        <v>0</v>
      </c>
      <c r="J4968" s="84" t="b">
        <v>0</v>
      </c>
      <c r="K4968" s="84" t="b">
        <v>0</v>
      </c>
      <c r="L4968" s="84" t="b">
        <v>0</v>
      </c>
    </row>
    <row r="4969" spans="1:12" x14ac:dyDescent="0.25">
      <c r="A4969" s="84" t="s">
        <v>12258</v>
      </c>
      <c r="B4969" s="84" t="s">
        <v>14197</v>
      </c>
      <c r="C4969" s="84">
        <v>73</v>
      </c>
      <c r="D4969" s="122">
        <v>4.818535258732653E-3</v>
      </c>
      <c r="E4969" s="122">
        <v>1.4147974846430844</v>
      </c>
      <c r="F4969" s="84" t="s">
        <v>12048</v>
      </c>
      <c r="G4969" s="84" t="b">
        <v>0</v>
      </c>
      <c r="H4969" s="84" t="b">
        <v>0</v>
      </c>
      <c r="I4969" s="84" t="b">
        <v>0</v>
      </c>
      <c r="J4969" s="84" t="b">
        <v>0</v>
      </c>
      <c r="K4969" s="84" t="b">
        <v>0</v>
      </c>
      <c r="L4969" s="84" t="b">
        <v>0</v>
      </c>
    </row>
    <row r="4970" spans="1:12" x14ac:dyDescent="0.25">
      <c r="A4970" s="84" t="s">
        <v>14197</v>
      </c>
      <c r="B4970" s="84" t="s">
        <v>14198</v>
      </c>
      <c r="C4970" s="84">
        <v>65</v>
      </c>
      <c r="D4970" s="122">
        <v>5.5619619421288782E-3</v>
      </c>
      <c r="E4970" s="122">
        <v>1.5291982298114764</v>
      </c>
      <c r="F4970" s="84" t="s">
        <v>12048</v>
      </c>
      <c r="G4970" s="84" t="b">
        <v>0</v>
      </c>
      <c r="H4970" s="84" t="b">
        <v>0</v>
      </c>
      <c r="I4970" s="84" t="b">
        <v>0</v>
      </c>
      <c r="J4970" s="84" t="b">
        <v>0</v>
      </c>
      <c r="K4970" s="84" t="b">
        <v>0</v>
      </c>
      <c r="L4970" s="84" t="b">
        <v>0</v>
      </c>
    </row>
    <row r="4971" spans="1:12" x14ac:dyDescent="0.25">
      <c r="A4971" s="84" t="s">
        <v>14198</v>
      </c>
      <c r="B4971" s="84" t="s">
        <v>14196</v>
      </c>
      <c r="C4971" s="84">
        <v>63</v>
      </c>
      <c r="D4971" s="122">
        <v>5.7226394955770983E-3</v>
      </c>
      <c r="E4971" s="122">
        <v>1.43942903012404</v>
      </c>
      <c r="F4971" s="84" t="s">
        <v>12048</v>
      </c>
      <c r="G4971" s="84" t="b">
        <v>0</v>
      </c>
      <c r="H4971" s="84" t="b">
        <v>0</v>
      </c>
      <c r="I4971" s="84" t="b">
        <v>0</v>
      </c>
      <c r="J4971" s="84" t="b">
        <v>0</v>
      </c>
      <c r="K4971" s="84" t="b">
        <v>0</v>
      </c>
      <c r="L4971" s="84" t="b">
        <v>0</v>
      </c>
    </row>
    <row r="4972" spans="1:12" x14ac:dyDescent="0.25">
      <c r="A4972" s="84" t="s">
        <v>12258</v>
      </c>
      <c r="B4972" s="84" t="s">
        <v>14196</v>
      </c>
      <c r="C4972" s="84">
        <v>20</v>
      </c>
      <c r="D4972" s="122">
        <v>5.6840804021961082E-3</v>
      </c>
      <c r="E4972" s="122">
        <v>0.77630822768844709</v>
      </c>
      <c r="F4972" s="84" t="s">
        <v>12048</v>
      </c>
      <c r="G4972" s="84" t="b">
        <v>0</v>
      </c>
      <c r="H4972" s="84" t="b">
        <v>0</v>
      </c>
      <c r="I4972" s="84" t="b">
        <v>0</v>
      </c>
      <c r="J4972" s="84" t="b">
        <v>0</v>
      </c>
      <c r="K4972" s="84" t="b">
        <v>0</v>
      </c>
      <c r="L4972" s="84" t="b">
        <v>0</v>
      </c>
    </row>
    <row r="4973" spans="1:12" x14ac:dyDescent="0.25">
      <c r="A4973" s="84" t="s">
        <v>866</v>
      </c>
      <c r="B4973" s="84" t="s">
        <v>2917</v>
      </c>
      <c r="C4973" s="84">
        <v>16</v>
      </c>
      <c r="D4973" s="122">
        <v>5.1489562923152498E-3</v>
      </c>
      <c r="E4973" s="122">
        <v>0.52193431611599006</v>
      </c>
      <c r="F4973" s="84" t="s">
        <v>12048</v>
      </c>
      <c r="G4973" s="84" t="b">
        <v>0</v>
      </c>
      <c r="H4973" s="84" t="b">
        <v>0</v>
      </c>
      <c r="I4973" s="84" t="b">
        <v>0</v>
      </c>
      <c r="J4973" s="84" t="b">
        <v>0</v>
      </c>
      <c r="K4973" s="84" t="b">
        <v>0</v>
      </c>
      <c r="L4973" s="84" t="b">
        <v>0</v>
      </c>
    </row>
    <row r="4974" spans="1:12" x14ac:dyDescent="0.25">
      <c r="A4974" s="84" t="s">
        <v>866</v>
      </c>
      <c r="B4974" s="84" t="s">
        <v>14353</v>
      </c>
      <c r="C4974" s="84">
        <v>11</v>
      </c>
      <c r="D4974" s="122">
        <v>4.2345136878602909E-3</v>
      </c>
      <c r="E4974" s="122">
        <v>1.3471981111452749</v>
      </c>
      <c r="F4974" s="84" t="s">
        <v>12048</v>
      </c>
      <c r="G4974" s="84" t="b">
        <v>0</v>
      </c>
      <c r="H4974" s="84" t="b">
        <v>0</v>
      </c>
      <c r="I4974" s="84" t="b">
        <v>0</v>
      </c>
      <c r="J4974" s="84" t="b">
        <v>0</v>
      </c>
      <c r="K4974" s="84" t="b">
        <v>0</v>
      </c>
      <c r="L4974" s="84" t="b">
        <v>0</v>
      </c>
    </row>
    <row r="4975" spans="1:12" x14ac:dyDescent="0.25">
      <c r="A4975" s="84" t="s">
        <v>14353</v>
      </c>
      <c r="B4975" s="84" t="s">
        <v>2917</v>
      </c>
      <c r="C4975" s="84">
        <v>11</v>
      </c>
      <c r="D4975" s="122">
        <v>4.2345136878602909E-3</v>
      </c>
      <c r="E4975" s="122">
        <v>1.3631373122467227</v>
      </c>
      <c r="F4975" s="84" t="s">
        <v>12048</v>
      </c>
      <c r="G4975" s="84" t="b">
        <v>0</v>
      </c>
      <c r="H4975" s="84" t="b">
        <v>0</v>
      </c>
      <c r="I4975" s="84" t="b">
        <v>0</v>
      </c>
      <c r="J4975" s="84" t="b">
        <v>0</v>
      </c>
      <c r="K4975" s="84" t="b">
        <v>0</v>
      </c>
      <c r="L4975" s="84" t="b">
        <v>0</v>
      </c>
    </row>
    <row r="4976" spans="1:12" x14ac:dyDescent="0.25">
      <c r="A4976" s="84" t="s">
        <v>866</v>
      </c>
      <c r="B4976" s="84" t="s">
        <v>14345</v>
      </c>
      <c r="C4976" s="84">
        <v>10</v>
      </c>
      <c r="D4976" s="122">
        <v>4.0101814337871544E-3</v>
      </c>
      <c r="E4976" s="122">
        <v>1.3471981111452749</v>
      </c>
      <c r="F4976" s="84" t="s">
        <v>12048</v>
      </c>
      <c r="G4976" s="84" t="b">
        <v>0</v>
      </c>
      <c r="H4976" s="84" t="b">
        <v>0</v>
      </c>
      <c r="I4976" s="84" t="b">
        <v>0</v>
      </c>
      <c r="J4976" s="84" t="b">
        <v>0</v>
      </c>
      <c r="K4976" s="84" t="b">
        <v>0</v>
      </c>
      <c r="L4976" s="84" t="b">
        <v>0</v>
      </c>
    </row>
    <row r="4977" spans="1:12" x14ac:dyDescent="0.25">
      <c r="A4977" s="84" t="s">
        <v>14345</v>
      </c>
      <c r="B4977" s="84" t="s">
        <v>2917</v>
      </c>
      <c r="C4977" s="84">
        <v>10</v>
      </c>
      <c r="D4977" s="122">
        <v>4.0101814337871544E-3</v>
      </c>
      <c r="E4977" s="122">
        <v>1.3631373122467227</v>
      </c>
      <c r="F4977" s="84" t="s">
        <v>12048</v>
      </c>
      <c r="G4977" s="84" t="b">
        <v>0</v>
      </c>
      <c r="H4977" s="84" t="b">
        <v>0</v>
      </c>
      <c r="I4977" s="84" t="b">
        <v>0</v>
      </c>
      <c r="J4977" s="84" t="b">
        <v>0</v>
      </c>
      <c r="K4977" s="84" t="b">
        <v>0</v>
      </c>
      <c r="L4977" s="84" t="b">
        <v>0</v>
      </c>
    </row>
    <row r="4978" spans="1:12" x14ac:dyDescent="0.25">
      <c r="A4978" s="84" t="s">
        <v>14372</v>
      </c>
      <c r="B4978" s="84" t="s">
        <v>866</v>
      </c>
      <c r="C4978" s="84">
        <v>10</v>
      </c>
      <c r="D4978" s="122">
        <v>4.0101814337871544E-3</v>
      </c>
      <c r="E4978" s="122">
        <v>1.3550945919913087</v>
      </c>
      <c r="F4978" s="84" t="s">
        <v>12048</v>
      </c>
      <c r="G4978" s="84" t="b">
        <v>0</v>
      </c>
      <c r="H4978" s="84" t="b">
        <v>0</v>
      </c>
      <c r="I4978" s="84" t="b">
        <v>0</v>
      </c>
      <c r="J4978" s="84" t="b">
        <v>0</v>
      </c>
      <c r="K4978" s="84" t="b">
        <v>0</v>
      </c>
      <c r="L4978" s="84" t="b">
        <v>0</v>
      </c>
    </row>
    <row r="4979" spans="1:12" x14ac:dyDescent="0.25">
      <c r="A4979" s="84" t="s">
        <v>731</v>
      </c>
      <c r="B4979" s="84" t="s">
        <v>14193</v>
      </c>
      <c r="C4979" s="84">
        <v>8</v>
      </c>
      <c r="D4979" s="122">
        <v>3.5089911323089051E-3</v>
      </c>
      <c r="E4979" s="122">
        <v>0.33111573736878325</v>
      </c>
      <c r="F4979" s="84" t="s">
        <v>12048</v>
      </c>
      <c r="G4979" s="84" t="b">
        <v>0</v>
      </c>
      <c r="H4979" s="84" t="b">
        <v>0</v>
      </c>
      <c r="I4979" s="84" t="b">
        <v>0</v>
      </c>
      <c r="J4979" s="84" t="b">
        <v>0</v>
      </c>
      <c r="K4979" s="84" t="b">
        <v>0</v>
      </c>
      <c r="L4979" s="84" t="b">
        <v>0</v>
      </c>
    </row>
    <row r="4980" spans="1:12" x14ac:dyDescent="0.25">
      <c r="A4980" s="84" t="s">
        <v>866</v>
      </c>
      <c r="B4980" s="84" t="s">
        <v>14244</v>
      </c>
      <c r="C4980" s="84">
        <v>8</v>
      </c>
      <c r="D4980" s="122">
        <v>3.5089911323089051E-3</v>
      </c>
      <c r="E4980" s="122">
        <v>0.94925810247323728</v>
      </c>
      <c r="F4980" s="84" t="s">
        <v>12048</v>
      </c>
      <c r="G4980" s="84" t="b">
        <v>0</v>
      </c>
      <c r="H4980" s="84" t="b">
        <v>0</v>
      </c>
      <c r="I4980" s="84" t="b">
        <v>0</v>
      </c>
      <c r="J4980" s="84" t="b">
        <v>0</v>
      </c>
      <c r="K4980" s="84" t="b">
        <v>0</v>
      </c>
      <c r="L4980" s="84" t="b">
        <v>0</v>
      </c>
    </row>
    <row r="4981" spans="1:12" x14ac:dyDescent="0.25">
      <c r="A4981" s="84" t="s">
        <v>14244</v>
      </c>
      <c r="B4981" s="84" t="s">
        <v>14372</v>
      </c>
      <c r="C4981" s="84">
        <v>8</v>
      </c>
      <c r="D4981" s="122">
        <v>3.5089911323089051E-3</v>
      </c>
      <c r="E4981" s="122">
        <v>1.9945810812598948</v>
      </c>
      <c r="F4981" s="84" t="s">
        <v>12048</v>
      </c>
      <c r="G4981" s="84" t="b">
        <v>0</v>
      </c>
      <c r="H4981" s="84" t="b">
        <v>0</v>
      </c>
      <c r="I4981" s="84" t="b">
        <v>0</v>
      </c>
      <c r="J4981" s="84" t="b">
        <v>0</v>
      </c>
      <c r="K4981" s="84" t="b">
        <v>0</v>
      </c>
      <c r="L4981" s="84" t="b">
        <v>0</v>
      </c>
    </row>
    <row r="4982" spans="1:12" x14ac:dyDescent="0.25">
      <c r="A4982" s="84" t="s">
        <v>866</v>
      </c>
      <c r="B4982" s="84" t="s">
        <v>14351</v>
      </c>
      <c r="C4982" s="84">
        <v>8</v>
      </c>
      <c r="D4982" s="122">
        <v>3.5089911323089051E-3</v>
      </c>
      <c r="E4982" s="122">
        <v>1.3471981111452749</v>
      </c>
      <c r="F4982" s="84" t="s">
        <v>12048</v>
      </c>
      <c r="G4982" s="84" t="b">
        <v>0</v>
      </c>
      <c r="H4982" s="84" t="b">
        <v>0</v>
      </c>
      <c r="I4982" s="84" t="b">
        <v>0</v>
      </c>
      <c r="J4982" s="84" t="b">
        <v>0</v>
      </c>
      <c r="K4982" s="84" t="b">
        <v>0</v>
      </c>
      <c r="L4982" s="84" t="b">
        <v>0</v>
      </c>
    </row>
    <row r="4983" spans="1:12" x14ac:dyDescent="0.25">
      <c r="A4983" s="84" t="s">
        <v>14351</v>
      </c>
      <c r="B4983" s="84" t="s">
        <v>2917</v>
      </c>
      <c r="C4983" s="84">
        <v>8</v>
      </c>
      <c r="D4983" s="122">
        <v>3.5089911323089051E-3</v>
      </c>
      <c r="E4983" s="122">
        <v>1.3631373122467225</v>
      </c>
      <c r="F4983" s="84" t="s">
        <v>12048</v>
      </c>
      <c r="G4983" s="84" t="b">
        <v>0</v>
      </c>
      <c r="H4983" s="84" t="b">
        <v>0</v>
      </c>
      <c r="I4983" s="84" t="b">
        <v>0</v>
      </c>
      <c r="J4983" s="84" t="b">
        <v>0</v>
      </c>
      <c r="K4983" s="84" t="b">
        <v>0</v>
      </c>
      <c r="L4983" s="84" t="b">
        <v>0</v>
      </c>
    </row>
    <row r="4984" spans="1:12" x14ac:dyDescent="0.25">
      <c r="A4984" s="84" t="s">
        <v>14244</v>
      </c>
      <c r="B4984" s="84" t="s">
        <v>2917</v>
      </c>
      <c r="C4984" s="84">
        <v>6</v>
      </c>
      <c r="D4984" s="122">
        <v>2.9226367988435531E-3</v>
      </c>
      <c r="E4984" s="122">
        <v>0.84025856696638501</v>
      </c>
      <c r="F4984" s="84" t="s">
        <v>12048</v>
      </c>
      <c r="G4984" s="84" t="b">
        <v>0</v>
      </c>
      <c r="H4984" s="84" t="b">
        <v>0</v>
      </c>
      <c r="I4984" s="84" t="b">
        <v>0</v>
      </c>
      <c r="J4984" s="84" t="b">
        <v>0</v>
      </c>
      <c r="K4984" s="84" t="b">
        <v>0</v>
      </c>
      <c r="L4984" s="84" t="b">
        <v>0</v>
      </c>
    </row>
    <row r="4985" spans="1:12" x14ac:dyDescent="0.25">
      <c r="A4985" s="84" t="s">
        <v>14523</v>
      </c>
      <c r="B4985" s="84" t="s">
        <v>14418</v>
      </c>
      <c r="C4985" s="84">
        <v>6</v>
      </c>
      <c r="D4985" s="122">
        <v>3.3326280888451394E-3</v>
      </c>
      <c r="E4985" s="122">
        <v>2.4894311029399887</v>
      </c>
      <c r="F4985" s="84" t="s">
        <v>12048</v>
      </c>
      <c r="G4985" s="84" t="b">
        <v>0</v>
      </c>
      <c r="H4985" s="84" t="b">
        <v>0</v>
      </c>
      <c r="I4985" s="84" t="b">
        <v>0</v>
      </c>
      <c r="J4985" s="84" t="b">
        <v>0</v>
      </c>
      <c r="K4985" s="84" t="b">
        <v>0</v>
      </c>
      <c r="L4985" s="84" t="b">
        <v>0</v>
      </c>
    </row>
    <row r="4986" spans="1:12" x14ac:dyDescent="0.25">
      <c r="A4986" s="84" t="s">
        <v>14575</v>
      </c>
      <c r="B4986" s="84" t="s">
        <v>14367</v>
      </c>
      <c r="C4986" s="84">
        <v>5</v>
      </c>
      <c r="D4986" s="122">
        <v>2.5891613332381276E-3</v>
      </c>
      <c r="E4986" s="122">
        <v>2.6935510855959133</v>
      </c>
      <c r="F4986" s="84" t="s">
        <v>12048</v>
      </c>
      <c r="G4986" s="84" t="b">
        <v>0</v>
      </c>
      <c r="H4986" s="84" t="b">
        <v>0</v>
      </c>
      <c r="I4986" s="84" t="b">
        <v>0</v>
      </c>
      <c r="J4986" s="84" t="b">
        <v>0</v>
      </c>
      <c r="K4986" s="84" t="b">
        <v>0</v>
      </c>
      <c r="L4986" s="84" t="b">
        <v>0</v>
      </c>
    </row>
    <row r="4987" spans="1:12" x14ac:dyDescent="0.25">
      <c r="A4987" s="84" t="s">
        <v>14367</v>
      </c>
      <c r="B4987" s="84" t="s">
        <v>14576</v>
      </c>
      <c r="C4987" s="84">
        <v>5</v>
      </c>
      <c r="D4987" s="122">
        <v>2.5891613332381276E-3</v>
      </c>
      <c r="E4987" s="122">
        <v>2.6935510855959133</v>
      </c>
      <c r="F4987" s="84" t="s">
        <v>12048</v>
      </c>
      <c r="G4987" s="84" t="b">
        <v>0</v>
      </c>
      <c r="H4987" s="84" t="b">
        <v>0</v>
      </c>
      <c r="I4987" s="84" t="b">
        <v>0</v>
      </c>
      <c r="J4987" s="84" t="b">
        <v>0</v>
      </c>
      <c r="K4987" s="84" t="b">
        <v>0</v>
      </c>
      <c r="L4987" s="84" t="b">
        <v>0</v>
      </c>
    </row>
    <row r="4988" spans="1:12" x14ac:dyDescent="0.25">
      <c r="A4988" s="84" t="s">
        <v>14576</v>
      </c>
      <c r="B4988" s="84" t="s">
        <v>866</v>
      </c>
      <c r="C4988" s="84">
        <v>5</v>
      </c>
      <c r="D4988" s="122">
        <v>2.5891613332381276E-3</v>
      </c>
      <c r="E4988" s="122">
        <v>1.3550945919913087</v>
      </c>
      <c r="F4988" s="84" t="s">
        <v>12048</v>
      </c>
      <c r="G4988" s="84" t="b">
        <v>0</v>
      </c>
      <c r="H4988" s="84" t="b">
        <v>0</v>
      </c>
      <c r="I4988" s="84" t="b">
        <v>0</v>
      </c>
      <c r="J4988" s="84" t="b">
        <v>0</v>
      </c>
      <c r="K4988" s="84" t="b">
        <v>0</v>
      </c>
      <c r="L4988" s="84" t="b">
        <v>0</v>
      </c>
    </row>
    <row r="4989" spans="1:12" x14ac:dyDescent="0.25">
      <c r="A4989" s="84" t="s">
        <v>14624</v>
      </c>
      <c r="B4989" s="84" t="s">
        <v>14625</v>
      </c>
      <c r="C4989" s="84">
        <v>5</v>
      </c>
      <c r="D4989" s="122">
        <v>2.5891613332381276E-3</v>
      </c>
      <c r="E4989" s="122">
        <v>2.6935510855959133</v>
      </c>
      <c r="F4989" s="84" t="s">
        <v>12048</v>
      </c>
      <c r="G4989" s="84" t="b">
        <v>0</v>
      </c>
      <c r="H4989" s="84" t="b">
        <v>0</v>
      </c>
      <c r="I4989" s="84" t="b">
        <v>0</v>
      </c>
      <c r="J4989" s="84" t="b">
        <v>0</v>
      </c>
      <c r="K4989" s="84" t="b">
        <v>0</v>
      </c>
      <c r="L4989" s="84" t="b">
        <v>0</v>
      </c>
    </row>
    <row r="4990" spans="1:12" x14ac:dyDescent="0.25">
      <c r="A4990" s="84" t="s">
        <v>14207</v>
      </c>
      <c r="B4990" s="84" t="s">
        <v>14369</v>
      </c>
      <c r="C4990" s="84">
        <v>5</v>
      </c>
      <c r="D4990" s="122">
        <v>2.5891613332381276E-3</v>
      </c>
      <c r="E4990" s="122">
        <v>2.0914910942679512</v>
      </c>
      <c r="F4990" s="84" t="s">
        <v>12048</v>
      </c>
      <c r="G4990" s="84" t="b">
        <v>0</v>
      </c>
      <c r="H4990" s="84" t="b">
        <v>0</v>
      </c>
      <c r="I4990" s="84" t="b">
        <v>0</v>
      </c>
      <c r="J4990" s="84" t="b">
        <v>0</v>
      </c>
      <c r="K4990" s="84" t="b">
        <v>0</v>
      </c>
      <c r="L4990" s="84" t="b">
        <v>0</v>
      </c>
    </row>
    <row r="4991" spans="1:12" x14ac:dyDescent="0.25">
      <c r="A4991" s="84" t="s">
        <v>14441</v>
      </c>
      <c r="B4991" s="84" t="s">
        <v>14601</v>
      </c>
      <c r="C4991" s="84">
        <v>5</v>
      </c>
      <c r="D4991" s="122">
        <v>2.5891613332381276E-3</v>
      </c>
      <c r="E4991" s="122">
        <v>2.6935510855959133</v>
      </c>
      <c r="F4991" s="84" t="s">
        <v>12048</v>
      </c>
      <c r="G4991" s="84" t="b">
        <v>0</v>
      </c>
      <c r="H4991" s="84" t="b">
        <v>0</v>
      </c>
      <c r="I4991" s="84" t="b">
        <v>0</v>
      </c>
      <c r="J4991" s="84" t="b">
        <v>1</v>
      </c>
      <c r="K4991" s="84" t="b">
        <v>0</v>
      </c>
      <c r="L4991" s="84" t="b">
        <v>0</v>
      </c>
    </row>
    <row r="4992" spans="1:12" x14ac:dyDescent="0.25">
      <c r="A4992" s="84" t="s">
        <v>14601</v>
      </c>
      <c r="B4992" s="84" t="s">
        <v>14321</v>
      </c>
      <c r="C4992" s="84">
        <v>5</v>
      </c>
      <c r="D4992" s="122">
        <v>2.5891613332381276E-3</v>
      </c>
      <c r="E4992" s="122">
        <v>2.5474230499176755</v>
      </c>
      <c r="F4992" s="84" t="s">
        <v>12048</v>
      </c>
      <c r="G4992" s="84" t="b">
        <v>1</v>
      </c>
      <c r="H4992" s="84" t="b">
        <v>0</v>
      </c>
      <c r="I4992" s="84" t="b">
        <v>0</v>
      </c>
      <c r="J4992" s="84" t="b">
        <v>0</v>
      </c>
      <c r="K4992" s="84" t="b">
        <v>0</v>
      </c>
      <c r="L4992" s="84" t="b">
        <v>0</v>
      </c>
    </row>
    <row r="4993" spans="1:12" x14ac:dyDescent="0.25">
      <c r="A4993" s="84" t="s">
        <v>14321</v>
      </c>
      <c r="B4993" s="84" t="s">
        <v>866</v>
      </c>
      <c r="C4993" s="84">
        <v>5</v>
      </c>
      <c r="D4993" s="122">
        <v>2.5891613332381276E-3</v>
      </c>
      <c r="E4993" s="122">
        <v>1.2089665563130705</v>
      </c>
      <c r="F4993" s="84" t="s">
        <v>12048</v>
      </c>
      <c r="G4993" s="84" t="b">
        <v>0</v>
      </c>
      <c r="H4993" s="84" t="b">
        <v>0</v>
      </c>
      <c r="I4993" s="84" t="b">
        <v>0</v>
      </c>
      <c r="J4993" s="84" t="b">
        <v>0</v>
      </c>
      <c r="K4993" s="84" t="b">
        <v>0</v>
      </c>
      <c r="L4993" s="84" t="b">
        <v>0</v>
      </c>
    </row>
    <row r="4994" spans="1:12" x14ac:dyDescent="0.25">
      <c r="A4994" s="84" t="s">
        <v>14767</v>
      </c>
      <c r="B4994" s="84" t="s">
        <v>14768</v>
      </c>
      <c r="C4994" s="84">
        <v>4</v>
      </c>
      <c r="D4994" s="122">
        <v>2.2217520592300926E-3</v>
      </c>
      <c r="E4994" s="122">
        <v>2.79046109860397</v>
      </c>
      <c r="F4994" s="84" t="s">
        <v>12048</v>
      </c>
      <c r="G4994" s="84" t="b">
        <v>1</v>
      </c>
      <c r="H4994" s="84" t="b">
        <v>0</v>
      </c>
      <c r="I4994" s="84" t="b">
        <v>0</v>
      </c>
      <c r="J4994" s="84" t="b">
        <v>0</v>
      </c>
      <c r="K4994" s="84" t="b">
        <v>0</v>
      </c>
      <c r="L4994" s="84" t="b">
        <v>0</v>
      </c>
    </row>
    <row r="4995" spans="1:12" x14ac:dyDescent="0.25">
      <c r="A4995" s="84" t="s">
        <v>14768</v>
      </c>
      <c r="B4995" s="84" t="s">
        <v>14769</v>
      </c>
      <c r="C4995" s="84">
        <v>4</v>
      </c>
      <c r="D4995" s="122">
        <v>2.2217520592300926E-3</v>
      </c>
      <c r="E4995" s="122">
        <v>2.79046109860397</v>
      </c>
      <c r="F4995" s="84" t="s">
        <v>12048</v>
      </c>
      <c r="G4995" s="84" t="b">
        <v>0</v>
      </c>
      <c r="H4995" s="84" t="b">
        <v>0</v>
      </c>
      <c r="I4995" s="84" t="b">
        <v>0</v>
      </c>
      <c r="J4995" s="84" t="b">
        <v>0</v>
      </c>
      <c r="K4995" s="84" t="b">
        <v>0</v>
      </c>
      <c r="L4995" s="84" t="b">
        <v>0</v>
      </c>
    </row>
    <row r="4996" spans="1:12" x14ac:dyDescent="0.25">
      <c r="A4996" s="84" t="s">
        <v>14769</v>
      </c>
      <c r="B4996" s="84" t="s">
        <v>14770</v>
      </c>
      <c r="C4996" s="84">
        <v>4</v>
      </c>
      <c r="D4996" s="122">
        <v>2.2217520592300926E-3</v>
      </c>
      <c r="E4996" s="122">
        <v>2.79046109860397</v>
      </c>
      <c r="F4996" s="84" t="s">
        <v>12048</v>
      </c>
      <c r="G4996" s="84" t="b">
        <v>0</v>
      </c>
      <c r="H4996" s="84" t="b">
        <v>0</v>
      </c>
      <c r="I4996" s="84" t="b">
        <v>0</v>
      </c>
      <c r="J4996" s="84" t="b">
        <v>0</v>
      </c>
      <c r="K4996" s="84" t="b">
        <v>0</v>
      </c>
      <c r="L4996" s="84" t="b">
        <v>0</v>
      </c>
    </row>
    <row r="4997" spans="1:12" x14ac:dyDescent="0.25">
      <c r="A4997" s="84" t="s">
        <v>14770</v>
      </c>
      <c r="B4997" s="84" t="s">
        <v>14771</v>
      </c>
      <c r="C4997" s="84">
        <v>4</v>
      </c>
      <c r="D4997" s="122">
        <v>2.2217520592300926E-3</v>
      </c>
      <c r="E4997" s="122">
        <v>2.79046109860397</v>
      </c>
      <c r="F4997" s="84" t="s">
        <v>12048</v>
      </c>
      <c r="G4997" s="84" t="b">
        <v>0</v>
      </c>
      <c r="H4997" s="84" t="b">
        <v>0</v>
      </c>
      <c r="I4997" s="84" t="b">
        <v>0</v>
      </c>
      <c r="J4997" s="84" t="b">
        <v>0</v>
      </c>
      <c r="K4997" s="84" t="b">
        <v>0</v>
      </c>
      <c r="L4997" s="84" t="b">
        <v>0</v>
      </c>
    </row>
    <row r="4998" spans="1:12" x14ac:dyDescent="0.25">
      <c r="A4998" s="84" t="s">
        <v>14771</v>
      </c>
      <c r="B4998" s="84" t="s">
        <v>14772</v>
      </c>
      <c r="C4998" s="84">
        <v>4</v>
      </c>
      <c r="D4998" s="122">
        <v>2.2217520592300926E-3</v>
      </c>
      <c r="E4998" s="122">
        <v>2.79046109860397</v>
      </c>
      <c r="F4998" s="84" t="s">
        <v>12048</v>
      </c>
      <c r="G4998" s="84" t="b">
        <v>0</v>
      </c>
      <c r="H4998" s="84" t="b">
        <v>0</v>
      </c>
      <c r="I4998" s="84" t="b">
        <v>0</v>
      </c>
      <c r="J4998" s="84" t="b">
        <v>0</v>
      </c>
      <c r="K4998" s="84" t="b">
        <v>0</v>
      </c>
      <c r="L4998" s="84" t="b">
        <v>0</v>
      </c>
    </row>
    <row r="4999" spans="1:12" x14ac:dyDescent="0.25">
      <c r="A4999" s="84" t="s">
        <v>14772</v>
      </c>
      <c r="B4999" s="84" t="s">
        <v>866</v>
      </c>
      <c r="C4999" s="84">
        <v>4</v>
      </c>
      <c r="D4999" s="122">
        <v>2.2217520592300926E-3</v>
      </c>
      <c r="E4999" s="122">
        <v>1.3550945919913087</v>
      </c>
      <c r="F4999" s="84" t="s">
        <v>12048</v>
      </c>
      <c r="G4999" s="84" t="b">
        <v>0</v>
      </c>
      <c r="H4999" s="84" t="b">
        <v>0</v>
      </c>
      <c r="I4999" s="84" t="b">
        <v>0</v>
      </c>
      <c r="J4999" s="84" t="b">
        <v>0</v>
      </c>
      <c r="K4999" s="84" t="b">
        <v>0</v>
      </c>
      <c r="L4999" s="84" t="b">
        <v>0</v>
      </c>
    </row>
    <row r="5000" spans="1:12" x14ac:dyDescent="0.25">
      <c r="A5000" s="84" t="s">
        <v>866</v>
      </c>
      <c r="B5000" s="84" t="s">
        <v>14773</v>
      </c>
      <c r="C5000" s="84">
        <v>4</v>
      </c>
      <c r="D5000" s="122">
        <v>2.2217520592300926E-3</v>
      </c>
      <c r="E5000" s="122">
        <v>1.3471981111452749</v>
      </c>
      <c r="F5000" s="84" t="s">
        <v>12048</v>
      </c>
      <c r="G5000" s="84" t="b">
        <v>0</v>
      </c>
      <c r="H5000" s="84" t="b">
        <v>0</v>
      </c>
      <c r="I5000" s="84" t="b">
        <v>0</v>
      </c>
      <c r="J5000" s="84" t="b">
        <v>0</v>
      </c>
      <c r="K5000" s="84" t="b">
        <v>0</v>
      </c>
      <c r="L5000" s="84" t="b">
        <v>0</v>
      </c>
    </row>
    <row r="5001" spans="1:12" x14ac:dyDescent="0.25">
      <c r="A5001" s="84" t="s">
        <v>14773</v>
      </c>
      <c r="B5001" s="84" t="s">
        <v>2917</v>
      </c>
      <c r="C5001" s="84">
        <v>4</v>
      </c>
      <c r="D5001" s="122">
        <v>2.2217520592300926E-3</v>
      </c>
      <c r="E5001" s="122">
        <v>1.3631373122467225</v>
      </c>
      <c r="F5001" s="84" t="s">
        <v>12048</v>
      </c>
      <c r="G5001" s="84" t="b">
        <v>0</v>
      </c>
      <c r="H5001" s="84" t="b">
        <v>0</v>
      </c>
      <c r="I5001" s="84" t="b">
        <v>0</v>
      </c>
      <c r="J5001" s="84" t="b">
        <v>0</v>
      </c>
      <c r="K5001" s="84" t="b">
        <v>0</v>
      </c>
      <c r="L5001" s="84" t="b">
        <v>0</v>
      </c>
    </row>
    <row r="5002" spans="1:12" x14ac:dyDescent="0.25">
      <c r="A5002" s="84" t="s">
        <v>14197</v>
      </c>
      <c r="B5002" s="84" t="s">
        <v>2922</v>
      </c>
      <c r="C5002" s="84">
        <v>4</v>
      </c>
      <c r="D5002" s="122">
        <v>2.2217520592300926E-3</v>
      </c>
      <c r="E5002" s="122">
        <v>0.15353461585059097</v>
      </c>
      <c r="F5002" s="84" t="s">
        <v>12048</v>
      </c>
      <c r="G5002" s="84" t="b">
        <v>0</v>
      </c>
      <c r="H5002" s="84" t="b">
        <v>0</v>
      </c>
      <c r="I5002" s="84" t="b">
        <v>0</v>
      </c>
      <c r="J5002" s="84" t="b">
        <v>0</v>
      </c>
      <c r="K5002" s="84" t="b">
        <v>0</v>
      </c>
      <c r="L5002" s="84" t="b">
        <v>0</v>
      </c>
    </row>
    <row r="5003" spans="1:12" x14ac:dyDescent="0.25">
      <c r="A5003" s="84" t="s">
        <v>14625</v>
      </c>
      <c r="B5003" s="84" t="s">
        <v>14784</v>
      </c>
      <c r="C5003" s="84">
        <v>4</v>
      </c>
      <c r="D5003" s="122">
        <v>2.2217520592300926E-3</v>
      </c>
      <c r="E5003" s="122">
        <v>2.6935510855959133</v>
      </c>
      <c r="F5003" s="84" t="s">
        <v>12048</v>
      </c>
      <c r="G5003" s="84" t="b">
        <v>0</v>
      </c>
      <c r="H5003" s="84" t="b">
        <v>0</v>
      </c>
      <c r="I5003" s="84" t="b">
        <v>0</v>
      </c>
      <c r="J5003" s="84" t="b">
        <v>0</v>
      </c>
      <c r="K5003" s="84" t="b">
        <v>0</v>
      </c>
      <c r="L5003" s="84" t="b">
        <v>0</v>
      </c>
    </row>
    <row r="5004" spans="1:12" x14ac:dyDescent="0.25">
      <c r="A5004" s="84" t="s">
        <v>14785</v>
      </c>
      <c r="B5004" s="84" t="s">
        <v>14786</v>
      </c>
      <c r="C5004" s="84">
        <v>4</v>
      </c>
      <c r="D5004" s="122">
        <v>2.2217520592300926E-3</v>
      </c>
      <c r="E5004" s="122">
        <v>2.79046109860397</v>
      </c>
      <c r="F5004" s="84" t="s">
        <v>12048</v>
      </c>
      <c r="G5004" s="84" t="b">
        <v>0</v>
      </c>
      <c r="H5004" s="84" t="b">
        <v>0</v>
      </c>
      <c r="I5004" s="84" t="b">
        <v>0</v>
      </c>
      <c r="J5004" s="84" t="b">
        <v>0</v>
      </c>
      <c r="K5004" s="84" t="b">
        <v>0</v>
      </c>
      <c r="L5004" s="84" t="b">
        <v>0</v>
      </c>
    </row>
    <row r="5005" spans="1:12" x14ac:dyDescent="0.25">
      <c r="A5005" s="84" t="s">
        <v>14786</v>
      </c>
      <c r="B5005" s="84" t="s">
        <v>14626</v>
      </c>
      <c r="C5005" s="84">
        <v>4</v>
      </c>
      <c r="D5005" s="122">
        <v>2.2217520592300926E-3</v>
      </c>
      <c r="E5005" s="122">
        <v>2.6935510855959133</v>
      </c>
      <c r="F5005" s="84" t="s">
        <v>12048</v>
      </c>
      <c r="G5005" s="84" t="b">
        <v>0</v>
      </c>
      <c r="H5005" s="84" t="b">
        <v>0</v>
      </c>
      <c r="I5005" s="84" t="b">
        <v>0</v>
      </c>
      <c r="J5005" s="84" t="b">
        <v>0</v>
      </c>
      <c r="K5005" s="84" t="b">
        <v>0</v>
      </c>
      <c r="L5005" s="84" t="b">
        <v>0</v>
      </c>
    </row>
    <row r="5006" spans="1:12" x14ac:dyDescent="0.25">
      <c r="A5006" s="84" t="s">
        <v>14626</v>
      </c>
      <c r="B5006" s="84" t="s">
        <v>14408</v>
      </c>
      <c r="C5006" s="84">
        <v>4</v>
      </c>
      <c r="D5006" s="122">
        <v>2.2217520592300926E-3</v>
      </c>
      <c r="E5006" s="122">
        <v>2.3925210899319325</v>
      </c>
      <c r="F5006" s="84" t="s">
        <v>12048</v>
      </c>
      <c r="G5006" s="84" t="b">
        <v>0</v>
      </c>
      <c r="H5006" s="84" t="b">
        <v>0</v>
      </c>
      <c r="I5006" s="84" t="b">
        <v>0</v>
      </c>
      <c r="J5006" s="84" t="b">
        <v>0</v>
      </c>
      <c r="K5006" s="84" t="b">
        <v>0</v>
      </c>
      <c r="L5006" s="84" t="b">
        <v>0</v>
      </c>
    </row>
    <row r="5007" spans="1:12" x14ac:dyDescent="0.25">
      <c r="A5007" s="84" t="s">
        <v>14804</v>
      </c>
      <c r="B5007" s="84" t="s">
        <v>866</v>
      </c>
      <c r="C5007" s="84">
        <v>4</v>
      </c>
      <c r="D5007" s="122">
        <v>2.2217520592300926E-3</v>
      </c>
      <c r="E5007" s="122">
        <v>1.3550945919913087</v>
      </c>
      <c r="F5007" s="84" t="s">
        <v>12048</v>
      </c>
      <c r="G5007" s="84" t="b">
        <v>0</v>
      </c>
      <c r="H5007" s="84" t="b">
        <v>0</v>
      </c>
      <c r="I5007" s="84" t="b">
        <v>0</v>
      </c>
      <c r="J5007" s="84" t="b">
        <v>0</v>
      </c>
      <c r="K5007" s="84" t="b">
        <v>0</v>
      </c>
      <c r="L5007" s="84" t="b">
        <v>0</v>
      </c>
    </row>
    <row r="5008" spans="1:12" x14ac:dyDescent="0.25">
      <c r="A5008" s="84" t="s">
        <v>14803</v>
      </c>
      <c r="B5008" s="84" t="s">
        <v>14244</v>
      </c>
      <c r="C5008" s="84">
        <v>4</v>
      </c>
      <c r="D5008" s="122">
        <v>2.6890085523057329E-3</v>
      </c>
      <c r="E5008" s="122">
        <v>2.0914910942679512</v>
      </c>
      <c r="F5008" s="84" t="s">
        <v>12048</v>
      </c>
      <c r="G5008" s="84" t="b">
        <v>0</v>
      </c>
      <c r="H5008" s="84" t="b">
        <v>0</v>
      </c>
      <c r="I5008" s="84" t="b">
        <v>0</v>
      </c>
      <c r="J5008" s="84" t="b">
        <v>0</v>
      </c>
      <c r="K5008" s="84" t="b">
        <v>0</v>
      </c>
      <c r="L5008" s="84" t="b">
        <v>0</v>
      </c>
    </row>
    <row r="5009" spans="1:12" x14ac:dyDescent="0.25">
      <c r="A5009" s="84" t="s">
        <v>14244</v>
      </c>
      <c r="B5009" s="84" t="s">
        <v>14800</v>
      </c>
      <c r="C5009" s="84">
        <v>4</v>
      </c>
      <c r="D5009" s="122">
        <v>2.2217520592300926E-3</v>
      </c>
      <c r="E5009" s="122">
        <v>2.0914910942679512</v>
      </c>
      <c r="F5009" s="84" t="s">
        <v>12048</v>
      </c>
      <c r="G5009" s="84" t="b">
        <v>0</v>
      </c>
      <c r="H5009" s="84" t="b">
        <v>0</v>
      </c>
      <c r="I5009" s="84" t="b">
        <v>0</v>
      </c>
      <c r="J5009" s="84" t="b">
        <v>0</v>
      </c>
      <c r="K5009" s="84" t="b">
        <v>0</v>
      </c>
      <c r="L5009" s="84" t="b">
        <v>0</v>
      </c>
    </row>
    <row r="5010" spans="1:12" x14ac:dyDescent="0.25">
      <c r="A5010" s="84" t="s">
        <v>14800</v>
      </c>
      <c r="B5010" s="84" t="s">
        <v>2917</v>
      </c>
      <c r="C5010" s="84">
        <v>4</v>
      </c>
      <c r="D5010" s="122">
        <v>2.2217520592300926E-3</v>
      </c>
      <c r="E5010" s="122">
        <v>1.3631373122467225</v>
      </c>
      <c r="F5010" s="84" t="s">
        <v>12048</v>
      </c>
      <c r="G5010" s="84" t="b">
        <v>0</v>
      </c>
      <c r="H5010" s="84" t="b">
        <v>0</v>
      </c>
      <c r="I5010" s="84" t="b">
        <v>0</v>
      </c>
      <c r="J5010" s="84" t="b">
        <v>0</v>
      </c>
      <c r="K5010" s="84" t="b">
        <v>0</v>
      </c>
      <c r="L5010" s="84" t="b">
        <v>0</v>
      </c>
    </row>
    <row r="5011" spans="1:12" x14ac:dyDescent="0.25">
      <c r="A5011" s="84" t="s">
        <v>14197</v>
      </c>
      <c r="B5011" s="84" t="s">
        <v>14196</v>
      </c>
      <c r="C5011" s="84">
        <v>4</v>
      </c>
      <c r="D5011" s="122">
        <v>2.2217520592300926E-3</v>
      </c>
      <c r="E5011" s="122">
        <v>0.19173896852082023</v>
      </c>
      <c r="F5011" s="84" t="s">
        <v>12048</v>
      </c>
      <c r="G5011" s="84" t="b">
        <v>0</v>
      </c>
      <c r="H5011" s="84" t="b">
        <v>0</v>
      </c>
      <c r="I5011" s="84" t="b">
        <v>0</v>
      </c>
      <c r="J5011" s="84" t="b">
        <v>0</v>
      </c>
      <c r="K5011" s="84" t="b">
        <v>0</v>
      </c>
      <c r="L5011" s="84" t="b">
        <v>0</v>
      </c>
    </row>
    <row r="5012" spans="1:12" x14ac:dyDescent="0.25">
      <c r="A5012" s="84" t="s">
        <v>866</v>
      </c>
      <c r="B5012" s="84" t="s">
        <v>14779</v>
      </c>
      <c r="C5012" s="84">
        <v>4</v>
      </c>
      <c r="D5012" s="122">
        <v>2.2217520592300926E-3</v>
      </c>
      <c r="E5012" s="122">
        <v>1.3471981111452749</v>
      </c>
      <c r="F5012" s="84" t="s">
        <v>12048</v>
      </c>
      <c r="G5012" s="84" t="b">
        <v>0</v>
      </c>
      <c r="H5012" s="84" t="b">
        <v>0</v>
      </c>
      <c r="I5012" s="84" t="b">
        <v>0</v>
      </c>
      <c r="J5012" s="84" t="b">
        <v>0</v>
      </c>
      <c r="K5012" s="84" t="b">
        <v>0</v>
      </c>
      <c r="L5012" s="84" t="b">
        <v>0</v>
      </c>
    </row>
    <row r="5013" spans="1:12" x14ac:dyDescent="0.25">
      <c r="A5013" s="84" t="s">
        <v>14801</v>
      </c>
      <c r="B5013" s="84" t="s">
        <v>14523</v>
      </c>
      <c r="C5013" s="84">
        <v>4</v>
      </c>
      <c r="D5013" s="122">
        <v>2.6890085523057329E-3</v>
      </c>
      <c r="E5013" s="122">
        <v>2.6143698395482886</v>
      </c>
      <c r="F5013" s="84" t="s">
        <v>12048</v>
      </c>
      <c r="G5013" s="84" t="b">
        <v>0</v>
      </c>
      <c r="H5013" s="84" t="b">
        <v>0</v>
      </c>
      <c r="I5013" s="84" t="b">
        <v>0</v>
      </c>
      <c r="J5013" s="84" t="b">
        <v>0</v>
      </c>
      <c r="K5013" s="84" t="b">
        <v>0</v>
      </c>
      <c r="L5013" s="84" t="b">
        <v>0</v>
      </c>
    </row>
    <row r="5014" spans="1:12" x14ac:dyDescent="0.25">
      <c r="A5014" s="84" t="s">
        <v>14418</v>
      </c>
      <c r="B5014" s="84" t="s">
        <v>866</v>
      </c>
      <c r="C5014" s="84">
        <v>4</v>
      </c>
      <c r="D5014" s="122">
        <v>2.2217520592300926E-3</v>
      </c>
      <c r="E5014" s="122">
        <v>1.0540645963273274</v>
      </c>
      <c r="F5014" s="84" t="s">
        <v>12048</v>
      </c>
      <c r="G5014" s="84" t="b">
        <v>0</v>
      </c>
      <c r="H5014" s="84" t="b">
        <v>0</v>
      </c>
      <c r="I5014" s="84" t="b">
        <v>0</v>
      </c>
      <c r="J5014" s="84" t="b">
        <v>0</v>
      </c>
      <c r="K5014" s="84" t="b">
        <v>0</v>
      </c>
      <c r="L5014" s="84" t="b">
        <v>0</v>
      </c>
    </row>
    <row r="5015" spans="1:12" x14ac:dyDescent="0.25">
      <c r="A5015" s="84" t="s">
        <v>866</v>
      </c>
      <c r="B5015" s="84" t="s">
        <v>14787</v>
      </c>
      <c r="C5015" s="84">
        <v>4</v>
      </c>
      <c r="D5015" s="122">
        <v>2.2217520592300926E-3</v>
      </c>
      <c r="E5015" s="122">
        <v>1.3471981111452749</v>
      </c>
      <c r="F5015" s="84" t="s">
        <v>12048</v>
      </c>
      <c r="G5015" s="84" t="b">
        <v>0</v>
      </c>
      <c r="H5015" s="84" t="b">
        <v>0</v>
      </c>
      <c r="I5015" s="84" t="b">
        <v>0</v>
      </c>
      <c r="J5015" s="84" t="b">
        <v>0</v>
      </c>
      <c r="K5015" s="84" t="b">
        <v>0</v>
      </c>
      <c r="L5015" s="84" t="b">
        <v>0</v>
      </c>
    </row>
    <row r="5016" spans="1:12" x14ac:dyDescent="0.25">
      <c r="A5016" s="84" t="s">
        <v>14787</v>
      </c>
      <c r="B5016" s="84" t="s">
        <v>2917</v>
      </c>
      <c r="C5016" s="84">
        <v>4</v>
      </c>
      <c r="D5016" s="122">
        <v>2.2217520592300926E-3</v>
      </c>
      <c r="E5016" s="122">
        <v>1.3631373122467225</v>
      </c>
      <c r="F5016" s="84" t="s">
        <v>12048</v>
      </c>
      <c r="G5016" s="84" t="b">
        <v>0</v>
      </c>
      <c r="H5016" s="84" t="b">
        <v>0</v>
      </c>
      <c r="I5016" s="84" t="b">
        <v>0</v>
      </c>
      <c r="J5016" s="84" t="b">
        <v>0</v>
      </c>
      <c r="K5016" s="84" t="b">
        <v>0</v>
      </c>
      <c r="L5016" s="84" t="b">
        <v>0</v>
      </c>
    </row>
    <row r="5017" spans="1:12" x14ac:dyDescent="0.25">
      <c r="A5017" s="84" t="s">
        <v>14325</v>
      </c>
      <c r="B5017" s="84" t="s">
        <v>14420</v>
      </c>
      <c r="C5017" s="84">
        <v>4</v>
      </c>
      <c r="D5017" s="122">
        <v>2.2217520592300926E-3</v>
      </c>
      <c r="E5017" s="122">
        <v>2.0123098482203261</v>
      </c>
      <c r="F5017" s="84" t="s">
        <v>12048</v>
      </c>
      <c r="G5017" s="84" t="b">
        <v>0</v>
      </c>
      <c r="H5017" s="84" t="b">
        <v>0</v>
      </c>
      <c r="I5017" s="84" t="b">
        <v>0</v>
      </c>
      <c r="J5017" s="84" t="b">
        <v>0</v>
      </c>
      <c r="K5017" s="84" t="b">
        <v>0</v>
      </c>
      <c r="L5017" s="84" t="b">
        <v>0</v>
      </c>
    </row>
    <row r="5018" spans="1:12" x14ac:dyDescent="0.25">
      <c r="A5018" s="84" t="s">
        <v>866</v>
      </c>
      <c r="B5018" s="84" t="s">
        <v>14325</v>
      </c>
      <c r="C5018" s="84">
        <v>4</v>
      </c>
      <c r="D5018" s="122">
        <v>2.2217520592300926E-3</v>
      </c>
      <c r="E5018" s="122">
        <v>0.8700768564256125</v>
      </c>
      <c r="F5018" s="84" t="s">
        <v>12048</v>
      </c>
      <c r="G5018" s="84" t="b">
        <v>0</v>
      </c>
      <c r="H5018" s="84" t="b">
        <v>0</v>
      </c>
      <c r="I5018" s="84" t="b">
        <v>0</v>
      </c>
      <c r="J5018" s="84" t="b">
        <v>0</v>
      </c>
      <c r="K5018" s="84" t="b">
        <v>0</v>
      </c>
      <c r="L5018" s="84" t="b">
        <v>0</v>
      </c>
    </row>
    <row r="5019" spans="1:12" x14ac:dyDescent="0.25">
      <c r="A5019" s="84" t="s">
        <v>14325</v>
      </c>
      <c r="B5019" s="84" t="s">
        <v>2917</v>
      </c>
      <c r="C5019" s="84">
        <v>4</v>
      </c>
      <c r="D5019" s="122">
        <v>2.2217520592300926E-3</v>
      </c>
      <c r="E5019" s="122">
        <v>0.88601605752706025</v>
      </c>
      <c r="F5019" s="84" t="s">
        <v>12048</v>
      </c>
      <c r="G5019" s="84" t="b">
        <v>0</v>
      </c>
      <c r="H5019" s="84" t="b">
        <v>0</v>
      </c>
      <c r="I5019" s="84" t="b">
        <v>0</v>
      </c>
      <c r="J5019" s="84" t="b">
        <v>0</v>
      </c>
      <c r="K5019" s="84" t="b">
        <v>0</v>
      </c>
      <c r="L5019" s="84" t="b">
        <v>0</v>
      </c>
    </row>
    <row r="5020" spans="1:12" x14ac:dyDescent="0.25">
      <c r="A5020" s="84" t="s">
        <v>14388</v>
      </c>
      <c r="B5020" s="84" t="s">
        <v>14421</v>
      </c>
      <c r="C5020" s="84">
        <v>4</v>
      </c>
      <c r="D5020" s="122">
        <v>2.2217520592300926E-3</v>
      </c>
      <c r="E5020" s="122">
        <v>2.4894311029399887</v>
      </c>
      <c r="F5020" s="84" t="s">
        <v>12048</v>
      </c>
      <c r="G5020" s="84" t="b">
        <v>0</v>
      </c>
      <c r="H5020" s="84" t="b">
        <v>0</v>
      </c>
      <c r="I5020" s="84" t="b">
        <v>0</v>
      </c>
      <c r="J5020" s="84" t="b">
        <v>0</v>
      </c>
      <c r="K5020" s="84" t="b">
        <v>0</v>
      </c>
      <c r="L5020" s="84" t="b">
        <v>0</v>
      </c>
    </row>
    <row r="5021" spans="1:12" x14ac:dyDescent="0.25">
      <c r="A5021" s="84" t="s">
        <v>14421</v>
      </c>
      <c r="B5021" s="84" t="s">
        <v>14357</v>
      </c>
      <c r="C5021" s="84">
        <v>4</v>
      </c>
      <c r="D5021" s="122">
        <v>2.2217520592300926E-3</v>
      </c>
      <c r="E5021" s="122">
        <v>2.4894311029399887</v>
      </c>
      <c r="F5021" s="84" t="s">
        <v>12048</v>
      </c>
      <c r="G5021" s="84" t="b">
        <v>0</v>
      </c>
      <c r="H5021" s="84" t="b">
        <v>0</v>
      </c>
      <c r="I5021" s="84" t="b">
        <v>0</v>
      </c>
      <c r="J5021" s="84" t="b">
        <v>0</v>
      </c>
      <c r="K5021" s="84" t="b">
        <v>0</v>
      </c>
      <c r="L5021" s="84" t="b">
        <v>0</v>
      </c>
    </row>
    <row r="5022" spans="1:12" x14ac:dyDescent="0.25">
      <c r="A5022" s="84" t="s">
        <v>14357</v>
      </c>
      <c r="B5022" s="84" t="s">
        <v>14790</v>
      </c>
      <c r="C5022" s="84">
        <v>4</v>
      </c>
      <c r="D5022" s="122">
        <v>2.2217520592300926E-3</v>
      </c>
      <c r="E5022" s="122">
        <v>2.79046109860397</v>
      </c>
      <c r="F5022" s="84" t="s">
        <v>12048</v>
      </c>
      <c r="G5022" s="84" t="b">
        <v>0</v>
      </c>
      <c r="H5022" s="84" t="b">
        <v>0</v>
      </c>
      <c r="I5022" s="84" t="b">
        <v>0</v>
      </c>
      <c r="J5022" s="84" t="b">
        <v>0</v>
      </c>
      <c r="K5022" s="84" t="b">
        <v>0</v>
      </c>
      <c r="L5022" s="84" t="b">
        <v>0</v>
      </c>
    </row>
    <row r="5023" spans="1:12" x14ac:dyDescent="0.25">
      <c r="A5023" s="84" t="s">
        <v>14790</v>
      </c>
      <c r="B5023" s="84" t="s">
        <v>14791</v>
      </c>
      <c r="C5023" s="84">
        <v>4</v>
      </c>
      <c r="D5023" s="122">
        <v>2.2217520592300926E-3</v>
      </c>
      <c r="E5023" s="122">
        <v>2.79046109860397</v>
      </c>
      <c r="F5023" s="84" t="s">
        <v>12048</v>
      </c>
      <c r="G5023" s="84" t="b">
        <v>0</v>
      </c>
      <c r="H5023" s="84" t="b">
        <v>0</v>
      </c>
      <c r="I5023" s="84" t="b">
        <v>0</v>
      </c>
      <c r="J5023" s="84" t="b">
        <v>0</v>
      </c>
      <c r="K5023" s="84" t="b">
        <v>0</v>
      </c>
      <c r="L5023" s="84" t="b">
        <v>0</v>
      </c>
    </row>
    <row r="5024" spans="1:12" x14ac:dyDescent="0.25">
      <c r="A5024" s="84" t="s">
        <v>14791</v>
      </c>
      <c r="B5024" s="84" t="s">
        <v>14792</v>
      </c>
      <c r="C5024" s="84">
        <v>4</v>
      </c>
      <c r="D5024" s="122">
        <v>2.2217520592300926E-3</v>
      </c>
      <c r="E5024" s="122">
        <v>2.79046109860397</v>
      </c>
      <c r="F5024" s="84" t="s">
        <v>12048</v>
      </c>
      <c r="G5024" s="84" t="b">
        <v>0</v>
      </c>
      <c r="H5024" s="84" t="b">
        <v>0</v>
      </c>
      <c r="I5024" s="84" t="b">
        <v>0</v>
      </c>
      <c r="J5024" s="84" t="b">
        <v>0</v>
      </c>
      <c r="K5024" s="84" t="b">
        <v>0</v>
      </c>
      <c r="L5024" s="84" t="b">
        <v>0</v>
      </c>
    </row>
    <row r="5025" spans="1:12" x14ac:dyDescent="0.25">
      <c r="A5025" s="84" t="s">
        <v>14792</v>
      </c>
      <c r="B5025" s="84" t="s">
        <v>14793</v>
      </c>
      <c r="C5025" s="84">
        <v>4</v>
      </c>
      <c r="D5025" s="122">
        <v>2.2217520592300926E-3</v>
      </c>
      <c r="E5025" s="122">
        <v>2.79046109860397</v>
      </c>
      <c r="F5025" s="84" t="s">
        <v>12048</v>
      </c>
      <c r="G5025" s="84" t="b">
        <v>0</v>
      </c>
      <c r="H5025" s="84" t="b">
        <v>0</v>
      </c>
      <c r="I5025" s="84" t="b">
        <v>0</v>
      </c>
      <c r="J5025" s="84" t="b">
        <v>0</v>
      </c>
      <c r="K5025" s="84" t="b">
        <v>0</v>
      </c>
      <c r="L5025" s="84" t="b">
        <v>0</v>
      </c>
    </row>
    <row r="5026" spans="1:12" x14ac:dyDescent="0.25">
      <c r="A5026" s="84" t="s">
        <v>14793</v>
      </c>
      <c r="B5026" s="84" t="s">
        <v>14794</v>
      </c>
      <c r="C5026" s="84">
        <v>4</v>
      </c>
      <c r="D5026" s="122">
        <v>2.2217520592300926E-3</v>
      </c>
      <c r="E5026" s="122">
        <v>2.79046109860397</v>
      </c>
      <c r="F5026" s="84" t="s">
        <v>12048</v>
      </c>
      <c r="G5026" s="84" t="b">
        <v>0</v>
      </c>
      <c r="H5026" s="84" t="b">
        <v>0</v>
      </c>
      <c r="I5026" s="84" t="b">
        <v>0</v>
      </c>
      <c r="J5026" s="84" t="b">
        <v>0</v>
      </c>
      <c r="K5026" s="84" t="b">
        <v>0</v>
      </c>
      <c r="L5026" s="84" t="b">
        <v>0</v>
      </c>
    </row>
    <row r="5027" spans="1:12" x14ac:dyDescent="0.25">
      <c r="A5027" s="84" t="s">
        <v>14794</v>
      </c>
      <c r="B5027" s="84" t="s">
        <v>14795</v>
      </c>
      <c r="C5027" s="84">
        <v>4</v>
      </c>
      <c r="D5027" s="122">
        <v>2.2217520592300926E-3</v>
      </c>
      <c r="E5027" s="122">
        <v>2.79046109860397</v>
      </c>
      <c r="F5027" s="84" t="s">
        <v>12048</v>
      </c>
      <c r="G5027" s="84" t="b">
        <v>0</v>
      </c>
      <c r="H5027" s="84" t="b">
        <v>0</v>
      </c>
      <c r="I5027" s="84" t="b">
        <v>0</v>
      </c>
      <c r="J5027" s="84" t="b">
        <v>0</v>
      </c>
      <c r="K5027" s="84" t="b">
        <v>0</v>
      </c>
      <c r="L5027" s="84" t="b">
        <v>0</v>
      </c>
    </row>
    <row r="5028" spans="1:12" x14ac:dyDescent="0.25">
      <c r="A5028" s="84" t="s">
        <v>14795</v>
      </c>
      <c r="B5028" s="84" t="s">
        <v>14296</v>
      </c>
      <c r="C5028" s="84">
        <v>4</v>
      </c>
      <c r="D5028" s="122">
        <v>2.2217520592300926E-3</v>
      </c>
      <c r="E5028" s="122">
        <v>2.79046109860397</v>
      </c>
      <c r="F5028" s="84" t="s">
        <v>12048</v>
      </c>
      <c r="G5028" s="84" t="b">
        <v>0</v>
      </c>
      <c r="H5028" s="84" t="b">
        <v>0</v>
      </c>
      <c r="I5028" s="84" t="b">
        <v>0</v>
      </c>
      <c r="J5028" s="84" t="b">
        <v>0</v>
      </c>
      <c r="K5028" s="84" t="b">
        <v>0</v>
      </c>
      <c r="L5028" s="84" t="b">
        <v>0</v>
      </c>
    </row>
    <row r="5029" spans="1:12" x14ac:dyDescent="0.25">
      <c r="A5029" s="84" t="s">
        <v>14296</v>
      </c>
      <c r="B5029" s="84" t="s">
        <v>14796</v>
      </c>
      <c r="C5029" s="84">
        <v>4</v>
      </c>
      <c r="D5029" s="122">
        <v>2.2217520592300926E-3</v>
      </c>
      <c r="E5029" s="122">
        <v>2.79046109860397</v>
      </c>
      <c r="F5029" s="84" t="s">
        <v>12048</v>
      </c>
      <c r="G5029" s="84" t="b">
        <v>0</v>
      </c>
      <c r="H5029" s="84" t="b">
        <v>0</v>
      </c>
      <c r="I5029" s="84" t="b">
        <v>0</v>
      </c>
      <c r="J5029" s="84" t="b">
        <v>0</v>
      </c>
      <c r="K5029" s="84" t="b">
        <v>0</v>
      </c>
      <c r="L5029" s="84" t="b">
        <v>0</v>
      </c>
    </row>
    <row r="5030" spans="1:12" x14ac:dyDescent="0.25">
      <c r="A5030" s="84" t="s">
        <v>14796</v>
      </c>
      <c r="B5030" s="84" t="s">
        <v>14797</v>
      </c>
      <c r="C5030" s="84">
        <v>4</v>
      </c>
      <c r="D5030" s="122">
        <v>2.2217520592300926E-3</v>
      </c>
      <c r="E5030" s="122">
        <v>2.79046109860397</v>
      </c>
      <c r="F5030" s="84" t="s">
        <v>12048</v>
      </c>
      <c r="G5030" s="84" t="b">
        <v>0</v>
      </c>
      <c r="H5030" s="84" t="b">
        <v>0</v>
      </c>
      <c r="I5030" s="84" t="b">
        <v>0</v>
      </c>
      <c r="J5030" s="84" t="b">
        <v>0</v>
      </c>
      <c r="K5030" s="84" t="b">
        <v>0</v>
      </c>
      <c r="L5030" s="84" t="b">
        <v>0</v>
      </c>
    </row>
    <row r="5031" spans="1:12" x14ac:dyDescent="0.25">
      <c r="A5031" s="84" t="s">
        <v>14797</v>
      </c>
      <c r="B5031" s="84" t="s">
        <v>866</v>
      </c>
      <c r="C5031" s="84">
        <v>4</v>
      </c>
      <c r="D5031" s="122">
        <v>2.2217520592300926E-3</v>
      </c>
      <c r="E5031" s="122">
        <v>1.3550945919913087</v>
      </c>
      <c r="F5031" s="84" t="s">
        <v>12048</v>
      </c>
      <c r="G5031" s="84" t="b">
        <v>0</v>
      </c>
      <c r="H5031" s="84" t="b">
        <v>0</v>
      </c>
      <c r="I5031" s="84" t="b">
        <v>0</v>
      </c>
      <c r="J5031" s="84" t="b">
        <v>0</v>
      </c>
      <c r="K5031" s="84" t="b">
        <v>0</v>
      </c>
      <c r="L5031" s="84" t="b">
        <v>0</v>
      </c>
    </row>
    <row r="5032" spans="1:12" x14ac:dyDescent="0.25">
      <c r="A5032" s="84" t="s">
        <v>866</v>
      </c>
      <c r="B5032" s="84" t="s">
        <v>14421</v>
      </c>
      <c r="C5032" s="84">
        <v>4</v>
      </c>
      <c r="D5032" s="122">
        <v>2.2217520592300926E-3</v>
      </c>
      <c r="E5032" s="122">
        <v>1.0461681154812936</v>
      </c>
      <c r="F5032" s="84" t="s">
        <v>12048</v>
      </c>
      <c r="G5032" s="84" t="b">
        <v>0</v>
      </c>
      <c r="H5032" s="84" t="b">
        <v>0</v>
      </c>
      <c r="I5032" s="84" t="b">
        <v>0</v>
      </c>
      <c r="J5032" s="84" t="b">
        <v>0</v>
      </c>
      <c r="K5032" s="84" t="b">
        <v>0</v>
      </c>
      <c r="L5032" s="84" t="b">
        <v>0</v>
      </c>
    </row>
    <row r="5033" spans="1:12" x14ac:dyDescent="0.25">
      <c r="A5033" s="84" t="s">
        <v>14421</v>
      </c>
      <c r="B5033" s="84" t="s">
        <v>2917</v>
      </c>
      <c r="C5033" s="84">
        <v>4</v>
      </c>
      <c r="D5033" s="122">
        <v>2.2217520592300926E-3</v>
      </c>
      <c r="E5033" s="122">
        <v>1.0621073165827415</v>
      </c>
      <c r="F5033" s="84" t="s">
        <v>12048</v>
      </c>
      <c r="G5033" s="84" t="b">
        <v>0</v>
      </c>
      <c r="H5033" s="84" t="b">
        <v>0</v>
      </c>
      <c r="I5033" s="84" t="b">
        <v>0</v>
      </c>
      <c r="J5033" s="84" t="b">
        <v>0</v>
      </c>
      <c r="K5033" s="84" t="b">
        <v>0</v>
      </c>
      <c r="L5033" s="84" t="b">
        <v>0</v>
      </c>
    </row>
    <row r="5034" spans="1:12" x14ac:dyDescent="0.25">
      <c r="A5034" s="84" t="s">
        <v>14504</v>
      </c>
      <c r="B5034" s="84" t="s">
        <v>14505</v>
      </c>
      <c r="C5034" s="84">
        <v>4</v>
      </c>
      <c r="D5034" s="122">
        <v>2.2217520592300926E-3</v>
      </c>
      <c r="E5034" s="122">
        <v>2.4382785804926077</v>
      </c>
      <c r="F5034" s="84" t="s">
        <v>12048</v>
      </c>
      <c r="G5034" s="84" t="b">
        <v>0</v>
      </c>
      <c r="H5034" s="84" t="b">
        <v>0</v>
      </c>
      <c r="I5034" s="84" t="b">
        <v>0</v>
      </c>
      <c r="J5034" s="84" t="b">
        <v>0</v>
      </c>
      <c r="K5034" s="84" t="b">
        <v>0</v>
      </c>
      <c r="L5034" s="84" t="b">
        <v>0</v>
      </c>
    </row>
    <row r="5035" spans="1:12" x14ac:dyDescent="0.25">
      <c r="A5035" s="84" t="s">
        <v>14505</v>
      </c>
      <c r="B5035" s="84" t="s">
        <v>14697</v>
      </c>
      <c r="C5035" s="84">
        <v>4</v>
      </c>
      <c r="D5035" s="122">
        <v>2.2217520592300926E-3</v>
      </c>
      <c r="E5035" s="122">
        <v>2.6143698395482886</v>
      </c>
      <c r="F5035" s="84" t="s">
        <v>12048</v>
      </c>
      <c r="G5035" s="84" t="b">
        <v>0</v>
      </c>
      <c r="H5035" s="84" t="b">
        <v>0</v>
      </c>
      <c r="I5035" s="84" t="b">
        <v>0</v>
      </c>
      <c r="J5035" s="84" t="b">
        <v>0</v>
      </c>
      <c r="K5035" s="84" t="b">
        <v>0</v>
      </c>
      <c r="L5035" s="84" t="b">
        <v>0</v>
      </c>
    </row>
    <row r="5036" spans="1:12" x14ac:dyDescent="0.25">
      <c r="A5036" s="84" t="s">
        <v>14697</v>
      </c>
      <c r="B5036" s="84" t="s">
        <v>14204</v>
      </c>
      <c r="C5036" s="84">
        <v>4</v>
      </c>
      <c r="D5036" s="122">
        <v>2.2217520592300926E-3</v>
      </c>
      <c r="E5036" s="122">
        <v>2.4382785804926073</v>
      </c>
      <c r="F5036" s="84" t="s">
        <v>12048</v>
      </c>
      <c r="G5036" s="84" t="b">
        <v>0</v>
      </c>
      <c r="H5036" s="84" t="b">
        <v>0</v>
      </c>
      <c r="I5036" s="84" t="b">
        <v>0</v>
      </c>
      <c r="J5036" s="84" t="b">
        <v>0</v>
      </c>
      <c r="K5036" s="84" t="b">
        <v>0</v>
      </c>
      <c r="L5036" s="84" t="b">
        <v>0</v>
      </c>
    </row>
    <row r="5037" spans="1:12" x14ac:dyDescent="0.25">
      <c r="A5037" s="84" t="s">
        <v>14204</v>
      </c>
      <c r="B5037" s="84" t="s">
        <v>14210</v>
      </c>
      <c r="C5037" s="84">
        <v>4</v>
      </c>
      <c r="D5037" s="122">
        <v>2.2217520592300926E-3</v>
      </c>
      <c r="E5037" s="122">
        <v>2.2621873214369264</v>
      </c>
      <c r="F5037" s="84" t="s">
        <v>12048</v>
      </c>
      <c r="G5037" s="84" t="b">
        <v>0</v>
      </c>
      <c r="H5037" s="84" t="b">
        <v>0</v>
      </c>
      <c r="I5037" s="84" t="b">
        <v>0</v>
      </c>
      <c r="J5037" s="84" t="b">
        <v>0</v>
      </c>
      <c r="K5037" s="84" t="b">
        <v>0</v>
      </c>
      <c r="L5037" s="84" t="b">
        <v>0</v>
      </c>
    </row>
    <row r="5038" spans="1:12" x14ac:dyDescent="0.25">
      <c r="A5038" s="84" t="s">
        <v>14210</v>
      </c>
      <c r="B5038" s="84" t="s">
        <v>14698</v>
      </c>
      <c r="C5038" s="84">
        <v>4</v>
      </c>
      <c r="D5038" s="122">
        <v>2.2217520592300926E-3</v>
      </c>
      <c r="E5038" s="122">
        <v>2.6143698395482886</v>
      </c>
      <c r="F5038" s="84" t="s">
        <v>12048</v>
      </c>
      <c r="G5038" s="84" t="b">
        <v>0</v>
      </c>
      <c r="H5038" s="84" t="b">
        <v>0</v>
      </c>
      <c r="I5038" s="84" t="b">
        <v>0</v>
      </c>
      <c r="J5038" s="84" t="b">
        <v>0</v>
      </c>
      <c r="K5038" s="84" t="b">
        <v>0</v>
      </c>
      <c r="L5038" s="84" t="b">
        <v>0</v>
      </c>
    </row>
    <row r="5039" spans="1:12" x14ac:dyDescent="0.25">
      <c r="A5039" s="84" t="s">
        <v>14698</v>
      </c>
      <c r="B5039" s="84" t="s">
        <v>14583</v>
      </c>
      <c r="C5039" s="84">
        <v>4</v>
      </c>
      <c r="D5039" s="122">
        <v>2.2217520592300926E-3</v>
      </c>
      <c r="E5039" s="122">
        <v>2.79046109860397</v>
      </c>
      <c r="F5039" s="84" t="s">
        <v>12048</v>
      </c>
      <c r="G5039" s="84" t="b">
        <v>0</v>
      </c>
      <c r="H5039" s="84" t="b">
        <v>0</v>
      </c>
      <c r="I5039" s="84" t="b">
        <v>0</v>
      </c>
      <c r="J5039" s="84" t="b">
        <v>0</v>
      </c>
      <c r="K5039" s="84" t="b">
        <v>0</v>
      </c>
      <c r="L5039" s="84" t="b">
        <v>0</v>
      </c>
    </row>
    <row r="5040" spans="1:12" x14ac:dyDescent="0.25">
      <c r="A5040" s="84" t="s">
        <v>14583</v>
      </c>
      <c r="B5040" s="84" t="s">
        <v>14699</v>
      </c>
      <c r="C5040" s="84">
        <v>4</v>
      </c>
      <c r="D5040" s="122">
        <v>2.2217520592300926E-3</v>
      </c>
      <c r="E5040" s="122">
        <v>2.79046109860397</v>
      </c>
      <c r="F5040" s="84" t="s">
        <v>12048</v>
      </c>
      <c r="G5040" s="84" t="b">
        <v>0</v>
      </c>
      <c r="H5040" s="84" t="b">
        <v>0</v>
      </c>
      <c r="I5040" s="84" t="b">
        <v>0</v>
      </c>
      <c r="J5040" s="84" t="b">
        <v>0</v>
      </c>
      <c r="K5040" s="84" t="b">
        <v>0</v>
      </c>
      <c r="L5040" s="84" t="b">
        <v>0</v>
      </c>
    </row>
    <row r="5041" spans="1:12" x14ac:dyDescent="0.25">
      <c r="A5041" s="84" t="s">
        <v>14699</v>
      </c>
      <c r="B5041" s="84" t="s">
        <v>14700</v>
      </c>
      <c r="C5041" s="84">
        <v>4</v>
      </c>
      <c r="D5041" s="122">
        <v>2.2217520592300926E-3</v>
      </c>
      <c r="E5041" s="122">
        <v>2.79046109860397</v>
      </c>
      <c r="F5041" s="84" t="s">
        <v>12048</v>
      </c>
      <c r="G5041" s="84" t="b">
        <v>0</v>
      </c>
      <c r="H5041" s="84" t="b">
        <v>0</v>
      </c>
      <c r="I5041" s="84" t="b">
        <v>0</v>
      </c>
      <c r="J5041" s="84" t="b">
        <v>0</v>
      </c>
      <c r="K5041" s="84" t="b">
        <v>0</v>
      </c>
      <c r="L5041" s="84" t="b">
        <v>0</v>
      </c>
    </row>
    <row r="5042" spans="1:12" x14ac:dyDescent="0.25">
      <c r="A5042" s="84" t="s">
        <v>14700</v>
      </c>
      <c r="B5042" s="84" t="s">
        <v>14701</v>
      </c>
      <c r="C5042" s="84">
        <v>4</v>
      </c>
      <c r="D5042" s="122">
        <v>2.2217520592300926E-3</v>
      </c>
      <c r="E5042" s="122">
        <v>2.79046109860397</v>
      </c>
      <c r="F5042" s="84" t="s">
        <v>12048</v>
      </c>
      <c r="G5042" s="84" t="b">
        <v>0</v>
      </c>
      <c r="H5042" s="84" t="b">
        <v>0</v>
      </c>
      <c r="I5042" s="84" t="b">
        <v>0</v>
      </c>
      <c r="J5042" s="84" t="b">
        <v>0</v>
      </c>
      <c r="K5042" s="84" t="b">
        <v>0</v>
      </c>
      <c r="L5042" s="84" t="b">
        <v>0</v>
      </c>
    </row>
    <row r="5043" spans="1:12" x14ac:dyDescent="0.25">
      <c r="A5043" s="84" t="s">
        <v>14701</v>
      </c>
      <c r="B5043" s="84" t="s">
        <v>866</v>
      </c>
      <c r="C5043" s="84">
        <v>4</v>
      </c>
      <c r="D5043" s="122">
        <v>2.2217520592300926E-3</v>
      </c>
      <c r="E5043" s="122">
        <v>1.3550945919913087</v>
      </c>
      <c r="F5043" s="84" t="s">
        <v>12048</v>
      </c>
      <c r="G5043" s="84" t="b">
        <v>0</v>
      </c>
      <c r="H5043" s="84" t="b">
        <v>0</v>
      </c>
      <c r="I5043" s="84" t="b">
        <v>0</v>
      </c>
      <c r="J5043" s="84" t="b">
        <v>0</v>
      </c>
      <c r="K5043" s="84" t="b">
        <v>0</v>
      </c>
      <c r="L5043" s="84" t="b">
        <v>0</v>
      </c>
    </row>
    <row r="5044" spans="1:12" x14ac:dyDescent="0.25">
      <c r="A5044" s="84" t="s">
        <v>866</v>
      </c>
      <c r="B5044" s="84" t="s">
        <v>14272</v>
      </c>
      <c r="C5044" s="84">
        <v>4</v>
      </c>
      <c r="D5044" s="122">
        <v>2.2217520592300926E-3</v>
      </c>
      <c r="E5044" s="122">
        <v>1.3471981111452749</v>
      </c>
      <c r="F5044" s="84" t="s">
        <v>12048</v>
      </c>
      <c r="G5044" s="84" t="b">
        <v>0</v>
      </c>
      <c r="H5044" s="84" t="b">
        <v>0</v>
      </c>
      <c r="I5044" s="84" t="b">
        <v>0</v>
      </c>
      <c r="J5044" s="84" t="b">
        <v>0</v>
      </c>
      <c r="K5044" s="84" t="b">
        <v>0</v>
      </c>
      <c r="L5044" s="84" t="b">
        <v>0</v>
      </c>
    </row>
    <row r="5045" spans="1:12" x14ac:dyDescent="0.25">
      <c r="A5045" s="84" t="s">
        <v>14272</v>
      </c>
      <c r="B5045" s="84" t="s">
        <v>2917</v>
      </c>
      <c r="C5045" s="84">
        <v>4</v>
      </c>
      <c r="D5045" s="122">
        <v>2.2217520592300926E-3</v>
      </c>
      <c r="E5045" s="122">
        <v>1.3631373122467225</v>
      </c>
      <c r="F5045" s="84" t="s">
        <v>12048</v>
      </c>
      <c r="G5045" s="84" t="b">
        <v>0</v>
      </c>
      <c r="H5045" s="84" t="b">
        <v>0</v>
      </c>
      <c r="I5045" s="84" t="b">
        <v>0</v>
      </c>
      <c r="J5045" s="84" t="b">
        <v>0</v>
      </c>
      <c r="K5045" s="84" t="b">
        <v>0</v>
      </c>
      <c r="L5045" s="84" t="b">
        <v>0</v>
      </c>
    </row>
    <row r="5046" spans="1:12" x14ac:dyDescent="0.25">
      <c r="A5046" s="84" t="s">
        <v>14417</v>
      </c>
      <c r="B5046" s="84" t="s">
        <v>14789</v>
      </c>
      <c r="C5046" s="84">
        <v>4</v>
      </c>
      <c r="D5046" s="122">
        <v>2.2217520592300926E-3</v>
      </c>
      <c r="E5046" s="122">
        <v>2.4894311029399887</v>
      </c>
      <c r="F5046" s="84" t="s">
        <v>12048</v>
      </c>
      <c r="G5046" s="84" t="b">
        <v>0</v>
      </c>
      <c r="H5046" s="84" t="b">
        <v>0</v>
      </c>
      <c r="I5046" s="84" t="b">
        <v>0</v>
      </c>
      <c r="J5046" s="84" t="b">
        <v>0</v>
      </c>
      <c r="K5046" s="84" t="b">
        <v>0</v>
      </c>
      <c r="L5046" s="84" t="b">
        <v>0</v>
      </c>
    </row>
    <row r="5047" spans="1:12" x14ac:dyDescent="0.25">
      <c r="A5047" s="84" t="s">
        <v>866</v>
      </c>
      <c r="B5047" s="84" t="s">
        <v>14525</v>
      </c>
      <c r="C5047" s="84">
        <v>4</v>
      </c>
      <c r="D5047" s="122">
        <v>2.2217520592300926E-3</v>
      </c>
      <c r="E5047" s="122">
        <v>1.1711068520895938</v>
      </c>
      <c r="F5047" s="84" t="s">
        <v>12048</v>
      </c>
      <c r="G5047" s="84" t="b">
        <v>0</v>
      </c>
      <c r="H5047" s="84" t="b">
        <v>0</v>
      </c>
      <c r="I5047" s="84" t="b">
        <v>0</v>
      </c>
      <c r="J5047" s="84" t="b">
        <v>0</v>
      </c>
      <c r="K5047" s="84" t="b">
        <v>0</v>
      </c>
      <c r="L5047" s="84" t="b">
        <v>0</v>
      </c>
    </row>
    <row r="5048" spans="1:12" x14ac:dyDescent="0.25">
      <c r="A5048" s="84" t="s">
        <v>14525</v>
      </c>
      <c r="B5048" s="84" t="s">
        <v>2917</v>
      </c>
      <c r="C5048" s="84">
        <v>4</v>
      </c>
      <c r="D5048" s="122">
        <v>2.2217520592300926E-3</v>
      </c>
      <c r="E5048" s="122">
        <v>1.3631373122467225</v>
      </c>
      <c r="F5048" s="84" t="s">
        <v>12048</v>
      </c>
      <c r="G5048" s="84" t="b">
        <v>0</v>
      </c>
      <c r="H5048" s="84" t="b">
        <v>0</v>
      </c>
      <c r="I5048" s="84" t="b">
        <v>0</v>
      </c>
      <c r="J5048" s="84" t="b">
        <v>0</v>
      </c>
      <c r="K5048" s="84" t="b">
        <v>0</v>
      </c>
      <c r="L5048" s="84" t="b">
        <v>0</v>
      </c>
    </row>
    <row r="5049" spans="1:12" x14ac:dyDescent="0.25">
      <c r="A5049" s="84" t="s">
        <v>14194</v>
      </c>
      <c r="B5049" s="84" t="s">
        <v>14193</v>
      </c>
      <c r="C5049" s="84">
        <v>4</v>
      </c>
      <c r="D5049" s="122">
        <v>2.2217520592300926E-3</v>
      </c>
      <c r="E5049" s="122">
        <v>1.2387062255874033</v>
      </c>
      <c r="F5049" s="84" t="s">
        <v>12048</v>
      </c>
      <c r="G5049" s="84" t="b">
        <v>0</v>
      </c>
      <c r="H5049" s="84" t="b">
        <v>0</v>
      </c>
      <c r="I5049" s="84" t="b">
        <v>0</v>
      </c>
      <c r="J5049" s="84" t="b">
        <v>0</v>
      </c>
      <c r="K5049" s="84" t="b">
        <v>0</v>
      </c>
      <c r="L5049" s="84" t="b">
        <v>0</v>
      </c>
    </row>
    <row r="5050" spans="1:12" x14ac:dyDescent="0.25">
      <c r="A5050" s="84" t="s">
        <v>14419</v>
      </c>
      <c r="B5050" s="84" t="s">
        <v>14244</v>
      </c>
      <c r="C5050" s="84">
        <v>4</v>
      </c>
      <c r="D5050" s="122">
        <v>2.2217520592300926E-3</v>
      </c>
      <c r="E5050" s="122">
        <v>2.0914910942679512</v>
      </c>
      <c r="F5050" s="84" t="s">
        <v>12048</v>
      </c>
      <c r="G5050" s="84" t="b">
        <v>0</v>
      </c>
      <c r="H5050" s="84" t="b">
        <v>0</v>
      </c>
      <c r="I5050" s="84" t="b">
        <v>0</v>
      </c>
      <c r="J5050" s="84" t="b">
        <v>0</v>
      </c>
      <c r="K5050" s="84" t="b">
        <v>0</v>
      </c>
      <c r="L5050" s="84" t="b">
        <v>0</v>
      </c>
    </row>
    <row r="5051" spans="1:12" x14ac:dyDescent="0.25">
      <c r="A5051" s="84" t="s">
        <v>866</v>
      </c>
      <c r="B5051" s="84" t="s">
        <v>14777</v>
      </c>
      <c r="C5051" s="84">
        <v>4</v>
      </c>
      <c r="D5051" s="122">
        <v>2.2217520592300926E-3</v>
      </c>
      <c r="E5051" s="122">
        <v>1.3471981111452749</v>
      </c>
      <c r="F5051" s="84" t="s">
        <v>12048</v>
      </c>
      <c r="G5051" s="84" t="b">
        <v>0</v>
      </c>
      <c r="H5051" s="84" t="b">
        <v>0</v>
      </c>
      <c r="I5051" s="84" t="b">
        <v>0</v>
      </c>
      <c r="J5051" s="84" t="b">
        <v>0</v>
      </c>
      <c r="K5051" s="84" t="b">
        <v>0</v>
      </c>
      <c r="L5051" s="84" t="b">
        <v>0</v>
      </c>
    </row>
    <row r="5052" spans="1:12" x14ac:dyDescent="0.25">
      <c r="A5052" s="84" t="s">
        <v>14777</v>
      </c>
      <c r="B5052" s="84" t="s">
        <v>2917</v>
      </c>
      <c r="C5052" s="84">
        <v>4</v>
      </c>
      <c r="D5052" s="122">
        <v>2.2217520592300926E-3</v>
      </c>
      <c r="E5052" s="122">
        <v>1.3631373122467225</v>
      </c>
      <c r="F5052" s="84" t="s">
        <v>12048</v>
      </c>
      <c r="G5052" s="84" t="b">
        <v>0</v>
      </c>
      <c r="H5052" s="84" t="b">
        <v>0</v>
      </c>
      <c r="I5052" s="84" t="b">
        <v>0</v>
      </c>
      <c r="J5052" s="84" t="b">
        <v>0</v>
      </c>
      <c r="K5052" s="84" t="b">
        <v>0</v>
      </c>
      <c r="L5052" s="84" t="b">
        <v>0</v>
      </c>
    </row>
    <row r="5053" spans="1:12" x14ac:dyDescent="0.25">
      <c r="A5053" s="84" t="s">
        <v>866</v>
      </c>
      <c r="B5053" s="84" t="s">
        <v>12280</v>
      </c>
      <c r="C5053" s="84">
        <v>4</v>
      </c>
      <c r="D5053" s="122">
        <v>2.2217520592300926E-3</v>
      </c>
      <c r="E5053" s="122">
        <v>1.3471981111452749</v>
      </c>
      <c r="F5053" s="84" t="s">
        <v>12048</v>
      </c>
      <c r="G5053" s="84" t="b">
        <v>0</v>
      </c>
      <c r="H5053" s="84" t="b">
        <v>0</v>
      </c>
      <c r="I5053" s="84" t="b">
        <v>0</v>
      </c>
      <c r="J5053" s="84" t="b">
        <v>0</v>
      </c>
      <c r="K5053" s="84" t="b">
        <v>0</v>
      </c>
      <c r="L5053" s="84" t="b">
        <v>0</v>
      </c>
    </row>
    <row r="5054" spans="1:12" x14ac:dyDescent="0.25">
      <c r="A5054" s="84" t="s">
        <v>12280</v>
      </c>
      <c r="B5054" s="84" t="s">
        <v>14695</v>
      </c>
      <c r="C5054" s="84">
        <v>4</v>
      </c>
      <c r="D5054" s="122">
        <v>2.2217520592300926E-3</v>
      </c>
      <c r="E5054" s="122">
        <v>2.79046109860397</v>
      </c>
      <c r="F5054" s="84" t="s">
        <v>12048</v>
      </c>
      <c r="G5054" s="84" t="b">
        <v>0</v>
      </c>
      <c r="H5054" s="84" t="b">
        <v>0</v>
      </c>
      <c r="I5054" s="84" t="b">
        <v>0</v>
      </c>
      <c r="J5054" s="84" t="b">
        <v>0</v>
      </c>
      <c r="K5054" s="84" t="b">
        <v>0</v>
      </c>
      <c r="L5054" s="84" t="b">
        <v>0</v>
      </c>
    </row>
    <row r="5055" spans="1:12" x14ac:dyDescent="0.25">
      <c r="A5055" s="84" t="s">
        <v>14695</v>
      </c>
      <c r="B5055" s="84" t="s">
        <v>14696</v>
      </c>
      <c r="C5055" s="84">
        <v>4</v>
      </c>
      <c r="D5055" s="122">
        <v>2.2217520592300926E-3</v>
      </c>
      <c r="E5055" s="122">
        <v>2.79046109860397</v>
      </c>
      <c r="F5055" s="84" t="s">
        <v>12048</v>
      </c>
      <c r="G5055" s="84" t="b">
        <v>0</v>
      </c>
      <c r="H5055" s="84" t="b">
        <v>0</v>
      </c>
      <c r="I5055" s="84" t="b">
        <v>0</v>
      </c>
      <c r="J5055" s="84" t="b">
        <v>0</v>
      </c>
      <c r="K5055" s="84" t="b">
        <v>0</v>
      </c>
      <c r="L5055" s="84" t="b">
        <v>0</v>
      </c>
    </row>
    <row r="5056" spans="1:12" x14ac:dyDescent="0.25">
      <c r="A5056" s="84" t="s">
        <v>14696</v>
      </c>
      <c r="B5056" s="84" t="s">
        <v>866</v>
      </c>
      <c r="C5056" s="84">
        <v>4</v>
      </c>
      <c r="D5056" s="122">
        <v>2.2217520592300926E-3</v>
      </c>
      <c r="E5056" s="122">
        <v>1.3550945919913087</v>
      </c>
      <c r="F5056" s="84" t="s">
        <v>12048</v>
      </c>
      <c r="G5056" s="84" t="b">
        <v>0</v>
      </c>
      <c r="H5056" s="84" t="b">
        <v>0</v>
      </c>
      <c r="I5056" s="84" t="b">
        <v>0</v>
      </c>
      <c r="J5056" s="84" t="b">
        <v>0</v>
      </c>
      <c r="K5056" s="84" t="b">
        <v>0</v>
      </c>
      <c r="L5056" s="84" t="b">
        <v>0</v>
      </c>
    </row>
    <row r="5057" spans="1:12" x14ac:dyDescent="0.25">
      <c r="A5057" s="84" t="s">
        <v>14775</v>
      </c>
      <c r="B5057" s="84" t="s">
        <v>14776</v>
      </c>
      <c r="C5057" s="84">
        <v>4</v>
      </c>
      <c r="D5057" s="122">
        <v>2.6890085523057329E-3</v>
      </c>
      <c r="E5057" s="122">
        <v>2.79046109860397</v>
      </c>
      <c r="F5057" s="84" t="s">
        <v>12048</v>
      </c>
      <c r="G5057" s="84" t="b">
        <v>0</v>
      </c>
      <c r="H5057" s="84" t="b">
        <v>0</v>
      </c>
      <c r="I5057" s="84" t="b">
        <v>0</v>
      </c>
      <c r="J5057" s="84" t="b">
        <v>0</v>
      </c>
      <c r="K5057" s="84" t="b">
        <v>0</v>
      </c>
      <c r="L5057" s="84" t="b">
        <v>0</v>
      </c>
    </row>
    <row r="5058" spans="1:12" x14ac:dyDescent="0.25">
      <c r="A5058" s="84" t="s">
        <v>14463</v>
      </c>
      <c r="B5058" s="84" t="s">
        <v>14207</v>
      </c>
      <c r="C5058" s="84">
        <v>3</v>
      </c>
      <c r="D5058" s="122">
        <v>1.8117607692285068E-3</v>
      </c>
      <c r="E5058" s="122">
        <v>2.0245443046373377</v>
      </c>
      <c r="F5058" s="84" t="s">
        <v>12048</v>
      </c>
      <c r="G5058" s="84" t="b">
        <v>0</v>
      </c>
      <c r="H5058" s="84" t="b">
        <v>0</v>
      </c>
      <c r="I5058" s="84" t="b">
        <v>0</v>
      </c>
      <c r="J5058" s="84" t="b">
        <v>0</v>
      </c>
      <c r="K5058" s="84" t="b">
        <v>0</v>
      </c>
      <c r="L5058" s="84" t="b">
        <v>0</v>
      </c>
    </row>
    <row r="5059" spans="1:12" x14ac:dyDescent="0.25">
      <c r="A5059" s="84" t="s">
        <v>14897</v>
      </c>
      <c r="B5059" s="84" t="s">
        <v>14898</v>
      </c>
      <c r="C5059" s="84">
        <v>3</v>
      </c>
      <c r="D5059" s="122">
        <v>1.8117607692285068E-3</v>
      </c>
      <c r="E5059" s="122">
        <v>2.9153998352122699</v>
      </c>
      <c r="F5059" s="84" t="s">
        <v>12048</v>
      </c>
      <c r="G5059" s="84" t="b">
        <v>1</v>
      </c>
      <c r="H5059" s="84" t="b">
        <v>0</v>
      </c>
      <c r="I5059" s="84" t="b">
        <v>0</v>
      </c>
      <c r="J5059" s="84" t="b">
        <v>0</v>
      </c>
      <c r="K5059" s="84" t="b">
        <v>0</v>
      </c>
      <c r="L5059" s="84" t="b">
        <v>0</v>
      </c>
    </row>
    <row r="5060" spans="1:12" x14ac:dyDescent="0.25">
      <c r="A5060" s="84" t="s">
        <v>14898</v>
      </c>
      <c r="B5060" s="84" t="s">
        <v>14899</v>
      </c>
      <c r="C5060" s="84">
        <v>3</v>
      </c>
      <c r="D5060" s="122">
        <v>1.8117607692285068E-3</v>
      </c>
      <c r="E5060" s="122">
        <v>2.9153998352122699</v>
      </c>
      <c r="F5060" s="84" t="s">
        <v>12048</v>
      </c>
      <c r="G5060" s="84" t="b">
        <v>0</v>
      </c>
      <c r="H5060" s="84" t="b">
        <v>0</v>
      </c>
      <c r="I5060" s="84" t="b">
        <v>0</v>
      </c>
      <c r="J5060" s="84" t="b">
        <v>0</v>
      </c>
      <c r="K5060" s="84" t="b">
        <v>0</v>
      </c>
      <c r="L5060" s="84" t="b">
        <v>0</v>
      </c>
    </row>
    <row r="5061" spans="1:12" x14ac:dyDescent="0.25">
      <c r="A5061" s="84" t="s">
        <v>14899</v>
      </c>
      <c r="B5061" s="84" t="s">
        <v>14207</v>
      </c>
      <c r="C5061" s="84">
        <v>3</v>
      </c>
      <c r="D5061" s="122">
        <v>1.8117607692285068E-3</v>
      </c>
      <c r="E5061" s="122">
        <v>2.3925210899319325</v>
      </c>
      <c r="F5061" s="84" t="s">
        <v>12048</v>
      </c>
      <c r="G5061" s="84" t="b">
        <v>0</v>
      </c>
      <c r="H5061" s="84" t="b">
        <v>0</v>
      </c>
      <c r="I5061" s="84" t="b">
        <v>0</v>
      </c>
      <c r="J5061" s="84" t="b">
        <v>0</v>
      </c>
      <c r="K5061" s="84" t="b">
        <v>0</v>
      </c>
      <c r="L5061" s="84" t="b">
        <v>0</v>
      </c>
    </row>
    <row r="5062" spans="1:12" x14ac:dyDescent="0.25">
      <c r="A5062" s="84" t="s">
        <v>14369</v>
      </c>
      <c r="B5062" s="84" t="s">
        <v>14900</v>
      </c>
      <c r="C5062" s="84">
        <v>3</v>
      </c>
      <c r="D5062" s="122">
        <v>1.8117607692285068E-3</v>
      </c>
      <c r="E5062" s="122">
        <v>2.3925210899319325</v>
      </c>
      <c r="F5062" s="84" t="s">
        <v>12048</v>
      </c>
      <c r="G5062" s="84" t="b">
        <v>0</v>
      </c>
      <c r="H5062" s="84" t="b">
        <v>0</v>
      </c>
      <c r="I5062" s="84" t="b">
        <v>0</v>
      </c>
      <c r="J5062" s="84" t="b">
        <v>0</v>
      </c>
      <c r="K5062" s="84" t="b">
        <v>1</v>
      </c>
      <c r="L5062" s="84" t="b">
        <v>0</v>
      </c>
    </row>
    <row r="5063" spans="1:12" x14ac:dyDescent="0.25">
      <c r="A5063" s="84" t="s">
        <v>14900</v>
      </c>
      <c r="B5063" s="84" t="s">
        <v>14901</v>
      </c>
      <c r="C5063" s="84">
        <v>3</v>
      </c>
      <c r="D5063" s="122">
        <v>1.8117607692285068E-3</v>
      </c>
      <c r="E5063" s="122">
        <v>2.9153998352122699</v>
      </c>
      <c r="F5063" s="84" t="s">
        <v>12048</v>
      </c>
      <c r="G5063" s="84" t="b">
        <v>0</v>
      </c>
      <c r="H5063" s="84" t="b">
        <v>1</v>
      </c>
      <c r="I5063" s="84" t="b">
        <v>0</v>
      </c>
      <c r="J5063" s="84" t="b">
        <v>0</v>
      </c>
      <c r="K5063" s="84" t="b">
        <v>0</v>
      </c>
      <c r="L5063" s="84" t="b">
        <v>0</v>
      </c>
    </row>
    <row r="5064" spans="1:12" x14ac:dyDescent="0.25">
      <c r="A5064" s="84" t="s">
        <v>14901</v>
      </c>
      <c r="B5064" s="84" t="s">
        <v>14902</v>
      </c>
      <c r="C5064" s="84">
        <v>3</v>
      </c>
      <c r="D5064" s="122">
        <v>1.8117607692285068E-3</v>
      </c>
      <c r="E5064" s="122">
        <v>2.9153998352122699</v>
      </c>
      <c r="F5064" s="84" t="s">
        <v>12048</v>
      </c>
      <c r="G5064" s="84" t="b">
        <v>0</v>
      </c>
      <c r="H5064" s="84" t="b">
        <v>0</v>
      </c>
      <c r="I5064" s="84" t="b">
        <v>0</v>
      </c>
      <c r="J5064" s="84" t="b">
        <v>0</v>
      </c>
      <c r="K5064" s="84" t="b">
        <v>0</v>
      </c>
      <c r="L5064" s="84" t="b">
        <v>0</v>
      </c>
    </row>
    <row r="5065" spans="1:12" x14ac:dyDescent="0.25">
      <c r="A5065" s="84" t="s">
        <v>14902</v>
      </c>
      <c r="B5065" s="84" t="s">
        <v>14903</v>
      </c>
      <c r="C5065" s="84">
        <v>3</v>
      </c>
      <c r="D5065" s="122">
        <v>1.8117607692285068E-3</v>
      </c>
      <c r="E5065" s="122">
        <v>2.9153998352122699</v>
      </c>
      <c r="F5065" s="84" t="s">
        <v>12048</v>
      </c>
      <c r="G5065" s="84" t="b">
        <v>0</v>
      </c>
      <c r="H5065" s="84" t="b">
        <v>0</v>
      </c>
      <c r="I5065" s="84" t="b">
        <v>0</v>
      </c>
      <c r="J5065" s="84" t="b">
        <v>0</v>
      </c>
      <c r="K5065" s="84" t="b">
        <v>0</v>
      </c>
      <c r="L5065" s="84" t="b">
        <v>0</v>
      </c>
    </row>
    <row r="5066" spans="1:12" x14ac:dyDescent="0.25">
      <c r="A5066" s="84" t="s">
        <v>14903</v>
      </c>
      <c r="B5066" s="84" t="s">
        <v>14904</v>
      </c>
      <c r="C5066" s="84">
        <v>3</v>
      </c>
      <c r="D5066" s="122">
        <v>1.8117607692285068E-3</v>
      </c>
      <c r="E5066" s="122">
        <v>2.9153998352122699</v>
      </c>
      <c r="F5066" s="84" t="s">
        <v>12048</v>
      </c>
      <c r="G5066" s="84" t="b">
        <v>0</v>
      </c>
      <c r="H5066" s="84" t="b">
        <v>0</v>
      </c>
      <c r="I5066" s="84" t="b">
        <v>0</v>
      </c>
      <c r="J5066" s="84" t="b">
        <v>0</v>
      </c>
      <c r="K5066" s="84" t="b">
        <v>0</v>
      </c>
      <c r="L5066" s="84" t="b">
        <v>0</v>
      </c>
    </row>
    <row r="5067" spans="1:12" x14ac:dyDescent="0.25">
      <c r="A5067" s="84" t="s">
        <v>14904</v>
      </c>
      <c r="B5067" s="84" t="s">
        <v>14408</v>
      </c>
      <c r="C5067" s="84">
        <v>3</v>
      </c>
      <c r="D5067" s="122">
        <v>1.8117607692285068E-3</v>
      </c>
      <c r="E5067" s="122">
        <v>2.4894311029399887</v>
      </c>
      <c r="F5067" s="84" t="s">
        <v>12048</v>
      </c>
      <c r="G5067" s="84" t="b">
        <v>0</v>
      </c>
      <c r="H5067" s="84" t="b">
        <v>0</v>
      </c>
      <c r="I5067" s="84" t="b">
        <v>0</v>
      </c>
      <c r="J5067" s="84" t="b">
        <v>0</v>
      </c>
      <c r="K5067" s="84" t="b">
        <v>0</v>
      </c>
      <c r="L5067" s="84" t="b">
        <v>0</v>
      </c>
    </row>
    <row r="5068" spans="1:12" x14ac:dyDescent="0.25">
      <c r="A5068" s="84" t="s">
        <v>14408</v>
      </c>
      <c r="B5068" s="84" t="s">
        <v>866</v>
      </c>
      <c r="C5068" s="84">
        <v>3</v>
      </c>
      <c r="D5068" s="122">
        <v>1.8117607692285068E-3</v>
      </c>
      <c r="E5068" s="122">
        <v>0.92912585971902739</v>
      </c>
      <c r="F5068" s="84" t="s">
        <v>12048</v>
      </c>
      <c r="G5068" s="84" t="b">
        <v>0</v>
      </c>
      <c r="H5068" s="84" t="b">
        <v>0</v>
      </c>
      <c r="I5068" s="84" t="b">
        <v>0</v>
      </c>
      <c r="J5068" s="84" t="b">
        <v>0</v>
      </c>
      <c r="K5068" s="84" t="b">
        <v>0</v>
      </c>
      <c r="L5068" s="84" t="b">
        <v>0</v>
      </c>
    </row>
    <row r="5069" spans="1:12" x14ac:dyDescent="0.25">
      <c r="A5069" s="84" t="s">
        <v>14369</v>
      </c>
      <c r="B5069" s="84" t="s">
        <v>14988</v>
      </c>
      <c r="C5069" s="84">
        <v>3</v>
      </c>
      <c r="D5069" s="122">
        <v>1.8117607692285068E-3</v>
      </c>
      <c r="E5069" s="122">
        <v>2.3925210899319325</v>
      </c>
      <c r="F5069" s="84" t="s">
        <v>12048</v>
      </c>
      <c r="G5069" s="84" t="b">
        <v>0</v>
      </c>
      <c r="H5069" s="84" t="b">
        <v>0</v>
      </c>
      <c r="I5069" s="84" t="b">
        <v>0</v>
      </c>
      <c r="J5069" s="84" t="b">
        <v>0</v>
      </c>
      <c r="K5069" s="84" t="b">
        <v>0</v>
      </c>
      <c r="L5069" s="84" t="b">
        <v>0</v>
      </c>
    </row>
    <row r="5070" spans="1:12" x14ac:dyDescent="0.25">
      <c r="A5070" s="84" t="s">
        <v>14989</v>
      </c>
      <c r="B5070" s="84" t="s">
        <v>866</v>
      </c>
      <c r="C5070" s="84">
        <v>3</v>
      </c>
      <c r="D5070" s="122">
        <v>1.8117607692285068E-3</v>
      </c>
      <c r="E5070" s="122">
        <v>1.3550945919913087</v>
      </c>
      <c r="F5070" s="84" t="s">
        <v>12048</v>
      </c>
      <c r="G5070" s="84" t="b">
        <v>0</v>
      </c>
      <c r="H5070" s="84" t="b">
        <v>0</v>
      </c>
      <c r="I5070" s="84" t="b">
        <v>0</v>
      </c>
      <c r="J5070" s="84" t="b">
        <v>0</v>
      </c>
      <c r="K5070" s="84" t="b">
        <v>0</v>
      </c>
      <c r="L5070" s="84" t="b">
        <v>0</v>
      </c>
    </row>
    <row r="5071" spans="1:12" x14ac:dyDescent="0.25">
      <c r="A5071" s="84" t="s">
        <v>14889</v>
      </c>
      <c r="B5071" s="84" t="s">
        <v>14890</v>
      </c>
      <c r="C5071" s="84">
        <v>3</v>
      </c>
      <c r="D5071" s="122">
        <v>1.8117607692285068E-3</v>
      </c>
      <c r="E5071" s="122">
        <v>2.9153998352122699</v>
      </c>
      <c r="F5071" s="84" t="s">
        <v>12048</v>
      </c>
      <c r="G5071" s="84" t="b">
        <v>0</v>
      </c>
      <c r="H5071" s="84" t="b">
        <v>0</v>
      </c>
      <c r="I5071" s="84" t="b">
        <v>0</v>
      </c>
      <c r="J5071" s="84" t="b">
        <v>1</v>
      </c>
      <c r="K5071" s="84" t="b">
        <v>0</v>
      </c>
      <c r="L5071" s="84" t="b">
        <v>0</v>
      </c>
    </row>
    <row r="5072" spans="1:12" x14ac:dyDescent="0.25">
      <c r="A5072" s="84" t="s">
        <v>14890</v>
      </c>
      <c r="B5072" s="84" t="s">
        <v>14891</v>
      </c>
      <c r="C5072" s="84">
        <v>3</v>
      </c>
      <c r="D5072" s="122">
        <v>1.8117607692285068E-3</v>
      </c>
      <c r="E5072" s="122">
        <v>2.9153998352122699</v>
      </c>
      <c r="F5072" s="84" t="s">
        <v>12048</v>
      </c>
      <c r="G5072" s="84" t="b">
        <v>1</v>
      </c>
      <c r="H5072" s="84" t="b">
        <v>0</v>
      </c>
      <c r="I5072" s="84" t="b">
        <v>0</v>
      </c>
      <c r="J5072" s="84" t="b">
        <v>0</v>
      </c>
      <c r="K5072" s="84" t="b">
        <v>0</v>
      </c>
      <c r="L5072" s="84" t="b">
        <v>0</v>
      </c>
    </row>
    <row r="5073" spans="1:12" x14ac:dyDescent="0.25">
      <c r="A5073" s="84" t="s">
        <v>14891</v>
      </c>
      <c r="B5073" s="84" t="s">
        <v>14892</v>
      </c>
      <c r="C5073" s="84">
        <v>3</v>
      </c>
      <c r="D5073" s="122">
        <v>1.8117607692285068E-3</v>
      </c>
      <c r="E5073" s="122">
        <v>2.9153998352122699</v>
      </c>
      <c r="F5073" s="84" t="s">
        <v>12048</v>
      </c>
      <c r="G5073" s="84" t="b">
        <v>0</v>
      </c>
      <c r="H5073" s="84" t="b">
        <v>0</v>
      </c>
      <c r="I5073" s="84" t="b">
        <v>0</v>
      </c>
      <c r="J5073" s="84" t="b">
        <v>0</v>
      </c>
      <c r="K5073" s="84" t="b">
        <v>0</v>
      </c>
      <c r="L5073" s="84" t="b">
        <v>0</v>
      </c>
    </row>
    <row r="5074" spans="1:12" x14ac:dyDescent="0.25">
      <c r="A5074" s="84" t="s">
        <v>14892</v>
      </c>
      <c r="B5074" s="84" t="s">
        <v>14893</v>
      </c>
      <c r="C5074" s="84">
        <v>3</v>
      </c>
      <c r="D5074" s="122">
        <v>1.8117607692285068E-3</v>
      </c>
      <c r="E5074" s="122">
        <v>2.9153998352122699</v>
      </c>
      <c r="F5074" s="84" t="s">
        <v>12048</v>
      </c>
      <c r="G5074" s="84" t="b">
        <v>0</v>
      </c>
      <c r="H5074" s="84" t="b">
        <v>0</v>
      </c>
      <c r="I5074" s="84" t="b">
        <v>0</v>
      </c>
      <c r="J5074" s="84" t="b">
        <v>0</v>
      </c>
      <c r="K5074" s="84" t="b">
        <v>0</v>
      </c>
      <c r="L5074" s="84" t="b">
        <v>0</v>
      </c>
    </row>
    <row r="5075" spans="1:12" x14ac:dyDescent="0.25">
      <c r="A5075" s="84" t="s">
        <v>14893</v>
      </c>
      <c r="B5075" s="84" t="s">
        <v>866</v>
      </c>
      <c r="C5075" s="84">
        <v>3</v>
      </c>
      <c r="D5075" s="122">
        <v>1.8117607692285068E-3</v>
      </c>
      <c r="E5075" s="122">
        <v>1.3550945919913087</v>
      </c>
      <c r="F5075" s="84" t="s">
        <v>12048</v>
      </c>
      <c r="G5075" s="84" t="b">
        <v>0</v>
      </c>
      <c r="H5075" s="84" t="b">
        <v>0</v>
      </c>
      <c r="I5075" s="84" t="b">
        <v>0</v>
      </c>
      <c r="J5075" s="84" t="b">
        <v>0</v>
      </c>
      <c r="K5075" s="84" t="b">
        <v>0</v>
      </c>
      <c r="L5075" s="84" t="b">
        <v>0</v>
      </c>
    </row>
    <row r="5076" spans="1:12" x14ac:dyDescent="0.25">
      <c r="A5076" s="84" t="s">
        <v>866</v>
      </c>
      <c r="B5076" s="84" t="s">
        <v>14894</v>
      </c>
      <c r="C5076" s="84">
        <v>3</v>
      </c>
      <c r="D5076" s="122">
        <v>1.8117607692285068E-3</v>
      </c>
      <c r="E5076" s="122">
        <v>1.3471981111452749</v>
      </c>
      <c r="F5076" s="84" t="s">
        <v>12048</v>
      </c>
      <c r="G5076" s="84" t="b">
        <v>0</v>
      </c>
      <c r="H5076" s="84" t="b">
        <v>0</v>
      </c>
      <c r="I5076" s="84" t="b">
        <v>0</v>
      </c>
      <c r="J5076" s="84" t="b">
        <v>0</v>
      </c>
      <c r="K5076" s="84" t="b">
        <v>0</v>
      </c>
      <c r="L5076" s="84" t="b">
        <v>0</v>
      </c>
    </row>
    <row r="5077" spans="1:12" x14ac:dyDescent="0.25">
      <c r="A5077" s="84" t="s">
        <v>14894</v>
      </c>
      <c r="B5077" s="84" t="s">
        <v>2917</v>
      </c>
      <c r="C5077" s="84">
        <v>3</v>
      </c>
      <c r="D5077" s="122">
        <v>1.8117607692285068E-3</v>
      </c>
      <c r="E5077" s="122">
        <v>1.3631373122467227</v>
      </c>
      <c r="F5077" s="84" t="s">
        <v>12048</v>
      </c>
      <c r="G5077" s="84" t="b">
        <v>0</v>
      </c>
      <c r="H5077" s="84" t="b">
        <v>0</v>
      </c>
      <c r="I5077" s="84" t="b">
        <v>0</v>
      </c>
      <c r="J5077" s="84" t="b">
        <v>0</v>
      </c>
      <c r="K5077" s="84" t="b">
        <v>0</v>
      </c>
      <c r="L5077" s="84" t="b">
        <v>0</v>
      </c>
    </row>
    <row r="5078" spans="1:12" x14ac:dyDescent="0.25">
      <c r="A5078" s="84" t="s">
        <v>761</v>
      </c>
      <c r="B5078" s="84" t="s">
        <v>14575</v>
      </c>
      <c r="C5078" s="84">
        <v>2</v>
      </c>
      <c r="D5078" s="122">
        <v>1.3445042761528665E-3</v>
      </c>
      <c r="E5078" s="122">
        <v>2.2621873214369264</v>
      </c>
      <c r="F5078" s="84" t="s">
        <v>12048</v>
      </c>
      <c r="G5078" s="84" t="b">
        <v>0</v>
      </c>
      <c r="H5078" s="84" t="b">
        <v>0</v>
      </c>
      <c r="I5078" s="84" t="b">
        <v>0</v>
      </c>
      <c r="J5078" s="84" t="b">
        <v>0</v>
      </c>
      <c r="K5078" s="84" t="b">
        <v>0</v>
      </c>
      <c r="L5078" s="84" t="b">
        <v>0</v>
      </c>
    </row>
    <row r="5079" spans="1:12" x14ac:dyDescent="0.25">
      <c r="A5079" s="84" t="s">
        <v>14189</v>
      </c>
      <c r="B5079" s="84" t="s">
        <v>14277</v>
      </c>
      <c r="C5079" s="84">
        <v>2</v>
      </c>
      <c r="D5079" s="122">
        <v>1.3445042761528665E-3</v>
      </c>
      <c r="E5079" s="122">
        <v>1.3968858953343823</v>
      </c>
      <c r="F5079" s="84" t="s">
        <v>12048</v>
      </c>
      <c r="G5079" s="84" t="b">
        <v>0</v>
      </c>
      <c r="H5079" s="84" t="b">
        <v>0</v>
      </c>
      <c r="I5079" s="84" t="b">
        <v>0</v>
      </c>
      <c r="J5079" s="84" t="b">
        <v>0</v>
      </c>
      <c r="K5079" s="84" t="b">
        <v>0</v>
      </c>
      <c r="L5079" s="84" t="b">
        <v>0</v>
      </c>
    </row>
    <row r="5080" spans="1:12" x14ac:dyDescent="0.25">
      <c r="A5080" s="84" t="s">
        <v>14463</v>
      </c>
      <c r="B5080" s="84" t="s">
        <v>15486</v>
      </c>
      <c r="C5080" s="84">
        <v>2</v>
      </c>
      <c r="D5080" s="122">
        <v>1.3445042761528665E-3</v>
      </c>
      <c r="E5080" s="122">
        <v>2.5474230499176755</v>
      </c>
      <c r="F5080" s="84" t="s">
        <v>12048</v>
      </c>
      <c r="G5080" s="84" t="b">
        <v>0</v>
      </c>
      <c r="H5080" s="84" t="b">
        <v>0</v>
      </c>
      <c r="I5080" s="84" t="b">
        <v>0</v>
      </c>
      <c r="J5080" s="84" t="b">
        <v>0</v>
      </c>
      <c r="K5080" s="84" t="b">
        <v>0</v>
      </c>
      <c r="L5080" s="84" t="b">
        <v>0</v>
      </c>
    </row>
    <row r="5081" spans="1:12" x14ac:dyDescent="0.25">
      <c r="A5081" s="84" t="s">
        <v>15486</v>
      </c>
      <c r="B5081" s="84" t="s">
        <v>14767</v>
      </c>
      <c r="C5081" s="84">
        <v>2</v>
      </c>
      <c r="D5081" s="122">
        <v>1.3445042761528665E-3</v>
      </c>
      <c r="E5081" s="122">
        <v>2.79046109860397</v>
      </c>
      <c r="F5081" s="84" t="s">
        <v>12048</v>
      </c>
      <c r="G5081" s="84" t="b">
        <v>0</v>
      </c>
      <c r="H5081" s="84" t="b">
        <v>0</v>
      </c>
      <c r="I5081" s="84" t="b">
        <v>0</v>
      </c>
      <c r="J5081" s="84" t="b">
        <v>1</v>
      </c>
      <c r="K5081" s="84" t="b">
        <v>0</v>
      </c>
      <c r="L5081" s="84" t="b">
        <v>0</v>
      </c>
    </row>
    <row r="5082" spans="1:12" x14ac:dyDescent="0.25">
      <c r="A5082" s="84" t="s">
        <v>15612</v>
      </c>
      <c r="B5082" s="84" t="s">
        <v>15613</v>
      </c>
      <c r="C5082" s="84">
        <v>2</v>
      </c>
      <c r="D5082" s="122">
        <v>1.3445042761528665E-3</v>
      </c>
      <c r="E5082" s="122">
        <v>3.0914910942679512</v>
      </c>
      <c r="F5082" s="84" t="s">
        <v>12048</v>
      </c>
      <c r="G5082" s="84" t="b">
        <v>0</v>
      </c>
      <c r="H5082" s="84" t="b">
        <v>0</v>
      </c>
      <c r="I5082" s="84" t="b">
        <v>0</v>
      </c>
      <c r="J5082" s="84" t="b">
        <v>0</v>
      </c>
      <c r="K5082" s="84" t="b">
        <v>0</v>
      </c>
      <c r="L5082" s="84" t="b">
        <v>0</v>
      </c>
    </row>
    <row r="5083" spans="1:12" x14ac:dyDescent="0.25">
      <c r="A5083" s="84" t="s">
        <v>15613</v>
      </c>
      <c r="B5083" s="84" t="s">
        <v>15614</v>
      </c>
      <c r="C5083" s="84">
        <v>2</v>
      </c>
      <c r="D5083" s="122">
        <v>1.3445042761528665E-3</v>
      </c>
      <c r="E5083" s="122">
        <v>3.0914910942679512</v>
      </c>
      <c r="F5083" s="84" t="s">
        <v>12048</v>
      </c>
      <c r="G5083" s="84" t="b">
        <v>0</v>
      </c>
      <c r="H5083" s="84" t="b">
        <v>0</v>
      </c>
      <c r="I5083" s="84" t="b">
        <v>0</v>
      </c>
      <c r="J5083" s="84" t="b">
        <v>0</v>
      </c>
      <c r="K5083" s="84" t="b">
        <v>0</v>
      </c>
      <c r="L5083" s="84" t="b">
        <v>0</v>
      </c>
    </row>
    <row r="5084" spans="1:12" x14ac:dyDescent="0.25">
      <c r="A5084" s="84" t="s">
        <v>15614</v>
      </c>
      <c r="B5084" s="84" t="s">
        <v>15615</v>
      </c>
      <c r="C5084" s="84">
        <v>2</v>
      </c>
      <c r="D5084" s="122">
        <v>1.3445042761528665E-3</v>
      </c>
      <c r="E5084" s="122">
        <v>3.0914910942679512</v>
      </c>
      <c r="F5084" s="84" t="s">
        <v>12048</v>
      </c>
      <c r="G5084" s="84" t="b">
        <v>0</v>
      </c>
      <c r="H5084" s="84" t="b">
        <v>0</v>
      </c>
      <c r="I5084" s="84" t="b">
        <v>0</v>
      </c>
      <c r="J5084" s="84" t="b">
        <v>0</v>
      </c>
      <c r="K5084" s="84" t="b">
        <v>0</v>
      </c>
      <c r="L5084" s="84" t="b">
        <v>0</v>
      </c>
    </row>
    <row r="5085" spans="1:12" x14ac:dyDescent="0.25">
      <c r="A5085" s="84" t="s">
        <v>15615</v>
      </c>
      <c r="B5085" s="84" t="s">
        <v>8406</v>
      </c>
      <c r="C5085" s="84">
        <v>2</v>
      </c>
      <c r="D5085" s="122">
        <v>1.3445042761528665E-3</v>
      </c>
      <c r="E5085" s="122">
        <v>3.0914910942679512</v>
      </c>
      <c r="F5085" s="84" t="s">
        <v>12048</v>
      </c>
      <c r="G5085" s="84" t="b">
        <v>0</v>
      </c>
      <c r="H5085" s="84" t="b">
        <v>0</v>
      </c>
      <c r="I5085" s="84" t="b">
        <v>0</v>
      </c>
      <c r="J5085" s="84" t="b">
        <v>0</v>
      </c>
      <c r="K5085" s="84" t="b">
        <v>0</v>
      </c>
      <c r="L5085" s="84" t="b">
        <v>0</v>
      </c>
    </row>
    <row r="5086" spans="1:12" x14ac:dyDescent="0.25">
      <c r="A5086" s="84" t="s">
        <v>8406</v>
      </c>
      <c r="B5086" s="84" t="s">
        <v>14321</v>
      </c>
      <c r="C5086" s="84">
        <v>2</v>
      </c>
      <c r="D5086" s="122">
        <v>1.3445042761528665E-3</v>
      </c>
      <c r="E5086" s="122">
        <v>2.5474230499176755</v>
      </c>
      <c r="F5086" s="84" t="s">
        <v>12048</v>
      </c>
      <c r="G5086" s="84" t="b">
        <v>0</v>
      </c>
      <c r="H5086" s="84" t="b">
        <v>0</v>
      </c>
      <c r="I5086" s="84" t="b">
        <v>0</v>
      </c>
      <c r="J5086" s="84" t="b">
        <v>0</v>
      </c>
      <c r="K5086" s="84" t="b">
        <v>0</v>
      </c>
      <c r="L5086" s="84" t="b">
        <v>0</v>
      </c>
    </row>
    <row r="5087" spans="1:12" x14ac:dyDescent="0.25">
      <c r="A5087" s="84" t="s">
        <v>14321</v>
      </c>
      <c r="B5087" s="84" t="s">
        <v>15616</v>
      </c>
      <c r="C5087" s="84">
        <v>2</v>
      </c>
      <c r="D5087" s="122">
        <v>1.3445042761528665E-3</v>
      </c>
      <c r="E5087" s="122">
        <v>2.5474230499176755</v>
      </c>
      <c r="F5087" s="84" t="s">
        <v>12048</v>
      </c>
      <c r="G5087" s="84" t="b">
        <v>0</v>
      </c>
      <c r="H5087" s="84" t="b">
        <v>0</v>
      </c>
      <c r="I5087" s="84" t="b">
        <v>0</v>
      </c>
      <c r="J5087" s="84" t="b">
        <v>0</v>
      </c>
      <c r="K5087" s="84" t="b">
        <v>0</v>
      </c>
      <c r="L5087" s="84" t="b">
        <v>0</v>
      </c>
    </row>
    <row r="5088" spans="1:12" x14ac:dyDescent="0.25">
      <c r="A5088" s="84" t="s">
        <v>15616</v>
      </c>
      <c r="B5088" s="84" t="s">
        <v>14799</v>
      </c>
      <c r="C5088" s="84">
        <v>2</v>
      </c>
      <c r="D5088" s="122">
        <v>1.3445042761528665E-3</v>
      </c>
      <c r="E5088" s="122">
        <v>2.79046109860397</v>
      </c>
      <c r="F5088" s="84" t="s">
        <v>12048</v>
      </c>
      <c r="G5088" s="84" t="b">
        <v>0</v>
      </c>
      <c r="H5088" s="84" t="b">
        <v>0</v>
      </c>
      <c r="I5088" s="84" t="b">
        <v>0</v>
      </c>
      <c r="J5088" s="84" t="b">
        <v>0</v>
      </c>
      <c r="K5088" s="84" t="b">
        <v>0</v>
      </c>
      <c r="L5088" s="84" t="b">
        <v>0</v>
      </c>
    </row>
    <row r="5089" spans="1:12" x14ac:dyDescent="0.25">
      <c r="A5089" s="84" t="s">
        <v>14799</v>
      </c>
      <c r="B5089" s="84" t="s">
        <v>14210</v>
      </c>
      <c r="C5089" s="84">
        <v>2</v>
      </c>
      <c r="D5089" s="122">
        <v>1.3445042761528665E-3</v>
      </c>
      <c r="E5089" s="122">
        <v>2.3133398438843074</v>
      </c>
      <c r="F5089" s="84" t="s">
        <v>12048</v>
      </c>
      <c r="G5089" s="84" t="b">
        <v>0</v>
      </c>
      <c r="H5089" s="84" t="b">
        <v>0</v>
      </c>
      <c r="I5089" s="84" t="b">
        <v>0</v>
      </c>
      <c r="J5089" s="84" t="b">
        <v>0</v>
      </c>
      <c r="K5089" s="84" t="b">
        <v>0</v>
      </c>
      <c r="L5089" s="84" t="b">
        <v>0</v>
      </c>
    </row>
    <row r="5090" spans="1:12" x14ac:dyDescent="0.25">
      <c r="A5090" s="84" t="s">
        <v>14210</v>
      </c>
      <c r="B5090" s="84" t="s">
        <v>15617</v>
      </c>
      <c r="C5090" s="84">
        <v>2</v>
      </c>
      <c r="D5090" s="122">
        <v>1.3445042761528665E-3</v>
      </c>
      <c r="E5090" s="122">
        <v>2.6143698395482886</v>
      </c>
      <c r="F5090" s="84" t="s">
        <v>12048</v>
      </c>
      <c r="G5090" s="84" t="b">
        <v>0</v>
      </c>
      <c r="H5090" s="84" t="b">
        <v>0</v>
      </c>
      <c r="I5090" s="84" t="b">
        <v>0</v>
      </c>
      <c r="J5090" s="84" t="b">
        <v>0</v>
      </c>
      <c r="K5090" s="84" t="b">
        <v>0</v>
      </c>
      <c r="L5090" s="84" t="b">
        <v>0</v>
      </c>
    </row>
    <row r="5091" spans="1:12" x14ac:dyDescent="0.25">
      <c r="A5091" s="84" t="s">
        <v>15617</v>
      </c>
      <c r="B5091" s="84" t="s">
        <v>14760</v>
      </c>
      <c r="C5091" s="84">
        <v>2</v>
      </c>
      <c r="D5091" s="122">
        <v>1.3445042761528665E-3</v>
      </c>
      <c r="E5091" s="122">
        <v>3.0914910942679512</v>
      </c>
      <c r="F5091" s="84" t="s">
        <v>12048</v>
      </c>
      <c r="G5091" s="84" t="b">
        <v>0</v>
      </c>
      <c r="H5091" s="84" t="b">
        <v>0</v>
      </c>
      <c r="I5091" s="84" t="b">
        <v>0</v>
      </c>
      <c r="J5091" s="84" t="b">
        <v>0</v>
      </c>
      <c r="K5091" s="84" t="b">
        <v>0</v>
      </c>
      <c r="L5091" s="84" t="b">
        <v>0</v>
      </c>
    </row>
    <row r="5092" spans="1:12" x14ac:dyDescent="0.25">
      <c r="A5092" s="84" t="s">
        <v>14760</v>
      </c>
      <c r="B5092" s="84" t="s">
        <v>866</v>
      </c>
      <c r="C5092" s="84">
        <v>2</v>
      </c>
      <c r="D5092" s="122">
        <v>1.3445042761528665E-3</v>
      </c>
      <c r="E5092" s="122">
        <v>1.3550945919913087</v>
      </c>
      <c r="F5092" s="84" t="s">
        <v>12048</v>
      </c>
      <c r="G5092" s="84" t="b">
        <v>0</v>
      </c>
      <c r="H5092" s="84" t="b">
        <v>0</v>
      </c>
      <c r="I5092" s="84" t="b">
        <v>0</v>
      </c>
      <c r="J5092" s="84" t="b">
        <v>0</v>
      </c>
      <c r="K5092" s="84" t="b">
        <v>0</v>
      </c>
      <c r="L5092" s="84" t="b">
        <v>0</v>
      </c>
    </row>
    <row r="5093" spans="1:12" x14ac:dyDescent="0.25">
      <c r="A5093" s="84" t="s">
        <v>15603</v>
      </c>
      <c r="B5093" s="84" t="s">
        <v>14514</v>
      </c>
      <c r="C5093" s="84">
        <v>2</v>
      </c>
      <c r="D5093" s="122">
        <v>1.3445042761528665E-3</v>
      </c>
      <c r="E5093" s="122">
        <v>2.79046109860397</v>
      </c>
      <c r="F5093" s="84" t="s">
        <v>12048</v>
      </c>
      <c r="G5093" s="84" t="b">
        <v>0</v>
      </c>
      <c r="H5093" s="84" t="b">
        <v>0</v>
      </c>
      <c r="I5093" s="84" t="b">
        <v>0</v>
      </c>
      <c r="J5093" s="84" t="b">
        <v>0</v>
      </c>
      <c r="K5093" s="84" t="b">
        <v>0</v>
      </c>
      <c r="L5093" s="84" t="b">
        <v>0</v>
      </c>
    </row>
    <row r="5094" spans="1:12" x14ac:dyDescent="0.25">
      <c r="A5094" s="84" t="s">
        <v>14514</v>
      </c>
      <c r="B5094" s="84" t="s">
        <v>15604</v>
      </c>
      <c r="C5094" s="84">
        <v>2</v>
      </c>
      <c r="D5094" s="122">
        <v>1.3445042761528665E-3</v>
      </c>
      <c r="E5094" s="122">
        <v>2.79046109860397</v>
      </c>
      <c r="F5094" s="84" t="s">
        <v>12048</v>
      </c>
      <c r="G5094" s="84" t="b">
        <v>0</v>
      </c>
      <c r="H5094" s="84" t="b">
        <v>0</v>
      </c>
      <c r="I5094" s="84" t="b">
        <v>0</v>
      </c>
      <c r="J5094" s="84" t="b">
        <v>0</v>
      </c>
      <c r="K5094" s="84" t="b">
        <v>0</v>
      </c>
      <c r="L5094" s="84" t="b">
        <v>0</v>
      </c>
    </row>
    <row r="5095" spans="1:12" x14ac:dyDescent="0.25">
      <c r="A5095" s="84" t="s">
        <v>15604</v>
      </c>
      <c r="B5095" s="84" t="s">
        <v>14586</v>
      </c>
      <c r="C5095" s="84">
        <v>2</v>
      </c>
      <c r="D5095" s="122">
        <v>1.3445042761528665E-3</v>
      </c>
      <c r="E5095" s="122">
        <v>3.0914910942679512</v>
      </c>
      <c r="F5095" s="84" t="s">
        <v>12048</v>
      </c>
      <c r="G5095" s="84" t="b">
        <v>0</v>
      </c>
      <c r="H5095" s="84" t="b">
        <v>0</v>
      </c>
      <c r="I5095" s="84" t="b">
        <v>0</v>
      </c>
      <c r="J5095" s="84" t="b">
        <v>0</v>
      </c>
      <c r="K5095" s="84" t="b">
        <v>0</v>
      </c>
      <c r="L5095" s="84" t="b">
        <v>0</v>
      </c>
    </row>
    <row r="5096" spans="1:12" x14ac:dyDescent="0.25">
      <c r="A5096" s="84" t="s">
        <v>14586</v>
      </c>
      <c r="B5096" s="84" t="s">
        <v>15605</v>
      </c>
      <c r="C5096" s="84">
        <v>2</v>
      </c>
      <c r="D5096" s="122">
        <v>1.3445042761528665E-3</v>
      </c>
      <c r="E5096" s="122">
        <v>3.0914910942679512</v>
      </c>
      <c r="F5096" s="84" t="s">
        <v>12048</v>
      </c>
      <c r="G5096" s="84" t="b">
        <v>0</v>
      </c>
      <c r="H5096" s="84" t="b">
        <v>0</v>
      </c>
      <c r="I5096" s="84" t="b">
        <v>0</v>
      </c>
      <c r="J5096" s="84" t="b">
        <v>0</v>
      </c>
      <c r="K5096" s="84" t="b">
        <v>0</v>
      </c>
      <c r="L5096" s="84" t="b">
        <v>0</v>
      </c>
    </row>
    <row r="5097" spans="1:12" x14ac:dyDescent="0.25">
      <c r="A5097" s="84" t="s">
        <v>15605</v>
      </c>
      <c r="B5097" s="84" t="s">
        <v>15606</v>
      </c>
      <c r="C5097" s="84">
        <v>2</v>
      </c>
      <c r="D5097" s="122">
        <v>1.3445042761528665E-3</v>
      </c>
      <c r="E5097" s="122">
        <v>3.0914910942679512</v>
      </c>
      <c r="F5097" s="84" t="s">
        <v>12048</v>
      </c>
      <c r="G5097" s="84" t="b">
        <v>0</v>
      </c>
      <c r="H5097" s="84" t="b">
        <v>0</v>
      </c>
      <c r="I5097" s="84" t="b">
        <v>0</v>
      </c>
      <c r="J5097" s="84" t="b">
        <v>0</v>
      </c>
      <c r="K5097" s="84" t="b">
        <v>0</v>
      </c>
      <c r="L5097" s="84" t="b">
        <v>0</v>
      </c>
    </row>
    <row r="5098" spans="1:12" x14ac:dyDescent="0.25">
      <c r="A5098" s="84" t="s">
        <v>15606</v>
      </c>
      <c r="B5098" s="84" t="s">
        <v>15607</v>
      </c>
      <c r="C5098" s="84">
        <v>2</v>
      </c>
      <c r="D5098" s="122">
        <v>1.3445042761528665E-3</v>
      </c>
      <c r="E5098" s="122">
        <v>3.0914910942679512</v>
      </c>
      <c r="F5098" s="84" t="s">
        <v>12048</v>
      </c>
      <c r="G5098" s="84" t="b">
        <v>0</v>
      </c>
      <c r="H5098" s="84" t="b">
        <v>0</v>
      </c>
      <c r="I5098" s="84" t="b">
        <v>0</v>
      </c>
      <c r="J5098" s="84" t="b">
        <v>0</v>
      </c>
      <c r="K5098" s="84" t="b">
        <v>0</v>
      </c>
      <c r="L5098" s="84" t="b">
        <v>0</v>
      </c>
    </row>
    <row r="5099" spans="1:12" x14ac:dyDescent="0.25">
      <c r="A5099" s="84" t="s">
        <v>15607</v>
      </c>
      <c r="B5099" s="84" t="s">
        <v>15608</v>
      </c>
      <c r="C5099" s="84">
        <v>2</v>
      </c>
      <c r="D5099" s="122">
        <v>1.3445042761528665E-3</v>
      </c>
      <c r="E5099" s="122">
        <v>3.0914910942679512</v>
      </c>
      <c r="F5099" s="84" t="s">
        <v>12048</v>
      </c>
      <c r="G5099" s="84" t="b">
        <v>0</v>
      </c>
      <c r="H5099" s="84" t="b">
        <v>0</v>
      </c>
      <c r="I5099" s="84" t="b">
        <v>0</v>
      </c>
      <c r="J5099" s="84" t="b">
        <v>0</v>
      </c>
      <c r="K5099" s="84" t="b">
        <v>0</v>
      </c>
      <c r="L5099" s="84" t="b">
        <v>0</v>
      </c>
    </row>
    <row r="5100" spans="1:12" x14ac:dyDescent="0.25">
      <c r="A5100" s="84" t="s">
        <v>15608</v>
      </c>
      <c r="B5100" s="84" t="s">
        <v>15609</v>
      </c>
      <c r="C5100" s="84">
        <v>2</v>
      </c>
      <c r="D5100" s="122">
        <v>1.3445042761528665E-3</v>
      </c>
      <c r="E5100" s="122">
        <v>3.0914910942679512</v>
      </c>
      <c r="F5100" s="84" t="s">
        <v>12048</v>
      </c>
      <c r="G5100" s="84" t="b">
        <v>0</v>
      </c>
      <c r="H5100" s="84" t="b">
        <v>0</v>
      </c>
      <c r="I5100" s="84" t="b">
        <v>0</v>
      </c>
      <c r="J5100" s="84" t="b">
        <v>0</v>
      </c>
      <c r="K5100" s="84" t="b">
        <v>0</v>
      </c>
      <c r="L5100" s="84" t="b">
        <v>0</v>
      </c>
    </row>
    <row r="5101" spans="1:12" x14ac:dyDescent="0.25">
      <c r="A5101" s="84" t="s">
        <v>15609</v>
      </c>
      <c r="B5101" s="84" t="s">
        <v>15610</v>
      </c>
      <c r="C5101" s="84">
        <v>2</v>
      </c>
      <c r="D5101" s="122">
        <v>1.3445042761528665E-3</v>
      </c>
      <c r="E5101" s="122">
        <v>3.0914910942679512</v>
      </c>
      <c r="F5101" s="84" t="s">
        <v>12048</v>
      </c>
      <c r="G5101" s="84" t="b">
        <v>0</v>
      </c>
      <c r="H5101" s="84" t="b">
        <v>0</v>
      </c>
      <c r="I5101" s="84" t="b">
        <v>0</v>
      </c>
      <c r="J5101" s="84" t="b">
        <v>0</v>
      </c>
      <c r="K5101" s="84" t="b">
        <v>0</v>
      </c>
      <c r="L5101" s="84" t="b">
        <v>0</v>
      </c>
    </row>
    <row r="5102" spans="1:12" x14ac:dyDescent="0.25">
      <c r="A5102" s="84" t="s">
        <v>15610</v>
      </c>
      <c r="B5102" s="84" t="s">
        <v>866</v>
      </c>
      <c r="C5102" s="84">
        <v>2</v>
      </c>
      <c r="D5102" s="122">
        <v>1.3445042761528665E-3</v>
      </c>
      <c r="E5102" s="122">
        <v>1.3550945919913087</v>
      </c>
      <c r="F5102" s="84" t="s">
        <v>12048</v>
      </c>
      <c r="G5102" s="84" t="b">
        <v>0</v>
      </c>
      <c r="H5102" s="84" t="b">
        <v>0</v>
      </c>
      <c r="I5102" s="84" t="b">
        <v>0</v>
      </c>
      <c r="J5102" s="84" t="b">
        <v>0</v>
      </c>
      <c r="K5102" s="84" t="b">
        <v>0</v>
      </c>
      <c r="L5102" s="84" t="b">
        <v>0</v>
      </c>
    </row>
    <row r="5103" spans="1:12" x14ac:dyDescent="0.25">
      <c r="A5103" s="84" t="s">
        <v>866</v>
      </c>
      <c r="B5103" s="84" t="s">
        <v>15611</v>
      </c>
      <c r="C5103" s="84">
        <v>2</v>
      </c>
      <c r="D5103" s="122">
        <v>1.3445042761528665E-3</v>
      </c>
      <c r="E5103" s="122">
        <v>1.3471981111452749</v>
      </c>
      <c r="F5103" s="84" t="s">
        <v>12048</v>
      </c>
      <c r="G5103" s="84" t="b">
        <v>0</v>
      </c>
      <c r="H5103" s="84" t="b">
        <v>0</v>
      </c>
      <c r="I5103" s="84" t="b">
        <v>0</v>
      </c>
      <c r="J5103" s="84" t="b">
        <v>0</v>
      </c>
      <c r="K5103" s="84" t="b">
        <v>0</v>
      </c>
      <c r="L5103" s="84" t="b">
        <v>0</v>
      </c>
    </row>
    <row r="5104" spans="1:12" x14ac:dyDescent="0.25">
      <c r="A5104" s="84" t="s">
        <v>15611</v>
      </c>
      <c r="B5104" s="84" t="s">
        <v>2917</v>
      </c>
      <c r="C5104" s="84">
        <v>2</v>
      </c>
      <c r="D5104" s="122">
        <v>1.3445042761528665E-3</v>
      </c>
      <c r="E5104" s="122">
        <v>1.3631373122467225</v>
      </c>
      <c r="F5104" s="84" t="s">
        <v>12048</v>
      </c>
      <c r="G5104" s="84" t="b">
        <v>0</v>
      </c>
      <c r="H5104" s="84" t="b">
        <v>0</v>
      </c>
      <c r="I5104" s="84" t="b">
        <v>0</v>
      </c>
      <c r="J5104" s="84" t="b">
        <v>0</v>
      </c>
      <c r="K5104" s="84" t="b">
        <v>0</v>
      </c>
      <c r="L5104" s="84" t="b">
        <v>0</v>
      </c>
    </row>
    <row r="5105" spans="1:12" x14ac:dyDescent="0.25">
      <c r="A5105" s="84" t="s">
        <v>14784</v>
      </c>
      <c r="B5105" s="84" t="s">
        <v>15599</v>
      </c>
      <c r="C5105" s="84">
        <v>2</v>
      </c>
      <c r="D5105" s="122">
        <v>1.3445042761528665E-3</v>
      </c>
      <c r="E5105" s="122">
        <v>2.79046109860397</v>
      </c>
      <c r="F5105" s="84" t="s">
        <v>12048</v>
      </c>
      <c r="G5105" s="84" t="b">
        <v>0</v>
      </c>
      <c r="H5105" s="84" t="b">
        <v>0</v>
      </c>
      <c r="I5105" s="84" t="b">
        <v>0</v>
      </c>
      <c r="J5105" s="84" t="b">
        <v>0</v>
      </c>
      <c r="K5105" s="84" t="b">
        <v>0</v>
      </c>
      <c r="L5105" s="84" t="b">
        <v>0</v>
      </c>
    </row>
    <row r="5106" spans="1:12" x14ac:dyDescent="0.25">
      <c r="A5106" s="84" t="s">
        <v>15599</v>
      </c>
      <c r="B5106" s="84" t="s">
        <v>15600</v>
      </c>
      <c r="C5106" s="84">
        <v>2</v>
      </c>
      <c r="D5106" s="122">
        <v>1.3445042761528665E-3</v>
      </c>
      <c r="E5106" s="122">
        <v>3.0914910942679512</v>
      </c>
      <c r="F5106" s="84" t="s">
        <v>12048</v>
      </c>
      <c r="G5106" s="84" t="b">
        <v>0</v>
      </c>
      <c r="H5106" s="84" t="b">
        <v>0</v>
      </c>
      <c r="I5106" s="84" t="b">
        <v>0</v>
      </c>
      <c r="J5106" s="84" t="b">
        <v>0</v>
      </c>
      <c r="K5106" s="84" t="b">
        <v>0</v>
      </c>
      <c r="L5106" s="84" t="b">
        <v>0</v>
      </c>
    </row>
    <row r="5107" spans="1:12" x14ac:dyDescent="0.25">
      <c r="A5107" s="84" t="s">
        <v>15600</v>
      </c>
      <c r="B5107" s="84" t="s">
        <v>15601</v>
      </c>
      <c r="C5107" s="84">
        <v>2</v>
      </c>
      <c r="D5107" s="122">
        <v>1.3445042761528665E-3</v>
      </c>
      <c r="E5107" s="122">
        <v>3.0914910942679512</v>
      </c>
      <c r="F5107" s="84" t="s">
        <v>12048</v>
      </c>
      <c r="G5107" s="84" t="b">
        <v>0</v>
      </c>
      <c r="H5107" s="84" t="b">
        <v>0</v>
      </c>
      <c r="I5107" s="84" t="b">
        <v>0</v>
      </c>
      <c r="J5107" s="84" t="b">
        <v>0</v>
      </c>
      <c r="K5107" s="84" t="b">
        <v>0</v>
      </c>
      <c r="L5107" s="84" t="b">
        <v>0</v>
      </c>
    </row>
    <row r="5108" spans="1:12" x14ac:dyDescent="0.25">
      <c r="A5108" s="84" t="s">
        <v>15601</v>
      </c>
      <c r="B5108" s="84" t="s">
        <v>14785</v>
      </c>
      <c r="C5108" s="84">
        <v>2</v>
      </c>
      <c r="D5108" s="122">
        <v>1.3445042761528665E-3</v>
      </c>
      <c r="E5108" s="122">
        <v>2.79046109860397</v>
      </c>
      <c r="F5108" s="84" t="s">
        <v>12048</v>
      </c>
      <c r="G5108" s="84" t="b">
        <v>0</v>
      </c>
      <c r="H5108" s="84" t="b">
        <v>0</v>
      </c>
      <c r="I5108" s="84" t="b">
        <v>0</v>
      </c>
      <c r="J5108" s="84" t="b">
        <v>0</v>
      </c>
      <c r="K5108" s="84" t="b">
        <v>0</v>
      </c>
      <c r="L5108" s="84" t="b">
        <v>0</v>
      </c>
    </row>
    <row r="5109" spans="1:12" x14ac:dyDescent="0.25">
      <c r="A5109" s="84" t="s">
        <v>14408</v>
      </c>
      <c r="B5109" s="84" t="s">
        <v>15602</v>
      </c>
      <c r="C5109" s="84">
        <v>2</v>
      </c>
      <c r="D5109" s="122">
        <v>1.3445042761528665E-3</v>
      </c>
      <c r="E5109" s="122">
        <v>2.4894311029399887</v>
      </c>
      <c r="F5109" s="84" t="s">
        <v>12048</v>
      </c>
      <c r="G5109" s="84" t="b">
        <v>0</v>
      </c>
      <c r="H5109" s="84" t="b">
        <v>0</v>
      </c>
      <c r="I5109" s="84" t="b">
        <v>0</v>
      </c>
      <c r="J5109" s="84" t="b">
        <v>0</v>
      </c>
      <c r="K5109" s="84" t="b">
        <v>0</v>
      </c>
      <c r="L5109" s="84" t="b">
        <v>0</v>
      </c>
    </row>
    <row r="5110" spans="1:12" x14ac:dyDescent="0.25">
      <c r="A5110" s="84" t="s">
        <v>15602</v>
      </c>
      <c r="B5110" s="84" t="s">
        <v>866</v>
      </c>
      <c r="C5110" s="84">
        <v>2</v>
      </c>
      <c r="D5110" s="122">
        <v>1.3445042761528665E-3</v>
      </c>
      <c r="E5110" s="122">
        <v>1.3550945919913087</v>
      </c>
      <c r="F5110" s="84" t="s">
        <v>12048</v>
      </c>
      <c r="G5110" s="84" t="b">
        <v>0</v>
      </c>
      <c r="H5110" s="84" t="b">
        <v>0</v>
      </c>
      <c r="I5110" s="84" t="b">
        <v>0</v>
      </c>
      <c r="J5110" s="84" t="b">
        <v>0</v>
      </c>
      <c r="K5110" s="84" t="b">
        <v>0</v>
      </c>
      <c r="L5110" s="84" t="b">
        <v>0</v>
      </c>
    </row>
    <row r="5111" spans="1:12" x14ac:dyDescent="0.25">
      <c r="A5111" s="84" t="s">
        <v>883</v>
      </c>
      <c r="B5111" s="84" t="s">
        <v>15594</v>
      </c>
      <c r="C5111" s="84">
        <v>2</v>
      </c>
      <c r="D5111" s="122">
        <v>1.3445042761528665E-3</v>
      </c>
      <c r="E5111" s="122">
        <v>3.0914910942679512</v>
      </c>
      <c r="F5111" s="84" t="s">
        <v>12048</v>
      </c>
      <c r="G5111" s="84" t="b">
        <v>0</v>
      </c>
      <c r="H5111" s="84" t="b">
        <v>0</v>
      </c>
      <c r="I5111" s="84" t="b">
        <v>0</v>
      </c>
      <c r="J5111" s="84" t="b">
        <v>0</v>
      </c>
      <c r="K5111" s="84" t="b">
        <v>0</v>
      </c>
      <c r="L5111" s="84" t="b">
        <v>0</v>
      </c>
    </row>
    <row r="5112" spans="1:12" x14ac:dyDescent="0.25">
      <c r="A5112" s="84" t="s">
        <v>15594</v>
      </c>
      <c r="B5112" s="84" t="s">
        <v>15595</v>
      </c>
      <c r="C5112" s="84">
        <v>2</v>
      </c>
      <c r="D5112" s="122">
        <v>1.3445042761528665E-3</v>
      </c>
      <c r="E5112" s="122">
        <v>3.0914910942679512</v>
      </c>
      <c r="F5112" s="84" t="s">
        <v>12048</v>
      </c>
      <c r="G5112" s="84" t="b">
        <v>0</v>
      </c>
      <c r="H5112" s="84" t="b">
        <v>0</v>
      </c>
      <c r="I5112" s="84" t="b">
        <v>0</v>
      </c>
      <c r="J5112" s="84" t="b">
        <v>0</v>
      </c>
      <c r="K5112" s="84" t="b">
        <v>0</v>
      </c>
      <c r="L5112" s="84" t="b">
        <v>0</v>
      </c>
    </row>
    <row r="5113" spans="1:12" x14ac:dyDescent="0.25">
      <c r="A5113" s="84" t="s">
        <v>15595</v>
      </c>
      <c r="B5113" s="84" t="s">
        <v>14804</v>
      </c>
      <c r="C5113" s="84">
        <v>2</v>
      </c>
      <c r="D5113" s="122">
        <v>1.3445042761528665E-3</v>
      </c>
      <c r="E5113" s="122">
        <v>2.79046109860397</v>
      </c>
      <c r="F5113" s="84" t="s">
        <v>12048</v>
      </c>
      <c r="G5113" s="84" t="b">
        <v>0</v>
      </c>
      <c r="H5113" s="84" t="b">
        <v>0</v>
      </c>
      <c r="I5113" s="84" t="b">
        <v>0</v>
      </c>
      <c r="J5113" s="84" t="b">
        <v>0</v>
      </c>
      <c r="K5113" s="84" t="b">
        <v>0</v>
      </c>
      <c r="L5113" s="84" t="b">
        <v>0</v>
      </c>
    </row>
    <row r="5114" spans="1:12" x14ac:dyDescent="0.25">
      <c r="A5114" s="84" t="s">
        <v>866</v>
      </c>
      <c r="B5114" s="84" t="s">
        <v>15596</v>
      </c>
      <c r="C5114" s="84">
        <v>2</v>
      </c>
      <c r="D5114" s="122">
        <v>1.3445042761528665E-3</v>
      </c>
      <c r="E5114" s="122">
        <v>1.3471981111452749</v>
      </c>
      <c r="F5114" s="84" t="s">
        <v>12048</v>
      </c>
      <c r="G5114" s="84" t="b">
        <v>0</v>
      </c>
      <c r="H5114" s="84" t="b">
        <v>0</v>
      </c>
      <c r="I5114" s="84" t="b">
        <v>0</v>
      </c>
      <c r="J5114" s="84" t="b">
        <v>0</v>
      </c>
      <c r="K5114" s="84" t="b">
        <v>0</v>
      </c>
      <c r="L5114" s="84" t="b">
        <v>0</v>
      </c>
    </row>
    <row r="5115" spans="1:12" x14ac:dyDescent="0.25">
      <c r="A5115" s="84" t="s">
        <v>15596</v>
      </c>
      <c r="B5115" s="84" t="s">
        <v>15597</v>
      </c>
      <c r="C5115" s="84">
        <v>2</v>
      </c>
      <c r="D5115" s="122">
        <v>1.3445042761528665E-3</v>
      </c>
      <c r="E5115" s="122">
        <v>3.0914910942679512</v>
      </c>
      <c r="F5115" s="84" t="s">
        <v>12048</v>
      </c>
      <c r="G5115" s="84" t="b">
        <v>0</v>
      </c>
      <c r="H5115" s="84" t="b">
        <v>0</v>
      </c>
      <c r="I5115" s="84" t="b">
        <v>0</v>
      </c>
      <c r="J5115" s="84" t="b">
        <v>0</v>
      </c>
      <c r="K5115" s="84" t="b">
        <v>0</v>
      </c>
      <c r="L5115" s="84" t="b">
        <v>0</v>
      </c>
    </row>
    <row r="5116" spans="1:12" x14ac:dyDescent="0.25">
      <c r="A5116" s="84" t="s">
        <v>15597</v>
      </c>
      <c r="B5116" s="84" t="s">
        <v>15598</v>
      </c>
      <c r="C5116" s="84">
        <v>2</v>
      </c>
      <c r="D5116" s="122">
        <v>1.3445042761528665E-3</v>
      </c>
      <c r="E5116" s="122">
        <v>3.0914910942679512</v>
      </c>
      <c r="F5116" s="84" t="s">
        <v>12048</v>
      </c>
      <c r="G5116" s="84" t="b">
        <v>0</v>
      </c>
      <c r="H5116" s="84" t="b">
        <v>0</v>
      </c>
      <c r="I5116" s="84" t="b">
        <v>0</v>
      </c>
      <c r="J5116" s="84" t="b">
        <v>0</v>
      </c>
      <c r="K5116" s="84" t="b">
        <v>0</v>
      </c>
      <c r="L5116" s="84" t="b">
        <v>0</v>
      </c>
    </row>
    <row r="5117" spans="1:12" x14ac:dyDescent="0.25">
      <c r="A5117" s="84" t="s">
        <v>15598</v>
      </c>
      <c r="B5117" s="84" t="s">
        <v>2917</v>
      </c>
      <c r="C5117" s="84">
        <v>2</v>
      </c>
      <c r="D5117" s="122">
        <v>1.3445042761528665E-3</v>
      </c>
      <c r="E5117" s="122">
        <v>1.3631373122467225</v>
      </c>
      <c r="F5117" s="84" t="s">
        <v>12048</v>
      </c>
      <c r="G5117" s="84" t="b">
        <v>0</v>
      </c>
      <c r="H5117" s="84" t="b">
        <v>0</v>
      </c>
      <c r="I5117" s="84" t="b">
        <v>0</v>
      </c>
      <c r="J5117" s="84" t="b">
        <v>0</v>
      </c>
      <c r="K5117" s="84" t="b">
        <v>0</v>
      </c>
      <c r="L5117" s="84" t="b">
        <v>0</v>
      </c>
    </row>
    <row r="5118" spans="1:12" x14ac:dyDescent="0.25">
      <c r="A5118" s="84" t="s">
        <v>14244</v>
      </c>
      <c r="B5118" s="84" t="s">
        <v>15593</v>
      </c>
      <c r="C5118" s="84">
        <v>2</v>
      </c>
      <c r="D5118" s="122">
        <v>1.3445042761528665E-3</v>
      </c>
      <c r="E5118" s="122">
        <v>2.0914910942679512</v>
      </c>
      <c r="F5118" s="84" t="s">
        <v>12048</v>
      </c>
      <c r="G5118" s="84" t="b">
        <v>0</v>
      </c>
      <c r="H5118" s="84" t="b">
        <v>0</v>
      </c>
      <c r="I5118" s="84" t="b">
        <v>0</v>
      </c>
      <c r="J5118" s="84" t="b">
        <v>0</v>
      </c>
      <c r="K5118" s="84" t="b">
        <v>0</v>
      </c>
      <c r="L5118" s="84" t="b">
        <v>0</v>
      </c>
    </row>
    <row r="5119" spans="1:12" x14ac:dyDescent="0.25">
      <c r="A5119" s="84" t="s">
        <v>15593</v>
      </c>
      <c r="B5119" s="84" t="s">
        <v>14804</v>
      </c>
      <c r="C5119" s="84">
        <v>2</v>
      </c>
      <c r="D5119" s="122">
        <v>1.3445042761528665E-3</v>
      </c>
      <c r="E5119" s="122">
        <v>2.79046109860397</v>
      </c>
      <c r="F5119" s="84" t="s">
        <v>12048</v>
      </c>
      <c r="G5119" s="84" t="b">
        <v>0</v>
      </c>
      <c r="H5119" s="84" t="b">
        <v>0</v>
      </c>
      <c r="I5119" s="84" t="b">
        <v>0</v>
      </c>
      <c r="J5119" s="84" t="b">
        <v>0</v>
      </c>
      <c r="K5119" s="84" t="b">
        <v>0</v>
      </c>
      <c r="L5119" s="84" t="b">
        <v>0</v>
      </c>
    </row>
    <row r="5120" spans="1:12" x14ac:dyDescent="0.25">
      <c r="A5120" s="84" t="s">
        <v>866</v>
      </c>
      <c r="B5120" s="84" t="s">
        <v>14803</v>
      </c>
      <c r="C5120" s="84">
        <v>2</v>
      </c>
      <c r="D5120" s="122">
        <v>1.3445042761528665E-3</v>
      </c>
      <c r="E5120" s="122">
        <v>1.3471981111452749</v>
      </c>
      <c r="F5120" s="84" t="s">
        <v>12048</v>
      </c>
      <c r="G5120" s="84" t="b">
        <v>0</v>
      </c>
      <c r="H5120" s="84" t="b">
        <v>0</v>
      </c>
      <c r="I5120" s="84" t="b">
        <v>0</v>
      </c>
      <c r="J5120" s="84" t="b">
        <v>0</v>
      </c>
      <c r="K5120" s="84" t="b">
        <v>0</v>
      </c>
      <c r="L5120" s="84" t="b">
        <v>0</v>
      </c>
    </row>
    <row r="5121" spans="1:12" x14ac:dyDescent="0.25">
      <c r="A5121" s="84" t="s">
        <v>15586</v>
      </c>
      <c r="B5121" s="84" t="s">
        <v>15587</v>
      </c>
      <c r="C5121" s="84">
        <v>2</v>
      </c>
      <c r="D5121" s="122">
        <v>1.3445042761528665E-3</v>
      </c>
      <c r="E5121" s="122">
        <v>3.0914910942679512</v>
      </c>
      <c r="F5121" s="84" t="s">
        <v>12048</v>
      </c>
      <c r="G5121" s="84" t="b">
        <v>0</v>
      </c>
      <c r="H5121" s="84" t="b">
        <v>1</v>
      </c>
      <c r="I5121" s="84" t="b">
        <v>0</v>
      </c>
      <c r="J5121" s="84" t="b">
        <v>0</v>
      </c>
      <c r="K5121" s="84" t="b">
        <v>0</v>
      </c>
      <c r="L5121" s="84" t="b">
        <v>0</v>
      </c>
    </row>
    <row r="5122" spans="1:12" x14ac:dyDescent="0.25">
      <c r="A5122" s="84" t="s">
        <v>15587</v>
      </c>
      <c r="B5122" s="84" t="s">
        <v>15588</v>
      </c>
      <c r="C5122" s="84">
        <v>2</v>
      </c>
      <c r="D5122" s="122">
        <v>1.3445042761528665E-3</v>
      </c>
      <c r="E5122" s="122">
        <v>3.0914910942679512</v>
      </c>
      <c r="F5122" s="84" t="s">
        <v>12048</v>
      </c>
      <c r="G5122" s="84" t="b">
        <v>0</v>
      </c>
      <c r="H5122" s="84" t="b">
        <v>0</v>
      </c>
      <c r="I5122" s="84" t="b">
        <v>0</v>
      </c>
      <c r="J5122" s="84" t="b">
        <v>0</v>
      </c>
      <c r="K5122" s="84" t="b">
        <v>0</v>
      </c>
      <c r="L5122" s="84" t="b">
        <v>0</v>
      </c>
    </row>
    <row r="5123" spans="1:12" x14ac:dyDescent="0.25">
      <c r="A5123" s="84" t="s">
        <v>15588</v>
      </c>
      <c r="B5123" s="84" t="s">
        <v>14934</v>
      </c>
      <c r="C5123" s="84">
        <v>2</v>
      </c>
      <c r="D5123" s="122">
        <v>1.3445042761528665E-3</v>
      </c>
      <c r="E5123" s="122">
        <v>3.0914910942679512</v>
      </c>
      <c r="F5123" s="84" t="s">
        <v>12048</v>
      </c>
      <c r="G5123" s="84" t="b">
        <v>0</v>
      </c>
      <c r="H5123" s="84" t="b">
        <v>0</v>
      </c>
      <c r="I5123" s="84" t="b">
        <v>0</v>
      </c>
      <c r="J5123" s="84" t="b">
        <v>0</v>
      </c>
      <c r="K5123" s="84" t="b">
        <v>0</v>
      </c>
      <c r="L5123" s="84" t="b">
        <v>0</v>
      </c>
    </row>
    <row r="5124" spans="1:12" x14ac:dyDescent="0.25">
      <c r="A5124" s="84" t="s">
        <v>14934</v>
      </c>
      <c r="B5124" s="84" t="s">
        <v>15589</v>
      </c>
      <c r="C5124" s="84">
        <v>2</v>
      </c>
      <c r="D5124" s="122">
        <v>1.3445042761528665E-3</v>
      </c>
      <c r="E5124" s="122">
        <v>3.0914910942679512</v>
      </c>
      <c r="F5124" s="84" t="s">
        <v>12048</v>
      </c>
      <c r="G5124" s="84" t="b">
        <v>0</v>
      </c>
      <c r="H5124" s="84" t="b">
        <v>0</v>
      </c>
      <c r="I5124" s="84" t="b">
        <v>0</v>
      </c>
      <c r="J5124" s="84" t="b">
        <v>0</v>
      </c>
      <c r="K5124" s="84" t="b">
        <v>1</v>
      </c>
      <c r="L5124" s="84" t="b">
        <v>0</v>
      </c>
    </row>
    <row r="5125" spans="1:12" x14ac:dyDescent="0.25">
      <c r="A5125" s="84" t="s">
        <v>15589</v>
      </c>
      <c r="B5125" s="84" t="s">
        <v>15590</v>
      </c>
      <c r="C5125" s="84">
        <v>2</v>
      </c>
      <c r="D5125" s="122">
        <v>1.3445042761528665E-3</v>
      </c>
      <c r="E5125" s="122">
        <v>3.0914910942679512</v>
      </c>
      <c r="F5125" s="84" t="s">
        <v>12048</v>
      </c>
      <c r="G5125" s="84" t="b">
        <v>0</v>
      </c>
      <c r="H5125" s="84" t="b">
        <v>1</v>
      </c>
      <c r="I5125" s="84" t="b">
        <v>0</v>
      </c>
      <c r="J5125" s="84" t="b">
        <v>0</v>
      </c>
      <c r="K5125" s="84" t="b">
        <v>0</v>
      </c>
      <c r="L5125" s="84" t="b">
        <v>0</v>
      </c>
    </row>
    <row r="5126" spans="1:12" x14ac:dyDescent="0.25">
      <c r="A5126" s="84" t="s">
        <v>15590</v>
      </c>
      <c r="B5126" s="84" t="s">
        <v>15591</v>
      </c>
      <c r="C5126" s="84">
        <v>2</v>
      </c>
      <c r="D5126" s="122">
        <v>1.3445042761528665E-3</v>
      </c>
      <c r="E5126" s="122">
        <v>3.0914910942679512</v>
      </c>
      <c r="F5126" s="84" t="s">
        <v>12048</v>
      </c>
      <c r="G5126" s="84" t="b">
        <v>0</v>
      </c>
      <c r="H5126" s="84" t="b">
        <v>0</v>
      </c>
      <c r="I5126" s="84" t="b">
        <v>0</v>
      </c>
      <c r="J5126" s="84" t="b">
        <v>0</v>
      </c>
      <c r="K5126" s="84" t="b">
        <v>0</v>
      </c>
      <c r="L5126" s="84" t="b">
        <v>0</v>
      </c>
    </row>
    <row r="5127" spans="1:12" x14ac:dyDescent="0.25">
      <c r="A5127" s="84" t="s">
        <v>15591</v>
      </c>
      <c r="B5127" s="84" t="s">
        <v>14369</v>
      </c>
      <c r="C5127" s="84">
        <v>2</v>
      </c>
      <c r="D5127" s="122">
        <v>1.3445042761528665E-3</v>
      </c>
      <c r="E5127" s="122">
        <v>2.3925210899319325</v>
      </c>
      <c r="F5127" s="84" t="s">
        <v>12048</v>
      </c>
      <c r="G5127" s="84" t="b">
        <v>0</v>
      </c>
      <c r="H5127" s="84" t="b">
        <v>0</v>
      </c>
      <c r="I5127" s="84" t="b">
        <v>0</v>
      </c>
      <c r="J5127" s="84" t="b">
        <v>0</v>
      </c>
      <c r="K5127" s="84" t="b">
        <v>0</v>
      </c>
      <c r="L5127" s="84" t="b">
        <v>0</v>
      </c>
    </row>
    <row r="5128" spans="1:12" x14ac:dyDescent="0.25">
      <c r="A5128" s="84" t="s">
        <v>14369</v>
      </c>
      <c r="B5128" s="84" t="s">
        <v>866</v>
      </c>
      <c r="C5128" s="84">
        <v>2</v>
      </c>
      <c r="D5128" s="122">
        <v>1.3445042761528665E-3</v>
      </c>
      <c r="E5128" s="122">
        <v>0.6561245876552898</v>
      </c>
      <c r="F5128" s="84" t="s">
        <v>12048</v>
      </c>
      <c r="G5128" s="84" t="b">
        <v>0</v>
      </c>
      <c r="H5128" s="84" t="b">
        <v>0</v>
      </c>
      <c r="I5128" s="84" t="b">
        <v>0</v>
      </c>
      <c r="J5128" s="84" t="b">
        <v>0</v>
      </c>
      <c r="K5128" s="84" t="b">
        <v>0</v>
      </c>
      <c r="L5128" s="84" t="b">
        <v>0</v>
      </c>
    </row>
    <row r="5129" spans="1:12" x14ac:dyDescent="0.25">
      <c r="A5129" s="84" t="s">
        <v>866</v>
      </c>
      <c r="B5129" s="84" t="s">
        <v>15592</v>
      </c>
      <c r="C5129" s="84">
        <v>2</v>
      </c>
      <c r="D5129" s="122">
        <v>1.3445042761528665E-3</v>
      </c>
      <c r="E5129" s="122">
        <v>1.3471981111452749</v>
      </c>
      <c r="F5129" s="84" t="s">
        <v>12048</v>
      </c>
      <c r="G5129" s="84" t="b">
        <v>0</v>
      </c>
      <c r="H5129" s="84" t="b">
        <v>0</v>
      </c>
      <c r="I5129" s="84" t="b">
        <v>0</v>
      </c>
      <c r="J5129" s="84" t="b">
        <v>0</v>
      </c>
      <c r="K5129" s="84" t="b">
        <v>0</v>
      </c>
      <c r="L5129" s="84" t="b">
        <v>0</v>
      </c>
    </row>
    <row r="5130" spans="1:12" x14ac:dyDescent="0.25">
      <c r="A5130" s="84" t="s">
        <v>15592</v>
      </c>
      <c r="B5130" s="84" t="s">
        <v>2917</v>
      </c>
      <c r="C5130" s="84">
        <v>2</v>
      </c>
      <c r="D5130" s="122">
        <v>1.3445042761528665E-3</v>
      </c>
      <c r="E5130" s="122">
        <v>1.3631373122467225</v>
      </c>
      <c r="F5130" s="84" t="s">
        <v>12048</v>
      </c>
      <c r="G5130" s="84" t="b">
        <v>0</v>
      </c>
      <c r="H5130" s="84" t="b">
        <v>0</v>
      </c>
      <c r="I5130" s="84" t="b">
        <v>0</v>
      </c>
      <c r="J5130" s="84" t="b">
        <v>0</v>
      </c>
      <c r="K5130" s="84" t="b">
        <v>0</v>
      </c>
      <c r="L5130" s="84" t="b">
        <v>0</v>
      </c>
    </row>
    <row r="5131" spans="1:12" x14ac:dyDescent="0.25">
      <c r="A5131" s="84" t="s">
        <v>15580</v>
      </c>
      <c r="B5131" s="84" t="s">
        <v>15581</v>
      </c>
      <c r="C5131" s="84">
        <v>2</v>
      </c>
      <c r="D5131" s="122">
        <v>1.3445042761528665E-3</v>
      </c>
      <c r="E5131" s="122">
        <v>3.0914910942679512</v>
      </c>
      <c r="F5131" s="84" t="s">
        <v>12048</v>
      </c>
      <c r="G5131" s="84" t="b">
        <v>0</v>
      </c>
      <c r="H5131" s="84" t="b">
        <v>0</v>
      </c>
      <c r="I5131" s="84" t="b">
        <v>0</v>
      </c>
      <c r="J5131" s="84" t="b">
        <v>0</v>
      </c>
      <c r="K5131" s="84" t="b">
        <v>0</v>
      </c>
      <c r="L5131" s="84" t="b">
        <v>0</v>
      </c>
    </row>
    <row r="5132" spans="1:12" x14ac:dyDescent="0.25">
      <c r="A5132" s="84" t="s">
        <v>15581</v>
      </c>
      <c r="B5132" s="84" t="s">
        <v>15582</v>
      </c>
      <c r="C5132" s="84">
        <v>2</v>
      </c>
      <c r="D5132" s="122">
        <v>1.3445042761528665E-3</v>
      </c>
      <c r="E5132" s="122">
        <v>3.0914910942679512</v>
      </c>
      <c r="F5132" s="84" t="s">
        <v>12048</v>
      </c>
      <c r="G5132" s="84" t="b">
        <v>0</v>
      </c>
      <c r="H5132" s="84" t="b">
        <v>0</v>
      </c>
      <c r="I5132" s="84" t="b">
        <v>0</v>
      </c>
      <c r="J5132" s="84" t="b">
        <v>1</v>
      </c>
      <c r="K5132" s="84" t="b">
        <v>0</v>
      </c>
      <c r="L5132" s="84" t="b">
        <v>0</v>
      </c>
    </row>
    <row r="5133" spans="1:12" x14ac:dyDescent="0.25">
      <c r="A5133" s="84" t="s">
        <v>15582</v>
      </c>
      <c r="B5133" s="84" t="s">
        <v>15583</v>
      </c>
      <c r="C5133" s="84">
        <v>2</v>
      </c>
      <c r="D5133" s="122">
        <v>1.3445042761528665E-3</v>
      </c>
      <c r="E5133" s="122">
        <v>3.0914910942679512</v>
      </c>
      <c r="F5133" s="84" t="s">
        <v>12048</v>
      </c>
      <c r="G5133" s="84" t="b">
        <v>1</v>
      </c>
      <c r="H5133" s="84" t="b">
        <v>0</v>
      </c>
      <c r="I5133" s="84" t="b">
        <v>0</v>
      </c>
      <c r="J5133" s="84" t="b">
        <v>0</v>
      </c>
      <c r="K5133" s="84" t="b">
        <v>0</v>
      </c>
      <c r="L5133" s="84" t="b">
        <v>0</v>
      </c>
    </row>
    <row r="5134" spans="1:12" x14ac:dyDescent="0.25">
      <c r="A5134" s="84" t="s">
        <v>15583</v>
      </c>
      <c r="B5134" s="84" t="s">
        <v>15584</v>
      </c>
      <c r="C5134" s="84">
        <v>2</v>
      </c>
      <c r="D5134" s="122">
        <v>1.3445042761528665E-3</v>
      </c>
      <c r="E5134" s="122">
        <v>3.0914910942679512</v>
      </c>
      <c r="F5134" s="84" t="s">
        <v>12048</v>
      </c>
      <c r="G5134" s="84" t="b">
        <v>0</v>
      </c>
      <c r="H5134" s="84" t="b">
        <v>0</v>
      </c>
      <c r="I5134" s="84" t="b">
        <v>0</v>
      </c>
      <c r="J5134" s="84" t="b">
        <v>0</v>
      </c>
      <c r="K5134" s="84" t="b">
        <v>0</v>
      </c>
      <c r="L5134" s="84" t="b">
        <v>0</v>
      </c>
    </row>
    <row r="5135" spans="1:12" x14ac:dyDescent="0.25">
      <c r="A5135" s="84" t="s">
        <v>15584</v>
      </c>
      <c r="B5135" s="84" t="s">
        <v>15585</v>
      </c>
      <c r="C5135" s="84">
        <v>2</v>
      </c>
      <c r="D5135" s="122">
        <v>1.3445042761528665E-3</v>
      </c>
      <c r="E5135" s="122">
        <v>3.0914910942679512</v>
      </c>
      <c r="F5135" s="84" t="s">
        <v>12048</v>
      </c>
      <c r="G5135" s="84" t="b">
        <v>0</v>
      </c>
      <c r="H5135" s="84" t="b">
        <v>0</v>
      </c>
      <c r="I5135" s="84" t="b">
        <v>0</v>
      </c>
      <c r="J5135" s="84" t="b">
        <v>0</v>
      </c>
      <c r="K5135" s="84" t="b">
        <v>0</v>
      </c>
      <c r="L5135" s="84" t="b">
        <v>0</v>
      </c>
    </row>
    <row r="5136" spans="1:12" x14ac:dyDescent="0.25">
      <c r="A5136" s="84" t="s">
        <v>15585</v>
      </c>
      <c r="B5136" s="84" t="s">
        <v>14420</v>
      </c>
      <c r="C5136" s="84">
        <v>2</v>
      </c>
      <c r="D5136" s="122">
        <v>1.3445042761528665E-3</v>
      </c>
      <c r="E5136" s="122">
        <v>2.4894311029399887</v>
      </c>
      <c r="F5136" s="84" t="s">
        <v>12048</v>
      </c>
      <c r="G5136" s="84" t="b">
        <v>0</v>
      </c>
      <c r="H5136" s="84" t="b">
        <v>0</v>
      </c>
      <c r="I5136" s="84" t="b">
        <v>0</v>
      </c>
      <c r="J5136" s="84" t="b">
        <v>0</v>
      </c>
      <c r="K5136" s="84" t="b">
        <v>0</v>
      </c>
      <c r="L5136" s="84" t="b">
        <v>0</v>
      </c>
    </row>
    <row r="5137" spans="1:12" x14ac:dyDescent="0.25">
      <c r="A5137" s="84" t="s">
        <v>14420</v>
      </c>
      <c r="B5137" s="84" t="s">
        <v>866</v>
      </c>
      <c r="C5137" s="84">
        <v>2</v>
      </c>
      <c r="D5137" s="122">
        <v>1.3445042761528665E-3</v>
      </c>
      <c r="E5137" s="122">
        <v>0.75303460066334615</v>
      </c>
      <c r="F5137" s="84" t="s">
        <v>12048</v>
      </c>
      <c r="G5137" s="84" t="b">
        <v>0</v>
      </c>
      <c r="H5137" s="84" t="b">
        <v>0</v>
      </c>
      <c r="I5137" s="84" t="b">
        <v>0</v>
      </c>
      <c r="J5137" s="84" t="b">
        <v>0</v>
      </c>
      <c r="K5137" s="84" t="b">
        <v>0</v>
      </c>
      <c r="L5137" s="84" t="b">
        <v>0</v>
      </c>
    </row>
    <row r="5138" spans="1:12" x14ac:dyDescent="0.25">
      <c r="A5138" s="84" t="s">
        <v>14779</v>
      </c>
      <c r="B5138" s="84" t="s">
        <v>14778</v>
      </c>
      <c r="C5138" s="84">
        <v>2</v>
      </c>
      <c r="D5138" s="122">
        <v>1.3445042761528665E-3</v>
      </c>
      <c r="E5138" s="122">
        <v>2.79046109860397</v>
      </c>
      <c r="F5138" s="84" t="s">
        <v>12048</v>
      </c>
      <c r="G5138" s="84" t="b">
        <v>0</v>
      </c>
      <c r="H5138" s="84" t="b">
        <v>0</v>
      </c>
      <c r="I5138" s="84" t="b">
        <v>0</v>
      </c>
      <c r="J5138" s="84" t="b">
        <v>0</v>
      </c>
      <c r="K5138" s="84" t="b">
        <v>0</v>
      </c>
      <c r="L5138" s="84" t="b">
        <v>0</v>
      </c>
    </row>
    <row r="5139" spans="1:12" x14ac:dyDescent="0.25">
      <c r="A5139" s="84" t="s">
        <v>14778</v>
      </c>
      <c r="B5139" s="84" t="s">
        <v>2917</v>
      </c>
      <c r="C5139" s="84">
        <v>2</v>
      </c>
      <c r="D5139" s="122">
        <v>1.3445042761528665E-3</v>
      </c>
      <c r="E5139" s="122">
        <v>1.0621073165827415</v>
      </c>
      <c r="F5139" s="84" t="s">
        <v>12048</v>
      </c>
      <c r="G5139" s="84" t="b">
        <v>0</v>
      </c>
      <c r="H5139" s="84" t="b">
        <v>0</v>
      </c>
      <c r="I5139" s="84" t="b">
        <v>0</v>
      </c>
      <c r="J5139" s="84" t="b">
        <v>0</v>
      </c>
      <c r="K5139" s="84" t="b">
        <v>0</v>
      </c>
      <c r="L5139" s="84" t="b">
        <v>0</v>
      </c>
    </row>
    <row r="5140" spans="1:12" x14ac:dyDescent="0.25">
      <c r="A5140" s="84" t="s">
        <v>15577</v>
      </c>
      <c r="B5140" s="84" t="s">
        <v>15578</v>
      </c>
      <c r="C5140" s="84">
        <v>2</v>
      </c>
      <c r="D5140" s="122">
        <v>1.3445042761528665E-3</v>
      </c>
      <c r="E5140" s="122">
        <v>3.0914910942679512</v>
      </c>
      <c r="F5140" s="84" t="s">
        <v>12048</v>
      </c>
      <c r="G5140" s="84" t="b">
        <v>0</v>
      </c>
      <c r="H5140" s="84" t="b">
        <v>0</v>
      </c>
      <c r="I5140" s="84" t="b">
        <v>0</v>
      </c>
      <c r="J5140" s="84" t="b">
        <v>0</v>
      </c>
      <c r="K5140" s="84" t="b">
        <v>0</v>
      </c>
      <c r="L5140" s="84" t="b">
        <v>0</v>
      </c>
    </row>
    <row r="5141" spans="1:12" x14ac:dyDescent="0.25">
      <c r="A5141" s="84" t="s">
        <v>15578</v>
      </c>
      <c r="B5141" s="84" t="s">
        <v>14234</v>
      </c>
      <c r="C5141" s="84">
        <v>2</v>
      </c>
      <c r="D5141" s="122">
        <v>1.3445042761528665E-3</v>
      </c>
      <c r="E5141" s="122">
        <v>3.0914910942679512</v>
      </c>
      <c r="F5141" s="84" t="s">
        <v>12048</v>
      </c>
      <c r="G5141" s="84" t="b">
        <v>0</v>
      </c>
      <c r="H5141" s="84" t="b">
        <v>0</v>
      </c>
      <c r="I5141" s="84" t="b">
        <v>0</v>
      </c>
      <c r="J5141" s="84" t="b">
        <v>0</v>
      </c>
      <c r="K5141" s="84" t="b">
        <v>0</v>
      </c>
      <c r="L5141" s="84" t="b">
        <v>0</v>
      </c>
    </row>
    <row r="5142" spans="1:12" x14ac:dyDescent="0.25">
      <c r="A5142" s="84" t="s">
        <v>14234</v>
      </c>
      <c r="B5142" s="84" t="s">
        <v>15579</v>
      </c>
      <c r="C5142" s="84">
        <v>2</v>
      </c>
      <c r="D5142" s="122">
        <v>1.3445042761528665E-3</v>
      </c>
      <c r="E5142" s="122">
        <v>3.0914910942679512</v>
      </c>
      <c r="F5142" s="84" t="s">
        <v>12048</v>
      </c>
      <c r="G5142" s="84" t="b">
        <v>0</v>
      </c>
      <c r="H5142" s="84" t="b">
        <v>0</v>
      </c>
      <c r="I5142" s="84" t="b">
        <v>0</v>
      </c>
      <c r="J5142" s="84" t="b">
        <v>0</v>
      </c>
      <c r="K5142" s="84" t="b">
        <v>0</v>
      </c>
      <c r="L5142" s="84" t="b">
        <v>0</v>
      </c>
    </row>
    <row r="5143" spans="1:12" x14ac:dyDescent="0.25">
      <c r="A5143" s="84" t="s">
        <v>15579</v>
      </c>
      <c r="B5143" s="84" t="s">
        <v>14802</v>
      </c>
      <c r="C5143" s="84">
        <v>2</v>
      </c>
      <c r="D5143" s="122">
        <v>1.3445042761528665E-3</v>
      </c>
      <c r="E5143" s="122">
        <v>2.79046109860397</v>
      </c>
      <c r="F5143" s="84" t="s">
        <v>12048</v>
      </c>
      <c r="G5143" s="84" t="b">
        <v>0</v>
      </c>
      <c r="H5143" s="84" t="b">
        <v>0</v>
      </c>
      <c r="I5143" s="84" t="b">
        <v>0</v>
      </c>
      <c r="J5143" s="84" t="b">
        <v>0</v>
      </c>
      <c r="K5143" s="84" t="b">
        <v>0</v>
      </c>
      <c r="L5143" s="84" t="b">
        <v>0</v>
      </c>
    </row>
    <row r="5144" spans="1:12" x14ac:dyDescent="0.25">
      <c r="A5144" s="84" t="s">
        <v>14802</v>
      </c>
      <c r="B5144" s="84" t="s">
        <v>866</v>
      </c>
      <c r="C5144" s="84">
        <v>2</v>
      </c>
      <c r="D5144" s="122">
        <v>1.3445042761528665E-3</v>
      </c>
      <c r="E5144" s="122">
        <v>1.0540645963273274</v>
      </c>
      <c r="F5144" s="84" t="s">
        <v>12048</v>
      </c>
      <c r="G5144" s="84" t="b">
        <v>0</v>
      </c>
      <c r="H5144" s="84" t="b">
        <v>0</v>
      </c>
      <c r="I5144" s="84" t="b">
        <v>0</v>
      </c>
      <c r="J5144" s="84" t="b">
        <v>0</v>
      </c>
      <c r="K5144" s="84" t="b">
        <v>0</v>
      </c>
      <c r="L5144" s="84" t="b">
        <v>0</v>
      </c>
    </row>
    <row r="5145" spans="1:12" x14ac:dyDescent="0.25">
      <c r="A5145" s="84" t="s">
        <v>866</v>
      </c>
      <c r="B5145" s="84" t="s">
        <v>14802</v>
      </c>
      <c r="C5145" s="84">
        <v>2</v>
      </c>
      <c r="D5145" s="122">
        <v>1.3445042761528665E-3</v>
      </c>
      <c r="E5145" s="122">
        <v>1.0461681154812936</v>
      </c>
      <c r="F5145" s="84" t="s">
        <v>12048</v>
      </c>
      <c r="G5145" s="84" t="b">
        <v>0</v>
      </c>
      <c r="H5145" s="84" t="b">
        <v>0</v>
      </c>
      <c r="I5145" s="84" t="b">
        <v>0</v>
      </c>
      <c r="J5145" s="84" t="b">
        <v>0</v>
      </c>
      <c r="K5145" s="84" t="b">
        <v>0</v>
      </c>
      <c r="L5145" s="84" t="b">
        <v>0</v>
      </c>
    </row>
    <row r="5146" spans="1:12" x14ac:dyDescent="0.25">
      <c r="A5146" s="84" t="s">
        <v>14802</v>
      </c>
      <c r="B5146" s="84" t="s">
        <v>2917</v>
      </c>
      <c r="C5146" s="84">
        <v>2</v>
      </c>
      <c r="D5146" s="122">
        <v>1.3445042761528665E-3</v>
      </c>
      <c r="E5146" s="122">
        <v>1.0621073165827415</v>
      </c>
      <c r="F5146" s="84" t="s">
        <v>12048</v>
      </c>
      <c r="G5146" s="84" t="b">
        <v>0</v>
      </c>
      <c r="H5146" s="84" t="b">
        <v>0</v>
      </c>
      <c r="I5146" s="84" t="b">
        <v>0</v>
      </c>
      <c r="J5146" s="84" t="b">
        <v>0</v>
      </c>
      <c r="K5146" s="84" t="b">
        <v>0</v>
      </c>
      <c r="L5146" s="84" t="b">
        <v>0</v>
      </c>
    </row>
    <row r="5147" spans="1:12" x14ac:dyDescent="0.25">
      <c r="A5147" s="84" t="s">
        <v>15575</v>
      </c>
      <c r="B5147" s="84" t="s">
        <v>15576</v>
      </c>
      <c r="C5147" s="84">
        <v>2</v>
      </c>
      <c r="D5147" s="122">
        <v>1.3445042761528665E-3</v>
      </c>
      <c r="E5147" s="122">
        <v>3.0914910942679512</v>
      </c>
      <c r="F5147" s="84" t="s">
        <v>12048</v>
      </c>
      <c r="G5147" s="84" t="b">
        <v>0</v>
      </c>
      <c r="H5147" s="84" t="b">
        <v>0</v>
      </c>
      <c r="I5147" s="84" t="b">
        <v>0</v>
      </c>
      <c r="J5147" s="84" t="b">
        <v>0</v>
      </c>
      <c r="K5147" s="84" t="b">
        <v>0</v>
      </c>
      <c r="L5147" s="84" t="b">
        <v>0</v>
      </c>
    </row>
    <row r="5148" spans="1:12" x14ac:dyDescent="0.25">
      <c r="A5148" s="84" t="s">
        <v>15576</v>
      </c>
      <c r="B5148" s="84" t="s">
        <v>14244</v>
      </c>
      <c r="C5148" s="84">
        <v>2</v>
      </c>
      <c r="D5148" s="122">
        <v>1.3445042761528665E-3</v>
      </c>
      <c r="E5148" s="122">
        <v>2.0914910942679512</v>
      </c>
      <c r="F5148" s="84" t="s">
        <v>12048</v>
      </c>
      <c r="G5148" s="84" t="b">
        <v>0</v>
      </c>
      <c r="H5148" s="84" t="b">
        <v>0</v>
      </c>
      <c r="I5148" s="84" t="b">
        <v>0</v>
      </c>
      <c r="J5148" s="84" t="b">
        <v>0</v>
      </c>
      <c r="K5148" s="84" t="b">
        <v>0</v>
      </c>
      <c r="L5148" s="84" t="b">
        <v>0</v>
      </c>
    </row>
    <row r="5149" spans="1:12" x14ac:dyDescent="0.25">
      <c r="A5149" s="84" t="s">
        <v>14504</v>
      </c>
      <c r="B5149" s="84" t="s">
        <v>14366</v>
      </c>
      <c r="C5149" s="84">
        <v>2</v>
      </c>
      <c r="D5149" s="122">
        <v>1.3445042761528665E-3</v>
      </c>
      <c r="E5149" s="122">
        <v>2.6143698395482886</v>
      </c>
      <c r="F5149" s="84" t="s">
        <v>12048</v>
      </c>
      <c r="G5149" s="84" t="b">
        <v>0</v>
      </c>
      <c r="H5149" s="84" t="b">
        <v>0</v>
      </c>
      <c r="I5149" s="84" t="b">
        <v>0</v>
      </c>
      <c r="J5149" s="84" t="b">
        <v>0</v>
      </c>
      <c r="K5149" s="84" t="b">
        <v>0</v>
      </c>
      <c r="L5149" s="84" t="b">
        <v>0</v>
      </c>
    </row>
    <row r="5150" spans="1:12" x14ac:dyDescent="0.25">
      <c r="A5150" s="84" t="s">
        <v>14366</v>
      </c>
      <c r="B5150" s="84" t="s">
        <v>15574</v>
      </c>
      <c r="C5150" s="84">
        <v>2</v>
      </c>
      <c r="D5150" s="122">
        <v>1.3445042761528665E-3</v>
      </c>
      <c r="E5150" s="122">
        <v>3.0914910942679512</v>
      </c>
      <c r="F5150" s="84" t="s">
        <v>12048</v>
      </c>
      <c r="G5150" s="84" t="b">
        <v>0</v>
      </c>
      <c r="H5150" s="84" t="b">
        <v>0</v>
      </c>
      <c r="I5150" s="84" t="b">
        <v>0</v>
      </c>
      <c r="J5150" s="84" t="b">
        <v>0</v>
      </c>
      <c r="K5150" s="84" t="b">
        <v>0</v>
      </c>
      <c r="L5150" s="84" t="b">
        <v>0</v>
      </c>
    </row>
    <row r="5151" spans="1:12" x14ac:dyDescent="0.25">
      <c r="A5151" s="84" t="s">
        <v>15574</v>
      </c>
      <c r="B5151" s="84" t="s">
        <v>14801</v>
      </c>
      <c r="C5151" s="84">
        <v>2</v>
      </c>
      <c r="D5151" s="122">
        <v>1.3445042761528665E-3</v>
      </c>
      <c r="E5151" s="122">
        <v>2.79046109860397</v>
      </c>
      <c r="F5151" s="84" t="s">
        <v>12048</v>
      </c>
      <c r="G5151" s="84" t="b">
        <v>0</v>
      </c>
      <c r="H5151" s="84" t="b">
        <v>0</v>
      </c>
      <c r="I5151" s="84" t="b">
        <v>0</v>
      </c>
      <c r="J5151" s="84" t="b">
        <v>0</v>
      </c>
      <c r="K5151" s="84" t="b">
        <v>0</v>
      </c>
      <c r="L5151" s="84" t="b">
        <v>0</v>
      </c>
    </row>
    <row r="5152" spans="1:12" x14ac:dyDescent="0.25">
      <c r="A5152" s="84" t="s">
        <v>14418</v>
      </c>
      <c r="B5152" s="84" t="s">
        <v>14420</v>
      </c>
      <c r="C5152" s="84">
        <v>2</v>
      </c>
      <c r="D5152" s="122">
        <v>1.3445042761528665E-3</v>
      </c>
      <c r="E5152" s="122">
        <v>1.8873711116120262</v>
      </c>
      <c r="F5152" s="84" t="s">
        <v>12048</v>
      </c>
      <c r="G5152" s="84" t="b">
        <v>0</v>
      </c>
      <c r="H5152" s="84" t="b">
        <v>0</v>
      </c>
      <c r="I5152" s="84" t="b">
        <v>0</v>
      </c>
      <c r="J5152" s="84" t="b">
        <v>0</v>
      </c>
      <c r="K5152" s="84" t="b">
        <v>0</v>
      </c>
      <c r="L5152" s="84" t="b">
        <v>0</v>
      </c>
    </row>
    <row r="5153" spans="1:12" x14ac:dyDescent="0.25">
      <c r="A5153" s="84" t="s">
        <v>14420</v>
      </c>
      <c r="B5153" s="84" t="s">
        <v>14801</v>
      </c>
      <c r="C5153" s="84">
        <v>2</v>
      </c>
      <c r="D5153" s="122">
        <v>1.3445042761528665E-3</v>
      </c>
      <c r="E5153" s="122">
        <v>2.1884011072760075</v>
      </c>
      <c r="F5153" s="84" t="s">
        <v>12048</v>
      </c>
      <c r="G5153" s="84" t="b">
        <v>0</v>
      </c>
      <c r="H5153" s="84" t="b">
        <v>0</v>
      </c>
      <c r="I5153" s="84" t="b">
        <v>0</v>
      </c>
      <c r="J5153" s="84" t="b">
        <v>0</v>
      </c>
      <c r="K5153" s="84" t="b">
        <v>0</v>
      </c>
      <c r="L5153" s="84" t="b">
        <v>0</v>
      </c>
    </row>
    <row r="5154" spans="1:12" x14ac:dyDescent="0.25">
      <c r="A5154" s="84" t="s">
        <v>12258</v>
      </c>
      <c r="B5154" s="84" t="s">
        <v>14341</v>
      </c>
      <c r="C5154" s="84">
        <v>2</v>
      </c>
      <c r="D5154" s="122">
        <v>1.3445042761528665E-3</v>
      </c>
      <c r="E5154" s="122">
        <v>1.2387062255874033</v>
      </c>
      <c r="F5154" s="84" t="s">
        <v>12048</v>
      </c>
      <c r="G5154" s="84" t="b">
        <v>0</v>
      </c>
      <c r="H5154" s="84" t="b">
        <v>0</v>
      </c>
      <c r="I5154" s="84" t="b">
        <v>0</v>
      </c>
      <c r="J5154" s="84" t="b">
        <v>0</v>
      </c>
      <c r="K5154" s="84" t="b">
        <v>0</v>
      </c>
      <c r="L5154" s="84" t="b">
        <v>0</v>
      </c>
    </row>
    <row r="5155" spans="1:12" x14ac:dyDescent="0.25">
      <c r="A5155" s="84" t="s">
        <v>14341</v>
      </c>
      <c r="B5155" s="84" t="s">
        <v>2922</v>
      </c>
      <c r="C5155" s="84">
        <v>2</v>
      </c>
      <c r="D5155" s="122">
        <v>1.3445042761528665E-3</v>
      </c>
      <c r="E5155" s="122">
        <v>1.2387062255874033</v>
      </c>
      <c r="F5155" s="84" t="s">
        <v>12048</v>
      </c>
      <c r="G5155" s="84" t="b">
        <v>0</v>
      </c>
      <c r="H5155" s="84" t="b">
        <v>0</v>
      </c>
      <c r="I5155" s="84" t="b">
        <v>0</v>
      </c>
      <c r="J5155" s="84" t="b">
        <v>0</v>
      </c>
      <c r="K5155" s="84" t="b">
        <v>0</v>
      </c>
      <c r="L5155" s="84" t="b">
        <v>0</v>
      </c>
    </row>
    <row r="5156" spans="1:12" x14ac:dyDescent="0.25">
      <c r="A5156" s="84" t="s">
        <v>15571</v>
      </c>
      <c r="B5156" s="84" t="s">
        <v>15572</v>
      </c>
      <c r="C5156" s="84">
        <v>2</v>
      </c>
      <c r="D5156" s="122">
        <v>1.3445042761528665E-3</v>
      </c>
      <c r="E5156" s="122">
        <v>3.0914910942679512</v>
      </c>
      <c r="F5156" s="84" t="s">
        <v>12048</v>
      </c>
      <c r="G5156" s="84" t="b">
        <v>0</v>
      </c>
      <c r="H5156" s="84" t="b">
        <v>0</v>
      </c>
      <c r="I5156" s="84" t="b">
        <v>0</v>
      </c>
      <c r="J5156" s="84" t="b">
        <v>0</v>
      </c>
      <c r="K5156" s="84" t="b">
        <v>0</v>
      </c>
      <c r="L5156" s="84" t="b">
        <v>0</v>
      </c>
    </row>
    <row r="5157" spans="1:12" x14ac:dyDescent="0.25">
      <c r="A5157" s="84" t="s">
        <v>15572</v>
      </c>
      <c r="B5157" s="84" t="s">
        <v>15573</v>
      </c>
      <c r="C5157" s="84">
        <v>2</v>
      </c>
      <c r="D5157" s="122">
        <v>1.3445042761528665E-3</v>
      </c>
      <c r="E5157" s="122">
        <v>3.0914910942679512</v>
      </c>
      <c r="F5157" s="84" t="s">
        <v>12048</v>
      </c>
      <c r="G5157" s="84" t="b">
        <v>0</v>
      </c>
      <c r="H5157" s="84" t="b">
        <v>0</v>
      </c>
      <c r="I5157" s="84" t="b">
        <v>0</v>
      </c>
      <c r="J5157" s="84" t="b">
        <v>0</v>
      </c>
      <c r="K5157" s="84" t="b">
        <v>0</v>
      </c>
      <c r="L5157" s="84" t="b">
        <v>0</v>
      </c>
    </row>
    <row r="5158" spans="1:12" x14ac:dyDescent="0.25">
      <c r="A5158" s="84" t="s">
        <v>15573</v>
      </c>
      <c r="B5158" s="84" t="s">
        <v>14244</v>
      </c>
      <c r="C5158" s="84">
        <v>2</v>
      </c>
      <c r="D5158" s="122">
        <v>1.3445042761528665E-3</v>
      </c>
      <c r="E5158" s="122">
        <v>2.0914910942679512</v>
      </c>
      <c r="F5158" s="84" t="s">
        <v>12048</v>
      </c>
      <c r="G5158" s="84" t="b">
        <v>0</v>
      </c>
      <c r="H5158" s="84" t="b">
        <v>0</v>
      </c>
      <c r="I5158" s="84" t="b">
        <v>0</v>
      </c>
      <c r="J5158" s="84" t="b">
        <v>0</v>
      </c>
      <c r="K5158" s="84" t="b">
        <v>0</v>
      </c>
      <c r="L5158" s="84" t="b">
        <v>0</v>
      </c>
    </row>
    <row r="5159" spans="1:12" x14ac:dyDescent="0.25">
      <c r="A5159" s="84" t="s">
        <v>14567</v>
      </c>
      <c r="B5159" s="84" t="s">
        <v>14798</v>
      </c>
      <c r="C5159" s="84">
        <v>2</v>
      </c>
      <c r="D5159" s="122">
        <v>1.3445042761528665E-3</v>
      </c>
      <c r="E5159" s="122">
        <v>2.79046109860397</v>
      </c>
      <c r="F5159" s="84" t="s">
        <v>12048</v>
      </c>
      <c r="G5159" s="84" t="b">
        <v>0</v>
      </c>
      <c r="H5159" s="84" t="b">
        <v>0</v>
      </c>
      <c r="I5159" s="84" t="b">
        <v>0</v>
      </c>
      <c r="J5159" s="84" t="b">
        <v>0</v>
      </c>
      <c r="K5159" s="84" t="b">
        <v>0</v>
      </c>
      <c r="L5159" s="84" t="b">
        <v>0</v>
      </c>
    </row>
    <row r="5160" spans="1:12" x14ac:dyDescent="0.25">
      <c r="A5160" s="84" t="s">
        <v>14798</v>
      </c>
      <c r="B5160" s="84" t="s">
        <v>15570</v>
      </c>
      <c r="C5160" s="84">
        <v>2</v>
      </c>
      <c r="D5160" s="122">
        <v>1.3445042761528665E-3</v>
      </c>
      <c r="E5160" s="122">
        <v>2.79046109860397</v>
      </c>
      <c r="F5160" s="84" t="s">
        <v>12048</v>
      </c>
      <c r="G5160" s="84" t="b">
        <v>0</v>
      </c>
      <c r="H5160" s="84" t="b">
        <v>0</v>
      </c>
      <c r="I5160" s="84" t="b">
        <v>0</v>
      </c>
      <c r="J5160" s="84" t="b">
        <v>0</v>
      </c>
      <c r="K5160" s="84" t="b">
        <v>0</v>
      </c>
      <c r="L5160" s="84" t="b">
        <v>0</v>
      </c>
    </row>
    <row r="5161" spans="1:12" x14ac:dyDescent="0.25">
      <c r="A5161" s="84" t="s">
        <v>15570</v>
      </c>
      <c r="B5161" s="84" t="s">
        <v>14544</v>
      </c>
      <c r="C5161" s="84">
        <v>2</v>
      </c>
      <c r="D5161" s="122">
        <v>1.3445042761528665E-3</v>
      </c>
      <c r="E5161" s="122">
        <v>2.79046109860397</v>
      </c>
      <c r="F5161" s="84" t="s">
        <v>12048</v>
      </c>
      <c r="G5161" s="84" t="b">
        <v>0</v>
      </c>
      <c r="H5161" s="84" t="b">
        <v>0</v>
      </c>
      <c r="I5161" s="84" t="b">
        <v>0</v>
      </c>
      <c r="J5161" s="84" t="b">
        <v>0</v>
      </c>
      <c r="K5161" s="84" t="b">
        <v>0</v>
      </c>
      <c r="L5161" s="84" t="b">
        <v>0</v>
      </c>
    </row>
    <row r="5162" spans="1:12" x14ac:dyDescent="0.25">
      <c r="A5162" s="84" t="s">
        <v>14544</v>
      </c>
      <c r="B5162" s="84" t="s">
        <v>14799</v>
      </c>
      <c r="C5162" s="84">
        <v>2</v>
      </c>
      <c r="D5162" s="122">
        <v>1.3445042761528665E-3</v>
      </c>
      <c r="E5162" s="122">
        <v>2.4894311029399887</v>
      </c>
      <c r="F5162" s="84" t="s">
        <v>12048</v>
      </c>
      <c r="G5162" s="84" t="b">
        <v>0</v>
      </c>
      <c r="H5162" s="84" t="b">
        <v>0</v>
      </c>
      <c r="I5162" s="84" t="b">
        <v>0</v>
      </c>
      <c r="J5162" s="84" t="b">
        <v>0</v>
      </c>
      <c r="K5162" s="84" t="b">
        <v>0</v>
      </c>
      <c r="L5162" s="84" t="b">
        <v>0</v>
      </c>
    </row>
    <row r="5163" spans="1:12" x14ac:dyDescent="0.25">
      <c r="A5163" s="84" t="s">
        <v>14799</v>
      </c>
      <c r="B5163" s="84" t="s">
        <v>866</v>
      </c>
      <c r="C5163" s="84">
        <v>2</v>
      </c>
      <c r="D5163" s="122">
        <v>1.3445042761528665E-3</v>
      </c>
      <c r="E5163" s="122">
        <v>1.0540645963273274</v>
      </c>
      <c r="F5163" s="84" t="s">
        <v>12048</v>
      </c>
      <c r="G5163" s="84" t="b">
        <v>0</v>
      </c>
      <c r="H5163" s="84" t="b">
        <v>0</v>
      </c>
      <c r="I5163" s="84" t="b">
        <v>0</v>
      </c>
      <c r="J5163" s="84" t="b">
        <v>0</v>
      </c>
      <c r="K5163" s="84" t="b">
        <v>0</v>
      </c>
      <c r="L5163" s="84" t="b">
        <v>0</v>
      </c>
    </row>
    <row r="5164" spans="1:12" x14ac:dyDescent="0.25">
      <c r="A5164" s="84" t="s">
        <v>866</v>
      </c>
      <c r="B5164" s="84" t="s">
        <v>14798</v>
      </c>
      <c r="C5164" s="84">
        <v>2</v>
      </c>
      <c r="D5164" s="122">
        <v>1.3445042761528665E-3</v>
      </c>
      <c r="E5164" s="122">
        <v>1.0461681154812936</v>
      </c>
      <c r="F5164" s="84" t="s">
        <v>12048</v>
      </c>
      <c r="G5164" s="84" t="b">
        <v>0</v>
      </c>
      <c r="H5164" s="84" t="b">
        <v>0</v>
      </c>
      <c r="I5164" s="84" t="b">
        <v>0</v>
      </c>
      <c r="J5164" s="84" t="b">
        <v>0</v>
      </c>
      <c r="K5164" s="84" t="b">
        <v>0</v>
      </c>
      <c r="L5164" s="84" t="b">
        <v>0</v>
      </c>
    </row>
    <row r="5165" spans="1:12" x14ac:dyDescent="0.25">
      <c r="A5165" s="84" t="s">
        <v>14798</v>
      </c>
      <c r="B5165" s="84" t="s">
        <v>2917</v>
      </c>
      <c r="C5165" s="84">
        <v>2</v>
      </c>
      <c r="D5165" s="122">
        <v>1.3445042761528665E-3</v>
      </c>
      <c r="E5165" s="122">
        <v>1.0621073165827415</v>
      </c>
      <c r="F5165" s="84" t="s">
        <v>12048</v>
      </c>
      <c r="G5165" s="84" t="b">
        <v>0</v>
      </c>
      <c r="H5165" s="84" t="b">
        <v>0</v>
      </c>
      <c r="I5165" s="84" t="b">
        <v>0</v>
      </c>
      <c r="J5165" s="84" t="b">
        <v>0</v>
      </c>
      <c r="K5165" s="84" t="b">
        <v>0</v>
      </c>
      <c r="L5165" s="84" t="b">
        <v>0</v>
      </c>
    </row>
    <row r="5166" spans="1:12" x14ac:dyDescent="0.25">
      <c r="A5166" s="84" t="s">
        <v>15566</v>
      </c>
      <c r="B5166" s="84" t="s">
        <v>14505</v>
      </c>
      <c r="C5166" s="84">
        <v>2</v>
      </c>
      <c r="D5166" s="122">
        <v>1.3445042761528665E-3</v>
      </c>
      <c r="E5166" s="122">
        <v>2.6143698395482886</v>
      </c>
      <c r="F5166" s="84" t="s">
        <v>12048</v>
      </c>
      <c r="G5166" s="84" t="b">
        <v>0</v>
      </c>
      <c r="H5166" s="84" t="b">
        <v>0</v>
      </c>
      <c r="I5166" s="84" t="b">
        <v>0</v>
      </c>
      <c r="J5166" s="84" t="b">
        <v>0</v>
      </c>
      <c r="K5166" s="84" t="b">
        <v>0</v>
      </c>
      <c r="L5166" s="84" t="b">
        <v>0</v>
      </c>
    </row>
    <row r="5167" spans="1:12" x14ac:dyDescent="0.25">
      <c r="A5167" s="84" t="s">
        <v>14505</v>
      </c>
      <c r="B5167" s="84" t="s">
        <v>15567</v>
      </c>
      <c r="C5167" s="84">
        <v>2</v>
      </c>
      <c r="D5167" s="122">
        <v>1.3445042761528665E-3</v>
      </c>
      <c r="E5167" s="122">
        <v>2.6143698395482886</v>
      </c>
      <c r="F5167" s="84" t="s">
        <v>12048</v>
      </c>
      <c r="G5167" s="84" t="b">
        <v>0</v>
      </c>
      <c r="H5167" s="84" t="b">
        <v>0</v>
      </c>
      <c r="I5167" s="84" t="b">
        <v>0</v>
      </c>
      <c r="J5167" s="84" t="b">
        <v>0</v>
      </c>
      <c r="K5167" s="84" t="b">
        <v>0</v>
      </c>
      <c r="L5167" s="84" t="b">
        <v>0</v>
      </c>
    </row>
    <row r="5168" spans="1:12" x14ac:dyDescent="0.25">
      <c r="A5168" s="84" t="s">
        <v>15567</v>
      </c>
      <c r="B5168" s="84" t="s">
        <v>14325</v>
      </c>
      <c r="C5168" s="84">
        <v>2</v>
      </c>
      <c r="D5168" s="122">
        <v>1.3445042761528665E-3</v>
      </c>
      <c r="E5168" s="122">
        <v>2.3133398438843074</v>
      </c>
      <c r="F5168" s="84" t="s">
        <v>12048</v>
      </c>
      <c r="G5168" s="84" t="b">
        <v>0</v>
      </c>
      <c r="H5168" s="84" t="b">
        <v>0</v>
      </c>
      <c r="I5168" s="84" t="b">
        <v>0</v>
      </c>
      <c r="J5168" s="84" t="b">
        <v>0</v>
      </c>
      <c r="K5168" s="84" t="b">
        <v>0</v>
      </c>
      <c r="L5168" s="84" t="b">
        <v>0</v>
      </c>
    </row>
    <row r="5169" spans="1:12" x14ac:dyDescent="0.25">
      <c r="A5169" s="84" t="s">
        <v>14420</v>
      </c>
      <c r="B5169" s="84" t="s">
        <v>14200</v>
      </c>
      <c r="C5169" s="84">
        <v>2</v>
      </c>
      <c r="D5169" s="122">
        <v>1.3445042761528665E-3</v>
      </c>
      <c r="E5169" s="122">
        <v>2.1884011072760075</v>
      </c>
      <c r="F5169" s="84" t="s">
        <v>12048</v>
      </c>
      <c r="G5169" s="84" t="b">
        <v>0</v>
      </c>
      <c r="H5169" s="84" t="b">
        <v>0</v>
      </c>
      <c r="I5169" s="84" t="b">
        <v>0</v>
      </c>
      <c r="J5169" s="84" t="b">
        <v>0</v>
      </c>
      <c r="K5169" s="84" t="b">
        <v>0</v>
      </c>
      <c r="L5169" s="84" t="b">
        <v>0</v>
      </c>
    </row>
    <row r="5170" spans="1:12" x14ac:dyDescent="0.25">
      <c r="A5170" s="84" t="s">
        <v>14200</v>
      </c>
      <c r="B5170" s="84" t="s">
        <v>15568</v>
      </c>
      <c r="C5170" s="84">
        <v>2</v>
      </c>
      <c r="D5170" s="122">
        <v>1.3445042761528665E-3</v>
      </c>
      <c r="E5170" s="122">
        <v>2.79046109860397</v>
      </c>
      <c r="F5170" s="84" t="s">
        <v>12048</v>
      </c>
      <c r="G5170" s="84" t="b">
        <v>0</v>
      </c>
      <c r="H5170" s="84" t="b">
        <v>0</v>
      </c>
      <c r="I5170" s="84" t="b">
        <v>0</v>
      </c>
      <c r="J5170" s="84" t="b">
        <v>0</v>
      </c>
      <c r="K5170" s="84" t="b">
        <v>0</v>
      </c>
      <c r="L5170" s="84" t="b">
        <v>0</v>
      </c>
    </row>
    <row r="5171" spans="1:12" x14ac:dyDescent="0.25">
      <c r="A5171" s="84" t="s">
        <v>15568</v>
      </c>
      <c r="B5171" s="84" t="s">
        <v>14325</v>
      </c>
      <c r="C5171" s="84">
        <v>2</v>
      </c>
      <c r="D5171" s="122">
        <v>1.3445042761528665E-3</v>
      </c>
      <c r="E5171" s="122">
        <v>2.3133398438843074</v>
      </c>
      <c r="F5171" s="84" t="s">
        <v>12048</v>
      </c>
      <c r="G5171" s="84" t="b">
        <v>0</v>
      </c>
      <c r="H5171" s="84" t="b">
        <v>0</v>
      </c>
      <c r="I5171" s="84" t="b">
        <v>0</v>
      </c>
      <c r="J5171" s="84" t="b">
        <v>0</v>
      </c>
      <c r="K5171" s="84" t="b">
        <v>0</v>
      </c>
      <c r="L5171" s="84" t="b">
        <v>0</v>
      </c>
    </row>
    <row r="5172" spans="1:12" x14ac:dyDescent="0.25">
      <c r="A5172" s="84" t="s">
        <v>14325</v>
      </c>
      <c r="B5172" s="84" t="s">
        <v>15569</v>
      </c>
      <c r="C5172" s="84">
        <v>2</v>
      </c>
      <c r="D5172" s="122">
        <v>1.3445042761528665E-3</v>
      </c>
      <c r="E5172" s="122">
        <v>2.3133398438843074</v>
      </c>
      <c r="F5172" s="84" t="s">
        <v>12048</v>
      </c>
      <c r="G5172" s="84" t="b">
        <v>0</v>
      </c>
      <c r="H5172" s="84" t="b">
        <v>0</v>
      </c>
      <c r="I5172" s="84" t="b">
        <v>0</v>
      </c>
      <c r="J5172" s="84" t="b">
        <v>0</v>
      </c>
      <c r="K5172" s="84" t="b">
        <v>0</v>
      </c>
      <c r="L5172" s="84" t="b">
        <v>0</v>
      </c>
    </row>
    <row r="5173" spans="1:12" x14ac:dyDescent="0.25">
      <c r="A5173" s="84" t="s">
        <v>15569</v>
      </c>
      <c r="B5173" s="84" t="s">
        <v>866</v>
      </c>
      <c r="C5173" s="84">
        <v>2</v>
      </c>
      <c r="D5173" s="122">
        <v>1.3445042761528665E-3</v>
      </c>
      <c r="E5173" s="122">
        <v>1.3550945919913087</v>
      </c>
      <c r="F5173" s="84" t="s">
        <v>12048</v>
      </c>
      <c r="G5173" s="84" t="b">
        <v>0</v>
      </c>
      <c r="H5173" s="84" t="b">
        <v>0</v>
      </c>
      <c r="I5173" s="84" t="b">
        <v>0</v>
      </c>
      <c r="J5173" s="84" t="b">
        <v>0</v>
      </c>
      <c r="K5173" s="84" t="b">
        <v>0</v>
      </c>
      <c r="L5173" s="84" t="b">
        <v>0</v>
      </c>
    </row>
    <row r="5174" spans="1:12" x14ac:dyDescent="0.25">
      <c r="A5174" s="84" t="s">
        <v>14789</v>
      </c>
      <c r="B5174" s="84" t="s">
        <v>15561</v>
      </c>
      <c r="C5174" s="84">
        <v>2</v>
      </c>
      <c r="D5174" s="122">
        <v>1.3445042761528665E-3</v>
      </c>
      <c r="E5174" s="122">
        <v>2.79046109860397</v>
      </c>
      <c r="F5174" s="84" t="s">
        <v>12048</v>
      </c>
      <c r="G5174" s="84" t="b">
        <v>0</v>
      </c>
      <c r="H5174" s="84" t="b">
        <v>0</v>
      </c>
      <c r="I5174" s="84" t="b">
        <v>0</v>
      </c>
      <c r="J5174" s="84" t="b">
        <v>0</v>
      </c>
      <c r="K5174" s="84" t="b">
        <v>0</v>
      </c>
      <c r="L5174" s="84" t="b">
        <v>0</v>
      </c>
    </row>
    <row r="5175" spans="1:12" x14ac:dyDescent="0.25">
      <c r="A5175" s="84" t="s">
        <v>15561</v>
      </c>
      <c r="B5175" s="84" t="s">
        <v>14204</v>
      </c>
      <c r="C5175" s="84">
        <v>2</v>
      </c>
      <c r="D5175" s="122">
        <v>1.3445042761528665E-3</v>
      </c>
      <c r="E5175" s="122">
        <v>2.4382785804926073</v>
      </c>
      <c r="F5175" s="84" t="s">
        <v>12048</v>
      </c>
      <c r="G5175" s="84" t="b">
        <v>0</v>
      </c>
      <c r="H5175" s="84" t="b">
        <v>0</v>
      </c>
      <c r="I5175" s="84" t="b">
        <v>0</v>
      </c>
      <c r="J5175" s="84" t="b">
        <v>0</v>
      </c>
      <c r="K5175" s="84" t="b">
        <v>0</v>
      </c>
      <c r="L5175" s="84" t="b">
        <v>0</v>
      </c>
    </row>
    <row r="5176" spans="1:12" x14ac:dyDescent="0.25">
      <c r="A5176" s="84" t="s">
        <v>14204</v>
      </c>
      <c r="B5176" s="84" t="s">
        <v>14369</v>
      </c>
      <c r="C5176" s="84">
        <v>2</v>
      </c>
      <c r="D5176" s="122">
        <v>1.3445042761528665E-3</v>
      </c>
      <c r="E5176" s="122">
        <v>1.7393085761565885</v>
      </c>
      <c r="F5176" s="84" t="s">
        <v>12048</v>
      </c>
      <c r="G5176" s="84" t="b">
        <v>0</v>
      </c>
      <c r="H5176" s="84" t="b">
        <v>0</v>
      </c>
      <c r="I5176" s="84" t="b">
        <v>0</v>
      </c>
      <c r="J5176" s="84" t="b">
        <v>0</v>
      </c>
      <c r="K5176" s="84" t="b">
        <v>0</v>
      </c>
      <c r="L5176" s="84" t="b">
        <v>0</v>
      </c>
    </row>
    <row r="5177" spans="1:12" x14ac:dyDescent="0.25">
      <c r="A5177" s="84" t="s">
        <v>14369</v>
      </c>
      <c r="B5177" s="84" t="s">
        <v>15562</v>
      </c>
      <c r="C5177" s="84">
        <v>2</v>
      </c>
      <c r="D5177" s="122">
        <v>1.3445042761528665E-3</v>
      </c>
      <c r="E5177" s="122">
        <v>2.3925210899319325</v>
      </c>
      <c r="F5177" s="84" t="s">
        <v>12048</v>
      </c>
      <c r="G5177" s="84" t="b">
        <v>0</v>
      </c>
      <c r="H5177" s="84" t="b">
        <v>0</v>
      </c>
      <c r="I5177" s="84" t="b">
        <v>0</v>
      </c>
      <c r="J5177" s="84" t="b">
        <v>0</v>
      </c>
      <c r="K5177" s="84" t="b">
        <v>0</v>
      </c>
      <c r="L5177" s="84" t="b">
        <v>0</v>
      </c>
    </row>
    <row r="5178" spans="1:12" x14ac:dyDescent="0.25">
      <c r="A5178" s="84" t="s">
        <v>15562</v>
      </c>
      <c r="B5178" s="84" t="s">
        <v>15563</v>
      </c>
      <c r="C5178" s="84">
        <v>2</v>
      </c>
      <c r="D5178" s="122">
        <v>1.3445042761528665E-3</v>
      </c>
      <c r="E5178" s="122">
        <v>3.0914910942679512</v>
      </c>
      <c r="F5178" s="84" t="s">
        <v>12048</v>
      </c>
      <c r="G5178" s="84" t="b">
        <v>0</v>
      </c>
      <c r="H5178" s="84" t="b">
        <v>0</v>
      </c>
      <c r="I5178" s="84" t="b">
        <v>0</v>
      </c>
      <c r="J5178" s="84" t="b">
        <v>0</v>
      </c>
      <c r="K5178" s="84" t="b">
        <v>0</v>
      </c>
      <c r="L5178" s="84" t="b">
        <v>0</v>
      </c>
    </row>
    <row r="5179" spans="1:12" x14ac:dyDescent="0.25">
      <c r="A5179" s="84" t="s">
        <v>15563</v>
      </c>
      <c r="B5179" s="84" t="s">
        <v>15564</v>
      </c>
      <c r="C5179" s="84">
        <v>2</v>
      </c>
      <c r="D5179" s="122">
        <v>1.3445042761528665E-3</v>
      </c>
      <c r="E5179" s="122">
        <v>3.0914910942679512</v>
      </c>
      <c r="F5179" s="84" t="s">
        <v>12048</v>
      </c>
      <c r="G5179" s="84" t="b">
        <v>0</v>
      </c>
      <c r="H5179" s="84" t="b">
        <v>0</v>
      </c>
      <c r="I5179" s="84" t="b">
        <v>0</v>
      </c>
      <c r="J5179" s="84" t="b">
        <v>0</v>
      </c>
      <c r="K5179" s="84" t="b">
        <v>0</v>
      </c>
      <c r="L5179" s="84" t="b">
        <v>0</v>
      </c>
    </row>
    <row r="5180" spans="1:12" x14ac:dyDescent="0.25">
      <c r="A5180" s="84" t="s">
        <v>15564</v>
      </c>
      <c r="B5180" s="84" t="s">
        <v>15565</v>
      </c>
      <c r="C5180" s="84">
        <v>2</v>
      </c>
      <c r="D5180" s="122">
        <v>1.3445042761528665E-3</v>
      </c>
      <c r="E5180" s="122">
        <v>3.0914910942679512</v>
      </c>
      <c r="F5180" s="84" t="s">
        <v>12048</v>
      </c>
      <c r="G5180" s="84" t="b">
        <v>0</v>
      </c>
      <c r="H5180" s="84" t="b">
        <v>0</v>
      </c>
      <c r="I5180" s="84" t="b">
        <v>0</v>
      </c>
      <c r="J5180" s="84" t="b">
        <v>0</v>
      </c>
      <c r="K5180" s="84" t="b">
        <v>0</v>
      </c>
      <c r="L5180" s="84" t="b">
        <v>0</v>
      </c>
    </row>
    <row r="5181" spans="1:12" x14ac:dyDescent="0.25">
      <c r="A5181" s="84" t="s">
        <v>15565</v>
      </c>
      <c r="B5181" s="84" t="s">
        <v>866</v>
      </c>
      <c r="C5181" s="84">
        <v>2</v>
      </c>
      <c r="D5181" s="122">
        <v>1.3445042761528665E-3</v>
      </c>
      <c r="E5181" s="122">
        <v>1.3550945919913087</v>
      </c>
      <c r="F5181" s="84" t="s">
        <v>12048</v>
      </c>
      <c r="G5181" s="84" t="b">
        <v>0</v>
      </c>
      <c r="H5181" s="84" t="b">
        <v>0</v>
      </c>
      <c r="I5181" s="84" t="b">
        <v>0</v>
      </c>
      <c r="J5181" s="84" t="b">
        <v>0</v>
      </c>
      <c r="K5181" s="84" t="b">
        <v>0</v>
      </c>
      <c r="L5181" s="84" t="b">
        <v>0</v>
      </c>
    </row>
    <row r="5182" spans="1:12" x14ac:dyDescent="0.25">
      <c r="A5182" s="84" t="s">
        <v>14789</v>
      </c>
      <c r="B5182" s="84" t="s">
        <v>14514</v>
      </c>
      <c r="C5182" s="84">
        <v>2</v>
      </c>
      <c r="D5182" s="122">
        <v>1.3445042761528665E-3</v>
      </c>
      <c r="E5182" s="122">
        <v>2.4894311029399887</v>
      </c>
      <c r="F5182" s="84" t="s">
        <v>12048</v>
      </c>
      <c r="G5182" s="84" t="b">
        <v>0</v>
      </c>
      <c r="H5182" s="84" t="b">
        <v>0</v>
      </c>
      <c r="I5182" s="84" t="b">
        <v>0</v>
      </c>
      <c r="J5182" s="84" t="b">
        <v>0</v>
      </c>
      <c r="K5182" s="84" t="b">
        <v>0</v>
      </c>
      <c r="L5182" s="84" t="b">
        <v>0</v>
      </c>
    </row>
    <row r="5183" spans="1:12" x14ac:dyDescent="0.25">
      <c r="A5183" s="84" t="s">
        <v>14514</v>
      </c>
      <c r="B5183" s="84" t="s">
        <v>15556</v>
      </c>
      <c r="C5183" s="84">
        <v>2</v>
      </c>
      <c r="D5183" s="122">
        <v>1.3445042761528665E-3</v>
      </c>
      <c r="E5183" s="122">
        <v>2.79046109860397</v>
      </c>
      <c r="F5183" s="84" t="s">
        <v>12048</v>
      </c>
      <c r="G5183" s="84" t="b">
        <v>0</v>
      </c>
      <c r="H5183" s="84" t="b">
        <v>0</v>
      </c>
      <c r="I5183" s="84" t="b">
        <v>0</v>
      </c>
      <c r="J5183" s="84" t="b">
        <v>0</v>
      </c>
      <c r="K5183" s="84" t="b">
        <v>0</v>
      </c>
      <c r="L5183" s="84" t="b">
        <v>0</v>
      </c>
    </row>
    <row r="5184" spans="1:12" x14ac:dyDescent="0.25">
      <c r="A5184" s="84" t="s">
        <v>15556</v>
      </c>
      <c r="B5184" s="84" t="s">
        <v>15557</v>
      </c>
      <c r="C5184" s="84">
        <v>2</v>
      </c>
      <c r="D5184" s="122">
        <v>1.3445042761528665E-3</v>
      </c>
      <c r="E5184" s="122">
        <v>3.0914910942679512</v>
      </c>
      <c r="F5184" s="84" t="s">
        <v>12048</v>
      </c>
      <c r="G5184" s="84" t="b">
        <v>0</v>
      </c>
      <c r="H5184" s="84" t="b">
        <v>0</v>
      </c>
      <c r="I5184" s="84" t="b">
        <v>0</v>
      </c>
      <c r="J5184" s="84" t="b">
        <v>0</v>
      </c>
      <c r="K5184" s="84" t="b">
        <v>0</v>
      </c>
      <c r="L5184" s="84" t="b">
        <v>0</v>
      </c>
    </row>
    <row r="5185" spans="1:12" x14ac:dyDescent="0.25">
      <c r="A5185" s="84" t="s">
        <v>15557</v>
      </c>
      <c r="B5185" s="84" t="s">
        <v>12374</v>
      </c>
      <c r="C5185" s="84">
        <v>2</v>
      </c>
      <c r="D5185" s="122">
        <v>1.3445042761528665E-3</v>
      </c>
      <c r="E5185" s="122">
        <v>3.0914910942679512</v>
      </c>
      <c r="F5185" s="84" t="s">
        <v>12048</v>
      </c>
      <c r="G5185" s="84" t="b">
        <v>0</v>
      </c>
      <c r="H5185" s="84" t="b">
        <v>0</v>
      </c>
      <c r="I5185" s="84" t="b">
        <v>0</v>
      </c>
      <c r="J5185" s="84" t="b">
        <v>0</v>
      </c>
      <c r="K5185" s="84" t="b">
        <v>0</v>
      </c>
      <c r="L5185" s="84" t="b">
        <v>0</v>
      </c>
    </row>
    <row r="5186" spans="1:12" x14ac:dyDescent="0.25">
      <c r="A5186" s="84" t="s">
        <v>12374</v>
      </c>
      <c r="B5186" s="84" t="s">
        <v>15558</v>
      </c>
      <c r="C5186" s="84">
        <v>2</v>
      </c>
      <c r="D5186" s="122">
        <v>1.3445042761528665E-3</v>
      </c>
      <c r="E5186" s="122">
        <v>3.0914910942679512</v>
      </c>
      <c r="F5186" s="84" t="s">
        <v>12048</v>
      </c>
      <c r="G5186" s="84" t="b">
        <v>0</v>
      </c>
      <c r="H5186" s="84" t="b">
        <v>0</v>
      </c>
      <c r="I5186" s="84" t="b">
        <v>0</v>
      </c>
      <c r="J5186" s="84" t="b">
        <v>0</v>
      </c>
      <c r="K5186" s="84" t="b">
        <v>0</v>
      </c>
      <c r="L5186" s="84" t="b">
        <v>0</v>
      </c>
    </row>
    <row r="5187" spans="1:12" x14ac:dyDescent="0.25">
      <c r="A5187" s="84" t="s">
        <v>15558</v>
      </c>
      <c r="B5187" s="84" t="s">
        <v>15559</v>
      </c>
      <c r="C5187" s="84">
        <v>2</v>
      </c>
      <c r="D5187" s="122">
        <v>1.3445042761528665E-3</v>
      </c>
      <c r="E5187" s="122">
        <v>3.0914910942679512</v>
      </c>
      <c r="F5187" s="84" t="s">
        <v>12048</v>
      </c>
      <c r="G5187" s="84" t="b">
        <v>0</v>
      </c>
      <c r="H5187" s="84" t="b">
        <v>0</v>
      </c>
      <c r="I5187" s="84" t="b">
        <v>0</v>
      </c>
      <c r="J5187" s="84" t="b">
        <v>0</v>
      </c>
      <c r="K5187" s="84" t="b">
        <v>0</v>
      </c>
      <c r="L5187" s="84" t="b">
        <v>0</v>
      </c>
    </row>
    <row r="5188" spans="1:12" x14ac:dyDescent="0.25">
      <c r="A5188" s="84" t="s">
        <v>15559</v>
      </c>
      <c r="B5188" s="84" t="s">
        <v>15560</v>
      </c>
      <c r="C5188" s="84">
        <v>2</v>
      </c>
      <c r="D5188" s="122">
        <v>1.3445042761528665E-3</v>
      </c>
      <c r="E5188" s="122">
        <v>3.0914910942679512</v>
      </c>
      <c r="F5188" s="84" t="s">
        <v>12048</v>
      </c>
      <c r="G5188" s="84" t="b">
        <v>0</v>
      </c>
      <c r="H5188" s="84" t="b">
        <v>0</v>
      </c>
      <c r="I5188" s="84" t="b">
        <v>0</v>
      </c>
      <c r="J5188" s="84" t="b">
        <v>1</v>
      </c>
      <c r="K5188" s="84" t="b">
        <v>0</v>
      </c>
      <c r="L5188" s="84" t="b">
        <v>0</v>
      </c>
    </row>
    <row r="5189" spans="1:12" x14ac:dyDescent="0.25">
      <c r="A5189" s="84" t="s">
        <v>15560</v>
      </c>
      <c r="B5189" s="84" t="s">
        <v>866</v>
      </c>
      <c r="C5189" s="84">
        <v>2</v>
      </c>
      <c r="D5189" s="122">
        <v>1.3445042761528665E-3</v>
      </c>
      <c r="E5189" s="122">
        <v>1.3550945919913087</v>
      </c>
      <c r="F5189" s="84" t="s">
        <v>12048</v>
      </c>
      <c r="G5189" s="84" t="b">
        <v>1</v>
      </c>
      <c r="H5189" s="84" t="b">
        <v>0</v>
      </c>
      <c r="I5189" s="84" t="b">
        <v>0</v>
      </c>
      <c r="J5189" s="84" t="b">
        <v>0</v>
      </c>
      <c r="K5189" s="84" t="b">
        <v>0</v>
      </c>
      <c r="L5189" s="84" t="b">
        <v>0</v>
      </c>
    </row>
    <row r="5190" spans="1:12" x14ac:dyDescent="0.25">
      <c r="A5190" s="84" t="s">
        <v>14207</v>
      </c>
      <c r="B5190" s="84" t="s">
        <v>14417</v>
      </c>
      <c r="C5190" s="84">
        <v>2</v>
      </c>
      <c r="D5190" s="122">
        <v>1.3445042761528665E-3</v>
      </c>
      <c r="E5190" s="122">
        <v>2.0914910942679512</v>
      </c>
      <c r="F5190" s="84" t="s">
        <v>12048</v>
      </c>
      <c r="G5190" s="84" t="b">
        <v>0</v>
      </c>
      <c r="H5190" s="84" t="b">
        <v>0</v>
      </c>
      <c r="I5190" s="84" t="b">
        <v>0</v>
      </c>
      <c r="J5190" s="84" t="b">
        <v>0</v>
      </c>
      <c r="K5190" s="84" t="b">
        <v>0</v>
      </c>
      <c r="L5190" s="84" t="b">
        <v>0</v>
      </c>
    </row>
    <row r="5191" spans="1:12" x14ac:dyDescent="0.25">
      <c r="A5191" s="84" t="s">
        <v>14417</v>
      </c>
      <c r="B5191" s="84" t="s">
        <v>15554</v>
      </c>
      <c r="C5191" s="84">
        <v>2</v>
      </c>
      <c r="D5191" s="122">
        <v>1.3445042761528665E-3</v>
      </c>
      <c r="E5191" s="122">
        <v>2.4894311029399887</v>
      </c>
      <c r="F5191" s="84" t="s">
        <v>12048</v>
      </c>
      <c r="G5191" s="84" t="b">
        <v>0</v>
      </c>
      <c r="H5191" s="84" t="b">
        <v>0</v>
      </c>
      <c r="I5191" s="84" t="b">
        <v>0</v>
      </c>
      <c r="J5191" s="84" t="b">
        <v>0</v>
      </c>
      <c r="K5191" s="84" t="b">
        <v>0</v>
      </c>
      <c r="L5191" s="84" t="b">
        <v>0</v>
      </c>
    </row>
    <row r="5192" spans="1:12" x14ac:dyDescent="0.25">
      <c r="A5192" s="84" t="s">
        <v>15554</v>
      </c>
      <c r="B5192" s="84" t="s">
        <v>15555</v>
      </c>
      <c r="C5192" s="84">
        <v>2</v>
      </c>
      <c r="D5192" s="122">
        <v>1.3445042761528665E-3</v>
      </c>
      <c r="E5192" s="122">
        <v>3.0914910942679512</v>
      </c>
      <c r="F5192" s="84" t="s">
        <v>12048</v>
      </c>
      <c r="G5192" s="84" t="b">
        <v>0</v>
      </c>
      <c r="H5192" s="84" t="b">
        <v>0</v>
      </c>
      <c r="I5192" s="84" t="b">
        <v>0</v>
      </c>
      <c r="J5192" s="84" t="b">
        <v>0</v>
      </c>
      <c r="K5192" s="84" t="b">
        <v>0</v>
      </c>
      <c r="L5192" s="84" t="b">
        <v>0</v>
      </c>
    </row>
    <row r="5193" spans="1:12" x14ac:dyDescent="0.25">
      <c r="A5193" s="84" t="s">
        <v>15555</v>
      </c>
      <c r="B5193" s="84" t="s">
        <v>866</v>
      </c>
      <c r="C5193" s="84">
        <v>2</v>
      </c>
      <c r="D5193" s="122">
        <v>1.3445042761528665E-3</v>
      </c>
      <c r="E5193" s="122">
        <v>1.3550945919913087</v>
      </c>
      <c r="F5193" s="84" t="s">
        <v>12048</v>
      </c>
      <c r="G5193" s="84" t="b">
        <v>0</v>
      </c>
      <c r="H5193" s="84" t="b">
        <v>0</v>
      </c>
      <c r="I5193" s="84" t="b">
        <v>0</v>
      </c>
      <c r="J5193" s="84" t="b">
        <v>0</v>
      </c>
      <c r="K5193" s="84" t="b">
        <v>0</v>
      </c>
      <c r="L5193" s="84" t="b">
        <v>0</v>
      </c>
    </row>
    <row r="5194" spans="1:12" x14ac:dyDescent="0.25">
      <c r="A5194" s="84" t="s">
        <v>14216</v>
      </c>
      <c r="B5194" s="84" t="s">
        <v>15552</v>
      </c>
      <c r="C5194" s="84">
        <v>2</v>
      </c>
      <c r="D5194" s="122">
        <v>1.3445042761528665E-3</v>
      </c>
      <c r="E5194" s="122">
        <v>3.0914910942679512</v>
      </c>
      <c r="F5194" s="84" t="s">
        <v>12048</v>
      </c>
      <c r="G5194" s="84" t="b">
        <v>1</v>
      </c>
      <c r="H5194" s="84" t="b">
        <v>0</v>
      </c>
      <c r="I5194" s="84" t="b">
        <v>0</v>
      </c>
      <c r="J5194" s="84" t="b">
        <v>0</v>
      </c>
      <c r="K5194" s="84" t="b">
        <v>0</v>
      </c>
      <c r="L5194" s="84" t="b">
        <v>0</v>
      </c>
    </row>
    <row r="5195" spans="1:12" x14ac:dyDescent="0.25">
      <c r="A5195" s="84" t="s">
        <v>15552</v>
      </c>
      <c r="B5195" s="84" t="s">
        <v>14325</v>
      </c>
      <c r="C5195" s="84">
        <v>2</v>
      </c>
      <c r="D5195" s="122">
        <v>1.3445042761528665E-3</v>
      </c>
      <c r="E5195" s="122">
        <v>2.3133398438843074</v>
      </c>
      <c r="F5195" s="84" t="s">
        <v>12048</v>
      </c>
      <c r="G5195" s="84" t="b">
        <v>0</v>
      </c>
      <c r="H5195" s="84" t="b">
        <v>0</v>
      </c>
      <c r="I5195" s="84" t="b">
        <v>0</v>
      </c>
      <c r="J5195" s="84" t="b">
        <v>0</v>
      </c>
      <c r="K5195" s="84" t="b">
        <v>0</v>
      </c>
      <c r="L5195" s="84" t="b">
        <v>0</v>
      </c>
    </row>
    <row r="5196" spans="1:12" x14ac:dyDescent="0.25">
      <c r="A5196" s="84" t="s">
        <v>14420</v>
      </c>
      <c r="B5196" s="84" t="s">
        <v>14204</v>
      </c>
      <c r="C5196" s="84">
        <v>2</v>
      </c>
      <c r="D5196" s="122">
        <v>1.3445042761528665E-3</v>
      </c>
      <c r="E5196" s="122">
        <v>1.836218589164645</v>
      </c>
      <c r="F5196" s="84" t="s">
        <v>12048</v>
      </c>
      <c r="G5196" s="84" t="b">
        <v>0</v>
      </c>
      <c r="H5196" s="84" t="b">
        <v>0</v>
      </c>
      <c r="I5196" s="84" t="b">
        <v>0</v>
      </c>
      <c r="J5196" s="84" t="b">
        <v>0</v>
      </c>
      <c r="K5196" s="84" t="b">
        <v>0</v>
      </c>
      <c r="L5196" s="84" t="b">
        <v>0</v>
      </c>
    </row>
    <row r="5197" spans="1:12" x14ac:dyDescent="0.25">
      <c r="A5197" s="84" t="s">
        <v>14204</v>
      </c>
      <c r="B5197" s="84" t="s">
        <v>14325</v>
      </c>
      <c r="C5197" s="84">
        <v>2</v>
      </c>
      <c r="D5197" s="122">
        <v>1.3445042761528665E-3</v>
      </c>
      <c r="E5197" s="122">
        <v>1.6601273301089639</v>
      </c>
      <c r="F5197" s="84" t="s">
        <v>12048</v>
      </c>
      <c r="G5197" s="84" t="b">
        <v>0</v>
      </c>
      <c r="H5197" s="84" t="b">
        <v>0</v>
      </c>
      <c r="I5197" s="84" t="b">
        <v>0</v>
      </c>
      <c r="J5197" s="84" t="b">
        <v>0</v>
      </c>
      <c r="K5197" s="84" t="b">
        <v>0</v>
      </c>
      <c r="L5197" s="84" t="b">
        <v>0</v>
      </c>
    </row>
    <row r="5198" spans="1:12" x14ac:dyDescent="0.25">
      <c r="A5198" s="84" t="s">
        <v>14325</v>
      </c>
      <c r="B5198" s="84" t="s">
        <v>15553</v>
      </c>
      <c r="C5198" s="84">
        <v>2</v>
      </c>
      <c r="D5198" s="122">
        <v>1.3445042761528665E-3</v>
      </c>
      <c r="E5198" s="122">
        <v>2.3133398438843074</v>
      </c>
      <c r="F5198" s="84" t="s">
        <v>12048</v>
      </c>
      <c r="G5198" s="84" t="b">
        <v>0</v>
      </c>
      <c r="H5198" s="84" t="b">
        <v>0</v>
      </c>
      <c r="I5198" s="84" t="b">
        <v>0</v>
      </c>
      <c r="J5198" s="84" t="b">
        <v>0</v>
      </c>
      <c r="K5198" s="84" t="b">
        <v>0</v>
      </c>
      <c r="L5198" s="84" t="b">
        <v>0</v>
      </c>
    </row>
    <row r="5199" spans="1:12" x14ac:dyDescent="0.25">
      <c r="A5199" s="84" t="s">
        <v>15553</v>
      </c>
      <c r="B5199" s="84" t="s">
        <v>866</v>
      </c>
      <c r="C5199" s="84">
        <v>2</v>
      </c>
      <c r="D5199" s="122">
        <v>1.3445042761528665E-3</v>
      </c>
      <c r="E5199" s="122">
        <v>1.3550945919913087</v>
      </c>
      <c r="F5199" s="84" t="s">
        <v>12048</v>
      </c>
      <c r="G5199" s="84" t="b">
        <v>0</v>
      </c>
      <c r="H5199" s="84" t="b">
        <v>0</v>
      </c>
      <c r="I5199" s="84" t="b">
        <v>0</v>
      </c>
      <c r="J5199" s="84" t="b">
        <v>0</v>
      </c>
      <c r="K5199" s="84" t="b">
        <v>0</v>
      </c>
      <c r="L5199" s="84" t="b">
        <v>0</v>
      </c>
    </row>
    <row r="5200" spans="1:12" x14ac:dyDescent="0.25">
      <c r="A5200" s="84" t="s">
        <v>15546</v>
      </c>
      <c r="B5200" s="84" t="s">
        <v>14524</v>
      </c>
      <c r="C5200" s="84">
        <v>2</v>
      </c>
      <c r="D5200" s="122">
        <v>1.3445042761528665E-3</v>
      </c>
      <c r="E5200" s="122">
        <v>2.6143698395482886</v>
      </c>
      <c r="F5200" s="84" t="s">
        <v>12048</v>
      </c>
      <c r="G5200" s="84" t="b">
        <v>0</v>
      </c>
      <c r="H5200" s="84" t="b">
        <v>0</v>
      </c>
      <c r="I5200" s="84" t="b">
        <v>0</v>
      </c>
      <c r="J5200" s="84" t="b">
        <v>0</v>
      </c>
      <c r="K5200" s="84" t="b">
        <v>0</v>
      </c>
      <c r="L5200" s="84" t="b">
        <v>0</v>
      </c>
    </row>
    <row r="5201" spans="1:12" x14ac:dyDescent="0.25">
      <c r="A5201" s="84" t="s">
        <v>14524</v>
      </c>
      <c r="B5201" s="84" t="s">
        <v>15547</v>
      </c>
      <c r="C5201" s="84">
        <v>2</v>
      </c>
      <c r="D5201" s="122">
        <v>1.3445042761528665E-3</v>
      </c>
      <c r="E5201" s="122">
        <v>2.6143698395482886</v>
      </c>
      <c r="F5201" s="84" t="s">
        <v>12048</v>
      </c>
      <c r="G5201" s="84" t="b">
        <v>0</v>
      </c>
      <c r="H5201" s="84" t="b">
        <v>0</v>
      </c>
      <c r="I5201" s="84" t="b">
        <v>0</v>
      </c>
      <c r="J5201" s="84" t="b">
        <v>0</v>
      </c>
      <c r="K5201" s="84" t="b">
        <v>0</v>
      </c>
      <c r="L5201" s="84" t="b">
        <v>0</v>
      </c>
    </row>
    <row r="5202" spans="1:12" x14ac:dyDescent="0.25">
      <c r="A5202" s="84" t="s">
        <v>15547</v>
      </c>
      <c r="B5202" s="84" t="s">
        <v>15548</v>
      </c>
      <c r="C5202" s="84">
        <v>2</v>
      </c>
      <c r="D5202" s="122">
        <v>1.3445042761528665E-3</v>
      </c>
      <c r="E5202" s="122">
        <v>3.0914910942679512</v>
      </c>
      <c r="F5202" s="84" t="s">
        <v>12048</v>
      </c>
      <c r="G5202" s="84" t="b">
        <v>0</v>
      </c>
      <c r="H5202" s="84" t="b">
        <v>0</v>
      </c>
      <c r="I5202" s="84" t="b">
        <v>0</v>
      </c>
      <c r="J5202" s="84" t="b">
        <v>0</v>
      </c>
      <c r="K5202" s="84" t="b">
        <v>0</v>
      </c>
      <c r="L5202" s="84" t="b">
        <v>0</v>
      </c>
    </row>
    <row r="5203" spans="1:12" x14ac:dyDescent="0.25">
      <c r="A5203" s="84" t="s">
        <v>15548</v>
      </c>
      <c r="B5203" s="84" t="s">
        <v>15549</v>
      </c>
      <c r="C5203" s="84">
        <v>2</v>
      </c>
      <c r="D5203" s="122">
        <v>1.3445042761528665E-3</v>
      </c>
      <c r="E5203" s="122">
        <v>3.0914910942679512</v>
      </c>
      <c r="F5203" s="84" t="s">
        <v>12048</v>
      </c>
      <c r="G5203" s="84" t="b">
        <v>0</v>
      </c>
      <c r="H5203" s="84" t="b">
        <v>0</v>
      </c>
      <c r="I5203" s="84" t="b">
        <v>0</v>
      </c>
      <c r="J5203" s="84" t="b">
        <v>0</v>
      </c>
      <c r="K5203" s="84" t="b">
        <v>0</v>
      </c>
      <c r="L5203" s="84" t="b">
        <v>0</v>
      </c>
    </row>
    <row r="5204" spans="1:12" x14ac:dyDescent="0.25">
      <c r="A5204" s="84" t="s">
        <v>15549</v>
      </c>
      <c r="B5204" s="84" t="s">
        <v>15550</v>
      </c>
      <c r="C5204" s="84">
        <v>2</v>
      </c>
      <c r="D5204" s="122">
        <v>1.3445042761528665E-3</v>
      </c>
      <c r="E5204" s="122">
        <v>3.0914910942679512</v>
      </c>
      <c r="F5204" s="84" t="s">
        <v>12048</v>
      </c>
      <c r="G5204" s="84" t="b">
        <v>0</v>
      </c>
      <c r="H5204" s="84" t="b">
        <v>0</v>
      </c>
      <c r="I5204" s="84" t="b">
        <v>0</v>
      </c>
      <c r="J5204" s="84" t="b">
        <v>0</v>
      </c>
      <c r="K5204" s="84" t="b">
        <v>0</v>
      </c>
      <c r="L5204" s="84" t="b">
        <v>0</v>
      </c>
    </row>
    <row r="5205" spans="1:12" x14ac:dyDescent="0.25">
      <c r="A5205" s="84" t="s">
        <v>15550</v>
      </c>
      <c r="B5205" s="84" t="s">
        <v>15551</v>
      </c>
      <c r="C5205" s="84">
        <v>2</v>
      </c>
      <c r="D5205" s="122">
        <v>1.3445042761528665E-3</v>
      </c>
      <c r="E5205" s="122">
        <v>3.0914910942679512</v>
      </c>
      <c r="F5205" s="84" t="s">
        <v>12048</v>
      </c>
      <c r="G5205" s="84" t="b">
        <v>0</v>
      </c>
      <c r="H5205" s="84" t="b">
        <v>0</v>
      </c>
      <c r="I5205" s="84" t="b">
        <v>0</v>
      </c>
      <c r="J5205" s="84" t="b">
        <v>0</v>
      </c>
      <c r="K5205" s="84" t="b">
        <v>0</v>
      </c>
      <c r="L5205" s="84" t="b">
        <v>0</v>
      </c>
    </row>
    <row r="5206" spans="1:12" x14ac:dyDescent="0.25">
      <c r="A5206" s="84" t="s">
        <v>15551</v>
      </c>
      <c r="B5206" s="84" t="s">
        <v>866</v>
      </c>
      <c r="C5206" s="84">
        <v>2</v>
      </c>
      <c r="D5206" s="122">
        <v>1.3445042761528665E-3</v>
      </c>
      <c r="E5206" s="122">
        <v>1.3550945919913087</v>
      </c>
      <c r="F5206" s="84" t="s">
        <v>12048</v>
      </c>
      <c r="G5206" s="84" t="b">
        <v>0</v>
      </c>
      <c r="H5206" s="84" t="b">
        <v>0</v>
      </c>
      <c r="I5206" s="84" t="b">
        <v>0</v>
      </c>
      <c r="J5206" s="84" t="b">
        <v>0</v>
      </c>
      <c r="K5206" s="84" t="b">
        <v>0</v>
      </c>
      <c r="L5206" s="84" t="b">
        <v>0</v>
      </c>
    </row>
    <row r="5207" spans="1:12" x14ac:dyDescent="0.25">
      <c r="A5207" s="84" t="s">
        <v>15543</v>
      </c>
      <c r="B5207" s="84" t="s">
        <v>14788</v>
      </c>
      <c r="C5207" s="84">
        <v>2</v>
      </c>
      <c r="D5207" s="122">
        <v>1.3445042761528665E-3</v>
      </c>
      <c r="E5207" s="122">
        <v>2.79046109860397</v>
      </c>
      <c r="F5207" s="84" t="s">
        <v>12048</v>
      </c>
      <c r="G5207" s="84" t="b">
        <v>0</v>
      </c>
      <c r="H5207" s="84" t="b">
        <v>0</v>
      </c>
      <c r="I5207" s="84" t="b">
        <v>0</v>
      </c>
      <c r="J5207" s="84" t="b">
        <v>1</v>
      </c>
      <c r="K5207" s="84" t="b">
        <v>0</v>
      </c>
      <c r="L5207" s="84" t="b">
        <v>0</v>
      </c>
    </row>
    <row r="5208" spans="1:12" x14ac:dyDescent="0.25">
      <c r="A5208" s="84" t="s">
        <v>14788</v>
      </c>
      <c r="B5208" s="84" t="s">
        <v>14524</v>
      </c>
      <c r="C5208" s="84">
        <v>2</v>
      </c>
      <c r="D5208" s="122">
        <v>1.3445042761528665E-3</v>
      </c>
      <c r="E5208" s="122">
        <v>2.3133398438843074</v>
      </c>
      <c r="F5208" s="84" t="s">
        <v>12048</v>
      </c>
      <c r="G5208" s="84" t="b">
        <v>1</v>
      </c>
      <c r="H5208" s="84" t="b">
        <v>0</v>
      </c>
      <c r="I5208" s="84" t="b">
        <v>0</v>
      </c>
      <c r="J5208" s="84" t="b">
        <v>0</v>
      </c>
      <c r="K5208" s="84" t="b">
        <v>0</v>
      </c>
      <c r="L5208" s="84" t="b">
        <v>0</v>
      </c>
    </row>
    <row r="5209" spans="1:12" x14ac:dyDescent="0.25">
      <c r="A5209" s="84" t="s">
        <v>14524</v>
      </c>
      <c r="B5209" s="84" t="s">
        <v>15544</v>
      </c>
      <c r="C5209" s="84">
        <v>2</v>
      </c>
      <c r="D5209" s="122">
        <v>1.3445042761528665E-3</v>
      </c>
      <c r="E5209" s="122">
        <v>2.6143698395482886</v>
      </c>
      <c r="F5209" s="84" t="s">
        <v>12048</v>
      </c>
      <c r="G5209" s="84" t="b">
        <v>0</v>
      </c>
      <c r="H5209" s="84" t="b">
        <v>0</v>
      </c>
      <c r="I5209" s="84" t="b">
        <v>0</v>
      </c>
      <c r="J5209" s="84" t="b">
        <v>0</v>
      </c>
      <c r="K5209" s="84" t="b">
        <v>0</v>
      </c>
      <c r="L5209" s="84" t="b">
        <v>0</v>
      </c>
    </row>
    <row r="5210" spans="1:12" x14ac:dyDescent="0.25">
      <c r="A5210" s="84" t="s">
        <v>15544</v>
      </c>
      <c r="B5210" s="84" t="s">
        <v>15545</v>
      </c>
      <c r="C5210" s="84">
        <v>2</v>
      </c>
      <c r="D5210" s="122">
        <v>1.3445042761528665E-3</v>
      </c>
      <c r="E5210" s="122">
        <v>3.0914910942679512</v>
      </c>
      <c r="F5210" s="84" t="s">
        <v>12048</v>
      </c>
      <c r="G5210" s="84" t="b">
        <v>0</v>
      </c>
      <c r="H5210" s="84" t="b">
        <v>0</v>
      </c>
      <c r="I5210" s="84" t="b">
        <v>0</v>
      </c>
      <c r="J5210" s="84" t="b">
        <v>0</v>
      </c>
      <c r="K5210" s="84" t="b">
        <v>0</v>
      </c>
      <c r="L5210" s="84" t="b">
        <v>0</v>
      </c>
    </row>
    <row r="5211" spans="1:12" x14ac:dyDescent="0.25">
      <c r="A5211" s="84" t="s">
        <v>15545</v>
      </c>
      <c r="B5211" s="84" t="s">
        <v>866</v>
      </c>
      <c r="C5211" s="84">
        <v>2</v>
      </c>
      <c r="D5211" s="122">
        <v>1.3445042761528665E-3</v>
      </c>
      <c r="E5211" s="122">
        <v>1.3550945919913087</v>
      </c>
      <c r="F5211" s="84" t="s">
        <v>12048</v>
      </c>
      <c r="G5211" s="84" t="b">
        <v>0</v>
      </c>
      <c r="H5211" s="84" t="b">
        <v>0</v>
      </c>
      <c r="I5211" s="84" t="b">
        <v>0</v>
      </c>
      <c r="J5211" s="84" t="b">
        <v>0</v>
      </c>
      <c r="K5211" s="84" t="b">
        <v>0</v>
      </c>
      <c r="L5211" s="84" t="b">
        <v>0</v>
      </c>
    </row>
    <row r="5212" spans="1:12" x14ac:dyDescent="0.25">
      <c r="A5212" s="84" t="s">
        <v>866</v>
      </c>
      <c r="B5212" s="84" t="s">
        <v>14788</v>
      </c>
      <c r="C5212" s="84">
        <v>2</v>
      </c>
      <c r="D5212" s="122">
        <v>1.3445042761528665E-3</v>
      </c>
      <c r="E5212" s="122">
        <v>1.0461681154812936</v>
      </c>
      <c r="F5212" s="84" t="s">
        <v>12048</v>
      </c>
      <c r="G5212" s="84" t="b">
        <v>0</v>
      </c>
      <c r="H5212" s="84" t="b">
        <v>0</v>
      </c>
      <c r="I5212" s="84" t="b">
        <v>0</v>
      </c>
      <c r="J5212" s="84" t="b">
        <v>1</v>
      </c>
      <c r="K5212" s="84" t="b">
        <v>0</v>
      </c>
      <c r="L5212" s="84" t="b">
        <v>0</v>
      </c>
    </row>
    <row r="5213" spans="1:12" x14ac:dyDescent="0.25">
      <c r="A5213" s="84" t="s">
        <v>14788</v>
      </c>
      <c r="B5213" s="84" t="s">
        <v>2917</v>
      </c>
      <c r="C5213" s="84">
        <v>2</v>
      </c>
      <c r="D5213" s="122">
        <v>1.3445042761528665E-3</v>
      </c>
      <c r="E5213" s="122">
        <v>1.0621073165827415</v>
      </c>
      <c r="F5213" s="84" t="s">
        <v>12048</v>
      </c>
      <c r="G5213" s="84" t="b">
        <v>1</v>
      </c>
      <c r="H5213" s="84" t="b">
        <v>0</v>
      </c>
      <c r="I5213" s="84" t="b">
        <v>0</v>
      </c>
      <c r="J5213" s="84" t="b">
        <v>0</v>
      </c>
      <c r="K5213" s="84" t="b">
        <v>0</v>
      </c>
      <c r="L5213" s="84" t="b">
        <v>0</v>
      </c>
    </row>
    <row r="5214" spans="1:12" x14ac:dyDescent="0.25">
      <c r="A5214" s="84" t="s">
        <v>14194</v>
      </c>
      <c r="B5214" s="84" t="s">
        <v>14525</v>
      </c>
      <c r="C5214" s="84">
        <v>2</v>
      </c>
      <c r="D5214" s="122">
        <v>1.3445042761528665E-3</v>
      </c>
      <c r="E5214" s="122">
        <v>2.1372485848286265</v>
      </c>
      <c r="F5214" s="84" t="s">
        <v>12048</v>
      </c>
      <c r="G5214" s="84" t="b">
        <v>0</v>
      </c>
      <c r="H5214" s="84" t="b">
        <v>0</v>
      </c>
      <c r="I5214" s="84" t="b">
        <v>0</v>
      </c>
      <c r="J5214" s="84" t="b">
        <v>0</v>
      </c>
      <c r="K5214" s="84" t="b">
        <v>0</v>
      </c>
      <c r="L5214" s="84" t="b">
        <v>0</v>
      </c>
    </row>
    <row r="5215" spans="1:12" x14ac:dyDescent="0.25">
      <c r="A5215" s="84" t="s">
        <v>15541</v>
      </c>
      <c r="B5215" s="84" t="s">
        <v>14524</v>
      </c>
      <c r="C5215" s="84">
        <v>2</v>
      </c>
      <c r="D5215" s="122">
        <v>1.3445042761528665E-3</v>
      </c>
      <c r="E5215" s="122">
        <v>2.6143698395482886</v>
      </c>
      <c r="F5215" s="84" t="s">
        <v>12048</v>
      </c>
      <c r="G5215" s="84" t="b">
        <v>0</v>
      </c>
      <c r="H5215" s="84" t="b">
        <v>0</v>
      </c>
      <c r="I5215" s="84" t="b">
        <v>0</v>
      </c>
      <c r="J5215" s="84" t="b">
        <v>0</v>
      </c>
      <c r="K5215" s="84" t="b">
        <v>0</v>
      </c>
      <c r="L5215" s="84" t="b">
        <v>0</v>
      </c>
    </row>
    <row r="5216" spans="1:12" x14ac:dyDescent="0.25">
      <c r="A5216" s="84" t="s">
        <v>14524</v>
      </c>
      <c r="B5216" s="84" t="s">
        <v>15542</v>
      </c>
      <c r="C5216" s="84">
        <v>2</v>
      </c>
      <c r="D5216" s="122">
        <v>1.3445042761528665E-3</v>
      </c>
      <c r="E5216" s="122">
        <v>2.6143698395482886</v>
      </c>
      <c r="F5216" s="84" t="s">
        <v>12048</v>
      </c>
      <c r="G5216" s="84" t="b">
        <v>0</v>
      </c>
      <c r="H5216" s="84" t="b">
        <v>0</v>
      </c>
      <c r="I5216" s="84" t="b">
        <v>0</v>
      </c>
      <c r="J5216" s="84" t="b">
        <v>0</v>
      </c>
      <c r="K5216" s="84" t="b">
        <v>0</v>
      </c>
      <c r="L5216" s="84" t="b">
        <v>0</v>
      </c>
    </row>
    <row r="5217" spans="1:12" x14ac:dyDescent="0.25">
      <c r="A5217" s="84" t="s">
        <v>15542</v>
      </c>
      <c r="B5217" s="84" t="s">
        <v>14562</v>
      </c>
      <c r="C5217" s="84">
        <v>2</v>
      </c>
      <c r="D5217" s="122">
        <v>1.3445042761528665E-3</v>
      </c>
      <c r="E5217" s="122">
        <v>3.0914910942679512</v>
      </c>
      <c r="F5217" s="84" t="s">
        <v>12048</v>
      </c>
      <c r="G5217" s="84" t="b">
        <v>0</v>
      </c>
      <c r="H5217" s="84" t="b">
        <v>0</v>
      </c>
      <c r="I5217" s="84" t="b">
        <v>0</v>
      </c>
      <c r="J5217" s="84" t="b">
        <v>0</v>
      </c>
      <c r="K5217" s="84" t="b">
        <v>0</v>
      </c>
      <c r="L5217" s="84" t="b">
        <v>0</v>
      </c>
    </row>
    <row r="5218" spans="1:12" x14ac:dyDescent="0.25">
      <c r="A5218" s="84" t="s">
        <v>14562</v>
      </c>
      <c r="B5218" s="84" t="s">
        <v>866</v>
      </c>
      <c r="C5218" s="84">
        <v>2</v>
      </c>
      <c r="D5218" s="122">
        <v>1.3445042761528665E-3</v>
      </c>
      <c r="E5218" s="122">
        <v>1.3550945919913087</v>
      </c>
      <c r="F5218" s="84" t="s">
        <v>12048</v>
      </c>
      <c r="G5218" s="84" t="b">
        <v>0</v>
      </c>
      <c r="H5218" s="84" t="b">
        <v>0</v>
      </c>
      <c r="I5218" s="84" t="b">
        <v>0</v>
      </c>
      <c r="J5218" s="84" t="b">
        <v>0</v>
      </c>
      <c r="K5218" s="84" t="b">
        <v>0</v>
      </c>
      <c r="L5218" s="84" t="b">
        <v>0</v>
      </c>
    </row>
    <row r="5219" spans="1:12" x14ac:dyDescent="0.25">
      <c r="A5219" s="84" t="s">
        <v>8296</v>
      </c>
      <c r="B5219" s="84" t="s">
        <v>14276</v>
      </c>
      <c r="C5219" s="84">
        <v>2</v>
      </c>
      <c r="D5219" s="122">
        <v>1.3445042761528665E-3</v>
      </c>
      <c r="E5219" s="122">
        <v>1.4580226386883646</v>
      </c>
      <c r="F5219" s="84" t="s">
        <v>12048</v>
      </c>
      <c r="G5219" s="84" t="b">
        <v>0</v>
      </c>
      <c r="H5219" s="84" t="b">
        <v>0</v>
      </c>
      <c r="I5219" s="84" t="b">
        <v>0</v>
      </c>
      <c r="J5219" s="84" t="b">
        <v>0</v>
      </c>
      <c r="K5219" s="84" t="b">
        <v>0</v>
      </c>
      <c r="L5219" s="84" t="b">
        <v>0</v>
      </c>
    </row>
    <row r="5220" spans="1:12" x14ac:dyDescent="0.25">
      <c r="A5220" s="84" t="s">
        <v>14276</v>
      </c>
      <c r="B5220" s="84" t="s">
        <v>14194</v>
      </c>
      <c r="C5220" s="84">
        <v>2</v>
      </c>
      <c r="D5220" s="122">
        <v>1.3445042761528665E-3</v>
      </c>
      <c r="E5220" s="122">
        <v>1.4147974846430844</v>
      </c>
      <c r="F5220" s="84" t="s">
        <v>12048</v>
      </c>
      <c r="G5220" s="84" t="b">
        <v>0</v>
      </c>
      <c r="H5220" s="84" t="b">
        <v>0</v>
      </c>
      <c r="I5220" s="84" t="b">
        <v>0</v>
      </c>
      <c r="J5220" s="84" t="b">
        <v>0</v>
      </c>
      <c r="K5220" s="84" t="b">
        <v>0</v>
      </c>
      <c r="L5220" s="84" t="b">
        <v>0</v>
      </c>
    </row>
    <row r="5221" spans="1:12" x14ac:dyDescent="0.25">
      <c r="A5221" s="84" t="s">
        <v>15539</v>
      </c>
      <c r="B5221" s="84" t="s">
        <v>15540</v>
      </c>
      <c r="C5221" s="84">
        <v>2</v>
      </c>
      <c r="D5221" s="122">
        <v>1.3445042761528665E-3</v>
      </c>
      <c r="E5221" s="122">
        <v>3.0914910942679512</v>
      </c>
      <c r="F5221" s="84" t="s">
        <v>12048</v>
      </c>
      <c r="G5221" s="84" t="b">
        <v>0</v>
      </c>
      <c r="H5221" s="84" t="b">
        <v>0</v>
      </c>
      <c r="I5221" s="84" t="b">
        <v>0</v>
      </c>
      <c r="J5221" s="84" t="b">
        <v>0</v>
      </c>
      <c r="K5221" s="84" t="b">
        <v>0</v>
      </c>
      <c r="L5221" s="84" t="b">
        <v>0</v>
      </c>
    </row>
    <row r="5222" spans="1:12" x14ac:dyDescent="0.25">
      <c r="A5222" s="84" t="s">
        <v>15540</v>
      </c>
      <c r="B5222" s="84" t="s">
        <v>14523</v>
      </c>
      <c r="C5222" s="84">
        <v>2</v>
      </c>
      <c r="D5222" s="122">
        <v>1.3445042761528665E-3</v>
      </c>
      <c r="E5222" s="122">
        <v>2.6143698395482886</v>
      </c>
      <c r="F5222" s="84" t="s">
        <v>12048</v>
      </c>
      <c r="G5222" s="84" t="b">
        <v>0</v>
      </c>
      <c r="H5222" s="84" t="b">
        <v>0</v>
      </c>
      <c r="I5222" s="84" t="b">
        <v>0</v>
      </c>
      <c r="J5222" s="84" t="b">
        <v>0</v>
      </c>
      <c r="K5222" s="84" t="b">
        <v>0</v>
      </c>
      <c r="L5222" s="84" t="b">
        <v>0</v>
      </c>
    </row>
    <row r="5223" spans="1:12" x14ac:dyDescent="0.25">
      <c r="A5223" s="84" t="s">
        <v>14784</v>
      </c>
      <c r="B5223" s="84" t="s">
        <v>14207</v>
      </c>
      <c r="C5223" s="84">
        <v>2</v>
      </c>
      <c r="D5223" s="122">
        <v>1.3445042761528665E-3</v>
      </c>
      <c r="E5223" s="122">
        <v>2.0914910942679512</v>
      </c>
      <c r="F5223" s="84" t="s">
        <v>12048</v>
      </c>
      <c r="G5223" s="84" t="b">
        <v>0</v>
      </c>
      <c r="H5223" s="84" t="b">
        <v>0</v>
      </c>
      <c r="I5223" s="84" t="b">
        <v>0</v>
      </c>
      <c r="J5223" s="84" t="b">
        <v>0</v>
      </c>
      <c r="K5223" s="84" t="b">
        <v>0</v>
      </c>
      <c r="L5223" s="84" t="b">
        <v>0</v>
      </c>
    </row>
    <row r="5224" spans="1:12" x14ac:dyDescent="0.25">
      <c r="A5224" s="84" t="s">
        <v>14988</v>
      </c>
      <c r="B5224" s="84" t="s">
        <v>14785</v>
      </c>
      <c r="C5224" s="84">
        <v>2</v>
      </c>
      <c r="D5224" s="122">
        <v>1.3445042761528665E-3</v>
      </c>
      <c r="E5224" s="122">
        <v>2.6143698395482886</v>
      </c>
      <c r="F5224" s="84" t="s">
        <v>12048</v>
      </c>
      <c r="G5224" s="84" t="b">
        <v>0</v>
      </c>
      <c r="H5224" s="84" t="b">
        <v>0</v>
      </c>
      <c r="I5224" s="84" t="b">
        <v>0</v>
      </c>
      <c r="J5224" s="84" t="b">
        <v>0</v>
      </c>
      <c r="K5224" s="84" t="b">
        <v>0</v>
      </c>
      <c r="L5224" s="84" t="b">
        <v>0</v>
      </c>
    </row>
    <row r="5225" spans="1:12" x14ac:dyDescent="0.25">
      <c r="A5225" s="84" t="s">
        <v>14408</v>
      </c>
      <c r="B5225" s="84" t="s">
        <v>14989</v>
      </c>
      <c r="C5225" s="84">
        <v>2</v>
      </c>
      <c r="D5225" s="122">
        <v>1.3445042761528665E-3</v>
      </c>
      <c r="E5225" s="122">
        <v>2.3133398438843074</v>
      </c>
      <c r="F5225" s="84" t="s">
        <v>12048</v>
      </c>
      <c r="G5225" s="84" t="b">
        <v>0</v>
      </c>
      <c r="H5225" s="84" t="b">
        <v>0</v>
      </c>
      <c r="I5225" s="84" t="b">
        <v>0</v>
      </c>
      <c r="J5225" s="84" t="b">
        <v>0</v>
      </c>
      <c r="K5225" s="84" t="b">
        <v>0</v>
      </c>
      <c r="L5225" s="84" t="b">
        <v>0</v>
      </c>
    </row>
    <row r="5226" spans="1:12" x14ac:dyDescent="0.25">
      <c r="A5226" s="84" t="s">
        <v>15531</v>
      </c>
      <c r="B5226" s="84" t="s">
        <v>14199</v>
      </c>
      <c r="C5226" s="84">
        <v>2</v>
      </c>
      <c r="D5226" s="122">
        <v>1.3445042761528665E-3</v>
      </c>
      <c r="E5226" s="122">
        <v>2.6935510855959133</v>
      </c>
      <c r="F5226" s="84" t="s">
        <v>12048</v>
      </c>
      <c r="G5226" s="84" t="b">
        <v>0</v>
      </c>
      <c r="H5226" s="84" t="b">
        <v>0</v>
      </c>
      <c r="I5226" s="84" t="b">
        <v>0</v>
      </c>
      <c r="J5226" s="84" t="b">
        <v>0</v>
      </c>
      <c r="K5226" s="84" t="b">
        <v>0</v>
      </c>
      <c r="L5226" s="84" t="b">
        <v>0</v>
      </c>
    </row>
    <row r="5227" spans="1:12" x14ac:dyDescent="0.25">
      <c r="A5227" s="84" t="s">
        <v>14199</v>
      </c>
      <c r="B5227" s="84" t="s">
        <v>15532</v>
      </c>
      <c r="C5227" s="84">
        <v>2</v>
      </c>
      <c r="D5227" s="122">
        <v>1.3445042761528665E-3</v>
      </c>
      <c r="E5227" s="122">
        <v>2.6935510855959133</v>
      </c>
      <c r="F5227" s="84" t="s">
        <v>12048</v>
      </c>
      <c r="G5227" s="84" t="b">
        <v>0</v>
      </c>
      <c r="H5227" s="84" t="b">
        <v>0</v>
      </c>
      <c r="I5227" s="84" t="b">
        <v>0</v>
      </c>
      <c r="J5227" s="84" t="b">
        <v>0</v>
      </c>
      <c r="K5227" s="84" t="b">
        <v>0</v>
      </c>
      <c r="L5227" s="84" t="b">
        <v>0</v>
      </c>
    </row>
    <row r="5228" spans="1:12" x14ac:dyDescent="0.25">
      <c r="A5228" s="84" t="s">
        <v>15532</v>
      </c>
      <c r="B5228" s="84" t="s">
        <v>15533</v>
      </c>
      <c r="C5228" s="84">
        <v>2</v>
      </c>
      <c r="D5228" s="122">
        <v>1.3445042761528665E-3</v>
      </c>
      <c r="E5228" s="122">
        <v>3.0914910942679512</v>
      </c>
      <c r="F5228" s="84" t="s">
        <v>12048</v>
      </c>
      <c r="G5228" s="84" t="b">
        <v>0</v>
      </c>
      <c r="H5228" s="84" t="b">
        <v>0</v>
      </c>
      <c r="I5228" s="84" t="b">
        <v>0</v>
      </c>
      <c r="J5228" s="84" t="b">
        <v>0</v>
      </c>
      <c r="K5228" s="84" t="b">
        <v>0</v>
      </c>
      <c r="L5228" s="84" t="b">
        <v>0</v>
      </c>
    </row>
    <row r="5229" spans="1:12" x14ac:dyDescent="0.25">
      <c r="A5229" s="84" t="s">
        <v>15533</v>
      </c>
      <c r="B5229" s="84" t="s">
        <v>15534</v>
      </c>
      <c r="C5229" s="84">
        <v>2</v>
      </c>
      <c r="D5229" s="122">
        <v>1.3445042761528665E-3</v>
      </c>
      <c r="E5229" s="122">
        <v>3.0914910942679512</v>
      </c>
      <c r="F5229" s="84" t="s">
        <v>12048</v>
      </c>
      <c r="G5229" s="84" t="b">
        <v>0</v>
      </c>
      <c r="H5229" s="84" t="b">
        <v>0</v>
      </c>
      <c r="I5229" s="84" t="b">
        <v>0</v>
      </c>
      <c r="J5229" s="84" t="b">
        <v>0</v>
      </c>
      <c r="K5229" s="84" t="b">
        <v>0</v>
      </c>
      <c r="L5229" s="84" t="b">
        <v>0</v>
      </c>
    </row>
    <row r="5230" spans="1:12" x14ac:dyDescent="0.25">
      <c r="A5230" s="84" t="s">
        <v>15534</v>
      </c>
      <c r="B5230" s="84" t="s">
        <v>15535</v>
      </c>
      <c r="C5230" s="84">
        <v>2</v>
      </c>
      <c r="D5230" s="122">
        <v>1.3445042761528665E-3</v>
      </c>
      <c r="E5230" s="122">
        <v>3.0914910942679512</v>
      </c>
      <c r="F5230" s="84" t="s">
        <v>12048</v>
      </c>
      <c r="G5230" s="84" t="b">
        <v>0</v>
      </c>
      <c r="H5230" s="84" t="b">
        <v>0</v>
      </c>
      <c r="I5230" s="84" t="b">
        <v>0</v>
      </c>
      <c r="J5230" s="84" t="b">
        <v>0</v>
      </c>
      <c r="K5230" s="84" t="b">
        <v>0</v>
      </c>
      <c r="L5230" s="84" t="b">
        <v>0</v>
      </c>
    </row>
    <row r="5231" spans="1:12" x14ac:dyDescent="0.25">
      <c r="A5231" s="84" t="s">
        <v>15535</v>
      </c>
      <c r="B5231" s="84" t="s">
        <v>15536</v>
      </c>
      <c r="C5231" s="84">
        <v>2</v>
      </c>
      <c r="D5231" s="122">
        <v>1.3445042761528665E-3</v>
      </c>
      <c r="E5231" s="122">
        <v>3.0914910942679512</v>
      </c>
      <c r="F5231" s="84" t="s">
        <v>12048</v>
      </c>
      <c r="G5231" s="84" t="b">
        <v>0</v>
      </c>
      <c r="H5231" s="84" t="b">
        <v>0</v>
      </c>
      <c r="I5231" s="84" t="b">
        <v>0</v>
      </c>
      <c r="J5231" s="84" t="b">
        <v>0</v>
      </c>
      <c r="K5231" s="84" t="b">
        <v>0</v>
      </c>
      <c r="L5231" s="84" t="b">
        <v>0</v>
      </c>
    </row>
    <row r="5232" spans="1:12" x14ac:dyDescent="0.25">
      <c r="A5232" s="84" t="s">
        <v>15536</v>
      </c>
      <c r="B5232" s="84" t="s">
        <v>15537</v>
      </c>
      <c r="C5232" s="84">
        <v>2</v>
      </c>
      <c r="D5232" s="122">
        <v>1.3445042761528665E-3</v>
      </c>
      <c r="E5232" s="122">
        <v>3.0914910942679512</v>
      </c>
      <c r="F5232" s="84" t="s">
        <v>12048</v>
      </c>
      <c r="G5232" s="84" t="b">
        <v>0</v>
      </c>
      <c r="H5232" s="84" t="b">
        <v>0</v>
      </c>
      <c r="I5232" s="84" t="b">
        <v>0</v>
      </c>
      <c r="J5232" s="84" t="b">
        <v>0</v>
      </c>
      <c r="K5232" s="84" t="b">
        <v>0</v>
      </c>
      <c r="L5232" s="84" t="b">
        <v>0</v>
      </c>
    </row>
    <row r="5233" spans="1:12" x14ac:dyDescent="0.25">
      <c r="A5233" s="84" t="s">
        <v>15537</v>
      </c>
      <c r="B5233" s="84" t="s">
        <v>15538</v>
      </c>
      <c r="C5233" s="84">
        <v>2</v>
      </c>
      <c r="D5233" s="122">
        <v>1.3445042761528665E-3</v>
      </c>
      <c r="E5233" s="122">
        <v>3.0914910942679512</v>
      </c>
      <c r="F5233" s="84" t="s">
        <v>12048</v>
      </c>
      <c r="G5233" s="84" t="b">
        <v>0</v>
      </c>
      <c r="H5233" s="84" t="b">
        <v>0</v>
      </c>
      <c r="I5233" s="84" t="b">
        <v>0</v>
      </c>
      <c r="J5233" s="84" t="b">
        <v>0</v>
      </c>
      <c r="K5233" s="84" t="b">
        <v>0</v>
      </c>
      <c r="L5233" s="84" t="b">
        <v>0</v>
      </c>
    </row>
    <row r="5234" spans="1:12" x14ac:dyDescent="0.25">
      <c r="A5234" s="84" t="s">
        <v>15538</v>
      </c>
      <c r="B5234" s="84" t="s">
        <v>866</v>
      </c>
      <c r="C5234" s="84">
        <v>2</v>
      </c>
      <c r="D5234" s="122">
        <v>1.3445042761528665E-3</v>
      </c>
      <c r="E5234" s="122">
        <v>1.3550945919913087</v>
      </c>
      <c r="F5234" s="84" t="s">
        <v>12048</v>
      </c>
      <c r="G5234" s="84" t="b">
        <v>0</v>
      </c>
      <c r="H5234" s="84" t="b">
        <v>0</v>
      </c>
      <c r="I5234" s="84" t="b">
        <v>0</v>
      </c>
      <c r="J5234" s="84" t="b">
        <v>0</v>
      </c>
      <c r="K5234" s="84" t="b">
        <v>0</v>
      </c>
      <c r="L5234" s="84" t="b">
        <v>0</v>
      </c>
    </row>
    <row r="5235" spans="1:12" x14ac:dyDescent="0.25">
      <c r="A5235" s="84" t="s">
        <v>15527</v>
      </c>
      <c r="B5235" s="84" t="s">
        <v>15528</v>
      </c>
      <c r="C5235" s="84">
        <v>2</v>
      </c>
      <c r="D5235" s="122">
        <v>1.3445042761528665E-3</v>
      </c>
      <c r="E5235" s="122">
        <v>3.0914910942679512</v>
      </c>
      <c r="F5235" s="84" t="s">
        <v>12048</v>
      </c>
      <c r="G5235" s="84" t="b">
        <v>0</v>
      </c>
      <c r="H5235" s="84" t="b">
        <v>0</v>
      </c>
      <c r="I5235" s="84" t="b">
        <v>0</v>
      </c>
      <c r="J5235" s="84" t="b">
        <v>0</v>
      </c>
      <c r="K5235" s="84" t="b">
        <v>0</v>
      </c>
      <c r="L5235" s="84" t="b">
        <v>0</v>
      </c>
    </row>
    <row r="5236" spans="1:12" x14ac:dyDescent="0.25">
      <c r="A5236" s="84" t="s">
        <v>15528</v>
      </c>
      <c r="B5236" s="84" t="s">
        <v>15529</v>
      </c>
      <c r="C5236" s="84">
        <v>2</v>
      </c>
      <c r="D5236" s="122">
        <v>1.3445042761528665E-3</v>
      </c>
      <c r="E5236" s="122">
        <v>3.0914910942679512</v>
      </c>
      <c r="F5236" s="84" t="s">
        <v>12048</v>
      </c>
      <c r="G5236" s="84" t="b">
        <v>0</v>
      </c>
      <c r="H5236" s="84" t="b">
        <v>0</v>
      </c>
      <c r="I5236" s="84" t="b">
        <v>0</v>
      </c>
      <c r="J5236" s="84" t="b">
        <v>0</v>
      </c>
      <c r="K5236" s="84" t="b">
        <v>0</v>
      </c>
      <c r="L5236" s="84" t="b">
        <v>0</v>
      </c>
    </row>
    <row r="5237" spans="1:12" x14ac:dyDescent="0.25">
      <c r="A5237" s="84" t="s">
        <v>15529</v>
      </c>
      <c r="B5237" s="84" t="s">
        <v>15530</v>
      </c>
      <c r="C5237" s="84">
        <v>2</v>
      </c>
      <c r="D5237" s="122">
        <v>1.3445042761528665E-3</v>
      </c>
      <c r="E5237" s="122">
        <v>3.0914910942679512</v>
      </c>
      <c r="F5237" s="84" t="s">
        <v>12048</v>
      </c>
      <c r="G5237" s="84" t="b">
        <v>0</v>
      </c>
      <c r="H5237" s="84" t="b">
        <v>0</v>
      </c>
      <c r="I5237" s="84" t="b">
        <v>0</v>
      </c>
      <c r="J5237" s="84" t="b">
        <v>0</v>
      </c>
      <c r="K5237" s="84" t="b">
        <v>0</v>
      </c>
      <c r="L5237" s="84" t="b">
        <v>0</v>
      </c>
    </row>
    <row r="5238" spans="1:12" x14ac:dyDescent="0.25">
      <c r="A5238" s="84" t="s">
        <v>15530</v>
      </c>
      <c r="B5238" s="84" t="s">
        <v>14419</v>
      </c>
      <c r="C5238" s="84">
        <v>2</v>
      </c>
      <c r="D5238" s="122">
        <v>1.3445042761528665E-3</v>
      </c>
      <c r="E5238" s="122">
        <v>2.79046109860397</v>
      </c>
      <c r="F5238" s="84" t="s">
        <v>12048</v>
      </c>
      <c r="G5238" s="84" t="b">
        <v>0</v>
      </c>
      <c r="H5238" s="84" t="b">
        <v>0</v>
      </c>
      <c r="I5238" s="84" t="b">
        <v>0</v>
      </c>
      <c r="J5238" s="84" t="b">
        <v>0</v>
      </c>
      <c r="K5238" s="84" t="b">
        <v>0</v>
      </c>
      <c r="L5238" s="84" t="b">
        <v>0</v>
      </c>
    </row>
    <row r="5239" spans="1:12" x14ac:dyDescent="0.25">
      <c r="A5239" s="84" t="s">
        <v>15523</v>
      </c>
      <c r="B5239" s="84" t="s">
        <v>15524</v>
      </c>
      <c r="C5239" s="84">
        <v>2</v>
      </c>
      <c r="D5239" s="122">
        <v>1.3445042761528665E-3</v>
      </c>
      <c r="E5239" s="122">
        <v>3.0914910942679512</v>
      </c>
      <c r="F5239" s="84" t="s">
        <v>12048</v>
      </c>
      <c r="G5239" s="84" t="b">
        <v>0</v>
      </c>
      <c r="H5239" s="84" t="b">
        <v>0</v>
      </c>
      <c r="I5239" s="84" t="b">
        <v>0</v>
      </c>
      <c r="J5239" s="84" t="b">
        <v>1</v>
      </c>
      <c r="K5239" s="84" t="b">
        <v>0</v>
      </c>
      <c r="L5239" s="84" t="b">
        <v>0</v>
      </c>
    </row>
    <row r="5240" spans="1:12" x14ac:dyDescent="0.25">
      <c r="A5240" s="84" t="s">
        <v>15524</v>
      </c>
      <c r="B5240" s="84" t="s">
        <v>15525</v>
      </c>
      <c r="C5240" s="84">
        <v>2</v>
      </c>
      <c r="D5240" s="122">
        <v>1.3445042761528665E-3</v>
      </c>
      <c r="E5240" s="122">
        <v>3.0914910942679512</v>
      </c>
      <c r="F5240" s="84" t="s">
        <v>12048</v>
      </c>
      <c r="G5240" s="84" t="b">
        <v>1</v>
      </c>
      <c r="H5240" s="84" t="b">
        <v>0</v>
      </c>
      <c r="I5240" s="84" t="b">
        <v>0</v>
      </c>
      <c r="J5240" s="84" t="b">
        <v>0</v>
      </c>
      <c r="K5240" s="84" t="b">
        <v>0</v>
      </c>
      <c r="L5240" s="84" t="b">
        <v>0</v>
      </c>
    </row>
    <row r="5241" spans="1:12" x14ac:dyDescent="0.25">
      <c r="A5241" s="84" t="s">
        <v>15525</v>
      </c>
      <c r="B5241" s="84" t="s">
        <v>15526</v>
      </c>
      <c r="C5241" s="84">
        <v>2</v>
      </c>
      <c r="D5241" s="122">
        <v>1.3445042761528665E-3</v>
      </c>
      <c r="E5241" s="122">
        <v>3.0914910942679512</v>
      </c>
      <c r="F5241" s="84" t="s">
        <v>12048</v>
      </c>
      <c r="G5241" s="84" t="b">
        <v>0</v>
      </c>
      <c r="H5241" s="84" t="b">
        <v>0</v>
      </c>
      <c r="I5241" s="84" t="b">
        <v>0</v>
      </c>
      <c r="J5241" s="84" t="b">
        <v>0</v>
      </c>
      <c r="K5241" s="84" t="b">
        <v>0</v>
      </c>
      <c r="L5241" s="84" t="b">
        <v>0</v>
      </c>
    </row>
    <row r="5242" spans="1:12" x14ac:dyDescent="0.25">
      <c r="A5242" s="84" t="s">
        <v>15526</v>
      </c>
      <c r="B5242" s="84" t="s">
        <v>14544</v>
      </c>
      <c r="C5242" s="84">
        <v>2</v>
      </c>
      <c r="D5242" s="122">
        <v>1.3445042761528665E-3</v>
      </c>
      <c r="E5242" s="122">
        <v>2.79046109860397</v>
      </c>
      <c r="F5242" s="84" t="s">
        <v>12048</v>
      </c>
      <c r="G5242" s="84" t="b">
        <v>0</v>
      </c>
      <c r="H5242" s="84" t="b">
        <v>0</v>
      </c>
      <c r="I5242" s="84" t="b">
        <v>0</v>
      </c>
      <c r="J5242" s="84" t="b">
        <v>0</v>
      </c>
      <c r="K5242" s="84" t="b">
        <v>0</v>
      </c>
      <c r="L5242" s="84" t="b">
        <v>0</v>
      </c>
    </row>
    <row r="5243" spans="1:12" x14ac:dyDescent="0.25">
      <c r="A5243" s="84" t="s">
        <v>14544</v>
      </c>
      <c r="B5243" s="84" t="s">
        <v>14419</v>
      </c>
      <c r="C5243" s="84">
        <v>2</v>
      </c>
      <c r="D5243" s="122">
        <v>1.3445042761528665E-3</v>
      </c>
      <c r="E5243" s="122">
        <v>2.4894311029399887</v>
      </c>
      <c r="F5243" s="84" t="s">
        <v>12048</v>
      </c>
      <c r="G5243" s="84" t="b">
        <v>0</v>
      </c>
      <c r="H5243" s="84" t="b">
        <v>0</v>
      </c>
      <c r="I5243" s="84" t="b">
        <v>0</v>
      </c>
      <c r="J5243" s="84" t="b">
        <v>0</v>
      </c>
      <c r="K5243" s="84" t="b">
        <v>0</v>
      </c>
      <c r="L5243" s="84" t="b">
        <v>0</v>
      </c>
    </row>
    <row r="5244" spans="1:12" x14ac:dyDescent="0.25">
      <c r="A5244" s="84" t="s">
        <v>15518</v>
      </c>
      <c r="B5244" s="84" t="s">
        <v>15519</v>
      </c>
      <c r="C5244" s="84">
        <v>2</v>
      </c>
      <c r="D5244" s="122">
        <v>1.3445042761528665E-3</v>
      </c>
      <c r="E5244" s="122">
        <v>3.0914910942679512</v>
      </c>
      <c r="F5244" s="84" t="s">
        <v>12048</v>
      </c>
      <c r="G5244" s="84" t="b">
        <v>0</v>
      </c>
      <c r="H5244" s="84" t="b">
        <v>0</v>
      </c>
      <c r="I5244" s="84" t="b">
        <v>0</v>
      </c>
      <c r="J5244" s="84" t="b">
        <v>0</v>
      </c>
      <c r="K5244" s="84" t="b">
        <v>0</v>
      </c>
      <c r="L5244" s="84" t="b">
        <v>0</v>
      </c>
    </row>
    <row r="5245" spans="1:12" x14ac:dyDescent="0.25">
      <c r="A5245" s="84" t="s">
        <v>15519</v>
      </c>
      <c r="B5245" s="84" t="s">
        <v>15520</v>
      </c>
      <c r="C5245" s="84">
        <v>2</v>
      </c>
      <c r="D5245" s="122">
        <v>1.3445042761528665E-3</v>
      </c>
      <c r="E5245" s="122">
        <v>3.0914910942679512</v>
      </c>
      <c r="F5245" s="84" t="s">
        <v>12048</v>
      </c>
      <c r="G5245" s="84" t="b">
        <v>0</v>
      </c>
      <c r="H5245" s="84" t="b">
        <v>0</v>
      </c>
      <c r="I5245" s="84" t="b">
        <v>0</v>
      </c>
      <c r="J5245" s="84" t="b">
        <v>0</v>
      </c>
      <c r="K5245" s="84" t="b">
        <v>1</v>
      </c>
      <c r="L5245" s="84" t="b">
        <v>0</v>
      </c>
    </row>
    <row r="5246" spans="1:12" x14ac:dyDescent="0.25">
      <c r="A5246" s="84" t="s">
        <v>15520</v>
      </c>
      <c r="B5246" s="84" t="s">
        <v>14968</v>
      </c>
      <c r="C5246" s="84">
        <v>2</v>
      </c>
      <c r="D5246" s="122">
        <v>1.3445042761528665E-3</v>
      </c>
      <c r="E5246" s="122">
        <v>3.0914910942679512</v>
      </c>
      <c r="F5246" s="84" t="s">
        <v>12048</v>
      </c>
      <c r="G5246" s="84" t="b">
        <v>0</v>
      </c>
      <c r="H5246" s="84" t="b">
        <v>1</v>
      </c>
      <c r="I5246" s="84" t="b">
        <v>0</v>
      </c>
      <c r="J5246" s="84" t="b">
        <v>0</v>
      </c>
      <c r="K5246" s="84" t="b">
        <v>0</v>
      </c>
      <c r="L5246" s="84" t="b">
        <v>0</v>
      </c>
    </row>
    <row r="5247" spans="1:12" x14ac:dyDescent="0.25">
      <c r="A5247" s="84" t="s">
        <v>14968</v>
      </c>
      <c r="B5247" s="84" t="s">
        <v>15521</v>
      </c>
      <c r="C5247" s="84">
        <v>2</v>
      </c>
      <c r="D5247" s="122">
        <v>1.3445042761528665E-3</v>
      </c>
      <c r="E5247" s="122">
        <v>3.0914910942679512</v>
      </c>
      <c r="F5247" s="84" t="s">
        <v>12048</v>
      </c>
      <c r="G5247" s="84" t="b">
        <v>0</v>
      </c>
      <c r="H5247" s="84" t="b">
        <v>0</v>
      </c>
      <c r="I5247" s="84" t="b">
        <v>0</v>
      </c>
      <c r="J5247" s="84" t="b">
        <v>0</v>
      </c>
      <c r="K5247" s="84" t="b">
        <v>0</v>
      </c>
      <c r="L5247" s="84" t="b">
        <v>0</v>
      </c>
    </row>
    <row r="5248" spans="1:12" x14ac:dyDescent="0.25">
      <c r="A5248" s="84" t="s">
        <v>15521</v>
      </c>
      <c r="B5248" s="84" t="s">
        <v>15522</v>
      </c>
      <c r="C5248" s="84">
        <v>2</v>
      </c>
      <c r="D5248" s="122">
        <v>1.3445042761528665E-3</v>
      </c>
      <c r="E5248" s="122">
        <v>3.0914910942679512</v>
      </c>
      <c r="F5248" s="84" t="s">
        <v>12048</v>
      </c>
      <c r="G5248" s="84" t="b">
        <v>0</v>
      </c>
      <c r="H5248" s="84" t="b">
        <v>0</v>
      </c>
      <c r="I5248" s="84" t="b">
        <v>0</v>
      </c>
      <c r="J5248" s="84" t="b">
        <v>0</v>
      </c>
      <c r="K5248" s="84" t="b">
        <v>0</v>
      </c>
      <c r="L5248" s="84" t="b">
        <v>0</v>
      </c>
    </row>
    <row r="5249" spans="1:12" x14ac:dyDescent="0.25">
      <c r="A5249" s="84" t="s">
        <v>15522</v>
      </c>
      <c r="B5249" s="84" t="s">
        <v>14213</v>
      </c>
      <c r="C5249" s="84">
        <v>2</v>
      </c>
      <c r="D5249" s="122">
        <v>1.3445042761528665E-3</v>
      </c>
      <c r="E5249" s="122">
        <v>3.0914910942679512</v>
      </c>
      <c r="F5249" s="84" t="s">
        <v>12048</v>
      </c>
      <c r="G5249" s="84" t="b">
        <v>0</v>
      </c>
      <c r="H5249" s="84" t="b">
        <v>0</v>
      </c>
      <c r="I5249" s="84" t="b">
        <v>0</v>
      </c>
      <c r="J5249" s="84" t="b">
        <v>0</v>
      </c>
      <c r="K5249" s="84" t="b">
        <v>0</v>
      </c>
      <c r="L5249" s="84" t="b">
        <v>0</v>
      </c>
    </row>
    <row r="5250" spans="1:12" x14ac:dyDescent="0.25">
      <c r="A5250" s="84" t="s">
        <v>14213</v>
      </c>
      <c r="B5250" s="84" t="s">
        <v>14418</v>
      </c>
      <c r="C5250" s="84">
        <v>2</v>
      </c>
      <c r="D5250" s="122">
        <v>1.3445042761528665E-3</v>
      </c>
      <c r="E5250" s="122">
        <v>2.4894311029399887</v>
      </c>
      <c r="F5250" s="84" t="s">
        <v>12048</v>
      </c>
      <c r="G5250" s="84" t="b">
        <v>0</v>
      </c>
      <c r="H5250" s="84" t="b">
        <v>0</v>
      </c>
      <c r="I5250" s="84" t="b">
        <v>0</v>
      </c>
      <c r="J5250" s="84" t="b">
        <v>0</v>
      </c>
      <c r="K5250" s="84" t="b">
        <v>0</v>
      </c>
      <c r="L5250" s="84" t="b">
        <v>0</v>
      </c>
    </row>
    <row r="5251" spans="1:12" x14ac:dyDescent="0.25">
      <c r="A5251" s="84" t="s">
        <v>14418</v>
      </c>
      <c r="B5251" s="84" t="s">
        <v>14372</v>
      </c>
      <c r="C5251" s="84">
        <v>2</v>
      </c>
      <c r="D5251" s="122">
        <v>1.3445042761528665E-3</v>
      </c>
      <c r="E5251" s="122">
        <v>1.79046109860397</v>
      </c>
      <c r="F5251" s="84" t="s">
        <v>12048</v>
      </c>
      <c r="G5251" s="84" t="b">
        <v>0</v>
      </c>
      <c r="H5251" s="84" t="b">
        <v>0</v>
      </c>
      <c r="I5251" s="84" t="b">
        <v>0</v>
      </c>
      <c r="J5251" s="84" t="b">
        <v>0</v>
      </c>
      <c r="K5251" s="84" t="b">
        <v>0</v>
      </c>
      <c r="L5251" s="84" t="b">
        <v>0</v>
      </c>
    </row>
    <row r="5252" spans="1:12" x14ac:dyDescent="0.25">
      <c r="A5252" s="84" t="s">
        <v>15516</v>
      </c>
      <c r="B5252" s="84" t="s">
        <v>15517</v>
      </c>
      <c r="C5252" s="84">
        <v>2</v>
      </c>
      <c r="D5252" s="122">
        <v>1.3445042761528665E-3</v>
      </c>
      <c r="E5252" s="122">
        <v>3.0914910942679512</v>
      </c>
      <c r="F5252" s="84" t="s">
        <v>12048</v>
      </c>
      <c r="G5252" s="84" t="b">
        <v>0</v>
      </c>
      <c r="H5252" s="84" t="b">
        <v>0</v>
      </c>
      <c r="I5252" s="84" t="b">
        <v>0</v>
      </c>
      <c r="J5252" s="84" t="b">
        <v>0</v>
      </c>
      <c r="K5252" s="84" t="b">
        <v>0</v>
      </c>
      <c r="L5252" s="84" t="b">
        <v>0</v>
      </c>
    </row>
    <row r="5253" spans="1:12" x14ac:dyDescent="0.25">
      <c r="A5253" s="84" t="s">
        <v>15517</v>
      </c>
      <c r="B5253" s="84" t="s">
        <v>14417</v>
      </c>
      <c r="C5253" s="84">
        <v>2</v>
      </c>
      <c r="D5253" s="122">
        <v>1.3445042761528665E-3</v>
      </c>
      <c r="E5253" s="122">
        <v>2.79046109860397</v>
      </c>
      <c r="F5253" s="84" t="s">
        <v>12048</v>
      </c>
      <c r="G5253" s="84" t="b">
        <v>0</v>
      </c>
      <c r="H5253" s="84" t="b">
        <v>0</v>
      </c>
      <c r="I5253" s="84" t="b">
        <v>0</v>
      </c>
      <c r="J5253" s="84" t="b">
        <v>0</v>
      </c>
      <c r="K5253" s="84" t="b">
        <v>0</v>
      </c>
      <c r="L5253" s="84" t="b">
        <v>0</v>
      </c>
    </row>
    <row r="5254" spans="1:12" x14ac:dyDescent="0.25">
      <c r="A5254" s="84" t="s">
        <v>14417</v>
      </c>
      <c r="B5254" s="84" t="s">
        <v>866</v>
      </c>
      <c r="C5254" s="84">
        <v>2</v>
      </c>
      <c r="D5254" s="122">
        <v>1.3445042761528665E-3</v>
      </c>
      <c r="E5254" s="122">
        <v>0.75303460066334615</v>
      </c>
      <c r="F5254" s="84" t="s">
        <v>12048</v>
      </c>
      <c r="G5254" s="84" t="b">
        <v>0</v>
      </c>
      <c r="H5254" s="84" t="b">
        <v>0</v>
      </c>
      <c r="I5254" s="84" t="b">
        <v>0</v>
      </c>
      <c r="J5254" s="84" t="b">
        <v>0</v>
      </c>
      <c r="K5254" s="84" t="b">
        <v>0</v>
      </c>
      <c r="L5254" s="84" t="b">
        <v>0</v>
      </c>
    </row>
    <row r="5255" spans="1:12" x14ac:dyDescent="0.25">
      <c r="A5255" s="84" t="s">
        <v>15513</v>
      </c>
      <c r="B5255" s="84" t="s">
        <v>14207</v>
      </c>
      <c r="C5255" s="84">
        <v>2</v>
      </c>
      <c r="D5255" s="122">
        <v>1.3445042761528665E-3</v>
      </c>
      <c r="E5255" s="122">
        <v>2.3925210899319325</v>
      </c>
      <c r="F5255" s="84" t="s">
        <v>12048</v>
      </c>
      <c r="G5255" s="84" t="b">
        <v>0</v>
      </c>
      <c r="H5255" s="84" t="b">
        <v>0</v>
      </c>
      <c r="I5255" s="84" t="b">
        <v>0</v>
      </c>
      <c r="J5255" s="84" t="b">
        <v>0</v>
      </c>
      <c r="K5255" s="84" t="b">
        <v>0</v>
      </c>
      <c r="L5255" s="84" t="b">
        <v>0</v>
      </c>
    </row>
    <row r="5256" spans="1:12" x14ac:dyDescent="0.25">
      <c r="A5256" s="84" t="s">
        <v>14207</v>
      </c>
      <c r="B5256" s="84" t="s">
        <v>15514</v>
      </c>
      <c r="C5256" s="84">
        <v>2</v>
      </c>
      <c r="D5256" s="122">
        <v>1.3445042761528665E-3</v>
      </c>
      <c r="E5256" s="122">
        <v>2.3925210899319325</v>
      </c>
      <c r="F5256" s="84" t="s">
        <v>12048</v>
      </c>
      <c r="G5256" s="84" t="b">
        <v>0</v>
      </c>
      <c r="H5256" s="84" t="b">
        <v>0</v>
      </c>
      <c r="I5256" s="84" t="b">
        <v>0</v>
      </c>
      <c r="J5256" s="84" t="b">
        <v>0</v>
      </c>
      <c r="K5256" s="84" t="b">
        <v>0</v>
      </c>
      <c r="L5256" s="84" t="b">
        <v>0</v>
      </c>
    </row>
    <row r="5257" spans="1:12" x14ac:dyDescent="0.25">
      <c r="A5257" s="84" t="s">
        <v>15514</v>
      </c>
      <c r="B5257" s="84" t="s">
        <v>15515</v>
      </c>
      <c r="C5257" s="84">
        <v>2</v>
      </c>
      <c r="D5257" s="122">
        <v>1.3445042761528665E-3</v>
      </c>
      <c r="E5257" s="122">
        <v>3.0914910942679512</v>
      </c>
      <c r="F5257" s="84" t="s">
        <v>12048</v>
      </c>
      <c r="G5257" s="84" t="b">
        <v>0</v>
      </c>
      <c r="H5257" s="84" t="b">
        <v>0</v>
      </c>
      <c r="I5257" s="84" t="b">
        <v>0</v>
      </c>
      <c r="J5257" s="84" t="b">
        <v>0</v>
      </c>
      <c r="K5257" s="84" t="b">
        <v>1</v>
      </c>
      <c r="L5257" s="84" t="b">
        <v>0</v>
      </c>
    </row>
    <row r="5258" spans="1:12" x14ac:dyDescent="0.25">
      <c r="A5258" s="84" t="s">
        <v>15515</v>
      </c>
      <c r="B5258" s="84" t="s">
        <v>866</v>
      </c>
      <c r="C5258" s="84">
        <v>2</v>
      </c>
      <c r="D5258" s="122">
        <v>1.3445042761528665E-3</v>
      </c>
      <c r="E5258" s="122">
        <v>1.3550945919913087</v>
      </c>
      <c r="F5258" s="84" t="s">
        <v>12048</v>
      </c>
      <c r="G5258" s="84" t="b">
        <v>0</v>
      </c>
      <c r="H5258" s="84" t="b">
        <v>1</v>
      </c>
      <c r="I5258" s="84" t="b">
        <v>0</v>
      </c>
      <c r="J5258" s="84" t="b">
        <v>0</v>
      </c>
      <c r="K5258" s="84" t="b">
        <v>0</v>
      </c>
      <c r="L5258" s="84" t="b">
        <v>0</v>
      </c>
    </row>
    <row r="5259" spans="1:12" x14ac:dyDescent="0.25">
      <c r="A5259" s="84" t="s">
        <v>15509</v>
      </c>
      <c r="B5259" s="84" t="s">
        <v>14338</v>
      </c>
      <c r="C5259" s="84">
        <v>2</v>
      </c>
      <c r="D5259" s="122">
        <v>1.3445042761528665E-3</v>
      </c>
      <c r="E5259" s="122">
        <v>3.0914910942679512</v>
      </c>
      <c r="F5259" s="84" t="s">
        <v>12048</v>
      </c>
      <c r="G5259" s="84" t="b">
        <v>0</v>
      </c>
      <c r="H5259" s="84" t="b">
        <v>0</v>
      </c>
      <c r="I5259" s="84" t="b">
        <v>0</v>
      </c>
      <c r="J5259" s="84" t="b">
        <v>0</v>
      </c>
      <c r="K5259" s="84" t="b">
        <v>0</v>
      </c>
      <c r="L5259" s="84" t="b">
        <v>0</v>
      </c>
    </row>
    <row r="5260" spans="1:12" x14ac:dyDescent="0.25">
      <c r="A5260" s="84" t="s">
        <v>14338</v>
      </c>
      <c r="B5260" s="84" t="s">
        <v>14431</v>
      </c>
      <c r="C5260" s="84">
        <v>2</v>
      </c>
      <c r="D5260" s="122">
        <v>1.3445042761528665E-3</v>
      </c>
      <c r="E5260" s="122">
        <v>3.0914910942679512</v>
      </c>
      <c r="F5260" s="84" t="s">
        <v>12048</v>
      </c>
      <c r="G5260" s="84" t="b">
        <v>0</v>
      </c>
      <c r="H5260" s="84" t="b">
        <v>0</v>
      </c>
      <c r="I5260" s="84" t="b">
        <v>0</v>
      </c>
      <c r="J5260" s="84" t="b">
        <v>0</v>
      </c>
      <c r="K5260" s="84" t="b">
        <v>0</v>
      </c>
      <c r="L5260" s="84" t="b">
        <v>0</v>
      </c>
    </row>
    <row r="5261" spans="1:12" x14ac:dyDescent="0.25">
      <c r="A5261" s="84" t="s">
        <v>14431</v>
      </c>
      <c r="B5261" s="84" t="s">
        <v>14394</v>
      </c>
      <c r="C5261" s="84">
        <v>2</v>
      </c>
      <c r="D5261" s="122">
        <v>1.3445042761528665E-3</v>
      </c>
      <c r="E5261" s="122">
        <v>3.0914910942679512</v>
      </c>
      <c r="F5261" s="84" t="s">
        <v>12048</v>
      </c>
      <c r="G5261" s="84" t="b">
        <v>0</v>
      </c>
      <c r="H5261" s="84" t="b">
        <v>0</v>
      </c>
      <c r="I5261" s="84" t="b">
        <v>0</v>
      </c>
      <c r="J5261" s="84" t="b">
        <v>0</v>
      </c>
      <c r="K5261" s="84" t="b">
        <v>0</v>
      </c>
      <c r="L5261" s="84" t="b">
        <v>0</v>
      </c>
    </row>
    <row r="5262" spans="1:12" x14ac:dyDescent="0.25">
      <c r="A5262" s="84" t="s">
        <v>14394</v>
      </c>
      <c r="B5262" s="84" t="s">
        <v>14270</v>
      </c>
      <c r="C5262" s="84">
        <v>2</v>
      </c>
      <c r="D5262" s="122">
        <v>1.3445042761528665E-3</v>
      </c>
      <c r="E5262" s="122">
        <v>3.0914910942679512</v>
      </c>
      <c r="F5262" s="84" t="s">
        <v>12048</v>
      </c>
      <c r="G5262" s="84" t="b">
        <v>0</v>
      </c>
      <c r="H5262" s="84" t="b">
        <v>0</v>
      </c>
      <c r="I5262" s="84" t="b">
        <v>0</v>
      </c>
      <c r="J5262" s="84" t="b">
        <v>0</v>
      </c>
      <c r="K5262" s="84" t="b">
        <v>0</v>
      </c>
      <c r="L5262" s="84" t="b">
        <v>0</v>
      </c>
    </row>
    <row r="5263" spans="1:12" x14ac:dyDescent="0.25">
      <c r="A5263" s="84" t="s">
        <v>14270</v>
      </c>
      <c r="B5263" s="84" t="s">
        <v>15510</v>
      </c>
      <c r="C5263" s="84">
        <v>2</v>
      </c>
      <c r="D5263" s="122">
        <v>1.3445042761528665E-3</v>
      </c>
      <c r="E5263" s="122">
        <v>3.0914910942679512</v>
      </c>
      <c r="F5263" s="84" t="s">
        <v>12048</v>
      </c>
      <c r="G5263" s="84" t="b">
        <v>0</v>
      </c>
      <c r="H5263" s="84" t="b">
        <v>0</v>
      </c>
      <c r="I5263" s="84" t="b">
        <v>0</v>
      </c>
      <c r="J5263" s="84" t="b">
        <v>0</v>
      </c>
      <c r="K5263" s="84" t="b">
        <v>0</v>
      </c>
      <c r="L5263" s="84" t="b">
        <v>0</v>
      </c>
    </row>
    <row r="5264" spans="1:12" x14ac:dyDescent="0.25">
      <c r="A5264" s="84" t="s">
        <v>15510</v>
      </c>
      <c r="B5264" s="84" t="s">
        <v>15511</v>
      </c>
      <c r="C5264" s="84">
        <v>2</v>
      </c>
      <c r="D5264" s="122">
        <v>1.3445042761528665E-3</v>
      </c>
      <c r="E5264" s="122">
        <v>3.0914910942679512</v>
      </c>
      <c r="F5264" s="84" t="s">
        <v>12048</v>
      </c>
      <c r="G5264" s="84" t="b">
        <v>0</v>
      </c>
      <c r="H5264" s="84" t="b">
        <v>0</v>
      </c>
      <c r="I5264" s="84" t="b">
        <v>0</v>
      </c>
      <c r="J5264" s="84" t="b">
        <v>0</v>
      </c>
      <c r="K5264" s="84" t="b">
        <v>0</v>
      </c>
      <c r="L5264" s="84" t="b">
        <v>0</v>
      </c>
    </row>
    <row r="5265" spans="1:12" x14ac:dyDescent="0.25">
      <c r="A5265" s="84" t="s">
        <v>15511</v>
      </c>
      <c r="B5265" s="84" t="s">
        <v>14689</v>
      </c>
      <c r="C5265" s="84">
        <v>2</v>
      </c>
      <c r="D5265" s="122">
        <v>1.3445042761528665E-3</v>
      </c>
      <c r="E5265" s="122">
        <v>3.0914910942679512</v>
      </c>
      <c r="F5265" s="84" t="s">
        <v>12048</v>
      </c>
      <c r="G5265" s="84" t="b">
        <v>0</v>
      </c>
      <c r="H5265" s="84" t="b">
        <v>0</v>
      </c>
      <c r="I5265" s="84" t="b">
        <v>0</v>
      </c>
      <c r="J5265" s="84" t="b">
        <v>0</v>
      </c>
      <c r="K5265" s="84" t="b">
        <v>0</v>
      </c>
      <c r="L5265" s="84" t="b">
        <v>0</v>
      </c>
    </row>
    <row r="5266" spans="1:12" x14ac:dyDescent="0.25">
      <c r="A5266" s="84" t="s">
        <v>14689</v>
      </c>
      <c r="B5266" s="84" t="s">
        <v>15512</v>
      </c>
      <c r="C5266" s="84">
        <v>2</v>
      </c>
      <c r="D5266" s="122">
        <v>1.3445042761528665E-3</v>
      </c>
      <c r="E5266" s="122">
        <v>3.0914910942679512</v>
      </c>
      <c r="F5266" s="84" t="s">
        <v>12048</v>
      </c>
      <c r="G5266" s="84" t="b">
        <v>0</v>
      </c>
      <c r="H5266" s="84" t="b">
        <v>0</v>
      </c>
      <c r="I5266" s="84" t="b">
        <v>0</v>
      </c>
      <c r="J5266" s="84" t="b">
        <v>0</v>
      </c>
      <c r="K5266" s="84" t="b">
        <v>0</v>
      </c>
      <c r="L5266" s="84" t="b">
        <v>0</v>
      </c>
    </row>
    <row r="5267" spans="1:12" x14ac:dyDescent="0.25">
      <c r="A5267" s="84" t="s">
        <v>15512</v>
      </c>
      <c r="B5267" s="84" t="s">
        <v>866</v>
      </c>
      <c r="C5267" s="84">
        <v>2</v>
      </c>
      <c r="D5267" s="122">
        <v>1.3445042761528665E-3</v>
      </c>
      <c r="E5267" s="122">
        <v>1.3550945919913087</v>
      </c>
      <c r="F5267" s="84" t="s">
        <v>12048</v>
      </c>
      <c r="G5267" s="84" t="b">
        <v>0</v>
      </c>
      <c r="H5267" s="84" t="b">
        <v>0</v>
      </c>
      <c r="I5267" s="84" t="b">
        <v>0</v>
      </c>
      <c r="J5267" s="84" t="b">
        <v>0</v>
      </c>
      <c r="K5267" s="84" t="b">
        <v>0</v>
      </c>
      <c r="L5267" s="84" t="b">
        <v>0</v>
      </c>
    </row>
    <row r="5268" spans="1:12" x14ac:dyDescent="0.25">
      <c r="A5268" s="84" t="s">
        <v>14189</v>
      </c>
      <c r="B5268" s="84" t="s">
        <v>2922</v>
      </c>
      <c r="C5268" s="84">
        <v>2</v>
      </c>
      <c r="D5268" s="122">
        <v>1.3445042761528665E-3</v>
      </c>
      <c r="E5268" s="122">
        <v>-0.27980771429048418</v>
      </c>
      <c r="F5268" s="84" t="s">
        <v>12048</v>
      </c>
      <c r="G5268" s="84" t="b">
        <v>0</v>
      </c>
      <c r="H5268" s="84" t="b">
        <v>0</v>
      </c>
      <c r="I5268" s="84" t="b">
        <v>0</v>
      </c>
      <c r="J5268" s="84" t="b">
        <v>0</v>
      </c>
      <c r="K5268" s="84" t="b">
        <v>0</v>
      </c>
      <c r="L5268" s="84" t="b">
        <v>0</v>
      </c>
    </row>
    <row r="5269" spans="1:12" x14ac:dyDescent="0.25">
      <c r="A5269" s="84" t="s">
        <v>14782</v>
      </c>
      <c r="B5269" s="84" t="s">
        <v>14783</v>
      </c>
      <c r="C5269" s="84">
        <v>2</v>
      </c>
      <c r="D5269" s="122">
        <v>1.3445042761528665E-3</v>
      </c>
      <c r="E5269" s="122">
        <v>2.79046109860397</v>
      </c>
      <c r="F5269" s="84" t="s">
        <v>12048</v>
      </c>
      <c r="G5269" s="84" t="b">
        <v>0</v>
      </c>
      <c r="H5269" s="84" t="b">
        <v>1</v>
      </c>
      <c r="I5269" s="84" t="b">
        <v>0</v>
      </c>
      <c r="J5269" s="84" t="b">
        <v>0</v>
      </c>
      <c r="K5269" s="84" t="b">
        <v>0</v>
      </c>
      <c r="L5269" s="84" t="b">
        <v>0</v>
      </c>
    </row>
    <row r="5270" spans="1:12" x14ac:dyDescent="0.25">
      <c r="A5270" s="84" t="s">
        <v>14783</v>
      </c>
      <c r="B5270" s="84" t="s">
        <v>15508</v>
      </c>
      <c r="C5270" s="84">
        <v>2</v>
      </c>
      <c r="D5270" s="122">
        <v>1.3445042761528665E-3</v>
      </c>
      <c r="E5270" s="122">
        <v>3.0914910942679512</v>
      </c>
      <c r="F5270" s="84" t="s">
        <v>12048</v>
      </c>
      <c r="G5270" s="84" t="b">
        <v>0</v>
      </c>
      <c r="H5270" s="84" t="b">
        <v>0</v>
      </c>
      <c r="I5270" s="84" t="b">
        <v>0</v>
      </c>
      <c r="J5270" s="84" t="b">
        <v>0</v>
      </c>
      <c r="K5270" s="84" t="b">
        <v>0</v>
      </c>
      <c r="L5270" s="84" t="b">
        <v>0</v>
      </c>
    </row>
    <row r="5271" spans="1:12" x14ac:dyDescent="0.25">
      <c r="A5271" s="84" t="s">
        <v>15508</v>
      </c>
      <c r="B5271" s="84" t="s">
        <v>866</v>
      </c>
      <c r="C5271" s="84">
        <v>2</v>
      </c>
      <c r="D5271" s="122">
        <v>1.3445042761528665E-3</v>
      </c>
      <c r="E5271" s="122">
        <v>1.3550945919913087</v>
      </c>
      <c r="F5271" s="84" t="s">
        <v>12048</v>
      </c>
      <c r="G5271" s="84" t="b">
        <v>0</v>
      </c>
      <c r="H5271" s="84" t="b">
        <v>0</v>
      </c>
      <c r="I5271" s="84" t="b">
        <v>0</v>
      </c>
      <c r="J5271" s="84" t="b">
        <v>0</v>
      </c>
      <c r="K5271" s="84" t="b">
        <v>0</v>
      </c>
      <c r="L5271" s="84" t="b">
        <v>0</v>
      </c>
    </row>
    <row r="5272" spans="1:12" x14ac:dyDescent="0.25">
      <c r="A5272" s="84" t="s">
        <v>866</v>
      </c>
      <c r="B5272" s="84" t="s">
        <v>14782</v>
      </c>
      <c r="C5272" s="84">
        <v>2</v>
      </c>
      <c r="D5272" s="122">
        <v>1.3445042761528665E-3</v>
      </c>
      <c r="E5272" s="122">
        <v>1.3471981111452749</v>
      </c>
      <c r="F5272" s="84" t="s">
        <v>12048</v>
      </c>
      <c r="G5272" s="84" t="b">
        <v>0</v>
      </c>
      <c r="H5272" s="84" t="b">
        <v>0</v>
      </c>
      <c r="I5272" s="84" t="b">
        <v>0</v>
      </c>
      <c r="J5272" s="84" t="b">
        <v>0</v>
      </c>
      <c r="K5272" s="84" t="b">
        <v>1</v>
      </c>
      <c r="L5272" s="84" t="b">
        <v>0</v>
      </c>
    </row>
    <row r="5273" spans="1:12" x14ac:dyDescent="0.25">
      <c r="A5273" s="84" t="s">
        <v>14782</v>
      </c>
      <c r="B5273" s="84" t="s">
        <v>2917</v>
      </c>
      <c r="C5273" s="84">
        <v>2</v>
      </c>
      <c r="D5273" s="122">
        <v>1.3445042761528665E-3</v>
      </c>
      <c r="E5273" s="122">
        <v>1.0621073165827415</v>
      </c>
      <c r="F5273" s="84" t="s">
        <v>12048</v>
      </c>
      <c r="G5273" s="84" t="b">
        <v>0</v>
      </c>
      <c r="H5273" s="84" t="b">
        <v>1</v>
      </c>
      <c r="I5273" s="84" t="b">
        <v>0</v>
      </c>
      <c r="J5273" s="84" t="b">
        <v>0</v>
      </c>
      <c r="K5273" s="84" t="b">
        <v>0</v>
      </c>
      <c r="L5273" s="84" t="b">
        <v>0</v>
      </c>
    </row>
    <row r="5274" spans="1:12" x14ac:dyDescent="0.25">
      <c r="A5274" s="84" t="s">
        <v>14199</v>
      </c>
      <c r="B5274" s="84" t="s">
        <v>14781</v>
      </c>
      <c r="C5274" s="84">
        <v>2</v>
      </c>
      <c r="D5274" s="122">
        <v>1.3445042761528665E-3</v>
      </c>
      <c r="E5274" s="122">
        <v>2.3925210899319325</v>
      </c>
      <c r="F5274" s="84" t="s">
        <v>12048</v>
      </c>
      <c r="G5274" s="84" t="b">
        <v>0</v>
      </c>
      <c r="H5274" s="84" t="b">
        <v>0</v>
      </c>
      <c r="I5274" s="84" t="b">
        <v>0</v>
      </c>
      <c r="J5274" s="84" t="b">
        <v>0</v>
      </c>
      <c r="K5274" s="84" t="b">
        <v>0</v>
      </c>
      <c r="L5274" s="84" t="b">
        <v>0</v>
      </c>
    </row>
    <row r="5275" spans="1:12" x14ac:dyDescent="0.25">
      <c r="A5275" s="84" t="s">
        <v>14781</v>
      </c>
      <c r="B5275" s="84" t="s">
        <v>15504</v>
      </c>
      <c r="C5275" s="84">
        <v>2</v>
      </c>
      <c r="D5275" s="122">
        <v>1.3445042761528665E-3</v>
      </c>
      <c r="E5275" s="122">
        <v>2.79046109860397</v>
      </c>
      <c r="F5275" s="84" t="s">
        <v>12048</v>
      </c>
      <c r="G5275" s="84" t="b">
        <v>0</v>
      </c>
      <c r="H5275" s="84" t="b">
        <v>0</v>
      </c>
      <c r="I5275" s="84" t="b">
        <v>0</v>
      </c>
      <c r="J5275" s="84" t="b">
        <v>0</v>
      </c>
      <c r="K5275" s="84" t="b">
        <v>0</v>
      </c>
      <c r="L5275" s="84" t="b">
        <v>0</v>
      </c>
    </row>
    <row r="5276" spans="1:12" x14ac:dyDescent="0.25">
      <c r="A5276" s="84" t="s">
        <v>15504</v>
      </c>
      <c r="B5276" s="84" t="s">
        <v>14360</v>
      </c>
      <c r="C5276" s="84">
        <v>2</v>
      </c>
      <c r="D5276" s="122">
        <v>1.3445042761528665E-3</v>
      </c>
      <c r="E5276" s="122">
        <v>3.0914910942679512</v>
      </c>
      <c r="F5276" s="84" t="s">
        <v>12048</v>
      </c>
      <c r="G5276" s="84" t="b">
        <v>0</v>
      </c>
      <c r="H5276" s="84" t="b">
        <v>0</v>
      </c>
      <c r="I5276" s="84" t="b">
        <v>0</v>
      </c>
      <c r="J5276" s="84" t="b">
        <v>0</v>
      </c>
      <c r="K5276" s="84" t="b">
        <v>0</v>
      </c>
      <c r="L5276" s="84" t="b">
        <v>0</v>
      </c>
    </row>
    <row r="5277" spans="1:12" x14ac:dyDescent="0.25">
      <c r="A5277" s="84" t="s">
        <v>14360</v>
      </c>
      <c r="B5277" s="84" t="s">
        <v>14781</v>
      </c>
      <c r="C5277" s="84">
        <v>2</v>
      </c>
      <c r="D5277" s="122">
        <v>1.3445042761528665E-3</v>
      </c>
      <c r="E5277" s="122">
        <v>2.79046109860397</v>
      </c>
      <c r="F5277" s="84" t="s">
        <v>12048</v>
      </c>
      <c r="G5277" s="84" t="b">
        <v>0</v>
      </c>
      <c r="H5277" s="84" t="b">
        <v>0</v>
      </c>
      <c r="I5277" s="84" t="b">
        <v>0</v>
      </c>
      <c r="J5277" s="84" t="b">
        <v>0</v>
      </c>
      <c r="K5277" s="84" t="b">
        <v>0</v>
      </c>
      <c r="L5277" s="84" t="b">
        <v>0</v>
      </c>
    </row>
    <row r="5278" spans="1:12" x14ac:dyDescent="0.25">
      <c r="A5278" s="84" t="s">
        <v>14781</v>
      </c>
      <c r="B5278" s="84" t="s">
        <v>15505</v>
      </c>
      <c r="C5278" s="84">
        <v>2</v>
      </c>
      <c r="D5278" s="122">
        <v>1.3445042761528665E-3</v>
      </c>
      <c r="E5278" s="122">
        <v>2.79046109860397</v>
      </c>
      <c r="F5278" s="84" t="s">
        <v>12048</v>
      </c>
      <c r="G5278" s="84" t="b">
        <v>0</v>
      </c>
      <c r="H5278" s="84" t="b">
        <v>0</v>
      </c>
      <c r="I5278" s="84" t="b">
        <v>0</v>
      </c>
      <c r="J5278" s="84" t="b">
        <v>0</v>
      </c>
      <c r="K5278" s="84" t="b">
        <v>0</v>
      </c>
      <c r="L5278" s="84" t="b">
        <v>0</v>
      </c>
    </row>
    <row r="5279" spans="1:12" x14ac:dyDescent="0.25">
      <c r="A5279" s="84" t="s">
        <v>15505</v>
      </c>
      <c r="B5279" s="84" t="s">
        <v>15506</v>
      </c>
      <c r="C5279" s="84">
        <v>2</v>
      </c>
      <c r="D5279" s="122">
        <v>1.3445042761528665E-3</v>
      </c>
      <c r="E5279" s="122">
        <v>3.0914910942679512</v>
      </c>
      <c r="F5279" s="84" t="s">
        <v>12048</v>
      </c>
      <c r="G5279" s="84" t="b">
        <v>0</v>
      </c>
      <c r="H5279" s="84" t="b">
        <v>0</v>
      </c>
      <c r="I5279" s="84" t="b">
        <v>0</v>
      </c>
      <c r="J5279" s="84" t="b">
        <v>0</v>
      </c>
      <c r="K5279" s="84" t="b">
        <v>0</v>
      </c>
      <c r="L5279" s="84" t="b">
        <v>0</v>
      </c>
    </row>
    <row r="5280" spans="1:12" x14ac:dyDescent="0.25">
      <c r="A5280" s="84" t="s">
        <v>15506</v>
      </c>
      <c r="B5280" s="84" t="s">
        <v>15507</v>
      </c>
      <c r="C5280" s="84">
        <v>2</v>
      </c>
      <c r="D5280" s="122">
        <v>1.3445042761528665E-3</v>
      </c>
      <c r="E5280" s="122">
        <v>3.0914910942679512</v>
      </c>
      <c r="F5280" s="84" t="s">
        <v>12048</v>
      </c>
      <c r="G5280" s="84" t="b">
        <v>0</v>
      </c>
      <c r="H5280" s="84" t="b">
        <v>0</v>
      </c>
      <c r="I5280" s="84" t="b">
        <v>0</v>
      </c>
      <c r="J5280" s="84" t="b">
        <v>0</v>
      </c>
      <c r="K5280" s="84" t="b">
        <v>0</v>
      </c>
      <c r="L5280" s="84" t="b">
        <v>0</v>
      </c>
    </row>
    <row r="5281" spans="1:12" x14ac:dyDescent="0.25">
      <c r="A5281" s="84" t="s">
        <v>15507</v>
      </c>
      <c r="B5281" s="84" t="s">
        <v>866</v>
      </c>
      <c r="C5281" s="84">
        <v>2</v>
      </c>
      <c r="D5281" s="122">
        <v>1.3445042761528665E-3</v>
      </c>
      <c r="E5281" s="122">
        <v>1.3550945919913087</v>
      </c>
      <c r="F5281" s="84" t="s">
        <v>12048</v>
      </c>
      <c r="G5281" s="84" t="b">
        <v>0</v>
      </c>
      <c r="H5281" s="84" t="b">
        <v>0</v>
      </c>
      <c r="I5281" s="84" t="b">
        <v>0</v>
      </c>
      <c r="J5281" s="84" t="b">
        <v>0</v>
      </c>
      <c r="K5281" s="84" t="b">
        <v>0</v>
      </c>
      <c r="L5281" s="84" t="b">
        <v>0</v>
      </c>
    </row>
    <row r="5282" spans="1:12" x14ac:dyDescent="0.25">
      <c r="A5282" s="84" t="s">
        <v>15500</v>
      </c>
      <c r="B5282" s="84" t="s">
        <v>14780</v>
      </c>
      <c r="C5282" s="84">
        <v>2</v>
      </c>
      <c r="D5282" s="122">
        <v>1.3445042761528665E-3</v>
      </c>
      <c r="E5282" s="122">
        <v>2.79046109860397</v>
      </c>
      <c r="F5282" s="84" t="s">
        <v>12048</v>
      </c>
      <c r="G5282" s="84" t="b">
        <v>0</v>
      </c>
      <c r="H5282" s="84" t="b">
        <v>0</v>
      </c>
      <c r="I5282" s="84" t="b">
        <v>0</v>
      </c>
      <c r="J5282" s="84" t="b">
        <v>0</v>
      </c>
      <c r="K5282" s="84" t="b">
        <v>0</v>
      </c>
      <c r="L5282" s="84" t="b">
        <v>0</v>
      </c>
    </row>
    <row r="5283" spans="1:12" x14ac:dyDescent="0.25">
      <c r="A5283" s="84" t="s">
        <v>14780</v>
      </c>
      <c r="B5283" s="84" t="s">
        <v>15501</v>
      </c>
      <c r="C5283" s="84">
        <v>2</v>
      </c>
      <c r="D5283" s="122">
        <v>1.3445042761528665E-3</v>
      </c>
      <c r="E5283" s="122">
        <v>2.79046109860397</v>
      </c>
      <c r="F5283" s="84" t="s">
        <v>12048</v>
      </c>
      <c r="G5283" s="84" t="b">
        <v>0</v>
      </c>
      <c r="H5283" s="84" t="b">
        <v>0</v>
      </c>
      <c r="I5283" s="84" t="b">
        <v>0</v>
      </c>
      <c r="J5283" s="84" t="b">
        <v>0</v>
      </c>
      <c r="K5283" s="84" t="b">
        <v>0</v>
      </c>
      <c r="L5283" s="84" t="b">
        <v>0</v>
      </c>
    </row>
    <row r="5284" spans="1:12" x14ac:dyDescent="0.25">
      <c r="A5284" s="84" t="s">
        <v>15501</v>
      </c>
      <c r="B5284" s="84" t="s">
        <v>14780</v>
      </c>
      <c r="C5284" s="84">
        <v>2</v>
      </c>
      <c r="D5284" s="122">
        <v>1.3445042761528665E-3</v>
      </c>
      <c r="E5284" s="122">
        <v>2.79046109860397</v>
      </c>
      <c r="F5284" s="84" t="s">
        <v>12048</v>
      </c>
      <c r="G5284" s="84" t="b">
        <v>0</v>
      </c>
      <c r="H5284" s="84" t="b">
        <v>0</v>
      </c>
      <c r="I5284" s="84" t="b">
        <v>0</v>
      </c>
      <c r="J5284" s="84" t="b">
        <v>0</v>
      </c>
      <c r="K5284" s="84" t="b">
        <v>0</v>
      </c>
      <c r="L5284" s="84" t="b">
        <v>0</v>
      </c>
    </row>
    <row r="5285" spans="1:12" x14ac:dyDescent="0.25">
      <c r="A5285" s="84" t="s">
        <v>14780</v>
      </c>
      <c r="B5285" s="84" t="s">
        <v>15502</v>
      </c>
      <c r="C5285" s="84">
        <v>2</v>
      </c>
      <c r="D5285" s="122">
        <v>1.3445042761528665E-3</v>
      </c>
      <c r="E5285" s="122">
        <v>2.79046109860397</v>
      </c>
      <c r="F5285" s="84" t="s">
        <v>12048</v>
      </c>
      <c r="G5285" s="84" t="b">
        <v>0</v>
      </c>
      <c r="H5285" s="84" t="b">
        <v>0</v>
      </c>
      <c r="I5285" s="84" t="b">
        <v>0</v>
      </c>
      <c r="J5285" s="84" t="b">
        <v>0</v>
      </c>
      <c r="K5285" s="84" t="b">
        <v>0</v>
      </c>
      <c r="L5285" s="84" t="b">
        <v>0</v>
      </c>
    </row>
    <row r="5286" spans="1:12" x14ac:dyDescent="0.25">
      <c r="A5286" s="84" t="s">
        <v>15502</v>
      </c>
      <c r="B5286" s="84" t="s">
        <v>15503</v>
      </c>
      <c r="C5286" s="84">
        <v>2</v>
      </c>
      <c r="D5286" s="122">
        <v>1.3445042761528665E-3</v>
      </c>
      <c r="E5286" s="122">
        <v>3.0914910942679512</v>
      </c>
      <c r="F5286" s="84" t="s">
        <v>12048</v>
      </c>
      <c r="G5286" s="84" t="b">
        <v>0</v>
      </c>
      <c r="H5286" s="84" t="b">
        <v>0</v>
      </c>
      <c r="I5286" s="84" t="b">
        <v>0</v>
      </c>
      <c r="J5286" s="84" t="b">
        <v>1</v>
      </c>
      <c r="K5286" s="84" t="b">
        <v>0</v>
      </c>
      <c r="L5286" s="84" t="b">
        <v>0</v>
      </c>
    </row>
    <row r="5287" spans="1:12" x14ac:dyDescent="0.25">
      <c r="A5287" s="84" t="s">
        <v>15503</v>
      </c>
      <c r="B5287" s="84" t="s">
        <v>14292</v>
      </c>
      <c r="C5287" s="84">
        <v>2</v>
      </c>
      <c r="D5287" s="122">
        <v>1.3445042761528665E-3</v>
      </c>
      <c r="E5287" s="122">
        <v>2.9153998352122699</v>
      </c>
      <c r="F5287" s="84" t="s">
        <v>12048</v>
      </c>
      <c r="G5287" s="84" t="b">
        <v>1</v>
      </c>
      <c r="H5287" s="84" t="b">
        <v>0</v>
      </c>
      <c r="I5287" s="84" t="b">
        <v>0</v>
      </c>
      <c r="J5287" s="84" t="b">
        <v>0</v>
      </c>
      <c r="K5287" s="84" t="b">
        <v>0</v>
      </c>
      <c r="L5287" s="84" t="b">
        <v>0</v>
      </c>
    </row>
    <row r="5288" spans="1:12" x14ac:dyDescent="0.25">
      <c r="A5288" s="84" t="s">
        <v>14292</v>
      </c>
      <c r="B5288" s="84" t="s">
        <v>866</v>
      </c>
      <c r="C5288" s="84">
        <v>2</v>
      </c>
      <c r="D5288" s="122">
        <v>1.3445042761528665E-3</v>
      </c>
      <c r="E5288" s="122">
        <v>1.1790033329356273</v>
      </c>
      <c r="F5288" s="84" t="s">
        <v>12048</v>
      </c>
      <c r="G5288" s="84" t="b">
        <v>0</v>
      </c>
      <c r="H5288" s="84" t="b">
        <v>0</v>
      </c>
      <c r="I5288" s="84" t="b">
        <v>0</v>
      </c>
      <c r="J5288" s="84" t="b">
        <v>0</v>
      </c>
      <c r="K5288" s="84" t="b">
        <v>0</v>
      </c>
      <c r="L5288" s="84" t="b">
        <v>0</v>
      </c>
    </row>
    <row r="5289" spans="1:12" x14ac:dyDescent="0.25">
      <c r="A5289" s="84" t="s">
        <v>14778</v>
      </c>
      <c r="B5289" s="84" t="s">
        <v>15498</v>
      </c>
      <c r="C5289" s="84">
        <v>2</v>
      </c>
      <c r="D5289" s="122">
        <v>1.3445042761528665E-3</v>
      </c>
      <c r="E5289" s="122">
        <v>2.79046109860397</v>
      </c>
      <c r="F5289" s="84" t="s">
        <v>12048</v>
      </c>
      <c r="G5289" s="84" t="b">
        <v>0</v>
      </c>
      <c r="H5289" s="84" t="b">
        <v>0</v>
      </c>
      <c r="I5289" s="84" t="b">
        <v>0</v>
      </c>
      <c r="J5289" s="84" t="b">
        <v>0</v>
      </c>
      <c r="K5289" s="84" t="b">
        <v>0</v>
      </c>
      <c r="L5289" s="84" t="b">
        <v>0</v>
      </c>
    </row>
    <row r="5290" spans="1:12" x14ac:dyDescent="0.25">
      <c r="A5290" s="84" t="s">
        <v>15498</v>
      </c>
      <c r="B5290" s="84" t="s">
        <v>15499</v>
      </c>
      <c r="C5290" s="84">
        <v>2</v>
      </c>
      <c r="D5290" s="122">
        <v>1.3445042761528665E-3</v>
      </c>
      <c r="E5290" s="122">
        <v>3.0914910942679512</v>
      </c>
      <c r="F5290" s="84" t="s">
        <v>12048</v>
      </c>
      <c r="G5290" s="84" t="b">
        <v>0</v>
      </c>
      <c r="H5290" s="84" t="b">
        <v>0</v>
      </c>
      <c r="I5290" s="84" t="b">
        <v>0</v>
      </c>
      <c r="J5290" s="84" t="b">
        <v>0</v>
      </c>
      <c r="K5290" s="84" t="b">
        <v>0</v>
      </c>
      <c r="L5290" s="84" t="b">
        <v>0</v>
      </c>
    </row>
    <row r="5291" spans="1:12" x14ac:dyDescent="0.25">
      <c r="A5291" s="84" t="s">
        <v>15499</v>
      </c>
      <c r="B5291" s="84" t="s">
        <v>14598</v>
      </c>
      <c r="C5291" s="84">
        <v>2</v>
      </c>
      <c r="D5291" s="122">
        <v>1.3445042761528665E-3</v>
      </c>
      <c r="E5291" s="122">
        <v>2.79046109860397</v>
      </c>
      <c r="F5291" s="84" t="s">
        <v>12048</v>
      </c>
      <c r="G5291" s="84" t="b">
        <v>0</v>
      </c>
      <c r="H5291" s="84" t="b">
        <v>0</v>
      </c>
      <c r="I5291" s="84" t="b">
        <v>0</v>
      </c>
      <c r="J5291" s="84" t="b">
        <v>0</v>
      </c>
      <c r="K5291" s="84" t="b">
        <v>0</v>
      </c>
      <c r="L5291" s="84" t="b">
        <v>0</v>
      </c>
    </row>
    <row r="5292" spans="1:12" x14ac:dyDescent="0.25">
      <c r="A5292" s="84" t="s">
        <v>14598</v>
      </c>
      <c r="B5292" s="84" t="s">
        <v>14200</v>
      </c>
      <c r="C5292" s="84">
        <v>2</v>
      </c>
      <c r="D5292" s="122">
        <v>1.3445042761528665E-3</v>
      </c>
      <c r="E5292" s="122">
        <v>2.4894311029399887</v>
      </c>
      <c r="F5292" s="84" t="s">
        <v>12048</v>
      </c>
      <c r="G5292" s="84" t="b">
        <v>0</v>
      </c>
      <c r="H5292" s="84" t="b">
        <v>0</v>
      </c>
      <c r="I5292" s="84" t="b">
        <v>0</v>
      </c>
      <c r="J5292" s="84" t="b">
        <v>0</v>
      </c>
      <c r="K5292" s="84" t="b">
        <v>0</v>
      </c>
      <c r="L5292" s="84" t="b">
        <v>0</v>
      </c>
    </row>
    <row r="5293" spans="1:12" x14ac:dyDescent="0.25">
      <c r="A5293" s="84" t="s">
        <v>14200</v>
      </c>
      <c r="B5293" s="84" t="s">
        <v>866</v>
      </c>
      <c r="C5293" s="84">
        <v>2</v>
      </c>
      <c r="D5293" s="122">
        <v>1.3445042761528665E-3</v>
      </c>
      <c r="E5293" s="122">
        <v>1.0540645963273274</v>
      </c>
      <c r="F5293" s="84" t="s">
        <v>12048</v>
      </c>
      <c r="G5293" s="84" t="b">
        <v>0</v>
      </c>
      <c r="H5293" s="84" t="b">
        <v>0</v>
      </c>
      <c r="I5293" s="84" t="b">
        <v>0</v>
      </c>
      <c r="J5293" s="84" t="b">
        <v>0</v>
      </c>
      <c r="K5293" s="84" t="b">
        <v>0</v>
      </c>
      <c r="L5293" s="84" t="b">
        <v>0</v>
      </c>
    </row>
    <row r="5294" spans="1:12" x14ac:dyDescent="0.25">
      <c r="A5294" s="84" t="s">
        <v>14779</v>
      </c>
      <c r="B5294" s="84" t="s">
        <v>2917</v>
      </c>
      <c r="C5294" s="84">
        <v>2</v>
      </c>
      <c r="D5294" s="122">
        <v>1.3445042761528665E-3</v>
      </c>
      <c r="E5294" s="122">
        <v>1.0621073165827415</v>
      </c>
      <c r="F5294" s="84" t="s">
        <v>12048</v>
      </c>
      <c r="G5294" s="84" t="b">
        <v>0</v>
      </c>
      <c r="H5294" s="84" t="b">
        <v>0</v>
      </c>
      <c r="I5294" s="84" t="b">
        <v>0</v>
      </c>
      <c r="J5294" s="84" t="b">
        <v>0</v>
      </c>
      <c r="K5294" s="84" t="b">
        <v>0</v>
      </c>
      <c r="L5294" s="84" t="b">
        <v>0</v>
      </c>
    </row>
    <row r="5295" spans="1:12" x14ac:dyDescent="0.25">
      <c r="A5295" s="84" t="s">
        <v>15495</v>
      </c>
      <c r="B5295" s="84" t="s">
        <v>15496</v>
      </c>
      <c r="C5295" s="84">
        <v>2</v>
      </c>
      <c r="D5295" s="122">
        <v>1.3445042761528665E-3</v>
      </c>
      <c r="E5295" s="122">
        <v>3.0914910942679512</v>
      </c>
      <c r="F5295" s="84" t="s">
        <v>12048</v>
      </c>
      <c r="G5295" s="84" t="b">
        <v>0</v>
      </c>
      <c r="H5295" s="84" t="b">
        <v>0</v>
      </c>
      <c r="I5295" s="84" t="b">
        <v>0</v>
      </c>
      <c r="J5295" s="84" t="b">
        <v>0</v>
      </c>
      <c r="K5295" s="84" t="b">
        <v>0</v>
      </c>
      <c r="L5295" s="84" t="b">
        <v>0</v>
      </c>
    </row>
    <row r="5296" spans="1:12" x14ac:dyDescent="0.25">
      <c r="A5296" s="84" t="s">
        <v>15496</v>
      </c>
      <c r="B5296" s="84" t="s">
        <v>15497</v>
      </c>
      <c r="C5296" s="84">
        <v>2</v>
      </c>
      <c r="D5296" s="122">
        <v>1.3445042761528665E-3</v>
      </c>
      <c r="E5296" s="122">
        <v>3.0914910942679512</v>
      </c>
      <c r="F5296" s="84" t="s">
        <v>12048</v>
      </c>
      <c r="G5296" s="84" t="b">
        <v>0</v>
      </c>
      <c r="H5296" s="84" t="b">
        <v>0</v>
      </c>
      <c r="I5296" s="84" t="b">
        <v>0</v>
      </c>
      <c r="J5296" s="84" t="b">
        <v>0</v>
      </c>
      <c r="K5296" s="84" t="b">
        <v>0</v>
      </c>
      <c r="L5296" s="84" t="b">
        <v>0</v>
      </c>
    </row>
    <row r="5297" spans="1:12" x14ac:dyDescent="0.25">
      <c r="A5297" s="84" t="s">
        <v>15497</v>
      </c>
      <c r="B5297" s="84" t="s">
        <v>866</v>
      </c>
      <c r="C5297" s="84">
        <v>2</v>
      </c>
      <c r="D5297" s="122">
        <v>1.3445042761528665E-3</v>
      </c>
      <c r="E5297" s="122">
        <v>1.3550945919913087</v>
      </c>
      <c r="F5297" s="84" t="s">
        <v>12048</v>
      </c>
      <c r="G5297" s="84" t="b">
        <v>0</v>
      </c>
      <c r="H5297" s="84" t="b">
        <v>0</v>
      </c>
      <c r="I5297" s="84" t="b">
        <v>0</v>
      </c>
      <c r="J5297" s="84" t="b">
        <v>0</v>
      </c>
      <c r="K5297" s="84" t="b">
        <v>0</v>
      </c>
      <c r="L5297" s="84" t="b">
        <v>0</v>
      </c>
    </row>
    <row r="5298" spans="1:12" x14ac:dyDescent="0.25">
      <c r="A5298" s="84" t="s">
        <v>15494</v>
      </c>
      <c r="B5298" s="84" t="s">
        <v>14775</v>
      </c>
      <c r="C5298" s="84">
        <v>2</v>
      </c>
      <c r="D5298" s="122">
        <v>1.3445042761528665E-3</v>
      </c>
      <c r="E5298" s="122">
        <v>2.79046109860397</v>
      </c>
      <c r="F5298" s="84" t="s">
        <v>12048</v>
      </c>
      <c r="G5298" s="84" t="b">
        <v>0</v>
      </c>
      <c r="H5298" s="84" t="b">
        <v>0</v>
      </c>
      <c r="I5298" s="84" t="b">
        <v>0</v>
      </c>
      <c r="J5298" s="84" t="b">
        <v>0</v>
      </c>
      <c r="K5298" s="84" t="b">
        <v>0</v>
      </c>
      <c r="L5298" s="84" t="b">
        <v>0</v>
      </c>
    </row>
    <row r="5299" spans="1:12" x14ac:dyDescent="0.25">
      <c r="A5299" s="84" t="s">
        <v>14776</v>
      </c>
      <c r="B5299" s="84" t="s">
        <v>14775</v>
      </c>
      <c r="C5299" s="84">
        <v>2</v>
      </c>
      <c r="D5299" s="122">
        <v>1.3445042761528665E-3</v>
      </c>
      <c r="E5299" s="122">
        <v>2.4894311029399887</v>
      </c>
      <c r="F5299" s="84" t="s">
        <v>12048</v>
      </c>
      <c r="G5299" s="84" t="b">
        <v>0</v>
      </c>
      <c r="H5299" s="84" t="b">
        <v>0</v>
      </c>
      <c r="I5299" s="84" t="b">
        <v>0</v>
      </c>
      <c r="J5299" s="84" t="b">
        <v>0</v>
      </c>
      <c r="K5299" s="84" t="b">
        <v>0</v>
      </c>
      <c r="L5299" s="84" t="b">
        <v>0</v>
      </c>
    </row>
    <row r="5300" spans="1:12" x14ac:dyDescent="0.25">
      <c r="A5300" s="84" t="s">
        <v>14776</v>
      </c>
      <c r="B5300" s="84" t="s">
        <v>866</v>
      </c>
      <c r="C5300" s="84">
        <v>2</v>
      </c>
      <c r="D5300" s="122">
        <v>1.3445042761528665E-3</v>
      </c>
      <c r="E5300" s="122">
        <v>1.0540645963273274</v>
      </c>
      <c r="F5300" s="84" t="s">
        <v>12048</v>
      </c>
      <c r="G5300" s="84" t="b">
        <v>0</v>
      </c>
      <c r="H5300" s="84" t="b">
        <v>0</v>
      </c>
      <c r="I5300" s="84" t="b">
        <v>0</v>
      </c>
      <c r="J5300" s="84" t="b">
        <v>0</v>
      </c>
      <c r="K5300" s="84" t="b">
        <v>0</v>
      </c>
      <c r="L5300" s="84" t="b">
        <v>0</v>
      </c>
    </row>
    <row r="5301" spans="1:12" x14ac:dyDescent="0.25">
      <c r="A5301" s="84" t="s">
        <v>14463</v>
      </c>
      <c r="B5301" s="84" t="s">
        <v>15492</v>
      </c>
      <c r="C5301" s="84">
        <v>2</v>
      </c>
      <c r="D5301" s="122">
        <v>1.3445042761528665E-3</v>
      </c>
      <c r="E5301" s="122">
        <v>2.5474230499176755</v>
      </c>
      <c r="F5301" s="84" t="s">
        <v>12048</v>
      </c>
      <c r="G5301" s="84" t="b">
        <v>0</v>
      </c>
      <c r="H5301" s="84" t="b">
        <v>0</v>
      </c>
      <c r="I5301" s="84" t="b">
        <v>0</v>
      </c>
      <c r="J5301" s="84" t="b">
        <v>0</v>
      </c>
      <c r="K5301" s="84" t="b">
        <v>0</v>
      </c>
      <c r="L5301" s="84" t="b">
        <v>0</v>
      </c>
    </row>
    <row r="5302" spans="1:12" x14ac:dyDescent="0.25">
      <c r="A5302" s="84" t="s">
        <v>15492</v>
      </c>
      <c r="B5302" s="84" t="s">
        <v>14767</v>
      </c>
      <c r="C5302" s="84">
        <v>2</v>
      </c>
      <c r="D5302" s="122">
        <v>1.3445042761528665E-3</v>
      </c>
      <c r="E5302" s="122">
        <v>2.79046109860397</v>
      </c>
      <c r="F5302" s="84" t="s">
        <v>12048</v>
      </c>
      <c r="G5302" s="84" t="b">
        <v>0</v>
      </c>
      <c r="H5302" s="84" t="b">
        <v>0</v>
      </c>
      <c r="I5302" s="84" t="b">
        <v>0</v>
      </c>
      <c r="J5302" s="84" t="b">
        <v>1</v>
      </c>
      <c r="K5302" s="84" t="b">
        <v>0</v>
      </c>
      <c r="L5302" s="84" t="b">
        <v>0</v>
      </c>
    </row>
    <row r="5303" spans="1:12" x14ac:dyDescent="0.25">
      <c r="A5303" s="84" t="s">
        <v>14198</v>
      </c>
      <c r="B5303" s="84" t="s">
        <v>2922</v>
      </c>
      <c r="C5303" s="84">
        <v>2</v>
      </c>
      <c r="D5303" s="122">
        <v>1.3445042761528665E-3</v>
      </c>
      <c r="E5303" s="122">
        <v>-9.7085876335789884E-2</v>
      </c>
      <c r="F5303" s="84" t="s">
        <v>12048</v>
      </c>
      <c r="G5303" s="84" t="b">
        <v>0</v>
      </c>
      <c r="H5303" s="84" t="b">
        <v>0</v>
      </c>
      <c r="I5303" s="84" t="b">
        <v>0</v>
      </c>
      <c r="J5303" s="84" t="b">
        <v>0</v>
      </c>
      <c r="K5303" s="84" t="b">
        <v>0</v>
      </c>
      <c r="L5303" s="84" t="b">
        <v>0</v>
      </c>
    </row>
    <row r="5304" spans="1:12" x14ac:dyDescent="0.25">
      <c r="A5304" s="84" t="s">
        <v>15487</v>
      </c>
      <c r="B5304" s="84" t="s">
        <v>15488</v>
      </c>
      <c r="C5304" s="84">
        <v>2</v>
      </c>
      <c r="D5304" s="122">
        <v>1.3445042761528665E-3</v>
      </c>
      <c r="E5304" s="122">
        <v>3.0914910942679512</v>
      </c>
      <c r="F5304" s="84" t="s">
        <v>12048</v>
      </c>
      <c r="G5304" s="84" t="b">
        <v>0</v>
      </c>
      <c r="H5304" s="84" t="b">
        <v>0</v>
      </c>
      <c r="I5304" s="84" t="b">
        <v>0</v>
      </c>
      <c r="J5304" s="84" t="b">
        <v>0</v>
      </c>
      <c r="K5304" s="84" t="b">
        <v>0</v>
      </c>
      <c r="L5304" s="84" t="b">
        <v>0</v>
      </c>
    </row>
    <row r="5305" spans="1:12" x14ac:dyDescent="0.25">
      <c r="A5305" s="84" t="s">
        <v>15488</v>
      </c>
      <c r="B5305" s="84" t="s">
        <v>15489</v>
      </c>
      <c r="C5305" s="84">
        <v>2</v>
      </c>
      <c r="D5305" s="122">
        <v>1.3445042761528665E-3</v>
      </c>
      <c r="E5305" s="122">
        <v>3.0914910942679512</v>
      </c>
      <c r="F5305" s="84" t="s">
        <v>12048</v>
      </c>
      <c r="G5305" s="84" t="b">
        <v>0</v>
      </c>
      <c r="H5305" s="84" t="b">
        <v>0</v>
      </c>
      <c r="I5305" s="84" t="b">
        <v>0</v>
      </c>
      <c r="J5305" s="84" t="b">
        <v>0</v>
      </c>
      <c r="K5305" s="84" t="b">
        <v>0</v>
      </c>
      <c r="L5305" s="84" t="b">
        <v>0</v>
      </c>
    </row>
    <row r="5306" spans="1:12" x14ac:dyDescent="0.25">
      <c r="A5306" s="84" t="s">
        <v>15489</v>
      </c>
      <c r="B5306" s="84" t="s">
        <v>15490</v>
      </c>
      <c r="C5306" s="84">
        <v>2</v>
      </c>
      <c r="D5306" s="122">
        <v>1.3445042761528665E-3</v>
      </c>
      <c r="E5306" s="122">
        <v>3.0914910942679512</v>
      </c>
      <c r="F5306" s="84" t="s">
        <v>12048</v>
      </c>
      <c r="G5306" s="84" t="b">
        <v>0</v>
      </c>
      <c r="H5306" s="84" t="b">
        <v>0</v>
      </c>
      <c r="I5306" s="84" t="b">
        <v>0</v>
      </c>
      <c r="J5306" s="84" t="b">
        <v>0</v>
      </c>
      <c r="K5306" s="84" t="b">
        <v>0</v>
      </c>
      <c r="L5306" s="84" t="b">
        <v>0</v>
      </c>
    </row>
    <row r="5307" spans="1:12" x14ac:dyDescent="0.25">
      <c r="A5307" s="84" t="s">
        <v>15490</v>
      </c>
      <c r="B5307" s="84" t="s">
        <v>14598</v>
      </c>
      <c r="C5307" s="84">
        <v>2</v>
      </c>
      <c r="D5307" s="122">
        <v>1.3445042761528665E-3</v>
      </c>
      <c r="E5307" s="122">
        <v>2.79046109860397</v>
      </c>
      <c r="F5307" s="84" t="s">
        <v>12048</v>
      </c>
      <c r="G5307" s="84" t="b">
        <v>0</v>
      </c>
      <c r="H5307" s="84" t="b">
        <v>0</v>
      </c>
      <c r="I5307" s="84" t="b">
        <v>0</v>
      </c>
      <c r="J5307" s="84" t="b">
        <v>0</v>
      </c>
      <c r="K5307" s="84" t="b">
        <v>0</v>
      </c>
      <c r="L5307" s="84" t="b">
        <v>0</v>
      </c>
    </row>
    <row r="5308" spans="1:12" x14ac:dyDescent="0.25">
      <c r="A5308" s="84" t="s">
        <v>14598</v>
      </c>
      <c r="B5308" s="84" t="s">
        <v>14405</v>
      </c>
      <c r="C5308" s="84">
        <v>2</v>
      </c>
      <c r="D5308" s="122">
        <v>1.3445042761528665E-3</v>
      </c>
      <c r="E5308" s="122">
        <v>2.79046109860397</v>
      </c>
      <c r="F5308" s="84" t="s">
        <v>12048</v>
      </c>
      <c r="G5308" s="84" t="b">
        <v>0</v>
      </c>
      <c r="H5308" s="84" t="b">
        <v>0</v>
      </c>
      <c r="I5308" s="84" t="b">
        <v>0</v>
      </c>
      <c r="J5308" s="84" t="b">
        <v>0</v>
      </c>
      <c r="K5308" s="84" t="b">
        <v>0</v>
      </c>
      <c r="L5308" s="84" t="b">
        <v>0</v>
      </c>
    </row>
    <row r="5309" spans="1:12" x14ac:dyDescent="0.25">
      <c r="A5309" s="84" t="s">
        <v>14405</v>
      </c>
      <c r="B5309" s="84" t="s">
        <v>15491</v>
      </c>
      <c r="C5309" s="84">
        <v>2</v>
      </c>
      <c r="D5309" s="122">
        <v>1.3445042761528665E-3</v>
      </c>
      <c r="E5309" s="122">
        <v>3.0914910942679512</v>
      </c>
      <c r="F5309" s="84" t="s">
        <v>12048</v>
      </c>
      <c r="G5309" s="84" t="b">
        <v>0</v>
      </c>
      <c r="H5309" s="84" t="b">
        <v>0</v>
      </c>
      <c r="I5309" s="84" t="b">
        <v>0</v>
      </c>
      <c r="J5309" s="84" t="b">
        <v>0</v>
      </c>
      <c r="K5309" s="84" t="b">
        <v>0</v>
      </c>
      <c r="L5309" s="84" t="b">
        <v>0</v>
      </c>
    </row>
    <row r="5310" spans="1:12" x14ac:dyDescent="0.25">
      <c r="A5310" s="84" t="s">
        <v>15491</v>
      </c>
      <c r="B5310" s="84" t="s">
        <v>14774</v>
      </c>
      <c r="C5310" s="84">
        <v>2</v>
      </c>
      <c r="D5310" s="122">
        <v>1.3445042761528665E-3</v>
      </c>
      <c r="E5310" s="122">
        <v>2.79046109860397</v>
      </c>
      <c r="F5310" s="84" t="s">
        <v>12048</v>
      </c>
      <c r="G5310" s="84" t="b">
        <v>0</v>
      </c>
      <c r="H5310" s="84" t="b">
        <v>0</v>
      </c>
      <c r="I5310" s="84" t="b">
        <v>0</v>
      </c>
      <c r="J5310" s="84" t="b">
        <v>0</v>
      </c>
      <c r="K5310" s="84" t="b">
        <v>0</v>
      </c>
      <c r="L5310" s="84" t="b">
        <v>0</v>
      </c>
    </row>
    <row r="5311" spans="1:12" x14ac:dyDescent="0.25">
      <c r="A5311" s="84" t="s">
        <v>14774</v>
      </c>
      <c r="B5311" s="84" t="s">
        <v>866</v>
      </c>
      <c r="C5311" s="84">
        <v>2</v>
      </c>
      <c r="D5311" s="122">
        <v>1.3445042761528665E-3</v>
      </c>
      <c r="E5311" s="122">
        <v>1.0540645963273274</v>
      </c>
      <c r="F5311" s="84" t="s">
        <v>12048</v>
      </c>
      <c r="G5311" s="84" t="b">
        <v>0</v>
      </c>
      <c r="H5311" s="84" t="b">
        <v>0</v>
      </c>
      <c r="I5311" s="84" t="b">
        <v>0</v>
      </c>
      <c r="J5311" s="84" t="b">
        <v>0</v>
      </c>
      <c r="K5311" s="84" t="b">
        <v>0</v>
      </c>
      <c r="L5311" s="84" t="b">
        <v>0</v>
      </c>
    </row>
    <row r="5312" spans="1:12" x14ac:dyDescent="0.25">
      <c r="A5312" s="84" t="s">
        <v>866</v>
      </c>
      <c r="B5312" s="84" t="s">
        <v>14774</v>
      </c>
      <c r="C5312" s="84">
        <v>2</v>
      </c>
      <c r="D5312" s="122">
        <v>1.3445042761528665E-3</v>
      </c>
      <c r="E5312" s="122">
        <v>1.0461681154812936</v>
      </c>
      <c r="F5312" s="84" t="s">
        <v>12048</v>
      </c>
      <c r="G5312" s="84" t="b">
        <v>0</v>
      </c>
      <c r="H5312" s="84" t="b">
        <v>0</v>
      </c>
      <c r="I5312" s="84" t="b">
        <v>0</v>
      </c>
      <c r="J5312" s="84" t="b">
        <v>0</v>
      </c>
      <c r="K5312" s="84" t="b">
        <v>0</v>
      </c>
      <c r="L5312" s="84" t="b">
        <v>0</v>
      </c>
    </row>
    <row r="5313" spans="1:12" x14ac:dyDescent="0.25">
      <c r="A5313" s="84" t="s">
        <v>14774</v>
      </c>
      <c r="B5313" s="84" t="s">
        <v>2917</v>
      </c>
      <c r="C5313" s="84">
        <v>2</v>
      </c>
      <c r="D5313" s="122">
        <v>1.3445042761528665E-3</v>
      </c>
      <c r="E5313" s="122">
        <v>1.0621073165827415</v>
      </c>
      <c r="F5313" s="84" t="s">
        <v>12048</v>
      </c>
      <c r="G5313" s="84" t="b">
        <v>0</v>
      </c>
      <c r="H5313" s="84" t="b">
        <v>0</v>
      </c>
      <c r="I5313" s="84" t="b">
        <v>0</v>
      </c>
      <c r="J5313" s="84" t="b">
        <v>0</v>
      </c>
      <c r="K5313" s="84" t="b">
        <v>0</v>
      </c>
      <c r="L5313" s="84" t="b">
        <v>0</v>
      </c>
    </row>
    <row r="5314" spans="1:12" x14ac:dyDescent="0.25">
      <c r="A5314" s="84" t="s">
        <v>14196</v>
      </c>
      <c r="B5314" s="84" t="s">
        <v>14305</v>
      </c>
      <c r="C5314" s="84">
        <v>2</v>
      </c>
      <c r="D5314" s="122">
        <v>1.3445042761528665E-3</v>
      </c>
      <c r="E5314" s="122">
        <v>1.4530018373133138</v>
      </c>
      <c r="F5314" s="84" t="s">
        <v>12048</v>
      </c>
      <c r="G5314" s="84" t="b">
        <v>0</v>
      </c>
      <c r="H5314" s="84" t="b">
        <v>0</v>
      </c>
      <c r="I5314" s="84" t="b">
        <v>0</v>
      </c>
      <c r="J5314" s="84" t="b">
        <v>0</v>
      </c>
      <c r="K5314" s="84" t="b">
        <v>0</v>
      </c>
      <c r="L5314" s="84" t="b">
        <v>0</v>
      </c>
    </row>
    <row r="5315" spans="1:12" x14ac:dyDescent="0.25">
      <c r="A5315" s="84" t="s">
        <v>14305</v>
      </c>
      <c r="B5315" s="84" t="s">
        <v>14191</v>
      </c>
      <c r="C5315" s="84">
        <v>2</v>
      </c>
      <c r="D5315" s="122">
        <v>1.3445042761528665E-3</v>
      </c>
      <c r="E5315" s="122">
        <v>1.4057493556656875</v>
      </c>
      <c r="F5315" s="84" t="s">
        <v>12048</v>
      </c>
      <c r="G5315" s="84" t="b">
        <v>0</v>
      </c>
      <c r="H5315" s="84" t="b">
        <v>0</v>
      </c>
      <c r="I5315" s="84" t="b">
        <v>0</v>
      </c>
      <c r="J5315" s="84" t="b">
        <v>0</v>
      </c>
      <c r="K5315" s="84" t="b">
        <v>0</v>
      </c>
      <c r="L5315" s="84" t="b">
        <v>0</v>
      </c>
    </row>
    <row r="5316" spans="1:12" x14ac:dyDescent="0.25">
      <c r="A5316" s="84" t="s">
        <v>761</v>
      </c>
      <c r="B5316" s="84" t="s">
        <v>14441</v>
      </c>
      <c r="C5316" s="84">
        <v>2</v>
      </c>
      <c r="D5316" s="122">
        <v>1.3445042761528665E-3</v>
      </c>
      <c r="E5316" s="122">
        <v>2.2621873214369264</v>
      </c>
      <c r="F5316" s="84" t="s">
        <v>12048</v>
      </c>
      <c r="G5316" s="84" t="b">
        <v>0</v>
      </c>
      <c r="H5316" s="84" t="b">
        <v>0</v>
      </c>
      <c r="I5316" s="84" t="b">
        <v>0</v>
      </c>
      <c r="J5316" s="84" t="b">
        <v>0</v>
      </c>
      <c r="K5316" s="84" t="b">
        <v>0</v>
      </c>
      <c r="L5316" s="84" t="b">
        <v>0</v>
      </c>
    </row>
    <row r="5317" spans="1:12" x14ac:dyDescent="0.25">
      <c r="A5317" s="84" t="s">
        <v>14188</v>
      </c>
      <c r="B5317" s="84" t="s">
        <v>14199</v>
      </c>
      <c r="C5317" s="84">
        <v>2</v>
      </c>
      <c r="D5317" s="122">
        <v>1.3445042761528665E-3</v>
      </c>
      <c r="E5317" s="122">
        <v>0.98174385655472252</v>
      </c>
      <c r="F5317" s="84" t="s">
        <v>12048</v>
      </c>
      <c r="G5317" s="84" t="b">
        <v>0</v>
      </c>
      <c r="H5317" s="84" t="b">
        <v>0</v>
      </c>
      <c r="I5317" s="84" t="b">
        <v>0</v>
      </c>
      <c r="J5317" s="84" t="b">
        <v>0</v>
      </c>
      <c r="K5317" s="84" t="b">
        <v>0</v>
      </c>
      <c r="L5317" s="84" t="b">
        <v>0</v>
      </c>
    </row>
    <row r="5318" spans="1:12" x14ac:dyDescent="0.25">
      <c r="A5318" s="84" t="s">
        <v>12384</v>
      </c>
      <c r="B5318" s="84" t="s">
        <v>2803</v>
      </c>
      <c r="C5318" s="84">
        <v>12</v>
      </c>
      <c r="D5318" s="122">
        <v>2.7625514907982976E-3</v>
      </c>
      <c r="E5318" s="122">
        <v>0.76269429931981836</v>
      </c>
      <c r="F5318" s="84" t="s">
        <v>12049</v>
      </c>
      <c r="G5318" s="84" t="b">
        <v>0</v>
      </c>
      <c r="H5318" s="84" t="b">
        <v>0</v>
      </c>
      <c r="I5318" s="84" t="b">
        <v>0</v>
      </c>
      <c r="J5318" s="84" t="b">
        <v>0</v>
      </c>
      <c r="K5318" s="84" t="b">
        <v>0</v>
      </c>
      <c r="L5318" s="84" t="b">
        <v>0</v>
      </c>
    </row>
    <row r="5319" spans="1:12" x14ac:dyDescent="0.25">
      <c r="A5319" s="84" t="s">
        <v>2803</v>
      </c>
      <c r="B5319" s="84" t="s">
        <v>12282</v>
      </c>
      <c r="C5319" s="84">
        <v>12</v>
      </c>
      <c r="D5319" s="122">
        <v>2.7625514907982976E-3</v>
      </c>
      <c r="E5319" s="122">
        <v>1.0259357340943998</v>
      </c>
      <c r="F5319" s="84" t="s">
        <v>12049</v>
      </c>
      <c r="G5319" s="84" t="b">
        <v>0</v>
      </c>
      <c r="H5319" s="84" t="b">
        <v>0</v>
      </c>
      <c r="I5319" s="84" t="b">
        <v>0</v>
      </c>
      <c r="J5319" s="84" t="b">
        <v>1</v>
      </c>
      <c r="K5319" s="84" t="b">
        <v>0</v>
      </c>
      <c r="L5319" s="84" t="b">
        <v>0</v>
      </c>
    </row>
    <row r="5320" spans="1:12" x14ac:dyDescent="0.25">
      <c r="A5320" s="84" t="s">
        <v>14228</v>
      </c>
      <c r="B5320" s="84" t="s">
        <v>12384</v>
      </c>
      <c r="C5320" s="84">
        <v>10</v>
      </c>
      <c r="D5320" s="122">
        <v>7.5459173713136951E-3</v>
      </c>
      <c r="E5320" s="122">
        <v>0.7974564055790303</v>
      </c>
      <c r="F5320" s="84" t="s">
        <v>12049</v>
      </c>
      <c r="G5320" s="84" t="b">
        <v>0</v>
      </c>
      <c r="H5320" s="84" t="b">
        <v>0</v>
      </c>
      <c r="I5320" s="84" t="b">
        <v>0</v>
      </c>
      <c r="J5320" s="84" t="b">
        <v>0</v>
      </c>
      <c r="K5320" s="84" t="b">
        <v>0</v>
      </c>
      <c r="L5320" s="84" t="b">
        <v>0</v>
      </c>
    </row>
    <row r="5321" spans="1:12" x14ac:dyDescent="0.25">
      <c r="A5321" s="84" t="s">
        <v>12384</v>
      </c>
      <c r="B5321" s="84" t="s">
        <v>14239</v>
      </c>
      <c r="C5321" s="84">
        <v>10</v>
      </c>
      <c r="D5321" s="122">
        <v>7.5459173713136951E-3</v>
      </c>
      <c r="E5321" s="122">
        <v>0.7974564055790303</v>
      </c>
      <c r="F5321" s="84" t="s">
        <v>12049</v>
      </c>
      <c r="G5321" s="84" t="b">
        <v>0</v>
      </c>
      <c r="H5321" s="84" t="b">
        <v>0</v>
      </c>
      <c r="I5321" s="84" t="b">
        <v>0</v>
      </c>
      <c r="J5321" s="84" t="b">
        <v>0</v>
      </c>
      <c r="K5321" s="84" t="b">
        <v>0</v>
      </c>
      <c r="L5321" s="84" t="b">
        <v>0</v>
      </c>
    </row>
    <row r="5322" spans="1:12" x14ac:dyDescent="0.25">
      <c r="A5322" s="84" t="s">
        <v>14239</v>
      </c>
      <c r="B5322" s="84" t="s">
        <v>14303</v>
      </c>
      <c r="C5322" s="84">
        <v>10</v>
      </c>
      <c r="D5322" s="122">
        <v>7.5459173713136951E-3</v>
      </c>
      <c r="E5322" s="122">
        <v>1.1398790864012365</v>
      </c>
      <c r="F5322" s="84" t="s">
        <v>12049</v>
      </c>
      <c r="G5322" s="84" t="b">
        <v>0</v>
      </c>
      <c r="H5322" s="84" t="b">
        <v>0</v>
      </c>
      <c r="I5322" s="84" t="b">
        <v>0</v>
      </c>
      <c r="J5322" s="84" t="b">
        <v>0</v>
      </c>
      <c r="K5322" s="84" t="b">
        <v>0</v>
      </c>
      <c r="L5322" s="84" t="b">
        <v>0</v>
      </c>
    </row>
    <row r="5323" spans="1:12" x14ac:dyDescent="0.25">
      <c r="A5323" s="84" t="s">
        <v>14303</v>
      </c>
      <c r="B5323" s="84" t="s">
        <v>14319</v>
      </c>
      <c r="C5323" s="84">
        <v>10</v>
      </c>
      <c r="D5323" s="122">
        <v>7.5459173713136951E-3</v>
      </c>
      <c r="E5323" s="122">
        <v>1.1398790864012365</v>
      </c>
      <c r="F5323" s="84" t="s">
        <v>12049</v>
      </c>
      <c r="G5323" s="84" t="b">
        <v>0</v>
      </c>
      <c r="H5323" s="84" t="b">
        <v>0</v>
      </c>
      <c r="I5323" s="84" t="b">
        <v>0</v>
      </c>
      <c r="J5323" s="84" t="b">
        <v>0</v>
      </c>
      <c r="K5323" s="84" t="b">
        <v>0</v>
      </c>
      <c r="L5323" s="84" t="b">
        <v>0</v>
      </c>
    </row>
    <row r="5324" spans="1:12" x14ac:dyDescent="0.25">
      <c r="A5324" s="84" t="s">
        <v>14319</v>
      </c>
      <c r="B5324" s="84" t="s">
        <v>14340</v>
      </c>
      <c r="C5324" s="84">
        <v>10</v>
      </c>
      <c r="D5324" s="122">
        <v>7.5459173713136951E-3</v>
      </c>
      <c r="E5324" s="122">
        <v>1.1398790864012365</v>
      </c>
      <c r="F5324" s="84" t="s">
        <v>12049</v>
      </c>
      <c r="G5324" s="84" t="b">
        <v>0</v>
      </c>
      <c r="H5324" s="84" t="b">
        <v>0</v>
      </c>
      <c r="I5324" s="84" t="b">
        <v>0</v>
      </c>
      <c r="J5324" s="84" t="b">
        <v>0</v>
      </c>
      <c r="K5324" s="84" t="b">
        <v>0</v>
      </c>
      <c r="L5324" s="84" t="b">
        <v>0</v>
      </c>
    </row>
    <row r="5325" spans="1:12" x14ac:dyDescent="0.25">
      <c r="A5325" s="84" t="s">
        <v>14340</v>
      </c>
      <c r="B5325" s="84" t="s">
        <v>12384</v>
      </c>
      <c r="C5325" s="84">
        <v>10</v>
      </c>
      <c r="D5325" s="122">
        <v>7.5459173713136951E-3</v>
      </c>
      <c r="E5325" s="122">
        <v>0.7974564055790303</v>
      </c>
      <c r="F5325" s="84" t="s">
        <v>12049</v>
      </c>
      <c r="G5325" s="84" t="b">
        <v>0</v>
      </c>
      <c r="H5325" s="84" t="b">
        <v>0</v>
      </c>
      <c r="I5325" s="84" t="b">
        <v>0</v>
      </c>
      <c r="J5325" s="84" t="b">
        <v>0</v>
      </c>
      <c r="K5325" s="84" t="b">
        <v>0</v>
      </c>
      <c r="L5325" s="84" t="b">
        <v>0</v>
      </c>
    </row>
    <row r="5326" spans="1:12" x14ac:dyDescent="0.25">
      <c r="A5326" s="84" t="s">
        <v>12282</v>
      </c>
      <c r="B5326" s="84" t="s">
        <v>731</v>
      </c>
      <c r="C5326" s="84">
        <v>10</v>
      </c>
      <c r="D5326" s="122">
        <v>7.5459173713136951E-3</v>
      </c>
      <c r="E5326" s="122">
        <v>0.94675448804677498</v>
      </c>
      <c r="F5326" s="84" t="s">
        <v>12049</v>
      </c>
      <c r="G5326" s="84" t="b">
        <v>1</v>
      </c>
      <c r="H5326" s="84" t="b">
        <v>0</v>
      </c>
      <c r="I5326" s="84" t="b">
        <v>0</v>
      </c>
      <c r="J5326" s="84" t="b">
        <v>0</v>
      </c>
      <c r="K5326" s="84" t="b">
        <v>0</v>
      </c>
      <c r="L5326" s="84" t="b">
        <v>0</v>
      </c>
    </row>
    <row r="5327" spans="1:12" x14ac:dyDescent="0.25">
      <c r="A5327" s="84" t="s">
        <v>686</v>
      </c>
      <c r="B5327" s="84" t="s">
        <v>14228</v>
      </c>
      <c r="C5327" s="84">
        <v>6</v>
      </c>
      <c r="D5327" s="122">
        <v>1.3342732526749395E-2</v>
      </c>
      <c r="E5327" s="122">
        <v>1.2367890994092929</v>
      </c>
      <c r="F5327" s="84" t="s">
        <v>12049</v>
      </c>
      <c r="G5327" s="84" t="b">
        <v>0</v>
      </c>
      <c r="H5327" s="84" t="b">
        <v>0</v>
      </c>
      <c r="I5327" s="84" t="b">
        <v>0</v>
      </c>
      <c r="J5327" s="84" t="b">
        <v>0</v>
      </c>
      <c r="K5327" s="84" t="b">
        <v>0</v>
      </c>
      <c r="L5327" s="84" t="b">
        <v>0</v>
      </c>
    </row>
    <row r="5328" spans="1:12" x14ac:dyDescent="0.25">
      <c r="A5328" s="84" t="s">
        <v>731</v>
      </c>
      <c r="B5328" s="84" t="s">
        <v>14376</v>
      </c>
      <c r="C5328" s="84">
        <v>6</v>
      </c>
      <c r="D5328" s="122">
        <v>1.3342732526749395E-2</v>
      </c>
      <c r="E5328" s="122">
        <v>1.2947810463869798</v>
      </c>
      <c r="F5328" s="84" t="s">
        <v>12049</v>
      </c>
      <c r="G5328" s="84" t="b">
        <v>0</v>
      </c>
      <c r="H5328" s="84" t="b">
        <v>0</v>
      </c>
      <c r="I5328" s="84" t="b">
        <v>0</v>
      </c>
      <c r="J5328" s="84" t="b">
        <v>0</v>
      </c>
      <c r="K5328" s="84" t="b">
        <v>0</v>
      </c>
      <c r="L5328" s="84" t="b">
        <v>0</v>
      </c>
    </row>
    <row r="5329" spans="1:12" x14ac:dyDescent="0.25">
      <c r="A5329" s="84" t="s">
        <v>14207</v>
      </c>
      <c r="B5329" s="84" t="s">
        <v>14202</v>
      </c>
      <c r="C5329" s="84">
        <v>2</v>
      </c>
      <c r="D5329" s="122">
        <v>1.0767064326395438E-2</v>
      </c>
      <c r="E5329" s="122">
        <v>1.6627578316815741</v>
      </c>
      <c r="F5329" s="84" t="s">
        <v>12049</v>
      </c>
      <c r="G5329" s="84" t="b">
        <v>0</v>
      </c>
      <c r="H5329" s="84" t="b">
        <v>0</v>
      </c>
      <c r="I5329" s="84" t="b">
        <v>0</v>
      </c>
      <c r="J5329" s="84" t="b">
        <v>0</v>
      </c>
      <c r="K5329" s="84" t="b">
        <v>0</v>
      </c>
      <c r="L5329" s="84" t="b">
        <v>0</v>
      </c>
    </row>
    <row r="5330" spans="1:12" x14ac:dyDescent="0.25">
      <c r="A5330" s="84" t="s">
        <v>14202</v>
      </c>
      <c r="B5330" s="84" t="s">
        <v>14201</v>
      </c>
      <c r="C5330" s="84">
        <v>2</v>
      </c>
      <c r="D5330" s="122">
        <v>1.0767064326395438E-2</v>
      </c>
      <c r="E5330" s="122">
        <v>1.6627578316815741</v>
      </c>
      <c r="F5330" s="84" t="s">
        <v>12049</v>
      </c>
      <c r="G5330" s="84" t="b">
        <v>0</v>
      </c>
      <c r="H5330" s="84" t="b">
        <v>0</v>
      </c>
      <c r="I5330" s="84" t="b">
        <v>0</v>
      </c>
      <c r="J5330" s="84" t="b">
        <v>0</v>
      </c>
      <c r="K5330" s="84" t="b">
        <v>0</v>
      </c>
      <c r="L5330" s="84" t="b">
        <v>0</v>
      </c>
    </row>
    <row r="5331" spans="1:12" x14ac:dyDescent="0.25">
      <c r="A5331" s="84" t="s">
        <v>14201</v>
      </c>
      <c r="B5331" s="84" t="s">
        <v>14323</v>
      </c>
      <c r="C5331" s="84">
        <v>2</v>
      </c>
      <c r="D5331" s="122">
        <v>1.0767064326395438E-2</v>
      </c>
      <c r="E5331" s="122">
        <v>1.8388490907372552</v>
      </c>
      <c r="F5331" s="84" t="s">
        <v>12049</v>
      </c>
      <c r="G5331" s="84" t="b">
        <v>0</v>
      </c>
      <c r="H5331" s="84" t="b">
        <v>0</v>
      </c>
      <c r="I5331" s="84" t="b">
        <v>0</v>
      </c>
      <c r="J5331" s="84" t="b">
        <v>0</v>
      </c>
      <c r="K5331" s="84" t="b">
        <v>0</v>
      </c>
      <c r="L5331" s="84" t="b">
        <v>0</v>
      </c>
    </row>
    <row r="5332" spans="1:12" x14ac:dyDescent="0.25">
      <c r="A5332" s="84" t="s">
        <v>14323</v>
      </c>
      <c r="B5332" s="84" t="s">
        <v>14254</v>
      </c>
      <c r="C5332" s="84">
        <v>2</v>
      </c>
      <c r="D5332" s="122">
        <v>1.0767064326395438E-2</v>
      </c>
      <c r="E5332" s="122">
        <v>1.8388490907372552</v>
      </c>
      <c r="F5332" s="84" t="s">
        <v>12049</v>
      </c>
      <c r="G5332" s="84" t="b">
        <v>0</v>
      </c>
      <c r="H5332" s="84" t="b">
        <v>0</v>
      </c>
      <c r="I5332" s="84" t="b">
        <v>0</v>
      </c>
      <c r="J5332" s="84" t="b">
        <v>0</v>
      </c>
      <c r="K5332" s="84" t="b">
        <v>0</v>
      </c>
      <c r="L5332" s="84" t="b">
        <v>0</v>
      </c>
    </row>
    <row r="5333" spans="1:12" x14ac:dyDescent="0.25">
      <c r="A5333" s="84" t="s">
        <v>14254</v>
      </c>
      <c r="B5333" s="84" t="s">
        <v>855</v>
      </c>
      <c r="C5333" s="84">
        <v>2</v>
      </c>
      <c r="D5333" s="122">
        <v>1.0767064326395438E-2</v>
      </c>
      <c r="E5333" s="122">
        <v>1.6627578316815741</v>
      </c>
      <c r="F5333" s="84" t="s">
        <v>12049</v>
      </c>
      <c r="G5333" s="84" t="b">
        <v>0</v>
      </c>
      <c r="H5333" s="84" t="b">
        <v>0</v>
      </c>
      <c r="I5333" s="84" t="b">
        <v>0</v>
      </c>
      <c r="J5333" s="84" t="b">
        <v>0</v>
      </c>
      <c r="K5333" s="84" t="b">
        <v>0</v>
      </c>
      <c r="L5333" s="84" t="b">
        <v>0</v>
      </c>
    </row>
    <row r="5334" spans="1:12" x14ac:dyDescent="0.25">
      <c r="A5334" s="84" t="s">
        <v>855</v>
      </c>
      <c r="B5334" s="84" t="s">
        <v>14300</v>
      </c>
      <c r="C5334" s="84">
        <v>2</v>
      </c>
      <c r="D5334" s="122">
        <v>1.0767064326395438E-2</v>
      </c>
      <c r="E5334" s="122">
        <v>1.6627578316815741</v>
      </c>
      <c r="F5334" s="84" t="s">
        <v>12049</v>
      </c>
      <c r="G5334" s="84" t="b">
        <v>0</v>
      </c>
      <c r="H5334" s="84" t="b">
        <v>0</v>
      </c>
      <c r="I5334" s="84" t="b">
        <v>0</v>
      </c>
      <c r="J5334" s="84" t="b">
        <v>0</v>
      </c>
      <c r="K5334" s="84" t="b">
        <v>0</v>
      </c>
      <c r="L5334" s="84" t="b">
        <v>0</v>
      </c>
    </row>
    <row r="5335" spans="1:12" x14ac:dyDescent="0.25">
      <c r="A5335" s="84" t="s">
        <v>14300</v>
      </c>
      <c r="B5335" s="84" t="s">
        <v>12384</v>
      </c>
      <c r="C5335" s="84">
        <v>2</v>
      </c>
      <c r="D5335" s="122">
        <v>1.0767064326395438E-2</v>
      </c>
      <c r="E5335" s="122">
        <v>0.7974564055790303</v>
      </c>
      <c r="F5335" s="84" t="s">
        <v>12049</v>
      </c>
      <c r="G5335" s="84" t="b">
        <v>0</v>
      </c>
      <c r="H5335" s="84" t="b">
        <v>0</v>
      </c>
      <c r="I5335" s="84" t="b">
        <v>0</v>
      </c>
      <c r="J5335" s="84" t="b">
        <v>0</v>
      </c>
      <c r="K5335" s="84" t="b">
        <v>0</v>
      </c>
      <c r="L5335" s="84" t="b">
        <v>0</v>
      </c>
    </row>
    <row r="5336" spans="1:12" x14ac:dyDescent="0.25">
      <c r="A5336" s="84" t="s">
        <v>12282</v>
      </c>
      <c r="B5336" s="84" t="s">
        <v>686</v>
      </c>
      <c r="C5336" s="84">
        <v>2</v>
      </c>
      <c r="D5336" s="122">
        <v>1.0767064326395438E-2</v>
      </c>
      <c r="E5336" s="122">
        <v>1.0606978403536116</v>
      </c>
      <c r="F5336" s="84" t="s">
        <v>12049</v>
      </c>
      <c r="G5336" s="84" t="b">
        <v>1</v>
      </c>
      <c r="H5336" s="84" t="b">
        <v>0</v>
      </c>
      <c r="I5336" s="84" t="b">
        <v>0</v>
      </c>
      <c r="J5336" s="84" t="b">
        <v>0</v>
      </c>
      <c r="K5336" s="84" t="b">
        <v>0</v>
      </c>
      <c r="L5336" s="84" t="b">
        <v>0</v>
      </c>
    </row>
    <row r="5337" spans="1:12" x14ac:dyDescent="0.25">
      <c r="A5337" s="84" t="s">
        <v>686</v>
      </c>
      <c r="B5337" s="84" t="s">
        <v>843</v>
      </c>
      <c r="C5337" s="84">
        <v>2</v>
      </c>
      <c r="D5337" s="122">
        <v>1.0767064326395438E-2</v>
      </c>
      <c r="E5337" s="122">
        <v>1.2367890994092929</v>
      </c>
      <c r="F5337" s="84" t="s">
        <v>12049</v>
      </c>
      <c r="G5337" s="84" t="b">
        <v>0</v>
      </c>
      <c r="H5337" s="84" t="b">
        <v>0</v>
      </c>
      <c r="I5337" s="84" t="b">
        <v>0</v>
      </c>
      <c r="J5337" s="84" t="b">
        <v>0</v>
      </c>
      <c r="K5337" s="84" t="b">
        <v>0</v>
      </c>
      <c r="L5337" s="84" t="b">
        <v>0</v>
      </c>
    </row>
    <row r="5338" spans="1:12" x14ac:dyDescent="0.25">
      <c r="A5338" s="84" t="s">
        <v>843</v>
      </c>
      <c r="B5338" s="84" t="s">
        <v>731</v>
      </c>
      <c r="C5338" s="84">
        <v>2</v>
      </c>
      <c r="D5338" s="122">
        <v>1.0767064326395438E-2</v>
      </c>
      <c r="E5338" s="122">
        <v>1.0259357340943998</v>
      </c>
      <c r="F5338" s="84" t="s">
        <v>12049</v>
      </c>
      <c r="G5338" s="84" t="b">
        <v>0</v>
      </c>
      <c r="H5338" s="84" t="b">
        <v>0</v>
      </c>
      <c r="I5338" s="84" t="b">
        <v>0</v>
      </c>
      <c r="J5338" s="84" t="b">
        <v>0</v>
      </c>
      <c r="K5338" s="84" t="b">
        <v>0</v>
      </c>
      <c r="L5338" s="84" t="b">
        <v>0</v>
      </c>
    </row>
    <row r="5339" spans="1:12" x14ac:dyDescent="0.25">
      <c r="A5339" s="84" t="s">
        <v>14206</v>
      </c>
      <c r="B5339" s="84" t="s">
        <v>14195</v>
      </c>
      <c r="C5339" s="84">
        <v>8</v>
      </c>
      <c r="D5339" s="122">
        <v>0</v>
      </c>
      <c r="E5339" s="122">
        <v>0.84163750790475034</v>
      </c>
      <c r="F5339" s="84" t="s">
        <v>12050</v>
      </c>
      <c r="G5339" s="84" t="b">
        <v>0</v>
      </c>
      <c r="H5339" s="84" t="b">
        <v>0</v>
      </c>
      <c r="I5339" s="84" t="b">
        <v>0</v>
      </c>
      <c r="J5339" s="84" t="b">
        <v>0</v>
      </c>
      <c r="K5339" s="84" t="b">
        <v>0</v>
      </c>
      <c r="L5339" s="84" t="b">
        <v>0</v>
      </c>
    </row>
    <row r="5340" spans="1:12" x14ac:dyDescent="0.25">
      <c r="A5340" s="84" t="s">
        <v>14406</v>
      </c>
      <c r="B5340" s="84" t="s">
        <v>891</v>
      </c>
      <c r="C5340" s="84">
        <v>5</v>
      </c>
      <c r="D5340" s="122">
        <v>0</v>
      </c>
      <c r="E5340" s="122">
        <v>1.3979400086720377</v>
      </c>
      <c r="F5340" s="84" t="s">
        <v>12050</v>
      </c>
      <c r="G5340" s="84" t="b">
        <v>1</v>
      </c>
      <c r="H5340" s="84" t="b">
        <v>0</v>
      </c>
      <c r="I5340" s="84" t="b">
        <v>0</v>
      </c>
      <c r="J5340" s="84" t="b">
        <v>0</v>
      </c>
      <c r="K5340" s="84" t="b">
        <v>0</v>
      </c>
      <c r="L5340" s="84" t="b">
        <v>0</v>
      </c>
    </row>
    <row r="5341" spans="1:12" x14ac:dyDescent="0.25">
      <c r="A5341" s="84" t="s">
        <v>891</v>
      </c>
      <c r="B5341" s="84" t="s">
        <v>14195</v>
      </c>
      <c r="C5341" s="84">
        <v>5</v>
      </c>
      <c r="D5341" s="122">
        <v>0</v>
      </c>
      <c r="E5341" s="122">
        <v>0.84163750790475045</v>
      </c>
      <c r="F5341" s="84" t="s">
        <v>12050</v>
      </c>
      <c r="G5341" s="84" t="b">
        <v>0</v>
      </c>
      <c r="H5341" s="84" t="b">
        <v>0</v>
      </c>
      <c r="I5341" s="84" t="b">
        <v>0</v>
      </c>
      <c r="J5341" s="84" t="b">
        <v>0</v>
      </c>
      <c r="K5341" s="84" t="b">
        <v>0</v>
      </c>
      <c r="L5341" s="84" t="b">
        <v>0</v>
      </c>
    </row>
    <row r="5342" spans="1:12" x14ac:dyDescent="0.25">
      <c r="A5342" s="84" t="s">
        <v>14195</v>
      </c>
      <c r="B5342" s="84" t="s">
        <v>14605</v>
      </c>
      <c r="C5342" s="84">
        <v>5</v>
      </c>
      <c r="D5342" s="122">
        <v>0</v>
      </c>
      <c r="E5342" s="122">
        <v>0.84163750790475045</v>
      </c>
      <c r="F5342" s="84" t="s">
        <v>12050</v>
      </c>
      <c r="G5342" s="84" t="b">
        <v>0</v>
      </c>
      <c r="H5342" s="84" t="b">
        <v>0</v>
      </c>
      <c r="I5342" s="84" t="b">
        <v>0</v>
      </c>
      <c r="J5342" s="84" t="b">
        <v>0</v>
      </c>
      <c r="K5342" s="84" t="b">
        <v>0</v>
      </c>
      <c r="L5342" s="84" t="b">
        <v>0</v>
      </c>
    </row>
    <row r="5343" spans="1:12" x14ac:dyDescent="0.25">
      <c r="A5343" s="84" t="s">
        <v>14605</v>
      </c>
      <c r="B5343" s="84" t="s">
        <v>14238</v>
      </c>
      <c r="C5343" s="84">
        <v>5</v>
      </c>
      <c r="D5343" s="122">
        <v>0</v>
      </c>
      <c r="E5343" s="122">
        <v>1.3979400086720377</v>
      </c>
      <c r="F5343" s="84" t="s">
        <v>12050</v>
      </c>
      <c r="G5343" s="84" t="b">
        <v>0</v>
      </c>
      <c r="H5343" s="84" t="b">
        <v>0</v>
      </c>
      <c r="I5343" s="84" t="b">
        <v>0</v>
      </c>
      <c r="J5343" s="84" t="b">
        <v>0</v>
      </c>
      <c r="K5343" s="84" t="b">
        <v>0</v>
      </c>
      <c r="L5343" s="84" t="b">
        <v>0</v>
      </c>
    </row>
    <row r="5344" spans="1:12" x14ac:dyDescent="0.25">
      <c r="A5344" s="84" t="s">
        <v>14238</v>
      </c>
      <c r="B5344" s="84" t="s">
        <v>14204</v>
      </c>
      <c r="C5344" s="84">
        <v>5</v>
      </c>
      <c r="D5344" s="122">
        <v>0</v>
      </c>
      <c r="E5344" s="122">
        <v>1.1938200260161127</v>
      </c>
      <c r="F5344" s="84" t="s">
        <v>12050</v>
      </c>
      <c r="G5344" s="84" t="b">
        <v>0</v>
      </c>
      <c r="H5344" s="84" t="b">
        <v>0</v>
      </c>
      <c r="I5344" s="84" t="b">
        <v>0</v>
      </c>
      <c r="J5344" s="84" t="b">
        <v>0</v>
      </c>
      <c r="K5344" s="84" t="b">
        <v>0</v>
      </c>
      <c r="L5344" s="84" t="b">
        <v>0</v>
      </c>
    </row>
    <row r="5345" spans="1:12" x14ac:dyDescent="0.25">
      <c r="A5345" s="84" t="s">
        <v>14204</v>
      </c>
      <c r="B5345" s="84" t="s">
        <v>14516</v>
      </c>
      <c r="C5345" s="84">
        <v>5</v>
      </c>
      <c r="D5345" s="122">
        <v>0</v>
      </c>
      <c r="E5345" s="122">
        <v>1.1938200260161127</v>
      </c>
      <c r="F5345" s="84" t="s">
        <v>12050</v>
      </c>
      <c r="G5345" s="84" t="b">
        <v>0</v>
      </c>
      <c r="H5345" s="84" t="b">
        <v>0</v>
      </c>
      <c r="I5345" s="84" t="b">
        <v>0</v>
      </c>
      <c r="J5345" s="84" t="b">
        <v>0</v>
      </c>
      <c r="K5345" s="84" t="b">
        <v>0</v>
      </c>
      <c r="L5345" s="84" t="b">
        <v>0</v>
      </c>
    </row>
    <row r="5346" spans="1:12" x14ac:dyDescent="0.25">
      <c r="A5346" s="84" t="s">
        <v>14516</v>
      </c>
      <c r="B5346" s="84" t="s">
        <v>14234</v>
      </c>
      <c r="C5346" s="84">
        <v>5</v>
      </c>
      <c r="D5346" s="122">
        <v>0</v>
      </c>
      <c r="E5346" s="122">
        <v>1.3979400086720377</v>
      </c>
      <c r="F5346" s="84" t="s">
        <v>12050</v>
      </c>
      <c r="G5346" s="84" t="b">
        <v>0</v>
      </c>
      <c r="H5346" s="84" t="b">
        <v>0</v>
      </c>
      <c r="I5346" s="84" t="b">
        <v>0</v>
      </c>
      <c r="J5346" s="84" t="b">
        <v>0</v>
      </c>
      <c r="K5346" s="84" t="b">
        <v>0</v>
      </c>
      <c r="L5346" s="84" t="b">
        <v>0</v>
      </c>
    </row>
    <row r="5347" spans="1:12" x14ac:dyDescent="0.25">
      <c r="A5347" s="84" t="s">
        <v>14234</v>
      </c>
      <c r="B5347" s="84" t="s">
        <v>14606</v>
      </c>
      <c r="C5347" s="84">
        <v>5</v>
      </c>
      <c r="D5347" s="122">
        <v>0</v>
      </c>
      <c r="E5347" s="122">
        <v>1.3979400086720377</v>
      </c>
      <c r="F5347" s="84" t="s">
        <v>12050</v>
      </c>
      <c r="G5347" s="84" t="b">
        <v>0</v>
      </c>
      <c r="H5347" s="84" t="b">
        <v>0</v>
      </c>
      <c r="I5347" s="84" t="b">
        <v>0</v>
      </c>
      <c r="J5347" s="84" t="b">
        <v>0</v>
      </c>
      <c r="K5347" s="84" t="b">
        <v>0</v>
      </c>
      <c r="L5347" s="84" t="b">
        <v>0</v>
      </c>
    </row>
    <row r="5348" spans="1:12" x14ac:dyDescent="0.25">
      <c r="A5348" s="84" t="s">
        <v>14606</v>
      </c>
      <c r="B5348" s="84" t="s">
        <v>14195</v>
      </c>
      <c r="C5348" s="84">
        <v>5</v>
      </c>
      <c r="D5348" s="122">
        <v>0</v>
      </c>
      <c r="E5348" s="122">
        <v>0.84163750790475045</v>
      </c>
      <c r="F5348" s="84" t="s">
        <v>12050</v>
      </c>
      <c r="G5348" s="84" t="b">
        <v>0</v>
      </c>
      <c r="H5348" s="84" t="b">
        <v>0</v>
      </c>
      <c r="I5348" s="84" t="b">
        <v>0</v>
      </c>
      <c r="J5348" s="84" t="b">
        <v>0</v>
      </c>
      <c r="K5348" s="84" t="b">
        <v>0</v>
      </c>
      <c r="L5348" s="84" t="b">
        <v>0</v>
      </c>
    </row>
    <row r="5349" spans="1:12" x14ac:dyDescent="0.25">
      <c r="A5349" s="84" t="s">
        <v>14195</v>
      </c>
      <c r="B5349" s="84" t="s">
        <v>14407</v>
      </c>
      <c r="C5349" s="84">
        <v>5</v>
      </c>
      <c r="D5349" s="122">
        <v>0</v>
      </c>
      <c r="E5349" s="122">
        <v>0.84163750790475045</v>
      </c>
      <c r="F5349" s="84" t="s">
        <v>12050</v>
      </c>
      <c r="G5349" s="84" t="b">
        <v>0</v>
      </c>
      <c r="H5349" s="84" t="b">
        <v>0</v>
      </c>
      <c r="I5349" s="84" t="b">
        <v>0</v>
      </c>
      <c r="J5349" s="84" t="b">
        <v>0</v>
      </c>
      <c r="K5349" s="84" t="b">
        <v>0</v>
      </c>
      <c r="L5349" s="84" t="b">
        <v>0</v>
      </c>
    </row>
    <row r="5350" spans="1:12" x14ac:dyDescent="0.25">
      <c r="A5350" s="84" t="s">
        <v>14407</v>
      </c>
      <c r="B5350" s="84" t="s">
        <v>14206</v>
      </c>
      <c r="C5350" s="84">
        <v>5</v>
      </c>
      <c r="D5350" s="122">
        <v>0</v>
      </c>
      <c r="E5350" s="122">
        <v>1.1938200260161127</v>
      </c>
      <c r="F5350" s="84" t="s">
        <v>12050</v>
      </c>
      <c r="G5350" s="84" t="b">
        <v>0</v>
      </c>
      <c r="H5350" s="84" t="b">
        <v>0</v>
      </c>
      <c r="I5350" s="84" t="b">
        <v>0</v>
      </c>
      <c r="J5350" s="84" t="b">
        <v>0</v>
      </c>
      <c r="K5350" s="84" t="b">
        <v>0</v>
      </c>
      <c r="L5350" s="84" t="b">
        <v>0</v>
      </c>
    </row>
    <row r="5351" spans="1:12" x14ac:dyDescent="0.25">
      <c r="A5351" s="84" t="s">
        <v>14195</v>
      </c>
      <c r="B5351" s="84" t="s">
        <v>2803</v>
      </c>
      <c r="C5351" s="84">
        <v>5</v>
      </c>
      <c r="D5351" s="122">
        <v>0</v>
      </c>
      <c r="E5351" s="122">
        <v>0.84163750790475045</v>
      </c>
      <c r="F5351" s="84" t="s">
        <v>12050</v>
      </c>
      <c r="G5351" s="84" t="b">
        <v>0</v>
      </c>
      <c r="H5351" s="84" t="b">
        <v>0</v>
      </c>
      <c r="I5351" s="84" t="b">
        <v>0</v>
      </c>
      <c r="J5351" s="84" t="b">
        <v>0</v>
      </c>
      <c r="K5351" s="84" t="b">
        <v>0</v>
      </c>
      <c r="L5351" s="84" t="b">
        <v>0</v>
      </c>
    </row>
    <row r="5352" spans="1:12" x14ac:dyDescent="0.25">
      <c r="A5352" s="84" t="s">
        <v>2803</v>
      </c>
      <c r="B5352" s="84" t="s">
        <v>14207</v>
      </c>
      <c r="C5352" s="84">
        <v>5</v>
      </c>
      <c r="D5352" s="122">
        <v>0</v>
      </c>
      <c r="E5352" s="122">
        <v>1.3979400086720377</v>
      </c>
      <c r="F5352" s="84" t="s">
        <v>12050</v>
      </c>
      <c r="G5352" s="84" t="b">
        <v>0</v>
      </c>
      <c r="H5352" s="84" t="b">
        <v>0</v>
      </c>
      <c r="I5352" s="84" t="b">
        <v>0</v>
      </c>
      <c r="J5352" s="84" t="b">
        <v>0</v>
      </c>
      <c r="K5352" s="84" t="b">
        <v>0</v>
      </c>
      <c r="L5352" s="84" t="b">
        <v>0</v>
      </c>
    </row>
    <row r="5353" spans="1:12" x14ac:dyDescent="0.25">
      <c r="A5353" s="84" t="s">
        <v>14207</v>
      </c>
      <c r="B5353" s="84" t="s">
        <v>14502</v>
      </c>
      <c r="C5353" s="84">
        <v>5</v>
      </c>
      <c r="D5353" s="122">
        <v>0</v>
      </c>
      <c r="E5353" s="122">
        <v>1.3979400086720377</v>
      </c>
      <c r="F5353" s="84" t="s">
        <v>12050</v>
      </c>
      <c r="G5353" s="84" t="b">
        <v>0</v>
      </c>
      <c r="H5353" s="84" t="b">
        <v>0</v>
      </c>
      <c r="I5353" s="84" t="b">
        <v>0</v>
      </c>
      <c r="J5353" s="84" t="b">
        <v>0</v>
      </c>
      <c r="K5353" s="84" t="b">
        <v>0</v>
      </c>
      <c r="L5353" s="84" t="b">
        <v>0</v>
      </c>
    </row>
    <row r="5354" spans="1:12" x14ac:dyDescent="0.25">
      <c r="A5354" s="84" t="s">
        <v>14502</v>
      </c>
      <c r="B5354" s="84" t="s">
        <v>14738</v>
      </c>
      <c r="C5354" s="84">
        <v>4</v>
      </c>
      <c r="D5354" s="122">
        <v>2.9818465540940439E-3</v>
      </c>
      <c r="E5354" s="122">
        <v>1.3979400086720377</v>
      </c>
      <c r="F5354" s="84" t="s">
        <v>12050</v>
      </c>
      <c r="G5354" s="84" t="b">
        <v>0</v>
      </c>
      <c r="H5354" s="84" t="b">
        <v>0</v>
      </c>
      <c r="I5354" s="84" t="b">
        <v>0</v>
      </c>
      <c r="J5354" s="84" t="b">
        <v>0</v>
      </c>
      <c r="K5354" s="84" t="b">
        <v>0</v>
      </c>
      <c r="L5354" s="84" t="b">
        <v>0</v>
      </c>
    </row>
    <row r="5355" spans="1:12" x14ac:dyDescent="0.25">
      <c r="A5355" s="84" t="s">
        <v>14738</v>
      </c>
      <c r="B5355" s="84" t="s">
        <v>14265</v>
      </c>
      <c r="C5355" s="84">
        <v>3</v>
      </c>
      <c r="D5355" s="122">
        <v>5.1195865296082251E-3</v>
      </c>
      <c r="E5355" s="122">
        <v>1.494850021680094</v>
      </c>
      <c r="F5355" s="84" t="s">
        <v>12050</v>
      </c>
      <c r="G5355" s="84" t="b">
        <v>0</v>
      </c>
      <c r="H5355" s="84" t="b">
        <v>0</v>
      </c>
      <c r="I5355" s="84" t="b">
        <v>0</v>
      </c>
      <c r="J5355" s="84" t="b">
        <v>0</v>
      </c>
      <c r="K5355" s="84" t="b">
        <v>0</v>
      </c>
      <c r="L5355" s="84" t="b">
        <v>0</v>
      </c>
    </row>
    <row r="5356" spans="1:12" x14ac:dyDescent="0.25">
      <c r="A5356" s="84" t="s">
        <v>14265</v>
      </c>
      <c r="B5356" s="84" t="s">
        <v>14945</v>
      </c>
      <c r="C5356" s="84">
        <v>3</v>
      </c>
      <c r="D5356" s="122">
        <v>5.1195865296082251E-3</v>
      </c>
      <c r="E5356" s="122">
        <v>1.6197887582883939</v>
      </c>
      <c r="F5356" s="84" t="s">
        <v>12050</v>
      </c>
      <c r="G5356" s="84" t="b">
        <v>0</v>
      </c>
      <c r="H5356" s="84" t="b">
        <v>0</v>
      </c>
      <c r="I5356" s="84" t="b">
        <v>0</v>
      </c>
      <c r="J5356" s="84" t="b">
        <v>0</v>
      </c>
      <c r="K5356" s="84" t="b">
        <v>0</v>
      </c>
      <c r="L5356" s="84" t="b">
        <v>0</v>
      </c>
    </row>
    <row r="5357" spans="1:12" x14ac:dyDescent="0.25">
      <c r="A5357" s="84" t="s">
        <v>14945</v>
      </c>
      <c r="B5357" s="84" t="s">
        <v>14204</v>
      </c>
      <c r="C5357" s="84">
        <v>3</v>
      </c>
      <c r="D5357" s="122">
        <v>5.1195865296082251E-3</v>
      </c>
      <c r="E5357" s="122">
        <v>1.1938200260161129</v>
      </c>
      <c r="F5357" s="84" t="s">
        <v>12050</v>
      </c>
      <c r="G5357" s="84" t="b">
        <v>0</v>
      </c>
      <c r="H5357" s="84" t="b">
        <v>0</v>
      </c>
      <c r="I5357" s="84" t="b">
        <v>0</v>
      </c>
      <c r="J5357" s="84" t="b">
        <v>0</v>
      </c>
      <c r="K5357" s="84" t="b">
        <v>0</v>
      </c>
      <c r="L5357" s="84" t="b">
        <v>0</v>
      </c>
    </row>
    <row r="5358" spans="1:12" x14ac:dyDescent="0.25">
      <c r="A5358" s="84" t="s">
        <v>14204</v>
      </c>
      <c r="B5358" s="84" t="s">
        <v>14206</v>
      </c>
      <c r="C5358" s="84">
        <v>3</v>
      </c>
      <c r="D5358" s="122">
        <v>5.1195865296082251E-3</v>
      </c>
      <c r="E5358" s="122">
        <v>0.76785129374383165</v>
      </c>
      <c r="F5358" s="84" t="s">
        <v>12050</v>
      </c>
      <c r="G5358" s="84" t="b">
        <v>0</v>
      </c>
      <c r="H5358" s="84" t="b">
        <v>0</v>
      </c>
      <c r="I5358" s="84" t="b">
        <v>0</v>
      </c>
      <c r="J5358" s="84" t="b">
        <v>0</v>
      </c>
      <c r="K5358" s="84" t="b">
        <v>0</v>
      </c>
      <c r="L5358" s="84" t="b">
        <v>0</v>
      </c>
    </row>
    <row r="5359" spans="1:12" x14ac:dyDescent="0.25">
      <c r="A5359" s="84" t="s">
        <v>14195</v>
      </c>
      <c r="B5359" s="84" t="s">
        <v>12277</v>
      </c>
      <c r="C5359" s="84">
        <v>3</v>
      </c>
      <c r="D5359" s="122">
        <v>5.1195865296082251E-3</v>
      </c>
      <c r="E5359" s="122">
        <v>0.84163750790475034</v>
      </c>
      <c r="F5359" s="84" t="s">
        <v>12050</v>
      </c>
      <c r="G5359" s="84" t="b">
        <v>0</v>
      </c>
      <c r="H5359" s="84" t="b">
        <v>0</v>
      </c>
      <c r="I5359" s="84" t="b">
        <v>0</v>
      </c>
      <c r="J5359" s="84" t="b">
        <v>0</v>
      </c>
      <c r="K5359" s="84" t="b">
        <v>0</v>
      </c>
      <c r="L5359" s="84" t="b">
        <v>0</v>
      </c>
    </row>
    <row r="5360" spans="1:12" x14ac:dyDescent="0.25">
      <c r="A5360" s="84" t="s">
        <v>12277</v>
      </c>
      <c r="B5360" s="84" t="s">
        <v>14375</v>
      </c>
      <c r="C5360" s="84">
        <v>3</v>
      </c>
      <c r="D5360" s="122">
        <v>5.1195865296082251E-3</v>
      </c>
      <c r="E5360" s="122">
        <v>1.6197887582883939</v>
      </c>
      <c r="F5360" s="84" t="s">
        <v>12050</v>
      </c>
      <c r="G5360" s="84" t="b">
        <v>0</v>
      </c>
      <c r="H5360" s="84" t="b">
        <v>0</v>
      </c>
      <c r="I5360" s="84" t="b">
        <v>0</v>
      </c>
      <c r="J5360" s="84" t="b">
        <v>0</v>
      </c>
      <c r="K5360" s="84" t="b">
        <v>0</v>
      </c>
      <c r="L5360" s="84" t="b">
        <v>0</v>
      </c>
    </row>
    <row r="5361" spans="1:12" x14ac:dyDescent="0.25">
      <c r="A5361" s="84" t="s">
        <v>14375</v>
      </c>
      <c r="B5361" s="84" t="s">
        <v>14239</v>
      </c>
      <c r="C5361" s="84">
        <v>3</v>
      </c>
      <c r="D5361" s="122">
        <v>5.1195865296082251E-3</v>
      </c>
      <c r="E5361" s="122">
        <v>1.6197887582883939</v>
      </c>
      <c r="F5361" s="84" t="s">
        <v>12050</v>
      </c>
      <c r="G5361" s="84" t="b">
        <v>0</v>
      </c>
      <c r="H5361" s="84" t="b">
        <v>0</v>
      </c>
      <c r="I5361" s="84" t="b">
        <v>0</v>
      </c>
      <c r="J5361" s="84" t="b">
        <v>0</v>
      </c>
      <c r="K5361" s="84" t="b">
        <v>0</v>
      </c>
      <c r="L5361" s="84" t="b">
        <v>0</v>
      </c>
    </row>
    <row r="5362" spans="1:12" x14ac:dyDescent="0.25">
      <c r="A5362" s="84" t="s">
        <v>14239</v>
      </c>
      <c r="B5362" s="84" t="s">
        <v>731</v>
      </c>
      <c r="C5362" s="84">
        <v>3</v>
      </c>
      <c r="D5362" s="122">
        <v>5.1195865296082251E-3</v>
      </c>
      <c r="E5362" s="122">
        <v>1.6197887582883939</v>
      </c>
      <c r="F5362" s="84" t="s">
        <v>12050</v>
      </c>
      <c r="G5362" s="84" t="b">
        <v>0</v>
      </c>
      <c r="H5362" s="84" t="b">
        <v>0</v>
      </c>
      <c r="I5362" s="84" t="b">
        <v>0</v>
      </c>
      <c r="J5362" s="84" t="b">
        <v>0</v>
      </c>
      <c r="K5362" s="84" t="b">
        <v>0</v>
      </c>
      <c r="L5362" s="84" t="b">
        <v>0</v>
      </c>
    </row>
    <row r="5363" spans="1:12" x14ac:dyDescent="0.25">
      <c r="A5363" s="84" t="s">
        <v>731</v>
      </c>
      <c r="B5363" s="84" t="s">
        <v>14379</v>
      </c>
      <c r="C5363" s="84">
        <v>3</v>
      </c>
      <c r="D5363" s="122">
        <v>5.1195865296082251E-3</v>
      </c>
      <c r="E5363" s="122">
        <v>1.6197887582883939</v>
      </c>
      <c r="F5363" s="84" t="s">
        <v>12050</v>
      </c>
      <c r="G5363" s="84" t="b">
        <v>0</v>
      </c>
      <c r="H5363" s="84" t="b">
        <v>0</v>
      </c>
      <c r="I5363" s="84" t="b">
        <v>0</v>
      </c>
      <c r="J5363" s="84" t="b">
        <v>0</v>
      </c>
      <c r="K5363" s="84" t="b">
        <v>0</v>
      </c>
      <c r="L5363" s="84" t="b">
        <v>0</v>
      </c>
    </row>
    <row r="5364" spans="1:12" x14ac:dyDescent="0.25">
      <c r="A5364" s="84" t="s">
        <v>14379</v>
      </c>
      <c r="B5364" s="84" t="s">
        <v>905</v>
      </c>
      <c r="C5364" s="84">
        <v>3</v>
      </c>
      <c r="D5364" s="122">
        <v>5.1195865296082251E-3</v>
      </c>
      <c r="E5364" s="122">
        <v>1.6197887582883939</v>
      </c>
      <c r="F5364" s="84" t="s">
        <v>12050</v>
      </c>
      <c r="G5364" s="84" t="b">
        <v>0</v>
      </c>
      <c r="H5364" s="84" t="b">
        <v>0</v>
      </c>
      <c r="I5364" s="84" t="b">
        <v>0</v>
      </c>
      <c r="J5364" s="84" t="b">
        <v>0</v>
      </c>
      <c r="K5364" s="84" t="b">
        <v>0</v>
      </c>
      <c r="L5364" s="84" t="b">
        <v>0</v>
      </c>
    </row>
    <row r="5365" spans="1:12" x14ac:dyDescent="0.25">
      <c r="A5365" s="84" t="s">
        <v>905</v>
      </c>
      <c r="B5365" s="84" t="s">
        <v>545</v>
      </c>
      <c r="C5365" s="84">
        <v>3</v>
      </c>
      <c r="D5365" s="122">
        <v>5.1195865296082251E-3</v>
      </c>
      <c r="E5365" s="122">
        <v>1.6197887582883939</v>
      </c>
      <c r="F5365" s="84" t="s">
        <v>12050</v>
      </c>
      <c r="G5365" s="84" t="b">
        <v>0</v>
      </c>
      <c r="H5365" s="84" t="b">
        <v>0</v>
      </c>
      <c r="I5365" s="84" t="b">
        <v>0</v>
      </c>
      <c r="J5365" s="84" t="b">
        <v>0</v>
      </c>
      <c r="K5365" s="84" t="b">
        <v>0</v>
      </c>
      <c r="L5365" s="84" t="b">
        <v>0</v>
      </c>
    </row>
    <row r="5366" spans="1:12" x14ac:dyDescent="0.25">
      <c r="A5366" s="84" t="s">
        <v>545</v>
      </c>
      <c r="B5366" s="84" t="s">
        <v>904</v>
      </c>
      <c r="C5366" s="84">
        <v>3</v>
      </c>
      <c r="D5366" s="122">
        <v>5.1195865296082251E-3</v>
      </c>
      <c r="E5366" s="122">
        <v>1.494850021680094</v>
      </c>
      <c r="F5366" s="84" t="s">
        <v>12050</v>
      </c>
      <c r="G5366" s="84" t="b">
        <v>0</v>
      </c>
      <c r="H5366" s="84" t="b">
        <v>0</v>
      </c>
      <c r="I5366" s="84" t="b">
        <v>0</v>
      </c>
      <c r="J5366" s="84" t="b">
        <v>0</v>
      </c>
      <c r="K5366" s="84" t="b">
        <v>0</v>
      </c>
      <c r="L5366" s="84" t="b">
        <v>0</v>
      </c>
    </row>
    <row r="5367" spans="1:12" x14ac:dyDescent="0.25">
      <c r="A5367" s="84" t="s">
        <v>904</v>
      </c>
      <c r="B5367" s="84" t="s">
        <v>903</v>
      </c>
      <c r="C5367" s="84">
        <v>3</v>
      </c>
      <c r="D5367" s="122">
        <v>5.1195865296082251E-3</v>
      </c>
      <c r="E5367" s="122">
        <v>1.6197887582883939</v>
      </c>
      <c r="F5367" s="84" t="s">
        <v>12050</v>
      </c>
      <c r="G5367" s="84" t="b">
        <v>0</v>
      </c>
      <c r="H5367" s="84" t="b">
        <v>0</v>
      </c>
      <c r="I5367" s="84" t="b">
        <v>0</v>
      </c>
      <c r="J5367" s="84" t="b">
        <v>0</v>
      </c>
      <c r="K5367" s="84" t="b">
        <v>0</v>
      </c>
      <c r="L5367" s="84" t="b">
        <v>0</v>
      </c>
    </row>
    <row r="5368" spans="1:12" x14ac:dyDescent="0.25">
      <c r="A5368" s="84" t="s">
        <v>12364</v>
      </c>
      <c r="B5368" s="84" t="s">
        <v>12296</v>
      </c>
      <c r="C5368" s="84">
        <v>7</v>
      </c>
      <c r="D5368" s="122">
        <v>0</v>
      </c>
      <c r="E5368" s="122">
        <v>0.76768581670547864</v>
      </c>
      <c r="F5368" s="84" t="s">
        <v>12051</v>
      </c>
      <c r="G5368" s="84" t="b">
        <v>0</v>
      </c>
      <c r="H5368" s="84" t="b">
        <v>0</v>
      </c>
      <c r="I5368" s="84" t="b">
        <v>0</v>
      </c>
      <c r="J5368" s="84" t="b">
        <v>0</v>
      </c>
      <c r="K5368" s="84" t="b">
        <v>0</v>
      </c>
      <c r="L5368" s="84" t="b">
        <v>0</v>
      </c>
    </row>
    <row r="5369" spans="1:12" x14ac:dyDescent="0.25">
      <c r="A5369" s="84" t="s">
        <v>12296</v>
      </c>
      <c r="B5369" s="84" t="s">
        <v>14465</v>
      </c>
      <c r="C5369" s="84">
        <v>7</v>
      </c>
      <c r="D5369" s="122">
        <v>0</v>
      </c>
      <c r="E5369" s="122">
        <v>0.76768581670547864</v>
      </c>
      <c r="F5369" s="84" t="s">
        <v>12051</v>
      </c>
      <c r="G5369" s="84" t="b">
        <v>0</v>
      </c>
      <c r="H5369" s="84" t="b">
        <v>0</v>
      </c>
      <c r="I5369" s="84" t="b">
        <v>0</v>
      </c>
      <c r="J5369" s="84" t="b">
        <v>0</v>
      </c>
      <c r="K5369" s="84" t="b">
        <v>0</v>
      </c>
      <c r="L5369" s="84" t="b">
        <v>0</v>
      </c>
    </row>
    <row r="5370" spans="1:12" x14ac:dyDescent="0.25">
      <c r="A5370" s="84" t="s">
        <v>14465</v>
      </c>
      <c r="B5370" s="84" t="s">
        <v>14466</v>
      </c>
      <c r="C5370" s="84">
        <v>7</v>
      </c>
      <c r="D5370" s="122">
        <v>0</v>
      </c>
      <c r="E5370" s="122">
        <v>0.76768581670547864</v>
      </c>
      <c r="F5370" s="84" t="s">
        <v>12051</v>
      </c>
      <c r="G5370" s="84" t="b">
        <v>0</v>
      </c>
      <c r="H5370" s="84" t="b">
        <v>0</v>
      </c>
      <c r="I5370" s="84" t="b">
        <v>0</v>
      </c>
      <c r="J5370" s="84" t="b">
        <v>0</v>
      </c>
      <c r="K5370" s="84" t="b">
        <v>0</v>
      </c>
      <c r="L5370" s="84" t="b">
        <v>0</v>
      </c>
    </row>
    <row r="5371" spans="1:12" x14ac:dyDescent="0.25">
      <c r="A5371" s="84" t="s">
        <v>14466</v>
      </c>
      <c r="B5371" s="84" t="s">
        <v>815</v>
      </c>
      <c r="C5371" s="84">
        <v>7</v>
      </c>
      <c r="D5371" s="122">
        <v>0</v>
      </c>
      <c r="E5371" s="122">
        <v>0.76768581670547864</v>
      </c>
      <c r="F5371" s="84" t="s">
        <v>12051</v>
      </c>
      <c r="G5371" s="84" t="b">
        <v>0</v>
      </c>
      <c r="H5371" s="84" t="b">
        <v>0</v>
      </c>
      <c r="I5371" s="84" t="b">
        <v>0</v>
      </c>
      <c r="J5371" s="84" t="b">
        <v>0</v>
      </c>
      <c r="K5371" s="84" t="b">
        <v>0</v>
      </c>
      <c r="L5371" s="84" t="b">
        <v>0</v>
      </c>
    </row>
    <row r="5372" spans="1:12" x14ac:dyDescent="0.25">
      <c r="A5372" s="84" t="s">
        <v>815</v>
      </c>
      <c r="B5372" s="84" t="s">
        <v>731</v>
      </c>
      <c r="C5372" s="84">
        <v>7</v>
      </c>
      <c r="D5372" s="122">
        <v>0</v>
      </c>
      <c r="E5372" s="122">
        <v>0.76768581670547864</v>
      </c>
      <c r="F5372" s="84" t="s">
        <v>12051</v>
      </c>
      <c r="G5372" s="84" t="b">
        <v>0</v>
      </c>
      <c r="H5372" s="84" t="b">
        <v>0</v>
      </c>
      <c r="I5372" s="84" t="b">
        <v>0</v>
      </c>
      <c r="J5372" s="84" t="b">
        <v>0</v>
      </c>
      <c r="K5372" s="84" t="b">
        <v>0</v>
      </c>
      <c r="L5372" s="84" t="b">
        <v>0</v>
      </c>
    </row>
    <row r="5373" spans="1:12" x14ac:dyDescent="0.25">
      <c r="A5373" s="84" t="s">
        <v>303</v>
      </c>
      <c r="B5373" s="84" t="s">
        <v>12364</v>
      </c>
      <c r="C5373" s="84">
        <v>6</v>
      </c>
      <c r="D5373" s="122">
        <v>8.3683487038266526E-3</v>
      </c>
      <c r="E5373" s="122">
        <v>0.83463260633609193</v>
      </c>
      <c r="F5373" s="84" t="s">
        <v>12051</v>
      </c>
      <c r="G5373" s="84" t="b">
        <v>0</v>
      </c>
      <c r="H5373" s="84" t="b">
        <v>0</v>
      </c>
      <c r="I5373" s="84" t="b">
        <v>0</v>
      </c>
      <c r="J5373" s="84" t="b">
        <v>0</v>
      </c>
      <c r="K5373" s="84" t="b">
        <v>0</v>
      </c>
      <c r="L5373" s="84" t="b">
        <v>0</v>
      </c>
    </row>
    <row r="5374" spans="1:12" x14ac:dyDescent="0.25">
      <c r="A5374" s="84" t="s">
        <v>731</v>
      </c>
      <c r="B5374" s="84" t="s">
        <v>15083</v>
      </c>
      <c r="C5374" s="84">
        <v>2</v>
      </c>
      <c r="D5374" s="122">
        <v>1.1005703690980077E-2</v>
      </c>
      <c r="E5374" s="122">
        <v>0.98527674317929359</v>
      </c>
      <c r="F5374" s="84" t="s">
        <v>12052</v>
      </c>
      <c r="G5374" s="84" t="b">
        <v>0</v>
      </c>
      <c r="H5374" s="84" t="b">
        <v>0</v>
      </c>
      <c r="I5374" s="84" t="b">
        <v>0</v>
      </c>
      <c r="J5374" s="84" t="b">
        <v>0</v>
      </c>
      <c r="K5374" s="84" t="b">
        <v>0</v>
      </c>
      <c r="L5374" s="84" t="b">
        <v>0</v>
      </c>
    </row>
    <row r="5375" spans="1:12" x14ac:dyDescent="0.25">
      <c r="A5375" s="84" t="s">
        <v>15083</v>
      </c>
      <c r="B5375" s="84" t="s">
        <v>14653</v>
      </c>
      <c r="C5375" s="84">
        <v>2</v>
      </c>
      <c r="D5375" s="122">
        <v>1.1005703690980077E-2</v>
      </c>
      <c r="E5375" s="122">
        <v>1.161368002234975</v>
      </c>
      <c r="F5375" s="84" t="s">
        <v>12052</v>
      </c>
      <c r="G5375" s="84" t="b">
        <v>0</v>
      </c>
      <c r="H5375" s="84" t="b">
        <v>0</v>
      </c>
      <c r="I5375" s="84" t="b">
        <v>0</v>
      </c>
      <c r="J5375" s="84" t="b">
        <v>0</v>
      </c>
      <c r="K5375" s="84" t="b">
        <v>0</v>
      </c>
      <c r="L5375" s="84" t="b">
        <v>0</v>
      </c>
    </row>
    <row r="5376" spans="1:12" x14ac:dyDescent="0.25">
      <c r="A5376" s="84" t="s">
        <v>14653</v>
      </c>
      <c r="B5376" s="84" t="s">
        <v>14552</v>
      </c>
      <c r="C5376" s="84">
        <v>2</v>
      </c>
      <c r="D5376" s="122">
        <v>1.1005703690980077E-2</v>
      </c>
      <c r="E5376" s="122">
        <v>1.161368002234975</v>
      </c>
      <c r="F5376" s="84" t="s">
        <v>12052</v>
      </c>
      <c r="G5376" s="84" t="b">
        <v>0</v>
      </c>
      <c r="H5376" s="84" t="b">
        <v>0</v>
      </c>
      <c r="I5376" s="84" t="b">
        <v>0</v>
      </c>
      <c r="J5376" s="84" t="b">
        <v>0</v>
      </c>
      <c r="K5376" s="84" t="b">
        <v>0</v>
      </c>
      <c r="L5376" s="84" t="b">
        <v>0</v>
      </c>
    </row>
    <row r="5377" spans="1:12" x14ac:dyDescent="0.25">
      <c r="A5377" s="84" t="s">
        <v>14552</v>
      </c>
      <c r="B5377" s="84" t="s">
        <v>15084</v>
      </c>
      <c r="C5377" s="84">
        <v>2</v>
      </c>
      <c r="D5377" s="122">
        <v>1.1005703690980077E-2</v>
      </c>
      <c r="E5377" s="122">
        <v>1.161368002234975</v>
      </c>
      <c r="F5377" s="84" t="s">
        <v>12052</v>
      </c>
      <c r="G5377" s="84" t="b">
        <v>0</v>
      </c>
      <c r="H5377" s="84" t="b">
        <v>0</v>
      </c>
      <c r="I5377" s="84" t="b">
        <v>0</v>
      </c>
      <c r="J5377" s="84" t="b">
        <v>0</v>
      </c>
      <c r="K5377" s="84" t="b">
        <v>0</v>
      </c>
      <c r="L5377" s="84" t="b">
        <v>0</v>
      </c>
    </row>
    <row r="5378" spans="1:12" x14ac:dyDescent="0.25">
      <c r="A5378" s="84" t="s">
        <v>15084</v>
      </c>
      <c r="B5378" s="84" t="s">
        <v>983</v>
      </c>
      <c r="C5378" s="84">
        <v>2</v>
      </c>
      <c r="D5378" s="122">
        <v>1.1005703690980077E-2</v>
      </c>
      <c r="E5378" s="122">
        <v>0.98527674317929359</v>
      </c>
      <c r="F5378" s="84" t="s">
        <v>12052</v>
      </c>
      <c r="G5378" s="84" t="b">
        <v>0</v>
      </c>
      <c r="H5378" s="84" t="b">
        <v>0</v>
      </c>
      <c r="I5378" s="84" t="b">
        <v>0</v>
      </c>
      <c r="J5378" s="84" t="b">
        <v>0</v>
      </c>
      <c r="K5378" s="84" t="b">
        <v>0</v>
      </c>
      <c r="L5378" s="84" t="b">
        <v>0</v>
      </c>
    </row>
    <row r="5379" spans="1:12" x14ac:dyDescent="0.25">
      <c r="A5379" s="84" t="s">
        <v>983</v>
      </c>
      <c r="B5379" s="84" t="s">
        <v>987</v>
      </c>
      <c r="C5379" s="84">
        <v>2</v>
      </c>
      <c r="D5379" s="122">
        <v>1.1005703690980077E-2</v>
      </c>
      <c r="E5379" s="122">
        <v>1.161368002234975</v>
      </c>
      <c r="F5379" s="84" t="s">
        <v>12052</v>
      </c>
      <c r="G5379" s="84" t="b">
        <v>0</v>
      </c>
      <c r="H5379" s="84" t="b">
        <v>0</v>
      </c>
      <c r="I5379" s="84" t="b">
        <v>0</v>
      </c>
      <c r="J5379" s="84" t="b">
        <v>0</v>
      </c>
      <c r="K5379" s="84" t="b">
        <v>0</v>
      </c>
      <c r="L5379" s="84" t="b">
        <v>0</v>
      </c>
    </row>
    <row r="5380" spans="1:12" x14ac:dyDescent="0.25">
      <c r="A5380" s="84" t="s">
        <v>987</v>
      </c>
      <c r="B5380" s="84" t="s">
        <v>986</v>
      </c>
      <c r="C5380" s="84">
        <v>2</v>
      </c>
      <c r="D5380" s="122">
        <v>1.1005703690980077E-2</v>
      </c>
      <c r="E5380" s="122">
        <v>1.161368002234975</v>
      </c>
      <c r="F5380" s="84" t="s">
        <v>12052</v>
      </c>
      <c r="G5380" s="84" t="b">
        <v>0</v>
      </c>
      <c r="H5380" s="84" t="b">
        <v>0</v>
      </c>
      <c r="I5380" s="84" t="b">
        <v>0</v>
      </c>
      <c r="J5380" s="84" t="b">
        <v>0</v>
      </c>
      <c r="K5380" s="84" t="b">
        <v>0</v>
      </c>
      <c r="L5380" s="84" t="b">
        <v>0</v>
      </c>
    </row>
    <row r="5381" spans="1:12" x14ac:dyDescent="0.25">
      <c r="A5381" s="84" t="s">
        <v>986</v>
      </c>
      <c r="B5381" s="84" t="s">
        <v>12299</v>
      </c>
      <c r="C5381" s="84">
        <v>2</v>
      </c>
      <c r="D5381" s="122">
        <v>1.1005703690980077E-2</v>
      </c>
      <c r="E5381" s="122">
        <v>1.161368002234975</v>
      </c>
      <c r="F5381" s="84" t="s">
        <v>12052</v>
      </c>
      <c r="G5381" s="84" t="b">
        <v>0</v>
      </c>
      <c r="H5381" s="84" t="b">
        <v>0</v>
      </c>
      <c r="I5381" s="84" t="b">
        <v>0</v>
      </c>
      <c r="J5381" s="84" t="b">
        <v>0</v>
      </c>
      <c r="K5381" s="84" t="b">
        <v>0</v>
      </c>
      <c r="L5381" s="84" t="b">
        <v>0</v>
      </c>
    </row>
    <row r="5382" spans="1:12" x14ac:dyDescent="0.25">
      <c r="A5382" s="84" t="s">
        <v>15223</v>
      </c>
      <c r="B5382" s="84" t="s">
        <v>14509</v>
      </c>
      <c r="C5382" s="84">
        <v>2</v>
      </c>
      <c r="D5382" s="122">
        <v>5.6803631953445555E-3</v>
      </c>
      <c r="E5382" s="122">
        <v>1.469822015978163</v>
      </c>
      <c r="F5382" s="84" t="s">
        <v>12053</v>
      </c>
      <c r="G5382" s="84" t="b">
        <v>1</v>
      </c>
      <c r="H5382" s="84" t="b">
        <v>0</v>
      </c>
      <c r="I5382" s="84" t="b">
        <v>0</v>
      </c>
      <c r="J5382" s="84" t="b">
        <v>0</v>
      </c>
      <c r="K5382" s="84" t="b">
        <v>0</v>
      </c>
      <c r="L5382" s="84" t="b">
        <v>0</v>
      </c>
    </row>
    <row r="5383" spans="1:12" x14ac:dyDescent="0.25">
      <c r="A5383" s="84" t="s">
        <v>14509</v>
      </c>
      <c r="B5383" s="84" t="s">
        <v>14256</v>
      </c>
      <c r="C5383" s="84">
        <v>2</v>
      </c>
      <c r="D5383" s="122">
        <v>5.6803631953445555E-3</v>
      </c>
      <c r="E5383" s="122">
        <v>1.469822015978163</v>
      </c>
      <c r="F5383" s="84" t="s">
        <v>12053</v>
      </c>
      <c r="G5383" s="84" t="b">
        <v>0</v>
      </c>
      <c r="H5383" s="84" t="b">
        <v>0</v>
      </c>
      <c r="I5383" s="84" t="b">
        <v>0</v>
      </c>
      <c r="J5383" s="84" t="b">
        <v>0</v>
      </c>
      <c r="K5383" s="84" t="b">
        <v>0</v>
      </c>
      <c r="L5383" s="84" t="b">
        <v>0</v>
      </c>
    </row>
    <row r="5384" spans="1:12" x14ac:dyDescent="0.25">
      <c r="A5384" s="84" t="s">
        <v>14256</v>
      </c>
      <c r="B5384" s="84" t="s">
        <v>14710</v>
      </c>
      <c r="C5384" s="84">
        <v>2</v>
      </c>
      <c r="D5384" s="122">
        <v>5.6803631953445555E-3</v>
      </c>
      <c r="E5384" s="122">
        <v>1.469822015978163</v>
      </c>
      <c r="F5384" s="84" t="s">
        <v>12053</v>
      </c>
      <c r="G5384" s="84" t="b">
        <v>0</v>
      </c>
      <c r="H5384" s="84" t="b">
        <v>0</v>
      </c>
      <c r="I5384" s="84" t="b">
        <v>0</v>
      </c>
      <c r="J5384" s="84" t="b">
        <v>0</v>
      </c>
      <c r="K5384" s="84" t="b">
        <v>0</v>
      </c>
      <c r="L5384" s="84" t="b">
        <v>0</v>
      </c>
    </row>
    <row r="5385" spans="1:12" x14ac:dyDescent="0.25">
      <c r="A5385" s="84" t="s">
        <v>14710</v>
      </c>
      <c r="B5385" s="84" t="s">
        <v>15224</v>
      </c>
      <c r="C5385" s="84">
        <v>2</v>
      </c>
      <c r="D5385" s="122">
        <v>5.6803631953445555E-3</v>
      </c>
      <c r="E5385" s="122">
        <v>1.469822015978163</v>
      </c>
      <c r="F5385" s="84" t="s">
        <v>12053</v>
      </c>
      <c r="G5385" s="84" t="b">
        <v>0</v>
      </c>
      <c r="H5385" s="84" t="b">
        <v>0</v>
      </c>
      <c r="I5385" s="84" t="b">
        <v>0</v>
      </c>
      <c r="J5385" s="84" t="b">
        <v>0</v>
      </c>
      <c r="K5385" s="84" t="b">
        <v>0</v>
      </c>
      <c r="L5385" s="84" t="b">
        <v>0</v>
      </c>
    </row>
    <row r="5386" spans="1:12" x14ac:dyDescent="0.25">
      <c r="A5386" s="84" t="s">
        <v>15224</v>
      </c>
      <c r="B5386" s="84" t="s">
        <v>15225</v>
      </c>
      <c r="C5386" s="84">
        <v>2</v>
      </c>
      <c r="D5386" s="122">
        <v>5.6803631953445555E-3</v>
      </c>
      <c r="E5386" s="122">
        <v>1.469822015978163</v>
      </c>
      <c r="F5386" s="84" t="s">
        <v>12053</v>
      </c>
      <c r="G5386" s="84" t="b">
        <v>0</v>
      </c>
      <c r="H5386" s="84" t="b">
        <v>0</v>
      </c>
      <c r="I5386" s="84" t="b">
        <v>0</v>
      </c>
      <c r="J5386" s="84" t="b">
        <v>0</v>
      </c>
      <c r="K5386" s="84" t="b">
        <v>0</v>
      </c>
      <c r="L5386" s="84" t="b">
        <v>0</v>
      </c>
    </row>
    <row r="5387" spans="1:12" x14ac:dyDescent="0.25">
      <c r="A5387" s="84" t="s">
        <v>15225</v>
      </c>
      <c r="B5387" s="84" t="s">
        <v>15226</v>
      </c>
      <c r="C5387" s="84">
        <v>2</v>
      </c>
      <c r="D5387" s="122">
        <v>5.6803631953445555E-3</v>
      </c>
      <c r="E5387" s="122">
        <v>1.469822015978163</v>
      </c>
      <c r="F5387" s="84" t="s">
        <v>12053</v>
      </c>
      <c r="G5387" s="84" t="b">
        <v>0</v>
      </c>
      <c r="H5387" s="84" t="b">
        <v>0</v>
      </c>
      <c r="I5387" s="84" t="b">
        <v>0</v>
      </c>
      <c r="J5387" s="84" t="b">
        <v>0</v>
      </c>
      <c r="K5387" s="84" t="b">
        <v>0</v>
      </c>
      <c r="L5387" s="84" t="b">
        <v>0</v>
      </c>
    </row>
    <row r="5388" spans="1:12" x14ac:dyDescent="0.25">
      <c r="A5388" s="84" t="s">
        <v>15226</v>
      </c>
      <c r="B5388" s="84" t="s">
        <v>15227</v>
      </c>
      <c r="C5388" s="84">
        <v>2</v>
      </c>
      <c r="D5388" s="122">
        <v>5.6803631953445555E-3</v>
      </c>
      <c r="E5388" s="122">
        <v>1.469822015978163</v>
      </c>
      <c r="F5388" s="84" t="s">
        <v>12053</v>
      </c>
      <c r="G5388" s="84" t="b">
        <v>0</v>
      </c>
      <c r="H5388" s="84" t="b">
        <v>0</v>
      </c>
      <c r="I5388" s="84" t="b">
        <v>0</v>
      </c>
      <c r="J5388" s="84" t="b">
        <v>0</v>
      </c>
      <c r="K5388" s="84" t="b">
        <v>0</v>
      </c>
      <c r="L5388" s="84" t="b">
        <v>0</v>
      </c>
    </row>
    <row r="5389" spans="1:12" x14ac:dyDescent="0.25">
      <c r="A5389" s="84" t="s">
        <v>15227</v>
      </c>
      <c r="B5389" s="84" t="s">
        <v>15228</v>
      </c>
      <c r="C5389" s="84">
        <v>2</v>
      </c>
      <c r="D5389" s="122">
        <v>5.6803631953445555E-3</v>
      </c>
      <c r="E5389" s="122">
        <v>1.469822015978163</v>
      </c>
      <c r="F5389" s="84" t="s">
        <v>12053</v>
      </c>
      <c r="G5389" s="84" t="b">
        <v>0</v>
      </c>
      <c r="H5389" s="84" t="b">
        <v>0</v>
      </c>
      <c r="I5389" s="84" t="b">
        <v>0</v>
      </c>
      <c r="J5389" s="84" t="b">
        <v>0</v>
      </c>
      <c r="K5389" s="84" t="b">
        <v>0</v>
      </c>
      <c r="L5389" s="84" t="b">
        <v>0</v>
      </c>
    </row>
    <row r="5390" spans="1:12" x14ac:dyDescent="0.25">
      <c r="A5390" s="84" t="s">
        <v>15228</v>
      </c>
      <c r="B5390" s="84" t="s">
        <v>930</v>
      </c>
      <c r="C5390" s="84">
        <v>2</v>
      </c>
      <c r="D5390" s="122">
        <v>5.6803631953445555E-3</v>
      </c>
      <c r="E5390" s="122">
        <v>1.469822015978163</v>
      </c>
      <c r="F5390" s="84" t="s">
        <v>12053</v>
      </c>
      <c r="G5390" s="84" t="b">
        <v>0</v>
      </c>
      <c r="H5390" s="84" t="b">
        <v>0</v>
      </c>
      <c r="I5390" s="84" t="b">
        <v>0</v>
      </c>
      <c r="J5390" s="84" t="b">
        <v>0</v>
      </c>
      <c r="K5390" s="84" t="b">
        <v>0</v>
      </c>
      <c r="L5390" s="84" t="b">
        <v>0</v>
      </c>
    </row>
    <row r="5391" spans="1:12" x14ac:dyDescent="0.25">
      <c r="A5391" s="84" t="s">
        <v>930</v>
      </c>
      <c r="B5391" s="84" t="s">
        <v>14209</v>
      </c>
      <c r="C5391" s="84">
        <v>2</v>
      </c>
      <c r="D5391" s="122">
        <v>5.6803631953445555E-3</v>
      </c>
      <c r="E5391" s="122">
        <v>1.1687920203141817</v>
      </c>
      <c r="F5391" s="84" t="s">
        <v>12053</v>
      </c>
      <c r="G5391" s="84" t="b">
        <v>0</v>
      </c>
      <c r="H5391" s="84" t="b">
        <v>0</v>
      </c>
      <c r="I5391" s="84" t="b">
        <v>0</v>
      </c>
      <c r="J5391" s="84" t="b">
        <v>0</v>
      </c>
      <c r="K5391" s="84" t="b">
        <v>0</v>
      </c>
      <c r="L5391" s="84" t="b">
        <v>0</v>
      </c>
    </row>
    <row r="5392" spans="1:12" x14ac:dyDescent="0.25">
      <c r="A5392" s="84" t="s">
        <v>14209</v>
      </c>
      <c r="B5392" s="84" t="s">
        <v>929</v>
      </c>
      <c r="C5392" s="84">
        <v>2</v>
      </c>
      <c r="D5392" s="122">
        <v>5.6803631953445555E-3</v>
      </c>
      <c r="E5392" s="122">
        <v>1.1687920203141817</v>
      </c>
      <c r="F5392" s="84" t="s">
        <v>12053</v>
      </c>
      <c r="G5392" s="84" t="b">
        <v>0</v>
      </c>
      <c r="H5392" s="84" t="b">
        <v>0</v>
      </c>
      <c r="I5392" s="84" t="b">
        <v>0</v>
      </c>
      <c r="J5392" s="84" t="b">
        <v>0</v>
      </c>
      <c r="K5392" s="84" t="b">
        <v>0</v>
      </c>
      <c r="L5392" s="84" t="b">
        <v>0</v>
      </c>
    </row>
    <row r="5393" spans="1:12" x14ac:dyDescent="0.25">
      <c r="A5393" s="84" t="s">
        <v>929</v>
      </c>
      <c r="B5393" s="84" t="s">
        <v>15229</v>
      </c>
      <c r="C5393" s="84">
        <v>2</v>
      </c>
      <c r="D5393" s="122">
        <v>5.6803631953445555E-3</v>
      </c>
      <c r="E5393" s="122">
        <v>1.469822015978163</v>
      </c>
      <c r="F5393" s="84" t="s">
        <v>12053</v>
      </c>
      <c r="G5393" s="84" t="b">
        <v>0</v>
      </c>
      <c r="H5393" s="84" t="b">
        <v>0</v>
      </c>
      <c r="I5393" s="84" t="b">
        <v>0</v>
      </c>
      <c r="J5393" s="84" t="b">
        <v>0</v>
      </c>
      <c r="K5393" s="84" t="b">
        <v>0</v>
      </c>
      <c r="L5393" s="84" t="b">
        <v>0</v>
      </c>
    </row>
    <row r="5394" spans="1:12" x14ac:dyDescent="0.25">
      <c r="A5394" s="84" t="s">
        <v>15229</v>
      </c>
      <c r="B5394" s="84" t="s">
        <v>2788</v>
      </c>
      <c r="C5394" s="84">
        <v>2</v>
      </c>
      <c r="D5394" s="122">
        <v>5.6803631953445555E-3</v>
      </c>
      <c r="E5394" s="122">
        <v>1.469822015978163</v>
      </c>
      <c r="F5394" s="84" t="s">
        <v>12053</v>
      </c>
      <c r="G5394" s="84" t="b">
        <v>0</v>
      </c>
      <c r="H5394" s="84" t="b">
        <v>0</v>
      </c>
      <c r="I5394" s="84" t="b">
        <v>0</v>
      </c>
      <c r="J5394" s="84" t="b">
        <v>0</v>
      </c>
      <c r="K5394" s="84" t="b">
        <v>0</v>
      </c>
      <c r="L5394" s="84" t="b">
        <v>0</v>
      </c>
    </row>
    <row r="5395" spans="1:12" x14ac:dyDescent="0.25">
      <c r="A5395" s="84" t="s">
        <v>15231</v>
      </c>
      <c r="B5395" s="84" t="s">
        <v>14209</v>
      </c>
      <c r="C5395" s="84">
        <v>2</v>
      </c>
      <c r="D5395" s="122">
        <v>5.6803631953445555E-3</v>
      </c>
      <c r="E5395" s="122">
        <v>1.1687920203141817</v>
      </c>
      <c r="F5395" s="84" t="s">
        <v>12053</v>
      </c>
      <c r="G5395" s="84" t="b">
        <v>0</v>
      </c>
      <c r="H5395" s="84" t="b">
        <v>0</v>
      </c>
      <c r="I5395" s="84" t="b">
        <v>0</v>
      </c>
      <c r="J5395" s="84" t="b">
        <v>0</v>
      </c>
      <c r="K5395" s="84" t="b">
        <v>0</v>
      </c>
      <c r="L5395" s="84" t="b">
        <v>0</v>
      </c>
    </row>
    <row r="5396" spans="1:12" x14ac:dyDescent="0.25">
      <c r="A5396" s="84" t="s">
        <v>14209</v>
      </c>
      <c r="B5396" s="84" t="s">
        <v>14195</v>
      </c>
      <c r="C5396" s="84">
        <v>2</v>
      </c>
      <c r="D5396" s="122">
        <v>5.6803631953445555E-3</v>
      </c>
      <c r="E5396" s="122">
        <v>1.1687920203141817</v>
      </c>
      <c r="F5396" s="84" t="s">
        <v>12053</v>
      </c>
      <c r="G5396" s="84" t="b">
        <v>0</v>
      </c>
      <c r="H5396" s="84" t="b">
        <v>0</v>
      </c>
      <c r="I5396" s="84" t="b">
        <v>0</v>
      </c>
      <c r="J5396" s="84" t="b">
        <v>0</v>
      </c>
      <c r="K5396" s="84" t="b">
        <v>0</v>
      </c>
      <c r="L5396" s="84" t="b">
        <v>0</v>
      </c>
    </row>
    <row r="5397" spans="1:12" x14ac:dyDescent="0.25">
      <c r="A5397" s="84" t="s">
        <v>15232</v>
      </c>
      <c r="B5397" s="84" t="s">
        <v>731</v>
      </c>
      <c r="C5397" s="84">
        <v>2</v>
      </c>
      <c r="D5397" s="122">
        <v>5.6803631953445555E-3</v>
      </c>
      <c r="E5397" s="122">
        <v>1.469822015978163</v>
      </c>
      <c r="F5397" s="84" t="s">
        <v>12053</v>
      </c>
      <c r="G5397" s="84" t="b">
        <v>0</v>
      </c>
      <c r="H5397" s="84" t="b">
        <v>0</v>
      </c>
      <c r="I5397" s="84" t="b">
        <v>0</v>
      </c>
      <c r="J5397" s="84" t="b">
        <v>0</v>
      </c>
      <c r="K5397" s="84" t="b">
        <v>0</v>
      </c>
      <c r="L5397" s="84" t="b">
        <v>0</v>
      </c>
    </row>
    <row r="5398" spans="1:12" x14ac:dyDescent="0.25">
      <c r="A5398" s="84" t="s">
        <v>731</v>
      </c>
      <c r="B5398" s="84" t="s">
        <v>14596</v>
      </c>
      <c r="C5398" s="84">
        <v>2</v>
      </c>
      <c r="D5398" s="122">
        <v>5.6803631953445555E-3</v>
      </c>
      <c r="E5398" s="122">
        <v>1.469822015978163</v>
      </c>
      <c r="F5398" s="84" t="s">
        <v>12053</v>
      </c>
      <c r="G5398" s="84" t="b">
        <v>0</v>
      </c>
      <c r="H5398" s="84" t="b">
        <v>0</v>
      </c>
      <c r="I5398" s="84" t="b">
        <v>0</v>
      </c>
      <c r="J5398" s="84" t="b">
        <v>0</v>
      </c>
      <c r="K5398" s="84" t="b">
        <v>0</v>
      </c>
      <c r="L5398" s="84" t="b">
        <v>0</v>
      </c>
    </row>
    <row r="5399" spans="1:12" x14ac:dyDescent="0.25">
      <c r="A5399" s="84" t="s">
        <v>14224</v>
      </c>
      <c r="B5399" s="84" t="s">
        <v>14224</v>
      </c>
      <c r="C5399" s="84">
        <v>4</v>
      </c>
      <c r="D5399" s="122">
        <v>1.727200140794526E-2</v>
      </c>
      <c r="E5399" s="122">
        <v>1.2973957110088872</v>
      </c>
      <c r="F5399" s="84" t="s">
        <v>12055</v>
      </c>
      <c r="G5399" s="84" t="b">
        <v>0</v>
      </c>
      <c r="H5399" s="84" t="b">
        <v>0</v>
      </c>
      <c r="I5399" s="84" t="b">
        <v>0</v>
      </c>
      <c r="J5399" s="84" t="b">
        <v>0</v>
      </c>
      <c r="K5399" s="84" t="b">
        <v>0</v>
      </c>
      <c r="L5399" s="84" t="b">
        <v>0</v>
      </c>
    </row>
    <row r="5400" spans="1:12" x14ac:dyDescent="0.25">
      <c r="A5400" s="84" t="s">
        <v>14410</v>
      </c>
      <c r="B5400" s="84" t="s">
        <v>820</v>
      </c>
      <c r="C5400" s="84">
        <v>4</v>
      </c>
      <c r="D5400" s="122">
        <v>7.7154936090887121E-3</v>
      </c>
      <c r="E5400" s="122">
        <v>1.4734869700645683</v>
      </c>
      <c r="F5400" s="84" t="s">
        <v>12055</v>
      </c>
      <c r="G5400" s="84" t="b">
        <v>0</v>
      </c>
      <c r="H5400" s="84" t="b">
        <v>0</v>
      </c>
      <c r="I5400" s="84" t="b">
        <v>0</v>
      </c>
      <c r="J5400" s="84" t="b">
        <v>0</v>
      </c>
      <c r="K5400" s="84" t="b">
        <v>0</v>
      </c>
      <c r="L5400" s="84" t="b">
        <v>0</v>
      </c>
    </row>
    <row r="5401" spans="1:12" x14ac:dyDescent="0.25">
      <c r="A5401" s="84" t="s">
        <v>14991</v>
      </c>
      <c r="B5401" s="84" t="s">
        <v>14992</v>
      </c>
      <c r="C5401" s="84">
        <v>3</v>
      </c>
      <c r="D5401" s="122">
        <v>8.761352030823677E-3</v>
      </c>
      <c r="E5401" s="122">
        <v>1.5984257066728682</v>
      </c>
      <c r="F5401" s="84" t="s">
        <v>12055</v>
      </c>
      <c r="G5401" s="84" t="b">
        <v>0</v>
      </c>
      <c r="H5401" s="84" t="b">
        <v>0</v>
      </c>
      <c r="I5401" s="84" t="b">
        <v>0</v>
      </c>
      <c r="J5401" s="84" t="b">
        <v>0</v>
      </c>
      <c r="K5401" s="84" t="b">
        <v>0</v>
      </c>
      <c r="L5401" s="84" t="b">
        <v>0</v>
      </c>
    </row>
    <row r="5402" spans="1:12" x14ac:dyDescent="0.25">
      <c r="A5402" s="84" t="s">
        <v>14992</v>
      </c>
      <c r="B5402" s="84" t="s">
        <v>14993</v>
      </c>
      <c r="C5402" s="84">
        <v>3</v>
      </c>
      <c r="D5402" s="122">
        <v>8.761352030823677E-3</v>
      </c>
      <c r="E5402" s="122">
        <v>1.5984257066728682</v>
      </c>
      <c r="F5402" s="84" t="s">
        <v>12055</v>
      </c>
      <c r="G5402" s="84" t="b">
        <v>0</v>
      </c>
      <c r="H5402" s="84" t="b">
        <v>0</v>
      </c>
      <c r="I5402" s="84" t="b">
        <v>0</v>
      </c>
      <c r="J5402" s="84" t="b">
        <v>0</v>
      </c>
      <c r="K5402" s="84" t="b">
        <v>0</v>
      </c>
      <c r="L5402" s="84" t="b">
        <v>0</v>
      </c>
    </row>
    <row r="5403" spans="1:12" x14ac:dyDescent="0.25">
      <c r="A5403" s="84" t="s">
        <v>14993</v>
      </c>
      <c r="B5403" s="84" t="s">
        <v>14241</v>
      </c>
      <c r="C5403" s="84">
        <v>3</v>
      </c>
      <c r="D5403" s="122">
        <v>8.761352030823677E-3</v>
      </c>
      <c r="E5403" s="122">
        <v>1.3765769570565121</v>
      </c>
      <c r="F5403" s="84" t="s">
        <v>12055</v>
      </c>
      <c r="G5403" s="84" t="b">
        <v>0</v>
      </c>
      <c r="H5403" s="84" t="b">
        <v>0</v>
      </c>
      <c r="I5403" s="84" t="b">
        <v>0</v>
      </c>
      <c r="J5403" s="84" t="b">
        <v>0</v>
      </c>
      <c r="K5403" s="84" t="b">
        <v>0</v>
      </c>
      <c r="L5403" s="84" t="b">
        <v>0</v>
      </c>
    </row>
    <row r="5404" spans="1:12" x14ac:dyDescent="0.25">
      <c r="A5404" s="84" t="s">
        <v>14241</v>
      </c>
      <c r="B5404" s="84" t="s">
        <v>14994</v>
      </c>
      <c r="C5404" s="84">
        <v>3</v>
      </c>
      <c r="D5404" s="122">
        <v>8.761352030823677E-3</v>
      </c>
      <c r="E5404" s="122">
        <v>1.3765769570565121</v>
      </c>
      <c r="F5404" s="84" t="s">
        <v>12055</v>
      </c>
      <c r="G5404" s="84" t="b">
        <v>0</v>
      </c>
      <c r="H5404" s="84" t="b">
        <v>0</v>
      </c>
      <c r="I5404" s="84" t="b">
        <v>0</v>
      </c>
      <c r="J5404" s="84" t="b">
        <v>0</v>
      </c>
      <c r="K5404" s="84" t="b">
        <v>0</v>
      </c>
      <c r="L5404" s="84" t="b">
        <v>0</v>
      </c>
    </row>
    <row r="5405" spans="1:12" x14ac:dyDescent="0.25">
      <c r="A5405" s="84" t="s">
        <v>14994</v>
      </c>
      <c r="B5405" s="84" t="s">
        <v>14995</v>
      </c>
      <c r="C5405" s="84">
        <v>3</v>
      </c>
      <c r="D5405" s="122">
        <v>8.761352030823677E-3</v>
      </c>
      <c r="E5405" s="122">
        <v>1.5984257066728682</v>
      </c>
      <c r="F5405" s="84" t="s">
        <v>12055</v>
      </c>
      <c r="G5405" s="84" t="b">
        <v>0</v>
      </c>
      <c r="H5405" s="84" t="b">
        <v>0</v>
      </c>
      <c r="I5405" s="84" t="b">
        <v>0</v>
      </c>
      <c r="J5405" s="84" t="b">
        <v>0</v>
      </c>
      <c r="K5405" s="84" t="b">
        <v>0</v>
      </c>
      <c r="L5405" s="84" t="b">
        <v>0</v>
      </c>
    </row>
    <row r="5406" spans="1:12" x14ac:dyDescent="0.25">
      <c r="A5406" s="84" t="s">
        <v>14995</v>
      </c>
      <c r="B5406" s="84" t="s">
        <v>14440</v>
      </c>
      <c r="C5406" s="84">
        <v>3</v>
      </c>
      <c r="D5406" s="122">
        <v>8.761352030823677E-3</v>
      </c>
      <c r="E5406" s="122">
        <v>1.5984257066728682</v>
      </c>
      <c r="F5406" s="84" t="s">
        <v>12055</v>
      </c>
      <c r="G5406" s="84" t="b">
        <v>0</v>
      </c>
      <c r="H5406" s="84" t="b">
        <v>0</v>
      </c>
      <c r="I5406" s="84" t="b">
        <v>0</v>
      </c>
      <c r="J5406" s="84" t="b">
        <v>0</v>
      </c>
      <c r="K5406" s="84" t="b">
        <v>0</v>
      </c>
      <c r="L5406" s="84" t="b">
        <v>0</v>
      </c>
    </row>
    <row r="5407" spans="1:12" x14ac:dyDescent="0.25">
      <c r="A5407" s="84" t="s">
        <v>14440</v>
      </c>
      <c r="B5407" s="84" t="s">
        <v>14267</v>
      </c>
      <c r="C5407" s="84">
        <v>3</v>
      </c>
      <c r="D5407" s="122">
        <v>8.761352030823677E-3</v>
      </c>
      <c r="E5407" s="122">
        <v>1.4734869700645685</v>
      </c>
      <c r="F5407" s="84" t="s">
        <v>12055</v>
      </c>
      <c r="G5407" s="84" t="b">
        <v>0</v>
      </c>
      <c r="H5407" s="84" t="b">
        <v>0</v>
      </c>
      <c r="I5407" s="84" t="b">
        <v>0</v>
      </c>
      <c r="J5407" s="84" t="b">
        <v>0</v>
      </c>
      <c r="K5407" s="84" t="b">
        <v>0</v>
      </c>
      <c r="L5407" s="84" t="b">
        <v>0</v>
      </c>
    </row>
    <row r="5408" spans="1:12" x14ac:dyDescent="0.25">
      <c r="A5408" s="84" t="s">
        <v>14267</v>
      </c>
      <c r="B5408" s="84" t="s">
        <v>14996</v>
      </c>
      <c r="C5408" s="84">
        <v>3</v>
      </c>
      <c r="D5408" s="122">
        <v>8.761352030823677E-3</v>
      </c>
      <c r="E5408" s="122">
        <v>1.4734869700645685</v>
      </c>
      <c r="F5408" s="84" t="s">
        <v>12055</v>
      </c>
      <c r="G5408" s="84" t="b">
        <v>0</v>
      </c>
      <c r="H5408" s="84" t="b">
        <v>0</v>
      </c>
      <c r="I5408" s="84" t="b">
        <v>0</v>
      </c>
      <c r="J5408" s="84" t="b">
        <v>0</v>
      </c>
      <c r="K5408" s="84" t="b">
        <v>0</v>
      </c>
      <c r="L5408" s="84" t="b">
        <v>0</v>
      </c>
    </row>
    <row r="5409" spans="1:12" x14ac:dyDescent="0.25">
      <c r="A5409" s="84" t="s">
        <v>14996</v>
      </c>
      <c r="B5409" s="84" t="s">
        <v>14997</v>
      </c>
      <c r="C5409" s="84">
        <v>3</v>
      </c>
      <c r="D5409" s="122">
        <v>8.761352030823677E-3</v>
      </c>
      <c r="E5409" s="122">
        <v>1.5984257066728682</v>
      </c>
      <c r="F5409" s="84" t="s">
        <v>12055</v>
      </c>
      <c r="G5409" s="84" t="b">
        <v>0</v>
      </c>
      <c r="H5409" s="84" t="b">
        <v>0</v>
      </c>
      <c r="I5409" s="84" t="b">
        <v>0</v>
      </c>
      <c r="J5409" s="84" t="b">
        <v>0</v>
      </c>
      <c r="K5409" s="84" t="b">
        <v>0</v>
      </c>
      <c r="L5409" s="84" t="b">
        <v>0</v>
      </c>
    </row>
    <row r="5410" spans="1:12" x14ac:dyDescent="0.25">
      <c r="A5410" s="84" t="s">
        <v>2788</v>
      </c>
      <c r="B5410" s="84" t="s">
        <v>731</v>
      </c>
      <c r="C5410" s="84">
        <v>3</v>
      </c>
      <c r="D5410" s="122">
        <v>8.761352030823677E-3</v>
      </c>
      <c r="E5410" s="122">
        <v>1.0086001717619175</v>
      </c>
      <c r="F5410" s="84" t="s">
        <v>12055</v>
      </c>
      <c r="G5410" s="84" t="b">
        <v>0</v>
      </c>
      <c r="H5410" s="84" t="b">
        <v>0</v>
      </c>
      <c r="I5410" s="84" t="b">
        <v>0</v>
      </c>
      <c r="J5410" s="84" t="b">
        <v>0</v>
      </c>
      <c r="K5410" s="84" t="b">
        <v>0</v>
      </c>
      <c r="L5410" s="84" t="b">
        <v>0</v>
      </c>
    </row>
    <row r="5411" spans="1:12" x14ac:dyDescent="0.25">
      <c r="A5411" s="84" t="s">
        <v>14997</v>
      </c>
      <c r="B5411" s="84" t="s">
        <v>15619</v>
      </c>
      <c r="C5411" s="84">
        <v>2</v>
      </c>
      <c r="D5411" s="122">
        <v>8.6360007039726298E-3</v>
      </c>
      <c r="E5411" s="122">
        <v>1.5984257066728684</v>
      </c>
      <c r="F5411" s="84" t="s">
        <v>12055</v>
      </c>
      <c r="G5411" s="84" t="b">
        <v>0</v>
      </c>
      <c r="H5411" s="84" t="b">
        <v>0</v>
      </c>
      <c r="I5411" s="84" t="b">
        <v>0</v>
      </c>
      <c r="J5411" s="84" t="b">
        <v>0</v>
      </c>
      <c r="K5411" s="84" t="b">
        <v>0</v>
      </c>
      <c r="L5411" s="84" t="b">
        <v>0</v>
      </c>
    </row>
    <row r="5412" spans="1:12" x14ac:dyDescent="0.25">
      <c r="A5412" s="84" t="s">
        <v>15619</v>
      </c>
      <c r="B5412" s="84" t="s">
        <v>15620</v>
      </c>
      <c r="C5412" s="84">
        <v>2</v>
      </c>
      <c r="D5412" s="122">
        <v>8.6360007039726298E-3</v>
      </c>
      <c r="E5412" s="122">
        <v>1.7745169657285496</v>
      </c>
      <c r="F5412" s="84" t="s">
        <v>12055</v>
      </c>
      <c r="G5412" s="84" t="b">
        <v>0</v>
      </c>
      <c r="H5412" s="84" t="b">
        <v>0</v>
      </c>
      <c r="I5412" s="84" t="b">
        <v>0</v>
      </c>
      <c r="J5412" s="84" t="b">
        <v>0</v>
      </c>
      <c r="K5412" s="84" t="b">
        <v>0</v>
      </c>
      <c r="L5412" s="84" t="b">
        <v>0</v>
      </c>
    </row>
    <row r="5413" spans="1:12" x14ac:dyDescent="0.25">
      <c r="A5413" s="84" t="s">
        <v>15620</v>
      </c>
      <c r="B5413" s="84" t="s">
        <v>14223</v>
      </c>
      <c r="C5413" s="84">
        <v>2</v>
      </c>
      <c r="D5413" s="122">
        <v>8.6360007039726298E-3</v>
      </c>
      <c r="E5413" s="122">
        <v>1.7745169657285496</v>
      </c>
      <c r="F5413" s="84" t="s">
        <v>12055</v>
      </c>
      <c r="G5413" s="84" t="b">
        <v>0</v>
      </c>
      <c r="H5413" s="84" t="b">
        <v>0</v>
      </c>
      <c r="I5413" s="84" t="b">
        <v>0</v>
      </c>
      <c r="J5413" s="84" t="b">
        <v>0</v>
      </c>
      <c r="K5413" s="84" t="b">
        <v>0</v>
      </c>
      <c r="L5413" s="84" t="b">
        <v>0</v>
      </c>
    </row>
    <row r="5414" spans="1:12" x14ac:dyDescent="0.25">
      <c r="A5414" s="84" t="s">
        <v>14223</v>
      </c>
      <c r="B5414" s="84" t="s">
        <v>15621</v>
      </c>
      <c r="C5414" s="84">
        <v>2</v>
      </c>
      <c r="D5414" s="122">
        <v>8.6360007039726298E-3</v>
      </c>
      <c r="E5414" s="122">
        <v>1.7745169657285496</v>
      </c>
      <c r="F5414" s="84" t="s">
        <v>12055</v>
      </c>
      <c r="G5414" s="84" t="b">
        <v>0</v>
      </c>
      <c r="H5414" s="84" t="b">
        <v>0</v>
      </c>
      <c r="I5414" s="84" t="b">
        <v>0</v>
      </c>
      <c r="J5414" s="84" t="b">
        <v>0</v>
      </c>
      <c r="K5414" s="84" t="b">
        <v>0</v>
      </c>
      <c r="L5414" s="84" t="b">
        <v>0</v>
      </c>
    </row>
    <row r="5415" spans="1:12" x14ac:dyDescent="0.25">
      <c r="A5415" s="84" t="s">
        <v>15621</v>
      </c>
      <c r="B5415" s="84" t="s">
        <v>14627</v>
      </c>
      <c r="C5415" s="84">
        <v>2</v>
      </c>
      <c r="D5415" s="122">
        <v>8.6360007039726298E-3</v>
      </c>
      <c r="E5415" s="122">
        <v>1.7745169657285496</v>
      </c>
      <c r="F5415" s="84" t="s">
        <v>12055</v>
      </c>
      <c r="G5415" s="84" t="b">
        <v>0</v>
      </c>
      <c r="H5415" s="84" t="b">
        <v>0</v>
      </c>
      <c r="I5415" s="84" t="b">
        <v>0</v>
      </c>
      <c r="J5415" s="84" t="b">
        <v>0</v>
      </c>
      <c r="K5415" s="84" t="b">
        <v>0</v>
      </c>
      <c r="L5415" s="84" t="b">
        <v>0</v>
      </c>
    </row>
    <row r="5416" spans="1:12" x14ac:dyDescent="0.25">
      <c r="A5416" s="84" t="s">
        <v>14627</v>
      </c>
      <c r="B5416" s="84" t="s">
        <v>2788</v>
      </c>
      <c r="C5416" s="84">
        <v>2</v>
      </c>
      <c r="D5416" s="122">
        <v>8.6360007039726298E-3</v>
      </c>
      <c r="E5416" s="122">
        <v>1.2304489213782739</v>
      </c>
      <c r="F5416" s="84" t="s">
        <v>12055</v>
      </c>
      <c r="G5416" s="84" t="b">
        <v>0</v>
      </c>
      <c r="H5416" s="84" t="b">
        <v>0</v>
      </c>
      <c r="I5416" s="84" t="b">
        <v>0</v>
      </c>
      <c r="J5416" s="84" t="b">
        <v>0</v>
      </c>
      <c r="K5416" s="84" t="b">
        <v>0</v>
      </c>
      <c r="L5416" s="84" t="b">
        <v>0</v>
      </c>
    </row>
    <row r="5417" spans="1:12" x14ac:dyDescent="0.25">
      <c r="A5417" s="84" t="s">
        <v>731</v>
      </c>
      <c r="B5417" s="84" t="s">
        <v>15622</v>
      </c>
      <c r="C5417" s="84">
        <v>2</v>
      </c>
      <c r="D5417" s="122">
        <v>8.6360007039726298E-3</v>
      </c>
      <c r="E5417" s="122">
        <v>1.4734869700645683</v>
      </c>
      <c r="F5417" s="84" t="s">
        <v>12055</v>
      </c>
      <c r="G5417" s="84" t="b">
        <v>0</v>
      </c>
      <c r="H5417" s="84" t="b">
        <v>0</v>
      </c>
      <c r="I5417" s="84" t="b">
        <v>0</v>
      </c>
      <c r="J5417" s="84" t="b">
        <v>0</v>
      </c>
      <c r="K5417" s="84" t="b">
        <v>0</v>
      </c>
      <c r="L5417" s="84" t="b">
        <v>0</v>
      </c>
    </row>
    <row r="5418" spans="1:12" x14ac:dyDescent="0.25">
      <c r="A5418" s="84" t="s">
        <v>15622</v>
      </c>
      <c r="B5418" s="84" t="s">
        <v>15623</v>
      </c>
      <c r="C5418" s="84">
        <v>2</v>
      </c>
      <c r="D5418" s="122">
        <v>8.6360007039726298E-3</v>
      </c>
      <c r="E5418" s="122">
        <v>1.7745169657285496</v>
      </c>
      <c r="F5418" s="84" t="s">
        <v>12055</v>
      </c>
      <c r="G5418" s="84" t="b">
        <v>0</v>
      </c>
      <c r="H5418" s="84" t="b">
        <v>0</v>
      </c>
      <c r="I5418" s="84" t="b">
        <v>0</v>
      </c>
      <c r="J5418" s="84" t="b">
        <v>0</v>
      </c>
      <c r="K5418" s="84" t="b">
        <v>0</v>
      </c>
      <c r="L5418" s="84" t="b">
        <v>0</v>
      </c>
    </row>
    <row r="5419" spans="1:12" x14ac:dyDescent="0.25">
      <c r="A5419" s="84" t="s">
        <v>15623</v>
      </c>
      <c r="B5419" s="84" t="s">
        <v>15624</v>
      </c>
      <c r="C5419" s="84">
        <v>2</v>
      </c>
      <c r="D5419" s="122">
        <v>8.6360007039726298E-3</v>
      </c>
      <c r="E5419" s="122">
        <v>1.7745169657285496</v>
      </c>
      <c r="F5419" s="84" t="s">
        <v>12055</v>
      </c>
      <c r="G5419" s="84" t="b">
        <v>0</v>
      </c>
      <c r="H5419" s="84" t="b">
        <v>0</v>
      </c>
      <c r="I5419" s="84" t="b">
        <v>0</v>
      </c>
      <c r="J5419" s="84" t="b">
        <v>0</v>
      </c>
      <c r="K5419" s="84" t="b">
        <v>0</v>
      </c>
      <c r="L5419" s="84" t="b">
        <v>0</v>
      </c>
    </row>
    <row r="5420" spans="1:12" x14ac:dyDescent="0.25">
      <c r="A5420" s="84" t="s">
        <v>15624</v>
      </c>
      <c r="B5420" s="84" t="s">
        <v>15625</v>
      </c>
      <c r="C5420" s="84">
        <v>2</v>
      </c>
      <c r="D5420" s="122">
        <v>8.6360007039726298E-3</v>
      </c>
      <c r="E5420" s="122">
        <v>1.7745169657285496</v>
      </c>
      <c r="F5420" s="84" t="s">
        <v>12055</v>
      </c>
      <c r="G5420" s="84" t="b">
        <v>0</v>
      </c>
      <c r="H5420" s="84" t="b">
        <v>0</v>
      </c>
      <c r="I5420" s="84" t="b">
        <v>0</v>
      </c>
      <c r="J5420" s="84" t="b">
        <v>0</v>
      </c>
      <c r="K5420" s="84" t="b">
        <v>0</v>
      </c>
      <c r="L5420" s="84" t="b">
        <v>0</v>
      </c>
    </row>
    <row r="5421" spans="1:12" x14ac:dyDescent="0.25">
      <c r="A5421" s="84" t="s">
        <v>15625</v>
      </c>
      <c r="B5421" s="84" t="s">
        <v>855</v>
      </c>
      <c r="C5421" s="84">
        <v>2</v>
      </c>
      <c r="D5421" s="122">
        <v>8.6360007039726298E-3</v>
      </c>
      <c r="E5421" s="122">
        <v>1.4734869700645683</v>
      </c>
      <c r="F5421" s="84" t="s">
        <v>12055</v>
      </c>
      <c r="G5421" s="84" t="b">
        <v>0</v>
      </c>
      <c r="H5421" s="84" t="b">
        <v>0</v>
      </c>
      <c r="I5421" s="84" t="b">
        <v>0</v>
      </c>
      <c r="J5421" s="84" t="b">
        <v>0</v>
      </c>
      <c r="K5421" s="84" t="b">
        <v>0</v>
      </c>
      <c r="L5421" s="84" t="b">
        <v>0</v>
      </c>
    </row>
    <row r="5422" spans="1:12" x14ac:dyDescent="0.25">
      <c r="A5422" s="84" t="s">
        <v>855</v>
      </c>
      <c r="B5422" s="84" t="s">
        <v>14224</v>
      </c>
      <c r="C5422" s="84">
        <v>2</v>
      </c>
      <c r="D5422" s="122">
        <v>8.6360007039726298E-3</v>
      </c>
      <c r="E5422" s="122">
        <v>1.1213044519532058</v>
      </c>
      <c r="F5422" s="84" t="s">
        <v>12055</v>
      </c>
      <c r="G5422" s="84" t="b">
        <v>0</v>
      </c>
      <c r="H5422" s="84" t="b">
        <v>0</v>
      </c>
      <c r="I5422" s="84" t="b">
        <v>0</v>
      </c>
      <c r="J5422" s="84" t="b">
        <v>0</v>
      </c>
      <c r="K5422" s="84" t="b">
        <v>0</v>
      </c>
      <c r="L5422" s="84" t="b">
        <v>0</v>
      </c>
    </row>
    <row r="5423" spans="1:12" x14ac:dyDescent="0.25">
      <c r="A5423" s="84" t="s">
        <v>821</v>
      </c>
      <c r="B5423" s="84" t="s">
        <v>14614</v>
      </c>
      <c r="C5423" s="84">
        <v>2</v>
      </c>
      <c r="D5423" s="122">
        <v>8.6360007039726298E-3</v>
      </c>
      <c r="E5423" s="122">
        <v>1.4734869700645683</v>
      </c>
      <c r="F5423" s="84" t="s">
        <v>12055</v>
      </c>
      <c r="G5423" s="84" t="b">
        <v>0</v>
      </c>
      <c r="H5423" s="84" t="b">
        <v>0</v>
      </c>
      <c r="I5423" s="84" t="b">
        <v>0</v>
      </c>
      <c r="J5423" s="84" t="b">
        <v>0</v>
      </c>
      <c r="K5423" s="84" t="b">
        <v>0</v>
      </c>
      <c r="L5423" s="84" t="b">
        <v>0</v>
      </c>
    </row>
    <row r="5424" spans="1:12" x14ac:dyDescent="0.25">
      <c r="A5424" s="84" t="s">
        <v>14614</v>
      </c>
      <c r="B5424" s="84" t="s">
        <v>14395</v>
      </c>
      <c r="C5424" s="84">
        <v>2</v>
      </c>
      <c r="D5424" s="122">
        <v>8.6360007039726298E-3</v>
      </c>
      <c r="E5424" s="122">
        <v>1.4734869700645683</v>
      </c>
      <c r="F5424" s="84" t="s">
        <v>12055</v>
      </c>
      <c r="G5424" s="84" t="b">
        <v>0</v>
      </c>
      <c r="H5424" s="84" t="b">
        <v>0</v>
      </c>
      <c r="I5424" s="84" t="b">
        <v>0</v>
      </c>
      <c r="J5424" s="84" t="b">
        <v>0</v>
      </c>
      <c r="K5424" s="84" t="b">
        <v>0</v>
      </c>
      <c r="L5424" s="84" t="b">
        <v>0</v>
      </c>
    </row>
    <row r="5425" spans="1:12" x14ac:dyDescent="0.25">
      <c r="A5425" s="84" t="s">
        <v>14395</v>
      </c>
      <c r="B5425" s="84" t="s">
        <v>2788</v>
      </c>
      <c r="C5425" s="84">
        <v>2</v>
      </c>
      <c r="D5425" s="122">
        <v>8.6360007039726298E-3</v>
      </c>
      <c r="E5425" s="122">
        <v>1.0543576623225925</v>
      </c>
      <c r="F5425" s="84" t="s">
        <v>12055</v>
      </c>
      <c r="G5425" s="84" t="b">
        <v>0</v>
      </c>
      <c r="H5425" s="84" t="b">
        <v>0</v>
      </c>
      <c r="I5425" s="84" t="b">
        <v>0</v>
      </c>
      <c r="J5425" s="84" t="b">
        <v>0</v>
      </c>
      <c r="K5425" s="84" t="b">
        <v>0</v>
      </c>
      <c r="L5425" s="84" t="b">
        <v>0</v>
      </c>
    </row>
    <row r="5426" spans="1:12" x14ac:dyDescent="0.25">
      <c r="A5426" s="84" t="s">
        <v>2788</v>
      </c>
      <c r="B5426" s="84" t="s">
        <v>15684</v>
      </c>
      <c r="C5426" s="84">
        <v>2</v>
      </c>
      <c r="D5426" s="122">
        <v>8.6360007039726298E-3</v>
      </c>
      <c r="E5426" s="122">
        <v>1.2304489213782739</v>
      </c>
      <c r="F5426" s="84" t="s">
        <v>12055</v>
      </c>
      <c r="G5426" s="84" t="b">
        <v>0</v>
      </c>
      <c r="H5426" s="84" t="b">
        <v>0</v>
      </c>
      <c r="I5426" s="84" t="b">
        <v>0</v>
      </c>
      <c r="J5426" s="84" t="b">
        <v>0</v>
      </c>
      <c r="K5426" s="84" t="b">
        <v>0</v>
      </c>
      <c r="L5426" s="84" t="b">
        <v>0</v>
      </c>
    </row>
    <row r="5427" spans="1:12" x14ac:dyDescent="0.25">
      <c r="A5427" s="84" t="s">
        <v>15684</v>
      </c>
      <c r="B5427" s="84" t="s">
        <v>731</v>
      </c>
      <c r="C5427" s="84">
        <v>2</v>
      </c>
      <c r="D5427" s="122">
        <v>8.6360007039726298E-3</v>
      </c>
      <c r="E5427" s="122">
        <v>1.3765769570565118</v>
      </c>
      <c r="F5427" s="84" t="s">
        <v>12055</v>
      </c>
      <c r="G5427" s="84" t="b">
        <v>0</v>
      </c>
      <c r="H5427" s="84" t="b">
        <v>0</v>
      </c>
      <c r="I5427" s="84" t="b">
        <v>0</v>
      </c>
      <c r="J5427" s="84" t="b">
        <v>0</v>
      </c>
      <c r="K5427" s="84" t="b">
        <v>0</v>
      </c>
      <c r="L5427" s="84" t="b">
        <v>0</v>
      </c>
    </row>
    <row r="5428" spans="1:12" x14ac:dyDescent="0.25">
      <c r="A5428" s="84" t="s">
        <v>731</v>
      </c>
      <c r="B5428" s="84" t="s">
        <v>14410</v>
      </c>
      <c r="C5428" s="84">
        <v>2</v>
      </c>
      <c r="D5428" s="122">
        <v>8.6360007039726298E-3</v>
      </c>
      <c r="E5428" s="122">
        <v>1.1724569744005873</v>
      </c>
      <c r="F5428" s="84" t="s">
        <v>12055</v>
      </c>
      <c r="G5428" s="84" t="b">
        <v>0</v>
      </c>
      <c r="H5428" s="84" t="b">
        <v>0</v>
      </c>
      <c r="I5428" s="84" t="b">
        <v>0</v>
      </c>
      <c r="J5428" s="84" t="b">
        <v>0</v>
      </c>
      <c r="K5428" s="84" t="b">
        <v>0</v>
      </c>
      <c r="L5428" s="84" t="b">
        <v>0</v>
      </c>
    </row>
    <row r="5429" spans="1:12" x14ac:dyDescent="0.25">
      <c r="A5429" s="84" t="s">
        <v>820</v>
      </c>
      <c r="B5429" s="84" t="s">
        <v>855</v>
      </c>
      <c r="C5429" s="84">
        <v>2</v>
      </c>
      <c r="D5429" s="122">
        <v>8.6360007039726298E-3</v>
      </c>
      <c r="E5429" s="122">
        <v>1.1724569744005873</v>
      </c>
      <c r="F5429" s="84" t="s">
        <v>12055</v>
      </c>
      <c r="G5429" s="84" t="b">
        <v>0</v>
      </c>
      <c r="H5429" s="84" t="b">
        <v>0</v>
      </c>
      <c r="I5429" s="84" t="b">
        <v>0</v>
      </c>
      <c r="J5429" s="84" t="b">
        <v>0</v>
      </c>
      <c r="K5429" s="84" t="b">
        <v>0</v>
      </c>
      <c r="L5429" s="84" t="b">
        <v>0</v>
      </c>
    </row>
    <row r="5430" spans="1:12" x14ac:dyDescent="0.25">
      <c r="A5430" s="84" t="s">
        <v>14990</v>
      </c>
      <c r="B5430" s="84" t="s">
        <v>15683</v>
      </c>
      <c r="C5430" s="84">
        <v>2</v>
      </c>
      <c r="D5430" s="122">
        <v>8.6360007039726298E-3</v>
      </c>
      <c r="E5430" s="122">
        <v>1.5984257066728684</v>
      </c>
      <c r="F5430" s="84" t="s">
        <v>12055</v>
      </c>
      <c r="G5430" s="84" t="b">
        <v>0</v>
      </c>
      <c r="H5430" s="84" t="b">
        <v>0</v>
      </c>
      <c r="I5430" s="84" t="b">
        <v>0</v>
      </c>
      <c r="J5430" s="84" t="b">
        <v>0</v>
      </c>
      <c r="K5430" s="84" t="b">
        <v>0</v>
      </c>
      <c r="L5430" s="84" t="b">
        <v>0</v>
      </c>
    </row>
    <row r="5431" spans="1:12" x14ac:dyDescent="0.25">
      <c r="A5431" s="84" t="s">
        <v>15683</v>
      </c>
      <c r="B5431" s="84" t="s">
        <v>14991</v>
      </c>
      <c r="C5431" s="84">
        <v>2</v>
      </c>
      <c r="D5431" s="122">
        <v>8.6360007039726298E-3</v>
      </c>
      <c r="E5431" s="122">
        <v>1.5984257066728684</v>
      </c>
      <c r="F5431" s="84" t="s">
        <v>12055</v>
      </c>
      <c r="G5431" s="84" t="b">
        <v>0</v>
      </c>
      <c r="H5431" s="84" t="b">
        <v>0</v>
      </c>
      <c r="I5431" s="84" t="b">
        <v>0</v>
      </c>
      <c r="J5431" s="84" t="b">
        <v>0</v>
      </c>
      <c r="K5431" s="84" t="b">
        <v>0</v>
      </c>
      <c r="L5431" s="84" t="b">
        <v>0</v>
      </c>
    </row>
    <row r="5432" spans="1:12" x14ac:dyDescent="0.25">
      <c r="A5432" s="84" t="s">
        <v>15716</v>
      </c>
      <c r="B5432" s="84" t="s">
        <v>821</v>
      </c>
      <c r="C5432" s="84">
        <v>2</v>
      </c>
      <c r="D5432" s="122">
        <v>8.6360007039726298E-3</v>
      </c>
      <c r="E5432" s="122">
        <v>1.5984257066728684</v>
      </c>
      <c r="F5432" s="84" t="s">
        <v>12055</v>
      </c>
      <c r="G5432" s="84" t="b">
        <v>0</v>
      </c>
      <c r="H5432" s="84" t="b">
        <v>0</v>
      </c>
      <c r="I5432" s="84" t="b">
        <v>0</v>
      </c>
      <c r="J5432" s="84" t="b">
        <v>0</v>
      </c>
      <c r="K5432" s="84" t="b">
        <v>0</v>
      </c>
      <c r="L5432" s="84" t="b">
        <v>0</v>
      </c>
    </row>
    <row r="5433" spans="1:12" x14ac:dyDescent="0.25">
      <c r="A5433" s="84" t="s">
        <v>821</v>
      </c>
      <c r="B5433" s="84" t="s">
        <v>14410</v>
      </c>
      <c r="C5433" s="84">
        <v>2</v>
      </c>
      <c r="D5433" s="122">
        <v>8.6360007039726298E-3</v>
      </c>
      <c r="E5433" s="122">
        <v>1.1724569744005873</v>
      </c>
      <c r="F5433" s="84" t="s">
        <v>12055</v>
      </c>
      <c r="G5433" s="84" t="b">
        <v>0</v>
      </c>
      <c r="H5433" s="84" t="b">
        <v>0</v>
      </c>
      <c r="I5433" s="84" t="b">
        <v>0</v>
      </c>
      <c r="J5433" s="84" t="b">
        <v>0</v>
      </c>
      <c r="K5433" s="84" t="b">
        <v>0</v>
      </c>
      <c r="L5433" s="84" t="b">
        <v>0</v>
      </c>
    </row>
    <row r="5434" spans="1:12" x14ac:dyDescent="0.25">
      <c r="A5434" s="84" t="s">
        <v>820</v>
      </c>
      <c r="B5434" s="84" t="s">
        <v>14241</v>
      </c>
      <c r="C5434" s="84">
        <v>2</v>
      </c>
      <c r="D5434" s="122">
        <v>8.6360007039726298E-3</v>
      </c>
      <c r="E5434" s="122">
        <v>1.0755469613925308</v>
      </c>
      <c r="F5434" s="84" t="s">
        <v>12055</v>
      </c>
      <c r="G5434" s="84" t="b">
        <v>0</v>
      </c>
      <c r="H5434" s="84" t="b">
        <v>0</v>
      </c>
      <c r="I5434" s="84" t="b">
        <v>0</v>
      </c>
      <c r="J5434" s="84" t="b">
        <v>0</v>
      </c>
      <c r="K5434" s="84" t="b">
        <v>0</v>
      </c>
      <c r="L5434" s="84" t="b">
        <v>0</v>
      </c>
    </row>
    <row r="5435" spans="1:12" x14ac:dyDescent="0.25">
      <c r="A5435" s="84" t="s">
        <v>14241</v>
      </c>
      <c r="B5435" s="84" t="s">
        <v>14517</v>
      </c>
      <c r="C5435" s="84">
        <v>2</v>
      </c>
      <c r="D5435" s="122">
        <v>8.6360007039726298E-3</v>
      </c>
      <c r="E5435" s="122">
        <v>1.3765769570565118</v>
      </c>
      <c r="F5435" s="84" t="s">
        <v>12055</v>
      </c>
      <c r="G5435" s="84" t="b">
        <v>0</v>
      </c>
      <c r="H5435" s="84" t="b">
        <v>0</v>
      </c>
      <c r="I5435" s="84" t="b">
        <v>0</v>
      </c>
      <c r="J5435" s="84" t="b">
        <v>0</v>
      </c>
      <c r="K5435" s="84" t="b">
        <v>0</v>
      </c>
      <c r="L5435" s="84" t="b">
        <v>0</v>
      </c>
    </row>
    <row r="5436" spans="1:12" x14ac:dyDescent="0.25">
      <c r="A5436" s="84" t="s">
        <v>14517</v>
      </c>
      <c r="B5436" s="84" t="s">
        <v>15717</v>
      </c>
      <c r="C5436" s="84">
        <v>2</v>
      </c>
      <c r="D5436" s="122">
        <v>8.6360007039726298E-3</v>
      </c>
      <c r="E5436" s="122">
        <v>1.7745169657285496</v>
      </c>
      <c r="F5436" s="84" t="s">
        <v>12055</v>
      </c>
      <c r="G5436" s="84" t="b">
        <v>0</v>
      </c>
      <c r="H5436" s="84" t="b">
        <v>0</v>
      </c>
      <c r="I5436" s="84" t="b">
        <v>0</v>
      </c>
      <c r="J5436" s="84" t="b">
        <v>0</v>
      </c>
      <c r="K5436" s="84" t="b">
        <v>0</v>
      </c>
      <c r="L5436" s="84" t="b">
        <v>0</v>
      </c>
    </row>
    <row r="5437" spans="1:12" x14ac:dyDescent="0.25">
      <c r="A5437" s="84" t="s">
        <v>15717</v>
      </c>
      <c r="B5437" s="84" t="s">
        <v>12350</v>
      </c>
      <c r="C5437" s="84">
        <v>2</v>
      </c>
      <c r="D5437" s="122">
        <v>8.6360007039726298E-3</v>
      </c>
      <c r="E5437" s="122">
        <v>1.7745169657285496</v>
      </c>
      <c r="F5437" s="84" t="s">
        <v>12055</v>
      </c>
      <c r="G5437" s="84" t="b">
        <v>0</v>
      </c>
      <c r="H5437" s="84" t="b">
        <v>0</v>
      </c>
      <c r="I5437" s="84" t="b">
        <v>0</v>
      </c>
      <c r="J5437" s="84" t="b">
        <v>0</v>
      </c>
      <c r="K5437" s="84" t="b">
        <v>0</v>
      </c>
      <c r="L5437" s="84" t="b">
        <v>0</v>
      </c>
    </row>
    <row r="5438" spans="1:12" x14ac:dyDescent="0.25">
      <c r="A5438" s="84" t="s">
        <v>12350</v>
      </c>
      <c r="B5438" s="84" t="s">
        <v>12296</v>
      </c>
      <c r="C5438" s="84">
        <v>2</v>
      </c>
      <c r="D5438" s="122">
        <v>8.6360007039726298E-3</v>
      </c>
      <c r="E5438" s="122">
        <v>1.7745169657285496</v>
      </c>
      <c r="F5438" s="84" t="s">
        <v>12055</v>
      </c>
      <c r="G5438" s="84" t="b">
        <v>0</v>
      </c>
      <c r="H5438" s="84" t="b">
        <v>0</v>
      </c>
      <c r="I5438" s="84" t="b">
        <v>0</v>
      </c>
      <c r="J5438" s="84" t="b">
        <v>0</v>
      </c>
      <c r="K5438" s="84" t="b">
        <v>0</v>
      </c>
      <c r="L5438" s="84" t="b">
        <v>0</v>
      </c>
    </row>
    <row r="5439" spans="1:12" x14ac:dyDescent="0.25">
      <c r="A5439" s="84" t="s">
        <v>12296</v>
      </c>
      <c r="B5439" s="84" t="s">
        <v>15718</v>
      </c>
      <c r="C5439" s="84">
        <v>2</v>
      </c>
      <c r="D5439" s="122">
        <v>8.6360007039726298E-3</v>
      </c>
      <c r="E5439" s="122">
        <v>1.7745169657285496</v>
      </c>
      <c r="F5439" s="84" t="s">
        <v>12055</v>
      </c>
      <c r="G5439" s="84" t="b">
        <v>0</v>
      </c>
      <c r="H5439" s="84" t="b">
        <v>0</v>
      </c>
      <c r="I5439" s="84" t="b">
        <v>0</v>
      </c>
      <c r="J5439" s="84" t="b">
        <v>0</v>
      </c>
      <c r="K5439" s="84" t="b">
        <v>0</v>
      </c>
      <c r="L5439" s="84" t="b">
        <v>0</v>
      </c>
    </row>
    <row r="5440" spans="1:12" x14ac:dyDescent="0.25">
      <c r="A5440" s="84" t="s">
        <v>15718</v>
      </c>
      <c r="B5440" s="84" t="s">
        <v>14752</v>
      </c>
      <c r="C5440" s="84">
        <v>2</v>
      </c>
      <c r="D5440" s="122">
        <v>8.6360007039726298E-3</v>
      </c>
      <c r="E5440" s="122">
        <v>1.7745169657285496</v>
      </c>
      <c r="F5440" s="84" t="s">
        <v>12055</v>
      </c>
      <c r="G5440" s="84" t="b">
        <v>0</v>
      </c>
      <c r="H5440" s="84" t="b">
        <v>0</v>
      </c>
      <c r="I5440" s="84" t="b">
        <v>0</v>
      </c>
      <c r="J5440" s="84" t="b">
        <v>0</v>
      </c>
      <c r="K5440" s="84" t="b">
        <v>0</v>
      </c>
      <c r="L5440" s="84" t="b">
        <v>0</v>
      </c>
    </row>
    <row r="5441" spans="1:12" x14ac:dyDescent="0.25">
      <c r="A5441" s="84" t="s">
        <v>14752</v>
      </c>
      <c r="B5441" s="84" t="s">
        <v>2788</v>
      </c>
      <c r="C5441" s="84">
        <v>2</v>
      </c>
      <c r="D5441" s="122">
        <v>8.6360007039726298E-3</v>
      </c>
      <c r="E5441" s="122">
        <v>1.2304489213782739</v>
      </c>
      <c r="F5441" s="84" t="s">
        <v>12055</v>
      </c>
      <c r="G5441" s="84" t="b">
        <v>0</v>
      </c>
      <c r="H5441" s="84" t="b">
        <v>0</v>
      </c>
      <c r="I5441" s="84" t="b">
        <v>0</v>
      </c>
      <c r="J5441" s="84" t="b">
        <v>0</v>
      </c>
      <c r="K5441" s="84" t="b">
        <v>0</v>
      </c>
      <c r="L5441" s="84" t="b">
        <v>0</v>
      </c>
    </row>
    <row r="5442" spans="1:12" x14ac:dyDescent="0.25">
      <c r="A5442" s="84" t="s">
        <v>2788</v>
      </c>
      <c r="B5442" s="84" t="s">
        <v>15719</v>
      </c>
      <c r="C5442" s="84">
        <v>2</v>
      </c>
      <c r="D5442" s="122">
        <v>8.6360007039726298E-3</v>
      </c>
      <c r="E5442" s="122">
        <v>1.2304489213782739</v>
      </c>
      <c r="F5442" s="84" t="s">
        <v>12055</v>
      </c>
      <c r="G5442" s="84" t="b">
        <v>0</v>
      </c>
      <c r="H5442" s="84" t="b">
        <v>0</v>
      </c>
      <c r="I5442" s="84" t="b">
        <v>0</v>
      </c>
      <c r="J5442" s="84" t="b">
        <v>0</v>
      </c>
      <c r="K5442" s="84" t="b">
        <v>0</v>
      </c>
      <c r="L5442" s="84" t="b">
        <v>0</v>
      </c>
    </row>
    <row r="5443" spans="1:12" x14ac:dyDescent="0.25">
      <c r="A5443" s="84" t="s">
        <v>15719</v>
      </c>
      <c r="B5443" s="84" t="s">
        <v>14732</v>
      </c>
      <c r="C5443" s="84">
        <v>2</v>
      </c>
      <c r="D5443" s="122">
        <v>8.6360007039726298E-3</v>
      </c>
      <c r="E5443" s="122">
        <v>1.7745169657285496</v>
      </c>
      <c r="F5443" s="84" t="s">
        <v>12055</v>
      </c>
      <c r="G5443" s="84" t="b">
        <v>0</v>
      </c>
      <c r="H5443" s="84" t="b">
        <v>0</v>
      </c>
      <c r="I5443" s="84" t="b">
        <v>0</v>
      </c>
      <c r="J5443" s="84" t="b">
        <v>0</v>
      </c>
      <c r="K5443" s="84" t="b">
        <v>0</v>
      </c>
      <c r="L5443" s="84" t="b">
        <v>0</v>
      </c>
    </row>
    <row r="5444" spans="1:12" x14ac:dyDescent="0.25">
      <c r="A5444" s="84" t="s">
        <v>14732</v>
      </c>
      <c r="B5444" s="84" t="s">
        <v>14395</v>
      </c>
      <c r="C5444" s="84">
        <v>2</v>
      </c>
      <c r="D5444" s="122">
        <v>8.6360007039726298E-3</v>
      </c>
      <c r="E5444" s="122">
        <v>1.4734869700645683</v>
      </c>
      <c r="F5444" s="84" t="s">
        <v>12055</v>
      </c>
      <c r="G5444" s="84" t="b">
        <v>0</v>
      </c>
      <c r="H5444" s="84" t="b">
        <v>0</v>
      </c>
      <c r="I5444" s="84" t="b">
        <v>0</v>
      </c>
      <c r="J5444" s="84" t="b">
        <v>0</v>
      </c>
      <c r="K5444" s="84" t="b">
        <v>0</v>
      </c>
      <c r="L5444" s="84" t="b">
        <v>0</v>
      </c>
    </row>
    <row r="5445" spans="1:12" x14ac:dyDescent="0.25">
      <c r="A5445" s="84" t="s">
        <v>14314</v>
      </c>
      <c r="B5445" s="84" t="s">
        <v>12352</v>
      </c>
      <c r="C5445" s="84">
        <v>7</v>
      </c>
      <c r="D5445" s="122">
        <v>1.7686660559465425E-2</v>
      </c>
      <c r="E5445" s="122">
        <v>1.1102154797875936</v>
      </c>
      <c r="F5445" s="84" t="s">
        <v>12056</v>
      </c>
      <c r="G5445" s="84" t="b">
        <v>0</v>
      </c>
      <c r="H5445" s="84" t="b">
        <v>0</v>
      </c>
      <c r="I5445" s="84" t="b">
        <v>0</v>
      </c>
      <c r="J5445" s="84" t="b">
        <v>0</v>
      </c>
      <c r="K5445" s="84" t="b">
        <v>0</v>
      </c>
      <c r="L5445" s="84" t="b">
        <v>0</v>
      </c>
    </row>
    <row r="5446" spans="1:12" x14ac:dyDescent="0.25">
      <c r="A5446" s="84" t="s">
        <v>12352</v>
      </c>
      <c r="B5446" s="84" t="s">
        <v>14283</v>
      </c>
      <c r="C5446" s="84">
        <v>7</v>
      </c>
      <c r="D5446" s="122">
        <v>1.7686660559465425E-2</v>
      </c>
      <c r="E5446" s="122">
        <v>1.1102154797875936</v>
      </c>
      <c r="F5446" s="84" t="s">
        <v>12056</v>
      </c>
      <c r="G5446" s="84" t="b">
        <v>0</v>
      </c>
      <c r="H5446" s="84" t="b">
        <v>0</v>
      </c>
      <c r="I5446" s="84" t="b">
        <v>0</v>
      </c>
      <c r="J5446" s="84" t="b">
        <v>0</v>
      </c>
      <c r="K5446" s="84" t="b">
        <v>0</v>
      </c>
      <c r="L5446" s="84" t="b">
        <v>0</v>
      </c>
    </row>
    <row r="5447" spans="1:12" x14ac:dyDescent="0.25">
      <c r="A5447" s="84" t="s">
        <v>14283</v>
      </c>
      <c r="B5447" s="84" t="s">
        <v>14230</v>
      </c>
      <c r="C5447" s="84">
        <v>7</v>
      </c>
      <c r="D5447" s="122">
        <v>1.7686660559465425E-2</v>
      </c>
      <c r="E5447" s="122">
        <v>1.2193599492126617</v>
      </c>
      <c r="F5447" s="84" t="s">
        <v>12056</v>
      </c>
      <c r="G5447" s="84" t="b">
        <v>0</v>
      </c>
      <c r="H5447" s="84" t="b">
        <v>0</v>
      </c>
      <c r="I5447" s="84" t="b">
        <v>0</v>
      </c>
      <c r="J5447" s="84" t="b">
        <v>0</v>
      </c>
      <c r="K5447" s="84" t="b">
        <v>0</v>
      </c>
      <c r="L5447" s="84" t="b">
        <v>0</v>
      </c>
    </row>
    <row r="5448" spans="1:12" x14ac:dyDescent="0.25">
      <c r="A5448" s="84" t="s">
        <v>14230</v>
      </c>
      <c r="B5448" s="84" t="s">
        <v>14400</v>
      </c>
      <c r="C5448" s="84">
        <v>7</v>
      </c>
      <c r="D5448" s="122">
        <v>1.7686660559465425E-2</v>
      </c>
      <c r="E5448" s="122">
        <v>1.2193599492126617</v>
      </c>
      <c r="F5448" s="84" t="s">
        <v>12056</v>
      </c>
      <c r="G5448" s="84" t="b">
        <v>0</v>
      </c>
      <c r="H5448" s="84" t="b">
        <v>0</v>
      </c>
      <c r="I5448" s="84" t="b">
        <v>0</v>
      </c>
      <c r="J5448" s="84" t="b">
        <v>0</v>
      </c>
      <c r="K5448" s="84" t="b">
        <v>0</v>
      </c>
      <c r="L5448" s="84" t="b">
        <v>0</v>
      </c>
    </row>
    <row r="5449" spans="1:12" x14ac:dyDescent="0.25">
      <c r="A5449" s="84" t="s">
        <v>14400</v>
      </c>
      <c r="B5449" s="84" t="s">
        <v>878</v>
      </c>
      <c r="C5449" s="84">
        <v>7</v>
      </c>
      <c r="D5449" s="122">
        <v>1.7686660559465425E-2</v>
      </c>
      <c r="E5449" s="122">
        <v>1.2193599492126617</v>
      </c>
      <c r="F5449" s="84" t="s">
        <v>12056</v>
      </c>
      <c r="G5449" s="84" t="b">
        <v>0</v>
      </c>
      <c r="H5449" s="84" t="b">
        <v>0</v>
      </c>
      <c r="I5449" s="84" t="b">
        <v>0</v>
      </c>
      <c r="J5449" s="84" t="b">
        <v>0</v>
      </c>
      <c r="K5449" s="84" t="b">
        <v>0</v>
      </c>
      <c r="L5449" s="84" t="b">
        <v>0</v>
      </c>
    </row>
    <row r="5450" spans="1:12" x14ac:dyDescent="0.25">
      <c r="A5450" s="84" t="s">
        <v>878</v>
      </c>
      <c r="B5450" s="84" t="s">
        <v>731</v>
      </c>
      <c r="C5450" s="84">
        <v>5</v>
      </c>
      <c r="D5450" s="122">
        <v>1.8210734912964214E-2</v>
      </c>
      <c r="E5450" s="122">
        <v>0.91832995354868041</v>
      </c>
      <c r="F5450" s="84" t="s">
        <v>12056</v>
      </c>
      <c r="G5450" s="84" t="b">
        <v>0</v>
      </c>
      <c r="H5450" s="84" t="b">
        <v>0</v>
      </c>
      <c r="I5450" s="84" t="b">
        <v>0</v>
      </c>
      <c r="J5450" s="84" t="b">
        <v>0</v>
      </c>
      <c r="K5450" s="84" t="b">
        <v>0</v>
      </c>
      <c r="L5450" s="84" t="b">
        <v>0</v>
      </c>
    </row>
    <row r="5451" spans="1:12" x14ac:dyDescent="0.25">
      <c r="A5451" s="84" t="s">
        <v>731</v>
      </c>
      <c r="B5451" s="84" t="s">
        <v>14399</v>
      </c>
      <c r="C5451" s="84">
        <v>2</v>
      </c>
      <c r="D5451" s="122">
        <v>1.3359713944911452E-2</v>
      </c>
      <c r="E5451" s="122">
        <v>1.587336734507256</v>
      </c>
      <c r="F5451" s="84" t="s">
        <v>12056</v>
      </c>
      <c r="G5451" s="84" t="b">
        <v>0</v>
      </c>
      <c r="H5451" s="84" t="b">
        <v>0</v>
      </c>
      <c r="I5451" s="84" t="b">
        <v>0</v>
      </c>
      <c r="J5451" s="84" t="b">
        <v>0</v>
      </c>
      <c r="K5451" s="84" t="b">
        <v>0</v>
      </c>
      <c r="L5451" s="84" t="b">
        <v>0</v>
      </c>
    </row>
    <row r="5452" spans="1:12" x14ac:dyDescent="0.25">
      <c r="A5452" s="84" t="s">
        <v>14399</v>
      </c>
      <c r="B5452" s="84" t="s">
        <v>14218</v>
      </c>
      <c r="C5452" s="84">
        <v>2</v>
      </c>
      <c r="D5452" s="122">
        <v>1.3359713944911452E-2</v>
      </c>
      <c r="E5452" s="122">
        <v>1.7634279935629373</v>
      </c>
      <c r="F5452" s="84" t="s">
        <v>12056</v>
      </c>
      <c r="G5452" s="84" t="b">
        <v>0</v>
      </c>
      <c r="H5452" s="84" t="b">
        <v>0</v>
      </c>
      <c r="I5452" s="84" t="b">
        <v>0</v>
      </c>
      <c r="J5452" s="84" t="b">
        <v>0</v>
      </c>
      <c r="K5452" s="84" t="b">
        <v>0</v>
      </c>
      <c r="L5452" s="84" t="b">
        <v>0</v>
      </c>
    </row>
    <row r="5453" spans="1:12" x14ac:dyDescent="0.25">
      <c r="A5453" s="84" t="s">
        <v>14218</v>
      </c>
      <c r="B5453" s="84" t="s">
        <v>14316</v>
      </c>
      <c r="C5453" s="84">
        <v>2</v>
      </c>
      <c r="D5453" s="122">
        <v>1.3359713944911452E-2</v>
      </c>
      <c r="E5453" s="122">
        <v>1.7634279935629373</v>
      </c>
      <c r="F5453" s="84" t="s">
        <v>12056</v>
      </c>
      <c r="G5453" s="84" t="b">
        <v>0</v>
      </c>
      <c r="H5453" s="84" t="b">
        <v>0</v>
      </c>
      <c r="I5453" s="84" t="b">
        <v>0</v>
      </c>
      <c r="J5453" s="84" t="b">
        <v>1</v>
      </c>
      <c r="K5453" s="84" t="b">
        <v>0</v>
      </c>
      <c r="L5453" s="84" t="b">
        <v>0</v>
      </c>
    </row>
    <row r="5454" spans="1:12" x14ac:dyDescent="0.25">
      <c r="A5454" s="84" t="s">
        <v>14316</v>
      </c>
      <c r="B5454" s="84" t="s">
        <v>12280</v>
      </c>
      <c r="C5454" s="84">
        <v>2</v>
      </c>
      <c r="D5454" s="122">
        <v>1.3359713944911452E-2</v>
      </c>
      <c r="E5454" s="122">
        <v>1.7634279935629373</v>
      </c>
      <c r="F5454" s="84" t="s">
        <v>12056</v>
      </c>
      <c r="G5454" s="84" t="b">
        <v>1</v>
      </c>
      <c r="H5454" s="84" t="b">
        <v>0</v>
      </c>
      <c r="I5454" s="84" t="b">
        <v>0</v>
      </c>
      <c r="J5454" s="84" t="b">
        <v>0</v>
      </c>
      <c r="K5454" s="84" t="b">
        <v>0</v>
      </c>
      <c r="L5454" s="84" t="b">
        <v>0</v>
      </c>
    </row>
    <row r="5455" spans="1:12" x14ac:dyDescent="0.25">
      <c r="A5455" s="84" t="s">
        <v>12280</v>
      </c>
      <c r="B5455" s="84" t="s">
        <v>14479</v>
      </c>
      <c r="C5455" s="84">
        <v>2</v>
      </c>
      <c r="D5455" s="122">
        <v>1.3359713944911452E-2</v>
      </c>
      <c r="E5455" s="122">
        <v>1.7634279935629373</v>
      </c>
      <c r="F5455" s="84" t="s">
        <v>12056</v>
      </c>
      <c r="G5455" s="84" t="b">
        <v>0</v>
      </c>
      <c r="H5455" s="84" t="b">
        <v>0</v>
      </c>
      <c r="I5455" s="84" t="b">
        <v>0</v>
      </c>
      <c r="J5455" s="84" t="b">
        <v>0</v>
      </c>
      <c r="K5455" s="84" t="b">
        <v>0</v>
      </c>
      <c r="L5455" s="84" t="b">
        <v>0</v>
      </c>
    </row>
    <row r="5456" spans="1:12" x14ac:dyDescent="0.25">
      <c r="A5456" s="84" t="s">
        <v>14479</v>
      </c>
      <c r="B5456" s="84" t="s">
        <v>14480</v>
      </c>
      <c r="C5456" s="84">
        <v>2</v>
      </c>
      <c r="D5456" s="122">
        <v>1.3359713944911452E-2</v>
      </c>
      <c r="E5456" s="122">
        <v>1.7634279935629373</v>
      </c>
      <c r="F5456" s="84" t="s">
        <v>12056</v>
      </c>
      <c r="G5456" s="84" t="b">
        <v>0</v>
      </c>
      <c r="H5456" s="84" t="b">
        <v>0</v>
      </c>
      <c r="I5456" s="84" t="b">
        <v>0</v>
      </c>
      <c r="J5456" s="84" t="b">
        <v>0</v>
      </c>
      <c r="K5456" s="84" t="b">
        <v>0</v>
      </c>
      <c r="L5456" s="84" t="b">
        <v>0</v>
      </c>
    </row>
    <row r="5457" spans="1:12" x14ac:dyDescent="0.25">
      <c r="A5457" s="84" t="s">
        <v>14480</v>
      </c>
      <c r="B5457" s="84" t="s">
        <v>14294</v>
      </c>
      <c r="C5457" s="84">
        <v>2</v>
      </c>
      <c r="D5457" s="122">
        <v>1.3359713944911452E-2</v>
      </c>
      <c r="E5457" s="122">
        <v>1.7634279935629373</v>
      </c>
      <c r="F5457" s="84" t="s">
        <v>12056</v>
      </c>
      <c r="G5457" s="84" t="b">
        <v>0</v>
      </c>
      <c r="H5457" s="84" t="b">
        <v>0</v>
      </c>
      <c r="I5457" s="84" t="b">
        <v>0</v>
      </c>
      <c r="J5457" s="84" t="b">
        <v>0</v>
      </c>
      <c r="K5457" s="84" t="b">
        <v>0</v>
      </c>
      <c r="L5457" s="84" t="b">
        <v>0</v>
      </c>
    </row>
    <row r="5458" spans="1:12" x14ac:dyDescent="0.25">
      <c r="A5458" s="84" t="s">
        <v>855</v>
      </c>
      <c r="B5458" s="84" t="s">
        <v>14205</v>
      </c>
      <c r="C5458" s="84">
        <v>2</v>
      </c>
      <c r="D5458" s="122">
        <v>1.3359713944911452E-2</v>
      </c>
      <c r="E5458" s="122">
        <v>1.4623979978989561</v>
      </c>
      <c r="F5458" s="84" t="s">
        <v>12056</v>
      </c>
      <c r="G5458" s="84" t="b">
        <v>0</v>
      </c>
      <c r="H5458" s="84" t="b">
        <v>0</v>
      </c>
      <c r="I5458" s="84" t="b">
        <v>0</v>
      </c>
      <c r="J5458" s="84" t="b">
        <v>1</v>
      </c>
      <c r="K5458" s="84" t="b">
        <v>0</v>
      </c>
      <c r="L5458" s="84" t="b">
        <v>0</v>
      </c>
    </row>
    <row r="5459" spans="1:12" x14ac:dyDescent="0.25">
      <c r="A5459" s="84" t="s">
        <v>14205</v>
      </c>
      <c r="B5459" s="84" t="s">
        <v>14211</v>
      </c>
      <c r="C5459" s="84">
        <v>2</v>
      </c>
      <c r="D5459" s="122">
        <v>1.3359713944911452E-2</v>
      </c>
      <c r="E5459" s="122">
        <v>1.7634279935629373</v>
      </c>
      <c r="F5459" s="84" t="s">
        <v>12056</v>
      </c>
      <c r="G5459" s="84" t="b">
        <v>1</v>
      </c>
      <c r="H5459" s="84" t="b">
        <v>0</v>
      </c>
      <c r="I5459" s="84" t="b">
        <v>0</v>
      </c>
      <c r="J5459" s="84" t="b">
        <v>0</v>
      </c>
      <c r="K5459" s="84" t="b">
        <v>0</v>
      </c>
      <c r="L5459" s="84" t="b">
        <v>0</v>
      </c>
    </row>
    <row r="5460" spans="1:12" x14ac:dyDescent="0.25">
      <c r="A5460" s="84" t="s">
        <v>14211</v>
      </c>
      <c r="B5460" s="84" t="s">
        <v>14219</v>
      </c>
      <c r="C5460" s="84">
        <v>2</v>
      </c>
      <c r="D5460" s="122">
        <v>1.3359713944911452E-2</v>
      </c>
      <c r="E5460" s="122">
        <v>1.7634279935629373</v>
      </c>
      <c r="F5460" s="84" t="s">
        <v>12056</v>
      </c>
      <c r="G5460" s="84" t="b">
        <v>0</v>
      </c>
      <c r="H5460" s="84" t="b">
        <v>0</v>
      </c>
      <c r="I5460" s="84" t="b">
        <v>0</v>
      </c>
      <c r="J5460" s="84" t="b">
        <v>0</v>
      </c>
      <c r="K5460" s="84" t="b">
        <v>0</v>
      </c>
      <c r="L5460" s="84" t="b">
        <v>0</v>
      </c>
    </row>
    <row r="5461" spans="1:12" x14ac:dyDescent="0.25">
      <c r="A5461" s="84" t="s">
        <v>14219</v>
      </c>
      <c r="B5461" s="84" t="s">
        <v>14312</v>
      </c>
      <c r="C5461" s="84">
        <v>2</v>
      </c>
      <c r="D5461" s="122">
        <v>1.3359713944911452E-2</v>
      </c>
      <c r="E5461" s="122">
        <v>1.7634279935629373</v>
      </c>
      <c r="F5461" s="84" t="s">
        <v>12056</v>
      </c>
      <c r="G5461" s="84" t="b">
        <v>0</v>
      </c>
      <c r="H5461" s="84" t="b">
        <v>0</v>
      </c>
      <c r="I5461" s="84" t="b">
        <v>0</v>
      </c>
      <c r="J5461" s="84" t="b">
        <v>0</v>
      </c>
      <c r="K5461" s="84" t="b">
        <v>0</v>
      </c>
      <c r="L5461" s="84" t="b">
        <v>0</v>
      </c>
    </row>
    <row r="5462" spans="1:12" x14ac:dyDescent="0.25">
      <c r="A5462" s="84" t="s">
        <v>14312</v>
      </c>
      <c r="B5462" s="84" t="s">
        <v>12352</v>
      </c>
      <c r="C5462" s="84">
        <v>2</v>
      </c>
      <c r="D5462" s="122">
        <v>1.3359713944911452E-2</v>
      </c>
      <c r="E5462" s="122">
        <v>1.1102154797875936</v>
      </c>
      <c r="F5462" s="84" t="s">
        <v>12056</v>
      </c>
      <c r="G5462" s="84" t="b">
        <v>0</v>
      </c>
      <c r="H5462" s="84" t="b">
        <v>0</v>
      </c>
      <c r="I5462" s="84" t="b">
        <v>0</v>
      </c>
      <c r="J5462" s="84" t="b">
        <v>0</v>
      </c>
      <c r="K5462" s="84" t="b">
        <v>0</v>
      </c>
      <c r="L5462" s="84" t="b">
        <v>0</v>
      </c>
    </row>
    <row r="5463" spans="1:12" x14ac:dyDescent="0.25">
      <c r="A5463" s="84" t="s">
        <v>12352</v>
      </c>
      <c r="B5463" s="84" t="s">
        <v>14284</v>
      </c>
      <c r="C5463" s="84">
        <v>2</v>
      </c>
      <c r="D5463" s="122">
        <v>1.3359713944911452E-2</v>
      </c>
      <c r="E5463" s="122">
        <v>1.1102154797875936</v>
      </c>
      <c r="F5463" s="84" t="s">
        <v>12056</v>
      </c>
      <c r="G5463" s="84" t="b">
        <v>0</v>
      </c>
      <c r="H5463" s="84" t="b">
        <v>0</v>
      </c>
      <c r="I5463" s="84" t="b">
        <v>0</v>
      </c>
      <c r="J5463" s="84" t="b">
        <v>0</v>
      </c>
      <c r="K5463" s="84" t="b">
        <v>0</v>
      </c>
      <c r="L5463" s="84" t="b">
        <v>0</v>
      </c>
    </row>
    <row r="5464" spans="1:12" x14ac:dyDescent="0.25">
      <c r="A5464" s="84" t="s">
        <v>14284</v>
      </c>
      <c r="B5464" s="84" t="s">
        <v>855</v>
      </c>
      <c r="C5464" s="84">
        <v>2</v>
      </c>
      <c r="D5464" s="122">
        <v>1.3359713944911452E-2</v>
      </c>
      <c r="E5464" s="122">
        <v>1.587336734507256</v>
      </c>
      <c r="F5464" s="84" t="s">
        <v>12056</v>
      </c>
      <c r="G5464" s="84" t="b">
        <v>0</v>
      </c>
      <c r="H5464" s="84" t="b">
        <v>0</v>
      </c>
      <c r="I5464" s="84" t="b">
        <v>0</v>
      </c>
      <c r="J5464" s="84" t="b">
        <v>0</v>
      </c>
      <c r="K5464" s="84" t="b">
        <v>0</v>
      </c>
      <c r="L5464" s="84" t="b">
        <v>0</v>
      </c>
    </row>
    <row r="5465" spans="1:12" x14ac:dyDescent="0.25">
      <c r="A5465" s="84" t="s">
        <v>739</v>
      </c>
      <c r="B5465" s="84" t="s">
        <v>14314</v>
      </c>
      <c r="C5465" s="84">
        <v>2</v>
      </c>
      <c r="D5465" s="122">
        <v>1.3359713944911452E-2</v>
      </c>
      <c r="E5465" s="122">
        <v>1.7634279935629373</v>
      </c>
      <c r="F5465" s="84" t="s">
        <v>12056</v>
      </c>
      <c r="G5465" s="84" t="b">
        <v>0</v>
      </c>
      <c r="H5465" s="84" t="b">
        <v>0</v>
      </c>
      <c r="I5465" s="84" t="b">
        <v>0</v>
      </c>
      <c r="J5465" s="84" t="b">
        <v>0</v>
      </c>
      <c r="K5465" s="84" t="b">
        <v>0</v>
      </c>
      <c r="L5465" s="84" t="b">
        <v>0</v>
      </c>
    </row>
    <row r="5466" spans="1:12" x14ac:dyDescent="0.25">
      <c r="A5466" s="84" t="s">
        <v>878</v>
      </c>
      <c r="B5466" s="84" t="s">
        <v>14427</v>
      </c>
      <c r="C5466" s="84">
        <v>2</v>
      </c>
      <c r="D5466" s="122">
        <v>1.3359713944911452E-2</v>
      </c>
      <c r="E5466" s="122">
        <v>1.2193599492126617</v>
      </c>
      <c r="F5466" s="84" t="s">
        <v>12056</v>
      </c>
      <c r="G5466" s="84" t="b">
        <v>0</v>
      </c>
      <c r="H5466" s="84" t="b">
        <v>0</v>
      </c>
      <c r="I5466" s="84" t="b">
        <v>0</v>
      </c>
      <c r="J5466" s="84" t="b">
        <v>0</v>
      </c>
      <c r="K5466" s="84" t="b">
        <v>0</v>
      </c>
      <c r="L5466" s="84" t="b">
        <v>0</v>
      </c>
    </row>
    <row r="5467" spans="1:12" x14ac:dyDescent="0.25">
      <c r="A5467" s="84" t="s">
        <v>14217</v>
      </c>
      <c r="B5467" s="84" t="s">
        <v>12350</v>
      </c>
      <c r="C5467" s="84">
        <v>2</v>
      </c>
      <c r="D5467" s="122">
        <v>1.3359713944911452E-2</v>
      </c>
      <c r="E5467" s="122">
        <v>1.7634279935629373</v>
      </c>
      <c r="F5467" s="84" t="s">
        <v>12056</v>
      </c>
      <c r="G5467" s="84" t="b">
        <v>0</v>
      </c>
      <c r="H5467" s="84" t="b">
        <v>0</v>
      </c>
      <c r="I5467" s="84" t="b">
        <v>0</v>
      </c>
      <c r="J5467" s="84" t="b">
        <v>0</v>
      </c>
      <c r="K5467" s="84" t="b">
        <v>0</v>
      </c>
      <c r="L5467" s="84" t="b">
        <v>0</v>
      </c>
    </row>
    <row r="5468" spans="1:12" x14ac:dyDescent="0.25">
      <c r="A5468" s="84" t="s">
        <v>12350</v>
      </c>
      <c r="B5468" s="84" t="s">
        <v>12369</v>
      </c>
      <c r="C5468" s="84">
        <v>2</v>
      </c>
      <c r="D5468" s="122">
        <v>1.3359713944911452E-2</v>
      </c>
      <c r="E5468" s="122">
        <v>1.7634279935629373</v>
      </c>
      <c r="F5468" s="84" t="s">
        <v>12056</v>
      </c>
      <c r="G5468" s="84" t="b">
        <v>0</v>
      </c>
      <c r="H5468" s="84" t="b">
        <v>0</v>
      </c>
      <c r="I5468" s="84" t="b">
        <v>0</v>
      </c>
      <c r="J5468" s="84" t="b">
        <v>0</v>
      </c>
      <c r="K5468" s="84" t="b">
        <v>0</v>
      </c>
      <c r="L5468" s="84" t="b">
        <v>0</v>
      </c>
    </row>
    <row r="5469" spans="1:12" x14ac:dyDescent="0.25">
      <c r="A5469" s="84" t="s">
        <v>12369</v>
      </c>
      <c r="B5469" s="84" t="s">
        <v>14472</v>
      </c>
      <c r="C5469" s="84">
        <v>2</v>
      </c>
      <c r="D5469" s="122">
        <v>1.3359713944911452E-2</v>
      </c>
      <c r="E5469" s="122">
        <v>1.7634279935629373</v>
      </c>
      <c r="F5469" s="84" t="s">
        <v>12056</v>
      </c>
      <c r="G5469" s="84" t="b">
        <v>0</v>
      </c>
      <c r="H5469" s="84" t="b">
        <v>0</v>
      </c>
      <c r="I5469" s="84" t="b">
        <v>0</v>
      </c>
      <c r="J5469" s="84" t="b">
        <v>0</v>
      </c>
      <c r="K5469" s="84" t="b">
        <v>0</v>
      </c>
      <c r="L5469" s="84" t="b">
        <v>0</v>
      </c>
    </row>
    <row r="5470" spans="1:12" x14ac:dyDescent="0.25">
      <c r="A5470" s="84" t="s">
        <v>14472</v>
      </c>
      <c r="B5470" s="84" t="s">
        <v>12356</v>
      </c>
      <c r="C5470" s="84">
        <v>2</v>
      </c>
      <c r="D5470" s="122">
        <v>1.3359713944911452E-2</v>
      </c>
      <c r="E5470" s="122">
        <v>1.7634279935629373</v>
      </c>
      <c r="F5470" s="84" t="s">
        <v>12056</v>
      </c>
      <c r="G5470" s="84" t="b">
        <v>0</v>
      </c>
      <c r="H5470" s="84" t="b">
        <v>0</v>
      </c>
      <c r="I5470" s="84" t="b">
        <v>0</v>
      </c>
      <c r="J5470" s="84" t="b">
        <v>1</v>
      </c>
      <c r="K5470" s="84" t="b">
        <v>0</v>
      </c>
      <c r="L5470" s="84" t="b">
        <v>0</v>
      </c>
    </row>
    <row r="5471" spans="1:12" x14ac:dyDescent="0.25">
      <c r="A5471" s="84" t="s">
        <v>12356</v>
      </c>
      <c r="B5471" s="84" t="s">
        <v>15075</v>
      </c>
      <c r="C5471" s="84">
        <v>2</v>
      </c>
      <c r="D5471" s="122">
        <v>1.3359713944911452E-2</v>
      </c>
      <c r="E5471" s="122">
        <v>1.7634279935629373</v>
      </c>
      <c r="F5471" s="84" t="s">
        <v>12056</v>
      </c>
      <c r="G5471" s="84" t="b">
        <v>1</v>
      </c>
      <c r="H5471" s="84" t="b">
        <v>0</v>
      </c>
      <c r="I5471" s="84" t="b">
        <v>0</v>
      </c>
      <c r="J5471" s="84" t="b">
        <v>0</v>
      </c>
      <c r="K5471" s="84" t="b">
        <v>0</v>
      </c>
      <c r="L5471" s="84" t="b">
        <v>0</v>
      </c>
    </row>
    <row r="5472" spans="1:12" x14ac:dyDescent="0.25">
      <c r="A5472" s="84" t="s">
        <v>15075</v>
      </c>
      <c r="B5472" s="84" t="s">
        <v>2999</v>
      </c>
      <c r="C5472" s="84">
        <v>2</v>
      </c>
      <c r="D5472" s="122">
        <v>1.3359713944911452E-2</v>
      </c>
      <c r="E5472" s="122">
        <v>1.587336734507256</v>
      </c>
      <c r="F5472" s="84" t="s">
        <v>12056</v>
      </c>
      <c r="G5472" s="84" t="b">
        <v>0</v>
      </c>
      <c r="H5472" s="84" t="b">
        <v>0</v>
      </c>
      <c r="I5472" s="84" t="b">
        <v>0</v>
      </c>
      <c r="J5472" s="84" t="b">
        <v>0</v>
      </c>
      <c r="K5472" s="84" t="b">
        <v>0</v>
      </c>
      <c r="L5472" s="84" t="b">
        <v>0</v>
      </c>
    </row>
    <row r="5473" spans="1:12" x14ac:dyDescent="0.25">
      <c r="A5473" s="84" t="s">
        <v>2999</v>
      </c>
      <c r="B5473" s="84" t="s">
        <v>14273</v>
      </c>
      <c r="C5473" s="84">
        <v>2</v>
      </c>
      <c r="D5473" s="122">
        <v>1.3359713944911452E-2</v>
      </c>
      <c r="E5473" s="122">
        <v>1.587336734507256</v>
      </c>
      <c r="F5473" s="84" t="s">
        <v>12056</v>
      </c>
      <c r="G5473" s="84" t="b">
        <v>0</v>
      </c>
      <c r="H5473" s="84" t="b">
        <v>0</v>
      </c>
      <c r="I5473" s="84" t="b">
        <v>0</v>
      </c>
      <c r="J5473" s="84" t="b">
        <v>0</v>
      </c>
      <c r="K5473" s="84" t="b">
        <v>0</v>
      </c>
      <c r="L5473" s="84" t="b">
        <v>0</v>
      </c>
    </row>
    <row r="5474" spans="1:12" x14ac:dyDescent="0.25">
      <c r="A5474" s="84" t="s">
        <v>14273</v>
      </c>
      <c r="B5474" s="84" t="s">
        <v>12384</v>
      </c>
      <c r="C5474" s="84">
        <v>2</v>
      </c>
      <c r="D5474" s="122">
        <v>1.3359713944911452E-2</v>
      </c>
      <c r="E5474" s="122">
        <v>1.7634279935629373</v>
      </c>
      <c r="F5474" s="84" t="s">
        <v>12056</v>
      </c>
      <c r="G5474" s="84" t="b">
        <v>0</v>
      </c>
      <c r="H5474" s="84" t="b">
        <v>0</v>
      </c>
      <c r="I5474" s="84" t="b">
        <v>0</v>
      </c>
      <c r="J5474" s="84" t="b">
        <v>0</v>
      </c>
      <c r="K5474" s="84" t="b">
        <v>0</v>
      </c>
      <c r="L5474" s="84" t="b">
        <v>0</v>
      </c>
    </row>
    <row r="5475" spans="1:12" x14ac:dyDescent="0.25">
      <c r="A5475" s="84" t="s">
        <v>12384</v>
      </c>
      <c r="B5475" s="84" t="s">
        <v>14481</v>
      </c>
      <c r="C5475" s="84">
        <v>2</v>
      </c>
      <c r="D5475" s="122">
        <v>1.3359713944911452E-2</v>
      </c>
      <c r="E5475" s="122">
        <v>1.7634279935629373</v>
      </c>
      <c r="F5475" s="84" t="s">
        <v>12056</v>
      </c>
      <c r="G5475" s="84" t="b">
        <v>0</v>
      </c>
      <c r="H5475" s="84" t="b">
        <v>0</v>
      </c>
      <c r="I5475" s="84" t="b">
        <v>0</v>
      </c>
      <c r="J5475" s="84" t="b">
        <v>0</v>
      </c>
      <c r="K5475" s="84" t="b">
        <v>0</v>
      </c>
      <c r="L5475" s="84" t="b">
        <v>0</v>
      </c>
    </row>
    <row r="5476" spans="1:12" x14ac:dyDescent="0.25">
      <c r="A5476" s="84" t="s">
        <v>14481</v>
      </c>
      <c r="B5476" s="84" t="s">
        <v>15076</v>
      </c>
      <c r="C5476" s="84">
        <v>2</v>
      </c>
      <c r="D5476" s="122">
        <v>1.3359713944911452E-2</v>
      </c>
      <c r="E5476" s="122">
        <v>1.7634279935629373</v>
      </c>
      <c r="F5476" s="84" t="s">
        <v>12056</v>
      </c>
      <c r="G5476" s="84" t="b">
        <v>0</v>
      </c>
      <c r="H5476" s="84" t="b">
        <v>0</v>
      </c>
      <c r="I5476" s="84" t="b">
        <v>0</v>
      </c>
      <c r="J5476" s="84" t="b">
        <v>0</v>
      </c>
      <c r="K5476" s="84" t="b">
        <v>0</v>
      </c>
      <c r="L5476" s="84" t="b">
        <v>0</v>
      </c>
    </row>
    <row r="5477" spans="1:12" x14ac:dyDescent="0.25">
      <c r="A5477" s="84" t="s">
        <v>731</v>
      </c>
      <c r="B5477" s="84" t="s">
        <v>14272</v>
      </c>
      <c r="C5477" s="84">
        <v>6</v>
      </c>
      <c r="D5477" s="122">
        <v>6.9255299617875746E-3</v>
      </c>
      <c r="E5477" s="122">
        <v>0.92941892571429274</v>
      </c>
      <c r="F5477" s="84" t="s">
        <v>12057</v>
      </c>
      <c r="G5477" s="84" t="b">
        <v>0</v>
      </c>
      <c r="H5477" s="84" t="b">
        <v>0</v>
      </c>
      <c r="I5477" s="84" t="b">
        <v>0</v>
      </c>
      <c r="J5477" s="84" t="b">
        <v>0</v>
      </c>
      <c r="K5477" s="84" t="b">
        <v>0</v>
      </c>
      <c r="L5477" s="84" t="b">
        <v>0</v>
      </c>
    </row>
    <row r="5478" spans="1:12" x14ac:dyDescent="0.25">
      <c r="A5478" s="84" t="s">
        <v>14272</v>
      </c>
      <c r="B5478" s="84" t="s">
        <v>14515</v>
      </c>
      <c r="C5478" s="84">
        <v>6</v>
      </c>
      <c r="D5478" s="122">
        <v>6.9255299617875746E-3</v>
      </c>
      <c r="E5478" s="122">
        <v>0.92941892571429274</v>
      </c>
      <c r="F5478" s="84" t="s">
        <v>12057</v>
      </c>
      <c r="G5478" s="84" t="b">
        <v>0</v>
      </c>
      <c r="H5478" s="84" t="b">
        <v>0</v>
      </c>
      <c r="I5478" s="84" t="b">
        <v>0</v>
      </c>
      <c r="J5478" s="84" t="b">
        <v>0</v>
      </c>
      <c r="K5478" s="84" t="b">
        <v>0</v>
      </c>
      <c r="L5478" s="84" t="b">
        <v>0</v>
      </c>
    </row>
    <row r="5479" spans="1:12" x14ac:dyDescent="0.25">
      <c r="A5479" s="84" t="s">
        <v>14515</v>
      </c>
      <c r="B5479" s="84" t="s">
        <v>12350</v>
      </c>
      <c r="C5479" s="84">
        <v>6</v>
      </c>
      <c r="D5479" s="122">
        <v>6.9255299617875746E-3</v>
      </c>
      <c r="E5479" s="122">
        <v>0.92941892571429274</v>
      </c>
      <c r="F5479" s="84" t="s">
        <v>12057</v>
      </c>
      <c r="G5479" s="84" t="b">
        <v>0</v>
      </c>
      <c r="H5479" s="84" t="b">
        <v>0</v>
      </c>
      <c r="I5479" s="84" t="b">
        <v>0</v>
      </c>
      <c r="J5479" s="84" t="b">
        <v>0</v>
      </c>
      <c r="K5479" s="84" t="b">
        <v>0</v>
      </c>
      <c r="L5479" s="84" t="b">
        <v>0</v>
      </c>
    </row>
    <row r="5480" spans="1:12" x14ac:dyDescent="0.25">
      <c r="A5480" s="84" t="s">
        <v>12350</v>
      </c>
      <c r="B5480" s="84" t="s">
        <v>12369</v>
      </c>
      <c r="C5480" s="84">
        <v>6</v>
      </c>
      <c r="D5480" s="122">
        <v>6.9255299617875746E-3</v>
      </c>
      <c r="E5480" s="122">
        <v>0.92941892571429274</v>
      </c>
      <c r="F5480" s="84" t="s">
        <v>12057</v>
      </c>
      <c r="G5480" s="84" t="b">
        <v>0</v>
      </c>
      <c r="H5480" s="84" t="b">
        <v>0</v>
      </c>
      <c r="I5480" s="84" t="b">
        <v>0</v>
      </c>
      <c r="J5480" s="84" t="b">
        <v>0</v>
      </c>
      <c r="K5480" s="84" t="b">
        <v>0</v>
      </c>
      <c r="L5480" s="84" t="b">
        <v>0</v>
      </c>
    </row>
    <row r="5481" spans="1:12" x14ac:dyDescent="0.25">
      <c r="A5481" s="84" t="s">
        <v>12369</v>
      </c>
      <c r="B5481" s="84" t="s">
        <v>2999</v>
      </c>
      <c r="C5481" s="84">
        <v>6</v>
      </c>
      <c r="D5481" s="122">
        <v>6.9255299617875746E-3</v>
      </c>
      <c r="E5481" s="122">
        <v>0.86247213608367945</v>
      </c>
      <c r="F5481" s="84" t="s">
        <v>12057</v>
      </c>
      <c r="G5481" s="84" t="b">
        <v>0</v>
      </c>
      <c r="H5481" s="84" t="b">
        <v>0</v>
      </c>
      <c r="I5481" s="84" t="b">
        <v>0</v>
      </c>
      <c r="J5481" s="84" t="b">
        <v>0</v>
      </c>
      <c r="K5481" s="84" t="b">
        <v>0</v>
      </c>
      <c r="L5481" s="84" t="b">
        <v>0</v>
      </c>
    </row>
    <row r="5482" spans="1:12" x14ac:dyDescent="0.25">
      <c r="A5482" s="84" t="s">
        <v>14200</v>
      </c>
      <c r="B5482" s="84" t="s">
        <v>731</v>
      </c>
      <c r="C5482" s="84">
        <v>5</v>
      </c>
      <c r="D5482" s="122">
        <v>1.2597244455020518E-2</v>
      </c>
      <c r="E5482" s="122">
        <v>0.78329089003605468</v>
      </c>
      <c r="F5482" s="84" t="s">
        <v>12057</v>
      </c>
      <c r="G5482" s="84" t="b">
        <v>0</v>
      </c>
      <c r="H5482" s="84" t="b">
        <v>0</v>
      </c>
      <c r="I5482" s="84" t="b">
        <v>0</v>
      </c>
      <c r="J5482" s="84" t="b">
        <v>0</v>
      </c>
      <c r="K5482" s="84" t="b">
        <v>0</v>
      </c>
      <c r="L5482" s="84" t="b">
        <v>0</v>
      </c>
    </row>
    <row r="5483" spans="1:12" x14ac:dyDescent="0.25">
      <c r="A5483" s="84" t="s">
        <v>2999</v>
      </c>
      <c r="B5483" s="84" t="s">
        <v>575</v>
      </c>
      <c r="C5483" s="84">
        <v>5</v>
      </c>
      <c r="D5483" s="122">
        <v>1.2597244455020518E-2</v>
      </c>
      <c r="E5483" s="122">
        <v>0.92941892571429274</v>
      </c>
      <c r="F5483" s="84" t="s">
        <v>12057</v>
      </c>
      <c r="G5483" s="84" t="b">
        <v>0</v>
      </c>
      <c r="H5483" s="84" t="b">
        <v>0</v>
      </c>
      <c r="I5483" s="84" t="b">
        <v>0</v>
      </c>
      <c r="J5483" s="84" t="b">
        <v>0</v>
      </c>
      <c r="K5483" s="84" t="b">
        <v>0</v>
      </c>
      <c r="L5483" s="84" t="b">
        <v>0</v>
      </c>
    </row>
    <row r="5484" spans="1:12" x14ac:dyDescent="0.25">
      <c r="A5484" s="84" t="s">
        <v>14959</v>
      </c>
      <c r="B5484" s="84" t="s">
        <v>12350</v>
      </c>
      <c r="C5484" s="84">
        <v>3</v>
      </c>
      <c r="D5484" s="122">
        <v>7.3136950422974635E-3</v>
      </c>
      <c r="E5484" s="122">
        <v>1.4573771965239053</v>
      </c>
      <c r="F5484" s="84" t="s">
        <v>12058</v>
      </c>
      <c r="G5484" s="84" t="b">
        <v>0</v>
      </c>
      <c r="H5484" s="84" t="b">
        <v>0</v>
      </c>
      <c r="I5484" s="84" t="b">
        <v>0</v>
      </c>
      <c r="J5484" s="84" t="b">
        <v>0</v>
      </c>
      <c r="K5484" s="84" t="b">
        <v>0</v>
      </c>
      <c r="L5484" s="84" t="b">
        <v>0</v>
      </c>
    </row>
    <row r="5485" spans="1:12" x14ac:dyDescent="0.25">
      <c r="A5485" s="84" t="s">
        <v>12350</v>
      </c>
      <c r="B5485" s="84" t="s">
        <v>12369</v>
      </c>
      <c r="C5485" s="84">
        <v>3</v>
      </c>
      <c r="D5485" s="122">
        <v>7.3136950422974635E-3</v>
      </c>
      <c r="E5485" s="122">
        <v>1.4573771965239053</v>
      </c>
      <c r="F5485" s="84" t="s">
        <v>12058</v>
      </c>
      <c r="G5485" s="84" t="b">
        <v>0</v>
      </c>
      <c r="H5485" s="84" t="b">
        <v>0</v>
      </c>
      <c r="I5485" s="84" t="b">
        <v>0</v>
      </c>
      <c r="J5485" s="84" t="b">
        <v>0</v>
      </c>
      <c r="K5485" s="84" t="b">
        <v>0</v>
      </c>
      <c r="L5485" s="84" t="b">
        <v>0</v>
      </c>
    </row>
    <row r="5486" spans="1:12" x14ac:dyDescent="0.25">
      <c r="A5486" s="84" t="s">
        <v>12369</v>
      </c>
      <c r="B5486" s="84" t="s">
        <v>14960</v>
      </c>
      <c r="C5486" s="84">
        <v>3</v>
      </c>
      <c r="D5486" s="122">
        <v>7.3136950422974635E-3</v>
      </c>
      <c r="E5486" s="122">
        <v>1.4573771965239053</v>
      </c>
      <c r="F5486" s="84" t="s">
        <v>12058</v>
      </c>
      <c r="G5486" s="84" t="b">
        <v>0</v>
      </c>
      <c r="H5486" s="84" t="b">
        <v>0</v>
      </c>
      <c r="I5486" s="84" t="b">
        <v>0</v>
      </c>
      <c r="J5486" s="84" t="b">
        <v>0</v>
      </c>
      <c r="K5486" s="84" t="b">
        <v>0</v>
      </c>
      <c r="L5486" s="84" t="b">
        <v>0</v>
      </c>
    </row>
    <row r="5487" spans="1:12" x14ac:dyDescent="0.25">
      <c r="A5487" s="84" t="s">
        <v>14960</v>
      </c>
      <c r="B5487" s="84" t="s">
        <v>14961</v>
      </c>
      <c r="C5487" s="84">
        <v>3</v>
      </c>
      <c r="D5487" s="122">
        <v>7.3136950422974635E-3</v>
      </c>
      <c r="E5487" s="122">
        <v>1.4573771965239053</v>
      </c>
      <c r="F5487" s="84" t="s">
        <v>12058</v>
      </c>
      <c r="G5487" s="84" t="b">
        <v>0</v>
      </c>
      <c r="H5487" s="84" t="b">
        <v>0</v>
      </c>
      <c r="I5487" s="84" t="b">
        <v>0</v>
      </c>
      <c r="J5487" s="84" t="b">
        <v>0</v>
      </c>
      <c r="K5487" s="84" t="b">
        <v>0</v>
      </c>
      <c r="L5487" s="84" t="b">
        <v>0</v>
      </c>
    </row>
    <row r="5488" spans="1:12" x14ac:dyDescent="0.25">
      <c r="A5488" s="84" t="s">
        <v>14961</v>
      </c>
      <c r="B5488" s="84" t="s">
        <v>14747</v>
      </c>
      <c r="C5488" s="84">
        <v>3</v>
      </c>
      <c r="D5488" s="122">
        <v>7.3136950422974635E-3</v>
      </c>
      <c r="E5488" s="122">
        <v>1.3324384599156054</v>
      </c>
      <c r="F5488" s="84" t="s">
        <v>12058</v>
      </c>
      <c r="G5488" s="84" t="b">
        <v>0</v>
      </c>
      <c r="H5488" s="84" t="b">
        <v>0</v>
      </c>
      <c r="I5488" s="84" t="b">
        <v>0</v>
      </c>
      <c r="J5488" s="84" t="b">
        <v>0</v>
      </c>
      <c r="K5488" s="84" t="b">
        <v>0</v>
      </c>
      <c r="L5488" s="84" t="b">
        <v>0</v>
      </c>
    </row>
    <row r="5489" spans="1:12" x14ac:dyDescent="0.25">
      <c r="A5489" s="84" t="s">
        <v>14747</v>
      </c>
      <c r="B5489" s="84" t="s">
        <v>14962</v>
      </c>
      <c r="C5489" s="84">
        <v>3</v>
      </c>
      <c r="D5489" s="122">
        <v>7.3136950422974635E-3</v>
      </c>
      <c r="E5489" s="122">
        <v>1.3324384599156054</v>
      </c>
      <c r="F5489" s="84" t="s">
        <v>12058</v>
      </c>
      <c r="G5489" s="84" t="b">
        <v>0</v>
      </c>
      <c r="H5489" s="84" t="b">
        <v>0</v>
      </c>
      <c r="I5489" s="84" t="b">
        <v>0</v>
      </c>
      <c r="J5489" s="84" t="b">
        <v>0</v>
      </c>
      <c r="K5489" s="84" t="b">
        <v>0</v>
      </c>
      <c r="L5489" s="84" t="b">
        <v>0</v>
      </c>
    </row>
    <row r="5490" spans="1:12" x14ac:dyDescent="0.25">
      <c r="A5490" s="84" t="s">
        <v>14962</v>
      </c>
      <c r="B5490" s="84" t="s">
        <v>14963</v>
      </c>
      <c r="C5490" s="84">
        <v>3</v>
      </c>
      <c r="D5490" s="122">
        <v>7.3136950422974635E-3</v>
      </c>
      <c r="E5490" s="122">
        <v>1.4573771965239053</v>
      </c>
      <c r="F5490" s="84" t="s">
        <v>12058</v>
      </c>
      <c r="G5490" s="84" t="b">
        <v>0</v>
      </c>
      <c r="H5490" s="84" t="b">
        <v>0</v>
      </c>
      <c r="I5490" s="84" t="b">
        <v>0</v>
      </c>
      <c r="J5490" s="84" t="b">
        <v>0</v>
      </c>
      <c r="K5490" s="84" t="b">
        <v>0</v>
      </c>
      <c r="L5490" s="84" t="b">
        <v>0</v>
      </c>
    </row>
    <row r="5491" spans="1:12" x14ac:dyDescent="0.25">
      <c r="A5491" s="84" t="s">
        <v>14963</v>
      </c>
      <c r="B5491" s="84" t="s">
        <v>14964</v>
      </c>
      <c r="C5491" s="84">
        <v>3</v>
      </c>
      <c r="D5491" s="122">
        <v>7.3136950422974635E-3</v>
      </c>
      <c r="E5491" s="122">
        <v>1.4573771965239053</v>
      </c>
      <c r="F5491" s="84" t="s">
        <v>12058</v>
      </c>
      <c r="G5491" s="84" t="b">
        <v>0</v>
      </c>
      <c r="H5491" s="84" t="b">
        <v>0</v>
      </c>
      <c r="I5491" s="84" t="b">
        <v>0</v>
      </c>
      <c r="J5491" s="84" t="b">
        <v>0</v>
      </c>
      <c r="K5491" s="84" t="b">
        <v>0</v>
      </c>
      <c r="L5491" s="84" t="b">
        <v>0</v>
      </c>
    </row>
    <row r="5492" spans="1:12" x14ac:dyDescent="0.25">
      <c r="A5492" s="84" t="s">
        <v>14964</v>
      </c>
      <c r="B5492" s="84" t="s">
        <v>14965</v>
      </c>
      <c r="C5492" s="84">
        <v>3</v>
      </c>
      <c r="D5492" s="122">
        <v>7.3136950422974635E-3</v>
      </c>
      <c r="E5492" s="122">
        <v>1.4573771965239053</v>
      </c>
      <c r="F5492" s="84" t="s">
        <v>12058</v>
      </c>
      <c r="G5492" s="84" t="b">
        <v>0</v>
      </c>
      <c r="H5492" s="84" t="b">
        <v>0</v>
      </c>
      <c r="I5492" s="84" t="b">
        <v>0</v>
      </c>
      <c r="J5492" s="84" t="b">
        <v>0</v>
      </c>
      <c r="K5492" s="84" t="b">
        <v>0</v>
      </c>
      <c r="L5492" s="84" t="b">
        <v>0</v>
      </c>
    </row>
    <row r="5493" spans="1:12" x14ac:dyDescent="0.25">
      <c r="A5493" s="84" t="s">
        <v>14965</v>
      </c>
      <c r="B5493" s="84" t="s">
        <v>14748</v>
      </c>
      <c r="C5493" s="84">
        <v>3</v>
      </c>
      <c r="D5493" s="122">
        <v>7.3136950422974635E-3</v>
      </c>
      <c r="E5493" s="122">
        <v>1.4573771965239053</v>
      </c>
      <c r="F5493" s="84" t="s">
        <v>12058</v>
      </c>
      <c r="G5493" s="84" t="b">
        <v>0</v>
      </c>
      <c r="H5493" s="84" t="b">
        <v>0</v>
      </c>
      <c r="I5493" s="84" t="b">
        <v>0</v>
      </c>
      <c r="J5493" s="84" t="b">
        <v>0</v>
      </c>
      <c r="K5493" s="84" t="b">
        <v>0</v>
      </c>
      <c r="L5493" s="84" t="b">
        <v>0</v>
      </c>
    </row>
    <row r="5494" spans="1:12" x14ac:dyDescent="0.25">
      <c r="A5494" s="84" t="s">
        <v>14748</v>
      </c>
      <c r="B5494" s="84" t="s">
        <v>14966</v>
      </c>
      <c r="C5494" s="84">
        <v>3</v>
      </c>
      <c r="D5494" s="122">
        <v>7.3136950422974635E-3</v>
      </c>
      <c r="E5494" s="122">
        <v>1.4573771965239053</v>
      </c>
      <c r="F5494" s="84" t="s">
        <v>12058</v>
      </c>
      <c r="G5494" s="84" t="b">
        <v>0</v>
      </c>
      <c r="H5494" s="84" t="b">
        <v>0</v>
      </c>
      <c r="I5494" s="84" t="b">
        <v>0</v>
      </c>
      <c r="J5494" s="84" t="b">
        <v>0</v>
      </c>
      <c r="K5494" s="84" t="b">
        <v>0</v>
      </c>
      <c r="L5494" s="84" t="b">
        <v>0</v>
      </c>
    </row>
    <row r="5495" spans="1:12" x14ac:dyDescent="0.25">
      <c r="A5495" s="84" t="s">
        <v>14966</v>
      </c>
      <c r="B5495" s="84" t="s">
        <v>855</v>
      </c>
      <c r="C5495" s="84">
        <v>3</v>
      </c>
      <c r="D5495" s="122">
        <v>7.3136950422974635E-3</v>
      </c>
      <c r="E5495" s="122">
        <v>1.3324384599156054</v>
      </c>
      <c r="F5495" s="84" t="s">
        <v>12058</v>
      </c>
      <c r="G5495" s="84" t="b">
        <v>0</v>
      </c>
      <c r="H5495" s="84" t="b">
        <v>0</v>
      </c>
      <c r="I5495" s="84" t="b">
        <v>0</v>
      </c>
      <c r="J5495" s="84" t="b">
        <v>0</v>
      </c>
      <c r="K5495" s="84" t="b">
        <v>0</v>
      </c>
      <c r="L5495" s="84" t="b">
        <v>0</v>
      </c>
    </row>
    <row r="5496" spans="1:12" x14ac:dyDescent="0.25">
      <c r="A5496" s="84" t="s">
        <v>557</v>
      </c>
      <c r="B5496" s="84" t="s">
        <v>15304</v>
      </c>
      <c r="C5496" s="84">
        <v>2</v>
      </c>
      <c r="D5496" s="122">
        <v>8.745934256528299E-3</v>
      </c>
      <c r="E5496" s="122">
        <v>1.3324384599156054</v>
      </c>
      <c r="F5496" s="84" t="s">
        <v>12058</v>
      </c>
      <c r="G5496" s="84" t="b">
        <v>0</v>
      </c>
      <c r="H5496" s="84" t="b">
        <v>0</v>
      </c>
      <c r="I5496" s="84" t="b">
        <v>0</v>
      </c>
      <c r="J5496" s="84" t="b">
        <v>0</v>
      </c>
      <c r="K5496" s="84" t="b">
        <v>0</v>
      </c>
      <c r="L5496" s="84" t="b">
        <v>0</v>
      </c>
    </row>
    <row r="5497" spans="1:12" x14ac:dyDescent="0.25">
      <c r="A5497" s="84" t="s">
        <v>15304</v>
      </c>
      <c r="B5497" s="84" t="s">
        <v>908</v>
      </c>
      <c r="C5497" s="84">
        <v>2</v>
      </c>
      <c r="D5497" s="122">
        <v>8.745934256528299E-3</v>
      </c>
      <c r="E5497" s="122">
        <v>1.6334684555795866</v>
      </c>
      <c r="F5497" s="84" t="s">
        <v>12058</v>
      </c>
      <c r="G5497" s="84" t="b">
        <v>0</v>
      </c>
      <c r="H5497" s="84" t="b">
        <v>0</v>
      </c>
      <c r="I5497" s="84" t="b">
        <v>0</v>
      </c>
      <c r="J5497" s="84" t="b">
        <v>0</v>
      </c>
      <c r="K5497" s="84" t="b">
        <v>0</v>
      </c>
      <c r="L5497" s="84" t="b">
        <v>0</v>
      </c>
    </row>
    <row r="5498" spans="1:12" x14ac:dyDescent="0.25">
      <c r="A5498" s="84" t="s">
        <v>908</v>
      </c>
      <c r="B5498" s="84" t="s">
        <v>14327</v>
      </c>
      <c r="C5498" s="84">
        <v>2</v>
      </c>
      <c r="D5498" s="122">
        <v>8.745934256528299E-3</v>
      </c>
      <c r="E5498" s="122">
        <v>1.4573771965239053</v>
      </c>
      <c r="F5498" s="84" t="s">
        <v>12058</v>
      </c>
      <c r="G5498" s="84" t="b">
        <v>0</v>
      </c>
      <c r="H5498" s="84" t="b">
        <v>0</v>
      </c>
      <c r="I5498" s="84" t="b">
        <v>0</v>
      </c>
      <c r="J5498" s="84" t="b">
        <v>0</v>
      </c>
      <c r="K5498" s="84" t="b">
        <v>0</v>
      </c>
      <c r="L5498" s="84" t="b">
        <v>0</v>
      </c>
    </row>
    <row r="5499" spans="1:12" x14ac:dyDescent="0.25">
      <c r="A5499" s="84" t="s">
        <v>14327</v>
      </c>
      <c r="B5499" s="84" t="s">
        <v>15305</v>
      </c>
      <c r="C5499" s="84">
        <v>2</v>
      </c>
      <c r="D5499" s="122">
        <v>8.745934256528299E-3</v>
      </c>
      <c r="E5499" s="122">
        <v>1.4573771965239053</v>
      </c>
      <c r="F5499" s="84" t="s">
        <v>12058</v>
      </c>
      <c r="G5499" s="84" t="b">
        <v>0</v>
      </c>
      <c r="H5499" s="84" t="b">
        <v>0</v>
      </c>
      <c r="I5499" s="84" t="b">
        <v>0</v>
      </c>
      <c r="J5499" s="84" t="b">
        <v>0</v>
      </c>
      <c r="K5499" s="84" t="b">
        <v>0</v>
      </c>
      <c r="L5499" s="84" t="b">
        <v>0</v>
      </c>
    </row>
    <row r="5500" spans="1:12" x14ac:dyDescent="0.25">
      <c r="A5500" s="84" t="s">
        <v>15305</v>
      </c>
      <c r="B5500" s="84" t="s">
        <v>14518</v>
      </c>
      <c r="C5500" s="84">
        <v>2</v>
      </c>
      <c r="D5500" s="122">
        <v>8.745934256528299E-3</v>
      </c>
      <c r="E5500" s="122">
        <v>1.6334684555795866</v>
      </c>
      <c r="F5500" s="84" t="s">
        <v>12058</v>
      </c>
      <c r="G5500" s="84" t="b">
        <v>0</v>
      </c>
      <c r="H5500" s="84" t="b">
        <v>0</v>
      </c>
      <c r="I5500" s="84" t="b">
        <v>0</v>
      </c>
      <c r="J5500" s="84" t="b">
        <v>0</v>
      </c>
      <c r="K5500" s="84" t="b">
        <v>0</v>
      </c>
      <c r="L5500" s="84" t="b">
        <v>0</v>
      </c>
    </row>
    <row r="5501" spans="1:12" x14ac:dyDescent="0.25">
      <c r="A5501" s="84" t="s">
        <v>14518</v>
      </c>
      <c r="B5501" s="84" t="s">
        <v>15306</v>
      </c>
      <c r="C5501" s="84">
        <v>2</v>
      </c>
      <c r="D5501" s="122">
        <v>8.745934256528299E-3</v>
      </c>
      <c r="E5501" s="122">
        <v>1.6334684555795866</v>
      </c>
      <c r="F5501" s="84" t="s">
        <v>12058</v>
      </c>
      <c r="G5501" s="84" t="b">
        <v>0</v>
      </c>
      <c r="H5501" s="84" t="b">
        <v>0</v>
      </c>
      <c r="I5501" s="84" t="b">
        <v>0</v>
      </c>
      <c r="J5501" s="84" t="b">
        <v>0</v>
      </c>
      <c r="K5501" s="84" t="b">
        <v>0</v>
      </c>
      <c r="L5501" s="84" t="b">
        <v>0</v>
      </c>
    </row>
    <row r="5502" spans="1:12" x14ac:dyDescent="0.25">
      <c r="A5502" s="84" t="s">
        <v>15306</v>
      </c>
      <c r="B5502" s="84" t="s">
        <v>15307</v>
      </c>
      <c r="C5502" s="84">
        <v>2</v>
      </c>
      <c r="D5502" s="122">
        <v>8.745934256528299E-3</v>
      </c>
      <c r="E5502" s="122">
        <v>1.6334684555795866</v>
      </c>
      <c r="F5502" s="84" t="s">
        <v>12058</v>
      </c>
      <c r="G5502" s="84" t="b">
        <v>0</v>
      </c>
      <c r="H5502" s="84" t="b">
        <v>0</v>
      </c>
      <c r="I5502" s="84" t="b">
        <v>0</v>
      </c>
      <c r="J5502" s="84" t="b">
        <v>0</v>
      </c>
      <c r="K5502" s="84" t="b">
        <v>0</v>
      </c>
      <c r="L5502" s="84" t="b">
        <v>0</v>
      </c>
    </row>
    <row r="5503" spans="1:12" x14ac:dyDescent="0.25">
      <c r="A5503" s="84" t="s">
        <v>15307</v>
      </c>
      <c r="B5503" s="84" t="s">
        <v>966</v>
      </c>
      <c r="C5503" s="84">
        <v>2</v>
      </c>
      <c r="D5503" s="122">
        <v>8.745934256528299E-3</v>
      </c>
      <c r="E5503" s="122">
        <v>1.4573771965239053</v>
      </c>
      <c r="F5503" s="84" t="s">
        <v>12058</v>
      </c>
      <c r="G5503" s="84" t="b">
        <v>0</v>
      </c>
      <c r="H5503" s="84" t="b">
        <v>0</v>
      </c>
      <c r="I5503" s="84" t="b">
        <v>0</v>
      </c>
      <c r="J5503" s="84" t="b">
        <v>0</v>
      </c>
      <c r="K5503" s="84" t="b">
        <v>0</v>
      </c>
      <c r="L5503" s="84" t="b">
        <v>0</v>
      </c>
    </row>
    <row r="5504" spans="1:12" x14ac:dyDescent="0.25">
      <c r="A5504" s="84" t="s">
        <v>966</v>
      </c>
      <c r="B5504" s="84" t="s">
        <v>731</v>
      </c>
      <c r="C5504" s="84">
        <v>2</v>
      </c>
      <c r="D5504" s="122">
        <v>8.745934256528299E-3</v>
      </c>
      <c r="E5504" s="122">
        <v>1.2812859374682239</v>
      </c>
      <c r="F5504" s="84" t="s">
        <v>12058</v>
      </c>
      <c r="G5504" s="84" t="b">
        <v>0</v>
      </c>
      <c r="H5504" s="84" t="b">
        <v>0</v>
      </c>
      <c r="I5504" s="84" t="b">
        <v>0</v>
      </c>
      <c r="J5504" s="84" t="b">
        <v>0</v>
      </c>
      <c r="K5504" s="84" t="b">
        <v>0</v>
      </c>
      <c r="L5504" s="84" t="b">
        <v>0</v>
      </c>
    </row>
    <row r="5505" spans="1:12" x14ac:dyDescent="0.25">
      <c r="A5505" s="84" t="s">
        <v>731</v>
      </c>
      <c r="B5505" s="84" t="s">
        <v>15308</v>
      </c>
      <c r="C5505" s="84">
        <v>2</v>
      </c>
      <c r="D5505" s="122">
        <v>8.745934256528299E-3</v>
      </c>
      <c r="E5505" s="122">
        <v>1.6334684555795866</v>
      </c>
      <c r="F5505" s="84" t="s">
        <v>12058</v>
      </c>
      <c r="G5505" s="84" t="b">
        <v>0</v>
      </c>
      <c r="H5505" s="84" t="b">
        <v>0</v>
      </c>
      <c r="I5505" s="84" t="b">
        <v>0</v>
      </c>
      <c r="J5505" s="84" t="b">
        <v>0</v>
      </c>
      <c r="K5505" s="84" t="b">
        <v>0</v>
      </c>
      <c r="L5505" s="84" t="b">
        <v>0</v>
      </c>
    </row>
    <row r="5506" spans="1:12" x14ac:dyDescent="0.25">
      <c r="A5506" s="84" t="s">
        <v>15308</v>
      </c>
      <c r="B5506" s="84" t="s">
        <v>15309</v>
      </c>
      <c r="C5506" s="84">
        <v>2</v>
      </c>
      <c r="D5506" s="122">
        <v>8.745934256528299E-3</v>
      </c>
      <c r="E5506" s="122">
        <v>1.6334684555795866</v>
      </c>
      <c r="F5506" s="84" t="s">
        <v>12058</v>
      </c>
      <c r="G5506" s="84" t="b">
        <v>0</v>
      </c>
      <c r="H5506" s="84" t="b">
        <v>0</v>
      </c>
      <c r="I5506" s="84" t="b">
        <v>0</v>
      </c>
      <c r="J5506" s="84" t="b">
        <v>0</v>
      </c>
      <c r="K5506" s="84" t="b">
        <v>0</v>
      </c>
      <c r="L5506" s="84" t="b">
        <v>0</v>
      </c>
    </row>
    <row r="5507" spans="1:12" x14ac:dyDescent="0.25">
      <c r="A5507" s="84" t="s">
        <v>15309</v>
      </c>
      <c r="B5507" s="84" t="s">
        <v>15310</v>
      </c>
      <c r="C5507" s="84">
        <v>2</v>
      </c>
      <c r="D5507" s="122">
        <v>8.745934256528299E-3</v>
      </c>
      <c r="E5507" s="122">
        <v>1.6334684555795866</v>
      </c>
      <c r="F5507" s="84" t="s">
        <v>12058</v>
      </c>
      <c r="G5507" s="84" t="b">
        <v>0</v>
      </c>
      <c r="H5507" s="84" t="b">
        <v>0</v>
      </c>
      <c r="I5507" s="84" t="b">
        <v>0</v>
      </c>
      <c r="J5507" s="84" t="b">
        <v>0</v>
      </c>
      <c r="K5507" s="84" t="b">
        <v>0</v>
      </c>
      <c r="L5507" s="84" t="b">
        <v>0</v>
      </c>
    </row>
    <row r="5508" spans="1:12" x14ac:dyDescent="0.25">
      <c r="A5508" s="84" t="s">
        <v>557</v>
      </c>
      <c r="B5508" s="84" t="s">
        <v>14959</v>
      </c>
      <c r="C5508" s="84">
        <v>2</v>
      </c>
      <c r="D5508" s="122">
        <v>8.745934256528299E-3</v>
      </c>
      <c r="E5508" s="122">
        <v>1.3324384599156054</v>
      </c>
      <c r="F5508" s="84" t="s">
        <v>12058</v>
      </c>
      <c r="G5508" s="84" t="b">
        <v>0</v>
      </c>
      <c r="H5508" s="84" t="b">
        <v>0</v>
      </c>
      <c r="I5508" s="84" t="b">
        <v>0</v>
      </c>
      <c r="J5508" s="84" t="b">
        <v>0</v>
      </c>
      <c r="K5508" s="84" t="b">
        <v>0</v>
      </c>
      <c r="L5508" s="84" t="b">
        <v>0</v>
      </c>
    </row>
    <row r="5509" spans="1:12" x14ac:dyDescent="0.25">
      <c r="A5509" s="84" t="s">
        <v>14413</v>
      </c>
      <c r="B5509" s="84" t="s">
        <v>14349</v>
      </c>
      <c r="C5509" s="84">
        <v>2</v>
      </c>
      <c r="D5509" s="122">
        <v>0</v>
      </c>
      <c r="E5509" s="122">
        <v>1.2041199826559248</v>
      </c>
      <c r="F5509" s="84" t="s">
        <v>12059</v>
      </c>
      <c r="G5509" s="84" t="b">
        <v>0</v>
      </c>
      <c r="H5509" s="84" t="b">
        <v>0</v>
      </c>
      <c r="I5509" s="84" t="b">
        <v>0</v>
      </c>
      <c r="J5509" s="84" t="b">
        <v>0</v>
      </c>
      <c r="K5509" s="84" t="b">
        <v>0</v>
      </c>
      <c r="L5509" s="84" t="b">
        <v>0</v>
      </c>
    </row>
    <row r="5510" spans="1:12" x14ac:dyDescent="0.25">
      <c r="A5510" s="84" t="s">
        <v>14349</v>
      </c>
      <c r="B5510" s="84" t="s">
        <v>15697</v>
      </c>
      <c r="C5510" s="84">
        <v>2</v>
      </c>
      <c r="D5510" s="122">
        <v>0</v>
      </c>
      <c r="E5510" s="122">
        <v>1.2041199826559248</v>
      </c>
      <c r="F5510" s="84" t="s">
        <v>12059</v>
      </c>
      <c r="G5510" s="84" t="b">
        <v>0</v>
      </c>
      <c r="H5510" s="84" t="b">
        <v>0</v>
      </c>
      <c r="I5510" s="84" t="b">
        <v>0</v>
      </c>
      <c r="J5510" s="84" t="b">
        <v>0</v>
      </c>
      <c r="K5510" s="84" t="b">
        <v>0</v>
      </c>
      <c r="L5510" s="84" t="b">
        <v>0</v>
      </c>
    </row>
    <row r="5511" spans="1:12" x14ac:dyDescent="0.25">
      <c r="A5511" s="84" t="s">
        <v>15697</v>
      </c>
      <c r="B5511" s="84" t="s">
        <v>14555</v>
      </c>
      <c r="C5511" s="84">
        <v>2</v>
      </c>
      <c r="D5511" s="122">
        <v>0</v>
      </c>
      <c r="E5511" s="122">
        <v>1.2041199826559248</v>
      </c>
      <c r="F5511" s="84" t="s">
        <v>12059</v>
      </c>
      <c r="G5511" s="84" t="b">
        <v>0</v>
      </c>
      <c r="H5511" s="84" t="b">
        <v>0</v>
      </c>
      <c r="I5511" s="84" t="b">
        <v>0</v>
      </c>
      <c r="J5511" s="84" t="b">
        <v>0</v>
      </c>
      <c r="K5511" s="84" t="b">
        <v>0</v>
      </c>
      <c r="L5511" s="84" t="b">
        <v>0</v>
      </c>
    </row>
    <row r="5512" spans="1:12" x14ac:dyDescent="0.25">
      <c r="A5512" s="84" t="s">
        <v>14555</v>
      </c>
      <c r="B5512" s="84" t="s">
        <v>829</v>
      </c>
      <c r="C5512" s="84">
        <v>2</v>
      </c>
      <c r="D5512" s="122">
        <v>0</v>
      </c>
      <c r="E5512" s="122">
        <v>1.2041199826559248</v>
      </c>
      <c r="F5512" s="84" t="s">
        <v>12059</v>
      </c>
      <c r="G5512" s="84" t="b">
        <v>0</v>
      </c>
      <c r="H5512" s="84" t="b">
        <v>0</v>
      </c>
      <c r="I5512" s="84" t="b">
        <v>0</v>
      </c>
      <c r="J5512" s="84" t="b">
        <v>0</v>
      </c>
      <c r="K5512" s="84" t="b">
        <v>0</v>
      </c>
      <c r="L5512" s="84" t="b">
        <v>0</v>
      </c>
    </row>
    <row r="5513" spans="1:12" x14ac:dyDescent="0.25">
      <c r="A5513" s="84" t="s">
        <v>829</v>
      </c>
      <c r="B5513" s="84" t="s">
        <v>14209</v>
      </c>
      <c r="C5513" s="84">
        <v>2</v>
      </c>
      <c r="D5513" s="122">
        <v>0</v>
      </c>
      <c r="E5513" s="122">
        <v>1.0280287236002434</v>
      </c>
      <c r="F5513" s="84" t="s">
        <v>12059</v>
      </c>
      <c r="G5513" s="84" t="b">
        <v>0</v>
      </c>
      <c r="H5513" s="84" t="b">
        <v>0</v>
      </c>
      <c r="I5513" s="84" t="b">
        <v>0</v>
      </c>
      <c r="J5513" s="84" t="b">
        <v>0</v>
      </c>
      <c r="K5513" s="84" t="b">
        <v>0</v>
      </c>
      <c r="L5513" s="84" t="b">
        <v>0</v>
      </c>
    </row>
    <row r="5514" spans="1:12" x14ac:dyDescent="0.25">
      <c r="A5514" s="84" t="s">
        <v>14209</v>
      </c>
      <c r="B5514" s="84" t="s">
        <v>828</v>
      </c>
      <c r="C5514" s="84">
        <v>2</v>
      </c>
      <c r="D5514" s="122">
        <v>0</v>
      </c>
      <c r="E5514" s="122">
        <v>1.0280287236002434</v>
      </c>
      <c r="F5514" s="84" t="s">
        <v>12059</v>
      </c>
      <c r="G5514" s="84" t="b">
        <v>0</v>
      </c>
      <c r="H5514" s="84" t="b">
        <v>0</v>
      </c>
      <c r="I5514" s="84" t="b">
        <v>0</v>
      </c>
      <c r="J5514" s="84" t="b">
        <v>0</v>
      </c>
      <c r="K5514" s="84" t="b">
        <v>0</v>
      </c>
      <c r="L5514" s="84" t="b">
        <v>0</v>
      </c>
    </row>
    <row r="5515" spans="1:12" x14ac:dyDescent="0.25">
      <c r="A5515" s="84" t="s">
        <v>828</v>
      </c>
      <c r="B5515" s="84" t="s">
        <v>14395</v>
      </c>
      <c r="C5515" s="84">
        <v>2</v>
      </c>
      <c r="D5515" s="122">
        <v>0</v>
      </c>
      <c r="E5515" s="122">
        <v>1.2041199826559248</v>
      </c>
      <c r="F5515" s="84" t="s">
        <v>12059</v>
      </c>
      <c r="G5515" s="84" t="b">
        <v>0</v>
      </c>
      <c r="H5515" s="84" t="b">
        <v>0</v>
      </c>
      <c r="I5515" s="84" t="b">
        <v>0</v>
      </c>
      <c r="J5515" s="84" t="b">
        <v>0</v>
      </c>
      <c r="K5515" s="84" t="b">
        <v>0</v>
      </c>
      <c r="L5515" s="84" t="b">
        <v>0</v>
      </c>
    </row>
    <row r="5516" spans="1:12" x14ac:dyDescent="0.25">
      <c r="A5516" s="84" t="s">
        <v>14395</v>
      </c>
      <c r="B5516" s="84" t="s">
        <v>731</v>
      </c>
      <c r="C5516" s="84">
        <v>2</v>
      </c>
      <c r="D5516" s="122">
        <v>0</v>
      </c>
      <c r="E5516" s="122">
        <v>1.2041199826559248</v>
      </c>
      <c r="F5516" s="84" t="s">
        <v>12059</v>
      </c>
      <c r="G5516" s="84" t="b">
        <v>0</v>
      </c>
      <c r="H5516" s="84" t="b">
        <v>0</v>
      </c>
      <c r="I5516" s="84" t="b">
        <v>0</v>
      </c>
      <c r="J5516" s="84" t="b">
        <v>0</v>
      </c>
      <c r="K5516" s="84" t="b">
        <v>0</v>
      </c>
      <c r="L5516" s="84" t="b">
        <v>0</v>
      </c>
    </row>
    <row r="5517" spans="1:12" x14ac:dyDescent="0.25">
      <c r="A5517" s="84" t="s">
        <v>731</v>
      </c>
      <c r="B5517" s="84" t="s">
        <v>14370</v>
      </c>
      <c r="C5517" s="84">
        <v>2</v>
      </c>
      <c r="D5517" s="122">
        <v>0</v>
      </c>
      <c r="E5517" s="122">
        <v>1.2041199826559248</v>
      </c>
      <c r="F5517" s="84" t="s">
        <v>12059</v>
      </c>
      <c r="G5517" s="84" t="b">
        <v>0</v>
      </c>
      <c r="H5517" s="84" t="b">
        <v>0</v>
      </c>
      <c r="I5517" s="84" t="b">
        <v>0</v>
      </c>
      <c r="J5517" s="84" t="b">
        <v>0</v>
      </c>
      <c r="K5517" s="84" t="b">
        <v>0</v>
      </c>
      <c r="L5517" s="84" t="b">
        <v>0</v>
      </c>
    </row>
    <row r="5518" spans="1:12" x14ac:dyDescent="0.25">
      <c r="A5518" s="84" t="s">
        <v>14370</v>
      </c>
      <c r="B5518" s="84" t="s">
        <v>827</v>
      </c>
      <c r="C5518" s="84">
        <v>2</v>
      </c>
      <c r="D5518" s="122">
        <v>0</v>
      </c>
      <c r="E5518" s="122">
        <v>1.2041199826559248</v>
      </c>
      <c r="F5518" s="84" t="s">
        <v>12059</v>
      </c>
      <c r="G5518" s="84" t="b">
        <v>0</v>
      </c>
      <c r="H5518" s="84" t="b">
        <v>0</v>
      </c>
      <c r="I5518" s="84" t="b">
        <v>0</v>
      </c>
      <c r="J5518" s="84" t="b">
        <v>0</v>
      </c>
      <c r="K5518" s="84" t="b">
        <v>0</v>
      </c>
      <c r="L5518" s="84" t="b">
        <v>0</v>
      </c>
    </row>
    <row r="5519" spans="1:12" x14ac:dyDescent="0.25">
      <c r="A5519" s="84" t="s">
        <v>827</v>
      </c>
      <c r="B5519" s="84" t="s">
        <v>826</v>
      </c>
      <c r="C5519" s="84">
        <v>2</v>
      </c>
      <c r="D5519" s="122">
        <v>0</v>
      </c>
      <c r="E5519" s="122">
        <v>1.2041199826559248</v>
      </c>
      <c r="F5519" s="84" t="s">
        <v>12059</v>
      </c>
      <c r="G5519" s="84" t="b">
        <v>0</v>
      </c>
      <c r="H5519" s="84" t="b">
        <v>0</v>
      </c>
      <c r="I5519" s="84" t="b">
        <v>0</v>
      </c>
      <c r="J5519" s="84" t="b">
        <v>0</v>
      </c>
      <c r="K5519" s="84" t="b">
        <v>0</v>
      </c>
      <c r="L5519" s="84" t="b">
        <v>0</v>
      </c>
    </row>
    <row r="5520" spans="1:12" x14ac:dyDescent="0.25">
      <c r="A5520" s="84" t="s">
        <v>826</v>
      </c>
      <c r="B5520" s="84" t="s">
        <v>15698</v>
      </c>
      <c r="C5520" s="84">
        <v>2</v>
      </c>
      <c r="D5520" s="122">
        <v>0</v>
      </c>
      <c r="E5520" s="122">
        <v>1.2041199826559248</v>
      </c>
      <c r="F5520" s="84" t="s">
        <v>12059</v>
      </c>
      <c r="G5520" s="84" t="b">
        <v>0</v>
      </c>
      <c r="H5520" s="84" t="b">
        <v>0</v>
      </c>
      <c r="I5520" s="84" t="b">
        <v>0</v>
      </c>
      <c r="J5520" s="84" t="b">
        <v>0</v>
      </c>
      <c r="K5520" s="84" t="b">
        <v>0</v>
      </c>
      <c r="L5520" s="84" t="b">
        <v>0</v>
      </c>
    </row>
    <row r="5521" spans="1:12" x14ac:dyDescent="0.25">
      <c r="A5521" s="84" t="s">
        <v>15698</v>
      </c>
      <c r="B5521" s="84" t="s">
        <v>15699</v>
      </c>
      <c r="C5521" s="84">
        <v>2</v>
      </c>
      <c r="D5521" s="122">
        <v>0</v>
      </c>
      <c r="E5521" s="122">
        <v>1.2041199826559248</v>
      </c>
      <c r="F5521" s="84" t="s">
        <v>12059</v>
      </c>
      <c r="G5521" s="84" t="b">
        <v>0</v>
      </c>
      <c r="H5521" s="84" t="b">
        <v>0</v>
      </c>
      <c r="I5521" s="84" t="b">
        <v>0</v>
      </c>
      <c r="J5521" s="84" t="b">
        <v>0</v>
      </c>
      <c r="K5521" s="84" t="b">
        <v>0</v>
      </c>
      <c r="L5521" s="84" t="b">
        <v>0</v>
      </c>
    </row>
    <row r="5522" spans="1:12" x14ac:dyDescent="0.25">
      <c r="A5522" s="84" t="s">
        <v>14413</v>
      </c>
      <c r="B5522" s="84" t="s">
        <v>731</v>
      </c>
      <c r="C5522" s="84">
        <v>4</v>
      </c>
      <c r="D5522" s="122">
        <v>0</v>
      </c>
      <c r="E5522" s="122">
        <v>1.161368002234975</v>
      </c>
      <c r="F5522" s="84" t="s">
        <v>12060</v>
      </c>
      <c r="G5522" s="84" t="b">
        <v>0</v>
      </c>
      <c r="H5522" s="84" t="b">
        <v>0</v>
      </c>
      <c r="I5522" s="84" t="b">
        <v>0</v>
      </c>
      <c r="J5522" s="84" t="b">
        <v>0</v>
      </c>
      <c r="K5522" s="84" t="b">
        <v>0</v>
      </c>
      <c r="L5522" s="84" t="b">
        <v>0</v>
      </c>
    </row>
    <row r="5523" spans="1:12" x14ac:dyDescent="0.25">
      <c r="A5523" s="84" t="s">
        <v>731</v>
      </c>
      <c r="B5523" s="84" t="s">
        <v>14349</v>
      </c>
      <c r="C5523" s="84">
        <v>4</v>
      </c>
      <c r="D5523" s="122">
        <v>0</v>
      </c>
      <c r="E5523" s="122">
        <v>1.161368002234975</v>
      </c>
      <c r="F5523" s="84" t="s">
        <v>12060</v>
      </c>
      <c r="G5523" s="84" t="b">
        <v>0</v>
      </c>
      <c r="H5523" s="84" t="b">
        <v>0</v>
      </c>
      <c r="I5523" s="84" t="b">
        <v>0</v>
      </c>
      <c r="J5523" s="84" t="b">
        <v>0</v>
      </c>
      <c r="K5523" s="84" t="b">
        <v>0</v>
      </c>
      <c r="L5523" s="84" t="b">
        <v>0</v>
      </c>
    </row>
    <row r="5524" spans="1:12" x14ac:dyDescent="0.25">
      <c r="A5524" s="84" t="s">
        <v>14349</v>
      </c>
      <c r="B5524" s="84" t="s">
        <v>14734</v>
      </c>
      <c r="C5524" s="84">
        <v>4</v>
      </c>
      <c r="D5524" s="122">
        <v>0</v>
      </c>
      <c r="E5524" s="122">
        <v>1.161368002234975</v>
      </c>
      <c r="F5524" s="84" t="s">
        <v>12060</v>
      </c>
      <c r="G5524" s="84" t="b">
        <v>0</v>
      </c>
      <c r="H5524" s="84" t="b">
        <v>0</v>
      </c>
      <c r="I5524" s="84" t="b">
        <v>0</v>
      </c>
      <c r="J5524" s="84" t="b">
        <v>0</v>
      </c>
      <c r="K5524" s="84" t="b">
        <v>0</v>
      </c>
      <c r="L5524" s="84" t="b">
        <v>0</v>
      </c>
    </row>
    <row r="5525" spans="1:12" x14ac:dyDescent="0.25">
      <c r="A5525" s="84" t="s">
        <v>14734</v>
      </c>
      <c r="B5525" s="84" t="s">
        <v>902</v>
      </c>
      <c r="C5525" s="84">
        <v>4</v>
      </c>
      <c r="D5525" s="122">
        <v>0</v>
      </c>
      <c r="E5525" s="122">
        <v>1.161368002234975</v>
      </c>
      <c r="F5525" s="84" t="s">
        <v>12060</v>
      </c>
      <c r="G5525" s="84" t="b">
        <v>0</v>
      </c>
      <c r="H5525" s="84" t="b">
        <v>0</v>
      </c>
      <c r="I5525" s="84" t="b">
        <v>0</v>
      </c>
      <c r="J5525" s="84" t="b">
        <v>0</v>
      </c>
      <c r="K5525" s="84" t="b">
        <v>0</v>
      </c>
      <c r="L5525" s="84" t="b">
        <v>0</v>
      </c>
    </row>
    <row r="5526" spans="1:12" x14ac:dyDescent="0.25">
      <c r="A5526" s="84" t="s">
        <v>902</v>
      </c>
      <c r="B5526" s="84" t="s">
        <v>14735</v>
      </c>
      <c r="C5526" s="84">
        <v>4</v>
      </c>
      <c r="D5526" s="122">
        <v>0</v>
      </c>
      <c r="E5526" s="122">
        <v>1.161368002234975</v>
      </c>
      <c r="F5526" s="84" t="s">
        <v>12060</v>
      </c>
      <c r="G5526" s="84" t="b">
        <v>0</v>
      </c>
      <c r="H5526" s="84" t="b">
        <v>0</v>
      </c>
      <c r="I5526" s="84" t="b">
        <v>0</v>
      </c>
      <c r="J5526" s="84" t="b">
        <v>0</v>
      </c>
      <c r="K5526" s="84" t="b">
        <v>0</v>
      </c>
      <c r="L5526" s="84" t="b">
        <v>0</v>
      </c>
    </row>
    <row r="5527" spans="1:12" x14ac:dyDescent="0.25">
      <c r="A5527" s="84" t="s">
        <v>14735</v>
      </c>
      <c r="B5527" s="84" t="s">
        <v>12350</v>
      </c>
      <c r="C5527" s="84">
        <v>4</v>
      </c>
      <c r="D5527" s="122">
        <v>0</v>
      </c>
      <c r="E5527" s="122">
        <v>1.161368002234975</v>
      </c>
      <c r="F5527" s="84" t="s">
        <v>12060</v>
      </c>
      <c r="G5527" s="84" t="b">
        <v>0</v>
      </c>
      <c r="H5527" s="84" t="b">
        <v>0</v>
      </c>
      <c r="I5527" s="84" t="b">
        <v>0</v>
      </c>
      <c r="J5527" s="84" t="b">
        <v>0</v>
      </c>
      <c r="K5527" s="84" t="b">
        <v>0</v>
      </c>
      <c r="L5527" s="84" t="b">
        <v>0</v>
      </c>
    </row>
    <row r="5528" spans="1:12" x14ac:dyDescent="0.25">
      <c r="A5528" s="84" t="s">
        <v>12350</v>
      </c>
      <c r="B5528" s="84" t="s">
        <v>12296</v>
      </c>
      <c r="C5528" s="84">
        <v>4</v>
      </c>
      <c r="D5528" s="122">
        <v>0</v>
      </c>
      <c r="E5528" s="122">
        <v>1.161368002234975</v>
      </c>
      <c r="F5528" s="84" t="s">
        <v>12060</v>
      </c>
      <c r="G5528" s="84" t="b">
        <v>0</v>
      </c>
      <c r="H5528" s="84" t="b">
        <v>0</v>
      </c>
      <c r="I5528" s="84" t="b">
        <v>0</v>
      </c>
      <c r="J5528" s="84" t="b">
        <v>0</v>
      </c>
      <c r="K5528" s="84" t="b">
        <v>0</v>
      </c>
      <c r="L5528" s="84" t="b">
        <v>0</v>
      </c>
    </row>
    <row r="5529" spans="1:12" x14ac:dyDescent="0.25">
      <c r="A5529" s="84" t="s">
        <v>12296</v>
      </c>
      <c r="B5529" s="84" t="s">
        <v>14736</v>
      </c>
      <c r="C5529" s="84">
        <v>4</v>
      </c>
      <c r="D5529" s="122">
        <v>0</v>
      </c>
      <c r="E5529" s="122">
        <v>1.161368002234975</v>
      </c>
      <c r="F5529" s="84" t="s">
        <v>12060</v>
      </c>
      <c r="G5529" s="84" t="b">
        <v>0</v>
      </c>
      <c r="H5529" s="84" t="b">
        <v>0</v>
      </c>
      <c r="I5529" s="84" t="b">
        <v>0</v>
      </c>
      <c r="J5529" s="84" t="b">
        <v>0</v>
      </c>
      <c r="K5529" s="84" t="b">
        <v>0</v>
      </c>
      <c r="L5529" s="84" t="b">
        <v>0</v>
      </c>
    </row>
    <row r="5530" spans="1:12" x14ac:dyDescent="0.25">
      <c r="A5530" s="84" t="s">
        <v>14736</v>
      </c>
      <c r="B5530" s="84" t="s">
        <v>14517</v>
      </c>
      <c r="C5530" s="84">
        <v>4</v>
      </c>
      <c r="D5530" s="122">
        <v>0</v>
      </c>
      <c r="E5530" s="122">
        <v>1.161368002234975</v>
      </c>
      <c r="F5530" s="84" t="s">
        <v>12060</v>
      </c>
      <c r="G5530" s="84" t="b">
        <v>0</v>
      </c>
      <c r="H5530" s="84" t="b">
        <v>0</v>
      </c>
      <c r="I5530" s="84" t="b">
        <v>0</v>
      </c>
      <c r="J5530" s="84" t="b">
        <v>0</v>
      </c>
      <c r="K5530" s="84" t="b">
        <v>0</v>
      </c>
      <c r="L5530" s="84" t="b">
        <v>0</v>
      </c>
    </row>
    <row r="5531" spans="1:12" x14ac:dyDescent="0.25">
      <c r="A5531" s="84" t="s">
        <v>14517</v>
      </c>
      <c r="B5531" s="84" t="s">
        <v>14387</v>
      </c>
      <c r="C5531" s="84">
        <v>4</v>
      </c>
      <c r="D5531" s="122">
        <v>0</v>
      </c>
      <c r="E5531" s="122">
        <v>1.161368002234975</v>
      </c>
      <c r="F5531" s="84" t="s">
        <v>12060</v>
      </c>
      <c r="G5531" s="84" t="b">
        <v>0</v>
      </c>
      <c r="H5531" s="84" t="b">
        <v>0</v>
      </c>
      <c r="I5531" s="84" t="b">
        <v>0</v>
      </c>
      <c r="J5531" s="84" t="b">
        <v>0</v>
      </c>
      <c r="K5531" s="84" t="b">
        <v>0</v>
      </c>
      <c r="L5531" s="84" t="b">
        <v>0</v>
      </c>
    </row>
    <row r="5532" spans="1:12" x14ac:dyDescent="0.25">
      <c r="A5532" s="84" t="s">
        <v>14387</v>
      </c>
      <c r="B5532" s="84" t="s">
        <v>14737</v>
      </c>
      <c r="C5532" s="84">
        <v>4</v>
      </c>
      <c r="D5532" s="122">
        <v>0</v>
      </c>
      <c r="E5532" s="122">
        <v>1.161368002234975</v>
      </c>
      <c r="F5532" s="84" t="s">
        <v>12060</v>
      </c>
      <c r="G5532" s="84" t="b">
        <v>0</v>
      </c>
      <c r="H5532" s="84" t="b">
        <v>0</v>
      </c>
      <c r="I5532" s="84" t="b">
        <v>0</v>
      </c>
      <c r="J5532" s="84" t="b">
        <v>0</v>
      </c>
      <c r="K5532" s="84" t="b">
        <v>0</v>
      </c>
      <c r="L5532" s="84" t="b">
        <v>0</v>
      </c>
    </row>
    <row r="5533" spans="1:12" x14ac:dyDescent="0.25">
      <c r="A5533" s="84" t="s">
        <v>558</v>
      </c>
      <c r="B5533" s="84" t="s">
        <v>14413</v>
      </c>
      <c r="C5533" s="84">
        <v>3</v>
      </c>
      <c r="D5533" s="122">
        <v>6.0454227391112869E-3</v>
      </c>
      <c r="E5533" s="122">
        <v>1.2863067388432747</v>
      </c>
      <c r="F5533" s="84" t="s">
        <v>12060</v>
      </c>
      <c r="G5533" s="84" t="b">
        <v>0</v>
      </c>
      <c r="H5533" s="84" t="b">
        <v>0</v>
      </c>
      <c r="I5533" s="84" t="b">
        <v>0</v>
      </c>
      <c r="J5533" s="84" t="b">
        <v>0</v>
      </c>
      <c r="K5533" s="84" t="b">
        <v>0</v>
      </c>
      <c r="L5533" s="84" t="b">
        <v>0</v>
      </c>
    </row>
    <row r="5534" spans="1:12" x14ac:dyDescent="0.25">
      <c r="A5534" s="84" t="s">
        <v>14737</v>
      </c>
      <c r="B5534" s="84" t="s">
        <v>14940</v>
      </c>
      <c r="C5534" s="84">
        <v>3</v>
      </c>
      <c r="D5534" s="122">
        <v>6.0454227391112869E-3</v>
      </c>
      <c r="E5534" s="122">
        <v>1.1613680022349748</v>
      </c>
      <c r="F5534" s="84" t="s">
        <v>12060</v>
      </c>
      <c r="G5534" s="84" t="b">
        <v>0</v>
      </c>
      <c r="H5534" s="84" t="b">
        <v>0</v>
      </c>
      <c r="I5534" s="84" t="b">
        <v>0</v>
      </c>
      <c r="J5534" s="84" t="b">
        <v>0</v>
      </c>
      <c r="K5534" s="84" t="b">
        <v>0</v>
      </c>
      <c r="L5534" s="84" t="b">
        <v>0</v>
      </c>
    </row>
    <row r="5535" spans="1:12" x14ac:dyDescent="0.25">
      <c r="A5535" s="84" t="s">
        <v>14237</v>
      </c>
      <c r="B5535" s="84" t="s">
        <v>14726</v>
      </c>
      <c r="C5535" s="84">
        <v>3</v>
      </c>
      <c r="D5535" s="122">
        <v>0</v>
      </c>
      <c r="E5535" s="122">
        <v>0.90308998699194354</v>
      </c>
      <c r="F5535" s="84" t="s">
        <v>12061</v>
      </c>
      <c r="G5535" s="84" t="b">
        <v>0</v>
      </c>
      <c r="H5535" s="84" t="b">
        <v>0</v>
      </c>
      <c r="I5535" s="84" t="b">
        <v>0</v>
      </c>
      <c r="J5535" s="84" t="b">
        <v>0</v>
      </c>
      <c r="K5535" s="84" t="b">
        <v>0</v>
      </c>
      <c r="L5535" s="84" t="b">
        <v>0</v>
      </c>
    </row>
    <row r="5536" spans="1:12" x14ac:dyDescent="0.25">
      <c r="A5536" s="84" t="s">
        <v>14726</v>
      </c>
      <c r="B5536" s="84" t="s">
        <v>14955</v>
      </c>
      <c r="C5536" s="84">
        <v>3</v>
      </c>
      <c r="D5536" s="122">
        <v>0</v>
      </c>
      <c r="E5536" s="122">
        <v>0.90308998699194354</v>
      </c>
      <c r="F5536" s="84" t="s">
        <v>12061</v>
      </c>
      <c r="G5536" s="84" t="b">
        <v>0</v>
      </c>
      <c r="H5536" s="84" t="b">
        <v>0</v>
      </c>
      <c r="I5536" s="84" t="b">
        <v>0</v>
      </c>
      <c r="J5536" s="84" t="b">
        <v>0</v>
      </c>
      <c r="K5536" s="84" t="b">
        <v>0</v>
      </c>
      <c r="L5536" s="84" t="b">
        <v>0</v>
      </c>
    </row>
    <row r="5537" spans="1:12" x14ac:dyDescent="0.25">
      <c r="A5537" s="84" t="s">
        <v>14955</v>
      </c>
      <c r="B5537" s="84" t="s">
        <v>14956</v>
      </c>
      <c r="C5537" s="84">
        <v>3</v>
      </c>
      <c r="D5537" s="122">
        <v>0</v>
      </c>
      <c r="E5537" s="122">
        <v>0.90308998699194354</v>
      </c>
      <c r="F5537" s="84" t="s">
        <v>12061</v>
      </c>
      <c r="G5537" s="84" t="b">
        <v>0</v>
      </c>
      <c r="H5537" s="84" t="b">
        <v>0</v>
      </c>
      <c r="I5537" s="84" t="b">
        <v>0</v>
      </c>
      <c r="J5537" s="84" t="b">
        <v>0</v>
      </c>
      <c r="K5537" s="84" t="b">
        <v>0</v>
      </c>
      <c r="L5537" s="84" t="b">
        <v>0</v>
      </c>
    </row>
    <row r="5538" spans="1:12" x14ac:dyDescent="0.25">
      <c r="A5538" s="84" t="s">
        <v>14956</v>
      </c>
      <c r="B5538" s="84" t="s">
        <v>731</v>
      </c>
      <c r="C5538" s="84">
        <v>3</v>
      </c>
      <c r="D5538" s="122">
        <v>0</v>
      </c>
      <c r="E5538" s="122">
        <v>0.90308998699194354</v>
      </c>
      <c r="F5538" s="84" t="s">
        <v>12061</v>
      </c>
      <c r="G5538" s="84" t="b">
        <v>0</v>
      </c>
      <c r="H5538" s="84" t="b">
        <v>0</v>
      </c>
      <c r="I5538" s="84" t="b">
        <v>0</v>
      </c>
      <c r="J5538" s="84" t="b">
        <v>0</v>
      </c>
      <c r="K5538" s="84" t="b">
        <v>0</v>
      </c>
      <c r="L5538" s="84" t="b">
        <v>0</v>
      </c>
    </row>
    <row r="5539" spans="1:12" x14ac:dyDescent="0.25">
      <c r="A5539" s="84" t="s">
        <v>731</v>
      </c>
      <c r="B5539" s="84" t="s">
        <v>14957</v>
      </c>
      <c r="C5539" s="84">
        <v>3</v>
      </c>
      <c r="D5539" s="122">
        <v>0</v>
      </c>
      <c r="E5539" s="122">
        <v>0.90308998699194354</v>
      </c>
      <c r="F5539" s="84" t="s">
        <v>12061</v>
      </c>
      <c r="G5539" s="84" t="b">
        <v>0</v>
      </c>
      <c r="H5539" s="84" t="b">
        <v>0</v>
      </c>
      <c r="I5539" s="84" t="b">
        <v>0</v>
      </c>
      <c r="J5539" s="84" t="b">
        <v>0</v>
      </c>
      <c r="K5539" s="84" t="b">
        <v>0</v>
      </c>
      <c r="L5539" s="84" t="b">
        <v>0</v>
      </c>
    </row>
    <row r="5540" spans="1:12" x14ac:dyDescent="0.25">
      <c r="A5540" s="84" t="s">
        <v>14957</v>
      </c>
      <c r="B5540" s="84" t="s">
        <v>823</v>
      </c>
      <c r="C5540" s="84">
        <v>3</v>
      </c>
      <c r="D5540" s="122">
        <v>0</v>
      </c>
      <c r="E5540" s="122">
        <v>0.90308998699194354</v>
      </c>
      <c r="F5540" s="84" t="s">
        <v>12061</v>
      </c>
      <c r="G5540" s="84" t="b">
        <v>0</v>
      </c>
      <c r="H5540" s="84" t="b">
        <v>0</v>
      </c>
      <c r="I5540" s="84" t="b">
        <v>0</v>
      </c>
      <c r="J5540" s="84" t="b">
        <v>0</v>
      </c>
      <c r="K5540" s="84" t="b">
        <v>0</v>
      </c>
      <c r="L5540" s="84" t="b">
        <v>0</v>
      </c>
    </row>
    <row r="5541" spans="1:12" x14ac:dyDescent="0.25">
      <c r="A5541" s="84" t="s">
        <v>823</v>
      </c>
      <c r="B5541" s="84" t="s">
        <v>822</v>
      </c>
      <c r="C5541" s="84">
        <v>3</v>
      </c>
      <c r="D5541" s="122">
        <v>0</v>
      </c>
      <c r="E5541" s="122">
        <v>0.90308998699194354</v>
      </c>
      <c r="F5541" s="84" t="s">
        <v>12061</v>
      </c>
      <c r="G5541" s="84" t="b">
        <v>0</v>
      </c>
      <c r="H5541" s="84" t="b">
        <v>0</v>
      </c>
      <c r="I5541" s="84" t="b">
        <v>0</v>
      </c>
      <c r="J5541" s="84" t="b">
        <v>0</v>
      </c>
      <c r="K5541" s="84" t="b">
        <v>0</v>
      </c>
      <c r="L5541" s="84" t="b">
        <v>0</v>
      </c>
    </row>
    <row r="5542" spans="1:12" x14ac:dyDescent="0.25">
      <c r="A5542" s="84" t="s">
        <v>822</v>
      </c>
      <c r="B5542" s="84" t="s">
        <v>14958</v>
      </c>
      <c r="C5542" s="84">
        <v>3</v>
      </c>
      <c r="D5542" s="122">
        <v>0</v>
      </c>
      <c r="E5542" s="122">
        <v>0.90308998699194354</v>
      </c>
      <c r="F5542" s="84" t="s">
        <v>12061</v>
      </c>
      <c r="G5542" s="84" t="b">
        <v>0</v>
      </c>
      <c r="H5542" s="84" t="b">
        <v>0</v>
      </c>
      <c r="I5542" s="84" t="b">
        <v>0</v>
      </c>
      <c r="J5542" s="84" t="b">
        <v>0</v>
      </c>
      <c r="K5542" s="84" t="b">
        <v>0</v>
      </c>
      <c r="L5542" s="84" t="b">
        <v>0</v>
      </c>
    </row>
    <row r="5543" spans="1:12" x14ac:dyDescent="0.25">
      <c r="A5543" s="84" t="s">
        <v>14367</v>
      </c>
      <c r="B5543" s="84" t="s">
        <v>14234</v>
      </c>
      <c r="C5543" s="84">
        <v>4</v>
      </c>
      <c r="D5543" s="122">
        <v>0</v>
      </c>
      <c r="E5543" s="122">
        <v>1.2240148113728639</v>
      </c>
      <c r="F5543" s="84" t="s">
        <v>12062</v>
      </c>
      <c r="G5543" s="84" t="b">
        <v>0</v>
      </c>
      <c r="H5543" s="84" t="b">
        <v>0</v>
      </c>
      <c r="I5543" s="84" t="b">
        <v>0</v>
      </c>
      <c r="J5543" s="84" t="b">
        <v>0</v>
      </c>
      <c r="K5543" s="84" t="b">
        <v>0</v>
      </c>
      <c r="L5543" s="84" t="b">
        <v>0</v>
      </c>
    </row>
    <row r="5544" spans="1:12" x14ac:dyDescent="0.25">
      <c r="A5544" s="84" t="s">
        <v>14234</v>
      </c>
      <c r="B5544" s="84" t="s">
        <v>14207</v>
      </c>
      <c r="C5544" s="84">
        <v>4</v>
      </c>
      <c r="D5544" s="122">
        <v>0</v>
      </c>
      <c r="E5544" s="122">
        <v>1.2240148113728639</v>
      </c>
      <c r="F5544" s="84" t="s">
        <v>12062</v>
      </c>
      <c r="G5544" s="84" t="b">
        <v>0</v>
      </c>
      <c r="H5544" s="84" t="b">
        <v>0</v>
      </c>
      <c r="I5544" s="84" t="b">
        <v>0</v>
      </c>
      <c r="J5544" s="84" t="b">
        <v>0</v>
      </c>
      <c r="K5544" s="84" t="b">
        <v>0</v>
      </c>
      <c r="L5544" s="84" t="b">
        <v>0</v>
      </c>
    </row>
    <row r="5545" spans="1:12" x14ac:dyDescent="0.25">
      <c r="A5545" s="84" t="s">
        <v>14207</v>
      </c>
      <c r="B5545" s="84" t="s">
        <v>14619</v>
      </c>
      <c r="C5545" s="84">
        <v>4</v>
      </c>
      <c r="D5545" s="122">
        <v>0</v>
      </c>
      <c r="E5545" s="122">
        <v>1.2240148113728639</v>
      </c>
      <c r="F5545" s="84" t="s">
        <v>12062</v>
      </c>
      <c r="G5545" s="84" t="b">
        <v>0</v>
      </c>
      <c r="H5545" s="84" t="b">
        <v>0</v>
      </c>
      <c r="I5545" s="84" t="b">
        <v>0</v>
      </c>
      <c r="J5545" s="84" t="b">
        <v>0</v>
      </c>
      <c r="K5545" s="84" t="b">
        <v>0</v>
      </c>
      <c r="L5545" s="84" t="b">
        <v>0</v>
      </c>
    </row>
    <row r="5546" spans="1:12" x14ac:dyDescent="0.25">
      <c r="A5546" s="84" t="s">
        <v>14619</v>
      </c>
      <c r="B5546" s="84" t="s">
        <v>14195</v>
      </c>
      <c r="C5546" s="84">
        <v>4</v>
      </c>
      <c r="D5546" s="122">
        <v>0</v>
      </c>
      <c r="E5546" s="122">
        <v>1.2240148113728639</v>
      </c>
      <c r="F5546" s="84" t="s">
        <v>12062</v>
      </c>
      <c r="G5546" s="84" t="b">
        <v>0</v>
      </c>
      <c r="H5546" s="84" t="b">
        <v>0</v>
      </c>
      <c r="I5546" s="84" t="b">
        <v>0</v>
      </c>
      <c r="J5546" s="84" t="b">
        <v>0</v>
      </c>
      <c r="K5546" s="84" t="b">
        <v>0</v>
      </c>
      <c r="L5546" s="84" t="b">
        <v>0</v>
      </c>
    </row>
    <row r="5547" spans="1:12" x14ac:dyDescent="0.25">
      <c r="A5547" s="84" t="s">
        <v>14195</v>
      </c>
      <c r="B5547" s="84" t="s">
        <v>14620</v>
      </c>
      <c r="C5547" s="84">
        <v>4</v>
      </c>
      <c r="D5547" s="122">
        <v>0</v>
      </c>
      <c r="E5547" s="122">
        <v>1.2240148113728639</v>
      </c>
      <c r="F5547" s="84" t="s">
        <v>12062</v>
      </c>
      <c r="G5547" s="84" t="b">
        <v>0</v>
      </c>
      <c r="H5547" s="84" t="b">
        <v>0</v>
      </c>
      <c r="I5547" s="84" t="b">
        <v>0</v>
      </c>
      <c r="J5547" s="84" t="b">
        <v>0</v>
      </c>
      <c r="K5547" s="84" t="b">
        <v>0</v>
      </c>
      <c r="L5547" s="84" t="b">
        <v>0</v>
      </c>
    </row>
    <row r="5548" spans="1:12" x14ac:dyDescent="0.25">
      <c r="A5548" s="84" t="s">
        <v>14620</v>
      </c>
      <c r="B5548" s="84" t="s">
        <v>14522</v>
      </c>
      <c r="C5548" s="84">
        <v>4</v>
      </c>
      <c r="D5548" s="122">
        <v>0</v>
      </c>
      <c r="E5548" s="122">
        <v>1.2240148113728639</v>
      </c>
      <c r="F5548" s="84" t="s">
        <v>12062</v>
      </c>
      <c r="G5548" s="84" t="b">
        <v>0</v>
      </c>
      <c r="H5548" s="84" t="b">
        <v>0</v>
      </c>
      <c r="I5548" s="84" t="b">
        <v>0</v>
      </c>
      <c r="J5548" s="84" t="b">
        <v>0</v>
      </c>
      <c r="K5548" s="84" t="b">
        <v>0</v>
      </c>
      <c r="L5548" s="84" t="b">
        <v>0</v>
      </c>
    </row>
    <row r="5549" spans="1:12" x14ac:dyDescent="0.25">
      <c r="A5549" s="84" t="s">
        <v>14522</v>
      </c>
      <c r="B5549" s="84" t="s">
        <v>14323</v>
      </c>
      <c r="C5549" s="84">
        <v>4</v>
      </c>
      <c r="D5549" s="122">
        <v>0</v>
      </c>
      <c r="E5549" s="122">
        <v>1.2240148113728639</v>
      </c>
      <c r="F5549" s="84" t="s">
        <v>12062</v>
      </c>
      <c r="G5549" s="84" t="b">
        <v>0</v>
      </c>
      <c r="H5549" s="84" t="b">
        <v>0</v>
      </c>
      <c r="I5549" s="84" t="b">
        <v>0</v>
      </c>
      <c r="J5549" s="84" t="b">
        <v>0</v>
      </c>
      <c r="K5549" s="84" t="b">
        <v>0</v>
      </c>
      <c r="L5549" s="84" t="b">
        <v>0</v>
      </c>
    </row>
    <row r="5550" spans="1:12" x14ac:dyDescent="0.25">
      <c r="A5550" s="84" t="s">
        <v>14323</v>
      </c>
      <c r="B5550" s="84" t="s">
        <v>14320</v>
      </c>
      <c r="C5550" s="84">
        <v>4</v>
      </c>
      <c r="D5550" s="122">
        <v>0</v>
      </c>
      <c r="E5550" s="122">
        <v>1.2240148113728639</v>
      </c>
      <c r="F5550" s="84" t="s">
        <v>12062</v>
      </c>
      <c r="G5550" s="84" t="b">
        <v>0</v>
      </c>
      <c r="H5550" s="84" t="b">
        <v>0</v>
      </c>
      <c r="I5550" s="84" t="b">
        <v>0</v>
      </c>
      <c r="J5550" s="84" t="b">
        <v>0</v>
      </c>
      <c r="K5550" s="84" t="b">
        <v>0</v>
      </c>
      <c r="L5550" s="84" t="b">
        <v>0</v>
      </c>
    </row>
    <row r="5551" spans="1:12" x14ac:dyDescent="0.25">
      <c r="A5551" s="84" t="s">
        <v>14320</v>
      </c>
      <c r="B5551" s="84" t="s">
        <v>14621</v>
      </c>
      <c r="C5551" s="84">
        <v>4</v>
      </c>
      <c r="D5551" s="122">
        <v>0</v>
      </c>
      <c r="E5551" s="122">
        <v>1.2240148113728639</v>
      </c>
      <c r="F5551" s="84" t="s">
        <v>12062</v>
      </c>
      <c r="G5551" s="84" t="b">
        <v>0</v>
      </c>
      <c r="H5551" s="84" t="b">
        <v>0</v>
      </c>
      <c r="I5551" s="84" t="b">
        <v>0</v>
      </c>
      <c r="J5551" s="84" t="b">
        <v>0</v>
      </c>
      <c r="K5551" s="84" t="b">
        <v>0</v>
      </c>
      <c r="L5551" s="84" t="b">
        <v>0</v>
      </c>
    </row>
    <row r="5552" spans="1:12" x14ac:dyDescent="0.25">
      <c r="A5552" s="84" t="s">
        <v>14621</v>
      </c>
      <c r="B5552" s="84" t="s">
        <v>14393</v>
      </c>
      <c r="C5552" s="84">
        <v>4</v>
      </c>
      <c r="D5552" s="122">
        <v>0</v>
      </c>
      <c r="E5552" s="122">
        <v>1.1271047983648077</v>
      </c>
      <c r="F5552" s="84" t="s">
        <v>12062</v>
      </c>
      <c r="G5552" s="84" t="b">
        <v>0</v>
      </c>
      <c r="H5552" s="84" t="b">
        <v>0</v>
      </c>
      <c r="I5552" s="84" t="b">
        <v>0</v>
      </c>
      <c r="J5552" s="84" t="b">
        <v>0</v>
      </c>
      <c r="K5552" s="84" t="b">
        <v>0</v>
      </c>
      <c r="L5552" s="84" t="b">
        <v>0</v>
      </c>
    </row>
    <row r="5553" spans="1:12" x14ac:dyDescent="0.25">
      <c r="A5553" s="84" t="s">
        <v>14393</v>
      </c>
      <c r="B5553" s="84" t="s">
        <v>2679</v>
      </c>
      <c r="C5553" s="84">
        <v>4</v>
      </c>
      <c r="D5553" s="122">
        <v>0</v>
      </c>
      <c r="E5553" s="122">
        <v>1.0479235523171828</v>
      </c>
      <c r="F5553" s="84" t="s">
        <v>12062</v>
      </c>
      <c r="G5553" s="84" t="b">
        <v>0</v>
      </c>
      <c r="H5553" s="84" t="b">
        <v>0</v>
      </c>
      <c r="I5553" s="84" t="b">
        <v>0</v>
      </c>
      <c r="J5553" s="84" t="b">
        <v>0</v>
      </c>
      <c r="K5553" s="84" t="b">
        <v>0</v>
      </c>
      <c r="L5553" s="84" t="b">
        <v>0</v>
      </c>
    </row>
    <row r="5554" spans="1:12" x14ac:dyDescent="0.25">
      <c r="A5554" s="84" t="s">
        <v>2679</v>
      </c>
      <c r="B5554" s="84" t="s">
        <v>14815</v>
      </c>
      <c r="C5554" s="84">
        <v>4</v>
      </c>
      <c r="D5554" s="122">
        <v>0</v>
      </c>
      <c r="E5554" s="122">
        <v>1.2240148113728639</v>
      </c>
      <c r="F5554" s="84" t="s">
        <v>12062</v>
      </c>
      <c r="G5554" s="84" t="b">
        <v>0</v>
      </c>
      <c r="H5554" s="84" t="b">
        <v>0</v>
      </c>
      <c r="I5554" s="84" t="b">
        <v>0</v>
      </c>
      <c r="J5554" s="84" t="b">
        <v>0</v>
      </c>
      <c r="K5554" s="84" t="b">
        <v>0</v>
      </c>
      <c r="L5554" s="84" t="b">
        <v>0</v>
      </c>
    </row>
    <row r="5555" spans="1:12" x14ac:dyDescent="0.25">
      <c r="A5555" s="84" t="s">
        <v>12259</v>
      </c>
      <c r="B5555" s="84" t="s">
        <v>731</v>
      </c>
      <c r="C5555" s="84">
        <v>2</v>
      </c>
      <c r="D5555" s="122">
        <v>8.4797181877177812E-3</v>
      </c>
      <c r="E5555" s="122">
        <v>1.5250448070368452</v>
      </c>
      <c r="F5555" s="84" t="s">
        <v>12062</v>
      </c>
      <c r="G5555" s="84" t="b">
        <v>0</v>
      </c>
      <c r="H5555" s="84" t="b">
        <v>0</v>
      </c>
      <c r="I5555" s="84" t="b">
        <v>0</v>
      </c>
      <c r="J5555" s="84" t="b">
        <v>0</v>
      </c>
      <c r="K5555" s="84" t="b">
        <v>0</v>
      </c>
      <c r="L5555" s="84" t="b">
        <v>0</v>
      </c>
    </row>
    <row r="5556" spans="1:12" x14ac:dyDescent="0.25">
      <c r="A5556" s="84" t="s">
        <v>14971</v>
      </c>
      <c r="B5556" s="84" t="s">
        <v>787</v>
      </c>
      <c r="C5556" s="84">
        <v>2</v>
      </c>
      <c r="D5556" s="122">
        <v>8.4797181877177812E-3</v>
      </c>
      <c r="E5556" s="122">
        <v>1.5250448070368452</v>
      </c>
      <c r="F5556" s="84" t="s">
        <v>12062</v>
      </c>
      <c r="G5556" s="84" t="b">
        <v>0</v>
      </c>
      <c r="H5556" s="84" t="b">
        <v>0</v>
      </c>
      <c r="I5556" s="84" t="b">
        <v>0</v>
      </c>
      <c r="J5556" s="84" t="b">
        <v>0</v>
      </c>
      <c r="K5556" s="84" t="b">
        <v>0</v>
      </c>
      <c r="L5556" s="84" t="b">
        <v>0</v>
      </c>
    </row>
    <row r="5557" spans="1:12" x14ac:dyDescent="0.25">
      <c r="A5557" s="84" t="s">
        <v>214</v>
      </c>
      <c r="B5557" s="84" t="s">
        <v>14367</v>
      </c>
      <c r="C5557" s="84">
        <v>2</v>
      </c>
      <c r="D5557" s="122">
        <v>8.4797181877177812E-3</v>
      </c>
      <c r="E5557" s="122">
        <v>1.3489535479811641</v>
      </c>
      <c r="F5557" s="84" t="s">
        <v>12062</v>
      </c>
      <c r="G5557" s="84" t="b">
        <v>0</v>
      </c>
      <c r="H5557" s="84" t="b">
        <v>0</v>
      </c>
      <c r="I5557" s="84" t="b">
        <v>0</v>
      </c>
      <c r="J5557" s="84" t="b">
        <v>0</v>
      </c>
      <c r="K5557" s="84" t="b">
        <v>0</v>
      </c>
      <c r="L5557" s="84" t="b">
        <v>0</v>
      </c>
    </row>
    <row r="5558" spans="1:12" x14ac:dyDescent="0.25">
      <c r="A5558" s="84" t="s">
        <v>14815</v>
      </c>
      <c r="B5558" s="84" t="s">
        <v>15723</v>
      </c>
      <c r="C5558" s="84">
        <v>2</v>
      </c>
      <c r="D5558" s="122">
        <v>8.4797181877177812E-3</v>
      </c>
      <c r="E5558" s="122">
        <v>1.2240148113728639</v>
      </c>
      <c r="F5558" s="84" t="s">
        <v>12062</v>
      </c>
      <c r="G5558" s="84" t="b">
        <v>0</v>
      </c>
      <c r="H5558" s="84" t="b">
        <v>0</v>
      </c>
      <c r="I5558" s="84" t="b">
        <v>0</v>
      </c>
      <c r="J5558" s="84" t="b">
        <v>0</v>
      </c>
      <c r="K5558" s="84" t="b">
        <v>0</v>
      </c>
      <c r="L5558" s="84" t="b">
        <v>0</v>
      </c>
    </row>
    <row r="5559" spans="1:12" x14ac:dyDescent="0.25">
      <c r="A5559" s="84" t="s">
        <v>14195</v>
      </c>
      <c r="B5559" s="84" t="s">
        <v>2788</v>
      </c>
      <c r="C5559" s="84">
        <v>6</v>
      </c>
      <c r="D5559" s="122">
        <v>0</v>
      </c>
      <c r="E5559" s="122">
        <v>1.156347200859924</v>
      </c>
      <c r="F5559" s="84" t="s">
        <v>12063</v>
      </c>
      <c r="G5559" s="84" t="b">
        <v>0</v>
      </c>
      <c r="H5559" s="84" t="b">
        <v>0</v>
      </c>
      <c r="I5559" s="84" t="b">
        <v>0</v>
      </c>
      <c r="J5559" s="84" t="b">
        <v>0</v>
      </c>
      <c r="K5559" s="84" t="b">
        <v>0</v>
      </c>
      <c r="L5559" s="84" t="b">
        <v>0</v>
      </c>
    </row>
    <row r="5560" spans="1:12" x14ac:dyDescent="0.25">
      <c r="A5560" s="84" t="s">
        <v>2788</v>
      </c>
      <c r="B5560" s="84" t="s">
        <v>14326</v>
      </c>
      <c r="C5560" s="84">
        <v>6</v>
      </c>
      <c r="D5560" s="122">
        <v>0</v>
      </c>
      <c r="E5560" s="122">
        <v>1.156347200859924</v>
      </c>
      <c r="F5560" s="84" t="s">
        <v>12063</v>
      </c>
      <c r="G5560" s="84" t="b">
        <v>0</v>
      </c>
      <c r="H5560" s="84" t="b">
        <v>0</v>
      </c>
      <c r="I5560" s="84" t="b">
        <v>0</v>
      </c>
      <c r="J5560" s="84" t="b">
        <v>0</v>
      </c>
      <c r="K5560" s="84" t="b">
        <v>0</v>
      </c>
      <c r="L5560" s="84" t="b">
        <v>0</v>
      </c>
    </row>
    <row r="5561" spans="1:12" x14ac:dyDescent="0.25">
      <c r="A5561" s="84" t="s">
        <v>14326</v>
      </c>
      <c r="B5561" s="84" t="s">
        <v>14287</v>
      </c>
      <c r="C5561" s="84">
        <v>6</v>
      </c>
      <c r="D5561" s="122">
        <v>0</v>
      </c>
      <c r="E5561" s="122">
        <v>1.156347200859924</v>
      </c>
      <c r="F5561" s="84" t="s">
        <v>12063</v>
      </c>
      <c r="G5561" s="84" t="b">
        <v>0</v>
      </c>
      <c r="H5561" s="84" t="b">
        <v>0</v>
      </c>
      <c r="I5561" s="84" t="b">
        <v>0</v>
      </c>
      <c r="J5561" s="84" t="b">
        <v>0</v>
      </c>
      <c r="K5561" s="84" t="b">
        <v>0</v>
      </c>
      <c r="L5561" s="84" t="b">
        <v>0</v>
      </c>
    </row>
    <row r="5562" spans="1:12" x14ac:dyDescent="0.25">
      <c r="A5562" s="84" t="s">
        <v>14287</v>
      </c>
      <c r="B5562" s="84" t="s">
        <v>12301</v>
      </c>
      <c r="C5562" s="84">
        <v>6</v>
      </c>
      <c r="D5562" s="122">
        <v>0</v>
      </c>
      <c r="E5562" s="122">
        <v>1.156347200859924</v>
      </c>
      <c r="F5562" s="84" t="s">
        <v>12063</v>
      </c>
      <c r="G5562" s="84" t="b">
        <v>0</v>
      </c>
      <c r="H5562" s="84" t="b">
        <v>0</v>
      </c>
      <c r="I5562" s="84" t="b">
        <v>0</v>
      </c>
      <c r="J5562" s="84" t="b">
        <v>0</v>
      </c>
      <c r="K5562" s="84" t="b">
        <v>0</v>
      </c>
      <c r="L5562" s="84" t="b">
        <v>0</v>
      </c>
    </row>
    <row r="5563" spans="1:12" x14ac:dyDescent="0.25">
      <c r="A5563" s="84" t="s">
        <v>12301</v>
      </c>
      <c r="B5563" s="84" t="s">
        <v>2922</v>
      </c>
      <c r="C5563" s="84">
        <v>6</v>
      </c>
      <c r="D5563" s="122">
        <v>0</v>
      </c>
      <c r="E5563" s="122">
        <v>1.156347200859924</v>
      </c>
      <c r="F5563" s="84" t="s">
        <v>12063</v>
      </c>
      <c r="G5563" s="84" t="b">
        <v>0</v>
      </c>
      <c r="H5563" s="84" t="b">
        <v>0</v>
      </c>
      <c r="I5563" s="84" t="b">
        <v>0</v>
      </c>
      <c r="J5563" s="84" t="b">
        <v>0</v>
      </c>
      <c r="K5563" s="84" t="b">
        <v>0</v>
      </c>
      <c r="L5563" s="84" t="b">
        <v>0</v>
      </c>
    </row>
    <row r="5564" spans="1:12" x14ac:dyDescent="0.25">
      <c r="A5564" s="84" t="s">
        <v>2922</v>
      </c>
      <c r="B5564" s="84" t="s">
        <v>14215</v>
      </c>
      <c r="C5564" s="84">
        <v>6</v>
      </c>
      <c r="D5564" s="122">
        <v>0</v>
      </c>
      <c r="E5564" s="122">
        <v>1.156347200859924</v>
      </c>
      <c r="F5564" s="84" t="s">
        <v>12063</v>
      </c>
      <c r="G5564" s="84" t="b">
        <v>0</v>
      </c>
      <c r="H5564" s="84" t="b">
        <v>0</v>
      </c>
      <c r="I5564" s="84" t="b">
        <v>0</v>
      </c>
      <c r="J5564" s="84" t="b">
        <v>0</v>
      </c>
      <c r="K5564" s="84" t="b">
        <v>0</v>
      </c>
      <c r="L5564" s="84" t="b">
        <v>0</v>
      </c>
    </row>
    <row r="5565" spans="1:12" x14ac:dyDescent="0.25">
      <c r="A5565" s="84" t="s">
        <v>14215</v>
      </c>
      <c r="B5565" s="84" t="s">
        <v>12258</v>
      </c>
      <c r="C5565" s="84">
        <v>6</v>
      </c>
      <c r="D5565" s="122">
        <v>0</v>
      </c>
      <c r="E5565" s="122">
        <v>1.0314084642516241</v>
      </c>
      <c r="F5565" s="84" t="s">
        <v>12063</v>
      </c>
      <c r="G5565" s="84" t="b">
        <v>0</v>
      </c>
      <c r="H5565" s="84" t="b">
        <v>0</v>
      </c>
      <c r="I5565" s="84" t="b">
        <v>0</v>
      </c>
      <c r="J5565" s="84" t="b">
        <v>0</v>
      </c>
      <c r="K5565" s="84" t="b">
        <v>0</v>
      </c>
      <c r="L5565" s="84" t="b">
        <v>0</v>
      </c>
    </row>
    <row r="5566" spans="1:12" x14ac:dyDescent="0.25">
      <c r="A5566" s="84" t="s">
        <v>12258</v>
      </c>
      <c r="B5566" s="84" t="s">
        <v>2793</v>
      </c>
      <c r="C5566" s="84">
        <v>6</v>
      </c>
      <c r="D5566" s="122">
        <v>0</v>
      </c>
      <c r="E5566" s="122">
        <v>1.0314084642516241</v>
      </c>
      <c r="F5566" s="84" t="s">
        <v>12063</v>
      </c>
      <c r="G5566" s="84" t="b">
        <v>0</v>
      </c>
      <c r="H5566" s="84" t="b">
        <v>0</v>
      </c>
      <c r="I5566" s="84" t="b">
        <v>0</v>
      </c>
      <c r="J5566" s="84" t="b">
        <v>0</v>
      </c>
      <c r="K5566" s="84" t="b">
        <v>0</v>
      </c>
      <c r="L5566" s="84" t="b">
        <v>0</v>
      </c>
    </row>
    <row r="5567" spans="1:12" x14ac:dyDescent="0.25">
      <c r="A5567" s="84" t="s">
        <v>2793</v>
      </c>
      <c r="B5567" s="84" t="s">
        <v>14286</v>
      </c>
      <c r="C5567" s="84">
        <v>4</v>
      </c>
      <c r="D5567" s="122">
        <v>7.6561416980730967E-3</v>
      </c>
      <c r="E5567" s="122">
        <v>1.156347200859924</v>
      </c>
      <c r="F5567" s="84" t="s">
        <v>12063</v>
      </c>
      <c r="G5567" s="84" t="b">
        <v>0</v>
      </c>
      <c r="H5567" s="84" t="b">
        <v>0</v>
      </c>
      <c r="I5567" s="84" t="b">
        <v>0</v>
      </c>
      <c r="J5567" s="84" t="b">
        <v>0</v>
      </c>
      <c r="K5567" s="84" t="b">
        <v>0</v>
      </c>
      <c r="L5567" s="84" t="b">
        <v>0</v>
      </c>
    </row>
    <row r="5568" spans="1:12" x14ac:dyDescent="0.25">
      <c r="A5568" s="84" t="s">
        <v>320</v>
      </c>
      <c r="B5568" s="84" t="s">
        <v>14195</v>
      </c>
      <c r="C5568" s="84">
        <v>2</v>
      </c>
      <c r="D5568" s="122">
        <v>1.0372201189557879E-2</v>
      </c>
      <c r="E5568" s="122">
        <v>1.3324384599156054</v>
      </c>
      <c r="F5568" s="84" t="s">
        <v>12063</v>
      </c>
      <c r="G5568" s="84" t="b">
        <v>0</v>
      </c>
      <c r="H5568" s="84" t="b">
        <v>0</v>
      </c>
      <c r="I5568" s="84" t="b">
        <v>0</v>
      </c>
      <c r="J5568" s="84" t="b">
        <v>0</v>
      </c>
      <c r="K5568" s="84" t="b">
        <v>0</v>
      </c>
      <c r="L5568" s="84" t="b">
        <v>0</v>
      </c>
    </row>
    <row r="5569" spans="1:12" x14ac:dyDescent="0.25">
      <c r="A5569" s="84" t="s">
        <v>2793</v>
      </c>
      <c r="B5569" s="84" t="s">
        <v>15686</v>
      </c>
      <c r="C5569" s="84">
        <v>2</v>
      </c>
      <c r="D5569" s="122">
        <v>1.0372201189557879E-2</v>
      </c>
      <c r="E5569" s="122">
        <v>1.156347200859924</v>
      </c>
      <c r="F5569" s="84" t="s">
        <v>12063</v>
      </c>
      <c r="G5569" s="84" t="b">
        <v>0</v>
      </c>
      <c r="H5569" s="84" t="b">
        <v>0</v>
      </c>
      <c r="I5569" s="84" t="b">
        <v>0</v>
      </c>
      <c r="J5569" s="84" t="b">
        <v>0</v>
      </c>
      <c r="K5569" s="84" t="b">
        <v>0</v>
      </c>
      <c r="L5569" s="84" t="b">
        <v>0</v>
      </c>
    </row>
    <row r="5570" spans="1:12" x14ac:dyDescent="0.25">
      <c r="A5570" s="84" t="s">
        <v>318</v>
      </c>
      <c r="B5570" s="84" t="s">
        <v>14195</v>
      </c>
      <c r="C5570" s="84">
        <v>2</v>
      </c>
      <c r="D5570" s="122">
        <v>1.0372201189557879E-2</v>
      </c>
      <c r="E5570" s="122">
        <v>1.3324384599156054</v>
      </c>
      <c r="F5570" s="84" t="s">
        <v>12063</v>
      </c>
      <c r="G5570" s="84" t="b">
        <v>0</v>
      </c>
      <c r="H5570" s="84" t="b">
        <v>0</v>
      </c>
      <c r="I5570" s="84" t="b">
        <v>0</v>
      </c>
      <c r="J5570" s="84" t="b">
        <v>0</v>
      </c>
      <c r="K5570" s="84" t="b">
        <v>0</v>
      </c>
      <c r="L5570" s="84" t="b">
        <v>0</v>
      </c>
    </row>
    <row r="5571" spans="1:12" x14ac:dyDescent="0.25">
      <c r="A5571" s="84" t="s">
        <v>14286</v>
      </c>
      <c r="B5571" s="84" t="s">
        <v>14203</v>
      </c>
      <c r="C5571" s="84">
        <v>2</v>
      </c>
      <c r="D5571" s="122">
        <v>1.0372201189557879E-2</v>
      </c>
      <c r="E5571" s="122">
        <v>1.6334684555795866</v>
      </c>
      <c r="F5571" s="84" t="s">
        <v>12063</v>
      </c>
      <c r="G5571" s="84" t="b">
        <v>0</v>
      </c>
      <c r="H5571" s="84" t="b">
        <v>0</v>
      </c>
      <c r="I5571" s="84" t="b">
        <v>0</v>
      </c>
      <c r="J5571" s="84" t="b">
        <v>0</v>
      </c>
      <c r="K5571" s="84" t="b">
        <v>0</v>
      </c>
      <c r="L5571" s="84" t="b">
        <v>0</v>
      </c>
    </row>
    <row r="5572" spans="1:12" x14ac:dyDescent="0.25">
      <c r="A5572" s="84" t="s">
        <v>14203</v>
      </c>
      <c r="B5572" s="84" t="s">
        <v>2917</v>
      </c>
      <c r="C5572" s="84">
        <v>2</v>
      </c>
      <c r="D5572" s="122">
        <v>1.0372201189557879E-2</v>
      </c>
      <c r="E5572" s="122">
        <v>1.6334684555795866</v>
      </c>
      <c r="F5572" s="84" t="s">
        <v>12063</v>
      </c>
      <c r="G5572" s="84" t="b">
        <v>0</v>
      </c>
      <c r="H5572" s="84" t="b">
        <v>0</v>
      </c>
      <c r="I5572" s="84" t="b">
        <v>0</v>
      </c>
      <c r="J5572" s="84" t="b">
        <v>0</v>
      </c>
      <c r="K5572" s="84" t="b">
        <v>0</v>
      </c>
      <c r="L5572" s="84" t="b">
        <v>0</v>
      </c>
    </row>
    <row r="5573" spans="1:12" x14ac:dyDescent="0.25">
      <c r="A5573" s="84" t="s">
        <v>2917</v>
      </c>
      <c r="B5573" s="84" t="s">
        <v>14628</v>
      </c>
      <c r="C5573" s="84">
        <v>2</v>
      </c>
      <c r="D5573" s="122">
        <v>1.0372201189557879E-2</v>
      </c>
      <c r="E5573" s="122">
        <v>1.6334684555795866</v>
      </c>
      <c r="F5573" s="84" t="s">
        <v>12063</v>
      </c>
      <c r="G5573" s="84" t="b">
        <v>0</v>
      </c>
      <c r="H5573" s="84" t="b">
        <v>0</v>
      </c>
      <c r="I5573" s="84" t="b">
        <v>0</v>
      </c>
      <c r="J5573" s="84" t="b">
        <v>0</v>
      </c>
      <c r="K5573" s="84" t="b">
        <v>0</v>
      </c>
      <c r="L5573" s="84" t="b">
        <v>0</v>
      </c>
    </row>
    <row r="5574" spans="1:12" x14ac:dyDescent="0.25">
      <c r="A5574" s="84" t="s">
        <v>14628</v>
      </c>
      <c r="B5574" s="84" t="s">
        <v>731</v>
      </c>
      <c r="C5574" s="84">
        <v>2</v>
      </c>
      <c r="D5574" s="122">
        <v>1.0372201189557879E-2</v>
      </c>
      <c r="E5574" s="122">
        <v>1.6334684555795866</v>
      </c>
      <c r="F5574" s="84" t="s">
        <v>12063</v>
      </c>
      <c r="G5574" s="84" t="b">
        <v>0</v>
      </c>
      <c r="H5574" s="84" t="b">
        <v>0</v>
      </c>
      <c r="I5574" s="84" t="b">
        <v>0</v>
      </c>
      <c r="J5574" s="84" t="b">
        <v>0</v>
      </c>
      <c r="K5574" s="84" t="b">
        <v>0</v>
      </c>
      <c r="L5574" s="84" t="b">
        <v>0</v>
      </c>
    </row>
    <row r="5575" spans="1:12" x14ac:dyDescent="0.25">
      <c r="A5575" s="84" t="s">
        <v>731</v>
      </c>
      <c r="B5575" s="84" t="s">
        <v>14352</v>
      </c>
      <c r="C5575" s="84">
        <v>2</v>
      </c>
      <c r="D5575" s="122">
        <v>1.0372201189557879E-2</v>
      </c>
      <c r="E5575" s="122">
        <v>1.6334684555795866</v>
      </c>
      <c r="F5575" s="84" t="s">
        <v>12063</v>
      </c>
      <c r="G5575" s="84" t="b">
        <v>0</v>
      </c>
      <c r="H5575" s="84" t="b">
        <v>0</v>
      </c>
      <c r="I5575" s="84" t="b">
        <v>0</v>
      </c>
      <c r="J5575" s="84" t="b">
        <v>0</v>
      </c>
      <c r="K5575" s="84" t="b">
        <v>0</v>
      </c>
      <c r="L5575" s="84" t="b">
        <v>0</v>
      </c>
    </row>
    <row r="5576" spans="1:12" x14ac:dyDescent="0.25">
      <c r="A5576" s="84" t="s">
        <v>14352</v>
      </c>
      <c r="B5576" s="84" t="s">
        <v>2685</v>
      </c>
      <c r="C5576" s="84">
        <v>2</v>
      </c>
      <c r="D5576" s="122">
        <v>1.0372201189557879E-2</v>
      </c>
      <c r="E5576" s="122">
        <v>1.6334684555795866</v>
      </c>
      <c r="F5576" s="84" t="s">
        <v>12063</v>
      </c>
      <c r="G5576" s="84" t="b">
        <v>0</v>
      </c>
      <c r="H5576" s="84" t="b">
        <v>0</v>
      </c>
      <c r="I5576" s="84" t="b">
        <v>0</v>
      </c>
      <c r="J5576" s="84" t="b">
        <v>0</v>
      </c>
      <c r="K5576" s="84" t="b">
        <v>0</v>
      </c>
      <c r="L5576" s="84" t="b">
        <v>0</v>
      </c>
    </row>
    <row r="5577" spans="1:12" x14ac:dyDescent="0.25">
      <c r="A5577" s="84" t="s">
        <v>2685</v>
      </c>
      <c r="B5577" s="84" t="s">
        <v>14812</v>
      </c>
      <c r="C5577" s="84">
        <v>2</v>
      </c>
      <c r="D5577" s="122">
        <v>1.0372201189557879E-2</v>
      </c>
      <c r="E5577" s="122">
        <v>1.6334684555795866</v>
      </c>
      <c r="F5577" s="84" t="s">
        <v>12063</v>
      </c>
      <c r="G5577" s="84" t="b">
        <v>0</v>
      </c>
      <c r="H5577" s="84" t="b">
        <v>0</v>
      </c>
      <c r="I5577" s="84" t="b">
        <v>0</v>
      </c>
      <c r="J5577" s="84" t="b">
        <v>0</v>
      </c>
      <c r="K5577" s="84" t="b">
        <v>0</v>
      </c>
      <c r="L5577" s="84" t="b">
        <v>0</v>
      </c>
    </row>
    <row r="5578" spans="1:12" x14ac:dyDescent="0.25">
      <c r="A5578" s="84" t="s">
        <v>14812</v>
      </c>
      <c r="B5578" s="84" t="s">
        <v>12258</v>
      </c>
      <c r="C5578" s="84">
        <v>2</v>
      </c>
      <c r="D5578" s="122">
        <v>1.0372201189557879E-2</v>
      </c>
      <c r="E5578" s="122">
        <v>1.0314084642516241</v>
      </c>
      <c r="F5578" s="84" t="s">
        <v>12063</v>
      </c>
      <c r="G5578" s="84" t="b">
        <v>0</v>
      </c>
      <c r="H5578" s="84" t="b">
        <v>0</v>
      </c>
      <c r="I5578" s="84" t="b">
        <v>0</v>
      </c>
      <c r="J5578" s="84" t="b">
        <v>0</v>
      </c>
      <c r="K5578" s="84" t="b">
        <v>0</v>
      </c>
      <c r="L5578" s="84" t="b">
        <v>0</v>
      </c>
    </row>
    <row r="5579" spans="1:12" x14ac:dyDescent="0.25">
      <c r="A5579" s="84" t="s">
        <v>12258</v>
      </c>
      <c r="B5579" s="84" t="s">
        <v>14305</v>
      </c>
      <c r="C5579" s="84">
        <v>2</v>
      </c>
      <c r="D5579" s="122">
        <v>1.0372201189557879E-2</v>
      </c>
      <c r="E5579" s="122">
        <v>1.0314084642516241</v>
      </c>
      <c r="F5579" s="84" t="s">
        <v>12063</v>
      </c>
      <c r="G5579" s="84" t="b">
        <v>0</v>
      </c>
      <c r="H5579" s="84" t="b">
        <v>0</v>
      </c>
      <c r="I5579" s="84" t="b">
        <v>0</v>
      </c>
      <c r="J5579" s="84" t="b">
        <v>0</v>
      </c>
      <c r="K5579" s="84" t="b">
        <v>0</v>
      </c>
      <c r="L5579" s="84" t="b">
        <v>0</v>
      </c>
    </row>
    <row r="5580" spans="1:12" x14ac:dyDescent="0.25">
      <c r="A5580" s="84" t="s">
        <v>14305</v>
      </c>
      <c r="B5580" s="84" t="s">
        <v>951</v>
      </c>
      <c r="C5580" s="84">
        <v>2</v>
      </c>
      <c r="D5580" s="122">
        <v>1.0372201189557879E-2</v>
      </c>
      <c r="E5580" s="122">
        <v>1.6334684555795866</v>
      </c>
      <c r="F5580" s="84" t="s">
        <v>12063</v>
      </c>
      <c r="G5580" s="84" t="b">
        <v>0</v>
      </c>
      <c r="H5580" s="84" t="b">
        <v>0</v>
      </c>
      <c r="I5580" s="84" t="b">
        <v>0</v>
      </c>
      <c r="J5580" s="84" t="b">
        <v>0</v>
      </c>
      <c r="K5580" s="84" t="b">
        <v>0</v>
      </c>
      <c r="L5580" s="84" t="b">
        <v>0</v>
      </c>
    </row>
    <row r="5581" spans="1:12" x14ac:dyDescent="0.25">
      <c r="A5581" s="84" t="s">
        <v>951</v>
      </c>
      <c r="B5581" s="84" t="s">
        <v>2687</v>
      </c>
      <c r="C5581" s="84">
        <v>2</v>
      </c>
      <c r="D5581" s="122">
        <v>1.0372201189557879E-2</v>
      </c>
      <c r="E5581" s="122">
        <v>1.6334684555795866</v>
      </c>
      <c r="F5581" s="84" t="s">
        <v>12063</v>
      </c>
      <c r="G5581" s="84" t="b">
        <v>0</v>
      </c>
      <c r="H5581" s="84" t="b">
        <v>0</v>
      </c>
      <c r="I5581" s="84" t="b">
        <v>0</v>
      </c>
      <c r="J5581" s="84" t="b">
        <v>0</v>
      </c>
      <c r="K5581" s="84" t="b">
        <v>0</v>
      </c>
      <c r="L5581" s="84" t="b">
        <v>0</v>
      </c>
    </row>
    <row r="5582" spans="1:12" x14ac:dyDescent="0.25">
      <c r="A5582" s="84" t="s">
        <v>2687</v>
      </c>
      <c r="B5582" s="84" t="s">
        <v>796</v>
      </c>
      <c r="C5582" s="84">
        <v>2</v>
      </c>
      <c r="D5582" s="122">
        <v>1.0372201189557879E-2</v>
      </c>
      <c r="E5582" s="122">
        <v>1.6334684555795866</v>
      </c>
      <c r="F5582" s="84" t="s">
        <v>12063</v>
      </c>
      <c r="G5582" s="84" t="b">
        <v>0</v>
      </c>
      <c r="H5582" s="84" t="b">
        <v>0</v>
      </c>
      <c r="I5582" s="84" t="b">
        <v>0</v>
      </c>
      <c r="J5582" s="84" t="b">
        <v>0</v>
      </c>
      <c r="K5582" s="84" t="b">
        <v>0</v>
      </c>
      <c r="L5582" s="84" t="b">
        <v>0</v>
      </c>
    </row>
    <row r="5583" spans="1:12" x14ac:dyDescent="0.25">
      <c r="A5583" s="84" t="s">
        <v>796</v>
      </c>
      <c r="B5583" s="84" t="s">
        <v>14813</v>
      </c>
      <c r="C5583" s="84">
        <v>2</v>
      </c>
      <c r="D5583" s="122">
        <v>1.0372201189557879E-2</v>
      </c>
      <c r="E5583" s="122">
        <v>1.6334684555795866</v>
      </c>
      <c r="F5583" s="84" t="s">
        <v>12063</v>
      </c>
      <c r="G5583" s="84" t="b">
        <v>0</v>
      </c>
      <c r="H5583" s="84" t="b">
        <v>0</v>
      </c>
      <c r="I5583" s="84" t="b">
        <v>0</v>
      </c>
      <c r="J5583" s="84" t="b">
        <v>0</v>
      </c>
      <c r="K5583" s="84" t="b">
        <v>0</v>
      </c>
      <c r="L5583" s="84" t="b">
        <v>0</v>
      </c>
    </row>
    <row r="5584" spans="1:12" x14ac:dyDescent="0.25">
      <c r="A5584" s="84" t="s">
        <v>14813</v>
      </c>
      <c r="B5584" s="84" t="s">
        <v>14814</v>
      </c>
      <c r="C5584" s="84">
        <v>2</v>
      </c>
      <c r="D5584" s="122">
        <v>1.0372201189557879E-2</v>
      </c>
      <c r="E5584" s="122">
        <v>1.6334684555795866</v>
      </c>
      <c r="F5584" s="84" t="s">
        <v>12063</v>
      </c>
      <c r="G5584" s="84" t="b">
        <v>0</v>
      </c>
      <c r="H5584" s="84" t="b">
        <v>0</v>
      </c>
      <c r="I5584" s="84" t="b">
        <v>0</v>
      </c>
      <c r="J5584" s="84" t="b">
        <v>0</v>
      </c>
      <c r="K5584" s="84" t="b">
        <v>0</v>
      </c>
      <c r="L5584" s="84" t="b">
        <v>0</v>
      </c>
    </row>
    <row r="5585" spans="1:12" x14ac:dyDescent="0.25">
      <c r="A5585" s="84" t="s">
        <v>14268</v>
      </c>
      <c r="B5585" s="84" t="s">
        <v>12364</v>
      </c>
      <c r="C5585" s="84">
        <v>3</v>
      </c>
      <c r="D5585" s="122">
        <v>0</v>
      </c>
      <c r="E5585" s="122">
        <v>0.77815125038364363</v>
      </c>
      <c r="F5585" s="84" t="s">
        <v>12064</v>
      </c>
      <c r="G5585" s="84" t="b">
        <v>0</v>
      </c>
      <c r="H5585" s="84" t="b">
        <v>0</v>
      </c>
      <c r="I5585" s="84" t="b">
        <v>0</v>
      </c>
      <c r="J5585" s="84" t="b">
        <v>0</v>
      </c>
      <c r="K5585" s="84" t="b">
        <v>0</v>
      </c>
      <c r="L5585" s="84" t="b">
        <v>0</v>
      </c>
    </row>
    <row r="5586" spans="1:12" x14ac:dyDescent="0.25">
      <c r="A5586" s="84" t="s">
        <v>12364</v>
      </c>
      <c r="B5586" s="84" t="s">
        <v>14246</v>
      </c>
      <c r="C5586" s="84">
        <v>3</v>
      </c>
      <c r="D5586" s="122">
        <v>0</v>
      </c>
      <c r="E5586" s="122">
        <v>0.77815125038364363</v>
      </c>
      <c r="F5586" s="84" t="s">
        <v>12064</v>
      </c>
      <c r="G5586" s="84" t="b">
        <v>0</v>
      </c>
      <c r="H5586" s="84" t="b">
        <v>0</v>
      </c>
      <c r="I5586" s="84" t="b">
        <v>0</v>
      </c>
      <c r="J5586" s="84" t="b">
        <v>0</v>
      </c>
      <c r="K5586" s="84" t="b">
        <v>0</v>
      </c>
      <c r="L5586" s="84" t="b">
        <v>0</v>
      </c>
    </row>
    <row r="5587" spans="1:12" x14ac:dyDescent="0.25">
      <c r="A5587" s="84" t="s">
        <v>14246</v>
      </c>
      <c r="B5587" s="84" t="s">
        <v>14377</v>
      </c>
      <c r="C5587" s="84">
        <v>3</v>
      </c>
      <c r="D5587" s="122">
        <v>0</v>
      </c>
      <c r="E5587" s="122">
        <v>0.77815125038364363</v>
      </c>
      <c r="F5587" s="84" t="s">
        <v>12064</v>
      </c>
      <c r="G5587" s="84" t="b">
        <v>0</v>
      </c>
      <c r="H5587" s="84" t="b">
        <v>0</v>
      </c>
      <c r="I5587" s="84" t="b">
        <v>0</v>
      </c>
      <c r="J5587" s="84" t="b">
        <v>0</v>
      </c>
      <c r="K5587" s="84" t="b">
        <v>0</v>
      </c>
      <c r="L5587" s="84" t="b">
        <v>0</v>
      </c>
    </row>
    <row r="5588" spans="1:12" x14ac:dyDescent="0.25">
      <c r="A5588" s="84" t="s">
        <v>14377</v>
      </c>
      <c r="B5588" s="84" t="s">
        <v>14478</v>
      </c>
      <c r="C5588" s="84">
        <v>3</v>
      </c>
      <c r="D5588" s="122">
        <v>0</v>
      </c>
      <c r="E5588" s="122">
        <v>0.77815125038364363</v>
      </c>
      <c r="F5588" s="84" t="s">
        <v>12064</v>
      </c>
      <c r="G5588" s="84" t="b">
        <v>0</v>
      </c>
      <c r="H5588" s="84" t="b">
        <v>0</v>
      </c>
      <c r="I5588" s="84" t="b">
        <v>0</v>
      </c>
      <c r="J5588" s="84" t="b">
        <v>0</v>
      </c>
      <c r="K5588" s="84" t="b">
        <v>0</v>
      </c>
      <c r="L5588" s="84" t="b">
        <v>0</v>
      </c>
    </row>
    <row r="5589" spans="1:12" x14ac:dyDescent="0.25">
      <c r="A5589" s="84" t="s">
        <v>14478</v>
      </c>
      <c r="B5589" s="84" t="s">
        <v>731</v>
      </c>
      <c r="C5589" s="84">
        <v>3</v>
      </c>
      <c r="D5589" s="122">
        <v>0</v>
      </c>
      <c r="E5589" s="122">
        <v>0.77815125038364363</v>
      </c>
      <c r="F5589" s="84" t="s">
        <v>12064</v>
      </c>
      <c r="G5589" s="84" t="b">
        <v>0</v>
      </c>
      <c r="H5589" s="84" t="b">
        <v>0</v>
      </c>
      <c r="I5589" s="84" t="b">
        <v>0</v>
      </c>
      <c r="J5589" s="84" t="b">
        <v>0</v>
      </c>
      <c r="K5589" s="84" t="b">
        <v>0</v>
      </c>
      <c r="L5589" s="84" t="b">
        <v>0</v>
      </c>
    </row>
    <row r="5590" spans="1:12" x14ac:dyDescent="0.25">
      <c r="A5590" s="84" t="s">
        <v>731</v>
      </c>
      <c r="B5590" s="84" t="s">
        <v>832</v>
      </c>
      <c r="C5590" s="84">
        <v>3</v>
      </c>
      <c r="D5590" s="122">
        <v>0</v>
      </c>
      <c r="E5590" s="122">
        <v>0.77815125038364363</v>
      </c>
      <c r="F5590" s="84" t="s">
        <v>12064</v>
      </c>
      <c r="G5590" s="84" t="b">
        <v>0</v>
      </c>
      <c r="H5590" s="84" t="b">
        <v>0</v>
      </c>
      <c r="I5590" s="84" t="b">
        <v>0</v>
      </c>
      <c r="J5590" s="84" t="b">
        <v>0</v>
      </c>
      <c r="K5590" s="84" t="b">
        <v>0</v>
      </c>
      <c r="L5590" s="84" t="b">
        <v>0</v>
      </c>
    </row>
    <row r="5591" spans="1:12" x14ac:dyDescent="0.25">
      <c r="A5591" s="84" t="s">
        <v>14568</v>
      </c>
      <c r="B5591" s="84" t="s">
        <v>14365</v>
      </c>
      <c r="C5591" s="84">
        <v>5</v>
      </c>
      <c r="D5591" s="122">
        <v>0</v>
      </c>
      <c r="E5591" s="122">
        <v>0.88081359228079137</v>
      </c>
      <c r="F5591" s="84" t="s">
        <v>12065</v>
      </c>
      <c r="G5591" s="84" t="b">
        <v>0</v>
      </c>
      <c r="H5591" s="84" t="b">
        <v>0</v>
      </c>
      <c r="I5591" s="84" t="b">
        <v>0</v>
      </c>
      <c r="J5591" s="84" t="b">
        <v>0</v>
      </c>
      <c r="K5591" s="84" t="b">
        <v>0</v>
      </c>
      <c r="L5591" s="84" t="b">
        <v>0</v>
      </c>
    </row>
    <row r="5592" spans="1:12" x14ac:dyDescent="0.25">
      <c r="A5592" s="84" t="s">
        <v>14365</v>
      </c>
      <c r="B5592" s="84" t="s">
        <v>14297</v>
      </c>
      <c r="C5592" s="84">
        <v>5</v>
      </c>
      <c r="D5592" s="122">
        <v>0</v>
      </c>
      <c r="E5592" s="122">
        <v>0.88081359228079137</v>
      </c>
      <c r="F5592" s="84" t="s">
        <v>12065</v>
      </c>
      <c r="G5592" s="84" t="b">
        <v>0</v>
      </c>
      <c r="H5592" s="84" t="b">
        <v>0</v>
      </c>
      <c r="I5592" s="84" t="b">
        <v>0</v>
      </c>
      <c r="J5592" s="84" t="b">
        <v>0</v>
      </c>
      <c r="K5592" s="84" t="b">
        <v>0</v>
      </c>
      <c r="L5592" s="84" t="b">
        <v>0</v>
      </c>
    </row>
    <row r="5593" spans="1:12" x14ac:dyDescent="0.25">
      <c r="A5593" s="84" t="s">
        <v>14297</v>
      </c>
      <c r="B5593" s="84" t="s">
        <v>14265</v>
      </c>
      <c r="C5593" s="84">
        <v>5</v>
      </c>
      <c r="D5593" s="122">
        <v>0</v>
      </c>
      <c r="E5593" s="122">
        <v>0.88081359228079137</v>
      </c>
      <c r="F5593" s="84" t="s">
        <v>12065</v>
      </c>
      <c r="G5593" s="84" t="b">
        <v>0</v>
      </c>
      <c r="H5593" s="84" t="b">
        <v>0</v>
      </c>
      <c r="I5593" s="84" t="b">
        <v>0</v>
      </c>
      <c r="J5593" s="84" t="b">
        <v>0</v>
      </c>
      <c r="K5593" s="84" t="b">
        <v>0</v>
      </c>
      <c r="L5593" s="84" t="b">
        <v>0</v>
      </c>
    </row>
    <row r="5594" spans="1:12" x14ac:dyDescent="0.25">
      <c r="A5594" s="84" t="s">
        <v>14265</v>
      </c>
      <c r="B5594" s="84" t="s">
        <v>14569</v>
      </c>
      <c r="C5594" s="84">
        <v>5</v>
      </c>
      <c r="D5594" s="122">
        <v>0</v>
      </c>
      <c r="E5594" s="122">
        <v>0.88081359228079137</v>
      </c>
      <c r="F5594" s="84" t="s">
        <v>12065</v>
      </c>
      <c r="G5594" s="84" t="b">
        <v>0</v>
      </c>
      <c r="H5594" s="84" t="b">
        <v>0</v>
      </c>
      <c r="I5594" s="84" t="b">
        <v>0</v>
      </c>
      <c r="J5594" s="84" t="b">
        <v>0</v>
      </c>
      <c r="K5594" s="84" t="b">
        <v>0</v>
      </c>
      <c r="L5594" s="84" t="b">
        <v>0</v>
      </c>
    </row>
    <row r="5595" spans="1:12" x14ac:dyDescent="0.25">
      <c r="A5595" s="84" t="s">
        <v>14569</v>
      </c>
      <c r="B5595" s="84" t="s">
        <v>14570</v>
      </c>
      <c r="C5595" s="84">
        <v>5</v>
      </c>
      <c r="D5595" s="122">
        <v>0</v>
      </c>
      <c r="E5595" s="122">
        <v>0.88081359228079137</v>
      </c>
      <c r="F5595" s="84" t="s">
        <v>12065</v>
      </c>
      <c r="G5595" s="84" t="b">
        <v>0</v>
      </c>
      <c r="H5595" s="84" t="b">
        <v>0</v>
      </c>
      <c r="I5595" s="84" t="b">
        <v>0</v>
      </c>
      <c r="J5595" s="84" t="b">
        <v>0</v>
      </c>
      <c r="K5595" s="84" t="b">
        <v>0</v>
      </c>
      <c r="L5595" s="84" t="b">
        <v>0</v>
      </c>
    </row>
    <row r="5596" spans="1:12" x14ac:dyDescent="0.25">
      <c r="A5596" s="84" t="s">
        <v>14570</v>
      </c>
      <c r="B5596" s="84" t="s">
        <v>731</v>
      </c>
      <c r="C5596" s="84">
        <v>5</v>
      </c>
      <c r="D5596" s="122">
        <v>0</v>
      </c>
      <c r="E5596" s="122">
        <v>0.88081359228079137</v>
      </c>
      <c r="F5596" s="84" t="s">
        <v>12065</v>
      </c>
      <c r="G5596" s="84" t="b">
        <v>0</v>
      </c>
      <c r="H5596" s="84" t="b">
        <v>0</v>
      </c>
      <c r="I5596" s="84" t="b">
        <v>0</v>
      </c>
      <c r="J5596" s="84" t="b">
        <v>0</v>
      </c>
      <c r="K5596" s="84" t="b">
        <v>0</v>
      </c>
      <c r="L5596" s="84" t="b">
        <v>0</v>
      </c>
    </row>
    <row r="5597" spans="1:12" x14ac:dyDescent="0.25">
      <c r="A5597" s="84" t="s">
        <v>731</v>
      </c>
      <c r="B5597" s="84" t="s">
        <v>14571</v>
      </c>
      <c r="C5597" s="84">
        <v>5</v>
      </c>
      <c r="D5597" s="122">
        <v>0</v>
      </c>
      <c r="E5597" s="122">
        <v>0.88081359228079137</v>
      </c>
      <c r="F5597" s="84" t="s">
        <v>12065</v>
      </c>
      <c r="G5597" s="84" t="b">
        <v>0</v>
      </c>
      <c r="H5597" s="84" t="b">
        <v>0</v>
      </c>
      <c r="I5597" s="84" t="b">
        <v>0</v>
      </c>
      <c r="J5597" s="84" t="b">
        <v>0</v>
      </c>
      <c r="K5597" s="84" t="b">
        <v>0</v>
      </c>
      <c r="L5597" s="84" t="b">
        <v>0</v>
      </c>
    </row>
    <row r="5598" spans="1:12" x14ac:dyDescent="0.25">
      <c r="A5598" s="84" t="s">
        <v>694</v>
      </c>
      <c r="B5598" s="84" t="s">
        <v>14568</v>
      </c>
      <c r="C5598" s="84">
        <v>3</v>
      </c>
      <c r="D5598" s="122">
        <v>1.5477819740676028E-2</v>
      </c>
      <c r="E5598" s="122">
        <v>1.1026623418971477</v>
      </c>
      <c r="F5598" s="84" t="s">
        <v>12065</v>
      </c>
      <c r="G5598" s="84" t="b">
        <v>0</v>
      </c>
      <c r="H5598" s="84" t="b">
        <v>0</v>
      </c>
      <c r="I5598" s="84" t="b">
        <v>0</v>
      </c>
      <c r="J5598" s="84" t="b">
        <v>0</v>
      </c>
      <c r="K5598" s="84" t="b">
        <v>0</v>
      </c>
      <c r="L5598" s="84" t="b">
        <v>0</v>
      </c>
    </row>
    <row r="5599" spans="1:12" x14ac:dyDescent="0.25">
      <c r="A5599" s="84" t="s">
        <v>15364</v>
      </c>
      <c r="B5599" s="84" t="s">
        <v>15365</v>
      </c>
      <c r="C5599" s="84">
        <v>2</v>
      </c>
      <c r="D5599" s="122">
        <v>0</v>
      </c>
      <c r="E5599" s="122">
        <v>1.2041199826559248</v>
      </c>
      <c r="F5599" s="84" t="s">
        <v>12067</v>
      </c>
      <c r="G5599" s="84" t="b">
        <v>0</v>
      </c>
      <c r="H5599" s="84" t="b">
        <v>0</v>
      </c>
      <c r="I5599" s="84" t="b">
        <v>0</v>
      </c>
      <c r="J5599" s="84" t="b">
        <v>0</v>
      </c>
      <c r="K5599" s="84" t="b">
        <v>0</v>
      </c>
      <c r="L5599" s="84" t="b">
        <v>0</v>
      </c>
    </row>
    <row r="5600" spans="1:12" x14ac:dyDescent="0.25">
      <c r="A5600" s="84" t="s">
        <v>15365</v>
      </c>
      <c r="B5600" s="84" t="s">
        <v>14559</v>
      </c>
      <c r="C5600" s="84">
        <v>2</v>
      </c>
      <c r="D5600" s="122">
        <v>0</v>
      </c>
      <c r="E5600" s="122">
        <v>1.2041199826559248</v>
      </c>
      <c r="F5600" s="84" t="s">
        <v>12067</v>
      </c>
      <c r="G5600" s="84" t="b">
        <v>0</v>
      </c>
      <c r="H5600" s="84" t="b">
        <v>0</v>
      </c>
      <c r="I5600" s="84" t="b">
        <v>0</v>
      </c>
      <c r="J5600" s="84" t="b">
        <v>0</v>
      </c>
      <c r="K5600" s="84" t="b">
        <v>0</v>
      </c>
      <c r="L5600" s="84" t="b">
        <v>0</v>
      </c>
    </row>
    <row r="5601" spans="1:12" x14ac:dyDescent="0.25">
      <c r="A5601" s="84" t="s">
        <v>14559</v>
      </c>
      <c r="B5601" s="84" t="s">
        <v>889</v>
      </c>
      <c r="C5601" s="84">
        <v>2</v>
      </c>
      <c r="D5601" s="122">
        <v>0</v>
      </c>
      <c r="E5601" s="122">
        <v>1.2041199826559248</v>
      </c>
      <c r="F5601" s="84" t="s">
        <v>12067</v>
      </c>
      <c r="G5601" s="84" t="b">
        <v>0</v>
      </c>
      <c r="H5601" s="84" t="b">
        <v>0</v>
      </c>
      <c r="I5601" s="84" t="b">
        <v>0</v>
      </c>
      <c r="J5601" s="84" t="b">
        <v>0</v>
      </c>
      <c r="K5601" s="84" t="b">
        <v>0</v>
      </c>
      <c r="L5601" s="84" t="b">
        <v>0</v>
      </c>
    </row>
    <row r="5602" spans="1:12" x14ac:dyDescent="0.25">
      <c r="A5602" s="84" t="s">
        <v>889</v>
      </c>
      <c r="B5602" s="84" t="s">
        <v>888</v>
      </c>
      <c r="C5602" s="84">
        <v>2</v>
      </c>
      <c r="D5602" s="122">
        <v>0</v>
      </c>
      <c r="E5602" s="122">
        <v>1.2041199826559248</v>
      </c>
      <c r="F5602" s="84" t="s">
        <v>12067</v>
      </c>
      <c r="G5602" s="84" t="b">
        <v>0</v>
      </c>
      <c r="H5602" s="84" t="b">
        <v>0</v>
      </c>
      <c r="I5602" s="84" t="b">
        <v>0</v>
      </c>
      <c r="J5602" s="84" t="b">
        <v>0</v>
      </c>
      <c r="K5602" s="84" t="b">
        <v>0</v>
      </c>
      <c r="L5602" s="84" t="b">
        <v>0</v>
      </c>
    </row>
    <row r="5603" spans="1:12" x14ac:dyDescent="0.25">
      <c r="A5603" s="84" t="s">
        <v>888</v>
      </c>
      <c r="B5603" s="84" t="s">
        <v>14199</v>
      </c>
      <c r="C5603" s="84">
        <v>2</v>
      </c>
      <c r="D5603" s="122">
        <v>0</v>
      </c>
      <c r="E5603" s="122">
        <v>1.2041199826559248</v>
      </c>
      <c r="F5603" s="84" t="s">
        <v>12067</v>
      </c>
      <c r="G5603" s="84" t="b">
        <v>0</v>
      </c>
      <c r="H5603" s="84" t="b">
        <v>0</v>
      </c>
      <c r="I5603" s="84" t="b">
        <v>0</v>
      </c>
      <c r="J5603" s="84" t="b">
        <v>0</v>
      </c>
      <c r="K5603" s="84" t="b">
        <v>0</v>
      </c>
      <c r="L5603" s="84" t="b">
        <v>0</v>
      </c>
    </row>
    <row r="5604" spans="1:12" x14ac:dyDescent="0.25">
      <c r="A5604" s="84" t="s">
        <v>14199</v>
      </c>
      <c r="B5604" s="84" t="s">
        <v>15366</v>
      </c>
      <c r="C5604" s="84">
        <v>2</v>
      </c>
      <c r="D5604" s="122">
        <v>0</v>
      </c>
      <c r="E5604" s="122">
        <v>1.2041199826559248</v>
      </c>
      <c r="F5604" s="84" t="s">
        <v>12067</v>
      </c>
      <c r="G5604" s="84" t="b">
        <v>0</v>
      </c>
      <c r="H5604" s="84" t="b">
        <v>0</v>
      </c>
      <c r="I5604" s="84" t="b">
        <v>0</v>
      </c>
      <c r="J5604" s="84" t="b">
        <v>0</v>
      </c>
      <c r="K5604" s="84" t="b">
        <v>0</v>
      </c>
      <c r="L5604" s="84" t="b">
        <v>0</v>
      </c>
    </row>
    <row r="5605" spans="1:12" x14ac:dyDescent="0.25">
      <c r="A5605" s="84" t="s">
        <v>15366</v>
      </c>
      <c r="B5605" s="84" t="s">
        <v>14729</v>
      </c>
      <c r="C5605" s="84">
        <v>2</v>
      </c>
      <c r="D5605" s="122">
        <v>0</v>
      </c>
      <c r="E5605" s="122">
        <v>1.2041199826559248</v>
      </c>
      <c r="F5605" s="84" t="s">
        <v>12067</v>
      </c>
      <c r="G5605" s="84" t="b">
        <v>0</v>
      </c>
      <c r="H5605" s="84" t="b">
        <v>0</v>
      </c>
      <c r="I5605" s="84" t="b">
        <v>0</v>
      </c>
      <c r="J5605" s="84" t="b">
        <v>0</v>
      </c>
      <c r="K5605" s="84" t="b">
        <v>0</v>
      </c>
      <c r="L5605" s="84" t="b">
        <v>0</v>
      </c>
    </row>
    <row r="5606" spans="1:12" x14ac:dyDescent="0.25">
      <c r="A5606" s="84" t="s">
        <v>14729</v>
      </c>
      <c r="B5606" s="84" t="s">
        <v>15367</v>
      </c>
      <c r="C5606" s="84">
        <v>2</v>
      </c>
      <c r="D5606" s="122">
        <v>0</v>
      </c>
      <c r="E5606" s="122">
        <v>1.2041199826559248</v>
      </c>
      <c r="F5606" s="84" t="s">
        <v>12067</v>
      </c>
      <c r="G5606" s="84" t="b">
        <v>0</v>
      </c>
      <c r="H5606" s="84" t="b">
        <v>0</v>
      </c>
      <c r="I5606" s="84" t="b">
        <v>0</v>
      </c>
      <c r="J5606" s="84" t="b">
        <v>0</v>
      </c>
      <c r="K5606" s="84" t="b">
        <v>0</v>
      </c>
      <c r="L5606" s="84" t="b">
        <v>0</v>
      </c>
    </row>
    <row r="5607" spans="1:12" x14ac:dyDescent="0.25">
      <c r="A5607" s="84" t="s">
        <v>15367</v>
      </c>
      <c r="B5607" s="84" t="s">
        <v>731</v>
      </c>
      <c r="C5607" s="84">
        <v>2</v>
      </c>
      <c r="D5607" s="122">
        <v>0</v>
      </c>
      <c r="E5607" s="122">
        <v>1.2041199826559248</v>
      </c>
      <c r="F5607" s="84" t="s">
        <v>12067</v>
      </c>
      <c r="G5607" s="84" t="b">
        <v>0</v>
      </c>
      <c r="H5607" s="84" t="b">
        <v>0</v>
      </c>
      <c r="I5607" s="84" t="b">
        <v>0</v>
      </c>
      <c r="J5607" s="84" t="b">
        <v>0</v>
      </c>
      <c r="K5607" s="84" t="b">
        <v>0</v>
      </c>
      <c r="L5607" s="84" t="b">
        <v>0</v>
      </c>
    </row>
    <row r="5608" spans="1:12" x14ac:dyDescent="0.25">
      <c r="A5608" s="84" t="s">
        <v>731</v>
      </c>
      <c r="B5608" s="84" t="s">
        <v>15368</v>
      </c>
      <c r="C5608" s="84">
        <v>2</v>
      </c>
      <c r="D5608" s="122">
        <v>0</v>
      </c>
      <c r="E5608" s="122">
        <v>1.2041199826559248</v>
      </c>
      <c r="F5608" s="84" t="s">
        <v>12067</v>
      </c>
      <c r="G5608" s="84" t="b">
        <v>0</v>
      </c>
      <c r="H5608" s="84" t="b">
        <v>0</v>
      </c>
      <c r="I5608" s="84" t="b">
        <v>0</v>
      </c>
      <c r="J5608" s="84" t="b">
        <v>0</v>
      </c>
      <c r="K5608" s="84" t="b">
        <v>0</v>
      </c>
      <c r="L5608" s="84" t="b">
        <v>0</v>
      </c>
    </row>
    <row r="5609" spans="1:12" x14ac:dyDescent="0.25">
      <c r="A5609" s="84" t="s">
        <v>15368</v>
      </c>
      <c r="B5609" s="84" t="s">
        <v>15369</v>
      </c>
      <c r="C5609" s="84">
        <v>2</v>
      </c>
      <c r="D5609" s="122">
        <v>0</v>
      </c>
      <c r="E5609" s="122">
        <v>1.2041199826559248</v>
      </c>
      <c r="F5609" s="84" t="s">
        <v>12067</v>
      </c>
      <c r="G5609" s="84" t="b">
        <v>0</v>
      </c>
      <c r="H5609" s="84" t="b">
        <v>0</v>
      </c>
      <c r="I5609" s="84" t="b">
        <v>0</v>
      </c>
      <c r="J5609" s="84" t="b">
        <v>0</v>
      </c>
      <c r="K5609" s="84" t="b">
        <v>0</v>
      </c>
      <c r="L5609" s="84" t="b">
        <v>0</v>
      </c>
    </row>
    <row r="5610" spans="1:12" x14ac:dyDescent="0.25">
      <c r="A5610" s="84" t="s">
        <v>15369</v>
      </c>
      <c r="B5610" s="84" t="s">
        <v>14500</v>
      </c>
      <c r="C5610" s="84">
        <v>2</v>
      </c>
      <c r="D5610" s="122">
        <v>0</v>
      </c>
      <c r="E5610" s="122">
        <v>1.2041199826559248</v>
      </c>
      <c r="F5610" s="84" t="s">
        <v>12067</v>
      </c>
      <c r="G5610" s="84" t="b">
        <v>0</v>
      </c>
      <c r="H5610" s="84" t="b">
        <v>0</v>
      </c>
      <c r="I5610" s="84" t="b">
        <v>0</v>
      </c>
      <c r="J5610" s="84" t="b">
        <v>0</v>
      </c>
      <c r="K5610" s="84" t="b">
        <v>0</v>
      </c>
      <c r="L5610" s="84" t="b">
        <v>0</v>
      </c>
    </row>
    <row r="5611" spans="1:12" x14ac:dyDescent="0.25">
      <c r="A5611" s="84" t="s">
        <v>14500</v>
      </c>
      <c r="B5611" s="84" t="s">
        <v>15370</v>
      </c>
      <c r="C5611" s="84">
        <v>2</v>
      </c>
      <c r="D5611" s="122">
        <v>0</v>
      </c>
      <c r="E5611" s="122">
        <v>1.2041199826559248</v>
      </c>
      <c r="F5611" s="84" t="s">
        <v>12067</v>
      </c>
      <c r="G5611" s="84" t="b">
        <v>0</v>
      </c>
      <c r="H5611" s="84" t="b">
        <v>0</v>
      </c>
      <c r="I5611" s="84" t="b">
        <v>0</v>
      </c>
      <c r="J5611" s="84" t="b">
        <v>0</v>
      </c>
      <c r="K5611" s="84" t="b">
        <v>0</v>
      </c>
      <c r="L5611" s="84" t="b">
        <v>0</v>
      </c>
    </row>
    <row r="5612" spans="1:12" x14ac:dyDescent="0.25">
      <c r="A5612" s="84" t="s">
        <v>15370</v>
      </c>
      <c r="B5612" s="84" t="s">
        <v>15371</v>
      </c>
      <c r="C5612" s="84">
        <v>2</v>
      </c>
      <c r="D5612" s="122">
        <v>0</v>
      </c>
      <c r="E5612" s="122">
        <v>1.2041199826559248</v>
      </c>
      <c r="F5612" s="84" t="s">
        <v>12067</v>
      </c>
      <c r="G5612" s="84" t="b">
        <v>0</v>
      </c>
      <c r="H5612" s="84" t="b">
        <v>0</v>
      </c>
      <c r="I5612" s="84" t="b">
        <v>0</v>
      </c>
      <c r="J5612" s="84" t="b">
        <v>0</v>
      </c>
      <c r="K5612" s="84" t="b">
        <v>0</v>
      </c>
      <c r="L5612" s="84" t="b">
        <v>0</v>
      </c>
    </row>
    <row r="5613" spans="1:12" x14ac:dyDescent="0.25">
      <c r="A5613" s="84" t="s">
        <v>15371</v>
      </c>
      <c r="B5613" s="84" t="s">
        <v>15372</v>
      </c>
      <c r="C5613" s="84">
        <v>2</v>
      </c>
      <c r="D5613" s="122">
        <v>0</v>
      </c>
      <c r="E5613" s="122">
        <v>1.2041199826559248</v>
      </c>
      <c r="F5613" s="84" t="s">
        <v>12067</v>
      </c>
      <c r="G5613" s="84" t="b">
        <v>0</v>
      </c>
      <c r="H5613" s="84" t="b">
        <v>0</v>
      </c>
      <c r="I5613" s="84" t="b">
        <v>0</v>
      </c>
      <c r="J5613" s="84" t="b">
        <v>0</v>
      </c>
      <c r="K5613" s="84" t="b">
        <v>0</v>
      </c>
      <c r="L5613" s="84" t="b">
        <v>0</v>
      </c>
    </row>
    <row r="5614" spans="1:12" x14ac:dyDescent="0.25">
      <c r="A5614" s="84" t="s">
        <v>15372</v>
      </c>
      <c r="B5614" s="84" t="s">
        <v>9733</v>
      </c>
      <c r="C5614" s="84">
        <v>2</v>
      </c>
      <c r="D5614" s="122">
        <v>0</v>
      </c>
      <c r="E5614" s="122">
        <v>1.2041199826559248</v>
      </c>
      <c r="F5614" s="84" t="s">
        <v>12067</v>
      </c>
      <c r="G5614" s="84" t="b">
        <v>0</v>
      </c>
      <c r="H5614" s="84" t="b">
        <v>0</v>
      </c>
      <c r="I5614" s="84" t="b">
        <v>0</v>
      </c>
      <c r="J5614" s="84" t="b">
        <v>0</v>
      </c>
      <c r="K5614" s="84" t="b">
        <v>0</v>
      </c>
      <c r="L5614" s="84" t="b">
        <v>0</v>
      </c>
    </row>
    <row r="5615" spans="1:12" x14ac:dyDescent="0.25">
      <c r="A5615" s="84" t="s">
        <v>14195</v>
      </c>
      <c r="B5615" s="84" t="s">
        <v>2788</v>
      </c>
      <c r="C5615" s="84">
        <v>4</v>
      </c>
      <c r="D5615" s="122">
        <v>0</v>
      </c>
      <c r="E5615" s="122">
        <v>1.146128035678238</v>
      </c>
      <c r="F5615" s="84" t="s">
        <v>12068</v>
      </c>
      <c r="G5615" s="84" t="b">
        <v>0</v>
      </c>
      <c r="H5615" s="84" t="b">
        <v>0</v>
      </c>
      <c r="I5615" s="84" t="b">
        <v>0</v>
      </c>
      <c r="J5615" s="84" t="b">
        <v>0</v>
      </c>
      <c r="K5615" s="84" t="b">
        <v>0</v>
      </c>
      <c r="L5615" s="84" t="b">
        <v>0</v>
      </c>
    </row>
    <row r="5616" spans="1:12" x14ac:dyDescent="0.25">
      <c r="A5616" s="84" t="s">
        <v>2788</v>
      </c>
      <c r="B5616" s="84" t="s">
        <v>14326</v>
      </c>
      <c r="C5616" s="84">
        <v>4</v>
      </c>
      <c r="D5616" s="122">
        <v>0</v>
      </c>
      <c r="E5616" s="122">
        <v>1.146128035678238</v>
      </c>
      <c r="F5616" s="84" t="s">
        <v>12068</v>
      </c>
      <c r="G5616" s="84" t="b">
        <v>0</v>
      </c>
      <c r="H5616" s="84" t="b">
        <v>0</v>
      </c>
      <c r="I5616" s="84" t="b">
        <v>0</v>
      </c>
      <c r="J5616" s="84" t="b">
        <v>0</v>
      </c>
      <c r="K5616" s="84" t="b">
        <v>0</v>
      </c>
      <c r="L5616" s="84" t="b">
        <v>0</v>
      </c>
    </row>
    <row r="5617" spans="1:12" x14ac:dyDescent="0.25">
      <c r="A5617" s="84" t="s">
        <v>14326</v>
      </c>
      <c r="B5617" s="84" t="s">
        <v>14287</v>
      </c>
      <c r="C5617" s="84">
        <v>4</v>
      </c>
      <c r="D5617" s="122">
        <v>0</v>
      </c>
      <c r="E5617" s="122">
        <v>1.146128035678238</v>
      </c>
      <c r="F5617" s="84" t="s">
        <v>12068</v>
      </c>
      <c r="G5617" s="84" t="b">
        <v>0</v>
      </c>
      <c r="H5617" s="84" t="b">
        <v>0</v>
      </c>
      <c r="I5617" s="84" t="b">
        <v>0</v>
      </c>
      <c r="J5617" s="84" t="b">
        <v>0</v>
      </c>
      <c r="K5617" s="84" t="b">
        <v>0</v>
      </c>
      <c r="L5617" s="84" t="b">
        <v>0</v>
      </c>
    </row>
    <row r="5618" spans="1:12" x14ac:dyDescent="0.25">
      <c r="A5618" s="84" t="s">
        <v>14287</v>
      </c>
      <c r="B5618" s="84" t="s">
        <v>12301</v>
      </c>
      <c r="C5618" s="84">
        <v>4</v>
      </c>
      <c r="D5618" s="122">
        <v>0</v>
      </c>
      <c r="E5618" s="122">
        <v>1.146128035678238</v>
      </c>
      <c r="F5618" s="84" t="s">
        <v>12068</v>
      </c>
      <c r="G5618" s="84" t="b">
        <v>0</v>
      </c>
      <c r="H5618" s="84" t="b">
        <v>0</v>
      </c>
      <c r="I5618" s="84" t="b">
        <v>0</v>
      </c>
      <c r="J5618" s="84" t="b">
        <v>0</v>
      </c>
      <c r="K5618" s="84" t="b">
        <v>0</v>
      </c>
      <c r="L5618" s="84" t="b">
        <v>0</v>
      </c>
    </row>
    <row r="5619" spans="1:12" x14ac:dyDescent="0.25">
      <c r="A5619" s="84" t="s">
        <v>12301</v>
      </c>
      <c r="B5619" s="84" t="s">
        <v>2922</v>
      </c>
      <c r="C5619" s="84">
        <v>4</v>
      </c>
      <c r="D5619" s="122">
        <v>0</v>
      </c>
      <c r="E5619" s="122">
        <v>1.146128035678238</v>
      </c>
      <c r="F5619" s="84" t="s">
        <v>12068</v>
      </c>
      <c r="G5619" s="84" t="b">
        <v>0</v>
      </c>
      <c r="H5619" s="84" t="b">
        <v>0</v>
      </c>
      <c r="I5619" s="84" t="b">
        <v>0</v>
      </c>
      <c r="J5619" s="84" t="b">
        <v>0</v>
      </c>
      <c r="K5619" s="84" t="b">
        <v>0</v>
      </c>
      <c r="L5619" s="84" t="b">
        <v>0</v>
      </c>
    </row>
    <row r="5620" spans="1:12" x14ac:dyDescent="0.25">
      <c r="A5620" s="84" t="s">
        <v>2922</v>
      </c>
      <c r="B5620" s="84" t="s">
        <v>14215</v>
      </c>
      <c r="C5620" s="84">
        <v>4</v>
      </c>
      <c r="D5620" s="122">
        <v>0</v>
      </c>
      <c r="E5620" s="122">
        <v>1.146128035678238</v>
      </c>
      <c r="F5620" s="84" t="s">
        <v>12068</v>
      </c>
      <c r="G5620" s="84" t="b">
        <v>0</v>
      </c>
      <c r="H5620" s="84" t="b">
        <v>0</v>
      </c>
      <c r="I5620" s="84" t="b">
        <v>0</v>
      </c>
      <c r="J5620" s="84" t="b">
        <v>0</v>
      </c>
      <c r="K5620" s="84" t="b">
        <v>0</v>
      </c>
      <c r="L5620" s="84" t="b">
        <v>0</v>
      </c>
    </row>
    <row r="5621" spans="1:12" x14ac:dyDescent="0.25">
      <c r="A5621" s="84" t="s">
        <v>14215</v>
      </c>
      <c r="B5621" s="84" t="s">
        <v>12258</v>
      </c>
      <c r="C5621" s="84">
        <v>4</v>
      </c>
      <c r="D5621" s="122">
        <v>0</v>
      </c>
      <c r="E5621" s="122">
        <v>1.0492180226701815</v>
      </c>
      <c r="F5621" s="84" t="s">
        <v>12068</v>
      </c>
      <c r="G5621" s="84" t="b">
        <v>0</v>
      </c>
      <c r="H5621" s="84" t="b">
        <v>0</v>
      </c>
      <c r="I5621" s="84" t="b">
        <v>0</v>
      </c>
      <c r="J5621" s="84" t="b">
        <v>0</v>
      </c>
      <c r="K5621" s="84" t="b">
        <v>0</v>
      </c>
      <c r="L5621" s="84" t="b">
        <v>0</v>
      </c>
    </row>
    <row r="5622" spans="1:12" x14ac:dyDescent="0.25">
      <c r="A5622" s="84" t="s">
        <v>12258</v>
      </c>
      <c r="B5622" s="84" t="s">
        <v>2793</v>
      </c>
      <c r="C5622" s="84">
        <v>4</v>
      </c>
      <c r="D5622" s="122">
        <v>0</v>
      </c>
      <c r="E5622" s="122">
        <v>1.0492180226701815</v>
      </c>
      <c r="F5622" s="84" t="s">
        <v>12068</v>
      </c>
      <c r="G5622" s="84" t="b">
        <v>0</v>
      </c>
      <c r="H5622" s="84" t="b">
        <v>0</v>
      </c>
      <c r="I5622" s="84" t="b">
        <v>0</v>
      </c>
      <c r="J5622" s="84" t="b">
        <v>0</v>
      </c>
      <c r="K5622" s="84" t="b">
        <v>0</v>
      </c>
      <c r="L5622" s="84" t="b">
        <v>0</v>
      </c>
    </row>
    <row r="5623" spans="1:12" x14ac:dyDescent="0.25">
      <c r="A5623" s="84" t="s">
        <v>2793</v>
      </c>
      <c r="B5623" s="84" t="s">
        <v>14286</v>
      </c>
      <c r="C5623" s="84">
        <v>4</v>
      </c>
      <c r="D5623" s="122">
        <v>0</v>
      </c>
      <c r="E5623" s="122">
        <v>1.146128035678238</v>
      </c>
      <c r="F5623" s="84" t="s">
        <v>12068</v>
      </c>
      <c r="G5623" s="84" t="b">
        <v>0</v>
      </c>
      <c r="H5623" s="84" t="b">
        <v>0</v>
      </c>
      <c r="I5623" s="84" t="b">
        <v>0</v>
      </c>
      <c r="J5623" s="84" t="b">
        <v>0</v>
      </c>
      <c r="K5623" s="84" t="b">
        <v>0</v>
      </c>
      <c r="L5623" s="84" t="b">
        <v>0</v>
      </c>
    </row>
    <row r="5624" spans="1:12" x14ac:dyDescent="0.25">
      <c r="A5624" s="84" t="s">
        <v>400</v>
      </c>
      <c r="B5624" s="84" t="s">
        <v>14195</v>
      </c>
      <c r="C5624" s="84">
        <v>3</v>
      </c>
      <c r="D5624" s="122">
        <v>6.246936830414997E-3</v>
      </c>
      <c r="E5624" s="122">
        <v>1.2710667722865381</v>
      </c>
      <c r="F5624" s="84" t="s">
        <v>12068</v>
      </c>
      <c r="G5624" s="84" t="b">
        <v>0</v>
      </c>
      <c r="H5624" s="84" t="b">
        <v>0</v>
      </c>
      <c r="I5624" s="84" t="b">
        <v>0</v>
      </c>
      <c r="J5624" s="84" t="b">
        <v>0</v>
      </c>
      <c r="K5624" s="84" t="b">
        <v>0</v>
      </c>
      <c r="L5624" s="84" t="b">
        <v>0</v>
      </c>
    </row>
    <row r="5625" spans="1:12" x14ac:dyDescent="0.25">
      <c r="A5625" s="84" t="s">
        <v>14286</v>
      </c>
      <c r="B5625" s="84" t="s">
        <v>14602</v>
      </c>
      <c r="C5625" s="84">
        <v>3</v>
      </c>
      <c r="D5625" s="122">
        <v>6.246936830414997E-3</v>
      </c>
      <c r="E5625" s="122">
        <v>1.1461280356782382</v>
      </c>
      <c r="F5625" s="84" t="s">
        <v>12068</v>
      </c>
      <c r="G5625" s="84" t="b">
        <v>0</v>
      </c>
      <c r="H5625" s="84" t="b">
        <v>0</v>
      </c>
      <c r="I5625" s="84" t="b">
        <v>0</v>
      </c>
      <c r="J5625" s="84" t="b">
        <v>0</v>
      </c>
      <c r="K5625" s="84" t="b">
        <v>0</v>
      </c>
      <c r="L5625" s="84" t="b">
        <v>0</v>
      </c>
    </row>
    <row r="5626" spans="1:12" x14ac:dyDescent="0.25">
      <c r="A5626" s="84" t="s">
        <v>731</v>
      </c>
      <c r="B5626" s="84" t="s">
        <v>14464</v>
      </c>
      <c r="C5626" s="84">
        <v>7</v>
      </c>
      <c r="D5626" s="122">
        <v>7.1402923922941723E-3</v>
      </c>
      <c r="E5626" s="122">
        <v>1.146128035678238</v>
      </c>
      <c r="F5626" s="84" t="s">
        <v>12069</v>
      </c>
      <c r="G5626" s="84" t="b">
        <v>0</v>
      </c>
      <c r="H5626" s="84" t="b">
        <v>0</v>
      </c>
      <c r="I5626" s="84" t="b">
        <v>0</v>
      </c>
      <c r="J5626" s="84" t="b">
        <v>0</v>
      </c>
      <c r="K5626" s="84" t="b">
        <v>0</v>
      </c>
      <c r="L5626" s="84" t="b">
        <v>0</v>
      </c>
    </row>
    <row r="5627" spans="1:12" x14ac:dyDescent="0.25">
      <c r="A5627" s="84" t="s">
        <v>14350</v>
      </c>
      <c r="B5627" s="84" t="s">
        <v>14439</v>
      </c>
      <c r="C5627" s="84">
        <v>3</v>
      </c>
      <c r="D5627" s="122">
        <v>1.3377231440738199E-2</v>
      </c>
      <c r="E5627" s="122">
        <v>1.3891660843645324</v>
      </c>
      <c r="F5627" s="84" t="s">
        <v>12069</v>
      </c>
      <c r="G5627" s="84" t="b">
        <v>0</v>
      </c>
      <c r="H5627" s="84" t="b">
        <v>0</v>
      </c>
      <c r="I5627" s="84" t="b">
        <v>0</v>
      </c>
      <c r="J5627" s="84" t="b">
        <v>0</v>
      </c>
      <c r="K5627" s="84" t="b">
        <v>0</v>
      </c>
      <c r="L5627" s="84" t="b">
        <v>0</v>
      </c>
    </row>
    <row r="5628" spans="1:12" x14ac:dyDescent="0.25">
      <c r="A5628" s="84" t="s">
        <v>14439</v>
      </c>
      <c r="B5628" s="84" t="s">
        <v>2788</v>
      </c>
      <c r="C5628" s="84">
        <v>3</v>
      </c>
      <c r="D5628" s="122">
        <v>1.3377231440738199E-2</v>
      </c>
      <c r="E5628" s="122">
        <v>1.2130748253088512</v>
      </c>
      <c r="F5628" s="84" t="s">
        <v>12069</v>
      </c>
      <c r="G5628" s="84" t="b">
        <v>0</v>
      </c>
      <c r="H5628" s="84" t="b">
        <v>0</v>
      </c>
      <c r="I5628" s="84" t="b">
        <v>0</v>
      </c>
      <c r="J5628" s="84" t="b">
        <v>0</v>
      </c>
      <c r="K5628" s="84" t="b">
        <v>0</v>
      </c>
      <c r="L5628" s="84" t="b">
        <v>0</v>
      </c>
    </row>
    <row r="5629" spans="1:12" x14ac:dyDescent="0.25">
      <c r="A5629" s="84" t="s">
        <v>2788</v>
      </c>
      <c r="B5629" s="84" t="s">
        <v>15007</v>
      </c>
      <c r="C5629" s="84">
        <v>3</v>
      </c>
      <c r="D5629" s="122">
        <v>1.3377231440738199E-2</v>
      </c>
      <c r="E5629" s="122">
        <v>1.2130748253088512</v>
      </c>
      <c r="F5629" s="84" t="s">
        <v>12069</v>
      </c>
      <c r="G5629" s="84" t="b">
        <v>0</v>
      </c>
      <c r="H5629" s="84" t="b">
        <v>0</v>
      </c>
      <c r="I5629" s="84" t="b">
        <v>0</v>
      </c>
      <c r="J5629" s="84" t="b">
        <v>0</v>
      </c>
      <c r="K5629" s="84" t="b">
        <v>0</v>
      </c>
      <c r="L5629" s="84" t="b">
        <v>0</v>
      </c>
    </row>
    <row r="5630" spans="1:12" x14ac:dyDescent="0.25">
      <c r="A5630" s="84" t="s">
        <v>15007</v>
      </c>
      <c r="B5630" s="84" t="s">
        <v>14327</v>
      </c>
      <c r="C5630" s="84">
        <v>3</v>
      </c>
      <c r="D5630" s="122">
        <v>1.3377231440738199E-2</v>
      </c>
      <c r="E5630" s="122">
        <v>1.5141048209728323</v>
      </c>
      <c r="F5630" s="84" t="s">
        <v>12069</v>
      </c>
      <c r="G5630" s="84" t="b">
        <v>0</v>
      </c>
      <c r="H5630" s="84" t="b">
        <v>0</v>
      </c>
      <c r="I5630" s="84" t="b">
        <v>0</v>
      </c>
      <c r="J5630" s="84" t="b">
        <v>0</v>
      </c>
      <c r="K5630" s="84" t="b">
        <v>0</v>
      </c>
      <c r="L5630" s="84" t="b">
        <v>0</v>
      </c>
    </row>
    <row r="5631" spans="1:12" x14ac:dyDescent="0.25">
      <c r="A5631" s="84" t="s">
        <v>14327</v>
      </c>
      <c r="B5631" s="84" t="s">
        <v>2788</v>
      </c>
      <c r="C5631" s="84">
        <v>3</v>
      </c>
      <c r="D5631" s="122">
        <v>1.3377231440738199E-2</v>
      </c>
      <c r="E5631" s="122">
        <v>1.2130748253088512</v>
      </c>
      <c r="F5631" s="84" t="s">
        <v>12069</v>
      </c>
      <c r="G5631" s="84" t="b">
        <v>0</v>
      </c>
      <c r="H5631" s="84" t="b">
        <v>0</v>
      </c>
      <c r="I5631" s="84" t="b">
        <v>0</v>
      </c>
      <c r="J5631" s="84" t="b">
        <v>0</v>
      </c>
      <c r="K5631" s="84" t="b">
        <v>0</v>
      </c>
      <c r="L5631" s="84" t="b">
        <v>0</v>
      </c>
    </row>
    <row r="5632" spans="1:12" x14ac:dyDescent="0.25">
      <c r="A5632" s="84" t="s">
        <v>2788</v>
      </c>
      <c r="B5632" s="84" t="s">
        <v>14209</v>
      </c>
      <c r="C5632" s="84">
        <v>3</v>
      </c>
      <c r="D5632" s="122">
        <v>1.3377231440738199E-2</v>
      </c>
      <c r="E5632" s="122">
        <v>0.91204482964486999</v>
      </c>
      <c r="F5632" s="84" t="s">
        <v>12069</v>
      </c>
      <c r="G5632" s="84" t="b">
        <v>0</v>
      </c>
      <c r="H5632" s="84" t="b">
        <v>0</v>
      </c>
      <c r="I5632" s="84" t="b">
        <v>0</v>
      </c>
      <c r="J5632" s="84" t="b">
        <v>0</v>
      </c>
      <c r="K5632" s="84" t="b">
        <v>0</v>
      </c>
      <c r="L5632" s="84" t="b">
        <v>0</v>
      </c>
    </row>
    <row r="5633" spans="1:12" x14ac:dyDescent="0.25">
      <c r="A5633" s="84" t="s">
        <v>14209</v>
      </c>
      <c r="B5633" s="84" t="s">
        <v>2803</v>
      </c>
      <c r="C5633" s="84">
        <v>3</v>
      </c>
      <c r="D5633" s="122">
        <v>1.3377231440738199E-2</v>
      </c>
      <c r="E5633" s="122">
        <v>1.2130748253088512</v>
      </c>
      <c r="F5633" s="84" t="s">
        <v>12069</v>
      </c>
      <c r="G5633" s="84" t="b">
        <v>0</v>
      </c>
      <c r="H5633" s="84" t="b">
        <v>0</v>
      </c>
      <c r="I5633" s="84" t="b">
        <v>0</v>
      </c>
      <c r="J5633" s="84" t="b">
        <v>0</v>
      </c>
      <c r="K5633" s="84" t="b">
        <v>0</v>
      </c>
      <c r="L5633" s="84" t="b">
        <v>0</v>
      </c>
    </row>
    <row r="5634" spans="1:12" x14ac:dyDescent="0.25">
      <c r="A5634" s="84" t="s">
        <v>2803</v>
      </c>
      <c r="B5634" s="84" t="s">
        <v>14387</v>
      </c>
      <c r="C5634" s="84">
        <v>3</v>
      </c>
      <c r="D5634" s="122">
        <v>1.3377231440738199E-2</v>
      </c>
      <c r="E5634" s="122">
        <v>1.5141048209728323</v>
      </c>
      <c r="F5634" s="84" t="s">
        <v>12069</v>
      </c>
      <c r="G5634" s="84" t="b">
        <v>0</v>
      </c>
      <c r="H5634" s="84" t="b">
        <v>0</v>
      </c>
      <c r="I5634" s="84" t="b">
        <v>0</v>
      </c>
      <c r="J5634" s="84" t="b">
        <v>0</v>
      </c>
      <c r="K5634" s="84" t="b">
        <v>0</v>
      </c>
      <c r="L5634" s="84" t="b">
        <v>0</v>
      </c>
    </row>
    <row r="5635" spans="1:12" x14ac:dyDescent="0.25">
      <c r="A5635" s="84" t="s">
        <v>14387</v>
      </c>
      <c r="B5635" s="84" t="s">
        <v>15008</v>
      </c>
      <c r="C5635" s="84">
        <v>3</v>
      </c>
      <c r="D5635" s="122">
        <v>1.3377231440738199E-2</v>
      </c>
      <c r="E5635" s="122">
        <v>1.5141048209728323</v>
      </c>
      <c r="F5635" s="84" t="s">
        <v>12069</v>
      </c>
      <c r="G5635" s="84" t="b">
        <v>0</v>
      </c>
      <c r="H5635" s="84" t="b">
        <v>0</v>
      </c>
      <c r="I5635" s="84" t="b">
        <v>0</v>
      </c>
      <c r="J5635" s="84" t="b">
        <v>0</v>
      </c>
      <c r="K5635" s="84" t="b">
        <v>0</v>
      </c>
      <c r="L5635" s="84" t="b">
        <v>0</v>
      </c>
    </row>
    <row r="5636" spans="1:12" x14ac:dyDescent="0.25">
      <c r="A5636" s="84" t="s">
        <v>15008</v>
      </c>
      <c r="B5636" s="84" t="s">
        <v>14209</v>
      </c>
      <c r="C5636" s="84">
        <v>3</v>
      </c>
      <c r="D5636" s="122">
        <v>1.3377231440738199E-2</v>
      </c>
      <c r="E5636" s="122">
        <v>1.2130748253088512</v>
      </c>
      <c r="F5636" s="84" t="s">
        <v>12069</v>
      </c>
      <c r="G5636" s="84" t="b">
        <v>0</v>
      </c>
      <c r="H5636" s="84" t="b">
        <v>0</v>
      </c>
      <c r="I5636" s="84" t="b">
        <v>0</v>
      </c>
      <c r="J5636" s="84" t="b">
        <v>0</v>
      </c>
      <c r="K5636" s="84" t="b">
        <v>0</v>
      </c>
      <c r="L5636" s="84" t="b">
        <v>0</v>
      </c>
    </row>
    <row r="5637" spans="1:12" x14ac:dyDescent="0.25">
      <c r="A5637" s="84" t="s">
        <v>14209</v>
      </c>
      <c r="B5637" s="84" t="s">
        <v>15009</v>
      </c>
      <c r="C5637" s="84">
        <v>3</v>
      </c>
      <c r="D5637" s="122">
        <v>1.3377231440738199E-2</v>
      </c>
      <c r="E5637" s="122">
        <v>1.2130748253088512</v>
      </c>
      <c r="F5637" s="84" t="s">
        <v>12069</v>
      </c>
      <c r="G5637" s="84" t="b">
        <v>0</v>
      </c>
      <c r="H5637" s="84" t="b">
        <v>0</v>
      </c>
      <c r="I5637" s="84" t="b">
        <v>0</v>
      </c>
      <c r="J5637" s="84" t="b">
        <v>0</v>
      </c>
      <c r="K5637" s="84" t="b">
        <v>0</v>
      </c>
      <c r="L5637" s="84" t="b">
        <v>0</v>
      </c>
    </row>
    <row r="5638" spans="1:12" x14ac:dyDescent="0.25">
      <c r="A5638" s="84" t="s">
        <v>15009</v>
      </c>
      <c r="B5638" s="84" t="s">
        <v>15010</v>
      </c>
      <c r="C5638" s="84">
        <v>3</v>
      </c>
      <c r="D5638" s="122">
        <v>1.3377231440738199E-2</v>
      </c>
      <c r="E5638" s="122">
        <v>1.5141048209728323</v>
      </c>
      <c r="F5638" s="84" t="s">
        <v>12069</v>
      </c>
      <c r="G5638" s="84" t="b">
        <v>0</v>
      </c>
      <c r="H5638" s="84" t="b">
        <v>0</v>
      </c>
      <c r="I5638" s="84" t="b">
        <v>0</v>
      </c>
      <c r="J5638" s="84" t="b">
        <v>0</v>
      </c>
      <c r="K5638" s="84" t="b">
        <v>0</v>
      </c>
      <c r="L5638" s="84" t="b">
        <v>0</v>
      </c>
    </row>
    <row r="5639" spans="1:12" x14ac:dyDescent="0.25">
      <c r="A5639" s="84" t="s">
        <v>15010</v>
      </c>
      <c r="B5639" s="84" t="s">
        <v>731</v>
      </c>
      <c r="C5639" s="84">
        <v>3</v>
      </c>
      <c r="D5639" s="122">
        <v>1.3377231440738199E-2</v>
      </c>
      <c r="E5639" s="122">
        <v>1.0369835662531699</v>
      </c>
      <c r="F5639" s="84" t="s">
        <v>12069</v>
      </c>
      <c r="G5639" s="84" t="b">
        <v>0</v>
      </c>
      <c r="H5639" s="84" t="b">
        <v>0</v>
      </c>
      <c r="I5639" s="84" t="b">
        <v>0</v>
      </c>
      <c r="J5639" s="84" t="b">
        <v>0</v>
      </c>
      <c r="K5639" s="84" t="b">
        <v>0</v>
      </c>
      <c r="L5639" s="84" t="b">
        <v>0</v>
      </c>
    </row>
    <row r="5640" spans="1:12" x14ac:dyDescent="0.25">
      <c r="A5640" s="84" t="s">
        <v>12350</v>
      </c>
      <c r="B5640" s="84" t="s">
        <v>12296</v>
      </c>
      <c r="C5640" s="84">
        <v>3</v>
      </c>
      <c r="D5640" s="122">
        <v>1.3377231440738199E-2</v>
      </c>
      <c r="E5640" s="122">
        <v>1.5141048209728323</v>
      </c>
      <c r="F5640" s="84" t="s">
        <v>12069</v>
      </c>
      <c r="G5640" s="84" t="b">
        <v>0</v>
      </c>
      <c r="H5640" s="84" t="b">
        <v>0</v>
      </c>
      <c r="I5640" s="84" t="b">
        <v>0</v>
      </c>
      <c r="J5640" s="84" t="b">
        <v>0</v>
      </c>
      <c r="K5640" s="84" t="b">
        <v>0</v>
      </c>
      <c r="L5640" s="84" t="b">
        <v>0</v>
      </c>
    </row>
    <row r="5641" spans="1:12" x14ac:dyDescent="0.25">
      <c r="A5641" s="84" t="s">
        <v>12296</v>
      </c>
      <c r="B5641" s="84" t="s">
        <v>15011</v>
      </c>
      <c r="C5641" s="84">
        <v>3</v>
      </c>
      <c r="D5641" s="122">
        <v>1.3377231440738199E-2</v>
      </c>
      <c r="E5641" s="122">
        <v>1.5141048209728323</v>
      </c>
      <c r="F5641" s="84" t="s">
        <v>12069</v>
      </c>
      <c r="G5641" s="84" t="b">
        <v>0</v>
      </c>
      <c r="H5641" s="84" t="b">
        <v>0</v>
      </c>
      <c r="I5641" s="84" t="b">
        <v>0</v>
      </c>
      <c r="J5641" s="84" t="b">
        <v>0</v>
      </c>
      <c r="K5641" s="84" t="b">
        <v>0</v>
      </c>
      <c r="L5641" s="84" t="b">
        <v>0</v>
      </c>
    </row>
    <row r="5642" spans="1:12" x14ac:dyDescent="0.25">
      <c r="A5642" s="84" t="s">
        <v>15011</v>
      </c>
      <c r="B5642" s="84" t="s">
        <v>15012</v>
      </c>
      <c r="C5642" s="84">
        <v>3</v>
      </c>
      <c r="D5642" s="122">
        <v>1.3377231440738199E-2</v>
      </c>
      <c r="E5642" s="122">
        <v>1.5141048209728323</v>
      </c>
      <c r="F5642" s="84" t="s">
        <v>12069</v>
      </c>
      <c r="G5642" s="84" t="b">
        <v>0</v>
      </c>
      <c r="H5642" s="84" t="b">
        <v>0</v>
      </c>
      <c r="I5642" s="84" t="b">
        <v>0</v>
      </c>
      <c r="J5642" s="84" t="b">
        <v>0</v>
      </c>
      <c r="K5642" s="84" t="b">
        <v>0</v>
      </c>
      <c r="L5642" s="84" t="b">
        <v>0</v>
      </c>
    </row>
    <row r="5643" spans="1:12" x14ac:dyDescent="0.25">
      <c r="A5643" s="84" t="s">
        <v>15012</v>
      </c>
      <c r="B5643" s="84" t="s">
        <v>14395</v>
      </c>
      <c r="C5643" s="84">
        <v>3</v>
      </c>
      <c r="D5643" s="122">
        <v>1.3377231440738199E-2</v>
      </c>
      <c r="E5643" s="122">
        <v>1.5141048209728323</v>
      </c>
      <c r="F5643" s="84" t="s">
        <v>12069</v>
      </c>
      <c r="G5643" s="84" t="b">
        <v>0</v>
      </c>
      <c r="H5643" s="84" t="b">
        <v>0</v>
      </c>
      <c r="I5643" s="84" t="b">
        <v>0</v>
      </c>
      <c r="J5643" s="84" t="b">
        <v>0</v>
      </c>
      <c r="K5643" s="84" t="b">
        <v>0</v>
      </c>
      <c r="L5643" s="84" t="b">
        <v>0</v>
      </c>
    </row>
    <row r="5644" spans="1:12" x14ac:dyDescent="0.25">
      <c r="A5644" s="84" t="s">
        <v>14395</v>
      </c>
      <c r="B5644" s="84" t="s">
        <v>14627</v>
      </c>
      <c r="C5644" s="84">
        <v>3</v>
      </c>
      <c r="D5644" s="122">
        <v>1.3377231440738199E-2</v>
      </c>
      <c r="E5644" s="122">
        <v>1.5141048209728323</v>
      </c>
      <c r="F5644" s="84" t="s">
        <v>12069</v>
      </c>
      <c r="G5644" s="84" t="b">
        <v>0</v>
      </c>
      <c r="H5644" s="84" t="b">
        <v>0</v>
      </c>
      <c r="I5644" s="84" t="b">
        <v>0</v>
      </c>
      <c r="J5644" s="84" t="b">
        <v>0</v>
      </c>
      <c r="K5644" s="84" t="b">
        <v>0</v>
      </c>
      <c r="L5644" s="84" t="b">
        <v>0</v>
      </c>
    </row>
    <row r="5645" spans="1:12" x14ac:dyDescent="0.25">
      <c r="A5645" s="84" t="s">
        <v>14627</v>
      </c>
      <c r="B5645" s="84" t="s">
        <v>731</v>
      </c>
      <c r="C5645" s="84">
        <v>3</v>
      </c>
      <c r="D5645" s="122">
        <v>1.3377231440738199E-2</v>
      </c>
      <c r="E5645" s="122">
        <v>1.0369835662531699</v>
      </c>
      <c r="F5645" s="84" t="s">
        <v>12069</v>
      </c>
      <c r="G5645" s="84" t="b">
        <v>0</v>
      </c>
      <c r="H5645" s="84" t="b">
        <v>0</v>
      </c>
      <c r="I5645" s="84" t="b">
        <v>0</v>
      </c>
      <c r="J5645" s="84" t="b">
        <v>0</v>
      </c>
      <c r="K5645" s="84" t="b">
        <v>0</v>
      </c>
      <c r="L5645" s="84" t="b">
        <v>0</v>
      </c>
    </row>
    <row r="5646" spans="1:12" x14ac:dyDescent="0.25">
      <c r="A5646" s="84" t="s">
        <v>408</v>
      </c>
      <c r="B5646" s="84" t="s">
        <v>14350</v>
      </c>
      <c r="C5646" s="84">
        <v>2</v>
      </c>
      <c r="D5646" s="122">
        <v>1.2209579696735397E-2</v>
      </c>
      <c r="E5646" s="122">
        <v>1.2922560713564759</v>
      </c>
      <c r="F5646" s="84" t="s">
        <v>12069</v>
      </c>
      <c r="G5646" s="84" t="b">
        <v>0</v>
      </c>
      <c r="H5646" s="84" t="b">
        <v>0</v>
      </c>
      <c r="I5646" s="84" t="b">
        <v>0</v>
      </c>
      <c r="J5646" s="84" t="b">
        <v>0</v>
      </c>
      <c r="K5646" s="84" t="b">
        <v>0</v>
      </c>
      <c r="L5646" s="84" t="b">
        <v>0</v>
      </c>
    </row>
    <row r="5647" spans="1:12" x14ac:dyDescent="0.25">
      <c r="A5647" s="84" t="s">
        <v>408</v>
      </c>
      <c r="B5647" s="84" t="s">
        <v>12350</v>
      </c>
      <c r="C5647" s="84">
        <v>2</v>
      </c>
      <c r="D5647" s="122">
        <v>1.2209579696735397E-2</v>
      </c>
      <c r="E5647" s="122">
        <v>1.2922560713564759</v>
      </c>
      <c r="F5647" s="84" t="s">
        <v>12069</v>
      </c>
      <c r="G5647" s="84" t="b">
        <v>0</v>
      </c>
      <c r="H5647" s="84" t="b">
        <v>0</v>
      </c>
      <c r="I5647" s="84" t="b">
        <v>0</v>
      </c>
      <c r="J5647" s="84" t="b">
        <v>0</v>
      </c>
      <c r="K5647" s="84" t="b">
        <v>0</v>
      </c>
      <c r="L5647" s="84" t="b">
        <v>0</v>
      </c>
    </row>
    <row r="5648" spans="1:12" x14ac:dyDescent="0.25">
      <c r="A5648" s="84" t="s">
        <v>14210</v>
      </c>
      <c r="B5648" s="84" t="s">
        <v>14938</v>
      </c>
      <c r="C5648" s="84">
        <v>2</v>
      </c>
      <c r="D5648" s="122">
        <v>1.2209579696735397E-2</v>
      </c>
      <c r="E5648" s="122">
        <v>1.6901960800285136</v>
      </c>
      <c r="F5648" s="84" t="s">
        <v>12069</v>
      </c>
      <c r="G5648" s="84" t="b">
        <v>0</v>
      </c>
      <c r="H5648" s="84" t="b">
        <v>0</v>
      </c>
      <c r="I5648" s="84" t="b">
        <v>0</v>
      </c>
      <c r="J5648" s="84" t="b">
        <v>0</v>
      </c>
      <c r="K5648" s="84" t="b">
        <v>0</v>
      </c>
      <c r="L5648" s="84" t="b">
        <v>0</v>
      </c>
    </row>
    <row r="5649" spans="1:12" x14ac:dyDescent="0.25">
      <c r="A5649" s="84" t="s">
        <v>14938</v>
      </c>
      <c r="B5649" s="84" t="s">
        <v>14241</v>
      </c>
      <c r="C5649" s="84">
        <v>2</v>
      </c>
      <c r="D5649" s="122">
        <v>1.2209579696735397E-2</v>
      </c>
      <c r="E5649" s="122">
        <v>1.6901960800285136</v>
      </c>
      <c r="F5649" s="84" t="s">
        <v>12069</v>
      </c>
      <c r="G5649" s="84" t="b">
        <v>0</v>
      </c>
      <c r="H5649" s="84" t="b">
        <v>0</v>
      </c>
      <c r="I5649" s="84" t="b">
        <v>0</v>
      </c>
      <c r="J5649" s="84" t="b">
        <v>0</v>
      </c>
      <c r="K5649" s="84" t="b">
        <v>0</v>
      </c>
      <c r="L5649" s="84" t="b">
        <v>0</v>
      </c>
    </row>
    <row r="5650" spans="1:12" x14ac:dyDescent="0.25">
      <c r="A5650" s="84" t="s">
        <v>14241</v>
      </c>
      <c r="B5650" s="84" t="s">
        <v>15695</v>
      </c>
      <c r="C5650" s="84">
        <v>2</v>
      </c>
      <c r="D5650" s="122">
        <v>1.2209579696735397E-2</v>
      </c>
      <c r="E5650" s="122">
        <v>1.6901960800285136</v>
      </c>
      <c r="F5650" s="84" t="s">
        <v>12069</v>
      </c>
      <c r="G5650" s="84" t="b">
        <v>0</v>
      </c>
      <c r="H5650" s="84" t="b">
        <v>0</v>
      </c>
      <c r="I5650" s="84" t="b">
        <v>0</v>
      </c>
      <c r="J5650" s="84" t="b">
        <v>0</v>
      </c>
      <c r="K5650" s="84" t="b">
        <v>0</v>
      </c>
      <c r="L5650" s="84" t="b">
        <v>0</v>
      </c>
    </row>
    <row r="5651" spans="1:12" x14ac:dyDescent="0.25">
      <c r="A5651" s="84" t="s">
        <v>15695</v>
      </c>
      <c r="B5651" s="84" t="s">
        <v>14416</v>
      </c>
      <c r="C5651" s="84">
        <v>2</v>
      </c>
      <c r="D5651" s="122">
        <v>1.2209579696735397E-2</v>
      </c>
      <c r="E5651" s="122">
        <v>1.6901960800285136</v>
      </c>
      <c r="F5651" s="84" t="s">
        <v>12069</v>
      </c>
      <c r="G5651" s="84" t="b">
        <v>0</v>
      </c>
      <c r="H5651" s="84" t="b">
        <v>0</v>
      </c>
      <c r="I5651" s="84" t="b">
        <v>0</v>
      </c>
      <c r="J5651" s="84" t="b">
        <v>0</v>
      </c>
      <c r="K5651" s="84" t="b">
        <v>0</v>
      </c>
      <c r="L5651" s="84" t="b">
        <v>0</v>
      </c>
    </row>
    <row r="5652" spans="1:12" x14ac:dyDescent="0.25">
      <c r="A5652" s="84" t="s">
        <v>14416</v>
      </c>
      <c r="B5652" s="84" t="s">
        <v>15696</v>
      </c>
      <c r="C5652" s="84">
        <v>2</v>
      </c>
      <c r="D5652" s="122">
        <v>1.2209579696735397E-2</v>
      </c>
      <c r="E5652" s="122">
        <v>1.6901960800285136</v>
      </c>
      <c r="F5652" s="84" t="s">
        <v>12069</v>
      </c>
      <c r="G5652" s="84" t="b">
        <v>0</v>
      </c>
      <c r="H5652" s="84" t="b">
        <v>0</v>
      </c>
      <c r="I5652" s="84" t="b">
        <v>0</v>
      </c>
      <c r="J5652" s="84" t="b">
        <v>0</v>
      </c>
      <c r="K5652" s="84" t="b">
        <v>0</v>
      </c>
      <c r="L5652" s="84" t="b">
        <v>0</v>
      </c>
    </row>
    <row r="5653" spans="1:12" x14ac:dyDescent="0.25">
      <c r="A5653" s="84" t="s">
        <v>15696</v>
      </c>
      <c r="B5653" s="84" t="s">
        <v>14233</v>
      </c>
      <c r="C5653" s="84">
        <v>2</v>
      </c>
      <c r="D5653" s="122">
        <v>1.2209579696735397E-2</v>
      </c>
      <c r="E5653" s="122">
        <v>1.6901960800285136</v>
      </c>
      <c r="F5653" s="84" t="s">
        <v>12069</v>
      </c>
      <c r="G5653" s="84" t="b">
        <v>0</v>
      </c>
      <c r="H5653" s="84" t="b">
        <v>0</v>
      </c>
      <c r="I5653" s="84" t="b">
        <v>0</v>
      </c>
      <c r="J5653" s="84" t="b">
        <v>0</v>
      </c>
      <c r="K5653" s="84" t="b">
        <v>0</v>
      </c>
      <c r="L5653" s="84" t="b">
        <v>0</v>
      </c>
    </row>
    <row r="5654" spans="1:12" x14ac:dyDescent="0.25">
      <c r="A5654" s="84" t="s">
        <v>14233</v>
      </c>
      <c r="B5654" s="84" t="s">
        <v>14267</v>
      </c>
      <c r="C5654" s="84">
        <v>2</v>
      </c>
      <c r="D5654" s="122">
        <v>1.2209579696735397E-2</v>
      </c>
      <c r="E5654" s="122">
        <v>1.6901960800285136</v>
      </c>
      <c r="F5654" s="84" t="s">
        <v>12069</v>
      </c>
      <c r="G5654" s="84" t="b">
        <v>0</v>
      </c>
      <c r="H5654" s="84" t="b">
        <v>0</v>
      </c>
      <c r="I5654" s="84" t="b">
        <v>0</v>
      </c>
      <c r="J5654" s="84" t="b">
        <v>0</v>
      </c>
      <c r="K5654" s="84" t="b">
        <v>0</v>
      </c>
      <c r="L5654" s="84" t="b">
        <v>0</v>
      </c>
    </row>
    <row r="5655" spans="1:12" x14ac:dyDescent="0.25">
      <c r="A5655" s="84" t="s">
        <v>14267</v>
      </c>
      <c r="B5655" s="84" t="s">
        <v>14227</v>
      </c>
      <c r="C5655" s="84">
        <v>2</v>
      </c>
      <c r="D5655" s="122">
        <v>1.2209579696735397E-2</v>
      </c>
      <c r="E5655" s="122">
        <v>1.6901960800285136</v>
      </c>
      <c r="F5655" s="84" t="s">
        <v>12069</v>
      </c>
      <c r="G5655" s="84" t="b">
        <v>0</v>
      </c>
      <c r="H5655" s="84" t="b">
        <v>0</v>
      </c>
      <c r="I5655" s="84" t="b">
        <v>0</v>
      </c>
      <c r="J5655" s="84" t="b">
        <v>0</v>
      </c>
      <c r="K5655" s="84" t="b">
        <v>0</v>
      </c>
      <c r="L5655" s="84" t="b">
        <v>0</v>
      </c>
    </row>
    <row r="5656" spans="1:12" x14ac:dyDescent="0.25">
      <c r="A5656" s="84" t="s">
        <v>14227</v>
      </c>
      <c r="B5656" s="84" t="s">
        <v>14411</v>
      </c>
      <c r="C5656" s="84">
        <v>2</v>
      </c>
      <c r="D5656" s="122">
        <v>1.2209579696735397E-2</v>
      </c>
      <c r="E5656" s="122">
        <v>1.6901960800285136</v>
      </c>
      <c r="F5656" s="84" t="s">
        <v>12069</v>
      </c>
      <c r="G5656" s="84" t="b">
        <v>0</v>
      </c>
      <c r="H5656" s="84" t="b">
        <v>0</v>
      </c>
      <c r="I5656" s="84" t="b">
        <v>0</v>
      </c>
      <c r="J5656" s="84" t="b">
        <v>0</v>
      </c>
      <c r="K5656" s="84" t="b">
        <v>0</v>
      </c>
      <c r="L5656" s="84" t="b">
        <v>0</v>
      </c>
    </row>
    <row r="5657" spans="1:12" x14ac:dyDescent="0.25">
      <c r="A5657" s="84" t="s">
        <v>14411</v>
      </c>
      <c r="B5657" s="84" t="s">
        <v>14412</v>
      </c>
      <c r="C5657" s="84">
        <v>2</v>
      </c>
      <c r="D5657" s="122">
        <v>1.2209579696735397E-2</v>
      </c>
      <c r="E5657" s="122">
        <v>1.6901960800285136</v>
      </c>
      <c r="F5657" s="84" t="s">
        <v>12069</v>
      </c>
      <c r="G5657" s="84" t="b">
        <v>0</v>
      </c>
      <c r="H5657" s="84" t="b">
        <v>0</v>
      </c>
      <c r="I5657" s="84" t="b">
        <v>0</v>
      </c>
      <c r="J5657" s="84" t="b">
        <v>0</v>
      </c>
      <c r="K5657" s="84" t="b">
        <v>0</v>
      </c>
      <c r="L5657" s="84" t="b">
        <v>0</v>
      </c>
    </row>
    <row r="5658" spans="1:12" x14ac:dyDescent="0.25">
      <c r="A5658" s="84" t="s">
        <v>14412</v>
      </c>
      <c r="B5658" s="84" t="s">
        <v>731</v>
      </c>
      <c r="C5658" s="84">
        <v>2</v>
      </c>
      <c r="D5658" s="122">
        <v>1.2209579696735397E-2</v>
      </c>
      <c r="E5658" s="122">
        <v>1.0369835662531699</v>
      </c>
      <c r="F5658" s="84" t="s">
        <v>12069</v>
      </c>
      <c r="G5658" s="84" t="b">
        <v>0</v>
      </c>
      <c r="H5658" s="84" t="b">
        <v>0</v>
      </c>
      <c r="I5658" s="84" t="b">
        <v>0</v>
      </c>
      <c r="J5658" s="84" t="b">
        <v>0</v>
      </c>
      <c r="K5658" s="84" t="b">
        <v>0</v>
      </c>
      <c r="L5658" s="84" t="b">
        <v>0</v>
      </c>
    </row>
    <row r="5659" spans="1:12" x14ac:dyDescent="0.25">
      <c r="A5659" s="84" t="s">
        <v>14615</v>
      </c>
      <c r="B5659" s="84" t="s">
        <v>12296</v>
      </c>
      <c r="C5659" s="84">
        <v>2</v>
      </c>
      <c r="D5659" s="122">
        <v>0</v>
      </c>
      <c r="E5659" s="122">
        <v>1.0211892990699381</v>
      </c>
      <c r="F5659" s="84" t="s">
        <v>12070</v>
      </c>
      <c r="G5659" s="84" t="b">
        <v>0</v>
      </c>
      <c r="H5659" s="84" t="b">
        <v>0</v>
      </c>
      <c r="I5659" s="84" t="b">
        <v>0</v>
      </c>
      <c r="J5659" s="84" t="b">
        <v>0</v>
      </c>
      <c r="K5659" s="84" t="b">
        <v>0</v>
      </c>
      <c r="L5659" s="84" t="b">
        <v>0</v>
      </c>
    </row>
    <row r="5660" spans="1:12" x14ac:dyDescent="0.25">
      <c r="A5660" s="84" t="s">
        <v>12296</v>
      </c>
      <c r="B5660" s="84" t="s">
        <v>849</v>
      </c>
      <c r="C5660" s="84">
        <v>2</v>
      </c>
      <c r="D5660" s="122">
        <v>0</v>
      </c>
      <c r="E5660" s="122">
        <v>1.0211892990699381</v>
      </c>
      <c r="F5660" s="84" t="s">
        <v>12070</v>
      </c>
      <c r="G5660" s="84" t="b">
        <v>0</v>
      </c>
      <c r="H5660" s="84" t="b">
        <v>0</v>
      </c>
      <c r="I5660" s="84" t="b">
        <v>0</v>
      </c>
      <c r="J5660" s="84" t="b">
        <v>0</v>
      </c>
      <c r="K5660" s="84" t="b">
        <v>0</v>
      </c>
      <c r="L5660" s="84" t="b">
        <v>0</v>
      </c>
    </row>
    <row r="5661" spans="1:12" x14ac:dyDescent="0.25">
      <c r="A5661" s="84" t="s">
        <v>849</v>
      </c>
      <c r="B5661" s="84" t="s">
        <v>12376</v>
      </c>
      <c r="C5661" s="84">
        <v>2</v>
      </c>
      <c r="D5661" s="122">
        <v>0</v>
      </c>
      <c r="E5661" s="122">
        <v>1.0211892990699381</v>
      </c>
      <c r="F5661" s="84" t="s">
        <v>12070</v>
      </c>
      <c r="G5661" s="84" t="b">
        <v>0</v>
      </c>
      <c r="H5661" s="84" t="b">
        <v>0</v>
      </c>
      <c r="I5661" s="84" t="b">
        <v>0</v>
      </c>
      <c r="J5661" s="84" t="b">
        <v>0</v>
      </c>
      <c r="K5661" s="84" t="b">
        <v>0</v>
      </c>
      <c r="L5661" s="84" t="b">
        <v>0</v>
      </c>
    </row>
    <row r="5662" spans="1:12" x14ac:dyDescent="0.25">
      <c r="A5662" s="84" t="s">
        <v>12376</v>
      </c>
      <c r="B5662" s="84" t="s">
        <v>12377</v>
      </c>
      <c r="C5662" s="84">
        <v>2</v>
      </c>
      <c r="D5662" s="122">
        <v>0</v>
      </c>
      <c r="E5662" s="122">
        <v>1.0211892990699381</v>
      </c>
      <c r="F5662" s="84" t="s">
        <v>12070</v>
      </c>
      <c r="G5662" s="84" t="b">
        <v>0</v>
      </c>
      <c r="H5662" s="84" t="b">
        <v>0</v>
      </c>
      <c r="I5662" s="84" t="b">
        <v>0</v>
      </c>
      <c r="J5662" s="84" t="b">
        <v>0</v>
      </c>
      <c r="K5662" s="84" t="b">
        <v>0</v>
      </c>
      <c r="L5662" s="84" t="b">
        <v>0</v>
      </c>
    </row>
    <row r="5663" spans="1:12" x14ac:dyDescent="0.25">
      <c r="A5663" s="84" t="s">
        <v>12377</v>
      </c>
      <c r="B5663" s="84" t="s">
        <v>14357</v>
      </c>
      <c r="C5663" s="84">
        <v>2</v>
      </c>
      <c r="D5663" s="122">
        <v>0</v>
      </c>
      <c r="E5663" s="122">
        <v>1.0211892990699381</v>
      </c>
      <c r="F5663" s="84" t="s">
        <v>12070</v>
      </c>
      <c r="G5663" s="84" t="b">
        <v>0</v>
      </c>
      <c r="H5663" s="84" t="b">
        <v>0</v>
      </c>
      <c r="I5663" s="84" t="b">
        <v>0</v>
      </c>
      <c r="J5663" s="84" t="b">
        <v>0</v>
      </c>
      <c r="K5663" s="84" t="b">
        <v>0</v>
      </c>
      <c r="L5663" s="84" t="b">
        <v>0</v>
      </c>
    </row>
    <row r="5664" spans="1:12" x14ac:dyDescent="0.25">
      <c r="A5664" s="84" t="s">
        <v>14357</v>
      </c>
      <c r="B5664" s="84" t="s">
        <v>731</v>
      </c>
      <c r="C5664" s="84">
        <v>2</v>
      </c>
      <c r="D5664" s="122">
        <v>0</v>
      </c>
      <c r="E5664" s="122">
        <v>1.0211892990699381</v>
      </c>
      <c r="F5664" s="84" t="s">
        <v>12070</v>
      </c>
      <c r="G5664" s="84" t="b">
        <v>0</v>
      </c>
      <c r="H5664" s="84" t="b">
        <v>0</v>
      </c>
      <c r="I5664" s="84" t="b">
        <v>0</v>
      </c>
      <c r="J5664" s="84" t="b">
        <v>0</v>
      </c>
      <c r="K5664" s="84" t="b">
        <v>0</v>
      </c>
      <c r="L5664" s="84" t="b">
        <v>0</v>
      </c>
    </row>
    <row r="5665" spans="1:12" x14ac:dyDescent="0.25">
      <c r="A5665" s="84" t="s">
        <v>731</v>
      </c>
      <c r="B5665" s="84" t="s">
        <v>14599</v>
      </c>
      <c r="C5665" s="84">
        <v>2</v>
      </c>
      <c r="D5665" s="122">
        <v>0</v>
      </c>
      <c r="E5665" s="122">
        <v>1.0211892990699381</v>
      </c>
      <c r="F5665" s="84" t="s">
        <v>12070</v>
      </c>
      <c r="G5665" s="84" t="b">
        <v>0</v>
      </c>
      <c r="H5665" s="84" t="b">
        <v>0</v>
      </c>
      <c r="I5665" s="84" t="b">
        <v>0</v>
      </c>
      <c r="J5665" s="84" t="b">
        <v>0</v>
      </c>
      <c r="K5665" s="84" t="b">
        <v>0</v>
      </c>
      <c r="L5665" s="84" t="b">
        <v>0</v>
      </c>
    </row>
    <row r="5666" spans="1:12" x14ac:dyDescent="0.25">
      <c r="A5666" s="84" t="s">
        <v>14599</v>
      </c>
      <c r="B5666" s="84" t="s">
        <v>14433</v>
      </c>
      <c r="C5666" s="84">
        <v>2</v>
      </c>
      <c r="D5666" s="122">
        <v>0</v>
      </c>
      <c r="E5666" s="122">
        <v>1.0211892990699381</v>
      </c>
      <c r="F5666" s="84" t="s">
        <v>12070</v>
      </c>
      <c r="G5666" s="84" t="b">
        <v>0</v>
      </c>
      <c r="H5666" s="84" t="b">
        <v>0</v>
      </c>
      <c r="I5666" s="84" t="b">
        <v>0</v>
      </c>
      <c r="J5666" s="84" t="b">
        <v>0</v>
      </c>
      <c r="K5666" s="84" t="b">
        <v>0</v>
      </c>
      <c r="L5666" s="84" t="b">
        <v>0</v>
      </c>
    </row>
    <row r="5667" spans="1:12" x14ac:dyDescent="0.25">
      <c r="A5667" s="84" t="s">
        <v>14433</v>
      </c>
      <c r="B5667" s="84" t="s">
        <v>14607</v>
      </c>
      <c r="C5667" s="84">
        <v>2</v>
      </c>
      <c r="D5667" s="122">
        <v>0</v>
      </c>
      <c r="E5667" s="122">
        <v>1.0211892990699381</v>
      </c>
      <c r="F5667" s="84" t="s">
        <v>12070</v>
      </c>
      <c r="G5667" s="84" t="b">
        <v>0</v>
      </c>
      <c r="H5667" s="84" t="b">
        <v>0</v>
      </c>
      <c r="I5667" s="84" t="b">
        <v>0</v>
      </c>
      <c r="J5667" s="84" t="b">
        <v>0</v>
      </c>
      <c r="K5667" s="84" t="b">
        <v>0</v>
      </c>
      <c r="L5667" s="84" t="b">
        <v>0</v>
      </c>
    </row>
    <row r="5668" spans="1:12" x14ac:dyDescent="0.25">
      <c r="A5668" s="84" t="s">
        <v>14607</v>
      </c>
      <c r="B5668" s="84" t="s">
        <v>848</v>
      </c>
      <c r="C5668" s="84">
        <v>2</v>
      </c>
      <c r="D5668" s="122">
        <v>0</v>
      </c>
      <c r="E5668" s="122">
        <v>1.0211892990699381</v>
      </c>
      <c r="F5668" s="84" t="s">
        <v>12070</v>
      </c>
      <c r="G5668" s="84" t="b">
        <v>0</v>
      </c>
      <c r="H5668" s="84" t="b">
        <v>0</v>
      </c>
      <c r="I5668" s="84" t="b">
        <v>0</v>
      </c>
      <c r="J5668" s="84" t="b">
        <v>0</v>
      </c>
      <c r="K5668" s="84" t="b">
        <v>0</v>
      </c>
      <c r="L5668" s="84" t="b">
        <v>0</v>
      </c>
    </row>
    <row r="5669" spans="1:12" x14ac:dyDescent="0.25">
      <c r="A5669" s="84" t="s">
        <v>15701</v>
      </c>
      <c r="B5669" s="84" t="s">
        <v>14724</v>
      </c>
      <c r="C5669" s="84">
        <v>2</v>
      </c>
      <c r="D5669" s="122">
        <v>7.4328393991106466E-3</v>
      </c>
      <c r="E5669" s="122">
        <v>1.5854607295085006</v>
      </c>
      <c r="F5669" s="84" t="s">
        <v>12071</v>
      </c>
      <c r="G5669" s="84" t="b">
        <v>0</v>
      </c>
      <c r="H5669" s="84" t="b">
        <v>0</v>
      </c>
      <c r="I5669" s="84" t="b">
        <v>0</v>
      </c>
      <c r="J5669" s="84" t="b">
        <v>0</v>
      </c>
      <c r="K5669" s="84" t="b">
        <v>0</v>
      </c>
      <c r="L5669" s="84" t="b">
        <v>0</v>
      </c>
    </row>
    <row r="5670" spans="1:12" x14ac:dyDescent="0.25">
      <c r="A5670" s="84" t="s">
        <v>14724</v>
      </c>
      <c r="B5670" s="84" t="s">
        <v>14256</v>
      </c>
      <c r="C5670" s="84">
        <v>2</v>
      </c>
      <c r="D5670" s="122">
        <v>7.4328393991106466E-3</v>
      </c>
      <c r="E5670" s="122">
        <v>1.4093694704528195</v>
      </c>
      <c r="F5670" s="84" t="s">
        <v>12071</v>
      </c>
      <c r="G5670" s="84" t="b">
        <v>0</v>
      </c>
      <c r="H5670" s="84" t="b">
        <v>0</v>
      </c>
      <c r="I5670" s="84" t="b">
        <v>0</v>
      </c>
      <c r="J5670" s="84" t="b">
        <v>0</v>
      </c>
      <c r="K5670" s="84" t="b">
        <v>0</v>
      </c>
      <c r="L5670" s="84" t="b">
        <v>0</v>
      </c>
    </row>
    <row r="5671" spans="1:12" x14ac:dyDescent="0.25">
      <c r="A5671" s="84" t="s">
        <v>14256</v>
      </c>
      <c r="B5671" s="84" t="s">
        <v>824</v>
      </c>
      <c r="C5671" s="84">
        <v>2</v>
      </c>
      <c r="D5671" s="122">
        <v>7.4328393991106466E-3</v>
      </c>
      <c r="E5671" s="122">
        <v>1.4093694704528195</v>
      </c>
      <c r="F5671" s="84" t="s">
        <v>12071</v>
      </c>
      <c r="G5671" s="84" t="b">
        <v>0</v>
      </c>
      <c r="H5671" s="84" t="b">
        <v>0</v>
      </c>
      <c r="I5671" s="84" t="b">
        <v>0</v>
      </c>
      <c r="J5671" s="84" t="b">
        <v>0</v>
      </c>
      <c r="K5671" s="84" t="b">
        <v>0</v>
      </c>
      <c r="L5671" s="84" t="b">
        <v>0</v>
      </c>
    </row>
    <row r="5672" spans="1:12" x14ac:dyDescent="0.25">
      <c r="A5672" s="84" t="s">
        <v>824</v>
      </c>
      <c r="B5672" s="84" t="s">
        <v>15702</v>
      </c>
      <c r="C5672" s="84">
        <v>2</v>
      </c>
      <c r="D5672" s="122">
        <v>7.4328393991106466E-3</v>
      </c>
      <c r="E5672" s="122">
        <v>1.5854607295085006</v>
      </c>
      <c r="F5672" s="84" t="s">
        <v>12071</v>
      </c>
      <c r="G5672" s="84" t="b">
        <v>0</v>
      </c>
      <c r="H5672" s="84" t="b">
        <v>0</v>
      </c>
      <c r="I5672" s="84" t="b">
        <v>0</v>
      </c>
      <c r="J5672" s="84" t="b">
        <v>0</v>
      </c>
      <c r="K5672" s="84" t="b">
        <v>0</v>
      </c>
      <c r="L5672" s="84" t="b">
        <v>0</v>
      </c>
    </row>
    <row r="5673" spans="1:12" x14ac:dyDescent="0.25">
      <c r="A5673" s="84" t="s">
        <v>15702</v>
      </c>
      <c r="B5673" s="84" t="s">
        <v>14370</v>
      </c>
      <c r="C5673" s="84">
        <v>2</v>
      </c>
      <c r="D5673" s="122">
        <v>7.4328393991106466E-3</v>
      </c>
      <c r="E5673" s="122">
        <v>1.5854607295085006</v>
      </c>
      <c r="F5673" s="84" t="s">
        <v>12071</v>
      </c>
      <c r="G5673" s="84" t="b">
        <v>0</v>
      </c>
      <c r="H5673" s="84" t="b">
        <v>0</v>
      </c>
      <c r="I5673" s="84" t="b">
        <v>0</v>
      </c>
      <c r="J5673" s="84" t="b">
        <v>0</v>
      </c>
      <c r="K5673" s="84" t="b">
        <v>0</v>
      </c>
      <c r="L5673" s="84" t="b">
        <v>0</v>
      </c>
    </row>
    <row r="5674" spans="1:12" x14ac:dyDescent="0.25">
      <c r="A5674" s="84" t="s">
        <v>14370</v>
      </c>
      <c r="B5674" s="84" t="s">
        <v>15703</v>
      </c>
      <c r="C5674" s="84">
        <v>2</v>
      </c>
      <c r="D5674" s="122">
        <v>7.4328393991106466E-3</v>
      </c>
      <c r="E5674" s="122">
        <v>1.5854607295085006</v>
      </c>
      <c r="F5674" s="84" t="s">
        <v>12071</v>
      </c>
      <c r="G5674" s="84" t="b">
        <v>0</v>
      </c>
      <c r="H5674" s="84" t="b">
        <v>0</v>
      </c>
      <c r="I5674" s="84" t="b">
        <v>0</v>
      </c>
      <c r="J5674" s="84" t="b">
        <v>0</v>
      </c>
      <c r="K5674" s="84" t="b">
        <v>0</v>
      </c>
      <c r="L5674" s="84" t="b">
        <v>0</v>
      </c>
    </row>
    <row r="5675" spans="1:12" x14ac:dyDescent="0.25">
      <c r="A5675" s="84" t="s">
        <v>15703</v>
      </c>
      <c r="B5675" s="84" t="s">
        <v>15704</v>
      </c>
      <c r="C5675" s="84">
        <v>2</v>
      </c>
      <c r="D5675" s="122">
        <v>7.4328393991106466E-3</v>
      </c>
      <c r="E5675" s="122">
        <v>1.5854607295085006</v>
      </c>
      <c r="F5675" s="84" t="s">
        <v>12071</v>
      </c>
      <c r="G5675" s="84" t="b">
        <v>0</v>
      </c>
      <c r="H5675" s="84" t="b">
        <v>0</v>
      </c>
      <c r="I5675" s="84" t="b">
        <v>0</v>
      </c>
      <c r="J5675" s="84" t="b">
        <v>0</v>
      </c>
      <c r="K5675" s="84" t="b">
        <v>0</v>
      </c>
      <c r="L5675" s="84" t="b">
        <v>0</v>
      </c>
    </row>
    <row r="5676" spans="1:12" x14ac:dyDescent="0.25">
      <c r="A5676" s="84" t="s">
        <v>15704</v>
      </c>
      <c r="B5676" s="84" t="s">
        <v>14209</v>
      </c>
      <c r="C5676" s="84">
        <v>2</v>
      </c>
      <c r="D5676" s="122">
        <v>7.4328393991106466E-3</v>
      </c>
      <c r="E5676" s="122">
        <v>1.1875207208364631</v>
      </c>
      <c r="F5676" s="84" t="s">
        <v>12071</v>
      </c>
      <c r="G5676" s="84" t="b">
        <v>0</v>
      </c>
      <c r="H5676" s="84" t="b">
        <v>0</v>
      </c>
      <c r="I5676" s="84" t="b">
        <v>0</v>
      </c>
      <c r="J5676" s="84" t="b">
        <v>0</v>
      </c>
      <c r="K5676" s="84" t="b">
        <v>0</v>
      </c>
      <c r="L5676" s="84" t="b">
        <v>0</v>
      </c>
    </row>
    <row r="5677" spans="1:12" x14ac:dyDescent="0.25">
      <c r="A5677" s="84" t="s">
        <v>14209</v>
      </c>
      <c r="B5677" s="84" t="s">
        <v>268</v>
      </c>
      <c r="C5677" s="84">
        <v>2</v>
      </c>
      <c r="D5677" s="122">
        <v>7.4328393991106466E-3</v>
      </c>
      <c r="E5677" s="122">
        <v>1.1875207208364631</v>
      </c>
      <c r="F5677" s="84" t="s">
        <v>12071</v>
      </c>
      <c r="G5677" s="84" t="b">
        <v>0</v>
      </c>
      <c r="H5677" s="84" t="b">
        <v>0</v>
      </c>
      <c r="I5677" s="84" t="b">
        <v>0</v>
      </c>
      <c r="J5677" s="84" t="b">
        <v>0</v>
      </c>
      <c r="K5677" s="84" t="b">
        <v>0</v>
      </c>
      <c r="L5677" s="84" t="b">
        <v>0</v>
      </c>
    </row>
    <row r="5678" spans="1:12" x14ac:dyDescent="0.25">
      <c r="A5678" s="84" t="s">
        <v>268</v>
      </c>
      <c r="B5678" s="84" t="s">
        <v>14704</v>
      </c>
      <c r="C5678" s="84">
        <v>2</v>
      </c>
      <c r="D5678" s="122">
        <v>7.4328393991106466E-3</v>
      </c>
      <c r="E5678" s="122">
        <v>1.4093694704528195</v>
      </c>
      <c r="F5678" s="84" t="s">
        <v>12071</v>
      </c>
      <c r="G5678" s="84" t="b">
        <v>0</v>
      </c>
      <c r="H5678" s="84" t="b">
        <v>0</v>
      </c>
      <c r="I5678" s="84" t="b">
        <v>0</v>
      </c>
      <c r="J5678" s="84" t="b">
        <v>0</v>
      </c>
      <c r="K5678" s="84" t="b">
        <v>0</v>
      </c>
      <c r="L5678" s="84" t="b">
        <v>0</v>
      </c>
    </row>
    <row r="5679" spans="1:12" x14ac:dyDescent="0.25">
      <c r="A5679" s="84" t="s">
        <v>14704</v>
      </c>
      <c r="B5679" s="84" t="s">
        <v>15705</v>
      </c>
      <c r="C5679" s="84">
        <v>2</v>
      </c>
      <c r="D5679" s="122">
        <v>7.4328393991106466E-3</v>
      </c>
      <c r="E5679" s="122">
        <v>1.5854607295085006</v>
      </c>
      <c r="F5679" s="84" t="s">
        <v>12071</v>
      </c>
      <c r="G5679" s="84" t="b">
        <v>0</v>
      </c>
      <c r="H5679" s="84" t="b">
        <v>0</v>
      </c>
      <c r="I5679" s="84" t="b">
        <v>0</v>
      </c>
      <c r="J5679" s="84" t="b">
        <v>0</v>
      </c>
      <c r="K5679" s="84" t="b">
        <v>0</v>
      </c>
      <c r="L5679" s="84" t="b">
        <v>0</v>
      </c>
    </row>
    <row r="5680" spans="1:12" x14ac:dyDescent="0.25">
      <c r="A5680" s="84" t="s">
        <v>15705</v>
      </c>
      <c r="B5680" s="84" t="s">
        <v>14509</v>
      </c>
      <c r="C5680" s="84">
        <v>2</v>
      </c>
      <c r="D5680" s="122">
        <v>7.4328393991106466E-3</v>
      </c>
      <c r="E5680" s="122">
        <v>1.4093694704528195</v>
      </c>
      <c r="F5680" s="84" t="s">
        <v>12071</v>
      </c>
      <c r="G5680" s="84" t="b">
        <v>0</v>
      </c>
      <c r="H5680" s="84" t="b">
        <v>0</v>
      </c>
      <c r="I5680" s="84" t="b">
        <v>0</v>
      </c>
      <c r="J5680" s="84" t="b">
        <v>0</v>
      </c>
      <c r="K5680" s="84" t="b">
        <v>0</v>
      </c>
      <c r="L5680" s="84" t="b">
        <v>0</v>
      </c>
    </row>
    <row r="5681" spans="1:12" x14ac:dyDescent="0.25">
      <c r="A5681" s="84" t="s">
        <v>14509</v>
      </c>
      <c r="B5681" s="84" t="s">
        <v>731</v>
      </c>
      <c r="C5681" s="84">
        <v>2</v>
      </c>
      <c r="D5681" s="122">
        <v>7.4328393991106466E-3</v>
      </c>
      <c r="E5681" s="122">
        <v>1.1083394747888382</v>
      </c>
      <c r="F5681" s="84" t="s">
        <v>12071</v>
      </c>
      <c r="G5681" s="84" t="b">
        <v>0</v>
      </c>
      <c r="H5681" s="84" t="b">
        <v>0</v>
      </c>
      <c r="I5681" s="84" t="b">
        <v>0</v>
      </c>
      <c r="J5681" s="84" t="b">
        <v>0</v>
      </c>
      <c r="K5681" s="84" t="b">
        <v>0</v>
      </c>
      <c r="L5681" s="84" t="b">
        <v>0</v>
      </c>
    </row>
    <row r="5682" spans="1:12" x14ac:dyDescent="0.25">
      <c r="A5682" s="84" t="s">
        <v>15706</v>
      </c>
      <c r="B5682" s="84" t="s">
        <v>15707</v>
      </c>
      <c r="C5682" s="84">
        <v>2</v>
      </c>
      <c r="D5682" s="122">
        <v>7.4328393991106466E-3</v>
      </c>
      <c r="E5682" s="122">
        <v>1.5854607295085006</v>
      </c>
      <c r="F5682" s="84" t="s">
        <v>12071</v>
      </c>
      <c r="G5682" s="84" t="b">
        <v>0</v>
      </c>
      <c r="H5682" s="84" t="b">
        <v>0</v>
      </c>
      <c r="I5682" s="84" t="b">
        <v>0</v>
      </c>
      <c r="J5682" s="84" t="b">
        <v>0</v>
      </c>
      <c r="K5682" s="84" t="b">
        <v>0</v>
      </c>
      <c r="L5682" s="84" t="b">
        <v>0</v>
      </c>
    </row>
    <row r="5683" spans="1:12" x14ac:dyDescent="0.25">
      <c r="A5683" s="84" t="s">
        <v>15707</v>
      </c>
      <c r="B5683" s="84" t="s">
        <v>15708</v>
      </c>
      <c r="C5683" s="84">
        <v>2</v>
      </c>
      <c r="D5683" s="122">
        <v>7.4328393991106466E-3</v>
      </c>
      <c r="E5683" s="122">
        <v>1.5854607295085006</v>
      </c>
      <c r="F5683" s="84" t="s">
        <v>12071</v>
      </c>
      <c r="G5683" s="84" t="b">
        <v>0</v>
      </c>
      <c r="H5683" s="84" t="b">
        <v>0</v>
      </c>
      <c r="I5683" s="84" t="b">
        <v>0</v>
      </c>
      <c r="J5683" s="84" t="b">
        <v>0</v>
      </c>
      <c r="K5683" s="84" t="b">
        <v>0</v>
      </c>
      <c r="L5683" s="84" t="b">
        <v>0</v>
      </c>
    </row>
    <row r="5684" spans="1:12" x14ac:dyDescent="0.25">
      <c r="A5684" s="84" t="s">
        <v>15708</v>
      </c>
      <c r="B5684" s="84" t="s">
        <v>14783</v>
      </c>
      <c r="C5684" s="84">
        <v>2</v>
      </c>
      <c r="D5684" s="122">
        <v>7.4328393991106466E-3</v>
      </c>
      <c r="E5684" s="122">
        <v>1.5854607295085006</v>
      </c>
      <c r="F5684" s="84" t="s">
        <v>12071</v>
      </c>
      <c r="G5684" s="84" t="b">
        <v>0</v>
      </c>
      <c r="H5684" s="84" t="b">
        <v>0</v>
      </c>
      <c r="I5684" s="84" t="b">
        <v>0</v>
      </c>
      <c r="J5684" s="84" t="b">
        <v>0</v>
      </c>
      <c r="K5684" s="84" t="b">
        <v>0</v>
      </c>
      <c r="L5684" s="84" t="b">
        <v>0</v>
      </c>
    </row>
    <row r="5685" spans="1:12" x14ac:dyDescent="0.25">
      <c r="A5685" s="84" t="s">
        <v>14783</v>
      </c>
      <c r="B5685" s="84" t="s">
        <v>15025</v>
      </c>
      <c r="C5685" s="84">
        <v>2</v>
      </c>
      <c r="D5685" s="122">
        <v>7.4328393991106466E-3</v>
      </c>
      <c r="E5685" s="122">
        <v>1.4093694704528195</v>
      </c>
      <c r="F5685" s="84" t="s">
        <v>12071</v>
      </c>
      <c r="G5685" s="84" t="b">
        <v>0</v>
      </c>
      <c r="H5685" s="84" t="b">
        <v>0</v>
      </c>
      <c r="I5685" s="84" t="b">
        <v>0</v>
      </c>
      <c r="J5685" s="84" t="b">
        <v>1</v>
      </c>
      <c r="K5685" s="84" t="b">
        <v>0</v>
      </c>
      <c r="L5685" s="84" t="b">
        <v>0</v>
      </c>
    </row>
    <row r="5686" spans="1:12" x14ac:dyDescent="0.25">
      <c r="A5686" s="84" t="s">
        <v>15025</v>
      </c>
      <c r="B5686" s="84" t="s">
        <v>15709</v>
      </c>
      <c r="C5686" s="84">
        <v>2</v>
      </c>
      <c r="D5686" s="122">
        <v>7.4328393991106466E-3</v>
      </c>
      <c r="E5686" s="122">
        <v>1.4093694704528195</v>
      </c>
      <c r="F5686" s="84" t="s">
        <v>12071</v>
      </c>
      <c r="G5686" s="84" t="b">
        <v>1</v>
      </c>
      <c r="H5686" s="84" t="b">
        <v>0</v>
      </c>
      <c r="I5686" s="84" t="b">
        <v>0</v>
      </c>
      <c r="J5686" s="84" t="b">
        <v>0</v>
      </c>
      <c r="K5686" s="84" t="b">
        <v>0</v>
      </c>
      <c r="L5686" s="84" t="b">
        <v>0</v>
      </c>
    </row>
    <row r="5687" spans="1:12" x14ac:dyDescent="0.25">
      <c r="A5687" s="84" t="s">
        <v>15709</v>
      </c>
      <c r="B5687" s="84" t="s">
        <v>15710</v>
      </c>
      <c r="C5687" s="84">
        <v>2</v>
      </c>
      <c r="D5687" s="122">
        <v>7.4328393991106466E-3</v>
      </c>
      <c r="E5687" s="122">
        <v>1.5854607295085006</v>
      </c>
      <c r="F5687" s="84" t="s">
        <v>12071</v>
      </c>
      <c r="G5687" s="84" t="b">
        <v>0</v>
      </c>
      <c r="H5687" s="84" t="b">
        <v>0</v>
      </c>
      <c r="I5687" s="84" t="b">
        <v>0</v>
      </c>
      <c r="J5687" s="84" t="b">
        <v>0</v>
      </c>
      <c r="K5687" s="84" t="b">
        <v>0</v>
      </c>
      <c r="L5687" s="84" t="b">
        <v>0</v>
      </c>
    </row>
    <row r="5688" spans="1:12" x14ac:dyDescent="0.25">
      <c r="A5688" s="84" t="s">
        <v>15710</v>
      </c>
      <c r="B5688" s="84" t="s">
        <v>14207</v>
      </c>
      <c r="C5688" s="84">
        <v>2</v>
      </c>
      <c r="D5688" s="122">
        <v>7.4328393991106466E-3</v>
      </c>
      <c r="E5688" s="122">
        <v>1.5854607295085006</v>
      </c>
      <c r="F5688" s="84" t="s">
        <v>12071</v>
      </c>
      <c r="G5688" s="84" t="b">
        <v>0</v>
      </c>
      <c r="H5688" s="84" t="b">
        <v>0</v>
      </c>
      <c r="I5688" s="84" t="b">
        <v>0</v>
      </c>
      <c r="J5688" s="84" t="b">
        <v>0</v>
      </c>
      <c r="K5688" s="84" t="b">
        <v>0</v>
      </c>
      <c r="L5688" s="84" t="b">
        <v>0</v>
      </c>
    </row>
    <row r="5689" spans="1:12" x14ac:dyDescent="0.25">
      <c r="A5689" s="84" t="s">
        <v>14207</v>
      </c>
      <c r="B5689" s="84" t="s">
        <v>15711</v>
      </c>
      <c r="C5689" s="84">
        <v>2</v>
      </c>
      <c r="D5689" s="122">
        <v>7.4328393991106466E-3</v>
      </c>
      <c r="E5689" s="122">
        <v>1.5854607295085006</v>
      </c>
      <c r="F5689" s="84" t="s">
        <v>12071</v>
      </c>
      <c r="G5689" s="84" t="b">
        <v>0</v>
      </c>
      <c r="H5689" s="84" t="b">
        <v>0</v>
      </c>
      <c r="I5689" s="84" t="b">
        <v>0</v>
      </c>
      <c r="J5689" s="84" t="b">
        <v>0</v>
      </c>
      <c r="K5689" s="84" t="b">
        <v>0</v>
      </c>
      <c r="L5689" s="84" t="b">
        <v>0</v>
      </c>
    </row>
    <row r="5690" spans="1:12" x14ac:dyDescent="0.25">
      <c r="A5690" s="84" t="s">
        <v>15711</v>
      </c>
      <c r="B5690" s="84" t="s">
        <v>15021</v>
      </c>
      <c r="C5690" s="84">
        <v>2</v>
      </c>
      <c r="D5690" s="122">
        <v>7.4328393991106466E-3</v>
      </c>
      <c r="E5690" s="122">
        <v>1.5854607295085006</v>
      </c>
      <c r="F5690" s="84" t="s">
        <v>12071</v>
      </c>
      <c r="G5690" s="84" t="b">
        <v>0</v>
      </c>
      <c r="H5690" s="84" t="b">
        <v>0</v>
      </c>
      <c r="I5690" s="84" t="b">
        <v>0</v>
      </c>
      <c r="J5690" s="84" t="b">
        <v>0</v>
      </c>
      <c r="K5690" s="84" t="b">
        <v>0</v>
      </c>
      <c r="L5690" s="84" t="b">
        <v>0</v>
      </c>
    </row>
    <row r="5691" spans="1:12" x14ac:dyDescent="0.25">
      <c r="A5691" s="84" t="s">
        <v>15021</v>
      </c>
      <c r="B5691" s="84" t="s">
        <v>14267</v>
      </c>
      <c r="C5691" s="84">
        <v>2</v>
      </c>
      <c r="D5691" s="122">
        <v>7.4328393991106466E-3</v>
      </c>
      <c r="E5691" s="122">
        <v>1.5854607295085006</v>
      </c>
      <c r="F5691" s="84" t="s">
        <v>12071</v>
      </c>
      <c r="G5691" s="84" t="b">
        <v>0</v>
      </c>
      <c r="H5691" s="84" t="b">
        <v>0</v>
      </c>
      <c r="I5691" s="84" t="b">
        <v>0</v>
      </c>
      <c r="J5691" s="84" t="b">
        <v>0</v>
      </c>
      <c r="K5691" s="84" t="b">
        <v>0</v>
      </c>
      <c r="L5691" s="84" t="b">
        <v>0</v>
      </c>
    </row>
    <row r="5692" spans="1:12" x14ac:dyDescent="0.25">
      <c r="A5692" s="84" t="s">
        <v>14267</v>
      </c>
      <c r="B5692" s="84" t="s">
        <v>855</v>
      </c>
      <c r="C5692" s="84">
        <v>2</v>
      </c>
      <c r="D5692" s="122">
        <v>7.4328393991106466E-3</v>
      </c>
      <c r="E5692" s="122">
        <v>1.5854607295085006</v>
      </c>
      <c r="F5692" s="84" t="s">
        <v>12071</v>
      </c>
      <c r="G5692" s="84" t="b">
        <v>0</v>
      </c>
      <c r="H5692" s="84" t="b">
        <v>0</v>
      </c>
      <c r="I5692" s="84" t="b">
        <v>0</v>
      </c>
      <c r="J5692" s="84" t="b">
        <v>0</v>
      </c>
      <c r="K5692" s="84" t="b">
        <v>0</v>
      </c>
      <c r="L5692" s="84" t="b">
        <v>0</v>
      </c>
    </row>
    <row r="5693" spans="1:12" x14ac:dyDescent="0.25">
      <c r="A5693" s="84" t="s">
        <v>855</v>
      </c>
      <c r="B5693" s="84" t="s">
        <v>951</v>
      </c>
      <c r="C5693" s="84">
        <v>2</v>
      </c>
      <c r="D5693" s="122">
        <v>7.4328393991106466E-3</v>
      </c>
      <c r="E5693" s="122">
        <v>1.5854607295085006</v>
      </c>
      <c r="F5693" s="84" t="s">
        <v>12071</v>
      </c>
      <c r="G5693" s="84" t="b">
        <v>0</v>
      </c>
      <c r="H5693" s="84" t="b">
        <v>0</v>
      </c>
      <c r="I5693" s="84" t="b">
        <v>0</v>
      </c>
      <c r="J5693" s="84" t="b">
        <v>0</v>
      </c>
      <c r="K5693" s="84" t="b">
        <v>0</v>
      </c>
      <c r="L5693" s="84" t="b">
        <v>0</v>
      </c>
    </row>
    <row r="5694" spans="1:12" x14ac:dyDescent="0.25">
      <c r="A5694" s="84" t="s">
        <v>951</v>
      </c>
      <c r="B5694" s="84" t="s">
        <v>14209</v>
      </c>
      <c r="C5694" s="84">
        <v>2</v>
      </c>
      <c r="D5694" s="122">
        <v>7.4328393991106466E-3</v>
      </c>
      <c r="E5694" s="122">
        <v>1.1875207208364631</v>
      </c>
      <c r="F5694" s="84" t="s">
        <v>12071</v>
      </c>
      <c r="G5694" s="84" t="b">
        <v>0</v>
      </c>
      <c r="H5694" s="84" t="b">
        <v>0</v>
      </c>
      <c r="I5694" s="84" t="b">
        <v>0</v>
      </c>
      <c r="J5694" s="84" t="b">
        <v>0</v>
      </c>
      <c r="K5694" s="84" t="b">
        <v>0</v>
      </c>
      <c r="L5694" s="84" t="b">
        <v>0</v>
      </c>
    </row>
    <row r="5695" spans="1:12" x14ac:dyDescent="0.25">
      <c r="A5695" s="84" t="s">
        <v>14209</v>
      </c>
      <c r="B5695" s="84" t="s">
        <v>731</v>
      </c>
      <c r="C5695" s="84">
        <v>2</v>
      </c>
      <c r="D5695" s="122">
        <v>7.4328393991106466E-3</v>
      </c>
      <c r="E5695" s="122">
        <v>0.88649072517248184</v>
      </c>
      <c r="F5695" s="84" t="s">
        <v>12071</v>
      </c>
      <c r="G5695" s="84" t="b">
        <v>0</v>
      </c>
      <c r="H5695" s="84" t="b">
        <v>0</v>
      </c>
      <c r="I5695" s="84" t="b">
        <v>0</v>
      </c>
      <c r="J5695" s="84" t="b">
        <v>0</v>
      </c>
      <c r="K5695" s="84" t="b">
        <v>0</v>
      </c>
      <c r="L5695" s="84" t="b">
        <v>0</v>
      </c>
    </row>
    <row r="5696" spans="1:12" x14ac:dyDescent="0.25">
      <c r="A5696" s="84" t="s">
        <v>731</v>
      </c>
      <c r="B5696" s="84" t="s">
        <v>14241</v>
      </c>
      <c r="C5696" s="84">
        <v>2</v>
      </c>
      <c r="D5696" s="122">
        <v>7.4328393991106466E-3</v>
      </c>
      <c r="E5696" s="122">
        <v>1.2332782113971381</v>
      </c>
      <c r="F5696" s="84" t="s">
        <v>12071</v>
      </c>
      <c r="G5696" s="84" t="b">
        <v>0</v>
      </c>
      <c r="H5696" s="84" t="b">
        <v>0</v>
      </c>
      <c r="I5696" s="84" t="b">
        <v>0</v>
      </c>
      <c r="J5696" s="84" t="b">
        <v>0</v>
      </c>
      <c r="K5696" s="84" t="b">
        <v>0</v>
      </c>
      <c r="L5696" s="84" t="b">
        <v>0</v>
      </c>
    </row>
    <row r="5697" spans="1:12" x14ac:dyDescent="0.25">
      <c r="A5697" s="84" t="s">
        <v>722</v>
      </c>
      <c r="B5697" s="84" t="s">
        <v>15085</v>
      </c>
      <c r="C5697" s="84">
        <v>2</v>
      </c>
      <c r="D5697" s="122">
        <v>0</v>
      </c>
      <c r="E5697" s="122">
        <v>1</v>
      </c>
      <c r="F5697" s="84" t="s">
        <v>12074</v>
      </c>
      <c r="G5697" s="84" t="b">
        <v>0</v>
      </c>
      <c r="H5697" s="84" t="b">
        <v>0</v>
      </c>
      <c r="I5697" s="84" t="b">
        <v>0</v>
      </c>
      <c r="J5697" s="84" t="b">
        <v>0</v>
      </c>
      <c r="K5697" s="84" t="b">
        <v>0</v>
      </c>
      <c r="L5697" s="84" t="b">
        <v>0</v>
      </c>
    </row>
    <row r="5698" spans="1:12" x14ac:dyDescent="0.25">
      <c r="A5698" s="84" t="s">
        <v>15085</v>
      </c>
      <c r="B5698" s="84" t="s">
        <v>15086</v>
      </c>
      <c r="C5698" s="84">
        <v>2</v>
      </c>
      <c r="D5698" s="122">
        <v>0</v>
      </c>
      <c r="E5698" s="122">
        <v>1.1760912590556813</v>
      </c>
      <c r="F5698" s="84" t="s">
        <v>12074</v>
      </c>
      <c r="G5698" s="84" t="b">
        <v>0</v>
      </c>
      <c r="H5698" s="84" t="b">
        <v>0</v>
      </c>
      <c r="I5698" s="84" t="b">
        <v>0</v>
      </c>
      <c r="J5698" s="84" t="b">
        <v>0</v>
      </c>
      <c r="K5698" s="84" t="b">
        <v>0</v>
      </c>
      <c r="L5698" s="84" t="b">
        <v>0</v>
      </c>
    </row>
    <row r="5699" spans="1:12" x14ac:dyDescent="0.25">
      <c r="A5699" s="84" t="s">
        <v>15086</v>
      </c>
      <c r="B5699" s="84" t="s">
        <v>984</v>
      </c>
      <c r="C5699" s="84">
        <v>2</v>
      </c>
      <c r="D5699" s="122">
        <v>0</v>
      </c>
      <c r="E5699" s="122">
        <v>1.1760912590556813</v>
      </c>
      <c r="F5699" s="84" t="s">
        <v>12074</v>
      </c>
      <c r="G5699" s="84" t="b">
        <v>0</v>
      </c>
      <c r="H5699" s="84" t="b">
        <v>0</v>
      </c>
      <c r="I5699" s="84" t="b">
        <v>0</v>
      </c>
      <c r="J5699" s="84" t="b">
        <v>0</v>
      </c>
      <c r="K5699" s="84" t="b">
        <v>0</v>
      </c>
      <c r="L5699" s="84" t="b">
        <v>0</v>
      </c>
    </row>
    <row r="5700" spans="1:12" x14ac:dyDescent="0.25">
      <c r="A5700" s="84" t="s">
        <v>984</v>
      </c>
      <c r="B5700" s="84" t="s">
        <v>15087</v>
      </c>
      <c r="C5700" s="84">
        <v>2</v>
      </c>
      <c r="D5700" s="122">
        <v>0</v>
      </c>
      <c r="E5700" s="122">
        <v>1.1760912590556813</v>
      </c>
      <c r="F5700" s="84" t="s">
        <v>12074</v>
      </c>
      <c r="G5700" s="84" t="b">
        <v>0</v>
      </c>
      <c r="H5700" s="84" t="b">
        <v>0</v>
      </c>
      <c r="I5700" s="84" t="b">
        <v>0</v>
      </c>
      <c r="J5700" s="84" t="b">
        <v>0</v>
      </c>
      <c r="K5700" s="84" t="b">
        <v>0</v>
      </c>
      <c r="L5700" s="84" t="b">
        <v>0</v>
      </c>
    </row>
    <row r="5701" spans="1:12" x14ac:dyDescent="0.25">
      <c r="A5701" s="84" t="s">
        <v>15087</v>
      </c>
      <c r="B5701" s="84" t="s">
        <v>15088</v>
      </c>
      <c r="C5701" s="84">
        <v>2</v>
      </c>
      <c r="D5701" s="122">
        <v>0</v>
      </c>
      <c r="E5701" s="122">
        <v>1.1760912590556813</v>
      </c>
      <c r="F5701" s="84" t="s">
        <v>12074</v>
      </c>
      <c r="G5701" s="84" t="b">
        <v>0</v>
      </c>
      <c r="H5701" s="84" t="b">
        <v>0</v>
      </c>
      <c r="I5701" s="84" t="b">
        <v>0</v>
      </c>
      <c r="J5701" s="84" t="b">
        <v>0</v>
      </c>
      <c r="K5701" s="84" t="b">
        <v>0</v>
      </c>
      <c r="L5701" s="84" t="b">
        <v>0</v>
      </c>
    </row>
    <row r="5702" spans="1:12" x14ac:dyDescent="0.25">
      <c r="A5702" s="84" t="s">
        <v>15088</v>
      </c>
      <c r="B5702" s="84" t="s">
        <v>15089</v>
      </c>
      <c r="C5702" s="84">
        <v>2</v>
      </c>
      <c r="D5702" s="122">
        <v>0</v>
      </c>
      <c r="E5702" s="122">
        <v>1.1760912590556813</v>
      </c>
      <c r="F5702" s="84" t="s">
        <v>12074</v>
      </c>
      <c r="G5702" s="84" t="b">
        <v>0</v>
      </c>
      <c r="H5702" s="84" t="b">
        <v>0</v>
      </c>
      <c r="I5702" s="84" t="b">
        <v>0</v>
      </c>
      <c r="J5702" s="84" t="b">
        <v>0</v>
      </c>
      <c r="K5702" s="84" t="b">
        <v>0</v>
      </c>
      <c r="L5702" s="84" t="b">
        <v>0</v>
      </c>
    </row>
    <row r="5703" spans="1:12" x14ac:dyDescent="0.25">
      <c r="A5703" s="84" t="s">
        <v>15089</v>
      </c>
      <c r="B5703" s="84" t="s">
        <v>15090</v>
      </c>
      <c r="C5703" s="84">
        <v>2</v>
      </c>
      <c r="D5703" s="122">
        <v>0</v>
      </c>
      <c r="E5703" s="122">
        <v>1.1760912590556813</v>
      </c>
      <c r="F5703" s="84" t="s">
        <v>12074</v>
      </c>
      <c r="G5703" s="84" t="b">
        <v>0</v>
      </c>
      <c r="H5703" s="84" t="b">
        <v>0</v>
      </c>
      <c r="I5703" s="84" t="b">
        <v>0</v>
      </c>
      <c r="J5703" s="84" t="b">
        <v>0</v>
      </c>
      <c r="K5703" s="84" t="b">
        <v>0</v>
      </c>
      <c r="L5703" s="84" t="b">
        <v>0</v>
      </c>
    </row>
    <row r="5704" spans="1:12" x14ac:dyDescent="0.25">
      <c r="A5704" s="84" t="s">
        <v>15090</v>
      </c>
      <c r="B5704" s="84" t="s">
        <v>15091</v>
      </c>
      <c r="C5704" s="84">
        <v>2</v>
      </c>
      <c r="D5704" s="122">
        <v>0</v>
      </c>
      <c r="E5704" s="122">
        <v>1.1760912590556813</v>
      </c>
      <c r="F5704" s="84" t="s">
        <v>12074</v>
      </c>
      <c r="G5704" s="84" t="b">
        <v>0</v>
      </c>
      <c r="H5704" s="84" t="b">
        <v>0</v>
      </c>
      <c r="I5704" s="84" t="b">
        <v>0</v>
      </c>
      <c r="J5704" s="84" t="b">
        <v>0</v>
      </c>
      <c r="K5704" s="84" t="b">
        <v>0</v>
      </c>
      <c r="L5704" s="84" t="b">
        <v>0</v>
      </c>
    </row>
    <row r="5705" spans="1:12" x14ac:dyDescent="0.25">
      <c r="A5705" s="84" t="s">
        <v>15091</v>
      </c>
      <c r="B5705" s="84" t="s">
        <v>6307</v>
      </c>
      <c r="C5705" s="84">
        <v>2</v>
      </c>
      <c r="D5705" s="122">
        <v>0</v>
      </c>
      <c r="E5705" s="122">
        <v>1.1760912590556813</v>
      </c>
      <c r="F5705" s="84" t="s">
        <v>12074</v>
      </c>
      <c r="G5705" s="84" t="b">
        <v>0</v>
      </c>
      <c r="H5705" s="84" t="b">
        <v>0</v>
      </c>
      <c r="I5705" s="84" t="b">
        <v>0</v>
      </c>
      <c r="J5705" s="84" t="b">
        <v>0</v>
      </c>
      <c r="K5705" s="84" t="b">
        <v>0</v>
      </c>
      <c r="L5705" s="84" t="b">
        <v>0</v>
      </c>
    </row>
    <row r="5706" spans="1:12" x14ac:dyDescent="0.25">
      <c r="A5706" s="84" t="s">
        <v>6307</v>
      </c>
      <c r="B5706" s="84" t="s">
        <v>15092</v>
      </c>
      <c r="C5706" s="84">
        <v>2</v>
      </c>
      <c r="D5706" s="122">
        <v>0</v>
      </c>
      <c r="E5706" s="122">
        <v>1.1760912590556813</v>
      </c>
      <c r="F5706" s="84" t="s">
        <v>12074</v>
      </c>
      <c r="G5706" s="84" t="b">
        <v>0</v>
      </c>
      <c r="H5706" s="84" t="b">
        <v>0</v>
      </c>
      <c r="I5706" s="84" t="b">
        <v>0</v>
      </c>
      <c r="J5706" s="84" t="b">
        <v>1</v>
      </c>
      <c r="K5706" s="84" t="b">
        <v>0</v>
      </c>
      <c r="L5706" s="84" t="b">
        <v>0</v>
      </c>
    </row>
    <row r="5707" spans="1:12" x14ac:dyDescent="0.25">
      <c r="A5707" s="84" t="s">
        <v>15096</v>
      </c>
      <c r="B5707" s="84" t="s">
        <v>15097</v>
      </c>
      <c r="C5707" s="84">
        <v>2</v>
      </c>
      <c r="D5707" s="122">
        <v>1.2254350399742419E-2</v>
      </c>
      <c r="E5707" s="122">
        <v>1.7596678446896303</v>
      </c>
      <c r="F5707" s="84" t="s">
        <v>12075</v>
      </c>
      <c r="G5707" s="84" t="b">
        <v>0</v>
      </c>
      <c r="H5707" s="84" t="b">
        <v>0</v>
      </c>
      <c r="I5707" s="84" t="b">
        <v>0</v>
      </c>
      <c r="J5707" s="84" t="b">
        <v>0</v>
      </c>
      <c r="K5707" s="84" t="b">
        <v>0</v>
      </c>
      <c r="L5707" s="84" t="b">
        <v>0</v>
      </c>
    </row>
    <row r="5708" spans="1:12" x14ac:dyDescent="0.25">
      <c r="A5708" s="84" t="s">
        <v>15097</v>
      </c>
      <c r="B5708" s="84" t="s">
        <v>15098</v>
      </c>
      <c r="C5708" s="84">
        <v>2</v>
      </c>
      <c r="D5708" s="122">
        <v>1.2254350399742419E-2</v>
      </c>
      <c r="E5708" s="122">
        <v>1.7596678446896303</v>
      </c>
      <c r="F5708" s="84" t="s">
        <v>12075</v>
      </c>
      <c r="G5708" s="84" t="b">
        <v>0</v>
      </c>
      <c r="H5708" s="84" t="b">
        <v>0</v>
      </c>
      <c r="I5708" s="84" t="b">
        <v>0</v>
      </c>
      <c r="J5708" s="84" t="b">
        <v>0</v>
      </c>
      <c r="K5708" s="84" t="b">
        <v>0</v>
      </c>
      <c r="L5708" s="84" t="b">
        <v>0</v>
      </c>
    </row>
    <row r="5709" spans="1:12" x14ac:dyDescent="0.25">
      <c r="A5709" s="84" t="s">
        <v>15098</v>
      </c>
      <c r="B5709" s="84" t="s">
        <v>14556</v>
      </c>
      <c r="C5709" s="84">
        <v>2</v>
      </c>
      <c r="D5709" s="122">
        <v>1.2254350399742419E-2</v>
      </c>
      <c r="E5709" s="122">
        <v>1.4586378490256493</v>
      </c>
      <c r="F5709" s="84" t="s">
        <v>12075</v>
      </c>
      <c r="G5709" s="84" t="b">
        <v>0</v>
      </c>
      <c r="H5709" s="84" t="b">
        <v>0</v>
      </c>
      <c r="I5709" s="84" t="b">
        <v>0</v>
      </c>
      <c r="J5709" s="84" t="b">
        <v>0</v>
      </c>
      <c r="K5709" s="84" t="b">
        <v>0</v>
      </c>
      <c r="L5709" s="84" t="b">
        <v>0</v>
      </c>
    </row>
    <row r="5710" spans="1:12" x14ac:dyDescent="0.25">
      <c r="A5710" s="84" t="s">
        <v>14556</v>
      </c>
      <c r="B5710" s="84" t="s">
        <v>14282</v>
      </c>
      <c r="C5710" s="84">
        <v>2</v>
      </c>
      <c r="D5710" s="122">
        <v>1.2254350399742419E-2</v>
      </c>
      <c r="E5710" s="122">
        <v>1.4586378490256493</v>
      </c>
      <c r="F5710" s="84" t="s">
        <v>12075</v>
      </c>
      <c r="G5710" s="84" t="b">
        <v>0</v>
      </c>
      <c r="H5710" s="84" t="b">
        <v>0</v>
      </c>
      <c r="I5710" s="84" t="b">
        <v>0</v>
      </c>
      <c r="J5710" s="84" t="b">
        <v>0</v>
      </c>
      <c r="K5710" s="84" t="b">
        <v>0</v>
      </c>
      <c r="L5710" s="84" t="b">
        <v>0</v>
      </c>
    </row>
    <row r="5711" spans="1:12" x14ac:dyDescent="0.25">
      <c r="A5711" s="84" t="s">
        <v>14282</v>
      </c>
      <c r="B5711" s="84" t="s">
        <v>14206</v>
      </c>
      <c r="C5711" s="84">
        <v>2</v>
      </c>
      <c r="D5711" s="122">
        <v>1.2254350399742419E-2</v>
      </c>
      <c r="E5711" s="122">
        <v>1.7596678446896303</v>
      </c>
      <c r="F5711" s="84" t="s">
        <v>12075</v>
      </c>
      <c r="G5711" s="84" t="b">
        <v>0</v>
      </c>
      <c r="H5711" s="84" t="b">
        <v>0</v>
      </c>
      <c r="I5711" s="84" t="b">
        <v>0</v>
      </c>
      <c r="J5711" s="84" t="b">
        <v>0</v>
      </c>
      <c r="K5711" s="84" t="b">
        <v>0</v>
      </c>
      <c r="L5711" s="84" t="b">
        <v>0</v>
      </c>
    </row>
    <row r="5712" spans="1:12" x14ac:dyDescent="0.25">
      <c r="A5712" s="84" t="s">
        <v>14206</v>
      </c>
      <c r="B5712" s="84" t="s">
        <v>12384</v>
      </c>
      <c r="C5712" s="84">
        <v>2</v>
      </c>
      <c r="D5712" s="122">
        <v>1.2254350399742419E-2</v>
      </c>
      <c r="E5712" s="122">
        <v>1.7596678446896303</v>
      </c>
      <c r="F5712" s="84" t="s">
        <v>12075</v>
      </c>
      <c r="G5712" s="84" t="b">
        <v>0</v>
      </c>
      <c r="H5712" s="84" t="b">
        <v>0</v>
      </c>
      <c r="I5712" s="84" t="b">
        <v>0</v>
      </c>
      <c r="J5712" s="84" t="b">
        <v>0</v>
      </c>
      <c r="K5712" s="84" t="b">
        <v>0</v>
      </c>
      <c r="L5712" s="84" t="b">
        <v>0</v>
      </c>
    </row>
    <row r="5713" spans="1:12" x14ac:dyDescent="0.25">
      <c r="A5713" s="84" t="s">
        <v>12384</v>
      </c>
      <c r="B5713" s="84" t="s">
        <v>2713</v>
      </c>
      <c r="C5713" s="84">
        <v>2</v>
      </c>
      <c r="D5713" s="122">
        <v>1.2254350399742419E-2</v>
      </c>
      <c r="E5713" s="122">
        <v>1.7596678446896303</v>
      </c>
      <c r="F5713" s="84" t="s">
        <v>12075</v>
      </c>
      <c r="G5713" s="84" t="b">
        <v>0</v>
      </c>
      <c r="H5713" s="84" t="b">
        <v>0</v>
      </c>
      <c r="I5713" s="84" t="b">
        <v>0</v>
      </c>
      <c r="J5713" s="84" t="b">
        <v>0</v>
      </c>
      <c r="K5713" s="84" t="b">
        <v>0</v>
      </c>
      <c r="L5713" s="84" t="b">
        <v>0</v>
      </c>
    </row>
    <row r="5714" spans="1:12" x14ac:dyDescent="0.25">
      <c r="A5714" s="84" t="s">
        <v>2713</v>
      </c>
      <c r="B5714" s="84" t="s">
        <v>731</v>
      </c>
      <c r="C5714" s="84">
        <v>2</v>
      </c>
      <c r="D5714" s="122">
        <v>1.2254350399742419E-2</v>
      </c>
      <c r="E5714" s="122">
        <v>0.91456980467537363</v>
      </c>
      <c r="F5714" s="84" t="s">
        <v>12075</v>
      </c>
      <c r="G5714" s="84" t="b">
        <v>0</v>
      </c>
      <c r="H5714" s="84" t="b">
        <v>0</v>
      </c>
      <c r="I5714" s="84" t="b">
        <v>0</v>
      </c>
      <c r="J5714" s="84" t="b">
        <v>0</v>
      </c>
      <c r="K5714" s="84" t="b">
        <v>0</v>
      </c>
      <c r="L5714" s="84" t="b">
        <v>0</v>
      </c>
    </row>
    <row r="5715" spans="1:12" x14ac:dyDescent="0.25">
      <c r="A5715" s="84" t="s">
        <v>14656</v>
      </c>
      <c r="B5715" s="84" t="s">
        <v>731</v>
      </c>
      <c r="C5715" s="84">
        <v>2</v>
      </c>
      <c r="D5715" s="122">
        <v>1.2254350399742419E-2</v>
      </c>
      <c r="E5715" s="122">
        <v>0.73847854561969239</v>
      </c>
      <c r="F5715" s="84" t="s">
        <v>12075</v>
      </c>
      <c r="G5715" s="84" t="b">
        <v>0</v>
      </c>
      <c r="H5715" s="84" t="b">
        <v>0</v>
      </c>
      <c r="I5715" s="84" t="b">
        <v>0</v>
      </c>
      <c r="J5715" s="84" t="b">
        <v>0</v>
      </c>
      <c r="K5715" s="84" t="b">
        <v>0</v>
      </c>
      <c r="L5715" s="84" t="b">
        <v>0</v>
      </c>
    </row>
    <row r="5716" spans="1:12" x14ac:dyDescent="0.25">
      <c r="A5716" s="84" t="s">
        <v>731</v>
      </c>
      <c r="B5716" s="84" t="s">
        <v>15103</v>
      </c>
      <c r="C5716" s="84">
        <v>2</v>
      </c>
      <c r="D5716" s="122">
        <v>1.2254350399742419E-2</v>
      </c>
      <c r="E5716" s="122">
        <v>1.2825465899699682</v>
      </c>
      <c r="F5716" s="84" t="s">
        <v>12075</v>
      </c>
      <c r="G5716" s="84" t="b">
        <v>0</v>
      </c>
      <c r="H5716" s="84" t="b">
        <v>0</v>
      </c>
      <c r="I5716" s="84" t="b">
        <v>0</v>
      </c>
      <c r="J5716" s="84" t="b">
        <v>0</v>
      </c>
      <c r="K5716" s="84" t="b">
        <v>0</v>
      </c>
      <c r="L5716" s="84" t="b">
        <v>0</v>
      </c>
    </row>
    <row r="5717" spans="1:12" x14ac:dyDescent="0.25">
      <c r="A5717" s="84" t="s">
        <v>15103</v>
      </c>
      <c r="B5717" s="84" t="s">
        <v>15104</v>
      </c>
      <c r="C5717" s="84">
        <v>2</v>
      </c>
      <c r="D5717" s="122">
        <v>1.2254350399742419E-2</v>
      </c>
      <c r="E5717" s="122">
        <v>1.7596678446896303</v>
      </c>
      <c r="F5717" s="84" t="s">
        <v>12075</v>
      </c>
      <c r="G5717" s="84" t="b">
        <v>0</v>
      </c>
      <c r="H5717" s="84" t="b">
        <v>0</v>
      </c>
      <c r="I5717" s="84" t="b">
        <v>0</v>
      </c>
      <c r="J5717" s="84" t="b">
        <v>0</v>
      </c>
      <c r="K5717" s="84" t="b">
        <v>0</v>
      </c>
      <c r="L5717" s="84" t="b">
        <v>0</v>
      </c>
    </row>
    <row r="5718" spans="1:12" x14ac:dyDescent="0.25">
      <c r="A5718" s="84" t="s">
        <v>15104</v>
      </c>
      <c r="B5718" s="84" t="s">
        <v>14338</v>
      </c>
      <c r="C5718" s="84">
        <v>2</v>
      </c>
      <c r="D5718" s="122">
        <v>1.2254350399742419E-2</v>
      </c>
      <c r="E5718" s="122">
        <v>1.7596678446896303</v>
      </c>
      <c r="F5718" s="84" t="s">
        <v>12075</v>
      </c>
      <c r="G5718" s="84" t="b">
        <v>0</v>
      </c>
      <c r="H5718" s="84" t="b">
        <v>0</v>
      </c>
      <c r="I5718" s="84" t="b">
        <v>0</v>
      </c>
      <c r="J5718" s="84" t="b">
        <v>0</v>
      </c>
      <c r="K5718" s="84" t="b">
        <v>0</v>
      </c>
      <c r="L5718" s="84" t="b">
        <v>0</v>
      </c>
    </row>
    <row r="5719" spans="1:12" x14ac:dyDescent="0.25">
      <c r="A5719" s="84" t="s">
        <v>14338</v>
      </c>
      <c r="B5719" s="84" t="s">
        <v>15105</v>
      </c>
      <c r="C5719" s="84">
        <v>2</v>
      </c>
      <c r="D5719" s="122">
        <v>1.2254350399742419E-2</v>
      </c>
      <c r="E5719" s="122">
        <v>1.7596678446896303</v>
      </c>
      <c r="F5719" s="84" t="s">
        <v>12075</v>
      </c>
      <c r="G5719" s="84" t="b">
        <v>0</v>
      </c>
      <c r="H5719" s="84" t="b">
        <v>0</v>
      </c>
      <c r="I5719" s="84" t="b">
        <v>0</v>
      </c>
      <c r="J5719" s="84" t="b">
        <v>0</v>
      </c>
      <c r="K5719" s="84" t="b">
        <v>0</v>
      </c>
      <c r="L5719" s="84" t="b">
        <v>0</v>
      </c>
    </row>
    <row r="5720" spans="1:12" x14ac:dyDescent="0.25">
      <c r="A5720" s="84" t="s">
        <v>15105</v>
      </c>
      <c r="B5720" s="84" t="s">
        <v>15106</v>
      </c>
      <c r="C5720" s="84">
        <v>2</v>
      </c>
      <c r="D5720" s="122">
        <v>1.2254350399742419E-2</v>
      </c>
      <c r="E5720" s="122">
        <v>1.7596678446896303</v>
      </c>
      <c r="F5720" s="84" t="s">
        <v>12075</v>
      </c>
      <c r="G5720" s="84" t="b">
        <v>0</v>
      </c>
      <c r="H5720" s="84" t="b">
        <v>0</v>
      </c>
      <c r="I5720" s="84" t="b">
        <v>0</v>
      </c>
      <c r="J5720" s="84" t="b">
        <v>0</v>
      </c>
      <c r="K5720" s="84" t="b">
        <v>0</v>
      </c>
      <c r="L5720" s="84" t="b">
        <v>0</v>
      </c>
    </row>
    <row r="5721" spans="1:12" x14ac:dyDescent="0.25">
      <c r="A5721" s="84" t="s">
        <v>15106</v>
      </c>
      <c r="B5721" s="84" t="s">
        <v>731</v>
      </c>
      <c r="C5721" s="84">
        <v>2</v>
      </c>
      <c r="D5721" s="122">
        <v>1.2254350399742419E-2</v>
      </c>
      <c r="E5721" s="122">
        <v>0.91456980467537363</v>
      </c>
      <c r="F5721" s="84" t="s">
        <v>12075</v>
      </c>
      <c r="G5721" s="84" t="b">
        <v>0</v>
      </c>
      <c r="H5721" s="84" t="b">
        <v>0</v>
      </c>
      <c r="I5721" s="84" t="b">
        <v>0</v>
      </c>
      <c r="J5721" s="84" t="b">
        <v>0</v>
      </c>
      <c r="K5721" s="84" t="b">
        <v>0</v>
      </c>
      <c r="L5721" s="84" t="b">
        <v>0</v>
      </c>
    </row>
    <row r="5722" spans="1:12" x14ac:dyDescent="0.25">
      <c r="A5722" s="84" t="s">
        <v>731</v>
      </c>
      <c r="B5722" s="84" t="s">
        <v>15107</v>
      </c>
      <c r="C5722" s="84">
        <v>2</v>
      </c>
      <c r="D5722" s="122">
        <v>1.2254350399742419E-2</v>
      </c>
      <c r="E5722" s="122">
        <v>1.2825465899699682</v>
      </c>
      <c r="F5722" s="84" t="s">
        <v>12075</v>
      </c>
      <c r="G5722" s="84" t="b">
        <v>0</v>
      </c>
      <c r="H5722" s="84" t="b">
        <v>0</v>
      </c>
      <c r="I5722" s="84" t="b">
        <v>0</v>
      </c>
      <c r="J5722" s="84" t="b">
        <v>0</v>
      </c>
      <c r="K5722" s="84" t="b">
        <v>0</v>
      </c>
      <c r="L5722" s="84" t="b">
        <v>0</v>
      </c>
    </row>
    <row r="5723" spans="1:12" x14ac:dyDescent="0.25">
      <c r="A5723" s="84" t="s">
        <v>2803</v>
      </c>
      <c r="B5723" s="84" t="s">
        <v>2788</v>
      </c>
      <c r="C5723" s="84">
        <v>2</v>
      </c>
      <c r="D5723" s="122">
        <v>1.2254350399742419E-2</v>
      </c>
      <c r="E5723" s="122">
        <v>1.4586378490256493</v>
      </c>
      <c r="F5723" s="84" t="s">
        <v>12075</v>
      </c>
      <c r="G5723" s="84" t="b">
        <v>0</v>
      </c>
      <c r="H5723" s="84" t="b">
        <v>0</v>
      </c>
      <c r="I5723" s="84" t="b">
        <v>0</v>
      </c>
      <c r="J5723" s="84" t="b">
        <v>0</v>
      </c>
      <c r="K5723" s="84" t="b">
        <v>0</v>
      </c>
      <c r="L5723" s="84" t="b">
        <v>0</v>
      </c>
    </row>
    <row r="5724" spans="1:12" x14ac:dyDescent="0.25">
      <c r="A5724" s="84" t="s">
        <v>2788</v>
      </c>
      <c r="B5724" s="84" t="s">
        <v>14655</v>
      </c>
      <c r="C5724" s="84">
        <v>2</v>
      </c>
      <c r="D5724" s="122">
        <v>1.2254350399742419E-2</v>
      </c>
      <c r="E5724" s="122">
        <v>1.7596678446896303</v>
      </c>
      <c r="F5724" s="84" t="s">
        <v>12075</v>
      </c>
      <c r="G5724" s="84" t="b">
        <v>0</v>
      </c>
      <c r="H5724" s="84" t="b">
        <v>0</v>
      </c>
      <c r="I5724" s="84" t="b">
        <v>0</v>
      </c>
      <c r="J5724" s="84" t="b">
        <v>0</v>
      </c>
      <c r="K5724" s="84" t="b">
        <v>0</v>
      </c>
      <c r="L5724" s="84" t="b">
        <v>0</v>
      </c>
    </row>
    <row r="5725" spans="1:12" x14ac:dyDescent="0.25">
      <c r="A5725" s="84" t="s">
        <v>14655</v>
      </c>
      <c r="B5725" s="84" t="s">
        <v>14647</v>
      </c>
      <c r="C5725" s="84">
        <v>2</v>
      </c>
      <c r="D5725" s="122">
        <v>1.2254350399742419E-2</v>
      </c>
      <c r="E5725" s="122">
        <v>1.5835765856339492</v>
      </c>
      <c r="F5725" s="84" t="s">
        <v>12075</v>
      </c>
      <c r="G5725" s="84" t="b">
        <v>0</v>
      </c>
      <c r="H5725" s="84" t="b">
        <v>0</v>
      </c>
      <c r="I5725" s="84" t="b">
        <v>0</v>
      </c>
      <c r="J5725" s="84" t="b">
        <v>0</v>
      </c>
      <c r="K5725" s="84" t="b">
        <v>0</v>
      </c>
      <c r="L5725" s="84" t="b">
        <v>0</v>
      </c>
    </row>
    <row r="5726" spans="1:12" x14ac:dyDescent="0.25">
      <c r="A5726" s="84" t="s">
        <v>14647</v>
      </c>
      <c r="B5726" s="84" t="s">
        <v>14557</v>
      </c>
      <c r="C5726" s="84">
        <v>2</v>
      </c>
      <c r="D5726" s="122">
        <v>1.2254350399742419E-2</v>
      </c>
      <c r="E5726" s="122">
        <v>1.5835765856339492</v>
      </c>
      <c r="F5726" s="84" t="s">
        <v>12075</v>
      </c>
      <c r="G5726" s="84" t="b">
        <v>0</v>
      </c>
      <c r="H5726" s="84" t="b">
        <v>0</v>
      </c>
      <c r="I5726" s="84" t="b">
        <v>0</v>
      </c>
      <c r="J5726" s="84" t="b">
        <v>0</v>
      </c>
      <c r="K5726" s="84" t="b">
        <v>0</v>
      </c>
      <c r="L5726" s="84" t="b">
        <v>0</v>
      </c>
    </row>
    <row r="5727" spans="1:12" x14ac:dyDescent="0.25">
      <c r="A5727" s="84" t="s">
        <v>14557</v>
      </c>
      <c r="B5727" s="84" t="s">
        <v>14556</v>
      </c>
      <c r="C5727" s="84">
        <v>2</v>
      </c>
      <c r="D5727" s="122">
        <v>1.2254350399742419E-2</v>
      </c>
      <c r="E5727" s="122">
        <v>1.4586378490256493</v>
      </c>
      <c r="F5727" s="84" t="s">
        <v>12075</v>
      </c>
      <c r="G5727" s="84" t="b">
        <v>0</v>
      </c>
      <c r="H5727" s="84" t="b">
        <v>0</v>
      </c>
      <c r="I5727" s="84" t="b">
        <v>0</v>
      </c>
      <c r="J5727" s="84" t="b">
        <v>0</v>
      </c>
      <c r="K5727" s="84" t="b">
        <v>0</v>
      </c>
      <c r="L5727" s="84" t="b">
        <v>0</v>
      </c>
    </row>
    <row r="5728" spans="1:12" x14ac:dyDescent="0.25">
      <c r="A5728" s="84" t="s">
        <v>14556</v>
      </c>
      <c r="B5728" s="84" t="s">
        <v>731</v>
      </c>
      <c r="C5728" s="84">
        <v>2</v>
      </c>
      <c r="D5728" s="122">
        <v>1.2254350399742419E-2</v>
      </c>
      <c r="E5728" s="122">
        <v>0.61353980901139238</v>
      </c>
      <c r="F5728" s="84" t="s">
        <v>12075</v>
      </c>
      <c r="G5728" s="84" t="b">
        <v>0</v>
      </c>
      <c r="H5728" s="84" t="b">
        <v>0</v>
      </c>
      <c r="I5728" s="84" t="b">
        <v>0</v>
      </c>
      <c r="J5728" s="84" t="b">
        <v>0</v>
      </c>
      <c r="K5728" s="84" t="b">
        <v>0</v>
      </c>
      <c r="L5728" s="84" t="b">
        <v>0</v>
      </c>
    </row>
    <row r="5729" spans="1:12" x14ac:dyDescent="0.25">
      <c r="A5729" s="84" t="s">
        <v>731</v>
      </c>
      <c r="B5729" s="84" t="s">
        <v>15100</v>
      </c>
      <c r="C5729" s="84">
        <v>2</v>
      </c>
      <c r="D5729" s="122">
        <v>1.2254350399742419E-2</v>
      </c>
      <c r="E5729" s="122">
        <v>1.2825465899699682</v>
      </c>
      <c r="F5729" s="84" t="s">
        <v>12075</v>
      </c>
      <c r="G5729" s="84" t="b">
        <v>0</v>
      </c>
      <c r="H5729" s="84" t="b">
        <v>0</v>
      </c>
      <c r="I5729" s="84" t="b">
        <v>0</v>
      </c>
      <c r="J5729" s="84" t="b">
        <v>0</v>
      </c>
      <c r="K5729" s="84" t="b">
        <v>0</v>
      </c>
      <c r="L5729" s="84" t="b">
        <v>0</v>
      </c>
    </row>
    <row r="5730" spans="1:12" x14ac:dyDescent="0.25">
      <c r="A5730" s="84" t="s">
        <v>15100</v>
      </c>
      <c r="B5730" s="84" t="s">
        <v>15101</v>
      </c>
      <c r="C5730" s="84">
        <v>2</v>
      </c>
      <c r="D5730" s="122">
        <v>1.2254350399742419E-2</v>
      </c>
      <c r="E5730" s="122">
        <v>1.7596678446896303</v>
      </c>
      <c r="F5730" s="84" t="s">
        <v>12075</v>
      </c>
      <c r="G5730" s="84" t="b">
        <v>0</v>
      </c>
      <c r="H5730" s="84" t="b">
        <v>0</v>
      </c>
      <c r="I5730" s="84" t="b">
        <v>0</v>
      </c>
      <c r="J5730" s="84" t="b">
        <v>0</v>
      </c>
      <c r="K5730" s="84" t="b">
        <v>0</v>
      </c>
      <c r="L5730" s="84" t="b">
        <v>0</v>
      </c>
    </row>
    <row r="5731" spans="1:12" x14ac:dyDescent="0.25">
      <c r="A5731" s="84" t="s">
        <v>15101</v>
      </c>
      <c r="B5731" s="84" t="s">
        <v>14558</v>
      </c>
      <c r="C5731" s="84">
        <v>2</v>
      </c>
      <c r="D5731" s="122">
        <v>1.2254350399742419E-2</v>
      </c>
      <c r="E5731" s="122">
        <v>1.7596678446896303</v>
      </c>
      <c r="F5731" s="84" t="s">
        <v>12075</v>
      </c>
      <c r="G5731" s="84" t="b">
        <v>0</v>
      </c>
      <c r="H5731" s="84" t="b">
        <v>0</v>
      </c>
      <c r="I5731" s="84" t="b">
        <v>0</v>
      </c>
      <c r="J5731" s="84" t="b">
        <v>0</v>
      </c>
      <c r="K5731" s="84" t="b">
        <v>0</v>
      </c>
      <c r="L5731" s="84" t="b">
        <v>0</v>
      </c>
    </row>
    <row r="5732" spans="1:12" x14ac:dyDescent="0.25">
      <c r="A5732" s="84" t="s">
        <v>14558</v>
      </c>
      <c r="B5732" s="84" t="s">
        <v>15102</v>
      </c>
      <c r="C5732" s="84">
        <v>2</v>
      </c>
      <c r="D5732" s="122">
        <v>1.2254350399742419E-2</v>
      </c>
      <c r="E5732" s="122">
        <v>1.7596678446896303</v>
      </c>
      <c r="F5732" s="84" t="s">
        <v>12075</v>
      </c>
      <c r="G5732" s="84" t="b">
        <v>0</v>
      </c>
      <c r="H5732" s="84" t="b">
        <v>0</v>
      </c>
      <c r="I5732" s="84" t="b">
        <v>0</v>
      </c>
      <c r="J5732" s="84" t="b">
        <v>0</v>
      </c>
      <c r="K5732" s="84" t="b">
        <v>0</v>
      </c>
      <c r="L5732" s="84" t="b">
        <v>0</v>
      </c>
    </row>
    <row r="5733" spans="1:12" x14ac:dyDescent="0.25">
      <c r="A5733" s="84" t="s">
        <v>14858</v>
      </c>
      <c r="B5733" s="84" t="s">
        <v>14363</v>
      </c>
      <c r="C5733" s="84">
        <v>2</v>
      </c>
      <c r="D5733" s="122">
        <v>0</v>
      </c>
      <c r="E5733" s="122">
        <v>1.2041199826559248</v>
      </c>
      <c r="F5733" s="84" t="s">
        <v>12076</v>
      </c>
      <c r="G5733" s="84" t="b">
        <v>0</v>
      </c>
      <c r="H5733" s="84" t="b">
        <v>0</v>
      </c>
      <c r="I5733" s="84" t="b">
        <v>0</v>
      </c>
      <c r="J5733" s="84" t="b">
        <v>1</v>
      </c>
      <c r="K5733" s="84" t="b">
        <v>0</v>
      </c>
      <c r="L5733" s="84" t="b">
        <v>0</v>
      </c>
    </row>
    <row r="5734" spans="1:12" x14ac:dyDescent="0.25">
      <c r="A5734" s="84" t="s">
        <v>14363</v>
      </c>
      <c r="B5734" s="84" t="s">
        <v>15128</v>
      </c>
      <c r="C5734" s="84">
        <v>2</v>
      </c>
      <c r="D5734" s="122">
        <v>0</v>
      </c>
      <c r="E5734" s="122">
        <v>1.2041199826559248</v>
      </c>
      <c r="F5734" s="84" t="s">
        <v>12076</v>
      </c>
      <c r="G5734" s="84" t="b">
        <v>1</v>
      </c>
      <c r="H5734" s="84" t="b">
        <v>0</v>
      </c>
      <c r="I5734" s="84" t="b">
        <v>0</v>
      </c>
      <c r="J5734" s="84" t="b">
        <v>0</v>
      </c>
      <c r="K5734" s="84" t="b">
        <v>1</v>
      </c>
      <c r="L5734" s="84" t="b">
        <v>0</v>
      </c>
    </row>
    <row r="5735" spans="1:12" x14ac:dyDescent="0.25">
      <c r="A5735" s="84" t="s">
        <v>15128</v>
      </c>
      <c r="B5735" s="84" t="s">
        <v>12350</v>
      </c>
      <c r="C5735" s="84">
        <v>2</v>
      </c>
      <c r="D5735" s="122">
        <v>0</v>
      </c>
      <c r="E5735" s="122">
        <v>1.2041199826559248</v>
      </c>
      <c r="F5735" s="84" t="s">
        <v>12076</v>
      </c>
      <c r="G5735" s="84" t="b">
        <v>0</v>
      </c>
      <c r="H5735" s="84" t="b">
        <v>1</v>
      </c>
      <c r="I5735" s="84" t="b">
        <v>0</v>
      </c>
      <c r="J5735" s="84" t="b">
        <v>0</v>
      </c>
      <c r="K5735" s="84" t="b">
        <v>0</v>
      </c>
      <c r="L5735" s="84" t="b">
        <v>0</v>
      </c>
    </row>
    <row r="5736" spans="1:12" x14ac:dyDescent="0.25">
      <c r="A5736" s="84" t="s">
        <v>12350</v>
      </c>
      <c r="B5736" s="84" t="s">
        <v>12296</v>
      </c>
      <c r="C5736" s="84">
        <v>2</v>
      </c>
      <c r="D5736" s="122">
        <v>0</v>
      </c>
      <c r="E5736" s="122">
        <v>1.2041199826559248</v>
      </c>
      <c r="F5736" s="84" t="s">
        <v>12076</v>
      </c>
      <c r="G5736" s="84" t="b">
        <v>0</v>
      </c>
      <c r="H5736" s="84" t="b">
        <v>0</v>
      </c>
      <c r="I5736" s="84" t="b">
        <v>0</v>
      </c>
      <c r="J5736" s="84" t="b">
        <v>0</v>
      </c>
      <c r="K5736" s="84" t="b">
        <v>0</v>
      </c>
      <c r="L5736" s="84" t="b">
        <v>0</v>
      </c>
    </row>
    <row r="5737" spans="1:12" x14ac:dyDescent="0.25">
      <c r="A5737" s="84" t="s">
        <v>12296</v>
      </c>
      <c r="B5737" s="84" t="s">
        <v>14358</v>
      </c>
      <c r="C5737" s="84">
        <v>2</v>
      </c>
      <c r="D5737" s="122">
        <v>0</v>
      </c>
      <c r="E5737" s="122">
        <v>1.2041199826559248</v>
      </c>
      <c r="F5737" s="84" t="s">
        <v>12076</v>
      </c>
      <c r="G5737" s="84" t="b">
        <v>0</v>
      </c>
      <c r="H5737" s="84" t="b">
        <v>0</v>
      </c>
      <c r="I5737" s="84" t="b">
        <v>0</v>
      </c>
      <c r="J5737" s="84" t="b">
        <v>0</v>
      </c>
      <c r="K5737" s="84" t="b">
        <v>0</v>
      </c>
      <c r="L5737" s="84" t="b">
        <v>0</v>
      </c>
    </row>
    <row r="5738" spans="1:12" x14ac:dyDescent="0.25">
      <c r="A5738" s="84" t="s">
        <v>14358</v>
      </c>
      <c r="B5738" s="84" t="s">
        <v>15129</v>
      </c>
      <c r="C5738" s="84">
        <v>2</v>
      </c>
      <c r="D5738" s="122">
        <v>0</v>
      </c>
      <c r="E5738" s="122">
        <v>1.2041199826559248</v>
      </c>
      <c r="F5738" s="84" t="s">
        <v>12076</v>
      </c>
      <c r="G5738" s="84" t="b">
        <v>0</v>
      </c>
      <c r="H5738" s="84" t="b">
        <v>0</v>
      </c>
      <c r="I5738" s="84" t="b">
        <v>0</v>
      </c>
      <c r="J5738" s="84" t="b">
        <v>1</v>
      </c>
      <c r="K5738" s="84" t="b">
        <v>0</v>
      </c>
      <c r="L5738" s="84" t="b">
        <v>0</v>
      </c>
    </row>
    <row r="5739" spans="1:12" x14ac:dyDescent="0.25">
      <c r="A5739" s="84" t="s">
        <v>15129</v>
      </c>
      <c r="B5739" s="84" t="s">
        <v>15130</v>
      </c>
      <c r="C5739" s="84">
        <v>2</v>
      </c>
      <c r="D5739" s="122">
        <v>0</v>
      </c>
      <c r="E5739" s="122">
        <v>1.2041199826559248</v>
      </c>
      <c r="F5739" s="84" t="s">
        <v>12076</v>
      </c>
      <c r="G5739" s="84" t="b">
        <v>1</v>
      </c>
      <c r="H5739" s="84" t="b">
        <v>0</v>
      </c>
      <c r="I5739" s="84" t="b">
        <v>0</v>
      </c>
      <c r="J5739" s="84" t="b">
        <v>0</v>
      </c>
      <c r="K5739" s="84" t="b">
        <v>0</v>
      </c>
      <c r="L5739" s="84" t="b">
        <v>0</v>
      </c>
    </row>
    <row r="5740" spans="1:12" x14ac:dyDescent="0.25">
      <c r="A5740" s="84" t="s">
        <v>15130</v>
      </c>
      <c r="B5740" s="84" t="s">
        <v>14487</v>
      </c>
      <c r="C5740" s="84">
        <v>2</v>
      </c>
      <c r="D5740" s="122">
        <v>0</v>
      </c>
      <c r="E5740" s="122">
        <v>1.2041199826559248</v>
      </c>
      <c r="F5740" s="84" t="s">
        <v>12076</v>
      </c>
      <c r="G5740" s="84" t="b">
        <v>0</v>
      </c>
      <c r="H5740" s="84" t="b">
        <v>0</v>
      </c>
      <c r="I5740" s="84" t="b">
        <v>0</v>
      </c>
      <c r="J5740" s="84" t="b">
        <v>1</v>
      </c>
      <c r="K5740" s="84" t="b">
        <v>0</v>
      </c>
      <c r="L5740" s="84" t="b">
        <v>0</v>
      </c>
    </row>
    <row r="5741" spans="1:12" x14ac:dyDescent="0.25">
      <c r="A5741" s="84" t="s">
        <v>14487</v>
      </c>
      <c r="B5741" s="84" t="s">
        <v>14253</v>
      </c>
      <c r="C5741" s="84">
        <v>2</v>
      </c>
      <c r="D5741" s="122">
        <v>0</v>
      </c>
      <c r="E5741" s="122">
        <v>1.2041199826559248</v>
      </c>
      <c r="F5741" s="84" t="s">
        <v>12076</v>
      </c>
      <c r="G5741" s="84" t="b">
        <v>1</v>
      </c>
      <c r="H5741" s="84" t="b">
        <v>0</v>
      </c>
      <c r="I5741" s="84" t="b">
        <v>0</v>
      </c>
      <c r="J5741" s="84" t="b">
        <v>0</v>
      </c>
      <c r="K5741" s="84" t="b">
        <v>0</v>
      </c>
      <c r="L5741" s="84" t="b">
        <v>0</v>
      </c>
    </row>
    <row r="5742" spans="1:12" x14ac:dyDescent="0.25">
      <c r="A5742" s="84" t="s">
        <v>14253</v>
      </c>
      <c r="B5742" s="84" t="s">
        <v>15131</v>
      </c>
      <c r="C5742" s="84">
        <v>2</v>
      </c>
      <c r="D5742" s="122">
        <v>0</v>
      </c>
      <c r="E5742" s="122">
        <v>1.2041199826559248</v>
      </c>
      <c r="F5742" s="84" t="s">
        <v>12076</v>
      </c>
      <c r="G5742" s="84" t="b">
        <v>0</v>
      </c>
      <c r="H5742" s="84" t="b">
        <v>0</v>
      </c>
      <c r="I5742" s="84" t="b">
        <v>0</v>
      </c>
      <c r="J5742" s="84" t="b">
        <v>0</v>
      </c>
      <c r="K5742" s="84" t="b">
        <v>0</v>
      </c>
      <c r="L5742" s="84" t="b">
        <v>0</v>
      </c>
    </row>
    <row r="5743" spans="1:12" x14ac:dyDescent="0.25">
      <c r="A5743" s="84" t="s">
        <v>15131</v>
      </c>
      <c r="B5743" s="84" t="s">
        <v>14438</v>
      </c>
      <c r="C5743" s="84">
        <v>2</v>
      </c>
      <c r="D5743" s="122">
        <v>0</v>
      </c>
      <c r="E5743" s="122">
        <v>1.2041199826559248</v>
      </c>
      <c r="F5743" s="84" t="s">
        <v>12076</v>
      </c>
      <c r="G5743" s="84" t="b">
        <v>0</v>
      </c>
      <c r="H5743" s="84" t="b">
        <v>0</v>
      </c>
      <c r="I5743" s="84" t="b">
        <v>0</v>
      </c>
      <c r="J5743" s="84" t="b">
        <v>0</v>
      </c>
      <c r="K5743" s="84" t="b">
        <v>0</v>
      </c>
      <c r="L5743" s="84" t="b">
        <v>0</v>
      </c>
    </row>
    <row r="5744" spans="1:12" x14ac:dyDescent="0.25">
      <c r="A5744" s="84" t="s">
        <v>14438</v>
      </c>
      <c r="B5744" s="84" t="s">
        <v>14305</v>
      </c>
      <c r="C5744" s="84">
        <v>2</v>
      </c>
      <c r="D5744" s="122">
        <v>0</v>
      </c>
      <c r="E5744" s="122">
        <v>1.2041199826559248</v>
      </c>
      <c r="F5744" s="84" t="s">
        <v>12076</v>
      </c>
      <c r="G5744" s="84" t="b">
        <v>0</v>
      </c>
      <c r="H5744" s="84" t="b">
        <v>0</v>
      </c>
      <c r="I5744" s="84" t="b">
        <v>0</v>
      </c>
      <c r="J5744" s="84" t="b">
        <v>0</v>
      </c>
      <c r="K5744" s="84" t="b">
        <v>0</v>
      </c>
      <c r="L5744" s="84" t="b">
        <v>0</v>
      </c>
    </row>
    <row r="5745" spans="1:12" x14ac:dyDescent="0.25">
      <c r="A5745" s="84" t="s">
        <v>14305</v>
      </c>
      <c r="B5745" s="84" t="s">
        <v>14663</v>
      </c>
      <c r="C5745" s="84">
        <v>2</v>
      </c>
      <c r="D5745" s="122">
        <v>0</v>
      </c>
      <c r="E5745" s="122">
        <v>1.2041199826559248</v>
      </c>
      <c r="F5745" s="84" t="s">
        <v>12076</v>
      </c>
      <c r="G5745" s="84" t="b">
        <v>0</v>
      </c>
      <c r="H5745" s="84" t="b">
        <v>0</v>
      </c>
      <c r="I5745" s="84" t="b">
        <v>0</v>
      </c>
      <c r="J5745" s="84" t="b">
        <v>0</v>
      </c>
      <c r="K5745" s="84" t="b">
        <v>0</v>
      </c>
      <c r="L5745" s="84" t="b">
        <v>0</v>
      </c>
    </row>
    <row r="5746" spans="1:12" x14ac:dyDescent="0.25">
      <c r="A5746" s="84" t="s">
        <v>12363</v>
      </c>
      <c r="B5746" s="84" t="s">
        <v>12356</v>
      </c>
      <c r="C5746" s="84">
        <v>4</v>
      </c>
      <c r="D5746" s="122">
        <v>0</v>
      </c>
      <c r="E5746" s="122">
        <v>1.2304489213782739</v>
      </c>
      <c r="F5746" s="84" t="s">
        <v>12077</v>
      </c>
      <c r="G5746" s="84" t="b">
        <v>0</v>
      </c>
      <c r="H5746" s="84" t="b">
        <v>0</v>
      </c>
      <c r="I5746" s="84" t="b">
        <v>0</v>
      </c>
      <c r="J5746" s="84" t="b">
        <v>1</v>
      </c>
      <c r="K5746" s="84" t="b">
        <v>0</v>
      </c>
      <c r="L5746" s="84" t="b">
        <v>0</v>
      </c>
    </row>
    <row r="5747" spans="1:12" x14ac:dyDescent="0.25">
      <c r="A5747" s="84" t="s">
        <v>12356</v>
      </c>
      <c r="B5747" s="84" t="s">
        <v>2803</v>
      </c>
      <c r="C5747" s="84">
        <v>4</v>
      </c>
      <c r="D5747" s="122">
        <v>0</v>
      </c>
      <c r="E5747" s="122">
        <v>1.0543576623225925</v>
      </c>
      <c r="F5747" s="84" t="s">
        <v>12077</v>
      </c>
      <c r="G5747" s="84" t="b">
        <v>1</v>
      </c>
      <c r="H5747" s="84" t="b">
        <v>0</v>
      </c>
      <c r="I5747" s="84" t="b">
        <v>0</v>
      </c>
      <c r="J5747" s="84" t="b">
        <v>0</v>
      </c>
      <c r="K5747" s="84" t="b">
        <v>0</v>
      </c>
      <c r="L5747" s="84" t="b">
        <v>0</v>
      </c>
    </row>
    <row r="5748" spans="1:12" x14ac:dyDescent="0.25">
      <c r="A5748" s="84" t="s">
        <v>2803</v>
      </c>
      <c r="B5748" s="84" t="s">
        <v>14665</v>
      </c>
      <c r="C5748" s="84">
        <v>4</v>
      </c>
      <c r="D5748" s="122">
        <v>0</v>
      </c>
      <c r="E5748" s="122">
        <v>1.0543576623225925</v>
      </c>
      <c r="F5748" s="84" t="s">
        <v>12077</v>
      </c>
      <c r="G5748" s="84" t="b">
        <v>0</v>
      </c>
      <c r="H5748" s="84" t="b">
        <v>0</v>
      </c>
      <c r="I5748" s="84" t="b">
        <v>0</v>
      </c>
      <c r="J5748" s="84" t="b">
        <v>0</v>
      </c>
      <c r="K5748" s="84" t="b">
        <v>0</v>
      </c>
      <c r="L5748" s="84" t="b">
        <v>0</v>
      </c>
    </row>
    <row r="5749" spans="1:12" x14ac:dyDescent="0.25">
      <c r="A5749" s="84" t="s">
        <v>14665</v>
      </c>
      <c r="B5749" s="84" t="s">
        <v>8333</v>
      </c>
      <c r="C5749" s="84">
        <v>4</v>
      </c>
      <c r="D5749" s="122">
        <v>0</v>
      </c>
      <c r="E5749" s="122">
        <v>1.2304489213782739</v>
      </c>
      <c r="F5749" s="84" t="s">
        <v>12077</v>
      </c>
      <c r="G5749" s="84" t="b">
        <v>0</v>
      </c>
      <c r="H5749" s="84" t="b">
        <v>0</v>
      </c>
      <c r="I5749" s="84" t="b">
        <v>0</v>
      </c>
      <c r="J5749" s="84" t="b">
        <v>0</v>
      </c>
      <c r="K5749" s="84" t="b">
        <v>0</v>
      </c>
      <c r="L5749" s="84" t="b">
        <v>0</v>
      </c>
    </row>
    <row r="5750" spans="1:12" x14ac:dyDescent="0.25">
      <c r="A5750" s="84" t="s">
        <v>8333</v>
      </c>
      <c r="B5750" s="84" t="s">
        <v>14666</v>
      </c>
      <c r="C5750" s="84">
        <v>4</v>
      </c>
      <c r="D5750" s="122">
        <v>0</v>
      </c>
      <c r="E5750" s="122">
        <v>1.2304489213782739</v>
      </c>
      <c r="F5750" s="84" t="s">
        <v>12077</v>
      </c>
      <c r="G5750" s="84" t="b">
        <v>0</v>
      </c>
      <c r="H5750" s="84" t="b">
        <v>0</v>
      </c>
      <c r="I5750" s="84" t="b">
        <v>0</v>
      </c>
      <c r="J5750" s="84" t="b">
        <v>1</v>
      </c>
      <c r="K5750" s="84" t="b">
        <v>0</v>
      </c>
      <c r="L5750" s="84" t="b">
        <v>0</v>
      </c>
    </row>
    <row r="5751" spans="1:12" x14ac:dyDescent="0.25">
      <c r="A5751" s="84" t="s">
        <v>14666</v>
      </c>
      <c r="B5751" s="84" t="s">
        <v>14188</v>
      </c>
      <c r="C5751" s="84">
        <v>4</v>
      </c>
      <c r="D5751" s="122">
        <v>0</v>
      </c>
      <c r="E5751" s="122">
        <v>1.2304489213782739</v>
      </c>
      <c r="F5751" s="84" t="s">
        <v>12077</v>
      </c>
      <c r="G5751" s="84" t="b">
        <v>1</v>
      </c>
      <c r="H5751" s="84" t="b">
        <v>0</v>
      </c>
      <c r="I5751" s="84" t="b">
        <v>0</v>
      </c>
      <c r="J5751" s="84" t="b">
        <v>0</v>
      </c>
      <c r="K5751" s="84" t="b">
        <v>0</v>
      </c>
      <c r="L5751" s="84" t="b">
        <v>0</v>
      </c>
    </row>
    <row r="5752" spans="1:12" x14ac:dyDescent="0.25">
      <c r="A5752" s="84" t="s">
        <v>14188</v>
      </c>
      <c r="B5752" s="84" t="s">
        <v>14189</v>
      </c>
      <c r="C5752" s="84">
        <v>4</v>
      </c>
      <c r="D5752" s="122">
        <v>0</v>
      </c>
      <c r="E5752" s="122">
        <v>1.2304489213782739</v>
      </c>
      <c r="F5752" s="84" t="s">
        <v>12077</v>
      </c>
      <c r="G5752" s="84" t="b">
        <v>0</v>
      </c>
      <c r="H5752" s="84" t="b">
        <v>0</v>
      </c>
      <c r="I5752" s="84" t="b">
        <v>0</v>
      </c>
      <c r="J5752" s="84" t="b">
        <v>0</v>
      </c>
      <c r="K5752" s="84" t="b">
        <v>0</v>
      </c>
      <c r="L5752" s="84" t="b">
        <v>0</v>
      </c>
    </row>
    <row r="5753" spans="1:12" x14ac:dyDescent="0.25">
      <c r="A5753" s="84" t="s">
        <v>14189</v>
      </c>
      <c r="B5753" s="84" t="s">
        <v>12287</v>
      </c>
      <c r="C5753" s="84">
        <v>4</v>
      </c>
      <c r="D5753" s="122">
        <v>0</v>
      </c>
      <c r="E5753" s="122">
        <v>1.2304489213782739</v>
      </c>
      <c r="F5753" s="84" t="s">
        <v>12077</v>
      </c>
      <c r="G5753" s="84" t="b">
        <v>0</v>
      </c>
      <c r="H5753" s="84" t="b">
        <v>0</v>
      </c>
      <c r="I5753" s="84" t="b">
        <v>0</v>
      </c>
      <c r="J5753" s="84" t="b">
        <v>0</v>
      </c>
      <c r="K5753" s="84" t="b">
        <v>0</v>
      </c>
      <c r="L5753" s="84" t="b">
        <v>0</v>
      </c>
    </row>
    <row r="5754" spans="1:12" x14ac:dyDescent="0.25">
      <c r="A5754" s="84" t="s">
        <v>12287</v>
      </c>
      <c r="B5754" s="84" t="s">
        <v>12259</v>
      </c>
      <c r="C5754" s="84">
        <v>4</v>
      </c>
      <c r="D5754" s="122">
        <v>0</v>
      </c>
      <c r="E5754" s="122">
        <v>1.2304489213782739</v>
      </c>
      <c r="F5754" s="84" t="s">
        <v>12077</v>
      </c>
      <c r="G5754" s="84" t="b">
        <v>0</v>
      </c>
      <c r="H5754" s="84" t="b">
        <v>0</v>
      </c>
      <c r="I5754" s="84" t="b">
        <v>0</v>
      </c>
      <c r="J5754" s="84" t="b">
        <v>0</v>
      </c>
      <c r="K5754" s="84" t="b">
        <v>0</v>
      </c>
      <c r="L5754" s="84" t="b">
        <v>0</v>
      </c>
    </row>
    <row r="5755" spans="1:12" x14ac:dyDescent="0.25">
      <c r="A5755" s="84" t="s">
        <v>706</v>
      </c>
      <c r="B5755" s="84" t="s">
        <v>12363</v>
      </c>
      <c r="C5755" s="84">
        <v>2</v>
      </c>
      <c r="D5755" s="122">
        <v>8.3619443239994779E-3</v>
      </c>
      <c r="E5755" s="122">
        <v>1.5314789170422551</v>
      </c>
      <c r="F5755" s="84" t="s">
        <v>12077</v>
      </c>
      <c r="G5755" s="84" t="b">
        <v>0</v>
      </c>
      <c r="H5755" s="84" t="b">
        <v>0</v>
      </c>
      <c r="I5755" s="84" t="b">
        <v>0</v>
      </c>
      <c r="J5755" s="84" t="b">
        <v>0</v>
      </c>
      <c r="K5755" s="84" t="b">
        <v>0</v>
      </c>
      <c r="L5755" s="84" t="b">
        <v>0</v>
      </c>
    </row>
    <row r="5756" spans="1:12" x14ac:dyDescent="0.25">
      <c r="A5756" s="84" t="s">
        <v>12259</v>
      </c>
      <c r="B5756" s="84" t="s">
        <v>14488</v>
      </c>
      <c r="C5756" s="84">
        <v>2</v>
      </c>
      <c r="D5756" s="122">
        <v>8.3619443239994779E-3</v>
      </c>
      <c r="E5756" s="122">
        <v>1.2304489213782739</v>
      </c>
      <c r="F5756" s="84" t="s">
        <v>12077</v>
      </c>
      <c r="G5756" s="84" t="b">
        <v>0</v>
      </c>
      <c r="H5756" s="84" t="b">
        <v>0</v>
      </c>
      <c r="I5756" s="84" t="b">
        <v>0</v>
      </c>
      <c r="J5756" s="84" t="b">
        <v>0</v>
      </c>
      <c r="K5756" s="84" t="b">
        <v>0</v>
      </c>
      <c r="L5756" s="84" t="b">
        <v>0</v>
      </c>
    </row>
    <row r="5757" spans="1:12" x14ac:dyDescent="0.25">
      <c r="A5757" s="84" t="s">
        <v>12259</v>
      </c>
      <c r="B5757" s="84" t="s">
        <v>2679</v>
      </c>
      <c r="C5757" s="84">
        <v>2</v>
      </c>
      <c r="D5757" s="122">
        <v>8.3619443239994779E-3</v>
      </c>
      <c r="E5757" s="122">
        <v>1.2304489213782739</v>
      </c>
      <c r="F5757" s="84" t="s">
        <v>12077</v>
      </c>
      <c r="G5757" s="84" t="b">
        <v>0</v>
      </c>
      <c r="H5757" s="84" t="b">
        <v>0</v>
      </c>
      <c r="I5757" s="84" t="b">
        <v>0</v>
      </c>
      <c r="J5757" s="84" t="b">
        <v>0</v>
      </c>
      <c r="K5757" s="84" t="b">
        <v>0</v>
      </c>
      <c r="L5757" s="84" t="b">
        <v>0</v>
      </c>
    </row>
    <row r="5758" spans="1:12" x14ac:dyDescent="0.25">
      <c r="A5758" s="84" t="s">
        <v>2679</v>
      </c>
      <c r="B5758" s="84" t="s">
        <v>2793</v>
      </c>
      <c r="C5758" s="84">
        <v>2</v>
      </c>
      <c r="D5758" s="122">
        <v>8.3619443239994779E-3</v>
      </c>
      <c r="E5758" s="122">
        <v>1.5314789170422551</v>
      </c>
      <c r="F5758" s="84" t="s">
        <v>12077</v>
      </c>
      <c r="G5758" s="84" t="b">
        <v>0</v>
      </c>
      <c r="H5758" s="84" t="b">
        <v>0</v>
      </c>
      <c r="I5758" s="84" t="b">
        <v>0</v>
      </c>
      <c r="J5758" s="84" t="b">
        <v>0</v>
      </c>
      <c r="K5758" s="84" t="b">
        <v>0</v>
      </c>
      <c r="L5758" s="84" t="b">
        <v>0</v>
      </c>
    </row>
    <row r="5759" spans="1:12" x14ac:dyDescent="0.25">
      <c r="A5759" s="84" t="s">
        <v>2793</v>
      </c>
      <c r="B5759" s="84" t="s">
        <v>14287</v>
      </c>
      <c r="C5759" s="84">
        <v>2</v>
      </c>
      <c r="D5759" s="122">
        <v>8.3619443239994779E-3</v>
      </c>
      <c r="E5759" s="122">
        <v>1.5314789170422551</v>
      </c>
      <c r="F5759" s="84" t="s">
        <v>12077</v>
      </c>
      <c r="G5759" s="84" t="b">
        <v>0</v>
      </c>
      <c r="H5759" s="84" t="b">
        <v>0</v>
      </c>
      <c r="I5759" s="84" t="b">
        <v>0</v>
      </c>
      <c r="J5759" s="84" t="b">
        <v>0</v>
      </c>
      <c r="K5759" s="84" t="b">
        <v>0</v>
      </c>
      <c r="L5759" s="84" t="b">
        <v>0</v>
      </c>
    </row>
    <row r="5760" spans="1:12" x14ac:dyDescent="0.25">
      <c r="A5760" s="84" t="s">
        <v>14287</v>
      </c>
      <c r="B5760" s="84" t="s">
        <v>2922</v>
      </c>
      <c r="C5760" s="84">
        <v>2</v>
      </c>
      <c r="D5760" s="122">
        <v>8.3619443239994779E-3</v>
      </c>
      <c r="E5760" s="122">
        <v>1.5314789170422551</v>
      </c>
      <c r="F5760" s="84" t="s">
        <v>12077</v>
      </c>
      <c r="G5760" s="84" t="b">
        <v>0</v>
      </c>
      <c r="H5760" s="84" t="b">
        <v>0</v>
      </c>
      <c r="I5760" s="84" t="b">
        <v>0</v>
      </c>
      <c r="J5760" s="84" t="b">
        <v>0</v>
      </c>
      <c r="K5760" s="84" t="b">
        <v>0</v>
      </c>
      <c r="L5760" s="84" t="b">
        <v>0</v>
      </c>
    </row>
    <row r="5761" spans="1:12" x14ac:dyDescent="0.25">
      <c r="A5761" s="84" t="s">
        <v>2922</v>
      </c>
      <c r="B5761" s="84" t="s">
        <v>15408</v>
      </c>
      <c r="C5761" s="84">
        <v>2</v>
      </c>
      <c r="D5761" s="122">
        <v>8.3619443239994779E-3</v>
      </c>
      <c r="E5761" s="122">
        <v>1.5314789170422551</v>
      </c>
      <c r="F5761" s="84" t="s">
        <v>12077</v>
      </c>
      <c r="G5761" s="84" t="b">
        <v>0</v>
      </c>
      <c r="H5761" s="84" t="b">
        <v>0</v>
      </c>
      <c r="I5761" s="84" t="b">
        <v>0</v>
      </c>
      <c r="J5761" s="84" t="b">
        <v>0</v>
      </c>
      <c r="K5761" s="84" t="b">
        <v>0</v>
      </c>
      <c r="L5761" s="84" t="b">
        <v>0</v>
      </c>
    </row>
    <row r="5762" spans="1:12" x14ac:dyDescent="0.25">
      <c r="A5762" s="84" t="s">
        <v>15408</v>
      </c>
      <c r="B5762" s="84" t="s">
        <v>14390</v>
      </c>
      <c r="C5762" s="84">
        <v>2</v>
      </c>
      <c r="D5762" s="122">
        <v>8.3619443239994779E-3</v>
      </c>
      <c r="E5762" s="122">
        <v>1.5314789170422551</v>
      </c>
      <c r="F5762" s="84" t="s">
        <v>12077</v>
      </c>
      <c r="G5762" s="84" t="b">
        <v>0</v>
      </c>
      <c r="H5762" s="84" t="b">
        <v>0</v>
      </c>
      <c r="I5762" s="84" t="b">
        <v>0</v>
      </c>
      <c r="J5762" s="84" t="b">
        <v>0</v>
      </c>
      <c r="K5762" s="84" t="b">
        <v>0</v>
      </c>
      <c r="L5762" s="84" t="b">
        <v>0</v>
      </c>
    </row>
    <row r="5763" spans="1:12" x14ac:dyDescent="0.25">
      <c r="A5763" s="84" t="s">
        <v>14390</v>
      </c>
      <c r="B5763" s="84" t="s">
        <v>14566</v>
      </c>
      <c r="C5763" s="84">
        <v>2</v>
      </c>
      <c r="D5763" s="122">
        <v>8.3619443239994779E-3</v>
      </c>
      <c r="E5763" s="122">
        <v>1.5314789170422551</v>
      </c>
      <c r="F5763" s="84" t="s">
        <v>12077</v>
      </c>
      <c r="G5763" s="84" t="b">
        <v>0</v>
      </c>
      <c r="H5763" s="84" t="b">
        <v>0</v>
      </c>
      <c r="I5763" s="84" t="b">
        <v>0</v>
      </c>
      <c r="J5763" s="84" t="b">
        <v>0</v>
      </c>
      <c r="K5763" s="84" t="b">
        <v>0</v>
      </c>
      <c r="L5763" s="84" t="b">
        <v>0</v>
      </c>
    </row>
    <row r="5764" spans="1:12" x14ac:dyDescent="0.25">
      <c r="A5764" s="84" t="s">
        <v>14566</v>
      </c>
      <c r="B5764" s="84" t="s">
        <v>14675</v>
      </c>
      <c r="C5764" s="84">
        <v>2</v>
      </c>
      <c r="D5764" s="122">
        <v>8.3619443239994779E-3</v>
      </c>
      <c r="E5764" s="122">
        <v>1.5314789170422551</v>
      </c>
      <c r="F5764" s="84" t="s">
        <v>12077</v>
      </c>
      <c r="G5764" s="84" t="b">
        <v>0</v>
      </c>
      <c r="H5764" s="84" t="b">
        <v>0</v>
      </c>
      <c r="I5764" s="84" t="b">
        <v>0</v>
      </c>
      <c r="J5764" s="84" t="b">
        <v>0</v>
      </c>
      <c r="K5764" s="84" t="b">
        <v>0</v>
      </c>
      <c r="L5764" s="84" t="b">
        <v>0</v>
      </c>
    </row>
    <row r="5765" spans="1:12" x14ac:dyDescent="0.25">
      <c r="A5765" s="84" t="s">
        <v>14675</v>
      </c>
      <c r="B5765" s="84" t="s">
        <v>15409</v>
      </c>
      <c r="C5765" s="84">
        <v>2</v>
      </c>
      <c r="D5765" s="122">
        <v>8.3619443239994779E-3</v>
      </c>
      <c r="E5765" s="122">
        <v>1.5314789170422551</v>
      </c>
      <c r="F5765" s="84" t="s">
        <v>12077</v>
      </c>
      <c r="G5765" s="84" t="b">
        <v>0</v>
      </c>
      <c r="H5765" s="84" t="b">
        <v>0</v>
      </c>
      <c r="I5765" s="84" t="b">
        <v>0</v>
      </c>
      <c r="J5765" s="84" t="b">
        <v>0</v>
      </c>
      <c r="K5765" s="84" t="b">
        <v>0</v>
      </c>
      <c r="L5765" s="84" t="b">
        <v>0</v>
      </c>
    </row>
    <row r="5766" spans="1:12" x14ac:dyDescent="0.25">
      <c r="A5766" s="84" t="s">
        <v>15409</v>
      </c>
      <c r="B5766" s="84" t="s">
        <v>15410</v>
      </c>
      <c r="C5766" s="84">
        <v>2</v>
      </c>
      <c r="D5766" s="122">
        <v>8.3619443239994779E-3</v>
      </c>
      <c r="E5766" s="122">
        <v>1.5314789170422551</v>
      </c>
      <c r="F5766" s="84" t="s">
        <v>12077</v>
      </c>
      <c r="G5766" s="84" t="b">
        <v>0</v>
      </c>
      <c r="H5766" s="84" t="b">
        <v>0</v>
      </c>
      <c r="I5766" s="84" t="b">
        <v>0</v>
      </c>
      <c r="J5766" s="84" t="b">
        <v>0</v>
      </c>
      <c r="K5766" s="84" t="b">
        <v>0</v>
      </c>
      <c r="L5766" s="84" t="b">
        <v>0</v>
      </c>
    </row>
    <row r="5767" spans="1:12" x14ac:dyDescent="0.25">
      <c r="A5767" s="84" t="s">
        <v>15410</v>
      </c>
      <c r="B5767" s="84" t="s">
        <v>2803</v>
      </c>
      <c r="C5767" s="84">
        <v>2</v>
      </c>
      <c r="D5767" s="122">
        <v>8.3619443239994779E-3</v>
      </c>
      <c r="E5767" s="122">
        <v>1.0543576623225925</v>
      </c>
      <c r="F5767" s="84" t="s">
        <v>12077</v>
      </c>
      <c r="G5767" s="84" t="b">
        <v>0</v>
      </c>
      <c r="H5767" s="84" t="b">
        <v>0</v>
      </c>
      <c r="I5767" s="84" t="b">
        <v>0</v>
      </c>
      <c r="J5767" s="84" t="b">
        <v>0</v>
      </c>
      <c r="K5767" s="84" t="b">
        <v>0</v>
      </c>
      <c r="L5767" s="84" t="b">
        <v>0</v>
      </c>
    </row>
    <row r="5768" spans="1:12" x14ac:dyDescent="0.25">
      <c r="A5768" s="84" t="s">
        <v>2803</v>
      </c>
      <c r="B5768" s="84" t="s">
        <v>731</v>
      </c>
      <c r="C5768" s="84">
        <v>2</v>
      </c>
      <c r="D5768" s="122">
        <v>8.3619443239994779E-3</v>
      </c>
      <c r="E5768" s="122">
        <v>1.0543576623225925</v>
      </c>
      <c r="F5768" s="84" t="s">
        <v>12077</v>
      </c>
      <c r="G5768" s="84" t="b">
        <v>0</v>
      </c>
      <c r="H5768" s="84" t="b">
        <v>0</v>
      </c>
      <c r="I5768" s="84" t="b">
        <v>0</v>
      </c>
      <c r="J5768" s="84" t="b">
        <v>0</v>
      </c>
      <c r="K5768" s="84" t="b">
        <v>0</v>
      </c>
      <c r="L5768" s="84" t="b">
        <v>0</v>
      </c>
    </row>
    <row r="5769" spans="1:12" x14ac:dyDescent="0.25">
      <c r="A5769" s="84" t="s">
        <v>731</v>
      </c>
      <c r="B5769" s="84" t="s">
        <v>12268</v>
      </c>
      <c r="C5769" s="84">
        <v>2</v>
      </c>
      <c r="D5769" s="122">
        <v>8.3619443239994779E-3</v>
      </c>
      <c r="E5769" s="122">
        <v>1.5314789170422551</v>
      </c>
      <c r="F5769" s="84" t="s">
        <v>12077</v>
      </c>
      <c r="G5769" s="84" t="b">
        <v>0</v>
      </c>
      <c r="H5769" s="84" t="b">
        <v>0</v>
      </c>
      <c r="I5769" s="84" t="b">
        <v>0</v>
      </c>
      <c r="J5769" s="84" t="b">
        <v>0</v>
      </c>
      <c r="K5769" s="84" t="b">
        <v>0</v>
      </c>
      <c r="L5769" s="84" t="b">
        <v>0</v>
      </c>
    </row>
    <row r="5770" spans="1:12" x14ac:dyDescent="0.25">
      <c r="A5770" s="84" t="s">
        <v>12268</v>
      </c>
      <c r="B5770" s="84" t="s">
        <v>14510</v>
      </c>
      <c r="C5770" s="84">
        <v>2</v>
      </c>
      <c r="D5770" s="122">
        <v>8.3619443239994779E-3</v>
      </c>
      <c r="E5770" s="122">
        <v>1.5314789170422551</v>
      </c>
      <c r="F5770" s="84" t="s">
        <v>12077</v>
      </c>
      <c r="G5770" s="84" t="b">
        <v>0</v>
      </c>
      <c r="H5770" s="84" t="b">
        <v>0</v>
      </c>
      <c r="I5770" s="84" t="b">
        <v>0</v>
      </c>
      <c r="J5770" s="84" t="b">
        <v>0</v>
      </c>
      <c r="K5770" s="84" t="b">
        <v>0</v>
      </c>
      <c r="L5770" s="84" t="b">
        <v>0</v>
      </c>
    </row>
    <row r="5771" spans="1:12" x14ac:dyDescent="0.25">
      <c r="A5771" s="84" t="s">
        <v>12350</v>
      </c>
      <c r="B5771" s="84" t="s">
        <v>12296</v>
      </c>
      <c r="C5771" s="84">
        <v>2</v>
      </c>
      <c r="D5771" s="122">
        <v>0</v>
      </c>
      <c r="E5771" s="122">
        <v>1.1903316981702916</v>
      </c>
      <c r="F5771" s="84" t="s">
        <v>12078</v>
      </c>
      <c r="G5771" s="84" t="b">
        <v>0</v>
      </c>
      <c r="H5771" s="84" t="b">
        <v>0</v>
      </c>
      <c r="I5771" s="84" t="b">
        <v>0</v>
      </c>
      <c r="J5771" s="84" t="b">
        <v>0</v>
      </c>
      <c r="K5771" s="84" t="b">
        <v>0</v>
      </c>
      <c r="L5771" s="84" t="b">
        <v>0</v>
      </c>
    </row>
    <row r="5772" spans="1:12" x14ac:dyDescent="0.25">
      <c r="A5772" s="84" t="s">
        <v>12296</v>
      </c>
      <c r="B5772" s="84" t="s">
        <v>14386</v>
      </c>
      <c r="C5772" s="84">
        <v>2</v>
      </c>
      <c r="D5772" s="122">
        <v>0</v>
      </c>
      <c r="E5772" s="122">
        <v>1.1903316981702916</v>
      </c>
      <c r="F5772" s="84" t="s">
        <v>12078</v>
      </c>
      <c r="G5772" s="84" t="b">
        <v>0</v>
      </c>
      <c r="H5772" s="84" t="b">
        <v>0</v>
      </c>
      <c r="I5772" s="84" t="b">
        <v>0</v>
      </c>
      <c r="J5772" s="84" t="b">
        <v>0</v>
      </c>
      <c r="K5772" s="84" t="b">
        <v>0</v>
      </c>
      <c r="L5772" s="84" t="b">
        <v>0</v>
      </c>
    </row>
    <row r="5773" spans="1:12" x14ac:dyDescent="0.25">
      <c r="A5773" s="84" t="s">
        <v>14386</v>
      </c>
      <c r="B5773" s="84" t="s">
        <v>15205</v>
      </c>
      <c r="C5773" s="84">
        <v>2</v>
      </c>
      <c r="D5773" s="122">
        <v>0</v>
      </c>
      <c r="E5773" s="122">
        <v>1.1903316981702916</v>
      </c>
      <c r="F5773" s="84" t="s">
        <v>12078</v>
      </c>
      <c r="G5773" s="84" t="b">
        <v>0</v>
      </c>
      <c r="H5773" s="84" t="b">
        <v>0</v>
      </c>
      <c r="I5773" s="84" t="b">
        <v>0</v>
      </c>
      <c r="J5773" s="84" t="b">
        <v>0</v>
      </c>
      <c r="K5773" s="84" t="b">
        <v>0</v>
      </c>
      <c r="L5773" s="84" t="b">
        <v>0</v>
      </c>
    </row>
    <row r="5774" spans="1:12" x14ac:dyDescent="0.25">
      <c r="A5774" s="84" t="s">
        <v>15205</v>
      </c>
      <c r="B5774" s="84" t="s">
        <v>15206</v>
      </c>
      <c r="C5774" s="84">
        <v>2</v>
      </c>
      <c r="D5774" s="122">
        <v>0</v>
      </c>
      <c r="E5774" s="122">
        <v>1.1903316981702916</v>
      </c>
      <c r="F5774" s="84" t="s">
        <v>12078</v>
      </c>
      <c r="G5774" s="84" t="b">
        <v>0</v>
      </c>
      <c r="H5774" s="84" t="b">
        <v>0</v>
      </c>
      <c r="I5774" s="84" t="b">
        <v>0</v>
      </c>
      <c r="J5774" s="84" t="b">
        <v>0</v>
      </c>
      <c r="K5774" s="84" t="b">
        <v>0</v>
      </c>
      <c r="L5774" s="84" t="b">
        <v>0</v>
      </c>
    </row>
    <row r="5775" spans="1:12" x14ac:dyDescent="0.25">
      <c r="A5775" s="84" t="s">
        <v>15206</v>
      </c>
      <c r="B5775" s="84" t="s">
        <v>14895</v>
      </c>
      <c r="C5775" s="84">
        <v>2</v>
      </c>
      <c r="D5775" s="122">
        <v>0</v>
      </c>
      <c r="E5775" s="122">
        <v>1.1903316981702916</v>
      </c>
      <c r="F5775" s="84" t="s">
        <v>12078</v>
      </c>
      <c r="G5775" s="84" t="b">
        <v>0</v>
      </c>
      <c r="H5775" s="84" t="b">
        <v>0</v>
      </c>
      <c r="I5775" s="84" t="b">
        <v>0</v>
      </c>
      <c r="J5775" s="84" t="b">
        <v>0</v>
      </c>
      <c r="K5775" s="84" t="b">
        <v>0</v>
      </c>
      <c r="L5775" s="84" t="b">
        <v>0</v>
      </c>
    </row>
    <row r="5776" spans="1:12" x14ac:dyDescent="0.25">
      <c r="A5776" s="84" t="s">
        <v>14895</v>
      </c>
      <c r="B5776" s="84" t="s">
        <v>15207</v>
      </c>
      <c r="C5776" s="84">
        <v>2</v>
      </c>
      <c r="D5776" s="122">
        <v>0</v>
      </c>
      <c r="E5776" s="122">
        <v>1.1903316981702916</v>
      </c>
      <c r="F5776" s="84" t="s">
        <v>12078</v>
      </c>
      <c r="G5776" s="84" t="b">
        <v>0</v>
      </c>
      <c r="H5776" s="84" t="b">
        <v>0</v>
      </c>
      <c r="I5776" s="84" t="b">
        <v>0</v>
      </c>
      <c r="J5776" s="84" t="b">
        <v>0</v>
      </c>
      <c r="K5776" s="84" t="b">
        <v>0</v>
      </c>
      <c r="L5776" s="84" t="b">
        <v>0</v>
      </c>
    </row>
    <row r="5777" spans="1:12" x14ac:dyDescent="0.25">
      <c r="A5777" s="84" t="s">
        <v>15207</v>
      </c>
      <c r="B5777" s="84" t="s">
        <v>731</v>
      </c>
      <c r="C5777" s="84">
        <v>2</v>
      </c>
      <c r="D5777" s="122">
        <v>0</v>
      </c>
      <c r="E5777" s="122">
        <v>1.1903316981702916</v>
      </c>
      <c r="F5777" s="84" t="s">
        <v>12078</v>
      </c>
      <c r="G5777" s="84" t="b">
        <v>0</v>
      </c>
      <c r="H5777" s="84" t="b">
        <v>0</v>
      </c>
      <c r="I5777" s="84" t="b">
        <v>0</v>
      </c>
      <c r="J5777" s="84" t="b">
        <v>0</v>
      </c>
      <c r="K5777" s="84" t="b">
        <v>0</v>
      </c>
      <c r="L5777" s="84" t="b">
        <v>0</v>
      </c>
    </row>
    <row r="5778" spans="1:12" x14ac:dyDescent="0.25">
      <c r="A5778" s="84" t="s">
        <v>731</v>
      </c>
      <c r="B5778" s="84" t="s">
        <v>14706</v>
      </c>
      <c r="C5778" s="84">
        <v>2</v>
      </c>
      <c r="D5778" s="122">
        <v>0</v>
      </c>
      <c r="E5778" s="122">
        <v>1.1903316981702916</v>
      </c>
      <c r="F5778" s="84" t="s">
        <v>12078</v>
      </c>
      <c r="G5778" s="84" t="b">
        <v>0</v>
      </c>
      <c r="H5778" s="84" t="b">
        <v>0</v>
      </c>
      <c r="I5778" s="84" t="b">
        <v>0</v>
      </c>
      <c r="J5778" s="84" t="b">
        <v>0</v>
      </c>
      <c r="K5778" s="84" t="b">
        <v>0</v>
      </c>
      <c r="L5778" s="84" t="b">
        <v>0</v>
      </c>
    </row>
    <row r="5779" spans="1:12" x14ac:dyDescent="0.25">
      <c r="A5779" s="84" t="s">
        <v>14706</v>
      </c>
      <c r="B5779" s="84" t="s">
        <v>14707</v>
      </c>
      <c r="C5779" s="84">
        <v>2</v>
      </c>
      <c r="D5779" s="122">
        <v>0</v>
      </c>
      <c r="E5779" s="122">
        <v>1.1903316981702916</v>
      </c>
      <c r="F5779" s="84" t="s">
        <v>12078</v>
      </c>
      <c r="G5779" s="84" t="b">
        <v>0</v>
      </c>
      <c r="H5779" s="84" t="b">
        <v>0</v>
      </c>
      <c r="I5779" s="84" t="b">
        <v>0</v>
      </c>
      <c r="J5779" s="84" t="b">
        <v>0</v>
      </c>
      <c r="K5779" s="84" t="b">
        <v>0</v>
      </c>
      <c r="L5779" s="84" t="b">
        <v>0</v>
      </c>
    </row>
    <row r="5780" spans="1:12" x14ac:dyDescent="0.25">
      <c r="A5780" s="84" t="s">
        <v>14707</v>
      </c>
      <c r="B5780" s="84" t="s">
        <v>14896</v>
      </c>
      <c r="C5780" s="84">
        <v>2</v>
      </c>
      <c r="D5780" s="122">
        <v>0</v>
      </c>
      <c r="E5780" s="122">
        <v>1.1903316981702916</v>
      </c>
      <c r="F5780" s="84" t="s">
        <v>12078</v>
      </c>
      <c r="G5780" s="84" t="b">
        <v>0</v>
      </c>
      <c r="H5780" s="84" t="b">
        <v>0</v>
      </c>
      <c r="I5780" s="84" t="b">
        <v>0</v>
      </c>
      <c r="J5780" s="84" t="b">
        <v>0</v>
      </c>
      <c r="K5780" s="84" t="b">
        <v>0</v>
      </c>
      <c r="L5780" s="84" t="b">
        <v>0</v>
      </c>
    </row>
    <row r="5781" spans="1:12" x14ac:dyDescent="0.25">
      <c r="A5781" s="84" t="s">
        <v>14896</v>
      </c>
      <c r="B5781" s="84" t="s">
        <v>14586</v>
      </c>
      <c r="C5781" s="84">
        <v>2</v>
      </c>
      <c r="D5781" s="122">
        <v>0</v>
      </c>
      <c r="E5781" s="122">
        <v>1.1903316981702916</v>
      </c>
      <c r="F5781" s="84" t="s">
        <v>12078</v>
      </c>
      <c r="G5781" s="84" t="b">
        <v>0</v>
      </c>
      <c r="H5781" s="84" t="b">
        <v>0</v>
      </c>
      <c r="I5781" s="84" t="b">
        <v>0</v>
      </c>
      <c r="J5781" s="84" t="b">
        <v>0</v>
      </c>
      <c r="K5781" s="84" t="b">
        <v>0</v>
      </c>
      <c r="L5781" s="84" t="b">
        <v>0</v>
      </c>
    </row>
    <row r="5782" spans="1:12" x14ac:dyDescent="0.25">
      <c r="A5782" s="84" t="s">
        <v>14586</v>
      </c>
      <c r="B5782" s="84" t="s">
        <v>14269</v>
      </c>
      <c r="C5782" s="84">
        <v>2</v>
      </c>
      <c r="D5782" s="122">
        <v>0</v>
      </c>
      <c r="E5782" s="122">
        <v>1.1903316981702916</v>
      </c>
      <c r="F5782" s="84" t="s">
        <v>12078</v>
      </c>
      <c r="G5782" s="84" t="b">
        <v>0</v>
      </c>
      <c r="H5782" s="84" t="b">
        <v>0</v>
      </c>
      <c r="I5782" s="84" t="b">
        <v>0</v>
      </c>
      <c r="J5782" s="84" t="b">
        <v>0</v>
      </c>
      <c r="K5782" s="84" t="b">
        <v>0</v>
      </c>
      <c r="L5782" s="84" t="b">
        <v>0</v>
      </c>
    </row>
    <row r="5783" spans="1:12" x14ac:dyDescent="0.25">
      <c r="A5783" s="84" t="s">
        <v>14269</v>
      </c>
      <c r="B5783" s="84" t="s">
        <v>15208</v>
      </c>
      <c r="C5783" s="84">
        <v>2</v>
      </c>
      <c r="D5783" s="122">
        <v>0</v>
      </c>
      <c r="E5783" s="122">
        <v>1.1903316981702916</v>
      </c>
      <c r="F5783" s="84" t="s">
        <v>12078</v>
      </c>
      <c r="G5783" s="84" t="b">
        <v>0</v>
      </c>
      <c r="H5783" s="84" t="b">
        <v>0</v>
      </c>
      <c r="I5783" s="84" t="b">
        <v>0</v>
      </c>
      <c r="J5783" s="84" t="b">
        <v>0</v>
      </c>
      <c r="K5783" s="84" t="b">
        <v>0</v>
      </c>
      <c r="L5783" s="84" t="b">
        <v>0</v>
      </c>
    </row>
    <row r="5784" spans="1:12" x14ac:dyDescent="0.25">
      <c r="A5784" s="84" t="s">
        <v>2803</v>
      </c>
      <c r="B5784" s="84" t="s">
        <v>15274</v>
      </c>
      <c r="C5784" s="84">
        <v>2</v>
      </c>
      <c r="D5784" s="122">
        <v>0</v>
      </c>
      <c r="E5784" s="122">
        <v>0.67669360962486669</v>
      </c>
      <c r="F5784" s="84" t="s">
        <v>12079</v>
      </c>
      <c r="G5784" s="84" t="b">
        <v>0</v>
      </c>
      <c r="H5784" s="84" t="b">
        <v>0</v>
      </c>
      <c r="I5784" s="84" t="b">
        <v>0</v>
      </c>
      <c r="J5784" s="84" t="b">
        <v>0</v>
      </c>
      <c r="K5784" s="84" t="b">
        <v>0</v>
      </c>
      <c r="L5784" s="84" t="b">
        <v>0</v>
      </c>
    </row>
    <row r="5785" spans="1:12" x14ac:dyDescent="0.25">
      <c r="A5785" s="84" t="s">
        <v>15274</v>
      </c>
      <c r="B5785" s="84" t="s">
        <v>14435</v>
      </c>
      <c r="C5785" s="84">
        <v>2</v>
      </c>
      <c r="D5785" s="122">
        <v>0</v>
      </c>
      <c r="E5785" s="122">
        <v>0.97772360528884783</v>
      </c>
      <c r="F5785" s="84" t="s">
        <v>12079</v>
      </c>
      <c r="G5785" s="84" t="b">
        <v>0</v>
      </c>
      <c r="H5785" s="84" t="b">
        <v>0</v>
      </c>
      <c r="I5785" s="84" t="b">
        <v>0</v>
      </c>
      <c r="J5785" s="84" t="b">
        <v>0</v>
      </c>
      <c r="K5785" s="84" t="b">
        <v>0</v>
      </c>
      <c r="L5785" s="84" t="b">
        <v>0</v>
      </c>
    </row>
    <row r="5786" spans="1:12" x14ac:dyDescent="0.25">
      <c r="A5786" s="84" t="s">
        <v>14435</v>
      </c>
      <c r="B5786" s="84" t="s">
        <v>15275</v>
      </c>
      <c r="C5786" s="84">
        <v>2</v>
      </c>
      <c r="D5786" s="122">
        <v>0</v>
      </c>
      <c r="E5786" s="122">
        <v>0.97772360528884783</v>
      </c>
      <c r="F5786" s="84" t="s">
        <v>12079</v>
      </c>
      <c r="G5786" s="84" t="b">
        <v>0</v>
      </c>
      <c r="H5786" s="84" t="b">
        <v>0</v>
      </c>
      <c r="I5786" s="84" t="b">
        <v>0</v>
      </c>
      <c r="J5786" s="84" t="b">
        <v>0</v>
      </c>
      <c r="K5786" s="84" t="b">
        <v>0</v>
      </c>
      <c r="L5786" s="84" t="b">
        <v>0</v>
      </c>
    </row>
    <row r="5787" spans="1:12" x14ac:dyDescent="0.25">
      <c r="A5787" s="84" t="s">
        <v>15275</v>
      </c>
      <c r="B5787" s="84" t="s">
        <v>14364</v>
      </c>
      <c r="C5787" s="84">
        <v>2</v>
      </c>
      <c r="D5787" s="122">
        <v>0</v>
      </c>
      <c r="E5787" s="122">
        <v>0.97772360528884783</v>
      </c>
      <c r="F5787" s="84" t="s">
        <v>12079</v>
      </c>
      <c r="G5787" s="84" t="b">
        <v>0</v>
      </c>
      <c r="H5787" s="84" t="b">
        <v>0</v>
      </c>
      <c r="I5787" s="84" t="b">
        <v>0</v>
      </c>
      <c r="J5787" s="84" t="b">
        <v>0</v>
      </c>
      <c r="K5787" s="84" t="b">
        <v>0</v>
      </c>
      <c r="L5787" s="84" t="b">
        <v>0</v>
      </c>
    </row>
    <row r="5788" spans="1:12" x14ac:dyDescent="0.25">
      <c r="A5788" s="84" t="s">
        <v>14364</v>
      </c>
      <c r="B5788" s="84" t="s">
        <v>2803</v>
      </c>
      <c r="C5788" s="84">
        <v>2</v>
      </c>
      <c r="D5788" s="122">
        <v>0</v>
      </c>
      <c r="E5788" s="122">
        <v>0.80163234623316659</v>
      </c>
      <c r="F5788" s="84" t="s">
        <v>12079</v>
      </c>
      <c r="G5788" s="84" t="b">
        <v>0</v>
      </c>
      <c r="H5788" s="84" t="b">
        <v>0</v>
      </c>
      <c r="I5788" s="84" t="b">
        <v>0</v>
      </c>
      <c r="J5788" s="84" t="b">
        <v>0</v>
      </c>
      <c r="K5788" s="84" t="b">
        <v>0</v>
      </c>
      <c r="L5788" s="84" t="b">
        <v>0</v>
      </c>
    </row>
    <row r="5789" spans="1:12" x14ac:dyDescent="0.25">
      <c r="A5789" s="84" t="s">
        <v>2803</v>
      </c>
      <c r="B5789" s="84" t="s">
        <v>14386</v>
      </c>
      <c r="C5789" s="84">
        <v>2</v>
      </c>
      <c r="D5789" s="122">
        <v>0</v>
      </c>
      <c r="E5789" s="122">
        <v>0.67669360962486669</v>
      </c>
      <c r="F5789" s="84" t="s">
        <v>12079</v>
      </c>
      <c r="G5789" s="84" t="b">
        <v>0</v>
      </c>
      <c r="H5789" s="84" t="b">
        <v>0</v>
      </c>
      <c r="I5789" s="84" t="b">
        <v>0</v>
      </c>
      <c r="J5789" s="84" t="b">
        <v>0</v>
      </c>
      <c r="K5789" s="84" t="b">
        <v>0</v>
      </c>
      <c r="L5789" s="84" t="b">
        <v>0</v>
      </c>
    </row>
    <row r="5790" spans="1:12" x14ac:dyDescent="0.25">
      <c r="A5790" s="84" t="s">
        <v>14386</v>
      </c>
      <c r="B5790" s="84" t="s">
        <v>12350</v>
      </c>
      <c r="C5790" s="84">
        <v>2</v>
      </c>
      <c r="D5790" s="122">
        <v>0</v>
      </c>
      <c r="E5790" s="122">
        <v>0.97772360528884783</v>
      </c>
      <c r="F5790" s="84" t="s">
        <v>12079</v>
      </c>
      <c r="G5790" s="84" t="b">
        <v>0</v>
      </c>
      <c r="H5790" s="84" t="b">
        <v>0</v>
      </c>
      <c r="I5790" s="84" t="b">
        <v>0</v>
      </c>
      <c r="J5790" s="84" t="b">
        <v>0</v>
      </c>
      <c r="K5790" s="84" t="b">
        <v>0</v>
      </c>
      <c r="L5790" s="84" t="b">
        <v>0</v>
      </c>
    </row>
    <row r="5791" spans="1:12" x14ac:dyDescent="0.25">
      <c r="A5791" s="84" t="s">
        <v>12350</v>
      </c>
      <c r="B5791" s="84" t="s">
        <v>912</v>
      </c>
      <c r="C5791" s="84">
        <v>2</v>
      </c>
      <c r="D5791" s="122">
        <v>0</v>
      </c>
      <c r="E5791" s="122">
        <v>0.97772360528884783</v>
      </c>
      <c r="F5791" s="84" t="s">
        <v>12079</v>
      </c>
      <c r="G5791" s="84" t="b">
        <v>0</v>
      </c>
      <c r="H5791" s="84" t="b">
        <v>0</v>
      </c>
      <c r="I5791" s="84" t="b">
        <v>0</v>
      </c>
      <c r="J5791" s="84" t="b">
        <v>0</v>
      </c>
      <c r="K5791" s="84" t="b">
        <v>0</v>
      </c>
      <c r="L5791" s="84" t="b">
        <v>0</v>
      </c>
    </row>
    <row r="5792" spans="1:12" x14ac:dyDescent="0.25">
      <c r="A5792" s="84" t="s">
        <v>14350</v>
      </c>
      <c r="B5792" s="84" t="s">
        <v>15279</v>
      </c>
      <c r="C5792" s="84">
        <v>2</v>
      </c>
      <c r="D5792" s="122">
        <v>0</v>
      </c>
      <c r="E5792" s="122">
        <v>1.1139433523068367</v>
      </c>
      <c r="F5792" s="84" t="s">
        <v>12080</v>
      </c>
      <c r="G5792" s="84" t="b">
        <v>0</v>
      </c>
      <c r="H5792" s="84" t="b">
        <v>0</v>
      </c>
      <c r="I5792" s="84" t="b">
        <v>0</v>
      </c>
      <c r="J5792" s="84" t="b">
        <v>0</v>
      </c>
      <c r="K5792" s="84" t="b">
        <v>0</v>
      </c>
      <c r="L5792" s="84" t="b">
        <v>0</v>
      </c>
    </row>
    <row r="5793" spans="1:12" x14ac:dyDescent="0.25">
      <c r="A5793" s="84" t="s">
        <v>15279</v>
      </c>
      <c r="B5793" s="84" t="s">
        <v>14730</v>
      </c>
      <c r="C5793" s="84">
        <v>2</v>
      </c>
      <c r="D5793" s="122">
        <v>0</v>
      </c>
      <c r="E5793" s="122">
        <v>1.1139433523068367</v>
      </c>
      <c r="F5793" s="84" t="s">
        <v>12080</v>
      </c>
      <c r="G5793" s="84" t="b">
        <v>0</v>
      </c>
      <c r="H5793" s="84" t="b">
        <v>0</v>
      </c>
      <c r="I5793" s="84" t="b">
        <v>0</v>
      </c>
      <c r="J5793" s="84" t="b">
        <v>0</v>
      </c>
      <c r="K5793" s="84" t="b">
        <v>0</v>
      </c>
      <c r="L5793" s="84" t="b">
        <v>0</v>
      </c>
    </row>
    <row r="5794" spans="1:12" x14ac:dyDescent="0.25">
      <c r="A5794" s="84" t="s">
        <v>14730</v>
      </c>
      <c r="B5794" s="84" t="s">
        <v>14702</v>
      </c>
      <c r="C5794" s="84">
        <v>2</v>
      </c>
      <c r="D5794" s="122">
        <v>0</v>
      </c>
      <c r="E5794" s="122">
        <v>1.1139433523068367</v>
      </c>
      <c r="F5794" s="84" t="s">
        <v>12080</v>
      </c>
      <c r="G5794" s="84" t="b">
        <v>0</v>
      </c>
      <c r="H5794" s="84" t="b">
        <v>0</v>
      </c>
      <c r="I5794" s="84" t="b">
        <v>0</v>
      </c>
      <c r="J5794" s="84" t="b">
        <v>0</v>
      </c>
      <c r="K5794" s="84" t="b">
        <v>0</v>
      </c>
      <c r="L5794" s="84" t="b">
        <v>0</v>
      </c>
    </row>
    <row r="5795" spans="1:12" x14ac:dyDescent="0.25">
      <c r="A5795" s="84" t="s">
        <v>14702</v>
      </c>
      <c r="B5795" s="84" t="s">
        <v>12350</v>
      </c>
      <c r="C5795" s="84">
        <v>2</v>
      </c>
      <c r="D5795" s="122">
        <v>0</v>
      </c>
      <c r="E5795" s="122">
        <v>1.1139433523068367</v>
      </c>
      <c r="F5795" s="84" t="s">
        <v>12080</v>
      </c>
      <c r="G5795" s="84" t="b">
        <v>0</v>
      </c>
      <c r="H5795" s="84" t="b">
        <v>0</v>
      </c>
      <c r="I5795" s="84" t="b">
        <v>0</v>
      </c>
      <c r="J5795" s="84" t="b">
        <v>0</v>
      </c>
      <c r="K5795" s="84" t="b">
        <v>0</v>
      </c>
      <c r="L5795" s="84" t="b">
        <v>0</v>
      </c>
    </row>
    <row r="5796" spans="1:12" x14ac:dyDescent="0.25">
      <c r="A5796" s="84" t="s">
        <v>12350</v>
      </c>
      <c r="B5796" s="84" t="s">
        <v>12369</v>
      </c>
      <c r="C5796" s="84">
        <v>2</v>
      </c>
      <c r="D5796" s="122">
        <v>0</v>
      </c>
      <c r="E5796" s="122">
        <v>1.1139433523068367</v>
      </c>
      <c r="F5796" s="84" t="s">
        <v>12080</v>
      </c>
      <c r="G5796" s="84" t="b">
        <v>0</v>
      </c>
      <c r="H5796" s="84" t="b">
        <v>0</v>
      </c>
      <c r="I5796" s="84" t="b">
        <v>0</v>
      </c>
      <c r="J5796" s="84" t="b">
        <v>0</v>
      </c>
      <c r="K5796" s="84" t="b">
        <v>0</v>
      </c>
      <c r="L5796" s="84" t="b">
        <v>0</v>
      </c>
    </row>
    <row r="5797" spans="1:12" x14ac:dyDescent="0.25">
      <c r="A5797" s="84" t="s">
        <v>12369</v>
      </c>
      <c r="B5797" s="84" t="s">
        <v>14255</v>
      </c>
      <c r="C5797" s="84">
        <v>2</v>
      </c>
      <c r="D5797" s="122">
        <v>0</v>
      </c>
      <c r="E5797" s="122">
        <v>1.1139433523068367</v>
      </c>
      <c r="F5797" s="84" t="s">
        <v>12080</v>
      </c>
      <c r="G5797" s="84" t="b">
        <v>0</v>
      </c>
      <c r="H5797" s="84" t="b">
        <v>0</v>
      </c>
      <c r="I5797" s="84" t="b">
        <v>0</v>
      </c>
      <c r="J5797" s="84" t="b">
        <v>0</v>
      </c>
      <c r="K5797" s="84" t="b">
        <v>0</v>
      </c>
      <c r="L5797" s="84" t="b">
        <v>0</v>
      </c>
    </row>
    <row r="5798" spans="1:12" x14ac:dyDescent="0.25">
      <c r="A5798" s="84" t="s">
        <v>14255</v>
      </c>
      <c r="B5798" s="84" t="s">
        <v>14213</v>
      </c>
      <c r="C5798" s="84">
        <v>2</v>
      </c>
      <c r="D5798" s="122">
        <v>0</v>
      </c>
      <c r="E5798" s="122">
        <v>1.1139433523068367</v>
      </c>
      <c r="F5798" s="84" t="s">
        <v>12080</v>
      </c>
      <c r="G5798" s="84" t="b">
        <v>0</v>
      </c>
      <c r="H5798" s="84" t="b">
        <v>0</v>
      </c>
      <c r="I5798" s="84" t="b">
        <v>0</v>
      </c>
      <c r="J5798" s="84" t="b">
        <v>0</v>
      </c>
      <c r="K5798" s="84" t="b">
        <v>0</v>
      </c>
      <c r="L5798" s="84" t="b">
        <v>0</v>
      </c>
    </row>
    <row r="5799" spans="1:12" x14ac:dyDescent="0.25">
      <c r="A5799" s="84" t="s">
        <v>14213</v>
      </c>
      <c r="B5799" s="84" t="s">
        <v>14277</v>
      </c>
      <c r="C5799" s="84">
        <v>2</v>
      </c>
      <c r="D5799" s="122">
        <v>0</v>
      </c>
      <c r="E5799" s="122">
        <v>1.1139433523068367</v>
      </c>
      <c r="F5799" s="84" t="s">
        <v>12080</v>
      </c>
      <c r="G5799" s="84" t="b">
        <v>0</v>
      </c>
      <c r="H5799" s="84" t="b">
        <v>0</v>
      </c>
      <c r="I5799" s="84" t="b">
        <v>0</v>
      </c>
      <c r="J5799" s="84" t="b">
        <v>0</v>
      </c>
      <c r="K5799" s="84" t="b">
        <v>0</v>
      </c>
      <c r="L5799" s="84" t="b">
        <v>0</v>
      </c>
    </row>
    <row r="5800" spans="1:12" x14ac:dyDescent="0.25">
      <c r="A5800" s="84" t="s">
        <v>14277</v>
      </c>
      <c r="B5800" s="84" t="s">
        <v>15280</v>
      </c>
      <c r="C5800" s="84">
        <v>2</v>
      </c>
      <c r="D5800" s="122">
        <v>0</v>
      </c>
      <c r="E5800" s="122">
        <v>1.1139433523068367</v>
      </c>
      <c r="F5800" s="84" t="s">
        <v>12080</v>
      </c>
      <c r="G5800" s="84" t="b">
        <v>0</v>
      </c>
      <c r="H5800" s="84" t="b">
        <v>0</v>
      </c>
      <c r="I5800" s="84" t="b">
        <v>0</v>
      </c>
      <c r="J5800" s="84" t="b">
        <v>0</v>
      </c>
      <c r="K5800" s="84" t="b">
        <v>0</v>
      </c>
      <c r="L5800" s="84" t="b">
        <v>0</v>
      </c>
    </row>
    <row r="5801" spans="1:12" x14ac:dyDescent="0.25">
      <c r="A5801" s="84" t="s">
        <v>15280</v>
      </c>
      <c r="B5801" s="84" t="s">
        <v>910</v>
      </c>
      <c r="C5801" s="84">
        <v>2</v>
      </c>
      <c r="D5801" s="122">
        <v>0</v>
      </c>
      <c r="E5801" s="122">
        <v>1.1139433523068367</v>
      </c>
      <c r="F5801" s="84" t="s">
        <v>12080</v>
      </c>
      <c r="G5801" s="84" t="b">
        <v>0</v>
      </c>
      <c r="H5801" s="84" t="b">
        <v>0</v>
      </c>
      <c r="I5801" s="84" t="b">
        <v>0</v>
      </c>
      <c r="J5801" s="84" t="b">
        <v>0</v>
      </c>
      <c r="K5801" s="84" t="b">
        <v>0</v>
      </c>
      <c r="L5801" s="84" t="b">
        <v>0</v>
      </c>
    </row>
    <row r="5802" spans="1:12" x14ac:dyDescent="0.25">
      <c r="A5802" s="84" t="s">
        <v>910</v>
      </c>
      <c r="B5802" s="84" t="s">
        <v>2679</v>
      </c>
      <c r="C5802" s="84">
        <v>2</v>
      </c>
      <c r="D5802" s="122">
        <v>0</v>
      </c>
      <c r="E5802" s="122">
        <v>1.1139433523068367</v>
      </c>
      <c r="F5802" s="84" t="s">
        <v>12080</v>
      </c>
      <c r="G5802" s="84" t="b">
        <v>0</v>
      </c>
      <c r="H5802" s="84" t="b">
        <v>0</v>
      </c>
      <c r="I5802" s="84" t="b">
        <v>0</v>
      </c>
      <c r="J5802" s="84" t="b">
        <v>0</v>
      </c>
      <c r="K5802" s="84" t="b">
        <v>0</v>
      </c>
      <c r="L5802" s="84" t="b">
        <v>0</v>
      </c>
    </row>
    <row r="5803" spans="1:12" x14ac:dyDescent="0.25">
      <c r="A5803" s="84" t="s">
        <v>2679</v>
      </c>
      <c r="B5803" s="84" t="s">
        <v>731</v>
      </c>
      <c r="C5803" s="84">
        <v>2</v>
      </c>
      <c r="D5803" s="122">
        <v>0</v>
      </c>
      <c r="E5803" s="122">
        <v>1.1139433523068367</v>
      </c>
      <c r="F5803" s="84" t="s">
        <v>12080</v>
      </c>
      <c r="G5803" s="84" t="b">
        <v>0</v>
      </c>
      <c r="H5803" s="84" t="b">
        <v>0</v>
      </c>
      <c r="I5803" s="84" t="b">
        <v>0</v>
      </c>
      <c r="J5803" s="84" t="b">
        <v>0</v>
      </c>
      <c r="K5803" s="84" t="b">
        <v>0</v>
      </c>
      <c r="L5803" s="84" t="b">
        <v>0</v>
      </c>
    </row>
    <row r="5804" spans="1:12" x14ac:dyDescent="0.25">
      <c r="A5804" s="84" t="s">
        <v>12277</v>
      </c>
      <c r="B5804" s="84" t="s">
        <v>2788</v>
      </c>
      <c r="C5804" s="84">
        <v>4</v>
      </c>
      <c r="D5804" s="122">
        <v>2.315615351261394E-2</v>
      </c>
      <c r="E5804" s="122">
        <v>0.98227123303956843</v>
      </c>
      <c r="F5804" s="84" t="s">
        <v>12081</v>
      </c>
      <c r="G5804" s="84" t="b">
        <v>0</v>
      </c>
      <c r="H5804" s="84" t="b">
        <v>0</v>
      </c>
      <c r="I5804" s="84" t="b">
        <v>0</v>
      </c>
      <c r="J5804" s="84" t="b">
        <v>0</v>
      </c>
      <c r="K5804" s="84" t="b">
        <v>0</v>
      </c>
      <c r="L5804" s="84" t="b">
        <v>0</v>
      </c>
    </row>
    <row r="5805" spans="1:12" x14ac:dyDescent="0.25">
      <c r="A5805" s="84" t="s">
        <v>2788</v>
      </c>
      <c r="B5805" s="84" t="s">
        <v>14322</v>
      </c>
      <c r="C5805" s="84">
        <v>2</v>
      </c>
      <c r="D5805" s="122">
        <v>1.157807675630697E-2</v>
      </c>
      <c r="E5805" s="122">
        <v>1.0791812460476249</v>
      </c>
      <c r="F5805" s="84" t="s">
        <v>12081</v>
      </c>
      <c r="G5805" s="84" t="b">
        <v>0</v>
      </c>
      <c r="H5805" s="84" t="b">
        <v>0</v>
      </c>
      <c r="I5805" s="84" t="b">
        <v>0</v>
      </c>
      <c r="J5805" s="84" t="b">
        <v>0</v>
      </c>
      <c r="K5805" s="84" t="b">
        <v>0</v>
      </c>
      <c r="L5805" s="84" t="b">
        <v>0</v>
      </c>
    </row>
    <row r="5806" spans="1:12" x14ac:dyDescent="0.25">
      <c r="A5806" s="84" t="s">
        <v>14322</v>
      </c>
      <c r="B5806" s="84" t="s">
        <v>12295</v>
      </c>
      <c r="C5806" s="84">
        <v>2</v>
      </c>
      <c r="D5806" s="122">
        <v>1.157807675630697E-2</v>
      </c>
      <c r="E5806" s="122">
        <v>1.0791812460476249</v>
      </c>
      <c r="F5806" s="84" t="s">
        <v>12081</v>
      </c>
      <c r="G5806" s="84" t="b">
        <v>0</v>
      </c>
      <c r="H5806" s="84" t="b">
        <v>0</v>
      </c>
      <c r="I5806" s="84" t="b">
        <v>0</v>
      </c>
      <c r="J5806" s="84" t="b">
        <v>0</v>
      </c>
      <c r="K5806" s="84" t="b">
        <v>0</v>
      </c>
      <c r="L5806" s="84" t="b">
        <v>0</v>
      </c>
    </row>
    <row r="5807" spans="1:12" x14ac:dyDescent="0.25">
      <c r="A5807" s="84" t="s">
        <v>12295</v>
      </c>
      <c r="B5807" s="84" t="s">
        <v>14351</v>
      </c>
      <c r="C5807" s="84">
        <v>2</v>
      </c>
      <c r="D5807" s="122">
        <v>1.157807675630697E-2</v>
      </c>
      <c r="E5807" s="122">
        <v>1.0791812460476249</v>
      </c>
      <c r="F5807" s="84" t="s">
        <v>12081</v>
      </c>
      <c r="G5807" s="84" t="b">
        <v>0</v>
      </c>
      <c r="H5807" s="84" t="b">
        <v>0</v>
      </c>
      <c r="I5807" s="84" t="b">
        <v>0</v>
      </c>
      <c r="J5807" s="84" t="b">
        <v>0</v>
      </c>
      <c r="K5807" s="84" t="b">
        <v>0</v>
      </c>
      <c r="L5807" s="84" t="b">
        <v>0</v>
      </c>
    </row>
    <row r="5808" spans="1:12" x14ac:dyDescent="0.25">
      <c r="A5808" s="84" t="s">
        <v>14351</v>
      </c>
      <c r="B5808" s="84" t="s">
        <v>14221</v>
      </c>
      <c r="C5808" s="84">
        <v>2</v>
      </c>
      <c r="D5808" s="122">
        <v>1.157807675630697E-2</v>
      </c>
      <c r="E5808" s="122">
        <v>1.3802112417116059</v>
      </c>
      <c r="F5808" s="84" t="s">
        <v>12081</v>
      </c>
      <c r="G5808" s="84" t="b">
        <v>0</v>
      </c>
      <c r="H5808" s="84" t="b">
        <v>0</v>
      </c>
      <c r="I5808" s="84" t="b">
        <v>0</v>
      </c>
      <c r="J5808" s="84" t="b">
        <v>0</v>
      </c>
      <c r="K5808" s="84" t="b">
        <v>0</v>
      </c>
      <c r="L5808" s="84" t="b">
        <v>0</v>
      </c>
    </row>
    <row r="5809" spans="1:12" x14ac:dyDescent="0.25">
      <c r="A5809" s="84" t="s">
        <v>14221</v>
      </c>
      <c r="B5809" s="84" t="s">
        <v>15282</v>
      </c>
      <c r="C5809" s="84">
        <v>2</v>
      </c>
      <c r="D5809" s="122">
        <v>1.157807675630697E-2</v>
      </c>
      <c r="E5809" s="122">
        <v>1.3802112417116059</v>
      </c>
      <c r="F5809" s="84" t="s">
        <v>12081</v>
      </c>
      <c r="G5809" s="84" t="b">
        <v>0</v>
      </c>
      <c r="H5809" s="84" t="b">
        <v>0</v>
      </c>
      <c r="I5809" s="84" t="b">
        <v>0</v>
      </c>
      <c r="J5809" s="84" t="b">
        <v>0</v>
      </c>
      <c r="K5809" s="84" t="b">
        <v>0</v>
      </c>
      <c r="L5809" s="84" t="b">
        <v>0</v>
      </c>
    </row>
    <row r="5810" spans="1:12" x14ac:dyDescent="0.25">
      <c r="A5810" s="84" t="s">
        <v>15282</v>
      </c>
      <c r="B5810" s="84" t="s">
        <v>12277</v>
      </c>
      <c r="C5810" s="84">
        <v>2</v>
      </c>
      <c r="D5810" s="122">
        <v>1.157807675630697E-2</v>
      </c>
      <c r="E5810" s="122">
        <v>1.2041199826559248</v>
      </c>
      <c r="F5810" s="84" t="s">
        <v>12081</v>
      </c>
      <c r="G5810" s="84" t="b">
        <v>0</v>
      </c>
      <c r="H5810" s="84" t="b">
        <v>0</v>
      </c>
      <c r="I5810" s="84" t="b">
        <v>0</v>
      </c>
      <c r="J5810" s="84" t="b">
        <v>0</v>
      </c>
      <c r="K5810" s="84" t="b">
        <v>0</v>
      </c>
      <c r="L5810" s="84" t="b">
        <v>0</v>
      </c>
    </row>
    <row r="5811" spans="1:12" x14ac:dyDescent="0.25">
      <c r="A5811" s="84" t="s">
        <v>2788</v>
      </c>
      <c r="B5811" s="84" t="s">
        <v>731</v>
      </c>
      <c r="C5811" s="84">
        <v>2</v>
      </c>
      <c r="D5811" s="122">
        <v>1.157807675630697E-2</v>
      </c>
      <c r="E5811" s="122">
        <v>0.90308998699194354</v>
      </c>
      <c r="F5811" s="84" t="s">
        <v>12081</v>
      </c>
      <c r="G5811" s="84" t="b">
        <v>0</v>
      </c>
      <c r="H5811" s="84" t="b">
        <v>0</v>
      </c>
      <c r="I5811" s="84" t="b">
        <v>0</v>
      </c>
      <c r="J5811" s="84" t="b">
        <v>0</v>
      </c>
      <c r="K5811" s="84" t="b">
        <v>0</v>
      </c>
      <c r="L5811" s="84" t="b">
        <v>0</v>
      </c>
    </row>
    <row r="5812" spans="1:12" x14ac:dyDescent="0.25">
      <c r="A5812" s="84" t="s">
        <v>731</v>
      </c>
      <c r="B5812" s="84" t="s">
        <v>12301</v>
      </c>
      <c r="C5812" s="84">
        <v>2</v>
      </c>
      <c r="D5812" s="122">
        <v>1.157807675630697E-2</v>
      </c>
      <c r="E5812" s="122">
        <v>1.3802112417116059</v>
      </c>
      <c r="F5812" s="84" t="s">
        <v>12081</v>
      </c>
      <c r="G5812" s="84" t="b">
        <v>0</v>
      </c>
      <c r="H5812" s="84" t="b">
        <v>0</v>
      </c>
      <c r="I5812" s="84" t="b">
        <v>0</v>
      </c>
      <c r="J5812" s="84" t="b">
        <v>0</v>
      </c>
      <c r="K5812" s="84" t="b">
        <v>0</v>
      </c>
      <c r="L5812" s="84" t="b">
        <v>0</v>
      </c>
    </row>
    <row r="5813" spans="1:12" x14ac:dyDescent="0.25">
      <c r="A5813" s="84" t="s">
        <v>14740</v>
      </c>
      <c r="B5813" s="84" t="s">
        <v>12280</v>
      </c>
      <c r="C5813" s="84">
        <v>2</v>
      </c>
      <c r="D5813" s="122">
        <v>1.157807675630697E-2</v>
      </c>
      <c r="E5813" s="122">
        <v>1.3802112417116059</v>
      </c>
      <c r="F5813" s="84" t="s">
        <v>12081</v>
      </c>
      <c r="G5813" s="84" t="b">
        <v>0</v>
      </c>
      <c r="H5813" s="84" t="b">
        <v>0</v>
      </c>
      <c r="I5813" s="84" t="b">
        <v>0</v>
      </c>
      <c r="J5813" s="84" t="b">
        <v>0</v>
      </c>
      <c r="K5813" s="84" t="b">
        <v>0</v>
      </c>
      <c r="L5813" s="84" t="b">
        <v>0</v>
      </c>
    </row>
    <row r="5814" spans="1:12" x14ac:dyDescent="0.25">
      <c r="A5814" s="84" t="s">
        <v>12280</v>
      </c>
      <c r="B5814" s="84" t="s">
        <v>14329</v>
      </c>
      <c r="C5814" s="84">
        <v>2</v>
      </c>
      <c r="D5814" s="122">
        <v>1.157807675630697E-2</v>
      </c>
      <c r="E5814" s="122">
        <v>1.3802112417116059</v>
      </c>
      <c r="F5814" s="84" t="s">
        <v>12081</v>
      </c>
      <c r="G5814" s="84" t="b">
        <v>0</v>
      </c>
      <c r="H5814" s="84" t="b">
        <v>0</v>
      </c>
      <c r="I5814" s="84" t="b">
        <v>0</v>
      </c>
      <c r="J5814" s="84" t="b">
        <v>0</v>
      </c>
      <c r="K5814" s="84" t="b">
        <v>0</v>
      </c>
      <c r="L5814" s="84" t="b">
        <v>0</v>
      </c>
    </row>
    <row r="5815" spans="1:12" x14ac:dyDescent="0.25">
      <c r="A5815" s="84" t="s">
        <v>14329</v>
      </c>
      <c r="B5815" s="84" t="s">
        <v>12359</v>
      </c>
      <c r="C5815" s="84">
        <v>2</v>
      </c>
      <c r="D5815" s="122">
        <v>1.157807675630697E-2</v>
      </c>
      <c r="E5815" s="122">
        <v>1.0791812460476249</v>
      </c>
      <c r="F5815" s="84" t="s">
        <v>12081</v>
      </c>
      <c r="G5815" s="84" t="b">
        <v>0</v>
      </c>
      <c r="H5815" s="84" t="b">
        <v>0</v>
      </c>
      <c r="I5815" s="84" t="b">
        <v>0</v>
      </c>
      <c r="J5815" s="84" t="b">
        <v>0</v>
      </c>
      <c r="K5815" s="84" t="b">
        <v>0</v>
      </c>
      <c r="L5815" s="84" t="b">
        <v>0</v>
      </c>
    </row>
    <row r="5816" spans="1:12" x14ac:dyDescent="0.25">
      <c r="A5816" s="84" t="s">
        <v>12359</v>
      </c>
      <c r="B5816" s="84" t="s">
        <v>14303</v>
      </c>
      <c r="C5816" s="84">
        <v>2</v>
      </c>
      <c r="D5816" s="122">
        <v>1.157807675630697E-2</v>
      </c>
      <c r="E5816" s="122">
        <v>1.0791812460476249</v>
      </c>
      <c r="F5816" s="84" t="s">
        <v>12081</v>
      </c>
      <c r="G5816" s="84" t="b">
        <v>0</v>
      </c>
      <c r="H5816" s="84" t="b">
        <v>0</v>
      </c>
      <c r="I5816" s="84" t="b">
        <v>0</v>
      </c>
      <c r="J5816" s="84" t="b">
        <v>0</v>
      </c>
      <c r="K5816" s="84" t="b">
        <v>0</v>
      </c>
      <c r="L5816" s="84" t="b">
        <v>0</v>
      </c>
    </row>
    <row r="5817" spans="1:12" x14ac:dyDescent="0.25">
      <c r="A5817" s="84" t="s">
        <v>14303</v>
      </c>
      <c r="B5817" s="84" t="s">
        <v>14201</v>
      </c>
      <c r="C5817" s="84">
        <v>2</v>
      </c>
      <c r="D5817" s="122">
        <v>1.157807675630697E-2</v>
      </c>
      <c r="E5817" s="122">
        <v>1.3802112417116059</v>
      </c>
      <c r="F5817" s="84" t="s">
        <v>12081</v>
      </c>
      <c r="G5817" s="84" t="b">
        <v>0</v>
      </c>
      <c r="H5817" s="84" t="b">
        <v>0</v>
      </c>
      <c r="I5817" s="84" t="b">
        <v>0</v>
      </c>
      <c r="J5817" s="84" t="b">
        <v>0</v>
      </c>
      <c r="K5817" s="84" t="b">
        <v>0</v>
      </c>
      <c r="L5817" s="84" t="b">
        <v>0</v>
      </c>
    </row>
    <row r="5818" spans="1:12" x14ac:dyDescent="0.25">
      <c r="A5818" s="84" t="s">
        <v>14201</v>
      </c>
      <c r="B5818" s="84" t="s">
        <v>12359</v>
      </c>
      <c r="C5818" s="84">
        <v>2</v>
      </c>
      <c r="D5818" s="122">
        <v>1.157807675630697E-2</v>
      </c>
      <c r="E5818" s="122">
        <v>1.0791812460476249</v>
      </c>
      <c r="F5818" s="84" t="s">
        <v>12081</v>
      </c>
      <c r="G5818" s="84" t="b">
        <v>0</v>
      </c>
      <c r="H5818" s="84" t="b">
        <v>0</v>
      </c>
      <c r="I5818" s="84" t="b">
        <v>0</v>
      </c>
      <c r="J5818" s="84" t="b">
        <v>0</v>
      </c>
      <c r="K5818" s="84" t="b">
        <v>0</v>
      </c>
      <c r="L5818" s="84" t="b">
        <v>0</v>
      </c>
    </row>
    <row r="5819" spans="1:12" x14ac:dyDescent="0.25">
      <c r="A5819" s="84" t="s">
        <v>12359</v>
      </c>
      <c r="B5819" s="84" t="s">
        <v>14363</v>
      </c>
      <c r="C5819" s="84">
        <v>2</v>
      </c>
      <c r="D5819" s="122">
        <v>1.157807675630697E-2</v>
      </c>
      <c r="E5819" s="122">
        <v>1.0791812460476249</v>
      </c>
      <c r="F5819" s="84" t="s">
        <v>12081</v>
      </c>
      <c r="G5819" s="84" t="b">
        <v>0</v>
      </c>
      <c r="H5819" s="84" t="b">
        <v>0</v>
      </c>
      <c r="I5819" s="84" t="b">
        <v>0</v>
      </c>
      <c r="J5819" s="84" t="b">
        <v>1</v>
      </c>
      <c r="K5819" s="84" t="b">
        <v>0</v>
      </c>
      <c r="L5819" s="84" t="b">
        <v>0</v>
      </c>
    </row>
    <row r="5820" spans="1:12" x14ac:dyDescent="0.25">
      <c r="A5820" s="84" t="s">
        <v>14363</v>
      </c>
      <c r="B5820" s="84" t="s">
        <v>14237</v>
      </c>
      <c r="C5820" s="84">
        <v>2</v>
      </c>
      <c r="D5820" s="122">
        <v>1.157807675630697E-2</v>
      </c>
      <c r="E5820" s="122">
        <v>1.3802112417116059</v>
      </c>
      <c r="F5820" s="84" t="s">
        <v>12081</v>
      </c>
      <c r="G5820" s="84" t="b">
        <v>1</v>
      </c>
      <c r="H5820" s="84" t="b">
        <v>0</v>
      </c>
      <c r="I5820" s="84" t="b">
        <v>0</v>
      </c>
      <c r="J5820" s="84" t="b">
        <v>0</v>
      </c>
      <c r="K5820" s="84" t="b">
        <v>0</v>
      </c>
      <c r="L5820" s="84" t="b">
        <v>0</v>
      </c>
    </row>
    <row r="5821" spans="1:12" x14ac:dyDescent="0.25">
      <c r="A5821" s="84" t="s">
        <v>14237</v>
      </c>
      <c r="B5821" s="84" t="s">
        <v>14311</v>
      </c>
      <c r="C5821" s="84">
        <v>2</v>
      </c>
      <c r="D5821" s="122">
        <v>1.157807675630697E-2</v>
      </c>
      <c r="E5821" s="122">
        <v>1.3802112417116059</v>
      </c>
      <c r="F5821" s="84" t="s">
        <v>12081</v>
      </c>
      <c r="G5821" s="84" t="b">
        <v>0</v>
      </c>
      <c r="H5821" s="84" t="b">
        <v>0</v>
      </c>
      <c r="I5821" s="84" t="b">
        <v>0</v>
      </c>
      <c r="J5821" s="84" t="b">
        <v>0</v>
      </c>
      <c r="K5821" s="84" t="b">
        <v>0</v>
      </c>
      <c r="L5821" s="84" t="b">
        <v>0</v>
      </c>
    </row>
    <row r="5822" spans="1:12" x14ac:dyDescent="0.25">
      <c r="A5822" s="84" t="s">
        <v>14311</v>
      </c>
      <c r="B5822" s="84" t="s">
        <v>12295</v>
      </c>
      <c r="C5822" s="84">
        <v>2</v>
      </c>
      <c r="D5822" s="122">
        <v>1.157807675630697E-2</v>
      </c>
      <c r="E5822" s="122">
        <v>1.0791812460476249</v>
      </c>
      <c r="F5822" s="84" t="s">
        <v>12081</v>
      </c>
      <c r="G5822" s="84" t="b">
        <v>0</v>
      </c>
      <c r="H5822" s="84" t="b">
        <v>0</v>
      </c>
      <c r="I5822" s="84" t="b">
        <v>0</v>
      </c>
      <c r="J5822" s="84" t="b">
        <v>0</v>
      </c>
      <c r="K5822" s="84" t="b">
        <v>0</v>
      </c>
      <c r="L5822" s="84" t="b">
        <v>0</v>
      </c>
    </row>
    <row r="5823" spans="1:12" x14ac:dyDescent="0.25">
      <c r="A5823" s="84" t="s">
        <v>12295</v>
      </c>
      <c r="B5823" s="84" t="s">
        <v>14999</v>
      </c>
      <c r="C5823" s="84">
        <v>2</v>
      </c>
      <c r="D5823" s="122">
        <v>1.157807675630697E-2</v>
      </c>
      <c r="E5823" s="122">
        <v>1.0791812460476249</v>
      </c>
      <c r="F5823" s="84" t="s">
        <v>12081</v>
      </c>
      <c r="G5823" s="84" t="b">
        <v>0</v>
      </c>
      <c r="H5823" s="84" t="b">
        <v>0</v>
      </c>
      <c r="I5823" s="84" t="b">
        <v>0</v>
      </c>
      <c r="J5823" s="84" t="b">
        <v>0</v>
      </c>
      <c r="K5823" s="84" t="b">
        <v>0</v>
      </c>
      <c r="L5823" s="84" t="b">
        <v>0</v>
      </c>
    </row>
    <row r="5824" spans="1:12" x14ac:dyDescent="0.25">
      <c r="A5824" s="84" t="s">
        <v>15294</v>
      </c>
      <c r="B5824" s="84" t="s">
        <v>14227</v>
      </c>
      <c r="C5824" s="84">
        <v>2</v>
      </c>
      <c r="D5824" s="122">
        <v>0</v>
      </c>
      <c r="E5824" s="122">
        <v>1.2430380486862944</v>
      </c>
      <c r="F5824" s="84" t="s">
        <v>12082</v>
      </c>
      <c r="G5824" s="84" t="b">
        <v>0</v>
      </c>
      <c r="H5824" s="84" t="b">
        <v>0</v>
      </c>
      <c r="I5824" s="84" t="b">
        <v>0</v>
      </c>
      <c r="J5824" s="84" t="b">
        <v>0</v>
      </c>
      <c r="K5824" s="84" t="b">
        <v>0</v>
      </c>
      <c r="L5824" s="84" t="b">
        <v>0</v>
      </c>
    </row>
    <row r="5825" spans="1:12" x14ac:dyDescent="0.25">
      <c r="A5825" s="84" t="s">
        <v>14227</v>
      </c>
      <c r="B5825" s="84" t="s">
        <v>14939</v>
      </c>
      <c r="C5825" s="84">
        <v>2</v>
      </c>
      <c r="D5825" s="122">
        <v>0</v>
      </c>
      <c r="E5825" s="122">
        <v>1.2430380486862944</v>
      </c>
      <c r="F5825" s="84" t="s">
        <v>12082</v>
      </c>
      <c r="G5825" s="84" t="b">
        <v>0</v>
      </c>
      <c r="H5825" s="84" t="b">
        <v>0</v>
      </c>
      <c r="I5825" s="84" t="b">
        <v>0</v>
      </c>
      <c r="J5825" s="84" t="b">
        <v>0</v>
      </c>
      <c r="K5825" s="84" t="b">
        <v>0</v>
      </c>
      <c r="L5825" s="84" t="b">
        <v>0</v>
      </c>
    </row>
    <row r="5826" spans="1:12" x14ac:dyDescent="0.25">
      <c r="A5826" s="84" t="s">
        <v>14939</v>
      </c>
      <c r="B5826" s="84" t="s">
        <v>15295</v>
      </c>
      <c r="C5826" s="84">
        <v>2</v>
      </c>
      <c r="D5826" s="122">
        <v>0</v>
      </c>
      <c r="E5826" s="122">
        <v>1.2430380486862944</v>
      </c>
      <c r="F5826" s="84" t="s">
        <v>12082</v>
      </c>
      <c r="G5826" s="84" t="b">
        <v>0</v>
      </c>
      <c r="H5826" s="84" t="b">
        <v>0</v>
      </c>
      <c r="I5826" s="84" t="b">
        <v>0</v>
      </c>
      <c r="J5826" s="84" t="b">
        <v>0</v>
      </c>
      <c r="K5826" s="84" t="b">
        <v>0</v>
      </c>
      <c r="L5826" s="84" t="b">
        <v>0</v>
      </c>
    </row>
    <row r="5827" spans="1:12" x14ac:dyDescent="0.25">
      <c r="A5827" s="84" t="s">
        <v>15295</v>
      </c>
      <c r="B5827" s="84" t="s">
        <v>15296</v>
      </c>
      <c r="C5827" s="84">
        <v>2</v>
      </c>
      <c r="D5827" s="122">
        <v>0</v>
      </c>
      <c r="E5827" s="122">
        <v>1.2430380486862944</v>
      </c>
      <c r="F5827" s="84" t="s">
        <v>12082</v>
      </c>
      <c r="G5827" s="84" t="b">
        <v>0</v>
      </c>
      <c r="H5827" s="84" t="b">
        <v>0</v>
      </c>
      <c r="I5827" s="84" t="b">
        <v>0</v>
      </c>
      <c r="J5827" s="84" t="b">
        <v>0</v>
      </c>
      <c r="K5827" s="84" t="b">
        <v>0</v>
      </c>
      <c r="L5827" s="84" t="b">
        <v>0</v>
      </c>
    </row>
    <row r="5828" spans="1:12" x14ac:dyDescent="0.25">
      <c r="A5828" s="84" t="s">
        <v>15296</v>
      </c>
      <c r="B5828" s="84" t="s">
        <v>15297</v>
      </c>
      <c r="C5828" s="84">
        <v>2</v>
      </c>
      <c r="D5828" s="122">
        <v>0</v>
      </c>
      <c r="E5828" s="122">
        <v>1.2430380486862944</v>
      </c>
      <c r="F5828" s="84" t="s">
        <v>12082</v>
      </c>
      <c r="G5828" s="84" t="b">
        <v>0</v>
      </c>
      <c r="H5828" s="84" t="b">
        <v>0</v>
      </c>
      <c r="I5828" s="84" t="b">
        <v>0</v>
      </c>
      <c r="J5828" s="84" t="b">
        <v>0</v>
      </c>
      <c r="K5828" s="84" t="b">
        <v>0</v>
      </c>
      <c r="L5828" s="84" t="b">
        <v>0</v>
      </c>
    </row>
    <row r="5829" spans="1:12" x14ac:dyDescent="0.25">
      <c r="A5829" s="84" t="s">
        <v>15297</v>
      </c>
      <c r="B5829" s="84" t="s">
        <v>2788</v>
      </c>
      <c r="C5829" s="84">
        <v>2</v>
      </c>
      <c r="D5829" s="122">
        <v>0</v>
      </c>
      <c r="E5829" s="122">
        <v>1.2430380486862944</v>
      </c>
      <c r="F5829" s="84" t="s">
        <v>12082</v>
      </c>
      <c r="G5829" s="84" t="b">
        <v>0</v>
      </c>
      <c r="H5829" s="84" t="b">
        <v>0</v>
      </c>
      <c r="I5829" s="84" t="b">
        <v>0</v>
      </c>
      <c r="J5829" s="84" t="b">
        <v>0</v>
      </c>
      <c r="K5829" s="84" t="b">
        <v>0</v>
      </c>
      <c r="L5829" s="84" t="b">
        <v>0</v>
      </c>
    </row>
    <row r="5830" spans="1:12" x14ac:dyDescent="0.25">
      <c r="A5830" s="84" t="s">
        <v>2788</v>
      </c>
      <c r="B5830" s="84" t="s">
        <v>14241</v>
      </c>
      <c r="C5830" s="84">
        <v>2</v>
      </c>
      <c r="D5830" s="122">
        <v>0</v>
      </c>
      <c r="E5830" s="122">
        <v>1.2430380486862944</v>
      </c>
      <c r="F5830" s="84" t="s">
        <v>12082</v>
      </c>
      <c r="G5830" s="84" t="b">
        <v>0</v>
      </c>
      <c r="H5830" s="84" t="b">
        <v>0</v>
      </c>
      <c r="I5830" s="84" t="b">
        <v>0</v>
      </c>
      <c r="J5830" s="84" t="b">
        <v>0</v>
      </c>
      <c r="K5830" s="84" t="b">
        <v>0</v>
      </c>
      <c r="L5830" s="84" t="b">
        <v>0</v>
      </c>
    </row>
    <row r="5831" spans="1:12" x14ac:dyDescent="0.25">
      <c r="A5831" s="84" t="s">
        <v>14241</v>
      </c>
      <c r="B5831" s="84" t="s">
        <v>15298</v>
      </c>
      <c r="C5831" s="84">
        <v>2</v>
      </c>
      <c r="D5831" s="122">
        <v>0</v>
      </c>
      <c r="E5831" s="122">
        <v>1.2430380486862944</v>
      </c>
      <c r="F5831" s="84" t="s">
        <v>12082</v>
      </c>
      <c r="G5831" s="84" t="b">
        <v>0</v>
      </c>
      <c r="H5831" s="84" t="b">
        <v>0</v>
      </c>
      <c r="I5831" s="84" t="b">
        <v>0</v>
      </c>
      <c r="J5831" s="84" t="b">
        <v>0</v>
      </c>
      <c r="K5831" s="84" t="b">
        <v>0</v>
      </c>
      <c r="L5831" s="84" t="b">
        <v>0</v>
      </c>
    </row>
    <row r="5832" spans="1:12" x14ac:dyDescent="0.25">
      <c r="A5832" s="84" t="s">
        <v>15298</v>
      </c>
      <c r="B5832" s="84" t="s">
        <v>14256</v>
      </c>
      <c r="C5832" s="84">
        <v>2</v>
      </c>
      <c r="D5832" s="122">
        <v>0</v>
      </c>
      <c r="E5832" s="122">
        <v>1.2430380486862944</v>
      </c>
      <c r="F5832" s="84" t="s">
        <v>12082</v>
      </c>
      <c r="G5832" s="84" t="b">
        <v>0</v>
      </c>
      <c r="H5832" s="84" t="b">
        <v>0</v>
      </c>
      <c r="I5832" s="84" t="b">
        <v>0</v>
      </c>
      <c r="J5832" s="84" t="b">
        <v>0</v>
      </c>
      <c r="K5832" s="84" t="b">
        <v>0</v>
      </c>
      <c r="L5832" s="84" t="b">
        <v>0</v>
      </c>
    </row>
    <row r="5833" spans="1:12" x14ac:dyDescent="0.25">
      <c r="A5833" s="84" t="s">
        <v>14256</v>
      </c>
      <c r="B5833" s="84" t="s">
        <v>15299</v>
      </c>
      <c r="C5833" s="84">
        <v>2</v>
      </c>
      <c r="D5833" s="122">
        <v>0</v>
      </c>
      <c r="E5833" s="122">
        <v>1.2430380486862944</v>
      </c>
      <c r="F5833" s="84" t="s">
        <v>12082</v>
      </c>
      <c r="G5833" s="84" t="b">
        <v>0</v>
      </c>
      <c r="H5833" s="84" t="b">
        <v>0</v>
      </c>
      <c r="I5833" s="84" t="b">
        <v>0</v>
      </c>
      <c r="J5833" s="84" t="b">
        <v>0</v>
      </c>
      <c r="K5833" s="84" t="b">
        <v>0</v>
      </c>
      <c r="L5833" s="84" t="b">
        <v>0</v>
      </c>
    </row>
    <row r="5834" spans="1:12" x14ac:dyDescent="0.25">
      <c r="A5834" s="84" t="s">
        <v>15299</v>
      </c>
      <c r="B5834" s="84" t="s">
        <v>14459</v>
      </c>
      <c r="C5834" s="84">
        <v>2</v>
      </c>
      <c r="D5834" s="122">
        <v>0</v>
      </c>
      <c r="E5834" s="122">
        <v>1.2430380486862944</v>
      </c>
      <c r="F5834" s="84" t="s">
        <v>12082</v>
      </c>
      <c r="G5834" s="84" t="b">
        <v>0</v>
      </c>
      <c r="H5834" s="84" t="b">
        <v>0</v>
      </c>
      <c r="I5834" s="84" t="b">
        <v>0</v>
      </c>
      <c r="J5834" s="84" t="b">
        <v>0</v>
      </c>
      <c r="K5834" s="84" t="b">
        <v>0</v>
      </c>
      <c r="L5834" s="84" t="b">
        <v>0</v>
      </c>
    </row>
    <row r="5835" spans="1:12" x14ac:dyDescent="0.25">
      <c r="A5835" s="84" t="s">
        <v>14459</v>
      </c>
      <c r="B5835" s="84" t="s">
        <v>14381</v>
      </c>
      <c r="C5835" s="84">
        <v>2</v>
      </c>
      <c r="D5835" s="122">
        <v>0</v>
      </c>
      <c r="E5835" s="122">
        <v>1.2430380486862944</v>
      </c>
      <c r="F5835" s="84" t="s">
        <v>12082</v>
      </c>
      <c r="G5835" s="84" t="b">
        <v>0</v>
      </c>
      <c r="H5835" s="84" t="b">
        <v>0</v>
      </c>
      <c r="I5835" s="84" t="b">
        <v>0</v>
      </c>
      <c r="J5835" s="84" t="b">
        <v>0</v>
      </c>
      <c r="K5835" s="84" t="b">
        <v>0</v>
      </c>
      <c r="L5835" s="84" t="b">
        <v>0</v>
      </c>
    </row>
    <row r="5836" spans="1:12" x14ac:dyDescent="0.25">
      <c r="A5836" s="84" t="s">
        <v>14225</v>
      </c>
      <c r="B5836" s="84" t="s">
        <v>15300</v>
      </c>
      <c r="C5836" s="84">
        <v>2</v>
      </c>
      <c r="D5836" s="122">
        <v>6.6449531719124993E-3</v>
      </c>
      <c r="E5836" s="122">
        <v>1.3979400086720377</v>
      </c>
      <c r="F5836" s="84" t="s">
        <v>12083</v>
      </c>
      <c r="G5836" s="84" t="b">
        <v>0</v>
      </c>
      <c r="H5836" s="84" t="b">
        <v>0</v>
      </c>
      <c r="I5836" s="84" t="b">
        <v>0</v>
      </c>
      <c r="J5836" s="84" t="b">
        <v>0</v>
      </c>
      <c r="K5836" s="84" t="b">
        <v>0</v>
      </c>
      <c r="L5836" s="84" t="b">
        <v>0</v>
      </c>
    </row>
    <row r="5837" spans="1:12" x14ac:dyDescent="0.25">
      <c r="A5837" s="84" t="s">
        <v>15300</v>
      </c>
      <c r="B5837" s="84" t="s">
        <v>14733</v>
      </c>
      <c r="C5837" s="84">
        <v>2</v>
      </c>
      <c r="D5837" s="122">
        <v>6.6449531719124993E-3</v>
      </c>
      <c r="E5837" s="122">
        <v>1.3979400086720377</v>
      </c>
      <c r="F5837" s="84" t="s">
        <v>12083</v>
      </c>
      <c r="G5837" s="84" t="b">
        <v>0</v>
      </c>
      <c r="H5837" s="84" t="b">
        <v>0</v>
      </c>
      <c r="I5837" s="84" t="b">
        <v>0</v>
      </c>
      <c r="J5837" s="84" t="b">
        <v>0</v>
      </c>
      <c r="K5837" s="84" t="b">
        <v>1</v>
      </c>
      <c r="L5837" s="84" t="b">
        <v>0</v>
      </c>
    </row>
    <row r="5838" spans="1:12" x14ac:dyDescent="0.25">
      <c r="A5838" s="84" t="s">
        <v>14733</v>
      </c>
      <c r="B5838" s="84" t="s">
        <v>14883</v>
      </c>
      <c r="C5838" s="84">
        <v>2</v>
      </c>
      <c r="D5838" s="122">
        <v>6.6449531719124993E-3</v>
      </c>
      <c r="E5838" s="122">
        <v>1.3979400086720377</v>
      </c>
      <c r="F5838" s="84" t="s">
        <v>12083</v>
      </c>
      <c r="G5838" s="84" t="b">
        <v>0</v>
      </c>
      <c r="H5838" s="84" t="b">
        <v>1</v>
      </c>
      <c r="I5838" s="84" t="b">
        <v>0</v>
      </c>
      <c r="J5838" s="84" t="b">
        <v>0</v>
      </c>
      <c r="K5838" s="84" t="b">
        <v>0</v>
      </c>
      <c r="L5838" s="84" t="b">
        <v>0</v>
      </c>
    </row>
    <row r="5839" spans="1:12" x14ac:dyDescent="0.25">
      <c r="A5839" s="84" t="s">
        <v>14883</v>
      </c>
      <c r="B5839" s="84" t="s">
        <v>14872</v>
      </c>
      <c r="C5839" s="84">
        <v>2</v>
      </c>
      <c r="D5839" s="122">
        <v>6.6449531719124993E-3</v>
      </c>
      <c r="E5839" s="122">
        <v>1.3979400086720377</v>
      </c>
      <c r="F5839" s="84" t="s">
        <v>12083</v>
      </c>
      <c r="G5839" s="84" t="b">
        <v>0</v>
      </c>
      <c r="H5839" s="84" t="b">
        <v>0</v>
      </c>
      <c r="I5839" s="84" t="b">
        <v>0</v>
      </c>
      <c r="J5839" s="84" t="b">
        <v>0</v>
      </c>
      <c r="K5839" s="84" t="b">
        <v>0</v>
      </c>
      <c r="L5839" s="84" t="b">
        <v>0</v>
      </c>
    </row>
    <row r="5840" spans="1:12" x14ac:dyDescent="0.25">
      <c r="A5840" s="84" t="s">
        <v>14872</v>
      </c>
      <c r="B5840" s="84" t="s">
        <v>15301</v>
      </c>
      <c r="C5840" s="84">
        <v>2</v>
      </c>
      <c r="D5840" s="122">
        <v>6.6449531719124993E-3</v>
      </c>
      <c r="E5840" s="122">
        <v>1.3979400086720377</v>
      </c>
      <c r="F5840" s="84" t="s">
        <v>12083</v>
      </c>
      <c r="G5840" s="84" t="b">
        <v>0</v>
      </c>
      <c r="H5840" s="84" t="b">
        <v>0</v>
      </c>
      <c r="I5840" s="84" t="b">
        <v>0</v>
      </c>
      <c r="J5840" s="84" t="b">
        <v>0</v>
      </c>
      <c r="K5840" s="84" t="b">
        <v>0</v>
      </c>
      <c r="L5840" s="84" t="b">
        <v>0</v>
      </c>
    </row>
    <row r="5841" spans="1:12" x14ac:dyDescent="0.25">
      <c r="A5841" s="84" t="s">
        <v>15301</v>
      </c>
      <c r="B5841" s="84" t="s">
        <v>14381</v>
      </c>
      <c r="C5841" s="84">
        <v>2</v>
      </c>
      <c r="D5841" s="122">
        <v>6.6449531719124993E-3</v>
      </c>
      <c r="E5841" s="122">
        <v>1.3979400086720377</v>
      </c>
      <c r="F5841" s="84" t="s">
        <v>12083</v>
      </c>
      <c r="G5841" s="84" t="b">
        <v>0</v>
      </c>
      <c r="H5841" s="84" t="b">
        <v>0</v>
      </c>
      <c r="I5841" s="84" t="b">
        <v>0</v>
      </c>
      <c r="J5841" s="84" t="b">
        <v>0</v>
      </c>
      <c r="K5841" s="84" t="b">
        <v>0</v>
      </c>
      <c r="L5841" s="84" t="b">
        <v>0</v>
      </c>
    </row>
    <row r="5842" spans="1:12" x14ac:dyDescent="0.25">
      <c r="A5842" s="84" t="s">
        <v>14381</v>
      </c>
      <c r="B5842" s="84" t="s">
        <v>855</v>
      </c>
      <c r="C5842" s="84">
        <v>2</v>
      </c>
      <c r="D5842" s="122">
        <v>6.6449531719124993E-3</v>
      </c>
      <c r="E5842" s="122">
        <v>1</v>
      </c>
      <c r="F5842" s="84" t="s">
        <v>12083</v>
      </c>
      <c r="G5842" s="84" t="b">
        <v>0</v>
      </c>
      <c r="H5842" s="84" t="b">
        <v>0</v>
      </c>
      <c r="I5842" s="84" t="b">
        <v>0</v>
      </c>
      <c r="J5842" s="84" t="b">
        <v>0</v>
      </c>
      <c r="K5842" s="84" t="b">
        <v>0</v>
      </c>
      <c r="L5842" s="84" t="b">
        <v>0</v>
      </c>
    </row>
    <row r="5843" spans="1:12" x14ac:dyDescent="0.25">
      <c r="A5843" s="84" t="s">
        <v>855</v>
      </c>
      <c r="B5843" s="84" t="s">
        <v>15302</v>
      </c>
      <c r="C5843" s="84">
        <v>2</v>
      </c>
      <c r="D5843" s="122">
        <v>6.6449531719124993E-3</v>
      </c>
      <c r="E5843" s="122">
        <v>1.0969100130080565</v>
      </c>
      <c r="F5843" s="84" t="s">
        <v>12083</v>
      </c>
      <c r="G5843" s="84" t="b">
        <v>0</v>
      </c>
      <c r="H5843" s="84" t="b">
        <v>0</v>
      </c>
      <c r="I5843" s="84" t="b">
        <v>0</v>
      </c>
      <c r="J5843" s="84" t="b">
        <v>0</v>
      </c>
      <c r="K5843" s="84" t="b">
        <v>0</v>
      </c>
      <c r="L5843" s="84" t="b">
        <v>0</v>
      </c>
    </row>
    <row r="5844" spans="1:12" x14ac:dyDescent="0.25">
      <c r="A5844" s="84" t="s">
        <v>15302</v>
      </c>
      <c r="B5844" s="84" t="s">
        <v>2803</v>
      </c>
      <c r="C5844" s="84">
        <v>2</v>
      </c>
      <c r="D5844" s="122">
        <v>6.6449531719124993E-3</v>
      </c>
      <c r="E5844" s="122">
        <v>1.2218487496163564</v>
      </c>
      <c r="F5844" s="84" t="s">
        <v>12083</v>
      </c>
      <c r="G5844" s="84" t="b">
        <v>0</v>
      </c>
      <c r="H5844" s="84" t="b">
        <v>0</v>
      </c>
      <c r="I5844" s="84" t="b">
        <v>0</v>
      </c>
      <c r="J5844" s="84" t="b">
        <v>0</v>
      </c>
      <c r="K5844" s="84" t="b">
        <v>0</v>
      </c>
      <c r="L5844" s="84" t="b">
        <v>0</v>
      </c>
    </row>
    <row r="5845" spans="1:12" x14ac:dyDescent="0.25">
      <c r="A5845" s="84" t="s">
        <v>2803</v>
      </c>
      <c r="B5845" s="84" t="s">
        <v>15303</v>
      </c>
      <c r="C5845" s="84">
        <v>2</v>
      </c>
      <c r="D5845" s="122">
        <v>6.6449531719124993E-3</v>
      </c>
      <c r="E5845" s="122">
        <v>1.2218487496163564</v>
      </c>
      <c r="F5845" s="84" t="s">
        <v>12083</v>
      </c>
      <c r="G5845" s="84" t="b">
        <v>0</v>
      </c>
      <c r="H5845" s="84" t="b">
        <v>0</v>
      </c>
      <c r="I5845" s="84" t="b">
        <v>0</v>
      </c>
      <c r="J5845" s="84" t="b">
        <v>0</v>
      </c>
      <c r="K5845" s="84" t="b">
        <v>0</v>
      </c>
      <c r="L5845" s="84" t="b">
        <v>0</v>
      </c>
    </row>
    <row r="5846" spans="1:12" x14ac:dyDescent="0.25">
      <c r="A5846" s="84" t="s">
        <v>2793</v>
      </c>
      <c r="B5846" s="84" t="s">
        <v>14741</v>
      </c>
      <c r="C5846" s="84">
        <v>2</v>
      </c>
      <c r="D5846" s="122">
        <v>0</v>
      </c>
      <c r="E5846" s="122">
        <v>1.0969100130080565</v>
      </c>
      <c r="F5846" s="84" t="s">
        <v>12085</v>
      </c>
      <c r="G5846" s="84" t="b">
        <v>0</v>
      </c>
      <c r="H5846" s="84" t="b">
        <v>0</v>
      </c>
      <c r="I5846" s="84" t="b">
        <v>0</v>
      </c>
      <c r="J5846" s="84" t="b">
        <v>0</v>
      </c>
      <c r="K5846" s="84" t="b">
        <v>0</v>
      </c>
      <c r="L5846" s="84" t="b">
        <v>0</v>
      </c>
    </row>
    <row r="5847" spans="1:12" x14ac:dyDescent="0.25">
      <c r="A5847" s="84" t="s">
        <v>14741</v>
      </c>
      <c r="B5847" s="84" t="s">
        <v>731</v>
      </c>
      <c r="C5847" s="84">
        <v>2</v>
      </c>
      <c r="D5847" s="122">
        <v>0</v>
      </c>
      <c r="E5847" s="122">
        <v>1.0969100130080565</v>
      </c>
      <c r="F5847" s="84" t="s">
        <v>12085</v>
      </c>
      <c r="G5847" s="84" t="b">
        <v>0</v>
      </c>
      <c r="H5847" s="84" t="b">
        <v>0</v>
      </c>
      <c r="I5847" s="84" t="b">
        <v>0</v>
      </c>
      <c r="J5847" s="84" t="b">
        <v>0</v>
      </c>
      <c r="K5847" s="84" t="b">
        <v>0</v>
      </c>
      <c r="L5847" s="84" t="b">
        <v>0</v>
      </c>
    </row>
    <row r="5848" spans="1:12" x14ac:dyDescent="0.25">
      <c r="A5848" s="84" t="s">
        <v>731</v>
      </c>
      <c r="B5848" s="84" t="s">
        <v>14494</v>
      </c>
      <c r="C5848" s="84">
        <v>2</v>
      </c>
      <c r="D5848" s="122">
        <v>0</v>
      </c>
      <c r="E5848" s="122">
        <v>1.0969100130080565</v>
      </c>
      <c r="F5848" s="84" t="s">
        <v>12085</v>
      </c>
      <c r="G5848" s="84" t="b">
        <v>0</v>
      </c>
      <c r="H5848" s="84" t="b">
        <v>0</v>
      </c>
      <c r="I5848" s="84" t="b">
        <v>0</v>
      </c>
      <c r="J5848" s="84" t="b">
        <v>0</v>
      </c>
      <c r="K5848" s="84" t="b">
        <v>0</v>
      </c>
      <c r="L5848" s="84" t="b">
        <v>0</v>
      </c>
    </row>
    <row r="5849" spans="1:12" x14ac:dyDescent="0.25">
      <c r="A5849" s="84" t="s">
        <v>14943</v>
      </c>
      <c r="B5849" s="84" t="s">
        <v>14357</v>
      </c>
      <c r="C5849" s="84">
        <v>2</v>
      </c>
      <c r="D5849" s="122">
        <v>0</v>
      </c>
      <c r="E5849" s="122">
        <v>1.0791812460476249</v>
      </c>
      <c r="F5849" s="84" t="s">
        <v>12086</v>
      </c>
      <c r="G5849" s="84" t="b">
        <v>0</v>
      </c>
      <c r="H5849" s="84" t="b">
        <v>0</v>
      </c>
      <c r="I5849" s="84" t="b">
        <v>0</v>
      </c>
      <c r="J5849" s="84" t="b">
        <v>0</v>
      </c>
      <c r="K5849" s="84" t="b">
        <v>0</v>
      </c>
      <c r="L5849" s="84" t="b">
        <v>0</v>
      </c>
    </row>
    <row r="5850" spans="1:12" x14ac:dyDescent="0.25">
      <c r="A5850" s="84" t="s">
        <v>14357</v>
      </c>
      <c r="B5850" s="84" t="s">
        <v>14348</v>
      </c>
      <c r="C5850" s="84">
        <v>2</v>
      </c>
      <c r="D5850" s="122">
        <v>0</v>
      </c>
      <c r="E5850" s="122">
        <v>1.0791812460476249</v>
      </c>
      <c r="F5850" s="84" t="s">
        <v>12086</v>
      </c>
      <c r="G5850" s="84" t="b">
        <v>0</v>
      </c>
      <c r="H5850" s="84" t="b">
        <v>0</v>
      </c>
      <c r="I5850" s="84" t="b">
        <v>0</v>
      </c>
      <c r="J5850" s="84" t="b">
        <v>0</v>
      </c>
      <c r="K5850" s="84" t="b">
        <v>0</v>
      </c>
      <c r="L5850" s="84" t="b">
        <v>0</v>
      </c>
    </row>
    <row r="5851" spans="1:12" x14ac:dyDescent="0.25">
      <c r="A5851" s="84" t="s">
        <v>14348</v>
      </c>
      <c r="B5851" s="84" t="s">
        <v>731</v>
      </c>
      <c r="C5851" s="84">
        <v>2</v>
      </c>
      <c r="D5851" s="122">
        <v>0</v>
      </c>
      <c r="E5851" s="122">
        <v>1.0791812460476249</v>
      </c>
      <c r="F5851" s="84" t="s">
        <v>12086</v>
      </c>
      <c r="G5851" s="84" t="b">
        <v>0</v>
      </c>
      <c r="H5851" s="84" t="b">
        <v>0</v>
      </c>
      <c r="I5851" s="84" t="b">
        <v>0</v>
      </c>
      <c r="J5851" s="84" t="b">
        <v>0</v>
      </c>
      <c r="K5851" s="84" t="b">
        <v>0</v>
      </c>
      <c r="L5851" s="84" t="b">
        <v>0</v>
      </c>
    </row>
    <row r="5852" spans="1:12" x14ac:dyDescent="0.25">
      <c r="A5852" s="84" t="s">
        <v>731</v>
      </c>
      <c r="B5852" s="84" t="s">
        <v>15348</v>
      </c>
      <c r="C5852" s="84">
        <v>2</v>
      </c>
      <c r="D5852" s="122">
        <v>0</v>
      </c>
      <c r="E5852" s="122">
        <v>1.0791812460476249</v>
      </c>
      <c r="F5852" s="84" t="s">
        <v>12086</v>
      </c>
      <c r="G5852" s="84" t="b">
        <v>0</v>
      </c>
      <c r="H5852" s="84" t="b">
        <v>0</v>
      </c>
      <c r="I5852" s="84" t="b">
        <v>0</v>
      </c>
      <c r="J5852" s="84" t="b">
        <v>0</v>
      </c>
      <c r="K5852" s="84" t="b">
        <v>0</v>
      </c>
      <c r="L5852" s="84" t="b">
        <v>0</v>
      </c>
    </row>
    <row r="5853" spans="1:12" x14ac:dyDescent="0.25">
      <c r="A5853" s="84" t="s">
        <v>15348</v>
      </c>
      <c r="B5853" s="84" t="s">
        <v>893</v>
      </c>
      <c r="C5853" s="84">
        <v>2</v>
      </c>
      <c r="D5853" s="122">
        <v>0</v>
      </c>
      <c r="E5853" s="122">
        <v>1.0791812460476249</v>
      </c>
      <c r="F5853" s="84" t="s">
        <v>12086</v>
      </c>
      <c r="G5853" s="84" t="b">
        <v>0</v>
      </c>
      <c r="H5853" s="84" t="b">
        <v>0</v>
      </c>
      <c r="I5853" s="84" t="b">
        <v>0</v>
      </c>
      <c r="J5853" s="84" t="b">
        <v>0</v>
      </c>
      <c r="K5853" s="84" t="b">
        <v>0</v>
      </c>
      <c r="L5853" s="84" t="b">
        <v>0</v>
      </c>
    </row>
    <row r="5854" spans="1:12" x14ac:dyDescent="0.25">
      <c r="A5854" s="84" t="s">
        <v>893</v>
      </c>
      <c r="B5854" s="84" t="s">
        <v>9739</v>
      </c>
      <c r="C5854" s="84">
        <v>2</v>
      </c>
      <c r="D5854" s="122">
        <v>0</v>
      </c>
      <c r="E5854" s="122">
        <v>1.0791812460476249</v>
      </c>
      <c r="F5854" s="84" t="s">
        <v>12086</v>
      </c>
      <c r="G5854" s="84" t="b">
        <v>0</v>
      </c>
      <c r="H5854" s="84" t="b">
        <v>0</v>
      </c>
      <c r="I5854" s="84" t="b">
        <v>0</v>
      </c>
      <c r="J5854" s="84" t="b">
        <v>0</v>
      </c>
      <c r="K5854" s="84" t="b">
        <v>0</v>
      </c>
      <c r="L5854" s="84" t="b">
        <v>0</v>
      </c>
    </row>
    <row r="5855" spans="1:12" x14ac:dyDescent="0.25">
      <c r="A5855" s="84" t="s">
        <v>9739</v>
      </c>
      <c r="B5855" s="84" t="s">
        <v>14339</v>
      </c>
      <c r="C5855" s="84">
        <v>2</v>
      </c>
      <c r="D5855" s="122">
        <v>0</v>
      </c>
      <c r="E5855" s="122">
        <v>1.0791812460476249</v>
      </c>
      <c r="F5855" s="84" t="s">
        <v>12086</v>
      </c>
      <c r="G5855" s="84" t="b">
        <v>0</v>
      </c>
      <c r="H5855" s="84" t="b">
        <v>0</v>
      </c>
      <c r="I5855" s="84" t="b">
        <v>0</v>
      </c>
      <c r="J5855" s="84" t="b">
        <v>0</v>
      </c>
      <c r="K5855" s="84" t="b">
        <v>0</v>
      </c>
      <c r="L5855" s="84" t="b">
        <v>0</v>
      </c>
    </row>
    <row r="5856" spans="1:12" x14ac:dyDescent="0.25">
      <c r="A5856" s="84" t="s">
        <v>14339</v>
      </c>
      <c r="B5856" s="84" t="s">
        <v>15349</v>
      </c>
      <c r="C5856" s="84">
        <v>2</v>
      </c>
      <c r="D5856" s="122">
        <v>0</v>
      </c>
      <c r="E5856" s="122">
        <v>1.0791812460476249</v>
      </c>
      <c r="F5856" s="84" t="s">
        <v>12086</v>
      </c>
      <c r="G5856" s="84" t="b">
        <v>0</v>
      </c>
      <c r="H5856" s="84" t="b">
        <v>0</v>
      </c>
      <c r="I5856" s="84" t="b">
        <v>0</v>
      </c>
      <c r="J5856" s="84" t="b">
        <v>0</v>
      </c>
      <c r="K5856" s="84" t="b">
        <v>0</v>
      </c>
      <c r="L5856" s="84" t="b">
        <v>0</v>
      </c>
    </row>
    <row r="5857" spans="1:12" x14ac:dyDescent="0.25">
      <c r="A5857" s="84" t="s">
        <v>15349</v>
      </c>
      <c r="B5857" s="84" t="s">
        <v>14519</v>
      </c>
      <c r="C5857" s="84">
        <v>2</v>
      </c>
      <c r="D5857" s="122">
        <v>0</v>
      </c>
      <c r="E5857" s="122">
        <v>1.0791812460476249</v>
      </c>
      <c r="F5857" s="84" t="s">
        <v>12086</v>
      </c>
      <c r="G5857" s="84" t="b">
        <v>0</v>
      </c>
      <c r="H5857" s="84" t="b">
        <v>0</v>
      </c>
      <c r="I5857" s="84" t="b">
        <v>0</v>
      </c>
      <c r="J5857" s="84" t="b">
        <v>0</v>
      </c>
      <c r="K5857" s="84" t="b">
        <v>0</v>
      </c>
      <c r="L5857" s="84" t="b">
        <v>0</v>
      </c>
    </row>
    <row r="5858" spans="1:12" x14ac:dyDescent="0.25">
      <c r="A5858" s="84" t="s">
        <v>14519</v>
      </c>
      <c r="B5858" s="84" t="s">
        <v>8406</v>
      </c>
      <c r="C5858" s="84">
        <v>2</v>
      </c>
      <c r="D5858" s="122">
        <v>0</v>
      </c>
      <c r="E5858" s="122">
        <v>1.0791812460476249</v>
      </c>
      <c r="F5858" s="84" t="s">
        <v>12086</v>
      </c>
      <c r="G5858" s="84" t="b">
        <v>0</v>
      </c>
      <c r="H5858" s="84" t="b">
        <v>0</v>
      </c>
      <c r="I5858" s="84" t="b">
        <v>0</v>
      </c>
      <c r="J5858" s="84" t="b">
        <v>0</v>
      </c>
      <c r="K5858" s="84" t="b">
        <v>0</v>
      </c>
      <c r="L5858" s="84" t="b">
        <v>0</v>
      </c>
    </row>
    <row r="5859" spans="1:12" x14ac:dyDescent="0.25">
      <c r="A5859" s="84" t="s">
        <v>14200</v>
      </c>
      <c r="B5859" s="84" t="s">
        <v>14646</v>
      </c>
      <c r="C5859" s="84">
        <v>3</v>
      </c>
      <c r="D5859" s="122">
        <v>0</v>
      </c>
      <c r="E5859" s="122">
        <v>1.1026623418971477</v>
      </c>
      <c r="F5859" s="84" t="s">
        <v>12087</v>
      </c>
      <c r="G5859" s="84" t="b">
        <v>0</v>
      </c>
      <c r="H5859" s="84" t="b">
        <v>0</v>
      </c>
      <c r="I5859" s="84" t="b">
        <v>0</v>
      </c>
      <c r="J5859" s="84" t="b">
        <v>1</v>
      </c>
      <c r="K5859" s="84" t="b">
        <v>0</v>
      </c>
      <c r="L5859" s="84" t="b">
        <v>0</v>
      </c>
    </row>
    <row r="5860" spans="1:12" x14ac:dyDescent="0.25">
      <c r="A5860" s="84" t="s">
        <v>14646</v>
      </c>
      <c r="B5860" s="84" t="s">
        <v>14202</v>
      </c>
      <c r="C5860" s="84">
        <v>3</v>
      </c>
      <c r="D5860" s="122">
        <v>0</v>
      </c>
      <c r="E5860" s="122">
        <v>1.1026623418971477</v>
      </c>
      <c r="F5860" s="84" t="s">
        <v>12087</v>
      </c>
      <c r="G5860" s="84" t="b">
        <v>1</v>
      </c>
      <c r="H5860" s="84" t="b">
        <v>0</v>
      </c>
      <c r="I5860" s="84" t="b">
        <v>0</v>
      </c>
      <c r="J5860" s="84" t="b">
        <v>0</v>
      </c>
      <c r="K5860" s="84" t="b">
        <v>0</v>
      </c>
      <c r="L5860" s="84" t="b">
        <v>0</v>
      </c>
    </row>
    <row r="5861" spans="1:12" x14ac:dyDescent="0.25">
      <c r="A5861" s="84" t="s">
        <v>14202</v>
      </c>
      <c r="B5861" s="84" t="s">
        <v>12350</v>
      </c>
      <c r="C5861" s="84">
        <v>3</v>
      </c>
      <c r="D5861" s="122">
        <v>0</v>
      </c>
      <c r="E5861" s="122">
        <v>1.1026623418971477</v>
      </c>
      <c r="F5861" s="84" t="s">
        <v>12087</v>
      </c>
      <c r="G5861" s="84" t="b">
        <v>0</v>
      </c>
      <c r="H5861" s="84" t="b">
        <v>0</v>
      </c>
      <c r="I5861" s="84" t="b">
        <v>0</v>
      </c>
      <c r="J5861" s="84" t="b">
        <v>0</v>
      </c>
      <c r="K5861" s="84" t="b">
        <v>0</v>
      </c>
      <c r="L5861" s="84" t="b">
        <v>0</v>
      </c>
    </row>
    <row r="5862" spans="1:12" x14ac:dyDescent="0.25">
      <c r="A5862" s="84" t="s">
        <v>12350</v>
      </c>
      <c r="B5862" s="84" t="s">
        <v>12369</v>
      </c>
      <c r="C5862" s="84">
        <v>3</v>
      </c>
      <c r="D5862" s="122">
        <v>0</v>
      </c>
      <c r="E5862" s="122">
        <v>1.1026623418971477</v>
      </c>
      <c r="F5862" s="84" t="s">
        <v>12087</v>
      </c>
      <c r="G5862" s="84" t="b">
        <v>0</v>
      </c>
      <c r="H5862" s="84" t="b">
        <v>0</v>
      </c>
      <c r="I5862" s="84" t="b">
        <v>0</v>
      </c>
      <c r="J5862" s="84" t="b">
        <v>0</v>
      </c>
      <c r="K5862" s="84" t="b">
        <v>0</v>
      </c>
      <c r="L5862" s="84" t="b">
        <v>0</v>
      </c>
    </row>
    <row r="5863" spans="1:12" x14ac:dyDescent="0.25">
      <c r="A5863" s="84" t="s">
        <v>12369</v>
      </c>
      <c r="B5863" s="84" t="s">
        <v>2788</v>
      </c>
      <c r="C5863" s="84">
        <v>3</v>
      </c>
      <c r="D5863" s="122">
        <v>0</v>
      </c>
      <c r="E5863" s="122">
        <v>1.1026623418971477</v>
      </c>
      <c r="F5863" s="84" t="s">
        <v>12087</v>
      </c>
      <c r="G5863" s="84" t="b">
        <v>0</v>
      </c>
      <c r="H5863" s="84" t="b">
        <v>0</v>
      </c>
      <c r="I5863" s="84" t="b">
        <v>0</v>
      </c>
      <c r="J5863" s="84" t="b">
        <v>0</v>
      </c>
      <c r="K5863" s="84" t="b">
        <v>0</v>
      </c>
      <c r="L5863" s="84" t="b">
        <v>0</v>
      </c>
    </row>
    <row r="5864" spans="1:12" x14ac:dyDescent="0.25">
      <c r="A5864" s="84" t="s">
        <v>2788</v>
      </c>
      <c r="B5864" s="84" t="s">
        <v>14951</v>
      </c>
      <c r="C5864" s="84">
        <v>3</v>
      </c>
      <c r="D5864" s="122">
        <v>0</v>
      </c>
      <c r="E5864" s="122">
        <v>1.1026623418971477</v>
      </c>
      <c r="F5864" s="84" t="s">
        <v>12087</v>
      </c>
      <c r="G5864" s="84" t="b">
        <v>0</v>
      </c>
      <c r="H5864" s="84" t="b">
        <v>0</v>
      </c>
      <c r="I5864" s="84" t="b">
        <v>0</v>
      </c>
      <c r="J5864" s="84" t="b">
        <v>1</v>
      </c>
      <c r="K5864" s="84" t="b">
        <v>0</v>
      </c>
      <c r="L5864" s="84" t="b">
        <v>0</v>
      </c>
    </row>
    <row r="5865" spans="1:12" x14ac:dyDescent="0.25">
      <c r="A5865" s="84" t="s">
        <v>14951</v>
      </c>
      <c r="B5865" s="84" t="s">
        <v>2803</v>
      </c>
      <c r="C5865" s="84">
        <v>3</v>
      </c>
      <c r="D5865" s="122">
        <v>0</v>
      </c>
      <c r="E5865" s="122">
        <v>1.1026623418971477</v>
      </c>
      <c r="F5865" s="84" t="s">
        <v>12087</v>
      </c>
      <c r="G5865" s="84" t="b">
        <v>1</v>
      </c>
      <c r="H5865" s="84" t="b">
        <v>0</v>
      </c>
      <c r="I5865" s="84" t="b">
        <v>0</v>
      </c>
      <c r="J5865" s="84" t="b">
        <v>0</v>
      </c>
      <c r="K5865" s="84" t="b">
        <v>0</v>
      </c>
      <c r="L5865" s="84" t="b">
        <v>0</v>
      </c>
    </row>
    <row r="5866" spans="1:12" x14ac:dyDescent="0.25">
      <c r="A5866" s="84" t="s">
        <v>2803</v>
      </c>
      <c r="B5866" s="84" t="s">
        <v>517</v>
      </c>
      <c r="C5866" s="84">
        <v>3</v>
      </c>
      <c r="D5866" s="122">
        <v>0</v>
      </c>
      <c r="E5866" s="122">
        <v>1.1026623418971477</v>
      </c>
      <c r="F5866" s="84" t="s">
        <v>12087</v>
      </c>
      <c r="G5866" s="84" t="b">
        <v>0</v>
      </c>
      <c r="H5866" s="84" t="b">
        <v>0</v>
      </c>
      <c r="I5866" s="84" t="b">
        <v>0</v>
      </c>
      <c r="J5866" s="84" t="b">
        <v>0</v>
      </c>
      <c r="K5866" s="84" t="b">
        <v>0</v>
      </c>
      <c r="L5866" s="84" t="b">
        <v>0</v>
      </c>
    </row>
    <row r="5867" spans="1:12" x14ac:dyDescent="0.25">
      <c r="A5867" s="84" t="s">
        <v>517</v>
      </c>
      <c r="B5867" s="84" t="s">
        <v>2679</v>
      </c>
      <c r="C5867" s="84">
        <v>3</v>
      </c>
      <c r="D5867" s="122">
        <v>0</v>
      </c>
      <c r="E5867" s="122">
        <v>0.88081359228079137</v>
      </c>
      <c r="F5867" s="84" t="s">
        <v>12087</v>
      </c>
      <c r="G5867" s="84" t="b">
        <v>0</v>
      </c>
      <c r="H5867" s="84" t="b">
        <v>0</v>
      </c>
      <c r="I5867" s="84" t="b">
        <v>0</v>
      </c>
      <c r="J5867" s="84" t="b">
        <v>0</v>
      </c>
      <c r="K5867" s="84" t="b">
        <v>0</v>
      </c>
      <c r="L5867" s="84" t="b">
        <v>0</v>
      </c>
    </row>
    <row r="5868" spans="1:12" x14ac:dyDescent="0.25">
      <c r="A5868" s="84" t="s">
        <v>517</v>
      </c>
      <c r="B5868" s="84" t="s">
        <v>14200</v>
      </c>
      <c r="C5868" s="84">
        <v>2</v>
      </c>
      <c r="D5868" s="122">
        <v>8.5898175149112799E-3</v>
      </c>
      <c r="E5868" s="122">
        <v>0.88081359228079137</v>
      </c>
      <c r="F5868" s="84" t="s">
        <v>12087</v>
      </c>
      <c r="G5868" s="84" t="b">
        <v>0</v>
      </c>
      <c r="H5868" s="84" t="b">
        <v>0</v>
      </c>
      <c r="I5868" s="84" t="b">
        <v>0</v>
      </c>
      <c r="J5868" s="84" t="b">
        <v>0</v>
      </c>
      <c r="K5868" s="84" t="b">
        <v>0</v>
      </c>
      <c r="L5868" s="84" t="b">
        <v>0</v>
      </c>
    </row>
    <row r="5869" spans="1:12" x14ac:dyDescent="0.25">
      <c r="A5869" s="84" t="s">
        <v>2679</v>
      </c>
      <c r="B5869" s="84" t="s">
        <v>14611</v>
      </c>
      <c r="C5869" s="84">
        <v>2</v>
      </c>
      <c r="D5869" s="122">
        <v>8.5898175149112799E-3</v>
      </c>
      <c r="E5869" s="122">
        <v>1.1026623418971477</v>
      </c>
      <c r="F5869" s="84" t="s">
        <v>12087</v>
      </c>
      <c r="G5869" s="84" t="b">
        <v>0</v>
      </c>
      <c r="H5869" s="84" t="b">
        <v>0</v>
      </c>
      <c r="I5869" s="84" t="b">
        <v>0</v>
      </c>
      <c r="J5869" s="84" t="b">
        <v>0</v>
      </c>
      <c r="K5869" s="84" t="b">
        <v>0</v>
      </c>
      <c r="L5869" s="84" t="b">
        <v>0</v>
      </c>
    </row>
    <row r="5870" spans="1:12" x14ac:dyDescent="0.25">
      <c r="A5870" s="84" t="s">
        <v>14745</v>
      </c>
      <c r="B5870" s="84" t="s">
        <v>14746</v>
      </c>
      <c r="C5870" s="84">
        <v>4</v>
      </c>
      <c r="D5870" s="122">
        <v>0</v>
      </c>
      <c r="E5870" s="122">
        <v>0.94200805302231327</v>
      </c>
      <c r="F5870" s="84" t="s">
        <v>12088</v>
      </c>
      <c r="G5870" s="84" t="b">
        <v>0</v>
      </c>
      <c r="H5870" s="84" t="b">
        <v>0</v>
      </c>
      <c r="I5870" s="84" t="b">
        <v>0</v>
      </c>
      <c r="J5870" s="84" t="b">
        <v>0</v>
      </c>
      <c r="K5870" s="84" t="b">
        <v>0</v>
      </c>
      <c r="L5870" s="84" t="b">
        <v>0</v>
      </c>
    </row>
    <row r="5871" spans="1:12" x14ac:dyDescent="0.25">
      <c r="A5871" s="84" t="s">
        <v>14744</v>
      </c>
      <c r="B5871" s="84" t="s">
        <v>2679</v>
      </c>
      <c r="C5871" s="84">
        <v>2</v>
      </c>
      <c r="D5871" s="122">
        <v>0</v>
      </c>
      <c r="E5871" s="122">
        <v>1.2430380486862944</v>
      </c>
      <c r="F5871" s="84" t="s">
        <v>12088</v>
      </c>
      <c r="G5871" s="84" t="b">
        <v>0</v>
      </c>
      <c r="H5871" s="84" t="b">
        <v>0</v>
      </c>
      <c r="I5871" s="84" t="b">
        <v>0</v>
      </c>
      <c r="J5871" s="84" t="b">
        <v>0</v>
      </c>
      <c r="K5871" s="84" t="b">
        <v>0</v>
      </c>
      <c r="L5871" s="84" t="b">
        <v>0</v>
      </c>
    </row>
    <row r="5872" spans="1:12" x14ac:dyDescent="0.25">
      <c r="A5872" s="84" t="s">
        <v>2679</v>
      </c>
      <c r="B5872" s="84" t="s">
        <v>12356</v>
      </c>
      <c r="C5872" s="84">
        <v>2</v>
      </c>
      <c r="D5872" s="122">
        <v>0</v>
      </c>
      <c r="E5872" s="122">
        <v>1.2430380486862944</v>
      </c>
      <c r="F5872" s="84" t="s">
        <v>12088</v>
      </c>
      <c r="G5872" s="84" t="b">
        <v>0</v>
      </c>
      <c r="H5872" s="84" t="b">
        <v>0</v>
      </c>
      <c r="I5872" s="84" t="b">
        <v>0</v>
      </c>
      <c r="J5872" s="84" t="b">
        <v>1</v>
      </c>
      <c r="K5872" s="84" t="b">
        <v>0</v>
      </c>
      <c r="L5872" s="84" t="b">
        <v>0</v>
      </c>
    </row>
    <row r="5873" spans="1:12" x14ac:dyDescent="0.25">
      <c r="A5873" s="84" t="s">
        <v>12356</v>
      </c>
      <c r="B5873" s="84" t="s">
        <v>14745</v>
      </c>
      <c r="C5873" s="84">
        <v>2</v>
      </c>
      <c r="D5873" s="122">
        <v>0</v>
      </c>
      <c r="E5873" s="122">
        <v>0.94200805302231327</v>
      </c>
      <c r="F5873" s="84" t="s">
        <v>12088</v>
      </c>
      <c r="G5873" s="84" t="b">
        <v>1</v>
      </c>
      <c r="H5873" s="84" t="b">
        <v>0</v>
      </c>
      <c r="I5873" s="84" t="b">
        <v>0</v>
      </c>
      <c r="J5873" s="84" t="b">
        <v>0</v>
      </c>
      <c r="K5873" s="84" t="b">
        <v>0</v>
      </c>
      <c r="L5873" s="84" t="b">
        <v>0</v>
      </c>
    </row>
    <row r="5874" spans="1:12" x14ac:dyDescent="0.25">
      <c r="A5874" s="84" t="s">
        <v>14746</v>
      </c>
      <c r="B5874" s="84" t="s">
        <v>887</v>
      </c>
      <c r="C5874" s="84">
        <v>2</v>
      </c>
      <c r="D5874" s="122">
        <v>0</v>
      </c>
      <c r="E5874" s="122">
        <v>0.94200805302231327</v>
      </c>
      <c r="F5874" s="84" t="s">
        <v>12088</v>
      </c>
      <c r="G5874" s="84" t="b">
        <v>0</v>
      </c>
      <c r="H5874" s="84" t="b">
        <v>0</v>
      </c>
      <c r="I5874" s="84" t="b">
        <v>0</v>
      </c>
      <c r="J5874" s="84" t="b">
        <v>0</v>
      </c>
      <c r="K5874" s="84" t="b">
        <v>0</v>
      </c>
      <c r="L5874" s="84" t="b">
        <v>0</v>
      </c>
    </row>
    <row r="5875" spans="1:12" x14ac:dyDescent="0.25">
      <c r="A5875" s="84" t="s">
        <v>887</v>
      </c>
      <c r="B5875" s="84" t="s">
        <v>14216</v>
      </c>
      <c r="C5875" s="84">
        <v>2</v>
      </c>
      <c r="D5875" s="122">
        <v>0</v>
      </c>
      <c r="E5875" s="122">
        <v>1.2430380486862944</v>
      </c>
      <c r="F5875" s="84" t="s">
        <v>12088</v>
      </c>
      <c r="G5875" s="84" t="b">
        <v>0</v>
      </c>
      <c r="H5875" s="84" t="b">
        <v>0</v>
      </c>
      <c r="I5875" s="84" t="b">
        <v>0</v>
      </c>
      <c r="J5875" s="84" t="b">
        <v>1</v>
      </c>
      <c r="K5875" s="84" t="b">
        <v>0</v>
      </c>
      <c r="L5875" s="84" t="b">
        <v>0</v>
      </c>
    </row>
    <row r="5876" spans="1:12" x14ac:dyDescent="0.25">
      <c r="A5876" s="84" t="s">
        <v>14216</v>
      </c>
      <c r="B5876" s="84" t="s">
        <v>14399</v>
      </c>
      <c r="C5876" s="84">
        <v>2</v>
      </c>
      <c r="D5876" s="122">
        <v>0</v>
      </c>
      <c r="E5876" s="122">
        <v>1.2430380486862944</v>
      </c>
      <c r="F5876" s="84" t="s">
        <v>12088</v>
      </c>
      <c r="G5876" s="84" t="b">
        <v>1</v>
      </c>
      <c r="H5876" s="84" t="b">
        <v>0</v>
      </c>
      <c r="I5876" s="84" t="b">
        <v>0</v>
      </c>
      <c r="J5876" s="84" t="b">
        <v>0</v>
      </c>
      <c r="K5876" s="84" t="b">
        <v>0</v>
      </c>
      <c r="L5876" s="84" t="b">
        <v>0</v>
      </c>
    </row>
    <row r="5877" spans="1:12" x14ac:dyDescent="0.25">
      <c r="A5877" s="84" t="s">
        <v>14399</v>
      </c>
      <c r="B5877" s="84" t="s">
        <v>14202</v>
      </c>
      <c r="C5877" s="84">
        <v>2</v>
      </c>
      <c r="D5877" s="122">
        <v>0</v>
      </c>
      <c r="E5877" s="122">
        <v>1.2430380486862944</v>
      </c>
      <c r="F5877" s="84" t="s">
        <v>12088</v>
      </c>
      <c r="G5877" s="84" t="b">
        <v>0</v>
      </c>
      <c r="H5877" s="84" t="b">
        <v>0</v>
      </c>
      <c r="I5877" s="84" t="b">
        <v>0</v>
      </c>
      <c r="J5877" s="84" t="b">
        <v>0</v>
      </c>
      <c r="K5877" s="84" t="b">
        <v>0</v>
      </c>
      <c r="L5877" s="84" t="b">
        <v>0</v>
      </c>
    </row>
    <row r="5878" spans="1:12" x14ac:dyDescent="0.25">
      <c r="A5878" s="84" t="s">
        <v>14202</v>
      </c>
      <c r="B5878" s="84" t="s">
        <v>14745</v>
      </c>
      <c r="C5878" s="84">
        <v>2</v>
      </c>
      <c r="D5878" s="122">
        <v>0</v>
      </c>
      <c r="E5878" s="122">
        <v>0.94200805302231327</v>
      </c>
      <c r="F5878" s="84" t="s">
        <v>12088</v>
      </c>
      <c r="G5878" s="84" t="b">
        <v>0</v>
      </c>
      <c r="H5878" s="84" t="b">
        <v>0</v>
      </c>
      <c r="I5878" s="84" t="b">
        <v>0</v>
      </c>
      <c r="J5878" s="84" t="b">
        <v>0</v>
      </c>
      <c r="K5878" s="84" t="b">
        <v>0</v>
      </c>
      <c r="L5878" s="84" t="b">
        <v>0</v>
      </c>
    </row>
    <row r="5879" spans="1:12" x14ac:dyDescent="0.25">
      <c r="A5879" s="84" t="s">
        <v>14746</v>
      </c>
      <c r="B5879" s="84" t="s">
        <v>15374</v>
      </c>
      <c r="C5879" s="84">
        <v>2</v>
      </c>
      <c r="D5879" s="122">
        <v>0</v>
      </c>
      <c r="E5879" s="122">
        <v>0.94200805302231327</v>
      </c>
      <c r="F5879" s="84" t="s">
        <v>12088</v>
      </c>
      <c r="G5879" s="84" t="b">
        <v>0</v>
      </c>
      <c r="H5879" s="84" t="b">
        <v>0</v>
      </c>
      <c r="I5879" s="84" t="b">
        <v>0</v>
      </c>
      <c r="J5879" s="84" t="b">
        <v>0</v>
      </c>
      <c r="K5879" s="84" t="b">
        <v>0</v>
      </c>
      <c r="L5879" s="84" t="b">
        <v>0</v>
      </c>
    </row>
    <row r="5880" spans="1:12" x14ac:dyDescent="0.25">
      <c r="A5880" s="84" t="s">
        <v>15374</v>
      </c>
      <c r="B5880" s="84" t="s">
        <v>14678</v>
      </c>
      <c r="C5880" s="84">
        <v>2</v>
      </c>
      <c r="D5880" s="122">
        <v>0</v>
      </c>
      <c r="E5880" s="122">
        <v>1.2430380486862944</v>
      </c>
      <c r="F5880" s="84" t="s">
        <v>12088</v>
      </c>
      <c r="G5880" s="84" t="b">
        <v>0</v>
      </c>
      <c r="H5880" s="84" t="b">
        <v>0</v>
      </c>
      <c r="I5880" s="84" t="b">
        <v>0</v>
      </c>
      <c r="J5880" s="84" t="b">
        <v>0</v>
      </c>
      <c r="K5880" s="84" t="b">
        <v>0</v>
      </c>
      <c r="L5880" s="84" t="b">
        <v>0</v>
      </c>
    </row>
    <row r="5881" spans="1:12" x14ac:dyDescent="0.25">
      <c r="A5881" s="84" t="s">
        <v>14678</v>
      </c>
      <c r="B5881" s="84" t="s">
        <v>14429</v>
      </c>
      <c r="C5881" s="84">
        <v>2</v>
      </c>
      <c r="D5881" s="122">
        <v>0</v>
      </c>
      <c r="E5881" s="122">
        <v>1.2430380486862944</v>
      </c>
      <c r="F5881" s="84" t="s">
        <v>12088</v>
      </c>
      <c r="G5881" s="84" t="b">
        <v>0</v>
      </c>
      <c r="H5881" s="84" t="b">
        <v>0</v>
      </c>
      <c r="I5881" s="84" t="b">
        <v>0</v>
      </c>
      <c r="J5881" s="84" t="b">
        <v>0</v>
      </c>
      <c r="K5881" s="84" t="b">
        <v>0</v>
      </c>
      <c r="L5881" s="84" t="b">
        <v>0</v>
      </c>
    </row>
    <row r="5882" spans="1:12" x14ac:dyDescent="0.25">
      <c r="A5882" s="84" t="s">
        <v>14429</v>
      </c>
      <c r="B5882" s="84" t="s">
        <v>14952</v>
      </c>
      <c r="C5882" s="84">
        <v>2</v>
      </c>
      <c r="D5882" s="122">
        <v>0</v>
      </c>
      <c r="E5882" s="122">
        <v>1.2430380486862944</v>
      </c>
      <c r="F5882" s="84" t="s">
        <v>12088</v>
      </c>
      <c r="G5882" s="84" t="b">
        <v>0</v>
      </c>
      <c r="H5882" s="84" t="b">
        <v>0</v>
      </c>
      <c r="I5882" s="84" t="b">
        <v>0</v>
      </c>
      <c r="J5882" s="84" t="b">
        <v>0</v>
      </c>
      <c r="K5882" s="84" t="b">
        <v>0</v>
      </c>
      <c r="L5882" s="84" t="b">
        <v>0</v>
      </c>
    </row>
    <row r="5883" spans="1:12" x14ac:dyDescent="0.25">
      <c r="A5883" s="84" t="s">
        <v>14952</v>
      </c>
      <c r="B5883" s="84" t="s">
        <v>15375</v>
      </c>
      <c r="C5883" s="84">
        <v>2</v>
      </c>
      <c r="D5883" s="122">
        <v>0</v>
      </c>
      <c r="E5883" s="122">
        <v>1.2430380486862944</v>
      </c>
      <c r="F5883" s="84" t="s">
        <v>12088</v>
      </c>
      <c r="G5883" s="84" t="b">
        <v>0</v>
      </c>
      <c r="H5883" s="84" t="b">
        <v>0</v>
      </c>
      <c r="I5883" s="84" t="b">
        <v>0</v>
      </c>
      <c r="J5883" s="84" t="b">
        <v>0</v>
      </c>
      <c r="K5883" s="84" t="b">
        <v>0</v>
      </c>
      <c r="L5883" s="84" t="b">
        <v>0</v>
      </c>
    </row>
    <row r="5884" spans="1:12" x14ac:dyDescent="0.25">
      <c r="A5884" s="84" t="s">
        <v>731</v>
      </c>
      <c r="B5884" s="84" t="s">
        <v>12266</v>
      </c>
      <c r="C5884" s="84">
        <v>3</v>
      </c>
      <c r="D5884" s="122">
        <v>8.7571874848561722E-3</v>
      </c>
      <c r="E5884" s="122">
        <v>1.0273496077747564</v>
      </c>
      <c r="F5884" s="84" t="s">
        <v>12089</v>
      </c>
      <c r="G5884" s="84" t="b">
        <v>0</v>
      </c>
      <c r="H5884" s="84" t="b">
        <v>0</v>
      </c>
      <c r="I5884" s="84" t="b">
        <v>0</v>
      </c>
      <c r="J5884" s="84" t="b">
        <v>0</v>
      </c>
      <c r="K5884" s="84" t="b">
        <v>0</v>
      </c>
      <c r="L5884" s="84" t="b">
        <v>0</v>
      </c>
    </row>
    <row r="5885" spans="1:12" x14ac:dyDescent="0.25">
      <c r="A5885" s="84" t="s">
        <v>14953</v>
      </c>
      <c r="B5885" s="84" t="s">
        <v>15376</v>
      </c>
      <c r="C5885" s="84">
        <v>2</v>
      </c>
      <c r="D5885" s="122">
        <v>1.0472105491369409E-2</v>
      </c>
      <c r="E5885" s="122">
        <v>1.550228353055094</v>
      </c>
      <c r="F5885" s="84" t="s">
        <v>12089</v>
      </c>
      <c r="G5885" s="84" t="b">
        <v>0</v>
      </c>
      <c r="H5885" s="84" t="b">
        <v>0</v>
      </c>
      <c r="I5885" s="84" t="b">
        <v>0</v>
      </c>
      <c r="J5885" s="84" t="b">
        <v>0</v>
      </c>
      <c r="K5885" s="84" t="b">
        <v>0</v>
      </c>
      <c r="L5885" s="84" t="b">
        <v>0</v>
      </c>
    </row>
    <row r="5886" spans="1:12" x14ac:dyDescent="0.25">
      <c r="A5886" s="84" t="s">
        <v>15376</v>
      </c>
      <c r="B5886" s="84" t="s">
        <v>15377</v>
      </c>
      <c r="C5886" s="84">
        <v>2</v>
      </c>
      <c r="D5886" s="122">
        <v>1.0472105491369409E-2</v>
      </c>
      <c r="E5886" s="122">
        <v>1.550228353055094</v>
      </c>
      <c r="F5886" s="84" t="s">
        <v>12089</v>
      </c>
      <c r="G5886" s="84" t="b">
        <v>0</v>
      </c>
      <c r="H5886" s="84" t="b">
        <v>0</v>
      </c>
      <c r="I5886" s="84" t="b">
        <v>0</v>
      </c>
      <c r="J5886" s="84" t="b">
        <v>0</v>
      </c>
      <c r="K5886" s="84" t="b">
        <v>0</v>
      </c>
      <c r="L5886" s="84" t="b">
        <v>0</v>
      </c>
    </row>
    <row r="5887" spans="1:12" x14ac:dyDescent="0.25">
      <c r="A5887" s="84" t="s">
        <v>15377</v>
      </c>
      <c r="B5887" s="84" t="s">
        <v>15378</v>
      </c>
      <c r="C5887" s="84">
        <v>2</v>
      </c>
      <c r="D5887" s="122">
        <v>1.0472105491369409E-2</v>
      </c>
      <c r="E5887" s="122">
        <v>1.550228353055094</v>
      </c>
      <c r="F5887" s="84" t="s">
        <v>12089</v>
      </c>
      <c r="G5887" s="84" t="b">
        <v>0</v>
      </c>
      <c r="H5887" s="84" t="b">
        <v>0</v>
      </c>
      <c r="I5887" s="84" t="b">
        <v>0</v>
      </c>
      <c r="J5887" s="84" t="b">
        <v>0</v>
      </c>
      <c r="K5887" s="84" t="b">
        <v>0</v>
      </c>
      <c r="L5887" s="84" t="b">
        <v>0</v>
      </c>
    </row>
    <row r="5888" spans="1:12" x14ac:dyDescent="0.25">
      <c r="A5888" s="84" t="s">
        <v>15378</v>
      </c>
      <c r="B5888" s="84" t="s">
        <v>14710</v>
      </c>
      <c r="C5888" s="84">
        <v>2</v>
      </c>
      <c r="D5888" s="122">
        <v>1.0472105491369409E-2</v>
      </c>
      <c r="E5888" s="122">
        <v>1.550228353055094</v>
      </c>
      <c r="F5888" s="84" t="s">
        <v>12089</v>
      </c>
      <c r="G5888" s="84" t="b">
        <v>0</v>
      </c>
      <c r="H5888" s="84" t="b">
        <v>0</v>
      </c>
      <c r="I5888" s="84" t="b">
        <v>0</v>
      </c>
      <c r="J5888" s="84" t="b">
        <v>0</v>
      </c>
      <c r="K5888" s="84" t="b">
        <v>0</v>
      </c>
      <c r="L5888" s="84" t="b">
        <v>0</v>
      </c>
    </row>
    <row r="5889" spans="1:12" x14ac:dyDescent="0.25">
      <c r="A5889" s="84" t="s">
        <v>14710</v>
      </c>
      <c r="B5889" s="84" t="s">
        <v>15379</v>
      </c>
      <c r="C5889" s="84">
        <v>2</v>
      </c>
      <c r="D5889" s="122">
        <v>1.0472105491369409E-2</v>
      </c>
      <c r="E5889" s="122">
        <v>1.550228353055094</v>
      </c>
      <c r="F5889" s="84" t="s">
        <v>12089</v>
      </c>
      <c r="G5889" s="84" t="b">
        <v>0</v>
      </c>
      <c r="H5889" s="84" t="b">
        <v>0</v>
      </c>
      <c r="I5889" s="84" t="b">
        <v>0</v>
      </c>
      <c r="J5889" s="84" t="b">
        <v>0</v>
      </c>
      <c r="K5889" s="84" t="b">
        <v>0</v>
      </c>
      <c r="L5889" s="84" t="b">
        <v>0</v>
      </c>
    </row>
    <row r="5890" spans="1:12" x14ac:dyDescent="0.25">
      <c r="A5890" s="84" t="s">
        <v>15379</v>
      </c>
      <c r="B5890" s="84" t="s">
        <v>14954</v>
      </c>
      <c r="C5890" s="84">
        <v>2</v>
      </c>
      <c r="D5890" s="122">
        <v>1.0472105491369409E-2</v>
      </c>
      <c r="E5890" s="122">
        <v>1.550228353055094</v>
      </c>
      <c r="F5890" s="84" t="s">
        <v>12089</v>
      </c>
      <c r="G5890" s="84" t="b">
        <v>0</v>
      </c>
      <c r="H5890" s="84" t="b">
        <v>0</v>
      </c>
      <c r="I5890" s="84" t="b">
        <v>0</v>
      </c>
      <c r="J5890" s="84" t="b">
        <v>0</v>
      </c>
      <c r="K5890" s="84" t="b">
        <v>0</v>
      </c>
      <c r="L5890" s="84" t="b">
        <v>0</v>
      </c>
    </row>
    <row r="5891" spans="1:12" x14ac:dyDescent="0.25">
      <c r="A5891" s="84" t="s">
        <v>14954</v>
      </c>
      <c r="B5891" s="84" t="s">
        <v>14195</v>
      </c>
      <c r="C5891" s="84">
        <v>2</v>
      </c>
      <c r="D5891" s="122">
        <v>1.0472105491369409E-2</v>
      </c>
      <c r="E5891" s="122">
        <v>1.550228353055094</v>
      </c>
      <c r="F5891" s="84" t="s">
        <v>12089</v>
      </c>
      <c r="G5891" s="84" t="b">
        <v>0</v>
      </c>
      <c r="H5891" s="84" t="b">
        <v>0</v>
      </c>
      <c r="I5891" s="84" t="b">
        <v>0</v>
      </c>
      <c r="J5891" s="84" t="b">
        <v>0</v>
      </c>
      <c r="K5891" s="84" t="b">
        <v>0</v>
      </c>
      <c r="L5891" s="84" t="b">
        <v>0</v>
      </c>
    </row>
    <row r="5892" spans="1:12" x14ac:dyDescent="0.25">
      <c r="A5892" s="84" t="s">
        <v>14195</v>
      </c>
      <c r="B5892" s="84" t="s">
        <v>15380</v>
      </c>
      <c r="C5892" s="84">
        <v>2</v>
      </c>
      <c r="D5892" s="122">
        <v>1.0472105491369409E-2</v>
      </c>
      <c r="E5892" s="122">
        <v>1.550228353055094</v>
      </c>
      <c r="F5892" s="84" t="s">
        <v>12089</v>
      </c>
      <c r="G5892" s="84" t="b">
        <v>0</v>
      </c>
      <c r="H5892" s="84" t="b">
        <v>0</v>
      </c>
      <c r="I5892" s="84" t="b">
        <v>0</v>
      </c>
      <c r="J5892" s="84" t="b">
        <v>0</v>
      </c>
      <c r="K5892" s="84" t="b">
        <v>0</v>
      </c>
      <c r="L5892" s="84" t="b">
        <v>0</v>
      </c>
    </row>
    <row r="5893" spans="1:12" x14ac:dyDescent="0.25">
      <c r="A5893" s="84" t="s">
        <v>15380</v>
      </c>
      <c r="B5893" s="84" t="s">
        <v>12371</v>
      </c>
      <c r="C5893" s="84">
        <v>2</v>
      </c>
      <c r="D5893" s="122">
        <v>1.0472105491369409E-2</v>
      </c>
      <c r="E5893" s="122">
        <v>1.550228353055094</v>
      </c>
      <c r="F5893" s="84" t="s">
        <v>12089</v>
      </c>
      <c r="G5893" s="84" t="b">
        <v>0</v>
      </c>
      <c r="H5893" s="84" t="b">
        <v>0</v>
      </c>
      <c r="I5893" s="84" t="b">
        <v>0</v>
      </c>
      <c r="J5893" s="84" t="b">
        <v>1</v>
      </c>
      <c r="K5893" s="84" t="b">
        <v>0</v>
      </c>
      <c r="L5893" s="84" t="b">
        <v>0</v>
      </c>
    </row>
    <row r="5894" spans="1:12" x14ac:dyDescent="0.25">
      <c r="A5894" s="84" t="s">
        <v>12371</v>
      </c>
      <c r="B5894" s="84" t="s">
        <v>15381</v>
      </c>
      <c r="C5894" s="84">
        <v>2</v>
      </c>
      <c r="D5894" s="122">
        <v>1.0472105491369409E-2</v>
      </c>
      <c r="E5894" s="122">
        <v>1.550228353055094</v>
      </c>
      <c r="F5894" s="84" t="s">
        <v>12089</v>
      </c>
      <c r="G5894" s="84" t="b">
        <v>1</v>
      </c>
      <c r="H5894" s="84" t="b">
        <v>0</v>
      </c>
      <c r="I5894" s="84" t="b">
        <v>0</v>
      </c>
      <c r="J5894" s="84" t="b">
        <v>0</v>
      </c>
      <c r="K5894" s="84" t="b">
        <v>0</v>
      </c>
      <c r="L5894" s="84" t="b">
        <v>0</v>
      </c>
    </row>
    <row r="5895" spans="1:12" x14ac:dyDescent="0.25">
      <c r="A5895" s="84" t="s">
        <v>15381</v>
      </c>
      <c r="B5895" s="84" t="s">
        <v>15382</v>
      </c>
      <c r="C5895" s="84">
        <v>2</v>
      </c>
      <c r="D5895" s="122">
        <v>1.0472105491369409E-2</v>
      </c>
      <c r="E5895" s="122">
        <v>1.550228353055094</v>
      </c>
      <c r="F5895" s="84" t="s">
        <v>12089</v>
      </c>
      <c r="G5895" s="84" t="b">
        <v>0</v>
      </c>
      <c r="H5895" s="84" t="b">
        <v>0</v>
      </c>
      <c r="I5895" s="84" t="b">
        <v>0</v>
      </c>
      <c r="J5895" s="84" t="b">
        <v>0</v>
      </c>
      <c r="K5895" s="84" t="b">
        <v>0</v>
      </c>
      <c r="L5895" s="84" t="b">
        <v>0</v>
      </c>
    </row>
    <row r="5896" spans="1:12" x14ac:dyDescent="0.25">
      <c r="A5896" s="84" t="s">
        <v>15382</v>
      </c>
      <c r="B5896" s="84" t="s">
        <v>12368</v>
      </c>
      <c r="C5896" s="84">
        <v>2</v>
      </c>
      <c r="D5896" s="122">
        <v>1.0472105491369409E-2</v>
      </c>
      <c r="E5896" s="122">
        <v>1.550228353055094</v>
      </c>
      <c r="F5896" s="84" t="s">
        <v>12089</v>
      </c>
      <c r="G5896" s="84" t="b">
        <v>0</v>
      </c>
      <c r="H5896" s="84" t="b">
        <v>0</v>
      </c>
      <c r="I5896" s="84" t="b">
        <v>0</v>
      </c>
      <c r="J5896" s="84" t="b">
        <v>0</v>
      </c>
      <c r="K5896" s="84" t="b">
        <v>0</v>
      </c>
      <c r="L5896" s="84" t="b">
        <v>0</v>
      </c>
    </row>
    <row r="5897" spans="1:12" x14ac:dyDescent="0.25">
      <c r="A5897" s="84" t="s">
        <v>12368</v>
      </c>
      <c r="B5897" s="84" t="s">
        <v>15383</v>
      </c>
      <c r="C5897" s="84">
        <v>2</v>
      </c>
      <c r="D5897" s="122">
        <v>1.0472105491369409E-2</v>
      </c>
      <c r="E5897" s="122">
        <v>1.550228353055094</v>
      </c>
      <c r="F5897" s="84" t="s">
        <v>12089</v>
      </c>
      <c r="G5897" s="84" t="b">
        <v>0</v>
      </c>
      <c r="H5897" s="84" t="b">
        <v>0</v>
      </c>
      <c r="I5897" s="84" t="b">
        <v>0</v>
      </c>
      <c r="J5897" s="84" t="b">
        <v>0</v>
      </c>
      <c r="K5897" s="84" t="b">
        <v>0</v>
      </c>
      <c r="L5897" s="84" t="b">
        <v>0</v>
      </c>
    </row>
    <row r="5898" spans="1:12" x14ac:dyDescent="0.25">
      <c r="A5898" s="84" t="s">
        <v>14296</v>
      </c>
      <c r="B5898" s="84" t="s">
        <v>14512</v>
      </c>
      <c r="C5898" s="84">
        <v>4</v>
      </c>
      <c r="D5898" s="122">
        <v>0</v>
      </c>
      <c r="E5898" s="122">
        <v>1.2900346113625181</v>
      </c>
      <c r="F5898" s="84" t="s">
        <v>12090</v>
      </c>
      <c r="G5898" s="84" t="b">
        <v>0</v>
      </c>
      <c r="H5898" s="84" t="b">
        <v>0</v>
      </c>
      <c r="I5898" s="84" t="b">
        <v>0</v>
      </c>
      <c r="J5898" s="84" t="b">
        <v>0</v>
      </c>
      <c r="K5898" s="84" t="b">
        <v>0</v>
      </c>
      <c r="L5898" s="84" t="b">
        <v>0</v>
      </c>
    </row>
    <row r="5899" spans="1:12" x14ac:dyDescent="0.25">
      <c r="A5899" s="84" t="s">
        <v>14512</v>
      </c>
      <c r="B5899" s="84" t="s">
        <v>2687</v>
      </c>
      <c r="C5899" s="84">
        <v>4</v>
      </c>
      <c r="D5899" s="122">
        <v>0</v>
      </c>
      <c r="E5899" s="122">
        <v>1.2900346113625181</v>
      </c>
      <c r="F5899" s="84" t="s">
        <v>12090</v>
      </c>
      <c r="G5899" s="84" t="b">
        <v>0</v>
      </c>
      <c r="H5899" s="84" t="b">
        <v>0</v>
      </c>
      <c r="I5899" s="84" t="b">
        <v>0</v>
      </c>
      <c r="J5899" s="84" t="b">
        <v>0</v>
      </c>
      <c r="K5899" s="84" t="b">
        <v>0</v>
      </c>
      <c r="L5899" s="84" t="b">
        <v>0</v>
      </c>
    </row>
    <row r="5900" spans="1:12" x14ac:dyDescent="0.25">
      <c r="A5900" s="84" t="s">
        <v>2687</v>
      </c>
      <c r="B5900" s="84" t="s">
        <v>2788</v>
      </c>
      <c r="C5900" s="84">
        <v>4</v>
      </c>
      <c r="D5900" s="122">
        <v>0</v>
      </c>
      <c r="E5900" s="122">
        <v>0.98900461569853682</v>
      </c>
      <c r="F5900" s="84" t="s">
        <v>12090</v>
      </c>
      <c r="G5900" s="84" t="b">
        <v>0</v>
      </c>
      <c r="H5900" s="84" t="b">
        <v>0</v>
      </c>
      <c r="I5900" s="84" t="b">
        <v>0</v>
      </c>
      <c r="J5900" s="84" t="b">
        <v>0</v>
      </c>
      <c r="K5900" s="84" t="b">
        <v>0</v>
      </c>
      <c r="L5900" s="84" t="b">
        <v>0</v>
      </c>
    </row>
    <row r="5901" spans="1:12" x14ac:dyDescent="0.25">
      <c r="A5901" s="84" t="s">
        <v>2788</v>
      </c>
      <c r="B5901" s="84" t="s">
        <v>12364</v>
      </c>
      <c r="C5901" s="84">
        <v>4</v>
      </c>
      <c r="D5901" s="122">
        <v>0</v>
      </c>
      <c r="E5901" s="122">
        <v>0.98900461569853682</v>
      </c>
      <c r="F5901" s="84" t="s">
        <v>12090</v>
      </c>
      <c r="G5901" s="84" t="b">
        <v>0</v>
      </c>
      <c r="H5901" s="84" t="b">
        <v>0</v>
      </c>
      <c r="I5901" s="84" t="b">
        <v>0</v>
      </c>
      <c r="J5901" s="84" t="b">
        <v>0</v>
      </c>
      <c r="K5901" s="84" t="b">
        <v>0</v>
      </c>
      <c r="L5901" s="84" t="b">
        <v>0</v>
      </c>
    </row>
    <row r="5902" spans="1:12" x14ac:dyDescent="0.25">
      <c r="A5902" s="84" t="s">
        <v>12364</v>
      </c>
      <c r="B5902" s="84" t="s">
        <v>14236</v>
      </c>
      <c r="C5902" s="84">
        <v>4</v>
      </c>
      <c r="D5902" s="122">
        <v>0</v>
      </c>
      <c r="E5902" s="122">
        <v>1.2900346113625181</v>
      </c>
      <c r="F5902" s="84" t="s">
        <v>12090</v>
      </c>
      <c r="G5902" s="84" t="b">
        <v>0</v>
      </c>
      <c r="H5902" s="84" t="b">
        <v>0</v>
      </c>
      <c r="I5902" s="84" t="b">
        <v>0</v>
      </c>
      <c r="J5902" s="84" t="b">
        <v>0</v>
      </c>
      <c r="K5902" s="84" t="b">
        <v>0</v>
      </c>
      <c r="L5902" s="84" t="b">
        <v>0</v>
      </c>
    </row>
    <row r="5903" spans="1:12" x14ac:dyDescent="0.25">
      <c r="A5903" s="84" t="s">
        <v>14236</v>
      </c>
      <c r="B5903" s="84" t="s">
        <v>14269</v>
      </c>
      <c r="C5903" s="84">
        <v>4</v>
      </c>
      <c r="D5903" s="122">
        <v>0</v>
      </c>
      <c r="E5903" s="122">
        <v>1.2900346113625181</v>
      </c>
      <c r="F5903" s="84" t="s">
        <v>12090</v>
      </c>
      <c r="G5903" s="84" t="b">
        <v>0</v>
      </c>
      <c r="H5903" s="84" t="b">
        <v>0</v>
      </c>
      <c r="I5903" s="84" t="b">
        <v>0</v>
      </c>
      <c r="J5903" s="84" t="b">
        <v>0</v>
      </c>
      <c r="K5903" s="84" t="b">
        <v>0</v>
      </c>
      <c r="L5903" s="84" t="b">
        <v>0</v>
      </c>
    </row>
    <row r="5904" spans="1:12" x14ac:dyDescent="0.25">
      <c r="A5904" s="84" t="s">
        <v>14269</v>
      </c>
      <c r="B5904" s="84" t="s">
        <v>14330</v>
      </c>
      <c r="C5904" s="84">
        <v>4</v>
      </c>
      <c r="D5904" s="122">
        <v>0</v>
      </c>
      <c r="E5904" s="122">
        <v>1.2900346113625181</v>
      </c>
      <c r="F5904" s="84" t="s">
        <v>12090</v>
      </c>
      <c r="G5904" s="84" t="b">
        <v>0</v>
      </c>
      <c r="H5904" s="84" t="b">
        <v>0</v>
      </c>
      <c r="I5904" s="84" t="b">
        <v>0</v>
      </c>
      <c r="J5904" s="84" t="b">
        <v>0</v>
      </c>
      <c r="K5904" s="84" t="b">
        <v>0</v>
      </c>
      <c r="L5904" s="84" t="b">
        <v>0</v>
      </c>
    </row>
    <row r="5905" spans="1:12" x14ac:dyDescent="0.25">
      <c r="A5905" s="84" t="s">
        <v>14330</v>
      </c>
      <c r="B5905" s="84" t="s">
        <v>14285</v>
      </c>
      <c r="C5905" s="84">
        <v>4</v>
      </c>
      <c r="D5905" s="122">
        <v>0</v>
      </c>
      <c r="E5905" s="122">
        <v>1.2900346113625181</v>
      </c>
      <c r="F5905" s="84" t="s">
        <v>12090</v>
      </c>
      <c r="G5905" s="84" t="b">
        <v>0</v>
      </c>
      <c r="H5905" s="84" t="b">
        <v>0</v>
      </c>
      <c r="I5905" s="84" t="b">
        <v>0</v>
      </c>
      <c r="J5905" s="84" t="b">
        <v>1</v>
      </c>
      <c r="K5905" s="84" t="b">
        <v>0</v>
      </c>
      <c r="L5905" s="84" t="b">
        <v>0</v>
      </c>
    </row>
    <row r="5906" spans="1:12" x14ac:dyDescent="0.25">
      <c r="A5906" s="84" t="s">
        <v>14285</v>
      </c>
      <c r="B5906" s="84" t="s">
        <v>14255</v>
      </c>
      <c r="C5906" s="84">
        <v>4</v>
      </c>
      <c r="D5906" s="122">
        <v>0</v>
      </c>
      <c r="E5906" s="122">
        <v>1.2900346113625181</v>
      </c>
      <c r="F5906" s="84" t="s">
        <v>12090</v>
      </c>
      <c r="G5906" s="84" t="b">
        <v>1</v>
      </c>
      <c r="H5906" s="84" t="b">
        <v>0</v>
      </c>
      <c r="I5906" s="84" t="b">
        <v>0</v>
      </c>
      <c r="J5906" s="84" t="b">
        <v>0</v>
      </c>
      <c r="K5906" s="84" t="b">
        <v>0</v>
      </c>
      <c r="L5906" s="84" t="b">
        <v>0</v>
      </c>
    </row>
    <row r="5907" spans="1:12" x14ac:dyDescent="0.25">
      <c r="A5907" s="84" t="s">
        <v>14255</v>
      </c>
      <c r="B5907" s="84" t="s">
        <v>14213</v>
      </c>
      <c r="C5907" s="84">
        <v>4</v>
      </c>
      <c r="D5907" s="122">
        <v>0</v>
      </c>
      <c r="E5907" s="122">
        <v>1.2900346113625181</v>
      </c>
      <c r="F5907" s="84" t="s">
        <v>12090</v>
      </c>
      <c r="G5907" s="84" t="b">
        <v>0</v>
      </c>
      <c r="H5907" s="84" t="b">
        <v>0</v>
      </c>
      <c r="I5907" s="84" t="b">
        <v>0</v>
      </c>
      <c r="J5907" s="84" t="b">
        <v>0</v>
      </c>
      <c r="K5907" s="84" t="b">
        <v>0</v>
      </c>
      <c r="L5907" s="84" t="b">
        <v>0</v>
      </c>
    </row>
    <row r="5908" spans="1:12" x14ac:dyDescent="0.25">
      <c r="A5908" s="84" t="s">
        <v>14213</v>
      </c>
      <c r="B5908" s="84" t="s">
        <v>14277</v>
      </c>
      <c r="C5908" s="84">
        <v>4</v>
      </c>
      <c r="D5908" s="122">
        <v>0</v>
      </c>
      <c r="E5908" s="122">
        <v>1.2900346113625181</v>
      </c>
      <c r="F5908" s="84" t="s">
        <v>12090</v>
      </c>
      <c r="G5908" s="84" t="b">
        <v>0</v>
      </c>
      <c r="H5908" s="84" t="b">
        <v>0</v>
      </c>
      <c r="I5908" s="84" t="b">
        <v>0</v>
      </c>
      <c r="J5908" s="84" t="b">
        <v>0</v>
      </c>
      <c r="K5908" s="84" t="b">
        <v>0</v>
      </c>
      <c r="L5908" s="84" t="b">
        <v>0</v>
      </c>
    </row>
    <row r="5909" spans="1:12" x14ac:dyDescent="0.25">
      <c r="A5909" s="84" t="s">
        <v>14277</v>
      </c>
      <c r="B5909" s="84" t="s">
        <v>14755</v>
      </c>
      <c r="C5909" s="84">
        <v>4</v>
      </c>
      <c r="D5909" s="122">
        <v>0</v>
      </c>
      <c r="E5909" s="122">
        <v>1.2900346113625181</v>
      </c>
      <c r="F5909" s="84" t="s">
        <v>12090</v>
      </c>
      <c r="G5909" s="84" t="b">
        <v>0</v>
      </c>
      <c r="H5909" s="84" t="b">
        <v>0</v>
      </c>
      <c r="I5909" s="84" t="b">
        <v>0</v>
      </c>
      <c r="J5909" s="84" t="b">
        <v>0</v>
      </c>
      <c r="K5909" s="84" t="b">
        <v>0</v>
      </c>
      <c r="L5909" s="84" t="b">
        <v>0</v>
      </c>
    </row>
    <row r="5910" spans="1:12" x14ac:dyDescent="0.25">
      <c r="A5910" s="84" t="s">
        <v>14755</v>
      </c>
      <c r="B5910" s="84" t="s">
        <v>2788</v>
      </c>
      <c r="C5910" s="84">
        <v>4</v>
      </c>
      <c r="D5910" s="122">
        <v>0</v>
      </c>
      <c r="E5910" s="122">
        <v>0.98900461569853682</v>
      </c>
      <c r="F5910" s="84" t="s">
        <v>12090</v>
      </c>
      <c r="G5910" s="84" t="b">
        <v>0</v>
      </c>
      <c r="H5910" s="84" t="b">
        <v>0</v>
      </c>
      <c r="I5910" s="84" t="b">
        <v>0</v>
      </c>
      <c r="J5910" s="84" t="b">
        <v>0</v>
      </c>
      <c r="K5910" s="84" t="b">
        <v>0</v>
      </c>
      <c r="L5910" s="84" t="b">
        <v>0</v>
      </c>
    </row>
    <row r="5911" spans="1:12" x14ac:dyDescent="0.25">
      <c r="A5911" s="84" t="s">
        <v>605</v>
      </c>
      <c r="B5911" s="84" t="s">
        <v>14296</v>
      </c>
      <c r="C5911" s="84">
        <v>2</v>
      </c>
      <c r="D5911" s="122">
        <v>7.3421950161946638E-3</v>
      </c>
      <c r="E5911" s="122">
        <v>1.5910646070264991</v>
      </c>
      <c r="F5911" s="84" t="s">
        <v>12090</v>
      </c>
      <c r="G5911" s="84" t="b">
        <v>0</v>
      </c>
      <c r="H5911" s="84" t="b">
        <v>0</v>
      </c>
      <c r="I5911" s="84" t="b">
        <v>0</v>
      </c>
      <c r="J5911" s="84" t="b">
        <v>0</v>
      </c>
      <c r="K5911" s="84" t="b">
        <v>0</v>
      </c>
      <c r="L5911" s="84" t="b">
        <v>0</v>
      </c>
    </row>
    <row r="5912" spans="1:12" x14ac:dyDescent="0.25">
      <c r="A5912" s="84" t="s">
        <v>2788</v>
      </c>
      <c r="B5912" s="84" t="s">
        <v>15401</v>
      </c>
      <c r="C5912" s="84">
        <v>2</v>
      </c>
      <c r="D5912" s="122">
        <v>7.3421950161946638E-3</v>
      </c>
      <c r="E5912" s="122">
        <v>0.98900461569853682</v>
      </c>
      <c r="F5912" s="84" t="s">
        <v>12090</v>
      </c>
      <c r="G5912" s="84" t="b">
        <v>0</v>
      </c>
      <c r="H5912" s="84" t="b">
        <v>0</v>
      </c>
      <c r="I5912" s="84" t="b">
        <v>0</v>
      </c>
      <c r="J5912" s="84" t="b">
        <v>0</v>
      </c>
      <c r="K5912" s="84" t="b">
        <v>0</v>
      </c>
      <c r="L5912" s="84" t="b">
        <v>0</v>
      </c>
    </row>
    <row r="5913" spans="1:12" x14ac:dyDescent="0.25">
      <c r="A5913" s="84" t="s">
        <v>2788</v>
      </c>
      <c r="B5913" s="84" t="s">
        <v>14600</v>
      </c>
      <c r="C5913" s="84">
        <v>2</v>
      </c>
      <c r="D5913" s="122">
        <v>7.3421950161946638E-3</v>
      </c>
      <c r="E5913" s="122">
        <v>0.98900461569853682</v>
      </c>
      <c r="F5913" s="84" t="s">
        <v>12090</v>
      </c>
      <c r="G5913" s="84" t="b">
        <v>0</v>
      </c>
      <c r="H5913" s="84" t="b">
        <v>0</v>
      </c>
      <c r="I5913" s="84" t="b">
        <v>0</v>
      </c>
      <c r="J5913" s="84" t="b">
        <v>0</v>
      </c>
      <c r="K5913" s="84" t="b">
        <v>0</v>
      </c>
      <c r="L5913" s="84" t="b">
        <v>0</v>
      </c>
    </row>
    <row r="5914" spans="1:12" x14ac:dyDescent="0.25">
      <c r="A5914" s="84" t="s">
        <v>14600</v>
      </c>
      <c r="B5914" s="84" t="s">
        <v>2713</v>
      </c>
      <c r="C5914" s="84">
        <v>2</v>
      </c>
      <c r="D5914" s="122">
        <v>7.3421950161946638E-3</v>
      </c>
      <c r="E5914" s="122">
        <v>1.5910646070264991</v>
      </c>
      <c r="F5914" s="84" t="s">
        <v>12090</v>
      </c>
      <c r="G5914" s="84" t="b">
        <v>0</v>
      </c>
      <c r="H5914" s="84" t="b">
        <v>0</v>
      </c>
      <c r="I5914" s="84" t="b">
        <v>0</v>
      </c>
      <c r="J5914" s="84" t="b">
        <v>0</v>
      </c>
      <c r="K5914" s="84" t="b">
        <v>0</v>
      </c>
      <c r="L5914" s="84" t="b">
        <v>0</v>
      </c>
    </row>
    <row r="5915" spans="1:12" x14ac:dyDescent="0.25">
      <c r="A5915" s="84" t="s">
        <v>2713</v>
      </c>
      <c r="B5915" s="84" t="s">
        <v>2679</v>
      </c>
      <c r="C5915" s="84">
        <v>2</v>
      </c>
      <c r="D5915" s="122">
        <v>7.3421950161946638E-3</v>
      </c>
      <c r="E5915" s="122">
        <v>1.5910646070264991</v>
      </c>
      <c r="F5915" s="84" t="s">
        <v>12090</v>
      </c>
      <c r="G5915" s="84" t="b">
        <v>0</v>
      </c>
      <c r="H5915" s="84" t="b">
        <v>0</v>
      </c>
      <c r="I5915" s="84" t="b">
        <v>0</v>
      </c>
      <c r="J5915" s="84" t="b">
        <v>0</v>
      </c>
      <c r="K5915" s="84" t="b">
        <v>0</v>
      </c>
      <c r="L5915" s="84" t="b">
        <v>0</v>
      </c>
    </row>
    <row r="5916" spans="1:12" x14ac:dyDescent="0.25">
      <c r="A5916" s="84" t="s">
        <v>2679</v>
      </c>
      <c r="B5916" s="84" t="s">
        <v>731</v>
      </c>
      <c r="C5916" s="84">
        <v>2</v>
      </c>
      <c r="D5916" s="122">
        <v>7.3421950161946638E-3</v>
      </c>
      <c r="E5916" s="122">
        <v>1.5910646070264991</v>
      </c>
      <c r="F5916" s="84" t="s">
        <v>12090</v>
      </c>
      <c r="G5916" s="84" t="b">
        <v>0</v>
      </c>
      <c r="H5916" s="84" t="b">
        <v>0</v>
      </c>
      <c r="I5916" s="84" t="b">
        <v>0</v>
      </c>
      <c r="J5916" s="84" t="b">
        <v>0</v>
      </c>
      <c r="K5916" s="84" t="b">
        <v>0</v>
      </c>
      <c r="L5916" s="84" t="b">
        <v>0</v>
      </c>
    </row>
    <row r="5917" spans="1:12" x14ac:dyDescent="0.25">
      <c r="A5917" s="84" t="s">
        <v>731</v>
      </c>
      <c r="B5917" s="84" t="s">
        <v>2793</v>
      </c>
      <c r="C5917" s="84">
        <v>2</v>
      </c>
      <c r="D5917" s="122">
        <v>7.3421950161946638E-3</v>
      </c>
      <c r="E5917" s="122">
        <v>1.5910646070264991</v>
      </c>
      <c r="F5917" s="84" t="s">
        <v>12090</v>
      </c>
      <c r="G5917" s="84" t="b">
        <v>0</v>
      </c>
      <c r="H5917" s="84" t="b">
        <v>0</v>
      </c>
      <c r="I5917" s="84" t="b">
        <v>0</v>
      </c>
      <c r="J5917" s="84" t="b">
        <v>0</v>
      </c>
      <c r="K5917" s="84" t="b">
        <v>0</v>
      </c>
      <c r="L5917" s="84" t="b">
        <v>0</v>
      </c>
    </row>
    <row r="5918" spans="1:12" x14ac:dyDescent="0.25">
      <c r="A5918" s="84" t="s">
        <v>2793</v>
      </c>
      <c r="B5918" s="84" t="s">
        <v>2922</v>
      </c>
      <c r="C5918" s="84">
        <v>2</v>
      </c>
      <c r="D5918" s="122">
        <v>7.3421950161946638E-3</v>
      </c>
      <c r="E5918" s="122">
        <v>1.5910646070264991</v>
      </c>
      <c r="F5918" s="84" t="s">
        <v>12090</v>
      </c>
      <c r="G5918" s="84" t="b">
        <v>0</v>
      </c>
      <c r="H5918" s="84" t="b">
        <v>0</v>
      </c>
      <c r="I5918" s="84" t="b">
        <v>0</v>
      </c>
      <c r="J5918" s="84" t="b">
        <v>0</v>
      </c>
      <c r="K5918" s="84" t="b">
        <v>0</v>
      </c>
      <c r="L5918" s="84" t="b">
        <v>0</v>
      </c>
    </row>
    <row r="5919" spans="1:12" x14ac:dyDescent="0.25">
      <c r="A5919" s="84" t="s">
        <v>2922</v>
      </c>
      <c r="B5919" s="84" t="s">
        <v>12292</v>
      </c>
      <c r="C5919" s="84">
        <v>2</v>
      </c>
      <c r="D5919" s="122">
        <v>7.3421950161946638E-3</v>
      </c>
      <c r="E5919" s="122">
        <v>1.5910646070264991</v>
      </c>
      <c r="F5919" s="84" t="s">
        <v>12090</v>
      </c>
      <c r="G5919" s="84" t="b">
        <v>0</v>
      </c>
      <c r="H5919" s="84" t="b">
        <v>0</v>
      </c>
      <c r="I5919" s="84" t="b">
        <v>0</v>
      </c>
      <c r="J5919" s="84" t="b">
        <v>0</v>
      </c>
      <c r="K5919" s="84" t="b">
        <v>0</v>
      </c>
      <c r="L5919" s="84" t="b">
        <v>0</v>
      </c>
    </row>
    <row r="5920" spans="1:12" x14ac:dyDescent="0.25">
      <c r="A5920" s="84" t="s">
        <v>12292</v>
      </c>
      <c r="B5920" s="84" t="s">
        <v>14721</v>
      </c>
      <c r="C5920" s="84">
        <v>2</v>
      </c>
      <c r="D5920" s="122">
        <v>7.3421950161946638E-3</v>
      </c>
      <c r="E5920" s="122">
        <v>1.5910646070264991</v>
      </c>
      <c r="F5920" s="84" t="s">
        <v>12090</v>
      </c>
      <c r="G5920" s="84" t="b">
        <v>0</v>
      </c>
      <c r="H5920" s="84" t="b">
        <v>0</v>
      </c>
      <c r="I5920" s="84" t="b">
        <v>0</v>
      </c>
      <c r="J5920" s="84" t="b">
        <v>0</v>
      </c>
      <c r="K5920" s="84" t="b">
        <v>0</v>
      </c>
      <c r="L5920" s="84" t="b">
        <v>0</v>
      </c>
    </row>
    <row r="5921" spans="1:12" x14ac:dyDescent="0.25">
      <c r="A5921" s="84" t="s">
        <v>14721</v>
      </c>
      <c r="B5921" s="84" t="s">
        <v>14189</v>
      </c>
      <c r="C5921" s="84">
        <v>2</v>
      </c>
      <c r="D5921" s="122">
        <v>7.3421950161946638E-3</v>
      </c>
      <c r="E5921" s="122">
        <v>1.5910646070264991</v>
      </c>
      <c r="F5921" s="84" t="s">
        <v>12090</v>
      </c>
      <c r="G5921" s="84" t="b">
        <v>0</v>
      </c>
      <c r="H5921" s="84" t="b">
        <v>0</v>
      </c>
      <c r="I5921" s="84" t="b">
        <v>0</v>
      </c>
      <c r="J5921" s="84" t="b">
        <v>0</v>
      </c>
      <c r="K5921" s="84" t="b">
        <v>0</v>
      </c>
      <c r="L5921" s="84" t="b">
        <v>0</v>
      </c>
    </row>
    <row r="5922" spans="1:12" x14ac:dyDescent="0.25">
      <c r="A5922" s="84" t="s">
        <v>14189</v>
      </c>
      <c r="B5922" s="84" t="s">
        <v>14722</v>
      </c>
      <c r="C5922" s="84">
        <v>2</v>
      </c>
      <c r="D5922" s="122">
        <v>7.3421950161946638E-3</v>
      </c>
      <c r="E5922" s="122">
        <v>1.5910646070264991</v>
      </c>
      <c r="F5922" s="84" t="s">
        <v>12090</v>
      </c>
      <c r="G5922" s="84" t="b">
        <v>0</v>
      </c>
      <c r="H5922" s="84" t="b">
        <v>0</v>
      </c>
      <c r="I5922" s="84" t="b">
        <v>0</v>
      </c>
      <c r="J5922" s="84" t="b">
        <v>0</v>
      </c>
      <c r="K5922" s="84" t="b">
        <v>0</v>
      </c>
      <c r="L5922" s="84" t="b">
        <v>0</v>
      </c>
    </row>
    <row r="5923" spans="1:12" x14ac:dyDescent="0.25">
      <c r="A5923" s="84" t="s">
        <v>14722</v>
      </c>
      <c r="B5923" s="84" t="s">
        <v>12280</v>
      </c>
      <c r="C5923" s="84">
        <v>2</v>
      </c>
      <c r="D5923" s="122">
        <v>7.3421950161946638E-3</v>
      </c>
      <c r="E5923" s="122">
        <v>1.5910646070264991</v>
      </c>
      <c r="F5923" s="84" t="s">
        <v>12090</v>
      </c>
      <c r="G5923" s="84" t="b">
        <v>0</v>
      </c>
      <c r="H5923" s="84" t="b">
        <v>0</v>
      </c>
      <c r="I5923" s="84" t="b">
        <v>0</v>
      </c>
      <c r="J5923" s="84" t="b">
        <v>0</v>
      </c>
      <c r="K5923" s="84" t="b">
        <v>0</v>
      </c>
      <c r="L5923" s="84" t="b">
        <v>0</v>
      </c>
    </row>
    <row r="5924" spans="1:12" x14ac:dyDescent="0.25">
      <c r="A5924" s="84" t="s">
        <v>14539</v>
      </c>
      <c r="B5924" s="84" t="s">
        <v>14202</v>
      </c>
      <c r="C5924" s="84">
        <v>3</v>
      </c>
      <c r="D5924" s="122">
        <v>0</v>
      </c>
      <c r="E5924" s="122">
        <v>1.2304489213782739</v>
      </c>
      <c r="F5924" s="84" t="s">
        <v>12091</v>
      </c>
      <c r="G5924" s="84" t="b">
        <v>0</v>
      </c>
      <c r="H5924" s="84" t="b">
        <v>0</v>
      </c>
      <c r="I5924" s="84" t="b">
        <v>0</v>
      </c>
      <c r="J5924" s="84" t="b">
        <v>0</v>
      </c>
      <c r="K5924" s="84" t="b">
        <v>0</v>
      </c>
      <c r="L5924" s="84" t="b">
        <v>0</v>
      </c>
    </row>
    <row r="5925" spans="1:12" x14ac:dyDescent="0.25">
      <c r="A5925" s="84" t="s">
        <v>14202</v>
      </c>
      <c r="B5925" s="84" t="s">
        <v>14344</v>
      </c>
      <c r="C5925" s="84">
        <v>3</v>
      </c>
      <c r="D5925" s="122">
        <v>0</v>
      </c>
      <c r="E5925" s="122">
        <v>1.2304489213782739</v>
      </c>
      <c r="F5925" s="84" t="s">
        <v>12091</v>
      </c>
      <c r="G5925" s="84" t="b">
        <v>0</v>
      </c>
      <c r="H5925" s="84" t="b">
        <v>0</v>
      </c>
      <c r="I5925" s="84" t="b">
        <v>0</v>
      </c>
      <c r="J5925" s="84" t="b">
        <v>0</v>
      </c>
      <c r="K5925" s="84" t="b">
        <v>0</v>
      </c>
      <c r="L5925" s="84" t="b">
        <v>0</v>
      </c>
    </row>
    <row r="5926" spans="1:12" x14ac:dyDescent="0.25">
      <c r="A5926" s="84" t="s">
        <v>14344</v>
      </c>
      <c r="B5926" s="84" t="s">
        <v>14335</v>
      </c>
      <c r="C5926" s="84">
        <v>3</v>
      </c>
      <c r="D5926" s="122">
        <v>0</v>
      </c>
      <c r="E5926" s="122">
        <v>1.2304489213782739</v>
      </c>
      <c r="F5926" s="84" t="s">
        <v>12091</v>
      </c>
      <c r="G5926" s="84" t="b">
        <v>0</v>
      </c>
      <c r="H5926" s="84" t="b">
        <v>0</v>
      </c>
      <c r="I5926" s="84" t="b">
        <v>0</v>
      </c>
      <c r="J5926" s="84" t="b">
        <v>1</v>
      </c>
      <c r="K5926" s="84" t="b">
        <v>0</v>
      </c>
      <c r="L5926" s="84" t="b">
        <v>0</v>
      </c>
    </row>
    <row r="5927" spans="1:12" x14ac:dyDescent="0.25">
      <c r="A5927" s="84" t="s">
        <v>14335</v>
      </c>
      <c r="B5927" s="84" t="s">
        <v>14974</v>
      </c>
      <c r="C5927" s="84">
        <v>3</v>
      </c>
      <c r="D5927" s="122">
        <v>0</v>
      </c>
      <c r="E5927" s="122">
        <v>1.2304489213782739</v>
      </c>
      <c r="F5927" s="84" t="s">
        <v>12091</v>
      </c>
      <c r="G5927" s="84" t="b">
        <v>1</v>
      </c>
      <c r="H5927" s="84" t="b">
        <v>0</v>
      </c>
      <c r="I5927" s="84" t="b">
        <v>0</v>
      </c>
      <c r="J5927" s="84" t="b">
        <v>0</v>
      </c>
      <c r="K5927" s="84" t="b">
        <v>0</v>
      </c>
      <c r="L5927" s="84" t="b">
        <v>0</v>
      </c>
    </row>
    <row r="5928" spans="1:12" x14ac:dyDescent="0.25">
      <c r="A5928" s="84" t="s">
        <v>14974</v>
      </c>
      <c r="B5928" s="84" t="s">
        <v>14215</v>
      </c>
      <c r="C5928" s="84">
        <v>3</v>
      </c>
      <c r="D5928" s="122">
        <v>0</v>
      </c>
      <c r="E5928" s="122">
        <v>1.2304489213782739</v>
      </c>
      <c r="F5928" s="84" t="s">
        <v>12091</v>
      </c>
      <c r="G5928" s="84" t="b">
        <v>0</v>
      </c>
      <c r="H5928" s="84" t="b">
        <v>0</v>
      </c>
      <c r="I5928" s="84" t="b">
        <v>0</v>
      </c>
      <c r="J5928" s="84" t="b">
        <v>0</v>
      </c>
      <c r="K5928" s="84" t="b">
        <v>0</v>
      </c>
      <c r="L5928" s="84" t="b">
        <v>0</v>
      </c>
    </row>
    <row r="5929" spans="1:12" x14ac:dyDescent="0.25">
      <c r="A5929" s="84" t="s">
        <v>14215</v>
      </c>
      <c r="B5929" s="84" t="s">
        <v>14230</v>
      </c>
      <c r="C5929" s="84">
        <v>3</v>
      </c>
      <c r="D5929" s="122">
        <v>0</v>
      </c>
      <c r="E5929" s="122">
        <v>1.2304489213782739</v>
      </c>
      <c r="F5929" s="84" t="s">
        <v>12091</v>
      </c>
      <c r="G5929" s="84" t="b">
        <v>0</v>
      </c>
      <c r="H5929" s="84" t="b">
        <v>0</v>
      </c>
      <c r="I5929" s="84" t="b">
        <v>0</v>
      </c>
      <c r="J5929" s="84" t="b">
        <v>0</v>
      </c>
      <c r="K5929" s="84" t="b">
        <v>0</v>
      </c>
      <c r="L5929" s="84" t="b">
        <v>0</v>
      </c>
    </row>
    <row r="5930" spans="1:12" x14ac:dyDescent="0.25">
      <c r="A5930" s="84" t="s">
        <v>14230</v>
      </c>
      <c r="B5930" s="84" t="s">
        <v>14596</v>
      </c>
      <c r="C5930" s="84">
        <v>3</v>
      </c>
      <c r="D5930" s="122">
        <v>0</v>
      </c>
      <c r="E5930" s="122">
        <v>1.2304489213782739</v>
      </c>
      <c r="F5930" s="84" t="s">
        <v>12091</v>
      </c>
      <c r="G5930" s="84" t="b">
        <v>0</v>
      </c>
      <c r="H5930" s="84" t="b">
        <v>0</v>
      </c>
      <c r="I5930" s="84" t="b">
        <v>0</v>
      </c>
      <c r="J5930" s="84" t="b">
        <v>0</v>
      </c>
      <c r="K5930" s="84" t="b">
        <v>0</v>
      </c>
      <c r="L5930" s="84" t="b">
        <v>0</v>
      </c>
    </row>
    <row r="5931" spans="1:12" x14ac:dyDescent="0.25">
      <c r="A5931" s="84" t="s">
        <v>14596</v>
      </c>
      <c r="B5931" s="84" t="s">
        <v>14286</v>
      </c>
      <c r="C5931" s="84">
        <v>3</v>
      </c>
      <c r="D5931" s="122">
        <v>0</v>
      </c>
      <c r="E5931" s="122">
        <v>1.2304489213782739</v>
      </c>
      <c r="F5931" s="84" t="s">
        <v>12091</v>
      </c>
      <c r="G5931" s="84" t="b">
        <v>0</v>
      </c>
      <c r="H5931" s="84" t="b">
        <v>0</v>
      </c>
      <c r="I5931" s="84" t="b">
        <v>0</v>
      </c>
      <c r="J5931" s="84" t="b">
        <v>0</v>
      </c>
      <c r="K5931" s="84" t="b">
        <v>0</v>
      </c>
      <c r="L5931" s="84" t="b">
        <v>0</v>
      </c>
    </row>
    <row r="5932" spans="1:12" x14ac:dyDescent="0.25">
      <c r="A5932" s="84" t="s">
        <v>14286</v>
      </c>
      <c r="B5932" s="84" t="s">
        <v>14214</v>
      </c>
      <c r="C5932" s="84">
        <v>3</v>
      </c>
      <c r="D5932" s="122">
        <v>0</v>
      </c>
      <c r="E5932" s="122">
        <v>1.2304489213782739</v>
      </c>
      <c r="F5932" s="84" t="s">
        <v>12091</v>
      </c>
      <c r="G5932" s="84" t="b">
        <v>0</v>
      </c>
      <c r="H5932" s="84" t="b">
        <v>0</v>
      </c>
      <c r="I5932" s="84" t="b">
        <v>0</v>
      </c>
      <c r="J5932" s="84" t="b">
        <v>0</v>
      </c>
      <c r="K5932" s="84" t="b">
        <v>0</v>
      </c>
      <c r="L5932" s="84" t="b">
        <v>0</v>
      </c>
    </row>
    <row r="5933" spans="1:12" x14ac:dyDescent="0.25">
      <c r="A5933" s="84" t="s">
        <v>14214</v>
      </c>
      <c r="B5933" s="84" t="s">
        <v>2925</v>
      </c>
      <c r="C5933" s="84">
        <v>3</v>
      </c>
      <c r="D5933" s="122">
        <v>0</v>
      </c>
      <c r="E5933" s="122">
        <v>1.2304489213782739</v>
      </c>
      <c r="F5933" s="84" t="s">
        <v>12091</v>
      </c>
      <c r="G5933" s="84" t="b">
        <v>0</v>
      </c>
      <c r="H5933" s="84" t="b">
        <v>0</v>
      </c>
      <c r="I5933" s="84" t="b">
        <v>0</v>
      </c>
      <c r="J5933" s="84" t="b">
        <v>0</v>
      </c>
      <c r="K5933" s="84" t="b">
        <v>0</v>
      </c>
      <c r="L5933" s="84" t="b">
        <v>0</v>
      </c>
    </row>
    <row r="5934" spans="1:12" x14ac:dyDescent="0.25">
      <c r="A5934" s="84" t="s">
        <v>2925</v>
      </c>
      <c r="B5934" s="84" t="s">
        <v>731</v>
      </c>
      <c r="C5934" s="84">
        <v>3</v>
      </c>
      <c r="D5934" s="122">
        <v>0</v>
      </c>
      <c r="E5934" s="122">
        <v>1.2304489213782739</v>
      </c>
      <c r="F5934" s="84" t="s">
        <v>12091</v>
      </c>
      <c r="G5934" s="84" t="b">
        <v>0</v>
      </c>
      <c r="H5934" s="84" t="b">
        <v>0</v>
      </c>
      <c r="I5934" s="84" t="b">
        <v>0</v>
      </c>
      <c r="J5934" s="84" t="b">
        <v>0</v>
      </c>
      <c r="K5934" s="84" t="b">
        <v>0</v>
      </c>
      <c r="L5934" s="84" t="b">
        <v>0</v>
      </c>
    </row>
    <row r="5935" spans="1:12" x14ac:dyDescent="0.25">
      <c r="A5935" s="84" t="s">
        <v>469</v>
      </c>
      <c r="B5935" s="84" t="s">
        <v>14539</v>
      </c>
      <c r="C5935" s="84">
        <v>2</v>
      </c>
      <c r="D5935" s="122">
        <v>6.5218984835437492E-3</v>
      </c>
      <c r="E5935" s="122">
        <v>1.4065401804339552</v>
      </c>
      <c r="F5935" s="84" t="s">
        <v>12091</v>
      </c>
      <c r="G5935" s="84" t="b">
        <v>0</v>
      </c>
      <c r="H5935" s="84" t="b">
        <v>0</v>
      </c>
      <c r="I5935" s="84" t="b">
        <v>0</v>
      </c>
      <c r="J5935" s="84" t="b">
        <v>0</v>
      </c>
      <c r="K5935" s="84" t="b">
        <v>0</v>
      </c>
      <c r="L5935" s="84" t="b">
        <v>0</v>
      </c>
    </row>
    <row r="5936" spans="1:12" x14ac:dyDescent="0.25">
      <c r="A5936" s="84" t="s">
        <v>731</v>
      </c>
      <c r="B5936" s="84" t="s">
        <v>869</v>
      </c>
      <c r="C5936" s="84">
        <v>3</v>
      </c>
      <c r="D5936" s="122">
        <v>0</v>
      </c>
      <c r="E5936" s="122">
        <v>0.90308998699194354</v>
      </c>
      <c r="F5936" s="84" t="s">
        <v>12092</v>
      </c>
      <c r="G5936" s="84" t="b">
        <v>0</v>
      </c>
      <c r="H5936" s="84" t="b">
        <v>0</v>
      </c>
      <c r="I5936" s="84" t="b">
        <v>0</v>
      </c>
      <c r="J5936" s="84" t="b">
        <v>0</v>
      </c>
      <c r="K5936" s="84" t="b">
        <v>0</v>
      </c>
      <c r="L5936" s="84" t="b">
        <v>0</v>
      </c>
    </row>
    <row r="5937" spans="1:12" x14ac:dyDescent="0.25">
      <c r="A5937" s="84" t="s">
        <v>14360</v>
      </c>
      <c r="B5937" s="84" t="s">
        <v>15473</v>
      </c>
      <c r="C5937" s="84">
        <v>2</v>
      </c>
      <c r="D5937" s="122">
        <v>1.3043796967087498E-2</v>
      </c>
      <c r="E5937" s="122">
        <v>1.0791812460476249</v>
      </c>
      <c r="F5937" s="84" t="s">
        <v>12092</v>
      </c>
      <c r="G5937" s="84" t="b">
        <v>0</v>
      </c>
      <c r="H5937" s="84" t="b">
        <v>0</v>
      </c>
      <c r="I5937" s="84" t="b">
        <v>0</v>
      </c>
      <c r="J5937" s="84" t="b">
        <v>1</v>
      </c>
      <c r="K5937" s="84" t="b">
        <v>0</v>
      </c>
      <c r="L5937" s="84" t="b">
        <v>0</v>
      </c>
    </row>
    <row r="5938" spans="1:12" x14ac:dyDescent="0.25">
      <c r="A5938" s="84" t="s">
        <v>15473</v>
      </c>
      <c r="B5938" s="84" t="s">
        <v>15474</v>
      </c>
      <c r="C5938" s="84">
        <v>2</v>
      </c>
      <c r="D5938" s="122">
        <v>1.3043796967087498E-2</v>
      </c>
      <c r="E5938" s="122">
        <v>1.0791812460476249</v>
      </c>
      <c r="F5938" s="84" t="s">
        <v>12092</v>
      </c>
      <c r="G5938" s="84" t="b">
        <v>1</v>
      </c>
      <c r="H5938" s="84" t="b">
        <v>0</v>
      </c>
      <c r="I5938" s="84" t="b">
        <v>0</v>
      </c>
      <c r="J5938" s="84" t="b">
        <v>0</v>
      </c>
      <c r="K5938" s="84" t="b">
        <v>0</v>
      </c>
      <c r="L5938" s="84" t="b">
        <v>0</v>
      </c>
    </row>
    <row r="5939" spans="1:12" x14ac:dyDescent="0.25">
      <c r="A5939" s="84" t="s">
        <v>15474</v>
      </c>
      <c r="B5939" s="84" t="s">
        <v>15475</v>
      </c>
      <c r="C5939" s="84">
        <v>2</v>
      </c>
      <c r="D5939" s="122">
        <v>1.3043796967087498E-2</v>
      </c>
      <c r="E5939" s="122">
        <v>1.0791812460476249</v>
      </c>
      <c r="F5939" s="84" t="s">
        <v>12092</v>
      </c>
      <c r="G5939" s="84" t="b">
        <v>0</v>
      </c>
      <c r="H5939" s="84" t="b">
        <v>0</v>
      </c>
      <c r="I5939" s="84" t="b">
        <v>0</v>
      </c>
      <c r="J5939" s="84" t="b">
        <v>0</v>
      </c>
      <c r="K5939" s="84" t="b">
        <v>0</v>
      </c>
      <c r="L5939" s="84" t="b">
        <v>0</v>
      </c>
    </row>
    <row r="5940" spans="1:12" x14ac:dyDescent="0.25">
      <c r="A5940" s="84" t="s">
        <v>15475</v>
      </c>
      <c r="B5940" s="84" t="s">
        <v>15476</v>
      </c>
      <c r="C5940" s="84">
        <v>2</v>
      </c>
      <c r="D5940" s="122">
        <v>1.3043796967087498E-2</v>
      </c>
      <c r="E5940" s="122">
        <v>1.0791812460476249</v>
      </c>
      <c r="F5940" s="84" t="s">
        <v>12092</v>
      </c>
      <c r="G5940" s="84" t="b">
        <v>0</v>
      </c>
      <c r="H5940" s="84" t="b">
        <v>0</v>
      </c>
      <c r="I5940" s="84" t="b">
        <v>0</v>
      </c>
      <c r="J5940" s="84" t="b">
        <v>0</v>
      </c>
      <c r="K5940" s="84" t="b">
        <v>0</v>
      </c>
      <c r="L5940" s="84" t="b">
        <v>0</v>
      </c>
    </row>
    <row r="5941" spans="1:12" x14ac:dyDescent="0.25">
      <c r="A5941" s="84" t="s">
        <v>15476</v>
      </c>
      <c r="B5941" s="84" t="s">
        <v>731</v>
      </c>
      <c r="C5941" s="84">
        <v>2</v>
      </c>
      <c r="D5941" s="122">
        <v>1.3043796967087498E-2</v>
      </c>
      <c r="E5941" s="122">
        <v>0.90308998699194354</v>
      </c>
      <c r="F5941" s="84" t="s">
        <v>12092</v>
      </c>
      <c r="G5941" s="84" t="b">
        <v>0</v>
      </c>
      <c r="H5941" s="84" t="b">
        <v>0</v>
      </c>
      <c r="I5941" s="84" t="b">
        <v>0</v>
      </c>
      <c r="J5941" s="84" t="b">
        <v>0</v>
      </c>
      <c r="K5941" s="84" t="b">
        <v>0</v>
      </c>
      <c r="L5941" s="84" t="b">
        <v>0</v>
      </c>
    </row>
    <row r="5942" spans="1:12" x14ac:dyDescent="0.25">
      <c r="A5942" s="84" t="s">
        <v>2679</v>
      </c>
      <c r="B5942" s="84" t="s">
        <v>731</v>
      </c>
      <c r="C5942" s="84">
        <v>3</v>
      </c>
      <c r="D5942" s="122">
        <v>0</v>
      </c>
      <c r="E5942" s="122">
        <v>0.95424250943932487</v>
      </c>
      <c r="F5942" s="84" t="s">
        <v>12093</v>
      </c>
      <c r="G5942" s="84" t="b">
        <v>0</v>
      </c>
      <c r="H5942" s="84" t="b">
        <v>0</v>
      </c>
      <c r="I5942" s="84" t="b">
        <v>0</v>
      </c>
      <c r="J5942" s="84" t="b">
        <v>0</v>
      </c>
      <c r="K5942" s="84" t="b">
        <v>0</v>
      </c>
      <c r="L5942" s="84" t="b">
        <v>0</v>
      </c>
    </row>
    <row r="5943" spans="1:12" x14ac:dyDescent="0.25">
      <c r="A5943" s="84" t="s">
        <v>12299</v>
      </c>
      <c r="B5943" s="84" t="s">
        <v>2679</v>
      </c>
      <c r="C5943" s="84">
        <v>2</v>
      </c>
      <c r="D5943" s="122">
        <v>1.1739417270378749E-2</v>
      </c>
      <c r="E5943" s="122">
        <v>0.95424250943932487</v>
      </c>
      <c r="F5943" s="84" t="s">
        <v>12093</v>
      </c>
      <c r="G5943" s="84" t="b">
        <v>0</v>
      </c>
      <c r="H5943" s="84" t="b">
        <v>0</v>
      </c>
      <c r="I5943" s="84" t="b">
        <v>0</v>
      </c>
      <c r="J5943" s="84" t="b">
        <v>0</v>
      </c>
      <c r="K5943" s="84" t="b">
        <v>0</v>
      </c>
      <c r="L5943" s="84" t="b">
        <v>0</v>
      </c>
    </row>
    <row r="5944" spans="1:12" x14ac:dyDescent="0.25">
      <c r="A5944" s="84" t="s">
        <v>731</v>
      </c>
      <c r="B5944" s="84" t="s">
        <v>15633</v>
      </c>
      <c r="C5944" s="84">
        <v>2</v>
      </c>
      <c r="D5944" s="122">
        <v>1.1739417270378749E-2</v>
      </c>
      <c r="E5944" s="122">
        <v>0.95424250943932487</v>
      </c>
      <c r="F5944" s="84" t="s">
        <v>12093</v>
      </c>
      <c r="G5944" s="84" t="b">
        <v>0</v>
      </c>
      <c r="H5944" s="84" t="b">
        <v>0</v>
      </c>
      <c r="I5944" s="84" t="b">
        <v>0</v>
      </c>
      <c r="J5944" s="84" t="b">
        <v>0</v>
      </c>
      <c r="K5944" s="84" t="b">
        <v>1</v>
      </c>
      <c r="L5944" s="84" t="b">
        <v>0</v>
      </c>
    </row>
    <row r="5945" spans="1:12" x14ac:dyDescent="0.25">
      <c r="A5945" s="84" t="s">
        <v>15633</v>
      </c>
      <c r="B5945" s="84" t="s">
        <v>15634</v>
      </c>
      <c r="C5945" s="84">
        <v>2</v>
      </c>
      <c r="D5945" s="122">
        <v>1.1739417270378749E-2</v>
      </c>
      <c r="E5945" s="122">
        <v>1.1303337684950061</v>
      </c>
      <c r="F5945" s="84" t="s">
        <v>12093</v>
      </c>
      <c r="G5945" s="84" t="b">
        <v>0</v>
      </c>
      <c r="H5945" s="84" t="b">
        <v>1</v>
      </c>
      <c r="I5945" s="84" t="b">
        <v>0</v>
      </c>
      <c r="J5945" s="84" t="b">
        <v>0</v>
      </c>
      <c r="K5945" s="84" t="b">
        <v>0</v>
      </c>
      <c r="L5945" s="84" t="b">
        <v>0</v>
      </c>
    </row>
    <row r="5946" spans="1:12" x14ac:dyDescent="0.25">
      <c r="A5946" s="84" t="s">
        <v>15634</v>
      </c>
      <c r="B5946" s="84" t="s">
        <v>14501</v>
      </c>
      <c r="C5946" s="84">
        <v>2</v>
      </c>
      <c r="D5946" s="122">
        <v>1.1739417270378749E-2</v>
      </c>
      <c r="E5946" s="122">
        <v>1.1303337684950061</v>
      </c>
      <c r="F5946" s="84" t="s">
        <v>12093</v>
      </c>
      <c r="G5946" s="84" t="b">
        <v>0</v>
      </c>
      <c r="H5946" s="84" t="b">
        <v>0</v>
      </c>
      <c r="I5946" s="84" t="b">
        <v>0</v>
      </c>
      <c r="J5946" s="84" t="b">
        <v>0</v>
      </c>
      <c r="K5946" s="84" t="b">
        <v>0</v>
      </c>
      <c r="L5946" s="84" t="b">
        <v>0</v>
      </c>
    </row>
    <row r="5947" spans="1:12" x14ac:dyDescent="0.25">
      <c r="A5947" s="84" t="s">
        <v>14501</v>
      </c>
      <c r="B5947" s="84" t="s">
        <v>14238</v>
      </c>
      <c r="C5947" s="84">
        <v>2</v>
      </c>
      <c r="D5947" s="122">
        <v>1.1739417270378749E-2</v>
      </c>
      <c r="E5947" s="122">
        <v>1.1303337684950061</v>
      </c>
      <c r="F5947" s="84" t="s">
        <v>12093</v>
      </c>
      <c r="G5947" s="84" t="b">
        <v>0</v>
      </c>
      <c r="H5947" s="84" t="b">
        <v>0</v>
      </c>
      <c r="I5947" s="84" t="b">
        <v>0</v>
      </c>
      <c r="J5947" s="84" t="b">
        <v>0</v>
      </c>
      <c r="K5947" s="84" t="b">
        <v>0</v>
      </c>
      <c r="L5947" s="84" t="b">
        <v>0</v>
      </c>
    </row>
    <row r="5948" spans="1:12" x14ac:dyDescent="0.25">
      <c r="A5948" s="84" t="s">
        <v>14238</v>
      </c>
      <c r="B5948" s="84" t="s">
        <v>858</v>
      </c>
      <c r="C5948" s="84">
        <v>2</v>
      </c>
      <c r="D5948" s="122">
        <v>1.1739417270378749E-2</v>
      </c>
      <c r="E5948" s="122">
        <v>0.95424250943932487</v>
      </c>
      <c r="F5948" s="84" t="s">
        <v>12093</v>
      </c>
      <c r="G5948" s="84" t="b">
        <v>0</v>
      </c>
      <c r="H5948" s="84" t="b">
        <v>0</v>
      </c>
      <c r="I5948" s="84" t="b">
        <v>0</v>
      </c>
      <c r="J5948" s="84" t="b">
        <v>0</v>
      </c>
      <c r="K5948" s="84" t="b">
        <v>0</v>
      </c>
      <c r="L5948" s="84" t="b">
        <v>0</v>
      </c>
    </row>
    <row r="5949" spans="1:12" x14ac:dyDescent="0.25">
      <c r="A5949" s="84" t="s">
        <v>14805</v>
      </c>
      <c r="B5949" s="84" t="s">
        <v>14806</v>
      </c>
      <c r="C5949" s="84">
        <v>4</v>
      </c>
      <c r="D5949" s="122">
        <v>0</v>
      </c>
      <c r="E5949" s="122">
        <v>1.0881360887005513</v>
      </c>
      <c r="F5949" s="84" t="s">
        <v>12094</v>
      </c>
      <c r="G5949" s="84" t="b">
        <v>0</v>
      </c>
      <c r="H5949" s="84" t="b">
        <v>0</v>
      </c>
      <c r="I5949" s="84" t="b">
        <v>0</v>
      </c>
      <c r="J5949" s="84" t="b">
        <v>0</v>
      </c>
      <c r="K5949" s="84" t="b">
        <v>0</v>
      </c>
      <c r="L5949" s="84" t="b">
        <v>0</v>
      </c>
    </row>
    <row r="5950" spans="1:12" x14ac:dyDescent="0.25">
      <c r="A5950" s="84" t="s">
        <v>14806</v>
      </c>
      <c r="B5950" s="84" t="s">
        <v>14288</v>
      </c>
      <c r="C5950" s="84">
        <v>4</v>
      </c>
      <c r="D5950" s="122">
        <v>0</v>
      </c>
      <c r="E5950" s="122">
        <v>0.78710609303657009</v>
      </c>
      <c r="F5950" s="84" t="s">
        <v>12094</v>
      </c>
      <c r="G5950" s="84" t="b">
        <v>0</v>
      </c>
      <c r="H5950" s="84" t="b">
        <v>0</v>
      </c>
      <c r="I5950" s="84" t="b">
        <v>0</v>
      </c>
      <c r="J5950" s="84" t="b">
        <v>0</v>
      </c>
      <c r="K5950" s="84" t="b">
        <v>0</v>
      </c>
      <c r="L5950" s="84" t="b">
        <v>0</v>
      </c>
    </row>
    <row r="5951" spans="1:12" x14ac:dyDescent="0.25">
      <c r="A5951" s="84" t="s">
        <v>14288</v>
      </c>
      <c r="B5951" s="84" t="s">
        <v>14623</v>
      </c>
      <c r="C5951" s="84">
        <v>4</v>
      </c>
      <c r="D5951" s="122">
        <v>0</v>
      </c>
      <c r="E5951" s="122">
        <v>0.78710609303657009</v>
      </c>
      <c r="F5951" s="84" t="s">
        <v>12094</v>
      </c>
      <c r="G5951" s="84" t="b">
        <v>0</v>
      </c>
      <c r="H5951" s="84" t="b">
        <v>0</v>
      </c>
      <c r="I5951" s="84" t="b">
        <v>0</v>
      </c>
      <c r="J5951" s="84" t="b">
        <v>0</v>
      </c>
      <c r="K5951" s="84" t="b">
        <v>0</v>
      </c>
      <c r="L5951" s="84" t="b">
        <v>0</v>
      </c>
    </row>
    <row r="5952" spans="1:12" x14ac:dyDescent="0.25">
      <c r="A5952" s="84" t="s">
        <v>14623</v>
      </c>
      <c r="B5952" s="84" t="s">
        <v>12350</v>
      </c>
      <c r="C5952" s="84">
        <v>4</v>
      </c>
      <c r="D5952" s="122">
        <v>0</v>
      </c>
      <c r="E5952" s="122">
        <v>1.0881360887005513</v>
      </c>
      <c r="F5952" s="84" t="s">
        <v>12094</v>
      </c>
      <c r="G5952" s="84" t="b">
        <v>0</v>
      </c>
      <c r="H5952" s="84" t="b">
        <v>0</v>
      </c>
      <c r="I5952" s="84" t="b">
        <v>0</v>
      </c>
      <c r="J5952" s="84" t="b">
        <v>0</v>
      </c>
      <c r="K5952" s="84" t="b">
        <v>0</v>
      </c>
      <c r="L5952" s="84" t="b">
        <v>0</v>
      </c>
    </row>
    <row r="5953" spans="1:12" x14ac:dyDescent="0.25">
      <c r="A5953" s="84" t="s">
        <v>12350</v>
      </c>
      <c r="B5953" s="84" t="s">
        <v>855</v>
      </c>
      <c r="C5953" s="84">
        <v>4</v>
      </c>
      <c r="D5953" s="122">
        <v>0</v>
      </c>
      <c r="E5953" s="122">
        <v>0.91204482964486999</v>
      </c>
      <c r="F5953" s="84" t="s">
        <v>12094</v>
      </c>
      <c r="G5953" s="84" t="b">
        <v>0</v>
      </c>
      <c r="H5953" s="84" t="b">
        <v>0</v>
      </c>
      <c r="I5953" s="84" t="b">
        <v>0</v>
      </c>
      <c r="J5953" s="84" t="b">
        <v>0</v>
      </c>
      <c r="K5953" s="84" t="b">
        <v>0</v>
      </c>
      <c r="L5953" s="84" t="b">
        <v>0</v>
      </c>
    </row>
    <row r="5954" spans="1:12" x14ac:dyDescent="0.25">
      <c r="A5954" s="84" t="s">
        <v>855</v>
      </c>
      <c r="B5954" s="84" t="s">
        <v>14807</v>
      </c>
      <c r="C5954" s="84">
        <v>4</v>
      </c>
      <c r="D5954" s="122">
        <v>0</v>
      </c>
      <c r="E5954" s="122">
        <v>0.91204482964486999</v>
      </c>
      <c r="F5954" s="84" t="s">
        <v>12094</v>
      </c>
      <c r="G5954" s="84" t="b">
        <v>0</v>
      </c>
      <c r="H5954" s="84" t="b">
        <v>0</v>
      </c>
      <c r="I5954" s="84" t="b">
        <v>0</v>
      </c>
      <c r="J5954" s="84" t="b">
        <v>0</v>
      </c>
      <c r="K5954" s="84" t="b">
        <v>0</v>
      </c>
      <c r="L5954" s="84" t="b">
        <v>0</v>
      </c>
    </row>
    <row r="5955" spans="1:12" x14ac:dyDescent="0.25">
      <c r="A5955" s="84" t="s">
        <v>14807</v>
      </c>
      <c r="B5955" s="84" t="s">
        <v>14288</v>
      </c>
      <c r="C5955" s="84">
        <v>4</v>
      </c>
      <c r="D5955" s="122">
        <v>0</v>
      </c>
      <c r="E5955" s="122">
        <v>0.78710609303657009</v>
      </c>
      <c r="F5955" s="84" t="s">
        <v>12094</v>
      </c>
      <c r="G5955" s="84" t="b">
        <v>0</v>
      </c>
      <c r="H5955" s="84" t="b">
        <v>0</v>
      </c>
      <c r="I5955" s="84" t="b">
        <v>0</v>
      </c>
      <c r="J5955" s="84" t="b">
        <v>0</v>
      </c>
      <c r="K5955" s="84" t="b">
        <v>0</v>
      </c>
      <c r="L5955" s="84" t="b">
        <v>0</v>
      </c>
    </row>
    <row r="5956" spans="1:12" x14ac:dyDescent="0.25">
      <c r="A5956" s="84" t="s">
        <v>14288</v>
      </c>
      <c r="B5956" s="84" t="s">
        <v>14526</v>
      </c>
      <c r="C5956" s="84">
        <v>4</v>
      </c>
      <c r="D5956" s="122">
        <v>0</v>
      </c>
      <c r="E5956" s="122">
        <v>0.78710609303657009</v>
      </c>
      <c r="F5956" s="84" t="s">
        <v>12094</v>
      </c>
      <c r="G5956" s="84" t="b">
        <v>0</v>
      </c>
      <c r="H5956" s="84" t="b">
        <v>0</v>
      </c>
      <c r="I5956" s="84" t="b">
        <v>0</v>
      </c>
      <c r="J5956" s="84" t="b">
        <v>0</v>
      </c>
      <c r="K5956" s="84" t="b">
        <v>0</v>
      </c>
      <c r="L5956" s="84" t="b">
        <v>0</v>
      </c>
    </row>
    <row r="5957" spans="1:12" x14ac:dyDescent="0.25">
      <c r="A5957" s="84" t="s">
        <v>14526</v>
      </c>
      <c r="B5957" s="84" t="s">
        <v>15004</v>
      </c>
      <c r="C5957" s="84">
        <v>3</v>
      </c>
      <c r="D5957" s="122">
        <v>7.0720039589603741E-3</v>
      </c>
      <c r="E5957" s="122">
        <v>1.0881360887005513</v>
      </c>
      <c r="F5957" s="84" t="s">
        <v>12094</v>
      </c>
      <c r="G5957" s="84" t="b">
        <v>0</v>
      </c>
      <c r="H5957" s="84" t="b">
        <v>0</v>
      </c>
      <c r="I5957" s="84" t="b">
        <v>0</v>
      </c>
      <c r="J5957" s="84" t="b">
        <v>0</v>
      </c>
      <c r="K5957" s="84" t="b">
        <v>0</v>
      </c>
      <c r="L5957" s="84" t="b">
        <v>0</v>
      </c>
    </row>
    <row r="5958" spans="1:12" x14ac:dyDescent="0.25">
      <c r="A5958" s="84" t="s">
        <v>15004</v>
      </c>
      <c r="B5958" s="84" t="s">
        <v>688</v>
      </c>
      <c r="C5958" s="84">
        <v>3</v>
      </c>
      <c r="D5958" s="122">
        <v>7.0720039589603741E-3</v>
      </c>
      <c r="E5958" s="122">
        <v>1.2130748253088512</v>
      </c>
      <c r="F5958" s="84" t="s">
        <v>12094</v>
      </c>
      <c r="G5958" s="84" t="b">
        <v>0</v>
      </c>
      <c r="H5958" s="84" t="b">
        <v>0</v>
      </c>
      <c r="I5958" s="84" t="b">
        <v>0</v>
      </c>
      <c r="J5958" s="84" t="b">
        <v>0</v>
      </c>
      <c r="K5958" s="84" t="b">
        <v>0</v>
      </c>
      <c r="L5958" s="84" t="b">
        <v>0</v>
      </c>
    </row>
    <row r="5959" spans="1:12" x14ac:dyDescent="0.25">
      <c r="A5959" s="84" t="s">
        <v>688</v>
      </c>
      <c r="B5959" s="84" t="s">
        <v>14805</v>
      </c>
      <c r="C5959" s="84">
        <v>2</v>
      </c>
      <c r="D5959" s="122">
        <v>1.1359622477886083E-2</v>
      </c>
      <c r="E5959" s="122">
        <v>0.99122607569249477</v>
      </c>
      <c r="F5959" s="84" t="s">
        <v>12094</v>
      </c>
      <c r="G5959" s="84" t="b">
        <v>0</v>
      </c>
      <c r="H5959" s="84" t="b">
        <v>0</v>
      </c>
      <c r="I5959" s="84" t="b">
        <v>0</v>
      </c>
      <c r="J5959" s="84" t="b">
        <v>0</v>
      </c>
      <c r="K5959" s="84" t="b">
        <v>0</v>
      </c>
      <c r="L5959" s="84" t="b">
        <v>0</v>
      </c>
    </row>
    <row r="5960" spans="1:12" x14ac:dyDescent="0.25">
      <c r="A5960" s="84" t="s">
        <v>688</v>
      </c>
      <c r="B5960" s="84" t="s">
        <v>14664</v>
      </c>
      <c r="C5960" s="84">
        <v>2</v>
      </c>
      <c r="D5960" s="122">
        <v>1.1359622477886083E-2</v>
      </c>
      <c r="E5960" s="122">
        <v>0.99122607569249477</v>
      </c>
      <c r="F5960" s="84" t="s">
        <v>12094</v>
      </c>
      <c r="G5960" s="84" t="b">
        <v>0</v>
      </c>
      <c r="H5960" s="84" t="b">
        <v>0</v>
      </c>
      <c r="I5960" s="84" t="b">
        <v>0</v>
      </c>
      <c r="J5960" s="84" t="b">
        <v>0</v>
      </c>
      <c r="K5960" s="84" t="b">
        <v>0</v>
      </c>
      <c r="L5960" s="84" t="b">
        <v>0</v>
      </c>
    </row>
    <row r="5961" spans="1:12" x14ac:dyDescent="0.25">
      <c r="A5961" s="84" t="s">
        <v>12350</v>
      </c>
      <c r="B5961" s="84" t="s">
        <v>12296</v>
      </c>
      <c r="C5961" s="84">
        <v>4</v>
      </c>
      <c r="D5961" s="122">
        <v>0</v>
      </c>
      <c r="E5961" s="122">
        <v>0.92941892571429274</v>
      </c>
      <c r="F5961" s="84" t="s">
        <v>12095</v>
      </c>
      <c r="G5961" s="84" t="b">
        <v>0</v>
      </c>
      <c r="H5961" s="84" t="b">
        <v>0</v>
      </c>
      <c r="I5961" s="84" t="b">
        <v>0</v>
      </c>
      <c r="J5961" s="84" t="b">
        <v>0</v>
      </c>
      <c r="K5961" s="84" t="b">
        <v>0</v>
      </c>
      <c r="L5961" s="84" t="b">
        <v>0</v>
      </c>
    </row>
    <row r="5962" spans="1:12" x14ac:dyDescent="0.25">
      <c r="A5962" s="84" t="s">
        <v>2679</v>
      </c>
      <c r="B5962" s="84" t="s">
        <v>731</v>
      </c>
      <c r="C5962" s="84">
        <v>4</v>
      </c>
      <c r="D5962" s="122">
        <v>0</v>
      </c>
      <c r="E5962" s="122">
        <v>0.92941892571429274</v>
      </c>
      <c r="F5962" s="84" t="s">
        <v>12095</v>
      </c>
      <c r="G5962" s="84" t="b">
        <v>0</v>
      </c>
      <c r="H5962" s="84" t="b">
        <v>0</v>
      </c>
      <c r="I5962" s="84" t="b">
        <v>0</v>
      </c>
      <c r="J5962" s="84" t="b">
        <v>0</v>
      </c>
      <c r="K5962" s="84" t="b">
        <v>0</v>
      </c>
      <c r="L5962" s="84" t="b">
        <v>0</v>
      </c>
    </row>
    <row r="5963" spans="1:12" x14ac:dyDescent="0.25">
      <c r="A5963" s="84" t="s">
        <v>15666</v>
      </c>
      <c r="B5963" s="84" t="s">
        <v>14836</v>
      </c>
      <c r="C5963" s="84">
        <v>2</v>
      </c>
      <c r="D5963" s="122">
        <v>1.58436839823148E-2</v>
      </c>
      <c r="E5963" s="122">
        <v>1.2304489213782739</v>
      </c>
      <c r="F5963" s="84" t="s">
        <v>12095</v>
      </c>
      <c r="G5963" s="84" t="b">
        <v>1</v>
      </c>
      <c r="H5963" s="84" t="b">
        <v>0</v>
      </c>
      <c r="I5963" s="84" t="b">
        <v>0</v>
      </c>
      <c r="J5963" s="84" t="b">
        <v>0</v>
      </c>
      <c r="K5963" s="84" t="b">
        <v>0</v>
      </c>
      <c r="L5963" s="84" t="b">
        <v>0</v>
      </c>
    </row>
    <row r="5964" spans="1:12" x14ac:dyDescent="0.25">
      <c r="A5964" s="84" t="s">
        <v>14836</v>
      </c>
      <c r="B5964" s="84" t="s">
        <v>12350</v>
      </c>
      <c r="C5964" s="84">
        <v>2</v>
      </c>
      <c r="D5964" s="122">
        <v>1.58436839823148E-2</v>
      </c>
      <c r="E5964" s="122">
        <v>0.92941892571429274</v>
      </c>
      <c r="F5964" s="84" t="s">
        <v>12095</v>
      </c>
      <c r="G5964" s="84" t="b">
        <v>0</v>
      </c>
      <c r="H5964" s="84" t="b">
        <v>0</v>
      </c>
      <c r="I5964" s="84" t="b">
        <v>0</v>
      </c>
      <c r="J5964" s="84" t="b">
        <v>0</v>
      </c>
      <c r="K5964" s="84" t="b">
        <v>0</v>
      </c>
      <c r="L5964" s="84" t="b">
        <v>0</v>
      </c>
    </row>
    <row r="5965" spans="1:12" x14ac:dyDescent="0.25">
      <c r="A5965" s="84" t="s">
        <v>12296</v>
      </c>
      <c r="B5965" s="84" t="s">
        <v>14743</v>
      </c>
      <c r="C5965" s="84">
        <v>2</v>
      </c>
      <c r="D5965" s="122">
        <v>1.58436839823148E-2</v>
      </c>
      <c r="E5965" s="122">
        <v>0.92941892571429274</v>
      </c>
      <c r="F5965" s="84" t="s">
        <v>12095</v>
      </c>
      <c r="G5965" s="84" t="b">
        <v>0</v>
      </c>
      <c r="H5965" s="84" t="b">
        <v>0</v>
      </c>
      <c r="I5965" s="84" t="b">
        <v>0</v>
      </c>
      <c r="J5965" s="84" t="b">
        <v>0</v>
      </c>
      <c r="K5965" s="84" t="b">
        <v>0</v>
      </c>
      <c r="L5965" s="84" t="b">
        <v>0</v>
      </c>
    </row>
    <row r="5966" spans="1:12" x14ac:dyDescent="0.25">
      <c r="A5966" s="84" t="s">
        <v>14743</v>
      </c>
      <c r="B5966" s="84" t="s">
        <v>15667</v>
      </c>
      <c r="C5966" s="84">
        <v>2</v>
      </c>
      <c r="D5966" s="122">
        <v>1.58436839823148E-2</v>
      </c>
      <c r="E5966" s="122">
        <v>1.2304489213782739</v>
      </c>
      <c r="F5966" s="84" t="s">
        <v>12095</v>
      </c>
      <c r="G5966" s="84" t="b">
        <v>0</v>
      </c>
      <c r="H5966" s="84" t="b">
        <v>0</v>
      </c>
      <c r="I5966" s="84" t="b">
        <v>0</v>
      </c>
      <c r="J5966" s="84" t="b">
        <v>0</v>
      </c>
      <c r="K5966" s="84" t="b">
        <v>0</v>
      </c>
      <c r="L5966" s="84" t="b">
        <v>0</v>
      </c>
    </row>
    <row r="5967" spans="1:12" x14ac:dyDescent="0.25">
      <c r="A5967" s="84" t="s">
        <v>15667</v>
      </c>
      <c r="B5967" s="84" t="s">
        <v>14733</v>
      </c>
      <c r="C5967" s="84">
        <v>2</v>
      </c>
      <c r="D5967" s="122">
        <v>1.58436839823148E-2</v>
      </c>
      <c r="E5967" s="122">
        <v>1.2304489213782739</v>
      </c>
      <c r="F5967" s="84" t="s">
        <v>12095</v>
      </c>
      <c r="G5967" s="84" t="b">
        <v>0</v>
      </c>
      <c r="H5967" s="84" t="b">
        <v>0</v>
      </c>
      <c r="I5967" s="84" t="b">
        <v>0</v>
      </c>
      <c r="J5967" s="84" t="b">
        <v>0</v>
      </c>
      <c r="K5967" s="84" t="b">
        <v>1</v>
      </c>
      <c r="L5967" s="84" t="b">
        <v>0</v>
      </c>
    </row>
    <row r="5968" spans="1:12" x14ac:dyDescent="0.25">
      <c r="A5968" s="84" t="s">
        <v>14733</v>
      </c>
      <c r="B5968" s="84" t="s">
        <v>2679</v>
      </c>
      <c r="C5968" s="84">
        <v>2</v>
      </c>
      <c r="D5968" s="122">
        <v>1.58436839823148E-2</v>
      </c>
      <c r="E5968" s="122">
        <v>0.92941892571429274</v>
      </c>
      <c r="F5968" s="84" t="s">
        <v>12095</v>
      </c>
      <c r="G5968" s="84" t="b">
        <v>0</v>
      </c>
      <c r="H5968" s="84" t="b">
        <v>1</v>
      </c>
      <c r="I5968" s="84" t="b">
        <v>0</v>
      </c>
      <c r="J5968" s="84" t="b">
        <v>0</v>
      </c>
      <c r="K5968" s="84" t="b">
        <v>0</v>
      </c>
      <c r="L5968" s="84" t="b">
        <v>0</v>
      </c>
    </row>
    <row r="5969" spans="1:12" x14ac:dyDescent="0.25">
      <c r="A5969" s="84" t="s">
        <v>15668</v>
      </c>
      <c r="B5969" s="84" t="s">
        <v>2803</v>
      </c>
      <c r="C5969" s="84">
        <v>2</v>
      </c>
      <c r="D5969" s="122">
        <v>1.58436839823148E-2</v>
      </c>
      <c r="E5969" s="122">
        <v>1.2304489213782739</v>
      </c>
      <c r="F5969" s="84" t="s">
        <v>12095</v>
      </c>
      <c r="G5969" s="84" t="b">
        <v>0</v>
      </c>
      <c r="H5969" s="84" t="b">
        <v>0</v>
      </c>
      <c r="I5969" s="84" t="b">
        <v>0</v>
      </c>
      <c r="J5969" s="84" t="b">
        <v>0</v>
      </c>
      <c r="K5969" s="84" t="b">
        <v>0</v>
      </c>
      <c r="L5969" s="84" t="b">
        <v>0</v>
      </c>
    </row>
    <row r="5970" spans="1:12" x14ac:dyDescent="0.25">
      <c r="A5970" s="84" t="s">
        <v>2803</v>
      </c>
      <c r="B5970" s="84" t="s">
        <v>14232</v>
      </c>
      <c r="C5970" s="84">
        <v>2</v>
      </c>
      <c r="D5970" s="122">
        <v>1.58436839823148E-2</v>
      </c>
      <c r="E5970" s="122">
        <v>1.2304489213782739</v>
      </c>
      <c r="F5970" s="84" t="s">
        <v>12095</v>
      </c>
      <c r="G5970" s="84" t="b">
        <v>0</v>
      </c>
      <c r="H5970" s="84" t="b">
        <v>0</v>
      </c>
      <c r="I5970" s="84" t="b">
        <v>0</v>
      </c>
      <c r="J5970" s="84" t="b">
        <v>0</v>
      </c>
      <c r="K5970" s="84" t="b">
        <v>0</v>
      </c>
      <c r="L5970" s="84" t="b">
        <v>0</v>
      </c>
    </row>
    <row r="5971" spans="1:12" x14ac:dyDescent="0.25">
      <c r="A5971" s="84" t="s">
        <v>14232</v>
      </c>
      <c r="B5971" s="84" t="s">
        <v>15669</v>
      </c>
      <c r="C5971" s="84">
        <v>2</v>
      </c>
      <c r="D5971" s="122">
        <v>1.58436839823148E-2</v>
      </c>
      <c r="E5971" s="122">
        <v>1.2304489213782739</v>
      </c>
      <c r="F5971" s="84" t="s">
        <v>12095</v>
      </c>
      <c r="G5971" s="84" t="b">
        <v>0</v>
      </c>
      <c r="H5971" s="84" t="b">
        <v>0</v>
      </c>
      <c r="I5971" s="84" t="b">
        <v>0</v>
      </c>
      <c r="J5971" s="84" t="b">
        <v>0</v>
      </c>
      <c r="K5971" s="84" t="b">
        <v>0</v>
      </c>
      <c r="L5971" s="84" t="b">
        <v>0</v>
      </c>
    </row>
    <row r="5972" spans="1:12" x14ac:dyDescent="0.25">
      <c r="A5972" s="84" t="s">
        <v>15669</v>
      </c>
      <c r="B5972" s="84" t="s">
        <v>14251</v>
      </c>
      <c r="C5972" s="84">
        <v>2</v>
      </c>
      <c r="D5972" s="122">
        <v>1.58436839823148E-2</v>
      </c>
      <c r="E5972" s="122">
        <v>1.2304489213782739</v>
      </c>
      <c r="F5972" s="84" t="s">
        <v>12095</v>
      </c>
      <c r="G5972" s="84" t="b">
        <v>0</v>
      </c>
      <c r="H5972" s="84" t="b">
        <v>0</v>
      </c>
      <c r="I5972" s="84" t="b">
        <v>0</v>
      </c>
      <c r="J5972" s="84" t="b">
        <v>1</v>
      </c>
      <c r="K5972" s="84" t="b">
        <v>0</v>
      </c>
      <c r="L5972" s="84" t="b">
        <v>0</v>
      </c>
    </row>
    <row r="5973" spans="1:12" x14ac:dyDescent="0.25">
      <c r="A5973" s="84" t="s">
        <v>14251</v>
      </c>
      <c r="B5973" s="84" t="s">
        <v>12350</v>
      </c>
      <c r="C5973" s="84">
        <v>2</v>
      </c>
      <c r="D5973" s="122">
        <v>1.58436839823148E-2</v>
      </c>
      <c r="E5973" s="122">
        <v>0.92941892571429274</v>
      </c>
      <c r="F5973" s="84" t="s">
        <v>12095</v>
      </c>
      <c r="G5973" s="84" t="b">
        <v>1</v>
      </c>
      <c r="H5973" s="84" t="b">
        <v>0</v>
      </c>
      <c r="I5973" s="84" t="b">
        <v>0</v>
      </c>
      <c r="J5973" s="84" t="b">
        <v>0</v>
      </c>
      <c r="K5973" s="84" t="b">
        <v>0</v>
      </c>
      <c r="L5973" s="84" t="b">
        <v>0</v>
      </c>
    </row>
    <row r="5974" spans="1:12" x14ac:dyDescent="0.25">
      <c r="A5974" s="84" t="s">
        <v>12296</v>
      </c>
      <c r="B5974" s="84" t="s">
        <v>2679</v>
      </c>
      <c r="C5974" s="84">
        <v>2</v>
      </c>
      <c r="D5974" s="122">
        <v>1.58436839823148E-2</v>
      </c>
      <c r="E5974" s="122">
        <v>0.62838893005031149</v>
      </c>
      <c r="F5974" s="84" t="s">
        <v>12095</v>
      </c>
      <c r="G5974" s="84" t="b">
        <v>0</v>
      </c>
      <c r="H5974" s="84" t="b">
        <v>0</v>
      </c>
      <c r="I5974" s="84" t="b">
        <v>0</v>
      </c>
      <c r="J5974" s="84" t="b">
        <v>0</v>
      </c>
      <c r="K5974" s="84" t="b">
        <v>0</v>
      </c>
      <c r="L5974" s="84" t="b">
        <v>0</v>
      </c>
    </row>
    <row r="5975" spans="1:12" x14ac:dyDescent="0.25">
      <c r="A5975" s="84" t="s">
        <v>14226</v>
      </c>
      <c r="B5975" s="84" t="s">
        <v>14215</v>
      </c>
      <c r="C5975" s="84">
        <v>2</v>
      </c>
      <c r="D5975" s="122">
        <v>0</v>
      </c>
      <c r="E5975" s="122">
        <v>0.74036268949424389</v>
      </c>
      <c r="F5975" s="84" t="s">
        <v>12096</v>
      </c>
      <c r="G5975" s="84" t="b">
        <v>1</v>
      </c>
      <c r="H5975" s="84" t="b">
        <v>0</v>
      </c>
      <c r="I5975" s="84" t="b">
        <v>0</v>
      </c>
      <c r="J5975" s="84" t="b">
        <v>0</v>
      </c>
      <c r="K5975" s="84" t="b">
        <v>0</v>
      </c>
      <c r="L5975" s="84" t="b">
        <v>0</v>
      </c>
    </row>
    <row r="5976" spans="1:12" x14ac:dyDescent="0.25">
      <c r="A5976" s="84" t="s">
        <v>14215</v>
      </c>
      <c r="B5976" s="84" t="s">
        <v>731</v>
      </c>
      <c r="C5976" s="84">
        <v>2</v>
      </c>
      <c r="D5976" s="122">
        <v>0</v>
      </c>
      <c r="E5976" s="122">
        <v>0.74036268949424389</v>
      </c>
      <c r="F5976" s="84" t="s">
        <v>12096</v>
      </c>
      <c r="G5976" s="84" t="b">
        <v>0</v>
      </c>
      <c r="H5976" s="84" t="b">
        <v>0</v>
      </c>
      <c r="I5976" s="84" t="b">
        <v>0</v>
      </c>
      <c r="J5976" s="84" t="b">
        <v>0</v>
      </c>
      <c r="K5976" s="84" t="b">
        <v>0</v>
      </c>
      <c r="L5976" s="84" t="b">
        <v>0</v>
      </c>
    </row>
    <row r="5977" spans="1:12" x14ac:dyDescent="0.25">
      <c r="A5977" s="84" t="s">
        <v>731</v>
      </c>
      <c r="B5977" s="84" t="s">
        <v>846</v>
      </c>
      <c r="C5977" s="84">
        <v>2</v>
      </c>
      <c r="D5977" s="122">
        <v>0</v>
      </c>
      <c r="E5977" s="122">
        <v>0.74036268949424389</v>
      </c>
      <c r="F5977" s="84" t="s">
        <v>12096</v>
      </c>
      <c r="G5977" s="84" t="b">
        <v>0</v>
      </c>
      <c r="H5977" s="84" t="b">
        <v>0</v>
      </c>
      <c r="I5977" s="84" t="b">
        <v>0</v>
      </c>
      <c r="J5977" s="84" t="b">
        <v>0</v>
      </c>
      <c r="K5977" s="84" t="b">
        <v>0</v>
      </c>
      <c r="L5977" s="84" t="b">
        <v>0</v>
      </c>
    </row>
    <row r="5978" spans="1:12" x14ac:dyDescent="0.25">
      <c r="A5978" s="84" t="s">
        <v>846</v>
      </c>
      <c r="B5978" s="84" t="s">
        <v>14741</v>
      </c>
      <c r="C5978" s="84">
        <v>2</v>
      </c>
      <c r="D5978" s="122">
        <v>0</v>
      </c>
      <c r="E5978" s="122">
        <v>0.74036268949424389</v>
      </c>
      <c r="F5978" s="84" t="s">
        <v>12096</v>
      </c>
      <c r="G5978" s="84" t="b">
        <v>0</v>
      </c>
      <c r="H5978" s="84" t="b">
        <v>0</v>
      </c>
      <c r="I5978" s="84" t="b">
        <v>0</v>
      </c>
      <c r="J5978" s="84" t="b">
        <v>0</v>
      </c>
      <c r="K5978" s="84" t="b">
        <v>0</v>
      </c>
      <c r="L5978" s="84" t="b">
        <v>0</v>
      </c>
    </row>
    <row r="5979" spans="1:12" x14ac:dyDescent="0.25">
      <c r="A5979" s="84" t="s">
        <v>14741</v>
      </c>
      <c r="B5979" s="84" t="s">
        <v>2793</v>
      </c>
      <c r="C5979" s="84">
        <v>2</v>
      </c>
      <c r="D5979" s="122">
        <v>0</v>
      </c>
      <c r="E5979" s="122">
        <v>0.74036268949424389</v>
      </c>
      <c r="F5979" s="84" t="s">
        <v>12096</v>
      </c>
      <c r="G5979" s="84" t="b">
        <v>0</v>
      </c>
      <c r="H5979" s="84" t="b">
        <v>0</v>
      </c>
      <c r="I5979" s="84" t="b">
        <v>0</v>
      </c>
      <c r="J5979" s="84" t="b">
        <v>0</v>
      </c>
      <c r="K5979" s="84" t="b">
        <v>0</v>
      </c>
      <c r="L5979" s="84" t="b">
        <v>0</v>
      </c>
    </row>
    <row r="5980" spans="1:12" x14ac:dyDescent="0.25">
      <c r="A5980" s="84" t="s">
        <v>14236</v>
      </c>
      <c r="B5980" s="84" t="s">
        <v>12280</v>
      </c>
      <c r="C5980" s="84">
        <v>3</v>
      </c>
      <c r="D5980" s="122">
        <v>0</v>
      </c>
      <c r="E5980" s="122">
        <v>1.0413926851582251</v>
      </c>
      <c r="F5980" s="84" t="s">
        <v>12097</v>
      </c>
      <c r="G5980" s="84" t="b">
        <v>0</v>
      </c>
      <c r="H5980" s="84" t="b">
        <v>0</v>
      </c>
      <c r="I5980" s="84" t="b">
        <v>0</v>
      </c>
      <c r="J5980" s="84" t="b">
        <v>0</v>
      </c>
      <c r="K5980" s="84" t="b">
        <v>0</v>
      </c>
      <c r="L5980" s="84" t="b">
        <v>0</v>
      </c>
    </row>
    <row r="5981" spans="1:12" x14ac:dyDescent="0.25">
      <c r="A5981" s="84" t="s">
        <v>12280</v>
      </c>
      <c r="B5981" s="84" t="s">
        <v>15022</v>
      </c>
      <c r="C5981" s="84">
        <v>3</v>
      </c>
      <c r="D5981" s="122">
        <v>0</v>
      </c>
      <c r="E5981" s="122">
        <v>1.0413926851582251</v>
      </c>
      <c r="F5981" s="84" t="s">
        <v>12097</v>
      </c>
      <c r="G5981" s="84" t="b">
        <v>0</v>
      </c>
      <c r="H5981" s="84" t="b">
        <v>0</v>
      </c>
      <c r="I5981" s="84" t="b">
        <v>0</v>
      </c>
      <c r="J5981" s="84" t="b">
        <v>0</v>
      </c>
      <c r="K5981" s="84" t="b">
        <v>0</v>
      </c>
      <c r="L5981" s="84" t="b">
        <v>0</v>
      </c>
    </row>
    <row r="5982" spans="1:12" x14ac:dyDescent="0.25">
      <c r="A5982" s="84" t="s">
        <v>15022</v>
      </c>
      <c r="B5982" s="84" t="s">
        <v>15023</v>
      </c>
      <c r="C5982" s="84">
        <v>3</v>
      </c>
      <c r="D5982" s="122">
        <v>0</v>
      </c>
      <c r="E5982" s="122">
        <v>1.0413926851582251</v>
      </c>
      <c r="F5982" s="84" t="s">
        <v>12097</v>
      </c>
      <c r="G5982" s="84" t="b">
        <v>0</v>
      </c>
      <c r="H5982" s="84" t="b">
        <v>0</v>
      </c>
      <c r="I5982" s="84" t="b">
        <v>0</v>
      </c>
      <c r="J5982" s="84" t="b">
        <v>0</v>
      </c>
      <c r="K5982" s="84" t="b">
        <v>0</v>
      </c>
      <c r="L5982" s="84" t="b">
        <v>0</v>
      </c>
    </row>
    <row r="5983" spans="1:12" x14ac:dyDescent="0.25">
      <c r="A5983" s="84" t="s">
        <v>15023</v>
      </c>
      <c r="B5983" s="84" t="s">
        <v>14363</v>
      </c>
      <c r="C5983" s="84">
        <v>3</v>
      </c>
      <c r="D5983" s="122">
        <v>0</v>
      </c>
      <c r="E5983" s="122">
        <v>1.0413926851582251</v>
      </c>
      <c r="F5983" s="84" t="s">
        <v>12097</v>
      </c>
      <c r="G5983" s="84" t="b">
        <v>0</v>
      </c>
      <c r="H5983" s="84" t="b">
        <v>0</v>
      </c>
      <c r="I5983" s="84" t="b">
        <v>0</v>
      </c>
      <c r="J5983" s="84" t="b">
        <v>1</v>
      </c>
      <c r="K5983" s="84" t="b">
        <v>0</v>
      </c>
      <c r="L5983" s="84" t="b">
        <v>0</v>
      </c>
    </row>
    <row r="5984" spans="1:12" x14ac:dyDescent="0.25">
      <c r="A5984" s="84" t="s">
        <v>14363</v>
      </c>
      <c r="B5984" s="84" t="s">
        <v>12355</v>
      </c>
      <c r="C5984" s="84">
        <v>3</v>
      </c>
      <c r="D5984" s="122">
        <v>0</v>
      </c>
      <c r="E5984" s="122">
        <v>1.0413926851582251</v>
      </c>
      <c r="F5984" s="84" t="s">
        <v>12097</v>
      </c>
      <c r="G5984" s="84" t="b">
        <v>1</v>
      </c>
      <c r="H5984" s="84" t="b">
        <v>0</v>
      </c>
      <c r="I5984" s="84" t="b">
        <v>0</v>
      </c>
      <c r="J5984" s="84" t="b">
        <v>0</v>
      </c>
      <c r="K5984" s="84" t="b">
        <v>0</v>
      </c>
      <c r="L5984" s="84" t="b">
        <v>0</v>
      </c>
    </row>
    <row r="5985" spans="1:12" x14ac:dyDescent="0.25">
      <c r="A5985" s="84" t="s">
        <v>12355</v>
      </c>
      <c r="B5985" s="84" t="s">
        <v>14658</v>
      </c>
      <c r="C5985" s="84">
        <v>3</v>
      </c>
      <c r="D5985" s="122">
        <v>0</v>
      </c>
      <c r="E5985" s="122">
        <v>1.0413926851582251</v>
      </c>
      <c r="F5985" s="84" t="s">
        <v>12097</v>
      </c>
      <c r="G5985" s="84" t="b">
        <v>0</v>
      </c>
      <c r="H5985" s="84" t="b">
        <v>0</v>
      </c>
      <c r="I5985" s="84" t="b">
        <v>0</v>
      </c>
      <c r="J5985" s="84" t="b">
        <v>0</v>
      </c>
      <c r="K5985" s="84" t="b">
        <v>0</v>
      </c>
      <c r="L5985" s="84" t="b">
        <v>0</v>
      </c>
    </row>
    <row r="5986" spans="1:12" x14ac:dyDescent="0.25">
      <c r="A5986" s="84" t="s">
        <v>14658</v>
      </c>
      <c r="B5986" s="84" t="s">
        <v>14254</v>
      </c>
      <c r="C5986" s="84">
        <v>3</v>
      </c>
      <c r="D5986" s="122">
        <v>0</v>
      </c>
      <c r="E5986" s="122">
        <v>1.0413926851582251</v>
      </c>
      <c r="F5986" s="84" t="s">
        <v>12097</v>
      </c>
      <c r="G5986" s="84" t="b">
        <v>0</v>
      </c>
      <c r="H5986" s="84" t="b">
        <v>0</v>
      </c>
      <c r="I5986" s="84" t="b">
        <v>0</v>
      </c>
      <c r="J5986" s="84" t="b">
        <v>0</v>
      </c>
      <c r="K5986" s="84" t="b">
        <v>0</v>
      </c>
      <c r="L5986" s="84" t="b">
        <v>0</v>
      </c>
    </row>
    <row r="5987" spans="1:12" x14ac:dyDescent="0.25">
      <c r="A5987" s="84" t="s">
        <v>14254</v>
      </c>
      <c r="B5987" s="84" t="s">
        <v>2679</v>
      </c>
      <c r="C5987" s="84">
        <v>3</v>
      </c>
      <c r="D5987" s="122">
        <v>0</v>
      </c>
      <c r="E5987" s="122">
        <v>1.0413926851582251</v>
      </c>
      <c r="F5987" s="84" t="s">
        <v>12097</v>
      </c>
      <c r="G5987" s="84" t="b">
        <v>0</v>
      </c>
      <c r="H5987" s="84" t="b">
        <v>0</v>
      </c>
      <c r="I5987" s="84" t="b">
        <v>0</v>
      </c>
      <c r="J5987" s="84" t="b">
        <v>0</v>
      </c>
      <c r="K5987" s="84" t="b">
        <v>0</v>
      </c>
      <c r="L5987" s="84" t="b">
        <v>0</v>
      </c>
    </row>
    <row r="5988" spans="1:12" x14ac:dyDescent="0.25">
      <c r="A5988" s="84" t="s">
        <v>2679</v>
      </c>
      <c r="B5988" s="84" t="s">
        <v>14205</v>
      </c>
      <c r="C5988" s="84">
        <v>3</v>
      </c>
      <c r="D5988" s="122">
        <v>0</v>
      </c>
      <c r="E5988" s="122">
        <v>1.0413926851582251</v>
      </c>
      <c r="F5988" s="84" t="s">
        <v>12097</v>
      </c>
      <c r="G5988" s="84" t="b">
        <v>0</v>
      </c>
      <c r="H5988" s="84" t="b">
        <v>0</v>
      </c>
      <c r="I5988" s="84" t="b">
        <v>0</v>
      </c>
      <c r="J5988" s="84" t="b">
        <v>1</v>
      </c>
      <c r="K5988" s="84" t="b">
        <v>0</v>
      </c>
      <c r="L5988" s="84" t="b">
        <v>0</v>
      </c>
    </row>
    <row r="5989" spans="1:12" x14ac:dyDescent="0.25">
      <c r="A5989" s="84" t="s">
        <v>14205</v>
      </c>
      <c r="B5989" s="84" t="s">
        <v>14211</v>
      </c>
      <c r="C5989" s="84">
        <v>3</v>
      </c>
      <c r="D5989" s="122">
        <v>0</v>
      </c>
      <c r="E5989" s="122">
        <v>1.0413926851582251</v>
      </c>
      <c r="F5989" s="84" t="s">
        <v>12097</v>
      </c>
      <c r="G5989" s="84" t="b">
        <v>1</v>
      </c>
      <c r="H5989" s="84" t="b">
        <v>0</v>
      </c>
      <c r="I5989" s="84" t="b">
        <v>0</v>
      </c>
      <c r="J5989" s="84" t="b">
        <v>0</v>
      </c>
      <c r="K5989" s="84" t="b">
        <v>0</v>
      </c>
      <c r="L5989" s="84" t="b">
        <v>0</v>
      </c>
    </row>
    <row r="5990" spans="1:12" x14ac:dyDescent="0.25">
      <c r="A5990" s="84" t="s">
        <v>331</v>
      </c>
      <c r="B5990" s="84" t="s">
        <v>14236</v>
      </c>
      <c r="C5990" s="84">
        <v>2</v>
      </c>
      <c r="D5990" s="122">
        <v>9.7828477253156243E-3</v>
      </c>
      <c r="E5990" s="122">
        <v>1.2174839442139063</v>
      </c>
      <c r="F5990" s="84" t="s">
        <v>12097</v>
      </c>
      <c r="G5990" s="84" t="b">
        <v>0</v>
      </c>
      <c r="H5990" s="84" t="b">
        <v>0</v>
      </c>
      <c r="I5990" s="84" t="b">
        <v>0</v>
      </c>
      <c r="J5990" s="84" t="b">
        <v>0</v>
      </c>
      <c r="K5990" s="84" t="b">
        <v>0</v>
      </c>
      <c r="L5990" s="84" t="b">
        <v>0</v>
      </c>
    </row>
    <row r="5991" spans="1:12" x14ac:dyDescent="0.25">
      <c r="A5991" s="84" t="s">
        <v>15693</v>
      </c>
      <c r="B5991" s="84" t="s">
        <v>15694</v>
      </c>
      <c r="C5991" s="84">
        <v>2</v>
      </c>
      <c r="D5991" s="122">
        <v>1.6723888647998956E-2</v>
      </c>
      <c r="E5991" s="122">
        <v>1.2041199826559248</v>
      </c>
      <c r="F5991" s="84" t="s">
        <v>12098</v>
      </c>
      <c r="G5991" s="84" t="b">
        <v>0</v>
      </c>
      <c r="H5991" s="84" t="b">
        <v>0</v>
      </c>
      <c r="I5991" s="84" t="b">
        <v>0</v>
      </c>
      <c r="J5991" s="84" t="b">
        <v>0</v>
      </c>
      <c r="K5991" s="84" t="b">
        <v>0</v>
      </c>
      <c r="L5991" s="84" t="b">
        <v>0</v>
      </c>
    </row>
    <row r="5992" spans="1:12" x14ac:dyDescent="0.25">
      <c r="A5992" s="84" t="s">
        <v>15694</v>
      </c>
      <c r="B5992" s="84" t="s">
        <v>14267</v>
      </c>
      <c r="C5992" s="84">
        <v>2</v>
      </c>
      <c r="D5992" s="122">
        <v>1.6723888647998956E-2</v>
      </c>
      <c r="E5992" s="122">
        <v>1.2041199826559248</v>
      </c>
      <c r="F5992" s="84" t="s">
        <v>12098</v>
      </c>
      <c r="G5992" s="84" t="b">
        <v>0</v>
      </c>
      <c r="H5992" s="84" t="b">
        <v>0</v>
      </c>
      <c r="I5992" s="84" t="b">
        <v>0</v>
      </c>
      <c r="J5992" s="84" t="b">
        <v>0</v>
      </c>
      <c r="K5992" s="84" t="b">
        <v>0</v>
      </c>
      <c r="L5992" s="84" t="b">
        <v>0</v>
      </c>
    </row>
    <row r="5993" spans="1:12" x14ac:dyDescent="0.25">
      <c r="A5993" s="84" t="s">
        <v>14267</v>
      </c>
      <c r="B5993" s="84" t="s">
        <v>14305</v>
      </c>
      <c r="C5993" s="84">
        <v>2</v>
      </c>
      <c r="D5993" s="122">
        <v>1.6723888647998956E-2</v>
      </c>
      <c r="E5993" s="122">
        <v>1.2041199826559248</v>
      </c>
      <c r="F5993" s="84" t="s">
        <v>12098</v>
      </c>
      <c r="G5993" s="84" t="b">
        <v>0</v>
      </c>
      <c r="H5993" s="84" t="b">
        <v>0</v>
      </c>
      <c r="I5993" s="84" t="b">
        <v>0</v>
      </c>
      <c r="J5993" s="84" t="b">
        <v>0</v>
      </c>
      <c r="K5993" s="84" t="b">
        <v>0</v>
      </c>
      <c r="L5993" s="84" t="b">
        <v>0</v>
      </c>
    </row>
    <row r="5994" spans="1:12" x14ac:dyDescent="0.25">
      <c r="A5994" s="84" t="s">
        <v>14305</v>
      </c>
      <c r="B5994" s="84" t="s">
        <v>14762</v>
      </c>
      <c r="C5994" s="84">
        <v>2</v>
      </c>
      <c r="D5994" s="122">
        <v>1.6723888647998956E-2</v>
      </c>
      <c r="E5994" s="122">
        <v>1.2041199826559248</v>
      </c>
      <c r="F5994" s="84" t="s">
        <v>12098</v>
      </c>
      <c r="G5994" s="84" t="b">
        <v>0</v>
      </c>
      <c r="H5994" s="84" t="b">
        <v>0</v>
      </c>
      <c r="I5994" s="84" t="b">
        <v>0</v>
      </c>
      <c r="J5994" s="84" t="b">
        <v>0</v>
      </c>
      <c r="K5994" s="84" t="b">
        <v>0</v>
      </c>
      <c r="L5994" s="84" t="b">
        <v>0</v>
      </c>
    </row>
    <row r="5995" spans="1:12" x14ac:dyDescent="0.25">
      <c r="A5995" s="84" t="s">
        <v>14762</v>
      </c>
      <c r="B5995" s="84" t="s">
        <v>14630</v>
      </c>
      <c r="C5995" s="84">
        <v>2</v>
      </c>
      <c r="D5995" s="122">
        <v>1.6723888647998956E-2</v>
      </c>
      <c r="E5995" s="122">
        <v>1.2041199826559248</v>
      </c>
      <c r="F5995" s="84" t="s">
        <v>12098</v>
      </c>
      <c r="G5995" s="84" t="b">
        <v>0</v>
      </c>
      <c r="H5995" s="84" t="b">
        <v>0</v>
      </c>
      <c r="I5995" s="84" t="b">
        <v>0</v>
      </c>
      <c r="J5995" s="84" t="b">
        <v>0</v>
      </c>
      <c r="K5995" s="84" t="b">
        <v>0</v>
      </c>
      <c r="L5995" s="84" t="b">
        <v>0</v>
      </c>
    </row>
    <row r="5996" spans="1:12" x14ac:dyDescent="0.25">
      <c r="A5996" s="84" t="s">
        <v>14630</v>
      </c>
      <c r="B5996" s="84" t="s">
        <v>731</v>
      </c>
      <c r="C5996" s="84">
        <v>2</v>
      </c>
      <c r="D5996" s="122">
        <v>1.6723888647998956E-2</v>
      </c>
      <c r="E5996" s="122">
        <v>0.90308998699194354</v>
      </c>
      <c r="F5996" s="84" t="s">
        <v>12098</v>
      </c>
      <c r="G5996" s="84" t="b">
        <v>0</v>
      </c>
      <c r="H5996" s="84" t="b">
        <v>0</v>
      </c>
      <c r="I5996" s="84" t="b">
        <v>0</v>
      </c>
      <c r="J5996" s="84" t="b">
        <v>0</v>
      </c>
      <c r="K5996" s="84" t="b">
        <v>0</v>
      </c>
      <c r="L5996" s="84" t="b">
        <v>0</v>
      </c>
    </row>
    <row r="5997" spans="1:12" x14ac:dyDescent="0.25">
      <c r="A5997" s="84" t="s">
        <v>731</v>
      </c>
      <c r="B5997" s="84" t="s">
        <v>14582</v>
      </c>
      <c r="C5997" s="84">
        <v>2</v>
      </c>
      <c r="D5997" s="122">
        <v>1.6723888647998956E-2</v>
      </c>
      <c r="E5997" s="122">
        <v>0.90308998699194354</v>
      </c>
      <c r="F5997" s="84" t="s">
        <v>12098</v>
      </c>
      <c r="G5997" s="84" t="b">
        <v>0</v>
      </c>
      <c r="H5997" s="84" t="b">
        <v>0</v>
      </c>
      <c r="I5997" s="84" t="b">
        <v>0</v>
      </c>
      <c r="J5997" s="84" t="b">
        <v>0</v>
      </c>
      <c r="K5997" s="84" t="b">
        <v>0</v>
      </c>
      <c r="L5997" s="84" t="b">
        <v>0</v>
      </c>
    </row>
    <row r="5998" spans="1:12" x14ac:dyDescent="0.25">
      <c r="A5998" s="84" t="s">
        <v>15729</v>
      </c>
      <c r="B5998" s="84" t="s">
        <v>15730</v>
      </c>
      <c r="C5998" s="84">
        <v>2</v>
      </c>
      <c r="D5998" s="122">
        <v>1.6723888647998956E-2</v>
      </c>
      <c r="E5998" s="122">
        <v>1.2041199826559248</v>
      </c>
      <c r="F5998" s="84" t="s">
        <v>12098</v>
      </c>
      <c r="G5998" s="84" t="b">
        <v>0</v>
      </c>
      <c r="H5998" s="84" t="b">
        <v>0</v>
      </c>
      <c r="I5998" s="84" t="b">
        <v>0</v>
      </c>
      <c r="J5998" s="84" t="b">
        <v>0</v>
      </c>
      <c r="K5998" s="84" t="b">
        <v>0</v>
      </c>
      <c r="L5998" s="84" t="b">
        <v>0</v>
      </c>
    </row>
    <row r="5999" spans="1:12" x14ac:dyDescent="0.25">
      <c r="A5999" s="84" t="s">
        <v>15730</v>
      </c>
      <c r="B5999" s="84" t="s">
        <v>15731</v>
      </c>
      <c r="C5999" s="84">
        <v>2</v>
      </c>
      <c r="D5999" s="122">
        <v>1.6723888647998956E-2</v>
      </c>
      <c r="E5999" s="122">
        <v>1.2041199826559248</v>
      </c>
      <c r="F5999" s="84" t="s">
        <v>12098</v>
      </c>
      <c r="G5999" s="84" t="b">
        <v>0</v>
      </c>
      <c r="H5999" s="84" t="b">
        <v>0</v>
      </c>
      <c r="I5999" s="84" t="b">
        <v>0</v>
      </c>
      <c r="J5999" s="84" t="b">
        <v>0</v>
      </c>
      <c r="K5999" s="84" t="b">
        <v>0</v>
      </c>
      <c r="L5999" s="84" t="b">
        <v>0</v>
      </c>
    </row>
    <row r="6000" spans="1:12" x14ac:dyDescent="0.25">
      <c r="A6000" s="84" t="s">
        <v>15731</v>
      </c>
      <c r="B6000" s="84" t="s">
        <v>12350</v>
      </c>
      <c r="C6000" s="84">
        <v>2</v>
      </c>
      <c r="D6000" s="122">
        <v>1.6723888647998956E-2</v>
      </c>
      <c r="E6000" s="122">
        <v>1.2041199826559248</v>
      </c>
      <c r="F6000" s="84" t="s">
        <v>12098</v>
      </c>
      <c r="G6000" s="84" t="b">
        <v>0</v>
      </c>
      <c r="H6000" s="84" t="b">
        <v>0</v>
      </c>
      <c r="I6000" s="84" t="b">
        <v>0</v>
      </c>
      <c r="J6000" s="84" t="b">
        <v>0</v>
      </c>
      <c r="K6000" s="84" t="b">
        <v>0</v>
      </c>
      <c r="L6000" s="84" t="b">
        <v>0</v>
      </c>
    </row>
    <row r="6001" spans="1:12" x14ac:dyDescent="0.25">
      <c r="A6001" s="84" t="s">
        <v>12350</v>
      </c>
      <c r="B6001" s="84" t="s">
        <v>12360</v>
      </c>
      <c r="C6001" s="84">
        <v>2</v>
      </c>
      <c r="D6001" s="122">
        <v>1.6723888647998956E-2</v>
      </c>
      <c r="E6001" s="122">
        <v>1.2041199826559248</v>
      </c>
      <c r="F6001" s="84" t="s">
        <v>12098</v>
      </c>
      <c r="G6001" s="84" t="b">
        <v>0</v>
      </c>
      <c r="H6001" s="84" t="b">
        <v>0</v>
      </c>
      <c r="I6001" s="84" t="b">
        <v>0</v>
      </c>
      <c r="J6001" s="84" t="b">
        <v>0</v>
      </c>
      <c r="K6001" s="84" t="b">
        <v>0</v>
      </c>
      <c r="L6001" s="84" t="b">
        <v>0</v>
      </c>
    </row>
    <row r="6002" spans="1:12" x14ac:dyDescent="0.25">
      <c r="A6002" s="84" t="s">
        <v>12360</v>
      </c>
      <c r="B6002" s="84" t="s">
        <v>15732</v>
      </c>
      <c r="C6002" s="84">
        <v>2</v>
      </c>
      <c r="D6002" s="122">
        <v>1.6723888647998956E-2</v>
      </c>
      <c r="E6002" s="122">
        <v>1.2041199826559248</v>
      </c>
      <c r="F6002" s="84" t="s">
        <v>12098</v>
      </c>
      <c r="G6002" s="84" t="b">
        <v>0</v>
      </c>
      <c r="H6002" s="84" t="b">
        <v>0</v>
      </c>
      <c r="I6002" s="84" t="b">
        <v>0</v>
      </c>
      <c r="J6002" s="84" t="b">
        <v>0</v>
      </c>
      <c r="K6002" s="84" t="b">
        <v>0</v>
      </c>
      <c r="L6002" s="84" t="b">
        <v>0</v>
      </c>
    </row>
    <row r="6003" spans="1:12" x14ac:dyDescent="0.25">
      <c r="A6003" s="84" t="s">
        <v>15732</v>
      </c>
      <c r="B6003" s="84" t="s">
        <v>14271</v>
      </c>
      <c r="C6003" s="84">
        <v>2</v>
      </c>
      <c r="D6003" s="122">
        <v>1.6723888647998956E-2</v>
      </c>
      <c r="E6003" s="122">
        <v>1.2041199826559248</v>
      </c>
      <c r="F6003" s="84" t="s">
        <v>12098</v>
      </c>
      <c r="G6003" s="84" t="b">
        <v>0</v>
      </c>
      <c r="H6003" s="84" t="b">
        <v>0</v>
      </c>
      <c r="I6003" s="84" t="b">
        <v>0</v>
      </c>
      <c r="J6003" s="84" t="b">
        <v>0</v>
      </c>
      <c r="K6003" s="84" t="b">
        <v>0</v>
      </c>
      <c r="L6003" s="84" t="b">
        <v>0</v>
      </c>
    </row>
    <row r="6004" spans="1:12" x14ac:dyDescent="0.25">
      <c r="A6004" s="84" t="s">
        <v>14271</v>
      </c>
      <c r="B6004" s="84" t="s">
        <v>731</v>
      </c>
      <c r="C6004" s="84">
        <v>2</v>
      </c>
      <c r="D6004" s="122">
        <v>1.6723888647998956E-2</v>
      </c>
      <c r="E6004" s="122">
        <v>0.90308998699194354</v>
      </c>
      <c r="F6004" s="84" t="s">
        <v>12098</v>
      </c>
      <c r="G6004" s="84" t="b">
        <v>0</v>
      </c>
      <c r="H6004" s="84" t="b">
        <v>0</v>
      </c>
      <c r="I6004" s="84" t="b">
        <v>0</v>
      </c>
      <c r="J6004" s="84" t="b">
        <v>0</v>
      </c>
      <c r="K6004" s="84" t="b">
        <v>0</v>
      </c>
      <c r="L6004" s="84" t="b">
        <v>0</v>
      </c>
    </row>
    <row r="6005" spans="1:12" x14ac:dyDescent="0.25">
      <c r="A6005" s="84" t="s">
        <v>731</v>
      </c>
      <c r="B6005" s="84" t="s">
        <v>15017</v>
      </c>
      <c r="C6005" s="84">
        <v>2</v>
      </c>
      <c r="D6005" s="122">
        <v>1.6723888647998956E-2</v>
      </c>
      <c r="E6005" s="122">
        <v>0.90308998699194354</v>
      </c>
      <c r="F6005" s="84" t="s">
        <v>12098</v>
      </c>
      <c r="G6005" s="84" t="b">
        <v>0</v>
      </c>
      <c r="H6005" s="84" t="b">
        <v>0</v>
      </c>
      <c r="I6005" s="84" t="b">
        <v>0</v>
      </c>
      <c r="J6005" s="84" t="b">
        <v>0</v>
      </c>
      <c r="K6005" s="84" t="b">
        <v>0</v>
      </c>
      <c r="L6005" s="84" t="b">
        <v>0</v>
      </c>
    </row>
    <row r="6006" spans="1:12" x14ac:dyDescent="0.25">
      <c r="A6006" s="84" t="s">
        <v>15725</v>
      </c>
      <c r="B6006" s="84" t="s">
        <v>15726</v>
      </c>
      <c r="C6006" s="84">
        <v>2</v>
      </c>
      <c r="D6006" s="122">
        <v>0</v>
      </c>
      <c r="E6006" s="122">
        <v>0.74036268949424389</v>
      </c>
      <c r="F6006" s="84" t="s">
        <v>12099</v>
      </c>
      <c r="G6006" s="84" t="b">
        <v>0</v>
      </c>
      <c r="H6006" s="84" t="b">
        <v>0</v>
      </c>
      <c r="I6006" s="84" t="b">
        <v>0</v>
      </c>
      <c r="J6006" s="84" t="b">
        <v>0</v>
      </c>
      <c r="K6006" s="84" t="b">
        <v>0</v>
      </c>
      <c r="L6006" s="84" t="b">
        <v>0</v>
      </c>
    </row>
    <row r="6007" spans="1:12" x14ac:dyDescent="0.25">
      <c r="A6007" s="84" t="s">
        <v>15726</v>
      </c>
      <c r="B6007" s="84" t="s">
        <v>15727</v>
      </c>
      <c r="C6007" s="84">
        <v>2</v>
      </c>
      <c r="D6007" s="122">
        <v>0</v>
      </c>
      <c r="E6007" s="122">
        <v>0.74036268949424389</v>
      </c>
      <c r="F6007" s="84" t="s">
        <v>12099</v>
      </c>
      <c r="G6007" s="84" t="b">
        <v>0</v>
      </c>
      <c r="H6007" s="84" t="b">
        <v>0</v>
      </c>
      <c r="I6007" s="84" t="b">
        <v>0</v>
      </c>
      <c r="J6007" s="84" t="b">
        <v>0</v>
      </c>
      <c r="K6007" s="84" t="b">
        <v>0</v>
      </c>
      <c r="L6007" s="84" t="b">
        <v>0</v>
      </c>
    </row>
    <row r="6008" spans="1:12" x14ac:dyDescent="0.25">
      <c r="A6008" s="84" t="s">
        <v>15727</v>
      </c>
      <c r="B6008" s="84" t="s">
        <v>731</v>
      </c>
      <c r="C6008" s="84">
        <v>2</v>
      </c>
      <c r="D6008" s="122">
        <v>0</v>
      </c>
      <c r="E6008" s="122">
        <v>0.74036268949424389</v>
      </c>
      <c r="F6008" s="84" t="s">
        <v>12099</v>
      </c>
      <c r="G6008" s="84" t="b">
        <v>0</v>
      </c>
      <c r="H6008" s="84" t="b">
        <v>0</v>
      </c>
      <c r="I6008" s="84" t="b">
        <v>0</v>
      </c>
      <c r="J6008" s="84" t="b">
        <v>0</v>
      </c>
      <c r="K6008" s="84" t="b">
        <v>0</v>
      </c>
      <c r="L6008" s="84" t="b">
        <v>0</v>
      </c>
    </row>
    <row r="6009" spans="1:12" x14ac:dyDescent="0.25">
      <c r="A6009" s="84" t="s">
        <v>731</v>
      </c>
      <c r="B6009" s="84" t="s">
        <v>819</v>
      </c>
      <c r="C6009" s="84">
        <v>2</v>
      </c>
      <c r="D6009" s="122">
        <v>0</v>
      </c>
      <c r="E6009" s="122">
        <v>0.74036268949424389</v>
      </c>
      <c r="F6009" s="84" t="s">
        <v>12099</v>
      </c>
      <c r="G6009" s="84" t="b">
        <v>0</v>
      </c>
      <c r="H6009" s="84" t="b">
        <v>0</v>
      </c>
      <c r="I6009" s="84" t="b">
        <v>0</v>
      </c>
      <c r="J6009" s="84" t="b">
        <v>0</v>
      </c>
      <c r="K6009" s="84" t="b">
        <v>0</v>
      </c>
      <c r="L6009" s="84" t="b">
        <v>0</v>
      </c>
    </row>
    <row r="6010" spans="1:12" x14ac:dyDescent="0.25">
      <c r="A6010" s="84" t="s">
        <v>819</v>
      </c>
      <c r="B6010" s="84" t="s">
        <v>15728</v>
      </c>
      <c r="C6010" s="84">
        <v>2</v>
      </c>
      <c r="D6010" s="122">
        <v>0</v>
      </c>
      <c r="E6010" s="122">
        <v>0.74036268949424389</v>
      </c>
      <c r="F6010" s="84" t="s">
        <v>12099</v>
      </c>
      <c r="G6010" s="84" t="b">
        <v>0</v>
      </c>
      <c r="H6010" s="84" t="b">
        <v>0</v>
      </c>
      <c r="I6010" s="84" t="b">
        <v>0</v>
      </c>
      <c r="J6010" s="84" t="b">
        <v>0</v>
      </c>
      <c r="K6010" s="84" t="b">
        <v>0</v>
      </c>
      <c r="L6010" s="84" t="b">
        <v>0</v>
      </c>
    </row>
    <row r="6011" spans="1:12" x14ac:dyDescent="0.25">
      <c r="A6011" s="84" t="s">
        <v>14288</v>
      </c>
      <c r="B6011" s="84" t="s">
        <v>15027</v>
      </c>
      <c r="C6011" s="84">
        <v>3</v>
      </c>
      <c r="D6011" s="122">
        <v>0</v>
      </c>
      <c r="E6011" s="122">
        <v>1.0142404391146103</v>
      </c>
      <c r="F6011" s="84" t="s">
        <v>12100</v>
      </c>
      <c r="G6011" s="84" t="b">
        <v>0</v>
      </c>
      <c r="H6011" s="84" t="b">
        <v>0</v>
      </c>
      <c r="I6011" s="84" t="b">
        <v>0</v>
      </c>
      <c r="J6011" s="84" t="b">
        <v>0</v>
      </c>
      <c r="K6011" s="84" t="b">
        <v>0</v>
      </c>
      <c r="L6011" s="84" t="b">
        <v>0</v>
      </c>
    </row>
    <row r="6012" spans="1:12" x14ac:dyDescent="0.25">
      <c r="A6012" s="84" t="s">
        <v>15734</v>
      </c>
      <c r="B6012" s="84" t="s">
        <v>15735</v>
      </c>
      <c r="C6012" s="84">
        <v>2</v>
      </c>
      <c r="D6012" s="122">
        <v>0</v>
      </c>
      <c r="E6012" s="122">
        <v>1.1903316981702916</v>
      </c>
      <c r="F6012" s="84" t="s">
        <v>12100</v>
      </c>
      <c r="G6012" s="84" t="b">
        <v>0</v>
      </c>
      <c r="H6012" s="84" t="b">
        <v>0</v>
      </c>
      <c r="I6012" s="84" t="b">
        <v>0</v>
      </c>
      <c r="J6012" s="84" t="b">
        <v>0</v>
      </c>
      <c r="K6012" s="84" t="b">
        <v>0</v>
      </c>
      <c r="L6012" s="84" t="b">
        <v>0</v>
      </c>
    </row>
    <row r="6013" spans="1:12" x14ac:dyDescent="0.25">
      <c r="A6013" s="84" t="s">
        <v>15735</v>
      </c>
      <c r="B6013" s="84" t="s">
        <v>15736</v>
      </c>
      <c r="C6013" s="84">
        <v>2</v>
      </c>
      <c r="D6013" s="122">
        <v>0</v>
      </c>
      <c r="E6013" s="122">
        <v>1.1903316981702916</v>
      </c>
      <c r="F6013" s="84" t="s">
        <v>12100</v>
      </c>
      <c r="G6013" s="84" t="b">
        <v>0</v>
      </c>
      <c r="H6013" s="84" t="b">
        <v>0</v>
      </c>
      <c r="I6013" s="84" t="b">
        <v>0</v>
      </c>
      <c r="J6013" s="84" t="b">
        <v>0</v>
      </c>
      <c r="K6013" s="84" t="b">
        <v>0</v>
      </c>
      <c r="L6013" s="84" t="b">
        <v>0</v>
      </c>
    </row>
    <row r="6014" spans="1:12" x14ac:dyDescent="0.25">
      <c r="A6014" s="84" t="s">
        <v>15736</v>
      </c>
      <c r="B6014" s="84" t="s">
        <v>14288</v>
      </c>
      <c r="C6014" s="84">
        <v>2</v>
      </c>
      <c r="D6014" s="122">
        <v>0</v>
      </c>
      <c r="E6014" s="122">
        <v>1.0142404391146103</v>
      </c>
      <c r="F6014" s="84" t="s">
        <v>12100</v>
      </c>
      <c r="G6014" s="84" t="b">
        <v>0</v>
      </c>
      <c r="H6014" s="84" t="b">
        <v>0</v>
      </c>
      <c r="I6014" s="84" t="b">
        <v>0</v>
      </c>
      <c r="J6014" s="84" t="b">
        <v>0</v>
      </c>
      <c r="K6014" s="84" t="b">
        <v>0</v>
      </c>
      <c r="L6014" s="84" t="b">
        <v>0</v>
      </c>
    </row>
    <row r="6015" spans="1:12" x14ac:dyDescent="0.25">
      <c r="A6015" s="84" t="s">
        <v>15027</v>
      </c>
      <c r="B6015" s="84" t="s">
        <v>15737</v>
      </c>
      <c r="C6015" s="84">
        <v>2</v>
      </c>
      <c r="D6015" s="122">
        <v>0</v>
      </c>
      <c r="E6015" s="122">
        <v>1.0142404391146103</v>
      </c>
      <c r="F6015" s="84" t="s">
        <v>12100</v>
      </c>
      <c r="G6015" s="84" t="b">
        <v>0</v>
      </c>
      <c r="H6015" s="84" t="b">
        <v>0</v>
      </c>
      <c r="I6015" s="84" t="b">
        <v>0</v>
      </c>
      <c r="J6015" s="84" t="b">
        <v>0</v>
      </c>
      <c r="K6015" s="84" t="b">
        <v>0</v>
      </c>
      <c r="L6015" s="84" t="b">
        <v>0</v>
      </c>
    </row>
    <row r="6016" spans="1:12" x14ac:dyDescent="0.25">
      <c r="A6016" s="84" t="s">
        <v>15737</v>
      </c>
      <c r="B6016" s="84" t="s">
        <v>855</v>
      </c>
      <c r="C6016" s="84">
        <v>2</v>
      </c>
      <c r="D6016" s="122">
        <v>0</v>
      </c>
      <c r="E6016" s="122">
        <v>1.1903316981702916</v>
      </c>
      <c r="F6016" s="84" t="s">
        <v>12100</v>
      </c>
      <c r="G6016" s="84" t="b">
        <v>0</v>
      </c>
      <c r="H6016" s="84" t="b">
        <v>0</v>
      </c>
      <c r="I6016" s="84" t="b">
        <v>0</v>
      </c>
      <c r="J6016" s="84" t="b">
        <v>0</v>
      </c>
      <c r="K6016" s="84" t="b">
        <v>0</v>
      </c>
      <c r="L6016" s="84" t="b">
        <v>0</v>
      </c>
    </row>
    <row r="6017" spans="1:12" x14ac:dyDescent="0.25">
      <c r="A6017" s="84" t="s">
        <v>855</v>
      </c>
      <c r="B6017" s="84" t="s">
        <v>15738</v>
      </c>
      <c r="C6017" s="84">
        <v>2</v>
      </c>
      <c r="D6017" s="122">
        <v>0</v>
      </c>
      <c r="E6017" s="122">
        <v>1.1903316981702916</v>
      </c>
      <c r="F6017" s="84" t="s">
        <v>12100</v>
      </c>
      <c r="G6017" s="84" t="b">
        <v>0</v>
      </c>
      <c r="H6017" s="84" t="b">
        <v>0</v>
      </c>
      <c r="I6017" s="84" t="b">
        <v>0</v>
      </c>
      <c r="J6017" s="84" t="b">
        <v>0</v>
      </c>
      <c r="K6017" s="84" t="b">
        <v>0</v>
      </c>
      <c r="L6017" s="84" t="b">
        <v>0</v>
      </c>
    </row>
    <row r="6018" spans="1:12" x14ac:dyDescent="0.25">
      <c r="A6018" s="84" t="s">
        <v>15738</v>
      </c>
      <c r="B6018" s="84" t="s">
        <v>814</v>
      </c>
      <c r="C6018" s="84">
        <v>2</v>
      </c>
      <c r="D6018" s="122">
        <v>0</v>
      </c>
      <c r="E6018" s="122">
        <v>1.1903316981702916</v>
      </c>
      <c r="F6018" s="84" t="s">
        <v>12100</v>
      </c>
      <c r="G6018" s="84" t="b">
        <v>0</v>
      </c>
      <c r="H6018" s="84" t="b">
        <v>0</v>
      </c>
      <c r="I6018" s="84" t="b">
        <v>0</v>
      </c>
      <c r="J6018" s="84" t="b">
        <v>0</v>
      </c>
      <c r="K6018" s="84" t="b">
        <v>0</v>
      </c>
      <c r="L6018" s="84" t="b">
        <v>0</v>
      </c>
    </row>
    <row r="6019" spans="1:12" x14ac:dyDescent="0.25">
      <c r="A6019" s="84" t="s">
        <v>814</v>
      </c>
      <c r="B6019" s="84" t="s">
        <v>15739</v>
      </c>
      <c r="C6019" s="84">
        <v>2</v>
      </c>
      <c r="D6019" s="122">
        <v>0</v>
      </c>
      <c r="E6019" s="122">
        <v>1.1903316981702916</v>
      </c>
      <c r="F6019" s="84" t="s">
        <v>12100</v>
      </c>
      <c r="G6019" s="84" t="b">
        <v>0</v>
      </c>
      <c r="H6019" s="84" t="b">
        <v>0</v>
      </c>
      <c r="I6019" s="84" t="b">
        <v>0</v>
      </c>
      <c r="J6019" s="84" t="b">
        <v>0</v>
      </c>
      <c r="K6019" s="84" t="b">
        <v>0</v>
      </c>
      <c r="L6019" s="84" t="b">
        <v>0</v>
      </c>
    </row>
    <row r="6020" spans="1:12" x14ac:dyDescent="0.25">
      <c r="A6020" s="84" t="s">
        <v>15739</v>
      </c>
      <c r="B6020" s="84" t="s">
        <v>15740</v>
      </c>
      <c r="C6020" s="84">
        <v>2</v>
      </c>
      <c r="D6020" s="122">
        <v>0</v>
      </c>
      <c r="E6020" s="122">
        <v>1.1903316981702916</v>
      </c>
      <c r="F6020" s="84" t="s">
        <v>12100</v>
      </c>
      <c r="G6020" s="84" t="b">
        <v>0</v>
      </c>
      <c r="H6020" s="84" t="b">
        <v>0</v>
      </c>
      <c r="I6020" s="84" t="b">
        <v>0</v>
      </c>
      <c r="J6020" s="84" t="b">
        <v>0</v>
      </c>
      <c r="K6020" s="84" t="b">
        <v>0</v>
      </c>
      <c r="L6020" s="84" t="b">
        <v>0</v>
      </c>
    </row>
    <row r="6021" spans="1:12" x14ac:dyDescent="0.25">
      <c r="A6021" s="84" t="s">
        <v>12350</v>
      </c>
      <c r="B6021" s="84" t="s">
        <v>12369</v>
      </c>
      <c r="C6021" s="84">
        <v>2</v>
      </c>
      <c r="D6021" s="122">
        <v>1.3264666955734587E-2</v>
      </c>
      <c r="E6021" s="122">
        <v>1.2632414347745815</v>
      </c>
      <c r="F6021" s="84" t="s">
        <v>12102</v>
      </c>
      <c r="G6021" s="84" t="b">
        <v>0</v>
      </c>
      <c r="H6021" s="84" t="b">
        <v>0</v>
      </c>
      <c r="I6021" s="84" t="b">
        <v>0</v>
      </c>
      <c r="J6021" s="84" t="b">
        <v>0</v>
      </c>
      <c r="K6021" s="84" t="b">
        <v>0</v>
      </c>
      <c r="L6021" s="84" t="b">
        <v>0</v>
      </c>
    </row>
    <row r="6022" spans="1:12" x14ac:dyDescent="0.25">
      <c r="A6022" s="84" t="s">
        <v>733</v>
      </c>
      <c r="B6022" s="84" t="s">
        <v>15079</v>
      </c>
      <c r="C6022" s="84">
        <v>2</v>
      </c>
      <c r="D6022" s="122">
        <v>1.7609125905568124E-2</v>
      </c>
      <c r="E6022" s="122">
        <v>0.62838893005031149</v>
      </c>
      <c r="F6022" s="84" t="s">
        <v>12103</v>
      </c>
      <c r="G6022" s="84" t="b">
        <v>0</v>
      </c>
      <c r="H6022" s="84" t="b">
        <v>0</v>
      </c>
      <c r="I6022" s="84" t="b">
        <v>0</v>
      </c>
      <c r="J6022" s="84" t="b">
        <v>0</v>
      </c>
      <c r="K6022" s="84" t="b">
        <v>0</v>
      </c>
      <c r="L6022" s="84" t="b">
        <v>0</v>
      </c>
    </row>
    <row r="6023" spans="1:12" x14ac:dyDescent="0.25">
      <c r="A6023" s="84" t="s">
        <v>15079</v>
      </c>
      <c r="B6023" s="84" t="s">
        <v>14841</v>
      </c>
      <c r="C6023" s="84">
        <v>2</v>
      </c>
      <c r="D6023" s="122">
        <v>1.7609125905568124E-2</v>
      </c>
      <c r="E6023" s="122">
        <v>0.92941892571429274</v>
      </c>
      <c r="F6023" s="84" t="s">
        <v>12103</v>
      </c>
      <c r="G6023" s="84" t="b">
        <v>0</v>
      </c>
      <c r="H6023" s="84" t="b">
        <v>0</v>
      </c>
      <c r="I6023" s="84" t="b">
        <v>0</v>
      </c>
      <c r="J6023" s="84" t="b">
        <v>0</v>
      </c>
      <c r="K6023" s="84" t="b">
        <v>0</v>
      </c>
      <c r="L6023" s="84" t="b">
        <v>0</v>
      </c>
    </row>
    <row r="6024" spans="1:12" x14ac:dyDescent="0.25">
      <c r="A6024" s="84" t="s">
        <v>14841</v>
      </c>
      <c r="B6024" s="84" t="s">
        <v>731</v>
      </c>
      <c r="C6024" s="84">
        <v>2</v>
      </c>
      <c r="D6024" s="122">
        <v>1.7609125905568124E-2</v>
      </c>
      <c r="E6024" s="122">
        <v>0.75332766665861139</v>
      </c>
      <c r="F6024" s="84" t="s">
        <v>12103</v>
      </c>
      <c r="G6024" s="84" t="b">
        <v>0</v>
      </c>
      <c r="H6024" s="84" t="b">
        <v>0</v>
      </c>
      <c r="I6024" s="84" t="b">
        <v>0</v>
      </c>
      <c r="J6024" s="84" t="b">
        <v>0</v>
      </c>
      <c r="K6024" s="84" t="b">
        <v>0</v>
      </c>
      <c r="L6024" s="84" t="b">
        <v>0</v>
      </c>
    </row>
    <row r="6025" spans="1:12" x14ac:dyDescent="0.25">
      <c r="A6025" s="84" t="s">
        <v>731</v>
      </c>
      <c r="B6025" s="84" t="s">
        <v>14842</v>
      </c>
      <c r="C6025" s="84">
        <v>2</v>
      </c>
      <c r="D6025" s="122">
        <v>1.7609125905568124E-2</v>
      </c>
      <c r="E6025" s="122">
        <v>0.75332766665861139</v>
      </c>
      <c r="F6025" s="84" t="s">
        <v>12103</v>
      </c>
      <c r="G6025" s="84" t="b">
        <v>0</v>
      </c>
      <c r="H6025" s="84" t="b">
        <v>0</v>
      </c>
      <c r="I6025" s="84" t="b">
        <v>0</v>
      </c>
      <c r="J6025" s="84" t="b">
        <v>0</v>
      </c>
      <c r="K6025" s="84" t="b">
        <v>0</v>
      </c>
      <c r="L6025" s="84" t="b">
        <v>0</v>
      </c>
    </row>
    <row r="6026" spans="1:12" x14ac:dyDescent="0.25">
      <c r="A6026" s="84" t="s">
        <v>14842</v>
      </c>
      <c r="B6026" s="84" t="s">
        <v>15080</v>
      </c>
      <c r="C6026" s="84">
        <v>2</v>
      </c>
      <c r="D6026" s="122">
        <v>1.7609125905568124E-2</v>
      </c>
      <c r="E6026" s="122">
        <v>0.92941892571429274</v>
      </c>
      <c r="F6026" s="84" t="s">
        <v>12103</v>
      </c>
      <c r="G6026" s="84" t="b">
        <v>0</v>
      </c>
      <c r="H6026" s="84" t="b">
        <v>0</v>
      </c>
      <c r="I6026" s="84" t="b">
        <v>0</v>
      </c>
      <c r="J6026" s="84" t="b">
        <v>0</v>
      </c>
      <c r="K6026" s="84" t="b">
        <v>0</v>
      </c>
      <c r="L6026" s="84" t="b">
        <v>0</v>
      </c>
    </row>
    <row r="6027" spans="1:12" x14ac:dyDescent="0.25">
      <c r="A6027" s="84" t="s">
        <v>683</v>
      </c>
      <c r="B6027" s="84" t="s">
        <v>754</v>
      </c>
      <c r="C6027" s="84">
        <v>3</v>
      </c>
      <c r="D6027" s="122">
        <v>9.9335261022249124E-3</v>
      </c>
      <c r="E6027" s="122">
        <v>0.96848294855393502</v>
      </c>
      <c r="F6027" s="84" t="s">
        <v>12104</v>
      </c>
      <c r="G6027" s="84" t="b">
        <v>0</v>
      </c>
      <c r="H6027" s="84" t="b">
        <v>0</v>
      </c>
      <c r="I6027" s="84" t="b">
        <v>0</v>
      </c>
      <c r="J6027" s="84" t="b">
        <v>0</v>
      </c>
      <c r="K6027" s="84" t="b">
        <v>0</v>
      </c>
      <c r="L6027" s="84" t="b">
        <v>0</v>
      </c>
    </row>
    <row r="6028" spans="1:12" x14ac:dyDescent="0.25">
      <c r="A6028" s="84" t="s">
        <v>731</v>
      </c>
      <c r="B6028" s="84" t="s">
        <v>12260</v>
      </c>
      <c r="C6028" s="84">
        <v>3</v>
      </c>
      <c r="D6028" s="122">
        <v>9.9335261022249124E-3</v>
      </c>
      <c r="E6028" s="122">
        <v>1.1903316981702914</v>
      </c>
      <c r="F6028" s="84" t="s">
        <v>12104</v>
      </c>
      <c r="G6028" s="84" t="b">
        <v>0</v>
      </c>
      <c r="H6028" s="84" t="b">
        <v>0</v>
      </c>
      <c r="I6028" s="84" t="b">
        <v>0</v>
      </c>
      <c r="J6028" s="84" t="b">
        <v>0</v>
      </c>
      <c r="K6028" s="84" t="b">
        <v>0</v>
      </c>
      <c r="L6028" s="84" t="b">
        <v>0</v>
      </c>
    </row>
    <row r="6029" spans="1:12" x14ac:dyDescent="0.25">
      <c r="A6029" s="84" t="s">
        <v>754</v>
      </c>
      <c r="B6029" s="84" t="s">
        <v>731</v>
      </c>
      <c r="C6029" s="84">
        <v>2</v>
      </c>
      <c r="D6029" s="122">
        <v>1.1878806229016048E-2</v>
      </c>
      <c r="E6029" s="122">
        <v>0.5882717068423291</v>
      </c>
      <c r="F6029" s="84" t="s">
        <v>12104</v>
      </c>
      <c r="G6029" s="84" t="b">
        <v>0</v>
      </c>
      <c r="H6029" s="84" t="b">
        <v>0</v>
      </c>
      <c r="I6029" s="84" t="b">
        <v>0</v>
      </c>
      <c r="J6029" s="84" t="b">
        <v>0</v>
      </c>
      <c r="K6029" s="84" t="b">
        <v>0</v>
      </c>
      <c r="L6029" s="84" t="b">
        <v>0</v>
      </c>
    </row>
    <row r="6030" spans="1:12" x14ac:dyDescent="0.25">
      <c r="A6030" s="84" t="s">
        <v>754</v>
      </c>
      <c r="B6030" s="84" t="s">
        <v>14651</v>
      </c>
      <c r="C6030" s="84">
        <v>2</v>
      </c>
      <c r="D6030" s="122">
        <v>1.1878806229016048E-2</v>
      </c>
      <c r="E6030" s="122">
        <v>0.88930170250631035</v>
      </c>
      <c r="F6030" s="84" t="s">
        <v>12104</v>
      </c>
      <c r="G6030" s="84" t="b">
        <v>0</v>
      </c>
      <c r="H6030" s="84" t="b">
        <v>0</v>
      </c>
      <c r="I6030" s="84" t="b">
        <v>0</v>
      </c>
      <c r="J6030" s="84" t="b">
        <v>1</v>
      </c>
      <c r="K6030" s="84" t="b">
        <v>0</v>
      </c>
      <c r="L6030" s="84" t="b">
        <v>0</v>
      </c>
    </row>
    <row r="6031" spans="1:12" x14ac:dyDescent="0.25">
      <c r="A6031" s="84" t="s">
        <v>14651</v>
      </c>
      <c r="B6031" s="84" t="s">
        <v>12355</v>
      </c>
      <c r="C6031" s="84">
        <v>2</v>
      </c>
      <c r="D6031" s="122">
        <v>1.1878806229016048E-2</v>
      </c>
      <c r="E6031" s="122">
        <v>1.4913616938342726</v>
      </c>
      <c r="F6031" s="84" t="s">
        <v>12104</v>
      </c>
      <c r="G6031" s="84" t="b">
        <v>1</v>
      </c>
      <c r="H6031" s="84" t="b">
        <v>0</v>
      </c>
      <c r="I6031" s="84" t="b">
        <v>0</v>
      </c>
      <c r="J6031" s="84" t="b">
        <v>0</v>
      </c>
      <c r="K6031" s="84" t="b">
        <v>0</v>
      </c>
      <c r="L6031" s="84" t="b">
        <v>0</v>
      </c>
    </row>
    <row r="6032" spans="1:12" x14ac:dyDescent="0.25">
      <c r="A6032" s="84" t="s">
        <v>12355</v>
      </c>
      <c r="B6032" s="84" t="s">
        <v>14485</v>
      </c>
      <c r="C6032" s="84">
        <v>2</v>
      </c>
      <c r="D6032" s="122">
        <v>1.1878806229016048E-2</v>
      </c>
      <c r="E6032" s="122">
        <v>1.4913616938342726</v>
      </c>
      <c r="F6032" s="84" t="s">
        <v>12104</v>
      </c>
      <c r="G6032" s="84" t="b">
        <v>0</v>
      </c>
      <c r="H6032" s="84" t="b">
        <v>0</v>
      </c>
      <c r="I6032" s="84" t="b">
        <v>0</v>
      </c>
      <c r="J6032" s="84" t="b">
        <v>0</v>
      </c>
      <c r="K6032" s="84" t="b">
        <v>0</v>
      </c>
      <c r="L6032" s="84" t="b">
        <v>0</v>
      </c>
    </row>
    <row r="6033" spans="1:12" x14ac:dyDescent="0.25">
      <c r="A6033" s="84" t="s">
        <v>14485</v>
      </c>
      <c r="B6033" s="84" t="s">
        <v>14401</v>
      </c>
      <c r="C6033" s="84">
        <v>2</v>
      </c>
      <c r="D6033" s="122">
        <v>1.1878806229016048E-2</v>
      </c>
      <c r="E6033" s="122">
        <v>1.4913616938342726</v>
      </c>
      <c r="F6033" s="84" t="s">
        <v>12104</v>
      </c>
      <c r="G6033" s="84" t="b">
        <v>0</v>
      </c>
      <c r="H6033" s="84" t="b">
        <v>0</v>
      </c>
      <c r="I6033" s="84" t="b">
        <v>0</v>
      </c>
      <c r="J6033" s="84" t="b">
        <v>1</v>
      </c>
      <c r="K6033" s="84" t="b">
        <v>0</v>
      </c>
      <c r="L6033" s="84" t="b">
        <v>0</v>
      </c>
    </row>
    <row r="6034" spans="1:12" x14ac:dyDescent="0.25">
      <c r="A6034" s="84" t="s">
        <v>14401</v>
      </c>
      <c r="B6034" s="84" t="s">
        <v>14292</v>
      </c>
      <c r="C6034" s="84">
        <v>2</v>
      </c>
      <c r="D6034" s="122">
        <v>1.1878806229016048E-2</v>
      </c>
      <c r="E6034" s="122">
        <v>1.4913616938342726</v>
      </c>
      <c r="F6034" s="84" t="s">
        <v>12104</v>
      </c>
      <c r="G6034" s="84" t="b">
        <v>1</v>
      </c>
      <c r="H6034" s="84" t="b">
        <v>0</v>
      </c>
      <c r="I6034" s="84" t="b">
        <v>0</v>
      </c>
      <c r="J6034" s="84" t="b">
        <v>0</v>
      </c>
      <c r="K6034" s="84" t="b">
        <v>0</v>
      </c>
      <c r="L6034" s="84" t="b">
        <v>0</v>
      </c>
    </row>
    <row r="6035" spans="1:12" x14ac:dyDescent="0.25">
      <c r="A6035" s="84" t="s">
        <v>14292</v>
      </c>
      <c r="B6035" s="84" t="s">
        <v>14331</v>
      </c>
      <c r="C6035" s="84">
        <v>2</v>
      </c>
      <c r="D6035" s="122">
        <v>1.1878806229016048E-2</v>
      </c>
      <c r="E6035" s="122">
        <v>1.4913616938342726</v>
      </c>
      <c r="F6035" s="84" t="s">
        <v>12104</v>
      </c>
      <c r="G6035" s="84" t="b">
        <v>0</v>
      </c>
      <c r="H6035" s="84" t="b">
        <v>0</v>
      </c>
      <c r="I6035" s="84" t="b">
        <v>0</v>
      </c>
      <c r="J6035" s="84" t="b">
        <v>0</v>
      </c>
      <c r="K6035" s="84" t="b">
        <v>0</v>
      </c>
      <c r="L6035" s="84" t="b">
        <v>0</v>
      </c>
    </row>
    <row r="6036" spans="1:12" x14ac:dyDescent="0.25">
      <c r="A6036" s="84" t="s">
        <v>14331</v>
      </c>
      <c r="B6036" s="84" t="s">
        <v>2788</v>
      </c>
      <c r="C6036" s="84">
        <v>2</v>
      </c>
      <c r="D6036" s="122">
        <v>1.1878806229016048E-2</v>
      </c>
      <c r="E6036" s="122">
        <v>1.4913616938342726</v>
      </c>
      <c r="F6036" s="84" t="s">
        <v>12104</v>
      </c>
      <c r="G6036" s="84" t="b">
        <v>0</v>
      </c>
      <c r="H6036" s="84" t="b">
        <v>0</v>
      </c>
      <c r="I6036" s="84" t="b">
        <v>0</v>
      </c>
      <c r="J6036" s="84" t="b">
        <v>0</v>
      </c>
      <c r="K6036" s="84" t="b">
        <v>0</v>
      </c>
      <c r="L6036" s="84" t="b">
        <v>0</v>
      </c>
    </row>
    <row r="6037" spans="1:12" x14ac:dyDescent="0.25">
      <c r="A6037" s="84" t="s">
        <v>14560</v>
      </c>
      <c r="B6037" s="84" t="s">
        <v>15114</v>
      </c>
      <c r="C6037" s="84">
        <v>2</v>
      </c>
      <c r="D6037" s="122">
        <v>0</v>
      </c>
      <c r="E6037" s="122">
        <v>1.146128035678238</v>
      </c>
      <c r="F6037" s="84" t="s">
        <v>12105</v>
      </c>
      <c r="G6037" s="84" t="b">
        <v>0</v>
      </c>
      <c r="H6037" s="84" t="b">
        <v>0</v>
      </c>
      <c r="I6037" s="84" t="b">
        <v>0</v>
      </c>
      <c r="J6037" s="84" t="b">
        <v>0</v>
      </c>
      <c r="K6037" s="84" t="b">
        <v>0</v>
      </c>
      <c r="L6037" s="84" t="b">
        <v>0</v>
      </c>
    </row>
    <row r="6038" spans="1:12" x14ac:dyDescent="0.25">
      <c r="A6038" s="84" t="s">
        <v>15114</v>
      </c>
      <c r="B6038" s="84" t="s">
        <v>15115</v>
      </c>
      <c r="C6038" s="84">
        <v>2</v>
      </c>
      <c r="D6038" s="122">
        <v>0</v>
      </c>
      <c r="E6038" s="122">
        <v>1.146128035678238</v>
      </c>
      <c r="F6038" s="84" t="s">
        <v>12105</v>
      </c>
      <c r="G6038" s="84" t="b">
        <v>0</v>
      </c>
      <c r="H6038" s="84" t="b">
        <v>0</v>
      </c>
      <c r="I6038" s="84" t="b">
        <v>0</v>
      </c>
      <c r="J6038" s="84" t="b">
        <v>0</v>
      </c>
      <c r="K6038" s="84" t="b">
        <v>0</v>
      </c>
      <c r="L6038" s="84" t="b">
        <v>0</v>
      </c>
    </row>
    <row r="6039" spans="1:12" x14ac:dyDescent="0.25">
      <c r="A6039" s="84" t="s">
        <v>15115</v>
      </c>
      <c r="B6039" s="84" t="s">
        <v>15116</v>
      </c>
      <c r="C6039" s="84">
        <v>2</v>
      </c>
      <c r="D6039" s="122">
        <v>0</v>
      </c>
      <c r="E6039" s="122">
        <v>1.146128035678238</v>
      </c>
      <c r="F6039" s="84" t="s">
        <v>12105</v>
      </c>
      <c r="G6039" s="84" t="b">
        <v>0</v>
      </c>
      <c r="H6039" s="84" t="b">
        <v>0</v>
      </c>
      <c r="I6039" s="84" t="b">
        <v>0</v>
      </c>
      <c r="J6039" s="84" t="b">
        <v>0</v>
      </c>
      <c r="K6039" s="84" t="b">
        <v>0</v>
      </c>
      <c r="L6039" s="84" t="b">
        <v>0</v>
      </c>
    </row>
    <row r="6040" spans="1:12" x14ac:dyDescent="0.25">
      <c r="A6040" s="84" t="s">
        <v>15116</v>
      </c>
      <c r="B6040" s="84" t="s">
        <v>14659</v>
      </c>
      <c r="C6040" s="84">
        <v>2</v>
      </c>
      <c r="D6040" s="122">
        <v>0</v>
      </c>
      <c r="E6040" s="122">
        <v>1.146128035678238</v>
      </c>
      <c r="F6040" s="84" t="s">
        <v>12105</v>
      </c>
      <c r="G6040" s="84" t="b">
        <v>0</v>
      </c>
      <c r="H6040" s="84" t="b">
        <v>0</v>
      </c>
      <c r="I6040" s="84" t="b">
        <v>0</v>
      </c>
      <c r="J6040" s="84" t="b">
        <v>0</v>
      </c>
      <c r="K6040" s="84" t="b">
        <v>0</v>
      </c>
      <c r="L6040" s="84" t="b">
        <v>0</v>
      </c>
    </row>
    <row r="6041" spans="1:12" x14ac:dyDescent="0.25">
      <c r="A6041" s="84" t="s">
        <v>14659</v>
      </c>
      <c r="B6041" s="84" t="s">
        <v>15117</v>
      </c>
      <c r="C6041" s="84">
        <v>2</v>
      </c>
      <c r="D6041" s="122">
        <v>0</v>
      </c>
      <c r="E6041" s="122">
        <v>1.146128035678238</v>
      </c>
      <c r="F6041" s="84" t="s">
        <v>12105</v>
      </c>
      <c r="G6041" s="84" t="b">
        <v>0</v>
      </c>
      <c r="H6041" s="84" t="b">
        <v>0</v>
      </c>
      <c r="I6041" s="84" t="b">
        <v>0</v>
      </c>
      <c r="J6041" s="84" t="b">
        <v>0</v>
      </c>
      <c r="K6041" s="84" t="b">
        <v>0</v>
      </c>
      <c r="L6041" s="84" t="b">
        <v>0</v>
      </c>
    </row>
    <row r="6042" spans="1:12" x14ac:dyDescent="0.25">
      <c r="A6042" s="84" t="s">
        <v>15117</v>
      </c>
      <c r="B6042" s="84" t="s">
        <v>15118</v>
      </c>
      <c r="C6042" s="84">
        <v>2</v>
      </c>
      <c r="D6042" s="122">
        <v>0</v>
      </c>
      <c r="E6042" s="122">
        <v>1.146128035678238</v>
      </c>
      <c r="F6042" s="84" t="s">
        <v>12105</v>
      </c>
      <c r="G6042" s="84" t="b">
        <v>0</v>
      </c>
      <c r="H6042" s="84" t="b">
        <v>0</v>
      </c>
      <c r="I6042" s="84" t="b">
        <v>0</v>
      </c>
      <c r="J6042" s="84" t="b">
        <v>0</v>
      </c>
      <c r="K6042" s="84" t="b">
        <v>0</v>
      </c>
      <c r="L6042" s="84" t="b">
        <v>0</v>
      </c>
    </row>
    <row r="6043" spans="1:12" x14ac:dyDescent="0.25">
      <c r="A6043" s="84" t="s">
        <v>15118</v>
      </c>
      <c r="B6043" s="84" t="s">
        <v>14853</v>
      </c>
      <c r="C6043" s="84">
        <v>2</v>
      </c>
      <c r="D6043" s="122">
        <v>0</v>
      </c>
      <c r="E6043" s="122">
        <v>1.146128035678238</v>
      </c>
      <c r="F6043" s="84" t="s">
        <v>12105</v>
      </c>
      <c r="G6043" s="84" t="b">
        <v>0</v>
      </c>
      <c r="H6043" s="84" t="b">
        <v>0</v>
      </c>
      <c r="I6043" s="84" t="b">
        <v>0</v>
      </c>
      <c r="J6043" s="84" t="b">
        <v>0</v>
      </c>
      <c r="K6043" s="84" t="b">
        <v>0</v>
      </c>
      <c r="L6043" s="84" t="b">
        <v>0</v>
      </c>
    </row>
    <row r="6044" spans="1:12" x14ac:dyDescent="0.25">
      <c r="A6044" s="84" t="s">
        <v>14853</v>
      </c>
      <c r="B6044" s="84" t="s">
        <v>15119</v>
      </c>
      <c r="C6044" s="84">
        <v>2</v>
      </c>
      <c r="D6044" s="122">
        <v>0</v>
      </c>
      <c r="E6044" s="122">
        <v>1.146128035678238</v>
      </c>
      <c r="F6044" s="84" t="s">
        <v>12105</v>
      </c>
      <c r="G6044" s="84" t="b">
        <v>0</v>
      </c>
      <c r="H6044" s="84" t="b">
        <v>0</v>
      </c>
      <c r="I6044" s="84" t="b">
        <v>0</v>
      </c>
      <c r="J6044" s="84" t="b">
        <v>0</v>
      </c>
      <c r="K6044" s="84" t="b">
        <v>0</v>
      </c>
      <c r="L6044" s="84" t="b">
        <v>0</v>
      </c>
    </row>
    <row r="6045" spans="1:12" x14ac:dyDescent="0.25">
      <c r="A6045" s="84" t="s">
        <v>15119</v>
      </c>
      <c r="B6045" s="84" t="s">
        <v>15120</v>
      </c>
      <c r="C6045" s="84">
        <v>2</v>
      </c>
      <c r="D6045" s="122">
        <v>0</v>
      </c>
      <c r="E6045" s="122">
        <v>1.146128035678238</v>
      </c>
      <c r="F6045" s="84" t="s">
        <v>12105</v>
      </c>
      <c r="G6045" s="84" t="b">
        <v>0</v>
      </c>
      <c r="H6045" s="84" t="b">
        <v>0</v>
      </c>
      <c r="I6045" s="84" t="b">
        <v>0</v>
      </c>
      <c r="J6045" s="84" t="b">
        <v>0</v>
      </c>
      <c r="K6045" s="84" t="b">
        <v>0</v>
      </c>
      <c r="L6045" s="84" t="b">
        <v>0</v>
      </c>
    </row>
    <row r="6046" spans="1:12" x14ac:dyDescent="0.25">
      <c r="A6046" s="84" t="s">
        <v>15120</v>
      </c>
      <c r="B6046" s="84" t="s">
        <v>14337</v>
      </c>
      <c r="C6046" s="84">
        <v>2</v>
      </c>
      <c r="D6046" s="122">
        <v>0</v>
      </c>
      <c r="E6046" s="122">
        <v>1.146128035678238</v>
      </c>
      <c r="F6046" s="84" t="s">
        <v>12105</v>
      </c>
      <c r="G6046" s="84" t="b">
        <v>0</v>
      </c>
      <c r="H6046" s="84" t="b">
        <v>0</v>
      </c>
      <c r="I6046" s="84" t="b">
        <v>0</v>
      </c>
      <c r="J6046" s="84" t="b">
        <v>0</v>
      </c>
      <c r="K6046" s="84" t="b">
        <v>0</v>
      </c>
      <c r="L6046" s="84" t="b">
        <v>0</v>
      </c>
    </row>
    <row r="6047" spans="1:12" x14ac:dyDescent="0.25">
      <c r="A6047" s="84" t="s">
        <v>14337</v>
      </c>
      <c r="B6047" s="84" t="s">
        <v>14434</v>
      </c>
      <c r="C6047" s="84">
        <v>2</v>
      </c>
      <c r="D6047" s="122">
        <v>0</v>
      </c>
      <c r="E6047" s="122">
        <v>1.146128035678238</v>
      </c>
      <c r="F6047" s="84" t="s">
        <v>12105</v>
      </c>
      <c r="G6047" s="84" t="b">
        <v>0</v>
      </c>
      <c r="H6047" s="84" t="b">
        <v>0</v>
      </c>
      <c r="I6047" s="84" t="b">
        <v>0</v>
      </c>
      <c r="J6047" s="84" t="b">
        <v>0</v>
      </c>
      <c r="K6047" s="84" t="b">
        <v>0</v>
      </c>
      <c r="L6047" s="84" t="b">
        <v>0</v>
      </c>
    </row>
    <row r="6048" spans="1:12" x14ac:dyDescent="0.25">
      <c r="A6048" s="84" t="s">
        <v>14237</v>
      </c>
      <c r="B6048" s="84" t="s">
        <v>14247</v>
      </c>
      <c r="C6048" s="84">
        <v>2</v>
      </c>
      <c r="D6048" s="122">
        <v>0</v>
      </c>
      <c r="E6048" s="122">
        <v>1.1303337684950061</v>
      </c>
      <c r="F6048" s="84" t="s">
        <v>12108</v>
      </c>
      <c r="G6048" s="84" t="b">
        <v>0</v>
      </c>
      <c r="H6048" s="84" t="b">
        <v>0</v>
      </c>
      <c r="I6048" s="84" t="b">
        <v>0</v>
      </c>
      <c r="J6048" s="84" t="b">
        <v>1</v>
      </c>
      <c r="K6048" s="84" t="b">
        <v>0</v>
      </c>
      <c r="L6048" s="84" t="b">
        <v>0</v>
      </c>
    </row>
    <row r="6049" spans="1:12" x14ac:dyDescent="0.25">
      <c r="A6049" s="84" t="s">
        <v>14247</v>
      </c>
      <c r="B6049" s="84" t="s">
        <v>14202</v>
      </c>
      <c r="C6049" s="84">
        <v>2</v>
      </c>
      <c r="D6049" s="122">
        <v>0</v>
      </c>
      <c r="E6049" s="122">
        <v>1.1303337684950061</v>
      </c>
      <c r="F6049" s="84" t="s">
        <v>12108</v>
      </c>
      <c r="G6049" s="84" t="b">
        <v>1</v>
      </c>
      <c r="H6049" s="84" t="b">
        <v>0</v>
      </c>
      <c r="I6049" s="84" t="b">
        <v>0</v>
      </c>
      <c r="J6049" s="84" t="b">
        <v>0</v>
      </c>
      <c r="K6049" s="84" t="b">
        <v>0</v>
      </c>
      <c r="L6049" s="84" t="b">
        <v>0</v>
      </c>
    </row>
    <row r="6050" spans="1:12" x14ac:dyDescent="0.25">
      <c r="A6050" s="84" t="s">
        <v>14202</v>
      </c>
      <c r="B6050" s="84" t="s">
        <v>14589</v>
      </c>
      <c r="C6050" s="84">
        <v>2</v>
      </c>
      <c r="D6050" s="122">
        <v>0</v>
      </c>
      <c r="E6050" s="122">
        <v>1.1303337684950061</v>
      </c>
      <c r="F6050" s="84" t="s">
        <v>12108</v>
      </c>
      <c r="G6050" s="84" t="b">
        <v>0</v>
      </c>
      <c r="H6050" s="84" t="b">
        <v>0</v>
      </c>
      <c r="I6050" s="84" t="b">
        <v>0</v>
      </c>
      <c r="J6050" s="84" t="b">
        <v>0</v>
      </c>
      <c r="K6050" s="84" t="b">
        <v>0</v>
      </c>
      <c r="L6050" s="84" t="b">
        <v>0</v>
      </c>
    </row>
    <row r="6051" spans="1:12" x14ac:dyDescent="0.25">
      <c r="A6051" s="84" t="s">
        <v>14589</v>
      </c>
      <c r="B6051" s="84" t="s">
        <v>12350</v>
      </c>
      <c r="C6051" s="84">
        <v>2</v>
      </c>
      <c r="D6051" s="122">
        <v>0</v>
      </c>
      <c r="E6051" s="122">
        <v>1.1303337684950061</v>
      </c>
      <c r="F6051" s="84" t="s">
        <v>12108</v>
      </c>
      <c r="G6051" s="84" t="b">
        <v>0</v>
      </c>
      <c r="H6051" s="84" t="b">
        <v>0</v>
      </c>
      <c r="I6051" s="84" t="b">
        <v>0</v>
      </c>
      <c r="J6051" s="84" t="b">
        <v>0</v>
      </c>
      <c r="K6051" s="84" t="b">
        <v>0</v>
      </c>
      <c r="L6051" s="84" t="b">
        <v>0</v>
      </c>
    </row>
    <row r="6052" spans="1:12" x14ac:dyDescent="0.25">
      <c r="A6052" s="84" t="s">
        <v>12350</v>
      </c>
      <c r="B6052" s="84" t="s">
        <v>12369</v>
      </c>
      <c r="C6052" s="84">
        <v>2</v>
      </c>
      <c r="D6052" s="122">
        <v>0</v>
      </c>
      <c r="E6052" s="122">
        <v>1.1303337684950061</v>
      </c>
      <c r="F6052" s="84" t="s">
        <v>12108</v>
      </c>
      <c r="G6052" s="84" t="b">
        <v>0</v>
      </c>
      <c r="H6052" s="84" t="b">
        <v>0</v>
      </c>
      <c r="I6052" s="84" t="b">
        <v>0</v>
      </c>
      <c r="J6052" s="84" t="b">
        <v>0</v>
      </c>
      <c r="K6052" s="84" t="b">
        <v>0</v>
      </c>
      <c r="L6052" s="84" t="b">
        <v>0</v>
      </c>
    </row>
    <row r="6053" spans="1:12" x14ac:dyDescent="0.25">
      <c r="A6053" s="84" t="s">
        <v>12369</v>
      </c>
      <c r="B6053" s="84" t="s">
        <v>15210</v>
      </c>
      <c r="C6053" s="84">
        <v>2</v>
      </c>
      <c r="D6053" s="122">
        <v>0</v>
      </c>
      <c r="E6053" s="122">
        <v>1.1303337684950061</v>
      </c>
      <c r="F6053" s="84" t="s">
        <v>12108</v>
      </c>
      <c r="G6053" s="84" t="b">
        <v>0</v>
      </c>
      <c r="H6053" s="84" t="b">
        <v>0</v>
      </c>
      <c r="I6053" s="84" t="b">
        <v>0</v>
      </c>
      <c r="J6053" s="84" t="b">
        <v>0</v>
      </c>
      <c r="K6053" s="84" t="b">
        <v>1</v>
      </c>
      <c r="L6053" s="84" t="b">
        <v>0</v>
      </c>
    </row>
    <row r="6054" spans="1:12" x14ac:dyDescent="0.25">
      <c r="A6054" s="84" t="s">
        <v>15210</v>
      </c>
      <c r="B6054" s="84" t="s">
        <v>2679</v>
      </c>
      <c r="C6054" s="84">
        <v>2</v>
      </c>
      <c r="D6054" s="122">
        <v>0</v>
      </c>
      <c r="E6054" s="122">
        <v>1.1303337684950061</v>
      </c>
      <c r="F6054" s="84" t="s">
        <v>12108</v>
      </c>
      <c r="G6054" s="84" t="b">
        <v>0</v>
      </c>
      <c r="H6054" s="84" t="b">
        <v>1</v>
      </c>
      <c r="I6054" s="84" t="b">
        <v>0</v>
      </c>
      <c r="J6054" s="84" t="b">
        <v>0</v>
      </c>
      <c r="K6054" s="84" t="b">
        <v>0</v>
      </c>
      <c r="L6054" s="84" t="b">
        <v>0</v>
      </c>
    </row>
    <row r="6055" spans="1:12" x14ac:dyDescent="0.25">
      <c r="A6055" s="84" t="s">
        <v>2679</v>
      </c>
      <c r="B6055" s="84" t="s">
        <v>15211</v>
      </c>
      <c r="C6055" s="84">
        <v>2</v>
      </c>
      <c r="D6055" s="122">
        <v>0</v>
      </c>
      <c r="E6055" s="122">
        <v>1.1303337684950061</v>
      </c>
      <c r="F6055" s="84" t="s">
        <v>12108</v>
      </c>
      <c r="G6055" s="84" t="b">
        <v>0</v>
      </c>
      <c r="H6055" s="84" t="b">
        <v>0</v>
      </c>
      <c r="I6055" s="84" t="b">
        <v>0</v>
      </c>
      <c r="J6055" s="84" t="b">
        <v>0</v>
      </c>
      <c r="K6055" s="84" t="b">
        <v>0</v>
      </c>
      <c r="L6055" s="84" t="b">
        <v>0</v>
      </c>
    </row>
    <row r="6056" spans="1:12" x14ac:dyDescent="0.25">
      <c r="A6056" s="84" t="s">
        <v>12350</v>
      </c>
      <c r="B6056" s="84" t="s">
        <v>12369</v>
      </c>
      <c r="C6056" s="84">
        <v>2</v>
      </c>
      <c r="D6056" s="122">
        <v>0</v>
      </c>
      <c r="E6056" s="122">
        <v>0.92941892571429274</v>
      </c>
      <c r="F6056" s="84" t="s">
        <v>12110</v>
      </c>
      <c r="G6056" s="84" t="b">
        <v>0</v>
      </c>
      <c r="H6056" s="84" t="b">
        <v>0</v>
      </c>
      <c r="I6056" s="84" t="b">
        <v>0</v>
      </c>
      <c r="J6056" s="84" t="b">
        <v>0</v>
      </c>
      <c r="K6056" s="84" t="b">
        <v>0</v>
      </c>
      <c r="L6056" s="84" t="b">
        <v>0</v>
      </c>
    </row>
    <row r="6057" spans="1:12" x14ac:dyDescent="0.25">
      <c r="A6057" s="84" t="s">
        <v>14271</v>
      </c>
      <c r="B6057" s="84" t="s">
        <v>2788</v>
      </c>
      <c r="C6057" s="84">
        <v>2</v>
      </c>
      <c r="D6057" s="122">
        <v>0</v>
      </c>
      <c r="E6057" s="122">
        <v>0.95424250943932487</v>
      </c>
      <c r="F6057" s="84" t="s">
        <v>12111</v>
      </c>
      <c r="G6057" s="84" t="b">
        <v>0</v>
      </c>
      <c r="H6057" s="84" t="b">
        <v>0</v>
      </c>
      <c r="I6057" s="84" t="b">
        <v>0</v>
      </c>
      <c r="J6057" s="84" t="b">
        <v>0</v>
      </c>
      <c r="K6057" s="84" t="b">
        <v>0</v>
      </c>
      <c r="L6057" s="84" t="b">
        <v>0</v>
      </c>
    </row>
    <row r="6058" spans="1:12" x14ac:dyDescent="0.25">
      <c r="A6058" s="84" t="s">
        <v>2788</v>
      </c>
      <c r="B6058" s="84" t="s">
        <v>13332</v>
      </c>
      <c r="C6058" s="84">
        <v>2</v>
      </c>
      <c r="D6058" s="122">
        <v>0</v>
      </c>
      <c r="E6058" s="122">
        <v>0.95424250943932487</v>
      </c>
      <c r="F6058" s="84" t="s">
        <v>12111</v>
      </c>
      <c r="G6058" s="84" t="b">
        <v>0</v>
      </c>
      <c r="H6058" s="84" t="b">
        <v>0</v>
      </c>
      <c r="I6058" s="84" t="b">
        <v>0</v>
      </c>
      <c r="J6058" s="84" t="b">
        <v>0</v>
      </c>
      <c r="K6058" s="84" t="b">
        <v>0</v>
      </c>
      <c r="L6058" s="84" t="b">
        <v>0</v>
      </c>
    </row>
    <row r="6059" spans="1:12" x14ac:dyDescent="0.25">
      <c r="A6059" s="84" t="s">
        <v>13332</v>
      </c>
      <c r="B6059" s="84" t="s">
        <v>14910</v>
      </c>
      <c r="C6059" s="84">
        <v>2</v>
      </c>
      <c r="D6059" s="122">
        <v>0</v>
      </c>
      <c r="E6059" s="122">
        <v>0.95424250943932487</v>
      </c>
      <c r="F6059" s="84" t="s">
        <v>12111</v>
      </c>
      <c r="G6059" s="84" t="b">
        <v>0</v>
      </c>
      <c r="H6059" s="84" t="b">
        <v>0</v>
      </c>
      <c r="I6059" s="84" t="b">
        <v>0</v>
      </c>
      <c r="J6059" s="84" t="b">
        <v>0</v>
      </c>
      <c r="K6059" s="84" t="b">
        <v>0</v>
      </c>
      <c r="L6059" s="84" t="b">
        <v>0</v>
      </c>
    </row>
    <row r="6060" spans="1:12" x14ac:dyDescent="0.25">
      <c r="A6060" s="84" t="s">
        <v>14910</v>
      </c>
      <c r="B6060" s="84" t="s">
        <v>2922</v>
      </c>
      <c r="C6060" s="84">
        <v>2</v>
      </c>
      <c r="D6060" s="122">
        <v>0</v>
      </c>
      <c r="E6060" s="122">
        <v>0.95424250943932487</v>
      </c>
      <c r="F6060" s="84" t="s">
        <v>12111</v>
      </c>
      <c r="G6060" s="84" t="b">
        <v>0</v>
      </c>
      <c r="H6060" s="84" t="b">
        <v>0</v>
      </c>
      <c r="I6060" s="84" t="b">
        <v>0</v>
      </c>
      <c r="J6060" s="84" t="b">
        <v>0</v>
      </c>
      <c r="K6060" s="84" t="b">
        <v>0</v>
      </c>
      <c r="L6060" s="84" t="b">
        <v>0</v>
      </c>
    </row>
    <row r="6061" spans="1:12" x14ac:dyDescent="0.25">
      <c r="A6061" s="84" t="s">
        <v>2922</v>
      </c>
      <c r="B6061" s="84" t="s">
        <v>14510</v>
      </c>
      <c r="C6061" s="84">
        <v>2</v>
      </c>
      <c r="D6061" s="122">
        <v>0</v>
      </c>
      <c r="E6061" s="122">
        <v>0.95424250943932487</v>
      </c>
      <c r="F6061" s="84" t="s">
        <v>12111</v>
      </c>
      <c r="G6061" s="84" t="b">
        <v>0</v>
      </c>
      <c r="H6061" s="84" t="b">
        <v>0</v>
      </c>
      <c r="I6061" s="84" t="b">
        <v>0</v>
      </c>
      <c r="J6061" s="84" t="b">
        <v>0</v>
      </c>
      <c r="K6061" s="84" t="b">
        <v>0</v>
      </c>
      <c r="L6061" s="84" t="b">
        <v>0</v>
      </c>
    </row>
    <row r="6062" spans="1:12" x14ac:dyDescent="0.25">
      <c r="A6062" s="84" t="s">
        <v>14510</v>
      </c>
      <c r="B6062" s="84" t="s">
        <v>14911</v>
      </c>
      <c r="C6062" s="84">
        <v>2</v>
      </c>
      <c r="D6062" s="122">
        <v>0</v>
      </c>
      <c r="E6062" s="122">
        <v>0.95424250943932487</v>
      </c>
      <c r="F6062" s="84" t="s">
        <v>12111</v>
      </c>
      <c r="G6062" s="84" t="b">
        <v>0</v>
      </c>
      <c r="H6062" s="84" t="b">
        <v>0</v>
      </c>
      <c r="I6062" s="84" t="b">
        <v>0</v>
      </c>
      <c r="J6062" s="84" t="b">
        <v>0</v>
      </c>
      <c r="K6062" s="84" t="b">
        <v>0</v>
      </c>
      <c r="L6062" s="84" t="b">
        <v>0</v>
      </c>
    </row>
    <row r="6063" spans="1:12" x14ac:dyDescent="0.25">
      <c r="A6063" s="84" t="s">
        <v>14911</v>
      </c>
      <c r="B6063" s="84" t="s">
        <v>2713</v>
      </c>
      <c r="C6063" s="84">
        <v>2</v>
      </c>
      <c r="D6063" s="122">
        <v>0</v>
      </c>
      <c r="E6063" s="122">
        <v>0.95424250943932487</v>
      </c>
      <c r="F6063" s="84" t="s">
        <v>12111</v>
      </c>
      <c r="G6063" s="84" t="b">
        <v>0</v>
      </c>
      <c r="H6063" s="84" t="b">
        <v>0</v>
      </c>
      <c r="I6063" s="84" t="b">
        <v>0</v>
      </c>
      <c r="J6063" s="84" t="b">
        <v>0</v>
      </c>
      <c r="K6063" s="84" t="b">
        <v>0</v>
      </c>
      <c r="L6063" s="84" t="b">
        <v>0</v>
      </c>
    </row>
    <row r="6064" spans="1:12" x14ac:dyDescent="0.25">
      <c r="A6064" s="84" t="s">
        <v>14206</v>
      </c>
      <c r="B6064" s="84" t="s">
        <v>951</v>
      </c>
      <c r="C6064" s="84">
        <v>2</v>
      </c>
      <c r="D6064" s="122">
        <v>0</v>
      </c>
      <c r="E6064" s="122">
        <v>0.74036268949424389</v>
      </c>
      <c r="F6064" s="84" t="s">
        <v>12114</v>
      </c>
      <c r="G6064" s="84" t="b">
        <v>0</v>
      </c>
      <c r="H6064" s="84" t="b">
        <v>0</v>
      </c>
      <c r="I6064" s="84" t="b">
        <v>0</v>
      </c>
      <c r="J6064" s="84" t="b">
        <v>0</v>
      </c>
      <c r="K6064" s="84" t="b">
        <v>0</v>
      </c>
      <c r="L6064" s="84" t="b">
        <v>0</v>
      </c>
    </row>
    <row r="6065" spans="1:12" x14ac:dyDescent="0.25">
      <c r="A6065" s="84" t="s">
        <v>951</v>
      </c>
      <c r="B6065" s="84" t="s">
        <v>12280</v>
      </c>
      <c r="C6065" s="84">
        <v>2</v>
      </c>
      <c r="D6065" s="122">
        <v>0</v>
      </c>
      <c r="E6065" s="122">
        <v>0.74036268949424389</v>
      </c>
      <c r="F6065" s="84" t="s">
        <v>12114</v>
      </c>
      <c r="G6065" s="84" t="b">
        <v>0</v>
      </c>
      <c r="H6065" s="84" t="b">
        <v>0</v>
      </c>
      <c r="I6065" s="84" t="b">
        <v>0</v>
      </c>
      <c r="J6065" s="84" t="b">
        <v>0</v>
      </c>
      <c r="K6065" s="84" t="b">
        <v>0</v>
      </c>
      <c r="L6065" s="84" t="b">
        <v>0</v>
      </c>
    </row>
    <row r="6066" spans="1:12" x14ac:dyDescent="0.25">
      <c r="A6066" s="84" t="s">
        <v>12280</v>
      </c>
      <c r="B6066" s="84" t="s">
        <v>15281</v>
      </c>
      <c r="C6066" s="84">
        <v>2</v>
      </c>
      <c r="D6066" s="122">
        <v>0</v>
      </c>
      <c r="E6066" s="122">
        <v>0.74036268949424389</v>
      </c>
      <c r="F6066" s="84" t="s">
        <v>12114</v>
      </c>
      <c r="G6066" s="84" t="b">
        <v>0</v>
      </c>
      <c r="H6066" s="84" t="b">
        <v>0</v>
      </c>
      <c r="I6066" s="84" t="b">
        <v>0</v>
      </c>
      <c r="J6066" s="84" t="b">
        <v>0</v>
      </c>
      <c r="K6066" s="84" t="b">
        <v>0</v>
      </c>
      <c r="L6066" s="84" t="b">
        <v>0</v>
      </c>
    </row>
    <row r="6067" spans="1:12" x14ac:dyDescent="0.25">
      <c r="A6067" s="84" t="s">
        <v>15281</v>
      </c>
      <c r="B6067" s="84" t="s">
        <v>731</v>
      </c>
      <c r="C6067" s="84">
        <v>2</v>
      </c>
      <c r="D6067" s="122">
        <v>0</v>
      </c>
      <c r="E6067" s="122">
        <v>0.74036268949424389</v>
      </c>
      <c r="F6067" s="84" t="s">
        <v>12114</v>
      </c>
      <c r="G6067" s="84" t="b">
        <v>0</v>
      </c>
      <c r="H6067" s="84" t="b">
        <v>0</v>
      </c>
      <c r="I6067" s="84" t="b">
        <v>0</v>
      </c>
      <c r="J6067" s="84" t="b">
        <v>0</v>
      </c>
      <c r="K6067" s="84" t="b">
        <v>0</v>
      </c>
      <c r="L6067" s="84" t="b">
        <v>0</v>
      </c>
    </row>
    <row r="6068" spans="1:12" x14ac:dyDescent="0.25">
      <c r="A6068" s="84" t="s">
        <v>731</v>
      </c>
      <c r="B6068" s="84" t="s">
        <v>2788</v>
      </c>
      <c r="C6068" s="84">
        <v>2</v>
      </c>
      <c r="D6068" s="122">
        <v>0</v>
      </c>
      <c r="E6068" s="122">
        <v>0.74036268949424389</v>
      </c>
      <c r="F6068" s="84" t="s">
        <v>12114</v>
      </c>
      <c r="G6068" s="84" t="b">
        <v>0</v>
      </c>
      <c r="H6068" s="84" t="b">
        <v>0</v>
      </c>
      <c r="I6068" s="84" t="b">
        <v>0</v>
      </c>
      <c r="J6068" s="84" t="b">
        <v>0</v>
      </c>
      <c r="K6068" s="84" t="b">
        <v>0</v>
      </c>
      <c r="L6068" s="84" t="b">
        <v>0</v>
      </c>
    </row>
    <row r="6069" spans="1:12" x14ac:dyDescent="0.25">
      <c r="A6069" s="84" t="s">
        <v>14217</v>
      </c>
      <c r="B6069" s="84" t="s">
        <v>14217</v>
      </c>
      <c r="C6069" s="84">
        <v>2</v>
      </c>
      <c r="D6069" s="122">
        <v>0</v>
      </c>
      <c r="E6069" s="122">
        <v>0.47712125471966244</v>
      </c>
      <c r="F6069" s="84" t="s">
        <v>12116</v>
      </c>
      <c r="G6069" s="84" t="b">
        <v>0</v>
      </c>
      <c r="H6069" s="84" t="b">
        <v>0</v>
      </c>
      <c r="I6069" s="84" t="b">
        <v>0</v>
      </c>
      <c r="J6069" s="84" t="b">
        <v>0</v>
      </c>
      <c r="K6069" s="84" t="b">
        <v>0</v>
      </c>
      <c r="L6069" s="84" t="b">
        <v>0</v>
      </c>
    </row>
    <row r="6070" spans="1:12" x14ac:dyDescent="0.25">
      <c r="A6070" s="84" t="s">
        <v>14217</v>
      </c>
      <c r="B6070" s="84" t="s">
        <v>12365</v>
      </c>
      <c r="C6070" s="84">
        <v>2</v>
      </c>
      <c r="D6070" s="122">
        <v>0</v>
      </c>
      <c r="E6070" s="122">
        <v>0.65321251377534373</v>
      </c>
      <c r="F6070" s="84" t="s">
        <v>12116</v>
      </c>
      <c r="G6070" s="84" t="b">
        <v>0</v>
      </c>
      <c r="H6070" s="84" t="b">
        <v>0</v>
      </c>
      <c r="I6070" s="84" t="b">
        <v>0</v>
      </c>
      <c r="J6070" s="84" t="b">
        <v>0</v>
      </c>
      <c r="K6070" s="84" t="b">
        <v>0</v>
      </c>
      <c r="L6070" s="84" t="b">
        <v>0</v>
      </c>
    </row>
    <row r="6071" spans="1:12" x14ac:dyDescent="0.25">
      <c r="A6071" s="84" t="s">
        <v>12365</v>
      </c>
      <c r="B6071" s="84" t="s">
        <v>14218</v>
      </c>
      <c r="C6071" s="84">
        <v>2</v>
      </c>
      <c r="D6071" s="122">
        <v>0</v>
      </c>
      <c r="E6071" s="122">
        <v>0.95424250943932487</v>
      </c>
      <c r="F6071" s="84" t="s">
        <v>12116</v>
      </c>
      <c r="G6071" s="84" t="b">
        <v>0</v>
      </c>
      <c r="H6071" s="84" t="b">
        <v>0</v>
      </c>
      <c r="I6071" s="84" t="b">
        <v>0</v>
      </c>
      <c r="J6071" s="84" t="b">
        <v>0</v>
      </c>
      <c r="K6071" s="84" t="b">
        <v>0</v>
      </c>
      <c r="L6071" s="84" t="b">
        <v>0</v>
      </c>
    </row>
    <row r="6072" spans="1:12" x14ac:dyDescent="0.25">
      <c r="A6072" s="84" t="s">
        <v>14218</v>
      </c>
      <c r="B6072" s="84" t="s">
        <v>14436</v>
      </c>
      <c r="C6072" s="84">
        <v>2</v>
      </c>
      <c r="D6072" s="122">
        <v>0</v>
      </c>
      <c r="E6072" s="122">
        <v>0.95424250943932487</v>
      </c>
      <c r="F6072" s="84" t="s">
        <v>12116</v>
      </c>
      <c r="G6072" s="84" t="b">
        <v>0</v>
      </c>
      <c r="H6072" s="84" t="b">
        <v>0</v>
      </c>
      <c r="I6072" s="84" t="b">
        <v>0</v>
      </c>
      <c r="J6072" s="84" t="b">
        <v>0</v>
      </c>
      <c r="K6072" s="84" t="b">
        <v>0</v>
      </c>
      <c r="L6072" s="84" t="b">
        <v>0</v>
      </c>
    </row>
    <row r="6073" spans="1:12" x14ac:dyDescent="0.25">
      <c r="A6073" s="84" t="s">
        <v>14436</v>
      </c>
      <c r="B6073" s="84" t="s">
        <v>855</v>
      </c>
      <c r="C6073" s="84">
        <v>2</v>
      </c>
      <c r="D6073" s="122">
        <v>0</v>
      </c>
      <c r="E6073" s="122">
        <v>0.65321251377534373</v>
      </c>
      <c r="F6073" s="84" t="s">
        <v>12116</v>
      </c>
      <c r="G6073" s="84" t="b">
        <v>0</v>
      </c>
      <c r="H6073" s="84" t="b">
        <v>0</v>
      </c>
      <c r="I6073" s="84" t="b">
        <v>0</v>
      </c>
      <c r="J6073" s="84" t="b">
        <v>0</v>
      </c>
      <c r="K6073" s="84" t="b">
        <v>0</v>
      </c>
      <c r="L6073" s="84" t="b">
        <v>0</v>
      </c>
    </row>
    <row r="6074" spans="1:12" x14ac:dyDescent="0.25">
      <c r="A6074" s="84" t="s">
        <v>855</v>
      </c>
      <c r="B6074" s="84" t="s">
        <v>855</v>
      </c>
      <c r="C6074" s="84">
        <v>2</v>
      </c>
      <c r="D6074" s="122">
        <v>0</v>
      </c>
      <c r="E6074" s="122">
        <v>0.35218251811136247</v>
      </c>
      <c r="F6074" s="84" t="s">
        <v>12116</v>
      </c>
      <c r="G6074" s="84" t="b">
        <v>0</v>
      </c>
      <c r="H6074" s="84" t="b">
        <v>0</v>
      </c>
      <c r="I6074" s="84" t="b">
        <v>0</v>
      </c>
      <c r="J6074" s="84" t="b">
        <v>0</v>
      </c>
      <c r="K6074" s="84" t="b">
        <v>0</v>
      </c>
      <c r="L6074" s="84" t="b">
        <v>0</v>
      </c>
    </row>
    <row r="6075" spans="1:12" x14ac:dyDescent="0.25">
      <c r="A6075" s="84" t="s">
        <v>855</v>
      </c>
      <c r="B6075" s="84" t="s">
        <v>731</v>
      </c>
      <c r="C6075" s="84">
        <v>2</v>
      </c>
      <c r="D6075" s="122">
        <v>0</v>
      </c>
      <c r="E6075" s="122">
        <v>0.65321251377534373</v>
      </c>
      <c r="F6075" s="84" t="s">
        <v>12116</v>
      </c>
      <c r="G6075" s="84" t="b">
        <v>0</v>
      </c>
      <c r="H6075" s="84" t="b">
        <v>0</v>
      </c>
      <c r="I6075" s="84" t="b">
        <v>0</v>
      </c>
      <c r="J6075" s="84" t="b">
        <v>0</v>
      </c>
      <c r="K6075" s="84" t="b">
        <v>0</v>
      </c>
      <c r="L6075" s="84" t="b">
        <v>0</v>
      </c>
    </row>
    <row r="6076" spans="1:12" x14ac:dyDescent="0.25">
      <c r="A6076" s="84" t="s">
        <v>14241</v>
      </c>
      <c r="B6076" s="84" t="s">
        <v>15390</v>
      </c>
      <c r="C6076" s="84">
        <v>2</v>
      </c>
      <c r="D6076" s="122">
        <v>0</v>
      </c>
      <c r="E6076" s="122">
        <v>1.0606978403536116</v>
      </c>
      <c r="F6076" s="84" t="s">
        <v>12118</v>
      </c>
      <c r="G6076" s="84" t="b">
        <v>0</v>
      </c>
      <c r="H6076" s="84" t="b">
        <v>0</v>
      </c>
      <c r="I6076" s="84" t="b">
        <v>0</v>
      </c>
      <c r="J6076" s="84" t="b">
        <v>0</v>
      </c>
      <c r="K6076" s="84" t="b">
        <v>0</v>
      </c>
      <c r="L6076" s="84" t="b">
        <v>0</v>
      </c>
    </row>
    <row r="6077" spans="1:12" x14ac:dyDescent="0.25">
      <c r="A6077" s="84" t="s">
        <v>15390</v>
      </c>
      <c r="B6077" s="84" t="s">
        <v>14370</v>
      </c>
      <c r="C6077" s="84">
        <v>2</v>
      </c>
      <c r="D6077" s="122">
        <v>0</v>
      </c>
      <c r="E6077" s="122">
        <v>1.0606978403536116</v>
      </c>
      <c r="F6077" s="84" t="s">
        <v>12118</v>
      </c>
      <c r="G6077" s="84" t="b">
        <v>0</v>
      </c>
      <c r="H6077" s="84" t="b">
        <v>0</v>
      </c>
      <c r="I6077" s="84" t="b">
        <v>0</v>
      </c>
      <c r="J6077" s="84" t="b">
        <v>0</v>
      </c>
      <c r="K6077" s="84" t="b">
        <v>0</v>
      </c>
      <c r="L6077" s="84" t="b">
        <v>0</v>
      </c>
    </row>
    <row r="6078" spans="1:12" x14ac:dyDescent="0.25">
      <c r="A6078" s="84" t="s">
        <v>14370</v>
      </c>
      <c r="B6078" s="84" t="s">
        <v>14223</v>
      </c>
      <c r="C6078" s="84">
        <v>2</v>
      </c>
      <c r="D6078" s="122">
        <v>0</v>
      </c>
      <c r="E6078" s="122">
        <v>0.88460658129793046</v>
      </c>
      <c r="F6078" s="84" t="s">
        <v>12118</v>
      </c>
      <c r="G6078" s="84" t="b">
        <v>0</v>
      </c>
      <c r="H6078" s="84" t="b">
        <v>0</v>
      </c>
      <c r="I6078" s="84" t="b">
        <v>0</v>
      </c>
      <c r="J6078" s="84" t="b">
        <v>0</v>
      </c>
      <c r="K6078" s="84" t="b">
        <v>0</v>
      </c>
      <c r="L6078" s="84" t="b">
        <v>0</v>
      </c>
    </row>
    <row r="6079" spans="1:12" x14ac:dyDescent="0.25">
      <c r="A6079" s="84" t="s">
        <v>14223</v>
      </c>
      <c r="B6079" s="84" t="s">
        <v>15391</v>
      </c>
      <c r="C6079" s="84">
        <v>2</v>
      </c>
      <c r="D6079" s="122">
        <v>0</v>
      </c>
      <c r="E6079" s="122">
        <v>1.0606978403536116</v>
      </c>
      <c r="F6079" s="84" t="s">
        <v>12118</v>
      </c>
      <c r="G6079" s="84" t="b">
        <v>0</v>
      </c>
      <c r="H6079" s="84" t="b">
        <v>0</v>
      </c>
      <c r="I6079" s="84" t="b">
        <v>0</v>
      </c>
      <c r="J6079" s="84" t="b">
        <v>0</v>
      </c>
      <c r="K6079" s="84" t="b">
        <v>1</v>
      </c>
      <c r="L6079" s="84" t="b">
        <v>0</v>
      </c>
    </row>
    <row r="6080" spans="1:12" x14ac:dyDescent="0.25">
      <c r="A6080" s="84" t="s">
        <v>15391</v>
      </c>
      <c r="B6080" s="84" t="s">
        <v>14752</v>
      </c>
      <c r="C6080" s="84">
        <v>2</v>
      </c>
      <c r="D6080" s="122">
        <v>0</v>
      </c>
      <c r="E6080" s="122">
        <v>1.0606978403536116</v>
      </c>
      <c r="F6080" s="84" t="s">
        <v>12118</v>
      </c>
      <c r="G6080" s="84" t="b">
        <v>0</v>
      </c>
      <c r="H6080" s="84" t="b">
        <v>1</v>
      </c>
      <c r="I6080" s="84" t="b">
        <v>0</v>
      </c>
      <c r="J6080" s="84" t="b">
        <v>0</v>
      </c>
      <c r="K6080" s="84" t="b">
        <v>0</v>
      </c>
      <c r="L6080" s="84" t="b">
        <v>0</v>
      </c>
    </row>
    <row r="6081" spans="1:12" x14ac:dyDescent="0.25">
      <c r="A6081" s="84" t="s">
        <v>14752</v>
      </c>
      <c r="B6081" s="84" t="s">
        <v>14614</v>
      </c>
      <c r="C6081" s="84">
        <v>2</v>
      </c>
      <c r="D6081" s="122">
        <v>0</v>
      </c>
      <c r="E6081" s="122">
        <v>1.0606978403536116</v>
      </c>
      <c r="F6081" s="84" t="s">
        <v>12118</v>
      </c>
      <c r="G6081" s="84" t="b">
        <v>0</v>
      </c>
      <c r="H6081" s="84" t="b">
        <v>0</v>
      </c>
      <c r="I6081" s="84" t="b">
        <v>0</v>
      </c>
      <c r="J6081" s="84" t="b">
        <v>0</v>
      </c>
      <c r="K6081" s="84" t="b">
        <v>0</v>
      </c>
      <c r="L6081" s="84" t="b">
        <v>0</v>
      </c>
    </row>
    <row r="6082" spans="1:12" x14ac:dyDescent="0.25">
      <c r="A6082" s="84" t="s">
        <v>14614</v>
      </c>
      <c r="B6082" s="84" t="s">
        <v>15392</v>
      </c>
      <c r="C6082" s="84">
        <v>2</v>
      </c>
      <c r="D6082" s="122">
        <v>0</v>
      </c>
      <c r="E6082" s="122">
        <v>1.0606978403536116</v>
      </c>
      <c r="F6082" s="84" t="s">
        <v>12118</v>
      </c>
      <c r="G6082" s="84" t="b">
        <v>0</v>
      </c>
      <c r="H6082" s="84" t="b">
        <v>0</v>
      </c>
      <c r="I6082" s="84" t="b">
        <v>0</v>
      </c>
      <c r="J6082" s="84" t="b">
        <v>0</v>
      </c>
      <c r="K6082" s="84" t="b">
        <v>0</v>
      </c>
      <c r="L6082" s="84" t="b">
        <v>0</v>
      </c>
    </row>
    <row r="6083" spans="1:12" x14ac:dyDescent="0.25">
      <c r="A6083" s="84" t="s">
        <v>15392</v>
      </c>
      <c r="B6083" s="84" t="s">
        <v>14703</v>
      </c>
      <c r="C6083" s="84">
        <v>2</v>
      </c>
      <c r="D6083" s="122">
        <v>0</v>
      </c>
      <c r="E6083" s="122">
        <v>1.0606978403536116</v>
      </c>
      <c r="F6083" s="84" t="s">
        <v>12118</v>
      </c>
      <c r="G6083" s="84" t="b">
        <v>0</v>
      </c>
      <c r="H6083" s="84" t="b">
        <v>0</v>
      </c>
      <c r="I6083" s="84" t="b">
        <v>0</v>
      </c>
      <c r="J6083" s="84" t="b">
        <v>0</v>
      </c>
      <c r="K6083" s="84" t="b">
        <v>0</v>
      </c>
      <c r="L6083" s="84" t="b">
        <v>0</v>
      </c>
    </row>
    <row r="6084" spans="1:12" x14ac:dyDescent="0.25">
      <c r="A6084" s="84" t="s">
        <v>14703</v>
      </c>
      <c r="B6084" s="84" t="s">
        <v>15393</v>
      </c>
      <c r="C6084" s="84">
        <v>2</v>
      </c>
      <c r="D6084" s="122">
        <v>0</v>
      </c>
      <c r="E6084" s="122">
        <v>1.0606978403536116</v>
      </c>
      <c r="F6084" s="84" t="s">
        <v>12118</v>
      </c>
      <c r="G6084" s="84" t="b">
        <v>0</v>
      </c>
      <c r="H6084" s="84" t="b">
        <v>0</v>
      </c>
      <c r="I6084" s="84" t="b">
        <v>0</v>
      </c>
      <c r="J6084" s="84" t="b">
        <v>0</v>
      </c>
      <c r="K6084" s="84" t="b">
        <v>0</v>
      </c>
      <c r="L6084" s="84" t="b">
        <v>0</v>
      </c>
    </row>
    <row r="6085" spans="1:12" x14ac:dyDescent="0.25">
      <c r="A6085" s="84" t="s">
        <v>15393</v>
      </c>
      <c r="B6085" s="84" t="s">
        <v>15394</v>
      </c>
      <c r="C6085" s="84">
        <v>2</v>
      </c>
      <c r="D6085" s="122">
        <v>0</v>
      </c>
      <c r="E6085" s="122">
        <v>1.0606978403536116</v>
      </c>
      <c r="F6085" s="84" t="s">
        <v>12118</v>
      </c>
      <c r="G6085" s="84" t="b">
        <v>0</v>
      </c>
      <c r="H6085" s="84" t="b">
        <v>0</v>
      </c>
      <c r="I6085" s="84" t="b">
        <v>0</v>
      </c>
      <c r="J6085" s="84" t="b">
        <v>0</v>
      </c>
      <c r="K6085" s="84" t="b">
        <v>0</v>
      </c>
      <c r="L6085" s="84" t="b">
        <v>0</v>
      </c>
    </row>
    <row r="6086" spans="1:12" x14ac:dyDescent="0.25">
      <c r="A6086" s="84" t="s">
        <v>14753</v>
      </c>
      <c r="B6086" s="84" t="s">
        <v>14520</v>
      </c>
      <c r="C6086" s="84">
        <v>3</v>
      </c>
      <c r="D6086" s="122">
        <v>8.3292491072199954E-3</v>
      </c>
      <c r="E6086" s="122">
        <v>1.0107238653917732</v>
      </c>
      <c r="F6086" s="84" t="s">
        <v>12119</v>
      </c>
      <c r="G6086" s="84" t="b">
        <v>0</v>
      </c>
      <c r="H6086" s="84" t="b">
        <v>0</v>
      </c>
      <c r="I6086" s="84" t="b">
        <v>0</v>
      </c>
      <c r="J6086" s="84" t="b">
        <v>0</v>
      </c>
      <c r="K6086" s="84" t="b">
        <v>0</v>
      </c>
      <c r="L6086" s="84" t="b">
        <v>0</v>
      </c>
    </row>
    <row r="6087" spans="1:12" x14ac:dyDescent="0.25">
      <c r="A6087" s="84" t="s">
        <v>14754</v>
      </c>
      <c r="B6087" s="84" t="s">
        <v>796</v>
      </c>
      <c r="C6087" s="84">
        <v>2</v>
      </c>
      <c r="D6087" s="122">
        <v>1.3379110918399165E-2</v>
      </c>
      <c r="E6087" s="122">
        <v>0.83463260633609193</v>
      </c>
      <c r="F6087" s="84" t="s">
        <v>12119</v>
      </c>
      <c r="G6087" s="84" t="b">
        <v>0</v>
      </c>
      <c r="H6087" s="84" t="b">
        <v>0</v>
      </c>
      <c r="I6087" s="84" t="b">
        <v>0</v>
      </c>
      <c r="J6087" s="84" t="b">
        <v>0</v>
      </c>
      <c r="K6087" s="84" t="b">
        <v>0</v>
      </c>
      <c r="L6087" s="84" t="b">
        <v>0</v>
      </c>
    </row>
    <row r="6088" spans="1:12" x14ac:dyDescent="0.25">
      <c r="A6088" s="84" t="s">
        <v>14520</v>
      </c>
      <c r="B6088" s="84" t="s">
        <v>15395</v>
      </c>
      <c r="C6088" s="84">
        <v>2</v>
      </c>
      <c r="D6088" s="122">
        <v>1.3379110918399165E-2</v>
      </c>
      <c r="E6088" s="122">
        <v>1.1356626020000731</v>
      </c>
      <c r="F6088" s="84" t="s">
        <v>12119</v>
      </c>
      <c r="G6088" s="84" t="b">
        <v>0</v>
      </c>
      <c r="H6088" s="84" t="b">
        <v>0</v>
      </c>
      <c r="I6088" s="84" t="b">
        <v>0</v>
      </c>
      <c r="J6088" s="84" t="b">
        <v>0</v>
      </c>
      <c r="K6088" s="84" t="b">
        <v>0</v>
      </c>
      <c r="L6088" s="84" t="b">
        <v>0</v>
      </c>
    </row>
    <row r="6089" spans="1:12" x14ac:dyDescent="0.25">
      <c r="A6089" s="84" t="s">
        <v>15395</v>
      </c>
      <c r="B6089" s="84" t="s">
        <v>731</v>
      </c>
      <c r="C6089" s="84">
        <v>2</v>
      </c>
      <c r="D6089" s="122">
        <v>1.3379110918399165E-2</v>
      </c>
      <c r="E6089" s="122">
        <v>1.0107238653917732</v>
      </c>
      <c r="F6089" s="84" t="s">
        <v>12119</v>
      </c>
      <c r="G6089" s="84" t="b">
        <v>0</v>
      </c>
      <c r="H6089" s="84" t="b">
        <v>0</v>
      </c>
      <c r="I6089" s="84" t="b">
        <v>0</v>
      </c>
      <c r="J6089" s="84" t="b">
        <v>0</v>
      </c>
      <c r="K6089" s="84" t="b">
        <v>0</v>
      </c>
      <c r="L6089" s="84" t="b">
        <v>0</v>
      </c>
    </row>
    <row r="6090" spans="1:12" x14ac:dyDescent="0.25">
      <c r="A6090" s="84" t="s">
        <v>15412</v>
      </c>
      <c r="B6090" s="84" t="s">
        <v>15413</v>
      </c>
      <c r="C6090" s="84">
        <v>2</v>
      </c>
      <c r="D6090" s="122">
        <v>0</v>
      </c>
      <c r="E6090" s="122">
        <v>1.1760912590556813</v>
      </c>
      <c r="F6090" s="84" t="s">
        <v>12120</v>
      </c>
      <c r="G6090" s="84" t="b">
        <v>0</v>
      </c>
      <c r="H6090" s="84" t="b">
        <v>0</v>
      </c>
      <c r="I6090" s="84" t="b">
        <v>0</v>
      </c>
      <c r="J6090" s="84" t="b">
        <v>0</v>
      </c>
      <c r="K6090" s="84" t="b">
        <v>0</v>
      </c>
      <c r="L6090" s="84" t="b">
        <v>0</v>
      </c>
    </row>
    <row r="6091" spans="1:12" x14ac:dyDescent="0.25">
      <c r="A6091" s="84" t="s">
        <v>15413</v>
      </c>
      <c r="B6091" s="84" t="s">
        <v>12350</v>
      </c>
      <c r="C6091" s="84">
        <v>2</v>
      </c>
      <c r="D6091" s="122">
        <v>0</v>
      </c>
      <c r="E6091" s="122">
        <v>1.1760912590556813</v>
      </c>
      <c r="F6091" s="84" t="s">
        <v>12120</v>
      </c>
      <c r="G6091" s="84" t="b">
        <v>0</v>
      </c>
      <c r="H6091" s="84" t="b">
        <v>0</v>
      </c>
      <c r="I6091" s="84" t="b">
        <v>0</v>
      </c>
      <c r="J6091" s="84" t="b">
        <v>0</v>
      </c>
      <c r="K6091" s="84" t="b">
        <v>0</v>
      </c>
      <c r="L6091" s="84" t="b">
        <v>0</v>
      </c>
    </row>
    <row r="6092" spans="1:12" x14ac:dyDescent="0.25">
      <c r="A6092" s="84" t="s">
        <v>12350</v>
      </c>
      <c r="B6092" s="84" t="s">
        <v>12296</v>
      </c>
      <c r="C6092" s="84">
        <v>2</v>
      </c>
      <c r="D6092" s="122">
        <v>0</v>
      </c>
      <c r="E6092" s="122">
        <v>1.1760912590556813</v>
      </c>
      <c r="F6092" s="84" t="s">
        <v>12120</v>
      </c>
      <c r="G6092" s="84" t="b">
        <v>0</v>
      </c>
      <c r="H6092" s="84" t="b">
        <v>0</v>
      </c>
      <c r="I6092" s="84" t="b">
        <v>0</v>
      </c>
      <c r="J6092" s="84" t="b">
        <v>0</v>
      </c>
      <c r="K6092" s="84" t="b">
        <v>0</v>
      </c>
      <c r="L6092" s="84" t="b">
        <v>0</v>
      </c>
    </row>
    <row r="6093" spans="1:12" x14ac:dyDescent="0.25">
      <c r="A6093" s="84" t="s">
        <v>12296</v>
      </c>
      <c r="B6093" s="84" t="s">
        <v>14209</v>
      </c>
      <c r="C6093" s="84">
        <v>2</v>
      </c>
      <c r="D6093" s="122">
        <v>0</v>
      </c>
      <c r="E6093" s="122">
        <v>1.1760912590556813</v>
      </c>
      <c r="F6093" s="84" t="s">
        <v>12120</v>
      </c>
      <c r="G6093" s="84" t="b">
        <v>0</v>
      </c>
      <c r="H6093" s="84" t="b">
        <v>0</v>
      </c>
      <c r="I6093" s="84" t="b">
        <v>0</v>
      </c>
      <c r="J6093" s="84" t="b">
        <v>0</v>
      </c>
      <c r="K6093" s="84" t="b">
        <v>0</v>
      </c>
      <c r="L6093" s="84" t="b">
        <v>0</v>
      </c>
    </row>
    <row r="6094" spans="1:12" x14ac:dyDescent="0.25">
      <c r="A6094" s="84" t="s">
        <v>14209</v>
      </c>
      <c r="B6094" s="84" t="s">
        <v>15414</v>
      </c>
      <c r="C6094" s="84">
        <v>2</v>
      </c>
      <c r="D6094" s="122">
        <v>0</v>
      </c>
      <c r="E6094" s="122">
        <v>1.1760912590556813</v>
      </c>
      <c r="F6094" s="84" t="s">
        <v>12120</v>
      </c>
      <c r="G6094" s="84" t="b">
        <v>0</v>
      </c>
      <c r="H6094" s="84" t="b">
        <v>0</v>
      </c>
      <c r="I6094" s="84" t="b">
        <v>0</v>
      </c>
      <c r="J6094" s="84" t="b">
        <v>0</v>
      </c>
      <c r="K6094" s="84" t="b">
        <v>0</v>
      </c>
      <c r="L6094" s="84" t="b">
        <v>0</v>
      </c>
    </row>
    <row r="6095" spans="1:12" x14ac:dyDescent="0.25">
      <c r="A6095" s="84" t="s">
        <v>15414</v>
      </c>
      <c r="B6095" s="84" t="s">
        <v>14410</v>
      </c>
      <c r="C6095" s="84">
        <v>2</v>
      </c>
      <c r="D6095" s="122">
        <v>0</v>
      </c>
      <c r="E6095" s="122">
        <v>1.1760912590556813</v>
      </c>
      <c r="F6095" s="84" t="s">
        <v>12120</v>
      </c>
      <c r="G6095" s="84" t="b">
        <v>0</v>
      </c>
      <c r="H6095" s="84" t="b">
        <v>0</v>
      </c>
      <c r="I6095" s="84" t="b">
        <v>0</v>
      </c>
      <c r="J6095" s="84" t="b">
        <v>0</v>
      </c>
      <c r="K6095" s="84" t="b">
        <v>0</v>
      </c>
      <c r="L6095" s="84" t="b">
        <v>0</v>
      </c>
    </row>
    <row r="6096" spans="1:12" x14ac:dyDescent="0.25">
      <c r="A6096" s="84" t="s">
        <v>14410</v>
      </c>
      <c r="B6096" s="84" t="s">
        <v>15415</v>
      </c>
      <c r="C6096" s="84">
        <v>2</v>
      </c>
      <c r="D6096" s="122">
        <v>0</v>
      </c>
      <c r="E6096" s="122">
        <v>1.1760912590556813</v>
      </c>
      <c r="F6096" s="84" t="s">
        <v>12120</v>
      </c>
      <c r="G6096" s="84" t="b">
        <v>0</v>
      </c>
      <c r="H6096" s="84" t="b">
        <v>0</v>
      </c>
      <c r="I6096" s="84" t="b">
        <v>0</v>
      </c>
      <c r="J6096" s="84" t="b">
        <v>0</v>
      </c>
      <c r="K6096" s="84" t="b">
        <v>0</v>
      </c>
      <c r="L6096" s="84" t="b">
        <v>0</v>
      </c>
    </row>
    <row r="6097" spans="1:12" x14ac:dyDescent="0.25">
      <c r="A6097" s="84" t="s">
        <v>15415</v>
      </c>
      <c r="B6097" s="84" t="s">
        <v>14975</v>
      </c>
      <c r="C6097" s="84">
        <v>2</v>
      </c>
      <c r="D6097" s="122">
        <v>0</v>
      </c>
      <c r="E6097" s="122">
        <v>1.1760912590556813</v>
      </c>
      <c r="F6097" s="84" t="s">
        <v>12120</v>
      </c>
      <c r="G6097" s="84" t="b">
        <v>0</v>
      </c>
      <c r="H6097" s="84" t="b">
        <v>0</v>
      </c>
      <c r="I6097" s="84" t="b">
        <v>0</v>
      </c>
      <c r="J6097" s="84" t="b">
        <v>0</v>
      </c>
      <c r="K6097" s="84" t="b">
        <v>0</v>
      </c>
      <c r="L6097" s="84" t="b">
        <v>0</v>
      </c>
    </row>
    <row r="6098" spans="1:12" x14ac:dyDescent="0.25">
      <c r="A6098" s="84" t="s">
        <v>14975</v>
      </c>
      <c r="B6098" s="84" t="s">
        <v>14350</v>
      </c>
      <c r="C6098" s="84">
        <v>2</v>
      </c>
      <c r="D6098" s="122">
        <v>0</v>
      </c>
      <c r="E6098" s="122">
        <v>1.1760912590556813</v>
      </c>
      <c r="F6098" s="84" t="s">
        <v>12120</v>
      </c>
      <c r="G6098" s="84" t="b">
        <v>0</v>
      </c>
      <c r="H6098" s="84" t="b">
        <v>0</v>
      </c>
      <c r="I6098" s="84" t="b">
        <v>0</v>
      </c>
      <c r="J6098" s="84" t="b">
        <v>0</v>
      </c>
      <c r="K6098" s="84" t="b">
        <v>0</v>
      </c>
      <c r="L6098" s="84" t="b">
        <v>0</v>
      </c>
    </row>
    <row r="6099" spans="1:12" x14ac:dyDescent="0.25">
      <c r="A6099" s="84" t="s">
        <v>14350</v>
      </c>
      <c r="B6099" s="84" t="s">
        <v>15416</v>
      </c>
      <c r="C6099" s="84">
        <v>2</v>
      </c>
      <c r="D6099" s="122">
        <v>0</v>
      </c>
      <c r="E6099" s="122">
        <v>1.1760912590556813</v>
      </c>
      <c r="F6099" s="84" t="s">
        <v>12120</v>
      </c>
      <c r="G6099" s="84" t="b">
        <v>0</v>
      </c>
      <c r="H6099" s="84" t="b">
        <v>0</v>
      </c>
      <c r="I6099" s="84" t="b">
        <v>0</v>
      </c>
      <c r="J6099" s="84" t="b">
        <v>0</v>
      </c>
      <c r="K6099" s="84" t="b">
        <v>0</v>
      </c>
      <c r="L6099" s="84" t="b">
        <v>0</v>
      </c>
    </row>
    <row r="6100" spans="1:12" x14ac:dyDescent="0.25">
      <c r="A6100" s="84" t="s">
        <v>15416</v>
      </c>
      <c r="B6100" s="84" t="s">
        <v>14241</v>
      </c>
      <c r="C6100" s="84">
        <v>2</v>
      </c>
      <c r="D6100" s="122">
        <v>0</v>
      </c>
      <c r="E6100" s="122">
        <v>1.1760912590556813</v>
      </c>
      <c r="F6100" s="84" t="s">
        <v>12120</v>
      </c>
      <c r="G6100" s="84" t="b">
        <v>0</v>
      </c>
      <c r="H6100" s="84" t="b">
        <v>0</v>
      </c>
      <c r="I6100" s="84" t="b">
        <v>0</v>
      </c>
      <c r="J6100" s="84" t="b">
        <v>0</v>
      </c>
      <c r="K6100" s="84" t="b">
        <v>0</v>
      </c>
      <c r="L6100" s="84" t="b">
        <v>0</v>
      </c>
    </row>
    <row r="6101" spans="1:12" x14ac:dyDescent="0.25">
      <c r="A6101" s="84" t="s">
        <v>14241</v>
      </c>
      <c r="B6101" s="84" t="s">
        <v>15417</v>
      </c>
      <c r="C6101" s="84">
        <v>2</v>
      </c>
      <c r="D6101" s="122">
        <v>0</v>
      </c>
      <c r="E6101" s="122">
        <v>1.1760912590556813</v>
      </c>
      <c r="F6101" s="84" t="s">
        <v>12120</v>
      </c>
      <c r="G6101" s="84" t="b">
        <v>0</v>
      </c>
      <c r="H6101" s="84" t="b">
        <v>0</v>
      </c>
      <c r="I6101" s="84" t="b">
        <v>0</v>
      </c>
      <c r="J6101" s="84" t="b">
        <v>0</v>
      </c>
      <c r="K6101" s="84" t="b">
        <v>0</v>
      </c>
      <c r="L6101" s="84" t="b">
        <v>0</v>
      </c>
    </row>
    <row r="6102" spans="1:12" x14ac:dyDescent="0.25">
      <c r="A6102" s="84" t="s">
        <v>2793</v>
      </c>
      <c r="B6102" s="84" t="s">
        <v>2922</v>
      </c>
      <c r="C6102" s="84">
        <v>4</v>
      </c>
      <c r="D6102" s="122">
        <v>7.0436503622272493E-3</v>
      </c>
      <c r="E6102" s="122">
        <v>1.3710678622717363</v>
      </c>
      <c r="F6102" s="84" t="s">
        <v>12121</v>
      </c>
      <c r="G6102" s="84" t="b">
        <v>0</v>
      </c>
      <c r="H6102" s="84" t="b">
        <v>0</v>
      </c>
      <c r="I6102" s="84" t="b">
        <v>0</v>
      </c>
      <c r="J6102" s="84" t="b">
        <v>0</v>
      </c>
      <c r="K6102" s="84" t="b">
        <v>0</v>
      </c>
      <c r="L6102" s="84" t="b">
        <v>0</v>
      </c>
    </row>
    <row r="6103" spans="1:12" x14ac:dyDescent="0.25">
      <c r="A6103" s="84" t="s">
        <v>12350</v>
      </c>
      <c r="B6103" s="84" t="s">
        <v>12369</v>
      </c>
      <c r="C6103" s="84">
        <v>4</v>
      </c>
      <c r="D6103" s="122">
        <v>1.9084850188786497E-2</v>
      </c>
      <c r="E6103" s="122">
        <v>1.2741578492636798</v>
      </c>
      <c r="F6103" s="84" t="s">
        <v>12121</v>
      </c>
      <c r="G6103" s="84" t="b">
        <v>0</v>
      </c>
      <c r="H6103" s="84" t="b">
        <v>0</v>
      </c>
      <c r="I6103" s="84" t="b">
        <v>0</v>
      </c>
      <c r="J6103" s="84" t="b">
        <v>0</v>
      </c>
      <c r="K6103" s="84" t="b">
        <v>0</v>
      </c>
      <c r="L6103" s="84" t="b">
        <v>0</v>
      </c>
    </row>
    <row r="6104" spans="1:12" x14ac:dyDescent="0.25">
      <c r="A6104" s="84" t="s">
        <v>2922</v>
      </c>
      <c r="B6104" s="84" t="s">
        <v>12258</v>
      </c>
      <c r="C6104" s="84">
        <v>3</v>
      </c>
      <c r="D6104" s="122">
        <v>9.0308998699194353E-3</v>
      </c>
      <c r="E6104" s="122">
        <v>1.3710678622717363</v>
      </c>
      <c r="F6104" s="84" t="s">
        <v>12121</v>
      </c>
      <c r="G6104" s="84" t="b">
        <v>0</v>
      </c>
      <c r="H6104" s="84" t="b">
        <v>0</v>
      </c>
      <c r="I6104" s="84" t="b">
        <v>0</v>
      </c>
      <c r="J6104" s="84" t="b">
        <v>0</v>
      </c>
      <c r="K6104" s="84" t="b">
        <v>0</v>
      </c>
      <c r="L6104" s="84" t="b">
        <v>0</v>
      </c>
    </row>
    <row r="6105" spans="1:12" x14ac:dyDescent="0.25">
      <c r="A6105" s="84" t="s">
        <v>14604</v>
      </c>
      <c r="B6105" s="84" t="s">
        <v>731</v>
      </c>
      <c r="C6105" s="84">
        <v>3</v>
      </c>
      <c r="D6105" s="122">
        <v>9.0308998699194353E-3</v>
      </c>
      <c r="E6105" s="122">
        <v>1.4960065988800362</v>
      </c>
      <c r="F6105" s="84" t="s">
        <v>12121</v>
      </c>
      <c r="G6105" s="84" t="b">
        <v>0</v>
      </c>
      <c r="H6105" s="84" t="b">
        <v>0</v>
      </c>
      <c r="I6105" s="84" t="b">
        <v>0</v>
      </c>
      <c r="J6105" s="84" t="b">
        <v>0</v>
      </c>
      <c r="K6105" s="84" t="b">
        <v>0</v>
      </c>
      <c r="L6105" s="84" t="b">
        <v>0</v>
      </c>
    </row>
    <row r="6106" spans="1:12" x14ac:dyDescent="0.25">
      <c r="A6106" s="84" t="s">
        <v>14361</v>
      </c>
      <c r="B6106" s="84" t="s">
        <v>15420</v>
      </c>
      <c r="C6106" s="84">
        <v>2</v>
      </c>
      <c r="D6106" s="122">
        <v>9.5424250943932486E-3</v>
      </c>
      <c r="E6106" s="122">
        <v>1.6720978579357175</v>
      </c>
      <c r="F6106" s="84" t="s">
        <v>12121</v>
      </c>
      <c r="G6106" s="84" t="b">
        <v>1</v>
      </c>
      <c r="H6106" s="84" t="b">
        <v>0</v>
      </c>
      <c r="I6106" s="84" t="b">
        <v>0</v>
      </c>
      <c r="J6106" s="84" t="b">
        <v>0</v>
      </c>
      <c r="K6106" s="84" t="b">
        <v>0</v>
      </c>
      <c r="L6106" s="84" t="b">
        <v>0</v>
      </c>
    </row>
    <row r="6107" spans="1:12" x14ac:dyDescent="0.25">
      <c r="A6107" s="84" t="s">
        <v>15420</v>
      </c>
      <c r="B6107" s="84" t="s">
        <v>14301</v>
      </c>
      <c r="C6107" s="84">
        <v>2</v>
      </c>
      <c r="D6107" s="122">
        <v>9.5424250943932486E-3</v>
      </c>
      <c r="E6107" s="122">
        <v>1.6720978579357175</v>
      </c>
      <c r="F6107" s="84" t="s">
        <v>12121</v>
      </c>
      <c r="G6107" s="84" t="b">
        <v>0</v>
      </c>
      <c r="H6107" s="84" t="b">
        <v>0</v>
      </c>
      <c r="I6107" s="84" t="b">
        <v>0</v>
      </c>
      <c r="J6107" s="84" t="b">
        <v>0</v>
      </c>
      <c r="K6107" s="84" t="b">
        <v>0</v>
      </c>
      <c r="L6107" s="84" t="b">
        <v>0</v>
      </c>
    </row>
    <row r="6108" spans="1:12" x14ac:dyDescent="0.25">
      <c r="A6108" s="84" t="s">
        <v>14301</v>
      </c>
      <c r="B6108" s="84" t="s">
        <v>15421</v>
      </c>
      <c r="C6108" s="84">
        <v>2</v>
      </c>
      <c r="D6108" s="122">
        <v>9.5424250943932486E-3</v>
      </c>
      <c r="E6108" s="122">
        <v>1.6720978579357175</v>
      </c>
      <c r="F6108" s="84" t="s">
        <v>12121</v>
      </c>
      <c r="G6108" s="84" t="b">
        <v>0</v>
      </c>
      <c r="H6108" s="84" t="b">
        <v>0</v>
      </c>
      <c r="I6108" s="84" t="b">
        <v>0</v>
      </c>
      <c r="J6108" s="84" t="b">
        <v>0</v>
      </c>
      <c r="K6108" s="84" t="b">
        <v>0</v>
      </c>
      <c r="L6108" s="84" t="b">
        <v>0</v>
      </c>
    </row>
    <row r="6109" spans="1:12" x14ac:dyDescent="0.25">
      <c r="A6109" s="84" t="s">
        <v>15421</v>
      </c>
      <c r="B6109" s="84" t="s">
        <v>14204</v>
      </c>
      <c r="C6109" s="84">
        <v>2</v>
      </c>
      <c r="D6109" s="122">
        <v>9.5424250943932486E-3</v>
      </c>
      <c r="E6109" s="122">
        <v>1.3710678622717363</v>
      </c>
      <c r="F6109" s="84" t="s">
        <v>12121</v>
      </c>
      <c r="G6109" s="84" t="b">
        <v>0</v>
      </c>
      <c r="H6109" s="84" t="b">
        <v>0</v>
      </c>
      <c r="I6109" s="84" t="b">
        <v>0</v>
      </c>
      <c r="J6109" s="84" t="b">
        <v>0</v>
      </c>
      <c r="K6109" s="84" t="b">
        <v>0</v>
      </c>
      <c r="L6109" s="84" t="b">
        <v>0</v>
      </c>
    </row>
    <row r="6110" spans="1:12" x14ac:dyDescent="0.25">
      <c r="A6110" s="84" t="s">
        <v>14204</v>
      </c>
      <c r="B6110" s="84" t="s">
        <v>14757</v>
      </c>
      <c r="C6110" s="84">
        <v>2</v>
      </c>
      <c r="D6110" s="122">
        <v>9.5424250943932486E-3</v>
      </c>
      <c r="E6110" s="122">
        <v>1.3710678622717363</v>
      </c>
      <c r="F6110" s="84" t="s">
        <v>12121</v>
      </c>
      <c r="G6110" s="84" t="b">
        <v>0</v>
      </c>
      <c r="H6110" s="84" t="b">
        <v>0</v>
      </c>
      <c r="I6110" s="84" t="b">
        <v>0</v>
      </c>
      <c r="J6110" s="84" t="b">
        <v>0</v>
      </c>
      <c r="K6110" s="84" t="b">
        <v>0</v>
      </c>
      <c r="L6110" s="84" t="b">
        <v>0</v>
      </c>
    </row>
    <row r="6111" spans="1:12" x14ac:dyDescent="0.25">
      <c r="A6111" s="84" t="s">
        <v>14757</v>
      </c>
      <c r="B6111" s="84" t="s">
        <v>2793</v>
      </c>
      <c r="C6111" s="84">
        <v>2</v>
      </c>
      <c r="D6111" s="122">
        <v>9.5424250943932486E-3</v>
      </c>
      <c r="E6111" s="122">
        <v>1.2741578492636798</v>
      </c>
      <c r="F6111" s="84" t="s">
        <v>12121</v>
      </c>
      <c r="G6111" s="84" t="b">
        <v>0</v>
      </c>
      <c r="H6111" s="84" t="b">
        <v>0</v>
      </c>
      <c r="I6111" s="84" t="b">
        <v>0</v>
      </c>
      <c r="J6111" s="84" t="b">
        <v>0</v>
      </c>
      <c r="K6111" s="84" t="b">
        <v>0</v>
      </c>
      <c r="L6111" s="84" t="b">
        <v>0</v>
      </c>
    </row>
    <row r="6112" spans="1:12" x14ac:dyDescent="0.25">
      <c r="A6112" s="84" t="s">
        <v>15424</v>
      </c>
      <c r="B6112" s="84" t="s">
        <v>12282</v>
      </c>
      <c r="C6112" s="84">
        <v>2</v>
      </c>
      <c r="D6112" s="122">
        <v>9.5424250943932486E-3</v>
      </c>
      <c r="E6112" s="122">
        <v>1.6720978579357175</v>
      </c>
      <c r="F6112" s="84" t="s">
        <v>12121</v>
      </c>
      <c r="G6112" s="84" t="b">
        <v>0</v>
      </c>
      <c r="H6112" s="84" t="b">
        <v>0</v>
      </c>
      <c r="I6112" s="84" t="b">
        <v>0</v>
      </c>
      <c r="J6112" s="84" t="b">
        <v>1</v>
      </c>
      <c r="K6112" s="84" t="b">
        <v>0</v>
      </c>
      <c r="L6112" s="84" t="b">
        <v>0</v>
      </c>
    </row>
    <row r="6113" spans="1:12" x14ac:dyDescent="0.25">
      <c r="A6113" s="84" t="s">
        <v>12282</v>
      </c>
      <c r="B6113" s="84" t="s">
        <v>14364</v>
      </c>
      <c r="C6113" s="84">
        <v>2</v>
      </c>
      <c r="D6113" s="122">
        <v>9.5424250943932486E-3</v>
      </c>
      <c r="E6113" s="122">
        <v>1.6720978579357175</v>
      </c>
      <c r="F6113" s="84" t="s">
        <v>12121</v>
      </c>
      <c r="G6113" s="84" t="b">
        <v>1</v>
      </c>
      <c r="H6113" s="84" t="b">
        <v>0</v>
      </c>
      <c r="I6113" s="84" t="b">
        <v>0</v>
      </c>
      <c r="J6113" s="84" t="b">
        <v>0</v>
      </c>
      <c r="K6113" s="84" t="b">
        <v>0</v>
      </c>
      <c r="L6113" s="84" t="b">
        <v>0</v>
      </c>
    </row>
    <row r="6114" spans="1:12" x14ac:dyDescent="0.25">
      <c r="A6114" s="84" t="s">
        <v>14364</v>
      </c>
      <c r="B6114" s="84" t="s">
        <v>2803</v>
      </c>
      <c r="C6114" s="84">
        <v>2</v>
      </c>
      <c r="D6114" s="122">
        <v>9.5424250943932486E-3</v>
      </c>
      <c r="E6114" s="122">
        <v>1.6720978579357175</v>
      </c>
      <c r="F6114" s="84" t="s">
        <v>12121</v>
      </c>
      <c r="G6114" s="84" t="b">
        <v>0</v>
      </c>
      <c r="H6114" s="84" t="b">
        <v>0</v>
      </c>
      <c r="I6114" s="84" t="b">
        <v>0</v>
      </c>
      <c r="J6114" s="84" t="b">
        <v>0</v>
      </c>
      <c r="K6114" s="84" t="b">
        <v>0</v>
      </c>
      <c r="L6114" s="84" t="b">
        <v>0</v>
      </c>
    </row>
    <row r="6115" spans="1:12" x14ac:dyDescent="0.25">
      <c r="A6115" s="84" t="s">
        <v>2803</v>
      </c>
      <c r="B6115" s="84" t="s">
        <v>14254</v>
      </c>
      <c r="C6115" s="84">
        <v>2</v>
      </c>
      <c r="D6115" s="122">
        <v>9.5424250943932486E-3</v>
      </c>
      <c r="E6115" s="122">
        <v>1.6720978579357175</v>
      </c>
      <c r="F6115" s="84" t="s">
        <v>12121</v>
      </c>
      <c r="G6115" s="84" t="b">
        <v>0</v>
      </c>
      <c r="H6115" s="84" t="b">
        <v>0</v>
      </c>
      <c r="I6115" s="84" t="b">
        <v>0</v>
      </c>
      <c r="J6115" s="84" t="b">
        <v>0</v>
      </c>
      <c r="K6115" s="84" t="b">
        <v>0</v>
      </c>
      <c r="L6115" s="84" t="b">
        <v>0</v>
      </c>
    </row>
    <row r="6116" spans="1:12" x14ac:dyDescent="0.25">
      <c r="A6116" s="84" t="s">
        <v>14254</v>
      </c>
      <c r="B6116" s="84" t="s">
        <v>855</v>
      </c>
      <c r="C6116" s="84">
        <v>2</v>
      </c>
      <c r="D6116" s="122">
        <v>9.5424250943932486E-3</v>
      </c>
      <c r="E6116" s="122">
        <v>1.6720978579357175</v>
      </c>
      <c r="F6116" s="84" t="s">
        <v>12121</v>
      </c>
      <c r="G6116" s="84" t="b">
        <v>0</v>
      </c>
      <c r="H6116" s="84" t="b">
        <v>0</v>
      </c>
      <c r="I6116" s="84" t="b">
        <v>0</v>
      </c>
      <c r="J6116" s="84" t="b">
        <v>0</v>
      </c>
      <c r="K6116" s="84" t="b">
        <v>0</v>
      </c>
      <c r="L6116" s="84" t="b">
        <v>0</v>
      </c>
    </row>
    <row r="6117" spans="1:12" x14ac:dyDescent="0.25">
      <c r="A6117" s="84" t="s">
        <v>855</v>
      </c>
      <c r="B6117" s="84" t="s">
        <v>15425</v>
      </c>
      <c r="C6117" s="84">
        <v>2</v>
      </c>
      <c r="D6117" s="122">
        <v>9.5424250943932486E-3</v>
      </c>
      <c r="E6117" s="122">
        <v>1.6720978579357175</v>
      </c>
      <c r="F6117" s="84" t="s">
        <v>12121</v>
      </c>
      <c r="G6117" s="84" t="b">
        <v>0</v>
      </c>
      <c r="H6117" s="84" t="b">
        <v>0</v>
      </c>
      <c r="I6117" s="84" t="b">
        <v>0</v>
      </c>
      <c r="J6117" s="84" t="b">
        <v>0</v>
      </c>
      <c r="K6117" s="84" t="b">
        <v>0</v>
      </c>
      <c r="L6117" s="84" t="b">
        <v>0</v>
      </c>
    </row>
    <row r="6118" spans="1:12" x14ac:dyDescent="0.25">
      <c r="A6118" s="84" t="s">
        <v>15425</v>
      </c>
      <c r="B6118" s="84" t="s">
        <v>15426</v>
      </c>
      <c r="C6118" s="84">
        <v>2</v>
      </c>
      <c r="D6118" s="122">
        <v>9.5424250943932486E-3</v>
      </c>
      <c r="E6118" s="122">
        <v>1.6720978579357175</v>
      </c>
      <c r="F6118" s="84" t="s">
        <v>12121</v>
      </c>
      <c r="G6118" s="84" t="b">
        <v>0</v>
      </c>
      <c r="H6118" s="84" t="b">
        <v>0</v>
      </c>
      <c r="I6118" s="84" t="b">
        <v>0</v>
      </c>
      <c r="J6118" s="84" t="b">
        <v>0</v>
      </c>
      <c r="K6118" s="84" t="b">
        <v>0</v>
      </c>
      <c r="L6118" s="84" t="b">
        <v>0</v>
      </c>
    </row>
    <row r="6119" spans="1:12" x14ac:dyDescent="0.25">
      <c r="A6119" s="84" t="s">
        <v>15426</v>
      </c>
      <c r="B6119" s="84" t="s">
        <v>14204</v>
      </c>
      <c r="C6119" s="84">
        <v>2</v>
      </c>
      <c r="D6119" s="122">
        <v>9.5424250943932486E-3</v>
      </c>
      <c r="E6119" s="122">
        <v>1.3710678622717363</v>
      </c>
      <c r="F6119" s="84" t="s">
        <v>12121</v>
      </c>
      <c r="G6119" s="84" t="b">
        <v>0</v>
      </c>
      <c r="H6119" s="84" t="b">
        <v>0</v>
      </c>
      <c r="I6119" s="84" t="b">
        <v>0</v>
      </c>
      <c r="J6119" s="84" t="b">
        <v>0</v>
      </c>
      <c r="K6119" s="84" t="b">
        <v>0</v>
      </c>
      <c r="L6119" s="84" t="b">
        <v>0</v>
      </c>
    </row>
    <row r="6120" spans="1:12" x14ac:dyDescent="0.25">
      <c r="A6120" s="84" t="s">
        <v>14204</v>
      </c>
      <c r="B6120" s="84" t="s">
        <v>14202</v>
      </c>
      <c r="C6120" s="84">
        <v>2</v>
      </c>
      <c r="D6120" s="122">
        <v>9.5424250943932486E-3</v>
      </c>
      <c r="E6120" s="122">
        <v>1.3710678622717363</v>
      </c>
      <c r="F6120" s="84" t="s">
        <v>12121</v>
      </c>
      <c r="G6120" s="84" t="b">
        <v>0</v>
      </c>
      <c r="H6120" s="84" t="b">
        <v>0</v>
      </c>
      <c r="I6120" s="84" t="b">
        <v>0</v>
      </c>
      <c r="J6120" s="84" t="b">
        <v>0</v>
      </c>
      <c r="K6120" s="84" t="b">
        <v>0</v>
      </c>
      <c r="L6120" s="84" t="b">
        <v>0</v>
      </c>
    </row>
    <row r="6121" spans="1:12" x14ac:dyDescent="0.25">
      <c r="A6121" s="84" t="s">
        <v>14202</v>
      </c>
      <c r="B6121" s="84" t="s">
        <v>2793</v>
      </c>
      <c r="C6121" s="84">
        <v>2</v>
      </c>
      <c r="D6121" s="122">
        <v>9.5424250943932486E-3</v>
      </c>
      <c r="E6121" s="122">
        <v>1.2741578492636798</v>
      </c>
      <c r="F6121" s="84" t="s">
        <v>12121</v>
      </c>
      <c r="G6121" s="84" t="b">
        <v>0</v>
      </c>
      <c r="H6121" s="84" t="b">
        <v>0</v>
      </c>
      <c r="I6121" s="84" t="b">
        <v>0</v>
      </c>
      <c r="J6121" s="84" t="b">
        <v>0</v>
      </c>
      <c r="K6121" s="84" t="b">
        <v>0</v>
      </c>
      <c r="L6121" s="84" t="b">
        <v>0</v>
      </c>
    </row>
    <row r="6122" spans="1:12" x14ac:dyDescent="0.25">
      <c r="A6122" s="84" t="s">
        <v>12369</v>
      </c>
      <c r="B6122" s="84" t="s">
        <v>14276</v>
      </c>
      <c r="C6122" s="84">
        <v>2</v>
      </c>
      <c r="D6122" s="122">
        <v>9.5424250943932486E-3</v>
      </c>
      <c r="E6122" s="122">
        <v>1.1949766032160551</v>
      </c>
      <c r="F6122" s="84" t="s">
        <v>12121</v>
      </c>
      <c r="G6122" s="84" t="b">
        <v>0</v>
      </c>
      <c r="H6122" s="84" t="b">
        <v>0</v>
      </c>
      <c r="I6122" s="84" t="b">
        <v>0</v>
      </c>
      <c r="J6122" s="84" t="b">
        <v>0</v>
      </c>
      <c r="K6122" s="84" t="b">
        <v>0</v>
      </c>
      <c r="L6122" s="84" t="b">
        <v>0</v>
      </c>
    </row>
    <row r="6123" spans="1:12" x14ac:dyDescent="0.25">
      <c r="A6123" s="84" t="s">
        <v>14276</v>
      </c>
      <c r="B6123" s="84" t="s">
        <v>12356</v>
      </c>
      <c r="C6123" s="84">
        <v>2</v>
      </c>
      <c r="D6123" s="122">
        <v>9.5424250943932486E-3</v>
      </c>
      <c r="E6123" s="122">
        <v>1.4960065988800362</v>
      </c>
      <c r="F6123" s="84" t="s">
        <v>12121</v>
      </c>
      <c r="G6123" s="84" t="b">
        <v>0</v>
      </c>
      <c r="H6123" s="84" t="b">
        <v>0</v>
      </c>
      <c r="I6123" s="84" t="b">
        <v>0</v>
      </c>
      <c r="J6123" s="84" t="b">
        <v>1</v>
      </c>
      <c r="K6123" s="84" t="b">
        <v>0</v>
      </c>
      <c r="L6123" s="84" t="b">
        <v>0</v>
      </c>
    </row>
    <row r="6124" spans="1:12" x14ac:dyDescent="0.25">
      <c r="A6124" s="84" t="s">
        <v>12356</v>
      </c>
      <c r="B6124" s="84" t="s">
        <v>15422</v>
      </c>
      <c r="C6124" s="84">
        <v>2</v>
      </c>
      <c r="D6124" s="122">
        <v>9.5424250943932486E-3</v>
      </c>
      <c r="E6124" s="122">
        <v>1.6720978579357175</v>
      </c>
      <c r="F6124" s="84" t="s">
        <v>12121</v>
      </c>
      <c r="G6124" s="84" t="b">
        <v>1</v>
      </c>
      <c r="H6124" s="84" t="b">
        <v>0</v>
      </c>
      <c r="I6124" s="84" t="b">
        <v>0</v>
      </c>
      <c r="J6124" s="84" t="b">
        <v>0</v>
      </c>
      <c r="K6124" s="84" t="b">
        <v>0</v>
      </c>
      <c r="L6124" s="84" t="b">
        <v>0</v>
      </c>
    </row>
    <row r="6125" spans="1:12" x14ac:dyDescent="0.25">
      <c r="A6125" s="84" t="s">
        <v>15422</v>
      </c>
      <c r="B6125" s="84" t="s">
        <v>15423</v>
      </c>
      <c r="C6125" s="84">
        <v>2</v>
      </c>
      <c r="D6125" s="122">
        <v>9.5424250943932486E-3</v>
      </c>
      <c r="E6125" s="122">
        <v>1.6720978579357175</v>
      </c>
      <c r="F6125" s="84" t="s">
        <v>12121</v>
      </c>
      <c r="G6125" s="84" t="b">
        <v>0</v>
      </c>
      <c r="H6125" s="84" t="b">
        <v>0</v>
      </c>
      <c r="I6125" s="84" t="b">
        <v>0</v>
      </c>
      <c r="J6125" s="84" t="b">
        <v>0</v>
      </c>
      <c r="K6125" s="84" t="b">
        <v>0</v>
      </c>
      <c r="L6125" s="84" t="b">
        <v>0</v>
      </c>
    </row>
    <row r="6126" spans="1:12" x14ac:dyDescent="0.25">
      <c r="A6126" s="84" t="s">
        <v>15423</v>
      </c>
      <c r="B6126" s="84" t="s">
        <v>14279</v>
      </c>
      <c r="C6126" s="84">
        <v>2</v>
      </c>
      <c r="D6126" s="122">
        <v>9.5424250943932486E-3</v>
      </c>
      <c r="E6126" s="122">
        <v>1.6720978579357175</v>
      </c>
      <c r="F6126" s="84" t="s">
        <v>12121</v>
      </c>
      <c r="G6126" s="84" t="b">
        <v>0</v>
      </c>
      <c r="H6126" s="84" t="b">
        <v>0</v>
      </c>
      <c r="I6126" s="84" t="b">
        <v>0</v>
      </c>
      <c r="J6126" s="84" t="b">
        <v>0</v>
      </c>
      <c r="K6126" s="84" t="b">
        <v>0</v>
      </c>
      <c r="L6126" s="84" t="b">
        <v>0</v>
      </c>
    </row>
    <row r="6127" spans="1:12" x14ac:dyDescent="0.25">
      <c r="A6127" s="84" t="s">
        <v>14279</v>
      </c>
      <c r="B6127" s="84" t="s">
        <v>14758</v>
      </c>
      <c r="C6127" s="84">
        <v>2</v>
      </c>
      <c r="D6127" s="122">
        <v>9.5424250943932486E-3</v>
      </c>
      <c r="E6127" s="122">
        <v>1.6720978579357175</v>
      </c>
      <c r="F6127" s="84" t="s">
        <v>12121</v>
      </c>
      <c r="G6127" s="84" t="b">
        <v>0</v>
      </c>
      <c r="H6127" s="84" t="b">
        <v>0</v>
      </c>
      <c r="I6127" s="84" t="b">
        <v>0</v>
      </c>
      <c r="J6127" s="84" t="b">
        <v>0</v>
      </c>
      <c r="K6127" s="84" t="b">
        <v>0</v>
      </c>
      <c r="L6127" s="84" t="b">
        <v>0</v>
      </c>
    </row>
    <row r="6128" spans="1:12" x14ac:dyDescent="0.25">
      <c r="A6128" s="84" t="s">
        <v>14758</v>
      </c>
      <c r="B6128" s="84" t="s">
        <v>12350</v>
      </c>
      <c r="C6128" s="84">
        <v>2</v>
      </c>
      <c r="D6128" s="122">
        <v>9.5424250943932486E-3</v>
      </c>
      <c r="E6128" s="122">
        <v>1.3710678622717363</v>
      </c>
      <c r="F6128" s="84" t="s">
        <v>12121</v>
      </c>
      <c r="G6128" s="84" t="b">
        <v>0</v>
      </c>
      <c r="H6128" s="84" t="b">
        <v>0</v>
      </c>
      <c r="I6128" s="84" t="b">
        <v>0</v>
      </c>
      <c r="J6128" s="84" t="b">
        <v>0</v>
      </c>
      <c r="K6128" s="84" t="b">
        <v>0</v>
      </c>
      <c r="L6128" s="84" t="b">
        <v>0</v>
      </c>
    </row>
    <row r="6129" spans="1:12" x14ac:dyDescent="0.25">
      <c r="A6129" s="84" t="s">
        <v>12369</v>
      </c>
      <c r="B6129" s="84" t="s">
        <v>2788</v>
      </c>
      <c r="C6129" s="84">
        <v>2</v>
      </c>
      <c r="D6129" s="122">
        <v>9.5424250943932486E-3</v>
      </c>
      <c r="E6129" s="122">
        <v>1.3710678622717363</v>
      </c>
      <c r="F6129" s="84" t="s">
        <v>12121</v>
      </c>
      <c r="G6129" s="84" t="b">
        <v>0</v>
      </c>
      <c r="H6129" s="84" t="b">
        <v>0</v>
      </c>
      <c r="I6129" s="84" t="b">
        <v>0</v>
      </c>
      <c r="J6129" s="84" t="b">
        <v>0</v>
      </c>
      <c r="K6129" s="84" t="b">
        <v>0</v>
      </c>
      <c r="L6129" s="84" t="b">
        <v>0</v>
      </c>
    </row>
    <row r="6130" spans="1:12" x14ac:dyDescent="0.25">
      <c r="A6130" s="84" t="s">
        <v>2788</v>
      </c>
      <c r="B6130" s="84" t="s">
        <v>14443</v>
      </c>
      <c r="C6130" s="84">
        <v>2</v>
      </c>
      <c r="D6130" s="122">
        <v>9.5424250943932486E-3</v>
      </c>
      <c r="E6130" s="122">
        <v>1.6720978579357175</v>
      </c>
      <c r="F6130" s="84" t="s">
        <v>12121</v>
      </c>
      <c r="G6130" s="84" t="b">
        <v>0</v>
      </c>
      <c r="H6130" s="84" t="b">
        <v>0</v>
      </c>
      <c r="I6130" s="84" t="b">
        <v>0</v>
      </c>
      <c r="J6130" s="84" t="b">
        <v>0</v>
      </c>
      <c r="K6130" s="84" t="b">
        <v>0</v>
      </c>
      <c r="L6130" s="84" t="b">
        <v>0</v>
      </c>
    </row>
    <row r="6131" spans="1:12" x14ac:dyDescent="0.25">
      <c r="A6131" s="84" t="s">
        <v>12258</v>
      </c>
      <c r="B6131" s="84" t="s">
        <v>2713</v>
      </c>
      <c r="C6131" s="84">
        <v>2</v>
      </c>
      <c r="D6131" s="122">
        <v>9.5424250943932486E-3</v>
      </c>
      <c r="E6131" s="122">
        <v>1.4960065988800362</v>
      </c>
      <c r="F6131" s="84" t="s">
        <v>12121</v>
      </c>
      <c r="G6131" s="84" t="b">
        <v>0</v>
      </c>
      <c r="H6131" s="84" t="b">
        <v>0</v>
      </c>
      <c r="I6131" s="84" t="b">
        <v>0</v>
      </c>
      <c r="J6131" s="84" t="b">
        <v>0</v>
      </c>
      <c r="K6131" s="84" t="b">
        <v>0</v>
      </c>
      <c r="L6131" s="84" t="b">
        <v>0</v>
      </c>
    </row>
    <row r="6132" spans="1:12" x14ac:dyDescent="0.25">
      <c r="A6132" s="84" t="s">
        <v>2713</v>
      </c>
      <c r="B6132" s="84" t="s">
        <v>14751</v>
      </c>
      <c r="C6132" s="84">
        <v>2</v>
      </c>
      <c r="D6132" s="122">
        <v>9.5424250943932486E-3</v>
      </c>
      <c r="E6132" s="122">
        <v>1.6720978579357175</v>
      </c>
      <c r="F6132" s="84" t="s">
        <v>12121</v>
      </c>
      <c r="G6132" s="84" t="b">
        <v>0</v>
      </c>
      <c r="H6132" s="84" t="b">
        <v>0</v>
      </c>
      <c r="I6132" s="84" t="b">
        <v>0</v>
      </c>
      <c r="J6132" s="84" t="b">
        <v>0</v>
      </c>
      <c r="K6132" s="84" t="b">
        <v>0</v>
      </c>
      <c r="L6132" s="84" t="b">
        <v>0</v>
      </c>
    </row>
    <row r="6133" spans="1:12" x14ac:dyDescent="0.25">
      <c r="A6133" s="84" t="s">
        <v>14751</v>
      </c>
      <c r="B6133" s="84" t="s">
        <v>12280</v>
      </c>
      <c r="C6133" s="84">
        <v>2</v>
      </c>
      <c r="D6133" s="122">
        <v>9.5424250943932486E-3</v>
      </c>
      <c r="E6133" s="122">
        <v>1.6720978579357175</v>
      </c>
      <c r="F6133" s="84" t="s">
        <v>12121</v>
      </c>
      <c r="G6133" s="84" t="b">
        <v>0</v>
      </c>
      <c r="H6133" s="84" t="b">
        <v>0</v>
      </c>
      <c r="I6133" s="84" t="b">
        <v>0</v>
      </c>
      <c r="J6133" s="84" t="b">
        <v>0</v>
      </c>
      <c r="K6133" s="84" t="b">
        <v>0</v>
      </c>
      <c r="L6133" s="84" t="b">
        <v>0</v>
      </c>
    </row>
    <row r="6134" spans="1:12" x14ac:dyDescent="0.25">
      <c r="A6134" s="84" t="s">
        <v>12280</v>
      </c>
      <c r="B6134" s="84" t="s">
        <v>15427</v>
      </c>
      <c r="C6134" s="84">
        <v>2</v>
      </c>
      <c r="D6134" s="122">
        <v>9.5424250943932486E-3</v>
      </c>
      <c r="E6134" s="122">
        <v>1.6720978579357175</v>
      </c>
      <c r="F6134" s="84" t="s">
        <v>12121</v>
      </c>
      <c r="G6134" s="84" t="b">
        <v>0</v>
      </c>
      <c r="H6134" s="84" t="b">
        <v>0</v>
      </c>
      <c r="I6134" s="84" t="b">
        <v>0</v>
      </c>
      <c r="J6134" s="84" t="b">
        <v>0</v>
      </c>
      <c r="K6134" s="84" t="b">
        <v>0</v>
      </c>
      <c r="L6134" s="84" t="b">
        <v>0</v>
      </c>
    </row>
    <row r="6135" spans="1:12" x14ac:dyDescent="0.25">
      <c r="A6135" s="84" t="s">
        <v>15427</v>
      </c>
      <c r="B6135" s="84" t="s">
        <v>14604</v>
      </c>
      <c r="C6135" s="84">
        <v>2</v>
      </c>
      <c r="D6135" s="122">
        <v>9.5424250943932486E-3</v>
      </c>
      <c r="E6135" s="122">
        <v>1.4960065988800362</v>
      </c>
      <c r="F6135" s="84" t="s">
        <v>12121</v>
      </c>
      <c r="G6135" s="84" t="b">
        <v>0</v>
      </c>
      <c r="H6135" s="84" t="b">
        <v>0</v>
      </c>
      <c r="I6135" s="84" t="b">
        <v>0</v>
      </c>
      <c r="J6135" s="84" t="b">
        <v>0</v>
      </c>
      <c r="K6135" s="84" t="b">
        <v>0</v>
      </c>
      <c r="L6135" s="84" t="b">
        <v>0</v>
      </c>
    </row>
    <row r="6136" spans="1:12" x14ac:dyDescent="0.25">
      <c r="A6136" s="84" t="s">
        <v>15440</v>
      </c>
      <c r="B6136" s="84" t="s">
        <v>15441</v>
      </c>
      <c r="C6136" s="84">
        <v>2</v>
      </c>
      <c r="D6136" s="122">
        <v>0</v>
      </c>
      <c r="E6136" s="122">
        <v>1.2671717284030137</v>
      </c>
      <c r="F6136" s="84" t="s">
        <v>12122</v>
      </c>
      <c r="G6136" s="84" t="b">
        <v>0</v>
      </c>
      <c r="H6136" s="84" t="b">
        <v>0</v>
      </c>
      <c r="I6136" s="84" t="b">
        <v>0</v>
      </c>
      <c r="J6136" s="84" t="b">
        <v>0</v>
      </c>
      <c r="K6136" s="84" t="b">
        <v>0</v>
      </c>
      <c r="L6136" s="84" t="b">
        <v>0</v>
      </c>
    </row>
    <row r="6137" spans="1:12" x14ac:dyDescent="0.25">
      <c r="A6137" s="84" t="s">
        <v>15441</v>
      </c>
      <c r="B6137" s="84" t="s">
        <v>15442</v>
      </c>
      <c r="C6137" s="84">
        <v>2</v>
      </c>
      <c r="D6137" s="122">
        <v>0</v>
      </c>
      <c r="E6137" s="122">
        <v>1.2671717284030137</v>
      </c>
      <c r="F6137" s="84" t="s">
        <v>12122</v>
      </c>
      <c r="G6137" s="84" t="b">
        <v>0</v>
      </c>
      <c r="H6137" s="84" t="b">
        <v>0</v>
      </c>
      <c r="I6137" s="84" t="b">
        <v>0</v>
      </c>
      <c r="J6137" s="84" t="b">
        <v>0</v>
      </c>
      <c r="K6137" s="84" t="b">
        <v>0</v>
      </c>
      <c r="L6137" s="84" t="b">
        <v>0</v>
      </c>
    </row>
    <row r="6138" spans="1:12" x14ac:dyDescent="0.25">
      <c r="A6138" s="84" t="s">
        <v>15442</v>
      </c>
      <c r="B6138" s="84" t="s">
        <v>15443</v>
      </c>
      <c r="C6138" s="84">
        <v>2</v>
      </c>
      <c r="D6138" s="122">
        <v>0</v>
      </c>
      <c r="E6138" s="122">
        <v>1.2671717284030137</v>
      </c>
      <c r="F6138" s="84" t="s">
        <v>12122</v>
      </c>
      <c r="G6138" s="84" t="b">
        <v>0</v>
      </c>
      <c r="H6138" s="84" t="b">
        <v>0</v>
      </c>
      <c r="I6138" s="84" t="b">
        <v>0</v>
      </c>
      <c r="J6138" s="84" t="b">
        <v>0</v>
      </c>
      <c r="K6138" s="84" t="b">
        <v>0</v>
      </c>
      <c r="L6138" s="84" t="b">
        <v>0</v>
      </c>
    </row>
    <row r="6139" spans="1:12" x14ac:dyDescent="0.25">
      <c r="A6139" s="84" t="s">
        <v>15443</v>
      </c>
      <c r="B6139" s="84" t="s">
        <v>2777</v>
      </c>
      <c r="C6139" s="84">
        <v>2</v>
      </c>
      <c r="D6139" s="122">
        <v>0</v>
      </c>
      <c r="E6139" s="122">
        <v>1.2671717284030137</v>
      </c>
      <c r="F6139" s="84" t="s">
        <v>12122</v>
      </c>
      <c r="G6139" s="84" t="b">
        <v>0</v>
      </c>
      <c r="H6139" s="84" t="b">
        <v>0</v>
      </c>
      <c r="I6139" s="84" t="b">
        <v>0</v>
      </c>
      <c r="J6139" s="84" t="b">
        <v>0</v>
      </c>
      <c r="K6139" s="84" t="b">
        <v>0</v>
      </c>
      <c r="L6139" s="84" t="b">
        <v>0</v>
      </c>
    </row>
    <row r="6140" spans="1:12" x14ac:dyDescent="0.25">
      <c r="A6140" s="84" t="s">
        <v>2777</v>
      </c>
      <c r="B6140" s="84" t="s">
        <v>14227</v>
      </c>
      <c r="C6140" s="84">
        <v>2</v>
      </c>
      <c r="D6140" s="122">
        <v>0</v>
      </c>
      <c r="E6140" s="122">
        <v>1.2671717284030137</v>
      </c>
      <c r="F6140" s="84" t="s">
        <v>12122</v>
      </c>
      <c r="G6140" s="84" t="b">
        <v>0</v>
      </c>
      <c r="H6140" s="84" t="b">
        <v>0</v>
      </c>
      <c r="I6140" s="84" t="b">
        <v>0</v>
      </c>
      <c r="J6140" s="84" t="b">
        <v>0</v>
      </c>
      <c r="K6140" s="84" t="b">
        <v>0</v>
      </c>
      <c r="L6140" s="84" t="b">
        <v>0</v>
      </c>
    </row>
    <row r="6141" spans="1:12" x14ac:dyDescent="0.25">
      <c r="A6141" s="84" t="s">
        <v>14227</v>
      </c>
      <c r="B6141" s="84" t="s">
        <v>15444</v>
      </c>
      <c r="C6141" s="84">
        <v>2</v>
      </c>
      <c r="D6141" s="122">
        <v>0</v>
      </c>
      <c r="E6141" s="122">
        <v>1.2671717284030137</v>
      </c>
      <c r="F6141" s="84" t="s">
        <v>12122</v>
      </c>
      <c r="G6141" s="84" t="b">
        <v>0</v>
      </c>
      <c r="H6141" s="84" t="b">
        <v>0</v>
      </c>
      <c r="I6141" s="84" t="b">
        <v>0</v>
      </c>
      <c r="J6141" s="84" t="b">
        <v>0</v>
      </c>
      <c r="K6141" s="84" t="b">
        <v>0</v>
      </c>
      <c r="L6141" s="84" t="b">
        <v>0</v>
      </c>
    </row>
    <row r="6142" spans="1:12" x14ac:dyDescent="0.25">
      <c r="A6142" s="84" t="s">
        <v>15444</v>
      </c>
      <c r="B6142" s="84" t="s">
        <v>15445</v>
      </c>
      <c r="C6142" s="84">
        <v>2</v>
      </c>
      <c r="D6142" s="122">
        <v>0</v>
      </c>
      <c r="E6142" s="122">
        <v>1.2671717284030137</v>
      </c>
      <c r="F6142" s="84" t="s">
        <v>12122</v>
      </c>
      <c r="G6142" s="84" t="b">
        <v>0</v>
      </c>
      <c r="H6142" s="84" t="b">
        <v>0</v>
      </c>
      <c r="I6142" s="84" t="b">
        <v>0</v>
      </c>
      <c r="J6142" s="84" t="b">
        <v>0</v>
      </c>
      <c r="K6142" s="84" t="b">
        <v>0</v>
      </c>
      <c r="L6142" s="84" t="b">
        <v>0</v>
      </c>
    </row>
    <row r="6143" spans="1:12" x14ac:dyDescent="0.25">
      <c r="A6143" s="84" t="s">
        <v>15445</v>
      </c>
      <c r="B6143" s="84" t="s">
        <v>15446</v>
      </c>
      <c r="C6143" s="84">
        <v>2</v>
      </c>
      <c r="D6143" s="122">
        <v>0</v>
      </c>
      <c r="E6143" s="122">
        <v>1.2671717284030137</v>
      </c>
      <c r="F6143" s="84" t="s">
        <v>12122</v>
      </c>
      <c r="G6143" s="84" t="b">
        <v>0</v>
      </c>
      <c r="H6143" s="84" t="b">
        <v>0</v>
      </c>
      <c r="I6143" s="84" t="b">
        <v>0</v>
      </c>
      <c r="J6143" s="84" t="b">
        <v>0</v>
      </c>
      <c r="K6143" s="84" t="b">
        <v>0</v>
      </c>
      <c r="L6143" s="84" t="b">
        <v>0</v>
      </c>
    </row>
    <row r="6144" spans="1:12" x14ac:dyDescent="0.25">
      <c r="A6144" s="84" t="s">
        <v>15446</v>
      </c>
      <c r="B6144" s="84" t="s">
        <v>15447</v>
      </c>
      <c r="C6144" s="84">
        <v>2</v>
      </c>
      <c r="D6144" s="122">
        <v>0</v>
      </c>
      <c r="E6144" s="122">
        <v>1.2671717284030137</v>
      </c>
      <c r="F6144" s="84" t="s">
        <v>12122</v>
      </c>
      <c r="G6144" s="84" t="b">
        <v>0</v>
      </c>
      <c r="H6144" s="84" t="b">
        <v>0</v>
      </c>
      <c r="I6144" s="84" t="b">
        <v>0</v>
      </c>
      <c r="J6144" s="84" t="b">
        <v>0</v>
      </c>
      <c r="K6144" s="84" t="b">
        <v>0</v>
      </c>
      <c r="L6144" s="84" t="b">
        <v>0</v>
      </c>
    </row>
    <row r="6145" spans="1:12" x14ac:dyDescent="0.25">
      <c r="A6145" s="84" t="s">
        <v>15447</v>
      </c>
      <c r="B6145" s="84" t="s">
        <v>15448</v>
      </c>
      <c r="C6145" s="84">
        <v>2</v>
      </c>
      <c r="D6145" s="122">
        <v>0</v>
      </c>
      <c r="E6145" s="122">
        <v>1.2671717284030137</v>
      </c>
      <c r="F6145" s="84" t="s">
        <v>12122</v>
      </c>
      <c r="G6145" s="84" t="b">
        <v>0</v>
      </c>
      <c r="H6145" s="84" t="b">
        <v>0</v>
      </c>
      <c r="I6145" s="84" t="b">
        <v>0</v>
      </c>
      <c r="J6145" s="84" t="b">
        <v>0</v>
      </c>
      <c r="K6145" s="84" t="b">
        <v>0</v>
      </c>
      <c r="L6145" s="84" t="b">
        <v>0</v>
      </c>
    </row>
    <row r="6146" spans="1:12" x14ac:dyDescent="0.25">
      <c r="A6146" s="84" t="s">
        <v>14220</v>
      </c>
      <c r="B6146" s="84" t="s">
        <v>15457</v>
      </c>
      <c r="C6146" s="84">
        <v>2</v>
      </c>
      <c r="D6146" s="122">
        <v>0</v>
      </c>
      <c r="E6146" s="122">
        <v>1.1760912590556813</v>
      </c>
      <c r="F6146" s="84" t="s">
        <v>12123</v>
      </c>
      <c r="G6146" s="84" t="b">
        <v>0</v>
      </c>
      <c r="H6146" s="84" t="b">
        <v>0</v>
      </c>
      <c r="I6146" s="84" t="b">
        <v>0</v>
      </c>
      <c r="J6146" s="84" t="b">
        <v>0</v>
      </c>
      <c r="K6146" s="84" t="b">
        <v>0</v>
      </c>
      <c r="L6146" s="84" t="b">
        <v>0</v>
      </c>
    </row>
    <row r="6147" spans="1:12" x14ac:dyDescent="0.25">
      <c r="A6147" s="84" t="s">
        <v>15457</v>
      </c>
      <c r="B6147" s="84" t="s">
        <v>14202</v>
      </c>
      <c r="C6147" s="84">
        <v>2</v>
      </c>
      <c r="D6147" s="122">
        <v>0</v>
      </c>
      <c r="E6147" s="122">
        <v>1.1760912590556813</v>
      </c>
      <c r="F6147" s="84" t="s">
        <v>12123</v>
      </c>
      <c r="G6147" s="84" t="b">
        <v>0</v>
      </c>
      <c r="H6147" s="84" t="b">
        <v>0</v>
      </c>
      <c r="I6147" s="84" t="b">
        <v>0</v>
      </c>
      <c r="J6147" s="84" t="b">
        <v>0</v>
      </c>
      <c r="K6147" s="84" t="b">
        <v>0</v>
      </c>
      <c r="L6147" s="84" t="b">
        <v>0</v>
      </c>
    </row>
    <row r="6148" spans="1:12" x14ac:dyDescent="0.25">
      <c r="A6148" s="84" t="s">
        <v>14202</v>
      </c>
      <c r="B6148" s="84" t="s">
        <v>14503</v>
      </c>
      <c r="C6148" s="84">
        <v>2</v>
      </c>
      <c r="D6148" s="122">
        <v>0</v>
      </c>
      <c r="E6148" s="122">
        <v>1.1760912590556813</v>
      </c>
      <c r="F6148" s="84" t="s">
        <v>12123</v>
      </c>
      <c r="G6148" s="84" t="b">
        <v>0</v>
      </c>
      <c r="H6148" s="84" t="b">
        <v>0</v>
      </c>
      <c r="I6148" s="84" t="b">
        <v>0</v>
      </c>
      <c r="J6148" s="84" t="b">
        <v>0</v>
      </c>
      <c r="K6148" s="84" t="b">
        <v>0</v>
      </c>
      <c r="L6148" s="84" t="b">
        <v>0</v>
      </c>
    </row>
    <row r="6149" spans="1:12" x14ac:dyDescent="0.25">
      <c r="A6149" s="84" t="s">
        <v>14503</v>
      </c>
      <c r="B6149" s="84" t="s">
        <v>2803</v>
      </c>
      <c r="C6149" s="84">
        <v>2</v>
      </c>
      <c r="D6149" s="122">
        <v>0</v>
      </c>
      <c r="E6149" s="122">
        <v>1.1760912590556813</v>
      </c>
      <c r="F6149" s="84" t="s">
        <v>12123</v>
      </c>
      <c r="G6149" s="84" t="b">
        <v>0</v>
      </c>
      <c r="H6149" s="84" t="b">
        <v>0</v>
      </c>
      <c r="I6149" s="84" t="b">
        <v>0</v>
      </c>
      <c r="J6149" s="84" t="b">
        <v>0</v>
      </c>
      <c r="K6149" s="84" t="b">
        <v>0</v>
      </c>
      <c r="L6149" s="84" t="b">
        <v>0</v>
      </c>
    </row>
    <row r="6150" spans="1:12" x14ac:dyDescent="0.25">
      <c r="A6150" s="84" t="s">
        <v>2803</v>
      </c>
      <c r="B6150" s="84" t="s">
        <v>12350</v>
      </c>
      <c r="C6150" s="84">
        <v>2</v>
      </c>
      <c r="D6150" s="122">
        <v>0</v>
      </c>
      <c r="E6150" s="122">
        <v>1.1760912590556813</v>
      </c>
      <c r="F6150" s="84" t="s">
        <v>12123</v>
      </c>
      <c r="G6150" s="84" t="b">
        <v>0</v>
      </c>
      <c r="H6150" s="84" t="b">
        <v>0</v>
      </c>
      <c r="I6150" s="84" t="b">
        <v>0</v>
      </c>
      <c r="J6150" s="84" t="b">
        <v>0</v>
      </c>
      <c r="K6150" s="84" t="b">
        <v>0</v>
      </c>
      <c r="L6150" s="84" t="b">
        <v>0</v>
      </c>
    </row>
    <row r="6151" spans="1:12" x14ac:dyDescent="0.25">
      <c r="A6151" s="84" t="s">
        <v>12350</v>
      </c>
      <c r="B6151" s="84" t="s">
        <v>12369</v>
      </c>
      <c r="C6151" s="84">
        <v>2</v>
      </c>
      <c r="D6151" s="122">
        <v>0</v>
      </c>
      <c r="E6151" s="122">
        <v>1.1760912590556813</v>
      </c>
      <c r="F6151" s="84" t="s">
        <v>12123</v>
      </c>
      <c r="G6151" s="84" t="b">
        <v>0</v>
      </c>
      <c r="H6151" s="84" t="b">
        <v>0</v>
      </c>
      <c r="I6151" s="84" t="b">
        <v>0</v>
      </c>
      <c r="J6151" s="84" t="b">
        <v>0</v>
      </c>
      <c r="K6151" s="84" t="b">
        <v>0</v>
      </c>
      <c r="L6151" s="84" t="b">
        <v>0</v>
      </c>
    </row>
    <row r="6152" spans="1:12" x14ac:dyDescent="0.25">
      <c r="A6152" s="84" t="s">
        <v>12369</v>
      </c>
      <c r="B6152" s="84" t="s">
        <v>15458</v>
      </c>
      <c r="C6152" s="84">
        <v>2</v>
      </c>
      <c r="D6152" s="122">
        <v>0</v>
      </c>
      <c r="E6152" s="122">
        <v>1.1760912590556813</v>
      </c>
      <c r="F6152" s="84" t="s">
        <v>12123</v>
      </c>
      <c r="G6152" s="84" t="b">
        <v>0</v>
      </c>
      <c r="H6152" s="84" t="b">
        <v>0</v>
      </c>
      <c r="I6152" s="84" t="b">
        <v>0</v>
      </c>
      <c r="J6152" s="84" t="b">
        <v>0</v>
      </c>
      <c r="K6152" s="84" t="b">
        <v>0</v>
      </c>
      <c r="L6152" s="84" t="b">
        <v>0</v>
      </c>
    </row>
    <row r="6153" spans="1:12" x14ac:dyDescent="0.25">
      <c r="A6153" s="84" t="s">
        <v>15458</v>
      </c>
      <c r="B6153" s="84" t="s">
        <v>15459</v>
      </c>
      <c r="C6153" s="84">
        <v>2</v>
      </c>
      <c r="D6153" s="122">
        <v>0</v>
      </c>
      <c r="E6153" s="122">
        <v>1.1760912590556813</v>
      </c>
      <c r="F6153" s="84" t="s">
        <v>12123</v>
      </c>
      <c r="G6153" s="84" t="b">
        <v>0</v>
      </c>
      <c r="H6153" s="84" t="b">
        <v>0</v>
      </c>
      <c r="I6153" s="84" t="b">
        <v>0</v>
      </c>
      <c r="J6153" s="84" t="b">
        <v>1</v>
      </c>
      <c r="K6153" s="84" t="b">
        <v>0</v>
      </c>
      <c r="L6153" s="84" t="b">
        <v>0</v>
      </c>
    </row>
    <row r="6154" spans="1:12" x14ac:dyDescent="0.25">
      <c r="A6154" s="84" t="s">
        <v>15459</v>
      </c>
      <c r="B6154" s="84" t="s">
        <v>14970</v>
      </c>
      <c r="C6154" s="84">
        <v>2</v>
      </c>
      <c r="D6154" s="122">
        <v>0</v>
      </c>
      <c r="E6154" s="122">
        <v>1.1760912590556813</v>
      </c>
      <c r="F6154" s="84" t="s">
        <v>12123</v>
      </c>
      <c r="G6154" s="84" t="b">
        <v>1</v>
      </c>
      <c r="H6154" s="84" t="b">
        <v>0</v>
      </c>
      <c r="I6154" s="84" t="b">
        <v>0</v>
      </c>
      <c r="J6154" s="84" t="b">
        <v>0</v>
      </c>
      <c r="K6154" s="84" t="b">
        <v>0</v>
      </c>
      <c r="L6154" s="84" t="b">
        <v>0</v>
      </c>
    </row>
    <row r="6155" spans="1:12" x14ac:dyDescent="0.25">
      <c r="A6155" s="84" t="s">
        <v>14970</v>
      </c>
      <c r="B6155" s="84" t="s">
        <v>14760</v>
      </c>
      <c r="C6155" s="84">
        <v>2</v>
      </c>
      <c r="D6155" s="122">
        <v>0</v>
      </c>
      <c r="E6155" s="122">
        <v>1.1760912590556813</v>
      </c>
      <c r="F6155" s="84" t="s">
        <v>12123</v>
      </c>
      <c r="G6155" s="84" t="b">
        <v>0</v>
      </c>
      <c r="H6155" s="84" t="b">
        <v>0</v>
      </c>
      <c r="I6155" s="84" t="b">
        <v>0</v>
      </c>
      <c r="J6155" s="84" t="b">
        <v>0</v>
      </c>
      <c r="K6155" s="84" t="b">
        <v>0</v>
      </c>
      <c r="L6155" s="84" t="b">
        <v>0</v>
      </c>
    </row>
    <row r="6156" spans="1:12" x14ac:dyDescent="0.25">
      <c r="A6156" s="84" t="s">
        <v>14760</v>
      </c>
      <c r="B6156" s="84" t="s">
        <v>14317</v>
      </c>
      <c r="C6156" s="84">
        <v>2</v>
      </c>
      <c r="D6156" s="122">
        <v>0</v>
      </c>
      <c r="E6156" s="122">
        <v>1.1760912590556813</v>
      </c>
      <c r="F6156" s="84" t="s">
        <v>12123</v>
      </c>
      <c r="G6156" s="84" t="b">
        <v>0</v>
      </c>
      <c r="H6156" s="84" t="b">
        <v>0</v>
      </c>
      <c r="I6156" s="84" t="b">
        <v>0</v>
      </c>
      <c r="J6156" s="84" t="b">
        <v>0</v>
      </c>
      <c r="K6156" s="84" t="b">
        <v>0</v>
      </c>
      <c r="L6156" s="84" t="b">
        <v>0</v>
      </c>
    </row>
    <row r="6157" spans="1:12" x14ac:dyDescent="0.25">
      <c r="A6157" s="84" t="s">
        <v>14317</v>
      </c>
      <c r="B6157" s="84" t="s">
        <v>14969</v>
      </c>
      <c r="C6157" s="84">
        <v>2</v>
      </c>
      <c r="D6157" s="122">
        <v>0</v>
      </c>
      <c r="E6157" s="122">
        <v>1.1760912590556813</v>
      </c>
      <c r="F6157" s="84" t="s">
        <v>12123</v>
      </c>
      <c r="G6157" s="84" t="b">
        <v>0</v>
      </c>
      <c r="H6157" s="84" t="b">
        <v>0</v>
      </c>
      <c r="I6157" s="84" t="b">
        <v>0</v>
      </c>
      <c r="J6157" s="84" t="b">
        <v>0</v>
      </c>
      <c r="K6157" s="84" t="b">
        <v>0</v>
      </c>
      <c r="L6157" s="84" t="b">
        <v>0</v>
      </c>
    </row>
    <row r="6158" spans="1:12" x14ac:dyDescent="0.25">
      <c r="A6158" s="84" t="s">
        <v>14204</v>
      </c>
      <c r="B6158" s="84" t="s">
        <v>15461</v>
      </c>
      <c r="C6158" s="84">
        <v>2</v>
      </c>
      <c r="D6158" s="122">
        <v>7.718717837537979E-3</v>
      </c>
      <c r="E6158" s="122">
        <v>1.568201724066995</v>
      </c>
      <c r="F6158" s="84" t="s">
        <v>12124</v>
      </c>
      <c r="G6158" s="84" t="b">
        <v>0</v>
      </c>
      <c r="H6158" s="84" t="b">
        <v>0</v>
      </c>
      <c r="I6158" s="84" t="b">
        <v>0</v>
      </c>
      <c r="J6158" s="84" t="b">
        <v>0</v>
      </c>
      <c r="K6158" s="84" t="b">
        <v>0</v>
      </c>
      <c r="L6158" s="84" t="b">
        <v>0</v>
      </c>
    </row>
    <row r="6159" spans="1:12" x14ac:dyDescent="0.25">
      <c r="A6159" s="84" t="s">
        <v>15461</v>
      </c>
      <c r="B6159" s="84" t="s">
        <v>15462</v>
      </c>
      <c r="C6159" s="84">
        <v>2</v>
      </c>
      <c r="D6159" s="122">
        <v>7.718717837537979E-3</v>
      </c>
      <c r="E6159" s="122">
        <v>1.568201724066995</v>
      </c>
      <c r="F6159" s="84" t="s">
        <v>12124</v>
      </c>
      <c r="G6159" s="84" t="b">
        <v>0</v>
      </c>
      <c r="H6159" s="84" t="b">
        <v>0</v>
      </c>
      <c r="I6159" s="84" t="b">
        <v>0</v>
      </c>
      <c r="J6159" s="84" t="b">
        <v>0</v>
      </c>
      <c r="K6159" s="84" t="b">
        <v>0</v>
      </c>
      <c r="L6159" s="84" t="b">
        <v>0</v>
      </c>
    </row>
    <row r="6160" spans="1:12" x14ac:dyDescent="0.25">
      <c r="A6160" s="84" t="s">
        <v>15462</v>
      </c>
      <c r="B6160" s="84" t="s">
        <v>14302</v>
      </c>
      <c r="C6160" s="84">
        <v>2</v>
      </c>
      <c r="D6160" s="122">
        <v>7.718717837537979E-3</v>
      </c>
      <c r="E6160" s="122">
        <v>1.568201724066995</v>
      </c>
      <c r="F6160" s="84" t="s">
        <v>12124</v>
      </c>
      <c r="G6160" s="84" t="b">
        <v>0</v>
      </c>
      <c r="H6160" s="84" t="b">
        <v>0</v>
      </c>
      <c r="I6160" s="84" t="b">
        <v>0</v>
      </c>
      <c r="J6160" s="84" t="b">
        <v>0</v>
      </c>
      <c r="K6160" s="84" t="b">
        <v>0</v>
      </c>
      <c r="L6160" s="84" t="b">
        <v>0</v>
      </c>
    </row>
    <row r="6161" spans="1:12" x14ac:dyDescent="0.25">
      <c r="A6161" s="84" t="s">
        <v>14302</v>
      </c>
      <c r="B6161" s="84" t="s">
        <v>12350</v>
      </c>
      <c r="C6161" s="84">
        <v>2</v>
      </c>
      <c r="D6161" s="122">
        <v>7.718717837537979E-3</v>
      </c>
      <c r="E6161" s="122">
        <v>1.3921104650113136</v>
      </c>
      <c r="F6161" s="84" t="s">
        <v>12124</v>
      </c>
      <c r="G6161" s="84" t="b">
        <v>0</v>
      </c>
      <c r="H6161" s="84" t="b">
        <v>0</v>
      </c>
      <c r="I6161" s="84" t="b">
        <v>0</v>
      </c>
      <c r="J6161" s="84" t="b">
        <v>0</v>
      </c>
      <c r="K6161" s="84" t="b">
        <v>0</v>
      </c>
      <c r="L6161" s="84" t="b">
        <v>0</v>
      </c>
    </row>
    <row r="6162" spans="1:12" x14ac:dyDescent="0.25">
      <c r="A6162" s="84" t="s">
        <v>12350</v>
      </c>
      <c r="B6162" s="84" t="s">
        <v>12369</v>
      </c>
      <c r="C6162" s="84">
        <v>2</v>
      </c>
      <c r="D6162" s="122">
        <v>7.718717837537979E-3</v>
      </c>
      <c r="E6162" s="122">
        <v>1.3921104650113136</v>
      </c>
      <c r="F6162" s="84" t="s">
        <v>12124</v>
      </c>
      <c r="G6162" s="84" t="b">
        <v>0</v>
      </c>
      <c r="H6162" s="84" t="b">
        <v>0</v>
      </c>
      <c r="I6162" s="84" t="b">
        <v>0</v>
      </c>
      <c r="J6162" s="84" t="b">
        <v>0</v>
      </c>
      <c r="K6162" s="84" t="b">
        <v>0</v>
      </c>
      <c r="L6162" s="84" t="b">
        <v>0</v>
      </c>
    </row>
    <row r="6163" spans="1:12" x14ac:dyDescent="0.25">
      <c r="A6163" s="84" t="s">
        <v>12369</v>
      </c>
      <c r="B6163" s="84" t="s">
        <v>14248</v>
      </c>
      <c r="C6163" s="84">
        <v>2</v>
      </c>
      <c r="D6163" s="122">
        <v>7.718717837537979E-3</v>
      </c>
      <c r="E6163" s="122">
        <v>1.568201724066995</v>
      </c>
      <c r="F6163" s="84" t="s">
        <v>12124</v>
      </c>
      <c r="G6163" s="84" t="b">
        <v>0</v>
      </c>
      <c r="H6163" s="84" t="b">
        <v>0</v>
      </c>
      <c r="I6163" s="84" t="b">
        <v>0</v>
      </c>
      <c r="J6163" s="84" t="b">
        <v>0</v>
      </c>
      <c r="K6163" s="84" t="b">
        <v>0</v>
      </c>
      <c r="L6163" s="84" t="b">
        <v>0</v>
      </c>
    </row>
    <row r="6164" spans="1:12" x14ac:dyDescent="0.25">
      <c r="A6164" s="84" t="s">
        <v>14248</v>
      </c>
      <c r="B6164" s="84" t="s">
        <v>14322</v>
      </c>
      <c r="C6164" s="84">
        <v>2</v>
      </c>
      <c r="D6164" s="122">
        <v>7.718717837537979E-3</v>
      </c>
      <c r="E6164" s="122">
        <v>1.568201724066995</v>
      </c>
      <c r="F6164" s="84" t="s">
        <v>12124</v>
      </c>
      <c r="G6164" s="84" t="b">
        <v>0</v>
      </c>
      <c r="H6164" s="84" t="b">
        <v>0</v>
      </c>
      <c r="I6164" s="84" t="b">
        <v>0</v>
      </c>
      <c r="J6164" s="84" t="b">
        <v>0</v>
      </c>
      <c r="K6164" s="84" t="b">
        <v>0</v>
      </c>
      <c r="L6164" s="84" t="b">
        <v>0</v>
      </c>
    </row>
    <row r="6165" spans="1:12" x14ac:dyDescent="0.25">
      <c r="A6165" s="84" t="s">
        <v>14322</v>
      </c>
      <c r="B6165" s="84" t="s">
        <v>14430</v>
      </c>
      <c r="C6165" s="84">
        <v>2</v>
      </c>
      <c r="D6165" s="122">
        <v>7.718717837537979E-3</v>
      </c>
      <c r="E6165" s="122">
        <v>1.568201724066995</v>
      </c>
      <c r="F6165" s="84" t="s">
        <v>12124</v>
      </c>
      <c r="G6165" s="84" t="b">
        <v>0</v>
      </c>
      <c r="H6165" s="84" t="b">
        <v>0</v>
      </c>
      <c r="I6165" s="84" t="b">
        <v>0</v>
      </c>
      <c r="J6165" s="84" t="b">
        <v>0</v>
      </c>
      <c r="K6165" s="84" t="b">
        <v>0</v>
      </c>
      <c r="L6165" s="84" t="b">
        <v>0</v>
      </c>
    </row>
    <row r="6166" spans="1:12" x14ac:dyDescent="0.25">
      <c r="A6166" s="84" t="s">
        <v>14430</v>
      </c>
      <c r="B6166" s="84" t="s">
        <v>14201</v>
      </c>
      <c r="C6166" s="84">
        <v>2</v>
      </c>
      <c r="D6166" s="122">
        <v>7.718717837537979E-3</v>
      </c>
      <c r="E6166" s="122">
        <v>1.568201724066995</v>
      </c>
      <c r="F6166" s="84" t="s">
        <v>12124</v>
      </c>
      <c r="G6166" s="84" t="b">
        <v>0</v>
      </c>
      <c r="H6166" s="84" t="b">
        <v>0</v>
      </c>
      <c r="I6166" s="84" t="b">
        <v>0</v>
      </c>
      <c r="J6166" s="84" t="b">
        <v>0</v>
      </c>
      <c r="K6166" s="84" t="b">
        <v>0</v>
      </c>
      <c r="L6166" s="84" t="b">
        <v>0</v>
      </c>
    </row>
    <row r="6167" spans="1:12" x14ac:dyDescent="0.25">
      <c r="A6167" s="84" t="s">
        <v>14201</v>
      </c>
      <c r="B6167" s="84" t="s">
        <v>15463</v>
      </c>
      <c r="C6167" s="84">
        <v>2</v>
      </c>
      <c r="D6167" s="122">
        <v>7.718717837537979E-3</v>
      </c>
      <c r="E6167" s="122">
        <v>1.568201724066995</v>
      </c>
      <c r="F6167" s="84" t="s">
        <v>12124</v>
      </c>
      <c r="G6167" s="84" t="b">
        <v>0</v>
      </c>
      <c r="H6167" s="84" t="b">
        <v>0</v>
      </c>
      <c r="I6167" s="84" t="b">
        <v>0</v>
      </c>
      <c r="J6167" s="84" t="b">
        <v>1</v>
      </c>
      <c r="K6167" s="84" t="b">
        <v>0</v>
      </c>
      <c r="L6167" s="84" t="b">
        <v>0</v>
      </c>
    </row>
    <row r="6168" spans="1:12" x14ac:dyDescent="0.25">
      <c r="A6168" s="84" t="s">
        <v>15463</v>
      </c>
      <c r="B6168" s="84" t="s">
        <v>12299</v>
      </c>
      <c r="C6168" s="84">
        <v>2</v>
      </c>
      <c r="D6168" s="122">
        <v>7.718717837537979E-3</v>
      </c>
      <c r="E6168" s="122">
        <v>1.568201724066995</v>
      </c>
      <c r="F6168" s="84" t="s">
        <v>12124</v>
      </c>
      <c r="G6168" s="84" t="b">
        <v>1</v>
      </c>
      <c r="H6168" s="84" t="b">
        <v>0</v>
      </c>
      <c r="I6168" s="84" t="b">
        <v>0</v>
      </c>
      <c r="J6168" s="84" t="b">
        <v>0</v>
      </c>
      <c r="K6168" s="84" t="b">
        <v>0</v>
      </c>
      <c r="L6168" s="84" t="b">
        <v>0</v>
      </c>
    </row>
    <row r="6169" spans="1:12" x14ac:dyDescent="0.25">
      <c r="A6169" s="84" t="s">
        <v>12299</v>
      </c>
      <c r="B6169" s="84" t="s">
        <v>14293</v>
      </c>
      <c r="C6169" s="84">
        <v>2</v>
      </c>
      <c r="D6169" s="122">
        <v>7.718717837537979E-3</v>
      </c>
      <c r="E6169" s="122">
        <v>1.568201724066995</v>
      </c>
      <c r="F6169" s="84" t="s">
        <v>12124</v>
      </c>
      <c r="G6169" s="84" t="b">
        <v>0</v>
      </c>
      <c r="H6169" s="84" t="b">
        <v>0</v>
      </c>
      <c r="I6169" s="84" t="b">
        <v>0</v>
      </c>
      <c r="J6169" s="84" t="b">
        <v>0</v>
      </c>
      <c r="K6169" s="84" t="b">
        <v>0</v>
      </c>
      <c r="L6169" s="84" t="b">
        <v>0</v>
      </c>
    </row>
    <row r="6170" spans="1:12" x14ac:dyDescent="0.25">
      <c r="A6170" s="84" t="s">
        <v>14293</v>
      </c>
      <c r="B6170" s="84" t="s">
        <v>15464</v>
      </c>
      <c r="C6170" s="84">
        <v>2</v>
      </c>
      <c r="D6170" s="122">
        <v>7.718717837537979E-3</v>
      </c>
      <c r="E6170" s="122">
        <v>1.568201724066995</v>
      </c>
      <c r="F6170" s="84" t="s">
        <v>12124</v>
      </c>
      <c r="G6170" s="84" t="b">
        <v>0</v>
      </c>
      <c r="H6170" s="84" t="b">
        <v>0</v>
      </c>
      <c r="I6170" s="84" t="b">
        <v>0</v>
      </c>
      <c r="J6170" s="84" t="b">
        <v>0</v>
      </c>
      <c r="K6170" s="84" t="b">
        <v>1</v>
      </c>
      <c r="L6170" s="84" t="b">
        <v>0</v>
      </c>
    </row>
    <row r="6171" spans="1:12" x14ac:dyDescent="0.25">
      <c r="A6171" s="84" t="s">
        <v>15465</v>
      </c>
      <c r="B6171" s="84" t="s">
        <v>15466</v>
      </c>
      <c r="C6171" s="84">
        <v>2</v>
      </c>
      <c r="D6171" s="122">
        <v>7.718717837537979E-3</v>
      </c>
      <c r="E6171" s="122">
        <v>1.568201724066995</v>
      </c>
      <c r="F6171" s="84" t="s">
        <v>12124</v>
      </c>
      <c r="G6171" s="84" t="b">
        <v>0</v>
      </c>
      <c r="H6171" s="84" t="b">
        <v>1</v>
      </c>
      <c r="I6171" s="84" t="b">
        <v>0</v>
      </c>
      <c r="J6171" s="84" t="b">
        <v>0</v>
      </c>
      <c r="K6171" s="84" t="b">
        <v>0</v>
      </c>
      <c r="L6171" s="84" t="b">
        <v>0</v>
      </c>
    </row>
    <row r="6172" spans="1:12" x14ac:dyDescent="0.25">
      <c r="A6172" s="84" t="s">
        <v>15466</v>
      </c>
      <c r="B6172" s="84" t="s">
        <v>12277</v>
      </c>
      <c r="C6172" s="84">
        <v>2</v>
      </c>
      <c r="D6172" s="122">
        <v>7.718717837537979E-3</v>
      </c>
      <c r="E6172" s="122">
        <v>1.2671717284030137</v>
      </c>
      <c r="F6172" s="84" t="s">
        <v>12124</v>
      </c>
      <c r="G6172" s="84" t="b">
        <v>0</v>
      </c>
      <c r="H6172" s="84" t="b">
        <v>0</v>
      </c>
      <c r="I6172" s="84" t="b">
        <v>0</v>
      </c>
      <c r="J6172" s="84" t="b">
        <v>0</v>
      </c>
      <c r="K6172" s="84" t="b">
        <v>0</v>
      </c>
      <c r="L6172" s="84" t="b">
        <v>0</v>
      </c>
    </row>
    <row r="6173" spans="1:12" x14ac:dyDescent="0.25">
      <c r="A6173" s="84" t="s">
        <v>12277</v>
      </c>
      <c r="B6173" s="84" t="s">
        <v>15467</v>
      </c>
      <c r="C6173" s="84">
        <v>2</v>
      </c>
      <c r="D6173" s="122">
        <v>7.718717837537979E-3</v>
      </c>
      <c r="E6173" s="122">
        <v>1.2671717284030137</v>
      </c>
      <c r="F6173" s="84" t="s">
        <v>12124</v>
      </c>
      <c r="G6173" s="84" t="b">
        <v>0</v>
      </c>
      <c r="H6173" s="84" t="b">
        <v>0</v>
      </c>
      <c r="I6173" s="84" t="b">
        <v>0</v>
      </c>
      <c r="J6173" s="84" t="b">
        <v>0</v>
      </c>
      <c r="K6173" s="84" t="b">
        <v>1</v>
      </c>
      <c r="L6173" s="84" t="b">
        <v>0</v>
      </c>
    </row>
    <row r="6174" spans="1:12" x14ac:dyDescent="0.25">
      <c r="A6174" s="84" t="s">
        <v>15467</v>
      </c>
      <c r="B6174" s="84" t="s">
        <v>14980</v>
      </c>
      <c r="C6174" s="84">
        <v>2</v>
      </c>
      <c r="D6174" s="122">
        <v>7.718717837537979E-3</v>
      </c>
      <c r="E6174" s="122">
        <v>1.568201724066995</v>
      </c>
      <c r="F6174" s="84" t="s">
        <v>12124</v>
      </c>
      <c r="G6174" s="84" t="b">
        <v>0</v>
      </c>
      <c r="H6174" s="84" t="b">
        <v>1</v>
      </c>
      <c r="I6174" s="84" t="b">
        <v>0</v>
      </c>
      <c r="J6174" s="84" t="b">
        <v>0</v>
      </c>
      <c r="K6174" s="84" t="b">
        <v>0</v>
      </c>
      <c r="L6174" s="84" t="b">
        <v>0</v>
      </c>
    </row>
    <row r="6175" spans="1:12" x14ac:dyDescent="0.25">
      <c r="A6175" s="84" t="s">
        <v>14980</v>
      </c>
      <c r="B6175" s="84" t="s">
        <v>14225</v>
      </c>
      <c r="C6175" s="84">
        <v>2</v>
      </c>
      <c r="D6175" s="122">
        <v>7.718717837537979E-3</v>
      </c>
      <c r="E6175" s="122">
        <v>1.568201724066995</v>
      </c>
      <c r="F6175" s="84" t="s">
        <v>12124</v>
      </c>
      <c r="G6175" s="84" t="b">
        <v>0</v>
      </c>
      <c r="H6175" s="84" t="b">
        <v>0</v>
      </c>
      <c r="I6175" s="84" t="b">
        <v>0</v>
      </c>
      <c r="J6175" s="84" t="b">
        <v>0</v>
      </c>
      <c r="K6175" s="84" t="b">
        <v>0</v>
      </c>
      <c r="L6175" s="84" t="b">
        <v>0</v>
      </c>
    </row>
    <row r="6176" spans="1:12" x14ac:dyDescent="0.25">
      <c r="A6176" s="84" t="s">
        <v>14225</v>
      </c>
      <c r="B6176" s="84" t="s">
        <v>14942</v>
      </c>
      <c r="C6176" s="84">
        <v>2</v>
      </c>
      <c r="D6176" s="122">
        <v>7.718717837537979E-3</v>
      </c>
      <c r="E6176" s="122">
        <v>1.568201724066995</v>
      </c>
      <c r="F6176" s="84" t="s">
        <v>12124</v>
      </c>
      <c r="G6176" s="84" t="b">
        <v>0</v>
      </c>
      <c r="H6176" s="84" t="b">
        <v>0</v>
      </c>
      <c r="I6176" s="84" t="b">
        <v>0</v>
      </c>
      <c r="J6176" s="84" t="b">
        <v>0</v>
      </c>
      <c r="K6176" s="84" t="b">
        <v>0</v>
      </c>
      <c r="L6176" s="84" t="b">
        <v>0</v>
      </c>
    </row>
    <row r="6177" spans="1:12" x14ac:dyDescent="0.25">
      <c r="A6177" s="84" t="s">
        <v>14942</v>
      </c>
      <c r="B6177" s="84" t="s">
        <v>12277</v>
      </c>
      <c r="C6177" s="84">
        <v>2</v>
      </c>
      <c r="D6177" s="122">
        <v>7.718717837537979E-3</v>
      </c>
      <c r="E6177" s="122">
        <v>1.2671717284030137</v>
      </c>
      <c r="F6177" s="84" t="s">
        <v>12124</v>
      </c>
      <c r="G6177" s="84" t="b">
        <v>0</v>
      </c>
      <c r="H6177" s="84" t="b">
        <v>0</v>
      </c>
      <c r="I6177" s="84" t="b">
        <v>0</v>
      </c>
      <c r="J6177" s="84" t="b">
        <v>0</v>
      </c>
      <c r="K6177" s="84" t="b">
        <v>0</v>
      </c>
      <c r="L6177" s="84" t="b">
        <v>0</v>
      </c>
    </row>
    <row r="6178" spans="1:12" x14ac:dyDescent="0.25">
      <c r="A6178" s="84" t="s">
        <v>12277</v>
      </c>
      <c r="B6178" s="84" t="s">
        <v>12352</v>
      </c>
      <c r="C6178" s="84">
        <v>2</v>
      </c>
      <c r="D6178" s="122">
        <v>7.718717837537979E-3</v>
      </c>
      <c r="E6178" s="122">
        <v>1.2671717284030137</v>
      </c>
      <c r="F6178" s="84" t="s">
        <v>12124</v>
      </c>
      <c r="G6178" s="84" t="b">
        <v>0</v>
      </c>
      <c r="H6178" s="84" t="b">
        <v>0</v>
      </c>
      <c r="I6178" s="84" t="b">
        <v>0</v>
      </c>
      <c r="J6178" s="84" t="b">
        <v>0</v>
      </c>
      <c r="K6178" s="84" t="b">
        <v>0</v>
      </c>
      <c r="L6178" s="84" t="b">
        <v>0</v>
      </c>
    </row>
    <row r="6179" spans="1:12" x14ac:dyDescent="0.25">
      <c r="A6179" s="84" t="s">
        <v>12352</v>
      </c>
      <c r="B6179" s="84" t="s">
        <v>15468</v>
      </c>
      <c r="C6179" s="84">
        <v>2</v>
      </c>
      <c r="D6179" s="122">
        <v>7.718717837537979E-3</v>
      </c>
      <c r="E6179" s="122">
        <v>1.568201724066995</v>
      </c>
      <c r="F6179" s="84" t="s">
        <v>12124</v>
      </c>
      <c r="G6179" s="84" t="b">
        <v>0</v>
      </c>
      <c r="H6179" s="84" t="b">
        <v>0</v>
      </c>
      <c r="I6179" s="84" t="b">
        <v>0</v>
      </c>
      <c r="J6179" s="84" t="b">
        <v>0</v>
      </c>
      <c r="K6179" s="84" t="b">
        <v>0</v>
      </c>
      <c r="L6179" s="84" t="b">
        <v>0</v>
      </c>
    </row>
    <row r="6180" spans="1:12" x14ac:dyDescent="0.25">
      <c r="A6180" s="84" t="s">
        <v>15468</v>
      </c>
      <c r="B6180" s="84" t="s">
        <v>14717</v>
      </c>
      <c r="C6180" s="84">
        <v>2</v>
      </c>
      <c r="D6180" s="122">
        <v>7.718717837537979E-3</v>
      </c>
      <c r="E6180" s="122">
        <v>1.568201724066995</v>
      </c>
      <c r="F6180" s="84" t="s">
        <v>12124</v>
      </c>
      <c r="G6180" s="84" t="b">
        <v>0</v>
      </c>
      <c r="H6180" s="84" t="b">
        <v>0</v>
      </c>
      <c r="I6180" s="84" t="b">
        <v>0</v>
      </c>
      <c r="J6180" s="84" t="b">
        <v>0</v>
      </c>
      <c r="K6180" s="84" t="b">
        <v>0</v>
      </c>
      <c r="L6180" s="84" t="b">
        <v>0</v>
      </c>
    </row>
    <row r="6181" spans="1:12" x14ac:dyDescent="0.25">
      <c r="A6181" s="84" t="s">
        <v>14717</v>
      </c>
      <c r="B6181" s="84" t="s">
        <v>14344</v>
      </c>
      <c r="C6181" s="84">
        <v>2</v>
      </c>
      <c r="D6181" s="122">
        <v>7.718717837537979E-3</v>
      </c>
      <c r="E6181" s="122">
        <v>1.568201724066995</v>
      </c>
      <c r="F6181" s="84" t="s">
        <v>12124</v>
      </c>
      <c r="G6181" s="84" t="b">
        <v>0</v>
      </c>
      <c r="H6181" s="84" t="b">
        <v>0</v>
      </c>
      <c r="I6181" s="84" t="b">
        <v>0</v>
      </c>
      <c r="J6181" s="84" t="b">
        <v>0</v>
      </c>
      <c r="K6181" s="84" t="b">
        <v>0</v>
      </c>
      <c r="L6181" s="84" t="b">
        <v>0</v>
      </c>
    </row>
    <row r="6182" spans="1:12" x14ac:dyDescent="0.25">
      <c r="A6182" s="84" t="s">
        <v>2788</v>
      </c>
      <c r="B6182" s="84" t="s">
        <v>15015</v>
      </c>
      <c r="C6182" s="84">
        <v>2</v>
      </c>
      <c r="D6182" s="122">
        <v>0</v>
      </c>
      <c r="E6182" s="122">
        <v>0.63682209758717434</v>
      </c>
      <c r="F6182" s="84" t="s">
        <v>12127</v>
      </c>
      <c r="G6182" s="84" t="b">
        <v>0</v>
      </c>
      <c r="H6182" s="84" t="b">
        <v>0</v>
      </c>
      <c r="I6182" s="84" t="b">
        <v>0</v>
      </c>
      <c r="J6182" s="84" t="b">
        <v>0</v>
      </c>
      <c r="K6182" s="84" t="b">
        <v>0</v>
      </c>
      <c r="L6182" s="84" t="b">
        <v>0</v>
      </c>
    </row>
    <row r="6183" spans="1:12" x14ac:dyDescent="0.25">
      <c r="A6183" s="84" t="s">
        <v>15015</v>
      </c>
      <c r="B6183" s="84" t="s">
        <v>15664</v>
      </c>
      <c r="C6183" s="84">
        <v>2</v>
      </c>
      <c r="D6183" s="122">
        <v>0</v>
      </c>
      <c r="E6183" s="122">
        <v>0.93785209325115548</v>
      </c>
      <c r="F6183" s="84" t="s">
        <v>12127</v>
      </c>
      <c r="G6183" s="84" t="b">
        <v>0</v>
      </c>
      <c r="H6183" s="84" t="b">
        <v>0</v>
      </c>
      <c r="I6183" s="84" t="b">
        <v>0</v>
      </c>
      <c r="J6183" s="84" t="b">
        <v>0</v>
      </c>
      <c r="K6183" s="84" t="b">
        <v>0</v>
      </c>
      <c r="L6183" s="84" t="b">
        <v>0</v>
      </c>
    </row>
    <row r="6184" spans="1:12" x14ac:dyDescent="0.25">
      <c r="A6184" s="84" t="s">
        <v>15664</v>
      </c>
      <c r="B6184" s="84" t="s">
        <v>15665</v>
      </c>
      <c r="C6184" s="84">
        <v>2</v>
      </c>
      <c r="D6184" s="122">
        <v>0</v>
      </c>
      <c r="E6184" s="122">
        <v>1.1139433523068367</v>
      </c>
      <c r="F6184" s="84" t="s">
        <v>12127</v>
      </c>
      <c r="G6184" s="84" t="b">
        <v>0</v>
      </c>
      <c r="H6184" s="84" t="b">
        <v>0</v>
      </c>
      <c r="I6184" s="84" t="b">
        <v>0</v>
      </c>
      <c r="J6184" s="84" t="b">
        <v>0</v>
      </c>
      <c r="K6184" s="84" t="b">
        <v>0</v>
      </c>
      <c r="L6184" s="84" t="b">
        <v>0</v>
      </c>
    </row>
    <row r="6185" spans="1:12" x14ac:dyDescent="0.25">
      <c r="A6185" s="84" t="s">
        <v>15665</v>
      </c>
      <c r="B6185" s="84" t="s">
        <v>14947</v>
      </c>
      <c r="C6185" s="84">
        <v>2</v>
      </c>
      <c r="D6185" s="122">
        <v>0</v>
      </c>
      <c r="E6185" s="122">
        <v>1.1139433523068367</v>
      </c>
      <c r="F6185" s="84" t="s">
        <v>12127</v>
      </c>
      <c r="G6185" s="84" t="b">
        <v>0</v>
      </c>
      <c r="H6185" s="84" t="b">
        <v>0</v>
      </c>
      <c r="I6185" s="84" t="b">
        <v>0</v>
      </c>
      <c r="J6185" s="84" t="b">
        <v>0</v>
      </c>
      <c r="K6185" s="84" t="b">
        <v>0</v>
      </c>
      <c r="L6185" s="84" t="b">
        <v>0</v>
      </c>
    </row>
    <row r="6186" spans="1:12" x14ac:dyDescent="0.25">
      <c r="A6186" s="84" t="s">
        <v>14947</v>
      </c>
      <c r="B6186" s="84" t="s">
        <v>12384</v>
      </c>
      <c r="C6186" s="84">
        <v>2</v>
      </c>
      <c r="D6186" s="122">
        <v>0</v>
      </c>
      <c r="E6186" s="122">
        <v>1.1139433523068367</v>
      </c>
      <c r="F6186" s="84" t="s">
        <v>12127</v>
      </c>
      <c r="G6186" s="84" t="b">
        <v>0</v>
      </c>
      <c r="H6186" s="84" t="b">
        <v>0</v>
      </c>
      <c r="I6186" s="84" t="b">
        <v>0</v>
      </c>
      <c r="J6186" s="84" t="b">
        <v>0</v>
      </c>
      <c r="K6186" s="84" t="b">
        <v>0</v>
      </c>
      <c r="L6186" s="84" t="b">
        <v>0</v>
      </c>
    </row>
    <row r="6187" spans="1:12" x14ac:dyDescent="0.25">
      <c r="A6187" s="84" t="s">
        <v>12384</v>
      </c>
      <c r="B6187" s="84" t="s">
        <v>15016</v>
      </c>
      <c r="C6187" s="84">
        <v>2</v>
      </c>
      <c r="D6187" s="122">
        <v>0</v>
      </c>
      <c r="E6187" s="122">
        <v>0.93785209325115548</v>
      </c>
      <c r="F6187" s="84" t="s">
        <v>12127</v>
      </c>
      <c r="G6187" s="84" t="b">
        <v>0</v>
      </c>
      <c r="H6187" s="84" t="b">
        <v>0</v>
      </c>
      <c r="I6187" s="84" t="b">
        <v>0</v>
      </c>
      <c r="J6187" s="84" t="b">
        <v>0</v>
      </c>
      <c r="K6187" s="84" t="b">
        <v>0</v>
      </c>
      <c r="L6187" s="84" t="b">
        <v>0</v>
      </c>
    </row>
    <row r="6188" spans="1:12" x14ac:dyDescent="0.25">
      <c r="A6188" s="84" t="s">
        <v>15016</v>
      </c>
      <c r="B6188" s="84" t="s">
        <v>14723</v>
      </c>
      <c r="C6188" s="84">
        <v>2</v>
      </c>
      <c r="D6188" s="122">
        <v>0</v>
      </c>
      <c r="E6188" s="122">
        <v>0.93785209325115548</v>
      </c>
      <c r="F6188" s="84" t="s">
        <v>12127</v>
      </c>
      <c r="G6188" s="84" t="b">
        <v>0</v>
      </c>
      <c r="H6188" s="84" t="b">
        <v>0</v>
      </c>
      <c r="I6188" s="84" t="b">
        <v>0</v>
      </c>
      <c r="J6188" s="84" t="b">
        <v>0</v>
      </c>
      <c r="K6188" s="84" t="b">
        <v>0</v>
      </c>
      <c r="L6188" s="84" t="b">
        <v>0</v>
      </c>
    </row>
    <row r="6189" spans="1:12" x14ac:dyDescent="0.25">
      <c r="A6189" s="84" t="s">
        <v>14687</v>
      </c>
      <c r="B6189" s="84" t="s">
        <v>15670</v>
      </c>
      <c r="C6189" s="84">
        <v>2</v>
      </c>
      <c r="D6189" s="122">
        <v>0</v>
      </c>
      <c r="E6189" s="122">
        <v>1.0413926851582251</v>
      </c>
      <c r="F6189" s="84" t="s">
        <v>12128</v>
      </c>
      <c r="G6189" s="84" t="b">
        <v>0</v>
      </c>
      <c r="H6189" s="84" t="b">
        <v>0</v>
      </c>
      <c r="I6189" s="84" t="b">
        <v>0</v>
      </c>
      <c r="J6189" s="84" t="b">
        <v>0</v>
      </c>
      <c r="K6189" s="84" t="b">
        <v>0</v>
      </c>
      <c r="L6189" s="84" t="b">
        <v>0</v>
      </c>
    </row>
    <row r="6190" spans="1:12" x14ac:dyDescent="0.25">
      <c r="A6190" s="84" t="s">
        <v>15670</v>
      </c>
      <c r="B6190" s="84" t="s">
        <v>15671</v>
      </c>
      <c r="C6190" s="84">
        <v>2</v>
      </c>
      <c r="D6190" s="122">
        <v>0</v>
      </c>
      <c r="E6190" s="122">
        <v>1.0413926851582251</v>
      </c>
      <c r="F6190" s="84" t="s">
        <v>12128</v>
      </c>
      <c r="G6190" s="84" t="b">
        <v>0</v>
      </c>
      <c r="H6190" s="84" t="b">
        <v>0</v>
      </c>
      <c r="I6190" s="84" t="b">
        <v>0</v>
      </c>
      <c r="J6190" s="84" t="b">
        <v>0</v>
      </c>
      <c r="K6190" s="84" t="b">
        <v>0</v>
      </c>
      <c r="L6190" s="84" t="b">
        <v>0</v>
      </c>
    </row>
    <row r="6191" spans="1:12" x14ac:dyDescent="0.25">
      <c r="A6191" s="84" t="s">
        <v>15671</v>
      </c>
      <c r="B6191" s="84" t="s">
        <v>15672</v>
      </c>
      <c r="C6191" s="84">
        <v>2</v>
      </c>
      <c r="D6191" s="122">
        <v>0</v>
      </c>
      <c r="E6191" s="122">
        <v>1.0413926851582251</v>
      </c>
      <c r="F6191" s="84" t="s">
        <v>12128</v>
      </c>
      <c r="G6191" s="84" t="b">
        <v>0</v>
      </c>
      <c r="H6191" s="84" t="b">
        <v>0</v>
      </c>
      <c r="I6191" s="84" t="b">
        <v>0</v>
      </c>
      <c r="J6191" s="84" t="b">
        <v>0</v>
      </c>
      <c r="K6191" s="84" t="b">
        <v>0</v>
      </c>
      <c r="L6191" s="84" t="b">
        <v>0</v>
      </c>
    </row>
    <row r="6192" spans="1:12" x14ac:dyDescent="0.25">
      <c r="A6192" s="84" t="s">
        <v>15672</v>
      </c>
      <c r="B6192" s="84" t="s">
        <v>15673</v>
      </c>
      <c r="C6192" s="84">
        <v>2</v>
      </c>
      <c r="D6192" s="122">
        <v>0</v>
      </c>
      <c r="E6192" s="122">
        <v>1.0413926851582251</v>
      </c>
      <c r="F6192" s="84" t="s">
        <v>12128</v>
      </c>
      <c r="G6192" s="84" t="b">
        <v>0</v>
      </c>
      <c r="H6192" s="84" t="b">
        <v>0</v>
      </c>
      <c r="I6192" s="84" t="b">
        <v>0</v>
      </c>
      <c r="J6192" s="84" t="b">
        <v>0</v>
      </c>
      <c r="K6192" s="84" t="b">
        <v>0</v>
      </c>
      <c r="L6192" s="84" t="b">
        <v>0</v>
      </c>
    </row>
    <row r="6193" spans="1:12" x14ac:dyDescent="0.25">
      <c r="A6193" s="84" t="s">
        <v>15673</v>
      </c>
      <c r="B6193" s="84" t="s">
        <v>15674</v>
      </c>
      <c r="C6193" s="84">
        <v>2</v>
      </c>
      <c r="D6193" s="122">
        <v>0</v>
      </c>
      <c r="E6193" s="122">
        <v>1.0413926851582251</v>
      </c>
      <c r="F6193" s="84" t="s">
        <v>12128</v>
      </c>
      <c r="G6193" s="84" t="b">
        <v>0</v>
      </c>
      <c r="H6193" s="84" t="b">
        <v>0</v>
      </c>
      <c r="I6193" s="84" t="b">
        <v>0</v>
      </c>
      <c r="J6193" s="84" t="b">
        <v>1</v>
      </c>
      <c r="K6193" s="84" t="b">
        <v>0</v>
      </c>
      <c r="L6193" s="84" t="b">
        <v>0</v>
      </c>
    </row>
    <row r="6194" spans="1:12" x14ac:dyDescent="0.25">
      <c r="A6194" s="84" t="s">
        <v>15674</v>
      </c>
      <c r="B6194" s="84" t="s">
        <v>14281</v>
      </c>
      <c r="C6194" s="84">
        <v>2</v>
      </c>
      <c r="D6194" s="122">
        <v>0</v>
      </c>
      <c r="E6194" s="122">
        <v>1.0413926851582251</v>
      </c>
      <c r="F6194" s="84" t="s">
        <v>12128</v>
      </c>
      <c r="G6194" s="84" t="b">
        <v>1</v>
      </c>
      <c r="H6194" s="84" t="b">
        <v>0</v>
      </c>
      <c r="I6194" s="84" t="b">
        <v>0</v>
      </c>
      <c r="J6194" s="84" t="b">
        <v>0</v>
      </c>
      <c r="K6194" s="84" t="b">
        <v>0</v>
      </c>
      <c r="L6194" s="84" t="b">
        <v>0</v>
      </c>
    </row>
    <row r="6195" spans="1:12" x14ac:dyDescent="0.25">
      <c r="A6195" s="84" t="s">
        <v>14281</v>
      </c>
      <c r="B6195" s="84" t="s">
        <v>12295</v>
      </c>
      <c r="C6195" s="84">
        <v>2</v>
      </c>
      <c r="D6195" s="122">
        <v>0</v>
      </c>
      <c r="E6195" s="122">
        <v>1.0413926851582251</v>
      </c>
      <c r="F6195" s="84" t="s">
        <v>12128</v>
      </c>
      <c r="G6195" s="84" t="b">
        <v>0</v>
      </c>
      <c r="H6195" s="84" t="b">
        <v>0</v>
      </c>
      <c r="I6195" s="84" t="b">
        <v>0</v>
      </c>
      <c r="J6195" s="84" t="b">
        <v>0</v>
      </c>
      <c r="K6195" s="84" t="b">
        <v>0</v>
      </c>
      <c r="L6195" s="84" t="b">
        <v>0</v>
      </c>
    </row>
    <row r="6196" spans="1:12" x14ac:dyDescent="0.25">
      <c r="A6196" s="84" t="s">
        <v>12295</v>
      </c>
      <c r="B6196" s="84" t="s">
        <v>14456</v>
      </c>
      <c r="C6196" s="84">
        <v>2</v>
      </c>
      <c r="D6196" s="122">
        <v>0</v>
      </c>
      <c r="E6196" s="122">
        <v>1.0413926851582251</v>
      </c>
      <c r="F6196" s="84" t="s">
        <v>12128</v>
      </c>
      <c r="G6196" s="84" t="b">
        <v>0</v>
      </c>
      <c r="H6196" s="84" t="b">
        <v>0</v>
      </c>
      <c r="I6196" s="84" t="b">
        <v>0</v>
      </c>
      <c r="J6196" s="84" t="b">
        <v>0</v>
      </c>
      <c r="K6196" s="84" t="b">
        <v>0</v>
      </c>
      <c r="L6196" s="84" t="b">
        <v>0</v>
      </c>
    </row>
    <row r="6197" spans="1:12" x14ac:dyDescent="0.25">
      <c r="A6197" s="84" t="s">
        <v>14456</v>
      </c>
      <c r="B6197" s="84" t="s">
        <v>15675</v>
      </c>
      <c r="C6197" s="84">
        <v>2</v>
      </c>
      <c r="D6197" s="122">
        <v>0</v>
      </c>
      <c r="E6197" s="122">
        <v>1.0413926851582251</v>
      </c>
      <c r="F6197" s="84" t="s">
        <v>12128</v>
      </c>
      <c r="G6197" s="84" t="b">
        <v>0</v>
      </c>
      <c r="H6197" s="84" t="b">
        <v>0</v>
      </c>
      <c r="I6197" s="84" t="b">
        <v>0</v>
      </c>
      <c r="J6197" s="84" t="b">
        <v>0</v>
      </c>
      <c r="K6197" s="84" t="b">
        <v>0</v>
      </c>
      <c r="L6197" s="84" t="b">
        <v>0</v>
      </c>
    </row>
    <row r="6198" spans="1:12" x14ac:dyDescent="0.25">
      <c r="A6198" s="84" t="s">
        <v>14380</v>
      </c>
      <c r="B6198" s="84" t="s">
        <v>14863</v>
      </c>
      <c r="C6198" s="84">
        <v>2</v>
      </c>
      <c r="D6198" s="122">
        <v>0</v>
      </c>
      <c r="E6198" s="122">
        <v>1.255272505103306</v>
      </c>
      <c r="F6198" s="84" t="s">
        <v>12129</v>
      </c>
      <c r="G6198" s="84" t="b">
        <v>0</v>
      </c>
      <c r="H6198" s="84" t="b">
        <v>0</v>
      </c>
      <c r="I6198" s="84" t="b">
        <v>0</v>
      </c>
      <c r="J6198" s="84" t="b">
        <v>0</v>
      </c>
      <c r="K6198" s="84" t="b">
        <v>0</v>
      </c>
      <c r="L6198" s="84" t="b">
        <v>0</v>
      </c>
    </row>
    <row r="6199" spans="1:12" x14ac:dyDescent="0.25">
      <c r="A6199" s="84" t="s">
        <v>14863</v>
      </c>
      <c r="B6199" s="84" t="s">
        <v>15687</v>
      </c>
      <c r="C6199" s="84">
        <v>2</v>
      </c>
      <c r="D6199" s="122">
        <v>0</v>
      </c>
      <c r="E6199" s="122">
        <v>1.255272505103306</v>
      </c>
      <c r="F6199" s="84" t="s">
        <v>12129</v>
      </c>
      <c r="G6199" s="84" t="b">
        <v>0</v>
      </c>
      <c r="H6199" s="84" t="b">
        <v>0</v>
      </c>
      <c r="I6199" s="84" t="b">
        <v>0</v>
      </c>
      <c r="J6199" s="84" t="b">
        <v>0</v>
      </c>
      <c r="K6199" s="84" t="b">
        <v>0</v>
      </c>
      <c r="L6199" s="84" t="b">
        <v>0</v>
      </c>
    </row>
    <row r="6200" spans="1:12" x14ac:dyDescent="0.25">
      <c r="A6200" s="84" t="s">
        <v>15687</v>
      </c>
      <c r="B6200" s="84" t="s">
        <v>15688</v>
      </c>
      <c r="C6200" s="84">
        <v>2</v>
      </c>
      <c r="D6200" s="122">
        <v>0</v>
      </c>
      <c r="E6200" s="122">
        <v>1.255272505103306</v>
      </c>
      <c r="F6200" s="84" t="s">
        <v>12129</v>
      </c>
      <c r="G6200" s="84" t="b">
        <v>0</v>
      </c>
      <c r="H6200" s="84" t="b">
        <v>0</v>
      </c>
      <c r="I6200" s="84" t="b">
        <v>0</v>
      </c>
      <c r="J6200" s="84" t="b">
        <v>0</v>
      </c>
      <c r="K6200" s="84" t="b">
        <v>0</v>
      </c>
      <c r="L6200" s="84" t="b">
        <v>0</v>
      </c>
    </row>
    <row r="6201" spans="1:12" x14ac:dyDescent="0.25">
      <c r="A6201" s="84" t="s">
        <v>15688</v>
      </c>
      <c r="B6201" s="84" t="s">
        <v>14508</v>
      </c>
      <c r="C6201" s="84">
        <v>2</v>
      </c>
      <c r="D6201" s="122">
        <v>0</v>
      </c>
      <c r="E6201" s="122">
        <v>1.255272505103306</v>
      </c>
      <c r="F6201" s="84" t="s">
        <v>12129</v>
      </c>
      <c r="G6201" s="84" t="b">
        <v>0</v>
      </c>
      <c r="H6201" s="84" t="b">
        <v>0</v>
      </c>
      <c r="I6201" s="84" t="b">
        <v>0</v>
      </c>
      <c r="J6201" s="84" t="b">
        <v>0</v>
      </c>
      <c r="K6201" s="84" t="b">
        <v>0</v>
      </c>
      <c r="L6201" s="84" t="b">
        <v>0</v>
      </c>
    </row>
    <row r="6202" spans="1:12" x14ac:dyDescent="0.25">
      <c r="A6202" s="84" t="s">
        <v>14508</v>
      </c>
      <c r="B6202" s="84" t="s">
        <v>14338</v>
      </c>
      <c r="C6202" s="84">
        <v>2</v>
      </c>
      <c r="D6202" s="122">
        <v>0</v>
      </c>
      <c r="E6202" s="122">
        <v>1.255272505103306</v>
      </c>
      <c r="F6202" s="84" t="s">
        <v>12129</v>
      </c>
      <c r="G6202" s="84" t="b">
        <v>0</v>
      </c>
      <c r="H6202" s="84" t="b">
        <v>0</v>
      </c>
      <c r="I6202" s="84" t="b">
        <v>0</v>
      </c>
      <c r="J6202" s="84" t="b">
        <v>0</v>
      </c>
      <c r="K6202" s="84" t="b">
        <v>0</v>
      </c>
      <c r="L6202" s="84" t="b">
        <v>0</v>
      </c>
    </row>
    <row r="6203" spans="1:12" x14ac:dyDescent="0.25">
      <c r="A6203" s="84" t="s">
        <v>14338</v>
      </c>
      <c r="B6203" s="84" t="s">
        <v>14808</v>
      </c>
      <c r="C6203" s="84">
        <v>2</v>
      </c>
      <c r="D6203" s="122">
        <v>0</v>
      </c>
      <c r="E6203" s="122">
        <v>1.255272505103306</v>
      </c>
      <c r="F6203" s="84" t="s">
        <v>12129</v>
      </c>
      <c r="G6203" s="84" t="b">
        <v>0</v>
      </c>
      <c r="H6203" s="84" t="b">
        <v>0</v>
      </c>
      <c r="I6203" s="84" t="b">
        <v>0</v>
      </c>
      <c r="J6203" s="84" t="b">
        <v>0</v>
      </c>
      <c r="K6203" s="84" t="b">
        <v>0</v>
      </c>
      <c r="L6203" s="84" t="b">
        <v>0</v>
      </c>
    </row>
    <row r="6204" spans="1:12" x14ac:dyDescent="0.25">
      <c r="A6204" s="84" t="s">
        <v>14808</v>
      </c>
      <c r="B6204" s="84" t="s">
        <v>12350</v>
      </c>
      <c r="C6204" s="84">
        <v>2</v>
      </c>
      <c r="D6204" s="122">
        <v>0</v>
      </c>
      <c r="E6204" s="122">
        <v>1.255272505103306</v>
      </c>
      <c r="F6204" s="84" t="s">
        <v>12129</v>
      </c>
      <c r="G6204" s="84" t="b">
        <v>0</v>
      </c>
      <c r="H6204" s="84" t="b">
        <v>0</v>
      </c>
      <c r="I6204" s="84" t="b">
        <v>0</v>
      </c>
      <c r="J6204" s="84" t="b">
        <v>0</v>
      </c>
      <c r="K6204" s="84" t="b">
        <v>0</v>
      </c>
      <c r="L6204" s="84" t="b">
        <v>0</v>
      </c>
    </row>
    <row r="6205" spans="1:12" x14ac:dyDescent="0.25">
      <c r="A6205" s="84" t="s">
        <v>12350</v>
      </c>
      <c r="B6205" s="84" t="s">
        <v>12369</v>
      </c>
      <c r="C6205" s="84">
        <v>2</v>
      </c>
      <c r="D6205" s="122">
        <v>0</v>
      </c>
      <c r="E6205" s="122">
        <v>1.255272505103306</v>
      </c>
      <c r="F6205" s="84" t="s">
        <v>12129</v>
      </c>
      <c r="G6205" s="84" t="b">
        <v>0</v>
      </c>
      <c r="H6205" s="84" t="b">
        <v>0</v>
      </c>
      <c r="I6205" s="84" t="b">
        <v>0</v>
      </c>
      <c r="J6205" s="84" t="b">
        <v>0</v>
      </c>
      <c r="K6205" s="84" t="b">
        <v>0</v>
      </c>
      <c r="L6205" s="84" t="b">
        <v>0</v>
      </c>
    </row>
    <row r="6206" spans="1:12" x14ac:dyDescent="0.25">
      <c r="A6206" s="84" t="s">
        <v>12369</v>
      </c>
      <c r="B6206" s="84" t="s">
        <v>15689</v>
      </c>
      <c r="C6206" s="84">
        <v>2</v>
      </c>
      <c r="D6206" s="122">
        <v>0</v>
      </c>
      <c r="E6206" s="122">
        <v>1.255272505103306</v>
      </c>
      <c r="F6206" s="84" t="s">
        <v>12129</v>
      </c>
      <c r="G6206" s="84" t="b">
        <v>0</v>
      </c>
      <c r="H6206" s="84" t="b">
        <v>0</v>
      </c>
      <c r="I6206" s="84" t="b">
        <v>0</v>
      </c>
      <c r="J6206" s="84" t="b">
        <v>0</v>
      </c>
      <c r="K6206" s="84" t="b">
        <v>0</v>
      </c>
      <c r="L6206" s="84" t="b">
        <v>0</v>
      </c>
    </row>
    <row r="6207" spans="1:12" x14ac:dyDescent="0.25">
      <c r="A6207" s="84" t="s">
        <v>15689</v>
      </c>
      <c r="B6207" s="84" t="s">
        <v>15690</v>
      </c>
      <c r="C6207" s="84">
        <v>2</v>
      </c>
      <c r="D6207" s="122">
        <v>0</v>
      </c>
      <c r="E6207" s="122">
        <v>1.255272505103306</v>
      </c>
      <c r="F6207" s="84" t="s">
        <v>12129</v>
      </c>
      <c r="G6207" s="84" t="b">
        <v>0</v>
      </c>
      <c r="H6207" s="84" t="b">
        <v>0</v>
      </c>
      <c r="I6207" s="84" t="b">
        <v>0</v>
      </c>
      <c r="J6207" s="84" t="b">
        <v>0</v>
      </c>
      <c r="K6207" s="84" t="b">
        <v>0</v>
      </c>
      <c r="L6207" s="84" t="b">
        <v>0</v>
      </c>
    </row>
    <row r="6208" spans="1:12" x14ac:dyDescent="0.25">
      <c r="A6208" s="84" t="s">
        <v>12296</v>
      </c>
      <c r="B6208" s="84" t="s">
        <v>12350</v>
      </c>
      <c r="C6208" s="84">
        <v>2</v>
      </c>
      <c r="D6208" s="122">
        <v>0</v>
      </c>
      <c r="E6208" s="122">
        <v>0.25527250510330607</v>
      </c>
      <c r="F6208" s="84" t="s">
        <v>12133</v>
      </c>
      <c r="G6208" s="84" t="b">
        <v>0</v>
      </c>
      <c r="H6208" s="84" t="b">
        <v>0</v>
      </c>
      <c r="I6208" s="84" t="b">
        <v>0</v>
      </c>
      <c r="J6208" s="84" t="b">
        <v>0</v>
      </c>
      <c r="K6208" s="84" t="b">
        <v>0</v>
      </c>
      <c r="L6208" s="84" t="b">
        <v>0</v>
      </c>
    </row>
    <row r="6209" spans="1:12" x14ac:dyDescent="0.25">
      <c r="A6209" s="84" t="s">
        <v>12350</v>
      </c>
      <c r="B6209" s="84" t="s">
        <v>12369</v>
      </c>
      <c r="C6209" s="84">
        <v>2</v>
      </c>
      <c r="D6209" s="122">
        <v>0</v>
      </c>
      <c r="E6209" s="122">
        <v>0.65321251377534373</v>
      </c>
      <c r="F6209" s="84" t="s">
        <v>12133</v>
      </c>
      <c r="G6209" s="84" t="b">
        <v>0</v>
      </c>
      <c r="H6209" s="84" t="b">
        <v>0</v>
      </c>
      <c r="I6209" s="84" t="b">
        <v>0</v>
      </c>
      <c r="J6209" s="84" t="b">
        <v>0</v>
      </c>
      <c r="K6209" s="84" t="b">
        <v>0</v>
      </c>
      <c r="L6209" s="84" t="b">
        <v>0</v>
      </c>
    </row>
    <row r="6210" spans="1:12" x14ac:dyDescent="0.25">
      <c r="A6210" s="84" t="s">
        <v>12369</v>
      </c>
      <c r="B6210" s="84" t="s">
        <v>14588</v>
      </c>
      <c r="C6210" s="84">
        <v>2</v>
      </c>
      <c r="D6210" s="122">
        <v>0</v>
      </c>
      <c r="E6210" s="122">
        <v>0.95424250943932487</v>
      </c>
      <c r="F6210" s="84" t="s">
        <v>12133</v>
      </c>
      <c r="G6210" s="84" t="b">
        <v>0</v>
      </c>
      <c r="H6210" s="84" t="b">
        <v>0</v>
      </c>
      <c r="I6210" s="84" t="b">
        <v>0</v>
      </c>
      <c r="J6210" s="84" t="b">
        <v>0</v>
      </c>
      <c r="K6210" s="84" t="b">
        <v>0</v>
      </c>
      <c r="L6210" s="84" t="b">
        <v>0</v>
      </c>
    </row>
    <row r="6211" spans="1:12" x14ac:dyDescent="0.25">
      <c r="A6211" s="84" t="s">
        <v>14588</v>
      </c>
      <c r="B6211" s="84" t="s">
        <v>12350</v>
      </c>
      <c r="C6211" s="84">
        <v>2</v>
      </c>
      <c r="D6211" s="122">
        <v>0</v>
      </c>
      <c r="E6211" s="122">
        <v>0.65321251377534373</v>
      </c>
      <c r="F6211" s="84" t="s">
        <v>12133</v>
      </c>
      <c r="G6211" s="84" t="b">
        <v>0</v>
      </c>
      <c r="H6211" s="84" t="b">
        <v>0</v>
      </c>
      <c r="I6211" s="84" t="b">
        <v>0</v>
      </c>
      <c r="J6211" s="84" t="b">
        <v>0</v>
      </c>
      <c r="K6211" s="84" t="b">
        <v>0</v>
      </c>
      <c r="L6211" s="84" t="b">
        <v>0</v>
      </c>
    </row>
    <row r="6212" spans="1:12" x14ac:dyDescent="0.25">
      <c r="A6212" s="84" t="s">
        <v>12350</v>
      </c>
      <c r="B6212" s="84" t="s">
        <v>12296</v>
      </c>
      <c r="C6212" s="84">
        <v>2</v>
      </c>
      <c r="D6212" s="122">
        <v>0</v>
      </c>
      <c r="E6212" s="122">
        <v>0.35218251811136247</v>
      </c>
      <c r="F6212" s="84" t="s">
        <v>12133</v>
      </c>
      <c r="G6212" s="84" t="b">
        <v>0</v>
      </c>
      <c r="H6212" s="84" t="b">
        <v>0</v>
      </c>
      <c r="I6212" s="84" t="b">
        <v>0</v>
      </c>
      <c r="J6212" s="84" t="b">
        <v>0</v>
      </c>
      <c r="K6212" s="84" t="b">
        <v>0</v>
      </c>
      <c r="L6212" s="84" t="b">
        <v>0</v>
      </c>
    </row>
    <row r="6213" spans="1:12" x14ac:dyDescent="0.25">
      <c r="A6213" s="84" t="s">
        <v>12296</v>
      </c>
      <c r="B6213" s="84" t="s">
        <v>731</v>
      </c>
      <c r="C6213" s="84">
        <v>2</v>
      </c>
      <c r="D6213" s="122">
        <v>0</v>
      </c>
      <c r="E6213" s="122">
        <v>0.55630250076728727</v>
      </c>
      <c r="F6213" s="84" t="s">
        <v>12133</v>
      </c>
      <c r="G6213" s="84" t="b">
        <v>0</v>
      </c>
      <c r="H6213" s="84" t="b">
        <v>0</v>
      </c>
      <c r="I6213" s="84" t="b">
        <v>0</v>
      </c>
      <c r="J6213" s="84" t="b">
        <v>0</v>
      </c>
      <c r="K6213" s="84" t="b">
        <v>0</v>
      </c>
      <c r="L6213" s="84" t="b">
        <v>0</v>
      </c>
    </row>
    <row r="6214" spans="1:12" x14ac:dyDescent="0.25">
      <c r="A6214" s="84" t="s">
        <v>731</v>
      </c>
      <c r="B6214" s="84" t="s">
        <v>2679</v>
      </c>
      <c r="C6214" s="84">
        <v>2</v>
      </c>
      <c r="D6214" s="122">
        <v>0</v>
      </c>
      <c r="E6214" s="122">
        <v>0.95424250943932487</v>
      </c>
      <c r="F6214" s="84" t="s">
        <v>12133</v>
      </c>
      <c r="G6214" s="84" t="b">
        <v>0</v>
      </c>
      <c r="H6214" s="84" t="b">
        <v>0</v>
      </c>
      <c r="I6214" s="84" t="b">
        <v>0</v>
      </c>
      <c r="J6214" s="84" t="b">
        <v>0</v>
      </c>
      <c r="K6214" s="84" t="b">
        <v>0</v>
      </c>
      <c r="L6214" s="84" t="b">
        <v>0</v>
      </c>
    </row>
    <row r="6215" spans="1:12" x14ac:dyDescent="0.25">
      <c r="A6215" s="84" t="s">
        <v>14195</v>
      </c>
      <c r="B6215" s="84" t="s">
        <v>2788</v>
      </c>
      <c r="C6215" s="84">
        <v>2</v>
      </c>
      <c r="D6215" s="122">
        <v>0</v>
      </c>
      <c r="E6215" s="122">
        <v>1.2174839442139063</v>
      </c>
      <c r="F6215" s="84" t="s">
        <v>12134</v>
      </c>
      <c r="G6215" s="84" t="b">
        <v>0</v>
      </c>
      <c r="H6215" s="84" t="b">
        <v>0</v>
      </c>
      <c r="I6215" s="84" t="b">
        <v>0</v>
      </c>
      <c r="J6215" s="84" t="b">
        <v>0</v>
      </c>
      <c r="K6215" s="84" t="b">
        <v>0</v>
      </c>
      <c r="L6215" s="84" t="b">
        <v>0</v>
      </c>
    </row>
    <row r="6216" spans="1:12" x14ac:dyDescent="0.25">
      <c r="A6216" s="84" t="s">
        <v>2788</v>
      </c>
      <c r="B6216" s="84" t="s">
        <v>14326</v>
      </c>
      <c r="C6216" s="84">
        <v>2</v>
      </c>
      <c r="D6216" s="122">
        <v>0</v>
      </c>
      <c r="E6216" s="122">
        <v>1.2174839442139063</v>
      </c>
      <c r="F6216" s="84" t="s">
        <v>12134</v>
      </c>
      <c r="G6216" s="84" t="b">
        <v>0</v>
      </c>
      <c r="H6216" s="84" t="b">
        <v>0</v>
      </c>
      <c r="I6216" s="84" t="b">
        <v>0</v>
      </c>
      <c r="J6216" s="84" t="b">
        <v>0</v>
      </c>
      <c r="K6216" s="84" t="b">
        <v>0</v>
      </c>
      <c r="L6216" s="84" t="b">
        <v>0</v>
      </c>
    </row>
    <row r="6217" spans="1:12" x14ac:dyDescent="0.25">
      <c r="A6217" s="84" t="s">
        <v>14326</v>
      </c>
      <c r="B6217" s="84" t="s">
        <v>14287</v>
      </c>
      <c r="C6217" s="84">
        <v>2</v>
      </c>
      <c r="D6217" s="122">
        <v>0</v>
      </c>
      <c r="E6217" s="122">
        <v>1.2174839442139063</v>
      </c>
      <c r="F6217" s="84" t="s">
        <v>12134</v>
      </c>
      <c r="G6217" s="84" t="b">
        <v>0</v>
      </c>
      <c r="H6217" s="84" t="b">
        <v>0</v>
      </c>
      <c r="I6217" s="84" t="b">
        <v>0</v>
      </c>
      <c r="J6217" s="84" t="b">
        <v>0</v>
      </c>
      <c r="K6217" s="84" t="b">
        <v>0</v>
      </c>
      <c r="L6217" s="84" t="b">
        <v>0</v>
      </c>
    </row>
    <row r="6218" spans="1:12" x14ac:dyDescent="0.25">
      <c r="A6218" s="84" t="s">
        <v>14287</v>
      </c>
      <c r="B6218" s="84" t="s">
        <v>12301</v>
      </c>
      <c r="C6218" s="84">
        <v>2</v>
      </c>
      <c r="D6218" s="122">
        <v>0</v>
      </c>
      <c r="E6218" s="122">
        <v>1.2174839442139063</v>
      </c>
      <c r="F6218" s="84" t="s">
        <v>12134</v>
      </c>
      <c r="G6218" s="84" t="b">
        <v>0</v>
      </c>
      <c r="H6218" s="84" t="b">
        <v>0</v>
      </c>
      <c r="I6218" s="84" t="b">
        <v>0</v>
      </c>
      <c r="J6218" s="84" t="b">
        <v>0</v>
      </c>
      <c r="K6218" s="84" t="b">
        <v>0</v>
      </c>
      <c r="L6218" s="84" t="b">
        <v>0</v>
      </c>
    </row>
    <row r="6219" spans="1:12" x14ac:dyDescent="0.25">
      <c r="A6219" s="84" t="s">
        <v>12301</v>
      </c>
      <c r="B6219" s="84" t="s">
        <v>2922</v>
      </c>
      <c r="C6219" s="84">
        <v>2</v>
      </c>
      <c r="D6219" s="122">
        <v>0</v>
      </c>
      <c r="E6219" s="122">
        <v>1.2174839442139063</v>
      </c>
      <c r="F6219" s="84" t="s">
        <v>12134</v>
      </c>
      <c r="G6219" s="84" t="b">
        <v>0</v>
      </c>
      <c r="H6219" s="84" t="b">
        <v>0</v>
      </c>
      <c r="I6219" s="84" t="b">
        <v>0</v>
      </c>
      <c r="J6219" s="84" t="b">
        <v>0</v>
      </c>
      <c r="K6219" s="84" t="b">
        <v>0</v>
      </c>
      <c r="L6219" s="84" t="b">
        <v>0</v>
      </c>
    </row>
    <row r="6220" spans="1:12" x14ac:dyDescent="0.25">
      <c r="A6220" s="84" t="s">
        <v>2922</v>
      </c>
      <c r="B6220" s="84" t="s">
        <v>14215</v>
      </c>
      <c r="C6220" s="84">
        <v>2</v>
      </c>
      <c r="D6220" s="122">
        <v>0</v>
      </c>
      <c r="E6220" s="122">
        <v>1.2174839442139063</v>
      </c>
      <c r="F6220" s="84" t="s">
        <v>12134</v>
      </c>
      <c r="G6220" s="84" t="b">
        <v>0</v>
      </c>
      <c r="H6220" s="84" t="b">
        <v>0</v>
      </c>
      <c r="I6220" s="84" t="b">
        <v>0</v>
      </c>
      <c r="J6220" s="84" t="b">
        <v>0</v>
      </c>
      <c r="K6220" s="84" t="b">
        <v>0</v>
      </c>
      <c r="L6220" s="84" t="b">
        <v>0</v>
      </c>
    </row>
    <row r="6221" spans="1:12" x14ac:dyDescent="0.25">
      <c r="A6221" s="84" t="s">
        <v>14215</v>
      </c>
      <c r="B6221" s="84" t="s">
        <v>12258</v>
      </c>
      <c r="C6221" s="84">
        <v>2</v>
      </c>
      <c r="D6221" s="122">
        <v>0</v>
      </c>
      <c r="E6221" s="122">
        <v>1.0413926851582251</v>
      </c>
      <c r="F6221" s="84" t="s">
        <v>12134</v>
      </c>
      <c r="G6221" s="84" t="b">
        <v>0</v>
      </c>
      <c r="H6221" s="84" t="b">
        <v>0</v>
      </c>
      <c r="I6221" s="84" t="b">
        <v>0</v>
      </c>
      <c r="J6221" s="84" t="b">
        <v>0</v>
      </c>
      <c r="K6221" s="84" t="b">
        <v>0</v>
      </c>
      <c r="L6221" s="84" t="b">
        <v>0</v>
      </c>
    </row>
    <row r="6222" spans="1:12" x14ac:dyDescent="0.25">
      <c r="A6222" s="84" t="s">
        <v>12258</v>
      </c>
      <c r="B6222" s="84" t="s">
        <v>2793</v>
      </c>
      <c r="C6222" s="84">
        <v>2</v>
      </c>
      <c r="D6222" s="122">
        <v>0</v>
      </c>
      <c r="E6222" s="122">
        <v>1.0413926851582251</v>
      </c>
      <c r="F6222" s="84" t="s">
        <v>12134</v>
      </c>
      <c r="G6222" s="84" t="b">
        <v>0</v>
      </c>
      <c r="H6222" s="84" t="b">
        <v>0</v>
      </c>
      <c r="I6222" s="84" t="b">
        <v>0</v>
      </c>
      <c r="J6222" s="84" t="b">
        <v>0</v>
      </c>
      <c r="K6222" s="84" t="b">
        <v>0</v>
      </c>
      <c r="L6222" s="84" t="b">
        <v>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L1781"/>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style="3" hidden="1" customWidth="1"/>
    <col min="4" max="4" width="8.7109375" style="2" hidden="1" customWidth="1"/>
    <col min="5" max="5" width="7.7109375" style="2" hidden="1" customWidth="1"/>
    <col min="6" max="6" width="9.85546875" style="2" hidden="1" customWidth="1"/>
    <col min="7" max="7" width="11" style="3" hidden="1" customWidth="1"/>
    <col min="8" max="8" width="8" style="1" hidden="1" customWidth="1"/>
    <col min="9" max="9" width="12.28515625" style="3" hidden="1" customWidth="1"/>
    <col min="10" max="10" width="12.42578125" style="3" hidden="1" customWidth="1"/>
    <col min="11" max="11" width="15.5703125" style="3"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9.5703125" bestFit="1" customWidth="1"/>
    <col min="19" max="19" width="13.140625" bestFit="1" customWidth="1"/>
    <col min="20" max="20" width="13.28515625" bestFit="1" customWidth="1"/>
    <col min="21" max="21" width="11" bestFit="1" customWidth="1"/>
    <col min="22" max="22" width="14.7109375" bestFit="1" customWidth="1"/>
    <col min="23" max="23" width="13.42578125" bestFit="1" customWidth="1"/>
    <col min="24" max="24" width="14.42578125" bestFit="1" customWidth="1"/>
    <col min="25" max="25" width="10.5703125" bestFit="1" customWidth="1"/>
    <col min="26" max="26" width="12.140625" bestFit="1" customWidth="1"/>
    <col min="27" max="27" width="11.5703125" bestFit="1" customWidth="1"/>
    <col min="28" max="28" width="13.5703125" bestFit="1" customWidth="1"/>
    <col min="29" max="29" width="11.7109375" bestFit="1" customWidth="1"/>
    <col min="30" max="30" width="10.5703125" bestFit="1" customWidth="1"/>
    <col min="31" max="31" width="13.5703125" bestFit="1" customWidth="1"/>
    <col min="32" max="32" width="10.7109375" bestFit="1" customWidth="1"/>
    <col min="33" max="33" width="11.5703125" bestFit="1" customWidth="1"/>
    <col min="34" max="34" width="11.42578125" bestFit="1" customWidth="1"/>
    <col min="35" max="35" width="11" bestFit="1" customWidth="1"/>
    <col min="36" max="36" width="13.140625" bestFit="1" customWidth="1"/>
    <col min="37" max="37" width="10.85546875" bestFit="1" customWidth="1"/>
    <col min="38" max="38" width="13.140625" bestFit="1" customWidth="1"/>
    <col min="39" max="39" width="9.28515625" bestFit="1" customWidth="1"/>
    <col min="40" max="40" width="12.140625" bestFit="1" customWidth="1"/>
    <col min="41" max="41" width="12" bestFit="1" customWidth="1"/>
    <col min="42" max="42" width="13.5703125" bestFit="1" customWidth="1"/>
    <col min="43" max="43" width="20.85546875" bestFit="1" customWidth="1"/>
    <col min="44" max="44" width="19.7109375" bestFit="1" customWidth="1"/>
    <col min="45" max="45" width="17" bestFit="1" customWidth="1"/>
    <col min="46" max="46" width="10.28515625" bestFit="1" customWidth="1"/>
    <col min="47" max="47" width="15.5703125" bestFit="1" customWidth="1"/>
    <col min="48" max="48" width="11.7109375" bestFit="1" customWidth="1"/>
    <col min="49" max="49" width="10.28515625" bestFit="1" customWidth="1"/>
    <col min="50" max="50" width="8.5703125" bestFit="1" customWidth="1"/>
    <col min="51" max="52" width="8" bestFit="1" customWidth="1"/>
    <col min="53" max="53" width="14.42578125" customWidth="1"/>
    <col min="54" max="55" width="10.7109375" bestFit="1" customWidth="1"/>
    <col min="56" max="56" width="21.7109375" bestFit="1" customWidth="1"/>
    <col min="57" max="57" width="27" bestFit="1" customWidth="1"/>
    <col min="58" max="58" width="22.5703125" bestFit="1" customWidth="1"/>
    <col min="59" max="59" width="28" bestFit="1" customWidth="1"/>
    <col min="60" max="60" width="27.28515625" bestFit="1" customWidth="1"/>
    <col min="61" max="61" width="32.7109375" bestFit="1" customWidth="1"/>
    <col min="62" max="62" width="18.140625" bestFit="1" customWidth="1"/>
    <col min="63" max="63" width="22.28515625" bestFit="1" customWidth="1"/>
    <col min="64" max="64" width="15.140625" bestFit="1" customWidth="1"/>
  </cols>
  <sheetData>
    <row r="1" spans="1:64" x14ac:dyDescent="0.25">
      <c r="C1" s="16" t="s">
        <v>39</v>
      </c>
      <c r="D1" s="17"/>
      <c r="E1" s="17"/>
      <c r="F1" s="17"/>
      <c r="G1" s="16"/>
      <c r="H1" s="14" t="s">
        <v>43</v>
      </c>
      <c r="I1" s="50"/>
      <c r="J1" s="50"/>
      <c r="K1" s="33" t="s">
        <v>42</v>
      </c>
      <c r="L1" s="18" t="s">
        <v>40</v>
      </c>
      <c r="M1" s="18"/>
      <c r="N1" s="15" t="s">
        <v>41</v>
      </c>
    </row>
    <row r="2" spans="1:64"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174</v>
      </c>
      <c r="P2" s="13" t="s">
        <v>175</v>
      </c>
      <c r="Q2" s="13" t="s">
        <v>176</v>
      </c>
      <c r="R2" s="13" t="s">
        <v>177</v>
      </c>
      <c r="S2" s="13" t="s">
        <v>178</v>
      </c>
      <c r="T2" s="13" t="s">
        <v>179</v>
      </c>
      <c r="U2" s="13" t="s">
        <v>180</v>
      </c>
      <c r="V2" s="13" t="s">
        <v>181</v>
      </c>
      <c r="W2" s="13" t="s">
        <v>182</v>
      </c>
      <c r="X2" s="13" t="s">
        <v>183</v>
      </c>
      <c r="Y2" s="13" t="s">
        <v>184</v>
      </c>
      <c r="Z2" s="13" t="s">
        <v>185</v>
      </c>
      <c r="AA2" s="13" t="s">
        <v>186</v>
      </c>
      <c r="AB2" s="13" t="s">
        <v>187</v>
      </c>
      <c r="AC2" s="13" t="s">
        <v>188</v>
      </c>
      <c r="AD2" s="13" t="s">
        <v>189</v>
      </c>
      <c r="AE2" s="13" t="s">
        <v>190</v>
      </c>
      <c r="AF2" s="13" t="s">
        <v>191</v>
      </c>
      <c r="AG2" s="13" t="s">
        <v>192</v>
      </c>
      <c r="AH2" s="13" t="s">
        <v>193</v>
      </c>
      <c r="AI2" s="13" t="s">
        <v>194</v>
      </c>
      <c r="AJ2" s="13" t="s">
        <v>195</v>
      </c>
      <c r="AK2" s="13" t="s">
        <v>196</v>
      </c>
      <c r="AL2" s="13" t="s">
        <v>197</v>
      </c>
      <c r="AM2" s="13" t="s">
        <v>198</v>
      </c>
      <c r="AN2" s="13" t="s">
        <v>199</v>
      </c>
      <c r="AO2" s="13" t="s">
        <v>200</v>
      </c>
      <c r="AP2" s="13" t="s">
        <v>201</v>
      </c>
      <c r="AQ2" s="13" t="s">
        <v>202</v>
      </c>
      <c r="AR2" s="13" t="s">
        <v>203</v>
      </c>
      <c r="AS2" s="13" t="s">
        <v>204</v>
      </c>
      <c r="AT2" s="13" t="s">
        <v>205</v>
      </c>
      <c r="AU2" s="13" t="s">
        <v>206</v>
      </c>
      <c r="AV2" s="13" t="s">
        <v>207</v>
      </c>
      <c r="AW2" s="13" t="s">
        <v>208</v>
      </c>
      <c r="AX2" s="13" t="s">
        <v>209</v>
      </c>
      <c r="AY2" s="13" t="s">
        <v>210</v>
      </c>
      <c r="AZ2" s="13" t="s">
        <v>211</v>
      </c>
      <c r="BA2" t="s">
        <v>12034</v>
      </c>
      <c r="BB2" s="13" t="s">
        <v>12148</v>
      </c>
      <c r="BC2" s="13" t="s">
        <v>12149</v>
      </c>
      <c r="BD2" s="117" t="s">
        <v>15756</v>
      </c>
      <c r="BE2" s="117" t="s">
        <v>15757</v>
      </c>
      <c r="BF2" s="117" t="s">
        <v>15758</v>
      </c>
      <c r="BG2" s="117" t="s">
        <v>15759</v>
      </c>
      <c r="BH2" s="117" t="s">
        <v>15760</v>
      </c>
      <c r="BI2" s="117" t="s">
        <v>15761</v>
      </c>
      <c r="BJ2" s="117" t="s">
        <v>15762</v>
      </c>
      <c r="BK2" s="117" t="s">
        <v>15763</v>
      </c>
      <c r="BL2" s="117" t="s">
        <v>15764</v>
      </c>
    </row>
    <row r="3" spans="1:64" ht="15" customHeight="1" x14ac:dyDescent="0.25">
      <c r="A3" s="64" t="s">
        <v>212</v>
      </c>
      <c r="B3" s="64" t="s">
        <v>776</v>
      </c>
      <c r="C3" s="65"/>
      <c r="D3" s="66"/>
      <c r="E3" s="67"/>
      <c r="F3" s="68"/>
      <c r="G3" s="65"/>
      <c r="H3" s="69"/>
      <c r="I3" s="70"/>
      <c r="J3" s="70"/>
      <c r="K3" s="34" t="s">
        <v>65</v>
      </c>
      <c r="L3" s="71">
        <v>3</v>
      </c>
      <c r="M3" s="71"/>
      <c r="N3" s="72"/>
      <c r="O3" s="78" t="s">
        <v>999</v>
      </c>
      <c r="P3" s="80">
        <v>43167.034282407411</v>
      </c>
      <c r="Q3" s="78" t="s">
        <v>1001</v>
      </c>
      <c r="R3" s="82" t="s">
        <v>1989</v>
      </c>
      <c r="S3" s="78" t="s">
        <v>2501</v>
      </c>
      <c r="T3" s="78" t="s">
        <v>731</v>
      </c>
      <c r="U3" s="82" t="s">
        <v>3146</v>
      </c>
      <c r="V3" s="82" t="s">
        <v>3146</v>
      </c>
      <c r="W3" s="80">
        <v>43167.034282407411</v>
      </c>
      <c r="X3" s="82" t="s">
        <v>3878</v>
      </c>
      <c r="Y3" s="78"/>
      <c r="Z3" s="78"/>
      <c r="AA3" s="84" t="s">
        <v>5086</v>
      </c>
      <c r="AB3" s="78"/>
      <c r="AC3" s="78" t="b">
        <v>0</v>
      </c>
      <c r="AD3" s="78">
        <v>6</v>
      </c>
      <c r="AE3" s="84" t="s">
        <v>6296</v>
      </c>
      <c r="AF3" s="78" t="b">
        <v>0</v>
      </c>
      <c r="AG3" s="78" t="s">
        <v>6303</v>
      </c>
      <c r="AH3" s="78"/>
      <c r="AI3" s="84" t="s">
        <v>6296</v>
      </c>
      <c r="AJ3" s="78" t="b">
        <v>0</v>
      </c>
      <c r="AK3" s="78">
        <v>4</v>
      </c>
      <c r="AL3" s="84" t="s">
        <v>6296</v>
      </c>
      <c r="AM3" s="78" t="s">
        <v>6328</v>
      </c>
      <c r="AN3" s="78" t="b">
        <v>0</v>
      </c>
      <c r="AO3" s="84" t="s">
        <v>5086</v>
      </c>
      <c r="AP3" s="78" t="s">
        <v>6415</v>
      </c>
      <c r="AQ3" s="78">
        <v>0</v>
      </c>
      <c r="AR3" s="78">
        <v>0</v>
      </c>
      <c r="AS3" s="78"/>
      <c r="AT3" s="78"/>
      <c r="AU3" s="78"/>
      <c r="AV3" s="78"/>
      <c r="AW3" s="78"/>
      <c r="AX3" s="78"/>
      <c r="AY3" s="78"/>
      <c r="AZ3" s="78"/>
      <c r="BA3">
        <v>1</v>
      </c>
      <c r="BB3" s="78" t="str">
        <f>REPLACE(INDEX(GroupVertices[Group], MATCH(Edges24[[#This Row],[Vertex 1]],GroupVertices[Vertex],0)),1,1,"")</f>
        <v>12</v>
      </c>
      <c r="BC3" s="78" t="str">
        <f>REPLACE(INDEX(GroupVertices[Group], MATCH(Edges24[[#This Row],[Vertex 2]],GroupVertices[Vertex],0)),1,1,"")</f>
        <v>12</v>
      </c>
      <c r="BD3" s="48"/>
      <c r="BE3" s="49"/>
      <c r="BF3" s="48"/>
      <c r="BG3" s="49"/>
      <c r="BH3" s="48"/>
      <c r="BI3" s="49"/>
      <c r="BJ3" s="48"/>
      <c r="BK3" s="49"/>
      <c r="BL3" s="48"/>
    </row>
    <row r="4" spans="1:64" ht="15" customHeight="1" x14ac:dyDescent="0.25">
      <c r="A4" s="64" t="s">
        <v>213</v>
      </c>
      <c r="B4" s="64" t="s">
        <v>786</v>
      </c>
      <c r="C4" s="65"/>
      <c r="D4" s="66"/>
      <c r="E4" s="67"/>
      <c r="F4" s="68"/>
      <c r="G4" s="65"/>
      <c r="H4" s="69"/>
      <c r="I4" s="70"/>
      <c r="J4" s="70"/>
      <c r="K4" s="34" t="s">
        <v>65</v>
      </c>
      <c r="L4" s="77">
        <v>13</v>
      </c>
      <c r="M4" s="77"/>
      <c r="N4" s="72"/>
      <c r="O4" s="79" t="s">
        <v>999</v>
      </c>
      <c r="P4" s="81">
        <v>43160.177476851852</v>
      </c>
      <c r="Q4" s="79" t="s">
        <v>1002</v>
      </c>
      <c r="R4" s="79" t="s">
        <v>1990</v>
      </c>
      <c r="S4" s="79" t="s">
        <v>2502</v>
      </c>
      <c r="T4" s="79" t="s">
        <v>2648</v>
      </c>
      <c r="U4" s="83" t="s">
        <v>3147</v>
      </c>
      <c r="V4" s="83" t="s">
        <v>3147</v>
      </c>
      <c r="W4" s="81">
        <v>43160.177476851852</v>
      </c>
      <c r="X4" s="83" t="s">
        <v>3879</v>
      </c>
      <c r="Y4" s="79"/>
      <c r="Z4" s="79"/>
      <c r="AA4" s="85" t="s">
        <v>5087</v>
      </c>
      <c r="AB4" s="79"/>
      <c r="AC4" s="79" t="b">
        <v>0</v>
      </c>
      <c r="AD4" s="79">
        <v>3</v>
      </c>
      <c r="AE4" s="85" t="s">
        <v>6296</v>
      </c>
      <c r="AF4" s="79" t="b">
        <v>0</v>
      </c>
      <c r="AG4" s="79" t="s">
        <v>6304</v>
      </c>
      <c r="AH4" s="79"/>
      <c r="AI4" s="85" t="s">
        <v>6296</v>
      </c>
      <c r="AJ4" s="79" t="b">
        <v>0</v>
      </c>
      <c r="AK4" s="79">
        <v>2</v>
      </c>
      <c r="AL4" s="85" t="s">
        <v>6296</v>
      </c>
      <c r="AM4" s="79" t="s">
        <v>6329</v>
      </c>
      <c r="AN4" s="79" t="b">
        <v>0</v>
      </c>
      <c r="AO4" s="85" t="s">
        <v>5087</v>
      </c>
      <c r="AP4" s="79" t="s">
        <v>6415</v>
      </c>
      <c r="AQ4" s="79">
        <v>0</v>
      </c>
      <c r="AR4" s="79">
        <v>0</v>
      </c>
      <c r="AS4" s="79"/>
      <c r="AT4" s="79"/>
      <c r="AU4" s="79"/>
      <c r="AV4" s="79"/>
      <c r="AW4" s="79"/>
      <c r="AX4" s="79"/>
      <c r="AY4" s="79"/>
      <c r="AZ4" s="79"/>
      <c r="BA4">
        <v>1</v>
      </c>
      <c r="BB4" s="78" t="str">
        <f>REPLACE(INDEX(GroupVertices[Group], MATCH(Edges24[[#This Row],[Vertex 1]],GroupVertices[Vertex],0)),1,1,"")</f>
        <v>3</v>
      </c>
      <c r="BC4" s="78" t="str">
        <f>REPLACE(INDEX(GroupVertices[Group], MATCH(Edges24[[#This Row],[Vertex 2]],GroupVertices[Vertex],0)),1,1,"")</f>
        <v>3</v>
      </c>
      <c r="BD4" s="48"/>
      <c r="BE4" s="49"/>
      <c r="BF4" s="48"/>
      <c r="BG4" s="49"/>
      <c r="BH4" s="48"/>
      <c r="BI4" s="49"/>
      <c r="BJ4" s="48"/>
      <c r="BK4" s="49"/>
      <c r="BL4" s="48"/>
    </row>
    <row r="5" spans="1:64" x14ac:dyDescent="0.25">
      <c r="A5" s="64" t="s">
        <v>214</v>
      </c>
      <c r="B5" s="64" t="s">
        <v>787</v>
      </c>
      <c r="C5" s="65"/>
      <c r="D5" s="66"/>
      <c r="E5" s="67"/>
      <c r="F5" s="68"/>
      <c r="G5" s="65"/>
      <c r="H5" s="69"/>
      <c r="I5" s="70"/>
      <c r="J5" s="70"/>
      <c r="K5" s="34" t="s">
        <v>65</v>
      </c>
      <c r="L5" s="77">
        <v>14</v>
      </c>
      <c r="M5" s="77"/>
      <c r="N5" s="72"/>
      <c r="O5" s="79" t="s">
        <v>999</v>
      </c>
      <c r="P5" s="81">
        <v>43165.418078703704</v>
      </c>
      <c r="Q5" s="79" t="s">
        <v>1003</v>
      </c>
      <c r="R5" s="83" t="s">
        <v>1991</v>
      </c>
      <c r="S5" s="79" t="s">
        <v>2503</v>
      </c>
      <c r="T5" s="79" t="s">
        <v>2649</v>
      </c>
      <c r="U5" s="83" t="s">
        <v>3148</v>
      </c>
      <c r="V5" s="83" t="s">
        <v>3148</v>
      </c>
      <c r="W5" s="81">
        <v>43165.418078703704</v>
      </c>
      <c r="X5" s="83" t="s">
        <v>3880</v>
      </c>
      <c r="Y5" s="79"/>
      <c r="Z5" s="79"/>
      <c r="AA5" s="85" t="s">
        <v>5088</v>
      </c>
      <c r="AB5" s="79"/>
      <c r="AC5" s="79" t="b">
        <v>0</v>
      </c>
      <c r="AD5" s="79">
        <v>10</v>
      </c>
      <c r="AE5" s="85" t="s">
        <v>6296</v>
      </c>
      <c r="AF5" s="79" t="b">
        <v>0</v>
      </c>
      <c r="AG5" s="79" t="s">
        <v>6304</v>
      </c>
      <c r="AH5" s="79"/>
      <c r="AI5" s="85" t="s">
        <v>6296</v>
      </c>
      <c r="AJ5" s="79" t="b">
        <v>0</v>
      </c>
      <c r="AK5" s="79">
        <v>101</v>
      </c>
      <c r="AL5" s="85" t="s">
        <v>6296</v>
      </c>
      <c r="AM5" s="79" t="s">
        <v>6330</v>
      </c>
      <c r="AN5" s="79" t="b">
        <v>0</v>
      </c>
      <c r="AO5" s="85" t="s">
        <v>5088</v>
      </c>
      <c r="AP5" s="79" t="s">
        <v>6415</v>
      </c>
      <c r="AQ5" s="79">
        <v>0</v>
      </c>
      <c r="AR5" s="79">
        <v>0</v>
      </c>
      <c r="AS5" s="79"/>
      <c r="AT5" s="79"/>
      <c r="AU5" s="79"/>
      <c r="AV5" s="79"/>
      <c r="AW5" s="79"/>
      <c r="AX5" s="79"/>
      <c r="AY5" s="79"/>
      <c r="AZ5" s="79"/>
      <c r="BA5">
        <v>1</v>
      </c>
      <c r="BB5" s="78" t="str">
        <f>REPLACE(INDEX(GroupVertices[Group], MATCH(Edges24[[#This Row],[Vertex 1]],GroupVertices[Vertex],0)),1,1,"")</f>
        <v>28</v>
      </c>
      <c r="BC5" s="78" t="str">
        <f>REPLACE(INDEX(GroupVertices[Group], MATCH(Edges24[[#This Row],[Vertex 2]],GroupVertices[Vertex],0)),1,1,"")</f>
        <v>28</v>
      </c>
      <c r="BD5" s="48">
        <v>0</v>
      </c>
      <c r="BE5" s="49">
        <v>0</v>
      </c>
      <c r="BF5" s="48">
        <v>0</v>
      </c>
      <c r="BG5" s="49">
        <v>0</v>
      </c>
      <c r="BH5" s="48">
        <v>0</v>
      </c>
      <c r="BI5" s="49">
        <v>0</v>
      </c>
      <c r="BJ5" s="48">
        <v>23</v>
      </c>
      <c r="BK5" s="49">
        <v>100</v>
      </c>
      <c r="BL5" s="48">
        <v>23</v>
      </c>
    </row>
    <row r="6" spans="1:64" x14ac:dyDescent="0.25">
      <c r="A6" s="64" t="s">
        <v>215</v>
      </c>
      <c r="B6" s="64" t="s">
        <v>787</v>
      </c>
      <c r="C6" s="65"/>
      <c r="D6" s="66"/>
      <c r="E6" s="67"/>
      <c r="F6" s="68"/>
      <c r="G6" s="65"/>
      <c r="H6" s="69"/>
      <c r="I6" s="70"/>
      <c r="J6" s="70"/>
      <c r="K6" s="34" t="s">
        <v>65</v>
      </c>
      <c r="L6" s="77">
        <v>15</v>
      </c>
      <c r="M6" s="77"/>
      <c r="N6" s="72"/>
      <c r="O6" s="79" t="s">
        <v>999</v>
      </c>
      <c r="P6" s="81">
        <v>43169.231354166666</v>
      </c>
      <c r="Q6" s="79" t="s">
        <v>1004</v>
      </c>
      <c r="R6" s="83" t="s">
        <v>1991</v>
      </c>
      <c r="S6" s="79" t="s">
        <v>2503</v>
      </c>
      <c r="T6" s="79" t="s">
        <v>2650</v>
      </c>
      <c r="U6" s="83" t="s">
        <v>3149</v>
      </c>
      <c r="V6" s="83" t="s">
        <v>3149</v>
      </c>
      <c r="W6" s="81">
        <v>43169.231354166666</v>
      </c>
      <c r="X6" s="83" t="s">
        <v>3881</v>
      </c>
      <c r="Y6" s="79"/>
      <c r="Z6" s="79"/>
      <c r="AA6" s="85" t="s">
        <v>5089</v>
      </c>
      <c r="AB6" s="79"/>
      <c r="AC6" s="79" t="b">
        <v>0</v>
      </c>
      <c r="AD6" s="79">
        <v>15</v>
      </c>
      <c r="AE6" s="85" t="s">
        <v>6296</v>
      </c>
      <c r="AF6" s="79" t="b">
        <v>0</v>
      </c>
      <c r="AG6" s="79" t="s">
        <v>6304</v>
      </c>
      <c r="AH6" s="79"/>
      <c r="AI6" s="85" t="s">
        <v>6296</v>
      </c>
      <c r="AJ6" s="79" t="b">
        <v>0</v>
      </c>
      <c r="AK6" s="79">
        <v>9</v>
      </c>
      <c r="AL6" s="85" t="s">
        <v>6296</v>
      </c>
      <c r="AM6" s="79" t="s">
        <v>6331</v>
      </c>
      <c r="AN6" s="79" t="b">
        <v>0</v>
      </c>
      <c r="AO6" s="85" t="s">
        <v>5089</v>
      </c>
      <c r="AP6" s="79" t="s">
        <v>6415</v>
      </c>
      <c r="AQ6" s="79">
        <v>0</v>
      </c>
      <c r="AR6" s="79">
        <v>0</v>
      </c>
      <c r="AS6" s="79"/>
      <c r="AT6" s="79"/>
      <c r="AU6" s="79"/>
      <c r="AV6" s="79"/>
      <c r="AW6" s="79"/>
      <c r="AX6" s="79"/>
      <c r="AY6" s="79"/>
      <c r="AZ6" s="79"/>
      <c r="BA6">
        <v>1</v>
      </c>
      <c r="BB6" s="78" t="str">
        <f>REPLACE(INDEX(GroupVertices[Group], MATCH(Edges24[[#This Row],[Vertex 1]],GroupVertices[Vertex],0)),1,1,"")</f>
        <v>28</v>
      </c>
      <c r="BC6" s="78" t="str">
        <f>REPLACE(INDEX(GroupVertices[Group], MATCH(Edges24[[#This Row],[Vertex 2]],GroupVertices[Vertex],0)),1,1,"")</f>
        <v>28</v>
      </c>
      <c r="BD6" s="48"/>
      <c r="BE6" s="49"/>
      <c r="BF6" s="48"/>
      <c r="BG6" s="49"/>
      <c r="BH6" s="48"/>
      <c r="BI6" s="49"/>
      <c r="BJ6" s="48"/>
      <c r="BK6" s="49"/>
      <c r="BL6" s="48"/>
    </row>
    <row r="7" spans="1:64" x14ac:dyDescent="0.25">
      <c r="A7" s="64" t="s">
        <v>216</v>
      </c>
      <c r="B7" s="64" t="s">
        <v>788</v>
      </c>
      <c r="C7" s="65"/>
      <c r="D7" s="66"/>
      <c r="E7" s="67"/>
      <c r="F7" s="68"/>
      <c r="G7" s="65"/>
      <c r="H7" s="69"/>
      <c r="I7" s="70"/>
      <c r="J7" s="70"/>
      <c r="K7" s="34" t="s">
        <v>65</v>
      </c>
      <c r="L7" s="77">
        <v>16</v>
      </c>
      <c r="M7" s="77"/>
      <c r="N7" s="72"/>
      <c r="O7" s="79" t="s">
        <v>999</v>
      </c>
      <c r="P7" s="81">
        <v>43174.457291666666</v>
      </c>
      <c r="Q7" s="79" t="s">
        <v>1005</v>
      </c>
      <c r="R7" s="83" t="s">
        <v>1992</v>
      </c>
      <c r="S7" s="79" t="s">
        <v>2504</v>
      </c>
      <c r="T7" s="79" t="s">
        <v>2651</v>
      </c>
      <c r="U7" s="83" t="s">
        <v>3150</v>
      </c>
      <c r="V7" s="83" t="s">
        <v>3150</v>
      </c>
      <c r="W7" s="81">
        <v>43174.457291666666</v>
      </c>
      <c r="X7" s="83" t="s">
        <v>3882</v>
      </c>
      <c r="Y7" s="79"/>
      <c r="Z7" s="79"/>
      <c r="AA7" s="85" t="s">
        <v>5090</v>
      </c>
      <c r="AB7" s="79"/>
      <c r="AC7" s="79" t="b">
        <v>0</v>
      </c>
      <c r="AD7" s="79">
        <v>12</v>
      </c>
      <c r="AE7" s="85" t="s">
        <v>6296</v>
      </c>
      <c r="AF7" s="79" t="b">
        <v>0</v>
      </c>
      <c r="AG7" s="79" t="s">
        <v>6305</v>
      </c>
      <c r="AH7" s="79"/>
      <c r="AI7" s="85" t="s">
        <v>6296</v>
      </c>
      <c r="AJ7" s="79" t="b">
        <v>0</v>
      </c>
      <c r="AK7" s="79">
        <v>2</v>
      </c>
      <c r="AL7" s="85" t="s">
        <v>6296</v>
      </c>
      <c r="AM7" s="79" t="s">
        <v>6328</v>
      </c>
      <c r="AN7" s="79" t="b">
        <v>0</v>
      </c>
      <c r="AO7" s="85" t="s">
        <v>5090</v>
      </c>
      <c r="AP7" s="79" t="s">
        <v>6415</v>
      </c>
      <c r="AQ7" s="79">
        <v>0</v>
      </c>
      <c r="AR7" s="79">
        <v>0</v>
      </c>
      <c r="AS7" s="79"/>
      <c r="AT7" s="79"/>
      <c r="AU7" s="79"/>
      <c r="AV7" s="79"/>
      <c r="AW7" s="79"/>
      <c r="AX7" s="79"/>
      <c r="AY7" s="79"/>
      <c r="AZ7" s="79"/>
      <c r="BA7">
        <v>1</v>
      </c>
      <c r="BB7" s="78" t="str">
        <f>REPLACE(INDEX(GroupVertices[Group], MATCH(Edges24[[#This Row],[Vertex 1]],GroupVertices[Vertex],0)),1,1,"")</f>
        <v>48</v>
      </c>
      <c r="BC7" s="78" t="str">
        <f>REPLACE(INDEX(GroupVertices[Group], MATCH(Edges24[[#This Row],[Vertex 2]],GroupVertices[Vertex],0)),1,1,"")</f>
        <v>48</v>
      </c>
      <c r="BD7" s="48">
        <v>0</v>
      </c>
      <c r="BE7" s="49">
        <v>0</v>
      </c>
      <c r="BF7" s="48">
        <v>0</v>
      </c>
      <c r="BG7" s="49">
        <v>0</v>
      </c>
      <c r="BH7" s="48">
        <v>0</v>
      </c>
      <c r="BI7" s="49">
        <v>0</v>
      </c>
      <c r="BJ7" s="48">
        <v>25</v>
      </c>
      <c r="BK7" s="49">
        <v>100</v>
      </c>
      <c r="BL7" s="48">
        <v>25</v>
      </c>
    </row>
    <row r="8" spans="1:64" x14ac:dyDescent="0.25">
      <c r="A8" s="64" t="s">
        <v>217</v>
      </c>
      <c r="B8" s="64" t="s">
        <v>789</v>
      </c>
      <c r="C8" s="65"/>
      <c r="D8" s="66"/>
      <c r="E8" s="67"/>
      <c r="F8" s="68"/>
      <c r="G8" s="65"/>
      <c r="H8" s="69"/>
      <c r="I8" s="70"/>
      <c r="J8" s="70"/>
      <c r="K8" s="34" t="s">
        <v>65</v>
      </c>
      <c r="L8" s="77">
        <v>17</v>
      </c>
      <c r="M8" s="77"/>
      <c r="N8" s="72"/>
      <c r="O8" s="79" t="s">
        <v>999</v>
      </c>
      <c r="P8" s="81">
        <v>43047.690069444441</v>
      </c>
      <c r="Q8" s="79" t="s">
        <v>1006</v>
      </c>
      <c r="R8" s="83" t="s">
        <v>1993</v>
      </c>
      <c r="S8" s="79" t="s">
        <v>2505</v>
      </c>
      <c r="T8" s="79" t="s">
        <v>2652</v>
      </c>
      <c r="U8" s="83" t="s">
        <v>3151</v>
      </c>
      <c r="V8" s="83" t="s">
        <v>3151</v>
      </c>
      <c r="W8" s="81">
        <v>43047.690069444441</v>
      </c>
      <c r="X8" s="83" t="s">
        <v>3883</v>
      </c>
      <c r="Y8" s="79"/>
      <c r="Z8" s="79"/>
      <c r="AA8" s="85" t="s">
        <v>5091</v>
      </c>
      <c r="AB8" s="79"/>
      <c r="AC8" s="79" t="b">
        <v>0</v>
      </c>
      <c r="AD8" s="79">
        <v>24</v>
      </c>
      <c r="AE8" s="85" t="s">
        <v>6296</v>
      </c>
      <c r="AF8" s="79" t="b">
        <v>0</v>
      </c>
      <c r="AG8" s="79" t="s">
        <v>6304</v>
      </c>
      <c r="AH8" s="79"/>
      <c r="AI8" s="85" t="s">
        <v>6296</v>
      </c>
      <c r="AJ8" s="79" t="b">
        <v>0</v>
      </c>
      <c r="AK8" s="79">
        <v>11</v>
      </c>
      <c r="AL8" s="85" t="s">
        <v>6296</v>
      </c>
      <c r="AM8" s="79" t="s">
        <v>6328</v>
      </c>
      <c r="AN8" s="79" t="b">
        <v>0</v>
      </c>
      <c r="AO8" s="85" t="s">
        <v>5091</v>
      </c>
      <c r="AP8" s="79" t="s">
        <v>6415</v>
      </c>
      <c r="AQ8" s="79">
        <v>0</v>
      </c>
      <c r="AR8" s="79">
        <v>0</v>
      </c>
      <c r="AS8" s="79" t="s">
        <v>6416</v>
      </c>
      <c r="AT8" s="79" t="s">
        <v>6429</v>
      </c>
      <c r="AU8" s="79" t="s">
        <v>6434</v>
      </c>
      <c r="AV8" s="79" t="s">
        <v>6439</v>
      </c>
      <c r="AW8" s="79" t="s">
        <v>6452</v>
      </c>
      <c r="AX8" s="79" t="s">
        <v>6465</v>
      </c>
      <c r="AY8" s="79" t="s">
        <v>6478</v>
      </c>
      <c r="AZ8" s="83" t="s">
        <v>6479</v>
      </c>
      <c r="BA8">
        <v>1</v>
      </c>
      <c r="BB8" s="78" t="str">
        <f>REPLACE(INDEX(GroupVertices[Group], MATCH(Edges24[[#This Row],[Vertex 1]],GroupVertices[Vertex],0)),1,1,"")</f>
        <v>9</v>
      </c>
      <c r="BC8" s="78" t="str">
        <f>REPLACE(INDEX(GroupVertices[Group], MATCH(Edges24[[#This Row],[Vertex 2]],GroupVertices[Vertex],0)),1,1,"")</f>
        <v>9</v>
      </c>
      <c r="BD8" s="48"/>
      <c r="BE8" s="49"/>
      <c r="BF8" s="48"/>
      <c r="BG8" s="49"/>
      <c r="BH8" s="48"/>
      <c r="BI8" s="49"/>
      <c r="BJ8" s="48"/>
      <c r="BK8" s="49"/>
      <c r="BL8" s="48"/>
    </row>
    <row r="9" spans="1:64" x14ac:dyDescent="0.25">
      <c r="A9" s="64" t="s">
        <v>218</v>
      </c>
      <c r="B9" s="64" t="s">
        <v>796</v>
      </c>
      <c r="C9" s="65"/>
      <c r="D9" s="66"/>
      <c r="E9" s="67"/>
      <c r="F9" s="68"/>
      <c r="G9" s="65"/>
      <c r="H9" s="69"/>
      <c r="I9" s="70"/>
      <c r="J9" s="70"/>
      <c r="K9" s="34" t="s">
        <v>65</v>
      </c>
      <c r="L9" s="77">
        <v>24</v>
      </c>
      <c r="M9" s="77"/>
      <c r="N9" s="72"/>
      <c r="O9" s="79" t="s">
        <v>999</v>
      </c>
      <c r="P9" s="81">
        <v>43177.461192129631</v>
      </c>
      <c r="Q9" s="79" t="s">
        <v>1007</v>
      </c>
      <c r="R9" s="83" t="s">
        <v>1994</v>
      </c>
      <c r="S9" s="79" t="s">
        <v>2506</v>
      </c>
      <c r="T9" s="79" t="s">
        <v>2653</v>
      </c>
      <c r="U9" s="79"/>
      <c r="V9" s="83" t="s">
        <v>3492</v>
      </c>
      <c r="W9" s="81">
        <v>43177.461192129631</v>
      </c>
      <c r="X9" s="83" t="s">
        <v>3884</v>
      </c>
      <c r="Y9" s="79"/>
      <c r="Z9" s="79"/>
      <c r="AA9" s="85" t="s">
        <v>5092</v>
      </c>
      <c r="AB9" s="79"/>
      <c r="AC9" s="79" t="b">
        <v>0</v>
      </c>
      <c r="AD9" s="79">
        <v>6</v>
      </c>
      <c r="AE9" s="85" t="s">
        <v>6296</v>
      </c>
      <c r="AF9" s="79" t="b">
        <v>0</v>
      </c>
      <c r="AG9" s="79" t="s">
        <v>6304</v>
      </c>
      <c r="AH9" s="79"/>
      <c r="AI9" s="85" t="s">
        <v>6296</v>
      </c>
      <c r="AJ9" s="79" t="b">
        <v>0</v>
      </c>
      <c r="AK9" s="79">
        <v>5</v>
      </c>
      <c r="AL9" s="85" t="s">
        <v>6296</v>
      </c>
      <c r="AM9" s="79" t="s">
        <v>6328</v>
      </c>
      <c r="AN9" s="79" t="b">
        <v>0</v>
      </c>
      <c r="AO9" s="85" t="s">
        <v>5092</v>
      </c>
      <c r="AP9" s="79" t="s">
        <v>6415</v>
      </c>
      <c r="AQ9" s="79">
        <v>0</v>
      </c>
      <c r="AR9" s="79">
        <v>0</v>
      </c>
      <c r="AS9" s="79"/>
      <c r="AT9" s="79"/>
      <c r="AU9" s="79"/>
      <c r="AV9" s="79"/>
      <c r="AW9" s="79"/>
      <c r="AX9" s="79"/>
      <c r="AY9" s="79"/>
      <c r="AZ9" s="79"/>
      <c r="BA9">
        <v>1</v>
      </c>
      <c r="BB9" s="78" t="str">
        <f>REPLACE(INDEX(GroupVertices[Group], MATCH(Edges24[[#This Row],[Vertex 1]],GroupVertices[Vertex],0)),1,1,"")</f>
        <v>4</v>
      </c>
      <c r="BC9" s="78" t="str">
        <f>REPLACE(INDEX(GroupVertices[Group], MATCH(Edges24[[#This Row],[Vertex 2]],GroupVertices[Vertex],0)),1,1,"")</f>
        <v>4</v>
      </c>
      <c r="BD9" s="48"/>
      <c r="BE9" s="49"/>
      <c r="BF9" s="48"/>
      <c r="BG9" s="49"/>
      <c r="BH9" s="48"/>
      <c r="BI9" s="49"/>
      <c r="BJ9" s="48"/>
      <c r="BK9" s="49"/>
      <c r="BL9" s="48"/>
    </row>
    <row r="10" spans="1:64" x14ac:dyDescent="0.25">
      <c r="A10" s="64" t="s">
        <v>219</v>
      </c>
      <c r="B10" s="64" t="s">
        <v>797</v>
      </c>
      <c r="C10" s="65"/>
      <c r="D10" s="66"/>
      <c r="E10" s="67"/>
      <c r="F10" s="68"/>
      <c r="G10" s="65"/>
      <c r="H10" s="69"/>
      <c r="I10" s="70"/>
      <c r="J10" s="70"/>
      <c r="K10" s="34" t="s">
        <v>65</v>
      </c>
      <c r="L10" s="77">
        <v>25</v>
      </c>
      <c r="M10" s="77"/>
      <c r="N10" s="72"/>
      <c r="O10" s="79" t="s">
        <v>999</v>
      </c>
      <c r="P10" s="81">
        <v>43177.497789351852</v>
      </c>
      <c r="Q10" s="79" t="s">
        <v>1008</v>
      </c>
      <c r="R10" s="79"/>
      <c r="S10" s="79"/>
      <c r="T10" s="79" t="s">
        <v>2654</v>
      </c>
      <c r="U10" s="83" t="s">
        <v>3152</v>
      </c>
      <c r="V10" s="83" t="s">
        <v>3152</v>
      </c>
      <c r="W10" s="81">
        <v>43177.497789351852</v>
      </c>
      <c r="X10" s="83" t="s">
        <v>3885</v>
      </c>
      <c r="Y10" s="79"/>
      <c r="Z10" s="79"/>
      <c r="AA10" s="85" t="s">
        <v>5093</v>
      </c>
      <c r="AB10" s="79"/>
      <c r="AC10" s="79" t="b">
        <v>0</v>
      </c>
      <c r="AD10" s="79">
        <v>4</v>
      </c>
      <c r="AE10" s="85" t="s">
        <v>6296</v>
      </c>
      <c r="AF10" s="79" t="b">
        <v>0</v>
      </c>
      <c r="AG10" s="79" t="s">
        <v>6304</v>
      </c>
      <c r="AH10" s="79"/>
      <c r="AI10" s="85" t="s">
        <v>6296</v>
      </c>
      <c r="AJ10" s="79" t="b">
        <v>0</v>
      </c>
      <c r="AK10" s="79">
        <v>1</v>
      </c>
      <c r="AL10" s="85" t="s">
        <v>6296</v>
      </c>
      <c r="AM10" s="79" t="s">
        <v>6328</v>
      </c>
      <c r="AN10" s="79" t="b">
        <v>0</v>
      </c>
      <c r="AO10" s="85" t="s">
        <v>5093</v>
      </c>
      <c r="AP10" s="79" t="s">
        <v>6415</v>
      </c>
      <c r="AQ10" s="79">
        <v>0</v>
      </c>
      <c r="AR10" s="79">
        <v>0</v>
      </c>
      <c r="AS10" s="79" t="s">
        <v>6417</v>
      </c>
      <c r="AT10" s="79" t="s">
        <v>6430</v>
      </c>
      <c r="AU10" s="79" t="s">
        <v>6435</v>
      </c>
      <c r="AV10" s="79" t="s">
        <v>6440</v>
      </c>
      <c r="AW10" s="79" t="s">
        <v>6453</v>
      </c>
      <c r="AX10" s="79" t="s">
        <v>6466</v>
      </c>
      <c r="AY10" s="79" t="s">
        <v>6478</v>
      </c>
      <c r="AZ10" s="83" t="s">
        <v>6480</v>
      </c>
      <c r="BA10">
        <v>1</v>
      </c>
      <c r="BB10" s="78" t="str">
        <f>REPLACE(INDEX(GroupVertices[Group], MATCH(Edges24[[#This Row],[Vertex 1]],GroupVertices[Vertex],0)),1,1,"")</f>
        <v>4</v>
      </c>
      <c r="BC10" s="78" t="str">
        <f>REPLACE(INDEX(GroupVertices[Group], MATCH(Edges24[[#This Row],[Vertex 2]],GroupVertices[Vertex],0)),1,1,"")</f>
        <v>4</v>
      </c>
      <c r="BD10" s="48"/>
      <c r="BE10" s="49"/>
      <c r="BF10" s="48"/>
      <c r="BG10" s="49"/>
      <c r="BH10" s="48"/>
      <c r="BI10" s="49"/>
      <c r="BJ10" s="48"/>
      <c r="BK10" s="49"/>
      <c r="BL10" s="48"/>
    </row>
    <row r="11" spans="1:64" x14ac:dyDescent="0.25">
      <c r="A11" s="64" t="s">
        <v>219</v>
      </c>
      <c r="B11" s="64" t="s">
        <v>801</v>
      </c>
      <c r="C11" s="65"/>
      <c r="D11" s="66"/>
      <c r="E11" s="67"/>
      <c r="F11" s="68"/>
      <c r="G11" s="65"/>
      <c r="H11" s="69"/>
      <c r="I11" s="70"/>
      <c r="J11" s="70"/>
      <c r="K11" s="34" t="s">
        <v>65</v>
      </c>
      <c r="L11" s="77">
        <v>29</v>
      </c>
      <c r="M11" s="77"/>
      <c r="N11" s="72"/>
      <c r="O11" s="79" t="s">
        <v>999</v>
      </c>
      <c r="P11" s="81">
        <v>43177.453356481485</v>
      </c>
      <c r="Q11" s="79" t="s">
        <v>1009</v>
      </c>
      <c r="R11" s="79"/>
      <c r="S11" s="79"/>
      <c r="T11" s="79" t="s">
        <v>2655</v>
      </c>
      <c r="U11" s="83" t="s">
        <v>3153</v>
      </c>
      <c r="V11" s="83" t="s">
        <v>3153</v>
      </c>
      <c r="W11" s="81">
        <v>43177.453356481485</v>
      </c>
      <c r="X11" s="83" t="s">
        <v>3886</v>
      </c>
      <c r="Y11" s="79"/>
      <c r="Z11" s="79"/>
      <c r="AA11" s="85" t="s">
        <v>5094</v>
      </c>
      <c r="AB11" s="79"/>
      <c r="AC11" s="79" t="b">
        <v>0</v>
      </c>
      <c r="AD11" s="79">
        <v>11</v>
      </c>
      <c r="AE11" s="85" t="s">
        <v>6296</v>
      </c>
      <c r="AF11" s="79" t="b">
        <v>0</v>
      </c>
      <c r="AG11" s="79" t="s">
        <v>6304</v>
      </c>
      <c r="AH11" s="79"/>
      <c r="AI11" s="85" t="s">
        <v>6296</v>
      </c>
      <c r="AJ11" s="79" t="b">
        <v>0</v>
      </c>
      <c r="AK11" s="79">
        <v>3</v>
      </c>
      <c r="AL11" s="85" t="s">
        <v>6296</v>
      </c>
      <c r="AM11" s="79" t="s">
        <v>6328</v>
      </c>
      <c r="AN11" s="79" t="b">
        <v>0</v>
      </c>
      <c r="AO11" s="85" t="s">
        <v>5094</v>
      </c>
      <c r="AP11" s="79" t="s">
        <v>6415</v>
      </c>
      <c r="AQ11" s="79">
        <v>0</v>
      </c>
      <c r="AR11" s="79">
        <v>0</v>
      </c>
      <c r="AS11" s="79" t="s">
        <v>6417</v>
      </c>
      <c r="AT11" s="79" t="s">
        <v>6430</v>
      </c>
      <c r="AU11" s="79" t="s">
        <v>6435</v>
      </c>
      <c r="AV11" s="79" t="s">
        <v>6440</v>
      </c>
      <c r="AW11" s="79" t="s">
        <v>6453</v>
      </c>
      <c r="AX11" s="79" t="s">
        <v>6466</v>
      </c>
      <c r="AY11" s="79" t="s">
        <v>6478</v>
      </c>
      <c r="AZ11" s="83" t="s">
        <v>6480</v>
      </c>
      <c r="BA11">
        <v>1</v>
      </c>
      <c r="BB11" s="78" t="str">
        <f>REPLACE(INDEX(GroupVertices[Group], MATCH(Edges24[[#This Row],[Vertex 1]],GroupVertices[Vertex],0)),1,1,"")</f>
        <v>4</v>
      </c>
      <c r="BC11" s="78" t="str">
        <f>REPLACE(INDEX(GroupVertices[Group], MATCH(Edges24[[#This Row],[Vertex 2]],GroupVertices[Vertex],0)),1,1,"")</f>
        <v>4</v>
      </c>
      <c r="BD11" s="48"/>
      <c r="BE11" s="49"/>
      <c r="BF11" s="48"/>
      <c r="BG11" s="49"/>
      <c r="BH11" s="48"/>
      <c r="BI11" s="49"/>
      <c r="BJ11" s="48"/>
      <c r="BK11" s="49"/>
      <c r="BL11" s="48"/>
    </row>
    <row r="12" spans="1:64" x14ac:dyDescent="0.25">
      <c r="A12" s="64" t="s">
        <v>220</v>
      </c>
      <c r="B12" s="64" t="s">
        <v>808</v>
      </c>
      <c r="C12" s="65"/>
      <c r="D12" s="66"/>
      <c r="E12" s="67"/>
      <c r="F12" s="68"/>
      <c r="G12" s="65"/>
      <c r="H12" s="69"/>
      <c r="I12" s="70"/>
      <c r="J12" s="70"/>
      <c r="K12" s="34" t="s">
        <v>65</v>
      </c>
      <c r="L12" s="77">
        <v>36</v>
      </c>
      <c r="M12" s="77"/>
      <c r="N12" s="72"/>
      <c r="O12" s="79" t="s">
        <v>999</v>
      </c>
      <c r="P12" s="81">
        <v>43177.978935185187</v>
      </c>
      <c r="Q12" s="79" t="s">
        <v>1010</v>
      </c>
      <c r="R12" s="83" t="s">
        <v>1995</v>
      </c>
      <c r="S12" s="79" t="s">
        <v>2507</v>
      </c>
      <c r="T12" s="79" t="s">
        <v>2656</v>
      </c>
      <c r="U12" s="83" t="s">
        <v>3154</v>
      </c>
      <c r="V12" s="83" t="s">
        <v>3154</v>
      </c>
      <c r="W12" s="81">
        <v>43177.978935185187</v>
      </c>
      <c r="X12" s="83" t="s">
        <v>3887</v>
      </c>
      <c r="Y12" s="79"/>
      <c r="Z12" s="79"/>
      <c r="AA12" s="85" t="s">
        <v>5095</v>
      </c>
      <c r="AB12" s="79"/>
      <c r="AC12" s="79" t="b">
        <v>0</v>
      </c>
      <c r="AD12" s="79">
        <v>4</v>
      </c>
      <c r="AE12" s="85" t="s">
        <v>6296</v>
      </c>
      <c r="AF12" s="79" t="b">
        <v>0</v>
      </c>
      <c r="AG12" s="79" t="s">
        <v>6304</v>
      </c>
      <c r="AH12" s="79"/>
      <c r="AI12" s="85" t="s">
        <v>6296</v>
      </c>
      <c r="AJ12" s="79" t="b">
        <v>0</v>
      </c>
      <c r="AK12" s="79">
        <v>2</v>
      </c>
      <c r="AL12" s="85" t="s">
        <v>6296</v>
      </c>
      <c r="AM12" s="79" t="s">
        <v>6332</v>
      </c>
      <c r="AN12" s="79" t="b">
        <v>0</v>
      </c>
      <c r="AO12" s="85" t="s">
        <v>5095</v>
      </c>
      <c r="AP12" s="79" t="s">
        <v>6415</v>
      </c>
      <c r="AQ12" s="79">
        <v>0</v>
      </c>
      <c r="AR12" s="79">
        <v>0</v>
      </c>
      <c r="AS12" s="79"/>
      <c r="AT12" s="79"/>
      <c r="AU12" s="79"/>
      <c r="AV12" s="79"/>
      <c r="AW12" s="79"/>
      <c r="AX12" s="79"/>
      <c r="AY12" s="79"/>
      <c r="AZ12" s="79"/>
      <c r="BA12">
        <v>1</v>
      </c>
      <c r="BB12" s="78" t="str">
        <f>REPLACE(INDEX(GroupVertices[Group], MATCH(Edges24[[#This Row],[Vertex 1]],GroupVertices[Vertex],0)),1,1,"")</f>
        <v>42</v>
      </c>
      <c r="BC12" s="78" t="str">
        <f>REPLACE(INDEX(GroupVertices[Group], MATCH(Edges24[[#This Row],[Vertex 2]],GroupVertices[Vertex],0)),1,1,"")</f>
        <v>42</v>
      </c>
      <c r="BD12" s="48">
        <v>3</v>
      </c>
      <c r="BE12" s="49">
        <v>13.043478260869565</v>
      </c>
      <c r="BF12" s="48">
        <v>1</v>
      </c>
      <c r="BG12" s="49">
        <v>4.3478260869565215</v>
      </c>
      <c r="BH12" s="48">
        <v>0</v>
      </c>
      <c r="BI12" s="49">
        <v>0</v>
      </c>
      <c r="BJ12" s="48">
        <v>19</v>
      </c>
      <c r="BK12" s="49">
        <v>82.608695652173907</v>
      </c>
      <c r="BL12" s="48">
        <v>23</v>
      </c>
    </row>
    <row r="13" spans="1:64" x14ac:dyDescent="0.25">
      <c r="A13" s="64" t="s">
        <v>221</v>
      </c>
      <c r="B13" s="64" t="s">
        <v>400</v>
      </c>
      <c r="C13" s="65"/>
      <c r="D13" s="66"/>
      <c r="E13" s="67"/>
      <c r="F13" s="68"/>
      <c r="G13" s="65"/>
      <c r="H13" s="69"/>
      <c r="I13" s="70"/>
      <c r="J13" s="70"/>
      <c r="K13" s="34" t="s">
        <v>65</v>
      </c>
      <c r="L13" s="77">
        <v>37</v>
      </c>
      <c r="M13" s="77"/>
      <c r="N13" s="72"/>
      <c r="O13" s="79" t="s">
        <v>999</v>
      </c>
      <c r="P13" s="81">
        <v>43165.648009259261</v>
      </c>
      <c r="Q13" s="79" t="s">
        <v>1011</v>
      </c>
      <c r="R13" s="79"/>
      <c r="S13" s="79"/>
      <c r="T13" s="79" t="s">
        <v>2657</v>
      </c>
      <c r="U13" s="79"/>
      <c r="V13" s="83" t="s">
        <v>3493</v>
      </c>
      <c r="W13" s="81">
        <v>43165.648009259261</v>
      </c>
      <c r="X13" s="83" t="s">
        <v>3888</v>
      </c>
      <c r="Y13" s="79"/>
      <c r="Z13" s="79"/>
      <c r="AA13" s="85" t="s">
        <v>5096</v>
      </c>
      <c r="AB13" s="79"/>
      <c r="AC13" s="79" t="b">
        <v>0</v>
      </c>
      <c r="AD13" s="79">
        <v>0</v>
      </c>
      <c r="AE13" s="85" t="s">
        <v>6296</v>
      </c>
      <c r="AF13" s="79" t="b">
        <v>0</v>
      </c>
      <c r="AG13" s="79" t="s">
        <v>6304</v>
      </c>
      <c r="AH13" s="79"/>
      <c r="AI13" s="85" t="s">
        <v>6296</v>
      </c>
      <c r="AJ13" s="79" t="b">
        <v>0</v>
      </c>
      <c r="AK13" s="79">
        <v>27</v>
      </c>
      <c r="AL13" s="85" t="s">
        <v>5303</v>
      </c>
      <c r="AM13" s="79" t="s">
        <v>6333</v>
      </c>
      <c r="AN13" s="79" t="b">
        <v>0</v>
      </c>
      <c r="AO13" s="85" t="s">
        <v>5303</v>
      </c>
      <c r="AP13" s="79" t="s">
        <v>176</v>
      </c>
      <c r="AQ13" s="79">
        <v>0</v>
      </c>
      <c r="AR13" s="79">
        <v>0</v>
      </c>
      <c r="AS13" s="79"/>
      <c r="AT13" s="79"/>
      <c r="AU13" s="79"/>
      <c r="AV13" s="79"/>
      <c r="AW13" s="79"/>
      <c r="AX13" s="79"/>
      <c r="AY13" s="79"/>
      <c r="AZ13" s="79"/>
      <c r="BA13">
        <v>1</v>
      </c>
      <c r="BB13" s="78" t="str">
        <f>REPLACE(INDEX(GroupVertices[Group], MATCH(Edges24[[#This Row],[Vertex 1]],GroupVertices[Vertex],0)),1,1,"")</f>
        <v>34</v>
      </c>
      <c r="BC13" s="78" t="str">
        <f>REPLACE(INDEX(GroupVertices[Group], MATCH(Edges24[[#This Row],[Vertex 2]],GroupVertices[Vertex],0)),1,1,"")</f>
        <v>34</v>
      </c>
      <c r="BD13" s="48">
        <v>0</v>
      </c>
      <c r="BE13" s="49">
        <v>0</v>
      </c>
      <c r="BF13" s="48">
        <v>0</v>
      </c>
      <c r="BG13" s="49">
        <v>0</v>
      </c>
      <c r="BH13" s="48">
        <v>0</v>
      </c>
      <c r="BI13" s="49">
        <v>0</v>
      </c>
      <c r="BJ13" s="48">
        <v>14</v>
      </c>
      <c r="BK13" s="49">
        <v>100</v>
      </c>
      <c r="BL13" s="48">
        <v>14</v>
      </c>
    </row>
    <row r="14" spans="1:64" x14ac:dyDescent="0.25">
      <c r="A14" s="64" t="s">
        <v>222</v>
      </c>
      <c r="B14" s="64" t="s">
        <v>400</v>
      </c>
      <c r="C14" s="65"/>
      <c r="D14" s="66"/>
      <c r="E14" s="67"/>
      <c r="F14" s="68"/>
      <c r="G14" s="65"/>
      <c r="H14" s="69"/>
      <c r="I14" s="70"/>
      <c r="J14" s="70"/>
      <c r="K14" s="34" t="s">
        <v>65</v>
      </c>
      <c r="L14" s="77">
        <v>38</v>
      </c>
      <c r="M14" s="77"/>
      <c r="N14" s="72"/>
      <c r="O14" s="79" t="s">
        <v>999</v>
      </c>
      <c r="P14" s="81">
        <v>43165.648402777777</v>
      </c>
      <c r="Q14" s="79" t="s">
        <v>1011</v>
      </c>
      <c r="R14" s="79"/>
      <c r="S14" s="79"/>
      <c r="T14" s="79" t="s">
        <v>2657</v>
      </c>
      <c r="U14" s="79"/>
      <c r="V14" s="83" t="s">
        <v>3494</v>
      </c>
      <c r="W14" s="81">
        <v>43165.648402777777</v>
      </c>
      <c r="X14" s="83" t="s">
        <v>3889</v>
      </c>
      <c r="Y14" s="79"/>
      <c r="Z14" s="79"/>
      <c r="AA14" s="85" t="s">
        <v>5097</v>
      </c>
      <c r="AB14" s="79"/>
      <c r="AC14" s="79" t="b">
        <v>0</v>
      </c>
      <c r="AD14" s="79">
        <v>0</v>
      </c>
      <c r="AE14" s="85" t="s">
        <v>6296</v>
      </c>
      <c r="AF14" s="79" t="b">
        <v>0</v>
      </c>
      <c r="AG14" s="79" t="s">
        <v>6304</v>
      </c>
      <c r="AH14" s="79"/>
      <c r="AI14" s="85" t="s">
        <v>6296</v>
      </c>
      <c r="AJ14" s="79" t="b">
        <v>0</v>
      </c>
      <c r="AK14" s="79">
        <v>27</v>
      </c>
      <c r="AL14" s="85" t="s">
        <v>5303</v>
      </c>
      <c r="AM14" s="79" t="s">
        <v>6334</v>
      </c>
      <c r="AN14" s="79" t="b">
        <v>0</v>
      </c>
      <c r="AO14" s="85" t="s">
        <v>5303</v>
      </c>
      <c r="AP14" s="79" t="s">
        <v>176</v>
      </c>
      <c r="AQ14" s="79">
        <v>0</v>
      </c>
      <c r="AR14" s="79">
        <v>0</v>
      </c>
      <c r="AS14" s="79"/>
      <c r="AT14" s="79"/>
      <c r="AU14" s="79"/>
      <c r="AV14" s="79"/>
      <c r="AW14" s="79"/>
      <c r="AX14" s="79"/>
      <c r="AY14" s="79"/>
      <c r="AZ14" s="79"/>
      <c r="BA14">
        <v>1</v>
      </c>
      <c r="BB14" s="78" t="str">
        <f>REPLACE(INDEX(GroupVertices[Group], MATCH(Edges24[[#This Row],[Vertex 1]],GroupVertices[Vertex],0)),1,1,"")</f>
        <v>34</v>
      </c>
      <c r="BC14" s="78" t="str">
        <f>REPLACE(INDEX(GroupVertices[Group], MATCH(Edges24[[#This Row],[Vertex 2]],GroupVertices[Vertex],0)),1,1,"")</f>
        <v>34</v>
      </c>
      <c r="BD14" s="48">
        <v>0</v>
      </c>
      <c r="BE14" s="49">
        <v>0</v>
      </c>
      <c r="BF14" s="48">
        <v>0</v>
      </c>
      <c r="BG14" s="49">
        <v>0</v>
      </c>
      <c r="BH14" s="48">
        <v>0</v>
      </c>
      <c r="BI14" s="49">
        <v>0</v>
      </c>
      <c r="BJ14" s="48">
        <v>14</v>
      </c>
      <c r="BK14" s="49">
        <v>100</v>
      </c>
      <c r="BL14" s="48">
        <v>14</v>
      </c>
    </row>
    <row r="15" spans="1:64" x14ac:dyDescent="0.25">
      <c r="A15" s="64" t="s">
        <v>223</v>
      </c>
      <c r="B15" s="64" t="s">
        <v>740</v>
      </c>
      <c r="C15" s="65"/>
      <c r="D15" s="66"/>
      <c r="E15" s="67"/>
      <c r="F15" s="68"/>
      <c r="G15" s="65"/>
      <c r="H15" s="69"/>
      <c r="I15" s="70"/>
      <c r="J15" s="70"/>
      <c r="K15" s="34" t="s">
        <v>65</v>
      </c>
      <c r="L15" s="77">
        <v>39</v>
      </c>
      <c r="M15" s="77"/>
      <c r="N15" s="72"/>
      <c r="O15" s="79" t="s">
        <v>999</v>
      </c>
      <c r="P15" s="81">
        <v>43165.64943287037</v>
      </c>
      <c r="Q15" s="79" t="s">
        <v>1012</v>
      </c>
      <c r="R15" s="83" t="s">
        <v>1996</v>
      </c>
      <c r="S15" s="79" t="s">
        <v>2508</v>
      </c>
      <c r="T15" s="79" t="s">
        <v>2658</v>
      </c>
      <c r="U15" s="79"/>
      <c r="V15" s="83" t="s">
        <v>3495</v>
      </c>
      <c r="W15" s="81">
        <v>43165.64943287037</v>
      </c>
      <c r="X15" s="83" t="s">
        <v>3890</v>
      </c>
      <c r="Y15" s="79"/>
      <c r="Z15" s="79"/>
      <c r="AA15" s="85" t="s">
        <v>5098</v>
      </c>
      <c r="AB15" s="79"/>
      <c r="AC15" s="79" t="b">
        <v>0</v>
      </c>
      <c r="AD15" s="79">
        <v>0</v>
      </c>
      <c r="AE15" s="85" t="s">
        <v>6296</v>
      </c>
      <c r="AF15" s="79" t="b">
        <v>0</v>
      </c>
      <c r="AG15" s="79" t="s">
        <v>6304</v>
      </c>
      <c r="AH15" s="79"/>
      <c r="AI15" s="85" t="s">
        <v>6296</v>
      </c>
      <c r="AJ15" s="79" t="b">
        <v>0</v>
      </c>
      <c r="AK15" s="79">
        <v>7</v>
      </c>
      <c r="AL15" s="85" t="s">
        <v>6260</v>
      </c>
      <c r="AM15" s="79" t="s">
        <v>6331</v>
      </c>
      <c r="AN15" s="79" t="b">
        <v>0</v>
      </c>
      <c r="AO15" s="85" t="s">
        <v>6260</v>
      </c>
      <c r="AP15" s="79" t="s">
        <v>176</v>
      </c>
      <c r="AQ15" s="79">
        <v>0</v>
      </c>
      <c r="AR15" s="79">
        <v>0</v>
      </c>
      <c r="AS15" s="79"/>
      <c r="AT15" s="79"/>
      <c r="AU15" s="79"/>
      <c r="AV15" s="79"/>
      <c r="AW15" s="79"/>
      <c r="AX15" s="79"/>
      <c r="AY15" s="79"/>
      <c r="AZ15" s="79"/>
      <c r="BA15">
        <v>1</v>
      </c>
      <c r="BB15" s="78" t="str">
        <f>REPLACE(INDEX(GroupVertices[Group], MATCH(Edges24[[#This Row],[Vertex 1]],GroupVertices[Vertex],0)),1,1,"")</f>
        <v>6</v>
      </c>
      <c r="BC15" s="78" t="str">
        <f>REPLACE(INDEX(GroupVertices[Group], MATCH(Edges24[[#This Row],[Vertex 2]],GroupVertices[Vertex],0)),1,1,"")</f>
        <v>6</v>
      </c>
      <c r="BD15" s="48">
        <v>0</v>
      </c>
      <c r="BE15" s="49">
        <v>0</v>
      </c>
      <c r="BF15" s="48">
        <v>0</v>
      </c>
      <c r="BG15" s="49">
        <v>0</v>
      </c>
      <c r="BH15" s="48">
        <v>0</v>
      </c>
      <c r="BI15" s="49">
        <v>0</v>
      </c>
      <c r="BJ15" s="48">
        <v>13</v>
      </c>
      <c r="BK15" s="49">
        <v>100</v>
      </c>
      <c r="BL15" s="48">
        <v>13</v>
      </c>
    </row>
    <row r="16" spans="1:64" x14ac:dyDescent="0.25">
      <c r="A16" s="64" t="s">
        <v>224</v>
      </c>
      <c r="B16" s="64" t="s">
        <v>224</v>
      </c>
      <c r="C16" s="65"/>
      <c r="D16" s="66"/>
      <c r="E16" s="67"/>
      <c r="F16" s="68"/>
      <c r="G16" s="65"/>
      <c r="H16" s="69"/>
      <c r="I16" s="70"/>
      <c r="J16" s="70"/>
      <c r="K16" s="34" t="s">
        <v>65</v>
      </c>
      <c r="L16" s="77">
        <v>40</v>
      </c>
      <c r="M16" s="77"/>
      <c r="N16" s="72"/>
      <c r="O16" s="79" t="s">
        <v>176</v>
      </c>
      <c r="P16" s="81">
        <v>43165.281134259261</v>
      </c>
      <c r="Q16" s="79" t="s">
        <v>1013</v>
      </c>
      <c r="R16" s="79"/>
      <c r="S16" s="79"/>
      <c r="T16" s="79" t="s">
        <v>2659</v>
      </c>
      <c r="U16" s="83" t="s">
        <v>3155</v>
      </c>
      <c r="V16" s="83" t="s">
        <v>3155</v>
      </c>
      <c r="W16" s="81">
        <v>43165.281134259261</v>
      </c>
      <c r="X16" s="83" t="s">
        <v>3891</v>
      </c>
      <c r="Y16" s="79"/>
      <c r="Z16" s="79"/>
      <c r="AA16" s="85" t="s">
        <v>5099</v>
      </c>
      <c r="AB16" s="79"/>
      <c r="AC16" s="79" t="b">
        <v>0</v>
      </c>
      <c r="AD16" s="79">
        <v>2</v>
      </c>
      <c r="AE16" s="85" t="s">
        <v>6296</v>
      </c>
      <c r="AF16" s="79" t="b">
        <v>0</v>
      </c>
      <c r="AG16" s="79" t="s">
        <v>6304</v>
      </c>
      <c r="AH16" s="79"/>
      <c r="AI16" s="85" t="s">
        <v>6296</v>
      </c>
      <c r="AJ16" s="79" t="b">
        <v>0</v>
      </c>
      <c r="AK16" s="79">
        <v>3</v>
      </c>
      <c r="AL16" s="85" t="s">
        <v>6296</v>
      </c>
      <c r="AM16" s="79" t="s">
        <v>6328</v>
      </c>
      <c r="AN16" s="79" t="b">
        <v>0</v>
      </c>
      <c r="AO16" s="85" t="s">
        <v>5099</v>
      </c>
      <c r="AP16" s="79" t="s">
        <v>6415</v>
      </c>
      <c r="AQ16" s="79">
        <v>0</v>
      </c>
      <c r="AR16" s="79">
        <v>0</v>
      </c>
      <c r="AS16" s="79"/>
      <c r="AT16" s="79"/>
      <c r="AU16" s="79"/>
      <c r="AV16" s="79"/>
      <c r="AW16" s="79"/>
      <c r="AX16" s="79"/>
      <c r="AY16" s="79"/>
      <c r="AZ16" s="79"/>
      <c r="BA16">
        <v>1</v>
      </c>
      <c r="BB16" s="78" t="str">
        <f>REPLACE(INDEX(GroupVertices[Group], MATCH(Edges24[[#This Row],[Vertex 1]],GroupVertices[Vertex],0)),1,1,"")</f>
        <v>100</v>
      </c>
      <c r="BC16" s="78" t="str">
        <f>REPLACE(INDEX(GroupVertices[Group], MATCH(Edges24[[#This Row],[Vertex 2]],GroupVertices[Vertex],0)),1,1,"")</f>
        <v>100</v>
      </c>
      <c r="BD16" s="48">
        <v>0</v>
      </c>
      <c r="BE16" s="49">
        <v>0</v>
      </c>
      <c r="BF16" s="48">
        <v>0</v>
      </c>
      <c r="BG16" s="49">
        <v>0</v>
      </c>
      <c r="BH16" s="48">
        <v>0</v>
      </c>
      <c r="BI16" s="49">
        <v>0</v>
      </c>
      <c r="BJ16" s="48">
        <v>25</v>
      </c>
      <c r="BK16" s="49">
        <v>100</v>
      </c>
      <c r="BL16" s="48">
        <v>25</v>
      </c>
    </row>
    <row r="17" spans="1:64" x14ac:dyDescent="0.25">
      <c r="A17" s="64" t="s">
        <v>225</v>
      </c>
      <c r="B17" s="64" t="s">
        <v>224</v>
      </c>
      <c r="C17" s="65"/>
      <c r="D17" s="66"/>
      <c r="E17" s="67"/>
      <c r="F17" s="68"/>
      <c r="G17" s="65"/>
      <c r="H17" s="69"/>
      <c r="I17" s="70"/>
      <c r="J17" s="70"/>
      <c r="K17" s="34" t="s">
        <v>65</v>
      </c>
      <c r="L17" s="77">
        <v>41</v>
      </c>
      <c r="M17" s="77"/>
      <c r="N17" s="72"/>
      <c r="O17" s="79" t="s">
        <v>999</v>
      </c>
      <c r="P17" s="81">
        <v>43165.649907407409</v>
      </c>
      <c r="Q17" s="79" t="s">
        <v>1014</v>
      </c>
      <c r="R17" s="79"/>
      <c r="S17" s="79"/>
      <c r="T17" s="79" t="s">
        <v>2660</v>
      </c>
      <c r="U17" s="79"/>
      <c r="V17" s="83" t="s">
        <v>3496</v>
      </c>
      <c r="W17" s="81">
        <v>43165.649907407409</v>
      </c>
      <c r="X17" s="83" t="s">
        <v>3892</v>
      </c>
      <c r="Y17" s="79"/>
      <c r="Z17" s="79"/>
      <c r="AA17" s="85" t="s">
        <v>5100</v>
      </c>
      <c r="AB17" s="79"/>
      <c r="AC17" s="79" t="b">
        <v>0</v>
      </c>
      <c r="AD17" s="79">
        <v>0</v>
      </c>
      <c r="AE17" s="85" t="s">
        <v>6296</v>
      </c>
      <c r="AF17" s="79" t="b">
        <v>0</v>
      </c>
      <c r="AG17" s="79" t="s">
        <v>6304</v>
      </c>
      <c r="AH17" s="79"/>
      <c r="AI17" s="85" t="s">
        <v>6296</v>
      </c>
      <c r="AJ17" s="79" t="b">
        <v>0</v>
      </c>
      <c r="AK17" s="79">
        <v>3</v>
      </c>
      <c r="AL17" s="85" t="s">
        <v>5099</v>
      </c>
      <c r="AM17" s="79" t="s">
        <v>6333</v>
      </c>
      <c r="AN17" s="79" t="b">
        <v>0</v>
      </c>
      <c r="AO17" s="85" t="s">
        <v>5099</v>
      </c>
      <c r="AP17" s="79" t="s">
        <v>176</v>
      </c>
      <c r="AQ17" s="79">
        <v>0</v>
      </c>
      <c r="AR17" s="79">
        <v>0</v>
      </c>
      <c r="AS17" s="79"/>
      <c r="AT17" s="79"/>
      <c r="AU17" s="79"/>
      <c r="AV17" s="79"/>
      <c r="AW17" s="79"/>
      <c r="AX17" s="79"/>
      <c r="AY17" s="79"/>
      <c r="AZ17" s="79"/>
      <c r="BA17">
        <v>1</v>
      </c>
      <c r="BB17" s="78" t="str">
        <f>REPLACE(INDEX(GroupVertices[Group], MATCH(Edges24[[#This Row],[Vertex 1]],GroupVertices[Vertex],0)),1,1,"")</f>
        <v>100</v>
      </c>
      <c r="BC17" s="78" t="str">
        <f>REPLACE(INDEX(GroupVertices[Group], MATCH(Edges24[[#This Row],[Vertex 2]],GroupVertices[Vertex],0)),1,1,"")</f>
        <v>100</v>
      </c>
      <c r="BD17" s="48">
        <v>0</v>
      </c>
      <c r="BE17" s="49">
        <v>0</v>
      </c>
      <c r="BF17" s="48">
        <v>0</v>
      </c>
      <c r="BG17" s="49">
        <v>0</v>
      </c>
      <c r="BH17" s="48">
        <v>0</v>
      </c>
      <c r="BI17" s="49">
        <v>0</v>
      </c>
      <c r="BJ17" s="48">
        <v>13</v>
      </c>
      <c r="BK17" s="49">
        <v>100</v>
      </c>
      <c r="BL17" s="48">
        <v>13</v>
      </c>
    </row>
    <row r="18" spans="1:64" x14ac:dyDescent="0.25">
      <c r="A18" s="64" t="s">
        <v>226</v>
      </c>
      <c r="B18" s="64" t="s">
        <v>214</v>
      </c>
      <c r="C18" s="65"/>
      <c r="D18" s="66"/>
      <c r="E18" s="67"/>
      <c r="F18" s="68"/>
      <c r="G18" s="65"/>
      <c r="H18" s="69"/>
      <c r="I18" s="70"/>
      <c r="J18" s="70"/>
      <c r="K18" s="34" t="s">
        <v>65</v>
      </c>
      <c r="L18" s="77">
        <v>42</v>
      </c>
      <c r="M18" s="77"/>
      <c r="N18" s="72"/>
      <c r="O18" s="79" t="s">
        <v>999</v>
      </c>
      <c r="P18" s="81">
        <v>43165.650902777779</v>
      </c>
      <c r="Q18" s="79" t="s">
        <v>1015</v>
      </c>
      <c r="R18" s="79"/>
      <c r="S18" s="79"/>
      <c r="T18" s="79" t="s">
        <v>2661</v>
      </c>
      <c r="U18" s="79"/>
      <c r="V18" s="83" t="s">
        <v>3497</v>
      </c>
      <c r="W18" s="81">
        <v>43165.650902777779</v>
      </c>
      <c r="X18" s="83" t="s">
        <v>3893</v>
      </c>
      <c r="Y18" s="79"/>
      <c r="Z18" s="79"/>
      <c r="AA18" s="85" t="s">
        <v>5101</v>
      </c>
      <c r="AB18" s="79"/>
      <c r="AC18" s="79" t="b">
        <v>0</v>
      </c>
      <c r="AD18" s="79">
        <v>0</v>
      </c>
      <c r="AE18" s="85" t="s">
        <v>6296</v>
      </c>
      <c r="AF18" s="79" t="b">
        <v>0</v>
      </c>
      <c r="AG18" s="79" t="s">
        <v>6304</v>
      </c>
      <c r="AH18" s="79"/>
      <c r="AI18" s="85" t="s">
        <v>6296</v>
      </c>
      <c r="AJ18" s="79" t="b">
        <v>0</v>
      </c>
      <c r="AK18" s="79">
        <v>101</v>
      </c>
      <c r="AL18" s="85" t="s">
        <v>5088</v>
      </c>
      <c r="AM18" s="79" t="s">
        <v>6328</v>
      </c>
      <c r="AN18" s="79" t="b">
        <v>0</v>
      </c>
      <c r="AO18" s="85" t="s">
        <v>5088</v>
      </c>
      <c r="AP18" s="79" t="s">
        <v>176</v>
      </c>
      <c r="AQ18" s="79">
        <v>0</v>
      </c>
      <c r="AR18" s="79">
        <v>0</v>
      </c>
      <c r="AS18" s="79"/>
      <c r="AT18" s="79"/>
      <c r="AU18" s="79"/>
      <c r="AV18" s="79"/>
      <c r="AW18" s="79"/>
      <c r="AX18" s="79"/>
      <c r="AY18" s="79"/>
      <c r="AZ18" s="79"/>
      <c r="BA18">
        <v>1</v>
      </c>
      <c r="BB18" s="78" t="str">
        <f>REPLACE(INDEX(GroupVertices[Group], MATCH(Edges24[[#This Row],[Vertex 1]],GroupVertices[Vertex],0)),1,1,"")</f>
        <v>28</v>
      </c>
      <c r="BC18" s="78" t="str">
        <f>REPLACE(INDEX(GroupVertices[Group], MATCH(Edges24[[#This Row],[Vertex 2]],GroupVertices[Vertex],0)),1,1,"")</f>
        <v>28</v>
      </c>
      <c r="BD18" s="48">
        <v>0</v>
      </c>
      <c r="BE18" s="49">
        <v>0</v>
      </c>
      <c r="BF18" s="48">
        <v>0</v>
      </c>
      <c r="BG18" s="49">
        <v>0</v>
      </c>
      <c r="BH18" s="48">
        <v>0</v>
      </c>
      <c r="BI18" s="49">
        <v>0</v>
      </c>
      <c r="BJ18" s="48">
        <v>21</v>
      </c>
      <c r="BK18" s="49">
        <v>100</v>
      </c>
      <c r="BL18" s="48">
        <v>21</v>
      </c>
    </row>
    <row r="19" spans="1:64" x14ac:dyDescent="0.25">
      <c r="A19" s="64" t="s">
        <v>227</v>
      </c>
      <c r="B19" s="64" t="s">
        <v>740</v>
      </c>
      <c r="C19" s="65"/>
      <c r="D19" s="66"/>
      <c r="E19" s="67"/>
      <c r="F19" s="68"/>
      <c r="G19" s="65"/>
      <c r="H19" s="69"/>
      <c r="I19" s="70"/>
      <c r="J19" s="70"/>
      <c r="K19" s="34" t="s">
        <v>65</v>
      </c>
      <c r="L19" s="77">
        <v>43</v>
      </c>
      <c r="M19" s="77"/>
      <c r="N19" s="72"/>
      <c r="O19" s="79" t="s">
        <v>999</v>
      </c>
      <c r="P19" s="81">
        <v>43165.653761574074</v>
      </c>
      <c r="Q19" s="79" t="s">
        <v>1016</v>
      </c>
      <c r="R19" s="83" t="s">
        <v>1997</v>
      </c>
      <c r="S19" s="79" t="s">
        <v>2508</v>
      </c>
      <c r="T19" s="79" t="s">
        <v>2662</v>
      </c>
      <c r="U19" s="79"/>
      <c r="V19" s="83" t="s">
        <v>3498</v>
      </c>
      <c r="W19" s="81">
        <v>43165.653761574074</v>
      </c>
      <c r="X19" s="83" t="s">
        <v>3894</v>
      </c>
      <c r="Y19" s="79"/>
      <c r="Z19" s="79"/>
      <c r="AA19" s="85" t="s">
        <v>5102</v>
      </c>
      <c r="AB19" s="79"/>
      <c r="AC19" s="79" t="b">
        <v>0</v>
      </c>
      <c r="AD19" s="79">
        <v>0</v>
      </c>
      <c r="AE19" s="85" t="s">
        <v>6296</v>
      </c>
      <c r="AF19" s="79" t="b">
        <v>0</v>
      </c>
      <c r="AG19" s="79" t="s">
        <v>6304</v>
      </c>
      <c r="AH19" s="79"/>
      <c r="AI19" s="85" t="s">
        <v>6296</v>
      </c>
      <c r="AJ19" s="79" t="b">
        <v>0</v>
      </c>
      <c r="AK19" s="79">
        <v>6</v>
      </c>
      <c r="AL19" s="85" t="s">
        <v>6261</v>
      </c>
      <c r="AM19" s="79" t="s">
        <v>6331</v>
      </c>
      <c r="AN19" s="79" t="b">
        <v>0</v>
      </c>
      <c r="AO19" s="85" t="s">
        <v>6261</v>
      </c>
      <c r="AP19" s="79" t="s">
        <v>176</v>
      </c>
      <c r="AQ19" s="79">
        <v>0</v>
      </c>
      <c r="AR19" s="79">
        <v>0</v>
      </c>
      <c r="AS19" s="79"/>
      <c r="AT19" s="79"/>
      <c r="AU19" s="79"/>
      <c r="AV19" s="79"/>
      <c r="AW19" s="79"/>
      <c r="AX19" s="79"/>
      <c r="AY19" s="79"/>
      <c r="AZ19" s="79"/>
      <c r="BA19">
        <v>1</v>
      </c>
      <c r="BB19" s="78" t="str">
        <f>REPLACE(INDEX(GroupVertices[Group], MATCH(Edges24[[#This Row],[Vertex 1]],GroupVertices[Vertex],0)),1,1,"")</f>
        <v>6</v>
      </c>
      <c r="BC19" s="78" t="str">
        <f>REPLACE(INDEX(GroupVertices[Group], MATCH(Edges24[[#This Row],[Vertex 2]],GroupVertices[Vertex],0)),1,1,"")</f>
        <v>6</v>
      </c>
      <c r="BD19" s="48">
        <v>0</v>
      </c>
      <c r="BE19" s="49">
        <v>0</v>
      </c>
      <c r="BF19" s="48">
        <v>0</v>
      </c>
      <c r="BG19" s="49">
        <v>0</v>
      </c>
      <c r="BH19" s="48">
        <v>0</v>
      </c>
      <c r="BI19" s="49">
        <v>0</v>
      </c>
      <c r="BJ19" s="48">
        <v>14</v>
      </c>
      <c r="BK19" s="49">
        <v>100</v>
      </c>
      <c r="BL19" s="48">
        <v>14</v>
      </c>
    </row>
    <row r="20" spans="1:64" x14ac:dyDescent="0.25">
      <c r="A20" s="64" t="s">
        <v>228</v>
      </c>
      <c r="B20" s="64" t="s">
        <v>228</v>
      </c>
      <c r="C20" s="65"/>
      <c r="D20" s="66"/>
      <c r="E20" s="67"/>
      <c r="F20" s="68"/>
      <c r="G20" s="65"/>
      <c r="H20" s="69"/>
      <c r="I20" s="70"/>
      <c r="J20" s="70"/>
      <c r="K20" s="34" t="s">
        <v>65</v>
      </c>
      <c r="L20" s="77">
        <v>44</v>
      </c>
      <c r="M20" s="77"/>
      <c r="N20" s="72"/>
      <c r="O20" s="79" t="s">
        <v>176</v>
      </c>
      <c r="P20" s="81">
        <v>43165.65520833333</v>
      </c>
      <c r="Q20" s="79" t="s">
        <v>1017</v>
      </c>
      <c r="R20" s="79"/>
      <c r="S20" s="79"/>
      <c r="T20" s="79" t="s">
        <v>2663</v>
      </c>
      <c r="U20" s="83" t="s">
        <v>3156</v>
      </c>
      <c r="V20" s="83" t="s">
        <v>3156</v>
      </c>
      <c r="W20" s="81">
        <v>43165.65520833333</v>
      </c>
      <c r="X20" s="83" t="s">
        <v>3895</v>
      </c>
      <c r="Y20" s="79"/>
      <c r="Z20" s="79"/>
      <c r="AA20" s="85" t="s">
        <v>5103</v>
      </c>
      <c r="AB20" s="79"/>
      <c r="AC20" s="79" t="b">
        <v>0</v>
      </c>
      <c r="AD20" s="79">
        <v>0</v>
      </c>
      <c r="AE20" s="85" t="s">
        <v>6296</v>
      </c>
      <c r="AF20" s="79" t="b">
        <v>0</v>
      </c>
      <c r="AG20" s="79" t="s">
        <v>6305</v>
      </c>
      <c r="AH20" s="79"/>
      <c r="AI20" s="85" t="s">
        <v>6296</v>
      </c>
      <c r="AJ20" s="79" t="b">
        <v>0</v>
      </c>
      <c r="AK20" s="79">
        <v>0</v>
      </c>
      <c r="AL20" s="85" t="s">
        <v>6296</v>
      </c>
      <c r="AM20" s="79" t="s">
        <v>6335</v>
      </c>
      <c r="AN20" s="79" t="b">
        <v>0</v>
      </c>
      <c r="AO20" s="85" t="s">
        <v>5103</v>
      </c>
      <c r="AP20" s="79" t="s">
        <v>176</v>
      </c>
      <c r="AQ20" s="79">
        <v>0</v>
      </c>
      <c r="AR20" s="79">
        <v>0</v>
      </c>
      <c r="AS20" s="79"/>
      <c r="AT20" s="79"/>
      <c r="AU20" s="79"/>
      <c r="AV20" s="79"/>
      <c r="AW20" s="79"/>
      <c r="AX20" s="79"/>
      <c r="AY20" s="79"/>
      <c r="AZ20" s="79"/>
      <c r="BA20">
        <v>1</v>
      </c>
      <c r="BB20" s="78" t="str">
        <f>REPLACE(INDEX(GroupVertices[Group], MATCH(Edges24[[#This Row],[Vertex 1]],GroupVertices[Vertex],0)),1,1,"")</f>
        <v>1</v>
      </c>
      <c r="BC20" s="78" t="str">
        <f>REPLACE(INDEX(GroupVertices[Group], MATCH(Edges24[[#This Row],[Vertex 2]],GroupVertices[Vertex],0)),1,1,"")</f>
        <v>1</v>
      </c>
      <c r="BD20" s="48">
        <v>0</v>
      </c>
      <c r="BE20" s="49">
        <v>0</v>
      </c>
      <c r="BF20" s="48">
        <v>0</v>
      </c>
      <c r="BG20" s="49">
        <v>0</v>
      </c>
      <c r="BH20" s="48">
        <v>0</v>
      </c>
      <c r="BI20" s="49">
        <v>0</v>
      </c>
      <c r="BJ20" s="48">
        <v>15</v>
      </c>
      <c r="BK20" s="49">
        <v>100</v>
      </c>
      <c r="BL20" s="48">
        <v>15</v>
      </c>
    </row>
    <row r="21" spans="1:64" x14ac:dyDescent="0.25">
      <c r="A21" s="64" t="s">
        <v>229</v>
      </c>
      <c r="B21" s="64" t="s">
        <v>809</v>
      </c>
      <c r="C21" s="65"/>
      <c r="D21" s="66"/>
      <c r="E21" s="67"/>
      <c r="F21" s="68"/>
      <c r="G21" s="65"/>
      <c r="H21" s="69"/>
      <c r="I21" s="70"/>
      <c r="J21" s="70"/>
      <c r="K21" s="34" t="s">
        <v>65</v>
      </c>
      <c r="L21" s="77">
        <v>45</v>
      </c>
      <c r="M21" s="77"/>
      <c r="N21" s="72"/>
      <c r="O21" s="79" t="s">
        <v>999</v>
      </c>
      <c r="P21" s="81">
        <v>43165.65729166667</v>
      </c>
      <c r="Q21" s="79" t="s">
        <v>1018</v>
      </c>
      <c r="R21" s="79" t="s">
        <v>1998</v>
      </c>
      <c r="S21" s="79" t="s">
        <v>2509</v>
      </c>
      <c r="T21" s="79" t="s">
        <v>2664</v>
      </c>
      <c r="U21" s="83" t="s">
        <v>3157</v>
      </c>
      <c r="V21" s="83" t="s">
        <v>3157</v>
      </c>
      <c r="W21" s="81">
        <v>43165.65729166667</v>
      </c>
      <c r="X21" s="83" t="s">
        <v>3896</v>
      </c>
      <c r="Y21" s="79"/>
      <c r="Z21" s="79"/>
      <c r="AA21" s="85" t="s">
        <v>5104</v>
      </c>
      <c r="AB21" s="79"/>
      <c r="AC21" s="79" t="b">
        <v>0</v>
      </c>
      <c r="AD21" s="79">
        <v>0</v>
      </c>
      <c r="AE21" s="85" t="s">
        <v>6296</v>
      </c>
      <c r="AF21" s="79" t="b">
        <v>0</v>
      </c>
      <c r="AG21" s="79" t="s">
        <v>6304</v>
      </c>
      <c r="AH21" s="79"/>
      <c r="AI21" s="85" t="s">
        <v>6296</v>
      </c>
      <c r="AJ21" s="79" t="b">
        <v>0</v>
      </c>
      <c r="AK21" s="79">
        <v>0</v>
      </c>
      <c r="AL21" s="85" t="s">
        <v>6296</v>
      </c>
      <c r="AM21" s="79" t="s">
        <v>6329</v>
      </c>
      <c r="AN21" s="79" t="b">
        <v>0</v>
      </c>
      <c r="AO21" s="85" t="s">
        <v>5104</v>
      </c>
      <c r="AP21" s="79" t="s">
        <v>176</v>
      </c>
      <c r="AQ21" s="79">
        <v>0</v>
      </c>
      <c r="AR21" s="79">
        <v>0</v>
      </c>
      <c r="AS21" s="79"/>
      <c r="AT21" s="79"/>
      <c r="AU21" s="79"/>
      <c r="AV21" s="79"/>
      <c r="AW21" s="79"/>
      <c r="AX21" s="79"/>
      <c r="AY21" s="79"/>
      <c r="AZ21" s="79"/>
      <c r="BA21">
        <v>1</v>
      </c>
      <c r="BB21" s="78" t="str">
        <f>REPLACE(INDEX(GroupVertices[Group], MATCH(Edges24[[#This Row],[Vertex 1]],GroupVertices[Vertex],0)),1,1,"")</f>
        <v>3</v>
      </c>
      <c r="BC21" s="78" t="str">
        <f>REPLACE(INDEX(GroupVertices[Group], MATCH(Edges24[[#This Row],[Vertex 2]],GroupVertices[Vertex],0)),1,1,"")</f>
        <v>3</v>
      </c>
      <c r="BD21" s="48"/>
      <c r="BE21" s="49"/>
      <c r="BF21" s="48"/>
      <c r="BG21" s="49"/>
      <c r="BH21" s="48"/>
      <c r="BI21" s="49"/>
      <c r="BJ21" s="48"/>
      <c r="BK21" s="49"/>
      <c r="BL21" s="48"/>
    </row>
    <row r="22" spans="1:64" x14ac:dyDescent="0.25">
      <c r="A22" s="64" t="s">
        <v>230</v>
      </c>
      <c r="B22" s="64" t="s">
        <v>813</v>
      </c>
      <c r="C22" s="65"/>
      <c r="D22" s="66"/>
      <c r="E22" s="67"/>
      <c r="F22" s="68"/>
      <c r="G22" s="65"/>
      <c r="H22" s="69"/>
      <c r="I22" s="70"/>
      <c r="J22" s="70"/>
      <c r="K22" s="34" t="s">
        <v>65</v>
      </c>
      <c r="L22" s="77">
        <v>50</v>
      </c>
      <c r="M22" s="77"/>
      <c r="N22" s="72"/>
      <c r="O22" s="79" t="s">
        <v>999</v>
      </c>
      <c r="P22" s="81">
        <v>43165.657777777778</v>
      </c>
      <c r="Q22" s="79" t="s">
        <v>1019</v>
      </c>
      <c r="R22" s="83" t="s">
        <v>1999</v>
      </c>
      <c r="S22" s="79" t="s">
        <v>2510</v>
      </c>
      <c r="T22" s="79" t="s">
        <v>2665</v>
      </c>
      <c r="U22" s="83" t="s">
        <v>3158</v>
      </c>
      <c r="V22" s="83" t="s">
        <v>3158</v>
      </c>
      <c r="W22" s="81">
        <v>43165.657777777778</v>
      </c>
      <c r="X22" s="83" t="s">
        <v>3897</v>
      </c>
      <c r="Y22" s="79"/>
      <c r="Z22" s="79"/>
      <c r="AA22" s="85" t="s">
        <v>5105</v>
      </c>
      <c r="AB22" s="79"/>
      <c r="AC22" s="79" t="b">
        <v>0</v>
      </c>
      <c r="AD22" s="79">
        <v>0</v>
      </c>
      <c r="AE22" s="85" t="s">
        <v>6296</v>
      </c>
      <c r="AF22" s="79" t="b">
        <v>0</v>
      </c>
      <c r="AG22" s="79" t="s">
        <v>6304</v>
      </c>
      <c r="AH22" s="79"/>
      <c r="AI22" s="85" t="s">
        <v>6296</v>
      </c>
      <c r="AJ22" s="79" t="b">
        <v>0</v>
      </c>
      <c r="AK22" s="79">
        <v>2</v>
      </c>
      <c r="AL22" s="85" t="s">
        <v>5455</v>
      </c>
      <c r="AM22" s="79" t="s">
        <v>6333</v>
      </c>
      <c r="AN22" s="79" t="b">
        <v>0</v>
      </c>
      <c r="AO22" s="85" t="s">
        <v>5455</v>
      </c>
      <c r="AP22" s="79" t="s">
        <v>176</v>
      </c>
      <c r="AQ22" s="79">
        <v>0</v>
      </c>
      <c r="AR22" s="79">
        <v>0</v>
      </c>
      <c r="AS22" s="79"/>
      <c r="AT22" s="79"/>
      <c r="AU22" s="79"/>
      <c r="AV22" s="79"/>
      <c r="AW22" s="79"/>
      <c r="AX22" s="79"/>
      <c r="AY22" s="79"/>
      <c r="AZ22" s="79"/>
      <c r="BA22">
        <v>1</v>
      </c>
      <c r="BB22" s="78" t="str">
        <f>REPLACE(INDEX(GroupVertices[Group], MATCH(Edges24[[#This Row],[Vertex 1]],GroupVertices[Vertex],0)),1,1,"")</f>
        <v>3</v>
      </c>
      <c r="BC22" s="78" t="str">
        <f>REPLACE(INDEX(GroupVertices[Group], MATCH(Edges24[[#This Row],[Vertex 2]],GroupVertices[Vertex],0)),1,1,"")</f>
        <v>3</v>
      </c>
      <c r="BD22" s="48"/>
      <c r="BE22" s="49"/>
      <c r="BF22" s="48"/>
      <c r="BG22" s="49"/>
      <c r="BH22" s="48"/>
      <c r="BI22" s="49"/>
      <c r="BJ22" s="48"/>
      <c r="BK22" s="49"/>
      <c r="BL22" s="48"/>
    </row>
    <row r="23" spans="1:64" x14ac:dyDescent="0.25">
      <c r="A23" s="64" t="s">
        <v>231</v>
      </c>
      <c r="B23" s="64" t="s">
        <v>814</v>
      </c>
      <c r="C23" s="65"/>
      <c r="D23" s="66"/>
      <c r="E23" s="67"/>
      <c r="F23" s="68"/>
      <c r="G23" s="65"/>
      <c r="H23" s="69"/>
      <c r="I23" s="70"/>
      <c r="J23" s="70"/>
      <c r="K23" s="34" t="s">
        <v>65</v>
      </c>
      <c r="L23" s="77">
        <v>52</v>
      </c>
      <c r="M23" s="77"/>
      <c r="N23" s="72"/>
      <c r="O23" s="79" t="s">
        <v>999</v>
      </c>
      <c r="P23" s="81">
        <v>43165.414305555554</v>
      </c>
      <c r="Q23" s="79" t="s">
        <v>1020</v>
      </c>
      <c r="R23" s="83" t="s">
        <v>2000</v>
      </c>
      <c r="S23" s="79" t="s">
        <v>2511</v>
      </c>
      <c r="T23" s="79" t="s">
        <v>2666</v>
      </c>
      <c r="U23" s="83" t="s">
        <v>3159</v>
      </c>
      <c r="V23" s="83" t="s">
        <v>3159</v>
      </c>
      <c r="W23" s="81">
        <v>43165.414305555554</v>
      </c>
      <c r="X23" s="83" t="s">
        <v>3898</v>
      </c>
      <c r="Y23" s="79"/>
      <c r="Z23" s="79"/>
      <c r="AA23" s="85" t="s">
        <v>5106</v>
      </c>
      <c r="AB23" s="79"/>
      <c r="AC23" s="79" t="b">
        <v>0</v>
      </c>
      <c r="AD23" s="79">
        <v>3</v>
      </c>
      <c r="AE23" s="85" t="s">
        <v>6296</v>
      </c>
      <c r="AF23" s="79" t="b">
        <v>0</v>
      </c>
      <c r="AG23" s="79" t="s">
        <v>6303</v>
      </c>
      <c r="AH23" s="79"/>
      <c r="AI23" s="85" t="s">
        <v>6296</v>
      </c>
      <c r="AJ23" s="79" t="b">
        <v>0</v>
      </c>
      <c r="AK23" s="79">
        <v>2</v>
      </c>
      <c r="AL23" s="85" t="s">
        <v>6296</v>
      </c>
      <c r="AM23" s="79" t="s">
        <v>6328</v>
      </c>
      <c r="AN23" s="79" t="b">
        <v>0</v>
      </c>
      <c r="AO23" s="85" t="s">
        <v>5106</v>
      </c>
      <c r="AP23" s="79" t="s">
        <v>6415</v>
      </c>
      <c r="AQ23" s="79">
        <v>0</v>
      </c>
      <c r="AR23" s="79">
        <v>0</v>
      </c>
      <c r="AS23" s="79"/>
      <c r="AT23" s="79"/>
      <c r="AU23" s="79"/>
      <c r="AV23" s="79"/>
      <c r="AW23" s="79"/>
      <c r="AX23" s="79"/>
      <c r="AY23" s="79"/>
      <c r="AZ23" s="79"/>
      <c r="BA23">
        <v>1</v>
      </c>
      <c r="BB23" s="78" t="str">
        <f>REPLACE(INDEX(GroupVertices[Group], MATCH(Edges24[[#This Row],[Vertex 1]],GroupVertices[Vertex],0)),1,1,"")</f>
        <v>66</v>
      </c>
      <c r="BC23" s="78" t="str">
        <f>REPLACE(INDEX(GroupVertices[Group], MATCH(Edges24[[#This Row],[Vertex 2]],GroupVertices[Vertex],0)),1,1,"")</f>
        <v>66</v>
      </c>
      <c r="BD23" s="48">
        <v>0</v>
      </c>
      <c r="BE23" s="49">
        <v>0</v>
      </c>
      <c r="BF23" s="48">
        <v>0</v>
      </c>
      <c r="BG23" s="49">
        <v>0</v>
      </c>
      <c r="BH23" s="48">
        <v>0</v>
      </c>
      <c r="BI23" s="49">
        <v>0</v>
      </c>
      <c r="BJ23" s="48">
        <v>31</v>
      </c>
      <c r="BK23" s="49">
        <v>100</v>
      </c>
      <c r="BL23" s="48">
        <v>31</v>
      </c>
    </row>
    <row r="24" spans="1:64" x14ac:dyDescent="0.25">
      <c r="A24" s="64" t="s">
        <v>232</v>
      </c>
      <c r="B24" s="64" t="s">
        <v>814</v>
      </c>
      <c r="C24" s="65"/>
      <c r="D24" s="66"/>
      <c r="E24" s="67"/>
      <c r="F24" s="68"/>
      <c r="G24" s="65"/>
      <c r="H24" s="69"/>
      <c r="I24" s="70"/>
      <c r="J24" s="70"/>
      <c r="K24" s="34" t="s">
        <v>65</v>
      </c>
      <c r="L24" s="77">
        <v>53</v>
      </c>
      <c r="M24" s="77"/>
      <c r="N24" s="72"/>
      <c r="O24" s="79" t="s">
        <v>999</v>
      </c>
      <c r="P24" s="81">
        <v>43165.663645833331</v>
      </c>
      <c r="Q24" s="79" t="s">
        <v>1021</v>
      </c>
      <c r="R24" s="79"/>
      <c r="S24" s="79"/>
      <c r="T24" s="79" t="s">
        <v>855</v>
      </c>
      <c r="U24" s="79"/>
      <c r="V24" s="83" t="s">
        <v>3499</v>
      </c>
      <c r="W24" s="81">
        <v>43165.663645833331</v>
      </c>
      <c r="X24" s="83" t="s">
        <v>3899</v>
      </c>
      <c r="Y24" s="79"/>
      <c r="Z24" s="79"/>
      <c r="AA24" s="85" t="s">
        <v>5107</v>
      </c>
      <c r="AB24" s="79"/>
      <c r="AC24" s="79" t="b">
        <v>0</v>
      </c>
      <c r="AD24" s="79">
        <v>0</v>
      </c>
      <c r="AE24" s="85" t="s">
        <v>6296</v>
      </c>
      <c r="AF24" s="79" t="b">
        <v>0</v>
      </c>
      <c r="AG24" s="79" t="s">
        <v>6303</v>
      </c>
      <c r="AH24" s="79"/>
      <c r="AI24" s="85" t="s">
        <v>6296</v>
      </c>
      <c r="AJ24" s="79" t="b">
        <v>0</v>
      </c>
      <c r="AK24" s="79">
        <v>2</v>
      </c>
      <c r="AL24" s="85" t="s">
        <v>5106</v>
      </c>
      <c r="AM24" s="79" t="s">
        <v>6331</v>
      </c>
      <c r="AN24" s="79" t="b">
        <v>0</v>
      </c>
      <c r="AO24" s="85" t="s">
        <v>5106</v>
      </c>
      <c r="AP24" s="79" t="s">
        <v>176</v>
      </c>
      <c r="AQ24" s="79">
        <v>0</v>
      </c>
      <c r="AR24" s="79">
        <v>0</v>
      </c>
      <c r="AS24" s="79"/>
      <c r="AT24" s="79"/>
      <c r="AU24" s="79"/>
      <c r="AV24" s="79"/>
      <c r="AW24" s="79"/>
      <c r="AX24" s="79"/>
      <c r="AY24" s="79"/>
      <c r="AZ24" s="79"/>
      <c r="BA24">
        <v>1</v>
      </c>
      <c r="BB24" s="78" t="str">
        <f>REPLACE(INDEX(GroupVertices[Group], MATCH(Edges24[[#This Row],[Vertex 1]],GroupVertices[Vertex],0)),1,1,"")</f>
        <v>66</v>
      </c>
      <c r="BC24" s="78" t="str">
        <f>REPLACE(INDEX(GroupVertices[Group], MATCH(Edges24[[#This Row],[Vertex 2]],GroupVertices[Vertex],0)),1,1,"")</f>
        <v>66</v>
      </c>
      <c r="BD24" s="48"/>
      <c r="BE24" s="49"/>
      <c r="BF24" s="48"/>
      <c r="BG24" s="49"/>
      <c r="BH24" s="48"/>
      <c r="BI24" s="49"/>
      <c r="BJ24" s="48"/>
      <c r="BK24" s="49"/>
      <c r="BL24" s="48"/>
    </row>
    <row r="25" spans="1:64" x14ac:dyDescent="0.25">
      <c r="A25" s="64" t="s">
        <v>233</v>
      </c>
      <c r="B25" s="64" t="s">
        <v>233</v>
      </c>
      <c r="C25" s="65"/>
      <c r="D25" s="66"/>
      <c r="E25" s="67"/>
      <c r="F25" s="68"/>
      <c r="G25" s="65"/>
      <c r="H25" s="69"/>
      <c r="I25" s="70"/>
      <c r="J25" s="70"/>
      <c r="K25" s="34" t="s">
        <v>65</v>
      </c>
      <c r="L25" s="77">
        <v>55</v>
      </c>
      <c r="M25" s="77"/>
      <c r="N25" s="72"/>
      <c r="O25" s="79" t="s">
        <v>176</v>
      </c>
      <c r="P25" s="81">
        <v>43165.663958333331</v>
      </c>
      <c r="Q25" s="79" t="s">
        <v>1022</v>
      </c>
      <c r="R25" s="83" t="s">
        <v>2001</v>
      </c>
      <c r="S25" s="79" t="s">
        <v>2505</v>
      </c>
      <c r="T25" s="79" t="s">
        <v>2667</v>
      </c>
      <c r="U25" s="83" t="s">
        <v>3160</v>
      </c>
      <c r="V25" s="83" t="s">
        <v>3160</v>
      </c>
      <c r="W25" s="81">
        <v>43165.663958333331</v>
      </c>
      <c r="X25" s="83" t="s">
        <v>3900</v>
      </c>
      <c r="Y25" s="79"/>
      <c r="Z25" s="79"/>
      <c r="AA25" s="85" t="s">
        <v>5108</v>
      </c>
      <c r="AB25" s="79"/>
      <c r="AC25" s="79" t="b">
        <v>0</v>
      </c>
      <c r="AD25" s="79">
        <v>0</v>
      </c>
      <c r="AE25" s="85" t="s">
        <v>6296</v>
      </c>
      <c r="AF25" s="79" t="b">
        <v>0</v>
      </c>
      <c r="AG25" s="79" t="s">
        <v>6304</v>
      </c>
      <c r="AH25" s="79"/>
      <c r="AI25" s="85" t="s">
        <v>6296</v>
      </c>
      <c r="AJ25" s="79" t="b">
        <v>0</v>
      </c>
      <c r="AK25" s="79">
        <v>0</v>
      </c>
      <c r="AL25" s="85" t="s">
        <v>6296</v>
      </c>
      <c r="AM25" s="79" t="s">
        <v>6330</v>
      </c>
      <c r="AN25" s="79" t="b">
        <v>0</v>
      </c>
      <c r="AO25" s="85" t="s">
        <v>5108</v>
      </c>
      <c r="AP25" s="79" t="s">
        <v>176</v>
      </c>
      <c r="AQ25" s="79">
        <v>0</v>
      </c>
      <c r="AR25" s="79">
        <v>0</v>
      </c>
      <c r="AS25" s="79"/>
      <c r="AT25" s="79"/>
      <c r="AU25" s="79"/>
      <c r="AV25" s="79"/>
      <c r="AW25" s="79"/>
      <c r="AX25" s="79"/>
      <c r="AY25" s="79"/>
      <c r="AZ25" s="79"/>
      <c r="BA25">
        <v>1</v>
      </c>
      <c r="BB25" s="78" t="str">
        <f>REPLACE(INDEX(GroupVertices[Group], MATCH(Edges24[[#This Row],[Vertex 1]],GroupVertices[Vertex],0)),1,1,"")</f>
        <v>1</v>
      </c>
      <c r="BC25" s="78" t="str">
        <f>REPLACE(INDEX(GroupVertices[Group], MATCH(Edges24[[#This Row],[Vertex 2]],GroupVertices[Vertex],0)),1,1,"")</f>
        <v>1</v>
      </c>
      <c r="BD25" s="48">
        <v>1</v>
      </c>
      <c r="BE25" s="49">
        <v>5.5555555555555554</v>
      </c>
      <c r="BF25" s="48">
        <v>0</v>
      </c>
      <c r="BG25" s="49">
        <v>0</v>
      </c>
      <c r="BH25" s="48">
        <v>0</v>
      </c>
      <c r="BI25" s="49">
        <v>0</v>
      </c>
      <c r="BJ25" s="48">
        <v>17</v>
      </c>
      <c r="BK25" s="49">
        <v>94.444444444444443</v>
      </c>
      <c r="BL25" s="48">
        <v>18</v>
      </c>
    </row>
    <row r="26" spans="1:64" x14ac:dyDescent="0.25">
      <c r="A26" s="64" t="s">
        <v>234</v>
      </c>
      <c r="B26" s="64" t="s">
        <v>234</v>
      </c>
      <c r="C26" s="65"/>
      <c r="D26" s="66"/>
      <c r="E26" s="67"/>
      <c r="F26" s="68"/>
      <c r="G26" s="65"/>
      <c r="H26" s="69"/>
      <c r="I26" s="70"/>
      <c r="J26" s="70"/>
      <c r="K26" s="34" t="s">
        <v>65</v>
      </c>
      <c r="L26" s="77">
        <v>56</v>
      </c>
      <c r="M26" s="77"/>
      <c r="N26" s="72"/>
      <c r="O26" s="79" t="s">
        <v>176</v>
      </c>
      <c r="P26" s="81">
        <v>43165.665000000001</v>
      </c>
      <c r="Q26" s="79" t="s">
        <v>1023</v>
      </c>
      <c r="R26" s="83" t="s">
        <v>2002</v>
      </c>
      <c r="S26" s="79" t="s">
        <v>2512</v>
      </c>
      <c r="T26" s="79" t="s">
        <v>2668</v>
      </c>
      <c r="U26" s="79"/>
      <c r="V26" s="83" t="s">
        <v>3500</v>
      </c>
      <c r="W26" s="81">
        <v>43165.665000000001</v>
      </c>
      <c r="X26" s="83" t="s">
        <v>3901</v>
      </c>
      <c r="Y26" s="79"/>
      <c r="Z26" s="79"/>
      <c r="AA26" s="85" t="s">
        <v>5109</v>
      </c>
      <c r="AB26" s="79"/>
      <c r="AC26" s="79" t="b">
        <v>0</v>
      </c>
      <c r="AD26" s="79">
        <v>0</v>
      </c>
      <c r="AE26" s="85" t="s">
        <v>6296</v>
      </c>
      <c r="AF26" s="79" t="b">
        <v>0</v>
      </c>
      <c r="AG26" s="79" t="s">
        <v>6303</v>
      </c>
      <c r="AH26" s="79"/>
      <c r="AI26" s="85" t="s">
        <v>6296</v>
      </c>
      <c r="AJ26" s="79" t="b">
        <v>0</v>
      </c>
      <c r="AK26" s="79">
        <v>0</v>
      </c>
      <c r="AL26" s="85" t="s">
        <v>6296</v>
      </c>
      <c r="AM26" s="79" t="s">
        <v>6336</v>
      </c>
      <c r="AN26" s="79" t="b">
        <v>0</v>
      </c>
      <c r="AO26" s="85" t="s">
        <v>5109</v>
      </c>
      <c r="AP26" s="79" t="s">
        <v>176</v>
      </c>
      <c r="AQ26" s="79">
        <v>0</v>
      </c>
      <c r="AR26" s="79">
        <v>0</v>
      </c>
      <c r="AS26" s="79"/>
      <c r="AT26" s="79"/>
      <c r="AU26" s="79"/>
      <c r="AV26" s="79"/>
      <c r="AW26" s="79"/>
      <c r="AX26" s="79"/>
      <c r="AY26" s="79"/>
      <c r="AZ26" s="79"/>
      <c r="BA26">
        <v>1</v>
      </c>
      <c r="BB26" s="78" t="str">
        <f>REPLACE(INDEX(GroupVertices[Group], MATCH(Edges24[[#This Row],[Vertex 1]],GroupVertices[Vertex],0)),1,1,"")</f>
        <v>1</v>
      </c>
      <c r="BC26" s="78" t="str">
        <f>REPLACE(INDEX(GroupVertices[Group], MATCH(Edges24[[#This Row],[Vertex 2]],GroupVertices[Vertex],0)),1,1,"")</f>
        <v>1</v>
      </c>
      <c r="BD26" s="48">
        <v>0</v>
      </c>
      <c r="BE26" s="49">
        <v>0</v>
      </c>
      <c r="BF26" s="48">
        <v>0</v>
      </c>
      <c r="BG26" s="49">
        <v>0</v>
      </c>
      <c r="BH26" s="48">
        <v>0</v>
      </c>
      <c r="BI26" s="49">
        <v>0</v>
      </c>
      <c r="BJ26" s="48">
        <v>35</v>
      </c>
      <c r="BK26" s="49">
        <v>100</v>
      </c>
      <c r="BL26" s="48">
        <v>35</v>
      </c>
    </row>
    <row r="27" spans="1:64" x14ac:dyDescent="0.25">
      <c r="A27" s="64" t="s">
        <v>235</v>
      </c>
      <c r="B27" s="64" t="s">
        <v>815</v>
      </c>
      <c r="C27" s="65"/>
      <c r="D27" s="66"/>
      <c r="E27" s="67"/>
      <c r="F27" s="68"/>
      <c r="G27" s="65"/>
      <c r="H27" s="69"/>
      <c r="I27" s="70"/>
      <c r="J27" s="70"/>
      <c r="K27" s="34" t="s">
        <v>65</v>
      </c>
      <c r="L27" s="77">
        <v>57</v>
      </c>
      <c r="M27" s="77"/>
      <c r="N27" s="72"/>
      <c r="O27" s="79" t="s">
        <v>999</v>
      </c>
      <c r="P27" s="81">
        <v>43165.665983796294</v>
      </c>
      <c r="Q27" s="79" t="s">
        <v>1024</v>
      </c>
      <c r="R27" s="83" t="s">
        <v>2003</v>
      </c>
      <c r="S27" s="79" t="s">
        <v>2513</v>
      </c>
      <c r="T27" s="79" t="s">
        <v>2669</v>
      </c>
      <c r="U27" s="79"/>
      <c r="V27" s="83" t="s">
        <v>3501</v>
      </c>
      <c r="W27" s="81">
        <v>43165.665983796294</v>
      </c>
      <c r="X27" s="83" t="s">
        <v>3902</v>
      </c>
      <c r="Y27" s="79"/>
      <c r="Z27" s="79"/>
      <c r="AA27" s="85" t="s">
        <v>5110</v>
      </c>
      <c r="AB27" s="79"/>
      <c r="AC27" s="79" t="b">
        <v>0</v>
      </c>
      <c r="AD27" s="79">
        <v>0</v>
      </c>
      <c r="AE27" s="85" t="s">
        <v>6296</v>
      </c>
      <c r="AF27" s="79" t="b">
        <v>0</v>
      </c>
      <c r="AG27" s="79" t="s">
        <v>6304</v>
      </c>
      <c r="AH27" s="79"/>
      <c r="AI27" s="85" t="s">
        <v>6296</v>
      </c>
      <c r="AJ27" s="79" t="b">
        <v>0</v>
      </c>
      <c r="AK27" s="79">
        <v>96</v>
      </c>
      <c r="AL27" s="85" t="s">
        <v>5185</v>
      </c>
      <c r="AM27" s="79" t="s">
        <v>6328</v>
      </c>
      <c r="AN27" s="79" t="b">
        <v>0</v>
      </c>
      <c r="AO27" s="85" t="s">
        <v>5185</v>
      </c>
      <c r="AP27" s="79" t="s">
        <v>176</v>
      </c>
      <c r="AQ27" s="79">
        <v>0</v>
      </c>
      <c r="AR27" s="79">
        <v>0</v>
      </c>
      <c r="AS27" s="79"/>
      <c r="AT27" s="79"/>
      <c r="AU27" s="79"/>
      <c r="AV27" s="79"/>
      <c r="AW27" s="79"/>
      <c r="AX27" s="79"/>
      <c r="AY27" s="79"/>
      <c r="AZ27" s="79"/>
      <c r="BA27">
        <v>1</v>
      </c>
      <c r="BB27" s="78" t="str">
        <f>REPLACE(INDEX(GroupVertices[Group], MATCH(Edges24[[#This Row],[Vertex 1]],GroupVertices[Vertex],0)),1,1,"")</f>
        <v>17</v>
      </c>
      <c r="BC27" s="78" t="str">
        <f>REPLACE(INDEX(GroupVertices[Group], MATCH(Edges24[[#This Row],[Vertex 2]],GroupVertices[Vertex],0)),1,1,"")</f>
        <v>17</v>
      </c>
      <c r="BD27" s="48"/>
      <c r="BE27" s="49"/>
      <c r="BF27" s="48"/>
      <c r="BG27" s="49"/>
      <c r="BH27" s="48"/>
      <c r="BI27" s="49"/>
      <c r="BJ27" s="48"/>
      <c r="BK27" s="49"/>
      <c r="BL27" s="48"/>
    </row>
    <row r="28" spans="1:64" x14ac:dyDescent="0.25">
      <c r="A28" s="64" t="s">
        <v>236</v>
      </c>
      <c r="B28" s="64" t="s">
        <v>815</v>
      </c>
      <c r="C28" s="65"/>
      <c r="D28" s="66"/>
      <c r="E28" s="67"/>
      <c r="F28" s="68"/>
      <c r="G28" s="65"/>
      <c r="H28" s="69"/>
      <c r="I28" s="70"/>
      <c r="J28" s="70"/>
      <c r="K28" s="34" t="s">
        <v>65</v>
      </c>
      <c r="L28" s="77">
        <v>59</v>
      </c>
      <c r="M28" s="77"/>
      <c r="N28" s="72"/>
      <c r="O28" s="79" t="s">
        <v>999</v>
      </c>
      <c r="P28" s="81">
        <v>43165.668414351851</v>
      </c>
      <c r="Q28" s="79" t="s">
        <v>1024</v>
      </c>
      <c r="R28" s="83" t="s">
        <v>2003</v>
      </c>
      <c r="S28" s="79" t="s">
        <v>2513</v>
      </c>
      <c r="T28" s="79" t="s">
        <v>2669</v>
      </c>
      <c r="U28" s="79"/>
      <c r="V28" s="83" t="s">
        <v>3502</v>
      </c>
      <c r="W28" s="81">
        <v>43165.668414351851</v>
      </c>
      <c r="X28" s="83" t="s">
        <v>3903</v>
      </c>
      <c r="Y28" s="79"/>
      <c r="Z28" s="79"/>
      <c r="AA28" s="85" t="s">
        <v>5111</v>
      </c>
      <c r="AB28" s="79"/>
      <c r="AC28" s="79" t="b">
        <v>0</v>
      </c>
      <c r="AD28" s="79">
        <v>0</v>
      </c>
      <c r="AE28" s="85" t="s">
        <v>6296</v>
      </c>
      <c r="AF28" s="79" t="b">
        <v>0</v>
      </c>
      <c r="AG28" s="79" t="s">
        <v>6304</v>
      </c>
      <c r="AH28" s="79"/>
      <c r="AI28" s="85" t="s">
        <v>6296</v>
      </c>
      <c r="AJ28" s="79" t="b">
        <v>0</v>
      </c>
      <c r="AK28" s="79">
        <v>96</v>
      </c>
      <c r="AL28" s="85" t="s">
        <v>5185</v>
      </c>
      <c r="AM28" s="79" t="s">
        <v>6337</v>
      </c>
      <c r="AN28" s="79" t="b">
        <v>0</v>
      </c>
      <c r="AO28" s="85" t="s">
        <v>5185</v>
      </c>
      <c r="AP28" s="79" t="s">
        <v>176</v>
      </c>
      <c r="AQ28" s="79">
        <v>0</v>
      </c>
      <c r="AR28" s="79">
        <v>0</v>
      </c>
      <c r="AS28" s="79"/>
      <c r="AT28" s="79"/>
      <c r="AU28" s="79"/>
      <c r="AV28" s="79"/>
      <c r="AW28" s="79"/>
      <c r="AX28" s="79"/>
      <c r="AY28" s="79"/>
      <c r="AZ28" s="79"/>
      <c r="BA28">
        <v>1</v>
      </c>
      <c r="BB28" s="78" t="str">
        <f>REPLACE(INDEX(GroupVertices[Group], MATCH(Edges24[[#This Row],[Vertex 1]],GroupVertices[Vertex],0)),1,1,"")</f>
        <v>17</v>
      </c>
      <c r="BC28" s="78" t="str">
        <f>REPLACE(INDEX(GroupVertices[Group], MATCH(Edges24[[#This Row],[Vertex 2]],GroupVertices[Vertex],0)),1,1,"")</f>
        <v>17</v>
      </c>
      <c r="BD28" s="48"/>
      <c r="BE28" s="49"/>
      <c r="BF28" s="48"/>
      <c r="BG28" s="49"/>
      <c r="BH28" s="48"/>
      <c r="BI28" s="49"/>
      <c r="BJ28" s="48"/>
      <c r="BK28" s="49"/>
      <c r="BL28" s="48"/>
    </row>
    <row r="29" spans="1:64" x14ac:dyDescent="0.25">
      <c r="A29" s="64" t="s">
        <v>237</v>
      </c>
      <c r="B29" s="64" t="s">
        <v>816</v>
      </c>
      <c r="C29" s="65"/>
      <c r="D29" s="66"/>
      <c r="E29" s="67"/>
      <c r="F29" s="68"/>
      <c r="G29" s="65"/>
      <c r="H29" s="69"/>
      <c r="I29" s="70"/>
      <c r="J29" s="70"/>
      <c r="K29" s="34" t="s">
        <v>65</v>
      </c>
      <c r="L29" s="77">
        <v>61</v>
      </c>
      <c r="M29" s="77"/>
      <c r="N29" s="72"/>
      <c r="O29" s="79" t="s">
        <v>999</v>
      </c>
      <c r="P29" s="81">
        <v>43174.823819444442</v>
      </c>
      <c r="Q29" s="79" t="s">
        <v>1025</v>
      </c>
      <c r="R29" s="79"/>
      <c r="S29" s="79"/>
      <c r="T29" s="79" t="s">
        <v>2670</v>
      </c>
      <c r="U29" s="83" t="s">
        <v>3161</v>
      </c>
      <c r="V29" s="83" t="s">
        <v>3161</v>
      </c>
      <c r="W29" s="81">
        <v>43174.823819444442</v>
      </c>
      <c r="X29" s="83" t="s">
        <v>3904</v>
      </c>
      <c r="Y29" s="79"/>
      <c r="Z29" s="79"/>
      <c r="AA29" s="85" t="s">
        <v>5112</v>
      </c>
      <c r="AB29" s="79"/>
      <c r="AC29" s="79" t="b">
        <v>0</v>
      </c>
      <c r="AD29" s="79">
        <v>7</v>
      </c>
      <c r="AE29" s="85" t="s">
        <v>6296</v>
      </c>
      <c r="AF29" s="79" t="b">
        <v>0</v>
      </c>
      <c r="AG29" s="79" t="s">
        <v>6305</v>
      </c>
      <c r="AH29" s="79"/>
      <c r="AI29" s="85" t="s">
        <v>6296</v>
      </c>
      <c r="AJ29" s="79" t="b">
        <v>0</v>
      </c>
      <c r="AK29" s="79">
        <v>3</v>
      </c>
      <c r="AL29" s="85" t="s">
        <v>6296</v>
      </c>
      <c r="AM29" s="79" t="s">
        <v>6331</v>
      </c>
      <c r="AN29" s="79" t="b">
        <v>0</v>
      </c>
      <c r="AO29" s="85" t="s">
        <v>5112</v>
      </c>
      <c r="AP29" s="79" t="s">
        <v>6415</v>
      </c>
      <c r="AQ29" s="79">
        <v>0</v>
      </c>
      <c r="AR29" s="79">
        <v>0</v>
      </c>
      <c r="AS29" s="79"/>
      <c r="AT29" s="79"/>
      <c r="AU29" s="79"/>
      <c r="AV29" s="79"/>
      <c r="AW29" s="79"/>
      <c r="AX29" s="79"/>
      <c r="AY29" s="79"/>
      <c r="AZ29" s="79"/>
      <c r="BA29">
        <v>1</v>
      </c>
      <c r="BB29" s="78" t="str">
        <f>REPLACE(INDEX(GroupVertices[Group], MATCH(Edges24[[#This Row],[Vertex 1]],GroupVertices[Vertex],0)),1,1,"")</f>
        <v>19</v>
      </c>
      <c r="BC29" s="78" t="str">
        <f>REPLACE(INDEX(GroupVertices[Group], MATCH(Edges24[[#This Row],[Vertex 2]],GroupVertices[Vertex],0)),1,1,"")</f>
        <v>19</v>
      </c>
      <c r="BD29" s="48"/>
      <c r="BE29" s="49"/>
      <c r="BF29" s="48"/>
      <c r="BG29" s="49"/>
      <c r="BH29" s="48"/>
      <c r="BI29" s="49"/>
      <c r="BJ29" s="48"/>
      <c r="BK29" s="49"/>
      <c r="BL29" s="48"/>
    </row>
    <row r="30" spans="1:64" x14ac:dyDescent="0.25">
      <c r="A30" s="64" t="s">
        <v>237</v>
      </c>
      <c r="B30" s="64" t="s">
        <v>818</v>
      </c>
      <c r="C30" s="65"/>
      <c r="D30" s="66"/>
      <c r="E30" s="67"/>
      <c r="F30" s="68"/>
      <c r="G30" s="65"/>
      <c r="H30" s="69"/>
      <c r="I30" s="70"/>
      <c r="J30" s="70"/>
      <c r="K30" s="34" t="s">
        <v>65</v>
      </c>
      <c r="L30" s="77">
        <v>64</v>
      </c>
      <c r="M30" s="77"/>
      <c r="N30" s="72"/>
      <c r="O30" s="79" t="s">
        <v>999</v>
      </c>
      <c r="P30" s="81">
        <v>43165.669560185182</v>
      </c>
      <c r="Q30" s="79" t="s">
        <v>1026</v>
      </c>
      <c r="R30" s="83" t="s">
        <v>2004</v>
      </c>
      <c r="S30" s="79" t="s">
        <v>2514</v>
      </c>
      <c r="T30" s="79" t="s">
        <v>2671</v>
      </c>
      <c r="U30" s="83" t="s">
        <v>3162</v>
      </c>
      <c r="V30" s="83" t="s">
        <v>3162</v>
      </c>
      <c r="W30" s="81">
        <v>43165.669560185182</v>
      </c>
      <c r="X30" s="83" t="s">
        <v>3905</v>
      </c>
      <c r="Y30" s="79"/>
      <c r="Z30" s="79"/>
      <c r="AA30" s="85" t="s">
        <v>5113</v>
      </c>
      <c r="AB30" s="79"/>
      <c r="AC30" s="79" t="b">
        <v>0</v>
      </c>
      <c r="AD30" s="79">
        <v>1</v>
      </c>
      <c r="AE30" s="85" t="s">
        <v>6296</v>
      </c>
      <c r="AF30" s="79" t="b">
        <v>0</v>
      </c>
      <c r="AG30" s="79" t="s">
        <v>6305</v>
      </c>
      <c r="AH30" s="79"/>
      <c r="AI30" s="85" t="s">
        <v>6296</v>
      </c>
      <c r="AJ30" s="79" t="b">
        <v>0</v>
      </c>
      <c r="AK30" s="79">
        <v>0</v>
      </c>
      <c r="AL30" s="85" t="s">
        <v>6296</v>
      </c>
      <c r="AM30" s="79" t="s">
        <v>6338</v>
      </c>
      <c r="AN30" s="79" t="b">
        <v>0</v>
      </c>
      <c r="AO30" s="85" t="s">
        <v>5113</v>
      </c>
      <c r="AP30" s="79" t="s">
        <v>176</v>
      </c>
      <c r="AQ30" s="79">
        <v>0</v>
      </c>
      <c r="AR30" s="79">
        <v>0</v>
      </c>
      <c r="AS30" s="79"/>
      <c r="AT30" s="79"/>
      <c r="AU30" s="79"/>
      <c r="AV30" s="79"/>
      <c r="AW30" s="79"/>
      <c r="AX30" s="79"/>
      <c r="AY30" s="79"/>
      <c r="AZ30" s="79"/>
      <c r="BA30">
        <v>2</v>
      </c>
      <c r="BB30" s="78" t="str">
        <f>REPLACE(INDEX(GroupVertices[Group], MATCH(Edges24[[#This Row],[Vertex 1]],GroupVertices[Vertex],0)),1,1,"")</f>
        <v>19</v>
      </c>
      <c r="BC30" s="78" t="str">
        <f>REPLACE(INDEX(GroupVertices[Group], MATCH(Edges24[[#This Row],[Vertex 2]],GroupVertices[Vertex],0)),1,1,"")</f>
        <v>19</v>
      </c>
      <c r="BD30" s="48">
        <v>0</v>
      </c>
      <c r="BE30" s="49">
        <v>0</v>
      </c>
      <c r="BF30" s="48">
        <v>1</v>
      </c>
      <c r="BG30" s="49">
        <v>4.7619047619047619</v>
      </c>
      <c r="BH30" s="48">
        <v>0</v>
      </c>
      <c r="BI30" s="49">
        <v>0</v>
      </c>
      <c r="BJ30" s="48">
        <v>20</v>
      </c>
      <c r="BK30" s="49">
        <v>95.238095238095241</v>
      </c>
      <c r="BL30" s="48">
        <v>21</v>
      </c>
    </row>
    <row r="31" spans="1:64" x14ac:dyDescent="0.25">
      <c r="A31" s="64" t="s">
        <v>238</v>
      </c>
      <c r="B31" s="64" t="s">
        <v>238</v>
      </c>
      <c r="C31" s="65"/>
      <c r="D31" s="66"/>
      <c r="E31" s="67"/>
      <c r="F31" s="68"/>
      <c r="G31" s="65"/>
      <c r="H31" s="69"/>
      <c r="I31" s="70"/>
      <c r="J31" s="70"/>
      <c r="K31" s="34" t="s">
        <v>65</v>
      </c>
      <c r="L31" s="77">
        <v>65</v>
      </c>
      <c r="M31" s="77"/>
      <c r="N31" s="72"/>
      <c r="O31" s="79" t="s">
        <v>176</v>
      </c>
      <c r="P31" s="81">
        <v>43165.670243055552</v>
      </c>
      <c r="Q31" s="79" t="s">
        <v>1027</v>
      </c>
      <c r="R31" s="83" t="s">
        <v>2005</v>
      </c>
      <c r="S31" s="79" t="s">
        <v>2515</v>
      </c>
      <c r="T31" s="79" t="s">
        <v>2665</v>
      </c>
      <c r="U31" s="83" t="s">
        <v>3163</v>
      </c>
      <c r="V31" s="83" t="s">
        <v>3163</v>
      </c>
      <c r="W31" s="81">
        <v>43165.670243055552</v>
      </c>
      <c r="X31" s="83" t="s">
        <v>3906</v>
      </c>
      <c r="Y31" s="79"/>
      <c r="Z31" s="79"/>
      <c r="AA31" s="85" t="s">
        <v>5114</v>
      </c>
      <c r="AB31" s="79"/>
      <c r="AC31" s="79" t="b">
        <v>0</v>
      </c>
      <c r="AD31" s="79">
        <v>0</v>
      </c>
      <c r="AE31" s="85" t="s">
        <v>6296</v>
      </c>
      <c r="AF31" s="79" t="b">
        <v>0</v>
      </c>
      <c r="AG31" s="79" t="s">
        <v>6304</v>
      </c>
      <c r="AH31" s="79"/>
      <c r="AI31" s="85" t="s">
        <v>6296</v>
      </c>
      <c r="AJ31" s="79" t="b">
        <v>0</v>
      </c>
      <c r="AK31" s="79">
        <v>0</v>
      </c>
      <c r="AL31" s="85" t="s">
        <v>6296</v>
      </c>
      <c r="AM31" s="79" t="s">
        <v>6336</v>
      </c>
      <c r="AN31" s="79" t="b">
        <v>0</v>
      </c>
      <c r="AO31" s="85" t="s">
        <v>5114</v>
      </c>
      <c r="AP31" s="79" t="s">
        <v>176</v>
      </c>
      <c r="AQ31" s="79">
        <v>0</v>
      </c>
      <c r="AR31" s="79">
        <v>0</v>
      </c>
      <c r="AS31" s="79"/>
      <c r="AT31" s="79"/>
      <c r="AU31" s="79"/>
      <c r="AV31" s="79"/>
      <c r="AW31" s="79"/>
      <c r="AX31" s="79"/>
      <c r="AY31" s="79"/>
      <c r="AZ31" s="79"/>
      <c r="BA31">
        <v>1</v>
      </c>
      <c r="BB31" s="78" t="str">
        <f>REPLACE(INDEX(GroupVertices[Group], MATCH(Edges24[[#This Row],[Vertex 1]],GroupVertices[Vertex],0)),1,1,"")</f>
        <v>1</v>
      </c>
      <c r="BC31" s="78" t="str">
        <f>REPLACE(INDEX(GroupVertices[Group], MATCH(Edges24[[#This Row],[Vertex 2]],GroupVertices[Vertex],0)),1,1,"")</f>
        <v>1</v>
      </c>
      <c r="BD31" s="48">
        <v>1</v>
      </c>
      <c r="BE31" s="49">
        <v>6.666666666666667</v>
      </c>
      <c r="BF31" s="48">
        <v>1</v>
      </c>
      <c r="BG31" s="49">
        <v>6.666666666666667</v>
      </c>
      <c r="BH31" s="48">
        <v>0</v>
      </c>
      <c r="BI31" s="49">
        <v>0</v>
      </c>
      <c r="BJ31" s="48">
        <v>13</v>
      </c>
      <c r="BK31" s="49">
        <v>86.666666666666671</v>
      </c>
      <c r="BL31" s="48">
        <v>15</v>
      </c>
    </row>
    <row r="32" spans="1:64" x14ac:dyDescent="0.25">
      <c r="A32" s="64" t="s">
        <v>239</v>
      </c>
      <c r="B32" s="64" t="s">
        <v>239</v>
      </c>
      <c r="C32" s="65"/>
      <c r="D32" s="66"/>
      <c r="E32" s="67"/>
      <c r="F32" s="68"/>
      <c r="G32" s="65"/>
      <c r="H32" s="69"/>
      <c r="I32" s="70"/>
      <c r="J32" s="70"/>
      <c r="K32" s="34" t="s">
        <v>65</v>
      </c>
      <c r="L32" s="77">
        <v>66</v>
      </c>
      <c r="M32" s="77"/>
      <c r="N32" s="72"/>
      <c r="O32" s="79" t="s">
        <v>176</v>
      </c>
      <c r="P32" s="81">
        <v>43165.670324074075</v>
      </c>
      <c r="Q32" s="79" t="s">
        <v>1028</v>
      </c>
      <c r="R32" s="83" t="s">
        <v>2006</v>
      </c>
      <c r="S32" s="79" t="s">
        <v>2512</v>
      </c>
      <c r="T32" s="79" t="s">
        <v>2672</v>
      </c>
      <c r="U32" s="79"/>
      <c r="V32" s="83" t="s">
        <v>3503</v>
      </c>
      <c r="W32" s="81">
        <v>43165.670324074075</v>
      </c>
      <c r="X32" s="83" t="s">
        <v>3907</v>
      </c>
      <c r="Y32" s="79"/>
      <c r="Z32" s="79"/>
      <c r="AA32" s="85" t="s">
        <v>5115</v>
      </c>
      <c r="AB32" s="79"/>
      <c r="AC32" s="79" t="b">
        <v>0</v>
      </c>
      <c r="AD32" s="79">
        <v>0</v>
      </c>
      <c r="AE32" s="85" t="s">
        <v>6296</v>
      </c>
      <c r="AF32" s="79" t="b">
        <v>0</v>
      </c>
      <c r="AG32" s="79" t="s">
        <v>6304</v>
      </c>
      <c r="AH32" s="79"/>
      <c r="AI32" s="85" t="s">
        <v>6296</v>
      </c>
      <c r="AJ32" s="79" t="b">
        <v>0</v>
      </c>
      <c r="AK32" s="79">
        <v>0</v>
      </c>
      <c r="AL32" s="85" t="s">
        <v>6296</v>
      </c>
      <c r="AM32" s="79" t="s">
        <v>6336</v>
      </c>
      <c r="AN32" s="79" t="b">
        <v>0</v>
      </c>
      <c r="AO32" s="85" t="s">
        <v>5115</v>
      </c>
      <c r="AP32" s="79" t="s">
        <v>176</v>
      </c>
      <c r="AQ32" s="79">
        <v>0</v>
      </c>
      <c r="AR32" s="79">
        <v>0</v>
      </c>
      <c r="AS32" s="79"/>
      <c r="AT32" s="79"/>
      <c r="AU32" s="79"/>
      <c r="AV32" s="79"/>
      <c r="AW32" s="79"/>
      <c r="AX32" s="79"/>
      <c r="AY32" s="79"/>
      <c r="AZ32" s="79"/>
      <c r="BA32">
        <v>1</v>
      </c>
      <c r="BB32" s="78" t="str">
        <f>REPLACE(INDEX(GroupVertices[Group], MATCH(Edges24[[#This Row],[Vertex 1]],GroupVertices[Vertex],0)),1,1,"")</f>
        <v>1</v>
      </c>
      <c r="BC32" s="78" t="str">
        <f>REPLACE(INDEX(GroupVertices[Group], MATCH(Edges24[[#This Row],[Vertex 2]],GroupVertices[Vertex],0)),1,1,"")</f>
        <v>1</v>
      </c>
      <c r="BD32" s="48">
        <v>1</v>
      </c>
      <c r="BE32" s="49">
        <v>6.25</v>
      </c>
      <c r="BF32" s="48">
        <v>0</v>
      </c>
      <c r="BG32" s="49">
        <v>0</v>
      </c>
      <c r="BH32" s="48">
        <v>0</v>
      </c>
      <c r="BI32" s="49">
        <v>0</v>
      </c>
      <c r="BJ32" s="48">
        <v>15</v>
      </c>
      <c r="BK32" s="49">
        <v>93.75</v>
      </c>
      <c r="BL32" s="48">
        <v>16</v>
      </c>
    </row>
    <row r="33" spans="1:64" x14ac:dyDescent="0.25">
      <c r="A33" s="64" t="s">
        <v>240</v>
      </c>
      <c r="B33" s="64" t="s">
        <v>298</v>
      </c>
      <c r="C33" s="65"/>
      <c r="D33" s="66"/>
      <c r="E33" s="67"/>
      <c r="F33" s="68"/>
      <c r="G33" s="65"/>
      <c r="H33" s="69"/>
      <c r="I33" s="70"/>
      <c r="J33" s="70"/>
      <c r="K33" s="34" t="s">
        <v>65</v>
      </c>
      <c r="L33" s="77">
        <v>67</v>
      </c>
      <c r="M33" s="77"/>
      <c r="N33" s="72"/>
      <c r="O33" s="79" t="s">
        <v>999</v>
      </c>
      <c r="P33" s="81">
        <v>43165.670590277776</v>
      </c>
      <c r="Q33" s="79" t="s">
        <v>1029</v>
      </c>
      <c r="R33" s="83" t="s">
        <v>2007</v>
      </c>
      <c r="S33" s="79" t="s">
        <v>2516</v>
      </c>
      <c r="T33" s="79" t="s">
        <v>2673</v>
      </c>
      <c r="U33" s="79"/>
      <c r="V33" s="83" t="s">
        <v>3504</v>
      </c>
      <c r="W33" s="81">
        <v>43165.670590277776</v>
      </c>
      <c r="X33" s="83" t="s">
        <v>3908</v>
      </c>
      <c r="Y33" s="79"/>
      <c r="Z33" s="79"/>
      <c r="AA33" s="85" t="s">
        <v>5116</v>
      </c>
      <c r="AB33" s="79"/>
      <c r="AC33" s="79" t="b">
        <v>0</v>
      </c>
      <c r="AD33" s="79">
        <v>0</v>
      </c>
      <c r="AE33" s="85" t="s">
        <v>6296</v>
      </c>
      <c r="AF33" s="79" t="b">
        <v>0</v>
      </c>
      <c r="AG33" s="79" t="s">
        <v>6305</v>
      </c>
      <c r="AH33" s="79"/>
      <c r="AI33" s="85" t="s">
        <v>6296</v>
      </c>
      <c r="AJ33" s="79" t="b">
        <v>0</v>
      </c>
      <c r="AK33" s="79">
        <v>1</v>
      </c>
      <c r="AL33" s="85" t="s">
        <v>5179</v>
      </c>
      <c r="AM33" s="79" t="s">
        <v>6333</v>
      </c>
      <c r="AN33" s="79" t="b">
        <v>0</v>
      </c>
      <c r="AO33" s="85" t="s">
        <v>5179</v>
      </c>
      <c r="AP33" s="79" t="s">
        <v>176</v>
      </c>
      <c r="AQ33" s="79">
        <v>0</v>
      </c>
      <c r="AR33" s="79">
        <v>0</v>
      </c>
      <c r="AS33" s="79"/>
      <c r="AT33" s="79"/>
      <c r="AU33" s="79"/>
      <c r="AV33" s="79"/>
      <c r="AW33" s="79"/>
      <c r="AX33" s="79"/>
      <c r="AY33" s="79"/>
      <c r="AZ33" s="79"/>
      <c r="BA33">
        <v>1</v>
      </c>
      <c r="BB33" s="78" t="str">
        <f>REPLACE(INDEX(GroupVertices[Group], MATCH(Edges24[[#This Row],[Vertex 1]],GroupVertices[Vertex],0)),1,1,"")</f>
        <v>64</v>
      </c>
      <c r="BC33" s="78" t="str">
        <f>REPLACE(INDEX(GroupVertices[Group], MATCH(Edges24[[#This Row],[Vertex 2]],GroupVertices[Vertex],0)),1,1,"")</f>
        <v>64</v>
      </c>
      <c r="BD33" s="48">
        <v>0</v>
      </c>
      <c r="BE33" s="49">
        <v>0</v>
      </c>
      <c r="BF33" s="48">
        <v>0</v>
      </c>
      <c r="BG33" s="49">
        <v>0</v>
      </c>
      <c r="BH33" s="48">
        <v>0</v>
      </c>
      <c r="BI33" s="49">
        <v>0</v>
      </c>
      <c r="BJ33" s="48">
        <v>12</v>
      </c>
      <c r="BK33" s="49">
        <v>100</v>
      </c>
      <c r="BL33" s="48">
        <v>12</v>
      </c>
    </row>
    <row r="34" spans="1:64" x14ac:dyDescent="0.25">
      <c r="A34" s="64" t="s">
        <v>241</v>
      </c>
      <c r="B34" s="64" t="s">
        <v>819</v>
      </c>
      <c r="C34" s="65"/>
      <c r="D34" s="66"/>
      <c r="E34" s="67"/>
      <c r="F34" s="68"/>
      <c r="G34" s="65"/>
      <c r="H34" s="69"/>
      <c r="I34" s="70"/>
      <c r="J34" s="70"/>
      <c r="K34" s="34" t="s">
        <v>65</v>
      </c>
      <c r="L34" s="77">
        <v>68</v>
      </c>
      <c r="M34" s="77"/>
      <c r="N34" s="72"/>
      <c r="O34" s="79" t="s">
        <v>999</v>
      </c>
      <c r="P34" s="81">
        <v>43165.651782407411</v>
      </c>
      <c r="Q34" s="79" t="s">
        <v>1030</v>
      </c>
      <c r="R34" s="83" t="s">
        <v>2008</v>
      </c>
      <c r="S34" s="79" t="s">
        <v>2517</v>
      </c>
      <c r="T34" s="79" t="s">
        <v>2674</v>
      </c>
      <c r="U34" s="79"/>
      <c r="V34" s="83" t="s">
        <v>3505</v>
      </c>
      <c r="W34" s="81">
        <v>43165.651782407411</v>
      </c>
      <c r="X34" s="83" t="s">
        <v>3909</v>
      </c>
      <c r="Y34" s="79"/>
      <c r="Z34" s="79"/>
      <c r="AA34" s="85" t="s">
        <v>5117</v>
      </c>
      <c r="AB34" s="79"/>
      <c r="AC34" s="79" t="b">
        <v>0</v>
      </c>
      <c r="AD34" s="79">
        <v>2</v>
      </c>
      <c r="AE34" s="85" t="s">
        <v>6296</v>
      </c>
      <c r="AF34" s="79" t="b">
        <v>0</v>
      </c>
      <c r="AG34" s="79" t="s">
        <v>6306</v>
      </c>
      <c r="AH34" s="79"/>
      <c r="AI34" s="85" t="s">
        <v>6296</v>
      </c>
      <c r="AJ34" s="79" t="b">
        <v>0</v>
      </c>
      <c r="AK34" s="79">
        <v>1</v>
      </c>
      <c r="AL34" s="85" t="s">
        <v>6296</v>
      </c>
      <c r="AM34" s="79" t="s">
        <v>6328</v>
      </c>
      <c r="AN34" s="79" t="b">
        <v>0</v>
      </c>
      <c r="AO34" s="85" t="s">
        <v>5117</v>
      </c>
      <c r="AP34" s="79" t="s">
        <v>176</v>
      </c>
      <c r="AQ34" s="79">
        <v>0</v>
      </c>
      <c r="AR34" s="79">
        <v>0</v>
      </c>
      <c r="AS34" s="79"/>
      <c r="AT34" s="79"/>
      <c r="AU34" s="79"/>
      <c r="AV34" s="79"/>
      <c r="AW34" s="79"/>
      <c r="AX34" s="79"/>
      <c r="AY34" s="79"/>
      <c r="AZ34" s="79"/>
      <c r="BA34">
        <v>1</v>
      </c>
      <c r="BB34" s="78" t="str">
        <f>REPLACE(INDEX(GroupVertices[Group], MATCH(Edges24[[#This Row],[Vertex 1]],GroupVertices[Vertex],0)),1,1,"")</f>
        <v>65</v>
      </c>
      <c r="BC34" s="78" t="str">
        <f>REPLACE(INDEX(GroupVertices[Group], MATCH(Edges24[[#This Row],[Vertex 2]],GroupVertices[Vertex],0)),1,1,"")</f>
        <v>65</v>
      </c>
      <c r="BD34" s="48">
        <v>0</v>
      </c>
      <c r="BE34" s="49">
        <v>0</v>
      </c>
      <c r="BF34" s="48">
        <v>0</v>
      </c>
      <c r="BG34" s="49">
        <v>0</v>
      </c>
      <c r="BH34" s="48">
        <v>0</v>
      </c>
      <c r="BI34" s="49">
        <v>0</v>
      </c>
      <c r="BJ34" s="48">
        <v>6</v>
      </c>
      <c r="BK34" s="49">
        <v>100</v>
      </c>
      <c r="BL34" s="48">
        <v>6</v>
      </c>
    </row>
    <row r="35" spans="1:64" x14ac:dyDescent="0.25">
      <c r="A35" s="64" t="s">
        <v>242</v>
      </c>
      <c r="B35" s="64" t="s">
        <v>819</v>
      </c>
      <c r="C35" s="65"/>
      <c r="D35" s="66"/>
      <c r="E35" s="67"/>
      <c r="F35" s="68"/>
      <c r="G35" s="65"/>
      <c r="H35" s="69"/>
      <c r="I35" s="70"/>
      <c r="J35" s="70"/>
      <c r="K35" s="34" t="s">
        <v>65</v>
      </c>
      <c r="L35" s="77">
        <v>69</v>
      </c>
      <c r="M35" s="77"/>
      <c r="N35" s="72"/>
      <c r="O35" s="79" t="s">
        <v>999</v>
      </c>
      <c r="P35" s="81">
        <v>43165.67114583333</v>
      </c>
      <c r="Q35" s="79" t="s">
        <v>1031</v>
      </c>
      <c r="R35" s="83" t="s">
        <v>2008</v>
      </c>
      <c r="S35" s="79" t="s">
        <v>2517</v>
      </c>
      <c r="T35" s="79" t="s">
        <v>2674</v>
      </c>
      <c r="U35" s="79"/>
      <c r="V35" s="83" t="s">
        <v>3506</v>
      </c>
      <c r="W35" s="81">
        <v>43165.67114583333</v>
      </c>
      <c r="X35" s="83" t="s">
        <v>3910</v>
      </c>
      <c r="Y35" s="79"/>
      <c r="Z35" s="79"/>
      <c r="AA35" s="85" t="s">
        <v>5118</v>
      </c>
      <c r="AB35" s="79"/>
      <c r="AC35" s="79" t="b">
        <v>0</v>
      </c>
      <c r="AD35" s="79">
        <v>0</v>
      </c>
      <c r="AE35" s="85" t="s">
        <v>6296</v>
      </c>
      <c r="AF35" s="79" t="b">
        <v>0</v>
      </c>
      <c r="AG35" s="79" t="s">
        <v>6306</v>
      </c>
      <c r="AH35" s="79"/>
      <c r="AI35" s="85" t="s">
        <v>6296</v>
      </c>
      <c r="AJ35" s="79" t="b">
        <v>0</v>
      </c>
      <c r="AK35" s="79">
        <v>1</v>
      </c>
      <c r="AL35" s="85" t="s">
        <v>5117</v>
      </c>
      <c r="AM35" s="79" t="s">
        <v>6328</v>
      </c>
      <c r="AN35" s="79" t="b">
        <v>0</v>
      </c>
      <c r="AO35" s="85" t="s">
        <v>5117</v>
      </c>
      <c r="AP35" s="79" t="s">
        <v>176</v>
      </c>
      <c r="AQ35" s="79">
        <v>0</v>
      </c>
      <c r="AR35" s="79">
        <v>0</v>
      </c>
      <c r="AS35" s="79"/>
      <c r="AT35" s="79"/>
      <c r="AU35" s="79"/>
      <c r="AV35" s="79"/>
      <c r="AW35" s="79"/>
      <c r="AX35" s="79"/>
      <c r="AY35" s="79"/>
      <c r="AZ35" s="79"/>
      <c r="BA35">
        <v>1</v>
      </c>
      <c r="BB35" s="78" t="str">
        <f>REPLACE(INDEX(GroupVertices[Group], MATCH(Edges24[[#This Row],[Vertex 1]],GroupVertices[Vertex],0)),1,1,"")</f>
        <v>65</v>
      </c>
      <c r="BC35" s="78" t="str">
        <f>REPLACE(INDEX(GroupVertices[Group], MATCH(Edges24[[#This Row],[Vertex 2]],GroupVertices[Vertex],0)),1,1,"")</f>
        <v>65</v>
      </c>
      <c r="BD35" s="48"/>
      <c r="BE35" s="49"/>
      <c r="BF35" s="48"/>
      <c r="BG35" s="49"/>
      <c r="BH35" s="48"/>
      <c r="BI35" s="49"/>
      <c r="BJ35" s="48"/>
      <c r="BK35" s="49"/>
      <c r="BL35" s="48"/>
    </row>
    <row r="36" spans="1:64" x14ac:dyDescent="0.25">
      <c r="A36" s="64" t="s">
        <v>243</v>
      </c>
      <c r="B36" s="64" t="s">
        <v>815</v>
      </c>
      <c r="C36" s="65"/>
      <c r="D36" s="66"/>
      <c r="E36" s="67"/>
      <c r="F36" s="68"/>
      <c r="G36" s="65"/>
      <c r="H36" s="69"/>
      <c r="I36" s="70"/>
      <c r="J36" s="70"/>
      <c r="K36" s="34" t="s">
        <v>65</v>
      </c>
      <c r="L36" s="77">
        <v>71</v>
      </c>
      <c r="M36" s="77"/>
      <c r="N36" s="72"/>
      <c r="O36" s="79" t="s">
        <v>999</v>
      </c>
      <c r="P36" s="81">
        <v>43165.671574074076</v>
      </c>
      <c r="Q36" s="79" t="s">
        <v>1024</v>
      </c>
      <c r="R36" s="83" t="s">
        <v>2003</v>
      </c>
      <c r="S36" s="79" t="s">
        <v>2513</v>
      </c>
      <c r="T36" s="79" t="s">
        <v>2669</v>
      </c>
      <c r="U36" s="79"/>
      <c r="V36" s="83" t="s">
        <v>3507</v>
      </c>
      <c r="W36" s="81">
        <v>43165.671574074076</v>
      </c>
      <c r="X36" s="83" t="s">
        <v>3911</v>
      </c>
      <c r="Y36" s="79"/>
      <c r="Z36" s="79"/>
      <c r="AA36" s="85" t="s">
        <v>5119</v>
      </c>
      <c r="AB36" s="79"/>
      <c r="AC36" s="79" t="b">
        <v>0</v>
      </c>
      <c r="AD36" s="79">
        <v>0</v>
      </c>
      <c r="AE36" s="85" t="s">
        <v>6296</v>
      </c>
      <c r="AF36" s="79" t="b">
        <v>0</v>
      </c>
      <c r="AG36" s="79" t="s">
        <v>6304</v>
      </c>
      <c r="AH36" s="79"/>
      <c r="AI36" s="85" t="s">
        <v>6296</v>
      </c>
      <c r="AJ36" s="79" t="b">
        <v>0</v>
      </c>
      <c r="AK36" s="79">
        <v>96</v>
      </c>
      <c r="AL36" s="85" t="s">
        <v>5185</v>
      </c>
      <c r="AM36" s="79" t="s">
        <v>6339</v>
      </c>
      <c r="AN36" s="79" t="b">
        <v>0</v>
      </c>
      <c r="AO36" s="85" t="s">
        <v>5185</v>
      </c>
      <c r="AP36" s="79" t="s">
        <v>176</v>
      </c>
      <c r="AQ36" s="79">
        <v>0</v>
      </c>
      <c r="AR36" s="79">
        <v>0</v>
      </c>
      <c r="AS36" s="79"/>
      <c r="AT36" s="79"/>
      <c r="AU36" s="79"/>
      <c r="AV36" s="79"/>
      <c r="AW36" s="79"/>
      <c r="AX36" s="79"/>
      <c r="AY36" s="79"/>
      <c r="AZ36" s="79"/>
      <c r="BA36">
        <v>1</v>
      </c>
      <c r="BB36" s="78" t="str">
        <f>REPLACE(INDEX(GroupVertices[Group], MATCH(Edges24[[#This Row],[Vertex 1]],GroupVertices[Vertex],0)),1,1,"")</f>
        <v>17</v>
      </c>
      <c r="BC36" s="78" t="str">
        <f>REPLACE(INDEX(GroupVertices[Group], MATCH(Edges24[[#This Row],[Vertex 2]],GroupVertices[Vertex],0)),1,1,"")</f>
        <v>17</v>
      </c>
      <c r="BD36" s="48"/>
      <c r="BE36" s="49"/>
      <c r="BF36" s="48"/>
      <c r="BG36" s="49"/>
      <c r="BH36" s="48"/>
      <c r="BI36" s="49"/>
      <c r="BJ36" s="48"/>
      <c r="BK36" s="49"/>
      <c r="BL36" s="48"/>
    </row>
    <row r="37" spans="1:64" x14ac:dyDescent="0.25">
      <c r="A37" s="64" t="s">
        <v>244</v>
      </c>
      <c r="B37" s="64" t="s">
        <v>244</v>
      </c>
      <c r="C37" s="65"/>
      <c r="D37" s="66"/>
      <c r="E37" s="67"/>
      <c r="F37" s="68"/>
      <c r="G37" s="65"/>
      <c r="H37" s="69"/>
      <c r="I37" s="70"/>
      <c r="J37" s="70"/>
      <c r="K37" s="34" t="s">
        <v>65</v>
      </c>
      <c r="L37" s="77">
        <v>73</v>
      </c>
      <c r="M37" s="77"/>
      <c r="N37" s="72"/>
      <c r="O37" s="79" t="s">
        <v>176</v>
      </c>
      <c r="P37" s="81">
        <v>43165.674351851849</v>
      </c>
      <c r="Q37" s="79" t="s">
        <v>1032</v>
      </c>
      <c r="R37" s="83" t="s">
        <v>2009</v>
      </c>
      <c r="S37" s="79" t="s">
        <v>2505</v>
      </c>
      <c r="T37" s="79" t="s">
        <v>2667</v>
      </c>
      <c r="U37" s="83" t="s">
        <v>3164</v>
      </c>
      <c r="V37" s="83" t="s">
        <v>3164</v>
      </c>
      <c r="W37" s="81">
        <v>43165.674351851849</v>
      </c>
      <c r="X37" s="83" t="s">
        <v>3912</v>
      </c>
      <c r="Y37" s="79"/>
      <c r="Z37" s="79"/>
      <c r="AA37" s="85" t="s">
        <v>5120</v>
      </c>
      <c r="AB37" s="79"/>
      <c r="AC37" s="79" t="b">
        <v>0</v>
      </c>
      <c r="AD37" s="79">
        <v>0</v>
      </c>
      <c r="AE37" s="85" t="s">
        <v>6296</v>
      </c>
      <c r="AF37" s="79" t="b">
        <v>0</v>
      </c>
      <c r="AG37" s="79" t="s">
        <v>6304</v>
      </c>
      <c r="AH37" s="79"/>
      <c r="AI37" s="85" t="s">
        <v>6296</v>
      </c>
      <c r="AJ37" s="79" t="b">
        <v>0</v>
      </c>
      <c r="AK37" s="79">
        <v>0</v>
      </c>
      <c r="AL37" s="85" t="s">
        <v>6296</v>
      </c>
      <c r="AM37" s="79" t="s">
        <v>6330</v>
      </c>
      <c r="AN37" s="79" t="b">
        <v>0</v>
      </c>
      <c r="AO37" s="85" t="s">
        <v>5120</v>
      </c>
      <c r="AP37" s="79" t="s">
        <v>176</v>
      </c>
      <c r="AQ37" s="79">
        <v>0</v>
      </c>
      <c r="AR37" s="79">
        <v>0</v>
      </c>
      <c r="AS37" s="79"/>
      <c r="AT37" s="79"/>
      <c r="AU37" s="79"/>
      <c r="AV37" s="79"/>
      <c r="AW37" s="79"/>
      <c r="AX37" s="79"/>
      <c r="AY37" s="79"/>
      <c r="AZ37" s="79"/>
      <c r="BA37">
        <v>1</v>
      </c>
      <c r="BB37" s="78" t="str">
        <f>REPLACE(INDEX(GroupVertices[Group], MATCH(Edges24[[#This Row],[Vertex 1]],GroupVertices[Vertex],0)),1,1,"")</f>
        <v>1</v>
      </c>
      <c r="BC37" s="78" t="str">
        <f>REPLACE(INDEX(GroupVertices[Group], MATCH(Edges24[[#This Row],[Vertex 2]],GroupVertices[Vertex],0)),1,1,"")</f>
        <v>1</v>
      </c>
      <c r="BD37" s="48">
        <v>1</v>
      </c>
      <c r="BE37" s="49">
        <v>5.5555555555555554</v>
      </c>
      <c r="BF37" s="48">
        <v>0</v>
      </c>
      <c r="BG37" s="49">
        <v>0</v>
      </c>
      <c r="BH37" s="48">
        <v>0</v>
      </c>
      <c r="BI37" s="49">
        <v>0</v>
      </c>
      <c r="BJ37" s="48">
        <v>17</v>
      </c>
      <c r="BK37" s="49">
        <v>94.444444444444443</v>
      </c>
      <c r="BL37" s="48">
        <v>18</v>
      </c>
    </row>
    <row r="38" spans="1:64" x14ac:dyDescent="0.25">
      <c r="A38" s="64" t="s">
        <v>245</v>
      </c>
      <c r="B38" s="64" t="s">
        <v>815</v>
      </c>
      <c r="C38" s="65"/>
      <c r="D38" s="66"/>
      <c r="E38" s="67"/>
      <c r="F38" s="68"/>
      <c r="G38" s="65"/>
      <c r="H38" s="69"/>
      <c r="I38" s="70"/>
      <c r="J38" s="70"/>
      <c r="K38" s="34" t="s">
        <v>65</v>
      </c>
      <c r="L38" s="77">
        <v>74</v>
      </c>
      <c r="M38" s="77"/>
      <c r="N38" s="72"/>
      <c r="O38" s="79" t="s">
        <v>999</v>
      </c>
      <c r="P38" s="81">
        <v>43165.681157407409</v>
      </c>
      <c r="Q38" s="79" t="s">
        <v>1024</v>
      </c>
      <c r="R38" s="83" t="s">
        <v>2003</v>
      </c>
      <c r="S38" s="79" t="s">
        <v>2513</v>
      </c>
      <c r="T38" s="79" t="s">
        <v>2669</v>
      </c>
      <c r="U38" s="79"/>
      <c r="V38" s="83" t="s">
        <v>3508</v>
      </c>
      <c r="W38" s="81">
        <v>43165.681157407409</v>
      </c>
      <c r="X38" s="83" t="s">
        <v>3913</v>
      </c>
      <c r="Y38" s="79"/>
      <c r="Z38" s="79"/>
      <c r="AA38" s="85" t="s">
        <v>5121</v>
      </c>
      <c r="AB38" s="79"/>
      <c r="AC38" s="79" t="b">
        <v>0</v>
      </c>
      <c r="AD38" s="79">
        <v>0</v>
      </c>
      <c r="AE38" s="85" t="s">
        <v>6296</v>
      </c>
      <c r="AF38" s="79" t="b">
        <v>0</v>
      </c>
      <c r="AG38" s="79" t="s">
        <v>6304</v>
      </c>
      <c r="AH38" s="79"/>
      <c r="AI38" s="85" t="s">
        <v>6296</v>
      </c>
      <c r="AJ38" s="79" t="b">
        <v>0</v>
      </c>
      <c r="AK38" s="79">
        <v>96</v>
      </c>
      <c r="AL38" s="85" t="s">
        <v>5185</v>
      </c>
      <c r="AM38" s="79" t="s">
        <v>6328</v>
      </c>
      <c r="AN38" s="79" t="b">
        <v>0</v>
      </c>
      <c r="AO38" s="85" t="s">
        <v>5185</v>
      </c>
      <c r="AP38" s="79" t="s">
        <v>176</v>
      </c>
      <c r="AQ38" s="79">
        <v>0</v>
      </c>
      <c r="AR38" s="79">
        <v>0</v>
      </c>
      <c r="AS38" s="79"/>
      <c r="AT38" s="79"/>
      <c r="AU38" s="79"/>
      <c r="AV38" s="79"/>
      <c r="AW38" s="79"/>
      <c r="AX38" s="79"/>
      <c r="AY38" s="79"/>
      <c r="AZ38" s="79"/>
      <c r="BA38">
        <v>1</v>
      </c>
      <c r="BB38" s="78" t="str">
        <f>REPLACE(INDEX(GroupVertices[Group], MATCH(Edges24[[#This Row],[Vertex 1]],GroupVertices[Vertex],0)),1,1,"")</f>
        <v>17</v>
      </c>
      <c r="BC38" s="78" t="str">
        <f>REPLACE(INDEX(GroupVertices[Group], MATCH(Edges24[[#This Row],[Vertex 2]],GroupVertices[Vertex],0)),1,1,"")</f>
        <v>17</v>
      </c>
      <c r="BD38" s="48"/>
      <c r="BE38" s="49"/>
      <c r="BF38" s="48"/>
      <c r="BG38" s="49"/>
      <c r="BH38" s="48"/>
      <c r="BI38" s="49"/>
      <c r="BJ38" s="48"/>
      <c r="BK38" s="49"/>
      <c r="BL38" s="48"/>
    </row>
    <row r="39" spans="1:64" x14ac:dyDescent="0.25">
      <c r="A39" s="64" t="s">
        <v>246</v>
      </c>
      <c r="B39" s="64" t="s">
        <v>246</v>
      </c>
      <c r="C39" s="65"/>
      <c r="D39" s="66"/>
      <c r="E39" s="67"/>
      <c r="F39" s="68"/>
      <c r="G39" s="65"/>
      <c r="H39" s="69"/>
      <c r="I39" s="70"/>
      <c r="J39" s="70"/>
      <c r="K39" s="34" t="s">
        <v>65</v>
      </c>
      <c r="L39" s="77">
        <v>76</v>
      </c>
      <c r="M39" s="77"/>
      <c r="N39" s="72"/>
      <c r="O39" s="79" t="s">
        <v>176</v>
      </c>
      <c r="P39" s="81">
        <v>43165.681284722225</v>
      </c>
      <c r="Q39" s="79" t="s">
        <v>1033</v>
      </c>
      <c r="R39" s="83" t="s">
        <v>2010</v>
      </c>
      <c r="S39" s="79" t="s">
        <v>2505</v>
      </c>
      <c r="T39" s="79" t="s">
        <v>2672</v>
      </c>
      <c r="U39" s="83" t="s">
        <v>3165</v>
      </c>
      <c r="V39" s="83" t="s">
        <v>3165</v>
      </c>
      <c r="W39" s="81">
        <v>43165.681284722225</v>
      </c>
      <c r="X39" s="83" t="s">
        <v>3914</v>
      </c>
      <c r="Y39" s="79"/>
      <c r="Z39" s="79"/>
      <c r="AA39" s="85" t="s">
        <v>5122</v>
      </c>
      <c r="AB39" s="79"/>
      <c r="AC39" s="79" t="b">
        <v>0</v>
      </c>
      <c r="AD39" s="79">
        <v>0</v>
      </c>
      <c r="AE39" s="85" t="s">
        <v>6296</v>
      </c>
      <c r="AF39" s="79" t="b">
        <v>0</v>
      </c>
      <c r="AG39" s="79" t="s">
        <v>6304</v>
      </c>
      <c r="AH39" s="79"/>
      <c r="AI39" s="85" t="s">
        <v>6296</v>
      </c>
      <c r="AJ39" s="79" t="b">
        <v>0</v>
      </c>
      <c r="AK39" s="79">
        <v>0</v>
      </c>
      <c r="AL39" s="85" t="s">
        <v>6296</v>
      </c>
      <c r="AM39" s="79" t="s">
        <v>6330</v>
      </c>
      <c r="AN39" s="79" t="b">
        <v>0</v>
      </c>
      <c r="AO39" s="85" t="s">
        <v>5122</v>
      </c>
      <c r="AP39" s="79" t="s">
        <v>176</v>
      </c>
      <c r="AQ39" s="79">
        <v>0</v>
      </c>
      <c r="AR39" s="79">
        <v>0</v>
      </c>
      <c r="AS39" s="79"/>
      <c r="AT39" s="79"/>
      <c r="AU39" s="79"/>
      <c r="AV39" s="79"/>
      <c r="AW39" s="79"/>
      <c r="AX39" s="79"/>
      <c r="AY39" s="79"/>
      <c r="AZ39" s="79"/>
      <c r="BA39">
        <v>1</v>
      </c>
      <c r="BB39" s="78" t="str">
        <f>REPLACE(INDEX(GroupVertices[Group], MATCH(Edges24[[#This Row],[Vertex 1]],GroupVertices[Vertex],0)),1,1,"")</f>
        <v>1</v>
      </c>
      <c r="BC39" s="78" t="str">
        <f>REPLACE(INDEX(GroupVertices[Group], MATCH(Edges24[[#This Row],[Vertex 2]],GroupVertices[Vertex],0)),1,1,"")</f>
        <v>1</v>
      </c>
      <c r="BD39" s="48">
        <v>1</v>
      </c>
      <c r="BE39" s="49">
        <v>7.6923076923076925</v>
      </c>
      <c r="BF39" s="48">
        <v>1</v>
      </c>
      <c r="BG39" s="49">
        <v>7.6923076923076925</v>
      </c>
      <c r="BH39" s="48">
        <v>0</v>
      </c>
      <c r="BI39" s="49">
        <v>0</v>
      </c>
      <c r="BJ39" s="48">
        <v>11</v>
      </c>
      <c r="BK39" s="49">
        <v>84.615384615384613</v>
      </c>
      <c r="BL39" s="48">
        <v>13</v>
      </c>
    </row>
    <row r="40" spans="1:64" x14ac:dyDescent="0.25">
      <c r="A40" s="64" t="s">
        <v>247</v>
      </c>
      <c r="B40" s="64" t="s">
        <v>734</v>
      </c>
      <c r="C40" s="65"/>
      <c r="D40" s="66"/>
      <c r="E40" s="67"/>
      <c r="F40" s="68"/>
      <c r="G40" s="65"/>
      <c r="H40" s="69"/>
      <c r="I40" s="70"/>
      <c r="J40" s="70"/>
      <c r="K40" s="34" t="s">
        <v>65</v>
      </c>
      <c r="L40" s="77">
        <v>77</v>
      </c>
      <c r="M40" s="77"/>
      <c r="N40" s="72"/>
      <c r="O40" s="79" t="s">
        <v>999</v>
      </c>
      <c r="P40" s="81">
        <v>43165.68209490741</v>
      </c>
      <c r="Q40" s="79" t="s">
        <v>1034</v>
      </c>
      <c r="R40" s="83" t="s">
        <v>2011</v>
      </c>
      <c r="S40" s="79" t="s">
        <v>2518</v>
      </c>
      <c r="T40" s="79" t="s">
        <v>2675</v>
      </c>
      <c r="U40" s="79"/>
      <c r="V40" s="83" t="s">
        <v>3509</v>
      </c>
      <c r="W40" s="81">
        <v>43165.68209490741</v>
      </c>
      <c r="X40" s="83" t="s">
        <v>3915</v>
      </c>
      <c r="Y40" s="79"/>
      <c r="Z40" s="79"/>
      <c r="AA40" s="85" t="s">
        <v>5123</v>
      </c>
      <c r="AB40" s="79"/>
      <c r="AC40" s="79" t="b">
        <v>0</v>
      </c>
      <c r="AD40" s="79">
        <v>0</v>
      </c>
      <c r="AE40" s="85" t="s">
        <v>6296</v>
      </c>
      <c r="AF40" s="79" t="b">
        <v>0</v>
      </c>
      <c r="AG40" s="79" t="s">
        <v>6304</v>
      </c>
      <c r="AH40" s="79"/>
      <c r="AI40" s="85" t="s">
        <v>6296</v>
      </c>
      <c r="AJ40" s="79" t="b">
        <v>0</v>
      </c>
      <c r="AK40" s="79">
        <v>528</v>
      </c>
      <c r="AL40" s="85" t="s">
        <v>5977</v>
      </c>
      <c r="AM40" s="79" t="s">
        <v>6331</v>
      </c>
      <c r="AN40" s="79" t="b">
        <v>0</v>
      </c>
      <c r="AO40" s="85" t="s">
        <v>5977</v>
      </c>
      <c r="AP40" s="79" t="s">
        <v>176</v>
      </c>
      <c r="AQ40" s="79">
        <v>0</v>
      </c>
      <c r="AR40" s="79">
        <v>0</v>
      </c>
      <c r="AS40" s="79"/>
      <c r="AT40" s="79"/>
      <c r="AU40" s="79"/>
      <c r="AV40" s="79"/>
      <c r="AW40" s="79"/>
      <c r="AX40" s="79"/>
      <c r="AY40" s="79"/>
      <c r="AZ40" s="79"/>
      <c r="BA40">
        <v>2</v>
      </c>
      <c r="BB40" s="78" t="str">
        <f>REPLACE(INDEX(GroupVertices[Group], MATCH(Edges24[[#This Row],[Vertex 1]],GroupVertices[Vertex],0)),1,1,"")</f>
        <v>5</v>
      </c>
      <c r="BC40" s="78" t="str">
        <f>REPLACE(INDEX(GroupVertices[Group], MATCH(Edges24[[#This Row],[Vertex 2]],GroupVertices[Vertex],0)),1,1,"")</f>
        <v>5</v>
      </c>
      <c r="BD40" s="48">
        <v>1</v>
      </c>
      <c r="BE40" s="49">
        <v>7.1428571428571432</v>
      </c>
      <c r="BF40" s="48">
        <v>0</v>
      </c>
      <c r="BG40" s="49">
        <v>0</v>
      </c>
      <c r="BH40" s="48">
        <v>0</v>
      </c>
      <c r="BI40" s="49">
        <v>0</v>
      </c>
      <c r="BJ40" s="48">
        <v>13</v>
      </c>
      <c r="BK40" s="49">
        <v>92.857142857142861</v>
      </c>
      <c r="BL40" s="48">
        <v>14</v>
      </c>
    </row>
    <row r="41" spans="1:64" x14ac:dyDescent="0.25">
      <c r="A41" s="64" t="s">
        <v>247</v>
      </c>
      <c r="B41" s="64" t="s">
        <v>734</v>
      </c>
      <c r="C41" s="65"/>
      <c r="D41" s="66"/>
      <c r="E41" s="67"/>
      <c r="F41" s="68"/>
      <c r="G41" s="65"/>
      <c r="H41" s="69"/>
      <c r="I41" s="70"/>
      <c r="J41" s="70"/>
      <c r="K41" s="34" t="s">
        <v>65</v>
      </c>
      <c r="L41" s="77">
        <v>78</v>
      </c>
      <c r="M41" s="77"/>
      <c r="N41" s="72"/>
      <c r="O41" s="79" t="s">
        <v>999</v>
      </c>
      <c r="P41" s="81">
        <v>43165.682175925926</v>
      </c>
      <c r="Q41" s="79" t="s">
        <v>1035</v>
      </c>
      <c r="R41" s="83" t="s">
        <v>2012</v>
      </c>
      <c r="S41" s="79" t="s">
        <v>2518</v>
      </c>
      <c r="T41" s="79" t="s">
        <v>2676</v>
      </c>
      <c r="U41" s="79"/>
      <c r="V41" s="83" t="s">
        <v>3509</v>
      </c>
      <c r="W41" s="81">
        <v>43165.682175925926</v>
      </c>
      <c r="X41" s="83" t="s">
        <v>3916</v>
      </c>
      <c r="Y41" s="79"/>
      <c r="Z41" s="79"/>
      <c r="AA41" s="85" t="s">
        <v>5124</v>
      </c>
      <c r="AB41" s="79"/>
      <c r="AC41" s="79" t="b">
        <v>0</v>
      </c>
      <c r="AD41" s="79">
        <v>0</v>
      </c>
      <c r="AE41" s="85" t="s">
        <v>6296</v>
      </c>
      <c r="AF41" s="79" t="b">
        <v>0</v>
      </c>
      <c r="AG41" s="79" t="s">
        <v>6304</v>
      </c>
      <c r="AH41" s="79"/>
      <c r="AI41" s="85" t="s">
        <v>6296</v>
      </c>
      <c r="AJ41" s="79" t="b">
        <v>0</v>
      </c>
      <c r="AK41" s="79">
        <v>2</v>
      </c>
      <c r="AL41" s="85" t="s">
        <v>5981</v>
      </c>
      <c r="AM41" s="79" t="s">
        <v>6331</v>
      </c>
      <c r="AN41" s="79" t="b">
        <v>0</v>
      </c>
      <c r="AO41" s="85" t="s">
        <v>5981</v>
      </c>
      <c r="AP41" s="79" t="s">
        <v>176</v>
      </c>
      <c r="AQ41" s="79">
        <v>0</v>
      </c>
      <c r="AR41" s="79">
        <v>0</v>
      </c>
      <c r="AS41" s="79"/>
      <c r="AT41" s="79"/>
      <c r="AU41" s="79"/>
      <c r="AV41" s="79"/>
      <c r="AW41" s="79"/>
      <c r="AX41" s="79"/>
      <c r="AY41" s="79"/>
      <c r="AZ41" s="79"/>
      <c r="BA41">
        <v>2</v>
      </c>
      <c r="BB41" s="78" t="str">
        <f>REPLACE(INDEX(GroupVertices[Group], MATCH(Edges24[[#This Row],[Vertex 1]],GroupVertices[Vertex],0)),1,1,"")</f>
        <v>5</v>
      </c>
      <c r="BC41" s="78" t="str">
        <f>REPLACE(INDEX(GroupVertices[Group], MATCH(Edges24[[#This Row],[Vertex 2]],GroupVertices[Vertex],0)),1,1,"")</f>
        <v>5</v>
      </c>
      <c r="BD41" s="48">
        <v>1</v>
      </c>
      <c r="BE41" s="49">
        <v>6.666666666666667</v>
      </c>
      <c r="BF41" s="48">
        <v>0</v>
      </c>
      <c r="BG41" s="49">
        <v>0</v>
      </c>
      <c r="BH41" s="48">
        <v>0</v>
      </c>
      <c r="BI41" s="49">
        <v>0</v>
      </c>
      <c r="BJ41" s="48">
        <v>14</v>
      </c>
      <c r="BK41" s="49">
        <v>93.333333333333329</v>
      </c>
      <c r="BL41" s="48">
        <v>15</v>
      </c>
    </row>
    <row r="42" spans="1:64" x14ac:dyDescent="0.25">
      <c r="A42" s="64" t="s">
        <v>248</v>
      </c>
      <c r="B42" s="64" t="s">
        <v>248</v>
      </c>
      <c r="C42" s="65"/>
      <c r="D42" s="66"/>
      <c r="E42" s="67"/>
      <c r="F42" s="68"/>
      <c r="G42" s="65"/>
      <c r="H42" s="69"/>
      <c r="I42" s="70"/>
      <c r="J42" s="70"/>
      <c r="K42" s="34" t="s">
        <v>65</v>
      </c>
      <c r="L42" s="77">
        <v>79</v>
      </c>
      <c r="M42" s="77"/>
      <c r="N42" s="72"/>
      <c r="O42" s="79" t="s">
        <v>176</v>
      </c>
      <c r="P42" s="81">
        <v>43165.664722222224</v>
      </c>
      <c r="Q42" s="79" t="s">
        <v>1036</v>
      </c>
      <c r="R42" s="83" t="s">
        <v>2013</v>
      </c>
      <c r="S42" s="79" t="s">
        <v>2505</v>
      </c>
      <c r="T42" s="79" t="s">
        <v>2677</v>
      </c>
      <c r="U42" s="83" t="s">
        <v>3166</v>
      </c>
      <c r="V42" s="83" t="s">
        <v>3166</v>
      </c>
      <c r="W42" s="81">
        <v>43165.664722222224</v>
      </c>
      <c r="X42" s="83" t="s">
        <v>3917</v>
      </c>
      <c r="Y42" s="79"/>
      <c r="Z42" s="79"/>
      <c r="AA42" s="85" t="s">
        <v>5125</v>
      </c>
      <c r="AB42" s="79"/>
      <c r="AC42" s="79" t="b">
        <v>0</v>
      </c>
      <c r="AD42" s="79">
        <v>3</v>
      </c>
      <c r="AE42" s="85" t="s">
        <v>6296</v>
      </c>
      <c r="AF42" s="79" t="b">
        <v>0</v>
      </c>
      <c r="AG42" s="79" t="s">
        <v>6304</v>
      </c>
      <c r="AH42" s="79"/>
      <c r="AI42" s="85" t="s">
        <v>6296</v>
      </c>
      <c r="AJ42" s="79" t="b">
        <v>0</v>
      </c>
      <c r="AK42" s="79">
        <v>1</v>
      </c>
      <c r="AL42" s="85" t="s">
        <v>6296</v>
      </c>
      <c r="AM42" s="79" t="s">
        <v>6330</v>
      </c>
      <c r="AN42" s="79" t="b">
        <v>0</v>
      </c>
      <c r="AO42" s="85" t="s">
        <v>5125</v>
      </c>
      <c r="AP42" s="79" t="s">
        <v>176</v>
      </c>
      <c r="AQ42" s="79">
        <v>0</v>
      </c>
      <c r="AR42" s="79">
        <v>0</v>
      </c>
      <c r="AS42" s="79"/>
      <c r="AT42" s="79"/>
      <c r="AU42" s="79"/>
      <c r="AV42" s="79"/>
      <c r="AW42" s="79"/>
      <c r="AX42" s="79"/>
      <c r="AY42" s="79"/>
      <c r="AZ42" s="79"/>
      <c r="BA42">
        <v>1</v>
      </c>
      <c r="BB42" s="78" t="str">
        <f>REPLACE(INDEX(GroupVertices[Group], MATCH(Edges24[[#This Row],[Vertex 1]],GroupVertices[Vertex],0)),1,1,"")</f>
        <v>99</v>
      </c>
      <c r="BC42" s="78" t="str">
        <f>REPLACE(INDEX(GroupVertices[Group], MATCH(Edges24[[#This Row],[Vertex 2]],GroupVertices[Vertex],0)),1,1,"")</f>
        <v>99</v>
      </c>
      <c r="BD42" s="48">
        <v>0</v>
      </c>
      <c r="BE42" s="49">
        <v>0</v>
      </c>
      <c r="BF42" s="48">
        <v>0</v>
      </c>
      <c r="BG42" s="49">
        <v>0</v>
      </c>
      <c r="BH42" s="48">
        <v>0</v>
      </c>
      <c r="BI42" s="49">
        <v>0</v>
      </c>
      <c r="BJ42" s="48">
        <v>15</v>
      </c>
      <c r="BK42" s="49">
        <v>100</v>
      </c>
      <c r="BL42" s="48">
        <v>15</v>
      </c>
    </row>
    <row r="43" spans="1:64" x14ac:dyDescent="0.25">
      <c r="A43" s="64" t="s">
        <v>249</v>
      </c>
      <c r="B43" s="64" t="s">
        <v>248</v>
      </c>
      <c r="C43" s="65"/>
      <c r="D43" s="66"/>
      <c r="E43" s="67"/>
      <c r="F43" s="68"/>
      <c r="G43" s="65"/>
      <c r="H43" s="69"/>
      <c r="I43" s="70"/>
      <c r="J43" s="70"/>
      <c r="K43" s="34" t="s">
        <v>65</v>
      </c>
      <c r="L43" s="77">
        <v>80</v>
      </c>
      <c r="M43" s="77"/>
      <c r="N43" s="72"/>
      <c r="O43" s="79" t="s">
        <v>999</v>
      </c>
      <c r="P43" s="81">
        <v>43165.683368055557</v>
      </c>
      <c r="Q43" s="79" t="s">
        <v>1037</v>
      </c>
      <c r="R43" s="83" t="s">
        <v>2013</v>
      </c>
      <c r="S43" s="79" t="s">
        <v>2505</v>
      </c>
      <c r="T43" s="79" t="s">
        <v>2678</v>
      </c>
      <c r="U43" s="79"/>
      <c r="V43" s="83" t="s">
        <v>3510</v>
      </c>
      <c r="W43" s="81">
        <v>43165.683368055557</v>
      </c>
      <c r="X43" s="83" t="s">
        <v>3918</v>
      </c>
      <c r="Y43" s="79"/>
      <c r="Z43" s="79"/>
      <c r="AA43" s="85" t="s">
        <v>5126</v>
      </c>
      <c r="AB43" s="79"/>
      <c r="AC43" s="79" t="b">
        <v>0</v>
      </c>
      <c r="AD43" s="79">
        <v>0</v>
      </c>
      <c r="AE43" s="85" t="s">
        <v>6296</v>
      </c>
      <c r="AF43" s="79" t="b">
        <v>0</v>
      </c>
      <c r="AG43" s="79" t="s">
        <v>6304</v>
      </c>
      <c r="AH43" s="79"/>
      <c r="AI43" s="85" t="s">
        <v>6296</v>
      </c>
      <c r="AJ43" s="79" t="b">
        <v>0</v>
      </c>
      <c r="AK43" s="79">
        <v>1</v>
      </c>
      <c r="AL43" s="85" t="s">
        <v>5125</v>
      </c>
      <c r="AM43" s="79" t="s">
        <v>6331</v>
      </c>
      <c r="AN43" s="79" t="b">
        <v>0</v>
      </c>
      <c r="AO43" s="85" t="s">
        <v>5125</v>
      </c>
      <c r="AP43" s="79" t="s">
        <v>176</v>
      </c>
      <c r="AQ43" s="79">
        <v>0</v>
      </c>
      <c r="AR43" s="79">
        <v>0</v>
      </c>
      <c r="AS43" s="79"/>
      <c r="AT43" s="79"/>
      <c r="AU43" s="79"/>
      <c r="AV43" s="79"/>
      <c r="AW43" s="79"/>
      <c r="AX43" s="79"/>
      <c r="AY43" s="79"/>
      <c r="AZ43" s="79"/>
      <c r="BA43">
        <v>1</v>
      </c>
      <c r="BB43" s="78" t="str">
        <f>REPLACE(INDEX(GroupVertices[Group], MATCH(Edges24[[#This Row],[Vertex 1]],GroupVertices[Vertex],0)),1,1,"")</f>
        <v>99</v>
      </c>
      <c r="BC43" s="78" t="str">
        <f>REPLACE(INDEX(GroupVertices[Group], MATCH(Edges24[[#This Row],[Vertex 2]],GroupVertices[Vertex],0)),1,1,"")</f>
        <v>99</v>
      </c>
      <c r="BD43" s="48">
        <v>0</v>
      </c>
      <c r="BE43" s="49">
        <v>0</v>
      </c>
      <c r="BF43" s="48">
        <v>0</v>
      </c>
      <c r="BG43" s="49">
        <v>0</v>
      </c>
      <c r="BH43" s="48">
        <v>0</v>
      </c>
      <c r="BI43" s="49">
        <v>0</v>
      </c>
      <c r="BJ43" s="48">
        <v>16</v>
      </c>
      <c r="BK43" s="49">
        <v>100</v>
      </c>
      <c r="BL43" s="48">
        <v>16</v>
      </c>
    </row>
    <row r="44" spans="1:64" x14ac:dyDescent="0.25">
      <c r="A44" s="64" t="s">
        <v>250</v>
      </c>
      <c r="B44" s="64" t="s">
        <v>250</v>
      </c>
      <c r="C44" s="65"/>
      <c r="D44" s="66"/>
      <c r="E44" s="67"/>
      <c r="F44" s="68"/>
      <c r="G44" s="65"/>
      <c r="H44" s="69"/>
      <c r="I44" s="70"/>
      <c r="J44" s="70"/>
      <c r="K44" s="34" t="s">
        <v>65</v>
      </c>
      <c r="L44" s="77">
        <v>81</v>
      </c>
      <c r="M44" s="77"/>
      <c r="N44" s="72"/>
      <c r="O44" s="79" t="s">
        <v>176</v>
      </c>
      <c r="P44" s="81">
        <v>43165.684201388889</v>
      </c>
      <c r="Q44" s="79" t="s">
        <v>1038</v>
      </c>
      <c r="R44" s="83" t="s">
        <v>2014</v>
      </c>
      <c r="S44" s="79" t="s">
        <v>2505</v>
      </c>
      <c r="T44" s="79" t="s">
        <v>2667</v>
      </c>
      <c r="U44" s="83" t="s">
        <v>3167</v>
      </c>
      <c r="V44" s="83" t="s">
        <v>3167</v>
      </c>
      <c r="W44" s="81">
        <v>43165.684201388889</v>
      </c>
      <c r="X44" s="83" t="s">
        <v>3919</v>
      </c>
      <c r="Y44" s="79"/>
      <c r="Z44" s="79"/>
      <c r="AA44" s="85" t="s">
        <v>5127</v>
      </c>
      <c r="AB44" s="79"/>
      <c r="AC44" s="79" t="b">
        <v>0</v>
      </c>
      <c r="AD44" s="79">
        <v>0</v>
      </c>
      <c r="AE44" s="85" t="s">
        <v>6296</v>
      </c>
      <c r="AF44" s="79" t="b">
        <v>0</v>
      </c>
      <c r="AG44" s="79" t="s">
        <v>6304</v>
      </c>
      <c r="AH44" s="79"/>
      <c r="AI44" s="85" t="s">
        <v>6296</v>
      </c>
      <c r="AJ44" s="79" t="b">
        <v>0</v>
      </c>
      <c r="AK44" s="79">
        <v>0</v>
      </c>
      <c r="AL44" s="85" t="s">
        <v>6296</v>
      </c>
      <c r="AM44" s="79" t="s">
        <v>6330</v>
      </c>
      <c r="AN44" s="79" t="b">
        <v>0</v>
      </c>
      <c r="AO44" s="85" t="s">
        <v>5127</v>
      </c>
      <c r="AP44" s="79" t="s">
        <v>176</v>
      </c>
      <c r="AQ44" s="79">
        <v>0</v>
      </c>
      <c r="AR44" s="79">
        <v>0</v>
      </c>
      <c r="AS44" s="79"/>
      <c r="AT44" s="79"/>
      <c r="AU44" s="79"/>
      <c r="AV44" s="79"/>
      <c r="AW44" s="79"/>
      <c r="AX44" s="79"/>
      <c r="AY44" s="79"/>
      <c r="AZ44" s="79"/>
      <c r="BA44">
        <v>1</v>
      </c>
      <c r="BB44" s="78" t="str">
        <f>REPLACE(INDEX(GroupVertices[Group], MATCH(Edges24[[#This Row],[Vertex 1]],GroupVertices[Vertex],0)),1,1,"")</f>
        <v>1</v>
      </c>
      <c r="BC44" s="78" t="str">
        <f>REPLACE(INDEX(GroupVertices[Group], MATCH(Edges24[[#This Row],[Vertex 2]],GroupVertices[Vertex],0)),1,1,"")</f>
        <v>1</v>
      </c>
      <c r="BD44" s="48">
        <v>1</v>
      </c>
      <c r="BE44" s="49">
        <v>5.5555555555555554</v>
      </c>
      <c r="BF44" s="48">
        <v>0</v>
      </c>
      <c r="BG44" s="49">
        <v>0</v>
      </c>
      <c r="BH44" s="48">
        <v>0</v>
      </c>
      <c r="BI44" s="49">
        <v>0</v>
      </c>
      <c r="BJ44" s="48">
        <v>17</v>
      </c>
      <c r="BK44" s="49">
        <v>94.444444444444443</v>
      </c>
      <c r="BL44" s="48">
        <v>18</v>
      </c>
    </row>
    <row r="45" spans="1:64" x14ac:dyDescent="0.25">
      <c r="A45" s="64" t="s">
        <v>251</v>
      </c>
      <c r="B45" s="64" t="s">
        <v>331</v>
      </c>
      <c r="C45" s="65"/>
      <c r="D45" s="66"/>
      <c r="E45" s="67"/>
      <c r="F45" s="68"/>
      <c r="G45" s="65"/>
      <c r="H45" s="69"/>
      <c r="I45" s="70"/>
      <c r="J45" s="70"/>
      <c r="K45" s="34" t="s">
        <v>65</v>
      </c>
      <c r="L45" s="77">
        <v>82</v>
      </c>
      <c r="M45" s="77"/>
      <c r="N45" s="72"/>
      <c r="O45" s="79" t="s">
        <v>999</v>
      </c>
      <c r="P45" s="81">
        <v>43165.684548611112</v>
      </c>
      <c r="Q45" s="79" t="s">
        <v>1039</v>
      </c>
      <c r="R45" s="79"/>
      <c r="S45" s="79"/>
      <c r="T45" s="79" t="s">
        <v>2679</v>
      </c>
      <c r="U45" s="79"/>
      <c r="V45" s="83" t="s">
        <v>3511</v>
      </c>
      <c r="W45" s="81">
        <v>43165.684548611112</v>
      </c>
      <c r="X45" s="83" t="s">
        <v>3920</v>
      </c>
      <c r="Y45" s="79"/>
      <c r="Z45" s="79"/>
      <c r="AA45" s="85" t="s">
        <v>5128</v>
      </c>
      <c r="AB45" s="79"/>
      <c r="AC45" s="79" t="b">
        <v>0</v>
      </c>
      <c r="AD45" s="79">
        <v>0</v>
      </c>
      <c r="AE45" s="85" t="s">
        <v>6296</v>
      </c>
      <c r="AF45" s="79" t="b">
        <v>0</v>
      </c>
      <c r="AG45" s="79" t="s">
        <v>6304</v>
      </c>
      <c r="AH45" s="79"/>
      <c r="AI45" s="85" t="s">
        <v>6296</v>
      </c>
      <c r="AJ45" s="79" t="b">
        <v>0</v>
      </c>
      <c r="AK45" s="79">
        <v>96</v>
      </c>
      <c r="AL45" s="85" t="s">
        <v>5222</v>
      </c>
      <c r="AM45" s="79" t="s">
        <v>6328</v>
      </c>
      <c r="AN45" s="79" t="b">
        <v>0</v>
      </c>
      <c r="AO45" s="85" t="s">
        <v>5222</v>
      </c>
      <c r="AP45" s="79" t="s">
        <v>176</v>
      </c>
      <c r="AQ45" s="79">
        <v>0</v>
      </c>
      <c r="AR45" s="79">
        <v>0</v>
      </c>
      <c r="AS45" s="79"/>
      <c r="AT45" s="79"/>
      <c r="AU45" s="79"/>
      <c r="AV45" s="79"/>
      <c r="AW45" s="79"/>
      <c r="AX45" s="79"/>
      <c r="AY45" s="79"/>
      <c r="AZ45" s="79"/>
      <c r="BA45">
        <v>1</v>
      </c>
      <c r="BB45" s="78" t="str">
        <f>REPLACE(INDEX(GroupVertices[Group], MATCH(Edges24[[#This Row],[Vertex 1]],GroupVertices[Vertex],0)),1,1,"")</f>
        <v>63</v>
      </c>
      <c r="BC45" s="78" t="str">
        <f>REPLACE(INDEX(GroupVertices[Group], MATCH(Edges24[[#This Row],[Vertex 2]],GroupVertices[Vertex],0)),1,1,"")</f>
        <v>63</v>
      </c>
      <c r="BD45" s="48">
        <v>2</v>
      </c>
      <c r="BE45" s="49">
        <v>12.5</v>
      </c>
      <c r="BF45" s="48">
        <v>0</v>
      </c>
      <c r="BG45" s="49">
        <v>0</v>
      </c>
      <c r="BH45" s="48">
        <v>0</v>
      </c>
      <c r="BI45" s="49">
        <v>0</v>
      </c>
      <c r="BJ45" s="48">
        <v>14</v>
      </c>
      <c r="BK45" s="49">
        <v>87.5</v>
      </c>
      <c r="BL45" s="48">
        <v>16</v>
      </c>
    </row>
    <row r="46" spans="1:64" x14ac:dyDescent="0.25">
      <c r="A46" s="64" t="s">
        <v>252</v>
      </c>
      <c r="B46" s="64" t="s">
        <v>815</v>
      </c>
      <c r="C46" s="65"/>
      <c r="D46" s="66"/>
      <c r="E46" s="67"/>
      <c r="F46" s="68"/>
      <c r="G46" s="65"/>
      <c r="H46" s="69"/>
      <c r="I46" s="70"/>
      <c r="J46" s="70"/>
      <c r="K46" s="34" t="s">
        <v>65</v>
      </c>
      <c r="L46" s="77">
        <v>83</v>
      </c>
      <c r="M46" s="77"/>
      <c r="N46" s="72"/>
      <c r="O46" s="79" t="s">
        <v>999</v>
      </c>
      <c r="P46" s="81">
        <v>43165.685833333337</v>
      </c>
      <c r="Q46" s="79" t="s">
        <v>1024</v>
      </c>
      <c r="R46" s="83" t="s">
        <v>2003</v>
      </c>
      <c r="S46" s="79" t="s">
        <v>2513</v>
      </c>
      <c r="T46" s="79" t="s">
        <v>2669</v>
      </c>
      <c r="U46" s="79"/>
      <c r="V46" s="83" t="s">
        <v>3512</v>
      </c>
      <c r="W46" s="81">
        <v>43165.685833333337</v>
      </c>
      <c r="X46" s="83" t="s">
        <v>3921</v>
      </c>
      <c r="Y46" s="79"/>
      <c r="Z46" s="79"/>
      <c r="AA46" s="85" t="s">
        <v>5129</v>
      </c>
      <c r="AB46" s="79"/>
      <c r="AC46" s="79" t="b">
        <v>0</v>
      </c>
      <c r="AD46" s="79">
        <v>0</v>
      </c>
      <c r="AE46" s="85" t="s">
        <v>6296</v>
      </c>
      <c r="AF46" s="79" t="b">
        <v>0</v>
      </c>
      <c r="AG46" s="79" t="s">
        <v>6304</v>
      </c>
      <c r="AH46" s="79"/>
      <c r="AI46" s="85" t="s">
        <v>6296</v>
      </c>
      <c r="AJ46" s="79" t="b">
        <v>0</v>
      </c>
      <c r="AK46" s="79">
        <v>96</v>
      </c>
      <c r="AL46" s="85" t="s">
        <v>5185</v>
      </c>
      <c r="AM46" s="79" t="s">
        <v>6340</v>
      </c>
      <c r="AN46" s="79" t="b">
        <v>0</v>
      </c>
      <c r="AO46" s="85" t="s">
        <v>5185</v>
      </c>
      <c r="AP46" s="79" t="s">
        <v>176</v>
      </c>
      <c r="AQ46" s="79">
        <v>0</v>
      </c>
      <c r="AR46" s="79">
        <v>0</v>
      </c>
      <c r="AS46" s="79"/>
      <c r="AT46" s="79"/>
      <c r="AU46" s="79"/>
      <c r="AV46" s="79"/>
      <c r="AW46" s="79"/>
      <c r="AX46" s="79"/>
      <c r="AY46" s="79"/>
      <c r="AZ46" s="79"/>
      <c r="BA46">
        <v>1</v>
      </c>
      <c r="BB46" s="78" t="str">
        <f>REPLACE(INDEX(GroupVertices[Group], MATCH(Edges24[[#This Row],[Vertex 1]],GroupVertices[Vertex],0)),1,1,"")</f>
        <v>17</v>
      </c>
      <c r="BC46" s="78" t="str">
        <f>REPLACE(INDEX(GroupVertices[Group], MATCH(Edges24[[#This Row],[Vertex 2]],GroupVertices[Vertex],0)),1,1,"")</f>
        <v>17</v>
      </c>
      <c r="BD46" s="48"/>
      <c r="BE46" s="49"/>
      <c r="BF46" s="48"/>
      <c r="BG46" s="49"/>
      <c r="BH46" s="48"/>
      <c r="BI46" s="49"/>
      <c r="BJ46" s="48"/>
      <c r="BK46" s="49"/>
      <c r="BL46" s="48"/>
    </row>
    <row r="47" spans="1:64" x14ac:dyDescent="0.25">
      <c r="A47" s="64" t="s">
        <v>253</v>
      </c>
      <c r="B47" s="64" t="s">
        <v>214</v>
      </c>
      <c r="C47" s="65"/>
      <c r="D47" s="66"/>
      <c r="E47" s="67"/>
      <c r="F47" s="68"/>
      <c r="G47" s="65"/>
      <c r="H47" s="69"/>
      <c r="I47" s="70"/>
      <c r="J47" s="70"/>
      <c r="K47" s="34" t="s">
        <v>65</v>
      </c>
      <c r="L47" s="77">
        <v>85</v>
      </c>
      <c r="M47" s="77"/>
      <c r="N47" s="72"/>
      <c r="O47" s="79" t="s">
        <v>999</v>
      </c>
      <c r="P47" s="81">
        <v>43165.688645833332</v>
      </c>
      <c r="Q47" s="79" t="s">
        <v>1015</v>
      </c>
      <c r="R47" s="79"/>
      <c r="S47" s="79"/>
      <c r="T47" s="79" t="s">
        <v>2661</v>
      </c>
      <c r="U47" s="79"/>
      <c r="V47" s="83" t="s">
        <v>3513</v>
      </c>
      <c r="W47" s="81">
        <v>43165.688645833332</v>
      </c>
      <c r="X47" s="83" t="s">
        <v>3922</v>
      </c>
      <c r="Y47" s="79"/>
      <c r="Z47" s="79"/>
      <c r="AA47" s="85" t="s">
        <v>5130</v>
      </c>
      <c r="AB47" s="79"/>
      <c r="AC47" s="79" t="b">
        <v>0</v>
      </c>
      <c r="AD47" s="79">
        <v>0</v>
      </c>
      <c r="AE47" s="85" t="s">
        <v>6296</v>
      </c>
      <c r="AF47" s="79" t="b">
        <v>0</v>
      </c>
      <c r="AG47" s="79" t="s">
        <v>6304</v>
      </c>
      <c r="AH47" s="79"/>
      <c r="AI47" s="85" t="s">
        <v>6296</v>
      </c>
      <c r="AJ47" s="79" t="b">
        <v>0</v>
      </c>
      <c r="AK47" s="79">
        <v>101</v>
      </c>
      <c r="AL47" s="85" t="s">
        <v>5088</v>
      </c>
      <c r="AM47" s="79" t="s">
        <v>6328</v>
      </c>
      <c r="AN47" s="79" t="b">
        <v>0</v>
      </c>
      <c r="AO47" s="85" t="s">
        <v>5088</v>
      </c>
      <c r="AP47" s="79" t="s">
        <v>176</v>
      </c>
      <c r="AQ47" s="79">
        <v>0</v>
      </c>
      <c r="AR47" s="79">
        <v>0</v>
      </c>
      <c r="AS47" s="79"/>
      <c r="AT47" s="79"/>
      <c r="AU47" s="79"/>
      <c r="AV47" s="79"/>
      <c r="AW47" s="79"/>
      <c r="AX47" s="79"/>
      <c r="AY47" s="79"/>
      <c r="AZ47" s="79"/>
      <c r="BA47">
        <v>1</v>
      </c>
      <c r="BB47" s="78" t="str">
        <f>REPLACE(INDEX(GroupVertices[Group], MATCH(Edges24[[#This Row],[Vertex 1]],GroupVertices[Vertex],0)),1,1,"")</f>
        <v>28</v>
      </c>
      <c r="BC47" s="78" t="str">
        <f>REPLACE(INDEX(GroupVertices[Group], MATCH(Edges24[[#This Row],[Vertex 2]],GroupVertices[Vertex],0)),1,1,"")</f>
        <v>28</v>
      </c>
      <c r="BD47" s="48">
        <v>0</v>
      </c>
      <c r="BE47" s="49">
        <v>0</v>
      </c>
      <c r="BF47" s="48">
        <v>0</v>
      </c>
      <c r="BG47" s="49">
        <v>0</v>
      </c>
      <c r="BH47" s="48">
        <v>0</v>
      </c>
      <c r="BI47" s="49">
        <v>0</v>
      </c>
      <c r="BJ47" s="48">
        <v>21</v>
      </c>
      <c r="BK47" s="49">
        <v>100</v>
      </c>
      <c r="BL47" s="48">
        <v>21</v>
      </c>
    </row>
    <row r="48" spans="1:64" x14ac:dyDescent="0.25">
      <c r="A48" s="64" t="s">
        <v>254</v>
      </c>
      <c r="B48" s="64" t="s">
        <v>765</v>
      </c>
      <c r="C48" s="65"/>
      <c r="D48" s="66"/>
      <c r="E48" s="67"/>
      <c r="F48" s="68"/>
      <c r="G48" s="65"/>
      <c r="H48" s="69"/>
      <c r="I48" s="70"/>
      <c r="J48" s="70"/>
      <c r="K48" s="34" t="s">
        <v>65</v>
      </c>
      <c r="L48" s="77">
        <v>86</v>
      </c>
      <c r="M48" s="77"/>
      <c r="N48" s="72"/>
      <c r="O48" s="79" t="s">
        <v>999</v>
      </c>
      <c r="P48" s="81">
        <v>43165.688784722224</v>
      </c>
      <c r="Q48" s="79" t="s">
        <v>1040</v>
      </c>
      <c r="R48" s="83" t="s">
        <v>2015</v>
      </c>
      <c r="S48" s="79" t="s">
        <v>2505</v>
      </c>
      <c r="T48" s="79"/>
      <c r="U48" s="79"/>
      <c r="V48" s="83" t="s">
        <v>3514</v>
      </c>
      <c r="W48" s="81">
        <v>43165.688784722224</v>
      </c>
      <c r="X48" s="83" t="s">
        <v>3923</v>
      </c>
      <c r="Y48" s="79"/>
      <c r="Z48" s="79"/>
      <c r="AA48" s="85" t="s">
        <v>5131</v>
      </c>
      <c r="AB48" s="79"/>
      <c r="AC48" s="79" t="b">
        <v>0</v>
      </c>
      <c r="AD48" s="79">
        <v>0</v>
      </c>
      <c r="AE48" s="85" t="s">
        <v>6296</v>
      </c>
      <c r="AF48" s="79" t="b">
        <v>0</v>
      </c>
      <c r="AG48" s="79" t="s">
        <v>6304</v>
      </c>
      <c r="AH48" s="79"/>
      <c r="AI48" s="85" t="s">
        <v>6296</v>
      </c>
      <c r="AJ48" s="79" t="b">
        <v>0</v>
      </c>
      <c r="AK48" s="79">
        <v>1</v>
      </c>
      <c r="AL48" s="85" t="s">
        <v>6220</v>
      </c>
      <c r="AM48" s="79" t="s">
        <v>6331</v>
      </c>
      <c r="AN48" s="79" t="b">
        <v>0</v>
      </c>
      <c r="AO48" s="85" t="s">
        <v>6220</v>
      </c>
      <c r="AP48" s="79" t="s">
        <v>176</v>
      </c>
      <c r="AQ48" s="79">
        <v>0</v>
      </c>
      <c r="AR48" s="79">
        <v>0</v>
      </c>
      <c r="AS48" s="79"/>
      <c r="AT48" s="79"/>
      <c r="AU48" s="79"/>
      <c r="AV48" s="79"/>
      <c r="AW48" s="79"/>
      <c r="AX48" s="79"/>
      <c r="AY48" s="79"/>
      <c r="AZ48" s="79"/>
      <c r="BA48">
        <v>1</v>
      </c>
      <c r="BB48" s="78" t="str">
        <f>REPLACE(INDEX(GroupVertices[Group], MATCH(Edges24[[#This Row],[Vertex 1]],GroupVertices[Vertex],0)),1,1,"")</f>
        <v>2</v>
      </c>
      <c r="BC48" s="78" t="str">
        <f>REPLACE(INDEX(GroupVertices[Group], MATCH(Edges24[[#This Row],[Vertex 2]],GroupVertices[Vertex],0)),1,1,"")</f>
        <v>2</v>
      </c>
      <c r="BD48" s="48"/>
      <c r="BE48" s="49"/>
      <c r="BF48" s="48"/>
      <c r="BG48" s="49"/>
      <c r="BH48" s="48"/>
      <c r="BI48" s="49"/>
      <c r="BJ48" s="48"/>
      <c r="BK48" s="49"/>
      <c r="BL48" s="48"/>
    </row>
    <row r="49" spans="1:64" x14ac:dyDescent="0.25">
      <c r="A49" s="64" t="s">
        <v>255</v>
      </c>
      <c r="B49" s="64" t="s">
        <v>740</v>
      </c>
      <c r="C49" s="65"/>
      <c r="D49" s="66"/>
      <c r="E49" s="67"/>
      <c r="F49" s="68"/>
      <c r="G49" s="65"/>
      <c r="H49" s="69"/>
      <c r="I49" s="70"/>
      <c r="J49" s="70"/>
      <c r="K49" s="34" t="s">
        <v>65</v>
      </c>
      <c r="L49" s="77">
        <v>88</v>
      </c>
      <c r="M49" s="77"/>
      <c r="N49" s="72"/>
      <c r="O49" s="79" t="s">
        <v>999</v>
      </c>
      <c r="P49" s="81">
        <v>43165.653090277781</v>
      </c>
      <c r="Q49" s="79" t="s">
        <v>1012</v>
      </c>
      <c r="R49" s="83" t="s">
        <v>1996</v>
      </c>
      <c r="S49" s="79" t="s">
        <v>2508</v>
      </c>
      <c r="T49" s="79" t="s">
        <v>2658</v>
      </c>
      <c r="U49" s="79"/>
      <c r="V49" s="83" t="s">
        <v>3515</v>
      </c>
      <c r="W49" s="81">
        <v>43165.653090277781</v>
      </c>
      <c r="X49" s="83" t="s">
        <v>3924</v>
      </c>
      <c r="Y49" s="79"/>
      <c r="Z49" s="79"/>
      <c r="AA49" s="85" t="s">
        <v>5132</v>
      </c>
      <c r="AB49" s="79"/>
      <c r="AC49" s="79" t="b">
        <v>0</v>
      </c>
      <c r="AD49" s="79">
        <v>0</v>
      </c>
      <c r="AE49" s="85" t="s">
        <v>6296</v>
      </c>
      <c r="AF49" s="79" t="b">
        <v>0</v>
      </c>
      <c r="AG49" s="79" t="s">
        <v>6304</v>
      </c>
      <c r="AH49" s="79"/>
      <c r="AI49" s="85" t="s">
        <v>6296</v>
      </c>
      <c r="AJ49" s="79" t="b">
        <v>0</v>
      </c>
      <c r="AK49" s="79">
        <v>7</v>
      </c>
      <c r="AL49" s="85" t="s">
        <v>6260</v>
      </c>
      <c r="AM49" s="79" t="s">
        <v>6333</v>
      </c>
      <c r="AN49" s="79" t="b">
        <v>0</v>
      </c>
      <c r="AO49" s="85" t="s">
        <v>6260</v>
      </c>
      <c r="AP49" s="79" t="s">
        <v>176</v>
      </c>
      <c r="AQ49" s="79">
        <v>0</v>
      </c>
      <c r="AR49" s="79">
        <v>0</v>
      </c>
      <c r="AS49" s="79"/>
      <c r="AT49" s="79"/>
      <c r="AU49" s="79"/>
      <c r="AV49" s="79"/>
      <c r="AW49" s="79"/>
      <c r="AX49" s="79"/>
      <c r="AY49" s="79"/>
      <c r="AZ49" s="79"/>
      <c r="BA49">
        <v>2</v>
      </c>
      <c r="BB49" s="78" t="str">
        <f>REPLACE(INDEX(GroupVertices[Group], MATCH(Edges24[[#This Row],[Vertex 1]],GroupVertices[Vertex],0)),1,1,"")</f>
        <v>2</v>
      </c>
      <c r="BC49" s="78" t="str">
        <f>REPLACE(INDEX(GroupVertices[Group], MATCH(Edges24[[#This Row],[Vertex 2]],GroupVertices[Vertex],0)),1,1,"")</f>
        <v>6</v>
      </c>
      <c r="BD49" s="48">
        <v>0</v>
      </c>
      <c r="BE49" s="49">
        <v>0</v>
      </c>
      <c r="BF49" s="48">
        <v>0</v>
      </c>
      <c r="BG49" s="49">
        <v>0</v>
      </c>
      <c r="BH49" s="48">
        <v>0</v>
      </c>
      <c r="BI49" s="49">
        <v>0</v>
      </c>
      <c r="BJ49" s="48">
        <v>13</v>
      </c>
      <c r="BK49" s="49">
        <v>100</v>
      </c>
      <c r="BL49" s="48">
        <v>13</v>
      </c>
    </row>
    <row r="50" spans="1:64" x14ac:dyDescent="0.25">
      <c r="A50" s="64" t="s">
        <v>255</v>
      </c>
      <c r="B50" s="64" t="s">
        <v>740</v>
      </c>
      <c r="C50" s="65"/>
      <c r="D50" s="66"/>
      <c r="E50" s="67"/>
      <c r="F50" s="68"/>
      <c r="G50" s="65"/>
      <c r="H50" s="69"/>
      <c r="I50" s="70"/>
      <c r="J50" s="70"/>
      <c r="K50" s="34" t="s">
        <v>65</v>
      </c>
      <c r="L50" s="77">
        <v>89</v>
      </c>
      <c r="M50" s="77"/>
      <c r="N50" s="72"/>
      <c r="O50" s="79" t="s">
        <v>999</v>
      </c>
      <c r="P50" s="81">
        <v>43165.653784722221</v>
      </c>
      <c r="Q50" s="79" t="s">
        <v>1041</v>
      </c>
      <c r="R50" s="83" t="s">
        <v>2016</v>
      </c>
      <c r="S50" s="79" t="s">
        <v>2508</v>
      </c>
      <c r="T50" s="79" t="s">
        <v>2680</v>
      </c>
      <c r="U50" s="79"/>
      <c r="V50" s="83" t="s">
        <v>3515</v>
      </c>
      <c r="W50" s="81">
        <v>43165.653784722221</v>
      </c>
      <c r="X50" s="83" t="s">
        <v>3925</v>
      </c>
      <c r="Y50" s="79"/>
      <c r="Z50" s="79"/>
      <c r="AA50" s="85" t="s">
        <v>5133</v>
      </c>
      <c r="AB50" s="79"/>
      <c r="AC50" s="79" t="b">
        <v>0</v>
      </c>
      <c r="AD50" s="79">
        <v>0</v>
      </c>
      <c r="AE50" s="85" t="s">
        <v>6296</v>
      </c>
      <c r="AF50" s="79" t="b">
        <v>0</v>
      </c>
      <c r="AG50" s="79" t="s">
        <v>6304</v>
      </c>
      <c r="AH50" s="79"/>
      <c r="AI50" s="85" t="s">
        <v>6296</v>
      </c>
      <c r="AJ50" s="79" t="b">
        <v>0</v>
      </c>
      <c r="AK50" s="79">
        <v>5</v>
      </c>
      <c r="AL50" s="85" t="s">
        <v>6262</v>
      </c>
      <c r="AM50" s="79" t="s">
        <v>6333</v>
      </c>
      <c r="AN50" s="79" t="b">
        <v>0</v>
      </c>
      <c r="AO50" s="85" t="s">
        <v>6262</v>
      </c>
      <c r="AP50" s="79" t="s">
        <v>176</v>
      </c>
      <c r="AQ50" s="79">
        <v>0</v>
      </c>
      <c r="AR50" s="79">
        <v>0</v>
      </c>
      <c r="AS50" s="79"/>
      <c r="AT50" s="79"/>
      <c r="AU50" s="79"/>
      <c r="AV50" s="79"/>
      <c r="AW50" s="79"/>
      <c r="AX50" s="79"/>
      <c r="AY50" s="79"/>
      <c r="AZ50" s="79"/>
      <c r="BA50">
        <v>2</v>
      </c>
      <c r="BB50" s="78" t="str">
        <f>REPLACE(INDEX(GroupVertices[Group], MATCH(Edges24[[#This Row],[Vertex 1]],GroupVertices[Vertex],0)),1,1,"")</f>
        <v>2</v>
      </c>
      <c r="BC50" s="78" t="str">
        <f>REPLACE(INDEX(GroupVertices[Group], MATCH(Edges24[[#This Row],[Vertex 2]],GroupVertices[Vertex],0)),1,1,"")</f>
        <v>6</v>
      </c>
      <c r="BD50" s="48">
        <v>0</v>
      </c>
      <c r="BE50" s="49">
        <v>0</v>
      </c>
      <c r="BF50" s="48">
        <v>1</v>
      </c>
      <c r="BG50" s="49">
        <v>7.6923076923076925</v>
      </c>
      <c r="BH50" s="48">
        <v>0</v>
      </c>
      <c r="BI50" s="49">
        <v>0</v>
      </c>
      <c r="BJ50" s="48">
        <v>12</v>
      </c>
      <c r="BK50" s="49">
        <v>92.307692307692307</v>
      </c>
      <c r="BL50" s="48">
        <v>13</v>
      </c>
    </row>
    <row r="51" spans="1:64" x14ac:dyDescent="0.25">
      <c r="A51" s="64" t="s">
        <v>255</v>
      </c>
      <c r="B51" s="64" t="s">
        <v>765</v>
      </c>
      <c r="C51" s="65"/>
      <c r="D51" s="66"/>
      <c r="E51" s="67"/>
      <c r="F51" s="68"/>
      <c r="G51" s="65"/>
      <c r="H51" s="69"/>
      <c r="I51" s="70"/>
      <c r="J51" s="70"/>
      <c r="K51" s="34" t="s">
        <v>65</v>
      </c>
      <c r="L51" s="77">
        <v>90</v>
      </c>
      <c r="M51" s="77"/>
      <c r="N51" s="72"/>
      <c r="O51" s="79" t="s">
        <v>999</v>
      </c>
      <c r="P51" s="81">
        <v>43165.667268518519</v>
      </c>
      <c r="Q51" s="79" t="s">
        <v>1042</v>
      </c>
      <c r="R51" s="83" t="s">
        <v>2017</v>
      </c>
      <c r="S51" s="79" t="s">
        <v>2519</v>
      </c>
      <c r="T51" s="79"/>
      <c r="U51" s="79"/>
      <c r="V51" s="83" t="s">
        <v>3515</v>
      </c>
      <c r="W51" s="81">
        <v>43165.667268518519</v>
      </c>
      <c r="X51" s="83" t="s">
        <v>3926</v>
      </c>
      <c r="Y51" s="79"/>
      <c r="Z51" s="79"/>
      <c r="AA51" s="85" t="s">
        <v>5134</v>
      </c>
      <c r="AB51" s="79"/>
      <c r="AC51" s="79" t="b">
        <v>0</v>
      </c>
      <c r="AD51" s="79">
        <v>0</v>
      </c>
      <c r="AE51" s="85" t="s">
        <v>6296</v>
      </c>
      <c r="AF51" s="79" t="b">
        <v>0</v>
      </c>
      <c r="AG51" s="79" t="s">
        <v>6304</v>
      </c>
      <c r="AH51" s="79"/>
      <c r="AI51" s="85" t="s">
        <v>6296</v>
      </c>
      <c r="AJ51" s="79" t="b">
        <v>0</v>
      </c>
      <c r="AK51" s="79">
        <v>27</v>
      </c>
      <c r="AL51" s="85" t="s">
        <v>6156</v>
      </c>
      <c r="AM51" s="79" t="s">
        <v>6333</v>
      </c>
      <c r="AN51" s="79" t="b">
        <v>0</v>
      </c>
      <c r="AO51" s="85" t="s">
        <v>6156</v>
      </c>
      <c r="AP51" s="79" t="s">
        <v>176</v>
      </c>
      <c r="AQ51" s="79">
        <v>0</v>
      </c>
      <c r="AR51" s="79">
        <v>0</v>
      </c>
      <c r="AS51" s="79"/>
      <c r="AT51" s="79"/>
      <c r="AU51" s="79"/>
      <c r="AV51" s="79"/>
      <c r="AW51" s="79"/>
      <c r="AX51" s="79"/>
      <c r="AY51" s="79"/>
      <c r="AZ51" s="79"/>
      <c r="BA51">
        <v>1</v>
      </c>
      <c r="BB51" s="78" t="str">
        <f>REPLACE(INDEX(GroupVertices[Group], MATCH(Edges24[[#This Row],[Vertex 1]],GroupVertices[Vertex],0)),1,1,"")</f>
        <v>2</v>
      </c>
      <c r="BC51" s="78" t="str">
        <f>REPLACE(INDEX(GroupVertices[Group], MATCH(Edges24[[#This Row],[Vertex 2]],GroupVertices[Vertex],0)),1,1,"")</f>
        <v>2</v>
      </c>
      <c r="BD51" s="48"/>
      <c r="BE51" s="49"/>
      <c r="BF51" s="48"/>
      <c r="BG51" s="49"/>
      <c r="BH51" s="48"/>
      <c r="BI51" s="49"/>
      <c r="BJ51" s="48"/>
      <c r="BK51" s="49"/>
      <c r="BL51" s="48"/>
    </row>
    <row r="52" spans="1:64" x14ac:dyDescent="0.25">
      <c r="A52" s="64" t="s">
        <v>255</v>
      </c>
      <c r="B52" s="64" t="s">
        <v>764</v>
      </c>
      <c r="C52" s="65"/>
      <c r="D52" s="66"/>
      <c r="E52" s="67"/>
      <c r="F52" s="68"/>
      <c r="G52" s="65"/>
      <c r="H52" s="69"/>
      <c r="I52" s="70"/>
      <c r="J52" s="70"/>
      <c r="K52" s="34" t="s">
        <v>65</v>
      </c>
      <c r="L52" s="77">
        <v>92</v>
      </c>
      <c r="M52" s="77"/>
      <c r="N52" s="72"/>
      <c r="O52" s="79" t="s">
        <v>999</v>
      </c>
      <c r="P52" s="81">
        <v>43165.688842592594</v>
      </c>
      <c r="Q52" s="79" t="s">
        <v>1043</v>
      </c>
      <c r="R52" s="83" t="s">
        <v>2018</v>
      </c>
      <c r="S52" s="79" t="s">
        <v>2508</v>
      </c>
      <c r="T52" s="79" t="s">
        <v>2681</v>
      </c>
      <c r="U52" s="79"/>
      <c r="V52" s="83" t="s">
        <v>3515</v>
      </c>
      <c r="W52" s="81">
        <v>43165.688842592594</v>
      </c>
      <c r="X52" s="83" t="s">
        <v>3927</v>
      </c>
      <c r="Y52" s="79"/>
      <c r="Z52" s="79"/>
      <c r="AA52" s="85" t="s">
        <v>5135</v>
      </c>
      <c r="AB52" s="79"/>
      <c r="AC52" s="79" t="b">
        <v>0</v>
      </c>
      <c r="AD52" s="79">
        <v>0</v>
      </c>
      <c r="AE52" s="85" t="s">
        <v>6296</v>
      </c>
      <c r="AF52" s="79" t="b">
        <v>0</v>
      </c>
      <c r="AG52" s="79" t="s">
        <v>6304</v>
      </c>
      <c r="AH52" s="79"/>
      <c r="AI52" s="85" t="s">
        <v>6296</v>
      </c>
      <c r="AJ52" s="79" t="b">
        <v>0</v>
      </c>
      <c r="AK52" s="79">
        <v>2</v>
      </c>
      <c r="AL52" s="85" t="s">
        <v>6126</v>
      </c>
      <c r="AM52" s="79" t="s">
        <v>6333</v>
      </c>
      <c r="AN52" s="79" t="b">
        <v>0</v>
      </c>
      <c r="AO52" s="85" t="s">
        <v>6126</v>
      </c>
      <c r="AP52" s="79" t="s">
        <v>176</v>
      </c>
      <c r="AQ52" s="79">
        <v>0</v>
      </c>
      <c r="AR52" s="79">
        <v>0</v>
      </c>
      <c r="AS52" s="79"/>
      <c r="AT52" s="79"/>
      <c r="AU52" s="79"/>
      <c r="AV52" s="79"/>
      <c r="AW52" s="79"/>
      <c r="AX52" s="79"/>
      <c r="AY52" s="79"/>
      <c r="AZ52" s="79"/>
      <c r="BA52">
        <v>1</v>
      </c>
      <c r="BB52" s="78" t="str">
        <f>REPLACE(INDEX(GroupVertices[Group], MATCH(Edges24[[#This Row],[Vertex 1]],GroupVertices[Vertex],0)),1,1,"")</f>
        <v>2</v>
      </c>
      <c r="BC52" s="78" t="str">
        <f>REPLACE(INDEX(GroupVertices[Group], MATCH(Edges24[[#This Row],[Vertex 2]],GroupVertices[Vertex],0)),1,1,"")</f>
        <v>6</v>
      </c>
      <c r="BD52" s="48">
        <v>1</v>
      </c>
      <c r="BE52" s="49">
        <v>9.0909090909090917</v>
      </c>
      <c r="BF52" s="48">
        <v>0</v>
      </c>
      <c r="BG52" s="49">
        <v>0</v>
      </c>
      <c r="BH52" s="48">
        <v>0</v>
      </c>
      <c r="BI52" s="49">
        <v>0</v>
      </c>
      <c r="BJ52" s="48">
        <v>10</v>
      </c>
      <c r="BK52" s="49">
        <v>90.909090909090907</v>
      </c>
      <c r="BL52" s="48">
        <v>11</v>
      </c>
    </row>
    <row r="53" spans="1:64" x14ac:dyDescent="0.25">
      <c r="A53" s="64" t="s">
        <v>256</v>
      </c>
      <c r="B53" s="64" t="s">
        <v>256</v>
      </c>
      <c r="C53" s="65"/>
      <c r="D53" s="66"/>
      <c r="E53" s="67"/>
      <c r="F53" s="68"/>
      <c r="G53" s="65"/>
      <c r="H53" s="69"/>
      <c r="I53" s="70"/>
      <c r="J53" s="70"/>
      <c r="K53" s="34" t="s">
        <v>65</v>
      </c>
      <c r="L53" s="77">
        <v>93</v>
      </c>
      <c r="M53" s="77"/>
      <c r="N53" s="72"/>
      <c r="O53" s="79" t="s">
        <v>176</v>
      </c>
      <c r="P53" s="81">
        <v>43165.688888888886</v>
      </c>
      <c r="Q53" s="79" t="s">
        <v>1044</v>
      </c>
      <c r="R53" s="83" t="s">
        <v>2019</v>
      </c>
      <c r="S53" s="79" t="s">
        <v>2505</v>
      </c>
      <c r="T53" s="79" t="s">
        <v>2682</v>
      </c>
      <c r="U53" s="79"/>
      <c r="V53" s="83" t="s">
        <v>3516</v>
      </c>
      <c r="W53" s="81">
        <v>43165.688888888886</v>
      </c>
      <c r="X53" s="83" t="s">
        <v>3928</v>
      </c>
      <c r="Y53" s="79"/>
      <c r="Z53" s="79"/>
      <c r="AA53" s="85" t="s">
        <v>5136</v>
      </c>
      <c r="AB53" s="79"/>
      <c r="AC53" s="79" t="b">
        <v>0</v>
      </c>
      <c r="AD53" s="79">
        <v>1</v>
      </c>
      <c r="AE53" s="85" t="s">
        <v>6296</v>
      </c>
      <c r="AF53" s="79" t="b">
        <v>0</v>
      </c>
      <c r="AG53" s="79" t="s">
        <v>6304</v>
      </c>
      <c r="AH53" s="79"/>
      <c r="AI53" s="85" t="s">
        <v>6296</v>
      </c>
      <c r="AJ53" s="79" t="b">
        <v>0</v>
      </c>
      <c r="AK53" s="79">
        <v>0</v>
      </c>
      <c r="AL53" s="85" t="s">
        <v>6296</v>
      </c>
      <c r="AM53" s="79" t="s">
        <v>6330</v>
      </c>
      <c r="AN53" s="79" t="b">
        <v>0</v>
      </c>
      <c r="AO53" s="85" t="s">
        <v>5136</v>
      </c>
      <c r="AP53" s="79" t="s">
        <v>176</v>
      </c>
      <c r="AQ53" s="79">
        <v>0</v>
      </c>
      <c r="AR53" s="79">
        <v>0</v>
      </c>
      <c r="AS53" s="79"/>
      <c r="AT53" s="79"/>
      <c r="AU53" s="79"/>
      <c r="AV53" s="79"/>
      <c r="AW53" s="79"/>
      <c r="AX53" s="79"/>
      <c r="AY53" s="79"/>
      <c r="AZ53" s="79"/>
      <c r="BA53">
        <v>1</v>
      </c>
      <c r="BB53" s="78" t="str">
        <f>REPLACE(INDEX(GroupVertices[Group], MATCH(Edges24[[#This Row],[Vertex 1]],GroupVertices[Vertex],0)),1,1,"")</f>
        <v>1</v>
      </c>
      <c r="BC53" s="78" t="str">
        <f>REPLACE(INDEX(GroupVertices[Group], MATCH(Edges24[[#This Row],[Vertex 2]],GroupVertices[Vertex],0)),1,1,"")</f>
        <v>1</v>
      </c>
      <c r="BD53" s="48">
        <v>0</v>
      </c>
      <c r="BE53" s="49">
        <v>0</v>
      </c>
      <c r="BF53" s="48">
        <v>0</v>
      </c>
      <c r="BG53" s="49">
        <v>0</v>
      </c>
      <c r="BH53" s="48">
        <v>0</v>
      </c>
      <c r="BI53" s="49">
        <v>0</v>
      </c>
      <c r="BJ53" s="48">
        <v>16</v>
      </c>
      <c r="BK53" s="49">
        <v>100</v>
      </c>
      <c r="BL53" s="48">
        <v>16</v>
      </c>
    </row>
    <row r="54" spans="1:64" x14ac:dyDescent="0.25">
      <c r="A54" s="64" t="s">
        <v>257</v>
      </c>
      <c r="B54" s="64" t="s">
        <v>257</v>
      </c>
      <c r="C54" s="65"/>
      <c r="D54" s="66"/>
      <c r="E54" s="67"/>
      <c r="F54" s="68"/>
      <c r="G54" s="65"/>
      <c r="H54" s="69"/>
      <c r="I54" s="70"/>
      <c r="J54" s="70"/>
      <c r="K54" s="34" t="s">
        <v>65</v>
      </c>
      <c r="L54" s="77">
        <v>94</v>
      </c>
      <c r="M54" s="77"/>
      <c r="N54" s="72"/>
      <c r="O54" s="79" t="s">
        <v>176</v>
      </c>
      <c r="P54" s="81">
        <v>43165.690104166664</v>
      </c>
      <c r="Q54" s="79" t="s">
        <v>1045</v>
      </c>
      <c r="R54" s="83" t="s">
        <v>2020</v>
      </c>
      <c r="S54" s="79" t="s">
        <v>2520</v>
      </c>
      <c r="T54" s="79" t="s">
        <v>2683</v>
      </c>
      <c r="U54" s="79"/>
      <c r="V54" s="83" t="s">
        <v>3517</v>
      </c>
      <c r="W54" s="81">
        <v>43165.690104166664</v>
      </c>
      <c r="X54" s="83" t="s">
        <v>3929</v>
      </c>
      <c r="Y54" s="79"/>
      <c r="Z54" s="79"/>
      <c r="AA54" s="85" t="s">
        <v>5137</v>
      </c>
      <c r="AB54" s="79"/>
      <c r="AC54" s="79" t="b">
        <v>0</v>
      </c>
      <c r="AD54" s="79">
        <v>1</v>
      </c>
      <c r="AE54" s="85" t="s">
        <v>6296</v>
      </c>
      <c r="AF54" s="79" t="b">
        <v>0</v>
      </c>
      <c r="AG54" s="79" t="s">
        <v>6304</v>
      </c>
      <c r="AH54" s="79"/>
      <c r="AI54" s="85" t="s">
        <v>6296</v>
      </c>
      <c r="AJ54" s="79" t="b">
        <v>0</v>
      </c>
      <c r="AK54" s="79">
        <v>0</v>
      </c>
      <c r="AL54" s="85" t="s">
        <v>6296</v>
      </c>
      <c r="AM54" s="79" t="s">
        <v>6341</v>
      </c>
      <c r="AN54" s="79" t="b">
        <v>0</v>
      </c>
      <c r="AO54" s="85" t="s">
        <v>5137</v>
      </c>
      <c r="AP54" s="79" t="s">
        <v>176</v>
      </c>
      <c r="AQ54" s="79">
        <v>0</v>
      </c>
      <c r="AR54" s="79">
        <v>0</v>
      </c>
      <c r="AS54" s="79"/>
      <c r="AT54" s="79"/>
      <c r="AU54" s="79"/>
      <c r="AV54" s="79"/>
      <c r="AW54" s="79"/>
      <c r="AX54" s="79"/>
      <c r="AY54" s="79"/>
      <c r="AZ54" s="79"/>
      <c r="BA54">
        <v>1</v>
      </c>
      <c r="BB54" s="78" t="str">
        <f>REPLACE(INDEX(GroupVertices[Group], MATCH(Edges24[[#This Row],[Vertex 1]],GroupVertices[Vertex],0)),1,1,"")</f>
        <v>1</v>
      </c>
      <c r="BC54" s="78" t="str">
        <f>REPLACE(INDEX(GroupVertices[Group], MATCH(Edges24[[#This Row],[Vertex 2]],GroupVertices[Vertex],0)),1,1,"")</f>
        <v>1</v>
      </c>
      <c r="BD54" s="48">
        <v>1</v>
      </c>
      <c r="BE54" s="49">
        <v>3.4482758620689653</v>
      </c>
      <c r="BF54" s="48">
        <v>0</v>
      </c>
      <c r="BG54" s="49">
        <v>0</v>
      </c>
      <c r="BH54" s="48">
        <v>0</v>
      </c>
      <c r="BI54" s="49">
        <v>0</v>
      </c>
      <c r="BJ54" s="48">
        <v>28</v>
      </c>
      <c r="BK54" s="49">
        <v>96.551724137931032</v>
      </c>
      <c r="BL54" s="48">
        <v>29</v>
      </c>
    </row>
    <row r="55" spans="1:64" x14ac:dyDescent="0.25">
      <c r="A55" s="64" t="s">
        <v>258</v>
      </c>
      <c r="B55" s="64" t="s">
        <v>820</v>
      </c>
      <c r="C55" s="65"/>
      <c r="D55" s="66"/>
      <c r="E55" s="67"/>
      <c r="F55" s="68"/>
      <c r="G55" s="65"/>
      <c r="H55" s="69"/>
      <c r="I55" s="70"/>
      <c r="J55" s="70"/>
      <c r="K55" s="34" t="s">
        <v>65</v>
      </c>
      <c r="L55" s="77">
        <v>95</v>
      </c>
      <c r="M55" s="77"/>
      <c r="N55" s="72"/>
      <c r="O55" s="79" t="s">
        <v>999</v>
      </c>
      <c r="P55" s="81">
        <v>43165.395937499998</v>
      </c>
      <c r="Q55" s="79" t="s">
        <v>1046</v>
      </c>
      <c r="R55" s="83" t="s">
        <v>2021</v>
      </c>
      <c r="S55" s="79" t="s">
        <v>2505</v>
      </c>
      <c r="T55" s="79" t="s">
        <v>731</v>
      </c>
      <c r="U55" s="83" t="s">
        <v>3168</v>
      </c>
      <c r="V55" s="83" t="s">
        <v>3168</v>
      </c>
      <c r="W55" s="81">
        <v>43165.395937499998</v>
      </c>
      <c r="X55" s="83" t="s">
        <v>3930</v>
      </c>
      <c r="Y55" s="79"/>
      <c r="Z55" s="79"/>
      <c r="AA55" s="85" t="s">
        <v>5138</v>
      </c>
      <c r="AB55" s="79"/>
      <c r="AC55" s="79" t="b">
        <v>0</v>
      </c>
      <c r="AD55" s="79">
        <v>0</v>
      </c>
      <c r="AE55" s="85" t="s">
        <v>6296</v>
      </c>
      <c r="AF55" s="79" t="b">
        <v>0</v>
      </c>
      <c r="AG55" s="79" t="s">
        <v>6305</v>
      </c>
      <c r="AH55" s="79"/>
      <c r="AI55" s="85" t="s">
        <v>6296</v>
      </c>
      <c r="AJ55" s="79" t="b">
        <v>0</v>
      </c>
      <c r="AK55" s="79">
        <v>1</v>
      </c>
      <c r="AL55" s="85" t="s">
        <v>6296</v>
      </c>
      <c r="AM55" s="79" t="s">
        <v>6330</v>
      </c>
      <c r="AN55" s="79" t="b">
        <v>0</v>
      </c>
      <c r="AO55" s="85" t="s">
        <v>5138</v>
      </c>
      <c r="AP55" s="79" t="s">
        <v>6415</v>
      </c>
      <c r="AQ55" s="79">
        <v>0</v>
      </c>
      <c r="AR55" s="79">
        <v>0</v>
      </c>
      <c r="AS55" s="79"/>
      <c r="AT55" s="79"/>
      <c r="AU55" s="79"/>
      <c r="AV55" s="79"/>
      <c r="AW55" s="79"/>
      <c r="AX55" s="79"/>
      <c r="AY55" s="79"/>
      <c r="AZ55" s="79"/>
      <c r="BA55">
        <v>1</v>
      </c>
      <c r="BB55" s="78" t="str">
        <f>REPLACE(INDEX(GroupVertices[Group], MATCH(Edges24[[#This Row],[Vertex 1]],GroupVertices[Vertex],0)),1,1,"")</f>
        <v>21</v>
      </c>
      <c r="BC55" s="78" t="str">
        <f>REPLACE(INDEX(GroupVertices[Group], MATCH(Edges24[[#This Row],[Vertex 2]],GroupVertices[Vertex],0)),1,1,"")</f>
        <v>21</v>
      </c>
      <c r="BD55" s="48"/>
      <c r="BE55" s="49"/>
      <c r="BF55" s="48"/>
      <c r="BG55" s="49"/>
      <c r="BH55" s="48"/>
      <c r="BI55" s="49"/>
      <c r="BJ55" s="48"/>
      <c r="BK55" s="49"/>
      <c r="BL55" s="48"/>
    </row>
    <row r="56" spans="1:64" x14ac:dyDescent="0.25">
      <c r="A56" s="64" t="s">
        <v>259</v>
      </c>
      <c r="B56" s="64" t="s">
        <v>258</v>
      </c>
      <c r="C56" s="65"/>
      <c r="D56" s="66"/>
      <c r="E56" s="67"/>
      <c r="F56" s="68"/>
      <c r="G56" s="65"/>
      <c r="H56" s="69"/>
      <c r="I56" s="70"/>
      <c r="J56" s="70"/>
      <c r="K56" s="34" t="s">
        <v>65</v>
      </c>
      <c r="L56" s="77">
        <v>97</v>
      </c>
      <c r="M56" s="77"/>
      <c r="N56" s="72"/>
      <c r="O56" s="79" t="s">
        <v>999</v>
      </c>
      <c r="P56" s="81">
        <v>43165.691331018519</v>
      </c>
      <c r="Q56" s="79" t="s">
        <v>1047</v>
      </c>
      <c r="R56" s="79"/>
      <c r="S56" s="79"/>
      <c r="T56" s="79"/>
      <c r="U56" s="79"/>
      <c r="V56" s="83" t="s">
        <v>3518</v>
      </c>
      <c r="W56" s="81">
        <v>43165.691331018519</v>
      </c>
      <c r="X56" s="83" t="s">
        <v>3931</v>
      </c>
      <c r="Y56" s="79"/>
      <c r="Z56" s="79"/>
      <c r="AA56" s="85" t="s">
        <v>5139</v>
      </c>
      <c r="AB56" s="79"/>
      <c r="AC56" s="79" t="b">
        <v>0</v>
      </c>
      <c r="AD56" s="79">
        <v>0</v>
      </c>
      <c r="AE56" s="85" t="s">
        <v>6296</v>
      </c>
      <c r="AF56" s="79" t="b">
        <v>0</v>
      </c>
      <c r="AG56" s="79" t="s">
        <v>6305</v>
      </c>
      <c r="AH56" s="79"/>
      <c r="AI56" s="85" t="s">
        <v>6296</v>
      </c>
      <c r="AJ56" s="79" t="b">
        <v>0</v>
      </c>
      <c r="AK56" s="79">
        <v>1</v>
      </c>
      <c r="AL56" s="85" t="s">
        <v>5138</v>
      </c>
      <c r="AM56" s="79" t="s">
        <v>6331</v>
      </c>
      <c r="AN56" s="79" t="b">
        <v>0</v>
      </c>
      <c r="AO56" s="85" t="s">
        <v>5138</v>
      </c>
      <c r="AP56" s="79" t="s">
        <v>176</v>
      </c>
      <c r="AQ56" s="79">
        <v>0</v>
      </c>
      <c r="AR56" s="79">
        <v>0</v>
      </c>
      <c r="AS56" s="79"/>
      <c r="AT56" s="79"/>
      <c r="AU56" s="79"/>
      <c r="AV56" s="79"/>
      <c r="AW56" s="79"/>
      <c r="AX56" s="79"/>
      <c r="AY56" s="79"/>
      <c r="AZ56" s="79"/>
      <c r="BA56">
        <v>1</v>
      </c>
      <c r="BB56" s="78" t="str">
        <f>REPLACE(INDEX(GroupVertices[Group], MATCH(Edges24[[#This Row],[Vertex 1]],GroupVertices[Vertex],0)),1,1,"")</f>
        <v>21</v>
      </c>
      <c r="BC56" s="78" t="str">
        <f>REPLACE(INDEX(GroupVertices[Group], MATCH(Edges24[[#This Row],[Vertex 2]],GroupVertices[Vertex],0)),1,1,"")</f>
        <v>21</v>
      </c>
      <c r="BD56" s="48"/>
      <c r="BE56" s="49"/>
      <c r="BF56" s="48"/>
      <c r="BG56" s="49"/>
      <c r="BH56" s="48"/>
      <c r="BI56" s="49"/>
      <c r="BJ56" s="48"/>
      <c r="BK56" s="49"/>
      <c r="BL56" s="48"/>
    </row>
    <row r="57" spans="1:64" x14ac:dyDescent="0.25">
      <c r="A57" s="64" t="s">
        <v>260</v>
      </c>
      <c r="B57" s="64" t="s">
        <v>260</v>
      </c>
      <c r="C57" s="65"/>
      <c r="D57" s="66"/>
      <c r="E57" s="67"/>
      <c r="F57" s="68"/>
      <c r="G57" s="65"/>
      <c r="H57" s="69"/>
      <c r="I57" s="70"/>
      <c r="J57" s="70"/>
      <c r="K57" s="34" t="s">
        <v>65</v>
      </c>
      <c r="L57" s="77">
        <v>100</v>
      </c>
      <c r="M57" s="77"/>
      <c r="N57" s="72"/>
      <c r="O57" s="79" t="s">
        <v>176</v>
      </c>
      <c r="P57" s="81">
        <v>43165.691886574074</v>
      </c>
      <c r="Q57" s="79" t="s">
        <v>1048</v>
      </c>
      <c r="R57" s="79"/>
      <c r="S57" s="79"/>
      <c r="T57" s="79" t="s">
        <v>2684</v>
      </c>
      <c r="U57" s="83" t="s">
        <v>3169</v>
      </c>
      <c r="V57" s="83" t="s">
        <v>3169</v>
      </c>
      <c r="W57" s="81">
        <v>43165.691886574074</v>
      </c>
      <c r="X57" s="83" t="s">
        <v>3932</v>
      </c>
      <c r="Y57" s="79"/>
      <c r="Z57" s="79"/>
      <c r="AA57" s="85" t="s">
        <v>5140</v>
      </c>
      <c r="AB57" s="79"/>
      <c r="AC57" s="79" t="b">
        <v>0</v>
      </c>
      <c r="AD57" s="79">
        <v>0</v>
      </c>
      <c r="AE57" s="85" t="s">
        <v>6296</v>
      </c>
      <c r="AF57" s="79" t="b">
        <v>0</v>
      </c>
      <c r="AG57" s="79" t="s">
        <v>6304</v>
      </c>
      <c r="AH57" s="79"/>
      <c r="AI57" s="85" t="s">
        <v>6296</v>
      </c>
      <c r="AJ57" s="79" t="b">
        <v>0</v>
      </c>
      <c r="AK57" s="79">
        <v>0</v>
      </c>
      <c r="AL57" s="85" t="s">
        <v>6296</v>
      </c>
      <c r="AM57" s="79" t="s">
        <v>6330</v>
      </c>
      <c r="AN57" s="79" t="b">
        <v>0</v>
      </c>
      <c r="AO57" s="85" t="s">
        <v>5140</v>
      </c>
      <c r="AP57" s="79" t="s">
        <v>176</v>
      </c>
      <c r="AQ57" s="79">
        <v>0</v>
      </c>
      <c r="AR57" s="79">
        <v>0</v>
      </c>
      <c r="AS57" s="79"/>
      <c r="AT57" s="79"/>
      <c r="AU57" s="79"/>
      <c r="AV57" s="79"/>
      <c r="AW57" s="79"/>
      <c r="AX57" s="79"/>
      <c r="AY57" s="79"/>
      <c r="AZ57" s="79"/>
      <c r="BA57">
        <v>1</v>
      </c>
      <c r="BB57" s="78" t="str">
        <f>REPLACE(INDEX(GroupVertices[Group], MATCH(Edges24[[#This Row],[Vertex 1]],GroupVertices[Vertex],0)),1,1,"")</f>
        <v>1</v>
      </c>
      <c r="BC57" s="78" t="str">
        <f>REPLACE(INDEX(GroupVertices[Group], MATCH(Edges24[[#This Row],[Vertex 2]],GroupVertices[Vertex],0)),1,1,"")</f>
        <v>1</v>
      </c>
      <c r="BD57" s="48">
        <v>1</v>
      </c>
      <c r="BE57" s="49">
        <v>9.0909090909090917</v>
      </c>
      <c r="BF57" s="48">
        <v>0</v>
      </c>
      <c r="BG57" s="49">
        <v>0</v>
      </c>
      <c r="BH57" s="48">
        <v>0</v>
      </c>
      <c r="BI57" s="49">
        <v>0</v>
      </c>
      <c r="BJ57" s="48">
        <v>10</v>
      </c>
      <c r="BK57" s="49">
        <v>90.909090909090907</v>
      </c>
      <c r="BL57" s="48">
        <v>11</v>
      </c>
    </row>
    <row r="58" spans="1:64" x14ac:dyDescent="0.25">
      <c r="A58" s="64" t="s">
        <v>261</v>
      </c>
      <c r="B58" s="64" t="s">
        <v>683</v>
      </c>
      <c r="C58" s="65"/>
      <c r="D58" s="66"/>
      <c r="E58" s="67"/>
      <c r="F58" s="68"/>
      <c r="G58" s="65"/>
      <c r="H58" s="69"/>
      <c r="I58" s="70"/>
      <c r="J58" s="70"/>
      <c r="K58" s="34" t="s">
        <v>65</v>
      </c>
      <c r="L58" s="77">
        <v>101</v>
      </c>
      <c r="M58" s="77"/>
      <c r="N58" s="72"/>
      <c r="O58" s="79" t="s">
        <v>999</v>
      </c>
      <c r="P58" s="81">
        <v>43165.694421296299</v>
      </c>
      <c r="Q58" s="79" t="s">
        <v>1049</v>
      </c>
      <c r="R58" s="83" t="s">
        <v>2022</v>
      </c>
      <c r="S58" s="79" t="s">
        <v>2519</v>
      </c>
      <c r="T58" s="79" t="s">
        <v>2685</v>
      </c>
      <c r="U58" s="79"/>
      <c r="V58" s="83" t="s">
        <v>3519</v>
      </c>
      <c r="W58" s="81">
        <v>43165.694421296299</v>
      </c>
      <c r="X58" s="83" t="s">
        <v>3933</v>
      </c>
      <c r="Y58" s="79"/>
      <c r="Z58" s="79"/>
      <c r="AA58" s="85" t="s">
        <v>5141</v>
      </c>
      <c r="AB58" s="79"/>
      <c r="AC58" s="79" t="b">
        <v>0</v>
      </c>
      <c r="AD58" s="79">
        <v>0</v>
      </c>
      <c r="AE58" s="85" t="s">
        <v>6296</v>
      </c>
      <c r="AF58" s="79" t="b">
        <v>0</v>
      </c>
      <c r="AG58" s="79" t="s">
        <v>6304</v>
      </c>
      <c r="AH58" s="79"/>
      <c r="AI58" s="85" t="s">
        <v>6296</v>
      </c>
      <c r="AJ58" s="79" t="b">
        <v>0</v>
      </c>
      <c r="AK58" s="79">
        <v>1</v>
      </c>
      <c r="AL58" s="85" t="s">
        <v>6176</v>
      </c>
      <c r="AM58" s="79" t="s">
        <v>6328</v>
      </c>
      <c r="AN58" s="79" t="b">
        <v>0</v>
      </c>
      <c r="AO58" s="85" t="s">
        <v>6176</v>
      </c>
      <c r="AP58" s="79" t="s">
        <v>176</v>
      </c>
      <c r="AQ58" s="79">
        <v>0</v>
      </c>
      <c r="AR58" s="79">
        <v>0</v>
      </c>
      <c r="AS58" s="79"/>
      <c r="AT58" s="79"/>
      <c r="AU58" s="79"/>
      <c r="AV58" s="79"/>
      <c r="AW58" s="79"/>
      <c r="AX58" s="79"/>
      <c r="AY58" s="79"/>
      <c r="AZ58" s="79"/>
      <c r="BA58">
        <v>1</v>
      </c>
      <c r="BB58" s="78" t="str">
        <f>REPLACE(INDEX(GroupVertices[Group], MATCH(Edges24[[#This Row],[Vertex 1]],GroupVertices[Vertex],0)),1,1,"")</f>
        <v>2</v>
      </c>
      <c r="BC58" s="78" t="str">
        <f>REPLACE(INDEX(GroupVertices[Group], MATCH(Edges24[[#This Row],[Vertex 2]],GroupVertices[Vertex],0)),1,1,"")</f>
        <v>2</v>
      </c>
      <c r="BD58" s="48">
        <v>0</v>
      </c>
      <c r="BE58" s="49">
        <v>0</v>
      </c>
      <c r="BF58" s="48">
        <v>0</v>
      </c>
      <c r="BG58" s="49">
        <v>0</v>
      </c>
      <c r="BH58" s="48">
        <v>0</v>
      </c>
      <c r="BI58" s="49">
        <v>0</v>
      </c>
      <c r="BJ58" s="48">
        <v>17</v>
      </c>
      <c r="BK58" s="49">
        <v>100</v>
      </c>
      <c r="BL58" s="48">
        <v>17</v>
      </c>
    </row>
    <row r="59" spans="1:64" x14ac:dyDescent="0.25">
      <c r="A59" s="64" t="s">
        <v>262</v>
      </c>
      <c r="B59" s="64" t="s">
        <v>262</v>
      </c>
      <c r="C59" s="65"/>
      <c r="D59" s="66"/>
      <c r="E59" s="67"/>
      <c r="F59" s="68"/>
      <c r="G59" s="65"/>
      <c r="H59" s="69"/>
      <c r="I59" s="70"/>
      <c r="J59" s="70"/>
      <c r="K59" s="34" t="s">
        <v>65</v>
      </c>
      <c r="L59" s="77">
        <v>102</v>
      </c>
      <c r="M59" s="77"/>
      <c r="N59" s="72"/>
      <c r="O59" s="79" t="s">
        <v>176</v>
      </c>
      <c r="P59" s="81">
        <v>43165.694745370369</v>
      </c>
      <c r="Q59" s="79" t="s">
        <v>1050</v>
      </c>
      <c r="R59" s="83" t="s">
        <v>2023</v>
      </c>
      <c r="S59" s="79" t="s">
        <v>2521</v>
      </c>
      <c r="T59" s="79" t="s">
        <v>2686</v>
      </c>
      <c r="U59" s="79"/>
      <c r="V59" s="83" t="s">
        <v>3520</v>
      </c>
      <c r="W59" s="81">
        <v>43165.694745370369</v>
      </c>
      <c r="X59" s="83" t="s">
        <v>3934</v>
      </c>
      <c r="Y59" s="79"/>
      <c r="Z59" s="79"/>
      <c r="AA59" s="85" t="s">
        <v>5142</v>
      </c>
      <c r="AB59" s="79"/>
      <c r="AC59" s="79" t="b">
        <v>0</v>
      </c>
      <c r="AD59" s="79">
        <v>0</v>
      </c>
      <c r="AE59" s="85" t="s">
        <v>6296</v>
      </c>
      <c r="AF59" s="79" t="b">
        <v>0</v>
      </c>
      <c r="AG59" s="79" t="s">
        <v>6303</v>
      </c>
      <c r="AH59" s="79"/>
      <c r="AI59" s="85" t="s">
        <v>6296</v>
      </c>
      <c r="AJ59" s="79" t="b">
        <v>0</v>
      </c>
      <c r="AK59" s="79">
        <v>0</v>
      </c>
      <c r="AL59" s="85" t="s">
        <v>6296</v>
      </c>
      <c r="AM59" s="79" t="s">
        <v>6342</v>
      </c>
      <c r="AN59" s="79" t="b">
        <v>0</v>
      </c>
      <c r="AO59" s="85" t="s">
        <v>5142</v>
      </c>
      <c r="AP59" s="79" t="s">
        <v>176</v>
      </c>
      <c r="AQ59" s="79">
        <v>0</v>
      </c>
      <c r="AR59" s="79">
        <v>0</v>
      </c>
      <c r="AS59" s="79"/>
      <c r="AT59" s="79"/>
      <c r="AU59" s="79"/>
      <c r="AV59" s="79"/>
      <c r="AW59" s="79"/>
      <c r="AX59" s="79"/>
      <c r="AY59" s="79"/>
      <c r="AZ59" s="79"/>
      <c r="BA59">
        <v>1</v>
      </c>
      <c r="BB59" s="78" t="str">
        <f>REPLACE(INDEX(GroupVertices[Group], MATCH(Edges24[[#This Row],[Vertex 1]],GroupVertices[Vertex],0)),1,1,"")</f>
        <v>1</v>
      </c>
      <c r="BC59" s="78" t="str">
        <f>REPLACE(INDEX(GroupVertices[Group], MATCH(Edges24[[#This Row],[Vertex 2]],GroupVertices[Vertex],0)),1,1,"")</f>
        <v>1</v>
      </c>
      <c r="BD59" s="48">
        <v>0</v>
      </c>
      <c r="BE59" s="49">
        <v>0</v>
      </c>
      <c r="BF59" s="48">
        <v>0</v>
      </c>
      <c r="BG59" s="49">
        <v>0</v>
      </c>
      <c r="BH59" s="48">
        <v>0</v>
      </c>
      <c r="BI59" s="49">
        <v>0</v>
      </c>
      <c r="BJ59" s="48">
        <v>9</v>
      </c>
      <c r="BK59" s="49">
        <v>100</v>
      </c>
      <c r="BL59" s="48">
        <v>9</v>
      </c>
    </row>
    <row r="60" spans="1:64" x14ac:dyDescent="0.25">
      <c r="A60" s="64" t="s">
        <v>263</v>
      </c>
      <c r="B60" s="64" t="s">
        <v>318</v>
      </c>
      <c r="C60" s="65"/>
      <c r="D60" s="66"/>
      <c r="E60" s="67"/>
      <c r="F60" s="68"/>
      <c r="G60" s="65"/>
      <c r="H60" s="69"/>
      <c r="I60" s="70"/>
      <c r="J60" s="70"/>
      <c r="K60" s="34" t="s">
        <v>65</v>
      </c>
      <c r="L60" s="77">
        <v>103</v>
      </c>
      <c r="M60" s="77"/>
      <c r="N60" s="72"/>
      <c r="O60" s="79" t="s">
        <v>999</v>
      </c>
      <c r="P60" s="81">
        <v>43166.654398148145</v>
      </c>
      <c r="Q60" s="79" t="s">
        <v>1051</v>
      </c>
      <c r="R60" s="79"/>
      <c r="S60" s="79"/>
      <c r="T60" s="79" t="s">
        <v>2657</v>
      </c>
      <c r="U60" s="79"/>
      <c r="V60" s="83" t="s">
        <v>3521</v>
      </c>
      <c r="W60" s="81">
        <v>43166.654398148145</v>
      </c>
      <c r="X60" s="83" t="s">
        <v>3935</v>
      </c>
      <c r="Y60" s="79"/>
      <c r="Z60" s="79"/>
      <c r="AA60" s="85" t="s">
        <v>5143</v>
      </c>
      <c r="AB60" s="79"/>
      <c r="AC60" s="79" t="b">
        <v>0</v>
      </c>
      <c r="AD60" s="79">
        <v>0</v>
      </c>
      <c r="AE60" s="85" t="s">
        <v>6296</v>
      </c>
      <c r="AF60" s="79" t="b">
        <v>0</v>
      </c>
      <c r="AG60" s="79" t="s">
        <v>6304</v>
      </c>
      <c r="AH60" s="79"/>
      <c r="AI60" s="85" t="s">
        <v>6296</v>
      </c>
      <c r="AJ60" s="79" t="b">
        <v>0</v>
      </c>
      <c r="AK60" s="79">
        <v>4</v>
      </c>
      <c r="AL60" s="85" t="s">
        <v>5201</v>
      </c>
      <c r="AM60" s="79" t="s">
        <v>6333</v>
      </c>
      <c r="AN60" s="79" t="b">
        <v>0</v>
      </c>
      <c r="AO60" s="85" t="s">
        <v>5201</v>
      </c>
      <c r="AP60" s="79" t="s">
        <v>176</v>
      </c>
      <c r="AQ60" s="79">
        <v>0</v>
      </c>
      <c r="AR60" s="79">
        <v>0</v>
      </c>
      <c r="AS60" s="79"/>
      <c r="AT60" s="79"/>
      <c r="AU60" s="79"/>
      <c r="AV60" s="79"/>
      <c r="AW60" s="79"/>
      <c r="AX60" s="79"/>
      <c r="AY60" s="79"/>
      <c r="AZ60" s="79"/>
      <c r="BA60">
        <v>1</v>
      </c>
      <c r="BB60" s="78" t="str">
        <f>REPLACE(INDEX(GroupVertices[Group], MATCH(Edges24[[#This Row],[Vertex 1]],GroupVertices[Vertex],0)),1,1,"")</f>
        <v>29</v>
      </c>
      <c r="BC60" s="78" t="str">
        <f>REPLACE(INDEX(GroupVertices[Group], MATCH(Edges24[[#This Row],[Vertex 2]],GroupVertices[Vertex],0)),1,1,"")</f>
        <v>29</v>
      </c>
      <c r="BD60" s="48">
        <v>0</v>
      </c>
      <c r="BE60" s="49">
        <v>0</v>
      </c>
      <c r="BF60" s="48">
        <v>0</v>
      </c>
      <c r="BG60" s="49">
        <v>0</v>
      </c>
      <c r="BH60" s="48">
        <v>0</v>
      </c>
      <c r="BI60" s="49">
        <v>0</v>
      </c>
      <c r="BJ60" s="48">
        <v>13</v>
      </c>
      <c r="BK60" s="49">
        <v>100</v>
      </c>
      <c r="BL60" s="48">
        <v>13</v>
      </c>
    </row>
    <row r="61" spans="1:64" x14ac:dyDescent="0.25">
      <c r="A61" s="64" t="s">
        <v>264</v>
      </c>
      <c r="B61" s="64" t="s">
        <v>323</v>
      </c>
      <c r="C61" s="65"/>
      <c r="D61" s="66"/>
      <c r="E61" s="67"/>
      <c r="F61" s="68"/>
      <c r="G61" s="65"/>
      <c r="H61" s="69"/>
      <c r="I61" s="70"/>
      <c r="J61" s="70"/>
      <c r="K61" s="34" t="s">
        <v>65</v>
      </c>
      <c r="L61" s="77">
        <v>104</v>
      </c>
      <c r="M61" s="77"/>
      <c r="N61" s="72"/>
      <c r="O61" s="79" t="s">
        <v>999</v>
      </c>
      <c r="P61" s="81">
        <v>43166.654872685183</v>
      </c>
      <c r="Q61" s="79" t="s">
        <v>1052</v>
      </c>
      <c r="R61" s="83" t="s">
        <v>2024</v>
      </c>
      <c r="S61" s="79" t="s">
        <v>2522</v>
      </c>
      <c r="T61" s="79" t="s">
        <v>2687</v>
      </c>
      <c r="U61" s="79"/>
      <c r="V61" s="83" t="s">
        <v>3522</v>
      </c>
      <c r="W61" s="81">
        <v>43166.654872685183</v>
      </c>
      <c r="X61" s="83" t="s">
        <v>3936</v>
      </c>
      <c r="Y61" s="79"/>
      <c r="Z61" s="79"/>
      <c r="AA61" s="85" t="s">
        <v>5144</v>
      </c>
      <c r="AB61" s="79"/>
      <c r="AC61" s="79" t="b">
        <v>0</v>
      </c>
      <c r="AD61" s="79">
        <v>0</v>
      </c>
      <c r="AE61" s="85" t="s">
        <v>6296</v>
      </c>
      <c r="AF61" s="79" t="b">
        <v>0</v>
      </c>
      <c r="AG61" s="79" t="s">
        <v>6304</v>
      </c>
      <c r="AH61" s="79"/>
      <c r="AI61" s="85" t="s">
        <v>6296</v>
      </c>
      <c r="AJ61" s="79" t="b">
        <v>0</v>
      </c>
      <c r="AK61" s="79">
        <v>232</v>
      </c>
      <c r="AL61" s="85" t="s">
        <v>5207</v>
      </c>
      <c r="AM61" s="79" t="s">
        <v>6328</v>
      </c>
      <c r="AN61" s="79" t="b">
        <v>0</v>
      </c>
      <c r="AO61" s="85" t="s">
        <v>5207</v>
      </c>
      <c r="AP61" s="79" t="s">
        <v>176</v>
      </c>
      <c r="AQ61" s="79">
        <v>0</v>
      </c>
      <c r="AR61" s="79">
        <v>0</v>
      </c>
      <c r="AS61" s="79"/>
      <c r="AT61" s="79"/>
      <c r="AU61" s="79"/>
      <c r="AV61" s="79"/>
      <c r="AW61" s="79"/>
      <c r="AX61" s="79"/>
      <c r="AY61" s="79"/>
      <c r="AZ61" s="79"/>
      <c r="BA61">
        <v>1</v>
      </c>
      <c r="BB61" s="78" t="str">
        <f>REPLACE(INDEX(GroupVertices[Group], MATCH(Edges24[[#This Row],[Vertex 1]],GroupVertices[Vertex],0)),1,1,"")</f>
        <v>8</v>
      </c>
      <c r="BC61" s="78" t="str">
        <f>REPLACE(INDEX(GroupVertices[Group], MATCH(Edges24[[#This Row],[Vertex 2]],GroupVertices[Vertex],0)),1,1,"")</f>
        <v>8</v>
      </c>
      <c r="BD61" s="48">
        <v>1</v>
      </c>
      <c r="BE61" s="49">
        <v>5.882352941176471</v>
      </c>
      <c r="BF61" s="48">
        <v>0</v>
      </c>
      <c r="BG61" s="49">
        <v>0</v>
      </c>
      <c r="BH61" s="48">
        <v>0</v>
      </c>
      <c r="BI61" s="49">
        <v>0</v>
      </c>
      <c r="BJ61" s="48">
        <v>16</v>
      </c>
      <c r="BK61" s="49">
        <v>94.117647058823536</v>
      </c>
      <c r="BL61" s="48">
        <v>17</v>
      </c>
    </row>
    <row r="62" spans="1:64" x14ac:dyDescent="0.25">
      <c r="A62" s="64" t="s">
        <v>265</v>
      </c>
      <c r="B62" s="64" t="s">
        <v>323</v>
      </c>
      <c r="C62" s="65"/>
      <c r="D62" s="66"/>
      <c r="E62" s="67"/>
      <c r="F62" s="68"/>
      <c r="G62" s="65"/>
      <c r="H62" s="69"/>
      <c r="I62" s="70"/>
      <c r="J62" s="70"/>
      <c r="K62" s="34" t="s">
        <v>65</v>
      </c>
      <c r="L62" s="77">
        <v>105</v>
      </c>
      <c r="M62" s="77"/>
      <c r="N62" s="72"/>
      <c r="O62" s="79" t="s">
        <v>999</v>
      </c>
      <c r="P62" s="81">
        <v>43166.656712962962</v>
      </c>
      <c r="Q62" s="79" t="s">
        <v>1052</v>
      </c>
      <c r="R62" s="83" t="s">
        <v>2024</v>
      </c>
      <c r="S62" s="79" t="s">
        <v>2522</v>
      </c>
      <c r="T62" s="79" t="s">
        <v>2687</v>
      </c>
      <c r="U62" s="79"/>
      <c r="V62" s="83" t="s">
        <v>3522</v>
      </c>
      <c r="W62" s="81">
        <v>43166.656712962962</v>
      </c>
      <c r="X62" s="83" t="s">
        <v>3937</v>
      </c>
      <c r="Y62" s="79"/>
      <c r="Z62" s="79"/>
      <c r="AA62" s="85" t="s">
        <v>5145</v>
      </c>
      <c r="AB62" s="79"/>
      <c r="AC62" s="79" t="b">
        <v>0</v>
      </c>
      <c r="AD62" s="79">
        <v>0</v>
      </c>
      <c r="AE62" s="85" t="s">
        <v>6296</v>
      </c>
      <c r="AF62" s="79" t="b">
        <v>0</v>
      </c>
      <c r="AG62" s="79" t="s">
        <v>6304</v>
      </c>
      <c r="AH62" s="79"/>
      <c r="AI62" s="85" t="s">
        <v>6296</v>
      </c>
      <c r="AJ62" s="79" t="b">
        <v>0</v>
      </c>
      <c r="AK62" s="79">
        <v>232</v>
      </c>
      <c r="AL62" s="85" t="s">
        <v>5207</v>
      </c>
      <c r="AM62" s="79" t="s">
        <v>6328</v>
      </c>
      <c r="AN62" s="79" t="b">
        <v>0</v>
      </c>
      <c r="AO62" s="85" t="s">
        <v>5207</v>
      </c>
      <c r="AP62" s="79" t="s">
        <v>176</v>
      </c>
      <c r="AQ62" s="79">
        <v>0</v>
      </c>
      <c r="AR62" s="79">
        <v>0</v>
      </c>
      <c r="AS62" s="79"/>
      <c r="AT62" s="79"/>
      <c r="AU62" s="79"/>
      <c r="AV62" s="79"/>
      <c r="AW62" s="79"/>
      <c r="AX62" s="79"/>
      <c r="AY62" s="79"/>
      <c r="AZ62" s="79"/>
      <c r="BA62">
        <v>1</v>
      </c>
      <c r="BB62" s="78" t="str">
        <f>REPLACE(INDEX(GroupVertices[Group], MATCH(Edges24[[#This Row],[Vertex 1]],GroupVertices[Vertex],0)),1,1,"")</f>
        <v>8</v>
      </c>
      <c r="BC62" s="78" t="str">
        <f>REPLACE(INDEX(GroupVertices[Group], MATCH(Edges24[[#This Row],[Vertex 2]],GroupVertices[Vertex],0)),1,1,"")</f>
        <v>8</v>
      </c>
      <c r="BD62" s="48">
        <v>1</v>
      </c>
      <c r="BE62" s="49">
        <v>5.882352941176471</v>
      </c>
      <c r="BF62" s="48">
        <v>0</v>
      </c>
      <c r="BG62" s="49">
        <v>0</v>
      </c>
      <c r="BH62" s="48">
        <v>0</v>
      </c>
      <c r="BI62" s="49">
        <v>0</v>
      </c>
      <c r="BJ62" s="48">
        <v>16</v>
      </c>
      <c r="BK62" s="49">
        <v>94.117647058823536</v>
      </c>
      <c r="BL62" s="48">
        <v>17</v>
      </c>
    </row>
    <row r="63" spans="1:64" x14ac:dyDescent="0.25">
      <c r="A63" s="64" t="s">
        <v>266</v>
      </c>
      <c r="B63" s="64" t="s">
        <v>822</v>
      </c>
      <c r="C63" s="65"/>
      <c r="D63" s="66"/>
      <c r="E63" s="67"/>
      <c r="F63" s="68"/>
      <c r="G63" s="65"/>
      <c r="H63" s="69"/>
      <c r="I63" s="70"/>
      <c r="J63" s="70"/>
      <c r="K63" s="34" t="s">
        <v>65</v>
      </c>
      <c r="L63" s="77">
        <v>106</v>
      </c>
      <c r="M63" s="77"/>
      <c r="N63" s="72"/>
      <c r="O63" s="79" t="s">
        <v>999</v>
      </c>
      <c r="P63" s="81">
        <v>43166.656944444447</v>
      </c>
      <c r="Q63" s="79" t="s">
        <v>1053</v>
      </c>
      <c r="R63" s="83" t="s">
        <v>2025</v>
      </c>
      <c r="S63" s="79" t="s">
        <v>2505</v>
      </c>
      <c r="T63" s="79" t="s">
        <v>2688</v>
      </c>
      <c r="U63" s="83" t="s">
        <v>3170</v>
      </c>
      <c r="V63" s="83" t="s">
        <v>3170</v>
      </c>
      <c r="W63" s="81">
        <v>43166.656944444447</v>
      </c>
      <c r="X63" s="83" t="s">
        <v>3938</v>
      </c>
      <c r="Y63" s="79"/>
      <c r="Z63" s="79"/>
      <c r="AA63" s="85" t="s">
        <v>5146</v>
      </c>
      <c r="AB63" s="79"/>
      <c r="AC63" s="79" t="b">
        <v>0</v>
      </c>
      <c r="AD63" s="79">
        <v>0</v>
      </c>
      <c r="AE63" s="85" t="s">
        <v>6296</v>
      </c>
      <c r="AF63" s="79" t="b">
        <v>0</v>
      </c>
      <c r="AG63" s="79" t="s">
        <v>6304</v>
      </c>
      <c r="AH63" s="79"/>
      <c r="AI63" s="85" t="s">
        <v>6296</v>
      </c>
      <c r="AJ63" s="79" t="b">
        <v>0</v>
      </c>
      <c r="AK63" s="79">
        <v>0</v>
      </c>
      <c r="AL63" s="85" t="s">
        <v>6296</v>
      </c>
      <c r="AM63" s="79" t="s">
        <v>6330</v>
      </c>
      <c r="AN63" s="79" t="b">
        <v>0</v>
      </c>
      <c r="AO63" s="85" t="s">
        <v>5146</v>
      </c>
      <c r="AP63" s="79" t="s">
        <v>176</v>
      </c>
      <c r="AQ63" s="79">
        <v>0</v>
      </c>
      <c r="AR63" s="79">
        <v>0</v>
      </c>
      <c r="AS63" s="79"/>
      <c r="AT63" s="79"/>
      <c r="AU63" s="79"/>
      <c r="AV63" s="79"/>
      <c r="AW63" s="79"/>
      <c r="AX63" s="79"/>
      <c r="AY63" s="79"/>
      <c r="AZ63" s="79"/>
      <c r="BA63">
        <v>1</v>
      </c>
      <c r="BB63" s="78" t="str">
        <f>REPLACE(INDEX(GroupVertices[Group], MATCH(Edges24[[#This Row],[Vertex 1]],GroupVertices[Vertex],0)),1,1,"")</f>
        <v>27</v>
      </c>
      <c r="BC63" s="78" t="str">
        <f>REPLACE(INDEX(GroupVertices[Group], MATCH(Edges24[[#This Row],[Vertex 2]],GroupVertices[Vertex],0)),1,1,"")</f>
        <v>27</v>
      </c>
      <c r="BD63" s="48"/>
      <c r="BE63" s="49"/>
      <c r="BF63" s="48"/>
      <c r="BG63" s="49"/>
      <c r="BH63" s="48"/>
      <c r="BI63" s="49"/>
      <c r="BJ63" s="48"/>
      <c r="BK63" s="49"/>
      <c r="BL63" s="48"/>
    </row>
    <row r="64" spans="1:64" x14ac:dyDescent="0.25">
      <c r="A64" s="64" t="s">
        <v>267</v>
      </c>
      <c r="B64" s="64" t="s">
        <v>323</v>
      </c>
      <c r="C64" s="65"/>
      <c r="D64" s="66"/>
      <c r="E64" s="67"/>
      <c r="F64" s="68"/>
      <c r="G64" s="65"/>
      <c r="H64" s="69"/>
      <c r="I64" s="70"/>
      <c r="J64" s="70"/>
      <c r="K64" s="34" t="s">
        <v>65</v>
      </c>
      <c r="L64" s="77">
        <v>108</v>
      </c>
      <c r="M64" s="77"/>
      <c r="N64" s="72"/>
      <c r="O64" s="79" t="s">
        <v>999</v>
      </c>
      <c r="P64" s="81">
        <v>43166.658402777779</v>
      </c>
      <c r="Q64" s="79" t="s">
        <v>1052</v>
      </c>
      <c r="R64" s="83" t="s">
        <v>2024</v>
      </c>
      <c r="S64" s="79" t="s">
        <v>2522</v>
      </c>
      <c r="T64" s="79" t="s">
        <v>2687</v>
      </c>
      <c r="U64" s="79"/>
      <c r="V64" s="83" t="s">
        <v>3523</v>
      </c>
      <c r="W64" s="81">
        <v>43166.658402777779</v>
      </c>
      <c r="X64" s="83" t="s">
        <v>3939</v>
      </c>
      <c r="Y64" s="79"/>
      <c r="Z64" s="79"/>
      <c r="AA64" s="85" t="s">
        <v>5147</v>
      </c>
      <c r="AB64" s="79"/>
      <c r="AC64" s="79" t="b">
        <v>0</v>
      </c>
      <c r="AD64" s="79">
        <v>0</v>
      </c>
      <c r="AE64" s="85" t="s">
        <v>6296</v>
      </c>
      <c r="AF64" s="79" t="b">
        <v>0</v>
      </c>
      <c r="AG64" s="79" t="s">
        <v>6304</v>
      </c>
      <c r="AH64" s="79"/>
      <c r="AI64" s="85" t="s">
        <v>6296</v>
      </c>
      <c r="AJ64" s="79" t="b">
        <v>0</v>
      </c>
      <c r="AK64" s="79">
        <v>232</v>
      </c>
      <c r="AL64" s="85" t="s">
        <v>5207</v>
      </c>
      <c r="AM64" s="79" t="s">
        <v>6328</v>
      </c>
      <c r="AN64" s="79" t="b">
        <v>0</v>
      </c>
      <c r="AO64" s="85" t="s">
        <v>5207</v>
      </c>
      <c r="AP64" s="79" t="s">
        <v>176</v>
      </c>
      <c r="AQ64" s="79">
        <v>0</v>
      </c>
      <c r="AR64" s="79">
        <v>0</v>
      </c>
      <c r="AS64" s="79"/>
      <c r="AT64" s="79"/>
      <c r="AU64" s="79"/>
      <c r="AV64" s="79"/>
      <c r="AW64" s="79"/>
      <c r="AX64" s="79"/>
      <c r="AY64" s="79"/>
      <c r="AZ64" s="79"/>
      <c r="BA64">
        <v>1</v>
      </c>
      <c r="BB64" s="78" t="str">
        <f>REPLACE(INDEX(GroupVertices[Group], MATCH(Edges24[[#This Row],[Vertex 1]],GroupVertices[Vertex],0)),1,1,"")</f>
        <v>8</v>
      </c>
      <c r="BC64" s="78" t="str">
        <f>REPLACE(INDEX(GroupVertices[Group], MATCH(Edges24[[#This Row],[Vertex 2]],GroupVertices[Vertex],0)),1,1,"")</f>
        <v>8</v>
      </c>
      <c r="BD64" s="48">
        <v>1</v>
      </c>
      <c r="BE64" s="49">
        <v>5.882352941176471</v>
      </c>
      <c r="BF64" s="48">
        <v>0</v>
      </c>
      <c r="BG64" s="49">
        <v>0</v>
      </c>
      <c r="BH64" s="48">
        <v>0</v>
      </c>
      <c r="BI64" s="49">
        <v>0</v>
      </c>
      <c r="BJ64" s="48">
        <v>16</v>
      </c>
      <c r="BK64" s="49">
        <v>94.117647058823536</v>
      </c>
      <c r="BL64" s="48">
        <v>17</v>
      </c>
    </row>
    <row r="65" spans="1:64" x14ac:dyDescent="0.25">
      <c r="A65" s="64" t="s">
        <v>268</v>
      </c>
      <c r="B65" s="64" t="s">
        <v>268</v>
      </c>
      <c r="C65" s="65"/>
      <c r="D65" s="66"/>
      <c r="E65" s="67"/>
      <c r="F65" s="68"/>
      <c r="G65" s="65"/>
      <c r="H65" s="69"/>
      <c r="I65" s="70"/>
      <c r="J65" s="70"/>
      <c r="K65" s="34" t="s">
        <v>65</v>
      </c>
      <c r="L65" s="77">
        <v>109</v>
      </c>
      <c r="M65" s="77"/>
      <c r="N65" s="72"/>
      <c r="O65" s="79" t="s">
        <v>176</v>
      </c>
      <c r="P65" s="81">
        <v>43166.642094907409</v>
      </c>
      <c r="Q65" s="79" t="s">
        <v>1054</v>
      </c>
      <c r="R65" s="79"/>
      <c r="S65" s="79"/>
      <c r="T65" s="79" t="s">
        <v>2689</v>
      </c>
      <c r="U65" s="83" t="s">
        <v>3171</v>
      </c>
      <c r="V65" s="83" t="s">
        <v>3171</v>
      </c>
      <c r="W65" s="81">
        <v>43166.642094907409</v>
      </c>
      <c r="X65" s="83" t="s">
        <v>3940</v>
      </c>
      <c r="Y65" s="79"/>
      <c r="Z65" s="79"/>
      <c r="AA65" s="85" t="s">
        <v>5148</v>
      </c>
      <c r="AB65" s="79"/>
      <c r="AC65" s="79" t="b">
        <v>0</v>
      </c>
      <c r="AD65" s="79">
        <v>8</v>
      </c>
      <c r="AE65" s="85" t="s">
        <v>6296</v>
      </c>
      <c r="AF65" s="79" t="b">
        <v>0</v>
      </c>
      <c r="AG65" s="79" t="s">
        <v>6305</v>
      </c>
      <c r="AH65" s="79"/>
      <c r="AI65" s="85" t="s">
        <v>6296</v>
      </c>
      <c r="AJ65" s="79" t="b">
        <v>0</v>
      </c>
      <c r="AK65" s="79">
        <v>1</v>
      </c>
      <c r="AL65" s="85" t="s">
        <v>6296</v>
      </c>
      <c r="AM65" s="79" t="s">
        <v>6331</v>
      </c>
      <c r="AN65" s="79" t="b">
        <v>0</v>
      </c>
      <c r="AO65" s="85" t="s">
        <v>5148</v>
      </c>
      <c r="AP65" s="79" t="s">
        <v>6415</v>
      </c>
      <c r="AQ65" s="79">
        <v>0</v>
      </c>
      <c r="AR65" s="79">
        <v>0</v>
      </c>
      <c r="AS65" s="79" t="s">
        <v>6418</v>
      </c>
      <c r="AT65" s="79" t="s">
        <v>6430</v>
      </c>
      <c r="AU65" s="79" t="s">
        <v>6435</v>
      </c>
      <c r="AV65" s="79" t="s">
        <v>6441</v>
      </c>
      <c r="AW65" s="79" t="s">
        <v>6454</v>
      </c>
      <c r="AX65" s="79" t="s">
        <v>6467</v>
      </c>
      <c r="AY65" s="79" t="s">
        <v>6478</v>
      </c>
      <c r="AZ65" s="83" t="s">
        <v>6481</v>
      </c>
      <c r="BA65">
        <v>1</v>
      </c>
      <c r="BB65" s="78" t="str">
        <f>REPLACE(INDEX(GroupVertices[Group], MATCH(Edges24[[#This Row],[Vertex 1]],GroupVertices[Vertex],0)),1,1,"")</f>
        <v>37</v>
      </c>
      <c r="BC65" s="78" t="str">
        <f>REPLACE(INDEX(GroupVertices[Group], MATCH(Edges24[[#This Row],[Vertex 2]],GroupVertices[Vertex],0)),1,1,"")</f>
        <v>37</v>
      </c>
      <c r="BD65" s="48">
        <v>2</v>
      </c>
      <c r="BE65" s="49">
        <v>5.5555555555555554</v>
      </c>
      <c r="BF65" s="48">
        <v>0</v>
      </c>
      <c r="BG65" s="49">
        <v>0</v>
      </c>
      <c r="BH65" s="48">
        <v>0</v>
      </c>
      <c r="BI65" s="49">
        <v>0</v>
      </c>
      <c r="BJ65" s="48">
        <v>34</v>
      </c>
      <c r="BK65" s="49">
        <v>94.444444444444443</v>
      </c>
      <c r="BL65" s="48">
        <v>36</v>
      </c>
    </row>
    <row r="66" spans="1:64" x14ac:dyDescent="0.25">
      <c r="A66" s="64" t="s">
        <v>269</v>
      </c>
      <c r="B66" s="64" t="s">
        <v>268</v>
      </c>
      <c r="C66" s="65"/>
      <c r="D66" s="66"/>
      <c r="E66" s="67"/>
      <c r="F66" s="68"/>
      <c r="G66" s="65"/>
      <c r="H66" s="69"/>
      <c r="I66" s="70"/>
      <c r="J66" s="70"/>
      <c r="K66" s="34" t="s">
        <v>65</v>
      </c>
      <c r="L66" s="77">
        <v>110</v>
      </c>
      <c r="M66" s="77"/>
      <c r="N66" s="72"/>
      <c r="O66" s="79" t="s">
        <v>999</v>
      </c>
      <c r="P66" s="81">
        <v>43165.917129629626</v>
      </c>
      <c r="Q66" s="79" t="s">
        <v>1055</v>
      </c>
      <c r="R66" s="79"/>
      <c r="S66" s="79"/>
      <c r="T66" s="79" t="s">
        <v>2690</v>
      </c>
      <c r="U66" s="83" t="s">
        <v>3172</v>
      </c>
      <c r="V66" s="83" t="s">
        <v>3172</v>
      </c>
      <c r="W66" s="81">
        <v>43165.917129629626</v>
      </c>
      <c r="X66" s="83" t="s">
        <v>3941</v>
      </c>
      <c r="Y66" s="79"/>
      <c r="Z66" s="79"/>
      <c r="AA66" s="85" t="s">
        <v>5149</v>
      </c>
      <c r="AB66" s="79"/>
      <c r="AC66" s="79" t="b">
        <v>0</v>
      </c>
      <c r="AD66" s="79">
        <v>10</v>
      </c>
      <c r="AE66" s="85" t="s">
        <v>6296</v>
      </c>
      <c r="AF66" s="79" t="b">
        <v>0</v>
      </c>
      <c r="AG66" s="79" t="s">
        <v>6305</v>
      </c>
      <c r="AH66" s="79"/>
      <c r="AI66" s="85" t="s">
        <v>6296</v>
      </c>
      <c r="AJ66" s="79" t="b">
        <v>0</v>
      </c>
      <c r="AK66" s="79">
        <v>4</v>
      </c>
      <c r="AL66" s="85" t="s">
        <v>6296</v>
      </c>
      <c r="AM66" s="79" t="s">
        <v>6333</v>
      </c>
      <c r="AN66" s="79" t="b">
        <v>0</v>
      </c>
      <c r="AO66" s="85" t="s">
        <v>5149</v>
      </c>
      <c r="AP66" s="79" t="s">
        <v>6415</v>
      </c>
      <c r="AQ66" s="79">
        <v>0</v>
      </c>
      <c r="AR66" s="79">
        <v>0</v>
      </c>
      <c r="AS66" s="79"/>
      <c r="AT66" s="79"/>
      <c r="AU66" s="79"/>
      <c r="AV66" s="79"/>
      <c r="AW66" s="79"/>
      <c r="AX66" s="79"/>
      <c r="AY66" s="79"/>
      <c r="AZ66" s="79"/>
      <c r="BA66">
        <v>1</v>
      </c>
      <c r="BB66" s="78" t="str">
        <f>REPLACE(INDEX(GroupVertices[Group], MATCH(Edges24[[#This Row],[Vertex 1]],GroupVertices[Vertex],0)),1,1,"")</f>
        <v>37</v>
      </c>
      <c r="BC66" s="78" t="str">
        <f>REPLACE(INDEX(GroupVertices[Group], MATCH(Edges24[[#This Row],[Vertex 2]],GroupVertices[Vertex],0)),1,1,"")</f>
        <v>37</v>
      </c>
      <c r="BD66" s="48"/>
      <c r="BE66" s="49"/>
      <c r="BF66" s="48"/>
      <c r="BG66" s="49"/>
      <c r="BH66" s="48"/>
      <c r="BI66" s="49"/>
      <c r="BJ66" s="48"/>
      <c r="BK66" s="49"/>
      <c r="BL66" s="48"/>
    </row>
    <row r="67" spans="1:64" x14ac:dyDescent="0.25">
      <c r="A67" s="64" t="s">
        <v>270</v>
      </c>
      <c r="B67" s="64" t="s">
        <v>268</v>
      </c>
      <c r="C67" s="65"/>
      <c r="D67" s="66"/>
      <c r="E67" s="67"/>
      <c r="F67" s="68"/>
      <c r="G67" s="65"/>
      <c r="H67" s="69"/>
      <c r="I67" s="70"/>
      <c r="J67" s="70"/>
      <c r="K67" s="34" t="s">
        <v>65</v>
      </c>
      <c r="L67" s="77">
        <v>111</v>
      </c>
      <c r="M67" s="77"/>
      <c r="N67" s="72"/>
      <c r="O67" s="79" t="s">
        <v>999</v>
      </c>
      <c r="P67" s="81">
        <v>43166.657766203702</v>
      </c>
      <c r="Q67" s="79" t="s">
        <v>1056</v>
      </c>
      <c r="R67" s="79"/>
      <c r="S67" s="79"/>
      <c r="T67" s="79" t="s">
        <v>2691</v>
      </c>
      <c r="U67" s="79"/>
      <c r="V67" s="83" t="s">
        <v>3524</v>
      </c>
      <c r="W67" s="81">
        <v>43166.657766203702</v>
      </c>
      <c r="X67" s="83" t="s">
        <v>3942</v>
      </c>
      <c r="Y67" s="79"/>
      <c r="Z67" s="79"/>
      <c r="AA67" s="85" t="s">
        <v>5150</v>
      </c>
      <c r="AB67" s="79"/>
      <c r="AC67" s="79" t="b">
        <v>0</v>
      </c>
      <c r="AD67" s="79">
        <v>0</v>
      </c>
      <c r="AE67" s="85" t="s">
        <v>6296</v>
      </c>
      <c r="AF67" s="79" t="b">
        <v>0</v>
      </c>
      <c r="AG67" s="79" t="s">
        <v>6305</v>
      </c>
      <c r="AH67" s="79"/>
      <c r="AI67" s="85" t="s">
        <v>6296</v>
      </c>
      <c r="AJ67" s="79" t="b">
        <v>0</v>
      </c>
      <c r="AK67" s="79">
        <v>1</v>
      </c>
      <c r="AL67" s="85" t="s">
        <v>5148</v>
      </c>
      <c r="AM67" s="79" t="s">
        <v>6333</v>
      </c>
      <c r="AN67" s="79" t="b">
        <v>0</v>
      </c>
      <c r="AO67" s="85" t="s">
        <v>5148</v>
      </c>
      <c r="AP67" s="79" t="s">
        <v>176</v>
      </c>
      <c r="AQ67" s="79">
        <v>0</v>
      </c>
      <c r="AR67" s="79">
        <v>0</v>
      </c>
      <c r="AS67" s="79"/>
      <c r="AT67" s="79"/>
      <c r="AU67" s="79"/>
      <c r="AV67" s="79"/>
      <c r="AW67" s="79"/>
      <c r="AX67" s="79"/>
      <c r="AY67" s="79"/>
      <c r="AZ67" s="79"/>
      <c r="BA67">
        <v>2</v>
      </c>
      <c r="BB67" s="78" t="str">
        <f>REPLACE(INDEX(GroupVertices[Group], MATCH(Edges24[[#This Row],[Vertex 1]],GroupVertices[Vertex],0)),1,1,"")</f>
        <v>37</v>
      </c>
      <c r="BC67" s="78" t="str">
        <f>REPLACE(INDEX(GroupVertices[Group], MATCH(Edges24[[#This Row],[Vertex 2]],GroupVertices[Vertex],0)),1,1,"")</f>
        <v>37</v>
      </c>
      <c r="BD67" s="48">
        <v>1</v>
      </c>
      <c r="BE67" s="49">
        <v>5.2631578947368425</v>
      </c>
      <c r="BF67" s="48">
        <v>0</v>
      </c>
      <c r="BG67" s="49">
        <v>0</v>
      </c>
      <c r="BH67" s="48">
        <v>0</v>
      </c>
      <c r="BI67" s="49">
        <v>0</v>
      </c>
      <c r="BJ67" s="48">
        <v>18</v>
      </c>
      <c r="BK67" s="49">
        <v>94.736842105263165</v>
      </c>
      <c r="BL67" s="48">
        <v>19</v>
      </c>
    </row>
    <row r="68" spans="1:64" x14ac:dyDescent="0.25">
      <c r="A68" s="64" t="s">
        <v>270</v>
      </c>
      <c r="B68" s="64" t="s">
        <v>268</v>
      </c>
      <c r="C68" s="65"/>
      <c r="D68" s="66"/>
      <c r="E68" s="67"/>
      <c r="F68" s="68"/>
      <c r="G68" s="65"/>
      <c r="H68" s="69"/>
      <c r="I68" s="70"/>
      <c r="J68" s="70"/>
      <c r="K68" s="34" t="s">
        <v>65</v>
      </c>
      <c r="L68" s="77">
        <v>112</v>
      </c>
      <c r="M68" s="77"/>
      <c r="N68" s="72"/>
      <c r="O68" s="79" t="s">
        <v>999</v>
      </c>
      <c r="P68" s="81">
        <v>43166.659108796295</v>
      </c>
      <c r="Q68" s="79" t="s">
        <v>1057</v>
      </c>
      <c r="R68" s="79"/>
      <c r="S68" s="79"/>
      <c r="T68" s="79" t="s">
        <v>2692</v>
      </c>
      <c r="U68" s="79"/>
      <c r="V68" s="83" t="s">
        <v>3524</v>
      </c>
      <c r="W68" s="81">
        <v>43166.659108796295</v>
      </c>
      <c r="X68" s="83" t="s">
        <v>3943</v>
      </c>
      <c r="Y68" s="79"/>
      <c r="Z68" s="79"/>
      <c r="AA68" s="85" t="s">
        <v>5151</v>
      </c>
      <c r="AB68" s="79"/>
      <c r="AC68" s="79" t="b">
        <v>0</v>
      </c>
      <c r="AD68" s="79">
        <v>0</v>
      </c>
      <c r="AE68" s="85" t="s">
        <v>6296</v>
      </c>
      <c r="AF68" s="79" t="b">
        <v>0</v>
      </c>
      <c r="AG68" s="79" t="s">
        <v>6305</v>
      </c>
      <c r="AH68" s="79"/>
      <c r="AI68" s="85" t="s">
        <v>6296</v>
      </c>
      <c r="AJ68" s="79" t="b">
        <v>0</v>
      </c>
      <c r="AK68" s="79">
        <v>4</v>
      </c>
      <c r="AL68" s="85" t="s">
        <v>5149</v>
      </c>
      <c r="AM68" s="79" t="s">
        <v>6333</v>
      </c>
      <c r="AN68" s="79" t="b">
        <v>0</v>
      </c>
      <c r="AO68" s="85" t="s">
        <v>5149</v>
      </c>
      <c r="AP68" s="79" t="s">
        <v>176</v>
      </c>
      <c r="AQ68" s="79">
        <v>0</v>
      </c>
      <c r="AR68" s="79">
        <v>0</v>
      </c>
      <c r="AS68" s="79"/>
      <c r="AT68" s="79"/>
      <c r="AU68" s="79"/>
      <c r="AV68" s="79"/>
      <c r="AW68" s="79"/>
      <c r="AX68" s="79"/>
      <c r="AY68" s="79"/>
      <c r="AZ68" s="79"/>
      <c r="BA68">
        <v>2</v>
      </c>
      <c r="BB68" s="78" t="str">
        <f>REPLACE(INDEX(GroupVertices[Group], MATCH(Edges24[[#This Row],[Vertex 1]],GroupVertices[Vertex],0)),1,1,"")</f>
        <v>37</v>
      </c>
      <c r="BC68" s="78" t="str">
        <f>REPLACE(INDEX(GroupVertices[Group], MATCH(Edges24[[#This Row],[Vertex 2]],GroupVertices[Vertex],0)),1,1,"")</f>
        <v>37</v>
      </c>
      <c r="BD68" s="48"/>
      <c r="BE68" s="49"/>
      <c r="BF68" s="48"/>
      <c r="BG68" s="49"/>
      <c r="BH68" s="48"/>
      <c r="BI68" s="49"/>
      <c r="BJ68" s="48"/>
      <c r="BK68" s="49"/>
      <c r="BL68" s="48"/>
    </row>
    <row r="69" spans="1:64" x14ac:dyDescent="0.25">
      <c r="A69" s="64" t="s">
        <v>271</v>
      </c>
      <c r="B69" s="64" t="s">
        <v>825</v>
      </c>
      <c r="C69" s="65"/>
      <c r="D69" s="66"/>
      <c r="E69" s="67"/>
      <c r="F69" s="68"/>
      <c r="G69" s="65"/>
      <c r="H69" s="69"/>
      <c r="I69" s="70"/>
      <c r="J69" s="70"/>
      <c r="K69" s="34" t="s">
        <v>65</v>
      </c>
      <c r="L69" s="77">
        <v>116</v>
      </c>
      <c r="M69" s="77"/>
      <c r="N69" s="72"/>
      <c r="O69" s="79" t="s">
        <v>999</v>
      </c>
      <c r="P69" s="81">
        <v>43166.659884259258</v>
      </c>
      <c r="Q69" s="79" t="s">
        <v>1058</v>
      </c>
      <c r="R69" s="79"/>
      <c r="S69" s="79"/>
      <c r="T69" s="79" t="s">
        <v>2693</v>
      </c>
      <c r="U69" s="79"/>
      <c r="V69" s="83" t="s">
        <v>3525</v>
      </c>
      <c r="W69" s="81">
        <v>43166.659884259258</v>
      </c>
      <c r="X69" s="83" t="s">
        <v>3944</v>
      </c>
      <c r="Y69" s="79"/>
      <c r="Z69" s="79"/>
      <c r="AA69" s="85" t="s">
        <v>5152</v>
      </c>
      <c r="AB69" s="79"/>
      <c r="AC69" s="79" t="b">
        <v>0</v>
      </c>
      <c r="AD69" s="79">
        <v>3</v>
      </c>
      <c r="AE69" s="85" t="s">
        <v>6296</v>
      </c>
      <c r="AF69" s="79" t="b">
        <v>0</v>
      </c>
      <c r="AG69" s="79" t="s">
        <v>6304</v>
      </c>
      <c r="AH69" s="79"/>
      <c r="AI69" s="85" t="s">
        <v>6296</v>
      </c>
      <c r="AJ69" s="79" t="b">
        <v>0</v>
      </c>
      <c r="AK69" s="79">
        <v>0</v>
      </c>
      <c r="AL69" s="85" t="s">
        <v>6296</v>
      </c>
      <c r="AM69" s="79" t="s">
        <v>6328</v>
      </c>
      <c r="AN69" s="79" t="b">
        <v>0</v>
      </c>
      <c r="AO69" s="85" t="s">
        <v>5152</v>
      </c>
      <c r="AP69" s="79" t="s">
        <v>176</v>
      </c>
      <c r="AQ69" s="79">
        <v>0</v>
      </c>
      <c r="AR69" s="79">
        <v>0</v>
      </c>
      <c r="AS69" s="79"/>
      <c r="AT69" s="79"/>
      <c r="AU69" s="79"/>
      <c r="AV69" s="79"/>
      <c r="AW69" s="79"/>
      <c r="AX69" s="79"/>
      <c r="AY69" s="79"/>
      <c r="AZ69" s="79"/>
      <c r="BA69">
        <v>1</v>
      </c>
      <c r="BB69" s="78" t="str">
        <f>REPLACE(INDEX(GroupVertices[Group], MATCH(Edges24[[#This Row],[Vertex 1]],GroupVertices[Vertex],0)),1,1,"")</f>
        <v>98</v>
      </c>
      <c r="BC69" s="78" t="str">
        <f>REPLACE(INDEX(GroupVertices[Group], MATCH(Edges24[[#This Row],[Vertex 2]],GroupVertices[Vertex],0)),1,1,"")</f>
        <v>98</v>
      </c>
      <c r="BD69" s="48">
        <v>1</v>
      </c>
      <c r="BE69" s="49">
        <v>3.3333333333333335</v>
      </c>
      <c r="BF69" s="48">
        <v>0</v>
      </c>
      <c r="BG69" s="49">
        <v>0</v>
      </c>
      <c r="BH69" s="48">
        <v>0</v>
      </c>
      <c r="BI69" s="49">
        <v>0</v>
      </c>
      <c r="BJ69" s="48">
        <v>29</v>
      </c>
      <c r="BK69" s="49">
        <v>96.666666666666671</v>
      </c>
      <c r="BL69" s="48">
        <v>30</v>
      </c>
    </row>
    <row r="70" spans="1:64" x14ac:dyDescent="0.25">
      <c r="A70" s="64" t="s">
        <v>272</v>
      </c>
      <c r="B70" s="64" t="s">
        <v>323</v>
      </c>
      <c r="C70" s="65"/>
      <c r="D70" s="66"/>
      <c r="E70" s="67"/>
      <c r="F70" s="68"/>
      <c r="G70" s="65"/>
      <c r="H70" s="69"/>
      <c r="I70" s="70"/>
      <c r="J70" s="70"/>
      <c r="K70" s="34" t="s">
        <v>65</v>
      </c>
      <c r="L70" s="77">
        <v>117</v>
      </c>
      <c r="M70" s="77"/>
      <c r="N70" s="72"/>
      <c r="O70" s="79" t="s">
        <v>999</v>
      </c>
      <c r="P70" s="81">
        <v>43166.660150462965</v>
      </c>
      <c r="Q70" s="79" t="s">
        <v>1052</v>
      </c>
      <c r="R70" s="83" t="s">
        <v>2024</v>
      </c>
      <c r="S70" s="79" t="s">
        <v>2522</v>
      </c>
      <c r="T70" s="79" t="s">
        <v>2687</v>
      </c>
      <c r="U70" s="79"/>
      <c r="V70" s="83" t="s">
        <v>3522</v>
      </c>
      <c r="W70" s="81">
        <v>43166.660150462965</v>
      </c>
      <c r="X70" s="83" t="s">
        <v>3945</v>
      </c>
      <c r="Y70" s="79"/>
      <c r="Z70" s="79"/>
      <c r="AA70" s="85" t="s">
        <v>5153</v>
      </c>
      <c r="AB70" s="79"/>
      <c r="AC70" s="79" t="b">
        <v>0</v>
      </c>
      <c r="AD70" s="79">
        <v>0</v>
      </c>
      <c r="AE70" s="85" t="s">
        <v>6296</v>
      </c>
      <c r="AF70" s="79" t="b">
        <v>0</v>
      </c>
      <c r="AG70" s="79" t="s">
        <v>6304</v>
      </c>
      <c r="AH70" s="79"/>
      <c r="AI70" s="85" t="s">
        <v>6296</v>
      </c>
      <c r="AJ70" s="79" t="b">
        <v>0</v>
      </c>
      <c r="AK70" s="79">
        <v>232</v>
      </c>
      <c r="AL70" s="85" t="s">
        <v>5207</v>
      </c>
      <c r="AM70" s="79" t="s">
        <v>6328</v>
      </c>
      <c r="AN70" s="79" t="b">
        <v>0</v>
      </c>
      <c r="AO70" s="85" t="s">
        <v>5207</v>
      </c>
      <c r="AP70" s="79" t="s">
        <v>176</v>
      </c>
      <c r="AQ70" s="79">
        <v>0</v>
      </c>
      <c r="AR70" s="79">
        <v>0</v>
      </c>
      <c r="AS70" s="79"/>
      <c r="AT70" s="79"/>
      <c r="AU70" s="79"/>
      <c r="AV70" s="79"/>
      <c r="AW70" s="79"/>
      <c r="AX70" s="79"/>
      <c r="AY70" s="79"/>
      <c r="AZ70" s="79"/>
      <c r="BA70">
        <v>1</v>
      </c>
      <c r="BB70" s="78" t="str">
        <f>REPLACE(INDEX(GroupVertices[Group], MATCH(Edges24[[#This Row],[Vertex 1]],GroupVertices[Vertex],0)),1,1,"")</f>
        <v>8</v>
      </c>
      <c r="BC70" s="78" t="str">
        <f>REPLACE(INDEX(GroupVertices[Group], MATCH(Edges24[[#This Row],[Vertex 2]],GroupVertices[Vertex],0)),1,1,"")</f>
        <v>8</v>
      </c>
      <c r="BD70" s="48">
        <v>1</v>
      </c>
      <c r="BE70" s="49">
        <v>5.882352941176471</v>
      </c>
      <c r="BF70" s="48">
        <v>0</v>
      </c>
      <c r="BG70" s="49">
        <v>0</v>
      </c>
      <c r="BH70" s="48">
        <v>0</v>
      </c>
      <c r="BI70" s="49">
        <v>0</v>
      </c>
      <c r="BJ70" s="48">
        <v>16</v>
      </c>
      <c r="BK70" s="49">
        <v>94.117647058823536</v>
      </c>
      <c r="BL70" s="48">
        <v>17</v>
      </c>
    </row>
    <row r="71" spans="1:64" x14ac:dyDescent="0.25">
      <c r="A71" s="64" t="s">
        <v>273</v>
      </c>
      <c r="B71" s="64" t="s">
        <v>765</v>
      </c>
      <c r="C71" s="65"/>
      <c r="D71" s="66"/>
      <c r="E71" s="67"/>
      <c r="F71" s="68"/>
      <c r="G71" s="65"/>
      <c r="H71" s="69"/>
      <c r="I71" s="70"/>
      <c r="J71" s="70"/>
      <c r="K71" s="34" t="s">
        <v>65</v>
      </c>
      <c r="L71" s="77">
        <v>118</v>
      </c>
      <c r="M71" s="77"/>
      <c r="N71" s="72"/>
      <c r="O71" s="79" t="s">
        <v>999</v>
      </c>
      <c r="P71" s="81">
        <v>43166.660439814812</v>
      </c>
      <c r="Q71" s="79" t="s">
        <v>1059</v>
      </c>
      <c r="R71" s="83" t="s">
        <v>2026</v>
      </c>
      <c r="S71" s="79" t="s">
        <v>2505</v>
      </c>
      <c r="T71" s="79" t="s">
        <v>2694</v>
      </c>
      <c r="U71" s="79"/>
      <c r="V71" s="83" t="s">
        <v>3526</v>
      </c>
      <c r="W71" s="81">
        <v>43166.660439814812</v>
      </c>
      <c r="X71" s="83" t="s">
        <v>3946</v>
      </c>
      <c r="Y71" s="79"/>
      <c r="Z71" s="79"/>
      <c r="AA71" s="85" t="s">
        <v>5154</v>
      </c>
      <c r="AB71" s="79"/>
      <c r="AC71" s="79" t="b">
        <v>0</v>
      </c>
      <c r="AD71" s="79">
        <v>0</v>
      </c>
      <c r="AE71" s="85" t="s">
        <v>6296</v>
      </c>
      <c r="AF71" s="79" t="b">
        <v>0</v>
      </c>
      <c r="AG71" s="79" t="s">
        <v>6304</v>
      </c>
      <c r="AH71" s="79"/>
      <c r="AI71" s="85" t="s">
        <v>6296</v>
      </c>
      <c r="AJ71" s="79" t="b">
        <v>0</v>
      </c>
      <c r="AK71" s="79">
        <v>3</v>
      </c>
      <c r="AL71" s="85" t="s">
        <v>6214</v>
      </c>
      <c r="AM71" s="79" t="s">
        <v>6343</v>
      </c>
      <c r="AN71" s="79" t="b">
        <v>0</v>
      </c>
      <c r="AO71" s="85" t="s">
        <v>6214</v>
      </c>
      <c r="AP71" s="79" t="s">
        <v>176</v>
      </c>
      <c r="AQ71" s="79">
        <v>0</v>
      </c>
      <c r="AR71" s="79">
        <v>0</v>
      </c>
      <c r="AS71" s="79"/>
      <c r="AT71" s="79"/>
      <c r="AU71" s="79"/>
      <c r="AV71" s="79"/>
      <c r="AW71" s="79"/>
      <c r="AX71" s="79"/>
      <c r="AY71" s="79"/>
      <c r="AZ71" s="79"/>
      <c r="BA71">
        <v>1</v>
      </c>
      <c r="BB71" s="78" t="str">
        <f>REPLACE(INDEX(GroupVertices[Group], MATCH(Edges24[[#This Row],[Vertex 1]],GroupVertices[Vertex],0)),1,1,"")</f>
        <v>2</v>
      </c>
      <c r="BC71" s="78" t="str">
        <f>REPLACE(INDEX(GroupVertices[Group], MATCH(Edges24[[#This Row],[Vertex 2]],GroupVertices[Vertex],0)),1,1,"")</f>
        <v>2</v>
      </c>
      <c r="BD71" s="48"/>
      <c r="BE71" s="49"/>
      <c r="BF71" s="48"/>
      <c r="BG71" s="49"/>
      <c r="BH71" s="48"/>
      <c r="BI71" s="49"/>
      <c r="BJ71" s="48"/>
      <c r="BK71" s="49"/>
      <c r="BL71" s="48"/>
    </row>
    <row r="72" spans="1:64" x14ac:dyDescent="0.25">
      <c r="A72" s="64" t="s">
        <v>274</v>
      </c>
      <c r="B72" s="64" t="s">
        <v>323</v>
      </c>
      <c r="C72" s="65"/>
      <c r="D72" s="66"/>
      <c r="E72" s="67"/>
      <c r="F72" s="68"/>
      <c r="G72" s="65"/>
      <c r="H72" s="69"/>
      <c r="I72" s="70"/>
      <c r="J72" s="70"/>
      <c r="K72" s="34" t="s">
        <v>65</v>
      </c>
      <c r="L72" s="77">
        <v>120</v>
      </c>
      <c r="M72" s="77"/>
      <c r="N72" s="72"/>
      <c r="O72" s="79" t="s">
        <v>999</v>
      </c>
      <c r="P72" s="81">
        <v>43166.660486111112</v>
      </c>
      <c r="Q72" s="79" t="s">
        <v>1052</v>
      </c>
      <c r="R72" s="83" t="s">
        <v>2024</v>
      </c>
      <c r="S72" s="79" t="s">
        <v>2522</v>
      </c>
      <c r="T72" s="79" t="s">
        <v>2687</v>
      </c>
      <c r="U72" s="79"/>
      <c r="V72" s="83" t="s">
        <v>3527</v>
      </c>
      <c r="W72" s="81">
        <v>43166.660486111112</v>
      </c>
      <c r="X72" s="83" t="s">
        <v>3947</v>
      </c>
      <c r="Y72" s="79"/>
      <c r="Z72" s="79"/>
      <c r="AA72" s="85" t="s">
        <v>5155</v>
      </c>
      <c r="AB72" s="79"/>
      <c r="AC72" s="79" t="b">
        <v>0</v>
      </c>
      <c r="AD72" s="79">
        <v>0</v>
      </c>
      <c r="AE72" s="85" t="s">
        <v>6296</v>
      </c>
      <c r="AF72" s="79" t="b">
        <v>0</v>
      </c>
      <c r="AG72" s="79" t="s">
        <v>6304</v>
      </c>
      <c r="AH72" s="79"/>
      <c r="AI72" s="85" t="s">
        <v>6296</v>
      </c>
      <c r="AJ72" s="79" t="b">
        <v>0</v>
      </c>
      <c r="AK72" s="79">
        <v>232</v>
      </c>
      <c r="AL72" s="85" t="s">
        <v>5207</v>
      </c>
      <c r="AM72" s="79" t="s">
        <v>6328</v>
      </c>
      <c r="AN72" s="79" t="b">
        <v>0</v>
      </c>
      <c r="AO72" s="85" t="s">
        <v>5207</v>
      </c>
      <c r="AP72" s="79" t="s">
        <v>176</v>
      </c>
      <c r="AQ72" s="79">
        <v>0</v>
      </c>
      <c r="AR72" s="79">
        <v>0</v>
      </c>
      <c r="AS72" s="79"/>
      <c r="AT72" s="79"/>
      <c r="AU72" s="79"/>
      <c r="AV72" s="79"/>
      <c r="AW72" s="79"/>
      <c r="AX72" s="79"/>
      <c r="AY72" s="79"/>
      <c r="AZ72" s="79"/>
      <c r="BA72">
        <v>1</v>
      </c>
      <c r="BB72" s="78" t="str">
        <f>REPLACE(INDEX(GroupVertices[Group], MATCH(Edges24[[#This Row],[Vertex 1]],GroupVertices[Vertex],0)),1,1,"")</f>
        <v>8</v>
      </c>
      <c r="BC72" s="78" t="str">
        <f>REPLACE(INDEX(GroupVertices[Group], MATCH(Edges24[[#This Row],[Vertex 2]],GroupVertices[Vertex],0)),1,1,"")</f>
        <v>8</v>
      </c>
      <c r="BD72" s="48">
        <v>1</v>
      </c>
      <c r="BE72" s="49">
        <v>5.882352941176471</v>
      </c>
      <c r="BF72" s="48">
        <v>0</v>
      </c>
      <c r="BG72" s="49">
        <v>0</v>
      </c>
      <c r="BH72" s="48">
        <v>0</v>
      </c>
      <c r="BI72" s="49">
        <v>0</v>
      </c>
      <c r="BJ72" s="48">
        <v>16</v>
      </c>
      <c r="BK72" s="49">
        <v>94.117647058823536</v>
      </c>
      <c r="BL72" s="48">
        <v>17</v>
      </c>
    </row>
    <row r="73" spans="1:64" x14ac:dyDescent="0.25">
      <c r="A73" s="64" t="s">
        <v>275</v>
      </c>
      <c r="B73" s="64" t="s">
        <v>826</v>
      </c>
      <c r="C73" s="65"/>
      <c r="D73" s="66"/>
      <c r="E73" s="67"/>
      <c r="F73" s="68"/>
      <c r="G73" s="65"/>
      <c r="H73" s="69"/>
      <c r="I73" s="70"/>
      <c r="J73" s="70"/>
      <c r="K73" s="34" t="s">
        <v>65</v>
      </c>
      <c r="L73" s="77">
        <v>121</v>
      </c>
      <c r="M73" s="77"/>
      <c r="N73" s="72"/>
      <c r="O73" s="79" t="s">
        <v>999</v>
      </c>
      <c r="P73" s="81">
        <v>43166.608900462961</v>
      </c>
      <c r="Q73" s="79" t="s">
        <v>1060</v>
      </c>
      <c r="R73" s="79"/>
      <c r="S73" s="79"/>
      <c r="T73" s="79" t="s">
        <v>731</v>
      </c>
      <c r="U73" s="83" t="s">
        <v>3173</v>
      </c>
      <c r="V73" s="83" t="s">
        <v>3173</v>
      </c>
      <c r="W73" s="81">
        <v>43166.608900462961</v>
      </c>
      <c r="X73" s="83" t="s">
        <v>3948</v>
      </c>
      <c r="Y73" s="79"/>
      <c r="Z73" s="79"/>
      <c r="AA73" s="85" t="s">
        <v>5156</v>
      </c>
      <c r="AB73" s="79"/>
      <c r="AC73" s="79" t="b">
        <v>0</v>
      </c>
      <c r="AD73" s="79">
        <v>2</v>
      </c>
      <c r="AE73" s="85" t="s">
        <v>6296</v>
      </c>
      <c r="AF73" s="79" t="b">
        <v>0</v>
      </c>
      <c r="AG73" s="79" t="s">
        <v>6305</v>
      </c>
      <c r="AH73" s="79"/>
      <c r="AI73" s="85" t="s">
        <v>6296</v>
      </c>
      <c r="AJ73" s="79" t="b">
        <v>0</v>
      </c>
      <c r="AK73" s="79">
        <v>1</v>
      </c>
      <c r="AL73" s="85" t="s">
        <v>6296</v>
      </c>
      <c r="AM73" s="79" t="s">
        <v>6340</v>
      </c>
      <c r="AN73" s="79" t="b">
        <v>0</v>
      </c>
      <c r="AO73" s="85" t="s">
        <v>5156</v>
      </c>
      <c r="AP73" s="79" t="s">
        <v>6415</v>
      </c>
      <c r="AQ73" s="79">
        <v>0</v>
      </c>
      <c r="AR73" s="79">
        <v>0</v>
      </c>
      <c r="AS73" s="79"/>
      <c r="AT73" s="79"/>
      <c r="AU73" s="79"/>
      <c r="AV73" s="79"/>
      <c r="AW73" s="79"/>
      <c r="AX73" s="79"/>
      <c r="AY73" s="79"/>
      <c r="AZ73" s="79"/>
      <c r="BA73">
        <v>1</v>
      </c>
      <c r="BB73" s="78" t="str">
        <f>REPLACE(INDEX(GroupVertices[Group], MATCH(Edges24[[#This Row],[Vertex 1]],GroupVertices[Vertex],0)),1,1,"")</f>
        <v>25</v>
      </c>
      <c r="BC73" s="78" t="str">
        <f>REPLACE(INDEX(GroupVertices[Group], MATCH(Edges24[[#This Row],[Vertex 2]],GroupVertices[Vertex],0)),1,1,"")</f>
        <v>25</v>
      </c>
      <c r="BD73" s="48"/>
      <c r="BE73" s="49"/>
      <c r="BF73" s="48"/>
      <c r="BG73" s="49"/>
      <c r="BH73" s="48"/>
      <c r="BI73" s="49"/>
      <c r="BJ73" s="48"/>
      <c r="BK73" s="49"/>
      <c r="BL73" s="48"/>
    </row>
    <row r="74" spans="1:64" x14ac:dyDescent="0.25">
      <c r="A74" s="64" t="s">
        <v>276</v>
      </c>
      <c r="B74" s="64" t="s">
        <v>826</v>
      </c>
      <c r="C74" s="65"/>
      <c r="D74" s="66"/>
      <c r="E74" s="67"/>
      <c r="F74" s="68"/>
      <c r="G74" s="65"/>
      <c r="H74" s="69"/>
      <c r="I74" s="70"/>
      <c r="J74" s="70"/>
      <c r="K74" s="34" t="s">
        <v>65</v>
      </c>
      <c r="L74" s="77">
        <v>122</v>
      </c>
      <c r="M74" s="77"/>
      <c r="N74" s="72"/>
      <c r="O74" s="79" t="s">
        <v>999</v>
      </c>
      <c r="P74" s="81">
        <v>43166.661574074074</v>
      </c>
      <c r="Q74" s="79" t="s">
        <v>1061</v>
      </c>
      <c r="R74" s="79"/>
      <c r="S74" s="79"/>
      <c r="T74" s="79" t="s">
        <v>731</v>
      </c>
      <c r="U74" s="79"/>
      <c r="V74" s="83" t="s">
        <v>3528</v>
      </c>
      <c r="W74" s="81">
        <v>43166.661574074074</v>
      </c>
      <c r="X74" s="83" t="s">
        <v>3949</v>
      </c>
      <c r="Y74" s="79"/>
      <c r="Z74" s="79"/>
      <c r="AA74" s="85" t="s">
        <v>5157</v>
      </c>
      <c r="AB74" s="79"/>
      <c r="AC74" s="79" t="b">
        <v>0</v>
      </c>
      <c r="AD74" s="79">
        <v>0</v>
      </c>
      <c r="AE74" s="85" t="s">
        <v>6296</v>
      </c>
      <c r="AF74" s="79" t="b">
        <v>0</v>
      </c>
      <c r="AG74" s="79" t="s">
        <v>6305</v>
      </c>
      <c r="AH74" s="79"/>
      <c r="AI74" s="85" t="s">
        <v>6296</v>
      </c>
      <c r="AJ74" s="79" t="b">
        <v>0</v>
      </c>
      <c r="AK74" s="79">
        <v>1</v>
      </c>
      <c r="AL74" s="85" t="s">
        <v>5156</v>
      </c>
      <c r="AM74" s="79" t="s">
        <v>6328</v>
      </c>
      <c r="AN74" s="79" t="b">
        <v>0</v>
      </c>
      <c r="AO74" s="85" t="s">
        <v>5156</v>
      </c>
      <c r="AP74" s="79" t="s">
        <v>176</v>
      </c>
      <c r="AQ74" s="79">
        <v>0</v>
      </c>
      <c r="AR74" s="79">
        <v>0</v>
      </c>
      <c r="AS74" s="79"/>
      <c r="AT74" s="79"/>
      <c r="AU74" s="79"/>
      <c r="AV74" s="79"/>
      <c r="AW74" s="79"/>
      <c r="AX74" s="79"/>
      <c r="AY74" s="79"/>
      <c r="AZ74" s="79"/>
      <c r="BA74">
        <v>1</v>
      </c>
      <c r="BB74" s="78" t="str">
        <f>REPLACE(INDEX(GroupVertices[Group], MATCH(Edges24[[#This Row],[Vertex 1]],GroupVertices[Vertex],0)),1,1,"")</f>
        <v>25</v>
      </c>
      <c r="BC74" s="78" t="str">
        <f>REPLACE(INDEX(GroupVertices[Group], MATCH(Edges24[[#This Row],[Vertex 2]],GroupVertices[Vertex],0)),1,1,"")</f>
        <v>25</v>
      </c>
      <c r="BD74" s="48"/>
      <c r="BE74" s="49"/>
      <c r="BF74" s="48"/>
      <c r="BG74" s="49"/>
      <c r="BH74" s="48"/>
      <c r="BI74" s="49"/>
      <c r="BJ74" s="48"/>
      <c r="BK74" s="49"/>
      <c r="BL74" s="48"/>
    </row>
    <row r="75" spans="1:64" x14ac:dyDescent="0.25">
      <c r="A75" s="64" t="s">
        <v>277</v>
      </c>
      <c r="B75" s="64" t="s">
        <v>616</v>
      </c>
      <c r="C75" s="65"/>
      <c r="D75" s="66"/>
      <c r="E75" s="67"/>
      <c r="F75" s="68"/>
      <c r="G75" s="65"/>
      <c r="H75" s="69"/>
      <c r="I75" s="70"/>
      <c r="J75" s="70"/>
      <c r="K75" s="34" t="s">
        <v>65</v>
      </c>
      <c r="L75" s="77">
        <v>130</v>
      </c>
      <c r="M75" s="77"/>
      <c r="N75" s="72"/>
      <c r="O75" s="79" t="s">
        <v>999</v>
      </c>
      <c r="P75" s="81">
        <v>43166.661770833336</v>
      </c>
      <c r="Q75" s="79" t="s">
        <v>1062</v>
      </c>
      <c r="R75" s="79" t="s">
        <v>2027</v>
      </c>
      <c r="S75" s="79" t="s">
        <v>2502</v>
      </c>
      <c r="T75" s="79" t="s">
        <v>2695</v>
      </c>
      <c r="U75" s="83" t="s">
        <v>3174</v>
      </c>
      <c r="V75" s="83" t="s">
        <v>3174</v>
      </c>
      <c r="W75" s="81">
        <v>43166.661770833336</v>
      </c>
      <c r="X75" s="83" t="s">
        <v>3950</v>
      </c>
      <c r="Y75" s="79"/>
      <c r="Z75" s="79"/>
      <c r="AA75" s="85" t="s">
        <v>5158</v>
      </c>
      <c r="AB75" s="79"/>
      <c r="AC75" s="79" t="b">
        <v>0</v>
      </c>
      <c r="AD75" s="79">
        <v>0</v>
      </c>
      <c r="AE75" s="85" t="s">
        <v>6296</v>
      </c>
      <c r="AF75" s="79" t="b">
        <v>0</v>
      </c>
      <c r="AG75" s="79" t="s">
        <v>6304</v>
      </c>
      <c r="AH75" s="79"/>
      <c r="AI75" s="85" t="s">
        <v>6296</v>
      </c>
      <c r="AJ75" s="79" t="b">
        <v>0</v>
      </c>
      <c r="AK75" s="79">
        <v>0</v>
      </c>
      <c r="AL75" s="85" t="s">
        <v>6296</v>
      </c>
      <c r="AM75" s="79" t="s">
        <v>6329</v>
      </c>
      <c r="AN75" s="79" t="b">
        <v>0</v>
      </c>
      <c r="AO75" s="85" t="s">
        <v>5158</v>
      </c>
      <c r="AP75" s="79" t="s">
        <v>176</v>
      </c>
      <c r="AQ75" s="79">
        <v>0</v>
      </c>
      <c r="AR75" s="79">
        <v>0</v>
      </c>
      <c r="AS75" s="79"/>
      <c r="AT75" s="79"/>
      <c r="AU75" s="79"/>
      <c r="AV75" s="79"/>
      <c r="AW75" s="79"/>
      <c r="AX75" s="79"/>
      <c r="AY75" s="79"/>
      <c r="AZ75" s="79"/>
      <c r="BA75">
        <v>1</v>
      </c>
      <c r="BB75" s="78" t="str">
        <f>REPLACE(INDEX(GroupVertices[Group], MATCH(Edges24[[#This Row],[Vertex 1]],GroupVertices[Vertex],0)),1,1,"")</f>
        <v>3</v>
      </c>
      <c r="BC75" s="78" t="str">
        <f>REPLACE(INDEX(GroupVertices[Group], MATCH(Edges24[[#This Row],[Vertex 2]],GroupVertices[Vertex],0)),1,1,"")</f>
        <v>3</v>
      </c>
      <c r="BD75" s="48">
        <v>0</v>
      </c>
      <c r="BE75" s="49">
        <v>0</v>
      </c>
      <c r="BF75" s="48">
        <v>1</v>
      </c>
      <c r="BG75" s="49">
        <v>4.166666666666667</v>
      </c>
      <c r="BH75" s="48">
        <v>0</v>
      </c>
      <c r="BI75" s="49">
        <v>0</v>
      </c>
      <c r="BJ75" s="48">
        <v>23</v>
      </c>
      <c r="BK75" s="49">
        <v>95.833333333333329</v>
      </c>
      <c r="BL75" s="48">
        <v>24</v>
      </c>
    </row>
    <row r="76" spans="1:64" x14ac:dyDescent="0.25">
      <c r="A76" s="64" t="s">
        <v>278</v>
      </c>
      <c r="B76" s="64" t="s">
        <v>323</v>
      </c>
      <c r="C76" s="65"/>
      <c r="D76" s="66"/>
      <c r="E76" s="67"/>
      <c r="F76" s="68"/>
      <c r="G76" s="65"/>
      <c r="H76" s="69"/>
      <c r="I76" s="70"/>
      <c r="J76" s="70"/>
      <c r="K76" s="34" t="s">
        <v>65</v>
      </c>
      <c r="L76" s="77">
        <v>131</v>
      </c>
      <c r="M76" s="77"/>
      <c r="N76" s="72"/>
      <c r="O76" s="79" t="s">
        <v>999</v>
      </c>
      <c r="P76" s="81">
        <v>43166.661921296298</v>
      </c>
      <c r="Q76" s="79" t="s">
        <v>1052</v>
      </c>
      <c r="R76" s="83" t="s">
        <v>2024</v>
      </c>
      <c r="S76" s="79" t="s">
        <v>2522</v>
      </c>
      <c r="T76" s="79" t="s">
        <v>2687</v>
      </c>
      <c r="U76" s="79"/>
      <c r="V76" s="83" t="s">
        <v>3529</v>
      </c>
      <c r="W76" s="81">
        <v>43166.661921296298</v>
      </c>
      <c r="X76" s="83" t="s">
        <v>3951</v>
      </c>
      <c r="Y76" s="79"/>
      <c r="Z76" s="79"/>
      <c r="AA76" s="85" t="s">
        <v>5159</v>
      </c>
      <c r="AB76" s="79"/>
      <c r="AC76" s="79" t="b">
        <v>0</v>
      </c>
      <c r="AD76" s="79">
        <v>0</v>
      </c>
      <c r="AE76" s="85" t="s">
        <v>6296</v>
      </c>
      <c r="AF76" s="79" t="b">
        <v>0</v>
      </c>
      <c r="AG76" s="79" t="s">
        <v>6304</v>
      </c>
      <c r="AH76" s="79"/>
      <c r="AI76" s="85" t="s">
        <v>6296</v>
      </c>
      <c r="AJ76" s="79" t="b">
        <v>0</v>
      </c>
      <c r="AK76" s="79">
        <v>232</v>
      </c>
      <c r="AL76" s="85" t="s">
        <v>5207</v>
      </c>
      <c r="AM76" s="79" t="s">
        <v>6328</v>
      </c>
      <c r="AN76" s="79" t="b">
        <v>0</v>
      </c>
      <c r="AO76" s="85" t="s">
        <v>5207</v>
      </c>
      <c r="AP76" s="79" t="s">
        <v>176</v>
      </c>
      <c r="AQ76" s="79">
        <v>0</v>
      </c>
      <c r="AR76" s="79">
        <v>0</v>
      </c>
      <c r="AS76" s="79"/>
      <c r="AT76" s="79"/>
      <c r="AU76" s="79"/>
      <c r="AV76" s="79"/>
      <c r="AW76" s="79"/>
      <c r="AX76" s="79"/>
      <c r="AY76" s="79"/>
      <c r="AZ76" s="79"/>
      <c r="BA76">
        <v>1</v>
      </c>
      <c r="BB76" s="78" t="str">
        <f>REPLACE(INDEX(GroupVertices[Group], MATCH(Edges24[[#This Row],[Vertex 1]],GroupVertices[Vertex],0)),1,1,"")</f>
        <v>8</v>
      </c>
      <c r="BC76" s="78" t="str">
        <f>REPLACE(INDEX(GroupVertices[Group], MATCH(Edges24[[#This Row],[Vertex 2]],GroupVertices[Vertex],0)),1,1,"")</f>
        <v>8</v>
      </c>
      <c r="BD76" s="48">
        <v>1</v>
      </c>
      <c r="BE76" s="49">
        <v>5.882352941176471</v>
      </c>
      <c r="BF76" s="48">
        <v>0</v>
      </c>
      <c r="BG76" s="49">
        <v>0</v>
      </c>
      <c r="BH76" s="48">
        <v>0</v>
      </c>
      <c r="BI76" s="49">
        <v>0</v>
      </c>
      <c r="BJ76" s="48">
        <v>16</v>
      </c>
      <c r="BK76" s="49">
        <v>94.117647058823536</v>
      </c>
      <c r="BL76" s="48">
        <v>17</v>
      </c>
    </row>
    <row r="77" spans="1:64" x14ac:dyDescent="0.25">
      <c r="A77" s="64" t="s">
        <v>279</v>
      </c>
      <c r="B77" s="64" t="s">
        <v>323</v>
      </c>
      <c r="C77" s="65"/>
      <c r="D77" s="66"/>
      <c r="E77" s="67"/>
      <c r="F77" s="68"/>
      <c r="G77" s="65"/>
      <c r="H77" s="69"/>
      <c r="I77" s="70"/>
      <c r="J77" s="70"/>
      <c r="K77" s="34" t="s">
        <v>65</v>
      </c>
      <c r="L77" s="77">
        <v>132</v>
      </c>
      <c r="M77" s="77"/>
      <c r="N77" s="72"/>
      <c r="O77" s="79" t="s">
        <v>999</v>
      </c>
      <c r="P77" s="81">
        <v>43166.664675925924</v>
      </c>
      <c r="Q77" s="79" t="s">
        <v>1052</v>
      </c>
      <c r="R77" s="83" t="s">
        <v>2024</v>
      </c>
      <c r="S77" s="79" t="s">
        <v>2522</v>
      </c>
      <c r="T77" s="79" t="s">
        <v>2687</v>
      </c>
      <c r="U77" s="79"/>
      <c r="V77" s="83" t="s">
        <v>3522</v>
      </c>
      <c r="W77" s="81">
        <v>43166.664675925924</v>
      </c>
      <c r="X77" s="83" t="s">
        <v>3952</v>
      </c>
      <c r="Y77" s="79"/>
      <c r="Z77" s="79"/>
      <c r="AA77" s="85" t="s">
        <v>5160</v>
      </c>
      <c r="AB77" s="79"/>
      <c r="AC77" s="79" t="b">
        <v>0</v>
      </c>
      <c r="AD77" s="79">
        <v>0</v>
      </c>
      <c r="AE77" s="85" t="s">
        <v>6296</v>
      </c>
      <c r="AF77" s="79" t="b">
        <v>0</v>
      </c>
      <c r="AG77" s="79" t="s">
        <v>6304</v>
      </c>
      <c r="AH77" s="79"/>
      <c r="AI77" s="85" t="s">
        <v>6296</v>
      </c>
      <c r="AJ77" s="79" t="b">
        <v>0</v>
      </c>
      <c r="AK77" s="79">
        <v>232</v>
      </c>
      <c r="AL77" s="85" t="s">
        <v>5207</v>
      </c>
      <c r="AM77" s="79" t="s">
        <v>6328</v>
      </c>
      <c r="AN77" s="79" t="b">
        <v>0</v>
      </c>
      <c r="AO77" s="85" t="s">
        <v>5207</v>
      </c>
      <c r="AP77" s="79" t="s">
        <v>176</v>
      </c>
      <c r="AQ77" s="79">
        <v>0</v>
      </c>
      <c r="AR77" s="79">
        <v>0</v>
      </c>
      <c r="AS77" s="79"/>
      <c r="AT77" s="79"/>
      <c r="AU77" s="79"/>
      <c r="AV77" s="79"/>
      <c r="AW77" s="79"/>
      <c r="AX77" s="79"/>
      <c r="AY77" s="79"/>
      <c r="AZ77" s="79"/>
      <c r="BA77">
        <v>1</v>
      </c>
      <c r="BB77" s="78" t="str">
        <f>REPLACE(INDEX(GroupVertices[Group], MATCH(Edges24[[#This Row],[Vertex 1]],GroupVertices[Vertex],0)),1,1,"")</f>
        <v>8</v>
      </c>
      <c r="BC77" s="78" t="str">
        <f>REPLACE(INDEX(GroupVertices[Group], MATCH(Edges24[[#This Row],[Vertex 2]],GroupVertices[Vertex],0)),1,1,"")</f>
        <v>8</v>
      </c>
      <c r="BD77" s="48">
        <v>1</v>
      </c>
      <c r="BE77" s="49">
        <v>5.882352941176471</v>
      </c>
      <c r="BF77" s="48">
        <v>0</v>
      </c>
      <c r="BG77" s="49">
        <v>0</v>
      </c>
      <c r="BH77" s="48">
        <v>0</v>
      </c>
      <c r="BI77" s="49">
        <v>0</v>
      </c>
      <c r="BJ77" s="48">
        <v>16</v>
      </c>
      <c r="BK77" s="49">
        <v>94.117647058823536</v>
      </c>
      <c r="BL77" s="48">
        <v>17</v>
      </c>
    </row>
    <row r="78" spans="1:64" x14ac:dyDescent="0.25">
      <c r="A78" s="64" t="s">
        <v>280</v>
      </c>
      <c r="B78" s="64" t="s">
        <v>323</v>
      </c>
      <c r="C78" s="65"/>
      <c r="D78" s="66"/>
      <c r="E78" s="67"/>
      <c r="F78" s="68"/>
      <c r="G78" s="65"/>
      <c r="H78" s="69"/>
      <c r="I78" s="70"/>
      <c r="J78" s="70"/>
      <c r="K78" s="34" t="s">
        <v>65</v>
      </c>
      <c r="L78" s="77">
        <v>133</v>
      </c>
      <c r="M78" s="77"/>
      <c r="N78" s="72"/>
      <c r="O78" s="79" t="s">
        <v>999</v>
      </c>
      <c r="P78" s="81">
        <v>43166.667118055557</v>
      </c>
      <c r="Q78" s="79" t="s">
        <v>1052</v>
      </c>
      <c r="R78" s="83" t="s">
        <v>2024</v>
      </c>
      <c r="S78" s="79" t="s">
        <v>2522</v>
      </c>
      <c r="T78" s="79" t="s">
        <v>2687</v>
      </c>
      <c r="U78" s="79"/>
      <c r="V78" s="83" t="s">
        <v>3530</v>
      </c>
      <c r="W78" s="81">
        <v>43166.667118055557</v>
      </c>
      <c r="X78" s="83" t="s">
        <v>3953</v>
      </c>
      <c r="Y78" s="79"/>
      <c r="Z78" s="79"/>
      <c r="AA78" s="85" t="s">
        <v>5161</v>
      </c>
      <c r="AB78" s="79"/>
      <c r="AC78" s="79" t="b">
        <v>0</v>
      </c>
      <c r="AD78" s="79">
        <v>0</v>
      </c>
      <c r="AE78" s="85" t="s">
        <v>6296</v>
      </c>
      <c r="AF78" s="79" t="b">
        <v>0</v>
      </c>
      <c r="AG78" s="79" t="s">
        <v>6304</v>
      </c>
      <c r="AH78" s="79"/>
      <c r="AI78" s="85" t="s">
        <v>6296</v>
      </c>
      <c r="AJ78" s="79" t="b">
        <v>0</v>
      </c>
      <c r="AK78" s="79">
        <v>232</v>
      </c>
      <c r="AL78" s="85" t="s">
        <v>5207</v>
      </c>
      <c r="AM78" s="79" t="s">
        <v>6328</v>
      </c>
      <c r="AN78" s="79" t="b">
        <v>0</v>
      </c>
      <c r="AO78" s="85" t="s">
        <v>5207</v>
      </c>
      <c r="AP78" s="79" t="s">
        <v>176</v>
      </c>
      <c r="AQ78" s="79">
        <v>0</v>
      </c>
      <c r="AR78" s="79">
        <v>0</v>
      </c>
      <c r="AS78" s="79"/>
      <c r="AT78" s="79"/>
      <c r="AU78" s="79"/>
      <c r="AV78" s="79"/>
      <c r="AW78" s="79"/>
      <c r="AX78" s="79"/>
      <c r="AY78" s="79"/>
      <c r="AZ78" s="79"/>
      <c r="BA78">
        <v>1</v>
      </c>
      <c r="BB78" s="78" t="str">
        <f>REPLACE(INDEX(GroupVertices[Group], MATCH(Edges24[[#This Row],[Vertex 1]],GroupVertices[Vertex],0)),1,1,"")</f>
        <v>8</v>
      </c>
      <c r="BC78" s="78" t="str">
        <f>REPLACE(INDEX(GroupVertices[Group], MATCH(Edges24[[#This Row],[Vertex 2]],GroupVertices[Vertex],0)),1,1,"")</f>
        <v>8</v>
      </c>
      <c r="BD78" s="48">
        <v>1</v>
      </c>
      <c r="BE78" s="49">
        <v>5.882352941176471</v>
      </c>
      <c r="BF78" s="48">
        <v>0</v>
      </c>
      <c r="BG78" s="49">
        <v>0</v>
      </c>
      <c r="BH78" s="48">
        <v>0</v>
      </c>
      <c r="BI78" s="49">
        <v>0</v>
      </c>
      <c r="BJ78" s="48">
        <v>16</v>
      </c>
      <c r="BK78" s="49">
        <v>94.117647058823536</v>
      </c>
      <c r="BL78" s="48">
        <v>17</v>
      </c>
    </row>
    <row r="79" spans="1:64" x14ac:dyDescent="0.25">
      <c r="A79" s="64" t="s">
        <v>281</v>
      </c>
      <c r="B79" s="64" t="s">
        <v>323</v>
      </c>
      <c r="C79" s="65"/>
      <c r="D79" s="66"/>
      <c r="E79" s="67"/>
      <c r="F79" s="68"/>
      <c r="G79" s="65"/>
      <c r="H79" s="69"/>
      <c r="I79" s="70"/>
      <c r="J79" s="70"/>
      <c r="K79" s="34" t="s">
        <v>65</v>
      </c>
      <c r="L79" s="77">
        <v>134</v>
      </c>
      <c r="M79" s="77"/>
      <c r="N79" s="72"/>
      <c r="O79" s="79" t="s">
        <v>999</v>
      </c>
      <c r="P79" s="81">
        <v>43166.667222222219</v>
      </c>
      <c r="Q79" s="79" t="s">
        <v>1052</v>
      </c>
      <c r="R79" s="83" t="s">
        <v>2024</v>
      </c>
      <c r="S79" s="79" t="s">
        <v>2522</v>
      </c>
      <c r="T79" s="79" t="s">
        <v>2687</v>
      </c>
      <c r="U79" s="79"/>
      <c r="V79" s="83" t="s">
        <v>3531</v>
      </c>
      <c r="W79" s="81">
        <v>43166.667222222219</v>
      </c>
      <c r="X79" s="83" t="s">
        <v>3954</v>
      </c>
      <c r="Y79" s="79"/>
      <c r="Z79" s="79"/>
      <c r="AA79" s="85" t="s">
        <v>5162</v>
      </c>
      <c r="AB79" s="79"/>
      <c r="AC79" s="79" t="b">
        <v>0</v>
      </c>
      <c r="AD79" s="79">
        <v>0</v>
      </c>
      <c r="AE79" s="85" t="s">
        <v>6296</v>
      </c>
      <c r="AF79" s="79" t="b">
        <v>0</v>
      </c>
      <c r="AG79" s="79" t="s">
        <v>6304</v>
      </c>
      <c r="AH79" s="79"/>
      <c r="AI79" s="85" t="s">
        <v>6296</v>
      </c>
      <c r="AJ79" s="79" t="b">
        <v>0</v>
      </c>
      <c r="AK79" s="79">
        <v>232</v>
      </c>
      <c r="AL79" s="85" t="s">
        <v>5207</v>
      </c>
      <c r="AM79" s="79" t="s">
        <v>6328</v>
      </c>
      <c r="AN79" s="79" t="b">
        <v>0</v>
      </c>
      <c r="AO79" s="85" t="s">
        <v>5207</v>
      </c>
      <c r="AP79" s="79" t="s">
        <v>176</v>
      </c>
      <c r="AQ79" s="79">
        <v>0</v>
      </c>
      <c r="AR79" s="79">
        <v>0</v>
      </c>
      <c r="AS79" s="79"/>
      <c r="AT79" s="79"/>
      <c r="AU79" s="79"/>
      <c r="AV79" s="79"/>
      <c r="AW79" s="79"/>
      <c r="AX79" s="79"/>
      <c r="AY79" s="79"/>
      <c r="AZ79" s="79"/>
      <c r="BA79">
        <v>1</v>
      </c>
      <c r="BB79" s="78" t="str">
        <f>REPLACE(INDEX(GroupVertices[Group], MATCH(Edges24[[#This Row],[Vertex 1]],GroupVertices[Vertex],0)),1,1,"")</f>
        <v>8</v>
      </c>
      <c r="BC79" s="78" t="str">
        <f>REPLACE(INDEX(GroupVertices[Group], MATCH(Edges24[[#This Row],[Vertex 2]],GroupVertices[Vertex],0)),1,1,"")</f>
        <v>8</v>
      </c>
      <c r="BD79" s="48">
        <v>1</v>
      </c>
      <c r="BE79" s="49">
        <v>5.882352941176471</v>
      </c>
      <c r="BF79" s="48">
        <v>0</v>
      </c>
      <c r="BG79" s="49">
        <v>0</v>
      </c>
      <c r="BH79" s="48">
        <v>0</v>
      </c>
      <c r="BI79" s="49">
        <v>0</v>
      </c>
      <c r="BJ79" s="48">
        <v>16</v>
      </c>
      <c r="BK79" s="49">
        <v>94.117647058823536</v>
      </c>
      <c r="BL79" s="48">
        <v>17</v>
      </c>
    </row>
    <row r="80" spans="1:64" x14ac:dyDescent="0.25">
      <c r="A80" s="64" t="s">
        <v>282</v>
      </c>
      <c r="B80" s="64" t="s">
        <v>282</v>
      </c>
      <c r="C80" s="65"/>
      <c r="D80" s="66"/>
      <c r="E80" s="67"/>
      <c r="F80" s="68"/>
      <c r="G80" s="65"/>
      <c r="H80" s="69"/>
      <c r="I80" s="70"/>
      <c r="J80" s="70"/>
      <c r="K80" s="34" t="s">
        <v>65</v>
      </c>
      <c r="L80" s="77">
        <v>135</v>
      </c>
      <c r="M80" s="77"/>
      <c r="N80" s="72"/>
      <c r="O80" s="79" t="s">
        <v>176</v>
      </c>
      <c r="P80" s="81">
        <v>43166.667581018519</v>
      </c>
      <c r="Q80" s="79" t="s">
        <v>1063</v>
      </c>
      <c r="R80" s="83" t="s">
        <v>2028</v>
      </c>
      <c r="S80" s="79" t="s">
        <v>2507</v>
      </c>
      <c r="T80" s="79" t="s">
        <v>2696</v>
      </c>
      <c r="U80" s="79"/>
      <c r="V80" s="83" t="s">
        <v>3532</v>
      </c>
      <c r="W80" s="81">
        <v>43166.667581018519</v>
      </c>
      <c r="X80" s="83" t="s">
        <v>3955</v>
      </c>
      <c r="Y80" s="79"/>
      <c r="Z80" s="79"/>
      <c r="AA80" s="85" t="s">
        <v>5163</v>
      </c>
      <c r="AB80" s="79"/>
      <c r="AC80" s="79" t="b">
        <v>0</v>
      </c>
      <c r="AD80" s="79">
        <v>0</v>
      </c>
      <c r="AE80" s="85" t="s">
        <v>6296</v>
      </c>
      <c r="AF80" s="79" t="b">
        <v>0</v>
      </c>
      <c r="AG80" s="79" t="s">
        <v>6307</v>
      </c>
      <c r="AH80" s="79"/>
      <c r="AI80" s="85" t="s">
        <v>6296</v>
      </c>
      <c r="AJ80" s="79" t="b">
        <v>0</v>
      </c>
      <c r="AK80" s="79">
        <v>0</v>
      </c>
      <c r="AL80" s="85" t="s">
        <v>6296</v>
      </c>
      <c r="AM80" s="79" t="s">
        <v>6344</v>
      </c>
      <c r="AN80" s="79" t="b">
        <v>0</v>
      </c>
      <c r="AO80" s="85" t="s">
        <v>5163</v>
      </c>
      <c r="AP80" s="79" t="s">
        <v>176</v>
      </c>
      <c r="AQ80" s="79">
        <v>0</v>
      </c>
      <c r="AR80" s="79">
        <v>0</v>
      </c>
      <c r="AS80" s="79"/>
      <c r="AT80" s="79"/>
      <c r="AU80" s="79"/>
      <c r="AV80" s="79"/>
      <c r="AW80" s="79"/>
      <c r="AX80" s="79"/>
      <c r="AY80" s="79"/>
      <c r="AZ80" s="79"/>
      <c r="BA80">
        <v>1</v>
      </c>
      <c r="BB80" s="78" t="str">
        <f>REPLACE(INDEX(GroupVertices[Group], MATCH(Edges24[[#This Row],[Vertex 1]],GroupVertices[Vertex],0)),1,1,"")</f>
        <v>1</v>
      </c>
      <c r="BC80" s="78" t="str">
        <f>REPLACE(INDEX(GroupVertices[Group], MATCH(Edges24[[#This Row],[Vertex 2]],GroupVertices[Vertex],0)),1,1,"")</f>
        <v>1</v>
      </c>
      <c r="BD80" s="48">
        <v>1</v>
      </c>
      <c r="BE80" s="49">
        <v>3.3333333333333335</v>
      </c>
      <c r="BF80" s="48">
        <v>0</v>
      </c>
      <c r="BG80" s="49">
        <v>0</v>
      </c>
      <c r="BH80" s="48">
        <v>0</v>
      </c>
      <c r="BI80" s="49">
        <v>0</v>
      </c>
      <c r="BJ80" s="48">
        <v>29</v>
      </c>
      <c r="BK80" s="49">
        <v>96.666666666666671</v>
      </c>
      <c r="BL80" s="48">
        <v>30</v>
      </c>
    </row>
    <row r="81" spans="1:64" x14ac:dyDescent="0.25">
      <c r="A81" s="64" t="s">
        <v>283</v>
      </c>
      <c r="B81" s="64" t="s">
        <v>830</v>
      </c>
      <c r="C81" s="65"/>
      <c r="D81" s="66"/>
      <c r="E81" s="67"/>
      <c r="F81" s="68"/>
      <c r="G81" s="65"/>
      <c r="H81" s="69"/>
      <c r="I81" s="70"/>
      <c r="J81" s="70"/>
      <c r="K81" s="34" t="s">
        <v>65</v>
      </c>
      <c r="L81" s="77">
        <v>136</v>
      </c>
      <c r="M81" s="77"/>
      <c r="N81" s="72"/>
      <c r="O81" s="79" t="s">
        <v>999</v>
      </c>
      <c r="P81" s="81">
        <v>43166.668356481481</v>
      </c>
      <c r="Q81" s="79" t="s">
        <v>1064</v>
      </c>
      <c r="R81" s="83" t="s">
        <v>2029</v>
      </c>
      <c r="S81" s="79" t="s">
        <v>2523</v>
      </c>
      <c r="T81" s="79" t="s">
        <v>2697</v>
      </c>
      <c r="U81" s="79"/>
      <c r="V81" s="83" t="s">
        <v>3533</v>
      </c>
      <c r="W81" s="81">
        <v>43166.668356481481</v>
      </c>
      <c r="X81" s="83" t="s">
        <v>3956</v>
      </c>
      <c r="Y81" s="79"/>
      <c r="Z81" s="79"/>
      <c r="AA81" s="85" t="s">
        <v>5164</v>
      </c>
      <c r="AB81" s="79"/>
      <c r="AC81" s="79" t="b">
        <v>0</v>
      </c>
      <c r="AD81" s="79">
        <v>1</v>
      </c>
      <c r="AE81" s="85" t="s">
        <v>6296</v>
      </c>
      <c r="AF81" s="79" t="b">
        <v>0</v>
      </c>
      <c r="AG81" s="79" t="s">
        <v>6304</v>
      </c>
      <c r="AH81" s="79"/>
      <c r="AI81" s="85" t="s">
        <v>6296</v>
      </c>
      <c r="AJ81" s="79" t="b">
        <v>0</v>
      </c>
      <c r="AK81" s="79">
        <v>0</v>
      </c>
      <c r="AL81" s="85" t="s">
        <v>6296</v>
      </c>
      <c r="AM81" s="79" t="s">
        <v>6345</v>
      </c>
      <c r="AN81" s="79" t="b">
        <v>0</v>
      </c>
      <c r="AO81" s="85" t="s">
        <v>5164</v>
      </c>
      <c r="AP81" s="79" t="s">
        <v>176</v>
      </c>
      <c r="AQ81" s="79">
        <v>0</v>
      </c>
      <c r="AR81" s="79">
        <v>0</v>
      </c>
      <c r="AS81" s="79"/>
      <c r="AT81" s="79"/>
      <c r="AU81" s="79"/>
      <c r="AV81" s="79"/>
      <c r="AW81" s="79"/>
      <c r="AX81" s="79"/>
      <c r="AY81" s="79"/>
      <c r="AZ81" s="79"/>
      <c r="BA81">
        <v>1</v>
      </c>
      <c r="BB81" s="78" t="str">
        <f>REPLACE(INDEX(GroupVertices[Group], MATCH(Edges24[[#This Row],[Vertex 1]],GroupVertices[Vertex],0)),1,1,"")</f>
        <v>97</v>
      </c>
      <c r="BC81" s="78" t="str">
        <f>REPLACE(INDEX(GroupVertices[Group], MATCH(Edges24[[#This Row],[Vertex 2]],GroupVertices[Vertex],0)),1,1,"")</f>
        <v>97</v>
      </c>
      <c r="BD81" s="48">
        <v>1</v>
      </c>
      <c r="BE81" s="49">
        <v>6.666666666666667</v>
      </c>
      <c r="BF81" s="48">
        <v>0</v>
      </c>
      <c r="BG81" s="49">
        <v>0</v>
      </c>
      <c r="BH81" s="48">
        <v>0</v>
      </c>
      <c r="BI81" s="49">
        <v>0</v>
      </c>
      <c r="BJ81" s="48">
        <v>14</v>
      </c>
      <c r="BK81" s="49">
        <v>93.333333333333329</v>
      </c>
      <c r="BL81" s="48">
        <v>15</v>
      </c>
    </row>
    <row r="82" spans="1:64" x14ac:dyDescent="0.25">
      <c r="A82" s="64" t="s">
        <v>284</v>
      </c>
      <c r="B82" s="64" t="s">
        <v>284</v>
      </c>
      <c r="C82" s="65"/>
      <c r="D82" s="66"/>
      <c r="E82" s="67"/>
      <c r="F82" s="68"/>
      <c r="G82" s="65"/>
      <c r="H82" s="69"/>
      <c r="I82" s="70"/>
      <c r="J82" s="70"/>
      <c r="K82" s="34" t="s">
        <v>65</v>
      </c>
      <c r="L82" s="77">
        <v>137</v>
      </c>
      <c r="M82" s="77"/>
      <c r="N82" s="72"/>
      <c r="O82" s="79" t="s">
        <v>176</v>
      </c>
      <c r="P82" s="81">
        <v>43166.66914351852</v>
      </c>
      <c r="Q82" s="79" t="s">
        <v>1065</v>
      </c>
      <c r="R82" s="83" t="s">
        <v>2030</v>
      </c>
      <c r="S82" s="79" t="s">
        <v>2524</v>
      </c>
      <c r="T82" s="79" t="s">
        <v>2698</v>
      </c>
      <c r="U82" s="83" t="s">
        <v>3175</v>
      </c>
      <c r="V82" s="83" t="s">
        <v>3175</v>
      </c>
      <c r="W82" s="81">
        <v>43166.66914351852</v>
      </c>
      <c r="X82" s="83" t="s">
        <v>3957</v>
      </c>
      <c r="Y82" s="79"/>
      <c r="Z82" s="79"/>
      <c r="AA82" s="85" t="s">
        <v>5165</v>
      </c>
      <c r="AB82" s="79"/>
      <c r="AC82" s="79" t="b">
        <v>0</v>
      </c>
      <c r="AD82" s="79">
        <v>1</v>
      </c>
      <c r="AE82" s="85" t="s">
        <v>6296</v>
      </c>
      <c r="AF82" s="79" t="b">
        <v>0</v>
      </c>
      <c r="AG82" s="79" t="s">
        <v>6304</v>
      </c>
      <c r="AH82" s="79"/>
      <c r="AI82" s="85" t="s">
        <v>6296</v>
      </c>
      <c r="AJ82" s="79" t="b">
        <v>0</v>
      </c>
      <c r="AK82" s="79">
        <v>0</v>
      </c>
      <c r="AL82" s="85" t="s">
        <v>6296</v>
      </c>
      <c r="AM82" s="79" t="s">
        <v>6346</v>
      </c>
      <c r="AN82" s="79" t="b">
        <v>0</v>
      </c>
      <c r="AO82" s="85" t="s">
        <v>5165</v>
      </c>
      <c r="AP82" s="79" t="s">
        <v>176</v>
      </c>
      <c r="AQ82" s="79">
        <v>0</v>
      </c>
      <c r="AR82" s="79">
        <v>0</v>
      </c>
      <c r="AS82" s="79"/>
      <c r="AT82" s="79"/>
      <c r="AU82" s="79"/>
      <c r="AV82" s="79"/>
      <c r="AW82" s="79"/>
      <c r="AX82" s="79"/>
      <c r="AY82" s="79"/>
      <c r="AZ82" s="79"/>
      <c r="BA82">
        <v>1</v>
      </c>
      <c r="BB82" s="78" t="str">
        <f>REPLACE(INDEX(GroupVertices[Group], MATCH(Edges24[[#This Row],[Vertex 1]],GroupVertices[Vertex],0)),1,1,"")</f>
        <v>1</v>
      </c>
      <c r="BC82" s="78" t="str">
        <f>REPLACE(INDEX(GroupVertices[Group], MATCH(Edges24[[#This Row],[Vertex 2]],GroupVertices[Vertex],0)),1,1,"")</f>
        <v>1</v>
      </c>
      <c r="BD82" s="48">
        <v>0</v>
      </c>
      <c r="BE82" s="49">
        <v>0</v>
      </c>
      <c r="BF82" s="48">
        <v>0</v>
      </c>
      <c r="BG82" s="49">
        <v>0</v>
      </c>
      <c r="BH82" s="48">
        <v>0</v>
      </c>
      <c r="BI82" s="49">
        <v>0</v>
      </c>
      <c r="BJ82" s="48">
        <v>10</v>
      </c>
      <c r="BK82" s="49">
        <v>100</v>
      </c>
      <c r="BL82" s="48">
        <v>10</v>
      </c>
    </row>
    <row r="83" spans="1:64" x14ac:dyDescent="0.25">
      <c r="A83" s="64" t="s">
        <v>285</v>
      </c>
      <c r="B83" s="64" t="s">
        <v>831</v>
      </c>
      <c r="C83" s="65"/>
      <c r="D83" s="66"/>
      <c r="E83" s="67"/>
      <c r="F83" s="68"/>
      <c r="G83" s="65"/>
      <c r="H83" s="69"/>
      <c r="I83" s="70"/>
      <c r="J83" s="70"/>
      <c r="K83" s="34" t="s">
        <v>65</v>
      </c>
      <c r="L83" s="77">
        <v>138</v>
      </c>
      <c r="M83" s="77"/>
      <c r="N83" s="72"/>
      <c r="O83" s="79" t="s">
        <v>999</v>
      </c>
      <c r="P83" s="81">
        <v>43166.669421296298</v>
      </c>
      <c r="Q83" s="79" t="s">
        <v>1066</v>
      </c>
      <c r="R83" s="83" t="s">
        <v>2031</v>
      </c>
      <c r="S83" s="79" t="s">
        <v>2523</v>
      </c>
      <c r="T83" s="79" t="s">
        <v>2699</v>
      </c>
      <c r="U83" s="79"/>
      <c r="V83" s="83" t="s">
        <v>3534</v>
      </c>
      <c r="W83" s="81">
        <v>43166.669421296298</v>
      </c>
      <c r="X83" s="83" t="s">
        <v>3958</v>
      </c>
      <c r="Y83" s="79"/>
      <c r="Z83" s="79"/>
      <c r="AA83" s="85" t="s">
        <v>5166</v>
      </c>
      <c r="AB83" s="79"/>
      <c r="AC83" s="79" t="b">
        <v>0</v>
      </c>
      <c r="AD83" s="79">
        <v>0</v>
      </c>
      <c r="AE83" s="85" t="s">
        <v>6296</v>
      </c>
      <c r="AF83" s="79" t="b">
        <v>0</v>
      </c>
      <c r="AG83" s="79" t="s">
        <v>6304</v>
      </c>
      <c r="AH83" s="79"/>
      <c r="AI83" s="85" t="s">
        <v>6296</v>
      </c>
      <c r="AJ83" s="79" t="b">
        <v>0</v>
      </c>
      <c r="AK83" s="79">
        <v>0</v>
      </c>
      <c r="AL83" s="85" t="s">
        <v>6296</v>
      </c>
      <c r="AM83" s="79" t="s">
        <v>6345</v>
      </c>
      <c r="AN83" s="79" t="b">
        <v>0</v>
      </c>
      <c r="AO83" s="85" t="s">
        <v>5166</v>
      </c>
      <c r="AP83" s="79" t="s">
        <v>176</v>
      </c>
      <c r="AQ83" s="79">
        <v>0</v>
      </c>
      <c r="AR83" s="79">
        <v>0</v>
      </c>
      <c r="AS83" s="79"/>
      <c r="AT83" s="79"/>
      <c r="AU83" s="79"/>
      <c r="AV83" s="79"/>
      <c r="AW83" s="79"/>
      <c r="AX83" s="79"/>
      <c r="AY83" s="79"/>
      <c r="AZ83" s="79"/>
      <c r="BA83">
        <v>1</v>
      </c>
      <c r="BB83" s="78" t="str">
        <f>REPLACE(INDEX(GroupVertices[Group], MATCH(Edges24[[#This Row],[Vertex 1]],GroupVertices[Vertex],0)),1,1,"")</f>
        <v>96</v>
      </c>
      <c r="BC83" s="78" t="str">
        <f>REPLACE(INDEX(GroupVertices[Group], MATCH(Edges24[[#This Row],[Vertex 2]],GroupVertices[Vertex],0)),1,1,"")</f>
        <v>96</v>
      </c>
      <c r="BD83" s="48">
        <v>2</v>
      </c>
      <c r="BE83" s="49">
        <v>6.8965517241379306</v>
      </c>
      <c r="BF83" s="48">
        <v>0</v>
      </c>
      <c r="BG83" s="49">
        <v>0</v>
      </c>
      <c r="BH83" s="48">
        <v>0</v>
      </c>
      <c r="BI83" s="49">
        <v>0</v>
      </c>
      <c r="BJ83" s="48">
        <v>27</v>
      </c>
      <c r="BK83" s="49">
        <v>93.103448275862064</v>
      </c>
      <c r="BL83" s="48">
        <v>29</v>
      </c>
    </row>
    <row r="84" spans="1:64" x14ac:dyDescent="0.25">
      <c r="A84" s="64" t="s">
        <v>286</v>
      </c>
      <c r="B84" s="64" t="s">
        <v>286</v>
      </c>
      <c r="C84" s="65"/>
      <c r="D84" s="66"/>
      <c r="E84" s="67"/>
      <c r="F84" s="68"/>
      <c r="G84" s="65"/>
      <c r="H84" s="69"/>
      <c r="I84" s="70"/>
      <c r="J84" s="70"/>
      <c r="K84" s="34" t="s">
        <v>65</v>
      </c>
      <c r="L84" s="77">
        <v>139</v>
      </c>
      <c r="M84" s="77"/>
      <c r="N84" s="72"/>
      <c r="O84" s="79" t="s">
        <v>176</v>
      </c>
      <c r="P84" s="81">
        <v>43166.670856481483</v>
      </c>
      <c r="Q84" s="79" t="s">
        <v>1067</v>
      </c>
      <c r="R84" s="83" t="s">
        <v>2032</v>
      </c>
      <c r="S84" s="79" t="s">
        <v>2525</v>
      </c>
      <c r="T84" s="79" t="s">
        <v>731</v>
      </c>
      <c r="U84" s="79"/>
      <c r="V84" s="83" t="s">
        <v>3535</v>
      </c>
      <c r="W84" s="81">
        <v>43166.670856481483</v>
      </c>
      <c r="X84" s="83" t="s">
        <v>3959</v>
      </c>
      <c r="Y84" s="79"/>
      <c r="Z84" s="79"/>
      <c r="AA84" s="85" t="s">
        <v>5167</v>
      </c>
      <c r="AB84" s="79"/>
      <c r="AC84" s="79" t="b">
        <v>0</v>
      </c>
      <c r="AD84" s="79">
        <v>0</v>
      </c>
      <c r="AE84" s="85" t="s">
        <v>6296</v>
      </c>
      <c r="AF84" s="79" t="b">
        <v>0</v>
      </c>
      <c r="AG84" s="79" t="s">
        <v>6304</v>
      </c>
      <c r="AH84" s="79"/>
      <c r="AI84" s="85" t="s">
        <v>6296</v>
      </c>
      <c r="AJ84" s="79" t="b">
        <v>0</v>
      </c>
      <c r="AK84" s="79">
        <v>0</v>
      </c>
      <c r="AL84" s="85" t="s">
        <v>6296</v>
      </c>
      <c r="AM84" s="79" t="s">
        <v>6347</v>
      </c>
      <c r="AN84" s="79" t="b">
        <v>0</v>
      </c>
      <c r="AO84" s="85" t="s">
        <v>5167</v>
      </c>
      <c r="AP84" s="79" t="s">
        <v>176</v>
      </c>
      <c r="AQ84" s="79">
        <v>0</v>
      </c>
      <c r="AR84" s="79">
        <v>0</v>
      </c>
      <c r="AS84" s="79"/>
      <c r="AT84" s="79"/>
      <c r="AU84" s="79"/>
      <c r="AV84" s="79"/>
      <c r="AW84" s="79"/>
      <c r="AX84" s="79"/>
      <c r="AY84" s="79"/>
      <c r="AZ84" s="79"/>
      <c r="BA84">
        <v>1</v>
      </c>
      <c r="BB84" s="78" t="str">
        <f>REPLACE(INDEX(GroupVertices[Group], MATCH(Edges24[[#This Row],[Vertex 1]],GroupVertices[Vertex],0)),1,1,"")</f>
        <v>1</v>
      </c>
      <c r="BC84" s="78" t="str">
        <f>REPLACE(INDEX(GroupVertices[Group], MATCH(Edges24[[#This Row],[Vertex 2]],GroupVertices[Vertex],0)),1,1,"")</f>
        <v>1</v>
      </c>
      <c r="BD84" s="48">
        <v>2</v>
      </c>
      <c r="BE84" s="49">
        <v>8</v>
      </c>
      <c r="BF84" s="48">
        <v>0</v>
      </c>
      <c r="BG84" s="49">
        <v>0</v>
      </c>
      <c r="BH84" s="48">
        <v>0</v>
      </c>
      <c r="BI84" s="49">
        <v>0</v>
      </c>
      <c r="BJ84" s="48">
        <v>23</v>
      </c>
      <c r="BK84" s="49">
        <v>92</v>
      </c>
      <c r="BL84" s="48">
        <v>25</v>
      </c>
    </row>
    <row r="85" spans="1:64" x14ac:dyDescent="0.25">
      <c r="A85" s="64" t="s">
        <v>287</v>
      </c>
      <c r="B85" s="64" t="s">
        <v>323</v>
      </c>
      <c r="C85" s="65"/>
      <c r="D85" s="66"/>
      <c r="E85" s="67"/>
      <c r="F85" s="68"/>
      <c r="G85" s="65"/>
      <c r="H85" s="69"/>
      <c r="I85" s="70"/>
      <c r="J85" s="70"/>
      <c r="K85" s="34" t="s">
        <v>65</v>
      </c>
      <c r="L85" s="77">
        <v>140</v>
      </c>
      <c r="M85" s="77"/>
      <c r="N85" s="72"/>
      <c r="O85" s="79" t="s">
        <v>999</v>
      </c>
      <c r="P85" s="81">
        <v>43166.671666666669</v>
      </c>
      <c r="Q85" s="79" t="s">
        <v>1052</v>
      </c>
      <c r="R85" s="83" t="s">
        <v>2024</v>
      </c>
      <c r="S85" s="79" t="s">
        <v>2522</v>
      </c>
      <c r="T85" s="79" t="s">
        <v>2687</v>
      </c>
      <c r="U85" s="79"/>
      <c r="V85" s="83" t="s">
        <v>3522</v>
      </c>
      <c r="W85" s="81">
        <v>43166.671666666669</v>
      </c>
      <c r="X85" s="83" t="s">
        <v>3960</v>
      </c>
      <c r="Y85" s="79"/>
      <c r="Z85" s="79"/>
      <c r="AA85" s="85" t="s">
        <v>5168</v>
      </c>
      <c r="AB85" s="79"/>
      <c r="AC85" s="79" t="b">
        <v>0</v>
      </c>
      <c r="AD85" s="79">
        <v>0</v>
      </c>
      <c r="AE85" s="85" t="s">
        <v>6296</v>
      </c>
      <c r="AF85" s="79" t="b">
        <v>0</v>
      </c>
      <c r="AG85" s="79" t="s">
        <v>6304</v>
      </c>
      <c r="AH85" s="79"/>
      <c r="AI85" s="85" t="s">
        <v>6296</v>
      </c>
      <c r="AJ85" s="79" t="b">
        <v>0</v>
      </c>
      <c r="AK85" s="79">
        <v>232</v>
      </c>
      <c r="AL85" s="85" t="s">
        <v>5207</v>
      </c>
      <c r="AM85" s="79" t="s">
        <v>6328</v>
      </c>
      <c r="AN85" s="79" t="b">
        <v>0</v>
      </c>
      <c r="AO85" s="85" t="s">
        <v>5207</v>
      </c>
      <c r="AP85" s="79" t="s">
        <v>176</v>
      </c>
      <c r="AQ85" s="79">
        <v>0</v>
      </c>
      <c r="AR85" s="79">
        <v>0</v>
      </c>
      <c r="AS85" s="79"/>
      <c r="AT85" s="79"/>
      <c r="AU85" s="79"/>
      <c r="AV85" s="79"/>
      <c r="AW85" s="79"/>
      <c r="AX85" s="79"/>
      <c r="AY85" s="79"/>
      <c r="AZ85" s="79"/>
      <c r="BA85">
        <v>1</v>
      </c>
      <c r="BB85" s="78" t="str">
        <f>REPLACE(INDEX(GroupVertices[Group], MATCH(Edges24[[#This Row],[Vertex 1]],GroupVertices[Vertex],0)),1,1,"")</f>
        <v>8</v>
      </c>
      <c r="BC85" s="78" t="str">
        <f>REPLACE(INDEX(GroupVertices[Group], MATCH(Edges24[[#This Row],[Vertex 2]],GroupVertices[Vertex],0)),1,1,"")</f>
        <v>8</v>
      </c>
      <c r="BD85" s="48">
        <v>1</v>
      </c>
      <c r="BE85" s="49">
        <v>5.882352941176471</v>
      </c>
      <c r="BF85" s="48">
        <v>0</v>
      </c>
      <c r="BG85" s="49">
        <v>0</v>
      </c>
      <c r="BH85" s="48">
        <v>0</v>
      </c>
      <c r="BI85" s="49">
        <v>0</v>
      </c>
      <c r="BJ85" s="48">
        <v>16</v>
      </c>
      <c r="BK85" s="49">
        <v>94.117647058823536</v>
      </c>
      <c r="BL85" s="48">
        <v>17</v>
      </c>
    </row>
    <row r="86" spans="1:64" x14ac:dyDescent="0.25">
      <c r="A86" s="64" t="s">
        <v>288</v>
      </c>
      <c r="B86" s="64" t="s">
        <v>408</v>
      </c>
      <c r="C86" s="65"/>
      <c r="D86" s="66"/>
      <c r="E86" s="67"/>
      <c r="F86" s="68"/>
      <c r="G86" s="65"/>
      <c r="H86" s="69"/>
      <c r="I86" s="70"/>
      <c r="J86" s="70"/>
      <c r="K86" s="34" t="s">
        <v>65</v>
      </c>
      <c r="L86" s="77">
        <v>141</v>
      </c>
      <c r="M86" s="77"/>
      <c r="N86" s="72"/>
      <c r="O86" s="79" t="s">
        <v>999</v>
      </c>
      <c r="P86" s="81">
        <v>43166.673402777778</v>
      </c>
      <c r="Q86" s="79" t="s">
        <v>1068</v>
      </c>
      <c r="R86" s="83" t="s">
        <v>2033</v>
      </c>
      <c r="S86" s="79" t="s">
        <v>2526</v>
      </c>
      <c r="T86" s="79" t="s">
        <v>2700</v>
      </c>
      <c r="U86" s="79"/>
      <c r="V86" s="83" t="s">
        <v>3536</v>
      </c>
      <c r="W86" s="81">
        <v>43166.673402777778</v>
      </c>
      <c r="X86" s="83" t="s">
        <v>3961</v>
      </c>
      <c r="Y86" s="79"/>
      <c r="Z86" s="79"/>
      <c r="AA86" s="85" t="s">
        <v>5169</v>
      </c>
      <c r="AB86" s="79"/>
      <c r="AC86" s="79" t="b">
        <v>0</v>
      </c>
      <c r="AD86" s="79">
        <v>0</v>
      </c>
      <c r="AE86" s="85" t="s">
        <v>6296</v>
      </c>
      <c r="AF86" s="79" t="b">
        <v>0</v>
      </c>
      <c r="AG86" s="79" t="s">
        <v>6305</v>
      </c>
      <c r="AH86" s="79"/>
      <c r="AI86" s="85" t="s">
        <v>6296</v>
      </c>
      <c r="AJ86" s="79" t="b">
        <v>0</v>
      </c>
      <c r="AK86" s="79">
        <v>4</v>
      </c>
      <c r="AL86" s="85" t="s">
        <v>5311</v>
      </c>
      <c r="AM86" s="79" t="s">
        <v>6333</v>
      </c>
      <c r="AN86" s="79" t="b">
        <v>0</v>
      </c>
      <c r="AO86" s="85" t="s">
        <v>5311</v>
      </c>
      <c r="AP86" s="79" t="s">
        <v>176</v>
      </c>
      <c r="AQ86" s="79">
        <v>0</v>
      </c>
      <c r="AR86" s="79">
        <v>0</v>
      </c>
      <c r="AS86" s="79"/>
      <c r="AT86" s="79"/>
      <c r="AU86" s="79"/>
      <c r="AV86" s="79"/>
      <c r="AW86" s="79"/>
      <c r="AX86" s="79"/>
      <c r="AY86" s="79"/>
      <c r="AZ86" s="79"/>
      <c r="BA86">
        <v>1</v>
      </c>
      <c r="BB86" s="78" t="str">
        <f>REPLACE(INDEX(GroupVertices[Group], MATCH(Edges24[[#This Row],[Vertex 1]],GroupVertices[Vertex],0)),1,1,"")</f>
        <v>35</v>
      </c>
      <c r="BC86" s="78" t="str">
        <f>REPLACE(INDEX(GroupVertices[Group], MATCH(Edges24[[#This Row],[Vertex 2]],GroupVertices[Vertex],0)),1,1,"")</f>
        <v>35</v>
      </c>
      <c r="BD86" s="48">
        <v>0</v>
      </c>
      <c r="BE86" s="49">
        <v>0</v>
      </c>
      <c r="BF86" s="48">
        <v>0</v>
      </c>
      <c r="BG86" s="49">
        <v>0</v>
      </c>
      <c r="BH86" s="48">
        <v>0</v>
      </c>
      <c r="BI86" s="49">
        <v>0</v>
      </c>
      <c r="BJ86" s="48">
        <v>15</v>
      </c>
      <c r="BK86" s="49">
        <v>100</v>
      </c>
      <c r="BL86" s="48">
        <v>15</v>
      </c>
    </row>
    <row r="87" spans="1:64" x14ac:dyDescent="0.25">
      <c r="A87" s="64" t="s">
        <v>289</v>
      </c>
      <c r="B87" s="64" t="s">
        <v>683</v>
      </c>
      <c r="C87" s="65"/>
      <c r="D87" s="66"/>
      <c r="E87" s="67"/>
      <c r="F87" s="68"/>
      <c r="G87" s="65"/>
      <c r="H87" s="69"/>
      <c r="I87" s="70"/>
      <c r="J87" s="70"/>
      <c r="K87" s="34" t="s">
        <v>65</v>
      </c>
      <c r="L87" s="77">
        <v>142</v>
      </c>
      <c r="M87" s="77"/>
      <c r="N87" s="72"/>
      <c r="O87" s="79" t="s">
        <v>999</v>
      </c>
      <c r="P87" s="81">
        <v>43166.673506944448</v>
      </c>
      <c r="Q87" s="79" t="s">
        <v>1069</v>
      </c>
      <c r="R87" s="79"/>
      <c r="S87" s="79"/>
      <c r="T87" s="79" t="s">
        <v>2701</v>
      </c>
      <c r="U87" s="79"/>
      <c r="V87" s="83" t="s">
        <v>3537</v>
      </c>
      <c r="W87" s="81">
        <v>43166.673506944448</v>
      </c>
      <c r="X87" s="83" t="s">
        <v>3962</v>
      </c>
      <c r="Y87" s="79"/>
      <c r="Z87" s="79"/>
      <c r="AA87" s="85" t="s">
        <v>5170</v>
      </c>
      <c r="AB87" s="79"/>
      <c r="AC87" s="79" t="b">
        <v>0</v>
      </c>
      <c r="AD87" s="79">
        <v>0</v>
      </c>
      <c r="AE87" s="85" t="s">
        <v>6296</v>
      </c>
      <c r="AF87" s="79" t="b">
        <v>0</v>
      </c>
      <c r="AG87" s="79" t="s">
        <v>6304</v>
      </c>
      <c r="AH87" s="79"/>
      <c r="AI87" s="85" t="s">
        <v>6296</v>
      </c>
      <c r="AJ87" s="79" t="b">
        <v>0</v>
      </c>
      <c r="AK87" s="79">
        <v>2</v>
      </c>
      <c r="AL87" s="85" t="s">
        <v>5489</v>
      </c>
      <c r="AM87" s="79" t="s">
        <v>6328</v>
      </c>
      <c r="AN87" s="79" t="b">
        <v>0</v>
      </c>
      <c r="AO87" s="85" t="s">
        <v>5489</v>
      </c>
      <c r="AP87" s="79" t="s">
        <v>176</v>
      </c>
      <c r="AQ87" s="79">
        <v>0</v>
      </c>
      <c r="AR87" s="79">
        <v>0</v>
      </c>
      <c r="AS87" s="79"/>
      <c r="AT87" s="79"/>
      <c r="AU87" s="79"/>
      <c r="AV87" s="79"/>
      <c r="AW87" s="79"/>
      <c r="AX87" s="79"/>
      <c r="AY87" s="79"/>
      <c r="AZ87" s="79"/>
      <c r="BA87">
        <v>1</v>
      </c>
      <c r="BB87" s="78" t="str">
        <f>REPLACE(INDEX(GroupVertices[Group], MATCH(Edges24[[#This Row],[Vertex 1]],GroupVertices[Vertex],0)),1,1,"")</f>
        <v>2</v>
      </c>
      <c r="BC87" s="78" t="str">
        <f>REPLACE(INDEX(GroupVertices[Group], MATCH(Edges24[[#This Row],[Vertex 2]],GroupVertices[Vertex],0)),1,1,"")</f>
        <v>2</v>
      </c>
      <c r="BD87" s="48"/>
      <c r="BE87" s="49"/>
      <c r="BF87" s="48"/>
      <c r="BG87" s="49"/>
      <c r="BH87" s="48"/>
      <c r="BI87" s="49"/>
      <c r="BJ87" s="48"/>
      <c r="BK87" s="49"/>
      <c r="BL87" s="48"/>
    </row>
    <row r="88" spans="1:64" x14ac:dyDescent="0.25">
      <c r="A88" s="64" t="s">
        <v>290</v>
      </c>
      <c r="B88" s="64" t="s">
        <v>323</v>
      </c>
      <c r="C88" s="65"/>
      <c r="D88" s="66"/>
      <c r="E88" s="67"/>
      <c r="F88" s="68"/>
      <c r="G88" s="65"/>
      <c r="H88" s="69"/>
      <c r="I88" s="70"/>
      <c r="J88" s="70"/>
      <c r="K88" s="34" t="s">
        <v>65</v>
      </c>
      <c r="L88" s="77">
        <v>144</v>
      </c>
      <c r="M88" s="77"/>
      <c r="N88" s="72"/>
      <c r="O88" s="79" t="s">
        <v>999</v>
      </c>
      <c r="P88" s="81">
        <v>43166.674004629633</v>
      </c>
      <c r="Q88" s="79" t="s">
        <v>1052</v>
      </c>
      <c r="R88" s="83" t="s">
        <v>2024</v>
      </c>
      <c r="S88" s="79" t="s">
        <v>2522</v>
      </c>
      <c r="T88" s="79" t="s">
        <v>2687</v>
      </c>
      <c r="U88" s="79"/>
      <c r="V88" s="83" t="s">
        <v>3538</v>
      </c>
      <c r="W88" s="81">
        <v>43166.674004629633</v>
      </c>
      <c r="X88" s="83" t="s">
        <v>3963</v>
      </c>
      <c r="Y88" s="79"/>
      <c r="Z88" s="79"/>
      <c r="AA88" s="85" t="s">
        <v>5171</v>
      </c>
      <c r="AB88" s="79"/>
      <c r="AC88" s="79" t="b">
        <v>0</v>
      </c>
      <c r="AD88" s="79">
        <v>0</v>
      </c>
      <c r="AE88" s="85" t="s">
        <v>6296</v>
      </c>
      <c r="AF88" s="79" t="b">
        <v>0</v>
      </c>
      <c r="AG88" s="79" t="s">
        <v>6304</v>
      </c>
      <c r="AH88" s="79"/>
      <c r="AI88" s="85" t="s">
        <v>6296</v>
      </c>
      <c r="AJ88" s="79" t="b">
        <v>0</v>
      </c>
      <c r="AK88" s="79">
        <v>232</v>
      </c>
      <c r="AL88" s="85" t="s">
        <v>5207</v>
      </c>
      <c r="AM88" s="79" t="s">
        <v>6328</v>
      </c>
      <c r="AN88" s="79" t="b">
        <v>0</v>
      </c>
      <c r="AO88" s="85" t="s">
        <v>5207</v>
      </c>
      <c r="AP88" s="79" t="s">
        <v>176</v>
      </c>
      <c r="AQ88" s="79">
        <v>0</v>
      </c>
      <c r="AR88" s="79">
        <v>0</v>
      </c>
      <c r="AS88" s="79"/>
      <c r="AT88" s="79"/>
      <c r="AU88" s="79"/>
      <c r="AV88" s="79"/>
      <c r="AW88" s="79"/>
      <c r="AX88" s="79"/>
      <c r="AY88" s="79"/>
      <c r="AZ88" s="79"/>
      <c r="BA88">
        <v>1</v>
      </c>
      <c r="BB88" s="78" t="str">
        <f>REPLACE(INDEX(GroupVertices[Group], MATCH(Edges24[[#This Row],[Vertex 1]],GroupVertices[Vertex],0)),1,1,"")</f>
        <v>8</v>
      </c>
      <c r="BC88" s="78" t="str">
        <f>REPLACE(INDEX(GroupVertices[Group], MATCH(Edges24[[#This Row],[Vertex 2]],GroupVertices[Vertex],0)),1,1,"")</f>
        <v>8</v>
      </c>
      <c r="BD88" s="48">
        <v>1</v>
      </c>
      <c r="BE88" s="49">
        <v>5.882352941176471</v>
      </c>
      <c r="BF88" s="48">
        <v>0</v>
      </c>
      <c r="BG88" s="49">
        <v>0</v>
      </c>
      <c r="BH88" s="48">
        <v>0</v>
      </c>
      <c r="BI88" s="49">
        <v>0</v>
      </c>
      <c r="BJ88" s="48">
        <v>16</v>
      </c>
      <c r="BK88" s="49">
        <v>94.117647058823536</v>
      </c>
      <c r="BL88" s="48">
        <v>17</v>
      </c>
    </row>
    <row r="89" spans="1:64" x14ac:dyDescent="0.25">
      <c r="A89" s="64" t="s">
        <v>291</v>
      </c>
      <c r="B89" s="64" t="s">
        <v>291</v>
      </c>
      <c r="C89" s="65"/>
      <c r="D89" s="66"/>
      <c r="E89" s="67"/>
      <c r="F89" s="68"/>
      <c r="G89" s="65"/>
      <c r="H89" s="69"/>
      <c r="I89" s="70"/>
      <c r="J89" s="70"/>
      <c r="K89" s="34" t="s">
        <v>65</v>
      </c>
      <c r="L89" s="77">
        <v>145</v>
      </c>
      <c r="M89" s="77"/>
      <c r="N89" s="72"/>
      <c r="O89" s="79" t="s">
        <v>176</v>
      </c>
      <c r="P89" s="81">
        <v>43166.674421296295</v>
      </c>
      <c r="Q89" s="79" t="s">
        <v>1070</v>
      </c>
      <c r="R89" s="83" t="s">
        <v>2034</v>
      </c>
      <c r="S89" s="79" t="s">
        <v>2505</v>
      </c>
      <c r="T89" s="79" t="s">
        <v>2667</v>
      </c>
      <c r="U89" s="83" t="s">
        <v>3176</v>
      </c>
      <c r="V89" s="83" t="s">
        <v>3176</v>
      </c>
      <c r="W89" s="81">
        <v>43166.674421296295</v>
      </c>
      <c r="X89" s="83" t="s">
        <v>3964</v>
      </c>
      <c r="Y89" s="79"/>
      <c r="Z89" s="79"/>
      <c r="AA89" s="85" t="s">
        <v>5172</v>
      </c>
      <c r="AB89" s="79"/>
      <c r="AC89" s="79" t="b">
        <v>0</v>
      </c>
      <c r="AD89" s="79">
        <v>1</v>
      </c>
      <c r="AE89" s="85" t="s">
        <v>6296</v>
      </c>
      <c r="AF89" s="79" t="b">
        <v>0</v>
      </c>
      <c r="AG89" s="79" t="s">
        <v>6304</v>
      </c>
      <c r="AH89" s="79"/>
      <c r="AI89" s="85" t="s">
        <v>6296</v>
      </c>
      <c r="AJ89" s="79" t="b">
        <v>0</v>
      </c>
      <c r="AK89" s="79">
        <v>0</v>
      </c>
      <c r="AL89" s="85" t="s">
        <v>6296</v>
      </c>
      <c r="AM89" s="79" t="s">
        <v>6330</v>
      </c>
      <c r="AN89" s="79" t="b">
        <v>0</v>
      </c>
      <c r="AO89" s="85" t="s">
        <v>5172</v>
      </c>
      <c r="AP89" s="79" t="s">
        <v>176</v>
      </c>
      <c r="AQ89" s="79">
        <v>0</v>
      </c>
      <c r="AR89" s="79">
        <v>0</v>
      </c>
      <c r="AS89" s="79"/>
      <c r="AT89" s="79"/>
      <c r="AU89" s="79"/>
      <c r="AV89" s="79"/>
      <c r="AW89" s="79"/>
      <c r="AX89" s="79"/>
      <c r="AY89" s="79"/>
      <c r="AZ89" s="79"/>
      <c r="BA89">
        <v>1</v>
      </c>
      <c r="BB89" s="78" t="str">
        <f>REPLACE(INDEX(GroupVertices[Group], MATCH(Edges24[[#This Row],[Vertex 1]],GroupVertices[Vertex],0)),1,1,"")</f>
        <v>1</v>
      </c>
      <c r="BC89" s="78" t="str">
        <f>REPLACE(INDEX(GroupVertices[Group], MATCH(Edges24[[#This Row],[Vertex 2]],GroupVertices[Vertex],0)),1,1,"")</f>
        <v>1</v>
      </c>
      <c r="BD89" s="48">
        <v>1</v>
      </c>
      <c r="BE89" s="49">
        <v>5.5555555555555554</v>
      </c>
      <c r="BF89" s="48">
        <v>0</v>
      </c>
      <c r="BG89" s="49">
        <v>0</v>
      </c>
      <c r="BH89" s="48">
        <v>0</v>
      </c>
      <c r="BI89" s="49">
        <v>0</v>
      </c>
      <c r="BJ89" s="48">
        <v>17</v>
      </c>
      <c r="BK89" s="49">
        <v>94.444444444444443</v>
      </c>
      <c r="BL89" s="48">
        <v>18</v>
      </c>
    </row>
    <row r="90" spans="1:64" x14ac:dyDescent="0.25">
      <c r="A90" s="64" t="s">
        <v>292</v>
      </c>
      <c r="B90" s="64" t="s">
        <v>683</v>
      </c>
      <c r="C90" s="65"/>
      <c r="D90" s="66"/>
      <c r="E90" s="67"/>
      <c r="F90" s="68"/>
      <c r="G90" s="65"/>
      <c r="H90" s="69"/>
      <c r="I90" s="70"/>
      <c r="J90" s="70"/>
      <c r="K90" s="34" t="s">
        <v>65</v>
      </c>
      <c r="L90" s="77">
        <v>146</v>
      </c>
      <c r="M90" s="77"/>
      <c r="N90" s="72"/>
      <c r="O90" s="79" t="s">
        <v>999</v>
      </c>
      <c r="P90" s="81">
        <v>43166.674432870372</v>
      </c>
      <c r="Q90" s="79" t="s">
        <v>1069</v>
      </c>
      <c r="R90" s="79"/>
      <c r="S90" s="79"/>
      <c r="T90" s="79" t="s">
        <v>2701</v>
      </c>
      <c r="U90" s="79"/>
      <c r="V90" s="83" t="s">
        <v>3539</v>
      </c>
      <c r="W90" s="81">
        <v>43166.674432870372</v>
      </c>
      <c r="X90" s="83" t="s">
        <v>3965</v>
      </c>
      <c r="Y90" s="79"/>
      <c r="Z90" s="79"/>
      <c r="AA90" s="85" t="s">
        <v>5173</v>
      </c>
      <c r="AB90" s="79"/>
      <c r="AC90" s="79" t="b">
        <v>0</v>
      </c>
      <c r="AD90" s="79">
        <v>0</v>
      </c>
      <c r="AE90" s="85" t="s">
        <v>6296</v>
      </c>
      <c r="AF90" s="79" t="b">
        <v>0</v>
      </c>
      <c r="AG90" s="79" t="s">
        <v>6304</v>
      </c>
      <c r="AH90" s="79"/>
      <c r="AI90" s="85" t="s">
        <v>6296</v>
      </c>
      <c r="AJ90" s="79" t="b">
        <v>0</v>
      </c>
      <c r="AK90" s="79">
        <v>2</v>
      </c>
      <c r="AL90" s="85" t="s">
        <v>5489</v>
      </c>
      <c r="AM90" s="79" t="s">
        <v>6348</v>
      </c>
      <c r="AN90" s="79" t="b">
        <v>0</v>
      </c>
      <c r="AO90" s="85" t="s">
        <v>5489</v>
      </c>
      <c r="AP90" s="79" t="s">
        <v>176</v>
      </c>
      <c r="AQ90" s="79">
        <v>0</v>
      </c>
      <c r="AR90" s="79">
        <v>0</v>
      </c>
      <c r="AS90" s="79"/>
      <c r="AT90" s="79"/>
      <c r="AU90" s="79"/>
      <c r="AV90" s="79"/>
      <c r="AW90" s="79"/>
      <c r="AX90" s="79"/>
      <c r="AY90" s="79"/>
      <c r="AZ90" s="79"/>
      <c r="BA90">
        <v>1</v>
      </c>
      <c r="BB90" s="78" t="str">
        <f>REPLACE(INDEX(GroupVertices[Group], MATCH(Edges24[[#This Row],[Vertex 1]],GroupVertices[Vertex],0)),1,1,"")</f>
        <v>2</v>
      </c>
      <c r="BC90" s="78" t="str">
        <f>REPLACE(INDEX(GroupVertices[Group], MATCH(Edges24[[#This Row],[Vertex 2]],GroupVertices[Vertex],0)),1,1,"")</f>
        <v>2</v>
      </c>
      <c r="BD90" s="48"/>
      <c r="BE90" s="49"/>
      <c r="BF90" s="48"/>
      <c r="BG90" s="49"/>
      <c r="BH90" s="48"/>
      <c r="BI90" s="49"/>
      <c r="BJ90" s="48"/>
      <c r="BK90" s="49"/>
      <c r="BL90" s="48"/>
    </row>
    <row r="91" spans="1:64" x14ac:dyDescent="0.25">
      <c r="A91" s="64" t="s">
        <v>293</v>
      </c>
      <c r="B91" s="64" t="s">
        <v>323</v>
      </c>
      <c r="C91" s="65"/>
      <c r="D91" s="66"/>
      <c r="E91" s="67"/>
      <c r="F91" s="68"/>
      <c r="G91" s="65"/>
      <c r="H91" s="69"/>
      <c r="I91" s="70"/>
      <c r="J91" s="70"/>
      <c r="K91" s="34" t="s">
        <v>65</v>
      </c>
      <c r="L91" s="77">
        <v>148</v>
      </c>
      <c r="M91" s="77"/>
      <c r="N91" s="72"/>
      <c r="O91" s="79" t="s">
        <v>999</v>
      </c>
      <c r="P91" s="81">
        <v>43166.67454861111</v>
      </c>
      <c r="Q91" s="79" t="s">
        <v>1052</v>
      </c>
      <c r="R91" s="83" t="s">
        <v>2024</v>
      </c>
      <c r="S91" s="79" t="s">
        <v>2522</v>
      </c>
      <c r="T91" s="79" t="s">
        <v>2687</v>
      </c>
      <c r="U91" s="79"/>
      <c r="V91" s="83" t="s">
        <v>3540</v>
      </c>
      <c r="W91" s="81">
        <v>43166.67454861111</v>
      </c>
      <c r="X91" s="83" t="s">
        <v>3966</v>
      </c>
      <c r="Y91" s="79"/>
      <c r="Z91" s="79"/>
      <c r="AA91" s="85" t="s">
        <v>5174</v>
      </c>
      <c r="AB91" s="79"/>
      <c r="AC91" s="79" t="b">
        <v>0</v>
      </c>
      <c r="AD91" s="79">
        <v>0</v>
      </c>
      <c r="AE91" s="85" t="s">
        <v>6296</v>
      </c>
      <c r="AF91" s="79" t="b">
        <v>0</v>
      </c>
      <c r="AG91" s="79" t="s">
        <v>6304</v>
      </c>
      <c r="AH91" s="79"/>
      <c r="AI91" s="85" t="s">
        <v>6296</v>
      </c>
      <c r="AJ91" s="79" t="b">
        <v>0</v>
      </c>
      <c r="AK91" s="79">
        <v>232</v>
      </c>
      <c r="AL91" s="85" t="s">
        <v>5207</v>
      </c>
      <c r="AM91" s="79" t="s">
        <v>6328</v>
      </c>
      <c r="AN91" s="79" t="b">
        <v>0</v>
      </c>
      <c r="AO91" s="85" t="s">
        <v>5207</v>
      </c>
      <c r="AP91" s="79" t="s">
        <v>176</v>
      </c>
      <c r="AQ91" s="79">
        <v>0</v>
      </c>
      <c r="AR91" s="79">
        <v>0</v>
      </c>
      <c r="AS91" s="79"/>
      <c r="AT91" s="79"/>
      <c r="AU91" s="79"/>
      <c r="AV91" s="79"/>
      <c r="AW91" s="79"/>
      <c r="AX91" s="79"/>
      <c r="AY91" s="79"/>
      <c r="AZ91" s="79"/>
      <c r="BA91">
        <v>1</v>
      </c>
      <c r="BB91" s="78" t="str">
        <f>REPLACE(INDEX(GroupVertices[Group], MATCH(Edges24[[#This Row],[Vertex 1]],GroupVertices[Vertex],0)),1,1,"")</f>
        <v>8</v>
      </c>
      <c r="BC91" s="78" t="str">
        <f>REPLACE(INDEX(GroupVertices[Group], MATCH(Edges24[[#This Row],[Vertex 2]],GroupVertices[Vertex],0)),1,1,"")</f>
        <v>8</v>
      </c>
      <c r="BD91" s="48">
        <v>1</v>
      </c>
      <c r="BE91" s="49">
        <v>5.882352941176471</v>
      </c>
      <c r="BF91" s="48">
        <v>0</v>
      </c>
      <c r="BG91" s="49">
        <v>0</v>
      </c>
      <c r="BH91" s="48">
        <v>0</v>
      </c>
      <c r="BI91" s="49">
        <v>0</v>
      </c>
      <c r="BJ91" s="48">
        <v>16</v>
      </c>
      <c r="BK91" s="49">
        <v>94.117647058823536</v>
      </c>
      <c r="BL91" s="48">
        <v>17</v>
      </c>
    </row>
    <row r="92" spans="1:64" x14ac:dyDescent="0.25">
      <c r="A92" s="64" t="s">
        <v>294</v>
      </c>
      <c r="B92" s="64" t="s">
        <v>323</v>
      </c>
      <c r="C92" s="65"/>
      <c r="D92" s="66"/>
      <c r="E92" s="67"/>
      <c r="F92" s="68"/>
      <c r="G92" s="65"/>
      <c r="H92" s="69"/>
      <c r="I92" s="70"/>
      <c r="J92" s="70"/>
      <c r="K92" s="34" t="s">
        <v>65</v>
      </c>
      <c r="L92" s="77">
        <v>149</v>
      </c>
      <c r="M92" s="77"/>
      <c r="N92" s="72"/>
      <c r="O92" s="79" t="s">
        <v>999</v>
      </c>
      <c r="P92" s="81">
        <v>43166.67491898148</v>
      </c>
      <c r="Q92" s="79" t="s">
        <v>1052</v>
      </c>
      <c r="R92" s="83" t="s">
        <v>2024</v>
      </c>
      <c r="S92" s="79" t="s">
        <v>2522</v>
      </c>
      <c r="T92" s="79" t="s">
        <v>2687</v>
      </c>
      <c r="U92" s="79"/>
      <c r="V92" s="83" t="s">
        <v>3541</v>
      </c>
      <c r="W92" s="81">
        <v>43166.67491898148</v>
      </c>
      <c r="X92" s="83" t="s">
        <v>3967</v>
      </c>
      <c r="Y92" s="79"/>
      <c r="Z92" s="79"/>
      <c r="AA92" s="85" t="s">
        <v>5175</v>
      </c>
      <c r="AB92" s="79"/>
      <c r="AC92" s="79" t="b">
        <v>0</v>
      </c>
      <c r="AD92" s="79">
        <v>0</v>
      </c>
      <c r="AE92" s="85" t="s">
        <v>6296</v>
      </c>
      <c r="AF92" s="79" t="b">
        <v>0</v>
      </c>
      <c r="AG92" s="79" t="s">
        <v>6304</v>
      </c>
      <c r="AH92" s="79"/>
      <c r="AI92" s="85" t="s">
        <v>6296</v>
      </c>
      <c r="AJ92" s="79" t="b">
        <v>0</v>
      </c>
      <c r="AK92" s="79">
        <v>232</v>
      </c>
      <c r="AL92" s="85" t="s">
        <v>5207</v>
      </c>
      <c r="AM92" s="79" t="s">
        <v>6328</v>
      </c>
      <c r="AN92" s="79" t="b">
        <v>0</v>
      </c>
      <c r="AO92" s="85" t="s">
        <v>5207</v>
      </c>
      <c r="AP92" s="79" t="s">
        <v>176</v>
      </c>
      <c r="AQ92" s="79">
        <v>0</v>
      </c>
      <c r="AR92" s="79">
        <v>0</v>
      </c>
      <c r="AS92" s="79"/>
      <c r="AT92" s="79"/>
      <c r="AU92" s="79"/>
      <c r="AV92" s="79"/>
      <c r="AW92" s="79"/>
      <c r="AX92" s="79"/>
      <c r="AY92" s="79"/>
      <c r="AZ92" s="79"/>
      <c r="BA92">
        <v>1</v>
      </c>
      <c r="BB92" s="78" t="str">
        <f>REPLACE(INDEX(GroupVertices[Group], MATCH(Edges24[[#This Row],[Vertex 1]],GroupVertices[Vertex],0)),1,1,"")</f>
        <v>8</v>
      </c>
      <c r="BC92" s="78" t="str">
        <f>REPLACE(INDEX(GroupVertices[Group], MATCH(Edges24[[#This Row],[Vertex 2]],GroupVertices[Vertex],0)),1,1,"")</f>
        <v>8</v>
      </c>
      <c r="BD92" s="48">
        <v>1</v>
      </c>
      <c r="BE92" s="49">
        <v>5.882352941176471</v>
      </c>
      <c r="BF92" s="48">
        <v>0</v>
      </c>
      <c r="BG92" s="49">
        <v>0</v>
      </c>
      <c r="BH92" s="48">
        <v>0</v>
      </c>
      <c r="BI92" s="49">
        <v>0</v>
      </c>
      <c r="BJ92" s="48">
        <v>16</v>
      </c>
      <c r="BK92" s="49">
        <v>94.117647058823536</v>
      </c>
      <c r="BL92" s="48">
        <v>17</v>
      </c>
    </row>
    <row r="93" spans="1:64" x14ac:dyDescent="0.25">
      <c r="A93" s="64" t="s">
        <v>295</v>
      </c>
      <c r="B93" s="64" t="s">
        <v>832</v>
      </c>
      <c r="C93" s="65"/>
      <c r="D93" s="66"/>
      <c r="E93" s="67"/>
      <c r="F93" s="68"/>
      <c r="G93" s="65"/>
      <c r="H93" s="69"/>
      <c r="I93" s="70"/>
      <c r="J93" s="70"/>
      <c r="K93" s="34" t="s">
        <v>65</v>
      </c>
      <c r="L93" s="77">
        <v>150</v>
      </c>
      <c r="M93" s="77"/>
      <c r="N93" s="72"/>
      <c r="O93" s="79" t="s">
        <v>999</v>
      </c>
      <c r="P93" s="81">
        <v>43166.675694444442</v>
      </c>
      <c r="Q93" s="79" t="s">
        <v>1071</v>
      </c>
      <c r="R93" s="83" t="s">
        <v>2035</v>
      </c>
      <c r="S93" s="79" t="s">
        <v>2505</v>
      </c>
      <c r="T93" s="79" t="s">
        <v>731</v>
      </c>
      <c r="U93" s="79"/>
      <c r="V93" s="83" t="s">
        <v>3542</v>
      </c>
      <c r="W93" s="81">
        <v>43166.675694444442</v>
      </c>
      <c r="X93" s="83" t="s">
        <v>3968</v>
      </c>
      <c r="Y93" s="79"/>
      <c r="Z93" s="79"/>
      <c r="AA93" s="85" t="s">
        <v>5176</v>
      </c>
      <c r="AB93" s="79"/>
      <c r="AC93" s="79" t="b">
        <v>0</v>
      </c>
      <c r="AD93" s="79">
        <v>0</v>
      </c>
      <c r="AE93" s="85" t="s">
        <v>6296</v>
      </c>
      <c r="AF93" s="79" t="b">
        <v>0</v>
      </c>
      <c r="AG93" s="79" t="s">
        <v>6304</v>
      </c>
      <c r="AH93" s="79"/>
      <c r="AI93" s="85" t="s">
        <v>6296</v>
      </c>
      <c r="AJ93" s="79" t="b">
        <v>0</v>
      </c>
      <c r="AK93" s="79">
        <v>0</v>
      </c>
      <c r="AL93" s="85" t="s">
        <v>6296</v>
      </c>
      <c r="AM93" s="79" t="s">
        <v>6330</v>
      </c>
      <c r="AN93" s="79" t="b">
        <v>0</v>
      </c>
      <c r="AO93" s="85" t="s">
        <v>5176</v>
      </c>
      <c r="AP93" s="79" t="s">
        <v>176</v>
      </c>
      <c r="AQ93" s="79">
        <v>0</v>
      </c>
      <c r="AR93" s="79">
        <v>0</v>
      </c>
      <c r="AS93" s="79"/>
      <c r="AT93" s="79"/>
      <c r="AU93" s="79"/>
      <c r="AV93" s="79"/>
      <c r="AW93" s="79"/>
      <c r="AX93" s="79"/>
      <c r="AY93" s="79"/>
      <c r="AZ93" s="79"/>
      <c r="BA93">
        <v>1</v>
      </c>
      <c r="BB93" s="78" t="str">
        <f>REPLACE(INDEX(GroupVertices[Group], MATCH(Edges24[[#This Row],[Vertex 1]],GroupVertices[Vertex],0)),1,1,"")</f>
        <v>30</v>
      </c>
      <c r="BC93" s="78" t="str">
        <f>REPLACE(INDEX(GroupVertices[Group], MATCH(Edges24[[#This Row],[Vertex 2]],GroupVertices[Vertex],0)),1,1,"")</f>
        <v>30</v>
      </c>
      <c r="BD93" s="48">
        <v>0</v>
      </c>
      <c r="BE93" s="49">
        <v>0</v>
      </c>
      <c r="BF93" s="48">
        <v>0</v>
      </c>
      <c r="BG93" s="49">
        <v>0</v>
      </c>
      <c r="BH93" s="48">
        <v>0</v>
      </c>
      <c r="BI93" s="49">
        <v>0</v>
      </c>
      <c r="BJ93" s="48">
        <v>9</v>
      </c>
      <c r="BK93" s="49">
        <v>100</v>
      </c>
      <c r="BL93" s="48">
        <v>9</v>
      </c>
    </row>
    <row r="94" spans="1:64" x14ac:dyDescent="0.25">
      <c r="A94" s="64" t="s">
        <v>296</v>
      </c>
      <c r="B94" s="64" t="s">
        <v>740</v>
      </c>
      <c r="C94" s="65"/>
      <c r="D94" s="66"/>
      <c r="E94" s="67"/>
      <c r="F94" s="68"/>
      <c r="G94" s="65"/>
      <c r="H94" s="69"/>
      <c r="I94" s="70"/>
      <c r="J94" s="70"/>
      <c r="K94" s="34" t="s">
        <v>65</v>
      </c>
      <c r="L94" s="77">
        <v>151</v>
      </c>
      <c r="M94" s="77"/>
      <c r="N94" s="72"/>
      <c r="O94" s="79" t="s">
        <v>999</v>
      </c>
      <c r="P94" s="81">
        <v>43166.677986111114</v>
      </c>
      <c r="Q94" s="79" t="s">
        <v>1072</v>
      </c>
      <c r="R94" s="83" t="s">
        <v>2036</v>
      </c>
      <c r="S94" s="79" t="s">
        <v>2508</v>
      </c>
      <c r="T94" s="79" t="s">
        <v>2702</v>
      </c>
      <c r="U94" s="83" t="s">
        <v>3177</v>
      </c>
      <c r="V94" s="83" t="s">
        <v>3177</v>
      </c>
      <c r="W94" s="81">
        <v>43166.677986111114</v>
      </c>
      <c r="X94" s="83" t="s">
        <v>3969</v>
      </c>
      <c r="Y94" s="79"/>
      <c r="Z94" s="79"/>
      <c r="AA94" s="85" t="s">
        <v>5177</v>
      </c>
      <c r="AB94" s="79"/>
      <c r="AC94" s="79" t="b">
        <v>0</v>
      </c>
      <c r="AD94" s="79">
        <v>0</v>
      </c>
      <c r="AE94" s="85" t="s">
        <v>6296</v>
      </c>
      <c r="AF94" s="79" t="b">
        <v>0</v>
      </c>
      <c r="AG94" s="79" t="s">
        <v>6304</v>
      </c>
      <c r="AH94" s="79"/>
      <c r="AI94" s="85" t="s">
        <v>6296</v>
      </c>
      <c r="AJ94" s="79" t="b">
        <v>0</v>
      </c>
      <c r="AK94" s="79">
        <v>19</v>
      </c>
      <c r="AL94" s="85" t="s">
        <v>6264</v>
      </c>
      <c r="AM94" s="79" t="s">
        <v>6328</v>
      </c>
      <c r="AN94" s="79" t="b">
        <v>0</v>
      </c>
      <c r="AO94" s="85" t="s">
        <v>6264</v>
      </c>
      <c r="AP94" s="79" t="s">
        <v>176</v>
      </c>
      <c r="AQ94" s="79">
        <v>0</v>
      </c>
      <c r="AR94" s="79">
        <v>0</v>
      </c>
      <c r="AS94" s="79"/>
      <c r="AT94" s="79"/>
      <c r="AU94" s="79"/>
      <c r="AV94" s="79"/>
      <c r="AW94" s="79"/>
      <c r="AX94" s="79"/>
      <c r="AY94" s="79"/>
      <c r="AZ94" s="79"/>
      <c r="BA94">
        <v>1</v>
      </c>
      <c r="BB94" s="78" t="str">
        <f>REPLACE(INDEX(GroupVertices[Group], MATCH(Edges24[[#This Row],[Vertex 1]],GroupVertices[Vertex],0)),1,1,"")</f>
        <v>6</v>
      </c>
      <c r="BC94" s="78" t="str">
        <f>REPLACE(INDEX(GroupVertices[Group], MATCH(Edges24[[#This Row],[Vertex 2]],GroupVertices[Vertex],0)),1,1,"")</f>
        <v>6</v>
      </c>
      <c r="BD94" s="48">
        <v>1</v>
      </c>
      <c r="BE94" s="49">
        <v>8.3333333333333339</v>
      </c>
      <c r="BF94" s="48">
        <v>0</v>
      </c>
      <c r="BG94" s="49">
        <v>0</v>
      </c>
      <c r="BH94" s="48">
        <v>0</v>
      </c>
      <c r="BI94" s="49">
        <v>0</v>
      </c>
      <c r="BJ94" s="48">
        <v>11</v>
      </c>
      <c r="BK94" s="49">
        <v>91.666666666666671</v>
      </c>
      <c r="BL94" s="48">
        <v>12</v>
      </c>
    </row>
    <row r="95" spans="1:64" x14ac:dyDescent="0.25">
      <c r="A95" s="64" t="s">
        <v>297</v>
      </c>
      <c r="B95" s="64" t="s">
        <v>323</v>
      </c>
      <c r="C95" s="65"/>
      <c r="D95" s="66"/>
      <c r="E95" s="67"/>
      <c r="F95" s="68"/>
      <c r="G95" s="65"/>
      <c r="H95" s="69"/>
      <c r="I95" s="70"/>
      <c r="J95" s="70"/>
      <c r="K95" s="34" t="s">
        <v>65</v>
      </c>
      <c r="L95" s="77">
        <v>152</v>
      </c>
      <c r="M95" s="77"/>
      <c r="N95" s="72"/>
      <c r="O95" s="79" t="s">
        <v>999</v>
      </c>
      <c r="P95" s="81">
        <v>43166.678263888891</v>
      </c>
      <c r="Q95" s="79" t="s">
        <v>1052</v>
      </c>
      <c r="R95" s="83" t="s">
        <v>2024</v>
      </c>
      <c r="S95" s="79" t="s">
        <v>2522</v>
      </c>
      <c r="T95" s="79" t="s">
        <v>2687</v>
      </c>
      <c r="U95" s="79"/>
      <c r="V95" s="83" t="s">
        <v>3522</v>
      </c>
      <c r="W95" s="81">
        <v>43166.678263888891</v>
      </c>
      <c r="X95" s="83" t="s">
        <v>3970</v>
      </c>
      <c r="Y95" s="79"/>
      <c r="Z95" s="79"/>
      <c r="AA95" s="85" t="s">
        <v>5178</v>
      </c>
      <c r="AB95" s="79"/>
      <c r="AC95" s="79" t="b">
        <v>0</v>
      </c>
      <c r="AD95" s="79">
        <v>0</v>
      </c>
      <c r="AE95" s="85" t="s">
        <v>6296</v>
      </c>
      <c r="AF95" s="79" t="b">
        <v>0</v>
      </c>
      <c r="AG95" s="79" t="s">
        <v>6304</v>
      </c>
      <c r="AH95" s="79"/>
      <c r="AI95" s="85" t="s">
        <v>6296</v>
      </c>
      <c r="AJ95" s="79" t="b">
        <v>0</v>
      </c>
      <c r="AK95" s="79">
        <v>232</v>
      </c>
      <c r="AL95" s="85" t="s">
        <v>5207</v>
      </c>
      <c r="AM95" s="79" t="s">
        <v>6328</v>
      </c>
      <c r="AN95" s="79" t="b">
        <v>0</v>
      </c>
      <c r="AO95" s="85" t="s">
        <v>5207</v>
      </c>
      <c r="AP95" s="79" t="s">
        <v>176</v>
      </c>
      <c r="AQ95" s="79">
        <v>0</v>
      </c>
      <c r="AR95" s="79">
        <v>0</v>
      </c>
      <c r="AS95" s="79"/>
      <c r="AT95" s="79"/>
      <c r="AU95" s="79"/>
      <c r="AV95" s="79"/>
      <c r="AW95" s="79"/>
      <c r="AX95" s="79"/>
      <c r="AY95" s="79"/>
      <c r="AZ95" s="79"/>
      <c r="BA95">
        <v>1</v>
      </c>
      <c r="BB95" s="78" t="str">
        <f>REPLACE(INDEX(GroupVertices[Group], MATCH(Edges24[[#This Row],[Vertex 1]],GroupVertices[Vertex],0)),1,1,"")</f>
        <v>8</v>
      </c>
      <c r="BC95" s="78" t="str">
        <f>REPLACE(INDEX(GroupVertices[Group], MATCH(Edges24[[#This Row],[Vertex 2]],GroupVertices[Vertex],0)),1,1,"")</f>
        <v>8</v>
      </c>
      <c r="BD95" s="48">
        <v>1</v>
      </c>
      <c r="BE95" s="49">
        <v>5.882352941176471</v>
      </c>
      <c r="BF95" s="48">
        <v>0</v>
      </c>
      <c r="BG95" s="49">
        <v>0</v>
      </c>
      <c r="BH95" s="48">
        <v>0</v>
      </c>
      <c r="BI95" s="49">
        <v>0</v>
      </c>
      <c r="BJ95" s="48">
        <v>16</v>
      </c>
      <c r="BK95" s="49">
        <v>94.117647058823536</v>
      </c>
      <c r="BL95" s="48">
        <v>17</v>
      </c>
    </row>
    <row r="96" spans="1:64" x14ac:dyDescent="0.25">
      <c r="A96" s="64" t="s">
        <v>298</v>
      </c>
      <c r="B96" s="64" t="s">
        <v>298</v>
      </c>
      <c r="C96" s="65"/>
      <c r="D96" s="66"/>
      <c r="E96" s="67"/>
      <c r="F96" s="68"/>
      <c r="G96" s="65"/>
      <c r="H96" s="69"/>
      <c r="I96" s="70"/>
      <c r="J96" s="70"/>
      <c r="K96" s="34" t="s">
        <v>65</v>
      </c>
      <c r="L96" s="77">
        <v>153</v>
      </c>
      <c r="M96" s="77"/>
      <c r="N96" s="72"/>
      <c r="O96" s="79" t="s">
        <v>176</v>
      </c>
      <c r="P96" s="81">
        <v>43165.656388888892</v>
      </c>
      <c r="Q96" s="79" t="s">
        <v>1073</v>
      </c>
      <c r="R96" s="83" t="s">
        <v>2007</v>
      </c>
      <c r="S96" s="79" t="s">
        <v>2516</v>
      </c>
      <c r="T96" s="79" t="s">
        <v>2673</v>
      </c>
      <c r="U96" s="83" t="s">
        <v>3178</v>
      </c>
      <c r="V96" s="83" t="s">
        <v>3178</v>
      </c>
      <c r="W96" s="81">
        <v>43165.656388888892</v>
      </c>
      <c r="X96" s="83" t="s">
        <v>3971</v>
      </c>
      <c r="Y96" s="79"/>
      <c r="Z96" s="79"/>
      <c r="AA96" s="85" t="s">
        <v>5179</v>
      </c>
      <c r="AB96" s="79"/>
      <c r="AC96" s="79" t="b">
        <v>0</v>
      </c>
      <c r="AD96" s="79">
        <v>2</v>
      </c>
      <c r="AE96" s="85" t="s">
        <v>6296</v>
      </c>
      <c r="AF96" s="79" t="b">
        <v>0</v>
      </c>
      <c r="AG96" s="79" t="s">
        <v>6305</v>
      </c>
      <c r="AH96" s="79"/>
      <c r="AI96" s="85" t="s">
        <v>6296</v>
      </c>
      <c r="AJ96" s="79" t="b">
        <v>0</v>
      </c>
      <c r="AK96" s="79">
        <v>1</v>
      </c>
      <c r="AL96" s="85" t="s">
        <v>6296</v>
      </c>
      <c r="AM96" s="79" t="s">
        <v>6349</v>
      </c>
      <c r="AN96" s="79" t="b">
        <v>0</v>
      </c>
      <c r="AO96" s="85" t="s">
        <v>5179</v>
      </c>
      <c r="AP96" s="79" t="s">
        <v>176</v>
      </c>
      <c r="AQ96" s="79">
        <v>0</v>
      </c>
      <c r="AR96" s="79">
        <v>0</v>
      </c>
      <c r="AS96" s="79"/>
      <c r="AT96" s="79"/>
      <c r="AU96" s="79"/>
      <c r="AV96" s="79"/>
      <c r="AW96" s="79"/>
      <c r="AX96" s="79"/>
      <c r="AY96" s="79"/>
      <c r="AZ96" s="79"/>
      <c r="BA96">
        <v>2</v>
      </c>
      <c r="BB96" s="78" t="str">
        <f>REPLACE(INDEX(GroupVertices[Group], MATCH(Edges24[[#This Row],[Vertex 1]],GroupVertices[Vertex],0)),1,1,"")</f>
        <v>64</v>
      </c>
      <c r="BC96" s="78" t="str">
        <f>REPLACE(INDEX(GroupVertices[Group], MATCH(Edges24[[#This Row],[Vertex 2]],GroupVertices[Vertex],0)),1,1,"")</f>
        <v>64</v>
      </c>
      <c r="BD96" s="48">
        <v>0</v>
      </c>
      <c r="BE96" s="49">
        <v>0</v>
      </c>
      <c r="BF96" s="48">
        <v>0</v>
      </c>
      <c r="BG96" s="49">
        <v>0</v>
      </c>
      <c r="BH96" s="48">
        <v>0</v>
      </c>
      <c r="BI96" s="49">
        <v>0</v>
      </c>
      <c r="BJ96" s="48">
        <v>10</v>
      </c>
      <c r="BK96" s="49">
        <v>100</v>
      </c>
      <c r="BL96" s="48">
        <v>10</v>
      </c>
    </row>
    <row r="97" spans="1:64" x14ac:dyDescent="0.25">
      <c r="A97" s="64" t="s">
        <v>298</v>
      </c>
      <c r="B97" s="64" t="s">
        <v>298</v>
      </c>
      <c r="C97" s="65"/>
      <c r="D97" s="66"/>
      <c r="E97" s="67"/>
      <c r="F97" s="68"/>
      <c r="G97" s="65"/>
      <c r="H97" s="69"/>
      <c r="I97" s="70"/>
      <c r="J97" s="70"/>
      <c r="K97" s="34" t="s">
        <v>65</v>
      </c>
      <c r="L97" s="77">
        <v>154</v>
      </c>
      <c r="M97" s="77"/>
      <c r="N97" s="72"/>
      <c r="O97" s="79" t="s">
        <v>176</v>
      </c>
      <c r="P97" s="81">
        <v>43166.663206018522</v>
      </c>
      <c r="Q97" s="79" t="s">
        <v>1074</v>
      </c>
      <c r="R97" s="83" t="s">
        <v>2037</v>
      </c>
      <c r="S97" s="79" t="s">
        <v>2516</v>
      </c>
      <c r="T97" s="79" t="s">
        <v>2703</v>
      </c>
      <c r="U97" s="83" t="s">
        <v>3179</v>
      </c>
      <c r="V97" s="83" t="s">
        <v>3179</v>
      </c>
      <c r="W97" s="81">
        <v>43166.663206018522</v>
      </c>
      <c r="X97" s="83" t="s">
        <v>3972</v>
      </c>
      <c r="Y97" s="79"/>
      <c r="Z97" s="79"/>
      <c r="AA97" s="85" t="s">
        <v>5180</v>
      </c>
      <c r="AB97" s="79"/>
      <c r="AC97" s="79" t="b">
        <v>0</v>
      </c>
      <c r="AD97" s="79">
        <v>1</v>
      </c>
      <c r="AE97" s="85" t="s">
        <v>6296</v>
      </c>
      <c r="AF97" s="79" t="b">
        <v>0</v>
      </c>
      <c r="AG97" s="79" t="s">
        <v>6305</v>
      </c>
      <c r="AH97" s="79"/>
      <c r="AI97" s="85" t="s">
        <v>6296</v>
      </c>
      <c r="AJ97" s="79" t="b">
        <v>0</v>
      </c>
      <c r="AK97" s="79">
        <v>1</v>
      </c>
      <c r="AL97" s="85" t="s">
        <v>6296</v>
      </c>
      <c r="AM97" s="79" t="s">
        <v>6349</v>
      </c>
      <c r="AN97" s="79" t="b">
        <v>0</v>
      </c>
      <c r="AO97" s="85" t="s">
        <v>5180</v>
      </c>
      <c r="AP97" s="79" t="s">
        <v>176</v>
      </c>
      <c r="AQ97" s="79">
        <v>0</v>
      </c>
      <c r="AR97" s="79">
        <v>0</v>
      </c>
      <c r="AS97" s="79"/>
      <c r="AT97" s="79"/>
      <c r="AU97" s="79"/>
      <c r="AV97" s="79"/>
      <c r="AW97" s="79"/>
      <c r="AX97" s="79"/>
      <c r="AY97" s="79"/>
      <c r="AZ97" s="79"/>
      <c r="BA97">
        <v>2</v>
      </c>
      <c r="BB97" s="78" t="str">
        <f>REPLACE(INDEX(GroupVertices[Group], MATCH(Edges24[[#This Row],[Vertex 1]],GroupVertices[Vertex],0)),1,1,"")</f>
        <v>64</v>
      </c>
      <c r="BC97" s="78" t="str">
        <f>REPLACE(INDEX(GroupVertices[Group], MATCH(Edges24[[#This Row],[Vertex 2]],GroupVertices[Vertex],0)),1,1,"")</f>
        <v>64</v>
      </c>
      <c r="BD97" s="48">
        <v>0</v>
      </c>
      <c r="BE97" s="49">
        <v>0</v>
      </c>
      <c r="BF97" s="48">
        <v>0</v>
      </c>
      <c r="BG97" s="49">
        <v>0</v>
      </c>
      <c r="BH97" s="48">
        <v>0</v>
      </c>
      <c r="BI97" s="49">
        <v>0</v>
      </c>
      <c r="BJ97" s="48">
        <v>8</v>
      </c>
      <c r="BK97" s="49">
        <v>100</v>
      </c>
      <c r="BL97" s="48">
        <v>8</v>
      </c>
    </row>
    <row r="98" spans="1:64" x14ac:dyDescent="0.25">
      <c r="A98" s="64" t="s">
        <v>299</v>
      </c>
      <c r="B98" s="64" t="s">
        <v>298</v>
      </c>
      <c r="C98" s="65"/>
      <c r="D98" s="66"/>
      <c r="E98" s="67"/>
      <c r="F98" s="68"/>
      <c r="G98" s="65"/>
      <c r="H98" s="69"/>
      <c r="I98" s="70"/>
      <c r="J98" s="70"/>
      <c r="K98" s="34" t="s">
        <v>65</v>
      </c>
      <c r="L98" s="77">
        <v>155</v>
      </c>
      <c r="M98" s="77"/>
      <c r="N98" s="72"/>
      <c r="O98" s="79" t="s">
        <v>999</v>
      </c>
      <c r="P98" s="81">
        <v>43166.679710648146</v>
      </c>
      <c r="Q98" s="79" t="s">
        <v>1075</v>
      </c>
      <c r="R98" s="83" t="s">
        <v>2037</v>
      </c>
      <c r="S98" s="79" t="s">
        <v>2516</v>
      </c>
      <c r="T98" s="79" t="s">
        <v>2703</v>
      </c>
      <c r="U98" s="83" t="s">
        <v>3179</v>
      </c>
      <c r="V98" s="83" t="s">
        <v>3179</v>
      </c>
      <c r="W98" s="81">
        <v>43166.679710648146</v>
      </c>
      <c r="X98" s="83" t="s">
        <v>3973</v>
      </c>
      <c r="Y98" s="79"/>
      <c r="Z98" s="79"/>
      <c r="AA98" s="85" t="s">
        <v>5181</v>
      </c>
      <c r="AB98" s="79"/>
      <c r="AC98" s="79" t="b">
        <v>0</v>
      </c>
      <c r="AD98" s="79">
        <v>0</v>
      </c>
      <c r="AE98" s="85" t="s">
        <v>6296</v>
      </c>
      <c r="AF98" s="79" t="b">
        <v>0</v>
      </c>
      <c r="AG98" s="79" t="s">
        <v>6305</v>
      </c>
      <c r="AH98" s="79"/>
      <c r="AI98" s="85" t="s">
        <v>6296</v>
      </c>
      <c r="AJ98" s="79" t="b">
        <v>0</v>
      </c>
      <c r="AK98" s="79">
        <v>1</v>
      </c>
      <c r="AL98" s="85" t="s">
        <v>5180</v>
      </c>
      <c r="AM98" s="79" t="s">
        <v>6328</v>
      </c>
      <c r="AN98" s="79" t="b">
        <v>0</v>
      </c>
      <c r="AO98" s="85" t="s">
        <v>5180</v>
      </c>
      <c r="AP98" s="79" t="s">
        <v>176</v>
      </c>
      <c r="AQ98" s="79">
        <v>0</v>
      </c>
      <c r="AR98" s="79">
        <v>0</v>
      </c>
      <c r="AS98" s="79"/>
      <c r="AT98" s="79"/>
      <c r="AU98" s="79"/>
      <c r="AV98" s="79"/>
      <c r="AW98" s="79"/>
      <c r="AX98" s="79"/>
      <c r="AY98" s="79"/>
      <c r="AZ98" s="79"/>
      <c r="BA98">
        <v>1</v>
      </c>
      <c r="BB98" s="78" t="str">
        <f>REPLACE(INDEX(GroupVertices[Group], MATCH(Edges24[[#This Row],[Vertex 1]],GroupVertices[Vertex],0)),1,1,"")</f>
        <v>64</v>
      </c>
      <c r="BC98" s="78" t="str">
        <f>REPLACE(INDEX(GroupVertices[Group], MATCH(Edges24[[#This Row],[Vertex 2]],GroupVertices[Vertex],0)),1,1,"")</f>
        <v>64</v>
      </c>
      <c r="BD98" s="48">
        <v>0</v>
      </c>
      <c r="BE98" s="49">
        <v>0</v>
      </c>
      <c r="BF98" s="48">
        <v>0</v>
      </c>
      <c r="BG98" s="49">
        <v>0</v>
      </c>
      <c r="BH98" s="48">
        <v>0</v>
      </c>
      <c r="BI98" s="49">
        <v>0</v>
      </c>
      <c r="BJ98" s="48">
        <v>10</v>
      </c>
      <c r="BK98" s="49">
        <v>100</v>
      </c>
      <c r="BL98" s="48">
        <v>10</v>
      </c>
    </row>
    <row r="99" spans="1:64" x14ac:dyDescent="0.25">
      <c r="A99" s="64" t="s">
        <v>300</v>
      </c>
      <c r="B99" s="64" t="s">
        <v>300</v>
      </c>
      <c r="C99" s="65"/>
      <c r="D99" s="66"/>
      <c r="E99" s="67"/>
      <c r="F99" s="68"/>
      <c r="G99" s="65"/>
      <c r="H99" s="69"/>
      <c r="I99" s="70"/>
      <c r="J99" s="70"/>
      <c r="K99" s="34" t="s">
        <v>65</v>
      </c>
      <c r="L99" s="77">
        <v>156</v>
      </c>
      <c r="M99" s="77"/>
      <c r="N99" s="72"/>
      <c r="O99" s="79" t="s">
        <v>176</v>
      </c>
      <c r="P99" s="81">
        <v>43166.680752314816</v>
      </c>
      <c r="Q99" s="79" t="s">
        <v>1076</v>
      </c>
      <c r="R99" s="83" t="s">
        <v>2038</v>
      </c>
      <c r="S99" s="79" t="s">
        <v>2527</v>
      </c>
      <c r="T99" s="79" t="s">
        <v>2704</v>
      </c>
      <c r="U99" s="83" t="s">
        <v>3180</v>
      </c>
      <c r="V99" s="83" t="s">
        <v>3180</v>
      </c>
      <c r="W99" s="81">
        <v>43166.680752314816</v>
      </c>
      <c r="X99" s="83" t="s">
        <v>3974</v>
      </c>
      <c r="Y99" s="79"/>
      <c r="Z99" s="79"/>
      <c r="AA99" s="85" t="s">
        <v>5182</v>
      </c>
      <c r="AB99" s="79"/>
      <c r="AC99" s="79" t="b">
        <v>0</v>
      </c>
      <c r="AD99" s="79">
        <v>0</v>
      </c>
      <c r="AE99" s="85" t="s">
        <v>6296</v>
      </c>
      <c r="AF99" s="79" t="b">
        <v>0</v>
      </c>
      <c r="AG99" s="79" t="s">
        <v>6305</v>
      </c>
      <c r="AH99" s="79"/>
      <c r="AI99" s="85" t="s">
        <v>6296</v>
      </c>
      <c r="AJ99" s="79" t="b">
        <v>0</v>
      </c>
      <c r="AK99" s="79">
        <v>0</v>
      </c>
      <c r="AL99" s="85" t="s">
        <v>6296</v>
      </c>
      <c r="AM99" s="79" t="s">
        <v>6350</v>
      </c>
      <c r="AN99" s="79" t="b">
        <v>0</v>
      </c>
      <c r="AO99" s="85" t="s">
        <v>5182</v>
      </c>
      <c r="AP99" s="79" t="s">
        <v>176</v>
      </c>
      <c r="AQ99" s="79">
        <v>0</v>
      </c>
      <c r="AR99" s="79">
        <v>0</v>
      </c>
      <c r="AS99" s="79"/>
      <c r="AT99" s="79"/>
      <c r="AU99" s="79"/>
      <c r="AV99" s="79"/>
      <c r="AW99" s="79"/>
      <c r="AX99" s="79"/>
      <c r="AY99" s="79"/>
      <c r="AZ99" s="79"/>
      <c r="BA99">
        <v>1</v>
      </c>
      <c r="BB99" s="78" t="str">
        <f>REPLACE(INDEX(GroupVertices[Group], MATCH(Edges24[[#This Row],[Vertex 1]],GroupVertices[Vertex],0)),1,1,"")</f>
        <v>1</v>
      </c>
      <c r="BC99" s="78" t="str">
        <f>REPLACE(INDEX(GroupVertices[Group], MATCH(Edges24[[#This Row],[Vertex 2]],GroupVertices[Vertex],0)),1,1,"")</f>
        <v>1</v>
      </c>
      <c r="BD99" s="48">
        <v>0</v>
      </c>
      <c r="BE99" s="49">
        <v>0</v>
      </c>
      <c r="BF99" s="48">
        <v>0</v>
      </c>
      <c r="BG99" s="49">
        <v>0</v>
      </c>
      <c r="BH99" s="48">
        <v>0</v>
      </c>
      <c r="BI99" s="49">
        <v>0</v>
      </c>
      <c r="BJ99" s="48">
        <v>15</v>
      </c>
      <c r="BK99" s="49">
        <v>100</v>
      </c>
      <c r="BL99" s="48">
        <v>15</v>
      </c>
    </row>
    <row r="100" spans="1:64" x14ac:dyDescent="0.25">
      <c r="A100" s="64" t="s">
        <v>301</v>
      </c>
      <c r="B100" s="64" t="s">
        <v>323</v>
      </c>
      <c r="C100" s="65"/>
      <c r="D100" s="66"/>
      <c r="E100" s="67"/>
      <c r="F100" s="68"/>
      <c r="G100" s="65"/>
      <c r="H100" s="69"/>
      <c r="I100" s="70"/>
      <c r="J100" s="70"/>
      <c r="K100" s="34" t="s">
        <v>65</v>
      </c>
      <c r="L100" s="77">
        <v>157</v>
      </c>
      <c r="M100" s="77"/>
      <c r="N100" s="72"/>
      <c r="O100" s="79" t="s">
        <v>999</v>
      </c>
      <c r="P100" s="81">
        <v>43166.680949074071</v>
      </c>
      <c r="Q100" s="79" t="s">
        <v>1052</v>
      </c>
      <c r="R100" s="83" t="s">
        <v>2024</v>
      </c>
      <c r="S100" s="79" t="s">
        <v>2522</v>
      </c>
      <c r="T100" s="79" t="s">
        <v>2687</v>
      </c>
      <c r="U100" s="79"/>
      <c r="V100" s="83" t="s">
        <v>3522</v>
      </c>
      <c r="W100" s="81">
        <v>43166.680949074071</v>
      </c>
      <c r="X100" s="83" t="s">
        <v>3975</v>
      </c>
      <c r="Y100" s="79"/>
      <c r="Z100" s="79"/>
      <c r="AA100" s="85" t="s">
        <v>5183</v>
      </c>
      <c r="AB100" s="79"/>
      <c r="AC100" s="79" t="b">
        <v>0</v>
      </c>
      <c r="AD100" s="79">
        <v>0</v>
      </c>
      <c r="AE100" s="85" t="s">
        <v>6296</v>
      </c>
      <c r="AF100" s="79" t="b">
        <v>0</v>
      </c>
      <c r="AG100" s="79" t="s">
        <v>6304</v>
      </c>
      <c r="AH100" s="79"/>
      <c r="AI100" s="85" t="s">
        <v>6296</v>
      </c>
      <c r="AJ100" s="79" t="b">
        <v>0</v>
      </c>
      <c r="AK100" s="79">
        <v>232</v>
      </c>
      <c r="AL100" s="85" t="s">
        <v>5207</v>
      </c>
      <c r="AM100" s="79" t="s">
        <v>6328</v>
      </c>
      <c r="AN100" s="79" t="b">
        <v>0</v>
      </c>
      <c r="AO100" s="85" t="s">
        <v>5207</v>
      </c>
      <c r="AP100" s="79" t="s">
        <v>176</v>
      </c>
      <c r="AQ100" s="79">
        <v>0</v>
      </c>
      <c r="AR100" s="79">
        <v>0</v>
      </c>
      <c r="AS100" s="79"/>
      <c r="AT100" s="79"/>
      <c r="AU100" s="79"/>
      <c r="AV100" s="79"/>
      <c r="AW100" s="79"/>
      <c r="AX100" s="79"/>
      <c r="AY100" s="79"/>
      <c r="AZ100" s="79"/>
      <c r="BA100">
        <v>1</v>
      </c>
      <c r="BB100" s="78" t="str">
        <f>REPLACE(INDEX(GroupVertices[Group], MATCH(Edges24[[#This Row],[Vertex 1]],GroupVertices[Vertex],0)),1,1,"")</f>
        <v>8</v>
      </c>
      <c r="BC100" s="78" t="str">
        <f>REPLACE(INDEX(GroupVertices[Group], MATCH(Edges24[[#This Row],[Vertex 2]],GroupVertices[Vertex],0)),1,1,"")</f>
        <v>8</v>
      </c>
      <c r="BD100" s="48">
        <v>1</v>
      </c>
      <c r="BE100" s="49">
        <v>5.882352941176471</v>
      </c>
      <c r="BF100" s="48">
        <v>0</v>
      </c>
      <c r="BG100" s="49">
        <v>0</v>
      </c>
      <c r="BH100" s="48">
        <v>0</v>
      </c>
      <c r="BI100" s="49">
        <v>0</v>
      </c>
      <c r="BJ100" s="48">
        <v>16</v>
      </c>
      <c r="BK100" s="49">
        <v>94.117647058823536</v>
      </c>
      <c r="BL100" s="48">
        <v>17</v>
      </c>
    </row>
    <row r="101" spans="1:64" x14ac:dyDescent="0.25">
      <c r="A101" s="64" t="s">
        <v>302</v>
      </c>
      <c r="B101" s="64" t="s">
        <v>323</v>
      </c>
      <c r="C101" s="65"/>
      <c r="D101" s="66"/>
      <c r="E101" s="67"/>
      <c r="F101" s="68"/>
      <c r="G101" s="65"/>
      <c r="H101" s="69"/>
      <c r="I101" s="70"/>
      <c r="J101" s="70"/>
      <c r="K101" s="34" t="s">
        <v>65</v>
      </c>
      <c r="L101" s="77">
        <v>158</v>
      </c>
      <c r="M101" s="77"/>
      <c r="N101" s="72"/>
      <c r="O101" s="79" t="s">
        <v>999</v>
      </c>
      <c r="P101" s="81">
        <v>43166.681087962963</v>
      </c>
      <c r="Q101" s="79" t="s">
        <v>1052</v>
      </c>
      <c r="R101" s="83" t="s">
        <v>2024</v>
      </c>
      <c r="S101" s="79" t="s">
        <v>2522</v>
      </c>
      <c r="T101" s="79" t="s">
        <v>2687</v>
      </c>
      <c r="U101" s="79"/>
      <c r="V101" s="83" t="s">
        <v>3543</v>
      </c>
      <c r="W101" s="81">
        <v>43166.681087962963</v>
      </c>
      <c r="X101" s="83" t="s">
        <v>3976</v>
      </c>
      <c r="Y101" s="79"/>
      <c r="Z101" s="79"/>
      <c r="AA101" s="85" t="s">
        <v>5184</v>
      </c>
      <c r="AB101" s="79"/>
      <c r="AC101" s="79" t="b">
        <v>0</v>
      </c>
      <c r="AD101" s="79">
        <v>0</v>
      </c>
      <c r="AE101" s="85" t="s">
        <v>6296</v>
      </c>
      <c r="AF101" s="79" t="b">
        <v>0</v>
      </c>
      <c r="AG101" s="79" t="s">
        <v>6304</v>
      </c>
      <c r="AH101" s="79"/>
      <c r="AI101" s="85" t="s">
        <v>6296</v>
      </c>
      <c r="AJ101" s="79" t="b">
        <v>0</v>
      </c>
      <c r="AK101" s="79">
        <v>232</v>
      </c>
      <c r="AL101" s="85" t="s">
        <v>5207</v>
      </c>
      <c r="AM101" s="79" t="s">
        <v>6328</v>
      </c>
      <c r="AN101" s="79" t="b">
        <v>0</v>
      </c>
      <c r="AO101" s="85" t="s">
        <v>5207</v>
      </c>
      <c r="AP101" s="79" t="s">
        <v>176</v>
      </c>
      <c r="AQ101" s="79">
        <v>0</v>
      </c>
      <c r="AR101" s="79">
        <v>0</v>
      </c>
      <c r="AS101" s="79"/>
      <c r="AT101" s="79"/>
      <c r="AU101" s="79"/>
      <c r="AV101" s="79"/>
      <c r="AW101" s="79"/>
      <c r="AX101" s="79"/>
      <c r="AY101" s="79"/>
      <c r="AZ101" s="79"/>
      <c r="BA101">
        <v>1</v>
      </c>
      <c r="BB101" s="78" t="str">
        <f>REPLACE(INDEX(GroupVertices[Group], MATCH(Edges24[[#This Row],[Vertex 1]],GroupVertices[Vertex],0)),1,1,"")</f>
        <v>8</v>
      </c>
      <c r="BC101" s="78" t="str">
        <f>REPLACE(INDEX(GroupVertices[Group], MATCH(Edges24[[#This Row],[Vertex 2]],GroupVertices[Vertex],0)),1,1,"")</f>
        <v>8</v>
      </c>
      <c r="BD101" s="48">
        <v>1</v>
      </c>
      <c r="BE101" s="49">
        <v>5.882352941176471</v>
      </c>
      <c r="BF101" s="48">
        <v>0</v>
      </c>
      <c r="BG101" s="49">
        <v>0</v>
      </c>
      <c r="BH101" s="48">
        <v>0</v>
      </c>
      <c r="BI101" s="49">
        <v>0</v>
      </c>
      <c r="BJ101" s="48">
        <v>16</v>
      </c>
      <c r="BK101" s="49">
        <v>94.117647058823536</v>
      </c>
      <c r="BL101" s="48">
        <v>17</v>
      </c>
    </row>
    <row r="102" spans="1:64" x14ac:dyDescent="0.25">
      <c r="A102" s="64" t="s">
        <v>303</v>
      </c>
      <c r="B102" s="64" t="s">
        <v>815</v>
      </c>
      <c r="C102" s="65"/>
      <c r="D102" s="66"/>
      <c r="E102" s="67"/>
      <c r="F102" s="68"/>
      <c r="G102" s="65"/>
      <c r="H102" s="69"/>
      <c r="I102" s="70"/>
      <c r="J102" s="70"/>
      <c r="K102" s="34" t="s">
        <v>65</v>
      </c>
      <c r="L102" s="77">
        <v>159</v>
      </c>
      <c r="M102" s="77"/>
      <c r="N102" s="72"/>
      <c r="O102" s="79" t="s">
        <v>999</v>
      </c>
      <c r="P102" s="81">
        <v>43164.673958333333</v>
      </c>
      <c r="Q102" s="79" t="s">
        <v>1077</v>
      </c>
      <c r="R102" s="83" t="s">
        <v>2003</v>
      </c>
      <c r="S102" s="79" t="s">
        <v>2513</v>
      </c>
      <c r="T102" s="79" t="s">
        <v>2669</v>
      </c>
      <c r="U102" s="83" t="s">
        <v>3181</v>
      </c>
      <c r="V102" s="83" t="s">
        <v>3181</v>
      </c>
      <c r="W102" s="81">
        <v>43164.673958333333</v>
      </c>
      <c r="X102" s="83" t="s">
        <v>3977</v>
      </c>
      <c r="Y102" s="79"/>
      <c r="Z102" s="79"/>
      <c r="AA102" s="85" t="s">
        <v>5185</v>
      </c>
      <c r="AB102" s="79"/>
      <c r="AC102" s="79" t="b">
        <v>0</v>
      </c>
      <c r="AD102" s="79">
        <v>9</v>
      </c>
      <c r="AE102" s="85" t="s">
        <v>6296</v>
      </c>
      <c r="AF102" s="79" t="b">
        <v>0</v>
      </c>
      <c r="AG102" s="79" t="s">
        <v>6304</v>
      </c>
      <c r="AH102" s="79"/>
      <c r="AI102" s="85" t="s">
        <v>6296</v>
      </c>
      <c r="AJ102" s="79" t="b">
        <v>0</v>
      </c>
      <c r="AK102" s="79">
        <v>120</v>
      </c>
      <c r="AL102" s="85" t="s">
        <v>6296</v>
      </c>
      <c r="AM102" s="79" t="s">
        <v>6338</v>
      </c>
      <c r="AN102" s="79" t="b">
        <v>0</v>
      </c>
      <c r="AO102" s="85" t="s">
        <v>5185</v>
      </c>
      <c r="AP102" s="79" t="s">
        <v>6415</v>
      </c>
      <c r="AQ102" s="79">
        <v>0</v>
      </c>
      <c r="AR102" s="79">
        <v>0</v>
      </c>
      <c r="AS102" s="79"/>
      <c r="AT102" s="79"/>
      <c r="AU102" s="79"/>
      <c r="AV102" s="79"/>
      <c r="AW102" s="79"/>
      <c r="AX102" s="79"/>
      <c r="AY102" s="79"/>
      <c r="AZ102" s="79"/>
      <c r="BA102">
        <v>1</v>
      </c>
      <c r="BB102" s="78" t="str">
        <f>REPLACE(INDEX(GroupVertices[Group], MATCH(Edges24[[#This Row],[Vertex 1]],GroupVertices[Vertex],0)),1,1,"")</f>
        <v>17</v>
      </c>
      <c r="BC102" s="78" t="str">
        <f>REPLACE(INDEX(GroupVertices[Group], MATCH(Edges24[[#This Row],[Vertex 2]],GroupVertices[Vertex],0)),1,1,"")</f>
        <v>17</v>
      </c>
      <c r="BD102" s="48">
        <v>0</v>
      </c>
      <c r="BE102" s="49">
        <v>0</v>
      </c>
      <c r="BF102" s="48">
        <v>0</v>
      </c>
      <c r="BG102" s="49">
        <v>0</v>
      </c>
      <c r="BH102" s="48">
        <v>0</v>
      </c>
      <c r="BI102" s="49">
        <v>0</v>
      </c>
      <c r="BJ102" s="48">
        <v>9</v>
      </c>
      <c r="BK102" s="49">
        <v>100</v>
      </c>
      <c r="BL102" s="48">
        <v>9</v>
      </c>
    </row>
    <row r="103" spans="1:64" x14ac:dyDescent="0.25">
      <c r="A103" s="64" t="s">
        <v>304</v>
      </c>
      <c r="B103" s="64" t="s">
        <v>815</v>
      </c>
      <c r="C103" s="65"/>
      <c r="D103" s="66"/>
      <c r="E103" s="67"/>
      <c r="F103" s="68"/>
      <c r="G103" s="65"/>
      <c r="H103" s="69"/>
      <c r="I103" s="70"/>
      <c r="J103" s="70"/>
      <c r="K103" s="34" t="s">
        <v>65</v>
      </c>
      <c r="L103" s="77">
        <v>160</v>
      </c>
      <c r="M103" s="77"/>
      <c r="N103" s="72"/>
      <c r="O103" s="79" t="s">
        <v>999</v>
      </c>
      <c r="P103" s="81">
        <v>43166.681944444441</v>
      </c>
      <c r="Q103" s="79" t="s">
        <v>1024</v>
      </c>
      <c r="R103" s="83" t="s">
        <v>2003</v>
      </c>
      <c r="S103" s="79" t="s">
        <v>2513</v>
      </c>
      <c r="T103" s="79" t="s">
        <v>2669</v>
      </c>
      <c r="U103" s="79"/>
      <c r="V103" s="83" t="s">
        <v>3544</v>
      </c>
      <c r="W103" s="81">
        <v>43166.681944444441</v>
      </c>
      <c r="X103" s="83" t="s">
        <v>3978</v>
      </c>
      <c r="Y103" s="79"/>
      <c r="Z103" s="79"/>
      <c r="AA103" s="85" t="s">
        <v>5186</v>
      </c>
      <c r="AB103" s="79"/>
      <c r="AC103" s="79" t="b">
        <v>0</v>
      </c>
      <c r="AD103" s="79">
        <v>0</v>
      </c>
      <c r="AE103" s="85" t="s">
        <v>6296</v>
      </c>
      <c r="AF103" s="79" t="b">
        <v>0</v>
      </c>
      <c r="AG103" s="79" t="s">
        <v>6304</v>
      </c>
      <c r="AH103" s="79"/>
      <c r="AI103" s="85" t="s">
        <v>6296</v>
      </c>
      <c r="AJ103" s="79" t="b">
        <v>0</v>
      </c>
      <c r="AK103" s="79">
        <v>120</v>
      </c>
      <c r="AL103" s="85" t="s">
        <v>5185</v>
      </c>
      <c r="AM103" s="79" t="s">
        <v>6339</v>
      </c>
      <c r="AN103" s="79" t="b">
        <v>0</v>
      </c>
      <c r="AO103" s="85" t="s">
        <v>5185</v>
      </c>
      <c r="AP103" s="79" t="s">
        <v>176</v>
      </c>
      <c r="AQ103" s="79">
        <v>0</v>
      </c>
      <c r="AR103" s="79">
        <v>0</v>
      </c>
      <c r="AS103" s="79"/>
      <c r="AT103" s="79"/>
      <c r="AU103" s="79"/>
      <c r="AV103" s="79"/>
      <c r="AW103" s="79"/>
      <c r="AX103" s="79"/>
      <c r="AY103" s="79"/>
      <c r="AZ103" s="79"/>
      <c r="BA103">
        <v>1</v>
      </c>
      <c r="BB103" s="78" t="str">
        <f>REPLACE(INDEX(GroupVertices[Group], MATCH(Edges24[[#This Row],[Vertex 1]],GroupVertices[Vertex],0)),1,1,"")</f>
        <v>17</v>
      </c>
      <c r="BC103" s="78" t="str">
        <f>REPLACE(INDEX(GroupVertices[Group], MATCH(Edges24[[#This Row],[Vertex 2]],GroupVertices[Vertex],0)),1,1,"")</f>
        <v>17</v>
      </c>
      <c r="BD103" s="48"/>
      <c r="BE103" s="49"/>
      <c r="BF103" s="48"/>
      <c r="BG103" s="49"/>
      <c r="BH103" s="48"/>
      <c r="BI103" s="49"/>
      <c r="BJ103" s="48"/>
      <c r="BK103" s="49"/>
      <c r="BL103" s="48"/>
    </row>
    <row r="104" spans="1:64" x14ac:dyDescent="0.25">
      <c r="A104" s="64" t="s">
        <v>305</v>
      </c>
      <c r="B104" s="64" t="s">
        <v>323</v>
      </c>
      <c r="C104" s="65"/>
      <c r="D104" s="66"/>
      <c r="E104" s="67"/>
      <c r="F104" s="68"/>
      <c r="G104" s="65"/>
      <c r="H104" s="69"/>
      <c r="I104" s="70"/>
      <c r="J104" s="70"/>
      <c r="K104" s="34" t="s">
        <v>65</v>
      </c>
      <c r="L104" s="77">
        <v>162</v>
      </c>
      <c r="M104" s="77"/>
      <c r="N104" s="72"/>
      <c r="O104" s="79" t="s">
        <v>999</v>
      </c>
      <c r="P104" s="81">
        <v>43166.682847222219</v>
      </c>
      <c r="Q104" s="79" t="s">
        <v>1052</v>
      </c>
      <c r="R104" s="83" t="s">
        <v>2024</v>
      </c>
      <c r="S104" s="79" t="s">
        <v>2522</v>
      </c>
      <c r="T104" s="79" t="s">
        <v>2687</v>
      </c>
      <c r="U104" s="79"/>
      <c r="V104" s="83" t="s">
        <v>3545</v>
      </c>
      <c r="W104" s="81">
        <v>43166.682847222219</v>
      </c>
      <c r="X104" s="83" t="s">
        <v>3979</v>
      </c>
      <c r="Y104" s="79"/>
      <c r="Z104" s="79"/>
      <c r="AA104" s="85" t="s">
        <v>5187</v>
      </c>
      <c r="AB104" s="79"/>
      <c r="AC104" s="79" t="b">
        <v>0</v>
      </c>
      <c r="AD104" s="79">
        <v>0</v>
      </c>
      <c r="AE104" s="85" t="s">
        <v>6296</v>
      </c>
      <c r="AF104" s="79" t="b">
        <v>0</v>
      </c>
      <c r="AG104" s="79" t="s">
        <v>6304</v>
      </c>
      <c r="AH104" s="79"/>
      <c r="AI104" s="85" t="s">
        <v>6296</v>
      </c>
      <c r="AJ104" s="79" t="b">
        <v>0</v>
      </c>
      <c r="AK104" s="79">
        <v>232</v>
      </c>
      <c r="AL104" s="85" t="s">
        <v>5207</v>
      </c>
      <c r="AM104" s="79" t="s">
        <v>6328</v>
      </c>
      <c r="AN104" s="79" t="b">
        <v>0</v>
      </c>
      <c r="AO104" s="85" t="s">
        <v>5207</v>
      </c>
      <c r="AP104" s="79" t="s">
        <v>176</v>
      </c>
      <c r="AQ104" s="79">
        <v>0</v>
      </c>
      <c r="AR104" s="79">
        <v>0</v>
      </c>
      <c r="AS104" s="79"/>
      <c r="AT104" s="79"/>
      <c r="AU104" s="79"/>
      <c r="AV104" s="79"/>
      <c r="AW104" s="79"/>
      <c r="AX104" s="79"/>
      <c r="AY104" s="79"/>
      <c r="AZ104" s="79"/>
      <c r="BA104">
        <v>1</v>
      </c>
      <c r="BB104" s="78" t="str">
        <f>REPLACE(INDEX(GroupVertices[Group], MATCH(Edges24[[#This Row],[Vertex 1]],GroupVertices[Vertex],0)),1,1,"")</f>
        <v>8</v>
      </c>
      <c r="BC104" s="78" t="str">
        <f>REPLACE(INDEX(GroupVertices[Group], MATCH(Edges24[[#This Row],[Vertex 2]],GroupVertices[Vertex],0)),1,1,"")</f>
        <v>8</v>
      </c>
      <c r="BD104" s="48">
        <v>1</v>
      </c>
      <c r="BE104" s="49">
        <v>5.882352941176471</v>
      </c>
      <c r="BF104" s="48">
        <v>0</v>
      </c>
      <c r="BG104" s="49">
        <v>0</v>
      </c>
      <c r="BH104" s="48">
        <v>0</v>
      </c>
      <c r="BI104" s="49">
        <v>0</v>
      </c>
      <c r="BJ104" s="48">
        <v>16</v>
      </c>
      <c r="BK104" s="49">
        <v>94.117647058823536</v>
      </c>
      <c r="BL104" s="48">
        <v>17</v>
      </c>
    </row>
    <row r="105" spans="1:64" x14ac:dyDescent="0.25">
      <c r="A105" s="64" t="s">
        <v>306</v>
      </c>
      <c r="B105" s="64" t="s">
        <v>323</v>
      </c>
      <c r="C105" s="65"/>
      <c r="D105" s="66"/>
      <c r="E105" s="67"/>
      <c r="F105" s="68"/>
      <c r="G105" s="65"/>
      <c r="H105" s="69"/>
      <c r="I105" s="70"/>
      <c r="J105" s="70"/>
      <c r="K105" s="34" t="s">
        <v>65</v>
      </c>
      <c r="L105" s="77">
        <v>163</v>
      </c>
      <c r="M105" s="77"/>
      <c r="N105" s="72"/>
      <c r="O105" s="79" t="s">
        <v>999</v>
      </c>
      <c r="P105" s="81">
        <v>43166.68309027778</v>
      </c>
      <c r="Q105" s="79" t="s">
        <v>1052</v>
      </c>
      <c r="R105" s="83" t="s">
        <v>2024</v>
      </c>
      <c r="S105" s="79" t="s">
        <v>2522</v>
      </c>
      <c r="T105" s="79" t="s">
        <v>2687</v>
      </c>
      <c r="U105" s="79"/>
      <c r="V105" s="83" t="s">
        <v>3522</v>
      </c>
      <c r="W105" s="81">
        <v>43166.68309027778</v>
      </c>
      <c r="X105" s="83" t="s">
        <v>3980</v>
      </c>
      <c r="Y105" s="79"/>
      <c r="Z105" s="79"/>
      <c r="AA105" s="85" t="s">
        <v>5188</v>
      </c>
      <c r="AB105" s="79"/>
      <c r="AC105" s="79" t="b">
        <v>0</v>
      </c>
      <c r="AD105" s="79">
        <v>0</v>
      </c>
      <c r="AE105" s="85" t="s">
        <v>6296</v>
      </c>
      <c r="AF105" s="79" t="b">
        <v>0</v>
      </c>
      <c r="AG105" s="79" t="s">
        <v>6304</v>
      </c>
      <c r="AH105" s="79"/>
      <c r="AI105" s="85" t="s">
        <v>6296</v>
      </c>
      <c r="AJ105" s="79" t="b">
        <v>0</v>
      </c>
      <c r="AK105" s="79">
        <v>232</v>
      </c>
      <c r="AL105" s="85" t="s">
        <v>5207</v>
      </c>
      <c r="AM105" s="79" t="s">
        <v>6328</v>
      </c>
      <c r="AN105" s="79" t="b">
        <v>0</v>
      </c>
      <c r="AO105" s="85" t="s">
        <v>5207</v>
      </c>
      <c r="AP105" s="79" t="s">
        <v>176</v>
      </c>
      <c r="AQ105" s="79">
        <v>0</v>
      </c>
      <c r="AR105" s="79">
        <v>0</v>
      </c>
      <c r="AS105" s="79"/>
      <c r="AT105" s="79"/>
      <c r="AU105" s="79"/>
      <c r="AV105" s="79"/>
      <c r="AW105" s="79"/>
      <c r="AX105" s="79"/>
      <c r="AY105" s="79"/>
      <c r="AZ105" s="79"/>
      <c r="BA105">
        <v>1</v>
      </c>
      <c r="BB105" s="78" t="str">
        <f>REPLACE(INDEX(GroupVertices[Group], MATCH(Edges24[[#This Row],[Vertex 1]],GroupVertices[Vertex],0)),1,1,"")</f>
        <v>8</v>
      </c>
      <c r="BC105" s="78" t="str">
        <f>REPLACE(INDEX(GroupVertices[Group], MATCH(Edges24[[#This Row],[Vertex 2]],GroupVertices[Vertex],0)),1,1,"")</f>
        <v>8</v>
      </c>
      <c r="BD105" s="48">
        <v>1</v>
      </c>
      <c r="BE105" s="49">
        <v>5.882352941176471</v>
      </c>
      <c r="BF105" s="48">
        <v>0</v>
      </c>
      <c r="BG105" s="49">
        <v>0</v>
      </c>
      <c r="BH105" s="48">
        <v>0</v>
      </c>
      <c r="BI105" s="49">
        <v>0</v>
      </c>
      <c r="BJ105" s="48">
        <v>16</v>
      </c>
      <c r="BK105" s="49">
        <v>94.117647058823536</v>
      </c>
      <c r="BL105" s="48">
        <v>17</v>
      </c>
    </row>
    <row r="106" spans="1:64" x14ac:dyDescent="0.25">
      <c r="A106" s="64" t="s">
        <v>307</v>
      </c>
      <c r="B106" s="64" t="s">
        <v>307</v>
      </c>
      <c r="C106" s="65"/>
      <c r="D106" s="66"/>
      <c r="E106" s="67"/>
      <c r="F106" s="68"/>
      <c r="G106" s="65"/>
      <c r="H106" s="69"/>
      <c r="I106" s="70"/>
      <c r="J106" s="70"/>
      <c r="K106" s="34" t="s">
        <v>65</v>
      </c>
      <c r="L106" s="77">
        <v>164</v>
      </c>
      <c r="M106" s="77"/>
      <c r="N106" s="72"/>
      <c r="O106" s="79" t="s">
        <v>176</v>
      </c>
      <c r="P106" s="81">
        <v>43166.683553240742</v>
      </c>
      <c r="Q106" s="79" t="s">
        <v>1078</v>
      </c>
      <c r="R106" s="83" t="s">
        <v>2039</v>
      </c>
      <c r="S106" s="79" t="s">
        <v>2528</v>
      </c>
      <c r="T106" s="79" t="s">
        <v>2705</v>
      </c>
      <c r="U106" s="79"/>
      <c r="V106" s="83" t="s">
        <v>3546</v>
      </c>
      <c r="W106" s="81">
        <v>43166.683553240742</v>
      </c>
      <c r="X106" s="83" t="s">
        <v>3981</v>
      </c>
      <c r="Y106" s="79">
        <v>40.777900000000002</v>
      </c>
      <c r="Z106" s="79">
        <v>-73.967500000000001</v>
      </c>
      <c r="AA106" s="85" t="s">
        <v>5189</v>
      </c>
      <c r="AB106" s="79"/>
      <c r="AC106" s="79" t="b">
        <v>0</v>
      </c>
      <c r="AD106" s="79">
        <v>0</v>
      </c>
      <c r="AE106" s="85" t="s">
        <v>6296</v>
      </c>
      <c r="AF106" s="79" t="b">
        <v>0</v>
      </c>
      <c r="AG106" s="79" t="s">
        <v>6304</v>
      </c>
      <c r="AH106" s="79"/>
      <c r="AI106" s="85" t="s">
        <v>6296</v>
      </c>
      <c r="AJ106" s="79" t="b">
        <v>0</v>
      </c>
      <c r="AK106" s="79">
        <v>0</v>
      </c>
      <c r="AL106" s="85" t="s">
        <v>6296</v>
      </c>
      <c r="AM106" s="79" t="s">
        <v>6351</v>
      </c>
      <c r="AN106" s="79" t="b">
        <v>0</v>
      </c>
      <c r="AO106" s="85" t="s">
        <v>5189</v>
      </c>
      <c r="AP106" s="79" t="s">
        <v>176</v>
      </c>
      <c r="AQ106" s="79">
        <v>0</v>
      </c>
      <c r="AR106" s="79">
        <v>0</v>
      </c>
      <c r="AS106" s="79" t="s">
        <v>6419</v>
      </c>
      <c r="AT106" s="79" t="s">
        <v>6429</v>
      </c>
      <c r="AU106" s="79" t="s">
        <v>6434</v>
      </c>
      <c r="AV106" s="79" t="s">
        <v>6442</v>
      </c>
      <c r="AW106" s="79" t="s">
        <v>6455</v>
      </c>
      <c r="AX106" s="79" t="s">
        <v>6468</v>
      </c>
      <c r="AY106" s="79" t="s">
        <v>6478</v>
      </c>
      <c r="AZ106" s="83" t="s">
        <v>6482</v>
      </c>
      <c r="BA106">
        <v>1</v>
      </c>
      <c r="BB106" s="78" t="str">
        <f>REPLACE(INDEX(GroupVertices[Group], MATCH(Edges24[[#This Row],[Vertex 1]],GroupVertices[Vertex],0)),1,1,"")</f>
        <v>1</v>
      </c>
      <c r="BC106" s="78" t="str">
        <f>REPLACE(INDEX(GroupVertices[Group], MATCH(Edges24[[#This Row],[Vertex 2]],GroupVertices[Vertex],0)),1,1,"")</f>
        <v>1</v>
      </c>
      <c r="BD106" s="48">
        <v>0</v>
      </c>
      <c r="BE106" s="49">
        <v>0</v>
      </c>
      <c r="BF106" s="48">
        <v>0</v>
      </c>
      <c r="BG106" s="49">
        <v>0</v>
      </c>
      <c r="BH106" s="48">
        <v>0</v>
      </c>
      <c r="BI106" s="49">
        <v>0</v>
      </c>
      <c r="BJ106" s="48">
        <v>13</v>
      </c>
      <c r="BK106" s="49">
        <v>100</v>
      </c>
      <c r="BL106" s="48">
        <v>13</v>
      </c>
    </row>
    <row r="107" spans="1:64" x14ac:dyDescent="0.25">
      <c r="A107" s="64" t="s">
        <v>308</v>
      </c>
      <c r="B107" s="64" t="s">
        <v>308</v>
      </c>
      <c r="C107" s="65"/>
      <c r="D107" s="66"/>
      <c r="E107" s="67"/>
      <c r="F107" s="68"/>
      <c r="G107" s="65"/>
      <c r="H107" s="69"/>
      <c r="I107" s="70"/>
      <c r="J107" s="70"/>
      <c r="K107" s="34" t="s">
        <v>65</v>
      </c>
      <c r="L107" s="77">
        <v>165</v>
      </c>
      <c r="M107" s="77"/>
      <c r="N107" s="72"/>
      <c r="O107" s="79" t="s">
        <v>176</v>
      </c>
      <c r="P107" s="81">
        <v>43166.683749999997</v>
      </c>
      <c r="Q107" s="79" t="s">
        <v>1079</v>
      </c>
      <c r="R107" s="83" t="s">
        <v>2040</v>
      </c>
      <c r="S107" s="79" t="s">
        <v>2529</v>
      </c>
      <c r="T107" s="79" t="s">
        <v>2706</v>
      </c>
      <c r="U107" s="79"/>
      <c r="V107" s="83" t="s">
        <v>3547</v>
      </c>
      <c r="W107" s="81">
        <v>43166.683749999997</v>
      </c>
      <c r="X107" s="83" t="s">
        <v>3982</v>
      </c>
      <c r="Y107" s="79"/>
      <c r="Z107" s="79"/>
      <c r="AA107" s="85" t="s">
        <v>5190</v>
      </c>
      <c r="AB107" s="79"/>
      <c r="AC107" s="79" t="b">
        <v>0</v>
      </c>
      <c r="AD107" s="79">
        <v>1</v>
      </c>
      <c r="AE107" s="85" t="s">
        <v>6296</v>
      </c>
      <c r="AF107" s="79" t="b">
        <v>0</v>
      </c>
      <c r="AG107" s="79" t="s">
        <v>6304</v>
      </c>
      <c r="AH107" s="79"/>
      <c r="AI107" s="85" t="s">
        <v>6296</v>
      </c>
      <c r="AJ107" s="79" t="b">
        <v>0</v>
      </c>
      <c r="AK107" s="79">
        <v>0</v>
      </c>
      <c r="AL107" s="85" t="s">
        <v>6296</v>
      </c>
      <c r="AM107" s="79" t="s">
        <v>6352</v>
      </c>
      <c r="AN107" s="79" t="b">
        <v>0</v>
      </c>
      <c r="AO107" s="85" t="s">
        <v>5190</v>
      </c>
      <c r="AP107" s="79" t="s">
        <v>176</v>
      </c>
      <c r="AQ107" s="79">
        <v>0</v>
      </c>
      <c r="AR107" s="79">
        <v>0</v>
      </c>
      <c r="AS107" s="79"/>
      <c r="AT107" s="79"/>
      <c r="AU107" s="79"/>
      <c r="AV107" s="79"/>
      <c r="AW107" s="79"/>
      <c r="AX107" s="79"/>
      <c r="AY107" s="79"/>
      <c r="AZ107" s="79"/>
      <c r="BA107">
        <v>1</v>
      </c>
      <c r="BB107" s="78" t="str">
        <f>REPLACE(INDEX(GroupVertices[Group], MATCH(Edges24[[#This Row],[Vertex 1]],GroupVertices[Vertex],0)),1,1,"")</f>
        <v>1</v>
      </c>
      <c r="BC107" s="78" t="str">
        <f>REPLACE(INDEX(GroupVertices[Group], MATCH(Edges24[[#This Row],[Vertex 2]],GroupVertices[Vertex],0)),1,1,"")</f>
        <v>1</v>
      </c>
      <c r="BD107" s="48">
        <v>0</v>
      </c>
      <c r="BE107" s="49">
        <v>0</v>
      </c>
      <c r="BF107" s="48">
        <v>0</v>
      </c>
      <c r="BG107" s="49">
        <v>0</v>
      </c>
      <c r="BH107" s="48">
        <v>0</v>
      </c>
      <c r="BI107" s="49">
        <v>0</v>
      </c>
      <c r="BJ107" s="48">
        <v>11</v>
      </c>
      <c r="BK107" s="49">
        <v>100</v>
      </c>
      <c r="BL107" s="48">
        <v>11</v>
      </c>
    </row>
    <row r="108" spans="1:64" x14ac:dyDescent="0.25">
      <c r="A108" s="64" t="s">
        <v>309</v>
      </c>
      <c r="B108" s="64" t="s">
        <v>323</v>
      </c>
      <c r="C108" s="65"/>
      <c r="D108" s="66"/>
      <c r="E108" s="67"/>
      <c r="F108" s="68"/>
      <c r="G108" s="65"/>
      <c r="H108" s="69"/>
      <c r="I108" s="70"/>
      <c r="J108" s="70"/>
      <c r="K108" s="34" t="s">
        <v>65</v>
      </c>
      <c r="L108" s="77">
        <v>166</v>
      </c>
      <c r="M108" s="77"/>
      <c r="N108" s="72"/>
      <c r="O108" s="79" t="s">
        <v>999</v>
      </c>
      <c r="P108" s="81">
        <v>43166.684710648151</v>
      </c>
      <c r="Q108" s="79" t="s">
        <v>1052</v>
      </c>
      <c r="R108" s="83" t="s">
        <v>2024</v>
      </c>
      <c r="S108" s="79" t="s">
        <v>2522</v>
      </c>
      <c r="T108" s="79" t="s">
        <v>2687</v>
      </c>
      <c r="U108" s="79"/>
      <c r="V108" s="83" t="s">
        <v>3548</v>
      </c>
      <c r="W108" s="81">
        <v>43166.684710648151</v>
      </c>
      <c r="X108" s="83" t="s">
        <v>3983</v>
      </c>
      <c r="Y108" s="79"/>
      <c r="Z108" s="79"/>
      <c r="AA108" s="85" t="s">
        <v>5191</v>
      </c>
      <c r="AB108" s="79"/>
      <c r="AC108" s="79" t="b">
        <v>0</v>
      </c>
      <c r="AD108" s="79">
        <v>0</v>
      </c>
      <c r="AE108" s="85" t="s">
        <v>6296</v>
      </c>
      <c r="AF108" s="79" t="b">
        <v>0</v>
      </c>
      <c r="AG108" s="79" t="s">
        <v>6304</v>
      </c>
      <c r="AH108" s="79"/>
      <c r="AI108" s="85" t="s">
        <v>6296</v>
      </c>
      <c r="AJ108" s="79" t="b">
        <v>0</v>
      </c>
      <c r="AK108" s="79">
        <v>232</v>
      </c>
      <c r="AL108" s="85" t="s">
        <v>5207</v>
      </c>
      <c r="AM108" s="79" t="s">
        <v>6328</v>
      </c>
      <c r="AN108" s="79" t="b">
        <v>0</v>
      </c>
      <c r="AO108" s="85" t="s">
        <v>5207</v>
      </c>
      <c r="AP108" s="79" t="s">
        <v>176</v>
      </c>
      <c r="AQ108" s="79">
        <v>0</v>
      </c>
      <c r="AR108" s="79">
        <v>0</v>
      </c>
      <c r="AS108" s="79"/>
      <c r="AT108" s="79"/>
      <c r="AU108" s="79"/>
      <c r="AV108" s="79"/>
      <c r="AW108" s="79"/>
      <c r="AX108" s="79"/>
      <c r="AY108" s="79"/>
      <c r="AZ108" s="79"/>
      <c r="BA108">
        <v>1</v>
      </c>
      <c r="BB108" s="78" t="str">
        <f>REPLACE(INDEX(GroupVertices[Group], MATCH(Edges24[[#This Row],[Vertex 1]],GroupVertices[Vertex],0)),1,1,"")</f>
        <v>8</v>
      </c>
      <c r="BC108" s="78" t="str">
        <f>REPLACE(INDEX(GroupVertices[Group], MATCH(Edges24[[#This Row],[Vertex 2]],GroupVertices[Vertex],0)),1,1,"")</f>
        <v>8</v>
      </c>
      <c r="BD108" s="48">
        <v>1</v>
      </c>
      <c r="BE108" s="49">
        <v>5.882352941176471</v>
      </c>
      <c r="BF108" s="48">
        <v>0</v>
      </c>
      <c r="BG108" s="49">
        <v>0</v>
      </c>
      <c r="BH108" s="48">
        <v>0</v>
      </c>
      <c r="BI108" s="49">
        <v>0</v>
      </c>
      <c r="BJ108" s="48">
        <v>16</v>
      </c>
      <c r="BK108" s="49">
        <v>94.117647058823536</v>
      </c>
      <c r="BL108" s="48">
        <v>17</v>
      </c>
    </row>
    <row r="109" spans="1:64" x14ac:dyDescent="0.25">
      <c r="A109" s="64" t="s">
        <v>310</v>
      </c>
      <c r="B109" s="64" t="s">
        <v>310</v>
      </c>
      <c r="C109" s="65"/>
      <c r="D109" s="66"/>
      <c r="E109" s="67"/>
      <c r="F109" s="68"/>
      <c r="G109" s="65"/>
      <c r="H109" s="69"/>
      <c r="I109" s="70"/>
      <c r="J109" s="70"/>
      <c r="K109" s="34" t="s">
        <v>65</v>
      </c>
      <c r="L109" s="77">
        <v>167</v>
      </c>
      <c r="M109" s="77"/>
      <c r="N109" s="72"/>
      <c r="O109" s="79" t="s">
        <v>176</v>
      </c>
      <c r="P109" s="81">
        <v>43166.68545138889</v>
      </c>
      <c r="Q109" s="79" t="s">
        <v>1080</v>
      </c>
      <c r="R109" s="83" t="s">
        <v>2041</v>
      </c>
      <c r="S109" s="79" t="s">
        <v>2505</v>
      </c>
      <c r="T109" s="79" t="s">
        <v>2667</v>
      </c>
      <c r="U109" s="83" t="s">
        <v>3182</v>
      </c>
      <c r="V109" s="83" t="s">
        <v>3182</v>
      </c>
      <c r="W109" s="81">
        <v>43166.68545138889</v>
      </c>
      <c r="X109" s="83" t="s">
        <v>3984</v>
      </c>
      <c r="Y109" s="79"/>
      <c r="Z109" s="79"/>
      <c r="AA109" s="85" t="s">
        <v>5192</v>
      </c>
      <c r="AB109" s="79"/>
      <c r="AC109" s="79" t="b">
        <v>0</v>
      </c>
      <c r="AD109" s="79">
        <v>1</v>
      </c>
      <c r="AE109" s="85" t="s">
        <v>6296</v>
      </c>
      <c r="AF109" s="79" t="b">
        <v>0</v>
      </c>
      <c r="AG109" s="79" t="s">
        <v>6304</v>
      </c>
      <c r="AH109" s="79"/>
      <c r="AI109" s="85" t="s">
        <v>6296</v>
      </c>
      <c r="AJ109" s="79" t="b">
        <v>0</v>
      </c>
      <c r="AK109" s="79">
        <v>0</v>
      </c>
      <c r="AL109" s="85" t="s">
        <v>6296</v>
      </c>
      <c r="AM109" s="79" t="s">
        <v>6330</v>
      </c>
      <c r="AN109" s="79" t="b">
        <v>0</v>
      </c>
      <c r="AO109" s="85" t="s">
        <v>5192</v>
      </c>
      <c r="AP109" s="79" t="s">
        <v>176</v>
      </c>
      <c r="AQ109" s="79">
        <v>0</v>
      </c>
      <c r="AR109" s="79">
        <v>0</v>
      </c>
      <c r="AS109" s="79"/>
      <c r="AT109" s="79"/>
      <c r="AU109" s="79"/>
      <c r="AV109" s="79"/>
      <c r="AW109" s="79"/>
      <c r="AX109" s="79"/>
      <c r="AY109" s="79"/>
      <c r="AZ109" s="79"/>
      <c r="BA109">
        <v>1</v>
      </c>
      <c r="BB109" s="78" t="str">
        <f>REPLACE(INDEX(GroupVertices[Group], MATCH(Edges24[[#This Row],[Vertex 1]],GroupVertices[Vertex],0)),1,1,"")</f>
        <v>1</v>
      </c>
      <c r="BC109" s="78" t="str">
        <f>REPLACE(INDEX(GroupVertices[Group], MATCH(Edges24[[#This Row],[Vertex 2]],GroupVertices[Vertex],0)),1,1,"")</f>
        <v>1</v>
      </c>
      <c r="BD109" s="48">
        <v>1</v>
      </c>
      <c r="BE109" s="49">
        <v>5.5555555555555554</v>
      </c>
      <c r="BF109" s="48">
        <v>0</v>
      </c>
      <c r="BG109" s="49">
        <v>0</v>
      </c>
      <c r="BH109" s="48">
        <v>0</v>
      </c>
      <c r="BI109" s="49">
        <v>0</v>
      </c>
      <c r="BJ109" s="48">
        <v>17</v>
      </c>
      <c r="BK109" s="49">
        <v>94.444444444444443</v>
      </c>
      <c r="BL109" s="48">
        <v>18</v>
      </c>
    </row>
    <row r="110" spans="1:64" x14ac:dyDescent="0.25">
      <c r="A110" s="64" t="s">
        <v>311</v>
      </c>
      <c r="B110" s="64" t="s">
        <v>323</v>
      </c>
      <c r="C110" s="65"/>
      <c r="D110" s="66"/>
      <c r="E110" s="67"/>
      <c r="F110" s="68"/>
      <c r="G110" s="65"/>
      <c r="H110" s="69"/>
      <c r="I110" s="70"/>
      <c r="J110" s="70"/>
      <c r="K110" s="34" t="s">
        <v>65</v>
      </c>
      <c r="L110" s="77">
        <v>168</v>
      </c>
      <c r="M110" s="77"/>
      <c r="N110" s="72"/>
      <c r="O110" s="79" t="s">
        <v>999</v>
      </c>
      <c r="P110" s="81">
        <v>43166.686793981484</v>
      </c>
      <c r="Q110" s="79" t="s">
        <v>1052</v>
      </c>
      <c r="R110" s="83" t="s">
        <v>2024</v>
      </c>
      <c r="S110" s="79" t="s">
        <v>2522</v>
      </c>
      <c r="T110" s="79" t="s">
        <v>2687</v>
      </c>
      <c r="U110" s="79"/>
      <c r="V110" s="83" t="s">
        <v>3522</v>
      </c>
      <c r="W110" s="81">
        <v>43166.686793981484</v>
      </c>
      <c r="X110" s="83" t="s">
        <v>3985</v>
      </c>
      <c r="Y110" s="79"/>
      <c r="Z110" s="79"/>
      <c r="AA110" s="85" t="s">
        <v>5193</v>
      </c>
      <c r="AB110" s="79"/>
      <c r="AC110" s="79" t="b">
        <v>0</v>
      </c>
      <c r="AD110" s="79">
        <v>0</v>
      </c>
      <c r="AE110" s="85" t="s">
        <v>6296</v>
      </c>
      <c r="AF110" s="79" t="b">
        <v>0</v>
      </c>
      <c r="AG110" s="79" t="s">
        <v>6304</v>
      </c>
      <c r="AH110" s="79"/>
      <c r="AI110" s="85" t="s">
        <v>6296</v>
      </c>
      <c r="AJ110" s="79" t="b">
        <v>0</v>
      </c>
      <c r="AK110" s="79">
        <v>232</v>
      </c>
      <c r="AL110" s="85" t="s">
        <v>5207</v>
      </c>
      <c r="AM110" s="79" t="s">
        <v>6328</v>
      </c>
      <c r="AN110" s="79" t="b">
        <v>0</v>
      </c>
      <c r="AO110" s="85" t="s">
        <v>5207</v>
      </c>
      <c r="AP110" s="79" t="s">
        <v>176</v>
      </c>
      <c r="AQ110" s="79">
        <v>0</v>
      </c>
      <c r="AR110" s="79">
        <v>0</v>
      </c>
      <c r="AS110" s="79"/>
      <c r="AT110" s="79"/>
      <c r="AU110" s="79"/>
      <c r="AV110" s="79"/>
      <c r="AW110" s="79"/>
      <c r="AX110" s="79"/>
      <c r="AY110" s="79"/>
      <c r="AZ110" s="79"/>
      <c r="BA110">
        <v>1</v>
      </c>
      <c r="BB110" s="78" t="str">
        <f>REPLACE(INDEX(GroupVertices[Group], MATCH(Edges24[[#This Row],[Vertex 1]],GroupVertices[Vertex],0)),1,1,"")</f>
        <v>8</v>
      </c>
      <c r="BC110" s="78" t="str">
        <f>REPLACE(INDEX(GroupVertices[Group], MATCH(Edges24[[#This Row],[Vertex 2]],GroupVertices[Vertex],0)),1,1,"")</f>
        <v>8</v>
      </c>
      <c r="BD110" s="48">
        <v>1</v>
      </c>
      <c r="BE110" s="49">
        <v>5.882352941176471</v>
      </c>
      <c r="BF110" s="48">
        <v>0</v>
      </c>
      <c r="BG110" s="49">
        <v>0</v>
      </c>
      <c r="BH110" s="48">
        <v>0</v>
      </c>
      <c r="BI110" s="49">
        <v>0</v>
      </c>
      <c r="BJ110" s="48">
        <v>16</v>
      </c>
      <c r="BK110" s="49">
        <v>94.117647058823536</v>
      </c>
      <c r="BL110" s="48">
        <v>17</v>
      </c>
    </row>
    <row r="111" spans="1:64" x14ac:dyDescent="0.25">
      <c r="A111" s="64" t="s">
        <v>312</v>
      </c>
      <c r="B111" s="64" t="s">
        <v>323</v>
      </c>
      <c r="C111" s="65"/>
      <c r="D111" s="66"/>
      <c r="E111" s="67"/>
      <c r="F111" s="68"/>
      <c r="G111" s="65"/>
      <c r="H111" s="69"/>
      <c r="I111" s="70"/>
      <c r="J111" s="70"/>
      <c r="K111" s="34" t="s">
        <v>65</v>
      </c>
      <c r="L111" s="77">
        <v>169</v>
      </c>
      <c r="M111" s="77"/>
      <c r="N111" s="72"/>
      <c r="O111" s="79" t="s">
        <v>999</v>
      </c>
      <c r="P111" s="81">
        <v>43166.68787037037</v>
      </c>
      <c r="Q111" s="79" t="s">
        <v>1052</v>
      </c>
      <c r="R111" s="83" t="s">
        <v>2024</v>
      </c>
      <c r="S111" s="79" t="s">
        <v>2522</v>
      </c>
      <c r="T111" s="79" t="s">
        <v>2687</v>
      </c>
      <c r="U111" s="79"/>
      <c r="V111" s="83" t="s">
        <v>3549</v>
      </c>
      <c r="W111" s="81">
        <v>43166.68787037037</v>
      </c>
      <c r="X111" s="83" t="s">
        <v>3986</v>
      </c>
      <c r="Y111" s="79"/>
      <c r="Z111" s="79"/>
      <c r="AA111" s="85" t="s">
        <v>5194</v>
      </c>
      <c r="AB111" s="79"/>
      <c r="AC111" s="79" t="b">
        <v>0</v>
      </c>
      <c r="AD111" s="79">
        <v>0</v>
      </c>
      <c r="AE111" s="85" t="s">
        <v>6296</v>
      </c>
      <c r="AF111" s="79" t="b">
        <v>0</v>
      </c>
      <c r="AG111" s="79" t="s">
        <v>6304</v>
      </c>
      <c r="AH111" s="79"/>
      <c r="AI111" s="85" t="s">
        <v>6296</v>
      </c>
      <c r="AJ111" s="79" t="b">
        <v>0</v>
      </c>
      <c r="AK111" s="79">
        <v>232</v>
      </c>
      <c r="AL111" s="85" t="s">
        <v>5207</v>
      </c>
      <c r="AM111" s="79" t="s">
        <v>6328</v>
      </c>
      <c r="AN111" s="79" t="b">
        <v>0</v>
      </c>
      <c r="AO111" s="85" t="s">
        <v>5207</v>
      </c>
      <c r="AP111" s="79" t="s">
        <v>176</v>
      </c>
      <c r="AQ111" s="79">
        <v>0</v>
      </c>
      <c r="AR111" s="79">
        <v>0</v>
      </c>
      <c r="AS111" s="79"/>
      <c r="AT111" s="79"/>
      <c r="AU111" s="79"/>
      <c r="AV111" s="79"/>
      <c r="AW111" s="79"/>
      <c r="AX111" s="79"/>
      <c r="AY111" s="79"/>
      <c r="AZ111" s="79"/>
      <c r="BA111">
        <v>1</v>
      </c>
      <c r="BB111" s="78" t="str">
        <f>REPLACE(INDEX(GroupVertices[Group], MATCH(Edges24[[#This Row],[Vertex 1]],GroupVertices[Vertex],0)),1,1,"")</f>
        <v>8</v>
      </c>
      <c r="BC111" s="78" t="str">
        <f>REPLACE(INDEX(GroupVertices[Group], MATCH(Edges24[[#This Row],[Vertex 2]],GroupVertices[Vertex],0)),1,1,"")</f>
        <v>8</v>
      </c>
      <c r="BD111" s="48">
        <v>1</v>
      </c>
      <c r="BE111" s="49">
        <v>5.882352941176471</v>
      </c>
      <c r="BF111" s="48">
        <v>0</v>
      </c>
      <c r="BG111" s="49">
        <v>0</v>
      </c>
      <c r="BH111" s="48">
        <v>0</v>
      </c>
      <c r="BI111" s="49">
        <v>0</v>
      </c>
      <c r="BJ111" s="48">
        <v>16</v>
      </c>
      <c r="BK111" s="49">
        <v>94.117647058823536</v>
      </c>
      <c r="BL111" s="48">
        <v>17</v>
      </c>
    </row>
    <row r="112" spans="1:64" x14ac:dyDescent="0.25">
      <c r="A112" s="64" t="s">
        <v>313</v>
      </c>
      <c r="B112" s="64" t="s">
        <v>323</v>
      </c>
      <c r="C112" s="65"/>
      <c r="D112" s="66"/>
      <c r="E112" s="67"/>
      <c r="F112" s="68"/>
      <c r="G112" s="65"/>
      <c r="H112" s="69"/>
      <c r="I112" s="70"/>
      <c r="J112" s="70"/>
      <c r="K112" s="34" t="s">
        <v>65</v>
      </c>
      <c r="L112" s="77">
        <v>170</v>
      </c>
      <c r="M112" s="77"/>
      <c r="N112" s="72"/>
      <c r="O112" s="79" t="s">
        <v>999</v>
      </c>
      <c r="P112" s="81">
        <v>43166.690763888888</v>
      </c>
      <c r="Q112" s="79" t="s">
        <v>1052</v>
      </c>
      <c r="R112" s="83" t="s">
        <v>2024</v>
      </c>
      <c r="S112" s="79" t="s">
        <v>2522</v>
      </c>
      <c r="T112" s="79" t="s">
        <v>2687</v>
      </c>
      <c r="U112" s="79"/>
      <c r="V112" s="83" t="s">
        <v>3550</v>
      </c>
      <c r="W112" s="81">
        <v>43166.690763888888</v>
      </c>
      <c r="X112" s="83" t="s">
        <v>3987</v>
      </c>
      <c r="Y112" s="79"/>
      <c r="Z112" s="79"/>
      <c r="AA112" s="85" t="s">
        <v>5195</v>
      </c>
      <c r="AB112" s="79"/>
      <c r="AC112" s="79" t="b">
        <v>0</v>
      </c>
      <c r="AD112" s="79">
        <v>0</v>
      </c>
      <c r="AE112" s="85" t="s">
        <v>6296</v>
      </c>
      <c r="AF112" s="79" t="b">
        <v>0</v>
      </c>
      <c r="AG112" s="79" t="s">
        <v>6304</v>
      </c>
      <c r="AH112" s="79"/>
      <c r="AI112" s="85" t="s">
        <v>6296</v>
      </c>
      <c r="AJ112" s="79" t="b">
        <v>0</v>
      </c>
      <c r="AK112" s="79">
        <v>232</v>
      </c>
      <c r="AL112" s="85" t="s">
        <v>5207</v>
      </c>
      <c r="AM112" s="79" t="s">
        <v>6328</v>
      </c>
      <c r="AN112" s="79" t="b">
        <v>0</v>
      </c>
      <c r="AO112" s="85" t="s">
        <v>5207</v>
      </c>
      <c r="AP112" s="79" t="s">
        <v>176</v>
      </c>
      <c r="AQ112" s="79">
        <v>0</v>
      </c>
      <c r="AR112" s="79">
        <v>0</v>
      </c>
      <c r="AS112" s="79"/>
      <c r="AT112" s="79"/>
      <c r="AU112" s="79"/>
      <c r="AV112" s="79"/>
      <c r="AW112" s="79"/>
      <c r="AX112" s="79"/>
      <c r="AY112" s="79"/>
      <c r="AZ112" s="79"/>
      <c r="BA112">
        <v>1</v>
      </c>
      <c r="BB112" s="78" t="str">
        <f>REPLACE(INDEX(GroupVertices[Group], MATCH(Edges24[[#This Row],[Vertex 1]],GroupVertices[Vertex],0)),1,1,"")</f>
        <v>8</v>
      </c>
      <c r="BC112" s="78" t="str">
        <f>REPLACE(INDEX(GroupVertices[Group], MATCH(Edges24[[#This Row],[Vertex 2]],GroupVertices[Vertex],0)),1,1,"")</f>
        <v>8</v>
      </c>
      <c r="BD112" s="48">
        <v>1</v>
      </c>
      <c r="BE112" s="49">
        <v>5.882352941176471</v>
      </c>
      <c r="BF112" s="48">
        <v>0</v>
      </c>
      <c r="BG112" s="49">
        <v>0</v>
      </c>
      <c r="BH112" s="48">
        <v>0</v>
      </c>
      <c r="BI112" s="49">
        <v>0</v>
      </c>
      <c r="BJ112" s="48">
        <v>16</v>
      </c>
      <c r="BK112" s="49">
        <v>94.117647058823536</v>
      </c>
      <c r="BL112" s="48">
        <v>17</v>
      </c>
    </row>
    <row r="113" spans="1:64" x14ac:dyDescent="0.25">
      <c r="A113" s="64" t="s">
        <v>314</v>
      </c>
      <c r="B113" s="64" t="s">
        <v>314</v>
      </c>
      <c r="C113" s="65"/>
      <c r="D113" s="66"/>
      <c r="E113" s="67"/>
      <c r="F113" s="68"/>
      <c r="G113" s="65"/>
      <c r="H113" s="69"/>
      <c r="I113" s="70"/>
      <c r="J113" s="70"/>
      <c r="K113" s="34" t="s">
        <v>65</v>
      </c>
      <c r="L113" s="77">
        <v>171</v>
      </c>
      <c r="M113" s="77"/>
      <c r="N113" s="72"/>
      <c r="O113" s="79" t="s">
        <v>176</v>
      </c>
      <c r="P113" s="81">
        <v>43165.691701388889</v>
      </c>
      <c r="Q113" s="79" t="s">
        <v>1081</v>
      </c>
      <c r="R113" s="83" t="s">
        <v>2042</v>
      </c>
      <c r="S113" s="79" t="s">
        <v>2530</v>
      </c>
      <c r="T113" s="79" t="s">
        <v>731</v>
      </c>
      <c r="U113" s="83" t="s">
        <v>3183</v>
      </c>
      <c r="V113" s="83" t="s">
        <v>3183</v>
      </c>
      <c r="W113" s="81">
        <v>43165.691701388889</v>
      </c>
      <c r="X113" s="83" t="s">
        <v>3988</v>
      </c>
      <c r="Y113" s="79"/>
      <c r="Z113" s="79"/>
      <c r="AA113" s="85" t="s">
        <v>5196</v>
      </c>
      <c r="AB113" s="79"/>
      <c r="AC113" s="79" t="b">
        <v>0</v>
      </c>
      <c r="AD113" s="79">
        <v>0</v>
      </c>
      <c r="AE113" s="85" t="s">
        <v>6296</v>
      </c>
      <c r="AF113" s="79" t="b">
        <v>0</v>
      </c>
      <c r="AG113" s="79" t="s">
        <v>6304</v>
      </c>
      <c r="AH113" s="79"/>
      <c r="AI113" s="85" t="s">
        <v>6296</v>
      </c>
      <c r="AJ113" s="79" t="b">
        <v>0</v>
      </c>
      <c r="AK113" s="79">
        <v>0</v>
      </c>
      <c r="AL113" s="85" t="s">
        <v>6296</v>
      </c>
      <c r="AM113" s="79" t="s">
        <v>6330</v>
      </c>
      <c r="AN113" s="79" t="b">
        <v>0</v>
      </c>
      <c r="AO113" s="85" t="s">
        <v>5196</v>
      </c>
      <c r="AP113" s="79" t="s">
        <v>176</v>
      </c>
      <c r="AQ113" s="79">
        <v>0</v>
      </c>
      <c r="AR113" s="79">
        <v>0</v>
      </c>
      <c r="AS113" s="79"/>
      <c r="AT113" s="79"/>
      <c r="AU113" s="79"/>
      <c r="AV113" s="79"/>
      <c r="AW113" s="79"/>
      <c r="AX113" s="79"/>
      <c r="AY113" s="79"/>
      <c r="AZ113" s="79"/>
      <c r="BA113">
        <v>2</v>
      </c>
      <c r="BB113" s="78" t="str">
        <f>REPLACE(INDEX(GroupVertices[Group], MATCH(Edges24[[#This Row],[Vertex 1]],GroupVertices[Vertex],0)),1,1,"")</f>
        <v>1</v>
      </c>
      <c r="BC113" s="78" t="str">
        <f>REPLACE(INDEX(GroupVertices[Group], MATCH(Edges24[[#This Row],[Vertex 2]],GroupVertices[Vertex],0)),1,1,"")</f>
        <v>1</v>
      </c>
      <c r="BD113" s="48">
        <v>0</v>
      </c>
      <c r="BE113" s="49">
        <v>0</v>
      </c>
      <c r="BF113" s="48">
        <v>0</v>
      </c>
      <c r="BG113" s="49">
        <v>0</v>
      </c>
      <c r="BH113" s="48">
        <v>0</v>
      </c>
      <c r="BI113" s="49">
        <v>0</v>
      </c>
      <c r="BJ113" s="48">
        <v>7</v>
      </c>
      <c r="BK113" s="49">
        <v>100</v>
      </c>
      <c r="BL113" s="48">
        <v>7</v>
      </c>
    </row>
    <row r="114" spans="1:64" x14ac:dyDescent="0.25">
      <c r="A114" s="64" t="s">
        <v>314</v>
      </c>
      <c r="B114" s="64" t="s">
        <v>314</v>
      </c>
      <c r="C114" s="65"/>
      <c r="D114" s="66"/>
      <c r="E114" s="67"/>
      <c r="F114" s="68"/>
      <c r="G114" s="65"/>
      <c r="H114" s="69"/>
      <c r="I114" s="70"/>
      <c r="J114" s="70"/>
      <c r="K114" s="34" t="s">
        <v>65</v>
      </c>
      <c r="L114" s="77">
        <v>172</v>
      </c>
      <c r="M114" s="77"/>
      <c r="N114" s="72"/>
      <c r="O114" s="79" t="s">
        <v>176</v>
      </c>
      <c r="P114" s="81">
        <v>43166.691793981481</v>
      </c>
      <c r="Q114" s="79" t="s">
        <v>1082</v>
      </c>
      <c r="R114" s="83" t="s">
        <v>2043</v>
      </c>
      <c r="S114" s="79" t="s">
        <v>2530</v>
      </c>
      <c r="T114" s="79" t="s">
        <v>731</v>
      </c>
      <c r="U114" s="83" t="s">
        <v>3184</v>
      </c>
      <c r="V114" s="83" t="s">
        <v>3184</v>
      </c>
      <c r="W114" s="81">
        <v>43166.691793981481</v>
      </c>
      <c r="X114" s="83" t="s">
        <v>3989</v>
      </c>
      <c r="Y114" s="79"/>
      <c r="Z114" s="79"/>
      <c r="AA114" s="85" t="s">
        <v>5197</v>
      </c>
      <c r="AB114" s="79"/>
      <c r="AC114" s="79" t="b">
        <v>0</v>
      </c>
      <c r="AD114" s="79">
        <v>0</v>
      </c>
      <c r="AE114" s="85" t="s">
        <v>6296</v>
      </c>
      <c r="AF114" s="79" t="b">
        <v>0</v>
      </c>
      <c r="AG114" s="79" t="s">
        <v>6304</v>
      </c>
      <c r="AH114" s="79"/>
      <c r="AI114" s="85" t="s">
        <v>6296</v>
      </c>
      <c r="AJ114" s="79" t="b">
        <v>0</v>
      </c>
      <c r="AK114" s="79">
        <v>0</v>
      </c>
      <c r="AL114" s="85" t="s">
        <v>6296</v>
      </c>
      <c r="AM114" s="79" t="s">
        <v>6330</v>
      </c>
      <c r="AN114" s="79" t="b">
        <v>0</v>
      </c>
      <c r="AO114" s="85" t="s">
        <v>5197</v>
      </c>
      <c r="AP114" s="79" t="s">
        <v>176</v>
      </c>
      <c r="AQ114" s="79">
        <v>0</v>
      </c>
      <c r="AR114" s="79">
        <v>0</v>
      </c>
      <c r="AS114" s="79"/>
      <c r="AT114" s="79"/>
      <c r="AU114" s="79"/>
      <c r="AV114" s="79"/>
      <c r="AW114" s="79"/>
      <c r="AX114" s="79"/>
      <c r="AY114" s="79"/>
      <c r="AZ114" s="79"/>
      <c r="BA114">
        <v>2</v>
      </c>
      <c r="BB114" s="78" t="str">
        <f>REPLACE(INDEX(GroupVertices[Group], MATCH(Edges24[[#This Row],[Vertex 1]],GroupVertices[Vertex],0)),1,1,"")</f>
        <v>1</v>
      </c>
      <c r="BC114" s="78" t="str">
        <f>REPLACE(INDEX(GroupVertices[Group], MATCH(Edges24[[#This Row],[Vertex 2]],GroupVertices[Vertex],0)),1,1,"")</f>
        <v>1</v>
      </c>
      <c r="BD114" s="48">
        <v>0</v>
      </c>
      <c r="BE114" s="49">
        <v>0</v>
      </c>
      <c r="BF114" s="48">
        <v>0</v>
      </c>
      <c r="BG114" s="49">
        <v>0</v>
      </c>
      <c r="BH114" s="48">
        <v>0</v>
      </c>
      <c r="BI114" s="49">
        <v>0</v>
      </c>
      <c r="BJ114" s="48">
        <v>11</v>
      </c>
      <c r="BK114" s="49">
        <v>100</v>
      </c>
      <c r="BL114" s="48">
        <v>11</v>
      </c>
    </row>
    <row r="115" spans="1:64" x14ac:dyDescent="0.25">
      <c r="A115" s="64" t="s">
        <v>315</v>
      </c>
      <c r="B115" s="64" t="s">
        <v>320</v>
      </c>
      <c r="C115" s="65"/>
      <c r="D115" s="66"/>
      <c r="E115" s="67"/>
      <c r="F115" s="68"/>
      <c r="G115" s="65"/>
      <c r="H115" s="69"/>
      <c r="I115" s="70"/>
      <c r="J115" s="70"/>
      <c r="K115" s="34" t="s">
        <v>65</v>
      </c>
      <c r="L115" s="77">
        <v>173</v>
      </c>
      <c r="M115" s="77"/>
      <c r="N115" s="72"/>
      <c r="O115" s="79" t="s">
        <v>999</v>
      </c>
      <c r="P115" s="81">
        <v>43166.693240740744</v>
      </c>
      <c r="Q115" s="79" t="s">
        <v>1083</v>
      </c>
      <c r="R115" s="79"/>
      <c r="S115" s="79"/>
      <c r="T115" s="79" t="s">
        <v>2660</v>
      </c>
      <c r="U115" s="79"/>
      <c r="V115" s="83" t="s">
        <v>3551</v>
      </c>
      <c r="W115" s="81">
        <v>43166.693240740744</v>
      </c>
      <c r="X115" s="83" t="s">
        <v>3990</v>
      </c>
      <c r="Y115" s="79"/>
      <c r="Z115" s="79"/>
      <c r="AA115" s="85" t="s">
        <v>5198</v>
      </c>
      <c r="AB115" s="79"/>
      <c r="AC115" s="79" t="b">
        <v>0</v>
      </c>
      <c r="AD115" s="79">
        <v>0</v>
      </c>
      <c r="AE115" s="85" t="s">
        <v>6296</v>
      </c>
      <c r="AF115" s="79" t="b">
        <v>0</v>
      </c>
      <c r="AG115" s="79" t="s">
        <v>6304</v>
      </c>
      <c r="AH115" s="79"/>
      <c r="AI115" s="85" t="s">
        <v>6296</v>
      </c>
      <c r="AJ115" s="79" t="b">
        <v>0</v>
      </c>
      <c r="AK115" s="79">
        <v>23</v>
      </c>
      <c r="AL115" s="85" t="s">
        <v>5203</v>
      </c>
      <c r="AM115" s="79" t="s">
        <v>6328</v>
      </c>
      <c r="AN115" s="79" t="b">
        <v>0</v>
      </c>
      <c r="AO115" s="85" t="s">
        <v>5203</v>
      </c>
      <c r="AP115" s="79" t="s">
        <v>176</v>
      </c>
      <c r="AQ115" s="79">
        <v>0</v>
      </c>
      <c r="AR115" s="79">
        <v>0</v>
      </c>
      <c r="AS115" s="79"/>
      <c r="AT115" s="79"/>
      <c r="AU115" s="79"/>
      <c r="AV115" s="79"/>
      <c r="AW115" s="79"/>
      <c r="AX115" s="79"/>
      <c r="AY115" s="79"/>
      <c r="AZ115" s="79"/>
      <c r="BA115">
        <v>1</v>
      </c>
      <c r="BB115" s="78" t="str">
        <f>REPLACE(INDEX(GroupVertices[Group], MATCH(Edges24[[#This Row],[Vertex 1]],GroupVertices[Vertex],0)),1,1,"")</f>
        <v>29</v>
      </c>
      <c r="BC115" s="78" t="str">
        <f>REPLACE(INDEX(GroupVertices[Group], MATCH(Edges24[[#This Row],[Vertex 2]],GroupVertices[Vertex],0)),1,1,"")</f>
        <v>29</v>
      </c>
      <c r="BD115" s="48">
        <v>0</v>
      </c>
      <c r="BE115" s="49">
        <v>0</v>
      </c>
      <c r="BF115" s="48">
        <v>0</v>
      </c>
      <c r="BG115" s="49">
        <v>0</v>
      </c>
      <c r="BH115" s="48">
        <v>0</v>
      </c>
      <c r="BI115" s="49">
        <v>0</v>
      </c>
      <c r="BJ115" s="48">
        <v>13</v>
      </c>
      <c r="BK115" s="49">
        <v>100</v>
      </c>
      <c r="BL115" s="48">
        <v>13</v>
      </c>
    </row>
    <row r="116" spans="1:64" x14ac:dyDescent="0.25">
      <c r="A116" s="64" t="s">
        <v>316</v>
      </c>
      <c r="B116" s="64" t="s">
        <v>316</v>
      </c>
      <c r="C116" s="65"/>
      <c r="D116" s="66"/>
      <c r="E116" s="67"/>
      <c r="F116" s="68"/>
      <c r="G116" s="65"/>
      <c r="H116" s="69"/>
      <c r="I116" s="70"/>
      <c r="J116" s="70"/>
      <c r="K116" s="34" t="s">
        <v>65</v>
      </c>
      <c r="L116" s="77">
        <v>174</v>
      </c>
      <c r="M116" s="77"/>
      <c r="N116" s="72"/>
      <c r="O116" s="79" t="s">
        <v>176</v>
      </c>
      <c r="P116" s="81">
        <v>43126.486435185187</v>
      </c>
      <c r="Q116" s="79" t="s">
        <v>1084</v>
      </c>
      <c r="R116" s="79"/>
      <c r="S116" s="79"/>
      <c r="T116" s="79" t="s">
        <v>731</v>
      </c>
      <c r="U116" s="83" t="s">
        <v>3185</v>
      </c>
      <c r="V116" s="83" t="s">
        <v>3185</v>
      </c>
      <c r="W116" s="81">
        <v>43126.486435185187</v>
      </c>
      <c r="X116" s="83" t="s">
        <v>3991</v>
      </c>
      <c r="Y116" s="79"/>
      <c r="Z116" s="79"/>
      <c r="AA116" s="85" t="s">
        <v>5199</v>
      </c>
      <c r="AB116" s="79"/>
      <c r="AC116" s="79" t="b">
        <v>0</v>
      </c>
      <c r="AD116" s="79">
        <v>57</v>
      </c>
      <c r="AE116" s="85" t="s">
        <v>6296</v>
      </c>
      <c r="AF116" s="79" t="b">
        <v>0</v>
      </c>
      <c r="AG116" s="79" t="s">
        <v>6304</v>
      </c>
      <c r="AH116" s="79"/>
      <c r="AI116" s="85" t="s">
        <v>6296</v>
      </c>
      <c r="AJ116" s="79" t="b">
        <v>0</v>
      </c>
      <c r="AK116" s="79">
        <v>36</v>
      </c>
      <c r="AL116" s="85" t="s">
        <v>6296</v>
      </c>
      <c r="AM116" s="79" t="s">
        <v>6328</v>
      </c>
      <c r="AN116" s="79" t="b">
        <v>0</v>
      </c>
      <c r="AO116" s="85" t="s">
        <v>5199</v>
      </c>
      <c r="AP116" s="79" t="s">
        <v>6415</v>
      </c>
      <c r="AQ116" s="79">
        <v>0</v>
      </c>
      <c r="AR116" s="79">
        <v>0</v>
      </c>
      <c r="AS116" s="79"/>
      <c r="AT116" s="79"/>
      <c r="AU116" s="79"/>
      <c r="AV116" s="79"/>
      <c r="AW116" s="79"/>
      <c r="AX116" s="79"/>
      <c r="AY116" s="79"/>
      <c r="AZ116" s="79"/>
      <c r="BA116">
        <v>1</v>
      </c>
      <c r="BB116" s="78" t="str">
        <f>REPLACE(INDEX(GroupVertices[Group], MATCH(Edges24[[#This Row],[Vertex 1]],GroupVertices[Vertex],0)),1,1,"")</f>
        <v>95</v>
      </c>
      <c r="BC116" s="78" t="str">
        <f>REPLACE(INDEX(GroupVertices[Group], MATCH(Edges24[[#This Row],[Vertex 2]],GroupVertices[Vertex],0)),1,1,"")</f>
        <v>95</v>
      </c>
      <c r="BD116" s="48">
        <v>2</v>
      </c>
      <c r="BE116" s="49">
        <v>4.3478260869565215</v>
      </c>
      <c r="BF116" s="48">
        <v>0</v>
      </c>
      <c r="BG116" s="49">
        <v>0</v>
      </c>
      <c r="BH116" s="48">
        <v>0</v>
      </c>
      <c r="BI116" s="49">
        <v>0</v>
      </c>
      <c r="BJ116" s="48">
        <v>44</v>
      </c>
      <c r="BK116" s="49">
        <v>95.652173913043484</v>
      </c>
      <c r="BL116" s="48">
        <v>46</v>
      </c>
    </row>
    <row r="117" spans="1:64" x14ac:dyDescent="0.25">
      <c r="A117" s="64" t="s">
        <v>317</v>
      </c>
      <c r="B117" s="64" t="s">
        <v>316</v>
      </c>
      <c r="C117" s="65"/>
      <c r="D117" s="66"/>
      <c r="E117" s="67"/>
      <c r="F117" s="68"/>
      <c r="G117" s="65"/>
      <c r="H117" s="69"/>
      <c r="I117" s="70"/>
      <c r="J117" s="70"/>
      <c r="K117" s="34" t="s">
        <v>65</v>
      </c>
      <c r="L117" s="77">
        <v>175</v>
      </c>
      <c r="M117" s="77"/>
      <c r="N117" s="72"/>
      <c r="O117" s="79" t="s">
        <v>999</v>
      </c>
      <c r="P117" s="81">
        <v>43166.693425925929</v>
      </c>
      <c r="Q117" s="79" t="s">
        <v>1085</v>
      </c>
      <c r="R117" s="79"/>
      <c r="S117" s="79"/>
      <c r="T117" s="79"/>
      <c r="U117" s="79"/>
      <c r="V117" s="83" t="s">
        <v>3552</v>
      </c>
      <c r="W117" s="81">
        <v>43166.693425925929</v>
      </c>
      <c r="X117" s="83" t="s">
        <v>3992</v>
      </c>
      <c r="Y117" s="79"/>
      <c r="Z117" s="79"/>
      <c r="AA117" s="85" t="s">
        <v>5200</v>
      </c>
      <c r="AB117" s="79"/>
      <c r="AC117" s="79" t="b">
        <v>0</v>
      </c>
      <c r="AD117" s="79">
        <v>0</v>
      </c>
      <c r="AE117" s="85" t="s">
        <v>6296</v>
      </c>
      <c r="AF117" s="79" t="b">
        <v>0</v>
      </c>
      <c r="AG117" s="79" t="s">
        <v>6304</v>
      </c>
      <c r="AH117" s="79"/>
      <c r="AI117" s="85" t="s">
        <v>6296</v>
      </c>
      <c r="AJ117" s="79" t="b">
        <v>0</v>
      </c>
      <c r="AK117" s="79">
        <v>36</v>
      </c>
      <c r="AL117" s="85" t="s">
        <v>5199</v>
      </c>
      <c r="AM117" s="79" t="s">
        <v>6333</v>
      </c>
      <c r="AN117" s="79" t="b">
        <v>0</v>
      </c>
      <c r="AO117" s="85" t="s">
        <v>5199</v>
      </c>
      <c r="AP117" s="79" t="s">
        <v>176</v>
      </c>
      <c r="AQ117" s="79">
        <v>0</v>
      </c>
      <c r="AR117" s="79">
        <v>0</v>
      </c>
      <c r="AS117" s="79"/>
      <c r="AT117" s="79"/>
      <c r="AU117" s="79"/>
      <c r="AV117" s="79"/>
      <c r="AW117" s="79"/>
      <c r="AX117" s="79"/>
      <c r="AY117" s="79"/>
      <c r="AZ117" s="79"/>
      <c r="BA117">
        <v>1</v>
      </c>
      <c r="BB117" s="78" t="str">
        <f>REPLACE(INDEX(GroupVertices[Group], MATCH(Edges24[[#This Row],[Vertex 1]],GroupVertices[Vertex],0)),1,1,"")</f>
        <v>95</v>
      </c>
      <c r="BC117" s="78" t="str">
        <f>REPLACE(INDEX(GroupVertices[Group], MATCH(Edges24[[#This Row],[Vertex 2]],GroupVertices[Vertex],0)),1,1,"")</f>
        <v>95</v>
      </c>
      <c r="BD117" s="48">
        <v>0</v>
      </c>
      <c r="BE117" s="49">
        <v>0</v>
      </c>
      <c r="BF117" s="48">
        <v>0</v>
      </c>
      <c r="BG117" s="49">
        <v>0</v>
      </c>
      <c r="BH117" s="48">
        <v>0</v>
      </c>
      <c r="BI117" s="49">
        <v>0</v>
      </c>
      <c r="BJ117" s="48">
        <v>22</v>
      </c>
      <c r="BK117" s="49">
        <v>100</v>
      </c>
      <c r="BL117" s="48">
        <v>22</v>
      </c>
    </row>
    <row r="118" spans="1:64" x14ac:dyDescent="0.25">
      <c r="A118" s="64" t="s">
        <v>318</v>
      </c>
      <c r="B118" s="64" t="s">
        <v>318</v>
      </c>
      <c r="C118" s="65"/>
      <c r="D118" s="66"/>
      <c r="E118" s="67"/>
      <c r="F118" s="68"/>
      <c r="G118" s="65"/>
      <c r="H118" s="69"/>
      <c r="I118" s="70"/>
      <c r="J118" s="70"/>
      <c r="K118" s="34" t="s">
        <v>65</v>
      </c>
      <c r="L118" s="77">
        <v>176</v>
      </c>
      <c r="M118" s="77"/>
      <c r="N118" s="72"/>
      <c r="O118" s="79" t="s">
        <v>176</v>
      </c>
      <c r="P118" s="81">
        <v>43166.562627314815</v>
      </c>
      <c r="Q118" s="79" t="s">
        <v>1086</v>
      </c>
      <c r="R118" s="79"/>
      <c r="S118" s="79"/>
      <c r="T118" s="79" t="s">
        <v>2659</v>
      </c>
      <c r="U118" s="83" t="s">
        <v>3186</v>
      </c>
      <c r="V118" s="83" t="s">
        <v>3186</v>
      </c>
      <c r="W118" s="81">
        <v>43166.562627314815</v>
      </c>
      <c r="X118" s="83" t="s">
        <v>3993</v>
      </c>
      <c r="Y118" s="79"/>
      <c r="Z118" s="79"/>
      <c r="AA118" s="85" t="s">
        <v>5201</v>
      </c>
      <c r="AB118" s="79"/>
      <c r="AC118" s="79" t="b">
        <v>0</v>
      </c>
      <c r="AD118" s="79">
        <v>3</v>
      </c>
      <c r="AE118" s="85" t="s">
        <v>6296</v>
      </c>
      <c r="AF118" s="79" t="b">
        <v>0</v>
      </c>
      <c r="AG118" s="79" t="s">
        <v>6304</v>
      </c>
      <c r="AH118" s="79"/>
      <c r="AI118" s="85" t="s">
        <v>6296</v>
      </c>
      <c r="AJ118" s="79" t="b">
        <v>0</v>
      </c>
      <c r="AK118" s="79">
        <v>4</v>
      </c>
      <c r="AL118" s="85" t="s">
        <v>6296</v>
      </c>
      <c r="AM118" s="79" t="s">
        <v>6353</v>
      </c>
      <c r="AN118" s="79" t="b">
        <v>0</v>
      </c>
      <c r="AO118" s="85" t="s">
        <v>5201</v>
      </c>
      <c r="AP118" s="79" t="s">
        <v>6415</v>
      </c>
      <c r="AQ118" s="79">
        <v>0</v>
      </c>
      <c r="AR118" s="79">
        <v>0</v>
      </c>
      <c r="AS118" s="79"/>
      <c r="AT118" s="79"/>
      <c r="AU118" s="79"/>
      <c r="AV118" s="79"/>
      <c r="AW118" s="79"/>
      <c r="AX118" s="79"/>
      <c r="AY118" s="79"/>
      <c r="AZ118" s="79"/>
      <c r="BA118">
        <v>1</v>
      </c>
      <c r="BB118" s="78" t="str">
        <f>REPLACE(INDEX(GroupVertices[Group], MATCH(Edges24[[#This Row],[Vertex 1]],GroupVertices[Vertex],0)),1,1,"")</f>
        <v>29</v>
      </c>
      <c r="BC118" s="78" t="str">
        <f>REPLACE(INDEX(GroupVertices[Group], MATCH(Edges24[[#This Row],[Vertex 2]],GroupVertices[Vertex],0)),1,1,"")</f>
        <v>29</v>
      </c>
      <c r="BD118" s="48">
        <v>0</v>
      </c>
      <c r="BE118" s="49">
        <v>0</v>
      </c>
      <c r="BF118" s="48">
        <v>0</v>
      </c>
      <c r="BG118" s="49">
        <v>0</v>
      </c>
      <c r="BH118" s="48">
        <v>0</v>
      </c>
      <c r="BI118" s="49">
        <v>0</v>
      </c>
      <c r="BJ118" s="48">
        <v>25</v>
      </c>
      <c r="BK118" s="49">
        <v>100</v>
      </c>
      <c r="BL118" s="48">
        <v>25</v>
      </c>
    </row>
    <row r="119" spans="1:64" x14ac:dyDescent="0.25">
      <c r="A119" s="64" t="s">
        <v>319</v>
      </c>
      <c r="B119" s="64" t="s">
        <v>318</v>
      </c>
      <c r="C119" s="65"/>
      <c r="D119" s="66"/>
      <c r="E119" s="67"/>
      <c r="F119" s="68"/>
      <c r="G119" s="65"/>
      <c r="H119" s="69"/>
      <c r="I119" s="70"/>
      <c r="J119" s="70"/>
      <c r="K119" s="34" t="s">
        <v>65</v>
      </c>
      <c r="L119" s="77">
        <v>177</v>
      </c>
      <c r="M119" s="77"/>
      <c r="N119" s="72"/>
      <c r="O119" s="79" t="s">
        <v>999</v>
      </c>
      <c r="P119" s="81">
        <v>43166.654583333337</v>
      </c>
      <c r="Q119" s="79" t="s">
        <v>1051</v>
      </c>
      <c r="R119" s="79"/>
      <c r="S119" s="79"/>
      <c r="T119" s="79" t="s">
        <v>2657</v>
      </c>
      <c r="U119" s="79"/>
      <c r="V119" s="83" t="s">
        <v>3553</v>
      </c>
      <c r="W119" s="81">
        <v>43166.654583333337</v>
      </c>
      <c r="X119" s="83" t="s">
        <v>3994</v>
      </c>
      <c r="Y119" s="79"/>
      <c r="Z119" s="79"/>
      <c r="AA119" s="85" t="s">
        <v>5202</v>
      </c>
      <c r="AB119" s="79"/>
      <c r="AC119" s="79" t="b">
        <v>0</v>
      </c>
      <c r="AD119" s="79">
        <v>0</v>
      </c>
      <c r="AE119" s="85" t="s">
        <v>6296</v>
      </c>
      <c r="AF119" s="79" t="b">
        <v>0</v>
      </c>
      <c r="AG119" s="79" t="s">
        <v>6304</v>
      </c>
      <c r="AH119" s="79"/>
      <c r="AI119" s="85" t="s">
        <v>6296</v>
      </c>
      <c r="AJ119" s="79" t="b">
        <v>0</v>
      </c>
      <c r="AK119" s="79">
        <v>4</v>
      </c>
      <c r="AL119" s="85" t="s">
        <v>5201</v>
      </c>
      <c r="AM119" s="79" t="s">
        <v>6354</v>
      </c>
      <c r="AN119" s="79" t="b">
        <v>0</v>
      </c>
      <c r="AO119" s="85" t="s">
        <v>5201</v>
      </c>
      <c r="AP119" s="79" t="s">
        <v>176</v>
      </c>
      <c r="AQ119" s="79">
        <v>0</v>
      </c>
      <c r="AR119" s="79">
        <v>0</v>
      </c>
      <c r="AS119" s="79"/>
      <c r="AT119" s="79"/>
      <c r="AU119" s="79"/>
      <c r="AV119" s="79"/>
      <c r="AW119" s="79"/>
      <c r="AX119" s="79"/>
      <c r="AY119" s="79"/>
      <c r="AZ119" s="79"/>
      <c r="BA119">
        <v>1</v>
      </c>
      <c r="BB119" s="78" t="str">
        <f>REPLACE(INDEX(GroupVertices[Group], MATCH(Edges24[[#This Row],[Vertex 1]],GroupVertices[Vertex],0)),1,1,"")</f>
        <v>29</v>
      </c>
      <c r="BC119" s="78" t="str">
        <f>REPLACE(INDEX(GroupVertices[Group], MATCH(Edges24[[#This Row],[Vertex 2]],GroupVertices[Vertex],0)),1,1,"")</f>
        <v>29</v>
      </c>
      <c r="BD119" s="48">
        <v>0</v>
      </c>
      <c r="BE119" s="49">
        <v>0</v>
      </c>
      <c r="BF119" s="48">
        <v>0</v>
      </c>
      <c r="BG119" s="49">
        <v>0</v>
      </c>
      <c r="BH119" s="48">
        <v>0</v>
      </c>
      <c r="BI119" s="49">
        <v>0</v>
      </c>
      <c r="BJ119" s="48">
        <v>13</v>
      </c>
      <c r="BK119" s="49">
        <v>100</v>
      </c>
      <c r="BL119" s="48">
        <v>13</v>
      </c>
    </row>
    <row r="120" spans="1:64" x14ac:dyDescent="0.25">
      <c r="A120" s="64" t="s">
        <v>320</v>
      </c>
      <c r="B120" s="64" t="s">
        <v>320</v>
      </c>
      <c r="C120" s="65"/>
      <c r="D120" s="66"/>
      <c r="E120" s="67"/>
      <c r="F120" s="68"/>
      <c r="G120" s="65"/>
      <c r="H120" s="69"/>
      <c r="I120" s="70"/>
      <c r="J120" s="70"/>
      <c r="K120" s="34" t="s">
        <v>65</v>
      </c>
      <c r="L120" s="77">
        <v>178</v>
      </c>
      <c r="M120" s="77"/>
      <c r="N120" s="72"/>
      <c r="O120" s="79" t="s">
        <v>176</v>
      </c>
      <c r="P120" s="81">
        <v>43164.587511574071</v>
      </c>
      <c r="Q120" s="79" t="s">
        <v>1087</v>
      </c>
      <c r="R120" s="79"/>
      <c r="S120" s="79"/>
      <c r="T120" s="79" t="s">
        <v>2659</v>
      </c>
      <c r="U120" s="83" t="s">
        <v>3187</v>
      </c>
      <c r="V120" s="83" t="s">
        <v>3187</v>
      </c>
      <c r="W120" s="81">
        <v>43164.587511574071</v>
      </c>
      <c r="X120" s="83" t="s">
        <v>3995</v>
      </c>
      <c r="Y120" s="79"/>
      <c r="Z120" s="79"/>
      <c r="AA120" s="85" t="s">
        <v>5203</v>
      </c>
      <c r="AB120" s="79"/>
      <c r="AC120" s="79" t="b">
        <v>0</v>
      </c>
      <c r="AD120" s="79">
        <v>35</v>
      </c>
      <c r="AE120" s="85" t="s">
        <v>6296</v>
      </c>
      <c r="AF120" s="79" t="b">
        <v>0</v>
      </c>
      <c r="AG120" s="79" t="s">
        <v>6304</v>
      </c>
      <c r="AH120" s="79"/>
      <c r="AI120" s="85" t="s">
        <v>6296</v>
      </c>
      <c r="AJ120" s="79" t="b">
        <v>0</v>
      </c>
      <c r="AK120" s="79">
        <v>23</v>
      </c>
      <c r="AL120" s="85" t="s">
        <v>6296</v>
      </c>
      <c r="AM120" s="79" t="s">
        <v>6333</v>
      </c>
      <c r="AN120" s="79" t="b">
        <v>0</v>
      </c>
      <c r="AO120" s="85" t="s">
        <v>5203</v>
      </c>
      <c r="AP120" s="79" t="s">
        <v>6415</v>
      </c>
      <c r="AQ120" s="79">
        <v>0</v>
      </c>
      <c r="AR120" s="79">
        <v>0</v>
      </c>
      <c r="AS120" s="79"/>
      <c r="AT120" s="79"/>
      <c r="AU120" s="79"/>
      <c r="AV120" s="79"/>
      <c r="AW120" s="79"/>
      <c r="AX120" s="79"/>
      <c r="AY120" s="79"/>
      <c r="AZ120" s="79"/>
      <c r="BA120">
        <v>1</v>
      </c>
      <c r="BB120" s="78" t="str">
        <f>REPLACE(INDEX(GroupVertices[Group], MATCH(Edges24[[#This Row],[Vertex 1]],GroupVertices[Vertex],0)),1,1,"")</f>
        <v>29</v>
      </c>
      <c r="BC120" s="78" t="str">
        <f>REPLACE(INDEX(GroupVertices[Group], MATCH(Edges24[[#This Row],[Vertex 2]],GroupVertices[Vertex],0)),1,1,"")</f>
        <v>29</v>
      </c>
      <c r="BD120" s="48">
        <v>0</v>
      </c>
      <c r="BE120" s="49">
        <v>0</v>
      </c>
      <c r="BF120" s="48">
        <v>0</v>
      </c>
      <c r="BG120" s="49">
        <v>0</v>
      </c>
      <c r="BH120" s="48">
        <v>0</v>
      </c>
      <c r="BI120" s="49">
        <v>0</v>
      </c>
      <c r="BJ120" s="48">
        <v>25</v>
      </c>
      <c r="BK120" s="49">
        <v>100</v>
      </c>
      <c r="BL120" s="48">
        <v>25</v>
      </c>
    </row>
    <row r="121" spans="1:64" x14ac:dyDescent="0.25">
      <c r="A121" s="64" t="s">
        <v>319</v>
      </c>
      <c r="B121" s="64" t="s">
        <v>320</v>
      </c>
      <c r="C121" s="65"/>
      <c r="D121" s="66"/>
      <c r="E121" s="67"/>
      <c r="F121" s="68"/>
      <c r="G121" s="65"/>
      <c r="H121" s="69"/>
      <c r="I121" s="70"/>
      <c r="J121" s="70"/>
      <c r="K121" s="34" t="s">
        <v>65</v>
      </c>
      <c r="L121" s="77">
        <v>179</v>
      </c>
      <c r="M121" s="77"/>
      <c r="N121" s="72"/>
      <c r="O121" s="79" t="s">
        <v>999</v>
      </c>
      <c r="P121" s="81">
        <v>43166.693483796298</v>
      </c>
      <c r="Q121" s="79" t="s">
        <v>1083</v>
      </c>
      <c r="R121" s="79"/>
      <c r="S121" s="79"/>
      <c r="T121" s="79" t="s">
        <v>2660</v>
      </c>
      <c r="U121" s="79"/>
      <c r="V121" s="83" t="s">
        <v>3553</v>
      </c>
      <c r="W121" s="81">
        <v>43166.693483796298</v>
      </c>
      <c r="X121" s="83" t="s">
        <v>3996</v>
      </c>
      <c r="Y121" s="79"/>
      <c r="Z121" s="79"/>
      <c r="AA121" s="85" t="s">
        <v>5204</v>
      </c>
      <c r="AB121" s="79"/>
      <c r="AC121" s="79" t="b">
        <v>0</v>
      </c>
      <c r="AD121" s="79">
        <v>0</v>
      </c>
      <c r="AE121" s="85" t="s">
        <v>6296</v>
      </c>
      <c r="AF121" s="79" t="b">
        <v>0</v>
      </c>
      <c r="AG121" s="79" t="s">
        <v>6304</v>
      </c>
      <c r="AH121" s="79"/>
      <c r="AI121" s="85" t="s">
        <v>6296</v>
      </c>
      <c r="AJ121" s="79" t="b">
        <v>0</v>
      </c>
      <c r="AK121" s="79">
        <v>23</v>
      </c>
      <c r="AL121" s="85" t="s">
        <v>5203</v>
      </c>
      <c r="AM121" s="79" t="s">
        <v>6354</v>
      </c>
      <c r="AN121" s="79" t="b">
        <v>0</v>
      </c>
      <c r="AO121" s="85" t="s">
        <v>5203</v>
      </c>
      <c r="AP121" s="79" t="s">
        <v>176</v>
      </c>
      <c r="AQ121" s="79">
        <v>0</v>
      </c>
      <c r="AR121" s="79">
        <v>0</v>
      </c>
      <c r="AS121" s="79"/>
      <c r="AT121" s="79"/>
      <c r="AU121" s="79"/>
      <c r="AV121" s="79"/>
      <c r="AW121" s="79"/>
      <c r="AX121" s="79"/>
      <c r="AY121" s="79"/>
      <c r="AZ121" s="79"/>
      <c r="BA121">
        <v>1</v>
      </c>
      <c r="BB121" s="78" t="str">
        <f>REPLACE(INDEX(GroupVertices[Group], MATCH(Edges24[[#This Row],[Vertex 1]],GroupVertices[Vertex],0)),1,1,"")</f>
        <v>29</v>
      </c>
      <c r="BC121" s="78" t="str">
        <f>REPLACE(INDEX(GroupVertices[Group], MATCH(Edges24[[#This Row],[Vertex 2]],GroupVertices[Vertex],0)),1,1,"")</f>
        <v>29</v>
      </c>
      <c r="BD121" s="48">
        <v>0</v>
      </c>
      <c r="BE121" s="49">
        <v>0</v>
      </c>
      <c r="BF121" s="48">
        <v>0</v>
      </c>
      <c r="BG121" s="49">
        <v>0</v>
      </c>
      <c r="BH121" s="48">
        <v>0</v>
      </c>
      <c r="BI121" s="49">
        <v>0</v>
      </c>
      <c r="BJ121" s="48">
        <v>13</v>
      </c>
      <c r="BK121" s="49">
        <v>100</v>
      </c>
      <c r="BL121" s="48">
        <v>13</v>
      </c>
    </row>
    <row r="122" spans="1:64" x14ac:dyDescent="0.25">
      <c r="A122" s="64" t="s">
        <v>321</v>
      </c>
      <c r="B122" s="64" t="s">
        <v>323</v>
      </c>
      <c r="C122" s="65"/>
      <c r="D122" s="66"/>
      <c r="E122" s="67"/>
      <c r="F122" s="68"/>
      <c r="G122" s="65"/>
      <c r="H122" s="69"/>
      <c r="I122" s="70"/>
      <c r="J122" s="70"/>
      <c r="K122" s="34" t="s">
        <v>65</v>
      </c>
      <c r="L122" s="77">
        <v>180</v>
      </c>
      <c r="M122" s="77"/>
      <c r="N122" s="72"/>
      <c r="O122" s="79" t="s">
        <v>999</v>
      </c>
      <c r="P122" s="81">
        <v>43166.693807870368</v>
      </c>
      <c r="Q122" s="79" t="s">
        <v>1052</v>
      </c>
      <c r="R122" s="83" t="s">
        <v>2024</v>
      </c>
      <c r="S122" s="79" t="s">
        <v>2522</v>
      </c>
      <c r="T122" s="79" t="s">
        <v>2687</v>
      </c>
      <c r="U122" s="79"/>
      <c r="V122" s="83" t="s">
        <v>3554</v>
      </c>
      <c r="W122" s="81">
        <v>43166.693807870368</v>
      </c>
      <c r="X122" s="83" t="s">
        <v>3997</v>
      </c>
      <c r="Y122" s="79"/>
      <c r="Z122" s="79"/>
      <c r="AA122" s="85" t="s">
        <v>5205</v>
      </c>
      <c r="AB122" s="79"/>
      <c r="AC122" s="79" t="b">
        <v>0</v>
      </c>
      <c r="AD122" s="79">
        <v>0</v>
      </c>
      <c r="AE122" s="85" t="s">
        <v>6296</v>
      </c>
      <c r="AF122" s="79" t="b">
        <v>0</v>
      </c>
      <c r="AG122" s="79" t="s">
        <v>6304</v>
      </c>
      <c r="AH122" s="79"/>
      <c r="AI122" s="85" t="s">
        <v>6296</v>
      </c>
      <c r="AJ122" s="79" t="b">
        <v>0</v>
      </c>
      <c r="AK122" s="79">
        <v>232</v>
      </c>
      <c r="AL122" s="85" t="s">
        <v>5207</v>
      </c>
      <c r="AM122" s="79" t="s">
        <v>6328</v>
      </c>
      <c r="AN122" s="79" t="b">
        <v>0</v>
      </c>
      <c r="AO122" s="85" t="s">
        <v>5207</v>
      </c>
      <c r="AP122" s="79" t="s">
        <v>176</v>
      </c>
      <c r="AQ122" s="79">
        <v>0</v>
      </c>
      <c r="AR122" s="79">
        <v>0</v>
      </c>
      <c r="AS122" s="79"/>
      <c r="AT122" s="79"/>
      <c r="AU122" s="79"/>
      <c r="AV122" s="79"/>
      <c r="AW122" s="79"/>
      <c r="AX122" s="79"/>
      <c r="AY122" s="79"/>
      <c r="AZ122" s="79"/>
      <c r="BA122">
        <v>1</v>
      </c>
      <c r="BB122" s="78" t="str">
        <f>REPLACE(INDEX(GroupVertices[Group], MATCH(Edges24[[#This Row],[Vertex 1]],GroupVertices[Vertex],0)),1,1,"")</f>
        <v>8</v>
      </c>
      <c r="BC122" s="78" t="str">
        <f>REPLACE(INDEX(GroupVertices[Group], MATCH(Edges24[[#This Row],[Vertex 2]],GroupVertices[Vertex],0)),1,1,"")</f>
        <v>8</v>
      </c>
      <c r="BD122" s="48">
        <v>1</v>
      </c>
      <c r="BE122" s="49">
        <v>5.882352941176471</v>
      </c>
      <c r="BF122" s="48">
        <v>0</v>
      </c>
      <c r="BG122" s="49">
        <v>0</v>
      </c>
      <c r="BH122" s="48">
        <v>0</v>
      </c>
      <c r="BI122" s="49">
        <v>0</v>
      </c>
      <c r="BJ122" s="48">
        <v>16</v>
      </c>
      <c r="BK122" s="49">
        <v>94.117647058823536</v>
      </c>
      <c r="BL122" s="48">
        <v>17</v>
      </c>
    </row>
    <row r="123" spans="1:64" x14ac:dyDescent="0.25">
      <c r="A123" s="64" t="s">
        <v>322</v>
      </c>
      <c r="B123" s="64" t="s">
        <v>833</v>
      </c>
      <c r="C123" s="65"/>
      <c r="D123" s="66"/>
      <c r="E123" s="67"/>
      <c r="F123" s="68"/>
      <c r="G123" s="65"/>
      <c r="H123" s="69"/>
      <c r="I123" s="70"/>
      <c r="J123" s="70"/>
      <c r="K123" s="34" t="s">
        <v>65</v>
      </c>
      <c r="L123" s="77">
        <v>181</v>
      </c>
      <c r="M123" s="77"/>
      <c r="N123" s="72"/>
      <c r="O123" s="79" t="s">
        <v>999</v>
      </c>
      <c r="P123" s="81">
        <v>43166.694467592592</v>
      </c>
      <c r="Q123" s="79" t="s">
        <v>1088</v>
      </c>
      <c r="R123" s="83" t="s">
        <v>2044</v>
      </c>
      <c r="S123" s="79" t="s">
        <v>2505</v>
      </c>
      <c r="T123" s="79" t="s">
        <v>2707</v>
      </c>
      <c r="U123" s="83" t="s">
        <v>3188</v>
      </c>
      <c r="V123" s="83" t="s">
        <v>3188</v>
      </c>
      <c r="W123" s="81">
        <v>43166.694467592592</v>
      </c>
      <c r="X123" s="83" t="s">
        <v>3998</v>
      </c>
      <c r="Y123" s="79"/>
      <c r="Z123" s="79"/>
      <c r="AA123" s="85" t="s">
        <v>5206</v>
      </c>
      <c r="AB123" s="79"/>
      <c r="AC123" s="79" t="b">
        <v>0</v>
      </c>
      <c r="AD123" s="79">
        <v>0</v>
      </c>
      <c r="AE123" s="85" t="s">
        <v>6296</v>
      </c>
      <c r="AF123" s="79" t="b">
        <v>0</v>
      </c>
      <c r="AG123" s="79" t="s">
        <v>6304</v>
      </c>
      <c r="AH123" s="79"/>
      <c r="AI123" s="85" t="s">
        <v>6296</v>
      </c>
      <c r="AJ123" s="79" t="b">
        <v>0</v>
      </c>
      <c r="AK123" s="79">
        <v>0</v>
      </c>
      <c r="AL123" s="85" t="s">
        <v>6296</v>
      </c>
      <c r="AM123" s="79" t="s">
        <v>6330</v>
      </c>
      <c r="AN123" s="79" t="b">
        <v>0</v>
      </c>
      <c r="AO123" s="85" t="s">
        <v>5206</v>
      </c>
      <c r="AP123" s="79" t="s">
        <v>176</v>
      </c>
      <c r="AQ123" s="79">
        <v>0</v>
      </c>
      <c r="AR123" s="79">
        <v>0</v>
      </c>
      <c r="AS123" s="79"/>
      <c r="AT123" s="79"/>
      <c r="AU123" s="79"/>
      <c r="AV123" s="79"/>
      <c r="AW123" s="79"/>
      <c r="AX123" s="79"/>
      <c r="AY123" s="79"/>
      <c r="AZ123" s="79"/>
      <c r="BA123">
        <v>1</v>
      </c>
      <c r="BB123" s="78" t="str">
        <f>REPLACE(INDEX(GroupVertices[Group], MATCH(Edges24[[#This Row],[Vertex 1]],GroupVertices[Vertex],0)),1,1,"")</f>
        <v>13</v>
      </c>
      <c r="BC123" s="78" t="str">
        <f>REPLACE(INDEX(GroupVertices[Group], MATCH(Edges24[[#This Row],[Vertex 2]],GroupVertices[Vertex],0)),1,1,"")</f>
        <v>13</v>
      </c>
      <c r="BD123" s="48"/>
      <c r="BE123" s="49"/>
      <c r="BF123" s="48"/>
      <c r="BG123" s="49"/>
      <c r="BH123" s="48"/>
      <c r="BI123" s="49"/>
      <c r="BJ123" s="48"/>
      <c r="BK123" s="49"/>
      <c r="BL123" s="48"/>
    </row>
    <row r="124" spans="1:64" x14ac:dyDescent="0.25">
      <c r="A124" s="64" t="s">
        <v>323</v>
      </c>
      <c r="B124" s="64" t="s">
        <v>323</v>
      </c>
      <c r="C124" s="65"/>
      <c r="D124" s="66"/>
      <c r="E124" s="67"/>
      <c r="F124" s="68"/>
      <c r="G124" s="65"/>
      <c r="H124" s="69"/>
      <c r="I124" s="70"/>
      <c r="J124" s="70"/>
      <c r="K124" s="34" t="s">
        <v>65</v>
      </c>
      <c r="L124" s="77">
        <v>183</v>
      </c>
      <c r="M124" s="77"/>
      <c r="N124" s="72"/>
      <c r="O124" s="79" t="s">
        <v>176</v>
      </c>
      <c r="P124" s="81">
        <v>43166.293900462966</v>
      </c>
      <c r="Q124" s="79" t="s">
        <v>1089</v>
      </c>
      <c r="R124" s="83" t="s">
        <v>2024</v>
      </c>
      <c r="S124" s="79" t="s">
        <v>2522</v>
      </c>
      <c r="T124" s="79" t="s">
        <v>2708</v>
      </c>
      <c r="U124" s="83" t="s">
        <v>3189</v>
      </c>
      <c r="V124" s="83" t="s">
        <v>3189</v>
      </c>
      <c r="W124" s="81">
        <v>43166.293900462966</v>
      </c>
      <c r="X124" s="83" t="s">
        <v>3999</v>
      </c>
      <c r="Y124" s="79"/>
      <c r="Z124" s="79"/>
      <c r="AA124" s="85" t="s">
        <v>5207</v>
      </c>
      <c r="AB124" s="79"/>
      <c r="AC124" s="79" t="b">
        <v>0</v>
      </c>
      <c r="AD124" s="79">
        <v>229</v>
      </c>
      <c r="AE124" s="85" t="s">
        <v>6296</v>
      </c>
      <c r="AF124" s="79" t="b">
        <v>0</v>
      </c>
      <c r="AG124" s="79" t="s">
        <v>6304</v>
      </c>
      <c r="AH124" s="79"/>
      <c r="AI124" s="85" t="s">
        <v>6296</v>
      </c>
      <c r="AJ124" s="79" t="b">
        <v>0</v>
      </c>
      <c r="AK124" s="79">
        <v>232</v>
      </c>
      <c r="AL124" s="85" t="s">
        <v>6296</v>
      </c>
      <c r="AM124" s="79" t="s">
        <v>6328</v>
      </c>
      <c r="AN124" s="79" t="b">
        <v>0</v>
      </c>
      <c r="AO124" s="85" t="s">
        <v>5207</v>
      </c>
      <c r="AP124" s="79" t="s">
        <v>6415</v>
      </c>
      <c r="AQ124" s="79">
        <v>0</v>
      </c>
      <c r="AR124" s="79">
        <v>0</v>
      </c>
      <c r="AS124" s="79"/>
      <c r="AT124" s="79"/>
      <c r="AU124" s="79"/>
      <c r="AV124" s="79"/>
      <c r="AW124" s="79"/>
      <c r="AX124" s="79"/>
      <c r="AY124" s="79"/>
      <c r="AZ124" s="79"/>
      <c r="BA124">
        <v>1</v>
      </c>
      <c r="BB124" s="78" t="str">
        <f>REPLACE(INDEX(GroupVertices[Group], MATCH(Edges24[[#This Row],[Vertex 1]],GroupVertices[Vertex],0)),1,1,"")</f>
        <v>8</v>
      </c>
      <c r="BC124" s="78" t="str">
        <f>REPLACE(INDEX(GroupVertices[Group], MATCH(Edges24[[#This Row],[Vertex 2]],GroupVertices[Vertex],0)),1,1,"")</f>
        <v>8</v>
      </c>
      <c r="BD124" s="48">
        <v>4</v>
      </c>
      <c r="BE124" s="49">
        <v>12.903225806451612</v>
      </c>
      <c r="BF124" s="48">
        <v>0</v>
      </c>
      <c r="BG124" s="49">
        <v>0</v>
      </c>
      <c r="BH124" s="48">
        <v>0</v>
      </c>
      <c r="BI124" s="49">
        <v>0</v>
      </c>
      <c r="BJ124" s="48">
        <v>27</v>
      </c>
      <c r="BK124" s="49">
        <v>87.096774193548384</v>
      </c>
      <c r="BL124" s="48">
        <v>31</v>
      </c>
    </row>
    <row r="125" spans="1:64" x14ac:dyDescent="0.25">
      <c r="A125" s="64" t="s">
        <v>324</v>
      </c>
      <c r="B125" s="64" t="s">
        <v>323</v>
      </c>
      <c r="C125" s="65"/>
      <c r="D125" s="66"/>
      <c r="E125" s="67"/>
      <c r="F125" s="68"/>
      <c r="G125" s="65"/>
      <c r="H125" s="69"/>
      <c r="I125" s="70"/>
      <c r="J125" s="70"/>
      <c r="K125" s="34" t="s">
        <v>65</v>
      </c>
      <c r="L125" s="77">
        <v>184</v>
      </c>
      <c r="M125" s="77"/>
      <c r="N125" s="72"/>
      <c r="O125" s="79" t="s">
        <v>999</v>
      </c>
      <c r="P125" s="81">
        <v>43166.695057870369</v>
      </c>
      <c r="Q125" s="79" t="s">
        <v>1052</v>
      </c>
      <c r="R125" s="83" t="s">
        <v>2024</v>
      </c>
      <c r="S125" s="79" t="s">
        <v>2522</v>
      </c>
      <c r="T125" s="79" t="s">
        <v>2687</v>
      </c>
      <c r="U125" s="79"/>
      <c r="V125" s="83" t="s">
        <v>3522</v>
      </c>
      <c r="W125" s="81">
        <v>43166.695057870369</v>
      </c>
      <c r="X125" s="83" t="s">
        <v>4000</v>
      </c>
      <c r="Y125" s="79"/>
      <c r="Z125" s="79"/>
      <c r="AA125" s="85" t="s">
        <v>5208</v>
      </c>
      <c r="AB125" s="79"/>
      <c r="AC125" s="79" t="b">
        <v>0</v>
      </c>
      <c r="AD125" s="79">
        <v>0</v>
      </c>
      <c r="AE125" s="85" t="s">
        <v>6296</v>
      </c>
      <c r="AF125" s="79" t="b">
        <v>0</v>
      </c>
      <c r="AG125" s="79" t="s">
        <v>6304</v>
      </c>
      <c r="AH125" s="79"/>
      <c r="AI125" s="85" t="s">
        <v>6296</v>
      </c>
      <c r="AJ125" s="79" t="b">
        <v>0</v>
      </c>
      <c r="AK125" s="79">
        <v>232</v>
      </c>
      <c r="AL125" s="85" t="s">
        <v>5207</v>
      </c>
      <c r="AM125" s="79" t="s">
        <v>6328</v>
      </c>
      <c r="AN125" s="79" t="b">
        <v>0</v>
      </c>
      <c r="AO125" s="85" t="s">
        <v>5207</v>
      </c>
      <c r="AP125" s="79" t="s">
        <v>176</v>
      </c>
      <c r="AQ125" s="79">
        <v>0</v>
      </c>
      <c r="AR125" s="79">
        <v>0</v>
      </c>
      <c r="AS125" s="79"/>
      <c r="AT125" s="79"/>
      <c r="AU125" s="79"/>
      <c r="AV125" s="79"/>
      <c r="AW125" s="79"/>
      <c r="AX125" s="79"/>
      <c r="AY125" s="79"/>
      <c r="AZ125" s="79"/>
      <c r="BA125">
        <v>1</v>
      </c>
      <c r="BB125" s="78" t="str">
        <f>REPLACE(INDEX(GroupVertices[Group], MATCH(Edges24[[#This Row],[Vertex 1]],GroupVertices[Vertex],0)),1,1,"")</f>
        <v>8</v>
      </c>
      <c r="BC125" s="78" t="str">
        <f>REPLACE(INDEX(GroupVertices[Group], MATCH(Edges24[[#This Row],[Vertex 2]],GroupVertices[Vertex],0)),1,1,"")</f>
        <v>8</v>
      </c>
      <c r="BD125" s="48">
        <v>1</v>
      </c>
      <c r="BE125" s="49">
        <v>5.882352941176471</v>
      </c>
      <c r="BF125" s="48">
        <v>0</v>
      </c>
      <c r="BG125" s="49">
        <v>0</v>
      </c>
      <c r="BH125" s="48">
        <v>0</v>
      </c>
      <c r="BI125" s="49">
        <v>0</v>
      </c>
      <c r="BJ125" s="48">
        <v>16</v>
      </c>
      <c r="BK125" s="49">
        <v>94.117647058823536</v>
      </c>
      <c r="BL125" s="48">
        <v>17</v>
      </c>
    </row>
    <row r="126" spans="1:64" x14ac:dyDescent="0.25">
      <c r="A126" s="64" t="s">
        <v>325</v>
      </c>
      <c r="B126" s="64" t="s">
        <v>834</v>
      </c>
      <c r="C126" s="65"/>
      <c r="D126" s="66"/>
      <c r="E126" s="67"/>
      <c r="F126" s="68"/>
      <c r="G126" s="65"/>
      <c r="H126" s="69"/>
      <c r="I126" s="70"/>
      <c r="J126" s="70"/>
      <c r="K126" s="34" t="s">
        <v>65</v>
      </c>
      <c r="L126" s="77">
        <v>185</v>
      </c>
      <c r="M126" s="77"/>
      <c r="N126" s="72"/>
      <c r="O126" s="79" t="s">
        <v>999</v>
      </c>
      <c r="P126" s="81">
        <v>43166.675370370373</v>
      </c>
      <c r="Q126" s="79" t="s">
        <v>1090</v>
      </c>
      <c r="R126" s="83" t="s">
        <v>2045</v>
      </c>
      <c r="S126" s="79" t="s">
        <v>2531</v>
      </c>
      <c r="T126" s="79" t="s">
        <v>2709</v>
      </c>
      <c r="U126" s="79"/>
      <c r="V126" s="83" t="s">
        <v>3555</v>
      </c>
      <c r="W126" s="81">
        <v>43166.675370370373</v>
      </c>
      <c r="X126" s="83" t="s">
        <v>4001</v>
      </c>
      <c r="Y126" s="79"/>
      <c r="Z126" s="79"/>
      <c r="AA126" s="85" t="s">
        <v>5209</v>
      </c>
      <c r="AB126" s="79"/>
      <c r="AC126" s="79" t="b">
        <v>0</v>
      </c>
      <c r="AD126" s="79">
        <v>1</v>
      </c>
      <c r="AE126" s="85" t="s">
        <v>6296</v>
      </c>
      <c r="AF126" s="79" t="b">
        <v>0</v>
      </c>
      <c r="AG126" s="79" t="s">
        <v>6304</v>
      </c>
      <c r="AH126" s="79"/>
      <c r="AI126" s="85" t="s">
        <v>6296</v>
      </c>
      <c r="AJ126" s="79" t="b">
        <v>0</v>
      </c>
      <c r="AK126" s="79">
        <v>0</v>
      </c>
      <c r="AL126" s="85" t="s">
        <v>6296</v>
      </c>
      <c r="AM126" s="79" t="s">
        <v>6355</v>
      </c>
      <c r="AN126" s="79" t="b">
        <v>0</v>
      </c>
      <c r="AO126" s="85" t="s">
        <v>5209</v>
      </c>
      <c r="AP126" s="79" t="s">
        <v>176</v>
      </c>
      <c r="AQ126" s="79">
        <v>0</v>
      </c>
      <c r="AR126" s="79">
        <v>0</v>
      </c>
      <c r="AS126" s="79"/>
      <c r="AT126" s="79"/>
      <c r="AU126" s="79"/>
      <c r="AV126" s="79"/>
      <c r="AW126" s="79"/>
      <c r="AX126" s="79"/>
      <c r="AY126" s="79"/>
      <c r="AZ126" s="79"/>
      <c r="BA126">
        <v>1</v>
      </c>
      <c r="BB126" s="78" t="str">
        <f>REPLACE(INDEX(GroupVertices[Group], MATCH(Edges24[[#This Row],[Vertex 1]],GroupVertices[Vertex],0)),1,1,"")</f>
        <v>3</v>
      </c>
      <c r="BC126" s="78" t="str">
        <f>REPLACE(INDEX(GroupVertices[Group], MATCH(Edges24[[#This Row],[Vertex 2]],GroupVertices[Vertex],0)),1,1,"")</f>
        <v>3</v>
      </c>
      <c r="BD126" s="48"/>
      <c r="BE126" s="49"/>
      <c r="BF126" s="48"/>
      <c r="BG126" s="49"/>
      <c r="BH126" s="48"/>
      <c r="BI126" s="49"/>
      <c r="BJ126" s="48"/>
      <c r="BK126" s="49"/>
      <c r="BL126" s="48"/>
    </row>
    <row r="127" spans="1:64" x14ac:dyDescent="0.25">
      <c r="A127" s="64" t="s">
        <v>325</v>
      </c>
      <c r="B127" s="64" t="s">
        <v>835</v>
      </c>
      <c r="C127" s="65"/>
      <c r="D127" s="66"/>
      <c r="E127" s="67"/>
      <c r="F127" s="68"/>
      <c r="G127" s="65"/>
      <c r="H127" s="69"/>
      <c r="I127" s="70"/>
      <c r="J127" s="70"/>
      <c r="K127" s="34" t="s">
        <v>65</v>
      </c>
      <c r="L127" s="77">
        <v>186</v>
      </c>
      <c r="M127" s="77"/>
      <c r="N127" s="72"/>
      <c r="O127" s="79" t="s">
        <v>999</v>
      </c>
      <c r="P127" s="81">
        <v>43166.677777777775</v>
      </c>
      <c r="Q127" s="79" t="s">
        <v>1091</v>
      </c>
      <c r="R127" s="83" t="s">
        <v>2045</v>
      </c>
      <c r="S127" s="79" t="s">
        <v>2531</v>
      </c>
      <c r="T127" s="79" t="s">
        <v>2709</v>
      </c>
      <c r="U127" s="79"/>
      <c r="V127" s="83" t="s">
        <v>3555</v>
      </c>
      <c r="W127" s="81">
        <v>43166.677777777775</v>
      </c>
      <c r="X127" s="83" t="s">
        <v>4002</v>
      </c>
      <c r="Y127" s="79"/>
      <c r="Z127" s="79"/>
      <c r="AA127" s="85" t="s">
        <v>5210</v>
      </c>
      <c r="AB127" s="79"/>
      <c r="AC127" s="79" t="b">
        <v>0</v>
      </c>
      <c r="AD127" s="79">
        <v>1</v>
      </c>
      <c r="AE127" s="85" t="s">
        <v>6296</v>
      </c>
      <c r="AF127" s="79" t="b">
        <v>0</v>
      </c>
      <c r="AG127" s="79" t="s">
        <v>6304</v>
      </c>
      <c r="AH127" s="79"/>
      <c r="AI127" s="85" t="s">
        <v>6296</v>
      </c>
      <c r="AJ127" s="79" t="b">
        <v>0</v>
      </c>
      <c r="AK127" s="79">
        <v>0</v>
      </c>
      <c r="AL127" s="85" t="s">
        <v>6296</v>
      </c>
      <c r="AM127" s="79" t="s">
        <v>6355</v>
      </c>
      <c r="AN127" s="79" t="b">
        <v>0</v>
      </c>
      <c r="AO127" s="85" t="s">
        <v>5210</v>
      </c>
      <c r="AP127" s="79" t="s">
        <v>176</v>
      </c>
      <c r="AQ127" s="79">
        <v>0</v>
      </c>
      <c r="AR127" s="79">
        <v>0</v>
      </c>
      <c r="AS127" s="79"/>
      <c r="AT127" s="79"/>
      <c r="AU127" s="79"/>
      <c r="AV127" s="79"/>
      <c r="AW127" s="79"/>
      <c r="AX127" s="79"/>
      <c r="AY127" s="79"/>
      <c r="AZ127" s="79"/>
      <c r="BA127">
        <v>1</v>
      </c>
      <c r="BB127" s="78" t="str">
        <f>REPLACE(INDEX(GroupVertices[Group], MATCH(Edges24[[#This Row],[Vertex 1]],GroupVertices[Vertex],0)),1,1,"")</f>
        <v>3</v>
      </c>
      <c r="BC127" s="78" t="str">
        <f>REPLACE(INDEX(GroupVertices[Group], MATCH(Edges24[[#This Row],[Vertex 2]],GroupVertices[Vertex],0)),1,1,"")</f>
        <v>3</v>
      </c>
      <c r="BD127" s="48"/>
      <c r="BE127" s="49"/>
      <c r="BF127" s="48"/>
      <c r="BG127" s="49"/>
      <c r="BH127" s="48"/>
      <c r="BI127" s="49"/>
      <c r="BJ127" s="48"/>
      <c r="BK127" s="49"/>
      <c r="BL127" s="48"/>
    </row>
    <row r="128" spans="1:64" x14ac:dyDescent="0.25">
      <c r="A128" s="64" t="s">
        <v>325</v>
      </c>
      <c r="B128" s="64" t="s">
        <v>836</v>
      </c>
      <c r="C128" s="65"/>
      <c r="D128" s="66"/>
      <c r="E128" s="67"/>
      <c r="F128" s="68"/>
      <c r="G128" s="65"/>
      <c r="H128" s="69"/>
      <c r="I128" s="70"/>
      <c r="J128" s="70"/>
      <c r="K128" s="34" t="s">
        <v>65</v>
      </c>
      <c r="L128" s="77">
        <v>187</v>
      </c>
      <c r="M128" s="77"/>
      <c r="N128" s="72"/>
      <c r="O128" s="79" t="s">
        <v>999</v>
      </c>
      <c r="P128" s="81">
        <v>43166.681574074071</v>
      </c>
      <c r="Q128" s="79" t="s">
        <v>1092</v>
      </c>
      <c r="R128" s="83" t="s">
        <v>2045</v>
      </c>
      <c r="S128" s="79" t="s">
        <v>2531</v>
      </c>
      <c r="T128" s="79" t="s">
        <v>2709</v>
      </c>
      <c r="U128" s="79"/>
      <c r="V128" s="83" t="s">
        <v>3555</v>
      </c>
      <c r="W128" s="81">
        <v>43166.681574074071</v>
      </c>
      <c r="X128" s="83" t="s">
        <v>4003</v>
      </c>
      <c r="Y128" s="79"/>
      <c r="Z128" s="79"/>
      <c r="AA128" s="85" t="s">
        <v>5211</v>
      </c>
      <c r="AB128" s="79"/>
      <c r="AC128" s="79" t="b">
        <v>0</v>
      </c>
      <c r="AD128" s="79">
        <v>1</v>
      </c>
      <c r="AE128" s="85" t="s">
        <v>6296</v>
      </c>
      <c r="AF128" s="79" t="b">
        <v>0</v>
      </c>
      <c r="AG128" s="79" t="s">
        <v>6304</v>
      </c>
      <c r="AH128" s="79"/>
      <c r="AI128" s="85" t="s">
        <v>6296</v>
      </c>
      <c r="AJ128" s="79" t="b">
        <v>0</v>
      </c>
      <c r="AK128" s="79">
        <v>0</v>
      </c>
      <c r="AL128" s="85" t="s">
        <v>6296</v>
      </c>
      <c r="AM128" s="79" t="s">
        <v>6355</v>
      </c>
      <c r="AN128" s="79" t="b">
        <v>0</v>
      </c>
      <c r="AO128" s="85" t="s">
        <v>5211</v>
      </c>
      <c r="AP128" s="79" t="s">
        <v>176</v>
      </c>
      <c r="AQ128" s="79">
        <v>0</v>
      </c>
      <c r="AR128" s="79">
        <v>0</v>
      </c>
      <c r="AS128" s="79"/>
      <c r="AT128" s="79"/>
      <c r="AU128" s="79"/>
      <c r="AV128" s="79"/>
      <c r="AW128" s="79"/>
      <c r="AX128" s="79"/>
      <c r="AY128" s="79"/>
      <c r="AZ128" s="79"/>
      <c r="BA128">
        <v>1</v>
      </c>
      <c r="BB128" s="78" t="str">
        <f>REPLACE(INDEX(GroupVertices[Group], MATCH(Edges24[[#This Row],[Vertex 1]],GroupVertices[Vertex],0)),1,1,"")</f>
        <v>3</v>
      </c>
      <c r="BC128" s="78" t="str">
        <f>REPLACE(INDEX(GroupVertices[Group], MATCH(Edges24[[#This Row],[Vertex 2]],GroupVertices[Vertex],0)),1,1,"")</f>
        <v>3</v>
      </c>
      <c r="BD128" s="48"/>
      <c r="BE128" s="49"/>
      <c r="BF128" s="48"/>
      <c r="BG128" s="49"/>
      <c r="BH128" s="48"/>
      <c r="BI128" s="49"/>
      <c r="BJ128" s="48"/>
      <c r="BK128" s="49"/>
      <c r="BL128" s="48"/>
    </row>
    <row r="129" spans="1:64" x14ac:dyDescent="0.25">
      <c r="A129" s="64" t="s">
        <v>325</v>
      </c>
      <c r="B129" s="64" t="s">
        <v>837</v>
      </c>
      <c r="C129" s="65"/>
      <c r="D129" s="66"/>
      <c r="E129" s="67"/>
      <c r="F129" s="68"/>
      <c r="G129" s="65"/>
      <c r="H129" s="69"/>
      <c r="I129" s="70"/>
      <c r="J129" s="70"/>
      <c r="K129" s="34" t="s">
        <v>65</v>
      </c>
      <c r="L129" s="77">
        <v>188</v>
      </c>
      <c r="M129" s="77"/>
      <c r="N129" s="72"/>
      <c r="O129" s="79" t="s">
        <v>999</v>
      </c>
      <c r="P129" s="81">
        <v>43165.666307870371</v>
      </c>
      <c r="Q129" s="79" t="s">
        <v>1093</v>
      </c>
      <c r="R129" s="83" t="s">
        <v>2046</v>
      </c>
      <c r="S129" s="79" t="s">
        <v>2532</v>
      </c>
      <c r="T129" s="79" t="s">
        <v>2710</v>
      </c>
      <c r="U129" s="79"/>
      <c r="V129" s="83" t="s">
        <v>3555</v>
      </c>
      <c r="W129" s="81">
        <v>43165.666307870371</v>
      </c>
      <c r="X129" s="83" t="s">
        <v>4004</v>
      </c>
      <c r="Y129" s="79"/>
      <c r="Z129" s="79"/>
      <c r="AA129" s="85" t="s">
        <v>5212</v>
      </c>
      <c r="AB129" s="79"/>
      <c r="AC129" s="79" t="b">
        <v>0</v>
      </c>
      <c r="AD129" s="79">
        <v>3</v>
      </c>
      <c r="AE129" s="85" t="s">
        <v>6296</v>
      </c>
      <c r="AF129" s="79" t="b">
        <v>0</v>
      </c>
      <c r="AG129" s="79" t="s">
        <v>6304</v>
      </c>
      <c r="AH129" s="79"/>
      <c r="AI129" s="85" t="s">
        <v>6296</v>
      </c>
      <c r="AJ129" s="79" t="b">
        <v>0</v>
      </c>
      <c r="AK129" s="79">
        <v>1</v>
      </c>
      <c r="AL129" s="85" t="s">
        <v>6296</v>
      </c>
      <c r="AM129" s="79" t="s">
        <v>6355</v>
      </c>
      <c r="AN129" s="79" t="b">
        <v>0</v>
      </c>
      <c r="AO129" s="85" t="s">
        <v>5212</v>
      </c>
      <c r="AP129" s="79" t="s">
        <v>176</v>
      </c>
      <c r="AQ129" s="79">
        <v>0</v>
      </c>
      <c r="AR129" s="79">
        <v>0</v>
      </c>
      <c r="AS129" s="79"/>
      <c r="AT129" s="79"/>
      <c r="AU129" s="79"/>
      <c r="AV129" s="79"/>
      <c r="AW129" s="79"/>
      <c r="AX129" s="79"/>
      <c r="AY129" s="79"/>
      <c r="AZ129" s="79"/>
      <c r="BA129">
        <v>5</v>
      </c>
      <c r="BB129" s="78" t="str">
        <f>REPLACE(INDEX(GroupVertices[Group], MATCH(Edges24[[#This Row],[Vertex 1]],GroupVertices[Vertex],0)),1,1,"")</f>
        <v>3</v>
      </c>
      <c r="BC129" s="78" t="str">
        <f>REPLACE(INDEX(GroupVertices[Group], MATCH(Edges24[[#This Row],[Vertex 2]],GroupVertices[Vertex],0)),1,1,"")</f>
        <v>3</v>
      </c>
      <c r="BD129" s="48"/>
      <c r="BE129" s="49"/>
      <c r="BF129" s="48"/>
      <c r="BG129" s="49"/>
      <c r="BH129" s="48"/>
      <c r="BI129" s="49"/>
      <c r="BJ129" s="48"/>
      <c r="BK129" s="49"/>
      <c r="BL129" s="48"/>
    </row>
    <row r="130" spans="1:64" x14ac:dyDescent="0.25">
      <c r="A130" s="64" t="s">
        <v>325</v>
      </c>
      <c r="B130" s="64" t="s">
        <v>837</v>
      </c>
      <c r="C130" s="65"/>
      <c r="D130" s="66"/>
      <c r="E130" s="67"/>
      <c r="F130" s="68"/>
      <c r="G130" s="65"/>
      <c r="H130" s="69"/>
      <c r="I130" s="70"/>
      <c r="J130" s="70"/>
      <c r="K130" s="34" t="s">
        <v>65</v>
      </c>
      <c r="L130" s="77">
        <v>191</v>
      </c>
      <c r="M130" s="77"/>
      <c r="N130" s="72"/>
      <c r="O130" s="79" t="s">
        <v>999</v>
      </c>
      <c r="P130" s="81">
        <v>43166.691666666666</v>
      </c>
      <c r="Q130" s="79" t="s">
        <v>1094</v>
      </c>
      <c r="R130" s="83" t="s">
        <v>2045</v>
      </c>
      <c r="S130" s="79" t="s">
        <v>2531</v>
      </c>
      <c r="T130" s="79" t="s">
        <v>2710</v>
      </c>
      <c r="U130" s="79"/>
      <c r="V130" s="83" t="s">
        <v>3555</v>
      </c>
      <c r="W130" s="81">
        <v>43166.691666666666</v>
      </c>
      <c r="X130" s="83" t="s">
        <v>4005</v>
      </c>
      <c r="Y130" s="79"/>
      <c r="Z130" s="79"/>
      <c r="AA130" s="85" t="s">
        <v>5213</v>
      </c>
      <c r="AB130" s="79"/>
      <c r="AC130" s="79" t="b">
        <v>0</v>
      </c>
      <c r="AD130" s="79">
        <v>1</v>
      </c>
      <c r="AE130" s="85" t="s">
        <v>6296</v>
      </c>
      <c r="AF130" s="79" t="b">
        <v>0</v>
      </c>
      <c r="AG130" s="79" t="s">
        <v>6304</v>
      </c>
      <c r="AH130" s="79"/>
      <c r="AI130" s="85" t="s">
        <v>6296</v>
      </c>
      <c r="AJ130" s="79" t="b">
        <v>0</v>
      </c>
      <c r="AK130" s="79">
        <v>0</v>
      </c>
      <c r="AL130" s="85" t="s">
        <v>6296</v>
      </c>
      <c r="AM130" s="79" t="s">
        <v>6355</v>
      </c>
      <c r="AN130" s="79" t="b">
        <v>0</v>
      </c>
      <c r="AO130" s="85" t="s">
        <v>5213</v>
      </c>
      <c r="AP130" s="79" t="s">
        <v>176</v>
      </c>
      <c r="AQ130" s="79">
        <v>0</v>
      </c>
      <c r="AR130" s="79">
        <v>0</v>
      </c>
      <c r="AS130" s="79"/>
      <c r="AT130" s="79"/>
      <c r="AU130" s="79"/>
      <c r="AV130" s="79"/>
      <c r="AW130" s="79"/>
      <c r="AX130" s="79"/>
      <c r="AY130" s="79"/>
      <c r="AZ130" s="79"/>
      <c r="BA130">
        <v>5</v>
      </c>
      <c r="BB130" s="78" t="str">
        <f>REPLACE(INDEX(GroupVertices[Group], MATCH(Edges24[[#This Row],[Vertex 1]],GroupVertices[Vertex],0)),1,1,"")</f>
        <v>3</v>
      </c>
      <c r="BC130" s="78" t="str">
        <f>REPLACE(INDEX(GroupVertices[Group], MATCH(Edges24[[#This Row],[Vertex 2]],GroupVertices[Vertex],0)),1,1,"")</f>
        <v>3</v>
      </c>
      <c r="BD130" s="48"/>
      <c r="BE130" s="49"/>
      <c r="BF130" s="48"/>
      <c r="BG130" s="49"/>
      <c r="BH130" s="48"/>
      <c r="BI130" s="49"/>
      <c r="BJ130" s="48"/>
      <c r="BK130" s="49"/>
      <c r="BL130" s="48"/>
    </row>
    <row r="131" spans="1:64" x14ac:dyDescent="0.25">
      <c r="A131" s="64" t="s">
        <v>325</v>
      </c>
      <c r="B131" s="64" t="s">
        <v>837</v>
      </c>
      <c r="C131" s="65"/>
      <c r="D131" s="66"/>
      <c r="E131" s="67"/>
      <c r="F131" s="68"/>
      <c r="G131" s="65"/>
      <c r="H131" s="69"/>
      <c r="I131" s="70"/>
      <c r="J131" s="70"/>
      <c r="K131" s="34" t="s">
        <v>65</v>
      </c>
      <c r="L131" s="77">
        <v>192</v>
      </c>
      <c r="M131" s="77"/>
      <c r="N131" s="72"/>
      <c r="O131" s="79" t="s">
        <v>999</v>
      </c>
      <c r="P131" s="81">
        <v>43166.692685185182</v>
      </c>
      <c r="Q131" s="79" t="s">
        <v>1095</v>
      </c>
      <c r="R131" s="83" t="s">
        <v>2045</v>
      </c>
      <c r="S131" s="79" t="s">
        <v>2531</v>
      </c>
      <c r="T131" s="79" t="s">
        <v>2710</v>
      </c>
      <c r="U131" s="79"/>
      <c r="V131" s="83" t="s">
        <v>3555</v>
      </c>
      <c r="W131" s="81">
        <v>43166.692685185182</v>
      </c>
      <c r="X131" s="83" t="s">
        <v>4006</v>
      </c>
      <c r="Y131" s="79"/>
      <c r="Z131" s="79"/>
      <c r="AA131" s="85" t="s">
        <v>5214</v>
      </c>
      <c r="AB131" s="79"/>
      <c r="AC131" s="79" t="b">
        <v>0</v>
      </c>
      <c r="AD131" s="79">
        <v>1</v>
      </c>
      <c r="AE131" s="85" t="s">
        <v>6296</v>
      </c>
      <c r="AF131" s="79" t="b">
        <v>0</v>
      </c>
      <c r="AG131" s="79" t="s">
        <v>6304</v>
      </c>
      <c r="AH131" s="79"/>
      <c r="AI131" s="85" t="s">
        <v>6296</v>
      </c>
      <c r="AJ131" s="79" t="b">
        <v>0</v>
      </c>
      <c r="AK131" s="79">
        <v>0</v>
      </c>
      <c r="AL131" s="85" t="s">
        <v>6296</v>
      </c>
      <c r="AM131" s="79" t="s">
        <v>6355</v>
      </c>
      <c r="AN131" s="79" t="b">
        <v>0</v>
      </c>
      <c r="AO131" s="85" t="s">
        <v>5214</v>
      </c>
      <c r="AP131" s="79" t="s">
        <v>176</v>
      </c>
      <c r="AQ131" s="79">
        <v>0</v>
      </c>
      <c r="AR131" s="79">
        <v>0</v>
      </c>
      <c r="AS131" s="79"/>
      <c r="AT131" s="79"/>
      <c r="AU131" s="79"/>
      <c r="AV131" s="79"/>
      <c r="AW131" s="79"/>
      <c r="AX131" s="79"/>
      <c r="AY131" s="79"/>
      <c r="AZ131" s="79"/>
      <c r="BA131">
        <v>5</v>
      </c>
      <c r="BB131" s="78" t="str">
        <f>REPLACE(INDEX(GroupVertices[Group], MATCH(Edges24[[#This Row],[Vertex 1]],GroupVertices[Vertex],0)),1,1,"")</f>
        <v>3</v>
      </c>
      <c r="BC131" s="78" t="str">
        <f>REPLACE(INDEX(GroupVertices[Group], MATCH(Edges24[[#This Row],[Vertex 2]],GroupVertices[Vertex],0)),1,1,"")</f>
        <v>3</v>
      </c>
      <c r="BD131" s="48"/>
      <c r="BE131" s="49"/>
      <c r="BF131" s="48"/>
      <c r="BG131" s="49"/>
      <c r="BH131" s="48"/>
      <c r="BI131" s="49"/>
      <c r="BJ131" s="48"/>
      <c r="BK131" s="49"/>
      <c r="BL131" s="48"/>
    </row>
    <row r="132" spans="1:64" x14ac:dyDescent="0.25">
      <c r="A132" s="64" t="s">
        <v>325</v>
      </c>
      <c r="B132" s="64" t="s">
        <v>838</v>
      </c>
      <c r="C132" s="65"/>
      <c r="D132" s="66"/>
      <c r="E132" s="67"/>
      <c r="F132" s="68"/>
      <c r="G132" s="65"/>
      <c r="H132" s="69"/>
      <c r="I132" s="70"/>
      <c r="J132" s="70"/>
      <c r="K132" s="34" t="s">
        <v>65</v>
      </c>
      <c r="L132" s="77">
        <v>193</v>
      </c>
      <c r="M132" s="77"/>
      <c r="N132" s="72"/>
      <c r="O132" s="79" t="s">
        <v>999</v>
      </c>
      <c r="P132" s="81">
        <v>43166.669108796297</v>
      </c>
      <c r="Q132" s="79" t="s">
        <v>1096</v>
      </c>
      <c r="R132" s="83" t="s">
        <v>2045</v>
      </c>
      <c r="S132" s="79" t="s">
        <v>2531</v>
      </c>
      <c r="T132" s="79" t="s">
        <v>2711</v>
      </c>
      <c r="U132" s="79"/>
      <c r="V132" s="83" t="s">
        <v>3555</v>
      </c>
      <c r="W132" s="81">
        <v>43166.669108796297</v>
      </c>
      <c r="X132" s="83" t="s">
        <v>4007</v>
      </c>
      <c r="Y132" s="79"/>
      <c r="Z132" s="79"/>
      <c r="AA132" s="85" t="s">
        <v>5215</v>
      </c>
      <c r="AB132" s="79"/>
      <c r="AC132" s="79" t="b">
        <v>0</v>
      </c>
      <c r="AD132" s="79">
        <v>0</v>
      </c>
      <c r="AE132" s="85" t="s">
        <v>6296</v>
      </c>
      <c r="AF132" s="79" t="b">
        <v>0</v>
      </c>
      <c r="AG132" s="79" t="s">
        <v>6304</v>
      </c>
      <c r="AH132" s="79"/>
      <c r="AI132" s="85" t="s">
        <v>6296</v>
      </c>
      <c r="AJ132" s="79" t="b">
        <v>0</v>
      </c>
      <c r="AK132" s="79">
        <v>0</v>
      </c>
      <c r="AL132" s="85" t="s">
        <v>6296</v>
      </c>
      <c r="AM132" s="79" t="s">
        <v>6355</v>
      </c>
      <c r="AN132" s="79" t="b">
        <v>0</v>
      </c>
      <c r="AO132" s="85" t="s">
        <v>5215</v>
      </c>
      <c r="AP132" s="79" t="s">
        <v>176</v>
      </c>
      <c r="AQ132" s="79">
        <v>0</v>
      </c>
      <c r="AR132" s="79">
        <v>0</v>
      </c>
      <c r="AS132" s="79"/>
      <c r="AT132" s="79"/>
      <c r="AU132" s="79"/>
      <c r="AV132" s="79"/>
      <c r="AW132" s="79"/>
      <c r="AX132" s="79"/>
      <c r="AY132" s="79"/>
      <c r="AZ132" s="79"/>
      <c r="BA132">
        <v>6</v>
      </c>
      <c r="BB132" s="78" t="str">
        <f>REPLACE(INDEX(GroupVertices[Group], MATCH(Edges24[[#This Row],[Vertex 1]],GroupVertices[Vertex],0)),1,1,"")</f>
        <v>3</v>
      </c>
      <c r="BC132" s="78" t="str">
        <f>REPLACE(INDEX(GroupVertices[Group], MATCH(Edges24[[#This Row],[Vertex 2]],GroupVertices[Vertex],0)),1,1,"")</f>
        <v>3</v>
      </c>
      <c r="BD132" s="48"/>
      <c r="BE132" s="49"/>
      <c r="BF132" s="48"/>
      <c r="BG132" s="49"/>
      <c r="BH132" s="48"/>
      <c r="BI132" s="49"/>
      <c r="BJ132" s="48"/>
      <c r="BK132" s="49"/>
      <c r="BL132" s="48"/>
    </row>
    <row r="133" spans="1:64" x14ac:dyDescent="0.25">
      <c r="A133" s="64" t="s">
        <v>325</v>
      </c>
      <c r="B133" s="64" t="s">
        <v>840</v>
      </c>
      <c r="C133" s="65"/>
      <c r="D133" s="66"/>
      <c r="E133" s="67"/>
      <c r="F133" s="68"/>
      <c r="G133" s="65"/>
      <c r="H133" s="69"/>
      <c r="I133" s="70"/>
      <c r="J133" s="70"/>
      <c r="K133" s="34" t="s">
        <v>65</v>
      </c>
      <c r="L133" s="77">
        <v>212</v>
      </c>
      <c r="M133" s="77"/>
      <c r="N133" s="72"/>
      <c r="O133" s="79" t="s">
        <v>999</v>
      </c>
      <c r="P133" s="81">
        <v>43166.695138888892</v>
      </c>
      <c r="Q133" s="79" t="s">
        <v>1097</v>
      </c>
      <c r="R133" s="83" t="s">
        <v>2045</v>
      </c>
      <c r="S133" s="79" t="s">
        <v>2531</v>
      </c>
      <c r="T133" s="79" t="s">
        <v>2712</v>
      </c>
      <c r="U133" s="79"/>
      <c r="V133" s="83" t="s">
        <v>3555</v>
      </c>
      <c r="W133" s="81">
        <v>43166.695138888892</v>
      </c>
      <c r="X133" s="83" t="s">
        <v>4008</v>
      </c>
      <c r="Y133" s="79"/>
      <c r="Z133" s="79"/>
      <c r="AA133" s="85" t="s">
        <v>5216</v>
      </c>
      <c r="AB133" s="79"/>
      <c r="AC133" s="79" t="b">
        <v>0</v>
      </c>
      <c r="AD133" s="79">
        <v>0</v>
      </c>
      <c r="AE133" s="85" t="s">
        <v>6296</v>
      </c>
      <c r="AF133" s="79" t="b">
        <v>0</v>
      </c>
      <c r="AG133" s="79" t="s">
        <v>6304</v>
      </c>
      <c r="AH133" s="79"/>
      <c r="AI133" s="85" t="s">
        <v>6296</v>
      </c>
      <c r="AJ133" s="79" t="b">
        <v>0</v>
      </c>
      <c r="AK133" s="79">
        <v>0</v>
      </c>
      <c r="AL133" s="85" t="s">
        <v>6296</v>
      </c>
      <c r="AM133" s="79" t="s">
        <v>6355</v>
      </c>
      <c r="AN133" s="79" t="b">
        <v>0</v>
      </c>
      <c r="AO133" s="85" t="s">
        <v>5216</v>
      </c>
      <c r="AP133" s="79" t="s">
        <v>176</v>
      </c>
      <c r="AQ133" s="79">
        <v>0</v>
      </c>
      <c r="AR133" s="79">
        <v>0</v>
      </c>
      <c r="AS133" s="79"/>
      <c r="AT133" s="79"/>
      <c r="AU133" s="79"/>
      <c r="AV133" s="79"/>
      <c r="AW133" s="79"/>
      <c r="AX133" s="79"/>
      <c r="AY133" s="79"/>
      <c r="AZ133" s="79"/>
      <c r="BA133">
        <v>8</v>
      </c>
      <c r="BB133" s="78" t="str">
        <f>REPLACE(INDEX(GroupVertices[Group], MATCH(Edges24[[#This Row],[Vertex 1]],GroupVertices[Vertex],0)),1,1,"")</f>
        <v>3</v>
      </c>
      <c r="BC133" s="78" t="str">
        <f>REPLACE(INDEX(GroupVertices[Group], MATCH(Edges24[[#This Row],[Vertex 2]],GroupVertices[Vertex],0)),1,1,"")</f>
        <v>3</v>
      </c>
      <c r="BD133" s="48"/>
      <c r="BE133" s="49"/>
      <c r="BF133" s="48"/>
      <c r="BG133" s="49"/>
      <c r="BH133" s="48"/>
      <c r="BI133" s="49"/>
      <c r="BJ133" s="48"/>
      <c r="BK133" s="49"/>
      <c r="BL133" s="48"/>
    </row>
    <row r="134" spans="1:64" x14ac:dyDescent="0.25">
      <c r="A134" s="64" t="s">
        <v>326</v>
      </c>
      <c r="B134" s="64" t="s">
        <v>479</v>
      </c>
      <c r="C134" s="65"/>
      <c r="D134" s="66"/>
      <c r="E134" s="67"/>
      <c r="F134" s="68"/>
      <c r="G134" s="65"/>
      <c r="H134" s="69"/>
      <c r="I134" s="70"/>
      <c r="J134" s="70"/>
      <c r="K134" s="34" t="s">
        <v>65</v>
      </c>
      <c r="L134" s="77">
        <v>223</v>
      </c>
      <c r="M134" s="77"/>
      <c r="N134" s="72"/>
      <c r="O134" s="79" t="s">
        <v>999</v>
      </c>
      <c r="P134" s="81">
        <v>43167.646550925929</v>
      </c>
      <c r="Q134" s="79" t="s">
        <v>1098</v>
      </c>
      <c r="R134" s="79"/>
      <c r="S134" s="79"/>
      <c r="T134" s="79" t="s">
        <v>731</v>
      </c>
      <c r="U134" s="79"/>
      <c r="V134" s="83" t="s">
        <v>3556</v>
      </c>
      <c r="W134" s="81">
        <v>43167.646550925929</v>
      </c>
      <c r="X134" s="83" t="s">
        <v>4009</v>
      </c>
      <c r="Y134" s="79"/>
      <c r="Z134" s="79"/>
      <c r="AA134" s="85" t="s">
        <v>5217</v>
      </c>
      <c r="AB134" s="79"/>
      <c r="AC134" s="79" t="b">
        <v>0</v>
      </c>
      <c r="AD134" s="79">
        <v>0</v>
      </c>
      <c r="AE134" s="85" t="s">
        <v>6296</v>
      </c>
      <c r="AF134" s="79" t="b">
        <v>0</v>
      </c>
      <c r="AG134" s="79" t="s">
        <v>6304</v>
      </c>
      <c r="AH134" s="79"/>
      <c r="AI134" s="85" t="s">
        <v>6296</v>
      </c>
      <c r="AJ134" s="79" t="b">
        <v>0</v>
      </c>
      <c r="AK134" s="79">
        <v>4</v>
      </c>
      <c r="AL134" s="85" t="s">
        <v>5435</v>
      </c>
      <c r="AM134" s="79" t="s">
        <v>6330</v>
      </c>
      <c r="AN134" s="79" t="b">
        <v>0</v>
      </c>
      <c r="AO134" s="85" t="s">
        <v>5435</v>
      </c>
      <c r="AP134" s="79" t="s">
        <v>176</v>
      </c>
      <c r="AQ134" s="79">
        <v>0</v>
      </c>
      <c r="AR134" s="79">
        <v>0</v>
      </c>
      <c r="AS134" s="79"/>
      <c r="AT134" s="79"/>
      <c r="AU134" s="79"/>
      <c r="AV134" s="79"/>
      <c r="AW134" s="79"/>
      <c r="AX134" s="79"/>
      <c r="AY134" s="79"/>
      <c r="AZ134" s="79"/>
      <c r="BA134">
        <v>1</v>
      </c>
      <c r="BB134" s="78" t="str">
        <f>REPLACE(INDEX(GroupVertices[Group], MATCH(Edges24[[#This Row],[Vertex 1]],GroupVertices[Vertex],0)),1,1,"")</f>
        <v>3</v>
      </c>
      <c r="BC134" s="78" t="str">
        <f>REPLACE(INDEX(GroupVertices[Group], MATCH(Edges24[[#This Row],[Vertex 2]],GroupVertices[Vertex],0)),1,1,"")</f>
        <v>3</v>
      </c>
      <c r="BD134" s="48">
        <v>2</v>
      </c>
      <c r="BE134" s="49">
        <v>8</v>
      </c>
      <c r="BF134" s="48">
        <v>2</v>
      </c>
      <c r="BG134" s="49">
        <v>8</v>
      </c>
      <c r="BH134" s="48">
        <v>1</v>
      </c>
      <c r="BI134" s="49">
        <v>4</v>
      </c>
      <c r="BJ134" s="48">
        <v>21</v>
      </c>
      <c r="BK134" s="49">
        <v>84</v>
      </c>
      <c r="BL134" s="48">
        <v>25</v>
      </c>
    </row>
    <row r="135" spans="1:64" x14ac:dyDescent="0.25">
      <c r="A135" s="64" t="s">
        <v>327</v>
      </c>
      <c r="B135" s="64" t="s">
        <v>479</v>
      </c>
      <c r="C135" s="65"/>
      <c r="D135" s="66"/>
      <c r="E135" s="67"/>
      <c r="F135" s="68"/>
      <c r="G135" s="65"/>
      <c r="H135" s="69"/>
      <c r="I135" s="70"/>
      <c r="J135" s="70"/>
      <c r="K135" s="34" t="s">
        <v>65</v>
      </c>
      <c r="L135" s="77">
        <v>224</v>
      </c>
      <c r="M135" s="77"/>
      <c r="N135" s="72"/>
      <c r="O135" s="79" t="s">
        <v>999</v>
      </c>
      <c r="P135" s="81">
        <v>43167.646562499998</v>
      </c>
      <c r="Q135" s="79" t="s">
        <v>1098</v>
      </c>
      <c r="R135" s="79"/>
      <c r="S135" s="79"/>
      <c r="T135" s="79" t="s">
        <v>731</v>
      </c>
      <c r="U135" s="79"/>
      <c r="V135" s="83" t="s">
        <v>3557</v>
      </c>
      <c r="W135" s="81">
        <v>43167.646562499998</v>
      </c>
      <c r="X135" s="83" t="s">
        <v>4010</v>
      </c>
      <c r="Y135" s="79"/>
      <c r="Z135" s="79"/>
      <c r="AA135" s="85" t="s">
        <v>5218</v>
      </c>
      <c r="AB135" s="79"/>
      <c r="AC135" s="79" t="b">
        <v>0</v>
      </c>
      <c r="AD135" s="79">
        <v>0</v>
      </c>
      <c r="AE135" s="85" t="s">
        <v>6296</v>
      </c>
      <c r="AF135" s="79" t="b">
        <v>0</v>
      </c>
      <c r="AG135" s="79" t="s">
        <v>6304</v>
      </c>
      <c r="AH135" s="79"/>
      <c r="AI135" s="85" t="s">
        <v>6296</v>
      </c>
      <c r="AJ135" s="79" t="b">
        <v>0</v>
      </c>
      <c r="AK135" s="79">
        <v>4</v>
      </c>
      <c r="AL135" s="85" t="s">
        <v>5435</v>
      </c>
      <c r="AM135" s="79" t="s">
        <v>6330</v>
      </c>
      <c r="AN135" s="79" t="b">
        <v>0</v>
      </c>
      <c r="AO135" s="85" t="s">
        <v>5435</v>
      </c>
      <c r="AP135" s="79" t="s">
        <v>176</v>
      </c>
      <c r="AQ135" s="79">
        <v>0</v>
      </c>
      <c r="AR135" s="79">
        <v>0</v>
      </c>
      <c r="AS135" s="79"/>
      <c r="AT135" s="79"/>
      <c r="AU135" s="79"/>
      <c r="AV135" s="79"/>
      <c r="AW135" s="79"/>
      <c r="AX135" s="79"/>
      <c r="AY135" s="79"/>
      <c r="AZ135" s="79"/>
      <c r="BA135">
        <v>1</v>
      </c>
      <c r="BB135" s="78" t="str">
        <f>REPLACE(INDEX(GroupVertices[Group], MATCH(Edges24[[#This Row],[Vertex 1]],GroupVertices[Vertex],0)),1,1,"")</f>
        <v>3</v>
      </c>
      <c r="BC135" s="78" t="str">
        <f>REPLACE(INDEX(GroupVertices[Group], MATCH(Edges24[[#This Row],[Vertex 2]],GroupVertices[Vertex],0)),1,1,"")</f>
        <v>3</v>
      </c>
      <c r="BD135" s="48">
        <v>2</v>
      </c>
      <c r="BE135" s="49">
        <v>8</v>
      </c>
      <c r="BF135" s="48">
        <v>2</v>
      </c>
      <c r="BG135" s="49">
        <v>8</v>
      </c>
      <c r="BH135" s="48">
        <v>1</v>
      </c>
      <c r="BI135" s="49">
        <v>4</v>
      </c>
      <c r="BJ135" s="48">
        <v>21</v>
      </c>
      <c r="BK135" s="49">
        <v>84</v>
      </c>
      <c r="BL135" s="48">
        <v>25</v>
      </c>
    </row>
    <row r="136" spans="1:64" x14ac:dyDescent="0.25">
      <c r="A136" s="64" t="s">
        <v>328</v>
      </c>
      <c r="B136" s="64" t="s">
        <v>479</v>
      </c>
      <c r="C136" s="65"/>
      <c r="D136" s="66"/>
      <c r="E136" s="67"/>
      <c r="F136" s="68"/>
      <c r="G136" s="65"/>
      <c r="H136" s="69"/>
      <c r="I136" s="70"/>
      <c r="J136" s="70"/>
      <c r="K136" s="34" t="s">
        <v>65</v>
      </c>
      <c r="L136" s="77">
        <v>225</v>
      </c>
      <c r="M136" s="77"/>
      <c r="N136" s="72"/>
      <c r="O136" s="79" t="s">
        <v>999</v>
      </c>
      <c r="P136" s="81">
        <v>43167.646562499998</v>
      </c>
      <c r="Q136" s="79" t="s">
        <v>1098</v>
      </c>
      <c r="R136" s="79"/>
      <c r="S136" s="79"/>
      <c r="T136" s="79" t="s">
        <v>731</v>
      </c>
      <c r="U136" s="79"/>
      <c r="V136" s="83" t="s">
        <v>3558</v>
      </c>
      <c r="W136" s="81">
        <v>43167.646562499998</v>
      </c>
      <c r="X136" s="83" t="s">
        <v>4011</v>
      </c>
      <c r="Y136" s="79"/>
      <c r="Z136" s="79"/>
      <c r="AA136" s="85" t="s">
        <v>5219</v>
      </c>
      <c r="AB136" s="79"/>
      <c r="AC136" s="79" t="b">
        <v>0</v>
      </c>
      <c r="AD136" s="79">
        <v>0</v>
      </c>
      <c r="AE136" s="85" t="s">
        <v>6296</v>
      </c>
      <c r="AF136" s="79" t="b">
        <v>0</v>
      </c>
      <c r="AG136" s="79" t="s">
        <v>6304</v>
      </c>
      <c r="AH136" s="79"/>
      <c r="AI136" s="85" t="s">
        <v>6296</v>
      </c>
      <c r="AJ136" s="79" t="b">
        <v>0</v>
      </c>
      <c r="AK136" s="79">
        <v>4</v>
      </c>
      <c r="AL136" s="85" t="s">
        <v>5435</v>
      </c>
      <c r="AM136" s="79" t="s">
        <v>6330</v>
      </c>
      <c r="AN136" s="79" t="b">
        <v>0</v>
      </c>
      <c r="AO136" s="85" t="s">
        <v>5435</v>
      </c>
      <c r="AP136" s="79" t="s">
        <v>176</v>
      </c>
      <c r="AQ136" s="79">
        <v>0</v>
      </c>
      <c r="AR136" s="79">
        <v>0</v>
      </c>
      <c r="AS136" s="79"/>
      <c r="AT136" s="79"/>
      <c r="AU136" s="79"/>
      <c r="AV136" s="79"/>
      <c r="AW136" s="79"/>
      <c r="AX136" s="79"/>
      <c r="AY136" s="79"/>
      <c r="AZ136" s="79"/>
      <c r="BA136">
        <v>1</v>
      </c>
      <c r="BB136" s="78" t="str">
        <f>REPLACE(INDEX(GroupVertices[Group], MATCH(Edges24[[#This Row],[Vertex 1]],GroupVertices[Vertex],0)),1,1,"")</f>
        <v>3</v>
      </c>
      <c r="BC136" s="78" t="str">
        <f>REPLACE(INDEX(GroupVertices[Group], MATCH(Edges24[[#This Row],[Vertex 2]],GroupVertices[Vertex],0)),1,1,"")</f>
        <v>3</v>
      </c>
      <c r="BD136" s="48">
        <v>2</v>
      </c>
      <c r="BE136" s="49">
        <v>8</v>
      </c>
      <c r="BF136" s="48">
        <v>2</v>
      </c>
      <c r="BG136" s="49">
        <v>8</v>
      </c>
      <c r="BH136" s="48">
        <v>1</v>
      </c>
      <c r="BI136" s="49">
        <v>4</v>
      </c>
      <c r="BJ136" s="48">
        <v>21</v>
      </c>
      <c r="BK136" s="49">
        <v>84</v>
      </c>
      <c r="BL136" s="48">
        <v>25</v>
      </c>
    </row>
    <row r="137" spans="1:64" x14ac:dyDescent="0.25">
      <c r="A137" s="64" t="s">
        <v>329</v>
      </c>
      <c r="B137" s="64" t="s">
        <v>669</v>
      </c>
      <c r="C137" s="65"/>
      <c r="D137" s="66"/>
      <c r="E137" s="67"/>
      <c r="F137" s="68"/>
      <c r="G137" s="65"/>
      <c r="H137" s="69"/>
      <c r="I137" s="70"/>
      <c r="J137" s="70"/>
      <c r="K137" s="34" t="s">
        <v>65</v>
      </c>
      <c r="L137" s="77">
        <v>226</v>
      </c>
      <c r="M137" s="77"/>
      <c r="N137" s="72"/>
      <c r="O137" s="79" t="s">
        <v>999</v>
      </c>
      <c r="P137" s="81">
        <v>43167.647557870368</v>
      </c>
      <c r="Q137" s="79" t="s">
        <v>1099</v>
      </c>
      <c r="R137" s="83" t="s">
        <v>2047</v>
      </c>
      <c r="S137" s="79" t="s">
        <v>2507</v>
      </c>
      <c r="T137" s="79" t="s">
        <v>2713</v>
      </c>
      <c r="U137" s="79"/>
      <c r="V137" s="83" t="s">
        <v>3559</v>
      </c>
      <c r="W137" s="81">
        <v>43167.647557870368</v>
      </c>
      <c r="X137" s="83" t="s">
        <v>4012</v>
      </c>
      <c r="Y137" s="79"/>
      <c r="Z137" s="79"/>
      <c r="AA137" s="85" t="s">
        <v>5220</v>
      </c>
      <c r="AB137" s="79"/>
      <c r="AC137" s="79" t="b">
        <v>0</v>
      </c>
      <c r="AD137" s="79">
        <v>0</v>
      </c>
      <c r="AE137" s="85" t="s">
        <v>6296</v>
      </c>
      <c r="AF137" s="79" t="b">
        <v>0</v>
      </c>
      <c r="AG137" s="79" t="s">
        <v>6304</v>
      </c>
      <c r="AH137" s="79"/>
      <c r="AI137" s="85" t="s">
        <v>6296</v>
      </c>
      <c r="AJ137" s="79" t="b">
        <v>0</v>
      </c>
      <c r="AK137" s="79">
        <v>1</v>
      </c>
      <c r="AL137" s="85" t="s">
        <v>5780</v>
      </c>
      <c r="AM137" s="79" t="s">
        <v>6333</v>
      </c>
      <c r="AN137" s="79" t="b">
        <v>0</v>
      </c>
      <c r="AO137" s="85" t="s">
        <v>5780</v>
      </c>
      <c r="AP137" s="79" t="s">
        <v>176</v>
      </c>
      <c r="AQ137" s="79">
        <v>0</v>
      </c>
      <c r="AR137" s="79">
        <v>0</v>
      </c>
      <c r="AS137" s="79"/>
      <c r="AT137" s="79"/>
      <c r="AU137" s="79"/>
      <c r="AV137" s="79"/>
      <c r="AW137" s="79"/>
      <c r="AX137" s="79"/>
      <c r="AY137" s="79"/>
      <c r="AZ137" s="79"/>
      <c r="BA137">
        <v>1</v>
      </c>
      <c r="BB137" s="78" t="str">
        <f>REPLACE(INDEX(GroupVertices[Group], MATCH(Edges24[[#This Row],[Vertex 1]],GroupVertices[Vertex],0)),1,1,"")</f>
        <v>5</v>
      </c>
      <c r="BC137" s="78" t="str">
        <f>REPLACE(INDEX(GroupVertices[Group], MATCH(Edges24[[#This Row],[Vertex 2]],GroupVertices[Vertex],0)),1,1,"")</f>
        <v>5</v>
      </c>
      <c r="BD137" s="48">
        <v>0</v>
      </c>
      <c r="BE137" s="49">
        <v>0</v>
      </c>
      <c r="BF137" s="48">
        <v>0</v>
      </c>
      <c r="BG137" s="49">
        <v>0</v>
      </c>
      <c r="BH137" s="48">
        <v>0</v>
      </c>
      <c r="BI137" s="49">
        <v>0</v>
      </c>
      <c r="BJ137" s="48">
        <v>23</v>
      </c>
      <c r="BK137" s="49">
        <v>100</v>
      </c>
      <c r="BL137" s="48">
        <v>23</v>
      </c>
    </row>
    <row r="138" spans="1:64" x14ac:dyDescent="0.25">
      <c r="A138" s="64" t="s">
        <v>330</v>
      </c>
      <c r="B138" s="64" t="s">
        <v>330</v>
      </c>
      <c r="C138" s="65"/>
      <c r="D138" s="66"/>
      <c r="E138" s="67"/>
      <c r="F138" s="68"/>
      <c r="G138" s="65"/>
      <c r="H138" s="69"/>
      <c r="I138" s="70"/>
      <c r="J138" s="70"/>
      <c r="K138" s="34" t="s">
        <v>65</v>
      </c>
      <c r="L138" s="77">
        <v>227</v>
      </c>
      <c r="M138" s="77"/>
      <c r="N138" s="72"/>
      <c r="O138" s="79" t="s">
        <v>176</v>
      </c>
      <c r="P138" s="81">
        <v>43167.651203703703</v>
      </c>
      <c r="Q138" s="79" t="s">
        <v>1100</v>
      </c>
      <c r="R138" s="83" t="s">
        <v>2048</v>
      </c>
      <c r="S138" s="79" t="s">
        <v>2533</v>
      </c>
      <c r="T138" s="79" t="s">
        <v>2714</v>
      </c>
      <c r="U138" s="79"/>
      <c r="V138" s="83" t="s">
        <v>3560</v>
      </c>
      <c r="W138" s="81">
        <v>43167.651203703703</v>
      </c>
      <c r="X138" s="83" t="s">
        <v>4013</v>
      </c>
      <c r="Y138" s="79"/>
      <c r="Z138" s="79"/>
      <c r="AA138" s="85" t="s">
        <v>5221</v>
      </c>
      <c r="AB138" s="79"/>
      <c r="AC138" s="79" t="b">
        <v>0</v>
      </c>
      <c r="AD138" s="79">
        <v>1</v>
      </c>
      <c r="AE138" s="85" t="s">
        <v>6296</v>
      </c>
      <c r="AF138" s="79" t="b">
        <v>0</v>
      </c>
      <c r="AG138" s="79" t="s">
        <v>6304</v>
      </c>
      <c r="AH138" s="79"/>
      <c r="AI138" s="85" t="s">
        <v>6296</v>
      </c>
      <c r="AJ138" s="79" t="b">
        <v>0</v>
      </c>
      <c r="AK138" s="79">
        <v>0</v>
      </c>
      <c r="AL138" s="85" t="s">
        <v>6296</v>
      </c>
      <c r="AM138" s="79" t="s">
        <v>6328</v>
      </c>
      <c r="AN138" s="79" t="b">
        <v>0</v>
      </c>
      <c r="AO138" s="85" t="s">
        <v>5221</v>
      </c>
      <c r="AP138" s="79" t="s">
        <v>176</v>
      </c>
      <c r="AQ138" s="79">
        <v>0</v>
      </c>
      <c r="AR138" s="79">
        <v>0</v>
      </c>
      <c r="AS138" s="79"/>
      <c r="AT138" s="79"/>
      <c r="AU138" s="79"/>
      <c r="AV138" s="79"/>
      <c r="AW138" s="79"/>
      <c r="AX138" s="79"/>
      <c r="AY138" s="79"/>
      <c r="AZ138" s="79"/>
      <c r="BA138">
        <v>1</v>
      </c>
      <c r="BB138" s="78" t="str">
        <f>REPLACE(INDEX(GroupVertices[Group], MATCH(Edges24[[#This Row],[Vertex 1]],GroupVertices[Vertex],0)),1,1,"")</f>
        <v>1</v>
      </c>
      <c r="BC138" s="78" t="str">
        <f>REPLACE(INDEX(GroupVertices[Group], MATCH(Edges24[[#This Row],[Vertex 2]],GroupVertices[Vertex],0)),1,1,"")</f>
        <v>1</v>
      </c>
      <c r="BD138" s="48">
        <v>1</v>
      </c>
      <c r="BE138" s="49">
        <v>4.3478260869565215</v>
      </c>
      <c r="BF138" s="48">
        <v>0</v>
      </c>
      <c r="BG138" s="49">
        <v>0</v>
      </c>
      <c r="BH138" s="48">
        <v>0</v>
      </c>
      <c r="BI138" s="49">
        <v>0</v>
      </c>
      <c r="BJ138" s="48">
        <v>22</v>
      </c>
      <c r="BK138" s="49">
        <v>95.652173913043484</v>
      </c>
      <c r="BL138" s="48">
        <v>23</v>
      </c>
    </row>
    <row r="139" spans="1:64" x14ac:dyDescent="0.25">
      <c r="A139" s="64" t="s">
        <v>331</v>
      </c>
      <c r="B139" s="64" t="s">
        <v>331</v>
      </c>
      <c r="C139" s="65"/>
      <c r="D139" s="66"/>
      <c r="E139" s="67"/>
      <c r="F139" s="68"/>
      <c r="G139" s="65"/>
      <c r="H139" s="69"/>
      <c r="I139" s="70"/>
      <c r="J139" s="70"/>
      <c r="K139" s="34" t="s">
        <v>65</v>
      </c>
      <c r="L139" s="77">
        <v>228</v>
      </c>
      <c r="M139" s="77"/>
      <c r="N139" s="72"/>
      <c r="O139" s="79" t="s">
        <v>176</v>
      </c>
      <c r="P139" s="81">
        <v>43063.841180555559</v>
      </c>
      <c r="Q139" s="79" t="s">
        <v>1101</v>
      </c>
      <c r="R139" s="83" t="s">
        <v>2049</v>
      </c>
      <c r="S139" s="79" t="s">
        <v>2505</v>
      </c>
      <c r="T139" s="79" t="s">
        <v>2701</v>
      </c>
      <c r="U139" s="83" t="s">
        <v>3190</v>
      </c>
      <c r="V139" s="83" t="s">
        <v>3190</v>
      </c>
      <c r="W139" s="81">
        <v>43063.841180555559</v>
      </c>
      <c r="X139" s="83" t="s">
        <v>4014</v>
      </c>
      <c r="Y139" s="79"/>
      <c r="Z139" s="79"/>
      <c r="AA139" s="85" t="s">
        <v>5222</v>
      </c>
      <c r="AB139" s="79"/>
      <c r="AC139" s="79" t="b">
        <v>0</v>
      </c>
      <c r="AD139" s="79">
        <v>86</v>
      </c>
      <c r="AE139" s="85" t="s">
        <v>6296</v>
      </c>
      <c r="AF139" s="79" t="b">
        <v>0</v>
      </c>
      <c r="AG139" s="79" t="s">
        <v>6304</v>
      </c>
      <c r="AH139" s="79"/>
      <c r="AI139" s="85" t="s">
        <v>6296</v>
      </c>
      <c r="AJ139" s="79" t="b">
        <v>0</v>
      </c>
      <c r="AK139" s="79">
        <v>98</v>
      </c>
      <c r="AL139" s="85" t="s">
        <v>6296</v>
      </c>
      <c r="AM139" s="79" t="s">
        <v>6330</v>
      </c>
      <c r="AN139" s="79" t="b">
        <v>0</v>
      </c>
      <c r="AO139" s="85" t="s">
        <v>5222</v>
      </c>
      <c r="AP139" s="79" t="s">
        <v>6415</v>
      </c>
      <c r="AQ139" s="79">
        <v>0</v>
      </c>
      <c r="AR139" s="79">
        <v>0</v>
      </c>
      <c r="AS139" s="79"/>
      <c r="AT139" s="79"/>
      <c r="AU139" s="79"/>
      <c r="AV139" s="79"/>
      <c r="AW139" s="79"/>
      <c r="AX139" s="79"/>
      <c r="AY139" s="79"/>
      <c r="AZ139" s="79"/>
      <c r="BA139">
        <v>1</v>
      </c>
      <c r="BB139" s="78" t="str">
        <f>REPLACE(INDEX(GroupVertices[Group], MATCH(Edges24[[#This Row],[Vertex 1]],GroupVertices[Vertex],0)),1,1,"")</f>
        <v>63</v>
      </c>
      <c r="BC139" s="78" t="str">
        <f>REPLACE(INDEX(GroupVertices[Group], MATCH(Edges24[[#This Row],[Vertex 2]],GroupVertices[Vertex],0)),1,1,"")</f>
        <v>63</v>
      </c>
      <c r="BD139" s="48">
        <v>2</v>
      </c>
      <c r="BE139" s="49">
        <v>13.333333333333334</v>
      </c>
      <c r="BF139" s="48">
        <v>0</v>
      </c>
      <c r="BG139" s="49">
        <v>0</v>
      </c>
      <c r="BH139" s="48">
        <v>0</v>
      </c>
      <c r="BI139" s="49">
        <v>0</v>
      </c>
      <c r="BJ139" s="48">
        <v>13</v>
      </c>
      <c r="BK139" s="49">
        <v>86.666666666666671</v>
      </c>
      <c r="BL139" s="48">
        <v>15</v>
      </c>
    </row>
    <row r="140" spans="1:64" x14ac:dyDescent="0.25">
      <c r="A140" s="64" t="s">
        <v>332</v>
      </c>
      <c r="B140" s="64" t="s">
        <v>331</v>
      </c>
      <c r="C140" s="65"/>
      <c r="D140" s="66"/>
      <c r="E140" s="67"/>
      <c r="F140" s="68"/>
      <c r="G140" s="65"/>
      <c r="H140" s="69"/>
      <c r="I140" s="70"/>
      <c r="J140" s="70"/>
      <c r="K140" s="34" t="s">
        <v>65</v>
      </c>
      <c r="L140" s="77">
        <v>229</v>
      </c>
      <c r="M140" s="77"/>
      <c r="N140" s="72"/>
      <c r="O140" s="79" t="s">
        <v>999</v>
      </c>
      <c r="P140" s="81">
        <v>43167.652604166666</v>
      </c>
      <c r="Q140" s="79" t="s">
        <v>1039</v>
      </c>
      <c r="R140" s="79"/>
      <c r="S140" s="79"/>
      <c r="T140" s="79" t="s">
        <v>2679</v>
      </c>
      <c r="U140" s="79"/>
      <c r="V140" s="83" t="s">
        <v>3561</v>
      </c>
      <c r="W140" s="81">
        <v>43167.652604166666</v>
      </c>
      <c r="X140" s="83" t="s">
        <v>4015</v>
      </c>
      <c r="Y140" s="79"/>
      <c r="Z140" s="79"/>
      <c r="AA140" s="85" t="s">
        <v>5223</v>
      </c>
      <c r="AB140" s="79"/>
      <c r="AC140" s="79" t="b">
        <v>0</v>
      </c>
      <c r="AD140" s="79">
        <v>0</v>
      </c>
      <c r="AE140" s="85" t="s">
        <v>6296</v>
      </c>
      <c r="AF140" s="79" t="b">
        <v>0</v>
      </c>
      <c r="AG140" s="79" t="s">
        <v>6304</v>
      </c>
      <c r="AH140" s="79"/>
      <c r="AI140" s="85" t="s">
        <v>6296</v>
      </c>
      <c r="AJ140" s="79" t="b">
        <v>0</v>
      </c>
      <c r="AK140" s="79">
        <v>98</v>
      </c>
      <c r="AL140" s="85" t="s">
        <v>5222</v>
      </c>
      <c r="AM140" s="79" t="s">
        <v>6331</v>
      </c>
      <c r="AN140" s="79" t="b">
        <v>0</v>
      </c>
      <c r="AO140" s="85" t="s">
        <v>5222</v>
      </c>
      <c r="AP140" s="79" t="s">
        <v>176</v>
      </c>
      <c r="AQ140" s="79">
        <v>0</v>
      </c>
      <c r="AR140" s="79">
        <v>0</v>
      </c>
      <c r="AS140" s="79"/>
      <c r="AT140" s="79"/>
      <c r="AU140" s="79"/>
      <c r="AV140" s="79"/>
      <c r="AW140" s="79"/>
      <c r="AX140" s="79"/>
      <c r="AY140" s="79"/>
      <c r="AZ140" s="79"/>
      <c r="BA140">
        <v>1</v>
      </c>
      <c r="BB140" s="78" t="str">
        <f>REPLACE(INDEX(GroupVertices[Group], MATCH(Edges24[[#This Row],[Vertex 1]],GroupVertices[Vertex],0)),1,1,"")</f>
        <v>63</v>
      </c>
      <c r="BC140" s="78" t="str">
        <f>REPLACE(INDEX(GroupVertices[Group], MATCH(Edges24[[#This Row],[Vertex 2]],GroupVertices[Vertex],0)),1,1,"")</f>
        <v>63</v>
      </c>
      <c r="BD140" s="48">
        <v>2</v>
      </c>
      <c r="BE140" s="49">
        <v>12.5</v>
      </c>
      <c r="BF140" s="48">
        <v>0</v>
      </c>
      <c r="BG140" s="49">
        <v>0</v>
      </c>
      <c r="BH140" s="48">
        <v>0</v>
      </c>
      <c r="BI140" s="49">
        <v>0</v>
      </c>
      <c r="BJ140" s="48">
        <v>14</v>
      </c>
      <c r="BK140" s="49">
        <v>87.5</v>
      </c>
      <c r="BL140" s="48">
        <v>16</v>
      </c>
    </row>
    <row r="141" spans="1:64" x14ac:dyDescent="0.25">
      <c r="A141" s="64" t="s">
        <v>333</v>
      </c>
      <c r="B141" s="64" t="s">
        <v>843</v>
      </c>
      <c r="C141" s="65"/>
      <c r="D141" s="66"/>
      <c r="E141" s="67"/>
      <c r="F141" s="68"/>
      <c r="G141" s="65"/>
      <c r="H141" s="69"/>
      <c r="I141" s="70"/>
      <c r="J141" s="70"/>
      <c r="K141" s="34" t="s">
        <v>65</v>
      </c>
      <c r="L141" s="77">
        <v>230</v>
      </c>
      <c r="M141" s="77"/>
      <c r="N141" s="72"/>
      <c r="O141" s="79" t="s">
        <v>999</v>
      </c>
      <c r="P141" s="81">
        <v>43167.608402777776</v>
      </c>
      <c r="Q141" s="79" t="s">
        <v>1102</v>
      </c>
      <c r="R141" s="83" t="s">
        <v>2050</v>
      </c>
      <c r="S141" s="79" t="s">
        <v>2505</v>
      </c>
      <c r="T141" s="79" t="s">
        <v>2672</v>
      </c>
      <c r="U141" s="79"/>
      <c r="V141" s="83" t="s">
        <v>3562</v>
      </c>
      <c r="W141" s="81">
        <v>43167.608402777776</v>
      </c>
      <c r="X141" s="83" t="s">
        <v>4016</v>
      </c>
      <c r="Y141" s="79"/>
      <c r="Z141" s="79"/>
      <c r="AA141" s="85" t="s">
        <v>5224</v>
      </c>
      <c r="AB141" s="79"/>
      <c r="AC141" s="79" t="b">
        <v>0</v>
      </c>
      <c r="AD141" s="79">
        <v>4</v>
      </c>
      <c r="AE141" s="85" t="s">
        <v>6296</v>
      </c>
      <c r="AF141" s="79" t="b">
        <v>0</v>
      </c>
      <c r="AG141" s="79" t="s">
        <v>6304</v>
      </c>
      <c r="AH141" s="79"/>
      <c r="AI141" s="85" t="s">
        <v>6296</v>
      </c>
      <c r="AJ141" s="79" t="b">
        <v>0</v>
      </c>
      <c r="AK141" s="79">
        <v>2</v>
      </c>
      <c r="AL141" s="85" t="s">
        <v>6296</v>
      </c>
      <c r="AM141" s="79" t="s">
        <v>6330</v>
      </c>
      <c r="AN141" s="79" t="b">
        <v>0</v>
      </c>
      <c r="AO141" s="85" t="s">
        <v>5224</v>
      </c>
      <c r="AP141" s="79" t="s">
        <v>6415</v>
      </c>
      <c r="AQ141" s="79">
        <v>0</v>
      </c>
      <c r="AR141" s="79">
        <v>0</v>
      </c>
      <c r="AS141" s="79"/>
      <c r="AT141" s="79"/>
      <c r="AU141" s="79"/>
      <c r="AV141" s="79"/>
      <c r="AW141" s="79"/>
      <c r="AX141" s="79"/>
      <c r="AY141" s="79"/>
      <c r="AZ141" s="79"/>
      <c r="BA141">
        <v>1</v>
      </c>
      <c r="BB141" s="78" t="str">
        <f>REPLACE(INDEX(GroupVertices[Group], MATCH(Edges24[[#This Row],[Vertex 1]],GroupVertices[Vertex],0)),1,1,"")</f>
        <v>15</v>
      </c>
      <c r="BC141" s="78" t="str">
        <f>REPLACE(INDEX(GroupVertices[Group], MATCH(Edges24[[#This Row],[Vertex 2]],GroupVertices[Vertex],0)),1,1,"")</f>
        <v>15</v>
      </c>
      <c r="BD141" s="48"/>
      <c r="BE141" s="49"/>
      <c r="BF141" s="48"/>
      <c r="BG141" s="49"/>
      <c r="BH141" s="48"/>
      <c r="BI141" s="49"/>
      <c r="BJ141" s="48"/>
      <c r="BK141" s="49"/>
      <c r="BL141" s="48"/>
    </row>
    <row r="142" spans="1:64" x14ac:dyDescent="0.25">
      <c r="A142" s="64" t="s">
        <v>334</v>
      </c>
      <c r="B142" s="64" t="s">
        <v>843</v>
      </c>
      <c r="C142" s="65"/>
      <c r="D142" s="66"/>
      <c r="E142" s="67"/>
      <c r="F142" s="68"/>
      <c r="G142" s="65"/>
      <c r="H142" s="69"/>
      <c r="I142" s="70"/>
      <c r="J142" s="70"/>
      <c r="K142" s="34" t="s">
        <v>65</v>
      </c>
      <c r="L142" s="77">
        <v>231</v>
      </c>
      <c r="M142" s="77"/>
      <c r="N142" s="72"/>
      <c r="O142" s="79" t="s">
        <v>999</v>
      </c>
      <c r="P142" s="81">
        <v>43167.657094907408</v>
      </c>
      <c r="Q142" s="79" t="s">
        <v>1103</v>
      </c>
      <c r="R142" s="79"/>
      <c r="S142" s="79"/>
      <c r="T142" s="79" t="s">
        <v>2672</v>
      </c>
      <c r="U142" s="79"/>
      <c r="V142" s="83" t="s">
        <v>3563</v>
      </c>
      <c r="W142" s="81">
        <v>43167.657094907408</v>
      </c>
      <c r="X142" s="83" t="s">
        <v>4017</v>
      </c>
      <c r="Y142" s="79"/>
      <c r="Z142" s="79"/>
      <c r="AA142" s="85" t="s">
        <v>5225</v>
      </c>
      <c r="AB142" s="79"/>
      <c r="AC142" s="79" t="b">
        <v>0</v>
      </c>
      <c r="AD142" s="79">
        <v>0</v>
      </c>
      <c r="AE142" s="85" t="s">
        <v>6296</v>
      </c>
      <c r="AF142" s="79" t="b">
        <v>0</v>
      </c>
      <c r="AG142" s="79" t="s">
        <v>6304</v>
      </c>
      <c r="AH142" s="79"/>
      <c r="AI142" s="85" t="s">
        <v>6296</v>
      </c>
      <c r="AJ142" s="79" t="b">
        <v>0</v>
      </c>
      <c r="AK142" s="79">
        <v>2</v>
      </c>
      <c r="AL142" s="85" t="s">
        <v>5224</v>
      </c>
      <c r="AM142" s="79" t="s">
        <v>6328</v>
      </c>
      <c r="AN142" s="79" t="b">
        <v>0</v>
      </c>
      <c r="AO142" s="85" t="s">
        <v>5224</v>
      </c>
      <c r="AP142" s="79" t="s">
        <v>176</v>
      </c>
      <c r="AQ142" s="79">
        <v>0</v>
      </c>
      <c r="AR142" s="79">
        <v>0</v>
      </c>
      <c r="AS142" s="79"/>
      <c r="AT142" s="79"/>
      <c r="AU142" s="79"/>
      <c r="AV142" s="79"/>
      <c r="AW142" s="79"/>
      <c r="AX142" s="79"/>
      <c r="AY142" s="79"/>
      <c r="AZ142" s="79"/>
      <c r="BA142">
        <v>1</v>
      </c>
      <c r="BB142" s="78" t="str">
        <f>REPLACE(INDEX(GroupVertices[Group], MATCH(Edges24[[#This Row],[Vertex 1]],GroupVertices[Vertex],0)),1,1,"")</f>
        <v>15</v>
      </c>
      <c r="BC142" s="78" t="str">
        <f>REPLACE(INDEX(GroupVertices[Group], MATCH(Edges24[[#This Row],[Vertex 2]],GroupVertices[Vertex],0)),1,1,"")</f>
        <v>15</v>
      </c>
      <c r="BD142" s="48"/>
      <c r="BE142" s="49"/>
      <c r="BF142" s="48"/>
      <c r="BG142" s="49"/>
      <c r="BH142" s="48"/>
      <c r="BI142" s="49"/>
      <c r="BJ142" s="48"/>
      <c r="BK142" s="49"/>
      <c r="BL142" s="48"/>
    </row>
    <row r="143" spans="1:64" x14ac:dyDescent="0.25">
      <c r="A143" s="64" t="s">
        <v>335</v>
      </c>
      <c r="B143" s="64" t="s">
        <v>335</v>
      </c>
      <c r="C143" s="65"/>
      <c r="D143" s="66"/>
      <c r="E143" s="67"/>
      <c r="F143" s="68"/>
      <c r="G143" s="65"/>
      <c r="H143" s="69"/>
      <c r="I143" s="70"/>
      <c r="J143" s="70"/>
      <c r="K143" s="34" t="s">
        <v>65</v>
      </c>
      <c r="L143" s="77">
        <v>234</v>
      </c>
      <c r="M143" s="77"/>
      <c r="N143" s="72"/>
      <c r="O143" s="79" t="s">
        <v>176</v>
      </c>
      <c r="P143" s="81">
        <v>43167.658726851849</v>
      </c>
      <c r="Q143" s="79" t="s">
        <v>1104</v>
      </c>
      <c r="R143" s="79"/>
      <c r="S143" s="79"/>
      <c r="T143" s="79" t="s">
        <v>2715</v>
      </c>
      <c r="U143" s="79"/>
      <c r="V143" s="83" t="s">
        <v>3564</v>
      </c>
      <c r="W143" s="81">
        <v>43167.658726851849</v>
      </c>
      <c r="X143" s="83" t="s">
        <v>4018</v>
      </c>
      <c r="Y143" s="79"/>
      <c r="Z143" s="79"/>
      <c r="AA143" s="85" t="s">
        <v>5226</v>
      </c>
      <c r="AB143" s="79"/>
      <c r="AC143" s="79" t="b">
        <v>0</v>
      </c>
      <c r="AD143" s="79">
        <v>0</v>
      </c>
      <c r="AE143" s="85" t="s">
        <v>6296</v>
      </c>
      <c r="AF143" s="79" t="b">
        <v>0</v>
      </c>
      <c r="AG143" s="79" t="s">
        <v>6304</v>
      </c>
      <c r="AH143" s="79"/>
      <c r="AI143" s="85" t="s">
        <v>6296</v>
      </c>
      <c r="AJ143" s="79" t="b">
        <v>0</v>
      </c>
      <c r="AK143" s="79">
        <v>0</v>
      </c>
      <c r="AL143" s="85" t="s">
        <v>6296</v>
      </c>
      <c r="AM143" s="79" t="s">
        <v>6328</v>
      </c>
      <c r="AN143" s="79" t="b">
        <v>0</v>
      </c>
      <c r="AO143" s="85" t="s">
        <v>5226</v>
      </c>
      <c r="AP143" s="79" t="s">
        <v>176</v>
      </c>
      <c r="AQ143" s="79">
        <v>0</v>
      </c>
      <c r="AR143" s="79">
        <v>0</v>
      </c>
      <c r="AS143" s="79"/>
      <c r="AT143" s="79"/>
      <c r="AU143" s="79"/>
      <c r="AV143" s="79"/>
      <c r="AW143" s="79"/>
      <c r="AX143" s="79"/>
      <c r="AY143" s="79"/>
      <c r="AZ143" s="79"/>
      <c r="BA143">
        <v>1</v>
      </c>
      <c r="BB143" s="78" t="str">
        <f>REPLACE(INDEX(GroupVertices[Group], MATCH(Edges24[[#This Row],[Vertex 1]],GroupVertices[Vertex],0)),1,1,"")</f>
        <v>1</v>
      </c>
      <c r="BC143" s="78" t="str">
        <f>REPLACE(INDEX(GroupVertices[Group], MATCH(Edges24[[#This Row],[Vertex 2]],GroupVertices[Vertex],0)),1,1,"")</f>
        <v>1</v>
      </c>
      <c r="BD143" s="48">
        <v>0</v>
      </c>
      <c r="BE143" s="49">
        <v>0</v>
      </c>
      <c r="BF143" s="48">
        <v>0</v>
      </c>
      <c r="BG143" s="49">
        <v>0</v>
      </c>
      <c r="BH143" s="48">
        <v>0</v>
      </c>
      <c r="BI143" s="49">
        <v>0</v>
      </c>
      <c r="BJ143" s="48">
        <v>46</v>
      </c>
      <c r="BK143" s="49">
        <v>100</v>
      </c>
      <c r="BL143" s="48">
        <v>46</v>
      </c>
    </row>
    <row r="144" spans="1:64" x14ac:dyDescent="0.25">
      <c r="A144" s="64" t="s">
        <v>336</v>
      </c>
      <c r="B144" s="64" t="s">
        <v>844</v>
      </c>
      <c r="C144" s="65"/>
      <c r="D144" s="66"/>
      <c r="E144" s="67"/>
      <c r="F144" s="68"/>
      <c r="G144" s="65"/>
      <c r="H144" s="69"/>
      <c r="I144" s="70"/>
      <c r="J144" s="70"/>
      <c r="K144" s="34" t="s">
        <v>65</v>
      </c>
      <c r="L144" s="77">
        <v>235</v>
      </c>
      <c r="M144" s="77"/>
      <c r="N144" s="72"/>
      <c r="O144" s="79" t="s">
        <v>999</v>
      </c>
      <c r="P144" s="81">
        <v>43167.660578703704</v>
      </c>
      <c r="Q144" s="79" t="s">
        <v>1105</v>
      </c>
      <c r="R144" s="83" t="s">
        <v>2051</v>
      </c>
      <c r="S144" s="79" t="s">
        <v>2518</v>
      </c>
      <c r="T144" s="79" t="s">
        <v>2716</v>
      </c>
      <c r="U144" s="83" t="s">
        <v>3191</v>
      </c>
      <c r="V144" s="83" t="s">
        <v>3191</v>
      </c>
      <c r="W144" s="81">
        <v>43167.660578703704</v>
      </c>
      <c r="X144" s="83" t="s">
        <v>4019</v>
      </c>
      <c r="Y144" s="79"/>
      <c r="Z144" s="79"/>
      <c r="AA144" s="85" t="s">
        <v>5227</v>
      </c>
      <c r="AB144" s="79"/>
      <c r="AC144" s="79" t="b">
        <v>0</v>
      </c>
      <c r="AD144" s="79">
        <v>0</v>
      </c>
      <c r="AE144" s="85" t="s">
        <v>6296</v>
      </c>
      <c r="AF144" s="79" t="b">
        <v>0</v>
      </c>
      <c r="AG144" s="79" t="s">
        <v>6304</v>
      </c>
      <c r="AH144" s="79"/>
      <c r="AI144" s="85" t="s">
        <v>6296</v>
      </c>
      <c r="AJ144" s="79" t="b">
        <v>0</v>
      </c>
      <c r="AK144" s="79">
        <v>0</v>
      </c>
      <c r="AL144" s="85" t="s">
        <v>6296</v>
      </c>
      <c r="AM144" s="79" t="s">
        <v>6328</v>
      </c>
      <c r="AN144" s="79" t="b">
        <v>0</v>
      </c>
      <c r="AO144" s="85" t="s">
        <v>5227</v>
      </c>
      <c r="AP144" s="79" t="s">
        <v>176</v>
      </c>
      <c r="AQ144" s="79">
        <v>0</v>
      </c>
      <c r="AR144" s="79">
        <v>0</v>
      </c>
      <c r="AS144" s="79"/>
      <c r="AT144" s="79"/>
      <c r="AU144" s="79"/>
      <c r="AV144" s="79"/>
      <c r="AW144" s="79"/>
      <c r="AX144" s="79"/>
      <c r="AY144" s="79"/>
      <c r="AZ144" s="79"/>
      <c r="BA144">
        <v>1</v>
      </c>
      <c r="BB144" s="78" t="str">
        <f>REPLACE(INDEX(GroupVertices[Group], MATCH(Edges24[[#This Row],[Vertex 1]],GroupVertices[Vertex],0)),1,1,"")</f>
        <v>2</v>
      </c>
      <c r="BC144" s="78" t="str">
        <f>REPLACE(INDEX(GroupVertices[Group], MATCH(Edges24[[#This Row],[Vertex 2]],GroupVertices[Vertex],0)),1,1,"")</f>
        <v>2</v>
      </c>
      <c r="BD144" s="48">
        <v>2</v>
      </c>
      <c r="BE144" s="49">
        <v>8.695652173913043</v>
      </c>
      <c r="BF144" s="48">
        <v>0</v>
      </c>
      <c r="BG144" s="49">
        <v>0</v>
      </c>
      <c r="BH144" s="48">
        <v>0</v>
      </c>
      <c r="BI144" s="49">
        <v>0</v>
      </c>
      <c r="BJ144" s="48">
        <v>21</v>
      </c>
      <c r="BK144" s="49">
        <v>91.304347826086953</v>
      </c>
      <c r="BL144" s="48">
        <v>23</v>
      </c>
    </row>
    <row r="145" spans="1:64" x14ac:dyDescent="0.25">
      <c r="A145" s="64" t="s">
        <v>337</v>
      </c>
      <c r="B145" s="64" t="s">
        <v>415</v>
      </c>
      <c r="C145" s="65"/>
      <c r="D145" s="66"/>
      <c r="E145" s="67"/>
      <c r="F145" s="68"/>
      <c r="G145" s="65"/>
      <c r="H145" s="69"/>
      <c r="I145" s="70"/>
      <c r="J145" s="70"/>
      <c r="K145" s="34" t="s">
        <v>65</v>
      </c>
      <c r="L145" s="77">
        <v>236</v>
      </c>
      <c r="M145" s="77"/>
      <c r="N145" s="72"/>
      <c r="O145" s="79" t="s">
        <v>999</v>
      </c>
      <c r="P145" s="81">
        <v>43167.661157407405</v>
      </c>
      <c r="Q145" s="79" t="s">
        <v>1106</v>
      </c>
      <c r="R145" s="79"/>
      <c r="S145" s="79"/>
      <c r="T145" s="79" t="s">
        <v>2717</v>
      </c>
      <c r="U145" s="79"/>
      <c r="V145" s="83" t="s">
        <v>3522</v>
      </c>
      <c r="W145" s="81">
        <v>43167.661157407405</v>
      </c>
      <c r="X145" s="83" t="s">
        <v>4020</v>
      </c>
      <c r="Y145" s="79"/>
      <c r="Z145" s="79"/>
      <c r="AA145" s="85" t="s">
        <v>5228</v>
      </c>
      <c r="AB145" s="79"/>
      <c r="AC145" s="79" t="b">
        <v>0</v>
      </c>
      <c r="AD145" s="79">
        <v>0</v>
      </c>
      <c r="AE145" s="85" t="s">
        <v>6296</v>
      </c>
      <c r="AF145" s="79" t="b">
        <v>0</v>
      </c>
      <c r="AG145" s="79" t="s">
        <v>6305</v>
      </c>
      <c r="AH145" s="79"/>
      <c r="AI145" s="85" t="s">
        <v>6296</v>
      </c>
      <c r="AJ145" s="79" t="b">
        <v>0</v>
      </c>
      <c r="AK145" s="79">
        <v>1</v>
      </c>
      <c r="AL145" s="85" t="s">
        <v>5327</v>
      </c>
      <c r="AM145" s="79" t="s">
        <v>6340</v>
      </c>
      <c r="AN145" s="79" t="b">
        <v>0</v>
      </c>
      <c r="AO145" s="85" t="s">
        <v>5327</v>
      </c>
      <c r="AP145" s="79" t="s">
        <v>176</v>
      </c>
      <c r="AQ145" s="79">
        <v>0</v>
      </c>
      <c r="AR145" s="79">
        <v>0</v>
      </c>
      <c r="AS145" s="79"/>
      <c r="AT145" s="79"/>
      <c r="AU145" s="79"/>
      <c r="AV145" s="79"/>
      <c r="AW145" s="79"/>
      <c r="AX145" s="79"/>
      <c r="AY145" s="79"/>
      <c r="AZ145" s="79"/>
      <c r="BA145">
        <v>1</v>
      </c>
      <c r="BB145" s="78" t="str">
        <f>REPLACE(INDEX(GroupVertices[Group], MATCH(Edges24[[#This Row],[Vertex 1]],GroupVertices[Vertex],0)),1,1,"")</f>
        <v>21</v>
      </c>
      <c r="BC145" s="78" t="str">
        <f>REPLACE(INDEX(GroupVertices[Group], MATCH(Edges24[[#This Row],[Vertex 2]],GroupVertices[Vertex],0)),1,1,"")</f>
        <v>21</v>
      </c>
      <c r="BD145" s="48">
        <v>0</v>
      </c>
      <c r="BE145" s="49">
        <v>0</v>
      </c>
      <c r="BF145" s="48">
        <v>0</v>
      </c>
      <c r="BG145" s="49">
        <v>0</v>
      </c>
      <c r="BH145" s="48">
        <v>0</v>
      </c>
      <c r="BI145" s="49">
        <v>0</v>
      </c>
      <c r="BJ145" s="48">
        <v>17</v>
      </c>
      <c r="BK145" s="49">
        <v>100</v>
      </c>
      <c r="BL145" s="48">
        <v>17</v>
      </c>
    </row>
    <row r="146" spans="1:64" x14ac:dyDescent="0.25">
      <c r="A146" s="64" t="s">
        <v>338</v>
      </c>
      <c r="B146" s="64" t="s">
        <v>338</v>
      </c>
      <c r="C146" s="65"/>
      <c r="D146" s="66"/>
      <c r="E146" s="67"/>
      <c r="F146" s="68"/>
      <c r="G146" s="65"/>
      <c r="H146" s="69"/>
      <c r="I146" s="70"/>
      <c r="J146" s="70"/>
      <c r="K146" s="34" t="s">
        <v>65</v>
      </c>
      <c r="L146" s="77">
        <v>237</v>
      </c>
      <c r="M146" s="77"/>
      <c r="N146" s="72"/>
      <c r="O146" s="79" t="s">
        <v>176</v>
      </c>
      <c r="P146" s="81">
        <v>43167.661585648151</v>
      </c>
      <c r="Q146" s="79" t="s">
        <v>1107</v>
      </c>
      <c r="R146" s="83" t="s">
        <v>2052</v>
      </c>
      <c r="S146" s="79" t="s">
        <v>2534</v>
      </c>
      <c r="T146" s="79" t="s">
        <v>2718</v>
      </c>
      <c r="U146" s="79"/>
      <c r="V146" s="83" t="s">
        <v>3565</v>
      </c>
      <c r="W146" s="81">
        <v>43167.661585648151</v>
      </c>
      <c r="X146" s="83" t="s">
        <v>4021</v>
      </c>
      <c r="Y146" s="79"/>
      <c r="Z146" s="79"/>
      <c r="AA146" s="85" t="s">
        <v>5229</v>
      </c>
      <c r="AB146" s="79"/>
      <c r="AC146" s="79" t="b">
        <v>0</v>
      </c>
      <c r="AD146" s="79">
        <v>0</v>
      </c>
      <c r="AE146" s="85" t="s">
        <v>6296</v>
      </c>
      <c r="AF146" s="79" t="b">
        <v>0</v>
      </c>
      <c r="AG146" s="79" t="s">
        <v>6307</v>
      </c>
      <c r="AH146" s="79"/>
      <c r="AI146" s="85" t="s">
        <v>6296</v>
      </c>
      <c r="AJ146" s="79" t="b">
        <v>0</v>
      </c>
      <c r="AK146" s="79">
        <v>0</v>
      </c>
      <c r="AL146" s="85" t="s">
        <v>6296</v>
      </c>
      <c r="AM146" s="79" t="s">
        <v>6328</v>
      </c>
      <c r="AN146" s="79" t="b">
        <v>0</v>
      </c>
      <c r="AO146" s="85" t="s">
        <v>5229</v>
      </c>
      <c r="AP146" s="79" t="s">
        <v>176</v>
      </c>
      <c r="AQ146" s="79">
        <v>0</v>
      </c>
      <c r="AR146" s="79">
        <v>0</v>
      </c>
      <c r="AS146" s="79"/>
      <c r="AT146" s="79"/>
      <c r="AU146" s="79"/>
      <c r="AV146" s="79"/>
      <c r="AW146" s="79"/>
      <c r="AX146" s="79"/>
      <c r="AY146" s="79"/>
      <c r="AZ146" s="79"/>
      <c r="BA146">
        <v>1</v>
      </c>
      <c r="BB146" s="78" t="str">
        <f>REPLACE(INDEX(GroupVertices[Group], MATCH(Edges24[[#This Row],[Vertex 1]],GroupVertices[Vertex],0)),1,1,"")</f>
        <v>1</v>
      </c>
      <c r="BC146" s="78" t="str">
        <f>REPLACE(INDEX(GroupVertices[Group], MATCH(Edges24[[#This Row],[Vertex 2]],GroupVertices[Vertex],0)),1,1,"")</f>
        <v>1</v>
      </c>
      <c r="BD146" s="48">
        <v>0</v>
      </c>
      <c r="BE146" s="49">
        <v>0</v>
      </c>
      <c r="BF146" s="48">
        <v>0</v>
      </c>
      <c r="BG146" s="49">
        <v>0</v>
      </c>
      <c r="BH146" s="48">
        <v>0</v>
      </c>
      <c r="BI146" s="49">
        <v>0</v>
      </c>
      <c r="BJ146" s="48">
        <v>12</v>
      </c>
      <c r="BK146" s="49">
        <v>100</v>
      </c>
      <c r="BL146" s="48">
        <v>12</v>
      </c>
    </row>
    <row r="147" spans="1:64" x14ac:dyDescent="0.25">
      <c r="A147" s="64" t="s">
        <v>339</v>
      </c>
      <c r="B147" s="64" t="s">
        <v>339</v>
      </c>
      <c r="C147" s="65"/>
      <c r="D147" s="66"/>
      <c r="E147" s="67"/>
      <c r="F147" s="68"/>
      <c r="G147" s="65"/>
      <c r="H147" s="69"/>
      <c r="I147" s="70"/>
      <c r="J147" s="70"/>
      <c r="K147" s="34" t="s">
        <v>65</v>
      </c>
      <c r="L147" s="77">
        <v>238</v>
      </c>
      <c r="M147" s="77"/>
      <c r="N147" s="72"/>
      <c r="O147" s="79" t="s">
        <v>176</v>
      </c>
      <c r="P147" s="81">
        <v>43167.662546296298</v>
      </c>
      <c r="Q147" s="79" t="s">
        <v>1108</v>
      </c>
      <c r="R147" s="83" t="s">
        <v>2053</v>
      </c>
      <c r="S147" s="79" t="s">
        <v>2505</v>
      </c>
      <c r="T147" s="79" t="s">
        <v>2667</v>
      </c>
      <c r="U147" s="83" t="s">
        <v>3192</v>
      </c>
      <c r="V147" s="83" t="s">
        <v>3192</v>
      </c>
      <c r="W147" s="81">
        <v>43167.662546296298</v>
      </c>
      <c r="X147" s="83" t="s">
        <v>4022</v>
      </c>
      <c r="Y147" s="79"/>
      <c r="Z147" s="79"/>
      <c r="AA147" s="85" t="s">
        <v>5230</v>
      </c>
      <c r="AB147" s="79"/>
      <c r="AC147" s="79" t="b">
        <v>0</v>
      </c>
      <c r="AD147" s="79">
        <v>2</v>
      </c>
      <c r="AE147" s="85" t="s">
        <v>6296</v>
      </c>
      <c r="AF147" s="79" t="b">
        <v>0</v>
      </c>
      <c r="AG147" s="79" t="s">
        <v>6304</v>
      </c>
      <c r="AH147" s="79"/>
      <c r="AI147" s="85" t="s">
        <v>6296</v>
      </c>
      <c r="AJ147" s="79" t="b">
        <v>0</v>
      </c>
      <c r="AK147" s="79">
        <v>0</v>
      </c>
      <c r="AL147" s="85" t="s">
        <v>6296</v>
      </c>
      <c r="AM147" s="79" t="s">
        <v>6330</v>
      </c>
      <c r="AN147" s="79" t="b">
        <v>0</v>
      </c>
      <c r="AO147" s="85" t="s">
        <v>5230</v>
      </c>
      <c r="AP147" s="79" t="s">
        <v>176</v>
      </c>
      <c r="AQ147" s="79">
        <v>0</v>
      </c>
      <c r="AR147" s="79">
        <v>0</v>
      </c>
      <c r="AS147" s="79"/>
      <c r="AT147" s="79"/>
      <c r="AU147" s="79"/>
      <c r="AV147" s="79"/>
      <c r="AW147" s="79"/>
      <c r="AX147" s="79"/>
      <c r="AY147" s="79"/>
      <c r="AZ147" s="79"/>
      <c r="BA147">
        <v>1</v>
      </c>
      <c r="BB147" s="78" t="str">
        <f>REPLACE(INDEX(GroupVertices[Group], MATCH(Edges24[[#This Row],[Vertex 1]],GroupVertices[Vertex],0)),1,1,"")</f>
        <v>1</v>
      </c>
      <c r="BC147" s="78" t="str">
        <f>REPLACE(INDEX(GroupVertices[Group], MATCH(Edges24[[#This Row],[Vertex 2]],GroupVertices[Vertex],0)),1,1,"")</f>
        <v>1</v>
      </c>
      <c r="BD147" s="48">
        <v>1</v>
      </c>
      <c r="BE147" s="49">
        <v>5.5555555555555554</v>
      </c>
      <c r="BF147" s="48">
        <v>0</v>
      </c>
      <c r="BG147" s="49">
        <v>0</v>
      </c>
      <c r="BH147" s="48">
        <v>0</v>
      </c>
      <c r="BI147" s="49">
        <v>0</v>
      </c>
      <c r="BJ147" s="48">
        <v>17</v>
      </c>
      <c r="BK147" s="49">
        <v>94.444444444444443</v>
      </c>
      <c r="BL147" s="48">
        <v>18</v>
      </c>
    </row>
    <row r="148" spans="1:64" x14ac:dyDescent="0.25">
      <c r="A148" s="64" t="s">
        <v>340</v>
      </c>
      <c r="B148" s="64" t="s">
        <v>754</v>
      </c>
      <c r="C148" s="65"/>
      <c r="D148" s="66"/>
      <c r="E148" s="67"/>
      <c r="F148" s="68"/>
      <c r="G148" s="65"/>
      <c r="H148" s="69"/>
      <c r="I148" s="70"/>
      <c r="J148" s="70"/>
      <c r="K148" s="34" t="s">
        <v>65</v>
      </c>
      <c r="L148" s="77">
        <v>239</v>
      </c>
      <c r="M148" s="77"/>
      <c r="N148" s="72"/>
      <c r="O148" s="79" t="s">
        <v>999</v>
      </c>
      <c r="P148" s="81">
        <v>43167.661921296298</v>
      </c>
      <c r="Q148" s="79" t="s">
        <v>1109</v>
      </c>
      <c r="R148" s="79"/>
      <c r="S148" s="79"/>
      <c r="T148" s="79"/>
      <c r="U148" s="79"/>
      <c r="V148" s="83" t="s">
        <v>3566</v>
      </c>
      <c r="W148" s="81">
        <v>43167.661921296298</v>
      </c>
      <c r="X148" s="83" t="s">
        <v>4023</v>
      </c>
      <c r="Y148" s="79"/>
      <c r="Z148" s="79"/>
      <c r="AA148" s="85" t="s">
        <v>5231</v>
      </c>
      <c r="AB148" s="79"/>
      <c r="AC148" s="79" t="b">
        <v>0</v>
      </c>
      <c r="AD148" s="79">
        <v>0</v>
      </c>
      <c r="AE148" s="85" t="s">
        <v>6296</v>
      </c>
      <c r="AF148" s="79" t="b">
        <v>0</v>
      </c>
      <c r="AG148" s="79" t="s">
        <v>6304</v>
      </c>
      <c r="AH148" s="79"/>
      <c r="AI148" s="85" t="s">
        <v>6296</v>
      </c>
      <c r="AJ148" s="79" t="b">
        <v>0</v>
      </c>
      <c r="AK148" s="79">
        <v>2</v>
      </c>
      <c r="AL148" s="85" t="s">
        <v>6215</v>
      </c>
      <c r="AM148" s="79" t="s">
        <v>6356</v>
      </c>
      <c r="AN148" s="79" t="b">
        <v>0</v>
      </c>
      <c r="AO148" s="85" t="s">
        <v>6215</v>
      </c>
      <c r="AP148" s="79" t="s">
        <v>176</v>
      </c>
      <c r="AQ148" s="79">
        <v>0</v>
      </c>
      <c r="AR148" s="79">
        <v>0</v>
      </c>
      <c r="AS148" s="79"/>
      <c r="AT148" s="79"/>
      <c r="AU148" s="79"/>
      <c r="AV148" s="79"/>
      <c r="AW148" s="79"/>
      <c r="AX148" s="79"/>
      <c r="AY148" s="79"/>
      <c r="AZ148" s="79"/>
      <c r="BA148">
        <v>1</v>
      </c>
      <c r="BB148" s="78" t="str">
        <f>REPLACE(INDEX(GroupVertices[Group], MATCH(Edges24[[#This Row],[Vertex 1]],GroupVertices[Vertex],0)),1,1,"")</f>
        <v>2</v>
      </c>
      <c r="BC148" s="78" t="str">
        <f>REPLACE(INDEX(GroupVertices[Group], MATCH(Edges24[[#This Row],[Vertex 2]],GroupVertices[Vertex],0)),1,1,"")</f>
        <v>2</v>
      </c>
      <c r="BD148" s="48">
        <v>1</v>
      </c>
      <c r="BE148" s="49">
        <v>4.166666666666667</v>
      </c>
      <c r="BF148" s="48">
        <v>0</v>
      </c>
      <c r="BG148" s="49">
        <v>0</v>
      </c>
      <c r="BH148" s="48">
        <v>0</v>
      </c>
      <c r="BI148" s="49">
        <v>0</v>
      </c>
      <c r="BJ148" s="48">
        <v>23</v>
      </c>
      <c r="BK148" s="49">
        <v>95.833333333333329</v>
      </c>
      <c r="BL148" s="48">
        <v>24</v>
      </c>
    </row>
    <row r="149" spans="1:64" x14ac:dyDescent="0.25">
      <c r="A149" s="64" t="s">
        <v>340</v>
      </c>
      <c r="B149" s="64" t="s">
        <v>765</v>
      </c>
      <c r="C149" s="65"/>
      <c r="D149" s="66"/>
      <c r="E149" s="67"/>
      <c r="F149" s="68"/>
      <c r="G149" s="65"/>
      <c r="H149" s="69"/>
      <c r="I149" s="70"/>
      <c r="J149" s="70"/>
      <c r="K149" s="34" t="s">
        <v>65</v>
      </c>
      <c r="L149" s="77">
        <v>240</v>
      </c>
      <c r="M149" s="77"/>
      <c r="N149" s="72"/>
      <c r="O149" s="79" t="s">
        <v>999</v>
      </c>
      <c r="P149" s="81">
        <v>43167.662789351853</v>
      </c>
      <c r="Q149" s="79" t="s">
        <v>1110</v>
      </c>
      <c r="R149" s="83" t="s">
        <v>2054</v>
      </c>
      <c r="S149" s="79" t="s">
        <v>2519</v>
      </c>
      <c r="T149" s="79"/>
      <c r="U149" s="79"/>
      <c r="V149" s="83" t="s">
        <v>3566</v>
      </c>
      <c r="W149" s="81">
        <v>43167.662789351853</v>
      </c>
      <c r="X149" s="83" t="s">
        <v>4024</v>
      </c>
      <c r="Y149" s="79"/>
      <c r="Z149" s="79"/>
      <c r="AA149" s="85" t="s">
        <v>5232</v>
      </c>
      <c r="AB149" s="79"/>
      <c r="AC149" s="79" t="b">
        <v>0</v>
      </c>
      <c r="AD149" s="79">
        <v>0</v>
      </c>
      <c r="AE149" s="85" t="s">
        <v>6296</v>
      </c>
      <c r="AF149" s="79" t="b">
        <v>0</v>
      </c>
      <c r="AG149" s="79" t="s">
        <v>6304</v>
      </c>
      <c r="AH149" s="79"/>
      <c r="AI149" s="85" t="s">
        <v>6296</v>
      </c>
      <c r="AJ149" s="79" t="b">
        <v>0</v>
      </c>
      <c r="AK149" s="79">
        <v>11</v>
      </c>
      <c r="AL149" s="85" t="s">
        <v>6161</v>
      </c>
      <c r="AM149" s="79" t="s">
        <v>6356</v>
      </c>
      <c r="AN149" s="79" t="b">
        <v>0</v>
      </c>
      <c r="AO149" s="85" t="s">
        <v>6161</v>
      </c>
      <c r="AP149" s="79" t="s">
        <v>176</v>
      </c>
      <c r="AQ149" s="79">
        <v>0</v>
      </c>
      <c r="AR149" s="79">
        <v>0</v>
      </c>
      <c r="AS149" s="79"/>
      <c r="AT149" s="79"/>
      <c r="AU149" s="79"/>
      <c r="AV149" s="79"/>
      <c r="AW149" s="79"/>
      <c r="AX149" s="79"/>
      <c r="AY149" s="79"/>
      <c r="AZ149" s="79"/>
      <c r="BA149">
        <v>1</v>
      </c>
      <c r="BB149" s="78" t="str">
        <f>REPLACE(INDEX(GroupVertices[Group], MATCH(Edges24[[#This Row],[Vertex 1]],GroupVertices[Vertex],0)),1,1,"")</f>
        <v>2</v>
      </c>
      <c r="BC149" s="78" t="str">
        <f>REPLACE(INDEX(GroupVertices[Group], MATCH(Edges24[[#This Row],[Vertex 2]],GroupVertices[Vertex],0)),1,1,"")</f>
        <v>2</v>
      </c>
      <c r="BD149" s="48"/>
      <c r="BE149" s="49"/>
      <c r="BF149" s="48"/>
      <c r="BG149" s="49"/>
      <c r="BH149" s="48"/>
      <c r="BI149" s="49"/>
      <c r="BJ149" s="48"/>
      <c r="BK149" s="49"/>
      <c r="BL149" s="48"/>
    </row>
    <row r="150" spans="1:64" x14ac:dyDescent="0.25">
      <c r="A150" s="64" t="s">
        <v>341</v>
      </c>
      <c r="B150" s="64" t="s">
        <v>341</v>
      </c>
      <c r="C150" s="65"/>
      <c r="D150" s="66"/>
      <c r="E150" s="67"/>
      <c r="F150" s="68"/>
      <c r="G150" s="65"/>
      <c r="H150" s="69"/>
      <c r="I150" s="70"/>
      <c r="J150" s="70"/>
      <c r="K150" s="34" t="s">
        <v>65</v>
      </c>
      <c r="L150" s="77">
        <v>242</v>
      </c>
      <c r="M150" s="77"/>
      <c r="N150" s="72"/>
      <c r="O150" s="79" t="s">
        <v>176</v>
      </c>
      <c r="P150" s="81">
        <v>43167.666817129626</v>
      </c>
      <c r="Q150" s="79" t="s">
        <v>1111</v>
      </c>
      <c r="R150" s="83" t="s">
        <v>2055</v>
      </c>
      <c r="S150" s="79" t="s">
        <v>2535</v>
      </c>
      <c r="T150" s="79" t="s">
        <v>2719</v>
      </c>
      <c r="U150" s="83" t="s">
        <v>3193</v>
      </c>
      <c r="V150" s="83" t="s">
        <v>3193</v>
      </c>
      <c r="W150" s="81">
        <v>43167.666817129626</v>
      </c>
      <c r="X150" s="83" t="s">
        <v>4025</v>
      </c>
      <c r="Y150" s="79"/>
      <c r="Z150" s="79"/>
      <c r="AA150" s="85" t="s">
        <v>5233</v>
      </c>
      <c r="AB150" s="79"/>
      <c r="AC150" s="79" t="b">
        <v>0</v>
      </c>
      <c r="AD150" s="79">
        <v>0</v>
      </c>
      <c r="AE150" s="85" t="s">
        <v>6296</v>
      </c>
      <c r="AF150" s="79" t="b">
        <v>0</v>
      </c>
      <c r="AG150" s="79" t="s">
        <v>6304</v>
      </c>
      <c r="AH150" s="79"/>
      <c r="AI150" s="85" t="s">
        <v>6296</v>
      </c>
      <c r="AJ150" s="79" t="b">
        <v>0</v>
      </c>
      <c r="AK150" s="79">
        <v>0</v>
      </c>
      <c r="AL150" s="85" t="s">
        <v>6296</v>
      </c>
      <c r="AM150" s="79" t="s">
        <v>6357</v>
      </c>
      <c r="AN150" s="79" t="b">
        <v>0</v>
      </c>
      <c r="AO150" s="85" t="s">
        <v>5233</v>
      </c>
      <c r="AP150" s="79" t="s">
        <v>176</v>
      </c>
      <c r="AQ150" s="79">
        <v>0</v>
      </c>
      <c r="AR150" s="79">
        <v>0</v>
      </c>
      <c r="AS150" s="79"/>
      <c r="AT150" s="79"/>
      <c r="AU150" s="79"/>
      <c r="AV150" s="79"/>
      <c r="AW150" s="79"/>
      <c r="AX150" s="79"/>
      <c r="AY150" s="79"/>
      <c r="AZ150" s="79"/>
      <c r="BA150">
        <v>1</v>
      </c>
      <c r="BB150" s="78" t="str">
        <f>REPLACE(INDEX(GroupVertices[Group], MATCH(Edges24[[#This Row],[Vertex 1]],GroupVertices[Vertex],0)),1,1,"")</f>
        <v>1</v>
      </c>
      <c r="BC150" s="78" t="str">
        <f>REPLACE(INDEX(GroupVertices[Group], MATCH(Edges24[[#This Row],[Vertex 2]],GroupVertices[Vertex],0)),1,1,"")</f>
        <v>1</v>
      </c>
      <c r="BD150" s="48">
        <v>0</v>
      </c>
      <c r="BE150" s="49">
        <v>0</v>
      </c>
      <c r="BF150" s="48">
        <v>0</v>
      </c>
      <c r="BG150" s="49">
        <v>0</v>
      </c>
      <c r="BH150" s="48">
        <v>0</v>
      </c>
      <c r="BI150" s="49">
        <v>0</v>
      </c>
      <c r="BJ150" s="48">
        <v>11</v>
      </c>
      <c r="BK150" s="49">
        <v>100</v>
      </c>
      <c r="BL150" s="48">
        <v>11</v>
      </c>
    </row>
    <row r="151" spans="1:64" x14ac:dyDescent="0.25">
      <c r="A151" s="64" t="s">
        <v>342</v>
      </c>
      <c r="B151" s="64" t="s">
        <v>822</v>
      </c>
      <c r="C151" s="65"/>
      <c r="D151" s="66"/>
      <c r="E151" s="67"/>
      <c r="F151" s="68"/>
      <c r="G151" s="65"/>
      <c r="H151" s="69"/>
      <c r="I151" s="70"/>
      <c r="J151" s="70"/>
      <c r="K151" s="34" t="s">
        <v>65</v>
      </c>
      <c r="L151" s="77">
        <v>243</v>
      </c>
      <c r="M151" s="77"/>
      <c r="N151" s="72"/>
      <c r="O151" s="79" t="s">
        <v>999</v>
      </c>
      <c r="P151" s="81">
        <v>43167.668807870374</v>
      </c>
      <c r="Q151" s="79" t="s">
        <v>1112</v>
      </c>
      <c r="R151" s="83" t="s">
        <v>2056</v>
      </c>
      <c r="S151" s="79" t="s">
        <v>2536</v>
      </c>
      <c r="T151" s="79" t="s">
        <v>2688</v>
      </c>
      <c r="U151" s="83" t="s">
        <v>3194</v>
      </c>
      <c r="V151" s="83" t="s">
        <v>3194</v>
      </c>
      <c r="W151" s="81">
        <v>43167.668807870374</v>
      </c>
      <c r="X151" s="83" t="s">
        <v>4026</v>
      </c>
      <c r="Y151" s="79"/>
      <c r="Z151" s="79"/>
      <c r="AA151" s="85" t="s">
        <v>5234</v>
      </c>
      <c r="AB151" s="79"/>
      <c r="AC151" s="79" t="b">
        <v>0</v>
      </c>
      <c r="AD151" s="79">
        <v>0</v>
      </c>
      <c r="AE151" s="85" t="s">
        <v>6296</v>
      </c>
      <c r="AF151" s="79" t="b">
        <v>0</v>
      </c>
      <c r="AG151" s="79" t="s">
        <v>6304</v>
      </c>
      <c r="AH151" s="79"/>
      <c r="AI151" s="85" t="s">
        <v>6296</v>
      </c>
      <c r="AJ151" s="79" t="b">
        <v>0</v>
      </c>
      <c r="AK151" s="79">
        <v>0</v>
      </c>
      <c r="AL151" s="85" t="s">
        <v>6296</v>
      </c>
      <c r="AM151" s="79" t="s">
        <v>6330</v>
      </c>
      <c r="AN151" s="79" t="b">
        <v>0</v>
      </c>
      <c r="AO151" s="85" t="s">
        <v>5234</v>
      </c>
      <c r="AP151" s="79" t="s">
        <v>176</v>
      </c>
      <c r="AQ151" s="79">
        <v>0</v>
      </c>
      <c r="AR151" s="79">
        <v>0</v>
      </c>
      <c r="AS151" s="79"/>
      <c r="AT151" s="79"/>
      <c r="AU151" s="79"/>
      <c r="AV151" s="79"/>
      <c r="AW151" s="79"/>
      <c r="AX151" s="79"/>
      <c r="AY151" s="79"/>
      <c r="AZ151" s="79"/>
      <c r="BA151">
        <v>1</v>
      </c>
      <c r="BB151" s="78" t="str">
        <f>REPLACE(INDEX(GroupVertices[Group], MATCH(Edges24[[#This Row],[Vertex 1]],GroupVertices[Vertex],0)),1,1,"")</f>
        <v>27</v>
      </c>
      <c r="BC151" s="78" t="str">
        <f>REPLACE(INDEX(GroupVertices[Group], MATCH(Edges24[[#This Row],[Vertex 2]],GroupVertices[Vertex],0)),1,1,"")</f>
        <v>27</v>
      </c>
      <c r="BD151" s="48"/>
      <c r="BE151" s="49"/>
      <c r="BF151" s="48"/>
      <c r="BG151" s="49"/>
      <c r="BH151" s="48"/>
      <c r="BI151" s="49"/>
      <c r="BJ151" s="48"/>
      <c r="BK151" s="49"/>
      <c r="BL151" s="48"/>
    </row>
    <row r="152" spans="1:64" x14ac:dyDescent="0.25">
      <c r="A152" s="64" t="s">
        <v>343</v>
      </c>
      <c r="B152" s="64" t="s">
        <v>343</v>
      </c>
      <c r="C152" s="65"/>
      <c r="D152" s="66"/>
      <c r="E152" s="67"/>
      <c r="F152" s="68"/>
      <c r="G152" s="65"/>
      <c r="H152" s="69"/>
      <c r="I152" s="70"/>
      <c r="J152" s="70"/>
      <c r="K152" s="34" t="s">
        <v>65</v>
      </c>
      <c r="L152" s="77">
        <v>245</v>
      </c>
      <c r="M152" s="77"/>
      <c r="N152" s="72"/>
      <c r="O152" s="79" t="s">
        <v>176</v>
      </c>
      <c r="P152" s="81">
        <v>43167.675509259258</v>
      </c>
      <c r="Q152" s="79" t="s">
        <v>1113</v>
      </c>
      <c r="R152" s="83" t="s">
        <v>2057</v>
      </c>
      <c r="S152" s="79" t="s">
        <v>2537</v>
      </c>
      <c r="T152" s="79" t="s">
        <v>731</v>
      </c>
      <c r="U152" s="79"/>
      <c r="V152" s="83" t="s">
        <v>3567</v>
      </c>
      <c r="W152" s="81">
        <v>43167.675509259258</v>
      </c>
      <c r="X152" s="83" t="s">
        <v>4027</v>
      </c>
      <c r="Y152" s="79"/>
      <c r="Z152" s="79"/>
      <c r="AA152" s="85" t="s">
        <v>5235</v>
      </c>
      <c r="AB152" s="79"/>
      <c r="AC152" s="79" t="b">
        <v>0</v>
      </c>
      <c r="AD152" s="79">
        <v>0</v>
      </c>
      <c r="AE152" s="85" t="s">
        <v>6296</v>
      </c>
      <c r="AF152" s="79" t="b">
        <v>0</v>
      </c>
      <c r="AG152" s="79" t="s">
        <v>6304</v>
      </c>
      <c r="AH152" s="79"/>
      <c r="AI152" s="85" t="s">
        <v>6296</v>
      </c>
      <c r="AJ152" s="79" t="b">
        <v>0</v>
      </c>
      <c r="AK152" s="79">
        <v>0</v>
      </c>
      <c r="AL152" s="85" t="s">
        <v>6296</v>
      </c>
      <c r="AM152" s="79" t="s">
        <v>6328</v>
      </c>
      <c r="AN152" s="79" t="b">
        <v>0</v>
      </c>
      <c r="AO152" s="85" t="s">
        <v>5235</v>
      </c>
      <c r="AP152" s="79" t="s">
        <v>176</v>
      </c>
      <c r="AQ152" s="79">
        <v>0</v>
      </c>
      <c r="AR152" s="79">
        <v>0</v>
      </c>
      <c r="AS152" s="79"/>
      <c r="AT152" s="79"/>
      <c r="AU152" s="79"/>
      <c r="AV152" s="79"/>
      <c r="AW152" s="79"/>
      <c r="AX152" s="79"/>
      <c r="AY152" s="79"/>
      <c r="AZ152" s="79"/>
      <c r="BA152">
        <v>1</v>
      </c>
      <c r="BB152" s="78" t="str">
        <f>REPLACE(INDEX(GroupVertices[Group], MATCH(Edges24[[#This Row],[Vertex 1]],GroupVertices[Vertex],0)),1,1,"")</f>
        <v>1</v>
      </c>
      <c r="BC152" s="78" t="str">
        <f>REPLACE(INDEX(GroupVertices[Group], MATCH(Edges24[[#This Row],[Vertex 2]],GroupVertices[Vertex],0)),1,1,"")</f>
        <v>1</v>
      </c>
      <c r="BD152" s="48">
        <v>0</v>
      </c>
      <c r="BE152" s="49">
        <v>0</v>
      </c>
      <c r="BF152" s="48">
        <v>0</v>
      </c>
      <c r="BG152" s="49">
        <v>0</v>
      </c>
      <c r="BH152" s="48">
        <v>0</v>
      </c>
      <c r="BI152" s="49">
        <v>0</v>
      </c>
      <c r="BJ152" s="48">
        <v>8</v>
      </c>
      <c r="BK152" s="49">
        <v>100</v>
      </c>
      <c r="BL152" s="48">
        <v>8</v>
      </c>
    </row>
    <row r="153" spans="1:64" x14ac:dyDescent="0.25">
      <c r="A153" s="64" t="s">
        <v>344</v>
      </c>
      <c r="B153" s="64" t="s">
        <v>721</v>
      </c>
      <c r="C153" s="65"/>
      <c r="D153" s="66"/>
      <c r="E153" s="67"/>
      <c r="F153" s="68"/>
      <c r="G153" s="65"/>
      <c r="H153" s="69"/>
      <c r="I153" s="70"/>
      <c r="J153" s="70"/>
      <c r="K153" s="34" t="s">
        <v>65</v>
      </c>
      <c r="L153" s="77">
        <v>246</v>
      </c>
      <c r="M153" s="77"/>
      <c r="N153" s="72"/>
      <c r="O153" s="79" t="s">
        <v>999</v>
      </c>
      <c r="P153" s="81">
        <v>43167.678391203706</v>
      </c>
      <c r="Q153" s="79" t="s">
        <v>1114</v>
      </c>
      <c r="R153" s="83" t="s">
        <v>2058</v>
      </c>
      <c r="S153" s="79" t="s">
        <v>2538</v>
      </c>
      <c r="T153" s="79" t="s">
        <v>2720</v>
      </c>
      <c r="U153" s="79"/>
      <c r="V153" s="83" t="s">
        <v>3568</v>
      </c>
      <c r="W153" s="81">
        <v>43167.678391203706</v>
      </c>
      <c r="X153" s="83" t="s">
        <v>4028</v>
      </c>
      <c r="Y153" s="79"/>
      <c r="Z153" s="79"/>
      <c r="AA153" s="85" t="s">
        <v>5236</v>
      </c>
      <c r="AB153" s="79"/>
      <c r="AC153" s="79" t="b">
        <v>0</v>
      </c>
      <c r="AD153" s="79">
        <v>0</v>
      </c>
      <c r="AE153" s="85" t="s">
        <v>6296</v>
      </c>
      <c r="AF153" s="79" t="b">
        <v>0</v>
      </c>
      <c r="AG153" s="79" t="s">
        <v>6304</v>
      </c>
      <c r="AH153" s="79"/>
      <c r="AI153" s="85" t="s">
        <v>6296</v>
      </c>
      <c r="AJ153" s="79" t="b">
        <v>0</v>
      </c>
      <c r="AK153" s="79">
        <v>8</v>
      </c>
      <c r="AL153" s="85" t="s">
        <v>5925</v>
      </c>
      <c r="AM153" s="79" t="s">
        <v>6333</v>
      </c>
      <c r="AN153" s="79" t="b">
        <v>0</v>
      </c>
      <c r="AO153" s="85" t="s">
        <v>5925</v>
      </c>
      <c r="AP153" s="79" t="s">
        <v>176</v>
      </c>
      <c r="AQ153" s="79">
        <v>0</v>
      </c>
      <c r="AR153" s="79">
        <v>0</v>
      </c>
      <c r="AS153" s="79"/>
      <c r="AT153" s="79"/>
      <c r="AU153" s="79"/>
      <c r="AV153" s="79"/>
      <c r="AW153" s="79"/>
      <c r="AX153" s="79"/>
      <c r="AY153" s="79"/>
      <c r="AZ153" s="79"/>
      <c r="BA153">
        <v>1</v>
      </c>
      <c r="BB153" s="78" t="str">
        <f>REPLACE(INDEX(GroupVertices[Group], MATCH(Edges24[[#This Row],[Vertex 1]],GroupVertices[Vertex],0)),1,1,"")</f>
        <v>6</v>
      </c>
      <c r="BC153" s="78" t="str">
        <f>REPLACE(INDEX(GroupVertices[Group], MATCH(Edges24[[#This Row],[Vertex 2]],GroupVertices[Vertex],0)),1,1,"")</f>
        <v>6</v>
      </c>
      <c r="BD153" s="48">
        <v>0</v>
      </c>
      <c r="BE153" s="49">
        <v>0</v>
      </c>
      <c r="BF153" s="48">
        <v>0</v>
      </c>
      <c r="BG153" s="49">
        <v>0</v>
      </c>
      <c r="BH153" s="48">
        <v>0</v>
      </c>
      <c r="BI153" s="49">
        <v>0</v>
      </c>
      <c r="BJ153" s="48">
        <v>17</v>
      </c>
      <c r="BK153" s="49">
        <v>100</v>
      </c>
      <c r="BL153" s="48">
        <v>17</v>
      </c>
    </row>
    <row r="154" spans="1:64" x14ac:dyDescent="0.25">
      <c r="A154" s="64" t="s">
        <v>345</v>
      </c>
      <c r="B154" s="64" t="s">
        <v>345</v>
      </c>
      <c r="C154" s="65"/>
      <c r="D154" s="66"/>
      <c r="E154" s="67"/>
      <c r="F154" s="68"/>
      <c r="G154" s="65"/>
      <c r="H154" s="69"/>
      <c r="I154" s="70"/>
      <c r="J154" s="70"/>
      <c r="K154" s="34" t="s">
        <v>65</v>
      </c>
      <c r="L154" s="77">
        <v>247</v>
      </c>
      <c r="M154" s="77"/>
      <c r="N154" s="72"/>
      <c r="O154" s="79" t="s">
        <v>176</v>
      </c>
      <c r="P154" s="81">
        <v>43167.678402777776</v>
      </c>
      <c r="Q154" s="79" t="s">
        <v>1115</v>
      </c>
      <c r="R154" s="83" t="s">
        <v>2059</v>
      </c>
      <c r="S154" s="79" t="s">
        <v>2507</v>
      </c>
      <c r="T154" s="79" t="s">
        <v>2721</v>
      </c>
      <c r="U154" s="83" t="s">
        <v>3195</v>
      </c>
      <c r="V154" s="83" t="s">
        <v>3195</v>
      </c>
      <c r="W154" s="81">
        <v>43167.678402777776</v>
      </c>
      <c r="X154" s="83" t="s">
        <v>4029</v>
      </c>
      <c r="Y154" s="79"/>
      <c r="Z154" s="79"/>
      <c r="AA154" s="85" t="s">
        <v>5237</v>
      </c>
      <c r="AB154" s="79"/>
      <c r="AC154" s="79" t="b">
        <v>0</v>
      </c>
      <c r="AD154" s="79">
        <v>0</v>
      </c>
      <c r="AE154" s="85" t="s">
        <v>6296</v>
      </c>
      <c r="AF154" s="79" t="b">
        <v>0</v>
      </c>
      <c r="AG154" s="79" t="s">
        <v>6303</v>
      </c>
      <c r="AH154" s="79"/>
      <c r="AI154" s="85" t="s">
        <v>6296</v>
      </c>
      <c r="AJ154" s="79" t="b">
        <v>0</v>
      </c>
      <c r="AK154" s="79">
        <v>0</v>
      </c>
      <c r="AL154" s="85" t="s">
        <v>6296</v>
      </c>
      <c r="AM154" s="79" t="s">
        <v>6328</v>
      </c>
      <c r="AN154" s="79" t="b">
        <v>0</v>
      </c>
      <c r="AO154" s="85" t="s">
        <v>5237</v>
      </c>
      <c r="AP154" s="79" t="s">
        <v>176</v>
      </c>
      <c r="AQ154" s="79">
        <v>0</v>
      </c>
      <c r="AR154" s="79">
        <v>0</v>
      </c>
      <c r="AS154" s="79"/>
      <c r="AT154" s="79"/>
      <c r="AU154" s="79"/>
      <c r="AV154" s="79"/>
      <c r="AW154" s="79"/>
      <c r="AX154" s="79"/>
      <c r="AY154" s="79"/>
      <c r="AZ154" s="79"/>
      <c r="BA154">
        <v>1</v>
      </c>
      <c r="BB154" s="78" t="str">
        <f>REPLACE(INDEX(GroupVertices[Group], MATCH(Edges24[[#This Row],[Vertex 1]],GroupVertices[Vertex],0)),1,1,"")</f>
        <v>1</v>
      </c>
      <c r="BC154" s="78" t="str">
        <f>REPLACE(INDEX(GroupVertices[Group], MATCH(Edges24[[#This Row],[Vertex 2]],GroupVertices[Vertex],0)),1,1,"")</f>
        <v>1</v>
      </c>
      <c r="BD154" s="48">
        <v>0</v>
      </c>
      <c r="BE154" s="49">
        <v>0</v>
      </c>
      <c r="BF154" s="48">
        <v>0</v>
      </c>
      <c r="BG154" s="49">
        <v>0</v>
      </c>
      <c r="BH154" s="48">
        <v>0</v>
      </c>
      <c r="BI154" s="49">
        <v>0</v>
      </c>
      <c r="BJ154" s="48">
        <v>8</v>
      </c>
      <c r="BK154" s="49">
        <v>100</v>
      </c>
      <c r="BL154" s="48">
        <v>8</v>
      </c>
    </row>
    <row r="155" spans="1:64" x14ac:dyDescent="0.25">
      <c r="A155" s="64" t="s">
        <v>346</v>
      </c>
      <c r="B155" s="64" t="s">
        <v>575</v>
      </c>
      <c r="C155" s="65"/>
      <c r="D155" s="66"/>
      <c r="E155" s="67"/>
      <c r="F155" s="68"/>
      <c r="G155" s="65"/>
      <c r="H155" s="69"/>
      <c r="I155" s="70"/>
      <c r="J155" s="70"/>
      <c r="K155" s="34" t="s">
        <v>65</v>
      </c>
      <c r="L155" s="77">
        <v>248</v>
      </c>
      <c r="M155" s="77"/>
      <c r="N155" s="72"/>
      <c r="O155" s="79" t="s">
        <v>999</v>
      </c>
      <c r="P155" s="81">
        <v>43167.678541666668</v>
      </c>
      <c r="Q155" s="79" t="s">
        <v>1116</v>
      </c>
      <c r="R155" s="83" t="s">
        <v>2060</v>
      </c>
      <c r="S155" s="79" t="s">
        <v>2507</v>
      </c>
      <c r="T155" s="79" t="s">
        <v>2722</v>
      </c>
      <c r="U155" s="79"/>
      <c r="V155" s="83" t="s">
        <v>3569</v>
      </c>
      <c r="W155" s="81">
        <v>43167.678541666668</v>
      </c>
      <c r="X155" s="83" t="s">
        <v>4030</v>
      </c>
      <c r="Y155" s="79"/>
      <c r="Z155" s="79"/>
      <c r="AA155" s="85" t="s">
        <v>5238</v>
      </c>
      <c r="AB155" s="79"/>
      <c r="AC155" s="79" t="b">
        <v>0</v>
      </c>
      <c r="AD155" s="79">
        <v>0</v>
      </c>
      <c r="AE155" s="85" t="s">
        <v>6296</v>
      </c>
      <c r="AF155" s="79" t="b">
        <v>0</v>
      </c>
      <c r="AG155" s="79" t="s">
        <v>6304</v>
      </c>
      <c r="AH155" s="79"/>
      <c r="AI155" s="85" t="s">
        <v>6296</v>
      </c>
      <c r="AJ155" s="79" t="b">
        <v>0</v>
      </c>
      <c r="AK155" s="79">
        <v>0</v>
      </c>
      <c r="AL155" s="85" t="s">
        <v>6296</v>
      </c>
      <c r="AM155" s="79" t="s">
        <v>6330</v>
      </c>
      <c r="AN155" s="79" t="b">
        <v>0</v>
      </c>
      <c r="AO155" s="85" t="s">
        <v>5238</v>
      </c>
      <c r="AP155" s="79" t="s">
        <v>176</v>
      </c>
      <c r="AQ155" s="79">
        <v>0</v>
      </c>
      <c r="AR155" s="79">
        <v>0</v>
      </c>
      <c r="AS155" s="79"/>
      <c r="AT155" s="79"/>
      <c r="AU155" s="79"/>
      <c r="AV155" s="79"/>
      <c r="AW155" s="79"/>
      <c r="AX155" s="79"/>
      <c r="AY155" s="79"/>
      <c r="AZ155" s="79"/>
      <c r="BA155">
        <v>1</v>
      </c>
      <c r="BB155" s="78" t="str">
        <f>REPLACE(INDEX(GroupVertices[Group], MATCH(Edges24[[#This Row],[Vertex 1]],GroupVertices[Vertex],0)),1,1,"")</f>
        <v>23</v>
      </c>
      <c r="BC155" s="78" t="str">
        <f>REPLACE(INDEX(GroupVertices[Group], MATCH(Edges24[[#This Row],[Vertex 2]],GroupVertices[Vertex],0)),1,1,"")</f>
        <v>23</v>
      </c>
      <c r="BD155" s="48">
        <v>0</v>
      </c>
      <c r="BE155" s="49">
        <v>0</v>
      </c>
      <c r="BF155" s="48">
        <v>0</v>
      </c>
      <c r="BG155" s="49">
        <v>0</v>
      </c>
      <c r="BH155" s="48">
        <v>0</v>
      </c>
      <c r="BI155" s="49">
        <v>0</v>
      </c>
      <c r="BJ155" s="48">
        <v>11</v>
      </c>
      <c r="BK155" s="49">
        <v>100</v>
      </c>
      <c r="BL155" s="48">
        <v>11</v>
      </c>
    </row>
    <row r="156" spans="1:64" x14ac:dyDescent="0.25">
      <c r="A156" s="64" t="s">
        <v>347</v>
      </c>
      <c r="B156" s="64" t="s">
        <v>347</v>
      </c>
      <c r="C156" s="65"/>
      <c r="D156" s="66"/>
      <c r="E156" s="67"/>
      <c r="F156" s="68"/>
      <c r="G156" s="65"/>
      <c r="H156" s="69"/>
      <c r="I156" s="70"/>
      <c r="J156" s="70"/>
      <c r="K156" s="34" t="s">
        <v>65</v>
      </c>
      <c r="L156" s="77">
        <v>249</v>
      </c>
      <c r="M156" s="77"/>
      <c r="N156" s="72"/>
      <c r="O156" s="79" t="s">
        <v>176</v>
      </c>
      <c r="P156" s="81">
        <v>43167.678622685184</v>
      </c>
      <c r="Q156" s="79" t="s">
        <v>1117</v>
      </c>
      <c r="R156" s="83" t="s">
        <v>2061</v>
      </c>
      <c r="S156" s="79" t="s">
        <v>2505</v>
      </c>
      <c r="T156" s="79" t="s">
        <v>2723</v>
      </c>
      <c r="U156" s="83" t="s">
        <v>3196</v>
      </c>
      <c r="V156" s="83" t="s">
        <v>3196</v>
      </c>
      <c r="W156" s="81">
        <v>43167.678622685184</v>
      </c>
      <c r="X156" s="83" t="s">
        <v>4031</v>
      </c>
      <c r="Y156" s="79"/>
      <c r="Z156" s="79"/>
      <c r="AA156" s="85" t="s">
        <v>5239</v>
      </c>
      <c r="AB156" s="79"/>
      <c r="AC156" s="79" t="b">
        <v>0</v>
      </c>
      <c r="AD156" s="79">
        <v>0</v>
      </c>
      <c r="AE156" s="85" t="s">
        <v>6296</v>
      </c>
      <c r="AF156" s="79" t="b">
        <v>0</v>
      </c>
      <c r="AG156" s="79" t="s">
        <v>6304</v>
      </c>
      <c r="AH156" s="79"/>
      <c r="AI156" s="85" t="s">
        <v>6296</v>
      </c>
      <c r="AJ156" s="79" t="b">
        <v>0</v>
      </c>
      <c r="AK156" s="79">
        <v>0</v>
      </c>
      <c r="AL156" s="85" t="s">
        <v>6296</v>
      </c>
      <c r="AM156" s="79" t="s">
        <v>6330</v>
      </c>
      <c r="AN156" s="79" t="b">
        <v>0</v>
      </c>
      <c r="AO156" s="85" t="s">
        <v>5239</v>
      </c>
      <c r="AP156" s="79" t="s">
        <v>176</v>
      </c>
      <c r="AQ156" s="79">
        <v>0</v>
      </c>
      <c r="AR156" s="79">
        <v>0</v>
      </c>
      <c r="AS156" s="79"/>
      <c r="AT156" s="79"/>
      <c r="AU156" s="79"/>
      <c r="AV156" s="79"/>
      <c r="AW156" s="79"/>
      <c r="AX156" s="79"/>
      <c r="AY156" s="79"/>
      <c r="AZ156" s="79"/>
      <c r="BA156">
        <v>1</v>
      </c>
      <c r="BB156" s="78" t="str">
        <f>REPLACE(INDEX(GroupVertices[Group], MATCH(Edges24[[#This Row],[Vertex 1]],GroupVertices[Vertex],0)),1,1,"")</f>
        <v>1</v>
      </c>
      <c r="BC156" s="78" t="str">
        <f>REPLACE(INDEX(GroupVertices[Group], MATCH(Edges24[[#This Row],[Vertex 2]],GroupVertices[Vertex],0)),1,1,"")</f>
        <v>1</v>
      </c>
      <c r="BD156" s="48">
        <v>0</v>
      </c>
      <c r="BE156" s="49">
        <v>0</v>
      </c>
      <c r="BF156" s="48">
        <v>0</v>
      </c>
      <c r="BG156" s="49">
        <v>0</v>
      </c>
      <c r="BH156" s="48">
        <v>0</v>
      </c>
      <c r="BI156" s="49">
        <v>0</v>
      </c>
      <c r="BJ156" s="48">
        <v>12</v>
      </c>
      <c r="BK156" s="49">
        <v>100</v>
      </c>
      <c r="BL156" s="48">
        <v>12</v>
      </c>
    </row>
    <row r="157" spans="1:64" x14ac:dyDescent="0.25">
      <c r="A157" s="64" t="s">
        <v>348</v>
      </c>
      <c r="B157" s="64" t="s">
        <v>845</v>
      </c>
      <c r="C157" s="65"/>
      <c r="D157" s="66"/>
      <c r="E157" s="67"/>
      <c r="F157" s="68"/>
      <c r="G157" s="65"/>
      <c r="H157" s="69"/>
      <c r="I157" s="70"/>
      <c r="J157" s="70"/>
      <c r="K157" s="34" t="s">
        <v>65</v>
      </c>
      <c r="L157" s="77">
        <v>250</v>
      </c>
      <c r="M157" s="77"/>
      <c r="N157" s="72"/>
      <c r="O157" s="79" t="s">
        <v>999</v>
      </c>
      <c r="P157" s="81">
        <v>43167.6797337963</v>
      </c>
      <c r="Q157" s="79" t="s">
        <v>1118</v>
      </c>
      <c r="R157" s="83" t="s">
        <v>2062</v>
      </c>
      <c r="S157" s="79" t="s">
        <v>2515</v>
      </c>
      <c r="T157" s="79"/>
      <c r="U157" s="79"/>
      <c r="V157" s="83" t="s">
        <v>3570</v>
      </c>
      <c r="W157" s="81">
        <v>43167.6797337963</v>
      </c>
      <c r="X157" s="83" t="s">
        <v>4032</v>
      </c>
      <c r="Y157" s="79"/>
      <c r="Z157" s="79"/>
      <c r="AA157" s="85" t="s">
        <v>5240</v>
      </c>
      <c r="AB157" s="79"/>
      <c r="AC157" s="79" t="b">
        <v>0</v>
      </c>
      <c r="AD157" s="79">
        <v>0</v>
      </c>
      <c r="AE157" s="85" t="s">
        <v>6296</v>
      </c>
      <c r="AF157" s="79" t="b">
        <v>0</v>
      </c>
      <c r="AG157" s="79" t="s">
        <v>6304</v>
      </c>
      <c r="AH157" s="79"/>
      <c r="AI157" s="85" t="s">
        <v>6296</v>
      </c>
      <c r="AJ157" s="79" t="b">
        <v>0</v>
      </c>
      <c r="AK157" s="79">
        <v>1</v>
      </c>
      <c r="AL157" s="85" t="s">
        <v>5671</v>
      </c>
      <c r="AM157" s="79" t="s">
        <v>6356</v>
      </c>
      <c r="AN157" s="79" t="b">
        <v>0</v>
      </c>
      <c r="AO157" s="85" t="s">
        <v>5671</v>
      </c>
      <c r="AP157" s="79" t="s">
        <v>176</v>
      </c>
      <c r="AQ157" s="79">
        <v>0</v>
      </c>
      <c r="AR157" s="79">
        <v>0</v>
      </c>
      <c r="AS157" s="79"/>
      <c r="AT157" s="79"/>
      <c r="AU157" s="79"/>
      <c r="AV157" s="79"/>
      <c r="AW157" s="79"/>
      <c r="AX157" s="79"/>
      <c r="AY157" s="79"/>
      <c r="AZ157" s="79"/>
      <c r="BA157">
        <v>1</v>
      </c>
      <c r="BB157" s="78" t="str">
        <f>REPLACE(INDEX(GroupVertices[Group], MATCH(Edges24[[#This Row],[Vertex 1]],GroupVertices[Vertex],0)),1,1,"")</f>
        <v>10</v>
      </c>
      <c r="BC157" s="78" t="str">
        <f>REPLACE(INDEX(GroupVertices[Group], MATCH(Edges24[[#This Row],[Vertex 2]],GroupVertices[Vertex],0)),1,1,"")</f>
        <v>10</v>
      </c>
      <c r="BD157" s="48"/>
      <c r="BE157" s="49"/>
      <c r="BF157" s="48"/>
      <c r="BG157" s="49"/>
      <c r="BH157" s="48"/>
      <c r="BI157" s="49"/>
      <c r="BJ157" s="48"/>
      <c r="BK157" s="49"/>
      <c r="BL157" s="48"/>
    </row>
    <row r="158" spans="1:64" x14ac:dyDescent="0.25">
      <c r="A158" s="64" t="s">
        <v>349</v>
      </c>
      <c r="B158" s="64" t="s">
        <v>740</v>
      </c>
      <c r="C158" s="65"/>
      <c r="D158" s="66"/>
      <c r="E158" s="67"/>
      <c r="F158" s="68"/>
      <c r="G158" s="65"/>
      <c r="H158" s="69"/>
      <c r="I158" s="70"/>
      <c r="J158" s="70"/>
      <c r="K158" s="34" t="s">
        <v>65</v>
      </c>
      <c r="L158" s="77">
        <v>252</v>
      </c>
      <c r="M158" s="77"/>
      <c r="N158" s="72"/>
      <c r="O158" s="79" t="s">
        <v>999</v>
      </c>
      <c r="P158" s="81">
        <v>43167.682280092595</v>
      </c>
      <c r="Q158" s="79" t="s">
        <v>1119</v>
      </c>
      <c r="R158" s="83" t="s">
        <v>2063</v>
      </c>
      <c r="S158" s="79" t="s">
        <v>2508</v>
      </c>
      <c r="T158" s="79" t="s">
        <v>2724</v>
      </c>
      <c r="U158" s="79"/>
      <c r="V158" s="83" t="s">
        <v>3571</v>
      </c>
      <c r="W158" s="81">
        <v>43167.682280092595</v>
      </c>
      <c r="X158" s="83" t="s">
        <v>4033</v>
      </c>
      <c r="Y158" s="79"/>
      <c r="Z158" s="79"/>
      <c r="AA158" s="85" t="s">
        <v>5241</v>
      </c>
      <c r="AB158" s="79"/>
      <c r="AC158" s="79" t="b">
        <v>0</v>
      </c>
      <c r="AD158" s="79">
        <v>0</v>
      </c>
      <c r="AE158" s="85" t="s">
        <v>6296</v>
      </c>
      <c r="AF158" s="79" t="b">
        <v>0</v>
      </c>
      <c r="AG158" s="79" t="s">
        <v>6304</v>
      </c>
      <c r="AH158" s="79"/>
      <c r="AI158" s="85" t="s">
        <v>6296</v>
      </c>
      <c r="AJ158" s="79" t="b">
        <v>0</v>
      </c>
      <c r="AK158" s="79">
        <v>12</v>
      </c>
      <c r="AL158" s="85" t="s">
        <v>6270</v>
      </c>
      <c r="AM158" s="79" t="s">
        <v>6328</v>
      </c>
      <c r="AN158" s="79" t="b">
        <v>0</v>
      </c>
      <c r="AO158" s="85" t="s">
        <v>6270</v>
      </c>
      <c r="AP158" s="79" t="s">
        <v>176</v>
      </c>
      <c r="AQ158" s="79">
        <v>0</v>
      </c>
      <c r="AR158" s="79">
        <v>0</v>
      </c>
      <c r="AS158" s="79"/>
      <c r="AT158" s="79"/>
      <c r="AU158" s="79"/>
      <c r="AV158" s="79"/>
      <c r="AW158" s="79"/>
      <c r="AX158" s="79"/>
      <c r="AY158" s="79"/>
      <c r="AZ158" s="79"/>
      <c r="BA158">
        <v>1</v>
      </c>
      <c r="BB158" s="78" t="str">
        <f>REPLACE(INDEX(GroupVertices[Group], MATCH(Edges24[[#This Row],[Vertex 1]],GroupVertices[Vertex],0)),1,1,"")</f>
        <v>6</v>
      </c>
      <c r="BC158" s="78" t="str">
        <f>REPLACE(INDEX(GroupVertices[Group], MATCH(Edges24[[#This Row],[Vertex 2]],GroupVertices[Vertex],0)),1,1,"")</f>
        <v>6</v>
      </c>
      <c r="BD158" s="48">
        <v>0</v>
      </c>
      <c r="BE158" s="49">
        <v>0</v>
      </c>
      <c r="BF158" s="48">
        <v>0</v>
      </c>
      <c r="BG158" s="49">
        <v>0</v>
      </c>
      <c r="BH158" s="48">
        <v>0</v>
      </c>
      <c r="BI158" s="49">
        <v>0</v>
      </c>
      <c r="BJ158" s="48">
        <v>16</v>
      </c>
      <c r="BK158" s="49">
        <v>100</v>
      </c>
      <c r="BL158" s="48">
        <v>16</v>
      </c>
    </row>
    <row r="159" spans="1:64" x14ac:dyDescent="0.25">
      <c r="A159" s="64" t="s">
        <v>350</v>
      </c>
      <c r="B159" s="64" t="s">
        <v>619</v>
      </c>
      <c r="C159" s="65"/>
      <c r="D159" s="66"/>
      <c r="E159" s="67"/>
      <c r="F159" s="68"/>
      <c r="G159" s="65"/>
      <c r="H159" s="69"/>
      <c r="I159" s="70"/>
      <c r="J159" s="70"/>
      <c r="K159" s="34" t="s">
        <v>65</v>
      </c>
      <c r="L159" s="77">
        <v>253</v>
      </c>
      <c r="M159" s="77"/>
      <c r="N159" s="72"/>
      <c r="O159" s="79" t="s">
        <v>999</v>
      </c>
      <c r="P159" s="81">
        <v>43167.684062499997</v>
      </c>
      <c r="Q159" s="79" t="s">
        <v>1120</v>
      </c>
      <c r="R159" s="79"/>
      <c r="S159" s="79"/>
      <c r="T159" s="79" t="s">
        <v>2725</v>
      </c>
      <c r="U159" s="79"/>
      <c r="V159" s="83" t="s">
        <v>3572</v>
      </c>
      <c r="W159" s="81">
        <v>43167.684062499997</v>
      </c>
      <c r="X159" s="83" t="s">
        <v>4034</v>
      </c>
      <c r="Y159" s="79"/>
      <c r="Z159" s="79"/>
      <c r="AA159" s="85" t="s">
        <v>5242</v>
      </c>
      <c r="AB159" s="79"/>
      <c r="AC159" s="79" t="b">
        <v>0</v>
      </c>
      <c r="AD159" s="79">
        <v>0</v>
      </c>
      <c r="AE159" s="85" t="s">
        <v>6296</v>
      </c>
      <c r="AF159" s="79" t="b">
        <v>0</v>
      </c>
      <c r="AG159" s="79" t="s">
        <v>6308</v>
      </c>
      <c r="AH159" s="79"/>
      <c r="AI159" s="85" t="s">
        <v>6296</v>
      </c>
      <c r="AJ159" s="79" t="b">
        <v>0</v>
      </c>
      <c r="AK159" s="79">
        <v>3</v>
      </c>
      <c r="AL159" s="85" t="s">
        <v>5257</v>
      </c>
      <c r="AM159" s="79" t="s">
        <v>6328</v>
      </c>
      <c r="AN159" s="79" t="b">
        <v>0</v>
      </c>
      <c r="AO159" s="85" t="s">
        <v>5257</v>
      </c>
      <c r="AP159" s="79" t="s">
        <v>176</v>
      </c>
      <c r="AQ159" s="79">
        <v>0</v>
      </c>
      <c r="AR159" s="79">
        <v>0</v>
      </c>
      <c r="AS159" s="79"/>
      <c r="AT159" s="79"/>
      <c r="AU159" s="79"/>
      <c r="AV159" s="79"/>
      <c r="AW159" s="79"/>
      <c r="AX159" s="79"/>
      <c r="AY159" s="79"/>
      <c r="AZ159" s="79"/>
      <c r="BA159">
        <v>1</v>
      </c>
      <c r="BB159" s="78" t="str">
        <f>REPLACE(INDEX(GroupVertices[Group], MATCH(Edges24[[#This Row],[Vertex 1]],GroupVertices[Vertex],0)),1,1,"")</f>
        <v>11</v>
      </c>
      <c r="BC159" s="78" t="str">
        <f>REPLACE(INDEX(GroupVertices[Group], MATCH(Edges24[[#This Row],[Vertex 2]],GroupVertices[Vertex],0)),1,1,"")</f>
        <v>11</v>
      </c>
      <c r="BD159" s="48"/>
      <c r="BE159" s="49"/>
      <c r="BF159" s="48"/>
      <c r="BG159" s="49"/>
      <c r="BH159" s="48"/>
      <c r="BI159" s="49"/>
      <c r="BJ159" s="48"/>
      <c r="BK159" s="49"/>
      <c r="BL159" s="48"/>
    </row>
    <row r="160" spans="1:64" x14ac:dyDescent="0.25">
      <c r="A160" s="64" t="s">
        <v>351</v>
      </c>
      <c r="B160" s="64" t="s">
        <v>846</v>
      </c>
      <c r="C160" s="65"/>
      <c r="D160" s="66"/>
      <c r="E160" s="67"/>
      <c r="F160" s="68"/>
      <c r="G160" s="65"/>
      <c r="H160" s="69"/>
      <c r="I160" s="70"/>
      <c r="J160" s="70"/>
      <c r="K160" s="34" t="s">
        <v>65</v>
      </c>
      <c r="L160" s="77">
        <v>255</v>
      </c>
      <c r="M160" s="77"/>
      <c r="N160" s="72"/>
      <c r="O160" s="79" t="s">
        <v>999</v>
      </c>
      <c r="P160" s="81">
        <v>43166.441666666666</v>
      </c>
      <c r="Q160" s="79" t="s">
        <v>1121</v>
      </c>
      <c r="R160" s="83" t="s">
        <v>2064</v>
      </c>
      <c r="S160" s="79" t="s">
        <v>2539</v>
      </c>
      <c r="T160" s="79" t="s">
        <v>2726</v>
      </c>
      <c r="U160" s="79"/>
      <c r="V160" s="83" t="s">
        <v>3573</v>
      </c>
      <c r="W160" s="81">
        <v>43166.441666666666</v>
      </c>
      <c r="X160" s="83" t="s">
        <v>4035</v>
      </c>
      <c r="Y160" s="79"/>
      <c r="Z160" s="79"/>
      <c r="AA160" s="85" t="s">
        <v>5243</v>
      </c>
      <c r="AB160" s="79"/>
      <c r="AC160" s="79" t="b">
        <v>0</v>
      </c>
      <c r="AD160" s="79">
        <v>4</v>
      </c>
      <c r="AE160" s="85" t="s">
        <v>6296</v>
      </c>
      <c r="AF160" s="79" t="b">
        <v>1</v>
      </c>
      <c r="AG160" s="79" t="s">
        <v>6304</v>
      </c>
      <c r="AH160" s="79"/>
      <c r="AI160" s="85" t="s">
        <v>6315</v>
      </c>
      <c r="AJ160" s="79" t="b">
        <v>0</v>
      </c>
      <c r="AK160" s="79">
        <v>4</v>
      </c>
      <c r="AL160" s="85" t="s">
        <v>6296</v>
      </c>
      <c r="AM160" s="79" t="s">
        <v>6330</v>
      </c>
      <c r="AN160" s="79" t="b">
        <v>0</v>
      </c>
      <c r="AO160" s="85" t="s">
        <v>5243</v>
      </c>
      <c r="AP160" s="79" t="s">
        <v>6415</v>
      </c>
      <c r="AQ160" s="79">
        <v>0</v>
      </c>
      <c r="AR160" s="79">
        <v>0</v>
      </c>
      <c r="AS160" s="79"/>
      <c r="AT160" s="79"/>
      <c r="AU160" s="79"/>
      <c r="AV160" s="79"/>
      <c r="AW160" s="79"/>
      <c r="AX160" s="79"/>
      <c r="AY160" s="79"/>
      <c r="AZ160" s="79"/>
      <c r="BA160">
        <v>1</v>
      </c>
      <c r="BB160" s="78" t="str">
        <f>REPLACE(INDEX(GroupVertices[Group], MATCH(Edges24[[#This Row],[Vertex 1]],GroupVertices[Vertex],0)),1,1,"")</f>
        <v>62</v>
      </c>
      <c r="BC160" s="78" t="str">
        <f>REPLACE(INDEX(GroupVertices[Group], MATCH(Edges24[[#This Row],[Vertex 2]],GroupVertices[Vertex],0)),1,1,"")</f>
        <v>62</v>
      </c>
      <c r="BD160" s="48">
        <v>1</v>
      </c>
      <c r="BE160" s="49">
        <v>14.285714285714286</v>
      </c>
      <c r="BF160" s="48">
        <v>0</v>
      </c>
      <c r="BG160" s="49">
        <v>0</v>
      </c>
      <c r="BH160" s="48">
        <v>0</v>
      </c>
      <c r="BI160" s="49">
        <v>0</v>
      </c>
      <c r="BJ160" s="48">
        <v>6</v>
      </c>
      <c r="BK160" s="49">
        <v>85.714285714285708</v>
      </c>
      <c r="BL160" s="48">
        <v>7</v>
      </c>
    </row>
    <row r="161" spans="1:64" x14ac:dyDescent="0.25">
      <c r="A161" s="64" t="s">
        <v>352</v>
      </c>
      <c r="B161" s="64" t="s">
        <v>846</v>
      </c>
      <c r="C161" s="65"/>
      <c r="D161" s="66"/>
      <c r="E161" s="67"/>
      <c r="F161" s="68"/>
      <c r="G161" s="65"/>
      <c r="H161" s="69"/>
      <c r="I161" s="70"/>
      <c r="J161" s="70"/>
      <c r="K161" s="34" t="s">
        <v>65</v>
      </c>
      <c r="L161" s="77">
        <v>256</v>
      </c>
      <c r="M161" s="77"/>
      <c r="N161" s="72"/>
      <c r="O161" s="79" t="s">
        <v>999</v>
      </c>
      <c r="P161" s="81">
        <v>43167.685358796298</v>
      </c>
      <c r="Q161" s="79" t="s">
        <v>1122</v>
      </c>
      <c r="R161" s="83" t="s">
        <v>2064</v>
      </c>
      <c r="S161" s="79" t="s">
        <v>2539</v>
      </c>
      <c r="T161" s="79" t="s">
        <v>2726</v>
      </c>
      <c r="U161" s="79"/>
      <c r="V161" s="83" t="s">
        <v>3574</v>
      </c>
      <c r="W161" s="81">
        <v>43167.685358796298</v>
      </c>
      <c r="X161" s="83" t="s">
        <v>4036</v>
      </c>
      <c r="Y161" s="79"/>
      <c r="Z161" s="79"/>
      <c r="AA161" s="85" t="s">
        <v>5244</v>
      </c>
      <c r="AB161" s="79"/>
      <c r="AC161" s="79" t="b">
        <v>0</v>
      </c>
      <c r="AD161" s="79">
        <v>0</v>
      </c>
      <c r="AE161" s="85" t="s">
        <v>6296</v>
      </c>
      <c r="AF161" s="79" t="b">
        <v>1</v>
      </c>
      <c r="AG161" s="79" t="s">
        <v>6304</v>
      </c>
      <c r="AH161" s="79"/>
      <c r="AI161" s="85" t="s">
        <v>6315</v>
      </c>
      <c r="AJ161" s="79" t="b">
        <v>0</v>
      </c>
      <c r="AK161" s="79">
        <v>4</v>
      </c>
      <c r="AL161" s="85" t="s">
        <v>5243</v>
      </c>
      <c r="AM161" s="79" t="s">
        <v>6328</v>
      </c>
      <c r="AN161" s="79" t="b">
        <v>0</v>
      </c>
      <c r="AO161" s="85" t="s">
        <v>5243</v>
      </c>
      <c r="AP161" s="79" t="s">
        <v>176</v>
      </c>
      <c r="AQ161" s="79">
        <v>0</v>
      </c>
      <c r="AR161" s="79">
        <v>0</v>
      </c>
      <c r="AS161" s="79"/>
      <c r="AT161" s="79"/>
      <c r="AU161" s="79"/>
      <c r="AV161" s="79"/>
      <c r="AW161" s="79"/>
      <c r="AX161" s="79"/>
      <c r="AY161" s="79"/>
      <c r="AZ161" s="79"/>
      <c r="BA161">
        <v>1</v>
      </c>
      <c r="BB161" s="78" t="str">
        <f>REPLACE(INDEX(GroupVertices[Group], MATCH(Edges24[[#This Row],[Vertex 1]],GroupVertices[Vertex],0)),1,1,"")</f>
        <v>62</v>
      </c>
      <c r="BC161" s="78" t="str">
        <f>REPLACE(INDEX(GroupVertices[Group], MATCH(Edges24[[#This Row],[Vertex 2]],GroupVertices[Vertex],0)),1,1,"")</f>
        <v>62</v>
      </c>
      <c r="BD161" s="48"/>
      <c r="BE161" s="49"/>
      <c r="BF161" s="48"/>
      <c r="BG161" s="49"/>
      <c r="BH161" s="48"/>
      <c r="BI161" s="49"/>
      <c r="BJ161" s="48"/>
      <c r="BK161" s="49"/>
      <c r="BL161" s="48"/>
    </row>
    <row r="162" spans="1:64" x14ac:dyDescent="0.25">
      <c r="A162" s="64" t="s">
        <v>353</v>
      </c>
      <c r="B162" s="64" t="s">
        <v>847</v>
      </c>
      <c r="C162" s="65"/>
      <c r="D162" s="66"/>
      <c r="E162" s="67"/>
      <c r="F162" s="68"/>
      <c r="G162" s="65"/>
      <c r="H162" s="69"/>
      <c r="I162" s="70"/>
      <c r="J162" s="70"/>
      <c r="K162" s="34" t="s">
        <v>65</v>
      </c>
      <c r="L162" s="77">
        <v>258</v>
      </c>
      <c r="M162" s="77"/>
      <c r="N162" s="72"/>
      <c r="O162" s="79" t="s">
        <v>999</v>
      </c>
      <c r="P162" s="81">
        <v>43167.261157407411</v>
      </c>
      <c r="Q162" s="79" t="s">
        <v>1123</v>
      </c>
      <c r="R162" s="83" t="s">
        <v>2065</v>
      </c>
      <c r="S162" s="79" t="s">
        <v>2507</v>
      </c>
      <c r="T162" s="79" t="s">
        <v>2701</v>
      </c>
      <c r="U162" s="79"/>
      <c r="V162" s="83" t="s">
        <v>3575</v>
      </c>
      <c r="W162" s="81">
        <v>43167.261157407411</v>
      </c>
      <c r="X162" s="83" t="s">
        <v>4037</v>
      </c>
      <c r="Y162" s="79"/>
      <c r="Z162" s="79"/>
      <c r="AA162" s="85" t="s">
        <v>5245</v>
      </c>
      <c r="AB162" s="79"/>
      <c r="AC162" s="79" t="b">
        <v>0</v>
      </c>
      <c r="AD162" s="79">
        <v>1</v>
      </c>
      <c r="AE162" s="85" t="s">
        <v>6296</v>
      </c>
      <c r="AF162" s="79" t="b">
        <v>0</v>
      </c>
      <c r="AG162" s="79" t="s">
        <v>6305</v>
      </c>
      <c r="AH162" s="79"/>
      <c r="AI162" s="85" t="s">
        <v>6296</v>
      </c>
      <c r="AJ162" s="79" t="b">
        <v>0</v>
      </c>
      <c r="AK162" s="79">
        <v>1</v>
      </c>
      <c r="AL162" s="85" t="s">
        <v>6296</v>
      </c>
      <c r="AM162" s="79" t="s">
        <v>6344</v>
      </c>
      <c r="AN162" s="79" t="b">
        <v>0</v>
      </c>
      <c r="AO162" s="85" t="s">
        <v>5245</v>
      </c>
      <c r="AP162" s="79" t="s">
        <v>6415</v>
      </c>
      <c r="AQ162" s="79">
        <v>0</v>
      </c>
      <c r="AR162" s="79">
        <v>0</v>
      </c>
      <c r="AS162" s="79"/>
      <c r="AT162" s="79"/>
      <c r="AU162" s="79"/>
      <c r="AV162" s="79"/>
      <c r="AW162" s="79"/>
      <c r="AX162" s="79"/>
      <c r="AY162" s="79"/>
      <c r="AZ162" s="79"/>
      <c r="BA162">
        <v>1</v>
      </c>
      <c r="BB162" s="78" t="str">
        <f>REPLACE(INDEX(GroupVertices[Group], MATCH(Edges24[[#This Row],[Vertex 1]],GroupVertices[Vertex],0)),1,1,"")</f>
        <v>4</v>
      </c>
      <c r="BC162" s="78" t="str">
        <f>REPLACE(INDEX(GroupVertices[Group], MATCH(Edges24[[#This Row],[Vertex 2]],GroupVertices[Vertex],0)),1,1,"")</f>
        <v>4</v>
      </c>
      <c r="BD162" s="48">
        <v>0</v>
      </c>
      <c r="BE162" s="49">
        <v>0</v>
      </c>
      <c r="BF162" s="48">
        <v>0</v>
      </c>
      <c r="BG162" s="49">
        <v>0</v>
      </c>
      <c r="BH162" s="48">
        <v>0</v>
      </c>
      <c r="BI162" s="49">
        <v>0</v>
      </c>
      <c r="BJ162" s="48">
        <v>13</v>
      </c>
      <c r="BK162" s="49">
        <v>100</v>
      </c>
      <c r="BL162" s="48">
        <v>13</v>
      </c>
    </row>
    <row r="163" spans="1:64" x14ac:dyDescent="0.25">
      <c r="A163" s="64" t="s">
        <v>354</v>
      </c>
      <c r="B163" s="64" t="s">
        <v>847</v>
      </c>
      <c r="C163" s="65"/>
      <c r="D163" s="66"/>
      <c r="E163" s="67"/>
      <c r="F163" s="68"/>
      <c r="G163" s="65"/>
      <c r="H163" s="69"/>
      <c r="I163" s="70"/>
      <c r="J163" s="70"/>
      <c r="K163" s="34" t="s">
        <v>65</v>
      </c>
      <c r="L163" s="77">
        <v>259</v>
      </c>
      <c r="M163" s="77"/>
      <c r="N163" s="72"/>
      <c r="O163" s="79" t="s">
        <v>999</v>
      </c>
      <c r="P163" s="81">
        <v>43167.687928240739</v>
      </c>
      <c r="Q163" s="79" t="s">
        <v>1124</v>
      </c>
      <c r="R163" s="83" t="s">
        <v>2065</v>
      </c>
      <c r="S163" s="79" t="s">
        <v>2507</v>
      </c>
      <c r="T163" s="79" t="s">
        <v>2679</v>
      </c>
      <c r="U163" s="79"/>
      <c r="V163" s="83" t="s">
        <v>3576</v>
      </c>
      <c r="W163" s="81">
        <v>43167.687928240739</v>
      </c>
      <c r="X163" s="83" t="s">
        <v>4038</v>
      </c>
      <c r="Y163" s="79"/>
      <c r="Z163" s="79"/>
      <c r="AA163" s="85" t="s">
        <v>5246</v>
      </c>
      <c r="AB163" s="79"/>
      <c r="AC163" s="79" t="b">
        <v>0</v>
      </c>
      <c r="AD163" s="79">
        <v>0</v>
      </c>
      <c r="AE163" s="85" t="s">
        <v>6296</v>
      </c>
      <c r="AF163" s="79" t="b">
        <v>0</v>
      </c>
      <c r="AG163" s="79" t="s">
        <v>6305</v>
      </c>
      <c r="AH163" s="79"/>
      <c r="AI163" s="85" t="s">
        <v>6296</v>
      </c>
      <c r="AJ163" s="79" t="b">
        <v>0</v>
      </c>
      <c r="AK163" s="79">
        <v>1</v>
      </c>
      <c r="AL163" s="85" t="s">
        <v>5245</v>
      </c>
      <c r="AM163" s="79" t="s">
        <v>6330</v>
      </c>
      <c r="AN163" s="79" t="b">
        <v>0</v>
      </c>
      <c r="AO163" s="85" t="s">
        <v>5245</v>
      </c>
      <c r="AP163" s="79" t="s">
        <v>176</v>
      </c>
      <c r="AQ163" s="79">
        <v>0</v>
      </c>
      <c r="AR163" s="79">
        <v>0</v>
      </c>
      <c r="AS163" s="79"/>
      <c r="AT163" s="79"/>
      <c r="AU163" s="79"/>
      <c r="AV163" s="79"/>
      <c r="AW163" s="79"/>
      <c r="AX163" s="79"/>
      <c r="AY163" s="79"/>
      <c r="AZ163" s="79"/>
      <c r="BA163">
        <v>1</v>
      </c>
      <c r="BB163" s="78" t="str">
        <f>REPLACE(INDEX(GroupVertices[Group], MATCH(Edges24[[#This Row],[Vertex 1]],GroupVertices[Vertex],0)),1,1,"")</f>
        <v>4</v>
      </c>
      <c r="BC163" s="78" t="str">
        <f>REPLACE(INDEX(GroupVertices[Group], MATCH(Edges24[[#This Row],[Vertex 2]],GroupVertices[Vertex],0)),1,1,"")</f>
        <v>4</v>
      </c>
      <c r="BD163" s="48"/>
      <c r="BE163" s="49"/>
      <c r="BF163" s="48"/>
      <c r="BG163" s="49"/>
      <c r="BH163" s="48"/>
      <c r="BI163" s="49"/>
      <c r="BJ163" s="48"/>
      <c r="BK163" s="49"/>
      <c r="BL163" s="48"/>
    </row>
    <row r="164" spans="1:64" x14ac:dyDescent="0.25">
      <c r="A164" s="64" t="s">
        <v>355</v>
      </c>
      <c r="B164" s="64" t="s">
        <v>355</v>
      </c>
      <c r="C164" s="65"/>
      <c r="D164" s="66"/>
      <c r="E164" s="67"/>
      <c r="F164" s="68"/>
      <c r="G164" s="65"/>
      <c r="H164" s="69"/>
      <c r="I164" s="70"/>
      <c r="J164" s="70"/>
      <c r="K164" s="34" t="s">
        <v>65</v>
      </c>
      <c r="L164" s="77">
        <v>261</v>
      </c>
      <c r="M164" s="77"/>
      <c r="N164" s="72"/>
      <c r="O164" s="79" t="s">
        <v>176</v>
      </c>
      <c r="P164" s="81">
        <v>43167.689236111109</v>
      </c>
      <c r="Q164" s="79" t="s">
        <v>1125</v>
      </c>
      <c r="R164" s="83" t="s">
        <v>2066</v>
      </c>
      <c r="S164" s="79" t="s">
        <v>2540</v>
      </c>
      <c r="T164" s="79" t="s">
        <v>2727</v>
      </c>
      <c r="U164" s="79"/>
      <c r="V164" s="83" t="s">
        <v>3577</v>
      </c>
      <c r="W164" s="81">
        <v>43167.689236111109</v>
      </c>
      <c r="X164" s="83" t="s">
        <v>4039</v>
      </c>
      <c r="Y164" s="79"/>
      <c r="Z164" s="79"/>
      <c r="AA164" s="85" t="s">
        <v>5247</v>
      </c>
      <c r="AB164" s="79"/>
      <c r="AC164" s="79" t="b">
        <v>0</v>
      </c>
      <c r="AD164" s="79">
        <v>0</v>
      </c>
      <c r="AE164" s="85" t="s">
        <v>6296</v>
      </c>
      <c r="AF164" s="79" t="b">
        <v>0</v>
      </c>
      <c r="AG164" s="79" t="s">
        <v>6309</v>
      </c>
      <c r="AH164" s="79"/>
      <c r="AI164" s="85" t="s">
        <v>6296</v>
      </c>
      <c r="AJ164" s="79" t="b">
        <v>0</v>
      </c>
      <c r="AK164" s="79">
        <v>0</v>
      </c>
      <c r="AL164" s="85" t="s">
        <v>6296</v>
      </c>
      <c r="AM164" s="79" t="s">
        <v>6358</v>
      </c>
      <c r="AN164" s="79" t="b">
        <v>0</v>
      </c>
      <c r="AO164" s="85" t="s">
        <v>5247</v>
      </c>
      <c r="AP164" s="79" t="s">
        <v>176</v>
      </c>
      <c r="AQ164" s="79">
        <v>0</v>
      </c>
      <c r="AR164" s="79">
        <v>0</v>
      </c>
      <c r="AS164" s="79"/>
      <c r="AT164" s="79"/>
      <c r="AU164" s="79"/>
      <c r="AV164" s="79"/>
      <c r="AW164" s="79"/>
      <c r="AX164" s="79"/>
      <c r="AY164" s="79"/>
      <c r="AZ164" s="79"/>
      <c r="BA164">
        <v>1</v>
      </c>
      <c r="BB164" s="78" t="str">
        <f>REPLACE(INDEX(GroupVertices[Group], MATCH(Edges24[[#This Row],[Vertex 1]],GroupVertices[Vertex],0)),1,1,"")</f>
        <v>1</v>
      </c>
      <c r="BC164" s="78" t="str">
        <f>REPLACE(INDEX(GroupVertices[Group], MATCH(Edges24[[#This Row],[Vertex 2]],GroupVertices[Vertex],0)),1,1,"")</f>
        <v>1</v>
      </c>
      <c r="BD164" s="48">
        <v>0</v>
      </c>
      <c r="BE164" s="49">
        <v>0</v>
      </c>
      <c r="BF164" s="48">
        <v>0</v>
      </c>
      <c r="BG164" s="49">
        <v>0</v>
      </c>
      <c r="BH164" s="48">
        <v>0</v>
      </c>
      <c r="BI164" s="49">
        <v>0</v>
      </c>
      <c r="BJ164" s="48">
        <v>9</v>
      </c>
      <c r="BK164" s="49">
        <v>100</v>
      </c>
      <c r="BL164" s="48">
        <v>9</v>
      </c>
    </row>
    <row r="165" spans="1:64" x14ac:dyDescent="0.25">
      <c r="A165" s="64" t="s">
        <v>356</v>
      </c>
      <c r="B165" s="64" t="s">
        <v>848</v>
      </c>
      <c r="C165" s="65"/>
      <c r="D165" s="66"/>
      <c r="E165" s="67"/>
      <c r="F165" s="68"/>
      <c r="G165" s="65"/>
      <c r="H165" s="69"/>
      <c r="I165" s="70"/>
      <c r="J165" s="70"/>
      <c r="K165" s="34" t="s">
        <v>65</v>
      </c>
      <c r="L165" s="77">
        <v>262</v>
      </c>
      <c r="M165" s="77"/>
      <c r="N165" s="72"/>
      <c r="O165" s="79" t="s">
        <v>999</v>
      </c>
      <c r="P165" s="81">
        <v>43167.689687500002</v>
      </c>
      <c r="Q165" s="79" t="s">
        <v>1126</v>
      </c>
      <c r="R165" s="83" t="s">
        <v>2067</v>
      </c>
      <c r="S165" s="79" t="s">
        <v>2541</v>
      </c>
      <c r="T165" s="79" t="s">
        <v>731</v>
      </c>
      <c r="U165" s="79"/>
      <c r="V165" s="83" t="s">
        <v>3578</v>
      </c>
      <c r="W165" s="81">
        <v>43167.689687500002</v>
      </c>
      <c r="X165" s="83" t="s">
        <v>4040</v>
      </c>
      <c r="Y165" s="79"/>
      <c r="Z165" s="79"/>
      <c r="AA165" s="85" t="s">
        <v>5248</v>
      </c>
      <c r="AB165" s="79"/>
      <c r="AC165" s="79" t="b">
        <v>0</v>
      </c>
      <c r="AD165" s="79">
        <v>0</v>
      </c>
      <c r="AE165" s="85" t="s">
        <v>6296</v>
      </c>
      <c r="AF165" s="79" t="b">
        <v>0</v>
      </c>
      <c r="AG165" s="79" t="s">
        <v>6304</v>
      </c>
      <c r="AH165" s="79"/>
      <c r="AI165" s="85" t="s">
        <v>6296</v>
      </c>
      <c r="AJ165" s="79" t="b">
        <v>0</v>
      </c>
      <c r="AK165" s="79">
        <v>1</v>
      </c>
      <c r="AL165" s="85" t="s">
        <v>6296</v>
      </c>
      <c r="AM165" s="79" t="s">
        <v>6331</v>
      </c>
      <c r="AN165" s="79" t="b">
        <v>0</v>
      </c>
      <c r="AO165" s="85" t="s">
        <v>5248</v>
      </c>
      <c r="AP165" s="79" t="s">
        <v>176</v>
      </c>
      <c r="AQ165" s="79">
        <v>0</v>
      </c>
      <c r="AR165" s="79">
        <v>0</v>
      </c>
      <c r="AS165" s="79" t="s">
        <v>6420</v>
      </c>
      <c r="AT165" s="79" t="s">
        <v>6429</v>
      </c>
      <c r="AU165" s="79" t="s">
        <v>6434</v>
      </c>
      <c r="AV165" s="79" t="s">
        <v>6443</v>
      </c>
      <c r="AW165" s="79" t="s">
        <v>6456</v>
      </c>
      <c r="AX165" s="79" t="s">
        <v>6469</v>
      </c>
      <c r="AY165" s="79" t="s">
        <v>6478</v>
      </c>
      <c r="AZ165" s="83" t="s">
        <v>6483</v>
      </c>
      <c r="BA165">
        <v>1</v>
      </c>
      <c r="BB165" s="78" t="str">
        <f>REPLACE(INDEX(GroupVertices[Group], MATCH(Edges24[[#This Row],[Vertex 1]],GroupVertices[Vertex],0)),1,1,"")</f>
        <v>36</v>
      </c>
      <c r="BC165" s="78" t="str">
        <f>REPLACE(INDEX(GroupVertices[Group], MATCH(Edges24[[#This Row],[Vertex 2]],GroupVertices[Vertex],0)),1,1,"")</f>
        <v>36</v>
      </c>
      <c r="BD165" s="48"/>
      <c r="BE165" s="49"/>
      <c r="BF165" s="48"/>
      <c r="BG165" s="49"/>
      <c r="BH165" s="48"/>
      <c r="BI165" s="49"/>
      <c r="BJ165" s="48"/>
      <c r="BK165" s="49"/>
      <c r="BL165" s="48"/>
    </row>
    <row r="166" spans="1:64" x14ac:dyDescent="0.25">
      <c r="A166" s="64" t="s">
        <v>357</v>
      </c>
      <c r="B166" s="64" t="s">
        <v>848</v>
      </c>
      <c r="C166" s="65"/>
      <c r="D166" s="66"/>
      <c r="E166" s="67"/>
      <c r="F166" s="68"/>
      <c r="G166" s="65"/>
      <c r="H166" s="69"/>
      <c r="I166" s="70"/>
      <c r="J166" s="70"/>
      <c r="K166" s="34" t="s">
        <v>65</v>
      </c>
      <c r="L166" s="77">
        <v>263</v>
      </c>
      <c r="M166" s="77"/>
      <c r="N166" s="72"/>
      <c r="O166" s="79" t="s">
        <v>999</v>
      </c>
      <c r="P166" s="81">
        <v>43167.690891203703</v>
      </c>
      <c r="Q166" s="79" t="s">
        <v>1127</v>
      </c>
      <c r="R166" s="79"/>
      <c r="S166" s="79"/>
      <c r="T166" s="79" t="s">
        <v>731</v>
      </c>
      <c r="U166" s="79"/>
      <c r="V166" s="83" t="s">
        <v>3579</v>
      </c>
      <c r="W166" s="81">
        <v>43167.690891203703</v>
      </c>
      <c r="X166" s="83" t="s">
        <v>4041</v>
      </c>
      <c r="Y166" s="79"/>
      <c r="Z166" s="79"/>
      <c r="AA166" s="85" t="s">
        <v>5249</v>
      </c>
      <c r="AB166" s="79"/>
      <c r="AC166" s="79" t="b">
        <v>0</v>
      </c>
      <c r="AD166" s="79">
        <v>0</v>
      </c>
      <c r="AE166" s="85" t="s">
        <v>6296</v>
      </c>
      <c r="AF166" s="79" t="b">
        <v>0</v>
      </c>
      <c r="AG166" s="79" t="s">
        <v>6304</v>
      </c>
      <c r="AH166" s="79"/>
      <c r="AI166" s="85" t="s">
        <v>6296</v>
      </c>
      <c r="AJ166" s="79" t="b">
        <v>0</v>
      </c>
      <c r="AK166" s="79">
        <v>1</v>
      </c>
      <c r="AL166" s="85" t="s">
        <v>5248</v>
      </c>
      <c r="AM166" s="79" t="s">
        <v>6340</v>
      </c>
      <c r="AN166" s="79" t="b">
        <v>0</v>
      </c>
      <c r="AO166" s="85" t="s">
        <v>5248</v>
      </c>
      <c r="AP166" s="79" t="s">
        <v>176</v>
      </c>
      <c r="AQ166" s="79">
        <v>0</v>
      </c>
      <c r="AR166" s="79">
        <v>0</v>
      </c>
      <c r="AS166" s="79"/>
      <c r="AT166" s="79"/>
      <c r="AU166" s="79"/>
      <c r="AV166" s="79"/>
      <c r="AW166" s="79"/>
      <c r="AX166" s="79"/>
      <c r="AY166" s="79"/>
      <c r="AZ166" s="79"/>
      <c r="BA166">
        <v>1</v>
      </c>
      <c r="BB166" s="78" t="str">
        <f>REPLACE(INDEX(GroupVertices[Group], MATCH(Edges24[[#This Row],[Vertex 1]],GroupVertices[Vertex],0)),1,1,"")</f>
        <v>36</v>
      </c>
      <c r="BC166" s="78" t="str">
        <f>REPLACE(INDEX(GroupVertices[Group], MATCH(Edges24[[#This Row],[Vertex 2]],GroupVertices[Vertex],0)),1,1,"")</f>
        <v>36</v>
      </c>
      <c r="BD166" s="48"/>
      <c r="BE166" s="49"/>
      <c r="BF166" s="48"/>
      <c r="BG166" s="49"/>
      <c r="BH166" s="48"/>
      <c r="BI166" s="49"/>
      <c r="BJ166" s="48"/>
      <c r="BK166" s="49"/>
      <c r="BL166" s="48"/>
    </row>
    <row r="167" spans="1:64" x14ac:dyDescent="0.25">
      <c r="A167" s="64" t="s">
        <v>358</v>
      </c>
      <c r="B167" s="64" t="s">
        <v>358</v>
      </c>
      <c r="C167" s="65"/>
      <c r="D167" s="66"/>
      <c r="E167" s="67"/>
      <c r="F167" s="68"/>
      <c r="G167" s="65"/>
      <c r="H167" s="69"/>
      <c r="I167" s="70"/>
      <c r="J167" s="70"/>
      <c r="K167" s="34" t="s">
        <v>65</v>
      </c>
      <c r="L167" s="77">
        <v>267</v>
      </c>
      <c r="M167" s="77"/>
      <c r="N167" s="72"/>
      <c r="O167" s="79" t="s">
        <v>176</v>
      </c>
      <c r="P167" s="81">
        <v>43167.687673611108</v>
      </c>
      <c r="Q167" s="79" t="s">
        <v>1128</v>
      </c>
      <c r="R167" s="83" t="s">
        <v>2068</v>
      </c>
      <c r="S167" s="79" t="s">
        <v>2542</v>
      </c>
      <c r="T167" s="79" t="s">
        <v>2728</v>
      </c>
      <c r="U167" s="83" t="s">
        <v>3197</v>
      </c>
      <c r="V167" s="83" t="s">
        <v>3197</v>
      </c>
      <c r="W167" s="81">
        <v>43167.687673611108</v>
      </c>
      <c r="X167" s="83" t="s">
        <v>4042</v>
      </c>
      <c r="Y167" s="79"/>
      <c r="Z167" s="79"/>
      <c r="AA167" s="85" t="s">
        <v>5250</v>
      </c>
      <c r="AB167" s="79"/>
      <c r="AC167" s="79" t="b">
        <v>0</v>
      </c>
      <c r="AD167" s="79">
        <v>0</v>
      </c>
      <c r="AE167" s="85" t="s">
        <v>6296</v>
      </c>
      <c r="AF167" s="79" t="b">
        <v>0</v>
      </c>
      <c r="AG167" s="79" t="s">
        <v>6304</v>
      </c>
      <c r="AH167" s="79"/>
      <c r="AI167" s="85" t="s">
        <v>6296</v>
      </c>
      <c r="AJ167" s="79" t="b">
        <v>0</v>
      </c>
      <c r="AK167" s="79">
        <v>1</v>
      </c>
      <c r="AL167" s="85" t="s">
        <v>6296</v>
      </c>
      <c r="AM167" s="79" t="s">
        <v>6359</v>
      </c>
      <c r="AN167" s="79" t="b">
        <v>0</v>
      </c>
      <c r="AO167" s="85" t="s">
        <v>5250</v>
      </c>
      <c r="AP167" s="79" t="s">
        <v>176</v>
      </c>
      <c r="AQ167" s="79">
        <v>0</v>
      </c>
      <c r="AR167" s="79">
        <v>0</v>
      </c>
      <c r="AS167" s="79"/>
      <c r="AT167" s="79"/>
      <c r="AU167" s="79"/>
      <c r="AV167" s="79"/>
      <c r="AW167" s="79"/>
      <c r="AX167" s="79"/>
      <c r="AY167" s="79"/>
      <c r="AZ167" s="79"/>
      <c r="BA167">
        <v>1</v>
      </c>
      <c r="BB167" s="78" t="str">
        <f>REPLACE(INDEX(GroupVertices[Group], MATCH(Edges24[[#This Row],[Vertex 1]],GroupVertices[Vertex],0)),1,1,"")</f>
        <v>94</v>
      </c>
      <c r="BC167" s="78" t="str">
        <f>REPLACE(INDEX(GroupVertices[Group], MATCH(Edges24[[#This Row],[Vertex 2]],GroupVertices[Vertex],0)),1,1,"")</f>
        <v>94</v>
      </c>
      <c r="BD167" s="48">
        <v>1</v>
      </c>
      <c r="BE167" s="49">
        <v>5.882352941176471</v>
      </c>
      <c r="BF167" s="48">
        <v>0</v>
      </c>
      <c r="BG167" s="49">
        <v>0</v>
      </c>
      <c r="BH167" s="48">
        <v>0</v>
      </c>
      <c r="BI167" s="49">
        <v>0</v>
      </c>
      <c r="BJ167" s="48">
        <v>16</v>
      </c>
      <c r="BK167" s="49">
        <v>94.117647058823536</v>
      </c>
      <c r="BL167" s="48">
        <v>17</v>
      </c>
    </row>
    <row r="168" spans="1:64" x14ac:dyDescent="0.25">
      <c r="A168" s="64" t="s">
        <v>359</v>
      </c>
      <c r="B168" s="64" t="s">
        <v>358</v>
      </c>
      <c r="C168" s="65"/>
      <c r="D168" s="66"/>
      <c r="E168" s="67"/>
      <c r="F168" s="68"/>
      <c r="G168" s="65"/>
      <c r="H168" s="69"/>
      <c r="I168" s="70"/>
      <c r="J168" s="70"/>
      <c r="K168" s="34" t="s">
        <v>65</v>
      </c>
      <c r="L168" s="77">
        <v>268</v>
      </c>
      <c r="M168" s="77"/>
      <c r="N168" s="72"/>
      <c r="O168" s="79" t="s">
        <v>999</v>
      </c>
      <c r="P168" s="81">
        <v>43167.691192129627</v>
      </c>
      <c r="Q168" s="79" t="s">
        <v>1129</v>
      </c>
      <c r="R168" s="83" t="s">
        <v>2068</v>
      </c>
      <c r="S168" s="79" t="s">
        <v>2542</v>
      </c>
      <c r="T168" s="79"/>
      <c r="U168" s="79"/>
      <c r="V168" s="83" t="s">
        <v>3580</v>
      </c>
      <c r="W168" s="81">
        <v>43167.691192129627</v>
      </c>
      <c r="X168" s="83" t="s">
        <v>4043</v>
      </c>
      <c r="Y168" s="79"/>
      <c r="Z168" s="79"/>
      <c r="AA168" s="85" t="s">
        <v>5251</v>
      </c>
      <c r="AB168" s="79"/>
      <c r="AC168" s="79" t="b">
        <v>0</v>
      </c>
      <c r="AD168" s="79">
        <v>0</v>
      </c>
      <c r="AE168" s="85" t="s">
        <v>6296</v>
      </c>
      <c r="AF168" s="79" t="b">
        <v>0</v>
      </c>
      <c r="AG168" s="79" t="s">
        <v>6304</v>
      </c>
      <c r="AH168" s="79"/>
      <c r="AI168" s="85" t="s">
        <v>6296</v>
      </c>
      <c r="AJ168" s="79" t="b">
        <v>0</v>
      </c>
      <c r="AK168" s="79">
        <v>1</v>
      </c>
      <c r="AL168" s="85" t="s">
        <v>5250</v>
      </c>
      <c r="AM168" s="79" t="s">
        <v>6333</v>
      </c>
      <c r="AN168" s="79" t="b">
        <v>0</v>
      </c>
      <c r="AO168" s="85" t="s">
        <v>5250</v>
      </c>
      <c r="AP168" s="79" t="s">
        <v>176</v>
      </c>
      <c r="AQ168" s="79">
        <v>0</v>
      </c>
      <c r="AR168" s="79">
        <v>0</v>
      </c>
      <c r="AS168" s="79"/>
      <c r="AT168" s="79"/>
      <c r="AU168" s="79"/>
      <c r="AV168" s="79"/>
      <c r="AW168" s="79"/>
      <c r="AX168" s="79"/>
      <c r="AY168" s="79"/>
      <c r="AZ168" s="79"/>
      <c r="BA168">
        <v>1</v>
      </c>
      <c r="BB168" s="78" t="str">
        <f>REPLACE(INDEX(GroupVertices[Group], MATCH(Edges24[[#This Row],[Vertex 1]],GroupVertices[Vertex],0)),1,1,"")</f>
        <v>94</v>
      </c>
      <c r="BC168" s="78" t="str">
        <f>REPLACE(INDEX(GroupVertices[Group], MATCH(Edges24[[#This Row],[Vertex 2]],GroupVertices[Vertex],0)),1,1,"")</f>
        <v>94</v>
      </c>
      <c r="BD168" s="48">
        <v>1</v>
      </c>
      <c r="BE168" s="49">
        <v>5.5555555555555554</v>
      </c>
      <c r="BF168" s="48">
        <v>0</v>
      </c>
      <c r="BG168" s="49">
        <v>0</v>
      </c>
      <c r="BH168" s="48">
        <v>0</v>
      </c>
      <c r="BI168" s="49">
        <v>0</v>
      </c>
      <c r="BJ168" s="48">
        <v>17</v>
      </c>
      <c r="BK168" s="49">
        <v>94.444444444444443</v>
      </c>
      <c r="BL168" s="48">
        <v>18</v>
      </c>
    </row>
    <row r="169" spans="1:64" x14ac:dyDescent="0.25">
      <c r="A169" s="64" t="s">
        <v>360</v>
      </c>
      <c r="B169" s="64" t="s">
        <v>360</v>
      </c>
      <c r="C169" s="65"/>
      <c r="D169" s="66"/>
      <c r="E169" s="67"/>
      <c r="F169" s="68"/>
      <c r="G169" s="65"/>
      <c r="H169" s="69"/>
      <c r="I169" s="70"/>
      <c r="J169" s="70"/>
      <c r="K169" s="34" t="s">
        <v>65</v>
      </c>
      <c r="L169" s="77">
        <v>269</v>
      </c>
      <c r="M169" s="77"/>
      <c r="N169" s="72"/>
      <c r="O169" s="79" t="s">
        <v>176</v>
      </c>
      <c r="P169" s="81">
        <v>43167.691238425927</v>
      </c>
      <c r="Q169" s="79" t="s">
        <v>1130</v>
      </c>
      <c r="R169" s="83" t="s">
        <v>2069</v>
      </c>
      <c r="S169" s="79" t="s">
        <v>2543</v>
      </c>
      <c r="T169" s="79" t="s">
        <v>2729</v>
      </c>
      <c r="U169" s="83" t="s">
        <v>3198</v>
      </c>
      <c r="V169" s="83" t="s">
        <v>3198</v>
      </c>
      <c r="W169" s="81">
        <v>43167.691238425927</v>
      </c>
      <c r="X169" s="83" t="s">
        <v>4044</v>
      </c>
      <c r="Y169" s="79"/>
      <c r="Z169" s="79"/>
      <c r="AA169" s="85" t="s">
        <v>5252</v>
      </c>
      <c r="AB169" s="79"/>
      <c r="AC169" s="79" t="b">
        <v>0</v>
      </c>
      <c r="AD169" s="79">
        <v>0</v>
      </c>
      <c r="AE169" s="85" t="s">
        <v>6296</v>
      </c>
      <c r="AF169" s="79" t="b">
        <v>0</v>
      </c>
      <c r="AG169" s="79" t="s">
        <v>6304</v>
      </c>
      <c r="AH169" s="79"/>
      <c r="AI169" s="85" t="s">
        <v>6296</v>
      </c>
      <c r="AJ169" s="79" t="b">
        <v>0</v>
      </c>
      <c r="AK169" s="79">
        <v>0</v>
      </c>
      <c r="AL169" s="85" t="s">
        <v>6296</v>
      </c>
      <c r="AM169" s="79" t="s">
        <v>6360</v>
      </c>
      <c r="AN169" s="79" t="b">
        <v>0</v>
      </c>
      <c r="AO169" s="85" t="s">
        <v>5252</v>
      </c>
      <c r="AP169" s="79" t="s">
        <v>176</v>
      </c>
      <c r="AQ169" s="79">
        <v>0</v>
      </c>
      <c r="AR169" s="79">
        <v>0</v>
      </c>
      <c r="AS169" s="79"/>
      <c r="AT169" s="79"/>
      <c r="AU169" s="79"/>
      <c r="AV169" s="79"/>
      <c r="AW169" s="79"/>
      <c r="AX169" s="79"/>
      <c r="AY169" s="79"/>
      <c r="AZ169" s="79"/>
      <c r="BA169">
        <v>1</v>
      </c>
      <c r="BB169" s="78" t="str">
        <f>REPLACE(INDEX(GroupVertices[Group], MATCH(Edges24[[#This Row],[Vertex 1]],GroupVertices[Vertex],0)),1,1,"")</f>
        <v>1</v>
      </c>
      <c r="BC169" s="78" t="str">
        <f>REPLACE(INDEX(GroupVertices[Group], MATCH(Edges24[[#This Row],[Vertex 2]],GroupVertices[Vertex],0)),1,1,"")</f>
        <v>1</v>
      </c>
      <c r="BD169" s="48">
        <v>0</v>
      </c>
      <c r="BE169" s="49">
        <v>0</v>
      </c>
      <c r="BF169" s="48">
        <v>2</v>
      </c>
      <c r="BG169" s="49">
        <v>16.666666666666668</v>
      </c>
      <c r="BH169" s="48">
        <v>0</v>
      </c>
      <c r="BI169" s="49">
        <v>0</v>
      </c>
      <c r="BJ169" s="48">
        <v>10</v>
      </c>
      <c r="BK169" s="49">
        <v>83.333333333333329</v>
      </c>
      <c r="BL169" s="48">
        <v>12</v>
      </c>
    </row>
    <row r="170" spans="1:64" x14ac:dyDescent="0.25">
      <c r="A170" s="64" t="s">
        <v>361</v>
      </c>
      <c r="B170" s="64" t="s">
        <v>619</v>
      </c>
      <c r="C170" s="65"/>
      <c r="D170" s="66"/>
      <c r="E170" s="67"/>
      <c r="F170" s="68"/>
      <c r="G170" s="65"/>
      <c r="H170" s="69"/>
      <c r="I170" s="70"/>
      <c r="J170" s="70"/>
      <c r="K170" s="34" t="s">
        <v>65</v>
      </c>
      <c r="L170" s="77">
        <v>270</v>
      </c>
      <c r="M170" s="77"/>
      <c r="N170" s="72"/>
      <c r="O170" s="79" t="s">
        <v>999</v>
      </c>
      <c r="P170" s="81">
        <v>43167.692430555559</v>
      </c>
      <c r="Q170" s="79" t="s">
        <v>1120</v>
      </c>
      <c r="R170" s="79"/>
      <c r="S170" s="79"/>
      <c r="T170" s="79" t="s">
        <v>2725</v>
      </c>
      <c r="U170" s="79"/>
      <c r="V170" s="83" t="s">
        <v>3581</v>
      </c>
      <c r="W170" s="81">
        <v>43167.692430555559</v>
      </c>
      <c r="X170" s="83" t="s">
        <v>4045</v>
      </c>
      <c r="Y170" s="79"/>
      <c r="Z170" s="79"/>
      <c r="AA170" s="85" t="s">
        <v>5253</v>
      </c>
      <c r="AB170" s="79"/>
      <c r="AC170" s="79" t="b">
        <v>0</v>
      </c>
      <c r="AD170" s="79">
        <v>0</v>
      </c>
      <c r="AE170" s="85" t="s">
        <v>6296</v>
      </c>
      <c r="AF170" s="79" t="b">
        <v>0</v>
      </c>
      <c r="AG170" s="79" t="s">
        <v>6308</v>
      </c>
      <c r="AH170" s="79"/>
      <c r="AI170" s="85" t="s">
        <v>6296</v>
      </c>
      <c r="AJ170" s="79" t="b">
        <v>0</v>
      </c>
      <c r="AK170" s="79">
        <v>3</v>
      </c>
      <c r="AL170" s="85" t="s">
        <v>5257</v>
      </c>
      <c r="AM170" s="79" t="s">
        <v>6328</v>
      </c>
      <c r="AN170" s="79" t="b">
        <v>0</v>
      </c>
      <c r="AO170" s="85" t="s">
        <v>5257</v>
      </c>
      <c r="AP170" s="79" t="s">
        <v>176</v>
      </c>
      <c r="AQ170" s="79">
        <v>0</v>
      </c>
      <c r="AR170" s="79">
        <v>0</v>
      </c>
      <c r="AS170" s="79"/>
      <c r="AT170" s="79"/>
      <c r="AU170" s="79"/>
      <c r="AV170" s="79"/>
      <c r="AW170" s="79"/>
      <c r="AX170" s="79"/>
      <c r="AY170" s="79"/>
      <c r="AZ170" s="79"/>
      <c r="BA170">
        <v>1</v>
      </c>
      <c r="BB170" s="78" t="str">
        <f>REPLACE(INDEX(GroupVertices[Group], MATCH(Edges24[[#This Row],[Vertex 1]],GroupVertices[Vertex],0)),1,1,"")</f>
        <v>11</v>
      </c>
      <c r="BC170" s="78" t="str">
        <f>REPLACE(INDEX(GroupVertices[Group], MATCH(Edges24[[#This Row],[Vertex 2]],GroupVertices[Vertex],0)),1,1,"")</f>
        <v>11</v>
      </c>
      <c r="BD170" s="48"/>
      <c r="BE170" s="49"/>
      <c r="BF170" s="48"/>
      <c r="BG170" s="49"/>
      <c r="BH170" s="48"/>
      <c r="BI170" s="49"/>
      <c r="BJ170" s="48"/>
      <c r="BK170" s="49"/>
      <c r="BL170" s="48"/>
    </row>
    <row r="171" spans="1:64" x14ac:dyDescent="0.25">
      <c r="A171" s="64" t="s">
        <v>362</v>
      </c>
      <c r="B171" s="64" t="s">
        <v>740</v>
      </c>
      <c r="C171" s="65"/>
      <c r="D171" s="66"/>
      <c r="E171" s="67"/>
      <c r="F171" s="68"/>
      <c r="G171" s="65"/>
      <c r="H171" s="69"/>
      <c r="I171" s="70"/>
      <c r="J171" s="70"/>
      <c r="K171" s="34" t="s">
        <v>65</v>
      </c>
      <c r="L171" s="77">
        <v>272</v>
      </c>
      <c r="M171" s="77"/>
      <c r="N171" s="72"/>
      <c r="O171" s="79" t="s">
        <v>999</v>
      </c>
      <c r="P171" s="81">
        <v>43168.637199074074</v>
      </c>
      <c r="Q171" s="79" t="s">
        <v>1131</v>
      </c>
      <c r="R171" s="83" t="s">
        <v>2070</v>
      </c>
      <c r="S171" s="79" t="s">
        <v>2508</v>
      </c>
      <c r="T171" s="79" t="s">
        <v>2730</v>
      </c>
      <c r="U171" s="79"/>
      <c r="V171" s="83" t="s">
        <v>3582</v>
      </c>
      <c r="W171" s="81">
        <v>43168.637199074074</v>
      </c>
      <c r="X171" s="83" t="s">
        <v>4046</v>
      </c>
      <c r="Y171" s="79"/>
      <c r="Z171" s="79"/>
      <c r="AA171" s="85" t="s">
        <v>5254</v>
      </c>
      <c r="AB171" s="79"/>
      <c r="AC171" s="79" t="b">
        <v>0</v>
      </c>
      <c r="AD171" s="79">
        <v>0</v>
      </c>
      <c r="AE171" s="85" t="s">
        <v>6296</v>
      </c>
      <c r="AF171" s="79" t="b">
        <v>0</v>
      </c>
      <c r="AG171" s="79" t="s">
        <v>6304</v>
      </c>
      <c r="AH171" s="79"/>
      <c r="AI171" s="85" t="s">
        <v>6296</v>
      </c>
      <c r="AJ171" s="79" t="b">
        <v>0</v>
      </c>
      <c r="AK171" s="79">
        <v>5</v>
      </c>
      <c r="AL171" s="85" t="s">
        <v>6271</v>
      </c>
      <c r="AM171" s="79" t="s">
        <v>6340</v>
      </c>
      <c r="AN171" s="79" t="b">
        <v>0</v>
      </c>
      <c r="AO171" s="85" t="s">
        <v>6271</v>
      </c>
      <c r="AP171" s="79" t="s">
        <v>176</v>
      </c>
      <c r="AQ171" s="79">
        <v>0</v>
      </c>
      <c r="AR171" s="79">
        <v>0</v>
      </c>
      <c r="AS171" s="79"/>
      <c r="AT171" s="79"/>
      <c r="AU171" s="79"/>
      <c r="AV171" s="79"/>
      <c r="AW171" s="79"/>
      <c r="AX171" s="79"/>
      <c r="AY171" s="79"/>
      <c r="AZ171" s="79"/>
      <c r="BA171">
        <v>2</v>
      </c>
      <c r="BB171" s="78" t="str">
        <f>REPLACE(INDEX(GroupVertices[Group], MATCH(Edges24[[#This Row],[Vertex 1]],GroupVertices[Vertex],0)),1,1,"")</f>
        <v>6</v>
      </c>
      <c r="BC171" s="78" t="str">
        <f>REPLACE(INDEX(GroupVertices[Group], MATCH(Edges24[[#This Row],[Vertex 2]],GroupVertices[Vertex],0)),1,1,"")</f>
        <v>6</v>
      </c>
      <c r="BD171" s="48">
        <v>0</v>
      </c>
      <c r="BE171" s="49">
        <v>0</v>
      </c>
      <c r="BF171" s="48">
        <v>1</v>
      </c>
      <c r="BG171" s="49">
        <v>8.3333333333333339</v>
      </c>
      <c r="BH171" s="48">
        <v>0</v>
      </c>
      <c r="BI171" s="49">
        <v>0</v>
      </c>
      <c r="BJ171" s="48">
        <v>11</v>
      </c>
      <c r="BK171" s="49">
        <v>91.666666666666671</v>
      </c>
      <c r="BL171" s="48">
        <v>12</v>
      </c>
    </row>
    <row r="172" spans="1:64" x14ac:dyDescent="0.25">
      <c r="A172" s="64" t="s">
        <v>362</v>
      </c>
      <c r="B172" s="64" t="s">
        <v>740</v>
      </c>
      <c r="C172" s="65"/>
      <c r="D172" s="66"/>
      <c r="E172" s="67"/>
      <c r="F172" s="68"/>
      <c r="G172" s="65"/>
      <c r="H172" s="69"/>
      <c r="I172" s="70"/>
      <c r="J172" s="70"/>
      <c r="K172" s="34" t="s">
        <v>65</v>
      </c>
      <c r="L172" s="77">
        <v>273</v>
      </c>
      <c r="M172" s="77"/>
      <c r="N172" s="72"/>
      <c r="O172" s="79" t="s">
        <v>999</v>
      </c>
      <c r="P172" s="81">
        <v>43168.637662037036</v>
      </c>
      <c r="Q172" s="79" t="s">
        <v>1132</v>
      </c>
      <c r="R172" s="83" t="s">
        <v>2071</v>
      </c>
      <c r="S172" s="79" t="s">
        <v>2508</v>
      </c>
      <c r="T172" s="79" t="s">
        <v>2731</v>
      </c>
      <c r="U172" s="83" t="s">
        <v>3199</v>
      </c>
      <c r="V172" s="83" t="s">
        <v>3199</v>
      </c>
      <c r="W172" s="81">
        <v>43168.637662037036</v>
      </c>
      <c r="X172" s="83" t="s">
        <v>4047</v>
      </c>
      <c r="Y172" s="79"/>
      <c r="Z172" s="79"/>
      <c r="AA172" s="85" t="s">
        <v>5255</v>
      </c>
      <c r="AB172" s="79"/>
      <c r="AC172" s="79" t="b">
        <v>0</v>
      </c>
      <c r="AD172" s="79">
        <v>0</v>
      </c>
      <c r="AE172" s="85" t="s">
        <v>6296</v>
      </c>
      <c r="AF172" s="79" t="b">
        <v>0</v>
      </c>
      <c r="AG172" s="79" t="s">
        <v>6304</v>
      </c>
      <c r="AH172" s="79"/>
      <c r="AI172" s="85" t="s">
        <v>6296</v>
      </c>
      <c r="AJ172" s="79" t="b">
        <v>0</v>
      </c>
      <c r="AK172" s="79">
        <v>15</v>
      </c>
      <c r="AL172" s="85" t="s">
        <v>6272</v>
      </c>
      <c r="AM172" s="79" t="s">
        <v>6340</v>
      </c>
      <c r="AN172" s="79" t="b">
        <v>0</v>
      </c>
      <c r="AO172" s="85" t="s">
        <v>6272</v>
      </c>
      <c r="AP172" s="79" t="s">
        <v>176</v>
      </c>
      <c r="AQ172" s="79">
        <v>0</v>
      </c>
      <c r="AR172" s="79">
        <v>0</v>
      </c>
      <c r="AS172" s="79"/>
      <c r="AT172" s="79"/>
      <c r="AU172" s="79"/>
      <c r="AV172" s="79"/>
      <c r="AW172" s="79"/>
      <c r="AX172" s="79"/>
      <c r="AY172" s="79"/>
      <c r="AZ172" s="79"/>
      <c r="BA172">
        <v>2</v>
      </c>
      <c r="BB172" s="78" t="str">
        <f>REPLACE(INDEX(GroupVertices[Group], MATCH(Edges24[[#This Row],[Vertex 1]],GroupVertices[Vertex],0)),1,1,"")</f>
        <v>6</v>
      </c>
      <c r="BC172" s="78" t="str">
        <f>REPLACE(INDEX(GroupVertices[Group], MATCH(Edges24[[#This Row],[Vertex 2]],GroupVertices[Vertex],0)),1,1,"")</f>
        <v>6</v>
      </c>
      <c r="BD172" s="48">
        <v>1</v>
      </c>
      <c r="BE172" s="49">
        <v>8.3333333333333339</v>
      </c>
      <c r="BF172" s="48">
        <v>0</v>
      </c>
      <c r="BG172" s="49">
        <v>0</v>
      </c>
      <c r="BH172" s="48">
        <v>0</v>
      </c>
      <c r="BI172" s="49">
        <v>0</v>
      </c>
      <c r="BJ172" s="48">
        <v>11</v>
      </c>
      <c r="BK172" s="49">
        <v>91.666666666666671</v>
      </c>
      <c r="BL172" s="48">
        <v>12</v>
      </c>
    </row>
    <row r="173" spans="1:64" x14ac:dyDescent="0.25">
      <c r="A173" s="64" t="s">
        <v>363</v>
      </c>
      <c r="B173" s="64" t="s">
        <v>850</v>
      </c>
      <c r="C173" s="65"/>
      <c r="D173" s="66"/>
      <c r="E173" s="67"/>
      <c r="F173" s="68"/>
      <c r="G173" s="65"/>
      <c r="H173" s="69"/>
      <c r="I173" s="70"/>
      <c r="J173" s="70"/>
      <c r="K173" s="34" t="s">
        <v>65</v>
      </c>
      <c r="L173" s="77">
        <v>274</v>
      </c>
      <c r="M173" s="77"/>
      <c r="N173" s="72"/>
      <c r="O173" s="79" t="s">
        <v>999</v>
      </c>
      <c r="P173" s="81">
        <v>43169.718854166669</v>
      </c>
      <c r="Q173" s="79" t="s">
        <v>1133</v>
      </c>
      <c r="R173" s="83" t="s">
        <v>2072</v>
      </c>
      <c r="S173" s="79" t="s">
        <v>2544</v>
      </c>
      <c r="T173" s="79" t="s">
        <v>2732</v>
      </c>
      <c r="U173" s="83" t="s">
        <v>3200</v>
      </c>
      <c r="V173" s="83" t="s">
        <v>3200</v>
      </c>
      <c r="W173" s="81">
        <v>43169.718854166669</v>
      </c>
      <c r="X173" s="83" t="s">
        <v>4048</v>
      </c>
      <c r="Y173" s="79"/>
      <c r="Z173" s="79"/>
      <c r="AA173" s="85" t="s">
        <v>5256</v>
      </c>
      <c r="AB173" s="79"/>
      <c r="AC173" s="79" t="b">
        <v>0</v>
      </c>
      <c r="AD173" s="79">
        <v>11</v>
      </c>
      <c r="AE173" s="85" t="s">
        <v>6296</v>
      </c>
      <c r="AF173" s="79" t="b">
        <v>0</v>
      </c>
      <c r="AG173" s="79" t="s">
        <v>6304</v>
      </c>
      <c r="AH173" s="79"/>
      <c r="AI173" s="85" t="s">
        <v>6296</v>
      </c>
      <c r="AJ173" s="79" t="b">
        <v>0</v>
      </c>
      <c r="AK173" s="79">
        <v>11</v>
      </c>
      <c r="AL173" s="85" t="s">
        <v>6296</v>
      </c>
      <c r="AM173" s="79" t="s">
        <v>6330</v>
      </c>
      <c r="AN173" s="79" t="b">
        <v>0</v>
      </c>
      <c r="AO173" s="85" t="s">
        <v>5256</v>
      </c>
      <c r="AP173" s="79" t="s">
        <v>6415</v>
      </c>
      <c r="AQ173" s="79">
        <v>0</v>
      </c>
      <c r="AR173" s="79">
        <v>0</v>
      </c>
      <c r="AS173" s="79"/>
      <c r="AT173" s="79"/>
      <c r="AU173" s="79"/>
      <c r="AV173" s="79"/>
      <c r="AW173" s="79"/>
      <c r="AX173" s="79"/>
      <c r="AY173" s="79"/>
      <c r="AZ173" s="79"/>
      <c r="BA173">
        <v>1</v>
      </c>
      <c r="BB173" s="78" t="str">
        <f>REPLACE(INDEX(GroupVertices[Group], MATCH(Edges24[[#This Row],[Vertex 1]],GroupVertices[Vertex],0)),1,1,"")</f>
        <v>6</v>
      </c>
      <c r="BC173" s="78" t="str">
        <f>REPLACE(INDEX(GroupVertices[Group], MATCH(Edges24[[#This Row],[Vertex 2]],GroupVertices[Vertex],0)),1,1,"")</f>
        <v>6</v>
      </c>
      <c r="BD173" s="48">
        <v>1</v>
      </c>
      <c r="BE173" s="49">
        <v>5.882352941176471</v>
      </c>
      <c r="BF173" s="48">
        <v>0</v>
      </c>
      <c r="BG173" s="49">
        <v>0</v>
      </c>
      <c r="BH173" s="48">
        <v>0</v>
      </c>
      <c r="BI173" s="49">
        <v>0</v>
      </c>
      <c r="BJ173" s="48">
        <v>16</v>
      </c>
      <c r="BK173" s="49">
        <v>94.117647058823536</v>
      </c>
      <c r="BL173" s="48">
        <v>17</v>
      </c>
    </row>
    <row r="174" spans="1:64" x14ac:dyDescent="0.25">
      <c r="A174" s="64" t="s">
        <v>364</v>
      </c>
      <c r="B174" s="64" t="s">
        <v>619</v>
      </c>
      <c r="C174" s="65"/>
      <c r="D174" s="66"/>
      <c r="E174" s="67"/>
      <c r="F174" s="68"/>
      <c r="G174" s="65"/>
      <c r="H174" s="69"/>
      <c r="I174" s="70"/>
      <c r="J174" s="70"/>
      <c r="K174" s="34" t="s">
        <v>65</v>
      </c>
      <c r="L174" s="77">
        <v>275</v>
      </c>
      <c r="M174" s="77"/>
      <c r="N174" s="72"/>
      <c r="O174" s="79" t="s">
        <v>999</v>
      </c>
      <c r="P174" s="81">
        <v>43167.671782407408</v>
      </c>
      <c r="Q174" s="79" t="s">
        <v>1134</v>
      </c>
      <c r="R174" s="83" t="s">
        <v>2073</v>
      </c>
      <c r="S174" s="79" t="s">
        <v>2545</v>
      </c>
      <c r="T174" s="79" t="s">
        <v>2733</v>
      </c>
      <c r="U174" s="83" t="s">
        <v>3201</v>
      </c>
      <c r="V174" s="83" t="s">
        <v>3201</v>
      </c>
      <c r="W174" s="81">
        <v>43167.671782407408</v>
      </c>
      <c r="X174" s="83" t="s">
        <v>4049</v>
      </c>
      <c r="Y174" s="79"/>
      <c r="Z174" s="79"/>
      <c r="AA174" s="85" t="s">
        <v>5257</v>
      </c>
      <c r="AB174" s="79"/>
      <c r="AC174" s="79" t="b">
        <v>0</v>
      </c>
      <c r="AD174" s="79">
        <v>1</v>
      </c>
      <c r="AE174" s="85" t="s">
        <v>6296</v>
      </c>
      <c r="AF174" s="79" t="b">
        <v>0</v>
      </c>
      <c r="AG174" s="79" t="s">
        <v>6308</v>
      </c>
      <c r="AH174" s="79"/>
      <c r="AI174" s="85" t="s">
        <v>6296</v>
      </c>
      <c r="AJ174" s="79" t="b">
        <v>0</v>
      </c>
      <c r="AK174" s="79">
        <v>3</v>
      </c>
      <c r="AL174" s="85" t="s">
        <v>6296</v>
      </c>
      <c r="AM174" s="79" t="s">
        <v>6328</v>
      </c>
      <c r="AN174" s="79" t="b">
        <v>0</v>
      </c>
      <c r="AO174" s="85" t="s">
        <v>5257</v>
      </c>
      <c r="AP174" s="79" t="s">
        <v>176</v>
      </c>
      <c r="AQ174" s="79">
        <v>0</v>
      </c>
      <c r="AR174" s="79">
        <v>0</v>
      </c>
      <c r="AS174" s="79"/>
      <c r="AT174" s="79"/>
      <c r="AU174" s="79"/>
      <c r="AV174" s="79"/>
      <c r="AW174" s="79"/>
      <c r="AX174" s="79"/>
      <c r="AY174" s="79"/>
      <c r="AZ174" s="79"/>
      <c r="BA174">
        <v>1</v>
      </c>
      <c r="BB174" s="78" t="str">
        <f>REPLACE(INDEX(GroupVertices[Group], MATCH(Edges24[[#This Row],[Vertex 1]],GroupVertices[Vertex],0)),1,1,"")</f>
        <v>11</v>
      </c>
      <c r="BC174" s="78" t="str">
        <f>REPLACE(INDEX(GroupVertices[Group], MATCH(Edges24[[#This Row],[Vertex 2]],GroupVertices[Vertex],0)),1,1,"")</f>
        <v>11</v>
      </c>
      <c r="BD174" s="48">
        <v>0</v>
      </c>
      <c r="BE174" s="49">
        <v>0</v>
      </c>
      <c r="BF174" s="48">
        <v>0</v>
      </c>
      <c r="BG174" s="49">
        <v>0</v>
      </c>
      <c r="BH174" s="48">
        <v>0</v>
      </c>
      <c r="BI174" s="49">
        <v>0</v>
      </c>
      <c r="BJ174" s="48">
        <v>25</v>
      </c>
      <c r="BK174" s="49">
        <v>100</v>
      </c>
      <c r="BL174" s="48">
        <v>25</v>
      </c>
    </row>
    <row r="175" spans="1:64" x14ac:dyDescent="0.25">
      <c r="A175" s="64" t="s">
        <v>365</v>
      </c>
      <c r="B175" s="64" t="s">
        <v>364</v>
      </c>
      <c r="C175" s="65"/>
      <c r="D175" s="66"/>
      <c r="E175" s="67"/>
      <c r="F175" s="68"/>
      <c r="G175" s="65"/>
      <c r="H175" s="69"/>
      <c r="I175" s="70"/>
      <c r="J175" s="70"/>
      <c r="K175" s="34" t="s">
        <v>65</v>
      </c>
      <c r="L175" s="77">
        <v>276</v>
      </c>
      <c r="M175" s="77"/>
      <c r="N175" s="72"/>
      <c r="O175" s="79" t="s">
        <v>999</v>
      </c>
      <c r="P175" s="81">
        <v>43167.675439814811</v>
      </c>
      <c r="Q175" s="79" t="s">
        <v>1120</v>
      </c>
      <c r="R175" s="79"/>
      <c r="S175" s="79"/>
      <c r="T175" s="79" t="s">
        <v>2725</v>
      </c>
      <c r="U175" s="79"/>
      <c r="V175" s="83" t="s">
        <v>3583</v>
      </c>
      <c r="W175" s="81">
        <v>43167.675439814811</v>
      </c>
      <c r="X175" s="83" t="s">
        <v>4050</v>
      </c>
      <c r="Y175" s="79"/>
      <c r="Z175" s="79"/>
      <c r="AA175" s="85" t="s">
        <v>5258</v>
      </c>
      <c r="AB175" s="79"/>
      <c r="AC175" s="79" t="b">
        <v>0</v>
      </c>
      <c r="AD175" s="79">
        <v>0</v>
      </c>
      <c r="AE175" s="85" t="s">
        <v>6296</v>
      </c>
      <c r="AF175" s="79" t="b">
        <v>0</v>
      </c>
      <c r="AG175" s="79" t="s">
        <v>6308</v>
      </c>
      <c r="AH175" s="79"/>
      <c r="AI175" s="85" t="s">
        <v>6296</v>
      </c>
      <c r="AJ175" s="79" t="b">
        <v>0</v>
      </c>
      <c r="AK175" s="79">
        <v>3</v>
      </c>
      <c r="AL175" s="85" t="s">
        <v>5257</v>
      </c>
      <c r="AM175" s="79" t="s">
        <v>6361</v>
      </c>
      <c r="AN175" s="79" t="b">
        <v>0</v>
      </c>
      <c r="AO175" s="85" t="s">
        <v>5257</v>
      </c>
      <c r="AP175" s="79" t="s">
        <v>176</v>
      </c>
      <c r="AQ175" s="79">
        <v>0</v>
      </c>
      <c r="AR175" s="79">
        <v>0</v>
      </c>
      <c r="AS175" s="79"/>
      <c r="AT175" s="79"/>
      <c r="AU175" s="79"/>
      <c r="AV175" s="79"/>
      <c r="AW175" s="79"/>
      <c r="AX175" s="79"/>
      <c r="AY175" s="79"/>
      <c r="AZ175" s="79"/>
      <c r="BA175">
        <v>1</v>
      </c>
      <c r="BB175" s="78" t="str">
        <f>REPLACE(INDEX(GroupVertices[Group], MATCH(Edges24[[#This Row],[Vertex 1]],GroupVertices[Vertex],0)),1,1,"")</f>
        <v>11</v>
      </c>
      <c r="BC175" s="78" t="str">
        <f>REPLACE(INDEX(GroupVertices[Group], MATCH(Edges24[[#This Row],[Vertex 2]],GroupVertices[Vertex],0)),1,1,"")</f>
        <v>11</v>
      </c>
      <c r="BD175" s="48"/>
      <c r="BE175" s="49"/>
      <c r="BF175" s="48"/>
      <c r="BG175" s="49"/>
      <c r="BH175" s="48"/>
      <c r="BI175" s="49"/>
      <c r="BJ175" s="48"/>
      <c r="BK175" s="49"/>
      <c r="BL175" s="48"/>
    </row>
    <row r="176" spans="1:64" x14ac:dyDescent="0.25">
      <c r="A176" s="64" t="s">
        <v>366</v>
      </c>
      <c r="B176" s="64" t="s">
        <v>619</v>
      </c>
      <c r="C176" s="65"/>
      <c r="D176" s="66"/>
      <c r="E176" s="67"/>
      <c r="F176" s="68"/>
      <c r="G176" s="65"/>
      <c r="H176" s="69"/>
      <c r="I176" s="70"/>
      <c r="J176" s="70"/>
      <c r="K176" s="34" t="s">
        <v>65</v>
      </c>
      <c r="L176" s="77">
        <v>277</v>
      </c>
      <c r="M176" s="77"/>
      <c r="N176" s="72"/>
      <c r="O176" s="79" t="s">
        <v>999</v>
      </c>
      <c r="P176" s="81">
        <v>43167.670219907406</v>
      </c>
      <c r="Q176" s="79" t="s">
        <v>1135</v>
      </c>
      <c r="R176" s="83" t="s">
        <v>2073</v>
      </c>
      <c r="S176" s="79" t="s">
        <v>2545</v>
      </c>
      <c r="T176" s="79" t="s">
        <v>2733</v>
      </c>
      <c r="U176" s="83" t="s">
        <v>3201</v>
      </c>
      <c r="V176" s="83" t="s">
        <v>3201</v>
      </c>
      <c r="W176" s="81">
        <v>43167.670219907406</v>
      </c>
      <c r="X176" s="83" t="s">
        <v>4051</v>
      </c>
      <c r="Y176" s="79"/>
      <c r="Z176" s="79"/>
      <c r="AA176" s="85" t="s">
        <v>5259</v>
      </c>
      <c r="AB176" s="79"/>
      <c r="AC176" s="79" t="b">
        <v>0</v>
      </c>
      <c r="AD176" s="79">
        <v>1</v>
      </c>
      <c r="AE176" s="85" t="s">
        <v>6296</v>
      </c>
      <c r="AF176" s="79" t="b">
        <v>0</v>
      </c>
      <c r="AG176" s="79" t="s">
        <v>6308</v>
      </c>
      <c r="AH176" s="79"/>
      <c r="AI176" s="85" t="s">
        <v>6296</v>
      </c>
      <c r="AJ176" s="79" t="b">
        <v>0</v>
      </c>
      <c r="AK176" s="79">
        <v>1</v>
      </c>
      <c r="AL176" s="85" t="s">
        <v>6296</v>
      </c>
      <c r="AM176" s="79" t="s">
        <v>6328</v>
      </c>
      <c r="AN176" s="79" t="b">
        <v>0</v>
      </c>
      <c r="AO176" s="85" t="s">
        <v>5259</v>
      </c>
      <c r="AP176" s="79" t="s">
        <v>176</v>
      </c>
      <c r="AQ176" s="79">
        <v>0</v>
      </c>
      <c r="AR176" s="79">
        <v>0</v>
      </c>
      <c r="AS176" s="79"/>
      <c r="AT176" s="79"/>
      <c r="AU176" s="79"/>
      <c r="AV176" s="79"/>
      <c r="AW176" s="79"/>
      <c r="AX176" s="79"/>
      <c r="AY176" s="79"/>
      <c r="AZ176" s="79"/>
      <c r="BA176">
        <v>1</v>
      </c>
      <c r="BB176" s="78" t="str">
        <f>REPLACE(INDEX(GroupVertices[Group], MATCH(Edges24[[#This Row],[Vertex 1]],GroupVertices[Vertex],0)),1,1,"")</f>
        <v>11</v>
      </c>
      <c r="BC176" s="78" t="str">
        <f>REPLACE(INDEX(GroupVertices[Group], MATCH(Edges24[[#This Row],[Vertex 2]],GroupVertices[Vertex],0)),1,1,"")</f>
        <v>11</v>
      </c>
      <c r="BD176" s="48">
        <v>0</v>
      </c>
      <c r="BE176" s="49">
        <v>0</v>
      </c>
      <c r="BF176" s="48">
        <v>0</v>
      </c>
      <c r="BG176" s="49">
        <v>0</v>
      </c>
      <c r="BH176" s="48">
        <v>0</v>
      </c>
      <c r="BI176" s="49">
        <v>0</v>
      </c>
      <c r="BJ176" s="48">
        <v>25</v>
      </c>
      <c r="BK176" s="49">
        <v>100</v>
      </c>
      <c r="BL176" s="48">
        <v>25</v>
      </c>
    </row>
    <row r="177" spans="1:64" x14ac:dyDescent="0.25">
      <c r="A177" s="64" t="s">
        <v>365</v>
      </c>
      <c r="B177" s="64" t="s">
        <v>366</v>
      </c>
      <c r="C177" s="65"/>
      <c r="D177" s="66"/>
      <c r="E177" s="67"/>
      <c r="F177" s="68"/>
      <c r="G177" s="65"/>
      <c r="H177" s="69"/>
      <c r="I177" s="70"/>
      <c r="J177" s="70"/>
      <c r="K177" s="34" t="s">
        <v>65</v>
      </c>
      <c r="L177" s="77">
        <v>278</v>
      </c>
      <c r="M177" s="77"/>
      <c r="N177" s="72"/>
      <c r="O177" s="79" t="s">
        <v>999</v>
      </c>
      <c r="P177" s="81">
        <v>43167.675706018519</v>
      </c>
      <c r="Q177" s="79" t="s">
        <v>1136</v>
      </c>
      <c r="R177" s="79"/>
      <c r="S177" s="79"/>
      <c r="T177" s="79" t="s">
        <v>2725</v>
      </c>
      <c r="U177" s="79"/>
      <c r="V177" s="83" t="s">
        <v>3583</v>
      </c>
      <c r="W177" s="81">
        <v>43167.675706018519</v>
      </c>
      <c r="X177" s="83" t="s">
        <v>4052</v>
      </c>
      <c r="Y177" s="79"/>
      <c r="Z177" s="79"/>
      <c r="AA177" s="85" t="s">
        <v>5260</v>
      </c>
      <c r="AB177" s="79"/>
      <c r="AC177" s="79" t="b">
        <v>0</v>
      </c>
      <c r="AD177" s="79">
        <v>0</v>
      </c>
      <c r="AE177" s="85" t="s">
        <v>6296</v>
      </c>
      <c r="AF177" s="79" t="b">
        <v>0</v>
      </c>
      <c r="AG177" s="79" t="s">
        <v>6308</v>
      </c>
      <c r="AH177" s="79"/>
      <c r="AI177" s="85" t="s">
        <v>6296</v>
      </c>
      <c r="AJ177" s="79" t="b">
        <v>0</v>
      </c>
      <c r="AK177" s="79">
        <v>1</v>
      </c>
      <c r="AL177" s="85" t="s">
        <v>5259</v>
      </c>
      <c r="AM177" s="79" t="s">
        <v>6361</v>
      </c>
      <c r="AN177" s="79" t="b">
        <v>0</v>
      </c>
      <c r="AO177" s="85" t="s">
        <v>5259</v>
      </c>
      <c r="AP177" s="79" t="s">
        <v>176</v>
      </c>
      <c r="AQ177" s="79">
        <v>0</v>
      </c>
      <c r="AR177" s="79">
        <v>0</v>
      </c>
      <c r="AS177" s="79"/>
      <c r="AT177" s="79"/>
      <c r="AU177" s="79"/>
      <c r="AV177" s="79"/>
      <c r="AW177" s="79"/>
      <c r="AX177" s="79"/>
      <c r="AY177" s="79"/>
      <c r="AZ177" s="79"/>
      <c r="BA177">
        <v>1</v>
      </c>
      <c r="BB177" s="78" t="str">
        <f>REPLACE(INDEX(GroupVertices[Group], MATCH(Edges24[[#This Row],[Vertex 1]],GroupVertices[Vertex],0)),1,1,"")</f>
        <v>11</v>
      </c>
      <c r="BC177" s="78" t="str">
        <f>REPLACE(INDEX(GroupVertices[Group], MATCH(Edges24[[#This Row],[Vertex 2]],GroupVertices[Vertex],0)),1,1,"")</f>
        <v>11</v>
      </c>
      <c r="BD177" s="48">
        <v>0</v>
      </c>
      <c r="BE177" s="49">
        <v>0</v>
      </c>
      <c r="BF177" s="48">
        <v>0</v>
      </c>
      <c r="BG177" s="49">
        <v>0</v>
      </c>
      <c r="BH177" s="48">
        <v>0</v>
      </c>
      <c r="BI177" s="49">
        <v>0</v>
      </c>
      <c r="BJ177" s="48">
        <v>15</v>
      </c>
      <c r="BK177" s="49">
        <v>100</v>
      </c>
      <c r="BL177" s="48">
        <v>15</v>
      </c>
    </row>
    <row r="178" spans="1:64" x14ac:dyDescent="0.25">
      <c r="A178" s="64" t="s">
        <v>365</v>
      </c>
      <c r="B178" s="64" t="s">
        <v>619</v>
      </c>
      <c r="C178" s="65"/>
      <c r="D178" s="66"/>
      <c r="E178" s="67"/>
      <c r="F178" s="68"/>
      <c r="G178" s="65"/>
      <c r="H178" s="69"/>
      <c r="I178" s="70"/>
      <c r="J178" s="70"/>
      <c r="K178" s="34" t="s">
        <v>65</v>
      </c>
      <c r="L178" s="77">
        <v>279</v>
      </c>
      <c r="M178" s="77"/>
      <c r="N178" s="72"/>
      <c r="O178" s="79" t="s">
        <v>999</v>
      </c>
      <c r="P178" s="81">
        <v>43167.67528935185</v>
      </c>
      <c r="Q178" s="79" t="s">
        <v>1137</v>
      </c>
      <c r="R178" s="79"/>
      <c r="S178" s="79"/>
      <c r="T178" s="79" t="s">
        <v>2725</v>
      </c>
      <c r="U178" s="79"/>
      <c r="V178" s="83" t="s">
        <v>3583</v>
      </c>
      <c r="W178" s="81">
        <v>43167.67528935185</v>
      </c>
      <c r="X178" s="83" t="s">
        <v>4053</v>
      </c>
      <c r="Y178" s="79"/>
      <c r="Z178" s="79"/>
      <c r="AA178" s="85" t="s">
        <v>5261</v>
      </c>
      <c r="AB178" s="79"/>
      <c r="AC178" s="79" t="b">
        <v>0</v>
      </c>
      <c r="AD178" s="79">
        <v>0</v>
      </c>
      <c r="AE178" s="85" t="s">
        <v>6296</v>
      </c>
      <c r="AF178" s="79" t="b">
        <v>0</v>
      </c>
      <c r="AG178" s="79" t="s">
        <v>6308</v>
      </c>
      <c r="AH178" s="79"/>
      <c r="AI178" s="85" t="s">
        <v>6296</v>
      </c>
      <c r="AJ178" s="79" t="b">
        <v>0</v>
      </c>
      <c r="AK178" s="79">
        <v>1</v>
      </c>
      <c r="AL178" s="85" t="s">
        <v>5546</v>
      </c>
      <c r="AM178" s="79" t="s">
        <v>6361</v>
      </c>
      <c r="AN178" s="79" t="b">
        <v>0</v>
      </c>
      <c r="AO178" s="85" t="s">
        <v>5546</v>
      </c>
      <c r="AP178" s="79" t="s">
        <v>176</v>
      </c>
      <c r="AQ178" s="79">
        <v>0</v>
      </c>
      <c r="AR178" s="79">
        <v>0</v>
      </c>
      <c r="AS178" s="79"/>
      <c r="AT178" s="79"/>
      <c r="AU178" s="79"/>
      <c r="AV178" s="79"/>
      <c r="AW178" s="79"/>
      <c r="AX178" s="79"/>
      <c r="AY178" s="79"/>
      <c r="AZ178" s="79"/>
      <c r="BA178">
        <v>5</v>
      </c>
      <c r="BB178" s="78" t="str">
        <f>REPLACE(INDEX(GroupVertices[Group], MATCH(Edges24[[#This Row],[Vertex 1]],GroupVertices[Vertex],0)),1,1,"")</f>
        <v>11</v>
      </c>
      <c r="BC178" s="78" t="str">
        <f>REPLACE(INDEX(GroupVertices[Group], MATCH(Edges24[[#This Row],[Vertex 2]],GroupVertices[Vertex],0)),1,1,"")</f>
        <v>11</v>
      </c>
      <c r="BD178" s="48"/>
      <c r="BE178" s="49"/>
      <c r="BF178" s="48"/>
      <c r="BG178" s="49"/>
      <c r="BH178" s="48"/>
      <c r="BI178" s="49"/>
      <c r="BJ178" s="48"/>
      <c r="BK178" s="49"/>
      <c r="BL178" s="48"/>
    </row>
    <row r="179" spans="1:64" x14ac:dyDescent="0.25">
      <c r="A179" s="64" t="s">
        <v>365</v>
      </c>
      <c r="B179" s="64" t="s">
        <v>619</v>
      </c>
      <c r="C179" s="65"/>
      <c r="D179" s="66"/>
      <c r="E179" s="67"/>
      <c r="F179" s="68"/>
      <c r="G179" s="65"/>
      <c r="H179" s="69"/>
      <c r="I179" s="70"/>
      <c r="J179" s="70"/>
      <c r="K179" s="34" t="s">
        <v>65</v>
      </c>
      <c r="L179" s="77">
        <v>282</v>
      </c>
      <c r="M179" s="77"/>
      <c r="N179" s="72"/>
      <c r="O179" s="79" t="s">
        <v>999</v>
      </c>
      <c r="P179" s="81">
        <v>43167.67559027778</v>
      </c>
      <c r="Q179" s="79" t="s">
        <v>1138</v>
      </c>
      <c r="R179" s="79"/>
      <c r="S179" s="79"/>
      <c r="T179" s="79" t="s">
        <v>2725</v>
      </c>
      <c r="U179" s="79"/>
      <c r="V179" s="83" t="s">
        <v>3583</v>
      </c>
      <c r="W179" s="81">
        <v>43167.67559027778</v>
      </c>
      <c r="X179" s="83" t="s">
        <v>4054</v>
      </c>
      <c r="Y179" s="79"/>
      <c r="Z179" s="79"/>
      <c r="AA179" s="85" t="s">
        <v>5262</v>
      </c>
      <c r="AB179" s="79"/>
      <c r="AC179" s="79" t="b">
        <v>0</v>
      </c>
      <c r="AD179" s="79">
        <v>0</v>
      </c>
      <c r="AE179" s="85" t="s">
        <v>6296</v>
      </c>
      <c r="AF179" s="79" t="b">
        <v>0</v>
      </c>
      <c r="AG179" s="79" t="s">
        <v>6308</v>
      </c>
      <c r="AH179" s="79"/>
      <c r="AI179" s="85" t="s">
        <v>6296</v>
      </c>
      <c r="AJ179" s="79" t="b">
        <v>0</v>
      </c>
      <c r="AK179" s="79">
        <v>1</v>
      </c>
      <c r="AL179" s="85" t="s">
        <v>5653</v>
      </c>
      <c r="AM179" s="79" t="s">
        <v>6361</v>
      </c>
      <c r="AN179" s="79" t="b">
        <v>0</v>
      </c>
      <c r="AO179" s="85" t="s">
        <v>5653</v>
      </c>
      <c r="AP179" s="79" t="s">
        <v>176</v>
      </c>
      <c r="AQ179" s="79">
        <v>0</v>
      </c>
      <c r="AR179" s="79">
        <v>0</v>
      </c>
      <c r="AS179" s="79"/>
      <c r="AT179" s="79"/>
      <c r="AU179" s="79"/>
      <c r="AV179" s="79"/>
      <c r="AW179" s="79"/>
      <c r="AX179" s="79"/>
      <c r="AY179" s="79"/>
      <c r="AZ179" s="79"/>
      <c r="BA179">
        <v>5</v>
      </c>
      <c r="BB179" s="78" t="str">
        <f>REPLACE(INDEX(GroupVertices[Group], MATCH(Edges24[[#This Row],[Vertex 1]],GroupVertices[Vertex],0)),1,1,"")</f>
        <v>11</v>
      </c>
      <c r="BC179" s="78" t="str">
        <f>REPLACE(INDEX(GroupVertices[Group], MATCH(Edges24[[#This Row],[Vertex 2]],GroupVertices[Vertex],0)),1,1,"")</f>
        <v>11</v>
      </c>
      <c r="BD179" s="48"/>
      <c r="BE179" s="49"/>
      <c r="BF179" s="48"/>
      <c r="BG179" s="49"/>
      <c r="BH179" s="48"/>
      <c r="BI179" s="49"/>
      <c r="BJ179" s="48"/>
      <c r="BK179" s="49"/>
      <c r="BL179" s="48"/>
    </row>
    <row r="180" spans="1:64" x14ac:dyDescent="0.25">
      <c r="A180" s="64" t="s">
        <v>365</v>
      </c>
      <c r="B180" s="64" t="s">
        <v>619</v>
      </c>
      <c r="C180" s="65"/>
      <c r="D180" s="66"/>
      <c r="E180" s="67"/>
      <c r="F180" s="68"/>
      <c r="G180" s="65"/>
      <c r="H180" s="69"/>
      <c r="I180" s="70"/>
      <c r="J180" s="70"/>
      <c r="K180" s="34" t="s">
        <v>65</v>
      </c>
      <c r="L180" s="77">
        <v>285</v>
      </c>
      <c r="M180" s="77"/>
      <c r="N180" s="72"/>
      <c r="O180" s="79" t="s">
        <v>999</v>
      </c>
      <c r="P180" s="81">
        <v>43168.641319444447</v>
      </c>
      <c r="Q180" s="79" t="s">
        <v>1139</v>
      </c>
      <c r="R180" s="79"/>
      <c r="S180" s="79"/>
      <c r="T180" s="79" t="s">
        <v>2725</v>
      </c>
      <c r="U180" s="79"/>
      <c r="V180" s="83" t="s">
        <v>3583</v>
      </c>
      <c r="W180" s="81">
        <v>43168.641319444447</v>
      </c>
      <c r="X180" s="83" t="s">
        <v>4055</v>
      </c>
      <c r="Y180" s="79"/>
      <c r="Z180" s="79"/>
      <c r="AA180" s="85" t="s">
        <v>5263</v>
      </c>
      <c r="AB180" s="79"/>
      <c r="AC180" s="79" t="b">
        <v>0</v>
      </c>
      <c r="AD180" s="79">
        <v>0</v>
      </c>
      <c r="AE180" s="85" t="s">
        <v>6296</v>
      </c>
      <c r="AF180" s="79" t="b">
        <v>0</v>
      </c>
      <c r="AG180" s="79" t="s">
        <v>6308</v>
      </c>
      <c r="AH180" s="79"/>
      <c r="AI180" s="85" t="s">
        <v>6296</v>
      </c>
      <c r="AJ180" s="79" t="b">
        <v>0</v>
      </c>
      <c r="AK180" s="79">
        <v>2</v>
      </c>
      <c r="AL180" s="85" t="s">
        <v>5652</v>
      </c>
      <c r="AM180" s="79" t="s">
        <v>6361</v>
      </c>
      <c r="AN180" s="79" t="b">
        <v>0</v>
      </c>
      <c r="AO180" s="85" t="s">
        <v>5652</v>
      </c>
      <c r="AP180" s="79" t="s">
        <v>176</v>
      </c>
      <c r="AQ180" s="79">
        <v>0</v>
      </c>
      <c r="AR180" s="79">
        <v>0</v>
      </c>
      <c r="AS180" s="79"/>
      <c r="AT180" s="79"/>
      <c r="AU180" s="79"/>
      <c r="AV180" s="79"/>
      <c r="AW180" s="79"/>
      <c r="AX180" s="79"/>
      <c r="AY180" s="79"/>
      <c r="AZ180" s="79"/>
      <c r="BA180">
        <v>5</v>
      </c>
      <c r="BB180" s="78" t="str">
        <f>REPLACE(INDEX(GroupVertices[Group], MATCH(Edges24[[#This Row],[Vertex 1]],GroupVertices[Vertex],0)),1,1,"")</f>
        <v>11</v>
      </c>
      <c r="BC180" s="78" t="str">
        <f>REPLACE(INDEX(GroupVertices[Group], MATCH(Edges24[[#This Row],[Vertex 2]],GroupVertices[Vertex],0)),1,1,"")</f>
        <v>11</v>
      </c>
      <c r="BD180" s="48"/>
      <c r="BE180" s="49"/>
      <c r="BF180" s="48"/>
      <c r="BG180" s="49"/>
      <c r="BH180" s="48"/>
      <c r="BI180" s="49"/>
      <c r="BJ180" s="48"/>
      <c r="BK180" s="49"/>
      <c r="BL180" s="48"/>
    </row>
    <row r="181" spans="1:64" x14ac:dyDescent="0.25">
      <c r="A181" s="64" t="s">
        <v>367</v>
      </c>
      <c r="B181" s="64" t="s">
        <v>367</v>
      </c>
      <c r="C181" s="65"/>
      <c r="D181" s="66"/>
      <c r="E181" s="67"/>
      <c r="F181" s="68"/>
      <c r="G181" s="65"/>
      <c r="H181" s="69"/>
      <c r="I181" s="70"/>
      <c r="J181" s="70"/>
      <c r="K181" s="34" t="s">
        <v>65</v>
      </c>
      <c r="L181" s="77">
        <v>287</v>
      </c>
      <c r="M181" s="77"/>
      <c r="N181" s="72"/>
      <c r="O181" s="79" t="s">
        <v>176</v>
      </c>
      <c r="P181" s="81">
        <v>43165.801770833335</v>
      </c>
      <c r="Q181" s="79" t="s">
        <v>1140</v>
      </c>
      <c r="R181" s="83" t="s">
        <v>2074</v>
      </c>
      <c r="S181" s="79" t="s">
        <v>2546</v>
      </c>
      <c r="T181" s="79" t="s">
        <v>2701</v>
      </c>
      <c r="U181" s="79"/>
      <c r="V181" s="83" t="s">
        <v>3584</v>
      </c>
      <c r="W181" s="81">
        <v>43165.801770833335</v>
      </c>
      <c r="X181" s="83" t="s">
        <v>4056</v>
      </c>
      <c r="Y181" s="79"/>
      <c r="Z181" s="79"/>
      <c r="AA181" s="85" t="s">
        <v>5264</v>
      </c>
      <c r="AB181" s="79"/>
      <c r="AC181" s="79" t="b">
        <v>0</v>
      </c>
      <c r="AD181" s="79">
        <v>1</v>
      </c>
      <c r="AE181" s="85" t="s">
        <v>6296</v>
      </c>
      <c r="AF181" s="79" t="b">
        <v>0</v>
      </c>
      <c r="AG181" s="79" t="s">
        <v>6304</v>
      </c>
      <c r="AH181" s="79"/>
      <c r="AI181" s="85" t="s">
        <v>6296</v>
      </c>
      <c r="AJ181" s="79" t="b">
        <v>0</v>
      </c>
      <c r="AK181" s="79">
        <v>2</v>
      </c>
      <c r="AL181" s="85" t="s">
        <v>6296</v>
      </c>
      <c r="AM181" s="79" t="s">
        <v>6362</v>
      </c>
      <c r="AN181" s="79" t="b">
        <v>0</v>
      </c>
      <c r="AO181" s="85" t="s">
        <v>5264</v>
      </c>
      <c r="AP181" s="79" t="s">
        <v>6415</v>
      </c>
      <c r="AQ181" s="79">
        <v>0</v>
      </c>
      <c r="AR181" s="79">
        <v>0</v>
      </c>
      <c r="AS181" s="79"/>
      <c r="AT181" s="79"/>
      <c r="AU181" s="79"/>
      <c r="AV181" s="79"/>
      <c r="AW181" s="79"/>
      <c r="AX181" s="79"/>
      <c r="AY181" s="79"/>
      <c r="AZ181" s="79"/>
      <c r="BA181">
        <v>1</v>
      </c>
      <c r="BB181" s="78" t="str">
        <f>REPLACE(INDEX(GroupVertices[Group], MATCH(Edges24[[#This Row],[Vertex 1]],GroupVertices[Vertex],0)),1,1,"")</f>
        <v>61</v>
      </c>
      <c r="BC181" s="78" t="str">
        <f>REPLACE(INDEX(GroupVertices[Group], MATCH(Edges24[[#This Row],[Vertex 2]],GroupVertices[Vertex],0)),1,1,"")</f>
        <v>61</v>
      </c>
      <c r="BD181" s="48">
        <v>1</v>
      </c>
      <c r="BE181" s="49">
        <v>10</v>
      </c>
      <c r="BF181" s="48">
        <v>0</v>
      </c>
      <c r="BG181" s="49">
        <v>0</v>
      </c>
      <c r="BH181" s="48">
        <v>0</v>
      </c>
      <c r="BI181" s="49">
        <v>0</v>
      </c>
      <c r="BJ181" s="48">
        <v>9</v>
      </c>
      <c r="BK181" s="49">
        <v>90</v>
      </c>
      <c r="BL181" s="48">
        <v>10</v>
      </c>
    </row>
    <row r="182" spans="1:64" x14ac:dyDescent="0.25">
      <c r="A182" s="64" t="s">
        <v>368</v>
      </c>
      <c r="B182" s="64" t="s">
        <v>367</v>
      </c>
      <c r="C182" s="65"/>
      <c r="D182" s="66"/>
      <c r="E182" s="67"/>
      <c r="F182" s="68"/>
      <c r="G182" s="65"/>
      <c r="H182" s="69"/>
      <c r="I182" s="70"/>
      <c r="J182" s="70"/>
      <c r="K182" s="34" t="s">
        <v>65</v>
      </c>
      <c r="L182" s="77">
        <v>288</v>
      </c>
      <c r="M182" s="77"/>
      <c r="N182" s="72"/>
      <c r="O182" s="79" t="s">
        <v>999</v>
      </c>
      <c r="P182" s="81">
        <v>43168.639016203706</v>
      </c>
      <c r="Q182" s="79" t="s">
        <v>1141</v>
      </c>
      <c r="R182" s="83" t="s">
        <v>2074</v>
      </c>
      <c r="S182" s="79" t="s">
        <v>2546</v>
      </c>
      <c r="T182" s="79" t="s">
        <v>2701</v>
      </c>
      <c r="U182" s="79"/>
      <c r="V182" s="83" t="s">
        <v>3585</v>
      </c>
      <c r="W182" s="81">
        <v>43168.639016203706</v>
      </c>
      <c r="X182" s="83" t="s">
        <v>4057</v>
      </c>
      <c r="Y182" s="79"/>
      <c r="Z182" s="79"/>
      <c r="AA182" s="85" t="s">
        <v>5265</v>
      </c>
      <c r="AB182" s="79"/>
      <c r="AC182" s="79" t="b">
        <v>0</v>
      </c>
      <c r="AD182" s="79">
        <v>0</v>
      </c>
      <c r="AE182" s="85" t="s">
        <v>6296</v>
      </c>
      <c r="AF182" s="79" t="b">
        <v>0</v>
      </c>
      <c r="AG182" s="79" t="s">
        <v>6304</v>
      </c>
      <c r="AH182" s="79"/>
      <c r="AI182" s="85" t="s">
        <v>6296</v>
      </c>
      <c r="AJ182" s="79" t="b">
        <v>0</v>
      </c>
      <c r="AK182" s="79">
        <v>2</v>
      </c>
      <c r="AL182" s="85" t="s">
        <v>5264</v>
      </c>
      <c r="AM182" s="79" t="s">
        <v>6331</v>
      </c>
      <c r="AN182" s="79" t="b">
        <v>0</v>
      </c>
      <c r="AO182" s="85" t="s">
        <v>5264</v>
      </c>
      <c r="AP182" s="79" t="s">
        <v>176</v>
      </c>
      <c r="AQ182" s="79">
        <v>0</v>
      </c>
      <c r="AR182" s="79">
        <v>0</v>
      </c>
      <c r="AS182" s="79"/>
      <c r="AT182" s="79"/>
      <c r="AU182" s="79"/>
      <c r="AV182" s="79"/>
      <c r="AW182" s="79"/>
      <c r="AX182" s="79"/>
      <c r="AY182" s="79"/>
      <c r="AZ182" s="79"/>
      <c r="BA182">
        <v>1</v>
      </c>
      <c r="BB182" s="78" t="str">
        <f>REPLACE(INDEX(GroupVertices[Group], MATCH(Edges24[[#This Row],[Vertex 1]],GroupVertices[Vertex],0)),1,1,"")</f>
        <v>61</v>
      </c>
      <c r="BC182" s="78" t="str">
        <f>REPLACE(INDEX(GroupVertices[Group], MATCH(Edges24[[#This Row],[Vertex 2]],GroupVertices[Vertex],0)),1,1,"")</f>
        <v>61</v>
      </c>
      <c r="BD182" s="48">
        <v>1</v>
      </c>
      <c r="BE182" s="49">
        <v>8.3333333333333339</v>
      </c>
      <c r="BF182" s="48">
        <v>0</v>
      </c>
      <c r="BG182" s="49">
        <v>0</v>
      </c>
      <c r="BH182" s="48">
        <v>0</v>
      </c>
      <c r="BI182" s="49">
        <v>0</v>
      </c>
      <c r="BJ182" s="48">
        <v>11</v>
      </c>
      <c r="BK182" s="49">
        <v>91.666666666666671</v>
      </c>
      <c r="BL182" s="48">
        <v>12</v>
      </c>
    </row>
    <row r="183" spans="1:64" x14ac:dyDescent="0.25">
      <c r="A183" s="64" t="s">
        <v>369</v>
      </c>
      <c r="B183" s="64" t="s">
        <v>369</v>
      </c>
      <c r="C183" s="65"/>
      <c r="D183" s="66"/>
      <c r="E183" s="67"/>
      <c r="F183" s="68"/>
      <c r="G183" s="65"/>
      <c r="H183" s="69"/>
      <c r="I183" s="70"/>
      <c r="J183" s="70"/>
      <c r="K183" s="34" t="s">
        <v>65</v>
      </c>
      <c r="L183" s="77">
        <v>289</v>
      </c>
      <c r="M183" s="77"/>
      <c r="N183" s="72"/>
      <c r="O183" s="79" t="s">
        <v>176</v>
      </c>
      <c r="P183" s="81">
        <v>43166.667453703703</v>
      </c>
      <c r="Q183" s="79" t="s">
        <v>1142</v>
      </c>
      <c r="R183" s="83" t="s">
        <v>2075</v>
      </c>
      <c r="S183" s="79" t="s">
        <v>2546</v>
      </c>
      <c r="T183" s="79" t="s">
        <v>2701</v>
      </c>
      <c r="U183" s="79"/>
      <c r="V183" s="83" t="s">
        <v>3586</v>
      </c>
      <c r="W183" s="81">
        <v>43166.667453703703</v>
      </c>
      <c r="X183" s="83" t="s">
        <v>4058</v>
      </c>
      <c r="Y183" s="79"/>
      <c r="Z183" s="79"/>
      <c r="AA183" s="85" t="s">
        <v>5266</v>
      </c>
      <c r="AB183" s="79"/>
      <c r="AC183" s="79" t="b">
        <v>0</v>
      </c>
      <c r="AD183" s="79">
        <v>0</v>
      </c>
      <c r="AE183" s="85" t="s">
        <v>6296</v>
      </c>
      <c r="AF183" s="79" t="b">
        <v>0</v>
      </c>
      <c r="AG183" s="79" t="s">
        <v>6304</v>
      </c>
      <c r="AH183" s="79"/>
      <c r="AI183" s="85" t="s">
        <v>6296</v>
      </c>
      <c r="AJ183" s="79" t="b">
        <v>0</v>
      </c>
      <c r="AK183" s="79">
        <v>0</v>
      </c>
      <c r="AL183" s="85" t="s">
        <v>6296</v>
      </c>
      <c r="AM183" s="79" t="s">
        <v>6362</v>
      </c>
      <c r="AN183" s="79" t="b">
        <v>0</v>
      </c>
      <c r="AO183" s="85" t="s">
        <v>5266</v>
      </c>
      <c r="AP183" s="79" t="s">
        <v>176</v>
      </c>
      <c r="AQ183" s="79">
        <v>0</v>
      </c>
      <c r="AR183" s="79">
        <v>0</v>
      </c>
      <c r="AS183" s="79"/>
      <c r="AT183" s="79"/>
      <c r="AU183" s="79"/>
      <c r="AV183" s="79"/>
      <c r="AW183" s="79"/>
      <c r="AX183" s="79"/>
      <c r="AY183" s="79"/>
      <c r="AZ183" s="79"/>
      <c r="BA183">
        <v>1</v>
      </c>
      <c r="BB183" s="78" t="str">
        <f>REPLACE(INDEX(GroupVertices[Group], MATCH(Edges24[[#This Row],[Vertex 1]],GroupVertices[Vertex],0)),1,1,"")</f>
        <v>61</v>
      </c>
      <c r="BC183" s="78" t="str">
        <f>REPLACE(INDEX(GroupVertices[Group], MATCH(Edges24[[#This Row],[Vertex 2]],GroupVertices[Vertex],0)),1,1,"")</f>
        <v>61</v>
      </c>
      <c r="BD183" s="48">
        <v>1</v>
      </c>
      <c r="BE183" s="49">
        <v>8.3333333333333339</v>
      </c>
      <c r="BF183" s="48">
        <v>1</v>
      </c>
      <c r="BG183" s="49">
        <v>8.3333333333333339</v>
      </c>
      <c r="BH183" s="48">
        <v>0</v>
      </c>
      <c r="BI183" s="49">
        <v>0</v>
      </c>
      <c r="BJ183" s="48">
        <v>10</v>
      </c>
      <c r="BK183" s="49">
        <v>83.333333333333329</v>
      </c>
      <c r="BL183" s="48">
        <v>12</v>
      </c>
    </row>
    <row r="184" spans="1:64" x14ac:dyDescent="0.25">
      <c r="A184" s="64" t="s">
        <v>368</v>
      </c>
      <c r="B184" s="64" t="s">
        <v>369</v>
      </c>
      <c r="C184" s="65"/>
      <c r="D184" s="66"/>
      <c r="E184" s="67"/>
      <c r="F184" s="68"/>
      <c r="G184" s="65"/>
      <c r="H184" s="69"/>
      <c r="I184" s="70"/>
      <c r="J184" s="70"/>
      <c r="K184" s="34" t="s">
        <v>65</v>
      </c>
      <c r="L184" s="77">
        <v>290</v>
      </c>
      <c r="M184" s="77"/>
      <c r="N184" s="72"/>
      <c r="O184" s="79" t="s">
        <v>999</v>
      </c>
      <c r="P184" s="81">
        <v>43168.64271990741</v>
      </c>
      <c r="Q184" s="79" t="s">
        <v>1143</v>
      </c>
      <c r="R184" s="83" t="s">
        <v>2075</v>
      </c>
      <c r="S184" s="79" t="s">
        <v>2546</v>
      </c>
      <c r="T184" s="79" t="s">
        <v>2701</v>
      </c>
      <c r="U184" s="79"/>
      <c r="V184" s="83" t="s">
        <v>3585</v>
      </c>
      <c r="W184" s="81">
        <v>43168.64271990741</v>
      </c>
      <c r="X184" s="83" t="s">
        <v>4059</v>
      </c>
      <c r="Y184" s="79"/>
      <c r="Z184" s="79"/>
      <c r="AA184" s="85" t="s">
        <v>5267</v>
      </c>
      <c r="AB184" s="79"/>
      <c r="AC184" s="79" t="b">
        <v>0</v>
      </c>
      <c r="AD184" s="79">
        <v>0</v>
      </c>
      <c r="AE184" s="85" t="s">
        <v>6296</v>
      </c>
      <c r="AF184" s="79" t="b">
        <v>0</v>
      </c>
      <c r="AG184" s="79" t="s">
        <v>6304</v>
      </c>
      <c r="AH184" s="79"/>
      <c r="AI184" s="85" t="s">
        <v>6296</v>
      </c>
      <c r="AJ184" s="79" t="b">
        <v>0</v>
      </c>
      <c r="AK184" s="79">
        <v>4</v>
      </c>
      <c r="AL184" s="85" t="s">
        <v>5266</v>
      </c>
      <c r="AM184" s="79" t="s">
        <v>6331</v>
      </c>
      <c r="AN184" s="79" t="b">
        <v>0</v>
      </c>
      <c r="AO184" s="85" t="s">
        <v>5266</v>
      </c>
      <c r="AP184" s="79" t="s">
        <v>176</v>
      </c>
      <c r="AQ184" s="79">
        <v>0</v>
      </c>
      <c r="AR184" s="79">
        <v>0</v>
      </c>
      <c r="AS184" s="79"/>
      <c r="AT184" s="79"/>
      <c r="AU184" s="79"/>
      <c r="AV184" s="79"/>
      <c r="AW184" s="79"/>
      <c r="AX184" s="79"/>
      <c r="AY184" s="79"/>
      <c r="AZ184" s="79"/>
      <c r="BA184">
        <v>1</v>
      </c>
      <c r="BB184" s="78" t="str">
        <f>REPLACE(INDEX(GroupVertices[Group], MATCH(Edges24[[#This Row],[Vertex 1]],GroupVertices[Vertex],0)),1,1,"")</f>
        <v>61</v>
      </c>
      <c r="BC184" s="78" t="str">
        <f>REPLACE(INDEX(GroupVertices[Group], MATCH(Edges24[[#This Row],[Vertex 2]],GroupVertices[Vertex],0)),1,1,"")</f>
        <v>61</v>
      </c>
      <c r="BD184" s="48">
        <v>1</v>
      </c>
      <c r="BE184" s="49">
        <v>7.1428571428571432</v>
      </c>
      <c r="BF184" s="48">
        <v>1</v>
      </c>
      <c r="BG184" s="49">
        <v>7.1428571428571432</v>
      </c>
      <c r="BH184" s="48">
        <v>0</v>
      </c>
      <c r="BI184" s="49">
        <v>0</v>
      </c>
      <c r="BJ184" s="48">
        <v>12</v>
      </c>
      <c r="BK184" s="49">
        <v>85.714285714285708</v>
      </c>
      <c r="BL184" s="48">
        <v>14</v>
      </c>
    </row>
    <row r="185" spans="1:64" x14ac:dyDescent="0.25">
      <c r="A185" s="64" t="s">
        <v>370</v>
      </c>
      <c r="B185" s="64" t="s">
        <v>370</v>
      </c>
      <c r="C185" s="65"/>
      <c r="D185" s="66"/>
      <c r="E185" s="67"/>
      <c r="F185" s="68"/>
      <c r="G185" s="65"/>
      <c r="H185" s="69"/>
      <c r="I185" s="70"/>
      <c r="J185" s="70"/>
      <c r="K185" s="34" t="s">
        <v>65</v>
      </c>
      <c r="L185" s="77">
        <v>291</v>
      </c>
      <c r="M185" s="77"/>
      <c r="N185" s="72"/>
      <c r="O185" s="79" t="s">
        <v>176</v>
      </c>
      <c r="P185" s="81">
        <v>43168.642800925925</v>
      </c>
      <c r="Q185" s="79" t="s">
        <v>1144</v>
      </c>
      <c r="R185" s="79" t="s">
        <v>2076</v>
      </c>
      <c r="S185" s="79" t="s">
        <v>2547</v>
      </c>
      <c r="T185" s="79" t="s">
        <v>2734</v>
      </c>
      <c r="U185" s="83" t="s">
        <v>3202</v>
      </c>
      <c r="V185" s="83" t="s">
        <v>3202</v>
      </c>
      <c r="W185" s="81">
        <v>43168.642800925925</v>
      </c>
      <c r="X185" s="83" t="s">
        <v>4060</v>
      </c>
      <c r="Y185" s="79"/>
      <c r="Z185" s="79"/>
      <c r="AA185" s="85" t="s">
        <v>5268</v>
      </c>
      <c r="AB185" s="79"/>
      <c r="AC185" s="79" t="b">
        <v>0</v>
      </c>
      <c r="AD185" s="79">
        <v>1</v>
      </c>
      <c r="AE185" s="85" t="s">
        <v>6296</v>
      </c>
      <c r="AF185" s="79" t="b">
        <v>0</v>
      </c>
      <c r="AG185" s="79" t="s">
        <v>6304</v>
      </c>
      <c r="AH185" s="79"/>
      <c r="AI185" s="85" t="s">
        <v>6296</v>
      </c>
      <c r="AJ185" s="79" t="b">
        <v>0</v>
      </c>
      <c r="AK185" s="79">
        <v>0</v>
      </c>
      <c r="AL185" s="85" t="s">
        <v>6296</v>
      </c>
      <c r="AM185" s="79" t="s">
        <v>6363</v>
      </c>
      <c r="AN185" s="79" t="b">
        <v>0</v>
      </c>
      <c r="AO185" s="85" t="s">
        <v>5268</v>
      </c>
      <c r="AP185" s="79" t="s">
        <v>176</v>
      </c>
      <c r="AQ185" s="79">
        <v>0</v>
      </c>
      <c r="AR185" s="79">
        <v>0</v>
      </c>
      <c r="AS185" s="79"/>
      <c r="AT185" s="79"/>
      <c r="AU185" s="79"/>
      <c r="AV185" s="79"/>
      <c r="AW185" s="79"/>
      <c r="AX185" s="79"/>
      <c r="AY185" s="79"/>
      <c r="AZ185" s="79"/>
      <c r="BA185">
        <v>1</v>
      </c>
      <c r="BB185" s="78" t="str">
        <f>REPLACE(INDEX(GroupVertices[Group], MATCH(Edges24[[#This Row],[Vertex 1]],GroupVertices[Vertex],0)),1,1,"")</f>
        <v>1</v>
      </c>
      <c r="BC185" s="78" t="str">
        <f>REPLACE(INDEX(GroupVertices[Group], MATCH(Edges24[[#This Row],[Vertex 2]],GroupVertices[Vertex],0)),1,1,"")</f>
        <v>1</v>
      </c>
      <c r="BD185" s="48">
        <v>1</v>
      </c>
      <c r="BE185" s="49">
        <v>6.25</v>
      </c>
      <c r="BF185" s="48">
        <v>0</v>
      </c>
      <c r="BG185" s="49">
        <v>0</v>
      </c>
      <c r="BH185" s="48">
        <v>0</v>
      </c>
      <c r="BI185" s="49">
        <v>0</v>
      </c>
      <c r="BJ185" s="48">
        <v>15</v>
      </c>
      <c r="BK185" s="49">
        <v>93.75</v>
      </c>
      <c r="BL185" s="48">
        <v>16</v>
      </c>
    </row>
    <row r="186" spans="1:64" x14ac:dyDescent="0.25">
      <c r="A186" s="64" t="s">
        <v>371</v>
      </c>
      <c r="B186" s="64" t="s">
        <v>569</v>
      </c>
      <c r="C186" s="65"/>
      <c r="D186" s="66"/>
      <c r="E186" s="67"/>
      <c r="F186" s="68"/>
      <c r="G186" s="65"/>
      <c r="H186" s="69"/>
      <c r="I186" s="70"/>
      <c r="J186" s="70"/>
      <c r="K186" s="34" t="s">
        <v>65</v>
      </c>
      <c r="L186" s="77">
        <v>292</v>
      </c>
      <c r="M186" s="77"/>
      <c r="N186" s="72"/>
      <c r="O186" s="79" t="s">
        <v>999</v>
      </c>
      <c r="P186" s="81">
        <v>43168.642974537041</v>
      </c>
      <c r="Q186" s="79" t="s">
        <v>1145</v>
      </c>
      <c r="R186" s="83" t="s">
        <v>2077</v>
      </c>
      <c r="S186" s="79" t="s">
        <v>2533</v>
      </c>
      <c r="T186" s="79" t="s">
        <v>2735</v>
      </c>
      <c r="U186" s="79"/>
      <c r="V186" s="83" t="s">
        <v>3587</v>
      </c>
      <c r="W186" s="81">
        <v>43168.642974537041</v>
      </c>
      <c r="X186" s="83" t="s">
        <v>4061</v>
      </c>
      <c r="Y186" s="79"/>
      <c r="Z186" s="79"/>
      <c r="AA186" s="85" t="s">
        <v>5269</v>
      </c>
      <c r="AB186" s="79"/>
      <c r="AC186" s="79" t="b">
        <v>0</v>
      </c>
      <c r="AD186" s="79">
        <v>0</v>
      </c>
      <c r="AE186" s="85" t="s">
        <v>6296</v>
      </c>
      <c r="AF186" s="79" t="b">
        <v>0</v>
      </c>
      <c r="AG186" s="79" t="s">
        <v>6304</v>
      </c>
      <c r="AH186" s="79"/>
      <c r="AI186" s="85" t="s">
        <v>6296</v>
      </c>
      <c r="AJ186" s="79" t="b">
        <v>0</v>
      </c>
      <c r="AK186" s="79">
        <v>3</v>
      </c>
      <c r="AL186" s="85" t="s">
        <v>5576</v>
      </c>
      <c r="AM186" s="79" t="s">
        <v>6328</v>
      </c>
      <c r="AN186" s="79" t="b">
        <v>0</v>
      </c>
      <c r="AO186" s="85" t="s">
        <v>5576</v>
      </c>
      <c r="AP186" s="79" t="s">
        <v>176</v>
      </c>
      <c r="AQ186" s="79">
        <v>0</v>
      </c>
      <c r="AR186" s="79">
        <v>0</v>
      </c>
      <c r="AS186" s="79"/>
      <c r="AT186" s="79"/>
      <c r="AU186" s="79"/>
      <c r="AV186" s="79"/>
      <c r="AW186" s="79"/>
      <c r="AX186" s="79"/>
      <c r="AY186" s="79"/>
      <c r="AZ186" s="79"/>
      <c r="BA186">
        <v>1</v>
      </c>
      <c r="BB186" s="78" t="str">
        <f>REPLACE(INDEX(GroupVertices[Group], MATCH(Edges24[[#This Row],[Vertex 1]],GroupVertices[Vertex],0)),1,1,"")</f>
        <v>47</v>
      </c>
      <c r="BC186" s="78" t="str">
        <f>REPLACE(INDEX(GroupVertices[Group], MATCH(Edges24[[#This Row],[Vertex 2]],GroupVertices[Vertex],0)),1,1,"")</f>
        <v>47</v>
      </c>
      <c r="BD186" s="48">
        <v>1</v>
      </c>
      <c r="BE186" s="49">
        <v>5.2631578947368425</v>
      </c>
      <c r="BF186" s="48">
        <v>0</v>
      </c>
      <c r="BG186" s="49">
        <v>0</v>
      </c>
      <c r="BH186" s="48">
        <v>0</v>
      </c>
      <c r="BI186" s="49">
        <v>0</v>
      </c>
      <c r="BJ186" s="48">
        <v>18</v>
      </c>
      <c r="BK186" s="49">
        <v>94.736842105263165</v>
      </c>
      <c r="BL186" s="48">
        <v>19</v>
      </c>
    </row>
    <row r="187" spans="1:64" x14ac:dyDescent="0.25">
      <c r="A187" s="64" t="s">
        <v>372</v>
      </c>
      <c r="B187" s="64" t="s">
        <v>619</v>
      </c>
      <c r="C187" s="65"/>
      <c r="D187" s="66"/>
      <c r="E187" s="67"/>
      <c r="F187" s="68"/>
      <c r="G187" s="65"/>
      <c r="H187" s="69"/>
      <c r="I187" s="70"/>
      <c r="J187" s="70"/>
      <c r="K187" s="34" t="s">
        <v>65</v>
      </c>
      <c r="L187" s="77">
        <v>293</v>
      </c>
      <c r="M187" s="77"/>
      <c r="N187" s="72"/>
      <c r="O187" s="79" t="s">
        <v>999</v>
      </c>
      <c r="P187" s="81">
        <v>43168.643587962964</v>
      </c>
      <c r="Q187" s="79" t="s">
        <v>1146</v>
      </c>
      <c r="R187" s="79"/>
      <c r="S187" s="79"/>
      <c r="T187" s="79" t="s">
        <v>2725</v>
      </c>
      <c r="U187" s="79"/>
      <c r="V187" s="83" t="s">
        <v>3588</v>
      </c>
      <c r="W187" s="81">
        <v>43168.643587962964</v>
      </c>
      <c r="X187" s="83" t="s">
        <v>4062</v>
      </c>
      <c r="Y187" s="79"/>
      <c r="Z187" s="79"/>
      <c r="AA187" s="85" t="s">
        <v>5270</v>
      </c>
      <c r="AB187" s="79"/>
      <c r="AC187" s="79" t="b">
        <v>0</v>
      </c>
      <c r="AD187" s="79">
        <v>0</v>
      </c>
      <c r="AE187" s="85" t="s">
        <v>6296</v>
      </c>
      <c r="AF187" s="79" t="b">
        <v>0</v>
      </c>
      <c r="AG187" s="79" t="s">
        <v>6308</v>
      </c>
      <c r="AH187" s="79"/>
      <c r="AI187" s="85" t="s">
        <v>6296</v>
      </c>
      <c r="AJ187" s="79" t="b">
        <v>0</v>
      </c>
      <c r="AK187" s="79">
        <v>10</v>
      </c>
      <c r="AL187" s="85" t="s">
        <v>5343</v>
      </c>
      <c r="AM187" s="79" t="s">
        <v>6333</v>
      </c>
      <c r="AN187" s="79" t="b">
        <v>0</v>
      </c>
      <c r="AO187" s="85" t="s">
        <v>5343</v>
      </c>
      <c r="AP187" s="79" t="s">
        <v>176</v>
      </c>
      <c r="AQ187" s="79">
        <v>0</v>
      </c>
      <c r="AR187" s="79">
        <v>0</v>
      </c>
      <c r="AS187" s="79"/>
      <c r="AT187" s="79"/>
      <c r="AU187" s="79"/>
      <c r="AV187" s="79"/>
      <c r="AW187" s="79"/>
      <c r="AX187" s="79"/>
      <c r="AY187" s="79"/>
      <c r="AZ187" s="79"/>
      <c r="BA187">
        <v>1</v>
      </c>
      <c r="BB187" s="78" t="str">
        <f>REPLACE(INDEX(GroupVertices[Group], MATCH(Edges24[[#This Row],[Vertex 1]],GroupVertices[Vertex],0)),1,1,"")</f>
        <v>11</v>
      </c>
      <c r="BC187" s="78" t="str">
        <f>REPLACE(INDEX(GroupVertices[Group], MATCH(Edges24[[#This Row],[Vertex 2]],GroupVertices[Vertex],0)),1,1,"")</f>
        <v>11</v>
      </c>
      <c r="BD187" s="48"/>
      <c r="BE187" s="49"/>
      <c r="BF187" s="48"/>
      <c r="BG187" s="49"/>
      <c r="BH187" s="48"/>
      <c r="BI187" s="49"/>
      <c r="BJ187" s="48"/>
      <c r="BK187" s="49"/>
      <c r="BL187" s="48"/>
    </row>
    <row r="188" spans="1:64" x14ac:dyDescent="0.25">
      <c r="A188" s="64" t="s">
        <v>373</v>
      </c>
      <c r="B188" s="64" t="s">
        <v>686</v>
      </c>
      <c r="C188" s="65"/>
      <c r="D188" s="66"/>
      <c r="E188" s="67"/>
      <c r="F188" s="68"/>
      <c r="G188" s="65"/>
      <c r="H188" s="69"/>
      <c r="I188" s="70"/>
      <c r="J188" s="70"/>
      <c r="K188" s="34" t="s">
        <v>65</v>
      </c>
      <c r="L188" s="77">
        <v>295</v>
      </c>
      <c r="M188" s="77"/>
      <c r="N188" s="72"/>
      <c r="O188" s="79" t="s">
        <v>999</v>
      </c>
      <c r="P188" s="81">
        <v>43168.643807870372</v>
      </c>
      <c r="Q188" s="79" t="s">
        <v>1147</v>
      </c>
      <c r="R188" s="83" t="s">
        <v>2078</v>
      </c>
      <c r="S188" s="79" t="s">
        <v>2548</v>
      </c>
      <c r="T188" s="79" t="s">
        <v>731</v>
      </c>
      <c r="U188" s="79"/>
      <c r="V188" s="83" t="s">
        <v>3589</v>
      </c>
      <c r="W188" s="81">
        <v>43168.643807870372</v>
      </c>
      <c r="X188" s="83" t="s">
        <v>4063</v>
      </c>
      <c r="Y188" s="79"/>
      <c r="Z188" s="79"/>
      <c r="AA188" s="85" t="s">
        <v>5271</v>
      </c>
      <c r="AB188" s="79"/>
      <c r="AC188" s="79" t="b">
        <v>0</v>
      </c>
      <c r="AD188" s="79">
        <v>0</v>
      </c>
      <c r="AE188" s="85" t="s">
        <v>6296</v>
      </c>
      <c r="AF188" s="79" t="b">
        <v>0</v>
      </c>
      <c r="AG188" s="79" t="s">
        <v>6304</v>
      </c>
      <c r="AH188" s="79"/>
      <c r="AI188" s="85" t="s">
        <v>6296</v>
      </c>
      <c r="AJ188" s="79" t="b">
        <v>0</v>
      </c>
      <c r="AK188" s="79">
        <v>7</v>
      </c>
      <c r="AL188" s="85" t="s">
        <v>5809</v>
      </c>
      <c r="AM188" s="79" t="s">
        <v>6364</v>
      </c>
      <c r="AN188" s="79" t="b">
        <v>0</v>
      </c>
      <c r="AO188" s="85" t="s">
        <v>5809</v>
      </c>
      <c r="AP188" s="79" t="s">
        <v>176</v>
      </c>
      <c r="AQ188" s="79">
        <v>0</v>
      </c>
      <c r="AR188" s="79">
        <v>0</v>
      </c>
      <c r="AS188" s="79"/>
      <c r="AT188" s="79"/>
      <c r="AU188" s="79"/>
      <c r="AV188" s="79"/>
      <c r="AW188" s="79"/>
      <c r="AX188" s="79"/>
      <c r="AY188" s="79"/>
      <c r="AZ188" s="79"/>
      <c r="BA188">
        <v>1</v>
      </c>
      <c r="BB188" s="78" t="str">
        <f>REPLACE(INDEX(GroupVertices[Group], MATCH(Edges24[[#This Row],[Vertex 1]],GroupVertices[Vertex],0)),1,1,"")</f>
        <v>15</v>
      </c>
      <c r="BC188" s="78" t="str">
        <f>REPLACE(INDEX(GroupVertices[Group], MATCH(Edges24[[#This Row],[Vertex 2]],GroupVertices[Vertex],0)),1,1,"")</f>
        <v>15</v>
      </c>
      <c r="BD188" s="48">
        <v>1</v>
      </c>
      <c r="BE188" s="49">
        <v>5.2631578947368425</v>
      </c>
      <c r="BF188" s="48">
        <v>0</v>
      </c>
      <c r="BG188" s="49">
        <v>0</v>
      </c>
      <c r="BH188" s="48">
        <v>0</v>
      </c>
      <c r="BI188" s="49">
        <v>0</v>
      </c>
      <c r="BJ188" s="48">
        <v>18</v>
      </c>
      <c r="BK188" s="49">
        <v>94.736842105263165</v>
      </c>
      <c r="BL188" s="48">
        <v>19</v>
      </c>
    </row>
    <row r="189" spans="1:64" x14ac:dyDescent="0.25">
      <c r="A189" s="64" t="s">
        <v>374</v>
      </c>
      <c r="B189" s="64" t="s">
        <v>374</v>
      </c>
      <c r="C189" s="65"/>
      <c r="D189" s="66"/>
      <c r="E189" s="67"/>
      <c r="F189" s="68"/>
      <c r="G189" s="65"/>
      <c r="H189" s="69"/>
      <c r="I189" s="70"/>
      <c r="J189" s="70"/>
      <c r="K189" s="34" t="s">
        <v>65</v>
      </c>
      <c r="L189" s="77">
        <v>296</v>
      </c>
      <c r="M189" s="77"/>
      <c r="N189" s="72"/>
      <c r="O189" s="79" t="s">
        <v>176</v>
      </c>
      <c r="P189" s="81">
        <v>43167.713078703702</v>
      </c>
      <c r="Q189" s="79" t="s">
        <v>1148</v>
      </c>
      <c r="R189" s="83" t="s">
        <v>2079</v>
      </c>
      <c r="S189" s="79" t="s">
        <v>2549</v>
      </c>
      <c r="T189" s="79" t="s">
        <v>2736</v>
      </c>
      <c r="U189" s="79"/>
      <c r="V189" s="83" t="s">
        <v>3590</v>
      </c>
      <c r="W189" s="81">
        <v>43167.713078703702</v>
      </c>
      <c r="X189" s="83" t="s">
        <v>4064</v>
      </c>
      <c r="Y189" s="79"/>
      <c r="Z189" s="79"/>
      <c r="AA189" s="85" t="s">
        <v>5272</v>
      </c>
      <c r="AB189" s="79"/>
      <c r="AC189" s="79" t="b">
        <v>0</v>
      </c>
      <c r="AD189" s="79">
        <v>7</v>
      </c>
      <c r="AE189" s="85" t="s">
        <v>6296</v>
      </c>
      <c r="AF189" s="79" t="b">
        <v>0</v>
      </c>
      <c r="AG189" s="79" t="s">
        <v>6304</v>
      </c>
      <c r="AH189" s="79"/>
      <c r="AI189" s="85" t="s">
        <v>6296</v>
      </c>
      <c r="AJ189" s="79" t="b">
        <v>0</v>
      </c>
      <c r="AK189" s="79">
        <v>5</v>
      </c>
      <c r="AL189" s="85" t="s">
        <v>6296</v>
      </c>
      <c r="AM189" s="79" t="s">
        <v>6328</v>
      </c>
      <c r="AN189" s="79" t="b">
        <v>0</v>
      </c>
      <c r="AO189" s="85" t="s">
        <v>5272</v>
      </c>
      <c r="AP189" s="79" t="s">
        <v>6415</v>
      </c>
      <c r="AQ189" s="79">
        <v>0</v>
      </c>
      <c r="AR189" s="79">
        <v>0</v>
      </c>
      <c r="AS189" s="79"/>
      <c r="AT189" s="79"/>
      <c r="AU189" s="79"/>
      <c r="AV189" s="79"/>
      <c r="AW189" s="79"/>
      <c r="AX189" s="79"/>
      <c r="AY189" s="79"/>
      <c r="AZ189" s="79"/>
      <c r="BA189">
        <v>1</v>
      </c>
      <c r="BB189" s="78" t="str">
        <f>REPLACE(INDEX(GroupVertices[Group], MATCH(Edges24[[#This Row],[Vertex 1]],GroupVertices[Vertex],0)),1,1,"")</f>
        <v>93</v>
      </c>
      <c r="BC189" s="78" t="str">
        <f>REPLACE(INDEX(GroupVertices[Group], MATCH(Edges24[[#This Row],[Vertex 2]],GroupVertices[Vertex],0)),1,1,"")</f>
        <v>93</v>
      </c>
      <c r="BD189" s="48">
        <v>0</v>
      </c>
      <c r="BE189" s="49">
        <v>0</v>
      </c>
      <c r="BF189" s="48">
        <v>0</v>
      </c>
      <c r="BG189" s="49">
        <v>0</v>
      </c>
      <c r="BH189" s="48">
        <v>0</v>
      </c>
      <c r="BI189" s="49">
        <v>0</v>
      </c>
      <c r="BJ189" s="48">
        <v>34</v>
      </c>
      <c r="BK189" s="49">
        <v>100</v>
      </c>
      <c r="BL189" s="48">
        <v>34</v>
      </c>
    </row>
    <row r="190" spans="1:64" x14ac:dyDescent="0.25">
      <c r="A190" s="64" t="s">
        <v>375</v>
      </c>
      <c r="B190" s="64" t="s">
        <v>374</v>
      </c>
      <c r="C190" s="65"/>
      <c r="D190" s="66"/>
      <c r="E190" s="67"/>
      <c r="F190" s="68"/>
      <c r="G190" s="65"/>
      <c r="H190" s="69"/>
      <c r="I190" s="70"/>
      <c r="J190" s="70"/>
      <c r="K190" s="34" t="s">
        <v>65</v>
      </c>
      <c r="L190" s="77">
        <v>297</v>
      </c>
      <c r="M190" s="77"/>
      <c r="N190" s="72"/>
      <c r="O190" s="79" t="s">
        <v>999</v>
      </c>
      <c r="P190" s="81">
        <v>43168.646747685183</v>
      </c>
      <c r="Q190" s="79" t="s">
        <v>1149</v>
      </c>
      <c r="R190" s="79"/>
      <c r="S190" s="79"/>
      <c r="T190" s="79"/>
      <c r="U190" s="79"/>
      <c r="V190" s="83" t="s">
        <v>3591</v>
      </c>
      <c r="W190" s="81">
        <v>43168.646747685183</v>
      </c>
      <c r="X190" s="83" t="s">
        <v>4065</v>
      </c>
      <c r="Y190" s="79"/>
      <c r="Z190" s="79"/>
      <c r="AA190" s="85" t="s">
        <v>5273</v>
      </c>
      <c r="AB190" s="79"/>
      <c r="AC190" s="79" t="b">
        <v>0</v>
      </c>
      <c r="AD190" s="79">
        <v>0</v>
      </c>
      <c r="AE190" s="85" t="s">
        <v>6296</v>
      </c>
      <c r="AF190" s="79" t="b">
        <v>0</v>
      </c>
      <c r="AG190" s="79" t="s">
        <v>6304</v>
      </c>
      <c r="AH190" s="79"/>
      <c r="AI190" s="85" t="s">
        <v>6296</v>
      </c>
      <c r="AJ190" s="79" t="b">
        <v>0</v>
      </c>
      <c r="AK190" s="79">
        <v>5</v>
      </c>
      <c r="AL190" s="85" t="s">
        <v>5272</v>
      </c>
      <c r="AM190" s="79" t="s">
        <v>6328</v>
      </c>
      <c r="AN190" s="79" t="b">
        <v>0</v>
      </c>
      <c r="AO190" s="85" t="s">
        <v>5272</v>
      </c>
      <c r="AP190" s="79" t="s">
        <v>176</v>
      </c>
      <c r="AQ190" s="79">
        <v>0</v>
      </c>
      <c r="AR190" s="79">
        <v>0</v>
      </c>
      <c r="AS190" s="79"/>
      <c r="AT190" s="79"/>
      <c r="AU190" s="79"/>
      <c r="AV190" s="79"/>
      <c r="AW190" s="79"/>
      <c r="AX190" s="79"/>
      <c r="AY190" s="79"/>
      <c r="AZ190" s="79"/>
      <c r="BA190">
        <v>1</v>
      </c>
      <c r="BB190" s="78" t="str">
        <f>REPLACE(INDEX(GroupVertices[Group], MATCH(Edges24[[#This Row],[Vertex 1]],GroupVertices[Vertex],0)),1,1,"")</f>
        <v>93</v>
      </c>
      <c r="BC190" s="78" t="str">
        <f>REPLACE(INDEX(GroupVertices[Group], MATCH(Edges24[[#This Row],[Vertex 2]],GroupVertices[Vertex],0)),1,1,"")</f>
        <v>93</v>
      </c>
      <c r="BD190" s="48">
        <v>0</v>
      </c>
      <c r="BE190" s="49">
        <v>0</v>
      </c>
      <c r="BF190" s="48">
        <v>0</v>
      </c>
      <c r="BG190" s="49">
        <v>0</v>
      </c>
      <c r="BH190" s="48">
        <v>0</v>
      </c>
      <c r="BI190" s="49">
        <v>0</v>
      </c>
      <c r="BJ190" s="48">
        <v>23</v>
      </c>
      <c r="BK190" s="49">
        <v>100</v>
      </c>
      <c r="BL190" s="48">
        <v>23</v>
      </c>
    </row>
    <row r="191" spans="1:64" x14ac:dyDescent="0.25">
      <c r="A191" s="64" t="s">
        <v>376</v>
      </c>
      <c r="B191" s="64" t="s">
        <v>376</v>
      </c>
      <c r="C191" s="65"/>
      <c r="D191" s="66"/>
      <c r="E191" s="67"/>
      <c r="F191" s="68"/>
      <c r="G191" s="65"/>
      <c r="H191" s="69"/>
      <c r="I191" s="70"/>
      <c r="J191" s="70"/>
      <c r="K191" s="34" t="s">
        <v>65</v>
      </c>
      <c r="L191" s="77">
        <v>298</v>
      </c>
      <c r="M191" s="77"/>
      <c r="N191" s="72"/>
      <c r="O191" s="79" t="s">
        <v>176</v>
      </c>
      <c r="P191" s="81">
        <v>43168.64947916667</v>
      </c>
      <c r="Q191" s="79" t="s">
        <v>1150</v>
      </c>
      <c r="R191" s="83" t="s">
        <v>2080</v>
      </c>
      <c r="S191" s="79" t="s">
        <v>2550</v>
      </c>
      <c r="T191" s="79" t="s">
        <v>2737</v>
      </c>
      <c r="U191" s="79"/>
      <c r="V191" s="83" t="s">
        <v>3592</v>
      </c>
      <c r="W191" s="81">
        <v>43168.64947916667</v>
      </c>
      <c r="X191" s="83" t="s">
        <v>4066</v>
      </c>
      <c r="Y191" s="79"/>
      <c r="Z191" s="79"/>
      <c r="AA191" s="85" t="s">
        <v>5274</v>
      </c>
      <c r="AB191" s="79"/>
      <c r="AC191" s="79" t="b">
        <v>0</v>
      </c>
      <c r="AD191" s="79">
        <v>0</v>
      </c>
      <c r="AE191" s="85" t="s">
        <v>6296</v>
      </c>
      <c r="AF191" s="79" t="b">
        <v>0</v>
      </c>
      <c r="AG191" s="79" t="s">
        <v>6304</v>
      </c>
      <c r="AH191" s="79"/>
      <c r="AI191" s="85" t="s">
        <v>6296</v>
      </c>
      <c r="AJ191" s="79" t="b">
        <v>0</v>
      </c>
      <c r="AK191" s="79">
        <v>0</v>
      </c>
      <c r="AL191" s="85" t="s">
        <v>6296</v>
      </c>
      <c r="AM191" s="79" t="s">
        <v>6365</v>
      </c>
      <c r="AN191" s="79" t="b">
        <v>0</v>
      </c>
      <c r="AO191" s="85" t="s">
        <v>5274</v>
      </c>
      <c r="AP191" s="79" t="s">
        <v>176</v>
      </c>
      <c r="AQ191" s="79">
        <v>0</v>
      </c>
      <c r="AR191" s="79">
        <v>0</v>
      </c>
      <c r="AS191" s="79"/>
      <c r="AT191" s="79"/>
      <c r="AU191" s="79"/>
      <c r="AV191" s="79"/>
      <c r="AW191" s="79"/>
      <c r="AX191" s="79"/>
      <c r="AY191" s="79"/>
      <c r="AZ191" s="79"/>
      <c r="BA191">
        <v>1</v>
      </c>
      <c r="BB191" s="78" t="str">
        <f>REPLACE(INDEX(GroupVertices[Group], MATCH(Edges24[[#This Row],[Vertex 1]],GroupVertices[Vertex],0)),1,1,"")</f>
        <v>1</v>
      </c>
      <c r="BC191" s="78" t="str">
        <f>REPLACE(INDEX(GroupVertices[Group], MATCH(Edges24[[#This Row],[Vertex 2]],GroupVertices[Vertex],0)),1,1,"")</f>
        <v>1</v>
      </c>
      <c r="BD191" s="48">
        <v>0</v>
      </c>
      <c r="BE191" s="49">
        <v>0</v>
      </c>
      <c r="BF191" s="48">
        <v>0</v>
      </c>
      <c r="BG191" s="49">
        <v>0</v>
      </c>
      <c r="BH191" s="48">
        <v>0</v>
      </c>
      <c r="BI191" s="49">
        <v>0</v>
      </c>
      <c r="BJ191" s="48">
        <v>32</v>
      </c>
      <c r="BK191" s="49">
        <v>100</v>
      </c>
      <c r="BL191" s="48">
        <v>32</v>
      </c>
    </row>
    <row r="192" spans="1:64" x14ac:dyDescent="0.25">
      <c r="A192" s="64" t="s">
        <v>377</v>
      </c>
      <c r="B192" s="64" t="s">
        <v>377</v>
      </c>
      <c r="C192" s="65"/>
      <c r="D192" s="66"/>
      <c r="E192" s="67"/>
      <c r="F192" s="68"/>
      <c r="G192" s="65"/>
      <c r="H192" s="69"/>
      <c r="I192" s="70"/>
      <c r="J192" s="70"/>
      <c r="K192" s="34" t="s">
        <v>65</v>
      </c>
      <c r="L192" s="77">
        <v>299</v>
      </c>
      <c r="M192" s="77"/>
      <c r="N192" s="72"/>
      <c r="O192" s="79" t="s">
        <v>176</v>
      </c>
      <c r="P192" s="81">
        <v>43168.656388888892</v>
      </c>
      <c r="Q192" s="79" t="s">
        <v>1151</v>
      </c>
      <c r="R192" s="83" t="s">
        <v>2081</v>
      </c>
      <c r="S192" s="79" t="s">
        <v>2551</v>
      </c>
      <c r="T192" s="79" t="s">
        <v>731</v>
      </c>
      <c r="U192" s="83" t="s">
        <v>3203</v>
      </c>
      <c r="V192" s="83" t="s">
        <v>3203</v>
      </c>
      <c r="W192" s="81">
        <v>43168.656388888892</v>
      </c>
      <c r="X192" s="83" t="s">
        <v>4067</v>
      </c>
      <c r="Y192" s="79"/>
      <c r="Z192" s="79"/>
      <c r="AA192" s="85" t="s">
        <v>5275</v>
      </c>
      <c r="AB192" s="79"/>
      <c r="AC192" s="79" t="b">
        <v>0</v>
      </c>
      <c r="AD192" s="79">
        <v>0</v>
      </c>
      <c r="AE192" s="85" t="s">
        <v>6296</v>
      </c>
      <c r="AF192" s="79" t="b">
        <v>0</v>
      </c>
      <c r="AG192" s="79" t="s">
        <v>6304</v>
      </c>
      <c r="AH192" s="79"/>
      <c r="AI192" s="85" t="s">
        <v>6296</v>
      </c>
      <c r="AJ192" s="79" t="b">
        <v>0</v>
      </c>
      <c r="AK192" s="79">
        <v>0</v>
      </c>
      <c r="AL192" s="85" t="s">
        <v>6296</v>
      </c>
      <c r="AM192" s="79" t="s">
        <v>6366</v>
      </c>
      <c r="AN192" s="79" t="b">
        <v>0</v>
      </c>
      <c r="AO192" s="85" t="s">
        <v>5275</v>
      </c>
      <c r="AP192" s="79" t="s">
        <v>176</v>
      </c>
      <c r="AQ192" s="79">
        <v>0</v>
      </c>
      <c r="AR192" s="79">
        <v>0</v>
      </c>
      <c r="AS192" s="79"/>
      <c r="AT192" s="79"/>
      <c r="AU192" s="79"/>
      <c r="AV192" s="79"/>
      <c r="AW192" s="79"/>
      <c r="AX192" s="79"/>
      <c r="AY192" s="79"/>
      <c r="AZ192" s="79"/>
      <c r="BA192">
        <v>1</v>
      </c>
      <c r="BB192" s="78" t="str">
        <f>REPLACE(INDEX(GroupVertices[Group], MATCH(Edges24[[#This Row],[Vertex 1]],GroupVertices[Vertex],0)),1,1,"")</f>
        <v>1</v>
      </c>
      <c r="BC192" s="78" t="str">
        <f>REPLACE(INDEX(GroupVertices[Group], MATCH(Edges24[[#This Row],[Vertex 2]],GroupVertices[Vertex],0)),1,1,"")</f>
        <v>1</v>
      </c>
      <c r="BD192" s="48">
        <v>1</v>
      </c>
      <c r="BE192" s="49">
        <v>5.5555555555555554</v>
      </c>
      <c r="BF192" s="48">
        <v>0</v>
      </c>
      <c r="BG192" s="49">
        <v>0</v>
      </c>
      <c r="BH192" s="48">
        <v>0</v>
      </c>
      <c r="BI192" s="49">
        <v>0</v>
      </c>
      <c r="BJ192" s="48">
        <v>17</v>
      </c>
      <c r="BK192" s="49">
        <v>94.444444444444443</v>
      </c>
      <c r="BL192" s="48">
        <v>18</v>
      </c>
    </row>
    <row r="193" spans="1:64" x14ac:dyDescent="0.25">
      <c r="A193" s="64" t="s">
        <v>378</v>
      </c>
      <c r="B193" s="64" t="s">
        <v>378</v>
      </c>
      <c r="C193" s="65"/>
      <c r="D193" s="66"/>
      <c r="E193" s="67"/>
      <c r="F193" s="68"/>
      <c r="G193" s="65"/>
      <c r="H193" s="69"/>
      <c r="I193" s="70"/>
      <c r="J193" s="70"/>
      <c r="K193" s="34" t="s">
        <v>65</v>
      </c>
      <c r="L193" s="77">
        <v>300</v>
      </c>
      <c r="M193" s="77"/>
      <c r="N193" s="72"/>
      <c r="O193" s="79" t="s">
        <v>176</v>
      </c>
      <c r="P193" s="81">
        <v>43166.656608796293</v>
      </c>
      <c r="Q193" s="79" t="s">
        <v>1152</v>
      </c>
      <c r="R193" s="83" t="s">
        <v>2082</v>
      </c>
      <c r="S193" s="79" t="s">
        <v>2512</v>
      </c>
      <c r="T193" s="79" t="s">
        <v>731</v>
      </c>
      <c r="U193" s="79"/>
      <c r="V193" s="83" t="s">
        <v>3593</v>
      </c>
      <c r="W193" s="81">
        <v>43166.656608796293</v>
      </c>
      <c r="X193" s="83" t="s">
        <v>4068</v>
      </c>
      <c r="Y193" s="79"/>
      <c r="Z193" s="79"/>
      <c r="AA193" s="85" t="s">
        <v>5276</v>
      </c>
      <c r="AB193" s="79"/>
      <c r="AC193" s="79" t="b">
        <v>0</v>
      </c>
      <c r="AD193" s="79">
        <v>1</v>
      </c>
      <c r="AE193" s="85" t="s">
        <v>6296</v>
      </c>
      <c r="AF193" s="79" t="b">
        <v>0</v>
      </c>
      <c r="AG193" s="79" t="s">
        <v>6304</v>
      </c>
      <c r="AH193" s="79"/>
      <c r="AI193" s="85" t="s">
        <v>6296</v>
      </c>
      <c r="AJ193" s="79" t="b">
        <v>0</v>
      </c>
      <c r="AK193" s="79">
        <v>0</v>
      </c>
      <c r="AL193" s="85" t="s">
        <v>6296</v>
      </c>
      <c r="AM193" s="79" t="s">
        <v>6336</v>
      </c>
      <c r="AN193" s="79" t="b">
        <v>0</v>
      </c>
      <c r="AO193" s="85" t="s">
        <v>5276</v>
      </c>
      <c r="AP193" s="79" t="s">
        <v>176</v>
      </c>
      <c r="AQ193" s="79">
        <v>0</v>
      </c>
      <c r="AR193" s="79">
        <v>0</v>
      </c>
      <c r="AS193" s="79"/>
      <c r="AT193" s="79"/>
      <c r="AU193" s="79"/>
      <c r="AV193" s="79"/>
      <c r="AW193" s="79"/>
      <c r="AX193" s="79"/>
      <c r="AY193" s="79"/>
      <c r="AZ193" s="79"/>
      <c r="BA193">
        <v>3</v>
      </c>
      <c r="BB193" s="78" t="str">
        <f>REPLACE(INDEX(GroupVertices[Group], MATCH(Edges24[[#This Row],[Vertex 1]],GroupVertices[Vertex],0)),1,1,"")</f>
        <v>1</v>
      </c>
      <c r="BC193" s="78" t="str">
        <f>REPLACE(INDEX(GroupVertices[Group], MATCH(Edges24[[#This Row],[Vertex 2]],GroupVertices[Vertex],0)),1,1,"")</f>
        <v>1</v>
      </c>
      <c r="BD193" s="48">
        <v>5</v>
      </c>
      <c r="BE193" s="49">
        <v>11.627906976744185</v>
      </c>
      <c r="BF193" s="48">
        <v>1</v>
      </c>
      <c r="BG193" s="49">
        <v>2.3255813953488373</v>
      </c>
      <c r="BH193" s="48">
        <v>0</v>
      </c>
      <c r="BI193" s="49">
        <v>0</v>
      </c>
      <c r="BJ193" s="48">
        <v>37</v>
      </c>
      <c r="BK193" s="49">
        <v>86.04651162790698</v>
      </c>
      <c r="BL193" s="48">
        <v>43</v>
      </c>
    </row>
    <row r="194" spans="1:64" x14ac:dyDescent="0.25">
      <c r="A194" s="64" t="s">
        <v>378</v>
      </c>
      <c r="B194" s="64" t="s">
        <v>378</v>
      </c>
      <c r="C194" s="65"/>
      <c r="D194" s="66"/>
      <c r="E194" s="67"/>
      <c r="F194" s="68"/>
      <c r="G194" s="65"/>
      <c r="H194" s="69"/>
      <c r="I194" s="70"/>
      <c r="J194" s="70"/>
      <c r="K194" s="34" t="s">
        <v>65</v>
      </c>
      <c r="L194" s="77">
        <v>301</v>
      </c>
      <c r="M194" s="77"/>
      <c r="N194" s="72"/>
      <c r="O194" s="79" t="s">
        <v>176</v>
      </c>
      <c r="P194" s="81">
        <v>43167.657037037039</v>
      </c>
      <c r="Q194" s="79" t="s">
        <v>1153</v>
      </c>
      <c r="R194" s="83" t="s">
        <v>2083</v>
      </c>
      <c r="S194" s="79" t="s">
        <v>2512</v>
      </c>
      <c r="T194" s="79" t="s">
        <v>731</v>
      </c>
      <c r="U194" s="79"/>
      <c r="V194" s="83" t="s">
        <v>3593</v>
      </c>
      <c r="W194" s="81">
        <v>43167.657037037039</v>
      </c>
      <c r="X194" s="83" t="s">
        <v>4069</v>
      </c>
      <c r="Y194" s="79"/>
      <c r="Z194" s="79"/>
      <c r="AA194" s="85" t="s">
        <v>5277</v>
      </c>
      <c r="AB194" s="79"/>
      <c r="AC194" s="79" t="b">
        <v>0</v>
      </c>
      <c r="AD194" s="79">
        <v>0</v>
      </c>
      <c r="AE194" s="85" t="s">
        <v>6296</v>
      </c>
      <c r="AF194" s="79" t="b">
        <v>0</v>
      </c>
      <c r="AG194" s="79" t="s">
        <v>6304</v>
      </c>
      <c r="AH194" s="79"/>
      <c r="AI194" s="85" t="s">
        <v>6296</v>
      </c>
      <c r="AJ194" s="79" t="b">
        <v>0</v>
      </c>
      <c r="AK194" s="79">
        <v>0</v>
      </c>
      <c r="AL194" s="85" t="s">
        <v>6296</v>
      </c>
      <c r="AM194" s="79" t="s">
        <v>6336</v>
      </c>
      <c r="AN194" s="79" t="b">
        <v>0</v>
      </c>
      <c r="AO194" s="85" t="s">
        <v>5277</v>
      </c>
      <c r="AP194" s="79" t="s">
        <v>176</v>
      </c>
      <c r="AQ194" s="79">
        <v>0</v>
      </c>
      <c r="AR194" s="79">
        <v>0</v>
      </c>
      <c r="AS194" s="79"/>
      <c r="AT194" s="79"/>
      <c r="AU194" s="79"/>
      <c r="AV194" s="79"/>
      <c r="AW194" s="79"/>
      <c r="AX194" s="79"/>
      <c r="AY194" s="79"/>
      <c r="AZ194" s="79"/>
      <c r="BA194">
        <v>3</v>
      </c>
      <c r="BB194" s="78" t="str">
        <f>REPLACE(INDEX(GroupVertices[Group], MATCH(Edges24[[#This Row],[Vertex 1]],GroupVertices[Vertex],0)),1,1,"")</f>
        <v>1</v>
      </c>
      <c r="BC194" s="78" t="str">
        <f>REPLACE(INDEX(GroupVertices[Group], MATCH(Edges24[[#This Row],[Vertex 2]],GroupVertices[Vertex],0)),1,1,"")</f>
        <v>1</v>
      </c>
      <c r="BD194" s="48">
        <v>3</v>
      </c>
      <c r="BE194" s="49">
        <v>7.3170731707317076</v>
      </c>
      <c r="BF194" s="48">
        <v>1</v>
      </c>
      <c r="BG194" s="49">
        <v>2.4390243902439024</v>
      </c>
      <c r="BH194" s="48">
        <v>0</v>
      </c>
      <c r="BI194" s="49">
        <v>0</v>
      </c>
      <c r="BJ194" s="48">
        <v>37</v>
      </c>
      <c r="BK194" s="49">
        <v>90.243902439024396</v>
      </c>
      <c r="BL194" s="48">
        <v>41</v>
      </c>
    </row>
    <row r="195" spans="1:64" x14ac:dyDescent="0.25">
      <c r="A195" s="64" t="s">
        <v>378</v>
      </c>
      <c r="B195" s="64" t="s">
        <v>378</v>
      </c>
      <c r="C195" s="65"/>
      <c r="D195" s="66"/>
      <c r="E195" s="67"/>
      <c r="F195" s="68"/>
      <c r="G195" s="65"/>
      <c r="H195" s="69"/>
      <c r="I195" s="70"/>
      <c r="J195" s="70"/>
      <c r="K195" s="34" t="s">
        <v>65</v>
      </c>
      <c r="L195" s="77">
        <v>302</v>
      </c>
      <c r="M195" s="77"/>
      <c r="N195" s="72"/>
      <c r="O195" s="79" t="s">
        <v>176</v>
      </c>
      <c r="P195" s="81">
        <v>43168.656666666669</v>
      </c>
      <c r="Q195" s="79" t="s">
        <v>1154</v>
      </c>
      <c r="R195" s="83" t="s">
        <v>2084</v>
      </c>
      <c r="S195" s="79" t="s">
        <v>2512</v>
      </c>
      <c r="T195" s="79" t="s">
        <v>731</v>
      </c>
      <c r="U195" s="79"/>
      <c r="V195" s="83" t="s">
        <v>3593</v>
      </c>
      <c r="W195" s="81">
        <v>43168.656666666669</v>
      </c>
      <c r="X195" s="83" t="s">
        <v>4070</v>
      </c>
      <c r="Y195" s="79"/>
      <c r="Z195" s="79"/>
      <c r="AA195" s="85" t="s">
        <v>5278</v>
      </c>
      <c r="AB195" s="79"/>
      <c r="AC195" s="79" t="b">
        <v>0</v>
      </c>
      <c r="AD195" s="79">
        <v>1</v>
      </c>
      <c r="AE195" s="85" t="s">
        <v>6296</v>
      </c>
      <c r="AF195" s="79" t="b">
        <v>0</v>
      </c>
      <c r="AG195" s="79" t="s">
        <v>6304</v>
      </c>
      <c r="AH195" s="79"/>
      <c r="AI195" s="85" t="s">
        <v>6296</v>
      </c>
      <c r="AJ195" s="79" t="b">
        <v>0</v>
      </c>
      <c r="AK195" s="79">
        <v>0</v>
      </c>
      <c r="AL195" s="85" t="s">
        <v>6296</v>
      </c>
      <c r="AM195" s="79" t="s">
        <v>6336</v>
      </c>
      <c r="AN195" s="79" t="b">
        <v>0</v>
      </c>
      <c r="AO195" s="85" t="s">
        <v>5278</v>
      </c>
      <c r="AP195" s="79" t="s">
        <v>176</v>
      </c>
      <c r="AQ195" s="79">
        <v>0</v>
      </c>
      <c r="AR195" s="79">
        <v>0</v>
      </c>
      <c r="AS195" s="79"/>
      <c r="AT195" s="79"/>
      <c r="AU195" s="79"/>
      <c r="AV195" s="79"/>
      <c r="AW195" s="79"/>
      <c r="AX195" s="79"/>
      <c r="AY195" s="79"/>
      <c r="AZ195" s="79"/>
      <c r="BA195">
        <v>3</v>
      </c>
      <c r="BB195" s="78" t="str">
        <f>REPLACE(INDEX(GroupVertices[Group], MATCH(Edges24[[#This Row],[Vertex 1]],GroupVertices[Vertex],0)),1,1,"")</f>
        <v>1</v>
      </c>
      <c r="BC195" s="78" t="str">
        <f>REPLACE(INDEX(GroupVertices[Group], MATCH(Edges24[[#This Row],[Vertex 2]],GroupVertices[Vertex],0)),1,1,"")</f>
        <v>1</v>
      </c>
      <c r="BD195" s="48">
        <v>4</v>
      </c>
      <c r="BE195" s="49">
        <v>9.0909090909090917</v>
      </c>
      <c r="BF195" s="48">
        <v>0</v>
      </c>
      <c r="BG195" s="49">
        <v>0</v>
      </c>
      <c r="BH195" s="48">
        <v>0</v>
      </c>
      <c r="BI195" s="49">
        <v>0</v>
      </c>
      <c r="BJ195" s="48">
        <v>40</v>
      </c>
      <c r="BK195" s="49">
        <v>90.909090909090907</v>
      </c>
      <c r="BL195" s="48">
        <v>44</v>
      </c>
    </row>
    <row r="196" spans="1:64" x14ac:dyDescent="0.25">
      <c r="A196" s="64" t="s">
        <v>379</v>
      </c>
      <c r="B196" s="64" t="s">
        <v>851</v>
      </c>
      <c r="C196" s="65"/>
      <c r="D196" s="66"/>
      <c r="E196" s="67"/>
      <c r="F196" s="68"/>
      <c r="G196" s="65"/>
      <c r="H196" s="69"/>
      <c r="I196" s="70"/>
      <c r="J196" s="70"/>
      <c r="K196" s="34" t="s">
        <v>65</v>
      </c>
      <c r="L196" s="77">
        <v>303</v>
      </c>
      <c r="M196" s="77"/>
      <c r="N196" s="72"/>
      <c r="O196" s="79" t="s">
        <v>999</v>
      </c>
      <c r="P196" s="81">
        <v>43168.652083333334</v>
      </c>
      <c r="Q196" s="79" t="s">
        <v>1155</v>
      </c>
      <c r="R196" s="83" t="s">
        <v>2085</v>
      </c>
      <c r="S196" s="79" t="s">
        <v>2552</v>
      </c>
      <c r="T196" s="79" t="s">
        <v>2738</v>
      </c>
      <c r="U196" s="79"/>
      <c r="V196" s="83" t="s">
        <v>3594</v>
      </c>
      <c r="W196" s="81">
        <v>43168.652083333334</v>
      </c>
      <c r="X196" s="83" t="s">
        <v>4071</v>
      </c>
      <c r="Y196" s="79"/>
      <c r="Z196" s="79"/>
      <c r="AA196" s="85" t="s">
        <v>5279</v>
      </c>
      <c r="AB196" s="79"/>
      <c r="AC196" s="79" t="b">
        <v>0</v>
      </c>
      <c r="AD196" s="79">
        <v>0</v>
      </c>
      <c r="AE196" s="85" t="s">
        <v>6296</v>
      </c>
      <c r="AF196" s="79" t="b">
        <v>0</v>
      </c>
      <c r="AG196" s="79" t="s">
        <v>6304</v>
      </c>
      <c r="AH196" s="79"/>
      <c r="AI196" s="85" t="s">
        <v>6296</v>
      </c>
      <c r="AJ196" s="79" t="b">
        <v>0</v>
      </c>
      <c r="AK196" s="79">
        <v>0</v>
      </c>
      <c r="AL196" s="85" t="s">
        <v>6296</v>
      </c>
      <c r="AM196" s="79" t="s">
        <v>6367</v>
      </c>
      <c r="AN196" s="79" t="b">
        <v>0</v>
      </c>
      <c r="AO196" s="85" t="s">
        <v>5279</v>
      </c>
      <c r="AP196" s="79" t="s">
        <v>176</v>
      </c>
      <c r="AQ196" s="79">
        <v>0</v>
      </c>
      <c r="AR196" s="79">
        <v>0</v>
      </c>
      <c r="AS196" s="79"/>
      <c r="AT196" s="79"/>
      <c r="AU196" s="79"/>
      <c r="AV196" s="79"/>
      <c r="AW196" s="79"/>
      <c r="AX196" s="79"/>
      <c r="AY196" s="79"/>
      <c r="AZ196" s="79"/>
      <c r="BA196">
        <v>1</v>
      </c>
      <c r="BB196" s="78" t="str">
        <f>REPLACE(INDEX(GroupVertices[Group], MATCH(Edges24[[#This Row],[Vertex 1]],GroupVertices[Vertex],0)),1,1,"")</f>
        <v>13</v>
      </c>
      <c r="BC196" s="78" t="str">
        <f>REPLACE(INDEX(GroupVertices[Group], MATCH(Edges24[[#This Row],[Vertex 2]],GroupVertices[Vertex],0)),1,1,"")</f>
        <v>13</v>
      </c>
      <c r="BD196" s="48">
        <v>0</v>
      </c>
      <c r="BE196" s="49">
        <v>0</v>
      </c>
      <c r="BF196" s="48">
        <v>0</v>
      </c>
      <c r="BG196" s="49">
        <v>0</v>
      </c>
      <c r="BH196" s="48">
        <v>0</v>
      </c>
      <c r="BI196" s="49">
        <v>0</v>
      </c>
      <c r="BJ196" s="48">
        <v>15</v>
      </c>
      <c r="BK196" s="49">
        <v>100</v>
      </c>
      <c r="BL196" s="48">
        <v>15</v>
      </c>
    </row>
    <row r="197" spans="1:64" x14ac:dyDescent="0.25">
      <c r="A197" s="64" t="s">
        <v>380</v>
      </c>
      <c r="B197" s="64" t="s">
        <v>851</v>
      </c>
      <c r="C197" s="65"/>
      <c r="D197" s="66"/>
      <c r="E197" s="67"/>
      <c r="F197" s="68"/>
      <c r="G197" s="65"/>
      <c r="H197" s="69"/>
      <c r="I197" s="70"/>
      <c r="J197" s="70"/>
      <c r="K197" s="34" t="s">
        <v>65</v>
      </c>
      <c r="L197" s="77">
        <v>304</v>
      </c>
      <c r="M197" s="77"/>
      <c r="N197" s="72"/>
      <c r="O197" s="79" t="s">
        <v>999</v>
      </c>
      <c r="P197" s="81">
        <v>43168.657326388886</v>
      </c>
      <c r="Q197" s="79" t="s">
        <v>1156</v>
      </c>
      <c r="R197" s="83" t="s">
        <v>2086</v>
      </c>
      <c r="S197" s="79" t="s">
        <v>2553</v>
      </c>
      <c r="T197" s="79" t="s">
        <v>2739</v>
      </c>
      <c r="U197" s="79"/>
      <c r="V197" s="83" t="s">
        <v>3595</v>
      </c>
      <c r="W197" s="81">
        <v>43168.657326388886</v>
      </c>
      <c r="X197" s="83" t="s">
        <v>4072</v>
      </c>
      <c r="Y197" s="79"/>
      <c r="Z197" s="79"/>
      <c r="AA197" s="85" t="s">
        <v>5280</v>
      </c>
      <c r="AB197" s="79"/>
      <c r="AC197" s="79" t="b">
        <v>0</v>
      </c>
      <c r="AD197" s="79">
        <v>0</v>
      </c>
      <c r="AE197" s="85" t="s">
        <v>6296</v>
      </c>
      <c r="AF197" s="79" t="b">
        <v>0</v>
      </c>
      <c r="AG197" s="79" t="s">
        <v>6304</v>
      </c>
      <c r="AH197" s="79"/>
      <c r="AI197" s="85" t="s">
        <v>6296</v>
      </c>
      <c r="AJ197" s="79" t="b">
        <v>0</v>
      </c>
      <c r="AK197" s="79">
        <v>0</v>
      </c>
      <c r="AL197" s="85" t="s">
        <v>6296</v>
      </c>
      <c r="AM197" s="79" t="s">
        <v>6368</v>
      </c>
      <c r="AN197" s="79" t="b">
        <v>0</v>
      </c>
      <c r="AO197" s="85" t="s">
        <v>5280</v>
      </c>
      <c r="AP197" s="79" t="s">
        <v>176</v>
      </c>
      <c r="AQ197" s="79">
        <v>0</v>
      </c>
      <c r="AR197" s="79">
        <v>0</v>
      </c>
      <c r="AS197" s="79"/>
      <c r="AT197" s="79"/>
      <c r="AU197" s="79"/>
      <c r="AV197" s="79"/>
      <c r="AW197" s="79"/>
      <c r="AX197" s="79"/>
      <c r="AY197" s="79"/>
      <c r="AZ197" s="79"/>
      <c r="BA197">
        <v>1</v>
      </c>
      <c r="BB197" s="78" t="str">
        <f>REPLACE(INDEX(GroupVertices[Group], MATCH(Edges24[[#This Row],[Vertex 1]],GroupVertices[Vertex],0)),1,1,"")</f>
        <v>13</v>
      </c>
      <c r="BC197" s="78" t="str">
        <f>REPLACE(INDEX(GroupVertices[Group], MATCH(Edges24[[#This Row],[Vertex 2]],GroupVertices[Vertex],0)),1,1,"")</f>
        <v>13</v>
      </c>
      <c r="BD197" s="48"/>
      <c r="BE197" s="49"/>
      <c r="BF197" s="48"/>
      <c r="BG197" s="49"/>
      <c r="BH197" s="48"/>
      <c r="BI197" s="49"/>
      <c r="BJ197" s="48"/>
      <c r="BK197" s="49"/>
      <c r="BL197" s="48"/>
    </row>
    <row r="198" spans="1:64" x14ac:dyDescent="0.25">
      <c r="A198" s="64" t="s">
        <v>381</v>
      </c>
      <c r="B198" s="64" t="s">
        <v>619</v>
      </c>
      <c r="C198" s="65"/>
      <c r="D198" s="66"/>
      <c r="E198" s="67"/>
      <c r="F198" s="68"/>
      <c r="G198" s="65"/>
      <c r="H198" s="69"/>
      <c r="I198" s="70"/>
      <c r="J198" s="70"/>
      <c r="K198" s="34" t="s">
        <v>65</v>
      </c>
      <c r="L198" s="77">
        <v>306</v>
      </c>
      <c r="M198" s="77"/>
      <c r="N198" s="72"/>
      <c r="O198" s="79" t="s">
        <v>999</v>
      </c>
      <c r="P198" s="81">
        <v>43168.657650462963</v>
      </c>
      <c r="Q198" s="79" t="s">
        <v>1139</v>
      </c>
      <c r="R198" s="79"/>
      <c r="S198" s="79"/>
      <c r="T198" s="79" t="s">
        <v>2725</v>
      </c>
      <c r="U198" s="79"/>
      <c r="V198" s="83" t="s">
        <v>3596</v>
      </c>
      <c r="W198" s="81">
        <v>43168.657650462963</v>
      </c>
      <c r="X198" s="83" t="s">
        <v>4073</v>
      </c>
      <c r="Y198" s="79"/>
      <c r="Z198" s="79"/>
      <c r="AA198" s="85" t="s">
        <v>5281</v>
      </c>
      <c r="AB198" s="79"/>
      <c r="AC198" s="79" t="b">
        <v>0</v>
      </c>
      <c r="AD198" s="79">
        <v>0</v>
      </c>
      <c r="AE198" s="85" t="s">
        <v>6296</v>
      </c>
      <c r="AF198" s="79" t="b">
        <v>0</v>
      </c>
      <c r="AG198" s="79" t="s">
        <v>6308</v>
      </c>
      <c r="AH198" s="79"/>
      <c r="AI198" s="85" t="s">
        <v>6296</v>
      </c>
      <c r="AJ198" s="79" t="b">
        <v>0</v>
      </c>
      <c r="AK198" s="79">
        <v>2</v>
      </c>
      <c r="AL198" s="85" t="s">
        <v>5652</v>
      </c>
      <c r="AM198" s="79" t="s">
        <v>6333</v>
      </c>
      <c r="AN198" s="79" t="b">
        <v>0</v>
      </c>
      <c r="AO198" s="85" t="s">
        <v>5652</v>
      </c>
      <c r="AP198" s="79" t="s">
        <v>176</v>
      </c>
      <c r="AQ198" s="79">
        <v>0</v>
      </c>
      <c r="AR198" s="79">
        <v>0</v>
      </c>
      <c r="AS198" s="79"/>
      <c r="AT198" s="79"/>
      <c r="AU198" s="79"/>
      <c r="AV198" s="79"/>
      <c r="AW198" s="79"/>
      <c r="AX198" s="79"/>
      <c r="AY198" s="79"/>
      <c r="AZ198" s="79"/>
      <c r="BA198">
        <v>1</v>
      </c>
      <c r="BB198" s="78" t="str">
        <f>REPLACE(INDEX(GroupVertices[Group], MATCH(Edges24[[#This Row],[Vertex 1]],GroupVertices[Vertex],0)),1,1,"")</f>
        <v>11</v>
      </c>
      <c r="BC198" s="78" t="str">
        <f>REPLACE(INDEX(GroupVertices[Group], MATCH(Edges24[[#This Row],[Vertex 2]],GroupVertices[Vertex],0)),1,1,"")</f>
        <v>11</v>
      </c>
      <c r="BD198" s="48"/>
      <c r="BE198" s="49"/>
      <c r="BF198" s="48"/>
      <c r="BG198" s="49"/>
      <c r="BH198" s="48"/>
      <c r="BI198" s="49"/>
      <c r="BJ198" s="48"/>
      <c r="BK198" s="49"/>
      <c r="BL198" s="48"/>
    </row>
    <row r="199" spans="1:64" x14ac:dyDescent="0.25">
      <c r="A199" s="64" t="s">
        <v>382</v>
      </c>
      <c r="B199" s="64" t="s">
        <v>853</v>
      </c>
      <c r="C199" s="65"/>
      <c r="D199" s="66"/>
      <c r="E199" s="67"/>
      <c r="F199" s="68"/>
      <c r="G199" s="65"/>
      <c r="H199" s="69"/>
      <c r="I199" s="70"/>
      <c r="J199" s="70"/>
      <c r="K199" s="34" t="s">
        <v>65</v>
      </c>
      <c r="L199" s="77">
        <v>309</v>
      </c>
      <c r="M199" s="77"/>
      <c r="N199" s="72"/>
      <c r="O199" s="79" t="s">
        <v>999</v>
      </c>
      <c r="P199" s="81">
        <v>43168.657858796294</v>
      </c>
      <c r="Q199" s="79" t="s">
        <v>1157</v>
      </c>
      <c r="R199" s="79"/>
      <c r="S199" s="79"/>
      <c r="T199" s="79" t="s">
        <v>731</v>
      </c>
      <c r="U199" s="79"/>
      <c r="V199" s="83" t="s">
        <v>3597</v>
      </c>
      <c r="W199" s="81">
        <v>43168.657858796294</v>
      </c>
      <c r="X199" s="83" t="s">
        <v>4074</v>
      </c>
      <c r="Y199" s="79"/>
      <c r="Z199" s="79"/>
      <c r="AA199" s="85" t="s">
        <v>5282</v>
      </c>
      <c r="AB199" s="79"/>
      <c r="AC199" s="79" t="b">
        <v>0</v>
      </c>
      <c r="AD199" s="79">
        <v>0</v>
      </c>
      <c r="AE199" s="85" t="s">
        <v>6296</v>
      </c>
      <c r="AF199" s="79" t="b">
        <v>0</v>
      </c>
      <c r="AG199" s="79" t="s">
        <v>6303</v>
      </c>
      <c r="AH199" s="79"/>
      <c r="AI199" s="85" t="s">
        <v>6296</v>
      </c>
      <c r="AJ199" s="79" t="b">
        <v>0</v>
      </c>
      <c r="AK199" s="79">
        <v>4</v>
      </c>
      <c r="AL199" s="85" t="s">
        <v>5086</v>
      </c>
      <c r="AM199" s="79" t="s">
        <v>6331</v>
      </c>
      <c r="AN199" s="79" t="b">
        <v>0</v>
      </c>
      <c r="AO199" s="85" t="s">
        <v>5086</v>
      </c>
      <c r="AP199" s="79" t="s">
        <v>176</v>
      </c>
      <c r="AQ199" s="79">
        <v>0</v>
      </c>
      <c r="AR199" s="79">
        <v>0</v>
      </c>
      <c r="AS199" s="79"/>
      <c r="AT199" s="79"/>
      <c r="AU199" s="79"/>
      <c r="AV199" s="79"/>
      <c r="AW199" s="79"/>
      <c r="AX199" s="79"/>
      <c r="AY199" s="79"/>
      <c r="AZ199" s="79"/>
      <c r="BA199">
        <v>1</v>
      </c>
      <c r="BB199" s="78" t="str">
        <f>REPLACE(INDEX(GroupVertices[Group], MATCH(Edges24[[#This Row],[Vertex 1]],GroupVertices[Vertex],0)),1,1,"")</f>
        <v>12</v>
      </c>
      <c r="BC199" s="78" t="str">
        <f>REPLACE(INDEX(GroupVertices[Group], MATCH(Edges24[[#This Row],[Vertex 2]],GroupVertices[Vertex],0)),1,1,"")</f>
        <v>12</v>
      </c>
      <c r="BD199" s="48"/>
      <c r="BE199" s="49"/>
      <c r="BF199" s="48"/>
      <c r="BG199" s="49"/>
      <c r="BH199" s="48"/>
      <c r="BI199" s="49"/>
      <c r="BJ199" s="48"/>
      <c r="BK199" s="49"/>
      <c r="BL199" s="48"/>
    </row>
    <row r="200" spans="1:64" x14ac:dyDescent="0.25">
      <c r="A200" s="64" t="s">
        <v>383</v>
      </c>
      <c r="B200" s="64" t="s">
        <v>734</v>
      </c>
      <c r="C200" s="65"/>
      <c r="D200" s="66"/>
      <c r="E200" s="67"/>
      <c r="F200" s="68"/>
      <c r="G200" s="65"/>
      <c r="H200" s="69"/>
      <c r="I200" s="70"/>
      <c r="J200" s="70"/>
      <c r="K200" s="34" t="s">
        <v>65</v>
      </c>
      <c r="L200" s="77">
        <v>312</v>
      </c>
      <c r="M200" s="77"/>
      <c r="N200" s="72"/>
      <c r="O200" s="79" t="s">
        <v>999</v>
      </c>
      <c r="P200" s="81">
        <v>43168.660162037035</v>
      </c>
      <c r="Q200" s="79" t="s">
        <v>1158</v>
      </c>
      <c r="R200" s="83" t="s">
        <v>2087</v>
      </c>
      <c r="S200" s="79" t="s">
        <v>2507</v>
      </c>
      <c r="T200" s="79" t="s">
        <v>2740</v>
      </c>
      <c r="U200" s="79"/>
      <c r="V200" s="83" t="s">
        <v>3598</v>
      </c>
      <c r="W200" s="81">
        <v>43168.660162037035</v>
      </c>
      <c r="X200" s="83" t="s">
        <v>4075</v>
      </c>
      <c r="Y200" s="79"/>
      <c r="Z200" s="79"/>
      <c r="AA200" s="85" t="s">
        <v>5283</v>
      </c>
      <c r="AB200" s="79"/>
      <c r="AC200" s="79" t="b">
        <v>0</v>
      </c>
      <c r="AD200" s="79">
        <v>0</v>
      </c>
      <c r="AE200" s="85" t="s">
        <v>6296</v>
      </c>
      <c r="AF200" s="79" t="b">
        <v>0</v>
      </c>
      <c r="AG200" s="79" t="s">
        <v>6304</v>
      </c>
      <c r="AH200" s="79"/>
      <c r="AI200" s="85" t="s">
        <v>6296</v>
      </c>
      <c r="AJ200" s="79" t="b">
        <v>0</v>
      </c>
      <c r="AK200" s="79">
        <v>2</v>
      </c>
      <c r="AL200" s="85" t="s">
        <v>5978</v>
      </c>
      <c r="AM200" s="79" t="s">
        <v>6333</v>
      </c>
      <c r="AN200" s="79" t="b">
        <v>0</v>
      </c>
      <c r="AO200" s="85" t="s">
        <v>5978</v>
      </c>
      <c r="AP200" s="79" t="s">
        <v>176</v>
      </c>
      <c r="AQ200" s="79">
        <v>0</v>
      </c>
      <c r="AR200" s="79">
        <v>0</v>
      </c>
      <c r="AS200" s="79"/>
      <c r="AT200" s="79"/>
      <c r="AU200" s="79"/>
      <c r="AV200" s="79"/>
      <c r="AW200" s="79"/>
      <c r="AX200" s="79"/>
      <c r="AY200" s="79"/>
      <c r="AZ200" s="79"/>
      <c r="BA200">
        <v>1</v>
      </c>
      <c r="BB200" s="78" t="str">
        <f>REPLACE(INDEX(GroupVertices[Group], MATCH(Edges24[[#This Row],[Vertex 1]],GroupVertices[Vertex],0)),1,1,"")</f>
        <v>5</v>
      </c>
      <c r="BC200" s="78" t="str">
        <f>REPLACE(INDEX(GroupVertices[Group], MATCH(Edges24[[#This Row],[Vertex 2]],GroupVertices[Vertex],0)),1,1,"")</f>
        <v>5</v>
      </c>
      <c r="BD200" s="48">
        <v>0</v>
      </c>
      <c r="BE200" s="49">
        <v>0</v>
      </c>
      <c r="BF200" s="48">
        <v>0</v>
      </c>
      <c r="BG200" s="49">
        <v>0</v>
      </c>
      <c r="BH200" s="48">
        <v>0</v>
      </c>
      <c r="BI200" s="49">
        <v>0</v>
      </c>
      <c r="BJ200" s="48">
        <v>13</v>
      </c>
      <c r="BK200" s="49">
        <v>100</v>
      </c>
      <c r="BL200" s="48">
        <v>13</v>
      </c>
    </row>
    <row r="201" spans="1:64" x14ac:dyDescent="0.25">
      <c r="A201" s="64" t="s">
        <v>384</v>
      </c>
      <c r="B201" s="64" t="s">
        <v>408</v>
      </c>
      <c r="C201" s="65"/>
      <c r="D201" s="66"/>
      <c r="E201" s="67"/>
      <c r="F201" s="68"/>
      <c r="G201" s="65"/>
      <c r="H201" s="69"/>
      <c r="I201" s="70"/>
      <c r="J201" s="70"/>
      <c r="K201" s="34" t="s">
        <v>65</v>
      </c>
      <c r="L201" s="77">
        <v>313</v>
      </c>
      <c r="M201" s="77"/>
      <c r="N201" s="72"/>
      <c r="O201" s="79" t="s">
        <v>999</v>
      </c>
      <c r="P201" s="81">
        <v>43167.682523148149</v>
      </c>
      <c r="Q201" s="79" t="s">
        <v>1159</v>
      </c>
      <c r="R201" s="83" t="s">
        <v>2088</v>
      </c>
      <c r="S201" s="79" t="s">
        <v>2526</v>
      </c>
      <c r="T201" s="79" t="s">
        <v>2700</v>
      </c>
      <c r="U201" s="79"/>
      <c r="V201" s="83" t="s">
        <v>3599</v>
      </c>
      <c r="W201" s="81">
        <v>43167.682523148149</v>
      </c>
      <c r="X201" s="83" t="s">
        <v>4076</v>
      </c>
      <c r="Y201" s="79"/>
      <c r="Z201" s="79"/>
      <c r="AA201" s="85" t="s">
        <v>5284</v>
      </c>
      <c r="AB201" s="79"/>
      <c r="AC201" s="79" t="b">
        <v>0</v>
      </c>
      <c r="AD201" s="79">
        <v>0</v>
      </c>
      <c r="AE201" s="85" t="s">
        <v>6296</v>
      </c>
      <c r="AF201" s="79" t="b">
        <v>0</v>
      </c>
      <c r="AG201" s="79" t="s">
        <v>6305</v>
      </c>
      <c r="AH201" s="79"/>
      <c r="AI201" s="85" t="s">
        <v>6296</v>
      </c>
      <c r="AJ201" s="79" t="b">
        <v>0</v>
      </c>
      <c r="AK201" s="79">
        <v>2</v>
      </c>
      <c r="AL201" s="85" t="s">
        <v>5312</v>
      </c>
      <c r="AM201" s="79" t="s">
        <v>6349</v>
      </c>
      <c r="AN201" s="79" t="b">
        <v>0</v>
      </c>
      <c r="AO201" s="85" t="s">
        <v>5312</v>
      </c>
      <c r="AP201" s="79" t="s">
        <v>176</v>
      </c>
      <c r="AQ201" s="79">
        <v>0</v>
      </c>
      <c r="AR201" s="79">
        <v>0</v>
      </c>
      <c r="AS201" s="79"/>
      <c r="AT201" s="79"/>
      <c r="AU201" s="79"/>
      <c r="AV201" s="79"/>
      <c r="AW201" s="79"/>
      <c r="AX201" s="79"/>
      <c r="AY201" s="79"/>
      <c r="AZ201" s="79"/>
      <c r="BA201">
        <v>2</v>
      </c>
      <c r="BB201" s="78" t="str">
        <f>REPLACE(INDEX(GroupVertices[Group], MATCH(Edges24[[#This Row],[Vertex 1]],GroupVertices[Vertex],0)),1,1,"")</f>
        <v>35</v>
      </c>
      <c r="BC201" s="78" t="str">
        <f>REPLACE(INDEX(GroupVertices[Group], MATCH(Edges24[[#This Row],[Vertex 2]],GroupVertices[Vertex],0)),1,1,"")</f>
        <v>35</v>
      </c>
      <c r="BD201" s="48">
        <v>0</v>
      </c>
      <c r="BE201" s="49">
        <v>0</v>
      </c>
      <c r="BF201" s="48">
        <v>0</v>
      </c>
      <c r="BG201" s="49">
        <v>0</v>
      </c>
      <c r="BH201" s="48">
        <v>0</v>
      </c>
      <c r="BI201" s="49">
        <v>0</v>
      </c>
      <c r="BJ201" s="48">
        <v>12</v>
      </c>
      <c r="BK201" s="49">
        <v>100</v>
      </c>
      <c r="BL201" s="48">
        <v>12</v>
      </c>
    </row>
    <row r="202" spans="1:64" x14ac:dyDescent="0.25">
      <c r="A202" s="64" t="s">
        <v>384</v>
      </c>
      <c r="B202" s="64" t="s">
        <v>408</v>
      </c>
      <c r="C202" s="65"/>
      <c r="D202" s="66"/>
      <c r="E202" s="67"/>
      <c r="F202" s="68"/>
      <c r="G202" s="65"/>
      <c r="H202" s="69"/>
      <c r="I202" s="70"/>
      <c r="J202" s="70"/>
      <c r="K202" s="34" t="s">
        <v>65</v>
      </c>
      <c r="L202" s="77">
        <v>314</v>
      </c>
      <c r="M202" s="77"/>
      <c r="N202" s="72"/>
      <c r="O202" s="79" t="s">
        <v>999</v>
      </c>
      <c r="P202" s="81">
        <v>43168.66034722222</v>
      </c>
      <c r="Q202" s="79" t="s">
        <v>1160</v>
      </c>
      <c r="R202" s="83" t="s">
        <v>2089</v>
      </c>
      <c r="S202" s="79" t="s">
        <v>2526</v>
      </c>
      <c r="T202" s="79" t="s">
        <v>731</v>
      </c>
      <c r="U202" s="79"/>
      <c r="V202" s="83" t="s">
        <v>3599</v>
      </c>
      <c r="W202" s="81">
        <v>43168.66034722222</v>
      </c>
      <c r="X202" s="83" t="s">
        <v>4077</v>
      </c>
      <c r="Y202" s="79"/>
      <c r="Z202" s="79"/>
      <c r="AA202" s="85" t="s">
        <v>5285</v>
      </c>
      <c r="AB202" s="79"/>
      <c r="AC202" s="79" t="b">
        <v>0</v>
      </c>
      <c r="AD202" s="79">
        <v>0</v>
      </c>
      <c r="AE202" s="85" t="s">
        <v>6296</v>
      </c>
      <c r="AF202" s="79" t="b">
        <v>0</v>
      </c>
      <c r="AG202" s="79" t="s">
        <v>6305</v>
      </c>
      <c r="AH202" s="79"/>
      <c r="AI202" s="85" t="s">
        <v>6296</v>
      </c>
      <c r="AJ202" s="79" t="b">
        <v>0</v>
      </c>
      <c r="AK202" s="79">
        <v>2</v>
      </c>
      <c r="AL202" s="85" t="s">
        <v>5313</v>
      </c>
      <c r="AM202" s="79" t="s">
        <v>6349</v>
      </c>
      <c r="AN202" s="79" t="b">
        <v>0</v>
      </c>
      <c r="AO202" s="85" t="s">
        <v>5313</v>
      </c>
      <c r="AP202" s="79" t="s">
        <v>176</v>
      </c>
      <c r="AQ202" s="79">
        <v>0</v>
      </c>
      <c r="AR202" s="79">
        <v>0</v>
      </c>
      <c r="AS202" s="79"/>
      <c r="AT202" s="79"/>
      <c r="AU202" s="79"/>
      <c r="AV202" s="79"/>
      <c r="AW202" s="79"/>
      <c r="AX202" s="79"/>
      <c r="AY202" s="79"/>
      <c r="AZ202" s="79"/>
      <c r="BA202">
        <v>2</v>
      </c>
      <c r="BB202" s="78" t="str">
        <f>REPLACE(INDEX(GroupVertices[Group], MATCH(Edges24[[#This Row],[Vertex 1]],GroupVertices[Vertex],0)),1,1,"")</f>
        <v>35</v>
      </c>
      <c r="BC202" s="78" t="str">
        <f>REPLACE(INDEX(GroupVertices[Group], MATCH(Edges24[[#This Row],[Vertex 2]],GroupVertices[Vertex],0)),1,1,"")</f>
        <v>35</v>
      </c>
      <c r="BD202" s="48">
        <v>0</v>
      </c>
      <c r="BE202" s="49">
        <v>0</v>
      </c>
      <c r="BF202" s="48">
        <v>0</v>
      </c>
      <c r="BG202" s="49">
        <v>0</v>
      </c>
      <c r="BH202" s="48">
        <v>0</v>
      </c>
      <c r="BI202" s="49">
        <v>0</v>
      </c>
      <c r="BJ202" s="48">
        <v>17</v>
      </c>
      <c r="BK202" s="49">
        <v>100</v>
      </c>
      <c r="BL202" s="48">
        <v>17</v>
      </c>
    </row>
    <row r="203" spans="1:64" x14ac:dyDescent="0.25">
      <c r="A203" s="64" t="s">
        <v>385</v>
      </c>
      <c r="B203" s="64" t="s">
        <v>408</v>
      </c>
      <c r="C203" s="65"/>
      <c r="D203" s="66"/>
      <c r="E203" s="67"/>
      <c r="F203" s="68"/>
      <c r="G203" s="65"/>
      <c r="H203" s="69"/>
      <c r="I203" s="70"/>
      <c r="J203" s="70"/>
      <c r="K203" s="34" t="s">
        <v>65</v>
      </c>
      <c r="L203" s="77">
        <v>315</v>
      </c>
      <c r="M203" s="77"/>
      <c r="N203" s="72"/>
      <c r="O203" s="79" t="s">
        <v>999</v>
      </c>
      <c r="P203" s="81">
        <v>43167.682523148149</v>
      </c>
      <c r="Q203" s="79" t="s">
        <v>1159</v>
      </c>
      <c r="R203" s="83" t="s">
        <v>2088</v>
      </c>
      <c r="S203" s="79" t="s">
        <v>2526</v>
      </c>
      <c r="T203" s="79" t="s">
        <v>2700</v>
      </c>
      <c r="U203" s="79"/>
      <c r="V203" s="83" t="s">
        <v>3600</v>
      </c>
      <c r="W203" s="81">
        <v>43167.682523148149</v>
      </c>
      <c r="X203" s="83" t="s">
        <v>4078</v>
      </c>
      <c r="Y203" s="79"/>
      <c r="Z203" s="79"/>
      <c r="AA203" s="85" t="s">
        <v>5286</v>
      </c>
      <c r="AB203" s="79"/>
      <c r="AC203" s="79" t="b">
        <v>0</v>
      </c>
      <c r="AD203" s="79">
        <v>0</v>
      </c>
      <c r="AE203" s="85" t="s">
        <v>6296</v>
      </c>
      <c r="AF203" s="79" t="b">
        <v>0</v>
      </c>
      <c r="AG203" s="79" t="s">
        <v>6305</v>
      </c>
      <c r="AH203" s="79"/>
      <c r="AI203" s="85" t="s">
        <v>6296</v>
      </c>
      <c r="AJ203" s="79" t="b">
        <v>0</v>
      </c>
      <c r="AK203" s="79">
        <v>2</v>
      </c>
      <c r="AL203" s="85" t="s">
        <v>5312</v>
      </c>
      <c r="AM203" s="79" t="s">
        <v>6349</v>
      </c>
      <c r="AN203" s="79" t="b">
        <v>0</v>
      </c>
      <c r="AO203" s="85" t="s">
        <v>5312</v>
      </c>
      <c r="AP203" s="79" t="s">
        <v>176</v>
      </c>
      <c r="AQ203" s="79">
        <v>0</v>
      </c>
      <c r="AR203" s="79">
        <v>0</v>
      </c>
      <c r="AS203" s="79"/>
      <c r="AT203" s="79"/>
      <c r="AU203" s="79"/>
      <c r="AV203" s="79"/>
      <c r="AW203" s="79"/>
      <c r="AX203" s="79"/>
      <c r="AY203" s="79"/>
      <c r="AZ203" s="79"/>
      <c r="BA203">
        <v>2</v>
      </c>
      <c r="BB203" s="78" t="str">
        <f>REPLACE(INDEX(GroupVertices[Group], MATCH(Edges24[[#This Row],[Vertex 1]],GroupVertices[Vertex],0)),1,1,"")</f>
        <v>35</v>
      </c>
      <c r="BC203" s="78" t="str">
        <f>REPLACE(INDEX(GroupVertices[Group], MATCH(Edges24[[#This Row],[Vertex 2]],GroupVertices[Vertex],0)),1,1,"")</f>
        <v>35</v>
      </c>
      <c r="BD203" s="48">
        <v>0</v>
      </c>
      <c r="BE203" s="49">
        <v>0</v>
      </c>
      <c r="BF203" s="48">
        <v>0</v>
      </c>
      <c r="BG203" s="49">
        <v>0</v>
      </c>
      <c r="BH203" s="48">
        <v>0</v>
      </c>
      <c r="BI203" s="49">
        <v>0</v>
      </c>
      <c r="BJ203" s="48">
        <v>12</v>
      </c>
      <c r="BK203" s="49">
        <v>100</v>
      </c>
      <c r="BL203" s="48">
        <v>12</v>
      </c>
    </row>
    <row r="204" spans="1:64" x14ac:dyDescent="0.25">
      <c r="A204" s="64" t="s">
        <v>385</v>
      </c>
      <c r="B204" s="64" t="s">
        <v>408</v>
      </c>
      <c r="C204" s="65"/>
      <c r="D204" s="66"/>
      <c r="E204" s="67"/>
      <c r="F204" s="68"/>
      <c r="G204" s="65"/>
      <c r="H204" s="69"/>
      <c r="I204" s="70"/>
      <c r="J204" s="70"/>
      <c r="K204" s="34" t="s">
        <v>65</v>
      </c>
      <c r="L204" s="77">
        <v>316</v>
      </c>
      <c r="M204" s="77"/>
      <c r="N204" s="72"/>
      <c r="O204" s="79" t="s">
        <v>999</v>
      </c>
      <c r="P204" s="81">
        <v>43168.660358796296</v>
      </c>
      <c r="Q204" s="79" t="s">
        <v>1160</v>
      </c>
      <c r="R204" s="83" t="s">
        <v>2089</v>
      </c>
      <c r="S204" s="79" t="s">
        <v>2526</v>
      </c>
      <c r="T204" s="79" t="s">
        <v>731</v>
      </c>
      <c r="U204" s="79"/>
      <c r="V204" s="83" t="s">
        <v>3600</v>
      </c>
      <c r="W204" s="81">
        <v>43168.660358796296</v>
      </c>
      <c r="X204" s="83" t="s">
        <v>4079</v>
      </c>
      <c r="Y204" s="79"/>
      <c r="Z204" s="79"/>
      <c r="AA204" s="85" t="s">
        <v>5287</v>
      </c>
      <c r="AB204" s="79"/>
      <c r="AC204" s="79" t="b">
        <v>0</v>
      </c>
      <c r="AD204" s="79">
        <v>0</v>
      </c>
      <c r="AE204" s="85" t="s">
        <v>6296</v>
      </c>
      <c r="AF204" s="79" t="b">
        <v>0</v>
      </c>
      <c r="AG204" s="79" t="s">
        <v>6305</v>
      </c>
      <c r="AH204" s="79"/>
      <c r="AI204" s="85" t="s">
        <v>6296</v>
      </c>
      <c r="AJ204" s="79" t="b">
        <v>0</v>
      </c>
      <c r="AK204" s="79">
        <v>2</v>
      </c>
      <c r="AL204" s="85" t="s">
        <v>5313</v>
      </c>
      <c r="AM204" s="79" t="s">
        <v>6349</v>
      </c>
      <c r="AN204" s="79" t="b">
        <v>0</v>
      </c>
      <c r="AO204" s="85" t="s">
        <v>5313</v>
      </c>
      <c r="AP204" s="79" t="s">
        <v>176</v>
      </c>
      <c r="AQ204" s="79">
        <v>0</v>
      </c>
      <c r="AR204" s="79">
        <v>0</v>
      </c>
      <c r="AS204" s="79"/>
      <c r="AT204" s="79"/>
      <c r="AU204" s="79"/>
      <c r="AV204" s="79"/>
      <c r="AW204" s="79"/>
      <c r="AX204" s="79"/>
      <c r="AY204" s="79"/>
      <c r="AZ204" s="79"/>
      <c r="BA204">
        <v>2</v>
      </c>
      <c r="BB204" s="78" t="str">
        <f>REPLACE(INDEX(GroupVertices[Group], MATCH(Edges24[[#This Row],[Vertex 1]],GroupVertices[Vertex],0)),1,1,"")</f>
        <v>35</v>
      </c>
      <c r="BC204" s="78" t="str">
        <f>REPLACE(INDEX(GroupVertices[Group], MATCH(Edges24[[#This Row],[Vertex 2]],GroupVertices[Vertex],0)),1,1,"")</f>
        <v>35</v>
      </c>
      <c r="BD204" s="48">
        <v>0</v>
      </c>
      <c r="BE204" s="49">
        <v>0</v>
      </c>
      <c r="BF204" s="48">
        <v>0</v>
      </c>
      <c r="BG204" s="49">
        <v>0</v>
      </c>
      <c r="BH204" s="48">
        <v>0</v>
      </c>
      <c r="BI204" s="49">
        <v>0</v>
      </c>
      <c r="BJ204" s="48">
        <v>17</v>
      </c>
      <c r="BK204" s="49">
        <v>100</v>
      </c>
      <c r="BL204" s="48">
        <v>17</v>
      </c>
    </row>
    <row r="205" spans="1:64" x14ac:dyDescent="0.25">
      <c r="A205" s="64" t="s">
        <v>386</v>
      </c>
      <c r="B205" s="64" t="s">
        <v>386</v>
      </c>
      <c r="C205" s="65"/>
      <c r="D205" s="66"/>
      <c r="E205" s="67"/>
      <c r="F205" s="68"/>
      <c r="G205" s="65"/>
      <c r="H205" s="69"/>
      <c r="I205" s="70"/>
      <c r="J205" s="70"/>
      <c r="K205" s="34" t="s">
        <v>65</v>
      </c>
      <c r="L205" s="77">
        <v>317</v>
      </c>
      <c r="M205" s="77"/>
      <c r="N205" s="72"/>
      <c r="O205" s="79" t="s">
        <v>176</v>
      </c>
      <c r="P205" s="81">
        <v>42913.411261574074</v>
      </c>
      <c r="Q205" s="79" t="s">
        <v>1161</v>
      </c>
      <c r="R205" s="79"/>
      <c r="S205" s="79"/>
      <c r="T205" s="79" t="s">
        <v>2741</v>
      </c>
      <c r="U205" s="83" t="s">
        <v>3204</v>
      </c>
      <c r="V205" s="83" t="s">
        <v>3204</v>
      </c>
      <c r="W205" s="81">
        <v>42913.411261574074</v>
      </c>
      <c r="X205" s="83" t="s">
        <v>4080</v>
      </c>
      <c r="Y205" s="79"/>
      <c r="Z205" s="79"/>
      <c r="AA205" s="85" t="s">
        <v>5288</v>
      </c>
      <c r="AB205" s="85" t="s">
        <v>6294</v>
      </c>
      <c r="AC205" s="79" t="b">
        <v>0</v>
      </c>
      <c r="AD205" s="79">
        <v>7</v>
      </c>
      <c r="AE205" s="85" t="s">
        <v>6297</v>
      </c>
      <c r="AF205" s="79" t="b">
        <v>0</v>
      </c>
      <c r="AG205" s="79" t="s">
        <v>6304</v>
      </c>
      <c r="AH205" s="79"/>
      <c r="AI205" s="85" t="s">
        <v>6296</v>
      </c>
      <c r="AJ205" s="79" t="b">
        <v>0</v>
      </c>
      <c r="AK205" s="79">
        <v>5</v>
      </c>
      <c r="AL205" s="85" t="s">
        <v>6296</v>
      </c>
      <c r="AM205" s="79" t="s">
        <v>6328</v>
      </c>
      <c r="AN205" s="79" t="b">
        <v>0</v>
      </c>
      <c r="AO205" s="85" t="s">
        <v>6294</v>
      </c>
      <c r="AP205" s="79" t="s">
        <v>6415</v>
      </c>
      <c r="AQ205" s="79">
        <v>0</v>
      </c>
      <c r="AR205" s="79">
        <v>0</v>
      </c>
      <c r="AS205" s="79"/>
      <c r="AT205" s="79"/>
      <c r="AU205" s="79"/>
      <c r="AV205" s="79"/>
      <c r="AW205" s="79"/>
      <c r="AX205" s="79"/>
      <c r="AY205" s="79"/>
      <c r="AZ205" s="79"/>
      <c r="BA205">
        <v>2</v>
      </c>
      <c r="BB205" s="78" t="str">
        <f>REPLACE(INDEX(GroupVertices[Group], MATCH(Edges24[[#This Row],[Vertex 1]],GroupVertices[Vertex],0)),1,1,"")</f>
        <v>1</v>
      </c>
      <c r="BC205" s="78" t="str">
        <f>REPLACE(INDEX(GroupVertices[Group], MATCH(Edges24[[#This Row],[Vertex 2]],GroupVertices[Vertex],0)),1,1,"")</f>
        <v>1</v>
      </c>
      <c r="BD205" s="48">
        <v>0</v>
      </c>
      <c r="BE205" s="49">
        <v>0</v>
      </c>
      <c r="BF205" s="48">
        <v>1</v>
      </c>
      <c r="BG205" s="49">
        <v>5</v>
      </c>
      <c r="BH205" s="48">
        <v>0</v>
      </c>
      <c r="BI205" s="49">
        <v>0</v>
      </c>
      <c r="BJ205" s="48">
        <v>19</v>
      </c>
      <c r="BK205" s="49">
        <v>95</v>
      </c>
      <c r="BL205" s="48">
        <v>20</v>
      </c>
    </row>
    <row r="206" spans="1:64" x14ac:dyDescent="0.25">
      <c r="A206" s="64" t="s">
        <v>386</v>
      </c>
      <c r="B206" s="64" t="s">
        <v>386</v>
      </c>
      <c r="C206" s="65"/>
      <c r="D206" s="66"/>
      <c r="E206" s="67"/>
      <c r="F206" s="68"/>
      <c r="G206" s="65"/>
      <c r="H206" s="69"/>
      <c r="I206" s="70"/>
      <c r="J206" s="70"/>
      <c r="K206" s="34" t="s">
        <v>65</v>
      </c>
      <c r="L206" s="77">
        <v>318</v>
      </c>
      <c r="M206" s="77"/>
      <c r="N206" s="72"/>
      <c r="O206" s="79" t="s">
        <v>176</v>
      </c>
      <c r="P206" s="81">
        <v>43168.6640162037</v>
      </c>
      <c r="Q206" s="79" t="s">
        <v>1162</v>
      </c>
      <c r="R206" s="79"/>
      <c r="S206" s="79"/>
      <c r="T206" s="79"/>
      <c r="U206" s="79"/>
      <c r="V206" s="83" t="s">
        <v>3601</v>
      </c>
      <c r="W206" s="81">
        <v>43168.6640162037</v>
      </c>
      <c r="X206" s="83" t="s">
        <v>4081</v>
      </c>
      <c r="Y206" s="79"/>
      <c r="Z206" s="79"/>
      <c r="AA206" s="85" t="s">
        <v>5289</v>
      </c>
      <c r="AB206" s="79"/>
      <c r="AC206" s="79" t="b">
        <v>0</v>
      </c>
      <c r="AD206" s="79">
        <v>0</v>
      </c>
      <c r="AE206" s="85" t="s">
        <v>6296</v>
      </c>
      <c r="AF206" s="79" t="b">
        <v>0</v>
      </c>
      <c r="AG206" s="79" t="s">
        <v>6304</v>
      </c>
      <c r="AH206" s="79"/>
      <c r="AI206" s="85" t="s">
        <v>6296</v>
      </c>
      <c r="AJ206" s="79" t="b">
        <v>0</v>
      </c>
      <c r="AK206" s="79">
        <v>5</v>
      </c>
      <c r="AL206" s="85" t="s">
        <v>5288</v>
      </c>
      <c r="AM206" s="79" t="s">
        <v>6333</v>
      </c>
      <c r="AN206" s="79" t="b">
        <v>0</v>
      </c>
      <c r="AO206" s="85" t="s">
        <v>5288</v>
      </c>
      <c r="AP206" s="79" t="s">
        <v>176</v>
      </c>
      <c r="AQ206" s="79">
        <v>0</v>
      </c>
      <c r="AR206" s="79">
        <v>0</v>
      </c>
      <c r="AS206" s="79"/>
      <c r="AT206" s="79"/>
      <c r="AU206" s="79"/>
      <c r="AV206" s="79"/>
      <c r="AW206" s="79"/>
      <c r="AX206" s="79"/>
      <c r="AY206" s="79"/>
      <c r="AZ206" s="79"/>
      <c r="BA206">
        <v>2</v>
      </c>
      <c r="BB206" s="78" t="str">
        <f>REPLACE(INDEX(GroupVertices[Group], MATCH(Edges24[[#This Row],[Vertex 1]],GroupVertices[Vertex],0)),1,1,"")</f>
        <v>1</v>
      </c>
      <c r="BC206" s="78" t="str">
        <f>REPLACE(INDEX(GroupVertices[Group], MATCH(Edges24[[#This Row],[Vertex 2]],GroupVertices[Vertex],0)),1,1,"")</f>
        <v>1</v>
      </c>
      <c r="BD206" s="48">
        <v>0</v>
      </c>
      <c r="BE206" s="49">
        <v>0</v>
      </c>
      <c r="BF206" s="48">
        <v>1</v>
      </c>
      <c r="BG206" s="49">
        <v>5.2631578947368425</v>
      </c>
      <c r="BH206" s="48">
        <v>0</v>
      </c>
      <c r="BI206" s="49">
        <v>0</v>
      </c>
      <c r="BJ206" s="48">
        <v>18</v>
      </c>
      <c r="BK206" s="49">
        <v>94.736842105263165</v>
      </c>
      <c r="BL206" s="48">
        <v>19</v>
      </c>
    </row>
    <row r="207" spans="1:64" x14ac:dyDescent="0.25">
      <c r="A207" s="64" t="s">
        <v>387</v>
      </c>
      <c r="B207" s="64" t="s">
        <v>387</v>
      </c>
      <c r="C207" s="65"/>
      <c r="D207" s="66"/>
      <c r="E207" s="67"/>
      <c r="F207" s="68"/>
      <c r="G207" s="65"/>
      <c r="H207" s="69"/>
      <c r="I207" s="70"/>
      <c r="J207" s="70"/>
      <c r="K207" s="34" t="s">
        <v>65</v>
      </c>
      <c r="L207" s="77">
        <v>319</v>
      </c>
      <c r="M207" s="77"/>
      <c r="N207" s="72"/>
      <c r="O207" s="79" t="s">
        <v>176</v>
      </c>
      <c r="P207" s="81">
        <v>43168.666701388887</v>
      </c>
      <c r="Q207" s="79" t="s">
        <v>1163</v>
      </c>
      <c r="R207" s="83" t="s">
        <v>2090</v>
      </c>
      <c r="S207" s="79" t="s">
        <v>2535</v>
      </c>
      <c r="T207" s="79" t="s">
        <v>2719</v>
      </c>
      <c r="U207" s="83" t="s">
        <v>3205</v>
      </c>
      <c r="V207" s="83" t="s">
        <v>3205</v>
      </c>
      <c r="W207" s="81">
        <v>43168.666701388887</v>
      </c>
      <c r="X207" s="83" t="s">
        <v>4082</v>
      </c>
      <c r="Y207" s="79"/>
      <c r="Z207" s="79"/>
      <c r="AA207" s="85" t="s">
        <v>5290</v>
      </c>
      <c r="AB207" s="79"/>
      <c r="AC207" s="79" t="b">
        <v>0</v>
      </c>
      <c r="AD207" s="79">
        <v>0</v>
      </c>
      <c r="AE207" s="85" t="s">
        <v>6296</v>
      </c>
      <c r="AF207" s="79" t="b">
        <v>0</v>
      </c>
      <c r="AG207" s="79" t="s">
        <v>6304</v>
      </c>
      <c r="AH207" s="79"/>
      <c r="AI207" s="85" t="s">
        <v>6296</v>
      </c>
      <c r="AJ207" s="79" t="b">
        <v>0</v>
      </c>
      <c r="AK207" s="79">
        <v>0</v>
      </c>
      <c r="AL207" s="85" t="s">
        <v>6296</v>
      </c>
      <c r="AM207" s="79" t="s">
        <v>6357</v>
      </c>
      <c r="AN207" s="79" t="b">
        <v>0</v>
      </c>
      <c r="AO207" s="85" t="s">
        <v>5290</v>
      </c>
      <c r="AP207" s="79" t="s">
        <v>176</v>
      </c>
      <c r="AQ207" s="79">
        <v>0</v>
      </c>
      <c r="AR207" s="79">
        <v>0</v>
      </c>
      <c r="AS207" s="79"/>
      <c r="AT207" s="79"/>
      <c r="AU207" s="79"/>
      <c r="AV207" s="79"/>
      <c r="AW207" s="79"/>
      <c r="AX207" s="79"/>
      <c r="AY207" s="79"/>
      <c r="AZ207" s="79"/>
      <c r="BA207">
        <v>1</v>
      </c>
      <c r="BB207" s="78" t="str">
        <f>REPLACE(INDEX(GroupVertices[Group], MATCH(Edges24[[#This Row],[Vertex 1]],GroupVertices[Vertex],0)),1,1,"")</f>
        <v>1</v>
      </c>
      <c r="BC207" s="78" t="str">
        <f>REPLACE(INDEX(GroupVertices[Group], MATCH(Edges24[[#This Row],[Vertex 2]],GroupVertices[Vertex],0)),1,1,"")</f>
        <v>1</v>
      </c>
      <c r="BD207" s="48">
        <v>0</v>
      </c>
      <c r="BE207" s="49">
        <v>0</v>
      </c>
      <c r="BF207" s="48">
        <v>0</v>
      </c>
      <c r="BG207" s="49">
        <v>0</v>
      </c>
      <c r="BH207" s="48">
        <v>0</v>
      </c>
      <c r="BI207" s="49">
        <v>0</v>
      </c>
      <c r="BJ207" s="48">
        <v>11</v>
      </c>
      <c r="BK207" s="49">
        <v>100</v>
      </c>
      <c r="BL207" s="48">
        <v>11</v>
      </c>
    </row>
    <row r="208" spans="1:64" x14ac:dyDescent="0.25">
      <c r="A208" s="64" t="s">
        <v>388</v>
      </c>
      <c r="B208" s="64" t="s">
        <v>854</v>
      </c>
      <c r="C208" s="65"/>
      <c r="D208" s="66"/>
      <c r="E208" s="67"/>
      <c r="F208" s="68"/>
      <c r="G208" s="65"/>
      <c r="H208" s="69"/>
      <c r="I208" s="70"/>
      <c r="J208" s="70"/>
      <c r="K208" s="34" t="s">
        <v>65</v>
      </c>
      <c r="L208" s="77">
        <v>320</v>
      </c>
      <c r="M208" s="77"/>
      <c r="N208" s="72"/>
      <c r="O208" s="79" t="s">
        <v>999</v>
      </c>
      <c r="P208" s="81">
        <v>43168.667650462965</v>
      </c>
      <c r="Q208" s="79" t="s">
        <v>1164</v>
      </c>
      <c r="R208" s="83" t="s">
        <v>2091</v>
      </c>
      <c r="S208" s="79" t="s">
        <v>2518</v>
      </c>
      <c r="T208" s="79" t="s">
        <v>2742</v>
      </c>
      <c r="U208" s="83" t="s">
        <v>3206</v>
      </c>
      <c r="V208" s="83" t="s">
        <v>3206</v>
      </c>
      <c r="W208" s="81">
        <v>43168.667650462965</v>
      </c>
      <c r="X208" s="83" t="s">
        <v>4083</v>
      </c>
      <c r="Y208" s="79"/>
      <c r="Z208" s="79"/>
      <c r="AA208" s="85" t="s">
        <v>5291</v>
      </c>
      <c r="AB208" s="79"/>
      <c r="AC208" s="79" t="b">
        <v>0</v>
      </c>
      <c r="AD208" s="79">
        <v>0</v>
      </c>
      <c r="AE208" s="85" t="s">
        <v>6296</v>
      </c>
      <c r="AF208" s="79" t="b">
        <v>0</v>
      </c>
      <c r="AG208" s="79" t="s">
        <v>6304</v>
      </c>
      <c r="AH208" s="79"/>
      <c r="AI208" s="85" t="s">
        <v>6296</v>
      </c>
      <c r="AJ208" s="79" t="b">
        <v>0</v>
      </c>
      <c r="AK208" s="79">
        <v>0</v>
      </c>
      <c r="AL208" s="85" t="s">
        <v>6296</v>
      </c>
      <c r="AM208" s="79" t="s">
        <v>6369</v>
      </c>
      <c r="AN208" s="79" t="b">
        <v>0</v>
      </c>
      <c r="AO208" s="85" t="s">
        <v>5291</v>
      </c>
      <c r="AP208" s="79" t="s">
        <v>176</v>
      </c>
      <c r="AQ208" s="79">
        <v>0</v>
      </c>
      <c r="AR208" s="79">
        <v>0</v>
      </c>
      <c r="AS208" s="79"/>
      <c r="AT208" s="79"/>
      <c r="AU208" s="79"/>
      <c r="AV208" s="79"/>
      <c r="AW208" s="79"/>
      <c r="AX208" s="79"/>
      <c r="AY208" s="79"/>
      <c r="AZ208" s="79"/>
      <c r="BA208">
        <v>1</v>
      </c>
      <c r="BB208" s="78" t="str">
        <f>REPLACE(INDEX(GroupVertices[Group], MATCH(Edges24[[#This Row],[Vertex 1]],GroupVertices[Vertex],0)),1,1,"")</f>
        <v>5</v>
      </c>
      <c r="BC208" s="78" t="str">
        <f>REPLACE(INDEX(GroupVertices[Group], MATCH(Edges24[[#This Row],[Vertex 2]],GroupVertices[Vertex],0)),1,1,"")</f>
        <v>5</v>
      </c>
      <c r="BD208" s="48"/>
      <c r="BE208" s="49"/>
      <c r="BF208" s="48"/>
      <c r="BG208" s="49"/>
      <c r="BH208" s="48"/>
      <c r="BI208" s="49"/>
      <c r="BJ208" s="48"/>
      <c r="BK208" s="49"/>
      <c r="BL208" s="48"/>
    </row>
    <row r="209" spans="1:64" x14ac:dyDescent="0.25">
      <c r="A209" s="64" t="s">
        <v>389</v>
      </c>
      <c r="B209" s="64" t="s">
        <v>628</v>
      </c>
      <c r="C209" s="65"/>
      <c r="D209" s="66"/>
      <c r="E209" s="67"/>
      <c r="F209" s="68"/>
      <c r="G209" s="65"/>
      <c r="H209" s="69"/>
      <c r="I209" s="70"/>
      <c r="J209" s="70"/>
      <c r="K209" s="34" t="s">
        <v>65</v>
      </c>
      <c r="L209" s="77">
        <v>322</v>
      </c>
      <c r="M209" s="77"/>
      <c r="N209" s="72"/>
      <c r="O209" s="79" t="s">
        <v>999</v>
      </c>
      <c r="P209" s="81">
        <v>43168.668379629627</v>
      </c>
      <c r="Q209" s="79" t="s">
        <v>1165</v>
      </c>
      <c r="R209" s="83" t="s">
        <v>2092</v>
      </c>
      <c r="S209" s="79" t="s">
        <v>2505</v>
      </c>
      <c r="T209" s="79" t="s">
        <v>2679</v>
      </c>
      <c r="U209" s="79"/>
      <c r="V209" s="83" t="s">
        <v>3602</v>
      </c>
      <c r="W209" s="81">
        <v>43168.668379629627</v>
      </c>
      <c r="X209" s="83" t="s">
        <v>4084</v>
      </c>
      <c r="Y209" s="79"/>
      <c r="Z209" s="79"/>
      <c r="AA209" s="85" t="s">
        <v>5292</v>
      </c>
      <c r="AB209" s="79"/>
      <c r="AC209" s="79" t="b">
        <v>0</v>
      </c>
      <c r="AD209" s="79">
        <v>0</v>
      </c>
      <c r="AE209" s="85" t="s">
        <v>6296</v>
      </c>
      <c r="AF209" s="79" t="b">
        <v>0</v>
      </c>
      <c r="AG209" s="79" t="s">
        <v>6304</v>
      </c>
      <c r="AH209" s="79"/>
      <c r="AI209" s="85" t="s">
        <v>6296</v>
      </c>
      <c r="AJ209" s="79" t="b">
        <v>0</v>
      </c>
      <c r="AK209" s="79">
        <v>2</v>
      </c>
      <c r="AL209" s="85" t="s">
        <v>6148</v>
      </c>
      <c r="AM209" s="79" t="s">
        <v>6331</v>
      </c>
      <c r="AN209" s="79" t="b">
        <v>0</v>
      </c>
      <c r="AO209" s="85" t="s">
        <v>6148</v>
      </c>
      <c r="AP209" s="79" t="s">
        <v>176</v>
      </c>
      <c r="AQ209" s="79">
        <v>0</v>
      </c>
      <c r="AR209" s="79">
        <v>0</v>
      </c>
      <c r="AS209" s="79"/>
      <c r="AT209" s="79"/>
      <c r="AU209" s="79"/>
      <c r="AV209" s="79"/>
      <c r="AW209" s="79"/>
      <c r="AX209" s="79"/>
      <c r="AY209" s="79"/>
      <c r="AZ209" s="79"/>
      <c r="BA209">
        <v>1</v>
      </c>
      <c r="BB209" s="78" t="str">
        <f>REPLACE(INDEX(GroupVertices[Group], MATCH(Edges24[[#This Row],[Vertex 1]],GroupVertices[Vertex],0)),1,1,"")</f>
        <v>2</v>
      </c>
      <c r="BC209" s="78" t="str">
        <f>REPLACE(INDEX(GroupVertices[Group], MATCH(Edges24[[#This Row],[Vertex 2]],GroupVertices[Vertex],0)),1,1,"")</f>
        <v>2</v>
      </c>
      <c r="BD209" s="48">
        <v>0</v>
      </c>
      <c r="BE209" s="49">
        <v>0</v>
      </c>
      <c r="BF209" s="48">
        <v>1</v>
      </c>
      <c r="BG209" s="49">
        <v>7.1428571428571432</v>
      </c>
      <c r="BH209" s="48">
        <v>0</v>
      </c>
      <c r="BI209" s="49">
        <v>0</v>
      </c>
      <c r="BJ209" s="48">
        <v>13</v>
      </c>
      <c r="BK209" s="49">
        <v>92.857142857142861</v>
      </c>
      <c r="BL209" s="48">
        <v>14</v>
      </c>
    </row>
    <row r="210" spans="1:64" x14ac:dyDescent="0.25">
      <c r="A210" s="64" t="s">
        <v>390</v>
      </c>
      <c r="B210" s="64" t="s">
        <v>856</v>
      </c>
      <c r="C210" s="65"/>
      <c r="D210" s="66"/>
      <c r="E210" s="67"/>
      <c r="F210" s="68"/>
      <c r="G210" s="65"/>
      <c r="H210" s="69"/>
      <c r="I210" s="70"/>
      <c r="J210" s="70"/>
      <c r="K210" s="34" t="s">
        <v>65</v>
      </c>
      <c r="L210" s="77">
        <v>324</v>
      </c>
      <c r="M210" s="77"/>
      <c r="N210" s="72"/>
      <c r="O210" s="79" t="s">
        <v>999</v>
      </c>
      <c r="P210" s="81">
        <v>43168.670972222222</v>
      </c>
      <c r="Q210" s="79" t="s">
        <v>1166</v>
      </c>
      <c r="R210" s="83" t="s">
        <v>2093</v>
      </c>
      <c r="S210" s="79" t="s">
        <v>2539</v>
      </c>
      <c r="T210" s="79" t="s">
        <v>2743</v>
      </c>
      <c r="U210" s="79"/>
      <c r="V210" s="83" t="s">
        <v>3603</v>
      </c>
      <c r="W210" s="81">
        <v>43168.670972222222</v>
      </c>
      <c r="X210" s="83" t="s">
        <v>4085</v>
      </c>
      <c r="Y210" s="79"/>
      <c r="Z210" s="79"/>
      <c r="AA210" s="85" t="s">
        <v>5293</v>
      </c>
      <c r="AB210" s="79"/>
      <c r="AC210" s="79" t="b">
        <v>0</v>
      </c>
      <c r="AD210" s="79">
        <v>1</v>
      </c>
      <c r="AE210" s="85" t="s">
        <v>6296</v>
      </c>
      <c r="AF210" s="79" t="b">
        <v>1</v>
      </c>
      <c r="AG210" s="79" t="s">
        <v>6304</v>
      </c>
      <c r="AH210" s="79"/>
      <c r="AI210" s="85" t="s">
        <v>6316</v>
      </c>
      <c r="AJ210" s="79" t="b">
        <v>0</v>
      </c>
      <c r="AK210" s="79">
        <v>0</v>
      </c>
      <c r="AL210" s="85" t="s">
        <v>6296</v>
      </c>
      <c r="AM210" s="79" t="s">
        <v>6328</v>
      </c>
      <c r="AN210" s="79" t="b">
        <v>0</v>
      </c>
      <c r="AO210" s="85" t="s">
        <v>5293</v>
      </c>
      <c r="AP210" s="79" t="s">
        <v>176</v>
      </c>
      <c r="AQ210" s="79">
        <v>0</v>
      </c>
      <c r="AR210" s="79">
        <v>0</v>
      </c>
      <c r="AS210" s="79"/>
      <c r="AT210" s="79"/>
      <c r="AU210" s="79"/>
      <c r="AV210" s="79"/>
      <c r="AW210" s="79"/>
      <c r="AX210" s="79"/>
      <c r="AY210" s="79"/>
      <c r="AZ210" s="79"/>
      <c r="BA210">
        <v>1</v>
      </c>
      <c r="BB210" s="78" t="str">
        <f>REPLACE(INDEX(GroupVertices[Group], MATCH(Edges24[[#This Row],[Vertex 1]],GroupVertices[Vertex],0)),1,1,"")</f>
        <v>92</v>
      </c>
      <c r="BC210" s="78" t="str">
        <f>REPLACE(INDEX(GroupVertices[Group], MATCH(Edges24[[#This Row],[Vertex 2]],GroupVertices[Vertex],0)),1,1,"")</f>
        <v>92</v>
      </c>
      <c r="BD210" s="48">
        <v>1</v>
      </c>
      <c r="BE210" s="49">
        <v>8.3333333333333339</v>
      </c>
      <c r="BF210" s="48">
        <v>0</v>
      </c>
      <c r="BG210" s="49">
        <v>0</v>
      </c>
      <c r="BH210" s="48">
        <v>0</v>
      </c>
      <c r="BI210" s="49">
        <v>0</v>
      </c>
      <c r="BJ210" s="48">
        <v>11</v>
      </c>
      <c r="BK210" s="49">
        <v>91.666666666666671</v>
      </c>
      <c r="BL210" s="48">
        <v>12</v>
      </c>
    </row>
    <row r="211" spans="1:64" x14ac:dyDescent="0.25">
      <c r="A211" s="64" t="s">
        <v>391</v>
      </c>
      <c r="B211" s="64" t="s">
        <v>391</v>
      </c>
      <c r="C211" s="65"/>
      <c r="D211" s="66"/>
      <c r="E211" s="67"/>
      <c r="F211" s="68"/>
      <c r="G211" s="65"/>
      <c r="H211" s="69"/>
      <c r="I211" s="70"/>
      <c r="J211" s="70"/>
      <c r="K211" s="34" t="s">
        <v>65</v>
      </c>
      <c r="L211" s="77">
        <v>325</v>
      </c>
      <c r="M211" s="77"/>
      <c r="N211" s="72"/>
      <c r="O211" s="79" t="s">
        <v>176</v>
      </c>
      <c r="P211" s="81">
        <v>43168.672233796293</v>
      </c>
      <c r="Q211" s="79" t="s">
        <v>1167</v>
      </c>
      <c r="R211" s="83" t="s">
        <v>2094</v>
      </c>
      <c r="S211" s="79" t="s">
        <v>2539</v>
      </c>
      <c r="T211" s="79" t="s">
        <v>731</v>
      </c>
      <c r="U211" s="79"/>
      <c r="V211" s="83" t="s">
        <v>3604</v>
      </c>
      <c r="W211" s="81">
        <v>43168.672233796293</v>
      </c>
      <c r="X211" s="83" t="s">
        <v>4086</v>
      </c>
      <c r="Y211" s="79"/>
      <c r="Z211" s="79"/>
      <c r="AA211" s="85" t="s">
        <v>5294</v>
      </c>
      <c r="AB211" s="79"/>
      <c r="AC211" s="79" t="b">
        <v>0</v>
      </c>
      <c r="AD211" s="79">
        <v>0</v>
      </c>
      <c r="AE211" s="85" t="s">
        <v>6296</v>
      </c>
      <c r="AF211" s="79" t="b">
        <v>1</v>
      </c>
      <c r="AG211" s="79" t="s">
        <v>6304</v>
      </c>
      <c r="AH211" s="79"/>
      <c r="AI211" s="85" t="s">
        <v>6317</v>
      </c>
      <c r="AJ211" s="79" t="b">
        <v>0</v>
      </c>
      <c r="AK211" s="79">
        <v>0</v>
      </c>
      <c r="AL211" s="85" t="s">
        <v>6296</v>
      </c>
      <c r="AM211" s="79" t="s">
        <v>6344</v>
      </c>
      <c r="AN211" s="79" t="b">
        <v>0</v>
      </c>
      <c r="AO211" s="85" t="s">
        <v>5294</v>
      </c>
      <c r="AP211" s="79" t="s">
        <v>176</v>
      </c>
      <c r="AQ211" s="79">
        <v>0</v>
      </c>
      <c r="AR211" s="79">
        <v>0</v>
      </c>
      <c r="AS211" s="79"/>
      <c r="AT211" s="79"/>
      <c r="AU211" s="79"/>
      <c r="AV211" s="79"/>
      <c r="AW211" s="79"/>
      <c r="AX211" s="79"/>
      <c r="AY211" s="79"/>
      <c r="AZ211" s="79"/>
      <c r="BA211">
        <v>1</v>
      </c>
      <c r="BB211" s="78" t="str">
        <f>REPLACE(INDEX(GroupVertices[Group], MATCH(Edges24[[#This Row],[Vertex 1]],GroupVertices[Vertex],0)),1,1,"")</f>
        <v>1</v>
      </c>
      <c r="BC211" s="78" t="str">
        <f>REPLACE(INDEX(GroupVertices[Group], MATCH(Edges24[[#This Row],[Vertex 2]],GroupVertices[Vertex],0)),1,1,"")</f>
        <v>1</v>
      </c>
      <c r="BD211" s="48">
        <v>0</v>
      </c>
      <c r="BE211" s="49">
        <v>0</v>
      </c>
      <c r="BF211" s="48">
        <v>0</v>
      </c>
      <c r="BG211" s="49">
        <v>0</v>
      </c>
      <c r="BH211" s="48">
        <v>0</v>
      </c>
      <c r="BI211" s="49">
        <v>0</v>
      </c>
      <c r="BJ211" s="48">
        <v>2</v>
      </c>
      <c r="BK211" s="49">
        <v>100</v>
      </c>
      <c r="BL211" s="48">
        <v>2</v>
      </c>
    </row>
    <row r="212" spans="1:64" x14ac:dyDescent="0.25">
      <c r="A212" s="64" t="s">
        <v>392</v>
      </c>
      <c r="B212" s="64" t="s">
        <v>392</v>
      </c>
      <c r="C212" s="65"/>
      <c r="D212" s="66"/>
      <c r="E212" s="67"/>
      <c r="F212" s="68"/>
      <c r="G212" s="65"/>
      <c r="H212" s="69"/>
      <c r="I212" s="70"/>
      <c r="J212" s="70"/>
      <c r="K212" s="34" t="s">
        <v>65</v>
      </c>
      <c r="L212" s="77">
        <v>326</v>
      </c>
      <c r="M212" s="77"/>
      <c r="N212" s="72"/>
      <c r="O212" s="79" t="s">
        <v>176</v>
      </c>
      <c r="P212" s="81">
        <v>43168.672268518516</v>
      </c>
      <c r="Q212" s="79" t="s">
        <v>1168</v>
      </c>
      <c r="R212" s="83" t="s">
        <v>2094</v>
      </c>
      <c r="S212" s="79" t="s">
        <v>2539</v>
      </c>
      <c r="T212" s="79" t="s">
        <v>731</v>
      </c>
      <c r="U212" s="79"/>
      <c r="V212" s="83" t="s">
        <v>3605</v>
      </c>
      <c r="W212" s="81">
        <v>43168.672268518516</v>
      </c>
      <c r="X212" s="83" t="s">
        <v>4087</v>
      </c>
      <c r="Y212" s="79"/>
      <c r="Z212" s="79"/>
      <c r="AA212" s="85" t="s">
        <v>5295</v>
      </c>
      <c r="AB212" s="79"/>
      <c r="AC212" s="79" t="b">
        <v>0</v>
      </c>
      <c r="AD212" s="79">
        <v>0</v>
      </c>
      <c r="AE212" s="85" t="s">
        <v>6296</v>
      </c>
      <c r="AF212" s="79" t="b">
        <v>1</v>
      </c>
      <c r="AG212" s="79" t="s">
        <v>6304</v>
      </c>
      <c r="AH212" s="79"/>
      <c r="AI212" s="85" t="s">
        <v>6317</v>
      </c>
      <c r="AJ212" s="79" t="b">
        <v>0</v>
      </c>
      <c r="AK212" s="79">
        <v>0</v>
      </c>
      <c r="AL212" s="85" t="s">
        <v>6296</v>
      </c>
      <c r="AM212" s="79" t="s">
        <v>6344</v>
      </c>
      <c r="AN212" s="79" t="b">
        <v>0</v>
      </c>
      <c r="AO212" s="85" t="s">
        <v>5295</v>
      </c>
      <c r="AP212" s="79" t="s">
        <v>176</v>
      </c>
      <c r="AQ212" s="79">
        <v>0</v>
      </c>
      <c r="AR212" s="79">
        <v>0</v>
      </c>
      <c r="AS212" s="79"/>
      <c r="AT212" s="79"/>
      <c r="AU212" s="79"/>
      <c r="AV212" s="79"/>
      <c r="AW212" s="79"/>
      <c r="AX212" s="79"/>
      <c r="AY212" s="79"/>
      <c r="AZ212" s="79"/>
      <c r="BA212">
        <v>1</v>
      </c>
      <c r="BB212" s="78" t="str">
        <f>REPLACE(INDEX(GroupVertices[Group], MATCH(Edges24[[#This Row],[Vertex 1]],GroupVertices[Vertex],0)),1,1,"")</f>
        <v>1</v>
      </c>
      <c r="BC212" s="78" t="str">
        <f>REPLACE(INDEX(GroupVertices[Group], MATCH(Edges24[[#This Row],[Vertex 2]],GroupVertices[Vertex],0)),1,1,"")</f>
        <v>1</v>
      </c>
      <c r="BD212" s="48">
        <v>0</v>
      </c>
      <c r="BE212" s="49">
        <v>0</v>
      </c>
      <c r="BF212" s="48">
        <v>0</v>
      </c>
      <c r="BG212" s="49">
        <v>0</v>
      </c>
      <c r="BH212" s="48">
        <v>0</v>
      </c>
      <c r="BI212" s="49">
        <v>0</v>
      </c>
      <c r="BJ212" s="48">
        <v>2</v>
      </c>
      <c r="BK212" s="49">
        <v>100</v>
      </c>
      <c r="BL212" s="48">
        <v>2</v>
      </c>
    </row>
    <row r="213" spans="1:64" x14ac:dyDescent="0.25">
      <c r="A213" s="64" t="s">
        <v>393</v>
      </c>
      <c r="B213" s="64" t="s">
        <v>754</v>
      </c>
      <c r="C213" s="65"/>
      <c r="D213" s="66"/>
      <c r="E213" s="67"/>
      <c r="F213" s="68"/>
      <c r="G213" s="65"/>
      <c r="H213" s="69"/>
      <c r="I213" s="70"/>
      <c r="J213" s="70"/>
      <c r="K213" s="34" t="s">
        <v>65</v>
      </c>
      <c r="L213" s="77">
        <v>327</v>
      </c>
      <c r="M213" s="77"/>
      <c r="N213" s="72"/>
      <c r="O213" s="79" t="s">
        <v>999</v>
      </c>
      <c r="P213" s="81">
        <v>43168.672453703701</v>
      </c>
      <c r="Q213" s="79" t="s">
        <v>1169</v>
      </c>
      <c r="R213" s="83" t="s">
        <v>2095</v>
      </c>
      <c r="S213" s="79" t="s">
        <v>2519</v>
      </c>
      <c r="T213" s="79" t="s">
        <v>2744</v>
      </c>
      <c r="U213" s="79"/>
      <c r="V213" s="83" t="s">
        <v>3606</v>
      </c>
      <c r="W213" s="81">
        <v>43168.672453703701</v>
      </c>
      <c r="X213" s="83" t="s">
        <v>4088</v>
      </c>
      <c r="Y213" s="79"/>
      <c r="Z213" s="79"/>
      <c r="AA213" s="85" t="s">
        <v>5296</v>
      </c>
      <c r="AB213" s="79"/>
      <c r="AC213" s="79" t="b">
        <v>0</v>
      </c>
      <c r="AD213" s="79">
        <v>0</v>
      </c>
      <c r="AE213" s="85" t="s">
        <v>6296</v>
      </c>
      <c r="AF213" s="79" t="b">
        <v>0</v>
      </c>
      <c r="AG213" s="79" t="s">
        <v>6304</v>
      </c>
      <c r="AH213" s="79"/>
      <c r="AI213" s="85" t="s">
        <v>6296</v>
      </c>
      <c r="AJ213" s="79" t="b">
        <v>0</v>
      </c>
      <c r="AK213" s="79">
        <v>7</v>
      </c>
      <c r="AL213" s="85" t="s">
        <v>6163</v>
      </c>
      <c r="AM213" s="79" t="s">
        <v>6331</v>
      </c>
      <c r="AN213" s="79" t="b">
        <v>0</v>
      </c>
      <c r="AO213" s="85" t="s">
        <v>6163</v>
      </c>
      <c r="AP213" s="79" t="s">
        <v>176</v>
      </c>
      <c r="AQ213" s="79">
        <v>0</v>
      </c>
      <c r="AR213" s="79">
        <v>0</v>
      </c>
      <c r="AS213" s="79"/>
      <c r="AT213" s="79"/>
      <c r="AU213" s="79"/>
      <c r="AV213" s="79"/>
      <c r="AW213" s="79"/>
      <c r="AX213" s="79"/>
      <c r="AY213" s="79"/>
      <c r="AZ213" s="79"/>
      <c r="BA213">
        <v>1</v>
      </c>
      <c r="BB213" s="78" t="str">
        <f>REPLACE(INDEX(GroupVertices[Group], MATCH(Edges24[[#This Row],[Vertex 1]],GroupVertices[Vertex],0)),1,1,"")</f>
        <v>2</v>
      </c>
      <c r="BC213" s="78" t="str">
        <f>REPLACE(INDEX(GroupVertices[Group], MATCH(Edges24[[#This Row],[Vertex 2]],GroupVertices[Vertex],0)),1,1,"")</f>
        <v>2</v>
      </c>
      <c r="BD213" s="48"/>
      <c r="BE213" s="49"/>
      <c r="BF213" s="48"/>
      <c r="BG213" s="49"/>
      <c r="BH213" s="48"/>
      <c r="BI213" s="49"/>
      <c r="BJ213" s="48"/>
      <c r="BK213" s="49"/>
      <c r="BL213" s="48"/>
    </row>
    <row r="214" spans="1:64" x14ac:dyDescent="0.25">
      <c r="A214" s="64" t="s">
        <v>394</v>
      </c>
      <c r="B214" s="64" t="s">
        <v>740</v>
      </c>
      <c r="C214" s="65"/>
      <c r="D214" s="66"/>
      <c r="E214" s="67"/>
      <c r="F214" s="68"/>
      <c r="G214" s="65"/>
      <c r="H214" s="69"/>
      <c r="I214" s="70"/>
      <c r="J214" s="70"/>
      <c r="K214" s="34" t="s">
        <v>65</v>
      </c>
      <c r="L214" s="77">
        <v>329</v>
      </c>
      <c r="M214" s="77"/>
      <c r="N214" s="72"/>
      <c r="O214" s="79" t="s">
        <v>999</v>
      </c>
      <c r="P214" s="81">
        <v>43168.673946759256</v>
      </c>
      <c r="Q214" s="79" t="s">
        <v>1072</v>
      </c>
      <c r="R214" s="83" t="s">
        <v>2036</v>
      </c>
      <c r="S214" s="79" t="s">
        <v>2508</v>
      </c>
      <c r="T214" s="79" t="s">
        <v>2702</v>
      </c>
      <c r="U214" s="83" t="s">
        <v>3177</v>
      </c>
      <c r="V214" s="83" t="s">
        <v>3177</v>
      </c>
      <c r="W214" s="81">
        <v>43168.673946759256</v>
      </c>
      <c r="X214" s="83" t="s">
        <v>4089</v>
      </c>
      <c r="Y214" s="79"/>
      <c r="Z214" s="79"/>
      <c r="AA214" s="85" t="s">
        <v>5297</v>
      </c>
      <c r="AB214" s="79"/>
      <c r="AC214" s="79" t="b">
        <v>0</v>
      </c>
      <c r="AD214" s="79">
        <v>0</v>
      </c>
      <c r="AE214" s="85" t="s">
        <v>6296</v>
      </c>
      <c r="AF214" s="79" t="b">
        <v>0</v>
      </c>
      <c r="AG214" s="79" t="s">
        <v>6304</v>
      </c>
      <c r="AH214" s="79"/>
      <c r="AI214" s="85" t="s">
        <v>6296</v>
      </c>
      <c r="AJ214" s="79" t="b">
        <v>0</v>
      </c>
      <c r="AK214" s="79">
        <v>1</v>
      </c>
      <c r="AL214" s="85" t="s">
        <v>6287</v>
      </c>
      <c r="AM214" s="79" t="s">
        <v>6328</v>
      </c>
      <c r="AN214" s="79" t="b">
        <v>0</v>
      </c>
      <c r="AO214" s="85" t="s">
        <v>6287</v>
      </c>
      <c r="AP214" s="79" t="s">
        <v>176</v>
      </c>
      <c r="AQ214" s="79">
        <v>0</v>
      </c>
      <c r="AR214" s="79">
        <v>0</v>
      </c>
      <c r="AS214" s="79"/>
      <c r="AT214" s="79"/>
      <c r="AU214" s="79"/>
      <c r="AV214" s="79"/>
      <c r="AW214" s="79"/>
      <c r="AX214" s="79"/>
      <c r="AY214" s="79"/>
      <c r="AZ214" s="79"/>
      <c r="BA214">
        <v>1</v>
      </c>
      <c r="BB214" s="78" t="str">
        <f>REPLACE(INDEX(GroupVertices[Group], MATCH(Edges24[[#This Row],[Vertex 1]],GroupVertices[Vertex],0)),1,1,"")</f>
        <v>6</v>
      </c>
      <c r="BC214" s="78" t="str">
        <f>REPLACE(INDEX(GroupVertices[Group], MATCH(Edges24[[#This Row],[Vertex 2]],GroupVertices[Vertex],0)),1,1,"")</f>
        <v>6</v>
      </c>
      <c r="BD214" s="48">
        <v>1</v>
      </c>
      <c r="BE214" s="49">
        <v>8.3333333333333339</v>
      </c>
      <c r="BF214" s="48">
        <v>0</v>
      </c>
      <c r="BG214" s="49">
        <v>0</v>
      </c>
      <c r="BH214" s="48">
        <v>0</v>
      </c>
      <c r="BI214" s="49">
        <v>0</v>
      </c>
      <c r="BJ214" s="48">
        <v>11</v>
      </c>
      <c r="BK214" s="49">
        <v>91.666666666666671</v>
      </c>
      <c r="BL214" s="48">
        <v>12</v>
      </c>
    </row>
    <row r="215" spans="1:64" x14ac:dyDescent="0.25">
      <c r="A215" s="64" t="s">
        <v>395</v>
      </c>
      <c r="B215" s="64" t="s">
        <v>688</v>
      </c>
      <c r="C215" s="65"/>
      <c r="D215" s="66"/>
      <c r="E215" s="67"/>
      <c r="F215" s="68"/>
      <c r="G215" s="65"/>
      <c r="H215" s="69"/>
      <c r="I215" s="70"/>
      <c r="J215" s="70"/>
      <c r="K215" s="34" t="s">
        <v>65</v>
      </c>
      <c r="L215" s="77">
        <v>330</v>
      </c>
      <c r="M215" s="77"/>
      <c r="N215" s="72"/>
      <c r="O215" s="79" t="s">
        <v>999</v>
      </c>
      <c r="P215" s="81">
        <v>43168.675150462965</v>
      </c>
      <c r="Q215" s="79" t="s">
        <v>1170</v>
      </c>
      <c r="R215" s="83" t="s">
        <v>2096</v>
      </c>
      <c r="S215" s="79" t="s">
        <v>2554</v>
      </c>
      <c r="T215" s="79"/>
      <c r="U215" s="79"/>
      <c r="V215" s="83" t="s">
        <v>3607</v>
      </c>
      <c r="W215" s="81">
        <v>43168.675150462965</v>
      </c>
      <c r="X215" s="83" t="s">
        <v>4090</v>
      </c>
      <c r="Y215" s="79"/>
      <c r="Z215" s="79"/>
      <c r="AA215" s="85" t="s">
        <v>5298</v>
      </c>
      <c r="AB215" s="79"/>
      <c r="AC215" s="79" t="b">
        <v>0</v>
      </c>
      <c r="AD215" s="79">
        <v>0</v>
      </c>
      <c r="AE215" s="85" t="s">
        <v>6296</v>
      </c>
      <c r="AF215" s="79" t="b">
        <v>0</v>
      </c>
      <c r="AG215" s="79" t="s">
        <v>6303</v>
      </c>
      <c r="AH215" s="79"/>
      <c r="AI215" s="85" t="s">
        <v>6296</v>
      </c>
      <c r="AJ215" s="79" t="b">
        <v>0</v>
      </c>
      <c r="AK215" s="79">
        <v>2</v>
      </c>
      <c r="AL215" s="85" t="s">
        <v>5814</v>
      </c>
      <c r="AM215" s="79" t="s">
        <v>6340</v>
      </c>
      <c r="AN215" s="79" t="b">
        <v>0</v>
      </c>
      <c r="AO215" s="85" t="s">
        <v>5814</v>
      </c>
      <c r="AP215" s="79" t="s">
        <v>176</v>
      </c>
      <c r="AQ215" s="79">
        <v>0</v>
      </c>
      <c r="AR215" s="79">
        <v>0</v>
      </c>
      <c r="AS215" s="79"/>
      <c r="AT215" s="79"/>
      <c r="AU215" s="79"/>
      <c r="AV215" s="79"/>
      <c r="AW215" s="79"/>
      <c r="AX215" s="79"/>
      <c r="AY215" s="79"/>
      <c r="AZ215" s="79"/>
      <c r="BA215">
        <v>1</v>
      </c>
      <c r="BB215" s="78" t="str">
        <f>REPLACE(INDEX(GroupVertices[Group], MATCH(Edges24[[#This Row],[Vertex 1]],GroupVertices[Vertex],0)),1,1,"")</f>
        <v>60</v>
      </c>
      <c r="BC215" s="78" t="str">
        <f>REPLACE(INDEX(GroupVertices[Group], MATCH(Edges24[[#This Row],[Vertex 2]],GroupVertices[Vertex],0)),1,1,"")</f>
        <v>60</v>
      </c>
      <c r="BD215" s="48">
        <v>0</v>
      </c>
      <c r="BE215" s="49">
        <v>0</v>
      </c>
      <c r="BF215" s="48">
        <v>0</v>
      </c>
      <c r="BG215" s="49">
        <v>0</v>
      </c>
      <c r="BH215" s="48">
        <v>0</v>
      </c>
      <c r="BI215" s="49">
        <v>0</v>
      </c>
      <c r="BJ215" s="48">
        <v>15</v>
      </c>
      <c r="BK215" s="49">
        <v>100</v>
      </c>
      <c r="BL215" s="48">
        <v>15</v>
      </c>
    </row>
    <row r="216" spans="1:64" x14ac:dyDescent="0.25">
      <c r="A216" s="64" t="s">
        <v>396</v>
      </c>
      <c r="B216" s="64" t="s">
        <v>857</v>
      </c>
      <c r="C216" s="65"/>
      <c r="D216" s="66"/>
      <c r="E216" s="67"/>
      <c r="F216" s="68"/>
      <c r="G216" s="65"/>
      <c r="H216" s="69"/>
      <c r="I216" s="70"/>
      <c r="J216" s="70"/>
      <c r="K216" s="34" t="s">
        <v>65</v>
      </c>
      <c r="L216" s="77">
        <v>331</v>
      </c>
      <c r="M216" s="77"/>
      <c r="N216" s="72"/>
      <c r="O216" s="79" t="s">
        <v>999</v>
      </c>
      <c r="P216" s="81">
        <v>43168.675451388888</v>
      </c>
      <c r="Q216" s="79" t="s">
        <v>1171</v>
      </c>
      <c r="R216" s="79"/>
      <c r="S216" s="79"/>
      <c r="T216" s="79" t="s">
        <v>2745</v>
      </c>
      <c r="U216" s="83" t="s">
        <v>3207</v>
      </c>
      <c r="V216" s="83" t="s">
        <v>3207</v>
      </c>
      <c r="W216" s="81">
        <v>43168.675451388888</v>
      </c>
      <c r="X216" s="83" t="s">
        <v>4091</v>
      </c>
      <c r="Y216" s="79"/>
      <c r="Z216" s="79"/>
      <c r="AA216" s="85" t="s">
        <v>5299</v>
      </c>
      <c r="AB216" s="79"/>
      <c r="AC216" s="79" t="b">
        <v>0</v>
      </c>
      <c r="AD216" s="79">
        <v>2</v>
      </c>
      <c r="AE216" s="85" t="s">
        <v>6296</v>
      </c>
      <c r="AF216" s="79" t="b">
        <v>0</v>
      </c>
      <c r="AG216" s="79" t="s">
        <v>6305</v>
      </c>
      <c r="AH216" s="79"/>
      <c r="AI216" s="85" t="s">
        <v>6296</v>
      </c>
      <c r="AJ216" s="79" t="b">
        <v>0</v>
      </c>
      <c r="AK216" s="79">
        <v>0</v>
      </c>
      <c r="AL216" s="85" t="s">
        <v>6296</v>
      </c>
      <c r="AM216" s="79" t="s">
        <v>6328</v>
      </c>
      <c r="AN216" s="79" t="b">
        <v>0</v>
      </c>
      <c r="AO216" s="85" t="s">
        <v>5299</v>
      </c>
      <c r="AP216" s="79" t="s">
        <v>176</v>
      </c>
      <c r="AQ216" s="79">
        <v>0</v>
      </c>
      <c r="AR216" s="79">
        <v>0</v>
      </c>
      <c r="AS216" s="79"/>
      <c r="AT216" s="79"/>
      <c r="AU216" s="79"/>
      <c r="AV216" s="79"/>
      <c r="AW216" s="79"/>
      <c r="AX216" s="79"/>
      <c r="AY216" s="79"/>
      <c r="AZ216" s="79"/>
      <c r="BA216">
        <v>1</v>
      </c>
      <c r="BB216" s="78" t="str">
        <f>REPLACE(INDEX(GroupVertices[Group], MATCH(Edges24[[#This Row],[Vertex 1]],GroupVertices[Vertex],0)),1,1,"")</f>
        <v>91</v>
      </c>
      <c r="BC216" s="78" t="str">
        <f>REPLACE(INDEX(GroupVertices[Group], MATCH(Edges24[[#This Row],[Vertex 2]],GroupVertices[Vertex],0)),1,1,"")</f>
        <v>91</v>
      </c>
      <c r="BD216" s="48">
        <v>0</v>
      </c>
      <c r="BE216" s="49">
        <v>0</v>
      </c>
      <c r="BF216" s="48">
        <v>0</v>
      </c>
      <c r="BG216" s="49">
        <v>0</v>
      </c>
      <c r="BH216" s="48">
        <v>0</v>
      </c>
      <c r="BI216" s="49">
        <v>0</v>
      </c>
      <c r="BJ216" s="48">
        <v>13</v>
      </c>
      <c r="BK216" s="49">
        <v>100</v>
      </c>
      <c r="BL216" s="48">
        <v>13</v>
      </c>
    </row>
    <row r="217" spans="1:64" x14ac:dyDescent="0.25">
      <c r="A217" s="64" t="s">
        <v>397</v>
      </c>
      <c r="B217" s="64" t="s">
        <v>397</v>
      </c>
      <c r="C217" s="65"/>
      <c r="D217" s="66"/>
      <c r="E217" s="67"/>
      <c r="F217" s="68"/>
      <c r="G217" s="65"/>
      <c r="H217" s="69"/>
      <c r="I217" s="70"/>
      <c r="J217" s="70"/>
      <c r="K217" s="34" t="s">
        <v>65</v>
      </c>
      <c r="L217" s="77">
        <v>332</v>
      </c>
      <c r="M217" s="77"/>
      <c r="N217" s="72"/>
      <c r="O217" s="79" t="s">
        <v>176</v>
      </c>
      <c r="P217" s="81">
        <v>43168.675763888888</v>
      </c>
      <c r="Q217" s="79" t="s">
        <v>1172</v>
      </c>
      <c r="R217" s="83" t="s">
        <v>2097</v>
      </c>
      <c r="S217" s="79" t="s">
        <v>2507</v>
      </c>
      <c r="T217" s="79" t="s">
        <v>2746</v>
      </c>
      <c r="U217" s="83" t="s">
        <v>3208</v>
      </c>
      <c r="V217" s="83" t="s">
        <v>3208</v>
      </c>
      <c r="W217" s="81">
        <v>43168.675763888888</v>
      </c>
      <c r="X217" s="83" t="s">
        <v>4092</v>
      </c>
      <c r="Y217" s="79"/>
      <c r="Z217" s="79"/>
      <c r="AA217" s="85" t="s">
        <v>5300</v>
      </c>
      <c r="AB217" s="79"/>
      <c r="AC217" s="79" t="b">
        <v>0</v>
      </c>
      <c r="AD217" s="79">
        <v>0</v>
      </c>
      <c r="AE217" s="85" t="s">
        <v>6296</v>
      </c>
      <c r="AF217" s="79" t="b">
        <v>0</v>
      </c>
      <c r="AG217" s="79" t="s">
        <v>6304</v>
      </c>
      <c r="AH217" s="79"/>
      <c r="AI217" s="85" t="s">
        <v>6296</v>
      </c>
      <c r="AJ217" s="79" t="b">
        <v>0</v>
      </c>
      <c r="AK217" s="79">
        <v>0</v>
      </c>
      <c r="AL217" s="85" t="s">
        <v>6296</v>
      </c>
      <c r="AM217" s="79" t="s">
        <v>6330</v>
      </c>
      <c r="AN217" s="79" t="b">
        <v>0</v>
      </c>
      <c r="AO217" s="85" t="s">
        <v>5300</v>
      </c>
      <c r="AP217" s="79" t="s">
        <v>176</v>
      </c>
      <c r="AQ217" s="79">
        <v>0</v>
      </c>
      <c r="AR217" s="79">
        <v>0</v>
      </c>
      <c r="AS217" s="79"/>
      <c r="AT217" s="79"/>
      <c r="AU217" s="79"/>
      <c r="AV217" s="79"/>
      <c r="AW217" s="79"/>
      <c r="AX217" s="79"/>
      <c r="AY217" s="79"/>
      <c r="AZ217" s="79"/>
      <c r="BA217">
        <v>1</v>
      </c>
      <c r="BB217" s="78" t="str">
        <f>REPLACE(INDEX(GroupVertices[Group], MATCH(Edges24[[#This Row],[Vertex 1]],GroupVertices[Vertex],0)),1,1,"")</f>
        <v>1</v>
      </c>
      <c r="BC217" s="78" t="str">
        <f>REPLACE(INDEX(GroupVertices[Group], MATCH(Edges24[[#This Row],[Vertex 2]],GroupVertices[Vertex],0)),1,1,"")</f>
        <v>1</v>
      </c>
      <c r="BD217" s="48">
        <v>0</v>
      </c>
      <c r="BE217" s="49">
        <v>0</v>
      </c>
      <c r="BF217" s="48">
        <v>0</v>
      </c>
      <c r="BG217" s="49">
        <v>0</v>
      </c>
      <c r="BH217" s="48">
        <v>0</v>
      </c>
      <c r="BI217" s="49">
        <v>0</v>
      </c>
      <c r="BJ217" s="48">
        <v>11</v>
      </c>
      <c r="BK217" s="49">
        <v>100</v>
      </c>
      <c r="BL217" s="48">
        <v>11</v>
      </c>
    </row>
    <row r="218" spans="1:64" x14ac:dyDescent="0.25">
      <c r="A218" s="64" t="s">
        <v>398</v>
      </c>
      <c r="B218" s="64" t="s">
        <v>398</v>
      </c>
      <c r="C218" s="65"/>
      <c r="D218" s="66"/>
      <c r="E218" s="67"/>
      <c r="F218" s="68"/>
      <c r="G218" s="65"/>
      <c r="H218" s="69"/>
      <c r="I218" s="70"/>
      <c r="J218" s="70"/>
      <c r="K218" s="34" t="s">
        <v>65</v>
      </c>
      <c r="L218" s="77">
        <v>333</v>
      </c>
      <c r="M218" s="77"/>
      <c r="N218" s="72"/>
      <c r="O218" s="79" t="s">
        <v>176</v>
      </c>
      <c r="P218" s="81">
        <v>43168.677951388891</v>
      </c>
      <c r="Q218" s="79" t="s">
        <v>1173</v>
      </c>
      <c r="R218" s="83" t="s">
        <v>2098</v>
      </c>
      <c r="S218" s="79" t="s">
        <v>2555</v>
      </c>
      <c r="T218" s="79" t="s">
        <v>2747</v>
      </c>
      <c r="U218" s="83" t="s">
        <v>3209</v>
      </c>
      <c r="V218" s="83" t="s">
        <v>3209</v>
      </c>
      <c r="W218" s="81">
        <v>43168.677951388891</v>
      </c>
      <c r="X218" s="83" t="s">
        <v>4093</v>
      </c>
      <c r="Y218" s="79"/>
      <c r="Z218" s="79"/>
      <c r="AA218" s="85" t="s">
        <v>5301</v>
      </c>
      <c r="AB218" s="79"/>
      <c r="AC218" s="79" t="b">
        <v>0</v>
      </c>
      <c r="AD218" s="79">
        <v>0</v>
      </c>
      <c r="AE218" s="85" t="s">
        <v>6296</v>
      </c>
      <c r="AF218" s="79" t="b">
        <v>0</v>
      </c>
      <c r="AG218" s="79" t="s">
        <v>6304</v>
      </c>
      <c r="AH218" s="79"/>
      <c r="AI218" s="85" t="s">
        <v>6296</v>
      </c>
      <c r="AJ218" s="79" t="b">
        <v>0</v>
      </c>
      <c r="AK218" s="79">
        <v>0</v>
      </c>
      <c r="AL218" s="85" t="s">
        <v>6296</v>
      </c>
      <c r="AM218" s="79" t="s">
        <v>6362</v>
      </c>
      <c r="AN218" s="79" t="b">
        <v>0</v>
      </c>
      <c r="AO218" s="85" t="s">
        <v>5301</v>
      </c>
      <c r="AP218" s="79" t="s">
        <v>176</v>
      </c>
      <c r="AQ218" s="79">
        <v>0</v>
      </c>
      <c r="AR218" s="79">
        <v>0</v>
      </c>
      <c r="AS218" s="79"/>
      <c r="AT218" s="79"/>
      <c r="AU218" s="79"/>
      <c r="AV218" s="79"/>
      <c r="AW218" s="79"/>
      <c r="AX218" s="79"/>
      <c r="AY218" s="79"/>
      <c r="AZ218" s="79"/>
      <c r="BA218">
        <v>1</v>
      </c>
      <c r="BB218" s="78" t="str">
        <f>REPLACE(INDEX(GroupVertices[Group], MATCH(Edges24[[#This Row],[Vertex 1]],GroupVertices[Vertex],0)),1,1,"")</f>
        <v>1</v>
      </c>
      <c r="BC218" s="78" t="str">
        <f>REPLACE(INDEX(GroupVertices[Group], MATCH(Edges24[[#This Row],[Vertex 2]],GroupVertices[Vertex],0)),1,1,"")</f>
        <v>1</v>
      </c>
      <c r="BD218" s="48">
        <v>2</v>
      </c>
      <c r="BE218" s="49">
        <v>15.384615384615385</v>
      </c>
      <c r="BF218" s="48">
        <v>0</v>
      </c>
      <c r="BG218" s="49">
        <v>0</v>
      </c>
      <c r="BH218" s="48">
        <v>0</v>
      </c>
      <c r="BI218" s="49">
        <v>0</v>
      </c>
      <c r="BJ218" s="48">
        <v>11</v>
      </c>
      <c r="BK218" s="49">
        <v>84.615384615384613</v>
      </c>
      <c r="BL218" s="48">
        <v>13</v>
      </c>
    </row>
    <row r="219" spans="1:64" x14ac:dyDescent="0.25">
      <c r="A219" s="64" t="s">
        <v>399</v>
      </c>
      <c r="B219" s="64" t="s">
        <v>575</v>
      </c>
      <c r="C219" s="65"/>
      <c r="D219" s="66"/>
      <c r="E219" s="67"/>
      <c r="F219" s="68"/>
      <c r="G219" s="65"/>
      <c r="H219" s="69"/>
      <c r="I219" s="70"/>
      <c r="J219" s="70"/>
      <c r="K219" s="34" t="s">
        <v>65</v>
      </c>
      <c r="L219" s="77">
        <v>334</v>
      </c>
      <c r="M219" s="77"/>
      <c r="N219" s="72"/>
      <c r="O219" s="79" t="s">
        <v>999</v>
      </c>
      <c r="P219" s="81">
        <v>43168.679166666669</v>
      </c>
      <c r="Q219" s="79" t="s">
        <v>1174</v>
      </c>
      <c r="R219" s="83" t="s">
        <v>2099</v>
      </c>
      <c r="S219" s="79" t="s">
        <v>2556</v>
      </c>
      <c r="T219" s="79" t="s">
        <v>2722</v>
      </c>
      <c r="U219" s="79"/>
      <c r="V219" s="83" t="s">
        <v>3608</v>
      </c>
      <c r="W219" s="81">
        <v>43168.679166666669</v>
      </c>
      <c r="X219" s="83" t="s">
        <v>4094</v>
      </c>
      <c r="Y219" s="79"/>
      <c r="Z219" s="79"/>
      <c r="AA219" s="85" t="s">
        <v>5302</v>
      </c>
      <c r="AB219" s="79"/>
      <c r="AC219" s="79" t="b">
        <v>0</v>
      </c>
      <c r="AD219" s="79">
        <v>0</v>
      </c>
      <c r="AE219" s="85" t="s">
        <v>6296</v>
      </c>
      <c r="AF219" s="79" t="b">
        <v>0</v>
      </c>
      <c r="AG219" s="79" t="s">
        <v>6304</v>
      </c>
      <c r="AH219" s="79"/>
      <c r="AI219" s="85" t="s">
        <v>6296</v>
      </c>
      <c r="AJ219" s="79" t="b">
        <v>0</v>
      </c>
      <c r="AK219" s="79">
        <v>0</v>
      </c>
      <c r="AL219" s="85" t="s">
        <v>6296</v>
      </c>
      <c r="AM219" s="79" t="s">
        <v>6330</v>
      </c>
      <c r="AN219" s="79" t="b">
        <v>0</v>
      </c>
      <c r="AO219" s="85" t="s">
        <v>5302</v>
      </c>
      <c r="AP219" s="79" t="s">
        <v>176</v>
      </c>
      <c r="AQ219" s="79">
        <v>0</v>
      </c>
      <c r="AR219" s="79">
        <v>0</v>
      </c>
      <c r="AS219" s="79"/>
      <c r="AT219" s="79"/>
      <c r="AU219" s="79"/>
      <c r="AV219" s="79"/>
      <c r="AW219" s="79"/>
      <c r="AX219" s="79"/>
      <c r="AY219" s="79"/>
      <c r="AZ219" s="79"/>
      <c r="BA219">
        <v>1</v>
      </c>
      <c r="BB219" s="78" t="str">
        <f>REPLACE(INDEX(GroupVertices[Group], MATCH(Edges24[[#This Row],[Vertex 1]],GroupVertices[Vertex],0)),1,1,"")</f>
        <v>23</v>
      </c>
      <c r="BC219" s="78" t="str">
        <f>REPLACE(INDEX(GroupVertices[Group], MATCH(Edges24[[#This Row],[Vertex 2]],GroupVertices[Vertex],0)),1,1,"")</f>
        <v>23</v>
      </c>
      <c r="BD219" s="48">
        <v>0</v>
      </c>
      <c r="BE219" s="49">
        <v>0</v>
      </c>
      <c r="BF219" s="48">
        <v>0</v>
      </c>
      <c r="BG219" s="49">
        <v>0</v>
      </c>
      <c r="BH219" s="48">
        <v>0</v>
      </c>
      <c r="BI219" s="49">
        <v>0</v>
      </c>
      <c r="BJ219" s="48">
        <v>11</v>
      </c>
      <c r="BK219" s="49">
        <v>100</v>
      </c>
      <c r="BL219" s="48">
        <v>11</v>
      </c>
    </row>
    <row r="220" spans="1:64" x14ac:dyDescent="0.25">
      <c r="A220" s="64" t="s">
        <v>400</v>
      </c>
      <c r="B220" s="64" t="s">
        <v>400</v>
      </c>
      <c r="C220" s="65"/>
      <c r="D220" s="66"/>
      <c r="E220" s="67"/>
      <c r="F220" s="68"/>
      <c r="G220" s="65"/>
      <c r="H220" s="69"/>
      <c r="I220" s="70"/>
      <c r="J220" s="70"/>
      <c r="K220" s="34" t="s">
        <v>65</v>
      </c>
      <c r="L220" s="77">
        <v>335</v>
      </c>
      <c r="M220" s="77"/>
      <c r="N220" s="72"/>
      <c r="O220" s="79" t="s">
        <v>176</v>
      </c>
      <c r="P220" s="81">
        <v>43164.207187499997</v>
      </c>
      <c r="Q220" s="79" t="s">
        <v>1175</v>
      </c>
      <c r="R220" s="79"/>
      <c r="S220" s="79"/>
      <c r="T220" s="79" t="s">
        <v>2659</v>
      </c>
      <c r="U220" s="83" t="s">
        <v>3210</v>
      </c>
      <c r="V220" s="83" t="s">
        <v>3210</v>
      </c>
      <c r="W220" s="81">
        <v>43164.207187499997</v>
      </c>
      <c r="X220" s="83" t="s">
        <v>4095</v>
      </c>
      <c r="Y220" s="79"/>
      <c r="Z220" s="79"/>
      <c r="AA220" s="85" t="s">
        <v>5303</v>
      </c>
      <c r="AB220" s="79"/>
      <c r="AC220" s="79" t="b">
        <v>0</v>
      </c>
      <c r="AD220" s="79">
        <v>69</v>
      </c>
      <c r="AE220" s="85" t="s">
        <v>6296</v>
      </c>
      <c r="AF220" s="79" t="b">
        <v>0</v>
      </c>
      <c r="AG220" s="79" t="s">
        <v>6304</v>
      </c>
      <c r="AH220" s="79"/>
      <c r="AI220" s="85" t="s">
        <v>6296</v>
      </c>
      <c r="AJ220" s="79" t="b">
        <v>0</v>
      </c>
      <c r="AK220" s="79">
        <v>45</v>
      </c>
      <c r="AL220" s="85" t="s">
        <v>6296</v>
      </c>
      <c r="AM220" s="79" t="s">
        <v>6328</v>
      </c>
      <c r="AN220" s="79" t="b">
        <v>0</v>
      </c>
      <c r="AO220" s="85" t="s">
        <v>5303</v>
      </c>
      <c r="AP220" s="79" t="s">
        <v>6415</v>
      </c>
      <c r="AQ220" s="79">
        <v>0</v>
      </c>
      <c r="AR220" s="79">
        <v>0</v>
      </c>
      <c r="AS220" s="79"/>
      <c r="AT220" s="79"/>
      <c r="AU220" s="79"/>
      <c r="AV220" s="79"/>
      <c r="AW220" s="79"/>
      <c r="AX220" s="79"/>
      <c r="AY220" s="79"/>
      <c r="AZ220" s="79"/>
      <c r="BA220">
        <v>1</v>
      </c>
      <c r="BB220" s="78" t="str">
        <f>REPLACE(INDEX(GroupVertices[Group], MATCH(Edges24[[#This Row],[Vertex 1]],GroupVertices[Vertex],0)),1,1,"")</f>
        <v>34</v>
      </c>
      <c r="BC220" s="78" t="str">
        <f>REPLACE(INDEX(GroupVertices[Group], MATCH(Edges24[[#This Row],[Vertex 2]],GroupVertices[Vertex],0)),1,1,"")</f>
        <v>34</v>
      </c>
      <c r="BD220" s="48">
        <v>0</v>
      </c>
      <c r="BE220" s="49">
        <v>0</v>
      </c>
      <c r="BF220" s="48">
        <v>0</v>
      </c>
      <c r="BG220" s="49">
        <v>0</v>
      </c>
      <c r="BH220" s="48">
        <v>0</v>
      </c>
      <c r="BI220" s="49">
        <v>0</v>
      </c>
      <c r="BJ220" s="48">
        <v>25</v>
      </c>
      <c r="BK220" s="49">
        <v>100</v>
      </c>
      <c r="BL220" s="48">
        <v>25</v>
      </c>
    </row>
    <row r="221" spans="1:64" x14ac:dyDescent="0.25">
      <c r="A221" s="64" t="s">
        <v>401</v>
      </c>
      <c r="B221" s="64" t="s">
        <v>400</v>
      </c>
      <c r="C221" s="65"/>
      <c r="D221" s="66"/>
      <c r="E221" s="67"/>
      <c r="F221" s="68"/>
      <c r="G221" s="65"/>
      <c r="H221" s="69"/>
      <c r="I221" s="70"/>
      <c r="J221" s="70"/>
      <c r="K221" s="34" t="s">
        <v>65</v>
      </c>
      <c r="L221" s="77">
        <v>336</v>
      </c>
      <c r="M221" s="77"/>
      <c r="N221" s="72"/>
      <c r="O221" s="79" t="s">
        <v>999</v>
      </c>
      <c r="P221" s="81">
        <v>43168.679942129631</v>
      </c>
      <c r="Q221" s="79" t="s">
        <v>1011</v>
      </c>
      <c r="R221" s="79"/>
      <c r="S221" s="79"/>
      <c r="T221" s="79" t="s">
        <v>2657</v>
      </c>
      <c r="U221" s="79"/>
      <c r="V221" s="83" t="s">
        <v>3609</v>
      </c>
      <c r="W221" s="81">
        <v>43168.679942129631</v>
      </c>
      <c r="X221" s="83" t="s">
        <v>4096</v>
      </c>
      <c r="Y221" s="79"/>
      <c r="Z221" s="79"/>
      <c r="AA221" s="85" t="s">
        <v>5304</v>
      </c>
      <c r="AB221" s="79"/>
      <c r="AC221" s="79" t="b">
        <v>0</v>
      </c>
      <c r="AD221" s="79">
        <v>0</v>
      </c>
      <c r="AE221" s="85" t="s">
        <v>6296</v>
      </c>
      <c r="AF221" s="79" t="b">
        <v>0</v>
      </c>
      <c r="AG221" s="79" t="s">
        <v>6304</v>
      </c>
      <c r="AH221" s="79"/>
      <c r="AI221" s="85" t="s">
        <v>6296</v>
      </c>
      <c r="AJ221" s="79" t="b">
        <v>0</v>
      </c>
      <c r="AK221" s="79">
        <v>45</v>
      </c>
      <c r="AL221" s="85" t="s">
        <v>5303</v>
      </c>
      <c r="AM221" s="79" t="s">
        <v>6328</v>
      </c>
      <c r="AN221" s="79" t="b">
        <v>0</v>
      </c>
      <c r="AO221" s="85" t="s">
        <v>5303</v>
      </c>
      <c r="AP221" s="79" t="s">
        <v>176</v>
      </c>
      <c r="AQ221" s="79">
        <v>0</v>
      </c>
      <c r="AR221" s="79">
        <v>0</v>
      </c>
      <c r="AS221" s="79"/>
      <c r="AT221" s="79"/>
      <c r="AU221" s="79"/>
      <c r="AV221" s="79"/>
      <c r="AW221" s="79"/>
      <c r="AX221" s="79"/>
      <c r="AY221" s="79"/>
      <c r="AZ221" s="79"/>
      <c r="BA221">
        <v>1</v>
      </c>
      <c r="BB221" s="78" t="str">
        <f>REPLACE(INDEX(GroupVertices[Group], MATCH(Edges24[[#This Row],[Vertex 1]],GroupVertices[Vertex],0)),1,1,"")</f>
        <v>34</v>
      </c>
      <c r="BC221" s="78" t="str">
        <f>REPLACE(INDEX(GroupVertices[Group], MATCH(Edges24[[#This Row],[Vertex 2]],GroupVertices[Vertex],0)),1,1,"")</f>
        <v>34</v>
      </c>
      <c r="BD221" s="48">
        <v>0</v>
      </c>
      <c r="BE221" s="49">
        <v>0</v>
      </c>
      <c r="BF221" s="48">
        <v>0</v>
      </c>
      <c r="BG221" s="49">
        <v>0</v>
      </c>
      <c r="BH221" s="48">
        <v>0</v>
      </c>
      <c r="BI221" s="49">
        <v>0</v>
      </c>
      <c r="BJ221" s="48">
        <v>14</v>
      </c>
      <c r="BK221" s="49">
        <v>100</v>
      </c>
      <c r="BL221" s="48">
        <v>14</v>
      </c>
    </row>
    <row r="222" spans="1:64" x14ac:dyDescent="0.25">
      <c r="A222" s="64" t="s">
        <v>402</v>
      </c>
      <c r="B222" s="64" t="s">
        <v>402</v>
      </c>
      <c r="C222" s="65"/>
      <c r="D222" s="66"/>
      <c r="E222" s="67"/>
      <c r="F222" s="68"/>
      <c r="G222" s="65"/>
      <c r="H222" s="69"/>
      <c r="I222" s="70"/>
      <c r="J222" s="70"/>
      <c r="K222" s="34" t="s">
        <v>65</v>
      </c>
      <c r="L222" s="77">
        <v>337</v>
      </c>
      <c r="M222" s="77"/>
      <c r="N222" s="72"/>
      <c r="O222" s="79" t="s">
        <v>176</v>
      </c>
      <c r="P222" s="81">
        <v>43168.680254629631</v>
      </c>
      <c r="Q222" s="79" t="s">
        <v>1176</v>
      </c>
      <c r="R222" s="79"/>
      <c r="S222" s="79"/>
      <c r="T222" s="79" t="s">
        <v>2748</v>
      </c>
      <c r="U222" s="83" t="s">
        <v>3211</v>
      </c>
      <c r="V222" s="83" t="s">
        <v>3211</v>
      </c>
      <c r="W222" s="81">
        <v>43168.680254629631</v>
      </c>
      <c r="X222" s="83" t="s">
        <v>4097</v>
      </c>
      <c r="Y222" s="79"/>
      <c r="Z222" s="79"/>
      <c r="AA222" s="85" t="s">
        <v>5305</v>
      </c>
      <c r="AB222" s="79"/>
      <c r="AC222" s="79" t="b">
        <v>0</v>
      </c>
      <c r="AD222" s="79">
        <v>1</v>
      </c>
      <c r="AE222" s="85" t="s">
        <v>6296</v>
      </c>
      <c r="AF222" s="79" t="b">
        <v>0</v>
      </c>
      <c r="AG222" s="79" t="s">
        <v>6310</v>
      </c>
      <c r="AH222" s="79"/>
      <c r="AI222" s="85" t="s">
        <v>6296</v>
      </c>
      <c r="AJ222" s="79" t="b">
        <v>0</v>
      </c>
      <c r="AK222" s="79">
        <v>0</v>
      </c>
      <c r="AL222" s="85" t="s">
        <v>6296</v>
      </c>
      <c r="AM222" s="79" t="s">
        <v>6331</v>
      </c>
      <c r="AN222" s="79" t="b">
        <v>0</v>
      </c>
      <c r="AO222" s="85" t="s">
        <v>5305</v>
      </c>
      <c r="AP222" s="79" t="s">
        <v>176</v>
      </c>
      <c r="AQ222" s="79">
        <v>0</v>
      </c>
      <c r="AR222" s="79">
        <v>0</v>
      </c>
      <c r="AS222" s="79" t="s">
        <v>6421</v>
      </c>
      <c r="AT222" s="79" t="s">
        <v>6431</v>
      </c>
      <c r="AU222" s="79" t="s">
        <v>6436</v>
      </c>
      <c r="AV222" s="79" t="s">
        <v>6444</v>
      </c>
      <c r="AW222" s="79" t="s">
        <v>6457</v>
      </c>
      <c r="AX222" s="79" t="s">
        <v>6470</v>
      </c>
      <c r="AY222" s="79" t="s">
        <v>6478</v>
      </c>
      <c r="AZ222" s="83" t="s">
        <v>6484</v>
      </c>
      <c r="BA222">
        <v>1</v>
      </c>
      <c r="BB222" s="78" t="str">
        <f>REPLACE(INDEX(GroupVertices[Group], MATCH(Edges24[[#This Row],[Vertex 1]],GroupVertices[Vertex],0)),1,1,"")</f>
        <v>1</v>
      </c>
      <c r="BC222" s="78" t="str">
        <f>REPLACE(INDEX(GroupVertices[Group], MATCH(Edges24[[#This Row],[Vertex 2]],GroupVertices[Vertex],0)),1,1,"")</f>
        <v>1</v>
      </c>
      <c r="BD222" s="48">
        <v>0</v>
      </c>
      <c r="BE222" s="49">
        <v>0</v>
      </c>
      <c r="BF222" s="48">
        <v>0</v>
      </c>
      <c r="BG222" s="49">
        <v>0</v>
      </c>
      <c r="BH222" s="48">
        <v>0</v>
      </c>
      <c r="BI222" s="49">
        <v>0</v>
      </c>
      <c r="BJ222" s="48">
        <v>11</v>
      </c>
      <c r="BK222" s="49">
        <v>100</v>
      </c>
      <c r="BL222" s="48">
        <v>11</v>
      </c>
    </row>
    <row r="223" spans="1:64" x14ac:dyDescent="0.25">
      <c r="A223" s="64" t="s">
        <v>403</v>
      </c>
      <c r="B223" s="64" t="s">
        <v>403</v>
      </c>
      <c r="C223" s="65"/>
      <c r="D223" s="66"/>
      <c r="E223" s="67"/>
      <c r="F223" s="68"/>
      <c r="G223" s="65"/>
      <c r="H223" s="69"/>
      <c r="I223" s="70"/>
      <c r="J223" s="70"/>
      <c r="K223" s="34" t="s">
        <v>65</v>
      </c>
      <c r="L223" s="77">
        <v>338</v>
      </c>
      <c r="M223" s="77"/>
      <c r="N223" s="72"/>
      <c r="O223" s="79" t="s">
        <v>176</v>
      </c>
      <c r="P223" s="81">
        <v>43168.680752314816</v>
      </c>
      <c r="Q223" s="79" t="s">
        <v>1177</v>
      </c>
      <c r="R223" s="83" t="s">
        <v>2100</v>
      </c>
      <c r="S223" s="79" t="s">
        <v>2505</v>
      </c>
      <c r="T223" s="79" t="s">
        <v>2749</v>
      </c>
      <c r="U223" s="83" t="s">
        <v>3212</v>
      </c>
      <c r="V223" s="83" t="s">
        <v>3212</v>
      </c>
      <c r="W223" s="81">
        <v>43168.680752314816</v>
      </c>
      <c r="X223" s="83" t="s">
        <v>4098</v>
      </c>
      <c r="Y223" s="79"/>
      <c r="Z223" s="79"/>
      <c r="AA223" s="85" t="s">
        <v>5306</v>
      </c>
      <c r="AB223" s="79"/>
      <c r="AC223" s="79" t="b">
        <v>0</v>
      </c>
      <c r="AD223" s="79">
        <v>0</v>
      </c>
      <c r="AE223" s="85" t="s">
        <v>6296</v>
      </c>
      <c r="AF223" s="79" t="b">
        <v>0</v>
      </c>
      <c r="AG223" s="79" t="s">
        <v>6304</v>
      </c>
      <c r="AH223" s="79"/>
      <c r="AI223" s="85" t="s">
        <v>6296</v>
      </c>
      <c r="AJ223" s="79" t="b">
        <v>0</v>
      </c>
      <c r="AK223" s="79">
        <v>0</v>
      </c>
      <c r="AL223" s="85" t="s">
        <v>6296</v>
      </c>
      <c r="AM223" s="79" t="s">
        <v>6328</v>
      </c>
      <c r="AN223" s="79" t="b">
        <v>0</v>
      </c>
      <c r="AO223" s="85" t="s">
        <v>5306</v>
      </c>
      <c r="AP223" s="79" t="s">
        <v>176</v>
      </c>
      <c r="AQ223" s="79">
        <v>0</v>
      </c>
      <c r="AR223" s="79">
        <v>0</v>
      </c>
      <c r="AS223" s="79"/>
      <c r="AT223" s="79"/>
      <c r="AU223" s="79"/>
      <c r="AV223" s="79"/>
      <c r="AW223" s="79"/>
      <c r="AX223" s="79"/>
      <c r="AY223" s="79"/>
      <c r="AZ223" s="79"/>
      <c r="BA223">
        <v>1</v>
      </c>
      <c r="BB223" s="78" t="str">
        <f>REPLACE(INDEX(GroupVertices[Group], MATCH(Edges24[[#This Row],[Vertex 1]],GroupVertices[Vertex],0)),1,1,"")</f>
        <v>1</v>
      </c>
      <c r="BC223" s="78" t="str">
        <f>REPLACE(INDEX(GroupVertices[Group], MATCH(Edges24[[#This Row],[Vertex 2]],GroupVertices[Vertex],0)),1,1,"")</f>
        <v>1</v>
      </c>
      <c r="BD223" s="48">
        <v>1</v>
      </c>
      <c r="BE223" s="49">
        <v>7.1428571428571432</v>
      </c>
      <c r="BF223" s="48">
        <v>0</v>
      </c>
      <c r="BG223" s="49">
        <v>0</v>
      </c>
      <c r="BH223" s="48">
        <v>0</v>
      </c>
      <c r="BI223" s="49">
        <v>0</v>
      </c>
      <c r="BJ223" s="48">
        <v>13</v>
      </c>
      <c r="BK223" s="49">
        <v>92.857142857142861</v>
      </c>
      <c r="BL223" s="48">
        <v>14</v>
      </c>
    </row>
    <row r="224" spans="1:64" x14ac:dyDescent="0.25">
      <c r="A224" s="64" t="s">
        <v>404</v>
      </c>
      <c r="B224" s="64" t="s">
        <v>419</v>
      </c>
      <c r="C224" s="65"/>
      <c r="D224" s="66"/>
      <c r="E224" s="67"/>
      <c r="F224" s="68"/>
      <c r="G224" s="65"/>
      <c r="H224" s="69"/>
      <c r="I224" s="70"/>
      <c r="J224" s="70"/>
      <c r="K224" s="34" t="s">
        <v>65</v>
      </c>
      <c r="L224" s="77">
        <v>339</v>
      </c>
      <c r="M224" s="77"/>
      <c r="N224" s="72"/>
      <c r="O224" s="79" t="s">
        <v>999</v>
      </c>
      <c r="P224" s="81">
        <v>43168.681250000001</v>
      </c>
      <c r="Q224" s="79" t="s">
        <v>1178</v>
      </c>
      <c r="R224" s="83" t="s">
        <v>2101</v>
      </c>
      <c r="S224" s="79" t="s">
        <v>2539</v>
      </c>
      <c r="T224" s="79" t="s">
        <v>2750</v>
      </c>
      <c r="U224" s="79"/>
      <c r="V224" s="83" t="s">
        <v>3610</v>
      </c>
      <c r="W224" s="81">
        <v>43168.681250000001</v>
      </c>
      <c r="X224" s="83" t="s">
        <v>4099</v>
      </c>
      <c r="Y224" s="79"/>
      <c r="Z224" s="79"/>
      <c r="AA224" s="85" t="s">
        <v>5307</v>
      </c>
      <c r="AB224" s="79"/>
      <c r="AC224" s="79" t="b">
        <v>0</v>
      </c>
      <c r="AD224" s="79">
        <v>0</v>
      </c>
      <c r="AE224" s="85" t="s">
        <v>6296</v>
      </c>
      <c r="AF224" s="79" t="b">
        <v>1</v>
      </c>
      <c r="AG224" s="79" t="s">
        <v>6304</v>
      </c>
      <c r="AH224" s="79"/>
      <c r="AI224" s="85" t="s">
        <v>6318</v>
      </c>
      <c r="AJ224" s="79" t="b">
        <v>0</v>
      </c>
      <c r="AK224" s="79">
        <v>0</v>
      </c>
      <c r="AL224" s="85" t="s">
        <v>6296</v>
      </c>
      <c r="AM224" s="79" t="s">
        <v>6330</v>
      </c>
      <c r="AN224" s="79" t="b">
        <v>0</v>
      </c>
      <c r="AO224" s="85" t="s">
        <v>5307</v>
      </c>
      <c r="AP224" s="79" t="s">
        <v>176</v>
      </c>
      <c r="AQ224" s="79">
        <v>0</v>
      </c>
      <c r="AR224" s="79">
        <v>0</v>
      </c>
      <c r="AS224" s="79"/>
      <c r="AT224" s="79"/>
      <c r="AU224" s="79"/>
      <c r="AV224" s="79"/>
      <c r="AW224" s="79"/>
      <c r="AX224" s="79"/>
      <c r="AY224" s="79"/>
      <c r="AZ224" s="79"/>
      <c r="BA224">
        <v>1</v>
      </c>
      <c r="BB224" s="78" t="str">
        <f>REPLACE(INDEX(GroupVertices[Group], MATCH(Edges24[[#This Row],[Vertex 1]],GroupVertices[Vertex],0)),1,1,"")</f>
        <v>9</v>
      </c>
      <c r="BC224" s="78" t="str">
        <f>REPLACE(INDEX(GroupVertices[Group], MATCH(Edges24[[#This Row],[Vertex 2]],GroupVertices[Vertex],0)),1,1,"")</f>
        <v>9</v>
      </c>
      <c r="BD224" s="48">
        <v>2</v>
      </c>
      <c r="BE224" s="49">
        <v>6.0606060606060606</v>
      </c>
      <c r="BF224" s="48">
        <v>0</v>
      </c>
      <c r="BG224" s="49">
        <v>0</v>
      </c>
      <c r="BH224" s="48">
        <v>0</v>
      </c>
      <c r="BI224" s="49">
        <v>0</v>
      </c>
      <c r="BJ224" s="48">
        <v>31</v>
      </c>
      <c r="BK224" s="49">
        <v>93.939393939393938</v>
      </c>
      <c r="BL224" s="48">
        <v>33</v>
      </c>
    </row>
    <row r="225" spans="1:64" x14ac:dyDescent="0.25">
      <c r="A225" s="64" t="s">
        <v>405</v>
      </c>
      <c r="B225" s="64" t="s">
        <v>688</v>
      </c>
      <c r="C225" s="65"/>
      <c r="D225" s="66"/>
      <c r="E225" s="67"/>
      <c r="F225" s="68"/>
      <c r="G225" s="65"/>
      <c r="H225" s="69"/>
      <c r="I225" s="70"/>
      <c r="J225" s="70"/>
      <c r="K225" s="34" t="s">
        <v>65</v>
      </c>
      <c r="L225" s="77">
        <v>340</v>
      </c>
      <c r="M225" s="77"/>
      <c r="N225" s="72"/>
      <c r="O225" s="79" t="s">
        <v>999</v>
      </c>
      <c r="P225" s="81">
        <v>43168.687152777777</v>
      </c>
      <c r="Q225" s="79" t="s">
        <v>1170</v>
      </c>
      <c r="R225" s="83" t="s">
        <v>2096</v>
      </c>
      <c r="S225" s="79" t="s">
        <v>2554</v>
      </c>
      <c r="T225" s="79"/>
      <c r="U225" s="79"/>
      <c r="V225" s="83" t="s">
        <v>3611</v>
      </c>
      <c r="W225" s="81">
        <v>43168.687152777777</v>
      </c>
      <c r="X225" s="83" t="s">
        <v>4100</v>
      </c>
      <c r="Y225" s="79"/>
      <c r="Z225" s="79"/>
      <c r="AA225" s="85" t="s">
        <v>5308</v>
      </c>
      <c r="AB225" s="79"/>
      <c r="AC225" s="79" t="b">
        <v>0</v>
      </c>
      <c r="AD225" s="79">
        <v>0</v>
      </c>
      <c r="AE225" s="85" t="s">
        <v>6296</v>
      </c>
      <c r="AF225" s="79" t="b">
        <v>0</v>
      </c>
      <c r="AG225" s="79" t="s">
        <v>6303</v>
      </c>
      <c r="AH225" s="79"/>
      <c r="AI225" s="85" t="s">
        <v>6296</v>
      </c>
      <c r="AJ225" s="79" t="b">
        <v>0</v>
      </c>
      <c r="AK225" s="79">
        <v>2</v>
      </c>
      <c r="AL225" s="85" t="s">
        <v>5814</v>
      </c>
      <c r="AM225" s="79" t="s">
        <v>6328</v>
      </c>
      <c r="AN225" s="79" t="b">
        <v>0</v>
      </c>
      <c r="AO225" s="85" t="s">
        <v>5814</v>
      </c>
      <c r="AP225" s="79" t="s">
        <v>176</v>
      </c>
      <c r="AQ225" s="79">
        <v>0</v>
      </c>
      <c r="AR225" s="79">
        <v>0</v>
      </c>
      <c r="AS225" s="79"/>
      <c r="AT225" s="79"/>
      <c r="AU225" s="79"/>
      <c r="AV225" s="79"/>
      <c r="AW225" s="79"/>
      <c r="AX225" s="79"/>
      <c r="AY225" s="79"/>
      <c r="AZ225" s="79"/>
      <c r="BA225">
        <v>1</v>
      </c>
      <c r="BB225" s="78" t="str">
        <f>REPLACE(INDEX(GroupVertices[Group], MATCH(Edges24[[#This Row],[Vertex 1]],GroupVertices[Vertex],0)),1,1,"")</f>
        <v>60</v>
      </c>
      <c r="BC225" s="78" t="str">
        <f>REPLACE(INDEX(GroupVertices[Group], MATCH(Edges24[[#This Row],[Vertex 2]],GroupVertices[Vertex],0)),1,1,"")</f>
        <v>60</v>
      </c>
      <c r="BD225" s="48">
        <v>0</v>
      </c>
      <c r="BE225" s="49">
        <v>0</v>
      </c>
      <c r="BF225" s="48">
        <v>0</v>
      </c>
      <c r="BG225" s="49">
        <v>0</v>
      </c>
      <c r="BH225" s="48">
        <v>0</v>
      </c>
      <c r="BI225" s="49">
        <v>0</v>
      </c>
      <c r="BJ225" s="48">
        <v>15</v>
      </c>
      <c r="BK225" s="49">
        <v>100</v>
      </c>
      <c r="BL225" s="48">
        <v>15</v>
      </c>
    </row>
    <row r="226" spans="1:64" x14ac:dyDescent="0.25">
      <c r="A226" s="64" t="s">
        <v>406</v>
      </c>
      <c r="B226" s="64" t="s">
        <v>754</v>
      </c>
      <c r="C226" s="65"/>
      <c r="D226" s="66"/>
      <c r="E226" s="67"/>
      <c r="F226" s="68"/>
      <c r="G226" s="65"/>
      <c r="H226" s="69"/>
      <c r="I226" s="70"/>
      <c r="J226" s="70"/>
      <c r="K226" s="34" t="s">
        <v>65</v>
      </c>
      <c r="L226" s="77">
        <v>341</v>
      </c>
      <c r="M226" s="77"/>
      <c r="N226" s="72"/>
      <c r="O226" s="79" t="s">
        <v>999</v>
      </c>
      <c r="P226" s="81">
        <v>43168.688703703701</v>
      </c>
      <c r="Q226" s="79" t="s">
        <v>1179</v>
      </c>
      <c r="R226" s="83" t="s">
        <v>2102</v>
      </c>
      <c r="S226" s="79" t="s">
        <v>2519</v>
      </c>
      <c r="T226" s="79" t="s">
        <v>731</v>
      </c>
      <c r="U226" s="79"/>
      <c r="V226" s="83" t="s">
        <v>3612</v>
      </c>
      <c r="W226" s="81">
        <v>43168.688703703701</v>
      </c>
      <c r="X226" s="83" t="s">
        <v>4101</v>
      </c>
      <c r="Y226" s="79"/>
      <c r="Z226" s="79"/>
      <c r="AA226" s="85" t="s">
        <v>5309</v>
      </c>
      <c r="AB226" s="79"/>
      <c r="AC226" s="79" t="b">
        <v>0</v>
      </c>
      <c r="AD226" s="79">
        <v>0</v>
      </c>
      <c r="AE226" s="85" t="s">
        <v>6296</v>
      </c>
      <c r="AF226" s="79" t="b">
        <v>0</v>
      </c>
      <c r="AG226" s="79" t="s">
        <v>6304</v>
      </c>
      <c r="AH226" s="79"/>
      <c r="AI226" s="85" t="s">
        <v>6296</v>
      </c>
      <c r="AJ226" s="79" t="b">
        <v>0</v>
      </c>
      <c r="AK226" s="79">
        <v>5</v>
      </c>
      <c r="AL226" s="85" t="s">
        <v>6164</v>
      </c>
      <c r="AM226" s="79" t="s">
        <v>6331</v>
      </c>
      <c r="AN226" s="79" t="b">
        <v>0</v>
      </c>
      <c r="AO226" s="85" t="s">
        <v>6164</v>
      </c>
      <c r="AP226" s="79" t="s">
        <v>176</v>
      </c>
      <c r="AQ226" s="79">
        <v>0</v>
      </c>
      <c r="AR226" s="79">
        <v>0</v>
      </c>
      <c r="AS226" s="79"/>
      <c r="AT226" s="79"/>
      <c r="AU226" s="79"/>
      <c r="AV226" s="79"/>
      <c r="AW226" s="79"/>
      <c r="AX226" s="79"/>
      <c r="AY226" s="79"/>
      <c r="AZ226" s="79"/>
      <c r="BA226">
        <v>1</v>
      </c>
      <c r="BB226" s="78" t="str">
        <f>REPLACE(INDEX(GroupVertices[Group], MATCH(Edges24[[#This Row],[Vertex 1]],GroupVertices[Vertex],0)),1,1,"")</f>
        <v>2</v>
      </c>
      <c r="BC226" s="78" t="str">
        <f>REPLACE(INDEX(GroupVertices[Group], MATCH(Edges24[[#This Row],[Vertex 2]],GroupVertices[Vertex],0)),1,1,"")</f>
        <v>2</v>
      </c>
      <c r="BD226" s="48"/>
      <c r="BE226" s="49"/>
      <c r="BF226" s="48"/>
      <c r="BG226" s="49"/>
      <c r="BH226" s="48"/>
      <c r="BI226" s="49"/>
      <c r="BJ226" s="48"/>
      <c r="BK226" s="49"/>
      <c r="BL226" s="48"/>
    </row>
    <row r="227" spans="1:64" x14ac:dyDescent="0.25">
      <c r="A227" s="64" t="s">
        <v>407</v>
      </c>
      <c r="B227" s="64" t="s">
        <v>407</v>
      </c>
      <c r="C227" s="65"/>
      <c r="D227" s="66"/>
      <c r="E227" s="67"/>
      <c r="F227" s="68"/>
      <c r="G227" s="65"/>
      <c r="H227" s="69"/>
      <c r="I227" s="70"/>
      <c r="J227" s="70"/>
      <c r="K227" s="34" t="s">
        <v>65</v>
      </c>
      <c r="L227" s="77">
        <v>343</v>
      </c>
      <c r="M227" s="77"/>
      <c r="N227" s="72"/>
      <c r="O227" s="79" t="s">
        <v>176</v>
      </c>
      <c r="P227" s="81">
        <v>43168.691099537034</v>
      </c>
      <c r="Q227" s="79" t="s">
        <v>1180</v>
      </c>
      <c r="R227" s="83" t="s">
        <v>2103</v>
      </c>
      <c r="S227" s="79" t="s">
        <v>2520</v>
      </c>
      <c r="T227" s="79" t="s">
        <v>2751</v>
      </c>
      <c r="U227" s="79"/>
      <c r="V227" s="83" t="s">
        <v>3613</v>
      </c>
      <c r="W227" s="81">
        <v>43168.691099537034</v>
      </c>
      <c r="X227" s="83" t="s">
        <v>4102</v>
      </c>
      <c r="Y227" s="79"/>
      <c r="Z227" s="79"/>
      <c r="AA227" s="85" t="s">
        <v>5310</v>
      </c>
      <c r="AB227" s="79"/>
      <c r="AC227" s="79" t="b">
        <v>0</v>
      </c>
      <c r="AD227" s="79">
        <v>0</v>
      </c>
      <c r="AE227" s="85" t="s">
        <v>6296</v>
      </c>
      <c r="AF227" s="79" t="b">
        <v>0</v>
      </c>
      <c r="AG227" s="79" t="s">
        <v>6304</v>
      </c>
      <c r="AH227" s="79"/>
      <c r="AI227" s="85" t="s">
        <v>6296</v>
      </c>
      <c r="AJ227" s="79" t="b">
        <v>0</v>
      </c>
      <c r="AK227" s="79">
        <v>0</v>
      </c>
      <c r="AL227" s="85" t="s">
        <v>6296</v>
      </c>
      <c r="AM227" s="79" t="s">
        <v>6341</v>
      </c>
      <c r="AN227" s="79" t="b">
        <v>0</v>
      </c>
      <c r="AO227" s="85" t="s">
        <v>5310</v>
      </c>
      <c r="AP227" s="79" t="s">
        <v>176</v>
      </c>
      <c r="AQ227" s="79">
        <v>0</v>
      </c>
      <c r="AR227" s="79">
        <v>0</v>
      </c>
      <c r="AS227" s="79"/>
      <c r="AT227" s="79"/>
      <c r="AU227" s="79"/>
      <c r="AV227" s="79"/>
      <c r="AW227" s="79"/>
      <c r="AX227" s="79"/>
      <c r="AY227" s="79"/>
      <c r="AZ227" s="79"/>
      <c r="BA227">
        <v>1</v>
      </c>
      <c r="BB227" s="78" t="str">
        <f>REPLACE(INDEX(GroupVertices[Group], MATCH(Edges24[[#This Row],[Vertex 1]],GroupVertices[Vertex],0)),1,1,"")</f>
        <v>1</v>
      </c>
      <c r="BC227" s="78" t="str">
        <f>REPLACE(INDEX(GroupVertices[Group], MATCH(Edges24[[#This Row],[Vertex 2]],GroupVertices[Vertex],0)),1,1,"")</f>
        <v>1</v>
      </c>
      <c r="BD227" s="48">
        <v>1</v>
      </c>
      <c r="BE227" s="49">
        <v>3.4482758620689653</v>
      </c>
      <c r="BF227" s="48">
        <v>0</v>
      </c>
      <c r="BG227" s="49">
        <v>0</v>
      </c>
      <c r="BH227" s="48">
        <v>0</v>
      </c>
      <c r="BI227" s="49">
        <v>0</v>
      </c>
      <c r="BJ227" s="48">
        <v>28</v>
      </c>
      <c r="BK227" s="49">
        <v>96.551724137931032</v>
      </c>
      <c r="BL227" s="48">
        <v>29</v>
      </c>
    </row>
    <row r="228" spans="1:64" x14ac:dyDescent="0.25">
      <c r="A228" s="64" t="s">
        <v>408</v>
      </c>
      <c r="B228" s="64" t="s">
        <v>408</v>
      </c>
      <c r="C228" s="65"/>
      <c r="D228" s="66"/>
      <c r="E228" s="67"/>
      <c r="F228" s="68"/>
      <c r="G228" s="65"/>
      <c r="H228" s="69"/>
      <c r="I228" s="70"/>
      <c r="J228" s="70"/>
      <c r="K228" s="34" t="s">
        <v>65</v>
      </c>
      <c r="L228" s="77">
        <v>344</v>
      </c>
      <c r="M228" s="77"/>
      <c r="N228" s="72"/>
      <c r="O228" s="79" t="s">
        <v>176</v>
      </c>
      <c r="P228" s="81">
        <v>43166.190034722225</v>
      </c>
      <c r="Q228" s="79" t="s">
        <v>1181</v>
      </c>
      <c r="R228" s="83" t="s">
        <v>2033</v>
      </c>
      <c r="S228" s="79" t="s">
        <v>2526</v>
      </c>
      <c r="T228" s="79" t="s">
        <v>2700</v>
      </c>
      <c r="U228" s="79"/>
      <c r="V228" s="83" t="s">
        <v>3614</v>
      </c>
      <c r="W228" s="81">
        <v>43166.190034722225</v>
      </c>
      <c r="X228" s="83" t="s">
        <v>4103</v>
      </c>
      <c r="Y228" s="79"/>
      <c r="Z228" s="79"/>
      <c r="AA228" s="85" t="s">
        <v>5311</v>
      </c>
      <c r="AB228" s="79"/>
      <c r="AC228" s="79" t="b">
        <v>0</v>
      </c>
      <c r="AD228" s="79">
        <v>2</v>
      </c>
      <c r="AE228" s="85" t="s">
        <v>6296</v>
      </c>
      <c r="AF228" s="79" t="b">
        <v>0</v>
      </c>
      <c r="AG228" s="79" t="s">
        <v>6305</v>
      </c>
      <c r="AH228" s="79"/>
      <c r="AI228" s="85" t="s">
        <v>6296</v>
      </c>
      <c r="AJ228" s="79" t="b">
        <v>0</v>
      </c>
      <c r="AK228" s="79">
        <v>4</v>
      </c>
      <c r="AL228" s="85" t="s">
        <v>6296</v>
      </c>
      <c r="AM228" s="79" t="s">
        <v>6370</v>
      </c>
      <c r="AN228" s="79" t="b">
        <v>0</v>
      </c>
      <c r="AO228" s="85" t="s">
        <v>5311</v>
      </c>
      <c r="AP228" s="79" t="s">
        <v>6415</v>
      </c>
      <c r="AQ228" s="79">
        <v>0</v>
      </c>
      <c r="AR228" s="79">
        <v>0</v>
      </c>
      <c r="AS228" s="79"/>
      <c r="AT228" s="79"/>
      <c r="AU228" s="79"/>
      <c r="AV228" s="79"/>
      <c r="AW228" s="79"/>
      <c r="AX228" s="79"/>
      <c r="AY228" s="79"/>
      <c r="AZ228" s="79"/>
      <c r="BA228">
        <v>4</v>
      </c>
      <c r="BB228" s="78" t="str">
        <f>REPLACE(INDEX(GroupVertices[Group], MATCH(Edges24[[#This Row],[Vertex 1]],GroupVertices[Vertex],0)),1,1,"")</f>
        <v>35</v>
      </c>
      <c r="BC228" s="78" t="str">
        <f>REPLACE(INDEX(GroupVertices[Group], MATCH(Edges24[[#This Row],[Vertex 2]],GroupVertices[Vertex],0)),1,1,"")</f>
        <v>35</v>
      </c>
      <c r="BD228" s="48">
        <v>0</v>
      </c>
      <c r="BE228" s="49">
        <v>0</v>
      </c>
      <c r="BF228" s="48">
        <v>0</v>
      </c>
      <c r="BG228" s="49">
        <v>0</v>
      </c>
      <c r="BH228" s="48">
        <v>0</v>
      </c>
      <c r="BI228" s="49">
        <v>0</v>
      </c>
      <c r="BJ228" s="48">
        <v>13</v>
      </c>
      <c r="BK228" s="49">
        <v>100</v>
      </c>
      <c r="BL228" s="48">
        <v>13</v>
      </c>
    </row>
    <row r="229" spans="1:64" x14ac:dyDescent="0.25">
      <c r="A229" s="64" t="s">
        <v>408</v>
      </c>
      <c r="B229" s="64" t="s">
        <v>408</v>
      </c>
      <c r="C229" s="65"/>
      <c r="D229" s="66"/>
      <c r="E229" s="67"/>
      <c r="F229" s="68"/>
      <c r="G229" s="65"/>
      <c r="H229" s="69"/>
      <c r="I229" s="70"/>
      <c r="J229" s="70"/>
      <c r="K229" s="34" t="s">
        <v>65</v>
      </c>
      <c r="L229" s="77">
        <v>345</v>
      </c>
      <c r="M229" s="77"/>
      <c r="N229" s="72"/>
      <c r="O229" s="79" t="s">
        <v>176</v>
      </c>
      <c r="P229" s="81">
        <v>43167.674097222225</v>
      </c>
      <c r="Q229" s="79" t="s">
        <v>1182</v>
      </c>
      <c r="R229" s="83" t="s">
        <v>2088</v>
      </c>
      <c r="S229" s="79" t="s">
        <v>2526</v>
      </c>
      <c r="T229" s="79" t="s">
        <v>2700</v>
      </c>
      <c r="U229" s="79"/>
      <c r="V229" s="83" t="s">
        <v>3614</v>
      </c>
      <c r="W229" s="81">
        <v>43167.674097222225</v>
      </c>
      <c r="X229" s="83" t="s">
        <v>4104</v>
      </c>
      <c r="Y229" s="79"/>
      <c r="Z229" s="79"/>
      <c r="AA229" s="85" t="s">
        <v>5312</v>
      </c>
      <c r="AB229" s="79"/>
      <c r="AC229" s="79" t="b">
        <v>0</v>
      </c>
      <c r="AD229" s="79">
        <v>0</v>
      </c>
      <c r="AE229" s="85" t="s">
        <v>6296</v>
      </c>
      <c r="AF229" s="79" t="b">
        <v>0</v>
      </c>
      <c r="AG229" s="79" t="s">
        <v>6305</v>
      </c>
      <c r="AH229" s="79"/>
      <c r="AI229" s="85" t="s">
        <v>6296</v>
      </c>
      <c r="AJ229" s="79" t="b">
        <v>0</v>
      </c>
      <c r="AK229" s="79">
        <v>2</v>
      </c>
      <c r="AL229" s="85" t="s">
        <v>6296</v>
      </c>
      <c r="AM229" s="79" t="s">
        <v>6370</v>
      </c>
      <c r="AN229" s="79" t="b">
        <v>0</v>
      </c>
      <c r="AO229" s="85" t="s">
        <v>5312</v>
      </c>
      <c r="AP229" s="79" t="s">
        <v>176</v>
      </c>
      <c r="AQ229" s="79">
        <v>0</v>
      </c>
      <c r="AR229" s="79">
        <v>0</v>
      </c>
      <c r="AS229" s="79"/>
      <c r="AT229" s="79"/>
      <c r="AU229" s="79"/>
      <c r="AV229" s="79"/>
      <c r="AW229" s="79"/>
      <c r="AX229" s="79"/>
      <c r="AY229" s="79"/>
      <c r="AZ229" s="79"/>
      <c r="BA229">
        <v>4</v>
      </c>
      <c r="BB229" s="78" t="str">
        <f>REPLACE(INDEX(GroupVertices[Group], MATCH(Edges24[[#This Row],[Vertex 1]],GroupVertices[Vertex],0)),1,1,"")</f>
        <v>35</v>
      </c>
      <c r="BC229" s="78" t="str">
        <f>REPLACE(INDEX(GroupVertices[Group], MATCH(Edges24[[#This Row],[Vertex 2]],GroupVertices[Vertex],0)),1,1,"")</f>
        <v>35</v>
      </c>
      <c r="BD229" s="48">
        <v>0</v>
      </c>
      <c r="BE229" s="49">
        <v>0</v>
      </c>
      <c r="BF229" s="48">
        <v>0</v>
      </c>
      <c r="BG229" s="49">
        <v>0</v>
      </c>
      <c r="BH229" s="48">
        <v>0</v>
      </c>
      <c r="BI229" s="49">
        <v>0</v>
      </c>
      <c r="BJ229" s="48">
        <v>10</v>
      </c>
      <c r="BK229" s="49">
        <v>100</v>
      </c>
      <c r="BL229" s="48">
        <v>10</v>
      </c>
    </row>
    <row r="230" spans="1:64" x14ac:dyDescent="0.25">
      <c r="A230" s="64" t="s">
        <v>408</v>
      </c>
      <c r="B230" s="64" t="s">
        <v>408</v>
      </c>
      <c r="C230" s="65"/>
      <c r="D230" s="66"/>
      <c r="E230" s="67"/>
      <c r="F230" s="68"/>
      <c r="G230" s="65"/>
      <c r="H230" s="69"/>
      <c r="I230" s="70"/>
      <c r="J230" s="70"/>
      <c r="K230" s="34" t="s">
        <v>65</v>
      </c>
      <c r="L230" s="77">
        <v>346</v>
      </c>
      <c r="M230" s="77"/>
      <c r="N230" s="72"/>
      <c r="O230" s="79" t="s">
        <v>176</v>
      </c>
      <c r="P230" s="81">
        <v>43168.6483912037</v>
      </c>
      <c r="Q230" s="79" t="s">
        <v>1183</v>
      </c>
      <c r="R230" s="83" t="s">
        <v>2089</v>
      </c>
      <c r="S230" s="79" t="s">
        <v>2526</v>
      </c>
      <c r="T230" s="79" t="s">
        <v>2700</v>
      </c>
      <c r="U230" s="79"/>
      <c r="V230" s="83" t="s">
        <v>3614</v>
      </c>
      <c r="W230" s="81">
        <v>43168.6483912037</v>
      </c>
      <c r="X230" s="83" t="s">
        <v>4105</v>
      </c>
      <c r="Y230" s="79"/>
      <c r="Z230" s="79"/>
      <c r="AA230" s="85" t="s">
        <v>5313</v>
      </c>
      <c r="AB230" s="79"/>
      <c r="AC230" s="79" t="b">
        <v>0</v>
      </c>
      <c r="AD230" s="79">
        <v>0</v>
      </c>
      <c r="AE230" s="85" t="s">
        <v>6296</v>
      </c>
      <c r="AF230" s="79" t="b">
        <v>0</v>
      </c>
      <c r="AG230" s="79" t="s">
        <v>6305</v>
      </c>
      <c r="AH230" s="79"/>
      <c r="AI230" s="85" t="s">
        <v>6296</v>
      </c>
      <c r="AJ230" s="79" t="b">
        <v>0</v>
      </c>
      <c r="AK230" s="79">
        <v>2</v>
      </c>
      <c r="AL230" s="85" t="s">
        <v>6296</v>
      </c>
      <c r="AM230" s="79" t="s">
        <v>6370</v>
      </c>
      <c r="AN230" s="79" t="b">
        <v>0</v>
      </c>
      <c r="AO230" s="85" t="s">
        <v>5313</v>
      </c>
      <c r="AP230" s="79" t="s">
        <v>176</v>
      </c>
      <c r="AQ230" s="79">
        <v>0</v>
      </c>
      <c r="AR230" s="79">
        <v>0</v>
      </c>
      <c r="AS230" s="79"/>
      <c r="AT230" s="79"/>
      <c r="AU230" s="79"/>
      <c r="AV230" s="79"/>
      <c r="AW230" s="79"/>
      <c r="AX230" s="79"/>
      <c r="AY230" s="79"/>
      <c r="AZ230" s="79"/>
      <c r="BA230">
        <v>4</v>
      </c>
      <c r="BB230" s="78" t="str">
        <f>REPLACE(INDEX(GroupVertices[Group], MATCH(Edges24[[#This Row],[Vertex 1]],GroupVertices[Vertex],0)),1,1,"")</f>
        <v>35</v>
      </c>
      <c r="BC230" s="78" t="str">
        <f>REPLACE(INDEX(GroupVertices[Group], MATCH(Edges24[[#This Row],[Vertex 2]],GroupVertices[Vertex],0)),1,1,"")</f>
        <v>35</v>
      </c>
      <c r="BD230" s="48">
        <v>0</v>
      </c>
      <c r="BE230" s="49">
        <v>0</v>
      </c>
      <c r="BF230" s="48">
        <v>0</v>
      </c>
      <c r="BG230" s="49">
        <v>0</v>
      </c>
      <c r="BH230" s="48">
        <v>0</v>
      </c>
      <c r="BI230" s="49">
        <v>0</v>
      </c>
      <c r="BJ230" s="48">
        <v>16</v>
      </c>
      <c r="BK230" s="49">
        <v>100</v>
      </c>
      <c r="BL230" s="48">
        <v>16</v>
      </c>
    </row>
    <row r="231" spans="1:64" x14ac:dyDescent="0.25">
      <c r="A231" s="64" t="s">
        <v>408</v>
      </c>
      <c r="B231" s="64" t="s">
        <v>408</v>
      </c>
      <c r="C231" s="65"/>
      <c r="D231" s="66"/>
      <c r="E231" s="67"/>
      <c r="F231" s="68"/>
      <c r="G231" s="65"/>
      <c r="H231" s="69"/>
      <c r="I231" s="70"/>
      <c r="J231" s="70"/>
      <c r="K231" s="34" t="s">
        <v>65</v>
      </c>
      <c r="L231" s="77">
        <v>347</v>
      </c>
      <c r="M231" s="77"/>
      <c r="N231" s="72"/>
      <c r="O231" s="79" t="s">
        <v>176</v>
      </c>
      <c r="P231" s="81">
        <v>43168.691446759258</v>
      </c>
      <c r="Q231" s="79" t="s">
        <v>1184</v>
      </c>
      <c r="R231" s="83" t="s">
        <v>2104</v>
      </c>
      <c r="S231" s="79" t="s">
        <v>2526</v>
      </c>
      <c r="T231" s="79" t="s">
        <v>2752</v>
      </c>
      <c r="U231" s="79"/>
      <c r="V231" s="83" t="s">
        <v>3614</v>
      </c>
      <c r="W231" s="81">
        <v>43168.691446759258</v>
      </c>
      <c r="X231" s="83" t="s">
        <v>4106</v>
      </c>
      <c r="Y231" s="79"/>
      <c r="Z231" s="79"/>
      <c r="AA231" s="85" t="s">
        <v>5314</v>
      </c>
      <c r="AB231" s="79"/>
      <c r="AC231" s="79" t="b">
        <v>0</v>
      </c>
      <c r="AD231" s="79">
        <v>0</v>
      </c>
      <c r="AE231" s="85" t="s">
        <v>6296</v>
      </c>
      <c r="AF231" s="79" t="b">
        <v>0</v>
      </c>
      <c r="AG231" s="79" t="s">
        <v>6305</v>
      </c>
      <c r="AH231" s="79"/>
      <c r="AI231" s="85" t="s">
        <v>6296</v>
      </c>
      <c r="AJ231" s="79" t="b">
        <v>0</v>
      </c>
      <c r="AK231" s="79">
        <v>0</v>
      </c>
      <c r="AL231" s="85" t="s">
        <v>6296</v>
      </c>
      <c r="AM231" s="79" t="s">
        <v>6370</v>
      </c>
      <c r="AN231" s="79" t="b">
        <v>0</v>
      </c>
      <c r="AO231" s="85" t="s">
        <v>5314</v>
      </c>
      <c r="AP231" s="79" t="s">
        <v>176</v>
      </c>
      <c r="AQ231" s="79">
        <v>0</v>
      </c>
      <c r="AR231" s="79">
        <v>0</v>
      </c>
      <c r="AS231" s="79"/>
      <c r="AT231" s="79"/>
      <c r="AU231" s="79"/>
      <c r="AV231" s="79"/>
      <c r="AW231" s="79"/>
      <c r="AX231" s="79"/>
      <c r="AY231" s="79"/>
      <c r="AZ231" s="79"/>
      <c r="BA231">
        <v>4</v>
      </c>
      <c r="BB231" s="78" t="str">
        <f>REPLACE(INDEX(GroupVertices[Group], MATCH(Edges24[[#This Row],[Vertex 1]],GroupVertices[Vertex],0)),1,1,"")</f>
        <v>35</v>
      </c>
      <c r="BC231" s="78" t="str">
        <f>REPLACE(INDEX(GroupVertices[Group], MATCH(Edges24[[#This Row],[Vertex 2]],GroupVertices[Vertex],0)),1,1,"")</f>
        <v>35</v>
      </c>
      <c r="BD231" s="48">
        <v>0</v>
      </c>
      <c r="BE231" s="49">
        <v>0</v>
      </c>
      <c r="BF231" s="48">
        <v>0</v>
      </c>
      <c r="BG231" s="49">
        <v>0</v>
      </c>
      <c r="BH231" s="48">
        <v>0</v>
      </c>
      <c r="BI231" s="49">
        <v>0</v>
      </c>
      <c r="BJ231" s="48">
        <v>10</v>
      </c>
      <c r="BK231" s="49">
        <v>100</v>
      </c>
      <c r="BL231" s="48">
        <v>10</v>
      </c>
    </row>
    <row r="232" spans="1:64" x14ac:dyDescent="0.25">
      <c r="A232" s="64" t="s">
        <v>409</v>
      </c>
      <c r="B232" s="64" t="s">
        <v>858</v>
      </c>
      <c r="C232" s="65"/>
      <c r="D232" s="66"/>
      <c r="E232" s="67"/>
      <c r="F232" s="68"/>
      <c r="G232" s="65"/>
      <c r="H232" s="69"/>
      <c r="I232" s="70"/>
      <c r="J232" s="70"/>
      <c r="K232" s="34" t="s">
        <v>65</v>
      </c>
      <c r="L232" s="77">
        <v>348</v>
      </c>
      <c r="M232" s="77"/>
      <c r="N232" s="72"/>
      <c r="O232" s="79" t="s">
        <v>999</v>
      </c>
      <c r="P232" s="81">
        <v>43167.983518518522</v>
      </c>
      <c r="Q232" s="79" t="s">
        <v>1185</v>
      </c>
      <c r="R232" s="83" t="s">
        <v>2105</v>
      </c>
      <c r="S232" s="79" t="s">
        <v>2557</v>
      </c>
      <c r="T232" s="79" t="s">
        <v>2753</v>
      </c>
      <c r="U232" s="83" t="s">
        <v>3213</v>
      </c>
      <c r="V232" s="83" t="s">
        <v>3213</v>
      </c>
      <c r="W232" s="81">
        <v>43167.983518518522</v>
      </c>
      <c r="X232" s="83" t="s">
        <v>4107</v>
      </c>
      <c r="Y232" s="79"/>
      <c r="Z232" s="79"/>
      <c r="AA232" s="85" t="s">
        <v>5315</v>
      </c>
      <c r="AB232" s="79"/>
      <c r="AC232" s="79" t="b">
        <v>0</v>
      </c>
      <c r="AD232" s="79">
        <v>7</v>
      </c>
      <c r="AE232" s="85" t="s">
        <v>6296</v>
      </c>
      <c r="AF232" s="79" t="b">
        <v>0</v>
      </c>
      <c r="AG232" s="79" t="s">
        <v>6304</v>
      </c>
      <c r="AH232" s="79"/>
      <c r="AI232" s="85" t="s">
        <v>6296</v>
      </c>
      <c r="AJ232" s="79" t="b">
        <v>0</v>
      </c>
      <c r="AK232" s="79">
        <v>8</v>
      </c>
      <c r="AL232" s="85" t="s">
        <v>6296</v>
      </c>
      <c r="AM232" s="79" t="s">
        <v>6368</v>
      </c>
      <c r="AN232" s="79" t="b">
        <v>0</v>
      </c>
      <c r="AO232" s="85" t="s">
        <v>5315</v>
      </c>
      <c r="AP232" s="79" t="s">
        <v>6415</v>
      </c>
      <c r="AQ232" s="79">
        <v>0</v>
      </c>
      <c r="AR232" s="79">
        <v>0</v>
      </c>
      <c r="AS232" s="79"/>
      <c r="AT232" s="79"/>
      <c r="AU232" s="79"/>
      <c r="AV232" s="79"/>
      <c r="AW232" s="79"/>
      <c r="AX232" s="79"/>
      <c r="AY232" s="79"/>
      <c r="AZ232" s="79"/>
      <c r="BA232">
        <v>1</v>
      </c>
      <c r="BB232" s="78" t="str">
        <f>REPLACE(INDEX(GroupVertices[Group], MATCH(Edges24[[#This Row],[Vertex 1]],GroupVertices[Vertex],0)),1,1,"")</f>
        <v>59</v>
      </c>
      <c r="BC232" s="78" t="str">
        <f>REPLACE(INDEX(GroupVertices[Group], MATCH(Edges24[[#This Row],[Vertex 2]],GroupVertices[Vertex],0)),1,1,"")</f>
        <v>59</v>
      </c>
      <c r="BD232" s="48">
        <v>0</v>
      </c>
      <c r="BE232" s="49">
        <v>0</v>
      </c>
      <c r="BF232" s="48">
        <v>1</v>
      </c>
      <c r="BG232" s="49">
        <v>8.3333333333333339</v>
      </c>
      <c r="BH232" s="48">
        <v>0</v>
      </c>
      <c r="BI232" s="49">
        <v>0</v>
      </c>
      <c r="BJ232" s="48">
        <v>11</v>
      </c>
      <c r="BK232" s="49">
        <v>91.666666666666671</v>
      </c>
      <c r="BL232" s="48">
        <v>12</v>
      </c>
    </row>
    <row r="233" spans="1:64" x14ac:dyDescent="0.25">
      <c r="A233" s="64" t="s">
        <v>409</v>
      </c>
      <c r="B233" s="64" t="s">
        <v>409</v>
      </c>
      <c r="C233" s="65"/>
      <c r="D233" s="66"/>
      <c r="E233" s="67"/>
      <c r="F233" s="68"/>
      <c r="G233" s="65"/>
      <c r="H233" s="69"/>
      <c r="I233" s="70"/>
      <c r="J233" s="70"/>
      <c r="K233" s="34" t="s">
        <v>65</v>
      </c>
      <c r="L233" s="77">
        <v>349</v>
      </c>
      <c r="M233" s="77"/>
      <c r="N233" s="72"/>
      <c r="O233" s="79" t="s">
        <v>176</v>
      </c>
      <c r="P233" s="81">
        <v>43167.679293981484</v>
      </c>
      <c r="Q233" s="79" t="s">
        <v>1186</v>
      </c>
      <c r="R233" s="83" t="s">
        <v>2106</v>
      </c>
      <c r="S233" s="79" t="s">
        <v>2508</v>
      </c>
      <c r="T233" s="79" t="s">
        <v>2754</v>
      </c>
      <c r="U233" s="83" t="s">
        <v>3214</v>
      </c>
      <c r="V233" s="83" t="s">
        <v>3214</v>
      </c>
      <c r="W233" s="81">
        <v>43167.679293981484</v>
      </c>
      <c r="X233" s="83" t="s">
        <v>4108</v>
      </c>
      <c r="Y233" s="79"/>
      <c r="Z233" s="79"/>
      <c r="AA233" s="85" t="s">
        <v>5316</v>
      </c>
      <c r="AB233" s="79"/>
      <c r="AC233" s="79" t="b">
        <v>0</v>
      </c>
      <c r="AD233" s="79">
        <v>2</v>
      </c>
      <c r="AE233" s="85" t="s">
        <v>6296</v>
      </c>
      <c r="AF233" s="79" t="b">
        <v>0</v>
      </c>
      <c r="AG233" s="79" t="s">
        <v>6304</v>
      </c>
      <c r="AH233" s="79"/>
      <c r="AI233" s="85" t="s">
        <v>6296</v>
      </c>
      <c r="AJ233" s="79" t="b">
        <v>0</v>
      </c>
      <c r="AK233" s="79">
        <v>0</v>
      </c>
      <c r="AL233" s="85" t="s">
        <v>6296</v>
      </c>
      <c r="AM233" s="79" t="s">
        <v>6368</v>
      </c>
      <c r="AN233" s="79" t="b">
        <v>0</v>
      </c>
      <c r="AO233" s="85" t="s">
        <v>5316</v>
      </c>
      <c r="AP233" s="79" t="s">
        <v>176</v>
      </c>
      <c r="AQ233" s="79">
        <v>0</v>
      </c>
      <c r="AR233" s="79">
        <v>0</v>
      </c>
      <c r="AS233" s="79"/>
      <c r="AT233" s="79"/>
      <c r="AU233" s="79"/>
      <c r="AV233" s="79"/>
      <c r="AW233" s="79"/>
      <c r="AX233" s="79"/>
      <c r="AY233" s="79"/>
      <c r="AZ233" s="79"/>
      <c r="BA233">
        <v>1</v>
      </c>
      <c r="BB233" s="78" t="str">
        <f>REPLACE(INDEX(GroupVertices[Group], MATCH(Edges24[[#This Row],[Vertex 1]],GroupVertices[Vertex],0)),1,1,"")</f>
        <v>59</v>
      </c>
      <c r="BC233" s="78" t="str">
        <f>REPLACE(INDEX(GroupVertices[Group], MATCH(Edges24[[#This Row],[Vertex 2]],GroupVertices[Vertex],0)),1,1,"")</f>
        <v>59</v>
      </c>
      <c r="BD233" s="48">
        <v>0</v>
      </c>
      <c r="BE233" s="49">
        <v>0</v>
      </c>
      <c r="BF233" s="48">
        <v>0</v>
      </c>
      <c r="BG233" s="49">
        <v>0</v>
      </c>
      <c r="BH233" s="48">
        <v>0</v>
      </c>
      <c r="BI233" s="49">
        <v>0</v>
      </c>
      <c r="BJ233" s="48">
        <v>14</v>
      </c>
      <c r="BK233" s="49">
        <v>100</v>
      </c>
      <c r="BL233" s="48">
        <v>14</v>
      </c>
    </row>
    <row r="234" spans="1:64" x14ac:dyDescent="0.25">
      <c r="A234" s="64" t="s">
        <v>410</v>
      </c>
      <c r="B234" s="64" t="s">
        <v>409</v>
      </c>
      <c r="C234" s="65"/>
      <c r="D234" s="66"/>
      <c r="E234" s="67"/>
      <c r="F234" s="68"/>
      <c r="G234" s="65"/>
      <c r="H234" s="69"/>
      <c r="I234" s="70"/>
      <c r="J234" s="70"/>
      <c r="K234" s="34" t="s">
        <v>65</v>
      </c>
      <c r="L234" s="77">
        <v>350</v>
      </c>
      <c r="M234" s="77"/>
      <c r="N234" s="72"/>
      <c r="O234" s="79" t="s">
        <v>999</v>
      </c>
      <c r="P234" s="81">
        <v>43168.692013888889</v>
      </c>
      <c r="Q234" s="79" t="s">
        <v>1187</v>
      </c>
      <c r="R234" s="83" t="s">
        <v>2105</v>
      </c>
      <c r="S234" s="79" t="s">
        <v>2557</v>
      </c>
      <c r="T234" s="79" t="s">
        <v>2755</v>
      </c>
      <c r="U234" s="79"/>
      <c r="V234" s="83" t="s">
        <v>3615</v>
      </c>
      <c r="W234" s="81">
        <v>43168.692013888889</v>
      </c>
      <c r="X234" s="83" t="s">
        <v>4109</v>
      </c>
      <c r="Y234" s="79"/>
      <c r="Z234" s="79"/>
      <c r="AA234" s="85" t="s">
        <v>5317</v>
      </c>
      <c r="AB234" s="79"/>
      <c r="AC234" s="79" t="b">
        <v>0</v>
      </c>
      <c r="AD234" s="79">
        <v>0</v>
      </c>
      <c r="AE234" s="85" t="s">
        <v>6296</v>
      </c>
      <c r="AF234" s="79" t="b">
        <v>0</v>
      </c>
      <c r="AG234" s="79" t="s">
        <v>6304</v>
      </c>
      <c r="AH234" s="79"/>
      <c r="AI234" s="85" t="s">
        <v>6296</v>
      </c>
      <c r="AJ234" s="79" t="b">
        <v>0</v>
      </c>
      <c r="AK234" s="79">
        <v>8</v>
      </c>
      <c r="AL234" s="85" t="s">
        <v>5315</v>
      </c>
      <c r="AM234" s="79" t="s">
        <v>6328</v>
      </c>
      <c r="AN234" s="79" t="b">
        <v>0</v>
      </c>
      <c r="AO234" s="85" t="s">
        <v>5315</v>
      </c>
      <c r="AP234" s="79" t="s">
        <v>176</v>
      </c>
      <c r="AQ234" s="79">
        <v>0</v>
      </c>
      <c r="AR234" s="79">
        <v>0</v>
      </c>
      <c r="AS234" s="79"/>
      <c r="AT234" s="79"/>
      <c r="AU234" s="79"/>
      <c r="AV234" s="79"/>
      <c r="AW234" s="79"/>
      <c r="AX234" s="79"/>
      <c r="AY234" s="79"/>
      <c r="AZ234" s="79"/>
      <c r="BA234">
        <v>1</v>
      </c>
      <c r="BB234" s="78" t="str">
        <f>REPLACE(INDEX(GroupVertices[Group], MATCH(Edges24[[#This Row],[Vertex 1]],GroupVertices[Vertex],0)),1,1,"")</f>
        <v>59</v>
      </c>
      <c r="BC234" s="78" t="str">
        <f>REPLACE(INDEX(GroupVertices[Group], MATCH(Edges24[[#This Row],[Vertex 2]],GroupVertices[Vertex],0)),1,1,"")</f>
        <v>59</v>
      </c>
      <c r="BD234" s="48"/>
      <c r="BE234" s="49"/>
      <c r="BF234" s="48"/>
      <c r="BG234" s="49"/>
      <c r="BH234" s="48"/>
      <c r="BI234" s="49"/>
      <c r="BJ234" s="48"/>
      <c r="BK234" s="49"/>
      <c r="BL234" s="48"/>
    </row>
    <row r="235" spans="1:64" x14ac:dyDescent="0.25">
      <c r="A235" s="64" t="s">
        <v>411</v>
      </c>
      <c r="B235" s="64" t="s">
        <v>478</v>
      </c>
      <c r="C235" s="65"/>
      <c r="D235" s="66"/>
      <c r="E235" s="67"/>
      <c r="F235" s="68"/>
      <c r="G235" s="65"/>
      <c r="H235" s="69"/>
      <c r="I235" s="70"/>
      <c r="J235" s="70"/>
      <c r="K235" s="34" t="s">
        <v>65</v>
      </c>
      <c r="L235" s="77">
        <v>352</v>
      </c>
      <c r="M235" s="77"/>
      <c r="N235" s="72"/>
      <c r="O235" s="79" t="s">
        <v>999</v>
      </c>
      <c r="P235" s="81">
        <v>43168.329201388886</v>
      </c>
      <c r="Q235" s="79" t="s">
        <v>1188</v>
      </c>
      <c r="R235" s="83" t="s">
        <v>2107</v>
      </c>
      <c r="S235" s="79" t="s">
        <v>2558</v>
      </c>
      <c r="T235" s="79" t="s">
        <v>731</v>
      </c>
      <c r="U235" s="83" t="s">
        <v>3215</v>
      </c>
      <c r="V235" s="83" t="s">
        <v>3215</v>
      </c>
      <c r="W235" s="81">
        <v>43168.329201388886</v>
      </c>
      <c r="X235" s="83" t="s">
        <v>4110</v>
      </c>
      <c r="Y235" s="79"/>
      <c r="Z235" s="79"/>
      <c r="AA235" s="85" t="s">
        <v>5318</v>
      </c>
      <c r="AB235" s="79"/>
      <c r="AC235" s="79" t="b">
        <v>0</v>
      </c>
      <c r="AD235" s="79">
        <v>3</v>
      </c>
      <c r="AE235" s="85" t="s">
        <v>6296</v>
      </c>
      <c r="AF235" s="79" t="b">
        <v>0</v>
      </c>
      <c r="AG235" s="79" t="s">
        <v>6304</v>
      </c>
      <c r="AH235" s="79"/>
      <c r="AI235" s="85" t="s">
        <v>6296</v>
      </c>
      <c r="AJ235" s="79" t="b">
        <v>0</v>
      </c>
      <c r="AK235" s="79">
        <v>2</v>
      </c>
      <c r="AL235" s="85" t="s">
        <v>6296</v>
      </c>
      <c r="AM235" s="79" t="s">
        <v>6371</v>
      </c>
      <c r="AN235" s="79" t="b">
        <v>0</v>
      </c>
      <c r="AO235" s="85" t="s">
        <v>5318</v>
      </c>
      <c r="AP235" s="79" t="s">
        <v>6415</v>
      </c>
      <c r="AQ235" s="79">
        <v>0</v>
      </c>
      <c r="AR235" s="79">
        <v>0</v>
      </c>
      <c r="AS235" s="79"/>
      <c r="AT235" s="79"/>
      <c r="AU235" s="79"/>
      <c r="AV235" s="79"/>
      <c r="AW235" s="79"/>
      <c r="AX235" s="79"/>
      <c r="AY235" s="79"/>
      <c r="AZ235" s="79"/>
      <c r="BA235">
        <v>1</v>
      </c>
      <c r="BB235" s="78" t="str">
        <f>REPLACE(INDEX(GroupVertices[Group], MATCH(Edges24[[#This Row],[Vertex 1]],GroupVertices[Vertex],0)),1,1,"")</f>
        <v>13</v>
      </c>
      <c r="BC235" s="78" t="str">
        <f>REPLACE(INDEX(GroupVertices[Group], MATCH(Edges24[[#This Row],[Vertex 2]],GroupVertices[Vertex],0)),1,1,"")</f>
        <v>13</v>
      </c>
      <c r="BD235" s="48">
        <v>1</v>
      </c>
      <c r="BE235" s="49">
        <v>10</v>
      </c>
      <c r="BF235" s="48">
        <v>0</v>
      </c>
      <c r="BG235" s="49">
        <v>0</v>
      </c>
      <c r="BH235" s="48">
        <v>0</v>
      </c>
      <c r="BI235" s="49">
        <v>0</v>
      </c>
      <c r="BJ235" s="48">
        <v>9</v>
      </c>
      <c r="BK235" s="49">
        <v>90</v>
      </c>
      <c r="BL235" s="48">
        <v>10</v>
      </c>
    </row>
    <row r="236" spans="1:64" x14ac:dyDescent="0.25">
      <c r="A236" s="64" t="s">
        <v>412</v>
      </c>
      <c r="B236" s="64" t="s">
        <v>411</v>
      </c>
      <c r="C236" s="65"/>
      <c r="D236" s="66"/>
      <c r="E236" s="67"/>
      <c r="F236" s="68"/>
      <c r="G236" s="65"/>
      <c r="H236" s="69"/>
      <c r="I236" s="70"/>
      <c r="J236" s="70"/>
      <c r="K236" s="34" t="s">
        <v>65</v>
      </c>
      <c r="L236" s="77">
        <v>353</v>
      </c>
      <c r="M236" s="77"/>
      <c r="N236" s="72"/>
      <c r="O236" s="79" t="s">
        <v>999</v>
      </c>
      <c r="P236" s="81">
        <v>43168.692256944443</v>
      </c>
      <c r="Q236" s="79" t="s">
        <v>1189</v>
      </c>
      <c r="R236" s="83" t="s">
        <v>2107</v>
      </c>
      <c r="S236" s="79" t="s">
        <v>2558</v>
      </c>
      <c r="T236" s="79" t="s">
        <v>731</v>
      </c>
      <c r="U236" s="83" t="s">
        <v>3215</v>
      </c>
      <c r="V236" s="83" t="s">
        <v>3215</v>
      </c>
      <c r="W236" s="81">
        <v>43168.692256944443</v>
      </c>
      <c r="X236" s="83" t="s">
        <v>4111</v>
      </c>
      <c r="Y236" s="79"/>
      <c r="Z236" s="79"/>
      <c r="AA236" s="85" t="s">
        <v>5319</v>
      </c>
      <c r="AB236" s="79"/>
      <c r="AC236" s="79" t="b">
        <v>0</v>
      </c>
      <c r="AD236" s="79">
        <v>0</v>
      </c>
      <c r="AE236" s="85" t="s">
        <v>6296</v>
      </c>
      <c r="AF236" s="79" t="b">
        <v>0</v>
      </c>
      <c r="AG236" s="79" t="s">
        <v>6304</v>
      </c>
      <c r="AH236" s="79"/>
      <c r="AI236" s="85" t="s">
        <v>6296</v>
      </c>
      <c r="AJ236" s="79" t="b">
        <v>0</v>
      </c>
      <c r="AK236" s="79">
        <v>2</v>
      </c>
      <c r="AL236" s="85" t="s">
        <v>5318</v>
      </c>
      <c r="AM236" s="79" t="s">
        <v>6333</v>
      </c>
      <c r="AN236" s="79" t="b">
        <v>0</v>
      </c>
      <c r="AO236" s="85" t="s">
        <v>5318</v>
      </c>
      <c r="AP236" s="79" t="s">
        <v>176</v>
      </c>
      <c r="AQ236" s="79">
        <v>0</v>
      </c>
      <c r="AR236" s="79">
        <v>0</v>
      </c>
      <c r="AS236" s="79"/>
      <c r="AT236" s="79"/>
      <c r="AU236" s="79"/>
      <c r="AV236" s="79"/>
      <c r="AW236" s="79"/>
      <c r="AX236" s="79"/>
      <c r="AY236" s="79"/>
      <c r="AZ236" s="79"/>
      <c r="BA236">
        <v>1</v>
      </c>
      <c r="BB236" s="78" t="str">
        <f>REPLACE(INDEX(GroupVertices[Group], MATCH(Edges24[[#This Row],[Vertex 1]],GroupVertices[Vertex],0)),1,1,"")</f>
        <v>13</v>
      </c>
      <c r="BC236" s="78" t="str">
        <f>REPLACE(INDEX(GroupVertices[Group], MATCH(Edges24[[#This Row],[Vertex 2]],GroupVertices[Vertex],0)),1,1,"")</f>
        <v>13</v>
      </c>
      <c r="BD236" s="48"/>
      <c r="BE236" s="49"/>
      <c r="BF236" s="48"/>
      <c r="BG236" s="49"/>
      <c r="BH236" s="48"/>
      <c r="BI236" s="49"/>
      <c r="BJ236" s="48"/>
      <c r="BK236" s="49"/>
      <c r="BL236" s="48"/>
    </row>
    <row r="237" spans="1:64" x14ac:dyDescent="0.25">
      <c r="A237" s="64" t="s">
        <v>413</v>
      </c>
      <c r="B237" s="64" t="s">
        <v>812</v>
      </c>
      <c r="C237" s="65"/>
      <c r="D237" s="66"/>
      <c r="E237" s="67"/>
      <c r="F237" s="68"/>
      <c r="G237" s="65"/>
      <c r="H237" s="69"/>
      <c r="I237" s="70"/>
      <c r="J237" s="70"/>
      <c r="K237" s="34" t="s">
        <v>65</v>
      </c>
      <c r="L237" s="77">
        <v>355</v>
      </c>
      <c r="M237" s="77"/>
      <c r="N237" s="72"/>
      <c r="O237" s="79" t="s">
        <v>999</v>
      </c>
      <c r="P237" s="81">
        <v>43168.691932870373</v>
      </c>
      <c r="Q237" s="79" t="s">
        <v>1190</v>
      </c>
      <c r="R237" s="79"/>
      <c r="S237" s="79"/>
      <c r="T237" s="79" t="s">
        <v>2756</v>
      </c>
      <c r="U237" s="79"/>
      <c r="V237" s="83" t="s">
        <v>3616</v>
      </c>
      <c r="W237" s="81">
        <v>43168.691932870373</v>
      </c>
      <c r="X237" s="83" t="s">
        <v>4112</v>
      </c>
      <c r="Y237" s="79"/>
      <c r="Z237" s="79"/>
      <c r="AA237" s="85" t="s">
        <v>5320</v>
      </c>
      <c r="AB237" s="79"/>
      <c r="AC237" s="79" t="b">
        <v>0</v>
      </c>
      <c r="AD237" s="79">
        <v>0</v>
      </c>
      <c r="AE237" s="85" t="s">
        <v>6296</v>
      </c>
      <c r="AF237" s="79" t="b">
        <v>0</v>
      </c>
      <c r="AG237" s="79" t="s">
        <v>6304</v>
      </c>
      <c r="AH237" s="79"/>
      <c r="AI237" s="85" t="s">
        <v>6296</v>
      </c>
      <c r="AJ237" s="79" t="b">
        <v>0</v>
      </c>
      <c r="AK237" s="79">
        <v>3</v>
      </c>
      <c r="AL237" s="85" t="s">
        <v>5645</v>
      </c>
      <c r="AM237" s="79" t="s">
        <v>6333</v>
      </c>
      <c r="AN237" s="79" t="b">
        <v>0</v>
      </c>
      <c r="AO237" s="85" t="s">
        <v>5645</v>
      </c>
      <c r="AP237" s="79" t="s">
        <v>176</v>
      </c>
      <c r="AQ237" s="79">
        <v>0</v>
      </c>
      <c r="AR237" s="79">
        <v>0</v>
      </c>
      <c r="AS237" s="79"/>
      <c r="AT237" s="79"/>
      <c r="AU237" s="79"/>
      <c r="AV237" s="79"/>
      <c r="AW237" s="79"/>
      <c r="AX237" s="79"/>
      <c r="AY237" s="79"/>
      <c r="AZ237" s="79"/>
      <c r="BA237">
        <v>2</v>
      </c>
      <c r="BB237" s="78" t="str">
        <f>REPLACE(INDEX(GroupVertices[Group], MATCH(Edges24[[#This Row],[Vertex 1]],GroupVertices[Vertex],0)),1,1,"")</f>
        <v>3</v>
      </c>
      <c r="BC237" s="78" t="str">
        <f>REPLACE(INDEX(GroupVertices[Group], MATCH(Edges24[[#This Row],[Vertex 2]],GroupVertices[Vertex],0)),1,1,"")</f>
        <v>3</v>
      </c>
      <c r="BD237" s="48"/>
      <c r="BE237" s="49"/>
      <c r="BF237" s="48"/>
      <c r="BG237" s="49"/>
      <c r="BH237" s="48"/>
      <c r="BI237" s="49"/>
      <c r="BJ237" s="48"/>
      <c r="BK237" s="49"/>
      <c r="BL237" s="48"/>
    </row>
    <row r="238" spans="1:64" x14ac:dyDescent="0.25">
      <c r="A238" s="64" t="s">
        <v>413</v>
      </c>
      <c r="B238" s="64" t="s">
        <v>812</v>
      </c>
      <c r="C238" s="65"/>
      <c r="D238" s="66"/>
      <c r="E238" s="67"/>
      <c r="F238" s="68"/>
      <c r="G238" s="65"/>
      <c r="H238" s="69"/>
      <c r="I238" s="70"/>
      <c r="J238" s="70"/>
      <c r="K238" s="34" t="s">
        <v>65</v>
      </c>
      <c r="L238" s="77">
        <v>357</v>
      </c>
      <c r="M238" s="77"/>
      <c r="N238" s="72"/>
      <c r="O238" s="79" t="s">
        <v>999</v>
      </c>
      <c r="P238" s="81">
        <v>43168.692395833335</v>
      </c>
      <c r="Q238" s="79" t="s">
        <v>1191</v>
      </c>
      <c r="R238" s="79"/>
      <c r="S238" s="79"/>
      <c r="T238" s="79" t="s">
        <v>2756</v>
      </c>
      <c r="U238" s="79"/>
      <c r="V238" s="83" t="s">
        <v>3616</v>
      </c>
      <c r="W238" s="81">
        <v>43168.692395833335</v>
      </c>
      <c r="X238" s="83" t="s">
        <v>4113</v>
      </c>
      <c r="Y238" s="79"/>
      <c r="Z238" s="79"/>
      <c r="AA238" s="85" t="s">
        <v>5321</v>
      </c>
      <c r="AB238" s="79"/>
      <c r="AC238" s="79" t="b">
        <v>0</v>
      </c>
      <c r="AD238" s="79">
        <v>0</v>
      </c>
      <c r="AE238" s="85" t="s">
        <v>6296</v>
      </c>
      <c r="AF238" s="79" t="b">
        <v>0</v>
      </c>
      <c r="AG238" s="79" t="s">
        <v>6304</v>
      </c>
      <c r="AH238" s="79"/>
      <c r="AI238" s="85" t="s">
        <v>6296</v>
      </c>
      <c r="AJ238" s="79" t="b">
        <v>0</v>
      </c>
      <c r="AK238" s="79">
        <v>4</v>
      </c>
      <c r="AL238" s="85" t="s">
        <v>5646</v>
      </c>
      <c r="AM238" s="79" t="s">
        <v>6333</v>
      </c>
      <c r="AN238" s="79" t="b">
        <v>0</v>
      </c>
      <c r="AO238" s="85" t="s">
        <v>5646</v>
      </c>
      <c r="AP238" s="79" t="s">
        <v>176</v>
      </c>
      <c r="AQ238" s="79">
        <v>0</v>
      </c>
      <c r="AR238" s="79">
        <v>0</v>
      </c>
      <c r="AS238" s="79"/>
      <c r="AT238" s="79"/>
      <c r="AU238" s="79"/>
      <c r="AV238" s="79"/>
      <c r="AW238" s="79"/>
      <c r="AX238" s="79"/>
      <c r="AY238" s="79"/>
      <c r="AZ238" s="79"/>
      <c r="BA238">
        <v>2</v>
      </c>
      <c r="BB238" s="78" t="str">
        <f>REPLACE(INDEX(GroupVertices[Group], MATCH(Edges24[[#This Row],[Vertex 1]],GroupVertices[Vertex],0)),1,1,"")</f>
        <v>3</v>
      </c>
      <c r="BC238" s="78" t="str">
        <f>REPLACE(INDEX(GroupVertices[Group], MATCH(Edges24[[#This Row],[Vertex 2]],GroupVertices[Vertex],0)),1,1,"")</f>
        <v>3</v>
      </c>
      <c r="BD238" s="48"/>
      <c r="BE238" s="49"/>
      <c r="BF238" s="48"/>
      <c r="BG238" s="49"/>
      <c r="BH238" s="48"/>
      <c r="BI238" s="49"/>
      <c r="BJ238" s="48"/>
      <c r="BK238" s="49"/>
      <c r="BL238" s="48"/>
    </row>
    <row r="239" spans="1:64" x14ac:dyDescent="0.25">
      <c r="A239" s="64" t="s">
        <v>414</v>
      </c>
      <c r="B239" s="64" t="s">
        <v>734</v>
      </c>
      <c r="C239" s="65"/>
      <c r="D239" s="66"/>
      <c r="E239" s="67"/>
      <c r="F239" s="68"/>
      <c r="G239" s="65"/>
      <c r="H239" s="69"/>
      <c r="I239" s="70"/>
      <c r="J239" s="70"/>
      <c r="K239" s="34" t="s">
        <v>65</v>
      </c>
      <c r="L239" s="77">
        <v>359</v>
      </c>
      <c r="M239" s="77"/>
      <c r="N239" s="72"/>
      <c r="O239" s="79" t="s">
        <v>999</v>
      </c>
      <c r="P239" s="81">
        <v>43165.681076388886</v>
      </c>
      <c r="Q239" s="79" t="s">
        <v>1035</v>
      </c>
      <c r="R239" s="83" t="s">
        <v>2012</v>
      </c>
      <c r="S239" s="79" t="s">
        <v>2518</v>
      </c>
      <c r="T239" s="79" t="s">
        <v>2676</v>
      </c>
      <c r="U239" s="79"/>
      <c r="V239" s="83" t="s">
        <v>3617</v>
      </c>
      <c r="W239" s="81">
        <v>43165.681076388886</v>
      </c>
      <c r="X239" s="83" t="s">
        <v>4114</v>
      </c>
      <c r="Y239" s="79"/>
      <c r="Z239" s="79"/>
      <c r="AA239" s="85" t="s">
        <v>5322</v>
      </c>
      <c r="AB239" s="79"/>
      <c r="AC239" s="79" t="b">
        <v>0</v>
      </c>
      <c r="AD239" s="79">
        <v>0</v>
      </c>
      <c r="AE239" s="85" t="s">
        <v>6296</v>
      </c>
      <c r="AF239" s="79" t="b">
        <v>0</v>
      </c>
      <c r="AG239" s="79" t="s">
        <v>6304</v>
      </c>
      <c r="AH239" s="79"/>
      <c r="AI239" s="85" t="s">
        <v>6296</v>
      </c>
      <c r="AJ239" s="79" t="b">
        <v>0</v>
      </c>
      <c r="AK239" s="79">
        <v>2</v>
      </c>
      <c r="AL239" s="85" t="s">
        <v>5981</v>
      </c>
      <c r="AM239" s="79" t="s">
        <v>6372</v>
      </c>
      <c r="AN239" s="79" t="b">
        <v>0</v>
      </c>
      <c r="AO239" s="85" t="s">
        <v>5981</v>
      </c>
      <c r="AP239" s="79" t="s">
        <v>176</v>
      </c>
      <c r="AQ239" s="79">
        <v>0</v>
      </c>
      <c r="AR239" s="79">
        <v>0</v>
      </c>
      <c r="AS239" s="79"/>
      <c r="AT239" s="79"/>
      <c r="AU239" s="79"/>
      <c r="AV239" s="79"/>
      <c r="AW239" s="79"/>
      <c r="AX239" s="79"/>
      <c r="AY239" s="79"/>
      <c r="AZ239" s="79"/>
      <c r="BA239">
        <v>1</v>
      </c>
      <c r="BB239" s="78" t="str">
        <f>REPLACE(INDEX(GroupVertices[Group], MATCH(Edges24[[#This Row],[Vertex 1]],GroupVertices[Vertex],0)),1,1,"")</f>
        <v>2</v>
      </c>
      <c r="BC239" s="78" t="str">
        <f>REPLACE(INDEX(GroupVertices[Group], MATCH(Edges24[[#This Row],[Vertex 2]],GroupVertices[Vertex],0)),1,1,"")</f>
        <v>5</v>
      </c>
      <c r="BD239" s="48">
        <v>1</v>
      </c>
      <c r="BE239" s="49">
        <v>6.666666666666667</v>
      </c>
      <c r="BF239" s="48">
        <v>0</v>
      </c>
      <c r="BG239" s="49">
        <v>0</v>
      </c>
      <c r="BH239" s="48">
        <v>0</v>
      </c>
      <c r="BI239" s="49">
        <v>0</v>
      </c>
      <c r="BJ239" s="48">
        <v>14</v>
      </c>
      <c r="BK239" s="49">
        <v>93.333333333333329</v>
      </c>
      <c r="BL239" s="48">
        <v>15</v>
      </c>
    </row>
    <row r="240" spans="1:64" x14ac:dyDescent="0.25">
      <c r="A240" s="64" t="s">
        <v>414</v>
      </c>
      <c r="B240" s="64" t="s">
        <v>767</v>
      </c>
      <c r="C240" s="65"/>
      <c r="D240" s="66"/>
      <c r="E240" s="67"/>
      <c r="F240" s="68"/>
      <c r="G240" s="65"/>
      <c r="H240" s="69"/>
      <c r="I240" s="70"/>
      <c r="J240" s="70"/>
      <c r="K240" s="34" t="s">
        <v>65</v>
      </c>
      <c r="L240" s="77">
        <v>360</v>
      </c>
      <c r="M240" s="77"/>
      <c r="N240" s="72"/>
      <c r="O240" s="79" t="s">
        <v>999</v>
      </c>
      <c r="P240" s="81">
        <v>43168.694456018522</v>
      </c>
      <c r="Q240" s="79" t="s">
        <v>1192</v>
      </c>
      <c r="R240" s="83" t="s">
        <v>2108</v>
      </c>
      <c r="S240" s="79" t="s">
        <v>2559</v>
      </c>
      <c r="T240" s="79" t="s">
        <v>2757</v>
      </c>
      <c r="U240" s="79"/>
      <c r="V240" s="83" t="s">
        <v>3617</v>
      </c>
      <c r="W240" s="81">
        <v>43168.694456018522</v>
      </c>
      <c r="X240" s="83" t="s">
        <v>4115</v>
      </c>
      <c r="Y240" s="79"/>
      <c r="Z240" s="79"/>
      <c r="AA240" s="85" t="s">
        <v>5323</v>
      </c>
      <c r="AB240" s="79"/>
      <c r="AC240" s="79" t="b">
        <v>0</v>
      </c>
      <c r="AD240" s="79">
        <v>0</v>
      </c>
      <c r="AE240" s="85" t="s">
        <v>6296</v>
      </c>
      <c r="AF240" s="79" t="b">
        <v>0</v>
      </c>
      <c r="AG240" s="79" t="s">
        <v>6304</v>
      </c>
      <c r="AH240" s="79"/>
      <c r="AI240" s="85" t="s">
        <v>6296</v>
      </c>
      <c r="AJ240" s="79" t="b">
        <v>0</v>
      </c>
      <c r="AK240" s="79">
        <v>1</v>
      </c>
      <c r="AL240" s="85" t="s">
        <v>5675</v>
      </c>
      <c r="AM240" s="79" t="s">
        <v>6372</v>
      </c>
      <c r="AN240" s="79" t="b">
        <v>0</v>
      </c>
      <c r="AO240" s="85" t="s">
        <v>5675</v>
      </c>
      <c r="AP240" s="79" t="s">
        <v>176</v>
      </c>
      <c r="AQ240" s="79">
        <v>0</v>
      </c>
      <c r="AR240" s="79">
        <v>0</v>
      </c>
      <c r="AS240" s="79"/>
      <c r="AT240" s="79"/>
      <c r="AU240" s="79"/>
      <c r="AV240" s="79"/>
      <c r="AW240" s="79"/>
      <c r="AX240" s="79"/>
      <c r="AY240" s="79"/>
      <c r="AZ240" s="79"/>
      <c r="BA240">
        <v>1</v>
      </c>
      <c r="BB240" s="78" t="str">
        <f>REPLACE(INDEX(GroupVertices[Group], MATCH(Edges24[[#This Row],[Vertex 1]],GroupVertices[Vertex],0)),1,1,"")</f>
        <v>2</v>
      </c>
      <c r="BC240" s="78" t="str">
        <f>REPLACE(INDEX(GroupVertices[Group], MATCH(Edges24[[#This Row],[Vertex 2]],GroupVertices[Vertex],0)),1,1,"")</f>
        <v>2</v>
      </c>
      <c r="BD240" s="48">
        <v>0</v>
      </c>
      <c r="BE240" s="49">
        <v>0</v>
      </c>
      <c r="BF240" s="48">
        <v>0</v>
      </c>
      <c r="BG240" s="49">
        <v>0</v>
      </c>
      <c r="BH240" s="48">
        <v>0</v>
      </c>
      <c r="BI240" s="49">
        <v>0</v>
      </c>
      <c r="BJ240" s="48">
        <v>12</v>
      </c>
      <c r="BK240" s="49">
        <v>100</v>
      </c>
      <c r="BL240" s="48">
        <v>12</v>
      </c>
    </row>
    <row r="241" spans="1:64" x14ac:dyDescent="0.25">
      <c r="A241" s="64" t="s">
        <v>415</v>
      </c>
      <c r="B241" s="64" t="s">
        <v>859</v>
      </c>
      <c r="C241" s="65"/>
      <c r="D241" s="66"/>
      <c r="E241" s="67"/>
      <c r="F241" s="68"/>
      <c r="G241" s="65"/>
      <c r="H241" s="69"/>
      <c r="I241" s="70"/>
      <c r="J241" s="70"/>
      <c r="K241" s="34" t="s">
        <v>65</v>
      </c>
      <c r="L241" s="77">
        <v>363</v>
      </c>
      <c r="M241" s="77"/>
      <c r="N241" s="72"/>
      <c r="O241" s="79" t="s">
        <v>999</v>
      </c>
      <c r="P241" s="81">
        <v>43167.693229166667</v>
      </c>
      <c r="Q241" s="79" t="s">
        <v>1193</v>
      </c>
      <c r="R241" s="83" t="s">
        <v>2109</v>
      </c>
      <c r="S241" s="79" t="s">
        <v>2518</v>
      </c>
      <c r="T241" s="79" t="s">
        <v>2758</v>
      </c>
      <c r="U241" s="83" t="s">
        <v>3216</v>
      </c>
      <c r="V241" s="83" t="s">
        <v>3216</v>
      </c>
      <c r="W241" s="81">
        <v>43167.693229166667</v>
      </c>
      <c r="X241" s="83" t="s">
        <v>4116</v>
      </c>
      <c r="Y241" s="79"/>
      <c r="Z241" s="79"/>
      <c r="AA241" s="85" t="s">
        <v>5324</v>
      </c>
      <c r="AB241" s="79"/>
      <c r="AC241" s="79" t="b">
        <v>0</v>
      </c>
      <c r="AD241" s="79">
        <v>0</v>
      </c>
      <c r="AE241" s="85" t="s">
        <v>6296</v>
      </c>
      <c r="AF241" s="79" t="b">
        <v>0</v>
      </c>
      <c r="AG241" s="79" t="s">
        <v>6305</v>
      </c>
      <c r="AH241" s="79"/>
      <c r="AI241" s="85" t="s">
        <v>6296</v>
      </c>
      <c r="AJ241" s="79" t="b">
        <v>0</v>
      </c>
      <c r="AK241" s="79">
        <v>0</v>
      </c>
      <c r="AL241" s="85" t="s">
        <v>6296</v>
      </c>
      <c r="AM241" s="79" t="s">
        <v>6328</v>
      </c>
      <c r="AN241" s="79" t="b">
        <v>0</v>
      </c>
      <c r="AO241" s="85" t="s">
        <v>5324</v>
      </c>
      <c r="AP241" s="79" t="s">
        <v>176</v>
      </c>
      <c r="AQ241" s="79">
        <v>0</v>
      </c>
      <c r="AR241" s="79">
        <v>0</v>
      </c>
      <c r="AS241" s="79" t="s">
        <v>6422</v>
      </c>
      <c r="AT241" s="79" t="s">
        <v>6430</v>
      </c>
      <c r="AU241" s="79" t="s">
        <v>6435</v>
      </c>
      <c r="AV241" s="79" t="s">
        <v>6445</v>
      </c>
      <c r="AW241" s="79" t="s">
        <v>6458</v>
      </c>
      <c r="AX241" s="79" t="s">
        <v>6471</v>
      </c>
      <c r="AY241" s="79" t="s">
        <v>6478</v>
      </c>
      <c r="AZ241" s="83" t="s">
        <v>6485</v>
      </c>
      <c r="BA241">
        <v>1</v>
      </c>
      <c r="BB241" s="78" t="str">
        <f>REPLACE(INDEX(GroupVertices[Group], MATCH(Edges24[[#This Row],[Vertex 1]],GroupVertices[Vertex],0)),1,1,"")</f>
        <v>21</v>
      </c>
      <c r="BC241" s="78" t="str">
        <f>REPLACE(INDEX(GroupVertices[Group], MATCH(Edges24[[#This Row],[Vertex 2]],GroupVertices[Vertex],0)),1,1,"")</f>
        <v>21</v>
      </c>
      <c r="BD241" s="48">
        <v>0</v>
      </c>
      <c r="BE241" s="49">
        <v>0</v>
      </c>
      <c r="BF241" s="48">
        <v>0</v>
      </c>
      <c r="BG241" s="49">
        <v>0</v>
      </c>
      <c r="BH241" s="48">
        <v>0</v>
      </c>
      <c r="BI241" s="49">
        <v>0</v>
      </c>
      <c r="BJ241" s="48">
        <v>29</v>
      </c>
      <c r="BK241" s="49">
        <v>100</v>
      </c>
      <c r="BL241" s="48">
        <v>29</v>
      </c>
    </row>
    <row r="242" spans="1:64" x14ac:dyDescent="0.25">
      <c r="A242" s="64" t="s">
        <v>415</v>
      </c>
      <c r="B242" s="64" t="s">
        <v>820</v>
      </c>
      <c r="C242" s="65"/>
      <c r="D242" s="66"/>
      <c r="E242" s="67"/>
      <c r="F242" s="68"/>
      <c r="G242" s="65"/>
      <c r="H242" s="69"/>
      <c r="I242" s="70"/>
      <c r="J242" s="70"/>
      <c r="K242" s="34" t="s">
        <v>65</v>
      </c>
      <c r="L242" s="77">
        <v>364</v>
      </c>
      <c r="M242" s="77"/>
      <c r="N242" s="72"/>
      <c r="O242" s="79" t="s">
        <v>999</v>
      </c>
      <c r="P242" s="81">
        <v>43164.437951388885</v>
      </c>
      <c r="Q242" s="79" t="s">
        <v>1194</v>
      </c>
      <c r="R242" s="83" t="s">
        <v>2110</v>
      </c>
      <c r="S242" s="79" t="s">
        <v>2505</v>
      </c>
      <c r="T242" s="79" t="s">
        <v>2759</v>
      </c>
      <c r="U242" s="83" t="s">
        <v>3217</v>
      </c>
      <c r="V242" s="83" t="s">
        <v>3217</v>
      </c>
      <c r="W242" s="81">
        <v>43164.437951388885</v>
      </c>
      <c r="X242" s="83" t="s">
        <v>4117</v>
      </c>
      <c r="Y242" s="79"/>
      <c r="Z242" s="79"/>
      <c r="AA242" s="85" t="s">
        <v>5325</v>
      </c>
      <c r="AB242" s="79"/>
      <c r="AC242" s="79" t="b">
        <v>0</v>
      </c>
      <c r="AD242" s="79">
        <v>0</v>
      </c>
      <c r="AE242" s="85" t="s">
        <v>6298</v>
      </c>
      <c r="AF242" s="79" t="b">
        <v>0</v>
      </c>
      <c r="AG242" s="79" t="s">
        <v>6305</v>
      </c>
      <c r="AH242" s="79"/>
      <c r="AI242" s="85" t="s">
        <v>6296</v>
      </c>
      <c r="AJ242" s="79" t="b">
        <v>0</v>
      </c>
      <c r="AK242" s="79">
        <v>1</v>
      </c>
      <c r="AL242" s="85" t="s">
        <v>6296</v>
      </c>
      <c r="AM242" s="79" t="s">
        <v>6330</v>
      </c>
      <c r="AN242" s="79" t="b">
        <v>0</v>
      </c>
      <c r="AO242" s="85" t="s">
        <v>5325</v>
      </c>
      <c r="AP242" s="79" t="s">
        <v>6415</v>
      </c>
      <c r="AQ242" s="79">
        <v>0</v>
      </c>
      <c r="AR242" s="79">
        <v>0</v>
      </c>
      <c r="AS242" s="79"/>
      <c r="AT242" s="79"/>
      <c r="AU242" s="79"/>
      <c r="AV242" s="79"/>
      <c r="AW242" s="79"/>
      <c r="AX242" s="79"/>
      <c r="AY242" s="79"/>
      <c r="AZ242" s="79"/>
      <c r="BA242">
        <v>2</v>
      </c>
      <c r="BB242" s="78" t="str">
        <f>REPLACE(INDEX(GroupVertices[Group], MATCH(Edges24[[#This Row],[Vertex 1]],GroupVertices[Vertex],0)),1,1,"")</f>
        <v>21</v>
      </c>
      <c r="BC242" s="78" t="str">
        <f>REPLACE(INDEX(GroupVertices[Group], MATCH(Edges24[[#This Row],[Vertex 2]],GroupVertices[Vertex],0)),1,1,"")</f>
        <v>21</v>
      </c>
      <c r="BD242" s="48"/>
      <c r="BE242" s="49"/>
      <c r="BF242" s="48"/>
      <c r="BG242" s="49"/>
      <c r="BH242" s="48"/>
      <c r="BI242" s="49"/>
      <c r="BJ242" s="48"/>
      <c r="BK242" s="49"/>
      <c r="BL242" s="48"/>
    </row>
    <row r="243" spans="1:64" x14ac:dyDescent="0.25">
      <c r="A243" s="64" t="s">
        <v>415</v>
      </c>
      <c r="B243" s="64" t="s">
        <v>820</v>
      </c>
      <c r="C243" s="65"/>
      <c r="D243" s="66"/>
      <c r="E243" s="67"/>
      <c r="F243" s="68"/>
      <c r="G243" s="65"/>
      <c r="H243" s="69"/>
      <c r="I243" s="70"/>
      <c r="J243" s="70"/>
      <c r="K243" s="34" t="s">
        <v>65</v>
      </c>
      <c r="L243" s="77">
        <v>365</v>
      </c>
      <c r="M243" s="77"/>
      <c r="N243" s="72"/>
      <c r="O243" s="79" t="s">
        <v>999</v>
      </c>
      <c r="P243" s="81">
        <v>43168.695393518516</v>
      </c>
      <c r="Q243" s="79" t="s">
        <v>1195</v>
      </c>
      <c r="R243" s="83" t="s">
        <v>2110</v>
      </c>
      <c r="S243" s="79" t="s">
        <v>2505</v>
      </c>
      <c r="T243" s="79" t="s">
        <v>2759</v>
      </c>
      <c r="U243" s="79"/>
      <c r="V243" s="83" t="s">
        <v>3618</v>
      </c>
      <c r="W243" s="81">
        <v>43168.695393518516</v>
      </c>
      <c r="X243" s="83" t="s">
        <v>4118</v>
      </c>
      <c r="Y243" s="79"/>
      <c r="Z243" s="79"/>
      <c r="AA243" s="85" t="s">
        <v>5326</v>
      </c>
      <c r="AB243" s="79"/>
      <c r="AC243" s="79" t="b">
        <v>0</v>
      </c>
      <c r="AD243" s="79">
        <v>0</v>
      </c>
      <c r="AE243" s="85" t="s">
        <v>6296</v>
      </c>
      <c r="AF243" s="79" t="b">
        <v>0</v>
      </c>
      <c r="AG243" s="79" t="s">
        <v>6305</v>
      </c>
      <c r="AH243" s="79"/>
      <c r="AI243" s="85" t="s">
        <v>6296</v>
      </c>
      <c r="AJ243" s="79" t="b">
        <v>0</v>
      </c>
      <c r="AK243" s="79">
        <v>1</v>
      </c>
      <c r="AL243" s="85" t="s">
        <v>5325</v>
      </c>
      <c r="AM243" s="79" t="s">
        <v>6328</v>
      </c>
      <c r="AN243" s="79" t="b">
        <v>0</v>
      </c>
      <c r="AO243" s="85" t="s">
        <v>5325</v>
      </c>
      <c r="AP243" s="79" t="s">
        <v>176</v>
      </c>
      <c r="AQ243" s="79">
        <v>0</v>
      </c>
      <c r="AR243" s="79">
        <v>0</v>
      </c>
      <c r="AS243" s="79"/>
      <c r="AT243" s="79"/>
      <c r="AU243" s="79"/>
      <c r="AV243" s="79"/>
      <c r="AW243" s="79"/>
      <c r="AX243" s="79"/>
      <c r="AY243" s="79"/>
      <c r="AZ243" s="79"/>
      <c r="BA243">
        <v>2</v>
      </c>
      <c r="BB243" s="78" t="str">
        <f>REPLACE(INDEX(GroupVertices[Group], MATCH(Edges24[[#This Row],[Vertex 1]],GroupVertices[Vertex],0)),1,1,"")</f>
        <v>21</v>
      </c>
      <c r="BC243" s="78" t="str">
        <f>REPLACE(INDEX(GroupVertices[Group], MATCH(Edges24[[#This Row],[Vertex 2]],GroupVertices[Vertex],0)),1,1,"")</f>
        <v>21</v>
      </c>
      <c r="BD243" s="48"/>
      <c r="BE243" s="49"/>
      <c r="BF243" s="48"/>
      <c r="BG243" s="49"/>
      <c r="BH243" s="48"/>
      <c r="BI243" s="49"/>
      <c r="BJ243" s="48"/>
      <c r="BK243" s="49"/>
      <c r="BL243" s="48"/>
    </row>
    <row r="244" spans="1:64" x14ac:dyDescent="0.25">
      <c r="A244" s="64" t="s">
        <v>415</v>
      </c>
      <c r="B244" s="64" t="s">
        <v>415</v>
      </c>
      <c r="C244" s="65"/>
      <c r="D244" s="66"/>
      <c r="E244" s="67"/>
      <c r="F244" s="68"/>
      <c r="G244" s="65"/>
      <c r="H244" s="69"/>
      <c r="I244" s="70"/>
      <c r="J244" s="70"/>
      <c r="K244" s="34" t="s">
        <v>65</v>
      </c>
      <c r="L244" s="77">
        <v>368</v>
      </c>
      <c r="M244" s="77"/>
      <c r="N244" s="72"/>
      <c r="O244" s="79" t="s">
        <v>176</v>
      </c>
      <c r="P244" s="81">
        <v>43167.656053240738</v>
      </c>
      <c r="Q244" s="79" t="s">
        <v>1196</v>
      </c>
      <c r="R244" s="83" t="s">
        <v>2109</v>
      </c>
      <c r="S244" s="79" t="s">
        <v>2518</v>
      </c>
      <c r="T244" s="79" t="s">
        <v>2758</v>
      </c>
      <c r="U244" s="83" t="s">
        <v>3218</v>
      </c>
      <c r="V244" s="83" t="s">
        <v>3218</v>
      </c>
      <c r="W244" s="81">
        <v>43167.656053240738</v>
      </c>
      <c r="X244" s="83" t="s">
        <v>4119</v>
      </c>
      <c r="Y244" s="79"/>
      <c r="Z244" s="79"/>
      <c r="AA244" s="85" t="s">
        <v>5327</v>
      </c>
      <c r="AB244" s="79"/>
      <c r="AC244" s="79" t="b">
        <v>0</v>
      </c>
      <c r="AD244" s="79">
        <v>0</v>
      </c>
      <c r="AE244" s="85" t="s">
        <v>6296</v>
      </c>
      <c r="AF244" s="79" t="b">
        <v>0</v>
      </c>
      <c r="AG244" s="79" t="s">
        <v>6305</v>
      </c>
      <c r="AH244" s="79"/>
      <c r="AI244" s="85" t="s">
        <v>6296</v>
      </c>
      <c r="AJ244" s="79" t="b">
        <v>0</v>
      </c>
      <c r="AK244" s="79">
        <v>1</v>
      </c>
      <c r="AL244" s="85" t="s">
        <v>6296</v>
      </c>
      <c r="AM244" s="79" t="s">
        <v>6328</v>
      </c>
      <c r="AN244" s="79" t="b">
        <v>0</v>
      </c>
      <c r="AO244" s="85" t="s">
        <v>5327</v>
      </c>
      <c r="AP244" s="79" t="s">
        <v>176</v>
      </c>
      <c r="AQ244" s="79">
        <v>0</v>
      </c>
      <c r="AR244" s="79">
        <v>0</v>
      </c>
      <c r="AS244" s="79" t="s">
        <v>6422</v>
      </c>
      <c r="AT244" s="79" t="s">
        <v>6430</v>
      </c>
      <c r="AU244" s="79" t="s">
        <v>6435</v>
      </c>
      <c r="AV244" s="79" t="s">
        <v>6445</v>
      </c>
      <c r="AW244" s="79" t="s">
        <v>6458</v>
      </c>
      <c r="AX244" s="79" t="s">
        <v>6471</v>
      </c>
      <c r="AY244" s="79" t="s">
        <v>6478</v>
      </c>
      <c r="AZ244" s="83" t="s">
        <v>6485</v>
      </c>
      <c r="BA244">
        <v>1</v>
      </c>
      <c r="BB244" s="78" t="str">
        <f>REPLACE(INDEX(GroupVertices[Group], MATCH(Edges24[[#This Row],[Vertex 1]],GroupVertices[Vertex],0)),1,1,"")</f>
        <v>21</v>
      </c>
      <c r="BC244" s="78" t="str">
        <f>REPLACE(INDEX(GroupVertices[Group], MATCH(Edges24[[#This Row],[Vertex 2]],GroupVertices[Vertex],0)),1,1,"")</f>
        <v>21</v>
      </c>
      <c r="BD244" s="48">
        <v>0</v>
      </c>
      <c r="BE244" s="49">
        <v>0</v>
      </c>
      <c r="BF244" s="48">
        <v>0</v>
      </c>
      <c r="BG244" s="49">
        <v>0</v>
      </c>
      <c r="BH244" s="48">
        <v>0</v>
      </c>
      <c r="BI244" s="49">
        <v>0</v>
      </c>
      <c r="BJ244" s="48">
        <v>29</v>
      </c>
      <c r="BK244" s="49">
        <v>100</v>
      </c>
      <c r="BL244" s="48">
        <v>29</v>
      </c>
    </row>
    <row r="245" spans="1:64" x14ac:dyDescent="0.25">
      <c r="A245" s="64" t="s">
        <v>416</v>
      </c>
      <c r="B245" s="64" t="s">
        <v>416</v>
      </c>
      <c r="C245" s="65"/>
      <c r="D245" s="66"/>
      <c r="E245" s="67"/>
      <c r="F245" s="68"/>
      <c r="G245" s="65"/>
      <c r="H245" s="69"/>
      <c r="I245" s="70"/>
      <c r="J245" s="70"/>
      <c r="K245" s="34" t="s">
        <v>65</v>
      </c>
      <c r="L245" s="77">
        <v>369</v>
      </c>
      <c r="M245" s="77"/>
      <c r="N245" s="72"/>
      <c r="O245" s="79" t="s">
        <v>176</v>
      </c>
      <c r="P245" s="81">
        <v>43169.627349537041</v>
      </c>
      <c r="Q245" s="79" t="s">
        <v>1197</v>
      </c>
      <c r="R245" s="83" t="s">
        <v>2111</v>
      </c>
      <c r="S245" s="79" t="s">
        <v>2526</v>
      </c>
      <c r="T245" s="79" t="s">
        <v>731</v>
      </c>
      <c r="U245" s="79"/>
      <c r="V245" s="83" t="s">
        <v>3619</v>
      </c>
      <c r="W245" s="81">
        <v>43169.627349537041</v>
      </c>
      <c r="X245" s="83" t="s">
        <v>4120</v>
      </c>
      <c r="Y245" s="79"/>
      <c r="Z245" s="79"/>
      <c r="AA245" s="85" t="s">
        <v>5328</v>
      </c>
      <c r="AB245" s="79"/>
      <c r="AC245" s="79" t="b">
        <v>0</v>
      </c>
      <c r="AD245" s="79">
        <v>0</v>
      </c>
      <c r="AE245" s="85" t="s">
        <v>6296</v>
      </c>
      <c r="AF245" s="79" t="b">
        <v>0</v>
      </c>
      <c r="AG245" s="79" t="s">
        <v>6305</v>
      </c>
      <c r="AH245" s="79"/>
      <c r="AI245" s="85" t="s">
        <v>6296</v>
      </c>
      <c r="AJ245" s="79" t="b">
        <v>0</v>
      </c>
      <c r="AK245" s="79">
        <v>0</v>
      </c>
      <c r="AL245" s="85" t="s">
        <v>6296</v>
      </c>
      <c r="AM245" s="79" t="s">
        <v>6358</v>
      </c>
      <c r="AN245" s="79" t="b">
        <v>0</v>
      </c>
      <c r="AO245" s="85" t="s">
        <v>5328</v>
      </c>
      <c r="AP245" s="79" t="s">
        <v>176</v>
      </c>
      <c r="AQ245" s="79">
        <v>0</v>
      </c>
      <c r="AR245" s="79">
        <v>0</v>
      </c>
      <c r="AS245" s="79"/>
      <c r="AT245" s="79"/>
      <c r="AU245" s="79"/>
      <c r="AV245" s="79"/>
      <c r="AW245" s="79"/>
      <c r="AX245" s="79"/>
      <c r="AY245" s="79"/>
      <c r="AZ245" s="79"/>
      <c r="BA245">
        <v>1</v>
      </c>
      <c r="BB245" s="78" t="str">
        <f>REPLACE(INDEX(GroupVertices[Group], MATCH(Edges24[[#This Row],[Vertex 1]],GroupVertices[Vertex],0)),1,1,"")</f>
        <v>1</v>
      </c>
      <c r="BC245" s="78" t="str">
        <f>REPLACE(INDEX(GroupVertices[Group], MATCH(Edges24[[#This Row],[Vertex 2]],GroupVertices[Vertex],0)),1,1,"")</f>
        <v>1</v>
      </c>
      <c r="BD245" s="48">
        <v>0</v>
      </c>
      <c r="BE245" s="49">
        <v>0</v>
      </c>
      <c r="BF245" s="48">
        <v>0</v>
      </c>
      <c r="BG245" s="49">
        <v>0</v>
      </c>
      <c r="BH245" s="48">
        <v>0</v>
      </c>
      <c r="BI245" s="49">
        <v>0</v>
      </c>
      <c r="BJ245" s="48">
        <v>8</v>
      </c>
      <c r="BK245" s="49">
        <v>100</v>
      </c>
      <c r="BL245" s="48">
        <v>8</v>
      </c>
    </row>
    <row r="246" spans="1:64" x14ac:dyDescent="0.25">
      <c r="A246" s="64" t="s">
        <v>417</v>
      </c>
      <c r="B246" s="64" t="s">
        <v>860</v>
      </c>
      <c r="C246" s="65"/>
      <c r="D246" s="66"/>
      <c r="E246" s="67"/>
      <c r="F246" s="68"/>
      <c r="G246" s="65"/>
      <c r="H246" s="69"/>
      <c r="I246" s="70"/>
      <c r="J246" s="70"/>
      <c r="K246" s="34" t="s">
        <v>65</v>
      </c>
      <c r="L246" s="77">
        <v>370</v>
      </c>
      <c r="M246" s="77"/>
      <c r="N246" s="72"/>
      <c r="O246" s="79" t="s">
        <v>999</v>
      </c>
      <c r="P246" s="81">
        <v>43169.634733796294</v>
      </c>
      <c r="Q246" s="79" t="s">
        <v>1198</v>
      </c>
      <c r="R246" s="79"/>
      <c r="S246" s="79"/>
      <c r="T246" s="79" t="s">
        <v>2701</v>
      </c>
      <c r="U246" s="79"/>
      <c r="V246" s="83" t="s">
        <v>3620</v>
      </c>
      <c r="W246" s="81">
        <v>43169.634733796294</v>
      </c>
      <c r="X246" s="83" t="s">
        <v>4121</v>
      </c>
      <c r="Y246" s="79"/>
      <c r="Z246" s="79"/>
      <c r="AA246" s="85" t="s">
        <v>5329</v>
      </c>
      <c r="AB246" s="79"/>
      <c r="AC246" s="79" t="b">
        <v>0</v>
      </c>
      <c r="AD246" s="79">
        <v>0</v>
      </c>
      <c r="AE246" s="85" t="s">
        <v>6296</v>
      </c>
      <c r="AF246" s="79" t="b">
        <v>0</v>
      </c>
      <c r="AG246" s="79" t="s">
        <v>6304</v>
      </c>
      <c r="AH246" s="79"/>
      <c r="AI246" s="85" t="s">
        <v>6296</v>
      </c>
      <c r="AJ246" s="79" t="b">
        <v>0</v>
      </c>
      <c r="AK246" s="79">
        <v>0</v>
      </c>
      <c r="AL246" s="85" t="s">
        <v>6296</v>
      </c>
      <c r="AM246" s="79" t="s">
        <v>6330</v>
      </c>
      <c r="AN246" s="79" t="b">
        <v>0</v>
      </c>
      <c r="AO246" s="85" t="s">
        <v>5329</v>
      </c>
      <c r="AP246" s="79" t="s">
        <v>176</v>
      </c>
      <c r="AQ246" s="79">
        <v>0</v>
      </c>
      <c r="AR246" s="79">
        <v>0</v>
      </c>
      <c r="AS246" s="79"/>
      <c r="AT246" s="79"/>
      <c r="AU246" s="79"/>
      <c r="AV246" s="79"/>
      <c r="AW246" s="79"/>
      <c r="AX246" s="79"/>
      <c r="AY246" s="79"/>
      <c r="AZ246" s="79"/>
      <c r="BA246">
        <v>1</v>
      </c>
      <c r="BB246" s="78" t="str">
        <f>REPLACE(INDEX(GroupVertices[Group], MATCH(Edges24[[#This Row],[Vertex 1]],GroupVertices[Vertex],0)),1,1,"")</f>
        <v>20</v>
      </c>
      <c r="BC246" s="78" t="str">
        <f>REPLACE(INDEX(GroupVertices[Group], MATCH(Edges24[[#This Row],[Vertex 2]],GroupVertices[Vertex],0)),1,1,"")</f>
        <v>20</v>
      </c>
      <c r="BD246" s="48"/>
      <c r="BE246" s="49"/>
      <c r="BF246" s="48"/>
      <c r="BG246" s="49"/>
      <c r="BH246" s="48"/>
      <c r="BI246" s="49"/>
      <c r="BJ246" s="48"/>
      <c r="BK246" s="49"/>
      <c r="BL246" s="48"/>
    </row>
    <row r="247" spans="1:64" x14ac:dyDescent="0.25">
      <c r="A247" s="64" t="s">
        <v>418</v>
      </c>
      <c r="B247" s="64" t="s">
        <v>866</v>
      </c>
      <c r="C247" s="65"/>
      <c r="D247" s="66"/>
      <c r="E247" s="67"/>
      <c r="F247" s="68"/>
      <c r="G247" s="65"/>
      <c r="H247" s="69"/>
      <c r="I247" s="70"/>
      <c r="J247" s="70"/>
      <c r="K247" s="34" t="s">
        <v>65</v>
      </c>
      <c r="L247" s="77">
        <v>376</v>
      </c>
      <c r="M247" s="77"/>
      <c r="N247" s="72"/>
      <c r="O247" s="79" t="s">
        <v>999</v>
      </c>
      <c r="P247" s="81">
        <v>43169.635567129626</v>
      </c>
      <c r="Q247" s="79" t="s">
        <v>1199</v>
      </c>
      <c r="R247" s="83" t="s">
        <v>2112</v>
      </c>
      <c r="S247" s="79" t="s">
        <v>2560</v>
      </c>
      <c r="T247" s="79" t="s">
        <v>2760</v>
      </c>
      <c r="U247" s="79"/>
      <c r="V247" s="83" t="s">
        <v>3621</v>
      </c>
      <c r="W247" s="81">
        <v>43169.635567129626</v>
      </c>
      <c r="X247" s="83" t="s">
        <v>4122</v>
      </c>
      <c r="Y247" s="79"/>
      <c r="Z247" s="79"/>
      <c r="AA247" s="85" t="s">
        <v>5330</v>
      </c>
      <c r="AB247" s="79"/>
      <c r="AC247" s="79" t="b">
        <v>0</v>
      </c>
      <c r="AD247" s="79">
        <v>0</v>
      </c>
      <c r="AE247" s="85" t="s">
        <v>6296</v>
      </c>
      <c r="AF247" s="79" t="b">
        <v>0</v>
      </c>
      <c r="AG247" s="79" t="s">
        <v>6304</v>
      </c>
      <c r="AH247" s="79"/>
      <c r="AI247" s="85" t="s">
        <v>6296</v>
      </c>
      <c r="AJ247" s="79" t="b">
        <v>0</v>
      </c>
      <c r="AK247" s="79">
        <v>1</v>
      </c>
      <c r="AL247" s="85" t="s">
        <v>6027</v>
      </c>
      <c r="AM247" s="79" t="s">
        <v>6373</v>
      </c>
      <c r="AN247" s="79" t="b">
        <v>0</v>
      </c>
      <c r="AO247" s="85" t="s">
        <v>6027</v>
      </c>
      <c r="AP247" s="79" t="s">
        <v>176</v>
      </c>
      <c r="AQ247" s="79">
        <v>0</v>
      </c>
      <c r="AR247" s="79">
        <v>0</v>
      </c>
      <c r="AS247" s="79"/>
      <c r="AT247" s="79"/>
      <c r="AU247" s="79"/>
      <c r="AV247" s="79"/>
      <c r="AW247" s="79"/>
      <c r="AX247" s="79"/>
      <c r="AY247" s="79"/>
      <c r="AZ247" s="79"/>
      <c r="BA247">
        <v>2</v>
      </c>
      <c r="BB247" s="78" t="str">
        <f>REPLACE(INDEX(GroupVertices[Group], MATCH(Edges24[[#This Row],[Vertex 1]],GroupVertices[Vertex],0)),1,1,"")</f>
        <v>14</v>
      </c>
      <c r="BC247" s="78" t="str">
        <f>REPLACE(INDEX(GroupVertices[Group], MATCH(Edges24[[#This Row],[Vertex 2]],GroupVertices[Vertex],0)),1,1,"")</f>
        <v>14</v>
      </c>
      <c r="BD247" s="48"/>
      <c r="BE247" s="49"/>
      <c r="BF247" s="48"/>
      <c r="BG247" s="49"/>
      <c r="BH247" s="48"/>
      <c r="BI247" s="49"/>
      <c r="BJ247" s="48"/>
      <c r="BK247" s="49"/>
      <c r="BL247" s="48"/>
    </row>
    <row r="248" spans="1:64" x14ac:dyDescent="0.25">
      <c r="A248" s="64" t="s">
        <v>418</v>
      </c>
      <c r="B248" s="64" t="s">
        <v>866</v>
      </c>
      <c r="C248" s="65"/>
      <c r="D248" s="66"/>
      <c r="E248" s="67"/>
      <c r="F248" s="68"/>
      <c r="G248" s="65"/>
      <c r="H248" s="69"/>
      <c r="I248" s="70"/>
      <c r="J248" s="70"/>
      <c r="K248" s="34" t="s">
        <v>65</v>
      </c>
      <c r="L248" s="77">
        <v>378</v>
      </c>
      <c r="M248" s="77"/>
      <c r="N248" s="72"/>
      <c r="O248" s="79" t="s">
        <v>999</v>
      </c>
      <c r="P248" s="81">
        <v>43169.635567129626</v>
      </c>
      <c r="Q248" s="79" t="s">
        <v>1200</v>
      </c>
      <c r="R248" s="83" t="s">
        <v>2112</v>
      </c>
      <c r="S248" s="79" t="s">
        <v>2560</v>
      </c>
      <c r="T248" s="79" t="s">
        <v>2761</v>
      </c>
      <c r="U248" s="79"/>
      <c r="V248" s="83" t="s">
        <v>3621</v>
      </c>
      <c r="W248" s="81">
        <v>43169.635567129626</v>
      </c>
      <c r="X248" s="83" t="s">
        <v>4123</v>
      </c>
      <c r="Y248" s="79"/>
      <c r="Z248" s="79"/>
      <c r="AA248" s="85" t="s">
        <v>5331</v>
      </c>
      <c r="AB248" s="79"/>
      <c r="AC248" s="79" t="b">
        <v>0</v>
      </c>
      <c r="AD248" s="79">
        <v>0</v>
      </c>
      <c r="AE248" s="85" t="s">
        <v>6296</v>
      </c>
      <c r="AF248" s="79" t="b">
        <v>0</v>
      </c>
      <c r="AG248" s="79" t="s">
        <v>6304</v>
      </c>
      <c r="AH248" s="79"/>
      <c r="AI248" s="85" t="s">
        <v>6296</v>
      </c>
      <c r="AJ248" s="79" t="b">
        <v>0</v>
      </c>
      <c r="AK248" s="79">
        <v>1</v>
      </c>
      <c r="AL248" s="85" t="s">
        <v>6073</v>
      </c>
      <c r="AM248" s="79" t="s">
        <v>6373</v>
      </c>
      <c r="AN248" s="79" t="b">
        <v>0</v>
      </c>
      <c r="AO248" s="85" t="s">
        <v>6073</v>
      </c>
      <c r="AP248" s="79" t="s">
        <v>176</v>
      </c>
      <c r="AQ248" s="79">
        <v>0</v>
      </c>
      <c r="AR248" s="79">
        <v>0</v>
      </c>
      <c r="AS248" s="79"/>
      <c r="AT248" s="79"/>
      <c r="AU248" s="79"/>
      <c r="AV248" s="79"/>
      <c r="AW248" s="79"/>
      <c r="AX248" s="79"/>
      <c r="AY248" s="79"/>
      <c r="AZ248" s="79"/>
      <c r="BA248">
        <v>2</v>
      </c>
      <c r="BB248" s="78" t="str">
        <f>REPLACE(INDEX(GroupVertices[Group], MATCH(Edges24[[#This Row],[Vertex 1]],GroupVertices[Vertex],0)),1,1,"")</f>
        <v>14</v>
      </c>
      <c r="BC248" s="78" t="str">
        <f>REPLACE(INDEX(GroupVertices[Group], MATCH(Edges24[[#This Row],[Vertex 2]],GroupVertices[Vertex],0)),1,1,"")</f>
        <v>14</v>
      </c>
      <c r="BD248" s="48"/>
      <c r="BE248" s="49"/>
      <c r="BF248" s="48"/>
      <c r="BG248" s="49"/>
      <c r="BH248" s="48"/>
      <c r="BI248" s="49"/>
      <c r="BJ248" s="48"/>
      <c r="BK248" s="49"/>
      <c r="BL248" s="48"/>
    </row>
    <row r="249" spans="1:64" x14ac:dyDescent="0.25">
      <c r="A249" s="64" t="s">
        <v>419</v>
      </c>
      <c r="B249" s="64" t="s">
        <v>867</v>
      </c>
      <c r="C249" s="65"/>
      <c r="D249" s="66"/>
      <c r="E249" s="67"/>
      <c r="F249" s="68"/>
      <c r="G249" s="65"/>
      <c r="H249" s="69"/>
      <c r="I249" s="70"/>
      <c r="J249" s="70"/>
      <c r="K249" s="34" t="s">
        <v>65</v>
      </c>
      <c r="L249" s="77">
        <v>380</v>
      </c>
      <c r="M249" s="77"/>
      <c r="N249" s="72"/>
      <c r="O249" s="79" t="s">
        <v>999</v>
      </c>
      <c r="P249" s="81">
        <v>43169.080567129633</v>
      </c>
      <c r="Q249" s="79" t="s">
        <v>1201</v>
      </c>
      <c r="R249" s="83" t="s">
        <v>2113</v>
      </c>
      <c r="S249" s="79" t="s">
        <v>2561</v>
      </c>
      <c r="T249" s="79" t="s">
        <v>731</v>
      </c>
      <c r="U249" s="83" t="s">
        <v>3219</v>
      </c>
      <c r="V249" s="83" t="s">
        <v>3219</v>
      </c>
      <c r="W249" s="81">
        <v>43169.080567129633</v>
      </c>
      <c r="X249" s="83" t="s">
        <v>4124</v>
      </c>
      <c r="Y249" s="79"/>
      <c r="Z249" s="79"/>
      <c r="AA249" s="85" t="s">
        <v>5332</v>
      </c>
      <c r="AB249" s="79"/>
      <c r="AC249" s="79" t="b">
        <v>0</v>
      </c>
      <c r="AD249" s="79">
        <v>0</v>
      </c>
      <c r="AE249" s="85" t="s">
        <v>6296</v>
      </c>
      <c r="AF249" s="79" t="b">
        <v>0</v>
      </c>
      <c r="AG249" s="79" t="s">
        <v>6304</v>
      </c>
      <c r="AH249" s="79"/>
      <c r="AI249" s="85" t="s">
        <v>6296</v>
      </c>
      <c r="AJ249" s="79" t="b">
        <v>0</v>
      </c>
      <c r="AK249" s="79">
        <v>0</v>
      </c>
      <c r="AL249" s="85" t="s">
        <v>6296</v>
      </c>
      <c r="AM249" s="79" t="s">
        <v>6344</v>
      </c>
      <c r="AN249" s="79" t="b">
        <v>0</v>
      </c>
      <c r="AO249" s="85" t="s">
        <v>5332</v>
      </c>
      <c r="AP249" s="79" t="s">
        <v>6415</v>
      </c>
      <c r="AQ249" s="79">
        <v>0</v>
      </c>
      <c r="AR249" s="79">
        <v>0</v>
      </c>
      <c r="AS249" s="79"/>
      <c r="AT249" s="79"/>
      <c r="AU249" s="79"/>
      <c r="AV249" s="79"/>
      <c r="AW249" s="79"/>
      <c r="AX249" s="79"/>
      <c r="AY249" s="79"/>
      <c r="AZ249" s="79"/>
      <c r="BA249">
        <v>1</v>
      </c>
      <c r="BB249" s="78" t="str">
        <f>REPLACE(INDEX(GroupVertices[Group], MATCH(Edges24[[#This Row],[Vertex 1]],GroupVertices[Vertex],0)),1,1,"")</f>
        <v>9</v>
      </c>
      <c r="BC249" s="78" t="str">
        <f>REPLACE(INDEX(GroupVertices[Group], MATCH(Edges24[[#This Row],[Vertex 2]],GroupVertices[Vertex],0)),1,1,"")</f>
        <v>9</v>
      </c>
      <c r="BD249" s="48">
        <v>0</v>
      </c>
      <c r="BE249" s="49">
        <v>0</v>
      </c>
      <c r="BF249" s="48">
        <v>0</v>
      </c>
      <c r="BG249" s="49">
        <v>0</v>
      </c>
      <c r="BH249" s="48">
        <v>0</v>
      </c>
      <c r="BI249" s="49">
        <v>0</v>
      </c>
      <c r="BJ249" s="48">
        <v>11</v>
      </c>
      <c r="BK249" s="49">
        <v>100</v>
      </c>
      <c r="BL249" s="48">
        <v>11</v>
      </c>
    </row>
    <row r="250" spans="1:64" x14ac:dyDescent="0.25">
      <c r="A250" s="64" t="s">
        <v>420</v>
      </c>
      <c r="B250" s="64" t="s">
        <v>867</v>
      </c>
      <c r="C250" s="65"/>
      <c r="D250" s="66"/>
      <c r="E250" s="67"/>
      <c r="F250" s="68"/>
      <c r="G250" s="65"/>
      <c r="H250" s="69"/>
      <c r="I250" s="70"/>
      <c r="J250" s="70"/>
      <c r="K250" s="34" t="s">
        <v>65</v>
      </c>
      <c r="L250" s="77">
        <v>381</v>
      </c>
      <c r="M250" s="77"/>
      <c r="N250" s="72"/>
      <c r="O250" s="79" t="s">
        <v>999</v>
      </c>
      <c r="P250" s="81">
        <v>43169.635625000003</v>
      </c>
      <c r="Q250" s="79" t="s">
        <v>1202</v>
      </c>
      <c r="R250" s="83" t="s">
        <v>2113</v>
      </c>
      <c r="S250" s="79" t="s">
        <v>2561</v>
      </c>
      <c r="T250" s="79" t="s">
        <v>731</v>
      </c>
      <c r="U250" s="83" t="s">
        <v>3219</v>
      </c>
      <c r="V250" s="83" t="s">
        <v>3219</v>
      </c>
      <c r="W250" s="81">
        <v>43169.635625000003</v>
      </c>
      <c r="X250" s="83" t="s">
        <v>4125</v>
      </c>
      <c r="Y250" s="79"/>
      <c r="Z250" s="79"/>
      <c r="AA250" s="85" t="s">
        <v>5333</v>
      </c>
      <c r="AB250" s="79"/>
      <c r="AC250" s="79" t="b">
        <v>0</v>
      </c>
      <c r="AD250" s="79">
        <v>0</v>
      </c>
      <c r="AE250" s="85" t="s">
        <v>6296</v>
      </c>
      <c r="AF250" s="79" t="b">
        <v>0</v>
      </c>
      <c r="AG250" s="79" t="s">
        <v>6304</v>
      </c>
      <c r="AH250" s="79"/>
      <c r="AI250" s="85" t="s">
        <v>6296</v>
      </c>
      <c r="AJ250" s="79" t="b">
        <v>0</v>
      </c>
      <c r="AK250" s="79">
        <v>0</v>
      </c>
      <c r="AL250" s="85" t="s">
        <v>5332</v>
      </c>
      <c r="AM250" s="79" t="s">
        <v>6333</v>
      </c>
      <c r="AN250" s="79" t="b">
        <v>0</v>
      </c>
      <c r="AO250" s="85" t="s">
        <v>5332</v>
      </c>
      <c r="AP250" s="79" t="s">
        <v>176</v>
      </c>
      <c r="AQ250" s="79">
        <v>0</v>
      </c>
      <c r="AR250" s="79">
        <v>0</v>
      </c>
      <c r="AS250" s="79"/>
      <c r="AT250" s="79"/>
      <c r="AU250" s="79"/>
      <c r="AV250" s="79"/>
      <c r="AW250" s="79"/>
      <c r="AX250" s="79"/>
      <c r="AY250" s="79"/>
      <c r="AZ250" s="79"/>
      <c r="BA250">
        <v>1</v>
      </c>
      <c r="BB250" s="78" t="str">
        <f>REPLACE(INDEX(GroupVertices[Group], MATCH(Edges24[[#This Row],[Vertex 1]],GroupVertices[Vertex],0)),1,1,"")</f>
        <v>9</v>
      </c>
      <c r="BC250" s="78" t="str">
        <f>REPLACE(INDEX(GroupVertices[Group], MATCH(Edges24[[#This Row],[Vertex 2]],GroupVertices[Vertex],0)),1,1,"")</f>
        <v>9</v>
      </c>
      <c r="BD250" s="48"/>
      <c r="BE250" s="49"/>
      <c r="BF250" s="48"/>
      <c r="BG250" s="49"/>
      <c r="BH250" s="48"/>
      <c r="BI250" s="49"/>
      <c r="BJ250" s="48"/>
      <c r="BK250" s="49"/>
      <c r="BL250" s="48"/>
    </row>
    <row r="251" spans="1:64" x14ac:dyDescent="0.25">
      <c r="A251" s="64" t="s">
        <v>420</v>
      </c>
      <c r="B251" s="64" t="s">
        <v>484</v>
      </c>
      <c r="C251" s="65"/>
      <c r="D251" s="66"/>
      <c r="E251" s="67"/>
      <c r="F251" s="68"/>
      <c r="G251" s="65"/>
      <c r="H251" s="69"/>
      <c r="I251" s="70"/>
      <c r="J251" s="70"/>
      <c r="K251" s="34" t="s">
        <v>65</v>
      </c>
      <c r="L251" s="77">
        <v>383</v>
      </c>
      <c r="M251" s="77"/>
      <c r="N251" s="72"/>
      <c r="O251" s="79" t="s">
        <v>999</v>
      </c>
      <c r="P251" s="81">
        <v>43169.635324074072</v>
      </c>
      <c r="Q251" s="79" t="s">
        <v>1203</v>
      </c>
      <c r="R251" s="83" t="s">
        <v>2114</v>
      </c>
      <c r="S251" s="79" t="s">
        <v>2562</v>
      </c>
      <c r="T251" s="79" t="s">
        <v>731</v>
      </c>
      <c r="U251" s="79"/>
      <c r="V251" s="83" t="s">
        <v>3622</v>
      </c>
      <c r="W251" s="81">
        <v>43169.635324074072</v>
      </c>
      <c r="X251" s="83" t="s">
        <v>4126</v>
      </c>
      <c r="Y251" s="79"/>
      <c r="Z251" s="79"/>
      <c r="AA251" s="85" t="s">
        <v>5334</v>
      </c>
      <c r="AB251" s="79"/>
      <c r="AC251" s="79" t="b">
        <v>0</v>
      </c>
      <c r="AD251" s="79">
        <v>0</v>
      </c>
      <c r="AE251" s="85" t="s">
        <v>6296</v>
      </c>
      <c r="AF251" s="79" t="b">
        <v>0</v>
      </c>
      <c r="AG251" s="79" t="s">
        <v>6304</v>
      </c>
      <c r="AH251" s="79"/>
      <c r="AI251" s="85" t="s">
        <v>6296</v>
      </c>
      <c r="AJ251" s="79" t="b">
        <v>0</v>
      </c>
      <c r="AK251" s="79">
        <v>1</v>
      </c>
      <c r="AL251" s="85" t="s">
        <v>5834</v>
      </c>
      <c r="AM251" s="79" t="s">
        <v>6333</v>
      </c>
      <c r="AN251" s="79" t="b">
        <v>0</v>
      </c>
      <c r="AO251" s="85" t="s">
        <v>5834</v>
      </c>
      <c r="AP251" s="79" t="s">
        <v>176</v>
      </c>
      <c r="AQ251" s="79">
        <v>0</v>
      </c>
      <c r="AR251" s="79">
        <v>0</v>
      </c>
      <c r="AS251" s="79"/>
      <c r="AT251" s="79"/>
      <c r="AU251" s="79"/>
      <c r="AV251" s="79"/>
      <c r="AW251" s="79"/>
      <c r="AX251" s="79"/>
      <c r="AY251" s="79"/>
      <c r="AZ251" s="79"/>
      <c r="BA251">
        <v>2</v>
      </c>
      <c r="BB251" s="78" t="str">
        <f>REPLACE(INDEX(GroupVertices[Group], MATCH(Edges24[[#This Row],[Vertex 1]],GroupVertices[Vertex],0)),1,1,"")</f>
        <v>9</v>
      </c>
      <c r="BC251" s="78" t="str">
        <f>REPLACE(INDEX(GroupVertices[Group], MATCH(Edges24[[#This Row],[Vertex 2]],GroupVertices[Vertex],0)),1,1,"")</f>
        <v>9</v>
      </c>
      <c r="BD251" s="48">
        <v>0</v>
      </c>
      <c r="BE251" s="49">
        <v>0</v>
      </c>
      <c r="BF251" s="48">
        <v>0</v>
      </c>
      <c r="BG251" s="49">
        <v>0</v>
      </c>
      <c r="BH251" s="48">
        <v>0</v>
      </c>
      <c r="BI251" s="49">
        <v>0</v>
      </c>
      <c r="BJ251" s="48">
        <v>16</v>
      </c>
      <c r="BK251" s="49">
        <v>100</v>
      </c>
      <c r="BL251" s="48">
        <v>16</v>
      </c>
    </row>
    <row r="252" spans="1:64" x14ac:dyDescent="0.25">
      <c r="A252" s="64" t="s">
        <v>420</v>
      </c>
      <c r="B252" s="64" t="s">
        <v>484</v>
      </c>
      <c r="C252" s="65"/>
      <c r="D252" s="66"/>
      <c r="E252" s="67"/>
      <c r="F252" s="68"/>
      <c r="G252" s="65"/>
      <c r="H252" s="69"/>
      <c r="I252" s="70"/>
      <c r="J252" s="70"/>
      <c r="K252" s="34" t="s">
        <v>65</v>
      </c>
      <c r="L252" s="77">
        <v>384</v>
      </c>
      <c r="M252" s="77"/>
      <c r="N252" s="72"/>
      <c r="O252" s="79" t="s">
        <v>999</v>
      </c>
      <c r="P252" s="81">
        <v>43169.635358796295</v>
      </c>
      <c r="Q252" s="79" t="s">
        <v>1204</v>
      </c>
      <c r="R252" s="83" t="s">
        <v>2115</v>
      </c>
      <c r="S252" s="79" t="s">
        <v>2562</v>
      </c>
      <c r="T252" s="79"/>
      <c r="U252" s="79"/>
      <c r="V252" s="83" t="s">
        <v>3622</v>
      </c>
      <c r="W252" s="81">
        <v>43169.635358796295</v>
      </c>
      <c r="X252" s="83" t="s">
        <v>4127</v>
      </c>
      <c r="Y252" s="79"/>
      <c r="Z252" s="79"/>
      <c r="AA252" s="85" t="s">
        <v>5335</v>
      </c>
      <c r="AB252" s="79"/>
      <c r="AC252" s="79" t="b">
        <v>0</v>
      </c>
      <c r="AD252" s="79">
        <v>0</v>
      </c>
      <c r="AE252" s="85" t="s">
        <v>6296</v>
      </c>
      <c r="AF252" s="79" t="b">
        <v>0</v>
      </c>
      <c r="AG252" s="79" t="s">
        <v>6304</v>
      </c>
      <c r="AH252" s="79"/>
      <c r="AI252" s="85" t="s">
        <v>6296</v>
      </c>
      <c r="AJ252" s="79" t="b">
        <v>0</v>
      </c>
      <c r="AK252" s="79">
        <v>3</v>
      </c>
      <c r="AL252" s="85" t="s">
        <v>5835</v>
      </c>
      <c r="AM252" s="79" t="s">
        <v>6333</v>
      </c>
      <c r="AN252" s="79" t="b">
        <v>0</v>
      </c>
      <c r="AO252" s="85" t="s">
        <v>5835</v>
      </c>
      <c r="AP252" s="79" t="s">
        <v>176</v>
      </c>
      <c r="AQ252" s="79">
        <v>0</v>
      </c>
      <c r="AR252" s="79">
        <v>0</v>
      </c>
      <c r="AS252" s="79"/>
      <c r="AT252" s="79"/>
      <c r="AU252" s="79"/>
      <c r="AV252" s="79"/>
      <c r="AW252" s="79"/>
      <c r="AX252" s="79"/>
      <c r="AY252" s="79"/>
      <c r="AZ252" s="79"/>
      <c r="BA252">
        <v>2</v>
      </c>
      <c r="BB252" s="78" t="str">
        <f>REPLACE(INDEX(GroupVertices[Group], MATCH(Edges24[[#This Row],[Vertex 1]],GroupVertices[Vertex],0)),1,1,"")</f>
        <v>9</v>
      </c>
      <c r="BC252" s="78" t="str">
        <f>REPLACE(INDEX(GroupVertices[Group], MATCH(Edges24[[#This Row],[Vertex 2]],GroupVertices[Vertex],0)),1,1,"")</f>
        <v>9</v>
      </c>
      <c r="BD252" s="48">
        <v>1</v>
      </c>
      <c r="BE252" s="49">
        <v>5.2631578947368425</v>
      </c>
      <c r="BF252" s="48">
        <v>1</v>
      </c>
      <c r="BG252" s="49">
        <v>5.2631578947368425</v>
      </c>
      <c r="BH252" s="48">
        <v>0</v>
      </c>
      <c r="BI252" s="49">
        <v>0</v>
      </c>
      <c r="BJ252" s="48">
        <v>17</v>
      </c>
      <c r="BK252" s="49">
        <v>89.473684210526315</v>
      </c>
      <c r="BL252" s="48">
        <v>19</v>
      </c>
    </row>
    <row r="253" spans="1:64" x14ac:dyDescent="0.25">
      <c r="A253" s="64" t="s">
        <v>421</v>
      </c>
      <c r="B253" s="64" t="s">
        <v>421</v>
      </c>
      <c r="C253" s="65"/>
      <c r="D253" s="66"/>
      <c r="E253" s="67"/>
      <c r="F253" s="68"/>
      <c r="G253" s="65"/>
      <c r="H253" s="69"/>
      <c r="I253" s="70"/>
      <c r="J253" s="70"/>
      <c r="K253" s="34" t="s">
        <v>65</v>
      </c>
      <c r="L253" s="77">
        <v>385</v>
      </c>
      <c r="M253" s="77"/>
      <c r="N253" s="72"/>
      <c r="O253" s="79" t="s">
        <v>176</v>
      </c>
      <c r="P253" s="81">
        <v>43169.636134259257</v>
      </c>
      <c r="Q253" s="79" t="s">
        <v>1205</v>
      </c>
      <c r="R253" s="83" t="s">
        <v>2116</v>
      </c>
      <c r="S253" s="79" t="s">
        <v>2507</v>
      </c>
      <c r="T253" s="79" t="s">
        <v>2762</v>
      </c>
      <c r="U253" s="79"/>
      <c r="V253" s="83" t="s">
        <v>3623</v>
      </c>
      <c r="W253" s="81">
        <v>43169.636134259257</v>
      </c>
      <c r="X253" s="83" t="s">
        <v>4128</v>
      </c>
      <c r="Y253" s="79"/>
      <c r="Z253" s="79"/>
      <c r="AA253" s="85" t="s">
        <v>5336</v>
      </c>
      <c r="AB253" s="79"/>
      <c r="AC253" s="79" t="b">
        <v>0</v>
      </c>
      <c r="AD253" s="79">
        <v>1</v>
      </c>
      <c r="AE253" s="85" t="s">
        <v>6296</v>
      </c>
      <c r="AF253" s="79" t="b">
        <v>0</v>
      </c>
      <c r="AG253" s="79" t="s">
        <v>6304</v>
      </c>
      <c r="AH253" s="79"/>
      <c r="AI253" s="85" t="s">
        <v>6296</v>
      </c>
      <c r="AJ253" s="79" t="b">
        <v>0</v>
      </c>
      <c r="AK253" s="79">
        <v>0</v>
      </c>
      <c r="AL253" s="85" t="s">
        <v>6296</v>
      </c>
      <c r="AM253" s="79" t="s">
        <v>6374</v>
      </c>
      <c r="AN253" s="79" t="b">
        <v>0</v>
      </c>
      <c r="AO253" s="85" t="s">
        <v>5336</v>
      </c>
      <c r="AP253" s="79" t="s">
        <v>176</v>
      </c>
      <c r="AQ253" s="79">
        <v>0</v>
      </c>
      <c r="AR253" s="79">
        <v>0</v>
      </c>
      <c r="AS253" s="79"/>
      <c r="AT253" s="79"/>
      <c r="AU253" s="79"/>
      <c r="AV253" s="79"/>
      <c r="AW253" s="79"/>
      <c r="AX253" s="79"/>
      <c r="AY253" s="79"/>
      <c r="AZ253" s="79"/>
      <c r="BA253">
        <v>1</v>
      </c>
      <c r="BB253" s="78" t="str">
        <f>REPLACE(INDEX(GroupVertices[Group], MATCH(Edges24[[#This Row],[Vertex 1]],GroupVertices[Vertex],0)),1,1,"")</f>
        <v>1</v>
      </c>
      <c r="BC253" s="78" t="str">
        <f>REPLACE(INDEX(GroupVertices[Group], MATCH(Edges24[[#This Row],[Vertex 2]],GroupVertices[Vertex],0)),1,1,"")</f>
        <v>1</v>
      </c>
      <c r="BD253" s="48">
        <v>3</v>
      </c>
      <c r="BE253" s="49">
        <v>7.5</v>
      </c>
      <c r="BF253" s="48">
        <v>0</v>
      </c>
      <c r="BG253" s="49">
        <v>0</v>
      </c>
      <c r="BH253" s="48">
        <v>0</v>
      </c>
      <c r="BI253" s="49">
        <v>0</v>
      </c>
      <c r="BJ253" s="48">
        <v>37</v>
      </c>
      <c r="BK253" s="49">
        <v>92.5</v>
      </c>
      <c r="BL253" s="48">
        <v>40</v>
      </c>
    </row>
    <row r="254" spans="1:64" x14ac:dyDescent="0.25">
      <c r="A254" s="64" t="s">
        <v>422</v>
      </c>
      <c r="B254" s="64" t="s">
        <v>422</v>
      </c>
      <c r="C254" s="65"/>
      <c r="D254" s="66"/>
      <c r="E254" s="67"/>
      <c r="F254" s="68"/>
      <c r="G254" s="65"/>
      <c r="H254" s="69"/>
      <c r="I254" s="70"/>
      <c r="J254" s="70"/>
      <c r="K254" s="34" t="s">
        <v>65</v>
      </c>
      <c r="L254" s="77">
        <v>386</v>
      </c>
      <c r="M254" s="77"/>
      <c r="N254" s="72"/>
      <c r="O254" s="79" t="s">
        <v>176</v>
      </c>
      <c r="P254" s="81">
        <v>43169.63722222222</v>
      </c>
      <c r="Q254" s="79" t="s">
        <v>1206</v>
      </c>
      <c r="R254" s="83" t="s">
        <v>2117</v>
      </c>
      <c r="S254" s="79" t="s">
        <v>2539</v>
      </c>
      <c r="T254" s="79" t="s">
        <v>731</v>
      </c>
      <c r="U254" s="79"/>
      <c r="V254" s="83" t="s">
        <v>3624</v>
      </c>
      <c r="W254" s="81">
        <v>43169.63722222222</v>
      </c>
      <c r="X254" s="83" t="s">
        <v>4129</v>
      </c>
      <c r="Y254" s="79"/>
      <c r="Z254" s="79"/>
      <c r="AA254" s="85" t="s">
        <v>5337</v>
      </c>
      <c r="AB254" s="79"/>
      <c r="AC254" s="79" t="b">
        <v>0</v>
      </c>
      <c r="AD254" s="79">
        <v>2</v>
      </c>
      <c r="AE254" s="85" t="s">
        <v>6296</v>
      </c>
      <c r="AF254" s="79" t="b">
        <v>1</v>
      </c>
      <c r="AG254" s="79" t="s">
        <v>6303</v>
      </c>
      <c r="AH254" s="79"/>
      <c r="AI254" s="85" t="s">
        <v>6319</v>
      </c>
      <c r="AJ254" s="79" t="b">
        <v>0</v>
      </c>
      <c r="AK254" s="79">
        <v>0</v>
      </c>
      <c r="AL254" s="85" t="s">
        <v>6296</v>
      </c>
      <c r="AM254" s="79" t="s">
        <v>6340</v>
      </c>
      <c r="AN254" s="79" t="b">
        <v>0</v>
      </c>
      <c r="AO254" s="85" t="s">
        <v>5337</v>
      </c>
      <c r="AP254" s="79" t="s">
        <v>176</v>
      </c>
      <c r="AQ254" s="79">
        <v>0</v>
      </c>
      <c r="AR254" s="79">
        <v>0</v>
      </c>
      <c r="AS254" s="79"/>
      <c r="AT254" s="79"/>
      <c r="AU254" s="79"/>
      <c r="AV254" s="79"/>
      <c r="AW254" s="79"/>
      <c r="AX254" s="79"/>
      <c r="AY254" s="79"/>
      <c r="AZ254" s="79"/>
      <c r="BA254">
        <v>1</v>
      </c>
      <c r="BB254" s="78" t="str">
        <f>REPLACE(INDEX(GroupVertices[Group], MATCH(Edges24[[#This Row],[Vertex 1]],GroupVertices[Vertex],0)),1,1,"")</f>
        <v>1</v>
      </c>
      <c r="BC254" s="78" t="str">
        <f>REPLACE(INDEX(GroupVertices[Group], MATCH(Edges24[[#This Row],[Vertex 2]],GroupVertices[Vertex],0)),1,1,"")</f>
        <v>1</v>
      </c>
      <c r="BD254" s="48">
        <v>0</v>
      </c>
      <c r="BE254" s="49">
        <v>0</v>
      </c>
      <c r="BF254" s="48">
        <v>0</v>
      </c>
      <c r="BG254" s="49">
        <v>0</v>
      </c>
      <c r="BH254" s="48">
        <v>0</v>
      </c>
      <c r="BI254" s="49">
        <v>0</v>
      </c>
      <c r="BJ254" s="48">
        <v>13</v>
      </c>
      <c r="BK254" s="49">
        <v>100</v>
      </c>
      <c r="BL254" s="48">
        <v>13</v>
      </c>
    </row>
    <row r="255" spans="1:64" x14ac:dyDescent="0.25">
      <c r="A255" s="64" t="s">
        <v>423</v>
      </c>
      <c r="B255" s="64" t="s">
        <v>683</v>
      </c>
      <c r="C255" s="65"/>
      <c r="D255" s="66"/>
      <c r="E255" s="67"/>
      <c r="F255" s="68"/>
      <c r="G255" s="65"/>
      <c r="H255" s="69"/>
      <c r="I255" s="70"/>
      <c r="J255" s="70"/>
      <c r="K255" s="34" t="s">
        <v>65</v>
      </c>
      <c r="L255" s="77">
        <v>387</v>
      </c>
      <c r="M255" s="77"/>
      <c r="N255" s="72"/>
      <c r="O255" s="79" t="s">
        <v>999</v>
      </c>
      <c r="P255" s="81">
        <v>43169.639166666668</v>
      </c>
      <c r="Q255" s="79" t="s">
        <v>1207</v>
      </c>
      <c r="R255" s="79"/>
      <c r="S255" s="79"/>
      <c r="T255" s="79"/>
      <c r="U255" s="79"/>
      <c r="V255" s="83" t="s">
        <v>3625</v>
      </c>
      <c r="W255" s="81">
        <v>43169.639166666668</v>
      </c>
      <c r="X255" s="83" t="s">
        <v>4130</v>
      </c>
      <c r="Y255" s="79"/>
      <c r="Z255" s="79"/>
      <c r="AA255" s="85" t="s">
        <v>5338</v>
      </c>
      <c r="AB255" s="79"/>
      <c r="AC255" s="79" t="b">
        <v>0</v>
      </c>
      <c r="AD255" s="79">
        <v>0</v>
      </c>
      <c r="AE255" s="85" t="s">
        <v>6296</v>
      </c>
      <c r="AF255" s="79" t="b">
        <v>0</v>
      </c>
      <c r="AG255" s="79" t="s">
        <v>6304</v>
      </c>
      <c r="AH255" s="79"/>
      <c r="AI255" s="85" t="s">
        <v>6296</v>
      </c>
      <c r="AJ255" s="79" t="b">
        <v>0</v>
      </c>
      <c r="AK255" s="79">
        <v>3</v>
      </c>
      <c r="AL255" s="85" t="s">
        <v>5804</v>
      </c>
      <c r="AM255" s="79" t="s">
        <v>6340</v>
      </c>
      <c r="AN255" s="79" t="b">
        <v>0</v>
      </c>
      <c r="AO255" s="85" t="s">
        <v>5804</v>
      </c>
      <c r="AP255" s="79" t="s">
        <v>176</v>
      </c>
      <c r="AQ255" s="79">
        <v>0</v>
      </c>
      <c r="AR255" s="79">
        <v>0</v>
      </c>
      <c r="AS255" s="79"/>
      <c r="AT255" s="79"/>
      <c r="AU255" s="79"/>
      <c r="AV255" s="79"/>
      <c r="AW255" s="79"/>
      <c r="AX255" s="79"/>
      <c r="AY255" s="79"/>
      <c r="AZ255" s="79"/>
      <c r="BA255">
        <v>1</v>
      </c>
      <c r="BB255" s="78" t="str">
        <f>REPLACE(INDEX(GroupVertices[Group], MATCH(Edges24[[#This Row],[Vertex 1]],GroupVertices[Vertex],0)),1,1,"")</f>
        <v>2</v>
      </c>
      <c r="BC255" s="78" t="str">
        <f>REPLACE(INDEX(GroupVertices[Group], MATCH(Edges24[[#This Row],[Vertex 2]],GroupVertices[Vertex],0)),1,1,"")</f>
        <v>2</v>
      </c>
      <c r="BD255" s="48">
        <v>1</v>
      </c>
      <c r="BE255" s="49">
        <v>5.2631578947368425</v>
      </c>
      <c r="BF255" s="48">
        <v>0</v>
      </c>
      <c r="BG255" s="49">
        <v>0</v>
      </c>
      <c r="BH255" s="48">
        <v>0</v>
      </c>
      <c r="BI255" s="49">
        <v>0</v>
      </c>
      <c r="BJ255" s="48">
        <v>18</v>
      </c>
      <c r="BK255" s="49">
        <v>94.736842105263165</v>
      </c>
      <c r="BL255" s="48">
        <v>19</v>
      </c>
    </row>
    <row r="256" spans="1:64" x14ac:dyDescent="0.25">
      <c r="A256" s="64" t="s">
        <v>424</v>
      </c>
      <c r="B256" s="64" t="s">
        <v>868</v>
      </c>
      <c r="C256" s="65"/>
      <c r="D256" s="66"/>
      <c r="E256" s="67"/>
      <c r="F256" s="68"/>
      <c r="G256" s="65"/>
      <c r="H256" s="69"/>
      <c r="I256" s="70"/>
      <c r="J256" s="70"/>
      <c r="K256" s="34" t="s">
        <v>65</v>
      </c>
      <c r="L256" s="77">
        <v>388</v>
      </c>
      <c r="M256" s="77"/>
      <c r="N256" s="72"/>
      <c r="O256" s="79" t="s">
        <v>999</v>
      </c>
      <c r="P256" s="81">
        <v>43169.637337962966</v>
      </c>
      <c r="Q256" s="79" t="s">
        <v>1208</v>
      </c>
      <c r="R256" s="83" t="s">
        <v>2118</v>
      </c>
      <c r="S256" s="79" t="s">
        <v>2505</v>
      </c>
      <c r="T256" s="79"/>
      <c r="U256" s="79"/>
      <c r="V256" s="83" t="s">
        <v>3626</v>
      </c>
      <c r="W256" s="81">
        <v>43169.637337962966</v>
      </c>
      <c r="X256" s="83" t="s">
        <v>4131</v>
      </c>
      <c r="Y256" s="79"/>
      <c r="Z256" s="79"/>
      <c r="AA256" s="85" t="s">
        <v>5339</v>
      </c>
      <c r="AB256" s="79"/>
      <c r="AC256" s="79" t="b">
        <v>0</v>
      </c>
      <c r="AD256" s="79">
        <v>0</v>
      </c>
      <c r="AE256" s="85" t="s">
        <v>6296</v>
      </c>
      <c r="AF256" s="79" t="b">
        <v>0</v>
      </c>
      <c r="AG256" s="79" t="s">
        <v>6304</v>
      </c>
      <c r="AH256" s="79"/>
      <c r="AI256" s="85" t="s">
        <v>6296</v>
      </c>
      <c r="AJ256" s="79" t="b">
        <v>0</v>
      </c>
      <c r="AK256" s="79">
        <v>1</v>
      </c>
      <c r="AL256" s="85" t="s">
        <v>6217</v>
      </c>
      <c r="AM256" s="79" t="s">
        <v>6356</v>
      </c>
      <c r="AN256" s="79" t="b">
        <v>0</v>
      </c>
      <c r="AO256" s="85" t="s">
        <v>6217</v>
      </c>
      <c r="AP256" s="79" t="s">
        <v>176</v>
      </c>
      <c r="AQ256" s="79">
        <v>0</v>
      </c>
      <c r="AR256" s="79">
        <v>0</v>
      </c>
      <c r="AS256" s="79"/>
      <c r="AT256" s="79"/>
      <c r="AU256" s="79"/>
      <c r="AV256" s="79"/>
      <c r="AW256" s="79"/>
      <c r="AX256" s="79"/>
      <c r="AY256" s="79"/>
      <c r="AZ256" s="79"/>
      <c r="BA256">
        <v>1</v>
      </c>
      <c r="BB256" s="78" t="str">
        <f>REPLACE(INDEX(GroupVertices[Group], MATCH(Edges24[[#This Row],[Vertex 1]],GroupVertices[Vertex],0)),1,1,"")</f>
        <v>2</v>
      </c>
      <c r="BC256" s="78" t="str">
        <f>REPLACE(INDEX(GroupVertices[Group], MATCH(Edges24[[#This Row],[Vertex 2]],GroupVertices[Vertex],0)),1,1,"")</f>
        <v>2</v>
      </c>
      <c r="BD256" s="48">
        <v>2</v>
      </c>
      <c r="BE256" s="49">
        <v>11.111111111111111</v>
      </c>
      <c r="BF256" s="48">
        <v>0</v>
      </c>
      <c r="BG256" s="49">
        <v>0</v>
      </c>
      <c r="BH256" s="48">
        <v>0</v>
      </c>
      <c r="BI256" s="49">
        <v>0</v>
      </c>
      <c r="BJ256" s="48">
        <v>16</v>
      </c>
      <c r="BK256" s="49">
        <v>88.888888888888886</v>
      </c>
      <c r="BL256" s="48">
        <v>18</v>
      </c>
    </row>
    <row r="257" spans="1:64" x14ac:dyDescent="0.25">
      <c r="A257" s="64" t="s">
        <v>424</v>
      </c>
      <c r="B257" s="64" t="s">
        <v>754</v>
      </c>
      <c r="C257" s="65"/>
      <c r="D257" s="66"/>
      <c r="E257" s="67"/>
      <c r="F257" s="68"/>
      <c r="G257" s="65"/>
      <c r="H257" s="69"/>
      <c r="I257" s="70"/>
      <c r="J257" s="70"/>
      <c r="K257" s="34" t="s">
        <v>65</v>
      </c>
      <c r="L257" s="77">
        <v>389</v>
      </c>
      <c r="M257" s="77"/>
      <c r="N257" s="72"/>
      <c r="O257" s="79" t="s">
        <v>999</v>
      </c>
      <c r="P257" s="81">
        <v>43169.636724537035</v>
      </c>
      <c r="Q257" s="79" t="s">
        <v>1209</v>
      </c>
      <c r="R257" s="79"/>
      <c r="S257" s="79"/>
      <c r="T257" s="79"/>
      <c r="U257" s="79"/>
      <c r="V257" s="83" t="s">
        <v>3626</v>
      </c>
      <c r="W257" s="81">
        <v>43169.636724537035</v>
      </c>
      <c r="X257" s="83" t="s">
        <v>4132</v>
      </c>
      <c r="Y257" s="79"/>
      <c r="Z257" s="79"/>
      <c r="AA257" s="85" t="s">
        <v>5340</v>
      </c>
      <c r="AB257" s="79"/>
      <c r="AC257" s="79" t="b">
        <v>0</v>
      </c>
      <c r="AD257" s="79">
        <v>0</v>
      </c>
      <c r="AE257" s="85" t="s">
        <v>6296</v>
      </c>
      <c r="AF257" s="79" t="b">
        <v>0</v>
      </c>
      <c r="AG257" s="79" t="s">
        <v>6304</v>
      </c>
      <c r="AH257" s="79"/>
      <c r="AI257" s="85" t="s">
        <v>6296</v>
      </c>
      <c r="AJ257" s="79" t="b">
        <v>0</v>
      </c>
      <c r="AK257" s="79">
        <v>2</v>
      </c>
      <c r="AL257" s="85" t="s">
        <v>6216</v>
      </c>
      <c r="AM257" s="79" t="s">
        <v>6356</v>
      </c>
      <c r="AN257" s="79" t="b">
        <v>0</v>
      </c>
      <c r="AO257" s="85" t="s">
        <v>6216</v>
      </c>
      <c r="AP257" s="79" t="s">
        <v>176</v>
      </c>
      <c r="AQ257" s="79">
        <v>0</v>
      </c>
      <c r="AR257" s="79">
        <v>0</v>
      </c>
      <c r="AS257" s="79"/>
      <c r="AT257" s="79"/>
      <c r="AU257" s="79"/>
      <c r="AV257" s="79"/>
      <c r="AW257" s="79"/>
      <c r="AX257" s="79"/>
      <c r="AY257" s="79"/>
      <c r="AZ257" s="79"/>
      <c r="BA257">
        <v>4</v>
      </c>
      <c r="BB257" s="78" t="str">
        <f>REPLACE(INDEX(GroupVertices[Group], MATCH(Edges24[[#This Row],[Vertex 1]],GroupVertices[Vertex],0)),1,1,"")</f>
        <v>2</v>
      </c>
      <c r="BC257" s="78" t="str">
        <f>REPLACE(INDEX(GroupVertices[Group], MATCH(Edges24[[#This Row],[Vertex 2]],GroupVertices[Vertex],0)),1,1,"")</f>
        <v>2</v>
      </c>
      <c r="BD257" s="48">
        <v>0</v>
      </c>
      <c r="BE257" s="49">
        <v>0</v>
      </c>
      <c r="BF257" s="48">
        <v>0</v>
      </c>
      <c r="BG257" s="49">
        <v>0</v>
      </c>
      <c r="BH257" s="48">
        <v>0</v>
      </c>
      <c r="BI257" s="49">
        <v>0</v>
      </c>
      <c r="BJ257" s="48">
        <v>21</v>
      </c>
      <c r="BK257" s="49">
        <v>100</v>
      </c>
      <c r="BL257" s="48">
        <v>21</v>
      </c>
    </row>
    <row r="258" spans="1:64" x14ac:dyDescent="0.25">
      <c r="A258" s="64" t="s">
        <v>424</v>
      </c>
      <c r="B258" s="64" t="s">
        <v>765</v>
      </c>
      <c r="C258" s="65"/>
      <c r="D258" s="66"/>
      <c r="E258" s="67"/>
      <c r="F258" s="68"/>
      <c r="G258" s="65"/>
      <c r="H258" s="69"/>
      <c r="I258" s="70"/>
      <c r="J258" s="70"/>
      <c r="K258" s="34" t="s">
        <v>65</v>
      </c>
      <c r="L258" s="77">
        <v>391</v>
      </c>
      <c r="M258" s="77"/>
      <c r="N258" s="72"/>
      <c r="O258" s="79" t="s">
        <v>999</v>
      </c>
      <c r="P258" s="81">
        <v>43169.638252314813</v>
      </c>
      <c r="Q258" s="79" t="s">
        <v>1210</v>
      </c>
      <c r="R258" s="83" t="s">
        <v>2119</v>
      </c>
      <c r="S258" s="79" t="s">
        <v>2505</v>
      </c>
      <c r="T258" s="79" t="s">
        <v>2763</v>
      </c>
      <c r="U258" s="79"/>
      <c r="V258" s="83" t="s">
        <v>3626</v>
      </c>
      <c r="W258" s="81">
        <v>43169.638252314813</v>
      </c>
      <c r="X258" s="83" t="s">
        <v>4133</v>
      </c>
      <c r="Y258" s="79"/>
      <c r="Z258" s="79"/>
      <c r="AA258" s="85" t="s">
        <v>5341</v>
      </c>
      <c r="AB258" s="79"/>
      <c r="AC258" s="79" t="b">
        <v>0</v>
      </c>
      <c r="AD258" s="79">
        <v>0</v>
      </c>
      <c r="AE258" s="85" t="s">
        <v>6296</v>
      </c>
      <c r="AF258" s="79" t="b">
        <v>0</v>
      </c>
      <c r="AG258" s="79" t="s">
        <v>6304</v>
      </c>
      <c r="AH258" s="79"/>
      <c r="AI258" s="85" t="s">
        <v>6296</v>
      </c>
      <c r="AJ258" s="79" t="b">
        <v>0</v>
      </c>
      <c r="AK258" s="79">
        <v>1</v>
      </c>
      <c r="AL258" s="85" t="s">
        <v>6218</v>
      </c>
      <c r="AM258" s="79" t="s">
        <v>6356</v>
      </c>
      <c r="AN258" s="79" t="b">
        <v>0</v>
      </c>
      <c r="AO258" s="85" t="s">
        <v>6218</v>
      </c>
      <c r="AP258" s="79" t="s">
        <v>176</v>
      </c>
      <c r="AQ258" s="79">
        <v>0</v>
      </c>
      <c r="AR258" s="79">
        <v>0</v>
      </c>
      <c r="AS258" s="79"/>
      <c r="AT258" s="79"/>
      <c r="AU258" s="79"/>
      <c r="AV258" s="79"/>
      <c r="AW258" s="79"/>
      <c r="AX258" s="79"/>
      <c r="AY258" s="79"/>
      <c r="AZ258" s="79"/>
      <c r="BA258">
        <v>1</v>
      </c>
      <c r="BB258" s="78" t="str">
        <f>REPLACE(INDEX(GroupVertices[Group], MATCH(Edges24[[#This Row],[Vertex 1]],GroupVertices[Vertex],0)),1,1,"")</f>
        <v>2</v>
      </c>
      <c r="BC258" s="78" t="str">
        <f>REPLACE(INDEX(GroupVertices[Group], MATCH(Edges24[[#This Row],[Vertex 2]],GroupVertices[Vertex],0)),1,1,"")</f>
        <v>2</v>
      </c>
      <c r="BD258" s="48"/>
      <c r="BE258" s="49"/>
      <c r="BF258" s="48"/>
      <c r="BG258" s="49"/>
      <c r="BH258" s="48"/>
      <c r="BI258" s="49"/>
      <c r="BJ258" s="48"/>
      <c r="BK258" s="49"/>
      <c r="BL258" s="48"/>
    </row>
    <row r="259" spans="1:64" x14ac:dyDescent="0.25">
      <c r="A259" s="64" t="s">
        <v>424</v>
      </c>
      <c r="B259" s="64" t="s">
        <v>754</v>
      </c>
      <c r="C259" s="65"/>
      <c r="D259" s="66"/>
      <c r="E259" s="67"/>
      <c r="F259" s="68"/>
      <c r="G259" s="65"/>
      <c r="H259" s="69"/>
      <c r="I259" s="70"/>
      <c r="J259" s="70"/>
      <c r="K259" s="34" t="s">
        <v>65</v>
      </c>
      <c r="L259" s="77">
        <v>393</v>
      </c>
      <c r="M259" s="77"/>
      <c r="N259" s="72"/>
      <c r="O259" s="79" t="s">
        <v>999</v>
      </c>
      <c r="P259" s="81">
        <v>43169.639733796299</v>
      </c>
      <c r="Q259" s="79" t="s">
        <v>1211</v>
      </c>
      <c r="R259" s="83" t="s">
        <v>2120</v>
      </c>
      <c r="S259" s="79" t="s">
        <v>2518</v>
      </c>
      <c r="T259" s="79" t="s">
        <v>2764</v>
      </c>
      <c r="U259" s="79"/>
      <c r="V259" s="83" t="s">
        <v>3626</v>
      </c>
      <c r="W259" s="81">
        <v>43169.639733796299</v>
      </c>
      <c r="X259" s="83" t="s">
        <v>4134</v>
      </c>
      <c r="Y259" s="79"/>
      <c r="Z259" s="79"/>
      <c r="AA259" s="85" t="s">
        <v>5342</v>
      </c>
      <c r="AB259" s="79"/>
      <c r="AC259" s="79" t="b">
        <v>0</v>
      </c>
      <c r="AD259" s="79">
        <v>0</v>
      </c>
      <c r="AE259" s="85" t="s">
        <v>6296</v>
      </c>
      <c r="AF259" s="79" t="b">
        <v>0</v>
      </c>
      <c r="AG259" s="79" t="s">
        <v>6304</v>
      </c>
      <c r="AH259" s="79"/>
      <c r="AI259" s="85" t="s">
        <v>6296</v>
      </c>
      <c r="AJ259" s="79" t="b">
        <v>0</v>
      </c>
      <c r="AK259" s="79">
        <v>2</v>
      </c>
      <c r="AL259" s="85" t="s">
        <v>6223</v>
      </c>
      <c r="AM259" s="79" t="s">
        <v>6356</v>
      </c>
      <c r="AN259" s="79" t="b">
        <v>0</v>
      </c>
      <c r="AO259" s="85" t="s">
        <v>6223</v>
      </c>
      <c r="AP259" s="79" t="s">
        <v>176</v>
      </c>
      <c r="AQ259" s="79">
        <v>0</v>
      </c>
      <c r="AR259" s="79">
        <v>0</v>
      </c>
      <c r="AS259" s="79"/>
      <c r="AT259" s="79"/>
      <c r="AU259" s="79"/>
      <c r="AV259" s="79"/>
      <c r="AW259" s="79"/>
      <c r="AX259" s="79"/>
      <c r="AY259" s="79"/>
      <c r="AZ259" s="79"/>
      <c r="BA259">
        <v>4</v>
      </c>
      <c r="BB259" s="78" t="str">
        <f>REPLACE(INDEX(GroupVertices[Group], MATCH(Edges24[[#This Row],[Vertex 1]],GroupVertices[Vertex],0)),1,1,"")</f>
        <v>2</v>
      </c>
      <c r="BC259" s="78" t="str">
        <f>REPLACE(INDEX(GroupVertices[Group], MATCH(Edges24[[#This Row],[Vertex 2]],GroupVertices[Vertex],0)),1,1,"")</f>
        <v>2</v>
      </c>
      <c r="BD259" s="48">
        <v>0</v>
      </c>
      <c r="BE259" s="49">
        <v>0</v>
      </c>
      <c r="BF259" s="48">
        <v>0</v>
      </c>
      <c r="BG259" s="49">
        <v>0</v>
      </c>
      <c r="BH259" s="48">
        <v>0</v>
      </c>
      <c r="BI259" s="49">
        <v>0</v>
      </c>
      <c r="BJ259" s="48">
        <v>14</v>
      </c>
      <c r="BK259" s="49">
        <v>100</v>
      </c>
      <c r="BL259" s="48">
        <v>14</v>
      </c>
    </row>
    <row r="260" spans="1:64" x14ac:dyDescent="0.25">
      <c r="A260" s="64" t="s">
        <v>425</v>
      </c>
      <c r="B260" s="64" t="s">
        <v>619</v>
      </c>
      <c r="C260" s="65"/>
      <c r="D260" s="66"/>
      <c r="E260" s="67"/>
      <c r="F260" s="68"/>
      <c r="G260" s="65"/>
      <c r="H260" s="69"/>
      <c r="I260" s="70"/>
      <c r="J260" s="70"/>
      <c r="K260" s="34" t="s">
        <v>65</v>
      </c>
      <c r="L260" s="77">
        <v>394</v>
      </c>
      <c r="M260" s="77"/>
      <c r="N260" s="72"/>
      <c r="O260" s="79" t="s">
        <v>999</v>
      </c>
      <c r="P260" s="81">
        <v>43167.732256944444</v>
      </c>
      <c r="Q260" s="79" t="s">
        <v>1212</v>
      </c>
      <c r="R260" s="83" t="s">
        <v>2073</v>
      </c>
      <c r="S260" s="79" t="s">
        <v>2545</v>
      </c>
      <c r="T260" s="79" t="s">
        <v>2733</v>
      </c>
      <c r="U260" s="83" t="s">
        <v>3201</v>
      </c>
      <c r="V260" s="83" t="s">
        <v>3201</v>
      </c>
      <c r="W260" s="81">
        <v>43167.732256944444</v>
      </c>
      <c r="X260" s="83" t="s">
        <v>4135</v>
      </c>
      <c r="Y260" s="79"/>
      <c r="Z260" s="79"/>
      <c r="AA260" s="85" t="s">
        <v>5343</v>
      </c>
      <c r="AB260" s="79"/>
      <c r="AC260" s="79" t="b">
        <v>0</v>
      </c>
      <c r="AD260" s="79">
        <v>13</v>
      </c>
      <c r="AE260" s="85" t="s">
        <v>6296</v>
      </c>
      <c r="AF260" s="79" t="b">
        <v>0</v>
      </c>
      <c r="AG260" s="79" t="s">
        <v>6308</v>
      </c>
      <c r="AH260" s="79"/>
      <c r="AI260" s="85" t="s">
        <v>6296</v>
      </c>
      <c r="AJ260" s="79" t="b">
        <v>0</v>
      </c>
      <c r="AK260" s="79">
        <v>12</v>
      </c>
      <c r="AL260" s="85" t="s">
        <v>6296</v>
      </c>
      <c r="AM260" s="79" t="s">
        <v>6328</v>
      </c>
      <c r="AN260" s="79" t="b">
        <v>0</v>
      </c>
      <c r="AO260" s="85" t="s">
        <v>5343</v>
      </c>
      <c r="AP260" s="79" t="s">
        <v>6415</v>
      </c>
      <c r="AQ260" s="79">
        <v>0</v>
      </c>
      <c r="AR260" s="79">
        <v>0</v>
      </c>
      <c r="AS260" s="79"/>
      <c r="AT260" s="79"/>
      <c r="AU260" s="79"/>
      <c r="AV260" s="79"/>
      <c r="AW260" s="79"/>
      <c r="AX260" s="79"/>
      <c r="AY260" s="79"/>
      <c r="AZ260" s="79"/>
      <c r="BA260">
        <v>1</v>
      </c>
      <c r="BB260" s="78" t="str">
        <f>REPLACE(INDEX(GroupVertices[Group], MATCH(Edges24[[#This Row],[Vertex 1]],GroupVertices[Vertex],0)),1,1,"")</f>
        <v>11</v>
      </c>
      <c r="BC260" s="78" t="str">
        <f>REPLACE(INDEX(GroupVertices[Group], MATCH(Edges24[[#This Row],[Vertex 2]],GroupVertices[Vertex],0)),1,1,"")</f>
        <v>11</v>
      </c>
      <c r="BD260" s="48">
        <v>0</v>
      </c>
      <c r="BE260" s="49">
        <v>0</v>
      </c>
      <c r="BF260" s="48">
        <v>0</v>
      </c>
      <c r="BG260" s="49">
        <v>0</v>
      </c>
      <c r="BH260" s="48">
        <v>0</v>
      </c>
      <c r="BI260" s="49">
        <v>0</v>
      </c>
      <c r="BJ260" s="48">
        <v>25</v>
      </c>
      <c r="BK260" s="49">
        <v>100</v>
      </c>
      <c r="BL260" s="48">
        <v>25</v>
      </c>
    </row>
    <row r="261" spans="1:64" x14ac:dyDescent="0.25">
      <c r="A261" s="64" t="s">
        <v>426</v>
      </c>
      <c r="B261" s="64" t="s">
        <v>425</v>
      </c>
      <c r="C261" s="65"/>
      <c r="D261" s="66"/>
      <c r="E261" s="67"/>
      <c r="F261" s="68"/>
      <c r="G261" s="65"/>
      <c r="H261" s="69"/>
      <c r="I261" s="70"/>
      <c r="J261" s="70"/>
      <c r="K261" s="34" t="s">
        <v>65</v>
      </c>
      <c r="L261" s="77">
        <v>395</v>
      </c>
      <c r="M261" s="77"/>
      <c r="N261" s="72"/>
      <c r="O261" s="79" t="s">
        <v>999</v>
      </c>
      <c r="P261" s="81">
        <v>43169.642233796294</v>
      </c>
      <c r="Q261" s="79" t="s">
        <v>1146</v>
      </c>
      <c r="R261" s="79"/>
      <c r="S261" s="79"/>
      <c r="T261" s="79" t="s">
        <v>2725</v>
      </c>
      <c r="U261" s="79"/>
      <c r="V261" s="83" t="s">
        <v>3627</v>
      </c>
      <c r="W261" s="81">
        <v>43169.642233796294</v>
      </c>
      <c r="X261" s="83" t="s">
        <v>4136</v>
      </c>
      <c r="Y261" s="79"/>
      <c r="Z261" s="79"/>
      <c r="AA261" s="85" t="s">
        <v>5344</v>
      </c>
      <c r="AB261" s="79"/>
      <c r="AC261" s="79" t="b">
        <v>0</v>
      </c>
      <c r="AD261" s="79">
        <v>0</v>
      </c>
      <c r="AE261" s="85" t="s">
        <v>6296</v>
      </c>
      <c r="AF261" s="79" t="b">
        <v>0</v>
      </c>
      <c r="AG261" s="79" t="s">
        <v>6308</v>
      </c>
      <c r="AH261" s="79"/>
      <c r="AI261" s="85" t="s">
        <v>6296</v>
      </c>
      <c r="AJ261" s="79" t="b">
        <v>0</v>
      </c>
      <c r="AK261" s="79">
        <v>12</v>
      </c>
      <c r="AL261" s="85" t="s">
        <v>5343</v>
      </c>
      <c r="AM261" s="79" t="s">
        <v>6331</v>
      </c>
      <c r="AN261" s="79" t="b">
        <v>0</v>
      </c>
      <c r="AO261" s="85" t="s">
        <v>5343</v>
      </c>
      <c r="AP261" s="79" t="s">
        <v>176</v>
      </c>
      <c r="AQ261" s="79">
        <v>0</v>
      </c>
      <c r="AR261" s="79">
        <v>0</v>
      </c>
      <c r="AS261" s="79"/>
      <c r="AT261" s="79"/>
      <c r="AU261" s="79"/>
      <c r="AV261" s="79"/>
      <c r="AW261" s="79"/>
      <c r="AX261" s="79"/>
      <c r="AY261" s="79"/>
      <c r="AZ261" s="79"/>
      <c r="BA261">
        <v>1</v>
      </c>
      <c r="BB261" s="78" t="str">
        <f>REPLACE(INDEX(GroupVertices[Group], MATCH(Edges24[[#This Row],[Vertex 1]],GroupVertices[Vertex],0)),1,1,"")</f>
        <v>11</v>
      </c>
      <c r="BC261" s="78" t="str">
        <f>REPLACE(INDEX(GroupVertices[Group], MATCH(Edges24[[#This Row],[Vertex 2]],GroupVertices[Vertex],0)),1,1,"")</f>
        <v>11</v>
      </c>
      <c r="BD261" s="48"/>
      <c r="BE261" s="49"/>
      <c r="BF261" s="48"/>
      <c r="BG261" s="49"/>
      <c r="BH261" s="48"/>
      <c r="BI261" s="49"/>
      <c r="BJ261" s="48"/>
      <c r="BK261" s="49"/>
      <c r="BL261" s="48"/>
    </row>
    <row r="262" spans="1:64" x14ac:dyDescent="0.25">
      <c r="A262" s="64" t="s">
        <v>427</v>
      </c>
      <c r="B262" s="64" t="s">
        <v>427</v>
      </c>
      <c r="C262" s="65"/>
      <c r="D262" s="66"/>
      <c r="E262" s="67"/>
      <c r="F262" s="68"/>
      <c r="G262" s="65"/>
      <c r="H262" s="69"/>
      <c r="I262" s="70"/>
      <c r="J262" s="70"/>
      <c r="K262" s="34" t="s">
        <v>65</v>
      </c>
      <c r="L262" s="77">
        <v>397</v>
      </c>
      <c r="M262" s="77"/>
      <c r="N262" s="72"/>
      <c r="O262" s="79" t="s">
        <v>176</v>
      </c>
      <c r="P262" s="81">
        <v>43169.642361111109</v>
      </c>
      <c r="Q262" s="79" t="s">
        <v>1213</v>
      </c>
      <c r="R262" s="79"/>
      <c r="S262" s="79"/>
      <c r="T262" s="79" t="s">
        <v>2765</v>
      </c>
      <c r="U262" s="83" t="s">
        <v>3220</v>
      </c>
      <c r="V262" s="83" t="s">
        <v>3220</v>
      </c>
      <c r="W262" s="81">
        <v>43169.642361111109</v>
      </c>
      <c r="X262" s="83" t="s">
        <v>4137</v>
      </c>
      <c r="Y262" s="79"/>
      <c r="Z262" s="79"/>
      <c r="AA262" s="85" t="s">
        <v>5345</v>
      </c>
      <c r="AB262" s="79"/>
      <c r="AC262" s="79" t="b">
        <v>0</v>
      </c>
      <c r="AD262" s="79">
        <v>0</v>
      </c>
      <c r="AE262" s="85" t="s">
        <v>6296</v>
      </c>
      <c r="AF262" s="79" t="b">
        <v>0</v>
      </c>
      <c r="AG262" s="79" t="s">
        <v>6304</v>
      </c>
      <c r="AH262" s="79"/>
      <c r="AI262" s="85" t="s">
        <v>6296</v>
      </c>
      <c r="AJ262" s="79" t="b">
        <v>0</v>
      </c>
      <c r="AK262" s="79">
        <v>0</v>
      </c>
      <c r="AL262" s="85" t="s">
        <v>6296</v>
      </c>
      <c r="AM262" s="79" t="s">
        <v>6328</v>
      </c>
      <c r="AN262" s="79" t="b">
        <v>0</v>
      </c>
      <c r="AO262" s="85" t="s">
        <v>5345</v>
      </c>
      <c r="AP262" s="79" t="s">
        <v>176</v>
      </c>
      <c r="AQ262" s="79">
        <v>0</v>
      </c>
      <c r="AR262" s="79">
        <v>0</v>
      </c>
      <c r="AS262" s="79"/>
      <c r="AT262" s="79"/>
      <c r="AU262" s="79"/>
      <c r="AV262" s="79"/>
      <c r="AW262" s="79"/>
      <c r="AX262" s="79"/>
      <c r="AY262" s="79"/>
      <c r="AZ262" s="79"/>
      <c r="BA262">
        <v>1</v>
      </c>
      <c r="BB262" s="78" t="str">
        <f>REPLACE(INDEX(GroupVertices[Group], MATCH(Edges24[[#This Row],[Vertex 1]],GroupVertices[Vertex],0)),1,1,"")</f>
        <v>1</v>
      </c>
      <c r="BC262" s="78" t="str">
        <f>REPLACE(INDEX(GroupVertices[Group], MATCH(Edges24[[#This Row],[Vertex 2]],GroupVertices[Vertex],0)),1,1,"")</f>
        <v>1</v>
      </c>
      <c r="BD262" s="48">
        <v>1</v>
      </c>
      <c r="BE262" s="49">
        <v>2.4390243902439024</v>
      </c>
      <c r="BF262" s="48">
        <v>0</v>
      </c>
      <c r="BG262" s="49">
        <v>0</v>
      </c>
      <c r="BH262" s="48">
        <v>0</v>
      </c>
      <c r="BI262" s="49">
        <v>0</v>
      </c>
      <c r="BJ262" s="48">
        <v>40</v>
      </c>
      <c r="BK262" s="49">
        <v>97.560975609756099</v>
      </c>
      <c r="BL262" s="48">
        <v>41</v>
      </c>
    </row>
    <row r="263" spans="1:64" x14ac:dyDescent="0.25">
      <c r="A263" s="64" t="s">
        <v>428</v>
      </c>
      <c r="B263" s="64" t="s">
        <v>869</v>
      </c>
      <c r="C263" s="65"/>
      <c r="D263" s="66"/>
      <c r="E263" s="67"/>
      <c r="F263" s="68"/>
      <c r="G263" s="65"/>
      <c r="H263" s="69"/>
      <c r="I263" s="70"/>
      <c r="J263" s="70"/>
      <c r="K263" s="34" t="s">
        <v>65</v>
      </c>
      <c r="L263" s="77">
        <v>398</v>
      </c>
      <c r="M263" s="77"/>
      <c r="N263" s="72"/>
      <c r="O263" s="79" t="s">
        <v>999</v>
      </c>
      <c r="P263" s="81">
        <v>43168.570231481484</v>
      </c>
      <c r="Q263" s="79" t="s">
        <v>1214</v>
      </c>
      <c r="R263" s="79"/>
      <c r="S263" s="79"/>
      <c r="T263" s="79" t="s">
        <v>731</v>
      </c>
      <c r="U263" s="83" t="s">
        <v>3221</v>
      </c>
      <c r="V263" s="83" t="s">
        <v>3221</v>
      </c>
      <c r="W263" s="81">
        <v>43168.570231481484</v>
      </c>
      <c r="X263" s="83" t="s">
        <v>4138</v>
      </c>
      <c r="Y263" s="79"/>
      <c r="Z263" s="79"/>
      <c r="AA263" s="85" t="s">
        <v>5346</v>
      </c>
      <c r="AB263" s="79"/>
      <c r="AC263" s="79" t="b">
        <v>0</v>
      </c>
      <c r="AD263" s="79">
        <v>12</v>
      </c>
      <c r="AE263" s="85" t="s">
        <v>6296</v>
      </c>
      <c r="AF263" s="79" t="b">
        <v>0</v>
      </c>
      <c r="AG263" s="79" t="s">
        <v>6304</v>
      </c>
      <c r="AH263" s="79"/>
      <c r="AI263" s="85" t="s">
        <v>6296</v>
      </c>
      <c r="AJ263" s="79" t="b">
        <v>0</v>
      </c>
      <c r="AK263" s="79">
        <v>2</v>
      </c>
      <c r="AL263" s="85" t="s">
        <v>6296</v>
      </c>
      <c r="AM263" s="79" t="s">
        <v>6331</v>
      </c>
      <c r="AN263" s="79" t="b">
        <v>0</v>
      </c>
      <c r="AO263" s="85" t="s">
        <v>5346</v>
      </c>
      <c r="AP263" s="79" t="s">
        <v>6415</v>
      </c>
      <c r="AQ263" s="79">
        <v>0</v>
      </c>
      <c r="AR263" s="79">
        <v>0</v>
      </c>
      <c r="AS263" s="79"/>
      <c r="AT263" s="79"/>
      <c r="AU263" s="79"/>
      <c r="AV263" s="79"/>
      <c r="AW263" s="79"/>
      <c r="AX263" s="79"/>
      <c r="AY263" s="79"/>
      <c r="AZ263" s="79"/>
      <c r="BA263">
        <v>2</v>
      </c>
      <c r="BB263" s="78" t="str">
        <f>REPLACE(INDEX(GroupVertices[Group], MATCH(Edges24[[#This Row],[Vertex 1]],GroupVertices[Vertex],0)),1,1,"")</f>
        <v>58</v>
      </c>
      <c r="BC263" s="78" t="str">
        <f>REPLACE(INDEX(GroupVertices[Group], MATCH(Edges24[[#This Row],[Vertex 2]],GroupVertices[Vertex],0)),1,1,"")</f>
        <v>58</v>
      </c>
      <c r="BD263" s="48">
        <v>1</v>
      </c>
      <c r="BE263" s="49">
        <v>7.6923076923076925</v>
      </c>
      <c r="BF263" s="48">
        <v>0</v>
      </c>
      <c r="BG263" s="49">
        <v>0</v>
      </c>
      <c r="BH263" s="48">
        <v>0</v>
      </c>
      <c r="BI263" s="49">
        <v>0</v>
      </c>
      <c r="BJ263" s="48">
        <v>12</v>
      </c>
      <c r="BK263" s="49">
        <v>92.307692307692307</v>
      </c>
      <c r="BL263" s="48">
        <v>13</v>
      </c>
    </row>
    <row r="264" spans="1:64" x14ac:dyDescent="0.25">
      <c r="A264" s="64" t="s">
        <v>428</v>
      </c>
      <c r="B264" s="64" t="s">
        <v>869</v>
      </c>
      <c r="C264" s="65"/>
      <c r="D264" s="66"/>
      <c r="E264" s="67"/>
      <c r="F264" s="68"/>
      <c r="G264" s="65"/>
      <c r="H264" s="69"/>
      <c r="I264" s="70"/>
      <c r="J264" s="70"/>
      <c r="K264" s="34" t="s">
        <v>65</v>
      </c>
      <c r="L264" s="77">
        <v>399</v>
      </c>
      <c r="M264" s="77"/>
      <c r="N264" s="72"/>
      <c r="O264" s="79" t="s">
        <v>999</v>
      </c>
      <c r="P264" s="81">
        <v>43166.673692129632</v>
      </c>
      <c r="Q264" s="79" t="s">
        <v>1215</v>
      </c>
      <c r="R264" s="79"/>
      <c r="S264" s="79"/>
      <c r="T264" s="79" t="s">
        <v>731</v>
      </c>
      <c r="U264" s="83" t="s">
        <v>3222</v>
      </c>
      <c r="V264" s="83" t="s">
        <v>3222</v>
      </c>
      <c r="W264" s="81">
        <v>43166.673692129632</v>
      </c>
      <c r="X264" s="83" t="s">
        <v>4139</v>
      </c>
      <c r="Y264" s="79"/>
      <c r="Z264" s="79"/>
      <c r="AA264" s="85" t="s">
        <v>5347</v>
      </c>
      <c r="AB264" s="79"/>
      <c r="AC264" s="79" t="b">
        <v>0</v>
      </c>
      <c r="AD264" s="79">
        <v>4</v>
      </c>
      <c r="AE264" s="85" t="s">
        <v>6296</v>
      </c>
      <c r="AF264" s="79" t="b">
        <v>0</v>
      </c>
      <c r="AG264" s="79" t="s">
        <v>6304</v>
      </c>
      <c r="AH264" s="79"/>
      <c r="AI264" s="85" t="s">
        <v>6296</v>
      </c>
      <c r="AJ264" s="79" t="b">
        <v>0</v>
      </c>
      <c r="AK264" s="79">
        <v>0</v>
      </c>
      <c r="AL264" s="85" t="s">
        <v>6296</v>
      </c>
      <c r="AM264" s="79" t="s">
        <v>6331</v>
      </c>
      <c r="AN264" s="79" t="b">
        <v>0</v>
      </c>
      <c r="AO264" s="85" t="s">
        <v>5347</v>
      </c>
      <c r="AP264" s="79" t="s">
        <v>176</v>
      </c>
      <c r="AQ264" s="79">
        <v>0</v>
      </c>
      <c r="AR264" s="79">
        <v>0</v>
      </c>
      <c r="AS264" s="79"/>
      <c r="AT264" s="79"/>
      <c r="AU264" s="79"/>
      <c r="AV264" s="79"/>
      <c r="AW264" s="79"/>
      <c r="AX264" s="79"/>
      <c r="AY264" s="79"/>
      <c r="AZ264" s="79"/>
      <c r="BA264">
        <v>2</v>
      </c>
      <c r="BB264" s="78" t="str">
        <f>REPLACE(INDEX(GroupVertices[Group], MATCH(Edges24[[#This Row],[Vertex 1]],GroupVertices[Vertex],0)),1,1,"")</f>
        <v>58</v>
      </c>
      <c r="BC264" s="78" t="str">
        <f>REPLACE(INDEX(GroupVertices[Group], MATCH(Edges24[[#This Row],[Vertex 2]],GroupVertices[Vertex],0)),1,1,"")</f>
        <v>58</v>
      </c>
      <c r="BD264" s="48">
        <v>0</v>
      </c>
      <c r="BE264" s="49">
        <v>0</v>
      </c>
      <c r="BF264" s="48">
        <v>0</v>
      </c>
      <c r="BG264" s="49">
        <v>0</v>
      </c>
      <c r="BH264" s="48">
        <v>0</v>
      </c>
      <c r="BI264" s="49">
        <v>0</v>
      </c>
      <c r="BJ264" s="48">
        <v>22</v>
      </c>
      <c r="BK264" s="49">
        <v>100</v>
      </c>
      <c r="BL264" s="48">
        <v>22</v>
      </c>
    </row>
    <row r="265" spans="1:64" x14ac:dyDescent="0.25">
      <c r="A265" s="64" t="s">
        <v>429</v>
      </c>
      <c r="B265" s="64" t="s">
        <v>869</v>
      </c>
      <c r="C265" s="65"/>
      <c r="D265" s="66"/>
      <c r="E265" s="67"/>
      <c r="F265" s="68"/>
      <c r="G265" s="65"/>
      <c r="H265" s="69"/>
      <c r="I265" s="70"/>
      <c r="J265" s="70"/>
      <c r="K265" s="34" t="s">
        <v>65</v>
      </c>
      <c r="L265" s="77">
        <v>400</v>
      </c>
      <c r="M265" s="77"/>
      <c r="N265" s="72"/>
      <c r="O265" s="79" t="s">
        <v>999</v>
      </c>
      <c r="P265" s="81">
        <v>43169.642847222225</v>
      </c>
      <c r="Q265" s="79" t="s">
        <v>1216</v>
      </c>
      <c r="R265" s="79"/>
      <c r="S265" s="79"/>
      <c r="T265" s="79" t="s">
        <v>731</v>
      </c>
      <c r="U265" s="83" t="s">
        <v>3221</v>
      </c>
      <c r="V265" s="83" t="s">
        <v>3221</v>
      </c>
      <c r="W265" s="81">
        <v>43169.642847222225</v>
      </c>
      <c r="X265" s="83" t="s">
        <v>4140</v>
      </c>
      <c r="Y265" s="79"/>
      <c r="Z265" s="79"/>
      <c r="AA265" s="85" t="s">
        <v>5348</v>
      </c>
      <c r="AB265" s="79"/>
      <c r="AC265" s="79" t="b">
        <v>0</v>
      </c>
      <c r="AD265" s="79">
        <v>0</v>
      </c>
      <c r="AE265" s="85" t="s">
        <v>6296</v>
      </c>
      <c r="AF265" s="79" t="b">
        <v>0</v>
      </c>
      <c r="AG265" s="79" t="s">
        <v>6304</v>
      </c>
      <c r="AH265" s="79"/>
      <c r="AI265" s="85" t="s">
        <v>6296</v>
      </c>
      <c r="AJ265" s="79" t="b">
        <v>0</v>
      </c>
      <c r="AK265" s="79">
        <v>2</v>
      </c>
      <c r="AL265" s="85" t="s">
        <v>5346</v>
      </c>
      <c r="AM265" s="79" t="s">
        <v>6340</v>
      </c>
      <c r="AN265" s="79" t="b">
        <v>0</v>
      </c>
      <c r="AO265" s="85" t="s">
        <v>5346</v>
      </c>
      <c r="AP265" s="79" t="s">
        <v>176</v>
      </c>
      <c r="AQ265" s="79">
        <v>0</v>
      </c>
      <c r="AR265" s="79">
        <v>0</v>
      </c>
      <c r="AS265" s="79"/>
      <c r="AT265" s="79"/>
      <c r="AU265" s="79"/>
      <c r="AV265" s="79"/>
      <c r="AW265" s="79"/>
      <c r="AX265" s="79"/>
      <c r="AY265" s="79"/>
      <c r="AZ265" s="79"/>
      <c r="BA265">
        <v>1</v>
      </c>
      <c r="BB265" s="78" t="str">
        <f>REPLACE(INDEX(GroupVertices[Group], MATCH(Edges24[[#This Row],[Vertex 1]],GroupVertices[Vertex],0)),1,1,"")</f>
        <v>58</v>
      </c>
      <c r="BC265" s="78" t="str">
        <f>REPLACE(INDEX(GroupVertices[Group], MATCH(Edges24[[#This Row],[Vertex 2]],GroupVertices[Vertex],0)),1,1,"")</f>
        <v>58</v>
      </c>
      <c r="BD265" s="48"/>
      <c r="BE265" s="49"/>
      <c r="BF265" s="48"/>
      <c r="BG265" s="49"/>
      <c r="BH265" s="48"/>
      <c r="BI265" s="49"/>
      <c r="BJ265" s="48"/>
      <c r="BK265" s="49"/>
      <c r="BL265" s="48"/>
    </row>
    <row r="266" spans="1:64" x14ac:dyDescent="0.25">
      <c r="A266" s="64" t="s">
        <v>430</v>
      </c>
      <c r="B266" s="64" t="s">
        <v>740</v>
      </c>
      <c r="C266" s="65"/>
      <c r="D266" s="66"/>
      <c r="E266" s="67"/>
      <c r="F266" s="68"/>
      <c r="G266" s="65"/>
      <c r="H266" s="69"/>
      <c r="I266" s="70"/>
      <c r="J266" s="70"/>
      <c r="K266" s="34" t="s">
        <v>65</v>
      </c>
      <c r="L266" s="77">
        <v>402</v>
      </c>
      <c r="M266" s="77"/>
      <c r="N266" s="72"/>
      <c r="O266" s="79" t="s">
        <v>999</v>
      </c>
      <c r="P266" s="81">
        <v>43169.646122685182</v>
      </c>
      <c r="Q266" s="79" t="s">
        <v>1217</v>
      </c>
      <c r="R266" s="83" t="s">
        <v>2121</v>
      </c>
      <c r="S266" s="79" t="s">
        <v>2508</v>
      </c>
      <c r="T266" s="79" t="s">
        <v>2766</v>
      </c>
      <c r="U266" s="79"/>
      <c r="V266" s="83" t="s">
        <v>3628</v>
      </c>
      <c r="W266" s="81">
        <v>43169.646122685182</v>
      </c>
      <c r="X266" s="83" t="s">
        <v>4141</v>
      </c>
      <c r="Y266" s="79"/>
      <c r="Z266" s="79"/>
      <c r="AA266" s="85" t="s">
        <v>5349</v>
      </c>
      <c r="AB266" s="79"/>
      <c r="AC266" s="79" t="b">
        <v>0</v>
      </c>
      <c r="AD266" s="79">
        <v>0</v>
      </c>
      <c r="AE266" s="85" t="s">
        <v>6296</v>
      </c>
      <c r="AF266" s="79" t="b">
        <v>0</v>
      </c>
      <c r="AG266" s="79" t="s">
        <v>6304</v>
      </c>
      <c r="AH266" s="79"/>
      <c r="AI266" s="85" t="s">
        <v>6296</v>
      </c>
      <c r="AJ266" s="79" t="b">
        <v>0</v>
      </c>
      <c r="AK266" s="79">
        <v>32</v>
      </c>
      <c r="AL266" s="85" t="s">
        <v>6273</v>
      </c>
      <c r="AM266" s="79" t="s">
        <v>6333</v>
      </c>
      <c r="AN266" s="79" t="b">
        <v>0</v>
      </c>
      <c r="AO266" s="85" t="s">
        <v>6273</v>
      </c>
      <c r="AP266" s="79" t="s">
        <v>176</v>
      </c>
      <c r="AQ266" s="79">
        <v>0</v>
      </c>
      <c r="AR266" s="79">
        <v>0</v>
      </c>
      <c r="AS266" s="79"/>
      <c r="AT266" s="79"/>
      <c r="AU266" s="79"/>
      <c r="AV266" s="79"/>
      <c r="AW266" s="79"/>
      <c r="AX266" s="79"/>
      <c r="AY266" s="79"/>
      <c r="AZ266" s="79"/>
      <c r="BA266">
        <v>1</v>
      </c>
      <c r="BB266" s="78" t="str">
        <f>REPLACE(INDEX(GroupVertices[Group], MATCH(Edges24[[#This Row],[Vertex 1]],GroupVertices[Vertex],0)),1,1,"")</f>
        <v>6</v>
      </c>
      <c r="BC266" s="78" t="str">
        <f>REPLACE(INDEX(GroupVertices[Group], MATCH(Edges24[[#This Row],[Vertex 2]],GroupVertices[Vertex],0)),1,1,"")</f>
        <v>6</v>
      </c>
      <c r="BD266" s="48">
        <v>0</v>
      </c>
      <c r="BE266" s="49">
        <v>0</v>
      </c>
      <c r="BF266" s="48">
        <v>0</v>
      </c>
      <c r="BG266" s="49">
        <v>0</v>
      </c>
      <c r="BH266" s="48">
        <v>0</v>
      </c>
      <c r="BI266" s="49">
        <v>0</v>
      </c>
      <c r="BJ266" s="48">
        <v>13</v>
      </c>
      <c r="BK266" s="49">
        <v>100</v>
      </c>
      <c r="BL266" s="48">
        <v>13</v>
      </c>
    </row>
    <row r="267" spans="1:64" x14ac:dyDescent="0.25">
      <c r="A267" s="64" t="s">
        <v>431</v>
      </c>
      <c r="B267" s="64" t="s">
        <v>852</v>
      </c>
      <c r="C267" s="65"/>
      <c r="D267" s="66"/>
      <c r="E267" s="67"/>
      <c r="F267" s="68"/>
      <c r="G267" s="65"/>
      <c r="H267" s="69"/>
      <c r="I267" s="70"/>
      <c r="J267" s="70"/>
      <c r="K267" s="34" t="s">
        <v>65</v>
      </c>
      <c r="L267" s="77">
        <v>403</v>
      </c>
      <c r="M267" s="77"/>
      <c r="N267" s="72"/>
      <c r="O267" s="79" t="s">
        <v>999</v>
      </c>
      <c r="P267" s="81">
        <v>43169.653495370374</v>
      </c>
      <c r="Q267" s="79" t="s">
        <v>1218</v>
      </c>
      <c r="R267" s="83" t="s">
        <v>2122</v>
      </c>
      <c r="S267" s="79" t="s">
        <v>2553</v>
      </c>
      <c r="T267" s="79" t="s">
        <v>2767</v>
      </c>
      <c r="U267" s="83" t="s">
        <v>3223</v>
      </c>
      <c r="V267" s="83" t="s">
        <v>3223</v>
      </c>
      <c r="W267" s="81">
        <v>43169.653495370374</v>
      </c>
      <c r="X267" s="83" t="s">
        <v>4142</v>
      </c>
      <c r="Y267" s="79"/>
      <c r="Z267" s="79"/>
      <c r="AA267" s="85" t="s">
        <v>5350</v>
      </c>
      <c r="AB267" s="79"/>
      <c r="AC267" s="79" t="b">
        <v>0</v>
      </c>
      <c r="AD267" s="79">
        <v>0</v>
      </c>
      <c r="AE267" s="85" t="s">
        <v>6296</v>
      </c>
      <c r="AF267" s="79" t="b">
        <v>0</v>
      </c>
      <c r="AG267" s="79" t="s">
        <v>6304</v>
      </c>
      <c r="AH267" s="79"/>
      <c r="AI267" s="85" t="s">
        <v>6296</v>
      </c>
      <c r="AJ267" s="79" t="b">
        <v>0</v>
      </c>
      <c r="AK267" s="79">
        <v>0</v>
      </c>
      <c r="AL267" s="85" t="s">
        <v>6296</v>
      </c>
      <c r="AM267" s="79" t="s">
        <v>6368</v>
      </c>
      <c r="AN267" s="79" t="b">
        <v>0</v>
      </c>
      <c r="AO267" s="85" t="s">
        <v>5350</v>
      </c>
      <c r="AP267" s="79" t="s">
        <v>176</v>
      </c>
      <c r="AQ267" s="79">
        <v>0</v>
      </c>
      <c r="AR267" s="79">
        <v>0</v>
      </c>
      <c r="AS267" s="79"/>
      <c r="AT267" s="79"/>
      <c r="AU267" s="79"/>
      <c r="AV267" s="79"/>
      <c r="AW267" s="79"/>
      <c r="AX267" s="79"/>
      <c r="AY267" s="79"/>
      <c r="AZ267" s="79"/>
      <c r="BA267">
        <v>1</v>
      </c>
      <c r="BB267" s="78" t="str">
        <f>REPLACE(INDEX(GroupVertices[Group], MATCH(Edges24[[#This Row],[Vertex 1]],GroupVertices[Vertex],0)),1,1,"")</f>
        <v>13</v>
      </c>
      <c r="BC267" s="78" t="str">
        <f>REPLACE(INDEX(GroupVertices[Group], MATCH(Edges24[[#This Row],[Vertex 2]],GroupVertices[Vertex],0)),1,1,"")</f>
        <v>13</v>
      </c>
      <c r="BD267" s="48">
        <v>1</v>
      </c>
      <c r="BE267" s="49">
        <v>3.225806451612903</v>
      </c>
      <c r="BF267" s="48">
        <v>0</v>
      </c>
      <c r="BG267" s="49">
        <v>0</v>
      </c>
      <c r="BH267" s="48">
        <v>0</v>
      </c>
      <c r="BI267" s="49">
        <v>0</v>
      </c>
      <c r="BJ267" s="48">
        <v>30</v>
      </c>
      <c r="BK267" s="49">
        <v>96.774193548387103</v>
      </c>
      <c r="BL267" s="48">
        <v>31</v>
      </c>
    </row>
    <row r="268" spans="1:64" x14ac:dyDescent="0.25">
      <c r="A268" s="64" t="s">
        <v>432</v>
      </c>
      <c r="B268" s="64" t="s">
        <v>432</v>
      </c>
      <c r="C268" s="65"/>
      <c r="D268" s="66"/>
      <c r="E268" s="67"/>
      <c r="F268" s="68"/>
      <c r="G268" s="65"/>
      <c r="H268" s="69"/>
      <c r="I268" s="70"/>
      <c r="J268" s="70"/>
      <c r="K268" s="34" t="s">
        <v>65</v>
      </c>
      <c r="L268" s="77">
        <v>404</v>
      </c>
      <c r="M268" s="77"/>
      <c r="N268" s="72"/>
      <c r="O268" s="79" t="s">
        <v>176</v>
      </c>
      <c r="P268" s="81">
        <v>43169.653969907406</v>
      </c>
      <c r="Q268" s="79" t="s">
        <v>1219</v>
      </c>
      <c r="R268" s="83" t="s">
        <v>2111</v>
      </c>
      <c r="S268" s="79" t="s">
        <v>2526</v>
      </c>
      <c r="T268" s="79" t="s">
        <v>731</v>
      </c>
      <c r="U268" s="79"/>
      <c r="V268" s="83" t="s">
        <v>3629</v>
      </c>
      <c r="W268" s="81">
        <v>43169.653969907406</v>
      </c>
      <c r="X268" s="83" t="s">
        <v>4143</v>
      </c>
      <c r="Y268" s="79"/>
      <c r="Z268" s="79"/>
      <c r="AA268" s="85" t="s">
        <v>5351</v>
      </c>
      <c r="AB268" s="79"/>
      <c r="AC268" s="79" t="b">
        <v>0</v>
      </c>
      <c r="AD268" s="79">
        <v>0</v>
      </c>
      <c r="AE268" s="85" t="s">
        <v>6296</v>
      </c>
      <c r="AF268" s="79" t="b">
        <v>0</v>
      </c>
      <c r="AG268" s="79" t="s">
        <v>6305</v>
      </c>
      <c r="AH268" s="79"/>
      <c r="AI268" s="85" t="s">
        <v>6296</v>
      </c>
      <c r="AJ268" s="79" t="b">
        <v>0</v>
      </c>
      <c r="AK268" s="79">
        <v>0</v>
      </c>
      <c r="AL268" s="85" t="s">
        <v>6296</v>
      </c>
      <c r="AM268" s="79" t="s">
        <v>6358</v>
      </c>
      <c r="AN268" s="79" t="b">
        <v>0</v>
      </c>
      <c r="AO268" s="85" t="s">
        <v>5351</v>
      </c>
      <c r="AP268" s="79" t="s">
        <v>176</v>
      </c>
      <c r="AQ268" s="79">
        <v>0</v>
      </c>
      <c r="AR268" s="79">
        <v>0</v>
      </c>
      <c r="AS268" s="79"/>
      <c r="AT268" s="79"/>
      <c r="AU268" s="79"/>
      <c r="AV268" s="79"/>
      <c r="AW268" s="79"/>
      <c r="AX268" s="79"/>
      <c r="AY268" s="79"/>
      <c r="AZ268" s="79"/>
      <c r="BA268">
        <v>1</v>
      </c>
      <c r="BB268" s="78" t="str">
        <f>REPLACE(INDEX(GroupVertices[Group], MATCH(Edges24[[#This Row],[Vertex 1]],GroupVertices[Vertex],0)),1,1,"")</f>
        <v>1</v>
      </c>
      <c r="BC268" s="78" t="str">
        <f>REPLACE(INDEX(GroupVertices[Group], MATCH(Edges24[[#This Row],[Vertex 2]],GroupVertices[Vertex],0)),1,1,"")</f>
        <v>1</v>
      </c>
      <c r="BD268" s="48">
        <v>0</v>
      </c>
      <c r="BE268" s="49">
        <v>0</v>
      </c>
      <c r="BF268" s="48">
        <v>0</v>
      </c>
      <c r="BG268" s="49">
        <v>0</v>
      </c>
      <c r="BH268" s="48">
        <v>0</v>
      </c>
      <c r="BI268" s="49">
        <v>0</v>
      </c>
      <c r="BJ268" s="48">
        <v>8</v>
      </c>
      <c r="BK268" s="49">
        <v>100</v>
      </c>
      <c r="BL268" s="48">
        <v>8</v>
      </c>
    </row>
    <row r="269" spans="1:64" x14ac:dyDescent="0.25">
      <c r="A269" s="64" t="s">
        <v>433</v>
      </c>
      <c r="B269" s="64" t="s">
        <v>433</v>
      </c>
      <c r="C269" s="65"/>
      <c r="D269" s="66"/>
      <c r="E269" s="67"/>
      <c r="F269" s="68"/>
      <c r="G269" s="65"/>
      <c r="H269" s="69"/>
      <c r="I269" s="70"/>
      <c r="J269" s="70"/>
      <c r="K269" s="34" t="s">
        <v>65</v>
      </c>
      <c r="L269" s="77">
        <v>405</v>
      </c>
      <c r="M269" s="77"/>
      <c r="N269" s="72"/>
      <c r="O269" s="79" t="s">
        <v>176</v>
      </c>
      <c r="P269" s="81">
        <v>43103.582662037035</v>
      </c>
      <c r="Q269" s="79" t="s">
        <v>1220</v>
      </c>
      <c r="R269" s="79"/>
      <c r="S269" s="79"/>
      <c r="T269" s="79" t="s">
        <v>2768</v>
      </c>
      <c r="U269" s="79"/>
      <c r="V269" s="83" t="s">
        <v>3630</v>
      </c>
      <c r="W269" s="81">
        <v>43103.582662037035</v>
      </c>
      <c r="X269" s="83" t="s">
        <v>4144</v>
      </c>
      <c r="Y269" s="79"/>
      <c r="Z269" s="79"/>
      <c r="AA269" s="85" t="s">
        <v>5352</v>
      </c>
      <c r="AB269" s="79"/>
      <c r="AC269" s="79" t="b">
        <v>0</v>
      </c>
      <c r="AD269" s="79">
        <v>39</v>
      </c>
      <c r="AE269" s="85" t="s">
        <v>6296</v>
      </c>
      <c r="AF269" s="79" t="b">
        <v>0</v>
      </c>
      <c r="AG269" s="79" t="s">
        <v>6304</v>
      </c>
      <c r="AH269" s="79"/>
      <c r="AI269" s="85" t="s">
        <v>6296</v>
      </c>
      <c r="AJ269" s="79" t="b">
        <v>0</v>
      </c>
      <c r="AK269" s="79">
        <v>34</v>
      </c>
      <c r="AL269" s="85" t="s">
        <v>6296</v>
      </c>
      <c r="AM269" s="79" t="s">
        <v>6328</v>
      </c>
      <c r="AN269" s="79" t="b">
        <v>0</v>
      </c>
      <c r="AO269" s="85" t="s">
        <v>5352</v>
      </c>
      <c r="AP269" s="79" t="s">
        <v>6415</v>
      </c>
      <c r="AQ269" s="79">
        <v>0</v>
      </c>
      <c r="AR269" s="79">
        <v>0</v>
      </c>
      <c r="AS269" s="79"/>
      <c r="AT269" s="79"/>
      <c r="AU269" s="79"/>
      <c r="AV269" s="79"/>
      <c r="AW269" s="79"/>
      <c r="AX269" s="79"/>
      <c r="AY269" s="79"/>
      <c r="AZ269" s="79"/>
      <c r="BA269">
        <v>2</v>
      </c>
      <c r="BB269" s="78" t="str">
        <f>REPLACE(INDEX(GroupVertices[Group], MATCH(Edges24[[#This Row],[Vertex 1]],GroupVertices[Vertex],0)),1,1,"")</f>
        <v>90</v>
      </c>
      <c r="BC269" s="78" t="str">
        <f>REPLACE(INDEX(GroupVertices[Group], MATCH(Edges24[[#This Row],[Vertex 2]],GroupVertices[Vertex],0)),1,1,"")</f>
        <v>90</v>
      </c>
      <c r="BD269" s="48">
        <v>1</v>
      </c>
      <c r="BE269" s="49">
        <v>2.5641025641025643</v>
      </c>
      <c r="BF269" s="48">
        <v>3</v>
      </c>
      <c r="BG269" s="49">
        <v>7.6923076923076925</v>
      </c>
      <c r="BH269" s="48">
        <v>0</v>
      </c>
      <c r="BI269" s="49">
        <v>0</v>
      </c>
      <c r="BJ269" s="48">
        <v>35</v>
      </c>
      <c r="BK269" s="49">
        <v>89.743589743589737</v>
      </c>
      <c r="BL269" s="48">
        <v>39</v>
      </c>
    </row>
    <row r="270" spans="1:64" x14ac:dyDescent="0.25">
      <c r="A270" s="64" t="s">
        <v>433</v>
      </c>
      <c r="B270" s="64" t="s">
        <v>433</v>
      </c>
      <c r="C270" s="65"/>
      <c r="D270" s="66"/>
      <c r="E270" s="67"/>
      <c r="F270" s="68"/>
      <c r="G270" s="65"/>
      <c r="H270" s="69"/>
      <c r="I270" s="70"/>
      <c r="J270" s="70"/>
      <c r="K270" s="34" t="s">
        <v>65</v>
      </c>
      <c r="L270" s="77">
        <v>406</v>
      </c>
      <c r="M270" s="77"/>
      <c r="N270" s="72"/>
      <c r="O270" s="79" t="s">
        <v>176</v>
      </c>
      <c r="P270" s="81">
        <v>43101.798043981478</v>
      </c>
      <c r="Q270" s="79" t="s">
        <v>1221</v>
      </c>
      <c r="R270" s="79"/>
      <c r="S270" s="79"/>
      <c r="T270" s="79" t="s">
        <v>2769</v>
      </c>
      <c r="U270" s="79"/>
      <c r="V270" s="83" t="s">
        <v>3630</v>
      </c>
      <c r="W270" s="81">
        <v>43101.798043981478</v>
      </c>
      <c r="X270" s="83" t="s">
        <v>4145</v>
      </c>
      <c r="Y270" s="79"/>
      <c r="Z270" s="79"/>
      <c r="AA270" s="85" t="s">
        <v>5353</v>
      </c>
      <c r="AB270" s="79"/>
      <c r="AC270" s="79" t="b">
        <v>0</v>
      </c>
      <c r="AD270" s="79">
        <v>15</v>
      </c>
      <c r="AE270" s="85" t="s">
        <v>6296</v>
      </c>
      <c r="AF270" s="79" t="b">
        <v>0</v>
      </c>
      <c r="AG270" s="79" t="s">
        <v>6304</v>
      </c>
      <c r="AH270" s="79"/>
      <c r="AI270" s="85" t="s">
        <v>6296</v>
      </c>
      <c r="AJ270" s="79" t="b">
        <v>0</v>
      </c>
      <c r="AK270" s="79">
        <v>13</v>
      </c>
      <c r="AL270" s="85" t="s">
        <v>6296</v>
      </c>
      <c r="AM270" s="79" t="s">
        <v>6328</v>
      </c>
      <c r="AN270" s="79" t="b">
        <v>0</v>
      </c>
      <c r="AO270" s="85" t="s">
        <v>5353</v>
      </c>
      <c r="AP270" s="79" t="s">
        <v>6415</v>
      </c>
      <c r="AQ270" s="79">
        <v>0</v>
      </c>
      <c r="AR270" s="79">
        <v>0</v>
      </c>
      <c r="AS270" s="79"/>
      <c r="AT270" s="79"/>
      <c r="AU270" s="79"/>
      <c r="AV270" s="79"/>
      <c r="AW270" s="79"/>
      <c r="AX270" s="79"/>
      <c r="AY270" s="79"/>
      <c r="AZ270" s="79"/>
      <c r="BA270">
        <v>2</v>
      </c>
      <c r="BB270" s="78" t="str">
        <f>REPLACE(INDEX(GroupVertices[Group], MATCH(Edges24[[#This Row],[Vertex 1]],GroupVertices[Vertex],0)),1,1,"")</f>
        <v>90</v>
      </c>
      <c r="BC270" s="78" t="str">
        <f>REPLACE(INDEX(GroupVertices[Group], MATCH(Edges24[[#This Row],[Vertex 2]],GroupVertices[Vertex],0)),1,1,"")</f>
        <v>90</v>
      </c>
      <c r="BD270" s="48">
        <v>2</v>
      </c>
      <c r="BE270" s="49">
        <v>5.2631578947368425</v>
      </c>
      <c r="BF270" s="48">
        <v>3</v>
      </c>
      <c r="BG270" s="49">
        <v>7.8947368421052628</v>
      </c>
      <c r="BH270" s="48">
        <v>0</v>
      </c>
      <c r="BI270" s="49">
        <v>0</v>
      </c>
      <c r="BJ270" s="48">
        <v>33</v>
      </c>
      <c r="BK270" s="49">
        <v>86.84210526315789</v>
      </c>
      <c r="BL270" s="48">
        <v>38</v>
      </c>
    </row>
    <row r="271" spans="1:64" x14ac:dyDescent="0.25">
      <c r="A271" s="64" t="s">
        <v>434</v>
      </c>
      <c r="B271" s="64" t="s">
        <v>433</v>
      </c>
      <c r="C271" s="65"/>
      <c r="D271" s="66"/>
      <c r="E271" s="67"/>
      <c r="F271" s="68"/>
      <c r="G271" s="65"/>
      <c r="H271" s="69"/>
      <c r="I271" s="70"/>
      <c r="J271" s="70"/>
      <c r="K271" s="34" t="s">
        <v>65</v>
      </c>
      <c r="L271" s="77">
        <v>407</v>
      </c>
      <c r="M271" s="77"/>
      <c r="N271" s="72"/>
      <c r="O271" s="79" t="s">
        <v>999</v>
      </c>
      <c r="P271" s="81">
        <v>43169.654618055552</v>
      </c>
      <c r="Q271" s="79" t="s">
        <v>1222</v>
      </c>
      <c r="R271" s="79"/>
      <c r="S271" s="79"/>
      <c r="T271" s="79"/>
      <c r="U271" s="79"/>
      <c r="V271" s="83" t="s">
        <v>3631</v>
      </c>
      <c r="W271" s="81">
        <v>43169.654618055552</v>
      </c>
      <c r="X271" s="83" t="s">
        <v>4146</v>
      </c>
      <c r="Y271" s="79"/>
      <c r="Z271" s="79"/>
      <c r="AA271" s="85" t="s">
        <v>5354</v>
      </c>
      <c r="AB271" s="79"/>
      <c r="AC271" s="79" t="b">
        <v>0</v>
      </c>
      <c r="AD271" s="79">
        <v>0</v>
      </c>
      <c r="AE271" s="85" t="s">
        <v>6296</v>
      </c>
      <c r="AF271" s="79" t="b">
        <v>0</v>
      </c>
      <c r="AG271" s="79" t="s">
        <v>6304</v>
      </c>
      <c r="AH271" s="79"/>
      <c r="AI271" s="85" t="s">
        <v>6296</v>
      </c>
      <c r="AJ271" s="79" t="b">
        <v>0</v>
      </c>
      <c r="AK271" s="79">
        <v>34</v>
      </c>
      <c r="AL271" s="85" t="s">
        <v>5352</v>
      </c>
      <c r="AM271" s="79" t="s">
        <v>6333</v>
      </c>
      <c r="AN271" s="79" t="b">
        <v>0</v>
      </c>
      <c r="AO271" s="85" t="s">
        <v>5352</v>
      </c>
      <c r="AP271" s="79" t="s">
        <v>176</v>
      </c>
      <c r="AQ271" s="79">
        <v>0</v>
      </c>
      <c r="AR271" s="79">
        <v>0</v>
      </c>
      <c r="AS271" s="79"/>
      <c r="AT271" s="79"/>
      <c r="AU271" s="79"/>
      <c r="AV271" s="79"/>
      <c r="AW271" s="79"/>
      <c r="AX271" s="79"/>
      <c r="AY271" s="79"/>
      <c r="AZ271" s="79"/>
      <c r="BA271">
        <v>2</v>
      </c>
      <c r="BB271" s="78" t="str">
        <f>REPLACE(INDEX(GroupVertices[Group], MATCH(Edges24[[#This Row],[Vertex 1]],GroupVertices[Vertex],0)),1,1,"")</f>
        <v>90</v>
      </c>
      <c r="BC271" s="78" t="str">
        <f>REPLACE(INDEX(GroupVertices[Group], MATCH(Edges24[[#This Row],[Vertex 2]],GroupVertices[Vertex],0)),1,1,"")</f>
        <v>90</v>
      </c>
      <c r="BD271" s="48">
        <v>0</v>
      </c>
      <c r="BE271" s="49">
        <v>0</v>
      </c>
      <c r="BF271" s="48">
        <v>2</v>
      </c>
      <c r="BG271" s="49">
        <v>7.4074074074074074</v>
      </c>
      <c r="BH271" s="48">
        <v>0</v>
      </c>
      <c r="BI271" s="49">
        <v>0</v>
      </c>
      <c r="BJ271" s="48">
        <v>25</v>
      </c>
      <c r="BK271" s="49">
        <v>92.592592592592595</v>
      </c>
      <c r="BL271" s="48">
        <v>27</v>
      </c>
    </row>
    <row r="272" spans="1:64" x14ac:dyDescent="0.25">
      <c r="A272" s="64" t="s">
        <v>434</v>
      </c>
      <c r="B272" s="64" t="s">
        <v>433</v>
      </c>
      <c r="C272" s="65"/>
      <c r="D272" s="66"/>
      <c r="E272" s="67"/>
      <c r="F272" s="68"/>
      <c r="G272" s="65"/>
      <c r="H272" s="69"/>
      <c r="I272" s="70"/>
      <c r="J272" s="70"/>
      <c r="K272" s="34" t="s">
        <v>65</v>
      </c>
      <c r="L272" s="77">
        <v>408</v>
      </c>
      <c r="M272" s="77"/>
      <c r="N272" s="72"/>
      <c r="O272" s="79" t="s">
        <v>999</v>
      </c>
      <c r="P272" s="81">
        <v>43169.654629629629</v>
      </c>
      <c r="Q272" s="79" t="s">
        <v>1223</v>
      </c>
      <c r="R272" s="79"/>
      <c r="S272" s="79"/>
      <c r="T272" s="79"/>
      <c r="U272" s="79"/>
      <c r="V272" s="83" t="s">
        <v>3631</v>
      </c>
      <c r="W272" s="81">
        <v>43169.654629629629</v>
      </c>
      <c r="X272" s="83" t="s">
        <v>4147</v>
      </c>
      <c r="Y272" s="79"/>
      <c r="Z272" s="79"/>
      <c r="AA272" s="85" t="s">
        <v>5355</v>
      </c>
      <c r="AB272" s="79"/>
      <c r="AC272" s="79" t="b">
        <v>0</v>
      </c>
      <c r="AD272" s="79">
        <v>0</v>
      </c>
      <c r="AE272" s="85" t="s">
        <v>6296</v>
      </c>
      <c r="AF272" s="79" t="b">
        <v>0</v>
      </c>
      <c r="AG272" s="79" t="s">
        <v>6304</v>
      </c>
      <c r="AH272" s="79"/>
      <c r="AI272" s="85" t="s">
        <v>6296</v>
      </c>
      <c r="AJ272" s="79" t="b">
        <v>0</v>
      </c>
      <c r="AK272" s="79">
        <v>13</v>
      </c>
      <c r="AL272" s="85" t="s">
        <v>5353</v>
      </c>
      <c r="AM272" s="79" t="s">
        <v>6333</v>
      </c>
      <c r="AN272" s="79" t="b">
        <v>0</v>
      </c>
      <c r="AO272" s="85" t="s">
        <v>5353</v>
      </c>
      <c r="AP272" s="79" t="s">
        <v>176</v>
      </c>
      <c r="AQ272" s="79">
        <v>0</v>
      </c>
      <c r="AR272" s="79">
        <v>0</v>
      </c>
      <c r="AS272" s="79"/>
      <c r="AT272" s="79"/>
      <c r="AU272" s="79"/>
      <c r="AV272" s="79"/>
      <c r="AW272" s="79"/>
      <c r="AX272" s="79"/>
      <c r="AY272" s="79"/>
      <c r="AZ272" s="79"/>
      <c r="BA272">
        <v>2</v>
      </c>
      <c r="BB272" s="78" t="str">
        <f>REPLACE(INDEX(GroupVertices[Group], MATCH(Edges24[[#This Row],[Vertex 1]],GroupVertices[Vertex],0)),1,1,"")</f>
        <v>90</v>
      </c>
      <c r="BC272" s="78" t="str">
        <f>REPLACE(INDEX(GroupVertices[Group], MATCH(Edges24[[#This Row],[Vertex 2]],GroupVertices[Vertex],0)),1,1,"")</f>
        <v>90</v>
      </c>
      <c r="BD272" s="48">
        <v>1</v>
      </c>
      <c r="BE272" s="49">
        <v>4.3478260869565215</v>
      </c>
      <c r="BF272" s="48">
        <v>1</v>
      </c>
      <c r="BG272" s="49">
        <v>4.3478260869565215</v>
      </c>
      <c r="BH272" s="48">
        <v>0</v>
      </c>
      <c r="BI272" s="49">
        <v>0</v>
      </c>
      <c r="BJ272" s="48">
        <v>21</v>
      </c>
      <c r="BK272" s="49">
        <v>91.304347826086953</v>
      </c>
      <c r="BL272" s="48">
        <v>23</v>
      </c>
    </row>
    <row r="273" spans="1:64" x14ac:dyDescent="0.25">
      <c r="A273" s="64" t="s">
        <v>435</v>
      </c>
      <c r="B273" s="64" t="s">
        <v>604</v>
      </c>
      <c r="C273" s="65"/>
      <c r="D273" s="66"/>
      <c r="E273" s="67"/>
      <c r="F273" s="68"/>
      <c r="G273" s="65"/>
      <c r="H273" s="69"/>
      <c r="I273" s="70"/>
      <c r="J273" s="70"/>
      <c r="K273" s="34" t="s">
        <v>65</v>
      </c>
      <c r="L273" s="77">
        <v>409</v>
      </c>
      <c r="M273" s="77"/>
      <c r="N273" s="72"/>
      <c r="O273" s="79" t="s">
        <v>999</v>
      </c>
      <c r="P273" s="81">
        <v>43169.658726851849</v>
      </c>
      <c r="Q273" s="79" t="s">
        <v>1224</v>
      </c>
      <c r="R273" s="83" t="s">
        <v>2123</v>
      </c>
      <c r="S273" s="79" t="s">
        <v>2518</v>
      </c>
      <c r="T273" s="79" t="s">
        <v>2770</v>
      </c>
      <c r="U273" s="79"/>
      <c r="V273" s="83" t="s">
        <v>3632</v>
      </c>
      <c r="W273" s="81">
        <v>43169.658726851849</v>
      </c>
      <c r="X273" s="83" t="s">
        <v>4148</v>
      </c>
      <c r="Y273" s="79"/>
      <c r="Z273" s="79"/>
      <c r="AA273" s="85" t="s">
        <v>5356</v>
      </c>
      <c r="AB273" s="79"/>
      <c r="AC273" s="79" t="b">
        <v>0</v>
      </c>
      <c r="AD273" s="79">
        <v>1</v>
      </c>
      <c r="AE273" s="85" t="s">
        <v>6296</v>
      </c>
      <c r="AF273" s="79" t="b">
        <v>0</v>
      </c>
      <c r="AG273" s="79" t="s">
        <v>6303</v>
      </c>
      <c r="AH273" s="79"/>
      <c r="AI273" s="85" t="s">
        <v>6296</v>
      </c>
      <c r="AJ273" s="79" t="b">
        <v>0</v>
      </c>
      <c r="AK273" s="79">
        <v>0</v>
      </c>
      <c r="AL273" s="85" t="s">
        <v>6296</v>
      </c>
      <c r="AM273" s="79" t="s">
        <v>6333</v>
      </c>
      <c r="AN273" s="79" t="b">
        <v>0</v>
      </c>
      <c r="AO273" s="85" t="s">
        <v>5356</v>
      </c>
      <c r="AP273" s="79" t="s">
        <v>176</v>
      </c>
      <c r="AQ273" s="79">
        <v>0</v>
      </c>
      <c r="AR273" s="79">
        <v>0</v>
      </c>
      <c r="AS273" s="79"/>
      <c r="AT273" s="79"/>
      <c r="AU273" s="79"/>
      <c r="AV273" s="79"/>
      <c r="AW273" s="79"/>
      <c r="AX273" s="79"/>
      <c r="AY273" s="79"/>
      <c r="AZ273" s="79"/>
      <c r="BA273">
        <v>1</v>
      </c>
      <c r="BB273" s="78" t="str">
        <f>REPLACE(INDEX(GroupVertices[Group], MATCH(Edges24[[#This Row],[Vertex 1]],GroupVertices[Vertex],0)),1,1,"")</f>
        <v>55</v>
      </c>
      <c r="BC273" s="78" t="str">
        <f>REPLACE(INDEX(GroupVertices[Group], MATCH(Edges24[[#This Row],[Vertex 2]],GroupVertices[Vertex],0)),1,1,"")</f>
        <v>55</v>
      </c>
      <c r="BD273" s="48">
        <v>0</v>
      </c>
      <c r="BE273" s="49">
        <v>0</v>
      </c>
      <c r="BF273" s="48">
        <v>0</v>
      </c>
      <c r="BG273" s="49">
        <v>0</v>
      </c>
      <c r="BH273" s="48">
        <v>0</v>
      </c>
      <c r="BI273" s="49">
        <v>0</v>
      </c>
      <c r="BJ273" s="48">
        <v>12</v>
      </c>
      <c r="BK273" s="49">
        <v>100</v>
      </c>
      <c r="BL273" s="48">
        <v>12</v>
      </c>
    </row>
    <row r="274" spans="1:64" x14ac:dyDescent="0.25">
      <c r="A274" s="64" t="s">
        <v>436</v>
      </c>
      <c r="B274" s="64" t="s">
        <v>870</v>
      </c>
      <c r="C274" s="65"/>
      <c r="D274" s="66"/>
      <c r="E274" s="67"/>
      <c r="F274" s="68"/>
      <c r="G274" s="65"/>
      <c r="H274" s="69"/>
      <c r="I274" s="70"/>
      <c r="J274" s="70"/>
      <c r="K274" s="34" t="s">
        <v>65</v>
      </c>
      <c r="L274" s="77">
        <v>410</v>
      </c>
      <c r="M274" s="77"/>
      <c r="N274" s="72"/>
      <c r="O274" s="79" t="s">
        <v>999</v>
      </c>
      <c r="P274" s="81">
        <v>43169.660729166666</v>
      </c>
      <c r="Q274" s="79" t="s">
        <v>1225</v>
      </c>
      <c r="R274" s="83" t="s">
        <v>2124</v>
      </c>
      <c r="S274" s="79" t="s">
        <v>2507</v>
      </c>
      <c r="T274" s="79"/>
      <c r="U274" s="79"/>
      <c r="V274" s="83" t="s">
        <v>3633</v>
      </c>
      <c r="W274" s="81">
        <v>43169.660729166666</v>
      </c>
      <c r="X274" s="83" t="s">
        <v>4149</v>
      </c>
      <c r="Y274" s="79"/>
      <c r="Z274" s="79"/>
      <c r="AA274" s="85" t="s">
        <v>5357</v>
      </c>
      <c r="AB274" s="79"/>
      <c r="AC274" s="79" t="b">
        <v>0</v>
      </c>
      <c r="AD274" s="79">
        <v>0</v>
      </c>
      <c r="AE274" s="85" t="s">
        <v>6296</v>
      </c>
      <c r="AF274" s="79" t="b">
        <v>0</v>
      </c>
      <c r="AG274" s="79" t="s">
        <v>6304</v>
      </c>
      <c r="AH274" s="79"/>
      <c r="AI274" s="85" t="s">
        <v>6296</v>
      </c>
      <c r="AJ274" s="79" t="b">
        <v>0</v>
      </c>
      <c r="AK274" s="79">
        <v>2</v>
      </c>
      <c r="AL274" s="85" t="s">
        <v>6230</v>
      </c>
      <c r="AM274" s="79" t="s">
        <v>6333</v>
      </c>
      <c r="AN274" s="79" t="b">
        <v>0</v>
      </c>
      <c r="AO274" s="85" t="s">
        <v>6230</v>
      </c>
      <c r="AP274" s="79" t="s">
        <v>176</v>
      </c>
      <c r="AQ274" s="79">
        <v>0</v>
      </c>
      <c r="AR274" s="79">
        <v>0</v>
      </c>
      <c r="AS274" s="79"/>
      <c r="AT274" s="79"/>
      <c r="AU274" s="79"/>
      <c r="AV274" s="79"/>
      <c r="AW274" s="79"/>
      <c r="AX274" s="79"/>
      <c r="AY274" s="79"/>
      <c r="AZ274" s="79"/>
      <c r="BA274">
        <v>1</v>
      </c>
      <c r="BB274" s="78" t="str">
        <f>REPLACE(INDEX(GroupVertices[Group], MATCH(Edges24[[#This Row],[Vertex 1]],GroupVertices[Vertex],0)),1,1,"")</f>
        <v>2</v>
      </c>
      <c r="BC274" s="78" t="str">
        <f>REPLACE(INDEX(GroupVertices[Group], MATCH(Edges24[[#This Row],[Vertex 2]],GroupVertices[Vertex],0)),1,1,"")</f>
        <v>2</v>
      </c>
      <c r="BD274" s="48">
        <v>0</v>
      </c>
      <c r="BE274" s="49">
        <v>0</v>
      </c>
      <c r="BF274" s="48">
        <v>0</v>
      </c>
      <c r="BG274" s="49">
        <v>0</v>
      </c>
      <c r="BH274" s="48">
        <v>0</v>
      </c>
      <c r="BI274" s="49">
        <v>0</v>
      </c>
      <c r="BJ274" s="48">
        <v>17</v>
      </c>
      <c r="BK274" s="49">
        <v>100</v>
      </c>
      <c r="BL274" s="48">
        <v>17</v>
      </c>
    </row>
    <row r="275" spans="1:64" x14ac:dyDescent="0.25">
      <c r="A275" s="64" t="s">
        <v>437</v>
      </c>
      <c r="B275" s="64" t="s">
        <v>437</v>
      </c>
      <c r="C275" s="65"/>
      <c r="D275" s="66"/>
      <c r="E275" s="67"/>
      <c r="F275" s="68"/>
      <c r="G275" s="65"/>
      <c r="H275" s="69"/>
      <c r="I275" s="70"/>
      <c r="J275" s="70"/>
      <c r="K275" s="34" t="s">
        <v>65</v>
      </c>
      <c r="L275" s="77">
        <v>412</v>
      </c>
      <c r="M275" s="77"/>
      <c r="N275" s="72"/>
      <c r="O275" s="79" t="s">
        <v>176</v>
      </c>
      <c r="P275" s="81">
        <v>43104.965798611112</v>
      </c>
      <c r="Q275" s="79" t="s">
        <v>1226</v>
      </c>
      <c r="R275" s="79"/>
      <c r="S275" s="79"/>
      <c r="T275" s="79" t="s">
        <v>2771</v>
      </c>
      <c r="U275" s="83" t="s">
        <v>3224</v>
      </c>
      <c r="V275" s="83" t="s">
        <v>3224</v>
      </c>
      <c r="W275" s="81">
        <v>43104.965798611112</v>
      </c>
      <c r="X275" s="83" t="s">
        <v>4150</v>
      </c>
      <c r="Y275" s="79"/>
      <c r="Z275" s="79"/>
      <c r="AA275" s="85" t="s">
        <v>5358</v>
      </c>
      <c r="AB275" s="79"/>
      <c r="AC275" s="79" t="b">
        <v>0</v>
      </c>
      <c r="AD275" s="79">
        <v>63</v>
      </c>
      <c r="AE275" s="85" t="s">
        <v>6296</v>
      </c>
      <c r="AF275" s="79" t="b">
        <v>0</v>
      </c>
      <c r="AG275" s="79" t="s">
        <v>6304</v>
      </c>
      <c r="AH275" s="79"/>
      <c r="AI275" s="85" t="s">
        <v>6296</v>
      </c>
      <c r="AJ275" s="79" t="b">
        <v>0</v>
      </c>
      <c r="AK275" s="79">
        <v>47</v>
      </c>
      <c r="AL275" s="85" t="s">
        <v>6296</v>
      </c>
      <c r="AM275" s="79" t="s">
        <v>6328</v>
      </c>
      <c r="AN275" s="79" t="b">
        <v>0</v>
      </c>
      <c r="AO275" s="85" t="s">
        <v>5358</v>
      </c>
      <c r="AP275" s="79" t="s">
        <v>6415</v>
      </c>
      <c r="AQ275" s="79">
        <v>0</v>
      </c>
      <c r="AR275" s="79">
        <v>0</v>
      </c>
      <c r="AS275" s="79"/>
      <c r="AT275" s="79"/>
      <c r="AU275" s="79"/>
      <c r="AV275" s="79"/>
      <c r="AW275" s="79"/>
      <c r="AX275" s="79"/>
      <c r="AY275" s="79"/>
      <c r="AZ275" s="79"/>
      <c r="BA275">
        <v>1</v>
      </c>
      <c r="BB275" s="78" t="str">
        <f>REPLACE(INDEX(GroupVertices[Group], MATCH(Edges24[[#This Row],[Vertex 1]],GroupVertices[Vertex],0)),1,1,"")</f>
        <v>89</v>
      </c>
      <c r="BC275" s="78" t="str">
        <f>REPLACE(INDEX(GroupVertices[Group], MATCH(Edges24[[#This Row],[Vertex 2]],GroupVertices[Vertex],0)),1,1,"")</f>
        <v>89</v>
      </c>
      <c r="BD275" s="48">
        <v>1</v>
      </c>
      <c r="BE275" s="49">
        <v>3.4482758620689653</v>
      </c>
      <c r="BF275" s="48">
        <v>0</v>
      </c>
      <c r="BG275" s="49">
        <v>0</v>
      </c>
      <c r="BH275" s="48">
        <v>0</v>
      </c>
      <c r="BI275" s="49">
        <v>0</v>
      </c>
      <c r="BJ275" s="48">
        <v>28</v>
      </c>
      <c r="BK275" s="49">
        <v>96.551724137931032</v>
      </c>
      <c r="BL275" s="48">
        <v>29</v>
      </c>
    </row>
    <row r="276" spans="1:64" x14ac:dyDescent="0.25">
      <c r="A276" s="64" t="s">
        <v>438</v>
      </c>
      <c r="B276" s="64" t="s">
        <v>437</v>
      </c>
      <c r="C276" s="65"/>
      <c r="D276" s="66"/>
      <c r="E276" s="67"/>
      <c r="F276" s="68"/>
      <c r="G276" s="65"/>
      <c r="H276" s="69"/>
      <c r="I276" s="70"/>
      <c r="J276" s="70"/>
      <c r="K276" s="34" t="s">
        <v>65</v>
      </c>
      <c r="L276" s="77">
        <v>413</v>
      </c>
      <c r="M276" s="77"/>
      <c r="N276" s="72"/>
      <c r="O276" s="79" t="s">
        <v>999</v>
      </c>
      <c r="P276" s="81">
        <v>43169.666226851848</v>
      </c>
      <c r="Q276" s="79" t="s">
        <v>1227</v>
      </c>
      <c r="R276" s="79"/>
      <c r="S276" s="79"/>
      <c r="T276" s="79"/>
      <c r="U276" s="79"/>
      <c r="V276" s="83" t="s">
        <v>3634</v>
      </c>
      <c r="W276" s="81">
        <v>43169.666226851848</v>
      </c>
      <c r="X276" s="83" t="s">
        <v>4151</v>
      </c>
      <c r="Y276" s="79"/>
      <c r="Z276" s="79"/>
      <c r="AA276" s="85" t="s">
        <v>5359</v>
      </c>
      <c r="AB276" s="79"/>
      <c r="AC276" s="79" t="b">
        <v>0</v>
      </c>
      <c r="AD276" s="79">
        <v>0</v>
      </c>
      <c r="AE276" s="85" t="s">
        <v>6296</v>
      </c>
      <c r="AF276" s="79" t="b">
        <v>0</v>
      </c>
      <c r="AG276" s="79" t="s">
        <v>6304</v>
      </c>
      <c r="AH276" s="79"/>
      <c r="AI276" s="85" t="s">
        <v>6296</v>
      </c>
      <c r="AJ276" s="79" t="b">
        <v>0</v>
      </c>
      <c r="AK276" s="79">
        <v>47</v>
      </c>
      <c r="AL276" s="85" t="s">
        <v>5358</v>
      </c>
      <c r="AM276" s="79" t="s">
        <v>6328</v>
      </c>
      <c r="AN276" s="79" t="b">
        <v>0</v>
      </c>
      <c r="AO276" s="85" t="s">
        <v>5358</v>
      </c>
      <c r="AP276" s="79" t="s">
        <v>176</v>
      </c>
      <c r="AQ276" s="79">
        <v>0</v>
      </c>
      <c r="AR276" s="79">
        <v>0</v>
      </c>
      <c r="AS276" s="79"/>
      <c r="AT276" s="79"/>
      <c r="AU276" s="79"/>
      <c r="AV276" s="79"/>
      <c r="AW276" s="79"/>
      <c r="AX276" s="79"/>
      <c r="AY276" s="79"/>
      <c r="AZ276" s="79"/>
      <c r="BA276">
        <v>1</v>
      </c>
      <c r="BB276" s="78" t="str">
        <f>REPLACE(INDEX(GroupVertices[Group], MATCH(Edges24[[#This Row],[Vertex 1]],GroupVertices[Vertex],0)),1,1,"")</f>
        <v>89</v>
      </c>
      <c r="BC276" s="78" t="str">
        <f>REPLACE(INDEX(GroupVertices[Group], MATCH(Edges24[[#This Row],[Vertex 2]],GroupVertices[Vertex],0)),1,1,"")</f>
        <v>89</v>
      </c>
      <c r="BD276" s="48">
        <v>1</v>
      </c>
      <c r="BE276" s="49">
        <v>3.5714285714285716</v>
      </c>
      <c r="BF276" s="48">
        <v>0</v>
      </c>
      <c r="BG276" s="49">
        <v>0</v>
      </c>
      <c r="BH276" s="48">
        <v>0</v>
      </c>
      <c r="BI276" s="49">
        <v>0</v>
      </c>
      <c r="BJ276" s="48">
        <v>27</v>
      </c>
      <c r="BK276" s="49">
        <v>96.428571428571431</v>
      </c>
      <c r="BL276" s="48">
        <v>28</v>
      </c>
    </row>
    <row r="277" spans="1:64" x14ac:dyDescent="0.25">
      <c r="A277" s="64" t="s">
        <v>439</v>
      </c>
      <c r="B277" s="64" t="s">
        <v>533</v>
      </c>
      <c r="C277" s="65"/>
      <c r="D277" s="66"/>
      <c r="E277" s="67"/>
      <c r="F277" s="68"/>
      <c r="G277" s="65"/>
      <c r="H277" s="69"/>
      <c r="I277" s="70"/>
      <c r="J277" s="70"/>
      <c r="K277" s="34" t="s">
        <v>65</v>
      </c>
      <c r="L277" s="77">
        <v>414</v>
      </c>
      <c r="M277" s="77"/>
      <c r="N277" s="72"/>
      <c r="O277" s="79" t="s">
        <v>999</v>
      </c>
      <c r="P277" s="81">
        <v>43169.667175925926</v>
      </c>
      <c r="Q277" s="79" t="s">
        <v>1228</v>
      </c>
      <c r="R277" s="79"/>
      <c r="S277" s="79"/>
      <c r="T277" s="79" t="s">
        <v>2772</v>
      </c>
      <c r="U277" s="79"/>
      <c r="V277" s="83" t="s">
        <v>3635</v>
      </c>
      <c r="W277" s="81">
        <v>43169.667175925926</v>
      </c>
      <c r="X277" s="83" t="s">
        <v>4152</v>
      </c>
      <c r="Y277" s="79"/>
      <c r="Z277" s="79"/>
      <c r="AA277" s="85" t="s">
        <v>5360</v>
      </c>
      <c r="AB277" s="79"/>
      <c r="AC277" s="79" t="b">
        <v>0</v>
      </c>
      <c r="AD277" s="79">
        <v>0</v>
      </c>
      <c r="AE277" s="85" t="s">
        <v>6296</v>
      </c>
      <c r="AF277" s="79" t="b">
        <v>0</v>
      </c>
      <c r="AG277" s="79" t="s">
        <v>6304</v>
      </c>
      <c r="AH277" s="79"/>
      <c r="AI277" s="85" t="s">
        <v>6296</v>
      </c>
      <c r="AJ277" s="79" t="b">
        <v>0</v>
      </c>
      <c r="AK277" s="79">
        <v>0</v>
      </c>
      <c r="AL277" s="85" t="s">
        <v>5521</v>
      </c>
      <c r="AM277" s="79" t="s">
        <v>6333</v>
      </c>
      <c r="AN277" s="79" t="b">
        <v>0</v>
      </c>
      <c r="AO277" s="85" t="s">
        <v>5521</v>
      </c>
      <c r="AP277" s="79" t="s">
        <v>176</v>
      </c>
      <c r="AQ277" s="79">
        <v>0</v>
      </c>
      <c r="AR277" s="79">
        <v>0</v>
      </c>
      <c r="AS277" s="79"/>
      <c r="AT277" s="79"/>
      <c r="AU277" s="79"/>
      <c r="AV277" s="79"/>
      <c r="AW277" s="79"/>
      <c r="AX277" s="79"/>
      <c r="AY277" s="79"/>
      <c r="AZ277" s="79"/>
      <c r="BA277">
        <v>1</v>
      </c>
      <c r="BB277" s="78" t="str">
        <f>REPLACE(INDEX(GroupVertices[Group], MATCH(Edges24[[#This Row],[Vertex 1]],GroupVertices[Vertex],0)),1,1,"")</f>
        <v>5</v>
      </c>
      <c r="BC277" s="78" t="str">
        <f>REPLACE(INDEX(GroupVertices[Group], MATCH(Edges24[[#This Row],[Vertex 2]],GroupVertices[Vertex],0)),1,1,"")</f>
        <v>5</v>
      </c>
      <c r="BD277" s="48">
        <v>1</v>
      </c>
      <c r="BE277" s="49">
        <v>7.1428571428571432</v>
      </c>
      <c r="BF277" s="48">
        <v>0</v>
      </c>
      <c r="BG277" s="49">
        <v>0</v>
      </c>
      <c r="BH277" s="48">
        <v>0</v>
      </c>
      <c r="BI277" s="49">
        <v>0</v>
      </c>
      <c r="BJ277" s="48">
        <v>13</v>
      </c>
      <c r="BK277" s="49">
        <v>92.857142857142861</v>
      </c>
      <c r="BL277" s="48">
        <v>14</v>
      </c>
    </row>
    <row r="278" spans="1:64" x14ac:dyDescent="0.25">
      <c r="A278" s="64" t="s">
        <v>440</v>
      </c>
      <c r="B278" s="64" t="s">
        <v>683</v>
      </c>
      <c r="C278" s="65"/>
      <c r="D278" s="66"/>
      <c r="E278" s="67"/>
      <c r="F278" s="68"/>
      <c r="G278" s="65"/>
      <c r="H278" s="69"/>
      <c r="I278" s="70"/>
      <c r="J278" s="70"/>
      <c r="K278" s="34" t="s">
        <v>65</v>
      </c>
      <c r="L278" s="77">
        <v>415</v>
      </c>
      <c r="M278" s="77"/>
      <c r="N278" s="72"/>
      <c r="O278" s="79" t="s">
        <v>999</v>
      </c>
      <c r="P278" s="81">
        <v>43169.669687499998</v>
      </c>
      <c r="Q278" s="79" t="s">
        <v>1207</v>
      </c>
      <c r="R278" s="79"/>
      <c r="S278" s="79"/>
      <c r="T278" s="79"/>
      <c r="U278" s="79"/>
      <c r="V278" s="83" t="s">
        <v>3636</v>
      </c>
      <c r="W278" s="81">
        <v>43169.669687499998</v>
      </c>
      <c r="X278" s="83" t="s">
        <v>4153</v>
      </c>
      <c r="Y278" s="79"/>
      <c r="Z278" s="79"/>
      <c r="AA278" s="85" t="s">
        <v>5361</v>
      </c>
      <c r="AB278" s="79"/>
      <c r="AC278" s="79" t="b">
        <v>0</v>
      </c>
      <c r="AD278" s="79">
        <v>0</v>
      </c>
      <c r="AE278" s="85" t="s">
        <v>6296</v>
      </c>
      <c r="AF278" s="79" t="b">
        <v>0</v>
      </c>
      <c r="AG278" s="79" t="s">
        <v>6304</v>
      </c>
      <c r="AH278" s="79"/>
      <c r="AI278" s="85" t="s">
        <v>6296</v>
      </c>
      <c r="AJ278" s="79" t="b">
        <v>0</v>
      </c>
      <c r="AK278" s="79">
        <v>3</v>
      </c>
      <c r="AL278" s="85" t="s">
        <v>5804</v>
      </c>
      <c r="AM278" s="79" t="s">
        <v>6331</v>
      </c>
      <c r="AN278" s="79" t="b">
        <v>0</v>
      </c>
      <c r="AO278" s="85" t="s">
        <v>5804</v>
      </c>
      <c r="AP278" s="79" t="s">
        <v>176</v>
      </c>
      <c r="AQ278" s="79">
        <v>0</v>
      </c>
      <c r="AR278" s="79">
        <v>0</v>
      </c>
      <c r="AS278" s="79"/>
      <c r="AT278" s="79"/>
      <c r="AU278" s="79"/>
      <c r="AV278" s="79"/>
      <c r="AW278" s="79"/>
      <c r="AX278" s="79"/>
      <c r="AY278" s="79"/>
      <c r="AZ278" s="79"/>
      <c r="BA278">
        <v>1</v>
      </c>
      <c r="BB278" s="78" t="str">
        <f>REPLACE(INDEX(GroupVertices[Group], MATCH(Edges24[[#This Row],[Vertex 1]],GroupVertices[Vertex],0)),1,1,"")</f>
        <v>2</v>
      </c>
      <c r="BC278" s="78" t="str">
        <f>REPLACE(INDEX(GroupVertices[Group], MATCH(Edges24[[#This Row],[Vertex 2]],GroupVertices[Vertex],0)),1,1,"")</f>
        <v>2</v>
      </c>
      <c r="BD278" s="48">
        <v>1</v>
      </c>
      <c r="BE278" s="49">
        <v>5.2631578947368425</v>
      </c>
      <c r="BF278" s="48">
        <v>0</v>
      </c>
      <c r="BG278" s="49">
        <v>0</v>
      </c>
      <c r="BH278" s="48">
        <v>0</v>
      </c>
      <c r="BI278" s="49">
        <v>0</v>
      </c>
      <c r="BJ278" s="48">
        <v>18</v>
      </c>
      <c r="BK278" s="49">
        <v>94.736842105263165</v>
      </c>
      <c r="BL278" s="48">
        <v>19</v>
      </c>
    </row>
    <row r="279" spans="1:64" x14ac:dyDescent="0.25">
      <c r="A279" s="64" t="s">
        <v>441</v>
      </c>
      <c r="B279" s="64" t="s">
        <v>871</v>
      </c>
      <c r="C279" s="65"/>
      <c r="D279" s="66"/>
      <c r="E279" s="67"/>
      <c r="F279" s="68"/>
      <c r="G279" s="65"/>
      <c r="H279" s="69"/>
      <c r="I279" s="70"/>
      <c r="J279" s="70"/>
      <c r="K279" s="34" t="s">
        <v>65</v>
      </c>
      <c r="L279" s="77">
        <v>416</v>
      </c>
      <c r="M279" s="77"/>
      <c r="N279" s="72"/>
      <c r="O279" s="79" t="s">
        <v>999</v>
      </c>
      <c r="P279" s="81">
        <v>43169.675000000003</v>
      </c>
      <c r="Q279" s="79" t="s">
        <v>1229</v>
      </c>
      <c r="R279" s="79"/>
      <c r="S279" s="79"/>
      <c r="T279" s="79"/>
      <c r="U279" s="79"/>
      <c r="V279" s="83" t="s">
        <v>3637</v>
      </c>
      <c r="W279" s="81">
        <v>43169.675000000003</v>
      </c>
      <c r="X279" s="83" t="s">
        <v>4154</v>
      </c>
      <c r="Y279" s="79"/>
      <c r="Z279" s="79"/>
      <c r="AA279" s="85" t="s">
        <v>5362</v>
      </c>
      <c r="AB279" s="79"/>
      <c r="AC279" s="79" t="b">
        <v>0</v>
      </c>
      <c r="AD279" s="79">
        <v>0</v>
      </c>
      <c r="AE279" s="85" t="s">
        <v>6296</v>
      </c>
      <c r="AF279" s="79" t="b">
        <v>0</v>
      </c>
      <c r="AG279" s="79" t="s">
        <v>6304</v>
      </c>
      <c r="AH279" s="79"/>
      <c r="AI279" s="85" t="s">
        <v>6296</v>
      </c>
      <c r="AJ279" s="79" t="b">
        <v>0</v>
      </c>
      <c r="AK279" s="79">
        <v>10</v>
      </c>
      <c r="AL279" s="85" t="s">
        <v>5091</v>
      </c>
      <c r="AM279" s="79" t="s">
        <v>6333</v>
      </c>
      <c r="AN279" s="79" t="b">
        <v>0</v>
      </c>
      <c r="AO279" s="85" t="s">
        <v>5091</v>
      </c>
      <c r="AP279" s="79" t="s">
        <v>176</v>
      </c>
      <c r="AQ279" s="79">
        <v>0</v>
      </c>
      <c r="AR279" s="79">
        <v>0</v>
      </c>
      <c r="AS279" s="79"/>
      <c r="AT279" s="79"/>
      <c r="AU279" s="79"/>
      <c r="AV279" s="79"/>
      <c r="AW279" s="79"/>
      <c r="AX279" s="79"/>
      <c r="AY279" s="79"/>
      <c r="AZ279" s="79"/>
      <c r="BA279">
        <v>1</v>
      </c>
      <c r="BB279" s="78" t="str">
        <f>REPLACE(INDEX(GroupVertices[Group], MATCH(Edges24[[#This Row],[Vertex 1]],GroupVertices[Vertex],0)),1,1,"")</f>
        <v>9</v>
      </c>
      <c r="BC279" s="78" t="str">
        <f>REPLACE(INDEX(GroupVertices[Group], MATCH(Edges24[[#This Row],[Vertex 2]],GroupVertices[Vertex],0)),1,1,"")</f>
        <v>9</v>
      </c>
      <c r="BD279" s="48"/>
      <c r="BE279" s="49"/>
      <c r="BF279" s="48"/>
      <c r="BG279" s="49"/>
      <c r="BH279" s="48"/>
      <c r="BI279" s="49"/>
      <c r="BJ279" s="48"/>
      <c r="BK279" s="49"/>
      <c r="BL279" s="48"/>
    </row>
    <row r="280" spans="1:64" x14ac:dyDescent="0.25">
      <c r="A280" s="64" t="s">
        <v>442</v>
      </c>
      <c r="B280" s="64" t="s">
        <v>754</v>
      </c>
      <c r="C280" s="65"/>
      <c r="D280" s="66"/>
      <c r="E280" s="67"/>
      <c r="F280" s="68"/>
      <c r="G280" s="65"/>
      <c r="H280" s="69"/>
      <c r="I280" s="70"/>
      <c r="J280" s="70"/>
      <c r="K280" s="34" t="s">
        <v>65</v>
      </c>
      <c r="L280" s="77">
        <v>421</v>
      </c>
      <c r="M280" s="77"/>
      <c r="N280" s="72"/>
      <c r="O280" s="79" t="s">
        <v>999</v>
      </c>
      <c r="P280" s="81">
        <v>43169.675636574073</v>
      </c>
      <c r="Q280" s="79" t="s">
        <v>1230</v>
      </c>
      <c r="R280" s="83" t="s">
        <v>2125</v>
      </c>
      <c r="S280" s="79" t="s">
        <v>2519</v>
      </c>
      <c r="T280" s="79"/>
      <c r="U280" s="79"/>
      <c r="V280" s="83" t="s">
        <v>3638</v>
      </c>
      <c r="W280" s="81">
        <v>43169.675636574073</v>
      </c>
      <c r="X280" s="83" t="s">
        <v>4155</v>
      </c>
      <c r="Y280" s="79"/>
      <c r="Z280" s="79"/>
      <c r="AA280" s="85" t="s">
        <v>5363</v>
      </c>
      <c r="AB280" s="79"/>
      <c r="AC280" s="79" t="b">
        <v>0</v>
      </c>
      <c r="AD280" s="79">
        <v>0</v>
      </c>
      <c r="AE280" s="85" t="s">
        <v>6296</v>
      </c>
      <c r="AF280" s="79" t="b">
        <v>0</v>
      </c>
      <c r="AG280" s="79" t="s">
        <v>6304</v>
      </c>
      <c r="AH280" s="79"/>
      <c r="AI280" s="85" t="s">
        <v>6296</v>
      </c>
      <c r="AJ280" s="79" t="b">
        <v>0</v>
      </c>
      <c r="AK280" s="79">
        <v>1</v>
      </c>
      <c r="AL280" s="85" t="s">
        <v>6207</v>
      </c>
      <c r="AM280" s="79" t="s">
        <v>6331</v>
      </c>
      <c r="AN280" s="79" t="b">
        <v>0</v>
      </c>
      <c r="AO280" s="85" t="s">
        <v>6207</v>
      </c>
      <c r="AP280" s="79" t="s">
        <v>176</v>
      </c>
      <c r="AQ280" s="79">
        <v>0</v>
      </c>
      <c r="AR280" s="79">
        <v>0</v>
      </c>
      <c r="AS280" s="79"/>
      <c r="AT280" s="79"/>
      <c r="AU280" s="79"/>
      <c r="AV280" s="79"/>
      <c r="AW280" s="79"/>
      <c r="AX280" s="79"/>
      <c r="AY280" s="79"/>
      <c r="AZ280" s="79"/>
      <c r="BA280">
        <v>1</v>
      </c>
      <c r="BB280" s="78" t="str">
        <f>REPLACE(INDEX(GroupVertices[Group], MATCH(Edges24[[#This Row],[Vertex 1]],GroupVertices[Vertex],0)),1,1,"")</f>
        <v>2</v>
      </c>
      <c r="BC280" s="78" t="str">
        <f>REPLACE(INDEX(GroupVertices[Group], MATCH(Edges24[[#This Row],[Vertex 2]],GroupVertices[Vertex],0)),1,1,"")</f>
        <v>2</v>
      </c>
      <c r="BD280" s="48"/>
      <c r="BE280" s="49"/>
      <c r="BF280" s="48"/>
      <c r="BG280" s="49"/>
      <c r="BH280" s="48"/>
      <c r="BI280" s="49"/>
      <c r="BJ280" s="48"/>
      <c r="BK280" s="49"/>
      <c r="BL280" s="48"/>
    </row>
    <row r="281" spans="1:64" x14ac:dyDescent="0.25">
      <c r="A281" s="64" t="s">
        <v>442</v>
      </c>
      <c r="B281" s="64" t="s">
        <v>875</v>
      </c>
      <c r="C281" s="65"/>
      <c r="D281" s="66"/>
      <c r="E281" s="67"/>
      <c r="F281" s="68"/>
      <c r="G281" s="65"/>
      <c r="H281" s="69"/>
      <c r="I281" s="70"/>
      <c r="J281" s="70"/>
      <c r="K281" s="34" t="s">
        <v>65</v>
      </c>
      <c r="L281" s="77">
        <v>424</v>
      </c>
      <c r="M281" s="77"/>
      <c r="N281" s="72"/>
      <c r="O281" s="79" t="s">
        <v>999</v>
      </c>
      <c r="P281" s="81">
        <v>43169.675694444442</v>
      </c>
      <c r="Q281" s="79" t="s">
        <v>1231</v>
      </c>
      <c r="R281" s="83" t="s">
        <v>2125</v>
      </c>
      <c r="S281" s="79" t="s">
        <v>2519</v>
      </c>
      <c r="T281" s="79"/>
      <c r="U281" s="79"/>
      <c r="V281" s="83" t="s">
        <v>3638</v>
      </c>
      <c r="W281" s="81">
        <v>43169.675694444442</v>
      </c>
      <c r="X281" s="83" t="s">
        <v>4156</v>
      </c>
      <c r="Y281" s="79"/>
      <c r="Z281" s="79"/>
      <c r="AA281" s="85" t="s">
        <v>5364</v>
      </c>
      <c r="AB281" s="79"/>
      <c r="AC281" s="79" t="b">
        <v>0</v>
      </c>
      <c r="AD281" s="79">
        <v>0</v>
      </c>
      <c r="AE281" s="85" t="s">
        <v>6296</v>
      </c>
      <c r="AF281" s="79" t="b">
        <v>0</v>
      </c>
      <c r="AG281" s="79" t="s">
        <v>6304</v>
      </c>
      <c r="AH281" s="79"/>
      <c r="AI281" s="85" t="s">
        <v>6296</v>
      </c>
      <c r="AJ281" s="79" t="b">
        <v>0</v>
      </c>
      <c r="AK281" s="79">
        <v>1</v>
      </c>
      <c r="AL281" s="85" t="s">
        <v>6208</v>
      </c>
      <c r="AM281" s="79" t="s">
        <v>6331</v>
      </c>
      <c r="AN281" s="79" t="b">
        <v>0</v>
      </c>
      <c r="AO281" s="85" t="s">
        <v>6208</v>
      </c>
      <c r="AP281" s="79" t="s">
        <v>176</v>
      </c>
      <c r="AQ281" s="79">
        <v>0</v>
      </c>
      <c r="AR281" s="79">
        <v>0</v>
      </c>
      <c r="AS281" s="79"/>
      <c r="AT281" s="79"/>
      <c r="AU281" s="79"/>
      <c r="AV281" s="79"/>
      <c r="AW281" s="79"/>
      <c r="AX281" s="79"/>
      <c r="AY281" s="79"/>
      <c r="AZ281" s="79"/>
      <c r="BA281">
        <v>1</v>
      </c>
      <c r="BB281" s="78" t="str">
        <f>REPLACE(INDEX(GroupVertices[Group], MATCH(Edges24[[#This Row],[Vertex 1]],GroupVertices[Vertex],0)),1,1,"")</f>
        <v>2</v>
      </c>
      <c r="BC281" s="78" t="str">
        <f>REPLACE(INDEX(GroupVertices[Group], MATCH(Edges24[[#This Row],[Vertex 2]],GroupVertices[Vertex],0)),1,1,"")</f>
        <v>2</v>
      </c>
      <c r="BD281" s="48">
        <v>1</v>
      </c>
      <c r="BE281" s="49">
        <v>5</v>
      </c>
      <c r="BF281" s="48">
        <v>0</v>
      </c>
      <c r="BG281" s="49">
        <v>0</v>
      </c>
      <c r="BH281" s="48">
        <v>0</v>
      </c>
      <c r="BI281" s="49">
        <v>0</v>
      </c>
      <c r="BJ281" s="48">
        <v>19</v>
      </c>
      <c r="BK281" s="49">
        <v>95</v>
      </c>
      <c r="BL281" s="48">
        <v>20</v>
      </c>
    </row>
    <row r="282" spans="1:64" x14ac:dyDescent="0.25">
      <c r="A282" s="64" t="s">
        <v>442</v>
      </c>
      <c r="B282" s="64" t="s">
        <v>870</v>
      </c>
      <c r="C282" s="65"/>
      <c r="D282" s="66"/>
      <c r="E282" s="67"/>
      <c r="F282" s="68"/>
      <c r="G282" s="65"/>
      <c r="H282" s="69"/>
      <c r="I282" s="70"/>
      <c r="J282" s="70"/>
      <c r="K282" s="34" t="s">
        <v>65</v>
      </c>
      <c r="L282" s="77">
        <v>427</v>
      </c>
      <c r="M282" s="77"/>
      <c r="N282" s="72"/>
      <c r="O282" s="79" t="s">
        <v>999</v>
      </c>
      <c r="P282" s="81">
        <v>43169.676053240742</v>
      </c>
      <c r="Q282" s="79" t="s">
        <v>1225</v>
      </c>
      <c r="R282" s="83" t="s">
        <v>2124</v>
      </c>
      <c r="S282" s="79" t="s">
        <v>2507</v>
      </c>
      <c r="T282" s="79"/>
      <c r="U282" s="79"/>
      <c r="V282" s="83" t="s">
        <v>3638</v>
      </c>
      <c r="W282" s="81">
        <v>43169.676053240742</v>
      </c>
      <c r="X282" s="83" t="s">
        <v>4157</v>
      </c>
      <c r="Y282" s="79"/>
      <c r="Z282" s="79"/>
      <c r="AA282" s="85" t="s">
        <v>5365</v>
      </c>
      <c r="AB282" s="79"/>
      <c r="AC282" s="79" t="b">
        <v>0</v>
      </c>
      <c r="AD282" s="79">
        <v>0</v>
      </c>
      <c r="AE282" s="85" t="s">
        <v>6296</v>
      </c>
      <c r="AF282" s="79" t="b">
        <v>0</v>
      </c>
      <c r="AG282" s="79" t="s">
        <v>6304</v>
      </c>
      <c r="AH282" s="79"/>
      <c r="AI282" s="85" t="s">
        <v>6296</v>
      </c>
      <c r="AJ282" s="79" t="b">
        <v>0</v>
      </c>
      <c r="AK282" s="79">
        <v>2</v>
      </c>
      <c r="AL282" s="85" t="s">
        <v>6230</v>
      </c>
      <c r="AM282" s="79" t="s">
        <v>6331</v>
      </c>
      <c r="AN282" s="79" t="b">
        <v>0</v>
      </c>
      <c r="AO282" s="85" t="s">
        <v>6230</v>
      </c>
      <c r="AP282" s="79" t="s">
        <v>176</v>
      </c>
      <c r="AQ282" s="79">
        <v>0</v>
      </c>
      <c r="AR282" s="79">
        <v>0</v>
      </c>
      <c r="AS282" s="79"/>
      <c r="AT282" s="79"/>
      <c r="AU282" s="79"/>
      <c r="AV282" s="79"/>
      <c r="AW282" s="79"/>
      <c r="AX282" s="79"/>
      <c r="AY282" s="79"/>
      <c r="AZ282" s="79"/>
      <c r="BA282">
        <v>1</v>
      </c>
      <c r="BB282" s="78" t="str">
        <f>REPLACE(INDEX(GroupVertices[Group], MATCH(Edges24[[#This Row],[Vertex 1]],GroupVertices[Vertex],0)),1,1,"")</f>
        <v>2</v>
      </c>
      <c r="BC282" s="78" t="str">
        <f>REPLACE(INDEX(GroupVertices[Group], MATCH(Edges24[[#This Row],[Vertex 2]],GroupVertices[Vertex],0)),1,1,"")</f>
        <v>2</v>
      </c>
      <c r="BD282" s="48"/>
      <c r="BE282" s="49"/>
      <c r="BF282" s="48"/>
      <c r="BG282" s="49"/>
      <c r="BH282" s="48"/>
      <c r="BI282" s="49"/>
      <c r="BJ282" s="48"/>
      <c r="BK282" s="49"/>
      <c r="BL282" s="48"/>
    </row>
    <row r="283" spans="1:64" x14ac:dyDescent="0.25">
      <c r="A283" s="64" t="s">
        <v>442</v>
      </c>
      <c r="B283" s="64" t="s">
        <v>765</v>
      </c>
      <c r="C283" s="65"/>
      <c r="D283" s="66"/>
      <c r="E283" s="67"/>
      <c r="F283" s="68"/>
      <c r="G283" s="65"/>
      <c r="H283" s="69"/>
      <c r="I283" s="70"/>
      <c r="J283" s="70"/>
      <c r="K283" s="34" t="s">
        <v>65</v>
      </c>
      <c r="L283" s="77">
        <v>429</v>
      </c>
      <c r="M283" s="77"/>
      <c r="N283" s="72"/>
      <c r="O283" s="79" t="s">
        <v>999</v>
      </c>
      <c r="P283" s="81">
        <v>43169.67628472222</v>
      </c>
      <c r="Q283" s="79" t="s">
        <v>1232</v>
      </c>
      <c r="R283" s="83" t="s">
        <v>2126</v>
      </c>
      <c r="S283" s="79" t="s">
        <v>2507</v>
      </c>
      <c r="T283" s="79" t="s">
        <v>2773</v>
      </c>
      <c r="U283" s="79"/>
      <c r="V283" s="83" t="s">
        <v>3638</v>
      </c>
      <c r="W283" s="81">
        <v>43169.67628472222</v>
      </c>
      <c r="X283" s="83" t="s">
        <v>4158</v>
      </c>
      <c r="Y283" s="79"/>
      <c r="Z283" s="79"/>
      <c r="AA283" s="85" t="s">
        <v>5366</v>
      </c>
      <c r="AB283" s="79"/>
      <c r="AC283" s="79" t="b">
        <v>0</v>
      </c>
      <c r="AD283" s="79">
        <v>0</v>
      </c>
      <c r="AE283" s="85" t="s">
        <v>6296</v>
      </c>
      <c r="AF283" s="79" t="b">
        <v>0</v>
      </c>
      <c r="AG283" s="79" t="s">
        <v>6304</v>
      </c>
      <c r="AH283" s="79"/>
      <c r="AI283" s="85" t="s">
        <v>6296</v>
      </c>
      <c r="AJ283" s="79" t="b">
        <v>0</v>
      </c>
      <c r="AK283" s="79">
        <v>2</v>
      </c>
      <c r="AL283" s="85" t="s">
        <v>6228</v>
      </c>
      <c r="AM283" s="79" t="s">
        <v>6331</v>
      </c>
      <c r="AN283" s="79" t="b">
        <v>0</v>
      </c>
      <c r="AO283" s="85" t="s">
        <v>6228</v>
      </c>
      <c r="AP283" s="79" t="s">
        <v>176</v>
      </c>
      <c r="AQ283" s="79">
        <v>0</v>
      </c>
      <c r="AR283" s="79">
        <v>0</v>
      </c>
      <c r="AS283" s="79"/>
      <c r="AT283" s="79"/>
      <c r="AU283" s="79"/>
      <c r="AV283" s="79"/>
      <c r="AW283" s="79"/>
      <c r="AX283" s="79"/>
      <c r="AY283" s="79"/>
      <c r="AZ283" s="79"/>
      <c r="BA283">
        <v>1</v>
      </c>
      <c r="BB283" s="78" t="str">
        <f>REPLACE(INDEX(GroupVertices[Group], MATCH(Edges24[[#This Row],[Vertex 1]],GroupVertices[Vertex],0)),1,1,"")</f>
        <v>2</v>
      </c>
      <c r="BC283" s="78" t="str">
        <f>REPLACE(INDEX(GroupVertices[Group], MATCH(Edges24[[#This Row],[Vertex 2]],GroupVertices[Vertex],0)),1,1,"")</f>
        <v>2</v>
      </c>
      <c r="BD283" s="48"/>
      <c r="BE283" s="49"/>
      <c r="BF283" s="48"/>
      <c r="BG283" s="49"/>
      <c r="BH283" s="48"/>
      <c r="BI283" s="49"/>
      <c r="BJ283" s="48"/>
      <c r="BK283" s="49"/>
      <c r="BL283" s="48"/>
    </row>
    <row r="284" spans="1:64" x14ac:dyDescent="0.25">
      <c r="A284" s="64" t="s">
        <v>442</v>
      </c>
      <c r="B284" s="64" t="s">
        <v>683</v>
      </c>
      <c r="C284" s="65"/>
      <c r="D284" s="66"/>
      <c r="E284" s="67"/>
      <c r="F284" s="68"/>
      <c r="G284" s="65"/>
      <c r="H284" s="69"/>
      <c r="I284" s="70"/>
      <c r="J284" s="70"/>
      <c r="K284" s="34" t="s">
        <v>65</v>
      </c>
      <c r="L284" s="77">
        <v>431</v>
      </c>
      <c r="M284" s="77"/>
      <c r="N284" s="72"/>
      <c r="O284" s="79" t="s">
        <v>999</v>
      </c>
      <c r="P284" s="81">
        <v>43169.676342592589</v>
      </c>
      <c r="Q284" s="79" t="s">
        <v>1233</v>
      </c>
      <c r="R284" s="79"/>
      <c r="S284" s="79"/>
      <c r="T284" s="79"/>
      <c r="U284" s="79"/>
      <c r="V284" s="83" t="s">
        <v>3638</v>
      </c>
      <c r="W284" s="81">
        <v>43169.676342592589</v>
      </c>
      <c r="X284" s="83" t="s">
        <v>4159</v>
      </c>
      <c r="Y284" s="79"/>
      <c r="Z284" s="79"/>
      <c r="AA284" s="85" t="s">
        <v>5367</v>
      </c>
      <c r="AB284" s="79"/>
      <c r="AC284" s="79" t="b">
        <v>0</v>
      </c>
      <c r="AD284" s="79">
        <v>0</v>
      </c>
      <c r="AE284" s="85" t="s">
        <v>6296</v>
      </c>
      <c r="AF284" s="79" t="b">
        <v>0</v>
      </c>
      <c r="AG284" s="79" t="s">
        <v>6304</v>
      </c>
      <c r="AH284" s="79"/>
      <c r="AI284" s="85" t="s">
        <v>6296</v>
      </c>
      <c r="AJ284" s="79" t="b">
        <v>0</v>
      </c>
      <c r="AK284" s="79">
        <v>8</v>
      </c>
      <c r="AL284" s="85" t="s">
        <v>6165</v>
      </c>
      <c r="AM284" s="79" t="s">
        <v>6331</v>
      </c>
      <c r="AN284" s="79" t="b">
        <v>0</v>
      </c>
      <c r="AO284" s="85" t="s">
        <v>6165</v>
      </c>
      <c r="AP284" s="79" t="s">
        <v>176</v>
      </c>
      <c r="AQ284" s="79">
        <v>0</v>
      </c>
      <c r="AR284" s="79">
        <v>0</v>
      </c>
      <c r="AS284" s="79"/>
      <c r="AT284" s="79"/>
      <c r="AU284" s="79"/>
      <c r="AV284" s="79"/>
      <c r="AW284" s="79"/>
      <c r="AX284" s="79"/>
      <c r="AY284" s="79"/>
      <c r="AZ284" s="79"/>
      <c r="BA284">
        <v>3</v>
      </c>
      <c r="BB284" s="78" t="str">
        <f>REPLACE(INDEX(GroupVertices[Group], MATCH(Edges24[[#This Row],[Vertex 1]],GroupVertices[Vertex],0)),1,1,"")</f>
        <v>2</v>
      </c>
      <c r="BC284" s="78" t="str">
        <f>REPLACE(INDEX(GroupVertices[Group], MATCH(Edges24[[#This Row],[Vertex 2]],GroupVertices[Vertex],0)),1,1,"")</f>
        <v>2</v>
      </c>
      <c r="BD284" s="48">
        <v>0</v>
      </c>
      <c r="BE284" s="49">
        <v>0</v>
      </c>
      <c r="BF284" s="48">
        <v>0</v>
      </c>
      <c r="BG284" s="49">
        <v>0</v>
      </c>
      <c r="BH284" s="48">
        <v>0</v>
      </c>
      <c r="BI284" s="49">
        <v>0</v>
      </c>
      <c r="BJ284" s="48">
        <v>14</v>
      </c>
      <c r="BK284" s="49">
        <v>100</v>
      </c>
      <c r="BL284" s="48">
        <v>14</v>
      </c>
    </row>
    <row r="285" spans="1:64" x14ac:dyDescent="0.25">
      <c r="A285" s="64" t="s">
        <v>443</v>
      </c>
      <c r="B285" s="64" t="s">
        <v>443</v>
      </c>
      <c r="C285" s="65"/>
      <c r="D285" s="66"/>
      <c r="E285" s="67"/>
      <c r="F285" s="68"/>
      <c r="G285" s="65"/>
      <c r="H285" s="69"/>
      <c r="I285" s="70"/>
      <c r="J285" s="70"/>
      <c r="K285" s="34" t="s">
        <v>65</v>
      </c>
      <c r="L285" s="77">
        <v>432</v>
      </c>
      <c r="M285" s="77"/>
      <c r="N285" s="72"/>
      <c r="O285" s="79" t="s">
        <v>176</v>
      </c>
      <c r="P285" s="81">
        <v>43169.679942129631</v>
      </c>
      <c r="Q285" s="79" t="s">
        <v>1234</v>
      </c>
      <c r="R285" s="79" t="s">
        <v>2127</v>
      </c>
      <c r="S285" s="79" t="s">
        <v>2563</v>
      </c>
      <c r="T285" s="79" t="s">
        <v>2774</v>
      </c>
      <c r="U285" s="79"/>
      <c r="V285" s="83" t="s">
        <v>3639</v>
      </c>
      <c r="W285" s="81">
        <v>43169.679942129631</v>
      </c>
      <c r="X285" s="83" t="s">
        <v>4160</v>
      </c>
      <c r="Y285" s="79"/>
      <c r="Z285" s="79"/>
      <c r="AA285" s="85" t="s">
        <v>5368</v>
      </c>
      <c r="AB285" s="79"/>
      <c r="AC285" s="79" t="b">
        <v>0</v>
      </c>
      <c r="AD285" s="79">
        <v>1</v>
      </c>
      <c r="AE285" s="85" t="s">
        <v>6296</v>
      </c>
      <c r="AF285" s="79" t="b">
        <v>0</v>
      </c>
      <c r="AG285" s="79" t="s">
        <v>6304</v>
      </c>
      <c r="AH285" s="79"/>
      <c r="AI285" s="85" t="s">
        <v>6296</v>
      </c>
      <c r="AJ285" s="79" t="b">
        <v>0</v>
      </c>
      <c r="AK285" s="79">
        <v>0</v>
      </c>
      <c r="AL285" s="85" t="s">
        <v>6296</v>
      </c>
      <c r="AM285" s="79" t="s">
        <v>6330</v>
      </c>
      <c r="AN285" s="79" t="b">
        <v>0</v>
      </c>
      <c r="AO285" s="85" t="s">
        <v>5368</v>
      </c>
      <c r="AP285" s="79" t="s">
        <v>176</v>
      </c>
      <c r="AQ285" s="79">
        <v>0</v>
      </c>
      <c r="AR285" s="79">
        <v>0</v>
      </c>
      <c r="AS285" s="79"/>
      <c r="AT285" s="79"/>
      <c r="AU285" s="79"/>
      <c r="AV285" s="79"/>
      <c r="AW285" s="79"/>
      <c r="AX285" s="79"/>
      <c r="AY285" s="79"/>
      <c r="AZ285" s="79"/>
      <c r="BA285">
        <v>1</v>
      </c>
      <c r="BB285" s="78" t="str">
        <f>REPLACE(INDEX(GroupVertices[Group], MATCH(Edges24[[#This Row],[Vertex 1]],GroupVertices[Vertex],0)),1,1,"")</f>
        <v>1</v>
      </c>
      <c r="BC285" s="78" t="str">
        <f>REPLACE(INDEX(GroupVertices[Group], MATCH(Edges24[[#This Row],[Vertex 2]],GroupVertices[Vertex],0)),1,1,"")</f>
        <v>1</v>
      </c>
      <c r="BD285" s="48">
        <v>0</v>
      </c>
      <c r="BE285" s="49">
        <v>0</v>
      </c>
      <c r="BF285" s="48">
        <v>0</v>
      </c>
      <c r="BG285" s="49">
        <v>0</v>
      </c>
      <c r="BH285" s="48">
        <v>0</v>
      </c>
      <c r="BI285" s="49">
        <v>0</v>
      </c>
      <c r="BJ285" s="48">
        <v>18</v>
      </c>
      <c r="BK285" s="49">
        <v>100</v>
      </c>
      <c r="BL285" s="48">
        <v>18</v>
      </c>
    </row>
    <row r="286" spans="1:64" x14ac:dyDescent="0.25">
      <c r="A286" s="64" t="s">
        <v>444</v>
      </c>
      <c r="B286" s="64" t="s">
        <v>627</v>
      </c>
      <c r="C286" s="65"/>
      <c r="D286" s="66"/>
      <c r="E286" s="67"/>
      <c r="F286" s="68"/>
      <c r="G286" s="65"/>
      <c r="H286" s="69"/>
      <c r="I286" s="70"/>
      <c r="J286" s="70"/>
      <c r="K286" s="34" t="s">
        <v>65</v>
      </c>
      <c r="L286" s="77">
        <v>433</v>
      </c>
      <c r="M286" s="77"/>
      <c r="N286" s="72"/>
      <c r="O286" s="79" t="s">
        <v>999</v>
      </c>
      <c r="P286" s="81">
        <v>43169.690474537034</v>
      </c>
      <c r="Q286" s="79" t="s">
        <v>1235</v>
      </c>
      <c r="R286" s="83" t="s">
        <v>2128</v>
      </c>
      <c r="S286" s="79" t="s">
        <v>2564</v>
      </c>
      <c r="T286" s="79" t="s">
        <v>2775</v>
      </c>
      <c r="U286" s="79"/>
      <c r="V286" s="83" t="s">
        <v>3640</v>
      </c>
      <c r="W286" s="81">
        <v>43169.690474537034</v>
      </c>
      <c r="X286" s="83" t="s">
        <v>4161</v>
      </c>
      <c r="Y286" s="79"/>
      <c r="Z286" s="79"/>
      <c r="AA286" s="85" t="s">
        <v>5369</v>
      </c>
      <c r="AB286" s="79"/>
      <c r="AC286" s="79" t="b">
        <v>0</v>
      </c>
      <c r="AD286" s="79">
        <v>0</v>
      </c>
      <c r="AE286" s="85" t="s">
        <v>6296</v>
      </c>
      <c r="AF286" s="79" t="b">
        <v>0</v>
      </c>
      <c r="AG286" s="79" t="s">
        <v>6304</v>
      </c>
      <c r="AH286" s="79"/>
      <c r="AI286" s="85" t="s">
        <v>6296</v>
      </c>
      <c r="AJ286" s="79" t="b">
        <v>0</v>
      </c>
      <c r="AK286" s="79">
        <v>6</v>
      </c>
      <c r="AL286" s="85" t="s">
        <v>5807</v>
      </c>
      <c r="AM286" s="79" t="s">
        <v>6331</v>
      </c>
      <c r="AN286" s="79" t="b">
        <v>0</v>
      </c>
      <c r="AO286" s="85" t="s">
        <v>5807</v>
      </c>
      <c r="AP286" s="79" t="s">
        <v>176</v>
      </c>
      <c r="AQ286" s="79">
        <v>0</v>
      </c>
      <c r="AR286" s="79">
        <v>0</v>
      </c>
      <c r="AS286" s="79"/>
      <c r="AT286" s="79"/>
      <c r="AU286" s="79"/>
      <c r="AV286" s="79"/>
      <c r="AW286" s="79"/>
      <c r="AX286" s="79"/>
      <c r="AY286" s="79"/>
      <c r="AZ286" s="79"/>
      <c r="BA286">
        <v>1</v>
      </c>
      <c r="BB286" s="78" t="str">
        <f>REPLACE(INDEX(GroupVertices[Group], MATCH(Edges24[[#This Row],[Vertex 1]],GroupVertices[Vertex],0)),1,1,"")</f>
        <v>10</v>
      </c>
      <c r="BC286" s="78" t="str">
        <f>REPLACE(INDEX(GroupVertices[Group], MATCH(Edges24[[#This Row],[Vertex 2]],GroupVertices[Vertex],0)),1,1,"")</f>
        <v>10</v>
      </c>
      <c r="BD286" s="48">
        <v>1</v>
      </c>
      <c r="BE286" s="49">
        <v>6.25</v>
      </c>
      <c r="BF286" s="48">
        <v>0</v>
      </c>
      <c r="BG286" s="49">
        <v>0</v>
      </c>
      <c r="BH286" s="48">
        <v>0</v>
      </c>
      <c r="BI286" s="49">
        <v>0</v>
      </c>
      <c r="BJ286" s="48">
        <v>15</v>
      </c>
      <c r="BK286" s="49">
        <v>93.75</v>
      </c>
      <c r="BL286" s="48">
        <v>16</v>
      </c>
    </row>
    <row r="287" spans="1:64" x14ac:dyDescent="0.25">
      <c r="A287" s="64" t="s">
        <v>445</v>
      </c>
      <c r="B287" s="64" t="s">
        <v>445</v>
      </c>
      <c r="C287" s="65"/>
      <c r="D287" s="66"/>
      <c r="E287" s="67"/>
      <c r="F287" s="68"/>
      <c r="G287" s="65"/>
      <c r="H287" s="69"/>
      <c r="I287" s="70"/>
      <c r="J287" s="70"/>
      <c r="K287" s="34" t="s">
        <v>65</v>
      </c>
      <c r="L287" s="77">
        <v>434</v>
      </c>
      <c r="M287" s="77"/>
      <c r="N287" s="72"/>
      <c r="O287" s="79" t="s">
        <v>176</v>
      </c>
      <c r="P287" s="81">
        <v>43168.333761574075</v>
      </c>
      <c r="Q287" s="79" t="s">
        <v>1236</v>
      </c>
      <c r="R287" s="79"/>
      <c r="S287" s="79"/>
      <c r="T287" s="79" t="s">
        <v>2776</v>
      </c>
      <c r="U287" s="83" t="s">
        <v>3225</v>
      </c>
      <c r="V287" s="83" t="s">
        <v>3225</v>
      </c>
      <c r="W287" s="81">
        <v>43168.333761574075</v>
      </c>
      <c r="X287" s="83" t="s">
        <v>4162</v>
      </c>
      <c r="Y287" s="79"/>
      <c r="Z287" s="79"/>
      <c r="AA287" s="85" t="s">
        <v>5370</v>
      </c>
      <c r="AB287" s="79"/>
      <c r="AC287" s="79" t="b">
        <v>0</v>
      </c>
      <c r="AD287" s="79">
        <v>2</v>
      </c>
      <c r="AE287" s="85" t="s">
        <v>6296</v>
      </c>
      <c r="AF287" s="79" t="b">
        <v>0</v>
      </c>
      <c r="AG287" s="79" t="s">
        <v>6303</v>
      </c>
      <c r="AH287" s="79"/>
      <c r="AI287" s="85" t="s">
        <v>6296</v>
      </c>
      <c r="AJ287" s="79" t="b">
        <v>0</v>
      </c>
      <c r="AK287" s="79">
        <v>1</v>
      </c>
      <c r="AL287" s="85" t="s">
        <v>6296</v>
      </c>
      <c r="AM287" s="79" t="s">
        <v>6336</v>
      </c>
      <c r="AN287" s="79" t="b">
        <v>0</v>
      </c>
      <c r="AO287" s="85" t="s">
        <v>5370</v>
      </c>
      <c r="AP287" s="79" t="s">
        <v>6415</v>
      </c>
      <c r="AQ287" s="79">
        <v>0</v>
      </c>
      <c r="AR287" s="79">
        <v>0</v>
      </c>
      <c r="AS287" s="79"/>
      <c r="AT287" s="79"/>
      <c r="AU287" s="79"/>
      <c r="AV287" s="79"/>
      <c r="AW287" s="79"/>
      <c r="AX287" s="79"/>
      <c r="AY287" s="79"/>
      <c r="AZ287" s="79"/>
      <c r="BA287">
        <v>1</v>
      </c>
      <c r="BB287" s="78" t="str">
        <f>REPLACE(INDEX(GroupVertices[Group], MATCH(Edges24[[#This Row],[Vertex 1]],GroupVertices[Vertex],0)),1,1,"")</f>
        <v>88</v>
      </c>
      <c r="BC287" s="78" t="str">
        <f>REPLACE(INDEX(GroupVertices[Group], MATCH(Edges24[[#This Row],[Vertex 2]],GroupVertices[Vertex],0)),1,1,"")</f>
        <v>88</v>
      </c>
      <c r="BD287" s="48">
        <v>0</v>
      </c>
      <c r="BE287" s="49">
        <v>0</v>
      </c>
      <c r="BF287" s="48">
        <v>0</v>
      </c>
      <c r="BG287" s="49">
        <v>0</v>
      </c>
      <c r="BH287" s="48">
        <v>0</v>
      </c>
      <c r="BI287" s="49">
        <v>0</v>
      </c>
      <c r="BJ287" s="48">
        <v>42</v>
      </c>
      <c r="BK287" s="49">
        <v>100</v>
      </c>
      <c r="BL287" s="48">
        <v>42</v>
      </c>
    </row>
    <row r="288" spans="1:64" x14ac:dyDescent="0.25">
      <c r="A288" s="64" t="s">
        <v>446</v>
      </c>
      <c r="B288" s="64" t="s">
        <v>445</v>
      </c>
      <c r="C288" s="65"/>
      <c r="D288" s="66"/>
      <c r="E288" s="67"/>
      <c r="F288" s="68"/>
      <c r="G288" s="65"/>
      <c r="H288" s="69"/>
      <c r="I288" s="70"/>
      <c r="J288" s="70"/>
      <c r="K288" s="34" t="s">
        <v>65</v>
      </c>
      <c r="L288" s="77">
        <v>435</v>
      </c>
      <c r="M288" s="77"/>
      <c r="N288" s="72"/>
      <c r="O288" s="79" t="s">
        <v>999</v>
      </c>
      <c r="P288" s="81">
        <v>43170.640046296299</v>
      </c>
      <c r="Q288" s="79" t="s">
        <v>1237</v>
      </c>
      <c r="R288" s="79"/>
      <c r="S288" s="79"/>
      <c r="T288" s="79" t="s">
        <v>2777</v>
      </c>
      <c r="U288" s="79"/>
      <c r="V288" s="83" t="s">
        <v>3641</v>
      </c>
      <c r="W288" s="81">
        <v>43170.640046296299</v>
      </c>
      <c r="X288" s="83" t="s">
        <v>4163</v>
      </c>
      <c r="Y288" s="79"/>
      <c r="Z288" s="79"/>
      <c r="AA288" s="85" t="s">
        <v>5371</v>
      </c>
      <c r="AB288" s="79"/>
      <c r="AC288" s="79" t="b">
        <v>0</v>
      </c>
      <c r="AD288" s="79">
        <v>0</v>
      </c>
      <c r="AE288" s="85" t="s">
        <v>6296</v>
      </c>
      <c r="AF288" s="79" t="b">
        <v>0</v>
      </c>
      <c r="AG288" s="79" t="s">
        <v>6303</v>
      </c>
      <c r="AH288" s="79"/>
      <c r="AI288" s="85" t="s">
        <v>6296</v>
      </c>
      <c r="AJ288" s="79" t="b">
        <v>0</v>
      </c>
      <c r="AK288" s="79">
        <v>1</v>
      </c>
      <c r="AL288" s="85" t="s">
        <v>5370</v>
      </c>
      <c r="AM288" s="79" t="s">
        <v>6331</v>
      </c>
      <c r="AN288" s="79" t="b">
        <v>0</v>
      </c>
      <c r="AO288" s="85" t="s">
        <v>5370</v>
      </c>
      <c r="AP288" s="79" t="s">
        <v>176</v>
      </c>
      <c r="AQ288" s="79">
        <v>0</v>
      </c>
      <c r="AR288" s="79">
        <v>0</v>
      </c>
      <c r="AS288" s="79"/>
      <c r="AT288" s="79"/>
      <c r="AU288" s="79"/>
      <c r="AV288" s="79"/>
      <c r="AW288" s="79"/>
      <c r="AX288" s="79"/>
      <c r="AY288" s="79"/>
      <c r="AZ288" s="79"/>
      <c r="BA288">
        <v>1</v>
      </c>
      <c r="BB288" s="78" t="str">
        <f>REPLACE(INDEX(GroupVertices[Group], MATCH(Edges24[[#This Row],[Vertex 1]],GroupVertices[Vertex],0)),1,1,"")</f>
        <v>88</v>
      </c>
      <c r="BC288" s="78" t="str">
        <f>REPLACE(INDEX(GroupVertices[Group], MATCH(Edges24[[#This Row],[Vertex 2]],GroupVertices[Vertex],0)),1,1,"")</f>
        <v>88</v>
      </c>
      <c r="BD288" s="48">
        <v>0</v>
      </c>
      <c r="BE288" s="49">
        <v>0</v>
      </c>
      <c r="BF288" s="48">
        <v>0</v>
      </c>
      <c r="BG288" s="49">
        <v>0</v>
      </c>
      <c r="BH288" s="48">
        <v>0</v>
      </c>
      <c r="BI288" s="49">
        <v>0</v>
      </c>
      <c r="BJ288" s="48">
        <v>22</v>
      </c>
      <c r="BK288" s="49">
        <v>100</v>
      </c>
      <c r="BL288" s="48">
        <v>22</v>
      </c>
    </row>
    <row r="289" spans="1:64" x14ac:dyDescent="0.25">
      <c r="A289" s="64" t="s">
        <v>447</v>
      </c>
      <c r="B289" s="64" t="s">
        <v>215</v>
      </c>
      <c r="C289" s="65"/>
      <c r="D289" s="66"/>
      <c r="E289" s="67"/>
      <c r="F289" s="68"/>
      <c r="G289" s="65"/>
      <c r="H289" s="69"/>
      <c r="I289" s="70"/>
      <c r="J289" s="70"/>
      <c r="K289" s="34" t="s">
        <v>65</v>
      </c>
      <c r="L289" s="77">
        <v>437</v>
      </c>
      <c r="M289" s="77"/>
      <c r="N289" s="72"/>
      <c r="O289" s="79" t="s">
        <v>999</v>
      </c>
      <c r="P289" s="81">
        <v>43169.690995370373</v>
      </c>
      <c r="Q289" s="79" t="s">
        <v>1238</v>
      </c>
      <c r="R289" s="79"/>
      <c r="S289" s="79"/>
      <c r="T289" s="79" t="s">
        <v>2778</v>
      </c>
      <c r="U289" s="79"/>
      <c r="V289" s="83" t="s">
        <v>3642</v>
      </c>
      <c r="W289" s="81">
        <v>43169.690995370373</v>
      </c>
      <c r="X289" s="83" t="s">
        <v>4164</v>
      </c>
      <c r="Y289" s="79"/>
      <c r="Z289" s="79"/>
      <c r="AA289" s="85" t="s">
        <v>5372</v>
      </c>
      <c r="AB289" s="79"/>
      <c r="AC289" s="79" t="b">
        <v>0</v>
      </c>
      <c r="AD289" s="79">
        <v>0</v>
      </c>
      <c r="AE289" s="85" t="s">
        <v>6296</v>
      </c>
      <c r="AF289" s="79" t="b">
        <v>0</v>
      </c>
      <c r="AG289" s="79" t="s">
        <v>6304</v>
      </c>
      <c r="AH289" s="79"/>
      <c r="AI289" s="85" t="s">
        <v>6296</v>
      </c>
      <c r="AJ289" s="79" t="b">
        <v>0</v>
      </c>
      <c r="AK289" s="79">
        <v>9</v>
      </c>
      <c r="AL289" s="85" t="s">
        <v>5089</v>
      </c>
      <c r="AM289" s="79" t="s">
        <v>6333</v>
      </c>
      <c r="AN289" s="79" t="b">
        <v>0</v>
      </c>
      <c r="AO289" s="85" t="s">
        <v>5089</v>
      </c>
      <c r="AP289" s="79" t="s">
        <v>176</v>
      </c>
      <c r="AQ289" s="79">
        <v>0</v>
      </c>
      <c r="AR289" s="79">
        <v>0</v>
      </c>
      <c r="AS289" s="79"/>
      <c r="AT289" s="79"/>
      <c r="AU289" s="79"/>
      <c r="AV289" s="79"/>
      <c r="AW289" s="79"/>
      <c r="AX289" s="79"/>
      <c r="AY289" s="79"/>
      <c r="AZ289" s="79"/>
      <c r="BA289">
        <v>1</v>
      </c>
      <c r="BB289" s="78" t="str">
        <f>REPLACE(INDEX(GroupVertices[Group], MATCH(Edges24[[#This Row],[Vertex 1]],GroupVertices[Vertex],0)),1,1,"")</f>
        <v>2</v>
      </c>
      <c r="BC289" s="78" t="str">
        <f>REPLACE(INDEX(GroupVertices[Group], MATCH(Edges24[[#This Row],[Vertex 2]],GroupVertices[Vertex],0)),1,1,"")</f>
        <v>28</v>
      </c>
      <c r="BD289" s="48">
        <v>0</v>
      </c>
      <c r="BE289" s="49">
        <v>0</v>
      </c>
      <c r="BF289" s="48">
        <v>0</v>
      </c>
      <c r="BG289" s="49">
        <v>0</v>
      </c>
      <c r="BH289" s="48">
        <v>0</v>
      </c>
      <c r="BI289" s="49">
        <v>0</v>
      </c>
      <c r="BJ289" s="48">
        <v>21</v>
      </c>
      <c r="BK289" s="49">
        <v>100</v>
      </c>
      <c r="BL289" s="48">
        <v>21</v>
      </c>
    </row>
    <row r="290" spans="1:64" x14ac:dyDescent="0.25">
      <c r="A290" s="64" t="s">
        <v>447</v>
      </c>
      <c r="B290" s="64" t="s">
        <v>754</v>
      </c>
      <c r="C290" s="65"/>
      <c r="D290" s="66"/>
      <c r="E290" s="67"/>
      <c r="F290" s="68"/>
      <c r="G290" s="65"/>
      <c r="H290" s="69"/>
      <c r="I290" s="70"/>
      <c r="J290" s="70"/>
      <c r="K290" s="34" t="s">
        <v>65</v>
      </c>
      <c r="L290" s="77">
        <v>438</v>
      </c>
      <c r="M290" s="77"/>
      <c r="N290" s="72"/>
      <c r="O290" s="79" t="s">
        <v>999</v>
      </c>
      <c r="P290" s="81">
        <v>43170.643090277779</v>
      </c>
      <c r="Q290" s="79" t="s">
        <v>1239</v>
      </c>
      <c r="R290" s="83" t="s">
        <v>2129</v>
      </c>
      <c r="S290" s="79" t="s">
        <v>2565</v>
      </c>
      <c r="T290" s="79" t="s">
        <v>731</v>
      </c>
      <c r="U290" s="79"/>
      <c r="V290" s="83" t="s">
        <v>3642</v>
      </c>
      <c r="W290" s="81">
        <v>43170.643090277779</v>
      </c>
      <c r="X290" s="83" t="s">
        <v>4165</v>
      </c>
      <c r="Y290" s="79"/>
      <c r="Z290" s="79"/>
      <c r="AA290" s="85" t="s">
        <v>5373</v>
      </c>
      <c r="AB290" s="79"/>
      <c r="AC290" s="79" t="b">
        <v>0</v>
      </c>
      <c r="AD290" s="79">
        <v>0</v>
      </c>
      <c r="AE290" s="85" t="s">
        <v>6296</v>
      </c>
      <c r="AF290" s="79" t="b">
        <v>0</v>
      </c>
      <c r="AG290" s="79" t="s">
        <v>6304</v>
      </c>
      <c r="AH290" s="79"/>
      <c r="AI290" s="85" t="s">
        <v>6296</v>
      </c>
      <c r="AJ290" s="79" t="b">
        <v>0</v>
      </c>
      <c r="AK290" s="79">
        <v>0</v>
      </c>
      <c r="AL290" s="85" t="s">
        <v>6142</v>
      </c>
      <c r="AM290" s="79" t="s">
        <v>6333</v>
      </c>
      <c r="AN290" s="79" t="b">
        <v>0</v>
      </c>
      <c r="AO290" s="85" t="s">
        <v>6142</v>
      </c>
      <c r="AP290" s="79" t="s">
        <v>176</v>
      </c>
      <c r="AQ290" s="79">
        <v>0</v>
      </c>
      <c r="AR290" s="79">
        <v>0</v>
      </c>
      <c r="AS290" s="79"/>
      <c r="AT290" s="79"/>
      <c r="AU290" s="79"/>
      <c r="AV290" s="79"/>
      <c r="AW290" s="79"/>
      <c r="AX290" s="79"/>
      <c r="AY290" s="79"/>
      <c r="AZ290" s="79"/>
      <c r="BA290">
        <v>1</v>
      </c>
      <c r="BB290" s="78" t="str">
        <f>REPLACE(INDEX(GroupVertices[Group], MATCH(Edges24[[#This Row],[Vertex 1]],GroupVertices[Vertex],0)),1,1,"")</f>
        <v>2</v>
      </c>
      <c r="BC290" s="78" t="str">
        <f>REPLACE(INDEX(GroupVertices[Group], MATCH(Edges24[[#This Row],[Vertex 2]],GroupVertices[Vertex],0)),1,1,"")</f>
        <v>2</v>
      </c>
      <c r="BD290" s="48"/>
      <c r="BE290" s="49"/>
      <c r="BF290" s="48"/>
      <c r="BG290" s="49"/>
      <c r="BH290" s="48"/>
      <c r="BI290" s="49"/>
      <c r="BJ290" s="48"/>
      <c r="BK290" s="49"/>
      <c r="BL290" s="48"/>
    </row>
    <row r="291" spans="1:64" x14ac:dyDescent="0.25">
      <c r="A291" s="64" t="s">
        <v>448</v>
      </c>
      <c r="B291" s="64" t="s">
        <v>740</v>
      </c>
      <c r="C291" s="65"/>
      <c r="D291" s="66"/>
      <c r="E291" s="67"/>
      <c r="F291" s="68"/>
      <c r="G291" s="65"/>
      <c r="H291" s="69"/>
      <c r="I291" s="70"/>
      <c r="J291" s="70"/>
      <c r="K291" s="34" t="s">
        <v>65</v>
      </c>
      <c r="L291" s="77">
        <v>440</v>
      </c>
      <c r="M291" s="77"/>
      <c r="N291" s="72"/>
      <c r="O291" s="79" t="s">
        <v>999</v>
      </c>
      <c r="P291" s="81">
        <v>43170.642696759256</v>
      </c>
      <c r="Q291" s="79" t="s">
        <v>1240</v>
      </c>
      <c r="R291" s="83" t="s">
        <v>2130</v>
      </c>
      <c r="S291" s="79" t="s">
        <v>2508</v>
      </c>
      <c r="T291" s="79" t="s">
        <v>2779</v>
      </c>
      <c r="U291" s="79"/>
      <c r="V291" s="83" t="s">
        <v>3643</v>
      </c>
      <c r="W291" s="81">
        <v>43170.642696759256</v>
      </c>
      <c r="X291" s="83" t="s">
        <v>4166</v>
      </c>
      <c r="Y291" s="79"/>
      <c r="Z291" s="79"/>
      <c r="AA291" s="85" t="s">
        <v>5374</v>
      </c>
      <c r="AB291" s="79"/>
      <c r="AC291" s="79" t="b">
        <v>0</v>
      </c>
      <c r="AD291" s="79">
        <v>0</v>
      </c>
      <c r="AE291" s="85" t="s">
        <v>6296</v>
      </c>
      <c r="AF291" s="79" t="b">
        <v>0</v>
      </c>
      <c r="AG291" s="79" t="s">
        <v>6304</v>
      </c>
      <c r="AH291" s="79"/>
      <c r="AI291" s="85" t="s">
        <v>6296</v>
      </c>
      <c r="AJ291" s="79" t="b">
        <v>0</v>
      </c>
      <c r="AK291" s="79">
        <v>4</v>
      </c>
      <c r="AL291" s="85" t="s">
        <v>6274</v>
      </c>
      <c r="AM291" s="79" t="s">
        <v>6331</v>
      </c>
      <c r="AN291" s="79" t="b">
        <v>0</v>
      </c>
      <c r="AO291" s="85" t="s">
        <v>6274</v>
      </c>
      <c r="AP291" s="79" t="s">
        <v>176</v>
      </c>
      <c r="AQ291" s="79">
        <v>0</v>
      </c>
      <c r="AR291" s="79">
        <v>0</v>
      </c>
      <c r="AS291" s="79"/>
      <c r="AT291" s="79"/>
      <c r="AU291" s="79"/>
      <c r="AV291" s="79"/>
      <c r="AW291" s="79"/>
      <c r="AX291" s="79"/>
      <c r="AY291" s="79"/>
      <c r="AZ291" s="79"/>
      <c r="BA291">
        <v>8</v>
      </c>
      <c r="BB291" s="78" t="str">
        <f>REPLACE(INDEX(GroupVertices[Group], MATCH(Edges24[[#This Row],[Vertex 1]],GroupVertices[Vertex],0)),1,1,"")</f>
        <v>6</v>
      </c>
      <c r="BC291" s="78" t="str">
        <f>REPLACE(INDEX(GroupVertices[Group], MATCH(Edges24[[#This Row],[Vertex 2]],GroupVertices[Vertex],0)),1,1,"")</f>
        <v>6</v>
      </c>
      <c r="BD291" s="48">
        <v>0</v>
      </c>
      <c r="BE291" s="49">
        <v>0</v>
      </c>
      <c r="BF291" s="48">
        <v>0</v>
      </c>
      <c r="BG291" s="49">
        <v>0</v>
      </c>
      <c r="BH291" s="48">
        <v>0</v>
      </c>
      <c r="BI291" s="49">
        <v>0</v>
      </c>
      <c r="BJ291" s="48">
        <v>15</v>
      </c>
      <c r="BK291" s="49">
        <v>100</v>
      </c>
      <c r="BL291" s="48">
        <v>15</v>
      </c>
    </row>
    <row r="292" spans="1:64" x14ac:dyDescent="0.25">
      <c r="A292" s="64" t="s">
        <v>448</v>
      </c>
      <c r="B292" s="64" t="s">
        <v>740</v>
      </c>
      <c r="C292" s="65"/>
      <c r="D292" s="66"/>
      <c r="E292" s="67"/>
      <c r="F292" s="68"/>
      <c r="G292" s="65"/>
      <c r="H292" s="69"/>
      <c r="I292" s="70"/>
      <c r="J292" s="70"/>
      <c r="K292" s="34" t="s">
        <v>65</v>
      </c>
      <c r="L292" s="77">
        <v>441</v>
      </c>
      <c r="M292" s="77"/>
      <c r="N292" s="72"/>
      <c r="O292" s="79" t="s">
        <v>999</v>
      </c>
      <c r="P292" s="81">
        <v>43170.64271990741</v>
      </c>
      <c r="Q292" s="79" t="s">
        <v>1241</v>
      </c>
      <c r="R292" s="83" t="s">
        <v>2131</v>
      </c>
      <c r="S292" s="79" t="s">
        <v>2508</v>
      </c>
      <c r="T292" s="79" t="s">
        <v>2780</v>
      </c>
      <c r="U292" s="79"/>
      <c r="V292" s="83" t="s">
        <v>3643</v>
      </c>
      <c r="W292" s="81">
        <v>43170.64271990741</v>
      </c>
      <c r="X292" s="83" t="s">
        <v>4167</v>
      </c>
      <c r="Y292" s="79"/>
      <c r="Z292" s="79"/>
      <c r="AA292" s="85" t="s">
        <v>5375</v>
      </c>
      <c r="AB292" s="79"/>
      <c r="AC292" s="79" t="b">
        <v>0</v>
      </c>
      <c r="AD292" s="79">
        <v>0</v>
      </c>
      <c r="AE292" s="85" t="s">
        <v>6296</v>
      </c>
      <c r="AF292" s="79" t="b">
        <v>0</v>
      </c>
      <c r="AG292" s="79" t="s">
        <v>6304</v>
      </c>
      <c r="AH292" s="79"/>
      <c r="AI292" s="85" t="s">
        <v>6296</v>
      </c>
      <c r="AJ292" s="79" t="b">
        <v>0</v>
      </c>
      <c r="AK292" s="79">
        <v>5</v>
      </c>
      <c r="AL292" s="85" t="s">
        <v>6275</v>
      </c>
      <c r="AM292" s="79" t="s">
        <v>6331</v>
      </c>
      <c r="AN292" s="79" t="b">
        <v>0</v>
      </c>
      <c r="AO292" s="85" t="s">
        <v>6275</v>
      </c>
      <c r="AP292" s="79" t="s">
        <v>176</v>
      </c>
      <c r="AQ292" s="79">
        <v>0</v>
      </c>
      <c r="AR292" s="79">
        <v>0</v>
      </c>
      <c r="AS292" s="79"/>
      <c r="AT292" s="79"/>
      <c r="AU292" s="79"/>
      <c r="AV292" s="79"/>
      <c r="AW292" s="79"/>
      <c r="AX292" s="79"/>
      <c r="AY292" s="79"/>
      <c r="AZ292" s="79"/>
      <c r="BA292">
        <v>8</v>
      </c>
      <c r="BB292" s="78" t="str">
        <f>REPLACE(INDEX(GroupVertices[Group], MATCH(Edges24[[#This Row],[Vertex 1]],GroupVertices[Vertex],0)),1,1,"")</f>
        <v>6</v>
      </c>
      <c r="BC292" s="78" t="str">
        <f>REPLACE(INDEX(GroupVertices[Group], MATCH(Edges24[[#This Row],[Vertex 2]],GroupVertices[Vertex],0)),1,1,"")</f>
        <v>6</v>
      </c>
      <c r="BD292" s="48">
        <v>0</v>
      </c>
      <c r="BE292" s="49">
        <v>0</v>
      </c>
      <c r="BF292" s="48">
        <v>0</v>
      </c>
      <c r="BG292" s="49">
        <v>0</v>
      </c>
      <c r="BH292" s="48">
        <v>0</v>
      </c>
      <c r="BI292" s="49">
        <v>0</v>
      </c>
      <c r="BJ292" s="48">
        <v>13</v>
      </c>
      <c r="BK292" s="49">
        <v>100</v>
      </c>
      <c r="BL292" s="48">
        <v>13</v>
      </c>
    </row>
    <row r="293" spans="1:64" x14ac:dyDescent="0.25">
      <c r="A293" s="64" t="s">
        <v>448</v>
      </c>
      <c r="B293" s="64" t="s">
        <v>740</v>
      </c>
      <c r="C293" s="65"/>
      <c r="D293" s="66"/>
      <c r="E293" s="67"/>
      <c r="F293" s="68"/>
      <c r="G293" s="65"/>
      <c r="H293" s="69"/>
      <c r="I293" s="70"/>
      <c r="J293" s="70"/>
      <c r="K293" s="34" t="s">
        <v>65</v>
      </c>
      <c r="L293" s="77">
        <v>442</v>
      </c>
      <c r="M293" s="77"/>
      <c r="N293" s="72"/>
      <c r="O293" s="79" t="s">
        <v>999</v>
      </c>
      <c r="P293" s="81">
        <v>43170.642754629633</v>
      </c>
      <c r="Q293" s="79" t="s">
        <v>1132</v>
      </c>
      <c r="R293" s="83" t="s">
        <v>2071</v>
      </c>
      <c r="S293" s="79" t="s">
        <v>2508</v>
      </c>
      <c r="T293" s="79" t="s">
        <v>2731</v>
      </c>
      <c r="U293" s="83" t="s">
        <v>3199</v>
      </c>
      <c r="V293" s="83" t="s">
        <v>3199</v>
      </c>
      <c r="W293" s="81">
        <v>43170.642754629633</v>
      </c>
      <c r="X293" s="83" t="s">
        <v>4168</v>
      </c>
      <c r="Y293" s="79"/>
      <c r="Z293" s="79"/>
      <c r="AA293" s="85" t="s">
        <v>5376</v>
      </c>
      <c r="AB293" s="79"/>
      <c r="AC293" s="79" t="b">
        <v>0</v>
      </c>
      <c r="AD293" s="79">
        <v>0</v>
      </c>
      <c r="AE293" s="85" t="s">
        <v>6296</v>
      </c>
      <c r="AF293" s="79" t="b">
        <v>0</v>
      </c>
      <c r="AG293" s="79" t="s">
        <v>6304</v>
      </c>
      <c r="AH293" s="79"/>
      <c r="AI293" s="85" t="s">
        <v>6296</v>
      </c>
      <c r="AJ293" s="79" t="b">
        <v>0</v>
      </c>
      <c r="AK293" s="79">
        <v>3</v>
      </c>
      <c r="AL293" s="85" t="s">
        <v>6276</v>
      </c>
      <c r="AM293" s="79" t="s">
        <v>6331</v>
      </c>
      <c r="AN293" s="79" t="b">
        <v>0</v>
      </c>
      <c r="AO293" s="85" t="s">
        <v>6276</v>
      </c>
      <c r="AP293" s="79" t="s">
        <v>176</v>
      </c>
      <c r="AQ293" s="79">
        <v>0</v>
      </c>
      <c r="AR293" s="79">
        <v>0</v>
      </c>
      <c r="AS293" s="79"/>
      <c r="AT293" s="79"/>
      <c r="AU293" s="79"/>
      <c r="AV293" s="79"/>
      <c r="AW293" s="79"/>
      <c r="AX293" s="79"/>
      <c r="AY293" s="79"/>
      <c r="AZ293" s="79"/>
      <c r="BA293">
        <v>8</v>
      </c>
      <c r="BB293" s="78" t="str">
        <f>REPLACE(INDEX(GroupVertices[Group], MATCH(Edges24[[#This Row],[Vertex 1]],GroupVertices[Vertex],0)),1,1,"")</f>
        <v>6</v>
      </c>
      <c r="BC293" s="78" t="str">
        <f>REPLACE(INDEX(GroupVertices[Group], MATCH(Edges24[[#This Row],[Vertex 2]],GroupVertices[Vertex],0)),1,1,"")</f>
        <v>6</v>
      </c>
      <c r="BD293" s="48">
        <v>1</v>
      </c>
      <c r="BE293" s="49">
        <v>8.3333333333333339</v>
      </c>
      <c r="BF293" s="48">
        <v>0</v>
      </c>
      <c r="BG293" s="49">
        <v>0</v>
      </c>
      <c r="BH293" s="48">
        <v>0</v>
      </c>
      <c r="BI293" s="49">
        <v>0</v>
      </c>
      <c r="BJ293" s="48">
        <v>11</v>
      </c>
      <c r="BK293" s="49">
        <v>91.666666666666671</v>
      </c>
      <c r="BL293" s="48">
        <v>12</v>
      </c>
    </row>
    <row r="294" spans="1:64" x14ac:dyDescent="0.25">
      <c r="A294" s="64" t="s">
        <v>448</v>
      </c>
      <c r="B294" s="64" t="s">
        <v>740</v>
      </c>
      <c r="C294" s="65"/>
      <c r="D294" s="66"/>
      <c r="E294" s="67"/>
      <c r="F294" s="68"/>
      <c r="G294" s="65"/>
      <c r="H294" s="69"/>
      <c r="I294" s="70"/>
      <c r="J294" s="70"/>
      <c r="K294" s="34" t="s">
        <v>65</v>
      </c>
      <c r="L294" s="77">
        <v>443</v>
      </c>
      <c r="M294" s="77"/>
      <c r="N294" s="72"/>
      <c r="O294" s="79" t="s">
        <v>999</v>
      </c>
      <c r="P294" s="81">
        <v>43170.642870370371</v>
      </c>
      <c r="Q294" s="79" t="s">
        <v>1242</v>
      </c>
      <c r="R294" s="83" t="s">
        <v>2070</v>
      </c>
      <c r="S294" s="79" t="s">
        <v>2508</v>
      </c>
      <c r="T294" s="79" t="s">
        <v>2781</v>
      </c>
      <c r="U294" s="79"/>
      <c r="V294" s="83" t="s">
        <v>3643</v>
      </c>
      <c r="W294" s="81">
        <v>43170.642870370371</v>
      </c>
      <c r="X294" s="83" t="s">
        <v>4169</v>
      </c>
      <c r="Y294" s="79"/>
      <c r="Z294" s="79"/>
      <c r="AA294" s="85" t="s">
        <v>5377</v>
      </c>
      <c r="AB294" s="79"/>
      <c r="AC294" s="79" t="b">
        <v>0</v>
      </c>
      <c r="AD294" s="79">
        <v>0</v>
      </c>
      <c r="AE294" s="85" t="s">
        <v>6296</v>
      </c>
      <c r="AF294" s="79" t="b">
        <v>0</v>
      </c>
      <c r="AG294" s="79" t="s">
        <v>6304</v>
      </c>
      <c r="AH294" s="79"/>
      <c r="AI294" s="85" t="s">
        <v>6296</v>
      </c>
      <c r="AJ294" s="79" t="b">
        <v>0</v>
      </c>
      <c r="AK294" s="79">
        <v>3</v>
      </c>
      <c r="AL294" s="85" t="s">
        <v>6277</v>
      </c>
      <c r="AM294" s="79" t="s">
        <v>6331</v>
      </c>
      <c r="AN294" s="79" t="b">
        <v>0</v>
      </c>
      <c r="AO294" s="85" t="s">
        <v>6277</v>
      </c>
      <c r="AP294" s="79" t="s">
        <v>176</v>
      </c>
      <c r="AQ294" s="79">
        <v>0</v>
      </c>
      <c r="AR294" s="79">
        <v>0</v>
      </c>
      <c r="AS294" s="79"/>
      <c r="AT294" s="79"/>
      <c r="AU294" s="79"/>
      <c r="AV294" s="79"/>
      <c r="AW294" s="79"/>
      <c r="AX294" s="79"/>
      <c r="AY294" s="79"/>
      <c r="AZ294" s="79"/>
      <c r="BA294">
        <v>8</v>
      </c>
      <c r="BB294" s="78" t="str">
        <f>REPLACE(INDEX(GroupVertices[Group], MATCH(Edges24[[#This Row],[Vertex 1]],GroupVertices[Vertex],0)),1,1,"")</f>
        <v>6</v>
      </c>
      <c r="BC294" s="78" t="str">
        <f>REPLACE(INDEX(GroupVertices[Group], MATCH(Edges24[[#This Row],[Vertex 2]],GroupVertices[Vertex],0)),1,1,"")</f>
        <v>6</v>
      </c>
      <c r="BD294" s="48">
        <v>0</v>
      </c>
      <c r="BE294" s="49">
        <v>0</v>
      </c>
      <c r="BF294" s="48">
        <v>1</v>
      </c>
      <c r="BG294" s="49">
        <v>8.3333333333333339</v>
      </c>
      <c r="BH294" s="48">
        <v>0</v>
      </c>
      <c r="BI294" s="49">
        <v>0</v>
      </c>
      <c r="BJ294" s="48">
        <v>11</v>
      </c>
      <c r="BK294" s="49">
        <v>91.666666666666671</v>
      </c>
      <c r="BL294" s="48">
        <v>12</v>
      </c>
    </row>
    <row r="295" spans="1:64" x14ac:dyDescent="0.25">
      <c r="A295" s="64" t="s">
        <v>448</v>
      </c>
      <c r="B295" s="64" t="s">
        <v>740</v>
      </c>
      <c r="C295" s="65"/>
      <c r="D295" s="66"/>
      <c r="E295" s="67"/>
      <c r="F295" s="68"/>
      <c r="G295" s="65"/>
      <c r="H295" s="69"/>
      <c r="I295" s="70"/>
      <c r="J295" s="70"/>
      <c r="K295" s="34" t="s">
        <v>65</v>
      </c>
      <c r="L295" s="77">
        <v>444</v>
      </c>
      <c r="M295" s="77"/>
      <c r="N295" s="72"/>
      <c r="O295" s="79" t="s">
        <v>999</v>
      </c>
      <c r="P295" s="81">
        <v>43170.643009259256</v>
      </c>
      <c r="Q295" s="79" t="s">
        <v>1243</v>
      </c>
      <c r="R295" s="83" t="s">
        <v>2132</v>
      </c>
      <c r="S295" s="79" t="s">
        <v>2508</v>
      </c>
      <c r="T295" s="79" t="s">
        <v>2782</v>
      </c>
      <c r="U295" s="79"/>
      <c r="V295" s="83" t="s">
        <v>3643</v>
      </c>
      <c r="W295" s="81">
        <v>43170.643009259256</v>
      </c>
      <c r="X295" s="83" t="s">
        <v>4170</v>
      </c>
      <c r="Y295" s="79"/>
      <c r="Z295" s="79"/>
      <c r="AA295" s="85" t="s">
        <v>5378</v>
      </c>
      <c r="AB295" s="79"/>
      <c r="AC295" s="79" t="b">
        <v>0</v>
      </c>
      <c r="AD295" s="79">
        <v>0</v>
      </c>
      <c r="AE295" s="85" t="s">
        <v>6296</v>
      </c>
      <c r="AF295" s="79" t="b">
        <v>0</v>
      </c>
      <c r="AG295" s="79" t="s">
        <v>6304</v>
      </c>
      <c r="AH295" s="79"/>
      <c r="AI295" s="85" t="s">
        <v>6296</v>
      </c>
      <c r="AJ295" s="79" t="b">
        <v>0</v>
      </c>
      <c r="AK295" s="79">
        <v>5</v>
      </c>
      <c r="AL295" s="85" t="s">
        <v>6278</v>
      </c>
      <c r="AM295" s="79" t="s">
        <v>6331</v>
      </c>
      <c r="AN295" s="79" t="b">
        <v>0</v>
      </c>
      <c r="AO295" s="85" t="s">
        <v>6278</v>
      </c>
      <c r="AP295" s="79" t="s">
        <v>176</v>
      </c>
      <c r="AQ295" s="79">
        <v>0</v>
      </c>
      <c r="AR295" s="79">
        <v>0</v>
      </c>
      <c r="AS295" s="79"/>
      <c r="AT295" s="79"/>
      <c r="AU295" s="79"/>
      <c r="AV295" s="79"/>
      <c r="AW295" s="79"/>
      <c r="AX295" s="79"/>
      <c r="AY295" s="79"/>
      <c r="AZ295" s="79"/>
      <c r="BA295">
        <v>8</v>
      </c>
      <c r="BB295" s="78" t="str">
        <f>REPLACE(INDEX(GroupVertices[Group], MATCH(Edges24[[#This Row],[Vertex 1]],GroupVertices[Vertex],0)),1,1,"")</f>
        <v>6</v>
      </c>
      <c r="BC295" s="78" t="str">
        <f>REPLACE(INDEX(GroupVertices[Group], MATCH(Edges24[[#This Row],[Vertex 2]],GroupVertices[Vertex],0)),1,1,"")</f>
        <v>6</v>
      </c>
      <c r="BD295" s="48">
        <v>1</v>
      </c>
      <c r="BE295" s="49">
        <v>8.3333333333333339</v>
      </c>
      <c r="BF295" s="48">
        <v>0</v>
      </c>
      <c r="BG295" s="49">
        <v>0</v>
      </c>
      <c r="BH295" s="48">
        <v>0</v>
      </c>
      <c r="BI295" s="49">
        <v>0</v>
      </c>
      <c r="BJ295" s="48">
        <v>11</v>
      </c>
      <c r="BK295" s="49">
        <v>91.666666666666671</v>
      </c>
      <c r="BL295" s="48">
        <v>12</v>
      </c>
    </row>
    <row r="296" spans="1:64" x14ac:dyDescent="0.25">
      <c r="A296" s="64" t="s">
        <v>448</v>
      </c>
      <c r="B296" s="64" t="s">
        <v>740</v>
      </c>
      <c r="C296" s="65"/>
      <c r="D296" s="66"/>
      <c r="E296" s="67"/>
      <c r="F296" s="68"/>
      <c r="G296" s="65"/>
      <c r="H296" s="69"/>
      <c r="I296" s="70"/>
      <c r="J296" s="70"/>
      <c r="K296" s="34" t="s">
        <v>65</v>
      </c>
      <c r="L296" s="77">
        <v>445</v>
      </c>
      <c r="M296" s="77"/>
      <c r="N296" s="72"/>
      <c r="O296" s="79" t="s">
        <v>999</v>
      </c>
      <c r="P296" s="81">
        <v>43170.643078703702</v>
      </c>
      <c r="Q296" s="79" t="s">
        <v>1244</v>
      </c>
      <c r="R296" s="83" t="s">
        <v>2133</v>
      </c>
      <c r="S296" s="79" t="s">
        <v>2508</v>
      </c>
      <c r="T296" s="79" t="s">
        <v>2783</v>
      </c>
      <c r="U296" s="79"/>
      <c r="V296" s="83" t="s">
        <v>3643</v>
      </c>
      <c r="W296" s="81">
        <v>43170.643078703702</v>
      </c>
      <c r="X296" s="83" t="s">
        <v>4171</v>
      </c>
      <c r="Y296" s="79"/>
      <c r="Z296" s="79"/>
      <c r="AA296" s="85" t="s">
        <v>5379</v>
      </c>
      <c r="AB296" s="79"/>
      <c r="AC296" s="79" t="b">
        <v>0</v>
      </c>
      <c r="AD296" s="79">
        <v>0</v>
      </c>
      <c r="AE296" s="85" t="s">
        <v>6296</v>
      </c>
      <c r="AF296" s="79" t="b">
        <v>0</v>
      </c>
      <c r="AG296" s="79" t="s">
        <v>6311</v>
      </c>
      <c r="AH296" s="79"/>
      <c r="AI296" s="85" t="s">
        <v>6296</v>
      </c>
      <c r="AJ296" s="79" t="b">
        <v>0</v>
      </c>
      <c r="AK296" s="79">
        <v>5</v>
      </c>
      <c r="AL296" s="85" t="s">
        <v>6279</v>
      </c>
      <c r="AM296" s="79" t="s">
        <v>6331</v>
      </c>
      <c r="AN296" s="79" t="b">
        <v>0</v>
      </c>
      <c r="AO296" s="85" t="s">
        <v>6279</v>
      </c>
      <c r="AP296" s="79" t="s">
        <v>176</v>
      </c>
      <c r="AQ296" s="79">
        <v>0</v>
      </c>
      <c r="AR296" s="79">
        <v>0</v>
      </c>
      <c r="AS296" s="79"/>
      <c r="AT296" s="79"/>
      <c r="AU296" s="79"/>
      <c r="AV296" s="79"/>
      <c r="AW296" s="79"/>
      <c r="AX296" s="79"/>
      <c r="AY296" s="79"/>
      <c r="AZ296" s="79"/>
      <c r="BA296">
        <v>8</v>
      </c>
      <c r="BB296" s="78" t="str">
        <f>REPLACE(INDEX(GroupVertices[Group], MATCH(Edges24[[#This Row],[Vertex 1]],GroupVertices[Vertex],0)),1,1,"")</f>
        <v>6</v>
      </c>
      <c r="BC296" s="78" t="str">
        <f>REPLACE(INDEX(GroupVertices[Group], MATCH(Edges24[[#This Row],[Vertex 2]],GroupVertices[Vertex],0)),1,1,"")</f>
        <v>6</v>
      </c>
      <c r="BD296" s="48">
        <v>1</v>
      </c>
      <c r="BE296" s="49">
        <v>9.0909090909090917</v>
      </c>
      <c r="BF296" s="48">
        <v>0</v>
      </c>
      <c r="BG296" s="49">
        <v>0</v>
      </c>
      <c r="BH296" s="48">
        <v>0</v>
      </c>
      <c r="BI296" s="49">
        <v>0</v>
      </c>
      <c r="BJ296" s="48">
        <v>10</v>
      </c>
      <c r="BK296" s="49">
        <v>90.909090909090907</v>
      </c>
      <c r="BL296" s="48">
        <v>11</v>
      </c>
    </row>
    <row r="297" spans="1:64" x14ac:dyDescent="0.25">
      <c r="A297" s="64" t="s">
        <v>448</v>
      </c>
      <c r="B297" s="64" t="s">
        <v>740</v>
      </c>
      <c r="C297" s="65"/>
      <c r="D297" s="66"/>
      <c r="E297" s="67"/>
      <c r="F297" s="68"/>
      <c r="G297" s="65"/>
      <c r="H297" s="69"/>
      <c r="I297" s="70"/>
      <c r="J297" s="70"/>
      <c r="K297" s="34" t="s">
        <v>65</v>
      </c>
      <c r="L297" s="77">
        <v>446</v>
      </c>
      <c r="M297" s="77"/>
      <c r="N297" s="72"/>
      <c r="O297" s="79" t="s">
        <v>999</v>
      </c>
      <c r="P297" s="81">
        <v>43170.643113425926</v>
      </c>
      <c r="Q297" s="79" t="s">
        <v>1245</v>
      </c>
      <c r="R297" s="83" t="s">
        <v>2134</v>
      </c>
      <c r="S297" s="79" t="s">
        <v>2508</v>
      </c>
      <c r="T297" s="79" t="s">
        <v>2784</v>
      </c>
      <c r="U297" s="79"/>
      <c r="V297" s="83" t="s">
        <v>3643</v>
      </c>
      <c r="W297" s="81">
        <v>43170.643113425926</v>
      </c>
      <c r="X297" s="83" t="s">
        <v>4172</v>
      </c>
      <c r="Y297" s="79"/>
      <c r="Z297" s="79"/>
      <c r="AA297" s="85" t="s">
        <v>5380</v>
      </c>
      <c r="AB297" s="79"/>
      <c r="AC297" s="79" t="b">
        <v>0</v>
      </c>
      <c r="AD297" s="79">
        <v>0</v>
      </c>
      <c r="AE297" s="85" t="s">
        <v>6296</v>
      </c>
      <c r="AF297" s="79" t="b">
        <v>0</v>
      </c>
      <c r="AG297" s="79" t="s">
        <v>6304</v>
      </c>
      <c r="AH297" s="79"/>
      <c r="AI297" s="85" t="s">
        <v>6296</v>
      </c>
      <c r="AJ297" s="79" t="b">
        <v>0</v>
      </c>
      <c r="AK297" s="79">
        <v>5</v>
      </c>
      <c r="AL297" s="85" t="s">
        <v>6280</v>
      </c>
      <c r="AM297" s="79" t="s">
        <v>6331</v>
      </c>
      <c r="AN297" s="79" t="b">
        <v>0</v>
      </c>
      <c r="AO297" s="85" t="s">
        <v>6280</v>
      </c>
      <c r="AP297" s="79" t="s">
        <v>176</v>
      </c>
      <c r="AQ297" s="79">
        <v>0</v>
      </c>
      <c r="AR297" s="79">
        <v>0</v>
      </c>
      <c r="AS297" s="79"/>
      <c r="AT297" s="79"/>
      <c r="AU297" s="79"/>
      <c r="AV297" s="79"/>
      <c r="AW297" s="79"/>
      <c r="AX297" s="79"/>
      <c r="AY297" s="79"/>
      <c r="AZ297" s="79"/>
      <c r="BA297">
        <v>8</v>
      </c>
      <c r="BB297" s="78" t="str">
        <f>REPLACE(INDEX(GroupVertices[Group], MATCH(Edges24[[#This Row],[Vertex 1]],GroupVertices[Vertex],0)),1,1,"")</f>
        <v>6</v>
      </c>
      <c r="BC297" s="78" t="str">
        <f>REPLACE(INDEX(GroupVertices[Group], MATCH(Edges24[[#This Row],[Vertex 2]],GroupVertices[Vertex],0)),1,1,"")</f>
        <v>6</v>
      </c>
      <c r="BD297" s="48">
        <v>0</v>
      </c>
      <c r="BE297" s="49">
        <v>0</v>
      </c>
      <c r="BF297" s="48">
        <v>0</v>
      </c>
      <c r="BG297" s="49">
        <v>0</v>
      </c>
      <c r="BH297" s="48">
        <v>0</v>
      </c>
      <c r="BI297" s="49">
        <v>0</v>
      </c>
      <c r="BJ297" s="48">
        <v>14</v>
      </c>
      <c r="BK297" s="49">
        <v>100</v>
      </c>
      <c r="BL297" s="48">
        <v>14</v>
      </c>
    </row>
    <row r="298" spans="1:64" x14ac:dyDescent="0.25">
      <c r="A298" s="64" t="s">
        <v>448</v>
      </c>
      <c r="B298" s="64" t="s">
        <v>740</v>
      </c>
      <c r="C298" s="65"/>
      <c r="D298" s="66"/>
      <c r="E298" s="67"/>
      <c r="F298" s="68"/>
      <c r="G298" s="65"/>
      <c r="H298" s="69"/>
      <c r="I298" s="70"/>
      <c r="J298" s="70"/>
      <c r="K298" s="34" t="s">
        <v>65</v>
      </c>
      <c r="L298" s="77">
        <v>447</v>
      </c>
      <c r="M298" s="77"/>
      <c r="N298" s="72"/>
      <c r="O298" s="79" t="s">
        <v>999</v>
      </c>
      <c r="P298" s="81">
        <v>43170.643275462964</v>
      </c>
      <c r="Q298" s="79" t="s">
        <v>1246</v>
      </c>
      <c r="R298" s="83" t="s">
        <v>2135</v>
      </c>
      <c r="S298" s="79" t="s">
        <v>2508</v>
      </c>
      <c r="T298" s="79" t="s">
        <v>2785</v>
      </c>
      <c r="U298" s="79"/>
      <c r="V298" s="83" t="s">
        <v>3643</v>
      </c>
      <c r="W298" s="81">
        <v>43170.643275462964</v>
      </c>
      <c r="X298" s="83" t="s">
        <v>4173</v>
      </c>
      <c r="Y298" s="79"/>
      <c r="Z298" s="79"/>
      <c r="AA298" s="85" t="s">
        <v>5381</v>
      </c>
      <c r="AB298" s="79"/>
      <c r="AC298" s="79" t="b">
        <v>0</v>
      </c>
      <c r="AD298" s="79">
        <v>0</v>
      </c>
      <c r="AE298" s="85" t="s">
        <v>6296</v>
      </c>
      <c r="AF298" s="79" t="b">
        <v>0</v>
      </c>
      <c r="AG298" s="79" t="s">
        <v>6304</v>
      </c>
      <c r="AH298" s="79"/>
      <c r="AI298" s="85" t="s">
        <v>6296</v>
      </c>
      <c r="AJ298" s="79" t="b">
        <v>0</v>
      </c>
      <c r="AK298" s="79">
        <v>16</v>
      </c>
      <c r="AL298" s="85" t="s">
        <v>6288</v>
      </c>
      <c r="AM298" s="79" t="s">
        <v>6331</v>
      </c>
      <c r="AN298" s="79" t="b">
        <v>0</v>
      </c>
      <c r="AO298" s="85" t="s">
        <v>6288</v>
      </c>
      <c r="AP298" s="79" t="s">
        <v>176</v>
      </c>
      <c r="AQ298" s="79">
        <v>0</v>
      </c>
      <c r="AR298" s="79">
        <v>0</v>
      </c>
      <c r="AS298" s="79"/>
      <c r="AT298" s="79"/>
      <c r="AU298" s="79"/>
      <c r="AV298" s="79"/>
      <c r="AW298" s="79"/>
      <c r="AX298" s="79"/>
      <c r="AY298" s="79"/>
      <c r="AZ298" s="79"/>
      <c r="BA298">
        <v>8</v>
      </c>
      <c r="BB298" s="78" t="str">
        <f>REPLACE(INDEX(GroupVertices[Group], MATCH(Edges24[[#This Row],[Vertex 1]],GroupVertices[Vertex],0)),1,1,"")</f>
        <v>6</v>
      </c>
      <c r="BC298" s="78" t="str">
        <f>REPLACE(INDEX(GroupVertices[Group], MATCH(Edges24[[#This Row],[Vertex 2]],GroupVertices[Vertex],0)),1,1,"")</f>
        <v>6</v>
      </c>
      <c r="BD298" s="48">
        <v>1</v>
      </c>
      <c r="BE298" s="49">
        <v>8.3333333333333339</v>
      </c>
      <c r="BF298" s="48">
        <v>0</v>
      </c>
      <c r="BG298" s="49">
        <v>0</v>
      </c>
      <c r="BH298" s="48">
        <v>0</v>
      </c>
      <c r="BI298" s="49">
        <v>0</v>
      </c>
      <c r="BJ298" s="48">
        <v>11</v>
      </c>
      <c r="BK298" s="49">
        <v>91.666666666666671</v>
      </c>
      <c r="BL298" s="48">
        <v>12</v>
      </c>
    </row>
    <row r="299" spans="1:64" x14ac:dyDescent="0.25">
      <c r="A299" s="64" t="s">
        <v>448</v>
      </c>
      <c r="B299" s="64" t="s">
        <v>363</v>
      </c>
      <c r="C299" s="65"/>
      <c r="D299" s="66"/>
      <c r="E299" s="67"/>
      <c r="F299" s="68"/>
      <c r="G299" s="65"/>
      <c r="H299" s="69"/>
      <c r="I299" s="70"/>
      <c r="J299" s="70"/>
      <c r="K299" s="34" t="s">
        <v>65</v>
      </c>
      <c r="L299" s="77">
        <v>448</v>
      </c>
      <c r="M299" s="77"/>
      <c r="N299" s="72"/>
      <c r="O299" s="79" t="s">
        <v>999</v>
      </c>
      <c r="P299" s="81">
        <v>43170.643379629626</v>
      </c>
      <c r="Q299" s="79" t="s">
        <v>1247</v>
      </c>
      <c r="R299" s="79"/>
      <c r="S299" s="79"/>
      <c r="T299" s="79" t="s">
        <v>2732</v>
      </c>
      <c r="U299" s="79"/>
      <c r="V299" s="83" t="s">
        <v>3643</v>
      </c>
      <c r="W299" s="81">
        <v>43170.643379629626</v>
      </c>
      <c r="X299" s="83" t="s">
        <v>4174</v>
      </c>
      <c r="Y299" s="79"/>
      <c r="Z299" s="79"/>
      <c r="AA299" s="85" t="s">
        <v>5382</v>
      </c>
      <c r="AB299" s="79"/>
      <c r="AC299" s="79" t="b">
        <v>0</v>
      </c>
      <c r="AD299" s="79">
        <v>0</v>
      </c>
      <c r="AE299" s="85" t="s">
        <v>6296</v>
      </c>
      <c r="AF299" s="79" t="b">
        <v>0</v>
      </c>
      <c r="AG299" s="79" t="s">
        <v>6304</v>
      </c>
      <c r="AH299" s="79"/>
      <c r="AI299" s="85" t="s">
        <v>6296</v>
      </c>
      <c r="AJ299" s="79" t="b">
        <v>0</v>
      </c>
      <c r="AK299" s="79">
        <v>11</v>
      </c>
      <c r="AL299" s="85" t="s">
        <v>5256</v>
      </c>
      <c r="AM299" s="79" t="s">
        <v>6331</v>
      </c>
      <c r="AN299" s="79" t="b">
        <v>0</v>
      </c>
      <c r="AO299" s="85" t="s">
        <v>5256</v>
      </c>
      <c r="AP299" s="79" t="s">
        <v>176</v>
      </c>
      <c r="AQ299" s="79">
        <v>0</v>
      </c>
      <c r="AR299" s="79">
        <v>0</v>
      </c>
      <c r="AS299" s="79"/>
      <c r="AT299" s="79"/>
      <c r="AU299" s="79"/>
      <c r="AV299" s="79"/>
      <c r="AW299" s="79"/>
      <c r="AX299" s="79"/>
      <c r="AY299" s="79"/>
      <c r="AZ299" s="79"/>
      <c r="BA299">
        <v>1</v>
      </c>
      <c r="BB299" s="78" t="str">
        <f>REPLACE(INDEX(GroupVertices[Group], MATCH(Edges24[[#This Row],[Vertex 1]],GroupVertices[Vertex],0)),1,1,"")</f>
        <v>6</v>
      </c>
      <c r="BC299" s="78" t="str">
        <f>REPLACE(INDEX(GroupVertices[Group], MATCH(Edges24[[#This Row],[Vertex 2]],GroupVertices[Vertex],0)),1,1,"")</f>
        <v>6</v>
      </c>
      <c r="BD299" s="48">
        <v>1</v>
      </c>
      <c r="BE299" s="49">
        <v>6.666666666666667</v>
      </c>
      <c r="BF299" s="48">
        <v>0</v>
      </c>
      <c r="BG299" s="49">
        <v>0</v>
      </c>
      <c r="BH299" s="48">
        <v>0</v>
      </c>
      <c r="BI299" s="49">
        <v>0</v>
      </c>
      <c r="BJ299" s="48">
        <v>14</v>
      </c>
      <c r="BK299" s="49">
        <v>93.333333333333329</v>
      </c>
      <c r="BL299" s="48">
        <v>15</v>
      </c>
    </row>
    <row r="300" spans="1:64" x14ac:dyDescent="0.25">
      <c r="A300" s="64" t="s">
        <v>449</v>
      </c>
      <c r="B300" s="64" t="s">
        <v>740</v>
      </c>
      <c r="C300" s="65"/>
      <c r="D300" s="66"/>
      <c r="E300" s="67"/>
      <c r="F300" s="68"/>
      <c r="G300" s="65"/>
      <c r="H300" s="69"/>
      <c r="I300" s="70"/>
      <c r="J300" s="70"/>
      <c r="K300" s="34" t="s">
        <v>65</v>
      </c>
      <c r="L300" s="77">
        <v>449</v>
      </c>
      <c r="M300" s="77"/>
      <c r="N300" s="72"/>
      <c r="O300" s="79" t="s">
        <v>999</v>
      </c>
      <c r="P300" s="81">
        <v>43170.644085648149</v>
      </c>
      <c r="Q300" s="79" t="s">
        <v>1240</v>
      </c>
      <c r="R300" s="83" t="s">
        <v>2130</v>
      </c>
      <c r="S300" s="79" t="s">
        <v>2508</v>
      </c>
      <c r="T300" s="79" t="s">
        <v>2779</v>
      </c>
      <c r="U300" s="79"/>
      <c r="V300" s="83" t="s">
        <v>3644</v>
      </c>
      <c r="W300" s="81">
        <v>43170.644085648149</v>
      </c>
      <c r="X300" s="83" t="s">
        <v>4175</v>
      </c>
      <c r="Y300" s="79"/>
      <c r="Z300" s="79"/>
      <c r="AA300" s="85" t="s">
        <v>5383</v>
      </c>
      <c r="AB300" s="79"/>
      <c r="AC300" s="79" t="b">
        <v>0</v>
      </c>
      <c r="AD300" s="79">
        <v>0</v>
      </c>
      <c r="AE300" s="85" t="s">
        <v>6296</v>
      </c>
      <c r="AF300" s="79" t="b">
        <v>0</v>
      </c>
      <c r="AG300" s="79" t="s">
        <v>6304</v>
      </c>
      <c r="AH300" s="79"/>
      <c r="AI300" s="85" t="s">
        <v>6296</v>
      </c>
      <c r="AJ300" s="79" t="b">
        <v>0</v>
      </c>
      <c r="AK300" s="79">
        <v>4</v>
      </c>
      <c r="AL300" s="85" t="s">
        <v>6274</v>
      </c>
      <c r="AM300" s="79" t="s">
        <v>6331</v>
      </c>
      <c r="AN300" s="79" t="b">
        <v>0</v>
      </c>
      <c r="AO300" s="85" t="s">
        <v>6274</v>
      </c>
      <c r="AP300" s="79" t="s">
        <v>176</v>
      </c>
      <c r="AQ300" s="79">
        <v>0</v>
      </c>
      <c r="AR300" s="79">
        <v>0</v>
      </c>
      <c r="AS300" s="79"/>
      <c r="AT300" s="79"/>
      <c r="AU300" s="79"/>
      <c r="AV300" s="79"/>
      <c r="AW300" s="79"/>
      <c r="AX300" s="79"/>
      <c r="AY300" s="79"/>
      <c r="AZ300" s="79"/>
      <c r="BA300">
        <v>8</v>
      </c>
      <c r="BB300" s="78" t="str">
        <f>REPLACE(INDEX(GroupVertices[Group], MATCH(Edges24[[#This Row],[Vertex 1]],GroupVertices[Vertex],0)),1,1,"")</f>
        <v>6</v>
      </c>
      <c r="BC300" s="78" t="str">
        <f>REPLACE(INDEX(GroupVertices[Group], MATCH(Edges24[[#This Row],[Vertex 2]],GroupVertices[Vertex],0)),1,1,"")</f>
        <v>6</v>
      </c>
      <c r="BD300" s="48">
        <v>0</v>
      </c>
      <c r="BE300" s="49">
        <v>0</v>
      </c>
      <c r="BF300" s="48">
        <v>0</v>
      </c>
      <c r="BG300" s="49">
        <v>0</v>
      </c>
      <c r="BH300" s="48">
        <v>0</v>
      </c>
      <c r="BI300" s="49">
        <v>0</v>
      </c>
      <c r="BJ300" s="48">
        <v>15</v>
      </c>
      <c r="BK300" s="49">
        <v>100</v>
      </c>
      <c r="BL300" s="48">
        <v>15</v>
      </c>
    </row>
    <row r="301" spans="1:64" x14ac:dyDescent="0.25">
      <c r="A301" s="64" t="s">
        <v>449</v>
      </c>
      <c r="B301" s="64" t="s">
        <v>740</v>
      </c>
      <c r="C301" s="65"/>
      <c r="D301" s="66"/>
      <c r="E301" s="67"/>
      <c r="F301" s="68"/>
      <c r="G301" s="65"/>
      <c r="H301" s="69"/>
      <c r="I301" s="70"/>
      <c r="J301" s="70"/>
      <c r="K301" s="34" t="s">
        <v>65</v>
      </c>
      <c r="L301" s="77">
        <v>450</v>
      </c>
      <c r="M301" s="77"/>
      <c r="N301" s="72"/>
      <c r="O301" s="79" t="s">
        <v>999</v>
      </c>
      <c r="P301" s="81">
        <v>43170.644131944442</v>
      </c>
      <c r="Q301" s="79" t="s">
        <v>1241</v>
      </c>
      <c r="R301" s="83" t="s">
        <v>2131</v>
      </c>
      <c r="S301" s="79" t="s">
        <v>2508</v>
      </c>
      <c r="T301" s="79" t="s">
        <v>2780</v>
      </c>
      <c r="U301" s="79"/>
      <c r="V301" s="83" t="s">
        <v>3644</v>
      </c>
      <c r="W301" s="81">
        <v>43170.644131944442</v>
      </c>
      <c r="X301" s="83" t="s">
        <v>4176</v>
      </c>
      <c r="Y301" s="79"/>
      <c r="Z301" s="79"/>
      <c r="AA301" s="85" t="s">
        <v>5384</v>
      </c>
      <c r="AB301" s="79"/>
      <c r="AC301" s="79" t="b">
        <v>0</v>
      </c>
      <c r="AD301" s="79">
        <v>0</v>
      </c>
      <c r="AE301" s="85" t="s">
        <v>6296</v>
      </c>
      <c r="AF301" s="79" t="b">
        <v>0</v>
      </c>
      <c r="AG301" s="79" t="s">
        <v>6304</v>
      </c>
      <c r="AH301" s="79"/>
      <c r="AI301" s="85" t="s">
        <v>6296</v>
      </c>
      <c r="AJ301" s="79" t="b">
        <v>0</v>
      </c>
      <c r="AK301" s="79">
        <v>5</v>
      </c>
      <c r="AL301" s="85" t="s">
        <v>6275</v>
      </c>
      <c r="AM301" s="79" t="s">
        <v>6331</v>
      </c>
      <c r="AN301" s="79" t="b">
        <v>0</v>
      </c>
      <c r="AO301" s="85" t="s">
        <v>6275</v>
      </c>
      <c r="AP301" s="79" t="s">
        <v>176</v>
      </c>
      <c r="AQ301" s="79">
        <v>0</v>
      </c>
      <c r="AR301" s="79">
        <v>0</v>
      </c>
      <c r="AS301" s="79"/>
      <c r="AT301" s="79"/>
      <c r="AU301" s="79"/>
      <c r="AV301" s="79"/>
      <c r="AW301" s="79"/>
      <c r="AX301" s="79"/>
      <c r="AY301" s="79"/>
      <c r="AZ301" s="79"/>
      <c r="BA301">
        <v>8</v>
      </c>
      <c r="BB301" s="78" t="str">
        <f>REPLACE(INDEX(GroupVertices[Group], MATCH(Edges24[[#This Row],[Vertex 1]],GroupVertices[Vertex],0)),1,1,"")</f>
        <v>6</v>
      </c>
      <c r="BC301" s="78" t="str">
        <f>REPLACE(INDEX(GroupVertices[Group], MATCH(Edges24[[#This Row],[Vertex 2]],GroupVertices[Vertex],0)),1,1,"")</f>
        <v>6</v>
      </c>
      <c r="BD301" s="48">
        <v>0</v>
      </c>
      <c r="BE301" s="49">
        <v>0</v>
      </c>
      <c r="BF301" s="48">
        <v>0</v>
      </c>
      <c r="BG301" s="49">
        <v>0</v>
      </c>
      <c r="BH301" s="48">
        <v>0</v>
      </c>
      <c r="BI301" s="49">
        <v>0</v>
      </c>
      <c r="BJ301" s="48">
        <v>13</v>
      </c>
      <c r="BK301" s="49">
        <v>100</v>
      </c>
      <c r="BL301" s="48">
        <v>13</v>
      </c>
    </row>
    <row r="302" spans="1:64" x14ac:dyDescent="0.25">
      <c r="A302" s="64" t="s">
        <v>449</v>
      </c>
      <c r="B302" s="64" t="s">
        <v>740</v>
      </c>
      <c r="C302" s="65"/>
      <c r="D302" s="66"/>
      <c r="E302" s="67"/>
      <c r="F302" s="68"/>
      <c r="G302" s="65"/>
      <c r="H302" s="69"/>
      <c r="I302" s="70"/>
      <c r="J302" s="70"/>
      <c r="K302" s="34" t="s">
        <v>65</v>
      </c>
      <c r="L302" s="77">
        <v>451</v>
      </c>
      <c r="M302" s="77"/>
      <c r="N302" s="72"/>
      <c r="O302" s="79" t="s">
        <v>999</v>
      </c>
      <c r="P302" s="81">
        <v>43170.644166666665</v>
      </c>
      <c r="Q302" s="79" t="s">
        <v>1132</v>
      </c>
      <c r="R302" s="83" t="s">
        <v>2071</v>
      </c>
      <c r="S302" s="79" t="s">
        <v>2508</v>
      </c>
      <c r="T302" s="79" t="s">
        <v>2731</v>
      </c>
      <c r="U302" s="83" t="s">
        <v>3199</v>
      </c>
      <c r="V302" s="83" t="s">
        <v>3199</v>
      </c>
      <c r="W302" s="81">
        <v>43170.644166666665</v>
      </c>
      <c r="X302" s="83" t="s">
        <v>4177</v>
      </c>
      <c r="Y302" s="79"/>
      <c r="Z302" s="79"/>
      <c r="AA302" s="85" t="s">
        <v>5385</v>
      </c>
      <c r="AB302" s="79"/>
      <c r="AC302" s="79" t="b">
        <v>0</v>
      </c>
      <c r="AD302" s="79">
        <v>0</v>
      </c>
      <c r="AE302" s="85" t="s">
        <v>6296</v>
      </c>
      <c r="AF302" s="79" t="b">
        <v>0</v>
      </c>
      <c r="AG302" s="79" t="s">
        <v>6304</v>
      </c>
      <c r="AH302" s="79"/>
      <c r="AI302" s="85" t="s">
        <v>6296</v>
      </c>
      <c r="AJ302" s="79" t="b">
        <v>0</v>
      </c>
      <c r="AK302" s="79">
        <v>3</v>
      </c>
      <c r="AL302" s="85" t="s">
        <v>6276</v>
      </c>
      <c r="AM302" s="79" t="s">
        <v>6331</v>
      </c>
      <c r="AN302" s="79" t="b">
        <v>0</v>
      </c>
      <c r="AO302" s="85" t="s">
        <v>6276</v>
      </c>
      <c r="AP302" s="79" t="s">
        <v>176</v>
      </c>
      <c r="AQ302" s="79">
        <v>0</v>
      </c>
      <c r="AR302" s="79">
        <v>0</v>
      </c>
      <c r="AS302" s="79"/>
      <c r="AT302" s="79"/>
      <c r="AU302" s="79"/>
      <c r="AV302" s="79"/>
      <c r="AW302" s="79"/>
      <c r="AX302" s="79"/>
      <c r="AY302" s="79"/>
      <c r="AZ302" s="79"/>
      <c r="BA302">
        <v>8</v>
      </c>
      <c r="BB302" s="78" t="str">
        <f>REPLACE(INDEX(GroupVertices[Group], MATCH(Edges24[[#This Row],[Vertex 1]],GroupVertices[Vertex],0)),1,1,"")</f>
        <v>6</v>
      </c>
      <c r="BC302" s="78" t="str">
        <f>REPLACE(INDEX(GroupVertices[Group], MATCH(Edges24[[#This Row],[Vertex 2]],GroupVertices[Vertex],0)),1,1,"")</f>
        <v>6</v>
      </c>
      <c r="BD302" s="48">
        <v>1</v>
      </c>
      <c r="BE302" s="49">
        <v>8.3333333333333339</v>
      </c>
      <c r="BF302" s="48">
        <v>0</v>
      </c>
      <c r="BG302" s="49">
        <v>0</v>
      </c>
      <c r="BH302" s="48">
        <v>0</v>
      </c>
      <c r="BI302" s="49">
        <v>0</v>
      </c>
      <c r="BJ302" s="48">
        <v>11</v>
      </c>
      <c r="BK302" s="49">
        <v>91.666666666666671</v>
      </c>
      <c r="BL302" s="48">
        <v>12</v>
      </c>
    </row>
    <row r="303" spans="1:64" x14ac:dyDescent="0.25">
      <c r="A303" s="64" t="s">
        <v>449</v>
      </c>
      <c r="B303" s="64" t="s">
        <v>740</v>
      </c>
      <c r="C303" s="65"/>
      <c r="D303" s="66"/>
      <c r="E303" s="67"/>
      <c r="F303" s="68"/>
      <c r="G303" s="65"/>
      <c r="H303" s="69"/>
      <c r="I303" s="70"/>
      <c r="J303" s="70"/>
      <c r="K303" s="34" t="s">
        <v>65</v>
      </c>
      <c r="L303" s="77">
        <v>452</v>
      </c>
      <c r="M303" s="77"/>
      <c r="N303" s="72"/>
      <c r="O303" s="79" t="s">
        <v>999</v>
      </c>
      <c r="P303" s="81">
        <v>43170.644282407404</v>
      </c>
      <c r="Q303" s="79" t="s">
        <v>1242</v>
      </c>
      <c r="R303" s="83" t="s">
        <v>2070</v>
      </c>
      <c r="S303" s="79" t="s">
        <v>2508</v>
      </c>
      <c r="T303" s="79" t="s">
        <v>2781</v>
      </c>
      <c r="U303" s="79"/>
      <c r="V303" s="83" t="s">
        <v>3644</v>
      </c>
      <c r="W303" s="81">
        <v>43170.644282407404</v>
      </c>
      <c r="X303" s="83" t="s">
        <v>4178</v>
      </c>
      <c r="Y303" s="79"/>
      <c r="Z303" s="79"/>
      <c r="AA303" s="85" t="s">
        <v>5386</v>
      </c>
      <c r="AB303" s="79"/>
      <c r="AC303" s="79" t="b">
        <v>0</v>
      </c>
      <c r="AD303" s="79">
        <v>0</v>
      </c>
      <c r="AE303" s="85" t="s">
        <v>6296</v>
      </c>
      <c r="AF303" s="79" t="b">
        <v>0</v>
      </c>
      <c r="AG303" s="79" t="s">
        <v>6304</v>
      </c>
      <c r="AH303" s="79"/>
      <c r="AI303" s="85" t="s">
        <v>6296</v>
      </c>
      <c r="AJ303" s="79" t="b">
        <v>0</v>
      </c>
      <c r="AK303" s="79">
        <v>3</v>
      </c>
      <c r="AL303" s="85" t="s">
        <v>6277</v>
      </c>
      <c r="AM303" s="79" t="s">
        <v>6331</v>
      </c>
      <c r="AN303" s="79" t="b">
        <v>0</v>
      </c>
      <c r="AO303" s="85" t="s">
        <v>6277</v>
      </c>
      <c r="AP303" s="79" t="s">
        <v>176</v>
      </c>
      <c r="AQ303" s="79">
        <v>0</v>
      </c>
      <c r="AR303" s="79">
        <v>0</v>
      </c>
      <c r="AS303" s="79"/>
      <c r="AT303" s="79"/>
      <c r="AU303" s="79"/>
      <c r="AV303" s="79"/>
      <c r="AW303" s="79"/>
      <c r="AX303" s="79"/>
      <c r="AY303" s="79"/>
      <c r="AZ303" s="79"/>
      <c r="BA303">
        <v>8</v>
      </c>
      <c r="BB303" s="78" t="str">
        <f>REPLACE(INDEX(GroupVertices[Group], MATCH(Edges24[[#This Row],[Vertex 1]],GroupVertices[Vertex],0)),1,1,"")</f>
        <v>6</v>
      </c>
      <c r="BC303" s="78" t="str">
        <f>REPLACE(INDEX(GroupVertices[Group], MATCH(Edges24[[#This Row],[Vertex 2]],GroupVertices[Vertex],0)),1,1,"")</f>
        <v>6</v>
      </c>
      <c r="BD303" s="48">
        <v>0</v>
      </c>
      <c r="BE303" s="49">
        <v>0</v>
      </c>
      <c r="BF303" s="48">
        <v>1</v>
      </c>
      <c r="BG303" s="49">
        <v>8.3333333333333339</v>
      </c>
      <c r="BH303" s="48">
        <v>0</v>
      </c>
      <c r="BI303" s="49">
        <v>0</v>
      </c>
      <c r="BJ303" s="48">
        <v>11</v>
      </c>
      <c r="BK303" s="49">
        <v>91.666666666666671</v>
      </c>
      <c r="BL303" s="48">
        <v>12</v>
      </c>
    </row>
    <row r="304" spans="1:64" x14ac:dyDescent="0.25">
      <c r="A304" s="64" t="s">
        <v>449</v>
      </c>
      <c r="B304" s="64" t="s">
        <v>740</v>
      </c>
      <c r="C304" s="65"/>
      <c r="D304" s="66"/>
      <c r="E304" s="67"/>
      <c r="F304" s="68"/>
      <c r="G304" s="65"/>
      <c r="H304" s="69"/>
      <c r="I304" s="70"/>
      <c r="J304" s="70"/>
      <c r="K304" s="34" t="s">
        <v>65</v>
      </c>
      <c r="L304" s="77">
        <v>453</v>
      </c>
      <c r="M304" s="77"/>
      <c r="N304" s="72"/>
      <c r="O304" s="79" t="s">
        <v>999</v>
      </c>
      <c r="P304" s="81">
        <v>43170.644421296296</v>
      </c>
      <c r="Q304" s="79" t="s">
        <v>1243</v>
      </c>
      <c r="R304" s="83" t="s">
        <v>2132</v>
      </c>
      <c r="S304" s="79" t="s">
        <v>2508</v>
      </c>
      <c r="T304" s="79" t="s">
        <v>2782</v>
      </c>
      <c r="U304" s="79"/>
      <c r="V304" s="83" t="s">
        <v>3644</v>
      </c>
      <c r="W304" s="81">
        <v>43170.644421296296</v>
      </c>
      <c r="X304" s="83" t="s">
        <v>4179</v>
      </c>
      <c r="Y304" s="79"/>
      <c r="Z304" s="79"/>
      <c r="AA304" s="85" t="s">
        <v>5387</v>
      </c>
      <c r="AB304" s="79"/>
      <c r="AC304" s="79" t="b">
        <v>0</v>
      </c>
      <c r="AD304" s="79">
        <v>0</v>
      </c>
      <c r="AE304" s="85" t="s">
        <v>6296</v>
      </c>
      <c r="AF304" s="79" t="b">
        <v>0</v>
      </c>
      <c r="AG304" s="79" t="s">
        <v>6304</v>
      </c>
      <c r="AH304" s="79"/>
      <c r="AI304" s="85" t="s">
        <v>6296</v>
      </c>
      <c r="AJ304" s="79" t="b">
        <v>0</v>
      </c>
      <c r="AK304" s="79">
        <v>5</v>
      </c>
      <c r="AL304" s="85" t="s">
        <v>6278</v>
      </c>
      <c r="AM304" s="79" t="s">
        <v>6331</v>
      </c>
      <c r="AN304" s="79" t="b">
        <v>0</v>
      </c>
      <c r="AO304" s="85" t="s">
        <v>6278</v>
      </c>
      <c r="AP304" s="79" t="s">
        <v>176</v>
      </c>
      <c r="AQ304" s="79">
        <v>0</v>
      </c>
      <c r="AR304" s="79">
        <v>0</v>
      </c>
      <c r="AS304" s="79"/>
      <c r="AT304" s="79"/>
      <c r="AU304" s="79"/>
      <c r="AV304" s="79"/>
      <c r="AW304" s="79"/>
      <c r="AX304" s="79"/>
      <c r="AY304" s="79"/>
      <c r="AZ304" s="79"/>
      <c r="BA304">
        <v>8</v>
      </c>
      <c r="BB304" s="78" t="str">
        <f>REPLACE(INDEX(GroupVertices[Group], MATCH(Edges24[[#This Row],[Vertex 1]],GroupVertices[Vertex],0)),1,1,"")</f>
        <v>6</v>
      </c>
      <c r="BC304" s="78" t="str">
        <f>REPLACE(INDEX(GroupVertices[Group], MATCH(Edges24[[#This Row],[Vertex 2]],GroupVertices[Vertex],0)),1,1,"")</f>
        <v>6</v>
      </c>
      <c r="BD304" s="48">
        <v>1</v>
      </c>
      <c r="BE304" s="49">
        <v>8.3333333333333339</v>
      </c>
      <c r="BF304" s="48">
        <v>0</v>
      </c>
      <c r="BG304" s="49">
        <v>0</v>
      </c>
      <c r="BH304" s="48">
        <v>0</v>
      </c>
      <c r="BI304" s="49">
        <v>0</v>
      </c>
      <c r="BJ304" s="48">
        <v>11</v>
      </c>
      <c r="BK304" s="49">
        <v>91.666666666666671</v>
      </c>
      <c r="BL304" s="48">
        <v>12</v>
      </c>
    </row>
    <row r="305" spans="1:64" x14ac:dyDescent="0.25">
      <c r="A305" s="64" t="s">
        <v>449</v>
      </c>
      <c r="B305" s="64" t="s">
        <v>740</v>
      </c>
      <c r="C305" s="65"/>
      <c r="D305" s="66"/>
      <c r="E305" s="67"/>
      <c r="F305" s="68"/>
      <c r="G305" s="65"/>
      <c r="H305" s="69"/>
      <c r="I305" s="70"/>
      <c r="J305" s="70"/>
      <c r="K305" s="34" t="s">
        <v>65</v>
      </c>
      <c r="L305" s="77">
        <v>454</v>
      </c>
      <c r="M305" s="77"/>
      <c r="N305" s="72"/>
      <c r="O305" s="79" t="s">
        <v>999</v>
      </c>
      <c r="P305" s="81">
        <v>43170.644490740742</v>
      </c>
      <c r="Q305" s="79" t="s">
        <v>1244</v>
      </c>
      <c r="R305" s="83" t="s">
        <v>2133</v>
      </c>
      <c r="S305" s="79" t="s">
        <v>2508</v>
      </c>
      <c r="T305" s="79" t="s">
        <v>2783</v>
      </c>
      <c r="U305" s="79"/>
      <c r="V305" s="83" t="s">
        <v>3644</v>
      </c>
      <c r="W305" s="81">
        <v>43170.644490740742</v>
      </c>
      <c r="X305" s="83" t="s">
        <v>4180</v>
      </c>
      <c r="Y305" s="79"/>
      <c r="Z305" s="79"/>
      <c r="AA305" s="85" t="s">
        <v>5388</v>
      </c>
      <c r="AB305" s="79"/>
      <c r="AC305" s="79" t="b">
        <v>0</v>
      </c>
      <c r="AD305" s="79">
        <v>0</v>
      </c>
      <c r="AE305" s="85" t="s">
        <v>6296</v>
      </c>
      <c r="AF305" s="79" t="b">
        <v>0</v>
      </c>
      <c r="AG305" s="79" t="s">
        <v>6311</v>
      </c>
      <c r="AH305" s="79"/>
      <c r="AI305" s="85" t="s">
        <v>6296</v>
      </c>
      <c r="AJ305" s="79" t="b">
        <v>0</v>
      </c>
      <c r="AK305" s="79">
        <v>5</v>
      </c>
      <c r="AL305" s="85" t="s">
        <v>6279</v>
      </c>
      <c r="AM305" s="79" t="s">
        <v>6331</v>
      </c>
      <c r="AN305" s="79" t="b">
        <v>0</v>
      </c>
      <c r="AO305" s="85" t="s">
        <v>6279</v>
      </c>
      <c r="AP305" s="79" t="s">
        <v>176</v>
      </c>
      <c r="AQ305" s="79">
        <v>0</v>
      </c>
      <c r="AR305" s="79">
        <v>0</v>
      </c>
      <c r="AS305" s="79"/>
      <c r="AT305" s="79"/>
      <c r="AU305" s="79"/>
      <c r="AV305" s="79"/>
      <c r="AW305" s="79"/>
      <c r="AX305" s="79"/>
      <c r="AY305" s="79"/>
      <c r="AZ305" s="79"/>
      <c r="BA305">
        <v>8</v>
      </c>
      <c r="BB305" s="78" t="str">
        <f>REPLACE(INDEX(GroupVertices[Group], MATCH(Edges24[[#This Row],[Vertex 1]],GroupVertices[Vertex],0)),1,1,"")</f>
        <v>6</v>
      </c>
      <c r="BC305" s="78" t="str">
        <f>REPLACE(INDEX(GroupVertices[Group], MATCH(Edges24[[#This Row],[Vertex 2]],GroupVertices[Vertex],0)),1,1,"")</f>
        <v>6</v>
      </c>
      <c r="BD305" s="48">
        <v>1</v>
      </c>
      <c r="BE305" s="49">
        <v>9.0909090909090917</v>
      </c>
      <c r="BF305" s="48">
        <v>0</v>
      </c>
      <c r="BG305" s="49">
        <v>0</v>
      </c>
      <c r="BH305" s="48">
        <v>0</v>
      </c>
      <c r="BI305" s="49">
        <v>0</v>
      </c>
      <c r="BJ305" s="48">
        <v>10</v>
      </c>
      <c r="BK305" s="49">
        <v>90.909090909090907</v>
      </c>
      <c r="BL305" s="48">
        <v>11</v>
      </c>
    </row>
    <row r="306" spans="1:64" x14ac:dyDescent="0.25">
      <c r="A306" s="64" t="s">
        <v>449</v>
      </c>
      <c r="B306" s="64" t="s">
        <v>740</v>
      </c>
      <c r="C306" s="65"/>
      <c r="D306" s="66"/>
      <c r="E306" s="67"/>
      <c r="F306" s="68"/>
      <c r="G306" s="65"/>
      <c r="H306" s="69"/>
      <c r="I306" s="70"/>
      <c r="J306" s="70"/>
      <c r="K306" s="34" t="s">
        <v>65</v>
      </c>
      <c r="L306" s="77">
        <v>455</v>
      </c>
      <c r="M306" s="77"/>
      <c r="N306" s="72"/>
      <c r="O306" s="79" t="s">
        <v>999</v>
      </c>
      <c r="P306" s="81">
        <v>43170.644525462965</v>
      </c>
      <c r="Q306" s="79" t="s">
        <v>1245</v>
      </c>
      <c r="R306" s="83" t="s">
        <v>2134</v>
      </c>
      <c r="S306" s="79" t="s">
        <v>2508</v>
      </c>
      <c r="T306" s="79" t="s">
        <v>2784</v>
      </c>
      <c r="U306" s="79"/>
      <c r="V306" s="83" t="s">
        <v>3644</v>
      </c>
      <c r="W306" s="81">
        <v>43170.644525462965</v>
      </c>
      <c r="X306" s="83" t="s">
        <v>4181</v>
      </c>
      <c r="Y306" s="79"/>
      <c r="Z306" s="79"/>
      <c r="AA306" s="85" t="s">
        <v>5389</v>
      </c>
      <c r="AB306" s="79"/>
      <c r="AC306" s="79" t="b">
        <v>0</v>
      </c>
      <c r="AD306" s="79">
        <v>0</v>
      </c>
      <c r="AE306" s="85" t="s">
        <v>6296</v>
      </c>
      <c r="AF306" s="79" t="b">
        <v>0</v>
      </c>
      <c r="AG306" s="79" t="s">
        <v>6304</v>
      </c>
      <c r="AH306" s="79"/>
      <c r="AI306" s="85" t="s">
        <v>6296</v>
      </c>
      <c r="AJ306" s="79" t="b">
        <v>0</v>
      </c>
      <c r="AK306" s="79">
        <v>5</v>
      </c>
      <c r="AL306" s="85" t="s">
        <v>6280</v>
      </c>
      <c r="AM306" s="79" t="s">
        <v>6331</v>
      </c>
      <c r="AN306" s="79" t="b">
        <v>0</v>
      </c>
      <c r="AO306" s="85" t="s">
        <v>6280</v>
      </c>
      <c r="AP306" s="79" t="s">
        <v>176</v>
      </c>
      <c r="AQ306" s="79">
        <v>0</v>
      </c>
      <c r="AR306" s="79">
        <v>0</v>
      </c>
      <c r="AS306" s="79"/>
      <c r="AT306" s="79"/>
      <c r="AU306" s="79"/>
      <c r="AV306" s="79"/>
      <c r="AW306" s="79"/>
      <c r="AX306" s="79"/>
      <c r="AY306" s="79"/>
      <c r="AZ306" s="79"/>
      <c r="BA306">
        <v>8</v>
      </c>
      <c r="BB306" s="78" t="str">
        <f>REPLACE(INDEX(GroupVertices[Group], MATCH(Edges24[[#This Row],[Vertex 1]],GroupVertices[Vertex],0)),1,1,"")</f>
        <v>6</v>
      </c>
      <c r="BC306" s="78" t="str">
        <f>REPLACE(INDEX(GroupVertices[Group], MATCH(Edges24[[#This Row],[Vertex 2]],GroupVertices[Vertex],0)),1,1,"")</f>
        <v>6</v>
      </c>
      <c r="BD306" s="48">
        <v>0</v>
      </c>
      <c r="BE306" s="49">
        <v>0</v>
      </c>
      <c r="BF306" s="48">
        <v>0</v>
      </c>
      <c r="BG306" s="49">
        <v>0</v>
      </c>
      <c r="BH306" s="48">
        <v>0</v>
      </c>
      <c r="BI306" s="49">
        <v>0</v>
      </c>
      <c r="BJ306" s="48">
        <v>14</v>
      </c>
      <c r="BK306" s="49">
        <v>100</v>
      </c>
      <c r="BL306" s="48">
        <v>14</v>
      </c>
    </row>
    <row r="307" spans="1:64" x14ac:dyDescent="0.25">
      <c r="A307" s="64" t="s">
        <v>449</v>
      </c>
      <c r="B307" s="64" t="s">
        <v>740</v>
      </c>
      <c r="C307" s="65"/>
      <c r="D307" s="66"/>
      <c r="E307" s="67"/>
      <c r="F307" s="68"/>
      <c r="G307" s="65"/>
      <c r="H307" s="69"/>
      <c r="I307" s="70"/>
      <c r="J307" s="70"/>
      <c r="K307" s="34" t="s">
        <v>65</v>
      </c>
      <c r="L307" s="77">
        <v>456</v>
      </c>
      <c r="M307" s="77"/>
      <c r="N307" s="72"/>
      <c r="O307" s="79" t="s">
        <v>999</v>
      </c>
      <c r="P307" s="81">
        <v>43170.644675925927</v>
      </c>
      <c r="Q307" s="79" t="s">
        <v>1246</v>
      </c>
      <c r="R307" s="83" t="s">
        <v>2135</v>
      </c>
      <c r="S307" s="79" t="s">
        <v>2508</v>
      </c>
      <c r="T307" s="79" t="s">
        <v>2785</v>
      </c>
      <c r="U307" s="79"/>
      <c r="V307" s="83" t="s">
        <v>3644</v>
      </c>
      <c r="W307" s="81">
        <v>43170.644675925927</v>
      </c>
      <c r="X307" s="83" t="s">
        <v>4182</v>
      </c>
      <c r="Y307" s="79"/>
      <c r="Z307" s="79"/>
      <c r="AA307" s="85" t="s">
        <v>5390</v>
      </c>
      <c r="AB307" s="79"/>
      <c r="AC307" s="79" t="b">
        <v>0</v>
      </c>
      <c r="AD307" s="79">
        <v>0</v>
      </c>
      <c r="AE307" s="85" t="s">
        <v>6296</v>
      </c>
      <c r="AF307" s="79" t="b">
        <v>0</v>
      </c>
      <c r="AG307" s="79" t="s">
        <v>6304</v>
      </c>
      <c r="AH307" s="79"/>
      <c r="AI307" s="85" t="s">
        <v>6296</v>
      </c>
      <c r="AJ307" s="79" t="b">
        <v>0</v>
      </c>
      <c r="AK307" s="79">
        <v>16</v>
      </c>
      <c r="AL307" s="85" t="s">
        <v>6288</v>
      </c>
      <c r="AM307" s="79" t="s">
        <v>6331</v>
      </c>
      <c r="AN307" s="79" t="b">
        <v>0</v>
      </c>
      <c r="AO307" s="85" t="s">
        <v>6288</v>
      </c>
      <c r="AP307" s="79" t="s">
        <v>176</v>
      </c>
      <c r="AQ307" s="79">
        <v>0</v>
      </c>
      <c r="AR307" s="79">
        <v>0</v>
      </c>
      <c r="AS307" s="79"/>
      <c r="AT307" s="79"/>
      <c r="AU307" s="79"/>
      <c r="AV307" s="79"/>
      <c r="AW307" s="79"/>
      <c r="AX307" s="79"/>
      <c r="AY307" s="79"/>
      <c r="AZ307" s="79"/>
      <c r="BA307">
        <v>8</v>
      </c>
      <c r="BB307" s="78" t="str">
        <f>REPLACE(INDEX(GroupVertices[Group], MATCH(Edges24[[#This Row],[Vertex 1]],GroupVertices[Vertex],0)),1,1,"")</f>
        <v>6</v>
      </c>
      <c r="BC307" s="78" t="str">
        <f>REPLACE(INDEX(GroupVertices[Group], MATCH(Edges24[[#This Row],[Vertex 2]],GroupVertices[Vertex],0)),1,1,"")</f>
        <v>6</v>
      </c>
      <c r="BD307" s="48">
        <v>1</v>
      </c>
      <c r="BE307" s="49">
        <v>8.3333333333333339</v>
      </c>
      <c r="BF307" s="48">
        <v>0</v>
      </c>
      <c r="BG307" s="49">
        <v>0</v>
      </c>
      <c r="BH307" s="48">
        <v>0</v>
      </c>
      <c r="BI307" s="49">
        <v>0</v>
      </c>
      <c r="BJ307" s="48">
        <v>11</v>
      </c>
      <c r="BK307" s="49">
        <v>91.666666666666671</v>
      </c>
      <c r="BL307" s="48">
        <v>12</v>
      </c>
    </row>
    <row r="308" spans="1:64" x14ac:dyDescent="0.25">
      <c r="A308" s="64" t="s">
        <v>449</v>
      </c>
      <c r="B308" s="64" t="s">
        <v>363</v>
      </c>
      <c r="C308" s="65"/>
      <c r="D308" s="66"/>
      <c r="E308" s="67"/>
      <c r="F308" s="68"/>
      <c r="G308" s="65"/>
      <c r="H308" s="69"/>
      <c r="I308" s="70"/>
      <c r="J308" s="70"/>
      <c r="K308" s="34" t="s">
        <v>65</v>
      </c>
      <c r="L308" s="77">
        <v>457</v>
      </c>
      <c r="M308" s="77"/>
      <c r="N308" s="72"/>
      <c r="O308" s="79" t="s">
        <v>999</v>
      </c>
      <c r="P308" s="81">
        <v>43170.644756944443</v>
      </c>
      <c r="Q308" s="79" t="s">
        <v>1247</v>
      </c>
      <c r="R308" s="79"/>
      <c r="S308" s="79"/>
      <c r="T308" s="79" t="s">
        <v>2732</v>
      </c>
      <c r="U308" s="79"/>
      <c r="V308" s="83" t="s">
        <v>3644</v>
      </c>
      <c r="W308" s="81">
        <v>43170.644756944443</v>
      </c>
      <c r="X308" s="83" t="s">
        <v>4183</v>
      </c>
      <c r="Y308" s="79"/>
      <c r="Z308" s="79"/>
      <c r="AA308" s="85" t="s">
        <v>5391</v>
      </c>
      <c r="AB308" s="79"/>
      <c r="AC308" s="79" t="b">
        <v>0</v>
      </c>
      <c r="AD308" s="79">
        <v>0</v>
      </c>
      <c r="AE308" s="85" t="s">
        <v>6296</v>
      </c>
      <c r="AF308" s="79" t="b">
        <v>0</v>
      </c>
      <c r="AG308" s="79" t="s">
        <v>6304</v>
      </c>
      <c r="AH308" s="79"/>
      <c r="AI308" s="85" t="s">
        <v>6296</v>
      </c>
      <c r="AJ308" s="79" t="b">
        <v>0</v>
      </c>
      <c r="AK308" s="79">
        <v>11</v>
      </c>
      <c r="AL308" s="85" t="s">
        <v>5256</v>
      </c>
      <c r="AM308" s="79" t="s">
        <v>6331</v>
      </c>
      <c r="AN308" s="79" t="b">
        <v>0</v>
      </c>
      <c r="AO308" s="85" t="s">
        <v>5256</v>
      </c>
      <c r="AP308" s="79" t="s">
        <v>176</v>
      </c>
      <c r="AQ308" s="79">
        <v>0</v>
      </c>
      <c r="AR308" s="79">
        <v>0</v>
      </c>
      <c r="AS308" s="79"/>
      <c r="AT308" s="79"/>
      <c r="AU308" s="79"/>
      <c r="AV308" s="79"/>
      <c r="AW308" s="79"/>
      <c r="AX308" s="79"/>
      <c r="AY308" s="79"/>
      <c r="AZ308" s="79"/>
      <c r="BA308">
        <v>1</v>
      </c>
      <c r="BB308" s="78" t="str">
        <f>REPLACE(INDEX(GroupVertices[Group], MATCH(Edges24[[#This Row],[Vertex 1]],GroupVertices[Vertex],0)),1,1,"")</f>
        <v>6</v>
      </c>
      <c r="BC308" s="78" t="str">
        <f>REPLACE(INDEX(GroupVertices[Group], MATCH(Edges24[[#This Row],[Vertex 2]],GroupVertices[Vertex],0)),1,1,"")</f>
        <v>6</v>
      </c>
      <c r="BD308" s="48">
        <v>1</v>
      </c>
      <c r="BE308" s="49">
        <v>6.666666666666667</v>
      </c>
      <c r="BF308" s="48">
        <v>0</v>
      </c>
      <c r="BG308" s="49">
        <v>0</v>
      </c>
      <c r="BH308" s="48">
        <v>0</v>
      </c>
      <c r="BI308" s="49">
        <v>0</v>
      </c>
      <c r="BJ308" s="48">
        <v>14</v>
      </c>
      <c r="BK308" s="49">
        <v>93.333333333333329</v>
      </c>
      <c r="BL308" s="48">
        <v>15</v>
      </c>
    </row>
    <row r="309" spans="1:64" x14ac:dyDescent="0.25">
      <c r="A309" s="64" t="s">
        <v>450</v>
      </c>
      <c r="B309" s="64" t="s">
        <v>686</v>
      </c>
      <c r="C309" s="65"/>
      <c r="D309" s="66"/>
      <c r="E309" s="67"/>
      <c r="F309" s="68"/>
      <c r="G309" s="65"/>
      <c r="H309" s="69"/>
      <c r="I309" s="70"/>
      <c r="J309" s="70"/>
      <c r="K309" s="34" t="s">
        <v>65</v>
      </c>
      <c r="L309" s="77">
        <v>458</v>
      </c>
      <c r="M309" s="77"/>
      <c r="N309" s="72"/>
      <c r="O309" s="79" t="s">
        <v>999</v>
      </c>
      <c r="P309" s="81">
        <v>43170.64738425926</v>
      </c>
      <c r="Q309" s="79" t="s">
        <v>1147</v>
      </c>
      <c r="R309" s="83" t="s">
        <v>2078</v>
      </c>
      <c r="S309" s="79" t="s">
        <v>2548</v>
      </c>
      <c r="T309" s="79" t="s">
        <v>731</v>
      </c>
      <c r="U309" s="79"/>
      <c r="V309" s="83" t="s">
        <v>3645</v>
      </c>
      <c r="W309" s="81">
        <v>43170.64738425926</v>
      </c>
      <c r="X309" s="83" t="s">
        <v>4184</v>
      </c>
      <c r="Y309" s="79"/>
      <c r="Z309" s="79"/>
      <c r="AA309" s="85" t="s">
        <v>5392</v>
      </c>
      <c r="AB309" s="79"/>
      <c r="AC309" s="79" t="b">
        <v>0</v>
      </c>
      <c r="AD309" s="79">
        <v>0</v>
      </c>
      <c r="AE309" s="85" t="s">
        <v>6296</v>
      </c>
      <c r="AF309" s="79" t="b">
        <v>0</v>
      </c>
      <c r="AG309" s="79" t="s">
        <v>6304</v>
      </c>
      <c r="AH309" s="79"/>
      <c r="AI309" s="85" t="s">
        <v>6296</v>
      </c>
      <c r="AJ309" s="79" t="b">
        <v>0</v>
      </c>
      <c r="AK309" s="79">
        <v>2</v>
      </c>
      <c r="AL309" s="85" t="s">
        <v>5811</v>
      </c>
      <c r="AM309" s="79" t="s">
        <v>6364</v>
      </c>
      <c r="AN309" s="79" t="b">
        <v>0</v>
      </c>
      <c r="AO309" s="85" t="s">
        <v>5811</v>
      </c>
      <c r="AP309" s="79" t="s">
        <v>176</v>
      </c>
      <c r="AQ309" s="79">
        <v>0</v>
      </c>
      <c r="AR309" s="79">
        <v>0</v>
      </c>
      <c r="AS309" s="79"/>
      <c r="AT309" s="79"/>
      <c r="AU309" s="79"/>
      <c r="AV309" s="79"/>
      <c r="AW309" s="79"/>
      <c r="AX309" s="79"/>
      <c r="AY309" s="79"/>
      <c r="AZ309" s="79"/>
      <c r="BA309">
        <v>1</v>
      </c>
      <c r="BB309" s="78" t="str">
        <f>REPLACE(INDEX(GroupVertices[Group], MATCH(Edges24[[#This Row],[Vertex 1]],GroupVertices[Vertex],0)),1,1,"")</f>
        <v>15</v>
      </c>
      <c r="BC309" s="78" t="str">
        <f>REPLACE(INDEX(GroupVertices[Group], MATCH(Edges24[[#This Row],[Vertex 2]],GroupVertices[Vertex],0)),1,1,"")</f>
        <v>15</v>
      </c>
      <c r="BD309" s="48">
        <v>1</v>
      </c>
      <c r="BE309" s="49">
        <v>5.2631578947368425</v>
      </c>
      <c r="BF309" s="48">
        <v>0</v>
      </c>
      <c r="BG309" s="49">
        <v>0</v>
      </c>
      <c r="BH309" s="48">
        <v>0</v>
      </c>
      <c r="BI309" s="49">
        <v>0</v>
      </c>
      <c r="BJ309" s="48">
        <v>18</v>
      </c>
      <c r="BK309" s="49">
        <v>94.736842105263165</v>
      </c>
      <c r="BL309" s="48">
        <v>19</v>
      </c>
    </row>
    <row r="310" spans="1:64" x14ac:dyDescent="0.25">
      <c r="A310" s="64" t="s">
        <v>451</v>
      </c>
      <c r="B310" s="64" t="s">
        <v>870</v>
      </c>
      <c r="C310" s="65"/>
      <c r="D310" s="66"/>
      <c r="E310" s="67"/>
      <c r="F310" s="68"/>
      <c r="G310" s="65"/>
      <c r="H310" s="69"/>
      <c r="I310" s="70"/>
      <c r="J310" s="70"/>
      <c r="K310" s="34" t="s">
        <v>65</v>
      </c>
      <c r="L310" s="77">
        <v>459</v>
      </c>
      <c r="M310" s="77"/>
      <c r="N310" s="72"/>
      <c r="O310" s="79" t="s">
        <v>999</v>
      </c>
      <c r="P310" s="81">
        <v>43170.648680555554</v>
      </c>
      <c r="Q310" s="79" t="s">
        <v>1225</v>
      </c>
      <c r="R310" s="83" t="s">
        <v>2124</v>
      </c>
      <c r="S310" s="79" t="s">
        <v>2507</v>
      </c>
      <c r="T310" s="79"/>
      <c r="U310" s="79"/>
      <c r="V310" s="83" t="s">
        <v>3646</v>
      </c>
      <c r="W310" s="81">
        <v>43170.648680555554</v>
      </c>
      <c r="X310" s="83" t="s">
        <v>4185</v>
      </c>
      <c r="Y310" s="79"/>
      <c r="Z310" s="79"/>
      <c r="AA310" s="85" t="s">
        <v>5393</v>
      </c>
      <c r="AB310" s="79"/>
      <c r="AC310" s="79" t="b">
        <v>0</v>
      </c>
      <c r="AD310" s="79">
        <v>0</v>
      </c>
      <c r="AE310" s="85" t="s">
        <v>6296</v>
      </c>
      <c r="AF310" s="79" t="b">
        <v>0</v>
      </c>
      <c r="AG310" s="79" t="s">
        <v>6304</v>
      </c>
      <c r="AH310" s="79"/>
      <c r="AI310" s="85" t="s">
        <v>6296</v>
      </c>
      <c r="AJ310" s="79" t="b">
        <v>0</v>
      </c>
      <c r="AK310" s="79">
        <v>4</v>
      </c>
      <c r="AL310" s="85" t="s">
        <v>6230</v>
      </c>
      <c r="AM310" s="79" t="s">
        <v>6328</v>
      </c>
      <c r="AN310" s="79" t="b">
        <v>0</v>
      </c>
      <c r="AO310" s="85" t="s">
        <v>6230</v>
      </c>
      <c r="AP310" s="79" t="s">
        <v>176</v>
      </c>
      <c r="AQ310" s="79">
        <v>0</v>
      </c>
      <c r="AR310" s="79">
        <v>0</v>
      </c>
      <c r="AS310" s="79"/>
      <c r="AT310" s="79"/>
      <c r="AU310" s="79"/>
      <c r="AV310" s="79"/>
      <c r="AW310" s="79"/>
      <c r="AX310" s="79"/>
      <c r="AY310" s="79"/>
      <c r="AZ310" s="79"/>
      <c r="BA310">
        <v>1</v>
      </c>
      <c r="BB310" s="78" t="str">
        <f>REPLACE(INDEX(GroupVertices[Group], MATCH(Edges24[[#This Row],[Vertex 1]],GroupVertices[Vertex],0)),1,1,"")</f>
        <v>2</v>
      </c>
      <c r="BC310" s="78" t="str">
        <f>REPLACE(INDEX(GroupVertices[Group], MATCH(Edges24[[#This Row],[Vertex 2]],GroupVertices[Vertex],0)),1,1,"")</f>
        <v>2</v>
      </c>
      <c r="BD310" s="48"/>
      <c r="BE310" s="49"/>
      <c r="BF310" s="48"/>
      <c r="BG310" s="49"/>
      <c r="BH310" s="48"/>
      <c r="BI310" s="49"/>
      <c r="BJ310" s="48"/>
      <c r="BK310" s="49"/>
      <c r="BL310" s="48"/>
    </row>
    <row r="311" spans="1:64" x14ac:dyDescent="0.25">
      <c r="A311" s="64" t="s">
        <v>452</v>
      </c>
      <c r="B311" s="64" t="s">
        <v>575</v>
      </c>
      <c r="C311" s="65"/>
      <c r="D311" s="66"/>
      <c r="E311" s="67"/>
      <c r="F311" s="68"/>
      <c r="G311" s="65"/>
      <c r="H311" s="69"/>
      <c r="I311" s="70"/>
      <c r="J311" s="70"/>
      <c r="K311" s="34" t="s">
        <v>65</v>
      </c>
      <c r="L311" s="77">
        <v>460</v>
      </c>
      <c r="M311" s="77"/>
      <c r="N311" s="72"/>
      <c r="O311" s="79" t="s">
        <v>999</v>
      </c>
      <c r="P311" s="81">
        <v>43170.652824074074</v>
      </c>
      <c r="Q311" s="79" t="s">
        <v>1248</v>
      </c>
      <c r="R311" s="83" t="s">
        <v>2099</v>
      </c>
      <c r="S311" s="79" t="s">
        <v>2556</v>
      </c>
      <c r="T311" s="79" t="s">
        <v>2722</v>
      </c>
      <c r="U311" s="79"/>
      <c r="V311" s="83" t="s">
        <v>3647</v>
      </c>
      <c r="W311" s="81">
        <v>43170.652824074074</v>
      </c>
      <c r="X311" s="83" t="s">
        <v>4186</v>
      </c>
      <c r="Y311" s="79"/>
      <c r="Z311" s="79"/>
      <c r="AA311" s="85" t="s">
        <v>5394</v>
      </c>
      <c r="AB311" s="79"/>
      <c r="AC311" s="79" t="b">
        <v>0</v>
      </c>
      <c r="AD311" s="79">
        <v>1</v>
      </c>
      <c r="AE311" s="85" t="s">
        <v>6296</v>
      </c>
      <c r="AF311" s="79" t="b">
        <v>0</v>
      </c>
      <c r="AG311" s="79" t="s">
        <v>6304</v>
      </c>
      <c r="AH311" s="79"/>
      <c r="AI311" s="85" t="s">
        <v>6296</v>
      </c>
      <c r="AJ311" s="79" t="b">
        <v>0</v>
      </c>
      <c r="AK311" s="79">
        <v>0</v>
      </c>
      <c r="AL311" s="85" t="s">
        <v>6296</v>
      </c>
      <c r="AM311" s="79" t="s">
        <v>6330</v>
      </c>
      <c r="AN311" s="79" t="b">
        <v>0</v>
      </c>
      <c r="AO311" s="85" t="s">
        <v>5394</v>
      </c>
      <c r="AP311" s="79" t="s">
        <v>176</v>
      </c>
      <c r="AQ311" s="79">
        <v>0</v>
      </c>
      <c r="AR311" s="79">
        <v>0</v>
      </c>
      <c r="AS311" s="79"/>
      <c r="AT311" s="79"/>
      <c r="AU311" s="79"/>
      <c r="AV311" s="79"/>
      <c r="AW311" s="79"/>
      <c r="AX311" s="79"/>
      <c r="AY311" s="79"/>
      <c r="AZ311" s="79"/>
      <c r="BA311">
        <v>1</v>
      </c>
      <c r="BB311" s="78" t="str">
        <f>REPLACE(INDEX(GroupVertices[Group], MATCH(Edges24[[#This Row],[Vertex 1]],GroupVertices[Vertex],0)),1,1,"")</f>
        <v>23</v>
      </c>
      <c r="BC311" s="78" t="str">
        <f>REPLACE(INDEX(GroupVertices[Group], MATCH(Edges24[[#This Row],[Vertex 2]],GroupVertices[Vertex],0)),1,1,"")</f>
        <v>23</v>
      </c>
      <c r="BD311" s="48">
        <v>0</v>
      </c>
      <c r="BE311" s="49">
        <v>0</v>
      </c>
      <c r="BF311" s="48">
        <v>0</v>
      </c>
      <c r="BG311" s="49">
        <v>0</v>
      </c>
      <c r="BH311" s="48">
        <v>0</v>
      </c>
      <c r="BI311" s="49">
        <v>0</v>
      </c>
      <c r="BJ311" s="48">
        <v>11</v>
      </c>
      <c r="BK311" s="49">
        <v>100</v>
      </c>
      <c r="BL311" s="48">
        <v>11</v>
      </c>
    </row>
    <row r="312" spans="1:64" x14ac:dyDescent="0.25">
      <c r="A312" s="64" t="s">
        <v>453</v>
      </c>
      <c r="B312" s="64" t="s">
        <v>627</v>
      </c>
      <c r="C312" s="65"/>
      <c r="D312" s="66"/>
      <c r="E312" s="67"/>
      <c r="F312" s="68"/>
      <c r="G312" s="65"/>
      <c r="H312" s="69"/>
      <c r="I312" s="70"/>
      <c r="J312" s="70"/>
      <c r="K312" s="34" t="s">
        <v>65</v>
      </c>
      <c r="L312" s="77">
        <v>461</v>
      </c>
      <c r="M312" s="77"/>
      <c r="N312" s="72"/>
      <c r="O312" s="79" t="s">
        <v>999</v>
      </c>
      <c r="P312" s="81">
        <v>43170.654178240744</v>
      </c>
      <c r="Q312" s="79" t="s">
        <v>1249</v>
      </c>
      <c r="R312" s="79"/>
      <c r="S312" s="79"/>
      <c r="T312" s="79" t="s">
        <v>2786</v>
      </c>
      <c r="U312" s="79"/>
      <c r="V312" s="83" t="s">
        <v>3648</v>
      </c>
      <c r="W312" s="81">
        <v>43170.654178240744</v>
      </c>
      <c r="X312" s="83" t="s">
        <v>4187</v>
      </c>
      <c r="Y312" s="79"/>
      <c r="Z312" s="79"/>
      <c r="AA312" s="85" t="s">
        <v>5395</v>
      </c>
      <c r="AB312" s="79"/>
      <c r="AC312" s="79" t="b">
        <v>0</v>
      </c>
      <c r="AD312" s="79">
        <v>0</v>
      </c>
      <c r="AE312" s="85" t="s">
        <v>6296</v>
      </c>
      <c r="AF312" s="79" t="b">
        <v>0</v>
      </c>
      <c r="AG312" s="79" t="s">
        <v>6304</v>
      </c>
      <c r="AH312" s="79"/>
      <c r="AI312" s="85" t="s">
        <v>6296</v>
      </c>
      <c r="AJ312" s="79" t="b">
        <v>0</v>
      </c>
      <c r="AK312" s="79">
        <v>6</v>
      </c>
      <c r="AL312" s="85" t="s">
        <v>5438</v>
      </c>
      <c r="AM312" s="79" t="s">
        <v>6331</v>
      </c>
      <c r="AN312" s="79" t="b">
        <v>0</v>
      </c>
      <c r="AO312" s="85" t="s">
        <v>5438</v>
      </c>
      <c r="AP312" s="79" t="s">
        <v>176</v>
      </c>
      <c r="AQ312" s="79">
        <v>0</v>
      </c>
      <c r="AR312" s="79">
        <v>0</v>
      </c>
      <c r="AS312" s="79"/>
      <c r="AT312" s="79"/>
      <c r="AU312" s="79"/>
      <c r="AV312" s="79"/>
      <c r="AW312" s="79"/>
      <c r="AX312" s="79"/>
      <c r="AY312" s="79"/>
      <c r="AZ312" s="79"/>
      <c r="BA312">
        <v>1</v>
      </c>
      <c r="BB312" s="78" t="str">
        <f>REPLACE(INDEX(GroupVertices[Group], MATCH(Edges24[[#This Row],[Vertex 1]],GroupVertices[Vertex],0)),1,1,"")</f>
        <v>10</v>
      </c>
      <c r="BC312" s="78" t="str">
        <f>REPLACE(INDEX(GroupVertices[Group], MATCH(Edges24[[#This Row],[Vertex 2]],GroupVertices[Vertex],0)),1,1,"")</f>
        <v>10</v>
      </c>
      <c r="BD312" s="48"/>
      <c r="BE312" s="49"/>
      <c r="BF312" s="48"/>
      <c r="BG312" s="49"/>
      <c r="BH312" s="48"/>
      <c r="BI312" s="49"/>
      <c r="BJ312" s="48"/>
      <c r="BK312" s="49"/>
      <c r="BL312" s="48"/>
    </row>
    <row r="313" spans="1:64" x14ac:dyDescent="0.25">
      <c r="A313" s="64" t="s">
        <v>454</v>
      </c>
      <c r="B313" s="64" t="s">
        <v>765</v>
      </c>
      <c r="C313" s="65"/>
      <c r="D313" s="66"/>
      <c r="E313" s="67"/>
      <c r="F313" s="68"/>
      <c r="G313" s="65"/>
      <c r="H313" s="69"/>
      <c r="I313" s="70"/>
      <c r="J313" s="70"/>
      <c r="K313" s="34" t="s">
        <v>65</v>
      </c>
      <c r="L313" s="77">
        <v>463</v>
      </c>
      <c r="M313" s="77"/>
      <c r="N313" s="72"/>
      <c r="O313" s="79" t="s">
        <v>999</v>
      </c>
      <c r="P313" s="81">
        <v>43170.659594907411</v>
      </c>
      <c r="Q313" s="79" t="s">
        <v>1250</v>
      </c>
      <c r="R313" s="83" t="s">
        <v>2136</v>
      </c>
      <c r="S313" s="79" t="s">
        <v>2505</v>
      </c>
      <c r="T313" s="79" t="s">
        <v>2787</v>
      </c>
      <c r="U313" s="79"/>
      <c r="V313" s="83" t="s">
        <v>3649</v>
      </c>
      <c r="W313" s="81">
        <v>43170.659594907411</v>
      </c>
      <c r="X313" s="83" t="s">
        <v>4188</v>
      </c>
      <c r="Y313" s="79"/>
      <c r="Z313" s="79"/>
      <c r="AA313" s="85" t="s">
        <v>5396</v>
      </c>
      <c r="AB313" s="79"/>
      <c r="AC313" s="79" t="b">
        <v>0</v>
      </c>
      <c r="AD313" s="79">
        <v>0</v>
      </c>
      <c r="AE313" s="85" t="s">
        <v>6296</v>
      </c>
      <c r="AF313" s="79" t="b">
        <v>0</v>
      </c>
      <c r="AG313" s="79" t="s">
        <v>6304</v>
      </c>
      <c r="AH313" s="79"/>
      <c r="AI313" s="85" t="s">
        <v>6296</v>
      </c>
      <c r="AJ313" s="79" t="b">
        <v>0</v>
      </c>
      <c r="AK313" s="79">
        <v>1</v>
      </c>
      <c r="AL313" s="85" t="s">
        <v>6233</v>
      </c>
      <c r="AM313" s="79" t="s">
        <v>6331</v>
      </c>
      <c r="AN313" s="79" t="b">
        <v>0</v>
      </c>
      <c r="AO313" s="85" t="s">
        <v>6233</v>
      </c>
      <c r="AP313" s="79" t="s">
        <v>176</v>
      </c>
      <c r="AQ313" s="79">
        <v>0</v>
      </c>
      <c r="AR313" s="79">
        <v>0</v>
      </c>
      <c r="AS313" s="79"/>
      <c r="AT313" s="79"/>
      <c r="AU313" s="79"/>
      <c r="AV313" s="79"/>
      <c r="AW313" s="79"/>
      <c r="AX313" s="79"/>
      <c r="AY313" s="79"/>
      <c r="AZ313" s="79"/>
      <c r="BA313">
        <v>1</v>
      </c>
      <c r="BB313" s="78" t="str">
        <f>REPLACE(INDEX(GroupVertices[Group], MATCH(Edges24[[#This Row],[Vertex 1]],GroupVertices[Vertex],0)),1,1,"")</f>
        <v>2</v>
      </c>
      <c r="BC313" s="78" t="str">
        <f>REPLACE(INDEX(GroupVertices[Group], MATCH(Edges24[[#This Row],[Vertex 2]],GroupVertices[Vertex],0)),1,1,"")</f>
        <v>2</v>
      </c>
      <c r="BD313" s="48">
        <v>0</v>
      </c>
      <c r="BE313" s="49">
        <v>0</v>
      </c>
      <c r="BF313" s="48">
        <v>0</v>
      </c>
      <c r="BG313" s="49">
        <v>0</v>
      </c>
      <c r="BH313" s="48">
        <v>0</v>
      </c>
      <c r="BI313" s="49">
        <v>0</v>
      </c>
      <c r="BJ313" s="48">
        <v>18</v>
      </c>
      <c r="BK313" s="49">
        <v>100</v>
      </c>
      <c r="BL313" s="48">
        <v>18</v>
      </c>
    </row>
    <row r="314" spans="1:64" x14ac:dyDescent="0.25">
      <c r="A314" s="64" t="s">
        <v>455</v>
      </c>
      <c r="B314" s="64" t="s">
        <v>605</v>
      </c>
      <c r="C314" s="65"/>
      <c r="D314" s="66"/>
      <c r="E314" s="67"/>
      <c r="F314" s="68"/>
      <c r="G314" s="65"/>
      <c r="H314" s="69"/>
      <c r="I314" s="70"/>
      <c r="J314" s="70"/>
      <c r="K314" s="34" t="s">
        <v>65</v>
      </c>
      <c r="L314" s="77">
        <v>464</v>
      </c>
      <c r="M314" s="77"/>
      <c r="N314" s="72"/>
      <c r="O314" s="79" t="s">
        <v>999</v>
      </c>
      <c r="P314" s="81">
        <v>43170.660254629627</v>
      </c>
      <c r="Q314" s="79" t="s">
        <v>1251</v>
      </c>
      <c r="R314" s="83" t="s">
        <v>2137</v>
      </c>
      <c r="S314" s="79" t="s">
        <v>2566</v>
      </c>
      <c r="T314" s="79" t="s">
        <v>2788</v>
      </c>
      <c r="U314" s="79"/>
      <c r="V314" s="83" t="s">
        <v>3650</v>
      </c>
      <c r="W314" s="81">
        <v>43170.660254629627</v>
      </c>
      <c r="X314" s="83" t="s">
        <v>4189</v>
      </c>
      <c r="Y314" s="79"/>
      <c r="Z314" s="79"/>
      <c r="AA314" s="85" t="s">
        <v>5397</v>
      </c>
      <c r="AB314" s="79"/>
      <c r="AC314" s="79" t="b">
        <v>0</v>
      </c>
      <c r="AD314" s="79">
        <v>0</v>
      </c>
      <c r="AE314" s="85" t="s">
        <v>6296</v>
      </c>
      <c r="AF314" s="79" t="b">
        <v>0</v>
      </c>
      <c r="AG314" s="79" t="s">
        <v>6304</v>
      </c>
      <c r="AH314" s="79"/>
      <c r="AI314" s="85" t="s">
        <v>6296</v>
      </c>
      <c r="AJ314" s="79" t="b">
        <v>0</v>
      </c>
      <c r="AK314" s="79">
        <v>3</v>
      </c>
      <c r="AL314" s="85" t="s">
        <v>5624</v>
      </c>
      <c r="AM314" s="79" t="s">
        <v>6328</v>
      </c>
      <c r="AN314" s="79" t="b">
        <v>0</v>
      </c>
      <c r="AO314" s="85" t="s">
        <v>5624</v>
      </c>
      <c r="AP314" s="79" t="s">
        <v>176</v>
      </c>
      <c r="AQ314" s="79">
        <v>0</v>
      </c>
      <c r="AR314" s="79">
        <v>0</v>
      </c>
      <c r="AS314" s="79"/>
      <c r="AT314" s="79"/>
      <c r="AU314" s="79"/>
      <c r="AV314" s="79"/>
      <c r="AW314" s="79"/>
      <c r="AX314" s="79"/>
      <c r="AY314" s="79"/>
      <c r="AZ314" s="79"/>
      <c r="BA314">
        <v>1</v>
      </c>
      <c r="BB314" s="78" t="str">
        <f>REPLACE(INDEX(GroupVertices[Group], MATCH(Edges24[[#This Row],[Vertex 1]],GroupVertices[Vertex],0)),1,1,"")</f>
        <v>56</v>
      </c>
      <c r="BC314" s="78" t="str">
        <f>REPLACE(INDEX(GroupVertices[Group], MATCH(Edges24[[#This Row],[Vertex 2]],GroupVertices[Vertex],0)),1,1,"")</f>
        <v>56</v>
      </c>
      <c r="BD314" s="48">
        <v>1</v>
      </c>
      <c r="BE314" s="49">
        <v>5.2631578947368425</v>
      </c>
      <c r="BF314" s="48">
        <v>0</v>
      </c>
      <c r="BG314" s="49">
        <v>0</v>
      </c>
      <c r="BH314" s="48">
        <v>0</v>
      </c>
      <c r="BI314" s="49">
        <v>0</v>
      </c>
      <c r="BJ314" s="48">
        <v>18</v>
      </c>
      <c r="BK314" s="49">
        <v>94.736842105263165</v>
      </c>
      <c r="BL314" s="48">
        <v>19</v>
      </c>
    </row>
    <row r="315" spans="1:64" x14ac:dyDescent="0.25">
      <c r="A315" s="64" t="s">
        <v>456</v>
      </c>
      <c r="B315" s="64" t="s">
        <v>456</v>
      </c>
      <c r="C315" s="65"/>
      <c r="D315" s="66"/>
      <c r="E315" s="67"/>
      <c r="F315" s="68"/>
      <c r="G315" s="65"/>
      <c r="H315" s="69"/>
      <c r="I315" s="70"/>
      <c r="J315" s="70"/>
      <c r="K315" s="34" t="s">
        <v>65</v>
      </c>
      <c r="L315" s="77">
        <v>465</v>
      </c>
      <c r="M315" s="77"/>
      <c r="N315" s="72"/>
      <c r="O315" s="79" t="s">
        <v>176</v>
      </c>
      <c r="P315" s="81">
        <v>43165.672395833331</v>
      </c>
      <c r="Q315" s="79" t="s">
        <v>1252</v>
      </c>
      <c r="R315" s="83" t="s">
        <v>2138</v>
      </c>
      <c r="S315" s="79" t="s">
        <v>2507</v>
      </c>
      <c r="T315" s="79" t="s">
        <v>2789</v>
      </c>
      <c r="U315" s="83" t="s">
        <v>3226</v>
      </c>
      <c r="V315" s="83" t="s">
        <v>3226</v>
      </c>
      <c r="W315" s="81">
        <v>43165.672395833331</v>
      </c>
      <c r="X315" s="83" t="s">
        <v>4190</v>
      </c>
      <c r="Y315" s="79"/>
      <c r="Z315" s="79"/>
      <c r="AA315" s="85" t="s">
        <v>5398</v>
      </c>
      <c r="AB315" s="79"/>
      <c r="AC315" s="79" t="b">
        <v>0</v>
      </c>
      <c r="AD315" s="79">
        <v>1</v>
      </c>
      <c r="AE315" s="85" t="s">
        <v>6296</v>
      </c>
      <c r="AF315" s="79" t="b">
        <v>0</v>
      </c>
      <c r="AG315" s="79" t="s">
        <v>6305</v>
      </c>
      <c r="AH315" s="79"/>
      <c r="AI315" s="85" t="s">
        <v>6296</v>
      </c>
      <c r="AJ315" s="79" t="b">
        <v>0</v>
      </c>
      <c r="AK315" s="79">
        <v>0</v>
      </c>
      <c r="AL315" s="85" t="s">
        <v>6296</v>
      </c>
      <c r="AM315" s="79" t="s">
        <v>6330</v>
      </c>
      <c r="AN315" s="79" t="b">
        <v>0</v>
      </c>
      <c r="AO315" s="85" t="s">
        <v>5398</v>
      </c>
      <c r="AP315" s="79" t="s">
        <v>176</v>
      </c>
      <c r="AQ315" s="79">
        <v>0</v>
      </c>
      <c r="AR315" s="79">
        <v>0</v>
      </c>
      <c r="AS315" s="79"/>
      <c r="AT315" s="79"/>
      <c r="AU315" s="79"/>
      <c r="AV315" s="79"/>
      <c r="AW315" s="79"/>
      <c r="AX315" s="79"/>
      <c r="AY315" s="79"/>
      <c r="AZ315" s="79"/>
      <c r="BA315">
        <v>2</v>
      </c>
      <c r="BB315" s="78" t="str">
        <f>REPLACE(INDEX(GroupVertices[Group], MATCH(Edges24[[#This Row],[Vertex 1]],GroupVertices[Vertex],0)),1,1,"")</f>
        <v>1</v>
      </c>
      <c r="BC315" s="78" t="str">
        <f>REPLACE(INDEX(GroupVertices[Group], MATCH(Edges24[[#This Row],[Vertex 2]],GroupVertices[Vertex],0)),1,1,"")</f>
        <v>1</v>
      </c>
      <c r="BD315" s="48">
        <v>0</v>
      </c>
      <c r="BE315" s="49">
        <v>0</v>
      </c>
      <c r="BF315" s="48">
        <v>0</v>
      </c>
      <c r="BG315" s="49">
        <v>0</v>
      </c>
      <c r="BH315" s="48">
        <v>0</v>
      </c>
      <c r="BI315" s="49">
        <v>0</v>
      </c>
      <c r="BJ315" s="48">
        <v>28</v>
      </c>
      <c r="BK315" s="49">
        <v>100</v>
      </c>
      <c r="BL315" s="48">
        <v>28</v>
      </c>
    </row>
    <row r="316" spans="1:64" x14ac:dyDescent="0.25">
      <c r="A316" s="64" t="s">
        <v>456</v>
      </c>
      <c r="B316" s="64" t="s">
        <v>456</v>
      </c>
      <c r="C316" s="65"/>
      <c r="D316" s="66"/>
      <c r="E316" s="67"/>
      <c r="F316" s="68"/>
      <c r="G316" s="65"/>
      <c r="H316" s="69"/>
      <c r="I316" s="70"/>
      <c r="J316" s="70"/>
      <c r="K316" s="34" t="s">
        <v>65</v>
      </c>
      <c r="L316" s="77">
        <v>466</v>
      </c>
      <c r="M316" s="77"/>
      <c r="N316" s="72"/>
      <c r="O316" s="79" t="s">
        <v>176</v>
      </c>
      <c r="P316" s="81">
        <v>43170.663217592592</v>
      </c>
      <c r="Q316" s="79" t="s">
        <v>1253</v>
      </c>
      <c r="R316" s="83" t="s">
        <v>2138</v>
      </c>
      <c r="S316" s="79" t="s">
        <v>2507</v>
      </c>
      <c r="T316" s="79" t="s">
        <v>2789</v>
      </c>
      <c r="U316" s="83" t="s">
        <v>3227</v>
      </c>
      <c r="V316" s="83" t="s">
        <v>3227</v>
      </c>
      <c r="W316" s="81">
        <v>43170.663217592592</v>
      </c>
      <c r="X316" s="83" t="s">
        <v>4191</v>
      </c>
      <c r="Y316" s="79"/>
      <c r="Z316" s="79"/>
      <c r="AA316" s="85" t="s">
        <v>5399</v>
      </c>
      <c r="AB316" s="79"/>
      <c r="AC316" s="79" t="b">
        <v>0</v>
      </c>
      <c r="AD316" s="79">
        <v>0</v>
      </c>
      <c r="AE316" s="85" t="s">
        <v>6296</v>
      </c>
      <c r="AF316" s="79" t="b">
        <v>0</v>
      </c>
      <c r="AG316" s="79" t="s">
        <v>6305</v>
      </c>
      <c r="AH316" s="79"/>
      <c r="AI316" s="85" t="s">
        <v>6296</v>
      </c>
      <c r="AJ316" s="79" t="b">
        <v>0</v>
      </c>
      <c r="AK316" s="79">
        <v>0</v>
      </c>
      <c r="AL316" s="85" t="s">
        <v>6296</v>
      </c>
      <c r="AM316" s="79" t="s">
        <v>6330</v>
      </c>
      <c r="AN316" s="79" t="b">
        <v>0</v>
      </c>
      <c r="AO316" s="85" t="s">
        <v>5399</v>
      </c>
      <c r="AP316" s="79" t="s">
        <v>176</v>
      </c>
      <c r="AQ316" s="79">
        <v>0</v>
      </c>
      <c r="AR316" s="79">
        <v>0</v>
      </c>
      <c r="AS316" s="79"/>
      <c r="AT316" s="79"/>
      <c r="AU316" s="79"/>
      <c r="AV316" s="79"/>
      <c r="AW316" s="79"/>
      <c r="AX316" s="79"/>
      <c r="AY316" s="79"/>
      <c r="AZ316" s="79"/>
      <c r="BA316">
        <v>2</v>
      </c>
      <c r="BB316" s="78" t="str">
        <f>REPLACE(INDEX(GroupVertices[Group], MATCH(Edges24[[#This Row],[Vertex 1]],GroupVertices[Vertex],0)),1,1,"")</f>
        <v>1</v>
      </c>
      <c r="BC316" s="78" t="str">
        <f>REPLACE(INDEX(GroupVertices[Group], MATCH(Edges24[[#This Row],[Vertex 2]],GroupVertices[Vertex],0)),1,1,"")</f>
        <v>1</v>
      </c>
      <c r="BD316" s="48">
        <v>0</v>
      </c>
      <c r="BE316" s="49">
        <v>0</v>
      </c>
      <c r="BF316" s="48">
        <v>0</v>
      </c>
      <c r="BG316" s="49">
        <v>0</v>
      </c>
      <c r="BH316" s="48">
        <v>0</v>
      </c>
      <c r="BI316" s="49">
        <v>0</v>
      </c>
      <c r="BJ316" s="48">
        <v>28</v>
      </c>
      <c r="BK316" s="49">
        <v>100</v>
      </c>
      <c r="BL316" s="48">
        <v>28</v>
      </c>
    </row>
    <row r="317" spans="1:64" x14ac:dyDescent="0.25">
      <c r="A317" s="64" t="s">
        <v>457</v>
      </c>
      <c r="B317" s="64" t="s">
        <v>457</v>
      </c>
      <c r="C317" s="65"/>
      <c r="D317" s="66"/>
      <c r="E317" s="67"/>
      <c r="F317" s="68"/>
      <c r="G317" s="65"/>
      <c r="H317" s="69"/>
      <c r="I317" s="70"/>
      <c r="J317" s="70"/>
      <c r="K317" s="34" t="s">
        <v>65</v>
      </c>
      <c r="L317" s="77">
        <v>467</v>
      </c>
      <c r="M317" s="77"/>
      <c r="N317" s="72"/>
      <c r="O317" s="79" t="s">
        <v>176</v>
      </c>
      <c r="P317" s="81">
        <v>43166.667488425926</v>
      </c>
      <c r="Q317" s="79" t="s">
        <v>1254</v>
      </c>
      <c r="R317" s="83" t="s">
        <v>2139</v>
      </c>
      <c r="S317" s="79" t="s">
        <v>2518</v>
      </c>
      <c r="T317" s="79" t="s">
        <v>2790</v>
      </c>
      <c r="U317" s="83" t="s">
        <v>3228</v>
      </c>
      <c r="V317" s="83" t="s">
        <v>3228</v>
      </c>
      <c r="W317" s="81">
        <v>43166.667488425926</v>
      </c>
      <c r="X317" s="83" t="s">
        <v>4192</v>
      </c>
      <c r="Y317" s="79"/>
      <c r="Z317" s="79"/>
      <c r="AA317" s="85" t="s">
        <v>5400</v>
      </c>
      <c r="AB317" s="79"/>
      <c r="AC317" s="79" t="b">
        <v>0</v>
      </c>
      <c r="AD317" s="79">
        <v>0</v>
      </c>
      <c r="AE317" s="85" t="s">
        <v>6296</v>
      </c>
      <c r="AF317" s="79" t="b">
        <v>0</v>
      </c>
      <c r="AG317" s="79" t="s">
        <v>6304</v>
      </c>
      <c r="AH317" s="79"/>
      <c r="AI317" s="85" t="s">
        <v>6296</v>
      </c>
      <c r="AJ317" s="79" t="b">
        <v>0</v>
      </c>
      <c r="AK317" s="79">
        <v>1</v>
      </c>
      <c r="AL317" s="85" t="s">
        <v>6296</v>
      </c>
      <c r="AM317" s="79" t="s">
        <v>6375</v>
      </c>
      <c r="AN317" s="79" t="b">
        <v>0</v>
      </c>
      <c r="AO317" s="85" t="s">
        <v>5400</v>
      </c>
      <c r="AP317" s="79" t="s">
        <v>176</v>
      </c>
      <c r="AQ317" s="79">
        <v>0</v>
      </c>
      <c r="AR317" s="79">
        <v>0</v>
      </c>
      <c r="AS317" s="79"/>
      <c r="AT317" s="79"/>
      <c r="AU317" s="79"/>
      <c r="AV317" s="79"/>
      <c r="AW317" s="79"/>
      <c r="AX317" s="79"/>
      <c r="AY317" s="79"/>
      <c r="AZ317" s="79"/>
      <c r="BA317">
        <v>3</v>
      </c>
      <c r="BB317" s="78" t="str">
        <f>REPLACE(INDEX(GroupVertices[Group], MATCH(Edges24[[#This Row],[Vertex 1]],GroupVertices[Vertex],0)),1,1,"")</f>
        <v>87</v>
      </c>
      <c r="BC317" s="78" t="str">
        <f>REPLACE(INDEX(GroupVertices[Group], MATCH(Edges24[[#This Row],[Vertex 2]],GroupVertices[Vertex],0)),1,1,"")</f>
        <v>87</v>
      </c>
      <c r="BD317" s="48">
        <v>1</v>
      </c>
      <c r="BE317" s="49">
        <v>3.8461538461538463</v>
      </c>
      <c r="BF317" s="48">
        <v>0</v>
      </c>
      <c r="BG317" s="49">
        <v>0</v>
      </c>
      <c r="BH317" s="48">
        <v>0</v>
      </c>
      <c r="BI317" s="49">
        <v>0</v>
      </c>
      <c r="BJ317" s="48">
        <v>25</v>
      </c>
      <c r="BK317" s="49">
        <v>96.15384615384616</v>
      </c>
      <c r="BL317" s="48">
        <v>26</v>
      </c>
    </row>
    <row r="318" spans="1:64" x14ac:dyDescent="0.25">
      <c r="A318" s="64" t="s">
        <v>457</v>
      </c>
      <c r="B318" s="64" t="s">
        <v>457</v>
      </c>
      <c r="C318" s="65"/>
      <c r="D318" s="66"/>
      <c r="E318" s="67"/>
      <c r="F318" s="68"/>
      <c r="G318" s="65"/>
      <c r="H318" s="69"/>
      <c r="I318" s="70"/>
      <c r="J318" s="70"/>
      <c r="K318" s="34" t="s">
        <v>65</v>
      </c>
      <c r="L318" s="77">
        <v>468</v>
      </c>
      <c r="M318" s="77"/>
      <c r="N318" s="72"/>
      <c r="O318" s="79" t="s">
        <v>176</v>
      </c>
      <c r="P318" s="81">
        <v>43168.667870370373</v>
      </c>
      <c r="Q318" s="79" t="s">
        <v>1255</v>
      </c>
      <c r="R318" s="83" t="s">
        <v>2140</v>
      </c>
      <c r="S318" s="79" t="s">
        <v>2518</v>
      </c>
      <c r="T318" s="79" t="s">
        <v>2791</v>
      </c>
      <c r="U318" s="83" t="s">
        <v>3229</v>
      </c>
      <c r="V318" s="83" t="s">
        <v>3229</v>
      </c>
      <c r="W318" s="81">
        <v>43168.667870370373</v>
      </c>
      <c r="X318" s="83" t="s">
        <v>4193</v>
      </c>
      <c r="Y318" s="79"/>
      <c r="Z318" s="79"/>
      <c r="AA318" s="85" t="s">
        <v>5401</v>
      </c>
      <c r="AB318" s="79"/>
      <c r="AC318" s="79" t="b">
        <v>0</v>
      </c>
      <c r="AD318" s="79">
        <v>0</v>
      </c>
      <c r="AE318" s="85" t="s">
        <v>6296</v>
      </c>
      <c r="AF318" s="79" t="b">
        <v>0</v>
      </c>
      <c r="AG318" s="79" t="s">
        <v>6304</v>
      </c>
      <c r="AH318" s="79"/>
      <c r="AI318" s="85" t="s">
        <v>6296</v>
      </c>
      <c r="AJ318" s="79" t="b">
        <v>0</v>
      </c>
      <c r="AK318" s="79">
        <v>1</v>
      </c>
      <c r="AL318" s="85" t="s">
        <v>6296</v>
      </c>
      <c r="AM318" s="79" t="s">
        <v>6375</v>
      </c>
      <c r="AN318" s="79" t="b">
        <v>0</v>
      </c>
      <c r="AO318" s="85" t="s">
        <v>5401</v>
      </c>
      <c r="AP318" s="79" t="s">
        <v>176</v>
      </c>
      <c r="AQ318" s="79">
        <v>0</v>
      </c>
      <c r="AR318" s="79">
        <v>0</v>
      </c>
      <c r="AS318" s="79"/>
      <c r="AT318" s="79"/>
      <c r="AU318" s="79"/>
      <c r="AV318" s="79"/>
      <c r="AW318" s="79"/>
      <c r="AX318" s="79"/>
      <c r="AY318" s="79"/>
      <c r="AZ318" s="79"/>
      <c r="BA318">
        <v>3</v>
      </c>
      <c r="BB318" s="78" t="str">
        <f>REPLACE(INDEX(GroupVertices[Group], MATCH(Edges24[[#This Row],[Vertex 1]],GroupVertices[Vertex],0)),1,1,"")</f>
        <v>87</v>
      </c>
      <c r="BC318" s="78" t="str">
        <f>REPLACE(INDEX(GroupVertices[Group], MATCH(Edges24[[#This Row],[Vertex 2]],GroupVertices[Vertex],0)),1,1,"")</f>
        <v>87</v>
      </c>
      <c r="BD318" s="48">
        <v>1</v>
      </c>
      <c r="BE318" s="49">
        <v>2.8571428571428572</v>
      </c>
      <c r="BF318" s="48">
        <v>0</v>
      </c>
      <c r="BG318" s="49">
        <v>0</v>
      </c>
      <c r="BH318" s="48">
        <v>0</v>
      </c>
      <c r="BI318" s="49">
        <v>0</v>
      </c>
      <c r="BJ318" s="48">
        <v>34</v>
      </c>
      <c r="BK318" s="49">
        <v>97.142857142857139</v>
      </c>
      <c r="BL318" s="48">
        <v>35</v>
      </c>
    </row>
    <row r="319" spans="1:64" x14ac:dyDescent="0.25">
      <c r="A319" s="64" t="s">
        <v>457</v>
      </c>
      <c r="B319" s="64" t="s">
        <v>457</v>
      </c>
      <c r="C319" s="65"/>
      <c r="D319" s="66"/>
      <c r="E319" s="67"/>
      <c r="F319" s="68"/>
      <c r="G319" s="65"/>
      <c r="H319" s="69"/>
      <c r="I319" s="70"/>
      <c r="J319" s="70"/>
      <c r="K319" s="34" t="s">
        <v>65</v>
      </c>
      <c r="L319" s="77">
        <v>469</v>
      </c>
      <c r="M319" s="77"/>
      <c r="N319" s="72"/>
      <c r="O319" s="79" t="s">
        <v>176</v>
      </c>
      <c r="P319" s="81">
        <v>43170.667662037034</v>
      </c>
      <c r="Q319" s="79" t="s">
        <v>1256</v>
      </c>
      <c r="R319" s="83" t="s">
        <v>2141</v>
      </c>
      <c r="S319" s="79" t="s">
        <v>2518</v>
      </c>
      <c r="T319" s="79" t="s">
        <v>2792</v>
      </c>
      <c r="U319" s="83" t="s">
        <v>3230</v>
      </c>
      <c r="V319" s="83" t="s">
        <v>3230</v>
      </c>
      <c r="W319" s="81">
        <v>43170.667662037034</v>
      </c>
      <c r="X319" s="83" t="s">
        <v>4194</v>
      </c>
      <c r="Y319" s="79"/>
      <c r="Z319" s="79"/>
      <c r="AA319" s="85" t="s">
        <v>5402</v>
      </c>
      <c r="AB319" s="79"/>
      <c r="AC319" s="79" t="b">
        <v>0</v>
      </c>
      <c r="AD319" s="79">
        <v>1</v>
      </c>
      <c r="AE319" s="85" t="s">
        <v>6296</v>
      </c>
      <c r="AF319" s="79" t="b">
        <v>0</v>
      </c>
      <c r="AG319" s="79" t="s">
        <v>6304</v>
      </c>
      <c r="AH319" s="79"/>
      <c r="AI319" s="85" t="s">
        <v>6296</v>
      </c>
      <c r="AJ319" s="79" t="b">
        <v>0</v>
      </c>
      <c r="AK319" s="79">
        <v>1</v>
      </c>
      <c r="AL319" s="85" t="s">
        <v>6296</v>
      </c>
      <c r="AM319" s="79" t="s">
        <v>6375</v>
      </c>
      <c r="AN319" s="79" t="b">
        <v>0</v>
      </c>
      <c r="AO319" s="85" t="s">
        <v>5402</v>
      </c>
      <c r="AP319" s="79" t="s">
        <v>176</v>
      </c>
      <c r="AQ319" s="79">
        <v>0</v>
      </c>
      <c r="AR319" s="79">
        <v>0</v>
      </c>
      <c r="AS319" s="79"/>
      <c r="AT319" s="79"/>
      <c r="AU319" s="79"/>
      <c r="AV319" s="79"/>
      <c r="AW319" s="79"/>
      <c r="AX319" s="79"/>
      <c r="AY319" s="79"/>
      <c r="AZ319" s="79"/>
      <c r="BA319">
        <v>3</v>
      </c>
      <c r="BB319" s="78" t="str">
        <f>REPLACE(INDEX(GroupVertices[Group], MATCH(Edges24[[#This Row],[Vertex 1]],GroupVertices[Vertex],0)),1,1,"")</f>
        <v>87</v>
      </c>
      <c r="BC319" s="78" t="str">
        <f>REPLACE(INDEX(GroupVertices[Group], MATCH(Edges24[[#This Row],[Vertex 2]],GroupVertices[Vertex],0)),1,1,"")</f>
        <v>87</v>
      </c>
      <c r="BD319" s="48">
        <v>1</v>
      </c>
      <c r="BE319" s="49">
        <v>4.5454545454545459</v>
      </c>
      <c r="BF319" s="48">
        <v>0</v>
      </c>
      <c r="BG319" s="49">
        <v>0</v>
      </c>
      <c r="BH319" s="48">
        <v>0</v>
      </c>
      <c r="BI319" s="49">
        <v>0</v>
      </c>
      <c r="BJ319" s="48">
        <v>21</v>
      </c>
      <c r="BK319" s="49">
        <v>95.454545454545453</v>
      </c>
      <c r="BL319" s="48">
        <v>22</v>
      </c>
    </row>
    <row r="320" spans="1:64" x14ac:dyDescent="0.25">
      <c r="A320" s="64" t="s">
        <v>458</v>
      </c>
      <c r="B320" s="64" t="s">
        <v>457</v>
      </c>
      <c r="C320" s="65"/>
      <c r="D320" s="66"/>
      <c r="E320" s="67"/>
      <c r="F320" s="68"/>
      <c r="G320" s="65"/>
      <c r="H320" s="69"/>
      <c r="I320" s="70"/>
      <c r="J320" s="70"/>
      <c r="K320" s="34" t="s">
        <v>65</v>
      </c>
      <c r="L320" s="77">
        <v>470</v>
      </c>
      <c r="M320" s="77"/>
      <c r="N320" s="72"/>
      <c r="O320" s="79" t="s">
        <v>999</v>
      </c>
      <c r="P320" s="81">
        <v>43166.668067129627</v>
      </c>
      <c r="Q320" s="79" t="s">
        <v>1257</v>
      </c>
      <c r="R320" s="83" t="s">
        <v>2139</v>
      </c>
      <c r="S320" s="79" t="s">
        <v>2518</v>
      </c>
      <c r="T320" s="79" t="s">
        <v>2793</v>
      </c>
      <c r="U320" s="79"/>
      <c r="V320" s="83" t="s">
        <v>3651</v>
      </c>
      <c r="W320" s="81">
        <v>43166.668067129627</v>
      </c>
      <c r="X320" s="83" t="s">
        <v>4195</v>
      </c>
      <c r="Y320" s="79"/>
      <c r="Z320" s="79"/>
      <c r="AA320" s="85" t="s">
        <v>5403</v>
      </c>
      <c r="AB320" s="79"/>
      <c r="AC320" s="79" t="b">
        <v>0</v>
      </c>
      <c r="AD320" s="79">
        <v>0</v>
      </c>
      <c r="AE320" s="85" t="s">
        <v>6296</v>
      </c>
      <c r="AF320" s="79" t="b">
        <v>0</v>
      </c>
      <c r="AG320" s="79" t="s">
        <v>6304</v>
      </c>
      <c r="AH320" s="79"/>
      <c r="AI320" s="85" t="s">
        <v>6296</v>
      </c>
      <c r="AJ320" s="79" t="b">
        <v>0</v>
      </c>
      <c r="AK320" s="79">
        <v>1</v>
      </c>
      <c r="AL320" s="85" t="s">
        <v>5400</v>
      </c>
      <c r="AM320" s="79" t="s">
        <v>6376</v>
      </c>
      <c r="AN320" s="79" t="b">
        <v>0</v>
      </c>
      <c r="AO320" s="85" t="s">
        <v>5400</v>
      </c>
      <c r="AP320" s="79" t="s">
        <v>176</v>
      </c>
      <c r="AQ320" s="79">
        <v>0</v>
      </c>
      <c r="AR320" s="79">
        <v>0</v>
      </c>
      <c r="AS320" s="79"/>
      <c r="AT320" s="79"/>
      <c r="AU320" s="79"/>
      <c r="AV320" s="79"/>
      <c r="AW320" s="79"/>
      <c r="AX320" s="79"/>
      <c r="AY320" s="79"/>
      <c r="AZ320" s="79"/>
      <c r="BA320">
        <v>3</v>
      </c>
      <c r="BB320" s="78" t="str">
        <f>REPLACE(INDEX(GroupVertices[Group], MATCH(Edges24[[#This Row],[Vertex 1]],GroupVertices[Vertex],0)),1,1,"")</f>
        <v>87</v>
      </c>
      <c r="BC320" s="78" t="str">
        <f>REPLACE(INDEX(GroupVertices[Group], MATCH(Edges24[[#This Row],[Vertex 2]],GroupVertices[Vertex],0)),1,1,"")</f>
        <v>87</v>
      </c>
      <c r="BD320" s="48">
        <v>1</v>
      </c>
      <c r="BE320" s="49">
        <v>5.5555555555555554</v>
      </c>
      <c r="BF320" s="48">
        <v>0</v>
      </c>
      <c r="BG320" s="49">
        <v>0</v>
      </c>
      <c r="BH320" s="48">
        <v>0</v>
      </c>
      <c r="BI320" s="49">
        <v>0</v>
      </c>
      <c r="BJ320" s="48">
        <v>17</v>
      </c>
      <c r="BK320" s="49">
        <v>94.444444444444443</v>
      </c>
      <c r="BL320" s="48">
        <v>18</v>
      </c>
    </row>
    <row r="321" spans="1:64" x14ac:dyDescent="0.25">
      <c r="A321" s="64" t="s">
        <v>458</v>
      </c>
      <c r="B321" s="64" t="s">
        <v>457</v>
      </c>
      <c r="C321" s="65"/>
      <c r="D321" s="66"/>
      <c r="E321" s="67"/>
      <c r="F321" s="68"/>
      <c r="G321" s="65"/>
      <c r="H321" s="69"/>
      <c r="I321" s="70"/>
      <c r="J321" s="70"/>
      <c r="K321" s="34" t="s">
        <v>65</v>
      </c>
      <c r="L321" s="77">
        <v>471</v>
      </c>
      <c r="M321" s="77"/>
      <c r="N321" s="72"/>
      <c r="O321" s="79" t="s">
        <v>999</v>
      </c>
      <c r="P321" s="81">
        <v>43168.668067129627</v>
      </c>
      <c r="Q321" s="79" t="s">
        <v>1258</v>
      </c>
      <c r="R321" s="79"/>
      <c r="S321" s="79"/>
      <c r="T321" s="79"/>
      <c r="U321" s="79"/>
      <c r="V321" s="83" t="s">
        <v>3651</v>
      </c>
      <c r="W321" s="81">
        <v>43168.668067129627</v>
      </c>
      <c r="X321" s="83" t="s">
        <v>4196</v>
      </c>
      <c r="Y321" s="79"/>
      <c r="Z321" s="79"/>
      <c r="AA321" s="85" t="s">
        <v>5404</v>
      </c>
      <c r="AB321" s="79"/>
      <c r="AC321" s="79" t="b">
        <v>0</v>
      </c>
      <c r="AD321" s="79">
        <v>0</v>
      </c>
      <c r="AE321" s="85" t="s">
        <v>6296</v>
      </c>
      <c r="AF321" s="79" t="b">
        <v>0</v>
      </c>
      <c r="AG321" s="79" t="s">
        <v>6304</v>
      </c>
      <c r="AH321" s="79"/>
      <c r="AI321" s="85" t="s">
        <v>6296</v>
      </c>
      <c r="AJ321" s="79" t="b">
        <v>0</v>
      </c>
      <c r="AK321" s="79">
        <v>1</v>
      </c>
      <c r="AL321" s="85" t="s">
        <v>5401</v>
      </c>
      <c r="AM321" s="79" t="s">
        <v>6376</v>
      </c>
      <c r="AN321" s="79" t="b">
        <v>0</v>
      </c>
      <c r="AO321" s="85" t="s">
        <v>5401</v>
      </c>
      <c r="AP321" s="79" t="s">
        <v>176</v>
      </c>
      <c r="AQ321" s="79">
        <v>0</v>
      </c>
      <c r="AR321" s="79">
        <v>0</v>
      </c>
      <c r="AS321" s="79"/>
      <c r="AT321" s="79"/>
      <c r="AU321" s="79"/>
      <c r="AV321" s="79"/>
      <c r="AW321" s="79"/>
      <c r="AX321" s="79"/>
      <c r="AY321" s="79"/>
      <c r="AZ321" s="79"/>
      <c r="BA321">
        <v>3</v>
      </c>
      <c r="BB321" s="78" t="str">
        <f>REPLACE(INDEX(GroupVertices[Group], MATCH(Edges24[[#This Row],[Vertex 1]],GroupVertices[Vertex],0)),1,1,"")</f>
        <v>87</v>
      </c>
      <c r="BC321" s="78" t="str">
        <f>REPLACE(INDEX(GroupVertices[Group], MATCH(Edges24[[#This Row],[Vertex 2]],GroupVertices[Vertex],0)),1,1,"")</f>
        <v>87</v>
      </c>
      <c r="BD321" s="48">
        <v>1</v>
      </c>
      <c r="BE321" s="49">
        <v>4.166666666666667</v>
      </c>
      <c r="BF321" s="48">
        <v>0</v>
      </c>
      <c r="BG321" s="49">
        <v>0</v>
      </c>
      <c r="BH321" s="48">
        <v>0</v>
      </c>
      <c r="BI321" s="49">
        <v>0</v>
      </c>
      <c r="BJ321" s="48">
        <v>23</v>
      </c>
      <c r="BK321" s="49">
        <v>95.833333333333329</v>
      </c>
      <c r="BL321" s="48">
        <v>24</v>
      </c>
    </row>
    <row r="322" spans="1:64" x14ac:dyDescent="0.25">
      <c r="A322" s="64" t="s">
        <v>458</v>
      </c>
      <c r="B322" s="64" t="s">
        <v>457</v>
      </c>
      <c r="C322" s="65"/>
      <c r="D322" s="66"/>
      <c r="E322" s="67"/>
      <c r="F322" s="68"/>
      <c r="G322" s="65"/>
      <c r="H322" s="69"/>
      <c r="I322" s="70"/>
      <c r="J322" s="70"/>
      <c r="K322" s="34" t="s">
        <v>65</v>
      </c>
      <c r="L322" s="77">
        <v>472</v>
      </c>
      <c r="M322" s="77"/>
      <c r="N322" s="72"/>
      <c r="O322" s="79" t="s">
        <v>999</v>
      </c>
      <c r="P322" s="81">
        <v>43170.668067129627</v>
      </c>
      <c r="Q322" s="79" t="s">
        <v>1259</v>
      </c>
      <c r="R322" s="83" t="s">
        <v>2141</v>
      </c>
      <c r="S322" s="79" t="s">
        <v>2518</v>
      </c>
      <c r="T322" s="79" t="s">
        <v>2794</v>
      </c>
      <c r="U322" s="79"/>
      <c r="V322" s="83" t="s">
        <v>3651</v>
      </c>
      <c r="W322" s="81">
        <v>43170.668067129627</v>
      </c>
      <c r="X322" s="83" t="s">
        <v>4197</v>
      </c>
      <c r="Y322" s="79"/>
      <c r="Z322" s="79"/>
      <c r="AA322" s="85" t="s">
        <v>5405</v>
      </c>
      <c r="AB322" s="79"/>
      <c r="AC322" s="79" t="b">
        <v>0</v>
      </c>
      <c r="AD322" s="79">
        <v>0</v>
      </c>
      <c r="AE322" s="85" t="s">
        <v>6296</v>
      </c>
      <c r="AF322" s="79" t="b">
        <v>0</v>
      </c>
      <c r="AG322" s="79" t="s">
        <v>6304</v>
      </c>
      <c r="AH322" s="79"/>
      <c r="AI322" s="85" t="s">
        <v>6296</v>
      </c>
      <c r="AJ322" s="79" t="b">
        <v>0</v>
      </c>
      <c r="AK322" s="79">
        <v>1</v>
      </c>
      <c r="AL322" s="85" t="s">
        <v>5402</v>
      </c>
      <c r="AM322" s="79" t="s">
        <v>6376</v>
      </c>
      <c r="AN322" s="79" t="b">
        <v>0</v>
      </c>
      <c r="AO322" s="85" t="s">
        <v>5402</v>
      </c>
      <c r="AP322" s="79" t="s">
        <v>176</v>
      </c>
      <c r="AQ322" s="79">
        <v>0</v>
      </c>
      <c r="AR322" s="79">
        <v>0</v>
      </c>
      <c r="AS322" s="79"/>
      <c r="AT322" s="79"/>
      <c r="AU322" s="79"/>
      <c r="AV322" s="79"/>
      <c r="AW322" s="79"/>
      <c r="AX322" s="79"/>
      <c r="AY322" s="79"/>
      <c r="AZ322" s="79"/>
      <c r="BA322">
        <v>3</v>
      </c>
      <c r="BB322" s="78" t="str">
        <f>REPLACE(INDEX(GroupVertices[Group], MATCH(Edges24[[#This Row],[Vertex 1]],GroupVertices[Vertex],0)),1,1,"")</f>
        <v>87</v>
      </c>
      <c r="BC322" s="78" t="str">
        <f>REPLACE(INDEX(GroupVertices[Group], MATCH(Edges24[[#This Row],[Vertex 2]],GroupVertices[Vertex],0)),1,1,"")</f>
        <v>87</v>
      </c>
      <c r="BD322" s="48">
        <v>1</v>
      </c>
      <c r="BE322" s="49">
        <v>7.1428571428571432</v>
      </c>
      <c r="BF322" s="48">
        <v>0</v>
      </c>
      <c r="BG322" s="49">
        <v>0</v>
      </c>
      <c r="BH322" s="48">
        <v>0</v>
      </c>
      <c r="BI322" s="49">
        <v>0</v>
      </c>
      <c r="BJ322" s="48">
        <v>13</v>
      </c>
      <c r="BK322" s="49">
        <v>92.857142857142861</v>
      </c>
      <c r="BL322" s="48">
        <v>14</v>
      </c>
    </row>
    <row r="323" spans="1:64" x14ac:dyDescent="0.25">
      <c r="A323" s="64" t="s">
        <v>459</v>
      </c>
      <c r="B323" s="64" t="s">
        <v>459</v>
      </c>
      <c r="C323" s="65"/>
      <c r="D323" s="66"/>
      <c r="E323" s="67"/>
      <c r="F323" s="68"/>
      <c r="G323" s="65"/>
      <c r="H323" s="69"/>
      <c r="I323" s="70"/>
      <c r="J323" s="70"/>
      <c r="K323" s="34" t="s">
        <v>65</v>
      </c>
      <c r="L323" s="77">
        <v>473</v>
      </c>
      <c r="M323" s="77"/>
      <c r="N323" s="72"/>
      <c r="O323" s="79" t="s">
        <v>176</v>
      </c>
      <c r="P323" s="81">
        <v>43170.675219907411</v>
      </c>
      <c r="Q323" s="79" t="s">
        <v>1260</v>
      </c>
      <c r="R323" s="79"/>
      <c r="S323" s="79"/>
      <c r="T323" s="79" t="s">
        <v>2795</v>
      </c>
      <c r="U323" s="83" t="s">
        <v>3231</v>
      </c>
      <c r="V323" s="83" t="s">
        <v>3231</v>
      </c>
      <c r="W323" s="81">
        <v>43170.675219907411</v>
      </c>
      <c r="X323" s="83" t="s">
        <v>4198</v>
      </c>
      <c r="Y323" s="79"/>
      <c r="Z323" s="79"/>
      <c r="AA323" s="85" t="s">
        <v>5406</v>
      </c>
      <c r="AB323" s="79"/>
      <c r="AC323" s="79" t="b">
        <v>0</v>
      </c>
      <c r="AD323" s="79">
        <v>0</v>
      </c>
      <c r="AE323" s="85" t="s">
        <v>6296</v>
      </c>
      <c r="AF323" s="79" t="b">
        <v>0</v>
      </c>
      <c r="AG323" s="79" t="s">
        <v>6304</v>
      </c>
      <c r="AH323" s="79"/>
      <c r="AI323" s="85" t="s">
        <v>6296</v>
      </c>
      <c r="AJ323" s="79" t="b">
        <v>0</v>
      </c>
      <c r="AK323" s="79">
        <v>0</v>
      </c>
      <c r="AL323" s="85" t="s">
        <v>6296</v>
      </c>
      <c r="AM323" s="79" t="s">
        <v>6328</v>
      </c>
      <c r="AN323" s="79" t="b">
        <v>0</v>
      </c>
      <c r="AO323" s="85" t="s">
        <v>5406</v>
      </c>
      <c r="AP323" s="79" t="s">
        <v>176</v>
      </c>
      <c r="AQ323" s="79">
        <v>0</v>
      </c>
      <c r="AR323" s="79">
        <v>0</v>
      </c>
      <c r="AS323" s="79"/>
      <c r="AT323" s="79"/>
      <c r="AU323" s="79"/>
      <c r="AV323" s="79"/>
      <c r="AW323" s="79"/>
      <c r="AX323" s="79"/>
      <c r="AY323" s="79"/>
      <c r="AZ323" s="79"/>
      <c r="BA323">
        <v>1</v>
      </c>
      <c r="BB323" s="78" t="str">
        <f>REPLACE(INDEX(GroupVertices[Group], MATCH(Edges24[[#This Row],[Vertex 1]],GroupVertices[Vertex],0)),1,1,"")</f>
        <v>1</v>
      </c>
      <c r="BC323" s="78" t="str">
        <f>REPLACE(INDEX(GroupVertices[Group], MATCH(Edges24[[#This Row],[Vertex 2]],GroupVertices[Vertex],0)),1,1,"")</f>
        <v>1</v>
      </c>
      <c r="BD323" s="48">
        <v>1</v>
      </c>
      <c r="BE323" s="49">
        <v>3.125</v>
      </c>
      <c r="BF323" s="48">
        <v>0</v>
      </c>
      <c r="BG323" s="49">
        <v>0</v>
      </c>
      <c r="BH323" s="48">
        <v>0</v>
      </c>
      <c r="BI323" s="49">
        <v>0</v>
      </c>
      <c r="BJ323" s="48">
        <v>31</v>
      </c>
      <c r="BK323" s="49">
        <v>96.875</v>
      </c>
      <c r="BL323" s="48">
        <v>32</v>
      </c>
    </row>
    <row r="324" spans="1:64" x14ac:dyDescent="0.25">
      <c r="A324" s="64" t="s">
        <v>460</v>
      </c>
      <c r="B324" s="64" t="s">
        <v>460</v>
      </c>
      <c r="C324" s="65"/>
      <c r="D324" s="66"/>
      <c r="E324" s="67"/>
      <c r="F324" s="68"/>
      <c r="G324" s="65"/>
      <c r="H324" s="69"/>
      <c r="I324" s="70"/>
      <c r="J324" s="70"/>
      <c r="K324" s="34" t="s">
        <v>65</v>
      </c>
      <c r="L324" s="77">
        <v>474</v>
      </c>
      <c r="M324" s="77"/>
      <c r="N324" s="72"/>
      <c r="O324" s="79" t="s">
        <v>176</v>
      </c>
      <c r="P324" s="81">
        <v>43170.592407407406</v>
      </c>
      <c r="Q324" s="79" t="s">
        <v>1261</v>
      </c>
      <c r="R324" s="83" t="s">
        <v>2142</v>
      </c>
      <c r="S324" s="79" t="s">
        <v>2507</v>
      </c>
      <c r="T324" s="79" t="s">
        <v>2796</v>
      </c>
      <c r="U324" s="79"/>
      <c r="V324" s="83" t="s">
        <v>3652</v>
      </c>
      <c r="W324" s="81">
        <v>43170.592407407406</v>
      </c>
      <c r="X324" s="83" t="s">
        <v>4199</v>
      </c>
      <c r="Y324" s="79"/>
      <c r="Z324" s="79"/>
      <c r="AA324" s="85" t="s">
        <v>5407</v>
      </c>
      <c r="AB324" s="79"/>
      <c r="AC324" s="79" t="b">
        <v>0</v>
      </c>
      <c r="AD324" s="79">
        <v>1</v>
      </c>
      <c r="AE324" s="85" t="s">
        <v>6296</v>
      </c>
      <c r="AF324" s="79" t="b">
        <v>0</v>
      </c>
      <c r="AG324" s="79" t="s">
        <v>6305</v>
      </c>
      <c r="AH324" s="79"/>
      <c r="AI324" s="85" t="s">
        <v>6296</v>
      </c>
      <c r="AJ324" s="79" t="b">
        <v>0</v>
      </c>
      <c r="AK324" s="79">
        <v>1</v>
      </c>
      <c r="AL324" s="85" t="s">
        <v>6296</v>
      </c>
      <c r="AM324" s="79" t="s">
        <v>6344</v>
      </c>
      <c r="AN324" s="79" t="b">
        <v>0</v>
      </c>
      <c r="AO324" s="85" t="s">
        <v>5407</v>
      </c>
      <c r="AP324" s="79" t="s">
        <v>6415</v>
      </c>
      <c r="AQ324" s="79">
        <v>0</v>
      </c>
      <c r="AR324" s="79">
        <v>0</v>
      </c>
      <c r="AS324" s="79"/>
      <c r="AT324" s="79"/>
      <c r="AU324" s="79"/>
      <c r="AV324" s="79"/>
      <c r="AW324" s="79"/>
      <c r="AX324" s="79"/>
      <c r="AY324" s="79"/>
      <c r="AZ324" s="79"/>
      <c r="BA324">
        <v>1</v>
      </c>
      <c r="BB324" s="78" t="str">
        <f>REPLACE(INDEX(GroupVertices[Group], MATCH(Edges24[[#This Row],[Vertex 1]],GroupVertices[Vertex],0)),1,1,"")</f>
        <v>86</v>
      </c>
      <c r="BC324" s="78" t="str">
        <f>REPLACE(INDEX(GroupVertices[Group], MATCH(Edges24[[#This Row],[Vertex 2]],GroupVertices[Vertex],0)),1,1,"")</f>
        <v>86</v>
      </c>
      <c r="BD324" s="48">
        <v>0</v>
      </c>
      <c r="BE324" s="49">
        <v>0</v>
      </c>
      <c r="BF324" s="48">
        <v>0</v>
      </c>
      <c r="BG324" s="49">
        <v>0</v>
      </c>
      <c r="BH324" s="48">
        <v>0</v>
      </c>
      <c r="BI324" s="49">
        <v>0</v>
      </c>
      <c r="BJ324" s="48">
        <v>24</v>
      </c>
      <c r="BK324" s="49">
        <v>100</v>
      </c>
      <c r="BL324" s="48">
        <v>24</v>
      </c>
    </row>
    <row r="325" spans="1:64" x14ac:dyDescent="0.25">
      <c r="A325" s="64" t="s">
        <v>461</v>
      </c>
      <c r="B325" s="64" t="s">
        <v>460</v>
      </c>
      <c r="C325" s="65"/>
      <c r="D325" s="66"/>
      <c r="E325" s="67"/>
      <c r="F325" s="68"/>
      <c r="G325" s="65"/>
      <c r="H325" s="69"/>
      <c r="I325" s="70"/>
      <c r="J325" s="70"/>
      <c r="K325" s="34" t="s">
        <v>65</v>
      </c>
      <c r="L325" s="77">
        <v>475</v>
      </c>
      <c r="M325" s="77"/>
      <c r="N325" s="72"/>
      <c r="O325" s="79" t="s">
        <v>999</v>
      </c>
      <c r="P325" s="81">
        <v>43170.676458333335</v>
      </c>
      <c r="Q325" s="79" t="s">
        <v>1262</v>
      </c>
      <c r="R325" s="79"/>
      <c r="S325" s="79"/>
      <c r="T325" s="79"/>
      <c r="U325" s="79"/>
      <c r="V325" s="83" t="s">
        <v>3653</v>
      </c>
      <c r="W325" s="81">
        <v>43170.676458333335</v>
      </c>
      <c r="X325" s="83" t="s">
        <v>4200</v>
      </c>
      <c r="Y325" s="79"/>
      <c r="Z325" s="79"/>
      <c r="AA325" s="85" t="s">
        <v>5408</v>
      </c>
      <c r="AB325" s="79"/>
      <c r="AC325" s="79" t="b">
        <v>0</v>
      </c>
      <c r="AD325" s="79">
        <v>0</v>
      </c>
      <c r="AE325" s="85" t="s">
        <v>6296</v>
      </c>
      <c r="AF325" s="79" t="b">
        <v>0</v>
      </c>
      <c r="AG325" s="79" t="s">
        <v>6305</v>
      </c>
      <c r="AH325" s="79"/>
      <c r="AI325" s="85" t="s">
        <v>6296</v>
      </c>
      <c r="AJ325" s="79" t="b">
        <v>0</v>
      </c>
      <c r="AK325" s="79">
        <v>1</v>
      </c>
      <c r="AL325" s="85" t="s">
        <v>5407</v>
      </c>
      <c r="AM325" s="79" t="s">
        <v>6331</v>
      </c>
      <c r="AN325" s="79" t="b">
        <v>0</v>
      </c>
      <c r="AO325" s="85" t="s">
        <v>5407</v>
      </c>
      <c r="AP325" s="79" t="s">
        <v>176</v>
      </c>
      <c r="AQ325" s="79">
        <v>0</v>
      </c>
      <c r="AR325" s="79">
        <v>0</v>
      </c>
      <c r="AS325" s="79"/>
      <c r="AT325" s="79"/>
      <c r="AU325" s="79"/>
      <c r="AV325" s="79"/>
      <c r="AW325" s="79"/>
      <c r="AX325" s="79"/>
      <c r="AY325" s="79"/>
      <c r="AZ325" s="79"/>
      <c r="BA325">
        <v>1</v>
      </c>
      <c r="BB325" s="78" t="str">
        <f>REPLACE(INDEX(GroupVertices[Group], MATCH(Edges24[[#This Row],[Vertex 1]],GroupVertices[Vertex],0)),1,1,"")</f>
        <v>86</v>
      </c>
      <c r="BC325" s="78" t="str">
        <f>REPLACE(INDEX(GroupVertices[Group], MATCH(Edges24[[#This Row],[Vertex 2]],GroupVertices[Vertex],0)),1,1,"")</f>
        <v>86</v>
      </c>
      <c r="BD325" s="48">
        <v>0</v>
      </c>
      <c r="BE325" s="49">
        <v>0</v>
      </c>
      <c r="BF325" s="48">
        <v>0</v>
      </c>
      <c r="BG325" s="49">
        <v>0</v>
      </c>
      <c r="BH325" s="48">
        <v>0</v>
      </c>
      <c r="BI325" s="49">
        <v>0</v>
      </c>
      <c r="BJ325" s="48">
        <v>23</v>
      </c>
      <c r="BK325" s="49">
        <v>100</v>
      </c>
      <c r="BL325" s="48">
        <v>23</v>
      </c>
    </row>
    <row r="326" spans="1:64" x14ac:dyDescent="0.25">
      <c r="A326" s="64" t="s">
        <v>462</v>
      </c>
      <c r="B326" s="64" t="s">
        <v>627</v>
      </c>
      <c r="C326" s="65"/>
      <c r="D326" s="66"/>
      <c r="E326" s="67"/>
      <c r="F326" s="68"/>
      <c r="G326" s="65"/>
      <c r="H326" s="69"/>
      <c r="I326" s="70"/>
      <c r="J326" s="70"/>
      <c r="K326" s="34" t="s">
        <v>65</v>
      </c>
      <c r="L326" s="77">
        <v>476</v>
      </c>
      <c r="M326" s="77"/>
      <c r="N326" s="72"/>
      <c r="O326" s="79" t="s">
        <v>999</v>
      </c>
      <c r="P326" s="81">
        <v>43170.678298611114</v>
      </c>
      <c r="Q326" s="79" t="s">
        <v>1263</v>
      </c>
      <c r="R326" s="83" t="s">
        <v>2143</v>
      </c>
      <c r="S326" s="79" t="s">
        <v>2567</v>
      </c>
      <c r="T326" s="79" t="s">
        <v>2797</v>
      </c>
      <c r="U326" s="79"/>
      <c r="V326" s="83" t="s">
        <v>3654</v>
      </c>
      <c r="W326" s="81">
        <v>43170.678298611114</v>
      </c>
      <c r="X326" s="83" t="s">
        <v>4201</v>
      </c>
      <c r="Y326" s="79"/>
      <c r="Z326" s="79"/>
      <c r="AA326" s="85" t="s">
        <v>5409</v>
      </c>
      <c r="AB326" s="79"/>
      <c r="AC326" s="79" t="b">
        <v>0</v>
      </c>
      <c r="AD326" s="79">
        <v>0</v>
      </c>
      <c r="AE326" s="85" t="s">
        <v>6296</v>
      </c>
      <c r="AF326" s="79" t="b">
        <v>0</v>
      </c>
      <c r="AG326" s="79" t="s">
        <v>6304</v>
      </c>
      <c r="AH326" s="79"/>
      <c r="AI326" s="85" t="s">
        <v>6296</v>
      </c>
      <c r="AJ326" s="79" t="b">
        <v>0</v>
      </c>
      <c r="AK326" s="79">
        <v>7</v>
      </c>
      <c r="AL326" s="85" t="s">
        <v>5808</v>
      </c>
      <c r="AM326" s="79" t="s">
        <v>6356</v>
      </c>
      <c r="AN326" s="79" t="b">
        <v>0</v>
      </c>
      <c r="AO326" s="85" t="s">
        <v>5808</v>
      </c>
      <c r="AP326" s="79" t="s">
        <v>176</v>
      </c>
      <c r="AQ326" s="79">
        <v>0</v>
      </c>
      <c r="AR326" s="79">
        <v>0</v>
      </c>
      <c r="AS326" s="79"/>
      <c r="AT326" s="79"/>
      <c r="AU326" s="79"/>
      <c r="AV326" s="79"/>
      <c r="AW326" s="79"/>
      <c r="AX326" s="79"/>
      <c r="AY326" s="79"/>
      <c r="AZ326" s="79"/>
      <c r="BA326">
        <v>1</v>
      </c>
      <c r="BB326" s="78" t="str">
        <f>REPLACE(INDEX(GroupVertices[Group], MATCH(Edges24[[#This Row],[Vertex 1]],GroupVertices[Vertex],0)),1,1,"")</f>
        <v>10</v>
      </c>
      <c r="BC326" s="78" t="str">
        <f>REPLACE(INDEX(GroupVertices[Group], MATCH(Edges24[[#This Row],[Vertex 2]],GroupVertices[Vertex],0)),1,1,"")</f>
        <v>10</v>
      </c>
      <c r="BD326" s="48">
        <v>0</v>
      </c>
      <c r="BE326" s="49">
        <v>0</v>
      </c>
      <c r="BF326" s="48">
        <v>0</v>
      </c>
      <c r="BG326" s="49">
        <v>0</v>
      </c>
      <c r="BH326" s="48">
        <v>0</v>
      </c>
      <c r="BI326" s="49">
        <v>0</v>
      </c>
      <c r="BJ326" s="48">
        <v>15</v>
      </c>
      <c r="BK326" s="49">
        <v>100</v>
      </c>
      <c r="BL326" s="48">
        <v>15</v>
      </c>
    </row>
    <row r="327" spans="1:64" x14ac:dyDescent="0.25">
      <c r="A327" s="64" t="s">
        <v>463</v>
      </c>
      <c r="B327" s="64" t="s">
        <v>832</v>
      </c>
      <c r="C327" s="65"/>
      <c r="D327" s="66"/>
      <c r="E327" s="67"/>
      <c r="F327" s="68"/>
      <c r="G327" s="65"/>
      <c r="H327" s="69"/>
      <c r="I327" s="70"/>
      <c r="J327" s="70"/>
      <c r="K327" s="34" t="s">
        <v>65</v>
      </c>
      <c r="L327" s="77">
        <v>477</v>
      </c>
      <c r="M327" s="77"/>
      <c r="N327" s="72"/>
      <c r="O327" s="79" t="s">
        <v>999</v>
      </c>
      <c r="P327" s="81">
        <v>43170.678587962961</v>
      </c>
      <c r="Q327" s="79" t="s">
        <v>1264</v>
      </c>
      <c r="R327" s="83" t="s">
        <v>2144</v>
      </c>
      <c r="S327" s="79" t="s">
        <v>2568</v>
      </c>
      <c r="T327" s="79" t="s">
        <v>731</v>
      </c>
      <c r="U327" s="79"/>
      <c r="V327" s="83" t="s">
        <v>3655</v>
      </c>
      <c r="W327" s="81">
        <v>43170.678587962961</v>
      </c>
      <c r="X327" s="83" t="s">
        <v>4202</v>
      </c>
      <c r="Y327" s="79"/>
      <c r="Z327" s="79"/>
      <c r="AA327" s="85" t="s">
        <v>5410</v>
      </c>
      <c r="AB327" s="79"/>
      <c r="AC327" s="79" t="b">
        <v>0</v>
      </c>
      <c r="AD327" s="79">
        <v>0</v>
      </c>
      <c r="AE327" s="85" t="s">
        <v>6296</v>
      </c>
      <c r="AF327" s="79" t="b">
        <v>0</v>
      </c>
      <c r="AG327" s="79" t="s">
        <v>6304</v>
      </c>
      <c r="AH327" s="79"/>
      <c r="AI327" s="85" t="s">
        <v>6296</v>
      </c>
      <c r="AJ327" s="79" t="b">
        <v>0</v>
      </c>
      <c r="AK327" s="79">
        <v>0</v>
      </c>
      <c r="AL327" s="85" t="s">
        <v>6296</v>
      </c>
      <c r="AM327" s="79" t="s">
        <v>6330</v>
      </c>
      <c r="AN327" s="79" t="b">
        <v>0</v>
      </c>
      <c r="AO327" s="85" t="s">
        <v>5410</v>
      </c>
      <c r="AP327" s="79" t="s">
        <v>176</v>
      </c>
      <c r="AQ327" s="79">
        <v>0</v>
      </c>
      <c r="AR327" s="79">
        <v>0</v>
      </c>
      <c r="AS327" s="79"/>
      <c r="AT327" s="79"/>
      <c r="AU327" s="79"/>
      <c r="AV327" s="79"/>
      <c r="AW327" s="79"/>
      <c r="AX327" s="79"/>
      <c r="AY327" s="79"/>
      <c r="AZ327" s="79"/>
      <c r="BA327">
        <v>1</v>
      </c>
      <c r="BB327" s="78" t="str">
        <f>REPLACE(INDEX(GroupVertices[Group], MATCH(Edges24[[#This Row],[Vertex 1]],GroupVertices[Vertex],0)),1,1,"")</f>
        <v>30</v>
      </c>
      <c r="BC327" s="78" t="str">
        <f>REPLACE(INDEX(GroupVertices[Group], MATCH(Edges24[[#This Row],[Vertex 2]],GroupVertices[Vertex],0)),1,1,"")</f>
        <v>30</v>
      </c>
      <c r="BD327" s="48">
        <v>0</v>
      </c>
      <c r="BE327" s="49">
        <v>0</v>
      </c>
      <c r="BF327" s="48">
        <v>0</v>
      </c>
      <c r="BG327" s="49">
        <v>0</v>
      </c>
      <c r="BH327" s="48">
        <v>0</v>
      </c>
      <c r="BI327" s="49">
        <v>0</v>
      </c>
      <c r="BJ327" s="48">
        <v>9</v>
      </c>
      <c r="BK327" s="49">
        <v>100</v>
      </c>
      <c r="BL327" s="48">
        <v>9</v>
      </c>
    </row>
    <row r="328" spans="1:64" x14ac:dyDescent="0.25">
      <c r="A328" s="64" t="s">
        <v>464</v>
      </c>
      <c r="B328" s="64" t="s">
        <v>686</v>
      </c>
      <c r="C328" s="65"/>
      <c r="D328" s="66"/>
      <c r="E328" s="67"/>
      <c r="F328" s="68"/>
      <c r="G328" s="65"/>
      <c r="H328" s="69"/>
      <c r="I328" s="70"/>
      <c r="J328" s="70"/>
      <c r="K328" s="34" t="s">
        <v>65</v>
      </c>
      <c r="L328" s="77">
        <v>478</v>
      </c>
      <c r="M328" s="77"/>
      <c r="N328" s="72"/>
      <c r="O328" s="79" t="s">
        <v>999</v>
      </c>
      <c r="P328" s="81">
        <v>43170.678668981483</v>
      </c>
      <c r="Q328" s="79" t="s">
        <v>1147</v>
      </c>
      <c r="R328" s="83" t="s">
        <v>2078</v>
      </c>
      <c r="S328" s="79" t="s">
        <v>2548</v>
      </c>
      <c r="T328" s="79" t="s">
        <v>731</v>
      </c>
      <c r="U328" s="79"/>
      <c r="V328" s="83" t="s">
        <v>3656</v>
      </c>
      <c r="W328" s="81">
        <v>43170.678668981483</v>
      </c>
      <c r="X328" s="83" t="s">
        <v>4203</v>
      </c>
      <c r="Y328" s="79"/>
      <c r="Z328" s="79"/>
      <c r="AA328" s="85" t="s">
        <v>5411</v>
      </c>
      <c r="AB328" s="79"/>
      <c r="AC328" s="79" t="b">
        <v>0</v>
      </c>
      <c r="AD328" s="79">
        <v>0</v>
      </c>
      <c r="AE328" s="85" t="s">
        <v>6296</v>
      </c>
      <c r="AF328" s="79" t="b">
        <v>0</v>
      </c>
      <c r="AG328" s="79" t="s">
        <v>6304</v>
      </c>
      <c r="AH328" s="79"/>
      <c r="AI328" s="85" t="s">
        <v>6296</v>
      </c>
      <c r="AJ328" s="79" t="b">
        <v>0</v>
      </c>
      <c r="AK328" s="79">
        <v>6</v>
      </c>
      <c r="AL328" s="85" t="s">
        <v>5810</v>
      </c>
      <c r="AM328" s="79" t="s">
        <v>6328</v>
      </c>
      <c r="AN328" s="79" t="b">
        <v>0</v>
      </c>
      <c r="AO328" s="85" t="s">
        <v>5810</v>
      </c>
      <c r="AP328" s="79" t="s">
        <v>176</v>
      </c>
      <c r="AQ328" s="79">
        <v>0</v>
      </c>
      <c r="AR328" s="79">
        <v>0</v>
      </c>
      <c r="AS328" s="79"/>
      <c r="AT328" s="79"/>
      <c r="AU328" s="79"/>
      <c r="AV328" s="79"/>
      <c r="AW328" s="79"/>
      <c r="AX328" s="79"/>
      <c r="AY328" s="79"/>
      <c r="AZ328" s="79"/>
      <c r="BA328">
        <v>1</v>
      </c>
      <c r="BB328" s="78" t="str">
        <f>REPLACE(INDEX(GroupVertices[Group], MATCH(Edges24[[#This Row],[Vertex 1]],GroupVertices[Vertex],0)),1,1,"")</f>
        <v>15</v>
      </c>
      <c r="BC328" s="78" t="str">
        <f>REPLACE(INDEX(GroupVertices[Group], MATCH(Edges24[[#This Row],[Vertex 2]],GroupVertices[Vertex],0)),1,1,"")</f>
        <v>15</v>
      </c>
      <c r="BD328" s="48">
        <v>1</v>
      </c>
      <c r="BE328" s="49">
        <v>5.2631578947368425</v>
      </c>
      <c r="BF328" s="48">
        <v>0</v>
      </c>
      <c r="BG328" s="49">
        <v>0</v>
      </c>
      <c r="BH328" s="48">
        <v>0</v>
      </c>
      <c r="BI328" s="49">
        <v>0</v>
      </c>
      <c r="BJ328" s="48">
        <v>18</v>
      </c>
      <c r="BK328" s="49">
        <v>94.736842105263165</v>
      </c>
      <c r="BL328" s="48">
        <v>19</v>
      </c>
    </row>
    <row r="329" spans="1:64" x14ac:dyDescent="0.25">
      <c r="A329" s="64" t="s">
        <v>465</v>
      </c>
      <c r="B329" s="64" t="s">
        <v>627</v>
      </c>
      <c r="C329" s="65"/>
      <c r="D329" s="66"/>
      <c r="E329" s="67"/>
      <c r="F329" s="68"/>
      <c r="G329" s="65"/>
      <c r="H329" s="69"/>
      <c r="I329" s="70"/>
      <c r="J329" s="70"/>
      <c r="K329" s="34" t="s">
        <v>65</v>
      </c>
      <c r="L329" s="77">
        <v>479</v>
      </c>
      <c r="M329" s="77"/>
      <c r="N329" s="72"/>
      <c r="O329" s="79" t="s">
        <v>999</v>
      </c>
      <c r="P329" s="81">
        <v>43170.678726851853</v>
      </c>
      <c r="Q329" s="79" t="s">
        <v>1263</v>
      </c>
      <c r="R329" s="83" t="s">
        <v>2143</v>
      </c>
      <c r="S329" s="79" t="s">
        <v>2567</v>
      </c>
      <c r="T329" s="79" t="s">
        <v>2797</v>
      </c>
      <c r="U329" s="79"/>
      <c r="V329" s="83" t="s">
        <v>3657</v>
      </c>
      <c r="W329" s="81">
        <v>43170.678726851853</v>
      </c>
      <c r="X329" s="83" t="s">
        <v>4204</v>
      </c>
      <c r="Y329" s="79"/>
      <c r="Z329" s="79"/>
      <c r="AA329" s="85" t="s">
        <v>5412</v>
      </c>
      <c r="AB329" s="79"/>
      <c r="AC329" s="79" t="b">
        <v>0</v>
      </c>
      <c r="AD329" s="79">
        <v>0</v>
      </c>
      <c r="AE329" s="85" t="s">
        <v>6296</v>
      </c>
      <c r="AF329" s="79" t="b">
        <v>0</v>
      </c>
      <c r="AG329" s="79" t="s">
        <v>6304</v>
      </c>
      <c r="AH329" s="79"/>
      <c r="AI329" s="85" t="s">
        <v>6296</v>
      </c>
      <c r="AJ329" s="79" t="b">
        <v>0</v>
      </c>
      <c r="AK329" s="79">
        <v>7</v>
      </c>
      <c r="AL329" s="85" t="s">
        <v>5808</v>
      </c>
      <c r="AM329" s="79" t="s">
        <v>6331</v>
      </c>
      <c r="AN329" s="79" t="b">
        <v>0</v>
      </c>
      <c r="AO329" s="85" t="s">
        <v>5808</v>
      </c>
      <c r="AP329" s="79" t="s">
        <v>176</v>
      </c>
      <c r="AQ329" s="79">
        <v>0</v>
      </c>
      <c r="AR329" s="79">
        <v>0</v>
      </c>
      <c r="AS329" s="79"/>
      <c r="AT329" s="79"/>
      <c r="AU329" s="79"/>
      <c r="AV329" s="79"/>
      <c r="AW329" s="79"/>
      <c r="AX329" s="79"/>
      <c r="AY329" s="79"/>
      <c r="AZ329" s="79"/>
      <c r="BA329">
        <v>1</v>
      </c>
      <c r="BB329" s="78" t="str">
        <f>REPLACE(INDEX(GroupVertices[Group], MATCH(Edges24[[#This Row],[Vertex 1]],GroupVertices[Vertex],0)),1,1,"")</f>
        <v>10</v>
      </c>
      <c r="BC329" s="78" t="str">
        <f>REPLACE(INDEX(GroupVertices[Group], MATCH(Edges24[[#This Row],[Vertex 2]],GroupVertices[Vertex],0)),1,1,"")</f>
        <v>10</v>
      </c>
      <c r="BD329" s="48">
        <v>0</v>
      </c>
      <c r="BE329" s="49">
        <v>0</v>
      </c>
      <c r="BF329" s="48">
        <v>0</v>
      </c>
      <c r="BG329" s="49">
        <v>0</v>
      </c>
      <c r="BH329" s="48">
        <v>0</v>
      </c>
      <c r="BI329" s="49">
        <v>0</v>
      </c>
      <c r="BJ329" s="48">
        <v>15</v>
      </c>
      <c r="BK329" s="49">
        <v>100</v>
      </c>
      <c r="BL329" s="48">
        <v>15</v>
      </c>
    </row>
    <row r="330" spans="1:64" x14ac:dyDescent="0.25">
      <c r="A330" s="64" t="s">
        <v>466</v>
      </c>
      <c r="B330" s="64" t="s">
        <v>627</v>
      </c>
      <c r="C330" s="65"/>
      <c r="D330" s="66"/>
      <c r="E330" s="67"/>
      <c r="F330" s="68"/>
      <c r="G330" s="65"/>
      <c r="H330" s="69"/>
      <c r="I330" s="70"/>
      <c r="J330" s="70"/>
      <c r="K330" s="34" t="s">
        <v>65</v>
      </c>
      <c r="L330" s="77">
        <v>480</v>
      </c>
      <c r="M330" s="77"/>
      <c r="N330" s="72"/>
      <c r="O330" s="79" t="s">
        <v>999</v>
      </c>
      <c r="P330" s="81">
        <v>43170.679189814815</v>
      </c>
      <c r="Q330" s="79" t="s">
        <v>1263</v>
      </c>
      <c r="R330" s="83" t="s">
        <v>2143</v>
      </c>
      <c r="S330" s="79" t="s">
        <v>2567</v>
      </c>
      <c r="T330" s="79" t="s">
        <v>2797</v>
      </c>
      <c r="U330" s="79"/>
      <c r="V330" s="83" t="s">
        <v>3658</v>
      </c>
      <c r="W330" s="81">
        <v>43170.679189814815</v>
      </c>
      <c r="X330" s="83" t="s">
        <v>4205</v>
      </c>
      <c r="Y330" s="79"/>
      <c r="Z330" s="79"/>
      <c r="AA330" s="85" t="s">
        <v>5413</v>
      </c>
      <c r="AB330" s="79"/>
      <c r="AC330" s="79" t="b">
        <v>0</v>
      </c>
      <c r="AD330" s="79">
        <v>0</v>
      </c>
      <c r="AE330" s="85" t="s">
        <v>6296</v>
      </c>
      <c r="AF330" s="79" t="b">
        <v>0</v>
      </c>
      <c r="AG330" s="79" t="s">
        <v>6304</v>
      </c>
      <c r="AH330" s="79"/>
      <c r="AI330" s="85" t="s">
        <v>6296</v>
      </c>
      <c r="AJ330" s="79" t="b">
        <v>0</v>
      </c>
      <c r="AK330" s="79">
        <v>7</v>
      </c>
      <c r="AL330" s="85" t="s">
        <v>5808</v>
      </c>
      <c r="AM330" s="79" t="s">
        <v>6331</v>
      </c>
      <c r="AN330" s="79" t="b">
        <v>0</v>
      </c>
      <c r="AO330" s="85" t="s">
        <v>5808</v>
      </c>
      <c r="AP330" s="79" t="s">
        <v>176</v>
      </c>
      <c r="AQ330" s="79">
        <v>0</v>
      </c>
      <c r="AR330" s="79">
        <v>0</v>
      </c>
      <c r="AS330" s="79"/>
      <c r="AT330" s="79"/>
      <c r="AU330" s="79"/>
      <c r="AV330" s="79"/>
      <c r="AW330" s="79"/>
      <c r="AX330" s="79"/>
      <c r="AY330" s="79"/>
      <c r="AZ330" s="79"/>
      <c r="BA330">
        <v>1</v>
      </c>
      <c r="BB330" s="78" t="str">
        <f>REPLACE(INDEX(GroupVertices[Group], MATCH(Edges24[[#This Row],[Vertex 1]],GroupVertices[Vertex],0)),1,1,"")</f>
        <v>10</v>
      </c>
      <c r="BC330" s="78" t="str">
        <f>REPLACE(INDEX(GroupVertices[Group], MATCH(Edges24[[#This Row],[Vertex 2]],GroupVertices[Vertex],0)),1,1,"")</f>
        <v>10</v>
      </c>
      <c r="BD330" s="48">
        <v>0</v>
      </c>
      <c r="BE330" s="49">
        <v>0</v>
      </c>
      <c r="BF330" s="48">
        <v>0</v>
      </c>
      <c r="BG330" s="49">
        <v>0</v>
      </c>
      <c r="BH330" s="48">
        <v>0</v>
      </c>
      <c r="BI330" s="49">
        <v>0</v>
      </c>
      <c r="BJ330" s="48">
        <v>15</v>
      </c>
      <c r="BK330" s="49">
        <v>100</v>
      </c>
      <c r="BL330" s="48">
        <v>15</v>
      </c>
    </row>
    <row r="331" spans="1:64" x14ac:dyDescent="0.25">
      <c r="A331" s="64" t="s">
        <v>467</v>
      </c>
      <c r="B331" s="64" t="s">
        <v>876</v>
      </c>
      <c r="C331" s="65"/>
      <c r="D331" s="66"/>
      <c r="E331" s="67"/>
      <c r="F331" s="68"/>
      <c r="G331" s="65"/>
      <c r="H331" s="69"/>
      <c r="I331" s="70"/>
      <c r="J331" s="70"/>
      <c r="K331" s="34" t="s">
        <v>65</v>
      </c>
      <c r="L331" s="77">
        <v>481</v>
      </c>
      <c r="M331" s="77"/>
      <c r="N331" s="72"/>
      <c r="O331" s="79" t="s">
        <v>999</v>
      </c>
      <c r="P331" s="81">
        <v>43170.685717592591</v>
      </c>
      <c r="Q331" s="79" t="s">
        <v>1265</v>
      </c>
      <c r="R331" s="83" t="s">
        <v>2145</v>
      </c>
      <c r="S331" s="79" t="s">
        <v>2515</v>
      </c>
      <c r="T331" s="79"/>
      <c r="U331" s="79"/>
      <c r="V331" s="83" t="s">
        <v>3659</v>
      </c>
      <c r="W331" s="81">
        <v>43170.685717592591</v>
      </c>
      <c r="X331" s="83" t="s">
        <v>4206</v>
      </c>
      <c r="Y331" s="79"/>
      <c r="Z331" s="79"/>
      <c r="AA331" s="85" t="s">
        <v>5414</v>
      </c>
      <c r="AB331" s="79"/>
      <c r="AC331" s="79" t="b">
        <v>0</v>
      </c>
      <c r="AD331" s="79">
        <v>0</v>
      </c>
      <c r="AE331" s="85" t="s">
        <v>6296</v>
      </c>
      <c r="AF331" s="79" t="b">
        <v>0</v>
      </c>
      <c r="AG331" s="79" t="s">
        <v>6304</v>
      </c>
      <c r="AH331" s="79"/>
      <c r="AI331" s="85" t="s">
        <v>6296</v>
      </c>
      <c r="AJ331" s="79" t="b">
        <v>0</v>
      </c>
      <c r="AK331" s="79">
        <v>2</v>
      </c>
      <c r="AL331" s="85" t="s">
        <v>5801</v>
      </c>
      <c r="AM331" s="79" t="s">
        <v>6328</v>
      </c>
      <c r="AN331" s="79" t="b">
        <v>0</v>
      </c>
      <c r="AO331" s="85" t="s">
        <v>5801</v>
      </c>
      <c r="AP331" s="79" t="s">
        <v>176</v>
      </c>
      <c r="AQ331" s="79">
        <v>0</v>
      </c>
      <c r="AR331" s="79">
        <v>0</v>
      </c>
      <c r="AS331" s="79"/>
      <c r="AT331" s="79"/>
      <c r="AU331" s="79"/>
      <c r="AV331" s="79"/>
      <c r="AW331" s="79"/>
      <c r="AX331" s="79"/>
      <c r="AY331" s="79"/>
      <c r="AZ331" s="79"/>
      <c r="BA331">
        <v>1</v>
      </c>
      <c r="BB331" s="78" t="str">
        <f>REPLACE(INDEX(GroupVertices[Group], MATCH(Edges24[[#This Row],[Vertex 1]],GroupVertices[Vertex],0)),1,1,"")</f>
        <v>2</v>
      </c>
      <c r="BC331" s="78" t="str">
        <f>REPLACE(INDEX(GroupVertices[Group], MATCH(Edges24[[#This Row],[Vertex 2]],GroupVertices[Vertex],0)),1,1,"")</f>
        <v>2</v>
      </c>
      <c r="BD331" s="48">
        <v>2</v>
      </c>
      <c r="BE331" s="49">
        <v>11.764705882352942</v>
      </c>
      <c r="BF331" s="48">
        <v>0</v>
      </c>
      <c r="BG331" s="49">
        <v>0</v>
      </c>
      <c r="BH331" s="48">
        <v>0</v>
      </c>
      <c r="BI331" s="49">
        <v>0</v>
      </c>
      <c r="BJ331" s="48">
        <v>15</v>
      </c>
      <c r="BK331" s="49">
        <v>88.235294117647058</v>
      </c>
      <c r="BL331" s="48">
        <v>17</v>
      </c>
    </row>
    <row r="332" spans="1:64" x14ac:dyDescent="0.25">
      <c r="A332" s="64" t="s">
        <v>467</v>
      </c>
      <c r="B332" s="64" t="s">
        <v>683</v>
      </c>
      <c r="C332" s="65"/>
      <c r="D332" s="66"/>
      <c r="E332" s="67"/>
      <c r="F332" s="68"/>
      <c r="G332" s="65"/>
      <c r="H332" s="69"/>
      <c r="I332" s="70"/>
      <c r="J332" s="70"/>
      <c r="K332" s="34" t="s">
        <v>65</v>
      </c>
      <c r="L332" s="77">
        <v>483</v>
      </c>
      <c r="M332" s="77"/>
      <c r="N332" s="72"/>
      <c r="O332" s="79" t="s">
        <v>999</v>
      </c>
      <c r="P332" s="81">
        <v>43170.685914351852</v>
      </c>
      <c r="Q332" s="79" t="s">
        <v>1266</v>
      </c>
      <c r="R332" s="83" t="s">
        <v>2146</v>
      </c>
      <c r="S332" s="79" t="s">
        <v>2519</v>
      </c>
      <c r="T332" s="79" t="s">
        <v>2798</v>
      </c>
      <c r="U332" s="79"/>
      <c r="V332" s="83" t="s">
        <v>3659</v>
      </c>
      <c r="W332" s="81">
        <v>43170.685914351852</v>
      </c>
      <c r="X332" s="83" t="s">
        <v>4207</v>
      </c>
      <c r="Y332" s="79"/>
      <c r="Z332" s="79"/>
      <c r="AA332" s="85" t="s">
        <v>5415</v>
      </c>
      <c r="AB332" s="79"/>
      <c r="AC332" s="79" t="b">
        <v>0</v>
      </c>
      <c r="AD332" s="79">
        <v>0</v>
      </c>
      <c r="AE332" s="85" t="s">
        <v>6296</v>
      </c>
      <c r="AF332" s="79" t="b">
        <v>0</v>
      </c>
      <c r="AG332" s="79" t="s">
        <v>6304</v>
      </c>
      <c r="AH332" s="79"/>
      <c r="AI332" s="85" t="s">
        <v>6296</v>
      </c>
      <c r="AJ332" s="79" t="b">
        <v>0</v>
      </c>
      <c r="AK332" s="79">
        <v>2</v>
      </c>
      <c r="AL332" s="85" t="s">
        <v>6166</v>
      </c>
      <c r="AM332" s="79" t="s">
        <v>6328</v>
      </c>
      <c r="AN332" s="79" t="b">
        <v>0</v>
      </c>
      <c r="AO332" s="85" t="s">
        <v>6166</v>
      </c>
      <c r="AP332" s="79" t="s">
        <v>176</v>
      </c>
      <c r="AQ332" s="79">
        <v>0</v>
      </c>
      <c r="AR332" s="79">
        <v>0</v>
      </c>
      <c r="AS332" s="79"/>
      <c r="AT332" s="79"/>
      <c r="AU332" s="79"/>
      <c r="AV332" s="79"/>
      <c r="AW332" s="79"/>
      <c r="AX332" s="79"/>
      <c r="AY332" s="79"/>
      <c r="AZ332" s="79"/>
      <c r="BA332">
        <v>2</v>
      </c>
      <c r="BB332" s="78" t="str">
        <f>REPLACE(INDEX(GroupVertices[Group], MATCH(Edges24[[#This Row],[Vertex 1]],GroupVertices[Vertex],0)),1,1,"")</f>
        <v>2</v>
      </c>
      <c r="BC332" s="78" t="str">
        <f>REPLACE(INDEX(GroupVertices[Group], MATCH(Edges24[[#This Row],[Vertex 2]],GroupVertices[Vertex],0)),1,1,"")</f>
        <v>2</v>
      </c>
      <c r="BD332" s="48">
        <v>2</v>
      </c>
      <c r="BE332" s="49">
        <v>14.285714285714286</v>
      </c>
      <c r="BF332" s="48">
        <v>0</v>
      </c>
      <c r="BG332" s="49">
        <v>0</v>
      </c>
      <c r="BH332" s="48">
        <v>0</v>
      </c>
      <c r="BI332" s="49">
        <v>0</v>
      </c>
      <c r="BJ332" s="48">
        <v>12</v>
      </c>
      <c r="BK332" s="49">
        <v>85.714285714285708</v>
      </c>
      <c r="BL332" s="48">
        <v>14</v>
      </c>
    </row>
    <row r="333" spans="1:64" x14ac:dyDescent="0.25">
      <c r="A333" s="64" t="s">
        <v>468</v>
      </c>
      <c r="B333" s="64" t="s">
        <v>469</v>
      </c>
      <c r="C333" s="65"/>
      <c r="D333" s="66"/>
      <c r="E333" s="67"/>
      <c r="F333" s="68"/>
      <c r="G333" s="65"/>
      <c r="H333" s="69"/>
      <c r="I333" s="70"/>
      <c r="J333" s="70"/>
      <c r="K333" s="34" t="s">
        <v>65</v>
      </c>
      <c r="L333" s="77">
        <v>484</v>
      </c>
      <c r="M333" s="77"/>
      <c r="N333" s="72"/>
      <c r="O333" s="79" t="s">
        <v>999</v>
      </c>
      <c r="P333" s="81">
        <v>43170.686099537037</v>
      </c>
      <c r="Q333" s="79" t="s">
        <v>1267</v>
      </c>
      <c r="R333" s="79"/>
      <c r="S333" s="79"/>
      <c r="T333" s="79" t="s">
        <v>2799</v>
      </c>
      <c r="U333" s="79"/>
      <c r="V333" s="83" t="s">
        <v>3660</v>
      </c>
      <c r="W333" s="81">
        <v>43170.686099537037</v>
      </c>
      <c r="X333" s="83" t="s">
        <v>4208</v>
      </c>
      <c r="Y333" s="79"/>
      <c r="Z333" s="79"/>
      <c r="AA333" s="85" t="s">
        <v>5416</v>
      </c>
      <c r="AB333" s="79"/>
      <c r="AC333" s="79" t="b">
        <v>0</v>
      </c>
      <c r="AD333" s="79">
        <v>0</v>
      </c>
      <c r="AE333" s="85" t="s">
        <v>6296</v>
      </c>
      <c r="AF333" s="79" t="b">
        <v>0</v>
      </c>
      <c r="AG333" s="79" t="s">
        <v>6304</v>
      </c>
      <c r="AH333" s="79"/>
      <c r="AI333" s="85" t="s">
        <v>6296</v>
      </c>
      <c r="AJ333" s="79" t="b">
        <v>0</v>
      </c>
      <c r="AK333" s="79">
        <v>5</v>
      </c>
      <c r="AL333" s="85" t="s">
        <v>5417</v>
      </c>
      <c r="AM333" s="79" t="s">
        <v>6333</v>
      </c>
      <c r="AN333" s="79" t="b">
        <v>0</v>
      </c>
      <c r="AO333" s="85" t="s">
        <v>5417</v>
      </c>
      <c r="AP333" s="79" t="s">
        <v>176</v>
      </c>
      <c r="AQ333" s="79">
        <v>0</v>
      </c>
      <c r="AR333" s="79">
        <v>0</v>
      </c>
      <c r="AS333" s="79"/>
      <c r="AT333" s="79"/>
      <c r="AU333" s="79"/>
      <c r="AV333" s="79"/>
      <c r="AW333" s="79"/>
      <c r="AX333" s="79"/>
      <c r="AY333" s="79"/>
      <c r="AZ333" s="79"/>
      <c r="BA333">
        <v>1</v>
      </c>
      <c r="BB333" s="78" t="str">
        <f>REPLACE(INDEX(GroupVertices[Group], MATCH(Edges24[[#This Row],[Vertex 1]],GroupVertices[Vertex],0)),1,1,"")</f>
        <v>57</v>
      </c>
      <c r="BC333" s="78" t="str">
        <f>REPLACE(INDEX(GroupVertices[Group], MATCH(Edges24[[#This Row],[Vertex 2]],GroupVertices[Vertex],0)),1,1,"")</f>
        <v>57</v>
      </c>
      <c r="BD333" s="48">
        <v>1</v>
      </c>
      <c r="BE333" s="49">
        <v>6.666666666666667</v>
      </c>
      <c r="BF333" s="48">
        <v>0</v>
      </c>
      <c r="BG333" s="49">
        <v>0</v>
      </c>
      <c r="BH333" s="48">
        <v>0</v>
      </c>
      <c r="BI333" s="49">
        <v>0</v>
      </c>
      <c r="BJ333" s="48">
        <v>14</v>
      </c>
      <c r="BK333" s="49">
        <v>93.333333333333329</v>
      </c>
      <c r="BL333" s="48">
        <v>15</v>
      </c>
    </row>
    <row r="334" spans="1:64" x14ac:dyDescent="0.25">
      <c r="A334" s="64" t="s">
        <v>469</v>
      </c>
      <c r="B334" s="64" t="s">
        <v>469</v>
      </c>
      <c r="C334" s="65"/>
      <c r="D334" s="66"/>
      <c r="E334" s="67"/>
      <c r="F334" s="68"/>
      <c r="G334" s="65"/>
      <c r="H334" s="69"/>
      <c r="I334" s="70"/>
      <c r="J334" s="70"/>
      <c r="K334" s="34" t="s">
        <v>65</v>
      </c>
      <c r="L334" s="77">
        <v>485</v>
      </c>
      <c r="M334" s="77"/>
      <c r="N334" s="72"/>
      <c r="O334" s="79" t="s">
        <v>176</v>
      </c>
      <c r="P334" s="81">
        <v>43169.856157407405</v>
      </c>
      <c r="Q334" s="79" t="s">
        <v>1268</v>
      </c>
      <c r="R334" s="79"/>
      <c r="S334" s="79"/>
      <c r="T334" s="79" t="s">
        <v>2800</v>
      </c>
      <c r="U334" s="83" t="s">
        <v>3232</v>
      </c>
      <c r="V334" s="83" t="s">
        <v>3232</v>
      </c>
      <c r="W334" s="81">
        <v>43169.856157407405</v>
      </c>
      <c r="X334" s="83" t="s">
        <v>4209</v>
      </c>
      <c r="Y334" s="79"/>
      <c r="Z334" s="79"/>
      <c r="AA334" s="85" t="s">
        <v>5417</v>
      </c>
      <c r="AB334" s="79"/>
      <c r="AC334" s="79" t="b">
        <v>0</v>
      </c>
      <c r="AD334" s="79">
        <v>12</v>
      </c>
      <c r="AE334" s="85" t="s">
        <v>6296</v>
      </c>
      <c r="AF334" s="79" t="b">
        <v>0</v>
      </c>
      <c r="AG334" s="79" t="s">
        <v>6304</v>
      </c>
      <c r="AH334" s="79"/>
      <c r="AI334" s="85" t="s">
        <v>6296</v>
      </c>
      <c r="AJ334" s="79" t="b">
        <v>0</v>
      </c>
      <c r="AK334" s="79">
        <v>5</v>
      </c>
      <c r="AL334" s="85" t="s">
        <v>6296</v>
      </c>
      <c r="AM334" s="79" t="s">
        <v>6328</v>
      </c>
      <c r="AN334" s="79" t="b">
        <v>0</v>
      </c>
      <c r="AO334" s="85" t="s">
        <v>5417</v>
      </c>
      <c r="AP334" s="79" t="s">
        <v>6415</v>
      </c>
      <c r="AQ334" s="79">
        <v>0</v>
      </c>
      <c r="AR334" s="79">
        <v>0</v>
      </c>
      <c r="AS334" s="79"/>
      <c r="AT334" s="79"/>
      <c r="AU334" s="79"/>
      <c r="AV334" s="79"/>
      <c r="AW334" s="79"/>
      <c r="AX334" s="79"/>
      <c r="AY334" s="79"/>
      <c r="AZ334" s="79"/>
      <c r="BA334">
        <v>1</v>
      </c>
      <c r="BB334" s="78" t="str">
        <f>REPLACE(INDEX(GroupVertices[Group], MATCH(Edges24[[#This Row],[Vertex 1]],GroupVertices[Vertex],0)),1,1,"")</f>
        <v>57</v>
      </c>
      <c r="BC334" s="78" t="str">
        <f>REPLACE(INDEX(GroupVertices[Group], MATCH(Edges24[[#This Row],[Vertex 2]],GroupVertices[Vertex],0)),1,1,"")</f>
        <v>57</v>
      </c>
      <c r="BD334" s="48">
        <v>1</v>
      </c>
      <c r="BE334" s="49">
        <v>3.4482758620689653</v>
      </c>
      <c r="BF334" s="48">
        <v>0</v>
      </c>
      <c r="BG334" s="49">
        <v>0</v>
      </c>
      <c r="BH334" s="48">
        <v>0</v>
      </c>
      <c r="BI334" s="49">
        <v>0</v>
      </c>
      <c r="BJ334" s="48">
        <v>28</v>
      </c>
      <c r="BK334" s="49">
        <v>96.551724137931032</v>
      </c>
      <c r="BL334" s="48">
        <v>29</v>
      </c>
    </row>
    <row r="335" spans="1:64" x14ac:dyDescent="0.25">
      <c r="A335" s="64" t="s">
        <v>470</v>
      </c>
      <c r="B335" s="64" t="s">
        <v>469</v>
      </c>
      <c r="C335" s="65"/>
      <c r="D335" s="66"/>
      <c r="E335" s="67"/>
      <c r="F335" s="68"/>
      <c r="G335" s="65"/>
      <c r="H335" s="69"/>
      <c r="I335" s="70"/>
      <c r="J335" s="70"/>
      <c r="K335" s="34" t="s">
        <v>65</v>
      </c>
      <c r="L335" s="77">
        <v>486</v>
      </c>
      <c r="M335" s="77"/>
      <c r="N335" s="72"/>
      <c r="O335" s="79" t="s">
        <v>999</v>
      </c>
      <c r="P335" s="81">
        <v>43170.686111111114</v>
      </c>
      <c r="Q335" s="79" t="s">
        <v>1267</v>
      </c>
      <c r="R335" s="79"/>
      <c r="S335" s="79"/>
      <c r="T335" s="79" t="s">
        <v>2799</v>
      </c>
      <c r="U335" s="79"/>
      <c r="V335" s="83" t="s">
        <v>3661</v>
      </c>
      <c r="W335" s="81">
        <v>43170.686111111114</v>
      </c>
      <c r="X335" s="83" t="s">
        <v>4210</v>
      </c>
      <c r="Y335" s="79"/>
      <c r="Z335" s="79"/>
      <c r="AA335" s="85" t="s">
        <v>5418</v>
      </c>
      <c r="AB335" s="79"/>
      <c r="AC335" s="79" t="b">
        <v>0</v>
      </c>
      <c r="AD335" s="79">
        <v>0</v>
      </c>
      <c r="AE335" s="85" t="s">
        <v>6296</v>
      </c>
      <c r="AF335" s="79" t="b">
        <v>0</v>
      </c>
      <c r="AG335" s="79" t="s">
        <v>6304</v>
      </c>
      <c r="AH335" s="79"/>
      <c r="AI335" s="85" t="s">
        <v>6296</v>
      </c>
      <c r="AJ335" s="79" t="b">
        <v>0</v>
      </c>
      <c r="AK335" s="79">
        <v>5</v>
      </c>
      <c r="AL335" s="85" t="s">
        <v>5417</v>
      </c>
      <c r="AM335" s="79" t="s">
        <v>6377</v>
      </c>
      <c r="AN335" s="79" t="b">
        <v>0</v>
      </c>
      <c r="AO335" s="85" t="s">
        <v>5417</v>
      </c>
      <c r="AP335" s="79" t="s">
        <v>176</v>
      </c>
      <c r="AQ335" s="79">
        <v>0</v>
      </c>
      <c r="AR335" s="79">
        <v>0</v>
      </c>
      <c r="AS335" s="79"/>
      <c r="AT335" s="79"/>
      <c r="AU335" s="79"/>
      <c r="AV335" s="79"/>
      <c r="AW335" s="79"/>
      <c r="AX335" s="79"/>
      <c r="AY335" s="79"/>
      <c r="AZ335" s="79"/>
      <c r="BA335">
        <v>1</v>
      </c>
      <c r="BB335" s="78" t="str">
        <f>REPLACE(INDEX(GroupVertices[Group], MATCH(Edges24[[#This Row],[Vertex 1]],GroupVertices[Vertex],0)),1,1,"")</f>
        <v>57</v>
      </c>
      <c r="BC335" s="78" t="str">
        <f>REPLACE(INDEX(GroupVertices[Group], MATCH(Edges24[[#This Row],[Vertex 2]],GroupVertices[Vertex],0)),1,1,"")</f>
        <v>57</v>
      </c>
      <c r="BD335" s="48">
        <v>1</v>
      </c>
      <c r="BE335" s="49">
        <v>6.666666666666667</v>
      </c>
      <c r="BF335" s="48">
        <v>0</v>
      </c>
      <c r="BG335" s="49">
        <v>0</v>
      </c>
      <c r="BH335" s="48">
        <v>0</v>
      </c>
      <c r="BI335" s="49">
        <v>0</v>
      </c>
      <c r="BJ335" s="48">
        <v>14</v>
      </c>
      <c r="BK335" s="49">
        <v>93.333333333333329</v>
      </c>
      <c r="BL335" s="48">
        <v>15</v>
      </c>
    </row>
    <row r="336" spans="1:64" x14ac:dyDescent="0.25">
      <c r="A336" s="64" t="s">
        <v>471</v>
      </c>
      <c r="B336" s="64" t="s">
        <v>627</v>
      </c>
      <c r="C336" s="65"/>
      <c r="D336" s="66"/>
      <c r="E336" s="67"/>
      <c r="F336" s="68"/>
      <c r="G336" s="65"/>
      <c r="H336" s="69"/>
      <c r="I336" s="70"/>
      <c r="J336" s="70"/>
      <c r="K336" s="34" t="s">
        <v>65</v>
      </c>
      <c r="L336" s="77">
        <v>487</v>
      </c>
      <c r="M336" s="77"/>
      <c r="N336" s="72"/>
      <c r="O336" s="79" t="s">
        <v>999</v>
      </c>
      <c r="P336" s="81">
        <v>43170.686620370368</v>
      </c>
      <c r="Q336" s="79" t="s">
        <v>1263</v>
      </c>
      <c r="R336" s="83" t="s">
        <v>2143</v>
      </c>
      <c r="S336" s="79" t="s">
        <v>2567</v>
      </c>
      <c r="T336" s="79" t="s">
        <v>2797</v>
      </c>
      <c r="U336" s="79"/>
      <c r="V336" s="83" t="s">
        <v>3662</v>
      </c>
      <c r="W336" s="81">
        <v>43170.686620370368</v>
      </c>
      <c r="X336" s="83" t="s">
        <v>4211</v>
      </c>
      <c r="Y336" s="79"/>
      <c r="Z336" s="79"/>
      <c r="AA336" s="85" t="s">
        <v>5419</v>
      </c>
      <c r="AB336" s="79"/>
      <c r="AC336" s="79" t="b">
        <v>0</v>
      </c>
      <c r="AD336" s="79">
        <v>0</v>
      </c>
      <c r="AE336" s="85" t="s">
        <v>6296</v>
      </c>
      <c r="AF336" s="79" t="b">
        <v>0</v>
      </c>
      <c r="AG336" s="79" t="s">
        <v>6304</v>
      </c>
      <c r="AH336" s="79"/>
      <c r="AI336" s="85" t="s">
        <v>6296</v>
      </c>
      <c r="AJ336" s="79" t="b">
        <v>0</v>
      </c>
      <c r="AK336" s="79">
        <v>7</v>
      </c>
      <c r="AL336" s="85" t="s">
        <v>5808</v>
      </c>
      <c r="AM336" s="79" t="s">
        <v>6331</v>
      </c>
      <c r="AN336" s="79" t="b">
        <v>0</v>
      </c>
      <c r="AO336" s="85" t="s">
        <v>5808</v>
      </c>
      <c r="AP336" s="79" t="s">
        <v>176</v>
      </c>
      <c r="AQ336" s="79">
        <v>0</v>
      </c>
      <c r="AR336" s="79">
        <v>0</v>
      </c>
      <c r="AS336" s="79"/>
      <c r="AT336" s="79"/>
      <c r="AU336" s="79"/>
      <c r="AV336" s="79"/>
      <c r="AW336" s="79"/>
      <c r="AX336" s="79"/>
      <c r="AY336" s="79"/>
      <c r="AZ336" s="79"/>
      <c r="BA336">
        <v>1</v>
      </c>
      <c r="BB336" s="78" t="str">
        <f>REPLACE(INDEX(GroupVertices[Group], MATCH(Edges24[[#This Row],[Vertex 1]],GroupVertices[Vertex],0)),1,1,"")</f>
        <v>10</v>
      </c>
      <c r="BC336" s="78" t="str">
        <f>REPLACE(INDEX(GroupVertices[Group], MATCH(Edges24[[#This Row],[Vertex 2]],GroupVertices[Vertex],0)),1,1,"")</f>
        <v>10</v>
      </c>
      <c r="BD336" s="48">
        <v>0</v>
      </c>
      <c r="BE336" s="49">
        <v>0</v>
      </c>
      <c r="BF336" s="48">
        <v>0</v>
      </c>
      <c r="BG336" s="49">
        <v>0</v>
      </c>
      <c r="BH336" s="48">
        <v>0</v>
      </c>
      <c r="BI336" s="49">
        <v>0</v>
      </c>
      <c r="BJ336" s="48">
        <v>15</v>
      </c>
      <c r="BK336" s="49">
        <v>100</v>
      </c>
      <c r="BL336" s="48">
        <v>15</v>
      </c>
    </row>
    <row r="337" spans="1:64" x14ac:dyDescent="0.25">
      <c r="A337" s="64" t="s">
        <v>472</v>
      </c>
      <c r="B337" s="64" t="s">
        <v>686</v>
      </c>
      <c r="C337" s="65"/>
      <c r="D337" s="66"/>
      <c r="E337" s="67"/>
      <c r="F337" s="68"/>
      <c r="G337" s="65"/>
      <c r="H337" s="69"/>
      <c r="I337" s="70"/>
      <c r="J337" s="70"/>
      <c r="K337" s="34" t="s">
        <v>65</v>
      </c>
      <c r="L337" s="77">
        <v>488</v>
      </c>
      <c r="M337" s="77"/>
      <c r="N337" s="72"/>
      <c r="O337" s="79" t="s">
        <v>999</v>
      </c>
      <c r="P337" s="81">
        <v>43170.689652777779</v>
      </c>
      <c r="Q337" s="79" t="s">
        <v>1147</v>
      </c>
      <c r="R337" s="83" t="s">
        <v>2078</v>
      </c>
      <c r="S337" s="79" t="s">
        <v>2548</v>
      </c>
      <c r="T337" s="79" t="s">
        <v>731</v>
      </c>
      <c r="U337" s="79"/>
      <c r="V337" s="83" t="s">
        <v>3663</v>
      </c>
      <c r="W337" s="81">
        <v>43170.689652777779</v>
      </c>
      <c r="X337" s="83" t="s">
        <v>4212</v>
      </c>
      <c r="Y337" s="79"/>
      <c r="Z337" s="79"/>
      <c r="AA337" s="85" t="s">
        <v>5420</v>
      </c>
      <c r="AB337" s="79"/>
      <c r="AC337" s="79" t="b">
        <v>0</v>
      </c>
      <c r="AD337" s="79">
        <v>0</v>
      </c>
      <c r="AE337" s="85" t="s">
        <v>6296</v>
      </c>
      <c r="AF337" s="79" t="b">
        <v>0</v>
      </c>
      <c r="AG337" s="79" t="s">
        <v>6304</v>
      </c>
      <c r="AH337" s="79"/>
      <c r="AI337" s="85" t="s">
        <v>6296</v>
      </c>
      <c r="AJ337" s="79" t="b">
        <v>0</v>
      </c>
      <c r="AK337" s="79">
        <v>2</v>
      </c>
      <c r="AL337" s="85" t="s">
        <v>5811</v>
      </c>
      <c r="AM337" s="79" t="s">
        <v>6333</v>
      </c>
      <c r="AN337" s="79" t="b">
        <v>0</v>
      </c>
      <c r="AO337" s="85" t="s">
        <v>5811</v>
      </c>
      <c r="AP337" s="79" t="s">
        <v>176</v>
      </c>
      <c r="AQ337" s="79">
        <v>0</v>
      </c>
      <c r="AR337" s="79">
        <v>0</v>
      </c>
      <c r="AS337" s="79"/>
      <c r="AT337" s="79"/>
      <c r="AU337" s="79"/>
      <c r="AV337" s="79"/>
      <c r="AW337" s="79"/>
      <c r="AX337" s="79"/>
      <c r="AY337" s="79"/>
      <c r="AZ337" s="79"/>
      <c r="BA337">
        <v>1</v>
      </c>
      <c r="BB337" s="78" t="str">
        <f>REPLACE(INDEX(GroupVertices[Group], MATCH(Edges24[[#This Row],[Vertex 1]],GroupVertices[Vertex],0)),1,1,"")</f>
        <v>15</v>
      </c>
      <c r="BC337" s="78" t="str">
        <f>REPLACE(INDEX(GroupVertices[Group], MATCH(Edges24[[#This Row],[Vertex 2]],GroupVertices[Vertex],0)),1,1,"")</f>
        <v>15</v>
      </c>
      <c r="BD337" s="48">
        <v>1</v>
      </c>
      <c r="BE337" s="49">
        <v>5.2631578947368425</v>
      </c>
      <c r="BF337" s="48">
        <v>0</v>
      </c>
      <c r="BG337" s="49">
        <v>0</v>
      </c>
      <c r="BH337" s="48">
        <v>0</v>
      </c>
      <c r="BI337" s="49">
        <v>0</v>
      </c>
      <c r="BJ337" s="48">
        <v>18</v>
      </c>
      <c r="BK337" s="49">
        <v>94.736842105263165</v>
      </c>
      <c r="BL337" s="48">
        <v>19</v>
      </c>
    </row>
    <row r="338" spans="1:64" x14ac:dyDescent="0.25">
      <c r="A338" s="64" t="s">
        <v>473</v>
      </c>
      <c r="B338" s="64" t="s">
        <v>627</v>
      </c>
      <c r="C338" s="65"/>
      <c r="D338" s="66"/>
      <c r="E338" s="67"/>
      <c r="F338" s="68"/>
      <c r="G338" s="65"/>
      <c r="H338" s="69"/>
      <c r="I338" s="70"/>
      <c r="J338" s="70"/>
      <c r="K338" s="34" t="s">
        <v>65</v>
      </c>
      <c r="L338" s="77">
        <v>489</v>
      </c>
      <c r="M338" s="77"/>
      <c r="N338" s="72"/>
      <c r="O338" s="79" t="s">
        <v>999</v>
      </c>
      <c r="P338" s="81">
        <v>43170.692199074074</v>
      </c>
      <c r="Q338" s="79" t="s">
        <v>1263</v>
      </c>
      <c r="R338" s="83" t="s">
        <v>2143</v>
      </c>
      <c r="S338" s="79" t="s">
        <v>2567</v>
      </c>
      <c r="T338" s="79" t="s">
        <v>2797</v>
      </c>
      <c r="U338" s="79"/>
      <c r="V338" s="83" t="s">
        <v>3664</v>
      </c>
      <c r="W338" s="81">
        <v>43170.692199074074</v>
      </c>
      <c r="X338" s="83" t="s">
        <v>4213</v>
      </c>
      <c r="Y338" s="79"/>
      <c r="Z338" s="79"/>
      <c r="AA338" s="85" t="s">
        <v>5421</v>
      </c>
      <c r="AB338" s="79"/>
      <c r="AC338" s="79" t="b">
        <v>0</v>
      </c>
      <c r="AD338" s="79">
        <v>0</v>
      </c>
      <c r="AE338" s="85" t="s">
        <v>6296</v>
      </c>
      <c r="AF338" s="79" t="b">
        <v>0</v>
      </c>
      <c r="AG338" s="79" t="s">
        <v>6304</v>
      </c>
      <c r="AH338" s="79"/>
      <c r="AI338" s="85" t="s">
        <v>6296</v>
      </c>
      <c r="AJ338" s="79" t="b">
        <v>0</v>
      </c>
      <c r="AK338" s="79">
        <v>7</v>
      </c>
      <c r="AL338" s="85" t="s">
        <v>5808</v>
      </c>
      <c r="AM338" s="79" t="s">
        <v>6333</v>
      </c>
      <c r="AN338" s="79" t="b">
        <v>0</v>
      </c>
      <c r="AO338" s="85" t="s">
        <v>5808</v>
      </c>
      <c r="AP338" s="79" t="s">
        <v>176</v>
      </c>
      <c r="AQ338" s="79">
        <v>0</v>
      </c>
      <c r="AR338" s="79">
        <v>0</v>
      </c>
      <c r="AS338" s="79"/>
      <c r="AT338" s="79"/>
      <c r="AU338" s="79"/>
      <c r="AV338" s="79"/>
      <c r="AW338" s="79"/>
      <c r="AX338" s="79"/>
      <c r="AY338" s="79"/>
      <c r="AZ338" s="79"/>
      <c r="BA338">
        <v>1</v>
      </c>
      <c r="BB338" s="78" t="str">
        <f>REPLACE(INDEX(GroupVertices[Group], MATCH(Edges24[[#This Row],[Vertex 1]],GroupVertices[Vertex],0)),1,1,"")</f>
        <v>10</v>
      </c>
      <c r="BC338" s="78" t="str">
        <f>REPLACE(INDEX(GroupVertices[Group], MATCH(Edges24[[#This Row],[Vertex 2]],GroupVertices[Vertex],0)),1,1,"")</f>
        <v>10</v>
      </c>
      <c r="BD338" s="48">
        <v>0</v>
      </c>
      <c r="BE338" s="49">
        <v>0</v>
      </c>
      <c r="BF338" s="48">
        <v>0</v>
      </c>
      <c r="BG338" s="49">
        <v>0</v>
      </c>
      <c r="BH338" s="48">
        <v>0</v>
      </c>
      <c r="BI338" s="49">
        <v>0</v>
      </c>
      <c r="BJ338" s="48">
        <v>15</v>
      </c>
      <c r="BK338" s="49">
        <v>100</v>
      </c>
      <c r="BL338" s="48">
        <v>15</v>
      </c>
    </row>
    <row r="339" spans="1:64" x14ac:dyDescent="0.25">
      <c r="A339" s="64" t="s">
        <v>474</v>
      </c>
      <c r="B339" s="64" t="s">
        <v>706</v>
      </c>
      <c r="C339" s="65"/>
      <c r="D339" s="66"/>
      <c r="E339" s="67"/>
      <c r="F339" s="68"/>
      <c r="G339" s="65"/>
      <c r="H339" s="69"/>
      <c r="I339" s="70"/>
      <c r="J339" s="70"/>
      <c r="K339" s="34" t="s">
        <v>65</v>
      </c>
      <c r="L339" s="77">
        <v>490</v>
      </c>
      <c r="M339" s="77"/>
      <c r="N339" s="72"/>
      <c r="O339" s="79" t="s">
        <v>999</v>
      </c>
      <c r="P339" s="81">
        <v>43171.648576388892</v>
      </c>
      <c r="Q339" s="79" t="s">
        <v>1269</v>
      </c>
      <c r="R339" s="83" t="s">
        <v>2147</v>
      </c>
      <c r="S339" s="79" t="s">
        <v>2569</v>
      </c>
      <c r="T339" s="79" t="s">
        <v>2801</v>
      </c>
      <c r="U339" s="79"/>
      <c r="V339" s="83" t="s">
        <v>3665</v>
      </c>
      <c r="W339" s="81">
        <v>43171.648576388892</v>
      </c>
      <c r="X339" s="83" t="s">
        <v>4214</v>
      </c>
      <c r="Y339" s="79"/>
      <c r="Z339" s="79"/>
      <c r="AA339" s="85" t="s">
        <v>5422</v>
      </c>
      <c r="AB339" s="79"/>
      <c r="AC339" s="79" t="b">
        <v>0</v>
      </c>
      <c r="AD339" s="79">
        <v>0</v>
      </c>
      <c r="AE339" s="85" t="s">
        <v>6296</v>
      </c>
      <c r="AF339" s="79" t="b">
        <v>0</v>
      </c>
      <c r="AG339" s="79" t="s">
        <v>6304</v>
      </c>
      <c r="AH339" s="79"/>
      <c r="AI339" s="85" t="s">
        <v>6296</v>
      </c>
      <c r="AJ339" s="79" t="b">
        <v>0</v>
      </c>
      <c r="AK339" s="79">
        <v>8</v>
      </c>
      <c r="AL339" s="85" t="s">
        <v>5856</v>
      </c>
      <c r="AM339" s="79" t="s">
        <v>6333</v>
      </c>
      <c r="AN339" s="79" t="b">
        <v>0</v>
      </c>
      <c r="AO339" s="85" t="s">
        <v>5856</v>
      </c>
      <c r="AP339" s="79" t="s">
        <v>176</v>
      </c>
      <c r="AQ339" s="79">
        <v>0</v>
      </c>
      <c r="AR339" s="79">
        <v>0</v>
      </c>
      <c r="AS339" s="79"/>
      <c r="AT339" s="79"/>
      <c r="AU339" s="79"/>
      <c r="AV339" s="79"/>
      <c r="AW339" s="79"/>
      <c r="AX339" s="79"/>
      <c r="AY339" s="79"/>
      <c r="AZ339" s="79"/>
      <c r="BA339">
        <v>1</v>
      </c>
      <c r="BB339" s="78" t="str">
        <f>REPLACE(INDEX(GroupVertices[Group], MATCH(Edges24[[#This Row],[Vertex 1]],GroupVertices[Vertex],0)),1,1,"")</f>
        <v>43</v>
      </c>
      <c r="BC339" s="78" t="str">
        <f>REPLACE(INDEX(GroupVertices[Group], MATCH(Edges24[[#This Row],[Vertex 2]],GroupVertices[Vertex],0)),1,1,"")</f>
        <v>43</v>
      </c>
      <c r="BD339" s="48">
        <v>2</v>
      </c>
      <c r="BE339" s="49">
        <v>14.285714285714286</v>
      </c>
      <c r="BF339" s="48">
        <v>0</v>
      </c>
      <c r="BG339" s="49">
        <v>0</v>
      </c>
      <c r="BH339" s="48">
        <v>0</v>
      </c>
      <c r="BI339" s="49">
        <v>0</v>
      </c>
      <c r="BJ339" s="48">
        <v>12</v>
      </c>
      <c r="BK339" s="49">
        <v>85.714285714285708</v>
      </c>
      <c r="BL339" s="48">
        <v>14</v>
      </c>
    </row>
    <row r="340" spans="1:64" x14ac:dyDescent="0.25">
      <c r="A340" s="64" t="s">
        <v>475</v>
      </c>
      <c r="B340" s="64" t="s">
        <v>475</v>
      </c>
      <c r="C340" s="65"/>
      <c r="D340" s="66"/>
      <c r="E340" s="67"/>
      <c r="F340" s="68"/>
      <c r="G340" s="65"/>
      <c r="H340" s="69"/>
      <c r="I340" s="70"/>
      <c r="J340" s="70"/>
      <c r="K340" s="34" t="s">
        <v>65</v>
      </c>
      <c r="L340" s="77">
        <v>491</v>
      </c>
      <c r="M340" s="77"/>
      <c r="N340" s="72"/>
      <c r="O340" s="79" t="s">
        <v>176</v>
      </c>
      <c r="P340" s="81">
        <v>43171.650092592594</v>
      </c>
      <c r="Q340" s="79" t="s">
        <v>1270</v>
      </c>
      <c r="R340" s="83" t="s">
        <v>2148</v>
      </c>
      <c r="S340" s="79" t="s">
        <v>2539</v>
      </c>
      <c r="T340" s="79" t="s">
        <v>2802</v>
      </c>
      <c r="U340" s="79"/>
      <c r="V340" s="83" t="s">
        <v>3666</v>
      </c>
      <c r="W340" s="81">
        <v>43171.650092592594</v>
      </c>
      <c r="X340" s="83" t="s">
        <v>4215</v>
      </c>
      <c r="Y340" s="79"/>
      <c r="Z340" s="79"/>
      <c r="AA340" s="85" t="s">
        <v>5423</v>
      </c>
      <c r="AB340" s="79"/>
      <c r="AC340" s="79" t="b">
        <v>0</v>
      </c>
      <c r="AD340" s="79">
        <v>0</v>
      </c>
      <c r="AE340" s="85" t="s">
        <v>6296</v>
      </c>
      <c r="AF340" s="79" t="b">
        <v>1</v>
      </c>
      <c r="AG340" s="79" t="s">
        <v>6312</v>
      </c>
      <c r="AH340" s="79"/>
      <c r="AI340" s="85" t="s">
        <v>6320</v>
      </c>
      <c r="AJ340" s="79" t="b">
        <v>0</v>
      </c>
      <c r="AK340" s="79">
        <v>0</v>
      </c>
      <c r="AL340" s="85" t="s">
        <v>6296</v>
      </c>
      <c r="AM340" s="79" t="s">
        <v>6333</v>
      </c>
      <c r="AN340" s="79" t="b">
        <v>0</v>
      </c>
      <c r="AO340" s="85" t="s">
        <v>5423</v>
      </c>
      <c r="AP340" s="79" t="s">
        <v>176</v>
      </c>
      <c r="AQ340" s="79">
        <v>0</v>
      </c>
      <c r="AR340" s="79">
        <v>0</v>
      </c>
      <c r="AS340" s="79"/>
      <c r="AT340" s="79"/>
      <c r="AU340" s="79"/>
      <c r="AV340" s="79"/>
      <c r="AW340" s="79"/>
      <c r="AX340" s="79"/>
      <c r="AY340" s="79"/>
      <c r="AZ340" s="79"/>
      <c r="BA340">
        <v>1</v>
      </c>
      <c r="BB340" s="78" t="str">
        <f>REPLACE(INDEX(GroupVertices[Group], MATCH(Edges24[[#This Row],[Vertex 1]],GroupVertices[Vertex],0)),1,1,"")</f>
        <v>1</v>
      </c>
      <c r="BC340" s="78" t="str">
        <f>REPLACE(INDEX(GroupVertices[Group], MATCH(Edges24[[#This Row],[Vertex 2]],GroupVertices[Vertex],0)),1,1,"")</f>
        <v>1</v>
      </c>
      <c r="BD340" s="48">
        <v>0</v>
      </c>
      <c r="BE340" s="49">
        <v>0</v>
      </c>
      <c r="BF340" s="48">
        <v>0</v>
      </c>
      <c r="BG340" s="49">
        <v>0</v>
      </c>
      <c r="BH340" s="48">
        <v>0</v>
      </c>
      <c r="BI340" s="49">
        <v>0</v>
      </c>
      <c r="BJ340" s="48">
        <v>24</v>
      </c>
      <c r="BK340" s="49">
        <v>100</v>
      </c>
      <c r="BL340" s="48">
        <v>24</v>
      </c>
    </row>
    <row r="341" spans="1:64" x14ac:dyDescent="0.25">
      <c r="A341" s="64" t="s">
        <v>476</v>
      </c>
      <c r="B341" s="64" t="s">
        <v>877</v>
      </c>
      <c r="C341" s="65"/>
      <c r="D341" s="66"/>
      <c r="E341" s="67"/>
      <c r="F341" s="68"/>
      <c r="G341" s="65"/>
      <c r="H341" s="69"/>
      <c r="I341" s="70"/>
      <c r="J341" s="70"/>
      <c r="K341" s="34" t="s">
        <v>65</v>
      </c>
      <c r="L341" s="77">
        <v>492</v>
      </c>
      <c r="M341" s="77"/>
      <c r="N341" s="72"/>
      <c r="O341" s="79" t="s">
        <v>999</v>
      </c>
      <c r="P341" s="81">
        <v>43171.650208333333</v>
      </c>
      <c r="Q341" s="79" t="s">
        <v>1271</v>
      </c>
      <c r="R341" s="83" t="s">
        <v>2149</v>
      </c>
      <c r="S341" s="79" t="s">
        <v>2519</v>
      </c>
      <c r="T341" s="79"/>
      <c r="U341" s="79"/>
      <c r="V341" s="83" t="s">
        <v>3667</v>
      </c>
      <c r="W341" s="81">
        <v>43171.650208333333</v>
      </c>
      <c r="X341" s="83" t="s">
        <v>4216</v>
      </c>
      <c r="Y341" s="79"/>
      <c r="Z341" s="79"/>
      <c r="AA341" s="85" t="s">
        <v>5424</v>
      </c>
      <c r="AB341" s="79"/>
      <c r="AC341" s="79" t="b">
        <v>0</v>
      </c>
      <c r="AD341" s="79">
        <v>0</v>
      </c>
      <c r="AE341" s="85" t="s">
        <v>6296</v>
      </c>
      <c r="AF341" s="79" t="b">
        <v>0</v>
      </c>
      <c r="AG341" s="79" t="s">
        <v>6304</v>
      </c>
      <c r="AH341" s="79"/>
      <c r="AI341" s="85" t="s">
        <v>6296</v>
      </c>
      <c r="AJ341" s="79" t="b">
        <v>0</v>
      </c>
      <c r="AK341" s="79">
        <v>9</v>
      </c>
      <c r="AL341" s="85" t="s">
        <v>6167</v>
      </c>
      <c r="AM341" s="79" t="s">
        <v>6331</v>
      </c>
      <c r="AN341" s="79" t="b">
        <v>0</v>
      </c>
      <c r="AO341" s="85" t="s">
        <v>6167</v>
      </c>
      <c r="AP341" s="79" t="s">
        <v>176</v>
      </c>
      <c r="AQ341" s="79">
        <v>0</v>
      </c>
      <c r="AR341" s="79">
        <v>0</v>
      </c>
      <c r="AS341" s="79"/>
      <c r="AT341" s="79"/>
      <c r="AU341" s="79"/>
      <c r="AV341" s="79"/>
      <c r="AW341" s="79"/>
      <c r="AX341" s="79"/>
      <c r="AY341" s="79"/>
      <c r="AZ341" s="79"/>
      <c r="BA341">
        <v>1</v>
      </c>
      <c r="BB341" s="78" t="str">
        <f>REPLACE(INDEX(GroupVertices[Group], MATCH(Edges24[[#This Row],[Vertex 1]],GroupVertices[Vertex],0)),1,1,"")</f>
        <v>2</v>
      </c>
      <c r="BC341" s="78" t="str">
        <f>REPLACE(INDEX(GroupVertices[Group], MATCH(Edges24[[#This Row],[Vertex 2]],GroupVertices[Vertex],0)),1,1,"")</f>
        <v>2</v>
      </c>
      <c r="BD341" s="48">
        <v>0</v>
      </c>
      <c r="BE341" s="49">
        <v>0</v>
      </c>
      <c r="BF341" s="48">
        <v>1</v>
      </c>
      <c r="BG341" s="49">
        <v>4.3478260869565215</v>
      </c>
      <c r="BH341" s="48">
        <v>0</v>
      </c>
      <c r="BI341" s="49">
        <v>0</v>
      </c>
      <c r="BJ341" s="48">
        <v>22</v>
      </c>
      <c r="BK341" s="49">
        <v>95.652173913043484</v>
      </c>
      <c r="BL341" s="48">
        <v>23</v>
      </c>
    </row>
    <row r="342" spans="1:64" x14ac:dyDescent="0.25">
      <c r="A342" s="64" t="s">
        <v>477</v>
      </c>
      <c r="B342" s="64" t="s">
        <v>683</v>
      </c>
      <c r="C342" s="65"/>
      <c r="D342" s="66"/>
      <c r="E342" s="67"/>
      <c r="F342" s="68"/>
      <c r="G342" s="65"/>
      <c r="H342" s="69"/>
      <c r="I342" s="70"/>
      <c r="J342" s="70"/>
      <c r="K342" s="34" t="s">
        <v>65</v>
      </c>
      <c r="L342" s="77">
        <v>494</v>
      </c>
      <c r="M342" s="77"/>
      <c r="N342" s="72"/>
      <c r="O342" s="79" t="s">
        <v>999</v>
      </c>
      <c r="P342" s="81">
        <v>43165.693541666667</v>
      </c>
      <c r="Q342" s="79" t="s">
        <v>1272</v>
      </c>
      <c r="R342" s="79"/>
      <c r="S342" s="79"/>
      <c r="T342" s="79"/>
      <c r="U342" s="79"/>
      <c r="V342" s="83" t="s">
        <v>3668</v>
      </c>
      <c r="W342" s="81">
        <v>43165.693541666667</v>
      </c>
      <c r="X342" s="83" t="s">
        <v>4217</v>
      </c>
      <c r="Y342" s="79"/>
      <c r="Z342" s="79"/>
      <c r="AA342" s="85" t="s">
        <v>5425</v>
      </c>
      <c r="AB342" s="79"/>
      <c r="AC342" s="79" t="b">
        <v>0</v>
      </c>
      <c r="AD342" s="79">
        <v>0</v>
      </c>
      <c r="AE342" s="85" t="s">
        <v>6296</v>
      </c>
      <c r="AF342" s="79" t="b">
        <v>0</v>
      </c>
      <c r="AG342" s="79" t="s">
        <v>6304</v>
      </c>
      <c r="AH342" s="79"/>
      <c r="AI342" s="85" t="s">
        <v>6296</v>
      </c>
      <c r="AJ342" s="79" t="b">
        <v>0</v>
      </c>
      <c r="AK342" s="79">
        <v>1</v>
      </c>
      <c r="AL342" s="85" t="s">
        <v>6151</v>
      </c>
      <c r="AM342" s="79" t="s">
        <v>6333</v>
      </c>
      <c r="AN342" s="79" t="b">
        <v>0</v>
      </c>
      <c r="AO342" s="85" t="s">
        <v>6151</v>
      </c>
      <c r="AP342" s="79" t="s">
        <v>176</v>
      </c>
      <c r="AQ342" s="79">
        <v>0</v>
      </c>
      <c r="AR342" s="79">
        <v>0</v>
      </c>
      <c r="AS342" s="79"/>
      <c r="AT342" s="79"/>
      <c r="AU342" s="79"/>
      <c r="AV342" s="79"/>
      <c r="AW342" s="79"/>
      <c r="AX342" s="79"/>
      <c r="AY342" s="79"/>
      <c r="AZ342" s="79"/>
      <c r="BA342">
        <v>3</v>
      </c>
      <c r="BB342" s="78" t="str">
        <f>REPLACE(INDEX(GroupVertices[Group], MATCH(Edges24[[#This Row],[Vertex 1]],GroupVertices[Vertex],0)),1,1,"")</f>
        <v>2</v>
      </c>
      <c r="BC342" s="78" t="str">
        <f>REPLACE(INDEX(GroupVertices[Group], MATCH(Edges24[[#This Row],[Vertex 2]],GroupVertices[Vertex],0)),1,1,"")</f>
        <v>2</v>
      </c>
      <c r="BD342" s="48"/>
      <c r="BE342" s="49"/>
      <c r="BF342" s="48"/>
      <c r="BG342" s="49"/>
      <c r="BH342" s="48"/>
      <c r="BI342" s="49"/>
      <c r="BJ342" s="48"/>
      <c r="BK342" s="49"/>
      <c r="BL342" s="48"/>
    </row>
    <row r="343" spans="1:64" x14ac:dyDescent="0.25">
      <c r="A343" s="64" t="s">
        <v>477</v>
      </c>
      <c r="B343" s="64" t="s">
        <v>878</v>
      </c>
      <c r="C343" s="65"/>
      <c r="D343" s="66"/>
      <c r="E343" s="67"/>
      <c r="F343" s="68"/>
      <c r="G343" s="65"/>
      <c r="H343" s="69"/>
      <c r="I343" s="70"/>
      <c r="J343" s="70"/>
      <c r="K343" s="34" t="s">
        <v>65</v>
      </c>
      <c r="L343" s="77">
        <v>496</v>
      </c>
      <c r="M343" s="77"/>
      <c r="N343" s="72"/>
      <c r="O343" s="79" t="s">
        <v>999</v>
      </c>
      <c r="P343" s="81">
        <v>43166.657627314817</v>
      </c>
      <c r="Q343" s="79" t="s">
        <v>1273</v>
      </c>
      <c r="R343" s="83" t="s">
        <v>2150</v>
      </c>
      <c r="S343" s="79" t="s">
        <v>2570</v>
      </c>
      <c r="T343" s="79"/>
      <c r="U343" s="79"/>
      <c r="V343" s="83" t="s">
        <v>3668</v>
      </c>
      <c r="W343" s="81">
        <v>43166.657627314817</v>
      </c>
      <c r="X343" s="83" t="s">
        <v>4218</v>
      </c>
      <c r="Y343" s="79"/>
      <c r="Z343" s="79"/>
      <c r="AA343" s="85" t="s">
        <v>5426</v>
      </c>
      <c r="AB343" s="79"/>
      <c r="AC343" s="79" t="b">
        <v>0</v>
      </c>
      <c r="AD343" s="79">
        <v>0</v>
      </c>
      <c r="AE343" s="85" t="s">
        <v>6296</v>
      </c>
      <c r="AF343" s="79" t="b">
        <v>0</v>
      </c>
      <c r="AG343" s="79" t="s">
        <v>6304</v>
      </c>
      <c r="AH343" s="79"/>
      <c r="AI343" s="85" t="s">
        <v>6296</v>
      </c>
      <c r="AJ343" s="79" t="b">
        <v>0</v>
      </c>
      <c r="AK343" s="79">
        <v>1</v>
      </c>
      <c r="AL343" s="85" t="s">
        <v>5916</v>
      </c>
      <c r="AM343" s="79" t="s">
        <v>6333</v>
      </c>
      <c r="AN343" s="79" t="b">
        <v>0</v>
      </c>
      <c r="AO343" s="85" t="s">
        <v>5916</v>
      </c>
      <c r="AP343" s="79" t="s">
        <v>176</v>
      </c>
      <c r="AQ343" s="79">
        <v>0</v>
      </c>
      <c r="AR343" s="79">
        <v>0</v>
      </c>
      <c r="AS343" s="79"/>
      <c r="AT343" s="79"/>
      <c r="AU343" s="79"/>
      <c r="AV343" s="79"/>
      <c r="AW343" s="79"/>
      <c r="AX343" s="79"/>
      <c r="AY343" s="79"/>
      <c r="AZ343" s="79"/>
      <c r="BA343">
        <v>1</v>
      </c>
      <c r="BB343" s="78" t="str">
        <f>REPLACE(INDEX(GroupVertices[Group], MATCH(Edges24[[#This Row],[Vertex 1]],GroupVertices[Vertex],0)),1,1,"")</f>
        <v>2</v>
      </c>
      <c r="BC343" s="78" t="str">
        <f>REPLACE(INDEX(GroupVertices[Group], MATCH(Edges24[[#This Row],[Vertex 2]],GroupVertices[Vertex],0)),1,1,"")</f>
        <v>22</v>
      </c>
      <c r="BD343" s="48"/>
      <c r="BE343" s="49"/>
      <c r="BF343" s="48"/>
      <c r="BG343" s="49"/>
      <c r="BH343" s="48"/>
      <c r="BI343" s="49"/>
      <c r="BJ343" s="48"/>
      <c r="BK343" s="49"/>
      <c r="BL343" s="48"/>
    </row>
    <row r="344" spans="1:64" x14ac:dyDescent="0.25">
      <c r="A344" s="64" t="s">
        <v>477</v>
      </c>
      <c r="B344" s="64" t="s">
        <v>683</v>
      </c>
      <c r="C344" s="65"/>
      <c r="D344" s="66"/>
      <c r="E344" s="67"/>
      <c r="F344" s="68"/>
      <c r="G344" s="65"/>
      <c r="H344" s="69"/>
      <c r="I344" s="70"/>
      <c r="J344" s="70"/>
      <c r="K344" s="34" t="s">
        <v>65</v>
      </c>
      <c r="L344" s="77">
        <v>498</v>
      </c>
      <c r="M344" s="77"/>
      <c r="N344" s="72"/>
      <c r="O344" s="79" t="s">
        <v>999</v>
      </c>
      <c r="P344" s="81">
        <v>43166.685636574075</v>
      </c>
      <c r="Q344" s="79" t="s">
        <v>1274</v>
      </c>
      <c r="R344" s="83" t="s">
        <v>2151</v>
      </c>
      <c r="S344" s="79" t="s">
        <v>2519</v>
      </c>
      <c r="T344" s="79" t="s">
        <v>2803</v>
      </c>
      <c r="U344" s="79"/>
      <c r="V344" s="83" t="s">
        <v>3668</v>
      </c>
      <c r="W344" s="81">
        <v>43166.685636574075</v>
      </c>
      <c r="X344" s="83" t="s">
        <v>4219</v>
      </c>
      <c r="Y344" s="79"/>
      <c r="Z344" s="79"/>
      <c r="AA344" s="85" t="s">
        <v>5427</v>
      </c>
      <c r="AB344" s="79"/>
      <c r="AC344" s="79" t="b">
        <v>0</v>
      </c>
      <c r="AD344" s="79">
        <v>0</v>
      </c>
      <c r="AE344" s="85" t="s">
        <v>6296</v>
      </c>
      <c r="AF344" s="79" t="b">
        <v>0</v>
      </c>
      <c r="AG344" s="79" t="s">
        <v>6304</v>
      </c>
      <c r="AH344" s="79"/>
      <c r="AI344" s="85" t="s">
        <v>6296</v>
      </c>
      <c r="AJ344" s="79" t="b">
        <v>0</v>
      </c>
      <c r="AK344" s="79">
        <v>1</v>
      </c>
      <c r="AL344" s="85" t="s">
        <v>6177</v>
      </c>
      <c r="AM344" s="79" t="s">
        <v>6333</v>
      </c>
      <c r="AN344" s="79" t="b">
        <v>0</v>
      </c>
      <c r="AO344" s="85" t="s">
        <v>6177</v>
      </c>
      <c r="AP344" s="79" t="s">
        <v>176</v>
      </c>
      <c r="AQ344" s="79">
        <v>0</v>
      </c>
      <c r="AR344" s="79">
        <v>0</v>
      </c>
      <c r="AS344" s="79"/>
      <c r="AT344" s="79"/>
      <c r="AU344" s="79"/>
      <c r="AV344" s="79"/>
      <c r="AW344" s="79"/>
      <c r="AX344" s="79"/>
      <c r="AY344" s="79"/>
      <c r="AZ344" s="79"/>
      <c r="BA344">
        <v>3</v>
      </c>
      <c r="BB344" s="78" t="str">
        <f>REPLACE(INDEX(GroupVertices[Group], MATCH(Edges24[[#This Row],[Vertex 1]],GroupVertices[Vertex],0)),1,1,"")</f>
        <v>2</v>
      </c>
      <c r="BC344" s="78" t="str">
        <f>REPLACE(INDEX(GroupVertices[Group], MATCH(Edges24[[#This Row],[Vertex 2]],GroupVertices[Vertex],0)),1,1,"")</f>
        <v>2</v>
      </c>
      <c r="BD344" s="48">
        <v>0</v>
      </c>
      <c r="BE344" s="49">
        <v>0</v>
      </c>
      <c r="BF344" s="48">
        <v>2</v>
      </c>
      <c r="BG344" s="49">
        <v>11.111111111111111</v>
      </c>
      <c r="BH344" s="48">
        <v>0</v>
      </c>
      <c r="BI344" s="49">
        <v>0</v>
      </c>
      <c r="BJ344" s="48">
        <v>16</v>
      </c>
      <c r="BK344" s="49">
        <v>88.888888888888886</v>
      </c>
      <c r="BL344" s="48">
        <v>18</v>
      </c>
    </row>
    <row r="345" spans="1:64" x14ac:dyDescent="0.25">
      <c r="A345" s="64" t="s">
        <v>477</v>
      </c>
      <c r="B345" s="64" t="s">
        <v>683</v>
      </c>
      <c r="C345" s="65"/>
      <c r="D345" s="66"/>
      <c r="E345" s="67"/>
      <c r="F345" s="68"/>
      <c r="G345" s="65"/>
      <c r="H345" s="69"/>
      <c r="I345" s="70"/>
      <c r="J345" s="70"/>
      <c r="K345" s="34" t="s">
        <v>65</v>
      </c>
      <c r="L345" s="77">
        <v>499</v>
      </c>
      <c r="M345" s="77"/>
      <c r="N345" s="72"/>
      <c r="O345" s="79" t="s">
        <v>999</v>
      </c>
      <c r="P345" s="81">
        <v>43167.692928240744</v>
      </c>
      <c r="Q345" s="79" t="s">
        <v>1275</v>
      </c>
      <c r="R345" s="83" t="s">
        <v>2152</v>
      </c>
      <c r="S345" s="79" t="s">
        <v>2519</v>
      </c>
      <c r="T345" s="79" t="s">
        <v>2804</v>
      </c>
      <c r="U345" s="79"/>
      <c r="V345" s="83" t="s">
        <v>3668</v>
      </c>
      <c r="W345" s="81">
        <v>43167.692928240744</v>
      </c>
      <c r="X345" s="83" t="s">
        <v>4220</v>
      </c>
      <c r="Y345" s="79"/>
      <c r="Z345" s="79"/>
      <c r="AA345" s="85" t="s">
        <v>5428</v>
      </c>
      <c r="AB345" s="79"/>
      <c r="AC345" s="79" t="b">
        <v>0</v>
      </c>
      <c r="AD345" s="79">
        <v>0</v>
      </c>
      <c r="AE345" s="85" t="s">
        <v>6296</v>
      </c>
      <c r="AF345" s="79" t="b">
        <v>0</v>
      </c>
      <c r="AG345" s="79" t="s">
        <v>6304</v>
      </c>
      <c r="AH345" s="79"/>
      <c r="AI345" s="85" t="s">
        <v>6296</v>
      </c>
      <c r="AJ345" s="79" t="b">
        <v>0</v>
      </c>
      <c r="AK345" s="79">
        <v>2</v>
      </c>
      <c r="AL345" s="85" t="s">
        <v>6178</v>
      </c>
      <c r="AM345" s="79" t="s">
        <v>6333</v>
      </c>
      <c r="AN345" s="79" t="b">
        <v>0</v>
      </c>
      <c r="AO345" s="85" t="s">
        <v>6178</v>
      </c>
      <c r="AP345" s="79" t="s">
        <v>176</v>
      </c>
      <c r="AQ345" s="79">
        <v>0</v>
      </c>
      <c r="AR345" s="79">
        <v>0</v>
      </c>
      <c r="AS345" s="79"/>
      <c r="AT345" s="79"/>
      <c r="AU345" s="79"/>
      <c r="AV345" s="79"/>
      <c r="AW345" s="79"/>
      <c r="AX345" s="79"/>
      <c r="AY345" s="79"/>
      <c r="AZ345" s="79"/>
      <c r="BA345">
        <v>3</v>
      </c>
      <c r="BB345" s="78" t="str">
        <f>REPLACE(INDEX(GroupVertices[Group], MATCH(Edges24[[#This Row],[Vertex 1]],GroupVertices[Vertex],0)),1,1,"")</f>
        <v>2</v>
      </c>
      <c r="BC345" s="78" t="str">
        <f>REPLACE(INDEX(GroupVertices[Group], MATCH(Edges24[[#This Row],[Vertex 2]],GroupVertices[Vertex],0)),1,1,"")</f>
        <v>2</v>
      </c>
      <c r="BD345" s="48">
        <v>1</v>
      </c>
      <c r="BE345" s="49">
        <v>6.25</v>
      </c>
      <c r="BF345" s="48">
        <v>1</v>
      </c>
      <c r="BG345" s="49">
        <v>6.25</v>
      </c>
      <c r="BH345" s="48">
        <v>0</v>
      </c>
      <c r="BI345" s="49">
        <v>0</v>
      </c>
      <c r="BJ345" s="48">
        <v>14</v>
      </c>
      <c r="BK345" s="49">
        <v>87.5</v>
      </c>
      <c r="BL345" s="48">
        <v>16</v>
      </c>
    </row>
    <row r="346" spans="1:64" x14ac:dyDescent="0.25">
      <c r="A346" s="64" t="s">
        <v>477</v>
      </c>
      <c r="B346" s="64" t="s">
        <v>879</v>
      </c>
      <c r="C346" s="65"/>
      <c r="D346" s="66"/>
      <c r="E346" s="67"/>
      <c r="F346" s="68"/>
      <c r="G346" s="65"/>
      <c r="H346" s="69"/>
      <c r="I346" s="70"/>
      <c r="J346" s="70"/>
      <c r="K346" s="34" t="s">
        <v>65</v>
      </c>
      <c r="L346" s="77">
        <v>500</v>
      </c>
      <c r="M346" s="77"/>
      <c r="N346" s="72"/>
      <c r="O346" s="79" t="s">
        <v>999</v>
      </c>
      <c r="P346" s="81">
        <v>43169.646782407406</v>
      </c>
      <c r="Q346" s="79" t="s">
        <v>1276</v>
      </c>
      <c r="R346" s="83" t="s">
        <v>2153</v>
      </c>
      <c r="S346" s="79" t="s">
        <v>2567</v>
      </c>
      <c r="T346" s="79" t="s">
        <v>731</v>
      </c>
      <c r="U346" s="79"/>
      <c r="V346" s="83" t="s">
        <v>3668</v>
      </c>
      <c r="W346" s="81">
        <v>43169.646782407406</v>
      </c>
      <c r="X346" s="83" t="s">
        <v>4221</v>
      </c>
      <c r="Y346" s="79"/>
      <c r="Z346" s="79"/>
      <c r="AA346" s="85" t="s">
        <v>5429</v>
      </c>
      <c r="AB346" s="79"/>
      <c r="AC346" s="79" t="b">
        <v>0</v>
      </c>
      <c r="AD346" s="79">
        <v>0</v>
      </c>
      <c r="AE346" s="85" t="s">
        <v>6296</v>
      </c>
      <c r="AF346" s="79" t="b">
        <v>0</v>
      </c>
      <c r="AG346" s="79" t="s">
        <v>6304</v>
      </c>
      <c r="AH346" s="79"/>
      <c r="AI346" s="85" t="s">
        <v>6296</v>
      </c>
      <c r="AJ346" s="79" t="b">
        <v>0</v>
      </c>
      <c r="AK346" s="79">
        <v>2</v>
      </c>
      <c r="AL346" s="85" t="s">
        <v>5669</v>
      </c>
      <c r="AM346" s="79" t="s">
        <v>6333</v>
      </c>
      <c r="AN346" s="79" t="b">
        <v>0</v>
      </c>
      <c r="AO346" s="85" t="s">
        <v>5669</v>
      </c>
      <c r="AP346" s="79" t="s">
        <v>176</v>
      </c>
      <c r="AQ346" s="79">
        <v>0</v>
      </c>
      <c r="AR346" s="79">
        <v>0</v>
      </c>
      <c r="AS346" s="79"/>
      <c r="AT346" s="79"/>
      <c r="AU346" s="79"/>
      <c r="AV346" s="79"/>
      <c r="AW346" s="79"/>
      <c r="AX346" s="79"/>
      <c r="AY346" s="79"/>
      <c r="AZ346" s="79"/>
      <c r="BA346">
        <v>1</v>
      </c>
      <c r="BB346" s="78" t="str">
        <f>REPLACE(INDEX(GroupVertices[Group], MATCH(Edges24[[#This Row],[Vertex 1]],GroupVertices[Vertex],0)),1,1,"")</f>
        <v>2</v>
      </c>
      <c r="BC346" s="78" t="str">
        <f>REPLACE(INDEX(GroupVertices[Group], MATCH(Edges24[[#This Row],[Vertex 2]],GroupVertices[Vertex],0)),1,1,"")</f>
        <v>10</v>
      </c>
      <c r="BD346" s="48">
        <v>0</v>
      </c>
      <c r="BE346" s="49">
        <v>0</v>
      </c>
      <c r="BF346" s="48">
        <v>0</v>
      </c>
      <c r="BG346" s="49">
        <v>0</v>
      </c>
      <c r="BH346" s="48">
        <v>0</v>
      </c>
      <c r="BI346" s="49">
        <v>0</v>
      </c>
      <c r="BJ346" s="48">
        <v>13</v>
      </c>
      <c r="BK346" s="49">
        <v>100</v>
      </c>
      <c r="BL346" s="48">
        <v>13</v>
      </c>
    </row>
    <row r="347" spans="1:64" x14ac:dyDescent="0.25">
      <c r="A347" s="64" t="s">
        <v>477</v>
      </c>
      <c r="B347" s="64" t="s">
        <v>627</v>
      </c>
      <c r="C347" s="65"/>
      <c r="D347" s="66"/>
      <c r="E347" s="67"/>
      <c r="F347" s="68"/>
      <c r="G347" s="65"/>
      <c r="H347" s="69"/>
      <c r="I347" s="70"/>
      <c r="J347" s="70"/>
      <c r="K347" s="34" t="s">
        <v>65</v>
      </c>
      <c r="L347" s="77">
        <v>502</v>
      </c>
      <c r="M347" s="77"/>
      <c r="N347" s="72"/>
      <c r="O347" s="79" t="s">
        <v>999</v>
      </c>
      <c r="P347" s="81">
        <v>43170.682210648149</v>
      </c>
      <c r="Q347" s="79" t="s">
        <v>1263</v>
      </c>
      <c r="R347" s="83" t="s">
        <v>2143</v>
      </c>
      <c r="S347" s="79" t="s">
        <v>2567</v>
      </c>
      <c r="T347" s="79" t="s">
        <v>2797</v>
      </c>
      <c r="U347" s="79"/>
      <c r="V347" s="83" t="s">
        <v>3668</v>
      </c>
      <c r="W347" s="81">
        <v>43170.682210648149</v>
      </c>
      <c r="X347" s="83" t="s">
        <v>4222</v>
      </c>
      <c r="Y347" s="79"/>
      <c r="Z347" s="79"/>
      <c r="AA347" s="85" t="s">
        <v>5430</v>
      </c>
      <c r="AB347" s="79"/>
      <c r="AC347" s="79" t="b">
        <v>0</v>
      </c>
      <c r="AD347" s="79">
        <v>0</v>
      </c>
      <c r="AE347" s="85" t="s">
        <v>6296</v>
      </c>
      <c r="AF347" s="79" t="b">
        <v>0</v>
      </c>
      <c r="AG347" s="79" t="s">
        <v>6304</v>
      </c>
      <c r="AH347" s="79"/>
      <c r="AI347" s="85" t="s">
        <v>6296</v>
      </c>
      <c r="AJ347" s="79" t="b">
        <v>0</v>
      </c>
      <c r="AK347" s="79">
        <v>7</v>
      </c>
      <c r="AL347" s="85" t="s">
        <v>5808</v>
      </c>
      <c r="AM347" s="79" t="s">
        <v>6333</v>
      </c>
      <c r="AN347" s="79" t="b">
        <v>0</v>
      </c>
      <c r="AO347" s="85" t="s">
        <v>5808</v>
      </c>
      <c r="AP347" s="79" t="s">
        <v>176</v>
      </c>
      <c r="AQ347" s="79">
        <v>0</v>
      </c>
      <c r="AR347" s="79">
        <v>0</v>
      </c>
      <c r="AS347" s="79"/>
      <c r="AT347" s="79"/>
      <c r="AU347" s="79"/>
      <c r="AV347" s="79"/>
      <c r="AW347" s="79"/>
      <c r="AX347" s="79"/>
      <c r="AY347" s="79"/>
      <c r="AZ347" s="79"/>
      <c r="BA347">
        <v>2</v>
      </c>
      <c r="BB347" s="78" t="str">
        <f>REPLACE(INDEX(GroupVertices[Group], MATCH(Edges24[[#This Row],[Vertex 1]],GroupVertices[Vertex],0)),1,1,"")</f>
        <v>2</v>
      </c>
      <c r="BC347" s="78" t="str">
        <f>REPLACE(INDEX(GroupVertices[Group], MATCH(Edges24[[#This Row],[Vertex 2]],GroupVertices[Vertex],0)),1,1,"")</f>
        <v>10</v>
      </c>
      <c r="BD347" s="48">
        <v>0</v>
      </c>
      <c r="BE347" s="49">
        <v>0</v>
      </c>
      <c r="BF347" s="48">
        <v>0</v>
      </c>
      <c r="BG347" s="49">
        <v>0</v>
      </c>
      <c r="BH347" s="48">
        <v>0</v>
      </c>
      <c r="BI347" s="49">
        <v>0</v>
      </c>
      <c r="BJ347" s="48">
        <v>15</v>
      </c>
      <c r="BK347" s="49">
        <v>100</v>
      </c>
      <c r="BL347" s="48">
        <v>15</v>
      </c>
    </row>
    <row r="348" spans="1:64" x14ac:dyDescent="0.25">
      <c r="A348" s="64" t="s">
        <v>477</v>
      </c>
      <c r="B348" s="64" t="s">
        <v>754</v>
      </c>
      <c r="C348" s="65"/>
      <c r="D348" s="66"/>
      <c r="E348" s="67"/>
      <c r="F348" s="68"/>
      <c r="G348" s="65"/>
      <c r="H348" s="69"/>
      <c r="I348" s="70"/>
      <c r="J348" s="70"/>
      <c r="K348" s="34" t="s">
        <v>65</v>
      </c>
      <c r="L348" s="77">
        <v>503</v>
      </c>
      <c r="M348" s="77"/>
      <c r="N348" s="72"/>
      <c r="O348" s="79" t="s">
        <v>999</v>
      </c>
      <c r="P348" s="81">
        <v>43171.653333333335</v>
      </c>
      <c r="Q348" s="79" t="s">
        <v>1277</v>
      </c>
      <c r="R348" s="83" t="s">
        <v>2154</v>
      </c>
      <c r="S348" s="79" t="s">
        <v>2507</v>
      </c>
      <c r="T348" s="79" t="s">
        <v>731</v>
      </c>
      <c r="U348" s="79"/>
      <c r="V348" s="83" t="s">
        <v>3668</v>
      </c>
      <c r="W348" s="81">
        <v>43171.653333333335</v>
      </c>
      <c r="X348" s="83" t="s">
        <v>4223</v>
      </c>
      <c r="Y348" s="79"/>
      <c r="Z348" s="79"/>
      <c r="AA348" s="85" t="s">
        <v>5431</v>
      </c>
      <c r="AB348" s="79"/>
      <c r="AC348" s="79" t="b">
        <v>0</v>
      </c>
      <c r="AD348" s="79">
        <v>0</v>
      </c>
      <c r="AE348" s="85" t="s">
        <v>6296</v>
      </c>
      <c r="AF348" s="79" t="b">
        <v>0</v>
      </c>
      <c r="AG348" s="79" t="s">
        <v>6304</v>
      </c>
      <c r="AH348" s="79"/>
      <c r="AI348" s="85" t="s">
        <v>6296</v>
      </c>
      <c r="AJ348" s="79" t="b">
        <v>0</v>
      </c>
      <c r="AK348" s="79">
        <v>2</v>
      </c>
      <c r="AL348" s="85" t="s">
        <v>6231</v>
      </c>
      <c r="AM348" s="79" t="s">
        <v>6333</v>
      </c>
      <c r="AN348" s="79" t="b">
        <v>0</v>
      </c>
      <c r="AO348" s="85" t="s">
        <v>6231</v>
      </c>
      <c r="AP348" s="79" t="s">
        <v>176</v>
      </c>
      <c r="AQ348" s="79">
        <v>0</v>
      </c>
      <c r="AR348" s="79">
        <v>0</v>
      </c>
      <c r="AS348" s="79"/>
      <c r="AT348" s="79"/>
      <c r="AU348" s="79"/>
      <c r="AV348" s="79"/>
      <c r="AW348" s="79"/>
      <c r="AX348" s="79"/>
      <c r="AY348" s="79"/>
      <c r="AZ348" s="79"/>
      <c r="BA348">
        <v>1</v>
      </c>
      <c r="BB348" s="78" t="str">
        <f>REPLACE(INDEX(GroupVertices[Group], MATCH(Edges24[[#This Row],[Vertex 1]],GroupVertices[Vertex],0)),1,1,"")</f>
        <v>2</v>
      </c>
      <c r="BC348" s="78" t="str">
        <f>REPLACE(INDEX(GroupVertices[Group], MATCH(Edges24[[#This Row],[Vertex 2]],GroupVertices[Vertex],0)),1,1,"")</f>
        <v>2</v>
      </c>
      <c r="BD348" s="48"/>
      <c r="BE348" s="49"/>
      <c r="BF348" s="48"/>
      <c r="BG348" s="49"/>
      <c r="BH348" s="48"/>
      <c r="BI348" s="49"/>
      <c r="BJ348" s="48"/>
      <c r="BK348" s="49"/>
      <c r="BL348" s="48"/>
    </row>
    <row r="349" spans="1:64" x14ac:dyDescent="0.25">
      <c r="A349" s="64" t="s">
        <v>478</v>
      </c>
      <c r="B349" s="64" t="s">
        <v>379</v>
      </c>
      <c r="C349" s="65"/>
      <c r="D349" s="66"/>
      <c r="E349" s="67"/>
      <c r="F349" s="68"/>
      <c r="G349" s="65"/>
      <c r="H349" s="69"/>
      <c r="I349" s="70"/>
      <c r="J349" s="70"/>
      <c r="K349" s="34" t="s">
        <v>66</v>
      </c>
      <c r="L349" s="77">
        <v>506</v>
      </c>
      <c r="M349" s="77"/>
      <c r="N349" s="72"/>
      <c r="O349" s="79" t="s">
        <v>999</v>
      </c>
      <c r="P349" s="81">
        <v>43175.442071759258</v>
      </c>
      <c r="Q349" s="79" t="s">
        <v>1278</v>
      </c>
      <c r="R349" s="83" t="s">
        <v>2155</v>
      </c>
      <c r="S349" s="79" t="s">
        <v>2571</v>
      </c>
      <c r="T349" s="79" t="s">
        <v>2756</v>
      </c>
      <c r="U349" s="83" t="s">
        <v>3233</v>
      </c>
      <c r="V349" s="83" t="s">
        <v>3233</v>
      </c>
      <c r="W349" s="81">
        <v>43175.442071759258</v>
      </c>
      <c r="X349" s="83" t="s">
        <v>4224</v>
      </c>
      <c r="Y349" s="79"/>
      <c r="Z349" s="79"/>
      <c r="AA349" s="85" t="s">
        <v>5432</v>
      </c>
      <c r="AB349" s="79"/>
      <c r="AC349" s="79" t="b">
        <v>0</v>
      </c>
      <c r="AD349" s="79">
        <v>3</v>
      </c>
      <c r="AE349" s="85" t="s">
        <v>6296</v>
      </c>
      <c r="AF349" s="79" t="b">
        <v>0</v>
      </c>
      <c r="AG349" s="79" t="s">
        <v>6304</v>
      </c>
      <c r="AH349" s="79"/>
      <c r="AI349" s="85" t="s">
        <v>6296</v>
      </c>
      <c r="AJ349" s="79" t="b">
        <v>0</v>
      </c>
      <c r="AK349" s="79">
        <v>3</v>
      </c>
      <c r="AL349" s="85" t="s">
        <v>6296</v>
      </c>
      <c r="AM349" s="79" t="s">
        <v>6332</v>
      </c>
      <c r="AN349" s="79" t="b">
        <v>0</v>
      </c>
      <c r="AO349" s="85" t="s">
        <v>5432</v>
      </c>
      <c r="AP349" s="79" t="s">
        <v>6415</v>
      </c>
      <c r="AQ349" s="79">
        <v>0</v>
      </c>
      <c r="AR349" s="79">
        <v>0</v>
      </c>
      <c r="AS349" s="79"/>
      <c r="AT349" s="79"/>
      <c r="AU349" s="79"/>
      <c r="AV349" s="79"/>
      <c r="AW349" s="79"/>
      <c r="AX349" s="79"/>
      <c r="AY349" s="79"/>
      <c r="AZ349" s="79"/>
      <c r="BA349">
        <v>2</v>
      </c>
      <c r="BB349" s="78" t="str">
        <f>REPLACE(INDEX(GroupVertices[Group], MATCH(Edges24[[#This Row],[Vertex 1]],GroupVertices[Vertex],0)),1,1,"")</f>
        <v>13</v>
      </c>
      <c r="BC349" s="78" t="str">
        <f>REPLACE(INDEX(GroupVertices[Group], MATCH(Edges24[[#This Row],[Vertex 2]],GroupVertices[Vertex],0)),1,1,"")</f>
        <v>13</v>
      </c>
      <c r="BD349" s="48">
        <v>1</v>
      </c>
      <c r="BE349" s="49">
        <v>8.3333333333333339</v>
      </c>
      <c r="BF349" s="48">
        <v>1</v>
      </c>
      <c r="BG349" s="49">
        <v>8.3333333333333339</v>
      </c>
      <c r="BH349" s="48">
        <v>0</v>
      </c>
      <c r="BI349" s="49">
        <v>0</v>
      </c>
      <c r="BJ349" s="48">
        <v>10</v>
      </c>
      <c r="BK349" s="49">
        <v>83.333333333333329</v>
      </c>
      <c r="BL349" s="48">
        <v>12</v>
      </c>
    </row>
    <row r="350" spans="1:64" x14ac:dyDescent="0.25">
      <c r="A350" s="64" t="s">
        <v>478</v>
      </c>
      <c r="B350" s="64" t="s">
        <v>379</v>
      </c>
      <c r="C350" s="65"/>
      <c r="D350" s="66"/>
      <c r="E350" s="67"/>
      <c r="F350" s="68"/>
      <c r="G350" s="65"/>
      <c r="H350" s="69"/>
      <c r="I350" s="70"/>
      <c r="J350" s="70"/>
      <c r="K350" s="34" t="s">
        <v>66</v>
      </c>
      <c r="L350" s="77">
        <v>507</v>
      </c>
      <c r="M350" s="77"/>
      <c r="N350" s="72"/>
      <c r="O350" s="79" t="s">
        <v>999</v>
      </c>
      <c r="P350" s="81">
        <v>43167.680995370371</v>
      </c>
      <c r="Q350" s="79" t="s">
        <v>1279</v>
      </c>
      <c r="R350" s="83" t="s">
        <v>2156</v>
      </c>
      <c r="S350" s="79" t="s">
        <v>2571</v>
      </c>
      <c r="T350" s="79" t="s">
        <v>731</v>
      </c>
      <c r="U350" s="79"/>
      <c r="V350" s="83" t="s">
        <v>3669</v>
      </c>
      <c r="W350" s="81">
        <v>43167.680995370371</v>
      </c>
      <c r="X350" s="83" t="s">
        <v>4225</v>
      </c>
      <c r="Y350" s="79"/>
      <c r="Z350" s="79"/>
      <c r="AA350" s="85" t="s">
        <v>5433</v>
      </c>
      <c r="AB350" s="79"/>
      <c r="AC350" s="79" t="b">
        <v>0</v>
      </c>
      <c r="AD350" s="79">
        <v>1</v>
      </c>
      <c r="AE350" s="85" t="s">
        <v>6296</v>
      </c>
      <c r="AF350" s="79" t="b">
        <v>0</v>
      </c>
      <c r="AG350" s="79" t="s">
        <v>6304</v>
      </c>
      <c r="AH350" s="79"/>
      <c r="AI350" s="85" t="s">
        <v>6296</v>
      </c>
      <c r="AJ350" s="79" t="b">
        <v>0</v>
      </c>
      <c r="AK350" s="79">
        <v>1</v>
      </c>
      <c r="AL350" s="85" t="s">
        <v>6296</v>
      </c>
      <c r="AM350" s="79" t="s">
        <v>6332</v>
      </c>
      <c r="AN350" s="79" t="b">
        <v>0</v>
      </c>
      <c r="AO350" s="85" t="s">
        <v>5433</v>
      </c>
      <c r="AP350" s="79" t="s">
        <v>176</v>
      </c>
      <c r="AQ350" s="79">
        <v>0</v>
      </c>
      <c r="AR350" s="79">
        <v>0</v>
      </c>
      <c r="AS350" s="79"/>
      <c r="AT350" s="79"/>
      <c r="AU350" s="79"/>
      <c r="AV350" s="79"/>
      <c r="AW350" s="79"/>
      <c r="AX350" s="79"/>
      <c r="AY350" s="79"/>
      <c r="AZ350" s="79"/>
      <c r="BA350">
        <v>2</v>
      </c>
      <c r="BB350" s="78" t="str">
        <f>REPLACE(INDEX(GroupVertices[Group], MATCH(Edges24[[#This Row],[Vertex 1]],GroupVertices[Vertex],0)),1,1,"")</f>
        <v>13</v>
      </c>
      <c r="BC350" s="78" t="str">
        <f>REPLACE(INDEX(GroupVertices[Group], MATCH(Edges24[[#This Row],[Vertex 2]],GroupVertices[Vertex],0)),1,1,"")</f>
        <v>13</v>
      </c>
      <c r="BD350" s="48">
        <v>0</v>
      </c>
      <c r="BE350" s="49">
        <v>0</v>
      </c>
      <c r="BF350" s="48">
        <v>0</v>
      </c>
      <c r="BG350" s="49">
        <v>0</v>
      </c>
      <c r="BH350" s="48">
        <v>0</v>
      </c>
      <c r="BI350" s="49">
        <v>0</v>
      </c>
      <c r="BJ350" s="48">
        <v>12</v>
      </c>
      <c r="BK350" s="49">
        <v>100</v>
      </c>
      <c r="BL350" s="48">
        <v>12</v>
      </c>
    </row>
    <row r="351" spans="1:64" x14ac:dyDescent="0.25">
      <c r="A351" s="64" t="s">
        <v>379</v>
      </c>
      <c r="B351" s="64" t="s">
        <v>478</v>
      </c>
      <c r="C351" s="65"/>
      <c r="D351" s="66"/>
      <c r="E351" s="67"/>
      <c r="F351" s="68"/>
      <c r="G351" s="65"/>
      <c r="H351" s="69"/>
      <c r="I351" s="70"/>
      <c r="J351" s="70"/>
      <c r="K351" s="34" t="s">
        <v>66</v>
      </c>
      <c r="L351" s="77">
        <v>508</v>
      </c>
      <c r="M351" s="77"/>
      <c r="N351" s="72"/>
      <c r="O351" s="79" t="s">
        <v>999</v>
      </c>
      <c r="P351" s="81">
        <v>43167.689143518517</v>
      </c>
      <c r="Q351" s="79" t="s">
        <v>1280</v>
      </c>
      <c r="R351" s="83" t="s">
        <v>2156</v>
      </c>
      <c r="S351" s="79" t="s">
        <v>2571</v>
      </c>
      <c r="T351" s="79" t="s">
        <v>731</v>
      </c>
      <c r="U351" s="79"/>
      <c r="V351" s="83" t="s">
        <v>3594</v>
      </c>
      <c r="W351" s="81">
        <v>43167.689143518517</v>
      </c>
      <c r="X351" s="83" t="s">
        <v>4226</v>
      </c>
      <c r="Y351" s="79"/>
      <c r="Z351" s="79"/>
      <c r="AA351" s="85" t="s">
        <v>5434</v>
      </c>
      <c r="AB351" s="79"/>
      <c r="AC351" s="79" t="b">
        <v>0</v>
      </c>
      <c r="AD351" s="79">
        <v>0</v>
      </c>
      <c r="AE351" s="85" t="s">
        <v>6296</v>
      </c>
      <c r="AF351" s="79" t="b">
        <v>0</v>
      </c>
      <c r="AG351" s="79" t="s">
        <v>6304</v>
      </c>
      <c r="AH351" s="79"/>
      <c r="AI351" s="85" t="s">
        <v>6296</v>
      </c>
      <c r="AJ351" s="79" t="b">
        <v>0</v>
      </c>
      <c r="AK351" s="79">
        <v>1</v>
      </c>
      <c r="AL351" s="85" t="s">
        <v>5433</v>
      </c>
      <c r="AM351" s="79" t="s">
        <v>6328</v>
      </c>
      <c r="AN351" s="79" t="b">
        <v>0</v>
      </c>
      <c r="AO351" s="85" t="s">
        <v>5433</v>
      </c>
      <c r="AP351" s="79" t="s">
        <v>176</v>
      </c>
      <c r="AQ351" s="79">
        <v>0</v>
      </c>
      <c r="AR351" s="79">
        <v>0</v>
      </c>
      <c r="AS351" s="79"/>
      <c r="AT351" s="79"/>
      <c r="AU351" s="79"/>
      <c r="AV351" s="79"/>
      <c r="AW351" s="79"/>
      <c r="AX351" s="79"/>
      <c r="AY351" s="79"/>
      <c r="AZ351" s="79"/>
      <c r="BA351">
        <v>1</v>
      </c>
      <c r="BB351" s="78" t="str">
        <f>REPLACE(INDEX(GroupVertices[Group], MATCH(Edges24[[#This Row],[Vertex 1]],GroupVertices[Vertex],0)),1,1,"")</f>
        <v>13</v>
      </c>
      <c r="BC351" s="78" t="str">
        <f>REPLACE(INDEX(GroupVertices[Group], MATCH(Edges24[[#This Row],[Vertex 2]],GroupVertices[Vertex],0)),1,1,"")</f>
        <v>13</v>
      </c>
      <c r="BD351" s="48">
        <v>0</v>
      </c>
      <c r="BE351" s="49">
        <v>0</v>
      </c>
      <c r="BF351" s="48">
        <v>0</v>
      </c>
      <c r="BG351" s="49">
        <v>0</v>
      </c>
      <c r="BH351" s="48">
        <v>0</v>
      </c>
      <c r="BI351" s="49">
        <v>0</v>
      </c>
      <c r="BJ351" s="48">
        <v>14</v>
      </c>
      <c r="BK351" s="49">
        <v>100</v>
      </c>
      <c r="BL351" s="48">
        <v>14</v>
      </c>
    </row>
    <row r="352" spans="1:64" x14ac:dyDescent="0.25">
      <c r="A352" s="64" t="s">
        <v>479</v>
      </c>
      <c r="B352" s="64" t="s">
        <v>379</v>
      </c>
      <c r="C352" s="65"/>
      <c r="D352" s="66"/>
      <c r="E352" s="67"/>
      <c r="F352" s="68"/>
      <c r="G352" s="65"/>
      <c r="H352" s="69"/>
      <c r="I352" s="70"/>
      <c r="J352" s="70"/>
      <c r="K352" s="34" t="s">
        <v>65</v>
      </c>
      <c r="L352" s="77">
        <v>509</v>
      </c>
      <c r="M352" s="77"/>
      <c r="N352" s="72"/>
      <c r="O352" s="79" t="s">
        <v>999</v>
      </c>
      <c r="P352" s="81">
        <v>43167.634652777779</v>
      </c>
      <c r="Q352" s="79" t="s">
        <v>1281</v>
      </c>
      <c r="R352" s="83" t="s">
        <v>2157</v>
      </c>
      <c r="S352" s="79" t="s">
        <v>2572</v>
      </c>
      <c r="T352" s="79" t="s">
        <v>2805</v>
      </c>
      <c r="U352" s="79"/>
      <c r="V352" s="83" t="s">
        <v>3670</v>
      </c>
      <c r="W352" s="81">
        <v>43167.634652777779</v>
      </c>
      <c r="X352" s="83" t="s">
        <v>4227</v>
      </c>
      <c r="Y352" s="79"/>
      <c r="Z352" s="79"/>
      <c r="AA352" s="85" t="s">
        <v>5435</v>
      </c>
      <c r="AB352" s="79"/>
      <c r="AC352" s="79" t="b">
        <v>0</v>
      </c>
      <c r="AD352" s="79">
        <v>1</v>
      </c>
      <c r="AE352" s="85" t="s">
        <v>6296</v>
      </c>
      <c r="AF352" s="79" t="b">
        <v>0</v>
      </c>
      <c r="AG352" s="79" t="s">
        <v>6304</v>
      </c>
      <c r="AH352" s="79"/>
      <c r="AI352" s="85" t="s">
        <v>6296</v>
      </c>
      <c r="AJ352" s="79" t="b">
        <v>0</v>
      </c>
      <c r="AK352" s="79">
        <v>4</v>
      </c>
      <c r="AL352" s="85" t="s">
        <v>6296</v>
      </c>
      <c r="AM352" s="79" t="s">
        <v>6378</v>
      </c>
      <c r="AN352" s="79" t="b">
        <v>0</v>
      </c>
      <c r="AO352" s="85" t="s">
        <v>5435</v>
      </c>
      <c r="AP352" s="79" t="s">
        <v>6415</v>
      </c>
      <c r="AQ352" s="79">
        <v>0</v>
      </c>
      <c r="AR352" s="79">
        <v>0</v>
      </c>
      <c r="AS352" s="79"/>
      <c r="AT352" s="79"/>
      <c r="AU352" s="79"/>
      <c r="AV352" s="79"/>
      <c r="AW352" s="79"/>
      <c r="AX352" s="79"/>
      <c r="AY352" s="79"/>
      <c r="AZ352" s="79"/>
      <c r="BA352">
        <v>1</v>
      </c>
      <c r="BB352" s="78" t="str">
        <f>REPLACE(INDEX(GroupVertices[Group], MATCH(Edges24[[#This Row],[Vertex 1]],GroupVertices[Vertex],0)),1,1,"")</f>
        <v>3</v>
      </c>
      <c r="BC352" s="78" t="str">
        <f>REPLACE(INDEX(GroupVertices[Group], MATCH(Edges24[[#This Row],[Vertex 2]],GroupVertices[Vertex],0)),1,1,"")</f>
        <v>13</v>
      </c>
      <c r="BD352" s="48">
        <v>3</v>
      </c>
      <c r="BE352" s="49">
        <v>9.67741935483871</v>
      </c>
      <c r="BF352" s="48">
        <v>2</v>
      </c>
      <c r="BG352" s="49">
        <v>6.4516129032258061</v>
      </c>
      <c r="BH352" s="48">
        <v>1</v>
      </c>
      <c r="BI352" s="49">
        <v>3.225806451612903</v>
      </c>
      <c r="BJ352" s="48">
        <v>26</v>
      </c>
      <c r="BK352" s="49">
        <v>83.870967741935488</v>
      </c>
      <c r="BL352" s="48">
        <v>31</v>
      </c>
    </row>
    <row r="353" spans="1:64" x14ac:dyDescent="0.25">
      <c r="A353" s="64" t="s">
        <v>480</v>
      </c>
      <c r="B353" s="64" t="s">
        <v>605</v>
      </c>
      <c r="C353" s="65"/>
      <c r="D353" s="66"/>
      <c r="E353" s="67"/>
      <c r="F353" s="68"/>
      <c r="G353" s="65"/>
      <c r="H353" s="69"/>
      <c r="I353" s="70"/>
      <c r="J353" s="70"/>
      <c r="K353" s="34" t="s">
        <v>65</v>
      </c>
      <c r="L353" s="77">
        <v>510</v>
      </c>
      <c r="M353" s="77"/>
      <c r="N353" s="72"/>
      <c r="O353" s="79" t="s">
        <v>999</v>
      </c>
      <c r="P353" s="81">
        <v>43171.659016203703</v>
      </c>
      <c r="Q353" s="79" t="s">
        <v>1251</v>
      </c>
      <c r="R353" s="83" t="s">
        <v>2137</v>
      </c>
      <c r="S353" s="79" t="s">
        <v>2566</v>
      </c>
      <c r="T353" s="79" t="s">
        <v>2788</v>
      </c>
      <c r="U353" s="79"/>
      <c r="V353" s="83" t="s">
        <v>3671</v>
      </c>
      <c r="W353" s="81">
        <v>43171.659016203703</v>
      </c>
      <c r="X353" s="83" t="s">
        <v>4228</v>
      </c>
      <c r="Y353" s="79"/>
      <c r="Z353" s="79"/>
      <c r="AA353" s="85" t="s">
        <v>5436</v>
      </c>
      <c r="AB353" s="79"/>
      <c r="AC353" s="79" t="b">
        <v>0</v>
      </c>
      <c r="AD353" s="79">
        <v>0</v>
      </c>
      <c r="AE353" s="85" t="s">
        <v>6296</v>
      </c>
      <c r="AF353" s="79" t="b">
        <v>0</v>
      </c>
      <c r="AG353" s="79" t="s">
        <v>6304</v>
      </c>
      <c r="AH353" s="79"/>
      <c r="AI353" s="85" t="s">
        <v>6296</v>
      </c>
      <c r="AJ353" s="79" t="b">
        <v>0</v>
      </c>
      <c r="AK353" s="79">
        <v>4</v>
      </c>
      <c r="AL353" s="85" t="s">
        <v>5624</v>
      </c>
      <c r="AM353" s="79" t="s">
        <v>6333</v>
      </c>
      <c r="AN353" s="79" t="b">
        <v>0</v>
      </c>
      <c r="AO353" s="85" t="s">
        <v>5624</v>
      </c>
      <c r="AP353" s="79" t="s">
        <v>176</v>
      </c>
      <c r="AQ353" s="79">
        <v>0</v>
      </c>
      <c r="AR353" s="79">
        <v>0</v>
      </c>
      <c r="AS353" s="79"/>
      <c r="AT353" s="79"/>
      <c r="AU353" s="79"/>
      <c r="AV353" s="79"/>
      <c r="AW353" s="79"/>
      <c r="AX353" s="79"/>
      <c r="AY353" s="79"/>
      <c r="AZ353" s="79"/>
      <c r="BA353">
        <v>1</v>
      </c>
      <c r="BB353" s="78" t="str">
        <f>REPLACE(INDEX(GroupVertices[Group], MATCH(Edges24[[#This Row],[Vertex 1]],GroupVertices[Vertex],0)),1,1,"")</f>
        <v>56</v>
      </c>
      <c r="BC353" s="78" t="str">
        <f>REPLACE(INDEX(GroupVertices[Group], MATCH(Edges24[[#This Row],[Vertex 2]],GroupVertices[Vertex],0)),1,1,"")</f>
        <v>56</v>
      </c>
      <c r="BD353" s="48">
        <v>1</v>
      </c>
      <c r="BE353" s="49">
        <v>5.2631578947368425</v>
      </c>
      <c r="BF353" s="48">
        <v>0</v>
      </c>
      <c r="BG353" s="49">
        <v>0</v>
      </c>
      <c r="BH353" s="48">
        <v>0</v>
      </c>
      <c r="BI353" s="49">
        <v>0</v>
      </c>
      <c r="BJ353" s="48">
        <v>18</v>
      </c>
      <c r="BK353" s="49">
        <v>94.736842105263165</v>
      </c>
      <c r="BL353" s="48">
        <v>19</v>
      </c>
    </row>
    <row r="354" spans="1:64" x14ac:dyDescent="0.25">
      <c r="A354" s="64" t="s">
        <v>481</v>
      </c>
      <c r="B354" s="64" t="s">
        <v>481</v>
      </c>
      <c r="C354" s="65"/>
      <c r="D354" s="66"/>
      <c r="E354" s="67"/>
      <c r="F354" s="68"/>
      <c r="G354" s="65"/>
      <c r="H354" s="69"/>
      <c r="I354" s="70"/>
      <c r="J354" s="70"/>
      <c r="K354" s="34" t="s">
        <v>65</v>
      </c>
      <c r="L354" s="77">
        <v>511</v>
      </c>
      <c r="M354" s="77"/>
      <c r="N354" s="72"/>
      <c r="O354" s="79" t="s">
        <v>176</v>
      </c>
      <c r="P354" s="81">
        <v>43171.66064814815</v>
      </c>
      <c r="Q354" s="79" t="s">
        <v>1282</v>
      </c>
      <c r="R354" s="83" t="s">
        <v>2158</v>
      </c>
      <c r="S354" s="79" t="s">
        <v>2550</v>
      </c>
      <c r="T354" s="79" t="s">
        <v>2806</v>
      </c>
      <c r="U354" s="83" t="s">
        <v>3234</v>
      </c>
      <c r="V354" s="83" t="s">
        <v>3234</v>
      </c>
      <c r="W354" s="81">
        <v>43171.66064814815</v>
      </c>
      <c r="X354" s="83" t="s">
        <v>4229</v>
      </c>
      <c r="Y354" s="79"/>
      <c r="Z354" s="79"/>
      <c r="AA354" s="85" t="s">
        <v>5437</v>
      </c>
      <c r="AB354" s="79"/>
      <c r="AC354" s="79" t="b">
        <v>0</v>
      </c>
      <c r="AD354" s="79">
        <v>1</v>
      </c>
      <c r="AE354" s="85" t="s">
        <v>6296</v>
      </c>
      <c r="AF354" s="79" t="b">
        <v>0</v>
      </c>
      <c r="AG354" s="79" t="s">
        <v>6304</v>
      </c>
      <c r="AH354" s="79"/>
      <c r="AI354" s="85" t="s">
        <v>6296</v>
      </c>
      <c r="AJ354" s="79" t="b">
        <v>0</v>
      </c>
      <c r="AK354" s="79">
        <v>0</v>
      </c>
      <c r="AL354" s="85" t="s">
        <v>6296</v>
      </c>
      <c r="AM354" s="79" t="s">
        <v>6365</v>
      </c>
      <c r="AN354" s="79" t="b">
        <v>0</v>
      </c>
      <c r="AO354" s="85" t="s">
        <v>5437</v>
      </c>
      <c r="AP354" s="79" t="s">
        <v>176</v>
      </c>
      <c r="AQ354" s="79">
        <v>0</v>
      </c>
      <c r="AR354" s="79">
        <v>0</v>
      </c>
      <c r="AS354" s="79"/>
      <c r="AT354" s="79"/>
      <c r="AU354" s="79"/>
      <c r="AV354" s="79"/>
      <c r="AW354" s="79"/>
      <c r="AX354" s="79"/>
      <c r="AY354" s="79"/>
      <c r="AZ354" s="79"/>
      <c r="BA354">
        <v>1</v>
      </c>
      <c r="BB354" s="78" t="str">
        <f>REPLACE(INDEX(GroupVertices[Group], MATCH(Edges24[[#This Row],[Vertex 1]],GroupVertices[Vertex],0)),1,1,"")</f>
        <v>1</v>
      </c>
      <c r="BC354" s="78" t="str">
        <f>REPLACE(INDEX(GroupVertices[Group], MATCH(Edges24[[#This Row],[Vertex 2]],GroupVertices[Vertex],0)),1,1,"")</f>
        <v>1</v>
      </c>
      <c r="BD354" s="48">
        <v>1</v>
      </c>
      <c r="BE354" s="49">
        <v>3.125</v>
      </c>
      <c r="BF354" s="48">
        <v>0</v>
      </c>
      <c r="BG354" s="49">
        <v>0</v>
      </c>
      <c r="BH354" s="48">
        <v>0</v>
      </c>
      <c r="BI354" s="49">
        <v>0</v>
      </c>
      <c r="BJ354" s="48">
        <v>31</v>
      </c>
      <c r="BK354" s="49">
        <v>96.875</v>
      </c>
      <c r="BL354" s="48">
        <v>32</v>
      </c>
    </row>
    <row r="355" spans="1:64" x14ac:dyDescent="0.25">
      <c r="A355" s="64" t="s">
        <v>482</v>
      </c>
      <c r="B355" s="64" t="s">
        <v>880</v>
      </c>
      <c r="C355" s="65"/>
      <c r="D355" s="66"/>
      <c r="E355" s="67"/>
      <c r="F355" s="68"/>
      <c r="G355" s="65"/>
      <c r="H355" s="69"/>
      <c r="I355" s="70"/>
      <c r="J355" s="70"/>
      <c r="K355" s="34" t="s">
        <v>65</v>
      </c>
      <c r="L355" s="77">
        <v>512</v>
      </c>
      <c r="M355" s="77"/>
      <c r="N355" s="72"/>
      <c r="O355" s="79" t="s">
        <v>999</v>
      </c>
      <c r="P355" s="81">
        <v>43169.821145833332</v>
      </c>
      <c r="Q355" s="79" t="s">
        <v>1283</v>
      </c>
      <c r="R355" s="83" t="s">
        <v>2159</v>
      </c>
      <c r="S355" s="79" t="s">
        <v>2507</v>
      </c>
      <c r="T355" s="79" t="s">
        <v>2786</v>
      </c>
      <c r="U355" s="83" t="s">
        <v>3235</v>
      </c>
      <c r="V355" s="83" t="s">
        <v>3235</v>
      </c>
      <c r="W355" s="81">
        <v>43169.821145833332</v>
      </c>
      <c r="X355" s="83" t="s">
        <v>4230</v>
      </c>
      <c r="Y355" s="79"/>
      <c r="Z355" s="79"/>
      <c r="AA355" s="85" t="s">
        <v>5438</v>
      </c>
      <c r="AB355" s="79"/>
      <c r="AC355" s="79" t="b">
        <v>0</v>
      </c>
      <c r="AD355" s="79">
        <v>12</v>
      </c>
      <c r="AE355" s="85" t="s">
        <v>6296</v>
      </c>
      <c r="AF355" s="79" t="b">
        <v>0</v>
      </c>
      <c r="AG355" s="79" t="s">
        <v>6304</v>
      </c>
      <c r="AH355" s="79"/>
      <c r="AI355" s="85" t="s">
        <v>6296</v>
      </c>
      <c r="AJ355" s="79" t="b">
        <v>0</v>
      </c>
      <c r="AK355" s="79">
        <v>6</v>
      </c>
      <c r="AL355" s="85" t="s">
        <v>6296</v>
      </c>
      <c r="AM355" s="79" t="s">
        <v>6344</v>
      </c>
      <c r="AN355" s="79" t="b">
        <v>0</v>
      </c>
      <c r="AO355" s="85" t="s">
        <v>5438</v>
      </c>
      <c r="AP355" s="79" t="s">
        <v>6415</v>
      </c>
      <c r="AQ355" s="79">
        <v>0</v>
      </c>
      <c r="AR355" s="79">
        <v>0</v>
      </c>
      <c r="AS355" s="79"/>
      <c r="AT355" s="79"/>
      <c r="AU355" s="79"/>
      <c r="AV355" s="79"/>
      <c r="AW355" s="79"/>
      <c r="AX355" s="79"/>
      <c r="AY355" s="79"/>
      <c r="AZ355" s="79"/>
      <c r="BA355">
        <v>1</v>
      </c>
      <c r="BB355" s="78" t="str">
        <f>REPLACE(INDEX(GroupVertices[Group], MATCH(Edges24[[#This Row],[Vertex 1]],GroupVertices[Vertex],0)),1,1,"")</f>
        <v>10</v>
      </c>
      <c r="BC355" s="78" t="str">
        <f>REPLACE(INDEX(GroupVertices[Group], MATCH(Edges24[[#This Row],[Vertex 2]],GroupVertices[Vertex],0)),1,1,"")</f>
        <v>10</v>
      </c>
      <c r="BD355" s="48">
        <v>2</v>
      </c>
      <c r="BE355" s="49">
        <v>5.2631578947368425</v>
      </c>
      <c r="BF355" s="48">
        <v>0</v>
      </c>
      <c r="BG355" s="49">
        <v>0</v>
      </c>
      <c r="BH355" s="48">
        <v>0</v>
      </c>
      <c r="BI355" s="49">
        <v>0</v>
      </c>
      <c r="BJ355" s="48">
        <v>36</v>
      </c>
      <c r="BK355" s="49">
        <v>94.736842105263165</v>
      </c>
      <c r="BL355" s="48">
        <v>38</v>
      </c>
    </row>
    <row r="356" spans="1:64" x14ac:dyDescent="0.25">
      <c r="A356" s="64" t="s">
        <v>482</v>
      </c>
      <c r="B356" s="64" t="s">
        <v>881</v>
      </c>
      <c r="C356" s="65"/>
      <c r="D356" s="66"/>
      <c r="E356" s="67"/>
      <c r="F356" s="68"/>
      <c r="G356" s="65"/>
      <c r="H356" s="69"/>
      <c r="I356" s="70"/>
      <c r="J356" s="70"/>
      <c r="K356" s="34" t="s">
        <v>65</v>
      </c>
      <c r="L356" s="77">
        <v>513</v>
      </c>
      <c r="M356" s="77"/>
      <c r="N356" s="72"/>
      <c r="O356" s="79" t="s">
        <v>999</v>
      </c>
      <c r="P356" s="81">
        <v>43171.662048611113</v>
      </c>
      <c r="Q356" s="79" t="s">
        <v>1284</v>
      </c>
      <c r="R356" s="83" t="s">
        <v>2160</v>
      </c>
      <c r="S356" s="79" t="s">
        <v>2505</v>
      </c>
      <c r="T356" s="79" t="s">
        <v>2786</v>
      </c>
      <c r="U356" s="83" t="s">
        <v>3236</v>
      </c>
      <c r="V356" s="83" t="s">
        <v>3236</v>
      </c>
      <c r="W356" s="81">
        <v>43171.662048611113</v>
      </c>
      <c r="X356" s="83" t="s">
        <v>4231</v>
      </c>
      <c r="Y356" s="79"/>
      <c r="Z356" s="79"/>
      <c r="AA356" s="85" t="s">
        <v>5439</v>
      </c>
      <c r="AB356" s="79"/>
      <c r="AC356" s="79" t="b">
        <v>0</v>
      </c>
      <c r="AD356" s="79">
        <v>0</v>
      </c>
      <c r="AE356" s="85" t="s">
        <v>6296</v>
      </c>
      <c r="AF356" s="79" t="b">
        <v>0</v>
      </c>
      <c r="AG356" s="79" t="s">
        <v>6304</v>
      </c>
      <c r="AH356" s="79"/>
      <c r="AI356" s="85" t="s">
        <v>6296</v>
      </c>
      <c r="AJ356" s="79" t="b">
        <v>0</v>
      </c>
      <c r="AK356" s="79">
        <v>0</v>
      </c>
      <c r="AL356" s="85" t="s">
        <v>6296</v>
      </c>
      <c r="AM356" s="79" t="s">
        <v>6330</v>
      </c>
      <c r="AN356" s="79" t="b">
        <v>0</v>
      </c>
      <c r="AO356" s="85" t="s">
        <v>5439</v>
      </c>
      <c r="AP356" s="79" t="s">
        <v>176</v>
      </c>
      <c r="AQ356" s="79">
        <v>0</v>
      </c>
      <c r="AR356" s="79">
        <v>0</v>
      </c>
      <c r="AS356" s="79"/>
      <c r="AT356" s="79"/>
      <c r="AU356" s="79"/>
      <c r="AV356" s="79"/>
      <c r="AW356" s="79"/>
      <c r="AX356" s="79"/>
      <c r="AY356" s="79"/>
      <c r="AZ356" s="79"/>
      <c r="BA356">
        <v>1</v>
      </c>
      <c r="BB356" s="78" t="str">
        <f>REPLACE(INDEX(GroupVertices[Group], MATCH(Edges24[[#This Row],[Vertex 1]],GroupVertices[Vertex],0)),1,1,"")</f>
        <v>10</v>
      </c>
      <c r="BC356" s="78" t="str">
        <f>REPLACE(INDEX(GroupVertices[Group], MATCH(Edges24[[#This Row],[Vertex 2]],GroupVertices[Vertex],0)),1,1,"")</f>
        <v>10</v>
      </c>
      <c r="BD356" s="48"/>
      <c r="BE356" s="49"/>
      <c r="BF356" s="48"/>
      <c r="BG356" s="49"/>
      <c r="BH356" s="48"/>
      <c r="BI356" s="49"/>
      <c r="BJ356" s="48"/>
      <c r="BK356" s="49"/>
      <c r="BL356" s="48"/>
    </row>
    <row r="357" spans="1:64" x14ac:dyDescent="0.25">
      <c r="A357" s="64" t="s">
        <v>483</v>
      </c>
      <c r="B357" s="64" t="s">
        <v>516</v>
      </c>
      <c r="C357" s="65"/>
      <c r="D357" s="66"/>
      <c r="E357" s="67"/>
      <c r="F357" s="68"/>
      <c r="G357" s="65"/>
      <c r="H357" s="69"/>
      <c r="I357" s="70"/>
      <c r="J357" s="70"/>
      <c r="K357" s="34" t="s">
        <v>65</v>
      </c>
      <c r="L357" s="77">
        <v>517</v>
      </c>
      <c r="M357" s="77"/>
      <c r="N357" s="72"/>
      <c r="O357" s="79" t="s">
        <v>999</v>
      </c>
      <c r="P357" s="81">
        <v>43165.646527777775</v>
      </c>
      <c r="Q357" s="79" t="s">
        <v>1285</v>
      </c>
      <c r="R357" s="83" t="s">
        <v>2161</v>
      </c>
      <c r="S357" s="79" t="s">
        <v>2507</v>
      </c>
      <c r="T357" s="79" t="s">
        <v>2807</v>
      </c>
      <c r="U357" s="79"/>
      <c r="V357" s="83" t="s">
        <v>3672</v>
      </c>
      <c r="W357" s="81">
        <v>43165.646527777775</v>
      </c>
      <c r="X357" s="83" t="s">
        <v>4232</v>
      </c>
      <c r="Y357" s="79"/>
      <c r="Z357" s="79"/>
      <c r="AA357" s="85" t="s">
        <v>5440</v>
      </c>
      <c r="AB357" s="79"/>
      <c r="AC357" s="79" t="b">
        <v>0</v>
      </c>
      <c r="AD357" s="79">
        <v>0</v>
      </c>
      <c r="AE357" s="85" t="s">
        <v>6296</v>
      </c>
      <c r="AF357" s="79" t="b">
        <v>0</v>
      </c>
      <c r="AG357" s="79" t="s">
        <v>6310</v>
      </c>
      <c r="AH357" s="79"/>
      <c r="AI357" s="85" t="s">
        <v>6296</v>
      </c>
      <c r="AJ357" s="79" t="b">
        <v>0</v>
      </c>
      <c r="AK357" s="79">
        <v>0</v>
      </c>
      <c r="AL357" s="85" t="s">
        <v>6296</v>
      </c>
      <c r="AM357" s="79" t="s">
        <v>6338</v>
      </c>
      <c r="AN357" s="79" t="b">
        <v>0</v>
      </c>
      <c r="AO357" s="85" t="s">
        <v>5440</v>
      </c>
      <c r="AP357" s="79" t="s">
        <v>176</v>
      </c>
      <c r="AQ357" s="79">
        <v>0</v>
      </c>
      <c r="AR357" s="79">
        <v>0</v>
      </c>
      <c r="AS357" s="79"/>
      <c r="AT357" s="79"/>
      <c r="AU357" s="79"/>
      <c r="AV357" s="79"/>
      <c r="AW357" s="79"/>
      <c r="AX357" s="79"/>
      <c r="AY357" s="79"/>
      <c r="AZ357" s="79"/>
      <c r="BA357">
        <v>1</v>
      </c>
      <c r="BB357" s="78" t="str">
        <f>REPLACE(INDEX(GroupVertices[Group], MATCH(Edges24[[#This Row],[Vertex 1]],GroupVertices[Vertex],0)),1,1,"")</f>
        <v>85</v>
      </c>
      <c r="BC357" s="78" t="str">
        <f>REPLACE(INDEX(GroupVertices[Group], MATCH(Edges24[[#This Row],[Vertex 2]],GroupVertices[Vertex],0)),1,1,"")</f>
        <v>85</v>
      </c>
      <c r="BD357" s="48">
        <v>0</v>
      </c>
      <c r="BE357" s="49">
        <v>0</v>
      </c>
      <c r="BF357" s="48">
        <v>0</v>
      </c>
      <c r="BG357" s="49">
        <v>0</v>
      </c>
      <c r="BH357" s="48">
        <v>0</v>
      </c>
      <c r="BI357" s="49">
        <v>0</v>
      </c>
      <c r="BJ357" s="48">
        <v>11</v>
      </c>
      <c r="BK357" s="49">
        <v>100</v>
      </c>
      <c r="BL357" s="48">
        <v>11</v>
      </c>
    </row>
    <row r="358" spans="1:64" x14ac:dyDescent="0.25">
      <c r="A358" s="64" t="s">
        <v>483</v>
      </c>
      <c r="B358" s="64" t="s">
        <v>483</v>
      </c>
      <c r="C358" s="65"/>
      <c r="D358" s="66"/>
      <c r="E358" s="67"/>
      <c r="F358" s="68"/>
      <c r="G358" s="65"/>
      <c r="H358" s="69"/>
      <c r="I358" s="70"/>
      <c r="J358" s="70"/>
      <c r="K358" s="34" t="s">
        <v>65</v>
      </c>
      <c r="L358" s="77">
        <v>518</v>
      </c>
      <c r="M358" s="77"/>
      <c r="N358" s="72"/>
      <c r="O358" s="79" t="s">
        <v>176</v>
      </c>
      <c r="P358" s="81">
        <v>43165.688888888886</v>
      </c>
      <c r="Q358" s="79" t="s">
        <v>1286</v>
      </c>
      <c r="R358" s="83" t="s">
        <v>2162</v>
      </c>
      <c r="S358" s="79" t="s">
        <v>2573</v>
      </c>
      <c r="T358" s="79" t="s">
        <v>2808</v>
      </c>
      <c r="U358" s="79"/>
      <c r="V358" s="83" t="s">
        <v>3672</v>
      </c>
      <c r="W358" s="81">
        <v>43165.688888888886</v>
      </c>
      <c r="X358" s="83" t="s">
        <v>4233</v>
      </c>
      <c r="Y358" s="79"/>
      <c r="Z358" s="79"/>
      <c r="AA358" s="85" t="s">
        <v>5441</v>
      </c>
      <c r="AB358" s="79"/>
      <c r="AC358" s="79" t="b">
        <v>0</v>
      </c>
      <c r="AD358" s="79">
        <v>0</v>
      </c>
      <c r="AE358" s="85" t="s">
        <v>6296</v>
      </c>
      <c r="AF358" s="79" t="b">
        <v>0</v>
      </c>
      <c r="AG358" s="79" t="s">
        <v>6310</v>
      </c>
      <c r="AH358" s="79"/>
      <c r="AI358" s="85" t="s">
        <v>6296</v>
      </c>
      <c r="AJ358" s="79" t="b">
        <v>0</v>
      </c>
      <c r="AK358" s="79">
        <v>0</v>
      </c>
      <c r="AL358" s="85" t="s">
        <v>6296</v>
      </c>
      <c r="AM358" s="79" t="s">
        <v>6338</v>
      </c>
      <c r="AN358" s="79" t="b">
        <v>0</v>
      </c>
      <c r="AO358" s="85" t="s">
        <v>5441</v>
      </c>
      <c r="AP358" s="79" t="s">
        <v>176</v>
      </c>
      <c r="AQ358" s="79">
        <v>0</v>
      </c>
      <c r="AR358" s="79">
        <v>0</v>
      </c>
      <c r="AS358" s="79"/>
      <c r="AT358" s="79"/>
      <c r="AU358" s="79"/>
      <c r="AV358" s="79"/>
      <c r="AW358" s="79"/>
      <c r="AX358" s="79"/>
      <c r="AY358" s="79"/>
      <c r="AZ358" s="79"/>
      <c r="BA358">
        <v>2</v>
      </c>
      <c r="BB358" s="78" t="str">
        <f>REPLACE(INDEX(GroupVertices[Group], MATCH(Edges24[[#This Row],[Vertex 1]],GroupVertices[Vertex],0)),1,1,"")</f>
        <v>85</v>
      </c>
      <c r="BC358" s="78" t="str">
        <f>REPLACE(INDEX(GroupVertices[Group], MATCH(Edges24[[#This Row],[Vertex 2]],GroupVertices[Vertex],0)),1,1,"")</f>
        <v>85</v>
      </c>
      <c r="BD358" s="48">
        <v>0</v>
      </c>
      <c r="BE358" s="49">
        <v>0</v>
      </c>
      <c r="BF358" s="48">
        <v>0</v>
      </c>
      <c r="BG358" s="49">
        <v>0</v>
      </c>
      <c r="BH358" s="48">
        <v>0</v>
      </c>
      <c r="BI358" s="49">
        <v>0</v>
      </c>
      <c r="BJ358" s="48">
        <v>16</v>
      </c>
      <c r="BK358" s="49">
        <v>100</v>
      </c>
      <c r="BL358" s="48">
        <v>16</v>
      </c>
    </row>
    <row r="359" spans="1:64" x14ac:dyDescent="0.25">
      <c r="A359" s="64" t="s">
        <v>483</v>
      </c>
      <c r="B359" s="64" t="s">
        <v>483</v>
      </c>
      <c r="C359" s="65"/>
      <c r="D359" s="66"/>
      <c r="E359" s="67"/>
      <c r="F359" s="68"/>
      <c r="G359" s="65"/>
      <c r="H359" s="69"/>
      <c r="I359" s="70"/>
      <c r="J359" s="70"/>
      <c r="K359" s="34" t="s">
        <v>65</v>
      </c>
      <c r="L359" s="77">
        <v>519</v>
      </c>
      <c r="M359" s="77"/>
      <c r="N359" s="72"/>
      <c r="O359" s="79" t="s">
        <v>176</v>
      </c>
      <c r="P359" s="81">
        <v>43171.663194444445</v>
      </c>
      <c r="Q359" s="79" t="s">
        <v>1287</v>
      </c>
      <c r="R359" s="83" t="s">
        <v>2163</v>
      </c>
      <c r="S359" s="79" t="s">
        <v>2507</v>
      </c>
      <c r="T359" s="79" t="s">
        <v>2807</v>
      </c>
      <c r="U359" s="79"/>
      <c r="V359" s="83" t="s">
        <v>3672</v>
      </c>
      <c r="W359" s="81">
        <v>43171.663194444445</v>
      </c>
      <c r="X359" s="83" t="s">
        <v>4234</v>
      </c>
      <c r="Y359" s="79"/>
      <c r="Z359" s="79"/>
      <c r="AA359" s="85" t="s">
        <v>5442</v>
      </c>
      <c r="AB359" s="79"/>
      <c r="AC359" s="79" t="b">
        <v>0</v>
      </c>
      <c r="AD359" s="79">
        <v>0</v>
      </c>
      <c r="AE359" s="85" t="s">
        <v>6296</v>
      </c>
      <c r="AF359" s="79" t="b">
        <v>0</v>
      </c>
      <c r="AG359" s="79" t="s">
        <v>6310</v>
      </c>
      <c r="AH359" s="79"/>
      <c r="AI359" s="85" t="s">
        <v>6296</v>
      </c>
      <c r="AJ359" s="79" t="b">
        <v>0</v>
      </c>
      <c r="AK359" s="79">
        <v>0</v>
      </c>
      <c r="AL359" s="85" t="s">
        <v>6296</v>
      </c>
      <c r="AM359" s="79" t="s">
        <v>6338</v>
      </c>
      <c r="AN359" s="79" t="b">
        <v>0</v>
      </c>
      <c r="AO359" s="85" t="s">
        <v>5442</v>
      </c>
      <c r="AP359" s="79" t="s">
        <v>176</v>
      </c>
      <c r="AQ359" s="79">
        <v>0</v>
      </c>
      <c r="AR359" s="79">
        <v>0</v>
      </c>
      <c r="AS359" s="79"/>
      <c r="AT359" s="79"/>
      <c r="AU359" s="79"/>
      <c r="AV359" s="79"/>
      <c r="AW359" s="79"/>
      <c r="AX359" s="79"/>
      <c r="AY359" s="79"/>
      <c r="AZ359" s="79"/>
      <c r="BA359">
        <v>2</v>
      </c>
      <c r="BB359" s="78" t="str">
        <f>REPLACE(INDEX(GroupVertices[Group], MATCH(Edges24[[#This Row],[Vertex 1]],GroupVertices[Vertex],0)),1,1,"")</f>
        <v>85</v>
      </c>
      <c r="BC359" s="78" t="str">
        <f>REPLACE(INDEX(GroupVertices[Group], MATCH(Edges24[[#This Row],[Vertex 2]],GroupVertices[Vertex],0)),1,1,"")</f>
        <v>85</v>
      </c>
      <c r="BD359" s="48">
        <v>0</v>
      </c>
      <c r="BE359" s="49">
        <v>0</v>
      </c>
      <c r="BF359" s="48">
        <v>0</v>
      </c>
      <c r="BG359" s="49">
        <v>0</v>
      </c>
      <c r="BH359" s="48">
        <v>0</v>
      </c>
      <c r="BI359" s="49">
        <v>0</v>
      </c>
      <c r="BJ359" s="48">
        <v>11</v>
      </c>
      <c r="BK359" s="49">
        <v>100</v>
      </c>
      <c r="BL359" s="48">
        <v>11</v>
      </c>
    </row>
    <row r="360" spans="1:64" x14ac:dyDescent="0.25">
      <c r="A360" s="64" t="s">
        <v>484</v>
      </c>
      <c r="B360" s="64" t="s">
        <v>883</v>
      </c>
      <c r="C360" s="65"/>
      <c r="D360" s="66"/>
      <c r="E360" s="67"/>
      <c r="F360" s="68"/>
      <c r="G360" s="65"/>
      <c r="H360" s="69"/>
      <c r="I360" s="70"/>
      <c r="J360" s="70"/>
      <c r="K360" s="34" t="s">
        <v>65</v>
      </c>
      <c r="L360" s="77">
        <v>520</v>
      </c>
      <c r="M360" s="77"/>
      <c r="N360" s="72"/>
      <c r="O360" s="79" t="s">
        <v>999</v>
      </c>
      <c r="P360" s="81">
        <v>43165.674583333333</v>
      </c>
      <c r="Q360" s="79" t="s">
        <v>1288</v>
      </c>
      <c r="R360" s="79"/>
      <c r="S360" s="79"/>
      <c r="T360" s="79" t="s">
        <v>2710</v>
      </c>
      <c r="U360" s="79"/>
      <c r="V360" s="83" t="s">
        <v>3673</v>
      </c>
      <c r="W360" s="81">
        <v>43165.674583333333</v>
      </c>
      <c r="X360" s="83" t="s">
        <v>4235</v>
      </c>
      <c r="Y360" s="79"/>
      <c r="Z360" s="79"/>
      <c r="AA360" s="85" t="s">
        <v>5443</v>
      </c>
      <c r="AB360" s="79"/>
      <c r="AC360" s="79" t="b">
        <v>0</v>
      </c>
      <c r="AD360" s="79">
        <v>0</v>
      </c>
      <c r="AE360" s="85" t="s">
        <v>6296</v>
      </c>
      <c r="AF360" s="79" t="b">
        <v>0</v>
      </c>
      <c r="AG360" s="79" t="s">
        <v>6304</v>
      </c>
      <c r="AH360" s="79"/>
      <c r="AI360" s="85" t="s">
        <v>6296</v>
      </c>
      <c r="AJ360" s="79" t="b">
        <v>0</v>
      </c>
      <c r="AK360" s="79">
        <v>1</v>
      </c>
      <c r="AL360" s="85" t="s">
        <v>5212</v>
      </c>
      <c r="AM360" s="79" t="s">
        <v>6331</v>
      </c>
      <c r="AN360" s="79" t="b">
        <v>0</v>
      </c>
      <c r="AO360" s="85" t="s">
        <v>5212</v>
      </c>
      <c r="AP360" s="79" t="s">
        <v>176</v>
      </c>
      <c r="AQ360" s="79">
        <v>0</v>
      </c>
      <c r="AR360" s="79">
        <v>0</v>
      </c>
      <c r="AS360" s="79"/>
      <c r="AT360" s="79"/>
      <c r="AU360" s="79"/>
      <c r="AV360" s="79"/>
      <c r="AW360" s="79"/>
      <c r="AX360" s="79"/>
      <c r="AY360" s="79"/>
      <c r="AZ360" s="79"/>
      <c r="BA360">
        <v>1</v>
      </c>
      <c r="BB360" s="78" t="str">
        <f>REPLACE(INDEX(GroupVertices[Group], MATCH(Edges24[[#This Row],[Vertex 1]],GroupVertices[Vertex],0)),1,1,"")</f>
        <v>9</v>
      </c>
      <c r="BC360" s="78" t="str">
        <f>REPLACE(INDEX(GroupVertices[Group], MATCH(Edges24[[#This Row],[Vertex 2]],GroupVertices[Vertex],0)),1,1,"")</f>
        <v>9</v>
      </c>
      <c r="BD360" s="48">
        <v>3</v>
      </c>
      <c r="BE360" s="49">
        <v>15</v>
      </c>
      <c r="BF360" s="48">
        <v>0</v>
      </c>
      <c r="BG360" s="49">
        <v>0</v>
      </c>
      <c r="BH360" s="48">
        <v>0</v>
      </c>
      <c r="BI360" s="49">
        <v>0</v>
      </c>
      <c r="BJ360" s="48">
        <v>17</v>
      </c>
      <c r="BK360" s="49">
        <v>85</v>
      </c>
      <c r="BL360" s="48">
        <v>20</v>
      </c>
    </row>
    <row r="361" spans="1:64" x14ac:dyDescent="0.25">
      <c r="A361" s="64" t="s">
        <v>485</v>
      </c>
      <c r="B361" s="64" t="s">
        <v>485</v>
      </c>
      <c r="C361" s="65"/>
      <c r="D361" s="66"/>
      <c r="E361" s="67"/>
      <c r="F361" s="68"/>
      <c r="G361" s="65"/>
      <c r="H361" s="69"/>
      <c r="I361" s="70"/>
      <c r="J361" s="70"/>
      <c r="K361" s="34" t="s">
        <v>65</v>
      </c>
      <c r="L361" s="77">
        <v>521</v>
      </c>
      <c r="M361" s="77"/>
      <c r="N361" s="72"/>
      <c r="O361" s="79" t="s">
        <v>176</v>
      </c>
      <c r="P361" s="81">
        <v>43171.589421296296</v>
      </c>
      <c r="Q361" s="79" t="s">
        <v>1289</v>
      </c>
      <c r="R361" s="83" t="s">
        <v>2164</v>
      </c>
      <c r="S361" s="79" t="s">
        <v>2574</v>
      </c>
      <c r="T361" s="79" t="s">
        <v>2809</v>
      </c>
      <c r="U361" s="79"/>
      <c r="V361" s="83" t="s">
        <v>3674</v>
      </c>
      <c r="W361" s="81">
        <v>43171.589421296296</v>
      </c>
      <c r="X361" s="83" t="s">
        <v>4236</v>
      </c>
      <c r="Y361" s="79"/>
      <c r="Z361" s="79"/>
      <c r="AA361" s="85" t="s">
        <v>5444</v>
      </c>
      <c r="AB361" s="79"/>
      <c r="AC361" s="79" t="b">
        <v>0</v>
      </c>
      <c r="AD361" s="79">
        <v>1</v>
      </c>
      <c r="AE361" s="85" t="s">
        <v>6296</v>
      </c>
      <c r="AF361" s="79" t="b">
        <v>0</v>
      </c>
      <c r="AG361" s="79" t="s">
        <v>6305</v>
      </c>
      <c r="AH361" s="79"/>
      <c r="AI361" s="85" t="s">
        <v>6296</v>
      </c>
      <c r="AJ361" s="79" t="b">
        <v>0</v>
      </c>
      <c r="AK361" s="79">
        <v>1</v>
      </c>
      <c r="AL361" s="85" t="s">
        <v>6296</v>
      </c>
      <c r="AM361" s="79" t="s">
        <v>6328</v>
      </c>
      <c r="AN361" s="79" t="b">
        <v>0</v>
      </c>
      <c r="AO361" s="85" t="s">
        <v>5444</v>
      </c>
      <c r="AP361" s="79" t="s">
        <v>6415</v>
      </c>
      <c r="AQ361" s="79">
        <v>0</v>
      </c>
      <c r="AR361" s="79">
        <v>0</v>
      </c>
      <c r="AS361" s="79"/>
      <c r="AT361" s="79"/>
      <c r="AU361" s="79"/>
      <c r="AV361" s="79"/>
      <c r="AW361" s="79"/>
      <c r="AX361" s="79"/>
      <c r="AY361" s="79"/>
      <c r="AZ361" s="79"/>
      <c r="BA361">
        <v>1</v>
      </c>
      <c r="BB361" s="78" t="str">
        <f>REPLACE(INDEX(GroupVertices[Group], MATCH(Edges24[[#This Row],[Vertex 1]],GroupVertices[Vertex],0)),1,1,"")</f>
        <v>84</v>
      </c>
      <c r="BC361" s="78" t="str">
        <f>REPLACE(INDEX(GroupVertices[Group], MATCH(Edges24[[#This Row],[Vertex 2]],GroupVertices[Vertex],0)),1,1,"")</f>
        <v>84</v>
      </c>
      <c r="BD361" s="48">
        <v>0</v>
      </c>
      <c r="BE361" s="49">
        <v>0</v>
      </c>
      <c r="BF361" s="48">
        <v>1</v>
      </c>
      <c r="BG361" s="49">
        <v>5.5555555555555554</v>
      </c>
      <c r="BH361" s="48">
        <v>0</v>
      </c>
      <c r="BI361" s="49">
        <v>0</v>
      </c>
      <c r="BJ361" s="48">
        <v>17</v>
      </c>
      <c r="BK361" s="49">
        <v>94.444444444444443</v>
      </c>
      <c r="BL361" s="48">
        <v>18</v>
      </c>
    </row>
    <row r="362" spans="1:64" x14ac:dyDescent="0.25">
      <c r="A362" s="64" t="s">
        <v>486</v>
      </c>
      <c r="B362" s="64" t="s">
        <v>485</v>
      </c>
      <c r="C362" s="65"/>
      <c r="D362" s="66"/>
      <c r="E362" s="67"/>
      <c r="F362" s="68"/>
      <c r="G362" s="65"/>
      <c r="H362" s="69"/>
      <c r="I362" s="70"/>
      <c r="J362" s="70"/>
      <c r="K362" s="34" t="s">
        <v>65</v>
      </c>
      <c r="L362" s="77">
        <v>522</v>
      </c>
      <c r="M362" s="77"/>
      <c r="N362" s="72"/>
      <c r="O362" s="79" t="s">
        <v>999</v>
      </c>
      <c r="P362" s="81">
        <v>43171.664317129631</v>
      </c>
      <c r="Q362" s="79" t="s">
        <v>1290</v>
      </c>
      <c r="R362" s="79"/>
      <c r="S362" s="79"/>
      <c r="T362" s="79"/>
      <c r="U362" s="79"/>
      <c r="V362" s="83" t="s">
        <v>3675</v>
      </c>
      <c r="W362" s="81">
        <v>43171.664317129631</v>
      </c>
      <c r="X362" s="83" t="s">
        <v>4237</v>
      </c>
      <c r="Y362" s="79"/>
      <c r="Z362" s="79"/>
      <c r="AA362" s="85" t="s">
        <v>5445</v>
      </c>
      <c r="AB362" s="79"/>
      <c r="AC362" s="79" t="b">
        <v>0</v>
      </c>
      <c r="AD362" s="79">
        <v>0</v>
      </c>
      <c r="AE362" s="85" t="s">
        <v>6296</v>
      </c>
      <c r="AF362" s="79" t="b">
        <v>0</v>
      </c>
      <c r="AG362" s="79" t="s">
        <v>6305</v>
      </c>
      <c r="AH362" s="79"/>
      <c r="AI362" s="85" t="s">
        <v>6296</v>
      </c>
      <c r="AJ362" s="79" t="b">
        <v>0</v>
      </c>
      <c r="AK362" s="79">
        <v>1</v>
      </c>
      <c r="AL362" s="85" t="s">
        <v>5444</v>
      </c>
      <c r="AM362" s="79" t="s">
        <v>6333</v>
      </c>
      <c r="AN362" s="79" t="b">
        <v>0</v>
      </c>
      <c r="AO362" s="85" t="s">
        <v>5444</v>
      </c>
      <c r="AP362" s="79" t="s">
        <v>176</v>
      </c>
      <c r="AQ362" s="79">
        <v>0</v>
      </c>
      <c r="AR362" s="79">
        <v>0</v>
      </c>
      <c r="AS362" s="79"/>
      <c r="AT362" s="79"/>
      <c r="AU362" s="79"/>
      <c r="AV362" s="79"/>
      <c r="AW362" s="79"/>
      <c r="AX362" s="79"/>
      <c r="AY362" s="79"/>
      <c r="AZ362" s="79"/>
      <c r="BA362">
        <v>1</v>
      </c>
      <c r="BB362" s="78" t="str">
        <f>REPLACE(INDEX(GroupVertices[Group], MATCH(Edges24[[#This Row],[Vertex 1]],GroupVertices[Vertex],0)),1,1,"")</f>
        <v>84</v>
      </c>
      <c r="BC362" s="78" t="str">
        <f>REPLACE(INDEX(GroupVertices[Group], MATCH(Edges24[[#This Row],[Vertex 2]],GroupVertices[Vertex],0)),1,1,"")</f>
        <v>84</v>
      </c>
      <c r="BD362" s="48">
        <v>0</v>
      </c>
      <c r="BE362" s="49">
        <v>0</v>
      </c>
      <c r="BF362" s="48">
        <v>1</v>
      </c>
      <c r="BG362" s="49">
        <v>5.5555555555555554</v>
      </c>
      <c r="BH362" s="48">
        <v>0</v>
      </c>
      <c r="BI362" s="49">
        <v>0</v>
      </c>
      <c r="BJ362" s="48">
        <v>17</v>
      </c>
      <c r="BK362" s="49">
        <v>94.444444444444443</v>
      </c>
      <c r="BL362" s="48">
        <v>18</v>
      </c>
    </row>
    <row r="363" spans="1:64" x14ac:dyDescent="0.25">
      <c r="A363" s="64" t="s">
        <v>487</v>
      </c>
      <c r="B363" s="64" t="s">
        <v>557</v>
      </c>
      <c r="C363" s="65"/>
      <c r="D363" s="66"/>
      <c r="E363" s="67"/>
      <c r="F363" s="68"/>
      <c r="G363" s="65"/>
      <c r="H363" s="69"/>
      <c r="I363" s="70"/>
      <c r="J363" s="70"/>
      <c r="K363" s="34" t="s">
        <v>65</v>
      </c>
      <c r="L363" s="77">
        <v>523</v>
      </c>
      <c r="M363" s="77"/>
      <c r="N363" s="72"/>
      <c r="O363" s="79" t="s">
        <v>999</v>
      </c>
      <c r="P363" s="81">
        <v>43171.666076388887</v>
      </c>
      <c r="Q363" s="79" t="s">
        <v>1291</v>
      </c>
      <c r="R363" s="79"/>
      <c r="S363" s="79"/>
      <c r="T363" s="79"/>
      <c r="U363" s="79"/>
      <c r="V363" s="83" t="s">
        <v>3676</v>
      </c>
      <c r="W363" s="81">
        <v>43171.666076388887</v>
      </c>
      <c r="X363" s="83" t="s">
        <v>4238</v>
      </c>
      <c r="Y363" s="79"/>
      <c r="Z363" s="79"/>
      <c r="AA363" s="85" t="s">
        <v>5446</v>
      </c>
      <c r="AB363" s="79"/>
      <c r="AC363" s="79" t="b">
        <v>0</v>
      </c>
      <c r="AD363" s="79">
        <v>0</v>
      </c>
      <c r="AE363" s="85" t="s">
        <v>6296</v>
      </c>
      <c r="AF363" s="79" t="b">
        <v>0</v>
      </c>
      <c r="AG363" s="79" t="s">
        <v>6308</v>
      </c>
      <c r="AH363" s="79"/>
      <c r="AI363" s="85" t="s">
        <v>6296</v>
      </c>
      <c r="AJ363" s="79" t="b">
        <v>0</v>
      </c>
      <c r="AK363" s="79">
        <v>2</v>
      </c>
      <c r="AL363" s="85" t="s">
        <v>5552</v>
      </c>
      <c r="AM363" s="79" t="s">
        <v>6331</v>
      </c>
      <c r="AN363" s="79" t="b">
        <v>0</v>
      </c>
      <c r="AO363" s="85" t="s">
        <v>5552</v>
      </c>
      <c r="AP363" s="79" t="s">
        <v>176</v>
      </c>
      <c r="AQ363" s="79">
        <v>0</v>
      </c>
      <c r="AR363" s="79">
        <v>0</v>
      </c>
      <c r="AS363" s="79"/>
      <c r="AT363" s="79"/>
      <c r="AU363" s="79"/>
      <c r="AV363" s="79"/>
      <c r="AW363" s="79"/>
      <c r="AX363" s="79"/>
      <c r="AY363" s="79"/>
      <c r="AZ363" s="79"/>
      <c r="BA363">
        <v>1</v>
      </c>
      <c r="BB363" s="78" t="str">
        <f>REPLACE(INDEX(GroupVertices[Group], MATCH(Edges24[[#This Row],[Vertex 1]],GroupVertices[Vertex],0)),1,1,"")</f>
        <v>24</v>
      </c>
      <c r="BC363" s="78" t="str">
        <f>REPLACE(INDEX(GroupVertices[Group], MATCH(Edges24[[#This Row],[Vertex 2]],GroupVertices[Vertex],0)),1,1,"")</f>
        <v>24</v>
      </c>
      <c r="BD363" s="48">
        <v>0</v>
      </c>
      <c r="BE363" s="49">
        <v>0</v>
      </c>
      <c r="BF363" s="48">
        <v>0</v>
      </c>
      <c r="BG363" s="49">
        <v>0</v>
      </c>
      <c r="BH363" s="48">
        <v>0</v>
      </c>
      <c r="BI363" s="49">
        <v>0</v>
      </c>
      <c r="BJ363" s="48">
        <v>19</v>
      </c>
      <c r="BK363" s="49">
        <v>100</v>
      </c>
      <c r="BL363" s="48">
        <v>19</v>
      </c>
    </row>
    <row r="364" spans="1:64" x14ac:dyDescent="0.25">
      <c r="A364" s="64" t="s">
        <v>488</v>
      </c>
      <c r="B364" s="64" t="s">
        <v>488</v>
      </c>
      <c r="C364" s="65"/>
      <c r="D364" s="66"/>
      <c r="E364" s="67"/>
      <c r="F364" s="68"/>
      <c r="G364" s="65"/>
      <c r="H364" s="69"/>
      <c r="I364" s="70"/>
      <c r="J364" s="70"/>
      <c r="K364" s="34" t="s">
        <v>65</v>
      </c>
      <c r="L364" s="77">
        <v>524</v>
      </c>
      <c r="M364" s="77"/>
      <c r="N364" s="72"/>
      <c r="O364" s="79" t="s">
        <v>176</v>
      </c>
      <c r="P364" s="81">
        <v>43171.666400462964</v>
      </c>
      <c r="Q364" s="79" t="s">
        <v>1292</v>
      </c>
      <c r="R364" s="83" t="s">
        <v>2165</v>
      </c>
      <c r="S364" s="79" t="s">
        <v>2518</v>
      </c>
      <c r="T364" s="79" t="s">
        <v>2810</v>
      </c>
      <c r="U364" s="79"/>
      <c r="V364" s="83" t="s">
        <v>3677</v>
      </c>
      <c r="W364" s="81">
        <v>43171.666400462964</v>
      </c>
      <c r="X364" s="83" t="s">
        <v>4239</v>
      </c>
      <c r="Y364" s="79"/>
      <c r="Z364" s="79"/>
      <c r="AA364" s="85" t="s">
        <v>5447</v>
      </c>
      <c r="AB364" s="79"/>
      <c r="AC364" s="79" t="b">
        <v>0</v>
      </c>
      <c r="AD364" s="79">
        <v>1</v>
      </c>
      <c r="AE364" s="85" t="s">
        <v>6296</v>
      </c>
      <c r="AF364" s="79" t="b">
        <v>0</v>
      </c>
      <c r="AG364" s="79" t="s">
        <v>6304</v>
      </c>
      <c r="AH364" s="79"/>
      <c r="AI364" s="85" t="s">
        <v>6296</v>
      </c>
      <c r="AJ364" s="79" t="b">
        <v>0</v>
      </c>
      <c r="AK364" s="79">
        <v>0</v>
      </c>
      <c r="AL364" s="85" t="s">
        <v>6296</v>
      </c>
      <c r="AM364" s="79" t="s">
        <v>6328</v>
      </c>
      <c r="AN364" s="79" t="b">
        <v>0</v>
      </c>
      <c r="AO364" s="85" t="s">
        <v>5447</v>
      </c>
      <c r="AP364" s="79" t="s">
        <v>176</v>
      </c>
      <c r="AQ364" s="79">
        <v>0</v>
      </c>
      <c r="AR364" s="79">
        <v>0</v>
      </c>
      <c r="AS364" s="79"/>
      <c r="AT364" s="79"/>
      <c r="AU364" s="79"/>
      <c r="AV364" s="79"/>
      <c r="AW364" s="79"/>
      <c r="AX364" s="79"/>
      <c r="AY364" s="79"/>
      <c r="AZ364" s="79"/>
      <c r="BA364">
        <v>1</v>
      </c>
      <c r="BB364" s="78" t="str">
        <f>REPLACE(INDEX(GroupVertices[Group], MATCH(Edges24[[#This Row],[Vertex 1]],GroupVertices[Vertex],0)),1,1,"")</f>
        <v>1</v>
      </c>
      <c r="BC364" s="78" t="str">
        <f>REPLACE(INDEX(GroupVertices[Group], MATCH(Edges24[[#This Row],[Vertex 2]],GroupVertices[Vertex],0)),1,1,"")</f>
        <v>1</v>
      </c>
      <c r="BD364" s="48">
        <v>0</v>
      </c>
      <c r="BE364" s="49">
        <v>0</v>
      </c>
      <c r="BF364" s="48">
        <v>0</v>
      </c>
      <c r="BG364" s="49">
        <v>0</v>
      </c>
      <c r="BH364" s="48">
        <v>0</v>
      </c>
      <c r="BI364" s="49">
        <v>0</v>
      </c>
      <c r="BJ364" s="48">
        <v>17</v>
      </c>
      <c r="BK364" s="49">
        <v>100</v>
      </c>
      <c r="BL364" s="48">
        <v>17</v>
      </c>
    </row>
    <row r="365" spans="1:64" x14ac:dyDescent="0.25">
      <c r="A365" s="64" t="s">
        <v>489</v>
      </c>
      <c r="B365" s="64" t="s">
        <v>489</v>
      </c>
      <c r="C365" s="65"/>
      <c r="D365" s="66"/>
      <c r="E365" s="67"/>
      <c r="F365" s="68"/>
      <c r="G365" s="65"/>
      <c r="H365" s="69"/>
      <c r="I365" s="70"/>
      <c r="J365" s="70"/>
      <c r="K365" s="34" t="s">
        <v>65</v>
      </c>
      <c r="L365" s="77">
        <v>525</v>
      </c>
      <c r="M365" s="77"/>
      <c r="N365" s="72"/>
      <c r="O365" s="79" t="s">
        <v>176</v>
      </c>
      <c r="P365" s="81">
        <v>43171.666678240741</v>
      </c>
      <c r="Q365" s="79" t="s">
        <v>1293</v>
      </c>
      <c r="R365" s="83" t="s">
        <v>2166</v>
      </c>
      <c r="S365" s="79" t="s">
        <v>2520</v>
      </c>
      <c r="T365" s="79" t="s">
        <v>2811</v>
      </c>
      <c r="U365" s="79"/>
      <c r="V365" s="83" t="s">
        <v>3678</v>
      </c>
      <c r="W365" s="81">
        <v>43171.666678240741</v>
      </c>
      <c r="X365" s="83" t="s">
        <v>4240</v>
      </c>
      <c r="Y365" s="79"/>
      <c r="Z365" s="79"/>
      <c r="AA365" s="85" t="s">
        <v>5448</v>
      </c>
      <c r="AB365" s="79"/>
      <c r="AC365" s="79" t="b">
        <v>0</v>
      </c>
      <c r="AD365" s="79">
        <v>0</v>
      </c>
      <c r="AE365" s="85" t="s">
        <v>6296</v>
      </c>
      <c r="AF365" s="79" t="b">
        <v>0</v>
      </c>
      <c r="AG365" s="79" t="s">
        <v>6312</v>
      </c>
      <c r="AH365" s="79"/>
      <c r="AI365" s="85" t="s">
        <v>6296</v>
      </c>
      <c r="AJ365" s="79" t="b">
        <v>0</v>
      </c>
      <c r="AK365" s="79">
        <v>0</v>
      </c>
      <c r="AL365" s="85" t="s">
        <v>6296</v>
      </c>
      <c r="AM365" s="79" t="s">
        <v>6341</v>
      </c>
      <c r="AN365" s="79" t="b">
        <v>0</v>
      </c>
      <c r="AO365" s="85" t="s">
        <v>5448</v>
      </c>
      <c r="AP365" s="79" t="s">
        <v>176</v>
      </c>
      <c r="AQ365" s="79">
        <v>0</v>
      </c>
      <c r="AR365" s="79">
        <v>0</v>
      </c>
      <c r="AS365" s="79"/>
      <c r="AT365" s="79"/>
      <c r="AU365" s="79"/>
      <c r="AV365" s="79"/>
      <c r="AW365" s="79"/>
      <c r="AX365" s="79"/>
      <c r="AY365" s="79"/>
      <c r="AZ365" s="79"/>
      <c r="BA365">
        <v>1</v>
      </c>
      <c r="BB365" s="78" t="str">
        <f>REPLACE(INDEX(GroupVertices[Group], MATCH(Edges24[[#This Row],[Vertex 1]],GroupVertices[Vertex],0)),1,1,"")</f>
        <v>1</v>
      </c>
      <c r="BC365" s="78" t="str">
        <f>REPLACE(INDEX(GroupVertices[Group], MATCH(Edges24[[#This Row],[Vertex 2]],GroupVertices[Vertex],0)),1,1,"")</f>
        <v>1</v>
      </c>
      <c r="BD365" s="48">
        <v>0</v>
      </c>
      <c r="BE365" s="49">
        <v>0</v>
      </c>
      <c r="BF365" s="48">
        <v>0</v>
      </c>
      <c r="BG365" s="49">
        <v>0</v>
      </c>
      <c r="BH365" s="48">
        <v>0</v>
      </c>
      <c r="BI365" s="49">
        <v>0</v>
      </c>
      <c r="BJ365" s="48">
        <v>3</v>
      </c>
      <c r="BK365" s="49">
        <v>100</v>
      </c>
      <c r="BL365" s="48">
        <v>3</v>
      </c>
    </row>
    <row r="366" spans="1:64" x14ac:dyDescent="0.25">
      <c r="A366" s="64" t="s">
        <v>490</v>
      </c>
      <c r="B366" s="64" t="s">
        <v>495</v>
      </c>
      <c r="C366" s="65"/>
      <c r="D366" s="66"/>
      <c r="E366" s="67"/>
      <c r="F366" s="68"/>
      <c r="G366" s="65"/>
      <c r="H366" s="69"/>
      <c r="I366" s="70"/>
      <c r="J366" s="70"/>
      <c r="K366" s="34" t="s">
        <v>65</v>
      </c>
      <c r="L366" s="77">
        <v>526</v>
      </c>
      <c r="M366" s="77"/>
      <c r="N366" s="72"/>
      <c r="O366" s="79" t="s">
        <v>999</v>
      </c>
      <c r="P366" s="81">
        <v>43171.666712962964</v>
      </c>
      <c r="Q366" s="79" t="s">
        <v>1294</v>
      </c>
      <c r="R366" s="83" t="s">
        <v>2167</v>
      </c>
      <c r="S366" s="79" t="s">
        <v>2575</v>
      </c>
      <c r="T366" s="79" t="s">
        <v>2756</v>
      </c>
      <c r="U366" s="79"/>
      <c r="V366" s="83" t="s">
        <v>3679</v>
      </c>
      <c r="W366" s="81">
        <v>43171.666712962964</v>
      </c>
      <c r="X366" s="83" t="s">
        <v>4241</v>
      </c>
      <c r="Y366" s="79"/>
      <c r="Z366" s="79"/>
      <c r="AA366" s="85" t="s">
        <v>5449</v>
      </c>
      <c r="AB366" s="79"/>
      <c r="AC366" s="79" t="b">
        <v>0</v>
      </c>
      <c r="AD366" s="79">
        <v>0</v>
      </c>
      <c r="AE366" s="85" t="s">
        <v>6296</v>
      </c>
      <c r="AF366" s="79" t="b">
        <v>0</v>
      </c>
      <c r="AG366" s="79" t="s">
        <v>6304</v>
      </c>
      <c r="AH366" s="79"/>
      <c r="AI366" s="85" t="s">
        <v>6296</v>
      </c>
      <c r="AJ366" s="79" t="b">
        <v>0</v>
      </c>
      <c r="AK366" s="79">
        <v>0</v>
      </c>
      <c r="AL366" s="85" t="s">
        <v>6296</v>
      </c>
      <c r="AM366" s="79" t="s">
        <v>6359</v>
      </c>
      <c r="AN366" s="79" t="b">
        <v>0</v>
      </c>
      <c r="AO366" s="85" t="s">
        <v>5449</v>
      </c>
      <c r="AP366" s="79" t="s">
        <v>176</v>
      </c>
      <c r="AQ366" s="79">
        <v>0</v>
      </c>
      <c r="AR366" s="79">
        <v>0</v>
      </c>
      <c r="AS366" s="79"/>
      <c r="AT366" s="79"/>
      <c r="AU366" s="79"/>
      <c r="AV366" s="79"/>
      <c r="AW366" s="79"/>
      <c r="AX366" s="79"/>
      <c r="AY366" s="79"/>
      <c r="AZ366" s="79"/>
      <c r="BA366">
        <v>1</v>
      </c>
      <c r="BB366" s="78" t="str">
        <f>REPLACE(INDEX(GroupVertices[Group], MATCH(Edges24[[#This Row],[Vertex 1]],GroupVertices[Vertex],0)),1,1,"")</f>
        <v>3</v>
      </c>
      <c r="BC366" s="78" t="str">
        <f>REPLACE(INDEX(GroupVertices[Group], MATCH(Edges24[[#This Row],[Vertex 2]],GroupVertices[Vertex],0)),1,1,"")</f>
        <v>3</v>
      </c>
      <c r="BD366" s="48">
        <v>0</v>
      </c>
      <c r="BE366" s="49">
        <v>0</v>
      </c>
      <c r="BF366" s="48">
        <v>1</v>
      </c>
      <c r="BG366" s="49">
        <v>5.5555555555555554</v>
      </c>
      <c r="BH366" s="48">
        <v>0</v>
      </c>
      <c r="BI366" s="49">
        <v>0</v>
      </c>
      <c r="BJ366" s="48">
        <v>17</v>
      </c>
      <c r="BK366" s="49">
        <v>94.444444444444443</v>
      </c>
      <c r="BL366" s="48">
        <v>18</v>
      </c>
    </row>
    <row r="367" spans="1:64" x14ac:dyDescent="0.25">
      <c r="A367" s="64" t="s">
        <v>491</v>
      </c>
      <c r="B367" s="64" t="s">
        <v>491</v>
      </c>
      <c r="C367" s="65"/>
      <c r="D367" s="66"/>
      <c r="E367" s="67"/>
      <c r="F367" s="68"/>
      <c r="G367" s="65"/>
      <c r="H367" s="69"/>
      <c r="I367" s="70"/>
      <c r="J367" s="70"/>
      <c r="K367" s="34" t="s">
        <v>65</v>
      </c>
      <c r="L367" s="77">
        <v>527</v>
      </c>
      <c r="M367" s="77"/>
      <c r="N367" s="72"/>
      <c r="O367" s="79" t="s">
        <v>176</v>
      </c>
      <c r="P367" s="81">
        <v>43166.667141203703</v>
      </c>
      <c r="Q367" s="79" t="s">
        <v>1295</v>
      </c>
      <c r="R367" s="83" t="s">
        <v>2168</v>
      </c>
      <c r="S367" s="79" t="s">
        <v>2512</v>
      </c>
      <c r="T367" s="79" t="s">
        <v>2812</v>
      </c>
      <c r="U367" s="83" t="s">
        <v>3237</v>
      </c>
      <c r="V367" s="83" t="s">
        <v>3237</v>
      </c>
      <c r="W367" s="81">
        <v>43166.667141203703</v>
      </c>
      <c r="X367" s="83" t="s">
        <v>4242</v>
      </c>
      <c r="Y367" s="79"/>
      <c r="Z367" s="79"/>
      <c r="AA367" s="85" t="s">
        <v>5450</v>
      </c>
      <c r="AB367" s="79"/>
      <c r="AC367" s="79" t="b">
        <v>0</v>
      </c>
      <c r="AD367" s="79">
        <v>0</v>
      </c>
      <c r="AE367" s="85" t="s">
        <v>6296</v>
      </c>
      <c r="AF367" s="79" t="b">
        <v>0</v>
      </c>
      <c r="AG367" s="79" t="s">
        <v>6304</v>
      </c>
      <c r="AH367" s="79"/>
      <c r="AI367" s="85" t="s">
        <v>6296</v>
      </c>
      <c r="AJ367" s="79" t="b">
        <v>0</v>
      </c>
      <c r="AK367" s="79">
        <v>0</v>
      </c>
      <c r="AL367" s="85" t="s">
        <v>6296</v>
      </c>
      <c r="AM367" s="79" t="s">
        <v>6336</v>
      </c>
      <c r="AN367" s="79" t="b">
        <v>0</v>
      </c>
      <c r="AO367" s="85" t="s">
        <v>5450</v>
      </c>
      <c r="AP367" s="79" t="s">
        <v>176</v>
      </c>
      <c r="AQ367" s="79">
        <v>0</v>
      </c>
      <c r="AR367" s="79">
        <v>0</v>
      </c>
      <c r="AS367" s="79"/>
      <c r="AT367" s="79"/>
      <c r="AU367" s="79"/>
      <c r="AV367" s="79"/>
      <c r="AW367" s="79"/>
      <c r="AX367" s="79"/>
      <c r="AY367" s="79"/>
      <c r="AZ367" s="79"/>
      <c r="BA367">
        <v>2</v>
      </c>
      <c r="BB367" s="78" t="str">
        <f>REPLACE(INDEX(GroupVertices[Group], MATCH(Edges24[[#This Row],[Vertex 1]],GroupVertices[Vertex],0)),1,1,"")</f>
        <v>1</v>
      </c>
      <c r="BC367" s="78" t="str">
        <f>REPLACE(INDEX(GroupVertices[Group], MATCH(Edges24[[#This Row],[Vertex 2]],GroupVertices[Vertex],0)),1,1,"")</f>
        <v>1</v>
      </c>
      <c r="BD367" s="48">
        <v>0</v>
      </c>
      <c r="BE367" s="49">
        <v>0</v>
      </c>
      <c r="BF367" s="48">
        <v>0</v>
      </c>
      <c r="BG367" s="49">
        <v>0</v>
      </c>
      <c r="BH367" s="48">
        <v>0</v>
      </c>
      <c r="BI367" s="49">
        <v>0</v>
      </c>
      <c r="BJ367" s="48">
        <v>20</v>
      </c>
      <c r="BK367" s="49">
        <v>100</v>
      </c>
      <c r="BL367" s="48">
        <v>20</v>
      </c>
    </row>
    <row r="368" spans="1:64" x14ac:dyDescent="0.25">
      <c r="A368" s="64" t="s">
        <v>491</v>
      </c>
      <c r="B368" s="64" t="s">
        <v>491</v>
      </c>
      <c r="C368" s="65"/>
      <c r="D368" s="66"/>
      <c r="E368" s="67"/>
      <c r="F368" s="68"/>
      <c r="G368" s="65"/>
      <c r="H368" s="69"/>
      <c r="I368" s="70"/>
      <c r="J368" s="70"/>
      <c r="K368" s="34" t="s">
        <v>65</v>
      </c>
      <c r="L368" s="77">
        <v>528</v>
      </c>
      <c r="M368" s="77"/>
      <c r="N368" s="72"/>
      <c r="O368" s="79" t="s">
        <v>176</v>
      </c>
      <c r="P368" s="81">
        <v>43171.666898148149</v>
      </c>
      <c r="Q368" s="79" t="s">
        <v>1296</v>
      </c>
      <c r="R368" s="83" t="s">
        <v>2169</v>
      </c>
      <c r="S368" s="79" t="s">
        <v>2512</v>
      </c>
      <c r="T368" s="79" t="s">
        <v>2812</v>
      </c>
      <c r="U368" s="79"/>
      <c r="V368" s="83" t="s">
        <v>3680</v>
      </c>
      <c r="W368" s="81">
        <v>43171.666898148149</v>
      </c>
      <c r="X368" s="83" t="s">
        <v>4243</v>
      </c>
      <c r="Y368" s="79"/>
      <c r="Z368" s="79"/>
      <c r="AA368" s="85" t="s">
        <v>5451</v>
      </c>
      <c r="AB368" s="79"/>
      <c r="AC368" s="79" t="b">
        <v>0</v>
      </c>
      <c r="AD368" s="79">
        <v>0</v>
      </c>
      <c r="AE368" s="85" t="s">
        <v>6296</v>
      </c>
      <c r="AF368" s="79" t="b">
        <v>0</v>
      </c>
      <c r="AG368" s="79" t="s">
        <v>6304</v>
      </c>
      <c r="AH368" s="79"/>
      <c r="AI368" s="85" t="s">
        <v>6296</v>
      </c>
      <c r="AJ368" s="79" t="b">
        <v>0</v>
      </c>
      <c r="AK368" s="79">
        <v>0</v>
      </c>
      <c r="AL368" s="85" t="s">
        <v>6296</v>
      </c>
      <c r="AM368" s="79" t="s">
        <v>6336</v>
      </c>
      <c r="AN368" s="79" t="b">
        <v>0</v>
      </c>
      <c r="AO368" s="85" t="s">
        <v>5451</v>
      </c>
      <c r="AP368" s="79" t="s">
        <v>176</v>
      </c>
      <c r="AQ368" s="79">
        <v>0</v>
      </c>
      <c r="AR368" s="79">
        <v>0</v>
      </c>
      <c r="AS368" s="79"/>
      <c r="AT368" s="79"/>
      <c r="AU368" s="79"/>
      <c r="AV368" s="79"/>
      <c r="AW368" s="79"/>
      <c r="AX368" s="79"/>
      <c r="AY368" s="79"/>
      <c r="AZ368" s="79"/>
      <c r="BA368">
        <v>2</v>
      </c>
      <c r="BB368" s="78" t="str">
        <f>REPLACE(INDEX(GroupVertices[Group], MATCH(Edges24[[#This Row],[Vertex 1]],GroupVertices[Vertex],0)),1,1,"")</f>
        <v>1</v>
      </c>
      <c r="BC368" s="78" t="str">
        <f>REPLACE(INDEX(GroupVertices[Group], MATCH(Edges24[[#This Row],[Vertex 2]],GroupVertices[Vertex],0)),1,1,"")</f>
        <v>1</v>
      </c>
      <c r="BD368" s="48">
        <v>0</v>
      </c>
      <c r="BE368" s="49">
        <v>0</v>
      </c>
      <c r="BF368" s="48">
        <v>0</v>
      </c>
      <c r="BG368" s="49">
        <v>0</v>
      </c>
      <c r="BH368" s="48">
        <v>0</v>
      </c>
      <c r="BI368" s="49">
        <v>0</v>
      </c>
      <c r="BJ368" s="48">
        <v>20</v>
      </c>
      <c r="BK368" s="49">
        <v>100</v>
      </c>
      <c r="BL368" s="48">
        <v>20</v>
      </c>
    </row>
    <row r="369" spans="1:64" x14ac:dyDescent="0.25">
      <c r="A369" s="64" t="s">
        <v>492</v>
      </c>
      <c r="B369" s="64" t="s">
        <v>884</v>
      </c>
      <c r="C369" s="65"/>
      <c r="D369" s="66"/>
      <c r="E369" s="67"/>
      <c r="F369" s="68"/>
      <c r="G369" s="65"/>
      <c r="H369" s="69"/>
      <c r="I369" s="70"/>
      <c r="J369" s="70"/>
      <c r="K369" s="34" t="s">
        <v>65</v>
      </c>
      <c r="L369" s="77">
        <v>529</v>
      </c>
      <c r="M369" s="77"/>
      <c r="N369" s="72"/>
      <c r="O369" s="79" t="s">
        <v>999</v>
      </c>
      <c r="P369" s="81">
        <v>43171.667245370372</v>
      </c>
      <c r="Q369" s="79" t="s">
        <v>1297</v>
      </c>
      <c r="R369" s="83" t="s">
        <v>2170</v>
      </c>
      <c r="S369" s="79" t="s">
        <v>2576</v>
      </c>
      <c r="T369" s="79" t="s">
        <v>2813</v>
      </c>
      <c r="U369" s="79"/>
      <c r="V369" s="83" t="s">
        <v>3681</v>
      </c>
      <c r="W369" s="81">
        <v>43171.667245370372</v>
      </c>
      <c r="X369" s="83" t="s">
        <v>4244</v>
      </c>
      <c r="Y369" s="79"/>
      <c r="Z369" s="79"/>
      <c r="AA369" s="85" t="s">
        <v>5452</v>
      </c>
      <c r="AB369" s="79"/>
      <c r="AC369" s="79" t="b">
        <v>0</v>
      </c>
      <c r="AD369" s="79">
        <v>0</v>
      </c>
      <c r="AE369" s="85" t="s">
        <v>6296</v>
      </c>
      <c r="AF369" s="79" t="b">
        <v>0</v>
      </c>
      <c r="AG369" s="79" t="s">
        <v>6304</v>
      </c>
      <c r="AH369" s="79"/>
      <c r="AI369" s="85" t="s">
        <v>6296</v>
      </c>
      <c r="AJ369" s="79" t="b">
        <v>0</v>
      </c>
      <c r="AK369" s="79">
        <v>0</v>
      </c>
      <c r="AL369" s="85" t="s">
        <v>6296</v>
      </c>
      <c r="AM369" s="79" t="s">
        <v>6330</v>
      </c>
      <c r="AN369" s="79" t="b">
        <v>0</v>
      </c>
      <c r="AO369" s="85" t="s">
        <v>5452</v>
      </c>
      <c r="AP369" s="79" t="s">
        <v>176</v>
      </c>
      <c r="AQ369" s="79">
        <v>0</v>
      </c>
      <c r="AR369" s="79">
        <v>0</v>
      </c>
      <c r="AS369" s="79"/>
      <c r="AT369" s="79"/>
      <c r="AU369" s="79"/>
      <c r="AV369" s="79"/>
      <c r="AW369" s="79"/>
      <c r="AX369" s="79"/>
      <c r="AY369" s="79"/>
      <c r="AZ369" s="79"/>
      <c r="BA369">
        <v>1</v>
      </c>
      <c r="BB369" s="78" t="str">
        <f>REPLACE(INDEX(GroupVertices[Group], MATCH(Edges24[[#This Row],[Vertex 1]],GroupVertices[Vertex],0)),1,1,"")</f>
        <v>83</v>
      </c>
      <c r="BC369" s="78" t="str">
        <f>REPLACE(INDEX(GroupVertices[Group], MATCH(Edges24[[#This Row],[Vertex 2]],GroupVertices[Vertex],0)),1,1,"")</f>
        <v>83</v>
      </c>
      <c r="BD369" s="48">
        <v>0</v>
      </c>
      <c r="BE369" s="49">
        <v>0</v>
      </c>
      <c r="BF369" s="48">
        <v>0</v>
      </c>
      <c r="BG369" s="49">
        <v>0</v>
      </c>
      <c r="BH369" s="48">
        <v>0</v>
      </c>
      <c r="BI369" s="49">
        <v>0</v>
      </c>
      <c r="BJ369" s="48">
        <v>10</v>
      </c>
      <c r="BK369" s="49">
        <v>100</v>
      </c>
      <c r="BL369" s="48">
        <v>10</v>
      </c>
    </row>
    <row r="370" spans="1:64" x14ac:dyDescent="0.25">
      <c r="A370" s="64" t="s">
        <v>493</v>
      </c>
      <c r="B370" s="64" t="s">
        <v>493</v>
      </c>
      <c r="C370" s="65"/>
      <c r="D370" s="66"/>
      <c r="E370" s="67"/>
      <c r="F370" s="68"/>
      <c r="G370" s="65"/>
      <c r="H370" s="69"/>
      <c r="I370" s="70"/>
      <c r="J370" s="70"/>
      <c r="K370" s="34" t="s">
        <v>65</v>
      </c>
      <c r="L370" s="77">
        <v>530</v>
      </c>
      <c r="M370" s="77"/>
      <c r="N370" s="72"/>
      <c r="O370" s="79" t="s">
        <v>176</v>
      </c>
      <c r="P370" s="81">
        <v>43171.667847222219</v>
      </c>
      <c r="Q370" s="79" t="s">
        <v>1298</v>
      </c>
      <c r="R370" s="83" t="s">
        <v>2171</v>
      </c>
      <c r="S370" s="79" t="s">
        <v>2520</v>
      </c>
      <c r="T370" s="79" t="s">
        <v>731</v>
      </c>
      <c r="U370" s="83" t="s">
        <v>3238</v>
      </c>
      <c r="V370" s="83" t="s">
        <v>3238</v>
      </c>
      <c r="W370" s="81">
        <v>43171.667847222219</v>
      </c>
      <c r="X370" s="83" t="s">
        <v>4245</v>
      </c>
      <c r="Y370" s="79"/>
      <c r="Z370" s="79"/>
      <c r="AA370" s="85" t="s">
        <v>5453</v>
      </c>
      <c r="AB370" s="79"/>
      <c r="AC370" s="79" t="b">
        <v>0</v>
      </c>
      <c r="AD370" s="79">
        <v>0</v>
      </c>
      <c r="AE370" s="85" t="s">
        <v>6296</v>
      </c>
      <c r="AF370" s="79" t="b">
        <v>0</v>
      </c>
      <c r="AG370" s="79" t="s">
        <v>6304</v>
      </c>
      <c r="AH370" s="79"/>
      <c r="AI370" s="85" t="s">
        <v>6296</v>
      </c>
      <c r="AJ370" s="79" t="b">
        <v>0</v>
      </c>
      <c r="AK370" s="79">
        <v>0</v>
      </c>
      <c r="AL370" s="85" t="s">
        <v>6296</v>
      </c>
      <c r="AM370" s="79" t="s">
        <v>6363</v>
      </c>
      <c r="AN370" s="79" t="b">
        <v>0</v>
      </c>
      <c r="AO370" s="85" t="s">
        <v>5453</v>
      </c>
      <c r="AP370" s="79" t="s">
        <v>176</v>
      </c>
      <c r="AQ370" s="79">
        <v>0</v>
      </c>
      <c r="AR370" s="79">
        <v>0</v>
      </c>
      <c r="AS370" s="79"/>
      <c r="AT370" s="79"/>
      <c r="AU370" s="79"/>
      <c r="AV370" s="79"/>
      <c r="AW370" s="79"/>
      <c r="AX370" s="79"/>
      <c r="AY370" s="79"/>
      <c r="AZ370" s="79"/>
      <c r="BA370">
        <v>1</v>
      </c>
      <c r="BB370" s="78" t="str">
        <f>REPLACE(INDEX(GroupVertices[Group], MATCH(Edges24[[#This Row],[Vertex 1]],GroupVertices[Vertex],0)),1,1,"")</f>
        <v>1</v>
      </c>
      <c r="BC370" s="78" t="str">
        <f>REPLACE(INDEX(GroupVertices[Group], MATCH(Edges24[[#This Row],[Vertex 2]],GroupVertices[Vertex],0)),1,1,"")</f>
        <v>1</v>
      </c>
      <c r="BD370" s="48">
        <v>1</v>
      </c>
      <c r="BE370" s="49">
        <v>6.25</v>
      </c>
      <c r="BF370" s="48">
        <v>0</v>
      </c>
      <c r="BG370" s="49">
        <v>0</v>
      </c>
      <c r="BH370" s="48">
        <v>0</v>
      </c>
      <c r="BI370" s="49">
        <v>0</v>
      </c>
      <c r="BJ370" s="48">
        <v>15</v>
      </c>
      <c r="BK370" s="49">
        <v>93.75</v>
      </c>
      <c r="BL370" s="48">
        <v>16</v>
      </c>
    </row>
    <row r="371" spans="1:64" x14ac:dyDescent="0.25">
      <c r="A371" s="64" t="s">
        <v>494</v>
      </c>
      <c r="B371" s="64" t="s">
        <v>494</v>
      </c>
      <c r="C371" s="65"/>
      <c r="D371" s="66"/>
      <c r="E371" s="67"/>
      <c r="F371" s="68"/>
      <c r="G371" s="65"/>
      <c r="H371" s="69"/>
      <c r="I371" s="70"/>
      <c r="J371" s="70"/>
      <c r="K371" s="34" t="s">
        <v>65</v>
      </c>
      <c r="L371" s="77">
        <v>531</v>
      </c>
      <c r="M371" s="77"/>
      <c r="N371" s="72"/>
      <c r="O371" s="79" t="s">
        <v>176</v>
      </c>
      <c r="P371" s="81">
        <v>43171.669606481482</v>
      </c>
      <c r="Q371" s="79" t="s">
        <v>1299</v>
      </c>
      <c r="R371" s="83" t="s">
        <v>2171</v>
      </c>
      <c r="S371" s="79" t="s">
        <v>2520</v>
      </c>
      <c r="T371" s="79" t="s">
        <v>731</v>
      </c>
      <c r="U371" s="83" t="s">
        <v>3238</v>
      </c>
      <c r="V371" s="83" t="s">
        <v>3238</v>
      </c>
      <c r="W371" s="81">
        <v>43171.669606481482</v>
      </c>
      <c r="X371" s="83" t="s">
        <v>4246</v>
      </c>
      <c r="Y371" s="79"/>
      <c r="Z371" s="79"/>
      <c r="AA371" s="85" t="s">
        <v>5454</v>
      </c>
      <c r="AB371" s="79"/>
      <c r="AC371" s="79" t="b">
        <v>0</v>
      </c>
      <c r="AD371" s="79">
        <v>0</v>
      </c>
      <c r="AE371" s="85" t="s">
        <v>6296</v>
      </c>
      <c r="AF371" s="79" t="b">
        <v>0</v>
      </c>
      <c r="AG371" s="79" t="s">
        <v>6304</v>
      </c>
      <c r="AH371" s="79"/>
      <c r="AI371" s="85" t="s">
        <v>6296</v>
      </c>
      <c r="AJ371" s="79" t="b">
        <v>0</v>
      </c>
      <c r="AK371" s="79">
        <v>0</v>
      </c>
      <c r="AL371" s="85" t="s">
        <v>6296</v>
      </c>
      <c r="AM371" s="79" t="s">
        <v>6363</v>
      </c>
      <c r="AN371" s="79" t="b">
        <v>0</v>
      </c>
      <c r="AO371" s="85" t="s">
        <v>5454</v>
      </c>
      <c r="AP371" s="79" t="s">
        <v>176</v>
      </c>
      <c r="AQ371" s="79">
        <v>0</v>
      </c>
      <c r="AR371" s="79">
        <v>0</v>
      </c>
      <c r="AS371" s="79"/>
      <c r="AT371" s="79"/>
      <c r="AU371" s="79"/>
      <c r="AV371" s="79"/>
      <c r="AW371" s="79"/>
      <c r="AX371" s="79"/>
      <c r="AY371" s="79"/>
      <c r="AZ371" s="79"/>
      <c r="BA371">
        <v>1</v>
      </c>
      <c r="BB371" s="78" t="str">
        <f>REPLACE(INDEX(GroupVertices[Group], MATCH(Edges24[[#This Row],[Vertex 1]],GroupVertices[Vertex],0)),1,1,"")</f>
        <v>1</v>
      </c>
      <c r="BC371" s="78" t="str">
        <f>REPLACE(INDEX(GroupVertices[Group], MATCH(Edges24[[#This Row],[Vertex 2]],GroupVertices[Vertex],0)),1,1,"")</f>
        <v>1</v>
      </c>
      <c r="BD371" s="48">
        <v>1</v>
      </c>
      <c r="BE371" s="49">
        <v>6.25</v>
      </c>
      <c r="BF371" s="48">
        <v>0</v>
      </c>
      <c r="BG371" s="49">
        <v>0</v>
      </c>
      <c r="BH371" s="48">
        <v>0</v>
      </c>
      <c r="BI371" s="49">
        <v>0</v>
      </c>
      <c r="BJ371" s="48">
        <v>15</v>
      </c>
      <c r="BK371" s="49">
        <v>93.75</v>
      </c>
      <c r="BL371" s="48">
        <v>16</v>
      </c>
    </row>
    <row r="372" spans="1:64" x14ac:dyDescent="0.25">
      <c r="A372" s="64" t="s">
        <v>495</v>
      </c>
      <c r="B372" s="64" t="s">
        <v>813</v>
      </c>
      <c r="C372" s="65"/>
      <c r="D372" s="66"/>
      <c r="E372" s="67"/>
      <c r="F372" s="68"/>
      <c r="G372" s="65"/>
      <c r="H372" s="69"/>
      <c r="I372" s="70"/>
      <c r="J372" s="70"/>
      <c r="K372" s="34" t="s">
        <v>65</v>
      </c>
      <c r="L372" s="77">
        <v>532</v>
      </c>
      <c r="M372" s="77"/>
      <c r="N372" s="72"/>
      <c r="O372" s="79" t="s">
        <v>999</v>
      </c>
      <c r="P372" s="81">
        <v>43161.256956018522</v>
      </c>
      <c r="Q372" s="79" t="s">
        <v>1300</v>
      </c>
      <c r="R372" s="83" t="s">
        <v>1999</v>
      </c>
      <c r="S372" s="79" t="s">
        <v>2510</v>
      </c>
      <c r="T372" s="79" t="s">
        <v>2665</v>
      </c>
      <c r="U372" s="83" t="s">
        <v>3158</v>
      </c>
      <c r="V372" s="83" t="s">
        <v>3158</v>
      </c>
      <c r="W372" s="81">
        <v>43161.256956018522</v>
      </c>
      <c r="X372" s="83" t="s">
        <v>4247</v>
      </c>
      <c r="Y372" s="79"/>
      <c r="Z372" s="79"/>
      <c r="AA372" s="85" t="s">
        <v>5455</v>
      </c>
      <c r="AB372" s="79"/>
      <c r="AC372" s="79" t="b">
        <v>0</v>
      </c>
      <c r="AD372" s="79">
        <v>10</v>
      </c>
      <c r="AE372" s="85" t="s">
        <v>6296</v>
      </c>
      <c r="AF372" s="79" t="b">
        <v>0</v>
      </c>
      <c r="AG372" s="79" t="s">
        <v>6304</v>
      </c>
      <c r="AH372" s="79"/>
      <c r="AI372" s="85" t="s">
        <v>6296</v>
      </c>
      <c r="AJ372" s="79" t="b">
        <v>0</v>
      </c>
      <c r="AK372" s="79">
        <v>2</v>
      </c>
      <c r="AL372" s="85" t="s">
        <v>6296</v>
      </c>
      <c r="AM372" s="79" t="s">
        <v>6359</v>
      </c>
      <c r="AN372" s="79" t="b">
        <v>0</v>
      </c>
      <c r="AO372" s="85" t="s">
        <v>5455</v>
      </c>
      <c r="AP372" s="79" t="s">
        <v>6415</v>
      </c>
      <c r="AQ372" s="79">
        <v>0</v>
      </c>
      <c r="AR372" s="79">
        <v>0</v>
      </c>
      <c r="AS372" s="79"/>
      <c r="AT372" s="79"/>
      <c r="AU372" s="79"/>
      <c r="AV372" s="79"/>
      <c r="AW372" s="79"/>
      <c r="AX372" s="79"/>
      <c r="AY372" s="79"/>
      <c r="AZ372" s="79"/>
      <c r="BA372">
        <v>1</v>
      </c>
      <c r="BB372" s="78" t="str">
        <f>REPLACE(INDEX(GroupVertices[Group], MATCH(Edges24[[#This Row],[Vertex 1]],GroupVertices[Vertex],0)),1,1,"")</f>
        <v>3</v>
      </c>
      <c r="BC372" s="78" t="str">
        <f>REPLACE(INDEX(GroupVertices[Group], MATCH(Edges24[[#This Row],[Vertex 2]],GroupVertices[Vertex],0)),1,1,"")</f>
        <v>3</v>
      </c>
      <c r="BD372" s="48">
        <v>0</v>
      </c>
      <c r="BE372" s="49">
        <v>0</v>
      </c>
      <c r="BF372" s="48">
        <v>0</v>
      </c>
      <c r="BG372" s="49">
        <v>0</v>
      </c>
      <c r="BH372" s="48">
        <v>0</v>
      </c>
      <c r="BI372" s="49">
        <v>0</v>
      </c>
      <c r="BJ372" s="48">
        <v>8</v>
      </c>
      <c r="BK372" s="49">
        <v>100</v>
      </c>
      <c r="BL372" s="48">
        <v>8</v>
      </c>
    </row>
    <row r="373" spans="1:64" x14ac:dyDescent="0.25">
      <c r="A373" s="64" t="s">
        <v>495</v>
      </c>
      <c r="B373" s="64" t="s">
        <v>885</v>
      </c>
      <c r="C373" s="65"/>
      <c r="D373" s="66"/>
      <c r="E373" s="67"/>
      <c r="F373" s="68"/>
      <c r="G373" s="65"/>
      <c r="H373" s="69"/>
      <c r="I373" s="70"/>
      <c r="J373" s="70"/>
      <c r="K373" s="34" t="s">
        <v>65</v>
      </c>
      <c r="L373" s="77">
        <v>533</v>
      </c>
      <c r="M373" s="77"/>
      <c r="N373" s="72"/>
      <c r="O373" s="79" t="s">
        <v>999</v>
      </c>
      <c r="P373" s="81">
        <v>43163.847222222219</v>
      </c>
      <c r="Q373" s="79" t="s">
        <v>1301</v>
      </c>
      <c r="R373" s="83" t="s">
        <v>2172</v>
      </c>
      <c r="S373" s="79" t="s">
        <v>2577</v>
      </c>
      <c r="T373" s="79" t="s">
        <v>2814</v>
      </c>
      <c r="U373" s="79"/>
      <c r="V373" s="83" t="s">
        <v>3682</v>
      </c>
      <c r="W373" s="81">
        <v>43163.847222222219</v>
      </c>
      <c r="X373" s="83" t="s">
        <v>4248</v>
      </c>
      <c r="Y373" s="79"/>
      <c r="Z373" s="79"/>
      <c r="AA373" s="85" t="s">
        <v>5456</v>
      </c>
      <c r="AB373" s="79"/>
      <c r="AC373" s="79" t="b">
        <v>0</v>
      </c>
      <c r="AD373" s="79">
        <v>3</v>
      </c>
      <c r="AE373" s="85" t="s">
        <v>6296</v>
      </c>
      <c r="AF373" s="79" t="b">
        <v>0</v>
      </c>
      <c r="AG373" s="79" t="s">
        <v>6304</v>
      </c>
      <c r="AH373" s="79"/>
      <c r="AI373" s="85" t="s">
        <v>6296</v>
      </c>
      <c r="AJ373" s="79" t="b">
        <v>0</v>
      </c>
      <c r="AK373" s="79">
        <v>2</v>
      </c>
      <c r="AL373" s="85" t="s">
        <v>6296</v>
      </c>
      <c r="AM373" s="79" t="s">
        <v>6359</v>
      </c>
      <c r="AN373" s="79" t="b">
        <v>0</v>
      </c>
      <c r="AO373" s="85" t="s">
        <v>5456</v>
      </c>
      <c r="AP373" s="79" t="s">
        <v>6415</v>
      </c>
      <c r="AQ373" s="79">
        <v>0</v>
      </c>
      <c r="AR373" s="79">
        <v>0</v>
      </c>
      <c r="AS373" s="79"/>
      <c r="AT373" s="79"/>
      <c r="AU373" s="79"/>
      <c r="AV373" s="79"/>
      <c r="AW373" s="79"/>
      <c r="AX373" s="79"/>
      <c r="AY373" s="79"/>
      <c r="AZ373" s="79"/>
      <c r="BA373">
        <v>1</v>
      </c>
      <c r="BB373" s="78" t="str">
        <f>REPLACE(INDEX(GroupVertices[Group], MATCH(Edges24[[#This Row],[Vertex 1]],GroupVertices[Vertex],0)),1,1,"")</f>
        <v>3</v>
      </c>
      <c r="BC373" s="78" t="str">
        <f>REPLACE(INDEX(GroupVertices[Group], MATCH(Edges24[[#This Row],[Vertex 2]],GroupVertices[Vertex],0)),1,1,"")</f>
        <v>3</v>
      </c>
      <c r="BD373" s="48"/>
      <c r="BE373" s="49"/>
      <c r="BF373" s="48"/>
      <c r="BG373" s="49"/>
      <c r="BH373" s="48"/>
      <c r="BI373" s="49"/>
      <c r="BJ373" s="48"/>
      <c r="BK373" s="49"/>
      <c r="BL373" s="48"/>
    </row>
    <row r="374" spans="1:64" x14ac:dyDescent="0.25">
      <c r="A374" s="64" t="s">
        <v>495</v>
      </c>
      <c r="B374" s="64" t="s">
        <v>886</v>
      </c>
      <c r="C374" s="65"/>
      <c r="D374" s="66"/>
      <c r="E374" s="67"/>
      <c r="F374" s="68"/>
      <c r="G374" s="65"/>
      <c r="H374" s="69"/>
      <c r="I374" s="70"/>
      <c r="J374" s="70"/>
      <c r="K374" s="34" t="s">
        <v>65</v>
      </c>
      <c r="L374" s="77">
        <v>534</v>
      </c>
      <c r="M374" s="77"/>
      <c r="N374" s="72"/>
      <c r="O374" s="79" t="s">
        <v>999</v>
      </c>
      <c r="P374" s="81">
        <v>43171.67015046296</v>
      </c>
      <c r="Q374" s="79" t="s">
        <v>1302</v>
      </c>
      <c r="R374" s="83" t="s">
        <v>2173</v>
      </c>
      <c r="S374" s="79" t="s">
        <v>2507</v>
      </c>
      <c r="T374" s="79" t="s">
        <v>2665</v>
      </c>
      <c r="U374" s="83" t="s">
        <v>3239</v>
      </c>
      <c r="V374" s="83" t="s">
        <v>3239</v>
      </c>
      <c r="W374" s="81">
        <v>43171.67015046296</v>
      </c>
      <c r="X374" s="83" t="s">
        <v>4249</v>
      </c>
      <c r="Y374" s="79"/>
      <c r="Z374" s="79"/>
      <c r="AA374" s="85" t="s">
        <v>5457</v>
      </c>
      <c r="AB374" s="79"/>
      <c r="AC374" s="79" t="b">
        <v>0</v>
      </c>
      <c r="AD374" s="79">
        <v>1</v>
      </c>
      <c r="AE374" s="85" t="s">
        <v>6296</v>
      </c>
      <c r="AF374" s="79" t="b">
        <v>0</v>
      </c>
      <c r="AG374" s="79" t="s">
        <v>6304</v>
      </c>
      <c r="AH374" s="79"/>
      <c r="AI374" s="85" t="s">
        <v>6296</v>
      </c>
      <c r="AJ374" s="79" t="b">
        <v>0</v>
      </c>
      <c r="AK374" s="79">
        <v>0</v>
      </c>
      <c r="AL374" s="85" t="s">
        <v>6296</v>
      </c>
      <c r="AM374" s="79" t="s">
        <v>6359</v>
      </c>
      <c r="AN374" s="79" t="b">
        <v>0</v>
      </c>
      <c r="AO374" s="85" t="s">
        <v>5457</v>
      </c>
      <c r="AP374" s="79" t="s">
        <v>176</v>
      </c>
      <c r="AQ374" s="79">
        <v>0</v>
      </c>
      <c r="AR374" s="79">
        <v>0</v>
      </c>
      <c r="AS374" s="79"/>
      <c r="AT374" s="79"/>
      <c r="AU374" s="79"/>
      <c r="AV374" s="79"/>
      <c r="AW374" s="79"/>
      <c r="AX374" s="79"/>
      <c r="AY374" s="79"/>
      <c r="AZ374" s="79"/>
      <c r="BA374">
        <v>1</v>
      </c>
      <c r="BB374" s="78" t="str">
        <f>REPLACE(INDEX(GroupVertices[Group], MATCH(Edges24[[#This Row],[Vertex 1]],GroupVertices[Vertex],0)),1,1,"")</f>
        <v>3</v>
      </c>
      <c r="BC374" s="78" t="str">
        <f>REPLACE(INDEX(GroupVertices[Group], MATCH(Edges24[[#This Row],[Vertex 2]],GroupVertices[Vertex],0)),1,1,"")</f>
        <v>3</v>
      </c>
      <c r="BD374" s="48">
        <v>1</v>
      </c>
      <c r="BE374" s="49">
        <v>7.6923076923076925</v>
      </c>
      <c r="BF374" s="48">
        <v>0</v>
      </c>
      <c r="BG374" s="49">
        <v>0</v>
      </c>
      <c r="BH374" s="48">
        <v>0</v>
      </c>
      <c r="BI374" s="49">
        <v>0</v>
      </c>
      <c r="BJ374" s="48">
        <v>12</v>
      </c>
      <c r="BK374" s="49">
        <v>92.307692307692307</v>
      </c>
      <c r="BL374" s="48">
        <v>13</v>
      </c>
    </row>
    <row r="375" spans="1:64" x14ac:dyDescent="0.25">
      <c r="A375" s="64" t="s">
        <v>496</v>
      </c>
      <c r="B375" s="64" t="s">
        <v>496</v>
      </c>
      <c r="C375" s="65"/>
      <c r="D375" s="66"/>
      <c r="E375" s="67"/>
      <c r="F375" s="68"/>
      <c r="G375" s="65"/>
      <c r="H375" s="69"/>
      <c r="I375" s="70"/>
      <c r="J375" s="70"/>
      <c r="K375" s="34" t="s">
        <v>65</v>
      </c>
      <c r="L375" s="77">
        <v>535</v>
      </c>
      <c r="M375" s="77"/>
      <c r="N375" s="72"/>
      <c r="O375" s="79" t="s">
        <v>176</v>
      </c>
      <c r="P375" s="81">
        <v>43171.670405092591</v>
      </c>
      <c r="Q375" s="79" t="s">
        <v>1303</v>
      </c>
      <c r="R375" s="79"/>
      <c r="S375" s="79"/>
      <c r="T375" s="79" t="s">
        <v>2815</v>
      </c>
      <c r="U375" s="83" t="s">
        <v>3240</v>
      </c>
      <c r="V375" s="83" t="s">
        <v>3240</v>
      </c>
      <c r="W375" s="81">
        <v>43171.670405092591</v>
      </c>
      <c r="X375" s="83" t="s">
        <v>4250</v>
      </c>
      <c r="Y375" s="79"/>
      <c r="Z375" s="79"/>
      <c r="AA375" s="85" t="s">
        <v>5458</v>
      </c>
      <c r="AB375" s="79"/>
      <c r="AC375" s="79" t="b">
        <v>0</v>
      </c>
      <c r="AD375" s="79">
        <v>0</v>
      </c>
      <c r="AE375" s="85" t="s">
        <v>6296</v>
      </c>
      <c r="AF375" s="79" t="b">
        <v>0</v>
      </c>
      <c r="AG375" s="79" t="s">
        <v>6304</v>
      </c>
      <c r="AH375" s="79"/>
      <c r="AI375" s="85" t="s">
        <v>6296</v>
      </c>
      <c r="AJ375" s="79" t="b">
        <v>0</v>
      </c>
      <c r="AK375" s="79">
        <v>0</v>
      </c>
      <c r="AL375" s="85" t="s">
        <v>6296</v>
      </c>
      <c r="AM375" s="79" t="s">
        <v>6336</v>
      </c>
      <c r="AN375" s="79" t="b">
        <v>0</v>
      </c>
      <c r="AO375" s="85" t="s">
        <v>5458</v>
      </c>
      <c r="AP375" s="79" t="s">
        <v>176</v>
      </c>
      <c r="AQ375" s="79">
        <v>0</v>
      </c>
      <c r="AR375" s="79">
        <v>0</v>
      </c>
      <c r="AS375" s="79"/>
      <c r="AT375" s="79"/>
      <c r="AU375" s="79"/>
      <c r="AV375" s="79"/>
      <c r="AW375" s="79"/>
      <c r="AX375" s="79"/>
      <c r="AY375" s="79"/>
      <c r="AZ375" s="79"/>
      <c r="BA375">
        <v>1</v>
      </c>
      <c r="BB375" s="78" t="str">
        <f>REPLACE(INDEX(GroupVertices[Group], MATCH(Edges24[[#This Row],[Vertex 1]],GroupVertices[Vertex],0)),1,1,"")</f>
        <v>1</v>
      </c>
      <c r="BC375" s="78" t="str">
        <f>REPLACE(INDEX(GroupVertices[Group], MATCH(Edges24[[#This Row],[Vertex 2]],GroupVertices[Vertex],0)),1,1,"")</f>
        <v>1</v>
      </c>
      <c r="BD375" s="48">
        <v>2</v>
      </c>
      <c r="BE375" s="49">
        <v>18.181818181818183</v>
      </c>
      <c r="BF375" s="48">
        <v>0</v>
      </c>
      <c r="BG375" s="49">
        <v>0</v>
      </c>
      <c r="BH375" s="48">
        <v>0</v>
      </c>
      <c r="BI375" s="49">
        <v>0</v>
      </c>
      <c r="BJ375" s="48">
        <v>9</v>
      </c>
      <c r="BK375" s="49">
        <v>81.818181818181813</v>
      </c>
      <c r="BL375" s="48">
        <v>11</v>
      </c>
    </row>
    <row r="376" spans="1:64" x14ac:dyDescent="0.25">
      <c r="A376" s="64" t="s">
        <v>497</v>
      </c>
      <c r="B376" s="64" t="s">
        <v>497</v>
      </c>
      <c r="C376" s="65"/>
      <c r="D376" s="66"/>
      <c r="E376" s="67"/>
      <c r="F376" s="68"/>
      <c r="G376" s="65"/>
      <c r="H376" s="69"/>
      <c r="I376" s="70"/>
      <c r="J376" s="70"/>
      <c r="K376" s="34" t="s">
        <v>65</v>
      </c>
      <c r="L376" s="77">
        <v>536</v>
      </c>
      <c r="M376" s="77"/>
      <c r="N376" s="72"/>
      <c r="O376" s="79" t="s">
        <v>176</v>
      </c>
      <c r="P376" s="81">
        <v>43171.670706018522</v>
      </c>
      <c r="Q376" s="79" t="s">
        <v>1304</v>
      </c>
      <c r="R376" s="79"/>
      <c r="S376" s="79"/>
      <c r="T376" s="79" t="s">
        <v>2816</v>
      </c>
      <c r="U376" s="83" t="s">
        <v>3241</v>
      </c>
      <c r="V376" s="83" t="s">
        <v>3241</v>
      </c>
      <c r="W376" s="81">
        <v>43171.670706018522</v>
      </c>
      <c r="X376" s="83" t="s">
        <v>4251</v>
      </c>
      <c r="Y376" s="79"/>
      <c r="Z376" s="79"/>
      <c r="AA376" s="85" t="s">
        <v>5459</v>
      </c>
      <c r="AB376" s="79"/>
      <c r="AC376" s="79" t="b">
        <v>0</v>
      </c>
      <c r="AD376" s="79">
        <v>1</v>
      </c>
      <c r="AE376" s="85" t="s">
        <v>6296</v>
      </c>
      <c r="AF376" s="79" t="b">
        <v>0</v>
      </c>
      <c r="AG376" s="79" t="s">
        <v>6304</v>
      </c>
      <c r="AH376" s="79"/>
      <c r="AI376" s="85" t="s">
        <v>6296</v>
      </c>
      <c r="AJ376" s="79" t="b">
        <v>0</v>
      </c>
      <c r="AK376" s="79">
        <v>0</v>
      </c>
      <c r="AL376" s="85" t="s">
        <v>6296</v>
      </c>
      <c r="AM376" s="79" t="s">
        <v>6328</v>
      </c>
      <c r="AN376" s="79" t="b">
        <v>0</v>
      </c>
      <c r="AO376" s="85" t="s">
        <v>5459</v>
      </c>
      <c r="AP376" s="79" t="s">
        <v>176</v>
      </c>
      <c r="AQ376" s="79">
        <v>0</v>
      </c>
      <c r="AR376" s="79">
        <v>0</v>
      </c>
      <c r="AS376" s="79"/>
      <c r="AT376" s="79"/>
      <c r="AU376" s="79"/>
      <c r="AV376" s="79"/>
      <c r="AW376" s="79"/>
      <c r="AX376" s="79"/>
      <c r="AY376" s="79"/>
      <c r="AZ376" s="79"/>
      <c r="BA376">
        <v>1</v>
      </c>
      <c r="BB376" s="78" t="str">
        <f>REPLACE(INDEX(GroupVertices[Group], MATCH(Edges24[[#This Row],[Vertex 1]],GroupVertices[Vertex],0)),1,1,"")</f>
        <v>1</v>
      </c>
      <c r="BC376" s="78" t="str">
        <f>REPLACE(INDEX(GroupVertices[Group], MATCH(Edges24[[#This Row],[Vertex 2]],GroupVertices[Vertex],0)),1,1,"")</f>
        <v>1</v>
      </c>
      <c r="BD376" s="48">
        <v>0</v>
      </c>
      <c r="BE376" s="49">
        <v>0</v>
      </c>
      <c r="BF376" s="48">
        <v>0</v>
      </c>
      <c r="BG376" s="49">
        <v>0</v>
      </c>
      <c r="BH376" s="48">
        <v>0</v>
      </c>
      <c r="BI376" s="49">
        <v>0</v>
      </c>
      <c r="BJ376" s="48">
        <v>18</v>
      </c>
      <c r="BK376" s="49">
        <v>100</v>
      </c>
      <c r="BL376" s="48">
        <v>18</v>
      </c>
    </row>
    <row r="377" spans="1:64" x14ac:dyDescent="0.25">
      <c r="A377" s="64" t="s">
        <v>498</v>
      </c>
      <c r="B377" s="64" t="s">
        <v>498</v>
      </c>
      <c r="C377" s="65"/>
      <c r="D377" s="66"/>
      <c r="E377" s="67"/>
      <c r="F377" s="68"/>
      <c r="G377" s="65"/>
      <c r="H377" s="69"/>
      <c r="I377" s="70"/>
      <c r="J377" s="70"/>
      <c r="K377" s="34" t="s">
        <v>65</v>
      </c>
      <c r="L377" s="77">
        <v>537</v>
      </c>
      <c r="M377" s="77"/>
      <c r="N377" s="72"/>
      <c r="O377" s="79" t="s">
        <v>176</v>
      </c>
      <c r="P377" s="81">
        <v>43171.67114583333</v>
      </c>
      <c r="Q377" s="79" t="s">
        <v>1305</v>
      </c>
      <c r="R377" s="83" t="s">
        <v>2174</v>
      </c>
      <c r="S377" s="79" t="s">
        <v>2578</v>
      </c>
      <c r="T377" s="79" t="s">
        <v>731</v>
      </c>
      <c r="U377" s="83" t="s">
        <v>3242</v>
      </c>
      <c r="V377" s="83" t="s">
        <v>3242</v>
      </c>
      <c r="W377" s="81">
        <v>43171.67114583333</v>
      </c>
      <c r="X377" s="83" t="s">
        <v>4252</v>
      </c>
      <c r="Y377" s="79"/>
      <c r="Z377" s="79"/>
      <c r="AA377" s="85" t="s">
        <v>5460</v>
      </c>
      <c r="AB377" s="79"/>
      <c r="AC377" s="79" t="b">
        <v>0</v>
      </c>
      <c r="AD377" s="79">
        <v>0</v>
      </c>
      <c r="AE377" s="85" t="s">
        <v>6296</v>
      </c>
      <c r="AF377" s="79" t="b">
        <v>0</v>
      </c>
      <c r="AG377" s="79" t="s">
        <v>6304</v>
      </c>
      <c r="AH377" s="79"/>
      <c r="AI377" s="85" t="s">
        <v>6296</v>
      </c>
      <c r="AJ377" s="79" t="b">
        <v>0</v>
      </c>
      <c r="AK377" s="79">
        <v>0</v>
      </c>
      <c r="AL377" s="85" t="s">
        <v>6296</v>
      </c>
      <c r="AM377" s="79" t="s">
        <v>6363</v>
      </c>
      <c r="AN377" s="79" t="b">
        <v>0</v>
      </c>
      <c r="AO377" s="85" t="s">
        <v>5460</v>
      </c>
      <c r="AP377" s="79" t="s">
        <v>176</v>
      </c>
      <c r="AQ377" s="79">
        <v>0</v>
      </c>
      <c r="AR377" s="79">
        <v>0</v>
      </c>
      <c r="AS377" s="79"/>
      <c r="AT377" s="79"/>
      <c r="AU377" s="79"/>
      <c r="AV377" s="79"/>
      <c r="AW377" s="79"/>
      <c r="AX377" s="79"/>
      <c r="AY377" s="79"/>
      <c r="AZ377" s="79"/>
      <c r="BA377">
        <v>1</v>
      </c>
      <c r="BB377" s="78" t="str">
        <f>REPLACE(INDEX(GroupVertices[Group], MATCH(Edges24[[#This Row],[Vertex 1]],GroupVertices[Vertex],0)),1,1,"")</f>
        <v>1</v>
      </c>
      <c r="BC377" s="78" t="str">
        <f>REPLACE(INDEX(GroupVertices[Group], MATCH(Edges24[[#This Row],[Vertex 2]],GroupVertices[Vertex],0)),1,1,"")</f>
        <v>1</v>
      </c>
      <c r="BD377" s="48">
        <v>1</v>
      </c>
      <c r="BE377" s="49">
        <v>12.5</v>
      </c>
      <c r="BF377" s="48">
        <v>0</v>
      </c>
      <c r="BG377" s="49">
        <v>0</v>
      </c>
      <c r="BH377" s="48">
        <v>0</v>
      </c>
      <c r="BI377" s="49">
        <v>0</v>
      </c>
      <c r="BJ377" s="48">
        <v>7</v>
      </c>
      <c r="BK377" s="49">
        <v>87.5</v>
      </c>
      <c r="BL377" s="48">
        <v>8</v>
      </c>
    </row>
    <row r="378" spans="1:64" x14ac:dyDescent="0.25">
      <c r="A378" s="64" t="s">
        <v>499</v>
      </c>
      <c r="B378" s="64" t="s">
        <v>499</v>
      </c>
      <c r="C378" s="65"/>
      <c r="D378" s="66"/>
      <c r="E378" s="67"/>
      <c r="F378" s="68"/>
      <c r="G378" s="65"/>
      <c r="H378" s="69"/>
      <c r="I378" s="70"/>
      <c r="J378" s="70"/>
      <c r="K378" s="34" t="s">
        <v>65</v>
      </c>
      <c r="L378" s="77">
        <v>538</v>
      </c>
      <c r="M378" s="77"/>
      <c r="N378" s="72"/>
      <c r="O378" s="79" t="s">
        <v>176</v>
      </c>
      <c r="P378" s="81">
        <v>43171.67087962963</v>
      </c>
      <c r="Q378" s="79" t="s">
        <v>1306</v>
      </c>
      <c r="R378" s="83" t="s">
        <v>2175</v>
      </c>
      <c r="S378" s="79" t="s">
        <v>2515</v>
      </c>
      <c r="T378" s="79" t="s">
        <v>2817</v>
      </c>
      <c r="U378" s="83" t="s">
        <v>3243</v>
      </c>
      <c r="V378" s="83" t="s">
        <v>3243</v>
      </c>
      <c r="W378" s="81">
        <v>43171.67087962963</v>
      </c>
      <c r="X378" s="83" t="s">
        <v>4253</v>
      </c>
      <c r="Y378" s="79"/>
      <c r="Z378" s="79"/>
      <c r="AA378" s="85" t="s">
        <v>5461</v>
      </c>
      <c r="AB378" s="79"/>
      <c r="AC378" s="79" t="b">
        <v>0</v>
      </c>
      <c r="AD378" s="79">
        <v>1</v>
      </c>
      <c r="AE378" s="85" t="s">
        <v>6296</v>
      </c>
      <c r="AF378" s="79" t="b">
        <v>0</v>
      </c>
      <c r="AG378" s="79" t="s">
        <v>6304</v>
      </c>
      <c r="AH378" s="79"/>
      <c r="AI378" s="85" t="s">
        <v>6296</v>
      </c>
      <c r="AJ378" s="79" t="b">
        <v>0</v>
      </c>
      <c r="AK378" s="79">
        <v>1</v>
      </c>
      <c r="AL378" s="85" t="s">
        <v>6296</v>
      </c>
      <c r="AM378" s="79" t="s">
        <v>6367</v>
      </c>
      <c r="AN378" s="79" t="b">
        <v>0</v>
      </c>
      <c r="AO378" s="85" t="s">
        <v>5461</v>
      </c>
      <c r="AP378" s="79" t="s">
        <v>176</v>
      </c>
      <c r="AQ378" s="79">
        <v>0</v>
      </c>
      <c r="AR378" s="79">
        <v>0</v>
      </c>
      <c r="AS378" s="79"/>
      <c r="AT378" s="79"/>
      <c r="AU378" s="79"/>
      <c r="AV378" s="79"/>
      <c r="AW378" s="79"/>
      <c r="AX378" s="79"/>
      <c r="AY378" s="79"/>
      <c r="AZ378" s="79"/>
      <c r="BA378">
        <v>1</v>
      </c>
      <c r="BB378" s="78" t="str">
        <f>REPLACE(INDEX(GroupVertices[Group], MATCH(Edges24[[#This Row],[Vertex 1]],GroupVertices[Vertex],0)),1,1,"")</f>
        <v>82</v>
      </c>
      <c r="BC378" s="78" t="str">
        <f>REPLACE(INDEX(GroupVertices[Group], MATCH(Edges24[[#This Row],[Vertex 2]],GroupVertices[Vertex],0)),1,1,"")</f>
        <v>82</v>
      </c>
      <c r="BD378" s="48">
        <v>0</v>
      </c>
      <c r="BE378" s="49">
        <v>0</v>
      </c>
      <c r="BF378" s="48">
        <v>0</v>
      </c>
      <c r="BG378" s="49">
        <v>0</v>
      </c>
      <c r="BH378" s="48">
        <v>0</v>
      </c>
      <c r="BI378" s="49">
        <v>0</v>
      </c>
      <c r="BJ378" s="48">
        <v>23</v>
      </c>
      <c r="BK378" s="49">
        <v>100</v>
      </c>
      <c r="BL378" s="48">
        <v>23</v>
      </c>
    </row>
    <row r="379" spans="1:64" x14ac:dyDescent="0.25">
      <c r="A379" s="64" t="s">
        <v>500</v>
      </c>
      <c r="B379" s="64" t="s">
        <v>499</v>
      </c>
      <c r="C379" s="65"/>
      <c r="D379" s="66"/>
      <c r="E379" s="67"/>
      <c r="F379" s="68"/>
      <c r="G379" s="65"/>
      <c r="H379" s="69"/>
      <c r="I379" s="70"/>
      <c r="J379" s="70"/>
      <c r="K379" s="34" t="s">
        <v>65</v>
      </c>
      <c r="L379" s="77">
        <v>539</v>
      </c>
      <c r="M379" s="77"/>
      <c r="N379" s="72"/>
      <c r="O379" s="79" t="s">
        <v>999</v>
      </c>
      <c r="P379" s="81">
        <v>43171.671469907407</v>
      </c>
      <c r="Q379" s="79" t="s">
        <v>1307</v>
      </c>
      <c r="R379" s="79"/>
      <c r="S379" s="79"/>
      <c r="T379" s="79" t="s">
        <v>2672</v>
      </c>
      <c r="U379" s="79"/>
      <c r="V379" s="83" t="s">
        <v>3683</v>
      </c>
      <c r="W379" s="81">
        <v>43171.671469907407</v>
      </c>
      <c r="X379" s="83" t="s">
        <v>4254</v>
      </c>
      <c r="Y379" s="79"/>
      <c r="Z379" s="79"/>
      <c r="AA379" s="85" t="s">
        <v>5462</v>
      </c>
      <c r="AB379" s="79"/>
      <c r="AC379" s="79" t="b">
        <v>0</v>
      </c>
      <c r="AD379" s="79">
        <v>0</v>
      </c>
      <c r="AE379" s="85" t="s">
        <v>6296</v>
      </c>
      <c r="AF379" s="79" t="b">
        <v>0</v>
      </c>
      <c r="AG379" s="79" t="s">
        <v>6304</v>
      </c>
      <c r="AH379" s="79"/>
      <c r="AI379" s="85" t="s">
        <v>6296</v>
      </c>
      <c r="AJ379" s="79" t="b">
        <v>0</v>
      </c>
      <c r="AK379" s="79">
        <v>1</v>
      </c>
      <c r="AL379" s="85" t="s">
        <v>5461</v>
      </c>
      <c r="AM379" s="79" t="s">
        <v>6379</v>
      </c>
      <c r="AN379" s="79" t="b">
        <v>0</v>
      </c>
      <c r="AO379" s="85" t="s">
        <v>5461</v>
      </c>
      <c r="AP379" s="79" t="s">
        <v>176</v>
      </c>
      <c r="AQ379" s="79">
        <v>0</v>
      </c>
      <c r="AR379" s="79">
        <v>0</v>
      </c>
      <c r="AS379" s="79"/>
      <c r="AT379" s="79"/>
      <c r="AU379" s="79"/>
      <c r="AV379" s="79"/>
      <c r="AW379" s="79"/>
      <c r="AX379" s="79"/>
      <c r="AY379" s="79"/>
      <c r="AZ379" s="79"/>
      <c r="BA379">
        <v>1</v>
      </c>
      <c r="BB379" s="78" t="str">
        <f>REPLACE(INDEX(GroupVertices[Group], MATCH(Edges24[[#This Row],[Vertex 1]],GroupVertices[Vertex],0)),1,1,"")</f>
        <v>82</v>
      </c>
      <c r="BC379" s="78" t="str">
        <f>REPLACE(INDEX(GroupVertices[Group], MATCH(Edges24[[#This Row],[Vertex 2]],GroupVertices[Vertex],0)),1,1,"")</f>
        <v>82</v>
      </c>
      <c r="BD379" s="48">
        <v>0</v>
      </c>
      <c r="BE379" s="49">
        <v>0</v>
      </c>
      <c r="BF379" s="48">
        <v>0</v>
      </c>
      <c r="BG379" s="49">
        <v>0</v>
      </c>
      <c r="BH379" s="48">
        <v>0</v>
      </c>
      <c r="BI379" s="49">
        <v>0</v>
      </c>
      <c r="BJ379" s="48">
        <v>23</v>
      </c>
      <c r="BK379" s="49">
        <v>100</v>
      </c>
      <c r="BL379" s="48">
        <v>23</v>
      </c>
    </row>
    <row r="380" spans="1:64" x14ac:dyDescent="0.25">
      <c r="A380" s="64" t="s">
        <v>501</v>
      </c>
      <c r="B380" s="64" t="s">
        <v>501</v>
      </c>
      <c r="C380" s="65"/>
      <c r="D380" s="66"/>
      <c r="E380" s="67"/>
      <c r="F380" s="68"/>
      <c r="G380" s="65"/>
      <c r="H380" s="69"/>
      <c r="I380" s="70"/>
      <c r="J380" s="70"/>
      <c r="K380" s="34" t="s">
        <v>65</v>
      </c>
      <c r="L380" s="77">
        <v>540</v>
      </c>
      <c r="M380" s="77"/>
      <c r="N380" s="72"/>
      <c r="O380" s="79" t="s">
        <v>176</v>
      </c>
      <c r="P380" s="81">
        <v>43171.6719212963</v>
      </c>
      <c r="Q380" s="79" t="s">
        <v>1308</v>
      </c>
      <c r="R380" s="83" t="s">
        <v>2176</v>
      </c>
      <c r="S380" s="79" t="s">
        <v>2579</v>
      </c>
      <c r="T380" s="79" t="s">
        <v>2818</v>
      </c>
      <c r="U380" s="79"/>
      <c r="V380" s="83" t="s">
        <v>3684</v>
      </c>
      <c r="W380" s="81">
        <v>43171.6719212963</v>
      </c>
      <c r="X380" s="83" t="s">
        <v>4255</v>
      </c>
      <c r="Y380" s="79"/>
      <c r="Z380" s="79"/>
      <c r="AA380" s="85" t="s">
        <v>5463</v>
      </c>
      <c r="AB380" s="79"/>
      <c r="AC380" s="79" t="b">
        <v>0</v>
      </c>
      <c r="AD380" s="79">
        <v>0</v>
      </c>
      <c r="AE380" s="85" t="s">
        <v>6296</v>
      </c>
      <c r="AF380" s="79" t="b">
        <v>0</v>
      </c>
      <c r="AG380" s="79" t="s">
        <v>6304</v>
      </c>
      <c r="AH380" s="79"/>
      <c r="AI380" s="85" t="s">
        <v>6296</v>
      </c>
      <c r="AJ380" s="79" t="b">
        <v>0</v>
      </c>
      <c r="AK380" s="79">
        <v>0</v>
      </c>
      <c r="AL380" s="85" t="s">
        <v>6296</v>
      </c>
      <c r="AM380" s="79" t="s">
        <v>6331</v>
      </c>
      <c r="AN380" s="79" t="b">
        <v>0</v>
      </c>
      <c r="AO380" s="85" t="s">
        <v>5463</v>
      </c>
      <c r="AP380" s="79" t="s">
        <v>176</v>
      </c>
      <c r="AQ380" s="79">
        <v>0</v>
      </c>
      <c r="AR380" s="79">
        <v>0</v>
      </c>
      <c r="AS380" s="79"/>
      <c r="AT380" s="79"/>
      <c r="AU380" s="79"/>
      <c r="AV380" s="79"/>
      <c r="AW380" s="79"/>
      <c r="AX380" s="79"/>
      <c r="AY380" s="79"/>
      <c r="AZ380" s="79"/>
      <c r="BA380">
        <v>1</v>
      </c>
      <c r="BB380" s="78" t="str">
        <f>REPLACE(INDEX(GroupVertices[Group], MATCH(Edges24[[#This Row],[Vertex 1]],GroupVertices[Vertex],0)),1,1,"")</f>
        <v>1</v>
      </c>
      <c r="BC380" s="78" t="str">
        <f>REPLACE(INDEX(GroupVertices[Group], MATCH(Edges24[[#This Row],[Vertex 2]],GroupVertices[Vertex],0)),1,1,"")</f>
        <v>1</v>
      </c>
      <c r="BD380" s="48">
        <v>0</v>
      </c>
      <c r="BE380" s="49">
        <v>0</v>
      </c>
      <c r="BF380" s="48">
        <v>0</v>
      </c>
      <c r="BG380" s="49">
        <v>0</v>
      </c>
      <c r="BH380" s="48">
        <v>0</v>
      </c>
      <c r="BI380" s="49">
        <v>0</v>
      </c>
      <c r="BJ380" s="48">
        <v>25</v>
      </c>
      <c r="BK380" s="49">
        <v>100</v>
      </c>
      <c r="BL380" s="48">
        <v>25</v>
      </c>
    </row>
    <row r="381" spans="1:64" x14ac:dyDescent="0.25">
      <c r="A381" s="64" t="s">
        <v>502</v>
      </c>
      <c r="B381" s="64" t="s">
        <v>619</v>
      </c>
      <c r="C381" s="65"/>
      <c r="D381" s="66"/>
      <c r="E381" s="67"/>
      <c r="F381" s="68"/>
      <c r="G381" s="65"/>
      <c r="H381" s="69"/>
      <c r="I381" s="70"/>
      <c r="J381" s="70"/>
      <c r="K381" s="34" t="s">
        <v>65</v>
      </c>
      <c r="L381" s="77">
        <v>541</v>
      </c>
      <c r="M381" s="77"/>
      <c r="N381" s="72"/>
      <c r="O381" s="79" t="s">
        <v>999</v>
      </c>
      <c r="P381" s="81">
        <v>43171.672037037039</v>
      </c>
      <c r="Q381" s="79" t="s">
        <v>1309</v>
      </c>
      <c r="R381" s="79"/>
      <c r="S381" s="79"/>
      <c r="T381" s="79" t="s">
        <v>2819</v>
      </c>
      <c r="U381" s="79"/>
      <c r="V381" s="83" t="s">
        <v>3685</v>
      </c>
      <c r="W381" s="81">
        <v>43171.672037037039</v>
      </c>
      <c r="X381" s="83" t="s">
        <v>4256</v>
      </c>
      <c r="Y381" s="79"/>
      <c r="Z381" s="79"/>
      <c r="AA381" s="85" t="s">
        <v>5464</v>
      </c>
      <c r="AB381" s="79"/>
      <c r="AC381" s="79" t="b">
        <v>0</v>
      </c>
      <c r="AD381" s="79">
        <v>0</v>
      </c>
      <c r="AE381" s="85" t="s">
        <v>6296</v>
      </c>
      <c r="AF381" s="79" t="b">
        <v>0</v>
      </c>
      <c r="AG381" s="79" t="s">
        <v>6308</v>
      </c>
      <c r="AH381" s="79"/>
      <c r="AI381" s="85" t="s">
        <v>6296</v>
      </c>
      <c r="AJ381" s="79" t="b">
        <v>0</v>
      </c>
      <c r="AK381" s="79">
        <v>3</v>
      </c>
      <c r="AL381" s="85" t="s">
        <v>5651</v>
      </c>
      <c r="AM381" s="79" t="s">
        <v>6328</v>
      </c>
      <c r="AN381" s="79" t="b">
        <v>0</v>
      </c>
      <c r="AO381" s="85" t="s">
        <v>5651</v>
      </c>
      <c r="AP381" s="79" t="s">
        <v>176</v>
      </c>
      <c r="AQ381" s="79">
        <v>0</v>
      </c>
      <c r="AR381" s="79">
        <v>0</v>
      </c>
      <c r="AS381" s="79"/>
      <c r="AT381" s="79"/>
      <c r="AU381" s="79"/>
      <c r="AV381" s="79"/>
      <c r="AW381" s="79"/>
      <c r="AX381" s="79"/>
      <c r="AY381" s="79"/>
      <c r="AZ381" s="79"/>
      <c r="BA381">
        <v>1</v>
      </c>
      <c r="BB381" s="78" t="str">
        <f>REPLACE(INDEX(GroupVertices[Group], MATCH(Edges24[[#This Row],[Vertex 1]],GroupVertices[Vertex],0)),1,1,"")</f>
        <v>11</v>
      </c>
      <c r="BC381" s="78" t="str">
        <f>REPLACE(INDEX(GroupVertices[Group], MATCH(Edges24[[#This Row],[Vertex 2]],GroupVertices[Vertex],0)),1,1,"")</f>
        <v>11</v>
      </c>
      <c r="BD381" s="48">
        <v>0</v>
      </c>
      <c r="BE381" s="49">
        <v>0</v>
      </c>
      <c r="BF381" s="48">
        <v>0</v>
      </c>
      <c r="BG381" s="49">
        <v>0</v>
      </c>
      <c r="BH381" s="48">
        <v>0</v>
      </c>
      <c r="BI381" s="49">
        <v>0</v>
      </c>
      <c r="BJ381" s="48">
        <v>19</v>
      </c>
      <c r="BK381" s="49">
        <v>100</v>
      </c>
      <c r="BL381" s="48">
        <v>19</v>
      </c>
    </row>
    <row r="382" spans="1:64" x14ac:dyDescent="0.25">
      <c r="A382" s="64" t="s">
        <v>503</v>
      </c>
      <c r="B382" s="64" t="s">
        <v>503</v>
      </c>
      <c r="C382" s="65"/>
      <c r="D382" s="66"/>
      <c r="E382" s="67"/>
      <c r="F382" s="68"/>
      <c r="G382" s="65"/>
      <c r="H382" s="69"/>
      <c r="I382" s="70"/>
      <c r="J382" s="70"/>
      <c r="K382" s="34" t="s">
        <v>65</v>
      </c>
      <c r="L382" s="77">
        <v>542</v>
      </c>
      <c r="M382" s="77"/>
      <c r="N382" s="72"/>
      <c r="O382" s="79" t="s">
        <v>176</v>
      </c>
      <c r="P382" s="81">
        <v>43171.674398148149</v>
      </c>
      <c r="Q382" s="79" t="s">
        <v>1310</v>
      </c>
      <c r="R382" s="83" t="s">
        <v>2177</v>
      </c>
      <c r="S382" s="79" t="s">
        <v>2507</v>
      </c>
      <c r="T382" s="79" t="s">
        <v>731</v>
      </c>
      <c r="U382" s="83" t="s">
        <v>3244</v>
      </c>
      <c r="V382" s="83" t="s">
        <v>3244</v>
      </c>
      <c r="W382" s="81">
        <v>43171.674398148149</v>
      </c>
      <c r="X382" s="83" t="s">
        <v>4257</v>
      </c>
      <c r="Y382" s="79"/>
      <c r="Z382" s="79"/>
      <c r="AA382" s="85" t="s">
        <v>5465</v>
      </c>
      <c r="AB382" s="79"/>
      <c r="AC382" s="79" t="b">
        <v>0</v>
      </c>
      <c r="AD382" s="79">
        <v>0</v>
      </c>
      <c r="AE382" s="85" t="s">
        <v>6296</v>
      </c>
      <c r="AF382" s="79" t="b">
        <v>0</v>
      </c>
      <c r="AG382" s="79" t="s">
        <v>6304</v>
      </c>
      <c r="AH382" s="79"/>
      <c r="AI382" s="85" t="s">
        <v>6296</v>
      </c>
      <c r="AJ382" s="79" t="b">
        <v>0</v>
      </c>
      <c r="AK382" s="79">
        <v>0</v>
      </c>
      <c r="AL382" s="85" t="s">
        <v>6296</v>
      </c>
      <c r="AM382" s="79" t="s">
        <v>6330</v>
      </c>
      <c r="AN382" s="79" t="b">
        <v>0</v>
      </c>
      <c r="AO382" s="85" t="s">
        <v>5465</v>
      </c>
      <c r="AP382" s="79" t="s">
        <v>176</v>
      </c>
      <c r="AQ382" s="79">
        <v>0</v>
      </c>
      <c r="AR382" s="79">
        <v>0</v>
      </c>
      <c r="AS382" s="79"/>
      <c r="AT382" s="79"/>
      <c r="AU382" s="79"/>
      <c r="AV382" s="79"/>
      <c r="AW382" s="79"/>
      <c r="AX382" s="79"/>
      <c r="AY382" s="79"/>
      <c r="AZ382" s="79"/>
      <c r="BA382">
        <v>1</v>
      </c>
      <c r="BB382" s="78" t="str">
        <f>REPLACE(INDEX(GroupVertices[Group], MATCH(Edges24[[#This Row],[Vertex 1]],GroupVertices[Vertex],0)),1,1,"")</f>
        <v>1</v>
      </c>
      <c r="BC382" s="78" t="str">
        <f>REPLACE(INDEX(GroupVertices[Group], MATCH(Edges24[[#This Row],[Vertex 2]],GroupVertices[Vertex],0)),1,1,"")</f>
        <v>1</v>
      </c>
      <c r="BD382" s="48">
        <v>1</v>
      </c>
      <c r="BE382" s="49">
        <v>7.1428571428571432</v>
      </c>
      <c r="BF382" s="48">
        <v>0</v>
      </c>
      <c r="BG382" s="49">
        <v>0</v>
      </c>
      <c r="BH382" s="48">
        <v>0</v>
      </c>
      <c r="BI382" s="49">
        <v>0</v>
      </c>
      <c r="BJ382" s="48">
        <v>13</v>
      </c>
      <c r="BK382" s="49">
        <v>92.857142857142861</v>
      </c>
      <c r="BL382" s="48">
        <v>14</v>
      </c>
    </row>
    <row r="383" spans="1:64" x14ac:dyDescent="0.25">
      <c r="A383" s="64" t="s">
        <v>504</v>
      </c>
      <c r="B383" s="64" t="s">
        <v>575</v>
      </c>
      <c r="C383" s="65"/>
      <c r="D383" s="66"/>
      <c r="E383" s="67"/>
      <c r="F383" s="68"/>
      <c r="G383" s="65"/>
      <c r="H383" s="69"/>
      <c r="I383" s="70"/>
      <c r="J383" s="70"/>
      <c r="K383" s="34" t="s">
        <v>65</v>
      </c>
      <c r="L383" s="77">
        <v>543</v>
      </c>
      <c r="M383" s="77"/>
      <c r="N383" s="72"/>
      <c r="O383" s="79" t="s">
        <v>999</v>
      </c>
      <c r="P383" s="81">
        <v>43171.675092592595</v>
      </c>
      <c r="Q383" s="79" t="s">
        <v>1311</v>
      </c>
      <c r="R383" s="83" t="s">
        <v>2099</v>
      </c>
      <c r="S383" s="79" t="s">
        <v>2556</v>
      </c>
      <c r="T383" s="79" t="s">
        <v>2722</v>
      </c>
      <c r="U383" s="79"/>
      <c r="V383" s="83" t="s">
        <v>3686</v>
      </c>
      <c r="W383" s="81">
        <v>43171.675092592595</v>
      </c>
      <c r="X383" s="83" t="s">
        <v>4258</v>
      </c>
      <c r="Y383" s="79"/>
      <c r="Z383" s="79"/>
      <c r="AA383" s="85" t="s">
        <v>5466</v>
      </c>
      <c r="AB383" s="79"/>
      <c r="AC383" s="79" t="b">
        <v>0</v>
      </c>
      <c r="AD383" s="79">
        <v>1</v>
      </c>
      <c r="AE383" s="85" t="s">
        <v>6296</v>
      </c>
      <c r="AF383" s="79" t="b">
        <v>0</v>
      </c>
      <c r="AG383" s="79" t="s">
        <v>6304</v>
      </c>
      <c r="AH383" s="79"/>
      <c r="AI383" s="85" t="s">
        <v>6296</v>
      </c>
      <c r="AJ383" s="79" t="b">
        <v>0</v>
      </c>
      <c r="AK383" s="79">
        <v>0</v>
      </c>
      <c r="AL383" s="85" t="s">
        <v>6296</v>
      </c>
      <c r="AM383" s="79" t="s">
        <v>6330</v>
      </c>
      <c r="AN383" s="79" t="b">
        <v>0</v>
      </c>
      <c r="AO383" s="85" t="s">
        <v>5466</v>
      </c>
      <c r="AP383" s="79" t="s">
        <v>176</v>
      </c>
      <c r="AQ383" s="79">
        <v>0</v>
      </c>
      <c r="AR383" s="79">
        <v>0</v>
      </c>
      <c r="AS383" s="79"/>
      <c r="AT383" s="79"/>
      <c r="AU383" s="79"/>
      <c r="AV383" s="79"/>
      <c r="AW383" s="79"/>
      <c r="AX383" s="79"/>
      <c r="AY383" s="79"/>
      <c r="AZ383" s="79"/>
      <c r="BA383">
        <v>1</v>
      </c>
      <c r="BB383" s="78" t="str">
        <f>REPLACE(INDEX(GroupVertices[Group], MATCH(Edges24[[#This Row],[Vertex 1]],GroupVertices[Vertex],0)),1,1,"")</f>
        <v>23</v>
      </c>
      <c r="BC383" s="78" t="str">
        <f>REPLACE(INDEX(GroupVertices[Group], MATCH(Edges24[[#This Row],[Vertex 2]],GroupVertices[Vertex],0)),1,1,"")</f>
        <v>23</v>
      </c>
      <c r="BD383" s="48">
        <v>0</v>
      </c>
      <c r="BE383" s="49">
        <v>0</v>
      </c>
      <c r="BF383" s="48">
        <v>0</v>
      </c>
      <c r="BG383" s="49">
        <v>0</v>
      </c>
      <c r="BH383" s="48">
        <v>0</v>
      </c>
      <c r="BI383" s="49">
        <v>0</v>
      </c>
      <c r="BJ383" s="48">
        <v>11</v>
      </c>
      <c r="BK383" s="49">
        <v>100</v>
      </c>
      <c r="BL383" s="48">
        <v>11</v>
      </c>
    </row>
    <row r="384" spans="1:64" x14ac:dyDescent="0.25">
      <c r="A384" s="64" t="s">
        <v>505</v>
      </c>
      <c r="B384" s="64" t="s">
        <v>748</v>
      </c>
      <c r="C384" s="65"/>
      <c r="D384" s="66"/>
      <c r="E384" s="67"/>
      <c r="F384" s="68"/>
      <c r="G384" s="65"/>
      <c r="H384" s="69"/>
      <c r="I384" s="70"/>
      <c r="J384" s="70"/>
      <c r="K384" s="34" t="s">
        <v>65</v>
      </c>
      <c r="L384" s="77">
        <v>544</v>
      </c>
      <c r="M384" s="77"/>
      <c r="N384" s="72"/>
      <c r="O384" s="79" t="s">
        <v>999</v>
      </c>
      <c r="P384" s="81">
        <v>43171.679699074077</v>
      </c>
      <c r="Q384" s="79" t="s">
        <v>1312</v>
      </c>
      <c r="R384" s="83" t="s">
        <v>2171</v>
      </c>
      <c r="S384" s="79" t="s">
        <v>2520</v>
      </c>
      <c r="T384" s="79" t="s">
        <v>731</v>
      </c>
      <c r="U384" s="79"/>
      <c r="V384" s="83" t="s">
        <v>3687</v>
      </c>
      <c r="W384" s="81">
        <v>43171.679699074077</v>
      </c>
      <c r="X384" s="83" t="s">
        <v>4259</v>
      </c>
      <c r="Y384" s="79"/>
      <c r="Z384" s="79"/>
      <c r="AA384" s="85" t="s">
        <v>5467</v>
      </c>
      <c r="AB384" s="79"/>
      <c r="AC384" s="79" t="b">
        <v>0</v>
      </c>
      <c r="AD384" s="79">
        <v>0</v>
      </c>
      <c r="AE384" s="85" t="s">
        <v>6296</v>
      </c>
      <c r="AF384" s="79" t="b">
        <v>0</v>
      </c>
      <c r="AG384" s="79" t="s">
        <v>6304</v>
      </c>
      <c r="AH384" s="79"/>
      <c r="AI384" s="85" t="s">
        <v>6296</v>
      </c>
      <c r="AJ384" s="79" t="b">
        <v>0</v>
      </c>
      <c r="AK384" s="79">
        <v>2</v>
      </c>
      <c r="AL384" s="85" t="s">
        <v>5954</v>
      </c>
      <c r="AM384" s="79" t="s">
        <v>6328</v>
      </c>
      <c r="AN384" s="79" t="b">
        <v>0</v>
      </c>
      <c r="AO384" s="85" t="s">
        <v>5954</v>
      </c>
      <c r="AP384" s="79" t="s">
        <v>176</v>
      </c>
      <c r="AQ384" s="79">
        <v>0</v>
      </c>
      <c r="AR384" s="79">
        <v>0</v>
      </c>
      <c r="AS384" s="79"/>
      <c r="AT384" s="79"/>
      <c r="AU384" s="79"/>
      <c r="AV384" s="79"/>
      <c r="AW384" s="79"/>
      <c r="AX384" s="79"/>
      <c r="AY384" s="79"/>
      <c r="AZ384" s="79"/>
      <c r="BA384">
        <v>1</v>
      </c>
      <c r="BB384" s="78" t="str">
        <f>REPLACE(INDEX(GroupVertices[Group], MATCH(Edges24[[#This Row],[Vertex 1]],GroupVertices[Vertex],0)),1,1,"")</f>
        <v>2</v>
      </c>
      <c r="BC384" s="78" t="str">
        <f>REPLACE(INDEX(GroupVertices[Group], MATCH(Edges24[[#This Row],[Vertex 2]],GroupVertices[Vertex],0)),1,1,"")</f>
        <v>2</v>
      </c>
      <c r="BD384" s="48">
        <v>1</v>
      </c>
      <c r="BE384" s="49">
        <v>5.5555555555555554</v>
      </c>
      <c r="BF384" s="48">
        <v>0</v>
      </c>
      <c r="BG384" s="49">
        <v>0</v>
      </c>
      <c r="BH384" s="48">
        <v>0</v>
      </c>
      <c r="BI384" s="49">
        <v>0</v>
      </c>
      <c r="BJ384" s="48">
        <v>17</v>
      </c>
      <c r="BK384" s="49">
        <v>94.444444444444443</v>
      </c>
      <c r="BL384" s="48">
        <v>18</v>
      </c>
    </row>
    <row r="385" spans="1:64" x14ac:dyDescent="0.25">
      <c r="A385" s="64" t="s">
        <v>506</v>
      </c>
      <c r="B385" s="64" t="s">
        <v>506</v>
      </c>
      <c r="C385" s="65"/>
      <c r="D385" s="66"/>
      <c r="E385" s="67"/>
      <c r="F385" s="68"/>
      <c r="G385" s="65"/>
      <c r="H385" s="69"/>
      <c r="I385" s="70"/>
      <c r="J385" s="70"/>
      <c r="K385" s="34" t="s">
        <v>65</v>
      </c>
      <c r="L385" s="77">
        <v>545</v>
      </c>
      <c r="M385" s="77"/>
      <c r="N385" s="72"/>
      <c r="O385" s="79" t="s">
        <v>176</v>
      </c>
      <c r="P385" s="81">
        <v>43171.679907407408</v>
      </c>
      <c r="Q385" s="79" t="s">
        <v>1313</v>
      </c>
      <c r="R385" s="83" t="s">
        <v>2178</v>
      </c>
      <c r="S385" s="79" t="s">
        <v>2523</v>
      </c>
      <c r="T385" s="79" t="s">
        <v>2820</v>
      </c>
      <c r="U385" s="83" t="s">
        <v>3245</v>
      </c>
      <c r="V385" s="83" t="s">
        <v>3245</v>
      </c>
      <c r="W385" s="81">
        <v>43171.679907407408</v>
      </c>
      <c r="X385" s="83" t="s">
        <v>4260</v>
      </c>
      <c r="Y385" s="79"/>
      <c r="Z385" s="79"/>
      <c r="AA385" s="85" t="s">
        <v>5468</v>
      </c>
      <c r="AB385" s="79"/>
      <c r="AC385" s="79" t="b">
        <v>0</v>
      </c>
      <c r="AD385" s="79">
        <v>0</v>
      </c>
      <c r="AE385" s="85" t="s">
        <v>6296</v>
      </c>
      <c r="AF385" s="79" t="b">
        <v>0</v>
      </c>
      <c r="AG385" s="79" t="s">
        <v>6313</v>
      </c>
      <c r="AH385" s="79"/>
      <c r="AI385" s="85" t="s">
        <v>6296</v>
      </c>
      <c r="AJ385" s="79" t="b">
        <v>0</v>
      </c>
      <c r="AK385" s="79">
        <v>0</v>
      </c>
      <c r="AL385" s="85" t="s">
        <v>6296</v>
      </c>
      <c r="AM385" s="79" t="s">
        <v>6345</v>
      </c>
      <c r="AN385" s="79" t="b">
        <v>0</v>
      </c>
      <c r="AO385" s="85" t="s">
        <v>5468</v>
      </c>
      <c r="AP385" s="79" t="s">
        <v>176</v>
      </c>
      <c r="AQ385" s="79">
        <v>0</v>
      </c>
      <c r="AR385" s="79">
        <v>0</v>
      </c>
      <c r="AS385" s="79"/>
      <c r="AT385" s="79"/>
      <c r="AU385" s="79"/>
      <c r="AV385" s="79"/>
      <c r="AW385" s="79"/>
      <c r="AX385" s="79"/>
      <c r="AY385" s="79"/>
      <c r="AZ385" s="79"/>
      <c r="BA385">
        <v>1</v>
      </c>
      <c r="BB385" s="78" t="str">
        <f>REPLACE(INDEX(GroupVertices[Group], MATCH(Edges24[[#This Row],[Vertex 1]],GroupVertices[Vertex],0)),1,1,"")</f>
        <v>1</v>
      </c>
      <c r="BC385" s="78" t="str">
        <f>REPLACE(INDEX(GroupVertices[Group], MATCH(Edges24[[#This Row],[Vertex 2]],GroupVertices[Vertex],0)),1,1,"")</f>
        <v>1</v>
      </c>
      <c r="BD385" s="48">
        <v>0</v>
      </c>
      <c r="BE385" s="49">
        <v>0</v>
      </c>
      <c r="BF385" s="48">
        <v>0</v>
      </c>
      <c r="BG385" s="49">
        <v>0</v>
      </c>
      <c r="BH385" s="48">
        <v>0</v>
      </c>
      <c r="BI385" s="49">
        <v>0</v>
      </c>
      <c r="BJ385" s="48">
        <v>24</v>
      </c>
      <c r="BK385" s="49">
        <v>100</v>
      </c>
      <c r="BL385" s="48">
        <v>24</v>
      </c>
    </row>
    <row r="386" spans="1:64" x14ac:dyDescent="0.25">
      <c r="A386" s="64" t="s">
        <v>507</v>
      </c>
      <c r="B386" s="64" t="s">
        <v>557</v>
      </c>
      <c r="C386" s="65"/>
      <c r="D386" s="66"/>
      <c r="E386" s="67"/>
      <c r="F386" s="68"/>
      <c r="G386" s="65"/>
      <c r="H386" s="69"/>
      <c r="I386" s="70"/>
      <c r="J386" s="70"/>
      <c r="K386" s="34" t="s">
        <v>65</v>
      </c>
      <c r="L386" s="77">
        <v>546</v>
      </c>
      <c r="M386" s="77"/>
      <c r="N386" s="72"/>
      <c r="O386" s="79" t="s">
        <v>999</v>
      </c>
      <c r="P386" s="81">
        <v>43171.679988425924</v>
      </c>
      <c r="Q386" s="79" t="s">
        <v>1291</v>
      </c>
      <c r="R386" s="79"/>
      <c r="S386" s="79"/>
      <c r="T386" s="79"/>
      <c r="U386" s="79"/>
      <c r="V386" s="83" t="s">
        <v>3688</v>
      </c>
      <c r="W386" s="81">
        <v>43171.679988425924</v>
      </c>
      <c r="X386" s="83" t="s">
        <v>4261</v>
      </c>
      <c r="Y386" s="79"/>
      <c r="Z386" s="79"/>
      <c r="AA386" s="85" t="s">
        <v>5469</v>
      </c>
      <c r="AB386" s="79"/>
      <c r="AC386" s="79" t="b">
        <v>0</v>
      </c>
      <c r="AD386" s="79">
        <v>0</v>
      </c>
      <c r="AE386" s="85" t="s">
        <v>6296</v>
      </c>
      <c r="AF386" s="79" t="b">
        <v>0</v>
      </c>
      <c r="AG386" s="79" t="s">
        <v>6308</v>
      </c>
      <c r="AH386" s="79"/>
      <c r="AI386" s="85" t="s">
        <v>6296</v>
      </c>
      <c r="AJ386" s="79" t="b">
        <v>0</v>
      </c>
      <c r="AK386" s="79">
        <v>2</v>
      </c>
      <c r="AL386" s="85" t="s">
        <v>5552</v>
      </c>
      <c r="AM386" s="79" t="s">
        <v>6328</v>
      </c>
      <c r="AN386" s="79" t="b">
        <v>0</v>
      </c>
      <c r="AO386" s="85" t="s">
        <v>5552</v>
      </c>
      <c r="AP386" s="79" t="s">
        <v>176</v>
      </c>
      <c r="AQ386" s="79">
        <v>0</v>
      </c>
      <c r="AR386" s="79">
        <v>0</v>
      </c>
      <c r="AS386" s="79"/>
      <c r="AT386" s="79"/>
      <c r="AU386" s="79"/>
      <c r="AV386" s="79"/>
      <c r="AW386" s="79"/>
      <c r="AX386" s="79"/>
      <c r="AY386" s="79"/>
      <c r="AZ386" s="79"/>
      <c r="BA386">
        <v>1</v>
      </c>
      <c r="BB386" s="78" t="str">
        <f>REPLACE(INDEX(GroupVertices[Group], MATCH(Edges24[[#This Row],[Vertex 1]],GroupVertices[Vertex],0)),1,1,"")</f>
        <v>24</v>
      </c>
      <c r="BC386" s="78" t="str">
        <f>REPLACE(INDEX(GroupVertices[Group], MATCH(Edges24[[#This Row],[Vertex 2]],GroupVertices[Vertex],0)),1,1,"")</f>
        <v>24</v>
      </c>
      <c r="BD386" s="48">
        <v>0</v>
      </c>
      <c r="BE386" s="49">
        <v>0</v>
      </c>
      <c r="BF386" s="48">
        <v>0</v>
      </c>
      <c r="BG386" s="49">
        <v>0</v>
      </c>
      <c r="BH386" s="48">
        <v>0</v>
      </c>
      <c r="BI386" s="49">
        <v>0</v>
      </c>
      <c r="BJ386" s="48">
        <v>19</v>
      </c>
      <c r="BK386" s="49">
        <v>100</v>
      </c>
      <c r="BL386" s="48">
        <v>19</v>
      </c>
    </row>
    <row r="387" spans="1:64" x14ac:dyDescent="0.25">
      <c r="A387" s="64" t="s">
        <v>508</v>
      </c>
      <c r="B387" s="64" t="s">
        <v>822</v>
      </c>
      <c r="C387" s="65"/>
      <c r="D387" s="66"/>
      <c r="E387" s="67"/>
      <c r="F387" s="68"/>
      <c r="G387" s="65"/>
      <c r="H387" s="69"/>
      <c r="I387" s="70"/>
      <c r="J387" s="70"/>
      <c r="K387" s="34" t="s">
        <v>65</v>
      </c>
      <c r="L387" s="77">
        <v>547</v>
      </c>
      <c r="M387" s="77"/>
      <c r="N387" s="72"/>
      <c r="O387" s="79" t="s">
        <v>999</v>
      </c>
      <c r="P387" s="81">
        <v>43171.681967592594</v>
      </c>
      <c r="Q387" s="79" t="s">
        <v>1314</v>
      </c>
      <c r="R387" s="83" t="s">
        <v>2179</v>
      </c>
      <c r="S387" s="79" t="s">
        <v>2505</v>
      </c>
      <c r="T387" s="79" t="s">
        <v>2688</v>
      </c>
      <c r="U387" s="83" t="s">
        <v>3246</v>
      </c>
      <c r="V387" s="83" t="s">
        <v>3246</v>
      </c>
      <c r="W387" s="81">
        <v>43171.681967592594</v>
      </c>
      <c r="X387" s="83" t="s">
        <v>4262</v>
      </c>
      <c r="Y387" s="79"/>
      <c r="Z387" s="79"/>
      <c r="AA387" s="85" t="s">
        <v>5470</v>
      </c>
      <c r="AB387" s="79"/>
      <c r="AC387" s="79" t="b">
        <v>0</v>
      </c>
      <c r="AD387" s="79">
        <v>0</v>
      </c>
      <c r="AE387" s="85" t="s">
        <v>6296</v>
      </c>
      <c r="AF387" s="79" t="b">
        <v>0</v>
      </c>
      <c r="AG387" s="79" t="s">
        <v>6304</v>
      </c>
      <c r="AH387" s="79"/>
      <c r="AI387" s="85" t="s">
        <v>6296</v>
      </c>
      <c r="AJ387" s="79" t="b">
        <v>0</v>
      </c>
      <c r="AK387" s="79">
        <v>0</v>
      </c>
      <c r="AL387" s="85" t="s">
        <v>6296</v>
      </c>
      <c r="AM387" s="79" t="s">
        <v>6330</v>
      </c>
      <c r="AN387" s="79" t="b">
        <v>0</v>
      </c>
      <c r="AO387" s="85" t="s">
        <v>5470</v>
      </c>
      <c r="AP387" s="79" t="s">
        <v>176</v>
      </c>
      <c r="AQ387" s="79">
        <v>0</v>
      </c>
      <c r="AR387" s="79">
        <v>0</v>
      </c>
      <c r="AS387" s="79"/>
      <c r="AT387" s="79"/>
      <c r="AU387" s="79"/>
      <c r="AV387" s="79"/>
      <c r="AW387" s="79"/>
      <c r="AX387" s="79"/>
      <c r="AY387" s="79"/>
      <c r="AZ387" s="79"/>
      <c r="BA387">
        <v>1</v>
      </c>
      <c r="BB387" s="78" t="str">
        <f>REPLACE(INDEX(GroupVertices[Group], MATCH(Edges24[[#This Row],[Vertex 1]],GroupVertices[Vertex],0)),1,1,"")</f>
        <v>27</v>
      </c>
      <c r="BC387" s="78" t="str">
        <f>REPLACE(INDEX(GroupVertices[Group], MATCH(Edges24[[#This Row],[Vertex 2]],GroupVertices[Vertex],0)),1,1,"")</f>
        <v>27</v>
      </c>
      <c r="BD387" s="48"/>
      <c r="BE387" s="49"/>
      <c r="BF387" s="48"/>
      <c r="BG387" s="49"/>
      <c r="BH387" s="48"/>
      <c r="BI387" s="49"/>
      <c r="BJ387" s="48"/>
      <c r="BK387" s="49"/>
      <c r="BL387" s="48"/>
    </row>
    <row r="388" spans="1:64" x14ac:dyDescent="0.25">
      <c r="A388" s="64" t="s">
        <v>509</v>
      </c>
      <c r="B388" s="64" t="s">
        <v>604</v>
      </c>
      <c r="C388" s="65"/>
      <c r="D388" s="66"/>
      <c r="E388" s="67"/>
      <c r="F388" s="68"/>
      <c r="G388" s="65"/>
      <c r="H388" s="69"/>
      <c r="I388" s="70"/>
      <c r="J388" s="70"/>
      <c r="K388" s="34" t="s">
        <v>65</v>
      </c>
      <c r="L388" s="77">
        <v>549</v>
      </c>
      <c r="M388" s="77"/>
      <c r="N388" s="72"/>
      <c r="O388" s="79" t="s">
        <v>999</v>
      </c>
      <c r="P388" s="81">
        <v>43171.683946759258</v>
      </c>
      <c r="Q388" s="79" t="s">
        <v>1315</v>
      </c>
      <c r="R388" s="79"/>
      <c r="S388" s="79"/>
      <c r="T388" s="79"/>
      <c r="U388" s="79"/>
      <c r="V388" s="83" t="s">
        <v>3689</v>
      </c>
      <c r="W388" s="81">
        <v>43171.683946759258</v>
      </c>
      <c r="X388" s="83" t="s">
        <v>4263</v>
      </c>
      <c r="Y388" s="79"/>
      <c r="Z388" s="79"/>
      <c r="AA388" s="85" t="s">
        <v>5471</v>
      </c>
      <c r="AB388" s="79"/>
      <c r="AC388" s="79" t="b">
        <v>0</v>
      </c>
      <c r="AD388" s="79">
        <v>0</v>
      </c>
      <c r="AE388" s="85" t="s">
        <v>6296</v>
      </c>
      <c r="AF388" s="79" t="b">
        <v>0</v>
      </c>
      <c r="AG388" s="79" t="s">
        <v>6303</v>
      </c>
      <c r="AH388" s="79"/>
      <c r="AI388" s="85" t="s">
        <v>6296</v>
      </c>
      <c r="AJ388" s="79" t="b">
        <v>0</v>
      </c>
      <c r="AK388" s="79">
        <v>6</v>
      </c>
      <c r="AL388" s="85" t="s">
        <v>5621</v>
      </c>
      <c r="AM388" s="79" t="s">
        <v>6328</v>
      </c>
      <c r="AN388" s="79" t="b">
        <v>0</v>
      </c>
      <c r="AO388" s="85" t="s">
        <v>5621</v>
      </c>
      <c r="AP388" s="79" t="s">
        <v>176</v>
      </c>
      <c r="AQ388" s="79">
        <v>0</v>
      </c>
      <c r="AR388" s="79">
        <v>0</v>
      </c>
      <c r="AS388" s="79"/>
      <c r="AT388" s="79"/>
      <c r="AU388" s="79"/>
      <c r="AV388" s="79"/>
      <c r="AW388" s="79"/>
      <c r="AX388" s="79"/>
      <c r="AY388" s="79"/>
      <c r="AZ388" s="79"/>
      <c r="BA388">
        <v>1</v>
      </c>
      <c r="BB388" s="78" t="str">
        <f>REPLACE(INDEX(GroupVertices[Group], MATCH(Edges24[[#This Row],[Vertex 1]],GroupVertices[Vertex],0)),1,1,"")</f>
        <v>55</v>
      </c>
      <c r="BC388" s="78" t="str">
        <f>REPLACE(INDEX(GroupVertices[Group], MATCH(Edges24[[#This Row],[Vertex 2]],GroupVertices[Vertex],0)),1,1,"")</f>
        <v>55</v>
      </c>
      <c r="BD388" s="48">
        <v>1</v>
      </c>
      <c r="BE388" s="49">
        <v>3.7037037037037037</v>
      </c>
      <c r="BF388" s="48">
        <v>0</v>
      </c>
      <c r="BG388" s="49">
        <v>0</v>
      </c>
      <c r="BH388" s="48">
        <v>0</v>
      </c>
      <c r="BI388" s="49">
        <v>0</v>
      </c>
      <c r="BJ388" s="48">
        <v>26</v>
      </c>
      <c r="BK388" s="49">
        <v>96.296296296296291</v>
      </c>
      <c r="BL388" s="48">
        <v>27</v>
      </c>
    </row>
    <row r="389" spans="1:64" x14ac:dyDescent="0.25">
      <c r="A389" s="64" t="s">
        <v>510</v>
      </c>
      <c r="B389" s="64" t="s">
        <v>740</v>
      </c>
      <c r="C389" s="65"/>
      <c r="D389" s="66"/>
      <c r="E389" s="67"/>
      <c r="F389" s="68"/>
      <c r="G389" s="65"/>
      <c r="H389" s="69"/>
      <c r="I389" s="70"/>
      <c r="J389" s="70"/>
      <c r="K389" s="34" t="s">
        <v>65</v>
      </c>
      <c r="L389" s="77">
        <v>550</v>
      </c>
      <c r="M389" s="77"/>
      <c r="N389" s="72"/>
      <c r="O389" s="79" t="s">
        <v>999</v>
      </c>
      <c r="P389" s="81">
        <v>43171.684363425928</v>
      </c>
      <c r="Q389" s="79" t="s">
        <v>1316</v>
      </c>
      <c r="R389" s="83" t="s">
        <v>2180</v>
      </c>
      <c r="S389" s="79" t="s">
        <v>2508</v>
      </c>
      <c r="T389" s="79" t="s">
        <v>2821</v>
      </c>
      <c r="U389" s="79"/>
      <c r="V389" s="83" t="s">
        <v>3690</v>
      </c>
      <c r="W389" s="81">
        <v>43171.684363425928</v>
      </c>
      <c r="X389" s="83" t="s">
        <v>4264</v>
      </c>
      <c r="Y389" s="79"/>
      <c r="Z389" s="79"/>
      <c r="AA389" s="85" t="s">
        <v>5472</v>
      </c>
      <c r="AB389" s="79"/>
      <c r="AC389" s="79" t="b">
        <v>0</v>
      </c>
      <c r="AD389" s="79">
        <v>0</v>
      </c>
      <c r="AE389" s="85" t="s">
        <v>6296</v>
      </c>
      <c r="AF389" s="79" t="b">
        <v>0</v>
      </c>
      <c r="AG389" s="79" t="s">
        <v>6304</v>
      </c>
      <c r="AH389" s="79"/>
      <c r="AI389" s="85" t="s">
        <v>6296</v>
      </c>
      <c r="AJ389" s="79" t="b">
        <v>0</v>
      </c>
      <c r="AK389" s="79">
        <v>6</v>
      </c>
      <c r="AL389" s="85" t="s">
        <v>6282</v>
      </c>
      <c r="AM389" s="79" t="s">
        <v>6333</v>
      </c>
      <c r="AN389" s="79" t="b">
        <v>0</v>
      </c>
      <c r="AO389" s="85" t="s">
        <v>6282</v>
      </c>
      <c r="AP389" s="79" t="s">
        <v>176</v>
      </c>
      <c r="AQ389" s="79">
        <v>0</v>
      </c>
      <c r="AR389" s="79">
        <v>0</v>
      </c>
      <c r="AS389" s="79"/>
      <c r="AT389" s="79"/>
      <c r="AU389" s="79"/>
      <c r="AV389" s="79"/>
      <c r="AW389" s="79"/>
      <c r="AX389" s="79"/>
      <c r="AY389" s="79"/>
      <c r="AZ389" s="79"/>
      <c r="BA389">
        <v>1</v>
      </c>
      <c r="BB389" s="78" t="str">
        <f>REPLACE(INDEX(GroupVertices[Group], MATCH(Edges24[[#This Row],[Vertex 1]],GroupVertices[Vertex],0)),1,1,"")</f>
        <v>6</v>
      </c>
      <c r="BC389" s="78" t="str">
        <f>REPLACE(INDEX(GroupVertices[Group], MATCH(Edges24[[#This Row],[Vertex 2]],GroupVertices[Vertex],0)),1,1,"")</f>
        <v>6</v>
      </c>
      <c r="BD389" s="48">
        <v>2</v>
      </c>
      <c r="BE389" s="49">
        <v>14.285714285714286</v>
      </c>
      <c r="BF389" s="48">
        <v>1</v>
      </c>
      <c r="BG389" s="49">
        <v>7.1428571428571432</v>
      </c>
      <c r="BH389" s="48">
        <v>0</v>
      </c>
      <c r="BI389" s="49">
        <v>0</v>
      </c>
      <c r="BJ389" s="48">
        <v>11</v>
      </c>
      <c r="BK389" s="49">
        <v>78.571428571428569</v>
      </c>
      <c r="BL389" s="48">
        <v>14</v>
      </c>
    </row>
    <row r="390" spans="1:64" x14ac:dyDescent="0.25">
      <c r="A390" s="64" t="s">
        <v>511</v>
      </c>
      <c r="B390" s="64" t="s">
        <v>887</v>
      </c>
      <c r="C390" s="65"/>
      <c r="D390" s="66"/>
      <c r="E390" s="67"/>
      <c r="F390" s="68"/>
      <c r="G390" s="65"/>
      <c r="H390" s="69"/>
      <c r="I390" s="70"/>
      <c r="J390" s="70"/>
      <c r="K390" s="34" t="s">
        <v>65</v>
      </c>
      <c r="L390" s="77">
        <v>551</v>
      </c>
      <c r="M390" s="77"/>
      <c r="N390" s="72"/>
      <c r="O390" s="79" t="s">
        <v>999</v>
      </c>
      <c r="P390" s="81">
        <v>43171.552291666667</v>
      </c>
      <c r="Q390" s="79" t="s">
        <v>1317</v>
      </c>
      <c r="R390" s="83" t="s">
        <v>2181</v>
      </c>
      <c r="S390" s="79" t="s">
        <v>2507</v>
      </c>
      <c r="T390" s="79" t="s">
        <v>2822</v>
      </c>
      <c r="U390" s="79"/>
      <c r="V390" s="83" t="s">
        <v>3691</v>
      </c>
      <c r="W390" s="81">
        <v>43171.552291666667</v>
      </c>
      <c r="X390" s="83" t="s">
        <v>4265</v>
      </c>
      <c r="Y390" s="79"/>
      <c r="Z390" s="79"/>
      <c r="AA390" s="85" t="s">
        <v>5473</v>
      </c>
      <c r="AB390" s="79"/>
      <c r="AC390" s="79" t="b">
        <v>0</v>
      </c>
      <c r="AD390" s="79">
        <v>0</v>
      </c>
      <c r="AE390" s="85" t="s">
        <v>6296</v>
      </c>
      <c r="AF390" s="79" t="b">
        <v>0</v>
      </c>
      <c r="AG390" s="79" t="s">
        <v>6304</v>
      </c>
      <c r="AH390" s="79"/>
      <c r="AI390" s="85" t="s">
        <v>6296</v>
      </c>
      <c r="AJ390" s="79" t="b">
        <v>0</v>
      </c>
      <c r="AK390" s="79">
        <v>2</v>
      </c>
      <c r="AL390" s="85" t="s">
        <v>6296</v>
      </c>
      <c r="AM390" s="79" t="s">
        <v>6336</v>
      </c>
      <c r="AN390" s="79" t="b">
        <v>0</v>
      </c>
      <c r="AO390" s="85" t="s">
        <v>5473</v>
      </c>
      <c r="AP390" s="79" t="s">
        <v>6415</v>
      </c>
      <c r="AQ390" s="79">
        <v>0</v>
      </c>
      <c r="AR390" s="79">
        <v>0</v>
      </c>
      <c r="AS390" s="79"/>
      <c r="AT390" s="79"/>
      <c r="AU390" s="79"/>
      <c r="AV390" s="79"/>
      <c r="AW390" s="79"/>
      <c r="AX390" s="79"/>
      <c r="AY390" s="79"/>
      <c r="AZ390" s="79"/>
      <c r="BA390">
        <v>1</v>
      </c>
      <c r="BB390" s="78" t="str">
        <f>REPLACE(INDEX(GroupVertices[Group], MATCH(Edges24[[#This Row],[Vertex 1]],GroupVertices[Vertex],0)),1,1,"")</f>
        <v>54</v>
      </c>
      <c r="BC390" s="78" t="str">
        <f>REPLACE(INDEX(GroupVertices[Group], MATCH(Edges24[[#This Row],[Vertex 2]],GroupVertices[Vertex],0)),1,1,"")</f>
        <v>54</v>
      </c>
      <c r="BD390" s="48">
        <v>2</v>
      </c>
      <c r="BE390" s="49">
        <v>8.695652173913043</v>
      </c>
      <c r="BF390" s="48">
        <v>0</v>
      </c>
      <c r="BG390" s="49">
        <v>0</v>
      </c>
      <c r="BH390" s="48">
        <v>0</v>
      </c>
      <c r="BI390" s="49">
        <v>0</v>
      </c>
      <c r="BJ390" s="48">
        <v>21</v>
      </c>
      <c r="BK390" s="49">
        <v>91.304347826086953</v>
      </c>
      <c r="BL390" s="48">
        <v>23</v>
      </c>
    </row>
    <row r="391" spans="1:64" x14ac:dyDescent="0.25">
      <c r="A391" s="64" t="s">
        <v>512</v>
      </c>
      <c r="B391" s="64" t="s">
        <v>887</v>
      </c>
      <c r="C391" s="65"/>
      <c r="D391" s="66"/>
      <c r="E391" s="67"/>
      <c r="F391" s="68"/>
      <c r="G391" s="65"/>
      <c r="H391" s="69"/>
      <c r="I391" s="70"/>
      <c r="J391" s="70"/>
      <c r="K391" s="34" t="s">
        <v>65</v>
      </c>
      <c r="L391" s="77">
        <v>552</v>
      </c>
      <c r="M391" s="77"/>
      <c r="N391" s="72"/>
      <c r="O391" s="79" t="s">
        <v>999</v>
      </c>
      <c r="P391" s="81">
        <v>43171.685567129629</v>
      </c>
      <c r="Q391" s="79" t="s">
        <v>1318</v>
      </c>
      <c r="R391" s="79"/>
      <c r="S391" s="79"/>
      <c r="T391" s="79" t="s">
        <v>2823</v>
      </c>
      <c r="U391" s="79"/>
      <c r="V391" s="83" t="s">
        <v>3692</v>
      </c>
      <c r="W391" s="81">
        <v>43171.685567129629</v>
      </c>
      <c r="X391" s="83" t="s">
        <v>4266</v>
      </c>
      <c r="Y391" s="79"/>
      <c r="Z391" s="79"/>
      <c r="AA391" s="85" t="s">
        <v>5474</v>
      </c>
      <c r="AB391" s="79"/>
      <c r="AC391" s="79" t="b">
        <v>0</v>
      </c>
      <c r="AD391" s="79">
        <v>0</v>
      </c>
      <c r="AE391" s="85" t="s">
        <v>6296</v>
      </c>
      <c r="AF391" s="79" t="b">
        <v>0</v>
      </c>
      <c r="AG391" s="79" t="s">
        <v>6304</v>
      </c>
      <c r="AH391" s="79"/>
      <c r="AI391" s="85" t="s">
        <v>6296</v>
      </c>
      <c r="AJ391" s="79" t="b">
        <v>0</v>
      </c>
      <c r="AK391" s="79">
        <v>2</v>
      </c>
      <c r="AL391" s="85" t="s">
        <v>5473</v>
      </c>
      <c r="AM391" s="79" t="s">
        <v>6333</v>
      </c>
      <c r="AN391" s="79" t="b">
        <v>0</v>
      </c>
      <c r="AO391" s="85" t="s">
        <v>5473</v>
      </c>
      <c r="AP391" s="79" t="s">
        <v>176</v>
      </c>
      <c r="AQ391" s="79">
        <v>0</v>
      </c>
      <c r="AR391" s="79">
        <v>0</v>
      </c>
      <c r="AS391" s="79"/>
      <c r="AT391" s="79"/>
      <c r="AU391" s="79"/>
      <c r="AV391" s="79"/>
      <c r="AW391" s="79"/>
      <c r="AX391" s="79"/>
      <c r="AY391" s="79"/>
      <c r="AZ391" s="79"/>
      <c r="BA391">
        <v>1</v>
      </c>
      <c r="BB391" s="78" t="str">
        <f>REPLACE(INDEX(GroupVertices[Group], MATCH(Edges24[[#This Row],[Vertex 1]],GroupVertices[Vertex],0)),1,1,"")</f>
        <v>54</v>
      </c>
      <c r="BC391" s="78" t="str">
        <f>REPLACE(INDEX(GroupVertices[Group], MATCH(Edges24[[#This Row],[Vertex 2]],GroupVertices[Vertex],0)),1,1,"")</f>
        <v>54</v>
      </c>
      <c r="BD391" s="48"/>
      <c r="BE391" s="49"/>
      <c r="BF391" s="48"/>
      <c r="BG391" s="49"/>
      <c r="BH391" s="48"/>
      <c r="BI391" s="49"/>
      <c r="BJ391" s="48"/>
      <c r="BK391" s="49"/>
      <c r="BL391" s="48"/>
    </row>
    <row r="392" spans="1:64" x14ac:dyDescent="0.25">
      <c r="A392" s="64" t="s">
        <v>513</v>
      </c>
      <c r="B392" s="64" t="s">
        <v>513</v>
      </c>
      <c r="C392" s="65"/>
      <c r="D392" s="66"/>
      <c r="E392" s="67"/>
      <c r="F392" s="68"/>
      <c r="G392" s="65"/>
      <c r="H392" s="69"/>
      <c r="I392" s="70"/>
      <c r="J392" s="70"/>
      <c r="K392" s="34" t="s">
        <v>65</v>
      </c>
      <c r="L392" s="77">
        <v>554</v>
      </c>
      <c r="M392" s="77"/>
      <c r="N392" s="72"/>
      <c r="O392" s="79" t="s">
        <v>176</v>
      </c>
      <c r="P392" s="81">
        <v>43171.686307870368</v>
      </c>
      <c r="Q392" s="79" t="s">
        <v>1319</v>
      </c>
      <c r="R392" s="83" t="s">
        <v>2182</v>
      </c>
      <c r="S392" s="79" t="s">
        <v>2533</v>
      </c>
      <c r="T392" s="79" t="s">
        <v>2824</v>
      </c>
      <c r="U392" s="83" t="s">
        <v>3247</v>
      </c>
      <c r="V392" s="83" t="s">
        <v>3247</v>
      </c>
      <c r="W392" s="81">
        <v>43171.686307870368</v>
      </c>
      <c r="X392" s="83" t="s">
        <v>4267</v>
      </c>
      <c r="Y392" s="79"/>
      <c r="Z392" s="79"/>
      <c r="AA392" s="85" t="s">
        <v>5475</v>
      </c>
      <c r="AB392" s="79"/>
      <c r="AC392" s="79" t="b">
        <v>0</v>
      </c>
      <c r="AD392" s="79">
        <v>0</v>
      </c>
      <c r="AE392" s="85" t="s">
        <v>6296</v>
      </c>
      <c r="AF392" s="79" t="b">
        <v>0</v>
      </c>
      <c r="AG392" s="79" t="s">
        <v>6304</v>
      </c>
      <c r="AH392" s="79"/>
      <c r="AI392" s="85" t="s">
        <v>6296</v>
      </c>
      <c r="AJ392" s="79" t="b">
        <v>0</v>
      </c>
      <c r="AK392" s="79">
        <v>0</v>
      </c>
      <c r="AL392" s="85" t="s">
        <v>6296</v>
      </c>
      <c r="AM392" s="79" t="s">
        <v>6380</v>
      </c>
      <c r="AN392" s="79" t="b">
        <v>0</v>
      </c>
      <c r="AO392" s="85" t="s">
        <v>5475</v>
      </c>
      <c r="AP392" s="79" t="s">
        <v>176</v>
      </c>
      <c r="AQ392" s="79">
        <v>0</v>
      </c>
      <c r="AR392" s="79">
        <v>0</v>
      </c>
      <c r="AS392" s="79"/>
      <c r="AT392" s="79"/>
      <c r="AU392" s="79"/>
      <c r="AV392" s="79"/>
      <c r="AW392" s="79"/>
      <c r="AX392" s="79"/>
      <c r="AY392" s="79"/>
      <c r="AZ392" s="79"/>
      <c r="BA392">
        <v>1</v>
      </c>
      <c r="BB392" s="78" t="str">
        <f>REPLACE(INDEX(GroupVertices[Group], MATCH(Edges24[[#This Row],[Vertex 1]],GroupVertices[Vertex],0)),1,1,"")</f>
        <v>1</v>
      </c>
      <c r="BC392" s="78" t="str">
        <f>REPLACE(INDEX(GroupVertices[Group], MATCH(Edges24[[#This Row],[Vertex 2]],GroupVertices[Vertex],0)),1,1,"")</f>
        <v>1</v>
      </c>
      <c r="BD392" s="48">
        <v>1</v>
      </c>
      <c r="BE392" s="49">
        <v>3.225806451612903</v>
      </c>
      <c r="BF392" s="48">
        <v>0</v>
      </c>
      <c r="BG392" s="49">
        <v>0</v>
      </c>
      <c r="BH392" s="48">
        <v>0</v>
      </c>
      <c r="BI392" s="49">
        <v>0</v>
      </c>
      <c r="BJ392" s="48">
        <v>30</v>
      </c>
      <c r="BK392" s="49">
        <v>96.774193548387103</v>
      </c>
      <c r="BL392" s="48">
        <v>31</v>
      </c>
    </row>
    <row r="393" spans="1:64" x14ac:dyDescent="0.25">
      <c r="A393" s="64" t="s">
        <v>514</v>
      </c>
      <c r="B393" s="64" t="s">
        <v>514</v>
      </c>
      <c r="C393" s="65"/>
      <c r="D393" s="66"/>
      <c r="E393" s="67"/>
      <c r="F393" s="68"/>
      <c r="G393" s="65"/>
      <c r="H393" s="69"/>
      <c r="I393" s="70"/>
      <c r="J393" s="70"/>
      <c r="K393" s="34" t="s">
        <v>65</v>
      </c>
      <c r="L393" s="77">
        <v>555</v>
      </c>
      <c r="M393" s="77"/>
      <c r="N393" s="72"/>
      <c r="O393" s="79" t="s">
        <v>176</v>
      </c>
      <c r="P393" s="81">
        <v>43171.687523148146</v>
      </c>
      <c r="Q393" s="79" t="s">
        <v>1320</v>
      </c>
      <c r="R393" s="83" t="s">
        <v>2183</v>
      </c>
      <c r="S393" s="79" t="s">
        <v>2580</v>
      </c>
      <c r="T393" s="79" t="s">
        <v>2825</v>
      </c>
      <c r="U393" s="79"/>
      <c r="V393" s="83" t="s">
        <v>3693</v>
      </c>
      <c r="W393" s="81">
        <v>43171.687523148146</v>
      </c>
      <c r="X393" s="83" t="s">
        <v>4268</v>
      </c>
      <c r="Y393" s="79"/>
      <c r="Z393" s="79"/>
      <c r="AA393" s="85" t="s">
        <v>5476</v>
      </c>
      <c r="AB393" s="79"/>
      <c r="AC393" s="79" t="b">
        <v>0</v>
      </c>
      <c r="AD393" s="79">
        <v>0</v>
      </c>
      <c r="AE393" s="85" t="s">
        <v>6296</v>
      </c>
      <c r="AF393" s="79" t="b">
        <v>0</v>
      </c>
      <c r="AG393" s="79" t="s">
        <v>6304</v>
      </c>
      <c r="AH393" s="79"/>
      <c r="AI393" s="85" t="s">
        <v>6296</v>
      </c>
      <c r="AJ393" s="79" t="b">
        <v>0</v>
      </c>
      <c r="AK393" s="79">
        <v>0</v>
      </c>
      <c r="AL393" s="85" t="s">
        <v>6296</v>
      </c>
      <c r="AM393" s="79" t="s">
        <v>6381</v>
      </c>
      <c r="AN393" s="79" t="b">
        <v>0</v>
      </c>
      <c r="AO393" s="85" t="s">
        <v>5476</v>
      </c>
      <c r="AP393" s="79" t="s">
        <v>176</v>
      </c>
      <c r="AQ393" s="79">
        <v>0</v>
      </c>
      <c r="AR393" s="79">
        <v>0</v>
      </c>
      <c r="AS393" s="79"/>
      <c r="AT393" s="79"/>
      <c r="AU393" s="79"/>
      <c r="AV393" s="79"/>
      <c r="AW393" s="79"/>
      <c r="AX393" s="79"/>
      <c r="AY393" s="79"/>
      <c r="AZ393" s="79"/>
      <c r="BA393">
        <v>1</v>
      </c>
      <c r="BB393" s="78" t="str">
        <f>REPLACE(INDEX(GroupVertices[Group], MATCH(Edges24[[#This Row],[Vertex 1]],GroupVertices[Vertex],0)),1,1,"")</f>
        <v>1</v>
      </c>
      <c r="BC393" s="78" t="str">
        <f>REPLACE(INDEX(GroupVertices[Group], MATCH(Edges24[[#This Row],[Vertex 2]],GroupVertices[Vertex],0)),1,1,"")</f>
        <v>1</v>
      </c>
      <c r="BD393" s="48">
        <v>0</v>
      </c>
      <c r="BE393" s="49">
        <v>0</v>
      </c>
      <c r="BF393" s="48">
        <v>0</v>
      </c>
      <c r="BG393" s="49">
        <v>0</v>
      </c>
      <c r="BH393" s="48">
        <v>0</v>
      </c>
      <c r="BI393" s="49">
        <v>0</v>
      </c>
      <c r="BJ393" s="48">
        <v>14</v>
      </c>
      <c r="BK393" s="49">
        <v>100</v>
      </c>
      <c r="BL393" s="48">
        <v>14</v>
      </c>
    </row>
    <row r="394" spans="1:64" x14ac:dyDescent="0.25">
      <c r="A394" s="64" t="s">
        <v>515</v>
      </c>
      <c r="B394" s="64" t="s">
        <v>517</v>
      </c>
      <c r="C394" s="65"/>
      <c r="D394" s="66"/>
      <c r="E394" s="67"/>
      <c r="F394" s="68"/>
      <c r="G394" s="65"/>
      <c r="H394" s="69"/>
      <c r="I394" s="70"/>
      <c r="J394" s="70"/>
      <c r="K394" s="34" t="s">
        <v>65</v>
      </c>
      <c r="L394" s="77">
        <v>556</v>
      </c>
      <c r="M394" s="77"/>
      <c r="N394" s="72"/>
      <c r="O394" s="79" t="s">
        <v>999</v>
      </c>
      <c r="P394" s="81">
        <v>43171.689884259256</v>
      </c>
      <c r="Q394" s="79" t="s">
        <v>1321</v>
      </c>
      <c r="R394" s="83" t="s">
        <v>2184</v>
      </c>
      <c r="S394" s="79" t="s">
        <v>2505</v>
      </c>
      <c r="T394" s="79" t="s">
        <v>2679</v>
      </c>
      <c r="U394" s="79"/>
      <c r="V394" s="83" t="s">
        <v>3522</v>
      </c>
      <c r="W394" s="81">
        <v>43171.689884259256</v>
      </c>
      <c r="X394" s="83" t="s">
        <v>4269</v>
      </c>
      <c r="Y394" s="79"/>
      <c r="Z394" s="79"/>
      <c r="AA394" s="85" t="s">
        <v>5477</v>
      </c>
      <c r="AB394" s="79"/>
      <c r="AC394" s="79" t="b">
        <v>0</v>
      </c>
      <c r="AD394" s="79">
        <v>0</v>
      </c>
      <c r="AE394" s="85" t="s">
        <v>6296</v>
      </c>
      <c r="AF394" s="79" t="b">
        <v>0</v>
      </c>
      <c r="AG394" s="79" t="s">
        <v>6304</v>
      </c>
      <c r="AH394" s="79"/>
      <c r="AI394" s="85" t="s">
        <v>6296</v>
      </c>
      <c r="AJ394" s="79" t="b">
        <v>0</v>
      </c>
      <c r="AK394" s="79">
        <v>3</v>
      </c>
      <c r="AL394" s="85" t="s">
        <v>5479</v>
      </c>
      <c r="AM394" s="79" t="s">
        <v>6331</v>
      </c>
      <c r="AN394" s="79" t="b">
        <v>0</v>
      </c>
      <c r="AO394" s="85" t="s">
        <v>5479</v>
      </c>
      <c r="AP394" s="79" t="s">
        <v>176</v>
      </c>
      <c r="AQ394" s="79">
        <v>0</v>
      </c>
      <c r="AR394" s="79">
        <v>0</v>
      </c>
      <c r="AS394" s="79"/>
      <c r="AT394" s="79"/>
      <c r="AU394" s="79"/>
      <c r="AV394" s="79"/>
      <c r="AW394" s="79"/>
      <c r="AX394" s="79"/>
      <c r="AY394" s="79"/>
      <c r="AZ394" s="79"/>
      <c r="BA394">
        <v>1</v>
      </c>
      <c r="BB394" s="78" t="str">
        <f>REPLACE(INDEX(GroupVertices[Group], MATCH(Edges24[[#This Row],[Vertex 1]],GroupVertices[Vertex],0)),1,1,"")</f>
        <v>53</v>
      </c>
      <c r="BC394" s="78" t="str">
        <f>REPLACE(INDEX(GroupVertices[Group], MATCH(Edges24[[#This Row],[Vertex 2]],GroupVertices[Vertex],0)),1,1,"")</f>
        <v>53</v>
      </c>
      <c r="BD394" s="48">
        <v>2</v>
      </c>
      <c r="BE394" s="49">
        <v>13.333333333333334</v>
      </c>
      <c r="BF394" s="48">
        <v>0</v>
      </c>
      <c r="BG394" s="49">
        <v>0</v>
      </c>
      <c r="BH394" s="48">
        <v>0</v>
      </c>
      <c r="BI394" s="49">
        <v>0</v>
      </c>
      <c r="BJ394" s="48">
        <v>13</v>
      </c>
      <c r="BK394" s="49">
        <v>86.666666666666671</v>
      </c>
      <c r="BL394" s="48">
        <v>15</v>
      </c>
    </row>
    <row r="395" spans="1:64" x14ac:dyDescent="0.25">
      <c r="A395" s="64" t="s">
        <v>516</v>
      </c>
      <c r="B395" s="64" t="s">
        <v>516</v>
      </c>
      <c r="C395" s="65"/>
      <c r="D395" s="66"/>
      <c r="E395" s="67"/>
      <c r="F395" s="68"/>
      <c r="G395" s="65"/>
      <c r="H395" s="69"/>
      <c r="I395" s="70"/>
      <c r="J395" s="70"/>
      <c r="K395" s="34" t="s">
        <v>65</v>
      </c>
      <c r="L395" s="77">
        <v>557</v>
      </c>
      <c r="M395" s="77"/>
      <c r="N395" s="72"/>
      <c r="O395" s="79" t="s">
        <v>176</v>
      </c>
      <c r="P395" s="81">
        <v>43171.69027777778</v>
      </c>
      <c r="Q395" s="79" t="s">
        <v>1322</v>
      </c>
      <c r="R395" s="83" t="s">
        <v>2185</v>
      </c>
      <c r="S395" s="79" t="s">
        <v>2507</v>
      </c>
      <c r="T395" s="79" t="s">
        <v>2826</v>
      </c>
      <c r="U395" s="79"/>
      <c r="V395" s="83" t="s">
        <v>3694</v>
      </c>
      <c r="W395" s="81">
        <v>43171.69027777778</v>
      </c>
      <c r="X395" s="83" t="s">
        <v>4270</v>
      </c>
      <c r="Y395" s="79"/>
      <c r="Z395" s="79"/>
      <c r="AA395" s="85" t="s">
        <v>5478</v>
      </c>
      <c r="AB395" s="79"/>
      <c r="AC395" s="79" t="b">
        <v>0</v>
      </c>
      <c r="AD395" s="79">
        <v>0</v>
      </c>
      <c r="AE395" s="85" t="s">
        <v>6296</v>
      </c>
      <c r="AF395" s="79" t="b">
        <v>0</v>
      </c>
      <c r="AG395" s="79" t="s">
        <v>6304</v>
      </c>
      <c r="AH395" s="79"/>
      <c r="AI395" s="85" t="s">
        <v>6296</v>
      </c>
      <c r="AJ395" s="79" t="b">
        <v>0</v>
      </c>
      <c r="AK395" s="79">
        <v>0</v>
      </c>
      <c r="AL395" s="85" t="s">
        <v>6296</v>
      </c>
      <c r="AM395" s="79" t="s">
        <v>6338</v>
      </c>
      <c r="AN395" s="79" t="b">
        <v>0</v>
      </c>
      <c r="AO395" s="85" t="s">
        <v>5478</v>
      </c>
      <c r="AP395" s="79" t="s">
        <v>176</v>
      </c>
      <c r="AQ395" s="79">
        <v>0</v>
      </c>
      <c r="AR395" s="79">
        <v>0</v>
      </c>
      <c r="AS395" s="79"/>
      <c r="AT395" s="79"/>
      <c r="AU395" s="79"/>
      <c r="AV395" s="79"/>
      <c r="AW395" s="79"/>
      <c r="AX395" s="79"/>
      <c r="AY395" s="79"/>
      <c r="AZ395" s="79"/>
      <c r="BA395">
        <v>1</v>
      </c>
      <c r="BB395" s="78" t="str">
        <f>REPLACE(INDEX(GroupVertices[Group], MATCH(Edges24[[#This Row],[Vertex 1]],GroupVertices[Vertex],0)),1,1,"")</f>
        <v>85</v>
      </c>
      <c r="BC395" s="78" t="str">
        <f>REPLACE(INDEX(GroupVertices[Group], MATCH(Edges24[[#This Row],[Vertex 2]],GroupVertices[Vertex],0)),1,1,"")</f>
        <v>85</v>
      </c>
      <c r="BD395" s="48">
        <v>0</v>
      </c>
      <c r="BE395" s="49">
        <v>0</v>
      </c>
      <c r="BF395" s="48">
        <v>0</v>
      </c>
      <c r="BG395" s="49">
        <v>0</v>
      </c>
      <c r="BH395" s="48">
        <v>0</v>
      </c>
      <c r="BI395" s="49">
        <v>0</v>
      </c>
      <c r="BJ395" s="48">
        <v>8</v>
      </c>
      <c r="BK395" s="49">
        <v>100</v>
      </c>
      <c r="BL395" s="48">
        <v>8</v>
      </c>
    </row>
    <row r="396" spans="1:64" x14ac:dyDescent="0.25">
      <c r="A396" s="64" t="s">
        <v>517</v>
      </c>
      <c r="B396" s="64" t="s">
        <v>517</v>
      </c>
      <c r="C396" s="65"/>
      <c r="D396" s="66"/>
      <c r="E396" s="67"/>
      <c r="F396" s="68"/>
      <c r="G396" s="65"/>
      <c r="H396" s="69"/>
      <c r="I396" s="70"/>
      <c r="J396" s="70"/>
      <c r="K396" s="34" t="s">
        <v>65</v>
      </c>
      <c r="L396" s="77">
        <v>558</v>
      </c>
      <c r="M396" s="77"/>
      <c r="N396" s="72"/>
      <c r="O396" s="79" t="s">
        <v>176</v>
      </c>
      <c r="P396" s="81">
        <v>43171.23133101852</v>
      </c>
      <c r="Q396" s="79" t="s">
        <v>1323</v>
      </c>
      <c r="R396" s="83" t="s">
        <v>2184</v>
      </c>
      <c r="S396" s="79" t="s">
        <v>2505</v>
      </c>
      <c r="T396" s="79" t="s">
        <v>2827</v>
      </c>
      <c r="U396" s="83" t="s">
        <v>3248</v>
      </c>
      <c r="V396" s="83" t="s">
        <v>3248</v>
      </c>
      <c r="W396" s="81">
        <v>43171.23133101852</v>
      </c>
      <c r="X396" s="83" t="s">
        <v>4271</v>
      </c>
      <c r="Y396" s="79"/>
      <c r="Z396" s="79"/>
      <c r="AA396" s="85" t="s">
        <v>5479</v>
      </c>
      <c r="AB396" s="79"/>
      <c r="AC396" s="79" t="b">
        <v>0</v>
      </c>
      <c r="AD396" s="79">
        <v>4</v>
      </c>
      <c r="AE396" s="85" t="s">
        <v>6296</v>
      </c>
      <c r="AF396" s="79" t="b">
        <v>0</v>
      </c>
      <c r="AG396" s="79" t="s">
        <v>6304</v>
      </c>
      <c r="AH396" s="79"/>
      <c r="AI396" s="85" t="s">
        <v>6296</v>
      </c>
      <c r="AJ396" s="79" t="b">
        <v>0</v>
      </c>
      <c r="AK396" s="79">
        <v>3</v>
      </c>
      <c r="AL396" s="85" t="s">
        <v>6296</v>
      </c>
      <c r="AM396" s="79" t="s">
        <v>6330</v>
      </c>
      <c r="AN396" s="79" t="b">
        <v>0</v>
      </c>
      <c r="AO396" s="85" t="s">
        <v>5479</v>
      </c>
      <c r="AP396" s="79" t="s">
        <v>6415</v>
      </c>
      <c r="AQ396" s="79">
        <v>0</v>
      </c>
      <c r="AR396" s="79">
        <v>0</v>
      </c>
      <c r="AS396" s="79"/>
      <c r="AT396" s="79"/>
      <c r="AU396" s="79"/>
      <c r="AV396" s="79"/>
      <c r="AW396" s="79"/>
      <c r="AX396" s="79"/>
      <c r="AY396" s="79"/>
      <c r="AZ396" s="79"/>
      <c r="BA396">
        <v>1</v>
      </c>
      <c r="BB396" s="78" t="str">
        <f>REPLACE(INDEX(GroupVertices[Group], MATCH(Edges24[[#This Row],[Vertex 1]],GroupVertices[Vertex],0)),1,1,"")</f>
        <v>53</v>
      </c>
      <c r="BC396" s="78" t="str">
        <f>REPLACE(INDEX(GroupVertices[Group], MATCH(Edges24[[#This Row],[Vertex 2]],GroupVertices[Vertex],0)),1,1,"")</f>
        <v>53</v>
      </c>
      <c r="BD396" s="48">
        <v>2</v>
      </c>
      <c r="BE396" s="49">
        <v>10.526315789473685</v>
      </c>
      <c r="BF396" s="48">
        <v>0</v>
      </c>
      <c r="BG396" s="49">
        <v>0</v>
      </c>
      <c r="BH396" s="48">
        <v>0</v>
      </c>
      <c r="BI396" s="49">
        <v>0</v>
      </c>
      <c r="BJ396" s="48">
        <v>17</v>
      </c>
      <c r="BK396" s="49">
        <v>89.473684210526315</v>
      </c>
      <c r="BL396" s="48">
        <v>19</v>
      </c>
    </row>
    <row r="397" spans="1:64" x14ac:dyDescent="0.25">
      <c r="A397" s="64" t="s">
        <v>518</v>
      </c>
      <c r="B397" s="64" t="s">
        <v>517</v>
      </c>
      <c r="C397" s="65"/>
      <c r="D397" s="66"/>
      <c r="E397" s="67"/>
      <c r="F397" s="68"/>
      <c r="G397" s="65"/>
      <c r="H397" s="69"/>
      <c r="I397" s="70"/>
      <c r="J397" s="70"/>
      <c r="K397" s="34" t="s">
        <v>65</v>
      </c>
      <c r="L397" s="77">
        <v>559</v>
      </c>
      <c r="M397" s="77"/>
      <c r="N397" s="72"/>
      <c r="O397" s="79" t="s">
        <v>999</v>
      </c>
      <c r="P397" s="81">
        <v>43171.691817129627</v>
      </c>
      <c r="Q397" s="79" t="s">
        <v>1321</v>
      </c>
      <c r="R397" s="83" t="s">
        <v>2184</v>
      </c>
      <c r="S397" s="79" t="s">
        <v>2505</v>
      </c>
      <c r="T397" s="79" t="s">
        <v>2679</v>
      </c>
      <c r="U397" s="79"/>
      <c r="V397" s="83" t="s">
        <v>3695</v>
      </c>
      <c r="W397" s="81">
        <v>43171.691817129627</v>
      </c>
      <c r="X397" s="83" t="s">
        <v>4272</v>
      </c>
      <c r="Y397" s="79"/>
      <c r="Z397" s="79"/>
      <c r="AA397" s="85" t="s">
        <v>5480</v>
      </c>
      <c r="AB397" s="79"/>
      <c r="AC397" s="79" t="b">
        <v>0</v>
      </c>
      <c r="AD397" s="79">
        <v>0</v>
      </c>
      <c r="AE397" s="85" t="s">
        <v>6296</v>
      </c>
      <c r="AF397" s="79" t="b">
        <v>0</v>
      </c>
      <c r="AG397" s="79" t="s">
        <v>6304</v>
      </c>
      <c r="AH397" s="79"/>
      <c r="AI397" s="85" t="s">
        <v>6296</v>
      </c>
      <c r="AJ397" s="79" t="b">
        <v>0</v>
      </c>
      <c r="AK397" s="79">
        <v>3</v>
      </c>
      <c r="AL397" s="85" t="s">
        <v>5479</v>
      </c>
      <c r="AM397" s="79" t="s">
        <v>6382</v>
      </c>
      <c r="AN397" s="79" t="b">
        <v>0</v>
      </c>
      <c r="AO397" s="85" t="s">
        <v>5479</v>
      </c>
      <c r="AP397" s="79" t="s">
        <v>176</v>
      </c>
      <c r="AQ397" s="79">
        <v>0</v>
      </c>
      <c r="AR397" s="79">
        <v>0</v>
      </c>
      <c r="AS397" s="79"/>
      <c r="AT397" s="79"/>
      <c r="AU397" s="79"/>
      <c r="AV397" s="79"/>
      <c r="AW397" s="79"/>
      <c r="AX397" s="79"/>
      <c r="AY397" s="79"/>
      <c r="AZ397" s="79"/>
      <c r="BA397">
        <v>1</v>
      </c>
      <c r="BB397" s="78" t="str">
        <f>REPLACE(INDEX(GroupVertices[Group], MATCH(Edges24[[#This Row],[Vertex 1]],GroupVertices[Vertex],0)),1,1,"")</f>
        <v>53</v>
      </c>
      <c r="BC397" s="78" t="str">
        <f>REPLACE(INDEX(GroupVertices[Group], MATCH(Edges24[[#This Row],[Vertex 2]],GroupVertices[Vertex],0)),1,1,"")</f>
        <v>53</v>
      </c>
      <c r="BD397" s="48">
        <v>2</v>
      </c>
      <c r="BE397" s="49">
        <v>13.333333333333334</v>
      </c>
      <c r="BF397" s="48">
        <v>0</v>
      </c>
      <c r="BG397" s="49">
        <v>0</v>
      </c>
      <c r="BH397" s="48">
        <v>0</v>
      </c>
      <c r="BI397" s="49">
        <v>0</v>
      </c>
      <c r="BJ397" s="48">
        <v>13</v>
      </c>
      <c r="BK397" s="49">
        <v>86.666666666666671</v>
      </c>
      <c r="BL397" s="48">
        <v>15</v>
      </c>
    </row>
    <row r="398" spans="1:64" x14ac:dyDescent="0.25">
      <c r="A398" s="64" t="s">
        <v>519</v>
      </c>
      <c r="B398" s="64" t="s">
        <v>888</v>
      </c>
      <c r="C398" s="65"/>
      <c r="D398" s="66"/>
      <c r="E398" s="67"/>
      <c r="F398" s="68"/>
      <c r="G398" s="65"/>
      <c r="H398" s="69"/>
      <c r="I398" s="70"/>
      <c r="J398" s="70"/>
      <c r="K398" s="34" t="s">
        <v>65</v>
      </c>
      <c r="L398" s="77">
        <v>560</v>
      </c>
      <c r="M398" s="77"/>
      <c r="N398" s="72"/>
      <c r="O398" s="79" t="s">
        <v>999</v>
      </c>
      <c r="P398" s="81">
        <v>43171.693668981483</v>
      </c>
      <c r="Q398" s="79" t="s">
        <v>1324</v>
      </c>
      <c r="R398" s="83" t="s">
        <v>2186</v>
      </c>
      <c r="S398" s="79" t="s">
        <v>2581</v>
      </c>
      <c r="T398" s="79" t="s">
        <v>2828</v>
      </c>
      <c r="U398" s="79"/>
      <c r="V398" s="83" t="s">
        <v>3696</v>
      </c>
      <c r="W398" s="81">
        <v>43171.693668981483</v>
      </c>
      <c r="X398" s="83" t="s">
        <v>4273</v>
      </c>
      <c r="Y398" s="79"/>
      <c r="Z398" s="79"/>
      <c r="AA398" s="85" t="s">
        <v>5481</v>
      </c>
      <c r="AB398" s="79"/>
      <c r="AC398" s="79" t="b">
        <v>0</v>
      </c>
      <c r="AD398" s="79">
        <v>0</v>
      </c>
      <c r="AE398" s="85" t="s">
        <v>6296</v>
      </c>
      <c r="AF398" s="79" t="b">
        <v>0</v>
      </c>
      <c r="AG398" s="79" t="s">
        <v>6304</v>
      </c>
      <c r="AH398" s="79"/>
      <c r="AI398" s="85" t="s">
        <v>6296</v>
      </c>
      <c r="AJ398" s="79" t="b">
        <v>0</v>
      </c>
      <c r="AK398" s="79">
        <v>0</v>
      </c>
      <c r="AL398" s="85" t="s">
        <v>6296</v>
      </c>
      <c r="AM398" s="79" t="s">
        <v>6383</v>
      </c>
      <c r="AN398" s="79" t="b">
        <v>0</v>
      </c>
      <c r="AO398" s="85" t="s">
        <v>5481</v>
      </c>
      <c r="AP398" s="79" t="s">
        <v>176</v>
      </c>
      <c r="AQ398" s="79">
        <v>0</v>
      </c>
      <c r="AR398" s="79">
        <v>0</v>
      </c>
      <c r="AS398" s="79"/>
      <c r="AT398" s="79"/>
      <c r="AU398" s="79"/>
      <c r="AV398" s="79"/>
      <c r="AW398" s="79"/>
      <c r="AX398" s="79"/>
      <c r="AY398" s="79"/>
      <c r="AZ398" s="79"/>
      <c r="BA398">
        <v>1</v>
      </c>
      <c r="BB398" s="78" t="str">
        <f>REPLACE(INDEX(GroupVertices[Group], MATCH(Edges24[[#This Row],[Vertex 1]],GroupVertices[Vertex],0)),1,1,"")</f>
        <v>33</v>
      </c>
      <c r="BC398" s="78" t="str">
        <f>REPLACE(INDEX(GroupVertices[Group], MATCH(Edges24[[#This Row],[Vertex 2]],GroupVertices[Vertex],0)),1,1,"")</f>
        <v>33</v>
      </c>
      <c r="BD398" s="48"/>
      <c r="BE398" s="49"/>
      <c r="BF398" s="48"/>
      <c r="BG398" s="49"/>
      <c r="BH398" s="48"/>
      <c r="BI398" s="49"/>
      <c r="BJ398" s="48"/>
      <c r="BK398" s="49"/>
      <c r="BL398" s="48"/>
    </row>
    <row r="399" spans="1:64" x14ac:dyDescent="0.25">
      <c r="A399" s="64" t="s">
        <v>520</v>
      </c>
      <c r="B399" s="64" t="s">
        <v>888</v>
      </c>
      <c r="C399" s="65"/>
      <c r="D399" s="66"/>
      <c r="E399" s="67"/>
      <c r="F399" s="68"/>
      <c r="G399" s="65"/>
      <c r="H399" s="69"/>
      <c r="I399" s="70"/>
      <c r="J399" s="70"/>
      <c r="K399" s="34" t="s">
        <v>65</v>
      </c>
      <c r="L399" s="77">
        <v>562</v>
      </c>
      <c r="M399" s="77"/>
      <c r="N399" s="72"/>
      <c r="O399" s="79" t="s">
        <v>999</v>
      </c>
      <c r="P399" s="81">
        <v>43171.693865740737</v>
      </c>
      <c r="Q399" s="79" t="s">
        <v>1325</v>
      </c>
      <c r="R399" s="83" t="s">
        <v>2187</v>
      </c>
      <c r="S399" s="79" t="s">
        <v>2581</v>
      </c>
      <c r="T399" s="79" t="s">
        <v>2828</v>
      </c>
      <c r="U399" s="79"/>
      <c r="V399" s="83" t="s">
        <v>3522</v>
      </c>
      <c r="W399" s="81">
        <v>43171.693865740737</v>
      </c>
      <c r="X399" s="83" t="s">
        <v>4274</v>
      </c>
      <c r="Y399" s="79"/>
      <c r="Z399" s="79"/>
      <c r="AA399" s="85" t="s">
        <v>5482</v>
      </c>
      <c r="AB399" s="79"/>
      <c r="AC399" s="79" t="b">
        <v>0</v>
      </c>
      <c r="AD399" s="79">
        <v>0</v>
      </c>
      <c r="AE399" s="85" t="s">
        <v>6296</v>
      </c>
      <c r="AF399" s="79" t="b">
        <v>0</v>
      </c>
      <c r="AG399" s="79" t="s">
        <v>6304</v>
      </c>
      <c r="AH399" s="79"/>
      <c r="AI399" s="85" t="s">
        <v>6296</v>
      </c>
      <c r="AJ399" s="79" t="b">
        <v>0</v>
      </c>
      <c r="AK399" s="79">
        <v>0</v>
      </c>
      <c r="AL399" s="85" t="s">
        <v>6296</v>
      </c>
      <c r="AM399" s="79" t="s">
        <v>6383</v>
      </c>
      <c r="AN399" s="79" t="b">
        <v>0</v>
      </c>
      <c r="AO399" s="85" t="s">
        <v>5482</v>
      </c>
      <c r="AP399" s="79" t="s">
        <v>176</v>
      </c>
      <c r="AQ399" s="79">
        <v>0</v>
      </c>
      <c r="AR399" s="79">
        <v>0</v>
      </c>
      <c r="AS399" s="79"/>
      <c r="AT399" s="79"/>
      <c r="AU399" s="79"/>
      <c r="AV399" s="79"/>
      <c r="AW399" s="79"/>
      <c r="AX399" s="79"/>
      <c r="AY399" s="79"/>
      <c r="AZ399" s="79"/>
      <c r="BA399">
        <v>1</v>
      </c>
      <c r="BB399" s="78" t="str">
        <f>REPLACE(INDEX(GroupVertices[Group], MATCH(Edges24[[#This Row],[Vertex 1]],GroupVertices[Vertex],0)),1,1,"")</f>
        <v>33</v>
      </c>
      <c r="BC399" s="78" t="str">
        <f>REPLACE(INDEX(GroupVertices[Group], MATCH(Edges24[[#This Row],[Vertex 2]],GroupVertices[Vertex],0)),1,1,"")</f>
        <v>33</v>
      </c>
      <c r="BD399" s="48"/>
      <c r="BE399" s="49"/>
      <c r="BF399" s="48"/>
      <c r="BG399" s="49"/>
      <c r="BH399" s="48"/>
      <c r="BI399" s="49"/>
      <c r="BJ399" s="48"/>
      <c r="BK399" s="49"/>
      <c r="BL399" s="48"/>
    </row>
    <row r="400" spans="1:64" x14ac:dyDescent="0.25">
      <c r="A400" s="64" t="s">
        <v>521</v>
      </c>
      <c r="B400" s="64" t="s">
        <v>521</v>
      </c>
      <c r="C400" s="65"/>
      <c r="D400" s="66"/>
      <c r="E400" s="67"/>
      <c r="F400" s="68"/>
      <c r="G400" s="65"/>
      <c r="H400" s="69"/>
      <c r="I400" s="70"/>
      <c r="J400" s="70"/>
      <c r="K400" s="34" t="s">
        <v>65</v>
      </c>
      <c r="L400" s="77">
        <v>564</v>
      </c>
      <c r="M400" s="77"/>
      <c r="N400" s="72"/>
      <c r="O400" s="79" t="s">
        <v>176</v>
      </c>
      <c r="P400" s="81">
        <v>43171.694178240738</v>
      </c>
      <c r="Q400" s="79" t="s">
        <v>1326</v>
      </c>
      <c r="R400" s="79"/>
      <c r="S400" s="79"/>
      <c r="T400" s="79" t="s">
        <v>2829</v>
      </c>
      <c r="U400" s="83" t="s">
        <v>3249</v>
      </c>
      <c r="V400" s="83" t="s">
        <v>3249</v>
      </c>
      <c r="W400" s="81">
        <v>43171.694178240738</v>
      </c>
      <c r="X400" s="83" t="s">
        <v>4275</v>
      </c>
      <c r="Y400" s="79"/>
      <c r="Z400" s="79"/>
      <c r="AA400" s="85" t="s">
        <v>5483</v>
      </c>
      <c r="AB400" s="79"/>
      <c r="AC400" s="79" t="b">
        <v>0</v>
      </c>
      <c r="AD400" s="79">
        <v>0</v>
      </c>
      <c r="AE400" s="85" t="s">
        <v>6296</v>
      </c>
      <c r="AF400" s="79" t="b">
        <v>0</v>
      </c>
      <c r="AG400" s="79" t="s">
        <v>6304</v>
      </c>
      <c r="AH400" s="79"/>
      <c r="AI400" s="85" t="s">
        <v>6296</v>
      </c>
      <c r="AJ400" s="79" t="b">
        <v>0</v>
      </c>
      <c r="AK400" s="79">
        <v>0</v>
      </c>
      <c r="AL400" s="85" t="s">
        <v>6296</v>
      </c>
      <c r="AM400" s="79" t="s">
        <v>6328</v>
      </c>
      <c r="AN400" s="79" t="b">
        <v>0</v>
      </c>
      <c r="AO400" s="85" t="s">
        <v>5483</v>
      </c>
      <c r="AP400" s="79" t="s">
        <v>176</v>
      </c>
      <c r="AQ400" s="79">
        <v>0</v>
      </c>
      <c r="AR400" s="79">
        <v>0</v>
      </c>
      <c r="AS400" s="79"/>
      <c r="AT400" s="79"/>
      <c r="AU400" s="79"/>
      <c r="AV400" s="79"/>
      <c r="AW400" s="79"/>
      <c r="AX400" s="79"/>
      <c r="AY400" s="79"/>
      <c r="AZ400" s="79"/>
      <c r="BA400">
        <v>1</v>
      </c>
      <c r="BB400" s="78" t="str">
        <f>REPLACE(INDEX(GroupVertices[Group], MATCH(Edges24[[#This Row],[Vertex 1]],GroupVertices[Vertex],0)),1,1,"")</f>
        <v>1</v>
      </c>
      <c r="BC400" s="78" t="str">
        <f>REPLACE(INDEX(GroupVertices[Group], MATCH(Edges24[[#This Row],[Vertex 2]],GroupVertices[Vertex],0)),1,1,"")</f>
        <v>1</v>
      </c>
      <c r="BD400" s="48">
        <v>2</v>
      </c>
      <c r="BE400" s="49">
        <v>16.666666666666668</v>
      </c>
      <c r="BF400" s="48">
        <v>0</v>
      </c>
      <c r="BG400" s="49">
        <v>0</v>
      </c>
      <c r="BH400" s="48">
        <v>0</v>
      </c>
      <c r="BI400" s="49">
        <v>0</v>
      </c>
      <c r="BJ400" s="48">
        <v>10</v>
      </c>
      <c r="BK400" s="49">
        <v>83.333333333333329</v>
      </c>
      <c r="BL400" s="48">
        <v>12</v>
      </c>
    </row>
    <row r="401" spans="1:64" x14ac:dyDescent="0.25">
      <c r="A401" s="64" t="s">
        <v>522</v>
      </c>
      <c r="B401" s="64" t="s">
        <v>754</v>
      </c>
      <c r="C401" s="65"/>
      <c r="D401" s="66"/>
      <c r="E401" s="67"/>
      <c r="F401" s="68"/>
      <c r="G401" s="65"/>
      <c r="H401" s="69"/>
      <c r="I401" s="70"/>
      <c r="J401" s="70"/>
      <c r="K401" s="34" t="s">
        <v>65</v>
      </c>
      <c r="L401" s="77">
        <v>565</v>
      </c>
      <c r="M401" s="77"/>
      <c r="N401" s="72"/>
      <c r="O401" s="79" t="s">
        <v>999</v>
      </c>
      <c r="P401" s="81">
        <v>43171.694525462961</v>
      </c>
      <c r="Q401" s="79" t="s">
        <v>1327</v>
      </c>
      <c r="R401" s="83" t="s">
        <v>2188</v>
      </c>
      <c r="S401" s="79" t="s">
        <v>2505</v>
      </c>
      <c r="T401" s="79" t="s">
        <v>2830</v>
      </c>
      <c r="U401" s="83" t="s">
        <v>3250</v>
      </c>
      <c r="V401" s="83" t="s">
        <v>3250</v>
      </c>
      <c r="W401" s="81">
        <v>43171.694525462961</v>
      </c>
      <c r="X401" s="83" t="s">
        <v>4276</v>
      </c>
      <c r="Y401" s="79"/>
      <c r="Z401" s="79"/>
      <c r="AA401" s="85" t="s">
        <v>5484</v>
      </c>
      <c r="AB401" s="79"/>
      <c r="AC401" s="79" t="b">
        <v>0</v>
      </c>
      <c r="AD401" s="79">
        <v>0</v>
      </c>
      <c r="AE401" s="85" t="s">
        <v>6296</v>
      </c>
      <c r="AF401" s="79" t="b">
        <v>0</v>
      </c>
      <c r="AG401" s="79" t="s">
        <v>6304</v>
      </c>
      <c r="AH401" s="79"/>
      <c r="AI401" s="85" t="s">
        <v>6296</v>
      </c>
      <c r="AJ401" s="79" t="b">
        <v>0</v>
      </c>
      <c r="AK401" s="79">
        <v>0</v>
      </c>
      <c r="AL401" s="85" t="s">
        <v>6296</v>
      </c>
      <c r="AM401" s="79" t="s">
        <v>6330</v>
      </c>
      <c r="AN401" s="79" t="b">
        <v>0</v>
      </c>
      <c r="AO401" s="85" t="s">
        <v>5484</v>
      </c>
      <c r="AP401" s="79" t="s">
        <v>176</v>
      </c>
      <c r="AQ401" s="79">
        <v>0</v>
      </c>
      <c r="AR401" s="79">
        <v>0</v>
      </c>
      <c r="AS401" s="79"/>
      <c r="AT401" s="79"/>
      <c r="AU401" s="79"/>
      <c r="AV401" s="79"/>
      <c r="AW401" s="79"/>
      <c r="AX401" s="79"/>
      <c r="AY401" s="79"/>
      <c r="AZ401" s="79"/>
      <c r="BA401">
        <v>1</v>
      </c>
      <c r="BB401" s="78" t="str">
        <f>REPLACE(INDEX(GroupVertices[Group], MATCH(Edges24[[#This Row],[Vertex 1]],GroupVertices[Vertex],0)),1,1,"")</f>
        <v>2</v>
      </c>
      <c r="BC401" s="78" t="str">
        <f>REPLACE(INDEX(GroupVertices[Group], MATCH(Edges24[[#This Row],[Vertex 2]],GroupVertices[Vertex],0)),1,1,"")</f>
        <v>2</v>
      </c>
      <c r="BD401" s="48"/>
      <c r="BE401" s="49"/>
      <c r="BF401" s="48"/>
      <c r="BG401" s="49"/>
      <c r="BH401" s="48"/>
      <c r="BI401" s="49"/>
      <c r="BJ401" s="48"/>
      <c r="BK401" s="49"/>
      <c r="BL401" s="48"/>
    </row>
    <row r="402" spans="1:64" x14ac:dyDescent="0.25">
      <c r="A402" s="64" t="s">
        <v>523</v>
      </c>
      <c r="B402" s="64" t="s">
        <v>523</v>
      </c>
      <c r="C402" s="65"/>
      <c r="D402" s="66"/>
      <c r="E402" s="67"/>
      <c r="F402" s="68"/>
      <c r="G402" s="65"/>
      <c r="H402" s="69"/>
      <c r="I402" s="70"/>
      <c r="J402" s="70"/>
      <c r="K402" s="34" t="s">
        <v>65</v>
      </c>
      <c r="L402" s="77">
        <v>567</v>
      </c>
      <c r="M402" s="77"/>
      <c r="N402" s="72"/>
      <c r="O402" s="79" t="s">
        <v>176</v>
      </c>
      <c r="P402" s="81">
        <v>43165.662789351853</v>
      </c>
      <c r="Q402" s="79" t="s">
        <v>1328</v>
      </c>
      <c r="R402" s="83" t="s">
        <v>2189</v>
      </c>
      <c r="S402" s="79" t="s">
        <v>2538</v>
      </c>
      <c r="T402" s="79" t="s">
        <v>2831</v>
      </c>
      <c r="U402" s="83" t="s">
        <v>3251</v>
      </c>
      <c r="V402" s="83" t="s">
        <v>3251</v>
      </c>
      <c r="W402" s="81">
        <v>43165.662789351853</v>
      </c>
      <c r="X402" s="83" t="s">
        <v>4277</v>
      </c>
      <c r="Y402" s="79"/>
      <c r="Z402" s="79"/>
      <c r="AA402" s="85" t="s">
        <v>5485</v>
      </c>
      <c r="AB402" s="79"/>
      <c r="AC402" s="79" t="b">
        <v>0</v>
      </c>
      <c r="AD402" s="79">
        <v>0</v>
      </c>
      <c r="AE402" s="85" t="s">
        <v>6296</v>
      </c>
      <c r="AF402" s="79" t="b">
        <v>0</v>
      </c>
      <c r="AG402" s="79" t="s">
        <v>6304</v>
      </c>
      <c r="AH402" s="79"/>
      <c r="AI402" s="85" t="s">
        <v>6296</v>
      </c>
      <c r="AJ402" s="79" t="b">
        <v>0</v>
      </c>
      <c r="AK402" s="79">
        <v>0</v>
      </c>
      <c r="AL402" s="85" t="s">
        <v>6296</v>
      </c>
      <c r="AM402" s="79" t="s">
        <v>6369</v>
      </c>
      <c r="AN402" s="79" t="b">
        <v>0</v>
      </c>
      <c r="AO402" s="85" t="s">
        <v>5485</v>
      </c>
      <c r="AP402" s="79" t="s">
        <v>176</v>
      </c>
      <c r="AQ402" s="79">
        <v>0</v>
      </c>
      <c r="AR402" s="79">
        <v>0</v>
      </c>
      <c r="AS402" s="79"/>
      <c r="AT402" s="79"/>
      <c r="AU402" s="79"/>
      <c r="AV402" s="79"/>
      <c r="AW402" s="79"/>
      <c r="AX402" s="79"/>
      <c r="AY402" s="79"/>
      <c r="AZ402" s="79"/>
      <c r="BA402">
        <v>15</v>
      </c>
      <c r="BB402" s="78" t="str">
        <f>REPLACE(INDEX(GroupVertices[Group], MATCH(Edges24[[#This Row],[Vertex 1]],GroupVertices[Vertex],0)),1,1,"")</f>
        <v>2</v>
      </c>
      <c r="BC402" s="78" t="str">
        <f>REPLACE(INDEX(GroupVertices[Group], MATCH(Edges24[[#This Row],[Vertex 2]],GroupVertices[Vertex],0)),1,1,"")</f>
        <v>2</v>
      </c>
      <c r="BD402" s="48">
        <v>0</v>
      </c>
      <c r="BE402" s="49">
        <v>0</v>
      </c>
      <c r="BF402" s="48">
        <v>0</v>
      </c>
      <c r="BG402" s="49">
        <v>0</v>
      </c>
      <c r="BH402" s="48">
        <v>0</v>
      </c>
      <c r="BI402" s="49">
        <v>0</v>
      </c>
      <c r="BJ402" s="48">
        <v>16</v>
      </c>
      <c r="BK402" s="49">
        <v>100</v>
      </c>
      <c r="BL402" s="48">
        <v>16</v>
      </c>
    </row>
    <row r="403" spans="1:64" x14ac:dyDescent="0.25">
      <c r="A403" s="64" t="s">
        <v>523</v>
      </c>
      <c r="B403" s="64" t="s">
        <v>683</v>
      </c>
      <c r="C403" s="65"/>
      <c r="D403" s="66"/>
      <c r="E403" s="67"/>
      <c r="F403" s="68"/>
      <c r="G403" s="65"/>
      <c r="H403" s="69"/>
      <c r="I403" s="70"/>
      <c r="J403" s="70"/>
      <c r="K403" s="34" t="s">
        <v>65</v>
      </c>
      <c r="L403" s="77">
        <v>568</v>
      </c>
      <c r="M403" s="77"/>
      <c r="N403" s="72"/>
      <c r="O403" s="79" t="s">
        <v>999</v>
      </c>
      <c r="P403" s="81">
        <v>43165.673159722224</v>
      </c>
      <c r="Q403" s="79" t="s">
        <v>1329</v>
      </c>
      <c r="R403" s="83" t="s">
        <v>2190</v>
      </c>
      <c r="S403" s="79" t="s">
        <v>2582</v>
      </c>
      <c r="T403" s="79" t="s">
        <v>2832</v>
      </c>
      <c r="U403" s="79"/>
      <c r="V403" s="83" t="s">
        <v>3697</v>
      </c>
      <c r="W403" s="81">
        <v>43165.673159722224</v>
      </c>
      <c r="X403" s="83" t="s">
        <v>4278</v>
      </c>
      <c r="Y403" s="79"/>
      <c r="Z403" s="79"/>
      <c r="AA403" s="85" t="s">
        <v>5486</v>
      </c>
      <c r="AB403" s="79"/>
      <c r="AC403" s="79" t="b">
        <v>0</v>
      </c>
      <c r="AD403" s="79">
        <v>1</v>
      </c>
      <c r="AE403" s="85" t="s">
        <v>6296</v>
      </c>
      <c r="AF403" s="79" t="b">
        <v>0</v>
      </c>
      <c r="AG403" s="79" t="s">
        <v>6304</v>
      </c>
      <c r="AH403" s="79"/>
      <c r="AI403" s="85" t="s">
        <v>6296</v>
      </c>
      <c r="AJ403" s="79" t="b">
        <v>0</v>
      </c>
      <c r="AK403" s="79">
        <v>0</v>
      </c>
      <c r="AL403" s="85" t="s">
        <v>6296</v>
      </c>
      <c r="AM403" s="79" t="s">
        <v>6369</v>
      </c>
      <c r="AN403" s="79" t="b">
        <v>0</v>
      </c>
      <c r="AO403" s="85" t="s">
        <v>5486</v>
      </c>
      <c r="AP403" s="79" t="s">
        <v>176</v>
      </c>
      <c r="AQ403" s="79">
        <v>0</v>
      </c>
      <c r="AR403" s="79">
        <v>0</v>
      </c>
      <c r="AS403" s="79"/>
      <c r="AT403" s="79"/>
      <c r="AU403" s="79"/>
      <c r="AV403" s="79"/>
      <c r="AW403" s="79"/>
      <c r="AX403" s="79"/>
      <c r="AY403" s="79"/>
      <c r="AZ403" s="79"/>
      <c r="BA403">
        <v>9</v>
      </c>
      <c r="BB403" s="78" t="str">
        <f>REPLACE(INDEX(GroupVertices[Group], MATCH(Edges24[[#This Row],[Vertex 1]],GroupVertices[Vertex],0)),1,1,"")</f>
        <v>2</v>
      </c>
      <c r="BC403" s="78" t="str">
        <f>REPLACE(INDEX(GroupVertices[Group], MATCH(Edges24[[#This Row],[Vertex 2]],GroupVertices[Vertex],0)),1,1,"")</f>
        <v>2</v>
      </c>
      <c r="BD403" s="48">
        <v>1</v>
      </c>
      <c r="BE403" s="49">
        <v>6.666666666666667</v>
      </c>
      <c r="BF403" s="48">
        <v>0</v>
      </c>
      <c r="BG403" s="49">
        <v>0</v>
      </c>
      <c r="BH403" s="48">
        <v>0</v>
      </c>
      <c r="BI403" s="49">
        <v>0</v>
      </c>
      <c r="BJ403" s="48">
        <v>14</v>
      </c>
      <c r="BK403" s="49">
        <v>93.333333333333329</v>
      </c>
      <c r="BL403" s="48">
        <v>15</v>
      </c>
    </row>
    <row r="404" spans="1:64" x14ac:dyDescent="0.25">
      <c r="A404" s="64" t="s">
        <v>523</v>
      </c>
      <c r="B404" s="64" t="s">
        <v>523</v>
      </c>
      <c r="C404" s="65"/>
      <c r="D404" s="66"/>
      <c r="E404" s="67"/>
      <c r="F404" s="68"/>
      <c r="G404" s="65"/>
      <c r="H404" s="69"/>
      <c r="I404" s="70"/>
      <c r="J404" s="70"/>
      <c r="K404" s="34" t="s">
        <v>65</v>
      </c>
      <c r="L404" s="77">
        <v>569</v>
      </c>
      <c r="M404" s="77"/>
      <c r="N404" s="72"/>
      <c r="O404" s="79" t="s">
        <v>176</v>
      </c>
      <c r="P404" s="81">
        <v>43165.694675925923</v>
      </c>
      <c r="Q404" s="79" t="s">
        <v>1330</v>
      </c>
      <c r="R404" s="83" t="s">
        <v>2189</v>
      </c>
      <c r="S404" s="79" t="s">
        <v>2538</v>
      </c>
      <c r="T404" s="79" t="s">
        <v>2833</v>
      </c>
      <c r="U404" s="83" t="s">
        <v>3252</v>
      </c>
      <c r="V404" s="83" t="s">
        <v>3252</v>
      </c>
      <c r="W404" s="81">
        <v>43165.694675925923</v>
      </c>
      <c r="X404" s="83" t="s">
        <v>4279</v>
      </c>
      <c r="Y404" s="79"/>
      <c r="Z404" s="79"/>
      <c r="AA404" s="85" t="s">
        <v>5487</v>
      </c>
      <c r="AB404" s="79"/>
      <c r="AC404" s="79" t="b">
        <v>0</v>
      </c>
      <c r="AD404" s="79">
        <v>0</v>
      </c>
      <c r="AE404" s="85" t="s">
        <v>6296</v>
      </c>
      <c r="AF404" s="79" t="b">
        <v>0</v>
      </c>
      <c r="AG404" s="79" t="s">
        <v>6304</v>
      </c>
      <c r="AH404" s="79"/>
      <c r="AI404" s="85" t="s">
        <v>6296</v>
      </c>
      <c r="AJ404" s="79" t="b">
        <v>0</v>
      </c>
      <c r="AK404" s="79">
        <v>0</v>
      </c>
      <c r="AL404" s="85" t="s">
        <v>6296</v>
      </c>
      <c r="AM404" s="79" t="s">
        <v>6369</v>
      </c>
      <c r="AN404" s="79" t="b">
        <v>0</v>
      </c>
      <c r="AO404" s="85" t="s">
        <v>5487</v>
      </c>
      <c r="AP404" s="79" t="s">
        <v>176</v>
      </c>
      <c r="AQ404" s="79">
        <v>0</v>
      </c>
      <c r="AR404" s="79">
        <v>0</v>
      </c>
      <c r="AS404" s="79"/>
      <c r="AT404" s="79"/>
      <c r="AU404" s="79"/>
      <c r="AV404" s="79"/>
      <c r="AW404" s="79"/>
      <c r="AX404" s="79"/>
      <c r="AY404" s="79"/>
      <c r="AZ404" s="79"/>
      <c r="BA404">
        <v>15</v>
      </c>
      <c r="BB404" s="78" t="str">
        <f>REPLACE(INDEX(GroupVertices[Group], MATCH(Edges24[[#This Row],[Vertex 1]],GroupVertices[Vertex],0)),1,1,"")</f>
        <v>2</v>
      </c>
      <c r="BC404" s="78" t="str">
        <f>REPLACE(INDEX(GroupVertices[Group], MATCH(Edges24[[#This Row],[Vertex 2]],GroupVertices[Vertex],0)),1,1,"")</f>
        <v>2</v>
      </c>
      <c r="BD404" s="48">
        <v>0</v>
      </c>
      <c r="BE404" s="49">
        <v>0</v>
      </c>
      <c r="BF404" s="48">
        <v>0</v>
      </c>
      <c r="BG404" s="49">
        <v>0</v>
      </c>
      <c r="BH404" s="48">
        <v>0</v>
      </c>
      <c r="BI404" s="49">
        <v>0</v>
      </c>
      <c r="BJ404" s="48">
        <v>16</v>
      </c>
      <c r="BK404" s="49">
        <v>100</v>
      </c>
      <c r="BL404" s="48">
        <v>16</v>
      </c>
    </row>
    <row r="405" spans="1:64" x14ac:dyDescent="0.25">
      <c r="A405" s="64" t="s">
        <v>523</v>
      </c>
      <c r="B405" s="64" t="s">
        <v>523</v>
      </c>
      <c r="C405" s="65"/>
      <c r="D405" s="66"/>
      <c r="E405" s="67"/>
      <c r="F405" s="68"/>
      <c r="G405" s="65"/>
      <c r="H405" s="69"/>
      <c r="I405" s="70"/>
      <c r="J405" s="70"/>
      <c r="K405" s="34" t="s">
        <v>65</v>
      </c>
      <c r="L405" s="77">
        <v>570</v>
      </c>
      <c r="M405" s="77"/>
      <c r="N405" s="72"/>
      <c r="O405" s="79" t="s">
        <v>176</v>
      </c>
      <c r="P405" s="81">
        <v>43166.662766203706</v>
      </c>
      <c r="Q405" s="79" t="s">
        <v>1331</v>
      </c>
      <c r="R405" s="83" t="s">
        <v>2189</v>
      </c>
      <c r="S405" s="79" t="s">
        <v>2538</v>
      </c>
      <c r="T405" s="79" t="s">
        <v>2831</v>
      </c>
      <c r="U405" s="83" t="s">
        <v>3253</v>
      </c>
      <c r="V405" s="83" t="s">
        <v>3253</v>
      </c>
      <c r="W405" s="81">
        <v>43166.662766203706</v>
      </c>
      <c r="X405" s="83" t="s">
        <v>4280</v>
      </c>
      <c r="Y405" s="79"/>
      <c r="Z405" s="79"/>
      <c r="AA405" s="85" t="s">
        <v>5488</v>
      </c>
      <c r="AB405" s="79"/>
      <c r="AC405" s="79" t="b">
        <v>0</v>
      </c>
      <c r="AD405" s="79">
        <v>0</v>
      </c>
      <c r="AE405" s="85" t="s">
        <v>6296</v>
      </c>
      <c r="AF405" s="79" t="b">
        <v>0</v>
      </c>
      <c r="AG405" s="79" t="s">
        <v>6304</v>
      </c>
      <c r="AH405" s="79"/>
      <c r="AI405" s="85" t="s">
        <v>6296</v>
      </c>
      <c r="AJ405" s="79" t="b">
        <v>0</v>
      </c>
      <c r="AK405" s="79">
        <v>0</v>
      </c>
      <c r="AL405" s="85" t="s">
        <v>6296</v>
      </c>
      <c r="AM405" s="79" t="s">
        <v>6369</v>
      </c>
      <c r="AN405" s="79" t="b">
        <v>0</v>
      </c>
      <c r="AO405" s="85" t="s">
        <v>5488</v>
      </c>
      <c r="AP405" s="79" t="s">
        <v>176</v>
      </c>
      <c r="AQ405" s="79">
        <v>0</v>
      </c>
      <c r="AR405" s="79">
        <v>0</v>
      </c>
      <c r="AS405" s="79"/>
      <c r="AT405" s="79"/>
      <c r="AU405" s="79"/>
      <c r="AV405" s="79"/>
      <c r="AW405" s="79"/>
      <c r="AX405" s="79"/>
      <c r="AY405" s="79"/>
      <c r="AZ405" s="79"/>
      <c r="BA405">
        <v>15</v>
      </c>
      <c r="BB405" s="78" t="str">
        <f>REPLACE(INDEX(GroupVertices[Group], MATCH(Edges24[[#This Row],[Vertex 1]],GroupVertices[Vertex],0)),1,1,"")</f>
        <v>2</v>
      </c>
      <c r="BC405" s="78" t="str">
        <f>REPLACE(INDEX(GroupVertices[Group], MATCH(Edges24[[#This Row],[Vertex 2]],GroupVertices[Vertex],0)),1,1,"")</f>
        <v>2</v>
      </c>
      <c r="BD405" s="48">
        <v>0</v>
      </c>
      <c r="BE405" s="49">
        <v>0</v>
      </c>
      <c r="BF405" s="48">
        <v>0</v>
      </c>
      <c r="BG405" s="49">
        <v>0</v>
      </c>
      <c r="BH405" s="48">
        <v>0</v>
      </c>
      <c r="BI405" s="49">
        <v>0</v>
      </c>
      <c r="BJ405" s="48">
        <v>16</v>
      </c>
      <c r="BK405" s="49">
        <v>100</v>
      </c>
      <c r="BL405" s="48">
        <v>16</v>
      </c>
    </row>
    <row r="406" spans="1:64" x14ac:dyDescent="0.25">
      <c r="A406" s="64" t="s">
        <v>523</v>
      </c>
      <c r="B406" s="64" t="s">
        <v>683</v>
      </c>
      <c r="C406" s="65"/>
      <c r="D406" s="66"/>
      <c r="E406" s="67"/>
      <c r="F406" s="68"/>
      <c r="G406" s="65"/>
      <c r="H406" s="69"/>
      <c r="I406" s="70"/>
      <c r="J406" s="70"/>
      <c r="K406" s="34" t="s">
        <v>65</v>
      </c>
      <c r="L406" s="77">
        <v>571</v>
      </c>
      <c r="M406" s="77"/>
      <c r="N406" s="72"/>
      <c r="O406" s="79" t="s">
        <v>999</v>
      </c>
      <c r="P406" s="81">
        <v>43166.67324074074</v>
      </c>
      <c r="Q406" s="79" t="s">
        <v>1332</v>
      </c>
      <c r="R406" s="83" t="s">
        <v>2190</v>
      </c>
      <c r="S406" s="79" t="s">
        <v>2582</v>
      </c>
      <c r="T406" s="79" t="s">
        <v>2701</v>
      </c>
      <c r="U406" s="79"/>
      <c r="V406" s="83" t="s">
        <v>3697</v>
      </c>
      <c r="W406" s="81">
        <v>43166.67324074074</v>
      </c>
      <c r="X406" s="83" t="s">
        <v>4281</v>
      </c>
      <c r="Y406" s="79"/>
      <c r="Z406" s="79"/>
      <c r="AA406" s="85" t="s">
        <v>5489</v>
      </c>
      <c r="AB406" s="79"/>
      <c r="AC406" s="79" t="b">
        <v>0</v>
      </c>
      <c r="AD406" s="79">
        <v>1</v>
      </c>
      <c r="AE406" s="85" t="s">
        <v>6296</v>
      </c>
      <c r="AF406" s="79" t="b">
        <v>0</v>
      </c>
      <c r="AG406" s="79" t="s">
        <v>6304</v>
      </c>
      <c r="AH406" s="79"/>
      <c r="AI406" s="85" t="s">
        <v>6296</v>
      </c>
      <c r="AJ406" s="79" t="b">
        <v>0</v>
      </c>
      <c r="AK406" s="79">
        <v>2</v>
      </c>
      <c r="AL406" s="85" t="s">
        <v>6296</v>
      </c>
      <c r="AM406" s="79" t="s">
        <v>6369</v>
      </c>
      <c r="AN406" s="79" t="b">
        <v>0</v>
      </c>
      <c r="AO406" s="85" t="s">
        <v>5489</v>
      </c>
      <c r="AP406" s="79" t="s">
        <v>176</v>
      </c>
      <c r="AQ406" s="79">
        <v>0</v>
      </c>
      <c r="AR406" s="79">
        <v>0</v>
      </c>
      <c r="AS406" s="79"/>
      <c r="AT406" s="79"/>
      <c r="AU406" s="79"/>
      <c r="AV406" s="79"/>
      <c r="AW406" s="79"/>
      <c r="AX406" s="79"/>
      <c r="AY406" s="79"/>
      <c r="AZ406" s="79"/>
      <c r="BA406">
        <v>9</v>
      </c>
      <c r="BB406" s="78" t="str">
        <f>REPLACE(INDEX(GroupVertices[Group], MATCH(Edges24[[#This Row],[Vertex 1]],GroupVertices[Vertex],0)),1,1,"")</f>
        <v>2</v>
      </c>
      <c r="BC406" s="78" t="str">
        <f>REPLACE(INDEX(GroupVertices[Group], MATCH(Edges24[[#This Row],[Vertex 2]],GroupVertices[Vertex],0)),1,1,"")</f>
        <v>2</v>
      </c>
      <c r="BD406" s="48">
        <v>1</v>
      </c>
      <c r="BE406" s="49">
        <v>7.1428571428571432</v>
      </c>
      <c r="BF406" s="48">
        <v>0</v>
      </c>
      <c r="BG406" s="49">
        <v>0</v>
      </c>
      <c r="BH406" s="48">
        <v>0</v>
      </c>
      <c r="BI406" s="49">
        <v>0</v>
      </c>
      <c r="BJ406" s="48">
        <v>13</v>
      </c>
      <c r="BK406" s="49">
        <v>92.857142857142861</v>
      </c>
      <c r="BL406" s="48">
        <v>14</v>
      </c>
    </row>
    <row r="407" spans="1:64" x14ac:dyDescent="0.25">
      <c r="A407" s="64" t="s">
        <v>523</v>
      </c>
      <c r="B407" s="64" t="s">
        <v>523</v>
      </c>
      <c r="C407" s="65"/>
      <c r="D407" s="66"/>
      <c r="E407" s="67"/>
      <c r="F407" s="68"/>
      <c r="G407" s="65"/>
      <c r="H407" s="69"/>
      <c r="I407" s="70"/>
      <c r="J407" s="70"/>
      <c r="K407" s="34" t="s">
        <v>65</v>
      </c>
      <c r="L407" s="77">
        <v>572</v>
      </c>
      <c r="M407" s="77"/>
      <c r="N407" s="72"/>
      <c r="O407" s="79" t="s">
        <v>176</v>
      </c>
      <c r="P407" s="81">
        <v>43166.69462962963</v>
      </c>
      <c r="Q407" s="79" t="s">
        <v>1333</v>
      </c>
      <c r="R407" s="83" t="s">
        <v>2189</v>
      </c>
      <c r="S407" s="79" t="s">
        <v>2538</v>
      </c>
      <c r="T407" s="79" t="s">
        <v>2833</v>
      </c>
      <c r="U407" s="83" t="s">
        <v>3254</v>
      </c>
      <c r="V407" s="83" t="s">
        <v>3254</v>
      </c>
      <c r="W407" s="81">
        <v>43166.69462962963</v>
      </c>
      <c r="X407" s="83" t="s">
        <v>4282</v>
      </c>
      <c r="Y407" s="79"/>
      <c r="Z407" s="79"/>
      <c r="AA407" s="85" t="s">
        <v>5490</v>
      </c>
      <c r="AB407" s="79"/>
      <c r="AC407" s="79" t="b">
        <v>0</v>
      </c>
      <c r="AD407" s="79">
        <v>0</v>
      </c>
      <c r="AE407" s="85" t="s">
        <v>6296</v>
      </c>
      <c r="AF407" s="79" t="b">
        <v>0</v>
      </c>
      <c r="AG407" s="79" t="s">
        <v>6304</v>
      </c>
      <c r="AH407" s="79"/>
      <c r="AI407" s="85" t="s">
        <v>6296</v>
      </c>
      <c r="AJ407" s="79" t="b">
        <v>0</v>
      </c>
      <c r="AK407" s="79">
        <v>0</v>
      </c>
      <c r="AL407" s="85" t="s">
        <v>6296</v>
      </c>
      <c r="AM407" s="79" t="s">
        <v>6369</v>
      </c>
      <c r="AN407" s="79" t="b">
        <v>0</v>
      </c>
      <c r="AO407" s="85" t="s">
        <v>5490</v>
      </c>
      <c r="AP407" s="79" t="s">
        <v>176</v>
      </c>
      <c r="AQ407" s="79">
        <v>0</v>
      </c>
      <c r="AR407" s="79">
        <v>0</v>
      </c>
      <c r="AS407" s="79"/>
      <c r="AT407" s="79"/>
      <c r="AU407" s="79"/>
      <c r="AV407" s="79"/>
      <c r="AW407" s="79"/>
      <c r="AX407" s="79"/>
      <c r="AY407" s="79"/>
      <c r="AZ407" s="79"/>
      <c r="BA407">
        <v>15</v>
      </c>
      <c r="BB407" s="78" t="str">
        <f>REPLACE(INDEX(GroupVertices[Group], MATCH(Edges24[[#This Row],[Vertex 1]],GroupVertices[Vertex],0)),1,1,"")</f>
        <v>2</v>
      </c>
      <c r="BC407" s="78" t="str">
        <f>REPLACE(INDEX(GroupVertices[Group], MATCH(Edges24[[#This Row],[Vertex 2]],GroupVertices[Vertex],0)),1,1,"")</f>
        <v>2</v>
      </c>
      <c r="BD407" s="48">
        <v>0</v>
      </c>
      <c r="BE407" s="49">
        <v>0</v>
      </c>
      <c r="BF407" s="48">
        <v>0</v>
      </c>
      <c r="BG407" s="49">
        <v>0</v>
      </c>
      <c r="BH407" s="48">
        <v>0</v>
      </c>
      <c r="BI407" s="49">
        <v>0</v>
      </c>
      <c r="BJ407" s="48">
        <v>16</v>
      </c>
      <c r="BK407" s="49">
        <v>100</v>
      </c>
      <c r="BL407" s="48">
        <v>16</v>
      </c>
    </row>
    <row r="408" spans="1:64" x14ac:dyDescent="0.25">
      <c r="A408" s="64" t="s">
        <v>523</v>
      </c>
      <c r="B408" s="64" t="s">
        <v>523</v>
      </c>
      <c r="C408" s="65"/>
      <c r="D408" s="66"/>
      <c r="E408" s="67"/>
      <c r="F408" s="68"/>
      <c r="G408" s="65"/>
      <c r="H408" s="69"/>
      <c r="I408" s="70"/>
      <c r="J408" s="70"/>
      <c r="K408" s="34" t="s">
        <v>65</v>
      </c>
      <c r="L408" s="77">
        <v>573</v>
      </c>
      <c r="M408" s="77"/>
      <c r="N408" s="72"/>
      <c r="O408" s="79" t="s">
        <v>176</v>
      </c>
      <c r="P408" s="81">
        <v>43167.66269675926</v>
      </c>
      <c r="Q408" s="79" t="s">
        <v>1334</v>
      </c>
      <c r="R408" s="83" t="s">
        <v>2189</v>
      </c>
      <c r="S408" s="79" t="s">
        <v>2538</v>
      </c>
      <c r="T408" s="79" t="s">
        <v>2831</v>
      </c>
      <c r="U408" s="83" t="s">
        <v>3255</v>
      </c>
      <c r="V408" s="83" t="s">
        <v>3255</v>
      </c>
      <c r="W408" s="81">
        <v>43167.66269675926</v>
      </c>
      <c r="X408" s="83" t="s">
        <v>4283</v>
      </c>
      <c r="Y408" s="79"/>
      <c r="Z408" s="79"/>
      <c r="AA408" s="85" t="s">
        <v>5491</v>
      </c>
      <c r="AB408" s="79"/>
      <c r="AC408" s="79" t="b">
        <v>0</v>
      </c>
      <c r="AD408" s="79">
        <v>0</v>
      </c>
      <c r="AE408" s="85" t="s">
        <v>6296</v>
      </c>
      <c r="AF408" s="79" t="b">
        <v>0</v>
      </c>
      <c r="AG408" s="79" t="s">
        <v>6304</v>
      </c>
      <c r="AH408" s="79"/>
      <c r="AI408" s="85" t="s">
        <v>6296</v>
      </c>
      <c r="AJ408" s="79" t="b">
        <v>0</v>
      </c>
      <c r="AK408" s="79">
        <v>0</v>
      </c>
      <c r="AL408" s="85" t="s">
        <v>6296</v>
      </c>
      <c r="AM408" s="79" t="s">
        <v>6369</v>
      </c>
      <c r="AN408" s="79" t="b">
        <v>0</v>
      </c>
      <c r="AO408" s="85" t="s">
        <v>5491</v>
      </c>
      <c r="AP408" s="79" t="s">
        <v>176</v>
      </c>
      <c r="AQ408" s="79">
        <v>0</v>
      </c>
      <c r="AR408" s="79">
        <v>0</v>
      </c>
      <c r="AS408" s="79"/>
      <c r="AT408" s="79"/>
      <c r="AU408" s="79"/>
      <c r="AV408" s="79"/>
      <c r="AW408" s="79"/>
      <c r="AX408" s="79"/>
      <c r="AY408" s="79"/>
      <c r="AZ408" s="79"/>
      <c r="BA408">
        <v>15</v>
      </c>
      <c r="BB408" s="78" t="str">
        <f>REPLACE(INDEX(GroupVertices[Group], MATCH(Edges24[[#This Row],[Vertex 1]],GroupVertices[Vertex],0)),1,1,"")</f>
        <v>2</v>
      </c>
      <c r="BC408" s="78" t="str">
        <f>REPLACE(INDEX(GroupVertices[Group], MATCH(Edges24[[#This Row],[Vertex 2]],GroupVertices[Vertex],0)),1,1,"")</f>
        <v>2</v>
      </c>
      <c r="BD408" s="48">
        <v>0</v>
      </c>
      <c r="BE408" s="49">
        <v>0</v>
      </c>
      <c r="BF408" s="48">
        <v>0</v>
      </c>
      <c r="BG408" s="49">
        <v>0</v>
      </c>
      <c r="BH408" s="48">
        <v>0</v>
      </c>
      <c r="BI408" s="49">
        <v>0</v>
      </c>
      <c r="BJ408" s="48">
        <v>16</v>
      </c>
      <c r="BK408" s="49">
        <v>100</v>
      </c>
      <c r="BL408" s="48">
        <v>16</v>
      </c>
    </row>
    <row r="409" spans="1:64" x14ac:dyDescent="0.25">
      <c r="A409" s="64" t="s">
        <v>523</v>
      </c>
      <c r="B409" s="64" t="s">
        <v>523</v>
      </c>
      <c r="C409" s="65"/>
      <c r="D409" s="66"/>
      <c r="E409" s="67"/>
      <c r="F409" s="68"/>
      <c r="G409" s="65"/>
      <c r="H409" s="69"/>
      <c r="I409" s="70"/>
      <c r="J409" s="70"/>
      <c r="K409" s="34" t="s">
        <v>65</v>
      </c>
      <c r="L409" s="77">
        <v>574</v>
      </c>
      <c r="M409" s="77"/>
      <c r="N409" s="72"/>
      <c r="O409" s="79" t="s">
        <v>176</v>
      </c>
      <c r="P409" s="81">
        <v>43167.694722222222</v>
      </c>
      <c r="Q409" s="79" t="s">
        <v>1335</v>
      </c>
      <c r="R409" s="83" t="s">
        <v>2189</v>
      </c>
      <c r="S409" s="79" t="s">
        <v>2538</v>
      </c>
      <c r="T409" s="79" t="s">
        <v>2833</v>
      </c>
      <c r="U409" s="83" t="s">
        <v>3256</v>
      </c>
      <c r="V409" s="83" t="s">
        <v>3256</v>
      </c>
      <c r="W409" s="81">
        <v>43167.694722222222</v>
      </c>
      <c r="X409" s="83" t="s">
        <v>4284</v>
      </c>
      <c r="Y409" s="79"/>
      <c r="Z409" s="79"/>
      <c r="AA409" s="85" t="s">
        <v>5492</v>
      </c>
      <c r="AB409" s="79"/>
      <c r="AC409" s="79" t="b">
        <v>0</v>
      </c>
      <c r="AD409" s="79">
        <v>1</v>
      </c>
      <c r="AE409" s="85" t="s">
        <v>6296</v>
      </c>
      <c r="AF409" s="79" t="b">
        <v>0</v>
      </c>
      <c r="AG409" s="79" t="s">
        <v>6304</v>
      </c>
      <c r="AH409" s="79"/>
      <c r="AI409" s="85" t="s">
        <v>6296</v>
      </c>
      <c r="AJ409" s="79" t="b">
        <v>0</v>
      </c>
      <c r="AK409" s="79">
        <v>0</v>
      </c>
      <c r="AL409" s="85" t="s">
        <v>6296</v>
      </c>
      <c r="AM409" s="79" t="s">
        <v>6369</v>
      </c>
      <c r="AN409" s="79" t="b">
        <v>0</v>
      </c>
      <c r="AO409" s="85" t="s">
        <v>5492</v>
      </c>
      <c r="AP409" s="79" t="s">
        <v>176</v>
      </c>
      <c r="AQ409" s="79">
        <v>0</v>
      </c>
      <c r="AR409" s="79">
        <v>0</v>
      </c>
      <c r="AS409" s="79"/>
      <c r="AT409" s="79"/>
      <c r="AU409" s="79"/>
      <c r="AV409" s="79"/>
      <c r="AW409" s="79"/>
      <c r="AX409" s="79"/>
      <c r="AY409" s="79"/>
      <c r="AZ409" s="79"/>
      <c r="BA409">
        <v>15</v>
      </c>
      <c r="BB409" s="78" t="str">
        <f>REPLACE(INDEX(GroupVertices[Group], MATCH(Edges24[[#This Row],[Vertex 1]],GroupVertices[Vertex],0)),1,1,"")</f>
        <v>2</v>
      </c>
      <c r="BC409" s="78" t="str">
        <f>REPLACE(INDEX(GroupVertices[Group], MATCH(Edges24[[#This Row],[Vertex 2]],GroupVertices[Vertex],0)),1,1,"")</f>
        <v>2</v>
      </c>
      <c r="BD409" s="48">
        <v>0</v>
      </c>
      <c r="BE409" s="49">
        <v>0</v>
      </c>
      <c r="BF409" s="48">
        <v>0</v>
      </c>
      <c r="BG409" s="49">
        <v>0</v>
      </c>
      <c r="BH409" s="48">
        <v>0</v>
      </c>
      <c r="BI409" s="49">
        <v>0</v>
      </c>
      <c r="BJ409" s="48">
        <v>16</v>
      </c>
      <c r="BK409" s="49">
        <v>100</v>
      </c>
      <c r="BL409" s="48">
        <v>16</v>
      </c>
    </row>
    <row r="410" spans="1:64" x14ac:dyDescent="0.25">
      <c r="A410" s="64" t="s">
        <v>523</v>
      </c>
      <c r="B410" s="64" t="s">
        <v>683</v>
      </c>
      <c r="C410" s="65"/>
      <c r="D410" s="66"/>
      <c r="E410" s="67"/>
      <c r="F410" s="68"/>
      <c r="G410" s="65"/>
      <c r="H410" s="69"/>
      <c r="I410" s="70"/>
      <c r="J410" s="70"/>
      <c r="K410" s="34" t="s">
        <v>65</v>
      </c>
      <c r="L410" s="77">
        <v>575</v>
      </c>
      <c r="M410" s="77"/>
      <c r="N410" s="72"/>
      <c r="O410" s="79" t="s">
        <v>999</v>
      </c>
      <c r="P410" s="81">
        <v>43168.640497685185</v>
      </c>
      <c r="Q410" s="79" t="s">
        <v>1336</v>
      </c>
      <c r="R410" s="83" t="s">
        <v>2190</v>
      </c>
      <c r="S410" s="79" t="s">
        <v>2582</v>
      </c>
      <c r="T410" s="79" t="s">
        <v>2678</v>
      </c>
      <c r="U410" s="79"/>
      <c r="V410" s="83" t="s">
        <v>3697</v>
      </c>
      <c r="W410" s="81">
        <v>43168.640497685185</v>
      </c>
      <c r="X410" s="83" t="s">
        <v>4285</v>
      </c>
      <c r="Y410" s="79"/>
      <c r="Z410" s="79"/>
      <c r="AA410" s="85" t="s">
        <v>5493</v>
      </c>
      <c r="AB410" s="79"/>
      <c r="AC410" s="79" t="b">
        <v>0</v>
      </c>
      <c r="AD410" s="79">
        <v>0</v>
      </c>
      <c r="AE410" s="85" t="s">
        <v>6296</v>
      </c>
      <c r="AF410" s="79" t="b">
        <v>0</v>
      </c>
      <c r="AG410" s="79" t="s">
        <v>6304</v>
      </c>
      <c r="AH410" s="79"/>
      <c r="AI410" s="85" t="s">
        <v>6296</v>
      </c>
      <c r="AJ410" s="79" t="b">
        <v>0</v>
      </c>
      <c r="AK410" s="79">
        <v>0</v>
      </c>
      <c r="AL410" s="85" t="s">
        <v>6296</v>
      </c>
      <c r="AM410" s="79" t="s">
        <v>6369</v>
      </c>
      <c r="AN410" s="79" t="b">
        <v>0</v>
      </c>
      <c r="AO410" s="85" t="s">
        <v>5493</v>
      </c>
      <c r="AP410" s="79" t="s">
        <v>176</v>
      </c>
      <c r="AQ410" s="79">
        <v>0</v>
      </c>
      <c r="AR410" s="79">
        <v>0</v>
      </c>
      <c r="AS410" s="79"/>
      <c r="AT410" s="79"/>
      <c r="AU410" s="79"/>
      <c r="AV410" s="79"/>
      <c r="AW410" s="79"/>
      <c r="AX410" s="79"/>
      <c r="AY410" s="79"/>
      <c r="AZ410" s="79"/>
      <c r="BA410">
        <v>9</v>
      </c>
      <c r="BB410" s="78" t="str">
        <f>REPLACE(INDEX(GroupVertices[Group], MATCH(Edges24[[#This Row],[Vertex 1]],GroupVertices[Vertex],0)),1,1,"")</f>
        <v>2</v>
      </c>
      <c r="BC410" s="78" t="str">
        <f>REPLACE(INDEX(GroupVertices[Group], MATCH(Edges24[[#This Row],[Vertex 2]],GroupVertices[Vertex],0)),1,1,"")</f>
        <v>2</v>
      </c>
      <c r="BD410" s="48">
        <v>2</v>
      </c>
      <c r="BE410" s="49">
        <v>13.333333333333334</v>
      </c>
      <c r="BF410" s="48">
        <v>0</v>
      </c>
      <c r="BG410" s="49">
        <v>0</v>
      </c>
      <c r="BH410" s="48">
        <v>0</v>
      </c>
      <c r="BI410" s="49">
        <v>0</v>
      </c>
      <c r="BJ410" s="48">
        <v>13</v>
      </c>
      <c r="BK410" s="49">
        <v>86.666666666666671</v>
      </c>
      <c r="BL410" s="48">
        <v>15</v>
      </c>
    </row>
    <row r="411" spans="1:64" x14ac:dyDescent="0.25">
      <c r="A411" s="64" t="s">
        <v>523</v>
      </c>
      <c r="B411" s="64" t="s">
        <v>523</v>
      </c>
      <c r="C411" s="65"/>
      <c r="D411" s="66"/>
      <c r="E411" s="67"/>
      <c r="F411" s="68"/>
      <c r="G411" s="65"/>
      <c r="H411" s="69"/>
      <c r="I411" s="70"/>
      <c r="J411" s="70"/>
      <c r="K411" s="34" t="s">
        <v>65</v>
      </c>
      <c r="L411" s="77">
        <v>576</v>
      </c>
      <c r="M411" s="77"/>
      <c r="N411" s="72"/>
      <c r="O411" s="79" t="s">
        <v>176</v>
      </c>
      <c r="P411" s="81">
        <v>43168.662835648145</v>
      </c>
      <c r="Q411" s="79" t="s">
        <v>1337</v>
      </c>
      <c r="R411" s="83" t="s">
        <v>2189</v>
      </c>
      <c r="S411" s="79" t="s">
        <v>2538</v>
      </c>
      <c r="T411" s="79" t="s">
        <v>2832</v>
      </c>
      <c r="U411" s="83" t="s">
        <v>3257</v>
      </c>
      <c r="V411" s="83" t="s">
        <v>3257</v>
      </c>
      <c r="W411" s="81">
        <v>43168.662835648145</v>
      </c>
      <c r="X411" s="83" t="s">
        <v>4286</v>
      </c>
      <c r="Y411" s="79"/>
      <c r="Z411" s="79"/>
      <c r="AA411" s="85" t="s">
        <v>5494</v>
      </c>
      <c r="AB411" s="79"/>
      <c r="AC411" s="79" t="b">
        <v>0</v>
      </c>
      <c r="AD411" s="79">
        <v>0</v>
      </c>
      <c r="AE411" s="85" t="s">
        <v>6296</v>
      </c>
      <c r="AF411" s="79" t="b">
        <v>0</v>
      </c>
      <c r="AG411" s="79" t="s">
        <v>6304</v>
      </c>
      <c r="AH411" s="79"/>
      <c r="AI411" s="85" t="s">
        <v>6296</v>
      </c>
      <c r="AJ411" s="79" t="b">
        <v>0</v>
      </c>
      <c r="AK411" s="79">
        <v>0</v>
      </c>
      <c r="AL411" s="85" t="s">
        <v>6296</v>
      </c>
      <c r="AM411" s="79" t="s">
        <v>6369</v>
      </c>
      <c r="AN411" s="79" t="b">
        <v>0</v>
      </c>
      <c r="AO411" s="85" t="s">
        <v>5494</v>
      </c>
      <c r="AP411" s="79" t="s">
        <v>176</v>
      </c>
      <c r="AQ411" s="79">
        <v>0</v>
      </c>
      <c r="AR411" s="79">
        <v>0</v>
      </c>
      <c r="AS411" s="79"/>
      <c r="AT411" s="79"/>
      <c r="AU411" s="79"/>
      <c r="AV411" s="79"/>
      <c r="AW411" s="79"/>
      <c r="AX411" s="79"/>
      <c r="AY411" s="79"/>
      <c r="AZ411" s="79"/>
      <c r="BA411">
        <v>15</v>
      </c>
      <c r="BB411" s="78" t="str">
        <f>REPLACE(INDEX(GroupVertices[Group], MATCH(Edges24[[#This Row],[Vertex 1]],GroupVertices[Vertex],0)),1,1,"")</f>
        <v>2</v>
      </c>
      <c r="BC411" s="78" t="str">
        <f>REPLACE(INDEX(GroupVertices[Group], MATCH(Edges24[[#This Row],[Vertex 2]],GroupVertices[Vertex],0)),1,1,"")</f>
        <v>2</v>
      </c>
      <c r="BD411" s="48">
        <v>0</v>
      </c>
      <c r="BE411" s="49">
        <v>0</v>
      </c>
      <c r="BF411" s="48">
        <v>0</v>
      </c>
      <c r="BG411" s="49">
        <v>0</v>
      </c>
      <c r="BH411" s="48">
        <v>0</v>
      </c>
      <c r="BI411" s="49">
        <v>0</v>
      </c>
      <c r="BJ411" s="48">
        <v>15</v>
      </c>
      <c r="BK411" s="49">
        <v>100</v>
      </c>
      <c r="BL411" s="48">
        <v>15</v>
      </c>
    </row>
    <row r="412" spans="1:64" x14ac:dyDescent="0.25">
      <c r="A412" s="64" t="s">
        <v>523</v>
      </c>
      <c r="B412" s="64" t="s">
        <v>683</v>
      </c>
      <c r="C412" s="65"/>
      <c r="D412" s="66"/>
      <c r="E412" s="67"/>
      <c r="F412" s="68"/>
      <c r="G412" s="65"/>
      <c r="H412" s="69"/>
      <c r="I412" s="70"/>
      <c r="J412" s="70"/>
      <c r="K412" s="34" t="s">
        <v>65</v>
      </c>
      <c r="L412" s="77">
        <v>577</v>
      </c>
      <c r="M412" s="77"/>
      <c r="N412" s="72"/>
      <c r="O412" s="79" t="s">
        <v>999</v>
      </c>
      <c r="P412" s="81">
        <v>43168.673171296294</v>
      </c>
      <c r="Q412" s="79" t="s">
        <v>1338</v>
      </c>
      <c r="R412" s="83" t="s">
        <v>2190</v>
      </c>
      <c r="S412" s="79" t="s">
        <v>2582</v>
      </c>
      <c r="T412" s="79" t="s">
        <v>2832</v>
      </c>
      <c r="U412" s="79"/>
      <c r="V412" s="83" t="s">
        <v>3697</v>
      </c>
      <c r="W412" s="81">
        <v>43168.673171296294</v>
      </c>
      <c r="X412" s="83" t="s">
        <v>4287</v>
      </c>
      <c r="Y412" s="79"/>
      <c r="Z412" s="79"/>
      <c r="AA412" s="85" t="s">
        <v>5495</v>
      </c>
      <c r="AB412" s="79"/>
      <c r="AC412" s="79" t="b">
        <v>0</v>
      </c>
      <c r="AD412" s="79">
        <v>0</v>
      </c>
      <c r="AE412" s="85" t="s">
        <v>6296</v>
      </c>
      <c r="AF412" s="79" t="b">
        <v>0</v>
      </c>
      <c r="AG412" s="79" t="s">
        <v>6304</v>
      </c>
      <c r="AH412" s="79"/>
      <c r="AI412" s="85" t="s">
        <v>6296</v>
      </c>
      <c r="AJ412" s="79" t="b">
        <v>0</v>
      </c>
      <c r="AK412" s="79">
        <v>0</v>
      </c>
      <c r="AL412" s="85" t="s">
        <v>6296</v>
      </c>
      <c r="AM412" s="79" t="s">
        <v>6369</v>
      </c>
      <c r="AN412" s="79" t="b">
        <v>0</v>
      </c>
      <c r="AO412" s="85" t="s">
        <v>5495</v>
      </c>
      <c r="AP412" s="79" t="s">
        <v>176</v>
      </c>
      <c r="AQ412" s="79">
        <v>0</v>
      </c>
      <c r="AR412" s="79">
        <v>0</v>
      </c>
      <c r="AS412" s="79"/>
      <c r="AT412" s="79"/>
      <c r="AU412" s="79"/>
      <c r="AV412" s="79"/>
      <c r="AW412" s="79"/>
      <c r="AX412" s="79"/>
      <c r="AY412" s="79"/>
      <c r="AZ412" s="79"/>
      <c r="BA412">
        <v>9</v>
      </c>
      <c r="BB412" s="78" t="str">
        <f>REPLACE(INDEX(GroupVertices[Group], MATCH(Edges24[[#This Row],[Vertex 1]],GroupVertices[Vertex],0)),1,1,"")</f>
        <v>2</v>
      </c>
      <c r="BC412" s="78" t="str">
        <f>REPLACE(INDEX(GroupVertices[Group], MATCH(Edges24[[#This Row],[Vertex 2]],GroupVertices[Vertex],0)),1,1,"")</f>
        <v>2</v>
      </c>
      <c r="BD412" s="48">
        <v>2</v>
      </c>
      <c r="BE412" s="49">
        <v>12.5</v>
      </c>
      <c r="BF412" s="48">
        <v>0</v>
      </c>
      <c r="BG412" s="49">
        <v>0</v>
      </c>
      <c r="BH412" s="48">
        <v>0</v>
      </c>
      <c r="BI412" s="49">
        <v>0</v>
      </c>
      <c r="BJ412" s="48">
        <v>14</v>
      </c>
      <c r="BK412" s="49">
        <v>87.5</v>
      </c>
      <c r="BL412" s="48">
        <v>16</v>
      </c>
    </row>
    <row r="413" spans="1:64" x14ac:dyDescent="0.25">
      <c r="A413" s="64" t="s">
        <v>523</v>
      </c>
      <c r="B413" s="64" t="s">
        <v>523</v>
      </c>
      <c r="C413" s="65"/>
      <c r="D413" s="66"/>
      <c r="E413" s="67"/>
      <c r="F413" s="68"/>
      <c r="G413" s="65"/>
      <c r="H413" s="69"/>
      <c r="I413" s="70"/>
      <c r="J413" s="70"/>
      <c r="K413" s="34" t="s">
        <v>65</v>
      </c>
      <c r="L413" s="77">
        <v>578</v>
      </c>
      <c r="M413" s="77"/>
      <c r="N413" s="72"/>
      <c r="O413" s="79" t="s">
        <v>176</v>
      </c>
      <c r="P413" s="81">
        <v>43168.69494212963</v>
      </c>
      <c r="Q413" s="79" t="s">
        <v>1339</v>
      </c>
      <c r="R413" s="83" t="s">
        <v>2189</v>
      </c>
      <c r="S413" s="79" t="s">
        <v>2538</v>
      </c>
      <c r="T413" s="79" t="s">
        <v>2834</v>
      </c>
      <c r="U413" s="83" t="s">
        <v>3258</v>
      </c>
      <c r="V413" s="83" t="s">
        <v>3258</v>
      </c>
      <c r="W413" s="81">
        <v>43168.69494212963</v>
      </c>
      <c r="X413" s="83" t="s">
        <v>4288</v>
      </c>
      <c r="Y413" s="79"/>
      <c r="Z413" s="79"/>
      <c r="AA413" s="85" t="s">
        <v>5496</v>
      </c>
      <c r="AB413" s="79"/>
      <c r="AC413" s="79" t="b">
        <v>0</v>
      </c>
      <c r="AD413" s="79">
        <v>0</v>
      </c>
      <c r="AE413" s="85" t="s">
        <v>6296</v>
      </c>
      <c r="AF413" s="79" t="b">
        <v>0</v>
      </c>
      <c r="AG413" s="79" t="s">
        <v>6304</v>
      </c>
      <c r="AH413" s="79"/>
      <c r="AI413" s="85" t="s">
        <v>6296</v>
      </c>
      <c r="AJ413" s="79" t="b">
        <v>0</v>
      </c>
      <c r="AK413" s="79">
        <v>0</v>
      </c>
      <c r="AL413" s="85" t="s">
        <v>6296</v>
      </c>
      <c r="AM413" s="79" t="s">
        <v>6369</v>
      </c>
      <c r="AN413" s="79" t="b">
        <v>0</v>
      </c>
      <c r="AO413" s="85" t="s">
        <v>5496</v>
      </c>
      <c r="AP413" s="79" t="s">
        <v>176</v>
      </c>
      <c r="AQ413" s="79">
        <v>0</v>
      </c>
      <c r="AR413" s="79">
        <v>0</v>
      </c>
      <c r="AS413" s="79"/>
      <c r="AT413" s="79"/>
      <c r="AU413" s="79"/>
      <c r="AV413" s="79"/>
      <c r="AW413" s="79"/>
      <c r="AX413" s="79"/>
      <c r="AY413" s="79"/>
      <c r="AZ413" s="79"/>
      <c r="BA413">
        <v>15</v>
      </c>
      <c r="BB413" s="78" t="str">
        <f>REPLACE(INDEX(GroupVertices[Group], MATCH(Edges24[[#This Row],[Vertex 1]],GroupVertices[Vertex],0)),1,1,"")</f>
        <v>2</v>
      </c>
      <c r="BC413" s="78" t="str">
        <f>REPLACE(INDEX(GroupVertices[Group], MATCH(Edges24[[#This Row],[Vertex 2]],GroupVertices[Vertex],0)),1,1,"")</f>
        <v>2</v>
      </c>
      <c r="BD413" s="48">
        <v>0</v>
      </c>
      <c r="BE413" s="49">
        <v>0</v>
      </c>
      <c r="BF413" s="48">
        <v>0</v>
      </c>
      <c r="BG413" s="49">
        <v>0</v>
      </c>
      <c r="BH413" s="48">
        <v>0</v>
      </c>
      <c r="BI413" s="49">
        <v>0</v>
      </c>
      <c r="BJ413" s="48">
        <v>14</v>
      </c>
      <c r="BK413" s="49">
        <v>100</v>
      </c>
      <c r="BL413" s="48">
        <v>14</v>
      </c>
    </row>
    <row r="414" spans="1:64" x14ac:dyDescent="0.25">
      <c r="A414" s="64" t="s">
        <v>523</v>
      </c>
      <c r="B414" s="64" t="s">
        <v>523</v>
      </c>
      <c r="C414" s="65"/>
      <c r="D414" s="66"/>
      <c r="E414" s="67"/>
      <c r="F414" s="68"/>
      <c r="G414" s="65"/>
      <c r="H414" s="69"/>
      <c r="I414" s="70"/>
      <c r="J414" s="70"/>
      <c r="K414" s="34" t="s">
        <v>65</v>
      </c>
      <c r="L414" s="77">
        <v>579</v>
      </c>
      <c r="M414" s="77"/>
      <c r="N414" s="72"/>
      <c r="O414" s="79" t="s">
        <v>176</v>
      </c>
      <c r="P414" s="81">
        <v>43169.630740740744</v>
      </c>
      <c r="Q414" s="79" t="s">
        <v>1340</v>
      </c>
      <c r="R414" s="83" t="s">
        <v>2189</v>
      </c>
      <c r="S414" s="79" t="s">
        <v>2538</v>
      </c>
      <c r="T414" s="79" t="s">
        <v>2831</v>
      </c>
      <c r="U414" s="83" t="s">
        <v>3259</v>
      </c>
      <c r="V414" s="83" t="s">
        <v>3259</v>
      </c>
      <c r="W414" s="81">
        <v>43169.630740740744</v>
      </c>
      <c r="X414" s="83" t="s">
        <v>4289</v>
      </c>
      <c r="Y414" s="79"/>
      <c r="Z414" s="79"/>
      <c r="AA414" s="85" t="s">
        <v>5497</v>
      </c>
      <c r="AB414" s="79"/>
      <c r="AC414" s="79" t="b">
        <v>0</v>
      </c>
      <c r="AD414" s="79">
        <v>0</v>
      </c>
      <c r="AE414" s="85" t="s">
        <v>6296</v>
      </c>
      <c r="AF414" s="79" t="b">
        <v>0</v>
      </c>
      <c r="AG414" s="79" t="s">
        <v>6304</v>
      </c>
      <c r="AH414" s="79"/>
      <c r="AI414" s="85" t="s">
        <v>6296</v>
      </c>
      <c r="AJ414" s="79" t="b">
        <v>0</v>
      </c>
      <c r="AK414" s="79">
        <v>0</v>
      </c>
      <c r="AL414" s="85" t="s">
        <v>6296</v>
      </c>
      <c r="AM414" s="79" t="s">
        <v>6369</v>
      </c>
      <c r="AN414" s="79" t="b">
        <v>0</v>
      </c>
      <c r="AO414" s="85" t="s">
        <v>5497</v>
      </c>
      <c r="AP414" s="79" t="s">
        <v>176</v>
      </c>
      <c r="AQ414" s="79">
        <v>0</v>
      </c>
      <c r="AR414" s="79">
        <v>0</v>
      </c>
      <c r="AS414" s="79"/>
      <c r="AT414" s="79"/>
      <c r="AU414" s="79"/>
      <c r="AV414" s="79"/>
      <c r="AW414" s="79"/>
      <c r="AX414" s="79"/>
      <c r="AY414" s="79"/>
      <c r="AZ414" s="79"/>
      <c r="BA414">
        <v>15</v>
      </c>
      <c r="BB414" s="78" t="str">
        <f>REPLACE(INDEX(GroupVertices[Group], MATCH(Edges24[[#This Row],[Vertex 1]],GroupVertices[Vertex],0)),1,1,"")</f>
        <v>2</v>
      </c>
      <c r="BC414" s="78" t="str">
        <f>REPLACE(INDEX(GroupVertices[Group], MATCH(Edges24[[#This Row],[Vertex 2]],GroupVertices[Vertex],0)),1,1,"")</f>
        <v>2</v>
      </c>
      <c r="BD414" s="48">
        <v>0</v>
      </c>
      <c r="BE414" s="49">
        <v>0</v>
      </c>
      <c r="BF414" s="48">
        <v>0</v>
      </c>
      <c r="BG414" s="49">
        <v>0</v>
      </c>
      <c r="BH414" s="48">
        <v>0</v>
      </c>
      <c r="BI414" s="49">
        <v>0</v>
      </c>
      <c r="BJ414" s="48">
        <v>16</v>
      </c>
      <c r="BK414" s="49">
        <v>100</v>
      </c>
      <c r="BL414" s="48">
        <v>16</v>
      </c>
    </row>
    <row r="415" spans="1:64" x14ac:dyDescent="0.25">
      <c r="A415" s="64" t="s">
        <v>523</v>
      </c>
      <c r="B415" s="64" t="s">
        <v>683</v>
      </c>
      <c r="C415" s="65"/>
      <c r="D415" s="66"/>
      <c r="E415" s="67"/>
      <c r="F415" s="68"/>
      <c r="G415" s="65"/>
      <c r="H415" s="69"/>
      <c r="I415" s="70"/>
      <c r="J415" s="70"/>
      <c r="K415" s="34" t="s">
        <v>65</v>
      </c>
      <c r="L415" s="77">
        <v>580</v>
      </c>
      <c r="M415" s="77"/>
      <c r="N415" s="72"/>
      <c r="O415" s="79" t="s">
        <v>999</v>
      </c>
      <c r="P415" s="81">
        <v>43169.640509259261</v>
      </c>
      <c r="Q415" s="79" t="s">
        <v>1329</v>
      </c>
      <c r="R415" s="83" t="s">
        <v>2190</v>
      </c>
      <c r="S415" s="79" t="s">
        <v>2582</v>
      </c>
      <c r="T415" s="79" t="s">
        <v>2832</v>
      </c>
      <c r="U415" s="79"/>
      <c r="V415" s="83" t="s">
        <v>3697</v>
      </c>
      <c r="W415" s="81">
        <v>43169.640509259261</v>
      </c>
      <c r="X415" s="83" t="s">
        <v>4290</v>
      </c>
      <c r="Y415" s="79"/>
      <c r="Z415" s="79"/>
      <c r="AA415" s="85" t="s">
        <v>5498</v>
      </c>
      <c r="AB415" s="79"/>
      <c r="AC415" s="79" t="b">
        <v>0</v>
      </c>
      <c r="AD415" s="79">
        <v>0</v>
      </c>
      <c r="AE415" s="85" t="s">
        <v>6296</v>
      </c>
      <c r="AF415" s="79" t="b">
        <v>0</v>
      </c>
      <c r="AG415" s="79" t="s">
        <v>6304</v>
      </c>
      <c r="AH415" s="79"/>
      <c r="AI415" s="85" t="s">
        <v>6296</v>
      </c>
      <c r="AJ415" s="79" t="b">
        <v>0</v>
      </c>
      <c r="AK415" s="79">
        <v>0</v>
      </c>
      <c r="AL415" s="85" t="s">
        <v>6296</v>
      </c>
      <c r="AM415" s="79" t="s">
        <v>6369</v>
      </c>
      <c r="AN415" s="79" t="b">
        <v>0</v>
      </c>
      <c r="AO415" s="85" t="s">
        <v>5498</v>
      </c>
      <c r="AP415" s="79" t="s">
        <v>176</v>
      </c>
      <c r="AQ415" s="79">
        <v>0</v>
      </c>
      <c r="AR415" s="79">
        <v>0</v>
      </c>
      <c r="AS415" s="79"/>
      <c r="AT415" s="79"/>
      <c r="AU415" s="79"/>
      <c r="AV415" s="79"/>
      <c r="AW415" s="79"/>
      <c r="AX415" s="79"/>
      <c r="AY415" s="79"/>
      <c r="AZ415" s="79"/>
      <c r="BA415">
        <v>9</v>
      </c>
      <c r="BB415" s="78" t="str">
        <f>REPLACE(INDEX(GroupVertices[Group], MATCH(Edges24[[#This Row],[Vertex 1]],GroupVertices[Vertex],0)),1,1,"")</f>
        <v>2</v>
      </c>
      <c r="BC415" s="78" t="str">
        <f>REPLACE(INDEX(GroupVertices[Group], MATCH(Edges24[[#This Row],[Vertex 2]],GroupVertices[Vertex],0)),1,1,"")</f>
        <v>2</v>
      </c>
      <c r="BD415" s="48">
        <v>1</v>
      </c>
      <c r="BE415" s="49">
        <v>6.666666666666667</v>
      </c>
      <c r="BF415" s="48">
        <v>0</v>
      </c>
      <c r="BG415" s="49">
        <v>0</v>
      </c>
      <c r="BH415" s="48">
        <v>0</v>
      </c>
      <c r="BI415" s="49">
        <v>0</v>
      </c>
      <c r="BJ415" s="48">
        <v>14</v>
      </c>
      <c r="BK415" s="49">
        <v>93.333333333333329</v>
      </c>
      <c r="BL415" s="48">
        <v>15</v>
      </c>
    </row>
    <row r="416" spans="1:64" x14ac:dyDescent="0.25">
      <c r="A416" s="64" t="s">
        <v>523</v>
      </c>
      <c r="B416" s="64" t="s">
        <v>523</v>
      </c>
      <c r="C416" s="65"/>
      <c r="D416" s="66"/>
      <c r="E416" s="67"/>
      <c r="F416" s="68"/>
      <c r="G416" s="65"/>
      <c r="H416" s="69"/>
      <c r="I416" s="70"/>
      <c r="J416" s="70"/>
      <c r="K416" s="34" t="s">
        <v>65</v>
      </c>
      <c r="L416" s="77">
        <v>581</v>
      </c>
      <c r="M416" s="77"/>
      <c r="N416" s="72"/>
      <c r="O416" s="79" t="s">
        <v>176</v>
      </c>
      <c r="P416" s="81">
        <v>43169.662812499999</v>
      </c>
      <c r="Q416" s="79" t="s">
        <v>1341</v>
      </c>
      <c r="R416" s="83" t="s">
        <v>2189</v>
      </c>
      <c r="S416" s="79" t="s">
        <v>2538</v>
      </c>
      <c r="T416" s="79" t="s">
        <v>2833</v>
      </c>
      <c r="U416" s="83" t="s">
        <v>3260</v>
      </c>
      <c r="V416" s="83" t="s">
        <v>3260</v>
      </c>
      <c r="W416" s="81">
        <v>43169.662812499999</v>
      </c>
      <c r="X416" s="83" t="s">
        <v>4291</v>
      </c>
      <c r="Y416" s="79"/>
      <c r="Z416" s="79"/>
      <c r="AA416" s="85" t="s">
        <v>5499</v>
      </c>
      <c r="AB416" s="79"/>
      <c r="AC416" s="79" t="b">
        <v>0</v>
      </c>
      <c r="AD416" s="79">
        <v>0</v>
      </c>
      <c r="AE416" s="85" t="s">
        <v>6296</v>
      </c>
      <c r="AF416" s="79" t="b">
        <v>0</v>
      </c>
      <c r="AG416" s="79" t="s">
        <v>6304</v>
      </c>
      <c r="AH416" s="79"/>
      <c r="AI416" s="85" t="s">
        <v>6296</v>
      </c>
      <c r="AJ416" s="79" t="b">
        <v>0</v>
      </c>
      <c r="AK416" s="79">
        <v>0</v>
      </c>
      <c r="AL416" s="85" t="s">
        <v>6296</v>
      </c>
      <c r="AM416" s="79" t="s">
        <v>6369</v>
      </c>
      <c r="AN416" s="79" t="b">
        <v>0</v>
      </c>
      <c r="AO416" s="85" t="s">
        <v>5499</v>
      </c>
      <c r="AP416" s="79" t="s">
        <v>176</v>
      </c>
      <c r="AQ416" s="79">
        <v>0</v>
      </c>
      <c r="AR416" s="79">
        <v>0</v>
      </c>
      <c r="AS416" s="79"/>
      <c r="AT416" s="79"/>
      <c r="AU416" s="79"/>
      <c r="AV416" s="79"/>
      <c r="AW416" s="79"/>
      <c r="AX416" s="79"/>
      <c r="AY416" s="79"/>
      <c r="AZ416" s="79"/>
      <c r="BA416">
        <v>15</v>
      </c>
      <c r="BB416" s="78" t="str">
        <f>REPLACE(INDEX(GroupVertices[Group], MATCH(Edges24[[#This Row],[Vertex 1]],GroupVertices[Vertex],0)),1,1,"")</f>
        <v>2</v>
      </c>
      <c r="BC416" s="78" t="str">
        <f>REPLACE(INDEX(GroupVertices[Group], MATCH(Edges24[[#This Row],[Vertex 2]],GroupVertices[Vertex],0)),1,1,"")</f>
        <v>2</v>
      </c>
      <c r="BD416" s="48">
        <v>0</v>
      </c>
      <c r="BE416" s="49">
        <v>0</v>
      </c>
      <c r="BF416" s="48">
        <v>0</v>
      </c>
      <c r="BG416" s="49">
        <v>0</v>
      </c>
      <c r="BH416" s="48">
        <v>0</v>
      </c>
      <c r="BI416" s="49">
        <v>0</v>
      </c>
      <c r="BJ416" s="48">
        <v>16</v>
      </c>
      <c r="BK416" s="49">
        <v>100</v>
      </c>
      <c r="BL416" s="48">
        <v>16</v>
      </c>
    </row>
    <row r="417" spans="1:64" x14ac:dyDescent="0.25">
      <c r="A417" s="64" t="s">
        <v>523</v>
      </c>
      <c r="B417" s="64" t="s">
        <v>683</v>
      </c>
      <c r="C417" s="65"/>
      <c r="D417" s="66"/>
      <c r="E417" s="67"/>
      <c r="F417" s="68"/>
      <c r="G417" s="65"/>
      <c r="H417" s="69"/>
      <c r="I417" s="70"/>
      <c r="J417" s="70"/>
      <c r="K417" s="34" t="s">
        <v>65</v>
      </c>
      <c r="L417" s="77">
        <v>582</v>
      </c>
      <c r="M417" s="77"/>
      <c r="N417" s="72"/>
      <c r="O417" s="79" t="s">
        <v>999</v>
      </c>
      <c r="P417" s="81">
        <v>43169.673113425924</v>
      </c>
      <c r="Q417" s="79" t="s">
        <v>1342</v>
      </c>
      <c r="R417" s="83" t="s">
        <v>2190</v>
      </c>
      <c r="S417" s="79" t="s">
        <v>2582</v>
      </c>
      <c r="T417" s="79" t="s">
        <v>2701</v>
      </c>
      <c r="U417" s="79"/>
      <c r="V417" s="83" t="s">
        <v>3697</v>
      </c>
      <c r="W417" s="81">
        <v>43169.673113425924</v>
      </c>
      <c r="X417" s="83" t="s">
        <v>4292</v>
      </c>
      <c r="Y417" s="79"/>
      <c r="Z417" s="79"/>
      <c r="AA417" s="85" t="s">
        <v>5500</v>
      </c>
      <c r="AB417" s="79"/>
      <c r="AC417" s="79" t="b">
        <v>0</v>
      </c>
      <c r="AD417" s="79">
        <v>0</v>
      </c>
      <c r="AE417" s="85" t="s">
        <v>6296</v>
      </c>
      <c r="AF417" s="79" t="b">
        <v>0</v>
      </c>
      <c r="AG417" s="79" t="s">
        <v>6304</v>
      </c>
      <c r="AH417" s="79"/>
      <c r="AI417" s="85" t="s">
        <v>6296</v>
      </c>
      <c r="AJ417" s="79" t="b">
        <v>0</v>
      </c>
      <c r="AK417" s="79">
        <v>0</v>
      </c>
      <c r="AL417" s="85" t="s">
        <v>6296</v>
      </c>
      <c r="AM417" s="79" t="s">
        <v>6369</v>
      </c>
      <c r="AN417" s="79" t="b">
        <v>0</v>
      </c>
      <c r="AO417" s="85" t="s">
        <v>5500</v>
      </c>
      <c r="AP417" s="79" t="s">
        <v>176</v>
      </c>
      <c r="AQ417" s="79">
        <v>0</v>
      </c>
      <c r="AR417" s="79">
        <v>0</v>
      </c>
      <c r="AS417" s="79"/>
      <c r="AT417" s="79"/>
      <c r="AU417" s="79"/>
      <c r="AV417" s="79"/>
      <c r="AW417" s="79"/>
      <c r="AX417" s="79"/>
      <c r="AY417" s="79"/>
      <c r="AZ417" s="79"/>
      <c r="BA417">
        <v>9</v>
      </c>
      <c r="BB417" s="78" t="str">
        <f>REPLACE(INDEX(GroupVertices[Group], MATCH(Edges24[[#This Row],[Vertex 1]],GroupVertices[Vertex],0)),1,1,"")</f>
        <v>2</v>
      </c>
      <c r="BC417" s="78" t="str">
        <f>REPLACE(INDEX(GroupVertices[Group], MATCH(Edges24[[#This Row],[Vertex 2]],GroupVertices[Vertex],0)),1,1,"")</f>
        <v>2</v>
      </c>
      <c r="BD417" s="48">
        <v>1</v>
      </c>
      <c r="BE417" s="49">
        <v>7.1428571428571432</v>
      </c>
      <c r="BF417" s="48">
        <v>0</v>
      </c>
      <c r="BG417" s="49">
        <v>0</v>
      </c>
      <c r="BH417" s="48">
        <v>0</v>
      </c>
      <c r="BI417" s="49">
        <v>0</v>
      </c>
      <c r="BJ417" s="48">
        <v>13</v>
      </c>
      <c r="BK417" s="49">
        <v>92.857142857142861</v>
      </c>
      <c r="BL417" s="48">
        <v>14</v>
      </c>
    </row>
    <row r="418" spans="1:64" x14ac:dyDescent="0.25">
      <c r="A418" s="64" t="s">
        <v>523</v>
      </c>
      <c r="B418" s="64" t="s">
        <v>523</v>
      </c>
      <c r="C418" s="65"/>
      <c r="D418" s="66"/>
      <c r="E418" s="67"/>
      <c r="F418" s="68"/>
      <c r="G418" s="65"/>
      <c r="H418" s="69"/>
      <c r="I418" s="70"/>
      <c r="J418" s="70"/>
      <c r="K418" s="34" t="s">
        <v>65</v>
      </c>
      <c r="L418" s="77">
        <v>583</v>
      </c>
      <c r="M418" s="77"/>
      <c r="N418" s="72"/>
      <c r="O418" s="79" t="s">
        <v>176</v>
      </c>
      <c r="P418" s="81">
        <v>43169.694652777776</v>
      </c>
      <c r="Q418" s="79" t="s">
        <v>1343</v>
      </c>
      <c r="R418" s="83" t="s">
        <v>2189</v>
      </c>
      <c r="S418" s="79" t="s">
        <v>2538</v>
      </c>
      <c r="T418" s="79" t="s">
        <v>2831</v>
      </c>
      <c r="U418" s="83" t="s">
        <v>3261</v>
      </c>
      <c r="V418" s="83" t="s">
        <v>3261</v>
      </c>
      <c r="W418" s="81">
        <v>43169.694652777776</v>
      </c>
      <c r="X418" s="83" t="s">
        <v>4293</v>
      </c>
      <c r="Y418" s="79"/>
      <c r="Z418" s="79"/>
      <c r="AA418" s="85" t="s">
        <v>5501</v>
      </c>
      <c r="AB418" s="79"/>
      <c r="AC418" s="79" t="b">
        <v>0</v>
      </c>
      <c r="AD418" s="79">
        <v>0</v>
      </c>
      <c r="AE418" s="85" t="s">
        <v>6296</v>
      </c>
      <c r="AF418" s="79" t="b">
        <v>0</v>
      </c>
      <c r="AG418" s="79" t="s">
        <v>6304</v>
      </c>
      <c r="AH418" s="79"/>
      <c r="AI418" s="85" t="s">
        <v>6296</v>
      </c>
      <c r="AJ418" s="79" t="b">
        <v>0</v>
      </c>
      <c r="AK418" s="79">
        <v>0</v>
      </c>
      <c r="AL418" s="85" t="s">
        <v>6296</v>
      </c>
      <c r="AM418" s="79" t="s">
        <v>6369</v>
      </c>
      <c r="AN418" s="79" t="b">
        <v>0</v>
      </c>
      <c r="AO418" s="85" t="s">
        <v>5501</v>
      </c>
      <c r="AP418" s="79" t="s">
        <v>176</v>
      </c>
      <c r="AQ418" s="79">
        <v>0</v>
      </c>
      <c r="AR418" s="79">
        <v>0</v>
      </c>
      <c r="AS418" s="79"/>
      <c r="AT418" s="79"/>
      <c r="AU418" s="79"/>
      <c r="AV418" s="79"/>
      <c r="AW418" s="79"/>
      <c r="AX418" s="79"/>
      <c r="AY418" s="79"/>
      <c r="AZ418" s="79"/>
      <c r="BA418">
        <v>15</v>
      </c>
      <c r="BB418" s="78" t="str">
        <f>REPLACE(INDEX(GroupVertices[Group], MATCH(Edges24[[#This Row],[Vertex 1]],GroupVertices[Vertex],0)),1,1,"")</f>
        <v>2</v>
      </c>
      <c r="BC418" s="78" t="str">
        <f>REPLACE(INDEX(GroupVertices[Group], MATCH(Edges24[[#This Row],[Vertex 2]],GroupVertices[Vertex],0)),1,1,"")</f>
        <v>2</v>
      </c>
      <c r="BD418" s="48">
        <v>0</v>
      </c>
      <c r="BE418" s="49">
        <v>0</v>
      </c>
      <c r="BF418" s="48">
        <v>0</v>
      </c>
      <c r="BG418" s="49">
        <v>0</v>
      </c>
      <c r="BH418" s="48">
        <v>0</v>
      </c>
      <c r="BI418" s="49">
        <v>0</v>
      </c>
      <c r="BJ418" s="48">
        <v>18</v>
      </c>
      <c r="BK418" s="49">
        <v>100</v>
      </c>
      <c r="BL418" s="48">
        <v>18</v>
      </c>
    </row>
    <row r="419" spans="1:64" x14ac:dyDescent="0.25">
      <c r="A419" s="64" t="s">
        <v>523</v>
      </c>
      <c r="B419" s="64" t="s">
        <v>683</v>
      </c>
      <c r="C419" s="65"/>
      <c r="D419" s="66"/>
      <c r="E419" s="67"/>
      <c r="F419" s="68"/>
      <c r="G419" s="65"/>
      <c r="H419" s="69"/>
      <c r="I419" s="70"/>
      <c r="J419" s="70"/>
      <c r="K419" s="34" t="s">
        <v>65</v>
      </c>
      <c r="L419" s="77">
        <v>584</v>
      </c>
      <c r="M419" s="77"/>
      <c r="N419" s="72"/>
      <c r="O419" s="79" t="s">
        <v>999</v>
      </c>
      <c r="P419" s="81">
        <v>43170.640486111108</v>
      </c>
      <c r="Q419" s="79" t="s">
        <v>1344</v>
      </c>
      <c r="R419" s="83" t="s">
        <v>2190</v>
      </c>
      <c r="S419" s="79" t="s">
        <v>2582</v>
      </c>
      <c r="T419" s="79" t="s">
        <v>2832</v>
      </c>
      <c r="U419" s="79"/>
      <c r="V419" s="83" t="s">
        <v>3697</v>
      </c>
      <c r="W419" s="81">
        <v>43170.640486111108</v>
      </c>
      <c r="X419" s="83" t="s">
        <v>4294</v>
      </c>
      <c r="Y419" s="79"/>
      <c r="Z419" s="79"/>
      <c r="AA419" s="85" t="s">
        <v>5502</v>
      </c>
      <c r="AB419" s="79"/>
      <c r="AC419" s="79" t="b">
        <v>0</v>
      </c>
      <c r="AD419" s="79">
        <v>1</v>
      </c>
      <c r="AE419" s="85" t="s">
        <v>6296</v>
      </c>
      <c r="AF419" s="79" t="b">
        <v>0</v>
      </c>
      <c r="AG419" s="79" t="s">
        <v>6304</v>
      </c>
      <c r="AH419" s="79"/>
      <c r="AI419" s="85" t="s">
        <v>6296</v>
      </c>
      <c r="AJ419" s="79" t="b">
        <v>0</v>
      </c>
      <c r="AK419" s="79">
        <v>1</v>
      </c>
      <c r="AL419" s="85" t="s">
        <v>6296</v>
      </c>
      <c r="AM419" s="79" t="s">
        <v>6369</v>
      </c>
      <c r="AN419" s="79" t="b">
        <v>0</v>
      </c>
      <c r="AO419" s="85" t="s">
        <v>5502</v>
      </c>
      <c r="AP419" s="79" t="s">
        <v>176</v>
      </c>
      <c r="AQ419" s="79">
        <v>0</v>
      </c>
      <c r="AR419" s="79">
        <v>0</v>
      </c>
      <c r="AS419" s="79"/>
      <c r="AT419" s="79"/>
      <c r="AU419" s="79"/>
      <c r="AV419" s="79"/>
      <c r="AW419" s="79"/>
      <c r="AX419" s="79"/>
      <c r="AY419" s="79"/>
      <c r="AZ419" s="79"/>
      <c r="BA419">
        <v>9</v>
      </c>
      <c r="BB419" s="78" t="str">
        <f>REPLACE(INDEX(GroupVertices[Group], MATCH(Edges24[[#This Row],[Vertex 1]],GroupVertices[Vertex],0)),1,1,"")</f>
        <v>2</v>
      </c>
      <c r="BC419" s="78" t="str">
        <f>REPLACE(INDEX(GroupVertices[Group], MATCH(Edges24[[#This Row],[Vertex 2]],GroupVertices[Vertex],0)),1,1,"")</f>
        <v>2</v>
      </c>
      <c r="BD419" s="48">
        <v>1</v>
      </c>
      <c r="BE419" s="49">
        <v>7.1428571428571432</v>
      </c>
      <c r="BF419" s="48">
        <v>0</v>
      </c>
      <c r="BG419" s="49">
        <v>0</v>
      </c>
      <c r="BH419" s="48">
        <v>0</v>
      </c>
      <c r="BI419" s="49">
        <v>0</v>
      </c>
      <c r="BJ419" s="48">
        <v>13</v>
      </c>
      <c r="BK419" s="49">
        <v>92.857142857142861</v>
      </c>
      <c r="BL419" s="48">
        <v>14</v>
      </c>
    </row>
    <row r="420" spans="1:64" x14ac:dyDescent="0.25">
      <c r="A420" s="64" t="s">
        <v>523</v>
      </c>
      <c r="B420" s="64" t="s">
        <v>523</v>
      </c>
      <c r="C420" s="65"/>
      <c r="D420" s="66"/>
      <c r="E420" s="67"/>
      <c r="F420" s="68"/>
      <c r="G420" s="65"/>
      <c r="H420" s="69"/>
      <c r="I420" s="70"/>
      <c r="J420" s="70"/>
      <c r="K420" s="34" t="s">
        <v>65</v>
      </c>
      <c r="L420" s="77">
        <v>585</v>
      </c>
      <c r="M420" s="77"/>
      <c r="N420" s="72"/>
      <c r="O420" s="79" t="s">
        <v>176</v>
      </c>
      <c r="P420" s="81">
        <v>43170.662777777776</v>
      </c>
      <c r="Q420" s="79" t="s">
        <v>1345</v>
      </c>
      <c r="R420" s="83" t="s">
        <v>2189</v>
      </c>
      <c r="S420" s="79" t="s">
        <v>2538</v>
      </c>
      <c r="T420" s="79" t="s">
        <v>2833</v>
      </c>
      <c r="U420" s="83" t="s">
        <v>3262</v>
      </c>
      <c r="V420" s="83" t="s">
        <v>3262</v>
      </c>
      <c r="W420" s="81">
        <v>43170.662777777776</v>
      </c>
      <c r="X420" s="83" t="s">
        <v>4295</v>
      </c>
      <c r="Y420" s="79"/>
      <c r="Z420" s="79"/>
      <c r="AA420" s="85" t="s">
        <v>5503</v>
      </c>
      <c r="AB420" s="79"/>
      <c r="AC420" s="79" t="b">
        <v>0</v>
      </c>
      <c r="AD420" s="79">
        <v>0</v>
      </c>
      <c r="AE420" s="85" t="s">
        <v>6296</v>
      </c>
      <c r="AF420" s="79" t="b">
        <v>0</v>
      </c>
      <c r="AG420" s="79" t="s">
        <v>6304</v>
      </c>
      <c r="AH420" s="79"/>
      <c r="AI420" s="85" t="s">
        <v>6296</v>
      </c>
      <c r="AJ420" s="79" t="b">
        <v>0</v>
      </c>
      <c r="AK420" s="79">
        <v>0</v>
      </c>
      <c r="AL420" s="85" t="s">
        <v>6296</v>
      </c>
      <c r="AM420" s="79" t="s">
        <v>6369</v>
      </c>
      <c r="AN420" s="79" t="b">
        <v>0</v>
      </c>
      <c r="AO420" s="85" t="s">
        <v>5503</v>
      </c>
      <c r="AP420" s="79" t="s">
        <v>176</v>
      </c>
      <c r="AQ420" s="79">
        <v>0</v>
      </c>
      <c r="AR420" s="79">
        <v>0</v>
      </c>
      <c r="AS420" s="79"/>
      <c r="AT420" s="79"/>
      <c r="AU420" s="79"/>
      <c r="AV420" s="79"/>
      <c r="AW420" s="79"/>
      <c r="AX420" s="79"/>
      <c r="AY420" s="79"/>
      <c r="AZ420" s="79"/>
      <c r="BA420">
        <v>15</v>
      </c>
      <c r="BB420" s="78" t="str">
        <f>REPLACE(INDEX(GroupVertices[Group], MATCH(Edges24[[#This Row],[Vertex 1]],GroupVertices[Vertex],0)),1,1,"")</f>
        <v>2</v>
      </c>
      <c r="BC420" s="78" t="str">
        <f>REPLACE(INDEX(GroupVertices[Group], MATCH(Edges24[[#This Row],[Vertex 2]],GroupVertices[Vertex],0)),1,1,"")</f>
        <v>2</v>
      </c>
      <c r="BD420" s="48">
        <v>0</v>
      </c>
      <c r="BE420" s="49">
        <v>0</v>
      </c>
      <c r="BF420" s="48">
        <v>0</v>
      </c>
      <c r="BG420" s="49">
        <v>0</v>
      </c>
      <c r="BH420" s="48">
        <v>0</v>
      </c>
      <c r="BI420" s="49">
        <v>0</v>
      </c>
      <c r="BJ420" s="48">
        <v>16</v>
      </c>
      <c r="BK420" s="49">
        <v>100</v>
      </c>
      <c r="BL420" s="48">
        <v>16</v>
      </c>
    </row>
    <row r="421" spans="1:64" x14ac:dyDescent="0.25">
      <c r="A421" s="64" t="s">
        <v>523</v>
      </c>
      <c r="B421" s="64" t="s">
        <v>683</v>
      </c>
      <c r="C421" s="65"/>
      <c r="D421" s="66"/>
      <c r="E421" s="67"/>
      <c r="F421" s="68"/>
      <c r="G421" s="65"/>
      <c r="H421" s="69"/>
      <c r="I421" s="70"/>
      <c r="J421" s="70"/>
      <c r="K421" s="34" t="s">
        <v>65</v>
      </c>
      <c r="L421" s="77">
        <v>586</v>
      </c>
      <c r="M421" s="77"/>
      <c r="N421" s="72"/>
      <c r="O421" s="79" t="s">
        <v>999</v>
      </c>
      <c r="P421" s="81">
        <v>43170.673055555555</v>
      </c>
      <c r="Q421" s="79" t="s">
        <v>1346</v>
      </c>
      <c r="R421" s="83" t="s">
        <v>2190</v>
      </c>
      <c r="S421" s="79" t="s">
        <v>2582</v>
      </c>
      <c r="T421" s="79" t="s">
        <v>2833</v>
      </c>
      <c r="U421" s="79"/>
      <c r="V421" s="83" t="s">
        <v>3697</v>
      </c>
      <c r="W421" s="81">
        <v>43170.673055555555</v>
      </c>
      <c r="X421" s="83" t="s">
        <v>4296</v>
      </c>
      <c r="Y421" s="79"/>
      <c r="Z421" s="79"/>
      <c r="AA421" s="85" t="s">
        <v>5504</v>
      </c>
      <c r="AB421" s="79"/>
      <c r="AC421" s="79" t="b">
        <v>0</v>
      </c>
      <c r="AD421" s="79">
        <v>2</v>
      </c>
      <c r="AE421" s="85" t="s">
        <v>6296</v>
      </c>
      <c r="AF421" s="79" t="b">
        <v>0</v>
      </c>
      <c r="AG421" s="79" t="s">
        <v>6304</v>
      </c>
      <c r="AH421" s="79"/>
      <c r="AI421" s="85" t="s">
        <v>6296</v>
      </c>
      <c r="AJ421" s="79" t="b">
        <v>0</v>
      </c>
      <c r="AK421" s="79">
        <v>0</v>
      </c>
      <c r="AL421" s="85" t="s">
        <v>6296</v>
      </c>
      <c r="AM421" s="79" t="s">
        <v>6369</v>
      </c>
      <c r="AN421" s="79" t="b">
        <v>0</v>
      </c>
      <c r="AO421" s="85" t="s">
        <v>5504</v>
      </c>
      <c r="AP421" s="79" t="s">
        <v>176</v>
      </c>
      <c r="AQ421" s="79">
        <v>0</v>
      </c>
      <c r="AR421" s="79">
        <v>0</v>
      </c>
      <c r="AS421" s="79"/>
      <c r="AT421" s="79"/>
      <c r="AU421" s="79"/>
      <c r="AV421" s="79"/>
      <c r="AW421" s="79"/>
      <c r="AX421" s="79"/>
      <c r="AY421" s="79"/>
      <c r="AZ421" s="79"/>
      <c r="BA421">
        <v>9</v>
      </c>
      <c r="BB421" s="78" t="str">
        <f>REPLACE(INDEX(GroupVertices[Group], MATCH(Edges24[[#This Row],[Vertex 1]],GroupVertices[Vertex],0)),1,1,"")</f>
        <v>2</v>
      </c>
      <c r="BC421" s="78" t="str">
        <f>REPLACE(INDEX(GroupVertices[Group], MATCH(Edges24[[#This Row],[Vertex 2]],GroupVertices[Vertex],0)),1,1,"")</f>
        <v>2</v>
      </c>
      <c r="BD421" s="48">
        <v>1</v>
      </c>
      <c r="BE421" s="49">
        <v>7.1428571428571432</v>
      </c>
      <c r="BF421" s="48">
        <v>0</v>
      </c>
      <c r="BG421" s="49">
        <v>0</v>
      </c>
      <c r="BH421" s="48">
        <v>0</v>
      </c>
      <c r="BI421" s="49">
        <v>0</v>
      </c>
      <c r="BJ421" s="48">
        <v>13</v>
      </c>
      <c r="BK421" s="49">
        <v>92.857142857142861</v>
      </c>
      <c r="BL421" s="48">
        <v>14</v>
      </c>
    </row>
    <row r="422" spans="1:64" x14ac:dyDescent="0.25">
      <c r="A422" s="64" t="s">
        <v>523</v>
      </c>
      <c r="B422" s="64" t="s">
        <v>523</v>
      </c>
      <c r="C422" s="65"/>
      <c r="D422" s="66"/>
      <c r="E422" s="67"/>
      <c r="F422" s="68"/>
      <c r="G422" s="65"/>
      <c r="H422" s="69"/>
      <c r="I422" s="70"/>
      <c r="J422" s="70"/>
      <c r="K422" s="34" t="s">
        <v>65</v>
      </c>
      <c r="L422" s="77">
        <v>587</v>
      </c>
      <c r="M422" s="77"/>
      <c r="N422" s="72"/>
      <c r="O422" s="79" t="s">
        <v>176</v>
      </c>
      <c r="P422" s="81">
        <v>43170.694618055553</v>
      </c>
      <c r="Q422" s="79" t="s">
        <v>1347</v>
      </c>
      <c r="R422" s="83" t="s">
        <v>2189</v>
      </c>
      <c r="S422" s="79" t="s">
        <v>2538</v>
      </c>
      <c r="T422" s="79" t="s">
        <v>2831</v>
      </c>
      <c r="U422" s="83" t="s">
        <v>3263</v>
      </c>
      <c r="V422" s="83" t="s">
        <v>3263</v>
      </c>
      <c r="W422" s="81">
        <v>43170.694618055553</v>
      </c>
      <c r="X422" s="83" t="s">
        <v>4297</v>
      </c>
      <c r="Y422" s="79"/>
      <c r="Z422" s="79"/>
      <c r="AA422" s="85" t="s">
        <v>5505</v>
      </c>
      <c r="AB422" s="79"/>
      <c r="AC422" s="79" t="b">
        <v>0</v>
      </c>
      <c r="AD422" s="79">
        <v>0</v>
      </c>
      <c r="AE422" s="85" t="s">
        <v>6296</v>
      </c>
      <c r="AF422" s="79" t="b">
        <v>0</v>
      </c>
      <c r="AG422" s="79" t="s">
        <v>6304</v>
      </c>
      <c r="AH422" s="79"/>
      <c r="AI422" s="85" t="s">
        <v>6296</v>
      </c>
      <c r="AJ422" s="79" t="b">
        <v>0</v>
      </c>
      <c r="AK422" s="79">
        <v>0</v>
      </c>
      <c r="AL422" s="85" t="s">
        <v>6296</v>
      </c>
      <c r="AM422" s="79" t="s">
        <v>6369</v>
      </c>
      <c r="AN422" s="79" t="b">
        <v>0</v>
      </c>
      <c r="AO422" s="85" t="s">
        <v>5505</v>
      </c>
      <c r="AP422" s="79" t="s">
        <v>176</v>
      </c>
      <c r="AQ422" s="79">
        <v>0</v>
      </c>
      <c r="AR422" s="79">
        <v>0</v>
      </c>
      <c r="AS422" s="79"/>
      <c r="AT422" s="79"/>
      <c r="AU422" s="79"/>
      <c r="AV422" s="79"/>
      <c r="AW422" s="79"/>
      <c r="AX422" s="79"/>
      <c r="AY422" s="79"/>
      <c r="AZ422" s="79"/>
      <c r="BA422">
        <v>15</v>
      </c>
      <c r="BB422" s="78" t="str">
        <f>REPLACE(INDEX(GroupVertices[Group], MATCH(Edges24[[#This Row],[Vertex 1]],GroupVertices[Vertex],0)),1,1,"")</f>
        <v>2</v>
      </c>
      <c r="BC422" s="78" t="str">
        <f>REPLACE(INDEX(GroupVertices[Group], MATCH(Edges24[[#This Row],[Vertex 2]],GroupVertices[Vertex],0)),1,1,"")</f>
        <v>2</v>
      </c>
      <c r="BD422" s="48">
        <v>0</v>
      </c>
      <c r="BE422" s="49">
        <v>0</v>
      </c>
      <c r="BF422" s="48">
        <v>0</v>
      </c>
      <c r="BG422" s="49">
        <v>0</v>
      </c>
      <c r="BH422" s="48">
        <v>0</v>
      </c>
      <c r="BI422" s="49">
        <v>0</v>
      </c>
      <c r="BJ422" s="48">
        <v>16</v>
      </c>
      <c r="BK422" s="49">
        <v>100</v>
      </c>
      <c r="BL422" s="48">
        <v>16</v>
      </c>
    </row>
    <row r="423" spans="1:64" x14ac:dyDescent="0.25">
      <c r="A423" s="64" t="s">
        <v>523</v>
      </c>
      <c r="B423" s="64" t="s">
        <v>523</v>
      </c>
      <c r="C423" s="65"/>
      <c r="D423" s="66"/>
      <c r="E423" s="67"/>
      <c r="F423" s="68"/>
      <c r="G423" s="65"/>
      <c r="H423" s="69"/>
      <c r="I423" s="70"/>
      <c r="J423" s="70"/>
      <c r="K423" s="34" t="s">
        <v>65</v>
      </c>
      <c r="L423" s="77">
        <v>588</v>
      </c>
      <c r="M423" s="77"/>
      <c r="N423" s="72"/>
      <c r="O423" s="79" t="s">
        <v>176</v>
      </c>
      <c r="P423" s="81">
        <v>43171.662638888891</v>
      </c>
      <c r="Q423" s="79" t="s">
        <v>1348</v>
      </c>
      <c r="R423" s="83" t="s">
        <v>2189</v>
      </c>
      <c r="S423" s="79" t="s">
        <v>2538</v>
      </c>
      <c r="T423" s="79" t="s">
        <v>2834</v>
      </c>
      <c r="U423" s="83" t="s">
        <v>3264</v>
      </c>
      <c r="V423" s="83" t="s">
        <v>3264</v>
      </c>
      <c r="W423" s="81">
        <v>43171.662638888891</v>
      </c>
      <c r="X423" s="83" t="s">
        <v>4298</v>
      </c>
      <c r="Y423" s="79"/>
      <c r="Z423" s="79"/>
      <c r="AA423" s="85" t="s">
        <v>5506</v>
      </c>
      <c r="AB423" s="79"/>
      <c r="AC423" s="79" t="b">
        <v>0</v>
      </c>
      <c r="AD423" s="79">
        <v>0</v>
      </c>
      <c r="AE423" s="85" t="s">
        <v>6296</v>
      </c>
      <c r="AF423" s="79" t="b">
        <v>0</v>
      </c>
      <c r="AG423" s="79" t="s">
        <v>6304</v>
      </c>
      <c r="AH423" s="79"/>
      <c r="AI423" s="85" t="s">
        <v>6296</v>
      </c>
      <c r="AJ423" s="79" t="b">
        <v>0</v>
      </c>
      <c r="AK423" s="79">
        <v>0</v>
      </c>
      <c r="AL423" s="85" t="s">
        <v>6296</v>
      </c>
      <c r="AM423" s="79" t="s">
        <v>6369</v>
      </c>
      <c r="AN423" s="79" t="b">
        <v>0</v>
      </c>
      <c r="AO423" s="85" t="s">
        <v>5506</v>
      </c>
      <c r="AP423" s="79" t="s">
        <v>176</v>
      </c>
      <c r="AQ423" s="79">
        <v>0</v>
      </c>
      <c r="AR423" s="79">
        <v>0</v>
      </c>
      <c r="AS423" s="79"/>
      <c r="AT423" s="79"/>
      <c r="AU423" s="79"/>
      <c r="AV423" s="79"/>
      <c r="AW423" s="79"/>
      <c r="AX423" s="79"/>
      <c r="AY423" s="79"/>
      <c r="AZ423" s="79"/>
      <c r="BA423">
        <v>15</v>
      </c>
      <c r="BB423" s="78" t="str">
        <f>REPLACE(INDEX(GroupVertices[Group], MATCH(Edges24[[#This Row],[Vertex 1]],GroupVertices[Vertex],0)),1,1,"")</f>
        <v>2</v>
      </c>
      <c r="BC423" s="78" t="str">
        <f>REPLACE(INDEX(GroupVertices[Group], MATCH(Edges24[[#This Row],[Vertex 2]],GroupVertices[Vertex],0)),1,1,"")</f>
        <v>2</v>
      </c>
      <c r="BD423" s="48">
        <v>0</v>
      </c>
      <c r="BE423" s="49">
        <v>0</v>
      </c>
      <c r="BF423" s="48">
        <v>0</v>
      </c>
      <c r="BG423" s="49">
        <v>0</v>
      </c>
      <c r="BH423" s="48">
        <v>0</v>
      </c>
      <c r="BI423" s="49">
        <v>0</v>
      </c>
      <c r="BJ423" s="48">
        <v>14</v>
      </c>
      <c r="BK423" s="49">
        <v>100</v>
      </c>
      <c r="BL423" s="48">
        <v>14</v>
      </c>
    </row>
    <row r="424" spans="1:64" x14ac:dyDescent="0.25">
      <c r="A424" s="64" t="s">
        <v>523</v>
      </c>
      <c r="B424" s="64" t="s">
        <v>683</v>
      </c>
      <c r="C424" s="65"/>
      <c r="D424" s="66"/>
      <c r="E424" s="67"/>
      <c r="F424" s="68"/>
      <c r="G424" s="65"/>
      <c r="H424" s="69"/>
      <c r="I424" s="70"/>
      <c r="J424" s="70"/>
      <c r="K424" s="34" t="s">
        <v>65</v>
      </c>
      <c r="L424" s="77">
        <v>589</v>
      </c>
      <c r="M424" s="77"/>
      <c r="N424" s="72"/>
      <c r="O424" s="79" t="s">
        <v>999</v>
      </c>
      <c r="P424" s="81">
        <v>43171.673159722224</v>
      </c>
      <c r="Q424" s="79" t="s">
        <v>1342</v>
      </c>
      <c r="R424" s="83" t="s">
        <v>2190</v>
      </c>
      <c r="S424" s="79" t="s">
        <v>2582</v>
      </c>
      <c r="T424" s="79" t="s">
        <v>2701</v>
      </c>
      <c r="U424" s="79"/>
      <c r="V424" s="83" t="s">
        <v>3697</v>
      </c>
      <c r="W424" s="81">
        <v>43171.673159722224</v>
      </c>
      <c r="X424" s="83" t="s">
        <v>4299</v>
      </c>
      <c r="Y424" s="79"/>
      <c r="Z424" s="79"/>
      <c r="AA424" s="85" t="s">
        <v>5507</v>
      </c>
      <c r="AB424" s="79"/>
      <c r="AC424" s="79" t="b">
        <v>0</v>
      </c>
      <c r="AD424" s="79">
        <v>0</v>
      </c>
      <c r="AE424" s="85" t="s">
        <v>6296</v>
      </c>
      <c r="AF424" s="79" t="b">
        <v>0</v>
      </c>
      <c r="AG424" s="79" t="s">
        <v>6304</v>
      </c>
      <c r="AH424" s="79"/>
      <c r="AI424" s="85" t="s">
        <v>6296</v>
      </c>
      <c r="AJ424" s="79" t="b">
        <v>0</v>
      </c>
      <c r="AK424" s="79">
        <v>0</v>
      </c>
      <c r="AL424" s="85" t="s">
        <v>6296</v>
      </c>
      <c r="AM424" s="79" t="s">
        <v>6369</v>
      </c>
      <c r="AN424" s="79" t="b">
        <v>0</v>
      </c>
      <c r="AO424" s="85" t="s">
        <v>5507</v>
      </c>
      <c r="AP424" s="79" t="s">
        <v>176</v>
      </c>
      <c r="AQ424" s="79">
        <v>0</v>
      </c>
      <c r="AR424" s="79">
        <v>0</v>
      </c>
      <c r="AS424" s="79"/>
      <c r="AT424" s="79"/>
      <c r="AU424" s="79"/>
      <c r="AV424" s="79"/>
      <c r="AW424" s="79"/>
      <c r="AX424" s="79"/>
      <c r="AY424" s="79"/>
      <c r="AZ424" s="79"/>
      <c r="BA424">
        <v>9</v>
      </c>
      <c r="BB424" s="78" t="str">
        <f>REPLACE(INDEX(GroupVertices[Group], MATCH(Edges24[[#This Row],[Vertex 1]],GroupVertices[Vertex],0)),1,1,"")</f>
        <v>2</v>
      </c>
      <c r="BC424" s="78" t="str">
        <f>REPLACE(INDEX(GroupVertices[Group], MATCH(Edges24[[#This Row],[Vertex 2]],GroupVertices[Vertex],0)),1,1,"")</f>
        <v>2</v>
      </c>
      <c r="BD424" s="48">
        <v>1</v>
      </c>
      <c r="BE424" s="49">
        <v>7.1428571428571432</v>
      </c>
      <c r="BF424" s="48">
        <v>0</v>
      </c>
      <c r="BG424" s="49">
        <v>0</v>
      </c>
      <c r="BH424" s="48">
        <v>0</v>
      </c>
      <c r="BI424" s="49">
        <v>0</v>
      </c>
      <c r="BJ424" s="48">
        <v>13</v>
      </c>
      <c r="BK424" s="49">
        <v>92.857142857142861</v>
      </c>
      <c r="BL424" s="48">
        <v>14</v>
      </c>
    </row>
    <row r="425" spans="1:64" x14ac:dyDescent="0.25">
      <c r="A425" s="64" t="s">
        <v>523</v>
      </c>
      <c r="B425" s="64" t="s">
        <v>523</v>
      </c>
      <c r="C425" s="65"/>
      <c r="D425" s="66"/>
      <c r="E425" s="67"/>
      <c r="F425" s="68"/>
      <c r="G425" s="65"/>
      <c r="H425" s="69"/>
      <c r="I425" s="70"/>
      <c r="J425" s="70"/>
      <c r="K425" s="34" t="s">
        <v>65</v>
      </c>
      <c r="L425" s="77">
        <v>590</v>
      </c>
      <c r="M425" s="77"/>
      <c r="N425" s="72"/>
      <c r="O425" s="79" t="s">
        <v>176</v>
      </c>
      <c r="P425" s="81">
        <v>43171.694664351853</v>
      </c>
      <c r="Q425" s="79" t="s">
        <v>1349</v>
      </c>
      <c r="R425" s="83" t="s">
        <v>2189</v>
      </c>
      <c r="S425" s="79" t="s">
        <v>2538</v>
      </c>
      <c r="T425" s="79" t="s">
        <v>2831</v>
      </c>
      <c r="U425" s="83" t="s">
        <v>3265</v>
      </c>
      <c r="V425" s="83" t="s">
        <v>3265</v>
      </c>
      <c r="W425" s="81">
        <v>43171.694664351853</v>
      </c>
      <c r="X425" s="83" t="s">
        <v>4300</v>
      </c>
      <c r="Y425" s="79"/>
      <c r="Z425" s="79"/>
      <c r="AA425" s="85" t="s">
        <v>5508</v>
      </c>
      <c r="AB425" s="79"/>
      <c r="AC425" s="79" t="b">
        <v>0</v>
      </c>
      <c r="AD425" s="79">
        <v>0</v>
      </c>
      <c r="AE425" s="85" t="s">
        <v>6296</v>
      </c>
      <c r="AF425" s="79" t="b">
        <v>0</v>
      </c>
      <c r="AG425" s="79" t="s">
        <v>6304</v>
      </c>
      <c r="AH425" s="79"/>
      <c r="AI425" s="85" t="s">
        <v>6296</v>
      </c>
      <c r="AJ425" s="79" t="b">
        <v>0</v>
      </c>
      <c r="AK425" s="79">
        <v>0</v>
      </c>
      <c r="AL425" s="85" t="s">
        <v>6296</v>
      </c>
      <c r="AM425" s="79" t="s">
        <v>6369</v>
      </c>
      <c r="AN425" s="79" t="b">
        <v>0</v>
      </c>
      <c r="AO425" s="85" t="s">
        <v>5508</v>
      </c>
      <c r="AP425" s="79" t="s">
        <v>176</v>
      </c>
      <c r="AQ425" s="79">
        <v>0</v>
      </c>
      <c r="AR425" s="79">
        <v>0</v>
      </c>
      <c r="AS425" s="79"/>
      <c r="AT425" s="79"/>
      <c r="AU425" s="79"/>
      <c r="AV425" s="79"/>
      <c r="AW425" s="79"/>
      <c r="AX425" s="79"/>
      <c r="AY425" s="79"/>
      <c r="AZ425" s="79"/>
      <c r="BA425">
        <v>15</v>
      </c>
      <c r="BB425" s="78" t="str">
        <f>REPLACE(INDEX(GroupVertices[Group], MATCH(Edges24[[#This Row],[Vertex 1]],GroupVertices[Vertex],0)),1,1,"")</f>
        <v>2</v>
      </c>
      <c r="BC425" s="78" t="str">
        <f>REPLACE(INDEX(GroupVertices[Group], MATCH(Edges24[[#This Row],[Vertex 2]],GroupVertices[Vertex],0)),1,1,"")</f>
        <v>2</v>
      </c>
      <c r="BD425" s="48">
        <v>0</v>
      </c>
      <c r="BE425" s="49">
        <v>0</v>
      </c>
      <c r="BF425" s="48">
        <v>0</v>
      </c>
      <c r="BG425" s="49">
        <v>0</v>
      </c>
      <c r="BH425" s="48">
        <v>0</v>
      </c>
      <c r="BI425" s="49">
        <v>0</v>
      </c>
      <c r="BJ425" s="48">
        <v>18</v>
      </c>
      <c r="BK425" s="49">
        <v>100</v>
      </c>
      <c r="BL425" s="48">
        <v>18</v>
      </c>
    </row>
    <row r="426" spans="1:64" x14ac:dyDescent="0.25">
      <c r="A426" s="64" t="s">
        <v>524</v>
      </c>
      <c r="B426" s="64" t="s">
        <v>890</v>
      </c>
      <c r="C426" s="65"/>
      <c r="D426" s="66"/>
      <c r="E426" s="67"/>
      <c r="F426" s="68"/>
      <c r="G426" s="65"/>
      <c r="H426" s="69"/>
      <c r="I426" s="70"/>
      <c r="J426" s="70"/>
      <c r="K426" s="34" t="s">
        <v>65</v>
      </c>
      <c r="L426" s="77">
        <v>591</v>
      </c>
      <c r="M426" s="77"/>
      <c r="N426" s="72"/>
      <c r="O426" s="79" t="s">
        <v>999</v>
      </c>
      <c r="P426" s="81">
        <v>43171.695150462961</v>
      </c>
      <c r="Q426" s="79" t="s">
        <v>1350</v>
      </c>
      <c r="R426" s="83" t="s">
        <v>2191</v>
      </c>
      <c r="S426" s="79" t="s">
        <v>2519</v>
      </c>
      <c r="T426" s="79" t="s">
        <v>731</v>
      </c>
      <c r="U426" s="79"/>
      <c r="V426" s="83" t="s">
        <v>3698</v>
      </c>
      <c r="W426" s="81">
        <v>43171.695150462961</v>
      </c>
      <c r="X426" s="83" t="s">
        <v>4301</v>
      </c>
      <c r="Y426" s="79"/>
      <c r="Z426" s="79"/>
      <c r="AA426" s="85" t="s">
        <v>5509</v>
      </c>
      <c r="AB426" s="79"/>
      <c r="AC426" s="79" t="b">
        <v>0</v>
      </c>
      <c r="AD426" s="79">
        <v>0</v>
      </c>
      <c r="AE426" s="85" t="s">
        <v>6296</v>
      </c>
      <c r="AF426" s="79" t="b">
        <v>0</v>
      </c>
      <c r="AG426" s="79" t="s">
        <v>6304</v>
      </c>
      <c r="AH426" s="79"/>
      <c r="AI426" s="85" t="s">
        <v>6296</v>
      </c>
      <c r="AJ426" s="79" t="b">
        <v>0</v>
      </c>
      <c r="AK426" s="79">
        <v>2</v>
      </c>
      <c r="AL426" s="85" t="s">
        <v>5803</v>
      </c>
      <c r="AM426" s="79" t="s">
        <v>6331</v>
      </c>
      <c r="AN426" s="79" t="b">
        <v>0</v>
      </c>
      <c r="AO426" s="85" t="s">
        <v>5803</v>
      </c>
      <c r="AP426" s="79" t="s">
        <v>176</v>
      </c>
      <c r="AQ426" s="79">
        <v>0</v>
      </c>
      <c r="AR426" s="79">
        <v>0</v>
      </c>
      <c r="AS426" s="79"/>
      <c r="AT426" s="79"/>
      <c r="AU426" s="79"/>
      <c r="AV426" s="79"/>
      <c r="AW426" s="79"/>
      <c r="AX426" s="79"/>
      <c r="AY426" s="79"/>
      <c r="AZ426" s="79"/>
      <c r="BA426">
        <v>1</v>
      </c>
      <c r="BB426" s="78" t="str">
        <f>REPLACE(INDEX(GroupVertices[Group], MATCH(Edges24[[#This Row],[Vertex 1]],GroupVertices[Vertex],0)),1,1,"")</f>
        <v>2</v>
      </c>
      <c r="BC426" s="78" t="str">
        <f>REPLACE(INDEX(GroupVertices[Group], MATCH(Edges24[[#This Row],[Vertex 2]],GroupVertices[Vertex],0)),1,1,"")</f>
        <v>2</v>
      </c>
      <c r="BD426" s="48">
        <v>1</v>
      </c>
      <c r="BE426" s="49">
        <v>6.666666666666667</v>
      </c>
      <c r="BF426" s="48">
        <v>0</v>
      </c>
      <c r="BG426" s="49">
        <v>0</v>
      </c>
      <c r="BH426" s="48">
        <v>0</v>
      </c>
      <c r="BI426" s="49">
        <v>0</v>
      </c>
      <c r="BJ426" s="48">
        <v>14</v>
      </c>
      <c r="BK426" s="49">
        <v>93.333333333333329</v>
      </c>
      <c r="BL426" s="48">
        <v>15</v>
      </c>
    </row>
    <row r="427" spans="1:64" x14ac:dyDescent="0.25">
      <c r="A427" s="64" t="s">
        <v>525</v>
      </c>
      <c r="B427" s="64" t="s">
        <v>891</v>
      </c>
      <c r="C427" s="65"/>
      <c r="D427" s="66"/>
      <c r="E427" s="67"/>
      <c r="F427" s="68"/>
      <c r="G427" s="65"/>
      <c r="H427" s="69"/>
      <c r="I427" s="70"/>
      <c r="J427" s="70"/>
      <c r="K427" s="34" t="s">
        <v>65</v>
      </c>
      <c r="L427" s="77">
        <v>593</v>
      </c>
      <c r="M427" s="77"/>
      <c r="N427" s="72"/>
      <c r="O427" s="79" t="s">
        <v>999</v>
      </c>
      <c r="P427" s="81">
        <v>43174.590115740742</v>
      </c>
      <c r="Q427" s="79" t="s">
        <v>1351</v>
      </c>
      <c r="R427" s="79"/>
      <c r="S427" s="79"/>
      <c r="T427" s="79"/>
      <c r="U427" s="79"/>
      <c r="V427" s="83" t="s">
        <v>3699</v>
      </c>
      <c r="W427" s="81">
        <v>43174.590115740742</v>
      </c>
      <c r="X427" s="83" t="s">
        <v>4302</v>
      </c>
      <c r="Y427" s="79"/>
      <c r="Z427" s="79"/>
      <c r="AA427" s="85" t="s">
        <v>5510</v>
      </c>
      <c r="AB427" s="79"/>
      <c r="AC427" s="79" t="b">
        <v>0</v>
      </c>
      <c r="AD427" s="79">
        <v>0</v>
      </c>
      <c r="AE427" s="85" t="s">
        <v>6296</v>
      </c>
      <c r="AF427" s="79" t="b">
        <v>0</v>
      </c>
      <c r="AG427" s="79" t="s">
        <v>6304</v>
      </c>
      <c r="AH427" s="79"/>
      <c r="AI427" s="85" t="s">
        <v>6296</v>
      </c>
      <c r="AJ427" s="79" t="b">
        <v>0</v>
      </c>
      <c r="AK427" s="79">
        <v>1</v>
      </c>
      <c r="AL427" s="85" t="s">
        <v>5540</v>
      </c>
      <c r="AM427" s="79" t="s">
        <v>6328</v>
      </c>
      <c r="AN427" s="79" t="b">
        <v>0</v>
      </c>
      <c r="AO427" s="85" t="s">
        <v>5540</v>
      </c>
      <c r="AP427" s="79" t="s">
        <v>176</v>
      </c>
      <c r="AQ427" s="79">
        <v>0</v>
      </c>
      <c r="AR427" s="79">
        <v>0</v>
      </c>
      <c r="AS427" s="79"/>
      <c r="AT427" s="79"/>
      <c r="AU427" s="79"/>
      <c r="AV427" s="79"/>
      <c r="AW427" s="79"/>
      <c r="AX427" s="79"/>
      <c r="AY427" s="79"/>
      <c r="AZ427" s="79"/>
      <c r="BA427">
        <v>1</v>
      </c>
      <c r="BB427" s="78" t="str">
        <f>REPLACE(INDEX(GroupVertices[Group], MATCH(Edges24[[#This Row],[Vertex 1]],GroupVertices[Vertex],0)),1,1,"")</f>
        <v>16</v>
      </c>
      <c r="BC427" s="78" t="str">
        <f>REPLACE(INDEX(GroupVertices[Group], MATCH(Edges24[[#This Row],[Vertex 2]],GroupVertices[Vertex],0)),1,1,"")</f>
        <v>16</v>
      </c>
      <c r="BD427" s="48"/>
      <c r="BE427" s="49"/>
      <c r="BF427" s="48"/>
      <c r="BG427" s="49"/>
      <c r="BH427" s="48"/>
      <c r="BI427" s="49"/>
      <c r="BJ427" s="48"/>
      <c r="BK427" s="49"/>
      <c r="BL427" s="48"/>
    </row>
    <row r="428" spans="1:64" x14ac:dyDescent="0.25">
      <c r="A428" s="64" t="s">
        <v>526</v>
      </c>
      <c r="B428" s="64" t="s">
        <v>892</v>
      </c>
      <c r="C428" s="65"/>
      <c r="D428" s="66"/>
      <c r="E428" s="67"/>
      <c r="F428" s="68"/>
      <c r="G428" s="65"/>
      <c r="H428" s="69"/>
      <c r="I428" s="70"/>
      <c r="J428" s="70"/>
      <c r="K428" s="34" t="s">
        <v>65</v>
      </c>
      <c r="L428" s="77">
        <v>595</v>
      </c>
      <c r="M428" s="77"/>
      <c r="N428" s="72"/>
      <c r="O428" s="79" t="s">
        <v>999</v>
      </c>
      <c r="P428" s="81">
        <v>43174.062511574077</v>
      </c>
      <c r="Q428" s="79" t="s">
        <v>1352</v>
      </c>
      <c r="R428" s="83" t="s">
        <v>2192</v>
      </c>
      <c r="S428" s="79" t="s">
        <v>2507</v>
      </c>
      <c r="T428" s="79" t="s">
        <v>2835</v>
      </c>
      <c r="U428" s="83" t="s">
        <v>3266</v>
      </c>
      <c r="V428" s="83" t="s">
        <v>3266</v>
      </c>
      <c r="W428" s="81">
        <v>43174.062511574077</v>
      </c>
      <c r="X428" s="83" t="s">
        <v>4303</v>
      </c>
      <c r="Y428" s="79"/>
      <c r="Z428" s="79"/>
      <c r="AA428" s="85" t="s">
        <v>5511</v>
      </c>
      <c r="AB428" s="79"/>
      <c r="AC428" s="79" t="b">
        <v>0</v>
      </c>
      <c r="AD428" s="79">
        <v>3</v>
      </c>
      <c r="AE428" s="85" t="s">
        <v>6296</v>
      </c>
      <c r="AF428" s="79" t="b">
        <v>0</v>
      </c>
      <c r="AG428" s="79" t="s">
        <v>6304</v>
      </c>
      <c r="AH428" s="79"/>
      <c r="AI428" s="85" t="s">
        <v>6296</v>
      </c>
      <c r="AJ428" s="79" t="b">
        <v>0</v>
      </c>
      <c r="AK428" s="79">
        <v>3</v>
      </c>
      <c r="AL428" s="85" t="s">
        <v>6296</v>
      </c>
      <c r="AM428" s="79" t="s">
        <v>6359</v>
      </c>
      <c r="AN428" s="79" t="b">
        <v>0</v>
      </c>
      <c r="AO428" s="85" t="s">
        <v>5511</v>
      </c>
      <c r="AP428" s="79" t="s">
        <v>6415</v>
      </c>
      <c r="AQ428" s="79">
        <v>0</v>
      </c>
      <c r="AR428" s="79">
        <v>0</v>
      </c>
      <c r="AS428" s="79"/>
      <c r="AT428" s="79"/>
      <c r="AU428" s="79"/>
      <c r="AV428" s="79"/>
      <c r="AW428" s="79"/>
      <c r="AX428" s="79"/>
      <c r="AY428" s="79"/>
      <c r="AZ428" s="79"/>
      <c r="BA428">
        <v>1</v>
      </c>
      <c r="BB428" s="78" t="str">
        <f>REPLACE(INDEX(GroupVertices[Group], MATCH(Edges24[[#This Row],[Vertex 1]],GroupVertices[Vertex],0)),1,1,"")</f>
        <v>3</v>
      </c>
      <c r="BC428" s="78" t="str">
        <f>REPLACE(INDEX(GroupVertices[Group], MATCH(Edges24[[#This Row],[Vertex 2]],GroupVertices[Vertex],0)),1,1,"")</f>
        <v>3</v>
      </c>
      <c r="BD428" s="48"/>
      <c r="BE428" s="49"/>
      <c r="BF428" s="48"/>
      <c r="BG428" s="49"/>
      <c r="BH428" s="48"/>
      <c r="BI428" s="49"/>
      <c r="BJ428" s="48"/>
      <c r="BK428" s="49"/>
      <c r="BL428" s="48"/>
    </row>
    <row r="429" spans="1:64" x14ac:dyDescent="0.25">
      <c r="A429" s="64" t="s">
        <v>527</v>
      </c>
      <c r="B429" s="64" t="s">
        <v>892</v>
      </c>
      <c r="C429" s="65"/>
      <c r="D429" s="66"/>
      <c r="E429" s="67"/>
      <c r="F429" s="68"/>
      <c r="G429" s="65"/>
      <c r="H429" s="69"/>
      <c r="I429" s="70"/>
      <c r="J429" s="70"/>
      <c r="K429" s="34" t="s">
        <v>65</v>
      </c>
      <c r="L429" s="77">
        <v>596</v>
      </c>
      <c r="M429" s="77"/>
      <c r="N429" s="72"/>
      <c r="O429" s="79" t="s">
        <v>999</v>
      </c>
      <c r="P429" s="81">
        <v>43174.590787037036</v>
      </c>
      <c r="Q429" s="79" t="s">
        <v>1353</v>
      </c>
      <c r="R429" s="79"/>
      <c r="S429" s="79"/>
      <c r="T429" s="79"/>
      <c r="U429" s="79"/>
      <c r="V429" s="83" t="s">
        <v>3700</v>
      </c>
      <c r="W429" s="81">
        <v>43174.590787037036</v>
      </c>
      <c r="X429" s="83" t="s">
        <v>4304</v>
      </c>
      <c r="Y429" s="79"/>
      <c r="Z429" s="79"/>
      <c r="AA429" s="85" t="s">
        <v>5512</v>
      </c>
      <c r="AB429" s="79"/>
      <c r="AC429" s="79" t="b">
        <v>0</v>
      </c>
      <c r="AD429" s="79">
        <v>0</v>
      </c>
      <c r="AE429" s="85" t="s">
        <v>6296</v>
      </c>
      <c r="AF429" s="79" t="b">
        <v>0</v>
      </c>
      <c r="AG429" s="79" t="s">
        <v>6304</v>
      </c>
      <c r="AH429" s="79"/>
      <c r="AI429" s="85" t="s">
        <v>6296</v>
      </c>
      <c r="AJ429" s="79" t="b">
        <v>0</v>
      </c>
      <c r="AK429" s="79">
        <v>3</v>
      </c>
      <c r="AL429" s="85" t="s">
        <v>5511</v>
      </c>
      <c r="AM429" s="79" t="s">
        <v>6328</v>
      </c>
      <c r="AN429" s="79" t="b">
        <v>0</v>
      </c>
      <c r="AO429" s="85" t="s">
        <v>5511</v>
      </c>
      <c r="AP429" s="79" t="s">
        <v>176</v>
      </c>
      <c r="AQ429" s="79">
        <v>0</v>
      </c>
      <c r="AR429" s="79">
        <v>0</v>
      </c>
      <c r="AS429" s="79"/>
      <c r="AT429" s="79"/>
      <c r="AU429" s="79"/>
      <c r="AV429" s="79"/>
      <c r="AW429" s="79"/>
      <c r="AX429" s="79"/>
      <c r="AY429" s="79"/>
      <c r="AZ429" s="79"/>
      <c r="BA429">
        <v>1</v>
      </c>
      <c r="BB429" s="78" t="str">
        <f>REPLACE(INDEX(GroupVertices[Group], MATCH(Edges24[[#This Row],[Vertex 1]],GroupVertices[Vertex],0)),1,1,"")</f>
        <v>3</v>
      </c>
      <c r="BC429" s="78" t="str">
        <f>REPLACE(INDEX(GroupVertices[Group], MATCH(Edges24[[#This Row],[Vertex 2]],GroupVertices[Vertex],0)),1,1,"")</f>
        <v>3</v>
      </c>
      <c r="BD429" s="48"/>
      <c r="BE429" s="49"/>
      <c r="BF429" s="48"/>
      <c r="BG429" s="49"/>
      <c r="BH429" s="48"/>
      <c r="BI429" s="49"/>
      <c r="BJ429" s="48"/>
      <c r="BK429" s="49"/>
      <c r="BL429" s="48"/>
    </row>
    <row r="430" spans="1:64" x14ac:dyDescent="0.25">
      <c r="A430" s="64" t="s">
        <v>526</v>
      </c>
      <c r="B430" s="64" t="s">
        <v>666</v>
      </c>
      <c r="C430" s="65"/>
      <c r="D430" s="66"/>
      <c r="E430" s="67"/>
      <c r="F430" s="68"/>
      <c r="G430" s="65"/>
      <c r="H430" s="69"/>
      <c r="I430" s="70"/>
      <c r="J430" s="70"/>
      <c r="K430" s="34" t="s">
        <v>65</v>
      </c>
      <c r="L430" s="77">
        <v>600</v>
      </c>
      <c r="M430" s="77"/>
      <c r="N430" s="72"/>
      <c r="O430" s="79" t="s">
        <v>999</v>
      </c>
      <c r="P430" s="81">
        <v>43171.673611111109</v>
      </c>
      <c r="Q430" s="79" t="s">
        <v>1354</v>
      </c>
      <c r="R430" s="83" t="s">
        <v>2193</v>
      </c>
      <c r="S430" s="79" t="s">
        <v>2507</v>
      </c>
      <c r="T430" s="79" t="s">
        <v>2836</v>
      </c>
      <c r="U430" s="79"/>
      <c r="V430" s="83" t="s">
        <v>3701</v>
      </c>
      <c r="W430" s="81">
        <v>43171.673611111109</v>
      </c>
      <c r="X430" s="83" t="s">
        <v>4305</v>
      </c>
      <c r="Y430" s="79"/>
      <c r="Z430" s="79"/>
      <c r="AA430" s="85" t="s">
        <v>5513</v>
      </c>
      <c r="AB430" s="79"/>
      <c r="AC430" s="79" t="b">
        <v>0</v>
      </c>
      <c r="AD430" s="79">
        <v>0</v>
      </c>
      <c r="AE430" s="85" t="s">
        <v>6296</v>
      </c>
      <c r="AF430" s="79" t="b">
        <v>0</v>
      </c>
      <c r="AG430" s="79" t="s">
        <v>6304</v>
      </c>
      <c r="AH430" s="79"/>
      <c r="AI430" s="85" t="s">
        <v>6296</v>
      </c>
      <c r="AJ430" s="79" t="b">
        <v>0</v>
      </c>
      <c r="AK430" s="79">
        <v>0</v>
      </c>
      <c r="AL430" s="85" t="s">
        <v>6296</v>
      </c>
      <c r="AM430" s="79" t="s">
        <v>6359</v>
      </c>
      <c r="AN430" s="79" t="b">
        <v>0</v>
      </c>
      <c r="AO430" s="85" t="s">
        <v>5513</v>
      </c>
      <c r="AP430" s="79" t="s">
        <v>176</v>
      </c>
      <c r="AQ430" s="79">
        <v>0</v>
      </c>
      <c r="AR430" s="79">
        <v>0</v>
      </c>
      <c r="AS430" s="79"/>
      <c r="AT430" s="79"/>
      <c r="AU430" s="79"/>
      <c r="AV430" s="79"/>
      <c r="AW430" s="79"/>
      <c r="AX430" s="79"/>
      <c r="AY430" s="79"/>
      <c r="AZ430" s="79"/>
      <c r="BA430">
        <v>2</v>
      </c>
      <c r="BB430" s="78" t="str">
        <f>REPLACE(INDEX(GroupVertices[Group], MATCH(Edges24[[#This Row],[Vertex 1]],GroupVertices[Vertex],0)),1,1,"")</f>
        <v>3</v>
      </c>
      <c r="BC430" s="78" t="str">
        <f>REPLACE(INDEX(GroupVertices[Group], MATCH(Edges24[[#This Row],[Vertex 2]],GroupVertices[Vertex],0)),1,1,"")</f>
        <v>3</v>
      </c>
      <c r="BD430" s="48">
        <v>0</v>
      </c>
      <c r="BE430" s="49">
        <v>0</v>
      </c>
      <c r="BF430" s="48">
        <v>0</v>
      </c>
      <c r="BG430" s="49">
        <v>0</v>
      </c>
      <c r="BH430" s="48">
        <v>0</v>
      </c>
      <c r="BI430" s="49">
        <v>0</v>
      </c>
      <c r="BJ430" s="48">
        <v>29</v>
      </c>
      <c r="BK430" s="49">
        <v>100</v>
      </c>
      <c r="BL430" s="48">
        <v>29</v>
      </c>
    </row>
    <row r="431" spans="1:64" x14ac:dyDescent="0.25">
      <c r="A431" s="64" t="s">
        <v>528</v>
      </c>
      <c r="B431" s="64" t="s">
        <v>893</v>
      </c>
      <c r="C431" s="65"/>
      <c r="D431" s="66"/>
      <c r="E431" s="67"/>
      <c r="F431" s="68"/>
      <c r="G431" s="65"/>
      <c r="H431" s="69"/>
      <c r="I431" s="70"/>
      <c r="J431" s="70"/>
      <c r="K431" s="34" t="s">
        <v>65</v>
      </c>
      <c r="L431" s="77">
        <v>603</v>
      </c>
      <c r="M431" s="77"/>
      <c r="N431" s="72"/>
      <c r="O431" s="79" t="s">
        <v>999</v>
      </c>
      <c r="P431" s="81">
        <v>43174.588252314818</v>
      </c>
      <c r="Q431" s="79" t="s">
        <v>1355</v>
      </c>
      <c r="R431" s="79"/>
      <c r="S431" s="79"/>
      <c r="T431" s="79" t="s">
        <v>2837</v>
      </c>
      <c r="U431" s="83" t="s">
        <v>3267</v>
      </c>
      <c r="V431" s="83" t="s">
        <v>3267</v>
      </c>
      <c r="W431" s="81">
        <v>43174.588252314818</v>
      </c>
      <c r="X431" s="83" t="s">
        <v>4306</v>
      </c>
      <c r="Y431" s="79"/>
      <c r="Z431" s="79"/>
      <c r="AA431" s="85" t="s">
        <v>5514</v>
      </c>
      <c r="AB431" s="79"/>
      <c r="AC431" s="79" t="b">
        <v>0</v>
      </c>
      <c r="AD431" s="79">
        <v>0</v>
      </c>
      <c r="AE431" s="85" t="s">
        <v>6296</v>
      </c>
      <c r="AF431" s="79" t="b">
        <v>0</v>
      </c>
      <c r="AG431" s="79" t="s">
        <v>6304</v>
      </c>
      <c r="AH431" s="79"/>
      <c r="AI431" s="85" t="s">
        <v>6296</v>
      </c>
      <c r="AJ431" s="79" t="b">
        <v>0</v>
      </c>
      <c r="AK431" s="79">
        <v>1</v>
      </c>
      <c r="AL431" s="85" t="s">
        <v>6296</v>
      </c>
      <c r="AM431" s="79" t="s">
        <v>6333</v>
      </c>
      <c r="AN431" s="79" t="b">
        <v>0</v>
      </c>
      <c r="AO431" s="85" t="s">
        <v>5514</v>
      </c>
      <c r="AP431" s="79" t="s">
        <v>176</v>
      </c>
      <c r="AQ431" s="79">
        <v>0</v>
      </c>
      <c r="AR431" s="79">
        <v>0</v>
      </c>
      <c r="AS431" s="79"/>
      <c r="AT431" s="79"/>
      <c r="AU431" s="79"/>
      <c r="AV431" s="79"/>
      <c r="AW431" s="79"/>
      <c r="AX431" s="79"/>
      <c r="AY431" s="79"/>
      <c r="AZ431" s="79"/>
      <c r="BA431">
        <v>1</v>
      </c>
      <c r="BB431" s="78" t="str">
        <f>REPLACE(INDEX(GroupVertices[Group], MATCH(Edges24[[#This Row],[Vertex 1]],GroupVertices[Vertex],0)),1,1,"")</f>
        <v>52</v>
      </c>
      <c r="BC431" s="78" t="str">
        <f>REPLACE(INDEX(GroupVertices[Group], MATCH(Edges24[[#This Row],[Vertex 2]],GroupVertices[Vertex],0)),1,1,"")</f>
        <v>52</v>
      </c>
      <c r="BD431" s="48">
        <v>0</v>
      </c>
      <c r="BE431" s="49">
        <v>0</v>
      </c>
      <c r="BF431" s="48">
        <v>0</v>
      </c>
      <c r="BG431" s="49">
        <v>0</v>
      </c>
      <c r="BH431" s="48">
        <v>0</v>
      </c>
      <c r="BI431" s="49">
        <v>0</v>
      </c>
      <c r="BJ431" s="48">
        <v>22</v>
      </c>
      <c r="BK431" s="49">
        <v>100</v>
      </c>
      <c r="BL431" s="48">
        <v>22</v>
      </c>
    </row>
    <row r="432" spans="1:64" x14ac:dyDescent="0.25">
      <c r="A432" s="64" t="s">
        <v>529</v>
      </c>
      <c r="B432" s="64" t="s">
        <v>893</v>
      </c>
      <c r="C432" s="65"/>
      <c r="D432" s="66"/>
      <c r="E432" s="67"/>
      <c r="F432" s="68"/>
      <c r="G432" s="65"/>
      <c r="H432" s="69"/>
      <c r="I432" s="70"/>
      <c r="J432" s="70"/>
      <c r="K432" s="34" t="s">
        <v>65</v>
      </c>
      <c r="L432" s="77">
        <v>604</v>
      </c>
      <c r="M432" s="77"/>
      <c r="N432" s="72"/>
      <c r="O432" s="79" t="s">
        <v>999</v>
      </c>
      <c r="P432" s="81">
        <v>43174.590960648151</v>
      </c>
      <c r="Q432" s="79" t="s">
        <v>1356</v>
      </c>
      <c r="R432" s="79"/>
      <c r="S432" s="79"/>
      <c r="T432" s="79" t="s">
        <v>731</v>
      </c>
      <c r="U432" s="79"/>
      <c r="V432" s="83" t="s">
        <v>3702</v>
      </c>
      <c r="W432" s="81">
        <v>43174.590960648151</v>
      </c>
      <c r="X432" s="83" t="s">
        <v>4307</v>
      </c>
      <c r="Y432" s="79"/>
      <c r="Z432" s="79"/>
      <c r="AA432" s="85" t="s">
        <v>5515</v>
      </c>
      <c r="AB432" s="79"/>
      <c r="AC432" s="79" t="b">
        <v>0</v>
      </c>
      <c r="AD432" s="79">
        <v>0</v>
      </c>
      <c r="AE432" s="85" t="s">
        <v>6296</v>
      </c>
      <c r="AF432" s="79" t="b">
        <v>0</v>
      </c>
      <c r="AG432" s="79" t="s">
        <v>6304</v>
      </c>
      <c r="AH432" s="79"/>
      <c r="AI432" s="85" t="s">
        <v>6296</v>
      </c>
      <c r="AJ432" s="79" t="b">
        <v>0</v>
      </c>
      <c r="AK432" s="79">
        <v>1</v>
      </c>
      <c r="AL432" s="85" t="s">
        <v>5514</v>
      </c>
      <c r="AM432" s="79" t="s">
        <v>6384</v>
      </c>
      <c r="AN432" s="79" t="b">
        <v>0</v>
      </c>
      <c r="AO432" s="85" t="s">
        <v>5514</v>
      </c>
      <c r="AP432" s="79" t="s">
        <v>176</v>
      </c>
      <c r="AQ432" s="79">
        <v>0</v>
      </c>
      <c r="AR432" s="79">
        <v>0</v>
      </c>
      <c r="AS432" s="79"/>
      <c r="AT432" s="79"/>
      <c r="AU432" s="79"/>
      <c r="AV432" s="79"/>
      <c r="AW432" s="79"/>
      <c r="AX432" s="79"/>
      <c r="AY432" s="79"/>
      <c r="AZ432" s="79"/>
      <c r="BA432">
        <v>1</v>
      </c>
      <c r="BB432" s="78" t="str">
        <f>REPLACE(INDEX(GroupVertices[Group], MATCH(Edges24[[#This Row],[Vertex 1]],GroupVertices[Vertex],0)),1,1,"")</f>
        <v>52</v>
      </c>
      <c r="BC432" s="78" t="str">
        <f>REPLACE(INDEX(GroupVertices[Group], MATCH(Edges24[[#This Row],[Vertex 2]],GroupVertices[Vertex],0)),1,1,"")</f>
        <v>52</v>
      </c>
      <c r="BD432" s="48"/>
      <c r="BE432" s="49"/>
      <c r="BF432" s="48"/>
      <c r="BG432" s="49"/>
      <c r="BH432" s="48"/>
      <c r="BI432" s="49"/>
      <c r="BJ432" s="48"/>
      <c r="BK432" s="49"/>
      <c r="BL432" s="48"/>
    </row>
    <row r="433" spans="1:64" x14ac:dyDescent="0.25">
      <c r="A433" s="64" t="s">
        <v>530</v>
      </c>
      <c r="B433" s="64" t="s">
        <v>894</v>
      </c>
      <c r="C433" s="65"/>
      <c r="D433" s="66"/>
      <c r="E433" s="67"/>
      <c r="F433" s="68"/>
      <c r="G433" s="65"/>
      <c r="H433" s="69"/>
      <c r="I433" s="70"/>
      <c r="J433" s="70"/>
      <c r="K433" s="34" t="s">
        <v>65</v>
      </c>
      <c r="L433" s="77">
        <v>606</v>
      </c>
      <c r="M433" s="77"/>
      <c r="N433" s="72"/>
      <c r="O433" s="79" t="s">
        <v>999</v>
      </c>
      <c r="P433" s="81">
        <v>43165.669942129629</v>
      </c>
      <c r="Q433" s="79" t="s">
        <v>1357</v>
      </c>
      <c r="R433" s="83" t="s">
        <v>2194</v>
      </c>
      <c r="S433" s="79" t="s">
        <v>2523</v>
      </c>
      <c r="T433" s="79" t="s">
        <v>2838</v>
      </c>
      <c r="U433" s="79"/>
      <c r="V433" s="83" t="s">
        <v>3703</v>
      </c>
      <c r="W433" s="81">
        <v>43165.669942129629</v>
      </c>
      <c r="X433" s="83" t="s">
        <v>4308</v>
      </c>
      <c r="Y433" s="79"/>
      <c r="Z433" s="79"/>
      <c r="AA433" s="85" t="s">
        <v>5516</v>
      </c>
      <c r="AB433" s="79"/>
      <c r="AC433" s="79" t="b">
        <v>0</v>
      </c>
      <c r="AD433" s="79">
        <v>0</v>
      </c>
      <c r="AE433" s="85" t="s">
        <v>6296</v>
      </c>
      <c r="AF433" s="79" t="b">
        <v>0</v>
      </c>
      <c r="AG433" s="79" t="s">
        <v>6304</v>
      </c>
      <c r="AH433" s="79"/>
      <c r="AI433" s="85" t="s">
        <v>6296</v>
      </c>
      <c r="AJ433" s="79" t="b">
        <v>0</v>
      </c>
      <c r="AK433" s="79">
        <v>0</v>
      </c>
      <c r="AL433" s="85" t="s">
        <v>6296</v>
      </c>
      <c r="AM433" s="79" t="s">
        <v>6363</v>
      </c>
      <c r="AN433" s="79" t="b">
        <v>0</v>
      </c>
      <c r="AO433" s="85" t="s">
        <v>5516</v>
      </c>
      <c r="AP433" s="79" t="s">
        <v>176</v>
      </c>
      <c r="AQ433" s="79">
        <v>0</v>
      </c>
      <c r="AR433" s="79">
        <v>0</v>
      </c>
      <c r="AS433" s="79"/>
      <c r="AT433" s="79"/>
      <c r="AU433" s="79"/>
      <c r="AV433" s="79"/>
      <c r="AW433" s="79"/>
      <c r="AX433" s="79"/>
      <c r="AY433" s="79"/>
      <c r="AZ433" s="79"/>
      <c r="BA433">
        <v>1</v>
      </c>
      <c r="BB433" s="78" t="str">
        <f>REPLACE(INDEX(GroupVertices[Group], MATCH(Edges24[[#This Row],[Vertex 1]],GroupVertices[Vertex],0)),1,1,"")</f>
        <v>51</v>
      </c>
      <c r="BC433" s="78" t="str">
        <f>REPLACE(INDEX(GroupVertices[Group], MATCH(Edges24[[#This Row],[Vertex 2]],GroupVertices[Vertex],0)),1,1,"")</f>
        <v>51</v>
      </c>
      <c r="BD433" s="48">
        <v>0</v>
      </c>
      <c r="BE433" s="49">
        <v>0</v>
      </c>
      <c r="BF433" s="48">
        <v>0</v>
      </c>
      <c r="BG433" s="49">
        <v>0</v>
      </c>
      <c r="BH433" s="48">
        <v>0</v>
      </c>
      <c r="BI433" s="49">
        <v>0</v>
      </c>
      <c r="BJ433" s="48">
        <v>14</v>
      </c>
      <c r="BK433" s="49">
        <v>100</v>
      </c>
      <c r="BL433" s="48">
        <v>14</v>
      </c>
    </row>
    <row r="434" spans="1:64" x14ac:dyDescent="0.25">
      <c r="A434" s="64" t="s">
        <v>530</v>
      </c>
      <c r="B434" s="64" t="s">
        <v>895</v>
      </c>
      <c r="C434" s="65"/>
      <c r="D434" s="66"/>
      <c r="E434" s="67"/>
      <c r="F434" s="68"/>
      <c r="G434" s="65"/>
      <c r="H434" s="69"/>
      <c r="I434" s="70"/>
      <c r="J434" s="70"/>
      <c r="K434" s="34" t="s">
        <v>65</v>
      </c>
      <c r="L434" s="77">
        <v>607</v>
      </c>
      <c r="M434" s="77"/>
      <c r="N434" s="72"/>
      <c r="O434" s="79" t="s">
        <v>999</v>
      </c>
      <c r="P434" s="81">
        <v>43174.591168981482</v>
      </c>
      <c r="Q434" s="79" t="s">
        <v>1358</v>
      </c>
      <c r="R434" s="83" t="s">
        <v>2195</v>
      </c>
      <c r="S434" s="79" t="s">
        <v>2583</v>
      </c>
      <c r="T434" s="79" t="s">
        <v>2838</v>
      </c>
      <c r="U434" s="79"/>
      <c r="V434" s="83" t="s">
        <v>3703</v>
      </c>
      <c r="W434" s="81">
        <v>43174.591168981482</v>
      </c>
      <c r="X434" s="83" t="s">
        <v>4309</v>
      </c>
      <c r="Y434" s="79"/>
      <c r="Z434" s="79"/>
      <c r="AA434" s="85" t="s">
        <v>5517</v>
      </c>
      <c r="AB434" s="79"/>
      <c r="AC434" s="79" t="b">
        <v>0</v>
      </c>
      <c r="AD434" s="79">
        <v>2</v>
      </c>
      <c r="AE434" s="85" t="s">
        <v>6296</v>
      </c>
      <c r="AF434" s="79" t="b">
        <v>0</v>
      </c>
      <c r="AG434" s="79" t="s">
        <v>6304</v>
      </c>
      <c r="AH434" s="79"/>
      <c r="AI434" s="85" t="s">
        <v>6296</v>
      </c>
      <c r="AJ434" s="79" t="b">
        <v>0</v>
      </c>
      <c r="AK434" s="79">
        <v>0</v>
      </c>
      <c r="AL434" s="85" t="s">
        <v>6296</v>
      </c>
      <c r="AM434" s="79" t="s">
        <v>6345</v>
      </c>
      <c r="AN434" s="79" t="b">
        <v>0</v>
      </c>
      <c r="AO434" s="85" t="s">
        <v>5517</v>
      </c>
      <c r="AP434" s="79" t="s">
        <v>176</v>
      </c>
      <c r="AQ434" s="79">
        <v>0</v>
      </c>
      <c r="AR434" s="79">
        <v>0</v>
      </c>
      <c r="AS434" s="79"/>
      <c r="AT434" s="79"/>
      <c r="AU434" s="79"/>
      <c r="AV434" s="79"/>
      <c r="AW434" s="79"/>
      <c r="AX434" s="79"/>
      <c r="AY434" s="79"/>
      <c r="AZ434" s="79"/>
      <c r="BA434">
        <v>1</v>
      </c>
      <c r="BB434" s="78" t="str">
        <f>REPLACE(INDEX(GroupVertices[Group], MATCH(Edges24[[#This Row],[Vertex 1]],GroupVertices[Vertex],0)),1,1,"")</f>
        <v>51</v>
      </c>
      <c r="BC434" s="78" t="str">
        <f>REPLACE(INDEX(GroupVertices[Group], MATCH(Edges24[[#This Row],[Vertex 2]],GroupVertices[Vertex],0)),1,1,"")</f>
        <v>51</v>
      </c>
      <c r="BD434" s="48">
        <v>1</v>
      </c>
      <c r="BE434" s="49">
        <v>4.3478260869565215</v>
      </c>
      <c r="BF434" s="48">
        <v>0</v>
      </c>
      <c r="BG434" s="49">
        <v>0</v>
      </c>
      <c r="BH434" s="48">
        <v>0</v>
      </c>
      <c r="BI434" s="49">
        <v>0</v>
      </c>
      <c r="BJ434" s="48">
        <v>22</v>
      </c>
      <c r="BK434" s="49">
        <v>95.652173913043484</v>
      </c>
      <c r="BL434" s="48">
        <v>23</v>
      </c>
    </row>
    <row r="435" spans="1:64" x14ac:dyDescent="0.25">
      <c r="A435" s="64" t="s">
        <v>531</v>
      </c>
      <c r="B435" s="64" t="s">
        <v>765</v>
      </c>
      <c r="C435" s="65"/>
      <c r="D435" s="66"/>
      <c r="E435" s="67"/>
      <c r="F435" s="68"/>
      <c r="G435" s="65"/>
      <c r="H435" s="69"/>
      <c r="I435" s="70"/>
      <c r="J435" s="70"/>
      <c r="K435" s="34" t="s">
        <v>65</v>
      </c>
      <c r="L435" s="77">
        <v>608</v>
      </c>
      <c r="M435" s="77"/>
      <c r="N435" s="72"/>
      <c r="O435" s="79" t="s">
        <v>999</v>
      </c>
      <c r="P435" s="81">
        <v>43171.649965277778</v>
      </c>
      <c r="Q435" s="79" t="s">
        <v>1359</v>
      </c>
      <c r="R435" s="83" t="s">
        <v>2196</v>
      </c>
      <c r="S435" s="79" t="s">
        <v>2505</v>
      </c>
      <c r="T435" s="79"/>
      <c r="U435" s="79"/>
      <c r="V435" s="83" t="s">
        <v>3704</v>
      </c>
      <c r="W435" s="81">
        <v>43171.649965277778</v>
      </c>
      <c r="X435" s="83" t="s">
        <v>4310</v>
      </c>
      <c r="Y435" s="79"/>
      <c r="Z435" s="79"/>
      <c r="AA435" s="85" t="s">
        <v>5518</v>
      </c>
      <c r="AB435" s="79"/>
      <c r="AC435" s="79" t="b">
        <v>0</v>
      </c>
      <c r="AD435" s="79">
        <v>0</v>
      </c>
      <c r="AE435" s="85" t="s">
        <v>6296</v>
      </c>
      <c r="AF435" s="79" t="b">
        <v>0</v>
      </c>
      <c r="AG435" s="79" t="s">
        <v>6304</v>
      </c>
      <c r="AH435" s="79"/>
      <c r="AI435" s="85" t="s">
        <v>6296</v>
      </c>
      <c r="AJ435" s="79" t="b">
        <v>0</v>
      </c>
      <c r="AK435" s="79">
        <v>1</v>
      </c>
      <c r="AL435" s="85" t="s">
        <v>6152</v>
      </c>
      <c r="AM435" s="79" t="s">
        <v>6385</v>
      </c>
      <c r="AN435" s="79" t="b">
        <v>0</v>
      </c>
      <c r="AO435" s="85" t="s">
        <v>6152</v>
      </c>
      <c r="AP435" s="79" t="s">
        <v>176</v>
      </c>
      <c r="AQ435" s="79">
        <v>0</v>
      </c>
      <c r="AR435" s="79">
        <v>0</v>
      </c>
      <c r="AS435" s="79"/>
      <c r="AT435" s="79"/>
      <c r="AU435" s="79"/>
      <c r="AV435" s="79"/>
      <c r="AW435" s="79"/>
      <c r="AX435" s="79"/>
      <c r="AY435" s="79"/>
      <c r="AZ435" s="79"/>
      <c r="BA435">
        <v>1</v>
      </c>
      <c r="BB435" s="78" t="str">
        <f>REPLACE(INDEX(GroupVertices[Group], MATCH(Edges24[[#This Row],[Vertex 1]],GroupVertices[Vertex],0)),1,1,"")</f>
        <v>2</v>
      </c>
      <c r="BC435" s="78" t="str">
        <f>REPLACE(INDEX(GroupVertices[Group], MATCH(Edges24[[#This Row],[Vertex 2]],GroupVertices[Vertex],0)),1,1,"")</f>
        <v>2</v>
      </c>
      <c r="BD435" s="48">
        <v>0</v>
      </c>
      <c r="BE435" s="49">
        <v>0</v>
      </c>
      <c r="BF435" s="48">
        <v>1</v>
      </c>
      <c r="BG435" s="49">
        <v>5</v>
      </c>
      <c r="BH435" s="48">
        <v>0</v>
      </c>
      <c r="BI435" s="49">
        <v>0</v>
      </c>
      <c r="BJ435" s="48">
        <v>19</v>
      </c>
      <c r="BK435" s="49">
        <v>95</v>
      </c>
      <c r="BL435" s="48">
        <v>20</v>
      </c>
    </row>
    <row r="436" spans="1:64" x14ac:dyDescent="0.25">
      <c r="A436" s="64" t="s">
        <v>531</v>
      </c>
      <c r="B436" s="64" t="s">
        <v>896</v>
      </c>
      <c r="C436" s="65"/>
      <c r="D436" s="66"/>
      <c r="E436" s="67"/>
      <c r="F436" s="68"/>
      <c r="G436" s="65"/>
      <c r="H436" s="69"/>
      <c r="I436" s="70"/>
      <c r="J436" s="70"/>
      <c r="K436" s="34" t="s">
        <v>65</v>
      </c>
      <c r="L436" s="77">
        <v>609</v>
      </c>
      <c r="M436" s="77"/>
      <c r="N436" s="72"/>
      <c r="O436" s="79" t="s">
        <v>999</v>
      </c>
      <c r="P436" s="81">
        <v>43174.594270833331</v>
      </c>
      <c r="Q436" s="79" t="s">
        <v>1360</v>
      </c>
      <c r="R436" s="83" t="s">
        <v>2146</v>
      </c>
      <c r="S436" s="79" t="s">
        <v>2519</v>
      </c>
      <c r="T436" s="79" t="s">
        <v>2839</v>
      </c>
      <c r="U436" s="79"/>
      <c r="V436" s="83" t="s">
        <v>3704</v>
      </c>
      <c r="W436" s="81">
        <v>43174.594270833331</v>
      </c>
      <c r="X436" s="83" t="s">
        <v>4311</v>
      </c>
      <c r="Y436" s="79"/>
      <c r="Z436" s="79"/>
      <c r="AA436" s="85" t="s">
        <v>5519</v>
      </c>
      <c r="AB436" s="79"/>
      <c r="AC436" s="79" t="b">
        <v>0</v>
      </c>
      <c r="AD436" s="79">
        <v>0</v>
      </c>
      <c r="AE436" s="85" t="s">
        <v>6296</v>
      </c>
      <c r="AF436" s="79" t="b">
        <v>0</v>
      </c>
      <c r="AG436" s="79" t="s">
        <v>6304</v>
      </c>
      <c r="AH436" s="79"/>
      <c r="AI436" s="85" t="s">
        <v>6296</v>
      </c>
      <c r="AJ436" s="79" t="b">
        <v>0</v>
      </c>
      <c r="AK436" s="79">
        <v>7</v>
      </c>
      <c r="AL436" s="85" t="s">
        <v>6168</v>
      </c>
      <c r="AM436" s="79" t="s">
        <v>6385</v>
      </c>
      <c r="AN436" s="79" t="b">
        <v>0</v>
      </c>
      <c r="AO436" s="85" t="s">
        <v>6168</v>
      </c>
      <c r="AP436" s="79" t="s">
        <v>176</v>
      </c>
      <c r="AQ436" s="79">
        <v>0</v>
      </c>
      <c r="AR436" s="79">
        <v>0</v>
      </c>
      <c r="AS436" s="79"/>
      <c r="AT436" s="79"/>
      <c r="AU436" s="79"/>
      <c r="AV436" s="79"/>
      <c r="AW436" s="79"/>
      <c r="AX436" s="79"/>
      <c r="AY436" s="79"/>
      <c r="AZ436" s="79"/>
      <c r="BA436">
        <v>1</v>
      </c>
      <c r="BB436" s="78" t="str">
        <f>REPLACE(INDEX(GroupVertices[Group], MATCH(Edges24[[#This Row],[Vertex 1]],GroupVertices[Vertex],0)),1,1,"")</f>
        <v>2</v>
      </c>
      <c r="BC436" s="78" t="str">
        <f>REPLACE(INDEX(GroupVertices[Group], MATCH(Edges24[[#This Row],[Vertex 2]],GroupVertices[Vertex],0)),1,1,"")</f>
        <v>2</v>
      </c>
      <c r="BD436" s="48">
        <v>0</v>
      </c>
      <c r="BE436" s="49">
        <v>0</v>
      </c>
      <c r="BF436" s="48">
        <v>0</v>
      </c>
      <c r="BG436" s="49">
        <v>0</v>
      </c>
      <c r="BH436" s="48">
        <v>0</v>
      </c>
      <c r="BI436" s="49">
        <v>0</v>
      </c>
      <c r="BJ436" s="48">
        <v>16</v>
      </c>
      <c r="BK436" s="49">
        <v>100</v>
      </c>
      <c r="BL436" s="48">
        <v>16</v>
      </c>
    </row>
    <row r="437" spans="1:64" x14ac:dyDescent="0.25">
      <c r="A437" s="64" t="s">
        <v>532</v>
      </c>
      <c r="B437" s="64" t="s">
        <v>533</v>
      </c>
      <c r="C437" s="65"/>
      <c r="D437" s="66"/>
      <c r="E437" s="67"/>
      <c r="F437" s="68"/>
      <c r="G437" s="65"/>
      <c r="H437" s="69"/>
      <c r="I437" s="70"/>
      <c r="J437" s="70"/>
      <c r="K437" s="34" t="s">
        <v>65</v>
      </c>
      <c r="L437" s="77">
        <v>611</v>
      </c>
      <c r="M437" s="77"/>
      <c r="N437" s="72"/>
      <c r="O437" s="79" t="s">
        <v>999</v>
      </c>
      <c r="P437" s="81">
        <v>43174.593888888892</v>
      </c>
      <c r="Q437" s="79" t="s">
        <v>1361</v>
      </c>
      <c r="R437" s="83" t="s">
        <v>2197</v>
      </c>
      <c r="S437" s="79" t="s">
        <v>2519</v>
      </c>
      <c r="T437" s="79" t="s">
        <v>2840</v>
      </c>
      <c r="U437" s="79"/>
      <c r="V437" s="83" t="s">
        <v>3705</v>
      </c>
      <c r="W437" s="81">
        <v>43174.593888888892</v>
      </c>
      <c r="X437" s="83" t="s">
        <v>4312</v>
      </c>
      <c r="Y437" s="79"/>
      <c r="Z437" s="79"/>
      <c r="AA437" s="85" t="s">
        <v>5520</v>
      </c>
      <c r="AB437" s="79"/>
      <c r="AC437" s="79" t="b">
        <v>0</v>
      </c>
      <c r="AD437" s="79">
        <v>0</v>
      </c>
      <c r="AE437" s="85" t="s">
        <v>6296</v>
      </c>
      <c r="AF437" s="79" t="b">
        <v>0</v>
      </c>
      <c r="AG437" s="79" t="s">
        <v>6304</v>
      </c>
      <c r="AH437" s="79"/>
      <c r="AI437" s="85" t="s">
        <v>6296</v>
      </c>
      <c r="AJ437" s="79" t="b">
        <v>0</v>
      </c>
      <c r="AK437" s="79">
        <v>0</v>
      </c>
      <c r="AL437" s="85" t="s">
        <v>6296</v>
      </c>
      <c r="AM437" s="79" t="s">
        <v>6336</v>
      </c>
      <c r="AN437" s="79" t="b">
        <v>0</v>
      </c>
      <c r="AO437" s="85" t="s">
        <v>5520</v>
      </c>
      <c r="AP437" s="79" t="s">
        <v>176</v>
      </c>
      <c r="AQ437" s="79">
        <v>0</v>
      </c>
      <c r="AR437" s="79">
        <v>0</v>
      </c>
      <c r="AS437" s="79"/>
      <c r="AT437" s="79"/>
      <c r="AU437" s="79"/>
      <c r="AV437" s="79"/>
      <c r="AW437" s="79"/>
      <c r="AX437" s="79"/>
      <c r="AY437" s="79"/>
      <c r="AZ437" s="79"/>
      <c r="BA437">
        <v>1</v>
      </c>
      <c r="BB437" s="78" t="str">
        <f>REPLACE(INDEX(GroupVertices[Group], MATCH(Edges24[[#This Row],[Vertex 1]],GroupVertices[Vertex],0)),1,1,"")</f>
        <v>5</v>
      </c>
      <c r="BC437" s="78" t="str">
        <f>REPLACE(INDEX(GroupVertices[Group], MATCH(Edges24[[#This Row],[Vertex 2]],GroupVertices[Vertex],0)),1,1,"")</f>
        <v>5</v>
      </c>
      <c r="BD437" s="48">
        <v>0</v>
      </c>
      <c r="BE437" s="49">
        <v>0</v>
      </c>
      <c r="BF437" s="48">
        <v>0</v>
      </c>
      <c r="BG437" s="49">
        <v>0</v>
      </c>
      <c r="BH437" s="48">
        <v>0</v>
      </c>
      <c r="BI437" s="49">
        <v>0</v>
      </c>
      <c r="BJ437" s="48">
        <v>9</v>
      </c>
      <c r="BK437" s="49">
        <v>100</v>
      </c>
      <c r="BL437" s="48">
        <v>9</v>
      </c>
    </row>
    <row r="438" spans="1:64" x14ac:dyDescent="0.25">
      <c r="A438" s="64" t="s">
        <v>533</v>
      </c>
      <c r="B438" s="64" t="s">
        <v>533</v>
      </c>
      <c r="C438" s="65"/>
      <c r="D438" s="66"/>
      <c r="E438" s="67"/>
      <c r="F438" s="68"/>
      <c r="G438" s="65"/>
      <c r="H438" s="69"/>
      <c r="I438" s="70"/>
      <c r="J438" s="70"/>
      <c r="K438" s="34" t="s">
        <v>65</v>
      </c>
      <c r="L438" s="77">
        <v>612</v>
      </c>
      <c r="M438" s="77"/>
      <c r="N438" s="72"/>
      <c r="O438" s="79" t="s">
        <v>176</v>
      </c>
      <c r="P438" s="81">
        <v>43169.534791666665</v>
      </c>
      <c r="Q438" s="79" t="s">
        <v>1362</v>
      </c>
      <c r="R438" s="83" t="s">
        <v>2198</v>
      </c>
      <c r="S438" s="79" t="s">
        <v>2512</v>
      </c>
      <c r="T438" s="79" t="s">
        <v>2841</v>
      </c>
      <c r="U438" s="79"/>
      <c r="V438" s="83" t="s">
        <v>3706</v>
      </c>
      <c r="W438" s="81">
        <v>43169.534791666665</v>
      </c>
      <c r="X438" s="83" t="s">
        <v>4313</v>
      </c>
      <c r="Y438" s="79"/>
      <c r="Z438" s="79"/>
      <c r="AA438" s="85" t="s">
        <v>5521</v>
      </c>
      <c r="AB438" s="79"/>
      <c r="AC438" s="79" t="b">
        <v>0</v>
      </c>
      <c r="AD438" s="79">
        <v>4</v>
      </c>
      <c r="AE438" s="85" t="s">
        <v>6296</v>
      </c>
      <c r="AF438" s="79" t="b">
        <v>0</v>
      </c>
      <c r="AG438" s="79" t="s">
        <v>6304</v>
      </c>
      <c r="AH438" s="79"/>
      <c r="AI438" s="85" t="s">
        <v>6296</v>
      </c>
      <c r="AJ438" s="79" t="b">
        <v>0</v>
      </c>
      <c r="AK438" s="79">
        <v>0</v>
      </c>
      <c r="AL438" s="85" t="s">
        <v>6296</v>
      </c>
      <c r="AM438" s="79" t="s">
        <v>6336</v>
      </c>
      <c r="AN438" s="79" t="b">
        <v>0</v>
      </c>
      <c r="AO438" s="85" t="s">
        <v>5521</v>
      </c>
      <c r="AP438" s="79" t="s">
        <v>6415</v>
      </c>
      <c r="AQ438" s="79">
        <v>0</v>
      </c>
      <c r="AR438" s="79">
        <v>0</v>
      </c>
      <c r="AS438" s="79"/>
      <c r="AT438" s="79"/>
      <c r="AU438" s="79"/>
      <c r="AV438" s="79"/>
      <c r="AW438" s="79"/>
      <c r="AX438" s="79"/>
      <c r="AY438" s="79"/>
      <c r="AZ438" s="79"/>
      <c r="BA438">
        <v>6</v>
      </c>
      <c r="BB438" s="78" t="str">
        <f>REPLACE(INDEX(GroupVertices[Group], MATCH(Edges24[[#This Row],[Vertex 1]],GroupVertices[Vertex],0)),1,1,"")</f>
        <v>5</v>
      </c>
      <c r="BC438" s="78" t="str">
        <f>REPLACE(INDEX(GroupVertices[Group], MATCH(Edges24[[#This Row],[Vertex 2]],GroupVertices[Vertex],0)),1,1,"")</f>
        <v>5</v>
      </c>
      <c r="BD438" s="48">
        <v>1</v>
      </c>
      <c r="BE438" s="49">
        <v>7.1428571428571432</v>
      </c>
      <c r="BF438" s="48">
        <v>0</v>
      </c>
      <c r="BG438" s="49">
        <v>0</v>
      </c>
      <c r="BH438" s="48">
        <v>0</v>
      </c>
      <c r="BI438" s="49">
        <v>0</v>
      </c>
      <c r="BJ438" s="48">
        <v>13</v>
      </c>
      <c r="BK438" s="49">
        <v>92.857142857142861</v>
      </c>
      <c r="BL438" s="48">
        <v>14</v>
      </c>
    </row>
    <row r="439" spans="1:64" x14ac:dyDescent="0.25">
      <c r="A439" s="64" t="s">
        <v>533</v>
      </c>
      <c r="B439" s="64" t="s">
        <v>533</v>
      </c>
      <c r="C439" s="65"/>
      <c r="D439" s="66"/>
      <c r="E439" s="67"/>
      <c r="F439" s="68"/>
      <c r="G439" s="65"/>
      <c r="H439" s="69"/>
      <c r="I439" s="70"/>
      <c r="J439" s="70"/>
      <c r="K439" s="34" t="s">
        <v>65</v>
      </c>
      <c r="L439" s="77">
        <v>613</v>
      </c>
      <c r="M439" s="77"/>
      <c r="N439" s="72"/>
      <c r="O439" s="79" t="s">
        <v>176</v>
      </c>
      <c r="P439" s="81">
        <v>43166.670914351853</v>
      </c>
      <c r="Q439" s="79" t="s">
        <v>1363</v>
      </c>
      <c r="R439" s="83" t="s">
        <v>2199</v>
      </c>
      <c r="S439" s="79" t="s">
        <v>2505</v>
      </c>
      <c r="T439" s="79" t="s">
        <v>2842</v>
      </c>
      <c r="U439" s="83" t="s">
        <v>3268</v>
      </c>
      <c r="V439" s="83" t="s">
        <v>3268</v>
      </c>
      <c r="W439" s="81">
        <v>43166.670914351853</v>
      </c>
      <c r="X439" s="83" t="s">
        <v>4314</v>
      </c>
      <c r="Y439" s="79"/>
      <c r="Z439" s="79"/>
      <c r="AA439" s="85" t="s">
        <v>5522</v>
      </c>
      <c r="AB439" s="79"/>
      <c r="AC439" s="79" t="b">
        <v>0</v>
      </c>
      <c r="AD439" s="79">
        <v>0</v>
      </c>
      <c r="AE439" s="85" t="s">
        <v>6296</v>
      </c>
      <c r="AF439" s="79" t="b">
        <v>0</v>
      </c>
      <c r="AG439" s="79" t="s">
        <v>6304</v>
      </c>
      <c r="AH439" s="79"/>
      <c r="AI439" s="85" t="s">
        <v>6296</v>
      </c>
      <c r="AJ439" s="79" t="b">
        <v>0</v>
      </c>
      <c r="AK439" s="79">
        <v>0</v>
      </c>
      <c r="AL439" s="85" t="s">
        <v>6296</v>
      </c>
      <c r="AM439" s="79" t="s">
        <v>6330</v>
      </c>
      <c r="AN439" s="79" t="b">
        <v>0</v>
      </c>
      <c r="AO439" s="85" t="s">
        <v>5522</v>
      </c>
      <c r="AP439" s="79" t="s">
        <v>176</v>
      </c>
      <c r="AQ439" s="79">
        <v>0</v>
      </c>
      <c r="AR439" s="79">
        <v>0</v>
      </c>
      <c r="AS439" s="79"/>
      <c r="AT439" s="79"/>
      <c r="AU439" s="79"/>
      <c r="AV439" s="79"/>
      <c r="AW439" s="79"/>
      <c r="AX439" s="79"/>
      <c r="AY439" s="79"/>
      <c r="AZ439" s="79"/>
      <c r="BA439">
        <v>6</v>
      </c>
      <c r="BB439" s="78" t="str">
        <f>REPLACE(INDEX(GroupVertices[Group], MATCH(Edges24[[#This Row],[Vertex 1]],GroupVertices[Vertex],0)),1,1,"")</f>
        <v>5</v>
      </c>
      <c r="BC439" s="78" t="str">
        <f>REPLACE(INDEX(GroupVertices[Group], MATCH(Edges24[[#This Row],[Vertex 2]],GroupVertices[Vertex],0)),1,1,"")</f>
        <v>5</v>
      </c>
      <c r="BD439" s="48">
        <v>0</v>
      </c>
      <c r="BE439" s="49">
        <v>0</v>
      </c>
      <c r="BF439" s="48">
        <v>0</v>
      </c>
      <c r="BG439" s="49">
        <v>0</v>
      </c>
      <c r="BH439" s="48">
        <v>0</v>
      </c>
      <c r="BI439" s="49">
        <v>0</v>
      </c>
      <c r="BJ439" s="48">
        <v>20</v>
      </c>
      <c r="BK439" s="49">
        <v>100</v>
      </c>
      <c r="BL439" s="48">
        <v>20</v>
      </c>
    </row>
    <row r="440" spans="1:64" x14ac:dyDescent="0.25">
      <c r="A440" s="64" t="s">
        <v>533</v>
      </c>
      <c r="B440" s="64" t="s">
        <v>533</v>
      </c>
      <c r="C440" s="65"/>
      <c r="D440" s="66"/>
      <c r="E440" s="67"/>
      <c r="F440" s="68"/>
      <c r="G440" s="65"/>
      <c r="H440" s="69"/>
      <c r="I440" s="70"/>
      <c r="J440" s="70"/>
      <c r="K440" s="34" t="s">
        <v>65</v>
      </c>
      <c r="L440" s="77">
        <v>614</v>
      </c>
      <c r="M440" s="77"/>
      <c r="N440" s="72"/>
      <c r="O440" s="79" t="s">
        <v>176</v>
      </c>
      <c r="P440" s="81">
        <v>43167.656423611108</v>
      </c>
      <c r="Q440" s="79" t="s">
        <v>1364</v>
      </c>
      <c r="R440" s="83" t="s">
        <v>2200</v>
      </c>
      <c r="S440" s="79" t="s">
        <v>2512</v>
      </c>
      <c r="T440" s="79" t="s">
        <v>2843</v>
      </c>
      <c r="U440" s="79"/>
      <c r="V440" s="83" t="s">
        <v>3706</v>
      </c>
      <c r="W440" s="81">
        <v>43167.656423611108</v>
      </c>
      <c r="X440" s="83" t="s">
        <v>4315</v>
      </c>
      <c r="Y440" s="79"/>
      <c r="Z440" s="79"/>
      <c r="AA440" s="85" t="s">
        <v>5523</v>
      </c>
      <c r="AB440" s="79"/>
      <c r="AC440" s="79" t="b">
        <v>0</v>
      </c>
      <c r="AD440" s="79">
        <v>0</v>
      </c>
      <c r="AE440" s="85" t="s">
        <v>6296</v>
      </c>
      <c r="AF440" s="79" t="b">
        <v>0</v>
      </c>
      <c r="AG440" s="79" t="s">
        <v>6304</v>
      </c>
      <c r="AH440" s="79"/>
      <c r="AI440" s="85" t="s">
        <v>6296</v>
      </c>
      <c r="AJ440" s="79" t="b">
        <v>0</v>
      </c>
      <c r="AK440" s="79">
        <v>0</v>
      </c>
      <c r="AL440" s="85" t="s">
        <v>6296</v>
      </c>
      <c r="AM440" s="79" t="s">
        <v>6336</v>
      </c>
      <c r="AN440" s="79" t="b">
        <v>0</v>
      </c>
      <c r="AO440" s="85" t="s">
        <v>5523</v>
      </c>
      <c r="AP440" s="79" t="s">
        <v>176</v>
      </c>
      <c r="AQ440" s="79">
        <v>0</v>
      </c>
      <c r="AR440" s="79">
        <v>0</v>
      </c>
      <c r="AS440" s="79"/>
      <c r="AT440" s="79"/>
      <c r="AU440" s="79"/>
      <c r="AV440" s="79"/>
      <c r="AW440" s="79"/>
      <c r="AX440" s="79"/>
      <c r="AY440" s="79"/>
      <c r="AZ440" s="79"/>
      <c r="BA440">
        <v>6</v>
      </c>
      <c r="BB440" s="78" t="str">
        <f>REPLACE(INDEX(GroupVertices[Group], MATCH(Edges24[[#This Row],[Vertex 1]],GroupVertices[Vertex],0)),1,1,"")</f>
        <v>5</v>
      </c>
      <c r="BC440" s="78" t="str">
        <f>REPLACE(INDEX(GroupVertices[Group], MATCH(Edges24[[#This Row],[Vertex 2]],GroupVertices[Vertex],0)),1,1,"")</f>
        <v>5</v>
      </c>
      <c r="BD440" s="48">
        <v>0</v>
      </c>
      <c r="BE440" s="49">
        <v>0</v>
      </c>
      <c r="BF440" s="48">
        <v>0</v>
      </c>
      <c r="BG440" s="49">
        <v>0</v>
      </c>
      <c r="BH440" s="48">
        <v>0</v>
      </c>
      <c r="BI440" s="49">
        <v>0</v>
      </c>
      <c r="BJ440" s="48">
        <v>31</v>
      </c>
      <c r="BK440" s="49">
        <v>100</v>
      </c>
      <c r="BL440" s="48">
        <v>31</v>
      </c>
    </row>
    <row r="441" spans="1:64" x14ac:dyDescent="0.25">
      <c r="A441" s="64" t="s">
        <v>533</v>
      </c>
      <c r="B441" s="64" t="s">
        <v>533</v>
      </c>
      <c r="C441" s="65"/>
      <c r="D441" s="66"/>
      <c r="E441" s="67"/>
      <c r="F441" s="68"/>
      <c r="G441" s="65"/>
      <c r="H441" s="69"/>
      <c r="I441" s="70"/>
      <c r="J441" s="70"/>
      <c r="K441" s="34" t="s">
        <v>65</v>
      </c>
      <c r="L441" s="77">
        <v>615</v>
      </c>
      <c r="M441" s="77"/>
      <c r="N441" s="72"/>
      <c r="O441" s="79" t="s">
        <v>176</v>
      </c>
      <c r="P441" s="81">
        <v>43170.656365740739</v>
      </c>
      <c r="Q441" s="79" t="s">
        <v>1365</v>
      </c>
      <c r="R441" s="83" t="s">
        <v>2201</v>
      </c>
      <c r="S441" s="79" t="s">
        <v>2512</v>
      </c>
      <c r="T441" s="79" t="s">
        <v>2844</v>
      </c>
      <c r="U441" s="79"/>
      <c r="V441" s="83" t="s">
        <v>3706</v>
      </c>
      <c r="W441" s="81">
        <v>43170.656365740739</v>
      </c>
      <c r="X441" s="83" t="s">
        <v>4316</v>
      </c>
      <c r="Y441" s="79"/>
      <c r="Z441" s="79"/>
      <c r="AA441" s="85" t="s">
        <v>5524</v>
      </c>
      <c r="AB441" s="79"/>
      <c r="AC441" s="79" t="b">
        <v>0</v>
      </c>
      <c r="AD441" s="79">
        <v>1</v>
      </c>
      <c r="AE441" s="85" t="s">
        <v>6296</v>
      </c>
      <c r="AF441" s="79" t="b">
        <v>0</v>
      </c>
      <c r="AG441" s="79" t="s">
        <v>6304</v>
      </c>
      <c r="AH441" s="79"/>
      <c r="AI441" s="85" t="s">
        <v>6296</v>
      </c>
      <c r="AJ441" s="79" t="b">
        <v>0</v>
      </c>
      <c r="AK441" s="79">
        <v>0</v>
      </c>
      <c r="AL441" s="85" t="s">
        <v>6296</v>
      </c>
      <c r="AM441" s="79" t="s">
        <v>6336</v>
      </c>
      <c r="AN441" s="79" t="b">
        <v>0</v>
      </c>
      <c r="AO441" s="85" t="s">
        <v>5524</v>
      </c>
      <c r="AP441" s="79" t="s">
        <v>176</v>
      </c>
      <c r="AQ441" s="79">
        <v>0</v>
      </c>
      <c r="AR441" s="79">
        <v>0</v>
      </c>
      <c r="AS441" s="79"/>
      <c r="AT441" s="79"/>
      <c r="AU441" s="79"/>
      <c r="AV441" s="79"/>
      <c r="AW441" s="79"/>
      <c r="AX441" s="79"/>
      <c r="AY441" s="79"/>
      <c r="AZ441" s="79"/>
      <c r="BA441">
        <v>6</v>
      </c>
      <c r="BB441" s="78" t="str">
        <f>REPLACE(INDEX(GroupVertices[Group], MATCH(Edges24[[#This Row],[Vertex 1]],GroupVertices[Vertex],0)),1,1,"")</f>
        <v>5</v>
      </c>
      <c r="BC441" s="78" t="str">
        <f>REPLACE(INDEX(GroupVertices[Group], MATCH(Edges24[[#This Row],[Vertex 2]],GroupVertices[Vertex],0)),1,1,"")</f>
        <v>5</v>
      </c>
      <c r="BD441" s="48">
        <v>1</v>
      </c>
      <c r="BE441" s="49">
        <v>11.111111111111111</v>
      </c>
      <c r="BF441" s="48">
        <v>0</v>
      </c>
      <c r="BG441" s="49">
        <v>0</v>
      </c>
      <c r="BH441" s="48">
        <v>0</v>
      </c>
      <c r="BI441" s="49">
        <v>0</v>
      </c>
      <c r="BJ441" s="48">
        <v>8</v>
      </c>
      <c r="BK441" s="49">
        <v>88.888888888888886</v>
      </c>
      <c r="BL441" s="48">
        <v>9</v>
      </c>
    </row>
    <row r="442" spans="1:64" x14ac:dyDescent="0.25">
      <c r="A442" s="64" t="s">
        <v>533</v>
      </c>
      <c r="B442" s="64" t="s">
        <v>533</v>
      </c>
      <c r="C442" s="65"/>
      <c r="D442" s="66"/>
      <c r="E442" s="67"/>
      <c r="F442" s="68"/>
      <c r="G442" s="65"/>
      <c r="H442" s="69"/>
      <c r="I442" s="70"/>
      <c r="J442" s="70"/>
      <c r="K442" s="34" t="s">
        <v>65</v>
      </c>
      <c r="L442" s="77">
        <v>616</v>
      </c>
      <c r="M442" s="77"/>
      <c r="N442" s="72"/>
      <c r="O442" s="79" t="s">
        <v>176</v>
      </c>
      <c r="P442" s="81">
        <v>43171.670335648145</v>
      </c>
      <c r="Q442" s="79" t="s">
        <v>1366</v>
      </c>
      <c r="R442" s="83" t="s">
        <v>2202</v>
      </c>
      <c r="S442" s="79" t="s">
        <v>2512</v>
      </c>
      <c r="T442" s="79" t="s">
        <v>2845</v>
      </c>
      <c r="U442" s="79"/>
      <c r="V442" s="83" t="s">
        <v>3706</v>
      </c>
      <c r="W442" s="81">
        <v>43171.670335648145</v>
      </c>
      <c r="X442" s="83" t="s">
        <v>4317</v>
      </c>
      <c r="Y442" s="79"/>
      <c r="Z442" s="79"/>
      <c r="AA442" s="85" t="s">
        <v>5525</v>
      </c>
      <c r="AB442" s="79"/>
      <c r="AC442" s="79" t="b">
        <v>0</v>
      </c>
      <c r="AD442" s="79">
        <v>0</v>
      </c>
      <c r="AE442" s="85" t="s">
        <v>6296</v>
      </c>
      <c r="AF442" s="79" t="b">
        <v>0</v>
      </c>
      <c r="AG442" s="79" t="s">
        <v>6304</v>
      </c>
      <c r="AH442" s="79"/>
      <c r="AI442" s="85" t="s">
        <v>6296</v>
      </c>
      <c r="AJ442" s="79" t="b">
        <v>0</v>
      </c>
      <c r="AK442" s="79">
        <v>0</v>
      </c>
      <c r="AL442" s="85" t="s">
        <v>6296</v>
      </c>
      <c r="AM442" s="79" t="s">
        <v>6336</v>
      </c>
      <c r="AN442" s="79" t="b">
        <v>0</v>
      </c>
      <c r="AO442" s="85" t="s">
        <v>5525</v>
      </c>
      <c r="AP442" s="79" t="s">
        <v>176</v>
      </c>
      <c r="AQ442" s="79">
        <v>0</v>
      </c>
      <c r="AR442" s="79">
        <v>0</v>
      </c>
      <c r="AS442" s="79"/>
      <c r="AT442" s="79"/>
      <c r="AU442" s="79"/>
      <c r="AV442" s="79"/>
      <c r="AW442" s="79"/>
      <c r="AX442" s="79"/>
      <c r="AY442" s="79"/>
      <c r="AZ442" s="79"/>
      <c r="BA442">
        <v>6</v>
      </c>
      <c r="BB442" s="78" t="str">
        <f>REPLACE(INDEX(GroupVertices[Group], MATCH(Edges24[[#This Row],[Vertex 1]],GroupVertices[Vertex],0)),1,1,"")</f>
        <v>5</v>
      </c>
      <c r="BC442" s="78" t="str">
        <f>REPLACE(INDEX(GroupVertices[Group], MATCH(Edges24[[#This Row],[Vertex 2]],GroupVertices[Vertex],0)),1,1,"")</f>
        <v>5</v>
      </c>
      <c r="BD442" s="48">
        <v>0</v>
      </c>
      <c r="BE442" s="49">
        <v>0</v>
      </c>
      <c r="BF442" s="48">
        <v>0</v>
      </c>
      <c r="BG442" s="49">
        <v>0</v>
      </c>
      <c r="BH442" s="48">
        <v>0</v>
      </c>
      <c r="BI442" s="49">
        <v>0</v>
      </c>
      <c r="BJ442" s="48">
        <v>16</v>
      </c>
      <c r="BK442" s="49">
        <v>100</v>
      </c>
      <c r="BL442" s="48">
        <v>16</v>
      </c>
    </row>
    <row r="443" spans="1:64" x14ac:dyDescent="0.25">
      <c r="A443" s="64" t="s">
        <v>533</v>
      </c>
      <c r="B443" s="64" t="s">
        <v>533</v>
      </c>
      <c r="C443" s="65"/>
      <c r="D443" s="66"/>
      <c r="E443" s="67"/>
      <c r="F443" s="68"/>
      <c r="G443" s="65"/>
      <c r="H443" s="69"/>
      <c r="I443" s="70"/>
      <c r="J443" s="70"/>
      <c r="K443" s="34" t="s">
        <v>65</v>
      </c>
      <c r="L443" s="77">
        <v>617</v>
      </c>
      <c r="M443" s="77"/>
      <c r="N443" s="72"/>
      <c r="O443" s="79" t="s">
        <v>176</v>
      </c>
      <c r="P443" s="81">
        <v>43174.593993055554</v>
      </c>
      <c r="Q443" s="79" t="s">
        <v>1367</v>
      </c>
      <c r="R443" s="83" t="s">
        <v>2197</v>
      </c>
      <c r="S443" s="79" t="s">
        <v>2519</v>
      </c>
      <c r="T443" s="79" t="s">
        <v>2840</v>
      </c>
      <c r="U443" s="79"/>
      <c r="V443" s="83" t="s">
        <v>3706</v>
      </c>
      <c r="W443" s="81">
        <v>43174.593993055554</v>
      </c>
      <c r="X443" s="83" t="s">
        <v>4318</v>
      </c>
      <c r="Y443" s="79"/>
      <c r="Z443" s="79"/>
      <c r="AA443" s="85" t="s">
        <v>5526</v>
      </c>
      <c r="AB443" s="79"/>
      <c r="AC443" s="79" t="b">
        <v>0</v>
      </c>
      <c r="AD443" s="79">
        <v>0</v>
      </c>
      <c r="AE443" s="85" t="s">
        <v>6296</v>
      </c>
      <c r="AF443" s="79" t="b">
        <v>0</v>
      </c>
      <c r="AG443" s="79" t="s">
        <v>6304</v>
      </c>
      <c r="AH443" s="79"/>
      <c r="AI443" s="85" t="s">
        <v>6296</v>
      </c>
      <c r="AJ443" s="79" t="b">
        <v>0</v>
      </c>
      <c r="AK443" s="79">
        <v>1</v>
      </c>
      <c r="AL443" s="85" t="s">
        <v>6296</v>
      </c>
      <c r="AM443" s="79" t="s">
        <v>6336</v>
      </c>
      <c r="AN443" s="79" t="b">
        <v>0</v>
      </c>
      <c r="AO443" s="85" t="s">
        <v>5526</v>
      </c>
      <c r="AP443" s="79" t="s">
        <v>176</v>
      </c>
      <c r="AQ443" s="79">
        <v>0</v>
      </c>
      <c r="AR443" s="79">
        <v>0</v>
      </c>
      <c r="AS443" s="79"/>
      <c r="AT443" s="79"/>
      <c r="AU443" s="79"/>
      <c r="AV443" s="79"/>
      <c r="AW443" s="79"/>
      <c r="AX443" s="79"/>
      <c r="AY443" s="79"/>
      <c r="AZ443" s="79"/>
      <c r="BA443">
        <v>6</v>
      </c>
      <c r="BB443" s="78" t="str">
        <f>REPLACE(INDEX(GroupVertices[Group], MATCH(Edges24[[#This Row],[Vertex 1]],GroupVertices[Vertex],0)),1,1,"")</f>
        <v>5</v>
      </c>
      <c r="BC443" s="78" t="str">
        <f>REPLACE(INDEX(GroupVertices[Group], MATCH(Edges24[[#This Row],[Vertex 2]],GroupVertices[Vertex],0)),1,1,"")</f>
        <v>5</v>
      </c>
      <c r="BD443" s="48">
        <v>0</v>
      </c>
      <c r="BE443" s="49">
        <v>0</v>
      </c>
      <c r="BF443" s="48">
        <v>0</v>
      </c>
      <c r="BG443" s="49">
        <v>0</v>
      </c>
      <c r="BH443" s="48">
        <v>0</v>
      </c>
      <c r="BI443" s="49">
        <v>0</v>
      </c>
      <c r="BJ443" s="48">
        <v>9</v>
      </c>
      <c r="BK443" s="49">
        <v>100</v>
      </c>
      <c r="BL443" s="48">
        <v>9</v>
      </c>
    </row>
    <row r="444" spans="1:64" x14ac:dyDescent="0.25">
      <c r="A444" s="64" t="s">
        <v>534</v>
      </c>
      <c r="B444" s="64" t="s">
        <v>533</v>
      </c>
      <c r="C444" s="65"/>
      <c r="D444" s="66"/>
      <c r="E444" s="67"/>
      <c r="F444" s="68"/>
      <c r="G444" s="65"/>
      <c r="H444" s="69"/>
      <c r="I444" s="70"/>
      <c r="J444" s="70"/>
      <c r="K444" s="34" t="s">
        <v>65</v>
      </c>
      <c r="L444" s="77">
        <v>618</v>
      </c>
      <c r="M444" s="77"/>
      <c r="N444" s="72"/>
      <c r="O444" s="79" t="s">
        <v>999</v>
      </c>
      <c r="P444" s="81">
        <v>43174.594467592593</v>
      </c>
      <c r="Q444" s="79" t="s">
        <v>1368</v>
      </c>
      <c r="R444" s="79"/>
      <c r="S444" s="79"/>
      <c r="T444" s="79" t="s">
        <v>2840</v>
      </c>
      <c r="U444" s="79"/>
      <c r="V444" s="83" t="s">
        <v>3707</v>
      </c>
      <c r="W444" s="81">
        <v>43174.594467592593</v>
      </c>
      <c r="X444" s="83" t="s">
        <v>4319</v>
      </c>
      <c r="Y444" s="79"/>
      <c r="Z444" s="79"/>
      <c r="AA444" s="85" t="s">
        <v>5527</v>
      </c>
      <c r="AB444" s="79"/>
      <c r="AC444" s="79" t="b">
        <v>0</v>
      </c>
      <c r="AD444" s="79">
        <v>0</v>
      </c>
      <c r="AE444" s="85" t="s">
        <v>6296</v>
      </c>
      <c r="AF444" s="79" t="b">
        <v>0</v>
      </c>
      <c r="AG444" s="79" t="s">
        <v>6304</v>
      </c>
      <c r="AH444" s="79"/>
      <c r="AI444" s="85" t="s">
        <v>6296</v>
      </c>
      <c r="AJ444" s="79" t="b">
        <v>0</v>
      </c>
      <c r="AK444" s="79">
        <v>1</v>
      </c>
      <c r="AL444" s="85" t="s">
        <v>5526</v>
      </c>
      <c r="AM444" s="79" t="s">
        <v>6386</v>
      </c>
      <c r="AN444" s="79" t="b">
        <v>0</v>
      </c>
      <c r="AO444" s="85" t="s">
        <v>5526</v>
      </c>
      <c r="AP444" s="79" t="s">
        <v>176</v>
      </c>
      <c r="AQ444" s="79">
        <v>0</v>
      </c>
      <c r="AR444" s="79">
        <v>0</v>
      </c>
      <c r="AS444" s="79"/>
      <c r="AT444" s="79"/>
      <c r="AU444" s="79"/>
      <c r="AV444" s="79"/>
      <c r="AW444" s="79"/>
      <c r="AX444" s="79"/>
      <c r="AY444" s="79"/>
      <c r="AZ444" s="79"/>
      <c r="BA444">
        <v>1</v>
      </c>
      <c r="BB444" s="78" t="str">
        <f>REPLACE(INDEX(GroupVertices[Group], MATCH(Edges24[[#This Row],[Vertex 1]],GroupVertices[Vertex],0)),1,1,"")</f>
        <v>5</v>
      </c>
      <c r="BC444" s="78" t="str">
        <f>REPLACE(INDEX(GroupVertices[Group], MATCH(Edges24[[#This Row],[Vertex 2]],GroupVertices[Vertex],0)),1,1,"")</f>
        <v>5</v>
      </c>
      <c r="BD444" s="48">
        <v>0</v>
      </c>
      <c r="BE444" s="49">
        <v>0</v>
      </c>
      <c r="BF444" s="48">
        <v>0</v>
      </c>
      <c r="BG444" s="49">
        <v>0</v>
      </c>
      <c r="BH444" s="48">
        <v>0</v>
      </c>
      <c r="BI444" s="49">
        <v>0</v>
      </c>
      <c r="BJ444" s="48">
        <v>11</v>
      </c>
      <c r="BK444" s="49">
        <v>100</v>
      </c>
      <c r="BL444" s="48">
        <v>11</v>
      </c>
    </row>
    <row r="445" spans="1:64" x14ac:dyDescent="0.25">
      <c r="A445" s="64" t="s">
        <v>535</v>
      </c>
      <c r="B445" s="64" t="s">
        <v>897</v>
      </c>
      <c r="C445" s="65"/>
      <c r="D445" s="66"/>
      <c r="E445" s="67"/>
      <c r="F445" s="68"/>
      <c r="G445" s="65"/>
      <c r="H445" s="69"/>
      <c r="I445" s="70"/>
      <c r="J445" s="70"/>
      <c r="K445" s="34" t="s">
        <v>65</v>
      </c>
      <c r="L445" s="77">
        <v>619</v>
      </c>
      <c r="M445" s="77"/>
      <c r="N445" s="72"/>
      <c r="O445" s="79" t="s">
        <v>999</v>
      </c>
      <c r="P445" s="81">
        <v>43174.595694444448</v>
      </c>
      <c r="Q445" s="79" t="s">
        <v>1369</v>
      </c>
      <c r="R445" s="79"/>
      <c r="S445" s="79"/>
      <c r="T445" s="79" t="s">
        <v>2846</v>
      </c>
      <c r="U445" s="83" t="s">
        <v>3269</v>
      </c>
      <c r="V445" s="83" t="s">
        <v>3269</v>
      </c>
      <c r="W445" s="81">
        <v>43174.595694444448</v>
      </c>
      <c r="X445" s="83" t="s">
        <v>4320</v>
      </c>
      <c r="Y445" s="79"/>
      <c r="Z445" s="79"/>
      <c r="AA445" s="85" t="s">
        <v>5528</v>
      </c>
      <c r="AB445" s="79"/>
      <c r="AC445" s="79" t="b">
        <v>0</v>
      </c>
      <c r="AD445" s="79">
        <v>1</v>
      </c>
      <c r="AE445" s="85" t="s">
        <v>6296</v>
      </c>
      <c r="AF445" s="79" t="b">
        <v>0</v>
      </c>
      <c r="AG445" s="79" t="s">
        <v>6313</v>
      </c>
      <c r="AH445" s="79"/>
      <c r="AI445" s="85" t="s">
        <v>6296</v>
      </c>
      <c r="AJ445" s="79" t="b">
        <v>0</v>
      </c>
      <c r="AK445" s="79">
        <v>0</v>
      </c>
      <c r="AL445" s="85" t="s">
        <v>6296</v>
      </c>
      <c r="AM445" s="79" t="s">
        <v>6331</v>
      </c>
      <c r="AN445" s="79" t="b">
        <v>0</v>
      </c>
      <c r="AO445" s="85" t="s">
        <v>5528</v>
      </c>
      <c r="AP445" s="79" t="s">
        <v>176</v>
      </c>
      <c r="AQ445" s="79">
        <v>0</v>
      </c>
      <c r="AR445" s="79">
        <v>0</v>
      </c>
      <c r="AS445" s="79"/>
      <c r="AT445" s="79"/>
      <c r="AU445" s="79"/>
      <c r="AV445" s="79"/>
      <c r="AW445" s="79"/>
      <c r="AX445" s="79"/>
      <c r="AY445" s="79"/>
      <c r="AZ445" s="79"/>
      <c r="BA445">
        <v>1</v>
      </c>
      <c r="BB445" s="78" t="str">
        <f>REPLACE(INDEX(GroupVertices[Group], MATCH(Edges24[[#This Row],[Vertex 1]],GroupVertices[Vertex],0)),1,1,"")</f>
        <v>32</v>
      </c>
      <c r="BC445" s="78" t="str">
        <f>REPLACE(INDEX(GroupVertices[Group], MATCH(Edges24[[#This Row],[Vertex 2]],GroupVertices[Vertex],0)),1,1,"")</f>
        <v>32</v>
      </c>
      <c r="BD445" s="48"/>
      <c r="BE445" s="49"/>
      <c r="BF445" s="48"/>
      <c r="BG445" s="49"/>
      <c r="BH445" s="48"/>
      <c r="BI445" s="49"/>
      <c r="BJ445" s="48"/>
      <c r="BK445" s="49"/>
      <c r="BL445" s="48"/>
    </row>
    <row r="446" spans="1:64" x14ac:dyDescent="0.25">
      <c r="A446" s="64" t="s">
        <v>536</v>
      </c>
      <c r="B446" s="64" t="s">
        <v>899</v>
      </c>
      <c r="C446" s="65"/>
      <c r="D446" s="66"/>
      <c r="E446" s="67"/>
      <c r="F446" s="68"/>
      <c r="G446" s="65"/>
      <c r="H446" s="69"/>
      <c r="I446" s="70"/>
      <c r="J446" s="70"/>
      <c r="K446" s="34" t="s">
        <v>65</v>
      </c>
      <c r="L446" s="77">
        <v>621</v>
      </c>
      <c r="M446" s="77"/>
      <c r="N446" s="72"/>
      <c r="O446" s="79" t="s">
        <v>999</v>
      </c>
      <c r="P446" s="81">
        <v>43174.595914351848</v>
      </c>
      <c r="Q446" s="79" t="s">
        <v>1370</v>
      </c>
      <c r="R446" s="83" t="s">
        <v>2203</v>
      </c>
      <c r="S446" s="79" t="s">
        <v>2584</v>
      </c>
      <c r="T446" s="79" t="s">
        <v>2704</v>
      </c>
      <c r="U446" s="83" t="s">
        <v>3270</v>
      </c>
      <c r="V446" s="83" t="s">
        <v>3270</v>
      </c>
      <c r="W446" s="81">
        <v>43174.595914351848</v>
      </c>
      <c r="X446" s="83" t="s">
        <v>4321</v>
      </c>
      <c r="Y446" s="79"/>
      <c r="Z446" s="79"/>
      <c r="AA446" s="85" t="s">
        <v>5529</v>
      </c>
      <c r="AB446" s="79"/>
      <c r="AC446" s="79" t="b">
        <v>0</v>
      </c>
      <c r="AD446" s="79">
        <v>0</v>
      </c>
      <c r="AE446" s="85" t="s">
        <v>6296</v>
      </c>
      <c r="AF446" s="79" t="b">
        <v>0</v>
      </c>
      <c r="AG446" s="79" t="s">
        <v>6304</v>
      </c>
      <c r="AH446" s="79"/>
      <c r="AI446" s="85" t="s">
        <v>6296</v>
      </c>
      <c r="AJ446" s="79" t="b">
        <v>0</v>
      </c>
      <c r="AK446" s="79">
        <v>0</v>
      </c>
      <c r="AL446" s="85" t="s">
        <v>6296</v>
      </c>
      <c r="AM446" s="79" t="s">
        <v>6330</v>
      </c>
      <c r="AN446" s="79" t="b">
        <v>0</v>
      </c>
      <c r="AO446" s="85" t="s">
        <v>5529</v>
      </c>
      <c r="AP446" s="79" t="s">
        <v>176</v>
      </c>
      <c r="AQ446" s="79">
        <v>0</v>
      </c>
      <c r="AR446" s="79">
        <v>0</v>
      </c>
      <c r="AS446" s="79"/>
      <c r="AT446" s="79"/>
      <c r="AU446" s="79"/>
      <c r="AV446" s="79"/>
      <c r="AW446" s="79"/>
      <c r="AX446" s="79"/>
      <c r="AY446" s="79"/>
      <c r="AZ446" s="79"/>
      <c r="BA446">
        <v>1</v>
      </c>
      <c r="BB446" s="78" t="str">
        <f>REPLACE(INDEX(GroupVertices[Group], MATCH(Edges24[[#This Row],[Vertex 1]],GroupVertices[Vertex],0)),1,1,"")</f>
        <v>50</v>
      </c>
      <c r="BC446" s="78" t="str">
        <f>REPLACE(INDEX(GroupVertices[Group], MATCH(Edges24[[#This Row],[Vertex 2]],GroupVertices[Vertex],0)),1,1,"")</f>
        <v>50</v>
      </c>
      <c r="BD446" s="48"/>
      <c r="BE446" s="49"/>
      <c r="BF446" s="48"/>
      <c r="BG446" s="49"/>
      <c r="BH446" s="48"/>
      <c r="BI446" s="49"/>
      <c r="BJ446" s="48"/>
      <c r="BK446" s="49"/>
      <c r="BL446" s="48"/>
    </row>
    <row r="447" spans="1:64" x14ac:dyDescent="0.25">
      <c r="A447" s="64" t="s">
        <v>527</v>
      </c>
      <c r="B447" s="64" t="s">
        <v>901</v>
      </c>
      <c r="C447" s="65"/>
      <c r="D447" s="66"/>
      <c r="E447" s="67"/>
      <c r="F447" s="68"/>
      <c r="G447" s="65"/>
      <c r="H447" s="69"/>
      <c r="I447" s="70"/>
      <c r="J447" s="70"/>
      <c r="K447" s="34" t="s">
        <v>65</v>
      </c>
      <c r="L447" s="77">
        <v>623</v>
      </c>
      <c r="M447" s="77"/>
      <c r="N447" s="72"/>
      <c r="O447" s="79" t="s">
        <v>999</v>
      </c>
      <c r="P447" s="81">
        <v>43165.072916666664</v>
      </c>
      <c r="Q447" s="79" t="s">
        <v>1371</v>
      </c>
      <c r="R447" s="83" t="s">
        <v>2204</v>
      </c>
      <c r="S447" s="79" t="s">
        <v>2507</v>
      </c>
      <c r="T447" s="79" t="s">
        <v>2847</v>
      </c>
      <c r="U447" s="79"/>
      <c r="V447" s="83" t="s">
        <v>3700</v>
      </c>
      <c r="W447" s="81">
        <v>43165.072916666664</v>
      </c>
      <c r="X447" s="83" t="s">
        <v>4322</v>
      </c>
      <c r="Y447" s="79"/>
      <c r="Z447" s="79"/>
      <c r="AA447" s="85" t="s">
        <v>5530</v>
      </c>
      <c r="AB447" s="79"/>
      <c r="AC447" s="79" t="b">
        <v>0</v>
      </c>
      <c r="AD447" s="79">
        <v>3</v>
      </c>
      <c r="AE447" s="85" t="s">
        <v>6296</v>
      </c>
      <c r="AF447" s="79" t="b">
        <v>0</v>
      </c>
      <c r="AG447" s="79" t="s">
        <v>6304</v>
      </c>
      <c r="AH447" s="79"/>
      <c r="AI447" s="85" t="s">
        <v>6296</v>
      </c>
      <c r="AJ447" s="79" t="b">
        <v>0</v>
      </c>
      <c r="AK447" s="79">
        <v>2</v>
      </c>
      <c r="AL447" s="85" t="s">
        <v>6296</v>
      </c>
      <c r="AM447" s="79" t="s">
        <v>6359</v>
      </c>
      <c r="AN447" s="79" t="b">
        <v>0</v>
      </c>
      <c r="AO447" s="85" t="s">
        <v>5530</v>
      </c>
      <c r="AP447" s="79" t="s">
        <v>6415</v>
      </c>
      <c r="AQ447" s="79">
        <v>0</v>
      </c>
      <c r="AR447" s="79">
        <v>0</v>
      </c>
      <c r="AS447" s="79"/>
      <c r="AT447" s="79"/>
      <c r="AU447" s="79"/>
      <c r="AV447" s="79"/>
      <c r="AW447" s="79"/>
      <c r="AX447" s="79"/>
      <c r="AY447" s="79"/>
      <c r="AZ447" s="79"/>
      <c r="BA447">
        <v>1</v>
      </c>
      <c r="BB447" s="78" t="str">
        <f>REPLACE(INDEX(GroupVertices[Group], MATCH(Edges24[[#This Row],[Vertex 1]],GroupVertices[Vertex],0)),1,1,"")</f>
        <v>3</v>
      </c>
      <c r="BC447" s="78" t="str">
        <f>REPLACE(INDEX(GroupVertices[Group], MATCH(Edges24[[#This Row],[Vertex 2]],GroupVertices[Vertex],0)),1,1,"")</f>
        <v>3</v>
      </c>
      <c r="BD447" s="48"/>
      <c r="BE447" s="49"/>
      <c r="BF447" s="48"/>
      <c r="BG447" s="49"/>
      <c r="BH447" s="48"/>
      <c r="BI447" s="49"/>
      <c r="BJ447" s="48"/>
      <c r="BK447" s="49"/>
      <c r="BL447" s="48"/>
    </row>
    <row r="448" spans="1:64" x14ac:dyDescent="0.25">
      <c r="A448" s="64" t="s">
        <v>537</v>
      </c>
      <c r="B448" s="64" t="s">
        <v>527</v>
      </c>
      <c r="C448" s="65"/>
      <c r="D448" s="66"/>
      <c r="E448" s="67"/>
      <c r="F448" s="68"/>
      <c r="G448" s="65"/>
      <c r="H448" s="69"/>
      <c r="I448" s="70"/>
      <c r="J448" s="70"/>
      <c r="K448" s="34" t="s">
        <v>66</v>
      </c>
      <c r="L448" s="77">
        <v>629</v>
      </c>
      <c r="M448" s="77"/>
      <c r="N448" s="72"/>
      <c r="O448" s="79" t="s">
        <v>999</v>
      </c>
      <c r="P448" s="81">
        <v>43165.645185185182</v>
      </c>
      <c r="Q448" s="79" t="s">
        <v>1372</v>
      </c>
      <c r="R448" s="79"/>
      <c r="S448" s="79"/>
      <c r="T448" s="79" t="s">
        <v>2848</v>
      </c>
      <c r="U448" s="79"/>
      <c r="V448" s="83" t="s">
        <v>3708</v>
      </c>
      <c r="W448" s="81">
        <v>43165.645185185182</v>
      </c>
      <c r="X448" s="83" t="s">
        <v>4323</v>
      </c>
      <c r="Y448" s="79"/>
      <c r="Z448" s="79"/>
      <c r="AA448" s="85" t="s">
        <v>5531</v>
      </c>
      <c r="AB448" s="79"/>
      <c r="AC448" s="79" t="b">
        <v>0</v>
      </c>
      <c r="AD448" s="79">
        <v>0</v>
      </c>
      <c r="AE448" s="85" t="s">
        <v>6296</v>
      </c>
      <c r="AF448" s="79" t="b">
        <v>0</v>
      </c>
      <c r="AG448" s="79" t="s">
        <v>6304</v>
      </c>
      <c r="AH448" s="79"/>
      <c r="AI448" s="85" t="s">
        <v>6296</v>
      </c>
      <c r="AJ448" s="79" t="b">
        <v>0</v>
      </c>
      <c r="AK448" s="79">
        <v>2</v>
      </c>
      <c r="AL448" s="85" t="s">
        <v>5530</v>
      </c>
      <c r="AM448" s="79" t="s">
        <v>6328</v>
      </c>
      <c r="AN448" s="79" t="b">
        <v>0</v>
      </c>
      <c r="AO448" s="85" t="s">
        <v>5530</v>
      </c>
      <c r="AP448" s="79" t="s">
        <v>176</v>
      </c>
      <c r="AQ448" s="79">
        <v>0</v>
      </c>
      <c r="AR448" s="79">
        <v>0</v>
      </c>
      <c r="AS448" s="79"/>
      <c r="AT448" s="79"/>
      <c r="AU448" s="79"/>
      <c r="AV448" s="79"/>
      <c r="AW448" s="79"/>
      <c r="AX448" s="79"/>
      <c r="AY448" s="79"/>
      <c r="AZ448" s="79"/>
      <c r="BA448">
        <v>1</v>
      </c>
      <c r="BB448" s="78" t="str">
        <f>REPLACE(INDEX(GroupVertices[Group], MATCH(Edges24[[#This Row],[Vertex 1]],GroupVertices[Vertex],0)),1,1,"")</f>
        <v>3</v>
      </c>
      <c r="BC448" s="78" t="str">
        <f>REPLACE(INDEX(GroupVertices[Group], MATCH(Edges24[[#This Row],[Vertex 2]],GroupVertices[Vertex],0)),1,1,"")</f>
        <v>3</v>
      </c>
      <c r="BD448" s="48">
        <v>1</v>
      </c>
      <c r="BE448" s="49">
        <v>4</v>
      </c>
      <c r="BF448" s="48">
        <v>0</v>
      </c>
      <c r="BG448" s="49">
        <v>0</v>
      </c>
      <c r="BH448" s="48">
        <v>0</v>
      </c>
      <c r="BI448" s="49">
        <v>0</v>
      </c>
      <c r="BJ448" s="48">
        <v>24</v>
      </c>
      <c r="BK448" s="49">
        <v>96</v>
      </c>
      <c r="BL448" s="48">
        <v>25</v>
      </c>
    </row>
    <row r="449" spans="1:64" x14ac:dyDescent="0.25">
      <c r="A449" s="64" t="s">
        <v>538</v>
      </c>
      <c r="B449" s="64" t="s">
        <v>537</v>
      </c>
      <c r="C449" s="65"/>
      <c r="D449" s="66"/>
      <c r="E449" s="67"/>
      <c r="F449" s="68"/>
      <c r="G449" s="65"/>
      <c r="H449" s="69"/>
      <c r="I449" s="70"/>
      <c r="J449" s="70"/>
      <c r="K449" s="34" t="s">
        <v>66</v>
      </c>
      <c r="L449" s="77">
        <v>630</v>
      </c>
      <c r="M449" s="77"/>
      <c r="N449" s="72"/>
      <c r="O449" s="79" t="s">
        <v>999</v>
      </c>
      <c r="P449" s="81">
        <v>43164.846215277779</v>
      </c>
      <c r="Q449" s="79" t="s">
        <v>1373</v>
      </c>
      <c r="R449" s="83" t="s">
        <v>2205</v>
      </c>
      <c r="S449" s="79" t="s">
        <v>2510</v>
      </c>
      <c r="T449" s="79" t="s">
        <v>2849</v>
      </c>
      <c r="U449" s="79"/>
      <c r="V449" s="83" t="s">
        <v>3709</v>
      </c>
      <c r="W449" s="81">
        <v>43164.846215277779</v>
      </c>
      <c r="X449" s="83" t="s">
        <v>4324</v>
      </c>
      <c r="Y449" s="79"/>
      <c r="Z449" s="79"/>
      <c r="AA449" s="85" t="s">
        <v>5532</v>
      </c>
      <c r="AB449" s="79"/>
      <c r="AC449" s="79" t="b">
        <v>0</v>
      </c>
      <c r="AD449" s="79">
        <v>2</v>
      </c>
      <c r="AE449" s="85" t="s">
        <v>6296</v>
      </c>
      <c r="AF449" s="79" t="b">
        <v>0</v>
      </c>
      <c r="AG449" s="79" t="s">
        <v>6304</v>
      </c>
      <c r="AH449" s="79"/>
      <c r="AI449" s="85" t="s">
        <v>6296</v>
      </c>
      <c r="AJ449" s="79" t="b">
        <v>0</v>
      </c>
      <c r="AK449" s="79">
        <v>2</v>
      </c>
      <c r="AL449" s="85" t="s">
        <v>6296</v>
      </c>
      <c r="AM449" s="79" t="s">
        <v>6369</v>
      </c>
      <c r="AN449" s="79" t="b">
        <v>0</v>
      </c>
      <c r="AO449" s="85" t="s">
        <v>5532</v>
      </c>
      <c r="AP449" s="79" t="s">
        <v>6415</v>
      </c>
      <c r="AQ449" s="79">
        <v>0</v>
      </c>
      <c r="AR449" s="79">
        <v>0</v>
      </c>
      <c r="AS449" s="79"/>
      <c r="AT449" s="79"/>
      <c r="AU449" s="79"/>
      <c r="AV449" s="79"/>
      <c r="AW449" s="79"/>
      <c r="AX449" s="79"/>
      <c r="AY449" s="79"/>
      <c r="AZ449" s="79"/>
      <c r="BA449">
        <v>1</v>
      </c>
      <c r="BB449" s="78" t="str">
        <f>REPLACE(INDEX(GroupVertices[Group], MATCH(Edges24[[#This Row],[Vertex 1]],GroupVertices[Vertex],0)),1,1,"")</f>
        <v>3</v>
      </c>
      <c r="BC449" s="78" t="str">
        <f>REPLACE(INDEX(GroupVertices[Group], MATCH(Edges24[[#This Row],[Vertex 2]],GroupVertices[Vertex],0)),1,1,"")</f>
        <v>3</v>
      </c>
      <c r="BD449" s="48">
        <v>1</v>
      </c>
      <c r="BE449" s="49">
        <v>8.3333333333333339</v>
      </c>
      <c r="BF449" s="48">
        <v>0</v>
      </c>
      <c r="BG449" s="49">
        <v>0</v>
      </c>
      <c r="BH449" s="48">
        <v>0</v>
      </c>
      <c r="BI449" s="49">
        <v>0</v>
      </c>
      <c r="BJ449" s="48">
        <v>11</v>
      </c>
      <c r="BK449" s="49">
        <v>91.666666666666671</v>
      </c>
      <c r="BL449" s="48">
        <v>12</v>
      </c>
    </row>
    <row r="450" spans="1:64" x14ac:dyDescent="0.25">
      <c r="A450" s="64" t="s">
        <v>537</v>
      </c>
      <c r="B450" s="64" t="s">
        <v>538</v>
      </c>
      <c r="C450" s="65"/>
      <c r="D450" s="66"/>
      <c r="E450" s="67"/>
      <c r="F450" s="68"/>
      <c r="G450" s="65"/>
      <c r="H450" s="69"/>
      <c r="I450" s="70"/>
      <c r="J450" s="70"/>
      <c r="K450" s="34" t="s">
        <v>66</v>
      </c>
      <c r="L450" s="77">
        <v>631</v>
      </c>
      <c r="M450" s="77"/>
      <c r="N450" s="72"/>
      <c r="O450" s="79" t="s">
        <v>999</v>
      </c>
      <c r="P450" s="81">
        <v>43165.64534722222</v>
      </c>
      <c r="Q450" s="79" t="s">
        <v>1374</v>
      </c>
      <c r="R450" s="79"/>
      <c r="S450" s="79"/>
      <c r="T450" s="79" t="s">
        <v>2849</v>
      </c>
      <c r="U450" s="79"/>
      <c r="V450" s="83" t="s">
        <v>3708</v>
      </c>
      <c r="W450" s="81">
        <v>43165.64534722222</v>
      </c>
      <c r="X450" s="83" t="s">
        <v>4325</v>
      </c>
      <c r="Y450" s="79"/>
      <c r="Z450" s="79"/>
      <c r="AA450" s="85" t="s">
        <v>5533</v>
      </c>
      <c r="AB450" s="79"/>
      <c r="AC450" s="79" t="b">
        <v>0</v>
      </c>
      <c r="AD450" s="79">
        <v>0</v>
      </c>
      <c r="AE450" s="85" t="s">
        <v>6296</v>
      </c>
      <c r="AF450" s="79" t="b">
        <v>0</v>
      </c>
      <c r="AG450" s="79" t="s">
        <v>6304</v>
      </c>
      <c r="AH450" s="79"/>
      <c r="AI450" s="85" t="s">
        <v>6296</v>
      </c>
      <c r="AJ450" s="79" t="b">
        <v>0</v>
      </c>
      <c r="AK450" s="79">
        <v>2</v>
      </c>
      <c r="AL450" s="85" t="s">
        <v>5532</v>
      </c>
      <c r="AM450" s="79" t="s">
        <v>6328</v>
      </c>
      <c r="AN450" s="79" t="b">
        <v>0</v>
      </c>
      <c r="AO450" s="85" t="s">
        <v>5532</v>
      </c>
      <c r="AP450" s="79" t="s">
        <v>176</v>
      </c>
      <c r="AQ450" s="79">
        <v>0</v>
      </c>
      <c r="AR450" s="79">
        <v>0</v>
      </c>
      <c r="AS450" s="79"/>
      <c r="AT450" s="79"/>
      <c r="AU450" s="79"/>
      <c r="AV450" s="79"/>
      <c r="AW450" s="79"/>
      <c r="AX450" s="79"/>
      <c r="AY450" s="79"/>
      <c r="AZ450" s="79"/>
      <c r="BA450">
        <v>1</v>
      </c>
      <c r="BB450" s="78" t="str">
        <f>REPLACE(INDEX(GroupVertices[Group], MATCH(Edges24[[#This Row],[Vertex 1]],GroupVertices[Vertex],0)),1,1,"")</f>
        <v>3</v>
      </c>
      <c r="BC450" s="78" t="str">
        <f>REPLACE(INDEX(GroupVertices[Group], MATCH(Edges24[[#This Row],[Vertex 2]],GroupVertices[Vertex],0)),1,1,"")</f>
        <v>3</v>
      </c>
      <c r="BD450" s="48">
        <v>1</v>
      </c>
      <c r="BE450" s="49">
        <v>6.666666666666667</v>
      </c>
      <c r="BF450" s="48">
        <v>0</v>
      </c>
      <c r="BG450" s="49">
        <v>0</v>
      </c>
      <c r="BH450" s="48">
        <v>0</v>
      </c>
      <c r="BI450" s="49">
        <v>0</v>
      </c>
      <c r="BJ450" s="48">
        <v>14</v>
      </c>
      <c r="BK450" s="49">
        <v>93.333333333333329</v>
      </c>
      <c r="BL450" s="48">
        <v>15</v>
      </c>
    </row>
    <row r="451" spans="1:64" x14ac:dyDescent="0.25">
      <c r="A451" s="64" t="s">
        <v>539</v>
      </c>
      <c r="B451" s="64" t="s">
        <v>616</v>
      </c>
      <c r="C451" s="65"/>
      <c r="D451" s="66"/>
      <c r="E451" s="67"/>
      <c r="F451" s="68"/>
      <c r="G451" s="65"/>
      <c r="H451" s="69"/>
      <c r="I451" s="70"/>
      <c r="J451" s="70"/>
      <c r="K451" s="34" t="s">
        <v>65</v>
      </c>
      <c r="L451" s="77">
        <v>632</v>
      </c>
      <c r="M451" s="77"/>
      <c r="N451" s="72"/>
      <c r="O451" s="79" t="s">
        <v>999</v>
      </c>
      <c r="P451" s="81">
        <v>43174.597962962966</v>
      </c>
      <c r="Q451" s="79" t="s">
        <v>1375</v>
      </c>
      <c r="R451" s="83" t="s">
        <v>2206</v>
      </c>
      <c r="S451" s="79" t="s">
        <v>2585</v>
      </c>
      <c r="T451" s="79" t="s">
        <v>2850</v>
      </c>
      <c r="U451" s="83" t="s">
        <v>3271</v>
      </c>
      <c r="V451" s="83" t="s">
        <v>3271</v>
      </c>
      <c r="W451" s="81">
        <v>43174.597962962966</v>
      </c>
      <c r="X451" s="83" t="s">
        <v>4326</v>
      </c>
      <c r="Y451" s="79"/>
      <c r="Z451" s="79"/>
      <c r="AA451" s="85" t="s">
        <v>5534</v>
      </c>
      <c r="AB451" s="79"/>
      <c r="AC451" s="79" t="b">
        <v>0</v>
      </c>
      <c r="AD451" s="79">
        <v>0</v>
      </c>
      <c r="AE451" s="85" t="s">
        <v>6296</v>
      </c>
      <c r="AF451" s="79" t="b">
        <v>0</v>
      </c>
      <c r="AG451" s="79" t="s">
        <v>6304</v>
      </c>
      <c r="AH451" s="79"/>
      <c r="AI451" s="85" t="s">
        <v>6296</v>
      </c>
      <c r="AJ451" s="79" t="b">
        <v>0</v>
      </c>
      <c r="AK451" s="79">
        <v>0</v>
      </c>
      <c r="AL451" s="85" t="s">
        <v>6296</v>
      </c>
      <c r="AM451" s="79" t="s">
        <v>6374</v>
      </c>
      <c r="AN451" s="79" t="b">
        <v>0</v>
      </c>
      <c r="AO451" s="85" t="s">
        <v>5534</v>
      </c>
      <c r="AP451" s="79" t="s">
        <v>176</v>
      </c>
      <c r="AQ451" s="79">
        <v>0</v>
      </c>
      <c r="AR451" s="79">
        <v>0</v>
      </c>
      <c r="AS451" s="79"/>
      <c r="AT451" s="79"/>
      <c r="AU451" s="79"/>
      <c r="AV451" s="79"/>
      <c r="AW451" s="79"/>
      <c r="AX451" s="79"/>
      <c r="AY451" s="79"/>
      <c r="AZ451" s="79"/>
      <c r="BA451">
        <v>1</v>
      </c>
      <c r="BB451" s="78" t="str">
        <f>REPLACE(INDEX(GroupVertices[Group], MATCH(Edges24[[#This Row],[Vertex 1]],GroupVertices[Vertex],0)),1,1,"")</f>
        <v>3</v>
      </c>
      <c r="BC451" s="78" t="str">
        <f>REPLACE(INDEX(GroupVertices[Group], MATCH(Edges24[[#This Row],[Vertex 2]],GroupVertices[Vertex],0)),1,1,"")</f>
        <v>3</v>
      </c>
      <c r="BD451" s="48">
        <v>0</v>
      </c>
      <c r="BE451" s="49">
        <v>0</v>
      </c>
      <c r="BF451" s="48">
        <v>0</v>
      </c>
      <c r="BG451" s="49">
        <v>0</v>
      </c>
      <c r="BH451" s="48">
        <v>0</v>
      </c>
      <c r="BI451" s="49">
        <v>0</v>
      </c>
      <c r="BJ451" s="48">
        <v>10</v>
      </c>
      <c r="BK451" s="49">
        <v>100</v>
      </c>
      <c r="BL451" s="48">
        <v>10</v>
      </c>
    </row>
    <row r="452" spans="1:64" x14ac:dyDescent="0.25">
      <c r="A452" s="64" t="s">
        <v>540</v>
      </c>
      <c r="B452" s="64" t="s">
        <v>540</v>
      </c>
      <c r="C452" s="65"/>
      <c r="D452" s="66"/>
      <c r="E452" s="67"/>
      <c r="F452" s="68"/>
      <c r="G452" s="65"/>
      <c r="H452" s="69"/>
      <c r="I452" s="70"/>
      <c r="J452" s="70"/>
      <c r="K452" s="34" t="s">
        <v>65</v>
      </c>
      <c r="L452" s="77">
        <v>633</v>
      </c>
      <c r="M452" s="77"/>
      <c r="N452" s="72"/>
      <c r="O452" s="79" t="s">
        <v>176</v>
      </c>
      <c r="P452" s="81">
        <v>43174.600277777776</v>
      </c>
      <c r="Q452" s="79" t="s">
        <v>1376</v>
      </c>
      <c r="R452" s="79" t="s">
        <v>2207</v>
      </c>
      <c r="S452" s="79" t="s">
        <v>2586</v>
      </c>
      <c r="T452" s="79" t="s">
        <v>731</v>
      </c>
      <c r="U452" s="79"/>
      <c r="V452" s="83" t="s">
        <v>3710</v>
      </c>
      <c r="W452" s="81">
        <v>43174.600277777776</v>
      </c>
      <c r="X452" s="83" t="s">
        <v>4327</v>
      </c>
      <c r="Y452" s="79"/>
      <c r="Z452" s="79"/>
      <c r="AA452" s="85" t="s">
        <v>5535</v>
      </c>
      <c r="AB452" s="79"/>
      <c r="AC452" s="79" t="b">
        <v>0</v>
      </c>
      <c r="AD452" s="79">
        <v>1</v>
      </c>
      <c r="AE452" s="85" t="s">
        <v>6296</v>
      </c>
      <c r="AF452" s="79" t="b">
        <v>0</v>
      </c>
      <c r="AG452" s="79" t="s">
        <v>6304</v>
      </c>
      <c r="AH452" s="79"/>
      <c r="AI452" s="85" t="s">
        <v>6296</v>
      </c>
      <c r="AJ452" s="79" t="b">
        <v>0</v>
      </c>
      <c r="AK452" s="79">
        <v>0</v>
      </c>
      <c r="AL452" s="85" t="s">
        <v>6296</v>
      </c>
      <c r="AM452" s="79" t="s">
        <v>6358</v>
      </c>
      <c r="AN452" s="79" t="b">
        <v>0</v>
      </c>
      <c r="AO452" s="85" t="s">
        <v>5535</v>
      </c>
      <c r="AP452" s="79" t="s">
        <v>176</v>
      </c>
      <c r="AQ452" s="79">
        <v>0</v>
      </c>
      <c r="AR452" s="79">
        <v>0</v>
      </c>
      <c r="AS452" s="79"/>
      <c r="AT452" s="79"/>
      <c r="AU452" s="79"/>
      <c r="AV452" s="79"/>
      <c r="AW452" s="79"/>
      <c r="AX452" s="79"/>
      <c r="AY452" s="79"/>
      <c r="AZ452" s="79"/>
      <c r="BA452">
        <v>1</v>
      </c>
      <c r="BB452" s="78" t="str">
        <f>REPLACE(INDEX(GroupVertices[Group], MATCH(Edges24[[#This Row],[Vertex 1]],GroupVertices[Vertex],0)),1,1,"")</f>
        <v>1</v>
      </c>
      <c r="BC452" s="78" t="str">
        <f>REPLACE(INDEX(GroupVertices[Group], MATCH(Edges24[[#This Row],[Vertex 2]],GroupVertices[Vertex],0)),1,1,"")</f>
        <v>1</v>
      </c>
      <c r="BD452" s="48">
        <v>1</v>
      </c>
      <c r="BE452" s="49">
        <v>16.666666666666668</v>
      </c>
      <c r="BF452" s="48">
        <v>0</v>
      </c>
      <c r="BG452" s="49">
        <v>0</v>
      </c>
      <c r="BH452" s="48">
        <v>0</v>
      </c>
      <c r="BI452" s="49">
        <v>0</v>
      </c>
      <c r="BJ452" s="48">
        <v>5</v>
      </c>
      <c r="BK452" s="49">
        <v>83.333333333333329</v>
      </c>
      <c r="BL452" s="48">
        <v>6</v>
      </c>
    </row>
    <row r="453" spans="1:64" x14ac:dyDescent="0.25">
      <c r="A453" s="64" t="s">
        <v>541</v>
      </c>
      <c r="B453" s="64" t="s">
        <v>902</v>
      </c>
      <c r="C453" s="65"/>
      <c r="D453" s="66"/>
      <c r="E453" s="67"/>
      <c r="F453" s="68"/>
      <c r="G453" s="65"/>
      <c r="H453" s="69"/>
      <c r="I453" s="70"/>
      <c r="J453" s="70"/>
      <c r="K453" s="34" t="s">
        <v>65</v>
      </c>
      <c r="L453" s="77">
        <v>634</v>
      </c>
      <c r="M453" s="77"/>
      <c r="N453" s="72"/>
      <c r="O453" s="79" t="s">
        <v>999</v>
      </c>
      <c r="P453" s="81">
        <v>43174.600601851853</v>
      </c>
      <c r="Q453" s="79" t="s">
        <v>1377</v>
      </c>
      <c r="R453" s="79"/>
      <c r="S453" s="79"/>
      <c r="T453" s="79" t="s">
        <v>2851</v>
      </c>
      <c r="U453" s="79"/>
      <c r="V453" s="83" t="s">
        <v>3522</v>
      </c>
      <c r="W453" s="81">
        <v>43174.600601851853</v>
      </c>
      <c r="X453" s="83" t="s">
        <v>4328</v>
      </c>
      <c r="Y453" s="79"/>
      <c r="Z453" s="79"/>
      <c r="AA453" s="85" t="s">
        <v>5536</v>
      </c>
      <c r="AB453" s="79"/>
      <c r="AC453" s="79" t="b">
        <v>0</v>
      </c>
      <c r="AD453" s="79">
        <v>0</v>
      </c>
      <c r="AE453" s="85" t="s">
        <v>6296</v>
      </c>
      <c r="AF453" s="79" t="b">
        <v>0</v>
      </c>
      <c r="AG453" s="79" t="s">
        <v>6305</v>
      </c>
      <c r="AH453" s="79"/>
      <c r="AI453" s="85" t="s">
        <v>6296</v>
      </c>
      <c r="AJ453" s="79" t="b">
        <v>0</v>
      </c>
      <c r="AK453" s="79">
        <v>6</v>
      </c>
      <c r="AL453" s="85" t="s">
        <v>5553</v>
      </c>
      <c r="AM453" s="79" t="s">
        <v>6333</v>
      </c>
      <c r="AN453" s="79" t="b">
        <v>0</v>
      </c>
      <c r="AO453" s="85" t="s">
        <v>5553</v>
      </c>
      <c r="AP453" s="79" t="s">
        <v>176</v>
      </c>
      <c r="AQ453" s="79">
        <v>0</v>
      </c>
      <c r="AR453" s="79">
        <v>0</v>
      </c>
      <c r="AS453" s="79"/>
      <c r="AT453" s="79"/>
      <c r="AU453" s="79"/>
      <c r="AV453" s="79"/>
      <c r="AW453" s="79"/>
      <c r="AX453" s="79"/>
      <c r="AY453" s="79"/>
      <c r="AZ453" s="79"/>
      <c r="BA453">
        <v>1</v>
      </c>
      <c r="BB453" s="78" t="str">
        <f>REPLACE(INDEX(GroupVertices[Group], MATCH(Edges24[[#This Row],[Vertex 1]],GroupVertices[Vertex],0)),1,1,"")</f>
        <v>26</v>
      </c>
      <c r="BC453" s="78" t="str">
        <f>REPLACE(INDEX(GroupVertices[Group], MATCH(Edges24[[#This Row],[Vertex 2]],GroupVertices[Vertex],0)),1,1,"")</f>
        <v>26</v>
      </c>
      <c r="BD453" s="48"/>
      <c r="BE453" s="49"/>
      <c r="BF453" s="48"/>
      <c r="BG453" s="49"/>
      <c r="BH453" s="48"/>
      <c r="BI453" s="49"/>
      <c r="BJ453" s="48"/>
      <c r="BK453" s="49"/>
      <c r="BL453" s="48"/>
    </row>
    <row r="454" spans="1:64" x14ac:dyDescent="0.25">
      <c r="A454" s="64" t="s">
        <v>542</v>
      </c>
      <c r="B454" s="64" t="s">
        <v>902</v>
      </c>
      <c r="C454" s="65"/>
      <c r="D454" s="66"/>
      <c r="E454" s="67"/>
      <c r="F454" s="68"/>
      <c r="G454" s="65"/>
      <c r="H454" s="69"/>
      <c r="I454" s="70"/>
      <c r="J454" s="70"/>
      <c r="K454" s="34" t="s">
        <v>65</v>
      </c>
      <c r="L454" s="77">
        <v>636</v>
      </c>
      <c r="M454" s="77"/>
      <c r="N454" s="72"/>
      <c r="O454" s="79" t="s">
        <v>999</v>
      </c>
      <c r="P454" s="81">
        <v>43174.602754629632</v>
      </c>
      <c r="Q454" s="79" t="s">
        <v>1377</v>
      </c>
      <c r="R454" s="79"/>
      <c r="S454" s="79"/>
      <c r="T454" s="79" t="s">
        <v>2851</v>
      </c>
      <c r="U454" s="79"/>
      <c r="V454" s="83" t="s">
        <v>3711</v>
      </c>
      <c r="W454" s="81">
        <v>43174.602754629632</v>
      </c>
      <c r="X454" s="83" t="s">
        <v>4329</v>
      </c>
      <c r="Y454" s="79"/>
      <c r="Z454" s="79"/>
      <c r="AA454" s="85" t="s">
        <v>5537</v>
      </c>
      <c r="AB454" s="79"/>
      <c r="AC454" s="79" t="b">
        <v>0</v>
      </c>
      <c r="AD454" s="79">
        <v>0</v>
      </c>
      <c r="AE454" s="85" t="s">
        <v>6296</v>
      </c>
      <c r="AF454" s="79" t="b">
        <v>0</v>
      </c>
      <c r="AG454" s="79" t="s">
        <v>6305</v>
      </c>
      <c r="AH454" s="79"/>
      <c r="AI454" s="85" t="s">
        <v>6296</v>
      </c>
      <c r="AJ454" s="79" t="b">
        <v>0</v>
      </c>
      <c r="AK454" s="79">
        <v>6</v>
      </c>
      <c r="AL454" s="85" t="s">
        <v>5553</v>
      </c>
      <c r="AM454" s="79" t="s">
        <v>6333</v>
      </c>
      <c r="AN454" s="79" t="b">
        <v>0</v>
      </c>
      <c r="AO454" s="85" t="s">
        <v>5553</v>
      </c>
      <c r="AP454" s="79" t="s">
        <v>176</v>
      </c>
      <c r="AQ454" s="79">
        <v>0</v>
      </c>
      <c r="AR454" s="79">
        <v>0</v>
      </c>
      <c r="AS454" s="79"/>
      <c r="AT454" s="79"/>
      <c r="AU454" s="79"/>
      <c r="AV454" s="79"/>
      <c r="AW454" s="79"/>
      <c r="AX454" s="79"/>
      <c r="AY454" s="79"/>
      <c r="AZ454" s="79"/>
      <c r="BA454">
        <v>1</v>
      </c>
      <c r="BB454" s="78" t="str">
        <f>REPLACE(INDEX(GroupVertices[Group], MATCH(Edges24[[#This Row],[Vertex 1]],GroupVertices[Vertex],0)),1,1,"")</f>
        <v>26</v>
      </c>
      <c r="BC454" s="78" t="str">
        <f>REPLACE(INDEX(GroupVertices[Group], MATCH(Edges24[[#This Row],[Vertex 2]],GroupVertices[Vertex],0)),1,1,"")</f>
        <v>26</v>
      </c>
      <c r="BD454" s="48"/>
      <c r="BE454" s="49"/>
      <c r="BF454" s="48"/>
      <c r="BG454" s="49"/>
      <c r="BH454" s="48"/>
      <c r="BI454" s="49"/>
      <c r="BJ454" s="48"/>
      <c r="BK454" s="49"/>
      <c r="BL454" s="48"/>
    </row>
    <row r="455" spans="1:64" x14ac:dyDescent="0.25">
      <c r="A455" s="64" t="s">
        <v>543</v>
      </c>
      <c r="B455" s="64" t="s">
        <v>543</v>
      </c>
      <c r="C455" s="65"/>
      <c r="D455" s="66"/>
      <c r="E455" s="67"/>
      <c r="F455" s="68"/>
      <c r="G455" s="65"/>
      <c r="H455" s="69"/>
      <c r="I455" s="70"/>
      <c r="J455" s="70"/>
      <c r="K455" s="34" t="s">
        <v>65</v>
      </c>
      <c r="L455" s="77">
        <v>638</v>
      </c>
      <c r="M455" s="77"/>
      <c r="N455" s="72"/>
      <c r="O455" s="79" t="s">
        <v>176</v>
      </c>
      <c r="P455" s="81">
        <v>43174.605347222219</v>
      </c>
      <c r="Q455" s="79" t="s">
        <v>1378</v>
      </c>
      <c r="R455" s="83" t="s">
        <v>2208</v>
      </c>
      <c r="S455" s="79" t="s">
        <v>2587</v>
      </c>
      <c r="T455" s="79" t="s">
        <v>731</v>
      </c>
      <c r="U455" s="83" t="s">
        <v>3272</v>
      </c>
      <c r="V455" s="83" t="s">
        <v>3272</v>
      </c>
      <c r="W455" s="81">
        <v>43174.605347222219</v>
      </c>
      <c r="X455" s="83" t="s">
        <v>4330</v>
      </c>
      <c r="Y455" s="79"/>
      <c r="Z455" s="79"/>
      <c r="AA455" s="85" t="s">
        <v>5538</v>
      </c>
      <c r="AB455" s="79"/>
      <c r="AC455" s="79" t="b">
        <v>0</v>
      </c>
      <c r="AD455" s="79">
        <v>1</v>
      </c>
      <c r="AE455" s="85" t="s">
        <v>6296</v>
      </c>
      <c r="AF455" s="79" t="b">
        <v>0</v>
      </c>
      <c r="AG455" s="79" t="s">
        <v>6305</v>
      </c>
      <c r="AH455" s="79"/>
      <c r="AI455" s="85" t="s">
        <v>6296</v>
      </c>
      <c r="AJ455" s="79" t="b">
        <v>0</v>
      </c>
      <c r="AK455" s="79">
        <v>0</v>
      </c>
      <c r="AL455" s="85" t="s">
        <v>6296</v>
      </c>
      <c r="AM455" s="79" t="s">
        <v>6387</v>
      </c>
      <c r="AN455" s="79" t="b">
        <v>0</v>
      </c>
      <c r="AO455" s="85" t="s">
        <v>5538</v>
      </c>
      <c r="AP455" s="79" t="s">
        <v>176</v>
      </c>
      <c r="AQ455" s="79">
        <v>0</v>
      </c>
      <c r="AR455" s="79">
        <v>0</v>
      </c>
      <c r="AS455" s="79"/>
      <c r="AT455" s="79"/>
      <c r="AU455" s="79"/>
      <c r="AV455" s="79"/>
      <c r="AW455" s="79"/>
      <c r="AX455" s="79"/>
      <c r="AY455" s="79"/>
      <c r="AZ455" s="79"/>
      <c r="BA455">
        <v>1</v>
      </c>
      <c r="BB455" s="78" t="str">
        <f>REPLACE(INDEX(GroupVertices[Group], MATCH(Edges24[[#This Row],[Vertex 1]],GroupVertices[Vertex],0)),1,1,"")</f>
        <v>1</v>
      </c>
      <c r="BC455" s="78" t="str">
        <f>REPLACE(INDEX(GroupVertices[Group], MATCH(Edges24[[#This Row],[Vertex 2]],GroupVertices[Vertex],0)),1,1,"")</f>
        <v>1</v>
      </c>
      <c r="BD455" s="48">
        <v>0</v>
      </c>
      <c r="BE455" s="49">
        <v>0</v>
      </c>
      <c r="BF455" s="48">
        <v>0</v>
      </c>
      <c r="BG455" s="49">
        <v>0</v>
      </c>
      <c r="BH455" s="48">
        <v>0</v>
      </c>
      <c r="BI455" s="49">
        <v>0</v>
      </c>
      <c r="BJ455" s="48">
        <v>7</v>
      </c>
      <c r="BK455" s="49">
        <v>100</v>
      </c>
      <c r="BL455" s="48">
        <v>7</v>
      </c>
    </row>
    <row r="456" spans="1:64" x14ac:dyDescent="0.25">
      <c r="A456" s="64" t="s">
        <v>544</v>
      </c>
      <c r="B456" s="64" t="s">
        <v>898</v>
      </c>
      <c r="C456" s="65"/>
      <c r="D456" s="66"/>
      <c r="E456" s="67"/>
      <c r="F456" s="68"/>
      <c r="G456" s="65"/>
      <c r="H456" s="69"/>
      <c r="I456" s="70"/>
      <c r="J456" s="70"/>
      <c r="K456" s="34" t="s">
        <v>65</v>
      </c>
      <c r="L456" s="77">
        <v>639</v>
      </c>
      <c r="M456" s="77"/>
      <c r="N456" s="72"/>
      <c r="O456" s="79" t="s">
        <v>999</v>
      </c>
      <c r="P456" s="81">
        <v>43174.607407407406</v>
      </c>
      <c r="Q456" s="79" t="s">
        <v>1379</v>
      </c>
      <c r="R456" s="79"/>
      <c r="S456" s="79"/>
      <c r="T456" s="79" t="s">
        <v>2852</v>
      </c>
      <c r="U456" s="83" t="s">
        <v>3273</v>
      </c>
      <c r="V456" s="83" t="s">
        <v>3273</v>
      </c>
      <c r="W456" s="81">
        <v>43174.607407407406</v>
      </c>
      <c r="X456" s="83" t="s">
        <v>4331</v>
      </c>
      <c r="Y456" s="79"/>
      <c r="Z456" s="79"/>
      <c r="AA456" s="85" t="s">
        <v>5539</v>
      </c>
      <c r="AB456" s="79"/>
      <c r="AC456" s="79" t="b">
        <v>0</v>
      </c>
      <c r="AD456" s="79">
        <v>3</v>
      </c>
      <c r="AE456" s="85" t="s">
        <v>6296</v>
      </c>
      <c r="AF456" s="79" t="b">
        <v>0</v>
      </c>
      <c r="AG456" s="79" t="s">
        <v>6313</v>
      </c>
      <c r="AH456" s="79"/>
      <c r="AI456" s="85" t="s">
        <v>6296</v>
      </c>
      <c r="AJ456" s="79" t="b">
        <v>0</v>
      </c>
      <c r="AK456" s="79">
        <v>0</v>
      </c>
      <c r="AL456" s="85" t="s">
        <v>6296</v>
      </c>
      <c r="AM456" s="79" t="s">
        <v>6331</v>
      </c>
      <c r="AN456" s="79" t="b">
        <v>0</v>
      </c>
      <c r="AO456" s="85" t="s">
        <v>5539</v>
      </c>
      <c r="AP456" s="79" t="s">
        <v>176</v>
      </c>
      <c r="AQ456" s="79">
        <v>0</v>
      </c>
      <c r="AR456" s="79">
        <v>0</v>
      </c>
      <c r="AS456" s="79"/>
      <c r="AT456" s="79"/>
      <c r="AU456" s="79"/>
      <c r="AV456" s="79"/>
      <c r="AW456" s="79"/>
      <c r="AX456" s="79"/>
      <c r="AY456" s="79"/>
      <c r="AZ456" s="79"/>
      <c r="BA456">
        <v>1</v>
      </c>
      <c r="BB456" s="78" t="str">
        <f>REPLACE(INDEX(GroupVertices[Group], MATCH(Edges24[[#This Row],[Vertex 1]],GroupVertices[Vertex],0)),1,1,"")</f>
        <v>32</v>
      </c>
      <c r="BC456" s="78" t="str">
        <f>REPLACE(INDEX(GroupVertices[Group], MATCH(Edges24[[#This Row],[Vertex 2]],GroupVertices[Vertex],0)),1,1,"")</f>
        <v>32</v>
      </c>
      <c r="BD456" s="48"/>
      <c r="BE456" s="49"/>
      <c r="BF456" s="48"/>
      <c r="BG456" s="49"/>
      <c r="BH456" s="48"/>
      <c r="BI456" s="49"/>
      <c r="BJ456" s="48"/>
      <c r="BK456" s="49"/>
      <c r="BL456" s="48"/>
    </row>
    <row r="457" spans="1:64" x14ac:dyDescent="0.25">
      <c r="A457" s="64" t="s">
        <v>545</v>
      </c>
      <c r="B457" s="64" t="s">
        <v>903</v>
      </c>
      <c r="C457" s="65"/>
      <c r="D457" s="66"/>
      <c r="E457" s="67"/>
      <c r="F457" s="68"/>
      <c r="G457" s="65"/>
      <c r="H457" s="69"/>
      <c r="I457" s="70"/>
      <c r="J457" s="70"/>
      <c r="K457" s="34" t="s">
        <v>65</v>
      </c>
      <c r="L457" s="77">
        <v>641</v>
      </c>
      <c r="M457" s="77"/>
      <c r="N457" s="72"/>
      <c r="O457" s="79" t="s">
        <v>999</v>
      </c>
      <c r="P457" s="81">
        <v>43174.544861111113</v>
      </c>
      <c r="Q457" s="79" t="s">
        <v>1380</v>
      </c>
      <c r="R457" s="83" t="s">
        <v>2209</v>
      </c>
      <c r="S457" s="79" t="s">
        <v>2507</v>
      </c>
      <c r="T457" s="79" t="s">
        <v>2853</v>
      </c>
      <c r="U457" s="83" t="s">
        <v>3274</v>
      </c>
      <c r="V457" s="83" t="s">
        <v>3274</v>
      </c>
      <c r="W457" s="81">
        <v>43174.544861111113</v>
      </c>
      <c r="X457" s="83" t="s">
        <v>4332</v>
      </c>
      <c r="Y457" s="79"/>
      <c r="Z457" s="79"/>
      <c r="AA457" s="85" t="s">
        <v>5540</v>
      </c>
      <c r="AB457" s="79"/>
      <c r="AC457" s="79" t="b">
        <v>0</v>
      </c>
      <c r="AD457" s="79">
        <v>5</v>
      </c>
      <c r="AE457" s="85" t="s">
        <v>6296</v>
      </c>
      <c r="AF457" s="79" t="b">
        <v>0</v>
      </c>
      <c r="AG457" s="79" t="s">
        <v>6304</v>
      </c>
      <c r="AH457" s="79"/>
      <c r="AI457" s="85" t="s">
        <v>6296</v>
      </c>
      <c r="AJ457" s="79" t="b">
        <v>0</v>
      </c>
      <c r="AK457" s="79">
        <v>1</v>
      </c>
      <c r="AL457" s="85" t="s">
        <v>6296</v>
      </c>
      <c r="AM457" s="79" t="s">
        <v>6328</v>
      </c>
      <c r="AN457" s="79" t="b">
        <v>0</v>
      </c>
      <c r="AO457" s="85" t="s">
        <v>5540</v>
      </c>
      <c r="AP457" s="79" t="s">
        <v>6415</v>
      </c>
      <c r="AQ457" s="79">
        <v>0</v>
      </c>
      <c r="AR457" s="79">
        <v>0</v>
      </c>
      <c r="AS457" s="79"/>
      <c r="AT457" s="79"/>
      <c r="AU457" s="79"/>
      <c r="AV457" s="79"/>
      <c r="AW457" s="79"/>
      <c r="AX457" s="79"/>
      <c r="AY457" s="79"/>
      <c r="AZ457" s="79"/>
      <c r="BA457">
        <v>1</v>
      </c>
      <c r="BB457" s="78" t="str">
        <f>REPLACE(INDEX(GroupVertices[Group], MATCH(Edges24[[#This Row],[Vertex 1]],GroupVertices[Vertex],0)),1,1,"")</f>
        <v>16</v>
      </c>
      <c r="BC457" s="78" t="str">
        <f>REPLACE(INDEX(GroupVertices[Group], MATCH(Edges24[[#This Row],[Vertex 2]],GroupVertices[Vertex],0)),1,1,"")</f>
        <v>16</v>
      </c>
      <c r="BD457" s="48"/>
      <c r="BE457" s="49"/>
      <c r="BF457" s="48"/>
      <c r="BG457" s="49"/>
      <c r="BH457" s="48"/>
      <c r="BI457" s="49"/>
      <c r="BJ457" s="48"/>
      <c r="BK457" s="49"/>
      <c r="BL457" s="48"/>
    </row>
    <row r="458" spans="1:64" x14ac:dyDescent="0.25">
      <c r="A458" s="64" t="s">
        <v>546</v>
      </c>
      <c r="B458" s="64" t="s">
        <v>903</v>
      </c>
      <c r="C458" s="65"/>
      <c r="D458" s="66"/>
      <c r="E458" s="67"/>
      <c r="F458" s="68"/>
      <c r="G458" s="65"/>
      <c r="H458" s="69"/>
      <c r="I458" s="70"/>
      <c r="J458" s="70"/>
      <c r="K458" s="34" t="s">
        <v>65</v>
      </c>
      <c r="L458" s="77">
        <v>642</v>
      </c>
      <c r="M458" s="77"/>
      <c r="N458" s="72"/>
      <c r="O458" s="79" t="s">
        <v>999</v>
      </c>
      <c r="P458" s="81">
        <v>43174.341817129629</v>
      </c>
      <c r="Q458" s="79" t="s">
        <v>1381</v>
      </c>
      <c r="R458" s="83" t="s">
        <v>2210</v>
      </c>
      <c r="S458" s="79" t="s">
        <v>2507</v>
      </c>
      <c r="T458" s="79" t="s">
        <v>2853</v>
      </c>
      <c r="U458" s="83" t="s">
        <v>3275</v>
      </c>
      <c r="V458" s="83" t="s">
        <v>3275</v>
      </c>
      <c r="W458" s="81">
        <v>43174.341817129629</v>
      </c>
      <c r="X458" s="83" t="s">
        <v>4333</v>
      </c>
      <c r="Y458" s="79"/>
      <c r="Z458" s="79"/>
      <c r="AA458" s="85" t="s">
        <v>5541</v>
      </c>
      <c r="AB458" s="79"/>
      <c r="AC458" s="79" t="b">
        <v>0</v>
      </c>
      <c r="AD458" s="79">
        <v>2</v>
      </c>
      <c r="AE458" s="85" t="s">
        <v>6296</v>
      </c>
      <c r="AF458" s="79" t="b">
        <v>0</v>
      </c>
      <c r="AG458" s="79" t="s">
        <v>6304</v>
      </c>
      <c r="AH458" s="79"/>
      <c r="AI458" s="85" t="s">
        <v>6296</v>
      </c>
      <c r="AJ458" s="79" t="b">
        <v>0</v>
      </c>
      <c r="AK458" s="79">
        <v>2</v>
      </c>
      <c r="AL458" s="85" t="s">
        <v>6296</v>
      </c>
      <c r="AM458" s="79" t="s">
        <v>6388</v>
      </c>
      <c r="AN458" s="79" t="b">
        <v>0</v>
      </c>
      <c r="AO458" s="85" t="s">
        <v>5541</v>
      </c>
      <c r="AP458" s="79" t="s">
        <v>6415</v>
      </c>
      <c r="AQ458" s="79">
        <v>0</v>
      </c>
      <c r="AR458" s="79">
        <v>0</v>
      </c>
      <c r="AS458" s="79"/>
      <c r="AT458" s="79"/>
      <c r="AU458" s="79"/>
      <c r="AV458" s="79"/>
      <c r="AW458" s="79"/>
      <c r="AX458" s="79"/>
      <c r="AY458" s="79"/>
      <c r="AZ458" s="79"/>
      <c r="BA458">
        <v>1</v>
      </c>
      <c r="BB458" s="78" t="str">
        <f>REPLACE(INDEX(GroupVertices[Group], MATCH(Edges24[[#This Row],[Vertex 1]],GroupVertices[Vertex],0)),1,1,"")</f>
        <v>16</v>
      </c>
      <c r="BC458" s="78" t="str">
        <f>REPLACE(INDEX(GroupVertices[Group], MATCH(Edges24[[#This Row],[Vertex 2]],GroupVertices[Vertex],0)),1,1,"")</f>
        <v>16</v>
      </c>
      <c r="BD458" s="48"/>
      <c r="BE458" s="49"/>
      <c r="BF458" s="48"/>
      <c r="BG458" s="49"/>
      <c r="BH458" s="48"/>
      <c r="BI458" s="49"/>
      <c r="BJ458" s="48"/>
      <c r="BK458" s="49"/>
      <c r="BL458" s="48"/>
    </row>
    <row r="459" spans="1:64" x14ac:dyDescent="0.25">
      <c r="A459" s="64" t="s">
        <v>547</v>
      </c>
      <c r="B459" s="64" t="s">
        <v>903</v>
      </c>
      <c r="C459" s="65"/>
      <c r="D459" s="66"/>
      <c r="E459" s="67"/>
      <c r="F459" s="68"/>
      <c r="G459" s="65"/>
      <c r="H459" s="69"/>
      <c r="I459" s="70"/>
      <c r="J459" s="70"/>
      <c r="K459" s="34" t="s">
        <v>65</v>
      </c>
      <c r="L459" s="77">
        <v>643</v>
      </c>
      <c r="M459" s="77"/>
      <c r="N459" s="72"/>
      <c r="O459" s="79" t="s">
        <v>999</v>
      </c>
      <c r="P459" s="81">
        <v>43174.607858796298</v>
      </c>
      <c r="Q459" s="79" t="s">
        <v>1382</v>
      </c>
      <c r="R459" s="83" t="s">
        <v>2211</v>
      </c>
      <c r="S459" s="79" t="s">
        <v>2588</v>
      </c>
      <c r="T459" s="79" t="s">
        <v>2853</v>
      </c>
      <c r="U459" s="83" t="s">
        <v>3276</v>
      </c>
      <c r="V459" s="83" t="s">
        <v>3276</v>
      </c>
      <c r="W459" s="81">
        <v>43174.607858796298</v>
      </c>
      <c r="X459" s="83" t="s">
        <v>4334</v>
      </c>
      <c r="Y459" s="79"/>
      <c r="Z459" s="79"/>
      <c r="AA459" s="85" t="s">
        <v>5542</v>
      </c>
      <c r="AB459" s="79"/>
      <c r="AC459" s="79" t="b">
        <v>0</v>
      </c>
      <c r="AD459" s="79">
        <v>1</v>
      </c>
      <c r="AE459" s="85" t="s">
        <v>6296</v>
      </c>
      <c r="AF459" s="79" t="b">
        <v>0</v>
      </c>
      <c r="AG459" s="79" t="s">
        <v>6304</v>
      </c>
      <c r="AH459" s="79"/>
      <c r="AI459" s="85" t="s">
        <v>6296</v>
      </c>
      <c r="AJ459" s="79" t="b">
        <v>0</v>
      </c>
      <c r="AK459" s="79">
        <v>0</v>
      </c>
      <c r="AL459" s="85" t="s">
        <v>6296</v>
      </c>
      <c r="AM459" s="79" t="s">
        <v>6388</v>
      </c>
      <c r="AN459" s="79" t="b">
        <v>0</v>
      </c>
      <c r="AO459" s="85" t="s">
        <v>5542</v>
      </c>
      <c r="AP459" s="79" t="s">
        <v>176</v>
      </c>
      <c r="AQ459" s="79">
        <v>0</v>
      </c>
      <c r="AR459" s="79">
        <v>0</v>
      </c>
      <c r="AS459" s="79"/>
      <c r="AT459" s="79"/>
      <c r="AU459" s="79"/>
      <c r="AV459" s="79"/>
      <c r="AW459" s="79"/>
      <c r="AX459" s="79"/>
      <c r="AY459" s="79"/>
      <c r="AZ459" s="79"/>
      <c r="BA459">
        <v>1</v>
      </c>
      <c r="BB459" s="78" t="str">
        <f>REPLACE(INDEX(GroupVertices[Group], MATCH(Edges24[[#This Row],[Vertex 1]],GroupVertices[Vertex],0)),1,1,"")</f>
        <v>16</v>
      </c>
      <c r="BC459" s="78" t="str">
        <f>REPLACE(INDEX(GroupVertices[Group], MATCH(Edges24[[#This Row],[Vertex 2]],GroupVertices[Vertex],0)),1,1,"")</f>
        <v>16</v>
      </c>
      <c r="BD459" s="48"/>
      <c r="BE459" s="49"/>
      <c r="BF459" s="48"/>
      <c r="BG459" s="49"/>
      <c r="BH459" s="48"/>
      <c r="BI459" s="49"/>
      <c r="BJ459" s="48"/>
      <c r="BK459" s="49"/>
      <c r="BL459" s="48"/>
    </row>
    <row r="460" spans="1:64" x14ac:dyDescent="0.25">
      <c r="A460" s="64" t="s">
        <v>548</v>
      </c>
      <c r="B460" s="64" t="s">
        <v>906</v>
      </c>
      <c r="C460" s="65"/>
      <c r="D460" s="66"/>
      <c r="E460" s="67"/>
      <c r="F460" s="68"/>
      <c r="G460" s="65"/>
      <c r="H460" s="69"/>
      <c r="I460" s="70"/>
      <c r="J460" s="70"/>
      <c r="K460" s="34" t="s">
        <v>65</v>
      </c>
      <c r="L460" s="77">
        <v>654</v>
      </c>
      <c r="M460" s="77"/>
      <c r="N460" s="72"/>
      <c r="O460" s="79" t="s">
        <v>999</v>
      </c>
      <c r="P460" s="81">
        <v>43168.654849537037</v>
      </c>
      <c r="Q460" s="79" t="s">
        <v>1383</v>
      </c>
      <c r="R460" s="83" t="s">
        <v>2212</v>
      </c>
      <c r="S460" s="79" t="s">
        <v>2520</v>
      </c>
      <c r="T460" s="79" t="s">
        <v>2854</v>
      </c>
      <c r="U460" s="79"/>
      <c r="V460" s="83" t="s">
        <v>3712</v>
      </c>
      <c r="W460" s="81">
        <v>43168.654849537037</v>
      </c>
      <c r="X460" s="83" t="s">
        <v>4335</v>
      </c>
      <c r="Y460" s="79"/>
      <c r="Z460" s="79"/>
      <c r="AA460" s="85" t="s">
        <v>5543</v>
      </c>
      <c r="AB460" s="79"/>
      <c r="AC460" s="79" t="b">
        <v>0</v>
      </c>
      <c r="AD460" s="79">
        <v>0</v>
      </c>
      <c r="AE460" s="85" t="s">
        <v>6296</v>
      </c>
      <c r="AF460" s="79" t="b">
        <v>0</v>
      </c>
      <c r="AG460" s="79" t="s">
        <v>6304</v>
      </c>
      <c r="AH460" s="79"/>
      <c r="AI460" s="85" t="s">
        <v>6296</v>
      </c>
      <c r="AJ460" s="79" t="b">
        <v>0</v>
      </c>
      <c r="AK460" s="79">
        <v>0</v>
      </c>
      <c r="AL460" s="85" t="s">
        <v>6296</v>
      </c>
      <c r="AM460" s="79" t="s">
        <v>6341</v>
      </c>
      <c r="AN460" s="79" t="b">
        <v>0</v>
      </c>
      <c r="AO460" s="85" t="s">
        <v>5543</v>
      </c>
      <c r="AP460" s="79" t="s">
        <v>176</v>
      </c>
      <c r="AQ460" s="79">
        <v>0</v>
      </c>
      <c r="AR460" s="79">
        <v>0</v>
      </c>
      <c r="AS460" s="79"/>
      <c r="AT460" s="79"/>
      <c r="AU460" s="79"/>
      <c r="AV460" s="79"/>
      <c r="AW460" s="79"/>
      <c r="AX460" s="79"/>
      <c r="AY460" s="79"/>
      <c r="AZ460" s="79"/>
      <c r="BA460">
        <v>1</v>
      </c>
      <c r="BB460" s="78" t="str">
        <f>REPLACE(INDEX(GroupVertices[Group], MATCH(Edges24[[#This Row],[Vertex 1]],GroupVertices[Vertex],0)),1,1,"")</f>
        <v>49</v>
      </c>
      <c r="BC460" s="78" t="str">
        <f>REPLACE(INDEX(GroupVertices[Group], MATCH(Edges24[[#This Row],[Vertex 2]],GroupVertices[Vertex],0)),1,1,"")</f>
        <v>49</v>
      </c>
      <c r="BD460" s="48">
        <v>0</v>
      </c>
      <c r="BE460" s="49">
        <v>0</v>
      </c>
      <c r="BF460" s="48">
        <v>0</v>
      </c>
      <c r="BG460" s="49">
        <v>0</v>
      </c>
      <c r="BH460" s="48">
        <v>0</v>
      </c>
      <c r="BI460" s="49">
        <v>0</v>
      </c>
      <c r="BJ460" s="48">
        <v>40</v>
      </c>
      <c r="BK460" s="49">
        <v>100</v>
      </c>
      <c r="BL460" s="48">
        <v>40</v>
      </c>
    </row>
    <row r="461" spans="1:64" x14ac:dyDescent="0.25">
      <c r="A461" s="64" t="s">
        <v>549</v>
      </c>
      <c r="B461" s="64" t="s">
        <v>549</v>
      </c>
      <c r="C461" s="65"/>
      <c r="D461" s="66"/>
      <c r="E461" s="67"/>
      <c r="F461" s="68"/>
      <c r="G461" s="65"/>
      <c r="H461" s="69"/>
      <c r="I461" s="70"/>
      <c r="J461" s="70"/>
      <c r="K461" s="34" t="s">
        <v>65</v>
      </c>
      <c r="L461" s="77">
        <v>655</v>
      </c>
      <c r="M461" s="77"/>
      <c r="N461" s="72"/>
      <c r="O461" s="79" t="s">
        <v>176</v>
      </c>
      <c r="P461" s="81">
        <v>43174.608391203707</v>
      </c>
      <c r="Q461" s="79" t="s">
        <v>1384</v>
      </c>
      <c r="R461" s="79" t="s">
        <v>2213</v>
      </c>
      <c r="S461" s="79" t="s">
        <v>2589</v>
      </c>
      <c r="T461" s="79" t="s">
        <v>2855</v>
      </c>
      <c r="U461" s="79"/>
      <c r="V461" s="83" t="s">
        <v>3713</v>
      </c>
      <c r="W461" s="81">
        <v>43174.608391203707</v>
      </c>
      <c r="X461" s="83" t="s">
        <v>4336</v>
      </c>
      <c r="Y461" s="79"/>
      <c r="Z461" s="79"/>
      <c r="AA461" s="85" t="s">
        <v>5544</v>
      </c>
      <c r="AB461" s="79"/>
      <c r="AC461" s="79" t="b">
        <v>0</v>
      </c>
      <c r="AD461" s="79">
        <v>0</v>
      </c>
      <c r="AE461" s="85" t="s">
        <v>6296</v>
      </c>
      <c r="AF461" s="79" t="b">
        <v>0</v>
      </c>
      <c r="AG461" s="79" t="s">
        <v>6308</v>
      </c>
      <c r="AH461" s="79"/>
      <c r="AI461" s="85" t="s">
        <v>6296</v>
      </c>
      <c r="AJ461" s="79" t="b">
        <v>0</v>
      </c>
      <c r="AK461" s="79">
        <v>0</v>
      </c>
      <c r="AL461" s="85" t="s">
        <v>6296</v>
      </c>
      <c r="AM461" s="79" t="s">
        <v>6335</v>
      </c>
      <c r="AN461" s="79" t="b">
        <v>0</v>
      </c>
      <c r="AO461" s="85" t="s">
        <v>5544</v>
      </c>
      <c r="AP461" s="79" t="s">
        <v>176</v>
      </c>
      <c r="AQ461" s="79">
        <v>0</v>
      </c>
      <c r="AR461" s="79">
        <v>0</v>
      </c>
      <c r="AS461" s="79"/>
      <c r="AT461" s="79"/>
      <c r="AU461" s="79"/>
      <c r="AV461" s="79"/>
      <c r="AW461" s="79"/>
      <c r="AX461" s="79"/>
      <c r="AY461" s="79"/>
      <c r="AZ461" s="79"/>
      <c r="BA461">
        <v>1</v>
      </c>
      <c r="BB461" s="78" t="str">
        <f>REPLACE(INDEX(GroupVertices[Group], MATCH(Edges24[[#This Row],[Vertex 1]],GroupVertices[Vertex],0)),1,1,"")</f>
        <v>1</v>
      </c>
      <c r="BC461" s="78" t="str">
        <f>REPLACE(INDEX(GroupVertices[Group], MATCH(Edges24[[#This Row],[Vertex 2]],GroupVertices[Vertex],0)),1,1,"")</f>
        <v>1</v>
      </c>
      <c r="BD461" s="48">
        <v>0</v>
      </c>
      <c r="BE461" s="49">
        <v>0</v>
      </c>
      <c r="BF461" s="48">
        <v>0</v>
      </c>
      <c r="BG461" s="49">
        <v>0</v>
      </c>
      <c r="BH461" s="48">
        <v>0</v>
      </c>
      <c r="BI461" s="49">
        <v>0</v>
      </c>
      <c r="BJ461" s="48">
        <v>16</v>
      </c>
      <c r="BK461" s="49">
        <v>100</v>
      </c>
      <c r="BL461" s="48">
        <v>16</v>
      </c>
    </row>
    <row r="462" spans="1:64" x14ac:dyDescent="0.25">
      <c r="A462" s="64" t="s">
        <v>550</v>
      </c>
      <c r="B462" s="64" t="s">
        <v>907</v>
      </c>
      <c r="C462" s="65"/>
      <c r="D462" s="66"/>
      <c r="E462" s="67"/>
      <c r="F462" s="68"/>
      <c r="G462" s="65"/>
      <c r="H462" s="69"/>
      <c r="I462" s="70"/>
      <c r="J462" s="70"/>
      <c r="K462" s="34" t="s">
        <v>65</v>
      </c>
      <c r="L462" s="77">
        <v>656</v>
      </c>
      <c r="M462" s="77"/>
      <c r="N462" s="72"/>
      <c r="O462" s="79" t="s">
        <v>999</v>
      </c>
      <c r="P462" s="81">
        <v>43174.611122685186</v>
      </c>
      <c r="Q462" s="79" t="s">
        <v>1385</v>
      </c>
      <c r="R462" s="83" t="s">
        <v>2214</v>
      </c>
      <c r="S462" s="79" t="s">
        <v>2590</v>
      </c>
      <c r="T462" s="79" t="s">
        <v>2856</v>
      </c>
      <c r="U462" s="79"/>
      <c r="V462" s="83" t="s">
        <v>3714</v>
      </c>
      <c r="W462" s="81">
        <v>43174.611122685186</v>
      </c>
      <c r="X462" s="83" t="s">
        <v>4337</v>
      </c>
      <c r="Y462" s="79"/>
      <c r="Z462" s="79"/>
      <c r="AA462" s="85" t="s">
        <v>5545</v>
      </c>
      <c r="AB462" s="79"/>
      <c r="AC462" s="79" t="b">
        <v>0</v>
      </c>
      <c r="AD462" s="79">
        <v>1</v>
      </c>
      <c r="AE462" s="85" t="s">
        <v>6296</v>
      </c>
      <c r="AF462" s="79" t="b">
        <v>0</v>
      </c>
      <c r="AG462" s="79" t="s">
        <v>6304</v>
      </c>
      <c r="AH462" s="79"/>
      <c r="AI462" s="85" t="s">
        <v>6296</v>
      </c>
      <c r="AJ462" s="79" t="b">
        <v>0</v>
      </c>
      <c r="AK462" s="79">
        <v>0</v>
      </c>
      <c r="AL462" s="85" t="s">
        <v>6296</v>
      </c>
      <c r="AM462" s="79" t="s">
        <v>6345</v>
      </c>
      <c r="AN462" s="79" t="b">
        <v>0</v>
      </c>
      <c r="AO462" s="85" t="s">
        <v>5545</v>
      </c>
      <c r="AP462" s="79" t="s">
        <v>176</v>
      </c>
      <c r="AQ462" s="79">
        <v>0</v>
      </c>
      <c r="AR462" s="79">
        <v>0</v>
      </c>
      <c r="AS462" s="79"/>
      <c r="AT462" s="79"/>
      <c r="AU462" s="79"/>
      <c r="AV462" s="79"/>
      <c r="AW462" s="79"/>
      <c r="AX462" s="79"/>
      <c r="AY462" s="79"/>
      <c r="AZ462" s="79"/>
      <c r="BA462">
        <v>1</v>
      </c>
      <c r="BB462" s="78" t="str">
        <f>REPLACE(INDEX(GroupVertices[Group], MATCH(Edges24[[#This Row],[Vertex 1]],GroupVertices[Vertex],0)),1,1,"")</f>
        <v>81</v>
      </c>
      <c r="BC462" s="78" t="str">
        <f>REPLACE(INDEX(GroupVertices[Group], MATCH(Edges24[[#This Row],[Vertex 2]],GroupVertices[Vertex],0)),1,1,"")</f>
        <v>81</v>
      </c>
      <c r="BD462" s="48">
        <v>1</v>
      </c>
      <c r="BE462" s="49">
        <v>8.3333333333333339</v>
      </c>
      <c r="BF462" s="48">
        <v>0</v>
      </c>
      <c r="BG462" s="49">
        <v>0</v>
      </c>
      <c r="BH462" s="48">
        <v>0</v>
      </c>
      <c r="BI462" s="49">
        <v>0</v>
      </c>
      <c r="BJ462" s="48">
        <v>11</v>
      </c>
      <c r="BK462" s="49">
        <v>91.666666666666671</v>
      </c>
      <c r="BL462" s="48">
        <v>12</v>
      </c>
    </row>
    <row r="463" spans="1:64" x14ac:dyDescent="0.25">
      <c r="A463" s="64" t="s">
        <v>551</v>
      </c>
      <c r="B463" s="64" t="s">
        <v>619</v>
      </c>
      <c r="C463" s="65"/>
      <c r="D463" s="66"/>
      <c r="E463" s="67"/>
      <c r="F463" s="68"/>
      <c r="G463" s="65"/>
      <c r="H463" s="69"/>
      <c r="I463" s="70"/>
      <c r="J463" s="70"/>
      <c r="K463" s="34" t="s">
        <v>65</v>
      </c>
      <c r="L463" s="77">
        <v>657</v>
      </c>
      <c r="M463" s="77"/>
      <c r="N463" s="72"/>
      <c r="O463" s="79" t="s">
        <v>999</v>
      </c>
      <c r="P463" s="81">
        <v>43167.673587962963</v>
      </c>
      <c r="Q463" s="79" t="s">
        <v>1386</v>
      </c>
      <c r="R463" s="83" t="s">
        <v>2073</v>
      </c>
      <c r="S463" s="79" t="s">
        <v>2545</v>
      </c>
      <c r="T463" s="79" t="s">
        <v>2733</v>
      </c>
      <c r="U463" s="83" t="s">
        <v>3201</v>
      </c>
      <c r="V463" s="83" t="s">
        <v>3201</v>
      </c>
      <c r="W463" s="81">
        <v>43167.673587962963</v>
      </c>
      <c r="X463" s="83" t="s">
        <v>4338</v>
      </c>
      <c r="Y463" s="79"/>
      <c r="Z463" s="79"/>
      <c r="AA463" s="85" t="s">
        <v>5546</v>
      </c>
      <c r="AB463" s="79"/>
      <c r="AC463" s="79" t="b">
        <v>0</v>
      </c>
      <c r="AD463" s="79">
        <v>2</v>
      </c>
      <c r="AE463" s="85" t="s">
        <v>6296</v>
      </c>
      <c r="AF463" s="79" t="b">
        <v>0</v>
      </c>
      <c r="AG463" s="79" t="s">
        <v>6308</v>
      </c>
      <c r="AH463" s="79"/>
      <c r="AI463" s="85" t="s">
        <v>6296</v>
      </c>
      <c r="AJ463" s="79" t="b">
        <v>0</v>
      </c>
      <c r="AK463" s="79">
        <v>1</v>
      </c>
      <c r="AL463" s="85" t="s">
        <v>6296</v>
      </c>
      <c r="AM463" s="79" t="s">
        <v>6328</v>
      </c>
      <c r="AN463" s="79" t="b">
        <v>0</v>
      </c>
      <c r="AO463" s="85" t="s">
        <v>5546</v>
      </c>
      <c r="AP463" s="79" t="s">
        <v>176</v>
      </c>
      <c r="AQ463" s="79">
        <v>0</v>
      </c>
      <c r="AR463" s="79">
        <v>0</v>
      </c>
      <c r="AS463" s="79"/>
      <c r="AT463" s="79"/>
      <c r="AU463" s="79"/>
      <c r="AV463" s="79"/>
      <c r="AW463" s="79"/>
      <c r="AX463" s="79"/>
      <c r="AY463" s="79"/>
      <c r="AZ463" s="79"/>
      <c r="BA463">
        <v>1</v>
      </c>
      <c r="BB463" s="78" t="str">
        <f>REPLACE(INDEX(GroupVertices[Group], MATCH(Edges24[[#This Row],[Vertex 1]],GroupVertices[Vertex],0)),1,1,"")</f>
        <v>11</v>
      </c>
      <c r="BC463" s="78" t="str">
        <f>REPLACE(INDEX(GroupVertices[Group], MATCH(Edges24[[#This Row],[Vertex 2]],GroupVertices[Vertex],0)),1,1,"")</f>
        <v>11</v>
      </c>
      <c r="BD463" s="48">
        <v>0</v>
      </c>
      <c r="BE463" s="49">
        <v>0</v>
      </c>
      <c r="BF463" s="48">
        <v>0</v>
      </c>
      <c r="BG463" s="49">
        <v>0</v>
      </c>
      <c r="BH463" s="48">
        <v>0</v>
      </c>
      <c r="BI463" s="49">
        <v>0</v>
      </c>
      <c r="BJ463" s="48">
        <v>25</v>
      </c>
      <c r="BK463" s="49">
        <v>100</v>
      </c>
      <c r="BL463" s="48">
        <v>25</v>
      </c>
    </row>
    <row r="464" spans="1:64" x14ac:dyDescent="0.25">
      <c r="A464" s="64" t="s">
        <v>552</v>
      </c>
      <c r="B464" s="64" t="s">
        <v>551</v>
      </c>
      <c r="C464" s="65"/>
      <c r="D464" s="66"/>
      <c r="E464" s="67"/>
      <c r="F464" s="68"/>
      <c r="G464" s="65"/>
      <c r="H464" s="69"/>
      <c r="I464" s="70"/>
      <c r="J464" s="70"/>
      <c r="K464" s="34" t="s">
        <v>65</v>
      </c>
      <c r="L464" s="77">
        <v>658</v>
      </c>
      <c r="M464" s="77"/>
      <c r="N464" s="72"/>
      <c r="O464" s="79" t="s">
        <v>999</v>
      </c>
      <c r="P464" s="81">
        <v>43174.612268518518</v>
      </c>
      <c r="Q464" s="79" t="s">
        <v>1137</v>
      </c>
      <c r="R464" s="79"/>
      <c r="S464" s="79"/>
      <c r="T464" s="79" t="s">
        <v>2725</v>
      </c>
      <c r="U464" s="79"/>
      <c r="V464" s="83" t="s">
        <v>3715</v>
      </c>
      <c r="W464" s="81">
        <v>43174.612268518518</v>
      </c>
      <c r="X464" s="83" t="s">
        <v>4339</v>
      </c>
      <c r="Y464" s="79"/>
      <c r="Z464" s="79"/>
      <c r="AA464" s="85" t="s">
        <v>5547</v>
      </c>
      <c r="AB464" s="79"/>
      <c r="AC464" s="79" t="b">
        <v>0</v>
      </c>
      <c r="AD464" s="79">
        <v>0</v>
      </c>
      <c r="AE464" s="85" t="s">
        <v>6296</v>
      </c>
      <c r="AF464" s="79" t="b">
        <v>0</v>
      </c>
      <c r="AG464" s="79" t="s">
        <v>6308</v>
      </c>
      <c r="AH464" s="79"/>
      <c r="AI464" s="85" t="s">
        <v>6296</v>
      </c>
      <c r="AJ464" s="79" t="b">
        <v>0</v>
      </c>
      <c r="AK464" s="79">
        <v>4</v>
      </c>
      <c r="AL464" s="85" t="s">
        <v>5546</v>
      </c>
      <c r="AM464" s="79" t="s">
        <v>6333</v>
      </c>
      <c r="AN464" s="79" t="b">
        <v>0</v>
      </c>
      <c r="AO464" s="85" t="s">
        <v>5546</v>
      </c>
      <c r="AP464" s="79" t="s">
        <v>176</v>
      </c>
      <c r="AQ464" s="79">
        <v>0</v>
      </c>
      <c r="AR464" s="79">
        <v>0</v>
      </c>
      <c r="AS464" s="79"/>
      <c r="AT464" s="79"/>
      <c r="AU464" s="79"/>
      <c r="AV464" s="79"/>
      <c r="AW464" s="79"/>
      <c r="AX464" s="79"/>
      <c r="AY464" s="79"/>
      <c r="AZ464" s="79"/>
      <c r="BA464">
        <v>1</v>
      </c>
      <c r="BB464" s="78" t="str">
        <f>REPLACE(INDEX(GroupVertices[Group], MATCH(Edges24[[#This Row],[Vertex 1]],GroupVertices[Vertex],0)),1,1,"")</f>
        <v>11</v>
      </c>
      <c r="BC464" s="78" t="str">
        <f>REPLACE(INDEX(GroupVertices[Group], MATCH(Edges24[[#This Row],[Vertex 2]],GroupVertices[Vertex],0)),1,1,"")</f>
        <v>11</v>
      </c>
      <c r="BD464" s="48"/>
      <c r="BE464" s="49"/>
      <c r="BF464" s="48"/>
      <c r="BG464" s="49"/>
      <c r="BH464" s="48"/>
      <c r="BI464" s="49"/>
      <c r="BJ464" s="48"/>
      <c r="BK464" s="49"/>
      <c r="BL464" s="48"/>
    </row>
    <row r="465" spans="1:64" x14ac:dyDescent="0.25">
      <c r="A465" s="64" t="s">
        <v>553</v>
      </c>
      <c r="B465" s="64" t="s">
        <v>553</v>
      </c>
      <c r="C465" s="65"/>
      <c r="D465" s="66"/>
      <c r="E465" s="67"/>
      <c r="F465" s="68"/>
      <c r="G465" s="65"/>
      <c r="H465" s="69"/>
      <c r="I465" s="70"/>
      <c r="J465" s="70"/>
      <c r="K465" s="34" t="s">
        <v>65</v>
      </c>
      <c r="L465" s="77">
        <v>660</v>
      </c>
      <c r="M465" s="77"/>
      <c r="N465" s="72"/>
      <c r="O465" s="79" t="s">
        <v>176</v>
      </c>
      <c r="P465" s="81">
        <v>43174.612523148149</v>
      </c>
      <c r="Q465" s="79" t="s">
        <v>1387</v>
      </c>
      <c r="R465" s="83" t="s">
        <v>2215</v>
      </c>
      <c r="S465" s="79" t="s">
        <v>2546</v>
      </c>
      <c r="T465" s="79" t="s">
        <v>2701</v>
      </c>
      <c r="U465" s="79"/>
      <c r="V465" s="83" t="s">
        <v>3716</v>
      </c>
      <c r="W465" s="81">
        <v>43174.612523148149</v>
      </c>
      <c r="X465" s="83" t="s">
        <v>4340</v>
      </c>
      <c r="Y465" s="79"/>
      <c r="Z465" s="79"/>
      <c r="AA465" s="85" t="s">
        <v>5548</v>
      </c>
      <c r="AB465" s="79"/>
      <c r="AC465" s="79" t="b">
        <v>0</v>
      </c>
      <c r="AD465" s="79">
        <v>0</v>
      </c>
      <c r="AE465" s="85" t="s">
        <v>6296</v>
      </c>
      <c r="AF465" s="79" t="b">
        <v>0</v>
      </c>
      <c r="AG465" s="79" t="s">
        <v>6304</v>
      </c>
      <c r="AH465" s="79"/>
      <c r="AI465" s="85" t="s">
        <v>6296</v>
      </c>
      <c r="AJ465" s="79" t="b">
        <v>0</v>
      </c>
      <c r="AK465" s="79">
        <v>0</v>
      </c>
      <c r="AL465" s="85" t="s">
        <v>6296</v>
      </c>
      <c r="AM465" s="79" t="s">
        <v>6330</v>
      </c>
      <c r="AN465" s="79" t="b">
        <v>0</v>
      </c>
      <c r="AO465" s="85" t="s">
        <v>5548</v>
      </c>
      <c r="AP465" s="79" t="s">
        <v>176</v>
      </c>
      <c r="AQ465" s="79">
        <v>0</v>
      </c>
      <c r="AR465" s="79">
        <v>0</v>
      </c>
      <c r="AS465" s="79"/>
      <c r="AT465" s="79"/>
      <c r="AU465" s="79"/>
      <c r="AV465" s="79"/>
      <c r="AW465" s="79"/>
      <c r="AX465" s="79"/>
      <c r="AY465" s="79"/>
      <c r="AZ465" s="79"/>
      <c r="BA465">
        <v>1</v>
      </c>
      <c r="BB465" s="78" t="str">
        <f>REPLACE(INDEX(GroupVertices[Group], MATCH(Edges24[[#This Row],[Vertex 1]],GroupVertices[Vertex],0)),1,1,"")</f>
        <v>1</v>
      </c>
      <c r="BC465" s="78" t="str">
        <f>REPLACE(INDEX(GroupVertices[Group], MATCH(Edges24[[#This Row],[Vertex 2]],GroupVertices[Vertex],0)),1,1,"")</f>
        <v>1</v>
      </c>
      <c r="BD465" s="48">
        <v>0</v>
      </c>
      <c r="BE465" s="49">
        <v>0</v>
      </c>
      <c r="BF465" s="48">
        <v>0</v>
      </c>
      <c r="BG465" s="49">
        <v>0</v>
      </c>
      <c r="BH465" s="48">
        <v>0</v>
      </c>
      <c r="BI465" s="49">
        <v>0</v>
      </c>
      <c r="BJ465" s="48">
        <v>15</v>
      </c>
      <c r="BK465" s="49">
        <v>100</v>
      </c>
      <c r="BL465" s="48">
        <v>15</v>
      </c>
    </row>
    <row r="466" spans="1:64" x14ac:dyDescent="0.25">
      <c r="A466" s="64" t="s">
        <v>554</v>
      </c>
      <c r="B466" s="64" t="s">
        <v>554</v>
      </c>
      <c r="C466" s="65"/>
      <c r="D466" s="66"/>
      <c r="E466" s="67"/>
      <c r="F466" s="68"/>
      <c r="G466" s="65"/>
      <c r="H466" s="69"/>
      <c r="I466" s="70"/>
      <c r="J466" s="70"/>
      <c r="K466" s="34" t="s">
        <v>65</v>
      </c>
      <c r="L466" s="77">
        <v>661</v>
      </c>
      <c r="M466" s="77"/>
      <c r="N466" s="72"/>
      <c r="O466" s="79" t="s">
        <v>176</v>
      </c>
      <c r="P466" s="81">
        <v>43174.614282407405</v>
      </c>
      <c r="Q466" s="79" t="s">
        <v>1388</v>
      </c>
      <c r="R466" s="83" t="s">
        <v>2214</v>
      </c>
      <c r="S466" s="79" t="s">
        <v>2590</v>
      </c>
      <c r="T466" s="79" t="s">
        <v>2856</v>
      </c>
      <c r="U466" s="79"/>
      <c r="V466" s="83" t="s">
        <v>3717</v>
      </c>
      <c r="W466" s="81">
        <v>43174.614282407405</v>
      </c>
      <c r="X466" s="83" t="s">
        <v>4341</v>
      </c>
      <c r="Y466" s="79"/>
      <c r="Z466" s="79"/>
      <c r="AA466" s="85" t="s">
        <v>5549</v>
      </c>
      <c r="AB466" s="79"/>
      <c r="AC466" s="79" t="b">
        <v>0</v>
      </c>
      <c r="AD466" s="79">
        <v>0</v>
      </c>
      <c r="AE466" s="85" t="s">
        <v>6296</v>
      </c>
      <c r="AF466" s="79" t="b">
        <v>0</v>
      </c>
      <c r="AG466" s="79" t="s">
        <v>6304</v>
      </c>
      <c r="AH466" s="79"/>
      <c r="AI466" s="85" t="s">
        <v>6296</v>
      </c>
      <c r="AJ466" s="79" t="b">
        <v>0</v>
      </c>
      <c r="AK466" s="79">
        <v>0</v>
      </c>
      <c r="AL466" s="85" t="s">
        <v>6296</v>
      </c>
      <c r="AM466" s="79" t="s">
        <v>6389</v>
      </c>
      <c r="AN466" s="79" t="b">
        <v>0</v>
      </c>
      <c r="AO466" s="85" t="s">
        <v>5549</v>
      </c>
      <c r="AP466" s="79" t="s">
        <v>176</v>
      </c>
      <c r="AQ466" s="79">
        <v>0</v>
      </c>
      <c r="AR466" s="79">
        <v>0</v>
      </c>
      <c r="AS466" s="79"/>
      <c r="AT466" s="79"/>
      <c r="AU466" s="79"/>
      <c r="AV466" s="79"/>
      <c r="AW466" s="79"/>
      <c r="AX466" s="79"/>
      <c r="AY466" s="79"/>
      <c r="AZ466" s="79"/>
      <c r="BA466">
        <v>1</v>
      </c>
      <c r="BB466" s="78" t="str">
        <f>REPLACE(INDEX(GroupVertices[Group], MATCH(Edges24[[#This Row],[Vertex 1]],GroupVertices[Vertex],0)),1,1,"")</f>
        <v>1</v>
      </c>
      <c r="BC466" s="78" t="str">
        <f>REPLACE(INDEX(GroupVertices[Group], MATCH(Edges24[[#This Row],[Vertex 2]],GroupVertices[Vertex],0)),1,1,"")</f>
        <v>1</v>
      </c>
      <c r="BD466" s="48">
        <v>1</v>
      </c>
      <c r="BE466" s="49">
        <v>8.3333333333333339</v>
      </c>
      <c r="BF466" s="48">
        <v>0</v>
      </c>
      <c r="BG466" s="49">
        <v>0</v>
      </c>
      <c r="BH466" s="48">
        <v>0</v>
      </c>
      <c r="BI466" s="49">
        <v>0</v>
      </c>
      <c r="BJ466" s="48">
        <v>11</v>
      </c>
      <c r="BK466" s="49">
        <v>91.666666666666671</v>
      </c>
      <c r="BL466" s="48">
        <v>12</v>
      </c>
    </row>
    <row r="467" spans="1:64" x14ac:dyDescent="0.25">
      <c r="A467" s="64" t="s">
        <v>555</v>
      </c>
      <c r="B467" s="64" t="s">
        <v>908</v>
      </c>
      <c r="C467" s="65"/>
      <c r="D467" s="66"/>
      <c r="E467" s="67"/>
      <c r="F467" s="68"/>
      <c r="G467" s="65"/>
      <c r="H467" s="69"/>
      <c r="I467" s="70"/>
      <c r="J467" s="70"/>
      <c r="K467" s="34" t="s">
        <v>65</v>
      </c>
      <c r="L467" s="77">
        <v>662</v>
      </c>
      <c r="M467" s="77"/>
      <c r="N467" s="72"/>
      <c r="O467" s="79" t="s">
        <v>999</v>
      </c>
      <c r="P467" s="81">
        <v>43172.491273148145</v>
      </c>
      <c r="Q467" s="79" t="s">
        <v>1389</v>
      </c>
      <c r="R467" s="83" t="s">
        <v>2216</v>
      </c>
      <c r="S467" s="79" t="s">
        <v>2507</v>
      </c>
      <c r="T467" s="79" t="s">
        <v>2857</v>
      </c>
      <c r="U467" s="79"/>
      <c r="V467" s="83" t="s">
        <v>3718</v>
      </c>
      <c r="W467" s="81">
        <v>43172.491273148145</v>
      </c>
      <c r="X467" s="83" t="s">
        <v>4342</v>
      </c>
      <c r="Y467" s="79"/>
      <c r="Z467" s="79"/>
      <c r="AA467" s="85" t="s">
        <v>5550</v>
      </c>
      <c r="AB467" s="79"/>
      <c r="AC467" s="79" t="b">
        <v>0</v>
      </c>
      <c r="AD467" s="79">
        <v>3</v>
      </c>
      <c r="AE467" s="85" t="s">
        <v>6299</v>
      </c>
      <c r="AF467" s="79" t="b">
        <v>0</v>
      </c>
      <c r="AG467" s="79" t="s">
        <v>6308</v>
      </c>
      <c r="AH467" s="79"/>
      <c r="AI467" s="85" t="s">
        <v>6296</v>
      </c>
      <c r="AJ467" s="79" t="b">
        <v>0</v>
      </c>
      <c r="AK467" s="79">
        <v>3</v>
      </c>
      <c r="AL467" s="85" t="s">
        <v>6296</v>
      </c>
      <c r="AM467" s="79" t="s">
        <v>6328</v>
      </c>
      <c r="AN467" s="79" t="b">
        <v>0</v>
      </c>
      <c r="AO467" s="85" t="s">
        <v>5550</v>
      </c>
      <c r="AP467" s="79" t="s">
        <v>6415</v>
      </c>
      <c r="AQ467" s="79">
        <v>0</v>
      </c>
      <c r="AR467" s="79">
        <v>0</v>
      </c>
      <c r="AS467" s="79"/>
      <c r="AT467" s="79"/>
      <c r="AU467" s="79"/>
      <c r="AV467" s="79"/>
      <c r="AW467" s="79"/>
      <c r="AX467" s="79"/>
      <c r="AY467" s="79"/>
      <c r="AZ467" s="79"/>
      <c r="BA467">
        <v>1</v>
      </c>
      <c r="BB467" s="78" t="str">
        <f>REPLACE(INDEX(GroupVertices[Group], MATCH(Edges24[[#This Row],[Vertex 1]],GroupVertices[Vertex],0)),1,1,"")</f>
        <v>24</v>
      </c>
      <c r="BC467" s="78" t="str">
        <f>REPLACE(INDEX(GroupVertices[Group], MATCH(Edges24[[#This Row],[Vertex 2]],GroupVertices[Vertex],0)),1,1,"")</f>
        <v>24</v>
      </c>
      <c r="BD467" s="48">
        <v>0</v>
      </c>
      <c r="BE467" s="49">
        <v>0</v>
      </c>
      <c r="BF467" s="48">
        <v>0</v>
      </c>
      <c r="BG467" s="49">
        <v>0</v>
      </c>
      <c r="BH467" s="48">
        <v>0</v>
      </c>
      <c r="BI467" s="49">
        <v>0</v>
      </c>
      <c r="BJ467" s="48">
        <v>29</v>
      </c>
      <c r="BK467" s="49">
        <v>100</v>
      </c>
      <c r="BL467" s="48">
        <v>29</v>
      </c>
    </row>
    <row r="468" spans="1:64" x14ac:dyDescent="0.25">
      <c r="A468" s="64" t="s">
        <v>556</v>
      </c>
      <c r="B468" s="64" t="s">
        <v>908</v>
      </c>
      <c r="C468" s="65"/>
      <c r="D468" s="66"/>
      <c r="E468" s="67"/>
      <c r="F468" s="68"/>
      <c r="G468" s="65"/>
      <c r="H468" s="69"/>
      <c r="I468" s="70"/>
      <c r="J468" s="70"/>
      <c r="K468" s="34" t="s">
        <v>65</v>
      </c>
      <c r="L468" s="77">
        <v>663</v>
      </c>
      <c r="M468" s="77"/>
      <c r="N468" s="72"/>
      <c r="O468" s="79" t="s">
        <v>999</v>
      </c>
      <c r="P468" s="81">
        <v>43174.615925925929</v>
      </c>
      <c r="Q468" s="79" t="s">
        <v>1390</v>
      </c>
      <c r="R468" s="79"/>
      <c r="S468" s="79"/>
      <c r="T468" s="79" t="s">
        <v>731</v>
      </c>
      <c r="U468" s="79"/>
      <c r="V468" s="83" t="s">
        <v>3719</v>
      </c>
      <c r="W468" s="81">
        <v>43174.615925925929</v>
      </c>
      <c r="X468" s="83" t="s">
        <v>4343</v>
      </c>
      <c r="Y468" s="79"/>
      <c r="Z468" s="79"/>
      <c r="AA468" s="85" t="s">
        <v>5551</v>
      </c>
      <c r="AB468" s="79"/>
      <c r="AC468" s="79" t="b">
        <v>0</v>
      </c>
      <c r="AD468" s="79">
        <v>0</v>
      </c>
      <c r="AE468" s="85" t="s">
        <v>6296</v>
      </c>
      <c r="AF468" s="79" t="b">
        <v>0</v>
      </c>
      <c r="AG468" s="79" t="s">
        <v>6308</v>
      </c>
      <c r="AH468" s="79"/>
      <c r="AI468" s="85" t="s">
        <v>6296</v>
      </c>
      <c r="AJ468" s="79" t="b">
        <v>0</v>
      </c>
      <c r="AK468" s="79">
        <v>3</v>
      </c>
      <c r="AL468" s="85" t="s">
        <v>5550</v>
      </c>
      <c r="AM468" s="79" t="s">
        <v>6328</v>
      </c>
      <c r="AN468" s="79" t="b">
        <v>0</v>
      </c>
      <c r="AO468" s="85" t="s">
        <v>5550</v>
      </c>
      <c r="AP468" s="79" t="s">
        <v>176</v>
      </c>
      <c r="AQ468" s="79">
        <v>0</v>
      </c>
      <c r="AR468" s="79">
        <v>0</v>
      </c>
      <c r="AS468" s="79"/>
      <c r="AT468" s="79"/>
      <c r="AU468" s="79"/>
      <c r="AV468" s="79"/>
      <c r="AW468" s="79"/>
      <c r="AX468" s="79"/>
      <c r="AY468" s="79"/>
      <c r="AZ468" s="79"/>
      <c r="BA468">
        <v>1</v>
      </c>
      <c r="BB468" s="78" t="str">
        <f>REPLACE(INDEX(GroupVertices[Group], MATCH(Edges24[[#This Row],[Vertex 1]],GroupVertices[Vertex],0)),1,1,"")</f>
        <v>24</v>
      </c>
      <c r="BC468" s="78" t="str">
        <f>REPLACE(INDEX(GroupVertices[Group], MATCH(Edges24[[#This Row],[Vertex 2]],GroupVertices[Vertex],0)),1,1,"")</f>
        <v>24</v>
      </c>
      <c r="BD468" s="48"/>
      <c r="BE468" s="49"/>
      <c r="BF468" s="48"/>
      <c r="BG468" s="49"/>
      <c r="BH468" s="48"/>
      <c r="BI468" s="49"/>
      <c r="BJ468" s="48"/>
      <c r="BK468" s="49"/>
      <c r="BL468" s="48"/>
    </row>
    <row r="469" spans="1:64" x14ac:dyDescent="0.25">
      <c r="A469" s="64" t="s">
        <v>557</v>
      </c>
      <c r="B469" s="64" t="s">
        <v>557</v>
      </c>
      <c r="C469" s="65"/>
      <c r="D469" s="66"/>
      <c r="E469" s="67"/>
      <c r="F469" s="68"/>
      <c r="G469" s="65"/>
      <c r="H469" s="69"/>
      <c r="I469" s="70"/>
      <c r="J469" s="70"/>
      <c r="K469" s="34" t="s">
        <v>65</v>
      </c>
      <c r="L469" s="77">
        <v>664</v>
      </c>
      <c r="M469" s="77"/>
      <c r="N469" s="72"/>
      <c r="O469" s="79" t="s">
        <v>176</v>
      </c>
      <c r="P469" s="81">
        <v>43171.645960648151</v>
      </c>
      <c r="Q469" s="79" t="s">
        <v>1391</v>
      </c>
      <c r="R469" s="79"/>
      <c r="S469" s="79"/>
      <c r="T469" s="79" t="s">
        <v>2858</v>
      </c>
      <c r="U469" s="83" t="s">
        <v>3277</v>
      </c>
      <c r="V469" s="83" t="s">
        <v>3277</v>
      </c>
      <c r="W469" s="81">
        <v>43171.645960648151</v>
      </c>
      <c r="X469" s="83" t="s">
        <v>4344</v>
      </c>
      <c r="Y469" s="79"/>
      <c r="Z469" s="79"/>
      <c r="AA469" s="85" t="s">
        <v>5552</v>
      </c>
      <c r="AB469" s="79"/>
      <c r="AC469" s="79" t="b">
        <v>0</v>
      </c>
      <c r="AD469" s="79">
        <v>5</v>
      </c>
      <c r="AE469" s="85" t="s">
        <v>6296</v>
      </c>
      <c r="AF469" s="79" t="b">
        <v>0</v>
      </c>
      <c r="AG469" s="79" t="s">
        <v>6308</v>
      </c>
      <c r="AH469" s="79"/>
      <c r="AI469" s="85" t="s">
        <v>6296</v>
      </c>
      <c r="AJ469" s="79" t="b">
        <v>0</v>
      </c>
      <c r="AK469" s="79">
        <v>2</v>
      </c>
      <c r="AL469" s="85" t="s">
        <v>6296</v>
      </c>
      <c r="AM469" s="79" t="s">
        <v>6336</v>
      </c>
      <c r="AN469" s="79" t="b">
        <v>0</v>
      </c>
      <c r="AO469" s="85" t="s">
        <v>5552</v>
      </c>
      <c r="AP469" s="79" t="s">
        <v>6415</v>
      </c>
      <c r="AQ469" s="79">
        <v>0</v>
      </c>
      <c r="AR469" s="79">
        <v>0</v>
      </c>
      <c r="AS469" s="79"/>
      <c r="AT469" s="79"/>
      <c r="AU469" s="79"/>
      <c r="AV469" s="79"/>
      <c r="AW469" s="79"/>
      <c r="AX469" s="79"/>
      <c r="AY469" s="79"/>
      <c r="AZ469" s="79"/>
      <c r="BA469">
        <v>1</v>
      </c>
      <c r="BB469" s="78" t="str">
        <f>REPLACE(INDEX(GroupVertices[Group], MATCH(Edges24[[#This Row],[Vertex 1]],GroupVertices[Vertex],0)),1,1,"")</f>
        <v>24</v>
      </c>
      <c r="BC469" s="78" t="str">
        <f>REPLACE(INDEX(GroupVertices[Group], MATCH(Edges24[[#This Row],[Vertex 2]],GroupVertices[Vertex],0)),1,1,"")</f>
        <v>24</v>
      </c>
      <c r="BD469" s="48">
        <v>0</v>
      </c>
      <c r="BE469" s="49">
        <v>0</v>
      </c>
      <c r="BF469" s="48">
        <v>0</v>
      </c>
      <c r="BG469" s="49">
        <v>0</v>
      </c>
      <c r="BH469" s="48">
        <v>0</v>
      </c>
      <c r="BI469" s="49">
        <v>0</v>
      </c>
      <c r="BJ469" s="48">
        <v>27</v>
      </c>
      <c r="BK469" s="49">
        <v>100</v>
      </c>
      <c r="BL469" s="48">
        <v>27</v>
      </c>
    </row>
    <row r="470" spans="1:64" x14ac:dyDescent="0.25">
      <c r="A470" s="64" t="s">
        <v>558</v>
      </c>
      <c r="B470" s="64" t="s">
        <v>902</v>
      </c>
      <c r="C470" s="65"/>
      <c r="D470" s="66"/>
      <c r="E470" s="67"/>
      <c r="F470" s="68"/>
      <c r="G470" s="65"/>
      <c r="H470" s="69"/>
      <c r="I470" s="70"/>
      <c r="J470" s="70"/>
      <c r="K470" s="34" t="s">
        <v>65</v>
      </c>
      <c r="L470" s="77">
        <v>668</v>
      </c>
      <c r="M470" s="77"/>
      <c r="N470" s="72"/>
      <c r="O470" s="79" t="s">
        <v>999</v>
      </c>
      <c r="P470" s="81">
        <v>43174.541400462964</v>
      </c>
      <c r="Q470" s="79" t="s">
        <v>1392</v>
      </c>
      <c r="R470" s="79"/>
      <c r="S470" s="79"/>
      <c r="T470" s="79" t="s">
        <v>2859</v>
      </c>
      <c r="U470" s="83" t="s">
        <v>3278</v>
      </c>
      <c r="V470" s="83" t="s">
        <v>3278</v>
      </c>
      <c r="W470" s="81">
        <v>43174.541400462964</v>
      </c>
      <c r="X470" s="83" t="s">
        <v>4345</v>
      </c>
      <c r="Y470" s="79"/>
      <c r="Z470" s="79"/>
      <c r="AA470" s="85" t="s">
        <v>5553</v>
      </c>
      <c r="AB470" s="79"/>
      <c r="AC470" s="79" t="b">
        <v>0</v>
      </c>
      <c r="AD470" s="79">
        <v>7</v>
      </c>
      <c r="AE470" s="85" t="s">
        <v>6296</v>
      </c>
      <c r="AF470" s="79" t="b">
        <v>0</v>
      </c>
      <c r="AG470" s="79" t="s">
        <v>6305</v>
      </c>
      <c r="AH470" s="79"/>
      <c r="AI470" s="85" t="s">
        <v>6296</v>
      </c>
      <c r="AJ470" s="79" t="b">
        <v>0</v>
      </c>
      <c r="AK470" s="79">
        <v>6</v>
      </c>
      <c r="AL470" s="85" t="s">
        <v>6296</v>
      </c>
      <c r="AM470" s="79" t="s">
        <v>6356</v>
      </c>
      <c r="AN470" s="79" t="b">
        <v>0</v>
      </c>
      <c r="AO470" s="85" t="s">
        <v>5553</v>
      </c>
      <c r="AP470" s="79" t="s">
        <v>6415</v>
      </c>
      <c r="AQ470" s="79">
        <v>0</v>
      </c>
      <c r="AR470" s="79">
        <v>0</v>
      </c>
      <c r="AS470" s="79"/>
      <c r="AT470" s="79"/>
      <c r="AU470" s="79"/>
      <c r="AV470" s="79"/>
      <c r="AW470" s="79"/>
      <c r="AX470" s="79"/>
      <c r="AY470" s="79"/>
      <c r="AZ470" s="79"/>
      <c r="BA470">
        <v>1</v>
      </c>
      <c r="BB470" s="78" t="str">
        <f>REPLACE(INDEX(GroupVertices[Group], MATCH(Edges24[[#This Row],[Vertex 1]],GroupVertices[Vertex],0)),1,1,"")</f>
        <v>26</v>
      </c>
      <c r="BC470" s="78" t="str">
        <f>REPLACE(INDEX(GroupVertices[Group], MATCH(Edges24[[#This Row],[Vertex 2]],GroupVertices[Vertex],0)),1,1,"")</f>
        <v>26</v>
      </c>
      <c r="BD470" s="48">
        <v>0</v>
      </c>
      <c r="BE470" s="49">
        <v>0</v>
      </c>
      <c r="BF470" s="48">
        <v>0</v>
      </c>
      <c r="BG470" s="49">
        <v>0</v>
      </c>
      <c r="BH470" s="48">
        <v>0</v>
      </c>
      <c r="BI470" s="49">
        <v>0</v>
      </c>
      <c r="BJ470" s="48">
        <v>25</v>
      </c>
      <c r="BK470" s="49">
        <v>100</v>
      </c>
      <c r="BL470" s="48">
        <v>25</v>
      </c>
    </row>
    <row r="471" spans="1:64" x14ac:dyDescent="0.25">
      <c r="A471" s="64" t="s">
        <v>559</v>
      </c>
      <c r="B471" s="64" t="s">
        <v>902</v>
      </c>
      <c r="C471" s="65"/>
      <c r="D471" s="66"/>
      <c r="E471" s="67"/>
      <c r="F471" s="68"/>
      <c r="G471" s="65"/>
      <c r="H471" s="69"/>
      <c r="I471" s="70"/>
      <c r="J471" s="70"/>
      <c r="K471" s="34" t="s">
        <v>65</v>
      </c>
      <c r="L471" s="77">
        <v>669</v>
      </c>
      <c r="M471" s="77"/>
      <c r="N471" s="72"/>
      <c r="O471" s="79" t="s">
        <v>999</v>
      </c>
      <c r="P471" s="81">
        <v>43174.618611111109</v>
      </c>
      <c r="Q471" s="79" t="s">
        <v>1377</v>
      </c>
      <c r="R471" s="79"/>
      <c r="S471" s="79"/>
      <c r="T471" s="79" t="s">
        <v>2851</v>
      </c>
      <c r="U471" s="79"/>
      <c r="V471" s="83" t="s">
        <v>3720</v>
      </c>
      <c r="W471" s="81">
        <v>43174.618611111109</v>
      </c>
      <c r="X471" s="83" t="s">
        <v>4346</v>
      </c>
      <c r="Y471" s="79"/>
      <c r="Z471" s="79"/>
      <c r="AA471" s="85" t="s">
        <v>5554</v>
      </c>
      <c r="AB471" s="79"/>
      <c r="AC471" s="79" t="b">
        <v>0</v>
      </c>
      <c r="AD471" s="79">
        <v>0</v>
      </c>
      <c r="AE471" s="85" t="s">
        <v>6296</v>
      </c>
      <c r="AF471" s="79" t="b">
        <v>0</v>
      </c>
      <c r="AG471" s="79" t="s">
        <v>6305</v>
      </c>
      <c r="AH471" s="79"/>
      <c r="AI471" s="85" t="s">
        <v>6296</v>
      </c>
      <c r="AJ471" s="79" t="b">
        <v>0</v>
      </c>
      <c r="AK471" s="79">
        <v>6</v>
      </c>
      <c r="AL471" s="85" t="s">
        <v>5553</v>
      </c>
      <c r="AM471" s="79" t="s">
        <v>6331</v>
      </c>
      <c r="AN471" s="79" t="b">
        <v>0</v>
      </c>
      <c r="AO471" s="85" t="s">
        <v>5553</v>
      </c>
      <c r="AP471" s="79" t="s">
        <v>176</v>
      </c>
      <c r="AQ471" s="79">
        <v>0</v>
      </c>
      <c r="AR471" s="79">
        <v>0</v>
      </c>
      <c r="AS471" s="79"/>
      <c r="AT471" s="79"/>
      <c r="AU471" s="79"/>
      <c r="AV471" s="79"/>
      <c r="AW471" s="79"/>
      <c r="AX471" s="79"/>
      <c r="AY471" s="79"/>
      <c r="AZ471" s="79"/>
      <c r="BA471">
        <v>1</v>
      </c>
      <c r="BB471" s="78" t="str">
        <f>REPLACE(INDEX(GroupVertices[Group], MATCH(Edges24[[#This Row],[Vertex 1]],GroupVertices[Vertex],0)),1,1,"")</f>
        <v>26</v>
      </c>
      <c r="BC471" s="78" t="str">
        <f>REPLACE(INDEX(GroupVertices[Group], MATCH(Edges24[[#This Row],[Vertex 2]],GroupVertices[Vertex],0)),1,1,"")</f>
        <v>26</v>
      </c>
      <c r="BD471" s="48"/>
      <c r="BE471" s="49"/>
      <c r="BF471" s="48"/>
      <c r="BG471" s="49"/>
      <c r="BH471" s="48"/>
      <c r="BI471" s="49"/>
      <c r="BJ471" s="48"/>
      <c r="BK471" s="49"/>
      <c r="BL471" s="48"/>
    </row>
    <row r="472" spans="1:64" x14ac:dyDescent="0.25">
      <c r="A472" s="64" t="s">
        <v>548</v>
      </c>
      <c r="B472" s="64" t="s">
        <v>548</v>
      </c>
      <c r="C472" s="65"/>
      <c r="D472" s="66"/>
      <c r="E472" s="67"/>
      <c r="F472" s="68"/>
      <c r="G472" s="65"/>
      <c r="H472" s="69"/>
      <c r="I472" s="70"/>
      <c r="J472" s="70"/>
      <c r="K472" s="34" t="s">
        <v>65</v>
      </c>
      <c r="L472" s="77">
        <v>671</v>
      </c>
      <c r="M472" s="77"/>
      <c r="N472" s="72"/>
      <c r="O472" s="79" t="s">
        <v>176</v>
      </c>
      <c r="P472" s="81">
        <v>43174.60832175926</v>
      </c>
      <c r="Q472" s="79" t="s">
        <v>1393</v>
      </c>
      <c r="R472" s="83" t="s">
        <v>2217</v>
      </c>
      <c r="S472" s="79" t="s">
        <v>2518</v>
      </c>
      <c r="T472" s="79" t="s">
        <v>2860</v>
      </c>
      <c r="U472" s="79"/>
      <c r="V472" s="83" t="s">
        <v>3712</v>
      </c>
      <c r="W472" s="81">
        <v>43174.60832175926</v>
      </c>
      <c r="X472" s="83" t="s">
        <v>4347</v>
      </c>
      <c r="Y472" s="79"/>
      <c r="Z472" s="79"/>
      <c r="AA472" s="85" t="s">
        <v>5555</v>
      </c>
      <c r="AB472" s="79"/>
      <c r="AC472" s="79" t="b">
        <v>0</v>
      </c>
      <c r="AD472" s="79">
        <v>2</v>
      </c>
      <c r="AE472" s="85" t="s">
        <v>6296</v>
      </c>
      <c r="AF472" s="79" t="b">
        <v>0</v>
      </c>
      <c r="AG472" s="79" t="s">
        <v>6304</v>
      </c>
      <c r="AH472" s="79"/>
      <c r="AI472" s="85" t="s">
        <v>6296</v>
      </c>
      <c r="AJ472" s="79" t="b">
        <v>0</v>
      </c>
      <c r="AK472" s="79">
        <v>1</v>
      </c>
      <c r="AL472" s="85" t="s">
        <v>6296</v>
      </c>
      <c r="AM472" s="79" t="s">
        <v>6341</v>
      </c>
      <c r="AN472" s="79" t="b">
        <v>0</v>
      </c>
      <c r="AO472" s="85" t="s">
        <v>5555</v>
      </c>
      <c r="AP472" s="79" t="s">
        <v>176</v>
      </c>
      <c r="AQ472" s="79">
        <v>0</v>
      </c>
      <c r="AR472" s="79">
        <v>0</v>
      </c>
      <c r="AS472" s="79"/>
      <c r="AT472" s="79"/>
      <c r="AU472" s="79"/>
      <c r="AV472" s="79"/>
      <c r="AW472" s="79"/>
      <c r="AX472" s="79"/>
      <c r="AY472" s="79"/>
      <c r="AZ472" s="79"/>
      <c r="BA472">
        <v>1</v>
      </c>
      <c r="BB472" s="78" t="str">
        <f>REPLACE(INDEX(GroupVertices[Group], MATCH(Edges24[[#This Row],[Vertex 1]],GroupVertices[Vertex],0)),1,1,"")</f>
        <v>49</v>
      </c>
      <c r="BC472" s="78" t="str">
        <f>REPLACE(INDEX(GroupVertices[Group], MATCH(Edges24[[#This Row],[Vertex 2]],GroupVertices[Vertex],0)),1,1,"")</f>
        <v>49</v>
      </c>
      <c r="BD472" s="48">
        <v>1</v>
      </c>
      <c r="BE472" s="49">
        <v>3.125</v>
      </c>
      <c r="BF472" s="48">
        <v>2</v>
      </c>
      <c r="BG472" s="49">
        <v>6.25</v>
      </c>
      <c r="BH472" s="48">
        <v>1</v>
      </c>
      <c r="BI472" s="49">
        <v>3.125</v>
      </c>
      <c r="BJ472" s="48">
        <v>29</v>
      </c>
      <c r="BK472" s="49">
        <v>90.625</v>
      </c>
      <c r="BL472" s="48">
        <v>32</v>
      </c>
    </row>
    <row r="473" spans="1:64" x14ac:dyDescent="0.25">
      <c r="A473" s="64" t="s">
        <v>560</v>
      </c>
      <c r="B473" s="64" t="s">
        <v>548</v>
      </c>
      <c r="C473" s="65"/>
      <c r="D473" s="66"/>
      <c r="E473" s="67"/>
      <c r="F473" s="68"/>
      <c r="G473" s="65"/>
      <c r="H473" s="69"/>
      <c r="I473" s="70"/>
      <c r="J473" s="70"/>
      <c r="K473" s="34" t="s">
        <v>65</v>
      </c>
      <c r="L473" s="77">
        <v>672</v>
      </c>
      <c r="M473" s="77"/>
      <c r="N473" s="72"/>
      <c r="O473" s="79" t="s">
        <v>999</v>
      </c>
      <c r="P473" s="81">
        <v>43174.618946759256</v>
      </c>
      <c r="Q473" s="79" t="s">
        <v>1394</v>
      </c>
      <c r="R473" s="79"/>
      <c r="S473" s="79"/>
      <c r="T473" s="79"/>
      <c r="U473" s="79"/>
      <c r="V473" s="83" t="s">
        <v>3721</v>
      </c>
      <c r="W473" s="81">
        <v>43174.618946759256</v>
      </c>
      <c r="X473" s="83" t="s">
        <v>4348</v>
      </c>
      <c r="Y473" s="79"/>
      <c r="Z473" s="79"/>
      <c r="AA473" s="85" t="s">
        <v>5556</v>
      </c>
      <c r="AB473" s="79"/>
      <c r="AC473" s="79" t="b">
        <v>0</v>
      </c>
      <c r="AD473" s="79">
        <v>0</v>
      </c>
      <c r="AE473" s="85" t="s">
        <v>6296</v>
      </c>
      <c r="AF473" s="79" t="b">
        <v>0</v>
      </c>
      <c r="AG473" s="79" t="s">
        <v>6304</v>
      </c>
      <c r="AH473" s="79"/>
      <c r="AI473" s="85" t="s">
        <v>6296</v>
      </c>
      <c r="AJ473" s="79" t="b">
        <v>0</v>
      </c>
      <c r="AK473" s="79">
        <v>1</v>
      </c>
      <c r="AL473" s="85" t="s">
        <v>5555</v>
      </c>
      <c r="AM473" s="79" t="s">
        <v>6331</v>
      </c>
      <c r="AN473" s="79" t="b">
        <v>0</v>
      </c>
      <c r="AO473" s="85" t="s">
        <v>5555</v>
      </c>
      <c r="AP473" s="79" t="s">
        <v>176</v>
      </c>
      <c r="AQ473" s="79">
        <v>0</v>
      </c>
      <c r="AR473" s="79">
        <v>0</v>
      </c>
      <c r="AS473" s="79"/>
      <c r="AT473" s="79"/>
      <c r="AU473" s="79"/>
      <c r="AV473" s="79"/>
      <c r="AW473" s="79"/>
      <c r="AX473" s="79"/>
      <c r="AY473" s="79"/>
      <c r="AZ473" s="79"/>
      <c r="BA473">
        <v>1</v>
      </c>
      <c r="BB473" s="78" t="str">
        <f>REPLACE(INDEX(GroupVertices[Group], MATCH(Edges24[[#This Row],[Vertex 1]],GroupVertices[Vertex],0)),1,1,"")</f>
        <v>49</v>
      </c>
      <c r="BC473" s="78" t="str">
        <f>REPLACE(INDEX(GroupVertices[Group], MATCH(Edges24[[#This Row],[Vertex 2]],GroupVertices[Vertex],0)),1,1,"")</f>
        <v>49</v>
      </c>
      <c r="BD473" s="48">
        <v>0</v>
      </c>
      <c r="BE473" s="49">
        <v>0</v>
      </c>
      <c r="BF473" s="48">
        <v>1</v>
      </c>
      <c r="BG473" s="49">
        <v>4.5454545454545459</v>
      </c>
      <c r="BH473" s="48">
        <v>0</v>
      </c>
      <c r="BI473" s="49">
        <v>0</v>
      </c>
      <c r="BJ473" s="48">
        <v>21</v>
      </c>
      <c r="BK473" s="49">
        <v>95.454545454545453</v>
      </c>
      <c r="BL473" s="48">
        <v>22</v>
      </c>
    </row>
    <row r="474" spans="1:64" x14ac:dyDescent="0.25">
      <c r="A474" s="64" t="s">
        <v>561</v>
      </c>
      <c r="B474" s="64" t="s">
        <v>216</v>
      </c>
      <c r="C474" s="65"/>
      <c r="D474" s="66"/>
      <c r="E474" s="67"/>
      <c r="F474" s="68"/>
      <c r="G474" s="65"/>
      <c r="H474" s="69"/>
      <c r="I474" s="70"/>
      <c r="J474" s="70"/>
      <c r="K474" s="34" t="s">
        <v>65</v>
      </c>
      <c r="L474" s="77">
        <v>673</v>
      </c>
      <c r="M474" s="77"/>
      <c r="N474" s="72"/>
      <c r="O474" s="79" t="s">
        <v>999</v>
      </c>
      <c r="P474" s="81">
        <v>43174.620486111111</v>
      </c>
      <c r="Q474" s="79" t="s">
        <v>1395</v>
      </c>
      <c r="R474" s="83" t="s">
        <v>1992</v>
      </c>
      <c r="S474" s="79" t="s">
        <v>2504</v>
      </c>
      <c r="T474" s="79"/>
      <c r="U474" s="79"/>
      <c r="V474" s="83" t="s">
        <v>3722</v>
      </c>
      <c r="W474" s="81">
        <v>43174.620486111111</v>
      </c>
      <c r="X474" s="83" t="s">
        <v>4349</v>
      </c>
      <c r="Y474" s="79"/>
      <c r="Z474" s="79"/>
      <c r="AA474" s="85" t="s">
        <v>5557</v>
      </c>
      <c r="AB474" s="79"/>
      <c r="AC474" s="79" t="b">
        <v>0</v>
      </c>
      <c r="AD474" s="79">
        <v>0</v>
      </c>
      <c r="AE474" s="85" t="s">
        <v>6296</v>
      </c>
      <c r="AF474" s="79" t="b">
        <v>0</v>
      </c>
      <c r="AG474" s="79" t="s">
        <v>6305</v>
      </c>
      <c r="AH474" s="79"/>
      <c r="AI474" s="85" t="s">
        <v>6296</v>
      </c>
      <c r="AJ474" s="79" t="b">
        <v>0</v>
      </c>
      <c r="AK474" s="79">
        <v>2</v>
      </c>
      <c r="AL474" s="85" t="s">
        <v>5090</v>
      </c>
      <c r="AM474" s="79" t="s">
        <v>6328</v>
      </c>
      <c r="AN474" s="79" t="b">
        <v>0</v>
      </c>
      <c r="AO474" s="85" t="s">
        <v>5090</v>
      </c>
      <c r="AP474" s="79" t="s">
        <v>176</v>
      </c>
      <c r="AQ474" s="79">
        <v>0</v>
      </c>
      <c r="AR474" s="79">
        <v>0</v>
      </c>
      <c r="AS474" s="79"/>
      <c r="AT474" s="79"/>
      <c r="AU474" s="79"/>
      <c r="AV474" s="79"/>
      <c r="AW474" s="79"/>
      <c r="AX474" s="79"/>
      <c r="AY474" s="79"/>
      <c r="AZ474" s="79"/>
      <c r="BA474">
        <v>1</v>
      </c>
      <c r="BB474" s="78" t="str">
        <f>REPLACE(INDEX(GroupVertices[Group], MATCH(Edges24[[#This Row],[Vertex 1]],GroupVertices[Vertex],0)),1,1,"")</f>
        <v>48</v>
      </c>
      <c r="BC474" s="78" t="str">
        <f>REPLACE(INDEX(GroupVertices[Group], MATCH(Edges24[[#This Row],[Vertex 2]],GroupVertices[Vertex],0)),1,1,"")</f>
        <v>48</v>
      </c>
      <c r="BD474" s="48">
        <v>0</v>
      </c>
      <c r="BE474" s="49">
        <v>0</v>
      </c>
      <c r="BF474" s="48">
        <v>0</v>
      </c>
      <c r="BG474" s="49">
        <v>0</v>
      </c>
      <c r="BH474" s="48">
        <v>0</v>
      </c>
      <c r="BI474" s="49">
        <v>0</v>
      </c>
      <c r="BJ474" s="48">
        <v>19</v>
      </c>
      <c r="BK474" s="49">
        <v>100</v>
      </c>
      <c r="BL474" s="48">
        <v>19</v>
      </c>
    </row>
    <row r="475" spans="1:64" x14ac:dyDescent="0.25">
      <c r="A475" s="64" t="s">
        <v>562</v>
      </c>
      <c r="B475" s="64" t="s">
        <v>909</v>
      </c>
      <c r="C475" s="65"/>
      <c r="D475" s="66"/>
      <c r="E475" s="67"/>
      <c r="F475" s="68"/>
      <c r="G475" s="65"/>
      <c r="H475" s="69"/>
      <c r="I475" s="70"/>
      <c r="J475" s="70"/>
      <c r="K475" s="34" t="s">
        <v>65</v>
      </c>
      <c r="L475" s="77">
        <v>674</v>
      </c>
      <c r="M475" s="77"/>
      <c r="N475" s="72"/>
      <c r="O475" s="79" t="s">
        <v>999</v>
      </c>
      <c r="P475" s="81">
        <v>43174.625231481485</v>
      </c>
      <c r="Q475" s="79" t="s">
        <v>1396</v>
      </c>
      <c r="R475" s="83" t="s">
        <v>2218</v>
      </c>
      <c r="S475" s="79" t="s">
        <v>2591</v>
      </c>
      <c r="T475" s="79" t="s">
        <v>731</v>
      </c>
      <c r="U475" s="83" t="s">
        <v>3279</v>
      </c>
      <c r="V475" s="83" t="s">
        <v>3279</v>
      </c>
      <c r="W475" s="81">
        <v>43174.625231481485</v>
      </c>
      <c r="X475" s="83" t="s">
        <v>4350</v>
      </c>
      <c r="Y475" s="79"/>
      <c r="Z475" s="79"/>
      <c r="AA475" s="85" t="s">
        <v>5558</v>
      </c>
      <c r="AB475" s="79"/>
      <c r="AC475" s="79" t="b">
        <v>0</v>
      </c>
      <c r="AD475" s="79">
        <v>0</v>
      </c>
      <c r="AE475" s="85" t="s">
        <v>6296</v>
      </c>
      <c r="AF475" s="79" t="b">
        <v>0</v>
      </c>
      <c r="AG475" s="79" t="s">
        <v>6304</v>
      </c>
      <c r="AH475" s="79"/>
      <c r="AI475" s="85" t="s">
        <v>6296</v>
      </c>
      <c r="AJ475" s="79" t="b">
        <v>0</v>
      </c>
      <c r="AK475" s="79">
        <v>0</v>
      </c>
      <c r="AL475" s="85" t="s">
        <v>6296</v>
      </c>
      <c r="AM475" s="79" t="s">
        <v>6336</v>
      </c>
      <c r="AN475" s="79" t="b">
        <v>0</v>
      </c>
      <c r="AO475" s="85" t="s">
        <v>5558</v>
      </c>
      <c r="AP475" s="79" t="s">
        <v>176</v>
      </c>
      <c r="AQ475" s="79">
        <v>0</v>
      </c>
      <c r="AR475" s="79">
        <v>0</v>
      </c>
      <c r="AS475" s="79"/>
      <c r="AT475" s="79"/>
      <c r="AU475" s="79"/>
      <c r="AV475" s="79"/>
      <c r="AW475" s="79"/>
      <c r="AX475" s="79"/>
      <c r="AY475" s="79"/>
      <c r="AZ475" s="79"/>
      <c r="BA475">
        <v>1</v>
      </c>
      <c r="BB475" s="78" t="str">
        <f>REPLACE(INDEX(GroupVertices[Group], MATCH(Edges24[[#This Row],[Vertex 1]],GroupVertices[Vertex],0)),1,1,"")</f>
        <v>38</v>
      </c>
      <c r="BC475" s="78" t="str">
        <f>REPLACE(INDEX(GroupVertices[Group], MATCH(Edges24[[#This Row],[Vertex 2]],GroupVertices[Vertex],0)),1,1,"")</f>
        <v>38</v>
      </c>
      <c r="BD475" s="48">
        <v>1</v>
      </c>
      <c r="BE475" s="49">
        <v>5.882352941176471</v>
      </c>
      <c r="BF475" s="48">
        <v>0</v>
      </c>
      <c r="BG475" s="49">
        <v>0</v>
      </c>
      <c r="BH475" s="48">
        <v>0</v>
      </c>
      <c r="BI475" s="49">
        <v>0</v>
      </c>
      <c r="BJ475" s="48">
        <v>16</v>
      </c>
      <c r="BK475" s="49">
        <v>94.117647058823536</v>
      </c>
      <c r="BL475" s="48">
        <v>17</v>
      </c>
    </row>
    <row r="476" spans="1:64" x14ac:dyDescent="0.25">
      <c r="A476" s="64" t="s">
        <v>563</v>
      </c>
      <c r="B476" s="64" t="s">
        <v>484</v>
      </c>
      <c r="C476" s="65"/>
      <c r="D476" s="66"/>
      <c r="E476" s="67"/>
      <c r="F476" s="68"/>
      <c r="G476" s="65"/>
      <c r="H476" s="69"/>
      <c r="I476" s="70"/>
      <c r="J476" s="70"/>
      <c r="K476" s="34" t="s">
        <v>65</v>
      </c>
      <c r="L476" s="77">
        <v>675</v>
      </c>
      <c r="M476" s="77"/>
      <c r="N476" s="72"/>
      <c r="O476" s="79" t="s">
        <v>999</v>
      </c>
      <c r="P476" s="81">
        <v>43174.625231481485</v>
      </c>
      <c r="Q476" s="79" t="s">
        <v>1397</v>
      </c>
      <c r="R476" s="83" t="s">
        <v>2219</v>
      </c>
      <c r="S476" s="79" t="s">
        <v>2518</v>
      </c>
      <c r="T476" s="79" t="s">
        <v>2756</v>
      </c>
      <c r="U476" s="79"/>
      <c r="V476" s="83" t="s">
        <v>3723</v>
      </c>
      <c r="W476" s="81">
        <v>43174.625231481485</v>
      </c>
      <c r="X476" s="83" t="s">
        <v>4351</v>
      </c>
      <c r="Y476" s="79"/>
      <c r="Z476" s="79"/>
      <c r="AA476" s="85" t="s">
        <v>5559</v>
      </c>
      <c r="AB476" s="79"/>
      <c r="AC476" s="79" t="b">
        <v>0</v>
      </c>
      <c r="AD476" s="79">
        <v>0</v>
      </c>
      <c r="AE476" s="85" t="s">
        <v>6296</v>
      </c>
      <c r="AF476" s="79" t="b">
        <v>0</v>
      </c>
      <c r="AG476" s="79" t="s">
        <v>6304</v>
      </c>
      <c r="AH476" s="79"/>
      <c r="AI476" s="85" t="s">
        <v>6296</v>
      </c>
      <c r="AJ476" s="79" t="b">
        <v>0</v>
      </c>
      <c r="AK476" s="79">
        <v>1</v>
      </c>
      <c r="AL476" s="85" t="s">
        <v>5836</v>
      </c>
      <c r="AM476" s="79" t="s">
        <v>6333</v>
      </c>
      <c r="AN476" s="79" t="b">
        <v>0</v>
      </c>
      <c r="AO476" s="85" t="s">
        <v>5836</v>
      </c>
      <c r="AP476" s="79" t="s">
        <v>176</v>
      </c>
      <c r="AQ476" s="79">
        <v>0</v>
      </c>
      <c r="AR476" s="79">
        <v>0</v>
      </c>
      <c r="AS476" s="79"/>
      <c r="AT476" s="79"/>
      <c r="AU476" s="79"/>
      <c r="AV476" s="79"/>
      <c r="AW476" s="79"/>
      <c r="AX476" s="79"/>
      <c r="AY476" s="79"/>
      <c r="AZ476" s="79"/>
      <c r="BA476">
        <v>1</v>
      </c>
      <c r="BB476" s="78" t="str">
        <f>REPLACE(INDEX(GroupVertices[Group], MATCH(Edges24[[#This Row],[Vertex 1]],GroupVertices[Vertex],0)),1,1,"")</f>
        <v>9</v>
      </c>
      <c r="BC476" s="78" t="str">
        <f>REPLACE(INDEX(GroupVertices[Group], MATCH(Edges24[[#This Row],[Vertex 2]],GroupVertices[Vertex],0)),1,1,"")</f>
        <v>9</v>
      </c>
      <c r="BD476" s="48">
        <v>0</v>
      </c>
      <c r="BE476" s="49">
        <v>0</v>
      </c>
      <c r="BF476" s="48">
        <v>0</v>
      </c>
      <c r="BG476" s="49">
        <v>0</v>
      </c>
      <c r="BH476" s="48">
        <v>0</v>
      </c>
      <c r="BI476" s="49">
        <v>0</v>
      </c>
      <c r="BJ476" s="48">
        <v>15</v>
      </c>
      <c r="BK476" s="49">
        <v>100</v>
      </c>
      <c r="BL476" s="48">
        <v>15</v>
      </c>
    </row>
    <row r="477" spans="1:64" x14ac:dyDescent="0.25">
      <c r="A477" s="64" t="s">
        <v>564</v>
      </c>
      <c r="B477" s="64" t="s">
        <v>564</v>
      </c>
      <c r="C477" s="65"/>
      <c r="D477" s="66"/>
      <c r="E477" s="67"/>
      <c r="F477" s="68"/>
      <c r="G477" s="65"/>
      <c r="H477" s="69"/>
      <c r="I477" s="70"/>
      <c r="J477" s="70"/>
      <c r="K477" s="34" t="s">
        <v>65</v>
      </c>
      <c r="L477" s="77">
        <v>676</v>
      </c>
      <c r="M477" s="77"/>
      <c r="N477" s="72"/>
      <c r="O477" s="79" t="s">
        <v>176</v>
      </c>
      <c r="P477" s="81">
        <v>43174.62537037037</v>
      </c>
      <c r="Q477" s="79" t="s">
        <v>1398</v>
      </c>
      <c r="R477" s="83" t="s">
        <v>2220</v>
      </c>
      <c r="S477" s="79" t="s">
        <v>2592</v>
      </c>
      <c r="T477" s="79" t="s">
        <v>2861</v>
      </c>
      <c r="U477" s="83" t="s">
        <v>3280</v>
      </c>
      <c r="V477" s="83" t="s">
        <v>3280</v>
      </c>
      <c r="W477" s="81">
        <v>43174.62537037037</v>
      </c>
      <c r="X477" s="83" t="s">
        <v>4352</v>
      </c>
      <c r="Y477" s="79"/>
      <c r="Z477" s="79"/>
      <c r="AA477" s="85" t="s">
        <v>5560</v>
      </c>
      <c r="AB477" s="79"/>
      <c r="AC477" s="79" t="b">
        <v>0</v>
      </c>
      <c r="AD477" s="79">
        <v>0</v>
      </c>
      <c r="AE477" s="85" t="s">
        <v>6296</v>
      </c>
      <c r="AF477" s="79" t="b">
        <v>0</v>
      </c>
      <c r="AG477" s="79" t="s">
        <v>6305</v>
      </c>
      <c r="AH477" s="79"/>
      <c r="AI477" s="85" t="s">
        <v>6296</v>
      </c>
      <c r="AJ477" s="79" t="b">
        <v>0</v>
      </c>
      <c r="AK477" s="79">
        <v>0</v>
      </c>
      <c r="AL477" s="85" t="s">
        <v>6296</v>
      </c>
      <c r="AM477" s="79" t="s">
        <v>6330</v>
      </c>
      <c r="AN477" s="79" t="b">
        <v>0</v>
      </c>
      <c r="AO477" s="85" t="s">
        <v>5560</v>
      </c>
      <c r="AP477" s="79" t="s">
        <v>176</v>
      </c>
      <c r="AQ477" s="79">
        <v>0</v>
      </c>
      <c r="AR477" s="79">
        <v>0</v>
      </c>
      <c r="AS477" s="79"/>
      <c r="AT477" s="79"/>
      <c r="AU477" s="79"/>
      <c r="AV477" s="79"/>
      <c r="AW477" s="79"/>
      <c r="AX477" s="79"/>
      <c r="AY477" s="79"/>
      <c r="AZ477" s="79"/>
      <c r="BA477">
        <v>1</v>
      </c>
      <c r="BB477" s="78" t="str">
        <f>REPLACE(INDEX(GroupVertices[Group], MATCH(Edges24[[#This Row],[Vertex 1]],GroupVertices[Vertex],0)),1,1,"")</f>
        <v>1</v>
      </c>
      <c r="BC477" s="78" t="str">
        <f>REPLACE(INDEX(GroupVertices[Group], MATCH(Edges24[[#This Row],[Vertex 2]],GroupVertices[Vertex],0)),1,1,"")</f>
        <v>1</v>
      </c>
      <c r="BD477" s="48">
        <v>0</v>
      </c>
      <c r="BE477" s="49">
        <v>0</v>
      </c>
      <c r="BF477" s="48">
        <v>0</v>
      </c>
      <c r="BG477" s="49">
        <v>0</v>
      </c>
      <c r="BH477" s="48">
        <v>0</v>
      </c>
      <c r="BI477" s="49">
        <v>0</v>
      </c>
      <c r="BJ477" s="48">
        <v>14</v>
      </c>
      <c r="BK477" s="49">
        <v>100</v>
      </c>
      <c r="BL477" s="48">
        <v>14</v>
      </c>
    </row>
    <row r="478" spans="1:64" x14ac:dyDescent="0.25">
      <c r="A478" s="64" t="s">
        <v>565</v>
      </c>
      <c r="B478" s="64" t="s">
        <v>565</v>
      </c>
      <c r="C478" s="65"/>
      <c r="D478" s="66"/>
      <c r="E478" s="67"/>
      <c r="F478" s="68"/>
      <c r="G478" s="65"/>
      <c r="H478" s="69"/>
      <c r="I478" s="70"/>
      <c r="J478" s="70"/>
      <c r="K478" s="34" t="s">
        <v>65</v>
      </c>
      <c r="L478" s="77">
        <v>677</v>
      </c>
      <c r="M478" s="77"/>
      <c r="N478" s="72"/>
      <c r="O478" s="79" t="s">
        <v>176</v>
      </c>
      <c r="P478" s="81">
        <v>43174.626030092593</v>
      </c>
      <c r="Q478" s="79" t="s">
        <v>1399</v>
      </c>
      <c r="R478" s="83" t="s">
        <v>2221</v>
      </c>
      <c r="S478" s="79" t="s">
        <v>2539</v>
      </c>
      <c r="T478" s="79" t="s">
        <v>2862</v>
      </c>
      <c r="U478" s="79"/>
      <c r="V478" s="83" t="s">
        <v>3724</v>
      </c>
      <c r="W478" s="81">
        <v>43174.626030092593</v>
      </c>
      <c r="X478" s="83" t="s">
        <v>4353</v>
      </c>
      <c r="Y478" s="79"/>
      <c r="Z478" s="79"/>
      <c r="AA478" s="85" t="s">
        <v>5561</v>
      </c>
      <c r="AB478" s="79"/>
      <c r="AC478" s="79" t="b">
        <v>0</v>
      </c>
      <c r="AD478" s="79">
        <v>3</v>
      </c>
      <c r="AE478" s="85" t="s">
        <v>6296</v>
      </c>
      <c r="AF478" s="79" t="b">
        <v>1</v>
      </c>
      <c r="AG478" s="79" t="s">
        <v>6313</v>
      </c>
      <c r="AH478" s="79"/>
      <c r="AI478" s="85" t="s">
        <v>6321</v>
      </c>
      <c r="AJ478" s="79" t="b">
        <v>0</v>
      </c>
      <c r="AK478" s="79">
        <v>0</v>
      </c>
      <c r="AL478" s="85" t="s">
        <v>6296</v>
      </c>
      <c r="AM478" s="79" t="s">
        <v>6333</v>
      </c>
      <c r="AN478" s="79" t="b">
        <v>0</v>
      </c>
      <c r="AO478" s="85" t="s">
        <v>5561</v>
      </c>
      <c r="AP478" s="79" t="s">
        <v>176</v>
      </c>
      <c r="AQ478" s="79">
        <v>0</v>
      </c>
      <c r="AR478" s="79">
        <v>0</v>
      </c>
      <c r="AS478" s="79"/>
      <c r="AT478" s="79"/>
      <c r="AU478" s="79"/>
      <c r="AV478" s="79"/>
      <c r="AW478" s="79"/>
      <c r="AX478" s="79"/>
      <c r="AY478" s="79"/>
      <c r="AZ478" s="79"/>
      <c r="BA478">
        <v>1</v>
      </c>
      <c r="BB478" s="78" t="str">
        <f>REPLACE(INDEX(GroupVertices[Group], MATCH(Edges24[[#This Row],[Vertex 1]],GroupVertices[Vertex],0)),1,1,"")</f>
        <v>1</v>
      </c>
      <c r="BC478" s="78" t="str">
        <f>REPLACE(INDEX(GroupVertices[Group], MATCH(Edges24[[#This Row],[Vertex 2]],GroupVertices[Vertex],0)),1,1,"")</f>
        <v>1</v>
      </c>
      <c r="BD478" s="48">
        <v>0</v>
      </c>
      <c r="BE478" s="49">
        <v>0</v>
      </c>
      <c r="BF478" s="48">
        <v>0</v>
      </c>
      <c r="BG478" s="49">
        <v>0</v>
      </c>
      <c r="BH478" s="48">
        <v>0</v>
      </c>
      <c r="BI478" s="49">
        <v>0</v>
      </c>
      <c r="BJ478" s="48">
        <v>33</v>
      </c>
      <c r="BK478" s="49">
        <v>100</v>
      </c>
      <c r="BL478" s="48">
        <v>33</v>
      </c>
    </row>
    <row r="479" spans="1:64" x14ac:dyDescent="0.25">
      <c r="A479" s="64" t="s">
        <v>566</v>
      </c>
      <c r="B479" s="64" t="s">
        <v>891</v>
      </c>
      <c r="C479" s="65"/>
      <c r="D479" s="66"/>
      <c r="E479" s="67"/>
      <c r="F479" s="68"/>
      <c r="G479" s="65"/>
      <c r="H479" s="69"/>
      <c r="I479" s="70"/>
      <c r="J479" s="70"/>
      <c r="K479" s="34" t="s">
        <v>65</v>
      </c>
      <c r="L479" s="77">
        <v>679</v>
      </c>
      <c r="M479" s="77"/>
      <c r="N479" s="72"/>
      <c r="O479" s="79" t="s">
        <v>999</v>
      </c>
      <c r="P479" s="81">
        <v>43174.629606481481</v>
      </c>
      <c r="Q479" s="79" t="s">
        <v>1400</v>
      </c>
      <c r="R479" s="79"/>
      <c r="S479" s="79"/>
      <c r="T479" s="79"/>
      <c r="U479" s="79"/>
      <c r="V479" s="83" t="s">
        <v>3725</v>
      </c>
      <c r="W479" s="81">
        <v>43174.629606481481</v>
      </c>
      <c r="X479" s="83" t="s">
        <v>4354</v>
      </c>
      <c r="Y479" s="79"/>
      <c r="Z479" s="79"/>
      <c r="AA479" s="85" t="s">
        <v>5562</v>
      </c>
      <c r="AB479" s="79"/>
      <c r="AC479" s="79" t="b">
        <v>0</v>
      </c>
      <c r="AD479" s="79">
        <v>0</v>
      </c>
      <c r="AE479" s="85" t="s">
        <v>6296</v>
      </c>
      <c r="AF479" s="79" t="b">
        <v>0</v>
      </c>
      <c r="AG479" s="79" t="s">
        <v>6304</v>
      </c>
      <c r="AH479" s="79"/>
      <c r="AI479" s="85" t="s">
        <v>6296</v>
      </c>
      <c r="AJ479" s="79" t="b">
        <v>0</v>
      </c>
      <c r="AK479" s="79">
        <v>2</v>
      </c>
      <c r="AL479" s="85" t="s">
        <v>5541</v>
      </c>
      <c r="AM479" s="79" t="s">
        <v>6333</v>
      </c>
      <c r="AN479" s="79" t="b">
        <v>0</v>
      </c>
      <c r="AO479" s="85" t="s">
        <v>5541</v>
      </c>
      <c r="AP479" s="79" t="s">
        <v>176</v>
      </c>
      <c r="AQ479" s="79">
        <v>0</v>
      </c>
      <c r="AR479" s="79">
        <v>0</v>
      </c>
      <c r="AS479" s="79"/>
      <c r="AT479" s="79"/>
      <c r="AU479" s="79"/>
      <c r="AV479" s="79"/>
      <c r="AW479" s="79"/>
      <c r="AX479" s="79"/>
      <c r="AY479" s="79"/>
      <c r="AZ479" s="79"/>
      <c r="BA479">
        <v>1</v>
      </c>
      <c r="BB479" s="78" t="str">
        <f>REPLACE(INDEX(GroupVertices[Group], MATCH(Edges24[[#This Row],[Vertex 1]],GroupVertices[Vertex],0)),1,1,"")</f>
        <v>16</v>
      </c>
      <c r="BC479" s="78" t="str">
        <f>REPLACE(INDEX(GroupVertices[Group], MATCH(Edges24[[#This Row],[Vertex 2]],GroupVertices[Vertex],0)),1,1,"")</f>
        <v>16</v>
      </c>
      <c r="BD479" s="48"/>
      <c r="BE479" s="49"/>
      <c r="BF479" s="48"/>
      <c r="BG479" s="49"/>
      <c r="BH479" s="48"/>
      <c r="BI479" s="49"/>
      <c r="BJ479" s="48"/>
      <c r="BK479" s="49"/>
      <c r="BL479" s="48"/>
    </row>
    <row r="480" spans="1:64" x14ac:dyDescent="0.25">
      <c r="A480" s="64" t="s">
        <v>567</v>
      </c>
      <c r="B480" s="64" t="s">
        <v>567</v>
      </c>
      <c r="C480" s="65"/>
      <c r="D480" s="66"/>
      <c r="E480" s="67"/>
      <c r="F480" s="68"/>
      <c r="G480" s="65"/>
      <c r="H480" s="69"/>
      <c r="I480" s="70"/>
      <c r="J480" s="70"/>
      <c r="K480" s="34" t="s">
        <v>65</v>
      </c>
      <c r="L480" s="77">
        <v>681</v>
      </c>
      <c r="M480" s="77"/>
      <c r="N480" s="72"/>
      <c r="O480" s="79" t="s">
        <v>176</v>
      </c>
      <c r="P480" s="81">
        <v>43174.632384259261</v>
      </c>
      <c r="Q480" s="79" t="s">
        <v>1401</v>
      </c>
      <c r="R480" s="83" t="s">
        <v>2222</v>
      </c>
      <c r="S480" s="79" t="s">
        <v>2539</v>
      </c>
      <c r="T480" s="79" t="s">
        <v>2863</v>
      </c>
      <c r="U480" s="79"/>
      <c r="V480" s="83" t="s">
        <v>3726</v>
      </c>
      <c r="W480" s="81">
        <v>43174.632384259261</v>
      </c>
      <c r="X480" s="83" t="s">
        <v>4355</v>
      </c>
      <c r="Y480" s="79"/>
      <c r="Z480" s="79"/>
      <c r="AA480" s="85" t="s">
        <v>5563</v>
      </c>
      <c r="AB480" s="79"/>
      <c r="AC480" s="79" t="b">
        <v>0</v>
      </c>
      <c r="AD480" s="79">
        <v>0</v>
      </c>
      <c r="AE480" s="85" t="s">
        <v>6296</v>
      </c>
      <c r="AF480" s="79" t="b">
        <v>1</v>
      </c>
      <c r="AG480" s="79" t="s">
        <v>6303</v>
      </c>
      <c r="AH480" s="79"/>
      <c r="AI480" s="85" t="s">
        <v>6322</v>
      </c>
      <c r="AJ480" s="79" t="b">
        <v>0</v>
      </c>
      <c r="AK480" s="79">
        <v>1</v>
      </c>
      <c r="AL480" s="85" t="s">
        <v>6296</v>
      </c>
      <c r="AM480" s="79" t="s">
        <v>6331</v>
      </c>
      <c r="AN480" s="79" t="b">
        <v>0</v>
      </c>
      <c r="AO480" s="85" t="s">
        <v>5563</v>
      </c>
      <c r="AP480" s="79" t="s">
        <v>176</v>
      </c>
      <c r="AQ480" s="79">
        <v>0</v>
      </c>
      <c r="AR480" s="79">
        <v>0</v>
      </c>
      <c r="AS480" s="79"/>
      <c r="AT480" s="79"/>
      <c r="AU480" s="79"/>
      <c r="AV480" s="79"/>
      <c r="AW480" s="79"/>
      <c r="AX480" s="79"/>
      <c r="AY480" s="79"/>
      <c r="AZ480" s="79"/>
      <c r="BA480">
        <v>1</v>
      </c>
      <c r="BB480" s="78" t="str">
        <f>REPLACE(INDEX(GroupVertices[Group], MATCH(Edges24[[#This Row],[Vertex 1]],GroupVertices[Vertex],0)),1,1,"")</f>
        <v>1</v>
      </c>
      <c r="BC480" s="78" t="str">
        <f>REPLACE(INDEX(GroupVertices[Group], MATCH(Edges24[[#This Row],[Vertex 2]],GroupVertices[Vertex],0)),1,1,"")</f>
        <v>1</v>
      </c>
      <c r="BD480" s="48">
        <v>0</v>
      </c>
      <c r="BE480" s="49">
        <v>0</v>
      </c>
      <c r="BF480" s="48">
        <v>0</v>
      </c>
      <c r="BG480" s="49">
        <v>0</v>
      </c>
      <c r="BH480" s="48">
        <v>0</v>
      </c>
      <c r="BI480" s="49">
        <v>0</v>
      </c>
      <c r="BJ480" s="48">
        <v>19</v>
      </c>
      <c r="BK480" s="49">
        <v>100</v>
      </c>
      <c r="BL480" s="48">
        <v>19</v>
      </c>
    </row>
    <row r="481" spans="1:64" x14ac:dyDescent="0.25">
      <c r="A481" s="64" t="s">
        <v>568</v>
      </c>
      <c r="B481" s="64" t="s">
        <v>568</v>
      </c>
      <c r="C481" s="65"/>
      <c r="D481" s="66"/>
      <c r="E481" s="67"/>
      <c r="F481" s="68"/>
      <c r="G481" s="65"/>
      <c r="H481" s="69"/>
      <c r="I481" s="70"/>
      <c r="J481" s="70"/>
      <c r="K481" s="34" t="s">
        <v>65</v>
      </c>
      <c r="L481" s="77">
        <v>682</v>
      </c>
      <c r="M481" s="77"/>
      <c r="N481" s="72"/>
      <c r="O481" s="79" t="s">
        <v>176</v>
      </c>
      <c r="P481" s="81">
        <v>43125.639548611114</v>
      </c>
      <c r="Q481" s="79" t="s">
        <v>1402</v>
      </c>
      <c r="R481" s="83" t="s">
        <v>2223</v>
      </c>
      <c r="S481" s="79" t="s">
        <v>2593</v>
      </c>
      <c r="T481" s="79" t="s">
        <v>2864</v>
      </c>
      <c r="U481" s="83" t="s">
        <v>3281</v>
      </c>
      <c r="V481" s="83" t="s">
        <v>3281</v>
      </c>
      <c r="W481" s="81">
        <v>43125.639548611114</v>
      </c>
      <c r="X481" s="83" t="s">
        <v>4356</v>
      </c>
      <c r="Y481" s="79"/>
      <c r="Z481" s="79"/>
      <c r="AA481" s="85" t="s">
        <v>5564</v>
      </c>
      <c r="AB481" s="79"/>
      <c r="AC481" s="79" t="b">
        <v>0</v>
      </c>
      <c r="AD481" s="79">
        <v>0</v>
      </c>
      <c r="AE481" s="85" t="s">
        <v>6296</v>
      </c>
      <c r="AF481" s="79" t="b">
        <v>0</v>
      </c>
      <c r="AG481" s="79" t="s">
        <v>6304</v>
      </c>
      <c r="AH481" s="79"/>
      <c r="AI481" s="85" t="s">
        <v>6296</v>
      </c>
      <c r="AJ481" s="79" t="b">
        <v>0</v>
      </c>
      <c r="AK481" s="79">
        <v>1</v>
      </c>
      <c r="AL481" s="85" t="s">
        <v>6296</v>
      </c>
      <c r="AM481" s="79" t="s">
        <v>6328</v>
      </c>
      <c r="AN481" s="79" t="b">
        <v>0</v>
      </c>
      <c r="AO481" s="85" t="s">
        <v>5564</v>
      </c>
      <c r="AP481" s="79" t="s">
        <v>6415</v>
      </c>
      <c r="AQ481" s="79">
        <v>0</v>
      </c>
      <c r="AR481" s="79">
        <v>0</v>
      </c>
      <c r="AS481" s="79"/>
      <c r="AT481" s="79"/>
      <c r="AU481" s="79"/>
      <c r="AV481" s="79"/>
      <c r="AW481" s="79"/>
      <c r="AX481" s="79"/>
      <c r="AY481" s="79"/>
      <c r="AZ481" s="79"/>
      <c r="BA481">
        <v>12</v>
      </c>
      <c r="BB481" s="78" t="str">
        <f>REPLACE(INDEX(GroupVertices[Group], MATCH(Edges24[[#This Row],[Vertex 1]],GroupVertices[Vertex],0)),1,1,"")</f>
        <v>1</v>
      </c>
      <c r="BC481" s="78" t="str">
        <f>REPLACE(INDEX(GroupVertices[Group], MATCH(Edges24[[#This Row],[Vertex 2]],GroupVertices[Vertex],0)),1,1,"")</f>
        <v>1</v>
      </c>
      <c r="BD481" s="48">
        <v>1</v>
      </c>
      <c r="BE481" s="49">
        <v>4.166666666666667</v>
      </c>
      <c r="BF481" s="48">
        <v>0</v>
      </c>
      <c r="BG481" s="49">
        <v>0</v>
      </c>
      <c r="BH481" s="48">
        <v>0</v>
      </c>
      <c r="BI481" s="49">
        <v>0</v>
      </c>
      <c r="BJ481" s="48">
        <v>23</v>
      </c>
      <c r="BK481" s="49">
        <v>95.833333333333329</v>
      </c>
      <c r="BL481" s="48">
        <v>24</v>
      </c>
    </row>
    <row r="482" spans="1:64" x14ac:dyDescent="0.25">
      <c r="A482" s="64" t="s">
        <v>568</v>
      </c>
      <c r="B482" s="64" t="s">
        <v>568</v>
      </c>
      <c r="C482" s="65"/>
      <c r="D482" s="66"/>
      <c r="E482" s="67"/>
      <c r="F482" s="68"/>
      <c r="G482" s="65"/>
      <c r="H482" s="69"/>
      <c r="I482" s="70"/>
      <c r="J482" s="70"/>
      <c r="K482" s="34" t="s">
        <v>65</v>
      </c>
      <c r="L482" s="77">
        <v>683</v>
      </c>
      <c r="M482" s="77"/>
      <c r="N482" s="72"/>
      <c r="O482" s="79" t="s">
        <v>176</v>
      </c>
      <c r="P482" s="81">
        <v>42912.780810185184</v>
      </c>
      <c r="Q482" s="79" t="s">
        <v>1403</v>
      </c>
      <c r="R482" s="83" t="s">
        <v>2224</v>
      </c>
      <c r="S482" s="79" t="s">
        <v>2593</v>
      </c>
      <c r="T482" s="79" t="s">
        <v>2865</v>
      </c>
      <c r="U482" s="83" t="s">
        <v>3282</v>
      </c>
      <c r="V482" s="83" t="s">
        <v>3282</v>
      </c>
      <c r="W482" s="81">
        <v>42912.780810185184</v>
      </c>
      <c r="X482" s="83" t="s">
        <v>4357</v>
      </c>
      <c r="Y482" s="79"/>
      <c r="Z482" s="79"/>
      <c r="AA482" s="85" t="s">
        <v>5565</v>
      </c>
      <c r="AB482" s="79"/>
      <c r="AC482" s="79" t="b">
        <v>0</v>
      </c>
      <c r="AD482" s="79">
        <v>6</v>
      </c>
      <c r="AE482" s="85" t="s">
        <v>6296</v>
      </c>
      <c r="AF482" s="79" t="b">
        <v>0</v>
      </c>
      <c r="AG482" s="79" t="s">
        <v>6304</v>
      </c>
      <c r="AH482" s="79"/>
      <c r="AI482" s="85" t="s">
        <v>6296</v>
      </c>
      <c r="AJ482" s="79" t="b">
        <v>0</v>
      </c>
      <c r="AK482" s="79">
        <v>4</v>
      </c>
      <c r="AL482" s="85" t="s">
        <v>6296</v>
      </c>
      <c r="AM482" s="79" t="s">
        <v>6328</v>
      </c>
      <c r="AN482" s="79" t="b">
        <v>0</v>
      </c>
      <c r="AO482" s="85" t="s">
        <v>5565</v>
      </c>
      <c r="AP482" s="79" t="s">
        <v>6415</v>
      </c>
      <c r="AQ482" s="79">
        <v>0</v>
      </c>
      <c r="AR482" s="79">
        <v>0</v>
      </c>
      <c r="AS482" s="79"/>
      <c r="AT482" s="79"/>
      <c r="AU482" s="79"/>
      <c r="AV482" s="79"/>
      <c r="AW482" s="79"/>
      <c r="AX482" s="79"/>
      <c r="AY482" s="79"/>
      <c r="AZ482" s="79"/>
      <c r="BA482">
        <v>12</v>
      </c>
      <c r="BB482" s="78" t="str">
        <f>REPLACE(INDEX(GroupVertices[Group], MATCH(Edges24[[#This Row],[Vertex 1]],GroupVertices[Vertex],0)),1,1,"")</f>
        <v>1</v>
      </c>
      <c r="BC482" s="78" t="str">
        <f>REPLACE(INDEX(GroupVertices[Group], MATCH(Edges24[[#This Row],[Vertex 2]],GroupVertices[Vertex],0)),1,1,"")</f>
        <v>1</v>
      </c>
      <c r="BD482" s="48">
        <v>0</v>
      </c>
      <c r="BE482" s="49">
        <v>0</v>
      </c>
      <c r="BF482" s="48">
        <v>0</v>
      </c>
      <c r="BG482" s="49">
        <v>0</v>
      </c>
      <c r="BH482" s="48">
        <v>0</v>
      </c>
      <c r="BI482" s="49">
        <v>0</v>
      </c>
      <c r="BJ482" s="48">
        <v>10</v>
      </c>
      <c r="BK482" s="49">
        <v>100</v>
      </c>
      <c r="BL482" s="48">
        <v>10</v>
      </c>
    </row>
    <row r="483" spans="1:64" x14ac:dyDescent="0.25">
      <c r="A483" s="64" t="s">
        <v>568</v>
      </c>
      <c r="B483" s="64" t="s">
        <v>568</v>
      </c>
      <c r="C483" s="65"/>
      <c r="D483" s="66"/>
      <c r="E483" s="67"/>
      <c r="F483" s="68"/>
      <c r="G483" s="65"/>
      <c r="H483" s="69"/>
      <c r="I483" s="70"/>
      <c r="J483" s="70"/>
      <c r="K483" s="34" t="s">
        <v>65</v>
      </c>
      <c r="L483" s="77">
        <v>684</v>
      </c>
      <c r="M483" s="77"/>
      <c r="N483" s="72"/>
      <c r="O483" s="79" t="s">
        <v>176</v>
      </c>
      <c r="P483" s="81">
        <v>42880.850902777776</v>
      </c>
      <c r="Q483" s="79" t="s">
        <v>1404</v>
      </c>
      <c r="R483" s="83" t="s">
        <v>2225</v>
      </c>
      <c r="S483" s="79" t="s">
        <v>2538</v>
      </c>
      <c r="T483" s="79" t="s">
        <v>2866</v>
      </c>
      <c r="U483" s="83" t="s">
        <v>3283</v>
      </c>
      <c r="V483" s="83" t="s">
        <v>3283</v>
      </c>
      <c r="W483" s="81">
        <v>42880.850902777776</v>
      </c>
      <c r="X483" s="83" t="s">
        <v>4358</v>
      </c>
      <c r="Y483" s="79"/>
      <c r="Z483" s="79"/>
      <c r="AA483" s="85" t="s">
        <v>5566</v>
      </c>
      <c r="AB483" s="79"/>
      <c r="AC483" s="79" t="b">
        <v>0</v>
      </c>
      <c r="AD483" s="79">
        <v>3</v>
      </c>
      <c r="AE483" s="85" t="s">
        <v>6296</v>
      </c>
      <c r="AF483" s="79" t="b">
        <v>0</v>
      </c>
      <c r="AG483" s="79" t="s">
        <v>6304</v>
      </c>
      <c r="AH483" s="79"/>
      <c r="AI483" s="85" t="s">
        <v>6296</v>
      </c>
      <c r="AJ483" s="79" t="b">
        <v>0</v>
      </c>
      <c r="AK483" s="79">
        <v>1</v>
      </c>
      <c r="AL483" s="85" t="s">
        <v>6296</v>
      </c>
      <c r="AM483" s="79" t="s">
        <v>6328</v>
      </c>
      <c r="AN483" s="79" t="b">
        <v>0</v>
      </c>
      <c r="AO483" s="85" t="s">
        <v>5566</v>
      </c>
      <c r="AP483" s="79" t="s">
        <v>6415</v>
      </c>
      <c r="AQ483" s="79">
        <v>0</v>
      </c>
      <c r="AR483" s="79">
        <v>0</v>
      </c>
      <c r="AS483" s="79"/>
      <c r="AT483" s="79"/>
      <c r="AU483" s="79"/>
      <c r="AV483" s="79"/>
      <c r="AW483" s="79"/>
      <c r="AX483" s="79"/>
      <c r="AY483" s="79"/>
      <c r="AZ483" s="79"/>
      <c r="BA483">
        <v>12</v>
      </c>
      <c r="BB483" s="78" t="str">
        <f>REPLACE(INDEX(GroupVertices[Group], MATCH(Edges24[[#This Row],[Vertex 1]],GroupVertices[Vertex],0)),1,1,"")</f>
        <v>1</v>
      </c>
      <c r="BC483" s="78" t="str">
        <f>REPLACE(INDEX(GroupVertices[Group], MATCH(Edges24[[#This Row],[Vertex 2]],GroupVertices[Vertex],0)),1,1,"")</f>
        <v>1</v>
      </c>
      <c r="BD483" s="48">
        <v>0</v>
      </c>
      <c r="BE483" s="49">
        <v>0</v>
      </c>
      <c r="BF483" s="48">
        <v>0</v>
      </c>
      <c r="BG483" s="49">
        <v>0</v>
      </c>
      <c r="BH483" s="48">
        <v>0</v>
      </c>
      <c r="BI483" s="49">
        <v>0</v>
      </c>
      <c r="BJ483" s="48">
        <v>7</v>
      </c>
      <c r="BK483" s="49">
        <v>100</v>
      </c>
      <c r="BL483" s="48">
        <v>7</v>
      </c>
    </row>
    <row r="484" spans="1:64" x14ac:dyDescent="0.25">
      <c r="A484" s="64" t="s">
        <v>568</v>
      </c>
      <c r="B484" s="64" t="s">
        <v>568</v>
      </c>
      <c r="C484" s="65"/>
      <c r="D484" s="66"/>
      <c r="E484" s="67"/>
      <c r="F484" s="68"/>
      <c r="G484" s="65"/>
      <c r="H484" s="69"/>
      <c r="I484" s="70"/>
      <c r="J484" s="70"/>
      <c r="K484" s="34" t="s">
        <v>65</v>
      </c>
      <c r="L484" s="77">
        <v>685</v>
      </c>
      <c r="M484" s="77"/>
      <c r="N484" s="72"/>
      <c r="O484" s="79" t="s">
        <v>176</v>
      </c>
      <c r="P484" s="81">
        <v>42976.747418981482</v>
      </c>
      <c r="Q484" s="79" t="s">
        <v>1405</v>
      </c>
      <c r="R484" s="83" t="s">
        <v>2226</v>
      </c>
      <c r="S484" s="79" t="s">
        <v>2506</v>
      </c>
      <c r="T484" s="79" t="s">
        <v>2867</v>
      </c>
      <c r="U484" s="83" t="s">
        <v>3284</v>
      </c>
      <c r="V484" s="83" t="s">
        <v>3284</v>
      </c>
      <c r="W484" s="81">
        <v>42976.747418981482</v>
      </c>
      <c r="X484" s="83" t="s">
        <v>4359</v>
      </c>
      <c r="Y484" s="79"/>
      <c r="Z484" s="79"/>
      <c r="AA484" s="85" t="s">
        <v>5567</v>
      </c>
      <c r="AB484" s="79"/>
      <c r="AC484" s="79" t="b">
        <v>0</v>
      </c>
      <c r="AD484" s="79">
        <v>12</v>
      </c>
      <c r="AE484" s="85" t="s">
        <v>6296</v>
      </c>
      <c r="AF484" s="79" t="b">
        <v>0</v>
      </c>
      <c r="AG484" s="79" t="s">
        <v>6304</v>
      </c>
      <c r="AH484" s="79"/>
      <c r="AI484" s="85" t="s">
        <v>6296</v>
      </c>
      <c r="AJ484" s="79" t="b">
        <v>0</v>
      </c>
      <c r="AK484" s="79">
        <v>2</v>
      </c>
      <c r="AL484" s="85" t="s">
        <v>6296</v>
      </c>
      <c r="AM484" s="79" t="s">
        <v>6328</v>
      </c>
      <c r="AN484" s="79" t="b">
        <v>0</v>
      </c>
      <c r="AO484" s="85" t="s">
        <v>5567</v>
      </c>
      <c r="AP484" s="79" t="s">
        <v>6415</v>
      </c>
      <c r="AQ484" s="79">
        <v>0</v>
      </c>
      <c r="AR484" s="79">
        <v>0</v>
      </c>
      <c r="AS484" s="79"/>
      <c r="AT484" s="79"/>
      <c r="AU484" s="79"/>
      <c r="AV484" s="79"/>
      <c r="AW484" s="79"/>
      <c r="AX484" s="79"/>
      <c r="AY484" s="79"/>
      <c r="AZ484" s="79"/>
      <c r="BA484">
        <v>12</v>
      </c>
      <c r="BB484" s="78" t="str">
        <f>REPLACE(INDEX(GroupVertices[Group], MATCH(Edges24[[#This Row],[Vertex 1]],GroupVertices[Vertex],0)),1,1,"")</f>
        <v>1</v>
      </c>
      <c r="BC484" s="78" t="str">
        <f>REPLACE(INDEX(GroupVertices[Group], MATCH(Edges24[[#This Row],[Vertex 2]],GroupVertices[Vertex],0)),1,1,"")</f>
        <v>1</v>
      </c>
      <c r="BD484" s="48">
        <v>0</v>
      </c>
      <c r="BE484" s="49">
        <v>0</v>
      </c>
      <c r="BF484" s="48">
        <v>0</v>
      </c>
      <c r="BG484" s="49">
        <v>0</v>
      </c>
      <c r="BH484" s="48">
        <v>0</v>
      </c>
      <c r="BI484" s="49">
        <v>0</v>
      </c>
      <c r="BJ484" s="48">
        <v>11</v>
      </c>
      <c r="BK484" s="49">
        <v>100</v>
      </c>
      <c r="BL484" s="48">
        <v>11</v>
      </c>
    </row>
    <row r="485" spans="1:64" x14ac:dyDescent="0.25">
      <c r="A485" s="64" t="s">
        <v>568</v>
      </c>
      <c r="B485" s="64" t="s">
        <v>568</v>
      </c>
      <c r="C485" s="65"/>
      <c r="D485" s="66"/>
      <c r="E485" s="67"/>
      <c r="F485" s="68"/>
      <c r="G485" s="65"/>
      <c r="H485" s="69"/>
      <c r="I485" s="70"/>
      <c r="J485" s="70"/>
      <c r="K485" s="34" t="s">
        <v>65</v>
      </c>
      <c r="L485" s="77">
        <v>686</v>
      </c>
      <c r="M485" s="77"/>
      <c r="N485" s="72"/>
      <c r="O485" s="79" t="s">
        <v>176</v>
      </c>
      <c r="P485" s="81">
        <v>42906.758599537039</v>
      </c>
      <c r="Q485" s="79" t="s">
        <v>1406</v>
      </c>
      <c r="R485" s="83" t="s">
        <v>2227</v>
      </c>
      <c r="S485" s="79" t="s">
        <v>2594</v>
      </c>
      <c r="T485" s="79" t="s">
        <v>2868</v>
      </c>
      <c r="U485" s="83" t="s">
        <v>3285</v>
      </c>
      <c r="V485" s="83" t="s">
        <v>3285</v>
      </c>
      <c r="W485" s="81">
        <v>42906.758599537039</v>
      </c>
      <c r="X485" s="83" t="s">
        <v>4360</v>
      </c>
      <c r="Y485" s="79"/>
      <c r="Z485" s="79"/>
      <c r="AA485" s="85" t="s">
        <v>5568</v>
      </c>
      <c r="AB485" s="79"/>
      <c r="AC485" s="79" t="b">
        <v>0</v>
      </c>
      <c r="AD485" s="79">
        <v>4</v>
      </c>
      <c r="AE485" s="85" t="s">
        <v>6296</v>
      </c>
      <c r="AF485" s="79" t="b">
        <v>0</v>
      </c>
      <c r="AG485" s="79" t="s">
        <v>6304</v>
      </c>
      <c r="AH485" s="79"/>
      <c r="AI485" s="85" t="s">
        <v>6296</v>
      </c>
      <c r="AJ485" s="79" t="b">
        <v>0</v>
      </c>
      <c r="AK485" s="79">
        <v>1</v>
      </c>
      <c r="AL485" s="85" t="s">
        <v>6296</v>
      </c>
      <c r="AM485" s="79" t="s">
        <v>6328</v>
      </c>
      <c r="AN485" s="79" t="b">
        <v>0</v>
      </c>
      <c r="AO485" s="85" t="s">
        <v>5568</v>
      </c>
      <c r="AP485" s="79" t="s">
        <v>6415</v>
      </c>
      <c r="AQ485" s="79">
        <v>0</v>
      </c>
      <c r="AR485" s="79">
        <v>0</v>
      </c>
      <c r="AS485" s="79"/>
      <c r="AT485" s="79"/>
      <c r="AU485" s="79"/>
      <c r="AV485" s="79"/>
      <c r="AW485" s="79"/>
      <c r="AX485" s="79"/>
      <c r="AY485" s="79"/>
      <c r="AZ485" s="79"/>
      <c r="BA485">
        <v>12</v>
      </c>
      <c r="BB485" s="78" t="str">
        <f>REPLACE(INDEX(GroupVertices[Group], MATCH(Edges24[[#This Row],[Vertex 1]],GroupVertices[Vertex],0)),1,1,"")</f>
        <v>1</v>
      </c>
      <c r="BC485" s="78" t="str">
        <f>REPLACE(INDEX(GroupVertices[Group], MATCH(Edges24[[#This Row],[Vertex 2]],GroupVertices[Vertex],0)),1,1,"")</f>
        <v>1</v>
      </c>
      <c r="BD485" s="48">
        <v>0</v>
      </c>
      <c r="BE485" s="49">
        <v>0</v>
      </c>
      <c r="BF485" s="48">
        <v>0</v>
      </c>
      <c r="BG485" s="49">
        <v>0</v>
      </c>
      <c r="BH485" s="48">
        <v>0</v>
      </c>
      <c r="BI485" s="49">
        <v>0</v>
      </c>
      <c r="BJ485" s="48">
        <v>6</v>
      </c>
      <c r="BK485" s="49">
        <v>100</v>
      </c>
      <c r="BL485" s="48">
        <v>6</v>
      </c>
    </row>
    <row r="486" spans="1:64" x14ac:dyDescent="0.25">
      <c r="A486" s="64" t="s">
        <v>568</v>
      </c>
      <c r="B486" s="64" t="s">
        <v>568</v>
      </c>
      <c r="C486" s="65"/>
      <c r="D486" s="66"/>
      <c r="E486" s="67"/>
      <c r="F486" s="68"/>
      <c r="G486" s="65"/>
      <c r="H486" s="69"/>
      <c r="I486" s="70"/>
      <c r="J486" s="70"/>
      <c r="K486" s="34" t="s">
        <v>65</v>
      </c>
      <c r="L486" s="77">
        <v>687</v>
      </c>
      <c r="M486" s="77"/>
      <c r="N486" s="72"/>
      <c r="O486" s="79" t="s">
        <v>176</v>
      </c>
      <c r="P486" s="81">
        <v>42976.748923611114</v>
      </c>
      <c r="Q486" s="79" t="s">
        <v>1407</v>
      </c>
      <c r="R486" s="79"/>
      <c r="S486" s="79"/>
      <c r="T486" s="79" t="s">
        <v>2869</v>
      </c>
      <c r="U486" s="83" t="s">
        <v>3286</v>
      </c>
      <c r="V486" s="83" t="s">
        <v>3286</v>
      </c>
      <c r="W486" s="81">
        <v>42976.748923611114</v>
      </c>
      <c r="X486" s="83" t="s">
        <v>4361</v>
      </c>
      <c r="Y486" s="79"/>
      <c r="Z486" s="79"/>
      <c r="AA486" s="85" t="s">
        <v>5569</v>
      </c>
      <c r="AB486" s="79"/>
      <c r="AC486" s="79" t="b">
        <v>0</v>
      </c>
      <c r="AD486" s="79">
        <v>0</v>
      </c>
      <c r="AE486" s="85" t="s">
        <v>6296</v>
      </c>
      <c r="AF486" s="79" t="b">
        <v>0</v>
      </c>
      <c r="AG486" s="79" t="s">
        <v>6312</v>
      </c>
      <c r="AH486" s="79"/>
      <c r="AI486" s="85" t="s">
        <v>6296</v>
      </c>
      <c r="AJ486" s="79" t="b">
        <v>0</v>
      </c>
      <c r="AK486" s="79">
        <v>1</v>
      </c>
      <c r="AL486" s="85" t="s">
        <v>6296</v>
      </c>
      <c r="AM486" s="79" t="s">
        <v>6328</v>
      </c>
      <c r="AN486" s="79" t="b">
        <v>0</v>
      </c>
      <c r="AO486" s="85" t="s">
        <v>5569</v>
      </c>
      <c r="AP486" s="79" t="s">
        <v>6415</v>
      </c>
      <c r="AQ486" s="79">
        <v>0</v>
      </c>
      <c r="AR486" s="79">
        <v>0</v>
      </c>
      <c r="AS486" s="79"/>
      <c r="AT486" s="79"/>
      <c r="AU486" s="79"/>
      <c r="AV486" s="79"/>
      <c r="AW486" s="79"/>
      <c r="AX486" s="79"/>
      <c r="AY486" s="79"/>
      <c r="AZ486" s="79"/>
      <c r="BA486">
        <v>12</v>
      </c>
      <c r="BB486" s="78" t="str">
        <f>REPLACE(INDEX(GroupVertices[Group], MATCH(Edges24[[#This Row],[Vertex 1]],GroupVertices[Vertex],0)),1,1,"")</f>
        <v>1</v>
      </c>
      <c r="BC486" s="78" t="str">
        <f>REPLACE(INDEX(GroupVertices[Group], MATCH(Edges24[[#This Row],[Vertex 2]],GroupVertices[Vertex],0)),1,1,"")</f>
        <v>1</v>
      </c>
      <c r="BD486" s="48">
        <v>0</v>
      </c>
      <c r="BE486" s="49">
        <v>0</v>
      </c>
      <c r="BF486" s="48">
        <v>0</v>
      </c>
      <c r="BG486" s="49">
        <v>0</v>
      </c>
      <c r="BH486" s="48">
        <v>0</v>
      </c>
      <c r="BI486" s="49">
        <v>0</v>
      </c>
      <c r="BJ486" s="48">
        <v>7</v>
      </c>
      <c r="BK486" s="49">
        <v>100</v>
      </c>
      <c r="BL486" s="48">
        <v>7</v>
      </c>
    </row>
    <row r="487" spans="1:64" x14ac:dyDescent="0.25">
      <c r="A487" s="64" t="s">
        <v>568</v>
      </c>
      <c r="B487" s="64" t="s">
        <v>568</v>
      </c>
      <c r="C487" s="65"/>
      <c r="D487" s="66"/>
      <c r="E487" s="67"/>
      <c r="F487" s="68"/>
      <c r="G487" s="65"/>
      <c r="H487" s="69"/>
      <c r="I487" s="70"/>
      <c r="J487" s="70"/>
      <c r="K487" s="34" t="s">
        <v>65</v>
      </c>
      <c r="L487" s="77">
        <v>688</v>
      </c>
      <c r="M487" s="77"/>
      <c r="N487" s="72"/>
      <c r="O487" s="79" t="s">
        <v>176</v>
      </c>
      <c r="P487" s="81">
        <v>43174.624120370368</v>
      </c>
      <c r="Q487" s="79" t="s">
        <v>1408</v>
      </c>
      <c r="R487" s="83" t="s">
        <v>2223</v>
      </c>
      <c r="S487" s="79" t="s">
        <v>2593</v>
      </c>
      <c r="T487" s="79" t="s">
        <v>2869</v>
      </c>
      <c r="U487" s="79"/>
      <c r="V487" s="83" t="s">
        <v>3727</v>
      </c>
      <c r="W487" s="81">
        <v>43174.624120370368</v>
      </c>
      <c r="X487" s="83" t="s">
        <v>4362</v>
      </c>
      <c r="Y487" s="79"/>
      <c r="Z487" s="79"/>
      <c r="AA487" s="85" t="s">
        <v>5570</v>
      </c>
      <c r="AB487" s="79"/>
      <c r="AC487" s="79" t="b">
        <v>0</v>
      </c>
      <c r="AD487" s="79">
        <v>0</v>
      </c>
      <c r="AE487" s="85" t="s">
        <v>6296</v>
      </c>
      <c r="AF487" s="79" t="b">
        <v>0</v>
      </c>
      <c r="AG487" s="79" t="s">
        <v>6304</v>
      </c>
      <c r="AH487" s="79"/>
      <c r="AI487" s="85" t="s">
        <v>6296</v>
      </c>
      <c r="AJ487" s="79" t="b">
        <v>0</v>
      </c>
      <c r="AK487" s="79">
        <v>1</v>
      </c>
      <c r="AL487" s="85" t="s">
        <v>5564</v>
      </c>
      <c r="AM487" s="79" t="s">
        <v>6328</v>
      </c>
      <c r="AN487" s="79" t="b">
        <v>0</v>
      </c>
      <c r="AO487" s="85" t="s">
        <v>5564</v>
      </c>
      <c r="AP487" s="79" t="s">
        <v>176</v>
      </c>
      <c r="AQ487" s="79">
        <v>0</v>
      </c>
      <c r="AR487" s="79">
        <v>0</v>
      </c>
      <c r="AS487" s="79"/>
      <c r="AT487" s="79"/>
      <c r="AU487" s="79"/>
      <c r="AV487" s="79"/>
      <c r="AW487" s="79"/>
      <c r="AX487" s="79"/>
      <c r="AY487" s="79"/>
      <c r="AZ487" s="79"/>
      <c r="BA487">
        <v>12</v>
      </c>
      <c r="BB487" s="78" t="str">
        <f>REPLACE(INDEX(GroupVertices[Group], MATCH(Edges24[[#This Row],[Vertex 1]],GroupVertices[Vertex],0)),1,1,"")</f>
        <v>1</v>
      </c>
      <c r="BC487" s="78" t="str">
        <f>REPLACE(INDEX(GroupVertices[Group], MATCH(Edges24[[#This Row],[Vertex 2]],GroupVertices[Vertex],0)),1,1,"")</f>
        <v>1</v>
      </c>
      <c r="BD487" s="48">
        <v>1</v>
      </c>
      <c r="BE487" s="49">
        <v>5.2631578947368425</v>
      </c>
      <c r="BF487" s="48">
        <v>0</v>
      </c>
      <c r="BG487" s="49">
        <v>0</v>
      </c>
      <c r="BH487" s="48">
        <v>0</v>
      </c>
      <c r="BI487" s="49">
        <v>0</v>
      </c>
      <c r="BJ487" s="48">
        <v>18</v>
      </c>
      <c r="BK487" s="49">
        <v>94.736842105263165</v>
      </c>
      <c r="BL487" s="48">
        <v>19</v>
      </c>
    </row>
    <row r="488" spans="1:64" x14ac:dyDescent="0.25">
      <c r="A488" s="64" t="s">
        <v>568</v>
      </c>
      <c r="B488" s="64" t="s">
        <v>568</v>
      </c>
      <c r="C488" s="65"/>
      <c r="D488" s="66"/>
      <c r="E488" s="67"/>
      <c r="F488" s="68"/>
      <c r="G488" s="65"/>
      <c r="H488" s="69"/>
      <c r="I488" s="70"/>
      <c r="J488" s="70"/>
      <c r="K488" s="34" t="s">
        <v>65</v>
      </c>
      <c r="L488" s="77">
        <v>689</v>
      </c>
      <c r="M488" s="77"/>
      <c r="N488" s="72"/>
      <c r="O488" s="79" t="s">
        <v>176</v>
      </c>
      <c r="P488" s="81">
        <v>43174.628437500003</v>
      </c>
      <c r="Q488" s="79" t="s">
        <v>1409</v>
      </c>
      <c r="R488" s="83" t="s">
        <v>2224</v>
      </c>
      <c r="S488" s="79" t="s">
        <v>2593</v>
      </c>
      <c r="T488" s="79" t="s">
        <v>2869</v>
      </c>
      <c r="U488" s="79"/>
      <c r="V488" s="83" t="s">
        <v>3727</v>
      </c>
      <c r="W488" s="81">
        <v>43174.628437500003</v>
      </c>
      <c r="X488" s="83" t="s">
        <v>4363</v>
      </c>
      <c r="Y488" s="79"/>
      <c r="Z488" s="79"/>
      <c r="AA488" s="85" t="s">
        <v>5571</v>
      </c>
      <c r="AB488" s="79"/>
      <c r="AC488" s="79" t="b">
        <v>0</v>
      </c>
      <c r="AD488" s="79">
        <v>0</v>
      </c>
      <c r="AE488" s="85" t="s">
        <v>6296</v>
      </c>
      <c r="AF488" s="79" t="b">
        <v>0</v>
      </c>
      <c r="AG488" s="79" t="s">
        <v>6304</v>
      </c>
      <c r="AH488" s="79"/>
      <c r="AI488" s="85" t="s">
        <v>6296</v>
      </c>
      <c r="AJ488" s="79" t="b">
        <v>0</v>
      </c>
      <c r="AK488" s="79">
        <v>4</v>
      </c>
      <c r="AL488" s="85" t="s">
        <v>5565</v>
      </c>
      <c r="AM488" s="79" t="s">
        <v>6328</v>
      </c>
      <c r="AN488" s="79" t="b">
        <v>0</v>
      </c>
      <c r="AO488" s="85" t="s">
        <v>5565</v>
      </c>
      <c r="AP488" s="79" t="s">
        <v>176</v>
      </c>
      <c r="AQ488" s="79">
        <v>0</v>
      </c>
      <c r="AR488" s="79">
        <v>0</v>
      </c>
      <c r="AS488" s="79"/>
      <c r="AT488" s="79"/>
      <c r="AU488" s="79"/>
      <c r="AV488" s="79"/>
      <c r="AW488" s="79"/>
      <c r="AX488" s="79"/>
      <c r="AY488" s="79"/>
      <c r="AZ488" s="79"/>
      <c r="BA488">
        <v>12</v>
      </c>
      <c r="BB488" s="78" t="str">
        <f>REPLACE(INDEX(GroupVertices[Group], MATCH(Edges24[[#This Row],[Vertex 1]],GroupVertices[Vertex],0)),1,1,"")</f>
        <v>1</v>
      </c>
      <c r="BC488" s="78" t="str">
        <f>REPLACE(INDEX(GroupVertices[Group], MATCH(Edges24[[#This Row],[Vertex 2]],GroupVertices[Vertex],0)),1,1,"")</f>
        <v>1</v>
      </c>
      <c r="BD488" s="48">
        <v>0</v>
      </c>
      <c r="BE488" s="49">
        <v>0</v>
      </c>
      <c r="BF488" s="48">
        <v>0</v>
      </c>
      <c r="BG488" s="49">
        <v>0</v>
      </c>
      <c r="BH488" s="48">
        <v>0</v>
      </c>
      <c r="BI488" s="49">
        <v>0</v>
      </c>
      <c r="BJ488" s="48">
        <v>11</v>
      </c>
      <c r="BK488" s="49">
        <v>100</v>
      </c>
      <c r="BL488" s="48">
        <v>11</v>
      </c>
    </row>
    <row r="489" spans="1:64" x14ac:dyDescent="0.25">
      <c r="A489" s="64" t="s">
        <v>568</v>
      </c>
      <c r="B489" s="64" t="s">
        <v>568</v>
      </c>
      <c r="C489" s="65"/>
      <c r="D489" s="66"/>
      <c r="E489" s="67"/>
      <c r="F489" s="68"/>
      <c r="G489" s="65"/>
      <c r="H489" s="69"/>
      <c r="I489" s="70"/>
      <c r="J489" s="70"/>
      <c r="K489" s="34" t="s">
        <v>65</v>
      </c>
      <c r="L489" s="77">
        <v>690</v>
      </c>
      <c r="M489" s="77"/>
      <c r="N489" s="72"/>
      <c r="O489" s="79" t="s">
        <v>176</v>
      </c>
      <c r="P489" s="81">
        <v>43174.628506944442</v>
      </c>
      <c r="Q489" s="79" t="s">
        <v>1410</v>
      </c>
      <c r="R489" s="83" t="s">
        <v>2225</v>
      </c>
      <c r="S489" s="79" t="s">
        <v>2538</v>
      </c>
      <c r="T489" s="79" t="s">
        <v>2870</v>
      </c>
      <c r="U489" s="79"/>
      <c r="V489" s="83" t="s">
        <v>3727</v>
      </c>
      <c r="W489" s="81">
        <v>43174.628506944442</v>
      </c>
      <c r="X489" s="83" t="s">
        <v>4364</v>
      </c>
      <c r="Y489" s="79"/>
      <c r="Z489" s="79"/>
      <c r="AA489" s="85" t="s">
        <v>5572</v>
      </c>
      <c r="AB489" s="79"/>
      <c r="AC489" s="79" t="b">
        <v>0</v>
      </c>
      <c r="AD489" s="79">
        <v>0</v>
      </c>
      <c r="AE489" s="85" t="s">
        <v>6296</v>
      </c>
      <c r="AF489" s="79" t="b">
        <v>0</v>
      </c>
      <c r="AG489" s="79" t="s">
        <v>6304</v>
      </c>
      <c r="AH489" s="79"/>
      <c r="AI489" s="85" t="s">
        <v>6296</v>
      </c>
      <c r="AJ489" s="79" t="b">
        <v>0</v>
      </c>
      <c r="AK489" s="79">
        <v>1</v>
      </c>
      <c r="AL489" s="85" t="s">
        <v>5566</v>
      </c>
      <c r="AM489" s="79" t="s">
        <v>6328</v>
      </c>
      <c r="AN489" s="79" t="b">
        <v>0</v>
      </c>
      <c r="AO489" s="85" t="s">
        <v>5566</v>
      </c>
      <c r="AP489" s="79" t="s">
        <v>176</v>
      </c>
      <c r="AQ489" s="79">
        <v>0</v>
      </c>
      <c r="AR489" s="79">
        <v>0</v>
      </c>
      <c r="AS489" s="79"/>
      <c r="AT489" s="79"/>
      <c r="AU489" s="79"/>
      <c r="AV489" s="79"/>
      <c r="AW489" s="79"/>
      <c r="AX489" s="79"/>
      <c r="AY489" s="79"/>
      <c r="AZ489" s="79"/>
      <c r="BA489">
        <v>12</v>
      </c>
      <c r="BB489" s="78" t="str">
        <f>REPLACE(INDEX(GroupVertices[Group], MATCH(Edges24[[#This Row],[Vertex 1]],GroupVertices[Vertex],0)),1,1,"")</f>
        <v>1</v>
      </c>
      <c r="BC489" s="78" t="str">
        <f>REPLACE(INDEX(GroupVertices[Group], MATCH(Edges24[[#This Row],[Vertex 2]],GroupVertices[Vertex],0)),1,1,"")</f>
        <v>1</v>
      </c>
      <c r="BD489" s="48">
        <v>0</v>
      </c>
      <c r="BE489" s="49">
        <v>0</v>
      </c>
      <c r="BF489" s="48">
        <v>0</v>
      </c>
      <c r="BG489" s="49">
        <v>0</v>
      </c>
      <c r="BH489" s="48">
        <v>0</v>
      </c>
      <c r="BI489" s="49">
        <v>0</v>
      </c>
      <c r="BJ489" s="48">
        <v>9</v>
      </c>
      <c r="BK489" s="49">
        <v>100</v>
      </c>
      <c r="BL489" s="48">
        <v>9</v>
      </c>
    </row>
    <row r="490" spans="1:64" x14ac:dyDescent="0.25">
      <c r="A490" s="64" t="s">
        <v>568</v>
      </c>
      <c r="B490" s="64" t="s">
        <v>568</v>
      </c>
      <c r="C490" s="65"/>
      <c r="D490" s="66"/>
      <c r="E490" s="67"/>
      <c r="F490" s="68"/>
      <c r="G490" s="65"/>
      <c r="H490" s="69"/>
      <c r="I490" s="70"/>
      <c r="J490" s="70"/>
      <c r="K490" s="34" t="s">
        <v>65</v>
      </c>
      <c r="L490" s="77">
        <v>691</v>
      </c>
      <c r="M490" s="77"/>
      <c r="N490" s="72"/>
      <c r="O490" s="79" t="s">
        <v>176</v>
      </c>
      <c r="P490" s="81">
        <v>43174.632407407407</v>
      </c>
      <c r="Q490" s="79" t="s">
        <v>1411</v>
      </c>
      <c r="R490" s="83" t="s">
        <v>2226</v>
      </c>
      <c r="S490" s="79" t="s">
        <v>2506</v>
      </c>
      <c r="T490" s="79" t="s">
        <v>2871</v>
      </c>
      <c r="U490" s="79"/>
      <c r="V490" s="83" t="s">
        <v>3727</v>
      </c>
      <c r="W490" s="81">
        <v>43174.632407407407</v>
      </c>
      <c r="X490" s="83" t="s">
        <v>4365</v>
      </c>
      <c r="Y490" s="79"/>
      <c r="Z490" s="79"/>
      <c r="AA490" s="85" t="s">
        <v>5573</v>
      </c>
      <c r="AB490" s="79"/>
      <c r="AC490" s="79" t="b">
        <v>0</v>
      </c>
      <c r="AD490" s="79">
        <v>0</v>
      </c>
      <c r="AE490" s="85" t="s">
        <v>6296</v>
      </c>
      <c r="AF490" s="79" t="b">
        <v>0</v>
      </c>
      <c r="AG490" s="79" t="s">
        <v>6304</v>
      </c>
      <c r="AH490" s="79"/>
      <c r="AI490" s="85" t="s">
        <v>6296</v>
      </c>
      <c r="AJ490" s="79" t="b">
        <v>0</v>
      </c>
      <c r="AK490" s="79">
        <v>2</v>
      </c>
      <c r="AL490" s="85" t="s">
        <v>5567</v>
      </c>
      <c r="AM490" s="79" t="s">
        <v>6328</v>
      </c>
      <c r="AN490" s="79" t="b">
        <v>0</v>
      </c>
      <c r="AO490" s="85" t="s">
        <v>5567</v>
      </c>
      <c r="AP490" s="79" t="s">
        <v>176</v>
      </c>
      <c r="AQ490" s="79">
        <v>0</v>
      </c>
      <c r="AR490" s="79">
        <v>0</v>
      </c>
      <c r="AS490" s="79"/>
      <c r="AT490" s="79"/>
      <c r="AU490" s="79"/>
      <c r="AV490" s="79"/>
      <c r="AW490" s="79"/>
      <c r="AX490" s="79"/>
      <c r="AY490" s="79"/>
      <c r="AZ490" s="79"/>
      <c r="BA490">
        <v>12</v>
      </c>
      <c r="BB490" s="78" t="str">
        <f>REPLACE(INDEX(GroupVertices[Group], MATCH(Edges24[[#This Row],[Vertex 1]],GroupVertices[Vertex],0)),1,1,"")</f>
        <v>1</v>
      </c>
      <c r="BC490" s="78" t="str">
        <f>REPLACE(INDEX(GroupVertices[Group], MATCH(Edges24[[#This Row],[Vertex 2]],GroupVertices[Vertex],0)),1,1,"")</f>
        <v>1</v>
      </c>
      <c r="BD490" s="48">
        <v>0</v>
      </c>
      <c r="BE490" s="49">
        <v>0</v>
      </c>
      <c r="BF490" s="48">
        <v>0</v>
      </c>
      <c r="BG490" s="49">
        <v>0</v>
      </c>
      <c r="BH490" s="48">
        <v>0</v>
      </c>
      <c r="BI490" s="49">
        <v>0</v>
      </c>
      <c r="BJ490" s="48">
        <v>12</v>
      </c>
      <c r="BK490" s="49">
        <v>100</v>
      </c>
      <c r="BL490" s="48">
        <v>12</v>
      </c>
    </row>
    <row r="491" spans="1:64" x14ac:dyDescent="0.25">
      <c r="A491" s="64" t="s">
        <v>568</v>
      </c>
      <c r="B491" s="64" t="s">
        <v>568</v>
      </c>
      <c r="C491" s="65"/>
      <c r="D491" s="66"/>
      <c r="E491" s="67"/>
      <c r="F491" s="68"/>
      <c r="G491" s="65"/>
      <c r="H491" s="69"/>
      <c r="I491" s="70"/>
      <c r="J491" s="70"/>
      <c r="K491" s="34" t="s">
        <v>65</v>
      </c>
      <c r="L491" s="77">
        <v>692</v>
      </c>
      <c r="M491" s="77"/>
      <c r="N491" s="72"/>
      <c r="O491" s="79" t="s">
        <v>176</v>
      </c>
      <c r="P491" s="81">
        <v>43174.633923611109</v>
      </c>
      <c r="Q491" s="79" t="s">
        <v>1412</v>
      </c>
      <c r="R491" s="83" t="s">
        <v>2227</v>
      </c>
      <c r="S491" s="79" t="s">
        <v>2594</v>
      </c>
      <c r="T491" s="79" t="s">
        <v>2868</v>
      </c>
      <c r="U491" s="79"/>
      <c r="V491" s="83" t="s">
        <v>3727</v>
      </c>
      <c r="W491" s="81">
        <v>43174.633923611109</v>
      </c>
      <c r="X491" s="83" t="s">
        <v>4366</v>
      </c>
      <c r="Y491" s="79"/>
      <c r="Z491" s="79"/>
      <c r="AA491" s="85" t="s">
        <v>5574</v>
      </c>
      <c r="AB491" s="79"/>
      <c r="AC491" s="79" t="b">
        <v>0</v>
      </c>
      <c r="AD491" s="79">
        <v>0</v>
      </c>
      <c r="AE491" s="85" t="s">
        <v>6296</v>
      </c>
      <c r="AF491" s="79" t="b">
        <v>0</v>
      </c>
      <c r="AG491" s="79" t="s">
        <v>6304</v>
      </c>
      <c r="AH491" s="79"/>
      <c r="AI491" s="85" t="s">
        <v>6296</v>
      </c>
      <c r="AJ491" s="79" t="b">
        <v>0</v>
      </c>
      <c r="AK491" s="79">
        <v>1</v>
      </c>
      <c r="AL491" s="85" t="s">
        <v>5568</v>
      </c>
      <c r="AM491" s="79" t="s">
        <v>6328</v>
      </c>
      <c r="AN491" s="79" t="b">
        <v>0</v>
      </c>
      <c r="AO491" s="85" t="s">
        <v>5568</v>
      </c>
      <c r="AP491" s="79" t="s">
        <v>176</v>
      </c>
      <c r="AQ491" s="79">
        <v>0</v>
      </c>
      <c r="AR491" s="79">
        <v>0</v>
      </c>
      <c r="AS491" s="79"/>
      <c r="AT491" s="79"/>
      <c r="AU491" s="79"/>
      <c r="AV491" s="79"/>
      <c r="AW491" s="79"/>
      <c r="AX491" s="79"/>
      <c r="AY491" s="79"/>
      <c r="AZ491" s="79"/>
      <c r="BA491">
        <v>12</v>
      </c>
      <c r="BB491" s="78" t="str">
        <f>REPLACE(INDEX(GroupVertices[Group], MATCH(Edges24[[#This Row],[Vertex 1]],GroupVertices[Vertex],0)),1,1,"")</f>
        <v>1</v>
      </c>
      <c r="BC491" s="78" t="str">
        <f>REPLACE(INDEX(GroupVertices[Group], MATCH(Edges24[[#This Row],[Vertex 2]],GroupVertices[Vertex],0)),1,1,"")</f>
        <v>1</v>
      </c>
      <c r="BD491" s="48">
        <v>0</v>
      </c>
      <c r="BE491" s="49">
        <v>0</v>
      </c>
      <c r="BF491" s="48">
        <v>0</v>
      </c>
      <c r="BG491" s="49">
        <v>0</v>
      </c>
      <c r="BH491" s="48">
        <v>0</v>
      </c>
      <c r="BI491" s="49">
        <v>0</v>
      </c>
      <c r="BJ491" s="48">
        <v>8</v>
      </c>
      <c r="BK491" s="49">
        <v>100</v>
      </c>
      <c r="BL491" s="48">
        <v>8</v>
      </c>
    </row>
    <row r="492" spans="1:64" x14ac:dyDescent="0.25">
      <c r="A492" s="64" t="s">
        <v>568</v>
      </c>
      <c r="B492" s="64" t="s">
        <v>568</v>
      </c>
      <c r="C492" s="65"/>
      <c r="D492" s="66"/>
      <c r="E492" s="67"/>
      <c r="F492" s="68"/>
      <c r="G492" s="65"/>
      <c r="H492" s="69"/>
      <c r="I492" s="70"/>
      <c r="J492" s="70"/>
      <c r="K492" s="34" t="s">
        <v>65</v>
      </c>
      <c r="L492" s="77">
        <v>693</v>
      </c>
      <c r="M492" s="77"/>
      <c r="N492" s="72"/>
      <c r="O492" s="79" t="s">
        <v>176</v>
      </c>
      <c r="P492" s="81">
        <v>43174.634953703702</v>
      </c>
      <c r="Q492" s="79" t="s">
        <v>1413</v>
      </c>
      <c r="R492" s="79"/>
      <c r="S492" s="79"/>
      <c r="T492" s="79" t="s">
        <v>2869</v>
      </c>
      <c r="U492" s="83" t="s">
        <v>3286</v>
      </c>
      <c r="V492" s="83" t="s">
        <v>3286</v>
      </c>
      <c r="W492" s="81">
        <v>43174.634953703702</v>
      </c>
      <c r="X492" s="83" t="s">
        <v>4367</v>
      </c>
      <c r="Y492" s="79"/>
      <c r="Z492" s="79"/>
      <c r="AA492" s="85" t="s">
        <v>5575</v>
      </c>
      <c r="AB492" s="79"/>
      <c r="AC492" s="79" t="b">
        <v>0</v>
      </c>
      <c r="AD492" s="79">
        <v>0</v>
      </c>
      <c r="AE492" s="85" t="s">
        <v>6296</v>
      </c>
      <c r="AF492" s="79" t="b">
        <v>0</v>
      </c>
      <c r="AG492" s="79" t="s">
        <v>6312</v>
      </c>
      <c r="AH492" s="79"/>
      <c r="AI492" s="85" t="s">
        <v>6296</v>
      </c>
      <c r="AJ492" s="79" t="b">
        <v>0</v>
      </c>
      <c r="AK492" s="79">
        <v>1</v>
      </c>
      <c r="AL492" s="85" t="s">
        <v>5569</v>
      </c>
      <c r="AM492" s="79" t="s">
        <v>6328</v>
      </c>
      <c r="AN492" s="79" t="b">
        <v>0</v>
      </c>
      <c r="AO492" s="85" t="s">
        <v>5569</v>
      </c>
      <c r="AP492" s="79" t="s">
        <v>176</v>
      </c>
      <c r="AQ492" s="79">
        <v>0</v>
      </c>
      <c r="AR492" s="79">
        <v>0</v>
      </c>
      <c r="AS492" s="79"/>
      <c r="AT492" s="79"/>
      <c r="AU492" s="79"/>
      <c r="AV492" s="79"/>
      <c r="AW492" s="79"/>
      <c r="AX492" s="79"/>
      <c r="AY492" s="79"/>
      <c r="AZ492" s="79"/>
      <c r="BA492">
        <v>12</v>
      </c>
      <c r="BB492" s="78" t="str">
        <f>REPLACE(INDEX(GroupVertices[Group], MATCH(Edges24[[#This Row],[Vertex 1]],GroupVertices[Vertex],0)),1,1,"")</f>
        <v>1</v>
      </c>
      <c r="BC492" s="78" t="str">
        <f>REPLACE(INDEX(GroupVertices[Group], MATCH(Edges24[[#This Row],[Vertex 2]],GroupVertices[Vertex],0)),1,1,"")</f>
        <v>1</v>
      </c>
      <c r="BD492" s="48">
        <v>0</v>
      </c>
      <c r="BE492" s="49">
        <v>0</v>
      </c>
      <c r="BF492" s="48">
        <v>0</v>
      </c>
      <c r="BG492" s="49">
        <v>0</v>
      </c>
      <c r="BH492" s="48">
        <v>0</v>
      </c>
      <c r="BI492" s="49">
        <v>0</v>
      </c>
      <c r="BJ492" s="48">
        <v>9</v>
      </c>
      <c r="BK492" s="49">
        <v>100</v>
      </c>
      <c r="BL492" s="48">
        <v>9</v>
      </c>
    </row>
    <row r="493" spans="1:64" x14ac:dyDescent="0.25">
      <c r="A493" s="64" t="s">
        <v>569</v>
      </c>
      <c r="B493" s="64" t="s">
        <v>569</v>
      </c>
      <c r="C493" s="65"/>
      <c r="D493" s="66"/>
      <c r="E493" s="67"/>
      <c r="F493" s="68"/>
      <c r="G493" s="65"/>
      <c r="H493" s="69"/>
      <c r="I493" s="70"/>
      <c r="J493" s="70"/>
      <c r="K493" s="34" t="s">
        <v>65</v>
      </c>
      <c r="L493" s="77">
        <v>694</v>
      </c>
      <c r="M493" s="77"/>
      <c r="N493" s="72"/>
      <c r="O493" s="79" t="s">
        <v>176</v>
      </c>
      <c r="P493" s="81">
        <v>43164.742534722223</v>
      </c>
      <c r="Q493" s="79" t="s">
        <v>1414</v>
      </c>
      <c r="R493" s="83" t="s">
        <v>2077</v>
      </c>
      <c r="S493" s="79" t="s">
        <v>2533</v>
      </c>
      <c r="T493" s="79" t="s">
        <v>2872</v>
      </c>
      <c r="U493" s="79"/>
      <c r="V493" s="83" t="s">
        <v>3728</v>
      </c>
      <c r="W493" s="81">
        <v>43164.742534722223</v>
      </c>
      <c r="X493" s="83" t="s">
        <v>4368</v>
      </c>
      <c r="Y493" s="79"/>
      <c r="Z493" s="79"/>
      <c r="AA493" s="85" t="s">
        <v>5576</v>
      </c>
      <c r="AB493" s="79"/>
      <c r="AC493" s="79" t="b">
        <v>0</v>
      </c>
      <c r="AD493" s="79">
        <v>2</v>
      </c>
      <c r="AE493" s="85" t="s">
        <v>6296</v>
      </c>
      <c r="AF493" s="79" t="b">
        <v>0</v>
      </c>
      <c r="AG493" s="79" t="s">
        <v>6304</v>
      </c>
      <c r="AH493" s="79"/>
      <c r="AI493" s="85" t="s">
        <v>6296</v>
      </c>
      <c r="AJ493" s="79" t="b">
        <v>0</v>
      </c>
      <c r="AK493" s="79">
        <v>3</v>
      </c>
      <c r="AL493" s="85" t="s">
        <v>6296</v>
      </c>
      <c r="AM493" s="79" t="s">
        <v>6328</v>
      </c>
      <c r="AN493" s="79" t="b">
        <v>0</v>
      </c>
      <c r="AO493" s="85" t="s">
        <v>5576</v>
      </c>
      <c r="AP493" s="79" t="s">
        <v>6415</v>
      </c>
      <c r="AQ493" s="79">
        <v>0</v>
      </c>
      <c r="AR493" s="79">
        <v>0</v>
      </c>
      <c r="AS493" s="79"/>
      <c r="AT493" s="79"/>
      <c r="AU493" s="79"/>
      <c r="AV493" s="79"/>
      <c r="AW493" s="79"/>
      <c r="AX493" s="79"/>
      <c r="AY493" s="79"/>
      <c r="AZ493" s="79"/>
      <c r="BA493">
        <v>2</v>
      </c>
      <c r="BB493" s="78" t="str">
        <f>REPLACE(INDEX(GroupVertices[Group], MATCH(Edges24[[#This Row],[Vertex 1]],GroupVertices[Vertex],0)),1,1,"")</f>
        <v>47</v>
      </c>
      <c r="BC493" s="78" t="str">
        <f>REPLACE(INDEX(GroupVertices[Group], MATCH(Edges24[[#This Row],[Vertex 2]],GroupVertices[Vertex],0)),1,1,"")</f>
        <v>47</v>
      </c>
      <c r="BD493" s="48">
        <v>1</v>
      </c>
      <c r="BE493" s="49">
        <v>5.2631578947368425</v>
      </c>
      <c r="BF493" s="48">
        <v>0</v>
      </c>
      <c r="BG493" s="49">
        <v>0</v>
      </c>
      <c r="BH493" s="48">
        <v>0</v>
      </c>
      <c r="BI493" s="49">
        <v>0</v>
      </c>
      <c r="BJ493" s="48">
        <v>18</v>
      </c>
      <c r="BK493" s="49">
        <v>94.736842105263165</v>
      </c>
      <c r="BL493" s="48">
        <v>19</v>
      </c>
    </row>
    <row r="494" spans="1:64" x14ac:dyDescent="0.25">
      <c r="A494" s="64" t="s">
        <v>569</v>
      </c>
      <c r="B494" s="64" t="s">
        <v>569</v>
      </c>
      <c r="C494" s="65"/>
      <c r="D494" s="66"/>
      <c r="E494" s="67"/>
      <c r="F494" s="68"/>
      <c r="G494" s="65"/>
      <c r="H494" s="69"/>
      <c r="I494" s="70"/>
      <c r="J494" s="70"/>
      <c r="K494" s="34" t="s">
        <v>65</v>
      </c>
      <c r="L494" s="77">
        <v>695</v>
      </c>
      <c r="M494" s="77"/>
      <c r="N494" s="72"/>
      <c r="O494" s="79" t="s">
        <v>176</v>
      </c>
      <c r="P494" s="81">
        <v>43173.591932870368</v>
      </c>
      <c r="Q494" s="79" t="s">
        <v>1415</v>
      </c>
      <c r="R494" s="83" t="s">
        <v>2228</v>
      </c>
      <c r="S494" s="79" t="s">
        <v>2595</v>
      </c>
      <c r="T494" s="79" t="s">
        <v>2873</v>
      </c>
      <c r="U494" s="79"/>
      <c r="V494" s="83" t="s">
        <v>3728</v>
      </c>
      <c r="W494" s="81">
        <v>43173.591932870368</v>
      </c>
      <c r="X494" s="83" t="s">
        <v>4369</v>
      </c>
      <c r="Y494" s="79"/>
      <c r="Z494" s="79"/>
      <c r="AA494" s="85" t="s">
        <v>5577</v>
      </c>
      <c r="AB494" s="79"/>
      <c r="AC494" s="79" t="b">
        <v>0</v>
      </c>
      <c r="AD494" s="79">
        <v>0</v>
      </c>
      <c r="AE494" s="85" t="s">
        <v>6296</v>
      </c>
      <c r="AF494" s="79" t="b">
        <v>0</v>
      </c>
      <c r="AG494" s="79" t="s">
        <v>6304</v>
      </c>
      <c r="AH494" s="79"/>
      <c r="AI494" s="85" t="s">
        <v>6296</v>
      </c>
      <c r="AJ494" s="79" t="b">
        <v>0</v>
      </c>
      <c r="AK494" s="79">
        <v>2</v>
      </c>
      <c r="AL494" s="85" t="s">
        <v>6296</v>
      </c>
      <c r="AM494" s="79" t="s">
        <v>6328</v>
      </c>
      <c r="AN494" s="79" t="b">
        <v>0</v>
      </c>
      <c r="AO494" s="85" t="s">
        <v>5577</v>
      </c>
      <c r="AP494" s="79" t="s">
        <v>6415</v>
      </c>
      <c r="AQ494" s="79">
        <v>0</v>
      </c>
      <c r="AR494" s="79">
        <v>0</v>
      </c>
      <c r="AS494" s="79"/>
      <c r="AT494" s="79"/>
      <c r="AU494" s="79"/>
      <c r="AV494" s="79"/>
      <c r="AW494" s="79"/>
      <c r="AX494" s="79"/>
      <c r="AY494" s="79"/>
      <c r="AZ494" s="79"/>
      <c r="BA494">
        <v>2</v>
      </c>
      <c r="BB494" s="78" t="str">
        <f>REPLACE(INDEX(GroupVertices[Group], MATCH(Edges24[[#This Row],[Vertex 1]],GroupVertices[Vertex],0)),1,1,"")</f>
        <v>47</v>
      </c>
      <c r="BC494" s="78" t="str">
        <f>REPLACE(INDEX(GroupVertices[Group], MATCH(Edges24[[#This Row],[Vertex 2]],GroupVertices[Vertex],0)),1,1,"")</f>
        <v>47</v>
      </c>
      <c r="BD494" s="48">
        <v>0</v>
      </c>
      <c r="BE494" s="49">
        <v>0</v>
      </c>
      <c r="BF494" s="48">
        <v>0</v>
      </c>
      <c r="BG494" s="49">
        <v>0</v>
      </c>
      <c r="BH494" s="48">
        <v>0</v>
      </c>
      <c r="BI494" s="49">
        <v>0</v>
      </c>
      <c r="BJ494" s="48">
        <v>15</v>
      </c>
      <c r="BK494" s="49">
        <v>100</v>
      </c>
      <c r="BL494" s="48">
        <v>15</v>
      </c>
    </row>
    <row r="495" spans="1:64" x14ac:dyDescent="0.25">
      <c r="A495" s="64" t="s">
        <v>570</v>
      </c>
      <c r="B495" s="64" t="s">
        <v>569</v>
      </c>
      <c r="C495" s="65"/>
      <c r="D495" s="66"/>
      <c r="E495" s="67"/>
      <c r="F495" s="68"/>
      <c r="G495" s="65"/>
      <c r="H495" s="69"/>
      <c r="I495" s="70"/>
      <c r="J495" s="70"/>
      <c r="K495" s="34" t="s">
        <v>65</v>
      </c>
      <c r="L495" s="77">
        <v>696</v>
      </c>
      <c r="M495" s="77"/>
      <c r="N495" s="72"/>
      <c r="O495" s="79" t="s">
        <v>999</v>
      </c>
      <c r="P495" s="81">
        <v>43174.635405092595</v>
      </c>
      <c r="Q495" s="79" t="s">
        <v>1416</v>
      </c>
      <c r="R495" s="83" t="s">
        <v>2228</v>
      </c>
      <c r="S495" s="79" t="s">
        <v>2595</v>
      </c>
      <c r="T495" s="79" t="s">
        <v>2874</v>
      </c>
      <c r="U495" s="79"/>
      <c r="V495" s="83" t="s">
        <v>3729</v>
      </c>
      <c r="W495" s="81">
        <v>43174.635405092595</v>
      </c>
      <c r="X495" s="83" t="s">
        <v>4370</v>
      </c>
      <c r="Y495" s="79"/>
      <c r="Z495" s="79"/>
      <c r="AA495" s="85" t="s">
        <v>5578</v>
      </c>
      <c r="AB495" s="79"/>
      <c r="AC495" s="79" t="b">
        <v>0</v>
      </c>
      <c r="AD495" s="79">
        <v>0</v>
      </c>
      <c r="AE495" s="85" t="s">
        <v>6296</v>
      </c>
      <c r="AF495" s="79" t="b">
        <v>0</v>
      </c>
      <c r="AG495" s="79" t="s">
        <v>6304</v>
      </c>
      <c r="AH495" s="79"/>
      <c r="AI495" s="85" t="s">
        <v>6296</v>
      </c>
      <c r="AJ495" s="79" t="b">
        <v>0</v>
      </c>
      <c r="AK495" s="79">
        <v>2</v>
      </c>
      <c r="AL495" s="85" t="s">
        <v>5577</v>
      </c>
      <c r="AM495" s="79" t="s">
        <v>6333</v>
      </c>
      <c r="AN495" s="79" t="b">
        <v>0</v>
      </c>
      <c r="AO495" s="85" t="s">
        <v>5577</v>
      </c>
      <c r="AP495" s="79" t="s">
        <v>176</v>
      </c>
      <c r="AQ495" s="79">
        <v>0</v>
      </c>
      <c r="AR495" s="79">
        <v>0</v>
      </c>
      <c r="AS495" s="79"/>
      <c r="AT495" s="79"/>
      <c r="AU495" s="79"/>
      <c r="AV495" s="79"/>
      <c r="AW495" s="79"/>
      <c r="AX495" s="79"/>
      <c r="AY495" s="79"/>
      <c r="AZ495" s="79"/>
      <c r="BA495">
        <v>1</v>
      </c>
      <c r="BB495" s="78" t="str">
        <f>REPLACE(INDEX(GroupVertices[Group], MATCH(Edges24[[#This Row],[Vertex 1]],GroupVertices[Vertex],0)),1,1,"")</f>
        <v>47</v>
      </c>
      <c r="BC495" s="78" t="str">
        <f>REPLACE(INDEX(GroupVertices[Group], MATCH(Edges24[[#This Row],[Vertex 2]],GroupVertices[Vertex],0)),1,1,"")</f>
        <v>47</v>
      </c>
      <c r="BD495" s="48">
        <v>0</v>
      </c>
      <c r="BE495" s="49">
        <v>0</v>
      </c>
      <c r="BF495" s="48">
        <v>0</v>
      </c>
      <c r="BG495" s="49">
        <v>0</v>
      </c>
      <c r="BH495" s="48">
        <v>0</v>
      </c>
      <c r="BI495" s="49">
        <v>0</v>
      </c>
      <c r="BJ495" s="48">
        <v>15</v>
      </c>
      <c r="BK495" s="49">
        <v>100</v>
      </c>
      <c r="BL495" s="48">
        <v>15</v>
      </c>
    </row>
    <row r="496" spans="1:64" x14ac:dyDescent="0.25">
      <c r="A496" s="64" t="s">
        <v>571</v>
      </c>
      <c r="B496" s="64" t="s">
        <v>571</v>
      </c>
      <c r="C496" s="65"/>
      <c r="D496" s="66"/>
      <c r="E496" s="67"/>
      <c r="F496" s="68"/>
      <c r="G496" s="65"/>
      <c r="H496" s="69"/>
      <c r="I496" s="70"/>
      <c r="J496" s="70"/>
      <c r="K496" s="34" t="s">
        <v>65</v>
      </c>
      <c r="L496" s="77">
        <v>697</v>
      </c>
      <c r="M496" s="77"/>
      <c r="N496" s="72"/>
      <c r="O496" s="79" t="s">
        <v>176</v>
      </c>
      <c r="P496" s="81">
        <v>43174.63958333333</v>
      </c>
      <c r="Q496" s="79" t="s">
        <v>1417</v>
      </c>
      <c r="R496" s="83" t="s">
        <v>2229</v>
      </c>
      <c r="S496" s="79" t="s">
        <v>2546</v>
      </c>
      <c r="T496" s="79" t="s">
        <v>2875</v>
      </c>
      <c r="U496" s="79"/>
      <c r="V496" s="83" t="s">
        <v>3730</v>
      </c>
      <c r="W496" s="81">
        <v>43174.63958333333</v>
      </c>
      <c r="X496" s="83" t="s">
        <v>4371</v>
      </c>
      <c r="Y496" s="79"/>
      <c r="Z496" s="79"/>
      <c r="AA496" s="85" t="s">
        <v>5579</v>
      </c>
      <c r="AB496" s="79"/>
      <c r="AC496" s="79" t="b">
        <v>0</v>
      </c>
      <c r="AD496" s="79">
        <v>0</v>
      </c>
      <c r="AE496" s="85" t="s">
        <v>6296</v>
      </c>
      <c r="AF496" s="79" t="b">
        <v>0</v>
      </c>
      <c r="AG496" s="79" t="s">
        <v>6304</v>
      </c>
      <c r="AH496" s="79"/>
      <c r="AI496" s="85" t="s">
        <v>6296</v>
      </c>
      <c r="AJ496" s="79" t="b">
        <v>0</v>
      </c>
      <c r="AK496" s="79">
        <v>0</v>
      </c>
      <c r="AL496" s="85" t="s">
        <v>6296</v>
      </c>
      <c r="AM496" s="79" t="s">
        <v>6330</v>
      </c>
      <c r="AN496" s="79" t="b">
        <v>0</v>
      </c>
      <c r="AO496" s="85" t="s">
        <v>5579</v>
      </c>
      <c r="AP496" s="79" t="s">
        <v>176</v>
      </c>
      <c r="AQ496" s="79">
        <v>0</v>
      </c>
      <c r="AR496" s="79">
        <v>0</v>
      </c>
      <c r="AS496" s="79"/>
      <c r="AT496" s="79"/>
      <c r="AU496" s="79"/>
      <c r="AV496" s="79"/>
      <c r="AW496" s="79"/>
      <c r="AX496" s="79"/>
      <c r="AY496" s="79"/>
      <c r="AZ496" s="79"/>
      <c r="BA496">
        <v>1</v>
      </c>
      <c r="BB496" s="78" t="str">
        <f>REPLACE(INDEX(GroupVertices[Group], MATCH(Edges24[[#This Row],[Vertex 1]],GroupVertices[Vertex],0)),1,1,"")</f>
        <v>1</v>
      </c>
      <c r="BC496" s="78" t="str">
        <f>REPLACE(INDEX(GroupVertices[Group], MATCH(Edges24[[#This Row],[Vertex 2]],GroupVertices[Vertex],0)),1,1,"")</f>
        <v>1</v>
      </c>
      <c r="BD496" s="48">
        <v>0</v>
      </c>
      <c r="BE496" s="49">
        <v>0</v>
      </c>
      <c r="BF496" s="48">
        <v>1</v>
      </c>
      <c r="BG496" s="49">
        <v>7.6923076923076925</v>
      </c>
      <c r="BH496" s="48">
        <v>0</v>
      </c>
      <c r="BI496" s="49">
        <v>0</v>
      </c>
      <c r="BJ496" s="48">
        <v>12</v>
      </c>
      <c r="BK496" s="49">
        <v>92.307692307692307</v>
      </c>
      <c r="BL496" s="48">
        <v>13</v>
      </c>
    </row>
    <row r="497" spans="1:64" x14ac:dyDescent="0.25">
      <c r="A497" s="64" t="s">
        <v>572</v>
      </c>
      <c r="B497" s="64" t="s">
        <v>572</v>
      </c>
      <c r="C497" s="65"/>
      <c r="D497" s="66"/>
      <c r="E497" s="67"/>
      <c r="F497" s="68"/>
      <c r="G497" s="65"/>
      <c r="H497" s="69"/>
      <c r="I497" s="70"/>
      <c r="J497" s="70"/>
      <c r="K497" s="34" t="s">
        <v>65</v>
      </c>
      <c r="L497" s="77">
        <v>698</v>
      </c>
      <c r="M497" s="77"/>
      <c r="N497" s="72"/>
      <c r="O497" s="79" t="s">
        <v>176</v>
      </c>
      <c r="P497" s="81">
        <v>43174.495856481481</v>
      </c>
      <c r="Q497" s="79" t="s">
        <v>1418</v>
      </c>
      <c r="R497" s="79"/>
      <c r="S497" s="79"/>
      <c r="T497" s="79" t="s">
        <v>2876</v>
      </c>
      <c r="U497" s="79"/>
      <c r="V497" s="83" t="s">
        <v>3731</v>
      </c>
      <c r="W497" s="81">
        <v>43174.495856481481</v>
      </c>
      <c r="X497" s="83" t="s">
        <v>4372</v>
      </c>
      <c r="Y497" s="79"/>
      <c r="Z497" s="79"/>
      <c r="AA497" s="85" t="s">
        <v>5580</v>
      </c>
      <c r="AB497" s="79"/>
      <c r="AC497" s="79" t="b">
        <v>0</v>
      </c>
      <c r="AD497" s="79">
        <v>2</v>
      </c>
      <c r="AE497" s="85" t="s">
        <v>6296</v>
      </c>
      <c r="AF497" s="79" t="b">
        <v>0</v>
      </c>
      <c r="AG497" s="79" t="s">
        <v>6304</v>
      </c>
      <c r="AH497" s="79"/>
      <c r="AI497" s="85" t="s">
        <v>6296</v>
      </c>
      <c r="AJ497" s="79" t="b">
        <v>0</v>
      </c>
      <c r="AK497" s="79">
        <v>2</v>
      </c>
      <c r="AL497" s="85" t="s">
        <v>6296</v>
      </c>
      <c r="AM497" s="79" t="s">
        <v>6356</v>
      </c>
      <c r="AN497" s="79" t="b">
        <v>0</v>
      </c>
      <c r="AO497" s="85" t="s">
        <v>5580</v>
      </c>
      <c r="AP497" s="79" t="s">
        <v>6415</v>
      </c>
      <c r="AQ497" s="79">
        <v>0</v>
      </c>
      <c r="AR497" s="79">
        <v>0</v>
      </c>
      <c r="AS497" s="79"/>
      <c r="AT497" s="79"/>
      <c r="AU497" s="79"/>
      <c r="AV497" s="79"/>
      <c r="AW497" s="79"/>
      <c r="AX497" s="79"/>
      <c r="AY497" s="79"/>
      <c r="AZ497" s="79"/>
      <c r="BA497">
        <v>1</v>
      </c>
      <c r="BB497" s="78" t="str">
        <f>REPLACE(INDEX(GroupVertices[Group], MATCH(Edges24[[#This Row],[Vertex 1]],GroupVertices[Vertex],0)),1,1,"")</f>
        <v>80</v>
      </c>
      <c r="BC497" s="78" t="str">
        <f>REPLACE(INDEX(GroupVertices[Group], MATCH(Edges24[[#This Row],[Vertex 2]],GroupVertices[Vertex],0)),1,1,"")</f>
        <v>80</v>
      </c>
      <c r="BD497" s="48">
        <v>0</v>
      </c>
      <c r="BE497" s="49">
        <v>0</v>
      </c>
      <c r="BF497" s="48">
        <v>0</v>
      </c>
      <c r="BG497" s="49">
        <v>0</v>
      </c>
      <c r="BH497" s="48">
        <v>0</v>
      </c>
      <c r="BI497" s="49">
        <v>0</v>
      </c>
      <c r="BJ497" s="48">
        <v>10</v>
      </c>
      <c r="BK497" s="49">
        <v>100</v>
      </c>
      <c r="BL497" s="48">
        <v>10</v>
      </c>
    </row>
    <row r="498" spans="1:64" x14ac:dyDescent="0.25">
      <c r="A498" s="64" t="s">
        <v>573</v>
      </c>
      <c r="B498" s="64" t="s">
        <v>572</v>
      </c>
      <c r="C498" s="65"/>
      <c r="D498" s="66"/>
      <c r="E498" s="67"/>
      <c r="F498" s="68"/>
      <c r="G498" s="65"/>
      <c r="H498" s="69"/>
      <c r="I498" s="70"/>
      <c r="J498" s="70"/>
      <c r="K498" s="34" t="s">
        <v>65</v>
      </c>
      <c r="L498" s="77">
        <v>699</v>
      </c>
      <c r="M498" s="77"/>
      <c r="N498" s="72"/>
      <c r="O498" s="79" t="s">
        <v>999</v>
      </c>
      <c r="P498" s="81">
        <v>43174.642164351855</v>
      </c>
      <c r="Q498" s="79" t="s">
        <v>1419</v>
      </c>
      <c r="R498" s="79"/>
      <c r="S498" s="79"/>
      <c r="T498" s="79" t="s">
        <v>2876</v>
      </c>
      <c r="U498" s="79"/>
      <c r="V498" s="83" t="s">
        <v>3732</v>
      </c>
      <c r="W498" s="81">
        <v>43174.642164351855</v>
      </c>
      <c r="X498" s="83" t="s">
        <v>4373</v>
      </c>
      <c r="Y498" s="79"/>
      <c r="Z498" s="79"/>
      <c r="AA498" s="85" t="s">
        <v>5581</v>
      </c>
      <c r="AB498" s="79"/>
      <c r="AC498" s="79" t="b">
        <v>0</v>
      </c>
      <c r="AD498" s="79">
        <v>0</v>
      </c>
      <c r="AE498" s="85" t="s">
        <v>6296</v>
      </c>
      <c r="AF498" s="79" t="b">
        <v>0</v>
      </c>
      <c r="AG498" s="79" t="s">
        <v>6304</v>
      </c>
      <c r="AH498" s="79"/>
      <c r="AI498" s="85" t="s">
        <v>6296</v>
      </c>
      <c r="AJ498" s="79" t="b">
        <v>0</v>
      </c>
      <c r="AK498" s="79">
        <v>2</v>
      </c>
      <c r="AL498" s="85" t="s">
        <v>5580</v>
      </c>
      <c r="AM498" s="79" t="s">
        <v>6331</v>
      </c>
      <c r="AN498" s="79" t="b">
        <v>0</v>
      </c>
      <c r="AO498" s="85" t="s">
        <v>5580</v>
      </c>
      <c r="AP498" s="79" t="s">
        <v>176</v>
      </c>
      <c r="AQ498" s="79">
        <v>0</v>
      </c>
      <c r="AR498" s="79">
        <v>0</v>
      </c>
      <c r="AS498" s="79"/>
      <c r="AT498" s="79"/>
      <c r="AU498" s="79"/>
      <c r="AV498" s="79"/>
      <c r="AW498" s="79"/>
      <c r="AX498" s="79"/>
      <c r="AY498" s="79"/>
      <c r="AZ498" s="79"/>
      <c r="BA498">
        <v>1</v>
      </c>
      <c r="BB498" s="78" t="str">
        <f>REPLACE(INDEX(GroupVertices[Group], MATCH(Edges24[[#This Row],[Vertex 1]],GroupVertices[Vertex],0)),1,1,"")</f>
        <v>80</v>
      </c>
      <c r="BC498" s="78" t="str">
        <f>REPLACE(INDEX(GroupVertices[Group], MATCH(Edges24[[#This Row],[Vertex 2]],GroupVertices[Vertex],0)),1,1,"")</f>
        <v>80</v>
      </c>
      <c r="BD498" s="48">
        <v>0</v>
      </c>
      <c r="BE498" s="49">
        <v>0</v>
      </c>
      <c r="BF498" s="48">
        <v>0</v>
      </c>
      <c r="BG498" s="49">
        <v>0</v>
      </c>
      <c r="BH498" s="48">
        <v>0</v>
      </c>
      <c r="BI498" s="49">
        <v>0</v>
      </c>
      <c r="BJ498" s="48">
        <v>12</v>
      </c>
      <c r="BK498" s="49">
        <v>100</v>
      </c>
      <c r="BL498" s="48">
        <v>12</v>
      </c>
    </row>
    <row r="499" spans="1:64" x14ac:dyDescent="0.25">
      <c r="A499" s="64" t="s">
        <v>574</v>
      </c>
      <c r="B499" s="64" t="s">
        <v>683</v>
      </c>
      <c r="C499" s="65"/>
      <c r="D499" s="66"/>
      <c r="E499" s="67"/>
      <c r="F499" s="68"/>
      <c r="G499" s="65"/>
      <c r="H499" s="69"/>
      <c r="I499" s="70"/>
      <c r="J499" s="70"/>
      <c r="K499" s="34" t="s">
        <v>65</v>
      </c>
      <c r="L499" s="77">
        <v>700</v>
      </c>
      <c r="M499" s="77"/>
      <c r="N499" s="72"/>
      <c r="O499" s="79" t="s">
        <v>999</v>
      </c>
      <c r="P499" s="81">
        <v>43174.642326388886</v>
      </c>
      <c r="Q499" s="79" t="s">
        <v>1420</v>
      </c>
      <c r="R499" s="83" t="s">
        <v>2230</v>
      </c>
      <c r="S499" s="79" t="s">
        <v>2519</v>
      </c>
      <c r="T499" s="79" t="s">
        <v>2877</v>
      </c>
      <c r="U499" s="79"/>
      <c r="V499" s="83" t="s">
        <v>3733</v>
      </c>
      <c r="W499" s="81">
        <v>43174.642326388886</v>
      </c>
      <c r="X499" s="83" t="s">
        <v>4374</v>
      </c>
      <c r="Y499" s="79"/>
      <c r="Z499" s="79"/>
      <c r="AA499" s="85" t="s">
        <v>5582</v>
      </c>
      <c r="AB499" s="79"/>
      <c r="AC499" s="79" t="b">
        <v>0</v>
      </c>
      <c r="AD499" s="79">
        <v>0</v>
      </c>
      <c r="AE499" s="85" t="s">
        <v>6296</v>
      </c>
      <c r="AF499" s="79" t="b">
        <v>0</v>
      </c>
      <c r="AG499" s="79" t="s">
        <v>6304</v>
      </c>
      <c r="AH499" s="79"/>
      <c r="AI499" s="85" t="s">
        <v>6296</v>
      </c>
      <c r="AJ499" s="79" t="b">
        <v>0</v>
      </c>
      <c r="AK499" s="79">
        <v>2</v>
      </c>
      <c r="AL499" s="85" t="s">
        <v>6187</v>
      </c>
      <c r="AM499" s="79" t="s">
        <v>6333</v>
      </c>
      <c r="AN499" s="79" t="b">
        <v>0</v>
      </c>
      <c r="AO499" s="85" t="s">
        <v>6187</v>
      </c>
      <c r="AP499" s="79" t="s">
        <v>176</v>
      </c>
      <c r="AQ499" s="79">
        <v>0</v>
      </c>
      <c r="AR499" s="79">
        <v>0</v>
      </c>
      <c r="AS499" s="79"/>
      <c r="AT499" s="79"/>
      <c r="AU499" s="79"/>
      <c r="AV499" s="79"/>
      <c r="AW499" s="79"/>
      <c r="AX499" s="79"/>
      <c r="AY499" s="79"/>
      <c r="AZ499" s="79"/>
      <c r="BA499">
        <v>1</v>
      </c>
      <c r="BB499" s="78" t="str">
        <f>REPLACE(INDEX(GroupVertices[Group], MATCH(Edges24[[#This Row],[Vertex 1]],GroupVertices[Vertex],0)),1,1,"")</f>
        <v>2</v>
      </c>
      <c r="BC499" s="78" t="str">
        <f>REPLACE(INDEX(GroupVertices[Group], MATCH(Edges24[[#This Row],[Vertex 2]],GroupVertices[Vertex],0)),1,1,"")</f>
        <v>2</v>
      </c>
      <c r="BD499" s="48">
        <v>0</v>
      </c>
      <c r="BE499" s="49">
        <v>0</v>
      </c>
      <c r="BF499" s="48">
        <v>0</v>
      </c>
      <c r="BG499" s="49">
        <v>0</v>
      </c>
      <c r="BH499" s="48">
        <v>0</v>
      </c>
      <c r="BI499" s="49">
        <v>0</v>
      </c>
      <c r="BJ499" s="48">
        <v>15</v>
      </c>
      <c r="BK499" s="49">
        <v>100</v>
      </c>
      <c r="BL499" s="48">
        <v>15</v>
      </c>
    </row>
    <row r="500" spans="1:64" x14ac:dyDescent="0.25">
      <c r="A500" s="64" t="s">
        <v>575</v>
      </c>
      <c r="B500" s="64" t="s">
        <v>575</v>
      </c>
      <c r="C500" s="65"/>
      <c r="D500" s="66"/>
      <c r="E500" s="67"/>
      <c r="F500" s="68"/>
      <c r="G500" s="65"/>
      <c r="H500" s="69"/>
      <c r="I500" s="70"/>
      <c r="J500" s="70"/>
      <c r="K500" s="34" t="s">
        <v>65</v>
      </c>
      <c r="L500" s="77">
        <v>701</v>
      </c>
      <c r="M500" s="77"/>
      <c r="N500" s="72"/>
      <c r="O500" s="79" t="s">
        <v>176</v>
      </c>
      <c r="P500" s="81">
        <v>43168.658391203702</v>
      </c>
      <c r="Q500" s="79" t="s">
        <v>1421</v>
      </c>
      <c r="R500" s="83" t="s">
        <v>2231</v>
      </c>
      <c r="S500" s="79" t="s">
        <v>2556</v>
      </c>
      <c r="T500" s="79" t="s">
        <v>2722</v>
      </c>
      <c r="U500" s="83" t="s">
        <v>3287</v>
      </c>
      <c r="V500" s="83" t="s">
        <v>3287</v>
      </c>
      <c r="W500" s="81">
        <v>43168.658391203702</v>
      </c>
      <c r="X500" s="83" t="s">
        <v>4375</v>
      </c>
      <c r="Y500" s="79"/>
      <c r="Z500" s="79"/>
      <c r="AA500" s="85" t="s">
        <v>5583</v>
      </c>
      <c r="AB500" s="79"/>
      <c r="AC500" s="79" t="b">
        <v>0</v>
      </c>
      <c r="AD500" s="79">
        <v>0</v>
      </c>
      <c r="AE500" s="85" t="s">
        <v>6296</v>
      </c>
      <c r="AF500" s="79" t="b">
        <v>0</v>
      </c>
      <c r="AG500" s="79" t="s">
        <v>6304</v>
      </c>
      <c r="AH500" s="79"/>
      <c r="AI500" s="85" t="s">
        <v>6296</v>
      </c>
      <c r="AJ500" s="79" t="b">
        <v>0</v>
      </c>
      <c r="AK500" s="79">
        <v>0</v>
      </c>
      <c r="AL500" s="85" t="s">
        <v>6296</v>
      </c>
      <c r="AM500" s="79" t="s">
        <v>6390</v>
      </c>
      <c r="AN500" s="79" t="b">
        <v>0</v>
      </c>
      <c r="AO500" s="85" t="s">
        <v>5583</v>
      </c>
      <c r="AP500" s="79" t="s">
        <v>176</v>
      </c>
      <c r="AQ500" s="79">
        <v>0</v>
      </c>
      <c r="AR500" s="79">
        <v>0</v>
      </c>
      <c r="AS500" s="79"/>
      <c r="AT500" s="79"/>
      <c r="AU500" s="79"/>
      <c r="AV500" s="79"/>
      <c r="AW500" s="79"/>
      <c r="AX500" s="79"/>
      <c r="AY500" s="79"/>
      <c r="AZ500" s="79"/>
      <c r="BA500">
        <v>1</v>
      </c>
      <c r="BB500" s="78" t="str">
        <f>REPLACE(INDEX(GroupVertices[Group], MATCH(Edges24[[#This Row],[Vertex 1]],GroupVertices[Vertex],0)),1,1,"")</f>
        <v>23</v>
      </c>
      <c r="BC500" s="78" t="str">
        <f>REPLACE(INDEX(GroupVertices[Group], MATCH(Edges24[[#This Row],[Vertex 2]],GroupVertices[Vertex],0)),1,1,"")</f>
        <v>23</v>
      </c>
      <c r="BD500" s="48">
        <v>1</v>
      </c>
      <c r="BE500" s="49">
        <v>10</v>
      </c>
      <c r="BF500" s="48">
        <v>0</v>
      </c>
      <c r="BG500" s="49">
        <v>0</v>
      </c>
      <c r="BH500" s="48">
        <v>0</v>
      </c>
      <c r="BI500" s="49">
        <v>0</v>
      </c>
      <c r="BJ500" s="48">
        <v>9</v>
      </c>
      <c r="BK500" s="49">
        <v>90</v>
      </c>
      <c r="BL500" s="48">
        <v>10</v>
      </c>
    </row>
    <row r="501" spans="1:64" x14ac:dyDescent="0.25">
      <c r="A501" s="64" t="s">
        <v>576</v>
      </c>
      <c r="B501" s="64" t="s">
        <v>575</v>
      </c>
      <c r="C501" s="65"/>
      <c r="D501" s="66"/>
      <c r="E501" s="67"/>
      <c r="F501" s="68"/>
      <c r="G501" s="65"/>
      <c r="H501" s="69"/>
      <c r="I501" s="70"/>
      <c r="J501" s="70"/>
      <c r="K501" s="34" t="s">
        <v>65</v>
      </c>
      <c r="L501" s="77">
        <v>702</v>
      </c>
      <c r="M501" s="77"/>
      <c r="N501" s="72"/>
      <c r="O501" s="79" t="s">
        <v>999</v>
      </c>
      <c r="P501" s="81">
        <v>43174.642361111109</v>
      </c>
      <c r="Q501" s="79" t="s">
        <v>1422</v>
      </c>
      <c r="R501" s="83" t="s">
        <v>2099</v>
      </c>
      <c r="S501" s="79" t="s">
        <v>2556</v>
      </c>
      <c r="T501" s="79" t="s">
        <v>2722</v>
      </c>
      <c r="U501" s="79"/>
      <c r="V501" s="83" t="s">
        <v>3734</v>
      </c>
      <c r="W501" s="81">
        <v>43174.642361111109</v>
      </c>
      <c r="X501" s="83" t="s">
        <v>4376</v>
      </c>
      <c r="Y501" s="79"/>
      <c r="Z501" s="79"/>
      <c r="AA501" s="85" t="s">
        <v>5584</v>
      </c>
      <c r="AB501" s="79"/>
      <c r="AC501" s="79" t="b">
        <v>0</v>
      </c>
      <c r="AD501" s="79">
        <v>0</v>
      </c>
      <c r="AE501" s="85" t="s">
        <v>6296</v>
      </c>
      <c r="AF501" s="79" t="b">
        <v>0</v>
      </c>
      <c r="AG501" s="79" t="s">
        <v>6304</v>
      </c>
      <c r="AH501" s="79"/>
      <c r="AI501" s="85" t="s">
        <v>6296</v>
      </c>
      <c r="AJ501" s="79" t="b">
        <v>0</v>
      </c>
      <c r="AK501" s="79">
        <v>0</v>
      </c>
      <c r="AL501" s="85" t="s">
        <v>6296</v>
      </c>
      <c r="AM501" s="79" t="s">
        <v>6330</v>
      </c>
      <c r="AN501" s="79" t="b">
        <v>0</v>
      </c>
      <c r="AO501" s="85" t="s">
        <v>5584</v>
      </c>
      <c r="AP501" s="79" t="s">
        <v>176</v>
      </c>
      <c r="AQ501" s="79">
        <v>0</v>
      </c>
      <c r="AR501" s="79">
        <v>0</v>
      </c>
      <c r="AS501" s="79"/>
      <c r="AT501" s="79"/>
      <c r="AU501" s="79"/>
      <c r="AV501" s="79"/>
      <c r="AW501" s="79"/>
      <c r="AX501" s="79"/>
      <c r="AY501" s="79"/>
      <c r="AZ501" s="79"/>
      <c r="BA501">
        <v>1</v>
      </c>
      <c r="BB501" s="78" t="str">
        <f>REPLACE(INDEX(GroupVertices[Group], MATCH(Edges24[[#This Row],[Vertex 1]],GroupVertices[Vertex],0)),1,1,"")</f>
        <v>23</v>
      </c>
      <c r="BC501" s="78" t="str">
        <f>REPLACE(INDEX(GroupVertices[Group], MATCH(Edges24[[#This Row],[Vertex 2]],GroupVertices[Vertex],0)),1,1,"")</f>
        <v>23</v>
      </c>
      <c r="BD501" s="48">
        <v>0</v>
      </c>
      <c r="BE501" s="49">
        <v>0</v>
      </c>
      <c r="BF501" s="48">
        <v>0</v>
      </c>
      <c r="BG501" s="49">
        <v>0</v>
      </c>
      <c r="BH501" s="48">
        <v>0</v>
      </c>
      <c r="BI501" s="49">
        <v>0</v>
      </c>
      <c r="BJ501" s="48">
        <v>11</v>
      </c>
      <c r="BK501" s="49">
        <v>100</v>
      </c>
      <c r="BL501" s="48">
        <v>11</v>
      </c>
    </row>
    <row r="502" spans="1:64" x14ac:dyDescent="0.25">
      <c r="A502" s="64" t="s">
        <v>576</v>
      </c>
      <c r="B502" s="64" t="s">
        <v>576</v>
      </c>
      <c r="C502" s="65"/>
      <c r="D502" s="66"/>
      <c r="E502" s="67"/>
      <c r="F502" s="68"/>
      <c r="G502" s="65"/>
      <c r="H502" s="69"/>
      <c r="I502" s="70"/>
      <c r="J502" s="70"/>
      <c r="K502" s="34" t="s">
        <v>65</v>
      </c>
      <c r="L502" s="77">
        <v>703</v>
      </c>
      <c r="M502" s="77"/>
      <c r="N502" s="72"/>
      <c r="O502" s="79" t="s">
        <v>176</v>
      </c>
      <c r="P502" s="81">
        <v>43166.684120370373</v>
      </c>
      <c r="Q502" s="79" t="s">
        <v>1423</v>
      </c>
      <c r="R502" s="83" t="s">
        <v>2232</v>
      </c>
      <c r="S502" s="79" t="s">
        <v>2505</v>
      </c>
      <c r="T502" s="79" t="s">
        <v>2667</v>
      </c>
      <c r="U502" s="83" t="s">
        <v>3288</v>
      </c>
      <c r="V502" s="83" t="s">
        <v>3288</v>
      </c>
      <c r="W502" s="81">
        <v>43166.684120370373</v>
      </c>
      <c r="X502" s="83" t="s">
        <v>4377</v>
      </c>
      <c r="Y502" s="79"/>
      <c r="Z502" s="79"/>
      <c r="AA502" s="85" t="s">
        <v>5585</v>
      </c>
      <c r="AB502" s="79"/>
      <c r="AC502" s="79" t="b">
        <v>0</v>
      </c>
      <c r="AD502" s="79">
        <v>1</v>
      </c>
      <c r="AE502" s="85" t="s">
        <v>6296</v>
      </c>
      <c r="AF502" s="79" t="b">
        <v>0</v>
      </c>
      <c r="AG502" s="79" t="s">
        <v>6304</v>
      </c>
      <c r="AH502" s="79"/>
      <c r="AI502" s="85" t="s">
        <v>6296</v>
      </c>
      <c r="AJ502" s="79" t="b">
        <v>0</v>
      </c>
      <c r="AK502" s="79">
        <v>0</v>
      </c>
      <c r="AL502" s="85" t="s">
        <v>6296</v>
      </c>
      <c r="AM502" s="79" t="s">
        <v>6330</v>
      </c>
      <c r="AN502" s="79" t="b">
        <v>0</v>
      </c>
      <c r="AO502" s="85" t="s">
        <v>5585</v>
      </c>
      <c r="AP502" s="79" t="s">
        <v>176</v>
      </c>
      <c r="AQ502" s="79">
        <v>0</v>
      </c>
      <c r="AR502" s="79">
        <v>0</v>
      </c>
      <c r="AS502" s="79"/>
      <c r="AT502" s="79"/>
      <c r="AU502" s="79"/>
      <c r="AV502" s="79"/>
      <c r="AW502" s="79"/>
      <c r="AX502" s="79"/>
      <c r="AY502" s="79"/>
      <c r="AZ502" s="79"/>
      <c r="BA502">
        <v>1</v>
      </c>
      <c r="BB502" s="78" t="str">
        <f>REPLACE(INDEX(GroupVertices[Group], MATCH(Edges24[[#This Row],[Vertex 1]],GroupVertices[Vertex],0)),1,1,"")</f>
        <v>23</v>
      </c>
      <c r="BC502" s="78" t="str">
        <f>REPLACE(INDEX(GroupVertices[Group], MATCH(Edges24[[#This Row],[Vertex 2]],GroupVertices[Vertex],0)),1,1,"")</f>
        <v>23</v>
      </c>
      <c r="BD502" s="48">
        <v>1</v>
      </c>
      <c r="BE502" s="49">
        <v>5.5555555555555554</v>
      </c>
      <c r="BF502" s="48">
        <v>0</v>
      </c>
      <c r="BG502" s="49">
        <v>0</v>
      </c>
      <c r="BH502" s="48">
        <v>0</v>
      </c>
      <c r="BI502" s="49">
        <v>0</v>
      </c>
      <c r="BJ502" s="48">
        <v>17</v>
      </c>
      <c r="BK502" s="49">
        <v>94.444444444444443</v>
      </c>
      <c r="BL502" s="48">
        <v>18</v>
      </c>
    </row>
    <row r="503" spans="1:64" x14ac:dyDescent="0.25">
      <c r="A503" s="64" t="s">
        <v>577</v>
      </c>
      <c r="B503" s="64" t="s">
        <v>577</v>
      </c>
      <c r="C503" s="65"/>
      <c r="D503" s="66"/>
      <c r="E503" s="67"/>
      <c r="F503" s="68"/>
      <c r="G503" s="65"/>
      <c r="H503" s="69"/>
      <c r="I503" s="70"/>
      <c r="J503" s="70"/>
      <c r="K503" s="34" t="s">
        <v>65</v>
      </c>
      <c r="L503" s="77">
        <v>704</v>
      </c>
      <c r="M503" s="77"/>
      <c r="N503" s="72"/>
      <c r="O503" s="79" t="s">
        <v>176</v>
      </c>
      <c r="P503" s="81">
        <v>43174.642835648148</v>
      </c>
      <c r="Q503" s="79" t="s">
        <v>1424</v>
      </c>
      <c r="R503" s="83" t="s">
        <v>2233</v>
      </c>
      <c r="S503" s="79" t="s">
        <v>2518</v>
      </c>
      <c r="T503" s="79" t="s">
        <v>2878</v>
      </c>
      <c r="U503" s="79"/>
      <c r="V503" s="83" t="s">
        <v>3735</v>
      </c>
      <c r="W503" s="81">
        <v>43174.642835648148</v>
      </c>
      <c r="X503" s="83" t="s">
        <v>4378</v>
      </c>
      <c r="Y503" s="79"/>
      <c r="Z503" s="79"/>
      <c r="AA503" s="85" t="s">
        <v>5586</v>
      </c>
      <c r="AB503" s="79"/>
      <c r="AC503" s="79" t="b">
        <v>0</v>
      </c>
      <c r="AD503" s="79">
        <v>0</v>
      </c>
      <c r="AE503" s="85" t="s">
        <v>6296</v>
      </c>
      <c r="AF503" s="79" t="b">
        <v>0</v>
      </c>
      <c r="AG503" s="79" t="s">
        <v>6304</v>
      </c>
      <c r="AH503" s="79"/>
      <c r="AI503" s="85" t="s">
        <v>6296</v>
      </c>
      <c r="AJ503" s="79" t="b">
        <v>0</v>
      </c>
      <c r="AK503" s="79">
        <v>0</v>
      </c>
      <c r="AL503" s="85" t="s">
        <v>6296</v>
      </c>
      <c r="AM503" s="79" t="s">
        <v>6341</v>
      </c>
      <c r="AN503" s="79" t="b">
        <v>0</v>
      </c>
      <c r="AO503" s="85" t="s">
        <v>5586</v>
      </c>
      <c r="AP503" s="79" t="s">
        <v>176</v>
      </c>
      <c r="AQ503" s="79">
        <v>0</v>
      </c>
      <c r="AR503" s="79">
        <v>0</v>
      </c>
      <c r="AS503" s="79"/>
      <c r="AT503" s="79"/>
      <c r="AU503" s="79"/>
      <c r="AV503" s="79"/>
      <c r="AW503" s="79"/>
      <c r="AX503" s="79"/>
      <c r="AY503" s="79"/>
      <c r="AZ503" s="79"/>
      <c r="BA503">
        <v>1</v>
      </c>
      <c r="BB503" s="78" t="str">
        <f>REPLACE(INDEX(GroupVertices[Group], MATCH(Edges24[[#This Row],[Vertex 1]],GroupVertices[Vertex],0)),1,1,"")</f>
        <v>1</v>
      </c>
      <c r="BC503" s="78" t="str">
        <f>REPLACE(INDEX(GroupVertices[Group], MATCH(Edges24[[#This Row],[Vertex 2]],GroupVertices[Vertex],0)),1,1,"")</f>
        <v>1</v>
      </c>
      <c r="BD503" s="48">
        <v>0</v>
      </c>
      <c r="BE503" s="49">
        <v>0</v>
      </c>
      <c r="BF503" s="48">
        <v>0</v>
      </c>
      <c r="BG503" s="49">
        <v>0</v>
      </c>
      <c r="BH503" s="48">
        <v>0</v>
      </c>
      <c r="BI503" s="49">
        <v>0</v>
      </c>
      <c r="BJ503" s="48">
        <v>26</v>
      </c>
      <c r="BK503" s="49">
        <v>100</v>
      </c>
      <c r="BL503" s="48">
        <v>26</v>
      </c>
    </row>
    <row r="504" spans="1:64" x14ac:dyDescent="0.25">
      <c r="A504" s="64" t="s">
        <v>578</v>
      </c>
      <c r="B504" s="64" t="s">
        <v>910</v>
      </c>
      <c r="C504" s="65"/>
      <c r="D504" s="66"/>
      <c r="E504" s="67"/>
      <c r="F504" s="68"/>
      <c r="G504" s="65"/>
      <c r="H504" s="69"/>
      <c r="I504" s="70"/>
      <c r="J504" s="70"/>
      <c r="K504" s="34" t="s">
        <v>65</v>
      </c>
      <c r="L504" s="77">
        <v>705</v>
      </c>
      <c r="M504" s="77"/>
      <c r="N504" s="72"/>
      <c r="O504" s="79" t="s">
        <v>999</v>
      </c>
      <c r="P504" s="81">
        <v>43173.428148148145</v>
      </c>
      <c r="Q504" s="79" t="s">
        <v>1425</v>
      </c>
      <c r="R504" s="83" t="s">
        <v>2234</v>
      </c>
      <c r="S504" s="79" t="s">
        <v>2596</v>
      </c>
      <c r="T504" s="79" t="s">
        <v>2879</v>
      </c>
      <c r="U504" s="83" t="s">
        <v>3289</v>
      </c>
      <c r="V504" s="83" t="s">
        <v>3289</v>
      </c>
      <c r="W504" s="81">
        <v>43173.428148148145</v>
      </c>
      <c r="X504" s="83" t="s">
        <v>4379</v>
      </c>
      <c r="Y504" s="79"/>
      <c r="Z504" s="79"/>
      <c r="AA504" s="85" t="s">
        <v>5587</v>
      </c>
      <c r="AB504" s="79"/>
      <c r="AC504" s="79" t="b">
        <v>0</v>
      </c>
      <c r="AD504" s="79">
        <v>6</v>
      </c>
      <c r="AE504" s="85" t="s">
        <v>6296</v>
      </c>
      <c r="AF504" s="79" t="b">
        <v>0</v>
      </c>
      <c r="AG504" s="79" t="s">
        <v>6305</v>
      </c>
      <c r="AH504" s="79"/>
      <c r="AI504" s="85" t="s">
        <v>6296</v>
      </c>
      <c r="AJ504" s="79" t="b">
        <v>0</v>
      </c>
      <c r="AK504" s="79">
        <v>3</v>
      </c>
      <c r="AL504" s="85" t="s">
        <v>6296</v>
      </c>
      <c r="AM504" s="79" t="s">
        <v>6333</v>
      </c>
      <c r="AN504" s="79" t="b">
        <v>0</v>
      </c>
      <c r="AO504" s="85" t="s">
        <v>5587</v>
      </c>
      <c r="AP504" s="79" t="s">
        <v>6415</v>
      </c>
      <c r="AQ504" s="79">
        <v>0</v>
      </c>
      <c r="AR504" s="79">
        <v>0</v>
      </c>
      <c r="AS504" s="79" t="s">
        <v>6423</v>
      </c>
      <c r="AT504" s="79" t="s">
        <v>6430</v>
      </c>
      <c r="AU504" s="79" t="s">
        <v>6435</v>
      </c>
      <c r="AV504" s="79" t="s">
        <v>6446</v>
      </c>
      <c r="AW504" s="79" t="s">
        <v>6459</v>
      </c>
      <c r="AX504" s="79" t="s">
        <v>6472</v>
      </c>
      <c r="AY504" s="79" t="s">
        <v>6478</v>
      </c>
      <c r="AZ504" s="83" t="s">
        <v>6486</v>
      </c>
      <c r="BA504">
        <v>1</v>
      </c>
      <c r="BB504" s="78" t="str">
        <f>REPLACE(INDEX(GroupVertices[Group], MATCH(Edges24[[#This Row],[Vertex 1]],GroupVertices[Vertex],0)),1,1,"")</f>
        <v>46</v>
      </c>
      <c r="BC504" s="78" t="str">
        <f>REPLACE(INDEX(GroupVertices[Group], MATCH(Edges24[[#This Row],[Vertex 2]],GroupVertices[Vertex],0)),1,1,"")</f>
        <v>46</v>
      </c>
      <c r="BD504" s="48">
        <v>0</v>
      </c>
      <c r="BE504" s="49">
        <v>0</v>
      </c>
      <c r="BF504" s="48">
        <v>0</v>
      </c>
      <c r="BG504" s="49">
        <v>0</v>
      </c>
      <c r="BH504" s="48">
        <v>0</v>
      </c>
      <c r="BI504" s="49">
        <v>0</v>
      </c>
      <c r="BJ504" s="48">
        <v>14</v>
      </c>
      <c r="BK504" s="49">
        <v>100</v>
      </c>
      <c r="BL504" s="48">
        <v>14</v>
      </c>
    </row>
    <row r="505" spans="1:64" x14ac:dyDescent="0.25">
      <c r="A505" s="64" t="s">
        <v>579</v>
      </c>
      <c r="B505" s="64" t="s">
        <v>910</v>
      </c>
      <c r="C505" s="65"/>
      <c r="D505" s="66"/>
      <c r="E505" s="67"/>
      <c r="F505" s="68"/>
      <c r="G505" s="65"/>
      <c r="H505" s="69"/>
      <c r="I505" s="70"/>
      <c r="J505" s="70"/>
      <c r="K505" s="34" t="s">
        <v>65</v>
      </c>
      <c r="L505" s="77">
        <v>706</v>
      </c>
      <c r="M505" s="77"/>
      <c r="N505" s="72"/>
      <c r="O505" s="79" t="s">
        <v>999</v>
      </c>
      <c r="P505" s="81">
        <v>43174.644861111112</v>
      </c>
      <c r="Q505" s="79" t="s">
        <v>1426</v>
      </c>
      <c r="R505" s="83" t="s">
        <v>2234</v>
      </c>
      <c r="S505" s="79" t="s">
        <v>2596</v>
      </c>
      <c r="T505" s="79" t="s">
        <v>2701</v>
      </c>
      <c r="U505" s="79"/>
      <c r="V505" s="83" t="s">
        <v>3736</v>
      </c>
      <c r="W505" s="81">
        <v>43174.644861111112</v>
      </c>
      <c r="X505" s="83" t="s">
        <v>4380</v>
      </c>
      <c r="Y505" s="79"/>
      <c r="Z505" s="79"/>
      <c r="AA505" s="85" t="s">
        <v>5588</v>
      </c>
      <c r="AB505" s="79"/>
      <c r="AC505" s="79" t="b">
        <v>0</v>
      </c>
      <c r="AD505" s="79">
        <v>0</v>
      </c>
      <c r="AE505" s="85" t="s">
        <v>6296</v>
      </c>
      <c r="AF505" s="79" t="b">
        <v>0</v>
      </c>
      <c r="AG505" s="79" t="s">
        <v>6305</v>
      </c>
      <c r="AH505" s="79"/>
      <c r="AI505" s="85" t="s">
        <v>6296</v>
      </c>
      <c r="AJ505" s="79" t="b">
        <v>0</v>
      </c>
      <c r="AK505" s="79">
        <v>3</v>
      </c>
      <c r="AL505" s="85" t="s">
        <v>5587</v>
      </c>
      <c r="AM505" s="79" t="s">
        <v>6333</v>
      </c>
      <c r="AN505" s="79" t="b">
        <v>0</v>
      </c>
      <c r="AO505" s="85" t="s">
        <v>5587</v>
      </c>
      <c r="AP505" s="79" t="s">
        <v>176</v>
      </c>
      <c r="AQ505" s="79">
        <v>0</v>
      </c>
      <c r="AR505" s="79">
        <v>0</v>
      </c>
      <c r="AS505" s="79"/>
      <c r="AT505" s="79"/>
      <c r="AU505" s="79"/>
      <c r="AV505" s="79"/>
      <c r="AW505" s="79"/>
      <c r="AX505" s="79"/>
      <c r="AY505" s="79"/>
      <c r="AZ505" s="79"/>
      <c r="BA505">
        <v>1</v>
      </c>
      <c r="BB505" s="78" t="str">
        <f>REPLACE(INDEX(GroupVertices[Group], MATCH(Edges24[[#This Row],[Vertex 1]],GroupVertices[Vertex],0)),1,1,"")</f>
        <v>46</v>
      </c>
      <c r="BC505" s="78" t="str">
        <f>REPLACE(INDEX(GroupVertices[Group], MATCH(Edges24[[#This Row],[Vertex 2]],GroupVertices[Vertex],0)),1,1,"")</f>
        <v>46</v>
      </c>
      <c r="BD505" s="48"/>
      <c r="BE505" s="49"/>
      <c r="BF505" s="48"/>
      <c r="BG505" s="49"/>
      <c r="BH505" s="48"/>
      <c r="BI505" s="49"/>
      <c r="BJ505" s="48"/>
      <c r="BK505" s="49"/>
      <c r="BL505" s="48"/>
    </row>
    <row r="506" spans="1:64" x14ac:dyDescent="0.25">
      <c r="A506" s="64" t="s">
        <v>580</v>
      </c>
      <c r="B506" s="64" t="s">
        <v>911</v>
      </c>
      <c r="C506" s="65"/>
      <c r="D506" s="66"/>
      <c r="E506" s="67"/>
      <c r="F506" s="68"/>
      <c r="G506" s="65"/>
      <c r="H506" s="69"/>
      <c r="I506" s="70"/>
      <c r="J506" s="70"/>
      <c r="K506" s="34" t="s">
        <v>65</v>
      </c>
      <c r="L506" s="77">
        <v>708</v>
      </c>
      <c r="M506" s="77"/>
      <c r="N506" s="72"/>
      <c r="O506" s="79" t="s">
        <v>999</v>
      </c>
      <c r="P506" s="81">
        <v>43174.645173611112</v>
      </c>
      <c r="Q506" s="79" t="s">
        <v>1427</v>
      </c>
      <c r="R506" s="83" t="s">
        <v>2235</v>
      </c>
      <c r="S506" s="79" t="s">
        <v>2597</v>
      </c>
      <c r="T506" s="79" t="s">
        <v>731</v>
      </c>
      <c r="U506" s="79"/>
      <c r="V506" s="83" t="s">
        <v>3737</v>
      </c>
      <c r="W506" s="81">
        <v>43174.645173611112</v>
      </c>
      <c r="X506" s="83" t="s">
        <v>4381</v>
      </c>
      <c r="Y506" s="79">
        <v>41.295606990000003</v>
      </c>
      <c r="Z506" s="79">
        <v>2.0752143900000002</v>
      </c>
      <c r="AA506" s="85" t="s">
        <v>5589</v>
      </c>
      <c r="AB506" s="79"/>
      <c r="AC506" s="79" t="b">
        <v>0</v>
      </c>
      <c r="AD506" s="79">
        <v>0</v>
      </c>
      <c r="AE506" s="85" t="s">
        <v>6296</v>
      </c>
      <c r="AF506" s="79" t="b">
        <v>0</v>
      </c>
      <c r="AG506" s="79" t="s">
        <v>6314</v>
      </c>
      <c r="AH506" s="79"/>
      <c r="AI506" s="85" t="s">
        <v>6296</v>
      </c>
      <c r="AJ506" s="79" t="b">
        <v>0</v>
      </c>
      <c r="AK506" s="79">
        <v>0</v>
      </c>
      <c r="AL506" s="85" t="s">
        <v>6296</v>
      </c>
      <c r="AM506" s="79" t="s">
        <v>6391</v>
      </c>
      <c r="AN506" s="79" t="b">
        <v>0</v>
      </c>
      <c r="AO506" s="85" t="s">
        <v>5589</v>
      </c>
      <c r="AP506" s="79" t="s">
        <v>176</v>
      </c>
      <c r="AQ506" s="79">
        <v>0</v>
      </c>
      <c r="AR506" s="79">
        <v>0</v>
      </c>
      <c r="AS506" s="79" t="s">
        <v>6424</v>
      </c>
      <c r="AT506" s="79" t="s">
        <v>6432</v>
      </c>
      <c r="AU506" s="79" t="s">
        <v>6437</v>
      </c>
      <c r="AV506" s="79" t="s">
        <v>6447</v>
      </c>
      <c r="AW506" s="79" t="s">
        <v>6460</v>
      </c>
      <c r="AX506" s="79" t="s">
        <v>6473</v>
      </c>
      <c r="AY506" s="79" t="s">
        <v>6478</v>
      </c>
      <c r="AZ506" s="83" t="s">
        <v>6487</v>
      </c>
      <c r="BA506">
        <v>1</v>
      </c>
      <c r="BB506" s="78" t="str">
        <f>REPLACE(INDEX(GroupVertices[Group], MATCH(Edges24[[#This Row],[Vertex 1]],GroupVertices[Vertex],0)),1,1,"")</f>
        <v>79</v>
      </c>
      <c r="BC506" s="78" t="str">
        <f>REPLACE(INDEX(GroupVertices[Group], MATCH(Edges24[[#This Row],[Vertex 2]],GroupVertices[Vertex],0)),1,1,"")</f>
        <v>79</v>
      </c>
      <c r="BD506" s="48">
        <v>0</v>
      </c>
      <c r="BE506" s="49">
        <v>0</v>
      </c>
      <c r="BF506" s="48">
        <v>0</v>
      </c>
      <c r="BG506" s="49">
        <v>0</v>
      </c>
      <c r="BH506" s="48">
        <v>0</v>
      </c>
      <c r="BI506" s="49">
        <v>0</v>
      </c>
      <c r="BJ506" s="48">
        <v>17</v>
      </c>
      <c r="BK506" s="49">
        <v>100</v>
      </c>
      <c r="BL506" s="48">
        <v>17</v>
      </c>
    </row>
    <row r="507" spans="1:64" x14ac:dyDescent="0.25">
      <c r="A507" s="64" t="s">
        <v>581</v>
      </c>
      <c r="B507" s="64" t="s">
        <v>581</v>
      </c>
      <c r="C507" s="65"/>
      <c r="D507" s="66"/>
      <c r="E507" s="67"/>
      <c r="F507" s="68"/>
      <c r="G507" s="65"/>
      <c r="H507" s="69"/>
      <c r="I507" s="70"/>
      <c r="J507" s="70"/>
      <c r="K507" s="34" t="s">
        <v>65</v>
      </c>
      <c r="L507" s="77">
        <v>709</v>
      </c>
      <c r="M507" s="77"/>
      <c r="N507" s="72"/>
      <c r="O507" s="79" t="s">
        <v>176</v>
      </c>
      <c r="P507" s="81">
        <v>43174.647129629629</v>
      </c>
      <c r="Q507" s="79" t="s">
        <v>1428</v>
      </c>
      <c r="R507" s="83" t="s">
        <v>2236</v>
      </c>
      <c r="S507" s="79" t="s">
        <v>2598</v>
      </c>
      <c r="T507" s="79" t="s">
        <v>2672</v>
      </c>
      <c r="U507" s="79"/>
      <c r="V507" s="83" t="s">
        <v>3738</v>
      </c>
      <c r="W507" s="81">
        <v>43174.647129629629</v>
      </c>
      <c r="X507" s="83" t="s">
        <v>4382</v>
      </c>
      <c r="Y507" s="79"/>
      <c r="Z507" s="79"/>
      <c r="AA507" s="85" t="s">
        <v>5590</v>
      </c>
      <c r="AB507" s="79"/>
      <c r="AC507" s="79" t="b">
        <v>0</v>
      </c>
      <c r="AD507" s="79">
        <v>0</v>
      </c>
      <c r="AE507" s="85" t="s">
        <v>6296</v>
      </c>
      <c r="AF507" s="79" t="b">
        <v>0</v>
      </c>
      <c r="AG507" s="79" t="s">
        <v>6305</v>
      </c>
      <c r="AH507" s="79"/>
      <c r="AI507" s="85" t="s">
        <v>6296</v>
      </c>
      <c r="AJ507" s="79" t="b">
        <v>0</v>
      </c>
      <c r="AK507" s="79">
        <v>0</v>
      </c>
      <c r="AL507" s="85" t="s">
        <v>6296</v>
      </c>
      <c r="AM507" s="79" t="s">
        <v>6333</v>
      </c>
      <c r="AN507" s="79" t="b">
        <v>0</v>
      </c>
      <c r="AO507" s="85" t="s">
        <v>5590</v>
      </c>
      <c r="AP507" s="79" t="s">
        <v>176</v>
      </c>
      <c r="AQ507" s="79">
        <v>0</v>
      </c>
      <c r="AR507" s="79">
        <v>0</v>
      </c>
      <c r="AS507" s="79"/>
      <c r="AT507" s="79"/>
      <c r="AU507" s="79"/>
      <c r="AV507" s="79"/>
      <c r="AW507" s="79"/>
      <c r="AX507" s="79"/>
      <c r="AY507" s="79"/>
      <c r="AZ507" s="79"/>
      <c r="BA507">
        <v>1</v>
      </c>
      <c r="BB507" s="78" t="str">
        <f>REPLACE(INDEX(GroupVertices[Group], MATCH(Edges24[[#This Row],[Vertex 1]],GroupVertices[Vertex],0)),1,1,"")</f>
        <v>1</v>
      </c>
      <c r="BC507" s="78" t="str">
        <f>REPLACE(INDEX(GroupVertices[Group], MATCH(Edges24[[#This Row],[Vertex 2]],GroupVertices[Vertex],0)),1,1,"")</f>
        <v>1</v>
      </c>
      <c r="BD507" s="48">
        <v>1</v>
      </c>
      <c r="BE507" s="49">
        <v>7.6923076923076925</v>
      </c>
      <c r="BF507" s="48">
        <v>0</v>
      </c>
      <c r="BG507" s="49">
        <v>0</v>
      </c>
      <c r="BH507" s="48">
        <v>0</v>
      </c>
      <c r="BI507" s="49">
        <v>0</v>
      </c>
      <c r="BJ507" s="48">
        <v>12</v>
      </c>
      <c r="BK507" s="49">
        <v>92.307692307692307</v>
      </c>
      <c r="BL507" s="48">
        <v>13</v>
      </c>
    </row>
    <row r="508" spans="1:64" x14ac:dyDescent="0.25">
      <c r="A508" s="64" t="s">
        <v>582</v>
      </c>
      <c r="B508" s="64" t="s">
        <v>582</v>
      </c>
      <c r="C508" s="65"/>
      <c r="D508" s="66"/>
      <c r="E508" s="67"/>
      <c r="F508" s="68"/>
      <c r="G508" s="65"/>
      <c r="H508" s="69"/>
      <c r="I508" s="70"/>
      <c r="J508" s="70"/>
      <c r="K508" s="34" t="s">
        <v>65</v>
      </c>
      <c r="L508" s="77">
        <v>710</v>
      </c>
      <c r="M508" s="77"/>
      <c r="N508" s="72"/>
      <c r="O508" s="79" t="s">
        <v>176</v>
      </c>
      <c r="P508" s="81">
        <v>43174.64770833333</v>
      </c>
      <c r="Q508" s="79" t="s">
        <v>1429</v>
      </c>
      <c r="R508" s="83" t="s">
        <v>2237</v>
      </c>
      <c r="S508" s="79" t="s">
        <v>2528</v>
      </c>
      <c r="T508" s="79" t="s">
        <v>2680</v>
      </c>
      <c r="U508" s="79"/>
      <c r="V508" s="83" t="s">
        <v>3739</v>
      </c>
      <c r="W508" s="81">
        <v>43174.64770833333</v>
      </c>
      <c r="X508" s="83" t="s">
        <v>4383</v>
      </c>
      <c r="Y508" s="79">
        <v>45.466700000000003</v>
      </c>
      <c r="Z508" s="79">
        <v>9.1999999999999993</v>
      </c>
      <c r="AA508" s="85" t="s">
        <v>5591</v>
      </c>
      <c r="AB508" s="79"/>
      <c r="AC508" s="79" t="b">
        <v>0</v>
      </c>
      <c r="AD508" s="79">
        <v>0</v>
      </c>
      <c r="AE508" s="85" t="s">
        <v>6296</v>
      </c>
      <c r="AF508" s="79" t="b">
        <v>0</v>
      </c>
      <c r="AG508" s="79" t="s">
        <v>6308</v>
      </c>
      <c r="AH508" s="79"/>
      <c r="AI508" s="85" t="s">
        <v>6296</v>
      </c>
      <c r="AJ508" s="79" t="b">
        <v>0</v>
      </c>
      <c r="AK508" s="79">
        <v>0</v>
      </c>
      <c r="AL508" s="85" t="s">
        <v>6296</v>
      </c>
      <c r="AM508" s="79" t="s">
        <v>6351</v>
      </c>
      <c r="AN508" s="79" t="b">
        <v>0</v>
      </c>
      <c r="AO508" s="85" t="s">
        <v>5591</v>
      </c>
      <c r="AP508" s="79" t="s">
        <v>176</v>
      </c>
      <c r="AQ508" s="79">
        <v>0</v>
      </c>
      <c r="AR508" s="79">
        <v>0</v>
      </c>
      <c r="AS508" s="79" t="s">
        <v>6425</v>
      </c>
      <c r="AT508" s="79" t="s">
        <v>6433</v>
      </c>
      <c r="AU508" s="79" t="s">
        <v>6438</v>
      </c>
      <c r="AV508" s="79" t="s">
        <v>6448</v>
      </c>
      <c r="AW508" s="79" t="s">
        <v>6461</v>
      </c>
      <c r="AX508" s="79" t="s">
        <v>6474</v>
      </c>
      <c r="AY508" s="79" t="s">
        <v>6478</v>
      </c>
      <c r="AZ508" s="83" t="s">
        <v>6488</v>
      </c>
      <c r="BA508">
        <v>1</v>
      </c>
      <c r="BB508" s="78" t="str">
        <f>REPLACE(INDEX(GroupVertices[Group], MATCH(Edges24[[#This Row],[Vertex 1]],GroupVertices[Vertex],0)),1,1,"")</f>
        <v>1</v>
      </c>
      <c r="BC508" s="78" t="str">
        <f>REPLACE(INDEX(GroupVertices[Group], MATCH(Edges24[[#This Row],[Vertex 2]],GroupVertices[Vertex],0)),1,1,"")</f>
        <v>1</v>
      </c>
      <c r="BD508" s="48">
        <v>0</v>
      </c>
      <c r="BE508" s="49">
        <v>0</v>
      </c>
      <c r="BF508" s="48">
        <v>0</v>
      </c>
      <c r="BG508" s="49">
        <v>0</v>
      </c>
      <c r="BH508" s="48">
        <v>0</v>
      </c>
      <c r="BI508" s="49">
        <v>0</v>
      </c>
      <c r="BJ508" s="48">
        <v>8</v>
      </c>
      <c r="BK508" s="49">
        <v>100</v>
      </c>
      <c r="BL508" s="48">
        <v>8</v>
      </c>
    </row>
    <row r="509" spans="1:64" x14ac:dyDescent="0.25">
      <c r="A509" s="64" t="s">
        <v>583</v>
      </c>
      <c r="B509" s="64" t="s">
        <v>583</v>
      </c>
      <c r="C509" s="65"/>
      <c r="D509" s="66"/>
      <c r="E509" s="67"/>
      <c r="F509" s="68"/>
      <c r="G509" s="65"/>
      <c r="H509" s="69"/>
      <c r="I509" s="70"/>
      <c r="J509" s="70"/>
      <c r="K509" s="34" t="s">
        <v>65</v>
      </c>
      <c r="L509" s="77">
        <v>711</v>
      </c>
      <c r="M509" s="77"/>
      <c r="N509" s="72"/>
      <c r="O509" s="79" t="s">
        <v>176</v>
      </c>
      <c r="P509" s="81">
        <v>43169.631967592592</v>
      </c>
      <c r="Q509" s="79" t="s">
        <v>1430</v>
      </c>
      <c r="R509" s="83" t="s">
        <v>2238</v>
      </c>
      <c r="S509" s="79" t="s">
        <v>2505</v>
      </c>
      <c r="T509" s="79" t="s">
        <v>2880</v>
      </c>
      <c r="U509" s="83" t="s">
        <v>3290</v>
      </c>
      <c r="V509" s="83" t="s">
        <v>3290</v>
      </c>
      <c r="W509" s="81">
        <v>43169.631967592592</v>
      </c>
      <c r="X509" s="83" t="s">
        <v>4384</v>
      </c>
      <c r="Y509" s="79"/>
      <c r="Z509" s="79"/>
      <c r="AA509" s="85" t="s">
        <v>5592</v>
      </c>
      <c r="AB509" s="79"/>
      <c r="AC509" s="79" t="b">
        <v>0</v>
      </c>
      <c r="AD509" s="79">
        <v>0</v>
      </c>
      <c r="AE509" s="85" t="s">
        <v>6296</v>
      </c>
      <c r="AF509" s="79" t="b">
        <v>0</v>
      </c>
      <c r="AG509" s="79" t="s">
        <v>6304</v>
      </c>
      <c r="AH509" s="79"/>
      <c r="AI509" s="85" t="s">
        <v>6296</v>
      </c>
      <c r="AJ509" s="79" t="b">
        <v>0</v>
      </c>
      <c r="AK509" s="79">
        <v>0</v>
      </c>
      <c r="AL509" s="85" t="s">
        <v>6296</v>
      </c>
      <c r="AM509" s="79" t="s">
        <v>6330</v>
      </c>
      <c r="AN509" s="79" t="b">
        <v>0</v>
      </c>
      <c r="AO509" s="85" t="s">
        <v>5592</v>
      </c>
      <c r="AP509" s="79" t="s">
        <v>176</v>
      </c>
      <c r="AQ509" s="79">
        <v>0</v>
      </c>
      <c r="AR509" s="79">
        <v>0</v>
      </c>
      <c r="AS509" s="79"/>
      <c r="AT509" s="79"/>
      <c r="AU509" s="79"/>
      <c r="AV509" s="79"/>
      <c r="AW509" s="79"/>
      <c r="AX509" s="79"/>
      <c r="AY509" s="79"/>
      <c r="AZ509" s="79"/>
      <c r="BA509">
        <v>2</v>
      </c>
      <c r="BB509" s="78" t="str">
        <f>REPLACE(INDEX(GroupVertices[Group], MATCH(Edges24[[#This Row],[Vertex 1]],GroupVertices[Vertex],0)),1,1,"")</f>
        <v>2</v>
      </c>
      <c r="BC509" s="78" t="str">
        <f>REPLACE(INDEX(GroupVertices[Group], MATCH(Edges24[[#This Row],[Vertex 2]],GroupVertices[Vertex],0)),1,1,"")</f>
        <v>2</v>
      </c>
      <c r="BD509" s="48">
        <v>1</v>
      </c>
      <c r="BE509" s="49">
        <v>9.0909090909090917</v>
      </c>
      <c r="BF509" s="48">
        <v>0</v>
      </c>
      <c r="BG509" s="49">
        <v>0</v>
      </c>
      <c r="BH509" s="48">
        <v>0</v>
      </c>
      <c r="BI509" s="49">
        <v>0</v>
      </c>
      <c r="BJ509" s="48">
        <v>10</v>
      </c>
      <c r="BK509" s="49">
        <v>90.909090909090907</v>
      </c>
      <c r="BL509" s="48">
        <v>11</v>
      </c>
    </row>
    <row r="510" spans="1:64" x14ac:dyDescent="0.25">
      <c r="A510" s="64" t="s">
        <v>583</v>
      </c>
      <c r="B510" s="64" t="s">
        <v>583</v>
      </c>
      <c r="C510" s="65"/>
      <c r="D510" s="66"/>
      <c r="E510" s="67"/>
      <c r="F510" s="68"/>
      <c r="G510" s="65"/>
      <c r="H510" s="69"/>
      <c r="I510" s="70"/>
      <c r="J510" s="70"/>
      <c r="K510" s="34" t="s">
        <v>65</v>
      </c>
      <c r="L510" s="77">
        <v>712</v>
      </c>
      <c r="M510" s="77"/>
      <c r="N510" s="72"/>
      <c r="O510" s="79" t="s">
        <v>176</v>
      </c>
      <c r="P510" s="81">
        <v>43174.645902777775</v>
      </c>
      <c r="Q510" s="79" t="s">
        <v>1431</v>
      </c>
      <c r="R510" s="83" t="s">
        <v>2239</v>
      </c>
      <c r="S510" s="79" t="s">
        <v>2599</v>
      </c>
      <c r="T510" s="79" t="s">
        <v>2881</v>
      </c>
      <c r="U510" s="83" t="s">
        <v>3291</v>
      </c>
      <c r="V510" s="83" t="s">
        <v>3291</v>
      </c>
      <c r="W510" s="81">
        <v>43174.645902777775</v>
      </c>
      <c r="X510" s="83" t="s">
        <v>4385</v>
      </c>
      <c r="Y510" s="79"/>
      <c r="Z510" s="79"/>
      <c r="AA510" s="85" t="s">
        <v>5593</v>
      </c>
      <c r="AB510" s="79"/>
      <c r="AC510" s="79" t="b">
        <v>0</v>
      </c>
      <c r="AD510" s="79">
        <v>1</v>
      </c>
      <c r="AE510" s="85" t="s">
        <v>6296</v>
      </c>
      <c r="AF510" s="79" t="b">
        <v>0</v>
      </c>
      <c r="AG510" s="79" t="s">
        <v>6304</v>
      </c>
      <c r="AH510" s="79"/>
      <c r="AI510" s="85" t="s">
        <v>6296</v>
      </c>
      <c r="AJ510" s="79" t="b">
        <v>0</v>
      </c>
      <c r="AK510" s="79">
        <v>1</v>
      </c>
      <c r="AL510" s="85" t="s">
        <v>6296</v>
      </c>
      <c r="AM510" s="79" t="s">
        <v>6330</v>
      </c>
      <c r="AN510" s="79" t="b">
        <v>0</v>
      </c>
      <c r="AO510" s="85" t="s">
        <v>5593</v>
      </c>
      <c r="AP510" s="79" t="s">
        <v>176</v>
      </c>
      <c r="AQ510" s="79">
        <v>0</v>
      </c>
      <c r="AR510" s="79">
        <v>0</v>
      </c>
      <c r="AS510" s="79"/>
      <c r="AT510" s="79"/>
      <c r="AU510" s="79"/>
      <c r="AV510" s="79"/>
      <c r="AW510" s="79"/>
      <c r="AX510" s="79"/>
      <c r="AY510" s="79"/>
      <c r="AZ510" s="79"/>
      <c r="BA510">
        <v>2</v>
      </c>
      <c r="BB510" s="78" t="str">
        <f>REPLACE(INDEX(GroupVertices[Group], MATCH(Edges24[[#This Row],[Vertex 1]],GroupVertices[Vertex],0)),1,1,"")</f>
        <v>2</v>
      </c>
      <c r="BC510" s="78" t="str">
        <f>REPLACE(INDEX(GroupVertices[Group], MATCH(Edges24[[#This Row],[Vertex 2]],GroupVertices[Vertex],0)),1,1,"")</f>
        <v>2</v>
      </c>
      <c r="BD510" s="48">
        <v>1</v>
      </c>
      <c r="BE510" s="49">
        <v>11.111111111111111</v>
      </c>
      <c r="BF510" s="48">
        <v>0</v>
      </c>
      <c r="BG510" s="49">
        <v>0</v>
      </c>
      <c r="BH510" s="48">
        <v>0</v>
      </c>
      <c r="BI510" s="49">
        <v>0</v>
      </c>
      <c r="BJ510" s="48">
        <v>8</v>
      </c>
      <c r="BK510" s="49">
        <v>88.888888888888886</v>
      </c>
      <c r="BL510" s="48">
        <v>9</v>
      </c>
    </row>
    <row r="511" spans="1:64" x14ac:dyDescent="0.25">
      <c r="A511" s="64" t="s">
        <v>584</v>
      </c>
      <c r="B511" s="64" t="s">
        <v>583</v>
      </c>
      <c r="C511" s="65"/>
      <c r="D511" s="66"/>
      <c r="E511" s="67"/>
      <c r="F511" s="68"/>
      <c r="G511" s="65"/>
      <c r="H511" s="69"/>
      <c r="I511" s="70"/>
      <c r="J511" s="70"/>
      <c r="K511" s="34" t="s">
        <v>65</v>
      </c>
      <c r="L511" s="77">
        <v>713</v>
      </c>
      <c r="M511" s="77"/>
      <c r="N511" s="72"/>
      <c r="O511" s="79" t="s">
        <v>999</v>
      </c>
      <c r="P511" s="81">
        <v>43174.648668981485</v>
      </c>
      <c r="Q511" s="79" t="s">
        <v>1432</v>
      </c>
      <c r="R511" s="83" t="s">
        <v>2239</v>
      </c>
      <c r="S511" s="79" t="s">
        <v>2599</v>
      </c>
      <c r="T511" s="79" t="s">
        <v>2881</v>
      </c>
      <c r="U511" s="79"/>
      <c r="V511" s="83" t="s">
        <v>3740</v>
      </c>
      <c r="W511" s="81">
        <v>43174.648668981485</v>
      </c>
      <c r="X511" s="83" t="s">
        <v>4386</v>
      </c>
      <c r="Y511" s="79"/>
      <c r="Z511" s="79"/>
      <c r="AA511" s="85" t="s">
        <v>5594</v>
      </c>
      <c r="AB511" s="79"/>
      <c r="AC511" s="79" t="b">
        <v>0</v>
      </c>
      <c r="AD511" s="79">
        <v>0</v>
      </c>
      <c r="AE511" s="85" t="s">
        <v>6296</v>
      </c>
      <c r="AF511" s="79" t="b">
        <v>0</v>
      </c>
      <c r="AG511" s="79" t="s">
        <v>6304</v>
      </c>
      <c r="AH511" s="79"/>
      <c r="AI511" s="85" t="s">
        <v>6296</v>
      </c>
      <c r="AJ511" s="79" t="b">
        <v>0</v>
      </c>
      <c r="AK511" s="79">
        <v>1</v>
      </c>
      <c r="AL511" s="85" t="s">
        <v>5593</v>
      </c>
      <c r="AM511" s="79" t="s">
        <v>6328</v>
      </c>
      <c r="AN511" s="79" t="b">
        <v>0</v>
      </c>
      <c r="AO511" s="85" t="s">
        <v>5593</v>
      </c>
      <c r="AP511" s="79" t="s">
        <v>176</v>
      </c>
      <c r="AQ511" s="79">
        <v>0</v>
      </c>
      <c r="AR511" s="79">
        <v>0</v>
      </c>
      <c r="AS511" s="79"/>
      <c r="AT511" s="79"/>
      <c r="AU511" s="79"/>
      <c r="AV511" s="79"/>
      <c r="AW511" s="79"/>
      <c r="AX511" s="79"/>
      <c r="AY511" s="79"/>
      <c r="AZ511" s="79"/>
      <c r="BA511">
        <v>1</v>
      </c>
      <c r="BB511" s="78" t="str">
        <f>REPLACE(INDEX(GroupVertices[Group], MATCH(Edges24[[#This Row],[Vertex 1]],GroupVertices[Vertex],0)),1,1,"")</f>
        <v>2</v>
      </c>
      <c r="BC511" s="78" t="str">
        <f>REPLACE(INDEX(GroupVertices[Group], MATCH(Edges24[[#This Row],[Vertex 2]],GroupVertices[Vertex],0)),1,1,"")</f>
        <v>2</v>
      </c>
      <c r="BD511" s="48">
        <v>1</v>
      </c>
      <c r="BE511" s="49">
        <v>9.0909090909090917</v>
      </c>
      <c r="BF511" s="48">
        <v>0</v>
      </c>
      <c r="BG511" s="49">
        <v>0</v>
      </c>
      <c r="BH511" s="48">
        <v>0</v>
      </c>
      <c r="BI511" s="49">
        <v>0</v>
      </c>
      <c r="BJ511" s="48">
        <v>10</v>
      </c>
      <c r="BK511" s="49">
        <v>90.909090909090907</v>
      </c>
      <c r="BL511" s="48">
        <v>11</v>
      </c>
    </row>
    <row r="512" spans="1:64" x14ac:dyDescent="0.25">
      <c r="A512" s="64" t="s">
        <v>584</v>
      </c>
      <c r="B512" s="64" t="s">
        <v>683</v>
      </c>
      <c r="C512" s="65"/>
      <c r="D512" s="66"/>
      <c r="E512" s="67"/>
      <c r="F512" s="68"/>
      <c r="G512" s="65"/>
      <c r="H512" s="69"/>
      <c r="I512" s="70"/>
      <c r="J512" s="70"/>
      <c r="K512" s="34" t="s">
        <v>65</v>
      </c>
      <c r="L512" s="77">
        <v>714</v>
      </c>
      <c r="M512" s="77"/>
      <c r="N512" s="72"/>
      <c r="O512" s="79" t="s">
        <v>999</v>
      </c>
      <c r="P512" s="81">
        <v>43174.605995370373</v>
      </c>
      <c r="Q512" s="79" t="s">
        <v>1433</v>
      </c>
      <c r="R512" s="83" t="s">
        <v>2240</v>
      </c>
      <c r="S512" s="79" t="s">
        <v>2519</v>
      </c>
      <c r="T512" s="79"/>
      <c r="U512" s="79"/>
      <c r="V512" s="83" t="s">
        <v>3740</v>
      </c>
      <c r="W512" s="81">
        <v>43174.605995370373</v>
      </c>
      <c r="X512" s="83" t="s">
        <v>4387</v>
      </c>
      <c r="Y512" s="79"/>
      <c r="Z512" s="79"/>
      <c r="AA512" s="85" t="s">
        <v>5595</v>
      </c>
      <c r="AB512" s="79"/>
      <c r="AC512" s="79" t="b">
        <v>0</v>
      </c>
      <c r="AD512" s="79">
        <v>0</v>
      </c>
      <c r="AE512" s="85" t="s">
        <v>6296</v>
      </c>
      <c r="AF512" s="79" t="b">
        <v>0</v>
      </c>
      <c r="AG512" s="79" t="s">
        <v>6304</v>
      </c>
      <c r="AH512" s="79"/>
      <c r="AI512" s="85" t="s">
        <v>6296</v>
      </c>
      <c r="AJ512" s="79" t="b">
        <v>0</v>
      </c>
      <c r="AK512" s="79">
        <v>2</v>
      </c>
      <c r="AL512" s="85" t="s">
        <v>6155</v>
      </c>
      <c r="AM512" s="79" t="s">
        <v>6328</v>
      </c>
      <c r="AN512" s="79" t="b">
        <v>0</v>
      </c>
      <c r="AO512" s="85" t="s">
        <v>6155</v>
      </c>
      <c r="AP512" s="79" t="s">
        <v>176</v>
      </c>
      <c r="AQ512" s="79">
        <v>0</v>
      </c>
      <c r="AR512" s="79">
        <v>0</v>
      </c>
      <c r="AS512" s="79"/>
      <c r="AT512" s="79"/>
      <c r="AU512" s="79"/>
      <c r="AV512" s="79"/>
      <c r="AW512" s="79"/>
      <c r="AX512" s="79"/>
      <c r="AY512" s="79"/>
      <c r="AZ512" s="79"/>
      <c r="BA512">
        <v>1</v>
      </c>
      <c r="BB512" s="78" t="str">
        <f>REPLACE(INDEX(GroupVertices[Group], MATCH(Edges24[[#This Row],[Vertex 1]],GroupVertices[Vertex],0)),1,1,"")</f>
        <v>2</v>
      </c>
      <c r="BC512" s="78" t="str">
        <f>REPLACE(INDEX(GroupVertices[Group], MATCH(Edges24[[#This Row],[Vertex 2]],GroupVertices[Vertex],0)),1,1,"")</f>
        <v>2</v>
      </c>
      <c r="BD512" s="48"/>
      <c r="BE512" s="49"/>
      <c r="BF512" s="48"/>
      <c r="BG512" s="49"/>
      <c r="BH512" s="48"/>
      <c r="BI512" s="49"/>
      <c r="BJ512" s="48"/>
      <c r="BK512" s="49"/>
      <c r="BL512" s="48"/>
    </row>
    <row r="513" spans="1:64" x14ac:dyDescent="0.25">
      <c r="A513" s="64" t="s">
        <v>585</v>
      </c>
      <c r="B513" s="64" t="s">
        <v>912</v>
      </c>
      <c r="C513" s="65"/>
      <c r="D513" s="66"/>
      <c r="E513" s="67"/>
      <c r="F513" s="68"/>
      <c r="G513" s="65"/>
      <c r="H513" s="69"/>
      <c r="I513" s="70"/>
      <c r="J513" s="70"/>
      <c r="K513" s="34" t="s">
        <v>65</v>
      </c>
      <c r="L513" s="77">
        <v>716</v>
      </c>
      <c r="M513" s="77"/>
      <c r="N513" s="72"/>
      <c r="O513" s="79" t="s">
        <v>999</v>
      </c>
      <c r="P513" s="81">
        <v>43174.177824074075</v>
      </c>
      <c r="Q513" s="79" t="s">
        <v>1434</v>
      </c>
      <c r="R513" s="83" t="s">
        <v>2241</v>
      </c>
      <c r="S513" s="79" t="s">
        <v>2600</v>
      </c>
      <c r="T513" s="79" t="s">
        <v>731</v>
      </c>
      <c r="U513" s="83" t="s">
        <v>3292</v>
      </c>
      <c r="V513" s="83" t="s">
        <v>3292</v>
      </c>
      <c r="W513" s="81">
        <v>43174.177824074075</v>
      </c>
      <c r="X513" s="83" t="s">
        <v>4388</v>
      </c>
      <c r="Y513" s="79"/>
      <c r="Z513" s="79"/>
      <c r="AA513" s="85" t="s">
        <v>5596</v>
      </c>
      <c r="AB513" s="79"/>
      <c r="AC513" s="79" t="b">
        <v>0</v>
      </c>
      <c r="AD513" s="79">
        <v>1</v>
      </c>
      <c r="AE513" s="85" t="s">
        <v>6296</v>
      </c>
      <c r="AF513" s="79" t="b">
        <v>0</v>
      </c>
      <c r="AG513" s="79" t="s">
        <v>6304</v>
      </c>
      <c r="AH513" s="79"/>
      <c r="AI513" s="85" t="s">
        <v>6296</v>
      </c>
      <c r="AJ513" s="79" t="b">
        <v>0</v>
      </c>
      <c r="AK513" s="79">
        <v>1</v>
      </c>
      <c r="AL513" s="85" t="s">
        <v>6296</v>
      </c>
      <c r="AM513" s="79" t="s">
        <v>6371</v>
      </c>
      <c r="AN513" s="79" t="b">
        <v>0</v>
      </c>
      <c r="AO513" s="85" t="s">
        <v>5596</v>
      </c>
      <c r="AP513" s="79" t="s">
        <v>6415</v>
      </c>
      <c r="AQ513" s="79">
        <v>0</v>
      </c>
      <c r="AR513" s="79">
        <v>0</v>
      </c>
      <c r="AS513" s="79"/>
      <c r="AT513" s="79"/>
      <c r="AU513" s="79"/>
      <c r="AV513" s="79"/>
      <c r="AW513" s="79"/>
      <c r="AX513" s="79"/>
      <c r="AY513" s="79"/>
      <c r="AZ513" s="79"/>
      <c r="BA513">
        <v>1</v>
      </c>
      <c r="BB513" s="78" t="str">
        <f>REPLACE(INDEX(GroupVertices[Group], MATCH(Edges24[[#This Row],[Vertex 1]],GroupVertices[Vertex],0)),1,1,"")</f>
        <v>45</v>
      </c>
      <c r="BC513" s="78" t="str">
        <f>REPLACE(INDEX(GroupVertices[Group], MATCH(Edges24[[#This Row],[Vertex 2]],GroupVertices[Vertex],0)),1,1,"")</f>
        <v>45</v>
      </c>
      <c r="BD513" s="48">
        <v>0</v>
      </c>
      <c r="BE513" s="49">
        <v>0</v>
      </c>
      <c r="BF513" s="48">
        <v>0</v>
      </c>
      <c r="BG513" s="49">
        <v>0</v>
      </c>
      <c r="BH513" s="48">
        <v>0</v>
      </c>
      <c r="BI513" s="49">
        <v>0</v>
      </c>
      <c r="BJ513" s="48">
        <v>15</v>
      </c>
      <c r="BK513" s="49">
        <v>100</v>
      </c>
      <c r="BL513" s="48">
        <v>15</v>
      </c>
    </row>
    <row r="514" spans="1:64" x14ac:dyDescent="0.25">
      <c r="A514" s="64" t="s">
        <v>586</v>
      </c>
      <c r="B514" s="64" t="s">
        <v>912</v>
      </c>
      <c r="C514" s="65"/>
      <c r="D514" s="66"/>
      <c r="E514" s="67"/>
      <c r="F514" s="68"/>
      <c r="G514" s="65"/>
      <c r="H514" s="69"/>
      <c r="I514" s="70"/>
      <c r="J514" s="70"/>
      <c r="K514" s="34" t="s">
        <v>65</v>
      </c>
      <c r="L514" s="77">
        <v>717</v>
      </c>
      <c r="M514" s="77"/>
      <c r="N514" s="72"/>
      <c r="O514" s="79" t="s">
        <v>999</v>
      </c>
      <c r="P514" s="81">
        <v>43174.648773148147</v>
      </c>
      <c r="Q514" s="79" t="s">
        <v>1435</v>
      </c>
      <c r="R514" s="83" t="s">
        <v>2241</v>
      </c>
      <c r="S514" s="79" t="s">
        <v>2600</v>
      </c>
      <c r="T514" s="79"/>
      <c r="U514" s="79"/>
      <c r="V514" s="83" t="s">
        <v>3741</v>
      </c>
      <c r="W514" s="81">
        <v>43174.648773148147</v>
      </c>
      <c r="X514" s="83" t="s">
        <v>4389</v>
      </c>
      <c r="Y514" s="79"/>
      <c r="Z514" s="79"/>
      <c r="AA514" s="85" t="s">
        <v>5597</v>
      </c>
      <c r="AB514" s="79"/>
      <c r="AC514" s="79" t="b">
        <v>0</v>
      </c>
      <c r="AD514" s="79">
        <v>0</v>
      </c>
      <c r="AE514" s="85" t="s">
        <v>6296</v>
      </c>
      <c r="AF514" s="79" t="b">
        <v>0</v>
      </c>
      <c r="AG514" s="79" t="s">
        <v>6304</v>
      </c>
      <c r="AH514" s="79"/>
      <c r="AI514" s="85" t="s">
        <v>6296</v>
      </c>
      <c r="AJ514" s="79" t="b">
        <v>0</v>
      </c>
      <c r="AK514" s="79">
        <v>1</v>
      </c>
      <c r="AL514" s="85" t="s">
        <v>5596</v>
      </c>
      <c r="AM514" s="79" t="s">
        <v>6371</v>
      </c>
      <c r="AN514" s="79" t="b">
        <v>0</v>
      </c>
      <c r="AO514" s="85" t="s">
        <v>5596</v>
      </c>
      <c r="AP514" s="79" t="s">
        <v>176</v>
      </c>
      <c r="AQ514" s="79">
        <v>0</v>
      </c>
      <c r="AR514" s="79">
        <v>0</v>
      </c>
      <c r="AS514" s="79"/>
      <c r="AT514" s="79"/>
      <c r="AU514" s="79"/>
      <c r="AV514" s="79"/>
      <c r="AW514" s="79"/>
      <c r="AX514" s="79"/>
      <c r="AY514" s="79"/>
      <c r="AZ514" s="79"/>
      <c r="BA514">
        <v>1</v>
      </c>
      <c r="BB514" s="78" t="str">
        <f>REPLACE(INDEX(GroupVertices[Group], MATCH(Edges24[[#This Row],[Vertex 1]],GroupVertices[Vertex],0)),1,1,"")</f>
        <v>45</v>
      </c>
      <c r="BC514" s="78" t="str">
        <f>REPLACE(INDEX(GroupVertices[Group], MATCH(Edges24[[#This Row],[Vertex 2]],GroupVertices[Vertex],0)),1,1,"")</f>
        <v>45</v>
      </c>
      <c r="BD514" s="48"/>
      <c r="BE514" s="49"/>
      <c r="BF514" s="48"/>
      <c r="BG514" s="49"/>
      <c r="BH514" s="48"/>
      <c r="BI514" s="49"/>
      <c r="BJ514" s="48"/>
      <c r="BK514" s="49"/>
      <c r="BL514" s="48"/>
    </row>
    <row r="515" spans="1:64" x14ac:dyDescent="0.25">
      <c r="A515" s="64" t="s">
        <v>587</v>
      </c>
      <c r="B515" s="64" t="s">
        <v>587</v>
      </c>
      <c r="C515" s="65"/>
      <c r="D515" s="66"/>
      <c r="E515" s="67"/>
      <c r="F515" s="68"/>
      <c r="G515" s="65"/>
      <c r="H515" s="69"/>
      <c r="I515" s="70"/>
      <c r="J515" s="70"/>
      <c r="K515" s="34" t="s">
        <v>65</v>
      </c>
      <c r="L515" s="77">
        <v>719</v>
      </c>
      <c r="M515" s="77"/>
      <c r="N515" s="72"/>
      <c r="O515" s="79" t="s">
        <v>176</v>
      </c>
      <c r="P515" s="81">
        <v>43174.652812499997</v>
      </c>
      <c r="Q515" s="79" t="s">
        <v>1436</v>
      </c>
      <c r="R515" s="83" t="s">
        <v>2242</v>
      </c>
      <c r="S515" s="79" t="s">
        <v>2601</v>
      </c>
      <c r="T515" s="79" t="s">
        <v>731</v>
      </c>
      <c r="U515" s="83" t="s">
        <v>3293</v>
      </c>
      <c r="V515" s="83" t="s">
        <v>3293</v>
      </c>
      <c r="W515" s="81">
        <v>43174.652812499997</v>
      </c>
      <c r="X515" s="83" t="s">
        <v>4390</v>
      </c>
      <c r="Y515" s="79"/>
      <c r="Z515" s="79"/>
      <c r="AA515" s="85" t="s">
        <v>5598</v>
      </c>
      <c r="AB515" s="79"/>
      <c r="AC515" s="79" t="b">
        <v>0</v>
      </c>
      <c r="AD515" s="79">
        <v>0</v>
      </c>
      <c r="AE515" s="85" t="s">
        <v>6296</v>
      </c>
      <c r="AF515" s="79" t="b">
        <v>0</v>
      </c>
      <c r="AG515" s="79" t="s">
        <v>6304</v>
      </c>
      <c r="AH515" s="79"/>
      <c r="AI515" s="85" t="s">
        <v>6296</v>
      </c>
      <c r="AJ515" s="79" t="b">
        <v>0</v>
      </c>
      <c r="AK515" s="79">
        <v>0</v>
      </c>
      <c r="AL515" s="85" t="s">
        <v>6296</v>
      </c>
      <c r="AM515" s="79" t="s">
        <v>6345</v>
      </c>
      <c r="AN515" s="79" t="b">
        <v>0</v>
      </c>
      <c r="AO515" s="85" t="s">
        <v>5598</v>
      </c>
      <c r="AP515" s="79" t="s">
        <v>176</v>
      </c>
      <c r="AQ515" s="79">
        <v>0</v>
      </c>
      <c r="AR515" s="79">
        <v>0</v>
      </c>
      <c r="AS515" s="79"/>
      <c r="AT515" s="79"/>
      <c r="AU515" s="79"/>
      <c r="AV515" s="79"/>
      <c r="AW515" s="79"/>
      <c r="AX515" s="79"/>
      <c r="AY515" s="79"/>
      <c r="AZ515" s="79"/>
      <c r="BA515">
        <v>1</v>
      </c>
      <c r="BB515" s="78" t="str">
        <f>REPLACE(INDEX(GroupVertices[Group], MATCH(Edges24[[#This Row],[Vertex 1]],GroupVertices[Vertex],0)),1,1,"")</f>
        <v>1</v>
      </c>
      <c r="BC515" s="78" t="str">
        <f>REPLACE(INDEX(GroupVertices[Group], MATCH(Edges24[[#This Row],[Vertex 2]],GroupVertices[Vertex],0)),1,1,"")</f>
        <v>1</v>
      </c>
      <c r="BD515" s="48">
        <v>2</v>
      </c>
      <c r="BE515" s="49">
        <v>6.0606060606060606</v>
      </c>
      <c r="BF515" s="48">
        <v>0</v>
      </c>
      <c r="BG515" s="49">
        <v>0</v>
      </c>
      <c r="BH515" s="48">
        <v>0</v>
      </c>
      <c r="BI515" s="49">
        <v>0</v>
      </c>
      <c r="BJ515" s="48">
        <v>31</v>
      </c>
      <c r="BK515" s="49">
        <v>93.939393939393938</v>
      </c>
      <c r="BL515" s="48">
        <v>33</v>
      </c>
    </row>
    <row r="516" spans="1:64" x14ac:dyDescent="0.25">
      <c r="A516" s="64" t="s">
        <v>588</v>
      </c>
      <c r="B516" s="64" t="s">
        <v>683</v>
      </c>
      <c r="C516" s="65"/>
      <c r="D516" s="66"/>
      <c r="E516" s="67"/>
      <c r="F516" s="68"/>
      <c r="G516" s="65"/>
      <c r="H516" s="69"/>
      <c r="I516" s="70"/>
      <c r="J516" s="70"/>
      <c r="K516" s="34" t="s">
        <v>65</v>
      </c>
      <c r="L516" s="77">
        <v>720</v>
      </c>
      <c r="M516" s="77"/>
      <c r="N516" s="72"/>
      <c r="O516" s="79" t="s">
        <v>999</v>
      </c>
      <c r="P516" s="81">
        <v>43174.653148148151</v>
      </c>
      <c r="Q516" s="79" t="s">
        <v>1420</v>
      </c>
      <c r="R516" s="83" t="s">
        <v>2230</v>
      </c>
      <c r="S516" s="79" t="s">
        <v>2519</v>
      </c>
      <c r="T516" s="79" t="s">
        <v>2877</v>
      </c>
      <c r="U516" s="79"/>
      <c r="V516" s="83" t="s">
        <v>3742</v>
      </c>
      <c r="W516" s="81">
        <v>43174.653148148151</v>
      </c>
      <c r="X516" s="83" t="s">
        <v>4391</v>
      </c>
      <c r="Y516" s="79"/>
      <c r="Z516" s="79"/>
      <c r="AA516" s="85" t="s">
        <v>5599</v>
      </c>
      <c r="AB516" s="79"/>
      <c r="AC516" s="79" t="b">
        <v>0</v>
      </c>
      <c r="AD516" s="79">
        <v>0</v>
      </c>
      <c r="AE516" s="85" t="s">
        <v>6296</v>
      </c>
      <c r="AF516" s="79" t="b">
        <v>0</v>
      </c>
      <c r="AG516" s="79" t="s">
        <v>6304</v>
      </c>
      <c r="AH516" s="79"/>
      <c r="AI516" s="85" t="s">
        <v>6296</v>
      </c>
      <c r="AJ516" s="79" t="b">
        <v>0</v>
      </c>
      <c r="AK516" s="79">
        <v>2</v>
      </c>
      <c r="AL516" s="85" t="s">
        <v>6187</v>
      </c>
      <c r="AM516" s="79" t="s">
        <v>6336</v>
      </c>
      <c r="AN516" s="79" t="b">
        <v>0</v>
      </c>
      <c r="AO516" s="85" t="s">
        <v>6187</v>
      </c>
      <c r="AP516" s="79" t="s">
        <v>176</v>
      </c>
      <c r="AQ516" s="79">
        <v>0</v>
      </c>
      <c r="AR516" s="79">
        <v>0</v>
      </c>
      <c r="AS516" s="79"/>
      <c r="AT516" s="79"/>
      <c r="AU516" s="79"/>
      <c r="AV516" s="79"/>
      <c r="AW516" s="79"/>
      <c r="AX516" s="79"/>
      <c r="AY516" s="79"/>
      <c r="AZ516" s="79"/>
      <c r="BA516">
        <v>1</v>
      </c>
      <c r="BB516" s="78" t="str">
        <f>REPLACE(INDEX(GroupVertices[Group], MATCH(Edges24[[#This Row],[Vertex 1]],GroupVertices[Vertex],0)),1,1,"")</f>
        <v>2</v>
      </c>
      <c r="BC516" s="78" t="str">
        <f>REPLACE(INDEX(GroupVertices[Group], MATCH(Edges24[[#This Row],[Vertex 2]],GroupVertices[Vertex],0)),1,1,"")</f>
        <v>2</v>
      </c>
      <c r="BD516" s="48">
        <v>0</v>
      </c>
      <c r="BE516" s="49">
        <v>0</v>
      </c>
      <c r="BF516" s="48">
        <v>0</v>
      </c>
      <c r="BG516" s="49">
        <v>0</v>
      </c>
      <c r="BH516" s="48">
        <v>0</v>
      </c>
      <c r="BI516" s="49">
        <v>0</v>
      </c>
      <c r="BJ516" s="48">
        <v>15</v>
      </c>
      <c r="BK516" s="49">
        <v>100</v>
      </c>
      <c r="BL516" s="48">
        <v>15</v>
      </c>
    </row>
    <row r="517" spans="1:64" x14ac:dyDescent="0.25">
      <c r="A517" s="64" t="s">
        <v>589</v>
      </c>
      <c r="B517" s="64" t="s">
        <v>757</v>
      </c>
      <c r="C517" s="65"/>
      <c r="D517" s="66"/>
      <c r="E517" s="67"/>
      <c r="F517" s="68"/>
      <c r="G517" s="65"/>
      <c r="H517" s="69"/>
      <c r="I517" s="70"/>
      <c r="J517" s="70"/>
      <c r="K517" s="34" t="s">
        <v>65</v>
      </c>
      <c r="L517" s="77">
        <v>721</v>
      </c>
      <c r="M517" s="77"/>
      <c r="N517" s="72"/>
      <c r="O517" s="79" t="s">
        <v>999</v>
      </c>
      <c r="P517" s="81">
        <v>43175.608807870369</v>
      </c>
      <c r="Q517" s="79" t="s">
        <v>1437</v>
      </c>
      <c r="R517" s="83" t="s">
        <v>2243</v>
      </c>
      <c r="S517" s="79" t="s">
        <v>2518</v>
      </c>
      <c r="T517" s="79" t="s">
        <v>2882</v>
      </c>
      <c r="U517" s="79"/>
      <c r="V517" s="83" t="s">
        <v>3743</v>
      </c>
      <c r="W517" s="81">
        <v>43175.608807870369</v>
      </c>
      <c r="X517" s="83" t="s">
        <v>4392</v>
      </c>
      <c r="Y517" s="79"/>
      <c r="Z517" s="79"/>
      <c r="AA517" s="85" t="s">
        <v>5600</v>
      </c>
      <c r="AB517" s="79"/>
      <c r="AC517" s="79" t="b">
        <v>0</v>
      </c>
      <c r="AD517" s="79">
        <v>0</v>
      </c>
      <c r="AE517" s="85" t="s">
        <v>6296</v>
      </c>
      <c r="AF517" s="79" t="b">
        <v>0</v>
      </c>
      <c r="AG517" s="79" t="s">
        <v>6304</v>
      </c>
      <c r="AH517" s="79"/>
      <c r="AI517" s="85" t="s">
        <v>6296</v>
      </c>
      <c r="AJ517" s="79" t="b">
        <v>0</v>
      </c>
      <c r="AK517" s="79">
        <v>206</v>
      </c>
      <c r="AL517" s="85" t="s">
        <v>6011</v>
      </c>
      <c r="AM517" s="79" t="s">
        <v>6328</v>
      </c>
      <c r="AN517" s="79" t="b">
        <v>0</v>
      </c>
      <c r="AO517" s="85" t="s">
        <v>6011</v>
      </c>
      <c r="AP517" s="79" t="s">
        <v>176</v>
      </c>
      <c r="AQ517" s="79">
        <v>0</v>
      </c>
      <c r="AR517" s="79">
        <v>0</v>
      </c>
      <c r="AS517" s="79"/>
      <c r="AT517" s="79"/>
      <c r="AU517" s="79"/>
      <c r="AV517" s="79"/>
      <c r="AW517" s="79"/>
      <c r="AX517" s="79"/>
      <c r="AY517" s="79"/>
      <c r="AZ517" s="79"/>
      <c r="BA517">
        <v>1</v>
      </c>
      <c r="BB517" s="78" t="str">
        <f>REPLACE(INDEX(GroupVertices[Group], MATCH(Edges24[[#This Row],[Vertex 1]],GroupVertices[Vertex],0)),1,1,"")</f>
        <v>7</v>
      </c>
      <c r="BC517" s="78" t="str">
        <f>REPLACE(INDEX(GroupVertices[Group], MATCH(Edges24[[#This Row],[Vertex 2]],GroupVertices[Vertex],0)),1,1,"")</f>
        <v>7</v>
      </c>
      <c r="BD517" s="48">
        <v>0</v>
      </c>
      <c r="BE517" s="49">
        <v>0</v>
      </c>
      <c r="BF517" s="48">
        <v>0</v>
      </c>
      <c r="BG517" s="49">
        <v>0</v>
      </c>
      <c r="BH517" s="48">
        <v>0</v>
      </c>
      <c r="BI517" s="49">
        <v>0</v>
      </c>
      <c r="BJ517" s="48">
        <v>13</v>
      </c>
      <c r="BK517" s="49">
        <v>100</v>
      </c>
      <c r="BL517" s="48">
        <v>13</v>
      </c>
    </row>
    <row r="518" spans="1:64" x14ac:dyDescent="0.25">
      <c r="A518" s="64" t="s">
        <v>590</v>
      </c>
      <c r="B518" s="64" t="s">
        <v>757</v>
      </c>
      <c r="C518" s="65"/>
      <c r="D518" s="66"/>
      <c r="E518" s="67"/>
      <c r="F518" s="68"/>
      <c r="G518" s="65"/>
      <c r="H518" s="69"/>
      <c r="I518" s="70"/>
      <c r="J518" s="70"/>
      <c r="K518" s="34" t="s">
        <v>65</v>
      </c>
      <c r="L518" s="77">
        <v>722</v>
      </c>
      <c r="M518" s="77"/>
      <c r="N518" s="72"/>
      <c r="O518" s="79" t="s">
        <v>999</v>
      </c>
      <c r="P518" s="81">
        <v>43175.610289351855</v>
      </c>
      <c r="Q518" s="79" t="s">
        <v>1437</v>
      </c>
      <c r="R518" s="83" t="s">
        <v>2243</v>
      </c>
      <c r="S518" s="79" t="s">
        <v>2518</v>
      </c>
      <c r="T518" s="79" t="s">
        <v>2882</v>
      </c>
      <c r="U518" s="79"/>
      <c r="V518" s="83" t="s">
        <v>3744</v>
      </c>
      <c r="W518" s="81">
        <v>43175.610289351855</v>
      </c>
      <c r="X518" s="83" t="s">
        <v>4393</v>
      </c>
      <c r="Y518" s="79"/>
      <c r="Z518" s="79"/>
      <c r="AA518" s="85" t="s">
        <v>5601</v>
      </c>
      <c r="AB518" s="79"/>
      <c r="AC518" s="79" t="b">
        <v>0</v>
      </c>
      <c r="AD518" s="79">
        <v>0</v>
      </c>
      <c r="AE518" s="85" t="s">
        <v>6296</v>
      </c>
      <c r="AF518" s="79" t="b">
        <v>0</v>
      </c>
      <c r="AG518" s="79" t="s">
        <v>6304</v>
      </c>
      <c r="AH518" s="79"/>
      <c r="AI518" s="85" t="s">
        <v>6296</v>
      </c>
      <c r="AJ518" s="79" t="b">
        <v>0</v>
      </c>
      <c r="AK518" s="79">
        <v>206</v>
      </c>
      <c r="AL518" s="85" t="s">
        <v>6011</v>
      </c>
      <c r="AM518" s="79" t="s">
        <v>6328</v>
      </c>
      <c r="AN518" s="79" t="b">
        <v>0</v>
      </c>
      <c r="AO518" s="85" t="s">
        <v>6011</v>
      </c>
      <c r="AP518" s="79" t="s">
        <v>176</v>
      </c>
      <c r="AQ518" s="79">
        <v>0</v>
      </c>
      <c r="AR518" s="79">
        <v>0</v>
      </c>
      <c r="AS518" s="79"/>
      <c r="AT518" s="79"/>
      <c r="AU518" s="79"/>
      <c r="AV518" s="79"/>
      <c r="AW518" s="79"/>
      <c r="AX518" s="79"/>
      <c r="AY518" s="79"/>
      <c r="AZ518" s="79"/>
      <c r="BA518">
        <v>1</v>
      </c>
      <c r="BB518" s="78" t="str">
        <f>REPLACE(INDEX(GroupVertices[Group], MATCH(Edges24[[#This Row],[Vertex 1]],GroupVertices[Vertex],0)),1,1,"")</f>
        <v>7</v>
      </c>
      <c r="BC518" s="78" t="str">
        <f>REPLACE(INDEX(GroupVertices[Group], MATCH(Edges24[[#This Row],[Vertex 2]],GroupVertices[Vertex],0)),1,1,"")</f>
        <v>7</v>
      </c>
      <c r="BD518" s="48">
        <v>0</v>
      </c>
      <c r="BE518" s="49">
        <v>0</v>
      </c>
      <c r="BF518" s="48">
        <v>0</v>
      </c>
      <c r="BG518" s="49">
        <v>0</v>
      </c>
      <c r="BH518" s="48">
        <v>0</v>
      </c>
      <c r="BI518" s="49">
        <v>0</v>
      </c>
      <c r="BJ518" s="48">
        <v>13</v>
      </c>
      <c r="BK518" s="49">
        <v>100</v>
      </c>
      <c r="BL518" s="48">
        <v>13</v>
      </c>
    </row>
    <row r="519" spans="1:64" x14ac:dyDescent="0.25">
      <c r="A519" s="64" t="s">
        <v>591</v>
      </c>
      <c r="B519" s="64" t="s">
        <v>757</v>
      </c>
      <c r="C519" s="65"/>
      <c r="D519" s="66"/>
      <c r="E519" s="67"/>
      <c r="F519" s="68"/>
      <c r="G519" s="65"/>
      <c r="H519" s="69"/>
      <c r="I519" s="70"/>
      <c r="J519" s="70"/>
      <c r="K519" s="34" t="s">
        <v>65</v>
      </c>
      <c r="L519" s="77">
        <v>723</v>
      </c>
      <c r="M519" s="77"/>
      <c r="N519" s="72"/>
      <c r="O519" s="79" t="s">
        <v>999</v>
      </c>
      <c r="P519" s="81">
        <v>43175.610937500001</v>
      </c>
      <c r="Q519" s="79" t="s">
        <v>1437</v>
      </c>
      <c r="R519" s="83" t="s">
        <v>2243</v>
      </c>
      <c r="S519" s="79" t="s">
        <v>2518</v>
      </c>
      <c r="T519" s="79" t="s">
        <v>2882</v>
      </c>
      <c r="U519" s="79"/>
      <c r="V519" s="83" t="s">
        <v>3745</v>
      </c>
      <c r="W519" s="81">
        <v>43175.610937500001</v>
      </c>
      <c r="X519" s="83" t="s">
        <v>4394</v>
      </c>
      <c r="Y519" s="79"/>
      <c r="Z519" s="79"/>
      <c r="AA519" s="85" t="s">
        <v>5602</v>
      </c>
      <c r="AB519" s="79"/>
      <c r="AC519" s="79" t="b">
        <v>0</v>
      </c>
      <c r="AD519" s="79">
        <v>0</v>
      </c>
      <c r="AE519" s="85" t="s">
        <v>6296</v>
      </c>
      <c r="AF519" s="79" t="b">
        <v>0</v>
      </c>
      <c r="AG519" s="79" t="s">
        <v>6304</v>
      </c>
      <c r="AH519" s="79"/>
      <c r="AI519" s="85" t="s">
        <v>6296</v>
      </c>
      <c r="AJ519" s="79" t="b">
        <v>0</v>
      </c>
      <c r="AK519" s="79">
        <v>206</v>
      </c>
      <c r="AL519" s="85" t="s">
        <v>6011</v>
      </c>
      <c r="AM519" s="79" t="s">
        <v>6328</v>
      </c>
      <c r="AN519" s="79" t="b">
        <v>0</v>
      </c>
      <c r="AO519" s="85" t="s">
        <v>6011</v>
      </c>
      <c r="AP519" s="79" t="s">
        <v>176</v>
      </c>
      <c r="AQ519" s="79">
        <v>0</v>
      </c>
      <c r="AR519" s="79">
        <v>0</v>
      </c>
      <c r="AS519" s="79"/>
      <c r="AT519" s="79"/>
      <c r="AU519" s="79"/>
      <c r="AV519" s="79"/>
      <c r="AW519" s="79"/>
      <c r="AX519" s="79"/>
      <c r="AY519" s="79"/>
      <c r="AZ519" s="79"/>
      <c r="BA519">
        <v>1</v>
      </c>
      <c r="BB519" s="78" t="str">
        <f>REPLACE(INDEX(GroupVertices[Group], MATCH(Edges24[[#This Row],[Vertex 1]],GroupVertices[Vertex],0)),1,1,"")</f>
        <v>7</v>
      </c>
      <c r="BC519" s="78" t="str">
        <f>REPLACE(INDEX(GroupVertices[Group], MATCH(Edges24[[#This Row],[Vertex 2]],GroupVertices[Vertex],0)),1,1,"")</f>
        <v>7</v>
      </c>
      <c r="BD519" s="48">
        <v>0</v>
      </c>
      <c r="BE519" s="49">
        <v>0</v>
      </c>
      <c r="BF519" s="48">
        <v>0</v>
      </c>
      <c r="BG519" s="49">
        <v>0</v>
      </c>
      <c r="BH519" s="48">
        <v>0</v>
      </c>
      <c r="BI519" s="49">
        <v>0</v>
      </c>
      <c r="BJ519" s="48">
        <v>13</v>
      </c>
      <c r="BK519" s="49">
        <v>100</v>
      </c>
      <c r="BL519" s="48">
        <v>13</v>
      </c>
    </row>
    <row r="520" spans="1:64" x14ac:dyDescent="0.25">
      <c r="A520" s="64" t="s">
        <v>592</v>
      </c>
      <c r="B520" s="64" t="s">
        <v>913</v>
      </c>
      <c r="C520" s="65"/>
      <c r="D520" s="66"/>
      <c r="E520" s="67"/>
      <c r="F520" s="68"/>
      <c r="G520" s="65"/>
      <c r="H520" s="69"/>
      <c r="I520" s="70"/>
      <c r="J520" s="70"/>
      <c r="K520" s="34" t="s">
        <v>65</v>
      </c>
      <c r="L520" s="77">
        <v>724</v>
      </c>
      <c r="M520" s="77"/>
      <c r="N520" s="72"/>
      <c r="O520" s="79" t="s">
        <v>999</v>
      </c>
      <c r="P520" s="81">
        <v>43175.611134259256</v>
      </c>
      <c r="Q520" s="79" t="s">
        <v>1438</v>
      </c>
      <c r="R520" s="83" t="s">
        <v>2244</v>
      </c>
      <c r="S520" s="79" t="s">
        <v>2515</v>
      </c>
      <c r="T520" s="79" t="s">
        <v>2883</v>
      </c>
      <c r="U520" s="83" t="s">
        <v>3294</v>
      </c>
      <c r="V520" s="83" t="s">
        <v>3294</v>
      </c>
      <c r="W520" s="81">
        <v>43175.611134259256</v>
      </c>
      <c r="X520" s="83" t="s">
        <v>4395</v>
      </c>
      <c r="Y520" s="79"/>
      <c r="Z520" s="79"/>
      <c r="AA520" s="85" t="s">
        <v>5603</v>
      </c>
      <c r="AB520" s="79"/>
      <c r="AC520" s="79" t="b">
        <v>0</v>
      </c>
      <c r="AD520" s="79">
        <v>0</v>
      </c>
      <c r="AE520" s="85" t="s">
        <v>6296</v>
      </c>
      <c r="AF520" s="79" t="b">
        <v>0</v>
      </c>
      <c r="AG520" s="79" t="s">
        <v>6304</v>
      </c>
      <c r="AH520" s="79"/>
      <c r="AI520" s="85" t="s">
        <v>6296</v>
      </c>
      <c r="AJ520" s="79" t="b">
        <v>0</v>
      </c>
      <c r="AK520" s="79">
        <v>1</v>
      </c>
      <c r="AL520" s="85" t="s">
        <v>6296</v>
      </c>
      <c r="AM520" s="79" t="s">
        <v>6359</v>
      </c>
      <c r="AN520" s="79" t="b">
        <v>0</v>
      </c>
      <c r="AO520" s="85" t="s">
        <v>5603</v>
      </c>
      <c r="AP520" s="79" t="s">
        <v>176</v>
      </c>
      <c r="AQ520" s="79">
        <v>0</v>
      </c>
      <c r="AR520" s="79">
        <v>0</v>
      </c>
      <c r="AS520" s="79"/>
      <c r="AT520" s="79"/>
      <c r="AU520" s="79"/>
      <c r="AV520" s="79"/>
      <c r="AW520" s="79"/>
      <c r="AX520" s="79"/>
      <c r="AY520" s="79"/>
      <c r="AZ520" s="79"/>
      <c r="BA520">
        <v>1</v>
      </c>
      <c r="BB520" s="78" t="str">
        <f>REPLACE(INDEX(GroupVertices[Group], MATCH(Edges24[[#This Row],[Vertex 1]],GroupVertices[Vertex],0)),1,1,"")</f>
        <v>44</v>
      </c>
      <c r="BC520" s="78" t="str">
        <f>REPLACE(INDEX(GroupVertices[Group], MATCH(Edges24[[#This Row],[Vertex 2]],GroupVertices[Vertex],0)),1,1,"")</f>
        <v>44</v>
      </c>
      <c r="BD520" s="48">
        <v>0</v>
      </c>
      <c r="BE520" s="49">
        <v>0</v>
      </c>
      <c r="BF520" s="48">
        <v>0</v>
      </c>
      <c r="BG520" s="49">
        <v>0</v>
      </c>
      <c r="BH520" s="48">
        <v>0</v>
      </c>
      <c r="BI520" s="49">
        <v>0</v>
      </c>
      <c r="BJ520" s="48">
        <v>21</v>
      </c>
      <c r="BK520" s="49">
        <v>100</v>
      </c>
      <c r="BL520" s="48">
        <v>21</v>
      </c>
    </row>
    <row r="521" spans="1:64" x14ac:dyDescent="0.25">
      <c r="A521" s="64" t="s">
        <v>593</v>
      </c>
      <c r="B521" s="64" t="s">
        <v>751</v>
      </c>
      <c r="C521" s="65"/>
      <c r="D521" s="66"/>
      <c r="E521" s="67"/>
      <c r="F521" s="68"/>
      <c r="G521" s="65"/>
      <c r="H521" s="69"/>
      <c r="I521" s="70"/>
      <c r="J521" s="70"/>
      <c r="K521" s="34" t="s">
        <v>65</v>
      </c>
      <c r="L521" s="77">
        <v>725</v>
      </c>
      <c r="M521" s="77"/>
      <c r="N521" s="72"/>
      <c r="O521" s="79" t="s">
        <v>999</v>
      </c>
      <c r="P521" s="81">
        <v>43175.611539351848</v>
      </c>
      <c r="Q521" s="79" t="s">
        <v>1439</v>
      </c>
      <c r="R521" s="79"/>
      <c r="S521" s="79"/>
      <c r="T521" s="79" t="s">
        <v>2884</v>
      </c>
      <c r="U521" s="79"/>
      <c r="V521" s="83" t="s">
        <v>3746</v>
      </c>
      <c r="W521" s="81">
        <v>43175.611539351848</v>
      </c>
      <c r="X521" s="83" t="s">
        <v>4396</v>
      </c>
      <c r="Y521" s="79"/>
      <c r="Z521" s="79"/>
      <c r="AA521" s="85" t="s">
        <v>5604</v>
      </c>
      <c r="AB521" s="79"/>
      <c r="AC521" s="79" t="b">
        <v>0</v>
      </c>
      <c r="AD521" s="79">
        <v>0</v>
      </c>
      <c r="AE521" s="85" t="s">
        <v>6296</v>
      </c>
      <c r="AF521" s="79" t="b">
        <v>0</v>
      </c>
      <c r="AG521" s="79" t="s">
        <v>6305</v>
      </c>
      <c r="AH521" s="79"/>
      <c r="AI521" s="85" t="s">
        <v>6296</v>
      </c>
      <c r="AJ521" s="79" t="b">
        <v>0</v>
      </c>
      <c r="AK521" s="79">
        <v>3</v>
      </c>
      <c r="AL521" s="85" t="s">
        <v>5985</v>
      </c>
      <c r="AM521" s="79" t="s">
        <v>6392</v>
      </c>
      <c r="AN521" s="79" t="b">
        <v>0</v>
      </c>
      <c r="AO521" s="85" t="s">
        <v>5985</v>
      </c>
      <c r="AP521" s="79" t="s">
        <v>176</v>
      </c>
      <c r="AQ521" s="79">
        <v>0</v>
      </c>
      <c r="AR521" s="79">
        <v>0</v>
      </c>
      <c r="AS521" s="79"/>
      <c r="AT521" s="79"/>
      <c r="AU521" s="79"/>
      <c r="AV521" s="79"/>
      <c r="AW521" s="79"/>
      <c r="AX521" s="79"/>
      <c r="AY521" s="79"/>
      <c r="AZ521" s="79"/>
      <c r="BA521">
        <v>1</v>
      </c>
      <c r="BB521" s="78" t="str">
        <f>REPLACE(INDEX(GroupVertices[Group], MATCH(Edges24[[#This Row],[Vertex 1]],GroupVertices[Vertex],0)),1,1,"")</f>
        <v>5</v>
      </c>
      <c r="BC521" s="78" t="str">
        <f>REPLACE(INDEX(GroupVertices[Group], MATCH(Edges24[[#This Row],[Vertex 2]],GroupVertices[Vertex],0)),1,1,"")</f>
        <v>5</v>
      </c>
      <c r="BD521" s="48">
        <v>0</v>
      </c>
      <c r="BE521" s="49">
        <v>0</v>
      </c>
      <c r="BF521" s="48">
        <v>0</v>
      </c>
      <c r="BG521" s="49">
        <v>0</v>
      </c>
      <c r="BH521" s="48">
        <v>0</v>
      </c>
      <c r="BI521" s="49">
        <v>0</v>
      </c>
      <c r="BJ521" s="48">
        <v>19</v>
      </c>
      <c r="BK521" s="49">
        <v>100</v>
      </c>
      <c r="BL521" s="48">
        <v>19</v>
      </c>
    </row>
    <row r="522" spans="1:64" x14ac:dyDescent="0.25">
      <c r="A522" s="64" t="s">
        <v>594</v>
      </c>
      <c r="B522" s="64" t="s">
        <v>751</v>
      </c>
      <c r="C522" s="65"/>
      <c r="D522" s="66"/>
      <c r="E522" s="67"/>
      <c r="F522" s="68"/>
      <c r="G522" s="65"/>
      <c r="H522" s="69"/>
      <c r="I522" s="70"/>
      <c r="J522" s="70"/>
      <c r="K522" s="34" t="s">
        <v>65</v>
      </c>
      <c r="L522" s="77">
        <v>726</v>
      </c>
      <c r="M522" s="77"/>
      <c r="N522" s="72"/>
      <c r="O522" s="79" t="s">
        <v>999</v>
      </c>
      <c r="P522" s="81">
        <v>43175.611921296295</v>
      </c>
      <c r="Q522" s="79" t="s">
        <v>1439</v>
      </c>
      <c r="R522" s="79"/>
      <c r="S522" s="79"/>
      <c r="T522" s="79" t="s">
        <v>2884</v>
      </c>
      <c r="U522" s="79"/>
      <c r="V522" s="83" t="s">
        <v>3747</v>
      </c>
      <c r="W522" s="81">
        <v>43175.611921296295</v>
      </c>
      <c r="X522" s="83" t="s">
        <v>4397</v>
      </c>
      <c r="Y522" s="79"/>
      <c r="Z522" s="79"/>
      <c r="AA522" s="85" t="s">
        <v>5605</v>
      </c>
      <c r="AB522" s="79"/>
      <c r="AC522" s="79" t="b">
        <v>0</v>
      </c>
      <c r="AD522" s="79">
        <v>0</v>
      </c>
      <c r="AE522" s="85" t="s">
        <v>6296</v>
      </c>
      <c r="AF522" s="79" t="b">
        <v>0</v>
      </c>
      <c r="AG522" s="79" t="s">
        <v>6305</v>
      </c>
      <c r="AH522" s="79"/>
      <c r="AI522" s="85" t="s">
        <v>6296</v>
      </c>
      <c r="AJ522" s="79" t="b">
        <v>0</v>
      </c>
      <c r="AK522" s="79">
        <v>3</v>
      </c>
      <c r="AL522" s="85" t="s">
        <v>5985</v>
      </c>
      <c r="AM522" s="79" t="s">
        <v>6393</v>
      </c>
      <c r="AN522" s="79" t="b">
        <v>0</v>
      </c>
      <c r="AO522" s="85" t="s">
        <v>5985</v>
      </c>
      <c r="AP522" s="79" t="s">
        <v>176</v>
      </c>
      <c r="AQ522" s="79">
        <v>0</v>
      </c>
      <c r="AR522" s="79">
        <v>0</v>
      </c>
      <c r="AS522" s="79"/>
      <c r="AT522" s="79"/>
      <c r="AU522" s="79"/>
      <c r="AV522" s="79"/>
      <c r="AW522" s="79"/>
      <c r="AX522" s="79"/>
      <c r="AY522" s="79"/>
      <c r="AZ522" s="79"/>
      <c r="BA522">
        <v>1</v>
      </c>
      <c r="BB522" s="78" t="str">
        <f>REPLACE(INDEX(GroupVertices[Group], MATCH(Edges24[[#This Row],[Vertex 1]],GroupVertices[Vertex],0)),1,1,"")</f>
        <v>5</v>
      </c>
      <c r="BC522" s="78" t="str">
        <f>REPLACE(INDEX(GroupVertices[Group], MATCH(Edges24[[#This Row],[Vertex 2]],GroupVertices[Vertex],0)),1,1,"")</f>
        <v>5</v>
      </c>
      <c r="BD522" s="48">
        <v>0</v>
      </c>
      <c r="BE522" s="49">
        <v>0</v>
      </c>
      <c r="BF522" s="48">
        <v>0</v>
      </c>
      <c r="BG522" s="49">
        <v>0</v>
      </c>
      <c r="BH522" s="48">
        <v>0</v>
      </c>
      <c r="BI522" s="49">
        <v>0</v>
      </c>
      <c r="BJ522" s="48">
        <v>19</v>
      </c>
      <c r="BK522" s="49">
        <v>100</v>
      </c>
      <c r="BL522" s="48">
        <v>19</v>
      </c>
    </row>
    <row r="523" spans="1:64" x14ac:dyDescent="0.25">
      <c r="A523" s="64" t="s">
        <v>595</v>
      </c>
      <c r="B523" s="64" t="s">
        <v>866</v>
      </c>
      <c r="C523" s="65"/>
      <c r="D523" s="66"/>
      <c r="E523" s="67"/>
      <c r="F523" s="68"/>
      <c r="G523" s="65"/>
      <c r="H523" s="69"/>
      <c r="I523" s="70"/>
      <c r="J523" s="70"/>
      <c r="K523" s="34" t="s">
        <v>65</v>
      </c>
      <c r="L523" s="77">
        <v>727</v>
      </c>
      <c r="M523" s="77"/>
      <c r="N523" s="72"/>
      <c r="O523" s="79" t="s">
        <v>999</v>
      </c>
      <c r="P523" s="81">
        <v>43175.615034722221</v>
      </c>
      <c r="Q523" s="79" t="s">
        <v>1440</v>
      </c>
      <c r="R523" s="83" t="s">
        <v>2245</v>
      </c>
      <c r="S523" s="79" t="s">
        <v>2560</v>
      </c>
      <c r="T523" s="79" t="s">
        <v>2885</v>
      </c>
      <c r="U523" s="79"/>
      <c r="V523" s="83" t="s">
        <v>3748</v>
      </c>
      <c r="W523" s="81">
        <v>43175.615034722221</v>
      </c>
      <c r="X523" s="83" t="s">
        <v>4398</v>
      </c>
      <c r="Y523" s="79"/>
      <c r="Z523" s="79"/>
      <c r="AA523" s="85" t="s">
        <v>5606</v>
      </c>
      <c r="AB523" s="79"/>
      <c r="AC523" s="79" t="b">
        <v>0</v>
      </c>
      <c r="AD523" s="79">
        <v>0</v>
      </c>
      <c r="AE523" s="85" t="s">
        <v>6296</v>
      </c>
      <c r="AF523" s="79" t="b">
        <v>0</v>
      </c>
      <c r="AG523" s="79" t="s">
        <v>6304</v>
      </c>
      <c r="AH523" s="79"/>
      <c r="AI523" s="85" t="s">
        <v>6296</v>
      </c>
      <c r="AJ523" s="79" t="b">
        <v>0</v>
      </c>
      <c r="AK523" s="79">
        <v>1</v>
      </c>
      <c r="AL523" s="85" t="s">
        <v>6043</v>
      </c>
      <c r="AM523" s="79" t="s">
        <v>6394</v>
      </c>
      <c r="AN523" s="79" t="b">
        <v>0</v>
      </c>
      <c r="AO523" s="85" t="s">
        <v>6043</v>
      </c>
      <c r="AP523" s="79" t="s">
        <v>176</v>
      </c>
      <c r="AQ523" s="79">
        <v>0</v>
      </c>
      <c r="AR523" s="79">
        <v>0</v>
      </c>
      <c r="AS523" s="79"/>
      <c r="AT523" s="79"/>
      <c r="AU523" s="79"/>
      <c r="AV523" s="79"/>
      <c r="AW523" s="79"/>
      <c r="AX523" s="79"/>
      <c r="AY523" s="79"/>
      <c r="AZ523" s="79"/>
      <c r="BA523">
        <v>2</v>
      </c>
      <c r="BB523" s="78" t="str">
        <f>REPLACE(INDEX(GroupVertices[Group], MATCH(Edges24[[#This Row],[Vertex 1]],GroupVertices[Vertex],0)),1,1,"")</f>
        <v>14</v>
      </c>
      <c r="BC523" s="78" t="str">
        <f>REPLACE(INDEX(GroupVertices[Group], MATCH(Edges24[[#This Row],[Vertex 2]],GroupVertices[Vertex],0)),1,1,"")</f>
        <v>14</v>
      </c>
      <c r="BD523" s="48"/>
      <c r="BE523" s="49"/>
      <c r="BF523" s="48"/>
      <c r="BG523" s="49"/>
      <c r="BH523" s="48"/>
      <c r="BI523" s="49"/>
      <c r="BJ523" s="48"/>
      <c r="BK523" s="49"/>
      <c r="BL523" s="48"/>
    </row>
    <row r="524" spans="1:64" x14ac:dyDescent="0.25">
      <c r="A524" s="64" t="s">
        <v>595</v>
      </c>
      <c r="B524" s="64" t="s">
        <v>866</v>
      </c>
      <c r="C524" s="65"/>
      <c r="D524" s="66"/>
      <c r="E524" s="67"/>
      <c r="F524" s="68"/>
      <c r="G524" s="65"/>
      <c r="H524" s="69"/>
      <c r="I524" s="70"/>
      <c r="J524" s="70"/>
      <c r="K524" s="34" t="s">
        <v>65</v>
      </c>
      <c r="L524" s="77">
        <v>729</v>
      </c>
      <c r="M524" s="77"/>
      <c r="N524" s="72"/>
      <c r="O524" s="79" t="s">
        <v>999</v>
      </c>
      <c r="P524" s="81">
        <v>43175.61509259259</v>
      </c>
      <c r="Q524" s="79" t="s">
        <v>1441</v>
      </c>
      <c r="R524" s="83" t="s">
        <v>2245</v>
      </c>
      <c r="S524" s="79" t="s">
        <v>2560</v>
      </c>
      <c r="T524" s="79" t="s">
        <v>2885</v>
      </c>
      <c r="U524" s="79"/>
      <c r="V524" s="83" t="s">
        <v>3748</v>
      </c>
      <c r="W524" s="81">
        <v>43175.61509259259</v>
      </c>
      <c r="X524" s="83" t="s">
        <v>4399</v>
      </c>
      <c r="Y524" s="79"/>
      <c r="Z524" s="79"/>
      <c r="AA524" s="85" t="s">
        <v>5607</v>
      </c>
      <c r="AB524" s="79"/>
      <c r="AC524" s="79" t="b">
        <v>0</v>
      </c>
      <c r="AD524" s="79">
        <v>0</v>
      </c>
      <c r="AE524" s="85" t="s">
        <v>6296</v>
      </c>
      <c r="AF524" s="79" t="b">
        <v>0</v>
      </c>
      <c r="AG524" s="79" t="s">
        <v>6304</v>
      </c>
      <c r="AH524" s="79"/>
      <c r="AI524" s="85" t="s">
        <v>6296</v>
      </c>
      <c r="AJ524" s="79" t="b">
        <v>0</v>
      </c>
      <c r="AK524" s="79">
        <v>2</v>
      </c>
      <c r="AL524" s="85" t="s">
        <v>6089</v>
      </c>
      <c r="AM524" s="79" t="s">
        <v>6394</v>
      </c>
      <c r="AN524" s="79" t="b">
        <v>0</v>
      </c>
      <c r="AO524" s="85" t="s">
        <v>6089</v>
      </c>
      <c r="AP524" s="79" t="s">
        <v>176</v>
      </c>
      <c r="AQ524" s="79">
        <v>0</v>
      </c>
      <c r="AR524" s="79">
        <v>0</v>
      </c>
      <c r="AS524" s="79"/>
      <c r="AT524" s="79"/>
      <c r="AU524" s="79"/>
      <c r="AV524" s="79"/>
      <c r="AW524" s="79"/>
      <c r="AX524" s="79"/>
      <c r="AY524" s="79"/>
      <c r="AZ524" s="79"/>
      <c r="BA524">
        <v>2</v>
      </c>
      <c r="BB524" s="78" t="str">
        <f>REPLACE(INDEX(GroupVertices[Group], MATCH(Edges24[[#This Row],[Vertex 1]],GroupVertices[Vertex],0)),1,1,"")</f>
        <v>14</v>
      </c>
      <c r="BC524" s="78" t="str">
        <f>REPLACE(INDEX(GroupVertices[Group], MATCH(Edges24[[#This Row],[Vertex 2]],GroupVertices[Vertex],0)),1,1,"")</f>
        <v>14</v>
      </c>
      <c r="BD524" s="48"/>
      <c r="BE524" s="49"/>
      <c r="BF524" s="48"/>
      <c r="BG524" s="49"/>
      <c r="BH524" s="48"/>
      <c r="BI524" s="49"/>
      <c r="BJ524" s="48"/>
      <c r="BK524" s="49"/>
      <c r="BL524" s="48"/>
    </row>
    <row r="525" spans="1:64" x14ac:dyDescent="0.25">
      <c r="A525" s="64" t="s">
        <v>596</v>
      </c>
      <c r="B525" s="64" t="s">
        <v>596</v>
      </c>
      <c r="C525" s="65"/>
      <c r="D525" s="66"/>
      <c r="E525" s="67"/>
      <c r="F525" s="68"/>
      <c r="G525" s="65"/>
      <c r="H525" s="69"/>
      <c r="I525" s="70"/>
      <c r="J525" s="70"/>
      <c r="K525" s="34" t="s">
        <v>65</v>
      </c>
      <c r="L525" s="77">
        <v>731</v>
      </c>
      <c r="M525" s="77"/>
      <c r="N525" s="72"/>
      <c r="O525" s="79" t="s">
        <v>176</v>
      </c>
      <c r="P525" s="81">
        <v>43165.689328703702</v>
      </c>
      <c r="Q525" s="79" t="s">
        <v>1442</v>
      </c>
      <c r="R525" s="83" t="s">
        <v>2246</v>
      </c>
      <c r="S525" s="79" t="s">
        <v>2507</v>
      </c>
      <c r="T525" s="79" t="s">
        <v>2886</v>
      </c>
      <c r="U525" s="83" t="s">
        <v>3295</v>
      </c>
      <c r="V525" s="83" t="s">
        <v>3295</v>
      </c>
      <c r="W525" s="81">
        <v>43165.689328703702</v>
      </c>
      <c r="X525" s="83" t="s">
        <v>4400</v>
      </c>
      <c r="Y525" s="79"/>
      <c r="Z525" s="79"/>
      <c r="AA525" s="85" t="s">
        <v>5608</v>
      </c>
      <c r="AB525" s="79"/>
      <c r="AC525" s="79" t="b">
        <v>0</v>
      </c>
      <c r="AD525" s="79">
        <v>0</v>
      </c>
      <c r="AE525" s="85" t="s">
        <v>6296</v>
      </c>
      <c r="AF525" s="79" t="b">
        <v>0</v>
      </c>
      <c r="AG525" s="79" t="s">
        <v>6304</v>
      </c>
      <c r="AH525" s="79"/>
      <c r="AI525" s="85" t="s">
        <v>6296</v>
      </c>
      <c r="AJ525" s="79" t="b">
        <v>0</v>
      </c>
      <c r="AK525" s="79">
        <v>0</v>
      </c>
      <c r="AL525" s="85" t="s">
        <v>6296</v>
      </c>
      <c r="AM525" s="79" t="s">
        <v>6329</v>
      </c>
      <c r="AN525" s="79" t="b">
        <v>0</v>
      </c>
      <c r="AO525" s="85" t="s">
        <v>5608</v>
      </c>
      <c r="AP525" s="79" t="s">
        <v>176</v>
      </c>
      <c r="AQ525" s="79">
        <v>0</v>
      </c>
      <c r="AR525" s="79">
        <v>0</v>
      </c>
      <c r="AS525" s="79"/>
      <c r="AT525" s="79"/>
      <c r="AU525" s="79"/>
      <c r="AV525" s="79"/>
      <c r="AW525" s="79"/>
      <c r="AX525" s="79"/>
      <c r="AY525" s="79"/>
      <c r="AZ525" s="79"/>
      <c r="BA525">
        <v>2</v>
      </c>
      <c r="BB525" s="78" t="str">
        <f>REPLACE(INDEX(GroupVertices[Group], MATCH(Edges24[[#This Row],[Vertex 1]],GroupVertices[Vertex],0)),1,1,"")</f>
        <v>1</v>
      </c>
      <c r="BC525" s="78" t="str">
        <f>REPLACE(INDEX(GroupVertices[Group], MATCH(Edges24[[#This Row],[Vertex 2]],GroupVertices[Vertex],0)),1,1,"")</f>
        <v>1</v>
      </c>
      <c r="BD525" s="48">
        <v>2</v>
      </c>
      <c r="BE525" s="49">
        <v>13.333333333333334</v>
      </c>
      <c r="BF525" s="48">
        <v>0</v>
      </c>
      <c r="BG525" s="49">
        <v>0</v>
      </c>
      <c r="BH525" s="48">
        <v>0</v>
      </c>
      <c r="BI525" s="49">
        <v>0</v>
      </c>
      <c r="BJ525" s="48">
        <v>13</v>
      </c>
      <c r="BK525" s="49">
        <v>86.666666666666671</v>
      </c>
      <c r="BL525" s="48">
        <v>15</v>
      </c>
    </row>
    <row r="526" spans="1:64" x14ac:dyDescent="0.25">
      <c r="A526" s="64" t="s">
        <v>596</v>
      </c>
      <c r="B526" s="64" t="s">
        <v>596</v>
      </c>
      <c r="C526" s="65"/>
      <c r="D526" s="66"/>
      <c r="E526" s="67"/>
      <c r="F526" s="68"/>
      <c r="G526" s="65"/>
      <c r="H526" s="69"/>
      <c r="I526" s="70"/>
      <c r="J526" s="70"/>
      <c r="K526" s="34" t="s">
        <v>65</v>
      </c>
      <c r="L526" s="77">
        <v>732</v>
      </c>
      <c r="M526" s="77"/>
      <c r="N526" s="72"/>
      <c r="O526" s="79" t="s">
        <v>176</v>
      </c>
      <c r="P526" s="81">
        <v>43175.615208333336</v>
      </c>
      <c r="Q526" s="79" t="s">
        <v>1443</v>
      </c>
      <c r="R526" s="83" t="s">
        <v>2247</v>
      </c>
      <c r="S526" s="79" t="s">
        <v>2577</v>
      </c>
      <c r="T526" s="79" t="s">
        <v>2756</v>
      </c>
      <c r="U526" s="83" t="s">
        <v>3296</v>
      </c>
      <c r="V526" s="83" t="s">
        <v>3296</v>
      </c>
      <c r="W526" s="81">
        <v>43175.615208333336</v>
      </c>
      <c r="X526" s="83" t="s">
        <v>4401</v>
      </c>
      <c r="Y526" s="79"/>
      <c r="Z526" s="79"/>
      <c r="AA526" s="85" t="s">
        <v>5609</v>
      </c>
      <c r="AB526" s="79"/>
      <c r="AC526" s="79" t="b">
        <v>0</v>
      </c>
      <c r="AD526" s="79">
        <v>1</v>
      </c>
      <c r="AE526" s="85" t="s">
        <v>6296</v>
      </c>
      <c r="AF526" s="79" t="b">
        <v>0</v>
      </c>
      <c r="AG526" s="79" t="s">
        <v>6304</v>
      </c>
      <c r="AH526" s="79"/>
      <c r="AI526" s="85" t="s">
        <v>6296</v>
      </c>
      <c r="AJ526" s="79" t="b">
        <v>0</v>
      </c>
      <c r="AK526" s="79">
        <v>0</v>
      </c>
      <c r="AL526" s="85" t="s">
        <v>6296</v>
      </c>
      <c r="AM526" s="79" t="s">
        <v>6329</v>
      </c>
      <c r="AN526" s="79" t="b">
        <v>0</v>
      </c>
      <c r="AO526" s="85" t="s">
        <v>5609</v>
      </c>
      <c r="AP526" s="79" t="s">
        <v>176</v>
      </c>
      <c r="AQ526" s="79">
        <v>0</v>
      </c>
      <c r="AR526" s="79">
        <v>0</v>
      </c>
      <c r="AS526" s="79"/>
      <c r="AT526" s="79"/>
      <c r="AU526" s="79"/>
      <c r="AV526" s="79"/>
      <c r="AW526" s="79"/>
      <c r="AX526" s="79"/>
      <c r="AY526" s="79"/>
      <c r="AZ526" s="79"/>
      <c r="BA526">
        <v>2</v>
      </c>
      <c r="BB526" s="78" t="str">
        <f>REPLACE(INDEX(GroupVertices[Group], MATCH(Edges24[[#This Row],[Vertex 1]],GroupVertices[Vertex],0)),1,1,"")</f>
        <v>1</v>
      </c>
      <c r="BC526" s="78" t="str">
        <f>REPLACE(INDEX(GroupVertices[Group], MATCH(Edges24[[#This Row],[Vertex 2]],GroupVertices[Vertex],0)),1,1,"")</f>
        <v>1</v>
      </c>
      <c r="BD526" s="48">
        <v>0</v>
      </c>
      <c r="BE526" s="49">
        <v>0</v>
      </c>
      <c r="BF526" s="48">
        <v>0</v>
      </c>
      <c r="BG526" s="49">
        <v>0</v>
      </c>
      <c r="BH526" s="48">
        <v>0</v>
      </c>
      <c r="BI526" s="49">
        <v>0</v>
      </c>
      <c r="BJ526" s="48">
        <v>12</v>
      </c>
      <c r="BK526" s="49">
        <v>100</v>
      </c>
      <c r="BL526" s="48">
        <v>12</v>
      </c>
    </row>
    <row r="527" spans="1:64" x14ac:dyDescent="0.25">
      <c r="A527" s="64" t="s">
        <v>597</v>
      </c>
      <c r="B527" s="64" t="s">
        <v>757</v>
      </c>
      <c r="C527" s="65"/>
      <c r="D527" s="66"/>
      <c r="E527" s="67"/>
      <c r="F527" s="68"/>
      <c r="G527" s="65"/>
      <c r="H527" s="69"/>
      <c r="I527" s="70"/>
      <c r="J527" s="70"/>
      <c r="K527" s="34" t="s">
        <v>65</v>
      </c>
      <c r="L527" s="77">
        <v>733</v>
      </c>
      <c r="M527" s="77"/>
      <c r="N527" s="72"/>
      <c r="O527" s="79" t="s">
        <v>999</v>
      </c>
      <c r="P527" s="81">
        <v>43175.616886574076</v>
      </c>
      <c r="Q527" s="79" t="s">
        <v>1437</v>
      </c>
      <c r="R527" s="83" t="s">
        <v>2243</v>
      </c>
      <c r="S527" s="79" t="s">
        <v>2518</v>
      </c>
      <c r="T527" s="79" t="s">
        <v>2882</v>
      </c>
      <c r="U527" s="79"/>
      <c r="V527" s="83" t="s">
        <v>3749</v>
      </c>
      <c r="W527" s="81">
        <v>43175.616886574076</v>
      </c>
      <c r="X527" s="83" t="s">
        <v>4402</v>
      </c>
      <c r="Y527" s="79"/>
      <c r="Z527" s="79"/>
      <c r="AA527" s="85" t="s">
        <v>5610</v>
      </c>
      <c r="AB527" s="79"/>
      <c r="AC527" s="79" t="b">
        <v>0</v>
      </c>
      <c r="AD527" s="79">
        <v>0</v>
      </c>
      <c r="AE527" s="85" t="s">
        <v>6296</v>
      </c>
      <c r="AF527" s="79" t="b">
        <v>0</v>
      </c>
      <c r="AG527" s="79" t="s">
        <v>6304</v>
      </c>
      <c r="AH527" s="79"/>
      <c r="AI527" s="85" t="s">
        <v>6296</v>
      </c>
      <c r="AJ527" s="79" t="b">
        <v>0</v>
      </c>
      <c r="AK527" s="79">
        <v>206</v>
      </c>
      <c r="AL527" s="85" t="s">
        <v>6011</v>
      </c>
      <c r="AM527" s="79" t="s">
        <v>6328</v>
      </c>
      <c r="AN527" s="79" t="b">
        <v>0</v>
      </c>
      <c r="AO527" s="85" t="s">
        <v>6011</v>
      </c>
      <c r="AP527" s="79" t="s">
        <v>176</v>
      </c>
      <c r="AQ527" s="79">
        <v>0</v>
      </c>
      <c r="AR527" s="79">
        <v>0</v>
      </c>
      <c r="AS527" s="79"/>
      <c r="AT527" s="79"/>
      <c r="AU527" s="79"/>
      <c r="AV527" s="79"/>
      <c r="AW527" s="79"/>
      <c r="AX527" s="79"/>
      <c r="AY527" s="79"/>
      <c r="AZ527" s="79"/>
      <c r="BA527">
        <v>1</v>
      </c>
      <c r="BB527" s="78" t="str">
        <f>REPLACE(INDEX(GroupVertices[Group], MATCH(Edges24[[#This Row],[Vertex 1]],GroupVertices[Vertex],0)),1,1,"")</f>
        <v>7</v>
      </c>
      <c r="BC527" s="78" t="str">
        <f>REPLACE(INDEX(GroupVertices[Group], MATCH(Edges24[[#This Row],[Vertex 2]],GroupVertices[Vertex],0)),1,1,"")</f>
        <v>7</v>
      </c>
      <c r="BD527" s="48">
        <v>0</v>
      </c>
      <c r="BE527" s="49">
        <v>0</v>
      </c>
      <c r="BF527" s="48">
        <v>0</v>
      </c>
      <c r="BG527" s="49">
        <v>0</v>
      </c>
      <c r="BH527" s="48">
        <v>0</v>
      </c>
      <c r="BI527" s="49">
        <v>0</v>
      </c>
      <c r="BJ527" s="48">
        <v>13</v>
      </c>
      <c r="BK527" s="49">
        <v>100</v>
      </c>
      <c r="BL527" s="48">
        <v>13</v>
      </c>
    </row>
    <row r="528" spans="1:64" x14ac:dyDescent="0.25">
      <c r="A528" s="64" t="s">
        <v>598</v>
      </c>
      <c r="B528" s="64" t="s">
        <v>896</v>
      </c>
      <c r="C528" s="65"/>
      <c r="D528" s="66"/>
      <c r="E528" s="67"/>
      <c r="F528" s="68"/>
      <c r="G528" s="65"/>
      <c r="H528" s="69"/>
      <c r="I528" s="70"/>
      <c r="J528" s="70"/>
      <c r="K528" s="34" t="s">
        <v>65</v>
      </c>
      <c r="L528" s="77">
        <v>734</v>
      </c>
      <c r="M528" s="77"/>
      <c r="N528" s="72"/>
      <c r="O528" s="79" t="s">
        <v>999</v>
      </c>
      <c r="P528" s="81">
        <v>43175.617083333331</v>
      </c>
      <c r="Q528" s="79" t="s">
        <v>1444</v>
      </c>
      <c r="R528" s="83" t="s">
        <v>2248</v>
      </c>
      <c r="S528" s="79" t="s">
        <v>2518</v>
      </c>
      <c r="T528" s="79" t="s">
        <v>2887</v>
      </c>
      <c r="U528" s="79"/>
      <c r="V528" s="83" t="s">
        <v>3750</v>
      </c>
      <c r="W528" s="81">
        <v>43175.617083333331</v>
      </c>
      <c r="X528" s="83" t="s">
        <v>4403</v>
      </c>
      <c r="Y528" s="79"/>
      <c r="Z528" s="79"/>
      <c r="AA528" s="85" t="s">
        <v>5611</v>
      </c>
      <c r="AB528" s="79"/>
      <c r="AC528" s="79" t="b">
        <v>0</v>
      </c>
      <c r="AD528" s="79">
        <v>0</v>
      </c>
      <c r="AE528" s="85" t="s">
        <v>6296</v>
      </c>
      <c r="AF528" s="79" t="b">
        <v>0</v>
      </c>
      <c r="AG528" s="79" t="s">
        <v>6304</v>
      </c>
      <c r="AH528" s="79"/>
      <c r="AI528" s="85" t="s">
        <v>6296</v>
      </c>
      <c r="AJ528" s="79" t="b">
        <v>0</v>
      </c>
      <c r="AK528" s="79">
        <v>4</v>
      </c>
      <c r="AL528" s="85" t="s">
        <v>5955</v>
      </c>
      <c r="AM528" s="79" t="s">
        <v>6333</v>
      </c>
      <c r="AN528" s="79" t="b">
        <v>0</v>
      </c>
      <c r="AO528" s="85" t="s">
        <v>5955</v>
      </c>
      <c r="AP528" s="79" t="s">
        <v>176</v>
      </c>
      <c r="AQ528" s="79">
        <v>0</v>
      </c>
      <c r="AR528" s="79">
        <v>0</v>
      </c>
      <c r="AS528" s="79"/>
      <c r="AT528" s="79"/>
      <c r="AU528" s="79"/>
      <c r="AV528" s="79"/>
      <c r="AW528" s="79"/>
      <c r="AX528" s="79"/>
      <c r="AY528" s="79"/>
      <c r="AZ528" s="79"/>
      <c r="BA528">
        <v>1</v>
      </c>
      <c r="BB528" s="78" t="str">
        <f>REPLACE(INDEX(GroupVertices[Group], MATCH(Edges24[[#This Row],[Vertex 1]],GroupVertices[Vertex],0)),1,1,"")</f>
        <v>2</v>
      </c>
      <c r="BC528" s="78" t="str">
        <f>REPLACE(INDEX(GroupVertices[Group], MATCH(Edges24[[#This Row],[Vertex 2]],GroupVertices[Vertex],0)),1,1,"")</f>
        <v>2</v>
      </c>
      <c r="BD528" s="48"/>
      <c r="BE528" s="49"/>
      <c r="BF528" s="48"/>
      <c r="BG528" s="49"/>
      <c r="BH528" s="48"/>
      <c r="BI528" s="49"/>
      <c r="BJ528" s="48"/>
      <c r="BK528" s="49"/>
      <c r="BL528" s="48"/>
    </row>
    <row r="529" spans="1:64" x14ac:dyDescent="0.25">
      <c r="A529" s="64" t="s">
        <v>599</v>
      </c>
      <c r="B529" s="64" t="s">
        <v>866</v>
      </c>
      <c r="C529" s="65"/>
      <c r="D529" s="66"/>
      <c r="E529" s="67"/>
      <c r="F529" s="68"/>
      <c r="G529" s="65"/>
      <c r="H529" s="69"/>
      <c r="I529" s="70"/>
      <c r="J529" s="70"/>
      <c r="K529" s="34" t="s">
        <v>65</v>
      </c>
      <c r="L529" s="77">
        <v>737</v>
      </c>
      <c r="M529" s="77"/>
      <c r="N529" s="72"/>
      <c r="O529" s="79" t="s">
        <v>999</v>
      </c>
      <c r="P529" s="81">
        <v>43175.617210648146</v>
      </c>
      <c r="Q529" s="79" t="s">
        <v>1441</v>
      </c>
      <c r="R529" s="83" t="s">
        <v>2245</v>
      </c>
      <c r="S529" s="79" t="s">
        <v>2560</v>
      </c>
      <c r="T529" s="79" t="s">
        <v>2885</v>
      </c>
      <c r="U529" s="79"/>
      <c r="V529" s="83" t="s">
        <v>3751</v>
      </c>
      <c r="W529" s="81">
        <v>43175.617210648146</v>
      </c>
      <c r="X529" s="83" t="s">
        <v>4404</v>
      </c>
      <c r="Y529" s="79"/>
      <c r="Z529" s="79"/>
      <c r="AA529" s="85" t="s">
        <v>5612</v>
      </c>
      <c r="AB529" s="79"/>
      <c r="AC529" s="79" t="b">
        <v>0</v>
      </c>
      <c r="AD529" s="79">
        <v>0</v>
      </c>
      <c r="AE529" s="85" t="s">
        <v>6296</v>
      </c>
      <c r="AF529" s="79" t="b">
        <v>0</v>
      </c>
      <c r="AG529" s="79" t="s">
        <v>6304</v>
      </c>
      <c r="AH529" s="79"/>
      <c r="AI529" s="85" t="s">
        <v>6296</v>
      </c>
      <c r="AJ529" s="79" t="b">
        <v>0</v>
      </c>
      <c r="AK529" s="79">
        <v>2</v>
      </c>
      <c r="AL529" s="85" t="s">
        <v>6089</v>
      </c>
      <c r="AM529" s="79" t="s">
        <v>6395</v>
      </c>
      <c r="AN529" s="79" t="b">
        <v>0</v>
      </c>
      <c r="AO529" s="85" t="s">
        <v>6089</v>
      </c>
      <c r="AP529" s="79" t="s">
        <v>176</v>
      </c>
      <c r="AQ529" s="79">
        <v>0</v>
      </c>
      <c r="AR529" s="79">
        <v>0</v>
      </c>
      <c r="AS529" s="79"/>
      <c r="AT529" s="79"/>
      <c r="AU529" s="79"/>
      <c r="AV529" s="79"/>
      <c r="AW529" s="79"/>
      <c r="AX529" s="79"/>
      <c r="AY529" s="79"/>
      <c r="AZ529" s="79"/>
      <c r="BA529">
        <v>1</v>
      </c>
      <c r="BB529" s="78" t="str">
        <f>REPLACE(INDEX(GroupVertices[Group], MATCH(Edges24[[#This Row],[Vertex 1]],GroupVertices[Vertex],0)),1,1,"")</f>
        <v>14</v>
      </c>
      <c r="BC529" s="78" t="str">
        <f>REPLACE(INDEX(GroupVertices[Group], MATCH(Edges24[[#This Row],[Vertex 2]],GroupVertices[Vertex],0)),1,1,"")</f>
        <v>14</v>
      </c>
      <c r="BD529" s="48"/>
      <c r="BE529" s="49"/>
      <c r="BF529" s="48"/>
      <c r="BG529" s="49"/>
      <c r="BH529" s="48"/>
      <c r="BI529" s="49"/>
      <c r="BJ529" s="48"/>
      <c r="BK529" s="49"/>
      <c r="BL529" s="48"/>
    </row>
    <row r="530" spans="1:64" x14ac:dyDescent="0.25">
      <c r="A530" s="64" t="s">
        <v>600</v>
      </c>
      <c r="B530" s="64" t="s">
        <v>757</v>
      </c>
      <c r="C530" s="65"/>
      <c r="D530" s="66"/>
      <c r="E530" s="67"/>
      <c r="F530" s="68"/>
      <c r="G530" s="65"/>
      <c r="H530" s="69"/>
      <c r="I530" s="70"/>
      <c r="J530" s="70"/>
      <c r="K530" s="34" t="s">
        <v>65</v>
      </c>
      <c r="L530" s="77">
        <v>739</v>
      </c>
      <c r="M530" s="77"/>
      <c r="N530" s="72"/>
      <c r="O530" s="79" t="s">
        <v>999</v>
      </c>
      <c r="P530" s="81">
        <v>43175.617974537039</v>
      </c>
      <c r="Q530" s="79" t="s">
        <v>1437</v>
      </c>
      <c r="R530" s="83" t="s">
        <v>2243</v>
      </c>
      <c r="S530" s="79" t="s">
        <v>2518</v>
      </c>
      <c r="T530" s="79" t="s">
        <v>2882</v>
      </c>
      <c r="U530" s="79"/>
      <c r="V530" s="83" t="s">
        <v>3522</v>
      </c>
      <c r="W530" s="81">
        <v>43175.617974537039</v>
      </c>
      <c r="X530" s="83" t="s">
        <v>4405</v>
      </c>
      <c r="Y530" s="79"/>
      <c r="Z530" s="79"/>
      <c r="AA530" s="85" t="s">
        <v>5613</v>
      </c>
      <c r="AB530" s="79"/>
      <c r="AC530" s="79" t="b">
        <v>0</v>
      </c>
      <c r="AD530" s="79">
        <v>0</v>
      </c>
      <c r="AE530" s="85" t="s">
        <v>6296</v>
      </c>
      <c r="AF530" s="79" t="b">
        <v>0</v>
      </c>
      <c r="AG530" s="79" t="s">
        <v>6304</v>
      </c>
      <c r="AH530" s="79"/>
      <c r="AI530" s="85" t="s">
        <v>6296</v>
      </c>
      <c r="AJ530" s="79" t="b">
        <v>0</v>
      </c>
      <c r="AK530" s="79">
        <v>206</v>
      </c>
      <c r="AL530" s="85" t="s">
        <v>6011</v>
      </c>
      <c r="AM530" s="79" t="s">
        <v>6328</v>
      </c>
      <c r="AN530" s="79" t="b">
        <v>0</v>
      </c>
      <c r="AO530" s="85" t="s">
        <v>6011</v>
      </c>
      <c r="AP530" s="79" t="s">
        <v>176</v>
      </c>
      <c r="AQ530" s="79">
        <v>0</v>
      </c>
      <c r="AR530" s="79">
        <v>0</v>
      </c>
      <c r="AS530" s="79"/>
      <c r="AT530" s="79"/>
      <c r="AU530" s="79"/>
      <c r="AV530" s="79"/>
      <c r="AW530" s="79"/>
      <c r="AX530" s="79"/>
      <c r="AY530" s="79"/>
      <c r="AZ530" s="79"/>
      <c r="BA530">
        <v>1</v>
      </c>
      <c r="BB530" s="78" t="str">
        <f>REPLACE(INDEX(GroupVertices[Group], MATCH(Edges24[[#This Row],[Vertex 1]],GroupVertices[Vertex],0)),1,1,"")</f>
        <v>7</v>
      </c>
      <c r="BC530" s="78" t="str">
        <f>REPLACE(INDEX(GroupVertices[Group], MATCH(Edges24[[#This Row],[Vertex 2]],GroupVertices[Vertex],0)),1,1,"")</f>
        <v>7</v>
      </c>
      <c r="BD530" s="48">
        <v>0</v>
      </c>
      <c r="BE530" s="49">
        <v>0</v>
      </c>
      <c r="BF530" s="48">
        <v>0</v>
      </c>
      <c r="BG530" s="49">
        <v>0</v>
      </c>
      <c r="BH530" s="48">
        <v>0</v>
      </c>
      <c r="BI530" s="49">
        <v>0</v>
      </c>
      <c r="BJ530" s="48">
        <v>13</v>
      </c>
      <c r="BK530" s="49">
        <v>100</v>
      </c>
      <c r="BL530" s="48">
        <v>13</v>
      </c>
    </row>
    <row r="531" spans="1:64" x14ac:dyDescent="0.25">
      <c r="A531" s="64" t="s">
        <v>601</v>
      </c>
      <c r="B531" s="64" t="s">
        <v>754</v>
      </c>
      <c r="C531" s="65"/>
      <c r="D531" s="66"/>
      <c r="E531" s="67"/>
      <c r="F531" s="68"/>
      <c r="G531" s="65"/>
      <c r="H531" s="69"/>
      <c r="I531" s="70"/>
      <c r="J531" s="70"/>
      <c r="K531" s="34" t="s">
        <v>65</v>
      </c>
      <c r="L531" s="77">
        <v>740</v>
      </c>
      <c r="M531" s="77"/>
      <c r="N531" s="72"/>
      <c r="O531" s="79" t="s">
        <v>999</v>
      </c>
      <c r="P531" s="81">
        <v>43169.554988425924</v>
      </c>
      <c r="Q531" s="79" t="s">
        <v>1445</v>
      </c>
      <c r="R531" s="83" t="s">
        <v>2249</v>
      </c>
      <c r="S531" s="79" t="s">
        <v>2602</v>
      </c>
      <c r="T531" s="79" t="s">
        <v>2888</v>
      </c>
      <c r="U531" s="83" t="s">
        <v>3297</v>
      </c>
      <c r="V531" s="83" t="s">
        <v>3297</v>
      </c>
      <c r="W531" s="81">
        <v>43169.554988425924</v>
      </c>
      <c r="X531" s="83" t="s">
        <v>4406</v>
      </c>
      <c r="Y531" s="79"/>
      <c r="Z531" s="79"/>
      <c r="AA531" s="85" t="s">
        <v>5614</v>
      </c>
      <c r="AB531" s="79"/>
      <c r="AC531" s="79" t="b">
        <v>0</v>
      </c>
      <c r="AD531" s="79">
        <v>0</v>
      </c>
      <c r="AE531" s="85" t="s">
        <v>6296</v>
      </c>
      <c r="AF531" s="79" t="b">
        <v>0</v>
      </c>
      <c r="AG531" s="79" t="s">
        <v>6304</v>
      </c>
      <c r="AH531" s="79"/>
      <c r="AI531" s="85" t="s">
        <v>6296</v>
      </c>
      <c r="AJ531" s="79" t="b">
        <v>0</v>
      </c>
      <c r="AK531" s="79">
        <v>0</v>
      </c>
      <c r="AL531" s="85" t="s">
        <v>6296</v>
      </c>
      <c r="AM531" s="79" t="s">
        <v>6396</v>
      </c>
      <c r="AN531" s="79" t="b">
        <v>0</v>
      </c>
      <c r="AO531" s="85" t="s">
        <v>5614</v>
      </c>
      <c r="AP531" s="79" t="s">
        <v>6415</v>
      </c>
      <c r="AQ531" s="79">
        <v>0</v>
      </c>
      <c r="AR531" s="79">
        <v>0</v>
      </c>
      <c r="AS531" s="79"/>
      <c r="AT531" s="79"/>
      <c r="AU531" s="79"/>
      <c r="AV531" s="79"/>
      <c r="AW531" s="79"/>
      <c r="AX531" s="79"/>
      <c r="AY531" s="79"/>
      <c r="AZ531" s="79"/>
      <c r="BA531">
        <v>4</v>
      </c>
      <c r="BB531" s="78" t="str">
        <f>REPLACE(INDEX(GroupVertices[Group], MATCH(Edges24[[#This Row],[Vertex 1]],GroupVertices[Vertex],0)),1,1,"")</f>
        <v>2</v>
      </c>
      <c r="BC531" s="78" t="str">
        <f>REPLACE(INDEX(GroupVertices[Group], MATCH(Edges24[[#This Row],[Vertex 2]],GroupVertices[Vertex],0)),1,1,"")</f>
        <v>2</v>
      </c>
      <c r="BD531" s="48">
        <v>1</v>
      </c>
      <c r="BE531" s="49">
        <v>4.7619047619047619</v>
      </c>
      <c r="BF531" s="48">
        <v>1</v>
      </c>
      <c r="BG531" s="49">
        <v>4.7619047619047619</v>
      </c>
      <c r="BH531" s="48">
        <v>0</v>
      </c>
      <c r="BI531" s="49">
        <v>0</v>
      </c>
      <c r="BJ531" s="48">
        <v>19</v>
      </c>
      <c r="BK531" s="49">
        <v>90.476190476190482</v>
      </c>
      <c r="BL531" s="48">
        <v>21</v>
      </c>
    </row>
    <row r="532" spans="1:64" x14ac:dyDescent="0.25">
      <c r="A532" s="64" t="s">
        <v>601</v>
      </c>
      <c r="B532" s="64" t="s">
        <v>754</v>
      </c>
      <c r="C532" s="65"/>
      <c r="D532" s="66"/>
      <c r="E532" s="67"/>
      <c r="F532" s="68"/>
      <c r="G532" s="65"/>
      <c r="H532" s="69"/>
      <c r="I532" s="70"/>
      <c r="J532" s="70"/>
      <c r="K532" s="34" t="s">
        <v>65</v>
      </c>
      <c r="L532" s="77">
        <v>741</v>
      </c>
      <c r="M532" s="77"/>
      <c r="N532" s="72"/>
      <c r="O532" s="79" t="s">
        <v>999</v>
      </c>
      <c r="P532" s="81">
        <v>43170.553587962961</v>
      </c>
      <c r="Q532" s="79" t="s">
        <v>1446</v>
      </c>
      <c r="R532" s="83" t="s">
        <v>2249</v>
      </c>
      <c r="S532" s="79" t="s">
        <v>2602</v>
      </c>
      <c r="T532" s="79" t="s">
        <v>2889</v>
      </c>
      <c r="U532" s="83" t="s">
        <v>3298</v>
      </c>
      <c r="V532" s="83" t="s">
        <v>3298</v>
      </c>
      <c r="W532" s="81">
        <v>43170.553587962961</v>
      </c>
      <c r="X532" s="83" t="s">
        <v>4407</v>
      </c>
      <c r="Y532" s="79"/>
      <c r="Z532" s="79"/>
      <c r="AA532" s="85" t="s">
        <v>5615</v>
      </c>
      <c r="AB532" s="79"/>
      <c r="AC532" s="79" t="b">
        <v>0</v>
      </c>
      <c r="AD532" s="79">
        <v>0</v>
      </c>
      <c r="AE532" s="85" t="s">
        <v>6296</v>
      </c>
      <c r="AF532" s="79" t="b">
        <v>0</v>
      </c>
      <c r="AG532" s="79" t="s">
        <v>6304</v>
      </c>
      <c r="AH532" s="79"/>
      <c r="AI532" s="85" t="s">
        <v>6296</v>
      </c>
      <c r="AJ532" s="79" t="b">
        <v>0</v>
      </c>
      <c r="AK532" s="79">
        <v>1</v>
      </c>
      <c r="AL532" s="85" t="s">
        <v>6296</v>
      </c>
      <c r="AM532" s="79" t="s">
        <v>6396</v>
      </c>
      <c r="AN532" s="79" t="b">
        <v>0</v>
      </c>
      <c r="AO532" s="85" t="s">
        <v>5615</v>
      </c>
      <c r="AP532" s="79" t="s">
        <v>6415</v>
      </c>
      <c r="AQ532" s="79">
        <v>0</v>
      </c>
      <c r="AR532" s="79">
        <v>0</v>
      </c>
      <c r="AS532" s="79"/>
      <c r="AT532" s="79"/>
      <c r="AU532" s="79"/>
      <c r="AV532" s="79"/>
      <c r="AW532" s="79"/>
      <c r="AX532" s="79"/>
      <c r="AY532" s="79"/>
      <c r="AZ532" s="79"/>
      <c r="BA532">
        <v>4</v>
      </c>
      <c r="BB532" s="78" t="str">
        <f>REPLACE(INDEX(GroupVertices[Group], MATCH(Edges24[[#This Row],[Vertex 1]],GroupVertices[Vertex],0)),1,1,"")</f>
        <v>2</v>
      </c>
      <c r="BC532" s="78" t="str">
        <f>REPLACE(INDEX(GroupVertices[Group], MATCH(Edges24[[#This Row],[Vertex 2]],GroupVertices[Vertex],0)),1,1,"")</f>
        <v>2</v>
      </c>
      <c r="BD532" s="48">
        <v>1</v>
      </c>
      <c r="BE532" s="49">
        <v>4.166666666666667</v>
      </c>
      <c r="BF532" s="48">
        <v>1</v>
      </c>
      <c r="BG532" s="49">
        <v>4.166666666666667</v>
      </c>
      <c r="BH532" s="48">
        <v>0</v>
      </c>
      <c r="BI532" s="49">
        <v>0</v>
      </c>
      <c r="BJ532" s="48">
        <v>22</v>
      </c>
      <c r="BK532" s="49">
        <v>91.666666666666671</v>
      </c>
      <c r="BL532" s="48">
        <v>24</v>
      </c>
    </row>
    <row r="533" spans="1:64" x14ac:dyDescent="0.25">
      <c r="A533" s="64" t="s">
        <v>601</v>
      </c>
      <c r="B533" s="64" t="s">
        <v>754</v>
      </c>
      <c r="C533" s="65"/>
      <c r="D533" s="66"/>
      <c r="E533" s="67"/>
      <c r="F533" s="68"/>
      <c r="G533" s="65"/>
      <c r="H533" s="69"/>
      <c r="I533" s="70"/>
      <c r="J533" s="70"/>
      <c r="K533" s="34" t="s">
        <v>65</v>
      </c>
      <c r="L533" s="77">
        <v>742</v>
      </c>
      <c r="M533" s="77"/>
      <c r="N533" s="72"/>
      <c r="O533" s="79" t="s">
        <v>999</v>
      </c>
      <c r="P533" s="81">
        <v>43169.687037037038</v>
      </c>
      <c r="Q533" s="79" t="s">
        <v>1447</v>
      </c>
      <c r="R533" s="79"/>
      <c r="S533" s="79"/>
      <c r="T533" s="79" t="s">
        <v>2890</v>
      </c>
      <c r="U533" s="79"/>
      <c r="V533" s="83" t="s">
        <v>3752</v>
      </c>
      <c r="W533" s="81">
        <v>43169.687037037038</v>
      </c>
      <c r="X533" s="83" t="s">
        <v>4408</v>
      </c>
      <c r="Y533" s="79"/>
      <c r="Z533" s="79"/>
      <c r="AA533" s="85" t="s">
        <v>5616</v>
      </c>
      <c r="AB533" s="79"/>
      <c r="AC533" s="79" t="b">
        <v>0</v>
      </c>
      <c r="AD533" s="79">
        <v>0</v>
      </c>
      <c r="AE533" s="85" t="s">
        <v>6296</v>
      </c>
      <c r="AF533" s="79" t="b">
        <v>0</v>
      </c>
      <c r="AG533" s="79" t="s">
        <v>6304</v>
      </c>
      <c r="AH533" s="79"/>
      <c r="AI533" s="85" t="s">
        <v>6296</v>
      </c>
      <c r="AJ533" s="79" t="b">
        <v>0</v>
      </c>
      <c r="AK533" s="79">
        <v>0</v>
      </c>
      <c r="AL533" s="85" t="s">
        <v>5614</v>
      </c>
      <c r="AM533" s="79" t="s">
        <v>6328</v>
      </c>
      <c r="AN533" s="79" t="b">
        <v>0</v>
      </c>
      <c r="AO533" s="85" t="s">
        <v>5614</v>
      </c>
      <c r="AP533" s="79" t="s">
        <v>176</v>
      </c>
      <c r="AQ533" s="79">
        <v>0</v>
      </c>
      <c r="AR533" s="79">
        <v>0</v>
      </c>
      <c r="AS533" s="79"/>
      <c r="AT533" s="79"/>
      <c r="AU533" s="79"/>
      <c r="AV533" s="79"/>
      <c r="AW533" s="79"/>
      <c r="AX533" s="79"/>
      <c r="AY533" s="79"/>
      <c r="AZ533" s="79"/>
      <c r="BA533">
        <v>4</v>
      </c>
      <c r="BB533" s="78" t="str">
        <f>REPLACE(INDEX(GroupVertices[Group], MATCH(Edges24[[#This Row],[Vertex 1]],GroupVertices[Vertex],0)),1,1,"")</f>
        <v>2</v>
      </c>
      <c r="BC533" s="78" t="str">
        <f>REPLACE(INDEX(GroupVertices[Group], MATCH(Edges24[[#This Row],[Vertex 2]],GroupVertices[Vertex],0)),1,1,"")</f>
        <v>2</v>
      </c>
      <c r="BD533" s="48">
        <v>0</v>
      </c>
      <c r="BE533" s="49">
        <v>0</v>
      </c>
      <c r="BF533" s="48">
        <v>0</v>
      </c>
      <c r="BG533" s="49">
        <v>0</v>
      </c>
      <c r="BH533" s="48">
        <v>0</v>
      </c>
      <c r="BI533" s="49">
        <v>0</v>
      </c>
      <c r="BJ533" s="48">
        <v>11</v>
      </c>
      <c r="BK533" s="49">
        <v>100</v>
      </c>
      <c r="BL533" s="48">
        <v>11</v>
      </c>
    </row>
    <row r="534" spans="1:64" x14ac:dyDescent="0.25">
      <c r="A534" s="64" t="s">
        <v>601</v>
      </c>
      <c r="B534" s="64" t="s">
        <v>754</v>
      </c>
      <c r="C534" s="65"/>
      <c r="D534" s="66"/>
      <c r="E534" s="67"/>
      <c r="F534" s="68"/>
      <c r="G534" s="65"/>
      <c r="H534" s="69"/>
      <c r="I534" s="70"/>
      <c r="J534" s="70"/>
      <c r="K534" s="34" t="s">
        <v>65</v>
      </c>
      <c r="L534" s="77">
        <v>743</v>
      </c>
      <c r="M534" s="77"/>
      <c r="N534" s="72"/>
      <c r="O534" s="79" t="s">
        <v>999</v>
      </c>
      <c r="P534" s="81">
        <v>43170.657465277778</v>
      </c>
      <c r="Q534" s="79" t="s">
        <v>1447</v>
      </c>
      <c r="R534" s="79"/>
      <c r="S534" s="79"/>
      <c r="T534" s="79" t="s">
        <v>2890</v>
      </c>
      <c r="U534" s="79"/>
      <c r="V534" s="83" t="s">
        <v>3752</v>
      </c>
      <c r="W534" s="81">
        <v>43170.657465277778</v>
      </c>
      <c r="X534" s="83" t="s">
        <v>4409</v>
      </c>
      <c r="Y534" s="79"/>
      <c r="Z534" s="79"/>
      <c r="AA534" s="85" t="s">
        <v>5617</v>
      </c>
      <c r="AB534" s="79"/>
      <c r="AC534" s="79" t="b">
        <v>0</v>
      </c>
      <c r="AD534" s="79">
        <v>0</v>
      </c>
      <c r="AE534" s="85" t="s">
        <v>6296</v>
      </c>
      <c r="AF534" s="79" t="b">
        <v>0</v>
      </c>
      <c r="AG534" s="79" t="s">
        <v>6304</v>
      </c>
      <c r="AH534" s="79"/>
      <c r="AI534" s="85" t="s">
        <v>6296</v>
      </c>
      <c r="AJ534" s="79" t="b">
        <v>0</v>
      </c>
      <c r="AK534" s="79">
        <v>1</v>
      </c>
      <c r="AL534" s="85" t="s">
        <v>5615</v>
      </c>
      <c r="AM534" s="79" t="s">
        <v>6333</v>
      </c>
      <c r="AN534" s="79" t="b">
        <v>0</v>
      </c>
      <c r="AO534" s="85" t="s">
        <v>5615</v>
      </c>
      <c r="AP534" s="79" t="s">
        <v>176</v>
      </c>
      <c r="AQ534" s="79">
        <v>0</v>
      </c>
      <c r="AR534" s="79">
        <v>0</v>
      </c>
      <c r="AS534" s="79"/>
      <c r="AT534" s="79"/>
      <c r="AU534" s="79"/>
      <c r="AV534" s="79"/>
      <c r="AW534" s="79"/>
      <c r="AX534" s="79"/>
      <c r="AY534" s="79"/>
      <c r="AZ534" s="79"/>
      <c r="BA534">
        <v>4</v>
      </c>
      <c r="BB534" s="78" t="str">
        <f>REPLACE(INDEX(GroupVertices[Group], MATCH(Edges24[[#This Row],[Vertex 1]],GroupVertices[Vertex],0)),1,1,"")</f>
        <v>2</v>
      </c>
      <c r="BC534" s="78" t="str">
        <f>REPLACE(INDEX(GroupVertices[Group], MATCH(Edges24[[#This Row],[Vertex 2]],GroupVertices[Vertex],0)),1,1,"")</f>
        <v>2</v>
      </c>
      <c r="BD534" s="48">
        <v>0</v>
      </c>
      <c r="BE534" s="49">
        <v>0</v>
      </c>
      <c r="BF534" s="48">
        <v>0</v>
      </c>
      <c r="BG534" s="49">
        <v>0</v>
      </c>
      <c r="BH534" s="48">
        <v>0</v>
      </c>
      <c r="BI534" s="49">
        <v>0</v>
      </c>
      <c r="BJ534" s="48">
        <v>11</v>
      </c>
      <c r="BK534" s="49">
        <v>100</v>
      </c>
      <c r="BL534" s="48">
        <v>11</v>
      </c>
    </row>
    <row r="535" spans="1:64" x14ac:dyDescent="0.25">
      <c r="A535" s="64" t="s">
        <v>602</v>
      </c>
      <c r="B535" s="64" t="s">
        <v>601</v>
      </c>
      <c r="C535" s="65"/>
      <c r="D535" s="66"/>
      <c r="E535" s="67"/>
      <c r="F535" s="68"/>
      <c r="G535" s="65"/>
      <c r="H535" s="69"/>
      <c r="I535" s="70"/>
      <c r="J535" s="70"/>
      <c r="K535" s="34" t="s">
        <v>65</v>
      </c>
      <c r="L535" s="77">
        <v>744</v>
      </c>
      <c r="M535" s="77"/>
      <c r="N535" s="72"/>
      <c r="O535" s="79" t="s">
        <v>999</v>
      </c>
      <c r="P535" s="81">
        <v>43170.657500000001</v>
      </c>
      <c r="Q535" s="79" t="s">
        <v>1448</v>
      </c>
      <c r="R535" s="83" t="s">
        <v>2250</v>
      </c>
      <c r="S535" s="79" t="s">
        <v>2603</v>
      </c>
      <c r="T535" s="79" t="s">
        <v>2763</v>
      </c>
      <c r="U535" s="79"/>
      <c r="V535" s="83" t="s">
        <v>3753</v>
      </c>
      <c r="W535" s="81">
        <v>43170.657500000001</v>
      </c>
      <c r="X535" s="83" t="s">
        <v>4410</v>
      </c>
      <c r="Y535" s="79"/>
      <c r="Z535" s="79"/>
      <c r="AA535" s="85" t="s">
        <v>5618</v>
      </c>
      <c r="AB535" s="79"/>
      <c r="AC535" s="79" t="b">
        <v>0</v>
      </c>
      <c r="AD535" s="79">
        <v>0</v>
      </c>
      <c r="AE535" s="85" t="s">
        <v>6296</v>
      </c>
      <c r="AF535" s="79" t="b">
        <v>0</v>
      </c>
      <c r="AG535" s="79" t="s">
        <v>6304</v>
      </c>
      <c r="AH535" s="79"/>
      <c r="AI535" s="85" t="s">
        <v>6296</v>
      </c>
      <c r="AJ535" s="79" t="b">
        <v>0</v>
      </c>
      <c r="AK535" s="79">
        <v>0</v>
      </c>
      <c r="AL535" s="85" t="s">
        <v>6296</v>
      </c>
      <c r="AM535" s="79" t="s">
        <v>6397</v>
      </c>
      <c r="AN535" s="79" t="b">
        <v>0</v>
      </c>
      <c r="AO535" s="85" t="s">
        <v>5618</v>
      </c>
      <c r="AP535" s="79" t="s">
        <v>176</v>
      </c>
      <c r="AQ535" s="79">
        <v>0</v>
      </c>
      <c r="AR535" s="79">
        <v>0</v>
      </c>
      <c r="AS535" s="79"/>
      <c r="AT535" s="79"/>
      <c r="AU535" s="79"/>
      <c r="AV535" s="79"/>
      <c r="AW535" s="79"/>
      <c r="AX535" s="79"/>
      <c r="AY535" s="79"/>
      <c r="AZ535" s="79"/>
      <c r="BA535">
        <v>1</v>
      </c>
      <c r="BB535" s="78" t="str">
        <f>REPLACE(INDEX(GroupVertices[Group], MATCH(Edges24[[#This Row],[Vertex 1]],GroupVertices[Vertex],0)),1,1,"")</f>
        <v>2</v>
      </c>
      <c r="BC535" s="78" t="str">
        <f>REPLACE(INDEX(GroupVertices[Group], MATCH(Edges24[[#This Row],[Vertex 2]],GroupVertices[Vertex],0)),1,1,"")</f>
        <v>2</v>
      </c>
      <c r="BD535" s="48">
        <v>0</v>
      </c>
      <c r="BE535" s="49">
        <v>0</v>
      </c>
      <c r="BF535" s="48">
        <v>0</v>
      </c>
      <c r="BG535" s="49">
        <v>0</v>
      </c>
      <c r="BH535" s="48">
        <v>0</v>
      </c>
      <c r="BI535" s="49">
        <v>0</v>
      </c>
      <c r="BJ535" s="48">
        <v>12</v>
      </c>
      <c r="BK535" s="49">
        <v>100</v>
      </c>
      <c r="BL535" s="48">
        <v>12</v>
      </c>
    </row>
    <row r="536" spans="1:64" x14ac:dyDescent="0.25">
      <c r="A536" s="64" t="s">
        <v>602</v>
      </c>
      <c r="B536" s="64" t="s">
        <v>602</v>
      </c>
      <c r="C536" s="65"/>
      <c r="D536" s="66"/>
      <c r="E536" s="67"/>
      <c r="F536" s="68"/>
      <c r="G536" s="65"/>
      <c r="H536" s="69"/>
      <c r="I536" s="70"/>
      <c r="J536" s="70"/>
      <c r="K536" s="34" t="s">
        <v>65</v>
      </c>
      <c r="L536" s="77">
        <v>745</v>
      </c>
      <c r="M536" s="77"/>
      <c r="N536" s="72"/>
      <c r="O536" s="79" t="s">
        <v>176</v>
      </c>
      <c r="P536" s="81">
        <v>43175.61824074074</v>
      </c>
      <c r="Q536" s="79" t="s">
        <v>1449</v>
      </c>
      <c r="R536" s="83" t="s">
        <v>2251</v>
      </c>
      <c r="S536" s="79" t="s">
        <v>2539</v>
      </c>
      <c r="T536" s="79" t="s">
        <v>2890</v>
      </c>
      <c r="U536" s="79"/>
      <c r="V536" s="83" t="s">
        <v>3753</v>
      </c>
      <c r="W536" s="81">
        <v>43175.61824074074</v>
      </c>
      <c r="X536" s="83" t="s">
        <v>4411</v>
      </c>
      <c r="Y536" s="79"/>
      <c r="Z536" s="79"/>
      <c r="AA536" s="85" t="s">
        <v>5619</v>
      </c>
      <c r="AB536" s="79"/>
      <c r="AC536" s="79" t="b">
        <v>0</v>
      </c>
      <c r="AD536" s="79">
        <v>0</v>
      </c>
      <c r="AE536" s="85" t="s">
        <v>6296</v>
      </c>
      <c r="AF536" s="79" t="b">
        <v>0</v>
      </c>
      <c r="AG536" s="79" t="s">
        <v>6312</v>
      </c>
      <c r="AH536" s="79"/>
      <c r="AI536" s="85" t="s">
        <v>6296</v>
      </c>
      <c r="AJ536" s="79" t="b">
        <v>0</v>
      </c>
      <c r="AK536" s="79">
        <v>0</v>
      </c>
      <c r="AL536" s="85" t="s">
        <v>6296</v>
      </c>
      <c r="AM536" s="79" t="s">
        <v>6397</v>
      </c>
      <c r="AN536" s="79" t="b">
        <v>0</v>
      </c>
      <c r="AO536" s="85" t="s">
        <v>5619</v>
      </c>
      <c r="AP536" s="79" t="s">
        <v>176</v>
      </c>
      <c r="AQ536" s="79">
        <v>0</v>
      </c>
      <c r="AR536" s="79">
        <v>0</v>
      </c>
      <c r="AS536" s="79"/>
      <c r="AT536" s="79"/>
      <c r="AU536" s="79"/>
      <c r="AV536" s="79"/>
      <c r="AW536" s="79"/>
      <c r="AX536" s="79"/>
      <c r="AY536" s="79"/>
      <c r="AZ536" s="79"/>
      <c r="BA536">
        <v>1</v>
      </c>
      <c r="BB536" s="78" t="str">
        <f>REPLACE(INDEX(GroupVertices[Group], MATCH(Edges24[[#This Row],[Vertex 1]],GroupVertices[Vertex],0)),1,1,"")</f>
        <v>2</v>
      </c>
      <c r="BC536" s="78" t="str">
        <f>REPLACE(INDEX(GroupVertices[Group], MATCH(Edges24[[#This Row],[Vertex 2]],GroupVertices[Vertex],0)),1,1,"")</f>
        <v>2</v>
      </c>
      <c r="BD536" s="48">
        <v>0</v>
      </c>
      <c r="BE536" s="49">
        <v>0</v>
      </c>
      <c r="BF536" s="48">
        <v>0</v>
      </c>
      <c r="BG536" s="49">
        <v>0</v>
      </c>
      <c r="BH536" s="48">
        <v>0</v>
      </c>
      <c r="BI536" s="49">
        <v>0</v>
      </c>
      <c r="BJ536" s="48">
        <v>7</v>
      </c>
      <c r="BK536" s="49">
        <v>100</v>
      </c>
      <c r="BL536" s="48">
        <v>7</v>
      </c>
    </row>
    <row r="537" spans="1:64" x14ac:dyDescent="0.25">
      <c r="A537" s="64" t="s">
        <v>603</v>
      </c>
      <c r="B537" s="64" t="s">
        <v>757</v>
      </c>
      <c r="C537" s="65"/>
      <c r="D537" s="66"/>
      <c r="E537" s="67"/>
      <c r="F537" s="68"/>
      <c r="G537" s="65"/>
      <c r="H537" s="69"/>
      <c r="I537" s="70"/>
      <c r="J537" s="70"/>
      <c r="K537" s="34" t="s">
        <v>65</v>
      </c>
      <c r="L537" s="77">
        <v>746</v>
      </c>
      <c r="M537" s="77"/>
      <c r="N537" s="72"/>
      <c r="O537" s="79" t="s">
        <v>999</v>
      </c>
      <c r="P537" s="81">
        <v>43175.618761574071</v>
      </c>
      <c r="Q537" s="79" t="s">
        <v>1437</v>
      </c>
      <c r="R537" s="83" t="s">
        <v>2243</v>
      </c>
      <c r="S537" s="79" t="s">
        <v>2518</v>
      </c>
      <c r="T537" s="79" t="s">
        <v>2882</v>
      </c>
      <c r="U537" s="79"/>
      <c r="V537" s="83" t="s">
        <v>3754</v>
      </c>
      <c r="W537" s="81">
        <v>43175.618761574071</v>
      </c>
      <c r="X537" s="83" t="s">
        <v>4412</v>
      </c>
      <c r="Y537" s="79"/>
      <c r="Z537" s="79"/>
      <c r="AA537" s="85" t="s">
        <v>5620</v>
      </c>
      <c r="AB537" s="79"/>
      <c r="AC537" s="79" t="b">
        <v>0</v>
      </c>
      <c r="AD537" s="79">
        <v>0</v>
      </c>
      <c r="AE537" s="85" t="s">
        <v>6296</v>
      </c>
      <c r="AF537" s="79" t="b">
        <v>0</v>
      </c>
      <c r="AG537" s="79" t="s">
        <v>6304</v>
      </c>
      <c r="AH537" s="79"/>
      <c r="AI537" s="85" t="s">
        <v>6296</v>
      </c>
      <c r="AJ537" s="79" t="b">
        <v>0</v>
      </c>
      <c r="AK537" s="79">
        <v>206</v>
      </c>
      <c r="AL537" s="85" t="s">
        <v>6011</v>
      </c>
      <c r="AM537" s="79" t="s">
        <v>6328</v>
      </c>
      <c r="AN537" s="79" t="b">
        <v>0</v>
      </c>
      <c r="AO537" s="85" t="s">
        <v>6011</v>
      </c>
      <c r="AP537" s="79" t="s">
        <v>176</v>
      </c>
      <c r="AQ537" s="79">
        <v>0</v>
      </c>
      <c r="AR537" s="79">
        <v>0</v>
      </c>
      <c r="AS537" s="79"/>
      <c r="AT537" s="79"/>
      <c r="AU537" s="79"/>
      <c r="AV537" s="79"/>
      <c r="AW537" s="79"/>
      <c r="AX537" s="79"/>
      <c r="AY537" s="79"/>
      <c r="AZ537" s="79"/>
      <c r="BA537">
        <v>1</v>
      </c>
      <c r="BB537" s="78" t="str">
        <f>REPLACE(INDEX(GroupVertices[Group], MATCH(Edges24[[#This Row],[Vertex 1]],GroupVertices[Vertex],0)),1,1,"")</f>
        <v>7</v>
      </c>
      <c r="BC537" s="78" t="str">
        <f>REPLACE(INDEX(GroupVertices[Group], MATCH(Edges24[[#This Row],[Vertex 2]],GroupVertices[Vertex],0)),1,1,"")</f>
        <v>7</v>
      </c>
      <c r="BD537" s="48">
        <v>0</v>
      </c>
      <c r="BE537" s="49">
        <v>0</v>
      </c>
      <c r="BF537" s="48">
        <v>0</v>
      </c>
      <c r="BG537" s="49">
        <v>0</v>
      </c>
      <c r="BH537" s="48">
        <v>0</v>
      </c>
      <c r="BI537" s="49">
        <v>0</v>
      </c>
      <c r="BJ537" s="48">
        <v>13</v>
      </c>
      <c r="BK537" s="49">
        <v>100</v>
      </c>
      <c r="BL537" s="48">
        <v>13</v>
      </c>
    </row>
    <row r="538" spans="1:64" x14ac:dyDescent="0.25">
      <c r="A538" s="64" t="s">
        <v>604</v>
      </c>
      <c r="B538" s="64" t="s">
        <v>604</v>
      </c>
      <c r="C538" s="65"/>
      <c r="D538" s="66"/>
      <c r="E538" s="67"/>
      <c r="F538" s="68"/>
      <c r="G538" s="65"/>
      <c r="H538" s="69"/>
      <c r="I538" s="70"/>
      <c r="J538" s="70"/>
      <c r="K538" s="34" t="s">
        <v>65</v>
      </c>
      <c r="L538" s="77">
        <v>747</v>
      </c>
      <c r="M538" s="77"/>
      <c r="N538" s="72"/>
      <c r="O538" s="79" t="s">
        <v>176</v>
      </c>
      <c r="P538" s="81">
        <v>43171.332245370373</v>
      </c>
      <c r="Q538" s="79" t="s">
        <v>1450</v>
      </c>
      <c r="R538" s="83" t="s">
        <v>2252</v>
      </c>
      <c r="S538" s="79" t="s">
        <v>2538</v>
      </c>
      <c r="T538" s="79" t="s">
        <v>2891</v>
      </c>
      <c r="U538" s="79"/>
      <c r="V538" s="83" t="s">
        <v>3755</v>
      </c>
      <c r="W538" s="81">
        <v>43171.332245370373</v>
      </c>
      <c r="X538" s="83" t="s">
        <v>4413</v>
      </c>
      <c r="Y538" s="79"/>
      <c r="Z538" s="79"/>
      <c r="AA538" s="85" t="s">
        <v>5621</v>
      </c>
      <c r="AB538" s="79"/>
      <c r="AC538" s="79" t="b">
        <v>0</v>
      </c>
      <c r="AD538" s="79">
        <v>14</v>
      </c>
      <c r="AE538" s="85" t="s">
        <v>6296</v>
      </c>
      <c r="AF538" s="79" t="b">
        <v>0</v>
      </c>
      <c r="AG538" s="79" t="s">
        <v>6303</v>
      </c>
      <c r="AH538" s="79"/>
      <c r="AI538" s="85" t="s">
        <v>6296</v>
      </c>
      <c r="AJ538" s="79" t="b">
        <v>0</v>
      </c>
      <c r="AK538" s="79">
        <v>6</v>
      </c>
      <c r="AL538" s="85" t="s">
        <v>6296</v>
      </c>
      <c r="AM538" s="79" t="s">
        <v>6328</v>
      </c>
      <c r="AN538" s="79" t="b">
        <v>0</v>
      </c>
      <c r="AO538" s="85" t="s">
        <v>5621</v>
      </c>
      <c r="AP538" s="79" t="s">
        <v>6415</v>
      </c>
      <c r="AQ538" s="79">
        <v>0</v>
      </c>
      <c r="AR538" s="79">
        <v>0</v>
      </c>
      <c r="AS538" s="79"/>
      <c r="AT538" s="79"/>
      <c r="AU538" s="79"/>
      <c r="AV538" s="79"/>
      <c r="AW538" s="79"/>
      <c r="AX538" s="79"/>
      <c r="AY538" s="79"/>
      <c r="AZ538" s="79"/>
      <c r="BA538">
        <v>3</v>
      </c>
      <c r="BB538" s="78" t="str">
        <f>REPLACE(INDEX(GroupVertices[Group], MATCH(Edges24[[#This Row],[Vertex 1]],GroupVertices[Vertex],0)),1,1,"")</f>
        <v>55</v>
      </c>
      <c r="BC538" s="78" t="str">
        <f>REPLACE(INDEX(GroupVertices[Group], MATCH(Edges24[[#This Row],[Vertex 2]],GroupVertices[Vertex],0)),1,1,"")</f>
        <v>55</v>
      </c>
      <c r="BD538" s="48">
        <v>1</v>
      </c>
      <c r="BE538" s="49">
        <v>2.5</v>
      </c>
      <c r="BF538" s="48">
        <v>0</v>
      </c>
      <c r="BG538" s="49">
        <v>0</v>
      </c>
      <c r="BH538" s="48">
        <v>0</v>
      </c>
      <c r="BI538" s="49">
        <v>0</v>
      </c>
      <c r="BJ538" s="48">
        <v>39</v>
      </c>
      <c r="BK538" s="49">
        <v>97.5</v>
      </c>
      <c r="BL538" s="48">
        <v>40</v>
      </c>
    </row>
    <row r="539" spans="1:64" x14ac:dyDescent="0.25">
      <c r="A539" s="64" t="s">
        <v>604</v>
      </c>
      <c r="B539" s="64" t="s">
        <v>604</v>
      </c>
      <c r="C539" s="65"/>
      <c r="D539" s="66"/>
      <c r="E539" s="67"/>
      <c r="F539" s="68"/>
      <c r="G539" s="65"/>
      <c r="H539" s="69"/>
      <c r="I539" s="70"/>
      <c r="J539" s="70"/>
      <c r="K539" s="34" t="s">
        <v>65</v>
      </c>
      <c r="L539" s="77">
        <v>748</v>
      </c>
      <c r="M539" s="77"/>
      <c r="N539" s="72"/>
      <c r="O539" s="79" t="s">
        <v>176</v>
      </c>
      <c r="P539" s="81">
        <v>43169.687071759261</v>
      </c>
      <c r="Q539" s="79" t="s">
        <v>1451</v>
      </c>
      <c r="R539" s="79"/>
      <c r="S539" s="79"/>
      <c r="T539" s="79" t="s">
        <v>2892</v>
      </c>
      <c r="U539" s="83" t="s">
        <v>3299</v>
      </c>
      <c r="V539" s="83" t="s">
        <v>3299</v>
      </c>
      <c r="W539" s="81">
        <v>43169.687071759261</v>
      </c>
      <c r="X539" s="83" t="s">
        <v>4414</v>
      </c>
      <c r="Y539" s="79"/>
      <c r="Z539" s="79"/>
      <c r="AA539" s="85" t="s">
        <v>5622</v>
      </c>
      <c r="AB539" s="79"/>
      <c r="AC539" s="79" t="b">
        <v>0</v>
      </c>
      <c r="AD539" s="79">
        <v>3</v>
      </c>
      <c r="AE539" s="85" t="s">
        <v>6296</v>
      </c>
      <c r="AF539" s="79" t="b">
        <v>0</v>
      </c>
      <c r="AG539" s="79" t="s">
        <v>6303</v>
      </c>
      <c r="AH539" s="79"/>
      <c r="AI539" s="85" t="s">
        <v>6296</v>
      </c>
      <c r="AJ539" s="79" t="b">
        <v>0</v>
      </c>
      <c r="AK539" s="79">
        <v>0</v>
      </c>
      <c r="AL539" s="85" t="s">
        <v>6296</v>
      </c>
      <c r="AM539" s="79" t="s">
        <v>6356</v>
      </c>
      <c r="AN539" s="79" t="b">
        <v>0</v>
      </c>
      <c r="AO539" s="85" t="s">
        <v>5622</v>
      </c>
      <c r="AP539" s="79" t="s">
        <v>176</v>
      </c>
      <c r="AQ539" s="79">
        <v>0</v>
      </c>
      <c r="AR539" s="79">
        <v>0</v>
      </c>
      <c r="AS539" s="79"/>
      <c r="AT539" s="79"/>
      <c r="AU539" s="79"/>
      <c r="AV539" s="79"/>
      <c r="AW539" s="79"/>
      <c r="AX539" s="79"/>
      <c r="AY539" s="79"/>
      <c r="AZ539" s="79"/>
      <c r="BA539">
        <v>3</v>
      </c>
      <c r="BB539" s="78" t="str">
        <f>REPLACE(INDEX(GroupVertices[Group], MATCH(Edges24[[#This Row],[Vertex 1]],GroupVertices[Vertex],0)),1,1,"")</f>
        <v>55</v>
      </c>
      <c r="BC539" s="78" t="str">
        <f>REPLACE(INDEX(GroupVertices[Group], MATCH(Edges24[[#This Row],[Vertex 2]],GroupVertices[Vertex],0)),1,1,"")</f>
        <v>55</v>
      </c>
      <c r="BD539" s="48">
        <v>0</v>
      </c>
      <c r="BE539" s="49">
        <v>0</v>
      </c>
      <c r="BF539" s="48">
        <v>0</v>
      </c>
      <c r="BG539" s="49">
        <v>0</v>
      </c>
      <c r="BH539" s="48">
        <v>0</v>
      </c>
      <c r="BI539" s="49">
        <v>0</v>
      </c>
      <c r="BJ539" s="48">
        <v>22</v>
      </c>
      <c r="BK539" s="49">
        <v>100</v>
      </c>
      <c r="BL539" s="48">
        <v>22</v>
      </c>
    </row>
    <row r="540" spans="1:64" x14ac:dyDescent="0.25">
      <c r="A540" s="64" t="s">
        <v>604</v>
      </c>
      <c r="B540" s="64" t="s">
        <v>604</v>
      </c>
      <c r="C540" s="65"/>
      <c r="D540" s="66"/>
      <c r="E540" s="67"/>
      <c r="F540" s="68"/>
      <c r="G540" s="65"/>
      <c r="H540" s="69"/>
      <c r="I540" s="70"/>
      <c r="J540" s="70"/>
      <c r="K540" s="34" t="s">
        <v>65</v>
      </c>
      <c r="L540" s="77">
        <v>749</v>
      </c>
      <c r="M540" s="77"/>
      <c r="N540" s="72"/>
      <c r="O540" s="79" t="s">
        <v>176</v>
      </c>
      <c r="P540" s="81">
        <v>43175.620833333334</v>
      </c>
      <c r="Q540" s="79" t="s">
        <v>1452</v>
      </c>
      <c r="R540" s="79"/>
      <c r="S540" s="79"/>
      <c r="T540" s="79" t="s">
        <v>2893</v>
      </c>
      <c r="U540" s="83" t="s">
        <v>3300</v>
      </c>
      <c r="V540" s="83" t="s">
        <v>3300</v>
      </c>
      <c r="W540" s="81">
        <v>43175.620833333334</v>
      </c>
      <c r="X540" s="83" t="s">
        <v>4415</v>
      </c>
      <c r="Y540" s="79"/>
      <c r="Z540" s="79"/>
      <c r="AA540" s="85" t="s">
        <v>5623</v>
      </c>
      <c r="AB540" s="79"/>
      <c r="AC540" s="79" t="b">
        <v>0</v>
      </c>
      <c r="AD540" s="79">
        <v>5</v>
      </c>
      <c r="AE540" s="85" t="s">
        <v>6296</v>
      </c>
      <c r="AF540" s="79" t="b">
        <v>0</v>
      </c>
      <c r="AG540" s="79" t="s">
        <v>6303</v>
      </c>
      <c r="AH540" s="79"/>
      <c r="AI540" s="85" t="s">
        <v>6296</v>
      </c>
      <c r="AJ540" s="79" t="b">
        <v>0</v>
      </c>
      <c r="AK540" s="79">
        <v>0</v>
      </c>
      <c r="AL540" s="85" t="s">
        <v>6296</v>
      </c>
      <c r="AM540" s="79" t="s">
        <v>6356</v>
      </c>
      <c r="AN540" s="79" t="b">
        <v>0</v>
      </c>
      <c r="AO540" s="85" t="s">
        <v>5623</v>
      </c>
      <c r="AP540" s="79" t="s">
        <v>176</v>
      </c>
      <c r="AQ540" s="79">
        <v>0</v>
      </c>
      <c r="AR540" s="79">
        <v>0</v>
      </c>
      <c r="AS540" s="79"/>
      <c r="AT540" s="79"/>
      <c r="AU540" s="79"/>
      <c r="AV540" s="79"/>
      <c r="AW540" s="79"/>
      <c r="AX540" s="79"/>
      <c r="AY540" s="79"/>
      <c r="AZ540" s="79"/>
      <c r="BA540">
        <v>3</v>
      </c>
      <c r="BB540" s="78" t="str">
        <f>REPLACE(INDEX(GroupVertices[Group], MATCH(Edges24[[#This Row],[Vertex 1]],GroupVertices[Vertex],0)),1,1,"")</f>
        <v>55</v>
      </c>
      <c r="BC540" s="78" t="str">
        <f>REPLACE(INDEX(GroupVertices[Group], MATCH(Edges24[[#This Row],[Vertex 2]],GroupVertices[Vertex],0)),1,1,"")</f>
        <v>55</v>
      </c>
      <c r="BD540" s="48">
        <v>2</v>
      </c>
      <c r="BE540" s="49">
        <v>7.1428571428571432</v>
      </c>
      <c r="BF540" s="48">
        <v>0</v>
      </c>
      <c r="BG540" s="49">
        <v>0</v>
      </c>
      <c r="BH540" s="48">
        <v>0</v>
      </c>
      <c r="BI540" s="49">
        <v>0</v>
      </c>
      <c r="BJ540" s="48">
        <v>26</v>
      </c>
      <c r="BK540" s="49">
        <v>92.857142857142861</v>
      </c>
      <c r="BL540" s="48">
        <v>28</v>
      </c>
    </row>
    <row r="541" spans="1:64" x14ac:dyDescent="0.25">
      <c r="A541" s="64" t="s">
        <v>605</v>
      </c>
      <c r="B541" s="64" t="s">
        <v>605</v>
      </c>
      <c r="C541" s="65"/>
      <c r="D541" s="66"/>
      <c r="E541" s="67"/>
      <c r="F541" s="68"/>
      <c r="G541" s="65"/>
      <c r="H541" s="69"/>
      <c r="I541" s="70"/>
      <c r="J541" s="70"/>
      <c r="K541" s="34" t="s">
        <v>65</v>
      </c>
      <c r="L541" s="77">
        <v>750</v>
      </c>
      <c r="M541" s="77"/>
      <c r="N541" s="72"/>
      <c r="O541" s="79" t="s">
        <v>176</v>
      </c>
      <c r="P541" s="81">
        <v>43170.618125000001</v>
      </c>
      <c r="Q541" s="79" t="s">
        <v>1453</v>
      </c>
      <c r="R541" s="83" t="s">
        <v>2137</v>
      </c>
      <c r="S541" s="79" t="s">
        <v>2566</v>
      </c>
      <c r="T541" s="79" t="s">
        <v>2894</v>
      </c>
      <c r="U541" s="83" t="s">
        <v>3301</v>
      </c>
      <c r="V541" s="83" t="s">
        <v>3301</v>
      </c>
      <c r="W541" s="81">
        <v>43170.618125000001</v>
      </c>
      <c r="X541" s="83" t="s">
        <v>4416</v>
      </c>
      <c r="Y541" s="79"/>
      <c r="Z541" s="79"/>
      <c r="AA541" s="85" t="s">
        <v>5624</v>
      </c>
      <c r="AB541" s="79"/>
      <c r="AC541" s="79" t="b">
        <v>0</v>
      </c>
      <c r="AD541" s="79">
        <v>3</v>
      </c>
      <c r="AE541" s="85" t="s">
        <v>6296</v>
      </c>
      <c r="AF541" s="79" t="b">
        <v>0</v>
      </c>
      <c r="AG541" s="79" t="s">
        <v>6304</v>
      </c>
      <c r="AH541" s="79"/>
      <c r="AI541" s="85" t="s">
        <v>6296</v>
      </c>
      <c r="AJ541" s="79" t="b">
        <v>0</v>
      </c>
      <c r="AK541" s="79">
        <v>4</v>
      </c>
      <c r="AL541" s="85" t="s">
        <v>6296</v>
      </c>
      <c r="AM541" s="79" t="s">
        <v>6336</v>
      </c>
      <c r="AN541" s="79" t="b">
        <v>0</v>
      </c>
      <c r="AO541" s="85" t="s">
        <v>5624</v>
      </c>
      <c r="AP541" s="79" t="s">
        <v>6415</v>
      </c>
      <c r="AQ541" s="79">
        <v>0</v>
      </c>
      <c r="AR541" s="79">
        <v>0</v>
      </c>
      <c r="AS541" s="79"/>
      <c r="AT541" s="79"/>
      <c r="AU541" s="79"/>
      <c r="AV541" s="79"/>
      <c r="AW541" s="79"/>
      <c r="AX541" s="79"/>
      <c r="AY541" s="79"/>
      <c r="AZ541" s="79"/>
      <c r="BA541">
        <v>2</v>
      </c>
      <c r="BB541" s="78" t="str">
        <f>REPLACE(INDEX(GroupVertices[Group], MATCH(Edges24[[#This Row],[Vertex 1]],GroupVertices[Vertex],0)),1,1,"")</f>
        <v>56</v>
      </c>
      <c r="BC541" s="78" t="str">
        <f>REPLACE(INDEX(GroupVertices[Group], MATCH(Edges24[[#This Row],[Vertex 2]],GroupVertices[Vertex],0)),1,1,"")</f>
        <v>56</v>
      </c>
      <c r="BD541" s="48">
        <v>1</v>
      </c>
      <c r="BE541" s="49">
        <v>3.7037037037037037</v>
      </c>
      <c r="BF541" s="48">
        <v>0</v>
      </c>
      <c r="BG541" s="49">
        <v>0</v>
      </c>
      <c r="BH541" s="48">
        <v>0</v>
      </c>
      <c r="BI541" s="49">
        <v>0</v>
      </c>
      <c r="BJ541" s="48">
        <v>26</v>
      </c>
      <c r="BK541" s="49">
        <v>96.296296296296291</v>
      </c>
      <c r="BL541" s="48">
        <v>27</v>
      </c>
    </row>
    <row r="542" spans="1:64" x14ac:dyDescent="0.25">
      <c r="A542" s="64" t="s">
        <v>605</v>
      </c>
      <c r="B542" s="64" t="s">
        <v>605</v>
      </c>
      <c r="C542" s="65"/>
      <c r="D542" s="66"/>
      <c r="E542" s="67"/>
      <c r="F542" s="68"/>
      <c r="G542" s="65"/>
      <c r="H542" s="69"/>
      <c r="I542" s="70"/>
      <c r="J542" s="70"/>
      <c r="K542" s="34" t="s">
        <v>65</v>
      </c>
      <c r="L542" s="77">
        <v>751</v>
      </c>
      <c r="M542" s="77"/>
      <c r="N542" s="72"/>
      <c r="O542" s="79" t="s">
        <v>176</v>
      </c>
      <c r="P542" s="81">
        <v>43175.62159722222</v>
      </c>
      <c r="Q542" s="79" t="s">
        <v>1454</v>
      </c>
      <c r="R542" s="83" t="s">
        <v>2137</v>
      </c>
      <c r="S542" s="79" t="s">
        <v>2566</v>
      </c>
      <c r="T542" s="79" t="s">
        <v>2894</v>
      </c>
      <c r="U542" s="83" t="s">
        <v>3302</v>
      </c>
      <c r="V542" s="83" t="s">
        <v>3302</v>
      </c>
      <c r="W542" s="81">
        <v>43175.62159722222</v>
      </c>
      <c r="X542" s="83" t="s">
        <v>4417</v>
      </c>
      <c r="Y542" s="79"/>
      <c r="Z542" s="79"/>
      <c r="AA542" s="85" t="s">
        <v>5625</v>
      </c>
      <c r="AB542" s="79"/>
      <c r="AC542" s="79" t="b">
        <v>0</v>
      </c>
      <c r="AD542" s="79">
        <v>0</v>
      </c>
      <c r="AE542" s="85" t="s">
        <v>6296</v>
      </c>
      <c r="AF542" s="79" t="b">
        <v>0</v>
      </c>
      <c r="AG542" s="79" t="s">
        <v>6304</v>
      </c>
      <c r="AH542" s="79"/>
      <c r="AI542" s="85" t="s">
        <v>6296</v>
      </c>
      <c r="AJ542" s="79" t="b">
        <v>0</v>
      </c>
      <c r="AK542" s="79">
        <v>0</v>
      </c>
      <c r="AL542" s="85" t="s">
        <v>6296</v>
      </c>
      <c r="AM542" s="79" t="s">
        <v>6336</v>
      </c>
      <c r="AN542" s="79" t="b">
        <v>0</v>
      </c>
      <c r="AO542" s="85" t="s">
        <v>5625</v>
      </c>
      <c r="AP542" s="79" t="s">
        <v>176</v>
      </c>
      <c r="AQ542" s="79">
        <v>0</v>
      </c>
      <c r="AR542" s="79">
        <v>0</v>
      </c>
      <c r="AS542" s="79"/>
      <c r="AT542" s="79"/>
      <c r="AU542" s="79"/>
      <c r="AV542" s="79"/>
      <c r="AW542" s="79"/>
      <c r="AX542" s="79"/>
      <c r="AY542" s="79"/>
      <c r="AZ542" s="79"/>
      <c r="BA542">
        <v>2</v>
      </c>
      <c r="BB542" s="78" t="str">
        <f>REPLACE(INDEX(GroupVertices[Group], MATCH(Edges24[[#This Row],[Vertex 1]],GroupVertices[Vertex],0)),1,1,"")</f>
        <v>56</v>
      </c>
      <c r="BC542" s="78" t="str">
        <f>REPLACE(INDEX(GroupVertices[Group], MATCH(Edges24[[#This Row],[Vertex 2]],GroupVertices[Vertex],0)),1,1,"")</f>
        <v>56</v>
      </c>
      <c r="BD542" s="48">
        <v>1</v>
      </c>
      <c r="BE542" s="49">
        <v>3.7037037037037037</v>
      </c>
      <c r="BF542" s="48">
        <v>0</v>
      </c>
      <c r="BG542" s="49">
        <v>0</v>
      </c>
      <c r="BH542" s="48">
        <v>0</v>
      </c>
      <c r="BI542" s="49">
        <v>0</v>
      </c>
      <c r="BJ542" s="48">
        <v>26</v>
      </c>
      <c r="BK542" s="49">
        <v>96.296296296296291</v>
      </c>
      <c r="BL542" s="48">
        <v>27</v>
      </c>
    </row>
    <row r="543" spans="1:64" x14ac:dyDescent="0.25">
      <c r="A543" s="64" t="s">
        <v>606</v>
      </c>
      <c r="B543" s="64" t="s">
        <v>757</v>
      </c>
      <c r="C543" s="65"/>
      <c r="D543" s="66"/>
      <c r="E543" s="67"/>
      <c r="F543" s="68"/>
      <c r="G543" s="65"/>
      <c r="H543" s="69"/>
      <c r="I543" s="70"/>
      <c r="J543" s="70"/>
      <c r="K543" s="34" t="s">
        <v>65</v>
      </c>
      <c r="L543" s="77">
        <v>752</v>
      </c>
      <c r="M543" s="77"/>
      <c r="N543" s="72"/>
      <c r="O543" s="79" t="s">
        <v>999</v>
      </c>
      <c r="P543" s="81">
        <v>43175.621608796297</v>
      </c>
      <c r="Q543" s="79" t="s">
        <v>1437</v>
      </c>
      <c r="R543" s="83" t="s">
        <v>2243</v>
      </c>
      <c r="S543" s="79" t="s">
        <v>2518</v>
      </c>
      <c r="T543" s="79" t="s">
        <v>2882</v>
      </c>
      <c r="U543" s="79"/>
      <c r="V543" s="83" t="s">
        <v>3756</v>
      </c>
      <c r="W543" s="81">
        <v>43175.621608796297</v>
      </c>
      <c r="X543" s="83" t="s">
        <v>4418</v>
      </c>
      <c r="Y543" s="79"/>
      <c r="Z543" s="79"/>
      <c r="AA543" s="85" t="s">
        <v>5626</v>
      </c>
      <c r="AB543" s="79"/>
      <c r="AC543" s="79" t="b">
        <v>0</v>
      </c>
      <c r="AD543" s="79">
        <v>0</v>
      </c>
      <c r="AE543" s="85" t="s">
        <v>6296</v>
      </c>
      <c r="AF543" s="79" t="b">
        <v>0</v>
      </c>
      <c r="AG543" s="79" t="s">
        <v>6304</v>
      </c>
      <c r="AH543" s="79"/>
      <c r="AI543" s="85" t="s">
        <v>6296</v>
      </c>
      <c r="AJ543" s="79" t="b">
        <v>0</v>
      </c>
      <c r="AK543" s="79">
        <v>206</v>
      </c>
      <c r="AL543" s="85" t="s">
        <v>6011</v>
      </c>
      <c r="AM543" s="79" t="s">
        <v>6328</v>
      </c>
      <c r="AN543" s="79" t="b">
        <v>0</v>
      </c>
      <c r="AO543" s="85" t="s">
        <v>6011</v>
      </c>
      <c r="AP543" s="79" t="s">
        <v>176</v>
      </c>
      <c r="AQ543" s="79">
        <v>0</v>
      </c>
      <c r="AR543" s="79">
        <v>0</v>
      </c>
      <c r="AS543" s="79"/>
      <c r="AT543" s="79"/>
      <c r="AU543" s="79"/>
      <c r="AV543" s="79"/>
      <c r="AW543" s="79"/>
      <c r="AX543" s="79"/>
      <c r="AY543" s="79"/>
      <c r="AZ543" s="79"/>
      <c r="BA543">
        <v>1</v>
      </c>
      <c r="BB543" s="78" t="str">
        <f>REPLACE(INDEX(GroupVertices[Group], MATCH(Edges24[[#This Row],[Vertex 1]],GroupVertices[Vertex],0)),1,1,"")</f>
        <v>7</v>
      </c>
      <c r="BC543" s="78" t="str">
        <f>REPLACE(INDEX(GroupVertices[Group], MATCH(Edges24[[#This Row],[Vertex 2]],GroupVertices[Vertex],0)),1,1,"")</f>
        <v>7</v>
      </c>
      <c r="BD543" s="48">
        <v>0</v>
      </c>
      <c r="BE543" s="49">
        <v>0</v>
      </c>
      <c r="BF543" s="48">
        <v>0</v>
      </c>
      <c r="BG543" s="49">
        <v>0</v>
      </c>
      <c r="BH543" s="48">
        <v>0</v>
      </c>
      <c r="BI543" s="49">
        <v>0</v>
      </c>
      <c r="BJ543" s="48">
        <v>13</v>
      </c>
      <c r="BK543" s="49">
        <v>100</v>
      </c>
      <c r="BL543" s="48">
        <v>13</v>
      </c>
    </row>
    <row r="544" spans="1:64" x14ac:dyDescent="0.25">
      <c r="A544" s="64" t="s">
        <v>607</v>
      </c>
      <c r="B544" s="64" t="s">
        <v>757</v>
      </c>
      <c r="C544" s="65"/>
      <c r="D544" s="66"/>
      <c r="E544" s="67"/>
      <c r="F544" s="68"/>
      <c r="G544" s="65"/>
      <c r="H544" s="69"/>
      <c r="I544" s="70"/>
      <c r="J544" s="70"/>
      <c r="K544" s="34" t="s">
        <v>65</v>
      </c>
      <c r="L544" s="77">
        <v>753</v>
      </c>
      <c r="M544" s="77"/>
      <c r="N544" s="72"/>
      <c r="O544" s="79" t="s">
        <v>999</v>
      </c>
      <c r="P544" s="81">
        <v>43175.622974537036</v>
      </c>
      <c r="Q544" s="79" t="s">
        <v>1437</v>
      </c>
      <c r="R544" s="83" t="s">
        <v>2243</v>
      </c>
      <c r="S544" s="79" t="s">
        <v>2518</v>
      </c>
      <c r="T544" s="79" t="s">
        <v>2882</v>
      </c>
      <c r="U544" s="79"/>
      <c r="V544" s="83" t="s">
        <v>3757</v>
      </c>
      <c r="W544" s="81">
        <v>43175.622974537036</v>
      </c>
      <c r="X544" s="83" t="s">
        <v>4419</v>
      </c>
      <c r="Y544" s="79"/>
      <c r="Z544" s="79"/>
      <c r="AA544" s="85" t="s">
        <v>5627</v>
      </c>
      <c r="AB544" s="79"/>
      <c r="AC544" s="79" t="b">
        <v>0</v>
      </c>
      <c r="AD544" s="79">
        <v>0</v>
      </c>
      <c r="AE544" s="85" t="s">
        <v>6296</v>
      </c>
      <c r="AF544" s="79" t="b">
        <v>0</v>
      </c>
      <c r="AG544" s="79" t="s">
        <v>6304</v>
      </c>
      <c r="AH544" s="79"/>
      <c r="AI544" s="85" t="s">
        <v>6296</v>
      </c>
      <c r="AJ544" s="79" t="b">
        <v>0</v>
      </c>
      <c r="AK544" s="79">
        <v>206</v>
      </c>
      <c r="AL544" s="85" t="s">
        <v>6011</v>
      </c>
      <c r="AM544" s="79" t="s">
        <v>6328</v>
      </c>
      <c r="AN544" s="79" t="b">
        <v>0</v>
      </c>
      <c r="AO544" s="85" t="s">
        <v>6011</v>
      </c>
      <c r="AP544" s="79" t="s">
        <v>176</v>
      </c>
      <c r="AQ544" s="79">
        <v>0</v>
      </c>
      <c r="AR544" s="79">
        <v>0</v>
      </c>
      <c r="AS544" s="79"/>
      <c r="AT544" s="79"/>
      <c r="AU544" s="79"/>
      <c r="AV544" s="79"/>
      <c r="AW544" s="79"/>
      <c r="AX544" s="79"/>
      <c r="AY544" s="79"/>
      <c r="AZ544" s="79"/>
      <c r="BA544">
        <v>1</v>
      </c>
      <c r="BB544" s="78" t="str">
        <f>REPLACE(INDEX(GroupVertices[Group], MATCH(Edges24[[#This Row],[Vertex 1]],GroupVertices[Vertex],0)),1,1,"")</f>
        <v>7</v>
      </c>
      <c r="BC544" s="78" t="str">
        <f>REPLACE(INDEX(GroupVertices[Group], MATCH(Edges24[[#This Row],[Vertex 2]],GroupVertices[Vertex],0)),1,1,"")</f>
        <v>7</v>
      </c>
      <c r="BD544" s="48">
        <v>0</v>
      </c>
      <c r="BE544" s="49">
        <v>0</v>
      </c>
      <c r="BF544" s="48">
        <v>0</v>
      </c>
      <c r="BG544" s="49">
        <v>0</v>
      </c>
      <c r="BH544" s="48">
        <v>0</v>
      </c>
      <c r="BI544" s="49">
        <v>0</v>
      </c>
      <c r="BJ544" s="48">
        <v>13</v>
      </c>
      <c r="BK544" s="49">
        <v>100</v>
      </c>
      <c r="BL544" s="48">
        <v>13</v>
      </c>
    </row>
    <row r="545" spans="1:64" x14ac:dyDescent="0.25">
      <c r="A545" s="64" t="s">
        <v>608</v>
      </c>
      <c r="B545" s="64" t="s">
        <v>757</v>
      </c>
      <c r="C545" s="65"/>
      <c r="D545" s="66"/>
      <c r="E545" s="67"/>
      <c r="F545" s="68"/>
      <c r="G545" s="65"/>
      <c r="H545" s="69"/>
      <c r="I545" s="70"/>
      <c r="J545" s="70"/>
      <c r="K545" s="34" t="s">
        <v>65</v>
      </c>
      <c r="L545" s="77">
        <v>754</v>
      </c>
      <c r="M545" s="77"/>
      <c r="N545" s="72"/>
      <c r="O545" s="79" t="s">
        <v>999</v>
      </c>
      <c r="P545" s="81">
        <v>43175.623726851853</v>
      </c>
      <c r="Q545" s="79" t="s">
        <v>1437</v>
      </c>
      <c r="R545" s="83" t="s">
        <v>2243</v>
      </c>
      <c r="S545" s="79" t="s">
        <v>2518</v>
      </c>
      <c r="T545" s="79" t="s">
        <v>2882</v>
      </c>
      <c r="U545" s="79"/>
      <c r="V545" s="83" t="s">
        <v>3758</v>
      </c>
      <c r="W545" s="81">
        <v>43175.623726851853</v>
      </c>
      <c r="X545" s="83" t="s">
        <v>4420</v>
      </c>
      <c r="Y545" s="79"/>
      <c r="Z545" s="79"/>
      <c r="AA545" s="85" t="s">
        <v>5628</v>
      </c>
      <c r="AB545" s="79"/>
      <c r="AC545" s="79" t="b">
        <v>0</v>
      </c>
      <c r="AD545" s="79">
        <v>0</v>
      </c>
      <c r="AE545" s="85" t="s">
        <v>6296</v>
      </c>
      <c r="AF545" s="79" t="b">
        <v>0</v>
      </c>
      <c r="AG545" s="79" t="s">
        <v>6304</v>
      </c>
      <c r="AH545" s="79"/>
      <c r="AI545" s="85" t="s">
        <v>6296</v>
      </c>
      <c r="AJ545" s="79" t="b">
        <v>0</v>
      </c>
      <c r="AK545" s="79">
        <v>206</v>
      </c>
      <c r="AL545" s="85" t="s">
        <v>6011</v>
      </c>
      <c r="AM545" s="79" t="s">
        <v>6328</v>
      </c>
      <c r="AN545" s="79" t="b">
        <v>0</v>
      </c>
      <c r="AO545" s="85" t="s">
        <v>6011</v>
      </c>
      <c r="AP545" s="79" t="s">
        <v>176</v>
      </c>
      <c r="AQ545" s="79">
        <v>0</v>
      </c>
      <c r="AR545" s="79">
        <v>0</v>
      </c>
      <c r="AS545" s="79"/>
      <c r="AT545" s="79"/>
      <c r="AU545" s="79"/>
      <c r="AV545" s="79"/>
      <c r="AW545" s="79"/>
      <c r="AX545" s="79"/>
      <c r="AY545" s="79"/>
      <c r="AZ545" s="79"/>
      <c r="BA545">
        <v>1</v>
      </c>
      <c r="BB545" s="78" t="str">
        <f>REPLACE(INDEX(GroupVertices[Group], MATCH(Edges24[[#This Row],[Vertex 1]],GroupVertices[Vertex],0)),1,1,"")</f>
        <v>7</v>
      </c>
      <c r="BC545" s="78" t="str">
        <f>REPLACE(INDEX(GroupVertices[Group], MATCH(Edges24[[#This Row],[Vertex 2]],GroupVertices[Vertex],0)),1,1,"")</f>
        <v>7</v>
      </c>
      <c r="BD545" s="48">
        <v>0</v>
      </c>
      <c r="BE545" s="49">
        <v>0</v>
      </c>
      <c r="BF545" s="48">
        <v>0</v>
      </c>
      <c r="BG545" s="49">
        <v>0</v>
      </c>
      <c r="BH545" s="48">
        <v>0</v>
      </c>
      <c r="BI545" s="49">
        <v>0</v>
      </c>
      <c r="BJ545" s="48">
        <v>13</v>
      </c>
      <c r="BK545" s="49">
        <v>100</v>
      </c>
      <c r="BL545" s="48">
        <v>13</v>
      </c>
    </row>
    <row r="546" spans="1:64" x14ac:dyDescent="0.25">
      <c r="A546" s="64" t="s">
        <v>609</v>
      </c>
      <c r="B546" s="64" t="s">
        <v>615</v>
      </c>
      <c r="C546" s="65"/>
      <c r="D546" s="66"/>
      <c r="E546" s="67"/>
      <c r="F546" s="68"/>
      <c r="G546" s="65"/>
      <c r="H546" s="69"/>
      <c r="I546" s="70"/>
      <c r="J546" s="70"/>
      <c r="K546" s="34" t="s">
        <v>65</v>
      </c>
      <c r="L546" s="77">
        <v>755</v>
      </c>
      <c r="M546" s="77"/>
      <c r="N546" s="72"/>
      <c r="O546" s="79" t="s">
        <v>999</v>
      </c>
      <c r="P546" s="81">
        <v>43175.623784722222</v>
      </c>
      <c r="Q546" s="79" t="s">
        <v>1455</v>
      </c>
      <c r="R546" s="79"/>
      <c r="S546" s="79"/>
      <c r="T546" s="79" t="s">
        <v>731</v>
      </c>
      <c r="U546" s="79"/>
      <c r="V546" s="83" t="s">
        <v>3759</v>
      </c>
      <c r="W546" s="81">
        <v>43175.623784722222</v>
      </c>
      <c r="X546" s="83" t="s">
        <v>4421</v>
      </c>
      <c r="Y546" s="79"/>
      <c r="Z546" s="79"/>
      <c r="AA546" s="85" t="s">
        <v>5629</v>
      </c>
      <c r="AB546" s="79"/>
      <c r="AC546" s="79" t="b">
        <v>0</v>
      </c>
      <c r="AD546" s="79">
        <v>0</v>
      </c>
      <c r="AE546" s="85" t="s">
        <v>6296</v>
      </c>
      <c r="AF546" s="79" t="b">
        <v>0</v>
      </c>
      <c r="AG546" s="79" t="s">
        <v>6304</v>
      </c>
      <c r="AH546" s="79"/>
      <c r="AI546" s="85" t="s">
        <v>6296</v>
      </c>
      <c r="AJ546" s="79" t="b">
        <v>0</v>
      </c>
      <c r="AK546" s="79">
        <v>2</v>
      </c>
      <c r="AL546" s="85" t="s">
        <v>5630</v>
      </c>
      <c r="AM546" s="79" t="s">
        <v>6328</v>
      </c>
      <c r="AN546" s="79" t="b">
        <v>0</v>
      </c>
      <c r="AO546" s="85" t="s">
        <v>5630</v>
      </c>
      <c r="AP546" s="79" t="s">
        <v>176</v>
      </c>
      <c r="AQ546" s="79">
        <v>0</v>
      </c>
      <c r="AR546" s="79">
        <v>0</v>
      </c>
      <c r="AS546" s="79"/>
      <c r="AT546" s="79"/>
      <c r="AU546" s="79"/>
      <c r="AV546" s="79"/>
      <c r="AW546" s="79"/>
      <c r="AX546" s="79"/>
      <c r="AY546" s="79"/>
      <c r="AZ546" s="79"/>
      <c r="BA546">
        <v>1</v>
      </c>
      <c r="BB546" s="78" t="str">
        <f>REPLACE(INDEX(GroupVertices[Group], MATCH(Edges24[[#This Row],[Vertex 1]],GroupVertices[Vertex],0)),1,1,"")</f>
        <v>3</v>
      </c>
      <c r="BC546" s="78" t="str">
        <f>REPLACE(INDEX(GroupVertices[Group], MATCH(Edges24[[#This Row],[Vertex 2]],GroupVertices[Vertex],0)),1,1,"")</f>
        <v>3</v>
      </c>
      <c r="BD546" s="48"/>
      <c r="BE546" s="49"/>
      <c r="BF546" s="48"/>
      <c r="BG546" s="49"/>
      <c r="BH546" s="48"/>
      <c r="BI546" s="49"/>
      <c r="BJ546" s="48"/>
      <c r="BK546" s="49"/>
      <c r="BL546" s="48"/>
    </row>
    <row r="547" spans="1:64" x14ac:dyDescent="0.25">
      <c r="A547" s="64" t="s">
        <v>610</v>
      </c>
      <c r="B547" s="64" t="s">
        <v>615</v>
      </c>
      <c r="C547" s="65"/>
      <c r="D547" s="66"/>
      <c r="E547" s="67"/>
      <c r="F547" s="68"/>
      <c r="G547" s="65"/>
      <c r="H547" s="69"/>
      <c r="I547" s="70"/>
      <c r="J547" s="70"/>
      <c r="K547" s="34" t="s">
        <v>65</v>
      </c>
      <c r="L547" s="77">
        <v>758</v>
      </c>
      <c r="M547" s="77"/>
      <c r="N547" s="72"/>
      <c r="O547" s="79" t="s">
        <v>999</v>
      </c>
      <c r="P547" s="81">
        <v>43175.594548611109</v>
      </c>
      <c r="Q547" s="79" t="s">
        <v>1456</v>
      </c>
      <c r="R547" s="83" t="s">
        <v>2253</v>
      </c>
      <c r="S547" s="79" t="s">
        <v>2577</v>
      </c>
      <c r="T547" s="79" t="s">
        <v>731</v>
      </c>
      <c r="U547" s="79"/>
      <c r="V547" s="83" t="s">
        <v>3760</v>
      </c>
      <c r="W547" s="81">
        <v>43175.594548611109</v>
      </c>
      <c r="X547" s="83" t="s">
        <v>4422</v>
      </c>
      <c r="Y547" s="79"/>
      <c r="Z547" s="79"/>
      <c r="AA547" s="85" t="s">
        <v>5630</v>
      </c>
      <c r="AB547" s="79"/>
      <c r="AC547" s="79" t="b">
        <v>0</v>
      </c>
      <c r="AD547" s="79">
        <v>2</v>
      </c>
      <c r="AE547" s="85" t="s">
        <v>6296</v>
      </c>
      <c r="AF547" s="79" t="b">
        <v>0</v>
      </c>
      <c r="AG547" s="79" t="s">
        <v>6304</v>
      </c>
      <c r="AH547" s="79"/>
      <c r="AI547" s="85" t="s">
        <v>6296</v>
      </c>
      <c r="AJ547" s="79" t="b">
        <v>0</v>
      </c>
      <c r="AK547" s="79">
        <v>2</v>
      </c>
      <c r="AL547" s="85" t="s">
        <v>6296</v>
      </c>
      <c r="AM547" s="79" t="s">
        <v>6328</v>
      </c>
      <c r="AN547" s="79" t="b">
        <v>0</v>
      </c>
      <c r="AO547" s="85" t="s">
        <v>5630</v>
      </c>
      <c r="AP547" s="79" t="s">
        <v>6415</v>
      </c>
      <c r="AQ547" s="79">
        <v>0</v>
      </c>
      <c r="AR547" s="79">
        <v>0</v>
      </c>
      <c r="AS547" s="79"/>
      <c r="AT547" s="79"/>
      <c r="AU547" s="79"/>
      <c r="AV547" s="79"/>
      <c r="AW547" s="79"/>
      <c r="AX547" s="79"/>
      <c r="AY547" s="79"/>
      <c r="AZ547" s="79"/>
      <c r="BA547">
        <v>1</v>
      </c>
      <c r="BB547" s="78" t="str">
        <f>REPLACE(INDEX(GroupVertices[Group], MATCH(Edges24[[#This Row],[Vertex 1]],GroupVertices[Vertex],0)),1,1,"")</f>
        <v>3</v>
      </c>
      <c r="BC547" s="78" t="str">
        <f>REPLACE(INDEX(GroupVertices[Group], MATCH(Edges24[[#This Row],[Vertex 2]],GroupVertices[Vertex],0)),1,1,"")</f>
        <v>3</v>
      </c>
      <c r="BD547" s="48"/>
      <c r="BE547" s="49"/>
      <c r="BF547" s="48"/>
      <c r="BG547" s="49"/>
      <c r="BH547" s="48"/>
      <c r="BI547" s="49"/>
      <c r="BJ547" s="48"/>
      <c r="BK547" s="49"/>
      <c r="BL547" s="48"/>
    </row>
    <row r="548" spans="1:64" x14ac:dyDescent="0.25">
      <c r="A548" s="64" t="s">
        <v>611</v>
      </c>
      <c r="B548" s="64" t="s">
        <v>610</v>
      </c>
      <c r="C548" s="65"/>
      <c r="D548" s="66"/>
      <c r="E548" s="67"/>
      <c r="F548" s="68"/>
      <c r="G548" s="65"/>
      <c r="H548" s="69"/>
      <c r="I548" s="70"/>
      <c r="J548" s="70"/>
      <c r="K548" s="34" t="s">
        <v>65</v>
      </c>
      <c r="L548" s="77">
        <v>760</v>
      </c>
      <c r="M548" s="77"/>
      <c r="N548" s="72"/>
      <c r="O548" s="79" t="s">
        <v>999</v>
      </c>
      <c r="P548" s="81">
        <v>43175.624976851854</v>
      </c>
      <c r="Q548" s="79" t="s">
        <v>1455</v>
      </c>
      <c r="R548" s="79"/>
      <c r="S548" s="79"/>
      <c r="T548" s="79" t="s">
        <v>731</v>
      </c>
      <c r="U548" s="79"/>
      <c r="V548" s="83" t="s">
        <v>3761</v>
      </c>
      <c r="W548" s="81">
        <v>43175.624976851854</v>
      </c>
      <c r="X548" s="83" t="s">
        <v>4423</v>
      </c>
      <c r="Y548" s="79"/>
      <c r="Z548" s="79"/>
      <c r="AA548" s="85" t="s">
        <v>5631</v>
      </c>
      <c r="AB548" s="79"/>
      <c r="AC548" s="79" t="b">
        <v>0</v>
      </c>
      <c r="AD548" s="79">
        <v>0</v>
      </c>
      <c r="AE548" s="85" t="s">
        <v>6296</v>
      </c>
      <c r="AF548" s="79" t="b">
        <v>0</v>
      </c>
      <c r="AG548" s="79" t="s">
        <v>6304</v>
      </c>
      <c r="AH548" s="79"/>
      <c r="AI548" s="85" t="s">
        <v>6296</v>
      </c>
      <c r="AJ548" s="79" t="b">
        <v>0</v>
      </c>
      <c r="AK548" s="79">
        <v>2</v>
      </c>
      <c r="AL548" s="85" t="s">
        <v>5630</v>
      </c>
      <c r="AM548" s="79" t="s">
        <v>6331</v>
      </c>
      <c r="AN548" s="79" t="b">
        <v>0</v>
      </c>
      <c r="AO548" s="85" t="s">
        <v>5630</v>
      </c>
      <c r="AP548" s="79" t="s">
        <v>176</v>
      </c>
      <c r="AQ548" s="79">
        <v>0</v>
      </c>
      <c r="AR548" s="79">
        <v>0</v>
      </c>
      <c r="AS548" s="79"/>
      <c r="AT548" s="79"/>
      <c r="AU548" s="79"/>
      <c r="AV548" s="79"/>
      <c r="AW548" s="79"/>
      <c r="AX548" s="79"/>
      <c r="AY548" s="79"/>
      <c r="AZ548" s="79"/>
      <c r="BA548">
        <v>1</v>
      </c>
      <c r="BB548" s="78" t="str">
        <f>REPLACE(INDEX(GroupVertices[Group], MATCH(Edges24[[#This Row],[Vertex 1]],GroupVertices[Vertex],0)),1,1,"")</f>
        <v>3</v>
      </c>
      <c r="BC548" s="78" t="str">
        <f>REPLACE(INDEX(GroupVertices[Group], MATCH(Edges24[[#This Row],[Vertex 2]],GroupVertices[Vertex],0)),1,1,"")</f>
        <v>3</v>
      </c>
      <c r="BD548" s="48"/>
      <c r="BE548" s="49"/>
      <c r="BF548" s="48"/>
      <c r="BG548" s="49"/>
      <c r="BH548" s="48"/>
      <c r="BI548" s="49"/>
      <c r="BJ548" s="48"/>
      <c r="BK548" s="49"/>
      <c r="BL548" s="48"/>
    </row>
    <row r="549" spans="1:64" x14ac:dyDescent="0.25">
      <c r="A549" s="64" t="s">
        <v>612</v>
      </c>
      <c r="B549" s="64" t="s">
        <v>612</v>
      </c>
      <c r="C549" s="65"/>
      <c r="D549" s="66"/>
      <c r="E549" s="67"/>
      <c r="F549" s="68"/>
      <c r="G549" s="65"/>
      <c r="H549" s="69"/>
      <c r="I549" s="70"/>
      <c r="J549" s="70"/>
      <c r="K549" s="34" t="s">
        <v>65</v>
      </c>
      <c r="L549" s="77">
        <v>763</v>
      </c>
      <c r="M549" s="77"/>
      <c r="N549" s="72"/>
      <c r="O549" s="79" t="s">
        <v>176</v>
      </c>
      <c r="P549" s="81">
        <v>43175.625324074077</v>
      </c>
      <c r="Q549" s="79" t="s">
        <v>1457</v>
      </c>
      <c r="R549" s="83" t="s">
        <v>2254</v>
      </c>
      <c r="S549" s="79" t="s">
        <v>2587</v>
      </c>
      <c r="T549" s="79" t="s">
        <v>2895</v>
      </c>
      <c r="U549" s="83" t="s">
        <v>3303</v>
      </c>
      <c r="V549" s="83" t="s">
        <v>3303</v>
      </c>
      <c r="W549" s="81">
        <v>43175.625324074077</v>
      </c>
      <c r="X549" s="83" t="s">
        <v>4424</v>
      </c>
      <c r="Y549" s="79"/>
      <c r="Z549" s="79"/>
      <c r="AA549" s="85" t="s">
        <v>5632</v>
      </c>
      <c r="AB549" s="79"/>
      <c r="AC549" s="79" t="b">
        <v>0</v>
      </c>
      <c r="AD549" s="79">
        <v>0</v>
      </c>
      <c r="AE549" s="85" t="s">
        <v>6296</v>
      </c>
      <c r="AF549" s="79" t="b">
        <v>0</v>
      </c>
      <c r="AG549" s="79" t="s">
        <v>6305</v>
      </c>
      <c r="AH549" s="79"/>
      <c r="AI549" s="85" t="s">
        <v>6296</v>
      </c>
      <c r="AJ549" s="79" t="b">
        <v>0</v>
      </c>
      <c r="AK549" s="79">
        <v>0</v>
      </c>
      <c r="AL549" s="85" t="s">
        <v>6296</v>
      </c>
      <c r="AM549" s="79" t="s">
        <v>6387</v>
      </c>
      <c r="AN549" s="79" t="b">
        <v>0</v>
      </c>
      <c r="AO549" s="85" t="s">
        <v>5632</v>
      </c>
      <c r="AP549" s="79" t="s">
        <v>176</v>
      </c>
      <c r="AQ549" s="79">
        <v>0</v>
      </c>
      <c r="AR549" s="79">
        <v>0</v>
      </c>
      <c r="AS549" s="79"/>
      <c r="AT549" s="79"/>
      <c r="AU549" s="79"/>
      <c r="AV549" s="79"/>
      <c r="AW549" s="79"/>
      <c r="AX549" s="79"/>
      <c r="AY549" s="79"/>
      <c r="AZ549" s="79"/>
      <c r="BA549">
        <v>1</v>
      </c>
      <c r="BB549" s="78" t="str">
        <f>REPLACE(INDEX(GroupVertices[Group], MATCH(Edges24[[#This Row],[Vertex 1]],GroupVertices[Vertex],0)),1,1,"")</f>
        <v>1</v>
      </c>
      <c r="BC549" s="78" t="str">
        <f>REPLACE(INDEX(GroupVertices[Group], MATCH(Edges24[[#This Row],[Vertex 2]],GroupVertices[Vertex],0)),1,1,"")</f>
        <v>1</v>
      </c>
      <c r="BD549" s="48">
        <v>0</v>
      </c>
      <c r="BE549" s="49">
        <v>0</v>
      </c>
      <c r="BF549" s="48">
        <v>0</v>
      </c>
      <c r="BG549" s="49">
        <v>0</v>
      </c>
      <c r="BH549" s="48">
        <v>0</v>
      </c>
      <c r="BI549" s="49">
        <v>0</v>
      </c>
      <c r="BJ549" s="48">
        <v>10</v>
      </c>
      <c r="BK549" s="49">
        <v>100</v>
      </c>
      <c r="BL549" s="48">
        <v>10</v>
      </c>
    </row>
    <row r="550" spans="1:64" x14ac:dyDescent="0.25">
      <c r="A550" s="64" t="s">
        <v>613</v>
      </c>
      <c r="B550" s="64" t="s">
        <v>613</v>
      </c>
      <c r="C550" s="65"/>
      <c r="D550" s="66"/>
      <c r="E550" s="67"/>
      <c r="F550" s="68"/>
      <c r="G550" s="65"/>
      <c r="H550" s="69"/>
      <c r="I550" s="70"/>
      <c r="J550" s="70"/>
      <c r="K550" s="34" t="s">
        <v>65</v>
      </c>
      <c r="L550" s="77">
        <v>764</v>
      </c>
      <c r="M550" s="77"/>
      <c r="N550" s="72"/>
      <c r="O550" s="79" t="s">
        <v>176</v>
      </c>
      <c r="P550" s="81">
        <v>43170.63548611111</v>
      </c>
      <c r="Q550" s="79" t="s">
        <v>1458</v>
      </c>
      <c r="R550" s="83" t="s">
        <v>2137</v>
      </c>
      <c r="S550" s="79" t="s">
        <v>2566</v>
      </c>
      <c r="T550" s="79" t="s">
        <v>2894</v>
      </c>
      <c r="U550" s="83" t="s">
        <v>3304</v>
      </c>
      <c r="V550" s="83" t="s">
        <v>3304</v>
      </c>
      <c r="W550" s="81">
        <v>43170.63548611111</v>
      </c>
      <c r="X550" s="83" t="s">
        <v>4425</v>
      </c>
      <c r="Y550" s="79"/>
      <c r="Z550" s="79"/>
      <c r="AA550" s="85" t="s">
        <v>5633</v>
      </c>
      <c r="AB550" s="79"/>
      <c r="AC550" s="79" t="b">
        <v>0</v>
      </c>
      <c r="AD550" s="79">
        <v>0</v>
      </c>
      <c r="AE550" s="85" t="s">
        <v>6296</v>
      </c>
      <c r="AF550" s="79" t="b">
        <v>0</v>
      </c>
      <c r="AG550" s="79" t="s">
        <v>6304</v>
      </c>
      <c r="AH550" s="79"/>
      <c r="AI550" s="85" t="s">
        <v>6296</v>
      </c>
      <c r="AJ550" s="79" t="b">
        <v>0</v>
      </c>
      <c r="AK550" s="79">
        <v>0</v>
      </c>
      <c r="AL550" s="85" t="s">
        <v>6296</v>
      </c>
      <c r="AM550" s="79" t="s">
        <v>6336</v>
      </c>
      <c r="AN550" s="79" t="b">
        <v>0</v>
      </c>
      <c r="AO550" s="85" t="s">
        <v>5633</v>
      </c>
      <c r="AP550" s="79" t="s">
        <v>176</v>
      </c>
      <c r="AQ550" s="79">
        <v>0</v>
      </c>
      <c r="AR550" s="79">
        <v>0</v>
      </c>
      <c r="AS550" s="79"/>
      <c r="AT550" s="79"/>
      <c r="AU550" s="79"/>
      <c r="AV550" s="79"/>
      <c r="AW550" s="79"/>
      <c r="AX550" s="79"/>
      <c r="AY550" s="79"/>
      <c r="AZ550" s="79"/>
      <c r="BA550">
        <v>2</v>
      </c>
      <c r="BB550" s="78" t="str">
        <f>REPLACE(INDEX(GroupVertices[Group], MATCH(Edges24[[#This Row],[Vertex 1]],GroupVertices[Vertex],0)),1,1,"")</f>
        <v>1</v>
      </c>
      <c r="BC550" s="78" t="str">
        <f>REPLACE(INDEX(GroupVertices[Group], MATCH(Edges24[[#This Row],[Vertex 2]],GroupVertices[Vertex],0)),1,1,"")</f>
        <v>1</v>
      </c>
      <c r="BD550" s="48">
        <v>1</v>
      </c>
      <c r="BE550" s="49">
        <v>3.7037037037037037</v>
      </c>
      <c r="BF550" s="48">
        <v>0</v>
      </c>
      <c r="BG550" s="49">
        <v>0</v>
      </c>
      <c r="BH550" s="48">
        <v>0</v>
      </c>
      <c r="BI550" s="49">
        <v>0</v>
      </c>
      <c r="BJ550" s="48">
        <v>26</v>
      </c>
      <c r="BK550" s="49">
        <v>96.296296296296291</v>
      </c>
      <c r="BL550" s="48">
        <v>27</v>
      </c>
    </row>
    <row r="551" spans="1:64" x14ac:dyDescent="0.25">
      <c r="A551" s="64" t="s">
        <v>613</v>
      </c>
      <c r="B551" s="64" t="s">
        <v>613</v>
      </c>
      <c r="C551" s="65"/>
      <c r="D551" s="66"/>
      <c r="E551" s="67"/>
      <c r="F551" s="68"/>
      <c r="G551" s="65"/>
      <c r="H551" s="69"/>
      <c r="I551" s="70"/>
      <c r="J551" s="70"/>
      <c r="K551" s="34" t="s">
        <v>65</v>
      </c>
      <c r="L551" s="77">
        <v>765</v>
      </c>
      <c r="M551" s="77"/>
      <c r="N551" s="72"/>
      <c r="O551" s="79" t="s">
        <v>176</v>
      </c>
      <c r="P551" s="81">
        <v>43175.628564814811</v>
      </c>
      <c r="Q551" s="79" t="s">
        <v>1459</v>
      </c>
      <c r="R551" s="83" t="s">
        <v>2137</v>
      </c>
      <c r="S551" s="79" t="s">
        <v>2566</v>
      </c>
      <c r="T551" s="79" t="s">
        <v>2894</v>
      </c>
      <c r="U551" s="83" t="s">
        <v>3305</v>
      </c>
      <c r="V551" s="83" t="s">
        <v>3305</v>
      </c>
      <c r="W551" s="81">
        <v>43175.628564814811</v>
      </c>
      <c r="X551" s="83" t="s">
        <v>4426</v>
      </c>
      <c r="Y551" s="79"/>
      <c r="Z551" s="79"/>
      <c r="AA551" s="85" t="s">
        <v>5634</v>
      </c>
      <c r="AB551" s="79"/>
      <c r="AC551" s="79" t="b">
        <v>0</v>
      </c>
      <c r="AD551" s="79">
        <v>1</v>
      </c>
      <c r="AE551" s="85" t="s">
        <v>6296</v>
      </c>
      <c r="AF551" s="79" t="b">
        <v>0</v>
      </c>
      <c r="AG551" s="79" t="s">
        <v>6304</v>
      </c>
      <c r="AH551" s="79"/>
      <c r="AI551" s="85" t="s">
        <v>6296</v>
      </c>
      <c r="AJ551" s="79" t="b">
        <v>0</v>
      </c>
      <c r="AK551" s="79">
        <v>1</v>
      </c>
      <c r="AL551" s="85" t="s">
        <v>6296</v>
      </c>
      <c r="AM551" s="79" t="s">
        <v>6336</v>
      </c>
      <c r="AN551" s="79" t="b">
        <v>0</v>
      </c>
      <c r="AO551" s="85" t="s">
        <v>5634</v>
      </c>
      <c r="AP551" s="79" t="s">
        <v>176</v>
      </c>
      <c r="AQ551" s="79">
        <v>0</v>
      </c>
      <c r="AR551" s="79">
        <v>0</v>
      </c>
      <c r="AS551" s="79"/>
      <c r="AT551" s="79"/>
      <c r="AU551" s="79"/>
      <c r="AV551" s="79"/>
      <c r="AW551" s="79"/>
      <c r="AX551" s="79"/>
      <c r="AY551" s="79"/>
      <c r="AZ551" s="79"/>
      <c r="BA551">
        <v>2</v>
      </c>
      <c r="BB551" s="78" t="str">
        <f>REPLACE(INDEX(GroupVertices[Group], MATCH(Edges24[[#This Row],[Vertex 1]],GroupVertices[Vertex],0)),1,1,"")</f>
        <v>1</v>
      </c>
      <c r="BC551" s="78" t="str">
        <f>REPLACE(INDEX(GroupVertices[Group], MATCH(Edges24[[#This Row],[Vertex 2]],GroupVertices[Vertex],0)),1,1,"")</f>
        <v>1</v>
      </c>
      <c r="BD551" s="48">
        <v>1</v>
      </c>
      <c r="BE551" s="49">
        <v>3.7037037037037037</v>
      </c>
      <c r="BF551" s="48">
        <v>0</v>
      </c>
      <c r="BG551" s="49">
        <v>0</v>
      </c>
      <c r="BH551" s="48">
        <v>0</v>
      </c>
      <c r="BI551" s="49">
        <v>0</v>
      </c>
      <c r="BJ551" s="48">
        <v>26</v>
      </c>
      <c r="BK551" s="49">
        <v>96.296296296296291</v>
      </c>
      <c r="BL551" s="48">
        <v>27</v>
      </c>
    </row>
    <row r="552" spans="1:64" x14ac:dyDescent="0.25">
      <c r="A552" s="64" t="s">
        <v>614</v>
      </c>
      <c r="B552" s="64" t="s">
        <v>757</v>
      </c>
      <c r="C552" s="65"/>
      <c r="D552" s="66"/>
      <c r="E552" s="67"/>
      <c r="F552" s="68"/>
      <c r="G552" s="65"/>
      <c r="H552" s="69"/>
      <c r="I552" s="70"/>
      <c r="J552" s="70"/>
      <c r="K552" s="34" t="s">
        <v>65</v>
      </c>
      <c r="L552" s="77">
        <v>766</v>
      </c>
      <c r="M552" s="77"/>
      <c r="N552" s="72"/>
      <c r="O552" s="79" t="s">
        <v>999</v>
      </c>
      <c r="P552" s="81">
        <v>43175.629849537036</v>
      </c>
      <c r="Q552" s="79" t="s">
        <v>1437</v>
      </c>
      <c r="R552" s="83" t="s">
        <v>2243</v>
      </c>
      <c r="S552" s="79" t="s">
        <v>2518</v>
      </c>
      <c r="T552" s="79" t="s">
        <v>2882</v>
      </c>
      <c r="U552" s="79"/>
      <c r="V552" s="83" t="s">
        <v>3762</v>
      </c>
      <c r="W552" s="81">
        <v>43175.629849537036</v>
      </c>
      <c r="X552" s="83" t="s">
        <v>4427</v>
      </c>
      <c r="Y552" s="79"/>
      <c r="Z552" s="79"/>
      <c r="AA552" s="85" t="s">
        <v>5635</v>
      </c>
      <c r="AB552" s="79"/>
      <c r="AC552" s="79" t="b">
        <v>0</v>
      </c>
      <c r="AD552" s="79">
        <v>0</v>
      </c>
      <c r="AE552" s="85" t="s">
        <v>6296</v>
      </c>
      <c r="AF552" s="79" t="b">
        <v>0</v>
      </c>
      <c r="AG552" s="79" t="s">
        <v>6304</v>
      </c>
      <c r="AH552" s="79"/>
      <c r="AI552" s="85" t="s">
        <v>6296</v>
      </c>
      <c r="AJ552" s="79" t="b">
        <v>0</v>
      </c>
      <c r="AK552" s="79">
        <v>206</v>
      </c>
      <c r="AL552" s="85" t="s">
        <v>6011</v>
      </c>
      <c r="AM552" s="79" t="s">
        <v>6328</v>
      </c>
      <c r="AN552" s="79" t="b">
        <v>0</v>
      </c>
      <c r="AO552" s="85" t="s">
        <v>6011</v>
      </c>
      <c r="AP552" s="79" t="s">
        <v>176</v>
      </c>
      <c r="AQ552" s="79">
        <v>0</v>
      </c>
      <c r="AR552" s="79">
        <v>0</v>
      </c>
      <c r="AS552" s="79"/>
      <c r="AT552" s="79"/>
      <c r="AU552" s="79"/>
      <c r="AV552" s="79"/>
      <c r="AW552" s="79"/>
      <c r="AX552" s="79"/>
      <c r="AY552" s="79"/>
      <c r="AZ552" s="79"/>
      <c r="BA552">
        <v>1</v>
      </c>
      <c r="BB552" s="78" t="str">
        <f>REPLACE(INDEX(GroupVertices[Group], MATCH(Edges24[[#This Row],[Vertex 1]],GroupVertices[Vertex],0)),1,1,"")</f>
        <v>7</v>
      </c>
      <c r="BC552" s="78" t="str">
        <f>REPLACE(INDEX(GroupVertices[Group], MATCH(Edges24[[#This Row],[Vertex 2]],GroupVertices[Vertex],0)),1,1,"")</f>
        <v>7</v>
      </c>
      <c r="BD552" s="48">
        <v>0</v>
      </c>
      <c r="BE552" s="49">
        <v>0</v>
      </c>
      <c r="BF552" s="48">
        <v>0</v>
      </c>
      <c r="BG552" s="49">
        <v>0</v>
      </c>
      <c r="BH552" s="48">
        <v>0</v>
      </c>
      <c r="BI552" s="49">
        <v>0</v>
      </c>
      <c r="BJ552" s="48">
        <v>13</v>
      </c>
      <c r="BK552" s="49">
        <v>100</v>
      </c>
      <c r="BL552" s="48">
        <v>13</v>
      </c>
    </row>
    <row r="553" spans="1:64" x14ac:dyDescent="0.25">
      <c r="A553" s="64" t="s">
        <v>615</v>
      </c>
      <c r="B553" s="64" t="s">
        <v>914</v>
      </c>
      <c r="C553" s="65"/>
      <c r="D553" s="66"/>
      <c r="E553" s="67"/>
      <c r="F553" s="68"/>
      <c r="G553" s="65"/>
      <c r="H553" s="69"/>
      <c r="I553" s="70"/>
      <c r="J553" s="70"/>
      <c r="K553" s="34" t="s">
        <v>65</v>
      </c>
      <c r="L553" s="77">
        <v>767</v>
      </c>
      <c r="M553" s="77"/>
      <c r="N553" s="72"/>
      <c r="O553" s="79" t="s">
        <v>999</v>
      </c>
      <c r="P553" s="81">
        <v>43171.668055555558</v>
      </c>
      <c r="Q553" s="79" t="s">
        <v>1460</v>
      </c>
      <c r="R553" s="79" t="s">
        <v>2255</v>
      </c>
      <c r="S553" s="79" t="s">
        <v>2604</v>
      </c>
      <c r="T553" s="79" t="s">
        <v>2896</v>
      </c>
      <c r="U553" s="79"/>
      <c r="V553" s="83" t="s">
        <v>3763</v>
      </c>
      <c r="W553" s="81">
        <v>43171.668055555558</v>
      </c>
      <c r="X553" s="83" t="s">
        <v>4428</v>
      </c>
      <c r="Y553" s="79"/>
      <c r="Z553" s="79"/>
      <c r="AA553" s="85" t="s">
        <v>5636</v>
      </c>
      <c r="AB553" s="79"/>
      <c r="AC553" s="79" t="b">
        <v>0</v>
      </c>
      <c r="AD553" s="79">
        <v>0</v>
      </c>
      <c r="AE553" s="85" t="s">
        <v>6296</v>
      </c>
      <c r="AF553" s="79" t="b">
        <v>1</v>
      </c>
      <c r="AG553" s="79" t="s">
        <v>6304</v>
      </c>
      <c r="AH553" s="79"/>
      <c r="AI553" s="85" t="s">
        <v>6323</v>
      </c>
      <c r="AJ553" s="79" t="b">
        <v>0</v>
      </c>
      <c r="AK553" s="79">
        <v>0</v>
      </c>
      <c r="AL553" s="85" t="s">
        <v>6296</v>
      </c>
      <c r="AM553" s="79" t="s">
        <v>6338</v>
      </c>
      <c r="AN553" s="79" t="b">
        <v>0</v>
      </c>
      <c r="AO553" s="85" t="s">
        <v>5636</v>
      </c>
      <c r="AP553" s="79" t="s">
        <v>176</v>
      </c>
      <c r="AQ553" s="79">
        <v>0</v>
      </c>
      <c r="AR553" s="79">
        <v>0</v>
      </c>
      <c r="AS553" s="79"/>
      <c r="AT553" s="79"/>
      <c r="AU553" s="79"/>
      <c r="AV553" s="79"/>
      <c r="AW553" s="79"/>
      <c r="AX553" s="79"/>
      <c r="AY553" s="79"/>
      <c r="AZ553" s="79"/>
      <c r="BA553">
        <v>1</v>
      </c>
      <c r="BB553" s="78" t="str">
        <f>REPLACE(INDEX(GroupVertices[Group], MATCH(Edges24[[#This Row],[Vertex 1]],GroupVertices[Vertex],0)),1,1,"")</f>
        <v>3</v>
      </c>
      <c r="BC553" s="78" t="str">
        <f>REPLACE(INDEX(GroupVertices[Group], MATCH(Edges24[[#This Row],[Vertex 2]],GroupVertices[Vertex],0)),1,1,"")</f>
        <v>3</v>
      </c>
      <c r="BD553" s="48">
        <v>1</v>
      </c>
      <c r="BE553" s="49">
        <v>5</v>
      </c>
      <c r="BF553" s="48">
        <v>1</v>
      </c>
      <c r="BG553" s="49">
        <v>5</v>
      </c>
      <c r="BH553" s="48">
        <v>0</v>
      </c>
      <c r="BI553" s="49">
        <v>0</v>
      </c>
      <c r="BJ553" s="48">
        <v>18</v>
      </c>
      <c r="BK553" s="49">
        <v>90</v>
      </c>
      <c r="BL553" s="48">
        <v>20</v>
      </c>
    </row>
    <row r="554" spans="1:64" x14ac:dyDescent="0.25">
      <c r="A554" s="64" t="s">
        <v>325</v>
      </c>
      <c r="B554" s="64" t="s">
        <v>915</v>
      </c>
      <c r="C554" s="65"/>
      <c r="D554" s="66"/>
      <c r="E554" s="67"/>
      <c r="F554" s="68"/>
      <c r="G554" s="65"/>
      <c r="H554" s="69"/>
      <c r="I554" s="70"/>
      <c r="J554" s="70"/>
      <c r="K554" s="34" t="s">
        <v>65</v>
      </c>
      <c r="L554" s="77">
        <v>768</v>
      </c>
      <c r="M554" s="77"/>
      <c r="N554" s="72"/>
      <c r="O554" s="79" t="s">
        <v>999</v>
      </c>
      <c r="P554" s="81">
        <v>43165.648344907408</v>
      </c>
      <c r="Q554" s="79" t="s">
        <v>1461</v>
      </c>
      <c r="R554" s="83" t="s">
        <v>2256</v>
      </c>
      <c r="S554" s="79" t="s">
        <v>2531</v>
      </c>
      <c r="T554" s="79" t="s">
        <v>2897</v>
      </c>
      <c r="U554" s="79"/>
      <c r="V554" s="83" t="s">
        <v>3555</v>
      </c>
      <c r="W554" s="81">
        <v>43165.648344907408</v>
      </c>
      <c r="X554" s="83" t="s">
        <v>4429</v>
      </c>
      <c r="Y554" s="79"/>
      <c r="Z554" s="79"/>
      <c r="AA554" s="85" t="s">
        <v>5637</v>
      </c>
      <c r="AB554" s="79"/>
      <c r="AC554" s="79" t="b">
        <v>0</v>
      </c>
      <c r="AD554" s="79">
        <v>2</v>
      </c>
      <c r="AE554" s="85" t="s">
        <v>6296</v>
      </c>
      <c r="AF554" s="79" t="b">
        <v>0</v>
      </c>
      <c r="AG554" s="79" t="s">
        <v>6304</v>
      </c>
      <c r="AH554" s="79"/>
      <c r="AI554" s="85" t="s">
        <v>6296</v>
      </c>
      <c r="AJ554" s="79" t="b">
        <v>0</v>
      </c>
      <c r="AK554" s="79">
        <v>0</v>
      </c>
      <c r="AL554" s="85" t="s">
        <v>6296</v>
      </c>
      <c r="AM554" s="79" t="s">
        <v>6355</v>
      </c>
      <c r="AN554" s="79" t="b">
        <v>0</v>
      </c>
      <c r="AO554" s="85" t="s">
        <v>5637</v>
      </c>
      <c r="AP554" s="79" t="s">
        <v>176</v>
      </c>
      <c r="AQ554" s="79">
        <v>0</v>
      </c>
      <c r="AR554" s="79">
        <v>0</v>
      </c>
      <c r="AS554" s="79"/>
      <c r="AT554" s="79"/>
      <c r="AU554" s="79"/>
      <c r="AV554" s="79"/>
      <c r="AW554" s="79"/>
      <c r="AX554" s="79"/>
      <c r="AY554" s="79"/>
      <c r="AZ554" s="79"/>
      <c r="BA554">
        <v>15</v>
      </c>
      <c r="BB554" s="78" t="str">
        <f>REPLACE(INDEX(GroupVertices[Group], MATCH(Edges24[[#This Row],[Vertex 1]],GroupVertices[Vertex],0)),1,1,"")</f>
        <v>3</v>
      </c>
      <c r="BC554" s="78" t="str">
        <f>REPLACE(INDEX(GroupVertices[Group], MATCH(Edges24[[#This Row],[Vertex 2]],GroupVertices[Vertex],0)),1,1,"")</f>
        <v>3</v>
      </c>
      <c r="BD554" s="48">
        <v>2</v>
      </c>
      <c r="BE554" s="49">
        <v>7.6923076923076925</v>
      </c>
      <c r="BF554" s="48">
        <v>0</v>
      </c>
      <c r="BG554" s="49">
        <v>0</v>
      </c>
      <c r="BH554" s="48">
        <v>0</v>
      </c>
      <c r="BI554" s="49">
        <v>0</v>
      </c>
      <c r="BJ554" s="48">
        <v>24</v>
      </c>
      <c r="BK554" s="49">
        <v>92.307692307692307</v>
      </c>
      <c r="BL554" s="48">
        <v>26</v>
      </c>
    </row>
    <row r="555" spans="1:64" x14ac:dyDescent="0.25">
      <c r="A555" s="64" t="s">
        <v>325</v>
      </c>
      <c r="B555" s="64" t="s">
        <v>915</v>
      </c>
      <c r="C555" s="65"/>
      <c r="D555" s="66"/>
      <c r="E555" s="67"/>
      <c r="F555" s="68"/>
      <c r="G555" s="65"/>
      <c r="H555" s="69"/>
      <c r="I555" s="70"/>
      <c r="J555" s="70"/>
      <c r="K555" s="34" t="s">
        <v>65</v>
      </c>
      <c r="L555" s="77">
        <v>769</v>
      </c>
      <c r="M555" s="77"/>
      <c r="N555" s="72"/>
      <c r="O555" s="79" t="s">
        <v>999</v>
      </c>
      <c r="P555" s="81">
        <v>43165.649305555555</v>
      </c>
      <c r="Q555" s="79" t="s">
        <v>1462</v>
      </c>
      <c r="R555" s="83" t="s">
        <v>2256</v>
      </c>
      <c r="S555" s="79" t="s">
        <v>2531</v>
      </c>
      <c r="T555" s="79" t="s">
        <v>2897</v>
      </c>
      <c r="U555" s="79"/>
      <c r="V555" s="83" t="s">
        <v>3555</v>
      </c>
      <c r="W555" s="81">
        <v>43165.649305555555</v>
      </c>
      <c r="X555" s="83" t="s">
        <v>4430</v>
      </c>
      <c r="Y555" s="79"/>
      <c r="Z555" s="79"/>
      <c r="AA555" s="85" t="s">
        <v>5638</v>
      </c>
      <c r="AB555" s="79"/>
      <c r="AC555" s="79" t="b">
        <v>0</v>
      </c>
      <c r="AD555" s="79">
        <v>2</v>
      </c>
      <c r="AE555" s="85" t="s">
        <v>6296</v>
      </c>
      <c r="AF555" s="79" t="b">
        <v>0</v>
      </c>
      <c r="AG555" s="79" t="s">
        <v>6304</v>
      </c>
      <c r="AH555" s="79"/>
      <c r="AI555" s="85" t="s">
        <v>6296</v>
      </c>
      <c r="AJ555" s="79" t="b">
        <v>0</v>
      </c>
      <c r="AK555" s="79">
        <v>0</v>
      </c>
      <c r="AL555" s="85" t="s">
        <v>6296</v>
      </c>
      <c r="AM555" s="79" t="s">
        <v>6355</v>
      </c>
      <c r="AN555" s="79" t="b">
        <v>0</v>
      </c>
      <c r="AO555" s="85" t="s">
        <v>5638</v>
      </c>
      <c r="AP555" s="79" t="s">
        <v>176</v>
      </c>
      <c r="AQ555" s="79">
        <v>0</v>
      </c>
      <c r="AR555" s="79">
        <v>0</v>
      </c>
      <c r="AS555" s="79"/>
      <c r="AT555" s="79"/>
      <c r="AU555" s="79"/>
      <c r="AV555" s="79"/>
      <c r="AW555" s="79"/>
      <c r="AX555" s="79"/>
      <c r="AY555" s="79"/>
      <c r="AZ555" s="79"/>
      <c r="BA555">
        <v>15</v>
      </c>
      <c r="BB555" s="78" t="str">
        <f>REPLACE(INDEX(GroupVertices[Group], MATCH(Edges24[[#This Row],[Vertex 1]],GroupVertices[Vertex],0)),1,1,"")</f>
        <v>3</v>
      </c>
      <c r="BC555" s="78" t="str">
        <f>REPLACE(INDEX(GroupVertices[Group], MATCH(Edges24[[#This Row],[Vertex 2]],GroupVertices[Vertex],0)),1,1,"")</f>
        <v>3</v>
      </c>
      <c r="BD555" s="48">
        <v>3</v>
      </c>
      <c r="BE555" s="49">
        <v>11.538461538461538</v>
      </c>
      <c r="BF555" s="48">
        <v>0</v>
      </c>
      <c r="BG555" s="49">
        <v>0</v>
      </c>
      <c r="BH555" s="48">
        <v>0</v>
      </c>
      <c r="BI555" s="49">
        <v>0</v>
      </c>
      <c r="BJ555" s="48">
        <v>23</v>
      </c>
      <c r="BK555" s="49">
        <v>88.461538461538467</v>
      </c>
      <c r="BL555" s="48">
        <v>26</v>
      </c>
    </row>
    <row r="556" spans="1:64" x14ac:dyDescent="0.25">
      <c r="A556" s="64" t="s">
        <v>325</v>
      </c>
      <c r="B556" s="64" t="s">
        <v>915</v>
      </c>
      <c r="C556" s="65"/>
      <c r="D556" s="66"/>
      <c r="E556" s="67"/>
      <c r="F556" s="68"/>
      <c r="G556" s="65"/>
      <c r="H556" s="69"/>
      <c r="I556" s="70"/>
      <c r="J556" s="70"/>
      <c r="K556" s="34" t="s">
        <v>65</v>
      </c>
      <c r="L556" s="77">
        <v>770</v>
      </c>
      <c r="M556" s="77"/>
      <c r="N556" s="72"/>
      <c r="O556" s="79" t="s">
        <v>999</v>
      </c>
      <c r="P556" s="81">
        <v>43165.652372685188</v>
      </c>
      <c r="Q556" s="79" t="s">
        <v>1463</v>
      </c>
      <c r="R556" s="83" t="s">
        <v>2256</v>
      </c>
      <c r="S556" s="79" t="s">
        <v>2531</v>
      </c>
      <c r="T556" s="79" t="s">
        <v>2710</v>
      </c>
      <c r="U556" s="79"/>
      <c r="V556" s="83" t="s">
        <v>3555</v>
      </c>
      <c r="W556" s="81">
        <v>43165.652372685188</v>
      </c>
      <c r="X556" s="83" t="s">
        <v>4431</v>
      </c>
      <c r="Y556" s="79"/>
      <c r="Z556" s="79"/>
      <c r="AA556" s="85" t="s">
        <v>5639</v>
      </c>
      <c r="AB556" s="79"/>
      <c r="AC556" s="79" t="b">
        <v>0</v>
      </c>
      <c r="AD556" s="79">
        <v>2</v>
      </c>
      <c r="AE556" s="85" t="s">
        <v>6296</v>
      </c>
      <c r="AF556" s="79" t="b">
        <v>0</v>
      </c>
      <c r="AG556" s="79" t="s">
        <v>6304</v>
      </c>
      <c r="AH556" s="79"/>
      <c r="AI556" s="85" t="s">
        <v>6296</v>
      </c>
      <c r="AJ556" s="79" t="b">
        <v>0</v>
      </c>
      <c r="AK556" s="79">
        <v>0</v>
      </c>
      <c r="AL556" s="85" t="s">
        <v>6296</v>
      </c>
      <c r="AM556" s="79" t="s">
        <v>6355</v>
      </c>
      <c r="AN556" s="79" t="b">
        <v>0</v>
      </c>
      <c r="AO556" s="85" t="s">
        <v>5639</v>
      </c>
      <c r="AP556" s="79" t="s">
        <v>176</v>
      </c>
      <c r="AQ556" s="79">
        <v>0</v>
      </c>
      <c r="AR556" s="79">
        <v>0</v>
      </c>
      <c r="AS556" s="79"/>
      <c r="AT556" s="79"/>
      <c r="AU556" s="79"/>
      <c r="AV556" s="79"/>
      <c r="AW556" s="79"/>
      <c r="AX556" s="79"/>
      <c r="AY556" s="79"/>
      <c r="AZ556" s="79"/>
      <c r="BA556">
        <v>15</v>
      </c>
      <c r="BB556" s="78" t="str">
        <f>REPLACE(INDEX(GroupVertices[Group], MATCH(Edges24[[#This Row],[Vertex 1]],GroupVertices[Vertex],0)),1,1,"")</f>
        <v>3</v>
      </c>
      <c r="BC556" s="78" t="str">
        <f>REPLACE(INDEX(GroupVertices[Group], MATCH(Edges24[[#This Row],[Vertex 2]],GroupVertices[Vertex],0)),1,1,"")</f>
        <v>3</v>
      </c>
      <c r="BD556" s="48">
        <v>1</v>
      </c>
      <c r="BE556" s="49">
        <v>3.0303030303030303</v>
      </c>
      <c r="BF556" s="48">
        <v>0</v>
      </c>
      <c r="BG556" s="49">
        <v>0</v>
      </c>
      <c r="BH556" s="48">
        <v>0</v>
      </c>
      <c r="BI556" s="49">
        <v>0</v>
      </c>
      <c r="BJ556" s="48">
        <v>32</v>
      </c>
      <c r="BK556" s="49">
        <v>96.969696969696969</v>
      </c>
      <c r="BL556" s="48">
        <v>33</v>
      </c>
    </row>
    <row r="557" spans="1:64" x14ac:dyDescent="0.25">
      <c r="A557" s="64" t="s">
        <v>325</v>
      </c>
      <c r="B557" s="64" t="s">
        <v>915</v>
      </c>
      <c r="C557" s="65"/>
      <c r="D557" s="66"/>
      <c r="E557" s="67"/>
      <c r="F557" s="68"/>
      <c r="G557" s="65"/>
      <c r="H557" s="69"/>
      <c r="I557" s="70"/>
      <c r="J557" s="70"/>
      <c r="K557" s="34" t="s">
        <v>65</v>
      </c>
      <c r="L557" s="77">
        <v>771</v>
      </c>
      <c r="M557" s="77"/>
      <c r="N557" s="72"/>
      <c r="O557" s="79" t="s">
        <v>999</v>
      </c>
      <c r="P557" s="81">
        <v>43165.654513888891</v>
      </c>
      <c r="Q557" s="79" t="s">
        <v>1464</v>
      </c>
      <c r="R557" s="83" t="s">
        <v>2256</v>
      </c>
      <c r="S557" s="79" t="s">
        <v>2531</v>
      </c>
      <c r="T557" s="79" t="s">
        <v>2710</v>
      </c>
      <c r="U557" s="79"/>
      <c r="V557" s="83" t="s">
        <v>3555</v>
      </c>
      <c r="W557" s="81">
        <v>43165.654513888891</v>
      </c>
      <c r="X557" s="83" t="s">
        <v>4432</v>
      </c>
      <c r="Y557" s="79"/>
      <c r="Z557" s="79"/>
      <c r="AA557" s="85" t="s">
        <v>5640</v>
      </c>
      <c r="AB557" s="79"/>
      <c r="AC557" s="79" t="b">
        <v>0</v>
      </c>
      <c r="AD557" s="79">
        <v>1</v>
      </c>
      <c r="AE557" s="85" t="s">
        <v>6296</v>
      </c>
      <c r="AF557" s="79" t="b">
        <v>0</v>
      </c>
      <c r="AG557" s="79" t="s">
        <v>6304</v>
      </c>
      <c r="AH557" s="79"/>
      <c r="AI557" s="85" t="s">
        <v>6296</v>
      </c>
      <c r="AJ557" s="79" t="b">
        <v>0</v>
      </c>
      <c r="AK557" s="79">
        <v>0</v>
      </c>
      <c r="AL557" s="85" t="s">
        <v>6296</v>
      </c>
      <c r="AM557" s="79" t="s">
        <v>6355</v>
      </c>
      <c r="AN557" s="79" t="b">
        <v>0</v>
      </c>
      <c r="AO557" s="85" t="s">
        <v>5640</v>
      </c>
      <c r="AP557" s="79" t="s">
        <v>176</v>
      </c>
      <c r="AQ557" s="79">
        <v>0</v>
      </c>
      <c r="AR557" s="79">
        <v>0</v>
      </c>
      <c r="AS557" s="79"/>
      <c r="AT557" s="79"/>
      <c r="AU557" s="79"/>
      <c r="AV557" s="79"/>
      <c r="AW557" s="79"/>
      <c r="AX557" s="79"/>
      <c r="AY557" s="79"/>
      <c r="AZ557" s="79"/>
      <c r="BA557">
        <v>15</v>
      </c>
      <c r="BB557" s="78" t="str">
        <f>REPLACE(INDEX(GroupVertices[Group], MATCH(Edges24[[#This Row],[Vertex 1]],GroupVertices[Vertex],0)),1,1,"")</f>
        <v>3</v>
      </c>
      <c r="BC557" s="78" t="str">
        <f>REPLACE(INDEX(GroupVertices[Group], MATCH(Edges24[[#This Row],[Vertex 2]],GroupVertices[Vertex],0)),1,1,"")</f>
        <v>3</v>
      </c>
      <c r="BD557" s="48">
        <v>1</v>
      </c>
      <c r="BE557" s="49">
        <v>3.0303030303030303</v>
      </c>
      <c r="BF557" s="48">
        <v>0</v>
      </c>
      <c r="BG557" s="49">
        <v>0</v>
      </c>
      <c r="BH557" s="48">
        <v>0</v>
      </c>
      <c r="BI557" s="49">
        <v>0</v>
      </c>
      <c r="BJ557" s="48">
        <v>32</v>
      </c>
      <c r="BK557" s="49">
        <v>96.969696969696969</v>
      </c>
      <c r="BL557" s="48">
        <v>33</v>
      </c>
    </row>
    <row r="558" spans="1:64" x14ac:dyDescent="0.25">
      <c r="A558" s="64" t="s">
        <v>325</v>
      </c>
      <c r="B558" s="64" t="s">
        <v>915</v>
      </c>
      <c r="C558" s="65"/>
      <c r="D558" s="66"/>
      <c r="E558" s="67"/>
      <c r="F558" s="68"/>
      <c r="G558" s="65"/>
      <c r="H558" s="69"/>
      <c r="I558" s="70"/>
      <c r="J558" s="70"/>
      <c r="K558" s="34" t="s">
        <v>65</v>
      </c>
      <c r="L558" s="77">
        <v>772</v>
      </c>
      <c r="M558" s="77"/>
      <c r="N558" s="72"/>
      <c r="O558" s="79" t="s">
        <v>999</v>
      </c>
      <c r="P558" s="81">
        <v>43165.656574074077</v>
      </c>
      <c r="Q558" s="79" t="s">
        <v>1465</v>
      </c>
      <c r="R558" s="79" t="s">
        <v>2257</v>
      </c>
      <c r="S558" s="79" t="s">
        <v>2605</v>
      </c>
      <c r="T558" s="79" t="s">
        <v>2898</v>
      </c>
      <c r="U558" s="79"/>
      <c r="V558" s="83" t="s">
        <v>3555</v>
      </c>
      <c r="W558" s="81">
        <v>43165.656574074077</v>
      </c>
      <c r="X558" s="83" t="s">
        <v>4433</v>
      </c>
      <c r="Y558" s="79"/>
      <c r="Z558" s="79"/>
      <c r="AA558" s="85" t="s">
        <v>5641</v>
      </c>
      <c r="AB558" s="79"/>
      <c r="AC558" s="79" t="b">
        <v>0</v>
      </c>
      <c r="AD558" s="79">
        <v>3</v>
      </c>
      <c r="AE558" s="85" t="s">
        <v>6296</v>
      </c>
      <c r="AF558" s="79" t="b">
        <v>0</v>
      </c>
      <c r="AG558" s="79" t="s">
        <v>6304</v>
      </c>
      <c r="AH558" s="79"/>
      <c r="AI558" s="85" t="s">
        <v>6296</v>
      </c>
      <c r="AJ558" s="79" t="b">
        <v>0</v>
      </c>
      <c r="AK558" s="79">
        <v>0</v>
      </c>
      <c r="AL558" s="85" t="s">
        <v>6296</v>
      </c>
      <c r="AM558" s="79" t="s">
        <v>6355</v>
      </c>
      <c r="AN558" s="79" t="b">
        <v>0</v>
      </c>
      <c r="AO558" s="85" t="s">
        <v>5641</v>
      </c>
      <c r="AP558" s="79" t="s">
        <v>176</v>
      </c>
      <c r="AQ558" s="79">
        <v>0</v>
      </c>
      <c r="AR558" s="79">
        <v>0</v>
      </c>
      <c r="AS558" s="79"/>
      <c r="AT558" s="79"/>
      <c r="AU558" s="79"/>
      <c r="AV558" s="79"/>
      <c r="AW558" s="79"/>
      <c r="AX558" s="79"/>
      <c r="AY558" s="79"/>
      <c r="AZ558" s="79"/>
      <c r="BA558">
        <v>15</v>
      </c>
      <c r="BB558" s="78" t="str">
        <f>REPLACE(INDEX(GroupVertices[Group], MATCH(Edges24[[#This Row],[Vertex 1]],GroupVertices[Vertex],0)),1,1,"")</f>
        <v>3</v>
      </c>
      <c r="BC558" s="78" t="str">
        <f>REPLACE(INDEX(GroupVertices[Group], MATCH(Edges24[[#This Row],[Vertex 2]],GroupVertices[Vertex],0)),1,1,"")</f>
        <v>3</v>
      </c>
      <c r="BD558" s="48">
        <v>1</v>
      </c>
      <c r="BE558" s="49">
        <v>3.0303030303030303</v>
      </c>
      <c r="BF558" s="48">
        <v>1</v>
      </c>
      <c r="BG558" s="49">
        <v>3.0303030303030303</v>
      </c>
      <c r="BH558" s="48">
        <v>0</v>
      </c>
      <c r="BI558" s="49">
        <v>0</v>
      </c>
      <c r="BJ558" s="48">
        <v>31</v>
      </c>
      <c r="BK558" s="49">
        <v>93.939393939393938</v>
      </c>
      <c r="BL558" s="48">
        <v>33</v>
      </c>
    </row>
    <row r="559" spans="1:64" x14ac:dyDescent="0.25">
      <c r="A559" s="64" t="s">
        <v>325</v>
      </c>
      <c r="B559" s="64" t="s">
        <v>915</v>
      </c>
      <c r="C559" s="65"/>
      <c r="D559" s="66"/>
      <c r="E559" s="67"/>
      <c r="F559" s="68"/>
      <c r="G559" s="65"/>
      <c r="H559" s="69"/>
      <c r="I559" s="70"/>
      <c r="J559" s="70"/>
      <c r="K559" s="34" t="s">
        <v>65</v>
      </c>
      <c r="L559" s="77">
        <v>773</v>
      </c>
      <c r="M559" s="77"/>
      <c r="N559" s="72"/>
      <c r="O559" s="79" t="s">
        <v>999</v>
      </c>
      <c r="P559" s="81">
        <v>43165.658703703702</v>
      </c>
      <c r="Q559" s="79" t="s">
        <v>1466</v>
      </c>
      <c r="R559" s="83" t="s">
        <v>2256</v>
      </c>
      <c r="S559" s="79" t="s">
        <v>2531</v>
      </c>
      <c r="T559" s="79" t="s">
        <v>2710</v>
      </c>
      <c r="U559" s="79"/>
      <c r="V559" s="83" t="s">
        <v>3555</v>
      </c>
      <c r="W559" s="81">
        <v>43165.658703703702</v>
      </c>
      <c r="X559" s="83" t="s">
        <v>4434</v>
      </c>
      <c r="Y559" s="79"/>
      <c r="Z559" s="79"/>
      <c r="AA559" s="85" t="s">
        <v>5642</v>
      </c>
      <c r="AB559" s="79"/>
      <c r="AC559" s="79" t="b">
        <v>0</v>
      </c>
      <c r="AD559" s="79">
        <v>1</v>
      </c>
      <c r="AE559" s="85" t="s">
        <v>6296</v>
      </c>
      <c r="AF559" s="79" t="b">
        <v>0</v>
      </c>
      <c r="AG559" s="79" t="s">
        <v>6304</v>
      </c>
      <c r="AH559" s="79"/>
      <c r="AI559" s="85" t="s">
        <v>6296</v>
      </c>
      <c r="AJ559" s="79" t="b">
        <v>0</v>
      </c>
      <c r="AK559" s="79">
        <v>0</v>
      </c>
      <c r="AL559" s="85" t="s">
        <v>6296</v>
      </c>
      <c r="AM559" s="79" t="s">
        <v>6355</v>
      </c>
      <c r="AN559" s="79" t="b">
        <v>0</v>
      </c>
      <c r="AO559" s="85" t="s">
        <v>5642</v>
      </c>
      <c r="AP559" s="79" t="s">
        <v>176</v>
      </c>
      <c r="AQ559" s="79">
        <v>0</v>
      </c>
      <c r="AR559" s="79">
        <v>0</v>
      </c>
      <c r="AS559" s="79"/>
      <c r="AT559" s="79"/>
      <c r="AU559" s="79"/>
      <c r="AV559" s="79"/>
      <c r="AW559" s="79"/>
      <c r="AX559" s="79"/>
      <c r="AY559" s="79"/>
      <c r="AZ559" s="79"/>
      <c r="BA559">
        <v>15</v>
      </c>
      <c r="BB559" s="78" t="str">
        <f>REPLACE(INDEX(GroupVertices[Group], MATCH(Edges24[[#This Row],[Vertex 1]],GroupVertices[Vertex],0)),1,1,"")</f>
        <v>3</v>
      </c>
      <c r="BC559" s="78" t="str">
        <f>REPLACE(INDEX(GroupVertices[Group], MATCH(Edges24[[#This Row],[Vertex 2]],GroupVertices[Vertex],0)),1,1,"")</f>
        <v>3</v>
      </c>
      <c r="BD559" s="48">
        <v>2</v>
      </c>
      <c r="BE559" s="49">
        <v>6.25</v>
      </c>
      <c r="BF559" s="48">
        <v>0</v>
      </c>
      <c r="BG559" s="49">
        <v>0</v>
      </c>
      <c r="BH559" s="48">
        <v>0</v>
      </c>
      <c r="BI559" s="49">
        <v>0</v>
      </c>
      <c r="BJ559" s="48">
        <v>30</v>
      </c>
      <c r="BK559" s="49">
        <v>93.75</v>
      </c>
      <c r="BL559" s="48">
        <v>32</v>
      </c>
    </row>
    <row r="560" spans="1:64" x14ac:dyDescent="0.25">
      <c r="A560" s="64" t="s">
        <v>325</v>
      </c>
      <c r="B560" s="64" t="s">
        <v>915</v>
      </c>
      <c r="C560" s="65"/>
      <c r="D560" s="66"/>
      <c r="E560" s="67"/>
      <c r="F560" s="68"/>
      <c r="G560" s="65"/>
      <c r="H560" s="69"/>
      <c r="I560" s="70"/>
      <c r="J560" s="70"/>
      <c r="K560" s="34" t="s">
        <v>65</v>
      </c>
      <c r="L560" s="77">
        <v>774</v>
      </c>
      <c r="M560" s="77"/>
      <c r="N560" s="72"/>
      <c r="O560" s="79" t="s">
        <v>999</v>
      </c>
      <c r="P560" s="81">
        <v>43165.659398148149</v>
      </c>
      <c r="Q560" s="79" t="s">
        <v>1467</v>
      </c>
      <c r="R560" s="83" t="s">
        <v>2256</v>
      </c>
      <c r="S560" s="79" t="s">
        <v>2531</v>
      </c>
      <c r="T560" s="79" t="s">
        <v>2710</v>
      </c>
      <c r="U560" s="79"/>
      <c r="V560" s="83" t="s">
        <v>3555</v>
      </c>
      <c r="W560" s="81">
        <v>43165.659398148149</v>
      </c>
      <c r="X560" s="83" t="s">
        <v>4435</v>
      </c>
      <c r="Y560" s="79"/>
      <c r="Z560" s="79"/>
      <c r="AA560" s="85" t="s">
        <v>5643</v>
      </c>
      <c r="AB560" s="79"/>
      <c r="AC560" s="79" t="b">
        <v>0</v>
      </c>
      <c r="AD560" s="79">
        <v>2</v>
      </c>
      <c r="AE560" s="85" t="s">
        <v>6296</v>
      </c>
      <c r="AF560" s="79" t="b">
        <v>0</v>
      </c>
      <c r="AG560" s="79" t="s">
        <v>6304</v>
      </c>
      <c r="AH560" s="79"/>
      <c r="AI560" s="85" t="s">
        <v>6296</v>
      </c>
      <c r="AJ560" s="79" t="b">
        <v>0</v>
      </c>
      <c r="AK560" s="79">
        <v>1</v>
      </c>
      <c r="AL560" s="85" t="s">
        <v>6296</v>
      </c>
      <c r="AM560" s="79" t="s">
        <v>6355</v>
      </c>
      <c r="AN560" s="79" t="b">
        <v>0</v>
      </c>
      <c r="AO560" s="85" t="s">
        <v>5643</v>
      </c>
      <c r="AP560" s="79" t="s">
        <v>176</v>
      </c>
      <c r="AQ560" s="79">
        <v>0</v>
      </c>
      <c r="AR560" s="79">
        <v>0</v>
      </c>
      <c r="AS560" s="79"/>
      <c r="AT560" s="79"/>
      <c r="AU560" s="79"/>
      <c r="AV560" s="79"/>
      <c r="AW560" s="79"/>
      <c r="AX560" s="79"/>
      <c r="AY560" s="79"/>
      <c r="AZ560" s="79"/>
      <c r="BA560">
        <v>15</v>
      </c>
      <c r="BB560" s="78" t="str">
        <f>REPLACE(INDEX(GroupVertices[Group], MATCH(Edges24[[#This Row],[Vertex 1]],GroupVertices[Vertex],0)),1,1,"")</f>
        <v>3</v>
      </c>
      <c r="BC560" s="78" t="str">
        <f>REPLACE(INDEX(GroupVertices[Group], MATCH(Edges24[[#This Row],[Vertex 2]],GroupVertices[Vertex],0)),1,1,"")</f>
        <v>3</v>
      </c>
      <c r="BD560" s="48">
        <v>0</v>
      </c>
      <c r="BE560" s="49">
        <v>0</v>
      </c>
      <c r="BF560" s="48">
        <v>0</v>
      </c>
      <c r="BG560" s="49">
        <v>0</v>
      </c>
      <c r="BH560" s="48">
        <v>0</v>
      </c>
      <c r="BI560" s="49">
        <v>0</v>
      </c>
      <c r="BJ560" s="48">
        <v>28</v>
      </c>
      <c r="BK560" s="49">
        <v>100</v>
      </c>
      <c r="BL560" s="48">
        <v>28</v>
      </c>
    </row>
    <row r="561" spans="1:64" x14ac:dyDescent="0.25">
      <c r="A561" s="64" t="s">
        <v>615</v>
      </c>
      <c r="B561" s="64" t="s">
        <v>915</v>
      </c>
      <c r="C561" s="65"/>
      <c r="D561" s="66"/>
      <c r="E561" s="67"/>
      <c r="F561" s="68"/>
      <c r="G561" s="65"/>
      <c r="H561" s="69"/>
      <c r="I561" s="70"/>
      <c r="J561" s="70"/>
      <c r="K561" s="34" t="s">
        <v>65</v>
      </c>
      <c r="L561" s="77">
        <v>783</v>
      </c>
      <c r="M561" s="77"/>
      <c r="N561" s="72"/>
      <c r="O561" s="79" t="s">
        <v>999</v>
      </c>
      <c r="P561" s="81">
        <v>43175.63009259259</v>
      </c>
      <c r="Q561" s="79" t="s">
        <v>1468</v>
      </c>
      <c r="R561" s="83" t="s">
        <v>2258</v>
      </c>
      <c r="S561" s="79" t="s">
        <v>2507</v>
      </c>
      <c r="T561" s="79" t="s">
        <v>2899</v>
      </c>
      <c r="U561" s="83" t="s">
        <v>3306</v>
      </c>
      <c r="V561" s="83" t="s">
        <v>3306</v>
      </c>
      <c r="W561" s="81">
        <v>43175.63009259259</v>
      </c>
      <c r="X561" s="83" t="s">
        <v>4436</v>
      </c>
      <c r="Y561" s="79"/>
      <c r="Z561" s="79"/>
      <c r="AA561" s="85" t="s">
        <v>5644</v>
      </c>
      <c r="AB561" s="79"/>
      <c r="AC561" s="79" t="b">
        <v>0</v>
      </c>
      <c r="AD561" s="79">
        <v>0</v>
      </c>
      <c r="AE561" s="85" t="s">
        <v>6296</v>
      </c>
      <c r="AF561" s="79" t="b">
        <v>0</v>
      </c>
      <c r="AG561" s="79" t="s">
        <v>6304</v>
      </c>
      <c r="AH561" s="79"/>
      <c r="AI561" s="85" t="s">
        <v>6296</v>
      </c>
      <c r="AJ561" s="79" t="b">
        <v>0</v>
      </c>
      <c r="AK561" s="79">
        <v>0</v>
      </c>
      <c r="AL561" s="85" t="s">
        <v>6296</v>
      </c>
      <c r="AM561" s="79" t="s">
        <v>6345</v>
      </c>
      <c r="AN561" s="79" t="b">
        <v>0</v>
      </c>
      <c r="AO561" s="85" t="s">
        <v>5644</v>
      </c>
      <c r="AP561" s="79" t="s">
        <v>176</v>
      </c>
      <c r="AQ561" s="79">
        <v>0</v>
      </c>
      <c r="AR561" s="79">
        <v>0</v>
      </c>
      <c r="AS561" s="79"/>
      <c r="AT561" s="79"/>
      <c r="AU561" s="79"/>
      <c r="AV561" s="79"/>
      <c r="AW561" s="79"/>
      <c r="AX561" s="79"/>
      <c r="AY561" s="79"/>
      <c r="AZ561" s="79"/>
      <c r="BA561">
        <v>1</v>
      </c>
      <c r="BB561" s="78" t="str">
        <f>REPLACE(INDEX(GroupVertices[Group], MATCH(Edges24[[#This Row],[Vertex 1]],GroupVertices[Vertex],0)),1,1,"")</f>
        <v>3</v>
      </c>
      <c r="BC561" s="78" t="str">
        <f>REPLACE(INDEX(GroupVertices[Group], MATCH(Edges24[[#This Row],[Vertex 2]],GroupVertices[Vertex],0)),1,1,"")</f>
        <v>3</v>
      </c>
      <c r="BD561" s="48">
        <v>0</v>
      </c>
      <c r="BE561" s="49">
        <v>0</v>
      </c>
      <c r="BF561" s="48">
        <v>1</v>
      </c>
      <c r="BG561" s="49">
        <v>7.6923076923076925</v>
      </c>
      <c r="BH561" s="48">
        <v>0</v>
      </c>
      <c r="BI561" s="49">
        <v>0</v>
      </c>
      <c r="BJ561" s="48">
        <v>12</v>
      </c>
      <c r="BK561" s="49">
        <v>92.307692307692307</v>
      </c>
      <c r="BL561" s="48">
        <v>13</v>
      </c>
    </row>
    <row r="562" spans="1:64" x14ac:dyDescent="0.25">
      <c r="A562" s="64" t="s">
        <v>213</v>
      </c>
      <c r="B562" s="64" t="s">
        <v>615</v>
      </c>
      <c r="C562" s="65"/>
      <c r="D562" s="66"/>
      <c r="E562" s="67"/>
      <c r="F562" s="68"/>
      <c r="G562" s="65"/>
      <c r="H562" s="69"/>
      <c r="I562" s="70"/>
      <c r="J562" s="70"/>
      <c r="K562" s="34" t="s">
        <v>65</v>
      </c>
      <c r="L562" s="77">
        <v>784</v>
      </c>
      <c r="M562" s="77"/>
      <c r="N562" s="72"/>
      <c r="O562" s="79" t="s">
        <v>999</v>
      </c>
      <c r="P562" s="81">
        <v>43168.000891203701</v>
      </c>
      <c r="Q562" s="79" t="s">
        <v>1469</v>
      </c>
      <c r="R562" s="83" t="s">
        <v>2259</v>
      </c>
      <c r="S562" s="79" t="s">
        <v>2507</v>
      </c>
      <c r="T562" s="79" t="s">
        <v>2900</v>
      </c>
      <c r="U562" s="83" t="s">
        <v>3307</v>
      </c>
      <c r="V562" s="83" t="s">
        <v>3307</v>
      </c>
      <c r="W562" s="81">
        <v>43168.000891203701</v>
      </c>
      <c r="X562" s="83" t="s">
        <v>4437</v>
      </c>
      <c r="Y562" s="79"/>
      <c r="Z562" s="79"/>
      <c r="AA562" s="85" t="s">
        <v>5645</v>
      </c>
      <c r="AB562" s="79"/>
      <c r="AC562" s="79" t="b">
        <v>0</v>
      </c>
      <c r="AD562" s="79">
        <v>1</v>
      </c>
      <c r="AE562" s="85" t="s">
        <v>6296</v>
      </c>
      <c r="AF562" s="79" t="b">
        <v>0</v>
      </c>
      <c r="AG562" s="79" t="s">
        <v>6304</v>
      </c>
      <c r="AH562" s="79"/>
      <c r="AI562" s="85" t="s">
        <v>6296</v>
      </c>
      <c r="AJ562" s="79" t="b">
        <v>0</v>
      </c>
      <c r="AK562" s="79">
        <v>3</v>
      </c>
      <c r="AL562" s="85" t="s">
        <v>6296</v>
      </c>
      <c r="AM562" s="79" t="s">
        <v>6329</v>
      </c>
      <c r="AN562" s="79" t="b">
        <v>0</v>
      </c>
      <c r="AO562" s="85" t="s">
        <v>5645</v>
      </c>
      <c r="AP562" s="79" t="s">
        <v>6415</v>
      </c>
      <c r="AQ562" s="79">
        <v>0</v>
      </c>
      <c r="AR562" s="79">
        <v>0</v>
      </c>
      <c r="AS562" s="79"/>
      <c r="AT562" s="79"/>
      <c r="AU562" s="79"/>
      <c r="AV562" s="79"/>
      <c r="AW562" s="79"/>
      <c r="AX562" s="79"/>
      <c r="AY562" s="79"/>
      <c r="AZ562" s="79"/>
      <c r="BA562">
        <v>1</v>
      </c>
      <c r="BB562" s="78" t="str">
        <f>REPLACE(INDEX(GroupVertices[Group], MATCH(Edges24[[#This Row],[Vertex 1]],GroupVertices[Vertex],0)),1,1,"")</f>
        <v>3</v>
      </c>
      <c r="BC562" s="78" t="str">
        <f>REPLACE(INDEX(GroupVertices[Group], MATCH(Edges24[[#This Row],[Vertex 2]],GroupVertices[Vertex],0)),1,1,"")</f>
        <v>3</v>
      </c>
      <c r="BD562" s="48"/>
      <c r="BE562" s="49"/>
      <c r="BF562" s="48"/>
      <c r="BG562" s="49"/>
      <c r="BH562" s="48"/>
      <c r="BI562" s="49"/>
      <c r="BJ562" s="48"/>
      <c r="BK562" s="49"/>
      <c r="BL562" s="48"/>
    </row>
    <row r="563" spans="1:64" x14ac:dyDescent="0.25">
      <c r="A563" s="64" t="s">
        <v>616</v>
      </c>
      <c r="B563" s="64" t="s">
        <v>615</v>
      </c>
      <c r="C563" s="65"/>
      <c r="D563" s="66"/>
      <c r="E563" s="67"/>
      <c r="F563" s="68"/>
      <c r="G563" s="65"/>
      <c r="H563" s="69"/>
      <c r="I563" s="70"/>
      <c r="J563" s="70"/>
      <c r="K563" s="34" t="s">
        <v>65</v>
      </c>
      <c r="L563" s="77">
        <v>785</v>
      </c>
      <c r="M563" s="77"/>
      <c r="N563" s="72"/>
      <c r="O563" s="79" t="s">
        <v>999</v>
      </c>
      <c r="P563" s="81">
        <v>43167.876284722224</v>
      </c>
      <c r="Q563" s="79" t="s">
        <v>1470</v>
      </c>
      <c r="R563" s="83" t="s">
        <v>2260</v>
      </c>
      <c r="S563" s="79" t="s">
        <v>2507</v>
      </c>
      <c r="T563" s="79" t="s">
        <v>2900</v>
      </c>
      <c r="U563" s="83" t="s">
        <v>3308</v>
      </c>
      <c r="V563" s="83" t="s">
        <v>3308</v>
      </c>
      <c r="W563" s="81">
        <v>43167.876284722224</v>
      </c>
      <c r="X563" s="83" t="s">
        <v>4438</v>
      </c>
      <c r="Y563" s="79"/>
      <c r="Z563" s="79"/>
      <c r="AA563" s="85" t="s">
        <v>5646</v>
      </c>
      <c r="AB563" s="79"/>
      <c r="AC563" s="79" t="b">
        <v>0</v>
      </c>
      <c r="AD563" s="79">
        <v>0</v>
      </c>
      <c r="AE563" s="85" t="s">
        <v>6296</v>
      </c>
      <c r="AF563" s="79" t="b">
        <v>0</v>
      </c>
      <c r="AG563" s="79" t="s">
        <v>6304</v>
      </c>
      <c r="AH563" s="79"/>
      <c r="AI563" s="85" t="s">
        <v>6296</v>
      </c>
      <c r="AJ563" s="79" t="b">
        <v>0</v>
      </c>
      <c r="AK563" s="79">
        <v>4</v>
      </c>
      <c r="AL563" s="85" t="s">
        <v>6296</v>
      </c>
      <c r="AM563" s="79" t="s">
        <v>6329</v>
      </c>
      <c r="AN563" s="79" t="b">
        <v>0</v>
      </c>
      <c r="AO563" s="85" t="s">
        <v>5646</v>
      </c>
      <c r="AP563" s="79" t="s">
        <v>6415</v>
      </c>
      <c r="AQ563" s="79">
        <v>0</v>
      </c>
      <c r="AR563" s="79">
        <v>0</v>
      </c>
      <c r="AS563" s="79"/>
      <c r="AT563" s="79"/>
      <c r="AU563" s="79"/>
      <c r="AV563" s="79"/>
      <c r="AW563" s="79"/>
      <c r="AX563" s="79"/>
      <c r="AY563" s="79"/>
      <c r="AZ563" s="79"/>
      <c r="BA563">
        <v>1</v>
      </c>
      <c r="BB563" s="78" t="str">
        <f>REPLACE(INDEX(GroupVertices[Group], MATCH(Edges24[[#This Row],[Vertex 1]],GroupVertices[Vertex],0)),1,1,"")</f>
        <v>3</v>
      </c>
      <c r="BC563" s="78" t="str">
        <f>REPLACE(INDEX(GroupVertices[Group], MATCH(Edges24[[#This Row],[Vertex 2]],GroupVertices[Vertex],0)),1,1,"")</f>
        <v>3</v>
      </c>
      <c r="BD563" s="48"/>
      <c r="BE563" s="49"/>
      <c r="BF563" s="48"/>
      <c r="BG563" s="49"/>
      <c r="BH563" s="48"/>
      <c r="BI563" s="49"/>
      <c r="BJ563" s="48"/>
      <c r="BK563" s="49"/>
      <c r="BL563" s="48"/>
    </row>
    <row r="564" spans="1:64" x14ac:dyDescent="0.25">
      <c r="A564" s="64" t="s">
        <v>537</v>
      </c>
      <c r="B564" s="64" t="s">
        <v>615</v>
      </c>
      <c r="C564" s="65"/>
      <c r="D564" s="66"/>
      <c r="E564" s="67"/>
      <c r="F564" s="68"/>
      <c r="G564" s="65"/>
      <c r="H564" s="69"/>
      <c r="I564" s="70"/>
      <c r="J564" s="70"/>
      <c r="K564" s="34" t="s">
        <v>65</v>
      </c>
      <c r="L564" s="77">
        <v>797</v>
      </c>
      <c r="M564" s="77"/>
      <c r="N564" s="72"/>
      <c r="O564" s="79" t="s">
        <v>999</v>
      </c>
      <c r="P564" s="81">
        <v>43167.678240740737</v>
      </c>
      <c r="Q564" s="79" t="s">
        <v>1471</v>
      </c>
      <c r="R564" s="79" t="s">
        <v>2261</v>
      </c>
      <c r="S564" s="79" t="s">
        <v>2502</v>
      </c>
      <c r="T564" s="79" t="s">
        <v>2901</v>
      </c>
      <c r="U564" s="83" t="s">
        <v>3309</v>
      </c>
      <c r="V564" s="83" t="s">
        <v>3309</v>
      </c>
      <c r="W564" s="81">
        <v>43167.678240740737</v>
      </c>
      <c r="X564" s="83" t="s">
        <v>4439</v>
      </c>
      <c r="Y564" s="79"/>
      <c r="Z564" s="79"/>
      <c r="AA564" s="85" t="s">
        <v>5647</v>
      </c>
      <c r="AB564" s="79"/>
      <c r="AC564" s="79" t="b">
        <v>0</v>
      </c>
      <c r="AD564" s="79">
        <v>1</v>
      </c>
      <c r="AE564" s="85" t="s">
        <v>6296</v>
      </c>
      <c r="AF564" s="79" t="b">
        <v>0</v>
      </c>
      <c r="AG564" s="79" t="s">
        <v>6304</v>
      </c>
      <c r="AH564" s="79"/>
      <c r="AI564" s="85" t="s">
        <v>6296</v>
      </c>
      <c r="AJ564" s="79" t="b">
        <v>0</v>
      </c>
      <c r="AK564" s="79">
        <v>1</v>
      </c>
      <c r="AL564" s="85" t="s">
        <v>6296</v>
      </c>
      <c r="AM564" s="79" t="s">
        <v>6329</v>
      </c>
      <c r="AN564" s="79" t="b">
        <v>0</v>
      </c>
      <c r="AO564" s="85" t="s">
        <v>5647</v>
      </c>
      <c r="AP564" s="79" t="s">
        <v>176</v>
      </c>
      <c r="AQ564" s="79">
        <v>0</v>
      </c>
      <c r="AR564" s="79">
        <v>0</v>
      </c>
      <c r="AS564" s="79"/>
      <c r="AT564" s="79"/>
      <c r="AU564" s="79"/>
      <c r="AV564" s="79"/>
      <c r="AW564" s="79"/>
      <c r="AX564" s="79"/>
      <c r="AY564" s="79"/>
      <c r="AZ564" s="79"/>
      <c r="BA564">
        <v>1</v>
      </c>
      <c r="BB564" s="78" t="str">
        <f>REPLACE(INDEX(GroupVertices[Group], MATCH(Edges24[[#This Row],[Vertex 1]],GroupVertices[Vertex],0)),1,1,"")</f>
        <v>3</v>
      </c>
      <c r="BC564" s="78" t="str">
        <f>REPLACE(INDEX(GroupVertices[Group], MATCH(Edges24[[#This Row],[Vertex 2]],GroupVertices[Vertex],0)),1,1,"")</f>
        <v>3</v>
      </c>
      <c r="BD564" s="48"/>
      <c r="BE564" s="49"/>
      <c r="BF564" s="48"/>
      <c r="BG564" s="49"/>
      <c r="BH564" s="48"/>
      <c r="BI564" s="49"/>
      <c r="BJ564" s="48"/>
      <c r="BK564" s="49"/>
      <c r="BL564" s="48"/>
    </row>
    <row r="565" spans="1:64" x14ac:dyDescent="0.25">
      <c r="A565" s="64" t="s">
        <v>615</v>
      </c>
      <c r="B565" s="64" t="s">
        <v>812</v>
      </c>
      <c r="C565" s="65"/>
      <c r="D565" s="66"/>
      <c r="E565" s="67"/>
      <c r="F565" s="68"/>
      <c r="G565" s="65"/>
      <c r="H565" s="69"/>
      <c r="I565" s="70"/>
      <c r="J565" s="70"/>
      <c r="K565" s="34" t="s">
        <v>65</v>
      </c>
      <c r="L565" s="77">
        <v>798</v>
      </c>
      <c r="M565" s="77"/>
      <c r="N565" s="72"/>
      <c r="O565" s="79" t="s">
        <v>999</v>
      </c>
      <c r="P565" s="81">
        <v>43170.669687499998</v>
      </c>
      <c r="Q565" s="79" t="s">
        <v>1472</v>
      </c>
      <c r="R565" s="83" t="s">
        <v>2262</v>
      </c>
      <c r="S565" s="79" t="s">
        <v>2523</v>
      </c>
      <c r="T565" s="79" t="s">
        <v>2902</v>
      </c>
      <c r="U565" s="83" t="s">
        <v>3310</v>
      </c>
      <c r="V565" s="83" t="s">
        <v>3310</v>
      </c>
      <c r="W565" s="81">
        <v>43170.669687499998</v>
      </c>
      <c r="X565" s="83" t="s">
        <v>4440</v>
      </c>
      <c r="Y565" s="79"/>
      <c r="Z565" s="79"/>
      <c r="AA565" s="85" t="s">
        <v>5648</v>
      </c>
      <c r="AB565" s="79"/>
      <c r="AC565" s="79" t="b">
        <v>0</v>
      </c>
      <c r="AD565" s="79">
        <v>0</v>
      </c>
      <c r="AE565" s="85" t="s">
        <v>6296</v>
      </c>
      <c r="AF565" s="79" t="b">
        <v>0</v>
      </c>
      <c r="AG565" s="79" t="s">
        <v>6304</v>
      </c>
      <c r="AH565" s="79"/>
      <c r="AI565" s="85" t="s">
        <v>6296</v>
      </c>
      <c r="AJ565" s="79" t="b">
        <v>0</v>
      </c>
      <c r="AK565" s="79">
        <v>0</v>
      </c>
      <c r="AL565" s="85" t="s">
        <v>6296</v>
      </c>
      <c r="AM565" s="79" t="s">
        <v>6345</v>
      </c>
      <c r="AN565" s="79" t="b">
        <v>0</v>
      </c>
      <c r="AO565" s="85" t="s">
        <v>5648</v>
      </c>
      <c r="AP565" s="79" t="s">
        <v>176</v>
      </c>
      <c r="AQ565" s="79">
        <v>0</v>
      </c>
      <c r="AR565" s="79">
        <v>0</v>
      </c>
      <c r="AS565" s="79"/>
      <c r="AT565" s="79"/>
      <c r="AU565" s="79"/>
      <c r="AV565" s="79"/>
      <c r="AW565" s="79"/>
      <c r="AX565" s="79"/>
      <c r="AY565" s="79"/>
      <c r="AZ565" s="79"/>
      <c r="BA565">
        <v>2</v>
      </c>
      <c r="BB565" s="78" t="str">
        <f>REPLACE(INDEX(GroupVertices[Group], MATCH(Edges24[[#This Row],[Vertex 1]],GroupVertices[Vertex],0)),1,1,"")</f>
        <v>3</v>
      </c>
      <c r="BC565" s="78" t="str">
        <f>REPLACE(INDEX(GroupVertices[Group], MATCH(Edges24[[#This Row],[Vertex 2]],GroupVertices[Vertex],0)),1,1,"")</f>
        <v>3</v>
      </c>
      <c r="BD565" s="48">
        <v>2</v>
      </c>
      <c r="BE565" s="49">
        <v>5.882352941176471</v>
      </c>
      <c r="BF565" s="48">
        <v>1</v>
      </c>
      <c r="BG565" s="49">
        <v>2.9411764705882355</v>
      </c>
      <c r="BH565" s="48">
        <v>0</v>
      </c>
      <c r="BI565" s="49">
        <v>0</v>
      </c>
      <c r="BJ565" s="48">
        <v>31</v>
      </c>
      <c r="BK565" s="49">
        <v>91.17647058823529</v>
      </c>
      <c r="BL565" s="48">
        <v>34</v>
      </c>
    </row>
    <row r="566" spans="1:64" x14ac:dyDescent="0.25">
      <c r="A566" s="64" t="s">
        <v>617</v>
      </c>
      <c r="B566" s="64" t="s">
        <v>757</v>
      </c>
      <c r="C566" s="65"/>
      <c r="D566" s="66"/>
      <c r="E566" s="67"/>
      <c r="F566" s="68"/>
      <c r="G566" s="65"/>
      <c r="H566" s="69"/>
      <c r="I566" s="70"/>
      <c r="J566" s="70"/>
      <c r="K566" s="34" t="s">
        <v>65</v>
      </c>
      <c r="L566" s="77">
        <v>801</v>
      </c>
      <c r="M566" s="77"/>
      <c r="N566" s="72"/>
      <c r="O566" s="79" t="s">
        <v>999</v>
      </c>
      <c r="P566" s="81">
        <v>43175.630486111113</v>
      </c>
      <c r="Q566" s="79" t="s">
        <v>1437</v>
      </c>
      <c r="R566" s="83" t="s">
        <v>2243</v>
      </c>
      <c r="S566" s="79" t="s">
        <v>2518</v>
      </c>
      <c r="T566" s="79" t="s">
        <v>2882</v>
      </c>
      <c r="U566" s="79"/>
      <c r="V566" s="83" t="s">
        <v>3522</v>
      </c>
      <c r="W566" s="81">
        <v>43175.630486111113</v>
      </c>
      <c r="X566" s="83" t="s">
        <v>4441</v>
      </c>
      <c r="Y566" s="79"/>
      <c r="Z566" s="79"/>
      <c r="AA566" s="85" t="s">
        <v>5649</v>
      </c>
      <c r="AB566" s="79"/>
      <c r="AC566" s="79" t="b">
        <v>0</v>
      </c>
      <c r="AD566" s="79">
        <v>0</v>
      </c>
      <c r="AE566" s="85" t="s">
        <v>6296</v>
      </c>
      <c r="AF566" s="79" t="b">
        <v>0</v>
      </c>
      <c r="AG566" s="79" t="s">
        <v>6304</v>
      </c>
      <c r="AH566" s="79"/>
      <c r="AI566" s="85" t="s">
        <v>6296</v>
      </c>
      <c r="AJ566" s="79" t="b">
        <v>0</v>
      </c>
      <c r="AK566" s="79">
        <v>206</v>
      </c>
      <c r="AL566" s="85" t="s">
        <v>6011</v>
      </c>
      <c r="AM566" s="79" t="s">
        <v>6328</v>
      </c>
      <c r="AN566" s="79" t="b">
        <v>0</v>
      </c>
      <c r="AO566" s="85" t="s">
        <v>6011</v>
      </c>
      <c r="AP566" s="79" t="s">
        <v>176</v>
      </c>
      <c r="AQ566" s="79">
        <v>0</v>
      </c>
      <c r="AR566" s="79">
        <v>0</v>
      </c>
      <c r="AS566" s="79"/>
      <c r="AT566" s="79"/>
      <c r="AU566" s="79"/>
      <c r="AV566" s="79"/>
      <c r="AW566" s="79"/>
      <c r="AX566" s="79"/>
      <c r="AY566" s="79"/>
      <c r="AZ566" s="79"/>
      <c r="BA566">
        <v>1</v>
      </c>
      <c r="BB566" s="78" t="str">
        <f>REPLACE(INDEX(GroupVertices[Group], MATCH(Edges24[[#This Row],[Vertex 1]],GroupVertices[Vertex],0)),1,1,"")</f>
        <v>7</v>
      </c>
      <c r="BC566" s="78" t="str">
        <f>REPLACE(INDEX(GroupVertices[Group], MATCH(Edges24[[#This Row],[Vertex 2]],GroupVertices[Vertex],0)),1,1,"")</f>
        <v>7</v>
      </c>
      <c r="BD566" s="48">
        <v>0</v>
      </c>
      <c r="BE566" s="49">
        <v>0</v>
      </c>
      <c r="BF566" s="48">
        <v>0</v>
      </c>
      <c r="BG566" s="49">
        <v>0</v>
      </c>
      <c r="BH566" s="48">
        <v>0</v>
      </c>
      <c r="BI566" s="49">
        <v>0</v>
      </c>
      <c r="BJ566" s="48">
        <v>13</v>
      </c>
      <c r="BK566" s="49">
        <v>100</v>
      </c>
      <c r="BL566" s="48">
        <v>13</v>
      </c>
    </row>
    <row r="567" spans="1:64" x14ac:dyDescent="0.25">
      <c r="A567" s="64" t="s">
        <v>618</v>
      </c>
      <c r="B567" s="64" t="s">
        <v>751</v>
      </c>
      <c r="C567" s="65"/>
      <c r="D567" s="66"/>
      <c r="E567" s="67"/>
      <c r="F567" s="68"/>
      <c r="G567" s="65"/>
      <c r="H567" s="69"/>
      <c r="I567" s="70"/>
      <c r="J567" s="70"/>
      <c r="K567" s="34" t="s">
        <v>65</v>
      </c>
      <c r="L567" s="77">
        <v>802</v>
      </c>
      <c r="M567" s="77"/>
      <c r="N567" s="72"/>
      <c r="O567" s="79" t="s">
        <v>999</v>
      </c>
      <c r="P567" s="81">
        <v>43175.630613425928</v>
      </c>
      <c r="Q567" s="79" t="s">
        <v>1473</v>
      </c>
      <c r="R567" s="79"/>
      <c r="S567" s="79"/>
      <c r="T567" s="79" t="s">
        <v>2884</v>
      </c>
      <c r="U567" s="79"/>
      <c r="V567" s="83" t="s">
        <v>3764</v>
      </c>
      <c r="W567" s="81">
        <v>43175.630613425928</v>
      </c>
      <c r="X567" s="83" t="s">
        <v>4442</v>
      </c>
      <c r="Y567" s="79"/>
      <c r="Z567" s="79"/>
      <c r="AA567" s="85" t="s">
        <v>5650</v>
      </c>
      <c r="AB567" s="79"/>
      <c r="AC567" s="79" t="b">
        <v>0</v>
      </c>
      <c r="AD567" s="79">
        <v>0</v>
      </c>
      <c r="AE567" s="85" t="s">
        <v>6296</v>
      </c>
      <c r="AF567" s="79" t="b">
        <v>0</v>
      </c>
      <c r="AG567" s="79" t="s">
        <v>6305</v>
      </c>
      <c r="AH567" s="79"/>
      <c r="AI567" s="85" t="s">
        <v>6296</v>
      </c>
      <c r="AJ567" s="79" t="b">
        <v>0</v>
      </c>
      <c r="AK567" s="79">
        <v>3</v>
      </c>
      <c r="AL567" s="85" t="s">
        <v>5991</v>
      </c>
      <c r="AM567" s="79" t="s">
        <v>6398</v>
      </c>
      <c r="AN567" s="79" t="b">
        <v>0</v>
      </c>
      <c r="AO567" s="85" t="s">
        <v>5991</v>
      </c>
      <c r="AP567" s="79" t="s">
        <v>176</v>
      </c>
      <c r="AQ567" s="79">
        <v>0</v>
      </c>
      <c r="AR567" s="79">
        <v>0</v>
      </c>
      <c r="AS567" s="79"/>
      <c r="AT567" s="79"/>
      <c r="AU567" s="79"/>
      <c r="AV567" s="79"/>
      <c r="AW567" s="79"/>
      <c r="AX567" s="79"/>
      <c r="AY567" s="79"/>
      <c r="AZ567" s="79"/>
      <c r="BA567">
        <v>1</v>
      </c>
      <c r="BB567" s="78" t="str">
        <f>REPLACE(INDEX(GroupVertices[Group], MATCH(Edges24[[#This Row],[Vertex 1]],GroupVertices[Vertex],0)),1,1,"")</f>
        <v>5</v>
      </c>
      <c r="BC567" s="78" t="str">
        <f>REPLACE(INDEX(GroupVertices[Group], MATCH(Edges24[[#This Row],[Vertex 2]],GroupVertices[Vertex],0)),1,1,"")</f>
        <v>5</v>
      </c>
      <c r="BD567" s="48">
        <v>0</v>
      </c>
      <c r="BE567" s="49">
        <v>0</v>
      </c>
      <c r="BF567" s="48">
        <v>0</v>
      </c>
      <c r="BG567" s="49">
        <v>0</v>
      </c>
      <c r="BH567" s="48">
        <v>0</v>
      </c>
      <c r="BI567" s="49">
        <v>0</v>
      </c>
      <c r="BJ567" s="48">
        <v>18</v>
      </c>
      <c r="BK567" s="49">
        <v>100</v>
      </c>
      <c r="BL567" s="48">
        <v>18</v>
      </c>
    </row>
    <row r="568" spans="1:64" x14ac:dyDescent="0.25">
      <c r="A568" s="64" t="s">
        <v>619</v>
      </c>
      <c r="B568" s="64" t="s">
        <v>619</v>
      </c>
      <c r="C568" s="65"/>
      <c r="D568" s="66"/>
      <c r="E568" s="67"/>
      <c r="F568" s="68"/>
      <c r="G568" s="65"/>
      <c r="H568" s="69"/>
      <c r="I568" s="70"/>
      <c r="J568" s="70"/>
      <c r="K568" s="34" t="s">
        <v>65</v>
      </c>
      <c r="L568" s="77">
        <v>803</v>
      </c>
      <c r="M568" s="77"/>
      <c r="N568" s="72"/>
      <c r="O568" s="79" t="s">
        <v>176</v>
      </c>
      <c r="P568" s="81">
        <v>43171.583344907405</v>
      </c>
      <c r="Q568" s="79" t="s">
        <v>1474</v>
      </c>
      <c r="R568" s="83" t="s">
        <v>2263</v>
      </c>
      <c r="S568" s="79" t="s">
        <v>2532</v>
      </c>
      <c r="T568" s="79" t="s">
        <v>2903</v>
      </c>
      <c r="U568" s="83" t="s">
        <v>3311</v>
      </c>
      <c r="V568" s="83" t="s">
        <v>3311</v>
      </c>
      <c r="W568" s="81">
        <v>43171.583344907405</v>
      </c>
      <c r="X568" s="83" t="s">
        <v>4443</v>
      </c>
      <c r="Y568" s="79"/>
      <c r="Z568" s="79"/>
      <c r="AA568" s="85" t="s">
        <v>5651</v>
      </c>
      <c r="AB568" s="79"/>
      <c r="AC568" s="79" t="b">
        <v>0</v>
      </c>
      <c r="AD568" s="79">
        <v>1</v>
      </c>
      <c r="AE568" s="85" t="s">
        <v>6296</v>
      </c>
      <c r="AF568" s="79" t="b">
        <v>0</v>
      </c>
      <c r="AG568" s="79" t="s">
        <v>6308</v>
      </c>
      <c r="AH568" s="79"/>
      <c r="AI568" s="85" t="s">
        <v>6296</v>
      </c>
      <c r="AJ568" s="79" t="b">
        <v>0</v>
      </c>
      <c r="AK568" s="79">
        <v>3</v>
      </c>
      <c r="AL568" s="85" t="s">
        <v>6296</v>
      </c>
      <c r="AM568" s="79" t="s">
        <v>6355</v>
      </c>
      <c r="AN568" s="79" t="b">
        <v>0</v>
      </c>
      <c r="AO568" s="85" t="s">
        <v>5651</v>
      </c>
      <c r="AP568" s="79" t="s">
        <v>6415</v>
      </c>
      <c r="AQ568" s="79">
        <v>0</v>
      </c>
      <c r="AR568" s="79">
        <v>0</v>
      </c>
      <c r="AS568" s="79"/>
      <c r="AT568" s="79"/>
      <c r="AU568" s="79"/>
      <c r="AV568" s="79"/>
      <c r="AW568" s="79"/>
      <c r="AX568" s="79"/>
      <c r="AY568" s="79"/>
      <c r="AZ568" s="79"/>
      <c r="BA568">
        <v>1</v>
      </c>
      <c r="BB568" s="78" t="str">
        <f>REPLACE(INDEX(GroupVertices[Group], MATCH(Edges24[[#This Row],[Vertex 1]],GroupVertices[Vertex],0)),1,1,"")</f>
        <v>11</v>
      </c>
      <c r="BC568" s="78" t="str">
        <f>REPLACE(INDEX(GroupVertices[Group], MATCH(Edges24[[#This Row],[Vertex 2]],GroupVertices[Vertex],0)),1,1,"")</f>
        <v>11</v>
      </c>
      <c r="BD568" s="48">
        <v>0</v>
      </c>
      <c r="BE568" s="49">
        <v>0</v>
      </c>
      <c r="BF568" s="48">
        <v>0</v>
      </c>
      <c r="BG568" s="49">
        <v>0</v>
      </c>
      <c r="BH568" s="48">
        <v>0</v>
      </c>
      <c r="BI568" s="49">
        <v>0</v>
      </c>
      <c r="BJ568" s="48">
        <v>25</v>
      </c>
      <c r="BK568" s="49">
        <v>100</v>
      </c>
      <c r="BL568" s="48">
        <v>25</v>
      </c>
    </row>
    <row r="569" spans="1:64" x14ac:dyDescent="0.25">
      <c r="A569" s="64" t="s">
        <v>620</v>
      </c>
      <c r="B569" s="64" t="s">
        <v>619</v>
      </c>
      <c r="C569" s="65"/>
      <c r="D569" s="66"/>
      <c r="E569" s="67"/>
      <c r="F569" s="68"/>
      <c r="G569" s="65"/>
      <c r="H569" s="69"/>
      <c r="I569" s="70"/>
      <c r="J569" s="70"/>
      <c r="K569" s="34" t="s">
        <v>65</v>
      </c>
      <c r="L569" s="77">
        <v>804</v>
      </c>
      <c r="M569" s="77"/>
      <c r="N569" s="72"/>
      <c r="O569" s="79" t="s">
        <v>999</v>
      </c>
      <c r="P569" s="81">
        <v>43168.633136574077</v>
      </c>
      <c r="Q569" s="79" t="s">
        <v>1475</v>
      </c>
      <c r="R569" s="83" t="s">
        <v>2073</v>
      </c>
      <c r="S569" s="79" t="s">
        <v>2545</v>
      </c>
      <c r="T569" s="79" t="s">
        <v>2733</v>
      </c>
      <c r="U569" s="83" t="s">
        <v>3201</v>
      </c>
      <c r="V569" s="83" t="s">
        <v>3201</v>
      </c>
      <c r="W569" s="81">
        <v>43168.633136574077</v>
      </c>
      <c r="X569" s="83" t="s">
        <v>4444</v>
      </c>
      <c r="Y569" s="79"/>
      <c r="Z569" s="79"/>
      <c r="AA569" s="85" t="s">
        <v>5652</v>
      </c>
      <c r="AB569" s="79"/>
      <c r="AC569" s="79" t="b">
        <v>0</v>
      </c>
      <c r="AD569" s="79">
        <v>4</v>
      </c>
      <c r="AE569" s="85" t="s">
        <v>6296</v>
      </c>
      <c r="AF569" s="79" t="b">
        <v>0</v>
      </c>
      <c r="AG569" s="79" t="s">
        <v>6308</v>
      </c>
      <c r="AH569" s="79"/>
      <c r="AI569" s="85" t="s">
        <v>6296</v>
      </c>
      <c r="AJ569" s="79" t="b">
        <v>0</v>
      </c>
      <c r="AK569" s="79">
        <v>4</v>
      </c>
      <c r="AL569" s="85" t="s">
        <v>6296</v>
      </c>
      <c r="AM569" s="79" t="s">
        <v>6328</v>
      </c>
      <c r="AN569" s="79" t="b">
        <v>0</v>
      </c>
      <c r="AO569" s="85" t="s">
        <v>5652</v>
      </c>
      <c r="AP569" s="79" t="s">
        <v>6415</v>
      </c>
      <c r="AQ569" s="79">
        <v>0</v>
      </c>
      <c r="AR569" s="79">
        <v>0</v>
      </c>
      <c r="AS569" s="79"/>
      <c r="AT569" s="79"/>
      <c r="AU569" s="79"/>
      <c r="AV569" s="79"/>
      <c r="AW569" s="79"/>
      <c r="AX569" s="79"/>
      <c r="AY569" s="79"/>
      <c r="AZ569" s="79"/>
      <c r="BA569">
        <v>1</v>
      </c>
      <c r="BB569" s="78" t="str">
        <f>REPLACE(INDEX(GroupVertices[Group], MATCH(Edges24[[#This Row],[Vertex 1]],GroupVertices[Vertex],0)),1,1,"")</f>
        <v>11</v>
      </c>
      <c r="BC569" s="78" t="str">
        <f>REPLACE(INDEX(GroupVertices[Group], MATCH(Edges24[[#This Row],[Vertex 2]],GroupVertices[Vertex],0)),1,1,"")</f>
        <v>11</v>
      </c>
      <c r="BD569" s="48">
        <v>0</v>
      </c>
      <c r="BE569" s="49">
        <v>0</v>
      </c>
      <c r="BF569" s="48">
        <v>0</v>
      </c>
      <c r="BG569" s="49">
        <v>0</v>
      </c>
      <c r="BH569" s="48">
        <v>0</v>
      </c>
      <c r="BI569" s="49">
        <v>0</v>
      </c>
      <c r="BJ569" s="48">
        <v>25</v>
      </c>
      <c r="BK569" s="49">
        <v>100</v>
      </c>
      <c r="BL569" s="48">
        <v>25</v>
      </c>
    </row>
    <row r="570" spans="1:64" x14ac:dyDescent="0.25">
      <c r="A570" s="64" t="s">
        <v>621</v>
      </c>
      <c r="B570" s="64" t="s">
        <v>619</v>
      </c>
      <c r="C570" s="65"/>
      <c r="D570" s="66"/>
      <c r="E570" s="67"/>
      <c r="F570" s="68"/>
      <c r="G570" s="65"/>
      <c r="H570" s="69"/>
      <c r="I570" s="70"/>
      <c r="J570" s="70"/>
      <c r="K570" s="34" t="s">
        <v>65</v>
      </c>
      <c r="L570" s="77">
        <v>805</v>
      </c>
      <c r="M570" s="77"/>
      <c r="N570" s="72"/>
      <c r="O570" s="79" t="s">
        <v>999</v>
      </c>
      <c r="P570" s="81">
        <v>43167.671365740738</v>
      </c>
      <c r="Q570" s="79" t="s">
        <v>1476</v>
      </c>
      <c r="R570" s="83" t="s">
        <v>2073</v>
      </c>
      <c r="S570" s="79" t="s">
        <v>2545</v>
      </c>
      <c r="T570" s="79" t="s">
        <v>2733</v>
      </c>
      <c r="U570" s="83" t="s">
        <v>3201</v>
      </c>
      <c r="V570" s="83" t="s">
        <v>3201</v>
      </c>
      <c r="W570" s="81">
        <v>43167.671365740738</v>
      </c>
      <c r="X570" s="83" t="s">
        <v>4445</v>
      </c>
      <c r="Y570" s="79"/>
      <c r="Z570" s="79"/>
      <c r="AA570" s="85" t="s">
        <v>5653</v>
      </c>
      <c r="AB570" s="79"/>
      <c r="AC570" s="79" t="b">
        <v>0</v>
      </c>
      <c r="AD570" s="79">
        <v>0</v>
      </c>
      <c r="AE570" s="85" t="s">
        <v>6296</v>
      </c>
      <c r="AF570" s="79" t="b">
        <v>0</v>
      </c>
      <c r="AG570" s="79" t="s">
        <v>6308</v>
      </c>
      <c r="AH570" s="79"/>
      <c r="AI570" s="85" t="s">
        <v>6296</v>
      </c>
      <c r="AJ570" s="79" t="b">
        <v>0</v>
      </c>
      <c r="AK570" s="79">
        <v>1</v>
      </c>
      <c r="AL570" s="85" t="s">
        <v>6296</v>
      </c>
      <c r="AM570" s="79" t="s">
        <v>6328</v>
      </c>
      <c r="AN570" s="79" t="b">
        <v>0</v>
      </c>
      <c r="AO570" s="85" t="s">
        <v>5653</v>
      </c>
      <c r="AP570" s="79" t="s">
        <v>176</v>
      </c>
      <c r="AQ570" s="79">
        <v>0</v>
      </c>
      <c r="AR570" s="79">
        <v>0</v>
      </c>
      <c r="AS570" s="79"/>
      <c r="AT570" s="79"/>
      <c r="AU570" s="79"/>
      <c r="AV570" s="79"/>
      <c r="AW570" s="79"/>
      <c r="AX570" s="79"/>
      <c r="AY570" s="79"/>
      <c r="AZ570" s="79"/>
      <c r="BA570">
        <v>2</v>
      </c>
      <c r="BB570" s="78" t="str">
        <f>REPLACE(INDEX(GroupVertices[Group], MATCH(Edges24[[#This Row],[Vertex 1]],GroupVertices[Vertex],0)),1,1,"")</f>
        <v>11</v>
      </c>
      <c r="BC570" s="78" t="str">
        <f>REPLACE(INDEX(GroupVertices[Group], MATCH(Edges24[[#This Row],[Vertex 2]],GroupVertices[Vertex],0)),1,1,"")</f>
        <v>11</v>
      </c>
      <c r="BD570" s="48">
        <v>0</v>
      </c>
      <c r="BE570" s="49">
        <v>0</v>
      </c>
      <c r="BF570" s="48">
        <v>0</v>
      </c>
      <c r="BG570" s="49">
        <v>0</v>
      </c>
      <c r="BH570" s="48">
        <v>0</v>
      </c>
      <c r="BI570" s="49">
        <v>0</v>
      </c>
      <c r="BJ570" s="48">
        <v>25</v>
      </c>
      <c r="BK570" s="49">
        <v>100</v>
      </c>
      <c r="BL570" s="48">
        <v>25</v>
      </c>
    </row>
    <row r="571" spans="1:64" x14ac:dyDescent="0.25">
      <c r="A571" s="64" t="s">
        <v>621</v>
      </c>
      <c r="B571" s="64" t="s">
        <v>619</v>
      </c>
      <c r="C571" s="65"/>
      <c r="D571" s="66"/>
      <c r="E571" s="67"/>
      <c r="F571" s="68"/>
      <c r="G571" s="65"/>
      <c r="H571" s="69"/>
      <c r="I571" s="70"/>
      <c r="J571" s="70"/>
      <c r="K571" s="34" t="s">
        <v>65</v>
      </c>
      <c r="L571" s="77">
        <v>806</v>
      </c>
      <c r="M571" s="77"/>
      <c r="N571" s="72"/>
      <c r="O571" s="79" t="s">
        <v>999</v>
      </c>
      <c r="P571" s="81">
        <v>43175.632013888891</v>
      </c>
      <c r="Q571" s="79" t="s">
        <v>1139</v>
      </c>
      <c r="R571" s="79"/>
      <c r="S571" s="79"/>
      <c r="T571" s="79" t="s">
        <v>2725</v>
      </c>
      <c r="U571" s="79"/>
      <c r="V571" s="83" t="s">
        <v>3765</v>
      </c>
      <c r="W571" s="81">
        <v>43175.632013888891</v>
      </c>
      <c r="X571" s="83" t="s">
        <v>4446</v>
      </c>
      <c r="Y571" s="79"/>
      <c r="Z571" s="79"/>
      <c r="AA571" s="85" t="s">
        <v>5654</v>
      </c>
      <c r="AB571" s="79"/>
      <c r="AC571" s="79" t="b">
        <v>0</v>
      </c>
      <c r="AD571" s="79">
        <v>0</v>
      </c>
      <c r="AE571" s="85" t="s">
        <v>6296</v>
      </c>
      <c r="AF571" s="79" t="b">
        <v>0</v>
      </c>
      <c r="AG571" s="79" t="s">
        <v>6308</v>
      </c>
      <c r="AH571" s="79"/>
      <c r="AI571" s="85" t="s">
        <v>6296</v>
      </c>
      <c r="AJ571" s="79" t="b">
        <v>0</v>
      </c>
      <c r="AK571" s="79">
        <v>4</v>
      </c>
      <c r="AL571" s="85" t="s">
        <v>5652</v>
      </c>
      <c r="AM571" s="79" t="s">
        <v>6328</v>
      </c>
      <c r="AN571" s="79" t="b">
        <v>0</v>
      </c>
      <c r="AO571" s="85" t="s">
        <v>5652</v>
      </c>
      <c r="AP571" s="79" t="s">
        <v>176</v>
      </c>
      <c r="AQ571" s="79">
        <v>0</v>
      </c>
      <c r="AR571" s="79">
        <v>0</v>
      </c>
      <c r="AS571" s="79"/>
      <c r="AT571" s="79"/>
      <c r="AU571" s="79"/>
      <c r="AV571" s="79"/>
      <c r="AW571" s="79"/>
      <c r="AX571" s="79"/>
      <c r="AY571" s="79"/>
      <c r="AZ571" s="79"/>
      <c r="BA571">
        <v>2</v>
      </c>
      <c r="BB571" s="78" t="str">
        <f>REPLACE(INDEX(GroupVertices[Group], MATCH(Edges24[[#This Row],[Vertex 1]],GroupVertices[Vertex],0)),1,1,"")</f>
        <v>11</v>
      </c>
      <c r="BC571" s="78" t="str">
        <f>REPLACE(INDEX(GroupVertices[Group], MATCH(Edges24[[#This Row],[Vertex 2]],GroupVertices[Vertex],0)),1,1,"")</f>
        <v>11</v>
      </c>
      <c r="BD571" s="48"/>
      <c r="BE571" s="49"/>
      <c r="BF571" s="48"/>
      <c r="BG571" s="49"/>
      <c r="BH571" s="48"/>
      <c r="BI571" s="49"/>
      <c r="BJ571" s="48"/>
      <c r="BK571" s="49"/>
      <c r="BL571" s="48"/>
    </row>
    <row r="572" spans="1:64" x14ac:dyDescent="0.25">
      <c r="A572" s="64" t="s">
        <v>622</v>
      </c>
      <c r="B572" s="64" t="s">
        <v>757</v>
      </c>
      <c r="C572" s="65"/>
      <c r="D572" s="66"/>
      <c r="E572" s="67"/>
      <c r="F572" s="68"/>
      <c r="G572" s="65"/>
      <c r="H572" s="69"/>
      <c r="I572" s="70"/>
      <c r="J572" s="70"/>
      <c r="K572" s="34" t="s">
        <v>65</v>
      </c>
      <c r="L572" s="77">
        <v>808</v>
      </c>
      <c r="M572" s="77"/>
      <c r="N572" s="72"/>
      <c r="O572" s="79" t="s">
        <v>999</v>
      </c>
      <c r="P572" s="81">
        <v>43175.632025462961</v>
      </c>
      <c r="Q572" s="79" t="s">
        <v>1437</v>
      </c>
      <c r="R572" s="83" t="s">
        <v>2243</v>
      </c>
      <c r="S572" s="79" t="s">
        <v>2518</v>
      </c>
      <c r="T572" s="79" t="s">
        <v>2882</v>
      </c>
      <c r="U572" s="79"/>
      <c r="V572" s="83" t="s">
        <v>3766</v>
      </c>
      <c r="W572" s="81">
        <v>43175.632025462961</v>
      </c>
      <c r="X572" s="83" t="s">
        <v>4447</v>
      </c>
      <c r="Y572" s="79"/>
      <c r="Z572" s="79"/>
      <c r="AA572" s="85" t="s">
        <v>5655</v>
      </c>
      <c r="AB572" s="79"/>
      <c r="AC572" s="79" t="b">
        <v>0</v>
      </c>
      <c r="AD572" s="79">
        <v>0</v>
      </c>
      <c r="AE572" s="85" t="s">
        <v>6296</v>
      </c>
      <c r="AF572" s="79" t="b">
        <v>0</v>
      </c>
      <c r="AG572" s="79" t="s">
        <v>6304</v>
      </c>
      <c r="AH572" s="79"/>
      <c r="AI572" s="85" t="s">
        <v>6296</v>
      </c>
      <c r="AJ572" s="79" t="b">
        <v>0</v>
      </c>
      <c r="AK572" s="79">
        <v>206</v>
      </c>
      <c r="AL572" s="85" t="s">
        <v>6011</v>
      </c>
      <c r="AM572" s="79" t="s">
        <v>6328</v>
      </c>
      <c r="AN572" s="79" t="b">
        <v>0</v>
      </c>
      <c r="AO572" s="85" t="s">
        <v>6011</v>
      </c>
      <c r="AP572" s="79" t="s">
        <v>176</v>
      </c>
      <c r="AQ572" s="79">
        <v>0</v>
      </c>
      <c r="AR572" s="79">
        <v>0</v>
      </c>
      <c r="AS572" s="79"/>
      <c r="AT572" s="79"/>
      <c r="AU572" s="79"/>
      <c r="AV572" s="79"/>
      <c r="AW572" s="79"/>
      <c r="AX572" s="79"/>
      <c r="AY572" s="79"/>
      <c r="AZ572" s="79"/>
      <c r="BA572">
        <v>1</v>
      </c>
      <c r="BB572" s="78" t="str">
        <f>REPLACE(INDEX(GroupVertices[Group], MATCH(Edges24[[#This Row],[Vertex 1]],GroupVertices[Vertex],0)),1,1,"")</f>
        <v>7</v>
      </c>
      <c r="BC572" s="78" t="str">
        <f>REPLACE(INDEX(GroupVertices[Group], MATCH(Edges24[[#This Row],[Vertex 2]],GroupVertices[Vertex],0)),1,1,"")</f>
        <v>7</v>
      </c>
      <c r="BD572" s="48">
        <v>0</v>
      </c>
      <c r="BE572" s="49">
        <v>0</v>
      </c>
      <c r="BF572" s="48">
        <v>0</v>
      </c>
      <c r="BG572" s="49">
        <v>0</v>
      </c>
      <c r="BH572" s="48">
        <v>0</v>
      </c>
      <c r="BI572" s="49">
        <v>0</v>
      </c>
      <c r="BJ572" s="48">
        <v>13</v>
      </c>
      <c r="BK572" s="49">
        <v>100</v>
      </c>
      <c r="BL572" s="48">
        <v>13</v>
      </c>
    </row>
    <row r="573" spans="1:64" x14ac:dyDescent="0.25">
      <c r="A573" s="64" t="s">
        <v>623</v>
      </c>
      <c r="B573" s="64" t="s">
        <v>751</v>
      </c>
      <c r="C573" s="65"/>
      <c r="D573" s="66"/>
      <c r="E573" s="67"/>
      <c r="F573" s="68"/>
      <c r="G573" s="65"/>
      <c r="H573" s="69"/>
      <c r="I573" s="70"/>
      <c r="J573" s="70"/>
      <c r="K573" s="34" t="s">
        <v>65</v>
      </c>
      <c r="L573" s="77">
        <v>809</v>
      </c>
      <c r="M573" s="77"/>
      <c r="N573" s="72"/>
      <c r="O573" s="79" t="s">
        <v>999</v>
      </c>
      <c r="P573" s="81">
        <v>43175.634062500001</v>
      </c>
      <c r="Q573" s="79" t="s">
        <v>1473</v>
      </c>
      <c r="R573" s="79"/>
      <c r="S573" s="79"/>
      <c r="T573" s="79" t="s">
        <v>2884</v>
      </c>
      <c r="U573" s="79"/>
      <c r="V573" s="83" t="s">
        <v>3767</v>
      </c>
      <c r="W573" s="81">
        <v>43175.634062500001</v>
      </c>
      <c r="X573" s="83" t="s">
        <v>4448</v>
      </c>
      <c r="Y573" s="79"/>
      <c r="Z573" s="79"/>
      <c r="AA573" s="85" t="s">
        <v>5656</v>
      </c>
      <c r="AB573" s="79"/>
      <c r="AC573" s="79" t="b">
        <v>0</v>
      </c>
      <c r="AD573" s="79">
        <v>0</v>
      </c>
      <c r="AE573" s="85" t="s">
        <v>6296</v>
      </c>
      <c r="AF573" s="79" t="b">
        <v>0</v>
      </c>
      <c r="AG573" s="79" t="s">
        <v>6305</v>
      </c>
      <c r="AH573" s="79"/>
      <c r="AI573" s="85" t="s">
        <v>6296</v>
      </c>
      <c r="AJ573" s="79" t="b">
        <v>0</v>
      </c>
      <c r="AK573" s="79">
        <v>3</v>
      </c>
      <c r="AL573" s="85" t="s">
        <v>5991</v>
      </c>
      <c r="AM573" s="79" t="s">
        <v>6399</v>
      </c>
      <c r="AN573" s="79" t="b">
        <v>0</v>
      </c>
      <c r="AO573" s="85" t="s">
        <v>5991</v>
      </c>
      <c r="AP573" s="79" t="s">
        <v>176</v>
      </c>
      <c r="AQ573" s="79">
        <v>0</v>
      </c>
      <c r="AR573" s="79">
        <v>0</v>
      </c>
      <c r="AS573" s="79"/>
      <c r="AT573" s="79"/>
      <c r="AU573" s="79"/>
      <c r="AV573" s="79"/>
      <c r="AW573" s="79"/>
      <c r="AX573" s="79"/>
      <c r="AY573" s="79"/>
      <c r="AZ573" s="79"/>
      <c r="BA573">
        <v>1</v>
      </c>
      <c r="BB573" s="78" t="str">
        <f>REPLACE(INDEX(GroupVertices[Group], MATCH(Edges24[[#This Row],[Vertex 1]],GroupVertices[Vertex],0)),1,1,"")</f>
        <v>5</v>
      </c>
      <c r="BC573" s="78" t="str">
        <f>REPLACE(INDEX(GroupVertices[Group], MATCH(Edges24[[#This Row],[Vertex 2]],GroupVertices[Vertex],0)),1,1,"")</f>
        <v>5</v>
      </c>
      <c r="BD573" s="48">
        <v>0</v>
      </c>
      <c r="BE573" s="49">
        <v>0</v>
      </c>
      <c r="BF573" s="48">
        <v>0</v>
      </c>
      <c r="BG573" s="49">
        <v>0</v>
      </c>
      <c r="BH573" s="48">
        <v>0</v>
      </c>
      <c r="BI573" s="49">
        <v>0</v>
      </c>
      <c r="BJ573" s="48">
        <v>18</v>
      </c>
      <c r="BK573" s="49">
        <v>100</v>
      </c>
      <c r="BL573" s="48">
        <v>18</v>
      </c>
    </row>
    <row r="574" spans="1:64" x14ac:dyDescent="0.25">
      <c r="A574" s="64" t="s">
        <v>624</v>
      </c>
      <c r="B574" s="64" t="s">
        <v>624</v>
      </c>
      <c r="C574" s="65"/>
      <c r="D574" s="66"/>
      <c r="E574" s="67"/>
      <c r="F574" s="68"/>
      <c r="G574" s="65"/>
      <c r="H574" s="69"/>
      <c r="I574" s="70"/>
      <c r="J574" s="70"/>
      <c r="K574" s="34" t="s">
        <v>65</v>
      </c>
      <c r="L574" s="77">
        <v>810</v>
      </c>
      <c r="M574" s="77"/>
      <c r="N574" s="72"/>
      <c r="O574" s="79" t="s">
        <v>176</v>
      </c>
      <c r="P574" s="81">
        <v>43175.562800925924</v>
      </c>
      <c r="Q574" s="79" t="s">
        <v>1477</v>
      </c>
      <c r="R574" s="83" t="s">
        <v>2264</v>
      </c>
      <c r="S574" s="79" t="s">
        <v>2606</v>
      </c>
      <c r="T574" s="79" t="s">
        <v>2904</v>
      </c>
      <c r="U574" s="79"/>
      <c r="V574" s="83" t="s">
        <v>3768</v>
      </c>
      <c r="W574" s="81">
        <v>43175.562800925924</v>
      </c>
      <c r="X574" s="83" t="s">
        <v>4449</v>
      </c>
      <c r="Y574" s="79"/>
      <c r="Z574" s="79"/>
      <c r="AA574" s="85" t="s">
        <v>5657</v>
      </c>
      <c r="AB574" s="79"/>
      <c r="AC574" s="79" t="b">
        <v>0</v>
      </c>
      <c r="AD574" s="79">
        <v>0</v>
      </c>
      <c r="AE574" s="85" t="s">
        <v>6296</v>
      </c>
      <c r="AF574" s="79" t="b">
        <v>0</v>
      </c>
      <c r="AG574" s="79" t="s">
        <v>6304</v>
      </c>
      <c r="AH574" s="79"/>
      <c r="AI574" s="85" t="s">
        <v>6296</v>
      </c>
      <c r="AJ574" s="79" t="b">
        <v>0</v>
      </c>
      <c r="AK574" s="79">
        <v>1</v>
      </c>
      <c r="AL574" s="85" t="s">
        <v>6296</v>
      </c>
      <c r="AM574" s="79" t="s">
        <v>6363</v>
      </c>
      <c r="AN574" s="79" t="b">
        <v>0</v>
      </c>
      <c r="AO574" s="85" t="s">
        <v>5657</v>
      </c>
      <c r="AP574" s="79" t="s">
        <v>6415</v>
      </c>
      <c r="AQ574" s="79">
        <v>0</v>
      </c>
      <c r="AR574" s="79">
        <v>0</v>
      </c>
      <c r="AS574" s="79"/>
      <c r="AT574" s="79"/>
      <c r="AU574" s="79"/>
      <c r="AV574" s="79"/>
      <c r="AW574" s="79"/>
      <c r="AX574" s="79"/>
      <c r="AY574" s="79"/>
      <c r="AZ574" s="79"/>
      <c r="BA574">
        <v>3</v>
      </c>
      <c r="BB574" s="78" t="str">
        <f>REPLACE(INDEX(GroupVertices[Group], MATCH(Edges24[[#This Row],[Vertex 1]],GroupVertices[Vertex],0)),1,1,"")</f>
        <v>5</v>
      </c>
      <c r="BC574" s="78" t="str">
        <f>REPLACE(INDEX(GroupVertices[Group], MATCH(Edges24[[#This Row],[Vertex 2]],GroupVertices[Vertex],0)),1,1,"")</f>
        <v>5</v>
      </c>
      <c r="BD574" s="48">
        <v>1</v>
      </c>
      <c r="BE574" s="49">
        <v>10</v>
      </c>
      <c r="BF574" s="48">
        <v>0</v>
      </c>
      <c r="BG574" s="49">
        <v>0</v>
      </c>
      <c r="BH574" s="48">
        <v>0</v>
      </c>
      <c r="BI574" s="49">
        <v>0</v>
      </c>
      <c r="BJ574" s="48">
        <v>9</v>
      </c>
      <c r="BK574" s="49">
        <v>90</v>
      </c>
      <c r="BL574" s="48">
        <v>10</v>
      </c>
    </row>
    <row r="575" spans="1:64" x14ac:dyDescent="0.25">
      <c r="A575" s="64" t="s">
        <v>624</v>
      </c>
      <c r="B575" s="64" t="s">
        <v>624</v>
      </c>
      <c r="C575" s="65"/>
      <c r="D575" s="66"/>
      <c r="E575" s="67"/>
      <c r="F575" s="68"/>
      <c r="G575" s="65"/>
      <c r="H575" s="69"/>
      <c r="I575" s="70"/>
      <c r="J575" s="70"/>
      <c r="K575" s="34" t="s">
        <v>65</v>
      </c>
      <c r="L575" s="77">
        <v>811</v>
      </c>
      <c r="M575" s="77"/>
      <c r="N575" s="72"/>
      <c r="O575" s="79" t="s">
        <v>176</v>
      </c>
      <c r="P575" s="81">
        <v>43169.635682870372</v>
      </c>
      <c r="Q575" s="79" t="s">
        <v>1478</v>
      </c>
      <c r="R575" s="79"/>
      <c r="S575" s="79"/>
      <c r="T575" s="79" t="s">
        <v>2678</v>
      </c>
      <c r="U575" s="79"/>
      <c r="V575" s="83" t="s">
        <v>3768</v>
      </c>
      <c r="W575" s="81">
        <v>43169.635682870372</v>
      </c>
      <c r="X575" s="83" t="s">
        <v>4450</v>
      </c>
      <c r="Y575" s="79"/>
      <c r="Z575" s="79"/>
      <c r="AA575" s="85" t="s">
        <v>5658</v>
      </c>
      <c r="AB575" s="79"/>
      <c r="AC575" s="79" t="b">
        <v>0</v>
      </c>
      <c r="AD575" s="79">
        <v>1</v>
      </c>
      <c r="AE575" s="85" t="s">
        <v>6296</v>
      </c>
      <c r="AF575" s="79" t="b">
        <v>0</v>
      </c>
      <c r="AG575" s="79" t="s">
        <v>6304</v>
      </c>
      <c r="AH575" s="79"/>
      <c r="AI575" s="85" t="s">
        <v>6296</v>
      </c>
      <c r="AJ575" s="79" t="b">
        <v>0</v>
      </c>
      <c r="AK575" s="79">
        <v>0</v>
      </c>
      <c r="AL575" s="85" t="s">
        <v>6296</v>
      </c>
      <c r="AM575" s="79" t="s">
        <v>6363</v>
      </c>
      <c r="AN575" s="79" t="b">
        <v>0</v>
      </c>
      <c r="AO575" s="85" t="s">
        <v>5658</v>
      </c>
      <c r="AP575" s="79" t="s">
        <v>176</v>
      </c>
      <c r="AQ575" s="79">
        <v>0</v>
      </c>
      <c r="AR575" s="79">
        <v>0</v>
      </c>
      <c r="AS575" s="79"/>
      <c r="AT575" s="79"/>
      <c r="AU575" s="79"/>
      <c r="AV575" s="79"/>
      <c r="AW575" s="79"/>
      <c r="AX575" s="79"/>
      <c r="AY575" s="79"/>
      <c r="AZ575" s="79"/>
      <c r="BA575">
        <v>3</v>
      </c>
      <c r="BB575" s="78" t="str">
        <f>REPLACE(INDEX(GroupVertices[Group], MATCH(Edges24[[#This Row],[Vertex 1]],GroupVertices[Vertex],0)),1,1,"")</f>
        <v>5</v>
      </c>
      <c r="BC575" s="78" t="str">
        <f>REPLACE(INDEX(GroupVertices[Group], MATCH(Edges24[[#This Row],[Vertex 2]],GroupVertices[Vertex],0)),1,1,"")</f>
        <v>5</v>
      </c>
      <c r="BD575" s="48">
        <v>0</v>
      </c>
      <c r="BE575" s="49">
        <v>0</v>
      </c>
      <c r="BF575" s="48">
        <v>0</v>
      </c>
      <c r="BG575" s="49">
        <v>0</v>
      </c>
      <c r="BH575" s="48">
        <v>0</v>
      </c>
      <c r="BI575" s="49">
        <v>0</v>
      </c>
      <c r="BJ575" s="48">
        <v>20</v>
      </c>
      <c r="BK575" s="49">
        <v>100</v>
      </c>
      <c r="BL575" s="48">
        <v>20</v>
      </c>
    </row>
    <row r="576" spans="1:64" x14ac:dyDescent="0.25">
      <c r="A576" s="64" t="s">
        <v>624</v>
      </c>
      <c r="B576" s="64" t="s">
        <v>624</v>
      </c>
      <c r="C576" s="65"/>
      <c r="D576" s="66"/>
      <c r="E576" s="67"/>
      <c r="F576" s="68"/>
      <c r="G576" s="65"/>
      <c r="H576" s="69"/>
      <c r="I576" s="70"/>
      <c r="J576" s="70"/>
      <c r="K576" s="34" t="s">
        <v>65</v>
      </c>
      <c r="L576" s="77">
        <v>812</v>
      </c>
      <c r="M576" s="77"/>
      <c r="N576" s="72"/>
      <c r="O576" s="79" t="s">
        <v>176</v>
      </c>
      <c r="P576" s="81">
        <v>43171.687638888892</v>
      </c>
      <c r="Q576" s="79" t="s">
        <v>1479</v>
      </c>
      <c r="R576" s="83" t="s">
        <v>2265</v>
      </c>
      <c r="S576" s="79" t="s">
        <v>2518</v>
      </c>
      <c r="T576" s="79" t="s">
        <v>2905</v>
      </c>
      <c r="U576" s="79"/>
      <c r="V576" s="83" t="s">
        <v>3768</v>
      </c>
      <c r="W576" s="81">
        <v>43171.687638888892</v>
      </c>
      <c r="X576" s="83" t="s">
        <v>4451</v>
      </c>
      <c r="Y576" s="79"/>
      <c r="Z576" s="79"/>
      <c r="AA576" s="85" t="s">
        <v>5659</v>
      </c>
      <c r="AB576" s="79"/>
      <c r="AC576" s="79" t="b">
        <v>0</v>
      </c>
      <c r="AD576" s="79">
        <v>0</v>
      </c>
      <c r="AE576" s="85" t="s">
        <v>6296</v>
      </c>
      <c r="AF576" s="79" t="b">
        <v>0</v>
      </c>
      <c r="AG576" s="79" t="s">
        <v>6304</v>
      </c>
      <c r="AH576" s="79"/>
      <c r="AI576" s="85" t="s">
        <v>6296</v>
      </c>
      <c r="AJ576" s="79" t="b">
        <v>0</v>
      </c>
      <c r="AK576" s="79">
        <v>0</v>
      </c>
      <c r="AL576" s="85" t="s">
        <v>6296</v>
      </c>
      <c r="AM576" s="79" t="s">
        <v>6363</v>
      </c>
      <c r="AN576" s="79" t="b">
        <v>0</v>
      </c>
      <c r="AO576" s="85" t="s">
        <v>5659</v>
      </c>
      <c r="AP576" s="79" t="s">
        <v>176</v>
      </c>
      <c r="AQ576" s="79">
        <v>0</v>
      </c>
      <c r="AR576" s="79">
        <v>0</v>
      </c>
      <c r="AS576" s="79"/>
      <c r="AT576" s="79"/>
      <c r="AU576" s="79"/>
      <c r="AV576" s="79"/>
      <c r="AW576" s="79"/>
      <c r="AX576" s="79"/>
      <c r="AY576" s="79"/>
      <c r="AZ576" s="79"/>
      <c r="BA576">
        <v>3</v>
      </c>
      <c r="BB576" s="78" t="str">
        <f>REPLACE(INDEX(GroupVertices[Group], MATCH(Edges24[[#This Row],[Vertex 1]],GroupVertices[Vertex],0)),1,1,"")</f>
        <v>5</v>
      </c>
      <c r="BC576" s="78" t="str">
        <f>REPLACE(INDEX(GroupVertices[Group], MATCH(Edges24[[#This Row],[Vertex 2]],GroupVertices[Vertex],0)),1,1,"")</f>
        <v>5</v>
      </c>
      <c r="BD576" s="48">
        <v>1</v>
      </c>
      <c r="BE576" s="49">
        <v>5</v>
      </c>
      <c r="BF576" s="48">
        <v>0</v>
      </c>
      <c r="BG576" s="49">
        <v>0</v>
      </c>
      <c r="BH576" s="48">
        <v>0</v>
      </c>
      <c r="BI576" s="49">
        <v>0</v>
      </c>
      <c r="BJ576" s="48">
        <v>19</v>
      </c>
      <c r="BK576" s="49">
        <v>95</v>
      </c>
      <c r="BL576" s="48">
        <v>20</v>
      </c>
    </row>
    <row r="577" spans="1:64" x14ac:dyDescent="0.25">
      <c r="A577" s="64" t="s">
        <v>625</v>
      </c>
      <c r="B577" s="64" t="s">
        <v>624</v>
      </c>
      <c r="C577" s="65"/>
      <c r="D577" s="66"/>
      <c r="E577" s="67"/>
      <c r="F577" s="68"/>
      <c r="G577" s="65"/>
      <c r="H577" s="69"/>
      <c r="I577" s="70"/>
      <c r="J577" s="70"/>
      <c r="K577" s="34" t="s">
        <v>65</v>
      </c>
      <c r="L577" s="77">
        <v>813</v>
      </c>
      <c r="M577" s="77"/>
      <c r="N577" s="72"/>
      <c r="O577" s="79" t="s">
        <v>999</v>
      </c>
      <c r="P577" s="81">
        <v>43175.634166666663</v>
      </c>
      <c r="Q577" s="79" t="s">
        <v>1480</v>
      </c>
      <c r="R577" s="83" t="s">
        <v>2264</v>
      </c>
      <c r="S577" s="79" t="s">
        <v>2606</v>
      </c>
      <c r="T577" s="79" t="s">
        <v>2904</v>
      </c>
      <c r="U577" s="79"/>
      <c r="V577" s="83" t="s">
        <v>3769</v>
      </c>
      <c r="W577" s="81">
        <v>43175.634166666663</v>
      </c>
      <c r="X577" s="83" t="s">
        <v>4452</v>
      </c>
      <c r="Y577" s="79"/>
      <c r="Z577" s="79"/>
      <c r="AA577" s="85" t="s">
        <v>5660</v>
      </c>
      <c r="AB577" s="79"/>
      <c r="AC577" s="79" t="b">
        <v>0</v>
      </c>
      <c r="AD577" s="79">
        <v>0</v>
      </c>
      <c r="AE577" s="85" t="s">
        <v>6296</v>
      </c>
      <c r="AF577" s="79" t="b">
        <v>0</v>
      </c>
      <c r="AG577" s="79" t="s">
        <v>6304</v>
      </c>
      <c r="AH577" s="79"/>
      <c r="AI577" s="85" t="s">
        <v>6296</v>
      </c>
      <c r="AJ577" s="79" t="b">
        <v>0</v>
      </c>
      <c r="AK577" s="79">
        <v>1</v>
      </c>
      <c r="AL577" s="85" t="s">
        <v>5657</v>
      </c>
      <c r="AM577" s="79" t="s">
        <v>6400</v>
      </c>
      <c r="AN577" s="79" t="b">
        <v>0</v>
      </c>
      <c r="AO577" s="85" t="s">
        <v>5657</v>
      </c>
      <c r="AP577" s="79" t="s">
        <v>176</v>
      </c>
      <c r="AQ577" s="79">
        <v>0</v>
      </c>
      <c r="AR577" s="79">
        <v>0</v>
      </c>
      <c r="AS577" s="79"/>
      <c r="AT577" s="79"/>
      <c r="AU577" s="79"/>
      <c r="AV577" s="79"/>
      <c r="AW577" s="79"/>
      <c r="AX577" s="79"/>
      <c r="AY577" s="79"/>
      <c r="AZ577" s="79"/>
      <c r="BA577">
        <v>1</v>
      </c>
      <c r="BB577" s="78" t="str">
        <f>REPLACE(INDEX(GroupVertices[Group], MATCH(Edges24[[#This Row],[Vertex 1]],GroupVertices[Vertex],0)),1,1,"")</f>
        <v>5</v>
      </c>
      <c r="BC577" s="78" t="str">
        <f>REPLACE(INDEX(GroupVertices[Group], MATCH(Edges24[[#This Row],[Vertex 2]],GroupVertices[Vertex],0)),1,1,"")</f>
        <v>5</v>
      </c>
      <c r="BD577" s="48">
        <v>1</v>
      </c>
      <c r="BE577" s="49">
        <v>8.3333333333333339</v>
      </c>
      <c r="BF577" s="48">
        <v>0</v>
      </c>
      <c r="BG577" s="49">
        <v>0</v>
      </c>
      <c r="BH577" s="48">
        <v>0</v>
      </c>
      <c r="BI577" s="49">
        <v>0</v>
      </c>
      <c r="BJ577" s="48">
        <v>11</v>
      </c>
      <c r="BK577" s="49">
        <v>91.666666666666671</v>
      </c>
      <c r="BL577" s="48">
        <v>12</v>
      </c>
    </row>
    <row r="578" spans="1:64" x14ac:dyDescent="0.25">
      <c r="A578" s="64" t="s">
        <v>532</v>
      </c>
      <c r="B578" s="64" t="s">
        <v>532</v>
      </c>
      <c r="C578" s="65"/>
      <c r="D578" s="66"/>
      <c r="E578" s="67"/>
      <c r="F578" s="68"/>
      <c r="G578" s="65"/>
      <c r="H578" s="69"/>
      <c r="I578" s="70"/>
      <c r="J578" s="70"/>
      <c r="K578" s="34" t="s">
        <v>65</v>
      </c>
      <c r="L578" s="77">
        <v>814</v>
      </c>
      <c r="M578" s="77"/>
      <c r="N578" s="72"/>
      <c r="O578" s="79" t="s">
        <v>176</v>
      </c>
      <c r="P578" s="81">
        <v>43175.406307870369</v>
      </c>
      <c r="Q578" s="79" t="s">
        <v>1481</v>
      </c>
      <c r="R578" s="83" t="s">
        <v>2266</v>
      </c>
      <c r="S578" s="79" t="s">
        <v>2591</v>
      </c>
      <c r="T578" s="79" t="s">
        <v>2906</v>
      </c>
      <c r="U578" s="79"/>
      <c r="V578" s="83" t="s">
        <v>3705</v>
      </c>
      <c r="W578" s="81">
        <v>43175.406307870369</v>
      </c>
      <c r="X578" s="83" t="s">
        <v>4453</v>
      </c>
      <c r="Y578" s="79"/>
      <c r="Z578" s="79"/>
      <c r="AA578" s="85" t="s">
        <v>5661</v>
      </c>
      <c r="AB578" s="79"/>
      <c r="AC578" s="79" t="b">
        <v>0</v>
      </c>
      <c r="AD578" s="79">
        <v>0</v>
      </c>
      <c r="AE578" s="85" t="s">
        <v>6296</v>
      </c>
      <c r="AF578" s="79" t="b">
        <v>0</v>
      </c>
      <c r="AG578" s="79" t="s">
        <v>6304</v>
      </c>
      <c r="AH578" s="79"/>
      <c r="AI578" s="85" t="s">
        <v>6296</v>
      </c>
      <c r="AJ578" s="79" t="b">
        <v>0</v>
      </c>
      <c r="AK578" s="79">
        <v>3</v>
      </c>
      <c r="AL578" s="85" t="s">
        <v>6296</v>
      </c>
      <c r="AM578" s="79" t="s">
        <v>6336</v>
      </c>
      <c r="AN578" s="79" t="b">
        <v>0</v>
      </c>
      <c r="AO578" s="85" t="s">
        <v>5661</v>
      </c>
      <c r="AP578" s="79" t="s">
        <v>6415</v>
      </c>
      <c r="AQ578" s="79">
        <v>0</v>
      </c>
      <c r="AR578" s="79">
        <v>0</v>
      </c>
      <c r="AS578" s="79"/>
      <c r="AT578" s="79"/>
      <c r="AU578" s="79"/>
      <c r="AV578" s="79"/>
      <c r="AW578" s="79"/>
      <c r="AX578" s="79"/>
      <c r="AY578" s="79"/>
      <c r="AZ578" s="79"/>
      <c r="BA578">
        <v>4</v>
      </c>
      <c r="BB578" s="78" t="str">
        <f>REPLACE(INDEX(GroupVertices[Group], MATCH(Edges24[[#This Row],[Vertex 1]],GroupVertices[Vertex],0)),1,1,"")</f>
        <v>5</v>
      </c>
      <c r="BC578" s="78" t="str">
        <f>REPLACE(INDEX(GroupVertices[Group], MATCH(Edges24[[#This Row],[Vertex 2]],GroupVertices[Vertex],0)),1,1,"")</f>
        <v>5</v>
      </c>
      <c r="BD578" s="48">
        <v>1</v>
      </c>
      <c r="BE578" s="49">
        <v>14.285714285714286</v>
      </c>
      <c r="BF578" s="48">
        <v>0</v>
      </c>
      <c r="BG578" s="49">
        <v>0</v>
      </c>
      <c r="BH578" s="48">
        <v>0</v>
      </c>
      <c r="BI578" s="49">
        <v>0</v>
      </c>
      <c r="BJ578" s="48">
        <v>6</v>
      </c>
      <c r="BK578" s="49">
        <v>85.714285714285708</v>
      </c>
      <c r="BL578" s="48">
        <v>7</v>
      </c>
    </row>
    <row r="579" spans="1:64" x14ac:dyDescent="0.25">
      <c r="A579" s="64" t="s">
        <v>532</v>
      </c>
      <c r="B579" s="64" t="s">
        <v>532</v>
      </c>
      <c r="C579" s="65"/>
      <c r="D579" s="66"/>
      <c r="E579" s="67"/>
      <c r="F579" s="68"/>
      <c r="G579" s="65"/>
      <c r="H579" s="69"/>
      <c r="I579" s="70"/>
      <c r="J579" s="70"/>
      <c r="K579" s="34" t="s">
        <v>65</v>
      </c>
      <c r="L579" s="77">
        <v>815</v>
      </c>
      <c r="M579" s="77"/>
      <c r="N579" s="72"/>
      <c r="O579" s="79" t="s">
        <v>176</v>
      </c>
      <c r="P579" s="81">
        <v>43167.656331018516</v>
      </c>
      <c r="Q579" s="79" t="s">
        <v>1482</v>
      </c>
      <c r="R579" s="83" t="s">
        <v>2200</v>
      </c>
      <c r="S579" s="79" t="s">
        <v>2512</v>
      </c>
      <c r="T579" s="79" t="s">
        <v>2843</v>
      </c>
      <c r="U579" s="79"/>
      <c r="V579" s="83" t="s">
        <v>3705</v>
      </c>
      <c r="W579" s="81">
        <v>43167.656331018516</v>
      </c>
      <c r="X579" s="83" t="s">
        <v>4454</v>
      </c>
      <c r="Y579" s="79"/>
      <c r="Z579" s="79"/>
      <c r="AA579" s="85" t="s">
        <v>5662</v>
      </c>
      <c r="AB579" s="79"/>
      <c r="AC579" s="79" t="b">
        <v>0</v>
      </c>
      <c r="AD579" s="79">
        <v>0</v>
      </c>
      <c r="AE579" s="85" t="s">
        <v>6296</v>
      </c>
      <c r="AF579" s="79" t="b">
        <v>0</v>
      </c>
      <c r="AG579" s="79" t="s">
        <v>6304</v>
      </c>
      <c r="AH579" s="79"/>
      <c r="AI579" s="85" t="s">
        <v>6296</v>
      </c>
      <c r="AJ579" s="79" t="b">
        <v>0</v>
      </c>
      <c r="AK579" s="79">
        <v>0</v>
      </c>
      <c r="AL579" s="85" t="s">
        <v>6296</v>
      </c>
      <c r="AM579" s="79" t="s">
        <v>6336</v>
      </c>
      <c r="AN579" s="79" t="b">
        <v>0</v>
      </c>
      <c r="AO579" s="85" t="s">
        <v>5662</v>
      </c>
      <c r="AP579" s="79" t="s">
        <v>176</v>
      </c>
      <c r="AQ579" s="79">
        <v>0</v>
      </c>
      <c r="AR579" s="79">
        <v>0</v>
      </c>
      <c r="AS579" s="79"/>
      <c r="AT579" s="79"/>
      <c r="AU579" s="79"/>
      <c r="AV579" s="79"/>
      <c r="AW579" s="79"/>
      <c r="AX579" s="79"/>
      <c r="AY579" s="79"/>
      <c r="AZ579" s="79"/>
      <c r="BA579">
        <v>4</v>
      </c>
      <c r="BB579" s="78" t="str">
        <f>REPLACE(INDEX(GroupVertices[Group], MATCH(Edges24[[#This Row],[Vertex 1]],GroupVertices[Vertex],0)),1,1,"")</f>
        <v>5</v>
      </c>
      <c r="BC579" s="78" t="str">
        <f>REPLACE(INDEX(GroupVertices[Group], MATCH(Edges24[[#This Row],[Vertex 2]],GroupVertices[Vertex],0)),1,1,"")</f>
        <v>5</v>
      </c>
      <c r="BD579" s="48">
        <v>0</v>
      </c>
      <c r="BE579" s="49">
        <v>0</v>
      </c>
      <c r="BF579" s="48">
        <v>0</v>
      </c>
      <c r="BG579" s="49">
        <v>0</v>
      </c>
      <c r="BH579" s="48">
        <v>0</v>
      </c>
      <c r="BI579" s="49">
        <v>0</v>
      </c>
      <c r="BJ579" s="48">
        <v>31</v>
      </c>
      <c r="BK579" s="49">
        <v>100</v>
      </c>
      <c r="BL579" s="48">
        <v>31</v>
      </c>
    </row>
    <row r="580" spans="1:64" x14ac:dyDescent="0.25">
      <c r="A580" s="64" t="s">
        <v>532</v>
      </c>
      <c r="B580" s="64" t="s">
        <v>532</v>
      </c>
      <c r="C580" s="65"/>
      <c r="D580" s="66"/>
      <c r="E580" s="67"/>
      <c r="F580" s="68"/>
      <c r="G580" s="65"/>
      <c r="H580" s="69"/>
      <c r="I580" s="70"/>
      <c r="J580" s="70"/>
      <c r="K580" s="34" t="s">
        <v>65</v>
      </c>
      <c r="L580" s="77">
        <v>816</v>
      </c>
      <c r="M580" s="77"/>
      <c r="N580" s="72"/>
      <c r="O580" s="79" t="s">
        <v>176</v>
      </c>
      <c r="P580" s="81">
        <v>43170.656307870369</v>
      </c>
      <c r="Q580" s="79" t="s">
        <v>1483</v>
      </c>
      <c r="R580" s="83" t="s">
        <v>2201</v>
      </c>
      <c r="S580" s="79" t="s">
        <v>2512</v>
      </c>
      <c r="T580" s="79" t="s">
        <v>2844</v>
      </c>
      <c r="U580" s="79"/>
      <c r="V580" s="83" t="s">
        <v>3705</v>
      </c>
      <c r="W580" s="81">
        <v>43170.656307870369</v>
      </c>
      <c r="X580" s="83" t="s">
        <v>4455</v>
      </c>
      <c r="Y580" s="79"/>
      <c r="Z580" s="79"/>
      <c r="AA580" s="85" t="s">
        <v>5663</v>
      </c>
      <c r="AB580" s="79"/>
      <c r="AC580" s="79" t="b">
        <v>0</v>
      </c>
      <c r="AD580" s="79">
        <v>0</v>
      </c>
      <c r="AE580" s="85" t="s">
        <v>6296</v>
      </c>
      <c r="AF580" s="79" t="b">
        <v>0</v>
      </c>
      <c r="AG580" s="79" t="s">
        <v>6304</v>
      </c>
      <c r="AH580" s="79"/>
      <c r="AI580" s="85" t="s">
        <v>6296</v>
      </c>
      <c r="AJ580" s="79" t="b">
        <v>0</v>
      </c>
      <c r="AK580" s="79">
        <v>0</v>
      </c>
      <c r="AL580" s="85" t="s">
        <v>6296</v>
      </c>
      <c r="AM580" s="79" t="s">
        <v>6336</v>
      </c>
      <c r="AN580" s="79" t="b">
        <v>0</v>
      </c>
      <c r="AO580" s="85" t="s">
        <v>5663</v>
      </c>
      <c r="AP580" s="79" t="s">
        <v>176</v>
      </c>
      <c r="AQ580" s="79">
        <v>0</v>
      </c>
      <c r="AR580" s="79">
        <v>0</v>
      </c>
      <c r="AS580" s="79"/>
      <c r="AT580" s="79"/>
      <c r="AU580" s="79"/>
      <c r="AV580" s="79"/>
      <c r="AW580" s="79"/>
      <c r="AX580" s="79"/>
      <c r="AY580" s="79"/>
      <c r="AZ580" s="79"/>
      <c r="BA580">
        <v>4</v>
      </c>
      <c r="BB580" s="78" t="str">
        <f>REPLACE(INDEX(GroupVertices[Group], MATCH(Edges24[[#This Row],[Vertex 1]],GroupVertices[Vertex],0)),1,1,"")</f>
        <v>5</v>
      </c>
      <c r="BC580" s="78" t="str">
        <f>REPLACE(INDEX(GroupVertices[Group], MATCH(Edges24[[#This Row],[Vertex 2]],GroupVertices[Vertex],0)),1,1,"")</f>
        <v>5</v>
      </c>
      <c r="BD580" s="48">
        <v>1</v>
      </c>
      <c r="BE580" s="49">
        <v>11.111111111111111</v>
      </c>
      <c r="BF580" s="48">
        <v>0</v>
      </c>
      <c r="BG580" s="49">
        <v>0</v>
      </c>
      <c r="BH580" s="48">
        <v>0</v>
      </c>
      <c r="BI580" s="49">
        <v>0</v>
      </c>
      <c r="BJ580" s="48">
        <v>8</v>
      </c>
      <c r="BK580" s="49">
        <v>88.888888888888886</v>
      </c>
      <c r="BL580" s="48">
        <v>9</v>
      </c>
    </row>
    <row r="581" spans="1:64" x14ac:dyDescent="0.25">
      <c r="A581" s="64" t="s">
        <v>532</v>
      </c>
      <c r="B581" s="64" t="s">
        <v>532</v>
      </c>
      <c r="C581" s="65"/>
      <c r="D581" s="66"/>
      <c r="E581" s="67"/>
      <c r="F581" s="68"/>
      <c r="G581" s="65"/>
      <c r="H581" s="69"/>
      <c r="I581" s="70"/>
      <c r="J581" s="70"/>
      <c r="K581" s="34" t="s">
        <v>65</v>
      </c>
      <c r="L581" s="77">
        <v>817</v>
      </c>
      <c r="M581" s="77"/>
      <c r="N581" s="72"/>
      <c r="O581" s="79" t="s">
        <v>176</v>
      </c>
      <c r="P581" s="81">
        <v>43171.670219907406</v>
      </c>
      <c r="Q581" s="79" t="s">
        <v>1484</v>
      </c>
      <c r="R581" s="83" t="s">
        <v>2202</v>
      </c>
      <c r="S581" s="79" t="s">
        <v>2512</v>
      </c>
      <c r="T581" s="79" t="s">
        <v>2845</v>
      </c>
      <c r="U581" s="79"/>
      <c r="V581" s="83" t="s">
        <v>3705</v>
      </c>
      <c r="W581" s="81">
        <v>43171.670219907406</v>
      </c>
      <c r="X581" s="83" t="s">
        <v>4456</v>
      </c>
      <c r="Y581" s="79"/>
      <c r="Z581" s="79"/>
      <c r="AA581" s="85" t="s">
        <v>5664</v>
      </c>
      <c r="AB581" s="79"/>
      <c r="AC581" s="79" t="b">
        <v>0</v>
      </c>
      <c r="AD581" s="79">
        <v>2</v>
      </c>
      <c r="AE581" s="85" t="s">
        <v>6296</v>
      </c>
      <c r="AF581" s="79" t="b">
        <v>0</v>
      </c>
      <c r="AG581" s="79" t="s">
        <v>6304</v>
      </c>
      <c r="AH581" s="79"/>
      <c r="AI581" s="85" t="s">
        <v>6296</v>
      </c>
      <c r="AJ581" s="79" t="b">
        <v>0</v>
      </c>
      <c r="AK581" s="79">
        <v>0</v>
      </c>
      <c r="AL581" s="85" t="s">
        <v>6296</v>
      </c>
      <c r="AM581" s="79" t="s">
        <v>6336</v>
      </c>
      <c r="AN581" s="79" t="b">
        <v>0</v>
      </c>
      <c r="AO581" s="85" t="s">
        <v>5664</v>
      </c>
      <c r="AP581" s="79" t="s">
        <v>176</v>
      </c>
      <c r="AQ581" s="79">
        <v>0</v>
      </c>
      <c r="AR581" s="79">
        <v>0</v>
      </c>
      <c r="AS581" s="79"/>
      <c r="AT581" s="79"/>
      <c r="AU581" s="79"/>
      <c r="AV581" s="79"/>
      <c r="AW581" s="79"/>
      <c r="AX581" s="79"/>
      <c r="AY581" s="79"/>
      <c r="AZ581" s="79"/>
      <c r="BA581">
        <v>4</v>
      </c>
      <c r="BB581" s="78" t="str">
        <f>REPLACE(INDEX(GroupVertices[Group], MATCH(Edges24[[#This Row],[Vertex 1]],GroupVertices[Vertex],0)),1,1,"")</f>
        <v>5</v>
      </c>
      <c r="BC581" s="78" t="str">
        <f>REPLACE(INDEX(GroupVertices[Group], MATCH(Edges24[[#This Row],[Vertex 2]],GroupVertices[Vertex],0)),1,1,"")</f>
        <v>5</v>
      </c>
      <c r="BD581" s="48">
        <v>0</v>
      </c>
      <c r="BE581" s="49">
        <v>0</v>
      </c>
      <c r="BF581" s="48">
        <v>0</v>
      </c>
      <c r="BG581" s="49">
        <v>0</v>
      </c>
      <c r="BH581" s="48">
        <v>0</v>
      </c>
      <c r="BI581" s="49">
        <v>0</v>
      </c>
      <c r="BJ581" s="48">
        <v>16</v>
      </c>
      <c r="BK581" s="49">
        <v>100</v>
      </c>
      <c r="BL581" s="48">
        <v>16</v>
      </c>
    </row>
    <row r="582" spans="1:64" x14ac:dyDescent="0.25">
      <c r="A582" s="64" t="s">
        <v>625</v>
      </c>
      <c r="B582" s="64" t="s">
        <v>532</v>
      </c>
      <c r="C582" s="65"/>
      <c r="D582" s="66"/>
      <c r="E582" s="67"/>
      <c r="F582" s="68"/>
      <c r="G582" s="65"/>
      <c r="H582" s="69"/>
      <c r="I582" s="70"/>
      <c r="J582" s="70"/>
      <c r="K582" s="34" t="s">
        <v>65</v>
      </c>
      <c r="L582" s="77">
        <v>818</v>
      </c>
      <c r="M582" s="77"/>
      <c r="N582" s="72"/>
      <c r="O582" s="79" t="s">
        <v>999</v>
      </c>
      <c r="P582" s="81">
        <v>43175.634282407409</v>
      </c>
      <c r="Q582" s="79" t="s">
        <v>1485</v>
      </c>
      <c r="R582" s="83" t="s">
        <v>2266</v>
      </c>
      <c r="S582" s="79" t="s">
        <v>2591</v>
      </c>
      <c r="T582" s="79" t="s">
        <v>2906</v>
      </c>
      <c r="U582" s="79"/>
      <c r="V582" s="83" t="s">
        <v>3769</v>
      </c>
      <c r="W582" s="81">
        <v>43175.634282407409</v>
      </c>
      <c r="X582" s="83" t="s">
        <v>4457</v>
      </c>
      <c r="Y582" s="79"/>
      <c r="Z582" s="79"/>
      <c r="AA582" s="85" t="s">
        <v>5665</v>
      </c>
      <c r="AB582" s="79"/>
      <c r="AC582" s="79" t="b">
        <v>0</v>
      </c>
      <c r="AD582" s="79">
        <v>0</v>
      </c>
      <c r="AE582" s="85" t="s">
        <v>6296</v>
      </c>
      <c r="AF582" s="79" t="b">
        <v>0</v>
      </c>
      <c r="AG582" s="79" t="s">
        <v>6304</v>
      </c>
      <c r="AH582" s="79"/>
      <c r="AI582" s="85" t="s">
        <v>6296</v>
      </c>
      <c r="AJ582" s="79" t="b">
        <v>0</v>
      </c>
      <c r="AK582" s="79">
        <v>3</v>
      </c>
      <c r="AL582" s="85" t="s">
        <v>5661</v>
      </c>
      <c r="AM582" s="79" t="s">
        <v>6400</v>
      </c>
      <c r="AN582" s="79" t="b">
        <v>0</v>
      </c>
      <c r="AO582" s="85" t="s">
        <v>5661</v>
      </c>
      <c r="AP582" s="79" t="s">
        <v>176</v>
      </c>
      <c r="AQ582" s="79">
        <v>0</v>
      </c>
      <c r="AR582" s="79">
        <v>0</v>
      </c>
      <c r="AS582" s="79"/>
      <c r="AT582" s="79"/>
      <c r="AU582" s="79"/>
      <c r="AV582" s="79"/>
      <c r="AW582" s="79"/>
      <c r="AX582" s="79"/>
      <c r="AY582" s="79"/>
      <c r="AZ582" s="79"/>
      <c r="BA582">
        <v>1</v>
      </c>
      <c r="BB582" s="78" t="str">
        <f>REPLACE(INDEX(GroupVertices[Group], MATCH(Edges24[[#This Row],[Vertex 1]],GroupVertices[Vertex],0)),1,1,"")</f>
        <v>5</v>
      </c>
      <c r="BC582" s="78" t="str">
        <f>REPLACE(INDEX(GroupVertices[Group], MATCH(Edges24[[#This Row],[Vertex 2]],GroupVertices[Vertex],0)),1,1,"")</f>
        <v>5</v>
      </c>
      <c r="BD582" s="48">
        <v>1</v>
      </c>
      <c r="BE582" s="49">
        <v>11.111111111111111</v>
      </c>
      <c r="BF582" s="48">
        <v>0</v>
      </c>
      <c r="BG582" s="49">
        <v>0</v>
      </c>
      <c r="BH582" s="48">
        <v>0</v>
      </c>
      <c r="BI582" s="49">
        <v>0</v>
      </c>
      <c r="BJ582" s="48">
        <v>8</v>
      </c>
      <c r="BK582" s="49">
        <v>88.888888888888886</v>
      </c>
      <c r="BL582" s="48">
        <v>9</v>
      </c>
    </row>
    <row r="583" spans="1:64" x14ac:dyDescent="0.25">
      <c r="A583" s="64" t="s">
        <v>625</v>
      </c>
      <c r="B583" s="64" t="s">
        <v>669</v>
      </c>
      <c r="C583" s="65"/>
      <c r="D583" s="66"/>
      <c r="E583" s="67"/>
      <c r="F583" s="68"/>
      <c r="G583" s="65"/>
      <c r="H583" s="69"/>
      <c r="I583" s="70"/>
      <c r="J583" s="70"/>
      <c r="K583" s="34" t="s">
        <v>65</v>
      </c>
      <c r="L583" s="77">
        <v>819</v>
      </c>
      <c r="M583" s="77"/>
      <c r="N583" s="72"/>
      <c r="O583" s="79" t="s">
        <v>999</v>
      </c>
      <c r="P583" s="81">
        <v>43174.589687500003</v>
      </c>
      <c r="Q583" s="79" t="s">
        <v>1486</v>
      </c>
      <c r="R583" s="79"/>
      <c r="S583" s="79"/>
      <c r="T583" s="79" t="s">
        <v>2907</v>
      </c>
      <c r="U583" s="79"/>
      <c r="V583" s="83" t="s">
        <v>3769</v>
      </c>
      <c r="W583" s="81">
        <v>43174.589687500003</v>
      </c>
      <c r="X583" s="83" t="s">
        <v>4458</v>
      </c>
      <c r="Y583" s="79"/>
      <c r="Z583" s="79"/>
      <c r="AA583" s="85" t="s">
        <v>5666</v>
      </c>
      <c r="AB583" s="79"/>
      <c r="AC583" s="79" t="b">
        <v>0</v>
      </c>
      <c r="AD583" s="79">
        <v>0</v>
      </c>
      <c r="AE583" s="85" t="s">
        <v>6296</v>
      </c>
      <c r="AF583" s="79" t="b">
        <v>0</v>
      </c>
      <c r="AG583" s="79" t="s">
        <v>6304</v>
      </c>
      <c r="AH583" s="79"/>
      <c r="AI583" s="85" t="s">
        <v>6296</v>
      </c>
      <c r="AJ583" s="79" t="b">
        <v>0</v>
      </c>
      <c r="AK583" s="79">
        <v>2</v>
      </c>
      <c r="AL583" s="85" t="s">
        <v>5781</v>
      </c>
      <c r="AM583" s="79" t="s">
        <v>6400</v>
      </c>
      <c r="AN583" s="79" t="b">
        <v>0</v>
      </c>
      <c r="AO583" s="85" t="s">
        <v>5781</v>
      </c>
      <c r="AP583" s="79" t="s">
        <v>176</v>
      </c>
      <c r="AQ583" s="79">
        <v>0</v>
      </c>
      <c r="AR583" s="79">
        <v>0</v>
      </c>
      <c r="AS583" s="79"/>
      <c r="AT583" s="79"/>
      <c r="AU583" s="79"/>
      <c r="AV583" s="79"/>
      <c r="AW583" s="79"/>
      <c r="AX583" s="79"/>
      <c r="AY583" s="79"/>
      <c r="AZ583" s="79"/>
      <c r="BA583">
        <v>1</v>
      </c>
      <c r="BB583" s="78" t="str">
        <f>REPLACE(INDEX(GroupVertices[Group], MATCH(Edges24[[#This Row],[Vertex 1]],GroupVertices[Vertex],0)),1,1,"")</f>
        <v>5</v>
      </c>
      <c r="BC583" s="78" t="str">
        <f>REPLACE(INDEX(GroupVertices[Group], MATCH(Edges24[[#This Row],[Vertex 2]],GroupVertices[Vertex],0)),1,1,"")</f>
        <v>5</v>
      </c>
      <c r="BD583" s="48">
        <v>1</v>
      </c>
      <c r="BE583" s="49">
        <v>5.882352941176471</v>
      </c>
      <c r="BF583" s="48">
        <v>0</v>
      </c>
      <c r="BG583" s="49">
        <v>0</v>
      </c>
      <c r="BH583" s="48">
        <v>0</v>
      </c>
      <c r="BI583" s="49">
        <v>0</v>
      </c>
      <c r="BJ583" s="48">
        <v>16</v>
      </c>
      <c r="BK583" s="49">
        <v>94.117647058823536</v>
      </c>
      <c r="BL583" s="48">
        <v>17</v>
      </c>
    </row>
    <row r="584" spans="1:64" x14ac:dyDescent="0.25">
      <c r="A584" s="64" t="s">
        <v>625</v>
      </c>
      <c r="B584" s="64" t="s">
        <v>734</v>
      </c>
      <c r="C584" s="65"/>
      <c r="D584" s="66"/>
      <c r="E584" s="67"/>
      <c r="F584" s="68"/>
      <c r="G584" s="65"/>
      <c r="H584" s="69"/>
      <c r="I584" s="70"/>
      <c r="J584" s="70"/>
      <c r="K584" s="34" t="s">
        <v>65</v>
      </c>
      <c r="L584" s="77">
        <v>820</v>
      </c>
      <c r="M584" s="77"/>
      <c r="N584" s="72"/>
      <c r="O584" s="79" t="s">
        <v>999</v>
      </c>
      <c r="P584" s="81">
        <v>43174.589722222219</v>
      </c>
      <c r="Q584" s="79" t="s">
        <v>1487</v>
      </c>
      <c r="R584" s="83" t="s">
        <v>2267</v>
      </c>
      <c r="S584" s="79" t="s">
        <v>2555</v>
      </c>
      <c r="T584" s="79" t="s">
        <v>2756</v>
      </c>
      <c r="U584" s="79"/>
      <c r="V584" s="83" t="s">
        <v>3769</v>
      </c>
      <c r="W584" s="81">
        <v>43174.589722222219</v>
      </c>
      <c r="X584" s="83" t="s">
        <v>4459</v>
      </c>
      <c r="Y584" s="79"/>
      <c r="Z584" s="79"/>
      <c r="AA584" s="85" t="s">
        <v>5667</v>
      </c>
      <c r="AB584" s="79"/>
      <c r="AC584" s="79" t="b">
        <v>0</v>
      </c>
      <c r="AD584" s="79">
        <v>0</v>
      </c>
      <c r="AE584" s="85" t="s">
        <v>6296</v>
      </c>
      <c r="AF584" s="79" t="b">
        <v>0</v>
      </c>
      <c r="AG584" s="79" t="s">
        <v>6304</v>
      </c>
      <c r="AH584" s="79"/>
      <c r="AI584" s="85" t="s">
        <v>6296</v>
      </c>
      <c r="AJ584" s="79" t="b">
        <v>0</v>
      </c>
      <c r="AK584" s="79">
        <v>3</v>
      </c>
      <c r="AL584" s="85" t="s">
        <v>5979</v>
      </c>
      <c r="AM584" s="79" t="s">
        <v>6400</v>
      </c>
      <c r="AN584" s="79" t="b">
        <v>0</v>
      </c>
      <c r="AO584" s="85" t="s">
        <v>5979</v>
      </c>
      <c r="AP584" s="79" t="s">
        <v>176</v>
      </c>
      <c r="AQ584" s="79">
        <v>0</v>
      </c>
      <c r="AR584" s="79">
        <v>0</v>
      </c>
      <c r="AS584" s="79"/>
      <c r="AT584" s="79"/>
      <c r="AU584" s="79"/>
      <c r="AV584" s="79"/>
      <c r="AW584" s="79"/>
      <c r="AX584" s="79"/>
      <c r="AY584" s="79"/>
      <c r="AZ584" s="79"/>
      <c r="BA584">
        <v>1</v>
      </c>
      <c r="BB584" s="78" t="str">
        <f>REPLACE(INDEX(GroupVertices[Group], MATCH(Edges24[[#This Row],[Vertex 1]],GroupVertices[Vertex],0)),1,1,"")</f>
        <v>5</v>
      </c>
      <c r="BC584" s="78" t="str">
        <f>REPLACE(INDEX(GroupVertices[Group], MATCH(Edges24[[#This Row],[Vertex 2]],GroupVertices[Vertex],0)),1,1,"")</f>
        <v>5</v>
      </c>
      <c r="BD584" s="48">
        <v>1</v>
      </c>
      <c r="BE584" s="49">
        <v>5.882352941176471</v>
      </c>
      <c r="BF584" s="48">
        <v>0</v>
      </c>
      <c r="BG584" s="49">
        <v>0</v>
      </c>
      <c r="BH584" s="48">
        <v>0</v>
      </c>
      <c r="BI584" s="49">
        <v>0</v>
      </c>
      <c r="BJ584" s="48">
        <v>16</v>
      </c>
      <c r="BK584" s="49">
        <v>94.117647058823536</v>
      </c>
      <c r="BL584" s="48">
        <v>17</v>
      </c>
    </row>
    <row r="585" spans="1:64" x14ac:dyDescent="0.25">
      <c r="A585" s="64" t="s">
        <v>626</v>
      </c>
      <c r="B585" s="64" t="s">
        <v>757</v>
      </c>
      <c r="C585" s="65"/>
      <c r="D585" s="66"/>
      <c r="E585" s="67"/>
      <c r="F585" s="68"/>
      <c r="G585" s="65"/>
      <c r="H585" s="69"/>
      <c r="I585" s="70"/>
      <c r="J585" s="70"/>
      <c r="K585" s="34" t="s">
        <v>65</v>
      </c>
      <c r="L585" s="77">
        <v>821</v>
      </c>
      <c r="M585" s="77"/>
      <c r="N585" s="72"/>
      <c r="O585" s="79" t="s">
        <v>999</v>
      </c>
      <c r="P585" s="81">
        <v>43175.634479166663</v>
      </c>
      <c r="Q585" s="79" t="s">
        <v>1437</v>
      </c>
      <c r="R585" s="83" t="s">
        <v>2243</v>
      </c>
      <c r="S585" s="79" t="s">
        <v>2518</v>
      </c>
      <c r="T585" s="79" t="s">
        <v>2882</v>
      </c>
      <c r="U585" s="79"/>
      <c r="V585" s="83" t="s">
        <v>3770</v>
      </c>
      <c r="W585" s="81">
        <v>43175.634479166663</v>
      </c>
      <c r="X585" s="83" t="s">
        <v>4460</v>
      </c>
      <c r="Y585" s="79"/>
      <c r="Z585" s="79"/>
      <c r="AA585" s="85" t="s">
        <v>5668</v>
      </c>
      <c r="AB585" s="79"/>
      <c r="AC585" s="79" t="b">
        <v>0</v>
      </c>
      <c r="AD585" s="79">
        <v>0</v>
      </c>
      <c r="AE585" s="85" t="s">
        <v>6296</v>
      </c>
      <c r="AF585" s="79" t="b">
        <v>0</v>
      </c>
      <c r="AG585" s="79" t="s">
        <v>6304</v>
      </c>
      <c r="AH585" s="79"/>
      <c r="AI585" s="85" t="s">
        <v>6296</v>
      </c>
      <c r="AJ585" s="79" t="b">
        <v>0</v>
      </c>
      <c r="AK585" s="79">
        <v>206</v>
      </c>
      <c r="AL585" s="85" t="s">
        <v>6011</v>
      </c>
      <c r="AM585" s="79" t="s">
        <v>6328</v>
      </c>
      <c r="AN585" s="79" t="b">
        <v>0</v>
      </c>
      <c r="AO585" s="85" t="s">
        <v>6011</v>
      </c>
      <c r="AP585" s="79" t="s">
        <v>176</v>
      </c>
      <c r="AQ585" s="79">
        <v>0</v>
      </c>
      <c r="AR585" s="79">
        <v>0</v>
      </c>
      <c r="AS585" s="79"/>
      <c r="AT585" s="79"/>
      <c r="AU585" s="79"/>
      <c r="AV585" s="79"/>
      <c r="AW585" s="79"/>
      <c r="AX585" s="79"/>
      <c r="AY585" s="79"/>
      <c r="AZ585" s="79"/>
      <c r="BA585">
        <v>1</v>
      </c>
      <c r="BB585" s="78" t="str">
        <f>REPLACE(INDEX(GroupVertices[Group], MATCH(Edges24[[#This Row],[Vertex 1]],GroupVertices[Vertex],0)),1,1,"")</f>
        <v>7</v>
      </c>
      <c r="BC585" s="78" t="str">
        <f>REPLACE(INDEX(GroupVertices[Group], MATCH(Edges24[[#This Row],[Vertex 2]],GroupVertices[Vertex],0)),1,1,"")</f>
        <v>7</v>
      </c>
      <c r="BD585" s="48">
        <v>0</v>
      </c>
      <c r="BE585" s="49">
        <v>0</v>
      </c>
      <c r="BF585" s="48">
        <v>0</v>
      </c>
      <c r="BG585" s="49">
        <v>0</v>
      </c>
      <c r="BH585" s="48">
        <v>0</v>
      </c>
      <c r="BI585" s="49">
        <v>0</v>
      </c>
      <c r="BJ585" s="48">
        <v>13</v>
      </c>
      <c r="BK585" s="49">
        <v>100</v>
      </c>
      <c r="BL585" s="48">
        <v>13</v>
      </c>
    </row>
    <row r="586" spans="1:64" x14ac:dyDescent="0.25">
      <c r="A586" s="64" t="s">
        <v>627</v>
      </c>
      <c r="B586" s="64" t="s">
        <v>879</v>
      </c>
      <c r="C586" s="65"/>
      <c r="D586" s="66"/>
      <c r="E586" s="67"/>
      <c r="F586" s="68"/>
      <c r="G586" s="65"/>
      <c r="H586" s="69"/>
      <c r="I586" s="70"/>
      <c r="J586" s="70"/>
      <c r="K586" s="34" t="s">
        <v>65</v>
      </c>
      <c r="L586" s="77">
        <v>822</v>
      </c>
      <c r="M586" s="77"/>
      <c r="N586" s="72"/>
      <c r="O586" s="79" t="s">
        <v>999</v>
      </c>
      <c r="P586" s="81">
        <v>43169.012233796297</v>
      </c>
      <c r="Q586" s="79" t="s">
        <v>1488</v>
      </c>
      <c r="R586" s="83" t="s">
        <v>2153</v>
      </c>
      <c r="S586" s="79" t="s">
        <v>2567</v>
      </c>
      <c r="T586" s="79" t="s">
        <v>731</v>
      </c>
      <c r="U586" s="79"/>
      <c r="V586" s="83" t="s">
        <v>3771</v>
      </c>
      <c r="W586" s="81">
        <v>43169.012233796297</v>
      </c>
      <c r="X586" s="83" t="s">
        <v>4461</v>
      </c>
      <c r="Y586" s="79"/>
      <c r="Z586" s="79"/>
      <c r="AA586" s="85" t="s">
        <v>5669</v>
      </c>
      <c r="AB586" s="79"/>
      <c r="AC586" s="79" t="b">
        <v>0</v>
      </c>
      <c r="AD586" s="79">
        <v>6</v>
      </c>
      <c r="AE586" s="85" t="s">
        <v>6296</v>
      </c>
      <c r="AF586" s="79" t="b">
        <v>0</v>
      </c>
      <c r="AG586" s="79" t="s">
        <v>6304</v>
      </c>
      <c r="AH586" s="79"/>
      <c r="AI586" s="85" t="s">
        <v>6296</v>
      </c>
      <c r="AJ586" s="79" t="b">
        <v>0</v>
      </c>
      <c r="AK586" s="79">
        <v>2</v>
      </c>
      <c r="AL586" s="85" t="s">
        <v>6296</v>
      </c>
      <c r="AM586" s="79" t="s">
        <v>6401</v>
      </c>
      <c r="AN586" s="79" t="b">
        <v>0</v>
      </c>
      <c r="AO586" s="85" t="s">
        <v>5669</v>
      </c>
      <c r="AP586" s="79" t="s">
        <v>6415</v>
      </c>
      <c r="AQ586" s="79">
        <v>0</v>
      </c>
      <c r="AR586" s="79">
        <v>0</v>
      </c>
      <c r="AS586" s="79"/>
      <c r="AT586" s="79"/>
      <c r="AU586" s="79"/>
      <c r="AV586" s="79"/>
      <c r="AW586" s="79"/>
      <c r="AX586" s="79"/>
      <c r="AY586" s="79"/>
      <c r="AZ586" s="79"/>
      <c r="BA586">
        <v>1</v>
      </c>
      <c r="BB586" s="78" t="str">
        <f>REPLACE(INDEX(GroupVertices[Group], MATCH(Edges24[[#This Row],[Vertex 1]],GroupVertices[Vertex],0)),1,1,"")</f>
        <v>10</v>
      </c>
      <c r="BC586" s="78" t="str">
        <f>REPLACE(INDEX(GroupVertices[Group], MATCH(Edges24[[#This Row],[Vertex 2]],GroupVertices[Vertex],0)),1,1,"")</f>
        <v>10</v>
      </c>
      <c r="BD586" s="48">
        <v>0</v>
      </c>
      <c r="BE586" s="49">
        <v>0</v>
      </c>
      <c r="BF586" s="48">
        <v>0</v>
      </c>
      <c r="BG586" s="49">
        <v>0</v>
      </c>
      <c r="BH586" s="48">
        <v>0</v>
      </c>
      <c r="BI586" s="49">
        <v>0</v>
      </c>
      <c r="BJ586" s="48">
        <v>11</v>
      </c>
      <c r="BK586" s="49">
        <v>100</v>
      </c>
      <c r="BL586" s="48">
        <v>11</v>
      </c>
    </row>
    <row r="587" spans="1:64" x14ac:dyDescent="0.25">
      <c r="A587" s="64" t="s">
        <v>627</v>
      </c>
      <c r="B587" s="64" t="s">
        <v>916</v>
      </c>
      <c r="C587" s="65"/>
      <c r="D587" s="66"/>
      <c r="E587" s="67"/>
      <c r="F587" s="68"/>
      <c r="G587" s="65"/>
      <c r="H587" s="69"/>
      <c r="I587" s="70"/>
      <c r="J587" s="70"/>
      <c r="K587" s="34" t="s">
        <v>65</v>
      </c>
      <c r="L587" s="77">
        <v>823</v>
      </c>
      <c r="M587" s="77"/>
      <c r="N587" s="72"/>
      <c r="O587" s="79" t="s">
        <v>999</v>
      </c>
      <c r="P587" s="81">
        <v>43176.067048611112</v>
      </c>
      <c r="Q587" s="79" t="s">
        <v>1489</v>
      </c>
      <c r="R587" s="83" t="s">
        <v>2062</v>
      </c>
      <c r="S587" s="79" t="s">
        <v>2515</v>
      </c>
      <c r="T587" s="79" t="s">
        <v>2908</v>
      </c>
      <c r="U587" s="79"/>
      <c r="V587" s="83" t="s">
        <v>3771</v>
      </c>
      <c r="W587" s="81">
        <v>43176.067048611112</v>
      </c>
      <c r="X587" s="83" t="s">
        <v>4462</v>
      </c>
      <c r="Y587" s="79"/>
      <c r="Z587" s="79"/>
      <c r="AA587" s="85" t="s">
        <v>5670</v>
      </c>
      <c r="AB587" s="79"/>
      <c r="AC587" s="79" t="b">
        <v>0</v>
      </c>
      <c r="AD587" s="79">
        <v>7</v>
      </c>
      <c r="AE587" s="85" t="s">
        <v>6296</v>
      </c>
      <c r="AF587" s="79" t="b">
        <v>0</v>
      </c>
      <c r="AG587" s="79" t="s">
        <v>6304</v>
      </c>
      <c r="AH587" s="79"/>
      <c r="AI587" s="85" t="s">
        <v>6296</v>
      </c>
      <c r="AJ587" s="79" t="b">
        <v>0</v>
      </c>
      <c r="AK587" s="79">
        <v>8</v>
      </c>
      <c r="AL587" s="85" t="s">
        <v>6296</v>
      </c>
      <c r="AM587" s="79" t="s">
        <v>6401</v>
      </c>
      <c r="AN587" s="79" t="b">
        <v>0</v>
      </c>
      <c r="AO587" s="85" t="s">
        <v>5670</v>
      </c>
      <c r="AP587" s="79" t="s">
        <v>6415</v>
      </c>
      <c r="AQ587" s="79">
        <v>0</v>
      </c>
      <c r="AR587" s="79">
        <v>0</v>
      </c>
      <c r="AS587" s="79"/>
      <c r="AT587" s="79"/>
      <c r="AU587" s="79"/>
      <c r="AV587" s="79"/>
      <c r="AW587" s="79"/>
      <c r="AX587" s="79"/>
      <c r="AY587" s="79"/>
      <c r="AZ587" s="79"/>
      <c r="BA587">
        <v>2</v>
      </c>
      <c r="BB587" s="78" t="str">
        <f>REPLACE(INDEX(GroupVertices[Group], MATCH(Edges24[[#This Row],[Vertex 1]],GroupVertices[Vertex],0)),1,1,"")</f>
        <v>10</v>
      </c>
      <c r="BC587" s="78" t="str">
        <f>REPLACE(INDEX(GroupVertices[Group], MATCH(Edges24[[#This Row],[Vertex 2]],GroupVertices[Vertex],0)),1,1,"")</f>
        <v>10</v>
      </c>
      <c r="BD587" s="48">
        <v>3</v>
      </c>
      <c r="BE587" s="49">
        <v>13.636363636363637</v>
      </c>
      <c r="BF587" s="48">
        <v>0</v>
      </c>
      <c r="BG587" s="49">
        <v>0</v>
      </c>
      <c r="BH587" s="48">
        <v>0</v>
      </c>
      <c r="BI587" s="49">
        <v>0</v>
      </c>
      <c r="BJ587" s="48">
        <v>19</v>
      </c>
      <c r="BK587" s="49">
        <v>86.36363636363636</v>
      </c>
      <c r="BL587" s="48">
        <v>22</v>
      </c>
    </row>
    <row r="588" spans="1:64" x14ac:dyDescent="0.25">
      <c r="A588" s="64" t="s">
        <v>627</v>
      </c>
      <c r="B588" s="64" t="s">
        <v>916</v>
      </c>
      <c r="C588" s="65"/>
      <c r="D588" s="66"/>
      <c r="E588" s="67"/>
      <c r="F588" s="68"/>
      <c r="G588" s="65"/>
      <c r="H588" s="69"/>
      <c r="I588" s="70"/>
      <c r="J588" s="70"/>
      <c r="K588" s="34" t="s">
        <v>65</v>
      </c>
      <c r="L588" s="77">
        <v>824</v>
      </c>
      <c r="M588" s="77"/>
      <c r="N588" s="72"/>
      <c r="O588" s="79" t="s">
        <v>999</v>
      </c>
      <c r="P588" s="81">
        <v>43167.674166666664</v>
      </c>
      <c r="Q588" s="79" t="s">
        <v>1489</v>
      </c>
      <c r="R588" s="83" t="s">
        <v>2062</v>
      </c>
      <c r="S588" s="79" t="s">
        <v>2515</v>
      </c>
      <c r="T588" s="79" t="s">
        <v>2908</v>
      </c>
      <c r="U588" s="79"/>
      <c r="V588" s="83" t="s">
        <v>3771</v>
      </c>
      <c r="W588" s="81">
        <v>43167.674166666664</v>
      </c>
      <c r="X588" s="83" t="s">
        <v>4463</v>
      </c>
      <c r="Y588" s="79"/>
      <c r="Z588" s="79"/>
      <c r="AA588" s="85" t="s">
        <v>5671</v>
      </c>
      <c r="AB588" s="79"/>
      <c r="AC588" s="79" t="b">
        <v>0</v>
      </c>
      <c r="AD588" s="79">
        <v>1</v>
      </c>
      <c r="AE588" s="85" t="s">
        <v>6296</v>
      </c>
      <c r="AF588" s="79" t="b">
        <v>0</v>
      </c>
      <c r="AG588" s="79" t="s">
        <v>6304</v>
      </c>
      <c r="AH588" s="79"/>
      <c r="AI588" s="85" t="s">
        <v>6296</v>
      </c>
      <c r="AJ588" s="79" t="b">
        <v>0</v>
      </c>
      <c r="AK588" s="79">
        <v>1</v>
      </c>
      <c r="AL588" s="85" t="s">
        <v>6296</v>
      </c>
      <c r="AM588" s="79" t="s">
        <v>6401</v>
      </c>
      <c r="AN588" s="79" t="b">
        <v>0</v>
      </c>
      <c r="AO588" s="85" t="s">
        <v>5671</v>
      </c>
      <c r="AP588" s="79" t="s">
        <v>176</v>
      </c>
      <c r="AQ588" s="79">
        <v>0</v>
      </c>
      <c r="AR588" s="79">
        <v>0</v>
      </c>
      <c r="AS588" s="79"/>
      <c r="AT588" s="79"/>
      <c r="AU588" s="79"/>
      <c r="AV588" s="79"/>
      <c r="AW588" s="79"/>
      <c r="AX588" s="79"/>
      <c r="AY588" s="79"/>
      <c r="AZ588" s="79"/>
      <c r="BA588">
        <v>2</v>
      </c>
      <c r="BB588" s="78" t="str">
        <f>REPLACE(INDEX(GroupVertices[Group], MATCH(Edges24[[#This Row],[Vertex 1]],GroupVertices[Vertex],0)),1,1,"")</f>
        <v>10</v>
      </c>
      <c r="BC588" s="78" t="str">
        <f>REPLACE(INDEX(GroupVertices[Group], MATCH(Edges24[[#This Row],[Vertex 2]],GroupVertices[Vertex],0)),1,1,"")</f>
        <v>10</v>
      </c>
      <c r="BD588" s="48">
        <v>3</v>
      </c>
      <c r="BE588" s="49">
        <v>13.636363636363637</v>
      </c>
      <c r="BF588" s="48">
        <v>0</v>
      </c>
      <c r="BG588" s="49">
        <v>0</v>
      </c>
      <c r="BH588" s="48">
        <v>0</v>
      </c>
      <c r="BI588" s="49">
        <v>0</v>
      </c>
      <c r="BJ588" s="48">
        <v>19</v>
      </c>
      <c r="BK588" s="49">
        <v>86.36363636363636</v>
      </c>
      <c r="BL588" s="48">
        <v>22</v>
      </c>
    </row>
    <row r="589" spans="1:64" x14ac:dyDescent="0.25">
      <c r="A589" s="64" t="s">
        <v>628</v>
      </c>
      <c r="B589" s="64" t="s">
        <v>917</v>
      </c>
      <c r="C589" s="65"/>
      <c r="D589" s="66"/>
      <c r="E589" s="67"/>
      <c r="F589" s="68"/>
      <c r="G589" s="65"/>
      <c r="H589" s="69"/>
      <c r="I589" s="70"/>
      <c r="J589" s="70"/>
      <c r="K589" s="34" t="s">
        <v>65</v>
      </c>
      <c r="L589" s="77">
        <v>825</v>
      </c>
      <c r="M589" s="77"/>
      <c r="N589" s="72"/>
      <c r="O589" s="79" t="s">
        <v>999</v>
      </c>
      <c r="P589" s="81">
        <v>43167.45648148148</v>
      </c>
      <c r="Q589" s="79" t="s">
        <v>1490</v>
      </c>
      <c r="R589" s="79"/>
      <c r="S589" s="79"/>
      <c r="T589" s="79" t="s">
        <v>2909</v>
      </c>
      <c r="U589" s="83" t="s">
        <v>3312</v>
      </c>
      <c r="V589" s="83" t="s">
        <v>3312</v>
      </c>
      <c r="W589" s="81">
        <v>43167.45648148148</v>
      </c>
      <c r="X589" s="83" t="s">
        <v>4464</v>
      </c>
      <c r="Y589" s="79"/>
      <c r="Z589" s="79"/>
      <c r="AA589" s="85" t="s">
        <v>5672</v>
      </c>
      <c r="AB589" s="79"/>
      <c r="AC589" s="79" t="b">
        <v>0</v>
      </c>
      <c r="AD589" s="79">
        <v>4</v>
      </c>
      <c r="AE589" s="85" t="s">
        <v>6296</v>
      </c>
      <c r="AF589" s="79" t="b">
        <v>0</v>
      </c>
      <c r="AG589" s="79" t="s">
        <v>6304</v>
      </c>
      <c r="AH589" s="79"/>
      <c r="AI589" s="85" t="s">
        <v>6296</v>
      </c>
      <c r="AJ589" s="79" t="b">
        <v>0</v>
      </c>
      <c r="AK589" s="79">
        <v>3</v>
      </c>
      <c r="AL589" s="85" t="s">
        <v>6296</v>
      </c>
      <c r="AM589" s="79" t="s">
        <v>6328</v>
      </c>
      <c r="AN589" s="79" t="b">
        <v>0</v>
      </c>
      <c r="AO589" s="85" t="s">
        <v>5672</v>
      </c>
      <c r="AP589" s="79" t="s">
        <v>6415</v>
      </c>
      <c r="AQ589" s="79">
        <v>0</v>
      </c>
      <c r="AR589" s="79">
        <v>0</v>
      </c>
      <c r="AS589" s="79"/>
      <c r="AT589" s="79"/>
      <c r="AU589" s="79"/>
      <c r="AV589" s="79"/>
      <c r="AW589" s="79"/>
      <c r="AX589" s="79"/>
      <c r="AY589" s="79"/>
      <c r="AZ589" s="79"/>
      <c r="BA589">
        <v>1</v>
      </c>
      <c r="BB589" s="78" t="str">
        <f>REPLACE(INDEX(GroupVertices[Group], MATCH(Edges24[[#This Row],[Vertex 1]],GroupVertices[Vertex],0)),1,1,"")</f>
        <v>2</v>
      </c>
      <c r="BC589" s="78" t="str">
        <f>REPLACE(INDEX(GroupVertices[Group], MATCH(Edges24[[#This Row],[Vertex 2]],GroupVertices[Vertex],0)),1,1,"")</f>
        <v>2</v>
      </c>
      <c r="BD589" s="48"/>
      <c r="BE589" s="49"/>
      <c r="BF589" s="48"/>
      <c r="BG589" s="49"/>
      <c r="BH589" s="48"/>
      <c r="BI589" s="49"/>
      <c r="BJ589" s="48"/>
      <c r="BK589" s="49"/>
      <c r="BL589" s="48"/>
    </row>
    <row r="590" spans="1:64" x14ac:dyDescent="0.25">
      <c r="A590" s="64" t="s">
        <v>629</v>
      </c>
      <c r="B590" s="64" t="s">
        <v>920</v>
      </c>
      <c r="C590" s="65"/>
      <c r="D590" s="66"/>
      <c r="E590" s="67"/>
      <c r="F590" s="68"/>
      <c r="G590" s="65"/>
      <c r="H590" s="69"/>
      <c r="I590" s="70"/>
      <c r="J590" s="70"/>
      <c r="K590" s="34" t="s">
        <v>65</v>
      </c>
      <c r="L590" s="77">
        <v>830</v>
      </c>
      <c r="M590" s="77"/>
      <c r="N590" s="72"/>
      <c r="O590" s="79" t="s">
        <v>999</v>
      </c>
      <c r="P590" s="81">
        <v>43167.66333333333</v>
      </c>
      <c r="Q590" s="79" t="s">
        <v>1491</v>
      </c>
      <c r="R590" s="79"/>
      <c r="S590" s="79"/>
      <c r="T590" s="79" t="s">
        <v>2909</v>
      </c>
      <c r="U590" s="79"/>
      <c r="V590" s="83" t="s">
        <v>3772</v>
      </c>
      <c r="W590" s="81">
        <v>43167.66333333333</v>
      </c>
      <c r="X590" s="83" t="s">
        <v>4465</v>
      </c>
      <c r="Y590" s="79"/>
      <c r="Z590" s="79"/>
      <c r="AA590" s="85" t="s">
        <v>5673</v>
      </c>
      <c r="AB590" s="79"/>
      <c r="AC590" s="79" t="b">
        <v>0</v>
      </c>
      <c r="AD590" s="79">
        <v>0</v>
      </c>
      <c r="AE590" s="85" t="s">
        <v>6296</v>
      </c>
      <c r="AF590" s="79" t="b">
        <v>0</v>
      </c>
      <c r="AG590" s="79" t="s">
        <v>6304</v>
      </c>
      <c r="AH590" s="79"/>
      <c r="AI590" s="85" t="s">
        <v>6296</v>
      </c>
      <c r="AJ590" s="79" t="b">
        <v>0</v>
      </c>
      <c r="AK590" s="79">
        <v>3</v>
      </c>
      <c r="AL590" s="85" t="s">
        <v>5672</v>
      </c>
      <c r="AM590" s="79" t="s">
        <v>6331</v>
      </c>
      <c r="AN590" s="79" t="b">
        <v>0</v>
      </c>
      <c r="AO590" s="85" t="s">
        <v>5672</v>
      </c>
      <c r="AP590" s="79" t="s">
        <v>176</v>
      </c>
      <c r="AQ590" s="79">
        <v>0</v>
      </c>
      <c r="AR590" s="79">
        <v>0</v>
      </c>
      <c r="AS590" s="79"/>
      <c r="AT590" s="79"/>
      <c r="AU590" s="79"/>
      <c r="AV590" s="79"/>
      <c r="AW590" s="79"/>
      <c r="AX590" s="79"/>
      <c r="AY590" s="79"/>
      <c r="AZ590" s="79"/>
      <c r="BA590">
        <v>1</v>
      </c>
      <c r="BB590" s="78" t="str">
        <f>REPLACE(INDEX(GroupVertices[Group], MATCH(Edges24[[#This Row],[Vertex 1]],GroupVertices[Vertex],0)),1,1,"")</f>
        <v>2</v>
      </c>
      <c r="BC590" s="78" t="str">
        <f>REPLACE(INDEX(GroupVertices[Group], MATCH(Edges24[[#This Row],[Vertex 2]],GroupVertices[Vertex],0)),1,1,"")</f>
        <v>2</v>
      </c>
      <c r="BD590" s="48"/>
      <c r="BE590" s="49"/>
      <c r="BF590" s="48"/>
      <c r="BG590" s="49"/>
      <c r="BH590" s="48"/>
      <c r="BI590" s="49"/>
      <c r="BJ590" s="48"/>
      <c r="BK590" s="49"/>
      <c r="BL590" s="48"/>
    </row>
    <row r="591" spans="1:64" x14ac:dyDescent="0.25">
      <c r="A591" s="64" t="s">
        <v>628</v>
      </c>
      <c r="B591" s="64" t="s">
        <v>925</v>
      </c>
      <c r="C591" s="65"/>
      <c r="D591" s="66"/>
      <c r="E591" s="67"/>
      <c r="F591" s="68"/>
      <c r="G591" s="65"/>
      <c r="H591" s="69"/>
      <c r="I591" s="70"/>
      <c r="J591" s="70"/>
      <c r="K591" s="34" t="s">
        <v>65</v>
      </c>
      <c r="L591" s="77">
        <v>841</v>
      </c>
      <c r="M591" s="77"/>
      <c r="N591" s="72"/>
      <c r="O591" s="79" t="s">
        <v>999</v>
      </c>
      <c r="P591" s="81">
        <v>43168.676435185182</v>
      </c>
      <c r="Q591" s="79" t="s">
        <v>1492</v>
      </c>
      <c r="R591" s="83" t="s">
        <v>2268</v>
      </c>
      <c r="S591" s="79" t="s">
        <v>2505</v>
      </c>
      <c r="T591" s="79" t="s">
        <v>2910</v>
      </c>
      <c r="U591" s="83" t="s">
        <v>3313</v>
      </c>
      <c r="V591" s="83" t="s">
        <v>3313</v>
      </c>
      <c r="W591" s="81">
        <v>43168.676435185182</v>
      </c>
      <c r="X591" s="83" t="s">
        <v>4466</v>
      </c>
      <c r="Y591" s="79"/>
      <c r="Z591" s="79"/>
      <c r="AA591" s="85" t="s">
        <v>5674</v>
      </c>
      <c r="AB591" s="79"/>
      <c r="AC591" s="79" t="b">
        <v>0</v>
      </c>
      <c r="AD591" s="79">
        <v>0</v>
      </c>
      <c r="AE591" s="85" t="s">
        <v>6296</v>
      </c>
      <c r="AF591" s="79" t="b">
        <v>0</v>
      </c>
      <c r="AG591" s="79" t="s">
        <v>6304</v>
      </c>
      <c r="AH591" s="79"/>
      <c r="AI591" s="85" t="s">
        <v>6296</v>
      </c>
      <c r="AJ591" s="79" t="b">
        <v>0</v>
      </c>
      <c r="AK591" s="79">
        <v>0</v>
      </c>
      <c r="AL591" s="85" t="s">
        <v>6296</v>
      </c>
      <c r="AM591" s="79" t="s">
        <v>6330</v>
      </c>
      <c r="AN591" s="79" t="b">
        <v>0</v>
      </c>
      <c r="AO591" s="85" t="s">
        <v>5674</v>
      </c>
      <c r="AP591" s="79" t="s">
        <v>176</v>
      </c>
      <c r="AQ591" s="79">
        <v>0</v>
      </c>
      <c r="AR591" s="79">
        <v>0</v>
      </c>
      <c r="AS591" s="79"/>
      <c r="AT591" s="79"/>
      <c r="AU591" s="79"/>
      <c r="AV591" s="79"/>
      <c r="AW591" s="79"/>
      <c r="AX591" s="79"/>
      <c r="AY591" s="79"/>
      <c r="AZ591" s="79"/>
      <c r="BA591">
        <v>1</v>
      </c>
      <c r="BB591" s="78" t="str">
        <f>REPLACE(INDEX(GroupVertices[Group], MATCH(Edges24[[#This Row],[Vertex 1]],GroupVertices[Vertex],0)),1,1,"")</f>
        <v>2</v>
      </c>
      <c r="BC591" s="78" t="str">
        <f>REPLACE(INDEX(GroupVertices[Group], MATCH(Edges24[[#This Row],[Vertex 2]],GroupVertices[Vertex],0)),1,1,"")</f>
        <v>2</v>
      </c>
      <c r="BD591" s="48">
        <v>2</v>
      </c>
      <c r="BE591" s="49">
        <v>11.764705882352942</v>
      </c>
      <c r="BF591" s="48">
        <v>2</v>
      </c>
      <c r="BG591" s="49">
        <v>11.764705882352942</v>
      </c>
      <c r="BH591" s="48">
        <v>0</v>
      </c>
      <c r="BI591" s="49">
        <v>0</v>
      </c>
      <c r="BJ591" s="48">
        <v>13</v>
      </c>
      <c r="BK591" s="49">
        <v>76.470588235294116</v>
      </c>
      <c r="BL591" s="48">
        <v>17</v>
      </c>
    </row>
    <row r="592" spans="1:64" x14ac:dyDescent="0.25">
      <c r="A592" s="64" t="s">
        <v>628</v>
      </c>
      <c r="B592" s="64" t="s">
        <v>858</v>
      </c>
      <c r="C592" s="65"/>
      <c r="D592" s="66"/>
      <c r="E592" s="67"/>
      <c r="F592" s="68"/>
      <c r="G592" s="65"/>
      <c r="H592" s="69"/>
      <c r="I592" s="70"/>
      <c r="J592" s="70"/>
      <c r="K592" s="34" t="s">
        <v>65</v>
      </c>
      <c r="L592" s="77">
        <v>842</v>
      </c>
      <c r="M592" s="77"/>
      <c r="N592" s="72"/>
      <c r="O592" s="79" t="s">
        <v>999</v>
      </c>
      <c r="P592" s="81">
        <v>43168.693599537037</v>
      </c>
      <c r="Q592" s="79" t="s">
        <v>1493</v>
      </c>
      <c r="R592" s="83" t="s">
        <v>2108</v>
      </c>
      <c r="S592" s="79" t="s">
        <v>2559</v>
      </c>
      <c r="T592" s="79" t="s">
        <v>2757</v>
      </c>
      <c r="U592" s="83" t="s">
        <v>3314</v>
      </c>
      <c r="V592" s="83" t="s">
        <v>3314</v>
      </c>
      <c r="W592" s="81">
        <v>43168.693599537037</v>
      </c>
      <c r="X592" s="83" t="s">
        <v>4467</v>
      </c>
      <c r="Y592" s="79"/>
      <c r="Z592" s="79"/>
      <c r="AA592" s="85" t="s">
        <v>5675</v>
      </c>
      <c r="AB592" s="79"/>
      <c r="AC592" s="79" t="b">
        <v>0</v>
      </c>
      <c r="AD592" s="79">
        <v>0</v>
      </c>
      <c r="AE592" s="85" t="s">
        <v>6296</v>
      </c>
      <c r="AF592" s="79" t="b">
        <v>0</v>
      </c>
      <c r="AG592" s="79" t="s">
        <v>6304</v>
      </c>
      <c r="AH592" s="79"/>
      <c r="AI592" s="85" t="s">
        <v>6296</v>
      </c>
      <c r="AJ592" s="79" t="b">
        <v>0</v>
      </c>
      <c r="AK592" s="79">
        <v>1</v>
      </c>
      <c r="AL592" s="85" t="s">
        <v>6296</v>
      </c>
      <c r="AM592" s="79" t="s">
        <v>6328</v>
      </c>
      <c r="AN592" s="79" t="b">
        <v>0</v>
      </c>
      <c r="AO592" s="85" t="s">
        <v>5675</v>
      </c>
      <c r="AP592" s="79" t="s">
        <v>176</v>
      </c>
      <c r="AQ592" s="79">
        <v>0</v>
      </c>
      <c r="AR592" s="79">
        <v>0</v>
      </c>
      <c r="AS592" s="79"/>
      <c r="AT592" s="79"/>
      <c r="AU592" s="79"/>
      <c r="AV592" s="79"/>
      <c r="AW592" s="79"/>
      <c r="AX592" s="79"/>
      <c r="AY592" s="79"/>
      <c r="AZ592" s="79"/>
      <c r="BA592">
        <v>1</v>
      </c>
      <c r="BB592" s="78" t="str">
        <f>REPLACE(INDEX(GroupVertices[Group], MATCH(Edges24[[#This Row],[Vertex 1]],GroupVertices[Vertex],0)),1,1,"")</f>
        <v>2</v>
      </c>
      <c r="BC592" s="78" t="str">
        <f>REPLACE(INDEX(GroupVertices[Group], MATCH(Edges24[[#This Row],[Vertex 2]],GroupVertices[Vertex],0)),1,1,"")</f>
        <v>59</v>
      </c>
      <c r="BD592" s="48"/>
      <c r="BE592" s="49"/>
      <c r="BF592" s="48"/>
      <c r="BG592" s="49"/>
      <c r="BH592" s="48"/>
      <c r="BI592" s="49"/>
      <c r="BJ592" s="48"/>
      <c r="BK592" s="49"/>
      <c r="BL592" s="48"/>
    </row>
    <row r="593" spans="1:64" x14ac:dyDescent="0.25">
      <c r="A593" s="64" t="s">
        <v>630</v>
      </c>
      <c r="B593" s="64" t="s">
        <v>751</v>
      </c>
      <c r="C593" s="65"/>
      <c r="D593" s="66"/>
      <c r="E593" s="67"/>
      <c r="F593" s="68"/>
      <c r="G593" s="65"/>
      <c r="H593" s="69"/>
      <c r="I593" s="70"/>
      <c r="J593" s="70"/>
      <c r="K593" s="34" t="s">
        <v>65</v>
      </c>
      <c r="L593" s="77">
        <v>845</v>
      </c>
      <c r="M593" s="77"/>
      <c r="N593" s="72"/>
      <c r="O593" s="79" t="s">
        <v>999</v>
      </c>
      <c r="P593" s="81">
        <v>43175.635416666664</v>
      </c>
      <c r="Q593" s="79" t="s">
        <v>1473</v>
      </c>
      <c r="R593" s="79"/>
      <c r="S593" s="79"/>
      <c r="T593" s="79" t="s">
        <v>2884</v>
      </c>
      <c r="U593" s="79"/>
      <c r="V593" s="83" t="s">
        <v>3773</v>
      </c>
      <c r="W593" s="81">
        <v>43175.635416666664</v>
      </c>
      <c r="X593" s="83" t="s">
        <v>4468</v>
      </c>
      <c r="Y593" s="79"/>
      <c r="Z593" s="79"/>
      <c r="AA593" s="85" t="s">
        <v>5676</v>
      </c>
      <c r="AB593" s="79"/>
      <c r="AC593" s="79" t="b">
        <v>0</v>
      </c>
      <c r="AD593" s="79">
        <v>0</v>
      </c>
      <c r="AE593" s="85" t="s">
        <v>6296</v>
      </c>
      <c r="AF593" s="79" t="b">
        <v>0</v>
      </c>
      <c r="AG593" s="79" t="s">
        <v>6305</v>
      </c>
      <c r="AH593" s="79"/>
      <c r="AI593" s="85" t="s">
        <v>6296</v>
      </c>
      <c r="AJ593" s="79" t="b">
        <v>0</v>
      </c>
      <c r="AK593" s="79">
        <v>3</v>
      </c>
      <c r="AL593" s="85" t="s">
        <v>5991</v>
      </c>
      <c r="AM593" s="79" t="s">
        <v>6333</v>
      </c>
      <c r="AN593" s="79" t="b">
        <v>0</v>
      </c>
      <c r="AO593" s="85" t="s">
        <v>5991</v>
      </c>
      <c r="AP593" s="79" t="s">
        <v>176</v>
      </c>
      <c r="AQ593" s="79">
        <v>0</v>
      </c>
      <c r="AR593" s="79">
        <v>0</v>
      </c>
      <c r="AS593" s="79"/>
      <c r="AT593" s="79"/>
      <c r="AU593" s="79"/>
      <c r="AV593" s="79"/>
      <c r="AW593" s="79"/>
      <c r="AX593" s="79"/>
      <c r="AY593" s="79"/>
      <c r="AZ593" s="79"/>
      <c r="BA593">
        <v>1</v>
      </c>
      <c r="BB593" s="78" t="str">
        <f>REPLACE(INDEX(GroupVertices[Group], MATCH(Edges24[[#This Row],[Vertex 1]],GroupVertices[Vertex],0)),1,1,"")</f>
        <v>5</v>
      </c>
      <c r="BC593" s="78" t="str">
        <f>REPLACE(INDEX(GroupVertices[Group], MATCH(Edges24[[#This Row],[Vertex 2]],GroupVertices[Vertex],0)),1,1,"")</f>
        <v>5</v>
      </c>
      <c r="BD593" s="48">
        <v>0</v>
      </c>
      <c r="BE593" s="49">
        <v>0</v>
      </c>
      <c r="BF593" s="48">
        <v>0</v>
      </c>
      <c r="BG593" s="49">
        <v>0</v>
      </c>
      <c r="BH593" s="48">
        <v>0</v>
      </c>
      <c r="BI593" s="49">
        <v>0</v>
      </c>
      <c r="BJ593" s="48">
        <v>18</v>
      </c>
      <c r="BK593" s="49">
        <v>100</v>
      </c>
      <c r="BL593" s="48">
        <v>18</v>
      </c>
    </row>
    <row r="594" spans="1:64" x14ac:dyDescent="0.25">
      <c r="A594" s="64" t="s">
        <v>627</v>
      </c>
      <c r="B594" s="64" t="s">
        <v>927</v>
      </c>
      <c r="C594" s="65"/>
      <c r="D594" s="66"/>
      <c r="E594" s="67"/>
      <c r="F594" s="68"/>
      <c r="G594" s="65"/>
      <c r="H594" s="69"/>
      <c r="I594" s="70"/>
      <c r="J594" s="70"/>
      <c r="K594" s="34" t="s">
        <v>65</v>
      </c>
      <c r="L594" s="77">
        <v>846</v>
      </c>
      <c r="M594" s="77"/>
      <c r="N594" s="72"/>
      <c r="O594" s="79" t="s">
        <v>999</v>
      </c>
      <c r="P594" s="81">
        <v>43175.634884259256</v>
      </c>
      <c r="Q594" s="79" t="s">
        <v>1494</v>
      </c>
      <c r="R594" s="83" t="s">
        <v>2269</v>
      </c>
      <c r="S594" s="79" t="s">
        <v>2607</v>
      </c>
      <c r="T594" s="79" t="s">
        <v>731</v>
      </c>
      <c r="U594" s="79"/>
      <c r="V594" s="83" t="s">
        <v>3771</v>
      </c>
      <c r="W594" s="81">
        <v>43175.634884259256</v>
      </c>
      <c r="X594" s="83" t="s">
        <v>4469</v>
      </c>
      <c r="Y594" s="79"/>
      <c r="Z594" s="79"/>
      <c r="AA594" s="85" t="s">
        <v>5677</v>
      </c>
      <c r="AB594" s="79"/>
      <c r="AC594" s="79" t="b">
        <v>0</v>
      </c>
      <c r="AD594" s="79">
        <v>5</v>
      </c>
      <c r="AE594" s="85" t="s">
        <v>6296</v>
      </c>
      <c r="AF594" s="79" t="b">
        <v>0</v>
      </c>
      <c r="AG594" s="79" t="s">
        <v>6304</v>
      </c>
      <c r="AH594" s="79"/>
      <c r="AI594" s="85" t="s">
        <v>6296</v>
      </c>
      <c r="AJ594" s="79" t="b">
        <v>0</v>
      </c>
      <c r="AK594" s="79">
        <v>1</v>
      </c>
      <c r="AL594" s="85" t="s">
        <v>6296</v>
      </c>
      <c r="AM594" s="79" t="s">
        <v>6401</v>
      </c>
      <c r="AN594" s="79" t="b">
        <v>0</v>
      </c>
      <c r="AO594" s="85" t="s">
        <v>5677</v>
      </c>
      <c r="AP594" s="79" t="s">
        <v>176</v>
      </c>
      <c r="AQ594" s="79">
        <v>0</v>
      </c>
      <c r="AR594" s="79">
        <v>0</v>
      </c>
      <c r="AS594" s="79"/>
      <c r="AT594" s="79"/>
      <c r="AU594" s="79"/>
      <c r="AV594" s="79"/>
      <c r="AW594" s="79"/>
      <c r="AX594" s="79"/>
      <c r="AY594" s="79"/>
      <c r="AZ594" s="79"/>
      <c r="BA594">
        <v>1</v>
      </c>
      <c r="BB594" s="78" t="str">
        <f>REPLACE(INDEX(GroupVertices[Group], MATCH(Edges24[[#This Row],[Vertex 1]],GroupVertices[Vertex],0)),1,1,"")</f>
        <v>10</v>
      </c>
      <c r="BC594" s="78" t="str">
        <f>REPLACE(INDEX(GroupVertices[Group], MATCH(Edges24[[#This Row],[Vertex 2]],GroupVertices[Vertex],0)),1,1,"")</f>
        <v>10</v>
      </c>
      <c r="BD594" s="48">
        <v>1</v>
      </c>
      <c r="BE594" s="49">
        <v>6.25</v>
      </c>
      <c r="BF594" s="48">
        <v>0</v>
      </c>
      <c r="BG594" s="49">
        <v>0</v>
      </c>
      <c r="BH594" s="48">
        <v>0</v>
      </c>
      <c r="BI594" s="49">
        <v>0</v>
      </c>
      <c r="BJ594" s="48">
        <v>15</v>
      </c>
      <c r="BK594" s="49">
        <v>93.75</v>
      </c>
      <c r="BL594" s="48">
        <v>16</v>
      </c>
    </row>
    <row r="595" spans="1:64" x14ac:dyDescent="0.25">
      <c r="A595" s="64" t="s">
        <v>631</v>
      </c>
      <c r="B595" s="64" t="s">
        <v>927</v>
      </c>
      <c r="C595" s="65"/>
      <c r="D595" s="66"/>
      <c r="E595" s="67"/>
      <c r="F595" s="68"/>
      <c r="G595" s="65"/>
      <c r="H595" s="69"/>
      <c r="I595" s="70"/>
      <c r="J595" s="70"/>
      <c r="K595" s="34" t="s">
        <v>65</v>
      </c>
      <c r="L595" s="77">
        <v>847</v>
      </c>
      <c r="M595" s="77"/>
      <c r="N595" s="72"/>
      <c r="O595" s="79" t="s">
        <v>999</v>
      </c>
      <c r="P595" s="81">
        <v>43175.635439814818</v>
      </c>
      <c r="Q595" s="79" t="s">
        <v>1495</v>
      </c>
      <c r="R595" s="83" t="s">
        <v>2269</v>
      </c>
      <c r="S595" s="79" t="s">
        <v>2607</v>
      </c>
      <c r="T595" s="79"/>
      <c r="U595" s="79"/>
      <c r="V595" s="83" t="s">
        <v>3774</v>
      </c>
      <c r="W595" s="81">
        <v>43175.635439814818</v>
      </c>
      <c r="X595" s="83" t="s">
        <v>4470</v>
      </c>
      <c r="Y595" s="79"/>
      <c r="Z595" s="79"/>
      <c r="AA595" s="85" t="s">
        <v>5678</v>
      </c>
      <c r="AB595" s="79"/>
      <c r="AC595" s="79" t="b">
        <v>0</v>
      </c>
      <c r="AD595" s="79">
        <v>0</v>
      </c>
      <c r="AE595" s="85" t="s">
        <v>6296</v>
      </c>
      <c r="AF595" s="79" t="b">
        <v>0</v>
      </c>
      <c r="AG595" s="79" t="s">
        <v>6304</v>
      </c>
      <c r="AH595" s="79"/>
      <c r="AI595" s="85" t="s">
        <v>6296</v>
      </c>
      <c r="AJ595" s="79" t="b">
        <v>0</v>
      </c>
      <c r="AK595" s="79">
        <v>1</v>
      </c>
      <c r="AL595" s="85" t="s">
        <v>5677</v>
      </c>
      <c r="AM595" s="79" t="s">
        <v>6331</v>
      </c>
      <c r="AN595" s="79" t="b">
        <v>0</v>
      </c>
      <c r="AO595" s="85" t="s">
        <v>5677</v>
      </c>
      <c r="AP595" s="79" t="s">
        <v>176</v>
      </c>
      <c r="AQ595" s="79">
        <v>0</v>
      </c>
      <c r="AR595" s="79">
        <v>0</v>
      </c>
      <c r="AS595" s="79"/>
      <c r="AT595" s="79"/>
      <c r="AU595" s="79"/>
      <c r="AV595" s="79"/>
      <c r="AW595" s="79"/>
      <c r="AX595" s="79"/>
      <c r="AY595" s="79"/>
      <c r="AZ595" s="79"/>
      <c r="BA595">
        <v>1</v>
      </c>
      <c r="BB595" s="78" t="str">
        <f>REPLACE(INDEX(GroupVertices[Group], MATCH(Edges24[[#This Row],[Vertex 1]],GroupVertices[Vertex],0)),1,1,"")</f>
        <v>10</v>
      </c>
      <c r="BC595" s="78" t="str">
        <f>REPLACE(INDEX(GroupVertices[Group], MATCH(Edges24[[#This Row],[Vertex 2]],GroupVertices[Vertex],0)),1,1,"")</f>
        <v>10</v>
      </c>
      <c r="BD595" s="48"/>
      <c r="BE595" s="49"/>
      <c r="BF595" s="48"/>
      <c r="BG595" s="49"/>
      <c r="BH595" s="48"/>
      <c r="BI595" s="49"/>
      <c r="BJ595" s="48"/>
      <c r="BK595" s="49"/>
      <c r="BL595" s="48"/>
    </row>
    <row r="596" spans="1:64" x14ac:dyDescent="0.25">
      <c r="A596" s="64" t="s">
        <v>632</v>
      </c>
      <c r="B596" s="64" t="s">
        <v>928</v>
      </c>
      <c r="C596" s="65"/>
      <c r="D596" s="66"/>
      <c r="E596" s="67"/>
      <c r="F596" s="68"/>
      <c r="G596" s="65"/>
      <c r="H596" s="69"/>
      <c r="I596" s="70"/>
      <c r="J596" s="70"/>
      <c r="K596" s="34" t="s">
        <v>65</v>
      </c>
      <c r="L596" s="77">
        <v>849</v>
      </c>
      <c r="M596" s="77"/>
      <c r="N596" s="72"/>
      <c r="O596" s="79" t="s">
        <v>999</v>
      </c>
      <c r="P596" s="81">
        <v>43175.635578703703</v>
      </c>
      <c r="Q596" s="79" t="s">
        <v>1496</v>
      </c>
      <c r="R596" s="79"/>
      <c r="S596" s="79"/>
      <c r="T596" s="79" t="s">
        <v>2911</v>
      </c>
      <c r="U596" s="79"/>
      <c r="V596" s="83" t="s">
        <v>3775</v>
      </c>
      <c r="W596" s="81">
        <v>43175.635578703703</v>
      </c>
      <c r="X596" s="83" t="s">
        <v>4471</v>
      </c>
      <c r="Y596" s="79"/>
      <c r="Z596" s="79"/>
      <c r="AA596" s="85" t="s">
        <v>5679</v>
      </c>
      <c r="AB596" s="79"/>
      <c r="AC596" s="79" t="b">
        <v>0</v>
      </c>
      <c r="AD596" s="79">
        <v>0</v>
      </c>
      <c r="AE596" s="85" t="s">
        <v>6296</v>
      </c>
      <c r="AF596" s="79" t="b">
        <v>0</v>
      </c>
      <c r="AG596" s="79" t="s">
        <v>6304</v>
      </c>
      <c r="AH596" s="79"/>
      <c r="AI596" s="85" t="s">
        <v>6296</v>
      </c>
      <c r="AJ596" s="79" t="b">
        <v>0</v>
      </c>
      <c r="AK596" s="79">
        <v>0</v>
      </c>
      <c r="AL596" s="85" t="s">
        <v>6296</v>
      </c>
      <c r="AM596" s="79" t="s">
        <v>6336</v>
      </c>
      <c r="AN596" s="79" t="b">
        <v>0</v>
      </c>
      <c r="AO596" s="85" t="s">
        <v>5679</v>
      </c>
      <c r="AP596" s="79" t="s">
        <v>176</v>
      </c>
      <c r="AQ596" s="79">
        <v>0</v>
      </c>
      <c r="AR596" s="79">
        <v>0</v>
      </c>
      <c r="AS596" s="79"/>
      <c r="AT596" s="79"/>
      <c r="AU596" s="79"/>
      <c r="AV596" s="79"/>
      <c r="AW596" s="79"/>
      <c r="AX596" s="79"/>
      <c r="AY596" s="79"/>
      <c r="AZ596" s="79"/>
      <c r="BA596">
        <v>1</v>
      </c>
      <c r="BB596" s="78" t="str">
        <f>REPLACE(INDEX(GroupVertices[Group], MATCH(Edges24[[#This Row],[Vertex 1]],GroupVertices[Vertex],0)),1,1,"")</f>
        <v>78</v>
      </c>
      <c r="BC596" s="78" t="str">
        <f>REPLACE(INDEX(GroupVertices[Group], MATCH(Edges24[[#This Row],[Vertex 2]],GroupVertices[Vertex],0)),1,1,"")</f>
        <v>78</v>
      </c>
      <c r="BD596" s="48">
        <v>2</v>
      </c>
      <c r="BE596" s="49">
        <v>8.3333333333333339</v>
      </c>
      <c r="BF596" s="48">
        <v>0</v>
      </c>
      <c r="BG596" s="49">
        <v>0</v>
      </c>
      <c r="BH596" s="48">
        <v>0</v>
      </c>
      <c r="BI596" s="49">
        <v>0</v>
      </c>
      <c r="BJ596" s="48">
        <v>22</v>
      </c>
      <c r="BK596" s="49">
        <v>91.666666666666671</v>
      </c>
      <c r="BL596" s="48">
        <v>24</v>
      </c>
    </row>
    <row r="597" spans="1:64" x14ac:dyDescent="0.25">
      <c r="A597" s="64" t="s">
        <v>633</v>
      </c>
      <c r="B597" s="64" t="s">
        <v>633</v>
      </c>
      <c r="C597" s="65"/>
      <c r="D597" s="66"/>
      <c r="E597" s="67"/>
      <c r="F597" s="68"/>
      <c r="G597" s="65"/>
      <c r="H597" s="69"/>
      <c r="I597" s="70"/>
      <c r="J597" s="70"/>
      <c r="K597" s="34" t="s">
        <v>65</v>
      </c>
      <c r="L597" s="77">
        <v>850</v>
      </c>
      <c r="M597" s="77"/>
      <c r="N597" s="72"/>
      <c r="O597" s="79" t="s">
        <v>176</v>
      </c>
      <c r="P597" s="81">
        <v>42882.176747685182</v>
      </c>
      <c r="Q597" s="79" t="s">
        <v>1497</v>
      </c>
      <c r="R597" s="79"/>
      <c r="S597" s="79"/>
      <c r="T597" s="79" t="s">
        <v>2912</v>
      </c>
      <c r="U597" s="83" t="s">
        <v>3315</v>
      </c>
      <c r="V597" s="83" t="s">
        <v>3315</v>
      </c>
      <c r="W597" s="81">
        <v>42882.176747685182</v>
      </c>
      <c r="X597" s="83" t="s">
        <v>4472</v>
      </c>
      <c r="Y597" s="79"/>
      <c r="Z597" s="79"/>
      <c r="AA597" s="85" t="s">
        <v>5680</v>
      </c>
      <c r="AB597" s="79"/>
      <c r="AC597" s="79" t="b">
        <v>0</v>
      </c>
      <c r="AD597" s="79">
        <v>11</v>
      </c>
      <c r="AE597" s="85" t="s">
        <v>6296</v>
      </c>
      <c r="AF597" s="79" t="b">
        <v>0</v>
      </c>
      <c r="AG597" s="79" t="s">
        <v>6304</v>
      </c>
      <c r="AH597" s="79"/>
      <c r="AI597" s="85" t="s">
        <v>6296</v>
      </c>
      <c r="AJ597" s="79" t="b">
        <v>0</v>
      </c>
      <c r="AK597" s="79">
        <v>7</v>
      </c>
      <c r="AL597" s="85" t="s">
        <v>6296</v>
      </c>
      <c r="AM597" s="79" t="s">
        <v>6333</v>
      </c>
      <c r="AN597" s="79" t="b">
        <v>0</v>
      </c>
      <c r="AO597" s="85" t="s">
        <v>5680</v>
      </c>
      <c r="AP597" s="79" t="s">
        <v>6415</v>
      </c>
      <c r="AQ597" s="79">
        <v>0</v>
      </c>
      <c r="AR597" s="79">
        <v>0</v>
      </c>
      <c r="AS597" s="79"/>
      <c r="AT597" s="79"/>
      <c r="AU597" s="79"/>
      <c r="AV597" s="79"/>
      <c r="AW597" s="79"/>
      <c r="AX597" s="79"/>
      <c r="AY597" s="79"/>
      <c r="AZ597" s="79"/>
      <c r="BA597">
        <v>1</v>
      </c>
      <c r="BB597" s="78" t="str">
        <f>REPLACE(INDEX(GroupVertices[Group], MATCH(Edges24[[#This Row],[Vertex 1]],GroupVertices[Vertex],0)),1,1,"")</f>
        <v>77</v>
      </c>
      <c r="BC597" s="78" t="str">
        <f>REPLACE(INDEX(GroupVertices[Group], MATCH(Edges24[[#This Row],[Vertex 2]],GroupVertices[Vertex],0)),1,1,"")</f>
        <v>77</v>
      </c>
      <c r="BD597" s="48">
        <v>0</v>
      </c>
      <c r="BE597" s="49">
        <v>0</v>
      </c>
      <c r="BF597" s="48">
        <v>0</v>
      </c>
      <c r="BG597" s="49">
        <v>0</v>
      </c>
      <c r="BH597" s="48">
        <v>0</v>
      </c>
      <c r="BI597" s="49">
        <v>0</v>
      </c>
      <c r="BJ597" s="48">
        <v>10</v>
      </c>
      <c r="BK597" s="49">
        <v>100</v>
      </c>
      <c r="BL597" s="48">
        <v>10</v>
      </c>
    </row>
    <row r="598" spans="1:64" x14ac:dyDescent="0.25">
      <c r="A598" s="64" t="s">
        <v>634</v>
      </c>
      <c r="B598" s="64" t="s">
        <v>633</v>
      </c>
      <c r="C598" s="65"/>
      <c r="D598" s="66"/>
      <c r="E598" s="67"/>
      <c r="F598" s="68"/>
      <c r="G598" s="65"/>
      <c r="H598" s="69"/>
      <c r="I598" s="70"/>
      <c r="J598" s="70"/>
      <c r="K598" s="34" t="s">
        <v>65</v>
      </c>
      <c r="L598" s="77">
        <v>851</v>
      </c>
      <c r="M598" s="77"/>
      <c r="N598" s="72"/>
      <c r="O598" s="79" t="s">
        <v>999</v>
      </c>
      <c r="P598" s="81">
        <v>43175.636006944442</v>
      </c>
      <c r="Q598" s="79" t="s">
        <v>1498</v>
      </c>
      <c r="R598" s="79"/>
      <c r="S598" s="79"/>
      <c r="T598" s="79" t="s">
        <v>2913</v>
      </c>
      <c r="U598" s="79"/>
      <c r="V598" s="83" t="s">
        <v>3776</v>
      </c>
      <c r="W598" s="81">
        <v>43175.636006944442</v>
      </c>
      <c r="X598" s="83" t="s">
        <v>4473</v>
      </c>
      <c r="Y598" s="79"/>
      <c r="Z598" s="79"/>
      <c r="AA598" s="85" t="s">
        <v>5681</v>
      </c>
      <c r="AB598" s="79"/>
      <c r="AC598" s="79" t="b">
        <v>0</v>
      </c>
      <c r="AD598" s="79">
        <v>0</v>
      </c>
      <c r="AE598" s="85" t="s">
        <v>6296</v>
      </c>
      <c r="AF598" s="79" t="b">
        <v>0</v>
      </c>
      <c r="AG598" s="79" t="s">
        <v>6304</v>
      </c>
      <c r="AH598" s="79"/>
      <c r="AI598" s="85" t="s">
        <v>6296</v>
      </c>
      <c r="AJ598" s="79" t="b">
        <v>0</v>
      </c>
      <c r="AK598" s="79">
        <v>7</v>
      </c>
      <c r="AL598" s="85" t="s">
        <v>5680</v>
      </c>
      <c r="AM598" s="79" t="s">
        <v>6328</v>
      </c>
      <c r="AN598" s="79" t="b">
        <v>0</v>
      </c>
      <c r="AO598" s="85" t="s">
        <v>5680</v>
      </c>
      <c r="AP598" s="79" t="s">
        <v>176</v>
      </c>
      <c r="AQ598" s="79">
        <v>0</v>
      </c>
      <c r="AR598" s="79">
        <v>0</v>
      </c>
      <c r="AS598" s="79"/>
      <c r="AT598" s="79"/>
      <c r="AU598" s="79"/>
      <c r="AV598" s="79"/>
      <c r="AW598" s="79"/>
      <c r="AX598" s="79"/>
      <c r="AY598" s="79"/>
      <c r="AZ598" s="79"/>
      <c r="BA598">
        <v>1</v>
      </c>
      <c r="BB598" s="78" t="str">
        <f>REPLACE(INDEX(GroupVertices[Group], MATCH(Edges24[[#This Row],[Vertex 1]],GroupVertices[Vertex],0)),1,1,"")</f>
        <v>77</v>
      </c>
      <c r="BC598" s="78" t="str">
        <f>REPLACE(INDEX(GroupVertices[Group], MATCH(Edges24[[#This Row],[Vertex 2]],GroupVertices[Vertex],0)),1,1,"")</f>
        <v>77</v>
      </c>
      <c r="BD598" s="48">
        <v>0</v>
      </c>
      <c r="BE598" s="49">
        <v>0</v>
      </c>
      <c r="BF598" s="48">
        <v>0</v>
      </c>
      <c r="BG598" s="49">
        <v>0</v>
      </c>
      <c r="BH598" s="48">
        <v>0</v>
      </c>
      <c r="BI598" s="49">
        <v>0</v>
      </c>
      <c r="BJ598" s="48">
        <v>11</v>
      </c>
      <c r="BK598" s="49">
        <v>100</v>
      </c>
      <c r="BL598" s="48">
        <v>11</v>
      </c>
    </row>
    <row r="599" spans="1:64" x14ac:dyDescent="0.25">
      <c r="A599" s="64" t="s">
        <v>635</v>
      </c>
      <c r="B599" s="64" t="s">
        <v>929</v>
      </c>
      <c r="C599" s="65"/>
      <c r="D599" s="66"/>
      <c r="E599" s="67"/>
      <c r="F599" s="68"/>
      <c r="G599" s="65"/>
      <c r="H599" s="69"/>
      <c r="I599" s="70"/>
      <c r="J599" s="70"/>
      <c r="K599" s="34" t="s">
        <v>65</v>
      </c>
      <c r="L599" s="77">
        <v>853</v>
      </c>
      <c r="M599" s="77"/>
      <c r="N599" s="72"/>
      <c r="O599" s="79" t="s">
        <v>999</v>
      </c>
      <c r="P599" s="81">
        <v>43175.636053240742</v>
      </c>
      <c r="Q599" s="79" t="s">
        <v>1499</v>
      </c>
      <c r="R599" s="79"/>
      <c r="S599" s="79"/>
      <c r="T599" s="79"/>
      <c r="U599" s="79"/>
      <c r="V599" s="83" t="s">
        <v>3777</v>
      </c>
      <c r="W599" s="81">
        <v>43175.636053240742</v>
      </c>
      <c r="X599" s="83" t="s">
        <v>4474</v>
      </c>
      <c r="Y599" s="79"/>
      <c r="Z599" s="79"/>
      <c r="AA599" s="85" t="s">
        <v>5682</v>
      </c>
      <c r="AB599" s="79"/>
      <c r="AC599" s="79" t="b">
        <v>0</v>
      </c>
      <c r="AD599" s="79">
        <v>0</v>
      </c>
      <c r="AE599" s="85" t="s">
        <v>6296</v>
      </c>
      <c r="AF599" s="79" t="b">
        <v>0</v>
      </c>
      <c r="AG599" s="79" t="s">
        <v>6305</v>
      </c>
      <c r="AH599" s="79"/>
      <c r="AI599" s="85" t="s">
        <v>6296</v>
      </c>
      <c r="AJ599" s="79" t="b">
        <v>0</v>
      </c>
      <c r="AK599" s="79">
        <v>3</v>
      </c>
      <c r="AL599" s="85" t="s">
        <v>5112</v>
      </c>
      <c r="AM599" s="79" t="s">
        <v>6328</v>
      </c>
      <c r="AN599" s="79" t="b">
        <v>0</v>
      </c>
      <c r="AO599" s="85" t="s">
        <v>5112</v>
      </c>
      <c r="AP599" s="79" t="s">
        <v>176</v>
      </c>
      <c r="AQ599" s="79">
        <v>0</v>
      </c>
      <c r="AR599" s="79">
        <v>0</v>
      </c>
      <c r="AS599" s="79"/>
      <c r="AT599" s="79"/>
      <c r="AU599" s="79"/>
      <c r="AV599" s="79"/>
      <c r="AW599" s="79"/>
      <c r="AX599" s="79"/>
      <c r="AY599" s="79"/>
      <c r="AZ599" s="79"/>
      <c r="BA599">
        <v>1</v>
      </c>
      <c r="BB599" s="78" t="str">
        <f>REPLACE(INDEX(GroupVertices[Group], MATCH(Edges24[[#This Row],[Vertex 1]],GroupVertices[Vertex],0)),1,1,"")</f>
        <v>19</v>
      </c>
      <c r="BC599" s="78" t="str">
        <f>REPLACE(INDEX(GroupVertices[Group], MATCH(Edges24[[#This Row],[Vertex 2]],GroupVertices[Vertex],0)),1,1,"")</f>
        <v>19</v>
      </c>
      <c r="BD599" s="48"/>
      <c r="BE599" s="49"/>
      <c r="BF599" s="48"/>
      <c r="BG599" s="49"/>
      <c r="BH599" s="48"/>
      <c r="BI599" s="49"/>
      <c r="BJ599" s="48"/>
      <c r="BK599" s="49"/>
      <c r="BL599" s="48"/>
    </row>
    <row r="600" spans="1:64" x14ac:dyDescent="0.25">
      <c r="A600" s="64" t="s">
        <v>636</v>
      </c>
      <c r="B600" s="64" t="s">
        <v>757</v>
      </c>
      <c r="C600" s="65"/>
      <c r="D600" s="66"/>
      <c r="E600" s="67"/>
      <c r="F600" s="68"/>
      <c r="G600" s="65"/>
      <c r="H600" s="69"/>
      <c r="I600" s="70"/>
      <c r="J600" s="70"/>
      <c r="K600" s="34" t="s">
        <v>65</v>
      </c>
      <c r="L600" s="77">
        <v>857</v>
      </c>
      <c r="M600" s="77"/>
      <c r="N600" s="72"/>
      <c r="O600" s="79" t="s">
        <v>999</v>
      </c>
      <c r="P600" s="81">
        <v>43175.636608796296</v>
      </c>
      <c r="Q600" s="79" t="s">
        <v>1437</v>
      </c>
      <c r="R600" s="83" t="s">
        <v>2243</v>
      </c>
      <c r="S600" s="79" t="s">
        <v>2518</v>
      </c>
      <c r="T600" s="79" t="s">
        <v>2882</v>
      </c>
      <c r="U600" s="79"/>
      <c r="V600" s="83" t="s">
        <v>3778</v>
      </c>
      <c r="W600" s="81">
        <v>43175.636608796296</v>
      </c>
      <c r="X600" s="83" t="s">
        <v>4475</v>
      </c>
      <c r="Y600" s="79"/>
      <c r="Z600" s="79"/>
      <c r="AA600" s="85" t="s">
        <v>5683</v>
      </c>
      <c r="AB600" s="79"/>
      <c r="AC600" s="79" t="b">
        <v>0</v>
      </c>
      <c r="AD600" s="79">
        <v>0</v>
      </c>
      <c r="AE600" s="85" t="s">
        <v>6296</v>
      </c>
      <c r="AF600" s="79" t="b">
        <v>0</v>
      </c>
      <c r="AG600" s="79" t="s">
        <v>6304</v>
      </c>
      <c r="AH600" s="79"/>
      <c r="AI600" s="85" t="s">
        <v>6296</v>
      </c>
      <c r="AJ600" s="79" t="b">
        <v>0</v>
      </c>
      <c r="AK600" s="79">
        <v>206</v>
      </c>
      <c r="AL600" s="85" t="s">
        <v>6011</v>
      </c>
      <c r="AM600" s="79" t="s">
        <v>6328</v>
      </c>
      <c r="AN600" s="79" t="b">
        <v>0</v>
      </c>
      <c r="AO600" s="85" t="s">
        <v>6011</v>
      </c>
      <c r="AP600" s="79" t="s">
        <v>176</v>
      </c>
      <c r="AQ600" s="79">
        <v>0</v>
      </c>
      <c r="AR600" s="79">
        <v>0</v>
      </c>
      <c r="AS600" s="79"/>
      <c r="AT600" s="79"/>
      <c r="AU600" s="79"/>
      <c r="AV600" s="79"/>
      <c r="AW600" s="79"/>
      <c r="AX600" s="79"/>
      <c r="AY600" s="79"/>
      <c r="AZ600" s="79"/>
      <c r="BA600">
        <v>1</v>
      </c>
      <c r="BB600" s="78" t="str">
        <f>REPLACE(INDEX(GroupVertices[Group], MATCH(Edges24[[#This Row],[Vertex 1]],GroupVertices[Vertex],0)),1,1,"")</f>
        <v>7</v>
      </c>
      <c r="BC600" s="78" t="str">
        <f>REPLACE(INDEX(GroupVertices[Group], MATCH(Edges24[[#This Row],[Vertex 2]],GroupVertices[Vertex],0)),1,1,"")</f>
        <v>7</v>
      </c>
      <c r="BD600" s="48">
        <v>0</v>
      </c>
      <c r="BE600" s="49">
        <v>0</v>
      </c>
      <c r="BF600" s="48">
        <v>0</v>
      </c>
      <c r="BG600" s="49">
        <v>0</v>
      </c>
      <c r="BH600" s="48">
        <v>0</v>
      </c>
      <c r="BI600" s="49">
        <v>0</v>
      </c>
      <c r="BJ600" s="48">
        <v>13</v>
      </c>
      <c r="BK600" s="49">
        <v>100</v>
      </c>
      <c r="BL600" s="48">
        <v>13</v>
      </c>
    </row>
    <row r="601" spans="1:64" x14ac:dyDescent="0.25">
      <c r="A601" s="64" t="s">
        <v>637</v>
      </c>
      <c r="B601" s="64" t="s">
        <v>757</v>
      </c>
      <c r="C601" s="65"/>
      <c r="D601" s="66"/>
      <c r="E601" s="67"/>
      <c r="F601" s="68"/>
      <c r="G601" s="65"/>
      <c r="H601" s="69"/>
      <c r="I601" s="70"/>
      <c r="J601" s="70"/>
      <c r="K601" s="34" t="s">
        <v>65</v>
      </c>
      <c r="L601" s="77">
        <v>858</v>
      </c>
      <c r="M601" s="77"/>
      <c r="N601" s="72"/>
      <c r="O601" s="79" t="s">
        <v>999</v>
      </c>
      <c r="P601" s="81">
        <v>43175.63722222222</v>
      </c>
      <c r="Q601" s="79" t="s">
        <v>1437</v>
      </c>
      <c r="R601" s="83" t="s">
        <v>2243</v>
      </c>
      <c r="S601" s="79" t="s">
        <v>2518</v>
      </c>
      <c r="T601" s="79" t="s">
        <v>2882</v>
      </c>
      <c r="U601" s="79"/>
      <c r="V601" s="83" t="s">
        <v>3522</v>
      </c>
      <c r="W601" s="81">
        <v>43175.63722222222</v>
      </c>
      <c r="X601" s="83" t="s">
        <v>4476</v>
      </c>
      <c r="Y601" s="79"/>
      <c r="Z601" s="79"/>
      <c r="AA601" s="85" t="s">
        <v>5684</v>
      </c>
      <c r="AB601" s="79"/>
      <c r="AC601" s="79" t="b">
        <v>0</v>
      </c>
      <c r="AD601" s="79">
        <v>0</v>
      </c>
      <c r="AE601" s="85" t="s">
        <v>6296</v>
      </c>
      <c r="AF601" s="79" t="b">
        <v>0</v>
      </c>
      <c r="AG601" s="79" t="s">
        <v>6304</v>
      </c>
      <c r="AH601" s="79"/>
      <c r="AI601" s="85" t="s">
        <v>6296</v>
      </c>
      <c r="AJ601" s="79" t="b">
        <v>0</v>
      </c>
      <c r="AK601" s="79">
        <v>206</v>
      </c>
      <c r="AL601" s="85" t="s">
        <v>6011</v>
      </c>
      <c r="AM601" s="79" t="s">
        <v>6328</v>
      </c>
      <c r="AN601" s="79" t="b">
        <v>0</v>
      </c>
      <c r="AO601" s="85" t="s">
        <v>6011</v>
      </c>
      <c r="AP601" s="79" t="s">
        <v>176</v>
      </c>
      <c r="AQ601" s="79">
        <v>0</v>
      </c>
      <c r="AR601" s="79">
        <v>0</v>
      </c>
      <c r="AS601" s="79"/>
      <c r="AT601" s="79"/>
      <c r="AU601" s="79"/>
      <c r="AV601" s="79"/>
      <c r="AW601" s="79"/>
      <c r="AX601" s="79"/>
      <c r="AY601" s="79"/>
      <c r="AZ601" s="79"/>
      <c r="BA601">
        <v>1</v>
      </c>
      <c r="BB601" s="78" t="str">
        <f>REPLACE(INDEX(GroupVertices[Group], MATCH(Edges24[[#This Row],[Vertex 1]],GroupVertices[Vertex],0)),1,1,"")</f>
        <v>7</v>
      </c>
      <c r="BC601" s="78" t="str">
        <f>REPLACE(INDEX(GroupVertices[Group], MATCH(Edges24[[#This Row],[Vertex 2]],GroupVertices[Vertex],0)),1,1,"")</f>
        <v>7</v>
      </c>
      <c r="BD601" s="48">
        <v>0</v>
      </c>
      <c r="BE601" s="49">
        <v>0</v>
      </c>
      <c r="BF601" s="48">
        <v>0</v>
      </c>
      <c r="BG601" s="49">
        <v>0</v>
      </c>
      <c r="BH601" s="48">
        <v>0</v>
      </c>
      <c r="BI601" s="49">
        <v>0</v>
      </c>
      <c r="BJ601" s="48">
        <v>13</v>
      </c>
      <c r="BK601" s="49">
        <v>100</v>
      </c>
      <c r="BL601" s="48">
        <v>13</v>
      </c>
    </row>
    <row r="602" spans="1:64" x14ac:dyDescent="0.25">
      <c r="A602" s="64" t="s">
        <v>638</v>
      </c>
      <c r="B602" s="64" t="s">
        <v>638</v>
      </c>
      <c r="C602" s="65"/>
      <c r="D602" s="66"/>
      <c r="E602" s="67"/>
      <c r="F602" s="68"/>
      <c r="G602" s="65"/>
      <c r="H602" s="69"/>
      <c r="I602" s="70"/>
      <c r="J602" s="70"/>
      <c r="K602" s="34" t="s">
        <v>65</v>
      </c>
      <c r="L602" s="77">
        <v>859</v>
      </c>
      <c r="M602" s="77"/>
      <c r="N602" s="72"/>
      <c r="O602" s="79" t="s">
        <v>176</v>
      </c>
      <c r="P602" s="81">
        <v>43166.63208333333</v>
      </c>
      <c r="Q602" s="79" t="s">
        <v>1500</v>
      </c>
      <c r="R602" s="83" t="s">
        <v>2270</v>
      </c>
      <c r="S602" s="79" t="s">
        <v>2518</v>
      </c>
      <c r="T602" s="79" t="s">
        <v>731</v>
      </c>
      <c r="U602" s="83" t="s">
        <v>3316</v>
      </c>
      <c r="V602" s="83" t="s">
        <v>3316</v>
      </c>
      <c r="W602" s="81">
        <v>43166.63208333333</v>
      </c>
      <c r="X602" s="83" t="s">
        <v>4477</v>
      </c>
      <c r="Y602" s="79"/>
      <c r="Z602" s="79"/>
      <c r="AA602" s="85" t="s">
        <v>5685</v>
      </c>
      <c r="AB602" s="79"/>
      <c r="AC602" s="79" t="b">
        <v>0</v>
      </c>
      <c r="AD602" s="79">
        <v>1</v>
      </c>
      <c r="AE602" s="85" t="s">
        <v>6296</v>
      </c>
      <c r="AF602" s="79" t="b">
        <v>0</v>
      </c>
      <c r="AG602" s="79" t="s">
        <v>6304</v>
      </c>
      <c r="AH602" s="79"/>
      <c r="AI602" s="85" t="s">
        <v>6296</v>
      </c>
      <c r="AJ602" s="79" t="b">
        <v>0</v>
      </c>
      <c r="AK602" s="79">
        <v>1</v>
      </c>
      <c r="AL602" s="85" t="s">
        <v>6296</v>
      </c>
      <c r="AM602" s="79" t="s">
        <v>6362</v>
      </c>
      <c r="AN602" s="79" t="b">
        <v>0</v>
      </c>
      <c r="AO602" s="85" t="s">
        <v>5685</v>
      </c>
      <c r="AP602" s="79" t="s">
        <v>6415</v>
      </c>
      <c r="AQ602" s="79">
        <v>0</v>
      </c>
      <c r="AR602" s="79">
        <v>0</v>
      </c>
      <c r="AS602" s="79"/>
      <c r="AT602" s="79"/>
      <c r="AU602" s="79"/>
      <c r="AV602" s="79"/>
      <c r="AW602" s="79"/>
      <c r="AX602" s="79"/>
      <c r="AY602" s="79"/>
      <c r="AZ602" s="79"/>
      <c r="BA602">
        <v>1</v>
      </c>
      <c r="BB602" s="78" t="str">
        <f>REPLACE(INDEX(GroupVertices[Group], MATCH(Edges24[[#This Row],[Vertex 1]],GroupVertices[Vertex],0)),1,1,"")</f>
        <v>2</v>
      </c>
      <c r="BC602" s="78" t="str">
        <f>REPLACE(INDEX(GroupVertices[Group], MATCH(Edges24[[#This Row],[Vertex 2]],GroupVertices[Vertex],0)),1,1,"")</f>
        <v>2</v>
      </c>
      <c r="BD602" s="48">
        <v>3</v>
      </c>
      <c r="BE602" s="49">
        <v>37.5</v>
      </c>
      <c r="BF602" s="48">
        <v>0</v>
      </c>
      <c r="BG602" s="49">
        <v>0</v>
      </c>
      <c r="BH602" s="48">
        <v>0</v>
      </c>
      <c r="BI602" s="49">
        <v>0</v>
      </c>
      <c r="BJ602" s="48">
        <v>5</v>
      </c>
      <c r="BK602" s="49">
        <v>62.5</v>
      </c>
      <c r="BL602" s="48">
        <v>8</v>
      </c>
    </row>
    <row r="603" spans="1:64" x14ac:dyDescent="0.25">
      <c r="A603" s="64" t="s">
        <v>639</v>
      </c>
      <c r="B603" s="64" t="s">
        <v>638</v>
      </c>
      <c r="C603" s="65"/>
      <c r="D603" s="66"/>
      <c r="E603" s="67"/>
      <c r="F603" s="68"/>
      <c r="G603" s="65"/>
      <c r="H603" s="69"/>
      <c r="I603" s="70"/>
      <c r="J603" s="70"/>
      <c r="K603" s="34" t="s">
        <v>65</v>
      </c>
      <c r="L603" s="77">
        <v>860</v>
      </c>
      <c r="M603" s="77"/>
      <c r="N603" s="72"/>
      <c r="O603" s="79" t="s">
        <v>999</v>
      </c>
      <c r="P603" s="81">
        <v>43166.660219907404</v>
      </c>
      <c r="Q603" s="79" t="s">
        <v>1501</v>
      </c>
      <c r="R603" s="83" t="s">
        <v>2270</v>
      </c>
      <c r="S603" s="79" t="s">
        <v>2518</v>
      </c>
      <c r="T603" s="79" t="s">
        <v>731</v>
      </c>
      <c r="U603" s="83" t="s">
        <v>3316</v>
      </c>
      <c r="V603" s="83" t="s">
        <v>3316</v>
      </c>
      <c r="W603" s="81">
        <v>43166.660219907404</v>
      </c>
      <c r="X603" s="83" t="s">
        <v>4478</v>
      </c>
      <c r="Y603" s="79"/>
      <c r="Z603" s="79"/>
      <c r="AA603" s="85" t="s">
        <v>5686</v>
      </c>
      <c r="AB603" s="79"/>
      <c r="AC603" s="79" t="b">
        <v>0</v>
      </c>
      <c r="AD603" s="79">
        <v>0</v>
      </c>
      <c r="AE603" s="85" t="s">
        <v>6296</v>
      </c>
      <c r="AF603" s="79" t="b">
        <v>0</v>
      </c>
      <c r="AG603" s="79" t="s">
        <v>6304</v>
      </c>
      <c r="AH603" s="79"/>
      <c r="AI603" s="85" t="s">
        <v>6296</v>
      </c>
      <c r="AJ603" s="79" t="b">
        <v>0</v>
      </c>
      <c r="AK603" s="79">
        <v>1</v>
      </c>
      <c r="AL603" s="85" t="s">
        <v>5685</v>
      </c>
      <c r="AM603" s="79" t="s">
        <v>6328</v>
      </c>
      <c r="AN603" s="79" t="b">
        <v>0</v>
      </c>
      <c r="AO603" s="85" t="s">
        <v>5685</v>
      </c>
      <c r="AP603" s="79" t="s">
        <v>176</v>
      </c>
      <c r="AQ603" s="79">
        <v>0</v>
      </c>
      <c r="AR603" s="79">
        <v>0</v>
      </c>
      <c r="AS603" s="79"/>
      <c r="AT603" s="79"/>
      <c r="AU603" s="79"/>
      <c r="AV603" s="79"/>
      <c r="AW603" s="79"/>
      <c r="AX603" s="79"/>
      <c r="AY603" s="79"/>
      <c r="AZ603" s="79"/>
      <c r="BA603">
        <v>1</v>
      </c>
      <c r="BB603" s="78" t="str">
        <f>REPLACE(INDEX(GroupVertices[Group], MATCH(Edges24[[#This Row],[Vertex 1]],GroupVertices[Vertex],0)),1,1,"")</f>
        <v>2</v>
      </c>
      <c r="BC603" s="78" t="str">
        <f>REPLACE(INDEX(GroupVertices[Group], MATCH(Edges24[[#This Row],[Vertex 2]],GroupVertices[Vertex],0)),1,1,"")</f>
        <v>2</v>
      </c>
      <c r="BD603" s="48">
        <v>3</v>
      </c>
      <c r="BE603" s="49">
        <v>30</v>
      </c>
      <c r="BF603" s="48">
        <v>0</v>
      </c>
      <c r="BG603" s="49">
        <v>0</v>
      </c>
      <c r="BH603" s="48">
        <v>0</v>
      </c>
      <c r="BI603" s="49">
        <v>0</v>
      </c>
      <c r="BJ603" s="48">
        <v>7</v>
      </c>
      <c r="BK603" s="49">
        <v>70</v>
      </c>
      <c r="BL603" s="48">
        <v>10</v>
      </c>
    </row>
    <row r="604" spans="1:64" x14ac:dyDescent="0.25">
      <c r="A604" s="64" t="s">
        <v>639</v>
      </c>
      <c r="B604" s="64" t="s">
        <v>931</v>
      </c>
      <c r="C604" s="65"/>
      <c r="D604" s="66"/>
      <c r="E604" s="67"/>
      <c r="F604" s="68"/>
      <c r="G604" s="65"/>
      <c r="H604" s="69"/>
      <c r="I604" s="70"/>
      <c r="J604" s="70"/>
      <c r="K604" s="34" t="s">
        <v>65</v>
      </c>
      <c r="L604" s="77">
        <v>861</v>
      </c>
      <c r="M604" s="77"/>
      <c r="N604" s="72"/>
      <c r="O604" s="79" t="s">
        <v>999</v>
      </c>
      <c r="P604" s="81">
        <v>43166.675162037034</v>
      </c>
      <c r="Q604" s="79" t="s">
        <v>1502</v>
      </c>
      <c r="R604" s="83" t="s">
        <v>2271</v>
      </c>
      <c r="S604" s="79" t="s">
        <v>2505</v>
      </c>
      <c r="T604" s="79"/>
      <c r="U604" s="79"/>
      <c r="V604" s="83" t="s">
        <v>3779</v>
      </c>
      <c r="W604" s="81">
        <v>43166.675162037034</v>
      </c>
      <c r="X604" s="83" t="s">
        <v>4479</v>
      </c>
      <c r="Y604" s="79"/>
      <c r="Z604" s="79"/>
      <c r="AA604" s="85" t="s">
        <v>5687</v>
      </c>
      <c r="AB604" s="79"/>
      <c r="AC604" s="79" t="b">
        <v>0</v>
      </c>
      <c r="AD604" s="79">
        <v>0</v>
      </c>
      <c r="AE604" s="85" t="s">
        <v>6296</v>
      </c>
      <c r="AF604" s="79" t="b">
        <v>0</v>
      </c>
      <c r="AG604" s="79" t="s">
        <v>6304</v>
      </c>
      <c r="AH604" s="79"/>
      <c r="AI604" s="85" t="s">
        <v>6296</v>
      </c>
      <c r="AJ604" s="79" t="b">
        <v>0</v>
      </c>
      <c r="AK604" s="79">
        <v>1</v>
      </c>
      <c r="AL604" s="85" t="s">
        <v>6221</v>
      </c>
      <c r="AM604" s="79" t="s">
        <v>6328</v>
      </c>
      <c r="AN604" s="79" t="b">
        <v>0</v>
      </c>
      <c r="AO604" s="85" t="s">
        <v>6221</v>
      </c>
      <c r="AP604" s="79" t="s">
        <v>176</v>
      </c>
      <c r="AQ604" s="79">
        <v>0</v>
      </c>
      <c r="AR604" s="79">
        <v>0</v>
      </c>
      <c r="AS604" s="79"/>
      <c r="AT604" s="79"/>
      <c r="AU604" s="79"/>
      <c r="AV604" s="79"/>
      <c r="AW604" s="79"/>
      <c r="AX604" s="79"/>
      <c r="AY604" s="79"/>
      <c r="AZ604" s="79"/>
      <c r="BA604">
        <v>1</v>
      </c>
      <c r="BB604" s="78" t="str">
        <f>REPLACE(INDEX(GroupVertices[Group], MATCH(Edges24[[#This Row],[Vertex 1]],GroupVertices[Vertex],0)),1,1,"")</f>
        <v>2</v>
      </c>
      <c r="BC604" s="78" t="str">
        <f>REPLACE(INDEX(GroupVertices[Group], MATCH(Edges24[[#This Row],[Vertex 2]],GroupVertices[Vertex],0)),1,1,"")</f>
        <v>2</v>
      </c>
      <c r="BD604" s="48">
        <v>2</v>
      </c>
      <c r="BE604" s="49">
        <v>9.5238095238095237</v>
      </c>
      <c r="BF604" s="48">
        <v>0</v>
      </c>
      <c r="BG604" s="49">
        <v>0</v>
      </c>
      <c r="BH604" s="48">
        <v>0</v>
      </c>
      <c r="BI604" s="49">
        <v>0</v>
      </c>
      <c r="BJ604" s="48">
        <v>19</v>
      </c>
      <c r="BK604" s="49">
        <v>90.476190476190482</v>
      </c>
      <c r="BL604" s="48">
        <v>21</v>
      </c>
    </row>
    <row r="605" spans="1:64" x14ac:dyDescent="0.25">
      <c r="A605" s="64" t="s">
        <v>639</v>
      </c>
      <c r="B605" s="64" t="s">
        <v>896</v>
      </c>
      <c r="C605" s="65"/>
      <c r="D605" s="66"/>
      <c r="E605" s="67"/>
      <c r="F605" s="68"/>
      <c r="G605" s="65"/>
      <c r="H605" s="69"/>
      <c r="I605" s="70"/>
      <c r="J605" s="70"/>
      <c r="K605" s="34" t="s">
        <v>65</v>
      </c>
      <c r="L605" s="77">
        <v>862</v>
      </c>
      <c r="M605" s="77"/>
      <c r="N605" s="72"/>
      <c r="O605" s="79" t="s">
        <v>999</v>
      </c>
      <c r="P605" s="81">
        <v>43174.612858796296</v>
      </c>
      <c r="Q605" s="79" t="s">
        <v>1360</v>
      </c>
      <c r="R605" s="83" t="s">
        <v>2146</v>
      </c>
      <c r="S605" s="79" t="s">
        <v>2519</v>
      </c>
      <c r="T605" s="79" t="s">
        <v>2839</v>
      </c>
      <c r="U605" s="79"/>
      <c r="V605" s="83" t="s">
        <v>3779</v>
      </c>
      <c r="W605" s="81">
        <v>43174.612858796296</v>
      </c>
      <c r="X605" s="83" t="s">
        <v>4480</v>
      </c>
      <c r="Y605" s="79"/>
      <c r="Z605" s="79"/>
      <c r="AA605" s="85" t="s">
        <v>5688</v>
      </c>
      <c r="AB605" s="79"/>
      <c r="AC605" s="79" t="b">
        <v>0</v>
      </c>
      <c r="AD605" s="79">
        <v>0</v>
      </c>
      <c r="AE605" s="85" t="s">
        <v>6296</v>
      </c>
      <c r="AF605" s="79" t="b">
        <v>0</v>
      </c>
      <c r="AG605" s="79" t="s">
        <v>6304</v>
      </c>
      <c r="AH605" s="79"/>
      <c r="AI605" s="85" t="s">
        <v>6296</v>
      </c>
      <c r="AJ605" s="79" t="b">
        <v>0</v>
      </c>
      <c r="AK605" s="79">
        <v>7</v>
      </c>
      <c r="AL605" s="85" t="s">
        <v>6168</v>
      </c>
      <c r="AM605" s="79" t="s">
        <v>6328</v>
      </c>
      <c r="AN605" s="79" t="b">
        <v>0</v>
      </c>
      <c r="AO605" s="85" t="s">
        <v>6168</v>
      </c>
      <c r="AP605" s="79" t="s">
        <v>176</v>
      </c>
      <c r="AQ605" s="79">
        <v>0</v>
      </c>
      <c r="AR605" s="79">
        <v>0</v>
      </c>
      <c r="AS605" s="79"/>
      <c r="AT605" s="79"/>
      <c r="AU605" s="79"/>
      <c r="AV605" s="79"/>
      <c r="AW605" s="79"/>
      <c r="AX605" s="79"/>
      <c r="AY605" s="79"/>
      <c r="AZ605" s="79"/>
      <c r="BA605">
        <v>1</v>
      </c>
      <c r="BB605" s="78" t="str">
        <f>REPLACE(INDEX(GroupVertices[Group], MATCH(Edges24[[#This Row],[Vertex 1]],GroupVertices[Vertex],0)),1,1,"")</f>
        <v>2</v>
      </c>
      <c r="BC605" s="78" t="str">
        <f>REPLACE(INDEX(GroupVertices[Group], MATCH(Edges24[[#This Row],[Vertex 2]],GroupVertices[Vertex],0)),1,1,"")</f>
        <v>2</v>
      </c>
      <c r="BD605" s="48"/>
      <c r="BE605" s="49"/>
      <c r="BF605" s="48"/>
      <c r="BG605" s="49"/>
      <c r="BH605" s="48"/>
      <c r="BI605" s="49"/>
      <c r="BJ605" s="48"/>
      <c r="BK605" s="49"/>
      <c r="BL605" s="48"/>
    </row>
    <row r="606" spans="1:64" x14ac:dyDescent="0.25">
      <c r="A606" s="64" t="s">
        <v>639</v>
      </c>
      <c r="B606" s="64" t="s">
        <v>765</v>
      </c>
      <c r="C606" s="65"/>
      <c r="D606" s="66"/>
      <c r="E606" s="67"/>
      <c r="F606" s="68"/>
      <c r="G606" s="65"/>
      <c r="H606" s="69"/>
      <c r="I606" s="70"/>
      <c r="J606" s="70"/>
      <c r="K606" s="34" t="s">
        <v>65</v>
      </c>
      <c r="L606" s="77">
        <v>863</v>
      </c>
      <c r="M606" s="77"/>
      <c r="N606" s="72"/>
      <c r="O606" s="79" t="s">
        <v>999</v>
      </c>
      <c r="P606" s="81">
        <v>43166.659236111111</v>
      </c>
      <c r="Q606" s="79" t="s">
        <v>1059</v>
      </c>
      <c r="R606" s="83" t="s">
        <v>2026</v>
      </c>
      <c r="S606" s="79" t="s">
        <v>2505</v>
      </c>
      <c r="T606" s="79" t="s">
        <v>2694</v>
      </c>
      <c r="U606" s="79"/>
      <c r="V606" s="83" t="s">
        <v>3779</v>
      </c>
      <c r="W606" s="81">
        <v>43166.659236111111</v>
      </c>
      <c r="X606" s="83" t="s">
        <v>4481</v>
      </c>
      <c r="Y606" s="79"/>
      <c r="Z606" s="79"/>
      <c r="AA606" s="85" t="s">
        <v>5689</v>
      </c>
      <c r="AB606" s="79"/>
      <c r="AC606" s="79" t="b">
        <v>0</v>
      </c>
      <c r="AD606" s="79">
        <v>0</v>
      </c>
      <c r="AE606" s="85" t="s">
        <v>6296</v>
      </c>
      <c r="AF606" s="79" t="b">
        <v>0</v>
      </c>
      <c r="AG606" s="79" t="s">
        <v>6304</v>
      </c>
      <c r="AH606" s="79"/>
      <c r="AI606" s="85" t="s">
        <v>6296</v>
      </c>
      <c r="AJ606" s="79" t="b">
        <v>0</v>
      </c>
      <c r="AK606" s="79">
        <v>3</v>
      </c>
      <c r="AL606" s="85" t="s">
        <v>6214</v>
      </c>
      <c r="AM606" s="79" t="s">
        <v>6328</v>
      </c>
      <c r="AN606" s="79" t="b">
        <v>0</v>
      </c>
      <c r="AO606" s="85" t="s">
        <v>6214</v>
      </c>
      <c r="AP606" s="79" t="s">
        <v>176</v>
      </c>
      <c r="AQ606" s="79">
        <v>0</v>
      </c>
      <c r="AR606" s="79">
        <v>0</v>
      </c>
      <c r="AS606" s="79"/>
      <c r="AT606" s="79"/>
      <c r="AU606" s="79"/>
      <c r="AV606" s="79"/>
      <c r="AW606" s="79"/>
      <c r="AX606" s="79"/>
      <c r="AY606" s="79"/>
      <c r="AZ606" s="79"/>
      <c r="BA606">
        <v>1</v>
      </c>
      <c r="BB606" s="78" t="str">
        <f>REPLACE(INDEX(GroupVertices[Group], MATCH(Edges24[[#This Row],[Vertex 1]],GroupVertices[Vertex],0)),1,1,"")</f>
        <v>2</v>
      </c>
      <c r="BC606" s="78" t="str">
        <f>REPLACE(INDEX(GroupVertices[Group], MATCH(Edges24[[#This Row],[Vertex 2]],GroupVertices[Vertex],0)),1,1,"")</f>
        <v>2</v>
      </c>
      <c r="BD606" s="48"/>
      <c r="BE606" s="49"/>
      <c r="BF606" s="48"/>
      <c r="BG606" s="49"/>
      <c r="BH606" s="48"/>
      <c r="BI606" s="49"/>
      <c r="BJ606" s="48"/>
      <c r="BK606" s="49"/>
      <c r="BL606" s="48"/>
    </row>
    <row r="607" spans="1:64" x14ac:dyDescent="0.25">
      <c r="A607" s="64" t="s">
        <v>639</v>
      </c>
      <c r="B607" s="64" t="s">
        <v>683</v>
      </c>
      <c r="C607" s="65"/>
      <c r="D607" s="66"/>
      <c r="E607" s="67"/>
      <c r="F607" s="68"/>
      <c r="G607" s="65"/>
      <c r="H607" s="69"/>
      <c r="I607" s="70"/>
      <c r="J607" s="70"/>
      <c r="K607" s="34" t="s">
        <v>65</v>
      </c>
      <c r="L607" s="77">
        <v>865</v>
      </c>
      <c r="M607" s="77"/>
      <c r="N607" s="72"/>
      <c r="O607" s="79" t="s">
        <v>999</v>
      </c>
      <c r="P607" s="81">
        <v>43166.659444444442</v>
      </c>
      <c r="Q607" s="79" t="s">
        <v>1503</v>
      </c>
      <c r="R607" s="83" t="s">
        <v>2272</v>
      </c>
      <c r="S607" s="79" t="s">
        <v>2519</v>
      </c>
      <c r="T607" s="79" t="s">
        <v>2914</v>
      </c>
      <c r="U607" s="79"/>
      <c r="V607" s="83" t="s">
        <v>3779</v>
      </c>
      <c r="W607" s="81">
        <v>43166.659444444442</v>
      </c>
      <c r="X607" s="83" t="s">
        <v>4482</v>
      </c>
      <c r="Y607" s="79"/>
      <c r="Z607" s="79"/>
      <c r="AA607" s="85" t="s">
        <v>5690</v>
      </c>
      <c r="AB607" s="79"/>
      <c r="AC607" s="79" t="b">
        <v>0</v>
      </c>
      <c r="AD607" s="79">
        <v>0</v>
      </c>
      <c r="AE607" s="85" t="s">
        <v>6296</v>
      </c>
      <c r="AF607" s="79" t="b">
        <v>0</v>
      </c>
      <c r="AG607" s="79" t="s">
        <v>6304</v>
      </c>
      <c r="AH607" s="79"/>
      <c r="AI607" s="85" t="s">
        <v>6296</v>
      </c>
      <c r="AJ607" s="79" t="b">
        <v>0</v>
      </c>
      <c r="AK607" s="79">
        <v>2</v>
      </c>
      <c r="AL607" s="85" t="s">
        <v>6157</v>
      </c>
      <c r="AM607" s="79" t="s">
        <v>6328</v>
      </c>
      <c r="AN607" s="79" t="b">
        <v>0</v>
      </c>
      <c r="AO607" s="85" t="s">
        <v>6157</v>
      </c>
      <c r="AP607" s="79" t="s">
        <v>176</v>
      </c>
      <c r="AQ607" s="79">
        <v>0</v>
      </c>
      <c r="AR607" s="79">
        <v>0</v>
      </c>
      <c r="AS607" s="79"/>
      <c r="AT607" s="79"/>
      <c r="AU607" s="79"/>
      <c r="AV607" s="79"/>
      <c r="AW607" s="79"/>
      <c r="AX607" s="79"/>
      <c r="AY607" s="79"/>
      <c r="AZ607" s="79"/>
      <c r="BA607">
        <v>5</v>
      </c>
      <c r="BB607" s="78" t="str">
        <f>REPLACE(INDEX(GroupVertices[Group], MATCH(Edges24[[#This Row],[Vertex 1]],GroupVertices[Vertex],0)),1,1,"")</f>
        <v>2</v>
      </c>
      <c r="BC607" s="78" t="str">
        <f>REPLACE(INDEX(GroupVertices[Group], MATCH(Edges24[[#This Row],[Vertex 2]],GroupVertices[Vertex],0)),1,1,"")</f>
        <v>2</v>
      </c>
      <c r="BD607" s="48">
        <v>1</v>
      </c>
      <c r="BE607" s="49">
        <v>5.5555555555555554</v>
      </c>
      <c r="BF607" s="48">
        <v>1</v>
      </c>
      <c r="BG607" s="49">
        <v>5.5555555555555554</v>
      </c>
      <c r="BH607" s="48">
        <v>0</v>
      </c>
      <c r="BI607" s="49">
        <v>0</v>
      </c>
      <c r="BJ607" s="48">
        <v>16</v>
      </c>
      <c r="BK607" s="49">
        <v>88.888888888888886</v>
      </c>
      <c r="BL607" s="48">
        <v>18</v>
      </c>
    </row>
    <row r="608" spans="1:64" x14ac:dyDescent="0.25">
      <c r="A608" s="64" t="s">
        <v>639</v>
      </c>
      <c r="B608" s="64" t="s">
        <v>683</v>
      </c>
      <c r="C608" s="65"/>
      <c r="D608" s="66"/>
      <c r="E608" s="67"/>
      <c r="F608" s="68"/>
      <c r="G608" s="65"/>
      <c r="H608" s="69"/>
      <c r="I608" s="70"/>
      <c r="J608" s="70"/>
      <c r="K608" s="34" t="s">
        <v>65</v>
      </c>
      <c r="L608" s="77">
        <v>866</v>
      </c>
      <c r="M608" s="77"/>
      <c r="N608" s="72"/>
      <c r="O608" s="79" t="s">
        <v>999</v>
      </c>
      <c r="P608" s="81">
        <v>43166.65960648148</v>
      </c>
      <c r="Q608" s="79" t="s">
        <v>1504</v>
      </c>
      <c r="R608" s="83" t="s">
        <v>2273</v>
      </c>
      <c r="S608" s="79" t="s">
        <v>2608</v>
      </c>
      <c r="T608" s="79"/>
      <c r="U608" s="79"/>
      <c r="V608" s="83" t="s">
        <v>3779</v>
      </c>
      <c r="W608" s="81">
        <v>43166.65960648148</v>
      </c>
      <c r="X608" s="83" t="s">
        <v>4483</v>
      </c>
      <c r="Y608" s="79"/>
      <c r="Z608" s="79"/>
      <c r="AA608" s="85" t="s">
        <v>5691</v>
      </c>
      <c r="AB608" s="79"/>
      <c r="AC608" s="79" t="b">
        <v>0</v>
      </c>
      <c r="AD608" s="79">
        <v>0</v>
      </c>
      <c r="AE608" s="85" t="s">
        <v>6296</v>
      </c>
      <c r="AF608" s="79" t="b">
        <v>0</v>
      </c>
      <c r="AG608" s="79" t="s">
        <v>6304</v>
      </c>
      <c r="AH608" s="79"/>
      <c r="AI608" s="85" t="s">
        <v>6296</v>
      </c>
      <c r="AJ608" s="79" t="b">
        <v>0</v>
      </c>
      <c r="AK608" s="79">
        <v>1</v>
      </c>
      <c r="AL608" s="85" t="s">
        <v>6190</v>
      </c>
      <c r="AM608" s="79" t="s">
        <v>6328</v>
      </c>
      <c r="AN608" s="79" t="b">
        <v>0</v>
      </c>
      <c r="AO608" s="85" t="s">
        <v>6190</v>
      </c>
      <c r="AP608" s="79" t="s">
        <v>176</v>
      </c>
      <c r="AQ608" s="79">
        <v>0</v>
      </c>
      <c r="AR608" s="79">
        <v>0</v>
      </c>
      <c r="AS608" s="79"/>
      <c r="AT608" s="79"/>
      <c r="AU608" s="79"/>
      <c r="AV608" s="79"/>
      <c r="AW608" s="79"/>
      <c r="AX608" s="79"/>
      <c r="AY608" s="79"/>
      <c r="AZ608" s="79"/>
      <c r="BA608">
        <v>5</v>
      </c>
      <c r="BB608" s="78" t="str">
        <f>REPLACE(INDEX(GroupVertices[Group], MATCH(Edges24[[#This Row],[Vertex 1]],GroupVertices[Vertex],0)),1,1,"")</f>
        <v>2</v>
      </c>
      <c r="BC608" s="78" t="str">
        <f>REPLACE(INDEX(GroupVertices[Group], MATCH(Edges24[[#This Row],[Vertex 2]],GroupVertices[Vertex],0)),1,1,"")</f>
        <v>2</v>
      </c>
      <c r="BD608" s="48"/>
      <c r="BE608" s="49"/>
      <c r="BF608" s="48"/>
      <c r="BG608" s="49"/>
      <c r="BH608" s="48"/>
      <c r="BI608" s="49"/>
      <c r="BJ608" s="48"/>
      <c r="BK608" s="49"/>
      <c r="BL608" s="48"/>
    </row>
    <row r="609" spans="1:64" x14ac:dyDescent="0.25">
      <c r="A609" s="64" t="s">
        <v>639</v>
      </c>
      <c r="B609" s="64" t="s">
        <v>683</v>
      </c>
      <c r="C609" s="65"/>
      <c r="D609" s="66"/>
      <c r="E609" s="67"/>
      <c r="F609" s="68"/>
      <c r="G609" s="65"/>
      <c r="H609" s="69"/>
      <c r="I609" s="70"/>
      <c r="J609" s="70"/>
      <c r="K609" s="34" t="s">
        <v>65</v>
      </c>
      <c r="L609" s="77">
        <v>869</v>
      </c>
      <c r="M609" s="77"/>
      <c r="N609" s="72"/>
      <c r="O609" s="79" t="s">
        <v>999</v>
      </c>
      <c r="P609" s="81">
        <v>43168.640625</v>
      </c>
      <c r="Q609" s="79" t="s">
        <v>1505</v>
      </c>
      <c r="R609" s="83" t="s">
        <v>2274</v>
      </c>
      <c r="S609" s="79" t="s">
        <v>2519</v>
      </c>
      <c r="T609" s="79" t="s">
        <v>2804</v>
      </c>
      <c r="U609" s="79"/>
      <c r="V609" s="83" t="s">
        <v>3779</v>
      </c>
      <c r="W609" s="81">
        <v>43168.640625</v>
      </c>
      <c r="X609" s="83" t="s">
        <v>4484</v>
      </c>
      <c r="Y609" s="79"/>
      <c r="Z609" s="79"/>
      <c r="AA609" s="85" t="s">
        <v>5692</v>
      </c>
      <c r="AB609" s="79"/>
      <c r="AC609" s="79" t="b">
        <v>0</v>
      </c>
      <c r="AD609" s="79">
        <v>0</v>
      </c>
      <c r="AE609" s="85" t="s">
        <v>6296</v>
      </c>
      <c r="AF609" s="79" t="b">
        <v>0</v>
      </c>
      <c r="AG609" s="79" t="s">
        <v>6304</v>
      </c>
      <c r="AH609" s="79"/>
      <c r="AI609" s="85" t="s">
        <v>6296</v>
      </c>
      <c r="AJ609" s="79" t="b">
        <v>0</v>
      </c>
      <c r="AK609" s="79">
        <v>4</v>
      </c>
      <c r="AL609" s="85" t="s">
        <v>6162</v>
      </c>
      <c r="AM609" s="79" t="s">
        <v>6328</v>
      </c>
      <c r="AN609" s="79" t="b">
        <v>0</v>
      </c>
      <c r="AO609" s="85" t="s">
        <v>6162</v>
      </c>
      <c r="AP609" s="79" t="s">
        <v>176</v>
      </c>
      <c r="AQ609" s="79">
        <v>0</v>
      </c>
      <c r="AR609" s="79">
        <v>0</v>
      </c>
      <c r="AS609" s="79"/>
      <c r="AT609" s="79"/>
      <c r="AU609" s="79"/>
      <c r="AV609" s="79"/>
      <c r="AW609" s="79"/>
      <c r="AX609" s="79"/>
      <c r="AY609" s="79"/>
      <c r="AZ609" s="79"/>
      <c r="BA609">
        <v>5</v>
      </c>
      <c r="BB609" s="78" t="str">
        <f>REPLACE(INDEX(GroupVertices[Group], MATCH(Edges24[[#This Row],[Vertex 1]],GroupVertices[Vertex],0)),1,1,"")</f>
        <v>2</v>
      </c>
      <c r="BC609" s="78" t="str">
        <f>REPLACE(INDEX(GroupVertices[Group], MATCH(Edges24[[#This Row],[Vertex 2]],GroupVertices[Vertex],0)),1,1,"")</f>
        <v>2</v>
      </c>
      <c r="BD609" s="48">
        <v>0</v>
      </c>
      <c r="BE609" s="49">
        <v>0</v>
      </c>
      <c r="BF609" s="48">
        <v>0</v>
      </c>
      <c r="BG609" s="49">
        <v>0</v>
      </c>
      <c r="BH609" s="48">
        <v>0</v>
      </c>
      <c r="BI609" s="49">
        <v>0</v>
      </c>
      <c r="BJ609" s="48">
        <v>14</v>
      </c>
      <c r="BK609" s="49">
        <v>100</v>
      </c>
      <c r="BL609" s="48">
        <v>14</v>
      </c>
    </row>
    <row r="610" spans="1:64" x14ac:dyDescent="0.25">
      <c r="A610" s="64" t="s">
        <v>639</v>
      </c>
      <c r="B610" s="64" t="s">
        <v>748</v>
      </c>
      <c r="C610" s="65"/>
      <c r="D610" s="66"/>
      <c r="E610" s="67"/>
      <c r="F610" s="68"/>
      <c r="G610" s="65"/>
      <c r="H610" s="69"/>
      <c r="I610" s="70"/>
      <c r="J610" s="70"/>
      <c r="K610" s="34" t="s">
        <v>65</v>
      </c>
      <c r="L610" s="77">
        <v>870</v>
      </c>
      <c r="M610" s="77"/>
      <c r="N610" s="72"/>
      <c r="O610" s="79" t="s">
        <v>999</v>
      </c>
      <c r="P610" s="81">
        <v>43171.67050925926</v>
      </c>
      <c r="Q610" s="79" t="s">
        <v>1312</v>
      </c>
      <c r="R610" s="83" t="s">
        <v>2171</v>
      </c>
      <c r="S610" s="79" t="s">
        <v>2520</v>
      </c>
      <c r="T610" s="79" t="s">
        <v>731</v>
      </c>
      <c r="U610" s="79"/>
      <c r="V610" s="83" t="s">
        <v>3779</v>
      </c>
      <c r="W610" s="81">
        <v>43171.67050925926</v>
      </c>
      <c r="X610" s="83" t="s">
        <v>4485</v>
      </c>
      <c r="Y610" s="79"/>
      <c r="Z610" s="79"/>
      <c r="AA610" s="85" t="s">
        <v>5693</v>
      </c>
      <c r="AB610" s="79"/>
      <c r="AC610" s="79" t="b">
        <v>0</v>
      </c>
      <c r="AD610" s="79">
        <v>0</v>
      </c>
      <c r="AE610" s="85" t="s">
        <v>6296</v>
      </c>
      <c r="AF610" s="79" t="b">
        <v>0</v>
      </c>
      <c r="AG610" s="79" t="s">
        <v>6304</v>
      </c>
      <c r="AH610" s="79"/>
      <c r="AI610" s="85" t="s">
        <v>6296</v>
      </c>
      <c r="AJ610" s="79" t="b">
        <v>0</v>
      </c>
      <c r="AK610" s="79">
        <v>2</v>
      </c>
      <c r="AL610" s="85" t="s">
        <v>5954</v>
      </c>
      <c r="AM610" s="79" t="s">
        <v>6328</v>
      </c>
      <c r="AN610" s="79" t="b">
        <v>0</v>
      </c>
      <c r="AO610" s="85" t="s">
        <v>5954</v>
      </c>
      <c r="AP610" s="79" t="s">
        <v>176</v>
      </c>
      <c r="AQ610" s="79">
        <v>0</v>
      </c>
      <c r="AR610" s="79">
        <v>0</v>
      </c>
      <c r="AS610" s="79"/>
      <c r="AT610" s="79"/>
      <c r="AU610" s="79"/>
      <c r="AV610" s="79"/>
      <c r="AW610" s="79"/>
      <c r="AX610" s="79"/>
      <c r="AY610" s="79"/>
      <c r="AZ610" s="79"/>
      <c r="BA610">
        <v>1</v>
      </c>
      <c r="BB610" s="78" t="str">
        <f>REPLACE(INDEX(GroupVertices[Group], MATCH(Edges24[[#This Row],[Vertex 1]],GroupVertices[Vertex],0)),1,1,"")</f>
        <v>2</v>
      </c>
      <c r="BC610" s="78" t="str">
        <f>REPLACE(INDEX(GroupVertices[Group], MATCH(Edges24[[#This Row],[Vertex 2]],GroupVertices[Vertex],0)),1,1,"")</f>
        <v>2</v>
      </c>
      <c r="BD610" s="48">
        <v>1</v>
      </c>
      <c r="BE610" s="49">
        <v>5.5555555555555554</v>
      </c>
      <c r="BF610" s="48">
        <v>0</v>
      </c>
      <c r="BG610" s="49">
        <v>0</v>
      </c>
      <c r="BH610" s="48">
        <v>0</v>
      </c>
      <c r="BI610" s="49">
        <v>0</v>
      </c>
      <c r="BJ610" s="48">
        <v>17</v>
      </c>
      <c r="BK610" s="49">
        <v>94.444444444444443</v>
      </c>
      <c r="BL610" s="48">
        <v>18</v>
      </c>
    </row>
    <row r="611" spans="1:64" x14ac:dyDescent="0.25">
      <c r="A611" s="64" t="s">
        <v>639</v>
      </c>
      <c r="B611" s="64" t="s">
        <v>683</v>
      </c>
      <c r="C611" s="65"/>
      <c r="D611" s="66"/>
      <c r="E611" s="67"/>
      <c r="F611" s="68"/>
      <c r="G611" s="65"/>
      <c r="H611" s="69"/>
      <c r="I611" s="70"/>
      <c r="J611" s="70"/>
      <c r="K611" s="34" t="s">
        <v>65</v>
      </c>
      <c r="L611" s="77">
        <v>872</v>
      </c>
      <c r="M611" s="77"/>
      <c r="N611" s="72"/>
      <c r="O611" s="79" t="s">
        <v>999</v>
      </c>
      <c r="P611" s="81">
        <v>43175.638136574074</v>
      </c>
      <c r="Q611" s="79" t="s">
        <v>1506</v>
      </c>
      <c r="R611" s="83" t="s">
        <v>2149</v>
      </c>
      <c r="S611" s="79" t="s">
        <v>2519</v>
      </c>
      <c r="T611" s="79"/>
      <c r="U611" s="79"/>
      <c r="V611" s="83" t="s">
        <v>3779</v>
      </c>
      <c r="W611" s="81">
        <v>43175.638136574074</v>
      </c>
      <c r="X611" s="83" t="s">
        <v>4486</v>
      </c>
      <c r="Y611" s="79"/>
      <c r="Z611" s="79"/>
      <c r="AA611" s="85" t="s">
        <v>5694</v>
      </c>
      <c r="AB611" s="79"/>
      <c r="AC611" s="79" t="b">
        <v>0</v>
      </c>
      <c r="AD611" s="79">
        <v>0</v>
      </c>
      <c r="AE611" s="85" t="s">
        <v>6296</v>
      </c>
      <c r="AF611" s="79" t="b">
        <v>0</v>
      </c>
      <c r="AG611" s="79" t="s">
        <v>6304</v>
      </c>
      <c r="AH611" s="79"/>
      <c r="AI611" s="85" t="s">
        <v>6296</v>
      </c>
      <c r="AJ611" s="79" t="b">
        <v>0</v>
      </c>
      <c r="AK611" s="79">
        <v>1</v>
      </c>
      <c r="AL611" s="85" t="s">
        <v>6197</v>
      </c>
      <c r="AM611" s="79" t="s">
        <v>6328</v>
      </c>
      <c r="AN611" s="79" t="b">
        <v>0</v>
      </c>
      <c r="AO611" s="85" t="s">
        <v>6197</v>
      </c>
      <c r="AP611" s="79" t="s">
        <v>176</v>
      </c>
      <c r="AQ611" s="79">
        <v>0</v>
      </c>
      <c r="AR611" s="79">
        <v>0</v>
      </c>
      <c r="AS611" s="79"/>
      <c r="AT611" s="79"/>
      <c r="AU611" s="79"/>
      <c r="AV611" s="79"/>
      <c r="AW611" s="79"/>
      <c r="AX611" s="79"/>
      <c r="AY611" s="79"/>
      <c r="AZ611" s="79"/>
      <c r="BA611">
        <v>5</v>
      </c>
      <c r="BB611" s="78" t="str">
        <f>REPLACE(INDEX(GroupVertices[Group], MATCH(Edges24[[#This Row],[Vertex 1]],GroupVertices[Vertex],0)),1,1,"")</f>
        <v>2</v>
      </c>
      <c r="BC611" s="78" t="str">
        <f>REPLACE(INDEX(GroupVertices[Group], MATCH(Edges24[[#This Row],[Vertex 2]],GroupVertices[Vertex],0)),1,1,"")</f>
        <v>2</v>
      </c>
      <c r="BD611" s="48"/>
      <c r="BE611" s="49"/>
      <c r="BF611" s="48"/>
      <c r="BG611" s="49"/>
      <c r="BH611" s="48"/>
      <c r="BI611" s="49"/>
      <c r="BJ611" s="48"/>
      <c r="BK611" s="49"/>
      <c r="BL611" s="48"/>
    </row>
    <row r="612" spans="1:64" x14ac:dyDescent="0.25">
      <c r="A612" s="64" t="s">
        <v>640</v>
      </c>
      <c r="B612" s="64" t="s">
        <v>932</v>
      </c>
      <c r="C612" s="65"/>
      <c r="D612" s="66"/>
      <c r="E612" s="67"/>
      <c r="F612" s="68"/>
      <c r="G612" s="65"/>
      <c r="H612" s="69"/>
      <c r="I612" s="70"/>
      <c r="J612" s="70"/>
      <c r="K612" s="34" t="s">
        <v>65</v>
      </c>
      <c r="L612" s="77">
        <v>874</v>
      </c>
      <c r="M612" s="77"/>
      <c r="N612" s="72"/>
      <c r="O612" s="79" t="s">
        <v>999</v>
      </c>
      <c r="P612" s="81">
        <v>43175.639594907407</v>
      </c>
      <c r="Q612" s="79" t="s">
        <v>1507</v>
      </c>
      <c r="R612" s="83" t="s">
        <v>2275</v>
      </c>
      <c r="S612" s="79" t="s">
        <v>2609</v>
      </c>
      <c r="T612" s="79" t="s">
        <v>2915</v>
      </c>
      <c r="U612" s="83" t="s">
        <v>3317</v>
      </c>
      <c r="V612" s="83" t="s">
        <v>3317</v>
      </c>
      <c r="W612" s="81">
        <v>43175.639594907407</v>
      </c>
      <c r="X612" s="83" t="s">
        <v>4487</v>
      </c>
      <c r="Y612" s="79"/>
      <c r="Z612" s="79"/>
      <c r="AA612" s="85" t="s">
        <v>5695</v>
      </c>
      <c r="AB612" s="79"/>
      <c r="AC612" s="79" t="b">
        <v>0</v>
      </c>
      <c r="AD612" s="79">
        <v>0</v>
      </c>
      <c r="AE612" s="85" t="s">
        <v>6296</v>
      </c>
      <c r="AF612" s="79" t="b">
        <v>0</v>
      </c>
      <c r="AG612" s="79" t="s">
        <v>6304</v>
      </c>
      <c r="AH612" s="79"/>
      <c r="AI612" s="85" t="s">
        <v>6296</v>
      </c>
      <c r="AJ612" s="79" t="b">
        <v>0</v>
      </c>
      <c r="AK612" s="79">
        <v>0</v>
      </c>
      <c r="AL612" s="85" t="s">
        <v>6296</v>
      </c>
      <c r="AM612" s="79" t="s">
        <v>6330</v>
      </c>
      <c r="AN612" s="79" t="b">
        <v>0</v>
      </c>
      <c r="AO612" s="85" t="s">
        <v>5695</v>
      </c>
      <c r="AP612" s="79" t="s">
        <v>176</v>
      </c>
      <c r="AQ612" s="79">
        <v>0</v>
      </c>
      <c r="AR612" s="79">
        <v>0</v>
      </c>
      <c r="AS612" s="79"/>
      <c r="AT612" s="79"/>
      <c r="AU612" s="79"/>
      <c r="AV612" s="79"/>
      <c r="AW612" s="79"/>
      <c r="AX612" s="79"/>
      <c r="AY612" s="79"/>
      <c r="AZ612" s="79"/>
      <c r="BA612">
        <v>1</v>
      </c>
      <c r="BB612" s="78" t="str">
        <f>REPLACE(INDEX(GroupVertices[Group], MATCH(Edges24[[#This Row],[Vertex 1]],GroupVertices[Vertex],0)),1,1,"")</f>
        <v>76</v>
      </c>
      <c r="BC612" s="78" t="str">
        <f>REPLACE(INDEX(GroupVertices[Group], MATCH(Edges24[[#This Row],[Vertex 2]],GroupVertices[Vertex],0)),1,1,"")</f>
        <v>76</v>
      </c>
      <c r="BD612" s="48">
        <v>1</v>
      </c>
      <c r="BE612" s="49">
        <v>3.5714285714285716</v>
      </c>
      <c r="BF612" s="48">
        <v>0</v>
      </c>
      <c r="BG612" s="49">
        <v>0</v>
      </c>
      <c r="BH612" s="48">
        <v>0</v>
      </c>
      <c r="BI612" s="49">
        <v>0</v>
      </c>
      <c r="BJ612" s="48">
        <v>27</v>
      </c>
      <c r="BK612" s="49">
        <v>96.428571428571431</v>
      </c>
      <c r="BL612" s="48">
        <v>28</v>
      </c>
    </row>
    <row r="613" spans="1:64" x14ac:dyDescent="0.25">
      <c r="A613" s="64" t="s">
        <v>641</v>
      </c>
      <c r="B613" s="64" t="s">
        <v>669</v>
      </c>
      <c r="C613" s="65"/>
      <c r="D613" s="66"/>
      <c r="E613" s="67"/>
      <c r="F613" s="68"/>
      <c r="G613" s="65"/>
      <c r="H613" s="69"/>
      <c r="I613" s="70"/>
      <c r="J613" s="70"/>
      <c r="K613" s="34" t="s">
        <v>65</v>
      </c>
      <c r="L613" s="77">
        <v>875</v>
      </c>
      <c r="M613" s="77"/>
      <c r="N613" s="72"/>
      <c r="O613" s="79" t="s">
        <v>999</v>
      </c>
      <c r="P613" s="81">
        <v>43175.641701388886</v>
      </c>
      <c r="Q613" s="79" t="s">
        <v>1508</v>
      </c>
      <c r="R613" s="83" t="s">
        <v>2276</v>
      </c>
      <c r="S613" s="79" t="s">
        <v>2568</v>
      </c>
      <c r="T613" s="79" t="s">
        <v>2916</v>
      </c>
      <c r="U613" s="79"/>
      <c r="V613" s="83" t="s">
        <v>3780</v>
      </c>
      <c r="W613" s="81">
        <v>43175.641701388886</v>
      </c>
      <c r="X613" s="83" t="s">
        <v>4488</v>
      </c>
      <c r="Y613" s="79"/>
      <c r="Z613" s="79"/>
      <c r="AA613" s="85" t="s">
        <v>5696</v>
      </c>
      <c r="AB613" s="79"/>
      <c r="AC613" s="79" t="b">
        <v>0</v>
      </c>
      <c r="AD613" s="79">
        <v>0</v>
      </c>
      <c r="AE613" s="85" t="s">
        <v>6296</v>
      </c>
      <c r="AF613" s="79" t="b">
        <v>0</v>
      </c>
      <c r="AG613" s="79" t="s">
        <v>6304</v>
      </c>
      <c r="AH613" s="79"/>
      <c r="AI613" s="85" t="s">
        <v>6296</v>
      </c>
      <c r="AJ613" s="79" t="b">
        <v>0</v>
      </c>
      <c r="AK613" s="79">
        <v>5</v>
      </c>
      <c r="AL613" s="85" t="s">
        <v>5782</v>
      </c>
      <c r="AM613" s="79" t="s">
        <v>6402</v>
      </c>
      <c r="AN613" s="79" t="b">
        <v>0</v>
      </c>
      <c r="AO613" s="85" t="s">
        <v>5782</v>
      </c>
      <c r="AP613" s="79" t="s">
        <v>176</v>
      </c>
      <c r="AQ613" s="79">
        <v>0</v>
      </c>
      <c r="AR613" s="79">
        <v>0</v>
      </c>
      <c r="AS613" s="79"/>
      <c r="AT613" s="79"/>
      <c r="AU613" s="79"/>
      <c r="AV613" s="79"/>
      <c r="AW613" s="79"/>
      <c r="AX613" s="79"/>
      <c r="AY613" s="79"/>
      <c r="AZ613" s="79"/>
      <c r="BA613">
        <v>1</v>
      </c>
      <c r="BB613" s="78" t="str">
        <f>REPLACE(INDEX(GroupVertices[Group], MATCH(Edges24[[#This Row],[Vertex 1]],GroupVertices[Vertex],0)),1,1,"")</f>
        <v>5</v>
      </c>
      <c r="BC613" s="78" t="str">
        <f>REPLACE(INDEX(GroupVertices[Group], MATCH(Edges24[[#This Row],[Vertex 2]],GroupVertices[Vertex],0)),1,1,"")</f>
        <v>5</v>
      </c>
      <c r="BD613" s="48">
        <v>3</v>
      </c>
      <c r="BE613" s="49">
        <v>20</v>
      </c>
      <c r="BF613" s="48">
        <v>0</v>
      </c>
      <c r="BG613" s="49">
        <v>0</v>
      </c>
      <c r="BH613" s="48">
        <v>0</v>
      </c>
      <c r="BI613" s="49">
        <v>0</v>
      </c>
      <c r="BJ613" s="48">
        <v>12</v>
      </c>
      <c r="BK613" s="49">
        <v>80</v>
      </c>
      <c r="BL613" s="48">
        <v>15</v>
      </c>
    </row>
    <row r="614" spans="1:64" x14ac:dyDescent="0.25">
      <c r="A614" s="64" t="s">
        <v>642</v>
      </c>
      <c r="B614" s="64" t="s">
        <v>866</v>
      </c>
      <c r="C614" s="65"/>
      <c r="D614" s="66"/>
      <c r="E614" s="67"/>
      <c r="F614" s="68"/>
      <c r="G614" s="65"/>
      <c r="H614" s="69"/>
      <c r="I614" s="70"/>
      <c r="J614" s="70"/>
      <c r="K614" s="34" t="s">
        <v>65</v>
      </c>
      <c r="L614" s="77">
        <v>876</v>
      </c>
      <c r="M614" s="77"/>
      <c r="N614" s="72"/>
      <c r="O614" s="79" t="s">
        <v>999</v>
      </c>
      <c r="P614" s="81">
        <v>43170.693495370368</v>
      </c>
      <c r="Q614" s="79" t="s">
        <v>1509</v>
      </c>
      <c r="R614" s="83" t="s">
        <v>2277</v>
      </c>
      <c r="S614" s="79" t="s">
        <v>2560</v>
      </c>
      <c r="T614" s="79" t="s">
        <v>2917</v>
      </c>
      <c r="U614" s="79"/>
      <c r="V614" s="83" t="s">
        <v>3781</v>
      </c>
      <c r="W614" s="81">
        <v>43170.693495370368</v>
      </c>
      <c r="X614" s="83" t="s">
        <v>4489</v>
      </c>
      <c r="Y614" s="79"/>
      <c r="Z614" s="79"/>
      <c r="AA614" s="85" t="s">
        <v>5697</v>
      </c>
      <c r="AB614" s="79"/>
      <c r="AC614" s="79" t="b">
        <v>0</v>
      </c>
      <c r="AD614" s="79">
        <v>0</v>
      </c>
      <c r="AE614" s="85" t="s">
        <v>6296</v>
      </c>
      <c r="AF614" s="79" t="b">
        <v>0</v>
      </c>
      <c r="AG614" s="79" t="s">
        <v>6304</v>
      </c>
      <c r="AH614" s="79"/>
      <c r="AI614" s="85" t="s">
        <v>6296</v>
      </c>
      <c r="AJ614" s="79" t="b">
        <v>0</v>
      </c>
      <c r="AK614" s="79">
        <v>1</v>
      </c>
      <c r="AL614" s="85" t="s">
        <v>6082</v>
      </c>
      <c r="AM614" s="79" t="s">
        <v>6348</v>
      </c>
      <c r="AN614" s="79" t="b">
        <v>0</v>
      </c>
      <c r="AO614" s="85" t="s">
        <v>6082</v>
      </c>
      <c r="AP614" s="79" t="s">
        <v>176</v>
      </c>
      <c r="AQ614" s="79">
        <v>0</v>
      </c>
      <c r="AR614" s="79">
        <v>0</v>
      </c>
      <c r="AS614" s="79"/>
      <c r="AT614" s="79"/>
      <c r="AU614" s="79"/>
      <c r="AV614" s="79"/>
      <c r="AW614" s="79"/>
      <c r="AX614" s="79"/>
      <c r="AY614" s="79"/>
      <c r="AZ614" s="79"/>
      <c r="BA614">
        <v>1</v>
      </c>
      <c r="BB614" s="78" t="str">
        <f>REPLACE(INDEX(GroupVertices[Group], MATCH(Edges24[[#This Row],[Vertex 1]],GroupVertices[Vertex],0)),1,1,"")</f>
        <v>14</v>
      </c>
      <c r="BC614" s="78" t="str">
        <f>REPLACE(INDEX(GroupVertices[Group], MATCH(Edges24[[#This Row],[Vertex 2]],GroupVertices[Vertex],0)),1,1,"")</f>
        <v>14</v>
      </c>
      <c r="BD614" s="48"/>
      <c r="BE614" s="49"/>
      <c r="BF614" s="48"/>
      <c r="BG614" s="49"/>
      <c r="BH614" s="48"/>
      <c r="BI614" s="49"/>
      <c r="BJ614" s="48"/>
      <c r="BK614" s="49"/>
      <c r="BL614" s="48"/>
    </row>
    <row r="615" spans="1:64" x14ac:dyDescent="0.25">
      <c r="A615" s="64" t="s">
        <v>642</v>
      </c>
      <c r="B615" s="64" t="s">
        <v>683</v>
      </c>
      <c r="C615" s="65"/>
      <c r="D615" s="66"/>
      <c r="E615" s="67"/>
      <c r="F615" s="68"/>
      <c r="G615" s="65"/>
      <c r="H615" s="69"/>
      <c r="I615" s="70"/>
      <c r="J615" s="70"/>
      <c r="K615" s="34" t="s">
        <v>65</v>
      </c>
      <c r="L615" s="77">
        <v>878</v>
      </c>
      <c r="M615" s="77"/>
      <c r="N615" s="72"/>
      <c r="O615" s="79" t="s">
        <v>999</v>
      </c>
      <c r="P615" s="81">
        <v>43175.641875000001</v>
      </c>
      <c r="Q615" s="79" t="s">
        <v>1510</v>
      </c>
      <c r="R615" s="79"/>
      <c r="S615" s="79"/>
      <c r="T615" s="79"/>
      <c r="U615" s="79"/>
      <c r="V615" s="83" t="s">
        <v>3781</v>
      </c>
      <c r="W615" s="81">
        <v>43175.641875000001</v>
      </c>
      <c r="X615" s="83" t="s">
        <v>4490</v>
      </c>
      <c r="Y615" s="79"/>
      <c r="Z615" s="79"/>
      <c r="AA615" s="85" t="s">
        <v>5698</v>
      </c>
      <c r="AB615" s="79"/>
      <c r="AC615" s="79" t="b">
        <v>0</v>
      </c>
      <c r="AD615" s="79">
        <v>0</v>
      </c>
      <c r="AE615" s="85" t="s">
        <v>6296</v>
      </c>
      <c r="AF615" s="79" t="b">
        <v>0</v>
      </c>
      <c r="AG615" s="79" t="s">
        <v>6304</v>
      </c>
      <c r="AH615" s="79"/>
      <c r="AI615" s="85" t="s">
        <v>6296</v>
      </c>
      <c r="AJ615" s="79" t="b">
        <v>0</v>
      </c>
      <c r="AK615" s="79">
        <v>4</v>
      </c>
      <c r="AL615" s="85" t="s">
        <v>6188</v>
      </c>
      <c r="AM615" s="79" t="s">
        <v>6348</v>
      </c>
      <c r="AN615" s="79" t="b">
        <v>0</v>
      </c>
      <c r="AO615" s="85" t="s">
        <v>6188</v>
      </c>
      <c r="AP615" s="79" t="s">
        <v>176</v>
      </c>
      <c r="AQ615" s="79">
        <v>0</v>
      </c>
      <c r="AR615" s="79">
        <v>0</v>
      </c>
      <c r="AS615" s="79"/>
      <c r="AT615" s="79"/>
      <c r="AU615" s="79"/>
      <c r="AV615" s="79"/>
      <c r="AW615" s="79"/>
      <c r="AX615" s="79"/>
      <c r="AY615" s="79"/>
      <c r="AZ615" s="79"/>
      <c r="BA615">
        <v>1</v>
      </c>
      <c r="BB615" s="78" t="str">
        <f>REPLACE(INDEX(GroupVertices[Group], MATCH(Edges24[[#This Row],[Vertex 1]],GroupVertices[Vertex],0)),1,1,"")</f>
        <v>14</v>
      </c>
      <c r="BC615" s="78" t="str">
        <f>REPLACE(INDEX(GroupVertices[Group], MATCH(Edges24[[#This Row],[Vertex 2]],GroupVertices[Vertex],0)),1,1,"")</f>
        <v>2</v>
      </c>
      <c r="BD615" s="48">
        <v>1</v>
      </c>
      <c r="BE615" s="49">
        <v>5.882352941176471</v>
      </c>
      <c r="BF615" s="48">
        <v>0</v>
      </c>
      <c r="BG615" s="49">
        <v>0</v>
      </c>
      <c r="BH615" s="48">
        <v>0</v>
      </c>
      <c r="BI615" s="49">
        <v>0</v>
      </c>
      <c r="BJ615" s="48">
        <v>16</v>
      </c>
      <c r="BK615" s="49">
        <v>94.117647058823536</v>
      </c>
      <c r="BL615" s="48">
        <v>17</v>
      </c>
    </row>
    <row r="616" spans="1:64" x14ac:dyDescent="0.25">
      <c r="A616" s="64" t="s">
        <v>643</v>
      </c>
      <c r="B616" s="64" t="s">
        <v>643</v>
      </c>
      <c r="C616" s="65"/>
      <c r="D616" s="66"/>
      <c r="E616" s="67"/>
      <c r="F616" s="68"/>
      <c r="G616" s="65"/>
      <c r="H616" s="69"/>
      <c r="I616" s="70"/>
      <c r="J616" s="70"/>
      <c r="K616" s="34" t="s">
        <v>65</v>
      </c>
      <c r="L616" s="77">
        <v>879</v>
      </c>
      <c r="M616" s="77"/>
      <c r="N616" s="72"/>
      <c r="O616" s="79" t="s">
        <v>176</v>
      </c>
      <c r="P616" s="81">
        <v>43175.642905092594</v>
      </c>
      <c r="Q616" s="79" t="s">
        <v>1511</v>
      </c>
      <c r="R616" s="83" t="s">
        <v>2278</v>
      </c>
      <c r="S616" s="79" t="s">
        <v>2540</v>
      </c>
      <c r="T616" s="79" t="s">
        <v>731</v>
      </c>
      <c r="U616" s="79"/>
      <c r="V616" s="83" t="s">
        <v>3782</v>
      </c>
      <c r="W616" s="81">
        <v>43175.642905092594</v>
      </c>
      <c r="X616" s="83" t="s">
        <v>4491</v>
      </c>
      <c r="Y616" s="79"/>
      <c r="Z616" s="79"/>
      <c r="AA616" s="85" t="s">
        <v>5699</v>
      </c>
      <c r="AB616" s="79"/>
      <c r="AC616" s="79" t="b">
        <v>0</v>
      </c>
      <c r="AD616" s="79">
        <v>0</v>
      </c>
      <c r="AE616" s="85" t="s">
        <v>6296</v>
      </c>
      <c r="AF616" s="79" t="b">
        <v>0</v>
      </c>
      <c r="AG616" s="79" t="s">
        <v>6304</v>
      </c>
      <c r="AH616" s="79"/>
      <c r="AI616" s="85" t="s">
        <v>6296</v>
      </c>
      <c r="AJ616" s="79" t="b">
        <v>0</v>
      </c>
      <c r="AK616" s="79">
        <v>0</v>
      </c>
      <c r="AL616" s="85" t="s">
        <v>6296</v>
      </c>
      <c r="AM616" s="79" t="s">
        <v>6358</v>
      </c>
      <c r="AN616" s="79" t="b">
        <v>0</v>
      </c>
      <c r="AO616" s="85" t="s">
        <v>5699</v>
      </c>
      <c r="AP616" s="79" t="s">
        <v>176</v>
      </c>
      <c r="AQ616" s="79">
        <v>0</v>
      </c>
      <c r="AR616" s="79">
        <v>0</v>
      </c>
      <c r="AS616" s="79"/>
      <c r="AT616" s="79"/>
      <c r="AU616" s="79"/>
      <c r="AV616" s="79"/>
      <c r="AW616" s="79"/>
      <c r="AX616" s="79"/>
      <c r="AY616" s="79"/>
      <c r="AZ616" s="79"/>
      <c r="BA616">
        <v>1</v>
      </c>
      <c r="BB616" s="78" t="str">
        <f>REPLACE(INDEX(GroupVertices[Group], MATCH(Edges24[[#This Row],[Vertex 1]],GroupVertices[Vertex],0)),1,1,"")</f>
        <v>1</v>
      </c>
      <c r="BC616" s="78" t="str">
        <f>REPLACE(INDEX(GroupVertices[Group], MATCH(Edges24[[#This Row],[Vertex 2]],GroupVertices[Vertex],0)),1,1,"")</f>
        <v>1</v>
      </c>
      <c r="BD616" s="48">
        <v>0</v>
      </c>
      <c r="BE616" s="49">
        <v>0</v>
      </c>
      <c r="BF616" s="48">
        <v>0</v>
      </c>
      <c r="BG616" s="49">
        <v>0</v>
      </c>
      <c r="BH616" s="48">
        <v>0</v>
      </c>
      <c r="BI616" s="49">
        <v>0</v>
      </c>
      <c r="BJ616" s="48">
        <v>6</v>
      </c>
      <c r="BK616" s="49">
        <v>100</v>
      </c>
      <c r="BL616" s="48">
        <v>6</v>
      </c>
    </row>
    <row r="617" spans="1:64" x14ac:dyDescent="0.25">
      <c r="A617" s="64" t="s">
        <v>644</v>
      </c>
      <c r="B617" s="64" t="s">
        <v>757</v>
      </c>
      <c r="C617" s="65"/>
      <c r="D617" s="66"/>
      <c r="E617" s="67"/>
      <c r="F617" s="68"/>
      <c r="G617" s="65"/>
      <c r="H617" s="69"/>
      <c r="I617" s="70"/>
      <c r="J617" s="70"/>
      <c r="K617" s="34" t="s">
        <v>65</v>
      </c>
      <c r="L617" s="77">
        <v>880</v>
      </c>
      <c r="M617" s="77"/>
      <c r="N617" s="72"/>
      <c r="O617" s="79" t="s">
        <v>999</v>
      </c>
      <c r="P617" s="81">
        <v>43175.644236111111</v>
      </c>
      <c r="Q617" s="79" t="s">
        <v>1437</v>
      </c>
      <c r="R617" s="83" t="s">
        <v>2243</v>
      </c>
      <c r="S617" s="79" t="s">
        <v>2518</v>
      </c>
      <c r="T617" s="79" t="s">
        <v>2882</v>
      </c>
      <c r="U617" s="79"/>
      <c r="V617" s="83" t="s">
        <v>3783</v>
      </c>
      <c r="W617" s="81">
        <v>43175.644236111111</v>
      </c>
      <c r="X617" s="83" t="s">
        <v>4492</v>
      </c>
      <c r="Y617" s="79"/>
      <c r="Z617" s="79"/>
      <c r="AA617" s="85" t="s">
        <v>5700</v>
      </c>
      <c r="AB617" s="79"/>
      <c r="AC617" s="79" t="b">
        <v>0</v>
      </c>
      <c r="AD617" s="79">
        <v>0</v>
      </c>
      <c r="AE617" s="85" t="s">
        <v>6296</v>
      </c>
      <c r="AF617" s="79" t="b">
        <v>0</v>
      </c>
      <c r="AG617" s="79" t="s">
        <v>6304</v>
      </c>
      <c r="AH617" s="79"/>
      <c r="AI617" s="85" t="s">
        <v>6296</v>
      </c>
      <c r="AJ617" s="79" t="b">
        <v>0</v>
      </c>
      <c r="AK617" s="79">
        <v>206</v>
      </c>
      <c r="AL617" s="85" t="s">
        <v>6011</v>
      </c>
      <c r="AM617" s="79" t="s">
        <v>6328</v>
      </c>
      <c r="AN617" s="79" t="b">
        <v>0</v>
      </c>
      <c r="AO617" s="85" t="s">
        <v>6011</v>
      </c>
      <c r="AP617" s="79" t="s">
        <v>176</v>
      </c>
      <c r="AQ617" s="79">
        <v>0</v>
      </c>
      <c r="AR617" s="79">
        <v>0</v>
      </c>
      <c r="AS617" s="79"/>
      <c r="AT617" s="79"/>
      <c r="AU617" s="79"/>
      <c r="AV617" s="79"/>
      <c r="AW617" s="79"/>
      <c r="AX617" s="79"/>
      <c r="AY617" s="79"/>
      <c r="AZ617" s="79"/>
      <c r="BA617">
        <v>1</v>
      </c>
      <c r="BB617" s="78" t="str">
        <f>REPLACE(INDEX(GroupVertices[Group], MATCH(Edges24[[#This Row],[Vertex 1]],GroupVertices[Vertex],0)),1,1,"")</f>
        <v>7</v>
      </c>
      <c r="BC617" s="78" t="str">
        <f>REPLACE(INDEX(GroupVertices[Group], MATCH(Edges24[[#This Row],[Vertex 2]],GroupVertices[Vertex],0)),1,1,"")</f>
        <v>7</v>
      </c>
      <c r="BD617" s="48">
        <v>0</v>
      </c>
      <c r="BE617" s="49">
        <v>0</v>
      </c>
      <c r="BF617" s="48">
        <v>0</v>
      </c>
      <c r="BG617" s="49">
        <v>0</v>
      </c>
      <c r="BH617" s="48">
        <v>0</v>
      </c>
      <c r="BI617" s="49">
        <v>0</v>
      </c>
      <c r="BJ617" s="48">
        <v>13</v>
      </c>
      <c r="BK617" s="49">
        <v>100</v>
      </c>
      <c r="BL617" s="48">
        <v>13</v>
      </c>
    </row>
    <row r="618" spans="1:64" x14ac:dyDescent="0.25">
      <c r="A618" s="64" t="s">
        <v>645</v>
      </c>
      <c r="B618" s="64" t="s">
        <v>933</v>
      </c>
      <c r="C618" s="65"/>
      <c r="D618" s="66"/>
      <c r="E618" s="67"/>
      <c r="F618" s="68"/>
      <c r="G618" s="65"/>
      <c r="H618" s="69"/>
      <c r="I618" s="70"/>
      <c r="J618" s="70"/>
      <c r="K618" s="34" t="s">
        <v>65</v>
      </c>
      <c r="L618" s="77">
        <v>881</v>
      </c>
      <c r="M618" s="77"/>
      <c r="N618" s="72"/>
      <c r="O618" s="79" t="s">
        <v>999</v>
      </c>
      <c r="P618" s="81">
        <v>43175.645231481481</v>
      </c>
      <c r="Q618" s="79" t="s">
        <v>1512</v>
      </c>
      <c r="R618" s="83" t="s">
        <v>2279</v>
      </c>
      <c r="S618" s="79" t="s">
        <v>2518</v>
      </c>
      <c r="T618" s="79" t="s">
        <v>2918</v>
      </c>
      <c r="U618" s="79"/>
      <c r="V618" s="83" t="s">
        <v>3784</v>
      </c>
      <c r="W618" s="81">
        <v>43175.645231481481</v>
      </c>
      <c r="X618" s="83" t="s">
        <v>4493</v>
      </c>
      <c r="Y618" s="79"/>
      <c r="Z618" s="79"/>
      <c r="AA618" s="85" t="s">
        <v>5701</v>
      </c>
      <c r="AB618" s="79"/>
      <c r="AC618" s="79" t="b">
        <v>0</v>
      </c>
      <c r="AD618" s="79">
        <v>0</v>
      </c>
      <c r="AE618" s="85" t="s">
        <v>6296</v>
      </c>
      <c r="AF618" s="79" t="b">
        <v>0</v>
      </c>
      <c r="AG618" s="79" t="s">
        <v>6308</v>
      </c>
      <c r="AH618" s="79"/>
      <c r="AI618" s="85" t="s">
        <v>6296</v>
      </c>
      <c r="AJ618" s="79" t="b">
        <v>0</v>
      </c>
      <c r="AK618" s="79">
        <v>0</v>
      </c>
      <c r="AL618" s="85" t="s">
        <v>6296</v>
      </c>
      <c r="AM618" s="79" t="s">
        <v>6360</v>
      </c>
      <c r="AN618" s="79" t="b">
        <v>0</v>
      </c>
      <c r="AO618" s="85" t="s">
        <v>5701</v>
      </c>
      <c r="AP618" s="79" t="s">
        <v>176</v>
      </c>
      <c r="AQ618" s="79">
        <v>0</v>
      </c>
      <c r="AR618" s="79">
        <v>0</v>
      </c>
      <c r="AS618" s="79"/>
      <c r="AT618" s="79"/>
      <c r="AU618" s="79"/>
      <c r="AV618" s="79"/>
      <c r="AW618" s="79"/>
      <c r="AX618" s="79"/>
      <c r="AY618" s="79"/>
      <c r="AZ618" s="79"/>
      <c r="BA618">
        <v>1</v>
      </c>
      <c r="BB618" s="78" t="str">
        <f>REPLACE(INDEX(GroupVertices[Group], MATCH(Edges24[[#This Row],[Vertex 1]],GroupVertices[Vertex],0)),1,1,"")</f>
        <v>75</v>
      </c>
      <c r="BC618" s="78" t="str">
        <f>REPLACE(INDEX(GroupVertices[Group], MATCH(Edges24[[#This Row],[Vertex 2]],GroupVertices[Vertex],0)),1,1,"")</f>
        <v>75</v>
      </c>
      <c r="BD618" s="48">
        <v>0</v>
      </c>
      <c r="BE618" s="49">
        <v>0</v>
      </c>
      <c r="BF618" s="48">
        <v>0</v>
      </c>
      <c r="BG618" s="49">
        <v>0</v>
      </c>
      <c r="BH618" s="48">
        <v>0</v>
      </c>
      <c r="BI618" s="49">
        <v>0</v>
      </c>
      <c r="BJ618" s="48">
        <v>34</v>
      </c>
      <c r="BK618" s="49">
        <v>100</v>
      </c>
      <c r="BL618" s="48">
        <v>34</v>
      </c>
    </row>
    <row r="619" spans="1:64" x14ac:dyDescent="0.25">
      <c r="A619" s="64" t="s">
        <v>646</v>
      </c>
      <c r="B619" s="64" t="s">
        <v>646</v>
      </c>
      <c r="C619" s="65"/>
      <c r="D619" s="66"/>
      <c r="E619" s="67"/>
      <c r="F619" s="68"/>
      <c r="G619" s="65"/>
      <c r="H619" s="69"/>
      <c r="I619" s="70"/>
      <c r="J619" s="70"/>
      <c r="K619" s="34" t="s">
        <v>65</v>
      </c>
      <c r="L619" s="77">
        <v>882</v>
      </c>
      <c r="M619" s="77"/>
      <c r="N619" s="72"/>
      <c r="O619" s="79" t="s">
        <v>176</v>
      </c>
      <c r="P619" s="81">
        <v>43175.465856481482</v>
      </c>
      <c r="Q619" s="79" t="s">
        <v>1513</v>
      </c>
      <c r="R619" s="83" t="s">
        <v>2280</v>
      </c>
      <c r="S619" s="79" t="s">
        <v>2579</v>
      </c>
      <c r="T619" s="79" t="s">
        <v>2919</v>
      </c>
      <c r="U619" s="79"/>
      <c r="V619" s="83" t="s">
        <v>3785</v>
      </c>
      <c r="W619" s="81">
        <v>43175.465856481482</v>
      </c>
      <c r="X619" s="83" t="s">
        <v>4494</v>
      </c>
      <c r="Y619" s="79"/>
      <c r="Z619" s="79"/>
      <c r="AA619" s="85" t="s">
        <v>5702</v>
      </c>
      <c r="AB619" s="79"/>
      <c r="AC619" s="79" t="b">
        <v>0</v>
      </c>
      <c r="AD619" s="79">
        <v>1</v>
      </c>
      <c r="AE619" s="85" t="s">
        <v>6296</v>
      </c>
      <c r="AF619" s="79" t="b">
        <v>0</v>
      </c>
      <c r="AG619" s="79" t="s">
        <v>6304</v>
      </c>
      <c r="AH619" s="79"/>
      <c r="AI619" s="85" t="s">
        <v>6296</v>
      </c>
      <c r="AJ619" s="79" t="b">
        <v>0</v>
      </c>
      <c r="AK619" s="79">
        <v>2</v>
      </c>
      <c r="AL619" s="85" t="s">
        <v>6296</v>
      </c>
      <c r="AM619" s="79" t="s">
        <v>6328</v>
      </c>
      <c r="AN619" s="79" t="b">
        <v>0</v>
      </c>
      <c r="AO619" s="85" t="s">
        <v>5702</v>
      </c>
      <c r="AP619" s="79" t="s">
        <v>6415</v>
      </c>
      <c r="AQ619" s="79">
        <v>0</v>
      </c>
      <c r="AR619" s="79">
        <v>0</v>
      </c>
      <c r="AS619" s="79"/>
      <c r="AT619" s="79"/>
      <c r="AU619" s="79"/>
      <c r="AV619" s="79"/>
      <c r="AW619" s="79"/>
      <c r="AX619" s="79"/>
      <c r="AY619" s="79"/>
      <c r="AZ619" s="79"/>
      <c r="BA619">
        <v>1</v>
      </c>
      <c r="BB619" s="78" t="str">
        <f>REPLACE(INDEX(GroupVertices[Group], MATCH(Edges24[[#This Row],[Vertex 1]],GroupVertices[Vertex],0)),1,1,"")</f>
        <v>74</v>
      </c>
      <c r="BC619" s="78" t="str">
        <f>REPLACE(INDEX(GroupVertices[Group], MATCH(Edges24[[#This Row],[Vertex 2]],GroupVertices[Vertex],0)),1,1,"")</f>
        <v>74</v>
      </c>
      <c r="BD619" s="48">
        <v>1</v>
      </c>
      <c r="BE619" s="49">
        <v>5</v>
      </c>
      <c r="BF619" s="48">
        <v>1</v>
      </c>
      <c r="BG619" s="49">
        <v>5</v>
      </c>
      <c r="BH619" s="48">
        <v>0</v>
      </c>
      <c r="BI619" s="49">
        <v>0</v>
      </c>
      <c r="BJ619" s="48">
        <v>18</v>
      </c>
      <c r="BK619" s="49">
        <v>90</v>
      </c>
      <c r="BL619" s="48">
        <v>20</v>
      </c>
    </row>
    <row r="620" spans="1:64" x14ac:dyDescent="0.25">
      <c r="A620" s="64" t="s">
        <v>647</v>
      </c>
      <c r="B620" s="64" t="s">
        <v>646</v>
      </c>
      <c r="C620" s="65"/>
      <c r="D620" s="66"/>
      <c r="E620" s="67"/>
      <c r="F620" s="68"/>
      <c r="G620" s="65"/>
      <c r="H620" s="69"/>
      <c r="I620" s="70"/>
      <c r="J620" s="70"/>
      <c r="K620" s="34" t="s">
        <v>65</v>
      </c>
      <c r="L620" s="77">
        <v>883</v>
      </c>
      <c r="M620" s="77"/>
      <c r="N620" s="72"/>
      <c r="O620" s="79" t="s">
        <v>999</v>
      </c>
      <c r="P620" s="81">
        <v>43175.645312499997</v>
      </c>
      <c r="Q620" s="79" t="s">
        <v>1514</v>
      </c>
      <c r="R620" s="83" t="s">
        <v>2280</v>
      </c>
      <c r="S620" s="79" t="s">
        <v>2579</v>
      </c>
      <c r="T620" s="79" t="s">
        <v>2920</v>
      </c>
      <c r="U620" s="79"/>
      <c r="V620" s="83" t="s">
        <v>3786</v>
      </c>
      <c r="W620" s="81">
        <v>43175.645312499997</v>
      </c>
      <c r="X620" s="83" t="s">
        <v>4495</v>
      </c>
      <c r="Y620" s="79"/>
      <c r="Z620" s="79"/>
      <c r="AA620" s="85" t="s">
        <v>5703</v>
      </c>
      <c r="AB620" s="79"/>
      <c r="AC620" s="79" t="b">
        <v>0</v>
      </c>
      <c r="AD620" s="79">
        <v>0</v>
      </c>
      <c r="AE620" s="85" t="s">
        <v>6296</v>
      </c>
      <c r="AF620" s="79" t="b">
        <v>0</v>
      </c>
      <c r="AG620" s="79" t="s">
        <v>6304</v>
      </c>
      <c r="AH620" s="79"/>
      <c r="AI620" s="85" t="s">
        <v>6296</v>
      </c>
      <c r="AJ620" s="79" t="b">
        <v>0</v>
      </c>
      <c r="AK620" s="79">
        <v>2</v>
      </c>
      <c r="AL620" s="85" t="s">
        <v>5702</v>
      </c>
      <c r="AM620" s="79" t="s">
        <v>6331</v>
      </c>
      <c r="AN620" s="79" t="b">
        <v>0</v>
      </c>
      <c r="AO620" s="85" t="s">
        <v>5702</v>
      </c>
      <c r="AP620" s="79" t="s">
        <v>176</v>
      </c>
      <c r="AQ620" s="79">
        <v>0</v>
      </c>
      <c r="AR620" s="79">
        <v>0</v>
      </c>
      <c r="AS620" s="79"/>
      <c r="AT620" s="79"/>
      <c r="AU620" s="79"/>
      <c r="AV620" s="79"/>
      <c r="AW620" s="79"/>
      <c r="AX620" s="79"/>
      <c r="AY620" s="79"/>
      <c r="AZ620" s="79"/>
      <c r="BA620">
        <v>1</v>
      </c>
      <c r="BB620" s="78" t="str">
        <f>REPLACE(INDEX(GroupVertices[Group], MATCH(Edges24[[#This Row],[Vertex 1]],GroupVertices[Vertex],0)),1,1,"")</f>
        <v>74</v>
      </c>
      <c r="BC620" s="78" t="str">
        <f>REPLACE(INDEX(GroupVertices[Group], MATCH(Edges24[[#This Row],[Vertex 2]],GroupVertices[Vertex],0)),1,1,"")</f>
        <v>74</v>
      </c>
      <c r="BD620" s="48">
        <v>1</v>
      </c>
      <c r="BE620" s="49">
        <v>7.1428571428571432</v>
      </c>
      <c r="BF620" s="48">
        <v>1</v>
      </c>
      <c r="BG620" s="49">
        <v>7.1428571428571432</v>
      </c>
      <c r="BH620" s="48">
        <v>0</v>
      </c>
      <c r="BI620" s="49">
        <v>0</v>
      </c>
      <c r="BJ620" s="48">
        <v>12</v>
      </c>
      <c r="BK620" s="49">
        <v>85.714285714285708</v>
      </c>
      <c r="BL620" s="48">
        <v>14</v>
      </c>
    </row>
    <row r="621" spans="1:64" x14ac:dyDescent="0.25">
      <c r="A621" s="64" t="s">
        <v>648</v>
      </c>
      <c r="B621" s="64" t="s">
        <v>694</v>
      </c>
      <c r="C621" s="65"/>
      <c r="D621" s="66"/>
      <c r="E621" s="67"/>
      <c r="F621" s="68"/>
      <c r="G621" s="65"/>
      <c r="H621" s="69"/>
      <c r="I621" s="70"/>
      <c r="J621" s="70"/>
      <c r="K621" s="34" t="s">
        <v>65</v>
      </c>
      <c r="L621" s="77">
        <v>884</v>
      </c>
      <c r="M621" s="77"/>
      <c r="N621" s="72"/>
      <c r="O621" s="79" t="s">
        <v>999</v>
      </c>
      <c r="P621" s="81">
        <v>43175.646817129629</v>
      </c>
      <c r="Q621" s="79" t="s">
        <v>1515</v>
      </c>
      <c r="R621" s="83" t="s">
        <v>2281</v>
      </c>
      <c r="S621" s="79" t="s">
        <v>2610</v>
      </c>
      <c r="T621" s="79" t="s">
        <v>2921</v>
      </c>
      <c r="U621" s="79"/>
      <c r="V621" s="83" t="s">
        <v>3787</v>
      </c>
      <c r="W621" s="81">
        <v>43175.646817129629</v>
      </c>
      <c r="X621" s="83" t="s">
        <v>4496</v>
      </c>
      <c r="Y621" s="79"/>
      <c r="Z621" s="79"/>
      <c r="AA621" s="85" t="s">
        <v>5704</v>
      </c>
      <c r="AB621" s="79"/>
      <c r="AC621" s="79" t="b">
        <v>0</v>
      </c>
      <c r="AD621" s="79">
        <v>0</v>
      </c>
      <c r="AE621" s="85" t="s">
        <v>6296</v>
      </c>
      <c r="AF621" s="79" t="b">
        <v>0</v>
      </c>
      <c r="AG621" s="79" t="s">
        <v>6304</v>
      </c>
      <c r="AH621" s="79"/>
      <c r="AI621" s="85" t="s">
        <v>6296</v>
      </c>
      <c r="AJ621" s="79" t="b">
        <v>0</v>
      </c>
      <c r="AK621" s="79">
        <v>3</v>
      </c>
      <c r="AL621" s="85" t="s">
        <v>5821</v>
      </c>
      <c r="AM621" s="79" t="s">
        <v>6328</v>
      </c>
      <c r="AN621" s="79" t="b">
        <v>0</v>
      </c>
      <c r="AO621" s="85" t="s">
        <v>5821</v>
      </c>
      <c r="AP621" s="79" t="s">
        <v>176</v>
      </c>
      <c r="AQ621" s="79">
        <v>0</v>
      </c>
      <c r="AR621" s="79">
        <v>0</v>
      </c>
      <c r="AS621" s="79"/>
      <c r="AT621" s="79"/>
      <c r="AU621" s="79"/>
      <c r="AV621" s="79"/>
      <c r="AW621" s="79"/>
      <c r="AX621" s="79"/>
      <c r="AY621" s="79"/>
      <c r="AZ621" s="79"/>
      <c r="BA621">
        <v>1</v>
      </c>
      <c r="BB621" s="78" t="str">
        <f>REPLACE(INDEX(GroupVertices[Group], MATCH(Edges24[[#This Row],[Vertex 1]],GroupVertices[Vertex],0)),1,1,"")</f>
        <v>31</v>
      </c>
      <c r="BC621" s="78" t="str">
        <f>REPLACE(INDEX(GroupVertices[Group], MATCH(Edges24[[#This Row],[Vertex 2]],GroupVertices[Vertex],0)),1,1,"")</f>
        <v>31</v>
      </c>
      <c r="BD621" s="48">
        <v>0</v>
      </c>
      <c r="BE621" s="49">
        <v>0</v>
      </c>
      <c r="BF621" s="48">
        <v>0</v>
      </c>
      <c r="BG621" s="49">
        <v>0</v>
      </c>
      <c r="BH621" s="48">
        <v>0</v>
      </c>
      <c r="BI621" s="49">
        <v>0</v>
      </c>
      <c r="BJ621" s="48">
        <v>11</v>
      </c>
      <c r="BK621" s="49">
        <v>100</v>
      </c>
      <c r="BL621" s="48">
        <v>11</v>
      </c>
    </row>
    <row r="622" spans="1:64" x14ac:dyDescent="0.25">
      <c r="A622" s="64" t="s">
        <v>649</v>
      </c>
      <c r="B622" s="64" t="s">
        <v>757</v>
      </c>
      <c r="C622" s="65"/>
      <c r="D622" s="66"/>
      <c r="E622" s="67"/>
      <c r="F622" s="68"/>
      <c r="G622" s="65"/>
      <c r="H622" s="69"/>
      <c r="I622" s="70"/>
      <c r="J622" s="70"/>
      <c r="K622" s="34" t="s">
        <v>65</v>
      </c>
      <c r="L622" s="77">
        <v>885</v>
      </c>
      <c r="M622" s="77"/>
      <c r="N622" s="72"/>
      <c r="O622" s="79" t="s">
        <v>999</v>
      </c>
      <c r="P622" s="81">
        <v>43175.647719907407</v>
      </c>
      <c r="Q622" s="79" t="s">
        <v>1437</v>
      </c>
      <c r="R622" s="83" t="s">
        <v>2243</v>
      </c>
      <c r="S622" s="79" t="s">
        <v>2518</v>
      </c>
      <c r="T622" s="79" t="s">
        <v>2882</v>
      </c>
      <c r="U622" s="79"/>
      <c r="V622" s="83" t="s">
        <v>3522</v>
      </c>
      <c r="W622" s="81">
        <v>43175.647719907407</v>
      </c>
      <c r="X622" s="83" t="s">
        <v>4497</v>
      </c>
      <c r="Y622" s="79"/>
      <c r="Z622" s="79"/>
      <c r="AA622" s="85" t="s">
        <v>5705</v>
      </c>
      <c r="AB622" s="79"/>
      <c r="AC622" s="79" t="b">
        <v>0</v>
      </c>
      <c r="AD622" s="79">
        <v>0</v>
      </c>
      <c r="AE622" s="85" t="s">
        <v>6296</v>
      </c>
      <c r="AF622" s="79" t="b">
        <v>0</v>
      </c>
      <c r="AG622" s="79" t="s">
        <v>6304</v>
      </c>
      <c r="AH622" s="79"/>
      <c r="AI622" s="85" t="s">
        <v>6296</v>
      </c>
      <c r="AJ622" s="79" t="b">
        <v>0</v>
      </c>
      <c r="AK622" s="79">
        <v>206</v>
      </c>
      <c r="AL622" s="85" t="s">
        <v>6011</v>
      </c>
      <c r="AM622" s="79" t="s">
        <v>6328</v>
      </c>
      <c r="AN622" s="79" t="b">
        <v>0</v>
      </c>
      <c r="AO622" s="85" t="s">
        <v>6011</v>
      </c>
      <c r="AP622" s="79" t="s">
        <v>176</v>
      </c>
      <c r="AQ622" s="79">
        <v>0</v>
      </c>
      <c r="AR622" s="79">
        <v>0</v>
      </c>
      <c r="AS622" s="79"/>
      <c r="AT622" s="79"/>
      <c r="AU622" s="79"/>
      <c r="AV622" s="79"/>
      <c r="AW622" s="79"/>
      <c r="AX622" s="79"/>
      <c r="AY622" s="79"/>
      <c r="AZ622" s="79"/>
      <c r="BA622">
        <v>1</v>
      </c>
      <c r="BB622" s="78" t="str">
        <f>REPLACE(INDEX(GroupVertices[Group], MATCH(Edges24[[#This Row],[Vertex 1]],GroupVertices[Vertex],0)),1,1,"")</f>
        <v>7</v>
      </c>
      <c r="BC622" s="78" t="str">
        <f>REPLACE(INDEX(GroupVertices[Group], MATCH(Edges24[[#This Row],[Vertex 2]],GroupVertices[Vertex],0)),1,1,"")</f>
        <v>7</v>
      </c>
      <c r="BD622" s="48">
        <v>0</v>
      </c>
      <c r="BE622" s="49">
        <v>0</v>
      </c>
      <c r="BF622" s="48">
        <v>0</v>
      </c>
      <c r="BG622" s="49">
        <v>0</v>
      </c>
      <c r="BH622" s="48">
        <v>0</v>
      </c>
      <c r="BI622" s="49">
        <v>0</v>
      </c>
      <c r="BJ622" s="48">
        <v>13</v>
      </c>
      <c r="BK622" s="49">
        <v>100</v>
      </c>
      <c r="BL622" s="48">
        <v>13</v>
      </c>
    </row>
    <row r="623" spans="1:64" x14ac:dyDescent="0.25">
      <c r="A623" s="64" t="s">
        <v>650</v>
      </c>
      <c r="B623" s="64" t="s">
        <v>757</v>
      </c>
      <c r="C623" s="65"/>
      <c r="D623" s="66"/>
      <c r="E623" s="67"/>
      <c r="F623" s="68"/>
      <c r="G623" s="65"/>
      <c r="H623" s="69"/>
      <c r="I623" s="70"/>
      <c r="J623" s="70"/>
      <c r="K623" s="34" t="s">
        <v>65</v>
      </c>
      <c r="L623" s="77">
        <v>886</v>
      </c>
      <c r="M623" s="77"/>
      <c r="N623" s="72"/>
      <c r="O623" s="79" t="s">
        <v>999</v>
      </c>
      <c r="P623" s="81">
        <v>43175.648356481484</v>
      </c>
      <c r="Q623" s="79" t="s">
        <v>1437</v>
      </c>
      <c r="R623" s="83" t="s">
        <v>2243</v>
      </c>
      <c r="S623" s="79" t="s">
        <v>2518</v>
      </c>
      <c r="T623" s="79" t="s">
        <v>2882</v>
      </c>
      <c r="U623" s="79"/>
      <c r="V623" s="83" t="s">
        <v>3522</v>
      </c>
      <c r="W623" s="81">
        <v>43175.648356481484</v>
      </c>
      <c r="X623" s="83" t="s">
        <v>4498</v>
      </c>
      <c r="Y623" s="79"/>
      <c r="Z623" s="79"/>
      <c r="AA623" s="85" t="s">
        <v>5706</v>
      </c>
      <c r="AB623" s="79"/>
      <c r="AC623" s="79" t="b">
        <v>0</v>
      </c>
      <c r="AD623" s="79">
        <v>0</v>
      </c>
      <c r="AE623" s="85" t="s">
        <v>6296</v>
      </c>
      <c r="AF623" s="79" t="b">
        <v>0</v>
      </c>
      <c r="AG623" s="79" t="s">
        <v>6304</v>
      </c>
      <c r="AH623" s="79"/>
      <c r="AI623" s="85" t="s">
        <v>6296</v>
      </c>
      <c r="AJ623" s="79" t="b">
        <v>0</v>
      </c>
      <c r="AK623" s="79">
        <v>206</v>
      </c>
      <c r="AL623" s="85" t="s">
        <v>6011</v>
      </c>
      <c r="AM623" s="79" t="s">
        <v>6328</v>
      </c>
      <c r="AN623" s="79" t="b">
        <v>0</v>
      </c>
      <c r="AO623" s="85" t="s">
        <v>6011</v>
      </c>
      <c r="AP623" s="79" t="s">
        <v>176</v>
      </c>
      <c r="AQ623" s="79">
        <v>0</v>
      </c>
      <c r="AR623" s="79">
        <v>0</v>
      </c>
      <c r="AS623" s="79"/>
      <c r="AT623" s="79"/>
      <c r="AU623" s="79"/>
      <c r="AV623" s="79"/>
      <c r="AW623" s="79"/>
      <c r="AX623" s="79"/>
      <c r="AY623" s="79"/>
      <c r="AZ623" s="79"/>
      <c r="BA623">
        <v>1</v>
      </c>
      <c r="BB623" s="78" t="str">
        <f>REPLACE(INDEX(GroupVertices[Group], MATCH(Edges24[[#This Row],[Vertex 1]],GroupVertices[Vertex],0)),1,1,"")</f>
        <v>7</v>
      </c>
      <c r="BC623" s="78" t="str">
        <f>REPLACE(INDEX(GroupVertices[Group], MATCH(Edges24[[#This Row],[Vertex 2]],GroupVertices[Vertex],0)),1,1,"")</f>
        <v>7</v>
      </c>
      <c r="BD623" s="48">
        <v>0</v>
      </c>
      <c r="BE623" s="49">
        <v>0</v>
      </c>
      <c r="BF623" s="48">
        <v>0</v>
      </c>
      <c r="BG623" s="49">
        <v>0</v>
      </c>
      <c r="BH623" s="48">
        <v>0</v>
      </c>
      <c r="BI623" s="49">
        <v>0</v>
      </c>
      <c r="BJ623" s="48">
        <v>13</v>
      </c>
      <c r="BK623" s="49">
        <v>100</v>
      </c>
      <c r="BL623" s="48">
        <v>13</v>
      </c>
    </row>
    <row r="624" spans="1:64" x14ac:dyDescent="0.25">
      <c r="A624" s="64" t="s">
        <v>651</v>
      </c>
      <c r="B624" s="64" t="s">
        <v>683</v>
      </c>
      <c r="C624" s="65"/>
      <c r="D624" s="66"/>
      <c r="E624" s="67"/>
      <c r="F624" s="68"/>
      <c r="G624" s="65"/>
      <c r="H624" s="69"/>
      <c r="I624" s="70"/>
      <c r="J624" s="70"/>
      <c r="K624" s="34" t="s">
        <v>65</v>
      </c>
      <c r="L624" s="77">
        <v>887</v>
      </c>
      <c r="M624" s="77"/>
      <c r="N624" s="72"/>
      <c r="O624" s="79" t="s">
        <v>999</v>
      </c>
      <c r="P624" s="81">
        <v>43175.648912037039</v>
      </c>
      <c r="Q624" s="79" t="s">
        <v>1516</v>
      </c>
      <c r="R624" s="83" t="s">
        <v>2282</v>
      </c>
      <c r="S624" s="79" t="s">
        <v>2608</v>
      </c>
      <c r="T624" s="79" t="s">
        <v>2922</v>
      </c>
      <c r="U624" s="79"/>
      <c r="V624" s="83" t="s">
        <v>3788</v>
      </c>
      <c r="W624" s="81">
        <v>43175.648912037039</v>
      </c>
      <c r="X624" s="83" t="s">
        <v>4499</v>
      </c>
      <c r="Y624" s="79"/>
      <c r="Z624" s="79"/>
      <c r="AA624" s="85" t="s">
        <v>5707</v>
      </c>
      <c r="AB624" s="79"/>
      <c r="AC624" s="79" t="b">
        <v>0</v>
      </c>
      <c r="AD624" s="79">
        <v>0</v>
      </c>
      <c r="AE624" s="85" t="s">
        <v>6296</v>
      </c>
      <c r="AF624" s="79" t="b">
        <v>0</v>
      </c>
      <c r="AG624" s="79" t="s">
        <v>6304</v>
      </c>
      <c r="AH624" s="79"/>
      <c r="AI624" s="85" t="s">
        <v>6296</v>
      </c>
      <c r="AJ624" s="79" t="b">
        <v>0</v>
      </c>
      <c r="AK624" s="79">
        <v>3</v>
      </c>
      <c r="AL624" s="85" t="s">
        <v>6193</v>
      </c>
      <c r="AM624" s="79" t="s">
        <v>6331</v>
      </c>
      <c r="AN624" s="79" t="b">
        <v>0</v>
      </c>
      <c r="AO624" s="85" t="s">
        <v>6193</v>
      </c>
      <c r="AP624" s="79" t="s">
        <v>176</v>
      </c>
      <c r="AQ624" s="79">
        <v>0</v>
      </c>
      <c r="AR624" s="79">
        <v>0</v>
      </c>
      <c r="AS624" s="79"/>
      <c r="AT624" s="79"/>
      <c r="AU624" s="79"/>
      <c r="AV624" s="79"/>
      <c r="AW624" s="79"/>
      <c r="AX624" s="79"/>
      <c r="AY624" s="79"/>
      <c r="AZ624" s="79"/>
      <c r="BA624">
        <v>1</v>
      </c>
      <c r="BB624" s="78" t="str">
        <f>REPLACE(INDEX(GroupVertices[Group], MATCH(Edges24[[#This Row],[Vertex 1]],GroupVertices[Vertex],0)),1,1,"")</f>
        <v>2</v>
      </c>
      <c r="BC624" s="78" t="str">
        <f>REPLACE(INDEX(GroupVertices[Group], MATCH(Edges24[[#This Row],[Vertex 2]],GroupVertices[Vertex],0)),1,1,"")</f>
        <v>2</v>
      </c>
      <c r="BD624" s="48"/>
      <c r="BE624" s="49"/>
      <c r="BF624" s="48"/>
      <c r="BG624" s="49"/>
      <c r="BH624" s="48"/>
      <c r="BI624" s="49"/>
      <c r="BJ624" s="48"/>
      <c r="BK624" s="49"/>
      <c r="BL624" s="48"/>
    </row>
    <row r="625" spans="1:64" x14ac:dyDescent="0.25">
      <c r="A625" s="64" t="s">
        <v>652</v>
      </c>
      <c r="B625" s="64" t="s">
        <v>743</v>
      </c>
      <c r="C625" s="65"/>
      <c r="D625" s="66"/>
      <c r="E625" s="67"/>
      <c r="F625" s="68"/>
      <c r="G625" s="65"/>
      <c r="H625" s="69"/>
      <c r="I625" s="70"/>
      <c r="J625" s="70"/>
      <c r="K625" s="34" t="s">
        <v>65</v>
      </c>
      <c r="L625" s="77">
        <v>889</v>
      </c>
      <c r="M625" s="77"/>
      <c r="N625" s="72"/>
      <c r="O625" s="79" t="s">
        <v>999</v>
      </c>
      <c r="P625" s="81">
        <v>43175.649085648147</v>
      </c>
      <c r="Q625" s="79" t="s">
        <v>1517</v>
      </c>
      <c r="R625" s="83" t="s">
        <v>2071</v>
      </c>
      <c r="S625" s="79" t="s">
        <v>2508</v>
      </c>
      <c r="T625" s="79" t="s">
        <v>2731</v>
      </c>
      <c r="U625" s="79"/>
      <c r="V625" s="83" t="s">
        <v>3789</v>
      </c>
      <c r="W625" s="81">
        <v>43175.649085648147</v>
      </c>
      <c r="X625" s="83" t="s">
        <v>4500</v>
      </c>
      <c r="Y625" s="79"/>
      <c r="Z625" s="79"/>
      <c r="AA625" s="85" t="s">
        <v>5708</v>
      </c>
      <c r="AB625" s="79"/>
      <c r="AC625" s="79" t="b">
        <v>0</v>
      </c>
      <c r="AD625" s="79">
        <v>0</v>
      </c>
      <c r="AE625" s="85" t="s">
        <v>6296</v>
      </c>
      <c r="AF625" s="79" t="b">
        <v>0</v>
      </c>
      <c r="AG625" s="79" t="s">
        <v>6304</v>
      </c>
      <c r="AH625" s="79"/>
      <c r="AI625" s="85" t="s">
        <v>6296</v>
      </c>
      <c r="AJ625" s="79" t="b">
        <v>0</v>
      </c>
      <c r="AK625" s="79">
        <v>1</v>
      </c>
      <c r="AL625" s="85" t="s">
        <v>5940</v>
      </c>
      <c r="AM625" s="79" t="s">
        <v>6333</v>
      </c>
      <c r="AN625" s="79" t="b">
        <v>0</v>
      </c>
      <c r="AO625" s="85" t="s">
        <v>5940</v>
      </c>
      <c r="AP625" s="79" t="s">
        <v>176</v>
      </c>
      <c r="AQ625" s="79">
        <v>0</v>
      </c>
      <c r="AR625" s="79">
        <v>0</v>
      </c>
      <c r="AS625" s="79"/>
      <c r="AT625" s="79"/>
      <c r="AU625" s="79"/>
      <c r="AV625" s="79"/>
      <c r="AW625" s="79"/>
      <c r="AX625" s="79"/>
      <c r="AY625" s="79"/>
      <c r="AZ625" s="79"/>
      <c r="BA625">
        <v>1</v>
      </c>
      <c r="BB625" s="78" t="str">
        <f>REPLACE(INDEX(GroupVertices[Group], MATCH(Edges24[[#This Row],[Vertex 1]],GroupVertices[Vertex],0)),1,1,"")</f>
        <v>6</v>
      </c>
      <c r="BC625" s="78" t="str">
        <f>REPLACE(INDEX(GroupVertices[Group], MATCH(Edges24[[#This Row],[Vertex 2]],GroupVertices[Vertex],0)),1,1,"")</f>
        <v>6</v>
      </c>
      <c r="BD625" s="48">
        <v>1</v>
      </c>
      <c r="BE625" s="49">
        <v>7.6923076923076925</v>
      </c>
      <c r="BF625" s="48">
        <v>0</v>
      </c>
      <c r="BG625" s="49">
        <v>0</v>
      </c>
      <c r="BH625" s="48">
        <v>0</v>
      </c>
      <c r="BI625" s="49">
        <v>0</v>
      </c>
      <c r="BJ625" s="48">
        <v>12</v>
      </c>
      <c r="BK625" s="49">
        <v>92.307692307692307</v>
      </c>
      <c r="BL625" s="48">
        <v>13</v>
      </c>
    </row>
    <row r="626" spans="1:64" x14ac:dyDescent="0.25">
      <c r="A626" s="64" t="s">
        <v>653</v>
      </c>
      <c r="B626" s="64" t="s">
        <v>592</v>
      </c>
      <c r="C626" s="65"/>
      <c r="D626" s="66"/>
      <c r="E626" s="67"/>
      <c r="F626" s="68"/>
      <c r="G626" s="65"/>
      <c r="H626" s="69"/>
      <c r="I626" s="70"/>
      <c r="J626" s="70"/>
      <c r="K626" s="34" t="s">
        <v>65</v>
      </c>
      <c r="L626" s="77">
        <v>890</v>
      </c>
      <c r="M626" s="77"/>
      <c r="N626" s="72"/>
      <c r="O626" s="79" t="s">
        <v>999</v>
      </c>
      <c r="P626" s="81">
        <v>43175.650451388887</v>
      </c>
      <c r="Q626" s="79" t="s">
        <v>1518</v>
      </c>
      <c r="R626" s="79"/>
      <c r="S626" s="79"/>
      <c r="T626" s="79" t="s">
        <v>2923</v>
      </c>
      <c r="U626" s="79"/>
      <c r="V626" s="83" t="s">
        <v>3790</v>
      </c>
      <c r="W626" s="81">
        <v>43175.650451388887</v>
      </c>
      <c r="X626" s="83" t="s">
        <v>4501</v>
      </c>
      <c r="Y626" s="79"/>
      <c r="Z626" s="79"/>
      <c r="AA626" s="85" t="s">
        <v>5709</v>
      </c>
      <c r="AB626" s="79"/>
      <c r="AC626" s="79" t="b">
        <v>0</v>
      </c>
      <c r="AD626" s="79">
        <v>0</v>
      </c>
      <c r="AE626" s="85" t="s">
        <v>6296</v>
      </c>
      <c r="AF626" s="79" t="b">
        <v>0</v>
      </c>
      <c r="AG626" s="79" t="s">
        <v>6304</v>
      </c>
      <c r="AH626" s="79"/>
      <c r="AI626" s="85" t="s">
        <v>6296</v>
      </c>
      <c r="AJ626" s="79" t="b">
        <v>0</v>
      </c>
      <c r="AK626" s="79">
        <v>1</v>
      </c>
      <c r="AL626" s="85" t="s">
        <v>5603</v>
      </c>
      <c r="AM626" s="79" t="s">
        <v>6331</v>
      </c>
      <c r="AN626" s="79" t="b">
        <v>0</v>
      </c>
      <c r="AO626" s="85" t="s">
        <v>5603</v>
      </c>
      <c r="AP626" s="79" t="s">
        <v>176</v>
      </c>
      <c r="AQ626" s="79">
        <v>0</v>
      </c>
      <c r="AR626" s="79">
        <v>0</v>
      </c>
      <c r="AS626" s="79"/>
      <c r="AT626" s="79"/>
      <c r="AU626" s="79"/>
      <c r="AV626" s="79"/>
      <c r="AW626" s="79"/>
      <c r="AX626" s="79"/>
      <c r="AY626" s="79"/>
      <c r="AZ626" s="79"/>
      <c r="BA626">
        <v>1</v>
      </c>
      <c r="BB626" s="78" t="str">
        <f>REPLACE(INDEX(GroupVertices[Group], MATCH(Edges24[[#This Row],[Vertex 1]],GroupVertices[Vertex],0)),1,1,"")</f>
        <v>44</v>
      </c>
      <c r="BC626" s="78" t="str">
        <f>REPLACE(INDEX(GroupVertices[Group], MATCH(Edges24[[#This Row],[Vertex 2]],GroupVertices[Vertex],0)),1,1,"")</f>
        <v>44</v>
      </c>
      <c r="BD626" s="48">
        <v>0</v>
      </c>
      <c r="BE626" s="49">
        <v>0</v>
      </c>
      <c r="BF626" s="48">
        <v>0</v>
      </c>
      <c r="BG626" s="49">
        <v>0</v>
      </c>
      <c r="BH626" s="48">
        <v>0</v>
      </c>
      <c r="BI626" s="49">
        <v>0</v>
      </c>
      <c r="BJ626" s="48">
        <v>21</v>
      </c>
      <c r="BK626" s="49">
        <v>100</v>
      </c>
      <c r="BL626" s="48">
        <v>21</v>
      </c>
    </row>
    <row r="627" spans="1:64" x14ac:dyDescent="0.25">
      <c r="A627" s="64" t="s">
        <v>654</v>
      </c>
      <c r="B627" s="64" t="s">
        <v>757</v>
      </c>
      <c r="C627" s="65"/>
      <c r="D627" s="66"/>
      <c r="E627" s="67"/>
      <c r="F627" s="68"/>
      <c r="G627" s="65"/>
      <c r="H627" s="69"/>
      <c r="I627" s="70"/>
      <c r="J627" s="70"/>
      <c r="K627" s="34" t="s">
        <v>65</v>
      </c>
      <c r="L627" s="77">
        <v>891</v>
      </c>
      <c r="M627" s="77"/>
      <c r="N627" s="72"/>
      <c r="O627" s="79" t="s">
        <v>999</v>
      </c>
      <c r="P627" s="81">
        <v>43175.650590277779</v>
      </c>
      <c r="Q627" s="79" t="s">
        <v>1437</v>
      </c>
      <c r="R627" s="83" t="s">
        <v>2243</v>
      </c>
      <c r="S627" s="79" t="s">
        <v>2518</v>
      </c>
      <c r="T627" s="79" t="s">
        <v>2882</v>
      </c>
      <c r="U627" s="79"/>
      <c r="V627" s="83" t="s">
        <v>3791</v>
      </c>
      <c r="W627" s="81">
        <v>43175.650590277779</v>
      </c>
      <c r="X627" s="83" t="s">
        <v>4502</v>
      </c>
      <c r="Y627" s="79"/>
      <c r="Z627" s="79"/>
      <c r="AA627" s="85" t="s">
        <v>5710</v>
      </c>
      <c r="AB627" s="79"/>
      <c r="AC627" s="79" t="b">
        <v>0</v>
      </c>
      <c r="AD627" s="79">
        <v>0</v>
      </c>
      <c r="AE627" s="85" t="s">
        <v>6296</v>
      </c>
      <c r="AF627" s="79" t="b">
        <v>0</v>
      </c>
      <c r="AG627" s="79" t="s">
        <v>6304</v>
      </c>
      <c r="AH627" s="79"/>
      <c r="AI627" s="85" t="s">
        <v>6296</v>
      </c>
      <c r="AJ627" s="79" t="b">
        <v>0</v>
      </c>
      <c r="AK627" s="79">
        <v>206</v>
      </c>
      <c r="AL627" s="85" t="s">
        <v>6011</v>
      </c>
      <c r="AM627" s="79" t="s">
        <v>6328</v>
      </c>
      <c r="AN627" s="79" t="b">
        <v>0</v>
      </c>
      <c r="AO627" s="85" t="s">
        <v>6011</v>
      </c>
      <c r="AP627" s="79" t="s">
        <v>176</v>
      </c>
      <c r="AQ627" s="79">
        <v>0</v>
      </c>
      <c r="AR627" s="79">
        <v>0</v>
      </c>
      <c r="AS627" s="79"/>
      <c r="AT627" s="79"/>
      <c r="AU627" s="79"/>
      <c r="AV627" s="79"/>
      <c r="AW627" s="79"/>
      <c r="AX627" s="79"/>
      <c r="AY627" s="79"/>
      <c r="AZ627" s="79"/>
      <c r="BA627">
        <v>1</v>
      </c>
      <c r="BB627" s="78" t="str">
        <f>REPLACE(INDEX(GroupVertices[Group], MATCH(Edges24[[#This Row],[Vertex 1]],GroupVertices[Vertex],0)),1,1,"")</f>
        <v>7</v>
      </c>
      <c r="BC627" s="78" t="str">
        <f>REPLACE(INDEX(GroupVertices[Group], MATCH(Edges24[[#This Row],[Vertex 2]],GroupVertices[Vertex],0)),1,1,"")</f>
        <v>7</v>
      </c>
      <c r="BD627" s="48">
        <v>0</v>
      </c>
      <c r="BE627" s="49">
        <v>0</v>
      </c>
      <c r="BF627" s="48">
        <v>0</v>
      </c>
      <c r="BG627" s="49">
        <v>0</v>
      </c>
      <c r="BH627" s="48">
        <v>0</v>
      </c>
      <c r="BI627" s="49">
        <v>0</v>
      </c>
      <c r="BJ627" s="48">
        <v>13</v>
      </c>
      <c r="BK627" s="49">
        <v>100</v>
      </c>
      <c r="BL627" s="48">
        <v>13</v>
      </c>
    </row>
    <row r="628" spans="1:64" x14ac:dyDescent="0.25">
      <c r="A628" s="64" t="s">
        <v>655</v>
      </c>
      <c r="B628" s="64" t="s">
        <v>866</v>
      </c>
      <c r="C628" s="65"/>
      <c r="D628" s="66"/>
      <c r="E628" s="67"/>
      <c r="F628" s="68"/>
      <c r="G628" s="65"/>
      <c r="H628" s="69"/>
      <c r="I628" s="70"/>
      <c r="J628" s="70"/>
      <c r="K628" s="34" t="s">
        <v>65</v>
      </c>
      <c r="L628" s="77">
        <v>892</v>
      </c>
      <c r="M628" s="77"/>
      <c r="N628" s="72"/>
      <c r="O628" s="79" t="s">
        <v>999</v>
      </c>
      <c r="P628" s="81">
        <v>43175.655162037037</v>
      </c>
      <c r="Q628" s="79" t="s">
        <v>1519</v>
      </c>
      <c r="R628" s="83" t="s">
        <v>2283</v>
      </c>
      <c r="S628" s="79" t="s">
        <v>2560</v>
      </c>
      <c r="T628" s="79" t="s">
        <v>2924</v>
      </c>
      <c r="U628" s="79"/>
      <c r="V628" s="83" t="s">
        <v>3792</v>
      </c>
      <c r="W628" s="81">
        <v>43175.655162037037</v>
      </c>
      <c r="X628" s="83" t="s">
        <v>4503</v>
      </c>
      <c r="Y628" s="79"/>
      <c r="Z628" s="79"/>
      <c r="AA628" s="85" t="s">
        <v>5711</v>
      </c>
      <c r="AB628" s="79"/>
      <c r="AC628" s="79" t="b">
        <v>0</v>
      </c>
      <c r="AD628" s="79">
        <v>0</v>
      </c>
      <c r="AE628" s="85" t="s">
        <v>6296</v>
      </c>
      <c r="AF628" s="79" t="b">
        <v>0</v>
      </c>
      <c r="AG628" s="79" t="s">
        <v>6304</v>
      </c>
      <c r="AH628" s="79"/>
      <c r="AI628" s="85" t="s">
        <v>6296</v>
      </c>
      <c r="AJ628" s="79" t="b">
        <v>0</v>
      </c>
      <c r="AK628" s="79">
        <v>1</v>
      </c>
      <c r="AL628" s="85" t="s">
        <v>6093</v>
      </c>
      <c r="AM628" s="79" t="s">
        <v>655</v>
      </c>
      <c r="AN628" s="79" t="b">
        <v>0</v>
      </c>
      <c r="AO628" s="85" t="s">
        <v>6093</v>
      </c>
      <c r="AP628" s="79" t="s">
        <v>176</v>
      </c>
      <c r="AQ628" s="79">
        <v>0</v>
      </c>
      <c r="AR628" s="79">
        <v>0</v>
      </c>
      <c r="AS628" s="79"/>
      <c r="AT628" s="79"/>
      <c r="AU628" s="79"/>
      <c r="AV628" s="79"/>
      <c r="AW628" s="79"/>
      <c r="AX628" s="79"/>
      <c r="AY628" s="79"/>
      <c r="AZ628" s="79"/>
      <c r="BA628">
        <v>1</v>
      </c>
      <c r="BB628" s="78" t="str">
        <f>REPLACE(INDEX(GroupVertices[Group], MATCH(Edges24[[#This Row],[Vertex 1]],GroupVertices[Vertex],0)),1,1,"")</f>
        <v>14</v>
      </c>
      <c r="BC628" s="78" t="str">
        <f>REPLACE(INDEX(GroupVertices[Group], MATCH(Edges24[[#This Row],[Vertex 2]],GroupVertices[Vertex],0)),1,1,"")</f>
        <v>14</v>
      </c>
      <c r="BD628" s="48"/>
      <c r="BE628" s="49"/>
      <c r="BF628" s="48"/>
      <c r="BG628" s="49"/>
      <c r="BH628" s="48"/>
      <c r="BI628" s="49"/>
      <c r="BJ628" s="48"/>
      <c r="BK628" s="49"/>
      <c r="BL628" s="48"/>
    </row>
    <row r="629" spans="1:64" x14ac:dyDescent="0.25">
      <c r="A629" s="64" t="s">
        <v>656</v>
      </c>
      <c r="B629" s="64" t="s">
        <v>754</v>
      </c>
      <c r="C629" s="65"/>
      <c r="D629" s="66"/>
      <c r="E629" s="67"/>
      <c r="F629" s="68"/>
      <c r="G629" s="65"/>
      <c r="H629" s="69"/>
      <c r="I629" s="70"/>
      <c r="J629" s="70"/>
      <c r="K629" s="34" t="s">
        <v>65</v>
      </c>
      <c r="L629" s="77">
        <v>894</v>
      </c>
      <c r="M629" s="77"/>
      <c r="N629" s="72"/>
      <c r="O629" s="79" t="s">
        <v>999</v>
      </c>
      <c r="P629" s="81">
        <v>43177.571909722225</v>
      </c>
      <c r="Q629" s="79" t="s">
        <v>1520</v>
      </c>
      <c r="R629" s="83" t="s">
        <v>2284</v>
      </c>
      <c r="S629" s="79" t="s">
        <v>2519</v>
      </c>
      <c r="T629" s="79" t="s">
        <v>731</v>
      </c>
      <c r="U629" s="79"/>
      <c r="V629" s="83" t="s">
        <v>3793</v>
      </c>
      <c r="W629" s="81">
        <v>43177.571909722225</v>
      </c>
      <c r="X629" s="83" t="s">
        <v>4504</v>
      </c>
      <c r="Y629" s="79"/>
      <c r="Z629" s="79"/>
      <c r="AA629" s="85" t="s">
        <v>5712</v>
      </c>
      <c r="AB629" s="79"/>
      <c r="AC629" s="79" t="b">
        <v>0</v>
      </c>
      <c r="AD629" s="79">
        <v>0</v>
      </c>
      <c r="AE629" s="85" t="s">
        <v>6296</v>
      </c>
      <c r="AF629" s="79" t="b">
        <v>0</v>
      </c>
      <c r="AG629" s="79" t="s">
        <v>6304</v>
      </c>
      <c r="AH629" s="79"/>
      <c r="AI629" s="85" t="s">
        <v>6296</v>
      </c>
      <c r="AJ629" s="79" t="b">
        <v>0</v>
      </c>
      <c r="AK629" s="79">
        <v>14</v>
      </c>
      <c r="AL629" s="85" t="s">
        <v>6172</v>
      </c>
      <c r="AM629" s="79" t="s">
        <v>6328</v>
      </c>
      <c r="AN629" s="79" t="b">
        <v>0</v>
      </c>
      <c r="AO629" s="85" t="s">
        <v>6172</v>
      </c>
      <c r="AP629" s="79" t="s">
        <v>176</v>
      </c>
      <c r="AQ629" s="79">
        <v>0</v>
      </c>
      <c r="AR629" s="79">
        <v>0</v>
      </c>
      <c r="AS629" s="79"/>
      <c r="AT629" s="79"/>
      <c r="AU629" s="79"/>
      <c r="AV629" s="79"/>
      <c r="AW629" s="79"/>
      <c r="AX629" s="79"/>
      <c r="AY629" s="79"/>
      <c r="AZ629" s="79"/>
      <c r="BA629">
        <v>1</v>
      </c>
      <c r="BB629" s="78" t="str">
        <f>REPLACE(INDEX(GroupVertices[Group], MATCH(Edges24[[#This Row],[Vertex 1]],GroupVertices[Vertex],0)),1,1,"")</f>
        <v>2</v>
      </c>
      <c r="BC629" s="78" t="str">
        <f>REPLACE(INDEX(GroupVertices[Group], MATCH(Edges24[[#This Row],[Vertex 2]],GroupVertices[Vertex],0)),1,1,"")</f>
        <v>2</v>
      </c>
      <c r="BD629" s="48"/>
      <c r="BE629" s="49"/>
      <c r="BF629" s="48"/>
      <c r="BG629" s="49"/>
      <c r="BH629" s="48"/>
      <c r="BI629" s="49"/>
      <c r="BJ629" s="48"/>
      <c r="BK629" s="49"/>
      <c r="BL629" s="48"/>
    </row>
    <row r="630" spans="1:64" x14ac:dyDescent="0.25">
      <c r="A630" s="64" t="s">
        <v>657</v>
      </c>
      <c r="B630" s="64" t="s">
        <v>751</v>
      </c>
      <c r="C630" s="65"/>
      <c r="D630" s="66"/>
      <c r="E630" s="67"/>
      <c r="F630" s="68"/>
      <c r="G630" s="65"/>
      <c r="H630" s="69"/>
      <c r="I630" s="70"/>
      <c r="J630" s="70"/>
      <c r="K630" s="34" t="s">
        <v>65</v>
      </c>
      <c r="L630" s="77">
        <v>896</v>
      </c>
      <c r="M630" s="77"/>
      <c r="N630" s="72"/>
      <c r="O630" s="79" t="s">
        <v>999</v>
      </c>
      <c r="P630" s="81">
        <v>43171.66673611111</v>
      </c>
      <c r="Q630" s="79" t="s">
        <v>1521</v>
      </c>
      <c r="R630" s="79"/>
      <c r="S630" s="79"/>
      <c r="T630" s="79" t="s">
        <v>2925</v>
      </c>
      <c r="U630" s="79"/>
      <c r="V630" s="83" t="s">
        <v>3794</v>
      </c>
      <c r="W630" s="81">
        <v>43171.66673611111</v>
      </c>
      <c r="X630" s="83" t="s">
        <v>4505</v>
      </c>
      <c r="Y630" s="79"/>
      <c r="Z630" s="79"/>
      <c r="AA630" s="85" t="s">
        <v>5713</v>
      </c>
      <c r="AB630" s="79"/>
      <c r="AC630" s="79" t="b">
        <v>0</v>
      </c>
      <c r="AD630" s="79">
        <v>0</v>
      </c>
      <c r="AE630" s="85" t="s">
        <v>6296</v>
      </c>
      <c r="AF630" s="79" t="b">
        <v>0</v>
      </c>
      <c r="AG630" s="79" t="s">
        <v>6305</v>
      </c>
      <c r="AH630" s="79"/>
      <c r="AI630" s="85" t="s">
        <v>6296</v>
      </c>
      <c r="AJ630" s="79" t="b">
        <v>0</v>
      </c>
      <c r="AK630" s="79">
        <v>1</v>
      </c>
      <c r="AL630" s="85" t="s">
        <v>5986</v>
      </c>
      <c r="AM630" s="79" t="s">
        <v>6403</v>
      </c>
      <c r="AN630" s="79" t="b">
        <v>0</v>
      </c>
      <c r="AO630" s="85" t="s">
        <v>5986</v>
      </c>
      <c r="AP630" s="79" t="s">
        <v>176</v>
      </c>
      <c r="AQ630" s="79">
        <v>0</v>
      </c>
      <c r="AR630" s="79">
        <v>0</v>
      </c>
      <c r="AS630" s="79"/>
      <c r="AT630" s="79"/>
      <c r="AU630" s="79"/>
      <c r="AV630" s="79"/>
      <c r="AW630" s="79"/>
      <c r="AX630" s="79"/>
      <c r="AY630" s="79"/>
      <c r="AZ630" s="79"/>
      <c r="BA630">
        <v>3</v>
      </c>
      <c r="BB630" s="78" t="str">
        <f>REPLACE(INDEX(GroupVertices[Group], MATCH(Edges24[[#This Row],[Vertex 1]],GroupVertices[Vertex],0)),1,1,"")</f>
        <v>5</v>
      </c>
      <c r="BC630" s="78" t="str">
        <f>REPLACE(INDEX(GroupVertices[Group], MATCH(Edges24[[#This Row],[Vertex 2]],GroupVertices[Vertex],0)),1,1,"")</f>
        <v>5</v>
      </c>
      <c r="BD630" s="48">
        <v>0</v>
      </c>
      <c r="BE630" s="49">
        <v>0</v>
      </c>
      <c r="BF630" s="48">
        <v>0</v>
      </c>
      <c r="BG630" s="49">
        <v>0</v>
      </c>
      <c r="BH630" s="48">
        <v>0</v>
      </c>
      <c r="BI630" s="49">
        <v>0</v>
      </c>
      <c r="BJ630" s="48">
        <v>17</v>
      </c>
      <c r="BK630" s="49">
        <v>100</v>
      </c>
      <c r="BL630" s="48">
        <v>17</v>
      </c>
    </row>
    <row r="631" spans="1:64" x14ac:dyDescent="0.25">
      <c r="A631" s="64" t="s">
        <v>657</v>
      </c>
      <c r="B631" s="64" t="s">
        <v>751</v>
      </c>
      <c r="C631" s="65"/>
      <c r="D631" s="66"/>
      <c r="E631" s="67"/>
      <c r="F631" s="68"/>
      <c r="G631" s="65"/>
      <c r="H631" s="69"/>
      <c r="I631" s="70"/>
      <c r="J631" s="70"/>
      <c r="K631" s="34" t="s">
        <v>65</v>
      </c>
      <c r="L631" s="77">
        <v>897</v>
      </c>
      <c r="M631" s="77"/>
      <c r="N631" s="72"/>
      <c r="O631" s="79" t="s">
        <v>999</v>
      </c>
      <c r="P631" s="81">
        <v>43174.607719907406</v>
      </c>
      <c r="Q631" s="79" t="s">
        <v>1522</v>
      </c>
      <c r="R631" s="79"/>
      <c r="S631" s="79"/>
      <c r="T631" s="79" t="s">
        <v>2925</v>
      </c>
      <c r="U631" s="79"/>
      <c r="V631" s="83" t="s">
        <v>3794</v>
      </c>
      <c r="W631" s="81">
        <v>43174.607719907406</v>
      </c>
      <c r="X631" s="83" t="s">
        <v>4506</v>
      </c>
      <c r="Y631" s="79"/>
      <c r="Z631" s="79"/>
      <c r="AA631" s="85" t="s">
        <v>5714</v>
      </c>
      <c r="AB631" s="79"/>
      <c r="AC631" s="79" t="b">
        <v>0</v>
      </c>
      <c r="AD631" s="79">
        <v>0</v>
      </c>
      <c r="AE631" s="85" t="s">
        <v>6296</v>
      </c>
      <c r="AF631" s="79" t="b">
        <v>0</v>
      </c>
      <c r="AG631" s="79" t="s">
        <v>6305</v>
      </c>
      <c r="AH631" s="79"/>
      <c r="AI631" s="85" t="s">
        <v>6296</v>
      </c>
      <c r="AJ631" s="79" t="b">
        <v>0</v>
      </c>
      <c r="AK631" s="79">
        <v>1</v>
      </c>
      <c r="AL631" s="85" t="s">
        <v>5989</v>
      </c>
      <c r="AM631" s="79" t="s">
        <v>6403</v>
      </c>
      <c r="AN631" s="79" t="b">
        <v>0</v>
      </c>
      <c r="AO631" s="85" t="s">
        <v>5989</v>
      </c>
      <c r="AP631" s="79" t="s">
        <v>176</v>
      </c>
      <c r="AQ631" s="79">
        <v>0</v>
      </c>
      <c r="AR631" s="79">
        <v>0</v>
      </c>
      <c r="AS631" s="79"/>
      <c r="AT631" s="79"/>
      <c r="AU631" s="79"/>
      <c r="AV631" s="79"/>
      <c r="AW631" s="79"/>
      <c r="AX631" s="79"/>
      <c r="AY631" s="79"/>
      <c r="AZ631" s="79"/>
      <c r="BA631">
        <v>3</v>
      </c>
      <c r="BB631" s="78" t="str">
        <f>REPLACE(INDEX(GroupVertices[Group], MATCH(Edges24[[#This Row],[Vertex 1]],GroupVertices[Vertex],0)),1,1,"")</f>
        <v>5</v>
      </c>
      <c r="BC631" s="78" t="str">
        <f>REPLACE(INDEX(GroupVertices[Group], MATCH(Edges24[[#This Row],[Vertex 2]],GroupVertices[Vertex],0)),1,1,"")</f>
        <v>5</v>
      </c>
      <c r="BD631" s="48">
        <v>0</v>
      </c>
      <c r="BE631" s="49">
        <v>0</v>
      </c>
      <c r="BF631" s="48">
        <v>0</v>
      </c>
      <c r="BG631" s="49">
        <v>0</v>
      </c>
      <c r="BH631" s="48">
        <v>0</v>
      </c>
      <c r="BI631" s="49">
        <v>0</v>
      </c>
      <c r="BJ631" s="48">
        <v>19</v>
      </c>
      <c r="BK631" s="49">
        <v>100</v>
      </c>
      <c r="BL631" s="48">
        <v>19</v>
      </c>
    </row>
    <row r="632" spans="1:64" x14ac:dyDescent="0.25">
      <c r="A632" s="64" t="s">
        <v>657</v>
      </c>
      <c r="B632" s="64" t="s">
        <v>751</v>
      </c>
      <c r="C632" s="65"/>
      <c r="D632" s="66"/>
      <c r="E632" s="67"/>
      <c r="F632" s="68"/>
      <c r="G632" s="65"/>
      <c r="H632" s="69"/>
      <c r="I632" s="70"/>
      <c r="J632" s="70"/>
      <c r="K632" s="34" t="s">
        <v>65</v>
      </c>
      <c r="L632" s="77">
        <v>898</v>
      </c>
      <c r="M632" s="77"/>
      <c r="N632" s="72"/>
      <c r="O632" s="79" t="s">
        <v>999</v>
      </c>
      <c r="P632" s="81">
        <v>43177.572962962964</v>
      </c>
      <c r="Q632" s="79" t="s">
        <v>1523</v>
      </c>
      <c r="R632" s="79"/>
      <c r="S632" s="79"/>
      <c r="T632" s="79" t="s">
        <v>2884</v>
      </c>
      <c r="U632" s="79"/>
      <c r="V632" s="83" t="s">
        <v>3794</v>
      </c>
      <c r="W632" s="81">
        <v>43177.572962962964</v>
      </c>
      <c r="X632" s="83" t="s">
        <v>4507</v>
      </c>
      <c r="Y632" s="79"/>
      <c r="Z632" s="79"/>
      <c r="AA632" s="85" t="s">
        <v>5715</v>
      </c>
      <c r="AB632" s="79"/>
      <c r="AC632" s="79" t="b">
        <v>0</v>
      </c>
      <c r="AD632" s="79">
        <v>0</v>
      </c>
      <c r="AE632" s="85" t="s">
        <v>6296</v>
      </c>
      <c r="AF632" s="79" t="b">
        <v>0</v>
      </c>
      <c r="AG632" s="79" t="s">
        <v>6305</v>
      </c>
      <c r="AH632" s="79"/>
      <c r="AI632" s="85" t="s">
        <v>6296</v>
      </c>
      <c r="AJ632" s="79" t="b">
        <v>0</v>
      </c>
      <c r="AK632" s="79">
        <v>2</v>
      </c>
      <c r="AL632" s="85" t="s">
        <v>5993</v>
      </c>
      <c r="AM632" s="79" t="s">
        <v>6403</v>
      </c>
      <c r="AN632" s="79" t="b">
        <v>0</v>
      </c>
      <c r="AO632" s="85" t="s">
        <v>5993</v>
      </c>
      <c r="AP632" s="79" t="s">
        <v>176</v>
      </c>
      <c r="AQ632" s="79">
        <v>0</v>
      </c>
      <c r="AR632" s="79">
        <v>0</v>
      </c>
      <c r="AS632" s="79"/>
      <c r="AT632" s="79"/>
      <c r="AU632" s="79"/>
      <c r="AV632" s="79"/>
      <c r="AW632" s="79"/>
      <c r="AX632" s="79"/>
      <c r="AY632" s="79"/>
      <c r="AZ632" s="79"/>
      <c r="BA632">
        <v>3</v>
      </c>
      <c r="BB632" s="78" t="str">
        <f>REPLACE(INDEX(GroupVertices[Group], MATCH(Edges24[[#This Row],[Vertex 1]],GroupVertices[Vertex],0)),1,1,"")</f>
        <v>5</v>
      </c>
      <c r="BC632" s="78" t="str">
        <f>REPLACE(INDEX(GroupVertices[Group], MATCH(Edges24[[#This Row],[Vertex 2]],GroupVertices[Vertex],0)),1,1,"")</f>
        <v>5</v>
      </c>
      <c r="BD632" s="48">
        <v>0</v>
      </c>
      <c r="BE632" s="49">
        <v>0</v>
      </c>
      <c r="BF632" s="48">
        <v>0</v>
      </c>
      <c r="BG632" s="49">
        <v>0</v>
      </c>
      <c r="BH632" s="48">
        <v>0</v>
      </c>
      <c r="BI632" s="49">
        <v>0</v>
      </c>
      <c r="BJ632" s="48">
        <v>18</v>
      </c>
      <c r="BK632" s="49">
        <v>100</v>
      </c>
      <c r="BL632" s="48">
        <v>18</v>
      </c>
    </row>
    <row r="633" spans="1:64" x14ac:dyDescent="0.25">
      <c r="A633" s="64" t="s">
        <v>658</v>
      </c>
      <c r="B633" s="64" t="s">
        <v>934</v>
      </c>
      <c r="C633" s="65"/>
      <c r="D633" s="66"/>
      <c r="E633" s="67"/>
      <c r="F633" s="68"/>
      <c r="G633" s="65"/>
      <c r="H633" s="69"/>
      <c r="I633" s="70"/>
      <c r="J633" s="70"/>
      <c r="K633" s="34" t="s">
        <v>65</v>
      </c>
      <c r="L633" s="77">
        <v>899</v>
      </c>
      <c r="M633" s="77"/>
      <c r="N633" s="72"/>
      <c r="O633" s="79" t="s">
        <v>999</v>
      </c>
      <c r="P633" s="81">
        <v>43177.576643518521</v>
      </c>
      <c r="Q633" s="79" t="s">
        <v>1524</v>
      </c>
      <c r="R633" s="79"/>
      <c r="S633" s="79"/>
      <c r="T633" s="79" t="s">
        <v>2793</v>
      </c>
      <c r="U633" s="79"/>
      <c r="V633" s="83" t="s">
        <v>3795</v>
      </c>
      <c r="W633" s="81">
        <v>43177.576643518521</v>
      </c>
      <c r="X633" s="83" t="s">
        <v>4508</v>
      </c>
      <c r="Y633" s="79"/>
      <c r="Z633" s="79"/>
      <c r="AA633" s="85" t="s">
        <v>5716</v>
      </c>
      <c r="AB633" s="79"/>
      <c r="AC633" s="79" t="b">
        <v>0</v>
      </c>
      <c r="AD633" s="79">
        <v>0</v>
      </c>
      <c r="AE633" s="85" t="s">
        <v>6296</v>
      </c>
      <c r="AF633" s="79" t="b">
        <v>0</v>
      </c>
      <c r="AG633" s="79" t="s">
        <v>6304</v>
      </c>
      <c r="AH633" s="79"/>
      <c r="AI633" s="85" t="s">
        <v>6296</v>
      </c>
      <c r="AJ633" s="79" t="b">
        <v>0</v>
      </c>
      <c r="AK633" s="79">
        <v>1</v>
      </c>
      <c r="AL633" s="85" t="s">
        <v>5093</v>
      </c>
      <c r="AM633" s="79" t="s">
        <v>6333</v>
      </c>
      <c r="AN633" s="79" t="b">
        <v>0</v>
      </c>
      <c r="AO633" s="85" t="s">
        <v>5093</v>
      </c>
      <c r="AP633" s="79" t="s">
        <v>176</v>
      </c>
      <c r="AQ633" s="79">
        <v>0</v>
      </c>
      <c r="AR633" s="79">
        <v>0</v>
      </c>
      <c r="AS633" s="79"/>
      <c r="AT633" s="79"/>
      <c r="AU633" s="79"/>
      <c r="AV633" s="79"/>
      <c r="AW633" s="79"/>
      <c r="AX633" s="79"/>
      <c r="AY633" s="79"/>
      <c r="AZ633" s="79"/>
      <c r="BA633">
        <v>1</v>
      </c>
      <c r="BB633" s="78" t="str">
        <f>REPLACE(INDEX(GroupVertices[Group], MATCH(Edges24[[#This Row],[Vertex 1]],GroupVertices[Vertex],0)),1,1,"")</f>
        <v>4</v>
      </c>
      <c r="BC633" s="78" t="str">
        <f>REPLACE(INDEX(GroupVertices[Group], MATCH(Edges24[[#This Row],[Vertex 2]],GroupVertices[Vertex],0)),1,1,"")</f>
        <v>4</v>
      </c>
      <c r="BD633" s="48"/>
      <c r="BE633" s="49"/>
      <c r="BF633" s="48"/>
      <c r="BG633" s="49"/>
      <c r="BH633" s="48"/>
      <c r="BI633" s="49"/>
      <c r="BJ633" s="48"/>
      <c r="BK633" s="49"/>
      <c r="BL633" s="48"/>
    </row>
    <row r="634" spans="1:64" x14ac:dyDescent="0.25">
      <c r="A634" s="64" t="s">
        <v>217</v>
      </c>
      <c r="B634" s="64" t="s">
        <v>939</v>
      </c>
      <c r="C634" s="65"/>
      <c r="D634" s="66"/>
      <c r="E634" s="67"/>
      <c r="F634" s="68"/>
      <c r="G634" s="65"/>
      <c r="H634" s="69"/>
      <c r="I634" s="70"/>
      <c r="J634" s="70"/>
      <c r="K634" s="34" t="s">
        <v>65</v>
      </c>
      <c r="L634" s="77">
        <v>912</v>
      </c>
      <c r="M634" s="77"/>
      <c r="N634" s="72"/>
      <c r="O634" s="79" t="s">
        <v>999</v>
      </c>
      <c r="P634" s="81">
        <v>43177.569722222222</v>
      </c>
      <c r="Q634" s="79" t="s">
        <v>1525</v>
      </c>
      <c r="R634" s="83" t="s">
        <v>2285</v>
      </c>
      <c r="S634" s="79" t="s">
        <v>2611</v>
      </c>
      <c r="T634" s="79" t="s">
        <v>2926</v>
      </c>
      <c r="U634" s="83" t="s">
        <v>3318</v>
      </c>
      <c r="V634" s="83" t="s">
        <v>3318</v>
      </c>
      <c r="W634" s="81">
        <v>43177.569722222222</v>
      </c>
      <c r="X634" s="83" t="s">
        <v>4509</v>
      </c>
      <c r="Y634" s="79"/>
      <c r="Z634" s="79"/>
      <c r="AA634" s="85" t="s">
        <v>5717</v>
      </c>
      <c r="AB634" s="79"/>
      <c r="AC634" s="79" t="b">
        <v>0</v>
      </c>
      <c r="AD634" s="79">
        <v>2</v>
      </c>
      <c r="AE634" s="85" t="s">
        <v>6300</v>
      </c>
      <c r="AF634" s="79" t="b">
        <v>0</v>
      </c>
      <c r="AG634" s="79" t="s">
        <v>6303</v>
      </c>
      <c r="AH634" s="79"/>
      <c r="AI634" s="85" t="s">
        <v>6296</v>
      </c>
      <c r="AJ634" s="79" t="b">
        <v>0</v>
      </c>
      <c r="AK634" s="79">
        <v>1</v>
      </c>
      <c r="AL634" s="85" t="s">
        <v>6296</v>
      </c>
      <c r="AM634" s="79" t="s">
        <v>6374</v>
      </c>
      <c r="AN634" s="79" t="b">
        <v>0</v>
      </c>
      <c r="AO634" s="85" t="s">
        <v>5717</v>
      </c>
      <c r="AP634" s="79" t="s">
        <v>6415</v>
      </c>
      <c r="AQ634" s="79">
        <v>0</v>
      </c>
      <c r="AR634" s="79">
        <v>0</v>
      </c>
      <c r="AS634" s="79"/>
      <c r="AT634" s="79"/>
      <c r="AU634" s="79"/>
      <c r="AV634" s="79"/>
      <c r="AW634" s="79"/>
      <c r="AX634" s="79"/>
      <c r="AY634" s="79"/>
      <c r="AZ634" s="79"/>
      <c r="BA634">
        <v>1</v>
      </c>
      <c r="BB634" s="78" t="str">
        <f>REPLACE(INDEX(GroupVertices[Group], MATCH(Edges24[[#This Row],[Vertex 1]],GroupVertices[Vertex],0)),1,1,"")</f>
        <v>9</v>
      </c>
      <c r="BC634" s="78" t="str">
        <f>REPLACE(INDEX(GroupVertices[Group], MATCH(Edges24[[#This Row],[Vertex 2]],GroupVertices[Vertex],0)),1,1,"")</f>
        <v>9</v>
      </c>
      <c r="BD634" s="48">
        <v>1</v>
      </c>
      <c r="BE634" s="49">
        <v>10</v>
      </c>
      <c r="BF634" s="48">
        <v>0</v>
      </c>
      <c r="BG634" s="49">
        <v>0</v>
      </c>
      <c r="BH634" s="48">
        <v>0</v>
      </c>
      <c r="BI634" s="49">
        <v>0</v>
      </c>
      <c r="BJ634" s="48">
        <v>9</v>
      </c>
      <c r="BK634" s="49">
        <v>90</v>
      </c>
      <c r="BL634" s="48">
        <v>10</v>
      </c>
    </row>
    <row r="635" spans="1:64" x14ac:dyDescent="0.25">
      <c r="A635" s="64" t="s">
        <v>659</v>
      </c>
      <c r="B635" s="64" t="s">
        <v>939</v>
      </c>
      <c r="C635" s="65"/>
      <c r="D635" s="66"/>
      <c r="E635" s="67"/>
      <c r="F635" s="68"/>
      <c r="G635" s="65"/>
      <c r="H635" s="69"/>
      <c r="I635" s="70"/>
      <c r="J635" s="70"/>
      <c r="K635" s="34" t="s">
        <v>65</v>
      </c>
      <c r="L635" s="77">
        <v>913</v>
      </c>
      <c r="M635" s="77"/>
      <c r="N635" s="72"/>
      <c r="O635" s="79" t="s">
        <v>999</v>
      </c>
      <c r="P635" s="81">
        <v>43177.579780092594</v>
      </c>
      <c r="Q635" s="79" t="s">
        <v>1526</v>
      </c>
      <c r="R635" s="83" t="s">
        <v>2285</v>
      </c>
      <c r="S635" s="79" t="s">
        <v>2611</v>
      </c>
      <c r="T635" s="79" t="s">
        <v>2926</v>
      </c>
      <c r="U635" s="83" t="s">
        <v>3318</v>
      </c>
      <c r="V635" s="83" t="s">
        <v>3318</v>
      </c>
      <c r="W635" s="81">
        <v>43177.579780092594</v>
      </c>
      <c r="X635" s="83" t="s">
        <v>4510</v>
      </c>
      <c r="Y635" s="79"/>
      <c r="Z635" s="79"/>
      <c r="AA635" s="85" t="s">
        <v>5718</v>
      </c>
      <c r="AB635" s="79"/>
      <c r="AC635" s="79" t="b">
        <v>0</v>
      </c>
      <c r="AD635" s="79">
        <v>0</v>
      </c>
      <c r="AE635" s="85" t="s">
        <v>6296</v>
      </c>
      <c r="AF635" s="79" t="b">
        <v>0</v>
      </c>
      <c r="AG635" s="79" t="s">
        <v>6303</v>
      </c>
      <c r="AH635" s="79"/>
      <c r="AI635" s="85" t="s">
        <v>6296</v>
      </c>
      <c r="AJ635" s="79" t="b">
        <v>0</v>
      </c>
      <c r="AK635" s="79">
        <v>1</v>
      </c>
      <c r="AL635" s="85" t="s">
        <v>5717</v>
      </c>
      <c r="AM635" s="79" t="s">
        <v>6331</v>
      </c>
      <c r="AN635" s="79" t="b">
        <v>0</v>
      </c>
      <c r="AO635" s="85" t="s">
        <v>5717</v>
      </c>
      <c r="AP635" s="79" t="s">
        <v>176</v>
      </c>
      <c r="AQ635" s="79">
        <v>0</v>
      </c>
      <c r="AR635" s="79">
        <v>0</v>
      </c>
      <c r="AS635" s="79"/>
      <c r="AT635" s="79"/>
      <c r="AU635" s="79"/>
      <c r="AV635" s="79"/>
      <c r="AW635" s="79"/>
      <c r="AX635" s="79"/>
      <c r="AY635" s="79"/>
      <c r="AZ635" s="79"/>
      <c r="BA635">
        <v>1</v>
      </c>
      <c r="BB635" s="78" t="str">
        <f>REPLACE(INDEX(GroupVertices[Group], MATCH(Edges24[[#This Row],[Vertex 1]],GroupVertices[Vertex],0)),1,1,"")</f>
        <v>9</v>
      </c>
      <c r="BC635" s="78" t="str">
        <f>REPLACE(INDEX(GroupVertices[Group], MATCH(Edges24[[#This Row],[Vertex 2]],GroupVertices[Vertex],0)),1,1,"")</f>
        <v>9</v>
      </c>
      <c r="BD635" s="48"/>
      <c r="BE635" s="49"/>
      <c r="BF635" s="48"/>
      <c r="BG635" s="49"/>
      <c r="BH635" s="48"/>
      <c r="BI635" s="49"/>
      <c r="BJ635" s="48"/>
      <c r="BK635" s="49"/>
      <c r="BL635" s="48"/>
    </row>
    <row r="636" spans="1:64" x14ac:dyDescent="0.25">
      <c r="A636" s="64" t="s">
        <v>660</v>
      </c>
      <c r="B636" s="64" t="s">
        <v>686</v>
      </c>
      <c r="C636" s="65"/>
      <c r="D636" s="66"/>
      <c r="E636" s="67"/>
      <c r="F636" s="68"/>
      <c r="G636" s="65"/>
      <c r="H636" s="69"/>
      <c r="I636" s="70"/>
      <c r="J636" s="70"/>
      <c r="K636" s="34" t="s">
        <v>65</v>
      </c>
      <c r="L636" s="77">
        <v>916</v>
      </c>
      <c r="M636" s="77"/>
      <c r="N636" s="72"/>
      <c r="O636" s="79" t="s">
        <v>999</v>
      </c>
      <c r="P636" s="81">
        <v>43177.584016203706</v>
      </c>
      <c r="Q636" s="79" t="s">
        <v>1147</v>
      </c>
      <c r="R636" s="83" t="s">
        <v>2078</v>
      </c>
      <c r="S636" s="79" t="s">
        <v>2548</v>
      </c>
      <c r="T636" s="79" t="s">
        <v>731</v>
      </c>
      <c r="U636" s="79"/>
      <c r="V636" s="83" t="s">
        <v>3796</v>
      </c>
      <c r="W636" s="81">
        <v>43177.584016203706</v>
      </c>
      <c r="X636" s="83" t="s">
        <v>4511</v>
      </c>
      <c r="Y636" s="79"/>
      <c r="Z636" s="79"/>
      <c r="AA636" s="85" t="s">
        <v>5719</v>
      </c>
      <c r="AB636" s="79"/>
      <c r="AC636" s="79" t="b">
        <v>0</v>
      </c>
      <c r="AD636" s="79">
        <v>0</v>
      </c>
      <c r="AE636" s="85" t="s">
        <v>6296</v>
      </c>
      <c r="AF636" s="79" t="b">
        <v>0</v>
      </c>
      <c r="AG636" s="79" t="s">
        <v>6304</v>
      </c>
      <c r="AH636" s="79"/>
      <c r="AI636" s="85" t="s">
        <v>6296</v>
      </c>
      <c r="AJ636" s="79" t="b">
        <v>0</v>
      </c>
      <c r="AK636" s="79">
        <v>4</v>
      </c>
      <c r="AL636" s="85" t="s">
        <v>5812</v>
      </c>
      <c r="AM636" s="79" t="s">
        <v>6340</v>
      </c>
      <c r="AN636" s="79" t="b">
        <v>0</v>
      </c>
      <c r="AO636" s="85" t="s">
        <v>5812</v>
      </c>
      <c r="AP636" s="79" t="s">
        <v>176</v>
      </c>
      <c r="AQ636" s="79">
        <v>0</v>
      </c>
      <c r="AR636" s="79">
        <v>0</v>
      </c>
      <c r="AS636" s="79"/>
      <c r="AT636" s="79"/>
      <c r="AU636" s="79"/>
      <c r="AV636" s="79"/>
      <c r="AW636" s="79"/>
      <c r="AX636" s="79"/>
      <c r="AY636" s="79"/>
      <c r="AZ636" s="79"/>
      <c r="BA636">
        <v>1</v>
      </c>
      <c r="BB636" s="78" t="str">
        <f>REPLACE(INDEX(GroupVertices[Group], MATCH(Edges24[[#This Row],[Vertex 1]],GroupVertices[Vertex],0)),1,1,"")</f>
        <v>15</v>
      </c>
      <c r="BC636" s="78" t="str">
        <f>REPLACE(INDEX(GroupVertices[Group], MATCH(Edges24[[#This Row],[Vertex 2]],GroupVertices[Vertex],0)),1,1,"")</f>
        <v>15</v>
      </c>
      <c r="BD636" s="48">
        <v>1</v>
      </c>
      <c r="BE636" s="49">
        <v>5.2631578947368425</v>
      </c>
      <c r="BF636" s="48">
        <v>0</v>
      </c>
      <c r="BG636" s="49">
        <v>0</v>
      </c>
      <c r="BH636" s="48">
        <v>0</v>
      </c>
      <c r="BI636" s="49">
        <v>0</v>
      </c>
      <c r="BJ636" s="48">
        <v>18</v>
      </c>
      <c r="BK636" s="49">
        <v>94.736842105263165</v>
      </c>
      <c r="BL636" s="48">
        <v>19</v>
      </c>
    </row>
    <row r="637" spans="1:64" x14ac:dyDescent="0.25">
      <c r="A637" s="64" t="s">
        <v>661</v>
      </c>
      <c r="B637" s="64" t="s">
        <v>940</v>
      </c>
      <c r="C637" s="65"/>
      <c r="D637" s="66"/>
      <c r="E637" s="67"/>
      <c r="F637" s="68"/>
      <c r="G637" s="65"/>
      <c r="H637" s="69"/>
      <c r="I637" s="70"/>
      <c r="J637" s="70"/>
      <c r="K637" s="34" t="s">
        <v>65</v>
      </c>
      <c r="L637" s="77">
        <v>917</v>
      </c>
      <c r="M637" s="77"/>
      <c r="N637" s="72"/>
      <c r="O637" s="79" t="s">
        <v>999</v>
      </c>
      <c r="P637" s="81">
        <v>43177.584745370368</v>
      </c>
      <c r="Q637" s="79" t="s">
        <v>1527</v>
      </c>
      <c r="R637" s="83" t="s">
        <v>2286</v>
      </c>
      <c r="S637" s="79" t="s">
        <v>2612</v>
      </c>
      <c r="T637" s="79" t="s">
        <v>2672</v>
      </c>
      <c r="U637" s="79"/>
      <c r="V637" s="83" t="s">
        <v>3797</v>
      </c>
      <c r="W637" s="81">
        <v>43177.584745370368</v>
      </c>
      <c r="X637" s="83" t="s">
        <v>4512</v>
      </c>
      <c r="Y637" s="79"/>
      <c r="Z637" s="79"/>
      <c r="AA637" s="85" t="s">
        <v>5720</v>
      </c>
      <c r="AB637" s="79"/>
      <c r="AC637" s="79" t="b">
        <v>0</v>
      </c>
      <c r="AD637" s="79">
        <v>2</v>
      </c>
      <c r="AE637" s="85" t="s">
        <v>6296</v>
      </c>
      <c r="AF637" s="79" t="b">
        <v>0</v>
      </c>
      <c r="AG637" s="79" t="s">
        <v>6304</v>
      </c>
      <c r="AH637" s="79"/>
      <c r="AI637" s="85" t="s">
        <v>6296</v>
      </c>
      <c r="AJ637" s="79" t="b">
        <v>0</v>
      </c>
      <c r="AK637" s="79">
        <v>0</v>
      </c>
      <c r="AL637" s="85" t="s">
        <v>6296</v>
      </c>
      <c r="AM637" s="79" t="s">
        <v>6374</v>
      </c>
      <c r="AN637" s="79" t="b">
        <v>0</v>
      </c>
      <c r="AO637" s="85" t="s">
        <v>5720</v>
      </c>
      <c r="AP637" s="79" t="s">
        <v>176</v>
      </c>
      <c r="AQ637" s="79">
        <v>0</v>
      </c>
      <c r="AR637" s="79">
        <v>0</v>
      </c>
      <c r="AS637" s="79"/>
      <c r="AT637" s="79"/>
      <c r="AU637" s="79"/>
      <c r="AV637" s="79"/>
      <c r="AW637" s="79"/>
      <c r="AX637" s="79"/>
      <c r="AY637" s="79"/>
      <c r="AZ637" s="79"/>
      <c r="BA637">
        <v>1</v>
      </c>
      <c r="BB637" s="78" t="str">
        <f>REPLACE(INDEX(GroupVertices[Group], MATCH(Edges24[[#This Row],[Vertex 1]],GroupVertices[Vertex],0)),1,1,"")</f>
        <v>73</v>
      </c>
      <c r="BC637" s="78" t="str">
        <f>REPLACE(INDEX(GroupVertices[Group], MATCH(Edges24[[#This Row],[Vertex 2]],GroupVertices[Vertex],0)),1,1,"")</f>
        <v>73</v>
      </c>
      <c r="BD637" s="48">
        <v>0</v>
      </c>
      <c r="BE637" s="49">
        <v>0</v>
      </c>
      <c r="BF637" s="48">
        <v>0</v>
      </c>
      <c r="BG637" s="49">
        <v>0</v>
      </c>
      <c r="BH637" s="48">
        <v>0</v>
      </c>
      <c r="BI637" s="49">
        <v>0</v>
      </c>
      <c r="BJ637" s="48">
        <v>18</v>
      </c>
      <c r="BK637" s="49">
        <v>100</v>
      </c>
      <c r="BL637" s="48">
        <v>18</v>
      </c>
    </row>
    <row r="638" spans="1:64" x14ac:dyDescent="0.25">
      <c r="A638" s="64" t="s">
        <v>662</v>
      </c>
      <c r="B638" s="64" t="s">
        <v>941</v>
      </c>
      <c r="C638" s="65"/>
      <c r="D638" s="66"/>
      <c r="E638" s="67"/>
      <c r="F638" s="68"/>
      <c r="G638" s="65"/>
      <c r="H638" s="69"/>
      <c r="I638" s="70"/>
      <c r="J638" s="70"/>
      <c r="K638" s="34" t="s">
        <v>65</v>
      </c>
      <c r="L638" s="77">
        <v>919</v>
      </c>
      <c r="M638" s="77"/>
      <c r="N638" s="72"/>
      <c r="O638" s="79" t="s">
        <v>999</v>
      </c>
      <c r="P638" s="81">
        <v>43177.580578703702</v>
      </c>
      <c r="Q638" s="79" t="s">
        <v>1528</v>
      </c>
      <c r="R638" s="79"/>
      <c r="S638" s="79"/>
      <c r="T638" s="79"/>
      <c r="U638" s="79"/>
      <c r="V638" s="83" t="s">
        <v>3798</v>
      </c>
      <c r="W638" s="81">
        <v>43177.580578703702</v>
      </c>
      <c r="X638" s="83" t="s">
        <v>4513</v>
      </c>
      <c r="Y638" s="79"/>
      <c r="Z638" s="79"/>
      <c r="AA638" s="85" t="s">
        <v>5721</v>
      </c>
      <c r="AB638" s="79"/>
      <c r="AC638" s="79" t="b">
        <v>0</v>
      </c>
      <c r="AD638" s="79">
        <v>0</v>
      </c>
      <c r="AE638" s="85" t="s">
        <v>6296</v>
      </c>
      <c r="AF638" s="79" t="b">
        <v>0</v>
      </c>
      <c r="AG638" s="79" t="s">
        <v>6304</v>
      </c>
      <c r="AH638" s="79"/>
      <c r="AI638" s="85" t="s">
        <v>6296</v>
      </c>
      <c r="AJ638" s="79" t="b">
        <v>0</v>
      </c>
      <c r="AK638" s="79">
        <v>5</v>
      </c>
      <c r="AL638" s="85" t="s">
        <v>5092</v>
      </c>
      <c r="AM638" s="79" t="s">
        <v>6328</v>
      </c>
      <c r="AN638" s="79" t="b">
        <v>0</v>
      </c>
      <c r="AO638" s="85" t="s">
        <v>5092</v>
      </c>
      <c r="AP638" s="79" t="s">
        <v>176</v>
      </c>
      <c r="AQ638" s="79">
        <v>0</v>
      </c>
      <c r="AR638" s="79">
        <v>0</v>
      </c>
      <c r="AS638" s="79"/>
      <c r="AT638" s="79"/>
      <c r="AU638" s="79"/>
      <c r="AV638" s="79"/>
      <c r="AW638" s="79"/>
      <c r="AX638" s="79"/>
      <c r="AY638" s="79"/>
      <c r="AZ638" s="79"/>
      <c r="BA638">
        <v>1</v>
      </c>
      <c r="BB638" s="78" t="str">
        <f>REPLACE(INDEX(GroupVertices[Group], MATCH(Edges24[[#This Row],[Vertex 1]],GroupVertices[Vertex],0)),1,1,"")</f>
        <v>4</v>
      </c>
      <c r="BC638" s="78" t="str">
        <f>REPLACE(INDEX(GroupVertices[Group], MATCH(Edges24[[#This Row],[Vertex 2]],GroupVertices[Vertex],0)),1,1,"")</f>
        <v>4</v>
      </c>
      <c r="BD638" s="48"/>
      <c r="BE638" s="49"/>
      <c r="BF638" s="48"/>
      <c r="BG638" s="49"/>
      <c r="BH638" s="48"/>
      <c r="BI638" s="49"/>
      <c r="BJ638" s="48"/>
      <c r="BK638" s="49"/>
      <c r="BL638" s="48"/>
    </row>
    <row r="639" spans="1:64" x14ac:dyDescent="0.25">
      <c r="A639" s="64" t="s">
        <v>663</v>
      </c>
      <c r="B639" s="64" t="s">
        <v>866</v>
      </c>
      <c r="C639" s="65"/>
      <c r="D639" s="66"/>
      <c r="E639" s="67"/>
      <c r="F639" s="68"/>
      <c r="G639" s="65"/>
      <c r="H639" s="69"/>
      <c r="I639" s="70"/>
      <c r="J639" s="70"/>
      <c r="K639" s="34" t="s">
        <v>65</v>
      </c>
      <c r="L639" s="77">
        <v>935</v>
      </c>
      <c r="M639" s="77"/>
      <c r="N639" s="72"/>
      <c r="O639" s="79" t="s">
        <v>999</v>
      </c>
      <c r="P639" s="81">
        <v>43169.649560185186</v>
      </c>
      <c r="Q639" s="79" t="s">
        <v>1529</v>
      </c>
      <c r="R639" s="83" t="s">
        <v>2287</v>
      </c>
      <c r="S639" s="79" t="s">
        <v>2560</v>
      </c>
      <c r="T639" s="79" t="s">
        <v>2927</v>
      </c>
      <c r="U639" s="79"/>
      <c r="V639" s="83" t="s">
        <v>3799</v>
      </c>
      <c r="W639" s="81">
        <v>43169.649560185186</v>
      </c>
      <c r="X639" s="83" t="s">
        <v>4514</v>
      </c>
      <c r="Y639" s="79"/>
      <c r="Z639" s="79"/>
      <c r="AA639" s="85" t="s">
        <v>5722</v>
      </c>
      <c r="AB639" s="79"/>
      <c r="AC639" s="79" t="b">
        <v>0</v>
      </c>
      <c r="AD639" s="79">
        <v>0</v>
      </c>
      <c r="AE639" s="85" t="s">
        <v>6296</v>
      </c>
      <c r="AF639" s="79" t="b">
        <v>0</v>
      </c>
      <c r="AG639" s="79" t="s">
        <v>6304</v>
      </c>
      <c r="AH639" s="79"/>
      <c r="AI639" s="85" t="s">
        <v>6296</v>
      </c>
      <c r="AJ639" s="79" t="b">
        <v>0</v>
      </c>
      <c r="AK639" s="79">
        <v>0</v>
      </c>
      <c r="AL639" s="85" t="s">
        <v>6296</v>
      </c>
      <c r="AM639" s="79" t="s">
        <v>6363</v>
      </c>
      <c r="AN639" s="79" t="b">
        <v>0</v>
      </c>
      <c r="AO639" s="85" t="s">
        <v>5722</v>
      </c>
      <c r="AP639" s="79" t="s">
        <v>176</v>
      </c>
      <c r="AQ639" s="79">
        <v>0</v>
      </c>
      <c r="AR639" s="79">
        <v>0</v>
      </c>
      <c r="AS639" s="79"/>
      <c r="AT639" s="79"/>
      <c r="AU639" s="79"/>
      <c r="AV639" s="79"/>
      <c r="AW639" s="79"/>
      <c r="AX639" s="79"/>
      <c r="AY639" s="79"/>
      <c r="AZ639" s="79"/>
      <c r="BA639">
        <v>4</v>
      </c>
      <c r="BB639" s="78" t="str">
        <f>REPLACE(INDEX(GroupVertices[Group], MATCH(Edges24[[#This Row],[Vertex 1]],GroupVertices[Vertex],0)),1,1,"")</f>
        <v>14</v>
      </c>
      <c r="BC639" s="78" t="str">
        <f>REPLACE(INDEX(GroupVertices[Group], MATCH(Edges24[[#This Row],[Vertex 2]],GroupVertices[Vertex],0)),1,1,"")</f>
        <v>14</v>
      </c>
      <c r="BD639" s="48"/>
      <c r="BE639" s="49"/>
      <c r="BF639" s="48"/>
      <c r="BG639" s="49"/>
      <c r="BH639" s="48"/>
      <c r="BI639" s="49"/>
      <c r="BJ639" s="48"/>
      <c r="BK639" s="49"/>
      <c r="BL639" s="48"/>
    </row>
    <row r="640" spans="1:64" x14ac:dyDescent="0.25">
      <c r="A640" s="64" t="s">
        <v>663</v>
      </c>
      <c r="B640" s="64" t="s">
        <v>866</v>
      </c>
      <c r="C640" s="65"/>
      <c r="D640" s="66"/>
      <c r="E640" s="67"/>
      <c r="F640" s="68"/>
      <c r="G640" s="65"/>
      <c r="H640" s="69"/>
      <c r="I640" s="70"/>
      <c r="J640" s="70"/>
      <c r="K640" s="34" t="s">
        <v>65</v>
      </c>
      <c r="L640" s="77">
        <v>937</v>
      </c>
      <c r="M640" s="77"/>
      <c r="N640" s="72"/>
      <c r="O640" s="79" t="s">
        <v>999</v>
      </c>
      <c r="P640" s="81">
        <v>43169.649571759262</v>
      </c>
      <c r="Q640" s="79" t="s">
        <v>1530</v>
      </c>
      <c r="R640" s="83" t="s">
        <v>2287</v>
      </c>
      <c r="S640" s="79" t="s">
        <v>2560</v>
      </c>
      <c r="T640" s="79" t="s">
        <v>2927</v>
      </c>
      <c r="U640" s="79"/>
      <c r="V640" s="83" t="s">
        <v>3799</v>
      </c>
      <c r="W640" s="81">
        <v>43169.649571759262</v>
      </c>
      <c r="X640" s="83" t="s">
        <v>4515</v>
      </c>
      <c r="Y640" s="79"/>
      <c r="Z640" s="79"/>
      <c r="AA640" s="85" t="s">
        <v>5723</v>
      </c>
      <c r="AB640" s="79"/>
      <c r="AC640" s="79" t="b">
        <v>0</v>
      </c>
      <c r="AD640" s="79">
        <v>1</v>
      </c>
      <c r="AE640" s="85" t="s">
        <v>6296</v>
      </c>
      <c r="AF640" s="79" t="b">
        <v>0</v>
      </c>
      <c r="AG640" s="79" t="s">
        <v>6304</v>
      </c>
      <c r="AH640" s="79"/>
      <c r="AI640" s="85" t="s">
        <v>6296</v>
      </c>
      <c r="AJ640" s="79" t="b">
        <v>0</v>
      </c>
      <c r="AK640" s="79">
        <v>0</v>
      </c>
      <c r="AL640" s="85" t="s">
        <v>6296</v>
      </c>
      <c r="AM640" s="79" t="s">
        <v>6363</v>
      </c>
      <c r="AN640" s="79" t="b">
        <v>0</v>
      </c>
      <c r="AO640" s="85" t="s">
        <v>5723</v>
      </c>
      <c r="AP640" s="79" t="s">
        <v>176</v>
      </c>
      <c r="AQ640" s="79">
        <v>0</v>
      </c>
      <c r="AR640" s="79">
        <v>0</v>
      </c>
      <c r="AS640" s="79"/>
      <c r="AT640" s="79"/>
      <c r="AU640" s="79"/>
      <c r="AV640" s="79"/>
      <c r="AW640" s="79"/>
      <c r="AX640" s="79"/>
      <c r="AY640" s="79"/>
      <c r="AZ640" s="79"/>
      <c r="BA640">
        <v>4</v>
      </c>
      <c r="BB640" s="78" t="str">
        <f>REPLACE(INDEX(GroupVertices[Group], MATCH(Edges24[[#This Row],[Vertex 1]],GroupVertices[Vertex],0)),1,1,"")</f>
        <v>14</v>
      </c>
      <c r="BC640" s="78" t="str">
        <f>REPLACE(INDEX(GroupVertices[Group], MATCH(Edges24[[#This Row],[Vertex 2]],GroupVertices[Vertex],0)),1,1,"")</f>
        <v>14</v>
      </c>
      <c r="BD640" s="48"/>
      <c r="BE640" s="49"/>
      <c r="BF640" s="48"/>
      <c r="BG640" s="49"/>
      <c r="BH640" s="48"/>
      <c r="BI640" s="49"/>
      <c r="BJ640" s="48"/>
      <c r="BK640" s="49"/>
      <c r="BL640" s="48"/>
    </row>
    <row r="641" spans="1:64" x14ac:dyDescent="0.25">
      <c r="A641" s="64" t="s">
        <v>663</v>
      </c>
      <c r="B641" s="64" t="s">
        <v>866</v>
      </c>
      <c r="C641" s="65"/>
      <c r="D641" s="66"/>
      <c r="E641" s="67"/>
      <c r="F641" s="68"/>
      <c r="G641" s="65"/>
      <c r="H641" s="69"/>
      <c r="I641" s="70"/>
      <c r="J641" s="70"/>
      <c r="K641" s="34" t="s">
        <v>65</v>
      </c>
      <c r="L641" s="77">
        <v>939</v>
      </c>
      <c r="M641" s="77"/>
      <c r="N641" s="72"/>
      <c r="O641" s="79" t="s">
        <v>999</v>
      </c>
      <c r="P641" s="81">
        <v>43177.585949074077</v>
      </c>
      <c r="Q641" s="79" t="s">
        <v>1531</v>
      </c>
      <c r="R641" s="83" t="s">
        <v>2288</v>
      </c>
      <c r="S641" s="79" t="s">
        <v>2560</v>
      </c>
      <c r="T641" s="79" t="s">
        <v>2928</v>
      </c>
      <c r="U641" s="79"/>
      <c r="V641" s="83" t="s">
        <v>3799</v>
      </c>
      <c r="W641" s="81">
        <v>43177.585949074077</v>
      </c>
      <c r="X641" s="83" t="s">
        <v>4516</v>
      </c>
      <c r="Y641" s="79"/>
      <c r="Z641" s="79"/>
      <c r="AA641" s="85" t="s">
        <v>5724</v>
      </c>
      <c r="AB641" s="79"/>
      <c r="AC641" s="79" t="b">
        <v>0</v>
      </c>
      <c r="AD641" s="79">
        <v>1</v>
      </c>
      <c r="AE641" s="85" t="s">
        <v>6296</v>
      </c>
      <c r="AF641" s="79" t="b">
        <v>0</v>
      </c>
      <c r="AG641" s="79" t="s">
        <v>6304</v>
      </c>
      <c r="AH641" s="79"/>
      <c r="AI641" s="85" t="s">
        <v>6296</v>
      </c>
      <c r="AJ641" s="79" t="b">
        <v>0</v>
      </c>
      <c r="AK641" s="79">
        <v>0</v>
      </c>
      <c r="AL641" s="85" t="s">
        <v>6296</v>
      </c>
      <c r="AM641" s="79" t="s">
        <v>6363</v>
      </c>
      <c r="AN641" s="79" t="b">
        <v>0</v>
      </c>
      <c r="AO641" s="85" t="s">
        <v>5724</v>
      </c>
      <c r="AP641" s="79" t="s">
        <v>176</v>
      </c>
      <c r="AQ641" s="79">
        <v>0</v>
      </c>
      <c r="AR641" s="79">
        <v>0</v>
      </c>
      <c r="AS641" s="79"/>
      <c r="AT641" s="79"/>
      <c r="AU641" s="79"/>
      <c r="AV641" s="79"/>
      <c r="AW641" s="79"/>
      <c r="AX641" s="79"/>
      <c r="AY641" s="79"/>
      <c r="AZ641" s="79"/>
      <c r="BA641">
        <v>4</v>
      </c>
      <c r="BB641" s="78" t="str">
        <f>REPLACE(INDEX(GroupVertices[Group], MATCH(Edges24[[#This Row],[Vertex 1]],GroupVertices[Vertex],0)),1,1,"")</f>
        <v>14</v>
      </c>
      <c r="BC641" s="78" t="str">
        <f>REPLACE(INDEX(GroupVertices[Group], MATCH(Edges24[[#This Row],[Vertex 2]],GroupVertices[Vertex],0)),1,1,"")</f>
        <v>14</v>
      </c>
      <c r="BD641" s="48"/>
      <c r="BE641" s="49"/>
      <c r="BF641" s="48"/>
      <c r="BG641" s="49"/>
      <c r="BH641" s="48"/>
      <c r="BI641" s="49"/>
      <c r="BJ641" s="48"/>
      <c r="BK641" s="49"/>
      <c r="BL641" s="48"/>
    </row>
    <row r="642" spans="1:64" x14ac:dyDescent="0.25">
      <c r="A642" s="64" t="s">
        <v>663</v>
      </c>
      <c r="B642" s="64" t="s">
        <v>866</v>
      </c>
      <c r="C642" s="65"/>
      <c r="D642" s="66"/>
      <c r="E642" s="67"/>
      <c r="F642" s="68"/>
      <c r="G642" s="65"/>
      <c r="H642" s="69"/>
      <c r="I642" s="70"/>
      <c r="J642" s="70"/>
      <c r="K642" s="34" t="s">
        <v>65</v>
      </c>
      <c r="L642" s="77">
        <v>941</v>
      </c>
      <c r="M642" s="77"/>
      <c r="N642" s="72"/>
      <c r="O642" s="79" t="s">
        <v>999</v>
      </c>
      <c r="P642" s="81">
        <v>43177.585949074077</v>
      </c>
      <c r="Q642" s="79" t="s">
        <v>1532</v>
      </c>
      <c r="R642" s="83" t="s">
        <v>2288</v>
      </c>
      <c r="S642" s="79" t="s">
        <v>2560</v>
      </c>
      <c r="T642" s="79" t="s">
        <v>2928</v>
      </c>
      <c r="U642" s="79"/>
      <c r="V642" s="83" t="s">
        <v>3799</v>
      </c>
      <c r="W642" s="81">
        <v>43177.585949074077</v>
      </c>
      <c r="X642" s="83" t="s">
        <v>4517</v>
      </c>
      <c r="Y642" s="79"/>
      <c r="Z642" s="79"/>
      <c r="AA642" s="85" t="s">
        <v>5725</v>
      </c>
      <c r="AB642" s="79"/>
      <c r="AC642" s="79" t="b">
        <v>0</v>
      </c>
      <c r="AD642" s="79">
        <v>1</v>
      </c>
      <c r="AE642" s="85" t="s">
        <v>6296</v>
      </c>
      <c r="AF642" s="79" t="b">
        <v>0</v>
      </c>
      <c r="AG642" s="79" t="s">
        <v>6304</v>
      </c>
      <c r="AH642" s="79"/>
      <c r="AI642" s="85" t="s">
        <v>6296</v>
      </c>
      <c r="AJ642" s="79" t="b">
        <v>0</v>
      </c>
      <c r="AK642" s="79">
        <v>0</v>
      </c>
      <c r="AL642" s="85" t="s">
        <v>6296</v>
      </c>
      <c r="AM642" s="79" t="s">
        <v>6363</v>
      </c>
      <c r="AN642" s="79" t="b">
        <v>0</v>
      </c>
      <c r="AO642" s="85" t="s">
        <v>5725</v>
      </c>
      <c r="AP642" s="79" t="s">
        <v>176</v>
      </c>
      <c r="AQ642" s="79">
        <v>0</v>
      </c>
      <c r="AR642" s="79">
        <v>0</v>
      </c>
      <c r="AS642" s="79"/>
      <c r="AT642" s="79"/>
      <c r="AU642" s="79"/>
      <c r="AV642" s="79"/>
      <c r="AW642" s="79"/>
      <c r="AX642" s="79"/>
      <c r="AY642" s="79"/>
      <c r="AZ642" s="79"/>
      <c r="BA642">
        <v>4</v>
      </c>
      <c r="BB642" s="78" t="str">
        <f>REPLACE(INDEX(GroupVertices[Group], MATCH(Edges24[[#This Row],[Vertex 1]],GroupVertices[Vertex],0)),1,1,"")</f>
        <v>14</v>
      </c>
      <c r="BC642" s="78" t="str">
        <f>REPLACE(INDEX(GroupVertices[Group], MATCH(Edges24[[#This Row],[Vertex 2]],GroupVertices[Vertex],0)),1,1,"")</f>
        <v>14</v>
      </c>
      <c r="BD642" s="48"/>
      <c r="BE642" s="49"/>
      <c r="BF642" s="48"/>
      <c r="BG642" s="49"/>
      <c r="BH642" s="48"/>
      <c r="BI642" s="49"/>
      <c r="BJ642" s="48"/>
      <c r="BK642" s="49"/>
      <c r="BL642" s="48"/>
    </row>
    <row r="643" spans="1:64" x14ac:dyDescent="0.25">
      <c r="A643" s="64" t="s">
        <v>662</v>
      </c>
      <c r="B643" s="64" t="s">
        <v>949</v>
      </c>
      <c r="C643" s="65"/>
      <c r="D643" s="66"/>
      <c r="E643" s="67"/>
      <c r="F643" s="68"/>
      <c r="G643" s="65"/>
      <c r="H643" s="69"/>
      <c r="I643" s="70"/>
      <c r="J643" s="70"/>
      <c r="K643" s="34" t="s">
        <v>65</v>
      </c>
      <c r="L643" s="77">
        <v>943</v>
      </c>
      <c r="M643" s="77"/>
      <c r="N643" s="72"/>
      <c r="O643" s="79" t="s">
        <v>999</v>
      </c>
      <c r="P643" s="81">
        <v>43169.660775462966</v>
      </c>
      <c r="Q643" s="79" t="s">
        <v>1533</v>
      </c>
      <c r="R643" s="83" t="s">
        <v>2289</v>
      </c>
      <c r="S643" s="79" t="s">
        <v>2613</v>
      </c>
      <c r="T643" s="79" t="s">
        <v>2929</v>
      </c>
      <c r="U643" s="83" t="s">
        <v>3319</v>
      </c>
      <c r="V643" s="83" t="s">
        <v>3319</v>
      </c>
      <c r="W643" s="81">
        <v>43169.660775462966</v>
      </c>
      <c r="X643" s="83" t="s">
        <v>4518</v>
      </c>
      <c r="Y643" s="79"/>
      <c r="Z643" s="79"/>
      <c r="AA643" s="85" t="s">
        <v>5726</v>
      </c>
      <c r="AB643" s="85" t="s">
        <v>6295</v>
      </c>
      <c r="AC643" s="79" t="b">
        <v>0</v>
      </c>
      <c r="AD643" s="79">
        <v>67</v>
      </c>
      <c r="AE643" s="85" t="s">
        <v>6301</v>
      </c>
      <c r="AF643" s="79" t="b">
        <v>0</v>
      </c>
      <c r="AG643" s="79" t="s">
        <v>6304</v>
      </c>
      <c r="AH643" s="79"/>
      <c r="AI643" s="85" t="s">
        <v>6296</v>
      </c>
      <c r="AJ643" s="79" t="b">
        <v>0</v>
      </c>
      <c r="AK643" s="79">
        <v>71</v>
      </c>
      <c r="AL643" s="85" t="s">
        <v>6296</v>
      </c>
      <c r="AM643" s="79" t="s">
        <v>6328</v>
      </c>
      <c r="AN643" s="79" t="b">
        <v>0</v>
      </c>
      <c r="AO643" s="85" t="s">
        <v>6295</v>
      </c>
      <c r="AP643" s="79" t="s">
        <v>6415</v>
      </c>
      <c r="AQ643" s="79">
        <v>0</v>
      </c>
      <c r="AR643" s="79">
        <v>0</v>
      </c>
      <c r="AS643" s="79"/>
      <c r="AT643" s="79"/>
      <c r="AU643" s="79"/>
      <c r="AV643" s="79"/>
      <c r="AW643" s="79"/>
      <c r="AX643" s="79"/>
      <c r="AY643" s="79"/>
      <c r="AZ643" s="79"/>
      <c r="BA643">
        <v>3</v>
      </c>
      <c r="BB643" s="78" t="str">
        <f>REPLACE(INDEX(GroupVertices[Group], MATCH(Edges24[[#This Row],[Vertex 1]],GroupVertices[Vertex],0)),1,1,"")</f>
        <v>4</v>
      </c>
      <c r="BC643" s="78" t="str">
        <f>REPLACE(INDEX(GroupVertices[Group], MATCH(Edges24[[#This Row],[Vertex 2]],GroupVertices[Vertex],0)),1,1,"")</f>
        <v>4</v>
      </c>
      <c r="BD643" s="48"/>
      <c r="BE643" s="49"/>
      <c r="BF643" s="48"/>
      <c r="BG643" s="49"/>
      <c r="BH643" s="48"/>
      <c r="BI643" s="49"/>
      <c r="BJ643" s="48"/>
      <c r="BK643" s="49"/>
      <c r="BL643" s="48"/>
    </row>
    <row r="644" spans="1:64" x14ac:dyDescent="0.25">
      <c r="A644" s="64" t="s">
        <v>662</v>
      </c>
      <c r="B644" s="64" t="s">
        <v>949</v>
      </c>
      <c r="C644" s="65"/>
      <c r="D644" s="66"/>
      <c r="E644" s="67"/>
      <c r="F644" s="68"/>
      <c r="G644" s="65"/>
      <c r="H644" s="69"/>
      <c r="I644" s="70"/>
      <c r="J644" s="70"/>
      <c r="K644" s="34" t="s">
        <v>65</v>
      </c>
      <c r="L644" s="77">
        <v>944</v>
      </c>
      <c r="M644" s="77"/>
      <c r="N644" s="72"/>
      <c r="O644" s="79" t="s">
        <v>999</v>
      </c>
      <c r="P644" s="81">
        <v>43174.653553240743</v>
      </c>
      <c r="Q644" s="79" t="s">
        <v>1534</v>
      </c>
      <c r="R644" s="79"/>
      <c r="S644" s="79"/>
      <c r="T644" s="79" t="s">
        <v>951</v>
      </c>
      <c r="U644" s="79"/>
      <c r="V644" s="83" t="s">
        <v>3798</v>
      </c>
      <c r="W644" s="81">
        <v>43174.653553240743</v>
      </c>
      <c r="X644" s="83" t="s">
        <v>4519</v>
      </c>
      <c r="Y644" s="79"/>
      <c r="Z644" s="79"/>
      <c r="AA644" s="85" t="s">
        <v>5727</v>
      </c>
      <c r="AB644" s="79"/>
      <c r="AC644" s="79" t="b">
        <v>0</v>
      </c>
      <c r="AD644" s="79">
        <v>0</v>
      </c>
      <c r="AE644" s="85" t="s">
        <v>6296</v>
      </c>
      <c r="AF644" s="79" t="b">
        <v>0</v>
      </c>
      <c r="AG644" s="79" t="s">
        <v>6304</v>
      </c>
      <c r="AH644" s="79"/>
      <c r="AI644" s="85" t="s">
        <v>6296</v>
      </c>
      <c r="AJ644" s="79" t="b">
        <v>0</v>
      </c>
      <c r="AK644" s="79">
        <v>54</v>
      </c>
      <c r="AL644" s="85" t="s">
        <v>5726</v>
      </c>
      <c r="AM644" s="79" t="s">
        <v>6328</v>
      </c>
      <c r="AN644" s="79" t="b">
        <v>0</v>
      </c>
      <c r="AO644" s="85" t="s">
        <v>5726</v>
      </c>
      <c r="AP644" s="79" t="s">
        <v>176</v>
      </c>
      <c r="AQ644" s="79">
        <v>0</v>
      </c>
      <c r="AR644" s="79">
        <v>0</v>
      </c>
      <c r="AS644" s="79"/>
      <c r="AT644" s="79"/>
      <c r="AU644" s="79"/>
      <c r="AV644" s="79"/>
      <c r="AW644" s="79"/>
      <c r="AX644" s="79"/>
      <c r="AY644" s="79"/>
      <c r="AZ644" s="79"/>
      <c r="BA644">
        <v>3</v>
      </c>
      <c r="BB644" s="78" t="str">
        <f>REPLACE(INDEX(GroupVertices[Group], MATCH(Edges24[[#This Row],[Vertex 1]],GroupVertices[Vertex],0)),1,1,"")</f>
        <v>4</v>
      </c>
      <c r="BC644" s="78" t="str">
        <f>REPLACE(INDEX(GroupVertices[Group], MATCH(Edges24[[#This Row],[Vertex 2]],GroupVertices[Vertex],0)),1,1,"")</f>
        <v>4</v>
      </c>
      <c r="BD644" s="48"/>
      <c r="BE644" s="49"/>
      <c r="BF644" s="48"/>
      <c r="BG644" s="49"/>
      <c r="BH644" s="48"/>
      <c r="BI644" s="49"/>
      <c r="BJ644" s="48"/>
      <c r="BK644" s="49"/>
      <c r="BL644" s="48"/>
    </row>
    <row r="645" spans="1:64" x14ac:dyDescent="0.25">
      <c r="A645" s="64" t="s">
        <v>662</v>
      </c>
      <c r="B645" s="64" t="s">
        <v>949</v>
      </c>
      <c r="C645" s="65"/>
      <c r="D645" s="66"/>
      <c r="E645" s="67"/>
      <c r="F645" s="68"/>
      <c r="G645" s="65"/>
      <c r="H645" s="69"/>
      <c r="I645" s="70"/>
      <c r="J645" s="70"/>
      <c r="K645" s="34" t="s">
        <v>65</v>
      </c>
      <c r="L645" s="77">
        <v>945</v>
      </c>
      <c r="M645" s="77"/>
      <c r="N645" s="72"/>
      <c r="O645" s="79" t="s">
        <v>999</v>
      </c>
      <c r="P645" s="81">
        <v>43177.585520833331</v>
      </c>
      <c r="Q645" s="79" t="s">
        <v>1534</v>
      </c>
      <c r="R645" s="79"/>
      <c r="S645" s="79"/>
      <c r="T645" s="79" t="s">
        <v>951</v>
      </c>
      <c r="U645" s="79"/>
      <c r="V645" s="83" t="s">
        <v>3798</v>
      </c>
      <c r="W645" s="81">
        <v>43177.585520833331</v>
      </c>
      <c r="X645" s="83" t="s">
        <v>4520</v>
      </c>
      <c r="Y645" s="79"/>
      <c r="Z645" s="79"/>
      <c r="AA645" s="85" t="s">
        <v>5728</v>
      </c>
      <c r="AB645" s="79"/>
      <c r="AC645" s="79" t="b">
        <v>0</v>
      </c>
      <c r="AD645" s="79">
        <v>0</v>
      </c>
      <c r="AE645" s="85" t="s">
        <v>6296</v>
      </c>
      <c r="AF645" s="79" t="b">
        <v>0</v>
      </c>
      <c r="AG645" s="79" t="s">
        <v>6304</v>
      </c>
      <c r="AH645" s="79"/>
      <c r="AI645" s="85" t="s">
        <v>6296</v>
      </c>
      <c r="AJ645" s="79" t="b">
        <v>0</v>
      </c>
      <c r="AK645" s="79">
        <v>71</v>
      </c>
      <c r="AL645" s="85" t="s">
        <v>5726</v>
      </c>
      <c r="AM645" s="79" t="s">
        <v>6328</v>
      </c>
      <c r="AN645" s="79" t="b">
        <v>0</v>
      </c>
      <c r="AO645" s="85" t="s">
        <v>5726</v>
      </c>
      <c r="AP645" s="79" t="s">
        <v>176</v>
      </c>
      <c r="AQ645" s="79">
        <v>0</v>
      </c>
      <c r="AR645" s="79">
        <v>0</v>
      </c>
      <c r="AS645" s="79"/>
      <c r="AT645" s="79"/>
      <c r="AU645" s="79"/>
      <c r="AV645" s="79"/>
      <c r="AW645" s="79"/>
      <c r="AX645" s="79"/>
      <c r="AY645" s="79"/>
      <c r="AZ645" s="79"/>
      <c r="BA645">
        <v>3</v>
      </c>
      <c r="BB645" s="78" t="str">
        <f>REPLACE(INDEX(GroupVertices[Group], MATCH(Edges24[[#This Row],[Vertex 1]],GroupVertices[Vertex],0)),1,1,"")</f>
        <v>4</v>
      </c>
      <c r="BC645" s="78" t="str">
        <f>REPLACE(INDEX(GroupVertices[Group], MATCH(Edges24[[#This Row],[Vertex 2]],GroupVertices[Vertex],0)),1,1,"")</f>
        <v>4</v>
      </c>
      <c r="BD645" s="48"/>
      <c r="BE645" s="49"/>
      <c r="BF645" s="48"/>
      <c r="BG645" s="49"/>
      <c r="BH645" s="48"/>
      <c r="BI645" s="49"/>
      <c r="BJ645" s="48"/>
      <c r="BK645" s="49"/>
      <c r="BL645" s="48"/>
    </row>
    <row r="646" spans="1:64" x14ac:dyDescent="0.25">
      <c r="A646" s="64" t="s">
        <v>664</v>
      </c>
      <c r="B646" s="64" t="s">
        <v>949</v>
      </c>
      <c r="C646" s="65"/>
      <c r="D646" s="66"/>
      <c r="E646" s="67"/>
      <c r="F646" s="68"/>
      <c r="G646" s="65"/>
      <c r="H646" s="69"/>
      <c r="I646" s="70"/>
      <c r="J646" s="70"/>
      <c r="K646" s="34" t="s">
        <v>65</v>
      </c>
      <c r="L646" s="77">
        <v>946</v>
      </c>
      <c r="M646" s="77"/>
      <c r="N646" s="72"/>
      <c r="O646" s="79" t="s">
        <v>999</v>
      </c>
      <c r="P646" s="81">
        <v>43177.588368055556</v>
      </c>
      <c r="Q646" s="79" t="s">
        <v>1534</v>
      </c>
      <c r="R646" s="79"/>
      <c r="S646" s="79"/>
      <c r="T646" s="79" t="s">
        <v>951</v>
      </c>
      <c r="U646" s="79"/>
      <c r="V646" s="83" t="s">
        <v>3800</v>
      </c>
      <c r="W646" s="81">
        <v>43177.588368055556</v>
      </c>
      <c r="X646" s="83" t="s">
        <v>4521</v>
      </c>
      <c r="Y646" s="79"/>
      <c r="Z646" s="79"/>
      <c r="AA646" s="85" t="s">
        <v>5729</v>
      </c>
      <c r="AB646" s="79"/>
      <c r="AC646" s="79" t="b">
        <v>0</v>
      </c>
      <c r="AD646" s="79">
        <v>0</v>
      </c>
      <c r="AE646" s="85" t="s">
        <v>6296</v>
      </c>
      <c r="AF646" s="79" t="b">
        <v>0</v>
      </c>
      <c r="AG646" s="79" t="s">
        <v>6304</v>
      </c>
      <c r="AH646" s="79"/>
      <c r="AI646" s="85" t="s">
        <v>6296</v>
      </c>
      <c r="AJ646" s="79" t="b">
        <v>0</v>
      </c>
      <c r="AK646" s="79">
        <v>71</v>
      </c>
      <c r="AL646" s="85" t="s">
        <v>5726</v>
      </c>
      <c r="AM646" s="79" t="s">
        <v>6328</v>
      </c>
      <c r="AN646" s="79" t="b">
        <v>0</v>
      </c>
      <c r="AO646" s="85" t="s">
        <v>5726</v>
      </c>
      <c r="AP646" s="79" t="s">
        <v>176</v>
      </c>
      <c r="AQ646" s="79">
        <v>0</v>
      </c>
      <c r="AR646" s="79">
        <v>0</v>
      </c>
      <c r="AS646" s="79"/>
      <c r="AT646" s="79"/>
      <c r="AU646" s="79"/>
      <c r="AV646" s="79"/>
      <c r="AW646" s="79"/>
      <c r="AX646" s="79"/>
      <c r="AY646" s="79"/>
      <c r="AZ646" s="79"/>
      <c r="BA646">
        <v>1</v>
      </c>
      <c r="BB646" s="78" t="str">
        <f>REPLACE(INDEX(GroupVertices[Group], MATCH(Edges24[[#This Row],[Vertex 1]],GroupVertices[Vertex],0)),1,1,"")</f>
        <v>4</v>
      </c>
      <c r="BC646" s="78" t="str">
        <f>REPLACE(INDEX(GroupVertices[Group], MATCH(Edges24[[#This Row],[Vertex 2]],GroupVertices[Vertex],0)),1,1,"")</f>
        <v>4</v>
      </c>
      <c r="BD646" s="48"/>
      <c r="BE646" s="49"/>
      <c r="BF646" s="48"/>
      <c r="BG646" s="49"/>
      <c r="BH646" s="48"/>
      <c r="BI646" s="49"/>
      <c r="BJ646" s="48"/>
      <c r="BK646" s="49"/>
      <c r="BL646" s="48"/>
    </row>
    <row r="647" spans="1:64" x14ac:dyDescent="0.25">
      <c r="A647" s="64" t="s">
        <v>665</v>
      </c>
      <c r="B647" s="64" t="s">
        <v>767</v>
      </c>
      <c r="C647" s="65"/>
      <c r="D647" s="66"/>
      <c r="E647" s="67"/>
      <c r="F647" s="68"/>
      <c r="G647" s="65"/>
      <c r="H647" s="69"/>
      <c r="I647" s="70"/>
      <c r="J647" s="70"/>
      <c r="K647" s="34" t="s">
        <v>65</v>
      </c>
      <c r="L647" s="77">
        <v>970</v>
      </c>
      <c r="M647" s="77"/>
      <c r="N647" s="72"/>
      <c r="O647" s="79" t="s">
        <v>999</v>
      </c>
      <c r="P647" s="81">
        <v>43167.652384259258</v>
      </c>
      <c r="Q647" s="79" t="s">
        <v>1535</v>
      </c>
      <c r="R647" s="79"/>
      <c r="S647" s="79"/>
      <c r="T647" s="79"/>
      <c r="U647" s="79"/>
      <c r="V647" s="83" t="s">
        <v>3801</v>
      </c>
      <c r="W647" s="81">
        <v>43167.652384259258</v>
      </c>
      <c r="X647" s="83" t="s">
        <v>4522</v>
      </c>
      <c r="Y647" s="79"/>
      <c r="Z647" s="79"/>
      <c r="AA647" s="85" t="s">
        <v>5730</v>
      </c>
      <c r="AB647" s="79"/>
      <c r="AC647" s="79" t="b">
        <v>0</v>
      </c>
      <c r="AD647" s="79">
        <v>0</v>
      </c>
      <c r="AE647" s="85" t="s">
        <v>6296</v>
      </c>
      <c r="AF647" s="79" t="b">
        <v>0</v>
      </c>
      <c r="AG647" s="79" t="s">
        <v>6304</v>
      </c>
      <c r="AH647" s="79"/>
      <c r="AI647" s="85" t="s">
        <v>6296</v>
      </c>
      <c r="AJ647" s="79" t="b">
        <v>0</v>
      </c>
      <c r="AK647" s="79">
        <v>1</v>
      </c>
      <c r="AL647" s="85" t="s">
        <v>6229</v>
      </c>
      <c r="AM647" s="79" t="s">
        <v>6348</v>
      </c>
      <c r="AN647" s="79" t="b">
        <v>0</v>
      </c>
      <c r="AO647" s="85" t="s">
        <v>6229</v>
      </c>
      <c r="AP647" s="79" t="s">
        <v>176</v>
      </c>
      <c r="AQ647" s="79">
        <v>0</v>
      </c>
      <c r="AR647" s="79">
        <v>0</v>
      </c>
      <c r="AS647" s="79"/>
      <c r="AT647" s="79"/>
      <c r="AU647" s="79"/>
      <c r="AV647" s="79"/>
      <c r="AW647" s="79"/>
      <c r="AX647" s="79"/>
      <c r="AY647" s="79"/>
      <c r="AZ647" s="79"/>
      <c r="BA647">
        <v>3</v>
      </c>
      <c r="BB647" s="78" t="str">
        <f>REPLACE(INDEX(GroupVertices[Group], MATCH(Edges24[[#This Row],[Vertex 1]],GroupVertices[Vertex],0)),1,1,"")</f>
        <v>2</v>
      </c>
      <c r="BC647" s="78" t="str">
        <f>REPLACE(INDEX(GroupVertices[Group], MATCH(Edges24[[#This Row],[Vertex 2]],GroupVertices[Vertex],0)),1,1,"")</f>
        <v>2</v>
      </c>
      <c r="BD647" s="48">
        <v>1</v>
      </c>
      <c r="BE647" s="49">
        <v>4.3478260869565215</v>
      </c>
      <c r="BF647" s="48">
        <v>1</v>
      </c>
      <c r="BG647" s="49">
        <v>4.3478260869565215</v>
      </c>
      <c r="BH647" s="48">
        <v>0</v>
      </c>
      <c r="BI647" s="49">
        <v>0</v>
      </c>
      <c r="BJ647" s="48">
        <v>21</v>
      </c>
      <c r="BK647" s="49">
        <v>91.304347826086953</v>
      </c>
      <c r="BL647" s="48">
        <v>23</v>
      </c>
    </row>
    <row r="648" spans="1:64" x14ac:dyDescent="0.25">
      <c r="A648" s="64" t="s">
        <v>665</v>
      </c>
      <c r="B648" s="64" t="s">
        <v>754</v>
      </c>
      <c r="C648" s="65"/>
      <c r="D648" s="66"/>
      <c r="E648" s="67"/>
      <c r="F648" s="68"/>
      <c r="G648" s="65"/>
      <c r="H648" s="69"/>
      <c r="I648" s="70"/>
      <c r="J648" s="70"/>
      <c r="K648" s="34" t="s">
        <v>65</v>
      </c>
      <c r="L648" s="77">
        <v>971</v>
      </c>
      <c r="M648" s="77"/>
      <c r="N648" s="72"/>
      <c r="O648" s="79" t="s">
        <v>999</v>
      </c>
      <c r="P648" s="81">
        <v>43171.651701388888</v>
      </c>
      <c r="Q648" s="79" t="s">
        <v>1277</v>
      </c>
      <c r="R648" s="83" t="s">
        <v>2154</v>
      </c>
      <c r="S648" s="79" t="s">
        <v>2507</v>
      </c>
      <c r="T648" s="79" t="s">
        <v>731</v>
      </c>
      <c r="U648" s="79"/>
      <c r="V648" s="83" t="s">
        <v>3801</v>
      </c>
      <c r="W648" s="81">
        <v>43171.651701388888</v>
      </c>
      <c r="X648" s="83" t="s">
        <v>4523</v>
      </c>
      <c r="Y648" s="79"/>
      <c r="Z648" s="79"/>
      <c r="AA648" s="85" t="s">
        <v>5731</v>
      </c>
      <c r="AB648" s="79"/>
      <c r="AC648" s="79" t="b">
        <v>0</v>
      </c>
      <c r="AD648" s="79">
        <v>0</v>
      </c>
      <c r="AE648" s="85" t="s">
        <v>6296</v>
      </c>
      <c r="AF648" s="79" t="b">
        <v>0</v>
      </c>
      <c r="AG648" s="79" t="s">
        <v>6304</v>
      </c>
      <c r="AH648" s="79"/>
      <c r="AI648" s="85" t="s">
        <v>6296</v>
      </c>
      <c r="AJ648" s="79" t="b">
        <v>0</v>
      </c>
      <c r="AK648" s="79">
        <v>2</v>
      </c>
      <c r="AL648" s="85" t="s">
        <v>6231</v>
      </c>
      <c r="AM648" s="79" t="s">
        <v>6348</v>
      </c>
      <c r="AN648" s="79" t="b">
        <v>0</v>
      </c>
      <c r="AO648" s="85" t="s">
        <v>6231</v>
      </c>
      <c r="AP648" s="79" t="s">
        <v>176</v>
      </c>
      <c r="AQ648" s="79">
        <v>0</v>
      </c>
      <c r="AR648" s="79">
        <v>0</v>
      </c>
      <c r="AS648" s="79"/>
      <c r="AT648" s="79"/>
      <c r="AU648" s="79"/>
      <c r="AV648" s="79"/>
      <c r="AW648" s="79"/>
      <c r="AX648" s="79"/>
      <c r="AY648" s="79"/>
      <c r="AZ648" s="79"/>
      <c r="BA648">
        <v>2</v>
      </c>
      <c r="BB648" s="78" t="str">
        <f>REPLACE(INDEX(GroupVertices[Group], MATCH(Edges24[[#This Row],[Vertex 1]],GroupVertices[Vertex],0)),1,1,"")</f>
        <v>2</v>
      </c>
      <c r="BC648" s="78" t="str">
        <f>REPLACE(INDEX(GroupVertices[Group], MATCH(Edges24[[#This Row],[Vertex 2]],GroupVertices[Vertex],0)),1,1,"")</f>
        <v>2</v>
      </c>
      <c r="BD648" s="48"/>
      <c r="BE648" s="49"/>
      <c r="BF648" s="48"/>
      <c r="BG648" s="49"/>
      <c r="BH648" s="48"/>
      <c r="BI648" s="49"/>
      <c r="BJ648" s="48"/>
      <c r="BK648" s="49"/>
      <c r="BL648" s="48"/>
    </row>
    <row r="649" spans="1:64" x14ac:dyDescent="0.25">
      <c r="A649" s="64" t="s">
        <v>665</v>
      </c>
      <c r="B649" s="64" t="s">
        <v>683</v>
      </c>
      <c r="C649" s="65"/>
      <c r="D649" s="66"/>
      <c r="E649" s="67"/>
      <c r="F649" s="68"/>
      <c r="G649" s="65"/>
      <c r="H649" s="69"/>
      <c r="I649" s="70"/>
      <c r="J649" s="70"/>
      <c r="K649" s="34" t="s">
        <v>65</v>
      </c>
      <c r="L649" s="77">
        <v>974</v>
      </c>
      <c r="M649" s="77"/>
      <c r="N649" s="72"/>
      <c r="O649" s="79" t="s">
        <v>999</v>
      </c>
      <c r="P649" s="81">
        <v>43174.601527777777</v>
      </c>
      <c r="Q649" s="79" t="s">
        <v>1433</v>
      </c>
      <c r="R649" s="83" t="s">
        <v>2240</v>
      </c>
      <c r="S649" s="79" t="s">
        <v>2519</v>
      </c>
      <c r="T649" s="79"/>
      <c r="U649" s="79"/>
      <c r="V649" s="83" t="s">
        <v>3801</v>
      </c>
      <c r="W649" s="81">
        <v>43174.601527777777</v>
      </c>
      <c r="X649" s="83" t="s">
        <v>4524</v>
      </c>
      <c r="Y649" s="79"/>
      <c r="Z649" s="79"/>
      <c r="AA649" s="85" t="s">
        <v>5732</v>
      </c>
      <c r="AB649" s="79"/>
      <c r="AC649" s="79" t="b">
        <v>0</v>
      </c>
      <c r="AD649" s="79">
        <v>0</v>
      </c>
      <c r="AE649" s="85" t="s">
        <v>6296</v>
      </c>
      <c r="AF649" s="79" t="b">
        <v>0</v>
      </c>
      <c r="AG649" s="79" t="s">
        <v>6304</v>
      </c>
      <c r="AH649" s="79"/>
      <c r="AI649" s="85" t="s">
        <v>6296</v>
      </c>
      <c r="AJ649" s="79" t="b">
        <v>0</v>
      </c>
      <c r="AK649" s="79">
        <v>2</v>
      </c>
      <c r="AL649" s="85" t="s">
        <v>6155</v>
      </c>
      <c r="AM649" s="79" t="s">
        <v>6348</v>
      </c>
      <c r="AN649" s="79" t="b">
        <v>0</v>
      </c>
      <c r="AO649" s="85" t="s">
        <v>6155</v>
      </c>
      <c r="AP649" s="79" t="s">
        <v>176</v>
      </c>
      <c r="AQ649" s="79">
        <v>0</v>
      </c>
      <c r="AR649" s="79">
        <v>0</v>
      </c>
      <c r="AS649" s="79"/>
      <c r="AT649" s="79"/>
      <c r="AU649" s="79"/>
      <c r="AV649" s="79"/>
      <c r="AW649" s="79"/>
      <c r="AX649" s="79"/>
      <c r="AY649" s="79"/>
      <c r="AZ649" s="79"/>
      <c r="BA649">
        <v>3</v>
      </c>
      <c r="BB649" s="78" t="str">
        <f>REPLACE(INDEX(GroupVertices[Group], MATCH(Edges24[[#This Row],[Vertex 1]],GroupVertices[Vertex],0)),1,1,"")</f>
        <v>2</v>
      </c>
      <c r="BC649" s="78" t="str">
        <f>REPLACE(INDEX(GroupVertices[Group], MATCH(Edges24[[#This Row],[Vertex 2]],GroupVertices[Vertex],0)),1,1,"")</f>
        <v>2</v>
      </c>
      <c r="BD649" s="48"/>
      <c r="BE649" s="49"/>
      <c r="BF649" s="48"/>
      <c r="BG649" s="49"/>
      <c r="BH649" s="48"/>
      <c r="BI649" s="49"/>
      <c r="BJ649" s="48"/>
      <c r="BK649" s="49"/>
      <c r="BL649" s="48"/>
    </row>
    <row r="650" spans="1:64" x14ac:dyDescent="0.25">
      <c r="A650" s="64" t="s">
        <v>665</v>
      </c>
      <c r="B650" s="64" t="s">
        <v>683</v>
      </c>
      <c r="C650" s="65"/>
      <c r="D650" s="66"/>
      <c r="E650" s="67"/>
      <c r="F650" s="68"/>
      <c r="G650" s="65"/>
      <c r="H650" s="69"/>
      <c r="I650" s="70"/>
      <c r="J650" s="70"/>
      <c r="K650" s="34" t="s">
        <v>65</v>
      </c>
      <c r="L650" s="77">
        <v>976</v>
      </c>
      <c r="M650" s="77"/>
      <c r="N650" s="72"/>
      <c r="O650" s="79" t="s">
        <v>999</v>
      </c>
      <c r="P650" s="81">
        <v>43175.63795138889</v>
      </c>
      <c r="Q650" s="79" t="s">
        <v>1510</v>
      </c>
      <c r="R650" s="79"/>
      <c r="S650" s="79"/>
      <c r="T650" s="79"/>
      <c r="U650" s="79"/>
      <c r="V650" s="83" t="s">
        <v>3801</v>
      </c>
      <c r="W650" s="81">
        <v>43175.63795138889</v>
      </c>
      <c r="X650" s="83" t="s">
        <v>4525</v>
      </c>
      <c r="Y650" s="79"/>
      <c r="Z650" s="79"/>
      <c r="AA650" s="85" t="s">
        <v>5733</v>
      </c>
      <c r="AB650" s="79"/>
      <c r="AC650" s="79" t="b">
        <v>0</v>
      </c>
      <c r="AD650" s="79">
        <v>0</v>
      </c>
      <c r="AE650" s="85" t="s">
        <v>6296</v>
      </c>
      <c r="AF650" s="79" t="b">
        <v>0</v>
      </c>
      <c r="AG650" s="79" t="s">
        <v>6304</v>
      </c>
      <c r="AH650" s="79"/>
      <c r="AI650" s="85" t="s">
        <v>6296</v>
      </c>
      <c r="AJ650" s="79" t="b">
        <v>0</v>
      </c>
      <c r="AK650" s="79">
        <v>4</v>
      </c>
      <c r="AL650" s="85" t="s">
        <v>6188</v>
      </c>
      <c r="AM650" s="79" t="s">
        <v>6348</v>
      </c>
      <c r="AN650" s="79" t="b">
        <v>0</v>
      </c>
      <c r="AO650" s="85" t="s">
        <v>6188</v>
      </c>
      <c r="AP650" s="79" t="s">
        <v>176</v>
      </c>
      <c r="AQ650" s="79">
        <v>0</v>
      </c>
      <c r="AR650" s="79">
        <v>0</v>
      </c>
      <c r="AS650" s="79"/>
      <c r="AT650" s="79"/>
      <c r="AU650" s="79"/>
      <c r="AV650" s="79"/>
      <c r="AW650" s="79"/>
      <c r="AX650" s="79"/>
      <c r="AY650" s="79"/>
      <c r="AZ650" s="79"/>
      <c r="BA650">
        <v>3</v>
      </c>
      <c r="BB650" s="78" t="str">
        <f>REPLACE(INDEX(GroupVertices[Group], MATCH(Edges24[[#This Row],[Vertex 1]],GroupVertices[Vertex],0)),1,1,"")</f>
        <v>2</v>
      </c>
      <c r="BC650" s="78" t="str">
        <f>REPLACE(INDEX(GroupVertices[Group], MATCH(Edges24[[#This Row],[Vertex 2]],GroupVertices[Vertex],0)),1,1,"")</f>
        <v>2</v>
      </c>
      <c r="BD650" s="48">
        <v>1</v>
      </c>
      <c r="BE650" s="49">
        <v>5.882352941176471</v>
      </c>
      <c r="BF650" s="48">
        <v>0</v>
      </c>
      <c r="BG650" s="49">
        <v>0</v>
      </c>
      <c r="BH650" s="48">
        <v>0</v>
      </c>
      <c r="BI650" s="49">
        <v>0</v>
      </c>
      <c r="BJ650" s="48">
        <v>16</v>
      </c>
      <c r="BK650" s="49">
        <v>94.117647058823536</v>
      </c>
      <c r="BL650" s="48">
        <v>17</v>
      </c>
    </row>
    <row r="651" spans="1:64" x14ac:dyDescent="0.25">
      <c r="A651" s="64" t="s">
        <v>665</v>
      </c>
      <c r="B651" s="64" t="s">
        <v>754</v>
      </c>
      <c r="C651" s="65"/>
      <c r="D651" s="66"/>
      <c r="E651" s="67"/>
      <c r="F651" s="68"/>
      <c r="G651" s="65"/>
      <c r="H651" s="69"/>
      <c r="I651" s="70"/>
      <c r="J651" s="70"/>
      <c r="K651" s="34" t="s">
        <v>65</v>
      </c>
      <c r="L651" s="77">
        <v>977</v>
      </c>
      <c r="M651" s="77"/>
      <c r="N651" s="72"/>
      <c r="O651" s="79" t="s">
        <v>999</v>
      </c>
      <c r="P651" s="81">
        <v>43177.591087962966</v>
      </c>
      <c r="Q651" s="79" t="s">
        <v>1536</v>
      </c>
      <c r="R651" s="83" t="s">
        <v>2290</v>
      </c>
      <c r="S651" s="79" t="s">
        <v>2519</v>
      </c>
      <c r="T651" s="79"/>
      <c r="U651" s="79"/>
      <c r="V651" s="83" t="s">
        <v>3801</v>
      </c>
      <c r="W651" s="81">
        <v>43177.591087962966</v>
      </c>
      <c r="X651" s="83" t="s">
        <v>4526</v>
      </c>
      <c r="Y651" s="79"/>
      <c r="Z651" s="79"/>
      <c r="AA651" s="85" t="s">
        <v>5734</v>
      </c>
      <c r="AB651" s="79"/>
      <c r="AC651" s="79" t="b">
        <v>0</v>
      </c>
      <c r="AD651" s="79">
        <v>0</v>
      </c>
      <c r="AE651" s="85" t="s">
        <v>6296</v>
      </c>
      <c r="AF651" s="79" t="b">
        <v>0</v>
      </c>
      <c r="AG651" s="79" t="s">
        <v>6304</v>
      </c>
      <c r="AH651" s="79"/>
      <c r="AI651" s="85" t="s">
        <v>6296</v>
      </c>
      <c r="AJ651" s="79" t="b">
        <v>0</v>
      </c>
      <c r="AK651" s="79">
        <v>1</v>
      </c>
      <c r="AL651" s="85" t="s">
        <v>5964</v>
      </c>
      <c r="AM651" s="79" t="s">
        <v>6348</v>
      </c>
      <c r="AN651" s="79" t="b">
        <v>0</v>
      </c>
      <c r="AO651" s="85" t="s">
        <v>5964</v>
      </c>
      <c r="AP651" s="79" t="s">
        <v>176</v>
      </c>
      <c r="AQ651" s="79">
        <v>0</v>
      </c>
      <c r="AR651" s="79">
        <v>0</v>
      </c>
      <c r="AS651" s="79"/>
      <c r="AT651" s="79"/>
      <c r="AU651" s="79"/>
      <c r="AV651" s="79"/>
      <c r="AW651" s="79"/>
      <c r="AX651" s="79"/>
      <c r="AY651" s="79"/>
      <c r="AZ651" s="79"/>
      <c r="BA651">
        <v>2</v>
      </c>
      <c r="BB651" s="78" t="str">
        <f>REPLACE(INDEX(GroupVertices[Group], MATCH(Edges24[[#This Row],[Vertex 1]],GroupVertices[Vertex],0)),1,1,"")</f>
        <v>2</v>
      </c>
      <c r="BC651" s="78" t="str">
        <f>REPLACE(INDEX(GroupVertices[Group], MATCH(Edges24[[#This Row],[Vertex 2]],GroupVertices[Vertex],0)),1,1,"")</f>
        <v>2</v>
      </c>
      <c r="BD651" s="48"/>
      <c r="BE651" s="49"/>
      <c r="BF651" s="48"/>
      <c r="BG651" s="49"/>
      <c r="BH651" s="48"/>
      <c r="BI651" s="49"/>
      <c r="BJ651" s="48"/>
      <c r="BK651" s="49"/>
      <c r="BL651" s="48"/>
    </row>
    <row r="652" spans="1:64" x14ac:dyDescent="0.25">
      <c r="A652" s="64" t="s">
        <v>666</v>
      </c>
      <c r="B652" s="64" t="s">
        <v>954</v>
      </c>
      <c r="C652" s="65"/>
      <c r="D652" s="66"/>
      <c r="E652" s="67"/>
      <c r="F652" s="68"/>
      <c r="G652" s="65"/>
      <c r="H652" s="69"/>
      <c r="I652" s="70"/>
      <c r="J652" s="70"/>
      <c r="K652" s="34" t="s">
        <v>65</v>
      </c>
      <c r="L652" s="77">
        <v>980</v>
      </c>
      <c r="M652" s="77"/>
      <c r="N652" s="72"/>
      <c r="O652" s="79" t="s">
        <v>999</v>
      </c>
      <c r="P652" s="81">
        <v>43171.079872685186</v>
      </c>
      <c r="Q652" s="79" t="s">
        <v>1537</v>
      </c>
      <c r="R652" s="83" t="s">
        <v>2291</v>
      </c>
      <c r="S652" s="79" t="s">
        <v>2507</v>
      </c>
      <c r="T652" s="79" t="s">
        <v>2930</v>
      </c>
      <c r="U652" s="83" t="s">
        <v>3320</v>
      </c>
      <c r="V652" s="83" t="s">
        <v>3320</v>
      </c>
      <c r="W652" s="81">
        <v>43171.079872685186</v>
      </c>
      <c r="X652" s="83" t="s">
        <v>4527</v>
      </c>
      <c r="Y652" s="79"/>
      <c r="Z652" s="79"/>
      <c r="AA652" s="85" t="s">
        <v>5735</v>
      </c>
      <c r="AB652" s="79"/>
      <c r="AC652" s="79" t="b">
        <v>0</v>
      </c>
      <c r="AD652" s="79">
        <v>3</v>
      </c>
      <c r="AE652" s="85" t="s">
        <v>6296</v>
      </c>
      <c r="AF652" s="79" t="b">
        <v>0</v>
      </c>
      <c r="AG652" s="79" t="s">
        <v>6304</v>
      </c>
      <c r="AH652" s="79"/>
      <c r="AI652" s="85" t="s">
        <v>6296</v>
      </c>
      <c r="AJ652" s="79" t="b">
        <v>0</v>
      </c>
      <c r="AK652" s="79">
        <v>3</v>
      </c>
      <c r="AL652" s="85" t="s">
        <v>6296</v>
      </c>
      <c r="AM652" s="79" t="s">
        <v>6359</v>
      </c>
      <c r="AN652" s="79" t="b">
        <v>0</v>
      </c>
      <c r="AO652" s="85" t="s">
        <v>5735</v>
      </c>
      <c r="AP652" s="79" t="s">
        <v>6415</v>
      </c>
      <c r="AQ652" s="79">
        <v>0</v>
      </c>
      <c r="AR652" s="79">
        <v>0</v>
      </c>
      <c r="AS652" s="79"/>
      <c r="AT652" s="79"/>
      <c r="AU652" s="79"/>
      <c r="AV652" s="79"/>
      <c r="AW652" s="79"/>
      <c r="AX652" s="79"/>
      <c r="AY652" s="79"/>
      <c r="AZ652" s="79"/>
      <c r="BA652">
        <v>1</v>
      </c>
      <c r="BB652" s="78" t="str">
        <f>REPLACE(INDEX(GroupVertices[Group], MATCH(Edges24[[#This Row],[Vertex 1]],GroupVertices[Vertex],0)),1,1,"")</f>
        <v>3</v>
      </c>
      <c r="BC652" s="78" t="str">
        <f>REPLACE(INDEX(GroupVertices[Group], MATCH(Edges24[[#This Row],[Vertex 2]],GroupVertices[Vertex],0)),1,1,"")</f>
        <v>3</v>
      </c>
      <c r="BD652" s="48"/>
      <c r="BE652" s="49"/>
      <c r="BF652" s="48"/>
      <c r="BG652" s="49"/>
      <c r="BH652" s="48"/>
      <c r="BI652" s="49"/>
      <c r="BJ652" s="48"/>
      <c r="BK652" s="49"/>
      <c r="BL652" s="48"/>
    </row>
    <row r="653" spans="1:64" x14ac:dyDescent="0.25">
      <c r="A653" s="64" t="s">
        <v>667</v>
      </c>
      <c r="B653" s="64" t="s">
        <v>666</v>
      </c>
      <c r="C653" s="65"/>
      <c r="D653" s="66"/>
      <c r="E653" s="67"/>
      <c r="F653" s="68"/>
      <c r="G653" s="65"/>
      <c r="H653" s="69"/>
      <c r="I653" s="70"/>
      <c r="J653" s="70"/>
      <c r="K653" s="34" t="s">
        <v>66</v>
      </c>
      <c r="L653" s="77">
        <v>981</v>
      </c>
      <c r="M653" s="77"/>
      <c r="N653" s="72"/>
      <c r="O653" s="79" t="s">
        <v>999</v>
      </c>
      <c r="P653" s="81">
        <v>43171.652592592596</v>
      </c>
      <c r="Q653" s="79" t="s">
        <v>1538</v>
      </c>
      <c r="R653" s="79"/>
      <c r="S653" s="79"/>
      <c r="T653" s="79" t="s">
        <v>2931</v>
      </c>
      <c r="U653" s="79"/>
      <c r="V653" s="83" t="s">
        <v>3802</v>
      </c>
      <c r="W653" s="81">
        <v>43171.652592592596</v>
      </c>
      <c r="X653" s="83" t="s">
        <v>4528</v>
      </c>
      <c r="Y653" s="79"/>
      <c r="Z653" s="79"/>
      <c r="AA653" s="85" t="s">
        <v>5736</v>
      </c>
      <c r="AB653" s="79"/>
      <c r="AC653" s="79" t="b">
        <v>0</v>
      </c>
      <c r="AD653" s="79">
        <v>0</v>
      </c>
      <c r="AE653" s="85" t="s">
        <v>6296</v>
      </c>
      <c r="AF653" s="79" t="b">
        <v>0</v>
      </c>
      <c r="AG653" s="79" t="s">
        <v>6304</v>
      </c>
      <c r="AH653" s="79"/>
      <c r="AI653" s="85" t="s">
        <v>6296</v>
      </c>
      <c r="AJ653" s="79" t="b">
        <v>0</v>
      </c>
      <c r="AK653" s="79">
        <v>3</v>
      </c>
      <c r="AL653" s="85" t="s">
        <v>5735</v>
      </c>
      <c r="AM653" s="79" t="s">
        <v>6331</v>
      </c>
      <c r="AN653" s="79" t="b">
        <v>0</v>
      </c>
      <c r="AO653" s="85" t="s">
        <v>5735</v>
      </c>
      <c r="AP653" s="79" t="s">
        <v>176</v>
      </c>
      <c r="AQ653" s="79">
        <v>0</v>
      </c>
      <c r="AR653" s="79">
        <v>0</v>
      </c>
      <c r="AS653" s="79"/>
      <c r="AT653" s="79"/>
      <c r="AU653" s="79"/>
      <c r="AV653" s="79"/>
      <c r="AW653" s="79"/>
      <c r="AX653" s="79"/>
      <c r="AY653" s="79"/>
      <c r="AZ653" s="79"/>
      <c r="BA653">
        <v>1</v>
      </c>
      <c r="BB653" s="78" t="str">
        <f>REPLACE(INDEX(GroupVertices[Group], MATCH(Edges24[[#This Row],[Vertex 1]],GroupVertices[Vertex],0)),1,1,"")</f>
        <v>3</v>
      </c>
      <c r="BC653" s="78" t="str">
        <f>REPLACE(INDEX(GroupVertices[Group], MATCH(Edges24[[#This Row],[Vertex 2]],GroupVertices[Vertex],0)),1,1,"")</f>
        <v>3</v>
      </c>
      <c r="BD653" s="48">
        <v>0</v>
      </c>
      <c r="BE653" s="49">
        <v>0</v>
      </c>
      <c r="BF653" s="48">
        <v>1</v>
      </c>
      <c r="BG653" s="49">
        <v>3.8461538461538463</v>
      </c>
      <c r="BH653" s="48">
        <v>0</v>
      </c>
      <c r="BI653" s="49">
        <v>0</v>
      </c>
      <c r="BJ653" s="48">
        <v>25</v>
      </c>
      <c r="BK653" s="49">
        <v>96.15384615384616</v>
      </c>
      <c r="BL653" s="48">
        <v>26</v>
      </c>
    </row>
    <row r="654" spans="1:64" x14ac:dyDescent="0.25">
      <c r="A654" s="64" t="s">
        <v>495</v>
      </c>
      <c r="B654" s="64" t="s">
        <v>955</v>
      </c>
      <c r="C654" s="65"/>
      <c r="D654" s="66"/>
      <c r="E654" s="67"/>
      <c r="F654" s="68"/>
      <c r="G654" s="65"/>
      <c r="H654" s="69"/>
      <c r="I654" s="70"/>
      <c r="J654" s="70"/>
      <c r="K654" s="34" t="s">
        <v>65</v>
      </c>
      <c r="L654" s="77">
        <v>983</v>
      </c>
      <c r="M654" s="77"/>
      <c r="N654" s="72"/>
      <c r="O654" s="79" t="s">
        <v>999</v>
      </c>
      <c r="P654" s="81">
        <v>43163.743055555555</v>
      </c>
      <c r="Q654" s="79" t="s">
        <v>1539</v>
      </c>
      <c r="R654" s="79" t="s">
        <v>2292</v>
      </c>
      <c r="S654" s="79" t="s">
        <v>2614</v>
      </c>
      <c r="T654" s="79" t="s">
        <v>2932</v>
      </c>
      <c r="U654" s="79"/>
      <c r="V654" s="83" t="s">
        <v>3682</v>
      </c>
      <c r="W654" s="81">
        <v>43163.743055555555</v>
      </c>
      <c r="X654" s="83" t="s">
        <v>4529</v>
      </c>
      <c r="Y654" s="79"/>
      <c r="Z654" s="79"/>
      <c r="AA654" s="85" t="s">
        <v>5737</v>
      </c>
      <c r="AB654" s="79"/>
      <c r="AC654" s="79" t="b">
        <v>0</v>
      </c>
      <c r="AD654" s="79">
        <v>2</v>
      </c>
      <c r="AE654" s="85" t="s">
        <v>6296</v>
      </c>
      <c r="AF654" s="79" t="b">
        <v>0</v>
      </c>
      <c r="AG654" s="79" t="s">
        <v>6304</v>
      </c>
      <c r="AH654" s="79"/>
      <c r="AI654" s="85" t="s">
        <v>6296</v>
      </c>
      <c r="AJ654" s="79" t="b">
        <v>0</v>
      </c>
      <c r="AK654" s="79">
        <v>2</v>
      </c>
      <c r="AL654" s="85" t="s">
        <v>6296</v>
      </c>
      <c r="AM654" s="79" t="s">
        <v>6359</v>
      </c>
      <c r="AN654" s="79" t="b">
        <v>0</v>
      </c>
      <c r="AO654" s="85" t="s">
        <v>5737</v>
      </c>
      <c r="AP654" s="79" t="s">
        <v>6415</v>
      </c>
      <c r="AQ654" s="79">
        <v>0</v>
      </c>
      <c r="AR654" s="79">
        <v>0</v>
      </c>
      <c r="AS654" s="79"/>
      <c r="AT654" s="79"/>
      <c r="AU654" s="79"/>
      <c r="AV654" s="79"/>
      <c r="AW654" s="79"/>
      <c r="AX654" s="79"/>
      <c r="AY654" s="79"/>
      <c r="AZ654" s="79"/>
      <c r="BA654">
        <v>1</v>
      </c>
      <c r="BB654" s="78" t="str">
        <f>REPLACE(INDEX(GroupVertices[Group], MATCH(Edges24[[#This Row],[Vertex 1]],GroupVertices[Vertex],0)),1,1,"")</f>
        <v>3</v>
      </c>
      <c r="BC654" s="78" t="str">
        <f>REPLACE(INDEX(GroupVertices[Group], MATCH(Edges24[[#This Row],[Vertex 2]],GroupVertices[Vertex],0)),1,1,"")</f>
        <v>3</v>
      </c>
      <c r="BD654" s="48"/>
      <c r="BE654" s="49"/>
      <c r="BF654" s="48"/>
      <c r="BG654" s="49"/>
      <c r="BH654" s="48"/>
      <c r="BI654" s="49"/>
      <c r="BJ654" s="48"/>
      <c r="BK654" s="49"/>
      <c r="BL654" s="48"/>
    </row>
    <row r="655" spans="1:64" x14ac:dyDescent="0.25">
      <c r="A655" s="64" t="s">
        <v>666</v>
      </c>
      <c r="B655" s="64" t="s">
        <v>955</v>
      </c>
      <c r="C655" s="65"/>
      <c r="D655" s="66"/>
      <c r="E655" s="67"/>
      <c r="F655" s="68"/>
      <c r="G655" s="65"/>
      <c r="H655" s="69"/>
      <c r="I655" s="70"/>
      <c r="J655" s="70"/>
      <c r="K655" s="34" t="s">
        <v>65</v>
      </c>
      <c r="L655" s="77">
        <v>984</v>
      </c>
      <c r="M655" s="77"/>
      <c r="N655" s="72"/>
      <c r="O655" s="79" t="s">
        <v>999</v>
      </c>
      <c r="P655" s="81">
        <v>43165.662222222221</v>
      </c>
      <c r="Q655" s="79" t="s">
        <v>1540</v>
      </c>
      <c r="R655" s="83" t="s">
        <v>2293</v>
      </c>
      <c r="S655" s="79" t="s">
        <v>2575</v>
      </c>
      <c r="T655" s="79" t="s">
        <v>2932</v>
      </c>
      <c r="U655" s="79"/>
      <c r="V655" s="83" t="s">
        <v>3803</v>
      </c>
      <c r="W655" s="81">
        <v>43165.662222222221</v>
      </c>
      <c r="X655" s="83" t="s">
        <v>4530</v>
      </c>
      <c r="Y655" s="79"/>
      <c r="Z655" s="79"/>
      <c r="AA655" s="85" t="s">
        <v>5738</v>
      </c>
      <c r="AB655" s="79"/>
      <c r="AC655" s="79" t="b">
        <v>0</v>
      </c>
      <c r="AD655" s="79">
        <v>0</v>
      </c>
      <c r="AE655" s="85" t="s">
        <v>6296</v>
      </c>
      <c r="AF655" s="79" t="b">
        <v>0</v>
      </c>
      <c r="AG655" s="79" t="s">
        <v>6304</v>
      </c>
      <c r="AH655" s="79"/>
      <c r="AI655" s="85" t="s">
        <v>6296</v>
      </c>
      <c r="AJ655" s="79" t="b">
        <v>0</v>
      </c>
      <c r="AK655" s="79">
        <v>2</v>
      </c>
      <c r="AL655" s="85" t="s">
        <v>5737</v>
      </c>
      <c r="AM655" s="79" t="s">
        <v>6333</v>
      </c>
      <c r="AN655" s="79" t="b">
        <v>0</v>
      </c>
      <c r="AO655" s="85" t="s">
        <v>5737</v>
      </c>
      <c r="AP655" s="79" t="s">
        <v>176</v>
      </c>
      <c r="AQ655" s="79">
        <v>0</v>
      </c>
      <c r="AR655" s="79">
        <v>0</v>
      </c>
      <c r="AS655" s="79"/>
      <c r="AT655" s="79"/>
      <c r="AU655" s="79"/>
      <c r="AV655" s="79"/>
      <c r="AW655" s="79"/>
      <c r="AX655" s="79"/>
      <c r="AY655" s="79"/>
      <c r="AZ655" s="79"/>
      <c r="BA655">
        <v>1</v>
      </c>
      <c r="BB655" s="78" t="str">
        <f>REPLACE(INDEX(GroupVertices[Group], MATCH(Edges24[[#This Row],[Vertex 1]],GroupVertices[Vertex],0)),1,1,"")</f>
        <v>3</v>
      </c>
      <c r="BC655" s="78" t="str">
        <f>REPLACE(INDEX(GroupVertices[Group], MATCH(Edges24[[#This Row],[Vertex 2]],GroupVertices[Vertex],0)),1,1,"")</f>
        <v>3</v>
      </c>
      <c r="BD655" s="48"/>
      <c r="BE655" s="49"/>
      <c r="BF655" s="48"/>
      <c r="BG655" s="49"/>
      <c r="BH655" s="48"/>
      <c r="BI655" s="49"/>
      <c r="BJ655" s="48"/>
      <c r="BK655" s="49"/>
      <c r="BL655" s="48"/>
    </row>
    <row r="656" spans="1:64" x14ac:dyDescent="0.25">
      <c r="A656" s="64" t="s">
        <v>495</v>
      </c>
      <c r="B656" s="64" t="s">
        <v>957</v>
      </c>
      <c r="C656" s="65"/>
      <c r="D656" s="66"/>
      <c r="E656" s="67"/>
      <c r="F656" s="68"/>
      <c r="G656" s="65"/>
      <c r="H656" s="69"/>
      <c r="I656" s="70"/>
      <c r="J656" s="70"/>
      <c r="K656" s="34" t="s">
        <v>65</v>
      </c>
      <c r="L656" s="77">
        <v>987</v>
      </c>
      <c r="M656" s="77"/>
      <c r="N656" s="72"/>
      <c r="O656" s="79" t="s">
        <v>999</v>
      </c>
      <c r="P656" s="81">
        <v>43162.892361111109</v>
      </c>
      <c r="Q656" s="79" t="s">
        <v>1541</v>
      </c>
      <c r="R656" s="83" t="s">
        <v>2294</v>
      </c>
      <c r="S656" s="79" t="s">
        <v>2507</v>
      </c>
      <c r="T656" s="79" t="s">
        <v>2665</v>
      </c>
      <c r="U656" s="79"/>
      <c r="V656" s="83" t="s">
        <v>3682</v>
      </c>
      <c r="W656" s="81">
        <v>43162.892361111109</v>
      </c>
      <c r="X656" s="83" t="s">
        <v>4531</v>
      </c>
      <c r="Y656" s="79"/>
      <c r="Z656" s="79"/>
      <c r="AA656" s="85" t="s">
        <v>5739</v>
      </c>
      <c r="AB656" s="79"/>
      <c r="AC656" s="79" t="b">
        <v>0</v>
      </c>
      <c r="AD656" s="79">
        <v>2</v>
      </c>
      <c r="AE656" s="85" t="s">
        <v>6296</v>
      </c>
      <c r="AF656" s="79" t="b">
        <v>0</v>
      </c>
      <c r="AG656" s="79" t="s">
        <v>6304</v>
      </c>
      <c r="AH656" s="79"/>
      <c r="AI656" s="85" t="s">
        <v>6296</v>
      </c>
      <c r="AJ656" s="79" t="b">
        <v>0</v>
      </c>
      <c r="AK656" s="79">
        <v>2</v>
      </c>
      <c r="AL656" s="85" t="s">
        <v>6296</v>
      </c>
      <c r="AM656" s="79" t="s">
        <v>6359</v>
      </c>
      <c r="AN656" s="79" t="b">
        <v>0</v>
      </c>
      <c r="AO656" s="85" t="s">
        <v>5739</v>
      </c>
      <c r="AP656" s="79" t="s">
        <v>6415</v>
      </c>
      <c r="AQ656" s="79">
        <v>0</v>
      </c>
      <c r="AR656" s="79">
        <v>0</v>
      </c>
      <c r="AS656" s="79"/>
      <c r="AT656" s="79"/>
      <c r="AU656" s="79"/>
      <c r="AV656" s="79"/>
      <c r="AW656" s="79"/>
      <c r="AX656" s="79"/>
      <c r="AY656" s="79"/>
      <c r="AZ656" s="79"/>
      <c r="BA656">
        <v>1</v>
      </c>
      <c r="BB656" s="78" t="str">
        <f>REPLACE(INDEX(GroupVertices[Group], MATCH(Edges24[[#This Row],[Vertex 1]],GroupVertices[Vertex],0)),1,1,"")</f>
        <v>3</v>
      </c>
      <c r="BC656" s="78" t="str">
        <f>REPLACE(INDEX(GroupVertices[Group], MATCH(Edges24[[#This Row],[Vertex 2]],GroupVertices[Vertex],0)),1,1,"")</f>
        <v>3</v>
      </c>
      <c r="BD656" s="48">
        <v>1</v>
      </c>
      <c r="BE656" s="49">
        <v>5</v>
      </c>
      <c r="BF656" s="48">
        <v>0</v>
      </c>
      <c r="BG656" s="49">
        <v>0</v>
      </c>
      <c r="BH656" s="48">
        <v>0</v>
      </c>
      <c r="BI656" s="49">
        <v>0</v>
      </c>
      <c r="BJ656" s="48">
        <v>19</v>
      </c>
      <c r="BK656" s="49">
        <v>95</v>
      </c>
      <c r="BL656" s="48">
        <v>20</v>
      </c>
    </row>
    <row r="657" spans="1:64" x14ac:dyDescent="0.25">
      <c r="A657" s="64" t="s">
        <v>666</v>
      </c>
      <c r="B657" s="64" t="s">
        <v>957</v>
      </c>
      <c r="C657" s="65"/>
      <c r="D657" s="66"/>
      <c r="E657" s="67"/>
      <c r="F657" s="68"/>
      <c r="G657" s="65"/>
      <c r="H657" s="69"/>
      <c r="I657" s="70"/>
      <c r="J657" s="70"/>
      <c r="K657" s="34" t="s">
        <v>65</v>
      </c>
      <c r="L657" s="77">
        <v>988</v>
      </c>
      <c r="M657" s="77"/>
      <c r="N657" s="72"/>
      <c r="O657" s="79" t="s">
        <v>999</v>
      </c>
      <c r="P657" s="81">
        <v>43165.662974537037</v>
      </c>
      <c r="Q657" s="79" t="s">
        <v>1542</v>
      </c>
      <c r="R657" s="79"/>
      <c r="S657" s="79"/>
      <c r="T657" s="79" t="s">
        <v>2803</v>
      </c>
      <c r="U657" s="79"/>
      <c r="V657" s="83" t="s">
        <v>3803</v>
      </c>
      <c r="W657" s="81">
        <v>43165.662974537037</v>
      </c>
      <c r="X657" s="83" t="s">
        <v>4532</v>
      </c>
      <c r="Y657" s="79"/>
      <c r="Z657" s="79"/>
      <c r="AA657" s="85" t="s">
        <v>5740</v>
      </c>
      <c r="AB657" s="79"/>
      <c r="AC657" s="79" t="b">
        <v>0</v>
      </c>
      <c r="AD657" s="79">
        <v>0</v>
      </c>
      <c r="AE657" s="85" t="s">
        <v>6296</v>
      </c>
      <c r="AF657" s="79" t="b">
        <v>0</v>
      </c>
      <c r="AG657" s="79" t="s">
        <v>6304</v>
      </c>
      <c r="AH657" s="79"/>
      <c r="AI657" s="85" t="s">
        <v>6296</v>
      </c>
      <c r="AJ657" s="79" t="b">
        <v>0</v>
      </c>
      <c r="AK657" s="79">
        <v>2</v>
      </c>
      <c r="AL657" s="85" t="s">
        <v>5739</v>
      </c>
      <c r="AM657" s="79" t="s">
        <v>6333</v>
      </c>
      <c r="AN657" s="79" t="b">
        <v>0</v>
      </c>
      <c r="AO657" s="85" t="s">
        <v>5739</v>
      </c>
      <c r="AP657" s="79" t="s">
        <v>176</v>
      </c>
      <c r="AQ657" s="79">
        <v>0</v>
      </c>
      <c r="AR657" s="79">
        <v>0</v>
      </c>
      <c r="AS657" s="79"/>
      <c r="AT657" s="79"/>
      <c r="AU657" s="79"/>
      <c r="AV657" s="79"/>
      <c r="AW657" s="79"/>
      <c r="AX657" s="79"/>
      <c r="AY657" s="79"/>
      <c r="AZ657" s="79"/>
      <c r="BA657">
        <v>1</v>
      </c>
      <c r="BB657" s="78" t="str">
        <f>REPLACE(INDEX(GroupVertices[Group], MATCH(Edges24[[#This Row],[Vertex 1]],GroupVertices[Vertex],0)),1,1,"")</f>
        <v>3</v>
      </c>
      <c r="BC657" s="78" t="str">
        <f>REPLACE(INDEX(GroupVertices[Group], MATCH(Edges24[[#This Row],[Vertex 2]],GroupVertices[Vertex],0)),1,1,"")</f>
        <v>3</v>
      </c>
      <c r="BD657" s="48">
        <v>1</v>
      </c>
      <c r="BE657" s="49">
        <v>4.5454545454545459</v>
      </c>
      <c r="BF657" s="48">
        <v>0</v>
      </c>
      <c r="BG657" s="49">
        <v>0</v>
      </c>
      <c r="BH657" s="48">
        <v>0</v>
      </c>
      <c r="BI657" s="49">
        <v>0</v>
      </c>
      <c r="BJ657" s="48">
        <v>21</v>
      </c>
      <c r="BK657" s="49">
        <v>95.454545454545453</v>
      </c>
      <c r="BL657" s="48">
        <v>22</v>
      </c>
    </row>
    <row r="658" spans="1:64" x14ac:dyDescent="0.25">
      <c r="A658" s="64" t="s">
        <v>666</v>
      </c>
      <c r="B658" s="64" t="s">
        <v>811</v>
      </c>
      <c r="C658" s="65"/>
      <c r="D658" s="66"/>
      <c r="E658" s="67"/>
      <c r="F658" s="68"/>
      <c r="G658" s="65"/>
      <c r="H658" s="69"/>
      <c r="I658" s="70"/>
      <c r="J658" s="70"/>
      <c r="K658" s="34" t="s">
        <v>65</v>
      </c>
      <c r="L658" s="77">
        <v>993</v>
      </c>
      <c r="M658" s="77"/>
      <c r="N658" s="72"/>
      <c r="O658" s="79" t="s">
        <v>999</v>
      </c>
      <c r="P658" s="81">
        <v>43165.663900462961</v>
      </c>
      <c r="Q658" s="79" t="s">
        <v>1543</v>
      </c>
      <c r="R658" s="79"/>
      <c r="S658" s="79"/>
      <c r="T658" s="79" t="s">
        <v>2763</v>
      </c>
      <c r="U658" s="79"/>
      <c r="V658" s="83" t="s">
        <v>3803</v>
      </c>
      <c r="W658" s="81">
        <v>43165.663900462961</v>
      </c>
      <c r="X658" s="83" t="s">
        <v>4533</v>
      </c>
      <c r="Y658" s="79"/>
      <c r="Z658" s="79"/>
      <c r="AA658" s="85" t="s">
        <v>5741</v>
      </c>
      <c r="AB658" s="79"/>
      <c r="AC658" s="79" t="b">
        <v>0</v>
      </c>
      <c r="AD658" s="79">
        <v>0</v>
      </c>
      <c r="AE658" s="85" t="s">
        <v>6296</v>
      </c>
      <c r="AF658" s="79" t="b">
        <v>0</v>
      </c>
      <c r="AG658" s="79" t="s">
        <v>6304</v>
      </c>
      <c r="AH658" s="79"/>
      <c r="AI658" s="85" t="s">
        <v>6296</v>
      </c>
      <c r="AJ658" s="79" t="b">
        <v>0</v>
      </c>
      <c r="AK658" s="79">
        <v>2</v>
      </c>
      <c r="AL658" s="85" t="s">
        <v>5087</v>
      </c>
      <c r="AM658" s="79" t="s">
        <v>6333</v>
      </c>
      <c r="AN658" s="79" t="b">
        <v>0</v>
      </c>
      <c r="AO658" s="85" t="s">
        <v>5087</v>
      </c>
      <c r="AP658" s="79" t="s">
        <v>176</v>
      </c>
      <c r="AQ658" s="79">
        <v>0</v>
      </c>
      <c r="AR658" s="79">
        <v>0</v>
      </c>
      <c r="AS658" s="79"/>
      <c r="AT658" s="79"/>
      <c r="AU658" s="79"/>
      <c r="AV658" s="79"/>
      <c r="AW658" s="79"/>
      <c r="AX658" s="79"/>
      <c r="AY658" s="79"/>
      <c r="AZ658" s="79"/>
      <c r="BA658">
        <v>1</v>
      </c>
      <c r="BB658" s="78" t="str">
        <f>REPLACE(INDEX(GroupVertices[Group], MATCH(Edges24[[#This Row],[Vertex 1]],GroupVertices[Vertex],0)),1,1,"")</f>
        <v>3</v>
      </c>
      <c r="BC658" s="78" t="str">
        <f>REPLACE(INDEX(GroupVertices[Group], MATCH(Edges24[[#This Row],[Vertex 2]],GroupVertices[Vertex],0)),1,1,"")</f>
        <v>3</v>
      </c>
      <c r="BD658" s="48"/>
      <c r="BE658" s="49"/>
      <c r="BF658" s="48"/>
      <c r="BG658" s="49"/>
      <c r="BH658" s="48"/>
      <c r="BI658" s="49"/>
      <c r="BJ658" s="48"/>
      <c r="BK658" s="49"/>
      <c r="BL658" s="48"/>
    </row>
    <row r="659" spans="1:64" x14ac:dyDescent="0.25">
      <c r="A659" s="64" t="s">
        <v>666</v>
      </c>
      <c r="B659" s="64" t="s">
        <v>810</v>
      </c>
      <c r="C659" s="65"/>
      <c r="D659" s="66"/>
      <c r="E659" s="67"/>
      <c r="F659" s="68"/>
      <c r="G659" s="65"/>
      <c r="H659" s="69"/>
      <c r="I659" s="70"/>
      <c r="J659" s="70"/>
      <c r="K659" s="34" t="s">
        <v>65</v>
      </c>
      <c r="L659" s="77">
        <v>1002</v>
      </c>
      <c r="M659" s="77"/>
      <c r="N659" s="72"/>
      <c r="O659" s="79" t="s">
        <v>999</v>
      </c>
      <c r="P659" s="81">
        <v>43165.664317129631</v>
      </c>
      <c r="Q659" s="79" t="s">
        <v>1544</v>
      </c>
      <c r="R659" s="79"/>
      <c r="S659" s="79"/>
      <c r="T659" s="79" t="s">
        <v>2710</v>
      </c>
      <c r="U659" s="79"/>
      <c r="V659" s="83" t="s">
        <v>3803</v>
      </c>
      <c r="W659" s="81">
        <v>43165.664317129631</v>
      </c>
      <c r="X659" s="83" t="s">
        <v>4534</v>
      </c>
      <c r="Y659" s="79"/>
      <c r="Z659" s="79"/>
      <c r="AA659" s="85" t="s">
        <v>5742</v>
      </c>
      <c r="AB659" s="79"/>
      <c r="AC659" s="79" t="b">
        <v>0</v>
      </c>
      <c r="AD659" s="79">
        <v>0</v>
      </c>
      <c r="AE659" s="85" t="s">
        <v>6296</v>
      </c>
      <c r="AF659" s="79" t="b">
        <v>0</v>
      </c>
      <c r="AG659" s="79" t="s">
        <v>6304</v>
      </c>
      <c r="AH659" s="79"/>
      <c r="AI659" s="85" t="s">
        <v>6296</v>
      </c>
      <c r="AJ659" s="79" t="b">
        <v>0</v>
      </c>
      <c r="AK659" s="79">
        <v>1</v>
      </c>
      <c r="AL659" s="85" t="s">
        <v>5643</v>
      </c>
      <c r="AM659" s="79" t="s">
        <v>6333</v>
      </c>
      <c r="AN659" s="79" t="b">
        <v>0</v>
      </c>
      <c r="AO659" s="85" t="s">
        <v>5643</v>
      </c>
      <c r="AP659" s="79" t="s">
        <v>176</v>
      </c>
      <c r="AQ659" s="79">
        <v>0</v>
      </c>
      <c r="AR659" s="79">
        <v>0</v>
      </c>
      <c r="AS659" s="79"/>
      <c r="AT659" s="79"/>
      <c r="AU659" s="79"/>
      <c r="AV659" s="79"/>
      <c r="AW659" s="79"/>
      <c r="AX659" s="79"/>
      <c r="AY659" s="79"/>
      <c r="AZ659" s="79"/>
      <c r="BA659">
        <v>1</v>
      </c>
      <c r="BB659" s="78" t="str">
        <f>REPLACE(INDEX(GroupVertices[Group], MATCH(Edges24[[#This Row],[Vertex 1]],GroupVertices[Vertex],0)),1,1,"")</f>
        <v>3</v>
      </c>
      <c r="BC659" s="78" t="str">
        <f>REPLACE(INDEX(GroupVertices[Group], MATCH(Edges24[[#This Row],[Vertex 2]],GroupVertices[Vertex],0)),1,1,"")</f>
        <v>3</v>
      </c>
      <c r="BD659" s="48"/>
      <c r="BE659" s="49"/>
      <c r="BF659" s="48"/>
      <c r="BG659" s="49"/>
      <c r="BH659" s="48"/>
      <c r="BI659" s="49"/>
      <c r="BJ659" s="48"/>
      <c r="BK659" s="49"/>
      <c r="BL659" s="48"/>
    </row>
    <row r="660" spans="1:64" x14ac:dyDescent="0.25">
      <c r="A660" s="64" t="s">
        <v>479</v>
      </c>
      <c r="B660" s="64" t="s">
        <v>958</v>
      </c>
      <c r="C660" s="65"/>
      <c r="D660" s="66"/>
      <c r="E660" s="67"/>
      <c r="F660" s="68"/>
      <c r="G660" s="65"/>
      <c r="H660" s="69"/>
      <c r="I660" s="70"/>
      <c r="J660" s="70"/>
      <c r="K660" s="34" t="s">
        <v>65</v>
      </c>
      <c r="L660" s="77">
        <v>1033</v>
      </c>
      <c r="M660" s="77"/>
      <c r="N660" s="72"/>
      <c r="O660" s="79" t="s">
        <v>999</v>
      </c>
      <c r="P660" s="81">
        <v>43167.658807870372</v>
      </c>
      <c r="Q660" s="79" t="s">
        <v>1545</v>
      </c>
      <c r="R660" s="83" t="s">
        <v>2295</v>
      </c>
      <c r="S660" s="79" t="s">
        <v>2572</v>
      </c>
      <c r="T660" s="79" t="s">
        <v>2933</v>
      </c>
      <c r="U660" s="79"/>
      <c r="V660" s="83" t="s">
        <v>3670</v>
      </c>
      <c r="W660" s="81">
        <v>43167.658807870372</v>
      </c>
      <c r="X660" s="83" t="s">
        <v>4535</v>
      </c>
      <c r="Y660" s="79"/>
      <c r="Z660" s="79"/>
      <c r="AA660" s="85" t="s">
        <v>5743</v>
      </c>
      <c r="AB660" s="79"/>
      <c r="AC660" s="79" t="b">
        <v>0</v>
      </c>
      <c r="AD660" s="79">
        <v>1</v>
      </c>
      <c r="AE660" s="85" t="s">
        <v>6296</v>
      </c>
      <c r="AF660" s="79" t="b">
        <v>0</v>
      </c>
      <c r="AG660" s="79" t="s">
        <v>6304</v>
      </c>
      <c r="AH660" s="79"/>
      <c r="AI660" s="85" t="s">
        <v>6296</v>
      </c>
      <c r="AJ660" s="79" t="b">
        <v>0</v>
      </c>
      <c r="AK660" s="79">
        <v>1</v>
      </c>
      <c r="AL660" s="85" t="s">
        <v>6296</v>
      </c>
      <c r="AM660" s="79" t="s">
        <v>6378</v>
      </c>
      <c r="AN660" s="79" t="b">
        <v>0</v>
      </c>
      <c r="AO660" s="85" t="s">
        <v>5743</v>
      </c>
      <c r="AP660" s="79" t="s">
        <v>176</v>
      </c>
      <c r="AQ660" s="79">
        <v>0</v>
      </c>
      <c r="AR660" s="79">
        <v>0</v>
      </c>
      <c r="AS660" s="79"/>
      <c r="AT660" s="79"/>
      <c r="AU660" s="79"/>
      <c r="AV660" s="79"/>
      <c r="AW660" s="79"/>
      <c r="AX660" s="79"/>
      <c r="AY660" s="79"/>
      <c r="AZ660" s="79"/>
      <c r="BA660">
        <v>1</v>
      </c>
      <c r="BB660" s="78" t="str">
        <f>REPLACE(INDEX(GroupVertices[Group], MATCH(Edges24[[#This Row],[Vertex 1]],GroupVertices[Vertex],0)),1,1,"")</f>
        <v>3</v>
      </c>
      <c r="BC660" s="78" t="str">
        <f>REPLACE(INDEX(GroupVertices[Group], MATCH(Edges24[[#This Row],[Vertex 2]],GroupVertices[Vertex],0)),1,1,"")</f>
        <v>3</v>
      </c>
      <c r="BD660" s="48">
        <v>1</v>
      </c>
      <c r="BE660" s="49">
        <v>2.3255813953488373</v>
      </c>
      <c r="BF660" s="48">
        <v>0</v>
      </c>
      <c r="BG660" s="49">
        <v>0</v>
      </c>
      <c r="BH660" s="48">
        <v>0</v>
      </c>
      <c r="BI660" s="49">
        <v>0</v>
      </c>
      <c r="BJ660" s="48">
        <v>42</v>
      </c>
      <c r="BK660" s="49">
        <v>97.674418604651166</v>
      </c>
      <c r="BL660" s="48">
        <v>43</v>
      </c>
    </row>
    <row r="661" spans="1:64" x14ac:dyDescent="0.25">
      <c r="A661" s="64" t="s">
        <v>666</v>
      </c>
      <c r="B661" s="64" t="s">
        <v>958</v>
      </c>
      <c r="C661" s="65"/>
      <c r="D661" s="66"/>
      <c r="E661" s="67"/>
      <c r="F661" s="68"/>
      <c r="G661" s="65"/>
      <c r="H661" s="69"/>
      <c r="I661" s="70"/>
      <c r="J661" s="70"/>
      <c r="K661" s="34" t="s">
        <v>65</v>
      </c>
      <c r="L661" s="77">
        <v>1034</v>
      </c>
      <c r="M661" s="77"/>
      <c r="N661" s="72"/>
      <c r="O661" s="79" t="s">
        <v>999</v>
      </c>
      <c r="P661" s="81">
        <v>43167.691111111111</v>
      </c>
      <c r="Q661" s="79" t="s">
        <v>1546</v>
      </c>
      <c r="R661" s="79"/>
      <c r="S661" s="79"/>
      <c r="T661" s="79" t="s">
        <v>2934</v>
      </c>
      <c r="U661" s="79"/>
      <c r="V661" s="83" t="s">
        <v>3803</v>
      </c>
      <c r="W661" s="81">
        <v>43167.691111111111</v>
      </c>
      <c r="X661" s="83" t="s">
        <v>4536</v>
      </c>
      <c r="Y661" s="79"/>
      <c r="Z661" s="79"/>
      <c r="AA661" s="85" t="s">
        <v>5744</v>
      </c>
      <c r="AB661" s="79"/>
      <c r="AC661" s="79" t="b">
        <v>0</v>
      </c>
      <c r="AD661" s="79">
        <v>0</v>
      </c>
      <c r="AE661" s="85" t="s">
        <v>6296</v>
      </c>
      <c r="AF661" s="79" t="b">
        <v>0</v>
      </c>
      <c r="AG661" s="79" t="s">
        <v>6304</v>
      </c>
      <c r="AH661" s="79"/>
      <c r="AI661" s="85" t="s">
        <v>6296</v>
      </c>
      <c r="AJ661" s="79" t="b">
        <v>0</v>
      </c>
      <c r="AK661" s="79">
        <v>1</v>
      </c>
      <c r="AL661" s="85" t="s">
        <v>5743</v>
      </c>
      <c r="AM661" s="79" t="s">
        <v>6333</v>
      </c>
      <c r="AN661" s="79" t="b">
        <v>0</v>
      </c>
      <c r="AO661" s="85" t="s">
        <v>5743</v>
      </c>
      <c r="AP661" s="79" t="s">
        <v>176</v>
      </c>
      <c r="AQ661" s="79">
        <v>0</v>
      </c>
      <c r="AR661" s="79">
        <v>0</v>
      </c>
      <c r="AS661" s="79"/>
      <c r="AT661" s="79"/>
      <c r="AU661" s="79"/>
      <c r="AV661" s="79"/>
      <c r="AW661" s="79"/>
      <c r="AX661" s="79"/>
      <c r="AY661" s="79"/>
      <c r="AZ661" s="79"/>
      <c r="BA661">
        <v>1</v>
      </c>
      <c r="BB661" s="78" t="str">
        <f>REPLACE(INDEX(GroupVertices[Group], MATCH(Edges24[[#This Row],[Vertex 1]],GroupVertices[Vertex],0)),1,1,"")</f>
        <v>3</v>
      </c>
      <c r="BC661" s="78" t="str">
        <f>REPLACE(INDEX(GroupVertices[Group], MATCH(Edges24[[#This Row],[Vertex 2]],GroupVertices[Vertex],0)),1,1,"")</f>
        <v>3</v>
      </c>
      <c r="BD661" s="48">
        <v>0</v>
      </c>
      <c r="BE661" s="49">
        <v>0</v>
      </c>
      <c r="BF661" s="48">
        <v>0</v>
      </c>
      <c r="BG661" s="49">
        <v>0</v>
      </c>
      <c r="BH661" s="48">
        <v>0</v>
      </c>
      <c r="BI661" s="49">
        <v>0</v>
      </c>
      <c r="BJ661" s="48">
        <v>22</v>
      </c>
      <c r="BK661" s="49">
        <v>100</v>
      </c>
      <c r="BL661" s="48">
        <v>22</v>
      </c>
    </row>
    <row r="662" spans="1:64" x14ac:dyDescent="0.25">
      <c r="A662" s="64" t="s">
        <v>479</v>
      </c>
      <c r="B662" s="64" t="s">
        <v>479</v>
      </c>
      <c r="C662" s="65"/>
      <c r="D662" s="66"/>
      <c r="E662" s="67"/>
      <c r="F662" s="68"/>
      <c r="G662" s="65"/>
      <c r="H662" s="69"/>
      <c r="I662" s="70"/>
      <c r="J662" s="70"/>
      <c r="K662" s="34" t="s">
        <v>65</v>
      </c>
      <c r="L662" s="77">
        <v>1037</v>
      </c>
      <c r="M662" s="77"/>
      <c r="N662" s="72"/>
      <c r="O662" s="79" t="s">
        <v>176</v>
      </c>
      <c r="P662" s="81">
        <v>43171.657893518517</v>
      </c>
      <c r="Q662" s="79" t="s">
        <v>1547</v>
      </c>
      <c r="R662" s="83" t="s">
        <v>2296</v>
      </c>
      <c r="S662" s="79" t="s">
        <v>2572</v>
      </c>
      <c r="T662" s="79" t="s">
        <v>2935</v>
      </c>
      <c r="U662" s="79"/>
      <c r="V662" s="83" t="s">
        <v>3670</v>
      </c>
      <c r="W662" s="81">
        <v>43171.657893518517</v>
      </c>
      <c r="X662" s="83" t="s">
        <v>4537</v>
      </c>
      <c r="Y662" s="79"/>
      <c r="Z662" s="79"/>
      <c r="AA662" s="85" t="s">
        <v>5745</v>
      </c>
      <c r="AB662" s="79"/>
      <c r="AC662" s="79" t="b">
        <v>0</v>
      </c>
      <c r="AD662" s="79">
        <v>0</v>
      </c>
      <c r="AE662" s="85" t="s">
        <v>6296</v>
      </c>
      <c r="AF662" s="79" t="b">
        <v>0</v>
      </c>
      <c r="AG662" s="79" t="s">
        <v>6304</v>
      </c>
      <c r="AH662" s="79"/>
      <c r="AI662" s="85" t="s">
        <v>6296</v>
      </c>
      <c r="AJ662" s="79" t="b">
        <v>0</v>
      </c>
      <c r="AK662" s="79">
        <v>0</v>
      </c>
      <c r="AL662" s="85" t="s">
        <v>6296</v>
      </c>
      <c r="AM662" s="79" t="s">
        <v>6378</v>
      </c>
      <c r="AN662" s="79" t="b">
        <v>0</v>
      </c>
      <c r="AO662" s="85" t="s">
        <v>5745</v>
      </c>
      <c r="AP662" s="79" t="s">
        <v>176</v>
      </c>
      <c r="AQ662" s="79">
        <v>0</v>
      </c>
      <c r="AR662" s="79">
        <v>0</v>
      </c>
      <c r="AS662" s="79"/>
      <c r="AT662" s="79"/>
      <c r="AU662" s="79"/>
      <c r="AV662" s="79"/>
      <c r="AW662" s="79"/>
      <c r="AX662" s="79"/>
      <c r="AY662" s="79"/>
      <c r="AZ662" s="79"/>
      <c r="BA662">
        <v>1</v>
      </c>
      <c r="BB662" s="78" t="str">
        <f>REPLACE(INDEX(GroupVertices[Group], MATCH(Edges24[[#This Row],[Vertex 1]],GroupVertices[Vertex],0)),1,1,"")</f>
        <v>3</v>
      </c>
      <c r="BC662" s="78" t="str">
        <f>REPLACE(INDEX(GroupVertices[Group], MATCH(Edges24[[#This Row],[Vertex 2]],GroupVertices[Vertex],0)),1,1,"")</f>
        <v>3</v>
      </c>
      <c r="BD662" s="48">
        <v>0</v>
      </c>
      <c r="BE662" s="49">
        <v>0</v>
      </c>
      <c r="BF662" s="48">
        <v>1</v>
      </c>
      <c r="BG662" s="49">
        <v>6.25</v>
      </c>
      <c r="BH662" s="48">
        <v>0</v>
      </c>
      <c r="BI662" s="49">
        <v>0</v>
      </c>
      <c r="BJ662" s="48">
        <v>15</v>
      </c>
      <c r="BK662" s="49">
        <v>93.75</v>
      </c>
      <c r="BL662" s="48">
        <v>16</v>
      </c>
    </row>
    <row r="663" spans="1:64" x14ac:dyDescent="0.25">
      <c r="A663" s="64" t="s">
        <v>495</v>
      </c>
      <c r="B663" s="64" t="s">
        <v>901</v>
      </c>
      <c r="C663" s="65"/>
      <c r="D663" s="66"/>
      <c r="E663" s="67"/>
      <c r="F663" s="68"/>
      <c r="G663" s="65"/>
      <c r="H663" s="69"/>
      <c r="I663" s="70"/>
      <c r="J663" s="70"/>
      <c r="K663" s="34" t="s">
        <v>65</v>
      </c>
      <c r="L663" s="77">
        <v>1039</v>
      </c>
      <c r="M663" s="77"/>
      <c r="N663" s="72"/>
      <c r="O663" s="79" t="s">
        <v>999</v>
      </c>
      <c r="P663" s="81">
        <v>43168.625162037039</v>
      </c>
      <c r="Q663" s="79" t="s">
        <v>1548</v>
      </c>
      <c r="R663" s="79" t="s">
        <v>2297</v>
      </c>
      <c r="S663" s="79" t="s">
        <v>2509</v>
      </c>
      <c r="T663" s="79" t="s">
        <v>731</v>
      </c>
      <c r="U663" s="79"/>
      <c r="V663" s="83" t="s">
        <v>3682</v>
      </c>
      <c r="W663" s="81">
        <v>43168.625162037039</v>
      </c>
      <c r="X663" s="83" t="s">
        <v>4538</v>
      </c>
      <c r="Y663" s="79"/>
      <c r="Z663" s="79"/>
      <c r="AA663" s="85" t="s">
        <v>5746</v>
      </c>
      <c r="AB663" s="79"/>
      <c r="AC663" s="79" t="b">
        <v>0</v>
      </c>
      <c r="AD663" s="79">
        <v>1</v>
      </c>
      <c r="AE663" s="85" t="s">
        <v>6296</v>
      </c>
      <c r="AF663" s="79" t="b">
        <v>0</v>
      </c>
      <c r="AG663" s="79" t="s">
        <v>6304</v>
      </c>
      <c r="AH663" s="79"/>
      <c r="AI663" s="85" t="s">
        <v>6296</v>
      </c>
      <c r="AJ663" s="79" t="b">
        <v>0</v>
      </c>
      <c r="AK663" s="79">
        <v>1</v>
      </c>
      <c r="AL663" s="85" t="s">
        <v>6296</v>
      </c>
      <c r="AM663" s="79" t="s">
        <v>6359</v>
      </c>
      <c r="AN663" s="79" t="b">
        <v>0</v>
      </c>
      <c r="AO663" s="85" t="s">
        <v>5746</v>
      </c>
      <c r="AP663" s="79" t="s">
        <v>6415</v>
      </c>
      <c r="AQ663" s="79">
        <v>0</v>
      </c>
      <c r="AR663" s="79">
        <v>0</v>
      </c>
      <c r="AS663" s="79"/>
      <c r="AT663" s="79"/>
      <c r="AU663" s="79"/>
      <c r="AV663" s="79"/>
      <c r="AW663" s="79"/>
      <c r="AX663" s="79"/>
      <c r="AY663" s="79"/>
      <c r="AZ663" s="79"/>
      <c r="BA663">
        <v>1</v>
      </c>
      <c r="BB663" s="78" t="str">
        <f>REPLACE(INDEX(GroupVertices[Group], MATCH(Edges24[[#This Row],[Vertex 1]],GroupVertices[Vertex],0)),1,1,"")</f>
        <v>3</v>
      </c>
      <c r="BC663" s="78" t="str">
        <f>REPLACE(INDEX(GroupVertices[Group], MATCH(Edges24[[#This Row],[Vertex 2]],GroupVertices[Vertex],0)),1,1,"")</f>
        <v>3</v>
      </c>
      <c r="BD663" s="48">
        <v>1</v>
      </c>
      <c r="BE663" s="49">
        <v>6.25</v>
      </c>
      <c r="BF663" s="48">
        <v>0</v>
      </c>
      <c r="BG663" s="49">
        <v>0</v>
      </c>
      <c r="BH663" s="48">
        <v>0</v>
      </c>
      <c r="BI663" s="49">
        <v>0</v>
      </c>
      <c r="BJ663" s="48">
        <v>15</v>
      </c>
      <c r="BK663" s="49">
        <v>93.75</v>
      </c>
      <c r="BL663" s="48">
        <v>16</v>
      </c>
    </row>
    <row r="664" spans="1:64" x14ac:dyDescent="0.25">
      <c r="A664" s="64" t="s">
        <v>666</v>
      </c>
      <c r="B664" s="64" t="s">
        <v>901</v>
      </c>
      <c r="C664" s="65"/>
      <c r="D664" s="66"/>
      <c r="E664" s="67"/>
      <c r="F664" s="68"/>
      <c r="G664" s="65"/>
      <c r="H664" s="69"/>
      <c r="I664" s="70"/>
      <c r="J664" s="70"/>
      <c r="K664" s="34" t="s">
        <v>65</v>
      </c>
      <c r="L664" s="77">
        <v>1040</v>
      </c>
      <c r="M664" s="77"/>
      <c r="N664" s="72"/>
      <c r="O664" s="79" t="s">
        <v>999</v>
      </c>
      <c r="P664" s="81">
        <v>43168.688171296293</v>
      </c>
      <c r="Q664" s="79" t="s">
        <v>1549</v>
      </c>
      <c r="R664" s="79"/>
      <c r="S664" s="79"/>
      <c r="T664" s="79" t="s">
        <v>731</v>
      </c>
      <c r="U664" s="79"/>
      <c r="V664" s="83" t="s">
        <v>3803</v>
      </c>
      <c r="W664" s="81">
        <v>43168.688171296293</v>
      </c>
      <c r="X664" s="83" t="s">
        <v>4539</v>
      </c>
      <c r="Y664" s="79"/>
      <c r="Z664" s="79"/>
      <c r="AA664" s="85" t="s">
        <v>5747</v>
      </c>
      <c r="AB664" s="79"/>
      <c r="AC664" s="79" t="b">
        <v>0</v>
      </c>
      <c r="AD664" s="79">
        <v>0</v>
      </c>
      <c r="AE664" s="85" t="s">
        <v>6296</v>
      </c>
      <c r="AF664" s="79" t="b">
        <v>0</v>
      </c>
      <c r="AG664" s="79" t="s">
        <v>6304</v>
      </c>
      <c r="AH664" s="79"/>
      <c r="AI664" s="85" t="s">
        <v>6296</v>
      </c>
      <c r="AJ664" s="79" t="b">
        <v>0</v>
      </c>
      <c r="AK664" s="79">
        <v>1</v>
      </c>
      <c r="AL664" s="85" t="s">
        <v>5746</v>
      </c>
      <c r="AM664" s="79" t="s">
        <v>6333</v>
      </c>
      <c r="AN664" s="79" t="b">
        <v>0</v>
      </c>
      <c r="AO664" s="85" t="s">
        <v>5746</v>
      </c>
      <c r="AP664" s="79" t="s">
        <v>176</v>
      </c>
      <c r="AQ664" s="79">
        <v>0</v>
      </c>
      <c r="AR664" s="79">
        <v>0</v>
      </c>
      <c r="AS664" s="79"/>
      <c r="AT664" s="79"/>
      <c r="AU664" s="79"/>
      <c r="AV664" s="79"/>
      <c r="AW664" s="79"/>
      <c r="AX664" s="79"/>
      <c r="AY664" s="79"/>
      <c r="AZ664" s="79"/>
      <c r="BA664">
        <v>1</v>
      </c>
      <c r="BB664" s="78" t="str">
        <f>REPLACE(INDEX(GroupVertices[Group], MATCH(Edges24[[#This Row],[Vertex 1]],GroupVertices[Vertex],0)),1,1,"")</f>
        <v>3</v>
      </c>
      <c r="BC664" s="78" t="str">
        <f>REPLACE(INDEX(GroupVertices[Group], MATCH(Edges24[[#This Row],[Vertex 2]],GroupVertices[Vertex],0)),1,1,"")</f>
        <v>3</v>
      </c>
      <c r="BD664" s="48">
        <v>1</v>
      </c>
      <c r="BE664" s="49">
        <v>5.5555555555555554</v>
      </c>
      <c r="BF664" s="48">
        <v>0</v>
      </c>
      <c r="BG664" s="49">
        <v>0</v>
      </c>
      <c r="BH664" s="48">
        <v>0</v>
      </c>
      <c r="BI664" s="49">
        <v>0</v>
      </c>
      <c r="BJ664" s="48">
        <v>17</v>
      </c>
      <c r="BK664" s="49">
        <v>94.444444444444443</v>
      </c>
      <c r="BL664" s="48">
        <v>18</v>
      </c>
    </row>
    <row r="665" spans="1:64" x14ac:dyDescent="0.25">
      <c r="A665" s="64" t="s">
        <v>333</v>
      </c>
      <c r="B665" s="64" t="s">
        <v>495</v>
      </c>
      <c r="C665" s="65"/>
      <c r="D665" s="66"/>
      <c r="E665" s="67"/>
      <c r="F665" s="68"/>
      <c r="G665" s="65"/>
      <c r="H665" s="69"/>
      <c r="I665" s="70"/>
      <c r="J665" s="70"/>
      <c r="K665" s="34" t="s">
        <v>65</v>
      </c>
      <c r="L665" s="77">
        <v>1041</v>
      </c>
      <c r="M665" s="77"/>
      <c r="N665" s="72"/>
      <c r="O665" s="79" t="s">
        <v>999</v>
      </c>
      <c r="P665" s="81">
        <v>43167.965289351851</v>
      </c>
      <c r="Q665" s="79" t="s">
        <v>1550</v>
      </c>
      <c r="R665" s="83" t="s">
        <v>2298</v>
      </c>
      <c r="S665" s="79" t="s">
        <v>2505</v>
      </c>
      <c r="T665" s="79" t="s">
        <v>2936</v>
      </c>
      <c r="U665" s="79"/>
      <c r="V665" s="83" t="s">
        <v>3562</v>
      </c>
      <c r="W665" s="81">
        <v>43167.965289351851</v>
      </c>
      <c r="X665" s="83" t="s">
        <v>4540</v>
      </c>
      <c r="Y665" s="79"/>
      <c r="Z665" s="79"/>
      <c r="AA665" s="85" t="s">
        <v>5748</v>
      </c>
      <c r="AB665" s="79"/>
      <c r="AC665" s="79" t="b">
        <v>0</v>
      </c>
      <c r="AD665" s="79">
        <v>2</v>
      </c>
      <c r="AE665" s="85" t="s">
        <v>6296</v>
      </c>
      <c r="AF665" s="79" t="b">
        <v>0</v>
      </c>
      <c r="AG665" s="79" t="s">
        <v>6304</v>
      </c>
      <c r="AH665" s="79"/>
      <c r="AI665" s="85" t="s">
        <v>6296</v>
      </c>
      <c r="AJ665" s="79" t="b">
        <v>0</v>
      </c>
      <c r="AK665" s="79">
        <v>1</v>
      </c>
      <c r="AL665" s="85" t="s">
        <v>6296</v>
      </c>
      <c r="AM665" s="79" t="s">
        <v>6330</v>
      </c>
      <c r="AN665" s="79" t="b">
        <v>0</v>
      </c>
      <c r="AO665" s="85" t="s">
        <v>5748</v>
      </c>
      <c r="AP665" s="79" t="s">
        <v>6415</v>
      </c>
      <c r="AQ665" s="79">
        <v>0</v>
      </c>
      <c r="AR665" s="79">
        <v>0</v>
      </c>
      <c r="AS665" s="79"/>
      <c r="AT665" s="79"/>
      <c r="AU665" s="79"/>
      <c r="AV665" s="79"/>
      <c r="AW665" s="79"/>
      <c r="AX665" s="79"/>
      <c r="AY665" s="79"/>
      <c r="AZ665" s="79"/>
      <c r="BA665">
        <v>1</v>
      </c>
      <c r="BB665" s="78" t="str">
        <f>REPLACE(INDEX(GroupVertices[Group], MATCH(Edges24[[#This Row],[Vertex 1]],GroupVertices[Vertex],0)),1,1,"")</f>
        <v>15</v>
      </c>
      <c r="BC665" s="78" t="str">
        <f>REPLACE(INDEX(GroupVertices[Group], MATCH(Edges24[[#This Row],[Vertex 2]],GroupVertices[Vertex],0)),1,1,"")</f>
        <v>3</v>
      </c>
      <c r="BD665" s="48"/>
      <c r="BE665" s="49"/>
      <c r="BF665" s="48"/>
      <c r="BG665" s="49"/>
      <c r="BH665" s="48"/>
      <c r="BI665" s="49"/>
      <c r="BJ665" s="48"/>
      <c r="BK665" s="49"/>
      <c r="BL665" s="48"/>
    </row>
    <row r="666" spans="1:64" x14ac:dyDescent="0.25">
      <c r="A666" s="64" t="s">
        <v>495</v>
      </c>
      <c r="B666" s="64" t="s">
        <v>666</v>
      </c>
      <c r="C666" s="65"/>
      <c r="D666" s="66"/>
      <c r="E666" s="67"/>
      <c r="F666" s="68"/>
      <c r="G666" s="65"/>
      <c r="H666" s="69"/>
      <c r="I666" s="70"/>
      <c r="J666" s="70"/>
      <c r="K666" s="34" t="s">
        <v>66</v>
      </c>
      <c r="L666" s="77">
        <v>1042</v>
      </c>
      <c r="M666" s="77"/>
      <c r="N666" s="72"/>
      <c r="O666" s="79" t="s">
        <v>999</v>
      </c>
      <c r="P666" s="81">
        <v>43165.197916666664</v>
      </c>
      <c r="Q666" s="79" t="s">
        <v>1551</v>
      </c>
      <c r="R666" s="79" t="s">
        <v>2299</v>
      </c>
      <c r="S666" s="79" t="s">
        <v>2509</v>
      </c>
      <c r="T666" s="79" t="s">
        <v>2937</v>
      </c>
      <c r="U666" s="79"/>
      <c r="V666" s="83" t="s">
        <v>3682</v>
      </c>
      <c r="W666" s="81">
        <v>43165.197916666664</v>
      </c>
      <c r="X666" s="83" t="s">
        <v>4541</v>
      </c>
      <c r="Y666" s="79"/>
      <c r="Z666" s="79"/>
      <c r="AA666" s="85" t="s">
        <v>5749</v>
      </c>
      <c r="AB666" s="79"/>
      <c r="AC666" s="79" t="b">
        <v>0</v>
      </c>
      <c r="AD666" s="79">
        <v>3</v>
      </c>
      <c r="AE666" s="85" t="s">
        <v>6296</v>
      </c>
      <c r="AF666" s="79" t="b">
        <v>0</v>
      </c>
      <c r="AG666" s="79" t="s">
        <v>6304</v>
      </c>
      <c r="AH666" s="79"/>
      <c r="AI666" s="85" t="s">
        <v>6296</v>
      </c>
      <c r="AJ666" s="79" t="b">
        <v>0</v>
      </c>
      <c r="AK666" s="79">
        <v>6</v>
      </c>
      <c r="AL666" s="85" t="s">
        <v>6296</v>
      </c>
      <c r="AM666" s="79" t="s">
        <v>6359</v>
      </c>
      <c r="AN666" s="79" t="b">
        <v>0</v>
      </c>
      <c r="AO666" s="85" t="s">
        <v>5749</v>
      </c>
      <c r="AP666" s="79" t="s">
        <v>6415</v>
      </c>
      <c r="AQ666" s="79">
        <v>0</v>
      </c>
      <c r="AR666" s="79">
        <v>0</v>
      </c>
      <c r="AS666" s="79"/>
      <c r="AT666" s="79"/>
      <c r="AU666" s="79"/>
      <c r="AV666" s="79"/>
      <c r="AW666" s="79"/>
      <c r="AX666" s="79"/>
      <c r="AY666" s="79"/>
      <c r="AZ666" s="79"/>
      <c r="BA666">
        <v>9</v>
      </c>
      <c r="BB666" s="78" t="str">
        <f>REPLACE(INDEX(GroupVertices[Group], MATCH(Edges24[[#This Row],[Vertex 1]],GroupVertices[Vertex],0)),1,1,"")</f>
        <v>3</v>
      </c>
      <c r="BC666" s="78" t="str">
        <f>REPLACE(INDEX(GroupVertices[Group], MATCH(Edges24[[#This Row],[Vertex 2]],GroupVertices[Vertex],0)),1,1,"")</f>
        <v>3</v>
      </c>
      <c r="BD666" s="48">
        <v>1</v>
      </c>
      <c r="BE666" s="49">
        <v>7.1428571428571432</v>
      </c>
      <c r="BF666" s="48">
        <v>0</v>
      </c>
      <c r="BG666" s="49">
        <v>0</v>
      </c>
      <c r="BH666" s="48">
        <v>0</v>
      </c>
      <c r="BI666" s="49">
        <v>0</v>
      </c>
      <c r="BJ666" s="48">
        <v>13</v>
      </c>
      <c r="BK666" s="49">
        <v>92.857142857142861</v>
      </c>
      <c r="BL666" s="48">
        <v>14</v>
      </c>
    </row>
    <row r="667" spans="1:64" x14ac:dyDescent="0.25">
      <c r="A667" s="64" t="s">
        <v>495</v>
      </c>
      <c r="B667" s="64" t="s">
        <v>666</v>
      </c>
      <c r="C667" s="65"/>
      <c r="D667" s="66"/>
      <c r="E667" s="67"/>
      <c r="F667" s="68"/>
      <c r="G667" s="65"/>
      <c r="H667" s="69"/>
      <c r="I667" s="70"/>
      <c r="J667" s="70"/>
      <c r="K667" s="34" t="s">
        <v>66</v>
      </c>
      <c r="L667" s="77">
        <v>1046</v>
      </c>
      <c r="M667" s="77"/>
      <c r="N667" s="72"/>
      <c r="O667" s="79" t="s">
        <v>999</v>
      </c>
      <c r="P667" s="81">
        <v>43163.184027777781</v>
      </c>
      <c r="Q667" s="79" t="s">
        <v>1552</v>
      </c>
      <c r="R667" s="83" t="s">
        <v>2300</v>
      </c>
      <c r="S667" s="79" t="s">
        <v>2518</v>
      </c>
      <c r="T667" s="79" t="s">
        <v>2938</v>
      </c>
      <c r="U667" s="79"/>
      <c r="V667" s="83" t="s">
        <v>3682</v>
      </c>
      <c r="W667" s="81">
        <v>43163.184027777781</v>
      </c>
      <c r="X667" s="83" t="s">
        <v>4542</v>
      </c>
      <c r="Y667" s="79"/>
      <c r="Z667" s="79"/>
      <c r="AA667" s="85" t="s">
        <v>5750</v>
      </c>
      <c r="AB667" s="79"/>
      <c r="AC667" s="79" t="b">
        <v>0</v>
      </c>
      <c r="AD667" s="79">
        <v>4</v>
      </c>
      <c r="AE667" s="85" t="s">
        <v>6296</v>
      </c>
      <c r="AF667" s="79" t="b">
        <v>0</v>
      </c>
      <c r="AG667" s="79" t="s">
        <v>6304</v>
      </c>
      <c r="AH667" s="79"/>
      <c r="AI667" s="85" t="s">
        <v>6296</v>
      </c>
      <c r="AJ667" s="79" t="b">
        <v>0</v>
      </c>
      <c r="AK667" s="79">
        <v>2</v>
      </c>
      <c r="AL667" s="85" t="s">
        <v>6296</v>
      </c>
      <c r="AM667" s="79" t="s">
        <v>6359</v>
      </c>
      <c r="AN667" s="79" t="b">
        <v>0</v>
      </c>
      <c r="AO667" s="85" t="s">
        <v>5750</v>
      </c>
      <c r="AP667" s="79" t="s">
        <v>6415</v>
      </c>
      <c r="AQ667" s="79">
        <v>0</v>
      </c>
      <c r="AR667" s="79">
        <v>0</v>
      </c>
      <c r="AS667" s="79"/>
      <c r="AT667" s="79"/>
      <c r="AU667" s="79"/>
      <c r="AV667" s="79"/>
      <c r="AW667" s="79"/>
      <c r="AX667" s="79"/>
      <c r="AY667" s="79"/>
      <c r="AZ667" s="79"/>
      <c r="BA667">
        <v>9</v>
      </c>
      <c r="BB667" s="78" t="str">
        <f>REPLACE(INDEX(GroupVertices[Group], MATCH(Edges24[[#This Row],[Vertex 1]],GroupVertices[Vertex],0)),1,1,"")</f>
        <v>3</v>
      </c>
      <c r="BC667" s="78" t="str">
        <f>REPLACE(INDEX(GroupVertices[Group], MATCH(Edges24[[#This Row],[Vertex 2]],GroupVertices[Vertex],0)),1,1,"")</f>
        <v>3</v>
      </c>
      <c r="BD667" s="48"/>
      <c r="BE667" s="49"/>
      <c r="BF667" s="48"/>
      <c r="BG667" s="49"/>
      <c r="BH667" s="48"/>
      <c r="BI667" s="49"/>
      <c r="BJ667" s="48"/>
      <c r="BK667" s="49"/>
      <c r="BL667" s="48"/>
    </row>
    <row r="668" spans="1:64" x14ac:dyDescent="0.25">
      <c r="A668" s="64" t="s">
        <v>495</v>
      </c>
      <c r="B668" s="64" t="s">
        <v>666</v>
      </c>
      <c r="C668" s="65"/>
      <c r="D668" s="66"/>
      <c r="E668" s="67"/>
      <c r="F668" s="68"/>
      <c r="G668" s="65"/>
      <c r="H668" s="69"/>
      <c r="I668" s="70"/>
      <c r="J668" s="70"/>
      <c r="K668" s="34" t="s">
        <v>66</v>
      </c>
      <c r="L668" s="77">
        <v>1048</v>
      </c>
      <c r="M668" s="77"/>
      <c r="N668" s="72"/>
      <c r="O668" s="79" t="s">
        <v>999</v>
      </c>
      <c r="P668" s="81">
        <v>43163.136111111111</v>
      </c>
      <c r="Q668" s="79" t="s">
        <v>1553</v>
      </c>
      <c r="R668" s="79" t="s">
        <v>2299</v>
      </c>
      <c r="S668" s="79" t="s">
        <v>2509</v>
      </c>
      <c r="T668" s="79" t="s">
        <v>2939</v>
      </c>
      <c r="U668" s="79"/>
      <c r="V668" s="83" t="s">
        <v>3682</v>
      </c>
      <c r="W668" s="81">
        <v>43163.136111111111</v>
      </c>
      <c r="X668" s="83" t="s">
        <v>4543</v>
      </c>
      <c r="Y668" s="79"/>
      <c r="Z668" s="79"/>
      <c r="AA668" s="85" t="s">
        <v>5751</v>
      </c>
      <c r="AB668" s="79"/>
      <c r="AC668" s="79" t="b">
        <v>0</v>
      </c>
      <c r="AD668" s="79">
        <v>9</v>
      </c>
      <c r="AE668" s="85" t="s">
        <v>6296</v>
      </c>
      <c r="AF668" s="79" t="b">
        <v>0</v>
      </c>
      <c r="AG668" s="79" t="s">
        <v>6304</v>
      </c>
      <c r="AH668" s="79"/>
      <c r="AI668" s="85" t="s">
        <v>6296</v>
      </c>
      <c r="AJ668" s="79" t="b">
        <v>0</v>
      </c>
      <c r="AK668" s="79">
        <v>6</v>
      </c>
      <c r="AL668" s="85" t="s">
        <v>6296</v>
      </c>
      <c r="AM668" s="79" t="s">
        <v>6359</v>
      </c>
      <c r="AN668" s="79" t="b">
        <v>0</v>
      </c>
      <c r="AO668" s="85" t="s">
        <v>5751</v>
      </c>
      <c r="AP668" s="79" t="s">
        <v>6415</v>
      </c>
      <c r="AQ668" s="79">
        <v>0</v>
      </c>
      <c r="AR668" s="79">
        <v>0</v>
      </c>
      <c r="AS668" s="79"/>
      <c r="AT668" s="79"/>
      <c r="AU668" s="79"/>
      <c r="AV668" s="79"/>
      <c r="AW668" s="79"/>
      <c r="AX668" s="79"/>
      <c r="AY668" s="79"/>
      <c r="AZ668" s="79"/>
      <c r="BA668">
        <v>9</v>
      </c>
      <c r="BB668" s="78" t="str">
        <f>REPLACE(INDEX(GroupVertices[Group], MATCH(Edges24[[#This Row],[Vertex 1]],GroupVertices[Vertex],0)),1,1,"")</f>
        <v>3</v>
      </c>
      <c r="BC668" s="78" t="str">
        <f>REPLACE(INDEX(GroupVertices[Group], MATCH(Edges24[[#This Row],[Vertex 2]],GroupVertices[Vertex],0)),1,1,"")</f>
        <v>3</v>
      </c>
      <c r="BD668" s="48">
        <v>1</v>
      </c>
      <c r="BE668" s="49">
        <v>7.6923076923076925</v>
      </c>
      <c r="BF668" s="48">
        <v>0</v>
      </c>
      <c r="BG668" s="49">
        <v>0</v>
      </c>
      <c r="BH668" s="48">
        <v>0</v>
      </c>
      <c r="BI668" s="49">
        <v>0</v>
      </c>
      <c r="BJ668" s="48">
        <v>12</v>
      </c>
      <c r="BK668" s="49">
        <v>92.307692307692307</v>
      </c>
      <c r="BL668" s="48">
        <v>13</v>
      </c>
    </row>
    <row r="669" spans="1:64" x14ac:dyDescent="0.25">
      <c r="A669" s="64" t="s">
        <v>495</v>
      </c>
      <c r="B669" s="64" t="s">
        <v>666</v>
      </c>
      <c r="C669" s="65"/>
      <c r="D669" s="66"/>
      <c r="E669" s="67"/>
      <c r="F669" s="68"/>
      <c r="G669" s="65"/>
      <c r="H669" s="69"/>
      <c r="I669" s="70"/>
      <c r="J669" s="70"/>
      <c r="K669" s="34" t="s">
        <v>66</v>
      </c>
      <c r="L669" s="77">
        <v>1052</v>
      </c>
      <c r="M669" s="77"/>
      <c r="N669" s="72"/>
      <c r="O669" s="79" t="s">
        <v>999</v>
      </c>
      <c r="P669" s="81">
        <v>43174.127592592595</v>
      </c>
      <c r="Q669" s="79" t="s">
        <v>1554</v>
      </c>
      <c r="R669" s="83" t="s">
        <v>2301</v>
      </c>
      <c r="S669" s="79" t="s">
        <v>2577</v>
      </c>
      <c r="T669" s="79" t="s">
        <v>2940</v>
      </c>
      <c r="U669" s="79"/>
      <c r="V669" s="83" t="s">
        <v>3682</v>
      </c>
      <c r="W669" s="81">
        <v>43174.127592592595</v>
      </c>
      <c r="X669" s="83" t="s">
        <v>4544</v>
      </c>
      <c r="Y669" s="79"/>
      <c r="Z669" s="79"/>
      <c r="AA669" s="85" t="s">
        <v>5752</v>
      </c>
      <c r="AB669" s="79"/>
      <c r="AC669" s="79" t="b">
        <v>0</v>
      </c>
      <c r="AD669" s="79">
        <v>8</v>
      </c>
      <c r="AE669" s="85" t="s">
        <v>6296</v>
      </c>
      <c r="AF669" s="79" t="b">
        <v>0</v>
      </c>
      <c r="AG669" s="79" t="s">
        <v>6304</v>
      </c>
      <c r="AH669" s="79"/>
      <c r="AI669" s="85" t="s">
        <v>6296</v>
      </c>
      <c r="AJ669" s="79" t="b">
        <v>0</v>
      </c>
      <c r="AK669" s="79">
        <v>5</v>
      </c>
      <c r="AL669" s="85" t="s">
        <v>6296</v>
      </c>
      <c r="AM669" s="79" t="s">
        <v>6331</v>
      </c>
      <c r="AN669" s="79" t="b">
        <v>0</v>
      </c>
      <c r="AO669" s="85" t="s">
        <v>5752</v>
      </c>
      <c r="AP669" s="79" t="s">
        <v>6415</v>
      </c>
      <c r="AQ669" s="79">
        <v>0</v>
      </c>
      <c r="AR669" s="79">
        <v>0</v>
      </c>
      <c r="AS669" s="79" t="s">
        <v>6426</v>
      </c>
      <c r="AT669" s="79" t="s">
        <v>6429</v>
      </c>
      <c r="AU669" s="79" t="s">
        <v>6434</v>
      </c>
      <c r="AV669" s="79" t="s">
        <v>6449</v>
      </c>
      <c r="AW669" s="79" t="s">
        <v>6462</v>
      </c>
      <c r="AX669" s="79" t="s">
        <v>6475</v>
      </c>
      <c r="AY669" s="79" t="s">
        <v>6478</v>
      </c>
      <c r="AZ669" s="83" t="s">
        <v>6489</v>
      </c>
      <c r="BA669">
        <v>9</v>
      </c>
      <c r="BB669" s="78" t="str">
        <f>REPLACE(INDEX(GroupVertices[Group], MATCH(Edges24[[#This Row],[Vertex 1]],GroupVertices[Vertex],0)),1,1,"")</f>
        <v>3</v>
      </c>
      <c r="BC669" s="78" t="str">
        <f>REPLACE(INDEX(GroupVertices[Group], MATCH(Edges24[[#This Row],[Vertex 2]],GroupVertices[Vertex],0)),1,1,"")</f>
        <v>3</v>
      </c>
      <c r="BD669" s="48"/>
      <c r="BE669" s="49"/>
      <c r="BF669" s="48"/>
      <c r="BG669" s="49"/>
      <c r="BH669" s="48"/>
      <c r="BI669" s="49"/>
      <c r="BJ669" s="48"/>
      <c r="BK669" s="49"/>
      <c r="BL669" s="48"/>
    </row>
    <row r="670" spans="1:64" x14ac:dyDescent="0.25">
      <c r="A670" s="64" t="s">
        <v>495</v>
      </c>
      <c r="B670" s="64" t="s">
        <v>666</v>
      </c>
      <c r="C670" s="65"/>
      <c r="D670" s="66"/>
      <c r="E670" s="67"/>
      <c r="F670" s="68"/>
      <c r="G670" s="65"/>
      <c r="H670" s="69"/>
      <c r="I670" s="70"/>
      <c r="J670" s="70"/>
      <c r="K670" s="34" t="s">
        <v>66</v>
      </c>
      <c r="L670" s="77">
        <v>1054</v>
      </c>
      <c r="M670" s="77"/>
      <c r="N670" s="72"/>
      <c r="O670" s="79" t="s">
        <v>999</v>
      </c>
      <c r="P670" s="81">
        <v>43167.652777777781</v>
      </c>
      <c r="Q670" s="79" t="s">
        <v>1555</v>
      </c>
      <c r="R670" s="79" t="s">
        <v>2302</v>
      </c>
      <c r="S670" s="79" t="s">
        <v>2614</v>
      </c>
      <c r="T670" s="79" t="s">
        <v>2756</v>
      </c>
      <c r="U670" s="79"/>
      <c r="V670" s="83" t="s">
        <v>3682</v>
      </c>
      <c r="W670" s="81">
        <v>43167.652777777781</v>
      </c>
      <c r="X670" s="83" t="s">
        <v>4545</v>
      </c>
      <c r="Y670" s="79"/>
      <c r="Z670" s="79"/>
      <c r="AA670" s="85" t="s">
        <v>5753</v>
      </c>
      <c r="AB670" s="79"/>
      <c r="AC670" s="79" t="b">
        <v>0</v>
      </c>
      <c r="AD670" s="79">
        <v>2</v>
      </c>
      <c r="AE670" s="85" t="s">
        <v>6296</v>
      </c>
      <c r="AF670" s="79" t="b">
        <v>0</v>
      </c>
      <c r="AG670" s="79" t="s">
        <v>6304</v>
      </c>
      <c r="AH670" s="79"/>
      <c r="AI670" s="85" t="s">
        <v>6296</v>
      </c>
      <c r="AJ670" s="79" t="b">
        <v>0</v>
      </c>
      <c r="AK670" s="79">
        <v>1</v>
      </c>
      <c r="AL670" s="85" t="s">
        <v>6296</v>
      </c>
      <c r="AM670" s="79" t="s">
        <v>6359</v>
      </c>
      <c r="AN670" s="79" t="b">
        <v>0</v>
      </c>
      <c r="AO670" s="85" t="s">
        <v>5753</v>
      </c>
      <c r="AP670" s="79" t="s">
        <v>176</v>
      </c>
      <c r="AQ670" s="79">
        <v>0</v>
      </c>
      <c r="AR670" s="79">
        <v>0</v>
      </c>
      <c r="AS670" s="79"/>
      <c r="AT670" s="79"/>
      <c r="AU670" s="79"/>
      <c r="AV670" s="79"/>
      <c r="AW670" s="79"/>
      <c r="AX670" s="79"/>
      <c r="AY670" s="79"/>
      <c r="AZ670" s="79"/>
      <c r="BA670">
        <v>9</v>
      </c>
      <c r="BB670" s="78" t="str">
        <f>REPLACE(INDEX(GroupVertices[Group], MATCH(Edges24[[#This Row],[Vertex 1]],GroupVertices[Vertex],0)),1,1,"")</f>
        <v>3</v>
      </c>
      <c r="BC670" s="78" t="str">
        <f>REPLACE(INDEX(GroupVertices[Group], MATCH(Edges24[[#This Row],[Vertex 2]],GroupVertices[Vertex],0)),1,1,"")</f>
        <v>3</v>
      </c>
      <c r="BD670" s="48">
        <v>0</v>
      </c>
      <c r="BE670" s="49">
        <v>0</v>
      </c>
      <c r="BF670" s="48">
        <v>0</v>
      </c>
      <c r="BG670" s="49">
        <v>0</v>
      </c>
      <c r="BH670" s="48">
        <v>0</v>
      </c>
      <c r="BI670" s="49">
        <v>0</v>
      </c>
      <c r="BJ670" s="48">
        <v>14</v>
      </c>
      <c r="BK670" s="49">
        <v>100</v>
      </c>
      <c r="BL670" s="48">
        <v>14</v>
      </c>
    </row>
    <row r="671" spans="1:64" x14ac:dyDescent="0.25">
      <c r="A671" s="64" t="s">
        <v>537</v>
      </c>
      <c r="B671" s="64" t="s">
        <v>495</v>
      </c>
      <c r="C671" s="65"/>
      <c r="D671" s="66"/>
      <c r="E671" s="67"/>
      <c r="F671" s="68"/>
      <c r="G671" s="65"/>
      <c r="H671" s="69"/>
      <c r="I671" s="70"/>
      <c r="J671" s="70"/>
      <c r="K671" s="34" t="s">
        <v>66</v>
      </c>
      <c r="L671" s="77">
        <v>1055</v>
      </c>
      <c r="M671" s="77"/>
      <c r="N671" s="72"/>
      <c r="O671" s="79" t="s">
        <v>999</v>
      </c>
      <c r="P671" s="81">
        <v>43174.596446759257</v>
      </c>
      <c r="Q671" s="79" t="s">
        <v>1556</v>
      </c>
      <c r="R671" s="79"/>
      <c r="S671" s="79"/>
      <c r="T671" s="79" t="s">
        <v>2941</v>
      </c>
      <c r="U671" s="79"/>
      <c r="V671" s="83" t="s">
        <v>3708</v>
      </c>
      <c r="W671" s="81">
        <v>43174.596446759257</v>
      </c>
      <c r="X671" s="83" t="s">
        <v>4546</v>
      </c>
      <c r="Y671" s="79"/>
      <c r="Z671" s="79"/>
      <c r="AA671" s="85" t="s">
        <v>5754</v>
      </c>
      <c r="AB671" s="79"/>
      <c r="AC671" s="79" t="b">
        <v>0</v>
      </c>
      <c r="AD671" s="79">
        <v>0</v>
      </c>
      <c r="AE671" s="85" t="s">
        <v>6296</v>
      </c>
      <c r="AF671" s="79" t="b">
        <v>0</v>
      </c>
      <c r="AG671" s="79" t="s">
        <v>6304</v>
      </c>
      <c r="AH671" s="79"/>
      <c r="AI671" s="85" t="s">
        <v>6296</v>
      </c>
      <c r="AJ671" s="79" t="b">
        <v>0</v>
      </c>
      <c r="AK671" s="79">
        <v>5</v>
      </c>
      <c r="AL671" s="85" t="s">
        <v>5752</v>
      </c>
      <c r="AM671" s="79" t="s">
        <v>6328</v>
      </c>
      <c r="AN671" s="79" t="b">
        <v>0</v>
      </c>
      <c r="AO671" s="85" t="s">
        <v>5752</v>
      </c>
      <c r="AP671" s="79" t="s">
        <v>176</v>
      </c>
      <c r="AQ671" s="79">
        <v>0</v>
      </c>
      <c r="AR671" s="79">
        <v>0</v>
      </c>
      <c r="AS671" s="79"/>
      <c r="AT671" s="79"/>
      <c r="AU671" s="79"/>
      <c r="AV671" s="79"/>
      <c r="AW671" s="79"/>
      <c r="AX671" s="79"/>
      <c r="AY671" s="79"/>
      <c r="AZ671" s="79"/>
      <c r="BA671">
        <v>1</v>
      </c>
      <c r="BB671" s="78" t="str">
        <f>REPLACE(INDEX(GroupVertices[Group], MATCH(Edges24[[#This Row],[Vertex 1]],GroupVertices[Vertex],0)),1,1,"")</f>
        <v>3</v>
      </c>
      <c r="BC671" s="78" t="str">
        <f>REPLACE(INDEX(GroupVertices[Group], MATCH(Edges24[[#This Row],[Vertex 2]],GroupVertices[Vertex],0)),1,1,"")</f>
        <v>3</v>
      </c>
      <c r="BD671" s="48">
        <v>0</v>
      </c>
      <c r="BE671" s="49">
        <v>0</v>
      </c>
      <c r="BF671" s="48">
        <v>0</v>
      </c>
      <c r="BG671" s="49">
        <v>0</v>
      </c>
      <c r="BH671" s="48">
        <v>0</v>
      </c>
      <c r="BI671" s="49">
        <v>0</v>
      </c>
      <c r="BJ671" s="48">
        <v>25</v>
      </c>
      <c r="BK671" s="49">
        <v>100</v>
      </c>
      <c r="BL671" s="48">
        <v>25</v>
      </c>
    </row>
    <row r="672" spans="1:64" x14ac:dyDescent="0.25">
      <c r="A672" s="64" t="s">
        <v>666</v>
      </c>
      <c r="B672" s="64" t="s">
        <v>495</v>
      </c>
      <c r="C672" s="65"/>
      <c r="D672" s="66"/>
      <c r="E672" s="67"/>
      <c r="F672" s="68"/>
      <c r="G672" s="65"/>
      <c r="H672" s="69"/>
      <c r="I672" s="70"/>
      <c r="J672" s="70"/>
      <c r="K672" s="34" t="s">
        <v>66</v>
      </c>
      <c r="L672" s="77">
        <v>1056</v>
      </c>
      <c r="M672" s="77"/>
      <c r="N672" s="72"/>
      <c r="O672" s="79" t="s">
        <v>999</v>
      </c>
      <c r="P672" s="81">
        <v>43165.66133101852</v>
      </c>
      <c r="Q672" s="79" t="s">
        <v>1557</v>
      </c>
      <c r="R672" s="79"/>
      <c r="S672" s="79"/>
      <c r="T672" s="79" t="s">
        <v>2937</v>
      </c>
      <c r="U672" s="79"/>
      <c r="V672" s="83" t="s">
        <v>3803</v>
      </c>
      <c r="W672" s="81">
        <v>43165.66133101852</v>
      </c>
      <c r="X672" s="83" t="s">
        <v>4547</v>
      </c>
      <c r="Y672" s="79"/>
      <c r="Z672" s="79"/>
      <c r="AA672" s="85" t="s">
        <v>5755</v>
      </c>
      <c r="AB672" s="79"/>
      <c r="AC672" s="79" t="b">
        <v>0</v>
      </c>
      <c r="AD672" s="79">
        <v>0</v>
      </c>
      <c r="AE672" s="85" t="s">
        <v>6296</v>
      </c>
      <c r="AF672" s="79" t="b">
        <v>0</v>
      </c>
      <c r="AG672" s="79" t="s">
        <v>6304</v>
      </c>
      <c r="AH672" s="79"/>
      <c r="AI672" s="85" t="s">
        <v>6296</v>
      </c>
      <c r="AJ672" s="79" t="b">
        <v>0</v>
      </c>
      <c r="AK672" s="79">
        <v>6</v>
      </c>
      <c r="AL672" s="85" t="s">
        <v>5749</v>
      </c>
      <c r="AM672" s="79" t="s">
        <v>6333</v>
      </c>
      <c r="AN672" s="79" t="b">
        <v>0</v>
      </c>
      <c r="AO672" s="85" t="s">
        <v>5749</v>
      </c>
      <c r="AP672" s="79" t="s">
        <v>176</v>
      </c>
      <c r="AQ672" s="79">
        <v>0</v>
      </c>
      <c r="AR672" s="79">
        <v>0</v>
      </c>
      <c r="AS672" s="79"/>
      <c r="AT672" s="79"/>
      <c r="AU672" s="79"/>
      <c r="AV672" s="79"/>
      <c r="AW672" s="79"/>
      <c r="AX672" s="79"/>
      <c r="AY672" s="79"/>
      <c r="AZ672" s="79"/>
      <c r="BA672">
        <v>10</v>
      </c>
      <c r="BB672" s="78" t="str">
        <f>REPLACE(INDEX(GroupVertices[Group], MATCH(Edges24[[#This Row],[Vertex 1]],GroupVertices[Vertex],0)),1,1,"")</f>
        <v>3</v>
      </c>
      <c r="BC672" s="78" t="str">
        <f>REPLACE(INDEX(GroupVertices[Group], MATCH(Edges24[[#This Row],[Vertex 2]],GroupVertices[Vertex],0)),1,1,"")</f>
        <v>3</v>
      </c>
      <c r="BD672" s="48"/>
      <c r="BE672" s="49"/>
      <c r="BF672" s="48"/>
      <c r="BG672" s="49"/>
      <c r="BH672" s="48"/>
      <c r="BI672" s="49"/>
      <c r="BJ672" s="48"/>
      <c r="BK672" s="49"/>
      <c r="BL672" s="48"/>
    </row>
    <row r="673" spans="1:64" x14ac:dyDescent="0.25">
      <c r="A673" s="64" t="s">
        <v>666</v>
      </c>
      <c r="B673" s="64" t="s">
        <v>495</v>
      </c>
      <c r="C673" s="65"/>
      <c r="D673" s="66"/>
      <c r="E673" s="67"/>
      <c r="F673" s="68"/>
      <c r="G673" s="65"/>
      <c r="H673" s="69"/>
      <c r="I673" s="70"/>
      <c r="J673" s="70"/>
      <c r="K673" s="34" t="s">
        <v>66</v>
      </c>
      <c r="L673" s="77">
        <v>1057</v>
      </c>
      <c r="M673" s="77"/>
      <c r="N673" s="72"/>
      <c r="O673" s="79" t="s">
        <v>999</v>
      </c>
      <c r="P673" s="81">
        <v>43165.661979166667</v>
      </c>
      <c r="Q673" s="79" t="s">
        <v>1558</v>
      </c>
      <c r="R673" s="79"/>
      <c r="S673" s="79"/>
      <c r="T673" s="79" t="s">
        <v>2942</v>
      </c>
      <c r="U673" s="79"/>
      <c r="V673" s="83" t="s">
        <v>3803</v>
      </c>
      <c r="W673" s="81">
        <v>43165.661979166667</v>
      </c>
      <c r="X673" s="83" t="s">
        <v>4548</v>
      </c>
      <c r="Y673" s="79"/>
      <c r="Z673" s="79"/>
      <c r="AA673" s="85" t="s">
        <v>5756</v>
      </c>
      <c r="AB673" s="79"/>
      <c r="AC673" s="79" t="b">
        <v>0</v>
      </c>
      <c r="AD673" s="79">
        <v>0</v>
      </c>
      <c r="AE673" s="85" t="s">
        <v>6296</v>
      </c>
      <c r="AF673" s="79" t="b">
        <v>0</v>
      </c>
      <c r="AG673" s="79" t="s">
        <v>6304</v>
      </c>
      <c r="AH673" s="79"/>
      <c r="AI673" s="85" t="s">
        <v>6296</v>
      </c>
      <c r="AJ673" s="79" t="b">
        <v>0</v>
      </c>
      <c r="AK673" s="79">
        <v>2</v>
      </c>
      <c r="AL673" s="85" t="s">
        <v>5456</v>
      </c>
      <c r="AM673" s="79" t="s">
        <v>6333</v>
      </c>
      <c r="AN673" s="79" t="b">
        <v>0</v>
      </c>
      <c r="AO673" s="85" t="s">
        <v>5456</v>
      </c>
      <c r="AP673" s="79" t="s">
        <v>176</v>
      </c>
      <c r="AQ673" s="79">
        <v>0</v>
      </c>
      <c r="AR673" s="79">
        <v>0</v>
      </c>
      <c r="AS673" s="79"/>
      <c r="AT673" s="79"/>
      <c r="AU673" s="79"/>
      <c r="AV673" s="79"/>
      <c r="AW673" s="79"/>
      <c r="AX673" s="79"/>
      <c r="AY673" s="79"/>
      <c r="AZ673" s="79"/>
      <c r="BA673">
        <v>10</v>
      </c>
      <c r="BB673" s="78" t="str">
        <f>REPLACE(INDEX(GroupVertices[Group], MATCH(Edges24[[#This Row],[Vertex 1]],GroupVertices[Vertex],0)),1,1,"")</f>
        <v>3</v>
      </c>
      <c r="BC673" s="78" t="str">
        <f>REPLACE(INDEX(GroupVertices[Group], MATCH(Edges24[[#This Row],[Vertex 2]],GroupVertices[Vertex],0)),1,1,"")</f>
        <v>3</v>
      </c>
      <c r="BD673" s="48">
        <v>0</v>
      </c>
      <c r="BE673" s="49">
        <v>0</v>
      </c>
      <c r="BF673" s="48">
        <v>0</v>
      </c>
      <c r="BG673" s="49">
        <v>0</v>
      </c>
      <c r="BH673" s="48">
        <v>0</v>
      </c>
      <c r="BI673" s="49">
        <v>0</v>
      </c>
      <c r="BJ673" s="48">
        <v>26</v>
      </c>
      <c r="BK673" s="49">
        <v>100</v>
      </c>
      <c r="BL673" s="48">
        <v>26</v>
      </c>
    </row>
    <row r="674" spans="1:64" x14ac:dyDescent="0.25">
      <c r="A674" s="64" t="s">
        <v>666</v>
      </c>
      <c r="B674" s="64" t="s">
        <v>495</v>
      </c>
      <c r="C674" s="65"/>
      <c r="D674" s="66"/>
      <c r="E674" s="67"/>
      <c r="F674" s="68"/>
      <c r="G674" s="65"/>
      <c r="H674" s="69"/>
      <c r="I674" s="70"/>
      <c r="J674" s="70"/>
      <c r="K674" s="34" t="s">
        <v>66</v>
      </c>
      <c r="L674" s="77">
        <v>1059</v>
      </c>
      <c r="M674" s="77"/>
      <c r="N674" s="72"/>
      <c r="O674" s="79" t="s">
        <v>999</v>
      </c>
      <c r="P674" s="81">
        <v>43165.662685185183</v>
      </c>
      <c r="Q674" s="79" t="s">
        <v>1559</v>
      </c>
      <c r="R674" s="83" t="s">
        <v>2300</v>
      </c>
      <c r="S674" s="79" t="s">
        <v>2518</v>
      </c>
      <c r="T674" s="79" t="s">
        <v>2943</v>
      </c>
      <c r="U674" s="79"/>
      <c r="V674" s="83" t="s">
        <v>3803</v>
      </c>
      <c r="W674" s="81">
        <v>43165.662685185183</v>
      </c>
      <c r="X674" s="83" t="s">
        <v>4549</v>
      </c>
      <c r="Y674" s="79"/>
      <c r="Z674" s="79"/>
      <c r="AA674" s="85" t="s">
        <v>5757</v>
      </c>
      <c r="AB674" s="79"/>
      <c r="AC674" s="79" t="b">
        <v>0</v>
      </c>
      <c r="AD674" s="79">
        <v>0</v>
      </c>
      <c r="AE674" s="85" t="s">
        <v>6296</v>
      </c>
      <c r="AF674" s="79" t="b">
        <v>0</v>
      </c>
      <c r="AG674" s="79" t="s">
        <v>6304</v>
      </c>
      <c r="AH674" s="79"/>
      <c r="AI674" s="85" t="s">
        <v>6296</v>
      </c>
      <c r="AJ674" s="79" t="b">
        <v>0</v>
      </c>
      <c r="AK674" s="79">
        <v>2</v>
      </c>
      <c r="AL674" s="85" t="s">
        <v>5750</v>
      </c>
      <c r="AM674" s="79" t="s">
        <v>6333</v>
      </c>
      <c r="AN674" s="79" t="b">
        <v>0</v>
      </c>
      <c r="AO674" s="85" t="s">
        <v>5750</v>
      </c>
      <c r="AP674" s="79" t="s">
        <v>176</v>
      </c>
      <c r="AQ674" s="79">
        <v>0</v>
      </c>
      <c r="AR674" s="79">
        <v>0</v>
      </c>
      <c r="AS674" s="79"/>
      <c r="AT674" s="79"/>
      <c r="AU674" s="79"/>
      <c r="AV674" s="79"/>
      <c r="AW674" s="79"/>
      <c r="AX674" s="79"/>
      <c r="AY674" s="79"/>
      <c r="AZ674" s="79"/>
      <c r="BA674">
        <v>10</v>
      </c>
      <c r="BB674" s="78" t="str">
        <f>REPLACE(INDEX(GroupVertices[Group], MATCH(Edges24[[#This Row],[Vertex 1]],GroupVertices[Vertex],0)),1,1,"")</f>
        <v>3</v>
      </c>
      <c r="BC674" s="78" t="str">
        <f>REPLACE(INDEX(GroupVertices[Group], MATCH(Edges24[[#This Row],[Vertex 2]],GroupVertices[Vertex],0)),1,1,"")</f>
        <v>3</v>
      </c>
      <c r="BD674" s="48"/>
      <c r="BE674" s="49"/>
      <c r="BF674" s="48"/>
      <c r="BG674" s="49"/>
      <c r="BH674" s="48"/>
      <c r="BI674" s="49"/>
      <c r="BJ674" s="48"/>
      <c r="BK674" s="49"/>
      <c r="BL674" s="48"/>
    </row>
    <row r="675" spans="1:64" x14ac:dyDescent="0.25">
      <c r="A675" s="64" t="s">
        <v>666</v>
      </c>
      <c r="B675" s="64" t="s">
        <v>495</v>
      </c>
      <c r="C675" s="65"/>
      <c r="D675" s="66"/>
      <c r="E675" s="67"/>
      <c r="F675" s="68"/>
      <c r="G675" s="65"/>
      <c r="H675" s="69"/>
      <c r="I675" s="70"/>
      <c r="J675" s="70"/>
      <c r="K675" s="34" t="s">
        <v>66</v>
      </c>
      <c r="L675" s="77">
        <v>1060</v>
      </c>
      <c r="M675" s="77"/>
      <c r="N675" s="72"/>
      <c r="O675" s="79" t="s">
        <v>999</v>
      </c>
      <c r="P675" s="81">
        <v>43165.662800925929</v>
      </c>
      <c r="Q675" s="79" t="s">
        <v>1560</v>
      </c>
      <c r="R675" s="79"/>
      <c r="S675" s="79"/>
      <c r="T675" s="79" t="s">
        <v>2939</v>
      </c>
      <c r="U675" s="79"/>
      <c r="V675" s="83" t="s">
        <v>3803</v>
      </c>
      <c r="W675" s="81">
        <v>43165.662800925929</v>
      </c>
      <c r="X675" s="83" t="s">
        <v>4550</v>
      </c>
      <c r="Y675" s="79"/>
      <c r="Z675" s="79"/>
      <c r="AA675" s="85" t="s">
        <v>5758</v>
      </c>
      <c r="AB675" s="79"/>
      <c r="AC675" s="79" t="b">
        <v>0</v>
      </c>
      <c r="AD675" s="79">
        <v>0</v>
      </c>
      <c r="AE675" s="85" t="s">
        <v>6296</v>
      </c>
      <c r="AF675" s="79" t="b">
        <v>0</v>
      </c>
      <c r="AG675" s="79" t="s">
        <v>6304</v>
      </c>
      <c r="AH675" s="79"/>
      <c r="AI675" s="85" t="s">
        <v>6296</v>
      </c>
      <c r="AJ675" s="79" t="b">
        <v>0</v>
      </c>
      <c r="AK675" s="79">
        <v>6</v>
      </c>
      <c r="AL675" s="85" t="s">
        <v>5751</v>
      </c>
      <c r="AM675" s="79" t="s">
        <v>6333</v>
      </c>
      <c r="AN675" s="79" t="b">
        <v>0</v>
      </c>
      <c r="AO675" s="85" t="s">
        <v>5751</v>
      </c>
      <c r="AP675" s="79" t="s">
        <v>176</v>
      </c>
      <c r="AQ675" s="79">
        <v>0</v>
      </c>
      <c r="AR675" s="79">
        <v>0</v>
      </c>
      <c r="AS675" s="79"/>
      <c r="AT675" s="79"/>
      <c r="AU675" s="79"/>
      <c r="AV675" s="79"/>
      <c r="AW675" s="79"/>
      <c r="AX675" s="79"/>
      <c r="AY675" s="79"/>
      <c r="AZ675" s="79"/>
      <c r="BA675">
        <v>10</v>
      </c>
      <c r="BB675" s="78" t="str">
        <f>REPLACE(INDEX(GroupVertices[Group], MATCH(Edges24[[#This Row],[Vertex 1]],GroupVertices[Vertex],0)),1,1,"")</f>
        <v>3</v>
      </c>
      <c r="BC675" s="78" t="str">
        <f>REPLACE(INDEX(GroupVertices[Group], MATCH(Edges24[[#This Row],[Vertex 2]],GroupVertices[Vertex],0)),1,1,"")</f>
        <v>3</v>
      </c>
      <c r="BD675" s="48"/>
      <c r="BE675" s="49"/>
      <c r="BF675" s="48"/>
      <c r="BG675" s="49"/>
      <c r="BH675" s="48"/>
      <c r="BI675" s="49"/>
      <c r="BJ675" s="48"/>
      <c r="BK675" s="49"/>
      <c r="BL675" s="48"/>
    </row>
    <row r="676" spans="1:64" x14ac:dyDescent="0.25">
      <c r="A676" s="64" t="s">
        <v>666</v>
      </c>
      <c r="B676" s="64" t="s">
        <v>495</v>
      </c>
      <c r="C676" s="65"/>
      <c r="D676" s="66"/>
      <c r="E676" s="67"/>
      <c r="F676" s="68"/>
      <c r="G676" s="65"/>
      <c r="H676" s="69"/>
      <c r="I676" s="70"/>
      <c r="J676" s="70"/>
      <c r="K676" s="34" t="s">
        <v>66</v>
      </c>
      <c r="L676" s="77">
        <v>1063</v>
      </c>
      <c r="M676" s="77"/>
      <c r="N676" s="72"/>
      <c r="O676" s="79" t="s">
        <v>999</v>
      </c>
      <c r="P676" s="81">
        <v>43167.691145833334</v>
      </c>
      <c r="Q676" s="79" t="s">
        <v>1561</v>
      </c>
      <c r="R676" s="83" t="s">
        <v>2303</v>
      </c>
      <c r="S676" s="79" t="s">
        <v>2575</v>
      </c>
      <c r="T676" s="79" t="s">
        <v>2756</v>
      </c>
      <c r="U676" s="79"/>
      <c r="V676" s="83" t="s">
        <v>3803</v>
      </c>
      <c r="W676" s="81">
        <v>43167.691145833334</v>
      </c>
      <c r="X676" s="83" t="s">
        <v>4551</v>
      </c>
      <c r="Y676" s="79"/>
      <c r="Z676" s="79"/>
      <c r="AA676" s="85" t="s">
        <v>5759</v>
      </c>
      <c r="AB676" s="79"/>
      <c r="AC676" s="79" t="b">
        <v>0</v>
      </c>
      <c r="AD676" s="79">
        <v>0</v>
      </c>
      <c r="AE676" s="85" t="s">
        <v>6296</v>
      </c>
      <c r="AF676" s="79" t="b">
        <v>0</v>
      </c>
      <c r="AG676" s="79" t="s">
        <v>6304</v>
      </c>
      <c r="AH676" s="79"/>
      <c r="AI676" s="85" t="s">
        <v>6296</v>
      </c>
      <c r="AJ676" s="79" t="b">
        <v>0</v>
      </c>
      <c r="AK676" s="79">
        <v>1</v>
      </c>
      <c r="AL676" s="85" t="s">
        <v>5753</v>
      </c>
      <c r="AM676" s="79" t="s">
        <v>6333</v>
      </c>
      <c r="AN676" s="79" t="b">
        <v>0</v>
      </c>
      <c r="AO676" s="85" t="s">
        <v>5753</v>
      </c>
      <c r="AP676" s="79" t="s">
        <v>176</v>
      </c>
      <c r="AQ676" s="79">
        <v>0</v>
      </c>
      <c r="AR676" s="79">
        <v>0</v>
      </c>
      <c r="AS676" s="79"/>
      <c r="AT676" s="79"/>
      <c r="AU676" s="79"/>
      <c r="AV676" s="79"/>
      <c r="AW676" s="79"/>
      <c r="AX676" s="79"/>
      <c r="AY676" s="79"/>
      <c r="AZ676" s="79"/>
      <c r="BA676">
        <v>10</v>
      </c>
      <c r="BB676" s="78" t="str">
        <f>REPLACE(INDEX(GroupVertices[Group], MATCH(Edges24[[#This Row],[Vertex 1]],GroupVertices[Vertex],0)),1,1,"")</f>
        <v>3</v>
      </c>
      <c r="BC676" s="78" t="str">
        <f>REPLACE(INDEX(GroupVertices[Group], MATCH(Edges24[[#This Row],[Vertex 2]],GroupVertices[Vertex],0)),1,1,"")</f>
        <v>3</v>
      </c>
      <c r="BD676" s="48">
        <v>0</v>
      </c>
      <c r="BE676" s="49">
        <v>0</v>
      </c>
      <c r="BF676" s="48">
        <v>0</v>
      </c>
      <c r="BG676" s="49">
        <v>0</v>
      </c>
      <c r="BH676" s="48">
        <v>0</v>
      </c>
      <c r="BI676" s="49">
        <v>0</v>
      </c>
      <c r="BJ676" s="48">
        <v>17</v>
      </c>
      <c r="BK676" s="49">
        <v>100</v>
      </c>
      <c r="BL676" s="48">
        <v>17</v>
      </c>
    </row>
    <row r="677" spans="1:64" x14ac:dyDescent="0.25">
      <c r="A677" s="64" t="s">
        <v>666</v>
      </c>
      <c r="B677" s="64" t="s">
        <v>495</v>
      </c>
      <c r="C677" s="65"/>
      <c r="D677" s="66"/>
      <c r="E677" s="67"/>
      <c r="F677" s="68"/>
      <c r="G677" s="65"/>
      <c r="H677" s="69"/>
      <c r="I677" s="70"/>
      <c r="J677" s="70"/>
      <c r="K677" s="34" t="s">
        <v>66</v>
      </c>
      <c r="L677" s="77">
        <v>1065</v>
      </c>
      <c r="M677" s="77"/>
      <c r="N677" s="72"/>
      <c r="O677" s="79" t="s">
        <v>999</v>
      </c>
      <c r="P677" s="81">
        <v>43168.689016203702</v>
      </c>
      <c r="Q677" s="79" t="s">
        <v>1562</v>
      </c>
      <c r="R677" s="79"/>
      <c r="S677" s="79"/>
      <c r="T677" s="79" t="s">
        <v>2936</v>
      </c>
      <c r="U677" s="79"/>
      <c r="V677" s="83" t="s">
        <v>3803</v>
      </c>
      <c r="W677" s="81">
        <v>43168.689016203702</v>
      </c>
      <c r="X677" s="83" t="s">
        <v>4552</v>
      </c>
      <c r="Y677" s="79"/>
      <c r="Z677" s="79"/>
      <c r="AA677" s="85" t="s">
        <v>5760</v>
      </c>
      <c r="AB677" s="79"/>
      <c r="AC677" s="79" t="b">
        <v>0</v>
      </c>
      <c r="AD677" s="79">
        <v>0</v>
      </c>
      <c r="AE677" s="85" t="s">
        <v>6296</v>
      </c>
      <c r="AF677" s="79" t="b">
        <v>0</v>
      </c>
      <c r="AG677" s="79" t="s">
        <v>6304</v>
      </c>
      <c r="AH677" s="79"/>
      <c r="AI677" s="85" t="s">
        <v>6296</v>
      </c>
      <c r="AJ677" s="79" t="b">
        <v>0</v>
      </c>
      <c r="AK677" s="79">
        <v>1</v>
      </c>
      <c r="AL677" s="85" t="s">
        <v>5748</v>
      </c>
      <c r="AM677" s="79" t="s">
        <v>6333</v>
      </c>
      <c r="AN677" s="79" t="b">
        <v>0</v>
      </c>
      <c r="AO677" s="85" t="s">
        <v>5748</v>
      </c>
      <c r="AP677" s="79" t="s">
        <v>176</v>
      </c>
      <c r="AQ677" s="79">
        <v>0</v>
      </c>
      <c r="AR677" s="79">
        <v>0</v>
      </c>
      <c r="AS677" s="79"/>
      <c r="AT677" s="79"/>
      <c r="AU677" s="79"/>
      <c r="AV677" s="79"/>
      <c r="AW677" s="79"/>
      <c r="AX677" s="79"/>
      <c r="AY677" s="79"/>
      <c r="AZ677" s="79"/>
      <c r="BA677">
        <v>10</v>
      </c>
      <c r="BB677" s="78" t="str">
        <f>REPLACE(INDEX(GroupVertices[Group], MATCH(Edges24[[#This Row],[Vertex 1]],GroupVertices[Vertex],0)),1,1,"")</f>
        <v>3</v>
      </c>
      <c r="BC677" s="78" t="str">
        <f>REPLACE(INDEX(GroupVertices[Group], MATCH(Edges24[[#This Row],[Vertex 2]],GroupVertices[Vertex],0)),1,1,"")</f>
        <v>3</v>
      </c>
      <c r="BD677" s="48"/>
      <c r="BE677" s="49"/>
      <c r="BF677" s="48"/>
      <c r="BG677" s="49"/>
      <c r="BH677" s="48"/>
      <c r="BI677" s="49"/>
      <c r="BJ677" s="48"/>
      <c r="BK677" s="49"/>
      <c r="BL677" s="48"/>
    </row>
    <row r="678" spans="1:64" x14ac:dyDescent="0.25">
      <c r="A678" s="64" t="s">
        <v>213</v>
      </c>
      <c r="B678" s="64" t="s">
        <v>959</v>
      </c>
      <c r="C678" s="65"/>
      <c r="D678" s="66"/>
      <c r="E678" s="67"/>
      <c r="F678" s="68"/>
      <c r="G678" s="65"/>
      <c r="H678" s="69"/>
      <c r="I678" s="70"/>
      <c r="J678" s="70"/>
      <c r="K678" s="34" t="s">
        <v>65</v>
      </c>
      <c r="L678" s="77">
        <v>1070</v>
      </c>
      <c r="M678" s="77"/>
      <c r="N678" s="72"/>
      <c r="O678" s="79" t="s">
        <v>999</v>
      </c>
      <c r="P678" s="81">
        <v>43167.948622685188</v>
      </c>
      <c r="Q678" s="79" t="s">
        <v>1563</v>
      </c>
      <c r="R678" s="79" t="s">
        <v>2304</v>
      </c>
      <c r="S678" s="79" t="s">
        <v>2502</v>
      </c>
      <c r="T678" s="79" t="s">
        <v>2944</v>
      </c>
      <c r="U678" s="83" t="s">
        <v>3321</v>
      </c>
      <c r="V678" s="83" t="s">
        <v>3321</v>
      </c>
      <c r="W678" s="81">
        <v>43167.948622685188</v>
      </c>
      <c r="X678" s="83" t="s">
        <v>4553</v>
      </c>
      <c r="Y678" s="79"/>
      <c r="Z678" s="79"/>
      <c r="AA678" s="85" t="s">
        <v>5761</v>
      </c>
      <c r="AB678" s="79"/>
      <c r="AC678" s="79" t="b">
        <v>0</v>
      </c>
      <c r="AD678" s="79">
        <v>1</v>
      </c>
      <c r="AE678" s="85" t="s">
        <v>6296</v>
      </c>
      <c r="AF678" s="79" t="b">
        <v>0</v>
      </c>
      <c r="AG678" s="79" t="s">
        <v>6304</v>
      </c>
      <c r="AH678" s="79"/>
      <c r="AI678" s="85" t="s">
        <v>6296</v>
      </c>
      <c r="AJ678" s="79" t="b">
        <v>0</v>
      </c>
      <c r="AK678" s="79">
        <v>1</v>
      </c>
      <c r="AL678" s="85" t="s">
        <v>6296</v>
      </c>
      <c r="AM678" s="79" t="s">
        <v>6329</v>
      </c>
      <c r="AN678" s="79" t="b">
        <v>0</v>
      </c>
      <c r="AO678" s="85" t="s">
        <v>5761</v>
      </c>
      <c r="AP678" s="79" t="s">
        <v>6415</v>
      </c>
      <c r="AQ678" s="79">
        <v>0</v>
      </c>
      <c r="AR678" s="79">
        <v>0</v>
      </c>
      <c r="AS678" s="79"/>
      <c r="AT678" s="79"/>
      <c r="AU678" s="79"/>
      <c r="AV678" s="79"/>
      <c r="AW678" s="79"/>
      <c r="AX678" s="79"/>
      <c r="AY678" s="79"/>
      <c r="AZ678" s="79"/>
      <c r="BA678">
        <v>2</v>
      </c>
      <c r="BB678" s="78" t="str">
        <f>REPLACE(INDEX(GroupVertices[Group], MATCH(Edges24[[#This Row],[Vertex 1]],GroupVertices[Vertex],0)),1,1,"")</f>
        <v>3</v>
      </c>
      <c r="BC678" s="78" t="str">
        <f>REPLACE(INDEX(GroupVertices[Group], MATCH(Edges24[[#This Row],[Vertex 2]],GroupVertices[Vertex],0)),1,1,"")</f>
        <v>3</v>
      </c>
      <c r="BD678" s="48">
        <v>1</v>
      </c>
      <c r="BE678" s="49">
        <v>5</v>
      </c>
      <c r="BF678" s="48">
        <v>0</v>
      </c>
      <c r="BG678" s="49">
        <v>0</v>
      </c>
      <c r="BH678" s="48">
        <v>0</v>
      </c>
      <c r="BI678" s="49">
        <v>0</v>
      </c>
      <c r="BJ678" s="48">
        <v>19</v>
      </c>
      <c r="BK678" s="49">
        <v>95</v>
      </c>
      <c r="BL678" s="48">
        <v>20</v>
      </c>
    </row>
    <row r="679" spans="1:64" x14ac:dyDescent="0.25">
      <c r="A679" s="64" t="s">
        <v>666</v>
      </c>
      <c r="B679" s="64" t="s">
        <v>959</v>
      </c>
      <c r="C679" s="65"/>
      <c r="D679" s="66"/>
      <c r="E679" s="67"/>
      <c r="F679" s="68"/>
      <c r="G679" s="65"/>
      <c r="H679" s="69"/>
      <c r="I679" s="70"/>
      <c r="J679" s="70"/>
      <c r="K679" s="34" t="s">
        <v>65</v>
      </c>
      <c r="L679" s="77">
        <v>1071</v>
      </c>
      <c r="M679" s="77"/>
      <c r="N679" s="72"/>
      <c r="O679" s="79" t="s">
        <v>999</v>
      </c>
      <c r="P679" s="81">
        <v>43168.68917824074</v>
      </c>
      <c r="Q679" s="79" t="s">
        <v>1564</v>
      </c>
      <c r="R679" s="79"/>
      <c r="S679" s="79"/>
      <c r="T679" s="79" t="s">
        <v>731</v>
      </c>
      <c r="U679" s="79"/>
      <c r="V679" s="83" t="s">
        <v>3803</v>
      </c>
      <c r="W679" s="81">
        <v>43168.68917824074</v>
      </c>
      <c r="X679" s="83" t="s">
        <v>4554</v>
      </c>
      <c r="Y679" s="79"/>
      <c r="Z679" s="79"/>
      <c r="AA679" s="85" t="s">
        <v>5762</v>
      </c>
      <c r="AB679" s="79"/>
      <c r="AC679" s="79" t="b">
        <v>0</v>
      </c>
      <c r="AD679" s="79">
        <v>0</v>
      </c>
      <c r="AE679" s="85" t="s">
        <v>6296</v>
      </c>
      <c r="AF679" s="79" t="b">
        <v>0</v>
      </c>
      <c r="AG679" s="79" t="s">
        <v>6304</v>
      </c>
      <c r="AH679" s="79"/>
      <c r="AI679" s="85" t="s">
        <v>6296</v>
      </c>
      <c r="AJ679" s="79" t="b">
        <v>0</v>
      </c>
      <c r="AK679" s="79">
        <v>1</v>
      </c>
      <c r="AL679" s="85" t="s">
        <v>5761</v>
      </c>
      <c r="AM679" s="79" t="s">
        <v>6333</v>
      </c>
      <c r="AN679" s="79" t="b">
        <v>0</v>
      </c>
      <c r="AO679" s="85" t="s">
        <v>5761</v>
      </c>
      <c r="AP679" s="79" t="s">
        <v>176</v>
      </c>
      <c r="AQ679" s="79">
        <v>0</v>
      </c>
      <c r="AR679" s="79">
        <v>0</v>
      </c>
      <c r="AS679" s="79"/>
      <c r="AT679" s="79"/>
      <c r="AU679" s="79"/>
      <c r="AV679" s="79"/>
      <c r="AW679" s="79"/>
      <c r="AX679" s="79"/>
      <c r="AY679" s="79"/>
      <c r="AZ679" s="79"/>
      <c r="BA679">
        <v>1</v>
      </c>
      <c r="BB679" s="78" t="str">
        <f>REPLACE(INDEX(GroupVertices[Group], MATCH(Edges24[[#This Row],[Vertex 1]],GroupVertices[Vertex],0)),1,1,"")</f>
        <v>3</v>
      </c>
      <c r="BC679" s="78" t="str">
        <f>REPLACE(INDEX(GroupVertices[Group], MATCH(Edges24[[#This Row],[Vertex 2]],GroupVertices[Vertex],0)),1,1,"")</f>
        <v>3</v>
      </c>
      <c r="BD679" s="48">
        <v>1</v>
      </c>
      <c r="BE679" s="49">
        <v>6.25</v>
      </c>
      <c r="BF679" s="48">
        <v>0</v>
      </c>
      <c r="BG679" s="49">
        <v>0</v>
      </c>
      <c r="BH679" s="48">
        <v>0</v>
      </c>
      <c r="BI679" s="49">
        <v>0</v>
      </c>
      <c r="BJ679" s="48">
        <v>15</v>
      </c>
      <c r="BK679" s="49">
        <v>93.75</v>
      </c>
      <c r="BL679" s="48">
        <v>16</v>
      </c>
    </row>
    <row r="680" spans="1:64" x14ac:dyDescent="0.25">
      <c r="A680" s="64" t="s">
        <v>666</v>
      </c>
      <c r="B680" s="64" t="s">
        <v>213</v>
      </c>
      <c r="C680" s="65"/>
      <c r="D680" s="66"/>
      <c r="E680" s="67"/>
      <c r="F680" s="68"/>
      <c r="G680" s="65"/>
      <c r="H680" s="69"/>
      <c r="I680" s="70"/>
      <c r="J680" s="70"/>
      <c r="K680" s="34" t="s">
        <v>66</v>
      </c>
      <c r="L680" s="77">
        <v>1078</v>
      </c>
      <c r="M680" s="77"/>
      <c r="N680" s="72"/>
      <c r="O680" s="79" t="s">
        <v>999</v>
      </c>
      <c r="P680" s="81">
        <v>43168.688923611109</v>
      </c>
      <c r="Q680" s="79" t="s">
        <v>1190</v>
      </c>
      <c r="R680" s="79"/>
      <c r="S680" s="79"/>
      <c r="T680" s="79" t="s">
        <v>2756</v>
      </c>
      <c r="U680" s="79"/>
      <c r="V680" s="83" t="s">
        <v>3803</v>
      </c>
      <c r="W680" s="81">
        <v>43168.688923611109</v>
      </c>
      <c r="X680" s="83" t="s">
        <v>4555</v>
      </c>
      <c r="Y680" s="79"/>
      <c r="Z680" s="79"/>
      <c r="AA680" s="85" t="s">
        <v>5763</v>
      </c>
      <c r="AB680" s="79"/>
      <c r="AC680" s="79" t="b">
        <v>0</v>
      </c>
      <c r="AD680" s="79">
        <v>0</v>
      </c>
      <c r="AE680" s="85" t="s">
        <v>6296</v>
      </c>
      <c r="AF680" s="79" t="b">
        <v>0</v>
      </c>
      <c r="AG680" s="79" t="s">
        <v>6304</v>
      </c>
      <c r="AH680" s="79"/>
      <c r="AI680" s="85" t="s">
        <v>6296</v>
      </c>
      <c r="AJ680" s="79" t="b">
        <v>0</v>
      </c>
      <c r="AK680" s="79">
        <v>3</v>
      </c>
      <c r="AL680" s="85" t="s">
        <v>5645</v>
      </c>
      <c r="AM680" s="79" t="s">
        <v>6333</v>
      </c>
      <c r="AN680" s="79" t="b">
        <v>0</v>
      </c>
      <c r="AO680" s="85" t="s">
        <v>5645</v>
      </c>
      <c r="AP680" s="79" t="s">
        <v>176</v>
      </c>
      <c r="AQ680" s="79">
        <v>0</v>
      </c>
      <c r="AR680" s="79">
        <v>0</v>
      </c>
      <c r="AS680" s="79"/>
      <c r="AT680" s="79"/>
      <c r="AU680" s="79"/>
      <c r="AV680" s="79"/>
      <c r="AW680" s="79"/>
      <c r="AX680" s="79"/>
      <c r="AY680" s="79"/>
      <c r="AZ680" s="79"/>
      <c r="BA680">
        <v>3</v>
      </c>
      <c r="BB680" s="78" t="str">
        <f>REPLACE(INDEX(GroupVertices[Group], MATCH(Edges24[[#This Row],[Vertex 1]],GroupVertices[Vertex],0)),1,1,"")</f>
        <v>3</v>
      </c>
      <c r="BC680" s="78" t="str">
        <f>REPLACE(INDEX(GroupVertices[Group], MATCH(Edges24[[#This Row],[Vertex 2]],GroupVertices[Vertex],0)),1,1,"")</f>
        <v>3</v>
      </c>
      <c r="BD680" s="48"/>
      <c r="BE680" s="49"/>
      <c r="BF680" s="48"/>
      <c r="BG680" s="49"/>
      <c r="BH680" s="48"/>
      <c r="BI680" s="49"/>
      <c r="BJ680" s="48"/>
      <c r="BK680" s="49"/>
      <c r="BL680" s="48"/>
    </row>
    <row r="681" spans="1:64" x14ac:dyDescent="0.25">
      <c r="A681" s="64" t="s">
        <v>666</v>
      </c>
      <c r="B681" s="64" t="s">
        <v>812</v>
      </c>
      <c r="C681" s="65"/>
      <c r="D681" s="66"/>
      <c r="E681" s="67"/>
      <c r="F681" s="68"/>
      <c r="G681" s="65"/>
      <c r="H681" s="69"/>
      <c r="I681" s="70"/>
      <c r="J681" s="70"/>
      <c r="K681" s="34" t="s">
        <v>65</v>
      </c>
      <c r="L681" s="77">
        <v>1084</v>
      </c>
      <c r="M681" s="77"/>
      <c r="N681" s="72"/>
      <c r="O681" s="79" t="s">
        <v>999</v>
      </c>
      <c r="P681" s="81">
        <v>43168.689293981479</v>
      </c>
      <c r="Q681" s="79" t="s">
        <v>1191</v>
      </c>
      <c r="R681" s="79"/>
      <c r="S681" s="79"/>
      <c r="T681" s="79" t="s">
        <v>2756</v>
      </c>
      <c r="U681" s="79"/>
      <c r="V681" s="83" t="s">
        <v>3803</v>
      </c>
      <c r="W681" s="81">
        <v>43168.689293981479</v>
      </c>
      <c r="X681" s="83" t="s">
        <v>4556</v>
      </c>
      <c r="Y681" s="79"/>
      <c r="Z681" s="79"/>
      <c r="AA681" s="85" t="s">
        <v>5764</v>
      </c>
      <c r="AB681" s="79"/>
      <c r="AC681" s="79" t="b">
        <v>0</v>
      </c>
      <c r="AD681" s="79">
        <v>0</v>
      </c>
      <c r="AE681" s="85" t="s">
        <v>6296</v>
      </c>
      <c r="AF681" s="79" t="b">
        <v>0</v>
      </c>
      <c r="AG681" s="79" t="s">
        <v>6304</v>
      </c>
      <c r="AH681" s="79"/>
      <c r="AI681" s="85" t="s">
        <v>6296</v>
      </c>
      <c r="AJ681" s="79" t="b">
        <v>0</v>
      </c>
      <c r="AK681" s="79">
        <v>4</v>
      </c>
      <c r="AL681" s="85" t="s">
        <v>5646</v>
      </c>
      <c r="AM681" s="79" t="s">
        <v>6333</v>
      </c>
      <c r="AN681" s="79" t="b">
        <v>0</v>
      </c>
      <c r="AO681" s="85" t="s">
        <v>5646</v>
      </c>
      <c r="AP681" s="79" t="s">
        <v>176</v>
      </c>
      <c r="AQ681" s="79">
        <v>0</v>
      </c>
      <c r="AR681" s="79">
        <v>0</v>
      </c>
      <c r="AS681" s="79"/>
      <c r="AT681" s="79"/>
      <c r="AU681" s="79"/>
      <c r="AV681" s="79"/>
      <c r="AW681" s="79"/>
      <c r="AX681" s="79"/>
      <c r="AY681" s="79"/>
      <c r="AZ681" s="79"/>
      <c r="BA681">
        <v>3</v>
      </c>
      <c r="BB681" s="78" t="str">
        <f>REPLACE(INDEX(GroupVertices[Group], MATCH(Edges24[[#This Row],[Vertex 1]],GroupVertices[Vertex],0)),1,1,"")</f>
        <v>3</v>
      </c>
      <c r="BC681" s="78" t="str">
        <f>REPLACE(INDEX(GroupVertices[Group], MATCH(Edges24[[#This Row],[Vertex 2]],GroupVertices[Vertex],0)),1,1,"")</f>
        <v>3</v>
      </c>
      <c r="BD681" s="48"/>
      <c r="BE681" s="49"/>
      <c r="BF681" s="48"/>
      <c r="BG681" s="49"/>
      <c r="BH681" s="48"/>
      <c r="BI681" s="49"/>
      <c r="BJ681" s="48"/>
      <c r="BK681" s="49"/>
      <c r="BL681" s="48"/>
    </row>
    <row r="682" spans="1:64" x14ac:dyDescent="0.25">
      <c r="A682" s="64" t="s">
        <v>537</v>
      </c>
      <c r="B682" s="64" t="s">
        <v>616</v>
      </c>
      <c r="C682" s="65"/>
      <c r="D682" s="66"/>
      <c r="E682" s="67"/>
      <c r="F682" s="68"/>
      <c r="G682" s="65"/>
      <c r="H682" s="69"/>
      <c r="I682" s="70"/>
      <c r="J682" s="70"/>
      <c r="K682" s="34" t="s">
        <v>65</v>
      </c>
      <c r="L682" s="77">
        <v>1086</v>
      </c>
      <c r="M682" s="77"/>
      <c r="N682" s="72"/>
      <c r="O682" s="79" t="s">
        <v>999</v>
      </c>
      <c r="P682" s="81">
        <v>43168.678668981483</v>
      </c>
      <c r="Q682" s="79" t="s">
        <v>1565</v>
      </c>
      <c r="R682" s="79" t="s">
        <v>2305</v>
      </c>
      <c r="S682" s="79" t="s">
        <v>2502</v>
      </c>
      <c r="T682" s="79" t="s">
        <v>2945</v>
      </c>
      <c r="U682" s="83" t="s">
        <v>3322</v>
      </c>
      <c r="V682" s="83" t="s">
        <v>3322</v>
      </c>
      <c r="W682" s="81">
        <v>43168.678668981483</v>
      </c>
      <c r="X682" s="83" t="s">
        <v>4557</v>
      </c>
      <c r="Y682" s="79"/>
      <c r="Z682" s="79"/>
      <c r="AA682" s="85" t="s">
        <v>5765</v>
      </c>
      <c r="AB682" s="79"/>
      <c r="AC682" s="79" t="b">
        <v>0</v>
      </c>
      <c r="AD682" s="79">
        <v>0</v>
      </c>
      <c r="AE682" s="85" t="s">
        <v>6296</v>
      </c>
      <c r="AF682" s="79" t="b">
        <v>0</v>
      </c>
      <c r="AG682" s="79" t="s">
        <v>6304</v>
      </c>
      <c r="AH682" s="79"/>
      <c r="AI682" s="85" t="s">
        <v>6296</v>
      </c>
      <c r="AJ682" s="79" t="b">
        <v>0</v>
      </c>
      <c r="AK682" s="79">
        <v>0</v>
      </c>
      <c r="AL682" s="85" t="s">
        <v>6296</v>
      </c>
      <c r="AM682" s="79" t="s">
        <v>6329</v>
      </c>
      <c r="AN682" s="79" t="b">
        <v>0</v>
      </c>
      <c r="AO682" s="85" t="s">
        <v>5765</v>
      </c>
      <c r="AP682" s="79" t="s">
        <v>176</v>
      </c>
      <c r="AQ682" s="79">
        <v>0</v>
      </c>
      <c r="AR682" s="79">
        <v>0</v>
      </c>
      <c r="AS682" s="79"/>
      <c r="AT682" s="79"/>
      <c r="AU682" s="79"/>
      <c r="AV682" s="79"/>
      <c r="AW682" s="79"/>
      <c r="AX682" s="79"/>
      <c r="AY682" s="79"/>
      <c r="AZ682" s="79"/>
      <c r="BA682">
        <v>1</v>
      </c>
      <c r="BB682" s="78" t="str">
        <f>REPLACE(INDEX(GroupVertices[Group], MATCH(Edges24[[#This Row],[Vertex 1]],GroupVertices[Vertex],0)),1,1,"")</f>
        <v>3</v>
      </c>
      <c r="BC682" s="78" t="str">
        <f>REPLACE(INDEX(GroupVertices[Group], MATCH(Edges24[[#This Row],[Vertex 2]],GroupVertices[Vertex],0)),1,1,"")</f>
        <v>3</v>
      </c>
      <c r="BD682" s="48">
        <v>0</v>
      </c>
      <c r="BE682" s="49">
        <v>0</v>
      </c>
      <c r="BF682" s="48">
        <v>1</v>
      </c>
      <c r="BG682" s="49">
        <v>4.166666666666667</v>
      </c>
      <c r="BH682" s="48">
        <v>0</v>
      </c>
      <c r="BI682" s="49">
        <v>0</v>
      </c>
      <c r="BJ682" s="48">
        <v>23</v>
      </c>
      <c r="BK682" s="49">
        <v>95.833333333333329</v>
      </c>
      <c r="BL682" s="48">
        <v>24</v>
      </c>
    </row>
    <row r="683" spans="1:64" x14ac:dyDescent="0.25">
      <c r="A683" s="64" t="s">
        <v>666</v>
      </c>
      <c r="B683" s="64" t="s">
        <v>960</v>
      </c>
      <c r="C683" s="65"/>
      <c r="D683" s="66"/>
      <c r="E683" s="67"/>
      <c r="F683" s="68"/>
      <c r="G683" s="65"/>
      <c r="H683" s="69"/>
      <c r="I683" s="70"/>
      <c r="J683" s="70"/>
      <c r="K683" s="34" t="s">
        <v>65</v>
      </c>
      <c r="L683" s="77">
        <v>1088</v>
      </c>
      <c r="M683" s="77"/>
      <c r="N683" s="72"/>
      <c r="O683" s="79" t="s">
        <v>999</v>
      </c>
      <c r="P683" s="81">
        <v>43169.640972222223</v>
      </c>
      <c r="Q683" s="79" t="s">
        <v>1566</v>
      </c>
      <c r="R683" s="83" t="s">
        <v>2306</v>
      </c>
      <c r="S683" s="79" t="s">
        <v>2510</v>
      </c>
      <c r="T683" s="79" t="s">
        <v>2665</v>
      </c>
      <c r="U683" s="79"/>
      <c r="V683" s="83" t="s">
        <v>3803</v>
      </c>
      <c r="W683" s="81">
        <v>43169.640972222223</v>
      </c>
      <c r="X683" s="83" t="s">
        <v>4558</v>
      </c>
      <c r="Y683" s="79"/>
      <c r="Z683" s="79"/>
      <c r="AA683" s="85" t="s">
        <v>5766</v>
      </c>
      <c r="AB683" s="79"/>
      <c r="AC683" s="79" t="b">
        <v>0</v>
      </c>
      <c r="AD683" s="79">
        <v>0</v>
      </c>
      <c r="AE683" s="85" t="s">
        <v>6296</v>
      </c>
      <c r="AF683" s="79" t="b">
        <v>0</v>
      </c>
      <c r="AG683" s="79" t="s">
        <v>6304</v>
      </c>
      <c r="AH683" s="79"/>
      <c r="AI683" s="85" t="s">
        <v>6296</v>
      </c>
      <c r="AJ683" s="79" t="b">
        <v>0</v>
      </c>
      <c r="AK683" s="79">
        <v>0</v>
      </c>
      <c r="AL683" s="85" t="s">
        <v>6296</v>
      </c>
      <c r="AM683" s="79" t="s">
        <v>6359</v>
      </c>
      <c r="AN683" s="79" t="b">
        <v>0</v>
      </c>
      <c r="AO683" s="85" t="s">
        <v>5766</v>
      </c>
      <c r="AP683" s="79" t="s">
        <v>176</v>
      </c>
      <c r="AQ683" s="79">
        <v>0</v>
      </c>
      <c r="AR683" s="79">
        <v>0</v>
      </c>
      <c r="AS683" s="79"/>
      <c r="AT683" s="79"/>
      <c r="AU683" s="79"/>
      <c r="AV683" s="79"/>
      <c r="AW683" s="79"/>
      <c r="AX683" s="79"/>
      <c r="AY683" s="79"/>
      <c r="AZ683" s="79"/>
      <c r="BA683">
        <v>1</v>
      </c>
      <c r="BB683" s="78" t="str">
        <f>REPLACE(INDEX(GroupVertices[Group], MATCH(Edges24[[#This Row],[Vertex 1]],GroupVertices[Vertex],0)),1,1,"")</f>
        <v>3</v>
      </c>
      <c r="BC683" s="78" t="str">
        <f>REPLACE(INDEX(GroupVertices[Group], MATCH(Edges24[[#This Row],[Vertex 2]],GroupVertices[Vertex],0)),1,1,"")</f>
        <v>3</v>
      </c>
      <c r="BD683" s="48">
        <v>1</v>
      </c>
      <c r="BE683" s="49">
        <v>11.111111111111111</v>
      </c>
      <c r="BF683" s="48">
        <v>0</v>
      </c>
      <c r="BG683" s="49">
        <v>0</v>
      </c>
      <c r="BH683" s="48">
        <v>0</v>
      </c>
      <c r="BI683" s="49">
        <v>0</v>
      </c>
      <c r="BJ683" s="48">
        <v>8</v>
      </c>
      <c r="BK683" s="49">
        <v>88.888888888888886</v>
      </c>
      <c r="BL683" s="48">
        <v>9</v>
      </c>
    </row>
    <row r="684" spans="1:64" x14ac:dyDescent="0.25">
      <c r="A684" s="64" t="s">
        <v>666</v>
      </c>
      <c r="B684" s="64" t="s">
        <v>961</v>
      </c>
      <c r="C684" s="65"/>
      <c r="D684" s="66"/>
      <c r="E684" s="67"/>
      <c r="F684" s="68"/>
      <c r="G684" s="65"/>
      <c r="H684" s="69"/>
      <c r="I684" s="70"/>
      <c r="J684" s="70"/>
      <c r="K684" s="34" t="s">
        <v>65</v>
      </c>
      <c r="L684" s="77">
        <v>1089</v>
      </c>
      <c r="M684" s="77"/>
      <c r="N684" s="72"/>
      <c r="O684" s="79" t="s">
        <v>999</v>
      </c>
      <c r="P684" s="81">
        <v>43170.668749999997</v>
      </c>
      <c r="Q684" s="79" t="s">
        <v>1567</v>
      </c>
      <c r="R684" s="83" t="s">
        <v>2307</v>
      </c>
      <c r="S684" s="79" t="s">
        <v>2510</v>
      </c>
      <c r="T684" s="79" t="s">
        <v>2946</v>
      </c>
      <c r="U684" s="79"/>
      <c r="V684" s="83" t="s">
        <v>3803</v>
      </c>
      <c r="W684" s="81">
        <v>43170.668749999997</v>
      </c>
      <c r="X684" s="83" t="s">
        <v>4559</v>
      </c>
      <c r="Y684" s="79"/>
      <c r="Z684" s="79"/>
      <c r="AA684" s="85" t="s">
        <v>5767</v>
      </c>
      <c r="AB684" s="79"/>
      <c r="AC684" s="79" t="b">
        <v>0</v>
      </c>
      <c r="AD684" s="79">
        <v>0</v>
      </c>
      <c r="AE684" s="85" t="s">
        <v>6296</v>
      </c>
      <c r="AF684" s="79" t="b">
        <v>0</v>
      </c>
      <c r="AG684" s="79" t="s">
        <v>6304</v>
      </c>
      <c r="AH684" s="79"/>
      <c r="AI684" s="85" t="s">
        <v>6296</v>
      </c>
      <c r="AJ684" s="79" t="b">
        <v>0</v>
      </c>
      <c r="AK684" s="79">
        <v>0</v>
      </c>
      <c r="AL684" s="85" t="s">
        <v>6296</v>
      </c>
      <c r="AM684" s="79" t="s">
        <v>6359</v>
      </c>
      <c r="AN684" s="79" t="b">
        <v>0</v>
      </c>
      <c r="AO684" s="85" t="s">
        <v>5767</v>
      </c>
      <c r="AP684" s="79" t="s">
        <v>176</v>
      </c>
      <c r="AQ684" s="79">
        <v>0</v>
      </c>
      <c r="AR684" s="79">
        <v>0</v>
      </c>
      <c r="AS684" s="79"/>
      <c r="AT684" s="79"/>
      <c r="AU684" s="79"/>
      <c r="AV684" s="79"/>
      <c r="AW684" s="79"/>
      <c r="AX684" s="79"/>
      <c r="AY684" s="79"/>
      <c r="AZ684" s="79"/>
      <c r="BA684">
        <v>1</v>
      </c>
      <c r="BB684" s="78" t="str">
        <f>REPLACE(INDEX(GroupVertices[Group], MATCH(Edges24[[#This Row],[Vertex 1]],GroupVertices[Vertex],0)),1,1,"")</f>
        <v>3</v>
      </c>
      <c r="BC684" s="78" t="str">
        <f>REPLACE(INDEX(GroupVertices[Group], MATCH(Edges24[[#This Row],[Vertex 2]],GroupVertices[Vertex],0)),1,1,"")</f>
        <v>3</v>
      </c>
      <c r="BD684" s="48"/>
      <c r="BE684" s="49"/>
      <c r="BF684" s="48"/>
      <c r="BG684" s="49"/>
      <c r="BH684" s="48"/>
      <c r="BI684" s="49"/>
      <c r="BJ684" s="48"/>
      <c r="BK684" s="49"/>
      <c r="BL684" s="48"/>
    </row>
    <row r="685" spans="1:64" x14ac:dyDescent="0.25">
      <c r="A685" s="64" t="s">
        <v>668</v>
      </c>
      <c r="B685" s="64" t="s">
        <v>964</v>
      </c>
      <c r="C685" s="65"/>
      <c r="D685" s="66"/>
      <c r="E685" s="67"/>
      <c r="F685" s="68"/>
      <c r="G685" s="65"/>
      <c r="H685" s="69"/>
      <c r="I685" s="70"/>
      <c r="J685" s="70"/>
      <c r="K685" s="34" t="s">
        <v>65</v>
      </c>
      <c r="L685" s="77">
        <v>1094</v>
      </c>
      <c r="M685" s="77"/>
      <c r="N685" s="72"/>
      <c r="O685" s="79" t="s">
        <v>999</v>
      </c>
      <c r="P685" s="81">
        <v>43175.64775462963</v>
      </c>
      <c r="Q685" s="79" t="s">
        <v>1568</v>
      </c>
      <c r="R685" s="83" t="s">
        <v>2308</v>
      </c>
      <c r="S685" s="79" t="s">
        <v>2518</v>
      </c>
      <c r="T685" s="79" t="s">
        <v>2947</v>
      </c>
      <c r="U685" s="79"/>
      <c r="V685" s="83" t="s">
        <v>3804</v>
      </c>
      <c r="W685" s="81">
        <v>43175.64775462963</v>
      </c>
      <c r="X685" s="83" t="s">
        <v>4560</v>
      </c>
      <c r="Y685" s="79"/>
      <c r="Z685" s="79"/>
      <c r="AA685" s="85" t="s">
        <v>5768</v>
      </c>
      <c r="AB685" s="79"/>
      <c r="AC685" s="79" t="b">
        <v>0</v>
      </c>
      <c r="AD685" s="79">
        <v>0</v>
      </c>
      <c r="AE685" s="85" t="s">
        <v>6296</v>
      </c>
      <c r="AF685" s="79" t="b">
        <v>0</v>
      </c>
      <c r="AG685" s="79" t="s">
        <v>6304</v>
      </c>
      <c r="AH685" s="79"/>
      <c r="AI685" s="85" t="s">
        <v>6296</v>
      </c>
      <c r="AJ685" s="79" t="b">
        <v>0</v>
      </c>
      <c r="AK685" s="79">
        <v>10</v>
      </c>
      <c r="AL685" s="85" t="s">
        <v>6170</v>
      </c>
      <c r="AM685" s="79" t="s">
        <v>6333</v>
      </c>
      <c r="AN685" s="79" t="b">
        <v>0</v>
      </c>
      <c r="AO685" s="85" t="s">
        <v>6170</v>
      </c>
      <c r="AP685" s="79" t="s">
        <v>176</v>
      </c>
      <c r="AQ685" s="79">
        <v>0</v>
      </c>
      <c r="AR685" s="79">
        <v>0</v>
      </c>
      <c r="AS685" s="79"/>
      <c r="AT685" s="79"/>
      <c r="AU685" s="79"/>
      <c r="AV685" s="79"/>
      <c r="AW685" s="79"/>
      <c r="AX685" s="79"/>
      <c r="AY685" s="79"/>
      <c r="AZ685" s="79"/>
      <c r="BA685">
        <v>1</v>
      </c>
      <c r="BB685" s="78" t="str">
        <f>REPLACE(INDEX(GroupVertices[Group], MATCH(Edges24[[#This Row],[Vertex 1]],GroupVertices[Vertex],0)),1,1,"")</f>
        <v>2</v>
      </c>
      <c r="BC685" s="78" t="str">
        <f>REPLACE(INDEX(GroupVertices[Group], MATCH(Edges24[[#This Row],[Vertex 2]],GroupVertices[Vertex],0)),1,1,"")</f>
        <v>2</v>
      </c>
      <c r="BD685" s="48">
        <v>3</v>
      </c>
      <c r="BE685" s="49">
        <v>17.647058823529413</v>
      </c>
      <c r="BF685" s="48">
        <v>0</v>
      </c>
      <c r="BG685" s="49">
        <v>0</v>
      </c>
      <c r="BH685" s="48">
        <v>0</v>
      </c>
      <c r="BI685" s="49">
        <v>0</v>
      </c>
      <c r="BJ685" s="48">
        <v>14</v>
      </c>
      <c r="BK685" s="49">
        <v>82.352941176470594</v>
      </c>
      <c r="BL685" s="48">
        <v>17</v>
      </c>
    </row>
    <row r="686" spans="1:64" x14ac:dyDescent="0.25">
      <c r="A686" s="64" t="s">
        <v>668</v>
      </c>
      <c r="B686" s="64" t="s">
        <v>683</v>
      </c>
      <c r="C686" s="65"/>
      <c r="D686" s="66"/>
      <c r="E686" s="67"/>
      <c r="F686" s="68"/>
      <c r="G686" s="65"/>
      <c r="H686" s="69"/>
      <c r="I686" s="70"/>
      <c r="J686" s="70"/>
      <c r="K686" s="34" t="s">
        <v>65</v>
      </c>
      <c r="L686" s="77">
        <v>1095</v>
      </c>
      <c r="M686" s="77"/>
      <c r="N686" s="72"/>
      <c r="O686" s="79" t="s">
        <v>999</v>
      </c>
      <c r="P686" s="81">
        <v>43175.647326388891</v>
      </c>
      <c r="Q686" s="79" t="s">
        <v>1569</v>
      </c>
      <c r="R686" s="83" t="s">
        <v>2309</v>
      </c>
      <c r="S686" s="79" t="s">
        <v>2518</v>
      </c>
      <c r="T686" s="79"/>
      <c r="U686" s="79"/>
      <c r="V686" s="83" t="s">
        <v>3804</v>
      </c>
      <c r="W686" s="81">
        <v>43175.647326388891</v>
      </c>
      <c r="X686" s="83" t="s">
        <v>4561</v>
      </c>
      <c r="Y686" s="79"/>
      <c r="Z686" s="79"/>
      <c r="AA686" s="85" t="s">
        <v>5769</v>
      </c>
      <c r="AB686" s="79"/>
      <c r="AC686" s="79" t="b">
        <v>0</v>
      </c>
      <c r="AD686" s="79">
        <v>0</v>
      </c>
      <c r="AE686" s="85" t="s">
        <v>6296</v>
      </c>
      <c r="AF686" s="79" t="b">
        <v>0</v>
      </c>
      <c r="AG686" s="79" t="s">
        <v>6304</v>
      </c>
      <c r="AH686" s="79"/>
      <c r="AI686" s="85" t="s">
        <v>6296</v>
      </c>
      <c r="AJ686" s="79" t="b">
        <v>0</v>
      </c>
      <c r="AK686" s="79">
        <v>14</v>
      </c>
      <c r="AL686" s="85" t="s">
        <v>6169</v>
      </c>
      <c r="AM686" s="79" t="s">
        <v>6333</v>
      </c>
      <c r="AN686" s="79" t="b">
        <v>0</v>
      </c>
      <c r="AO686" s="85" t="s">
        <v>6169</v>
      </c>
      <c r="AP686" s="79" t="s">
        <v>176</v>
      </c>
      <c r="AQ686" s="79">
        <v>0</v>
      </c>
      <c r="AR686" s="79">
        <v>0</v>
      </c>
      <c r="AS686" s="79"/>
      <c r="AT686" s="79"/>
      <c r="AU686" s="79"/>
      <c r="AV686" s="79"/>
      <c r="AW686" s="79"/>
      <c r="AX686" s="79"/>
      <c r="AY686" s="79"/>
      <c r="AZ686" s="79"/>
      <c r="BA686">
        <v>8</v>
      </c>
      <c r="BB686" s="78" t="str">
        <f>REPLACE(INDEX(GroupVertices[Group], MATCH(Edges24[[#This Row],[Vertex 1]],GroupVertices[Vertex],0)),1,1,"")</f>
        <v>2</v>
      </c>
      <c r="BC686" s="78" t="str">
        <f>REPLACE(INDEX(GroupVertices[Group], MATCH(Edges24[[#This Row],[Vertex 2]],GroupVertices[Vertex],0)),1,1,"")</f>
        <v>2</v>
      </c>
      <c r="BD686" s="48">
        <v>0</v>
      </c>
      <c r="BE686" s="49">
        <v>0</v>
      </c>
      <c r="BF686" s="48">
        <v>0</v>
      </c>
      <c r="BG686" s="49">
        <v>0</v>
      </c>
      <c r="BH686" s="48">
        <v>0</v>
      </c>
      <c r="BI686" s="49">
        <v>0</v>
      </c>
      <c r="BJ686" s="48">
        <v>15</v>
      </c>
      <c r="BK686" s="49">
        <v>100</v>
      </c>
      <c r="BL686" s="48">
        <v>15</v>
      </c>
    </row>
    <row r="687" spans="1:64" x14ac:dyDescent="0.25">
      <c r="A687" s="64" t="s">
        <v>668</v>
      </c>
      <c r="B687" s="64" t="s">
        <v>683</v>
      </c>
      <c r="C687" s="65"/>
      <c r="D687" s="66"/>
      <c r="E687" s="67"/>
      <c r="F687" s="68"/>
      <c r="G687" s="65"/>
      <c r="H687" s="69"/>
      <c r="I687" s="70"/>
      <c r="J687" s="70"/>
      <c r="K687" s="34" t="s">
        <v>65</v>
      </c>
      <c r="L687" s="77">
        <v>1097</v>
      </c>
      <c r="M687" s="77"/>
      <c r="N687" s="72"/>
      <c r="O687" s="79" t="s">
        <v>999</v>
      </c>
      <c r="P687" s="81">
        <v>43175.648125</v>
      </c>
      <c r="Q687" s="79" t="s">
        <v>1570</v>
      </c>
      <c r="R687" s="79"/>
      <c r="S687" s="79"/>
      <c r="T687" s="79"/>
      <c r="U687" s="79"/>
      <c r="V687" s="83" t="s">
        <v>3804</v>
      </c>
      <c r="W687" s="81">
        <v>43175.648125</v>
      </c>
      <c r="X687" s="83" t="s">
        <v>4562</v>
      </c>
      <c r="Y687" s="79"/>
      <c r="Z687" s="79"/>
      <c r="AA687" s="85" t="s">
        <v>5770</v>
      </c>
      <c r="AB687" s="79"/>
      <c r="AC687" s="79" t="b">
        <v>0</v>
      </c>
      <c r="AD687" s="79">
        <v>0</v>
      </c>
      <c r="AE687" s="85" t="s">
        <v>6296</v>
      </c>
      <c r="AF687" s="79" t="b">
        <v>0</v>
      </c>
      <c r="AG687" s="79" t="s">
        <v>6304</v>
      </c>
      <c r="AH687" s="79"/>
      <c r="AI687" s="85" t="s">
        <v>6296</v>
      </c>
      <c r="AJ687" s="79" t="b">
        <v>0</v>
      </c>
      <c r="AK687" s="79">
        <v>8</v>
      </c>
      <c r="AL687" s="85" t="s">
        <v>6192</v>
      </c>
      <c r="AM687" s="79" t="s">
        <v>6333</v>
      </c>
      <c r="AN687" s="79" t="b">
        <v>0</v>
      </c>
      <c r="AO687" s="85" t="s">
        <v>6192</v>
      </c>
      <c r="AP687" s="79" t="s">
        <v>176</v>
      </c>
      <c r="AQ687" s="79">
        <v>0</v>
      </c>
      <c r="AR687" s="79">
        <v>0</v>
      </c>
      <c r="AS687" s="79"/>
      <c r="AT687" s="79"/>
      <c r="AU687" s="79"/>
      <c r="AV687" s="79"/>
      <c r="AW687" s="79"/>
      <c r="AX687" s="79"/>
      <c r="AY687" s="79"/>
      <c r="AZ687" s="79"/>
      <c r="BA687">
        <v>8</v>
      </c>
      <c r="BB687" s="78" t="str">
        <f>REPLACE(INDEX(GroupVertices[Group], MATCH(Edges24[[#This Row],[Vertex 1]],GroupVertices[Vertex],0)),1,1,"")</f>
        <v>2</v>
      </c>
      <c r="BC687" s="78" t="str">
        <f>REPLACE(INDEX(GroupVertices[Group], MATCH(Edges24[[#This Row],[Vertex 2]],GroupVertices[Vertex],0)),1,1,"")</f>
        <v>2</v>
      </c>
      <c r="BD687" s="48"/>
      <c r="BE687" s="49"/>
      <c r="BF687" s="48"/>
      <c r="BG687" s="49"/>
      <c r="BH687" s="48"/>
      <c r="BI687" s="49"/>
      <c r="BJ687" s="48"/>
      <c r="BK687" s="49"/>
      <c r="BL687" s="48"/>
    </row>
    <row r="688" spans="1:64" x14ac:dyDescent="0.25">
      <c r="A688" s="64" t="s">
        <v>668</v>
      </c>
      <c r="B688" s="64" t="s">
        <v>683</v>
      </c>
      <c r="C688" s="65"/>
      <c r="D688" s="66"/>
      <c r="E688" s="67"/>
      <c r="F688" s="68"/>
      <c r="G688" s="65"/>
      <c r="H688" s="69"/>
      <c r="I688" s="70"/>
      <c r="J688" s="70"/>
      <c r="K688" s="34" t="s">
        <v>65</v>
      </c>
      <c r="L688" s="77">
        <v>1099</v>
      </c>
      <c r="M688" s="77"/>
      <c r="N688" s="72"/>
      <c r="O688" s="79" t="s">
        <v>999</v>
      </c>
      <c r="P688" s="81">
        <v>43175.648865740739</v>
      </c>
      <c r="Q688" s="79" t="s">
        <v>1510</v>
      </c>
      <c r="R688" s="79"/>
      <c r="S688" s="79"/>
      <c r="T688" s="79"/>
      <c r="U688" s="79"/>
      <c r="V688" s="83" t="s">
        <v>3804</v>
      </c>
      <c r="W688" s="81">
        <v>43175.648865740739</v>
      </c>
      <c r="X688" s="83" t="s">
        <v>4563</v>
      </c>
      <c r="Y688" s="79"/>
      <c r="Z688" s="79"/>
      <c r="AA688" s="85" t="s">
        <v>5771</v>
      </c>
      <c r="AB688" s="79"/>
      <c r="AC688" s="79" t="b">
        <v>0</v>
      </c>
      <c r="AD688" s="79">
        <v>0</v>
      </c>
      <c r="AE688" s="85" t="s">
        <v>6296</v>
      </c>
      <c r="AF688" s="79" t="b">
        <v>0</v>
      </c>
      <c r="AG688" s="79" t="s">
        <v>6304</v>
      </c>
      <c r="AH688" s="79"/>
      <c r="AI688" s="85" t="s">
        <v>6296</v>
      </c>
      <c r="AJ688" s="79" t="b">
        <v>0</v>
      </c>
      <c r="AK688" s="79">
        <v>4</v>
      </c>
      <c r="AL688" s="85" t="s">
        <v>6188</v>
      </c>
      <c r="AM688" s="79" t="s">
        <v>6333</v>
      </c>
      <c r="AN688" s="79" t="b">
        <v>0</v>
      </c>
      <c r="AO688" s="85" t="s">
        <v>6188</v>
      </c>
      <c r="AP688" s="79" t="s">
        <v>176</v>
      </c>
      <c r="AQ688" s="79">
        <v>0</v>
      </c>
      <c r="AR688" s="79">
        <v>0</v>
      </c>
      <c r="AS688" s="79"/>
      <c r="AT688" s="79"/>
      <c r="AU688" s="79"/>
      <c r="AV688" s="79"/>
      <c r="AW688" s="79"/>
      <c r="AX688" s="79"/>
      <c r="AY688" s="79"/>
      <c r="AZ688" s="79"/>
      <c r="BA688">
        <v>8</v>
      </c>
      <c r="BB688" s="78" t="str">
        <f>REPLACE(INDEX(GroupVertices[Group], MATCH(Edges24[[#This Row],[Vertex 1]],GroupVertices[Vertex],0)),1,1,"")</f>
        <v>2</v>
      </c>
      <c r="BC688" s="78" t="str">
        <f>REPLACE(INDEX(GroupVertices[Group], MATCH(Edges24[[#This Row],[Vertex 2]],GroupVertices[Vertex],0)),1,1,"")</f>
        <v>2</v>
      </c>
      <c r="BD688" s="48">
        <v>1</v>
      </c>
      <c r="BE688" s="49">
        <v>5.882352941176471</v>
      </c>
      <c r="BF688" s="48">
        <v>0</v>
      </c>
      <c r="BG688" s="49">
        <v>0</v>
      </c>
      <c r="BH688" s="48">
        <v>0</v>
      </c>
      <c r="BI688" s="49">
        <v>0</v>
      </c>
      <c r="BJ688" s="48">
        <v>16</v>
      </c>
      <c r="BK688" s="49">
        <v>94.117647058823536</v>
      </c>
      <c r="BL688" s="48">
        <v>17</v>
      </c>
    </row>
    <row r="689" spans="1:64" x14ac:dyDescent="0.25">
      <c r="A689" s="64" t="s">
        <v>668</v>
      </c>
      <c r="B689" s="64" t="s">
        <v>767</v>
      </c>
      <c r="C689" s="65"/>
      <c r="D689" s="66"/>
      <c r="E689" s="67"/>
      <c r="F689" s="68"/>
      <c r="G689" s="65"/>
      <c r="H689" s="69"/>
      <c r="I689" s="70"/>
      <c r="J689" s="70"/>
      <c r="K689" s="34" t="s">
        <v>65</v>
      </c>
      <c r="L689" s="77">
        <v>1100</v>
      </c>
      <c r="M689" s="77"/>
      <c r="N689" s="72"/>
      <c r="O689" s="79" t="s">
        <v>999</v>
      </c>
      <c r="P689" s="81">
        <v>43175.648946759262</v>
      </c>
      <c r="Q689" s="79" t="s">
        <v>1571</v>
      </c>
      <c r="R689" s="83" t="s">
        <v>2309</v>
      </c>
      <c r="S689" s="79" t="s">
        <v>2518</v>
      </c>
      <c r="T689" s="79"/>
      <c r="U689" s="79"/>
      <c r="V689" s="83" t="s">
        <v>3804</v>
      </c>
      <c r="W689" s="81">
        <v>43175.648946759262</v>
      </c>
      <c r="X689" s="83" t="s">
        <v>4564</v>
      </c>
      <c r="Y689" s="79"/>
      <c r="Z689" s="79"/>
      <c r="AA689" s="85" t="s">
        <v>5772</v>
      </c>
      <c r="AB689" s="79"/>
      <c r="AC689" s="79" t="b">
        <v>0</v>
      </c>
      <c r="AD689" s="79">
        <v>0</v>
      </c>
      <c r="AE689" s="85" t="s">
        <v>6296</v>
      </c>
      <c r="AF689" s="79" t="b">
        <v>0</v>
      </c>
      <c r="AG689" s="79" t="s">
        <v>6304</v>
      </c>
      <c r="AH689" s="79"/>
      <c r="AI689" s="85" t="s">
        <v>6296</v>
      </c>
      <c r="AJ689" s="79" t="b">
        <v>0</v>
      </c>
      <c r="AK689" s="79">
        <v>6</v>
      </c>
      <c r="AL689" s="85" t="s">
        <v>6209</v>
      </c>
      <c r="AM689" s="79" t="s">
        <v>6333</v>
      </c>
      <c r="AN689" s="79" t="b">
        <v>0</v>
      </c>
      <c r="AO689" s="85" t="s">
        <v>6209</v>
      </c>
      <c r="AP689" s="79" t="s">
        <v>176</v>
      </c>
      <c r="AQ689" s="79">
        <v>0</v>
      </c>
      <c r="AR689" s="79">
        <v>0</v>
      </c>
      <c r="AS689" s="79"/>
      <c r="AT689" s="79"/>
      <c r="AU689" s="79"/>
      <c r="AV689" s="79"/>
      <c r="AW689" s="79"/>
      <c r="AX689" s="79"/>
      <c r="AY689" s="79"/>
      <c r="AZ689" s="79"/>
      <c r="BA689">
        <v>1</v>
      </c>
      <c r="BB689" s="78" t="str">
        <f>REPLACE(INDEX(GroupVertices[Group], MATCH(Edges24[[#This Row],[Vertex 1]],GroupVertices[Vertex],0)),1,1,"")</f>
        <v>2</v>
      </c>
      <c r="BC689" s="78" t="str">
        <f>REPLACE(INDEX(GroupVertices[Group], MATCH(Edges24[[#This Row],[Vertex 2]],GroupVertices[Vertex],0)),1,1,"")</f>
        <v>2</v>
      </c>
      <c r="BD689" s="48">
        <v>0</v>
      </c>
      <c r="BE689" s="49">
        <v>0</v>
      </c>
      <c r="BF689" s="48">
        <v>0</v>
      </c>
      <c r="BG689" s="49">
        <v>0</v>
      </c>
      <c r="BH689" s="48">
        <v>0</v>
      </c>
      <c r="BI689" s="49">
        <v>0</v>
      </c>
      <c r="BJ689" s="48">
        <v>16</v>
      </c>
      <c r="BK689" s="49">
        <v>100</v>
      </c>
      <c r="BL689" s="48">
        <v>16</v>
      </c>
    </row>
    <row r="690" spans="1:64" x14ac:dyDescent="0.25">
      <c r="A690" s="64" t="s">
        <v>668</v>
      </c>
      <c r="B690" s="64" t="s">
        <v>965</v>
      </c>
      <c r="C690" s="65"/>
      <c r="D690" s="66"/>
      <c r="E690" s="67"/>
      <c r="F690" s="68"/>
      <c r="G690" s="65"/>
      <c r="H690" s="69"/>
      <c r="I690" s="70"/>
      <c r="J690" s="70"/>
      <c r="K690" s="34" t="s">
        <v>65</v>
      </c>
      <c r="L690" s="77">
        <v>1101</v>
      </c>
      <c r="M690" s="77"/>
      <c r="N690" s="72"/>
      <c r="O690" s="79" t="s">
        <v>999</v>
      </c>
      <c r="P690" s="81">
        <v>43175.649363425924</v>
      </c>
      <c r="Q690" s="79" t="s">
        <v>1572</v>
      </c>
      <c r="R690" s="83" t="s">
        <v>2290</v>
      </c>
      <c r="S690" s="79" t="s">
        <v>2519</v>
      </c>
      <c r="T690" s="79"/>
      <c r="U690" s="79"/>
      <c r="V690" s="83" t="s">
        <v>3804</v>
      </c>
      <c r="W690" s="81">
        <v>43175.649363425924</v>
      </c>
      <c r="X690" s="83" t="s">
        <v>4565</v>
      </c>
      <c r="Y690" s="79"/>
      <c r="Z690" s="79"/>
      <c r="AA690" s="85" t="s">
        <v>5773</v>
      </c>
      <c r="AB690" s="79"/>
      <c r="AC690" s="79" t="b">
        <v>0</v>
      </c>
      <c r="AD690" s="79">
        <v>0</v>
      </c>
      <c r="AE690" s="85" t="s">
        <v>6296</v>
      </c>
      <c r="AF690" s="79" t="b">
        <v>0</v>
      </c>
      <c r="AG690" s="79" t="s">
        <v>6304</v>
      </c>
      <c r="AH690" s="79"/>
      <c r="AI690" s="85" t="s">
        <v>6296</v>
      </c>
      <c r="AJ690" s="79" t="b">
        <v>0</v>
      </c>
      <c r="AK690" s="79">
        <v>12</v>
      </c>
      <c r="AL690" s="85" t="s">
        <v>6194</v>
      </c>
      <c r="AM690" s="79" t="s">
        <v>6333</v>
      </c>
      <c r="AN690" s="79" t="b">
        <v>0</v>
      </c>
      <c r="AO690" s="85" t="s">
        <v>6194</v>
      </c>
      <c r="AP690" s="79" t="s">
        <v>176</v>
      </c>
      <c r="AQ690" s="79">
        <v>0</v>
      </c>
      <c r="AR690" s="79">
        <v>0</v>
      </c>
      <c r="AS690" s="79"/>
      <c r="AT690" s="79"/>
      <c r="AU690" s="79"/>
      <c r="AV690" s="79"/>
      <c r="AW690" s="79"/>
      <c r="AX690" s="79"/>
      <c r="AY690" s="79"/>
      <c r="AZ690" s="79"/>
      <c r="BA690">
        <v>1</v>
      </c>
      <c r="BB690" s="78" t="str">
        <f>REPLACE(INDEX(GroupVertices[Group], MATCH(Edges24[[#This Row],[Vertex 1]],GroupVertices[Vertex],0)),1,1,"")</f>
        <v>2</v>
      </c>
      <c r="BC690" s="78" t="str">
        <f>REPLACE(INDEX(GroupVertices[Group], MATCH(Edges24[[#This Row],[Vertex 2]],GroupVertices[Vertex],0)),1,1,"")</f>
        <v>2</v>
      </c>
      <c r="BD690" s="48">
        <v>0</v>
      </c>
      <c r="BE690" s="49">
        <v>0</v>
      </c>
      <c r="BF690" s="48">
        <v>0</v>
      </c>
      <c r="BG690" s="49">
        <v>0</v>
      </c>
      <c r="BH690" s="48">
        <v>0</v>
      </c>
      <c r="BI690" s="49">
        <v>0</v>
      </c>
      <c r="BJ690" s="48">
        <v>19</v>
      </c>
      <c r="BK690" s="49">
        <v>100</v>
      </c>
      <c r="BL690" s="48">
        <v>19</v>
      </c>
    </row>
    <row r="691" spans="1:64" x14ac:dyDescent="0.25">
      <c r="A691" s="64" t="s">
        <v>668</v>
      </c>
      <c r="B691" s="64" t="s">
        <v>683</v>
      </c>
      <c r="C691" s="65"/>
      <c r="D691" s="66"/>
      <c r="E691" s="67"/>
      <c r="F691" s="68"/>
      <c r="G691" s="65"/>
      <c r="H691" s="69"/>
      <c r="I691" s="70"/>
      <c r="J691" s="70"/>
      <c r="K691" s="34" t="s">
        <v>65</v>
      </c>
      <c r="L691" s="77">
        <v>1103</v>
      </c>
      <c r="M691" s="77"/>
      <c r="N691" s="72"/>
      <c r="O691" s="79" t="s">
        <v>999</v>
      </c>
      <c r="P691" s="81">
        <v>43175.649421296293</v>
      </c>
      <c r="Q691" s="79" t="s">
        <v>1573</v>
      </c>
      <c r="R691" s="83" t="s">
        <v>2149</v>
      </c>
      <c r="S691" s="79" t="s">
        <v>2519</v>
      </c>
      <c r="T691" s="79"/>
      <c r="U691" s="79"/>
      <c r="V691" s="83" t="s">
        <v>3804</v>
      </c>
      <c r="W691" s="81">
        <v>43175.649421296293</v>
      </c>
      <c r="X691" s="83" t="s">
        <v>4566</v>
      </c>
      <c r="Y691" s="79"/>
      <c r="Z691" s="79"/>
      <c r="AA691" s="85" t="s">
        <v>5774</v>
      </c>
      <c r="AB691" s="79"/>
      <c r="AC691" s="79" t="b">
        <v>0</v>
      </c>
      <c r="AD691" s="79">
        <v>0</v>
      </c>
      <c r="AE691" s="85" t="s">
        <v>6296</v>
      </c>
      <c r="AF691" s="79" t="b">
        <v>0</v>
      </c>
      <c r="AG691" s="79" t="s">
        <v>6304</v>
      </c>
      <c r="AH691" s="79"/>
      <c r="AI691" s="85" t="s">
        <v>6296</v>
      </c>
      <c r="AJ691" s="79" t="b">
        <v>0</v>
      </c>
      <c r="AK691" s="79">
        <v>3</v>
      </c>
      <c r="AL691" s="85" t="s">
        <v>6202</v>
      </c>
      <c r="AM691" s="79" t="s">
        <v>6333</v>
      </c>
      <c r="AN691" s="79" t="b">
        <v>0</v>
      </c>
      <c r="AO691" s="85" t="s">
        <v>6202</v>
      </c>
      <c r="AP691" s="79" t="s">
        <v>176</v>
      </c>
      <c r="AQ691" s="79">
        <v>0</v>
      </c>
      <c r="AR691" s="79">
        <v>0</v>
      </c>
      <c r="AS691" s="79"/>
      <c r="AT691" s="79"/>
      <c r="AU691" s="79"/>
      <c r="AV691" s="79"/>
      <c r="AW691" s="79"/>
      <c r="AX691" s="79"/>
      <c r="AY691" s="79"/>
      <c r="AZ691" s="79"/>
      <c r="BA691">
        <v>8</v>
      </c>
      <c r="BB691" s="78" t="str">
        <f>REPLACE(INDEX(GroupVertices[Group], MATCH(Edges24[[#This Row],[Vertex 1]],GroupVertices[Vertex],0)),1,1,"")</f>
        <v>2</v>
      </c>
      <c r="BC691" s="78" t="str">
        <f>REPLACE(INDEX(GroupVertices[Group], MATCH(Edges24[[#This Row],[Vertex 2]],GroupVertices[Vertex],0)),1,1,"")</f>
        <v>2</v>
      </c>
      <c r="BD691" s="48"/>
      <c r="BE691" s="49"/>
      <c r="BF691" s="48"/>
      <c r="BG691" s="49"/>
      <c r="BH691" s="48"/>
      <c r="BI691" s="49"/>
      <c r="BJ691" s="48"/>
      <c r="BK691" s="49"/>
      <c r="BL691" s="48"/>
    </row>
    <row r="692" spans="1:64" x14ac:dyDescent="0.25">
      <c r="A692" s="64" t="s">
        <v>668</v>
      </c>
      <c r="B692" s="64" t="s">
        <v>966</v>
      </c>
      <c r="C692" s="65"/>
      <c r="D692" s="66"/>
      <c r="E692" s="67"/>
      <c r="F692" s="68"/>
      <c r="G692" s="65"/>
      <c r="H692" s="69"/>
      <c r="I692" s="70"/>
      <c r="J692" s="70"/>
      <c r="K692" s="34" t="s">
        <v>65</v>
      </c>
      <c r="L692" s="77">
        <v>1105</v>
      </c>
      <c r="M692" s="77"/>
      <c r="N692" s="72"/>
      <c r="O692" s="79" t="s">
        <v>999</v>
      </c>
      <c r="P692" s="81">
        <v>43175.649502314816</v>
      </c>
      <c r="Q692" s="79" t="s">
        <v>1574</v>
      </c>
      <c r="R692" s="83" t="s">
        <v>2240</v>
      </c>
      <c r="S692" s="79" t="s">
        <v>2519</v>
      </c>
      <c r="T692" s="79"/>
      <c r="U692" s="79"/>
      <c r="V692" s="83" t="s">
        <v>3804</v>
      </c>
      <c r="W692" s="81">
        <v>43175.649502314816</v>
      </c>
      <c r="X692" s="83" t="s">
        <v>4567</v>
      </c>
      <c r="Y692" s="79"/>
      <c r="Z692" s="79"/>
      <c r="AA692" s="85" t="s">
        <v>5775</v>
      </c>
      <c r="AB692" s="79"/>
      <c r="AC692" s="79" t="b">
        <v>0</v>
      </c>
      <c r="AD692" s="79">
        <v>0</v>
      </c>
      <c r="AE692" s="85" t="s">
        <v>6296</v>
      </c>
      <c r="AF692" s="79" t="b">
        <v>0</v>
      </c>
      <c r="AG692" s="79" t="s">
        <v>6304</v>
      </c>
      <c r="AH692" s="79"/>
      <c r="AI692" s="85" t="s">
        <v>6296</v>
      </c>
      <c r="AJ692" s="79" t="b">
        <v>0</v>
      </c>
      <c r="AK692" s="79">
        <v>8</v>
      </c>
      <c r="AL692" s="85" t="s">
        <v>5791</v>
      </c>
      <c r="AM692" s="79" t="s">
        <v>6333</v>
      </c>
      <c r="AN692" s="79" t="b">
        <v>0</v>
      </c>
      <c r="AO692" s="85" t="s">
        <v>5791</v>
      </c>
      <c r="AP692" s="79" t="s">
        <v>176</v>
      </c>
      <c r="AQ692" s="79">
        <v>0</v>
      </c>
      <c r="AR692" s="79">
        <v>0</v>
      </c>
      <c r="AS692" s="79"/>
      <c r="AT692" s="79"/>
      <c r="AU692" s="79"/>
      <c r="AV692" s="79"/>
      <c r="AW692" s="79"/>
      <c r="AX692" s="79"/>
      <c r="AY692" s="79"/>
      <c r="AZ692" s="79"/>
      <c r="BA692">
        <v>1</v>
      </c>
      <c r="BB692" s="78" t="str">
        <f>REPLACE(INDEX(GroupVertices[Group], MATCH(Edges24[[#This Row],[Vertex 1]],GroupVertices[Vertex],0)),1,1,"")</f>
        <v>2</v>
      </c>
      <c r="BC692" s="78" t="str">
        <f>REPLACE(INDEX(GroupVertices[Group], MATCH(Edges24[[#This Row],[Vertex 2]],GroupVertices[Vertex],0)),1,1,"")</f>
        <v>2</v>
      </c>
      <c r="BD692" s="48">
        <v>0</v>
      </c>
      <c r="BE692" s="49">
        <v>0</v>
      </c>
      <c r="BF692" s="48">
        <v>0</v>
      </c>
      <c r="BG692" s="49">
        <v>0</v>
      </c>
      <c r="BH692" s="48">
        <v>0</v>
      </c>
      <c r="BI692" s="49">
        <v>0</v>
      </c>
      <c r="BJ692" s="48">
        <v>20</v>
      </c>
      <c r="BK692" s="49">
        <v>100</v>
      </c>
      <c r="BL692" s="48">
        <v>20</v>
      </c>
    </row>
    <row r="693" spans="1:64" x14ac:dyDescent="0.25">
      <c r="A693" s="64" t="s">
        <v>668</v>
      </c>
      <c r="B693" s="64" t="s">
        <v>683</v>
      </c>
      <c r="C693" s="65"/>
      <c r="D693" s="66"/>
      <c r="E693" s="67"/>
      <c r="F693" s="68"/>
      <c r="G693" s="65"/>
      <c r="H693" s="69"/>
      <c r="I693" s="70"/>
      <c r="J693" s="70"/>
      <c r="K693" s="34" t="s">
        <v>65</v>
      </c>
      <c r="L693" s="77">
        <v>1108</v>
      </c>
      <c r="M693" s="77"/>
      <c r="N693" s="72"/>
      <c r="O693" s="79" t="s">
        <v>999</v>
      </c>
      <c r="P693" s="81">
        <v>43175.649907407409</v>
      </c>
      <c r="Q693" s="79" t="s">
        <v>1575</v>
      </c>
      <c r="R693" s="83" t="s">
        <v>2310</v>
      </c>
      <c r="S693" s="79" t="s">
        <v>2519</v>
      </c>
      <c r="T693" s="79" t="s">
        <v>2713</v>
      </c>
      <c r="U693" s="79"/>
      <c r="V693" s="83" t="s">
        <v>3804</v>
      </c>
      <c r="W693" s="81">
        <v>43175.649907407409</v>
      </c>
      <c r="X693" s="83" t="s">
        <v>4568</v>
      </c>
      <c r="Y693" s="79"/>
      <c r="Z693" s="79"/>
      <c r="AA693" s="85" t="s">
        <v>5776</v>
      </c>
      <c r="AB693" s="79"/>
      <c r="AC693" s="79" t="b">
        <v>0</v>
      </c>
      <c r="AD693" s="79">
        <v>0</v>
      </c>
      <c r="AE693" s="85" t="s">
        <v>6296</v>
      </c>
      <c r="AF693" s="79" t="b">
        <v>0</v>
      </c>
      <c r="AG693" s="79" t="s">
        <v>6304</v>
      </c>
      <c r="AH693" s="79"/>
      <c r="AI693" s="85" t="s">
        <v>6296</v>
      </c>
      <c r="AJ693" s="79" t="b">
        <v>0</v>
      </c>
      <c r="AK693" s="79">
        <v>6</v>
      </c>
      <c r="AL693" s="85" t="s">
        <v>6171</v>
      </c>
      <c r="AM693" s="79" t="s">
        <v>6333</v>
      </c>
      <c r="AN693" s="79" t="b">
        <v>0</v>
      </c>
      <c r="AO693" s="85" t="s">
        <v>6171</v>
      </c>
      <c r="AP693" s="79" t="s">
        <v>176</v>
      </c>
      <c r="AQ693" s="79">
        <v>0</v>
      </c>
      <c r="AR693" s="79">
        <v>0</v>
      </c>
      <c r="AS693" s="79"/>
      <c r="AT693" s="79"/>
      <c r="AU693" s="79"/>
      <c r="AV693" s="79"/>
      <c r="AW693" s="79"/>
      <c r="AX693" s="79"/>
      <c r="AY693" s="79"/>
      <c r="AZ693" s="79"/>
      <c r="BA693">
        <v>8</v>
      </c>
      <c r="BB693" s="78" t="str">
        <f>REPLACE(INDEX(GroupVertices[Group], MATCH(Edges24[[#This Row],[Vertex 1]],GroupVertices[Vertex],0)),1,1,"")</f>
        <v>2</v>
      </c>
      <c r="BC693" s="78" t="str">
        <f>REPLACE(INDEX(GroupVertices[Group], MATCH(Edges24[[#This Row],[Vertex 2]],GroupVertices[Vertex],0)),1,1,"")</f>
        <v>2</v>
      </c>
      <c r="BD693" s="48">
        <v>0</v>
      </c>
      <c r="BE693" s="49">
        <v>0</v>
      </c>
      <c r="BF693" s="48">
        <v>0</v>
      </c>
      <c r="BG693" s="49">
        <v>0</v>
      </c>
      <c r="BH693" s="48">
        <v>0</v>
      </c>
      <c r="BI693" s="49">
        <v>0</v>
      </c>
      <c r="BJ693" s="48">
        <v>17</v>
      </c>
      <c r="BK693" s="49">
        <v>100</v>
      </c>
      <c r="BL693" s="48">
        <v>17</v>
      </c>
    </row>
    <row r="694" spans="1:64" x14ac:dyDescent="0.25">
      <c r="A694" s="64" t="s">
        <v>668</v>
      </c>
      <c r="B694" s="64" t="s">
        <v>754</v>
      </c>
      <c r="C694" s="65"/>
      <c r="D694" s="66"/>
      <c r="E694" s="67"/>
      <c r="F694" s="68"/>
      <c r="G694" s="65"/>
      <c r="H694" s="69"/>
      <c r="I694" s="70"/>
      <c r="J694" s="70"/>
      <c r="K694" s="34" t="s">
        <v>65</v>
      </c>
      <c r="L694" s="77">
        <v>1109</v>
      </c>
      <c r="M694" s="77"/>
      <c r="N694" s="72"/>
      <c r="O694" s="79" t="s">
        <v>999</v>
      </c>
      <c r="P694" s="81">
        <v>43177.601770833331</v>
      </c>
      <c r="Q694" s="79" t="s">
        <v>1576</v>
      </c>
      <c r="R694" s="83" t="s">
        <v>2311</v>
      </c>
      <c r="S694" s="79" t="s">
        <v>2518</v>
      </c>
      <c r="T694" s="79" t="s">
        <v>2891</v>
      </c>
      <c r="U694" s="79"/>
      <c r="V694" s="83" t="s">
        <v>3804</v>
      </c>
      <c r="W694" s="81">
        <v>43177.601770833331</v>
      </c>
      <c r="X694" s="83" t="s">
        <v>4569</v>
      </c>
      <c r="Y694" s="79"/>
      <c r="Z694" s="79"/>
      <c r="AA694" s="85" t="s">
        <v>5777</v>
      </c>
      <c r="AB694" s="79"/>
      <c r="AC694" s="79" t="b">
        <v>0</v>
      </c>
      <c r="AD694" s="79">
        <v>0</v>
      </c>
      <c r="AE694" s="85" t="s">
        <v>6296</v>
      </c>
      <c r="AF694" s="79" t="b">
        <v>0</v>
      </c>
      <c r="AG694" s="79" t="s">
        <v>6304</v>
      </c>
      <c r="AH694" s="79"/>
      <c r="AI694" s="85" t="s">
        <v>6296</v>
      </c>
      <c r="AJ694" s="79" t="b">
        <v>0</v>
      </c>
      <c r="AK694" s="79">
        <v>3</v>
      </c>
      <c r="AL694" s="85" t="s">
        <v>6189</v>
      </c>
      <c r="AM694" s="79" t="s">
        <v>6333</v>
      </c>
      <c r="AN694" s="79" t="b">
        <v>0</v>
      </c>
      <c r="AO694" s="85" t="s">
        <v>6189</v>
      </c>
      <c r="AP694" s="79" t="s">
        <v>176</v>
      </c>
      <c r="AQ694" s="79">
        <v>0</v>
      </c>
      <c r="AR694" s="79">
        <v>0</v>
      </c>
      <c r="AS694" s="79"/>
      <c r="AT694" s="79"/>
      <c r="AU694" s="79"/>
      <c r="AV694" s="79"/>
      <c r="AW694" s="79"/>
      <c r="AX694" s="79"/>
      <c r="AY694" s="79"/>
      <c r="AZ694" s="79"/>
      <c r="BA694">
        <v>3</v>
      </c>
      <c r="BB694" s="78" t="str">
        <f>REPLACE(INDEX(GroupVertices[Group], MATCH(Edges24[[#This Row],[Vertex 1]],GroupVertices[Vertex],0)),1,1,"")</f>
        <v>2</v>
      </c>
      <c r="BC694" s="78" t="str">
        <f>REPLACE(INDEX(GroupVertices[Group], MATCH(Edges24[[#This Row],[Vertex 2]],GroupVertices[Vertex],0)),1,1,"")</f>
        <v>2</v>
      </c>
      <c r="BD694" s="48"/>
      <c r="BE694" s="49"/>
      <c r="BF694" s="48"/>
      <c r="BG694" s="49"/>
      <c r="BH694" s="48"/>
      <c r="BI694" s="49"/>
      <c r="BJ694" s="48"/>
      <c r="BK694" s="49"/>
      <c r="BL694" s="48"/>
    </row>
    <row r="695" spans="1:64" x14ac:dyDescent="0.25">
      <c r="A695" s="64" t="s">
        <v>669</v>
      </c>
      <c r="B695" s="64" t="s">
        <v>967</v>
      </c>
      <c r="C695" s="65"/>
      <c r="D695" s="66"/>
      <c r="E695" s="67"/>
      <c r="F695" s="68"/>
      <c r="G695" s="65"/>
      <c r="H695" s="69"/>
      <c r="I695" s="70"/>
      <c r="J695" s="70"/>
      <c r="K695" s="34" t="s">
        <v>65</v>
      </c>
      <c r="L695" s="77">
        <v>1111</v>
      </c>
      <c r="M695" s="77"/>
      <c r="N695" s="72"/>
      <c r="O695" s="79" t="s">
        <v>999</v>
      </c>
      <c r="P695" s="81">
        <v>43175.937511574077</v>
      </c>
      <c r="Q695" s="79" t="s">
        <v>1577</v>
      </c>
      <c r="R695" s="83" t="s">
        <v>2312</v>
      </c>
      <c r="S695" s="79" t="s">
        <v>2507</v>
      </c>
      <c r="T695" s="79" t="s">
        <v>2948</v>
      </c>
      <c r="U695" s="79"/>
      <c r="V695" s="83" t="s">
        <v>3805</v>
      </c>
      <c r="W695" s="81">
        <v>43175.937511574077</v>
      </c>
      <c r="X695" s="83" t="s">
        <v>4570</v>
      </c>
      <c r="Y695" s="79"/>
      <c r="Z695" s="79"/>
      <c r="AA695" s="85" t="s">
        <v>5778</v>
      </c>
      <c r="AB695" s="79"/>
      <c r="AC695" s="79" t="b">
        <v>0</v>
      </c>
      <c r="AD695" s="79">
        <v>11</v>
      </c>
      <c r="AE695" s="85" t="s">
        <v>6296</v>
      </c>
      <c r="AF695" s="79" t="b">
        <v>0</v>
      </c>
      <c r="AG695" s="79" t="s">
        <v>6304</v>
      </c>
      <c r="AH695" s="79"/>
      <c r="AI695" s="85" t="s">
        <v>6296</v>
      </c>
      <c r="AJ695" s="79" t="b">
        <v>0</v>
      </c>
      <c r="AK695" s="79">
        <v>10</v>
      </c>
      <c r="AL695" s="85" t="s">
        <v>6296</v>
      </c>
      <c r="AM695" s="79" t="s">
        <v>6404</v>
      </c>
      <c r="AN695" s="79" t="b">
        <v>0</v>
      </c>
      <c r="AO695" s="85" t="s">
        <v>5778</v>
      </c>
      <c r="AP695" s="79" t="s">
        <v>6415</v>
      </c>
      <c r="AQ695" s="79">
        <v>0</v>
      </c>
      <c r="AR695" s="79">
        <v>0</v>
      </c>
      <c r="AS695" s="79"/>
      <c r="AT695" s="79"/>
      <c r="AU695" s="79"/>
      <c r="AV695" s="79"/>
      <c r="AW695" s="79"/>
      <c r="AX695" s="79"/>
      <c r="AY695" s="79"/>
      <c r="AZ695" s="79"/>
      <c r="BA695">
        <v>1</v>
      </c>
      <c r="BB695" s="78" t="str">
        <f>REPLACE(INDEX(GroupVertices[Group], MATCH(Edges24[[#This Row],[Vertex 1]],GroupVertices[Vertex],0)),1,1,"")</f>
        <v>5</v>
      </c>
      <c r="BC695" s="78" t="str">
        <f>REPLACE(INDEX(GroupVertices[Group], MATCH(Edges24[[#This Row],[Vertex 2]],GroupVertices[Vertex],0)),1,1,"")</f>
        <v>5</v>
      </c>
      <c r="BD695" s="48">
        <v>1</v>
      </c>
      <c r="BE695" s="49">
        <v>6.666666666666667</v>
      </c>
      <c r="BF695" s="48">
        <v>2</v>
      </c>
      <c r="BG695" s="49">
        <v>13.333333333333334</v>
      </c>
      <c r="BH695" s="48">
        <v>0</v>
      </c>
      <c r="BI695" s="49">
        <v>0</v>
      </c>
      <c r="BJ695" s="48">
        <v>12</v>
      </c>
      <c r="BK695" s="49">
        <v>80</v>
      </c>
      <c r="BL695" s="48">
        <v>15</v>
      </c>
    </row>
    <row r="696" spans="1:64" x14ac:dyDescent="0.25">
      <c r="A696" s="64" t="s">
        <v>670</v>
      </c>
      <c r="B696" s="64" t="s">
        <v>967</v>
      </c>
      <c r="C696" s="65"/>
      <c r="D696" s="66"/>
      <c r="E696" s="67"/>
      <c r="F696" s="68"/>
      <c r="G696" s="65"/>
      <c r="H696" s="69"/>
      <c r="I696" s="70"/>
      <c r="J696" s="70"/>
      <c r="K696" s="34" t="s">
        <v>65</v>
      </c>
      <c r="L696" s="77">
        <v>1112</v>
      </c>
      <c r="M696" s="77"/>
      <c r="N696" s="72"/>
      <c r="O696" s="79" t="s">
        <v>999</v>
      </c>
      <c r="P696" s="81">
        <v>43177.607592592591</v>
      </c>
      <c r="Q696" s="79" t="s">
        <v>1578</v>
      </c>
      <c r="R696" s="79"/>
      <c r="S696" s="79"/>
      <c r="T696" s="79" t="s">
        <v>2680</v>
      </c>
      <c r="U696" s="79"/>
      <c r="V696" s="83" t="s">
        <v>3806</v>
      </c>
      <c r="W696" s="81">
        <v>43177.607592592591</v>
      </c>
      <c r="X696" s="83" t="s">
        <v>4571</v>
      </c>
      <c r="Y696" s="79"/>
      <c r="Z696" s="79"/>
      <c r="AA696" s="85" t="s">
        <v>5779</v>
      </c>
      <c r="AB696" s="79"/>
      <c r="AC696" s="79" t="b">
        <v>0</v>
      </c>
      <c r="AD696" s="79">
        <v>0</v>
      </c>
      <c r="AE696" s="85" t="s">
        <v>6296</v>
      </c>
      <c r="AF696" s="79" t="b">
        <v>0</v>
      </c>
      <c r="AG696" s="79" t="s">
        <v>6304</v>
      </c>
      <c r="AH696" s="79"/>
      <c r="AI696" s="85" t="s">
        <v>6296</v>
      </c>
      <c r="AJ696" s="79" t="b">
        <v>0</v>
      </c>
      <c r="AK696" s="79">
        <v>10</v>
      </c>
      <c r="AL696" s="85" t="s">
        <v>5778</v>
      </c>
      <c r="AM696" s="79" t="s">
        <v>6333</v>
      </c>
      <c r="AN696" s="79" t="b">
        <v>0</v>
      </c>
      <c r="AO696" s="85" t="s">
        <v>5778</v>
      </c>
      <c r="AP696" s="79" t="s">
        <v>176</v>
      </c>
      <c r="AQ696" s="79">
        <v>0</v>
      </c>
      <c r="AR696" s="79">
        <v>0</v>
      </c>
      <c r="AS696" s="79"/>
      <c r="AT696" s="79"/>
      <c r="AU696" s="79"/>
      <c r="AV696" s="79"/>
      <c r="AW696" s="79"/>
      <c r="AX696" s="79"/>
      <c r="AY696" s="79"/>
      <c r="AZ696" s="79"/>
      <c r="BA696">
        <v>1</v>
      </c>
      <c r="BB696" s="78" t="str">
        <f>REPLACE(INDEX(GroupVertices[Group], MATCH(Edges24[[#This Row],[Vertex 1]],GroupVertices[Vertex],0)),1,1,"")</f>
        <v>5</v>
      </c>
      <c r="BC696" s="78" t="str">
        <f>REPLACE(INDEX(GroupVertices[Group], MATCH(Edges24[[#This Row],[Vertex 2]],GroupVertices[Vertex],0)),1,1,"")</f>
        <v>5</v>
      </c>
      <c r="BD696" s="48"/>
      <c r="BE696" s="49"/>
      <c r="BF696" s="48"/>
      <c r="BG696" s="49"/>
      <c r="BH696" s="48"/>
      <c r="BI696" s="49"/>
      <c r="BJ696" s="48"/>
      <c r="BK696" s="49"/>
      <c r="BL696" s="48"/>
    </row>
    <row r="697" spans="1:64" x14ac:dyDescent="0.25">
      <c r="A697" s="64" t="s">
        <v>669</v>
      </c>
      <c r="B697" s="64" t="s">
        <v>669</v>
      </c>
      <c r="C697" s="65"/>
      <c r="D697" s="66"/>
      <c r="E697" s="67"/>
      <c r="F697" s="68"/>
      <c r="G697" s="65"/>
      <c r="H697" s="69"/>
      <c r="I697" s="70"/>
      <c r="J697" s="70"/>
      <c r="K697" s="34" t="s">
        <v>65</v>
      </c>
      <c r="L697" s="77">
        <v>1114</v>
      </c>
      <c r="M697" s="77"/>
      <c r="N697" s="72"/>
      <c r="O697" s="79" t="s">
        <v>176</v>
      </c>
      <c r="P697" s="81">
        <v>43166.625104166669</v>
      </c>
      <c r="Q697" s="79" t="s">
        <v>1579</v>
      </c>
      <c r="R697" s="83" t="s">
        <v>2047</v>
      </c>
      <c r="S697" s="79" t="s">
        <v>2507</v>
      </c>
      <c r="T697" s="79" t="s">
        <v>2949</v>
      </c>
      <c r="U697" s="83" t="s">
        <v>3323</v>
      </c>
      <c r="V697" s="83" t="s">
        <v>3323</v>
      </c>
      <c r="W697" s="81">
        <v>43166.625104166669</v>
      </c>
      <c r="X697" s="83" t="s">
        <v>4572</v>
      </c>
      <c r="Y697" s="79"/>
      <c r="Z697" s="79"/>
      <c r="AA697" s="85" t="s">
        <v>5780</v>
      </c>
      <c r="AB697" s="79"/>
      <c r="AC697" s="79" t="b">
        <v>0</v>
      </c>
      <c r="AD697" s="79">
        <v>1</v>
      </c>
      <c r="AE697" s="85" t="s">
        <v>6296</v>
      </c>
      <c r="AF697" s="79" t="b">
        <v>0</v>
      </c>
      <c r="AG697" s="79" t="s">
        <v>6304</v>
      </c>
      <c r="AH697" s="79"/>
      <c r="AI697" s="85" t="s">
        <v>6296</v>
      </c>
      <c r="AJ697" s="79" t="b">
        <v>0</v>
      </c>
      <c r="AK697" s="79">
        <v>1</v>
      </c>
      <c r="AL697" s="85" t="s">
        <v>6296</v>
      </c>
      <c r="AM697" s="79" t="s">
        <v>6404</v>
      </c>
      <c r="AN697" s="79" t="b">
        <v>0</v>
      </c>
      <c r="AO697" s="85" t="s">
        <v>5780</v>
      </c>
      <c r="AP697" s="79" t="s">
        <v>6415</v>
      </c>
      <c r="AQ697" s="79">
        <v>0</v>
      </c>
      <c r="AR697" s="79">
        <v>0</v>
      </c>
      <c r="AS697" s="79"/>
      <c r="AT697" s="79"/>
      <c r="AU697" s="79"/>
      <c r="AV697" s="79"/>
      <c r="AW697" s="79"/>
      <c r="AX697" s="79"/>
      <c r="AY697" s="79"/>
      <c r="AZ697" s="79"/>
      <c r="BA697">
        <v>5</v>
      </c>
      <c r="BB697" s="78" t="str">
        <f>REPLACE(INDEX(GroupVertices[Group], MATCH(Edges24[[#This Row],[Vertex 1]],GroupVertices[Vertex],0)),1,1,"")</f>
        <v>5</v>
      </c>
      <c r="BC697" s="78" t="str">
        <f>REPLACE(INDEX(GroupVertices[Group], MATCH(Edges24[[#This Row],[Vertex 2]],GroupVertices[Vertex],0)),1,1,"")</f>
        <v>5</v>
      </c>
      <c r="BD697" s="48">
        <v>0</v>
      </c>
      <c r="BE697" s="49">
        <v>0</v>
      </c>
      <c r="BF697" s="48">
        <v>0</v>
      </c>
      <c r="BG697" s="49">
        <v>0</v>
      </c>
      <c r="BH697" s="48">
        <v>0</v>
      </c>
      <c r="BI697" s="49">
        <v>0</v>
      </c>
      <c r="BJ697" s="48">
        <v>24</v>
      </c>
      <c r="BK697" s="49">
        <v>100</v>
      </c>
      <c r="BL697" s="48">
        <v>24</v>
      </c>
    </row>
    <row r="698" spans="1:64" x14ac:dyDescent="0.25">
      <c r="A698" s="64" t="s">
        <v>669</v>
      </c>
      <c r="B698" s="64" t="s">
        <v>669</v>
      </c>
      <c r="C698" s="65"/>
      <c r="D698" s="66"/>
      <c r="E698" s="67"/>
      <c r="F698" s="68"/>
      <c r="G698" s="65"/>
      <c r="H698" s="69"/>
      <c r="I698" s="70"/>
      <c r="J698" s="70"/>
      <c r="K698" s="34" t="s">
        <v>65</v>
      </c>
      <c r="L698" s="77">
        <v>1115</v>
      </c>
      <c r="M698" s="77"/>
      <c r="N698" s="72"/>
      <c r="O698" s="79" t="s">
        <v>176</v>
      </c>
      <c r="P698" s="81">
        <v>43174.458391203705</v>
      </c>
      <c r="Q698" s="79" t="s">
        <v>1580</v>
      </c>
      <c r="R698" s="83" t="s">
        <v>2313</v>
      </c>
      <c r="S698" s="79" t="s">
        <v>2507</v>
      </c>
      <c r="T698" s="79" t="s">
        <v>2907</v>
      </c>
      <c r="U698" s="79"/>
      <c r="V698" s="83" t="s">
        <v>3805</v>
      </c>
      <c r="W698" s="81">
        <v>43174.458391203705</v>
      </c>
      <c r="X698" s="83" t="s">
        <v>4573</v>
      </c>
      <c r="Y698" s="79"/>
      <c r="Z698" s="79"/>
      <c r="AA698" s="85" t="s">
        <v>5781</v>
      </c>
      <c r="AB698" s="79"/>
      <c r="AC698" s="79" t="b">
        <v>0</v>
      </c>
      <c r="AD698" s="79">
        <v>0</v>
      </c>
      <c r="AE698" s="85" t="s">
        <v>6296</v>
      </c>
      <c r="AF698" s="79" t="b">
        <v>0</v>
      </c>
      <c r="AG698" s="79" t="s">
        <v>6304</v>
      </c>
      <c r="AH698" s="79"/>
      <c r="AI698" s="85" t="s">
        <v>6296</v>
      </c>
      <c r="AJ698" s="79" t="b">
        <v>0</v>
      </c>
      <c r="AK698" s="79">
        <v>2</v>
      </c>
      <c r="AL698" s="85" t="s">
        <v>6296</v>
      </c>
      <c r="AM698" s="79" t="s">
        <v>6404</v>
      </c>
      <c r="AN698" s="79" t="b">
        <v>0</v>
      </c>
      <c r="AO698" s="85" t="s">
        <v>5781</v>
      </c>
      <c r="AP698" s="79" t="s">
        <v>6415</v>
      </c>
      <c r="AQ698" s="79">
        <v>0</v>
      </c>
      <c r="AR698" s="79">
        <v>0</v>
      </c>
      <c r="AS698" s="79"/>
      <c r="AT698" s="79"/>
      <c r="AU698" s="79"/>
      <c r="AV698" s="79"/>
      <c r="AW698" s="79"/>
      <c r="AX698" s="79"/>
      <c r="AY698" s="79"/>
      <c r="AZ698" s="79"/>
      <c r="BA698">
        <v>5</v>
      </c>
      <c r="BB698" s="78" t="str">
        <f>REPLACE(INDEX(GroupVertices[Group], MATCH(Edges24[[#This Row],[Vertex 1]],GroupVertices[Vertex],0)),1,1,"")</f>
        <v>5</v>
      </c>
      <c r="BC698" s="78" t="str">
        <f>REPLACE(INDEX(GroupVertices[Group], MATCH(Edges24[[#This Row],[Vertex 2]],GroupVertices[Vertex],0)),1,1,"")</f>
        <v>5</v>
      </c>
      <c r="BD698" s="48">
        <v>1</v>
      </c>
      <c r="BE698" s="49">
        <v>6.666666666666667</v>
      </c>
      <c r="BF698" s="48">
        <v>0</v>
      </c>
      <c r="BG698" s="49">
        <v>0</v>
      </c>
      <c r="BH698" s="48">
        <v>0</v>
      </c>
      <c r="BI698" s="49">
        <v>0</v>
      </c>
      <c r="BJ698" s="48">
        <v>14</v>
      </c>
      <c r="BK698" s="49">
        <v>93.333333333333329</v>
      </c>
      <c r="BL698" s="48">
        <v>15</v>
      </c>
    </row>
    <row r="699" spans="1:64" x14ac:dyDescent="0.25">
      <c r="A699" s="64" t="s">
        <v>669</v>
      </c>
      <c r="B699" s="64" t="s">
        <v>669</v>
      </c>
      <c r="C699" s="65"/>
      <c r="D699" s="66"/>
      <c r="E699" s="67"/>
      <c r="F699" s="68"/>
      <c r="G699" s="65"/>
      <c r="H699" s="69"/>
      <c r="I699" s="70"/>
      <c r="J699" s="70"/>
      <c r="K699" s="34" t="s">
        <v>65</v>
      </c>
      <c r="L699" s="77">
        <v>1116</v>
      </c>
      <c r="M699" s="77"/>
      <c r="N699" s="72"/>
      <c r="O699" s="79" t="s">
        <v>176</v>
      </c>
      <c r="P699" s="81">
        <v>43174.937511574077</v>
      </c>
      <c r="Q699" s="79" t="s">
        <v>1581</v>
      </c>
      <c r="R699" s="83" t="s">
        <v>2276</v>
      </c>
      <c r="S699" s="79" t="s">
        <v>2568</v>
      </c>
      <c r="T699" s="79" t="s">
        <v>2916</v>
      </c>
      <c r="U699" s="79"/>
      <c r="V699" s="83" t="s">
        <v>3805</v>
      </c>
      <c r="W699" s="81">
        <v>43174.937511574077</v>
      </c>
      <c r="X699" s="83" t="s">
        <v>4574</v>
      </c>
      <c r="Y699" s="79"/>
      <c r="Z699" s="79"/>
      <c r="AA699" s="85" t="s">
        <v>5782</v>
      </c>
      <c r="AB699" s="79"/>
      <c r="AC699" s="79" t="b">
        <v>0</v>
      </c>
      <c r="AD699" s="79">
        <v>1</v>
      </c>
      <c r="AE699" s="85" t="s">
        <v>6296</v>
      </c>
      <c r="AF699" s="79" t="b">
        <v>0</v>
      </c>
      <c r="AG699" s="79" t="s">
        <v>6304</v>
      </c>
      <c r="AH699" s="79"/>
      <c r="AI699" s="85" t="s">
        <v>6296</v>
      </c>
      <c r="AJ699" s="79" t="b">
        <v>0</v>
      </c>
      <c r="AK699" s="79">
        <v>5</v>
      </c>
      <c r="AL699" s="85" t="s">
        <v>6296</v>
      </c>
      <c r="AM699" s="79" t="s">
        <v>6404</v>
      </c>
      <c r="AN699" s="79" t="b">
        <v>0</v>
      </c>
      <c r="AO699" s="85" t="s">
        <v>5782</v>
      </c>
      <c r="AP699" s="79" t="s">
        <v>6415</v>
      </c>
      <c r="AQ699" s="79">
        <v>0</v>
      </c>
      <c r="AR699" s="79">
        <v>0</v>
      </c>
      <c r="AS699" s="79"/>
      <c r="AT699" s="79"/>
      <c r="AU699" s="79"/>
      <c r="AV699" s="79"/>
      <c r="AW699" s="79"/>
      <c r="AX699" s="79"/>
      <c r="AY699" s="79"/>
      <c r="AZ699" s="79"/>
      <c r="BA699">
        <v>5</v>
      </c>
      <c r="BB699" s="78" t="str">
        <f>REPLACE(INDEX(GroupVertices[Group], MATCH(Edges24[[#This Row],[Vertex 1]],GroupVertices[Vertex],0)),1,1,"")</f>
        <v>5</v>
      </c>
      <c r="BC699" s="78" t="str">
        <f>REPLACE(INDEX(GroupVertices[Group], MATCH(Edges24[[#This Row],[Vertex 2]],GroupVertices[Vertex],0)),1,1,"")</f>
        <v>5</v>
      </c>
      <c r="BD699" s="48">
        <v>3</v>
      </c>
      <c r="BE699" s="49">
        <v>23.076923076923077</v>
      </c>
      <c r="BF699" s="48">
        <v>0</v>
      </c>
      <c r="BG699" s="49">
        <v>0</v>
      </c>
      <c r="BH699" s="48">
        <v>0</v>
      </c>
      <c r="BI699" s="49">
        <v>0</v>
      </c>
      <c r="BJ699" s="48">
        <v>10</v>
      </c>
      <c r="BK699" s="49">
        <v>76.92307692307692</v>
      </c>
      <c r="BL699" s="48">
        <v>13</v>
      </c>
    </row>
    <row r="700" spans="1:64" x14ac:dyDescent="0.25">
      <c r="A700" s="64" t="s">
        <v>669</v>
      </c>
      <c r="B700" s="64" t="s">
        <v>669</v>
      </c>
      <c r="C700" s="65"/>
      <c r="D700" s="66"/>
      <c r="E700" s="67"/>
      <c r="F700" s="68"/>
      <c r="G700" s="65"/>
      <c r="H700" s="69"/>
      <c r="I700" s="70"/>
      <c r="J700" s="70"/>
      <c r="K700" s="34" t="s">
        <v>65</v>
      </c>
      <c r="L700" s="77">
        <v>1117</v>
      </c>
      <c r="M700" s="77"/>
      <c r="N700" s="72"/>
      <c r="O700" s="79" t="s">
        <v>176</v>
      </c>
      <c r="P700" s="81">
        <v>43171.666828703703</v>
      </c>
      <c r="Q700" s="79" t="s">
        <v>1582</v>
      </c>
      <c r="R700" s="83" t="s">
        <v>2314</v>
      </c>
      <c r="S700" s="79" t="s">
        <v>2507</v>
      </c>
      <c r="T700" s="79" t="s">
        <v>2916</v>
      </c>
      <c r="U700" s="79"/>
      <c r="V700" s="83" t="s">
        <v>3805</v>
      </c>
      <c r="W700" s="81">
        <v>43171.666828703703</v>
      </c>
      <c r="X700" s="83" t="s">
        <v>4575</v>
      </c>
      <c r="Y700" s="79"/>
      <c r="Z700" s="79"/>
      <c r="AA700" s="85" t="s">
        <v>5783</v>
      </c>
      <c r="AB700" s="79"/>
      <c r="AC700" s="79" t="b">
        <v>0</v>
      </c>
      <c r="AD700" s="79">
        <v>0</v>
      </c>
      <c r="AE700" s="85" t="s">
        <v>6296</v>
      </c>
      <c r="AF700" s="79" t="b">
        <v>0</v>
      </c>
      <c r="AG700" s="79" t="s">
        <v>6304</v>
      </c>
      <c r="AH700" s="79"/>
      <c r="AI700" s="85" t="s">
        <v>6296</v>
      </c>
      <c r="AJ700" s="79" t="b">
        <v>0</v>
      </c>
      <c r="AK700" s="79">
        <v>0</v>
      </c>
      <c r="AL700" s="85" t="s">
        <v>6296</v>
      </c>
      <c r="AM700" s="79" t="s">
        <v>6404</v>
      </c>
      <c r="AN700" s="79" t="b">
        <v>0</v>
      </c>
      <c r="AO700" s="85" t="s">
        <v>5783</v>
      </c>
      <c r="AP700" s="79" t="s">
        <v>176</v>
      </c>
      <c r="AQ700" s="79">
        <v>0</v>
      </c>
      <c r="AR700" s="79">
        <v>0</v>
      </c>
      <c r="AS700" s="79"/>
      <c r="AT700" s="79"/>
      <c r="AU700" s="79"/>
      <c r="AV700" s="79"/>
      <c r="AW700" s="79"/>
      <c r="AX700" s="79"/>
      <c r="AY700" s="79"/>
      <c r="AZ700" s="79"/>
      <c r="BA700">
        <v>5</v>
      </c>
      <c r="BB700" s="78" t="str">
        <f>REPLACE(INDEX(GroupVertices[Group], MATCH(Edges24[[#This Row],[Vertex 1]],GroupVertices[Vertex],0)),1,1,"")</f>
        <v>5</v>
      </c>
      <c r="BC700" s="78" t="str">
        <f>REPLACE(INDEX(GroupVertices[Group], MATCH(Edges24[[#This Row],[Vertex 2]],GroupVertices[Vertex],0)),1,1,"")</f>
        <v>5</v>
      </c>
      <c r="BD700" s="48">
        <v>1</v>
      </c>
      <c r="BE700" s="49">
        <v>9.0909090909090917</v>
      </c>
      <c r="BF700" s="48">
        <v>0</v>
      </c>
      <c r="BG700" s="49">
        <v>0</v>
      </c>
      <c r="BH700" s="48">
        <v>0</v>
      </c>
      <c r="BI700" s="49">
        <v>0</v>
      </c>
      <c r="BJ700" s="48">
        <v>10</v>
      </c>
      <c r="BK700" s="49">
        <v>90.909090909090907</v>
      </c>
      <c r="BL700" s="48">
        <v>11</v>
      </c>
    </row>
    <row r="701" spans="1:64" x14ac:dyDescent="0.25">
      <c r="A701" s="64" t="s">
        <v>669</v>
      </c>
      <c r="B701" s="64" t="s">
        <v>669</v>
      </c>
      <c r="C701" s="65"/>
      <c r="D701" s="66"/>
      <c r="E701" s="67"/>
      <c r="F701" s="68"/>
      <c r="G701" s="65"/>
      <c r="H701" s="69"/>
      <c r="I701" s="70"/>
      <c r="J701" s="70"/>
      <c r="K701" s="34" t="s">
        <v>65</v>
      </c>
      <c r="L701" s="77">
        <v>1118</v>
      </c>
      <c r="M701" s="77"/>
      <c r="N701" s="72"/>
      <c r="O701" s="79" t="s">
        <v>176</v>
      </c>
      <c r="P701" s="81">
        <v>43174.625115740739</v>
      </c>
      <c r="Q701" s="79" t="s">
        <v>1583</v>
      </c>
      <c r="R701" s="83" t="s">
        <v>2315</v>
      </c>
      <c r="S701" s="79" t="s">
        <v>2615</v>
      </c>
      <c r="T701" s="79" t="s">
        <v>2950</v>
      </c>
      <c r="U701" s="79"/>
      <c r="V701" s="83" t="s">
        <v>3805</v>
      </c>
      <c r="W701" s="81">
        <v>43174.625115740739</v>
      </c>
      <c r="X701" s="83" t="s">
        <v>4576</v>
      </c>
      <c r="Y701" s="79"/>
      <c r="Z701" s="79"/>
      <c r="AA701" s="85" t="s">
        <v>5784</v>
      </c>
      <c r="AB701" s="79"/>
      <c r="AC701" s="79" t="b">
        <v>0</v>
      </c>
      <c r="AD701" s="79">
        <v>0</v>
      </c>
      <c r="AE701" s="85" t="s">
        <v>6296</v>
      </c>
      <c r="AF701" s="79" t="b">
        <v>0</v>
      </c>
      <c r="AG701" s="79" t="s">
        <v>6304</v>
      </c>
      <c r="AH701" s="79"/>
      <c r="AI701" s="85" t="s">
        <v>6296</v>
      </c>
      <c r="AJ701" s="79" t="b">
        <v>0</v>
      </c>
      <c r="AK701" s="79">
        <v>0</v>
      </c>
      <c r="AL701" s="85" t="s">
        <v>6296</v>
      </c>
      <c r="AM701" s="79" t="s">
        <v>6404</v>
      </c>
      <c r="AN701" s="79" t="b">
        <v>0</v>
      </c>
      <c r="AO701" s="85" t="s">
        <v>5784</v>
      </c>
      <c r="AP701" s="79" t="s">
        <v>176</v>
      </c>
      <c r="AQ701" s="79">
        <v>0</v>
      </c>
      <c r="AR701" s="79">
        <v>0</v>
      </c>
      <c r="AS701" s="79"/>
      <c r="AT701" s="79"/>
      <c r="AU701" s="79"/>
      <c r="AV701" s="79"/>
      <c r="AW701" s="79"/>
      <c r="AX701" s="79"/>
      <c r="AY701" s="79"/>
      <c r="AZ701" s="79"/>
      <c r="BA701">
        <v>5</v>
      </c>
      <c r="BB701" s="78" t="str">
        <f>REPLACE(INDEX(GroupVertices[Group], MATCH(Edges24[[#This Row],[Vertex 1]],GroupVertices[Vertex],0)),1,1,"")</f>
        <v>5</v>
      </c>
      <c r="BC701" s="78" t="str">
        <f>REPLACE(INDEX(GroupVertices[Group], MATCH(Edges24[[#This Row],[Vertex 2]],GroupVertices[Vertex],0)),1,1,"")</f>
        <v>5</v>
      </c>
      <c r="BD701" s="48">
        <v>0</v>
      </c>
      <c r="BE701" s="49">
        <v>0</v>
      </c>
      <c r="BF701" s="48">
        <v>0</v>
      </c>
      <c r="BG701" s="49">
        <v>0</v>
      </c>
      <c r="BH701" s="48">
        <v>0</v>
      </c>
      <c r="BI701" s="49">
        <v>0</v>
      </c>
      <c r="BJ701" s="48">
        <v>13</v>
      </c>
      <c r="BK701" s="49">
        <v>100</v>
      </c>
      <c r="BL701" s="48">
        <v>13</v>
      </c>
    </row>
    <row r="702" spans="1:64" x14ac:dyDescent="0.25">
      <c r="A702" s="64" t="s">
        <v>671</v>
      </c>
      <c r="B702" s="64" t="s">
        <v>671</v>
      </c>
      <c r="C702" s="65"/>
      <c r="D702" s="66"/>
      <c r="E702" s="67"/>
      <c r="F702" s="68"/>
      <c r="G702" s="65"/>
      <c r="H702" s="69"/>
      <c r="I702" s="70"/>
      <c r="J702" s="70"/>
      <c r="K702" s="34" t="s">
        <v>65</v>
      </c>
      <c r="L702" s="77">
        <v>1120</v>
      </c>
      <c r="M702" s="77"/>
      <c r="N702" s="72"/>
      <c r="O702" s="79" t="s">
        <v>176</v>
      </c>
      <c r="P702" s="81">
        <v>43177.613194444442</v>
      </c>
      <c r="Q702" s="79" t="s">
        <v>1584</v>
      </c>
      <c r="R702" s="83" t="s">
        <v>2316</v>
      </c>
      <c r="S702" s="79" t="s">
        <v>2546</v>
      </c>
      <c r="T702" s="79" t="s">
        <v>2850</v>
      </c>
      <c r="U702" s="79"/>
      <c r="V702" s="83" t="s">
        <v>3807</v>
      </c>
      <c r="W702" s="81">
        <v>43177.613194444442</v>
      </c>
      <c r="X702" s="83" t="s">
        <v>4577</v>
      </c>
      <c r="Y702" s="79"/>
      <c r="Z702" s="79"/>
      <c r="AA702" s="85" t="s">
        <v>5785</v>
      </c>
      <c r="AB702" s="79"/>
      <c r="AC702" s="79" t="b">
        <v>0</v>
      </c>
      <c r="AD702" s="79">
        <v>1</v>
      </c>
      <c r="AE702" s="85" t="s">
        <v>6296</v>
      </c>
      <c r="AF702" s="79" t="b">
        <v>0</v>
      </c>
      <c r="AG702" s="79" t="s">
        <v>6304</v>
      </c>
      <c r="AH702" s="79"/>
      <c r="AI702" s="85" t="s">
        <v>6296</v>
      </c>
      <c r="AJ702" s="79" t="b">
        <v>0</v>
      </c>
      <c r="AK702" s="79">
        <v>0</v>
      </c>
      <c r="AL702" s="85" t="s">
        <v>6296</v>
      </c>
      <c r="AM702" s="79" t="s">
        <v>6330</v>
      </c>
      <c r="AN702" s="79" t="b">
        <v>0</v>
      </c>
      <c r="AO702" s="85" t="s">
        <v>5785</v>
      </c>
      <c r="AP702" s="79" t="s">
        <v>176</v>
      </c>
      <c r="AQ702" s="79">
        <v>0</v>
      </c>
      <c r="AR702" s="79">
        <v>0</v>
      </c>
      <c r="AS702" s="79"/>
      <c r="AT702" s="79"/>
      <c r="AU702" s="79"/>
      <c r="AV702" s="79"/>
      <c r="AW702" s="79"/>
      <c r="AX702" s="79"/>
      <c r="AY702" s="79"/>
      <c r="AZ702" s="79"/>
      <c r="BA702">
        <v>1</v>
      </c>
      <c r="BB702" s="78" t="str">
        <f>REPLACE(INDEX(GroupVertices[Group], MATCH(Edges24[[#This Row],[Vertex 1]],GroupVertices[Vertex],0)),1,1,"")</f>
        <v>1</v>
      </c>
      <c r="BC702" s="78" t="str">
        <f>REPLACE(INDEX(GroupVertices[Group], MATCH(Edges24[[#This Row],[Vertex 2]],GroupVertices[Vertex],0)),1,1,"")</f>
        <v>1</v>
      </c>
      <c r="BD702" s="48">
        <v>0</v>
      </c>
      <c r="BE702" s="49">
        <v>0</v>
      </c>
      <c r="BF702" s="48">
        <v>0</v>
      </c>
      <c r="BG702" s="49">
        <v>0</v>
      </c>
      <c r="BH702" s="48">
        <v>0</v>
      </c>
      <c r="BI702" s="49">
        <v>0</v>
      </c>
      <c r="BJ702" s="48">
        <v>11</v>
      </c>
      <c r="BK702" s="49">
        <v>100</v>
      </c>
      <c r="BL702" s="48">
        <v>11</v>
      </c>
    </row>
    <row r="703" spans="1:64" x14ac:dyDescent="0.25">
      <c r="A703" s="64" t="s">
        <v>672</v>
      </c>
      <c r="B703" s="64" t="s">
        <v>866</v>
      </c>
      <c r="C703" s="65"/>
      <c r="D703" s="66"/>
      <c r="E703" s="67"/>
      <c r="F703" s="68"/>
      <c r="G703" s="65"/>
      <c r="H703" s="69"/>
      <c r="I703" s="70"/>
      <c r="J703" s="70"/>
      <c r="K703" s="34" t="s">
        <v>65</v>
      </c>
      <c r="L703" s="77">
        <v>1121</v>
      </c>
      <c r="M703" s="77"/>
      <c r="N703" s="72"/>
      <c r="O703" s="79" t="s">
        <v>999</v>
      </c>
      <c r="P703" s="81">
        <v>43177.61509259259</v>
      </c>
      <c r="Q703" s="79" t="s">
        <v>1585</v>
      </c>
      <c r="R703" s="83" t="s">
        <v>2317</v>
      </c>
      <c r="S703" s="79" t="s">
        <v>2560</v>
      </c>
      <c r="T703" s="79" t="s">
        <v>2951</v>
      </c>
      <c r="U703" s="79"/>
      <c r="V703" s="83" t="s">
        <v>3808</v>
      </c>
      <c r="W703" s="81">
        <v>43177.61509259259</v>
      </c>
      <c r="X703" s="83" t="s">
        <v>4578</v>
      </c>
      <c r="Y703" s="79"/>
      <c r="Z703" s="79"/>
      <c r="AA703" s="85" t="s">
        <v>5786</v>
      </c>
      <c r="AB703" s="79"/>
      <c r="AC703" s="79" t="b">
        <v>0</v>
      </c>
      <c r="AD703" s="79">
        <v>0</v>
      </c>
      <c r="AE703" s="85" t="s">
        <v>6296</v>
      </c>
      <c r="AF703" s="79" t="b">
        <v>0</v>
      </c>
      <c r="AG703" s="79" t="s">
        <v>6304</v>
      </c>
      <c r="AH703" s="79"/>
      <c r="AI703" s="85" t="s">
        <v>6296</v>
      </c>
      <c r="AJ703" s="79" t="b">
        <v>0</v>
      </c>
      <c r="AK703" s="79">
        <v>2</v>
      </c>
      <c r="AL703" s="85" t="s">
        <v>6099</v>
      </c>
      <c r="AM703" s="79" t="s">
        <v>6405</v>
      </c>
      <c r="AN703" s="79" t="b">
        <v>0</v>
      </c>
      <c r="AO703" s="85" t="s">
        <v>6099</v>
      </c>
      <c r="AP703" s="79" t="s">
        <v>176</v>
      </c>
      <c r="AQ703" s="79">
        <v>0</v>
      </c>
      <c r="AR703" s="79">
        <v>0</v>
      </c>
      <c r="AS703" s="79"/>
      <c r="AT703" s="79"/>
      <c r="AU703" s="79"/>
      <c r="AV703" s="79"/>
      <c r="AW703" s="79"/>
      <c r="AX703" s="79"/>
      <c r="AY703" s="79"/>
      <c r="AZ703" s="79"/>
      <c r="BA703">
        <v>1</v>
      </c>
      <c r="BB703" s="78" t="str">
        <f>REPLACE(INDEX(GroupVertices[Group], MATCH(Edges24[[#This Row],[Vertex 1]],GroupVertices[Vertex],0)),1,1,"")</f>
        <v>14</v>
      </c>
      <c r="BC703" s="78" t="str">
        <f>REPLACE(INDEX(GroupVertices[Group], MATCH(Edges24[[#This Row],[Vertex 2]],GroupVertices[Vertex],0)),1,1,"")</f>
        <v>14</v>
      </c>
      <c r="BD703" s="48"/>
      <c r="BE703" s="49"/>
      <c r="BF703" s="48"/>
      <c r="BG703" s="49"/>
      <c r="BH703" s="48"/>
      <c r="BI703" s="49"/>
      <c r="BJ703" s="48"/>
      <c r="BK703" s="49"/>
      <c r="BL703" s="48"/>
    </row>
    <row r="704" spans="1:64" x14ac:dyDescent="0.25">
      <c r="A704" s="64" t="s">
        <v>673</v>
      </c>
      <c r="B704" s="64" t="s">
        <v>757</v>
      </c>
      <c r="C704" s="65"/>
      <c r="D704" s="66"/>
      <c r="E704" s="67"/>
      <c r="F704" s="68"/>
      <c r="G704" s="65"/>
      <c r="H704" s="69"/>
      <c r="I704" s="70"/>
      <c r="J704" s="70"/>
      <c r="K704" s="34" t="s">
        <v>65</v>
      </c>
      <c r="L704" s="77">
        <v>1123</v>
      </c>
      <c r="M704" s="77"/>
      <c r="N704" s="72"/>
      <c r="O704" s="79" t="s">
        <v>999</v>
      </c>
      <c r="P704" s="81">
        <v>43177.615532407406</v>
      </c>
      <c r="Q704" s="79" t="s">
        <v>1437</v>
      </c>
      <c r="R704" s="83" t="s">
        <v>2243</v>
      </c>
      <c r="S704" s="79" t="s">
        <v>2518</v>
      </c>
      <c r="T704" s="79" t="s">
        <v>2882</v>
      </c>
      <c r="U704" s="79"/>
      <c r="V704" s="83" t="s">
        <v>3809</v>
      </c>
      <c r="W704" s="81">
        <v>43177.615532407406</v>
      </c>
      <c r="X704" s="83" t="s">
        <v>4579</v>
      </c>
      <c r="Y704" s="79"/>
      <c r="Z704" s="79"/>
      <c r="AA704" s="85" t="s">
        <v>5787</v>
      </c>
      <c r="AB704" s="79"/>
      <c r="AC704" s="79" t="b">
        <v>0</v>
      </c>
      <c r="AD704" s="79">
        <v>0</v>
      </c>
      <c r="AE704" s="85" t="s">
        <v>6296</v>
      </c>
      <c r="AF704" s="79" t="b">
        <v>0</v>
      </c>
      <c r="AG704" s="79" t="s">
        <v>6304</v>
      </c>
      <c r="AH704" s="79"/>
      <c r="AI704" s="85" t="s">
        <v>6296</v>
      </c>
      <c r="AJ704" s="79" t="b">
        <v>0</v>
      </c>
      <c r="AK704" s="79">
        <v>411</v>
      </c>
      <c r="AL704" s="85" t="s">
        <v>6011</v>
      </c>
      <c r="AM704" s="79" t="s">
        <v>6328</v>
      </c>
      <c r="AN704" s="79" t="b">
        <v>0</v>
      </c>
      <c r="AO704" s="85" t="s">
        <v>6011</v>
      </c>
      <c r="AP704" s="79" t="s">
        <v>176</v>
      </c>
      <c r="AQ704" s="79">
        <v>0</v>
      </c>
      <c r="AR704" s="79">
        <v>0</v>
      </c>
      <c r="AS704" s="79"/>
      <c r="AT704" s="79"/>
      <c r="AU704" s="79"/>
      <c r="AV704" s="79"/>
      <c r="AW704" s="79"/>
      <c r="AX704" s="79"/>
      <c r="AY704" s="79"/>
      <c r="AZ704" s="79"/>
      <c r="BA704">
        <v>1</v>
      </c>
      <c r="BB704" s="78" t="str">
        <f>REPLACE(INDEX(GroupVertices[Group], MATCH(Edges24[[#This Row],[Vertex 1]],GroupVertices[Vertex],0)),1,1,"")</f>
        <v>7</v>
      </c>
      <c r="BC704" s="78" t="str">
        <f>REPLACE(INDEX(GroupVertices[Group], MATCH(Edges24[[#This Row],[Vertex 2]],GroupVertices[Vertex],0)),1,1,"")</f>
        <v>7</v>
      </c>
      <c r="BD704" s="48">
        <v>0</v>
      </c>
      <c r="BE704" s="49">
        <v>0</v>
      </c>
      <c r="BF704" s="48">
        <v>0</v>
      </c>
      <c r="BG704" s="49">
        <v>0</v>
      </c>
      <c r="BH704" s="48">
        <v>0</v>
      </c>
      <c r="BI704" s="49">
        <v>0</v>
      </c>
      <c r="BJ704" s="48">
        <v>13</v>
      </c>
      <c r="BK704" s="49">
        <v>100</v>
      </c>
      <c r="BL704" s="48">
        <v>13</v>
      </c>
    </row>
    <row r="705" spans="1:64" x14ac:dyDescent="0.25">
      <c r="A705" s="64" t="s">
        <v>674</v>
      </c>
      <c r="B705" s="64" t="s">
        <v>866</v>
      </c>
      <c r="C705" s="65"/>
      <c r="D705" s="66"/>
      <c r="E705" s="67"/>
      <c r="F705" s="68"/>
      <c r="G705" s="65"/>
      <c r="H705" s="69"/>
      <c r="I705" s="70"/>
      <c r="J705" s="70"/>
      <c r="K705" s="34" t="s">
        <v>65</v>
      </c>
      <c r="L705" s="77">
        <v>1124</v>
      </c>
      <c r="M705" s="77"/>
      <c r="N705" s="72"/>
      <c r="O705" s="79" t="s">
        <v>999</v>
      </c>
      <c r="P705" s="81">
        <v>43177.615543981483</v>
      </c>
      <c r="Q705" s="79" t="s">
        <v>1585</v>
      </c>
      <c r="R705" s="83" t="s">
        <v>2317</v>
      </c>
      <c r="S705" s="79" t="s">
        <v>2560</v>
      </c>
      <c r="T705" s="79" t="s">
        <v>2951</v>
      </c>
      <c r="U705" s="79"/>
      <c r="V705" s="83" t="s">
        <v>3810</v>
      </c>
      <c r="W705" s="81">
        <v>43177.615543981483</v>
      </c>
      <c r="X705" s="83" t="s">
        <v>4580</v>
      </c>
      <c r="Y705" s="79"/>
      <c r="Z705" s="79"/>
      <c r="AA705" s="85" t="s">
        <v>5788</v>
      </c>
      <c r="AB705" s="79"/>
      <c r="AC705" s="79" t="b">
        <v>0</v>
      </c>
      <c r="AD705" s="79">
        <v>0</v>
      </c>
      <c r="AE705" s="85" t="s">
        <v>6296</v>
      </c>
      <c r="AF705" s="79" t="b">
        <v>0</v>
      </c>
      <c r="AG705" s="79" t="s">
        <v>6304</v>
      </c>
      <c r="AH705" s="79"/>
      <c r="AI705" s="85" t="s">
        <v>6296</v>
      </c>
      <c r="AJ705" s="79" t="b">
        <v>0</v>
      </c>
      <c r="AK705" s="79">
        <v>2</v>
      </c>
      <c r="AL705" s="85" t="s">
        <v>6099</v>
      </c>
      <c r="AM705" s="79" t="s">
        <v>6406</v>
      </c>
      <c r="AN705" s="79" t="b">
        <v>0</v>
      </c>
      <c r="AO705" s="85" t="s">
        <v>6099</v>
      </c>
      <c r="AP705" s="79" t="s">
        <v>176</v>
      </c>
      <c r="AQ705" s="79">
        <v>0</v>
      </c>
      <c r="AR705" s="79">
        <v>0</v>
      </c>
      <c r="AS705" s="79"/>
      <c r="AT705" s="79"/>
      <c r="AU705" s="79"/>
      <c r="AV705" s="79"/>
      <c r="AW705" s="79"/>
      <c r="AX705" s="79"/>
      <c r="AY705" s="79"/>
      <c r="AZ705" s="79"/>
      <c r="BA705">
        <v>2</v>
      </c>
      <c r="BB705" s="78" t="str">
        <f>REPLACE(INDEX(GroupVertices[Group], MATCH(Edges24[[#This Row],[Vertex 1]],GroupVertices[Vertex],0)),1,1,"")</f>
        <v>14</v>
      </c>
      <c r="BC705" s="78" t="str">
        <f>REPLACE(INDEX(GroupVertices[Group], MATCH(Edges24[[#This Row],[Vertex 2]],GroupVertices[Vertex],0)),1,1,"")</f>
        <v>14</v>
      </c>
      <c r="BD705" s="48"/>
      <c r="BE705" s="49"/>
      <c r="BF705" s="48"/>
      <c r="BG705" s="49"/>
      <c r="BH705" s="48"/>
      <c r="BI705" s="49"/>
      <c r="BJ705" s="48"/>
      <c r="BK705" s="49"/>
      <c r="BL705" s="48"/>
    </row>
    <row r="706" spans="1:64" x14ac:dyDescent="0.25">
      <c r="A706" s="64" t="s">
        <v>674</v>
      </c>
      <c r="B706" s="64" t="s">
        <v>866</v>
      </c>
      <c r="C706" s="65"/>
      <c r="D706" s="66"/>
      <c r="E706" s="67"/>
      <c r="F706" s="68"/>
      <c r="G706" s="65"/>
      <c r="H706" s="69"/>
      <c r="I706" s="70"/>
      <c r="J706" s="70"/>
      <c r="K706" s="34" t="s">
        <v>65</v>
      </c>
      <c r="L706" s="77">
        <v>1126</v>
      </c>
      <c r="M706" s="77"/>
      <c r="N706" s="72"/>
      <c r="O706" s="79" t="s">
        <v>999</v>
      </c>
      <c r="P706" s="81">
        <v>43177.615601851852</v>
      </c>
      <c r="Q706" s="79" t="s">
        <v>1586</v>
      </c>
      <c r="R706" s="83" t="s">
        <v>2317</v>
      </c>
      <c r="S706" s="79" t="s">
        <v>2560</v>
      </c>
      <c r="T706" s="79" t="s">
        <v>2951</v>
      </c>
      <c r="U706" s="79"/>
      <c r="V706" s="83" t="s">
        <v>3810</v>
      </c>
      <c r="W706" s="81">
        <v>43177.615601851852</v>
      </c>
      <c r="X706" s="83" t="s">
        <v>4581</v>
      </c>
      <c r="Y706" s="79"/>
      <c r="Z706" s="79"/>
      <c r="AA706" s="85" t="s">
        <v>5789</v>
      </c>
      <c r="AB706" s="79"/>
      <c r="AC706" s="79" t="b">
        <v>0</v>
      </c>
      <c r="AD706" s="79">
        <v>0</v>
      </c>
      <c r="AE706" s="85" t="s">
        <v>6296</v>
      </c>
      <c r="AF706" s="79" t="b">
        <v>0</v>
      </c>
      <c r="AG706" s="79" t="s">
        <v>6304</v>
      </c>
      <c r="AH706" s="79"/>
      <c r="AI706" s="85" t="s">
        <v>6296</v>
      </c>
      <c r="AJ706" s="79" t="b">
        <v>0</v>
      </c>
      <c r="AK706" s="79">
        <v>1</v>
      </c>
      <c r="AL706" s="85" t="s">
        <v>6053</v>
      </c>
      <c r="AM706" s="79" t="s">
        <v>6406</v>
      </c>
      <c r="AN706" s="79" t="b">
        <v>0</v>
      </c>
      <c r="AO706" s="85" t="s">
        <v>6053</v>
      </c>
      <c r="AP706" s="79" t="s">
        <v>176</v>
      </c>
      <c r="AQ706" s="79">
        <v>0</v>
      </c>
      <c r="AR706" s="79">
        <v>0</v>
      </c>
      <c r="AS706" s="79"/>
      <c r="AT706" s="79"/>
      <c r="AU706" s="79"/>
      <c r="AV706" s="79"/>
      <c r="AW706" s="79"/>
      <c r="AX706" s="79"/>
      <c r="AY706" s="79"/>
      <c r="AZ706" s="79"/>
      <c r="BA706">
        <v>2</v>
      </c>
      <c r="BB706" s="78" t="str">
        <f>REPLACE(INDEX(GroupVertices[Group], MATCH(Edges24[[#This Row],[Vertex 1]],GroupVertices[Vertex],0)),1,1,"")</f>
        <v>14</v>
      </c>
      <c r="BC706" s="78" t="str">
        <f>REPLACE(INDEX(GroupVertices[Group], MATCH(Edges24[[#This Row],[Vertex 2]],GroupVertices[Vertex],0)),1,1,"")</f>
        <v>14</v>
      </c>
      <c r="BD706" s="48"/>
      <c r="BE706" s="49"/>
      <c r="BF706" s="48"/>
      <c r="BG706" s="49"/>
      <c r="BH706" s="48"/>
      <c r="BI706" s="49"/>
      <c r="BJ706" s="48"/>
      <c r="BK706" s="49"/>
      <c r="BL706" s="48"/>
    </row>
    <row r="707" spans="1:64" x14ac:dyDescent="0.25">
      <c r="A707" s="64" t="s">
        <v>675</v>
      </c>
      <c r="B707" s="64" t="s">
        <v>875</v>
      </c>
      <c r="C707" s="65"/>
      <c r="D707" s="66"/>
      <c r="E707" s="67"/>
      <c r="F707" s="68"/>
      <c r="G707" s="65"/>
      <c r="H707" s="69"/>
      <c r="I707" s="70"/>
      <c r="J707" s="70"/>
      <c r="K707" s="34" t="s">
        <v>65</v>
      </c>
      <c r="L707" s="77">
        <v>1128</v>
      </c>
      <c r="M707" s="77"/>
      <c r="N707" s="72"/>
      <c r="O707" s="79" t="s">
        <v>999</v>
      </c>
      <c r="P707" s="81">
        <v>43177.616446759261</v>
      </c>
      <c r="Q707" s="79" t="s">
        <v>1587</v>
      </c>
      <c r="R707" s="83" t="s">
        <v>2318</v>
      </c>
      <c r="S707" s="79" t="s">
        <v>2519</v>
      </c>
      <c r="T707" s="79"/>
      <c r="U707" s="79"/>
      <c r="V707" s="83" t="s">
        <v>3811</v>
      </c>
      <c r="W707" s="81">
        <v>43177.616446759261</v>
      </c>
      <c r="X707" s="83" t="s">
        <v>4582</v>
      </c>
      <c r="Y707" s="79"/>
      <c r="Z707" s="79"/>
      <c r="AA707" s="85" t="s">
        <v>5790</v>
      </c>
      <c r="AB707" s="79"/>
      <c r="AC707" s="79" t="b">
        <v>0</v>
      </c>
      <c r="AD707" s="79">
        <v>0</v>
      </c>
      <c r="AE707" s="85" t="s">
        <v>6296</v>
      </c>
      <c r="AF707" s="79" t="b">
        <v>0</v>
      </c>
      <c r="AG707" s="79" t="s">
        <v>6304</v>
      </c>
      <c r="AH707" s="79"/>
      <c r="AI707" s="85" t="s">
        <v>6296</v>
      </c>
      <c r="AJ707" s="79" t="b">
        <v>0</v>
      </c>
      <c r="AK707" s="79">
        <v>2</v>
      </c>
      <c r="AL707" s="85" t="s">
        <v>6003</v>
      </c>
      <c r="AM707" s="79" t="s">
        <v>6331</v>
      </c>
      <c r="AN707" s="79" t="b">
        <v>0</v>
      </c>
      <c r="AO707" s="85" t="s">
        <v>6003</v>
      </c>
      <c r="AP707" s="79" t="s">
        <v>176</v>
      </c>
      <c r="AQ707" s="79">
        <v>0</v>
      </c>
      <c r="AR707" s="79">
        <v>0</v>
      </c>
      <c r="AS707" s="79"/>
      <c r="AT707" s="79"/>
      <c r="AU707" s="79"/>
      <c r="AV707" s="79"/>
      <c r="AW707" s="79"/>
      <c r="AX707" s="79"/>
      <c r="AY707" s="79"/>
      <c r="AZ707" s="79"/>
      <c r="BA707">
        <v>1</v>
      </c>
      <c r="BB707" s="78" t="str">
        <f>REPLACE(INDEX(GroupVertices[Group], MATCH(Edges24[[#This Row],[Vertex 1]],GroupVertices[Vertex],0)),1,1,"")</f>
        <v>2</v>
      </c>
      <c r="BC707" s="78" t="str">
        <f>REPLACE(INDEX(GroupVertices[Group], MATCH(Edges24[[#This Row],[Vertex 2]],GroupVertices[Vertex],0)),1,1,"")</f>
        <v>2</v>
      </c>
      <c r="BD707" s="48"/>
      <c r="BE707" s="49"/>
      <c r="BF707" s="48"/>
      <c r="BG707" s="49"/>
      <c r="BH707" s="48"/>
      <c r="BI707" s="49"/>
      <c r="BJ707" s="48"/>
      <c r="BK707" s="49"/>
      <c r="BL707" s="48"/>
    </row>
    <row r="708" spans="1:64" x14ac:dyDescent="0.25">
      <c r="A708" s="64" t="s">
        <v>336</v>
      </c>
      <c r="B708" s="64" t="s">
        <v>968</v>
      </c>
      <c r="C708" s="65"/>
      <c r="D708" s="66"/>
      <c r="E708" s="67"/>
      <c r="F708" s="68"/>
      <c r="G708" s="65"/>
      <c r="H708" s="69"/>
      <c r="I708" s="70"/>
      <c r="J708" s="70"/>
      <c r="K708" s="34" t="s">
        <v>65</v>
      </c>
      <c r="L708" s="77">
        <v>1129</v>
      </c>
      <c r="M708" s="77"/>
      <c r="N708" s="72"/>
      <c r="O708" s="79" t="s">
        <v>999</v>
      </c>
      <c r="P708" s="81">
        <v>43174.54378472222</v>
      </c>
      <c r="Q708" s="79" t="s">
        <v>1588</v>
      </c>
      <c r="R708" s="83" t="s">
        <v>2240</v>
      </c>
      <c r="S708" s="79" t="s">
        <v>2519</v>
      </c>
      <c r="T708" s="79" t="s">
        <v>2952</v>
      </c>
      <c r="U708" s="83" t="s">
        <v>3324</v>
      </c>
      <c r="V708" s="83" t="s">
        <v>3324</v>
      </c>
      <c r="W708" s="81">
        <v>43174.54378472222</v>
      </c>
      <c r="X708" s="83" t="s">
        <v>4583</v>
      </c>
      <c r="Y708" s="79"/>
      <c r="Z708" s="79"/>
      <c r="AA708" s="85" t="s">
        <v>5791</v>
      </c>
      <c r="AB708" s="79"/>
      <c r="AC708" s="79" t="b">
        <v>0</v>
      </c>
      <c r="AD708" s="79">
        <v>4</v>
      </c>
      <c r="AE708" s="85" t="s">
        <v>6296</v>
      </c>
      <c r="AF708" s="79" t="b">
        <v>0</v>
      </c>
      <c r="AG708" s="79" t="s">
        <v>6304</v>
      </c>
      <c r="AH708" s="79"/>
      <c r="AI708" s="85" t="s">
        <v>6296</v>
      </c>
      <c r="AJ708" s="79" t="b">
        <v>0</v>
      </c>
      <c r="AK708" s="79">
        <v>8</v>
      </c>
      <c r="AL708" s="85" t="s">
        <v>6296</v>
      </c>
      <c r="AM708" s="79" t="s">
        <v>6330</v>
      </c>
      <c r="AN708" s="79" t="b">
        <v>0</v>
      </c>
      <c r="AO708" s="85" t="s">
        <v>5791</v>
      </c>
      <c r="AP708" s="79" t="s">
        <v>6415</v>
      </c>
      <c r="AQ708" s="79">
        <v>0</v>
      </c>
      <c r="AR708" s="79">
        <v>0</v>
      </c>
      <c r="AS708" s="79"/>
      <c r="AT708" s="79"/>
      <c r="AU708" s="79"/>
      <c r="AV708" s="79"/>
      <c r="AW708" s="79"/>
      <c r="AX708" s="79"/>
      <c r="AY708" s="79"/>
      <c r="AZ708" s="79"/>
      <c r="BA708">
        <v>1</v>
      </c>
      <c r="BB708" s="78" t="str">
        <f>REPLACE(INDEX(GroupVertices[Group], MATCH(Edges24[[#This Row],[Vertex 1]],GroupVertices[Vertex],0)),1,1,"")</f>
        <v>2</v>
      </c>
      <c r="BC708" s="78" t="str">
        <f>REPLACE(INDEX(GroupVertices[Group], MATCH(Edges24[[#This Row],[Vertex 2]],GroupVertices[Vertex],0)),1,1,"")</f>
        <v>2</v>
      </c>
      <c r="BD708" s="48"/>
      <c r="BE708" s="49"/>
      <c r="BF708" s="48"/>
      <c r="BG708" s="49"/>
      <c r="BH708" s="48"/>
      <c r="BI708" s="49"/>
      <c r="BJ708" s="48"/>
      <c r="BK708" s="49"/>
      <c r="BL708" s="48"/>
    </row>
    <row r="709" spans="1:64" x14ac:dyDescent="0.25">
      <c r="A709" s="64" t="s">
        <v>336</v>
      </c>
      <c r="B709" s="64" t="s">
        <v>676</v>
      </c>
      <c r="C709" s="65"/>
      <c r="D709" s="66"/>
      <c r="E709" s="67"/>
      <c r="F709" s="68"/>
      <c r="G709" s="65"/>
      <c r="H709" s="69"/>
      <c r="I709" s="70"/>
      <c r="J709" s="70"/>
      <c r="K709" s="34" t="s">
        <v>66</v>
      </c>
      <c r="L709" s="77">
        <v>1134</v>
      </c>
      <c r="M709" s="77"/>
      <c r="N709" s="72"/>
      <c r="O709" s="79" t="s">
        <v>999</v>
      </c>
      <c r="P709" s="81">
        <v>43177.54383101852</v>
      </c>
      <c r="Q709" s="79" t="s">
        <v>1589</v>
      </c>
      <c r="R709" s="83" t="s">
        <v>2319</v>
      </c>
      <c r="S709" s="79" t="s">
        <v>2616</v>
      </c>
      <c r="T709" s="79" t="s">
        <v>2953</v>
      </c>
      <c r="U709" s="83" t="s">
        <v>3325</v>
      </c>
      <c r="V709" s="83" t="s">
        <v>3325</v>
      </c>
      <c r="W709" s="81">
        <v>43177.54383101852</v>
      </c>
      <c r="X709" s="83" t="s">
        <v>4584</v>
      </c>
      <c r="Y709" s="79"/>
      <c r="Z709" s="79"/>
      <c r="AA709" s="85" t="s">
        <v>5792</v>
      </c>
      <c r="AB709" s="79"/>
      <c r="AC709" s="79" t="b">
        <v>0</v>
      </c>
      <c r="AD709" s="79">
        <v>1</v>
      </c>
      <c r="AE709" s="85" t="s">
        <v>6296</v>
      </c>
      <c r="AF709" s="79" t="b">
        <v>0</v>
      </c>
      <c r="AG709" s="79" t="s">
        <v>6304</v>
      </c>
      <c r="AH709" s="79"/>
      <c r="AI709" s="85" t="s">
        <v>6296</v>
      </c>
      <c r="AJ709" s="79" t="b">
        <v>0</v>
      </c>
      <c r="AK709" s="79">
        <v>1</v>
      </c>
      <c r="AL709" s="85" t="s">
        <v>6296</v>
      </c>
      <c r="AM709" s="79" t="s">
        <v>6330</v>
      </c>
      <c r="AN709" s="79" t="b">
        <v>0</v>
      </c>
      <c r="AO709" s="85" t="s">
        <v>5792</v>
      </c>
      <c r="AP709" s="79" t="s">
        <v>6415</v>
      </c>
      <c r="AQ709" s="79">
        <v>0</v>
      </c>
      <c r="AR709" s="79">
        <v>0</v>
      </c>
      <c r="AS709" s="79"/>
      <c r="AT709" s="79"/>
      <c r="AU709" s="79"/>
      <c r="AV709" s="79"/>
      <c r="AW709" s="79"/>
      <c r="AX709" s="79"/>
      <c r="AY709" s="79"/>
      <c r="AZ709" s="79"/>
      <c r="BA709">
        <v>1</v>
      </c>
      <c r="BB709" s="78" t="str">
        <f>REPLACE(INDEX(GroupVertices[Group], MATCH(Edges24[[#This Row],[Vertex 1]],GroupVertices[Vertex],0)),1,1,"")</f>
        <v>2</v>
      </c>
      <c r="BC709" s="78" t="str">
        <f>REPLACE(INDEX(GroupVertices[Group], MATCH(Edges24[[#This Row],[Vertex 2]],GroupVertices[Vertex],0)),1,1,"")</f>
        <v>2</v>
      </c>
      <c r="BD709" s="48"/>
      <c r="BE709" s="49"/>
      <c r="BF709" s="48"/>
      <c r="BG709" s="49"/>
      <c r="BH709" s="48"/>
      <c r="BI709" s="49"/>
      <c r="BJ709" s="48"/>
      <c r="BK709" s="49"/>
      <c r="BL709" s="48"/>
    </row>
    <row r="710" spans="1:64" x14ac:dyDescent="0.25">
      <c r="A710" s="64" t="s">
        <v>676</v>
      </c>
      <c r="B710" s="64" t="s">
        <v>336</v>
      </c>
      <c r="C710" s="65"/>
      <c r="D710" s="66"/>
      <c r="E710" s="67"/>
      <c r="F710" s="68"/>
      <c r="G710" s="65"/>
      <c r="H710" s="69"/>
      <c r="I710" s="70"/>
      <c r="J710" s="70"/>
      <c r="K710" s="34" t="s">
        <v>66</v>
      </c>
      <c r="L710" s="77">
        <v>1136</v>
      </c>
      <c r="M710" s="77"/>
      <c r="N710" s="72"/>
      <c r="O710" s="79" t="s">
        <v>999</v>
      </c>
      <c r="P710" s="81">
        <v>43177.618541666663</v>
      </c>
      <c r="Q710" s="79" t="s">
        <v>1590</v>
      </c>
      <c r="R710" s="83" t="s">
        <v>2319</v>
      </c>
      <c r="S710" s="79" t="s">
        <v>2616</v>
      </c>
      <c r="T710" s="79" t="s">
        <v>2954</v>
      </c>
      <c r="U710" s="79"/>
      <c r="V710" s="83" t="s">
        <v>3812</v>
      </c>
      <c r="W710" s="81">
        <v>43177.618541666663</v>
      </c>
      <c r="X710" s="83" t="s">
        <v>4585</v>
      </c>
      <c r="Y710" s="79"/>
      <c r="Z710" s="79"/>
      <c r="AA710" s="85" t="s">
        <v>5793</v>
      </c>
      <c r="AB710" s="79"/>
      <c r="AC710" s="79" t="b">
        <v>0</v>
      </c>
      <c r="AD710" s="79">
        <v>0</v>
      </c>
      <c r="AE710" s="85" t="s">
        <v>6296</v>
      </c>
      <c r="AF710" s="79" t="b">
        <v>0</v>
      </c>
      <c r="AG710" s="79" t="s">
        <v>6304</v>
      </c>
      <c r="AH710" s="79"/>
      <c r="AI710" s="85" t="s">
        <v>6296</v>
      </c>
      <c r="AJ710" s="79" t="b">
        <v>0</v>
      </c>
      <c r="AK710" s="79">
        <v>1</v>
      </c>
      <c r="AL710" s="85" t="s">
        <v>5792</v>
      </c>
      <c r="AM710" s="79" t="s">
        <v>6333</v>
      </c>
      <c r="AN710" s="79" t="b">
        <v>0</v>
      </c>
      <c r="AO710" s="85" t="s">
        <v>5792</v>
      </c>
      <c r="AP710" s="79" t="s">
        <v>176</v>
      </c>
      <c r="AQ710" s="79">
        <v>0</v>
      </c>
      <c r="AR710" s="79">
        <v>0</v>
      </c>
      <c r="AS710" s="79"/>
      <c r="AT710" s="79"/>
      <c r="AU710" s="79"/>
      <c r="AV710" s="79"/>
      <c r="AW710" s="79"/>
      <c r="AX710" s="79"/>
      <c r="AY710" s="79"/>
      <c r="AZ710" s="79"/>
      <c r="BA710">
        <v>1</v>
      </c>
      <c r="BB710" s="78" t="str">
        <f>REPLACE(INDEX(GroupVertices[Group], MATCH(Edges24[[#This Row],[Vertex 1]],GroupVertices[Vertex],0)),1,1,"")</f>
        <v>2</v>
      </c>
      <c r="BC710" s="78" t="str">
        <f>REPLACE(INDEX(GroupVertices[Group], MATCH(Edges24[[#This Row],[Vertex 2]],GroupVertices[Vertex],0)),1,1,"")</f>
        <v>2</v>
      </c>
      <c r="BD710" s="48"/>
      <c r="BE710" s="49"/>
      <c r="BF710" s="48"/>
      <c r="BG710" s="49"/>
      <c r="BH710" s="48"/>
      <c r="BI710" s="49"/>
      <c r="BJ710" s="48"/>
      <c r="BK710" s="49"/>
      <c r="BL710" s="48"/>
    </row>
    <row r="711" spans="1:64" x14ac:dyDescent="0.25">
      <c r="A711" s="64" t="s">
        <v>677</v>
      </c>
      <c r="B711" s="64" t="s">
        <v>855</v>
      </c>
      <c r="C711" s="65"/>
      <c r="D711" s="66"/>
      <c r="E711" s="67"/>
      <c r="F711" s="68"/>
      <c r="G711" s="65"/>
      <c r="H711" s="69"/>
      <c r="I711" s="70"/>
      <c r="J711" s="70"/>
      <c r="K711" s="34" t="s">
        <v>65</v>
      </c>
      <c r="L711" s="77">
        <v>1137</v>
      </c>
      <c r="M711" s="77"/>
      <c r="N711" s="72"/>
      <c r="O711" s="79" t="s">
        <v>999</v>
      </c>
      <c r="P711" s="81">
        <v>43177.627500000002</v>
      </c>
      <c r="Q711" s="79" t="s">
        <v>1591</v>
      </c>
      <c r="R711" s="83" t="s">
        <v>2320</v>
      </c>
      <c r="S711" s="79" t="s">
        <v>2518</v>
      </c>
      <c r="T711" s="79" t="s">
        <v>2788</v>
      </c>
      <c r="U711" s="79"/>
      <c r="V711" s="83" t="s">
        <v>3813</v>
      </c>
      <c r="W711" s="81">
        <v>43177.627500000002</v>
      </c>
      <c r="X711" s="83" t="s">
        <v>4586</v>
      </c>
      <c r="Y711" s="79"/>
      <c r="Z711" s="79"/>
      <c r="AA711" s="85" t="s">
        <v>5794</v>
      </c>
      <c r="AB711" s="79"/>
      <c r="AC711" s="79" t="b">
        <v>0</v>
      </c>
      <c r="AD711" s="79">
        <v>0</v>
      </c>
      <c r="AE711" s="85" t="s">
        <v>6296</v>
      </c>
      <c r="AF711" s="79" t="b">
        <v>0</v>
      </c>
      <c r="AG711" s="79" t="s">
        <v>6304</v>
      </c>
      <c r="AH711" s="79"/>
      <c r="AI711" s="85" t="s">
        <v>6296</v>
      </c>
      <c r="AJ711" s="79" t="b">
        <v>0</v>
      </c>
      <c r="AK711" s="79">
        <v>164</v>
      </c>
      <c r="AL711" s="85" t="s">
        <v>5796</v>
      </c>
      <c r="AM711" s="79" t="s">
        <v>6333</v>
      </c>
      <c r="AN711" s="79" t="b">
        <v>0</v>
      </c>
      <c r="AO711" s="85" t="s">
        <v>5796</v>
      </c>
      <c r="AP711" s="79" t="s">
        <v>176</v>
      </c>
      <c r="AQ711" s="79">
        <v>0</v>
      </c>
      <c r="AR711" s="79">
        <v>0</v>
      </c>
      <c r="AS711" s="79"/>
      <c r="AT711" s="79"/>
      <c r="AU711" s="79"/>
      <c r="AV711" s="79"/>
      <c r="AW711" s="79"/>
      <c r="AX711" s="79"/>
      <c r="AY711" s="79"/>
      <c r="AZ711" s="79"/>
      <c r="BA711">
        <v>1</v>
      </c>
      <c r="BB711" s="78" t="str">
        <f>REPLACE(INDEX(GroupVertices[Group], MATCH(Edges24[[#This Row],[Vertex 1]],GroupVertices[Vertex],0)),1,1,"")</f>
        <v>5</v>
      </c>
      <c r="BC711" s="78" t="str">
        <f>REPLACE(INDEX(GroupVertices[Group], MATCH(Edges24[[#This Row],[Vertex 2]],GroupVertices[Vertex],0)),1,1,"")</f>
        <v>5</v>
      </c>
      <c r="BD711" s="48"/>
      <c r="BE711" s="49"/>
      <c r="BF711" s="48"/>
      <c r="BG711" s="49"/>
      <c r="BH711" s="48"/>
      <c r="BI711" s="49"/>
      <c r="BJ711" s="48"/>
      <c r="BK711" s="49"/>
      <c r="BL711" s="48"/>
    </row>
    <row r="712" spans="1:64" x14ac:dyDescent="0.25">
      <c r="A712" s="64" t="s">
        <v>678</v>
      </c>
      <c r="B712" s="64" t="s">
        <v>678</v>
      </c>
      <c r="C712" s="65"/>
      <c r="D712" s="66"/>
      <c r="E712" s="67"/>
      <c r="F712" s="68"/>
      <c r="G712" s="65"/>
      <c r="H712" s="69"/>
      <c r="I712" s="70"/>
      <c r="J712" s="70"/>
      <c r="K712" s="34" t="s">
        <v>65</v>
      </c>
      <c r="L712" s="77">
        <v>1140</v>
      </c>
      <c r="M712" s="77"/>
      <c r="N712" s="72"/>
      <c r="O712" s="79" t="s">
        <v>176</v>
      </c>
      <c r="P712" s="81">
        <v>43177.62777777778</v>
      </c>
      <c r="Q712" s="79" t="s">
        <v>1592</v>
      </c>
      <c r="R712" s="83" t="s">
        <v>2321</v>
      </c>
      <c r="S712" s="79" t="s">
        <v>2518</v>
      </c>
      <c r="T712" s="79" t="s">
        <v>2955</v>
      </c>
      <c r="U712" s="83" t="s">
        <v>3326</v>
      </c>
      <c r="V712" s="83" t="s">
        <v>3326</v>
      </c>
      <c r="W712" s="81">
        <v>43177.62777777778</v>
      </c>
      <c r="X712" s="83" t="s">
        <v>4587</v>
      </c>
      <c r="Y712" s="79"/>
      <c r="Z712" s="79"/>
      <c r="AA712" s="85" t="s">
        <v>5795</v>
      </c>
      <c r="AB712" s="79"/>
      <c r="AC712" s="79" t="b">
        <v>0</v>
      </c>
      <c r="AD712" s="79">
        <v>0</v>
      </c>
      <c r="AE712" s="85" t="s">
        <v>6296</v>
      </c>
      <c r="AF712" s="79" t="b">
        <v>0</v>
      </c>
      <c r="AG712" s="79" t="s">
        <v>6304</v>
      </c>
      <c r="AH712" s="79"/>
      <c r="AI712" s="85" t="s">
        <v>6296</v>
      </c>
      <c r="AJ712" s="79" t="b">
        <v>0</v>
      </c>
      <c r="AK712" s="79">
        <v>0</v>
      </c>
      <c r="AL712" s="85" t="s">
        <v>6296</v>
      </c>
      <c r="AM712" s="79" t="s">
        <v>6374</v>
      </c>
      <c r="AN712" s="79" t="b">
        <v>0</v>
      </c>
      <c r="AO712" s="85" t="s">
        <v>5795</v>
      </c>
      <c r="AP712" s="79" t="s">
        <v>176</v>
      </c>
      <c r="AQ712" s="79">
        <v>0</v>
      </c>
      <c r="AR712" s="79">
        <v>0</v>
      </c>
      <c r="AS712" s="79"/>
      <c r="AT712" s="79"/>
      <c r="AU712" s="79"/>
      <c r="AV712" s="79"/>
      <c r="AW712" s="79"/>
      <c r="AX712" s="79"/>
      <c r="AY712" s="79"/>
      <c r="AZ712" s="79"/>
      <c r="BA712">
        <v>1</v>
      </c>
      <c r="BB712" s="78" t="str">
        <f>REPLACE(INDEX(GroupVertices[Group], MATCH(Edges24[[#This Row],[Vertex 1]],GroupVertices[Vertex],0)),1,1,"")</f>
        <v>1</v>
      </c>
      <c r="BC712" s="78" t="str">
        <f>REPLACE(INDEX(GroupVertices[Group], MATCH(Edges24[[#This Row],[Vertex 2]],GroupVertices[Vertex],0)),1,1,"")</f>
        <v>1</v>
      </c>
      <c r="BD712" s="48">
        <v>1</v>
      </c>
      <c r="BE712" s="49">
        <v>6.666666666666667</v>
      </c>
      <c r="BF712" s="48">
        <v>1</v>
      </c>
      <c r="BG712" s="49">
        <v>6.666666666666667</v>
      </c>
      <c r="BH712" s="48">
        <v>0</v>
      </c>
      <c r="BI712" s="49">
        <v>0</v>
      </c>
      <c r="BJ712" s="48">
        <v>13</v>
      </c>
      <c r="BK712" s="49">
        <v>86.666666666666671</v>
      </c>
      <c r="BL712" s="48">
        <v>15</v>
      </c>
    </row>
    <row r="713" spans="1:64" x14ac:dyDescent="0.25">
      <c r="A713" s="64" t="s">
        <v>679</v>
      </c>
      <c r="B713" s="64" t="s">
        <v>972</v>
      </c>
      <c r="C713" s="65"/>
      <c r="D713" s="66"/>
      <c r="E713" s="67"/>
      <c r="F713" s="68"/>
      <c r="G713" s="65"/>
      <c r="H713" s="69"/>
      <c r="I713" s="70"/>
      <c r="J713" s="70"/>
      <c r="K713" s="34" t="s">
        <v>65</v>
      </c>
      <c r="L713" s="77">
        <v>1141</v>
      </c>
      <c r="M713" s="77"/>
      <c r="N713" s="72"/>
      <c r="O713" s="79" t="s">
        <v>999</v>
      </c>
      <c r="P713" s="81">
        <v>43176.729467592595</v>
      </c>
      <c r="Q713" s="79" t="s">
        <v>1593</v>
      </c>
      <c r="R713" s="83" t="s">
        <v>2320</v>
      </c>
      <c r="S713" s="79" t="s">
        <v>2518</v>
      </c>
      <c r="T713" s="79" t="s">
        <v>2956</v>
      </c>
      <c r="U713" s="83" t="s">
        <v>3327</v>
      </c>
      <c r="V713" s="83" t="s">
        <v>3327</v>
      </c>
      <c r="W713" s="81">
        <v>43176.729467592595</v>
      </c>
      <c r="X713" s="83" t="s">
        <v>4588</v>
      </c>
      <c r="Y713" s="79"/>
      <c r="Z713" s="79"/>
      <c r="AA713" s="85" t="s">
        <v>5796</v>
      </c>
      <c r="AB713" s="79"/>
      <c r="AC713" s="79" t="b">
        <v>0</v>
      </c>
      <c r="AD713" s="79">
        <v>56</v>
      </c>
      <c r="AE713" s="85" t="s">
        <v>6296</v>
      </c>
      <c r="AF713" s="79" t="b">
        <v>0</v>
      </c>
      <c r="AG713" s="79" t="s">
        <v>6304</v>
      </c>
      <c r="AH713" s="79"/>
      <c r="AI713" s="85" t="s">
        <v>6296</v>
      </c>
      <c r="AJ713" s="79" t="b">
        <v>0</v>
      </c>
      <c r="AK713" s="79">
        <v>164</v>
      </c>
      <c r="AL713" s="85" t="s">
        <v>6296</v>
      </c>
      <c r="AM713" s="79" t="s">
        <v>6330</v>
      </c>
      <c r="AN713" s="79" t="b">
        <v>0</v>
      </c>
      <c r="AO713" s="85" t="s">
        <v>5796</v>
      </c>
      <c r="AP713" s="79" t="s">
        <v>6415</v>
      </c>
      <c r="AQ713" s="79">
        <v>0</v>
      </c>
      <c r="AR713" s="79">
        <v>0</v>
      </c>
      <c r="AS713" s="79"/>
      <c r="AT713" s="79"/>
      <c r="AU713" s="79"/>
      <c r="AV713" s="79"/>
      <c r="AW713" s="79"/>
      <c r="AX713" s="79"/>
      <c r="AY713" s="79"/>
      <c r="AZ713" s="79"/>
      <c r="BA713">
        <v>1</v>
      </c>
      <c r="BB713" s="78" t="str">
        <f>REPLACE(INDEX(GroupVertices[Group], MATCH(Edges24[[#This Row],[Vertex 1]],GroupVertices[Vertex],0)),1,1,"")</f>
        <v>5</v>
      </c>
      <c r="BC713" s="78" t="str">
        <f>REPLACE(INDEX(GroupVertices[Group], MATCH(Edges24[[#This Row],[Vertex 2]],GroupVertices[Vertex],0)),1,1,"")</f>
        <v>5</v>
      </c>
      <c r="BD713" s="48"/>
      <c r="BE713" s="49"/>
      <c r="BF713" s="48"/>
      <c r="BG713" s="49"/>
      <c r="BH713" s="48"/>
      <c r="BI713" s="49"/>
      <c r="BJ713" s="48"/>
      <c r="BK713" s="49"/>
      <c r="BL713" s="48"/>
    </row>
    <row r="714" spans="1:64" x14ac:dyDescent="0.25">
      <c r="A714" s="64" t="s">
        <v>680</v>
      </c>
      <c r="B714" s="64" t="s">
        <v>972</v>
      </c>
      <c r="C714" s="65"/>
      <c r="D714" s="66"/>
      <c r="E714" s="67"/>
      <c r="F714" s="68"/>
      <c r="G714" s="65"/>
      <c r="H714" s="69"/>
      <c r="I714" s="70"/>
      <c r="J714" s="70"/>
      <c r="K714" s="34" t="s">
        <v>65</v>
      </c>
      <c r="L714" s="77">
        <v>1142</v>
      </c>
      <c r="M714" s="77"/>
      <c r="N714" s="72"/>
      <c r="O714" s="79" t="s">
        <v>999</v>
      </c>
      <c r="P714" s="81">
        <v>43177.628333333334</v>
      </c>
      <c r="Q714" s="79" t="s">
        <v>1591</v>
      </c>
      <c r="R714" s="83" t="s">
        <v>2320</v>
      </c>
      <c r="S714" s="79" t="s">
        <v>2518</v>
      </c>
      <c r="T714" s="79" t="s">
        <v>2788</v>
      </c>
      <c r="U714" s="79"/>
      <c r="V714" s="83" t="s">
        <v>3814</v>
      </c>
      <c r="W714" s="81">
        <v>43177.628333333334</v>
      </c>
      <c r="X714" s="83" t="s">
        <v>4589</v>
      </c>
      <c r="Y714" s="79"/>
      <c r="Z714" s="79"/>
      <c r="AA714" s="85" t="s">
        <v>5797</v>
      </c>
      <c r="AB714" s="79"/>
      <c r="AC714" s="79" t="b">
        <v>0</v>
      </c>
      <c r="AD714" s="79">
        <v>0</v>
      </c>
      <c r="AE714" s="85" t="s">
        <v>6296</v>
      </c>
      <c r="AF714" s="79" t="b">
        <v>0</v>
      </c>
      <c r="AG714" s="79" t="s">
        <v>6304</v>
      </c>
      <c r="AH714" s="79"/>
      <c r="AI714" s="85" t="s">
        <v>6296</v>
      </c>
      <c r="AJ714" s="79" t="b">
        <v>0</v>
      </c>
      <c r="AK714" s="79">
        <v>164</v>
      </c>
      <c r="AL714" s="85" t="s">
        <v>5796</v>
      </c>
      <c r="AM714" s="79" t="s">
        <v>6331</v>
      </c>
      <c r="AN714" s="79" t="b">
        <v>0</v>
      </c>
      <c r="AO714" s="85" t="s">
        <v>5796</v>
      </c>
      <c r="AP714" s="79" t="s">
        <v>176</v>
      </c>
      <c r="AQ714" s="79">
        <v>0</v>
      </c>
      <c r="AR714" s="79">
        <v>0</v>
      </c>
      <c r="AS714" s="79"/>
      <c r="AT714" s="79"/>
      <c r="AU714" s="79"/>
      <c r="AV714" s="79"/>
      <c r="AW714" s="79"/>
      <c r="AX714" s="79"/>
      <c r="AY714" s="79"/>
      <c r="AZ714" s="79"/>
      <c r="BA714">
        <v>1</v>
      </c>
      <c r="BB714" s="78" t="str">
        <f>REPLACE(INDEX(GroupVertices[Group], MATCH(Edges24[[#This Row],[Vertex 1]],GroupVertices[Vertex],0)),1,1,"")</f>
        <v>5</v>
      </c>
      <c r="BC714" s="78" t="str">
        <f>REPLACE(INDEX(GroupVertices[Group], MATCH(Edges24[[#This Row],[Vertex 2]],GroupVertices[Vertex],0)),1,1,"")</f>
        <v>5</v>
      </c>
      <c r="BD714" s="48"/>
      <c r="BE714" s="49"/>
      <c r="BF714" s="48"/>
      <c r="BG714" s="49"/>
      <c r="BH714" s="48"/>
      <c r="BI714" s="49"/>
      <c r="BJ714" s="48"/>
      <c r="BK714" s="49"/>
      <c r="BL714" s="48"/>
    </row>
    <row r="715" spans="1:64" x14ac:dyDescent="0.25">
      <c r="A715" s="64" t="s">
        <v>681</v>
      </c>
      <c r="B715" s="64" t="s">
        <v>694</v>
      </c>
      <c r="C715" s="65"/>
      <c r="D715" s="66"/>
      <c r="E715" s="67"/>
      <c r="F715" s="68"/>
      <c r="G715" s="65"/>
      <c r="H715" s="69"/>
      <c r="I715" s="70"/>
      <c r="J715" s="70"/>
      <c r="K715" s="34" t="s">
        <v>65</v>
      </c>
      <c r="L715" s="77">
        <v>1146</v>
      </c>
      <c r="M715" s="77"/>
      <c r="N715" s="72"/>
      <c r="O715" s="79" t="s">
        <v>999</v>
      </c>
      <c r="P715" s="81">
        <v>43177.636701388888</v>
      </c>
      <c r="Q715" s="79" t="s">
        <v>1515</v>
      </c>
      <c r="R715" s="83" t="s">
        <v>2281</v>
      </c>
      <c r="S715" s="79" t="s">
        <v>2610</v>
      </c>
      <c r="T715" s="79" t="s">
        <v>2921</v>
      </c>
      <c r="U715" s="79"/>
      <c r="V715" s="83" t="s">
        <v>3815</v>
      </c>
      <c r="W715" s="81">
        <v>43177.636701388888</v>
      </c>
      <c r="X715" s="83" t="s">
        <v>4590</v>
      </c>
      <c r="Y715" s="79"/>
      <c r="Z715" s="79"/>
      <c r="AA715" s="85" t="s">
        <v>5798</v>
      </c>
      <c r="AB715" s="79"/>
      <c r="AC715" s="79" t="b">
        <v>0</v>
      </c>
      <c r="AD715" s="79">
        <v>0</v>
      </c>
      <c r="AE715" s="85" t="s">
        <v>6296</v>
      </c>
      <c r="AF715" s="79" t="b">
        <v>0</v>
      </c>
      <c r="AG715" s="79" t="s">
        <v>6304</v>
      </c>
      <c r="AH715" s="79"/>
      <c r="AI715" s="85" t="s">
        <v>6296</v>
      </c>
      <c r="AJ715" s="79" t="b">
        <v>0</v>
      </c>
      <c r="AK715" s="79">
        <v>2</v>
      </c>
      <c r="AL715" s="85" t="s">
        <v>5822</v>
      </c>
      <c r="AM715" s="79" t="s">
        <v>6407</v>
      </c>
      <c r="AN715" s="79" t="b">
        <v>0</v>
      </c>
      <c r="AO715" s="85" t="s">
        <v>5822</v>
      </c>
      <c r="AP715" s="79" t="s">
        <v>176</v>
      </c>
      <c r="AQ715" s="79">
        <v>0</v>
      </c>
      <c r="AR715" s="79">
        <v>0</v>
      </c>
      <c r="AS715" s="79"/>
      <c r="AT715" s="79"/>
      <c r="AU715" s="79"/>
      <c r="AV715" s="79"/>
      <c r="AW715" s="79"/>
      <c r="AX715" s="79"/>
      <c r="AY715" s="79"/>
      <c r="AZ715" s="79"/>
      <c r="BA715">
        <v>1</v>
      </c>
      <c r="BB715" s="78" t="str">
        <f>REPLACE(INDEX(GroupVertices[Group], MATCH(Edges24[[#This Row],[Vertex 1]],GroupVertices[Vertex],0)),1,1,"")</f>
        <v>31</v>
      </c>
      <c r="BC715" s="78" t="str">
        <f>REPLACE(INDEX(GroupVertices[Group], MATCH(Edges24[[#This Row],[Vertex 2]],GroupVertices[Vertex],0)),1,1,"")</f>
        <v>31</v>
      </c>
      <c r="BD715" s="48">
        <v>0</v>
      </c>
      <c r="BE715" s="49">
        <v>0</v>
      </c>
      <c r="BF715" s="48">
        <v>0</v>
      </c>
      <c r="BG715" s="49">
        <v>0</v>
      </c>
      <c r="BH715" s="48">
        <v>0</v>
      </c>
      <c r="BI715" s="49">
        <v>0</v>
      </c>
      <c r="BJ715" s="48">
        <v>11</v>
      </c>
      <c r="BK715" s="49">
        <v>100</v>
      </c>
      <c r="BL715" s="48">
        <v>11</v>
      </c>
    </row>
    <row r="716" spans="1:64" x14ac:dyDescent="0.25">
      <c r="A716" s="64" t="s">
        <v>682</v>
      </c>
      <c r="B716" s="64" t="s">
        <v>973</v>
      </c>
      <c r="C716" s="65"/>
      <c r="D716" s="66"/>
      <c r="E716" s="67"/>
      <c r="F716" s="68"/>
      <c r="G716" s="65"/>
      <c r="H716" s="69"/>
      <c r="I716" s="70"/>
      <c r="J716" s="70"/>
      <c r="K716" s="34" t="s">
        <v>65</v>
      </c>
      <c r="L716" s="77">
        <v>1147</v>
      </c>
      <c r="M716" s="77"/>
      <c r="N716" s="72"/>
      <c r="O716" s="79" t="s">
        <v>999</v>
      </c>
      <c r="P716" s="81">
        <v>43167.681215277778</v>
      </c>
      <c r="Q716" s="79" t="s">
        <v>1594</v>
      </c>
      <c r="R716" s="79"/>
      <c r="S716" s="79"/>
      <c r="T716" s="79" t="s">
        <v>731</v>
      </c>
      <c r="U716" s="79"/>
      <c r="V716" s="83" t="s">
        <v>3816</v>
      </c>
      <c r="W716" s="81">
        <v>43167.681215277778</v>
      </c>
      <c r="X716" s="83" t="s">
        <v>4591</v>
      </c>
      <c r="Y716" s="79"/>
      <c r="Z716" s="79"/>
      <c r="AA716" s="85" t="s">
        <v>5799</v>
      </c>
      <c r="AB716" s="79"/>
      <c r="AC716" s="79" t="b">
        <v>0</v>
      </c>
      <c r="AD716" s="79">
        <v>0</v>
      </c>
      <c r="AE716" s="85" t="s">
        <v>6296</v>
      </c>
      <c r="AF716" s="79" t="b">
        <v>0</v>
      </c>
      <c r="AG716" s="79" t="s">
        <v>6304</v>
      </c>
      <c r="AH716" s="79"/>
      <c r="AI716" s="85" t="s">
        <v>6296</v>
      </c>
      <c r="AJ716" s="79" t="b">
        <v>0</v>
      </c>
      <c r="AK716" s="79">
        <v>1</v>
      </c>
      <c r="AL716" s="85" t="s">
        <v>5800</v>
      </c>
      <c r="AM716" s="79" t="s">
        <v>6331</v>
      </c>
      <c r="AN716" s="79" t="b">
        <v>0</v>
      </c>
      <c r="AO716" s="85" t="s">
        <v>5800</v>
      </c>
      <c r="AP716" s="79" t="s">
        <v>176</v>
      </c>
      <c r="AQ716" s="79">
        <v>0</v>
      </c>
      <c r="AR716" s="79">
        <v>0</v>
      </c>
      <c r="AS716" s="79"/>
      <c r="AT716" s="79"/>
      <c r="AU716" s="79"/>
      <c r="AV716" s="79"/>
      <c r="AW716" s="79"/>
      <c r="AX716" s="79"/>
      <c r="AY716" s="79"/>
      <c r="AZ716" s="79"/>
      <c r="BA716">
        <v>1</v>
      </c>
      <c r="BB716" s="78" t="str">
        <f>REPLACE(INDEX(GroupVertices[Group], MATCH(Edges24[[#This Row],[Vertex 1]],GroupVertices[Vertex],0)),1,1,"")</f>
        <v>2</v>
      </c>
      <c r="BC716" s="78" t="str">
        <f>REPLACE(INDEX(GroupVertices[Group], MATCH(Edges24[[#This Row],[Vertex 2]],GroupVertices[Vertex],0)),1,1,"")</f>
        <v>2</v>
      </c>
      <c r="BD716" s="48">
        <v>1</v>
      </c>
      <c r="BE716" s="49">
        <v>6.25</v>
      </c>
      <c r="BF716" s="48">
        <v>0</v>
      </c>
      <c r="BG716" s="49">
        <v>0</v>
      </c>
      <c r="BH716" s="48">
        <v>0</v>
      </c>
      <c r="BI716" s="49">
        <v>0</v>
      </c>
      <c r="BJ716" s="48">
        <v>15</v>
      </c>
      <c r="BK716" s="49">
        <v>93.75</v>
      </c>
      <c r="BL716" s="48">
        <v>16</v>
      </c>
    </row>
    <row r="717" spans="1:64" x14ac:dyDescent="0.25">
      <c r="A717" s="64" t="s">
        <v>683</v>
      </c>
      <c r="B717" s="64" t="s">
        <v>973</v>
      </c>
      <c r="C717" s="65"/>
      <c r="D717" s="66"/>
      <c r="E717" s="67"/>
      <c r="F717" s="68"/>
      <c r="G717" s="65"/>
      <c r="H717" s="69"/>
      <c r="I717" s="70"/>
      <c r="J717" s="70"/>
      <c r="K717" s="34" t="s">
        <v>65</v>
      </c>
      <c r="L717" s="77">
        <v>1148</v>
      </c>
      <c r="M717" s="77"/>
      <c r="N717" s="72"/>
      <c r="O717" s="79" t="s">
        <v>999</v>
      </c>
      <c r="P717" s="81">
        <v>43167.599918981483</v>
      </c>
      <c r="Q717" s="79" t="s">
        <v>1595</v>
      </c>
      <c r="R717" s="83" t="s">
        <v>2322</v>
      </c>
      <c r="S717" s="79" t="s">
        <v>2528</v>
      </c>
      <c r="T717" s="79" t="s">
        <v>2957</v>
      </c>
      <c r="U717" s="83" t="s">
        <v>3328</v>
      </c>
      <c r="V717" s="83" t="s">
        <v>3328</v>
      </c>
      <c r="W717" s="81">
        <v>43167.599918981483</v>
      </c>
      <c r="X717" s="83" t="s">
        <v>4592</v>
      </c>
      <c r="Y717" s="79"/>
      <c r="Z717" s="79"/>
      <c r="AA717" s="85" t="s">
        <v>5800</v>
      </c>
      <c r="AB717" s="79"/>
      <c r="AC717" s="79" t="b">
        <v>0</v>
      </c>
      <c r="AD717" s="79">
        <v>3</v>
      </c>
      <c r="AE717" s="85" t="s">
        <v>6296</v>
      </c>
      <c r="AF717" s="79" t="b">
        <v>0</v>
      </c>
      <c r="AG717" s="79" t="s">
        <v>6304</v>
      </c>
      <c r="AH717" s="79"/>
      <c r="AI717" s="85" t="s">
        <v>6296</v>
      </c>
      <c r="AJ717" s="79" t="b">
        <v>0</v>
      </c>
      <c r="AK717" s="79">
        <v>1</v>
      </c>
      <c r="AL717" s="85" t="s">
        <v>6296</v>
      </c>
      <c r="AM717" s="79" t="s">
        <v>6363</v>
      </c>
      <c r="AN717" s="79" t="b">
        <v>0</v>
      </c>
      <c r="AO717" s="85" t="s">
        <v>5800</v>
      </c>
      <c r="AP717" s="79" t="s">
        <v>6415</v>
      </c>
      <c r="AQ717" s="79">
        <v>0</v>
      </c>
      <c r="AR717" s="79">
        <v>0</v>
      </c>
      <c r="AS717" s="79"/>
      <c r="AT717" s="79"/>
      <c r="AU717" s="79"/>
      <c r="AV717" s="79"/>
      <c r="AW717" s="79"/>
      <c r="AX717" s="79"/>
      <c r="AY717" s="79"/>
      <c r="AZ717" s="79"/>
      <c r="BA717">
        <v>1</v>
      </c>
      <c r="BB717" s="78" t="str">
        <f>REPLACE(INDEX(GroupVertices[Group], MATCH(Edges24[[#This Row],[Vertex 1]],GroupVertices[Vertex],0)),1,1,"")</f>
        <v>2</v>
      </c>
      <c r="BC717" s="78" t="str">
        <f>REPLACE(INDEX(GroupVertices[Group], MATCH(Edges24[[#This Row],[Vertex 2]],GroupVertices[Vertex],0)),1,1,"")</f>
        <v>2</v>
      </c>
      <c r="BD717" s="48">
        <v>1</v>
      </c>
      <c r="BE717" s="49">
        <v>4.166666666666667</v>
      </c>
      <c r="BF717" s="48">
        <v>0</v>
      </c>
      <c r="BG717" s="49">
        <v>0</v>
      </c>
      <c r="BH717" s="48">
        <v>0</v>
      </c>
      <c r="BI717" s="49">
        <v>0</v>
      </c>
      <c r="BJ717" s="48">
        <v>23</v>
      </c>
      <c r="BK717" s="49">
        <v>95.833333333333329</v>
      </c>
      <c r="BL717" s="48">
        <v>24</v>
      </c>
    </row>
    <row r="718" spans="1:64" x14ac:dyDescent="0.25">
      <c r="A718" s="64" t="s">
        <v>683</v>
      </c>
      <c r="B718" s="64" t="s">
        <v>974</v>
      </c>
      <c r="C718" s="65"/>
      <c r="D718" s="66"/>
      <c r="E718" s="67"/>
      <c r="F718" s="68"/>
      <c r="G718" s="65"/>
      <c r="H718" s="69"/>
      <c r="I718" s="70"/>
      <c r="J718" s="70"/>
      <c r="K718" s="34" t="s">
        <v>65</v>
      </c>
      <c r="L718" s="77">
        <v>1153</v>
      </c>
      <c r="M718" s="77"/>
      <c r="N718" s="72"/>
      <c r="O718" s="79" t="s">
        <v>999</v>
      </c>
      <c r="P718" s="81">
        <v>43170.49291666667</v>
      </c>
      <c r="Q718" s="79" t="s">
        <v>1596</v>
      </c>
      <c r="R718" s="83" t="s">
        <v>2145</v>
      </c>
      <c r="S718" s="79" t="s">
        <v>2515</v>
      </c>
      <c r="T718" s="79" t="s">
        <v>2958</v>
      </c>
      <c r="U718" s="83" t="s">
        <v>3329</v>
      </c>
      <c r="V718" s="83" t="s">
        <v>3329</v>
      </c>
      <c r="W718" s="81">
        <v>43170.49291666667</v>
      </c>
      <c r="X718" s="83" t="s">
        <v>4593</v>
      </c>
      <c r="Y718" s="79"/>
      <c r="Z718" s="79"/>
      <c r="AA718" s="85" t="s">
        <v>5801</v>
      </c>
      <c r="AB718" s="79"/>
      <c r="AC718" s="79" t="b">
        <v>0</v>
      </c>
      <c r="AD718" s="79">
        <v>2</v>
      </c>
      <c r="AE718" s="85" t="s">
        <v>6296</v>
      </c>
      <c r="AF718" s="79" t="b">
        <v>0</v>
      </c>
      <c r="AG718" s="79" t="s">
        <v>6304</v>
      </c>
      <c r="AH718" s="79"/>
      <c r="AI718" s="85" t="s">
        <v>6296</v>
      </c>
      <c r="AJ718" s="79" t="b">
        <v>0</v>
      </c>
      <c r="AK718" s="79">
        <v>2</v>
      </c>
      <c r="AL718" s="85" t="s">
        <v>6296</v>
      </c>
      <c r="AM718" s="79" t="s">
        <v>6328</v>
      </c>
      <c r="AN718" s="79" t="b">
        <v>0</v>
      </c>
      <c r="AO718" s="85" t="s">
        <v>5801</v>
      </c>
      <c r="AP718" s="79" t="s">
        <v>6415</v>
      </c>
      <c r="AQ718" s="79">
        <v>0</v>
      </c>
      <c r="AR718" s="79">
        <v>0</v>
      </c>
      <c r="AS718" s="79"/>
      <c r="AT718" s="79"/>
      <c r="AU718" s="79"/>
      <c r="AV718" s="79"/>
      <c r="AW718" s="79"/>
      <c r="AX718" s="79"/>
      <c r="AY718" s="79"/>
      <c r="AZ718" s="79"/>
      <c r="BA718">
        <v>1</v>
      </c>
      <c r="BB718" s="78" t="str">
        <f>REPLACE(INDEX(GroupVertices[Group], MATCH(Edges24[[#This Row],[Vertex 1]],GroupVertices[Vertex],0)),1,1,"")</f>
        <v>2</v>
      </c>
      <c r="BC718" s="78" t="str">
        <f>REPLACE(INDEX(GroupVertices[Group], MATCH(Edges24[[#This Row],[Vertex 2]],GroupVertices[Vertex],0)),1,1,"")</f>
        <v>2</v>
      </c>
      <c r="BD718" s="48">
        <v>3</v>
      </c>
      <c r="BE718" s="49">
        <v>10.344827586206897</v>
      </c>
      <c r="BF718" s="48">
        <v>0</v>
      </c>
      <c r="BG718" s="49">
        <v>0</v>
      </c>
      <c r="BH718" s="48">
        <v>0</v>
      </c>
      <c r="BI718" s="49">
        <v>0</v>
      </c>
      <c r="BJ718" s="48">
        <v>26</v>
      </c>
      <c r="BK718" s="49">
        <v>89.65517241379311</v>
      </c>
      <c r="BL718" s="48">
        <v>29</v>
      </c>
    </row>
    <row r="719" spans="1:64" x14ac:dyDescent="0.25">
      <c r="A719" s="64" t="s">
        <v>676</v>
      </c>
      <c r="B719" s="64" t="s">
        <v>876</v>
      </c>
      <c r="C719" s="65"/>
      <c r="D719" s="66"/>
      <c r="E719" s="67"/>
      <c r="F719" s="68"/>
      <c r="G719" s="65"/>
      <c r="H719" s="69"/>
      <c r="I719" s="70"/>
      <c r="J719" s="70"/>
      <c r="K719" s="34" t="s">
        <v>65</v>
      </c>
      <c r="L719" s="77">
        <v>1154</v>
      </c>
      <c r="M719" s="77"/>
      <c r="N719" s="72"/>
      <c r="O719" s="79" t="s">
        <v>999</v>
      </c>
      <c r="P719" s="81">
        <v>43170.63753472222</v>
      </c>
      <c r="Q719" s="79" t="s">
        <v>1265</v>
      </c>
      <c r="R719" s="83" t="s">
        <v>2145</v>
      </c>
      <c r="S719" s="79" t="s">
        <v>2515</v>
      </c>
      <c r="T719" s="79"/>
      <c r="U719" s="79"/>
      <c r="V719" s="83" t="s">
        <v>3812</v>
      </c>
      <c r="W719" s="81">
        <v>43170.63753472222</v>
      </c>
      <c r="X719" s="83" t="s">
        <v>4594</v>
      </c>
      <c r="Y719" s="79"/>
      <c r="Z719" s="79"/>
      <c r="AA719" s="85" t="s">
        <v>5802</v>
      </c>
      <c r="AB719" s="79"/>
      <c r="AC719" s="79" t="b">
        <v>0</v>
      </c>
      <c r="AD719" s="79">
        <v>0</v>
      </c>
      <c r="AE719" s="85" t="s">
        <v>6296</v>
      </c>
      <c r="AF719" s="79" t="b">
        <v>0</v>
      </c>
      <c r="AG719" s="79" t="s">
        <v>6304</v>
      </c>
      <c r="AH719" s="79"/>
      <c r="AI719" s="85" t="s">
        <v>6296</v>
      </c>
      <c r="AJ719" s="79" t="b">
        <v>0</v>
      </c>
      <c r="AK719" s="79">
        <v>2</v>
      </c>
      <c r="AL719" s="85" t="s">
        <v>5801</v>
      </c>
      <c r="AM719" s="79" t="s">
        <v>6333</v>
      </c>
      <c r="AN719" s="79" t="b">
        <v>0</v>
      </c>
      <c r="AO719" s="85" t="s">
        <v>5801</v>
      </c>
      <c r="AP719" s="79" t="s">
        <v>176</v>
      </c>
      <c r="AQ719" s="79">
        <v>0</v>
      </c>
      <c r="AR719" s="79">
        <v>0</v>
      </c>
      <c r="AS719" s="79"/>
      <c r="AT719" s="79"/>
      <c r="AU719" s="79"/>
      <c r="AV719" s="79"/>
      <c r="AW719" s="79"/>
      <c r="AX719" s="79"/>
      <c r="AY719" s="79"/>
      <c r="AZ719" s="79"/>
      <c r="BA719">
        <v>1</v>
      </c>
      <c r="BB719" s="78" t="str">
        <f>REPLACE(INDEX(GroupVertices[Group], MATCH(Edges24[[#This Row],[Vertex 1]],GroupVertices[Vertex],0)),1,1,"")</f>
        <v>2</v>
      </c>
      <c r="BC719" s="78" t="str">
        <f>REPLACE(INDEX(GroupVertices[Group], MATCH(Edges24[[#This Row],[Vertex 2]],GroupVertices[Vertex],0)),1,1,"")</f>
        <v>2</v>
      </c>
      <c r="BD719" s="48"/>
      <c r="BE719" s="49"/>
      <c r="BF719" s="48"/>
      <c r="BG719" s="49"/>
      <c r="BH719" s="48"/>
      <c r="BI719" s="49"/>
      <c r="BJ719" s="48"/>
      <c r="BK719" s="49"/>
      <c r="BL719" s="48"/>
    </row>
    <row r="720" spans="1:64" x14ac:dyDescent="0.25">
      <c r="A720" s="64" t="s">
        <v>683</v>
      </c>
      <c r="B720" s="64" t="s">
        <v>890</v>
      </c>
      <c r="C720" s="65"/>
      <c r="D720" s="66"/>
      <c r="E720" s="67"/>
      <c r="F720" s="68"/>
      <c r="G720" s="65"/>
      <c r="H720" s="69"/>
      <c r="I720" s="70"/>
      <c r="J720" s="70"/>
      <c r="K720" s="34" t="s">
        <v>65</v>
      </c>
      <c r="L720" s="77">
        <v>1156</v>
      </c>
      <c r="M720" s="77"/>
      <c r="N720" s="72"/>
      <c r="O720" s="79" t="s">
        <v>999</v>
      </c>
      <c r="P720" s="81">
        <v>43171.588240740741</v>
      </c>
      <c r="Q720" s="79" t="s">
        <v>1597</v>
      </c>
      <c r="R720" s="83" t="s">
        <v>2191</v>
      </c>
      <c r="S720" s="79" t="s">
        <v>2519</v>
      </c>
      <c r="T720" s="79" t="s">
        <v>2959</v>
      </c>
      <c r="U720" s="83" t="s">
        <v>3330</v>
      </c>
      <c r="V720" s="83" t="s">
        <v>3330</v>
      </c>
      <c r="W720" s="81">
        <v>43171.588240740741</v>
      </c>
      <c r="X720" s="83" t="s">
        <v>4595</v>
      </c>
      <c r="Y720" s="79"/>
      <c r="Z720" s="79"/>
      <c r="AA720" s="85" t="s">
        <v>5803</v>
      </c>
      <c r="AB720" s="79"/>
      <c r="AC720" s="79" t="b">
        <v>0</v>
      </c>
      <c r="AD720" s="79">
        <v>4</v>
      </c>
      <c r="AE720" s="85" t="s">
        <v>6296</v>
      </c>
      <c r="AF720" s="79" t="b">
        <v>0</v>
      </c>
      <c r="AG720" s="79" t="s">
        <v>6304</v>
      </c>
      <c r="AH720" s="79"/>
      <c r="AI720" s="85" t="s">
        <v>6296</v>
      </c>
      <c r="AJ720" s="79" t="b">
        <v>0</v>
      </c>
      <c r="AK720" s="79">
        <v>2</v>
      </c>
      <c r="AL720" s="85" t="s">
        <v>6296</v>
      </c>
      <c r="AM720" s="79" t="s">
        <v>6330</v>
      </c>
      <c r="AN720" s="79" t="b">
        <v>0</v>
      </c>
      <c r="AO720" s="85" t="s">
        <v>5803</v>
      </c>
      <c r="AP720" s="79" t="s">
        <v>6415</v>
      </c>
      <c r="AQ720" s="79">
        <v>0</v>
      </c>
      <c r="AR720" s="79">
        <v>0</v>
      </c>
      <c r="AS720" s="79"/>
      <c r="AT720" s="79"/>
      <c r="AU720" s="79"/>
      <c r="AV720" s="79"/>
      <c r="AW720" s="79"/>
      <c r="AX720" s="79"/>
      <c r="AY720" s="79"/>
      <c r="AZ720" s="79"/>
      <c r="BA720">
        <v>1</v>
      </c>
      <c r="BB720" s="78" t="str">
        <f>REPLACE(INDEX(GroupVertices[Group], MATCH(Edges24[[#This Row],[Vertex 1]],GroupVertices[Vertex],0)),1,1,"")</f>
        <v>2</v>
      </c>
      <c r="BC720" s="78" t="str">
        <f>REPLACE(INDEX(GroupVertices[Group], MATCH(Edges24[[#This Row],[Vertex 2]],GroupVertices[Vertex],0)),1,1,"")</f>
        <v>2</v>
      </c>
      <c r="BD720" s="48">
        <v>0</v>
      </c>
      <c r="BE720" s="49">
        <v>0</v>
      </c>
      <c r="BF720" s="48">
        <v>0</v>
      </c>
      <c r="BG720" s="49">
        <v>0</v>
      </c>
      <c r="BH720" s="48">
        <v>0</v>
      </c>
      <c r="BI720" s="49">
        <v>0</v>
      </c>
      <c r="BJ720" s="48">
        <v>24</v>
      </c>
      <c r="BK720" s="49">
        <v>100</v>
      </c>
      <c r="BL720" s="48">
        <v>24</v>
      </c>
    </row>
    <row r="721" spans="1:64" x14ac:dyDescent="0.25">
      <c r="A721" s="64" t="s">
        <v>683</v>
      </c>
      <c r="B721" s="64" t="s">
        <v>975</v>
      </c>
      <c r="C721" s="65"/>
      <c r="D721" s="66"/>
      <c r="E721" s="67"/>
      <c r="F721" s="68"/>
      <c r="G721" s="65"/>
      <c r="H721" s="69"/>
      <c r="I721" s="70"/>
      <c r="J721" s="70"/>
      <c r="K721" s="34" t="s">
        <v>65</v>
      </c>
      <c r="L721" s="77">
        <v>1158</v>
      </c>
      <c r="M721" s="77"/>
      <c r="N721" s="72"/>
      <c r="O721" s="79" t="s">
        <v>999</v>
      </c>
      <c r="P721" s="81">
        <v>43169.636828703704</v>
      </c>
      <c r="Q721" s="79" t="s">
        <v>1598</v>
      </c>
      <c r="R721" s="83" t="s">
        <v>2323</v>
      </c>
      <c r="S721" s="79" t="s">
        <v>2617</v>
      </c>
      <c r="T721" s="79" t="s">
        <v>2960</v>
      </c>
      <c r="U721" s="83" t="s">
        <v>3331</v>
      </c>
      <c r="V721" s="83" t="s">
        <v>3331</v>
      </c>
      <c r="W721" s="81">
        <v>43169.636828703704</v>
      </c>
      <c r="X721" s="83" t="s">
        <v>4596</v>
      </c>
      <c r="Y721" s="79"/>
      <c r="Z721" s="79"/>
      <c r="AA721" s="85" t="s">
        <v>5804</v>
      </c>
      <c r="AB721" s="79"/>
      <c r="AC721" s="79" t="b">
        <v>0</v>
      </c>
      <c r="AD721" s="79">
        <v>3</v>
      </c>
      <c r="AE721" s="85" t="s">
        <v>6296</v>
      </c>
      <c r="AF721" s="79" t="b">
        <v>0</v>
      </c>
      <c r="AG721" s="79" t="s">
        <v>6304</v>
      </c>
      <c r="AH721" s="79"/>
      <c r="AI721" s="85" t="s">
        <v>6296</v>
      </c>
      <c r="AJ721" s="79" t="b">
        <v>0</v>
      </c>
      <c r="AK721" s="79">
        <v>3</v>
      </c>
      <c r="AL721" s="85" t="s">
        <v>6296</v>
      </c>
      <c r="AM721" s="79" t="s">
        <v>6330</v>
      </c>
      <c r="AN721" s="79" t="b">
        <v>0</v>
      </c>
      <c r="AO721" s="85" t="s">
        <v>5804</v>
      </c>
      <c r="AP721" s="79" t="s">
        <v>176</v>
      </c>
      <c r="AQ721" s="79">
        <v>0</v>
      </c>
      <c r="AR721" s="79">
        <v>0</v>
      </c>
      <c r="AS721" s="79"/>
      <c r="AT721" s="79"/>
      <c r="AU721" s="79"/>
      <c r="AV721" s="79"/>
      <c r="AW721" s="79"/>
      <c r="AX721" s="79"/>
      <c r="AY721" s="79"/>
      <c r="AZ721" s="79"/>
      <c r="BA721">
        <v>1</v>
      </c>
      <c r="BB721" s="78" t="str">
        <f>REPLACE(INDEX(GroupVertices[Group], MATCH(Edges24[[#This Row],[Vertex 1]],GroupVertices[Vertex],0)),1,1,"")</f>
        <v>2</v>
      </c>
      <c r="BC721" s="78" t="str">
        <f>REPLACE(INDEX(GroupVertices[Group], MATCH(Edges24[[#This Row],[Vertex 2]],GroupVertices[Vertex],0)),1,1,"")</f>
        <v>2</v>
      </c>
      <c r="BD721" s="48">
        <v>1</v>
      </c>
      <c r="BE721" s="49">
        <v>4</v>
      </c>
      <c r="BF721" s="48">
        <v>0</v>
      </c>
      <c r="BG721" s="49">
        <v>0</v>
      </c>
      <c r="BH721" s="48">
        <v>0</v>
      </c>
      <c r="BI721" s="49">
        <v>0</v>
      </c>
      <c r="BJ721" s="48">
        <v>24</v>
      </c>
      <c r="BK721" s="49">
        <v>96</v>
      </c>
      <c r="BL721" s="48">
        <v>25</v>
      </c>
    </row>
    <row r="722" spans="1:64" x14ac:dyDescent="0.25">
      <c r="A722" s="64" t="s">
        <v>684</v>
      </c>
      <c r="B722" s="64" t="s">
        <v>757</v>
      </c>
      <c r="C722" s="65"/>
      <c r="D722" s="66"/>
      <c r="E722" s="67"/>
      <c r="F722" s="68"/>
      <c r="G722" s="65"/>
      <c r="H722" s="69"/>
      <c r="I722" s="70"/>
      <c r="J722" s="70"/>
      <c r="K722" s="34" t="s">
        <v>65</v>
      </c>
      <c r="L722" s="77">
        <v>1159</v>
      </c>
      <c r="M722" s="77"/>
      <c r="N722" s="72"/>
      <c r="O722" s="79" t="s">
        <v>999</v>
      </c>
      <c r="P722" s="81">
        <v>43177.638113425928</v>
      </c>
      <c r="Q722" s="79" t="s">
        <v>1437</v>
      </c>
      <c r="R722" s="83" t="s">
        <v>2243</v>
      </c>
      <c r="S722" s="79" t="s">
        <v>2518</v>
      </c>
      <c r="T722" s="79" t="s">
        <v>2882</v>
      </c>
      <c r="U722" s="79"/>
      <c r="V722" s="83" t="s">
        <v>3522</v>
      </c>
      <c r="W722" s="81">
        <v>43177.638113425928</v>
      </c>
      <c r="X722" s="83" t="s">
        <v>4597</v>
      </c>
      <c r="Y722" s="79"/>
      <c r="Z722" s="79"/>
      <c r="AA722" s="85" t="s">
        <v>5805</v>
      </c>
      <c r="AB722" s="79"/>
      <c r="AC722" s="79" t="b">
        <v>0</v>
      </c>
      <c r="AD722" s="79">
        <v>0</v>
      </c>
      <c r="AE722" s="85" t="s">
        <v>6296</v>
      </c>
      <c r="AF722" s="79" t="b">
        <v>0</v>
      </c>
      <c r="AG722" s="79" t="s">
        <v>6304</v>
      </c>
      <c r="AH722" s="79"/>
      <c r="AI722" s="85" t="s">
        <v>6296</v>
      </c>
      <c r="AJ722" s="79" t="b">
        <v>0</v>
      </c>
      <c r="AK722" s="79">
        <v>411</v>
      </c>
      <c r="AL722" s="85" t="s">
        <v>6011</v>
      </c>
      <c r="AM722" s="79" t="s">
        <v>6328</v>
      </c>
      <c r="AN722" s="79" t="b">
        <v>0</v>
      </c>
      <c r="AO722" s="85" t="s">
        <v>6011</v>
      </c>
      <c r="AP722" s="79" t="s">
        <v>176</v>
      </c>
      <c r="AQ722" s="79">
        <v>0</v>
      </c>
      <c r="AR722" s="79">
        <v>0</v>
      </c>
      <c r="AS722" s="79"/>
      <c r="AT722" s="79"/>
      <c r="AU722" s="79"/>
      <c r="AV722" s="79"/>
      <c r="AW722" s="79"/>
      <c r="AX722" s="79"/>
      <c r="AY722" s="79"/>
      <c r="AZ722" s="79"/>
      <c r="BA722">
        <v>1</v>
      </c>
      <c r="BB722" s="78" t="str">
        <f>REPLACE(INDEX(GroupVertices[Group], MATCH(Edges24[[#This Row],[Vertex 1]],GroupVertices[Vertex],0)),1,1,"")</f>
        <v>7</v>
      </c>
      <c r="BC722" s="78" t="str">
        <f>REPLACE(INDEX(GroupVertices[Group], MATCH(Edges24[[#This Row],[Vertex 2]],GroupVertices[Vertex],0)),1,1,"")</f>
        <v>7</v>
      </c>
      <c r="BD722" s="48">
        <v>0</v>
      </c>
      <c r="BE722" s="49">
        <v>0</v>
      </c>
      <c r="BF722" s="48">
        <v>0</v>
      </c>
      <c r="BG722" s="49">
        <v>0</v>
      </c>
      <c r="BH722" s="48">
        <v>0</v>
      </c>
      <c r="BI722" s="49">
        <v>0</v>
      </c>
      <c r="BJ722" s="48">
        <v>13</v>
      </c>
      <c r="BK722" s="49">
        <v>100</v>
      </c>
      <c r="BL722" s="48">
        <v>13</v>
      </c>
    </row>
    <row r="723" spans="1:64" x14ac:dyDescent="0.25">
      <c r="A723" s="64" t="s">
        <v>685</v>
      </c>
      <c r="B723" s="64" t="s">
        <v>845</v>
      </c>
      <c r="C723" s="65"/>
      <c r="D723" s="66"/>
      <c r="E723" s="67"/>
      <c r="F723" s="68"/>
      <c r="G723" s="65"/>
      <c r="H723" s="69"/>
      <c r="I723" s="70"/>
      <c r="J723" s="70"/>
      <c r="K723" s="34" t="s">
        <v>65</v>
      </c>
      <c r="L723" s="77">
        <v>1160</v>
      </c>
      <c r="M723" s="77"/>
      <c r="N723" s="72"/>
      <c r="O723" s="79" t="s">
        <v>999</v>
      </c>
      <c r="P723" s="81">
        <v>43177.640613425923</v>
      </c>
      <c r="Q723" s="79" t="s">
        <v>1118</v>
      </c>
      <c r="R723" s="83" t="s">
        <v>2062</v>
      </c>
      <c r="S723" s="79" t="s">
        <v>2515</v>
      </c>
      <c r="T723" s="79"/>
      <c r="U723" s="79"/>
      <c r="V723" s="83" t="s">
        <v>3817</v>
      </c>
      <c r="W723" s="81">
        <v>43177.640613425923</v>
      </c>
      <c r="X723" s="83" t="s">
        <v>4598</v>
      </c>
      <c r="Y723" s="79"/>
      <c r="Z723" s="79"/>
      <c r="AA723" s="85" t="s">
        <v>5806</v>
      </c>
      <c r="AB723" s="79"/>
      <c r="AC723" s="79" t="b">
        <v>0</v>
      </c>
      <c r="AD723" s="79">
        <v>0</v>
      </c>
      <c r="AE723" s="85" t="s">
        <v>6296</v>
      </c>
      <c r="AF723" s="79" t="b">
        <v>0</v>
      </c>
      <c r="AG723" s="79" t="s">
        <v>6304</v>
      </c>
      <c r="AH723" s="79"/>
      <c r="AI723" s="85" t="s">
        <v>6296</v>
      </c>
      <c r="AJ723" s="79" t="b">
        <v>0</v>
      </c>
      <c r="AK723" s="79">
        <v>8</v>
      </c>
      <c r="AL723" s="85" t="s">
        <v>5670</v>
      </c>
      <c r="AM723" s="79" t="s">
        <v>6331</v>
      </c>
      <c r="AN723" s="79" t="b">
        <v>0</v>
      </c>
      <c r="AO723" s="85" t="s">
        <v>5670</v>
      </c>
      <c r="AP723" s="79" t="s">
        <v>176</v>
      </c>
      <c r="AQ723" s="79">
        <v>0</v>
      </c>
      <c r="AR723" s="79">
        <v>0</v>
      </c>
      <c r="AS723" s="79"/>
      <c r="AT723" s="79"/>
      <c r="AU723" s="79"/>
      <c r="AV723" s="79"/>
      <c r="AW723" s="79"/>
      <c r="AX723" s="79"/>
      <c r="AY723" s="79"/>
      <c r="AZ723" s="79"/>
      <c r="BA723">
        <v>1</v>
      </c>
      <c r="BB723" s="78" t="str">
        <f>REPLACE(INDEX(GroupVertices[Group], MATCH(Edges24[[#This Row],[Vertex 1]],GroupVertices[Vertex],0)),1,1,"")</f>
        <v>10</v>
      </c>
      <c r="BC723" s="78" t="str">
        <f>REPLACE(INDEX(GroupVertices[Group], MATCH(Edges24[[#This Row],[Vertex 2]],GroupVertices[Vertex],0)),1,1,"")</f>
        <v>10</v>
      </c>
      <c r="BD723" s="48"/>
      <c r="BE723" s="49"/>
      <c r="BF723" s="48"/>
      <c r="BG723" s="49"/>
      <c r="BH723" s="48"/>
      <c r="BI723" s="49"/>
      <c r="BJ723" s="48"/>
      <c r="BK723" s="49"/>
      <c r="BL723" s="48"/>
    </row>
    <row r="724" spans="1:64" x14ac:dyDescent="0.25">
      <c r="A724" s="64" t="s">
        <v>627</v>
      </c>
      <c r="B724" s="64" t="s">
        <v>627</v>
      </c>
      <c r="C724" s="65"/>
      <c r="D724" s="66"/>
      <c r="E724" s="67"/>
      <c r="F724" s="68"/>
      <c r="G724" s="65"/>
      <c r="H724" s="69"/>
      <c r="I724" s="70"/>
      <c r="J724" s="70"/>
      <c r="K724" s="34" t="s">
        <v>65</v>
      </c>
      <c r="L724" s="77">
        <v>1161</v>
      </c>
      <c r="M724" s="77"/>
      <c r="N724" s="72"/>
      <c r="O724" s="79" t="s">
        <v>176</v>
      </c>
      <c r="P724" s="81">
        <v>43168.700069444443</v>
      </c>
      <c r="Q724" s="79" t="s">
        <v>1599</v>
      </c>
      <c r="R724" s="83" t="s">
        <v>2128</v>
      </c>
      <c r="S724" s="79" t="s">
        <v>2564</v>
      </c>
      <c r="T724" s="79" t="s">
        <v>2775</v>
      </c>
      <c r="U724" s="83" t="s">
        <v>3332</v>
      </c>
      <c r="V724" s="83" t="s">
        <v>3332</v>
      </c>
      <c r="W724" s="81">
        <v>43168.700069444443</v>
      </c>
      <c r="X724" s="83" t="s">
        <v>4599</v>
      </c>
      <c r="Y724" s="79"/>
      <c r="Z724" s="79"/>
      <c r="AA724" s="85" t="s">
        <v>5807</v>
      </c>
      <c r="AB724" s="79"/>
      <c r="AC724" s="79" t="b">
        <v>0</v>
      </c>
      <c r="AD724" s="79">
        <v>7</v>
      </c>
      <c r="AE724" s="85" t="s">
        <v>6296</v>
      </c>
      <c r="AF724" s="79" t="b">
        <v>0</v>
      </c>
      <c r="AG724" s="79" t="s">
        <v>6304</v>
      </c>
      <c r="AH724" s="79"/>
      <c r="AI724" s="85" t="s">
        <v>6296</v>
      </c>
      <c r="AJ724" s="79" t="b">
        <v>0</v>
      </c>
      <c r="AK724" s="79">
        <v>6</v>
      </c>
      <c r="AL724" s="85" t="s">
        <v>6296</v>
      </c>
      <c r="AM724" s="79" t="s">
        <v>6408</v>
      </c>
      <c r="AN724" s="79" t="b">
        <v>0</v>
      </c>
      <c r="AO724" s="85" t="s">
        <v>5807</v>
      </c>
      <c r="AP724" s="79" t="s">
        <v>6415</v>
      </c>
      <c r="AQ724" s="79">
        <v>0</v>
      </c>
      <c r="AR724" s="79">
        <v>0</v>
      </c>
      <c r="AS724" s="79"/>
      <c r="AT724" s="79"/>
      <c r="AU724" s="79"/>
      <c r="AV724" s="79"/>
      <c r="AW724" s="79"/>
      <c r="AX724" s="79"/>
      <c r="AY724" s="79"/>
      <c r="AZ724" s="79"/>
      <c r="BA724">
        <v>2</v>
      </c>
      <c r="BB724" s="78" t="str">
        <f>REPLACE(INDEX(GroupVertices[Group], MATCH(Edges24[[#This Row],[Vertex 1]],GroupVertices[Vertex],0)),1,1,"")</f>
        <v>10</v>
      </c>
      <c r="BC724" s="78" t="str">
        <f>REPLACE(INDEX(GroupVertices[Group], MATCH(Edges24[[#This Row],[Vertex 2]],GroupVertices[Vertex],0)),1,1,"")</f>
        <v>10</v>
      </c>
      <c r="BD724" s="48">
        <v>1</v>
      </c>
      <c r="BE724" s="49">
        <v>7.1428571428571432</v>
      </c>
      <c r="BF724" s="48">
        <v>0</v>
      </c>
      <c r="BG724" s="49">
        <v>0</v>
      </c>
      <c r="BH724" s="48">
        <v>0</v>
      </c>
      <c r="BI724" s="49">
        <v>0</v>
      </c>
      <c r="BJ724" s="48">
        <v>13</v>
      </c>
      <c r="BK724" s="49">
        <v>92.857142857142861</v>
      </c>
      <c r="BL724" s="48">
        <v>14</v>
      </c>
    </row>
    <row r="725" spans="1:64" x14ac:dyDescent="0.25">
      <c r="A725" s="64" t="s">
        <v>627</v>
      </c>
      <c r="B725" s="64" t="s">
        <v>627</v>
      </c>
      <c r="C725" s="65"/>
      <c r="D725" s="66"/>
      <c r="E725" s="67"/>
      <c r="F725" s="68"/>
      <c r="G725" s="65"/>
      <c r="H725" s="69"/>
      <c r="I725" s="70"/>
      <c r="J725" s="70"/>
      <c r="K725" s="34" t="s">
        <v>65</v>
      </c>
      <c r="L725" s="77">
        <v>1162</v>
      </c>
      <c r="M725" s="77"/>
      <c r="N725" s="72"/>
      <c r="O725" s="79" t="s">
        <v>176</v>
      </c>
      <c r="P725" s="81">
        <v>43170.675057870372</v>
      </c>
      <c r="Q725" s="79" t="s">
        <v>1600</v>
      </c>
      <c r="R725" s="83" t="s">
        <v>2143</v>
      </c>
      <c r="S725" s="79" t="s">
        <v>2567</v>
      </c>
      <c r="T725" s="79" t="s">
        <v>2961</v>
      </c>
      <c r="U725" s="79"/>
      <c r="V725" s="83" t="s">
        <v>3771</v>
      </c>
      <c r="W725" s="81">
        <v>43170.675057870372</v>
      </c>
      <c r="X725" s="83" t="s">
        <v>4600</v>
      </c>
      <c r="Y725" s="79"/>
      <c r="Z725" s="79"/>
      <c r="AA725" s="85" t="s">
        <v>5808</v>
      </c>
      <c r="AB725" s="79"/>
      <c r="AC725" s="79" t="b">
        <v>0</v>
      </c>
      <c r="AD725" s="79">
        <v>5</v>
      </c>
      <c r="AE725" s="85" t="s">
        <v>6296</v>
      </c>
      <c r="AF725" s="79" t="b">
        <v>0</v>
      </c>
      <c r="AG725" s="79" t="s">
        <v>6304</v>
      </c>
      <c r="AH725" s="79"/>
      <c r="AI725" s="85" t="s">
        <v>6296</v>
      </c>
      <c r="AJ725" s="79" t="b">
        <v>0</v>
      </c>
      <c r="AK725" s="79">
        <v>7</v>
      </c>
      <c r="AL725" s="85" t="s">
        <v>6296</v>
      </c>
      <c r="AM725" s="79" t="s">
        <v>6401</v>
      </c>
      <c r="AN725" s="79" t="b">
        <v>0</v>
      </c>
      <c r="AO725" s="85" t="s">
        <v>5808</v>
      </c>
      <c r="AP725" s="79" t="s">
        <v>176</v>
      </c>
      <c r="AQ725" s="79">
        <v>0</v>
      </c>
      <c r="AR725" s="79">
        <v>0</v>
      </c>
      <c r="AS725" s="79"/>
      <c r="AT725" s="79"/>
      <c r="AU725" s="79"/>
      <c r="AV725" s="79"/>
      <c r="AW725" s="79"/>
      <c r="AX725" s="79"/>
      <c r="AY725" s="79"/>
      <c r="AZ725" s="79"/>
      <c r="BA725">
        <v>2</v>
      </c>
      <c r="BB725" s="78" t="str">
        <f>REPLACE(INDEX(GroupVertices[Group], MATCH(Edges24[[#This Row],[Vertex 1]],GroupVertices[Vertex],0)),1,1,"")</f>
        <v>10</v>
      </c>
      <c r="BC725" s="78" t="str">
        <f>REPLACE(INDEX(GroupVertices[Group], MATCH(Edges24[[#This Row],[Vertex 2]],GroupVertices[Vertex],0)),1,1,"")</f>
        <v>10</v>
      </c>
      <c r="BD725" s="48">
        <v>0</v>
      </c>
      <c r="BE725" s="49">
        <v>0</v>
      </c>
      <c r="BF725" s="48">
        <v>0</v>
      </c>
      <c r="BG725" s="49">
        <v>0</v>
      </c>
      <c r="BH725" s="48">
        <v>0</v>
      </c>
      <c r="BI725" s="49">
        <v>0</v>
      </c>
      <c r="BJ725" s="48">
        <v>13</v>
      </c>
      <c r="BK725" s="49">
        <v>100</v>
      </c>
      <c r="BL725" s="48">
        <v>13</v>
      </c>
    </row>
    <row r="726" spans="1:64" x14ac:dyDescent="0.25">
      <c r="A726" s="64" t="s">
        <v>686</v>
      </c>
      <c r="B726" s="64" t="s">
        <v>686</v>
      </c>
      <c r="C726" s="65"/>
      <c r="D726" s="66"/>
      <c r="E726" s="67"/>
      <c r="F726" s="68"/>
      <c r="G726" s="65"/>
      <c r="H726" s="69"/>
      <c r="I726" s="70"/>
      <c r="J726" s="70"/>
      <c r="K726" s="34" t="s">
        <v>65</v>
      </c>
      <c r="L726" s="77">
        <v>1165</v>
      </c>
      <c r="M726" s="77"/>
      <c r="N726" s="72"/>
      <c r="O726" s="79" t="s">
        <v>176</v>
      </c>
      <c r="P726" s="81">
        <v>43142.124872685185</v>
      </c>
      <c r="Q726" s="79" t="s">
        <v>1601</v>
      </c>
      <c r="R726" s="83" t="s">
        <v>2078</v>
      </c>
      <c r="S726" s="79" t="s">
        <v>2548</v>
      </c>
      <c r="T726" s="79" t="s">
        <v>731</v>
      </c>
      <c r="U726" s="83" t="s">
        <v>3333</v>
      </c>
      <c r="V726" s="83" t="s">
        <v>3333</v>
      </c>
      <c r="W726" s="81">
        <v>43142.124872685185</v>
      </c>
      <c r="X726" s="83" t="s">
        <v>4601</v>
      </c>
      <c r="Y726" s="79"/>
      <c r="Z726" s="79"/>
      <c r="AA726" s="85" t="s">
        <v>5809</v>
      </c>
      <c r="AB726" s="79"/>
      <c r="AC726" s="79" t="b">
        <v>0</v>
      </c>
      <c r="AD726" s="79">
        <v>5</v>
      </c>
      <c r="AE726" s="85" t="s">
        <v>6296</v>
      </c>
      <c r="AF726" s="79" t="b">
        <v>0</v>
      </c>
      <c r="AG726" s="79" t="s">
        <v>6304</v>
      </c>
      <c r="AH726" s="79"/>
      <c r="AI726" s="85" t="s">
        <v>6296</v>
      </c>
      <c r="AJ726" s="79" t="b">
        <v>0</v>
      </c>
      <c r="AK726" s="79">
        <v>7</v>
      </c>
      <c r="AL726" s="85" t="s">
        <v>6296</v>
      </c>
      <c r="AM726" s="79" t="s">
        <v>6369</v>
      </c>
      <c r="AN726" s="79" t="b">
        <v>0</v>
      </c>
      <c r="AO726" s="85" t="s">
        <v>5809</v>
      </c>
      <c r="AP726" s="79" t="s">
        <v>6415</v>
      </c>
      <c r="AQ726" s="79">
        <v>0</v>
      </c>
      <c r="AR726" s="79">
        <v>0</v>
      </c>
      <c r="AS726" s="79"/>
      <c r="AT726" s="79"/>
      <c r="AU726" s="79"/>
      <c r="AV726" s="79"/>
      <c r="AW726" s="79"/>
      <c r="AX726" s="79"/>
      <c r="AY726" s="79"/>
      <c r="AZ726" s="79"/>
      <c r="BA726">
        <v>4</v>
      </c>
      <c r="BB726" s="78" t="str">
        <f>REPLACE(INDEX(GroupVertices[Group], MATCH(Edges24[[#This Row],[Vertex 1]],GroupVertices[Vertex],0)),1,1,"")</f>
        <v>15</v>
      </c>
      <c r="BC726" s="78" t="str">
        <f>REPLACE(INDEX(GroupVertices[Group], MATCH(Edges24[[#This Row],[Vertex 2]],GroupVertices[Vertex],0)),1,1,"")</f>
        <v>15</v>
      </c>
      <c r="BD726" s="48">
        <v>1</v>
      </c>
      <c r="BE726" s="49">
        <v>6.25</v>
      </c>
      <c r="BF726" s="48">
        <v>0</v>
      </c>
      <c r="BG726" s="49">
        <v>0</v>
      </c>
      <c r="BH726" s="48">
        <v>0</v>
      </c>
      <c r="BI726" s="49">
        <v>0</v>
      </c>
      <c r="BJ726" s="48">
        <v>15</v>
      </c>
      <c r="BK726" s="49">
        <v>93.75</v>
      </c>
      <c r="BL726" s="48">
        <v>16</v>
      </c>
    </row>
    <row r="727" spans="1:64" x14ac:dyDescent="0.25">
      <c r="A727" s="64" t="s">
        <v>686</v>
      </c>
      <c r="B727" s="64" t="s">
        <v>686</v>
      </c>
      <c r="C727" s="65"/>
      <c r="D727" s="66"/>
      <c r="E727" s="67"/>
      <c r="F727" s="68"/>
      <c r="G727" s="65"/>
      <c r="H727" s="69"/>
      <c r="I727" s="70"/>
      <c r="J727" s="70"/>
      <c r="K727" s="34" t="s">
        <v>65</v>
      </c>
      <c r="L727" s="77">
        <v>1166</v>
      </c>
      <c r="M727" s="77"/>
      <c r="N727" s="72"/>
      <c r="O727" s="79" t="s">
        <v>176</v>
      </c>
      <c r="P727" s="81">
        <v>43168.957314814812</v>
      </c>
      <c r="Q727" s="79" t="s">
        <v>1602</v>
      </c>
      <c r="R727" s="83" t="s">
        <v>2078</v>
      </c>
      <c r="S727" s="79" t="s">
        <v>2548</v>
      </c>
      <c r="T727" s="79" t="s">
        <v>731</v>
      </c>
      <c r="U727" s="83" t="s">
        <v>3334</v>
      </c>
      <c r="V727" s="83" t="s">
        <v>3334</v>
      </c>
      <c r="W727" s="81">
        <v>43168.957314814812</v>
      </c>
      <c r="X727" s="83" t="s">
        <v>4602</v>
      </c>
      <c r="Y727" s="79"/>
      <c r="Z727" s="79"/>
      <c r="AA727" s="85" t="s">
        <v>5810</v>
      </c>
      <c r="AB727" s="79"/>
      <c r="AC727" s="79" t="b">
        <v>0</v>
      </c>
      <c r="AD727" s="79">
        <v>9</v>
      </c>
      <c r="AE727" s="85" t="s">
        <v>6296</v>
      </c>
      <c r="AF727" s="79" t="b">
        <v>0</v>
      </c>
      <c r="AG727" s="79" t="s">
        <v>6304</v>
      </c>
      <c r="AH727" s="79"/>
      <c r="AI727" s="85" t="s">
        <v>6296</v>
      </c>
      <c r="AJ727" s="79" t="b">
        <v>0</v>
      </c>
      <c r="AK727" s="79">
        <v>6</v>
      </c>
      <c r="AL727" s="85" t="s">
        <v>6296</v>
      </c>
      <c r="AM727" s="79" t="s">
        <v>6369</v>
      </c>
      <c r="AN727" s="79" t="b">
        <v>0</v>
      </c>
      <c r="AO727" s="85" t="s">
        <v>5810</v>
      </c>
      <c r="AP727" s="79" t="s">
        <v>6415</v>
      </c>
      <c r="AQ727" s="79">
        <v>0</v>
      </c>
      <c r="AR727" s="79">
        <v>0</v>
      </c>
      <c r="AS727" s="79"/>
      <c r="AT727" s="79"/>
      <c r="AU727" s="79"/>
      <c r="AV727" s="79"/>
      <c r="AW727" s="79"/>
      <c r="AX727" s="79"/>
      <c r="AY727" s="79"/>
      <c r="AZ727" s="79"/>
      <c r="BA727">
        <v>4</v>
      </c>
      <c r="BB727" s="78" t="str">
        <f>REPLACE(INDEX(GroupVertices[Group], MATCH(Edges24[[#This Row],[Vertex 1]],GroupVertices[Vertex],0)),1,1,"")</f>
        <v>15</v>
      </c>
      <c r="BC727" s="78" t="str">
        <f>REPLACE(INDEX(GroupVertices[Group], MATCH(Edges24[[#This Row],[Vertex 2]],GroupVertices[Vertex],0)),1,1,"")</f>
        <v>15</v>
      </c>
      <c r="BD727" s="48">
        <v>1</v>
      </c>
      <c r="BE727" s="49">
        <v>6.25</v>
      </c>
      <c r="BF727" s="48">
        <v>0</v>
      </c>
      <c r="BG727" s="49">
        <v>0</v>
      </c>
      <c r="BH727" s="48">
        <v>0</v>
      </c>
      <c r="BI727" s="49">
        <v>0</v>
      </c>
      <c r="BJ727" s="48">
        <v>15</v>
      </c>
      <c r="BK727" s="49">
        <v>93.75</v>
      </c>
      <c r="BL727" s="48">
        <v>16</v>
      </c>
    </row>
    <row r="728" spans="1:64" x14ac:dyDescent="0.25">
      <c r="A728" s="64" t="s">
        <v>686</v>
      </c>
      <c r="B728" s="64" t="s">
        <v>686</v>
      </c>
      <c r="C728" s="65"/>
      <c r="D728" s="66"/>
      <c r="E728" s="67"/>
      <c r="F728" s="68"/>
      <c r="G728" s="65"/>
      <c r="H728" s="69"/>
      <c r="I728" s="70"/>
      <c r="J728" s="70"/>
      <c r="K728" s="34" t="s">
        <v>65</v>
      </c>
      <c r="L728" s="77">
        <v>1167</v>
      </c>
      <c r="M728" s="77"/>
      <c r="N728" s="72"/>
      <c r="O728" s="79" t="s">
        <v>176</v>
      </c>
      <c r="P728" s="81">
        <v>43170.626388888886</v>
      </c>
      <c r="Q728" s="79" t="s">
        <v>1603</v>
      </c>
      <c r="R728" s="83" t="s">
        <v>2078</v>
      </c>
      <c r="S728" s="79" t="s">
        <v>2548</v>
      </c>
      <c r="T728" s="79" t="s">
        <v>731</v>
      </c>
      <c r="U728" s="83" t="s">
        <v>3335</v>
      </c>
      <c r="V728" s="83" t="s">
        <v>3335</v>
      </c>
      <c r="W728" s="81">
        <v>43170.626388888886</v>
      </c>
      <c r="X728" s="83" t="s">
        <v>4603</v>
      </c>
      <c r="Y728" s="79"/>
      <c r="Z728" s="79"/>
      <c r="AA728" s="85" t="s">
        <v>5811</v>
      </c>
      <c r="AB728" s="79"/>
      <c r="AC728" s="79" t="b">
        <v>0</v>
      </c>
      <c r="AD728" s="79">
        <v>3</v>
      </c>
      <c r="AE728" s="85" t="s">
        <v>6296</v>
      </c>
      <c r="AF728" s="79" t="b">
        <v>0</v>
      </c>
      <c r="AG728" s="79" t="s">
        <v>6304</v>
      </c>
      <c r="AH728" s="79"/>
      <c r="AI728" s="85" t="s">
        <v>6296</v>
      </c>
      <c r="AJ728" s="79" t="b">
        <v>0</v>
      </c>
      <c r="AK728" s="79">
        <v>2</v>
      </c>
      <c r="AL728" s="85" t="s">
        <v>6296</v>
      </c>
      <c r="AM728" s="79" t="s">
        <v>6369</v>
      </c>
      <c r="AN728" s="79" t="b">
        <v>0</v>
      </c>
      <c r="AO728" s="85" t="s">
        <v>5811</v>
      </c>
      <c r="AP728" s="79" t="s">
        <v>6415</v>
      </c>
      <c r="AQ728" s="79">
        <v>0</v>
      </c>
      <c r="AR728" s="79">
        <v>0</v>
      </c>
      <c r="AS728" s="79"/>
      <c r="AT728" s="79"/>
      <c r="AU728" s="79"/>
      <c r="AV728" s="79"/>
      <c r="AW728" s="79"/>
      <c r="AX728" s="79"/>
      <c r="AY728" s="79"/>
      <c r="AZ728" s="79"/>
      <c r="BA728">
        <v>4</v>
      </c>
      <c r="BB728" s="78" t="str">
        <f>REPLACE(INDEX(GroupVertices[Group], MATCH(Edges24[[#This Row],[Vertex 1]],GroupVertices[Vertex],0)),1,1,"")</f>
        <v>15</v>
      </c>
      <c r="BC728" s="78" t="str">
        <f>REPLACE(INDEX(GroupVertices[Group], MATCH(Edges24[[#This Row],[Vertex 2]],GroupVertices[Vertex],0)),1,1,"")</f>
        <v>15</v>
      </c>
      <c r="BD728" s="48">
        <v>1</v>
      </c>
      <c r="BE728" s="49">
        <v>6.25</v>
      </c>
      <c r="BF728" s="48">
        <v>0</v>
      </c>
      <c r="BG728" s="49">
        <v>0</v>
      </c>
      <c r="BH728" s="48">
        <v>0</v>
      </c>
      <c r="BI728" s="49">
        <v>0</v>
      </c>
      <c r="BJ728" s="48">
        <v>15</v>
      </c>
      <c r="BK728" s="49">
        <v>93.75</v>
      </c>
      <c r="BL728" s="48">
        <v>16</v>
      </c>
    </row>
    <row r="729" spans="1:64" x14ac:dyDescent="0.25">
      <c r="A729" s="64" t="s">
        <v>686</v>
      </c>
      <c r="B729" s="64" t="s">
        <v>686</v>
      </c>
      <c r="C729" s="65"/>
      <c r="D729" s="66"/>
      <c r="E729" s="67"/>
      <c r="F729" s="68"/>
      <c r="G729" s="65"/>
      <c r="H729" s="69"/>
      <c r="I729" s="70"/>
      <c r="J729" s="70"/>
      <c r="K729" s="34" t="s">
        <v>65</v>
      </c>
      <c r="L729" s="77">
        <v>1168</v>
      </c>
      <c r="M729" s="77"/>
      <c r="N729" s="72"/>
      <c r="O729" s="79" t="s">
        <v>176</v>
      </c>
      <c r="P729" s="81">
        <v>43177.172083333331</v>
      </c>
      <c r="Q729" s="79" t="s">
        <v>1604</v>
      </c>
      <c r="R729" s="83" t="s">
        <v>2078</v>
      </c>
      <c r="S729" s="79" t="s">
        <v>2548</v>
      </c>
      <c r="T729" s="79" t="s">
        <v>731</v>
      </c>
      <c r="U729" s="83" t="s">
        <v>3336</v>
      </c>
      <c r="V729" s="83" t="s">
        <v>3336</v>
      </c>
      <c r="W729" s="81">
        <v>43177.172083333331</v>
      </c>
      <c r="X729" s="83" t="s">
        <v>4604</v>
      </c>
      <c r="Y729" s="79"/>
      <c r="Z729" s="79"/>
      <c r="AA729" s="85" t="s">
        <v>5812</v>
      </c>
      <c r="AB729" s="79"/>
      <c r="AC729" s="79" t="b">
        <v>0</v>
      </c>
      <c r="AD729" s="79">
        <v>14</v>
      </c>
      <c r="AE729" s="85" t="s">
        <v>6296</v>
      </c>
      <c r="AF729" s="79" t="b">
        <v>0</v>
      </c>
      <c r="AG729" s="79" t="s">
        <v>6304</v>
      </c>
      <c r="AH729" s="79"/>
      <c r="AI729" s="85" t="s">
        <v>6296</v>
      </c>
      <c r="AJ729" s="79" t="b">
        <v>0</v>
      </c>
      <c r="AK729" s="79">
        <v>4</v>
      </c>
      <c r="AL729" s="85" t="s">
        <v>6296</v>
      </c>
      <c r="AM729" s="79" t="s">
        <v>6369</v>
      </c>
      <c r="AN729" s="79" t="b">
        <v>0</v>
      </c>
      <c r="AO729" s="85" t="s">
        <v>5812</v>
      </c>
      <c r="AP729" s="79" t="s">
        <v>6415</v>
      </c>
      <c r="AQ729" s="79">
        <v>0</v>
      </c>
      <c r="AR729" s="79">
        <v>0</v>
      </c>
      <c r="AS729" s="79"/>
      <c r="AT729" s="79"/>
      <c r="AU729" s="79"/>
      <c r="AV729" s="79"/>
      <c r="AW729" s="79"/>
      <c r="AX729" s="79"/>
      <c r="AY729" s="79"/>
      <c r="AZ729" s="79"/>
      <c r="BA729">
        <v>4</v>
      </c>
      <c r="BB729" s="78" t="str">
        <f>REPLACE(INDEX(GroupVertices[Group], MATCH(Edges24[[#This Row],[Vertex 1]],GroupVertices[Vertex],0)),1,1,"")</f>
        <v>15</v>
      </c>
      <c r="BC729" s="78" t="str">
        <f>REPLACE(INDEX(GroupVertices[Group], MATCH(Edges24[[#This Row],[Vertex 2]],GroupVertices[Vertex],0)),1,1,"")</f>
        <v>15</v>
      </c>
      <c r="BD729" s="48">
        <v>1</v>
      </c>
      <c r="BE729" s="49">
        <v>6.25</v>
      </c>
      <c r="BF729" s="48">
        <v>0</v>
      </c>
      <c r="BG729" s="49">
        <v>0</v>
      </c>
      <c r="BH729" s="48">
        <v>0</v>
      </c>
      <c r="BI729" s="49">
        <v>0</v>
      </c>
      <c r="BJ729" s="48">
        <v>15</v>
      </c>
      <c r="BK729" s="49">
        <v>93.75</v>
      </c>
      <c r="BL729" s="48">
        <v>16</v>
      </c>
    </row>
    <row r="730" spans="1:64" x14ac:dyDescent="0.25">
      <c r="A730" s="64" t="s">
        <v>687</v>
      </c>
      <c r="B730" s="64" t="s">
        <v>686</v>
      </c>
      <c r="C730" s="65"/>
      <c r="D730" s="66"/>
      <c r="E730" s="67"/>
      <c r="F730" s="68"/>
      <c r="G730" s="65"/>
      <c r="H730" s="69"/>
      <c r="I730" s="70"/>
      <c r="J730" s="70"/>
      <c r="K730" s="34" t="s">
        <v>65</v>
      </c>
      <c r="L730" s="77">
        <v>1169</v>
      </c>
      <c r="M730" s="77"/>
      <c r="N730" s="72"/>
      <c r="O730" s="79" t="s">
        <v>999</v>
      </c>
      <c r="P730" s="81">
        <v>43177.641076388885</v>
      </c>
      <c r="Q730" s="79" t="s">
        <v>1147</v>
      </c>
      <c r="R730" s="83" t="s">
        <v>2078</v>
      </c>
      <c r="S730" s="79" t="s">
        <v>2548</v>
      </c>
      <c r="T730" s="79" t="s">
        <v>731</v>
      </c>
      <c r="U730" s="79"/>
      <c r="V730" s="83" t="s">
        <v>3818</v>
      </c>
      <c r="W730" s="81">
        <v>43177.641076388885</v>
      </c>
      <c r="X730" s="83" t="s">
        <v>4605</v>
      </c>
      <c r="Y730" s="79"/>
      <c r="Z730" s="79"/>
      <c r="AA730" s="85" t="s">
        <v>5813</v>
      </c>
      <c r="AB730" s="79"/>
      <c r="AC730" s="79" t="b">
        <v>0</v>
      </c>
      <c r="AD730" s="79">
        <v>0</v>
      </c>
      <c r="AE730" s="85" t="s">
        <v>6296</v>
      </c>
      <c r="AF730" s="79" t="b">
        <v>0</v>
      </c>
      <c r="AG730" s="79" t="s">
        <v>6304</v>
      </c>
      <c r="AH730" s="79"/>
      <c r="AI730" s="85" t="s">
        <v>6296</v>
      </c>
      <c r="AJ730" s="79" t="b">
        <v>0</v>
      </c>
      <c r="AK730" s="79">
        <v>4</v>
      </c>
      <c r="AL730" s="85" t="s">
        <v>5812</v>
      </c>
      <c r="AM730" s="79" t="s">
        <v>6333</v>
      </c>
      <c r="AN730" s="79" t="b">
        <v>0</v>
      </c>
      <c r="AO730" s="85" t="s">
        <v>5812</v>
      </c>
      <c r="AP730" s="79" t="s">
        <v>176</v>
      </c>
      <c r="AQ730" s="79">
        <v>0</v>
      </c>
      <c r="AR730" s="79">
        <v>0</v>
      </c>
      <c r="AS730" s="79"/>
      <c r="AT730" s="79"/>
      <c r="AU730" s="79"/>
      <c r="AV730" s="79"/>
      <c r="AW730" s="79"/>
      <c r="AX730" s="79"/>
      <c r="AY730" s="79"/>
      <c r="AZ730" s="79"/>
      <c r="BA730">
        <v>1</v>
      </c>
      <c r="BB730" s="78" t="str">
        <f>REPLACE(INDEX(GroupVertices[Group], MATCH(Edges24[[#This Row],[Vertex 1]],GroupVertices[Vertex],0)),1,1,"")</f>
        <v>15</v>
      </c>
      <c r="BC730" s="78" t="str">
        <f>REPLACE(INDEX(GroupVertices[Group], MATCH(Edges24[[#This Row],[Vertex 2]],GroupVertices[Vertex],0)),1,1,"")</f>
        <v>15</v>
      </c>
      <c r="BD730" s="48">
        <v>1</v>
      </c>
      <c r="BE730" s="49">
        <v>5.2631578947368425</v>
      </c>
      <c r="BF730" s="48">
        <v>0</v>
      </c>
      <c r="BG730" s="49">
        <v>0</v>
      </c>
      <c r="BH730" s="48">
        <v>0</v>
      </c>
      <c r="BI730" s="49">
        <v>0</v>
      </c>
      <c r="BJ730" s="48">
        <v>18</v>
      </c>
      <c r="BK730" s="49">
        <v>94.736842105263165</v>
      </c>
      <c r="BL730" s="48">
        <v>19</v>
      </c>
    </row>
    <row r="731" spans="1:64" x14ac:dyDescent="0.25">
      <c r="A731" s="64" t="s">
        <v>688</v>
      </c>
      <c r="B731" s="64" t="s">
        <v>688</v>
      </c>
      <c r="C731" s="65"/>
      <c r="D731" s="66"/>
      <c r="E731" s="67"/>
      <c r="F731" s="68"/>
      <c r="G731" s="65"/>
      <c r="H731" s="69"/>
      <c r="I731" s="70"/>
      <c r="J731" s="70"/>
      <c r="K731" s="34" t="s">
        <v>65</v>
      </c>
      <c r="L731" s="77">
        <v>1170</v>
      </c>
      <c r="M731" s="77"/>
      <c r="N731" s="72"/>
      <c r="O731" s="79" t="s">
        <v>176</v>
      </c>
      <c r="P731" s="81">
        <v>43168.666851851849</v>
      </c>
      <c r="Q731" s="79" t="s">
        <v>1605</v>
      </c>
      <c r="R731" s="83" t="s">
        <v>2096</v>
      </c>
      <c r="S731" s="79" t="s">
        <v>2554</v>
      </c>
      <c r="T731" s="79" t="s">
        <v>2962</v>
      </c>
      <c r="U731" s="79"/>
      <c r="V731" s="83" t="s">
        <v>3819</v>
      </c>
      <c r="W731" s="81">
        <v>43168.666851851849</v>
      </c>
      <c r="X731" s="83" t="s">
        <v>4606</v>
      </c>
      <c r="Y731" s="79"/>
      <c r="Z731" s="79"/>
      <c r="AA731" s="85" t="s">
        <v>5814</v>
      </c>
      <c r="AB731" s="79"/>
      <c r="AC731" s="79" t="b">
        <v>0</v>
      </c>
      <c r="AD731" s="79">
        <v>2</v>
      </c>
      <c r="AE731" s="85" t="s">
        <v>6296</v>
      </c>
      <c r="AF731" s="79" t="b">
        <v>0</v>
      </c>
      <c r="AG731" s="79" t="s">
        <v>6303</v>
      </c>
      <c r="AH731" s="79"/>
      <c r="AI731" s="85" t="s">
        <v>6296</v>
      </c>
      <c r="AJ731" s="79" t="b">
        <v>0</v>
      </c>
      <c r="AK731" s="79">
        <v>2</v>
      </c>
      <c r="AL731" s="85" t="s">
        <v>6296</v>
      </c>
      <c r="AM731" s="79" t="s">
        <v>6333</v>
      </c>
      <c r="AN731" s="79" t="b">
        <v>0</v>
      </c>
      <c r="AO731" s="85" t="s">
        <v>5814</v>
      </c>
      <c r="AP731" s="79" t="s">
        <v>176</v>
      </c>
      <c r="AQ731" s="79">
        <v>0</v>
      </c>
      <c r="AR731" s="79">
        <v>0</v>
      </c>
      <c r="AS731" s="79"/>
      <c r="AT731" s="79"/>
      <c r="AU731" s="79"/>
      <c r="AV731" s="79"/>
      <c r="AW731" s="79"/>
      <c r="AX731" s="79"/>
      <c r="AY731" s="79"/>
      <c r="AZ731" s="79"/>
      <c r="BA731">
        <v>2</v>
      </c>
      <c r="BB731" s="78" t="str">
        <f>REPLACE(INDEX(GroupVertices[Group], MATCH(Edges24[[#This Row],[Vertex 1]],GroupVertices[Vertex],0)),1,1,"")</f>
        <v>60</v>
      </c>
      <c r="BC731" s="78" t="str">
        <f>REPLACE(INDEX(GroupVertices[Group], MATCH(Edges24[[#This Row],[Vertex 2]],GroupVertices[Vertex],0)),1,1,"")</f>
        <v>60</v>
      </c>
      <c r="BD731" s="48">
        <v>0</v>
      </c>
      <c r="BE731" s="49">
        <v>0</v>
      </c>
      <c r="BF731" s="48">
        <v>0</v>
      </c>
      <c r="BG731" s="49">
        <v>0</v>
      </c>
      <c r="BH731" s="48">
        <v>0</v>
      </c>
      <c r="BI731" s="49">
        <v>0</v>
      </c>
      <c r="BJ731" s="48">
        <v>15</v>
      </c>
      <c r="BK731" s="49">
        <v>100</v>
      </c>
      <c r="BL731" s="48">
        <v>15</v>
      </c>
    </row>
    <row r="732" spans="1:64" x14ac:dyDescent="0.25">
      <c r="A732" s="64" t="s">
        <v>688</v>
      </c>
      <c r="B732" s="64" t="s">
        <v>688</v>
      </c>
      <c r="C732" s="65"/>
      <c r="D732" s="66"/>
      <c r="E732" s="67"/>
      <c r="F732" s="68"/>
      <c r="G732" s="65"/>
      <c r="H732" s="69"/>
      <c r="I732" s="70"/>
      <c r="J732" s="70"/>
      <c r="K732" s="34" t="s">
        <v>65</v>
      </c>
      <c r="L732" s="77">
        <v>1171</v>
      </c>
      <c r="M732" s="77"/>
      <c r="N732" s="72"/>
      <c r="O732" s="79" t="s">
        <v>176</v>
      </c>
      <c r="P732" s="81">
        <v>43177.643148148149</v>
      </c>
      <c r="Q732" s="79" t="s">
        <v>1606</v>
      </c>
      <c r="R732" s="83" t="s">
        <v>2324</v>
      </c>
      <c r="S732" s="79" t="s">
        <v>2533</v>
      </c>
      <c r="T732" s="79" t="s">
        <v>2672</v>
      </c>
      <c r="U732" s="79"/>
      <c r="V732" s="83" t="s">
        <v>3819</v>
      </c>
      <c r="W732" s="81">
        <v>43177.643148148149</v>
      </c>
      <c r="X732" s="83" t="s">
        <v>4607</v>
      </c>
      <c r="Y732" s="79"/>
      <c r="Z732" s="79"/>
      <c r="AA732" s="85" t="s">
        <v>5815</v>
      </c>
      <c r="AB732" s="79"/>
      <c r="AC732" s="79" t="b">
        <v>0</v>
      </c>
      <c r="AD732" s="79">
        <v>0</v>
      </c>
      <c r="AE732" s="85" t="s">
        <v>6296</v>
      </c>
      <c r="AF732" s="79" t="b">
        <v>0</v>
      </c>
      <c r="AG732" s="79" t="s">
        <v>6303</v>
      </c>
      <c r="AH732" s="79"/>
      <c r="AI732" s="85" t="s">
        <v>6296</v>
      </c>
      <c r="AJ732" s="79" t="b">
        <v>0</v>
      </c>
      <c r="AK732" s="79">
        <v>0</v>
      </c>
      <c r="AL732" s="85" t="s">
        <v>6296</v>
      </c>
      <c r="AM732" s="79" t="s">
        <v>6397</v>
      </c>
      <c r="AN732" s="79" t="b">
        <v>0</v>
      </c>
      <c r="AO732" s="85" t="s">
        <v>5815</v>
      </c>
      <c r="AP732" s="79" t="s">
        <v>176</v>
      </c>
      <c r="AQ732" s="79">
        <v>0</v>
      </c>
      <c r="AR732" s="79">
        <v>0</v>
      </c>
      <c r="AS732" s="79"/>
      <c r="AT732" s="79"/>
      <c r="AU732" s="79"/>
      <c r="AV732" s="79"/>
      <c r="AW732" s="79"/>
      <c r="AX732" s="79"/>
      <c r="AY732" s="79"/>
      <c r="AZ732" s="79"/>
      <c r="BA732">
        <v>2</v>
      </c>
      <c r="BB732" s="78" t="str">
        <f>REPLACE(INDEX(GroupVertices[Group], MATCH(Edges24[[#This Row],[Vertex 1]],GroupVertices[Vertex],0)),1,1,"")</f>
        <v>60</v>
      </c>
      <c r="BC732" s="78" t="str">
        <f>REPLACE(INDEX(GroupVertices[Group], MATCH(Edges24[[#This Row],[Vertex 2]],GroupVertices[Vertex],0)),1,1,"")</f>
        <v>60</v>
      </c>
      <c r="BD732" s="48">
        <v>0</v>
      </c>
      <c r="BE732" s="49">
        <v>0</v>
      </c>
      <c r="BF732" s="48">
        <v>0</v>
      </c>
      <c r="BG732" s="49">
        <v>0</v>
      </c>
      <c r="BH732" s="48">
        <v>0</v>
      </c>
      <c r="BI732" s="49">
        <v>0</v>
      </c>
      <c r="BJ732" s="48">
        <v>15</v>
      </c>
      <c r="BK732" s="49">
        <v>100</v>
      </c>
      <c r="BL732" s="48">
        <v>15</v>
      </c>
    </row>
    <row r="733" spans="1:64" x14ac:dyDescent="0.25">
      <c r="A733" s="64" t="s">
        <v>689</v>
      </c>
      <c r="B733" s="64" t="s">
        <v>757</v>
      </c>
      <c r="C733" s="65"/>
      <c r="D733" s="66"/>
      <c r="E733" s="67"/>
      <c r="F733" s="68"/>
      <c r="G733" s="65"/>
      <c r="H733" s="69"/>
      <c r="I733" s="70"/>
      <c r="J733" s="70"/>
      <c r="K733" s="34" t="s">
        <v>65</v>
      </c>
      <c r="L733" s="77">
        <v>1172</v>
      </c>
      <c r="M733" s="77"/>
      <c r="N733" s="72"/>
      <c r="O733" s="79" t="s">
        <v>999</v>
      </c>
      <c r="P733" s="81">
        <v>43177.644108796296</v>
      </c>
      <c r="Q733" s="79" t="s">
        <v>1437</v>
      </c>
      <c r="R733" s="83" t="s">
        <v>2243</v>
      </c>
      <c r="S733" s="79" t="s">
        <v>2518</v>
      </c>
      <c r="T733" s="79" t="s">
        <v>2882</v>
      </c>
      <c r="U733" s="79"/>
      <c r="V733" s="83" t="s">
        <v>3522</v>
      </c>
      <c r="W733" s="81">
        <v>43177.644108796296</v>
      </c>
      <c r="X733" s="83" t="s">
        <v>4608</v>
      </c>
      <c r="Y733" s="79"/>
      <c r="Z733" s="79"/>
      <c r="AA733" s="85" t="s">
        <v>5816</v>
      </c>
      <c r="AB733" s="79"/>
      <c r="AC733" s="79" t="b">
        <v>0</v>
      </c>
      <c r="AD733" s="79">
        <v>0</v>
      </c>
      <c r="AE733" s="85" t="s">
        <v>6296</v>
      </c>
      <c r="AF733" s="79" t="b">
        <v>0</v>
      </c>
      <c r="AG733" s="79" t="s">
        <v>6304</v>
      </c>
      <c r="AH733" s="79"/>
      <c r="AI733" s="85" t="s">
        <v>6296</v>
      </c>
      <c r="AJ733" s="79" t="b">
        <v>0</v>
      </c>
      <c r="AK733" s="79">
        <v>411</v>
      </c>
      <c r="AL733" s="85" t="s">
        <v>6011</v>
      </c>
      <c r="AM733" s="79" t="s">
        <v>6328</v>
      </c>
      <c r="AN733" s="79" t="b">
        <v>0</v>
      </c>
      <c r="AO733" s="85" t="s">
        <v>6011</v>
      </c>
      <c r="AP733" s="79" t="s">
        <v>176</v>
      </c>
      <c r="AQ733" s="79">
        <v>0</v>
      </c>
      <c r="AR733" s="79">
        <v>0</v>
      </c>
      <c r="AS733" s="79"/>
      <c r="AT733" s="79"/>
      <c r="AU733" s="79"/>
      <c r="AV733" s="79"/>
      <c r="AW733" s="79"/>
      <c r="AX733" s="79"/>
      <c r="AY733" s="79"/>
      <c r="AZ733" s="79"/>
      <c r="BA733">
        <v>1</v>
      </c>
      <c r="BB733" s="78" t="str">
        <f>REPLACE(INDEX(GroupVertices[Group], MATCH(Edges24[[#This Row],[Vertex 1]],GroupVertices[Vertex],0)),1,1,"")</f>
        <v>7</v>
      </c>
      <c r="BC733" s="78" t="str">
        <f>REPLACE(INDEX(GroupVertices[Group], MATCH(Edges24[[#This Row],[Vertex 2]],GroupVertices[Vertex],0)),1,1,"")</f>
        <v>7</v>
      </c>
      <c r="BD733" s="48">
        <v>0</v>
      </c>
      <c r="BE733" s="49">
        <v>0</v>
      </c>
      <c r="BF733" s="48">
        <v>0</v>
      </c>
      <c r="BG733" s="49">
        <v>0</v>
      </c>
      <c r="BH733" s="48">
        <v>0</v>
      </c>
      <c r="BI733" s="49">
        <v>0</v>
      </c>
      <c r="BJ733" s="48">
        <v>13</v>
      </c>
      <c r="BK733" s="49">
        <v>100</v>
      </c>
      <c r="BL733" s="48">
        <v>13</v>
      </c>
    </row>
    <row r="734" spans="1:64" x14ac:dyDescent="0.25">
      <c r="A734" s="64" t="s">
        <v>690</v>
      </c>
      <c r="B734" s="64" t="s">
        <v>690</v>
      </c>
      <c r="C734" s="65"/>
      <c r="D734" s="66"/>
      <c r="E734" s="67"/>
      <c r="F734" s="68"/>
      <c r="G734" s="65"/>
      <c r="H734" s="69"/>
      <c r="I734" s="70"/>
      <c r="J734" s="70"/>
      <c r="K734" s="34" t="s">
        <v>65</v>
      </c>
      <c r="L734" s="77">
        <v>1173</v>
      </c>
      <c r="M734" s="77"/>
      <c r="N734" s="72"/>
      <c r="O734" s="79" t="s">
        <v>176</v>
      </c>
      <c r="P734" s="81">
        <v>43177.644456018519</v>
      </c>
      <c r="Q734" s="79" t="s">
        <v>1607</v>
      </c>
      <c r="R734" s="83" t="s">
        <v>2325</v>
      </c>
      <c r="S734" s="79" t="s">
        <v>2618</v>
      </c>
      <c r="T734" s="79" t="s">
        <v>2963</v>
      </c>
      <c r="U734" s="83" t="s">
        <v>3337</v>
      </c>
      <c r="V734" s="83" t="s">
        <v>3337</v>
      </c>
      <c r="W734" s="81">
        <v>43177.644456018519</v>
      </c>
      <c r="X734" s="83" t="s">
        <v>4609</v>
      </c>
      <c r="Y734" s="79"/>
      <c r="Z734" s="79"/>
      <c r="AA734" s="85" t="s">
        <v>5817</v>
      </c>
      <c r="AB734" s="79"/>
      <c r="AC734" s="79" t="b">
        <v>0</v>
      </c>
      <c r="AD734" s="79">
        <v>0</v>
      </c>
      <c r="AE734" s="85" t="s">
        <v>6296</v>
      </c>
      <c r="AF734" s="79" t="b">
        <v>0</v>
      </c>
      <c r="AG734" s="79" t="s">
        <v>6304</v>
      </c>
      <c r="AH734" s="79"/>
      <c r="AI734" s="85" t="s">
        <v>6296</v>
      </c>
      <c r="AJ734" s="79" t="b">
        <v>0</v>
      </c>
      <c r="AK734" s="79">
        <v>0</v>
      </c>
      <c r="AL734" s="85" t="s">
        <v>6296</v>
      </c>
      <c r="AM734" s="79" t="s">
        <v>6330</v>
      </c>
      <c r="AN734" s="79" t="b">
        <v>0</v>
      </c>
      <c r="AO734" s="85" t="s">
        <v>5817</v>
      </c>
      <c r="AP734" s="79" t="s">
        <v>176</v>
      </c>
      <c r="AQ734" s="79">
        <v>0</v>
      </c>
      <c r="AR734" s="79">
        <v>0</v>
      </c>
      <c r="AS734" s="79"/>
      <c r="AT734" s="79"/>
      <c r="AU734" s="79"/>
      <c r="AV734" s="79"/>
      <c r="AW734" s="79"/>
      <c r="AX734" s="79"/>
      <c r="AY734" s="79"/>
      <c r="AZ734" s="79"/>
      <c r="BA734">
        <v>1</v>
      </c>
      <c r="BB734" s="78" t="str">
        <f>REPLACE(INDEX(GroupVertices[Group], MATCH(Edges24[[#This Row],[Vertex 1]],GroupVertices[Vertex],0)),1,1,"")</f>
        <v>1</v>
      </c>
      <c r="BC734" s="78" t="str">
        <f>REPLACE(INDEX(GroupVertices[Group], MATCH(Edges24[[#This Row],[Vertex 2]],GroupVertices[Vertex],0)),1,1,"")</f>
        <v>1</v>
      </c>
      <c r="BD734" s="48">
        <v>0</v>
      </c>
      <c r="BE734" s="49">
        <v>0</v>
      </c>
      <c r="BF734" s="48">
        <v>0</v>
      </c>
      <c r="BG734" s="49">
        <v>0</v>
      </c>
      <c r="BH734" s="48">
        <v>0</v>
      </c>
      <c r="BI734" s="49">
        <v>0</v>
      </c>
      <c r="BJ734" s="48">
        <v>10</v>
      </c>
      <c r="BK734" s="49">
        <v>100</v>
      </c>
      <c r="BL734" s="48">
        <v>10</v>
      </c>
    </row>
    <row r="735" spans="1:64" x14ac:dyDescent="0.25">
      <c r="A735" s="64" t="s">
        <v>691</v>
      </c>
      <c r="B735" s="64" t="s">
        <v>691</v>
      </c>
      <c r="C735" s="65"/>
      <c r="D735" s="66"/>
      <c r="E735" s="67"/>
      <c r="F735" s="68"/>
      <c r="G735" s="65"/>
      <c r="H735" s="69"/>
      <c r="I735" s="70"/>
      <c r="J735" s="70"/>
      <c r="K735" s="34" t="s">
        <v>65</v>
      </c>
      <c r="L735" s="77">
        <v>1174</v>
      </c>
      <c r="M735" s="77"/>
      <c r="N735" s="72"/>
      <c r="O735" s="79" t="s">
        <v>176</v>
      </c>
      <c r="P735" s="81">
        <v>43177.646111111113</v>
      </c>
      <c r="Q735" s="79" t="s">
        <v>1608</v>
      </c>
      <c r="R735" s="83" t="s">
        <v>2229</v>
      </c>
      <c r="S735" s="79" t="s">
        <v>2546</v>
      </c>
      <c r="T735" s="79" t="s">
        <v>2875</v>
      </c>
      <c r="U735" s="79"/>
      <c r="V735" s="83" t="s">
        <v>3820</v>
      </c>
      <c r="W735" s="81">
        <v>43177.646111111113</v>
      </c>
      <c r="X735" s="83" t="s">
        <v>4610</v>
      </c>
      <c r="Y735" s="79"/>
      <c r="Z735" s="79"/>
      <c r="AA735" s="85" t="s">
        <v>5818</v>
      </c>
      <c r="AB735" s="79"/>
      <c r="AC735" s="79" t="b">
        <v>0</v>
      </c>
      <c r="AD735" s="79">
        <v>0</v>
      </c>
      <c r="AE735" s="85" t="s">
        <v>6296</v>
      </c>
      <c r="AF735" s="79" t="b">
        <v>0</v>
      </c>
      <c r="AG735" s="79" t="s">
        <v>6304</v>
      </c>
      <c r="AH735" s="79"/>
      <c r="AI735" s="85" t="s">
        <v>6296</v>
      </c>
      <c r="AJ735" s="79" t="b">
        <v>0</v>
      </c>
      <c r="AK735" s="79">
        <v>0</v>
      </c>
      <c r="AL735" s="85" t="s">
        <v>6296</v>
      </c>
      <c r="AM735" s="79" t="s">
        <v>6330</v>
      </c>
      <c r="AN735" s="79" t="b">
        <v>0</v>
      </c>
      <c r="AO735" s="85" t="s">
        <v>5818</v>
      </c>
      <c r="AP735" s="79" t="s">
        <v>176</v>
      </c>
      <c r="AQ735" s="79">
        <v>0</v>
      </c>
      <c r="AR735" s="79">
        <v>0</v>
      </c>
      <c r="AS735" s="79"/>
      <c r="AT735" s="79"/>
      <c r="AU735" s="79"/>
      <c r="AV735" s="79"/>
      <c r="AW735" s="79"/>
      <c r="AX735" s="79"/>
      <c r="AY735" s="79"/>
      <c r="AZ735" s="79"/>
      <c r="BA735">
        <v>1</v>
      </c>
      <c r="BB735" s="78" t="str">
        <f>REPLACE(INDEX(GroupVertices[Group], MATCH(Edges24[[#This Row],[Vertex 1]],GroupVertices[Vertex],0)),1,1,"")</f>
        <v>1</v>
      </c>
      <c r="BC735" s="78" t="str">
        <f>REPLACE(INDEX(GroupVertices[Group], MATCH(Edges24[[#This Row],[Vertex 2]],GroupVertices[Vertex],0)),1,1,"")</f>
        <v>1</v>
      </c>
      <c r="BD735" s="48">
        <v>0</v>
      </c>
      <c r="BE735" s="49">
        <v>0</v>
      </c>
      <c r="BF735" s="48">
        <v>1</v>
      </c>
      <c r="BG735" s="49">
        <v>7.6923076923076925</v>
      </c>
      <c r="BH735" s="48">
        <v>0</v>
      </c>
      <c r="BI735" s="49">
        <v>0</v>
      </c>
      <c r="BJ735" s="48">
        <v>12</v>
      </c>
      <c r="BK735" s="49">
        <v>92.307692307692307</v>
      </c>
      <c r="BL735" s="48">
        <v>13</v>
      </c>
    </row>
    <row r="736" spans="1:64" x14ac:dyDescent="0.25">
      <c r="A736" s="64" t="s">
        <v>692</v>
      </c>
      <c r="B736" s="64" t="s">
        <v>757</v>
      </c>
      <c r="C736" s="65"/>
      <c r="D736" s="66"/>
      <c r="E736" s="67"/>
      <c r="F736" s="68"/>
      <c r="G736" s="65"/>
      <c r="H736" s="69"/>
      <c r="I736" s="70"/>
      <c r="J736" s="70"/>
      <c r="K736" s="34" t="s">
        <v>65</v>
      </c>
      <c r="L736" s="77">
        <v>1175</v>
      </c>
      <c r="M736" s="77"/>
      <c r="N736" s="72"/>
      <c r="O736" s="79" t="s">
        <v>999</v>
      </c>
      <c r="P736" s="81">
        <v>43177.648946759262</v>
      </c>
      <c r="Q736" s="79" t="s">
        <v>1437</v>
      </c>
      <c r="R736" s="83" t="s">
        <v>2243</v>
      </c>
      <c r="S736" s="79" t="s">
        <v>2518</v>
      </c>
      <c r="T736" s="79" t="s">
        <v>2882</v>
      </c>
      <c r="U736" s="79"/>
      <c r="V736" s="83" t="s">
        <v>3821</v>
      </c>
      <c r="W736" s="81">
        <v>43177.648946759262</v>
      </c>
      <c r="X736" s="83" t="s">
        <v>4611</v>
      </c>
      <c r="Y736" s="79"/>
      <c r="Z736" s="79"/>
      <c r="AA736" s="85" t="s">
        <v>5819</v>
      </c>
      <c r="AB736" s="79"/>
      <c r="AC736" s="79" t="b">
        <v>0</v>
      </c>
      <c r="AD736" s="79">
        <v>0</v>
      </c>
      <c r="AE736" s="85" t="s">
        <v>6296</v>
      </c>
      <c r="AF736" s="79" t="b">
        <v>0</v>
      </c>
      <c r="AG736" s="79" t="s">
        <v>6304</v>
      </c>
      <c r="AH736" s="79"/>
      <c r="AI736" s="85" t="s">
        <v>6296</v>
      </c>
      <c r="AJ736" s="79" t="b">
        <v>0</v>
      </c>
      <c r="AK736" s="79">
        <v>411</v>
      </c>
      <c r="AL736" s="85" t="s">
        <v>6011</v>
      </c>
      <c r="AM736" s="79" t="s">
        <v>6328</v>
      </c>
      <c r="AN736" s="79" t="b">
        <v>0</v>
      </c>
      <c r="AO736" s="85" t="s">
        <v>6011</v>
      </c>
      <c r="AP736" s="79" t="s">
        <v>176</v>
      </c>
      <c r="AQ736" s="79">
        <v>0</v>
      </c>
      <c r="AR736" s="79">
        <v>0</v>
      </c>
      <c r="AS736" s="79"/>
      <c r="AT736" s="79"/>
      <c r="AU736" s="79"/>
      <c r="AV736" s="79"/>
      <c r="AW736" s="79"/>
      <c r="AX736" s="79"/>
      <c r="AY736" s="79"/>
      <c r="AZ736" s="79"/>
      <c r="BA736">
        <v>1</v>
      </c>
      <c r="BB736" s="78" t="str">
        <f>REPLACE(INDEX(GroupVertices[Group], MATCH(Edges24[[#This Row],[Vertex 1]],GroupVertices[Vertex],0)),1,1,"")</f>
        <v>7</v>
      </c>
      <c r="BC736" s="78" t="str">
        <f>REPLACE(INDEX(GroupVertices[Group], MATCH(Edges24[[#This Row],[Vertex 2]],GroupVertices[Vertex],0)),1,1,"")</f>
        <v>7</v>
      </c>
      <c r="BD736" s="48">
        <v>0</v>
      </c>
      <c r="BE736" s="49">
        <v>0</v>
      </c>
      <c r="BF736" s="48">
        <v>0</v>
      </c>
      <c r="BG736" s="49">
        <v>0</v>
      </c>
      <c r="BH736" s="48">
        <v>0</v>
      </c>
      <c r="BI736" s="49">
        <v>0</v>
      </c>
      <c r="BJ736" s="48">
        <v>13</v>
      </c>
      <c r="BK736" s="49">
        <v>100</v>
      </c>
      <c r="BL736" s="48">
        <v>13</v>
      </c>
    </row>
    <row r="737" spans="1:64" x14ac:dyDescent="0.25">
      <c r="A737" s="64" t="s">
        <v>693</v>
      </c>
      <c r="B737" s="64" t="s">
        <v>693</v>
      </c>
      <c r="C737" s="65"/>
      <c r="D737" s="66"/>
      <c r="E737" s="67"/>
      <c r="F737" s="68"/>
      <c r="G737" s="65"/>
      <c r="H737" s="69"/>
      <c r="I737" s="70"/>
      <c r="J737" s="70"/>
      <c r="K737" s="34" t="s">
        <v>65</v>
      </c>
      <c r="L737" s="77">
        <v>1176</v>
      </c>
      <c r="M737" s="77"/>
      <c r="N737" s="72"/>
      <c r="O737" s="79" t="s">
        <v>176</v>
      </c>
      <c r="P737" s="81">
        <v>43177.650150462963</v>
      </c>
      <c r="Q737" s="79" t="s">
        <v>1609</v>
      </c>
      <c r="R737" s="83" t="s">
        <v>2326</v>
      </c>
      <c r="S737" s="79" t="s">
        <v>2619</v>
      </c>
      <c r="T737" s="79" t="s">
        <v>2964</v>
      </c>
      <c r="U737" s="83" t="s">
        <v>3338</v>
      </c>
      <c r="V737" s="83" t="s">
        <v>3338</v>
      </c>
      <c r="W737" s="81">
        <v>43177.650150462963</v>
      </c>
      <c r="X737" s="83" t="s">
        <v>4612</v>
      </c>
      <c r="Y737" s="79"/>
      <c r="Z737" s="79"/>
      <c r="AA737" s="85" t="s">
        <v>5820</v>
      </c>
      <c r="AB737" s="79"/>
      <c r="AC737" s="79" t="b">
        <v>0</v>
      </c>
      <c r="AD737" s="79">
        <v>0</v>
      </c>
      <c r="AE737" s="85" t="s">
        <v>6296</v>
      </c>
      <c r="AF737" s="79" t="b">
        <v>0</v>
      </c>
      <c r="AG737" s="79" t="s">
        <v>6304</v>
      </c>
      <c r="AH737" s="79"/>
      <c r="AI737" s="85" t="s">
        <v>6296</v>
      </c>
      <c r="AJ737" s="79" t="b">
        <v>0</v>
      </c>
      <c r="AK737" s="79">
        <v>0</v>
      </c>
      <c r="AL737" s="85" t="s">
        <v>6296</v>
      </c>
      <c r="AM737" s="79" t="s">
        <v>6374</v>
      </c>
      <c r="AN737" s="79" t="b">
        <v>0</v>
      </c>
      <c r="AO737" s="85" t="s">
        <v>5820</v>
      </c>
      <c r="AP737" s="79" t="s">
        <v>176</v>
      </c>
      <c r="AQ737" s="79">
        <v>0</v>
      </c>
      <c r="AR737" s="79">
        <v>0</v>
      </c>
      <c r="AS737" s="79"/>
      <c r="AT737" s="79"/>
      <c r="AU737" s="79"/>
      <c r="AV737" s="79"/>
      <c r="AW737" s="79"/>
      <c r="AX737" s="79"/>
      <c r="AY737" s="79"/>
      <c r="AZ737" s="79"/>
      <c r="BA737">
        <v>1</v>
      </c>
      <c r="BB737" s="78" t="str">
        <f>REPLACE(INDEX(GroupVertices[Group], MATCH(Edges24[[#This Row],[Vertex 1]],GroupVertices[Vertex],0)),1,1,"")</f>
        <v>1</v>
      </c>
      <c r="BC737" s="78" t="str">
        <f>REPLACE(INDEX(GroupVertices[Group], MATCH(Edges24[[#This Row],[Vertex 2]],GroupVertices[Vertex],0)),1,1,"")</f>
        <v>1</v>
      </c>
      <c r="BD737" s="48">
        <v>0</v>
      </c>
      <c r="BE737" s="49">
        <v>0</v>
      </c>
      <c r="BF737" s="48">
        <v>0</v>
      </c>
      <c r="BG737" s="49">
        <v>0</v>
      </c>
      <c r="BH737" s="48">
        <v>0</v>
      </c>
      <c r="BI737" s="49">
        <v>0</v>
      </c>
      <c r="BJ737" s="48">
        <v>13</v>
      </c>
      <c r="BK737" s="49">
        <v>100</v>
      </c>
      <c r="BL737" s="48">
        <v>13</v>
      </c>
    </row>
    <row r="738" spans="1:64" x14ac:dyDescent="0.25">
      <c r="A738" s="64" t="s">
        <v>694</v>
      </c>
      <c r="B738" s="64" t="s">
        <v>694</v>
      </c>
      <c r="C738" s="65"/>
      <c r="D738" s="66"/>
      <c r="E738" s="67"/>
      <c r="F738" s="68"/>
      <c r="G738" s="65"/>
      <c r="H738" s="69"/>
      <c r="I738" s="70"/>
      <c r="J738" s="70"/>
      <c r="K738" s="34" t="s">
        <v>65</v>
      </c>
      <c r="L738" s="77">
        <v>1177</v>
      </c>
      <c r="M738" s="77"/>
      <c r="N738" s="72"/>
      <c r="O738" s="79" t="s">
        <v>176</v>
      </c>
      <c r="P738" s="81">
        <v>43174.791921296295</v>
      </c>
      <c r="Q738" s="79" t="s">
        <v>1610</v>
      </c>
      <c r="R738" s="83" t="s">
        <v>2281</v>
      </c>
      <c r="S738" s="79" t="s">
        <v>2610</v>
      </c>
      <c r="T738" s="79" t="s">
        <v>2921</v>
      </c>
      <c r="U738" s="79"/>
      <c r="V738" s="83" t="s">
        <v>3822</v>
      </c>
      <c r="W738" s="81">
        <v>43174.791921296295</v>
      </c>
      <c r="X738" s="83" t="s">
        <v>4613</v>
      </c>
      <c r="Y738" s="79"/>
      <c r="Z738" s="79"/>
      <c r="AA738" s="85" t="s">
        <v>5821</v>
      </c>
      <c r="AB738" s="79"/>
      <c r="AC738" s="79" t="b">
        <v>0</v>
      </c>
      <c r="AD738" s="79">
        <v>2</v>
      </c>
      <c r="AE738" s="85" t="s">
        <v>6296</v>
      </c>
      <c r="AF738" s="79" t="b">
        <v>0</v>
      </c>
      <c r="AG738" s="79" t="s">
        <v>6304</v>
      </c>
      <c r="AH738" s="79"/>
      <c r="AI738" s="85" t="s">
        <v>6296</v>
      </c>
      <c r="AJ738" s="79" t="b">
        <v>0</v>
      </c>
      <c r="AK738" s="79">
        <v>3</v>
      </c>
      <c r="AL738" s="85" t="s">
        <v>6296</v>
      </c>
      <c r="AM738" s="79" t="s">
        <v>6344</v>
      </c>
      <c r="AN738" s="79" t="b">
        <v>0</v>
      </c>
      <c r="AO738" s="85" t="s">
        <v>5821</v>
      </c>
      <c r="AP738" s="79" t="s">
        <v>6415</v>
      </c>
      <c r="AQ738" s="79">
        <v>0</v>
      </c>
      <c r="AR738" s="79">
        <v>0</v>
      </c>
      <c r="AS738" s="79"/>
      <c r="AT738" s="79"/>
      <c r="AU738" s="79"/>
      <c r="AV738" s="79"/>
      <c r="AW738" s="79"/>
      <c r="AX738" s="79"/>
      <c r="AY738" s="79"/>
      <c r="AZ738" s="79"/>
      <c r="BA738">
        <v>2</v>
      </c>
      <c r="BB738" s="78" t="str">
        <f>REPLACE(INDEX(GroupVertices[Group], MATCH(Edges24[[#This Row],[Vertex 1]],GroupVertices[Vertex],0)),1,1,"")</f>
        <v>31</v>
      </c>
      <c r="BC738" s="78" t="str">
        <f>REPLACE(INDEX(GroupVertices[Group], MATCH(Edges24[[#This Row],[Vertex 2]],GroupVertices[Vertex],0)),1,1,"")</f>
        <v>31</v>
      </c>
      <c r="BD738" s="48">
        <v>0</v>
      </c>
      <c r="BE738" s="49">
        <v>0</v>
      </c>
      <c r="BF738" s="48">
        <v>0</v>
      </c>
      <c r="BG738" s="49">
        <v>0</v>
      </c>
      <c r="BH738" s="48">
        <v>0</v>
      </c>
      <c r="BI738" s="49">
        <v>0</v>
      </c>
      <c r="BJ738" s="48">
        <v>9</v>
      </c>
      <c r="BK738" s="49">
        <v>100</v>
      </c>
      <c r="BL738" s="48">
        <v>9</v>
      </c>
    </row>
    <row r="739" spans="1:64" x14ac:dyDescent="0.25">
      <c r="A739" s="64" t="s">
        <v>694</v>
      </c>
      <c r="B739" s="64" t="s">
        <v>694</v>
      </c>
      <c r="C739" s="65"/>
      <c r="D739" s="66"/>
      <c r="E739" s="67"/>
      <c r="F739" s="68"/>
      <c r="G739" s="65"/>
      <c r="H739" s="69"/>
      <c r="I739" s="70"/>
      <c r="J739" s="70"/>
      <c r="K739" s="34" t="s">
        <v>65</v>
      </c>
      <c r="L739" s="77">
        <v>1178</v>
      </c>
      <c r="M739" s="77"/>
      <c r="N739" s="72"/>
      <c r="O739" s="79" t="s">
        <v>176</v>
      </c>
      <c r="P739" s="81">
        <v>43177.625520833331</v>
      </c>
      <c r="Q739" s="79" t="s">
        <v>1610</v>
      </c>
      <c r="R739" s="83" t="s">
        <v>2281</v>
      </c>
      <c r="S739" s="79" t="s">
        <v>2610</v>
      </c>
      <c r="T739" s="79" t="s">
        <v>2921</v>
      </c>
      <c r="U739" s="79"/>
      <c r="V739" s="83" t="s">
        <v>3822</v>
      </c>
      <c r="W739" s="81">
        <v>43177.625520833331</v>
      </c>
      <c r="X739" s="83" t="s">
        <v>4614</v>
      </c>
      <c r="Y739" s="79"/>
      <c r="Z739" s="79"/>
      <c r="AA739" s="85" t="s">
        <v>5822</v>
      </c>
      <c r="AB739" s="79"/>
      <c r="AC739" s="79" t="b">
        <v>0</v>
      </c>
      <c r="AD739" s="79">
        <v>0</v>
      </c>
      <c r="AE739" s="85" t="s">
        <v>6296</v>
      </c>
      <c r="AF739" s="79" t="b">
        <v>0</v>
      </c>
      <c r="AG739" s="79" t="s">
        <v>6304</v>
      </c>
      <c r="AH739" s="79"/>
      <c r="AI739" s="85" t="s">
        <v>6296</v>
      </c>
      <c r="AJ739" s="79" t="b">
        <v>0</v>
      </c>
      <c r="AK739" s="79">
        <v>2</v>
      </c>
      <c r="AL739" s="85" t="s">
        <v>6296</v>
      </c>
      <c r="AM739" s="79" t="s">
        <v>6344</v>
      </c>
      <c r="AN739" s="79" t="b">
        <v>0</v>
      </c>
      <c r="AO739" s="85" t="s">
        <v>5822</v>
      </c>
      <c r="AP739" s="79" t="s">
        <v>176</v>
      </c>
      <c r="AQ739" s="79">
        <v>0</v>
      </c>
      <c r="AR739" s="79">
        <v>0</v>
      </c>
      <c r="AS739" s="79"/>
      <c r="AT739" s="79"/>
      <c r="AU739" s="79"/>
      <c r="AV739" s="79"/>
      <c r="AW739" s="79"/>
      <c r="AX739" s="79"/>
      <c r="AY739" s="79"/>
      <c r="AZ739" s="79"/>
      <c r="BA739">
        <v>2</v>
      </c>
      <c r="BB739" s="78" t="str">
        <f>REPLACE(INDEX(GroupVertices[Group], MATCH(Edges24[[#This Row],[Vertex 1]],GroupVertices[Vertex],0)),1,1,"")</f>
        <v>31</v>
      </c>
      <c r="BC739" s="78" t="str">
        <f>REPLACE(INDEX(GroupVertices[Group], MATCH(Edges24[[#This Row],[Vertex 2]],GroupVertices[Vertex],0)),1,1,"")</f>
        <v>31</v>
      </c>
      <c r="BD739" s="48">
        <v>0</v>
      </c>
      <c r="BE739" s="49">
        <v>0</v>
      </c>
      <c r="BF739" s="48">
        <v>0</v>
      </c>
      <c r="BG739" s="49">
        <v>0</v>
      </c>
      <c r="BH739" s="48">
        <v>0</v>
      </c>
      <c r="BI739" s="49">
        <v>0</v>
      </c>
      <c r="BJ739" s="48">
        <v>9</v>
      </c>
      <c r="BK739" s="49">
        <v>100</v>
      </c>
      <c r="BL739" s="48">
        <v>9</v>
      </c>
    </row>
    <row r="740" spans="1:64" x14ac:dyDescent="0.25">
      <c r="A740" s="64" t="s">
        <v>695</v>
      </c>
      <c r="B740" s="64" t="s">
        <v>694</v>
      </c>
      <c r="C740" s="65"/>
      <c r="D740" s="66"/>
      <c r="E740" s="67"/>
      <c r="F740" s="68"/>
      <c r="G740" s="65"/>
      <c r="H740" s="69"/>
      <c r="I740" s="70"/>
      <c r="J740" s="70"/>
      <c r="K740" s="34" t="s">
        <v>65</v>
      </c>
      <c r="L740" s="77">
        <v>1179</v>
      </c>
      <c r="M740" s="77"/>
      <c r="N740" s="72"/>
      <c r="O740" s="79" t="s">
        <v>999</v>
      </c>
      <c r="P740" s="81">
        <v>43177.653009259258</v>
      </c>
      <c r="Q740" s="79" t="s">
        <v>1515</v>
      </c>
      <c r="R740" s="83" t="s">
        <v>2281</v>
      </c>
      <c r="S740" s="79" t="s">
        <v>2610</v>
      </c>
      <c r="T740" s="79" t="s">
        <v>2921</v>
      </c>
      <c r="U740" s="79"/>
      <c r="V740" s="83" t="s">
        <v>3823</v>
      </c>
      <c r="W740" s="81">
        <v>43177.653009259258</v>
      </c>
      <c r="X740" s="83" t="s">
        <v>4615</v>
      </c>
      <c r="Y740" s="79"/>
      <c r="Z740" s="79"/>
      <c r="AA740" s="85" t="s">
        <v>5823</v>
      </c>
      <c r="AB740" s="79"/>
      <c r="AC740" s="79" t="b">
        <v>0</v>
      </c>
      <c r="AD740" s="79">
        <v>0</v>
      </c>
      <c r="AE740" s="85" t="s">
        <v>6296</v>
      </c>
      <c r="AF740" s="79" t="b">
        <v>0</v>
      </c>
      <c r="AG740" s="79" t="s">
        <v>6304</v>
      </c>
      <c r="AH740" s="79"/>
      <c r="AI740" s="85" t="s">
        <v>6296</v>
      </c>
      <c r="AJ740" s="79" t="b">
        <v>0</v>
      </c>
      <c r="AK740" s="79">
        <v>2</v>
      </c>
      <c r="AL740" s="85" t="s">
        <v>5822</v>
      </c>
      <c r="AM740" s="79" t="s">
        <v>6331</v>
      </c>
      <c r="AN740" s="79" t="b">
        <v>0</v>
      </c>
      <c r="AO740" s="85" t="s">
        <v>5822</v>
      </c>
      <c r="AP740" s="79" t="s">
        <v>176</v>
      </c>
      <c r="AQ740" s="79">
        <v>0</v>
      </c>
      <c r="AR740" s="79">
        <v>0</v>
      </c>
      <c r="AS740" s="79"/>
      <c r="AT740" s="79"/>
      <c r="AU740" s="79"/>
      <c r="AV740" s="79"/>
      <c r="AW740" s="79"/>
      <c r="AX740" s="79"/>
      <c r="AY740" s="79"/>
      <c r="AZ740" s="79"/>
      <c r="BA740">
        <v>1</v>
      </c>
      <c r="BB740" s="78" t="str">
        <f>REPLACE(INDEX(GroupVertices[Group], MATCH(Edges24[[#This Row],[Vertex 1]],GroupVertices[Vertex],0)),1,1,"")</f>
        <v>31</v>
      </c>
      <c r="BC740" s="78" t="str">
        <f>REPLACE(INDEX(GroupVertices[Group], MATCH(Edges24[[#This Row],[Vertex 2]],GroupVertices[Vertex],0)),1,1,"")</f>
        <v>31</v>
      </c>
      <c r="BD740" s="48">
        <v>0</v>
      </c>
      <c r="BE740" s="49">
        <v>0</v>
      </c>
      <c r="BF740" s="48">
        <v>0</v>
      </c>
      <c r="BG740" s="49">
        <v>0</v>
      </c>
      <c r="BH740" s="48">
        <v>0</v>
      </c>
      <c r="BI740" s="49">
        <v>0</v>
      </c>
      <c r="BJ740" s="48">
        <v>11</v>
      </c>
      <c r="BK740" s="49">
        <v>100</v>
      </c>
      <c r="BL740" s="48">
        <v>11</v>
      </c>
    </row>
    <row r="741" spans="1:64" x14ac:dyDescent="0.25">
      <c r="A741" s="64" t="s">
        <v>696</v>
      </c>
      <c r="B741" s="64" t="s">
        <v>976</v>
      </c>
      <c r="C741" s="65"/>
      <c r="D741" s="66"/>
      <c r="E741" s="67"/>
      <c r="F741" s="68"/>
      <c r="G741" s="65"/>
      <c r="H741" s="69"/>
      <c r="I741" s="70"/>
      <c r="J741" s="70"/>
      <c r="K741" s="34" t="s">
        <v>65</v>
      </c>
      <c r="L741" s="77">
        <v>1180</v>
      </c>
      <c r="M741" s="77"/>
      <c r="N741" s="72"/>
      <c r="O741" s="79" t="s">
        <v>999</v>
      </c>
      <c r="P741" s="81">
        <v>43177.630185185182</v>
      </c>
      <c r="Q741" s="79" t="s">
        <v>1611</v>
      </c>
      <c r="R741" s="79"/>
      <c r="S741" s="79"/>
      <c r="T741" s="79" t="s">
        <v>2965</v>
      </c>
      <c r="U741" s="79"/>
      <c r="V741" s="83" t="s">
        <v>3824</v>
      </c>
      <c r="W741" s="81">
        <v>43177.630185185182</v>
      </c>
      <c r="X741" s="83" t="s">
        <v>4616</v>
      </c>
      <c r="Y741" s="79"/>
      <c r="Z741" s="79"/>
      <c r="AA741" s="85" t="s">
        <v>5824</v>
      </c>
      <c r="AB741" s="79"/>
      <c r="AC741" s="79" t="b">
        <v>0</v>
      </c>
      <c r="AD741" s="79">
        <v>0</v>
      </c>
      <c r="AE741" s="85" t="s">
        <v>6296</v>
      </c>
      <c r="AF741" s="79" t="b">
        <v>0</v>
      </c>
      <c r="AG741" s="79" t="s">
        <v>6304</v>
      </c>
      <c r="AH741" s="79"/>
      <c r="AI741" s="85" t="s">
        <v>6296</v>
      </c>
      <c r="AJ741" s="79" t="b">
        <v>0</v>
      </c>
      <c r="AK741" s="79">
        <v>3</v>
      </c>
      <c r="AL741" s="85" t="s">
        <v>5094</v>
      </c>
      <c r="AM741" s="79" t="s">
        <v>6328</v>
      </c>
      <c r="AN741" s="79" t="b">
        <v>0</v>
      </c>
      <c r="AO741" s="85" t="s">
        <v>5094</v>
      </c>
      <c r="AP741" s="79" t="s">
        <v>176</v>
      </c>
      <c r="AQ741" s="79">
        <v>0</v>
      </c>
      <c r="AR741" s="79">
        <v>0</v>
      </c>
      <c r="AS741" s="79"/>
      <c r="AT741" s="79"/>
      <c r="AU741" s="79"/>
      <c r="AV741" s="79"/>
      <c r="AW741" s="79"/>
      <c r="AX741" s="79"/>
      <c r="AY741" s="79"/>
      <c r="AZ741" s="79"/>
      <c r="BA741">
        <v>1</v>
      </c>
      <c r="BB741" s="78" t="str">
        <f>REPLACE(INDEX(GroupVertices[Group], MATCH(Edges24[[#This Row],[Vertex 1]],GroupVertices[Vertex],0)),1,1,"")</f>
        <v>4</v>
      </c>
      <c r="BC741" s="78" t="str">
        <f>REPLACE(INDEX(GroupVertices[Group], MATCH(Edges24[[#This Row],[Vertex 2]],GroupVertices[Vertex],0)),1,1,"")</f>
        <v>4</v>
      </c>
      <c r="BD741" s="48"/>
      <c r="BE741" s="49"/>
      <c r="BF741" s="48"/>
      <c r="BG741" s="49"/>
      <c r="BH741" s="48"/>
      <c r="BI741" s="49"/>
      <c r="BJ741" s="48"/>
      <c r="BK741" s="49"/>
      <c r="BL741" s="48"/>
    </row>
    <row r="742" spans="1:64" x14ac:dyDescent="0.25">
      <c r="A742" s="64" t="s">
        <v>697</v>
      </c>
      <c r="B742" s="64" t="s">
        <v>976</v>
      </c>
      <c r="C742" s="65"/>
      <c r="D742" s="66"/>
      <c r="E742" s="67"/>
      <c r="F742" s="68"/>
      <c r="G742" s="65"/>
      <c r="H742" s="69"/>
      <c r="I742" s="70"/>
      <c r="J742" s="70"/>
      <c r="K742" s="34" t="s">
        <v>65</v>
      </c>
      <c r="L742" s="77">
        <v>1181</v>
      </c>
      <c r="M742" s="77"/>
      <c r="N742" s="72"/>
      <c r="O742" s="79" t="s">
        <v>999</v>
      </c>
      <c r="P742" s="81">
        <v>43177.654166666667</v>
      </c>
      <c r="Q742" s="79" t="s">
        <v>1611</v>
      </c>
      <c r="R742" s="79"/>
      <c r="S742" s="79"/>
      <c r="T742" s="79" t="s">
        <v>2965</v>
      </c>
      <c r="U742" s="79"/>
      <c r="V742" s="83" t="s">
        <v>3825</v>
      </c>
      <c r="W742" s="81">
        <v>43177.654166666667</v>
      </c>
      <c r="X742" s="83" t="s">
        <v>4617</v>
      </c>
      <c r="Y742" s="79"/>
      <c r="Z742" s="79"/>
      <c r="AA742" s="85" t="s">
        <v>5825</v>
      </c>
      <c r="AB742" s="79"/>
      <c r="AC742" s="79" t="b">
        <v>0</v>
      </c>
      <c r="AD742" s="79">
        <v>0</v>
      </c>
      <c r="AE742" s="85" t="s">
        <v>6296</v>
      </c>
      <c r="AF742" s="79" t="b">
        <v>0</v>
      </c>
      <c r="AG742" s="79" t="s">
        <v>6304</v>
      </c>
      <c r="AH742" s="79"/>
      <c r="AI742" s="85" t="s">
        <v>6296</v>
      </c>
      <c r="AJ742" s="79" t="b">
        <v>0</v>
      </c>
      <c r="AK742" s="79">
        <v>3</v>
      </c>
      <c r="AL742" s="85" t="s">
        <v>5094</v>
      </c>
      <c r="AM742" s="79" t="s">
        <v>6331</v>
      </c>
      <c r="AN742" s="79" t="b">
        <v>0</v>
      </c>
      <c r="AO742" s="85" t="s">
        <v>5094</v>
      </c>
      <c r="AP742" s="79" t="s">
        <v>176</v>
      </c>
      <c r="AQ742" s="79">
        <v>0</v>
      </c>
      <c r="AR742" s="79">
        <v>0</v>
      </c>
      <c r="AS742" s="79"/>
      <c r="AT742" s="79"/>
      <c r="AU742" s="79"/>
      <c r="AV742" s="79"/>
      <c r="AW742" s="79"/>
      <c r="AX742" s="79"/>
      <c r="AY742" s="79"/>
      <c r="AZ742" s="79"/>
      <c r="BA742">
        <v>1</v>
      </c>
      <c r="BB742" s="78" t="str">
        <f>REPLACE(INDEX(GroupVertices[Group], MATCH(Edges24[[#This Row],[Vertex 1]],GroupVertices[Vertex],0)),1,1,"")</f>
        <v>4</v>
      </c>
      <c r="BC742" s="78" t="str">
        <f>REPLACE(INDEX(GroupVertices[Group], MATCH(Edges24[[#This Row],[Vertex 2]],GroupVertices[Vertex],0)),1,1,"")</f>
        <v>4</v>
      </c>
      <c r="BD742" s="48"/>
      <c r="BE742" s="49"/>
      <c r="BF742" s="48"/>
      <c r="BG742" s="49"/>
      <c r="BH742" s="48"/>
      <c r="BI742" s="49"/>
      <c r="BJ742" s="48"/>
      <c r="BK742" s="49"/>
      <c r="BL742" s="48"/>
    </row>
    <row r="743" spans="1:64" x14ac:dyDescent="0.25">
      <c r="A743" s="64" t="s">
        <v>354</v>
      </c>
      <c r="B743" s="64" t="s">
        <v>683</v>
      </c>
      <c r="C743" s="65"/>
      <c r="D743" s="66"/>
      <c r="E743" s="67"/>
      <c r="F743" s="68"/>
      <c r="G743" s="65"/>
      <c r="H743" s="69"/>
      <c r="I743" s="70"/>
      <c r="J743" s="70"/>
      <c r="K743" s="34" t="s">
        <v>65</v>
      </c>
      <c r="L743" s="77">
        <v>1184</v>
      </c>
      <c r="M743" s="77"/>
      <c r="N743" s="72"/>
      <c r="O743" s="79" t="s">
        <v>999</v>
      </c>
      <c r="P743" s="81">
        <v>43166.66679398148</v>
      </c>
      <c r="Q743" s="79" t="s">
        <v>1612</v>
      </c>
      <c r="R743" s="83" t="s">
        <v>2327</v>
      </c>
      <c r="S743" s="79" t="s">
        <v>2519</v>
      </c>
      <c r="T743" s="79" t="s">
        <v>2966</v>
      </c>
      <c r="U743" s="79"/>
      <c r="V743" s="83" t="s">
        <v>3576</v>
      </c>
      <c r="W743" s="81">
        <v>43166.66679398148</v>
      </c>
      <c r="X743" s="83" t="s">
        <v>4618</v>
      </c>
      <c r="Y743" s="79"/>
      <c r="Z743" s="79"/>
      <c r="AA743" s="85" t="s">
        <v>5826</v>
      </c>
      <c r="AB743" s="79"/>
      <c r="AC743" s="79" t="b">
        <v>0</v>
      </c>
      <c r="AD743" s="79">
        <v>0</v>
      </c>
      <c r="AE743" s="85" t="s">
        <v>6296</v>
      </c>
      <c r="AF743" s="79" t="b">
        <v>0</v>
      </c>
      <c r="AG743" s="79" t="s">
        <v>6304</v>
      </c>
      <c r="AH743" s="79"/>
      <c r="AI743" s="85" t="s">
        <v>6296</v>
      </c>
      <c r="AJ743" s="79" t="b">
        <v>0</v>
      </c>
      <c r="AK743" s="79">
        <v>3</v>
      </c>
      <c r="AL743" s="85" t="s">
        <v>6159</v>
      </c>
      <c r="AM743" s="79" t="s">
        <v>6330</v>
      </c>
      <c r="AN743" s="79" t="b">
        <v>0</v>
      </c>
      <c r="AO743" s="85" t="s">
        <v>6159</v>
      </c>
      <c r="AP743" s="79" t="s">
        <v>176</v>
      </c>
      <c r="AQ743" s="79">
        <v>0</v>
      </c>
      <c r="AR743" s="79">
        <v>0</v>
      </c>
      <c r="AS743" s="79"/>
      <c r="AT743" s="79"/>
      <c r="AU743" s="79"/>
      <c r="AV743" s="79"/>
      <c r="AW743" s="79"/>
      <c r="AX743" s="79"/>
      <c r="AY743" s="79"/>
      <c r="AZ743" s="79"/>
      <c r="BA743">
        <v>1</v>
      </c>
      <c r="BB743" s="78" t="str">
        <f>REPLACE(INDEX(GroupVertices[Group], MATCH(Edges24[[#This Row],[Vertex 1]],GroupVertices[Vertex],0)),1,1,"")</f>
        <v>4</v>
      </c>
      <c r="BC743" s="78" t="str">
        <f>REPLACE(INDEX(GroupVertices[Group], MATCH(Edges24[[#This Row],[Vertex 2]],GroupVertices[Vertex],0)),1,1,"")</f>
        <v>2</v>
      </c>
      <c r="BD743" s="48">
        <v>0</v>
      </c>
      <c r="BE743" s="49">
        <v>0</v>
      </c>
      <c r="BF743" s="48">
        <v>0</v>
      </c>
      <c r="BG743" s="49">
        <v>0</v>
      </c>
      <c r="BH743" s="48">
        <v>0</v>
      </c>
      <c r="BI743" s="49">
        <v>0</v>
      </c>
      <c r="BJ743" s="48">
        <v>17</v>
      </c>
      <c r="BK743" s="49">
        <v>100</v>
      </c>
      <c r="BL743" s="48">
        <v>17</v>
      </c>
    </row>
    <row r="744" spans="1:64" x14ac:dyDescent="0.25">
      <c r="A744" s="64" t="s">
        <v>698</v>
      </c>
      <c r="B744" s="64" t="s">
        <v>698</v>
      </c>
      <c r="C744" s="65"/>
      <c r="D744" s="66"/>
      <c r="E744" s="67"/>
      <c r="F744" s="68"/>
      <c r="G744" s="65"/>
      <c r="H744" s="69"/>
      <c r="I744" s="70"/>
      <c r="J744" s="70"/>
      <c r="K744" s="34" t="s">
        <v>65</v>
      </c>
      <c r="L744" s="77">
        <v>1201</v>
      </c>
      <c r="M744" s="77"/>
      <c r="N744" s="72"/>
      <c r="O744" s="79" t="s">
        <v>176</v>
      </c>
      <c r="P744" s="81">
        <v>43177.650706018518</v>
      </c>
      <c r="Q744" s="79" t="s">
        <v>1613</v>
      </c>
      <c r="R744" s="83" t="s">
        <v>2328</v>
      </c>
      <c r="S744" s="79" t="s">
        <v>2539</v>
      </c>
      <c r="T744" s="79" t="s">
        <v>2967</v>
      </c>
      <c r="U744" s="79"/>
      <c r="V744" s="83" t="s">
        <v>3826</v>
      </c>
      <c r="W744" s="81">
        <v>43177.650706018518</v>
      </c>
      <c r="X744" s="83" t="s">
        <v>4619</v>
      </c>
      <c r="Y744" s="79"/>
      <c r="Z744" s="79"/>
      <c r="AA744" s="85" t="s">
        <v>5827</v>
      </c>
      <c r="AB744" s="79"/>
      <c r="AC744" s="79" t="b">
        <v>0</v>
      </c>
      <c r="AD744" s="79">
        <v>0</v>
      </c>
      <c r="AE744" s="85" t="s">
        <v>6296</v>
      </c>
      <c r="AF744" s="79" t="b">
        <v>1</v>
      </c>
      <c r="AG744" s="79" t="s">
        <v>6304</v>
      </c>
      <c r="AH744" s="79"/>
      <c r="AI744" s="85" t="s">
        <v>6324</v>
      </c>
      <c r="AJ744" s="79" t="b">
        <v>0</v>
      </c>
      <c r="AK744" s="79">
        <v>0</v>
      </c>
      <c r="AL744" s="85" t="s">
        <v>6296</v>
      </c>
      <c r="AM744" s="79" t="s">
        <v>6333</v>
      </c>
      <c r="AN744" s="79" t="b">
        <v>0</v>
      </c>
      <c r="AO744" s="85" t="s">
        <v>5827</v>
      </c>
      <c r="AP744" s="79" t="s">
        <v>176</v>
      </c>
      <c r="AQ744" s="79">
        <v>0</v>
      </c>
      <c r="AR744" s="79">
        <v>0</v>
      </c>
      <c r="AS744" s="79" t="s">
        <v>6427</v>
      </c>
      <c r="AT744" s="79" t="s">
        <v>6429</v>
      </c>
      <c r="AU744" s="79" t="s">
        <v>6434</v>
      </c>
      <c r="AV744" s="79" t="s">
        <v>6450</v>
      </c>
      <c r="AW744" s="79" t="s">
        <v>6463</v>
      </c>
      <c r="AX744" s="79" t="s">
        <v>6476</v>
      </c>
      <c r="AY744" s="79" t="s">
        <v>6478</v>
      </c>
      <c r="AZ744" s="83" t="s">
        <v>6490</v>
      </c>
      <c r="BA744">
        <v>2</v>
      </c>
      <c r="BB744" s="78" t="str">
        <f>REPLACE(INDEX(GroupVertices[Group], MATCH(Edges24[[#This Row],[Vertex 1]],GroupVertices[Vertex],0)),1,1,"")</f>
        <v>1</v>
      </c>
      <c r="BC744" s="78" t="str">
        <f>REPLACE(INDEX(GroupVertices[Group], MATCH(Edges24[[#This Row],[Vertex 2]],GroupVertices[Vertex],0)),1,1,"")</f>
        <v>1</v>
      </c>
      <c r="BD744" s="48">
        <v>1</v>
      </c>
      <c r="BE744" s="49">
        <v>4.7619047619047619</v>
      </c>
      <c r="BF744" s="48">
        <v>0</v>
      </c>
      <c r="BG744" s="49">
        <v>0</v>
      </c>
      <c r="BH744" s="48">
        <v>0</v>
      </c>
      <c r="BI744" s="49">
        <v>0</v>
      </c>
      <c r="BJ744" s="48">
        <v>20</v>
      </c>
      <c r="BK744" s="49">
        <v>95.238095238095241</v>
      </c>
      <c r="BL744" s="48">
        <v>21</v>
      </c>
    </row>
    <row r="745" spans="1:64" x14ac:dyDescent="0.25">
      <c r="A745" s="64" t="s">
        <v>698</v>
      </c>
      <c r="B745" s="64" t="s">
        <v>698</v>
      </c>
      <c r="C745" s="65"/>
      <c r="D745" s="66"/>
      <c r="E745" s="67"/>
      <c r="F745" s="68"/>
      <c r="G745" s="65"/>
      <c r="H745" s="69"/>
      <c r="I745" s="70"/>
      <c r="J745" s="70"/>
      <c r="K745" s="34" t="s">
        <v>65</v>
      </c>
      <c r="L745" s="77">
        <v>1202</v>
      </c>
      <c r="M745" s="77"/>
      <c r="N745" s="72"/>
      <c r="O745" s="79" t="s">
        <v>176</v>
      </c>
      <c r="P745" s="81">
        <v>43177.654537037037</v>
      </c>
      <c r="Q745" s="79" t="s">
        <v>1614</v>
      </c>
      <c r="R745" s="83" t="s">
        <v>2329</v>
      </c>
      <c r="S745" s="79" t="s">
        <v>2539</v>
      </c>
      <c r="T745" s="79" t="s">
        <v>2968</v>
      </c>
      <c r="U745" s="79"/>
      <c r="V745" s="83" t="s">
        <v>3826</v>
      </c>
      <c r="W745" s="81">
        <v>43177.654537037037</v>
      </c>
      <c r="X745" s="83" t="s">
        <v>4620</v>
      </c>
      <c r="Y745" s="79"/>
      <c r="Z745" s="79"/>
      <c r="AA745" s="85" t="s">
        <v>5828</v>
      </c>
      <c r="AB745" s="79"/>
      <c r="AC745" s="79" t="b">
        <v>0</v>
      </c>
      <c r="AD745" s="79">
        <v>0</v>
      </c>
      <c r="AE745" s="85" t="s">
        <v>6296</v>
      </c>
      <c r="AF745" s="79" t="b">
        <v>1</v>
      </c>
      <c r="AG745" s="79" t="s">
        <v>6304</v>
      </c>
      <c r="AH745" s="79"/>
      <c r="AI745" s="85" t="s">
        <v>6325</v>
      </c>
      <c r="AJ745" s="79" t="b">
        <v>0</v>
      </c>
      <c r="AK745" s="79">
        <v>0</v>
      </c>
      <c r="AL745" s="85" t="s">
        <v>6296</v>
      </c>
      <c r="AM745" s="79" t="s">
        <v>6333</v>
      </c>
      <c r="AN745" s="79" t="b">
        <v>0</v>
      </c>
      <c r="AO745" s="85" t="s">
        <v>5828</v>
      </c>
      <c r="AP745" s="79" t="s">
        <v>176</v>
      </c>
      <c r="AQ745" s="79">
        <v>0</v>
      </c>
      <c r="AR745" s="79">
        <v>0</v>
      </c>
      <c r="AS745" s="79" t="s">
        <v>6427</v>
      </c>
      <c r="AT745" s="79" t="s">
        <v>6429</v>
      </c>
      <c r="AU745" s="79" t="s">
        <v>6434</v>
      </c>
      <c r="AV745" s="79" t="s">
        <v>6450</v>
      </c>
      <c r="AW745" s="79" t="s">
        <v>6463</v>
      </c>
      <c r="AX745" s="79" t="s">
        <v>6476</v>
      </c>
      <c r="AY745" s="79" t="s">
        <v>6478</v>
      </c>
      <c r="AZ745" s="83" t="s">
        <v>6490</v>
      </c>
      <c r="BA745">
        <v>2</v>
      </c>
      <c r="BB745" s="78" t="str">
        <f>REPLACE(INDEX(GroupVertices[Group], MATCH(Edges24[[#This Row],[Vertex 1]],GroupVertices[Vertex],0)),1,1,"")</f>
        <v>1</v>
      </c>
      <c r="BC745" s="78" t="str">
        <f>REPLACE(INDEX(GroupVertices[Group], MATCH(Edges24[[#This Row],[Vertex 2]],GroupVertices[Vertex],0)),1,1,"")</f>
        <v>1</v>
      </c>
      <c r="BD745" s="48">
        <v>0</v>
      </c>
      <c r="BE745" s="49">
        <v>0</v>
      </c>
      <c r="BF745" s="48">
        <v>0</v>
      </c>
      <c r="BG745" s="49">
        <v>0</v>
      </c>
      <c r="BH745" s="48">
        <v>0</v>
      </c>
      <c r="BI745" s="49">
        <v>0</v>
      </c>
      <c r="BJ745" s="48">
        <v>40</v>
      </c>
      <c r="BK745" s="49">
        <v>100</v>
      </c>
      <c r="BL745" s="48">
        <v>40</v>
      </c>
    </row>
    <row r="746" spans="1:64" x14ac:dyDescent="0.25">
      <c r="A746" s="64" t="s">
        <v>699</v>
      </c>
      <c r="B746" s="64" t="s">
        <v>980</v>
      </c>
      <c r="C746" s="65"/>
      <c r="D746" s="66"/>
      <c r="E746" s="67"/>
      <c r="F746" s="68"/>
      <c r="G746" s="65"/>
      <c r="H746" s="69"/>
      <c r="I746" s="70"/>
      <c r="J746" s="70"/>
      <c r="K746" s="34" t="s">
        <v>65</v>
      </c>
      <c r="L746" s="77">
        <v>1203</v>
      </c>
      <c r="M746" s="77"/>
      <c r="N746" s="72"/>
      <c r="O746" s="79" t="s">
        <v>999</v>
      </c>
      <c r="P746" s="81">
        <v>43178.586886574078</v>
      </c>
      <c r="Q746" s="79" t="s">
        <v>1615</v>
      </c>
      <c r="R746" s="79"/>
      <c r="S746" s="79"/>
      <c r="T746" s="79" t="s">
        <v>2969</v>
      </c>
      <c r="U746" s="83" t="s">
        <v>3339</v>
      </c>
      <c r="V746" s="83" t="s">
        <v>3339</v>
      </c>
      <c r="W746" s="81">
        <v>43178.586886574078</v>
      </c>
      <c r="X746" s="83" t="s">
        <v>4621</v>
      </c>
      <c r="Y746" s="79"/>
      <c r="Z746" s="79"/>
      <c r="AA746" s="85" t="s">
        <v>5829</v>
      </c>
      <c r="AB746" s="79"/>
      <c r="AC746" s="79" t="b">
        <v>0</v>
      </c>
      <c r="AD746" s="79">
        <v>0</v>
      </c>
      <c r="AE746" s="85" t="s">
        <v>6296</v>
      </c>
      <c r="AF746" s="79" t="b">
        <v>0</v>
      </c>
      <c r="AG746" s="79" t="s">
        <v>6304</v>
      </c>
      <c r="AH746" s="79"/>
      <c r="AI746" s="85" t="s">
        <v>6296</v>
      </c>
      <c r="AJ746" s="79" t="b">
        <v>0</v>
      </c>
      <c r="AK746" s="79">
        <v>1</v>
      </c>
      <c r="AL746" s="85" t="s">
        <v>6296</v>
      </c>
      <c r="AM746" s="79" t="s">
        <v>6409</v>
      </c>
      <c r="AN746" s="79" t="b">
        <v>0</v>
      </c>
      <c r="AO746" s="85" t="s">
        <v>5829</v>
      </c>
      <c r="AP746" s="79" t="s">
        <v>176</v>
      </c>
      <c r="AQ746" s="79">
        <v>0</v>
      </c>
      <c r="AR746" s="79">
        <v>0</v>
      </c>
      <c r="AS746" s="79"/>
      <c r="AT746" s="79"/>
      <c r="AU746" s="79"/>
      <c r="AV746" s="79"/>
      <c r="AW746" s="79"/>
      <c r="AX746" s="79"/>
      <c r="AY746" s="79"/>
      <c r="AZ746" s="79"/>
      <c r="BA746">
        <v>1</v>
      </c>
      <c r="BB746" s="78" t="str">
        <f>REPLACE(INDEX(GroupVertices[Group], MATCH(Edges24[[#This Row],[Vertex 1]],GroupVertices[Vertex],0)),1,1,"")</f>
        <v>72</v>
      </c>
      <c r="BC746" s="78" t="str">
        <f>REPLACE(INDEX(GroupVertices[Group], MATCH(Edges24[[#This Row],[Vertex 2]],GroupVertices[Vertex],0)),1,1,"")</f>
        <v>72</v>
      </c>
      <c r="BD746" s="48">
        <v>0</v>
      </c>
      <c r="BE746" s="49">
        <v>0</v>
      </c>
      <c r="BF746" s="48">
        <v>0</v>
      </c>
      <c r="BG746" s="49">
        <v>0</v>
      </c>
      <c r="BH746" s="48">
        <v>0</v>
      </c>
      <c r="BI746" s="49">
        <v>0</v>
      </c>
      <c r="BJ746" s="48">
        <v>11</v>
      </c>
      <c r="BK746" s="49">
        <v>100</v>
      </c>
      <c r="BL746" s="48">
        <v>11</v>
      </c>
    </row>
    <row r="747" spans="1:64" x14ac:dyDescent="0.25">
      <c r="A747" s="64" t="s">
        <v>217</v>
      </c>
      <c r="B747" s="64" t="s">
        <v>700</v>
      </c>
      <c r="C747" s="65"/>
      <c r="D747" s="66"/>
      <c r="E747" s="67"/>
      <c r="F747" s="68"/>
      <c r="G747" s="65"/>
      <c r="H747" s="69"/>
      <c r="I747" s="70"/>
      <c r="J747" s="70"/>
      <c r="K747" s="34" t="s">
        <v>65</v>
      </c>
      <c r="L747" s="77">
        <v>1204</v>
      </c>
      <c r="M747" s="77"/>
      <c r="N747" s="72"/>
      <c r="O747" s="79" t="s">
        <v>999</v>
      </c>
      <c r="P747" s="81">
        <v>43173.981979166667</v>
      </c>
      <c r="Q747" s="79" t="s">
        <v>1616</v>
      </c>
      <c r="R747" s="83" t="s">
        <v>2330</v>
      </c>
      <c r="S747" s="79" t="s">
        <v>2620</v>
      </c>
      <c r="T747" s="79" t="s">
        <v>2970</v>
      </c>
      <c r="U747" s="83" t="s">
        <v>3340</v>
      </c>
      <c r="V747" s="83" t="s">
        <v>3340</v>
      </c>
      <c r="W747" s="81">
        <v>43173.981979166667</v>
      </c>
      <c r="X747" s="83" t="s">
        <v>4622</v>
      </c>
      <c r="Y747" s="79"/>
      <c r="Z747" s="79"/>
      <c r="AA747" s="85" t="s">
        <v>5830</v>
      </c>
      <c r="AB747" s="79"/>
      <c r="AC747" s="79" t="b">
        <v>0</v>
      </c>
      <c r="AD747" s="79">
        <v>8</v>
      </c>
      <c r="AE747" s="85" t="s">
        <v>6296</v>
      </c>
      <c r="AF747" s="79" t="b">
        <v>0</v>
      </c>
      <c r="AG747" s="79" t="s">
        <v>6304</v>
      </c>
      <c r="AH747" s="79"/>
      <c r="AI747" s="85" t="s">
        <v>6296</v>
      </c>
      <c r="AJ747" s="79" t="b">
        <v>0</v>
      </c>
      <c r="AK747" s="79">
        <v>3</v>
      </c>
      <c r="AL747" s="85" t="s">
        <v>6296</v>
      </c>
      <c r="AM747" s="79" t="s">
        <v>6374</v>
      </c>
      <c r="AN747" s="79" t="b">
        <v>0</v>
      </c>
      <c r="AO747" s="85" t="s">
        <v>5830</v>
      </c>
      <c r="AP747" s="79" t="s">
        <v>6415</v>
      </c>
      <c r="AQ747" s="79">
        <v>0</v>
      </c>
      <c r="AR747" s="79">
        <v>0</v>
      </c>
      <c r="AS747" s="79"/>
      <c r="AT747" s="79"/>
      <c r="AU747" s="79"/>
      <c r="AV747" s="79"/>
      <c r="AW747" s="79"/>
      <c r="AX747" s="79"/>
      <c r="AY747" s="79"/>
      <c r="AZ747" s="79"/>
      <c r="BA747">
        <v>1</v>
      </c>
      <c r="BB747" s="78" t="str">
        <f>REPLACE(INDEX(GroupVertices[Group], MATCH(Edges24[[#This Row],[Vertex 1]],GroupVertices[Vertex],0)),1,1,"")</f>
        <v>9</v>
      </c>
      <c r="BC747" s="78" t="str">
        <f>REPLACE(INDEX(GroupVertices[Group], MATCH(Edges24[[#This Row],[Vertex 2]],GroupVertices[Vertex],0)),1,1,"")</f>
        <v>9</v>
      </c>
      <c r="BD747" s="48">
        <v>2</v>
      </c>
      <c r="BE747" s="49">
        <v>6.666666666666667</v>
      </c>
      <c r="BF747" s="48">
        <v>1</v>
      </c>
      <c r="BG747" s="49">
        <v>3.3333333333333335</v>
      </c>
      <c r="BH747" s="48">
        <v>0</v>
      </c>
      <c r="BI747" s="49">
        <v>0</v>
      </c>
      <c r="BJ747" s="48">
        <v>27</v>
      </c>
      <c r="BK747" s="49">
        <v>90</v>
      </c>
      <c r="BL747" s="48">
        <v>30</v>
      </c>
    </row>
    <row r="748" spans="1:64" x14ac:dyDescent="0.25">
      <c r="A748" s="64" t="s">
        <v>700</v>
      </c>
      <c r="B748" s="64" t="s">
        <v>748</v>
      </c>
      <c r="C748" s="65"/>
      <c r="D748" s="66"/>
      <c r="E748" s="67"/>
      <c r="F748" s="68"/>
      <c r="G748" s="65"/>
      <c r="H748" s="69"/>
      <c r="I748" s="70"/>
      <c r="J748" s="70"/>
      <c r="K748" s="34" t="s">
        <v>65</v>
      </c>
      <c r="L748" s="77">
        <v>1205</v>
      </c>
      <c r="M748" s="77"/>
      <c r="N748" s="72"/>
      <c r="O748" s="79" t="s">
        <v>999</v>
      </c>
      <c r="P748" s="81">
        <v>43177.638564814813</v>
      </c>
      <c r="Q748" s="79" t="s">
        <v>1617</v>
      </c>
      <c r="R748" s="83" t="s">
        <v>2331</v>
      </c>
      <c r="S748" s="79" t="s">
        <v>2518</v>
      </c>
      <c r="T748" s="79" t="s">
        <v>2971</v>
      </c>
      <c r="U748" s="79"/>
      <c r="V748" s="83" t="s">
        <v>3827</v>
      </c>
      <c r="W748" s="81">
        <v>43177.638564814813</v>
      </c>
      <c r="X748" s="83" t="s">
        <v>4623</v>
      </c>
      <c r="Y748" s="79"/>
      <c r="Z748" s="79"/>
      <c r="AA748" s="85" t="s">
        <v>5831</v>
      </c>
      <c r="AB748" s="79"/>
      <c r="AC748" s="79" t="b">
        <v>0</v>
      </c>
      <c r="AD748" s="79">
        <v>0</v>
      </c>
      <c r="AE748" s="85" t="s">
        <v>6296</v>
      </c>
      <c r="AF748" s="79" t="b">
        <v>0</v>
      </c>
      <c r="AG748" s="79" t="s">
        <v>6304</v>
      </c>
      <c r="AH748" s="79"/>
      <c r="AI748" s="85" t="s">
        <v>6296</v>
      </c>
      <c r="AJ748" s="79" t="b">
        <v>0</v>
      </c>
      <c r="AK748" s="79">
        <v>2</v>
      </c>
      <c r="AL748" s="85" t="s">
        <v>5956</v>
      </c>
      <c r="AM748" s="79" t="s">
        <v>6331</v>
      </c>
      <c r="AN748" s="79" t="b">
        <v>0</v>
      </c>
      <c r="AO748" s="85" t="s">
        <v>5956</v>
      </c>
      <c r="AP748" s="79" t="s">
        <v>176</v>
      </c>
      <c r="AQ748" s="79">
        <v>0</v>
      </c>
      <c r="AR748" s="79">
        <v>0</v>
      </c>
      <c r="AS748" s="79"/>
      <c r="AT748" s="79"/>
      <c r="AU748" s="79"/>
      <c r="AV748" s="79"/>
      <c r="AW748" s="79"/>
      <c r="AX748" s="79"/>
      <c r="AY748" s="79"/>
      <c r="AZ748" s="79"/>
      <c r="BA748">
        <v>1</v>
      </c>
      <c r="BB748" s="78" t="str">
        <f>REPLACE(INDEX(GroupVertices[Group], MATCH(Edges24[[#This Row],[Vertex 1]],GroupVertices[Vertex],0)),1,1,"")</f>
        <v>9</v>
      </c>
      <c r="BC748" s="78" t="str">
        <f>REPLACE(INDEX(GroupVertices[Group], MATCH(Edges24[[#This Row],[Vertex 2]],GroupVertices[Vertex],0)),1,1,"")</f>
        <v>2</v>
      </c>
      <c r="BD748" s="48"/>
      <c r="BE748" s="49"/>
      <c r="BF748" s="48"/>
      <c r="BG748" s="49"/>
      <c r="BH748" s="48"/>
      <c r="BI748" s="49"/>
      <c r="BJ748" s="48"/>
      <c r="BK748" s="49"/>
      <c r="BL748" s="48"/>
    </row>
    <row r="749" spans="1:64" x14ac:dyDescent="0.25">
      <c r="A749" s="64" t="s">
        <v>701</v>
      </c>
      <c r="B749" s="64" t="s">
        <v>700</v>
      </c>
      <c r="C749" s="65"/>
      <c r="D749" s="66"/>
      <c r="E749" s="67"/>
      <c r="F749" s="68"/>
      <c r="G749" s="65"/>
      <c r="H749" s="69"/>
      <c r="I749" s="70"/>
      <c r="J749" s="70"/>
      <c r="K749" s="34" t="s">
        <v>65</v>
      </c>
      <c r="L749" s="77">
        <v>1207</v>
      </c>
      <c r="M749" s="77"/>
      <c r="N749" s="72"/>
      <c r="O749" s="79" t="s">
        <v>999</v>
      </c>
      <c r="P749" s="81">
        <v>43174.6096412037</v>
      </c>
      <c r="Q749" s="79" t="s">
        <v>1618</v>
      </c>
      <c r="R749" s="79"/>
      <c r="S749" s="79"/>
      <c r="T749" s="79"/>
      <c r="U749" s="79"/>
      <c r="V749" s="83" t="s">
        <v>3828</v>
      </c>
      <c r="W749" s="81">
        <v>43174.6096412037</v>
      </c>
      <c r="X749" s="83" t="s">
        <v>4624</v>
      </c>
      <c r="Y749" s="79"/>
      <c r="Z749" s="79"/>
      <c r="AA749" s="85" t="s">
        <v>5832</v>
      </c>
      <c r="AB749" s="79"/>
      <c r="AC749" s="79" t="b">
        <v>0</v>
      </c>
      <c r="AD749" s="79">
        <v>0</v>
      </c>
      <c r="AE749" s="85" t="s">
        <v>6296</v>
      </c>
      <c r="AF749" s="79" t="b">
        <v>0</v>
      </c>
      <c r="AG749" s="79" t="s">
        <v>6304</v>
      </c>
      <c r="AH749" s="79"/>
      <c r="AI749" s="85" t="s">
        <v>6296</v>
      </c>
      <c r="AJ749" s="79" t="b">
        <v>0</v>
      </c>
      <c r="AK749" s="79">
        <v>3</v>
      </c>
      <c r="AL749" s="85" t="s">
        <v>5830</v>
      </c>
      <c r="AM749" s="79" t="s">
        <v>6333</v>
      </c>
      <c r="AN749" s="79" t="b">
        <v>0</v>
      </c>
      <c r="AO749" s="85" t="s">
        <v>5830</v>
      </c>
      <c r="AP749" s="79" t="s">
        <v>176</v>
      </c>
      <c r="AQ749" s="79">
        <v>0</v>
      </c>
      <c r="AR749" s="79">
        <v>0</v>
      </c>
      <c r="AS749" s="79"/>
      <c r="AT749" s="79"/>
      <c r="AU749" s="79"/>
      <c r="AV749" s="79"/>
      <c r="AW749" s="79"/>
      <c r="AX749" s="79"/>
      <c r="AY749" s="79"/>
      <c r="AZ749" s="79"/>
      <c r="BA749">
        <v>1</v>
      </c>
      <c r="BB749" s="78" t="str">
        <f>REPLACE(INDEX(GroupVertices[Group], MATCH(Edges24[[#This Row],[Vertex 1]],GroupVertices[Vertex],0)),1,1,"")</f>
        <v>9</v>
      </c>
      <c r="BC749" s="78" t="str">
        <f>REPLACE(INDEX(GroupVertices[Group], MATCH(Edges24[[#This Row],[Vertex 2]],GroupVertices[Vertex],0)),1,1,"")</f>
        <v>9</v>
      </c>
      <c r="BD749" s="48"/>
      <c r="BE749" s="49"/>
      <c r="BF749" s="48"/>
      <c r="BG749" s="49"/>
      <c r="BH749" s="48"/>
      <c r="BI749" s="49"/>
      <c r="BJ749" s="48"/>
      <c r="BK749" s="49"/>
      <c r="BL749" s="48"/>
    </row>
    <row r="750" spans="1:64" x14ac:dyDescent="0.25">
      <c r="A750" s="64" t="s">
        <v>701</v>
      </c>
      <c r="B750" s="64" t="s">
        <v>871</v>
      </c>
      <c r="C750" s="65"/>
      <c r="D750" s="66"/>
      <c r="E750" s="67"/>
      <c r="F750" s="68"/>
      <c r="G750" s="65"/>
      <c r="H750" s="69"/>
      <c r="I750" s="70"/>
      <c r="J750" s="70"/>
      <c r="K750" s="34" t="s">
        <v>65</v>
      </c>
      <c r="L750" s="77">
        <v>1208</v>
      </c>
      <c r="M750" s="77"/>
      <c r="N750" s="72"/>
      <c r="O750" s="79" t="s">
        <v>999</v>
      </c>
      <c r="P750" s="81">
        <v>43174.609930555554</v>
      </c>
      <c r="Q750" s="79" t="s">
        <v>1229</v>
      </c>
      <c r="R750" s="79"/>
      <c r="S750" s="79"/>
      <c r="T750" s="79"/>
      <c r="U750" s="79"/>
      <c r="V750" s="83" t="s">
        <v>3828</v>
      </c>
      <c r="W750" s="81">
        <v>43174.609930555554</v>
      </c>
      <c r="X750" s="83" t="s">
        <v>4625</v>
      </c>
      <c r="Y750" s="79"/>
      <c r="Z750" s="79"/>
      <c r="AA750" s="85" t="s">
        <v>5833</v>
      </c>
      <c r="AB750" s="79"/>
      <c r="AC750" s="79" t="b">
        <v>0</v>
      </c>
      <c r="AD750" s="79">
        <v>0</v>
      </c>
      <c r="AE750" s="85" t="s">
        <v>6296</v>
      </c>
      <c r="AF750" s="79" t="b">
        <v>0</v>
      </c>
      <c r="AG750" s="79" t="s">
        <v>6304</v>
      </c>
      <c r="AH750" s="79"/>
      <c r="AI750" s="85" t="s">
        <v>6296</v>
      </c>
      <c r="AJ750" s="79" t="b">
        <v>0</v>
      </c>
      <c r="AK750" s="79">
        <v>11</v>
      </c>
      <c r="AL750" s="85" t="s">
        <v>5091</v>
      </c>
      <c r="AM750" s="79" t="s">
        <v>6333</v>
      </c>
      <c r="AN750" s="79" t="b">
        <v>0</v>
      </c>
      <c r="AO750" s="85" t="s">
        <v>5091</v>
      </c>
      <c r="AP750" s="79" t="s">
        <v>176</v>
      </c>
      <c r="AQ750" s="79">
        <v>0</v>
      </c>
      <c r="AR750" s="79">
        <v>0</v>
      </c>
      <c r="AS750" s="79"/>
      <c r="AT750" s="79"/>
      <c r="AU750" s="79"/>
      <c r="AV750" s="79"/>
      <c r="AW750" s="79"/>
      <c r="AX750" s="79"/>
      <c r="AY750" s="79"/>
      <c r="AZ750" s="79"/>
      <c r="BA750">
        <v>1</v>
      </c>
      <c r="BB750" s="78" t="str">
        <f>REPLACE(INDEX(GroupVertices[Group], MATCH(Edges24[[#This Row],[Vertex 1]],GroupVertices[Vertex],0)),1,1,"")</f>
        <v>9</v>
      </c>
      <c r="BC750" s="78" t="str">
        <f>REPLACE(INDEX(GroupVertices[Group], MATCH(Edges24[[#This Row],[Vertex 2]],GroupVertices[Vertex],0)),1,1,"")</f>
        <v>9</v>
      </c>
      <c r="BD750" s="48"/>
      <c r="BE750" s="49"/>
      <c r="BF750" s="48"/>
      <c r="BG750" s="49"/>
      <c r="BH750" s="48"/>
      <c r="BI750" s="49"/>
      <c r="BJ750" s="48"/>
      <c r="BK750" s="49"/>
      <c r="BL750" s="48"/>
    </row>
    <row r="751" spans="1:64" x14ac:dyDescent="0.25">
      <c r="A751" s="64" t="s">
        <v>484</v>
      </c>
      <c r="B751" s="64" t="s">
        <v>484</v>
      </c>
      <c r="C751" s="65"/>
      <c r="D751" s="66"/>
      <c r="E751" s="67"/>
      <c r="F751" s="68"/>
      <c r="G751" s="65"/>
      <c r="H751" s="69"/>
      <c r="I751" s="70"/>
      <c r="J751" s="70"/>
      <c r="K751" s="34" t="s">
        <v>65</v>
      </c>
      <c r="L751" s="77">
        <v>1220</v>
      </c>
      <c r="M751" s="77"/>
      <c r="N751" s="72"/>
      <c r="O751" s="79" t="s">
        <v>176</v>
      </c>
      <c r="P751" s="81">
        <v>43168.590509259258</v>
      </c>
      <c r="Q751" s="79" t="s">
        <v>1619</v>
      </c>
      <c r="R751" s="83" t="s">
        <v>2114</v>
      </c>
      <c r="S751" s="79" t="s">
        <v>2562</v>
      </c>
      <c r="T751" s="79" t="s">
        <v>2756</v>
      </c>
      <c r="U751" s="83" t="s">
        <v>3341</v>
      </c>
      <c r="V751" s="83" t="s">
        <v>3341</v>
      </c>
      <c r="W751" s="81">
        <v>43168.590509259258</v>
      </c>
      <c r="X751" s="83" t="s">
        <v>4626</v>
      </c>
      <c r="Y751" s="79"/>
      <c r="Z751" s="79"/>
      <c r="AA751" s="85" t="s">
        <v>5834</v>
      </c>
      <c r="AB751" s="79"/>
      <c r="AC751" s="79" t="b">
        <v>0</v>
      </c>
      <c r="AD751" s="79">
        <v>5</v>
      </c>
      <c r="AE751" s="85" t="s">
        <v>6296</v>
      </c>
      <c r="AF751" s="79" t="b">
        <v>0</v>
      </c>
      <c r="AG751" s="79" t="s">
        <v>6304</v>
      </c>
      <c r="AH751" s="79"/>
      <c r="AI751" s="85" t="s">
        <v>6296</v>
      </c>
      <c r="AJ751" s="79" t="b">
        <v>0</v>
      </c>
      <c r="AK751" s="79">
        <v>1</v>
      </c>
      <c r="AL751" s="85" t="s">
        <v>6296</v>
      </c>
      <c r="AM751" s="79" t="s">
        <v>6363</v>
      </c>
      <c r="AN751" s="79" t="b">
        <v>0</v>
      </c>
      <c r="AO751" s="85" t="s">
        <v>5834</v>
      </c>
      <c r="AP751" s="79" t="s">
        <v>6415</v>
      </c>
      <c r="AQ751" s="79">
        <v>0</v>
      </c>
      <c r="AR751" s="79">
        <v>0</v>
      </c>
      <c r="AS751" s="79"/>
      <c r="AT751" s="79"/>
      <c r="AU751" s="79"/>
      <c r="AV751" s="79"/>
      <c r="AW751" s="79"/>
      <c r="AX751" s="79"/>
      <c r="AY751" s="79"/>
      <c r="AZ751" s="79"/>
      <c r="BA751">
        <v>5</v>
      </c>
      <c r="BB751" s="78" t="str">
        <f>REPLACE(INDEX(GroupVertices[Group], MATCH(Edges24[[#This Row],[Vertex 1]],GroupVertices[Vertex],0)),1,1,"")</f>
        <v>9</v>
      </c>
      <c r="BC751" s="78" t="str">
        <f>REPLACE(INDEX(GroupVertices[Group], MATCH(Edges24[[#This Row],[Vertex 2]],GroupVertices[Vertex],0)),1,1,"")</f>
        <v>9</v>
      </c>
      <c r="BD751" s="48">
        <v>0</v>
      </c>
      <c r="BE751" s="49">
        <v>0</v>
      </c>
      <c r="BF751" s="48">
        <v>0</v>
      </c>
      <c r="BG751" s="49">
        <v>0</v>
      </c>
      <c r="BH751" s="48">
        <v>0</v>
      </c>
      <c r="BI751" s="49">
        <v>0</v>
      </c>
      <c r="BJ751" s="48">
        <v>15</v>
      </c>
      <c r="BK751" s="49">
        <v>100</v>
      </c>
      <c r="BL751" s="48">
        <v>15</v>
      </c>
    </row>
    <row r="752" spans="1:64" x14ac:dyDescent="0.25">
      <c r="A752" s="64" t="s">
        <v>484</v>
      </c>
      <c r="B752" s="64" t="s">
        <v>484</v>
      </c>
      <c r="C752" s="65"/>
      <c r="D752" s="66"/>
      <c r="E752" s="67"/>
      <c r="F752" s="68"/>
      <c r="G752" s="65"/>
      <c r="H752" s="69"/>
      <c r="I752" s="70"/>
      <c r="J752" s="70"/>
      <c r="K752" s="34" t="s">
        <v>65</v>
      </c>
      <c r="L752" s="77">
        <v>1221</v>
      </c>
      <c r="M752" s="77"/>
      <c r="N752" s="72"/>
      <c r="O752" s="79" t="s">
        <v>176</v>
      </c>
      <c r="P752" s="81">
        <v>43167.548750000002</v>
      </c>
      <c r="Q752" s="79" t="s">
        <v>1620</v>
      </c>
      <c r="R752" s="83" t="s">
        <v>2115</v>
      </c>
      <c r="S752" s="79" t="s">
        <v>2562</v>
      </c>
      <c r="T752" s="79" t="s">
        <v>2756</v>
      </c>
      <c r="U752" s="83" t="s">
        <v>3342</v>
      </c>
      <c r="V752" s="83" t="s">
        <v>3342</v>
      </c>
      <c r="W752" s="81">
        <v>43167.548750000002</v>
      </c>
      <c r="X752" s="83" t="s">
        <v>4627</v>
      </c>
      <c r="Y752" s="79"/>
      <c r="Z752" s="79"/>
      <c r="AA752" s="85" t="s">
        <v>5835</v>
      </c>
      <c r="AB752" s="79"/>
      <c r="AC752" s="79" t="b">
        <v>0</v>
      </c>
      <c r="AD752" s="79">
        <v>5</v>
      </c>
      <c r="AE752" s="85" t="s">
        <v>6296</v>
      </c>
      <c r="AF752" s="79" t="b">
        <v>0</v>
      </c>
      <c r="AG752" s="79" t="s">
        <v>6304</v>
      </c>
      <c r="AH752" s="79"/>
      <c r="AI752" s="85" t="s">
        <v>6296</v>
      </c>
      <c r="AJ752" s="79" t="b">
        <v>0</v>
      </c>
      <c r="AK752" s="79">
        <v>3</v>
      </c>
      <c r="AL752" s="85" t="s">
        <v>6296</v>
      </c>
      <c r="AM752" s="79" t="s">
        <v>6363</v>
      </c>
      <c r="AN752" s="79" t="b">
        <v>0</v>
      </c>
      <c r="AO752" s="85" t="s">
        <v>5835</v>
      </c>
      <c r="AP752" s="79" t="s">
        <v>6415</v>
      </c>
      <c r="AQ752" s="79">
        <v>0</v>
      </c>
      <c r="AR752" s="79">
        <v>0</v>
      </c>
      <c r="AS752" s="79"/>
      <c r="AT752" s="79"/>
      <c r="AU752" s="79"/>
      <c r="AV752" s="79"/>
      <c r="AW752" s="79"/>
      <c r="AX752" s="79"/>
      <c r="AY752" s="79"/>
      <c r="AZ752" s="79"/>
      <c r="BA752">
        <v>5</v>
      </c>
      <c r="BB752" s="78" t="str">
        <f>REPLACE(INDEX(GroupVertices[Group], MATCH(Edges24[[#This Row],[Vertex 1]],GroupVertices[Vertex],0)),1,1,"")</f>
        <v>9</v>
      </c>
      <c r="BC752" s="78" t="str">
        <f>REPLACE(INDEX(GroupVertices[Group], MATCH(Edges24[[#This Row],[Vertex 2]],GroupVertices[Vertex],0)),1,1,"")</f>
        <v>9</v>
      </c>
      <c r="BD752" s="48">
        <v>1</v>
      </c>
      <c r="BE752" s="49">
        <v>5.5555555555555554</v>
      </c>
      <c r="BF752" s="48">
        <v>1</v>
      </c>
      <c r="BG752" s="49">
        <v>5.5555555555555554</v>
      </c>
      <c r="BH752" s="48">
        <v>0</v>
      </c>
      <c r="BI752" s="49">
        <v>0</v>
      </c>
      <c r="BJ752" s="48">
        <v>16</v>
      </c>
      <c r="BK752" s="49">
        <v>88.888888888888886</v>
      </c>
      <c r="BL752" s="48">
        <v>18</v>
      </c>
    </row>
    <row r="753" spans="1:64" x14ac:dyDescent="0.25">
      <c r="A753" s="64" t="s">
        <v>484</v>
      </c>
      <c r="B753" s="64" t="s">
        <v>484</v>
      </c>
      <c r="C753" s="65"/>
      <c r="D753" s="66"/>
      <c r="E753" s="67"/>
      <c r="F753" s="68"/>
      <c r="G753" s="65"/>
      <c r="H753" s="69"/>
      <c r="I753" s="70"/>
      <c r="J753" s="70"/>
      <c r="K753" s="34" t="s">
        <v>65</v>
      </c>
      <c r="L753" s="77">
        <v>1222</v>
      </c>
      <c r="M753" s="77"/>
      <c r="N753" s="72"/>
      <c r="O753" s="79" t="s">
        <v>176</v>
      </c>
      <c r="P753" s="81">
        <v>43174.505752314813</v>
      </c>
      <c r="Q753" s="79" t="s">
        <v>1621</v>
      </c>
      <c r="R753" s="83" t="s">
        <v>2219</v>
      </c>
      <c r="S753" s="79" t="s">
        <v>2518</v>
      </c>
      <c r="T753" s="79" t="s">
        <v>2756</v>
      </c>
      <c r="U753" s="83" t="s">
        <v>3343</v>
      </c>
      <c r="V753" s="83" t="s">
        <v>3343</v>
      </c>
      <c r="W753" s="81">
        <v>43174.505752314813</v>
      </c>
      <c r="X753" s="83" t="s">
        <v>4628</v>
      </c>
      <c r="Y753" s="79"/>
      <c r="Z753" s="79"/>
      <c r="AA753" s="85" t="s">
        <v>5836</v>
      </c>
      <c r="AB753" s="79"/>
      <c r="AC753" s="79" t="b">
        <v>0</v>
      </c>
      <c r="AD753" s="79">
        <v>3</v>
      </c>
      <c r="AE753" s="85" t="s">
        <v>6296</v>
      </c>
      <c r="AF753" s="79" t="b">
        <v>0</v>
      </c>
      <c r="AG753" s="79" t="s">
        <v>6304</v>
      </c>
      <c r="AH753" s="79"/>
      <c r="AI753" s="85" t="s">
        <v>6296</v>
      </c>
      <c r="AJ753" s="79" t="b">
        <v>0</v>
      </c>
      <c r="AK753" s="79">
        <v>1</v>
      </c>
      <c r="AL753" s="85" t="s">
        <v>6296</v>
      </c>
      <c r="AM753" s="79" t="s">
        <v>6363</v>
      </c>
      <c r="AN753" s="79" t="b">
        <v>0</v>
      </c>
      <c r="AO753" s="85" t="s">
        <v>5836</v>
      </c>
      <c r="AP753" s="79" t="s">
        <v>6415</v>
      </c>
      <c r="AQ753" s="79">
        <v>0</v>
      </c>
      <c r="AR753" s="79">
        <v>0</v>
      </c>
      <c r="AS753" s="79"/>
      <c r="AT753" s="79"/>
      <c r="AU753" s="79"/>
      <c r="AV753" s="79"/>
      <c r="AW753" s="79"/>
      <c r="AX753" s="79"/>
      <c r="AY753" s="79"/>
      <c r="AZ753" s="79"/>
      <c r="BA753">
        <v>5</v>
      </c>
      <c r="BB753" s="78" t="str">
        <f>REPLACE(INDEX(GroupVertices[Group], MATCH(Edges24[[#This Row],[Vertex 1]],GroupVertices[Vertex],0)),1,1,"")</f>
        <v>9</v>
      </c>
      <c r="BC753" s="78" t="str">
        <f>REPLACE(INDEX(GroupVertices[Group], MATCH(Edges24[[#This Row],[Vertex 2]],GroupVertices[Vertex],0)),1,1,"")</f>
        <v>9</v>
      </c>
      <c r="BD753" s="48">
        <v>0</v>
      </c>
      <c r="BE753" s="49">
        <v>0</v>
      </c>
      <c r="BF753" s="48">
        <v>0</v>
      </c>
      <c r="BG753" s="49">
        <v>0</v>
      </c>
      <c r="BH753" s="48">
        <v>0</v>
      </c>
      <c r="BI753" s="49">
        <v>0</v>
      </c>
      <c r="BJ753" s="48">
        <v>13</v>
      </c>
      <c r="BK753" s="49">
        <v>100</v>
      </c>
      <c r="BL753" s="48">
        <v>13</v>
      </c>
    </row>
    <row r="754" spans="1:64" x14ac:dyDescent="0.25">
      <c r="A754" s="64" t="s">
        <v>484</v>
      </c>
      <c r="B754" s="64" t="s">
        <v>484</v>
      </c>
      <c r="C754" s="65"/>
      <c r="D754" s="66"/>
      <c r="E754" s="67"/>
      <c r="F754" s="68"/>
      <c r="G754" s="65"/>
      <c r="H754" s="69"/>
      <c r="I754" s="70"/>
      <c r="J754" s="70"/>
      <c r="K754" s="34" t="s">
        <v>65</v>
      </c>
      <c r="L754" s="77">
        <v>1223</v>
      </c>
      <c r="M754" s="77"/>
      <c r="N754" s="72"/>
      <c r="O754" s="79" t="s">
        <v>176</v>
      </c>
      <c r="P754" s="81">
        <v>43178.529594907406</v>
      </c>
      <c r="Q754" s="79" t="s">
        <v>1622</v>
      </c>
      <c r="R754" s="83" t="s">
        <v>2332</v>
      </c>
      <c r="S754" s="79" t="s">
        <v>2518</v>
      </c>
      <c r="T754" s="79" t="s">
        <v>2756</v>
      </c>
      <c r="U754" s="83" t="s">
        <v>3344</v>
      </c>
      <c r="V754" s="83" t="s">
        <v>3344</v>
      </c>
      <c r="W754" s="81">
        <v>43178.529594907406</v>
      </c>
      <c r="X754" s="83" t="s">
        <v>4629</v>
      </c>
      <c r="Y754" s="79"/>
      <c r="Z754" s="79"/>
      <c r="AA754" s="85" t="s">
        <v>5837</v>
      </c>
      <c r="AB754" s="79"/>
      <c r="AC754" s="79" t="b">
        <v>0</v>
      </c>
      <c r="AD754" s="79">
        <v>1</v>
      </c>
      <c r="AE754" s="85" t="s">
        <v>6296</v>
      </c>
      <c r="AF754" s="79" t="b">
        <v>0</v>
      </c>
      <c r="AG754" s="79" t="s">
        <v>6304</v>
      </c>
      <c r="AH754" s="79"/>
      <c r="AI754" s="85" t="s">
        <v>6296</v>
      </c>
      <c r="AJ754" s="79" t="b">
        <v>0</v>
      </c>
      <c r="AK754" s="79">
        <v>1</v>
      </c>
      <c r="AL754" s="85" t="s">
        <v>6296</v>
      </c>
      <c r="AM754" s="79" t="s">
        <v>6363</v>
      </c>
      <c r="AN754" s="79" t="b">
        <v>0</v>
      </c>
      <c r="AO754" s="85" t="s">
        <v>5837</v>
      </c>
      <c r="AP754" s="79" t="s">
        <v>6415</v>
      </c>
      <c r="AQ754" s="79">
        <v>0</v>
      </c>
      <c r="AR754" s="79">
        <v>0</v>
      </c>
      <c r="AS754" s="79"/>
      <c r="AT754" s="79"/>
      <c r="AU754" s="79"/>
      <c r="AV754" s="79"/>
      <c r="AW754" s="79"/>
      <c r="AX754" s="79"/>
      <c r="AY754" s="79"/>
      <c r="AZ754" s="79"/>
      <c r="BA754">
        <v>5</v>
      </c>
      <c r="BB754" s="78" t="str">
        <f>REPLACE(INDEX(GroupVertices[Group], MATCH(Edges24[[#This Row],[Vertex 1]],GroupVertices[Vertex],0)),1,1,"")</f>
        <v>9</v>
      </c>
      <c r="BC754" s="78" t="str">
        <f>REPLACE(INDEX(GroupVertices[Group], MATCH(Edges24[[#This Row],[Vertex 2]],GroupVertices[Vertex],0)),1,1,"")</f>
        <v>9</v>
      </c>
      <c r="BD754" s="48">
        <v>1</v>
      </c>
      <c r="BE754" s="49">
        <v>9.0909090909090917</v>
      </c>
      <c r="BF754" s="48">
        <v>0</v>
      </c>
      <c r="BG754" s="49">
        <v>0</v>
      </c>
      <c r="BH754" s="48">
        <v>0</v>
      </c>
      <c r="BI754" s="49">
        <v>0</v>
      </c>
      <c r="BJ754" s="48">
        <v>10</v>
      </c>
      <c r="BK754" s="49">
        <v>90.909090909090907</v>
      </c>
      <c r="BL754" s="48">
        <v>11</v>
      </c>
    </row>
    <row r="755" spans="1:64" x14ac:dyDescent="0.25">
      <c r="A755" s="64" t="s">
        <v>484</v>
      </c>
      <c r="B755" s="64" t="s">
        <v>484</v>
      </c>
      <c r="C755" s="65"/>
      <c r="D755" s="66"/>
      <c r="E755" s="67"/>
      <c r="F755" s="68"/>
      <c r="G755" s="65"/>
      <c r="H755" s="69"/>
      <c r="I755" s="70"/>
      <c r="J755" s="70"/>
      <c r="K755" s="34" t="s">
        <v>65</v>
      </c>
      <c r="L755" s="77">
        <v>1224</v>
      </c>
      <c r="M755" s="77"/>
      <c r="N755" s="72"/>
      <c r="O755" s="79" t="s">
        <v>176</v>
      </c>
      <c r="P755" s="81">
        <v>43171.663506944446</v>
      </c>
      <c r="Q755" s="79" t="s">
        <v>1623</v>
      </c>
      <c r="R755" s="83" t="s">
        <v>2333</v>
      </c>
      <c r="S755" s="79" t="s">
        <v>2562</v>
      </c>
      <c r="T755" s="79" t="s">
        <v>2756</v>
      </c>
      <c r="U755" s="83" t="s">
        <v>3345</v>
      </c>
      <c r="V755" s="83" t="s">
        <v>3345</v>
      </c>
      <c r="W755" s="81">
        <v>43171.663506944446</v>
      </c>
      <c r="X755" s="83" t="s">
        <v>4630</v>
      </c>
      <c r="Y755" s="79"/>
      <c r="Z755" s="79"/>
      <c r="AA755" s="85" t="s">
        <v>5838</v>
      </c>
      <c r="AB755" s="79"/>
      <c r="AC755" s="79" t="b">
        <v>0</v>
      </c>
      <c r="AD755" s="79">
        <v>0</v>
      </c>
      <c r="AE755" s="85" t="s">
        <v>6296</v>
      </c>
      <c r="AF755" s="79" t="b">
        <v>0</v>
      </c>
      <c r="AG755" s="79" t="s">
        <v>6304</v>
      </c>
      <c r="AH755" s="79"/>
      <c r="AI755" s="85" t="s">
        <v>6296</v>
      </c>
      <c r="AJ755" s="79" t="b">
        <v>0</v>
      </c>
      <c r="AK755" s="79">
        <v>0</v>
      </c>
      <c r="AL755" s="85" t="s">
        <v>6296</v>
      </c>
      <c r="AM755" s="79" t="s">
        <v>6363</v>
      </c>
      <c r="AN755" s="79" t="b">
        <v>0</v>
      </c>
      <c r="AO755" s="85" t="s">
        <v>5838</v>
      </c>
      <c r="AP755" s="79" t="s">
        <v>176</v>
      </c>
      <c r="AQ755" s="79">
        <v>0</v>
      </c>
      <c r="AR755" s="79">
        <v>0</v>
      </c>
      <c r="AS755" s="79"/>
      <c r="AT755" s="79"/>
      <c r="AU755" s="79"/>
      <c r="AV755" s="79"/>
      <c r="AW755" s="79"/>
      <c r="AX755" s="79"/>
      <c r="AY755" s="79"/>
      <c r="AZ755" s="79"/>
      <c r="BA755">
        <v>5</v>
      </c>
      <c r="BB755" s="78" t="str">
        <f>REPLACE(INDEX(GroupVertices[Group], MATCH(Edges24[[#This Row],[Vertex 1]],GroupVertices[Vertex],0)),1,1,"")</f>
        <v>9</v>
      </c>
      <c r="BC755" s="78" t="str">
        <f>REPLACE(INDEX(GroupVertices[Group], MATCH(Edges24[[#This Row],[Vertex 2]],GroupVertices[Vertex],0)),1,1,"")</f>
        <v>9</v>
      </c>
      <c r="BD755" s="48">
        <v>1</v>
      </c>
      <c r="BE755" s="49">
        <v>11.111111111111111</v>
      </c>
      <c r="BF755" s="48">
        <v>0</v>
      </c>
      <c r="BG755" s="49">
        <v>0</v>
      </c>
      <c r="BH755" s="48">
        <v>0</v>
      </c>
      <c r="BI755" s="49">
        <v>0</v>
      </c>
      <c r="BJ755" s="48">
        <v>8</v>
      </c>
      <c r="BK755" s="49">
        <v>88.888888888888886</v>
      </c>
      <c r="BL755" s="48">
        <v>9</v>
      </c>
    </row>
    <row r="756" spans="1:64" x14ac:dyDescent="0.25">
      <c r="A756" s="64" t="s">
        <v>701</v>
      </c>
      <c r="B756" s="64" t="s">
        <v>484</v>
      </c>
      <c r="C756" s="65"/>
      <c r="D756" s="66"/>
      <c r="E756" s="67"/>
      <c r="F756" s="68"/>
      <c r="G756" s="65"/>
      <c r="H756" s="69"/>
      <c r="I756" s="70"/>
      <c r="J756" s="70"/>
      <c r="K756" s="34" t="s">
        <v>65</v>
      </c>
      <c r="L756" s="77">
        <v>1225</v>
      </c>
      <c r="M756" s="77"/>
      <c r="N756" s="72"/>
      <c r="O756" s="79" t="s">
        <v>999</v>
      </c>
      <c r="P756" s="81">
        <v>43178.588680555556</v>
      </c>
      <c r="Q756" s="79" t="s">
        <v>1624</v>
      </c>
      <c r="R756" s="83" t="s">
        <v>2332</v>
      </c>
      <c r="S756" s="79" t="s">
        <v>2518</v>
      </c>
      <c r="T756" s="79" t="s">
        <v>2756</v>
      </c>
      <c r="U756" s="79"/>
      <c r="V756" s="83" t="s">
        <v>3828</v>
      </c>
      <c r="W756" s="81">
        <v>43178.588680555556</v>
      </c>
      <c r="X756" s="83" t="s">
        <v>4631</v>
      </c>
      <c r="Y756" s="79"/>
      <c r="Z756" s="79"/>
      <c r="AA756" s="85" t="s">
        <v>5839</v>
      </c>
      <c r="AB756" s="79"/>
      <c r="AC756" s="79" t="b">
        <v>0</v>
      </c>
      <c r="AD756" s="79">
        <v>0</v>
      </c>
      <c r="AE756" s="85" t="s">
        <v>6296</v>
      </c>
      <c r="AF756" s="79" t="b">
        <v>0</v>
      </c>
      <c r="AG756" s="79" t="s">
        <v>6304</v>
      </c>
      <c r="AH756" s="79"/>
      <c r="AI756" s="85" t="s">
        <v>6296</v>
      </c>
      <c r="AJ756" s="79" t="b">
        <v>0</v>
      </c>
      <c r="AK756" s="79">
        <v>1</v>
      </c>
      <c r="AL756" s="85" t="s">
        <v>5837</v>
      </c>
      <c r="AM756" s="79" t="s">
        <v>6333</v>
      </c>
      <c r="AN756" s="79" t="b">
        <v>0</v>
      </c>
      <c r="AO756" s="85" t="s">
        <v>5837</v>
      </c>
      <c r="AP756" s="79" t="s">
        <v>176</v>
      </c>
      <c r="AQ756" s="79">
        <v>0</v>
      </c>
      <c r="AR756" s="79">
        <v>0</v>
      </c>
      <c r="AS756" s="79"/>
      <c r="AT756" s="79"/>
      <c r="AU756" s="79"/>
      <c r="AV756" s="79"/>
      <c r="AW756" s="79"/>
      <c r="AX756" s="79"/>
      <c r="AY756" s="79"/>
      <c r="AZ756" s="79"/>
      <c r="BA756">
        <v>1</v>
      </c>
      <c r="BB756" s="78" t="str">
        <f>REPLACE(INDEX(GroupVertices[Group], MATCH(Edges24[[#This Row],[Vertex 1]],GroupVertices[Vertex],0)),1,1,"")</f>
        <v>9</v>
      </c>
      <c r="BC756" s="78" t="str">
        <f>REPLACE(INDEX(GroupVertices[Group], MATCH(Edges24[[#This Row],[Vertex 2]],GroupVertices[Vertex],0)),1,1,"")</f>
        <v>9</v>
      </c>
      <c r="BD756" s="48">
        <v>1</v>
      </c>
      <c r="BE756" s="49">
        <v>7.1428571428571432</v>
      </c>
      <c r="BF756" s="48">
        <v>0</v>
      </c>
      <c r="BG756" s="49">
        <v>0</v>
      </c>
      <c r="BH756" s="48">
        <v>0</v>
      </c>
      <c r="BI756" s="49">
        <v>0</v>
      </c>
      <c r="BJ756" s="48">
        <v>13</v>
      </c>
      <c r="BK756" s="49">
        <v>92.857142857142861</v>
      </c>
      <c r="BL756" s="48">
        <v>14</v>
      </c>
    </row>
    <row r="757" spans="1:64" x14ac:dyDescent="0.25">
      <c r="A757" s="64" t="s">
        <v>702</v>
      </c>
      <c r="B757" s="64" t="s">
        <v>702</v>
      </c>
      <c r="C757" s="65"/>
      <c r="D757" s="66"/>
      <c r="E757" s="67"/>
      <c r="F757" s="68"/>
      <c r="G757" s="65"/>
      <c r="H757" s="69"/>
      <c r="I757" s="70"/>
      <c r="J757" s="70"/>
      <c r="K757" s="34" t="s">
        <v>65</v>
      </c>
      <c r="L757" s="77">
        <v>1226</v>
      </c>
      <c r="M757" s="77"/>
      <c r="N757" s="72"/>
      <c r="O757" s="79" t="s">
        <v>176</v>
      </c>
      <c r="P757" s="81">
        <v>43178.593784722223</v>
      </c>
      <c r="Q757" s="79" t="s">
        <v>1625</v>
      </c>
      <c r="R757" s="79"/>
      <c r="S757" s="79"/>
      <c r="T757" s="79" t="s">
        <v>2972</v>
      </c>
      <c r="U757" s="83" t="s">
        <v>3346</v>
      </c>
      <c r="V757" s="83" t="s">
        <v>3346</v>
      </c>
      <c r="W757" s="81">
        <v>43178.593784722223</v>
      </c>
      <c r="X757" s="83" t="s">
        <v>4632</v>
      </c>
      <c r="Y757" s="79"/>
      <c r="Z757" s="79"/>
      <c r="AA757" s="85" t="s">
        <v>5840</v>
      </c>
      <c r="AB757" s="79"/>
      <c r="AC757" s="79" t="b">
        <v>0</v>
      </c>
      <c r="AD757" s="79">
        <v>1</v>
      </c>
      <c r="AE757" s="85" t="s">
        <v>6296</v>
      </c>
      <c r="AF757" s="79" t="b">
        <v>0</v>
      </c>
      <c r="AG757" s="79" t="s">
        <v>6304</v>
      </c>
      <c r="AH757" s="79"/>
      <c r="AI757" s="85" t="s">
        <v>6296</v>
      </c>
      <c r="AJ757" s="79" t="b">
        <v>0</v>
      </c>
      <c r="AK757" s="79">
        <v>0</v>
      </c>
      <c r="AL757" s="85" t="s">
        <v>6296</v>
      </c>
      <c r="AM757" s="79" t="s">
        <v>6345</v>
      </c>
      <c r="AN757" s="79" t="b">
        <v>0</v>
      </c>
      <c r="AO757" s="85" t="s">
        <v>5840</v>
      </c>
      <c r="AP757" s="79" t="s">
        <v>176</v>
      </c>
      <c r="AQ757" s="79">
        <v>0</v>
      </c>
      <c r="AR757" s="79">
        <v>0</v>
      </c>
      <c r="AS757" s="79"/>
      <c r="AT757" s="79"/>
      <c r="AU757" s="79"/>
      <c r="AV757" s="79"/>
      <c r="AW757" s="79"/>
      <c r="AX757" s="79"/>
      <c r="AY757" s="79"/>
      <c r="AZ757" s="79"/>
      <c r="BA757">
        <v>1</v>
      </c>
      <c r="BB757" s="78" t="str">
        <f>REPLACE(INDEX(GroupVertices[Group], MATCH(Edges24[[#This Row],[Vertex 1]],GroupVertices[Vertex],0)),1,1,"")</f>
        <v>1</v>
      </c>
      <c r="BC757" s="78" t="str">
        <f>REPLACE(INDEX(GroupVertices[Group], MATCH(Edges24[[#This Row],[Vertex 2]],GroupVertices[Vertex],0)),1,1,"")</f>
        <v>1</v>
      </c>
      <c r="BD757" s="48">
        <v>1</v>
      </c>
      <c r="BE757" s="49">
        <v>2.1739130434782608</v>
      </c>
      <c r="BF757" s="48">
        <v>0</v>
      </c>
      <c r="BG757" s="49">
        <v>0</v>
      </c>
      <c r="BH757" s="48">
        <v>0</v>
      </c>
      <c r="BI757" s="49">
        <v>0</v>
      </c>
      <c r="BJ757" s="48">
        <v>45</v>
      </c>
      <c r="BK757" s="49">
        <v>97.826086956521735</v>
      </c>
      <c r="BL757" s="48">
        <v>46</v>
      </c>
    </row>
    <row r="758" spans="1:64" x14ac:dyDescent="0.25">
      <c r="A758" s="64" t="s">
        <v>703</v>
      </c>
      <c r="B758" s="64" t="s">
        <v>703</v>
      </c>
      <c r="C758" s="65"/>
      <c r="D758" s="66"/>
      <c r="E758" s="67"/>
      <c r="F758" s="68"/>
      <c r="G758" s="65"/>
      <c r="H758" s="69"/>
      <c r="I758" s="70"/>
      <c r="J758" s="70"/>
      <c r="K758" s="34" t="s">
        <v>65</v>
      </c>
      <c r="L758" s="77">
        <v>1227</v>
      </c>
      <c r="M758" s="77"/>
      <c r="N758" s="72"/>
      <c r="O758" s="79" t="s">
        <v>176</v>
      </c>
      <c r="P758" s="81">
        <v>43170.635474537034</v>
      </c>
      <c r="Q758" s="79" t="s">
        <v>1626</v>
      </c>
      <c r="R758" s="83" t="s">
        <v>2334</v>
      </c>
      <c r="S758" s="79" t="s">
        <v>2508</v>
      </c>
      <c r="T758" s="79" t="s">
        <v>2973</v>
      </c>
      <c r="U758" s="83" t="s">
        <v>3347</v>
      </c>
      <c r="V758" s="83" t="s">
        <v>3347</v>
      </c>
      <c r="W758" s="81">
        <v>43170.635474537034</v>
      </c>
      <c r="X758" s="83" t="s">
        <v>4633</v>
      </c>
      <c r="Y758" s="79"/>
      <c r="Z758" s="79"/>
      <c r="AA758" s="85" t="s">
        <v>5841</v>
      </c>
      <c r="AB758" s="79"/>
      <c r="AC758" s="79" t="b">
        <v>0</v>
      </c>
      <c r="AD758" s="79">
        <v>2</v>
      </c>
      <c r="AE758" s="85" t="s">
        <v>6296</v>
      </c>
      <c r="AF758" s="79" t="b">
        <v>0</v>
      </c>
      <c r="AG758" s="79" t="s">
        <v>6304</v>
      </c>
      <c r="AH758" s="79"/>
      <c r="AI758" s="85" t="s">
        <v>6296</v>
      </c>
      <c r="AJ758" s="79" t="b">
        <v>0</v>
      </c>
      <c r="AK758" s="79">
        <v>1</v>
      </c>
      <c r="AL758" s="85" t="s">
        <v>6296</v>
      </c>
      <c r="AM758" s="79" t="s">
        <v>6362</v>
      </c>
      <c r="AN758" s="79" t="b">
        <v>0</v>
      </c>
      <c r="AO758" s="85" t="s">
        <v>5841</v>
      </c>
      <c r="AP758" s="79" t="s">
        <v>6415</v>
      </c>
      <c r="AQ758" s="79">
        <v>0</v>
      </c>
      <c r="AR758" s="79">
        <v>0</v>
      </c>
      <c r="AS758" s="79"/>
      <c r="AT758" s="79"/>
      <c r="AU758" s="79"/>
      <c r="AV758" s="79"/>
      <c r="AW758" s="79"/>
      <c r="AX758" s="79"/>
      <c r="AY758" s="79"/>
      <c r="AZ758" s="79"/>
      <c r="BA758">
        <v>3</v>
      </c>
      <c r="BB758" s="78" t="str">
        <f>REPLACE(INDEX(GroupVertices[Group], MATCH(Edges24[[#This Row],[Vertex 1]],GroupVertices[Vertex],0)),1,1,"")</f>
        <v>6</v>
      </c>
      <c r="BC758" s="78" t="str">
        <f>REPLACE(INDEX(GroupVertices[Group], MATCH(Edges24[[#This Row],[Vertex 2]],GroupVertices[Vertex],0)),1,1,"")</f>
        <v>6</v>
      </c>
      <c r="BD758" s="48">
        <v>1</v>
      </c>
      <c r="BE758" s="49">
        <v>10</v>
      </c>
      <c r="BF758" s="48">
        <v>0</v>
      </c>
      <c r="BG758" s="49">
        <v>0</v>
      </c>
      <c r="BH758" s="48">
        <v>0</v>
      </c>
      <c r="BI758" s="49">
        <v>0</v>
      </c>
      <c r="BJ758" s="48">
        <v>9</v>
      </c>
      <c r="BK758" s="49">
        <v>90</v>
      </c>
      <c r="BL758" s="48">
        <v>10</v>
      </c>
    </row>
    <row r="759" spans="1:64" x14ac:dyDescent="0.25">
      <c r="A759" s="64" t="s">
        <v>703</v>
      </c>
      <c r="B759" s="64" t="s">
        <v>740</v>
      </c>
      <c r="C759" s="65"/>
      <c r="D759" s="66"/>
      <c r="E759" s="67"/>
      <c r="F759" s="68"/>
      <c r="G759" s="65"/>
      <c r="H759" s="69"/>
      <c r="I759" s="70"/>
      <c r="J759" s="70"/>
      <c r="K759" s="34" t="s">
        <v>65</v>
      </c>
      <c r="L759" s="77">
        <v>1228</v>
      </c>
      <c r="M759" s="77"/>
      <c r="N759" s="72"/>
      <c r="O759" s="79" t="s">
        <v>999</v>
      </c>
      <c r="P759" s="81">
        <v>43170.645856481482</v>
      </c>
      <c r="Q759" s="79" t="s">
        <v>1240</v>
      </c>
      <c r="R759" s="83" t="s">
        <v>2130</v>
      </c>
      <c r="S759" s="79" t="s">
        <v>2508</v>
      </c>
      <c r="T759" s="79" t="s">
        <v>2779</v>
      </c>
      <c r="U759" s="79"/>
      <c r="V759" s="83" t="s">
        <v>3829</v>
      </c>
      <c r="W759" s="81">
        <v>43170.645856481482</v>
      </c>
      <c r="X759" s="83" t="s">
        <v>4634</v>
      </c>
      <c r="Y759" s="79"/>
      <c r="Z759" s="79"/>
      <c r="AA759" s="85" t="s">
        <v>5842</v>
      </c>
      <c r="AB759" s="79"/>
      <c r="AC759" s="79" t="b">
        <v>0</v>
      </c>
      <c r="AD759" s="79">
        <v>0</v>
      </c>
      <c r="AE759" s="85" t="s">
        <v>6296</v>
      </c>
      <c r="AF759" s="79" t="b">
        <v>0</v>
      </c>
      <c r="AG759" s="79" t="s">
        <v>6304</v>
      </c>
      <c r="AH759" s="79"/>
      <c r="AI759" s="85" t="s">
        <v>6296</v>
      </c>
      <c r="AJ759" s="79" t="b">
        <v>0</v>
      </c>
      <c r="AK759" s="79">
        <v>4</v>
      </c>
      <c r="AL759" s="85" t="s">
        <v>6274</v>
      </c>
      <c r="AM759" s="79" t="s">
        <v>6331</v>
      </c>
      <c r="AN759" s="79" t="b">
        <v>0</v>
      </c>
      <c r="AO759" s="85" t="s">
        <v>6274</v>
      </c>
      <c r="AP759" s="79" t="s">
        <v>176</v>
      </c>
      <c r="AQ759" s="79">
        <v>0</v>
      </c>
      <c r="AR759" s="79">
        <v>0</v>
      </c>
      <c r="AS759" s="79"/>
      <c r="AT759" s="79"/>
      <c r="AU759" s="79"/>
      <c r="AV759" s="79"/>
      <c r="AW759" s="79"/>
      <c r="AX759" s="79"/>
      <c r="AY759" s="79"/>
      <c r="AZ759" s="79"/>
      <c r="BA759">
        <v>8</v>
      </c>
      <c r="BB759" s="78" t="str">
        <f>REPLACE(INDEX(GroupVertices[Group], MATCH(Edges24[[#This Row],[Vertex 1]],GroupVertices[Vertex],0)),1,1,"")</f>
        <v>6</v>
      </c>
      <c r="BC759" s="78" t="str">
        <f>REPLACE(INDEX(GroupVertices[Group], MATCH(Edges24[[#This Row],[Vertex 2]],GroupVertices[Vertex],0)),1,1,"")</f>
        <v>6</v>
      </c>
      <c r="BD759" s="48">
        <v>0</v>
      </c>
      <c r="BE759" s="49">
        <v>0</v>
      </c>
      <c r="BF759" s="48">
        <v>0</v>
      </c>
      <c r="BG759" s="49">
        <v>0</v>
      </c>
      <c r="BH759" s="48">
        <v>0</v>
      </c>
      <c r="BI759" s="49">
        <v>0</v>
      </c>
      <c r="BJ759" s="48">
        <v>15</v>
      </c>
      <c r="BK759" s="49">
        <v>100</v>
      </c>
      <c r="BL759" s="48">
        <v>15</v>
      </c>
    </row>
    <row r="760" spans="1:64" x14ac:dyDescent="0.25">
      <c r="A760" s="64" t="s">
        <v>703</v>
      </c>
      <c r="B760" s="64" t="s">
        <v>740</v>
      </c>
      <c r="C760" s="65"/>
      <c r="D760" s="66"/>
      <c r="E760" s="67"/>
      <c r="F760" s="68"/>
      <c r="G760" s="65"/>
      <c r="H760" s="69"/>
      <c r="I760" s="70"/>
      <c r="J760" s="70"/>
      <c r="K760" s="34" t="s">
        <v>65</v>
      </c>
      <c r="L760" s="77">
        <v>1229</v>
      </c>
      <c r="M760" s="77"/>
      <c r="N760" s="72"/>
      <c r="O760" s="79" t="s">
        <v>999</v>
      </c>
      <c r="P760" s="81">
        <v>43170.645868055559</v>
      </c>
      <c r="Q760" s="79" t="s">
        <v>1241</v>
      </c>
      <c r="R760" s="83" t="s">
        <v>2131</v>
      </c>
      <c r="S760" s="79" t="s">
        <v>2508</v>
      </c>
      <c r="T760" s="79" t="s">
        <v>2780</v>
      </c>
      <c r="U760" s="79"/>
      <c r="V760" s="83" t="s">
        <v>3829</v>
      </c>
      <c r="W760" s="81">
        <v>43170.645868055559</v>
      </c>
      <c r="X760" s="83" t="s">
        <v>4635</v>
      </c>
      <c r="Y760" s="79"/>
      <c r="Z760" s="79"/>
      <c r="AA760" s="85" t="s">
        <v>5843</v>
      </c>
      <c r="AB760" s="79"/>
      <c r="AC760" s="79" t="b">
        <v>0</v>
      </c>
      <c r="AD760" s="79">
        <v>0</v>
      </c>
      <c r="AE760" s="85" t="s">
        <v>6296</v>
      </c>
      <c r="AF760" s="79" t="b">
        <v>0</v>
      </c>
      <c r="AG760" s="79" t="s">
        <v>6304</v>
      </c>
      <c r="AH760" s="79"/>
      <c r="AI760" s="85" t="s">
        <v>6296</v>
      </c>
      <c r="AJ760" s="79" t="b">
        <v>0</v>
      </c>
      <c r="AK760" s="79">
        <v>5</v>
      </c>
      <c r="AL760" s="85" t="s">
        <v>6275</v>
      </c>
      <c r="AM760" s="79" t="s">
        <v>6331</v>
      </c>
      <c r="AN760" s="79" t="b">
        <v>0</v>
      </c>
      <c r="AO760" s="85" t="s">
        <v>6275</v>
      </c>
      <c r="AP760" s="79" t="s">
        <v>176</v>
      </c>
      <c r="AQ760" s="79">
        <v>0</v>
      </c>
      <c r="AR760" s="79">
        <v>0</v>
      </c>
      <c r="AS760" s="79"/>
      <c r="AT760" s="79"/>
      <c r="AU760" s="79"/>
      <c r="AV760" s="79"/>
      <c r="AW760" s="79"/>
      <c r="AX760" s="79"/>
      <c r="AY760" s="79"/>
      <c r="AZ760" s="79"/>
      <c r="BA760">
        <v>8</v>
      </c>
      <c r="BB760" s="78" t="str">
        <f>REPLACE(INDEX(GroupVertices[Group], MATCH(Edges24[[#This Row],[Vertex 1]],GroupVertices[Vertex],0)),1,1,"")</f>
        <v>6</v>
      </c>
      <c r="BC760" s="78" t="str">
        <f>REPLACE(INDEX(GroupVertices[Group], MATCH(Edges24[[#This Row],[Vertex 2]],GroupVertices[Vertex],0)),1,1,"")</f>
        <v>6</v>
      </c>
      <c r="BD760" s="48">
        <v>0</v>
      </c>
      <c r="BE760" s="49">
        <v>0</v>
      </c>
      <c r="BF760" s="48">
        <v>0</v>
      </c>
      <c r="BG760" s="49">
        <v>0</v>
      </c>
      <c r="BH760" s="48">
        <v>0</v>
      </c>
      <c r="BI760" s="49">
        <v>0</v>
      </c>
      <c r="BJ760" s="48">
        <v>13</v>
      </c>
      <c r="BK760" s="49">
        <v>100</v>
      </c>
      <c r="BL760" s="48">
        <v>13</v>
      </c>
    </row>
    <row r="761" spans="1:64" x14ac:dyDescent="0.25">
      <c r="A761" s="64" t="s">
        <v>703</v>
      </c>
      <c r="B761" s="64" t="s">
        <v>740</v>
      </c>
      <c r="C761" s="65"/>
      <c r="D761" s="66"/>
      <c r="E761" s="67"/>
      <c r="F761" s="68"/>
      <c r="G761" s="65"/>
      <c r="H761" s="69"/>
      <c r="I761" s="70"/>
      <c r="J761" s="70"/>
      <c r="K761" s="34" t="s">
        <v>65</v>
      </c>
      <c r="L761" s="77">
        <v>1230</v>
      </c>
      <c r="M761" s="77"/>
      <c r="N761" s="72"/>
      <c r="O761" s="79" t="s">
        <v>999</v>
      </c>
      <c r="P761" s="81">
        <v>43170.645902777775</v>
      </c>
      <c r="Q761" s="79" t="s">
        <v>1132</v>
      </c>
      <c r="R761" s="83" t="s">
        <v>2071</v>
      </c>
      <c r="S761" s="79" t="s">
        <v>2508</v>
      </c>
      <c r="T761" s="79" t="s">
        <v>2731</v>
      </c>
      <c r="U761" s="83" t="s">
        <v>3199</v>
      </c>
      <c r="V761" s="83" t="s">
        <v>3199</v>
      </c>
      <c r="W761" s="81">
        <v>43170.645902777775</v>
      </c>
      <c r="X761" s="83" t="s">
        <v>4636</v>
      </c>
      <c r="Y761" s="79"/>
      <c r="Z761" s="79"/>
      <c r="AA761" s="85" t="s">
        <v>5844</v>
      </c>
      <c r="AB761" s="79"/>
      <c r="AC761" s="79" t="b">
        <v>0</v>
      </c>
      <c r="AD761" s="79">
        <v>0</v>
      </c>
      <c r="AE761" s="85" t="s">
        <v>6296</v>
      </c>
      <c r="AF761" s="79" t="b">
        <v>0</v>
      </c>
      <c r="AG761" s="79" t="s">
        <v>6304</v>
      </c>
      <c r="AH761" s="79"/>
      <c r="AI761" s="85" t="s">
        <v>6296</v>
      </c>
      <c r="AJ761" s="79" t="b">
        <v>0</v>
      </c>
      <c r="AK761" s="79">
        <v>3</v>
      </c>
      <c r="AL761" s="85" t="s">
        <v>6276</v>
      </c>
      <c r="AM761" s="79" t="s">
        <v>6331</v>
      </c>
      <c r="AN761" s="79" t="b">
        <v>0</v>
      </c>
      <c r="AO761" s="85" t="s">
        <v>6276</v>
      </c>
      <c r="AP761" s="79" t="s">
        <v>176</v>
      </c>
      <c r="AQ761" s="79">
        <v>0</v>
      </c>
      <c r="AR761" s="79">
        <v>0</v>
      </c>
      <c r="AS761" s="79"/>
      <c r="AT761" s="79"/>
      <c r="AU761" s="79"/>
      <c r="AV761" s="79"/>
      <c r="AW761" s="79"/>
      <c r="AX761" s="79"/>
      <c r="AY761" s="79"/>
      <c r="AZ761" s="79"/>
      <c r="BA761">
        <v>8</v>
      </c>
      <c r="BB761" s="78" t="str">
        <f>REPLACE(INDEX(GroupVertices[Group], MATCH(Edges24[[#This Row],[Vertex 1]],GroupVertices[Vertex],0)),1,1,"")</f>
        <v>6</v>
      </c>
      <c r="BC761" s="78" t="str">
        <f>REPLACE(INDEX(GroupVertices[Group], MATCH(Edges24[[#This Row],[Vertex 2]],GroupVertices[Vertex],0)),1,1,"")</f>
        <v>6</v>
      </c>
      <c r="BD761" s="48">
        <v>1</v>
      </c>
      <c r="BE761" s="49">
        <v>8.3333333333333339</v>
      </c>
      <c r="BF761" s="48">
        <v>0</v>
      </c>
      <c r="BG761" s="49">
        <v>0</v>
      </c>
      <c r="BH761" s="48">
        <v>0</v>
      </c>
      <c r="BI761" s="49">
        <v>0</v>
      </c>
      <c r="BJ761" s="48">
        <v>11</v>
      </c>
      <c r="BK761" s="49">
        <v>91.666666666666671</v>
      </c>
      <c r="BL761" s="48">
        <v>12</v>
      </c>
    </row>
    <row r="762" spans="1:64" x14ac:dyDescent="0.25">
      <c r="A762" s="64" t="s">
        <v>703</v>
      </c>
      <c r="B762" s="64" t="s">
        <v>740</v>
      </c>
      <c r="C762" s="65"/>
      <c r="D762" s="66"/>
      <c r="E762" s="67"/>
      <c r="F762" s="68"/>
      <c r="G762" s="65"/>
      <c r="H762" s="69"/>
      <c r="I762" s="70"/>
      <c r="J762" s="70"/>
      <c r="K762" s="34" t="s">
        <v>65</v>
      </c>
      <c r="L762" s="77">
        <v>1231</v>
      </c>
      <c r="M762" s="77"/>
      <c r="N762" s="72"/>
      <c r="O762" s="79" t="s">
        <v>999</v>
      </c>
      <c r="P762" s="81">
        <v>43170.64603009259</v>
      </c>
      <c r="Q762" s="79" t="s">
        <v>1242</v>
      </c>
      <c r="R762" s="83" t="s">
        <v>2070</v>
      </c>
      <c r="S762" s="79" t="s">
        <v>2508</v>
      </c>
      <c r="T762" s="79" t="s">
        <v>2781</v>
      </c>
      <c r="U762" s="79"/>
      <c r="V762" s="83" t="s">
        <v>3829</v>
      </c>
      <c r="W762" s="81">
        <v>43170.64603009259</v>
      </c>
      <c r="X762" s="83" t="s">
        <v>4637</v>
      </c>
      <c r="Y762" s="79"/>
      <c r="Z762" s="79"/>
      <c r="AA762" s="85" t="s">
        <v>5845</v>
      </c>
      <c r="AB762" s="79"/>
      <c r="AC762" s="79" t="b">
        <v>0</v>
      </c>
      <c r="AD762" s="79">
        <v>0</v>
      </c>
      <c r="AE762" s="85" t="s">
        <v>6296</v>
      </c>
      <c r="AF762" s="79" t="b">
        <v>0</v>
      </c>
      <c r="AG762" s="79" t="s">
        <v>6304</v>
      </c>
      <c r="AH762" s="79"/>
      <c r="AI762" s="85" t="s">
        <v>6296</v>
      </c>
      <c r="AJ762" s="79" t="b">
        <v>0</v>
      </c>
      <c r="AK762" s="79">
        <v>3</v>
      </c>
      <c r="AL762" s="85" t="s">
        <v>6277</v>
      </c>
      <c r="AM762" s="79" t="s">
        <v>6331</v>
      </c>
      <c r="AN762" s="79" t="b">
        <v>0</v>
      </c>
      <c r="AO762" s="85" t="s">
        <v>6277</v>
      </c>
      <c r="AP762" s="79" t="s">
        <v>176</v>
      </c>
      <c r="AQ762" s="79">
        <v>0</v>
      </c>
      <c r="AR762" s="79">
        <v>0</v>
      </c>
      <c r="AS762" s="79"/>
      <c r="AT762" s="79"/>
      <c r="AU762" s="79"/>
      <c r="AV762" s="79"/>
      <c r="AW762" s="79"/>
      <c r="AX762" s="79"/>
      <c r="AY762" s="79"/>
      <c r="AZ762" s="79"/>
      <c r="BA762">
        <v>8</v>
      </c>
      <c r="BB762" s="78" t="str">
        <f>REPLACE(INDEX(GroupVertices[Group], MATCH(Edges24[[#This Row],[Vertex 1]],GroupVertices[Vertex],0)),1,1,"")</f>
        <v>6</v>
      </c>
      <c r="BC762" s="78" t="str">
        <f>REPLACE(INDEX(GroupVertices[Group], MATCH(Edges24[[#This Row],[Vertex 2]],GroupVertices[Vertex],0)),1,1,"")</f>
        <v>6</v>
      </c>
      <c r="BD762" s="48">
        <v>0</v>
      </c>
      <c r="BE762" s="49">
        <v>0</v>
      </c>
      <c r="BF762" s="48">
        <v>1</v>
      </c>
      <c r="BG762" s="49">
        <v>8.3333333333333339</v>
      </c>
      <c r="BH762" s="48">
        <v>0</v>
      </c>
      <c r="BI762" s="49">
        <v>0</v>
      </c>
      <c r="BJ762" s="48">
        <v>11</v>
      </c>
      <c r="BK762" s="49">
        <v>91.666666666666671</v>
      </c>
      <c r="BL762" s="48">
        <v>12</v>
      </c>
    </row>
    <row r="763" spans="1:64" x14ac:dyDescent="0.25">
      <c r="A763" s="64" t="s">
        <v>703</v>
      </c>
      <c r="B763" s="64" t="s">
        <v>740</v>
      </c>
      <c r="C763" s="65"/>
      <c r="D763" s="66"/>
      <c r="E763" s="67"/>
      <c r="F763" s="68"/>
      <c r="G763" s="65"/>
      <c r="H763" s="69"/>
      <c r="I763" s="70"/>
      <c r="J763" s="70"/>
      <c r="K763" s="34" t="s">
        <v>65</v>
      </c>
      <c r="L763" s="77">
        <v>1232</v>
      </c>
      <c r="M763" s="77"/>
      <c r="N763" s="72"/>
      <c r="O763" s="79" t="s">
        <v>999</v>
      </c>
      <c r="P763" s="81">
        <v>43170.646168981482</v>
      </c>
      <c r="Q763" s="79" t="s">
        <v>1243</v>
      </c>
      <c r="R763" s="83" t="s">
        <v>2132</v>
      </c>
      <c r="S763" s="79" t="s">
        <v>2508</v>
      </c>
      <c r="T763" s="79" t="s">
        <v>2782</v>
      </c>
      <c r="U763" s="79"/>
      <c r="V763" s="83" t="s">
        <v>3829</v>
      </c>
      <c r="W763" s="81">
        <v>43170.646168981482</v>
      </c>
      <c r="X763" s="83" t="s">
        <v>4638</v>
      </c>
      <c r="Y763" s="79"/>
      <c r="Z763" s="79"/>
      <c r="AA763" s="85" t="s">
        <v>5846</v>
      </c>
      <c r="AB763" s="79"/>
      <c r="AC763" s="79" t="b">
        <v>0</v>
      </c>
      <c r="AD763" s="79">
        <v>0</v>
      </c>
      <c r="AE763" s="85" t="s">
        <v>6296</v>
      </c>
      <c r="AF763" s="79" t="b">
        <v>0</v>
      </c>
      <c r="AG763" s="79" t="s">
        <v>6304</v>
      </c>
      <c r="AH763" s="79"/>
      <c r="AI763" s="85" t="s">
        <v>6296</v>
      </c>
      <c r="AJ763" s="79" t="b">
        <v>0</v>
      </c>
      <c r="AK763" s="79">
        <v>5</v>
      </c>
      <c r="AL763" s="85" t="s">
        <v>6278</v>
      </c>
      <c r="AM763" s="79" t="s">
        <v>6331</v>
      </c>
      <c r="AN763" s="79" t="b">
        <v>0</v>
      </c>
      <c r="AO763" s="85" t="s">
        <v>6278</v>
      </c>
      <c r="AP763" s="79" t="s">
        <v>176</v>
      </c>
      <c r="AQ763" s="79">
        <v>0</v>
      </c>
      <c r="AR763" s="79">
        <v>0</v>
      </c>
      <c r="AS763" s="79"/>
      <c r="AT763" s="79"/>
      <c r="AU763" s="79"/>
      <c r="AV763" s="79"/>
      <c r="AW763" s="79"/>
      <c r="AX763" s="79"/>
      <c r="AY763" s="79"/>
      <c r="AZ763" s="79"/>
      <c r="BA763">
        <v>8</v>
      </c>
      <c r="BB763" s="78" t="str">
        <f>REPLACE(INDEX(GroupVertices[Group], MATCH(Edges24[[#This Row],[Vertex 1]],GroupVertices[Vertex],0)),1,1,"")</f>
        <v>6</v>
      </c>
      <c r="BC763" s="78" t="str">
        <f>REPLACE(INDEX(GroupVertices[Group], MATCH(Edges24[[#This Row],[Vertex 2]],GroupVertices[Vertex],0)),1,1,"")</f>
        <v>6</v>
      </c>
      <c r="BD763" s="48">
        <v>1</v>
      </c>
      <c r="BE763" s="49">
        <v>8.3333333333333339</v>
      </c>
      <c r="BF763" s="48">
        <v>0</v>
      </c>
      <c r="BG763" s="49">
        <v>0</v>
      </c>
      <c r="BH763" s="48">
        <v>0</v>
      </c>
      <c r="BI763" s="49">
        <v>0</v>
      </c>
      <c r="BJ763" s="48">
        <v>11</v>
      </c>
      <c r="BK763" s="49">
        <v>91.666666666666671</v>
      </c>
      <c r="BL763" s="48">
        <v>12</v>
      </c>
    </row>
    <row r="764" spans="1:64" x14ac:dyDescent="0.25">
      <c r="A764" s="64" t="s">
        <v>703</v>
      </c>
      <c r="B764" s="64" t="s">
        <v>740</v>
      </c>
      <c r="C764" s="65"/>
      <c r="D764" s="66"/>
      <c r="E764" s="67"/>
      <c r="F764" s="68"/>
      <c r="G764" s="65"/>
      <c r="H764" s="69"/>
      <c r="I764" s="70"/>
      <c r="J764" s="70"/>
      <c r="K764" s="34" t="s">
        <v>65</v>
      </c>
      <c r="L764" s="77">
        <v>1233</v>
      </c>
      <c r="M764" s="77"/>
      <c r="N764" s="72"/>
      <c r="O764" s="79" t="s">
        <v>999</v>
      </c>
      <c r="P764" s="81">
        <v>43170.646238425928</v>
      </c>
      <c r="Q764" s="79" t="s">
        <v>1244</v>
      </c>
      <c r="R764" s="83" t="s">
        <v>2133</v>
      </c>
      <c r="S764" s="79" t="s">
        <v>2508</v>
      </c>
      <c r="T764" s="79" t="s">
        <v>2783</v>
      </c>
      <c r="U764" s="79"/>
      <c r="V764" s="83" t="s">
        <v>3829</v>
      </c>
      <c r="W764" s="81">
        <v>43170.646238425928</v>
      </c>
      <c r="X764" s="83" t="s">
        <v>4639</v>
      </c>
      <c r="Y764" s="79"/>
      <c r="Z764" s="79"/>
      <c r="AA764" s="85" t="s">
        <v>5847</v>
      </c>
      <c r="AB764" s="79"/>
      <c r="AC764" s="79" t="b">
        <v>0</v>
      </c>
      <c r="AD764" s="79">
        <v>0</v>
      </c>
      <c r="AE764" s="85" t="s">
        <v>6296</v>
      </c>
      <c r="AF764" s="79" t="b">
        <v>0</v>
      </c>
      <c r="AG764" s="79" t="s">
        <v>6311</v>
      </c>
      <c r="AH764" s="79"/>
      <c r="AI764" s="85" t="s">
        <v>6296</v>
      </c>
      <c r="AJ764" s="79" t="b">
        <v>0</v>
      </c>
      <c r="AK764" s="79">
        <v>5</v>
      </c>
      <c r="AL764" s="85" t="s">
        <v>6279</v>
      </c>
      <c r="AM764" s="79" t="s">
        <v>6331</v>
      </c>
      <c r="AN764" s="79" t="b">
        <v>0</v>
      </c>
      <c r="AO764" s="85" t="s">
        <v>6279</v>
      </c>
      <c r="AP764" s="79" t="s">
        <v>176</v>
      </c>
      <c r="AQ764" s="79">
        <v>0</v>
      </c>
      <c r="AR764" s="79">
        <v>0</v>
      </c>
      <c r="AS764" s="79"/>
      <c r="AT764" s="79"/>
      <c r="AU764" s="79"/>
      <c r="AV764" s="79"/>
      <c r="AW764" s="79"/>
      <c r="AX764" s="79"/>
      <c r="AY764" s="79"/>
      <c r="AZ764" s="79"/>
      <c r="BA764">
        <v>8</v>
      </c>
      <c r="BB764" s="78" t="str">
        <f>REPLACE(INDEX(GroupVertices[Group], MATCH(Edges24[[#This Row],[Vertex 1]],GroupVertices[Vertex],0)),1,1,"")</f>
        <v>6</v>
      </c>
      <c r="BC764" s="78" t="str">
        <f>REPLACE(INDEX(GroupVertices[Group], MATCH(Edges24[[#This Row],[Vertex 2]],GroupVertices[Vertex],0)),1,1,"")</f>
        <v>6</v>
      </c>
      <c r="BD764" s="48">
        <v>1</v>
      </c>
      <c r="BE764" s="49">
        <v>9.0909090909090917</v>
      </c>
      <c r="BF764" s="48">
        <v>0</v>
      </c>
      <c r="BG764" s="49">
        <v>0</v>
      </c>
      <c r="BH764" s="48">
        <v>0</v>
      </c>
      <c r="BI764" s="49">
        <v>0</v>
      </c>
      <c r="BJ764" s="48">
        <v>10</v>
      </c>
      <c r="BK764" s="49">
        <v>90.909090909090907</v>
      </c>
      <c r="BL764" s="48">
        <v>11</v>
      </c>
    </row>
    <row r="765" spans="1:64" x14ac:dyDescent="0.25">
      <c r="A765" s="64" t="s">
        <v>703</v>
      </c>
      <c r="B765" s="64" t="s">
        <v>740</v>
      </c>
      <c r="C765" s="65"/>
      <c r="D765" s="66"/>
      <c r="E765" s="67"/>
      <c r="F765" s="68"/>
      <c r="G765" s="65"/>
      <c r="H765" s="69"/>
      <c r="I765" s="70"/>
      <c r="J765" s="70"/>
      <c r="K765" s="34" t="s">
        <v>65</v>
      </c>
      <c r="L765" s="77">
        <v>1234</v>
      </c>
      <c r="M765" s="77"/>
      <c r="N765" s="72"/>
      <c r="O765" s="79" t="s">
        <v>999</v>
      </c>
      <c r="P765" s="81">
        <v>43170.646273148152</v>
      </c>
      <c r="Q765" s="79" t="s">
        <v>1245</v>
      </c>
      <c r="R765" s="83" t="s">
        <v>2134</v>
      </c>
      <c r="S765" s="79" t="s">
        <v>2508</v>
      </c>
      <c r="T765" s="79" t="s">
        <v>2784</v>
      </c>
      <c r="U765" s="79"/>
      <c r="V765" s="83" t="s">
        <v>3829</v>
      </c>
      <c r="W765" s="81">
        <v>43170.646273148152</v>
      </c>
      <c r="X765" s="83" t="s">
        <v>4640</v>
      </c>
      <c r="Y765" s="79"/>
      <c r="Z765" s="79"/>
      <c r="AA765" s="85" t="s">
        <v>5848</v>
      </c>
      <c r="AB765" s="79"/>
      <c r="AC765" s="79" t="b">
        <v>0</v>
      </c>
      <c r="AD765" s="79">
        <v>0</v>
      </c>
      <c r="AE765" s="85" t="s">
        <v>6296</v>
      </c>
      <c r="AF765" s="79" t="b">
        <v>0</v>
      </c>
      <c r="AG765" s="79" t="s">
        <v>6304</v>
      </c>
      <c r="AH765" s="79"/>
      <c r="AI765" s="85" t="s">
        <v>6296</v>
      </c>
      <c r="AJ765" s="79" t="b">
        <v>0</v>
      </c>
      <c r="AK765" s="79">
        <v>5</v>
      </c>
      <c r="AL765" s="85" t="s">
        <v>6280</v>
      </c>
      <c r="AM765" s="79" t="s">
        <v>6331</v>
      </c>
      <c r="AN765" s="79" t="b">
        <v>0</v>
      </c>
      <c r="AO765" s="85" t="s">
        <v>6280</v>
      </c>
      <c r="AP765" s="79" t="s">
        <v>176</v>
      </c>
      <c r="AQ765" s="79">
        <v>0</v>
      </c>
      <c r="AR765" s="79">
        <v>0</v>
      </c>
      <c r="AS765" s="79"/>
      <c r="AT765" s="79"/>
      <c r="AU765" s="79"/>
      <c r="AV765" s="79"/>
      <c r="AW765" s="79"/>
      <c r="AX765" s="79"/>
      <c r="AY765" s="79"/>
      <c r="AZ765" s="79"/>
      <c r="BA765">
        <v>8</v>
      </c>
      <c r="BB765" s="78" t="str">
        <f>REPLACE(INDEX(GroupVertices[Group], MATCH(Edges24[[#This Row],[Vertex 1]],GroupVertices[Vertex],0)),1,1,"")</f>
        <v>6</v>
      </c>
      <c r="BC765" s="78" t="str">
        <f>REPLACE(INDEX(GroupVertices[Group], MATCH(Edges24[[#This Row],[Vertex 2]],GroupVertices[Vertex],0)),1,1,"")</f>
        <v>6</v>
      </c>
      <c r="BD765" s="48">
        <v>0</v>
      </c>
      <c r="BE765" s="49">
        <v>0</v>
      </c>
      <c r="BF765" s="48">
        <v>0</v>
      </c>
      <c r="BG765" s="49">
        <v>0</v>
      </c>
      <c r="BH765" s="48">
        <v>0</v>
      </c>
      <c r="BI765" s="49">
        <v>0</v>
      </c>
      <c r="BJ765" s="48">
        <v>14</v>
      </c>
      <c r="BK765" s="49">
        <v>100</v>
      </c>
      <c r="BL765" s="48">
        <v>14</v>
      </c>
    </row>
    <row r="766" spans="1:64" x14ac:dyDescent="0.25">
      <c r="A766" s="64" t="s">
        <v>703</v>
      </c>
      <c r="B766" s="64" t="s">
        <v>740</v>
      </c>
      <c r="C766" s="65"/>
      <c r="D766" s="66"/>
      <c r="E766" s="67"/>
      <c r="F766" s="68"/>
      <c r="G766" s="65"/>
      <c r="H766" s="69"/>
      <c r="I766" s="70"/>
      <c r="J766" s="70"/>
      <c r="K766" s="34" t="s">
        <v>65</v>
      </c>
      <c r="L766" s="77">
        <v>1235</v>
      </c>
      <c r="M766" s="77"/>
      <c r="N766" s="72"/>
      <c r="O766" s="79" t="s">
        <v>999</v>
      </c>
      <c r="P766" s="81">
        <v>43170.646435185183</v>
      </c>
      <c r="Q766" s="79" t="s">
        <v>1246</v>
      </c>
      <c r="R766" s="83" t="s">
        <v>2135</v>
      </c>
      <c r="S766" s="79" t="s">
        <v>2508</v>
      </c>
      <c r="T766" s="79" t="s">
        <v>2785</v>
      </c>
      <c r="U766" s="79"/>
      <c r="V766" s="83" t="s">
        <v>3829</v>
      </c>
      <c r="W766" s="81">
        <v>43170.646435185183</v>
      </c>
      <c r="X766" s="83" t="s">
        <v>4641</v>
      </c>
      <c r="Y766" s="79"/>
      <c r="Z766" s="79"/>
      <c r="AA766" s="85" t="s">
        <v>5849</v>
      </c>
      <c r="AB766" s="79"/>
      <c r="AC766" s="79" t="b">
        <v>0</v>
      </c>
      <c r="AD766" s="79">
        <v>0</v>
      </c>
      <c r="AE766" s="85" t="s">
        <v>6296</v>
      </c>
      <c r="AF766" s="79" t="b">
        <v>0</v>
      </c>
      <c r="AG766" s="79" t="s">
        <v>6304</v>
      </c>
      <c r="AH766" s="79"/>
      <c r="AI766" s="85" t="s">
        <v>6296</v>
      </c>
      <c r="AJ766" s="79" t="b">
        <v>0</v>
      </c>
      <c r="AK766" s="79">
        <v>16</v>
      </c>
      <c r="AL766" s="85" t="s">
        <v>6288</v>
      </c>
      <c r="AM766" s="79" t="s">
        <v>6331</v>
      </c>
      <c r="AN766" s="79" t="b">
        <v>0</v>
      </c>
      <c r="AO766" s="85" t="s">
        <v>6288</v>
      </c>
      <c r="AP766" s="79" t="s">
        <v>176</v>
      </c>
      <c r="AQ766" s="79">
        <v>0</v>
      </c>
      <c r="AR766" s="79">
        <v>0</v>
      </c>
      <c r="AS766" s="79"/>
      <c r="AT766" s="79"/>
      <c r="AU766" s="79"/>
      <c r="AV766" s="79"/>
      <c r="AW766" s="79"/>
      <c r="AX766" s="79"/>
      <c r="AY766" s="79"/>
      <c r="AZ766" s="79"/>
      <c r="BA766">
        <v>8</v>
      </c>
      <c r="BB766" s="78" t="str">
        <f>REPLACE(INDEX(GroupVertices[Group], MATCH(Edges24[[#This Row],[Vertex 1]],GroupVertices[Vertex],0)),1,1,"")</f>
        <v>6</v>
      </c>
      <c r="BC766" s="78" t="str">
        <f>REPLACE(INDEX(GroupVertices[Group], MATCH(Edges24[[#This Row],[Vertex 2]],GroupVertices[Vertex],0)),1,1,"")</f>
        <v>6</v>
      </c>
      <c r="BD766" s="48">
        <v>1</v>
      </c>
      <c r="BE766" s="49">
        <v>8.3333333333333339</v>
      </c>
      <c r="BF766" s="48">
        <v>0</v>
      </c>
      <c r="BG766" s="49">
        <v>0</v>
      </c>
      <c r="BH766" s="48">
        <v>0</v>
      </c>
      <c r="BI766" s="49">
        <v>0</v>
      </c>
      <c r="BJ766" s="48">
        <v>11</v>
      </c>
      <c r="BK766" s="49">
        <v>91.666666666666671</v>
      </c>
      <c r="BL766" s="48">
        <v>12</v>
      </c>
    </row>
    <row r="767" spans="1:64" x14ac:dyDescent="0.25">
      <c r="A767" s="64" t="s">
        <v>703</v>
      </c>
      <c r="B767" s="64" t="s">
        <v>703</v>
      </c>
      <c r="C767" s="65"/>
      <c r="D767" s="66"/>
      <c r="E767" s="67"/>
      <c r="F767" s="68"/>
      <c r="G767" s="65"/>
      <c r="H767" s="69"/>
      <c r="I767" s="70"/>
      <c r="J767" s="70"/>
      <c r="K767" s="34" t="s">
        <v>65</v>
      </c>
      <c r="L767" s="77">
        <v>1236</v>
      </c>
      <c r="M767" s="77"/>
      <c r="N767" s="72"/>
      <c r="O767" s="79" t="s">
        <v>176</v>
      </c>
      <c r="P767" s="81">
        <v>43170.647222222222</v>
      </c>
      <c r="Q767" s="79" t="s">
        <v>1627</v>
      </c>
      <c r="R767" s="83" t="s">
        <v>2334</v>
      </c>
      <c r="S767" s="79" t="s">
        <v>2508</v>
      </c>
      <c r="T767" s="79" t="s">
        <v>2973</v>
      </c>
      <c r="U767" s="79"/>
      <c r="V767" s="83" t="s">
        <v>3829</v>
      </c>
      <c r="W767" s="81">
        <v>43170.647222222222</v>
      </c>
      <c r="X767" s="83" t="s">
        <v>4642</v>
      </c>
      <c r="Y767" s="79"/>
      <c r="Z767" s="79"/>
      <c r="AA767" s="85" t="s">
        <v>5850</v>
      </c>
      <c r="AB767" s="79"/>
      <c r="AC767" s="79" t="b">
        <v>0</v>
      </c>
      <c r="AD767" s="79">
        <v>0</v>
      </c>
      <c r="AE767" s="85" t="s">
        <v>6296</v>
      </c>
      <c r="AF767" s="79" t="b">
        <v>0</v>
      </c>
      <c r="AG767" s="79" t="s">
        <v>6304</v>
      </c>
      <c r="AH767" s="79"/>
      <c r="AI767" s="85" t="s">
        <v>6296</v>
      </c>
      <c r="AJ767" s="79" t="b">
        <v>0</v>
      </c>
      <c r="AK767" s="79">
        <v>1</v>
      </c>
      <c r="AL767" s="85" t="s">
        <v>5841</v>
      </c>
      <c r="AM767" s="79" t="s">
        <v>6331</v>
      </c>
      <c r="AN767" s="79" t="b">
        <v>0</v>
      </c>
      <c r="AO767" s="85" t="s">
        <v>5841</v>
      </c>
      <c r="AP767" s="79" t="s">
        <v>176</v>
      </c>
      <c r="AQ767" s="79">
        <v>0</v>
      </c>
      <c r="AR767" s="79">
        <v>0</v>
      </c>
      <c r="AS767" s="79"/>
      <c r="AT767" s="79"/>
      <c r="AU767" s="79"/>
      <c r="AV767" s="79"/>
      <c r="AW767" s="79"/>
      <c r="AX767" s="79"/>
      <c r="AY767" s="79"/>
      <c r="AZ767" s="79"/>
      <c r="BA767">
        <v>3</v>
      </c>
      <c r="BB767" s="78" t="str">
        <f>REPLACE(INDEX(GroupVertices[Group], MATCH(Edges24[[#This Row],[Vertex 1]],GroupVertices[Vertex],0)),1,1,"")</f>
        <v>6</v>
      </c>
      <c r="BC767" s="78" t="str">
        <f>REPLACE(INDEX(GroupVertices[Group], MATCH(Edges24[[#This Row],[Vertex 2]],GroupVertices[Vertex],0)),1,1,"")</f>
        <v>6</v>
      </c>
      <c r="BD767" s="48">
        <v>1</v>
      </c>
      <c r="BE767" s="49">
        <v>8.3333333333333339</v>
      </c>
      <c r="BF767" s="48">
        <v>0</v>
      </c>
      <c r="BG767" s="49">
        <v>0</v>
      </c>
      <c r="BH767" s="48">
        <v>0</v>
      </c>
      <c r="BI767" s="49">
        <v>0</v>
      </c>
      <c r="BJ767" s="48">
        <v>11</v>
      </c>
      <c r="BK767" s="49">
        <v>91.666666666666671</v>
      </c>
      <c r="BL767" s="48">
        <v>12</v>
      </c>
    </row>
    <row r="768" spans="1:64" x14ac:dyDescent="0.25">
      <c r="A768" s="64" t="s">
        <v>703</v>
      </c>
      <c r="B768" s="64" t="s">
        <v>703</v>
      </c>
      <c r="C768" s="65"/>
      <c r="D768" s="66"/>
      <c r="E768" s="67"/>
      <c r="F768" s="68"/>
      <c r="G768" s="65"/>
      <c r="H768" s="69"/>
      <c r="I768" s="70"/>
      <c r="J768" s="70"/>
      <c r="K768" s="34" t="s">
        <v>65</v>
      </c>
      <c r="L768" s="77">
        <v>1237</v>
      </c>
      <c r="M768" s="77"/>
      <c r="N768" s="72"/>
      <c r="O768" s="79" t="s">
        <v>176</v>
      </c>
      <c r="P768" s="81">
        <v>43178.593807870369</v>
      </c>
      <c r="Q768" s="79" t="s">
        <v>1628</v>
      </c>
      <c r="R768" s="83" t="s">
        <v>2335</v>
      </c>
      <c r="S768" s="79" t="s">
        <v>2508</v>
      </c>
      <c r="T768" s="79" t="s">
        <v>2974</v>
      </c>
      <c r="U768" s="83" t="s">
        <v>3348</v>
      </c>
      <c r="V768" s="83" t="s">
        <v>3348</v>
      </c>
      <c r="W768" s="81">
        <v>43178.593807870369</v>
      </c>
      <c r="X768" s="83" t="s">
        <v>4643</v>
      </c>
      <c r="Y768" s="79"/>
      <c r="Z768" s="79"/>
      <c r="AA768" s="85" t="s">
        <v>5851</v>
      </c>
      <c r="AB768" s="79"/>
      <c r="AC768" s="79" t="b">
        <v>0</v>
      </c>
      <c r="AD768" s="79">
        <v>0</v>
      </c>
      <c r="AE768" s="85" t="s">
        <v>6296</v>
      </c>
      <c r="AF768" s="79" t="b">
        <v>0</v>
      </c>
      <c r="AG768" s="79" t="s">
        <v>6304</v>
      </c>
      <c r="AH768" s="79"/>
      <c r="AI768" s="85" t="s">
        <v>6296</v>
      </c>
      <c r="AJ768" s="79" t="b">
        <v>0</v>
      </c>
      <c r="AK768" s="79">
        <v>0</v>
      </c>
      <c r="AL768" s="85" t="s">
        <v>6296</v>
      </c>
      <c r="AM768" s="79" t="s">
        <v>6362</v>
      </c>
      <c r="AN768" s="79" t="b">
        <v>0</v>
      </c>
      <c r="AO768" s="85" t="s">
        <v>5851</v>
      </c>
      <c r="AP768" s="79" t="s">
        <v>176</v>
      </c>
      <c r="AQ768" s="79">
        <v>0</v>
      </c>
      <c r="AR768" s="79">
        <v>0</v>
      </c>
      <c r="AS768" s="79"/>
      <c r="AT768" s="79"/>
      <c r="AU768" s="79"/>
      <c r="AV768" s="79"/>
      <c r="AW768" s="79"/>
      <c r="AX768" s="79"/>
      <c r="AY768" s="79"/>
      <c r="AZ768" s="79"/>
      <c r="BA768">
        <v>3</v>
      </c>
      <c r="BB768" s="78" t="str">
        <f>REPLACE(INDEX(GroupVertices[Group], MATCH(Edges24[[#This Row],[Vertex 1]],GroupVertices[Vertex],0)),1,1,"")</f>
        <v>6</v>
      </c>
      <c r="BC768" s="78" t="str">
        <f>REPLACE(INDEX(GroupVertices[Group], MATCH(Edges24[[#This Row],[Vertex 2]],GroupVertices[Vertex],0)),1,1,"")</f>
        <v>6</v>
      </c>
      <c r="BD768" s="48">
        <v>1</v>
      </c>
      <c r="BE768" s="49">
        <v>8.3333333333333339</v>
      </c>
      <c r="BF768" s="48">
        <v>0</v>
      </c>
      <c r="BG768" s="49">
        <v>0</v>
      </c>
      <c r="BH768" s="48">
        <v>0</v>
      </c>
      <c r="BI768" s="49">
        <v>0</v>
      </c>
      <c r="BJ768" s="48">
        <v>11</v>
      </c>
      <c r="BK768" s="49">
        <v>91.666666666666671</v>
      </c>
      <c r="BL768" s="48">
        <v>12</v>
      </c>
    </row>
    <row r="769" spans="1:64" x14ac:dyDescent="0.25">
      <c r="A769" s="64" t="s">
        <v>704</v>
      </c>
      <c r="B769" s="64" t="s">
        <v>981</v>
      </c>
      <c r="C769" s="65"/>
      <c r="D769" s="66"/>
      <c r="E769" s="67"/>
      <c r="F769" s="68"/>
      <c r="G769" s="65"/>
      <c r="H769" s="69"/>
      <c r="I769" s="70"/>
      <c r="J769" s="70"/>
      <c r="K769" s="34" t="s">
        <v>65</v>
      </c>
      <c r="L769" s="77">
        <v>1238</v>
      </c>
      <c r="M769" s="77"/>
      <c r="N769" s="72"/>
      <c r="O769" s="79" t="s">
        <v>999</v>
      </c>
      <c r="P769" s="81">
        <v>43165.678483796299</v>
      </c>
      <c r="Q769" s="79" t="s">
        <v>1629</v>
      </c>
      <c r="R769" s="83" t="s">
        <v>2336</v>
      </c>
      <c r="S769" s="79" t="s">
        <v>2507</v>
      </c>
      <c r="T769" s="79" t="s">
        <v>2975</v>
      </c>
      <c r="U769" s="83" t="s">
        <v>3349</v>
      </c>
      <c r="V769" s="83" t="s">
        <v>3349</v>
      </c>
      <c r="W769" s="81">
        <v>43165.678483796299</v>
      </c>
      <c r="X769" s="83" t="s">
        <v>4644</v>
      </c>
      <c r="Y769" s="79"/>
      <c r="Z769" s="79"/>
      <c r="AA769" s="85" t="s">
        <v>5852</v>
      </c>
      <c r="AB769" s="79"/>
      <c r="AC769" s="79" t="b">
        <v>0</v>
      </c>
      <c r="AD769" s="79">
        <v>0</v>
      </c>
      <c r="AE769" s="85" t="s">
        <v>6296</v>
      </c>
      <c r="AF769" s="79" t="b">
        <v>0</v>
      </c>
      <c r="AG769" s="79" t="s">
        <v>6304</v>
      </c>
      <c r="AH769" s="79"/>
      <c r="AI769" s="85" t="s">
        <v>6296</v>
      </c>
      <c r="AJ769" s="79" t="b">
        <v>0</v>
      </c>
      <c r="AK769" s="79">
        <v>0</v>
      </c>
      <c r="AL769" s="85" t="s">
        <v>6296</v>
      </c>
      <c r="AM769" s="79" t="s">
        <v>6330</v>
      </c>
      <c r="AN769" s="79" t="b">
        <v>0</v>
      </c>
      <c r="AO769" s="85" t="s">
        <v>5852</v>
      </c>
      <c r="AP769" s="79" t="s">
        <v>176</v>
      </c>
      <c r="AQ769" s="79">
        <v>0</v>
      </c>
      <c r="AR769" s="79">
        <v>0</v>
      </c>
      <c r="AS769" s="79"/>
      <c r="AT769" s="79"/>
      <c r="AU769" s="79"/>
      <c r="AV769" s="79"/>
      <c r="AW769" s="79"/>
      <c r="AX769" s="79"/>
      <c r="AY769" s="79"/>
      <c r="AZ769" s="79"/>
      <c r="BA769">
        <v>2</v>
      </c>
      <c r="BB769" s="78" t="str">
        <f>REPLACE(INDEX(GroupVertices[Group], MATCH(Edges24[[#This Row],[Vertex 1]],GroupVertices[Vertex],0)),1,1,"")</f>
        <v>5</v>
      </c>
      <c r="BC769" s="78" t="str">
        <f>REPLACE(INDEX(GroupVertices[Group], MATCH(Edges24[[#This Row],[Vertex 2]],GroupVertices[Vertex],0)),1,1,"")</f>
        <v>5</v>
      </c>
      <c r="BD769" s="48">
        <v>1</v>
      </c>
      <c r="BE769" s="49">
        <v>5</v>
      </c>
      <c r="BF769" s="48">
        <v>0</v>
      </c>
      <c r="BG769" s="49">
        <v>0</v>
      </c>
      <c r="BH769" s="48">
        <v>0</v>
      </c>
      <c r="BI769" s="49">
        <v>0</v>
      </c>
      <c r="BJ769" s="48">
        <v>19</v>
      </c>
      <c r="BK769" s="49">
        <v>95</v>
      </c>
      <c r="BL769" s="48">
        <v>20</v>
      </c>
    </row>
    <row r="770" spans="1:64" x14ac:dyDescent="0.25">
      <c r="A770" s="64" t="s">
        <v>704</v>
      </c>
      <c r="B770" s="64" t="s">
        <v>981</v>
      </c>
      <c r="C770" s="65"/>
      <c r="D770" s="66"/>
      <c r="E770" s="67"/>
      <c r="F770" s="68"/>
      <c r="G770" s="65"/>
      <c r="H770" s="69"/>
      <c r="I770" s="70"/>
      <c r="J770" s="70"/>
      <c r="K770" s="34" t="s">
        <v>65</v>
      </c>
      <c r="L770" s="77">
        <v>1239</v>
      </c>
      <c r="M770" s="77"/>
      <c r="N770" s="72"/>
      <c r="O770" s="79" t="s">
        <v>999</v>
      </c>
      <c r="P770" s="81">
        <v>43167.678541666668</v>
      </c>
      <c r="Q770" s="79" t="s">
        <v>1630</v>
      </c>
      <c r="R770" s="83" t="s">
        <v>2337</v>
      </c>
      <c r="S770" s="79" t="s">
        <v>2507</v>
      </c>
      <c r="T770" s="79" t="s">
        <v>2975</v>
      </c>
      <c r="U770" s="83" t="s">
        <v>3350</v>
      </c>
      <c r="V770" s="83" t="s">
        <v>3350</v>
      </c>
      <c r="W770" s="81">
        <v>43167.678541666668</v>
      </c>
      <c r="X770" s="83" t="s">
        <v>4645</v>
      </c>
      <c r="Y770" s="79"/>
      <c r="Z770" s="79"/>
      <c r="AA770" s="85" t="s">
        <v>5853</v>
      </c>
      <c r="AB770" s="79"/>
      <c r="AC770" s="79" t="b">
        <v>0</v>
      </c>
      <c r="AD770" s="79">
        <v>1</v>
      </c>
      <c r="AE770" s="85" t="s">
        <v>6296</v>
      </c>
      <c r="AF770" s="79" t="b">
        <v>0</v>
      </c>
      <c r="AG770" s="79" t="s">
        <v>6304</v>
      </c>
      <c r="AH770" s="79"/>
      <c r="AI770" s="85" t="s">
        <v>6296</v>
      </c>
      <c r="AJ770" s="79" t="b">
        <v>0</v>
      </c>
      <c r="AK770" s="79">
        <v>0</v>
      </c>
      <c r="AL770" s="85" t="s">
        <v>6296</v>
      </c>
      <c r="AM770" s="79" t="s">
        <v>6330</v>
      </c>
      <c r="AN770" s="79" t="b">
        <v>0</v>
      </c>
      <c r="AO770" s="85" t="s">
        <v>5853</v>
      </c>
      <c r="AP770" s="79" t="s">
        <v>176</v>
      </c>
      <c r="AQ770" s="79">
        <v>0</v>
      </c>
      <c r="AR770" s="79">
        <v>0</v>
      </c>
      <c r="AS770" s="79"/>
      <c r="AT770" s="79"/>
      <c r="AU770" s="79"/>
      <c r="AV770" s="79"/>
      <c r="AW770" s="79"/>
      <c r="AX770" s="79"/>
      <c r="AY770" s="79"/>
      <c r="AZ770" s="79"/>
      <c r="BA770">
        <v>2</v>
      </c>
      <c r="BB770" s="78" t="str">
        <f>REPLACE(INDEX(GroupVertices[Group], MATCH(Edges24[[#This Row],[Vertex 1]],GroupVertices[Vertex],0)),1,1,"")</f>
        <v>5</v>
      </c>
      <c r="BC770" s="78" t="str">
        <f>REPLACE(INDEX(GroupVertices[Group], MATCH(Edges24[[#This Row],[Vertex 2]],GroupVertices[Vertex],0)),1,1,"")</f>
        <v>5</v>
      </c>
      <c r="BD770" s="48">
        <v>1</v>
      </c>
      <c r="BE770" s="49">
        <v>5</v>
      </c>
      <c r="BF770" s="48">
        <v>0</v>
      </c>
      <c r="BG770" s="49">
        <v>0</v>
      </c>
      <c r="BH770" s="48">
        <v>0</v>
      </c>
      <c r="BI770" s="49">
        <v>0</v>
      </c>
      <c r="BJ770" s="48">
        <v>19</v>
      </c>
      <c r="BK770" s="49">
        <v>95</v>
      </c>
      <c r="BL770" s="48">
        <v>20</v>
      </c>
    </row>
    <row r="771" spans="1:64" x14ac:dyDescent="0.25">
      <c r="A771" s="64" t="s">
        <v>705</v>
      </c>
      <c r="B771" s="64" t="s">
        <v>704</v>
      </c>
      <c r="C771" s="65"/>
      <c r="D771" s="66"/>
      <c r="E771" s="67"/>
      <c r="F771" s="68"/>
      <c r="G771" s="65"/>
      <c r="H771" s="69"/>
      <c r="I771" s="70"/>
      <c r="J771" s="70"/>
      <c r="K771" s="34" t="s">
        <v>65</v>
      </c>
      <c r="L771" s="77">
        <v>1240</v>
      </c>
      <c r="M771" s="77"/>
      <c r="N771" s="72"/>
      <c r="O771" s="79" t="s">
        <v>999</v>
      </c>
      <c r="P771" s="81">
        <v>43167.682719907411</v>
      </c>
      <c r="Q771" s="79" t="s">
        <v>1631</v>
      </c>
      <c r="R771" s="83" t="s">
        <v>2337</v>
      </c>
      <c r="S771" s="79" t="s">
        <v>2507</v>
      </c>
      <c r="T771" s="79" t="s">
        <v>2975</v>
      </c>
      <c r="U771" s="83" t="s">
        <v>3350</v>
      </c>
      <c r="V771" s="83" t="s">
        <v>3350</v>
      </c>
      <c r="W771" s="81">
        <v>43167.682719907411</v>
      </c>
      <c r="X771" s="83" t="s">
        <v>4646</v>
      </c>
      <c r="Y771" s="79"/>
      <c r="Z771" s="79"/>
      <c r="AA771" s="85" t="s">
        <v>5854</v>
      </c>
      <c r="AB771" s="79"/>
      <c r="AC771" s="79" t="b">
        <v>0</v>
      </c>
      <c r="AD771" s="79">
        <v>0</v>
      </c>
      <c r="AE771" s="85" t="s">
        <v>6296</v>
      </c>
      <c r="AF771" s="79" t="b">
        <v>0</v>
      </c>
      <c r="AG771" s="79" t="s">
        <v>6304</v>
      </c>
      <c r="AH771" s="79"/>
      <c r="AI771" s="85" t="s">
        <v>6296</v>
      </c>
      <c r="AJ771" s="79" t="b">
        <v>0</v>
      </c>
      <c r="AK771" s="79">
        <v>0</v>
      </c>
      <c r="AL771" s="85" t="s">
        <v>6296</v>
      </c>
      <c r="AM771" s="79" t="s">
        <v>6363</v>
      </c>
      <c r="AN771" s="79" t="b">
        <v>0</v>
      </c>
      <c r="AO771" s="85" t="s">
        <v>5854</v>
      </c>
      <c r="AP771" s="79" t="s">
        <v>176</v>
      </c>
      <c r="AQ771" s="79">
        <v>0</v>
      </c>
      <c r="AR771" s="79">
        <v>0</v>
      </c>
      <c r="AS771" s="79"/>
      <c r="AT771" s="79"/>
      <c r="AU771" s="79"/>
      <c r="AV771" s="79"/>
      <c r="AW771" s="79"/>
      <c r="AX771" s="79"/>
      <c r="AY771" s="79"/>
      <c r="AZ771" s="79"/>
      <c r="BA771">
        <v>1</v>
      </c>
      <c r="BB771" s="78" t="str">
        <f>REPLACE(INDEX(GroupVertices[Group], MATCH(Edges24[[#This Row],[Vertex 1]],GroupVertices[Vertex],0)),1,1,"")</f>
        <v>5</v>
      </c>
      <c r="BC771" s="78" t="str">
        <f>REPLACE(INDEX(GroupVertices[Group], MATCH(Edges24[[#This Row],[Vertex 2]],GroupVertices[Vertex],0)),1,1,"")</f>
        <v>5</v>
      </c>
      <c r="BD771" s="48"/>
      <c r="BE771" s="49"/>
      <c r="BF771" s="48"/>
      <c r="BG771" s="49"/>
      <c r="BH771" s="48"/>
      <c r="BI771" s="49"/>
      <c r="BJ771" s="48"/>
      <c r="BK771" s="49"/>
      <c r="BL771" s="48"/>
    </row>
    <row r="772" spans="1:64" x14ac:dyDescent="0.25">
      <c r="A772" s="64" t="s">
        <v>705</v>
      </c>
      <c r="B772" s="64" t="s">
        <v>751</v>
      </c>
      <c r="C772" s="65"/>
      <c r="D772" s="66"/>
      <c r="E772" s="67"/>
      <c r="F772" s="68"/>
      <c r="G772" s="65"/>
      <c r="H772" s="69"/>
      <c r="I772" s="70"/>
      <c r="J772" s="70"/>
      <c r="K772" s="34" t="s">
        <v>65</v>
      </c>
      <c r="L772" s="77">
        <v>1242</v>
      </c>
      <c r="M772" s="77"/>
      <c r="N772" s="72"/>
      <c r="O772" s="79" t="s">
        <v>999</v>
      </c>
      <c r="P772" s="81">
        <v>43178.594236111108</v>
      </c>
      <c r="Q772" s="79" t="s">
        <v>1632</v>
      </c>
      <c r="R772" s="83" t="s">
        <v>2338</v>
      </c>
      <c r="S772" s="79" t="s">
        <v>2621</v>
      </c>
      <c r="T772" s="79" t="s">
        <v>2976</v>
      </c>
      <c r="U772" s="79"/>
      <c r="V772" s="83" t="s">
        <v>3830</v>
      </c>
      <c r="W772" s="81">
        <v>43178.594236111108</v>
      </c>
      <c r="X772" s="83" t="s">
        <v>4647</v>
      </c>
      <c r="Y772" s="79"/>
      <c r="Z772" s="79"/>
      <c r="AA772" s="85" t="s">
        <v>5855</v>
      </c>
      <c r="AB772" s="79"/>
      <c r="AC772" s="79" t="b">
        <v>0</v>
      </c>
      <c r="AD772" s="79">
        <v>0</v>
      </c>
      <c r="AE772" s="85" t="s">
        <v>6296</v>
      </c>
      <c r="AF772" s="79" t="b">
        <v>0</v>
      </c>
      <c r="AG772" s="79" t="s">
        <v>6305</v>
      </c>
      <c r="AH772" s="79"/>
      <c r="AI772" s="85" t="s">
        <v>6296</v>
      </c>
      <c r="AJ772" s="79" t="b">
        <v>0</v>
      </c>
      <c r="AK772" s="79">
        <v>0</v>
      </c>
      <c r="AL772" s="85" t="s">
        <v>6296</v>
      </c>
      <c r="AM772" s="79" t="s">
        <v>6363</v>
      </c>
      <c r="AN772" s="79" t="b">
        <v>0</v>
      </c>
      <c r="AO772" s="85" t="s">
        <v>5855</v>
      </c>
      <c r="AP772" s="79" t="s">
        <v>176</v>
      </c>
      <c r="AQ772" s="79">
        <v>0</v>
      </c>
      <c r="AR772" s="79">
        <v>0</v>
      </c>
      <c r="AS772" s="79"/>
      <c r="AT772" s="79"/>
      <c r="AU772" s="79"/>
      <c r="AV772" s="79"/>
      <c r="AW772" s="79"/>
      <c r="AX772" s="79"/>
      <c r="AY772" s="79"/>
      <c r="AZ772" s="79"/>
      <c r="BA772">
        <v>1</v>
      </c>
      <c r="BB772" s="78" t="str">
        <f>REPLACE(INDEX(GroupVertices[Group], MATCH(Edges24[[#This Row],[Vertex 1]],GroupVertices[Vertex],0)),1,1,"")</f>
        <v>5</v>
      </c>
      <c r="BC772" s="78" t="str">
        <f>REPLACE(INDEX(GroupVertices[Group], MATCH(Edges24[[#This Row],[Vertex 2]],GroupVertices[Vertex],0)),1,1,"")</f>
        <v>5</v>
      </c>
      <c r="BD772" s="48">
        <v>0</v>
      </c>
      <c r="BE772" s="49">
        <v>0</v>
      </c>
      <c r="BF772" s="48">
        <v>0</v>
      </c>
      <c r="BG772" s="49">
        <v>0</v>
      </c>
      <c r="BH772" s="48">
        <v>0</v>
      </c>
      <c r="BI772" s="49">
        <v>0</v>
      </c>
      <c r="BJ772" s="48">
        <v>22</v>
      </c>
      <c r="BK772" s="49">
        <v>100</v>
      </c>
      <c r="BL772" s="48">
        <v>22</v>
      </c>
    </row>
    <row r="773" spans="1:64" x14ac:dyDescent="0.25">
      <c r="A773" s="64" t="s">
        <v>706</v>
      </c>
      <c r="B773" s="64" t="s">
        <v>706</v>
      </c>
      <c r="C773" s="65"/>
      <c r="D773" s="66"/>
      <c r="E773" s="67"/>
      <c r="F773" s="68"/>
      <c r="G773" s="65"/>
      <c r="H773" s="69"/>
      <c r="I773" s="70"/>
      <c r="J773" s="70"/>
      <c r="K773" s="34" t="s">
        <v>65</v>
      </c>
      <c r="L773" s="77">
        <v>1243</v>
      </c>
      <c r="M773" s="77"/>
      <c r="N773" s="72"/>
      <c r="O773" s="79" t="s">
        <v>176</v>
      </c>
      <c r="P773" s="81">
        <v>43170.271527777775</v>
      </c>
      <c r="Q773" s="79" t="s">
        <v>1633</v>
      </c>
      <c r="R773" s="83" t="s">
        <v>2147</v>
      </c>
      <c r="S773" s="79" t="s">
        <v>2569</v>
      </c>
      <c r="T773" s="79" t="s">
        <v>2977</v>
      </c>
      <c r="U773" s="83" t="s">
        <v>3351</v>
      </c>
      <c r="V773" s="83" t="s">
        <v>3351</v>
      </c>
      <c r="W773" s="81">
        <v>43170.271527777775</v>
      </c>
      <c r="X773" s="83" t="s">
        <v>4648</v>
      </c>
      <c r="Y773" s="79"/>
      <c r="Z773" s="79"/>
      <c r="AA773" s="85" t="s">
        <v>5856</v>
      </c>
      <c r="AB773" s="79"/>
      <c r="AC773" s="79" t="b">
        <v>0</v>
      </c>
      <c r="AD773" s="79">
        <v>22</v>
      </c>
      <c r="AE773" s="85" t="s">
        <v>6296</v>
      </c>
      <c r="AF773" s="79" t="b">
        <v>0</v>
      </c>
      <c r="AG773" s="79" t="s">
        <v>6304</v>
      </c>
      <c r="AH773" s="79"/>
      <c r="AI773" s="85" t="s">
        <v>6296</v>
      </c>
      <c r="AJ773" s="79" t="b">
        <v>0</v>
      </c>
      <c r="AK773" s="79">
        <v>8</v>
      </c>
      <c r="AL773" s="85" t="s">
        <v>6296</v>
      </c>
      <c r="AM773" s="79" t="s">
        <v>6338</v>
      </c>
      <c r="AN773" s="79" t="b">
        <v>0</v>
      </c>
      <c r="AO773" s="85" t="s">
        <v>5856</v>
      </c>
      <c r="AP773" s="79" t="s">
        <v>6415</v>
      </c>
      <c r="AQ773" s="79">
        <v>0</v>
      </c>
      <c r="AR773" s="79">
        <v>0</v>
      </c>
      <c r="AS773" s="79"/>
      <c r="AT773" s="79"/>
      <c r="AU773" s="79"/>
      <c r="AV773" s="79"/>
      <c r="AW773" s="79"/>
      <c r="AX773" s="79"/>
      <c r="AY773" s="79"/>
      <c r="AZ773" s="79"/>
      <c r="BA773">
        <v>2</v>
      </c>
      <c r="BB773" s="78" t="str">
        <f>REPLACE(INDEX(GroupVertices[Group], MATCH(Edges24[[#This Row],[Vertex 1]],GroupVertices[Vertex],0)),1,1,"")</f>
        <v>43</v>
      </c>
      <c r="BC773" s="78" t="str">
        <f>REPLACE(INDEX(GroupVertices[Group], MATCH(Edges24[[#This Row],[Vertex 2]],GroupVertices[Vertex],0)),1,1,"")</f>
        <v>43</v>
      </c>
      <c r="BD773" s="48">
        <v>2</v>
      </c>
      <c r="BE773" s="49">
        <v>8</v>
      </c>
      <c r="BF773" s="48">
        <v>0</v>
      </c>
      <c r="BG773" s="49">
        <v>0</v>
      </c>
      <c r="BH773" s="48">
        <v>0</v>
      </c>
      <c r="BI773" s="49">
        <v>0</v>
      </c>
      <c r="BJ773" s="48">
        <v>23</v>
      </c>
      <c r="BK773" s="49">
        <v>92</v>
      </c>
      <c r="BL773" s="48">
        <v>25</v>
      </c>
    </row>
    <row r="774" spans="1:64" x14ac:dyDescent="0.25">
      <c r="A774" s="64" t="s">
        <v>706</v>
      </c>
      <c r="B774" s="64" t="s">
        <v>706</v>
      </c>
      <c r="C774" s="65"/>
      <c r="D774" s="66"/>
      <c r="E774" s="67"/>
      <c r="F774" s="68"/>
      <c r="G774" s="65"/>
      <c r="H774" s="69"/>
      <c r="I774" s="70"/>
      <c r="J774" s="70"/>
      <c r="K774" s="34" t="s">
        <v>65</v>
      </c>
      <c r="L774" s="77">
        <v>1244</v>
      </c>
      <c r="M774" s="77"/>
      <c r="N774" s="72"/>
      <c r="O774" s="79" t="s">
        <v>176</v>
      </c>
      <c r="P774" s="81">
        <v>43177.250694444447</v>
      </c>
      <c r="Q774" s="79" t="s">
        <v>1634</v>
      </c>
      <c r="R774" s="83" t="s">
        <v>2147</v>
      </c>
      <c r="S774" s="79" t="s">
        <v>2569</v>
      </c>
      <c r="T774" s="79" t="s">
        <v>2977</v>
      </c>
      <c r="U774" s="83" t="s">
        <v>3352</v>
      </c>
      <c r="V774" s="83" t="s">
        <v>3352</v>
      </c>
      <c r="W774" s="81">
        <v>43177.250694444447</v>
      </c>
      <c r="X774" s="83" t="s">
        <v>4649</v>
      </c>
      <c r="Y774" s="79"/>
      <c r="Z774" s="79"/>
      <c r="AA774" s="85" t="s">
        <v>5857</v>
      </c>
      <c r="AB774" s="79"/>
      <c r="AC774" s="79" t="b">
        <v>0</v>
      </c>
      <c r="AD774" s="79">
        <v>35</v>
      </c>
      <c r="AE774" s="85" t="s">
        <v>6296</v>
      </c>
      <c r="AF774" s="79" t="b">
        <v>0</v>
      </c>
      <c r="AG774" s="79" t="s">
        <v>6304</v>
      </c>
      <c r="AH774" s="79"/>
      <c r="AI774" s="85" t="s">
        <v>6296</v>
      </c>
      <c r="AJ774" s="79" t="b">
        <v>0</v>
      </c>
      <c r="AK774" s="79">
        <v>14</v>
      </c>
      <c r="AL774" s="85" t="s">
        <v>6296</v>
      </c>
      <c r="AM774" s="79" t="s">
        <v>6338</v>
      </c>
      <c r="AN774" s="79" t="b">
        <v>0</v>
      </c>
      <c r="AO774" s="85" t="s">
        <v>5857</v>
      </c>
      <c r="AP774" s="79" t="s">
        <v>6415</v>
      </c>
      <c r="AQ774" s="79">
        <v>0</v>
      </c>
      <c r="AR774" s="79">
        <v>0</v>
      </c>
      <c r="AS774" s="79"/>
      <c r="AT774" s="79"/>
      <c r="AU774" s="79"/>
      <c r="AV774" s="79"/>
      <c r="AW774" s="79"/>
      <c r="AX774" s="79"/>
      <c r="AY774" s="79"/>
      <c r="AZ774" s="79"/>
      <c r="BA774">
        <v>2</v>
      </c>
      <c r="BB774" s="78" t="str">
        <f>REPLACE(INDEX(GroupVertices[Group], MATCH(Edges24[[#This Row],[Vertex 1]],GroupVertices[Vertex],0)),1,1,"")</f>
        <v>43</v>
      </c>
      <c r="BC774" s="78" t="str">
        <f>REPLACE(INDEX(GroupVertices[Group], MATCH(Edges24[[#This Row],[Vertex 2]],GroupVertices[Vertex],0)),1,1,"")</f>
        <v>43</v>
      </c>
      <c r="BD774" s="48">
        <v>2</v>
      </c>
      <c r="BE774" s="49">
        <v>8</v>
      </c>
      <c r="BF774" s="48">
        <v>0</v>
      </c>
      <c r="BG774" s="49">
        <v>0</v>
      </c>
      <c r="BH774" s="48">
        <v>0</v>
      </c>
      <c r="BI774" s="49">
        <v>0</v>
      </c>
      <c r="BJ774" s="48">
        <v>23</v>
      </c>
      <c r="BK774" s="49">
        <v>92</v>
      </c>
      <c r="BL774" s="48">
        <v>25</v>
      </c>
    </row>
    <row r="775" spans="1:64" x14ac:dyDescent="0.25">
      <c r="A775" s="64" t="s">
        <v>707</v>
      </c>
      <c r="B775" s="64" t="s">
        <v>706</v>
      </c>
      <c r="C775" s="65"/>
      <c r="D775" s="66"/>
      <c r="E775" s="67"/>
      <c r="F775" s="68"/>
      <c r="G775" s="65"/>
      <c r="H775" s="69"/>
      <c r="I775" s="70"/>
      <c r="J775" s="70"/>
      <c r="K775" s="34" t="s">
        <v>65</v>
      </c>
      <c r="L775" s="77">
        <v>1245</v>
      </c>
      <c r="M775" s="77"/>
      <c r="N775" s="72"/>
      <c r="O775" s="79" t="s">
        <v>999</v>
      </c>
      <c r="P775" s="81">
        <v>43178.594942129632</v>
      </c>
      <c r="Q775" s="79" t="s">
        <v>1269</v>
      </c>
      <c r="R775" s="83" t="s">
        <v>2147</v>
      </c>
      <c r="S775" s="79" t="s">
        <v>2569</v>
      </c>
      <c r="T775" s="79" t="s">
        <v>2801</v>
      </c>
      <c r="U775" s="79"/>
      <c r="V775" s="83" t="s">
        <v>3831</v>
      </c>
      <c r="W775" s="81">
        <v>43178.594942129632</v>
      </c>
      <c r="X775" s="83" t="s">
        <v>4650</v>
      </c>
      <c r="Y775" s="79"/>
      <c r="Z775" s="79"/>
      <c r="AA775" s="85" t="s">
        <v>5858</v>
      </c>
      <c r="AB775" s="79"/>
      <c r="AC775" s="79" t="b">
        <v>0</v>
      </c>
      <c r="AD775" s="79">
        <v>0</v>
      </c>
      <c r="AE775" s="85" t="s">
        <v>6296</v>
      </c>
      <c r="AF775" s="79" t="b">
        <v>0</v>
      </c>
      <c r="AG775" s="79" t="s">
        <v>6304</v>
      </c>
      <c r="AH775" s="79"/>
      <c r="AI775" s="85" t="s">
        <v>6296</v>
      </c>
      <c r="AJ775" s="79" t="b">
        <v>0</v>
      </c>
      <c r="AK775" s="79">
        <v>14</v>
      </c>
      <c r="AL775" s="85" t="s">
        <v>5857</v>
      </c>
      <c r="AM775" s="79" t="s">
        <v>6328</v>
      </c>
      <c r="AN775" s="79" t="b">
        <v>0</v>
      </c>
      <c r="AO775" s="85" t="s">
        <v>5857</v>
      </c>
      <c r="AP775" s="79" t="s">
        <v>176</v>
      </c>
      <c r="AQ775" s="79">
        <v>0</v>
      </c>
      <c r="AR775" s="79">
        <v>0</v>
      </c>
      <c r="AS775" s="79"/>
      <c r="AT775" s="79"/>
      <c r="AU775" s="79"/>
      <c r="AV775" s="79"/>
      <c r="AW775" s="79"/>
      <c r="AX775" s="79"/>
      <c r="AY775" s="79"/>
      <c r="AZ775" s="79"/>
      <c r="BA775">
        <v>1</v>
      </c>
      <c r="BB775" s="78" t="str">
        <f>REPLACE(INDEX(GroupVertices[Group], MATCH(Edges24[[#This Row],[Vertex 1]],GroupVertices[Vertex],0)),1,1,"")</f>
        <v>43</v>
      </c>
      <c r="BC775" s="78" t="str">
        <f>REPLACE(INDEX(GroupVertices[Group], MATCH(Edges24[[#This Row],[Vertex 2]],GroupVertices[Vertex],0)),1,1,"")</f>
        <v>43</v>
      </c>
      <c r="BD775" s="48">
        <v>2</v>
      </c>
      <c r="BE775" s="49">
        <v>14.285714285714286</v>
      </c>
      <c r="BF775" s="48">
        <v>0</v>
      </c>
      <c r="BG775" s="49">
        <v>0</v>
      </c>
      <c r="BH775" s="48">
        <v>0</v>
      </c>
      <c r="BI775" s="49">
        <v>0</v>
      </c>
      <c r="BJ775" s="48">
        <v>12</v>
      </c>
      <c r="BK775" s="49">
        <v>85.714285714285708</v>
      </c>
      <c r="BL775" s="48">
        <v>14</v>
      </c>
    </row>
    <row r="776" spans="1:64" x14ac:dyDescent="0.25">
      <c r="A776" s="64" t="s">
        <v>708</v>
      </c>
      <c r="B776" s="64" t="s">
        <v>220</v>
      </c>
      <c r="C776" s="65"/>
      <c r="D776" s="66"/>
      <c r="E776" s="67"/>
      <c r="F776" s="68"/>
      <c r="G776" s="65"/>
      <c r="H776" s="69"/>
      <c r="I776" s="70"/>
      <c r="J776" s="70"/>
      <c r="K776" s="34" t="s">
        <v>65</v>
      </c>
      <c r="L776" s="77">
        <v>1246</v>
      </c>
      <c r="M776" s="77"/>
      <c r="N776" s="72"/>
      <c r="O776" s="79" t="s">
        <v>999</v>
      </c>
      <c r="P776" s="81">
        <v>43178.59957175926</v>
      </c>
      <c r="Q776" s="79" t="s">
        <v>1635</v>
      </c>
      <c r="R776" s="79"/>
      <c r="S776" s="79"/>
      <c r="T776" s="79"/>
      <c r="U776" s="79"/>
      <c r="V776" s="83" t="s">
        <v>3832</v>
      </c>
      <c r="W776" s="81">
        <v>43178.59957175926</v>
      </c>
      <c r="X776" s="83" t="s">
        <v>4651</v>
      </c>
      <c r="Y776" s="79"/>
      <c r="Z776" s="79"/>
      <c r="AA776" s="85" t="s">
        <v>5859</v>
      </c>
      <c r="AB776" s="79"/>
      <c r="AC776" s="79" t="b">
        <v>0</v>
      </c>
      <c r="AD776" s="79">
        <v>0</v>
      </c>
      <c r="AE776" s="85" t="s">
        <v>6296</v>
      </c>
      <c r="AF776" s="79" t="b">
        <v>0</v>
      </c>
      <c r="AG776" s="79" t="s">
        <v>6304</v>
      </c>
      <c r="AH776" s="79"/>
      <c r="AI776" s="85" t="s">
        <v>6296</v>
      </c>
      <c r="AJ776" s="79" t="b">
        <v>0</v>
      </c>
      <c r="AK776" s="79">
        <v>2</v>
      </c>
      <c r="AL776" s="85" t="s">
        <v>5095</v>
      </c>
      <c r="AM776" s="79" t="s">
        <v>6331</v>
      </c>
      <c r="AN776" s="79" t="b">
        <v>0</v>
      </c>
      <c r="AO776" s="85" t="s">
        <v>5095</v>
      </c>
      <c r="AP776" s="79" t="s">
        <v>176</v>
      </c>
      <c r="AQ776" s="79">
        <v>0</v>
      </c>
      <c r="AR776" s="79">
        <v>0</v>
      </c>
      <c r="AS776" s="79"/>
      <c r="AT776" s="79"/>
      <c r="AU776" s="79"/>
      <c r="AV776" s="79"/>
      <c r="AW776" s="79"/>
      <c r="AX776" s="79"/>
      <c r="AY776" s="79"/>
      <c r="AZ776" s="79"/>
      <c r="BA776">
        <v>1</v>
      </c>
      <c r="BB776" s="78" t="str">
        <f>REPLACE(INDEX(GroupVertices[Group], MATCH(Edges24[[#This Row],[Vertex 1]],GroupVertices[Vertex],0)),1,1,"")</f>
        <v>42</v>
      </c>
      <c r="BC776" s="78" t="str">
        <f>REPLACE(INDEX(GroupVertices[Group], MATCH(Edges24[[#This Row],[Vertex 2]],GroupVertices[Vertex],0)),1,1,"")</f>
        <v>42</v>
      </c>
      <c r="BD776" s="48">
        <v>3</v>
      </c>
      <c r="BE776" s="49">
        <v>13.636363636363637</v>
      </c>
      <c r="BF776" s="48">
        <v>1</v>
      </c>
      <c r="BG776" s="49">
        <v>4.5454545454545459</v>
      </c>
      <c r="BH776" s="48">
        <v>0</v>
      </c>
      <c r="BI776" s="49">
        <v>0</v>
      </c>
      <c r="BJ776" s="48">
        <v>18</v>
      </c>
      <c r="BK776" s="49">
        <v>81.818181818181813</v>
      </c>
      <c r="BL776" s="48">
        <v>22</v>
      </c>
    </row>
    <row r="777" spans="1:64" x14ac:dyDescent="0.25">
      <c r="A777" s="64" t="s">
        <v>709</v>
      </c>
      <c r="B777" s="64" t="s">
        <v>683</v>
      </c>
      <c r="C777" s="65"/>
      <c r="D777" s="66"/>
      <c r="E777" s="67"/>
      <c r="F777" s="68"/>
      <c r="G777" s="65"/>
      <c r="H777" s="69"/>
      <c r="I777" s="70"/>
      <c r="J777" s="70"/>
      <c r="K777" s="34" t="s">
        <v>65</v>
      </c>
      <c r="L777" s="77">
        <v>1247</v>
      </c>
      <c r="M777" s="77"/>
      <c r="N777" s="72"/>
      <c r="O777" s="79" t="s">
        <v>999</v>
      </c>
      <c r="P777" s="81">
        <v>43178.60052083333</v>
      </c>
      <c r="Q777" s="79" t="s">
        <v>1636</v>
      </c>
      <c r="R777" s="79"/>
      <c r="S777" s="79"/>
      <c r="T777" s="79"/>
      <c r="U777" s="79"/>
      <c r="V777" s="83" t="s">
        <v>3833</v>
      </c>
      <c r="W777" s="81">
        <v>43178.60052083333</v>
      </c>
      <c r="X777" s="83" t="s">
        <v>4652</v>
      </c>
      <c r="Y777" s="79"/>
      <c r="Z777" s="79"/>
      <c r="AA777" s="85" t="s">
        <v>5860</v>
      </c>
      <c r="AB777" s="79"/>
      <c r="AC777" s="79" t="b">
        <v>0</v>
      </c>
      <c r="AD777" s="79">
        <v>0</v>
      </c>
      <c r="AE777" s="85" t="s">
        <v>6296</v>
      </c>
      <c r="AF777" s="79" t="b">
        <v>0</v>
      </c>
      <c r="AG777" s="79" t="s">
        <v>6304</v>
      </c>
      <c r="AH777" s="79"/>
      <c r="AI777" s="85" t="s">
        <v>6296</v>
      </c>
      <c r="AJ777" s="79" t="b">
        <v>0</v>
      </c>
      <c r="AK777" s="79">
        <v>11</v>
      </c>
      <c r="AL777" s="85" t="s">
        <v>6175</v>
      </c>
      <c r="AM777" s="79" t="s">
        <v>6333</v>
      </c>
      <c r="AN777" s="79" t="b">
        <v>0</v>
      </c>
      <c r="AO777" s="85" t="s">
        <v>6175</v>
      </c>
      <c r="AP777" s="79" t="s">
        <v>176</v>
      </c>
      <c r="AQ777" s="79">
        <v>0</v>
      </c>
      <c r="AR777" s="79">
        <v>0</v>
      </c>
      <c r="AS777" s="79"/>
      <c r="AT777" s="79"/>
      <c r="AU777" s="79"/>
      <c r="AV777" s="79"/>
      <c r="AW777" s="79"/>
      <c r="AX777" s="79"/>
      <c r="AY777" s="79"/>
      <c r="AZ777" s="79"/>
      <c r="BA777">
        <v>1</v>
      </c>
      <c r="BB777" s="78" t="str">
        <f>REPLACE(INDEX(GroupVertices[Group], MATCH(Edges24[[#This Row],[Vertex 1]],GroupVertices[Vertex],0)),1,1,"")</f>
        <v>2</v>
      </c>
      <c r="BC777" s="78" t="str">
        <f>REPLACE(INDEX(GroupVertices[Group], MATCH(Edges24[[#This Row],[Vertex 2]],GroupVertices[Vertex],0)),1,1,"")</f>
        <v>2</v>
      </c>
      <c r="BD777" s="48">
        <v>2</v>
      </c>
      <c r="BE777" s="49">
        <v>11.111111111111111</v>
      </c>
      <c r="BF777" s="48">
        <v>0</v>
      </c>
      <c r="BG777" s="49">
        <v>0</v>
      </c>
      <c r="BH777" s="48">
        <v>0</v>
      </c>
      <c r="BI777" s="49">
        <v>0</v>
      </c>
      <c r="BJ777" s="48">
        <v>16</v>
      </c>
      <c r="BK777" s="49">
        <v>88.888888888888886</v>
      </c>
      <c r="BL777" s="48">
        <v>18</v>
      </c>
    </row>
    <row r="778" spans="1:64" x14ac:dyDescent="0.25">
      <c r="A778" s="64" t="s">
        <v>710</v>
      </c>
      <c r="B778" s="64" t="s">
        <v>965</v>
      </c>
      <c r="C778" s="65"/>
      <c r="D778" s="66"/>
      <c r="E778" s="67"/>
      <c r="F778" s="68"/>
      <c r="G778" s="65"/>
      <c r="H778" s="69"/>
      <c r="I778" s="70"/>
      <c r="J778" s="70"/>
      <c r="K778" s="34" t="s">
        <v>65</v>
      </c>
      <c r="L778" s="77">
        <v>1248</v>
      </c>
      <c r="M778" s="77"/>
      <c r="N778" s="72"/>
      <c r="O778" s="79" t="s">
        <v>999</v>
      </c>
      <c r="P778" s="81">
        <v>43174.590787037036</v>
      </c>
      <c r="Q778" s="79" t="s">
        <v>1572</v>
      </c>
      <c r="R778" s="83" t="s">
        <v>2290</v>
      </c>
      <c r="S778" s="79" t="s">
        <v>2519</v>
      </c>
      <c r="T778" s="79"/>
      <c r="U778" s="79"/>
      <c r="V778" s="83" t="s">
        <v>3834</v>
      </c>
      <c r="W778" s="81">
        <v>43174.590787037036</v>
      </c>
      <c r="X778" s="83" t="s">
        <v>4653</v>
      </c>
      <c r="Y778" s="79"/>
      <c r="Z778" s="79"/>
      <c r="AA778" s="85" t="s">
        <v>5861</v>
      </c>
      <c r="AB778" s="79"/>
      <c r="AC778" s="79" t="b">
        <v>0</v>
      </c>
      <c r="AD778" s="79">
        <v>0</v>
      </c>
      <c r="AE778" s="85" t="s">
        <v>6296</v>
      </c>
      <c r="AF778" s="79" t="b">
        <v>0</v>
      </c>
      <c r="AG778" s="79" t="s">
        <v>6304</v>
      </c>
      <c r="AH778" s="79"/>
      <c r="AI778" s="85" t="s">
        <v>6296</v>
      </c>
      <c r="AJ778" s="79" t="b">
        <v>0</v>
      </c>
      <c r="AK778" s="79">
        <v>9</v>
      </c>
      <c r="AL778" s="85" t="s">
        <v>6194</v>
      </c>
      <c r="AM778" s="79" t="s">
        <v>6333</v>
      </c>
      <c r="AN778" s="79" t="b">
        <v>0</v>
      </c>
      <c r="AO778" s="85" t="s">
        <v>6194</v>
      </c>
      <c r="AP778" s="79" t="s">
        <v>176</v>
      </c>
      <c r="AQ778" s="79">
        <v>0</v>
      </c>
      <c r="AR778" s="79">
        <v>0</v>
      </c>
      <c r="AS778" s="79"/>
      <c r="AT778" s="79"/>
      <c r="AU778" s="79"/>
      <c r="AV778" s="79"/>
      <c r="AW778" s="79"/>
      <c r="AX778" s="79"/>
      <c r="AY778" s="79"/>
      <c r="AZ778" s="79"/>
      <c r="BA778">
        <v>1</v>
      </c>
      <c r="BB778" s="78" t="str">
        <f>REPLACE(INDEX(GroupVertices[Group], MATCH(Edges24[[#This Row],[Vertex 1]],GroupVertices[Vertex],0)),1,1,"")</f>
        <v>2</v>
      </c>
      <c r="BC778" s="78" t="str">
        <f>REPLACE(INDEX(GroupVertices[Group], MATCH(Edges24[[#This Row],[Vertex 2]],GroupVertices[Vertex],0)),1,1,"")</f>
        <v>2</v>
      </c>
      <c r="BD778" s="48"/>
      <c r="BE778" s="49"/>
      <c r="BF778" s="48"/>
      <c r="BG778" s="49"/>
      <c r="BH778" s="48"/>
      <c r="BI778" s="49"/>
      <c r="BJ778" s="48"/>
      <c r="BK778" s="49"/>
      <c r="BL778" s="48"/>
    </row>
    <row r="779" spans="1:64" x14ac:dyDescent="0.25">
      <c r="A779" s="64" t="s">
        <v>710</v>
      </c>
      <c r="B779" s="64" t="s">
        <v>683</v>
      </c>
      <c r="C779" s="65"/>
      <c r="D779" s="66"/>
      <c r="E779" s="67"/>
      <c r="F779" s="68"/>
      <c r="G779" s="65"/>
      <c r="H779" s="69"/>
      <c r="I779" s="70"/>
      <c r="J779" s="70"/>
      <c r="K779" s="34" t="s">
        <v>65</v>
      </c>
      <c r="L779" s="77">
        <v>1249</v>
      </c>
      <c r="M779" s="77"/>
      <c r="N779" s="72"/>
      <c r="O779" s="79" t="s">
        <v>999</v>
      </c>
      <c r="P779" s="81">
        <v>43167.692037037035</v>
      </c>
      <c r="Q779" s="79" t="s">
        <v>1275</v>
      </c>
      <c r="R779" s="83" t="s">
        <v>2152</v>
      </c>
      <c r="S779" s="79" t="s">
        <v>2519</v>
      </c>
      <c r="T779" s="79" t="s">
        <v>2804</v>
      </c>
      <c r="U779" s="79"/>
      <c r="V779" s="83" t="s">
        <v>3834</v>
      </c>
      <c r="W779" s="81">
        <v>43167.692037037035</v>
      </c>
      <c r="X779" s="83" t="s">
        <v>4654</v>
      </c>
      <c r="Y779" s="79"/>
      <c r="Z779" s="79"/>
      <c r="AA779" s="85" t="s">
        <v>5862</v>
      </c>
      <c r="AB779" s="79"/>
      <c r="AC779" s="79" t="b">
        <v>0</v>
      </c>
      <c r="AD779" s="79">
        <v>0</v>
      </c>
      <c r="AE779" s="85" t="s">
        <v>6296</v>
      </c>
      <c r="AF779" s="79" t="b">
        <v>0</v>
      </c>
      <c r="AG779" s="79" t="s">
        <v>6304</v>
      </c>
      <c r="AH779" s="79"/>
      <c r="AI779" s="85" t="s">
        <v>6296</v>
      </c>
      <c r="AJ779" s="79" t="b">
        <v>0</v>
      </c>
      <c r="AK779" s="79">
        <v>2</v>
      </c>
      <c r="AL779" s="85" t="s">
        <v>6178</v>
      </c>
      <c r="AM779" s="79" t="s">
        <v>6333</v>
      </c>
      <c r="AN779" s="79" t="b">
        <v>0</v>
      </c>
      <c r="AO779" s="85" t="s">
        <v>6178</v>
      </c>
      <c r="AP779" s="79" t="s">
        <v>176</v>
      </c>
      <c r="AQ779" s="79">
        <v>0</v>
      </c>
      <c r="AR779" s="79">
        <v>0</v>
      </c>
      <c r="AS779" s="79"/>
      <c r="AT779" s="79"/>
      <c r="AU779" s="79"/>
      <c r="AV779" s="79"/>
      <c r="AW779" s="79"/>
      <c r="AX779" s="79"/>
      <c r="AY779" s="79"/>
      <c r="AZ779" s="79"/>
      <c r="BA779">
        <v>2</v>
      </c>
      <c r="BB779" s="78" t="str">
        <f>REPLACE(INDEX(GroupVertices[Group], MATCH(Edges24[[#This Row],[Vertex 1]],GroupVertices[Vertex],0)),1,1,"")</f>
        <v>2</v>
      </c>
      <c r="BC779" s="78" t="str">
        <f>REPLACE(INDEX(GroupVertices[Group], MATCH(Edges24[[#This Row],[Vertex 2]],GroupVertices[Vertex],0)),1,1,"")</f>
        <v>2</v>
      </c>
      <c r="BD779" s="48">
        <v>1</v>
      </c>
      <c r="BE779" s="49">
        <v>6.25</v>
      </c>
      <c r="BF779" s="48">
        <v>1</v>
      </c>
      <c r="BG779" s="49">
        <v>6.25</v>
      </c>
      <c r="BH779" s="48">
        <v>0</v>
      </c>
      <c r="BI779" s="49">
        <v>0</v>
      </c>
      <c r="BJ779" s="48">
        <v>14</v>
      </c>
      <c r="BK779" s="49">
        <v>87.5</v>
      </c>
      <c r="BL779" s="48">
        <v>16</v>
      </c>
    </row>
    <row r="780" spans="1:64" x14ac:dyDescent="0.25">
      <c r="A780" s="64" t="s">
        <v>710</v>
      </c>
      <c r="B780" s="64" t="s">
        <v>683</v>
      </c>
      <c r="C780" s="65"/>
      <c r="D780" s="66"/>
      <c r="E780" s="67"/>
      <c r="F780" s="68"/>
      <c r="G780" s="65"/>
      <c r="H780" s="69"/>
      <c r="I780" s="70"/>
      <c r="J780" s="70"/>
      <c r="K780" s="34" t="s">
        <v>65</v>
      </c>
      <c r="L780" s="77">
        <v>1251</v>
      </c>
      <c r="M780" s="77"/>
      <c r="N780" s="72"/>
      <c r="O780" s="79" t="s">
        <v>999</v>
      </c>
      <c r="P780" s="81">
        <v>43175.638414351852</v>
      </c>
      <c r="Q780" s="79" t="s">
        <v>1510</v>
      </c>
      <c r="R780" s="79"/>
      <c r="S780" s="79"/>
      <c r="T780" s="79"/>
      <c r="U780" s="79"/>
      <c r="V780" s="83" t="s">
        <v>3834</v>
      </c>
      <c r="W780" s="81">
        <v>43175.638414351852</v>
      </c>
      <c r="X780" s="83" t="s">
        <v>4655</v>
      </c>
      <c r="Y780" s="79"/>
      <c r="Z780" s="79"/>
      <c r="AA780" s="85" t="s">
        <v>5863</v>
      </c>
      <c r="AB780" s="79"/>
      <c r="AC780" s="79" t="b">
        <v>0</v>
      </c>
      <c r="AD780" s="79">
        <v>0</v>
      </c>
      <c r="AE780" s="85" t="s">
        <v>6296</v>
      </c>
      <c r="AF780" s="79" t="b">
        <v>0</v>
      </c>
      <c r="AG780" s="79" t="s">
        <v>6304</v>
      </c>
      <c r="AH780" s="79"/>
      <c r="AI780" s="85" t="s">
        <v>6296</v>
      </c>
      <c r="AJ780" s="79" t="b">
        <v>0</v>
      </c>
      <c r="AK780" s="79">
        <v>4</v>
      </c>
      <c r="AL780" s="85" t="s">
        <v>6188</v>
      </c>
      <c r="AM780" s="79" t="s">
        <v>6333</v>
      </c>
      <c r="AN780" s="79" t="b">
        <v>0</v>
      </c>
      <c r="AO780" s="85" t="s">
        <v>6188</v>
      </c>
      <c r="AP780" s="79" t="s">
        <v>176</v>
      </c>
      <c r="AQ780" s="79">
        <v>0</v>
      </c>
      <c r="AR780" s="79">
        <v>0</v>
      </c>
      <c r="AS780" s="79"/>
      <c r="AT780" s="79"/>
      <c r="AU780" s="79"/>
      <c r="AV780" s="79"/>
      <c r="AW780" s="79"/>
      <c r="AX780" s="79"/>
      <c r="AY780" s="79"/>
      <c r="AZ780" s="79"/>
      <c r="BA780">
        <v>2</v>
      </c>
      <c r="BB780" s="78" t="str">
        <f>REPLACE(INDEX(GroupVertices[Group], MATCH(Edges24[[#This Row],[Vertex 1]],GroupVertices[Vertex],0)),1,1,"")</f>
        <v>2</v>
      </c>
      <c r="BC780" s="78" t="str">
        <f>REPLACE(INDEX(GroupVertices[Group], MATCH(Edges24[[#This Row],[Vertex 2]],GroupVertices[Vertex],0)),1,1,"")</f>
        <v>2</v>
      </c>
      <c r="BD780" s="48">
        <v>1</v>
      </c>
      <c r="BE780" s="49">
        <v>5.882352941176471</v>
      </c>
      <c r="BF780" s="48">
        <v>0</v>
      </c>
      <c r="BG780" s="49">
        <v>0</v>
      </c>
      <c r="BH780" s="48">
        <v>0</v>
      </c>
      <c r="BI780" s="49">
        <v>0</v>
      </c>
      <c r="BJ780" s="48">
        <v>16</v>
      </c>
      <c r="BK780" s="49">
        <v>94.117647058823536</v>
      </c>
      <c r="BL780" s="48">
        <v>17</v>
      </c>
    </row>
    <row r="781" spans="1:64" x14ac:dyDescent="0.25">
      <c r="A781" s="64" t="s">
        <v>710</v>
      </c>
      <c r="B781" s="64" t="s">
        <v>754</v>
      </c>
      <c r="C781" s="65"/>
      <c r="D781" s="66"/>
      <c r="E781" s="67"/>
      <c r="F781" s="68"/>
      <c r="G781" s="65"/>
      <c r="H781" s="69"/>
      <c r="I781" s="70"/>
      <c r="J781" s="70"/>
      <c r="K781" s="34" t="s">
        <v>65</v>
      </c>
      <c r="L781" s="77">
        <v>1252</v>
      </c>
      <c r="M781" s="77"/>
      <c r="N781" s="72"/>
      <c r="O781" s="79" t="s">
        <v>999</v>
      </c>
      <c r="P781" s="81">
        <v>43178.600856481484</v>
      </c>
      <c r="Q781" s="79" t="s">
        <v>1637</v>
      </c>
      <c r="R781" s="79"/>
      <c r="S781" s="79"/>
      <c r="T781" s="79"/>
      <c r="U781" s="79"/>
      <c r="V781" s="83" t="s">
        <v>3834</v>
      </c>
      <c r="W781" s="81">
        <v>43178.600856481484</v>
      </c>
      <c r="X781" s="83" t="s">
        <v>4656</v>
      </c>
      <c r="Y781" s="79"/>
      <c r="Z781" s="79"/>
      <c r="AA781" s="85" t="s">
        <v>5864</v>
      </c>
      <c r="AB781" s="79"/>
      <c r="AC781" s="79" t="b">
        <v>0</v>
      </c>
      <c r="AD781" s="79">
        <v>0</v>
      </c>
      <c r="AE781" s="85" t="s">
        <v>6296</v>
      </c>
      <c r="AF781" s="79" t="b">
        <v>0</v>
      </c>
      <c r="AG781" s="79" t="s">
        <v>6304</v>
      </c>
      <c r="AH781" s="79"/>
      <c r="AI781" s="85" t="s">
        <v>6296</v>
      </c>
      <c r="AJ781" s="79" t="b">
        <v>0</v>
      </c>
      <c r="AK781" s="79">
        <v>10</v>
      </c>
      <c r="AL781" s="85" t="s">
        <v>6195</v>
      </c>
      <c r="AM781" s="79" t="s">
        <v>6328</v>
      </c>
      <c r="AN781" s="79" t="b">
        <v>0</v>
      </c>
      <c r="AO781" s="85" t="s">
        <v>6195</v>
      </c>
      <c r="AP781" s="79" t="s">
        <v>176</v>
      </c>
      <c r="AQ781" s="79">
        <v>0</v>
      </c>
      <c r="AR781" s="79">
        <v>0</v>
      </c>
      <c r="AS781" s="79"/>
      <c r="AT781" s="79"/>
      <c r="AU781" s="79"/>
      <c r="AV781" s="79"/>
      <c r="AW781" s="79"/>
      <c r="AX781" s="79"/>
      <c r="AY781" s="79"/>
      <c r="AZ781" s="79"/>
      <c r="BA781">
        <v>2</v>
      </c>
      <c r="BB781" s="78" t="str">
        <f>REPLACE(INDEX(GroupVertices[Group], MATCH(Edges24[[#This Row],[Vertex 1]],GroupVertices[Vertex],0)),1,1,"")</f>
        <v>2</v>
      </c>
      <c r="BC781" s="78" t="str">
        <f>REPLACE(INDEX(GroupVertices[Group], MATCH(Edges24[[#This Row],[Vertex 2]],GroupVertices[Vertex],0)),1,1,"")</f>
        <v>2</v>
      </c>
      <c r="BD781" s="48">
        <v>1</v>
      </c>
      <c r="BE781" s="49">
        <v>5</v>
      </c>
      <c r="BF781" s="48">
        <v>2</v>
      </c>
      <c r="BG781" s="49">
        <v>10</v>
      </c>
      <c r="BH781" s="48">
        <v>0</v>
      </c>
      <c r="BI781" s="49">
        <v>0</v>
      </c>
      <c r="BJ781" s="48">
        <v>17</v>
      </c>
      <c r="BK781" s="49">
        <v>85</v>
      </c>
      <c r="BL781" s="48">
        <v>20</v>
      </c>
    </row>
    <row r="782" spans="1:64" x14ac:dyDescent="0.25">
      <c r="A782" s="64" t="s">
        <v>711</v>
      </c>
      <c r="B782" s="64" t="s">
        <v>711</v>
      </c>
      <c r="C782" s="65"/>
      <c r="D782" s="66"/>
      <c r="E782" s="67"/>
      <c r="F782" s="68"/>
      <c r="G782" s="65"/>
      <c r="H782" s="69"/>
      <c r="I782" s="70"/>
      <c r="J782" s="70"/>
      <c r="K782" s="34" t="s">
        <v>65</v>
      </c>
      <c r="L782" s="77">
        <v>1253</v>
      </c>
      <c r="M782" s="77"/>
      <c r="N782" s="72"/>
      <c r="O782" s="79" t="s">
        <v>176</v>
      </c>
      <c r="P782" s="81">
        <v>43178.565069444441</v>
      </c>
      <c r="Q782" s="79" t="s">
        <v>1638</v>
      </c>
      <c r="R782" s="79"/>
      <c r="S782" s="79"/>
      <c r="T782" s="79" t="s">
        <v>2978</v>
      </c>
      <c r="U782" s="83" t="s">
        <v>3353</v>
      </c>
      <c r="V782" s="83" t="s">
        <v>3353</v>
      </c>
      <c r="W782" s="81">
        <v>43178.565069444441</v>
      </c>
      <c r="X782" s="83" t="s">
        <v>4657</v>
      </c>
      <c r="Y782" s="79"/>
      <c r="Z782" s="79"/>
      <c r="AA782" s="85" t="s">
        <v>5865</v>
      </c>
      <c r="AB782" s="79"/>
      <c r="AC782" s="79" t="b">
        <v>0</v>
      </c>
      <c r="AD782" s="79">
        <v>5</v>
      </c>
      <c r="AE782" s="85" t="s">
        <v>6296</v>
      </c>
      <c r="AF782" s="79" t="b">
        <v>0</v>
      </c>
      <c r="AG782" s="79" t="s">
        <v>6304</v>
      </c>
      <c r="AH782" s="79"/>
      <c r="AI782" s="85" t="s">
        <v>6296</v>
      </c>
      <c r="AJ782" s="79" t="b">
        <v>0</v>
      </c>
      <c r="AK782" s="79">
        <v>1</v>
      </c>
      <c r="AL782" s="85" t="s">
        <v>6296</v>
      </c>
      <c r="AM782" s="79" t="s">
        <v>6331</v>
      </c>
      <c r="AN782" s="79" t="b">
        <v>0</v>
      </c>
      <c r="AO782" s="85" t="s">
        <v>5865</v>
      </c>
      <c r="AP782" s="79" t="s">
        <v>6415</v>
      </c>
      <c r="AQ782" s="79">
        <v>0</v>
      </c>
      <c r="AR782" s="79">
        <v>0</v>
      </c>
      <c r="AS782" s="79"/>
      <c r="AT782" s="79"/>
      <c r="AU782" s="79"/>
      <c r="AV782" s="79"/>
      <c r="AW782" s="79"/>
      <c r="AX782" s="79"/>
      <c r="AY782" s="79"/>
      <c r="AZ782" s="79"/>
      <c r="BA782">
        <v>1</v>
      </c>
      <c r="BB782" s="78" t="str">
        <f>REPLACE(INDEX(GroupVertices[Group], MATCH(Edges24[[#This Row],[Vertex 1]],GroupVertices[Vertex],0)),1,1,"")</f>
        <v>71</v>
      </c>
      <c r="BC782" s="78" t="str">
        <f>REPLACE(INDEX(GroupVertices[Group], MATCH(Edges24[[#This Row],[Vertex 2]],GroupVertices[Vertex],0)),1,1,"")</f>
        <v>71</v>
      </c>
      <c r="BD782" s="48">
        <v>0</v>
      </c>
      <c r="BE782" s="49">
        <v>0</v>
      </c>
      <c r="BF782" s="48">
        <v>0</v>
      </c>
      <c r="BG782" s="49">
        <v>0</v>
      </c>
      <c r="BH782" s="48">
        <v>0</v>
      </c>
      <c r="BI782" s="49">
        <v>0</v>
      </c>
      <c r="BJ782" s="48">
        <v>18</v>
      </c>
      <c r="BK782" s="49">
        <v>100</v>
      </c>
      <c r="BL782" s="48">
        <v>18</v>
      </c>
    </row>
    <row r="783" spans="1:64" x14ac:dyDescent="0.25">
      <c r="A783" s="64" t="s">
        <v>712</v>
      </c>
      <c r="B783" s="64" t="s">
        <v>711</v>
      </c>
      <c r="C783" s="65"/>
      <c r="D783" s="66"/>
      <c r="E783" s="67"/>
      <c r="F783" s="68"/>
      <c r="G783" s="65"/>
      <c r="H783" s="69"/>
      <c r="I783" s="70"/>
      <c r="J783" s="70"/>
      <c r="K783" s="34" t="s">
        <v>65</v>
      </c>
      <c r="L783" s="77">
        <v>1254</v>
      </c>
      <c r="M783" s="77"/>
      <c r="N783" s="72"/>
      <c r="O783" s="79" t="s">
        <v>999</v>
      </c>
      <c r="P783" s="81">
        <v>43178.600983796299</v>
      </c>
      <c r="Q783" s="79" t="s">
        <v>1639</v>
      </c>
      <c r="R783" s="79"/>
      <c r="S783" s="79"/>
      <c r="T783" s="79" t="s">
        <v>2979</v>
      </c>
      <c r="U783" s="79"/>
      <c r="V783" s="83" t="s">
        <v>3835</v>
      </c>
      <c r="W783" s="81">
        <v>43178.600983796299</v>
      </c>
      <c r="X783" s="83" t="s">
        <v>4658</v>
      </c>
      <c r="Y783" s="79"/>
      <c r="Z783" s="79"/>
      <c r="AA783" s="85" t="s">
        <v>5866</v>
      </c>
      <c r="AB783" s="79"/>
      <c r="AC783" s="79" t="b">
        <v>0</v>
      </c>
      <c r="AD783" s="79">
        <v>0</v>
      </c>
      <c r="AE783" s="85" t="s">
        <v>6296</v>
      </c>
      <c r="AF783" s="79" t="b">
        <v>0</v>
      </c>
      <c r="AG783" s="79" t="s">
        <v>6304</v>
      </c>
      <c r="AH783" s="79"/>
      <c r="AI783" s="85" t="s">
        <v>6296</v>
      </c>
      <c r="AJ783" s="79" t="b">
        <v>0</v>
      </c>
      <c r="AK783" s="79">
        <v>1</v>
      </c>
      <c r="AL783" s="85" t="s">
        <v>5865</v>
      </c>
      <c r="AM783" s="79" t="s">
        <v>6331</v>
      </c>
      <c r="AN783" s="79" t="b">
        <v>0</v>
      </c>
      <c r="AO783" s="85" t="s">
        <v>5865</v>
      </c>
      <c r="AP783" s="79" t="s">
        <v>176</v>
      </c>
      <c r="AQ783" s="79">
        <v>0</v>
      </c>
      <c r="AR783" s="79">
        <v>0</v>
      </c>
      <c r="AS783" s="79"/>
      <c r="AT783" s="79"/>
      <c r="AU783" s="79"/>
      <c r="AV783" s="79"/>
      <c r="AW783" s="79"/>
      <c r="AX783" s="79"/>
      <c r="AY783" s="79"/>
      <c r="AZ783" s="79"/>
      <c r="BA783">
        <v>1</v>
      </c>
      <c r="BB783" s="78" t="str">
        <f>REPLACE(INDEX(GroupVertices[Group], MATCH(Edges24[[#This Row],[Vertex 1]],GroupVertices[Vertex],0)),1,1,"")</f>
        <v>71</v>
      </c>
      <c r="BC783" s="78" t="str">
        <f>REPLACE(INDEX(GroupVertices[Group], MATCH(Edges24[[#This Row],[Vertex 2]],GroupVertices[Vertex],0)),1,1,"")</f>
        <v>71</v>
      </c>
      <c r="BD783" s="48">
        <v>0</v>
      </c>
      <c r="BE783" s="49">
        <v>0</v>
      </c>
      <c r="BF783" s="48">
        <v>0</v>
      </c>
      <c r="BG783" s="49">
        <v>0</v>
      </c>
      <c r="BH783" s="48">
        <v>0</v>
      </c>
      <c r="BI783" s="49">
        <v>0</v>
      </c>
      <c r="BJ783" s="48">
        <v>17</v>
      </c>
      <c r="BK783" s="49">
        <v>100</v>
      </c>
      <c r="BL783" s="48">
        <v>17</v>
      </c>
    </row>
    <row r="784" spans="1:64" x14ac:dyDescent="0.25">
      <c r="A784" s="64" t="s">
        <v>675</v>
      </c>
      <c r="B784" s="64" t="s">
        <v>754</v>
      </c>
      <c r="C784" s="65"/>
      <c r="D784" s="66"/>
      <c r="E784" s="67"/>
      <c r="F784" s="68"/>
      <c r="G784" s="65"/>
      <c r="H784" s="69"/>
      <c r="I784" s="70"/>
      <c r="J784" s="70"/>
      <c r="K784" s="34" t="s">
        <v>65</v>
      </c>
      <c r="L784" s="77">
        <v>1257</v>
      </c>
      <c r="M784" s="77"/>
      <c r="N784" s="72"/>
      <c r="O784" s="79" t="s">
        <v>999</v>
      </c>
      <c r="P784" s="81">
        <v>43177.616539351853</v>
      </c>
      <c r="Q784" s="79" t="s">
        <v>1576</v>
      </c>
      <c r="R784" s="83" t="s">
        <v>2311</v>
      </c>
      <c r="S784" s="79" t="s">
        <v>2518</v>
      </c>
      <c r="T784" s="79" t="s">
        <v>2891</v>
      </c>
      <c r="U784" s="79"/>
      <c r="V784" s="83" t="s">
        <v>3811</v>
      </c>
      <c r="W784" s="81">
        <v>43177.616539351853</v>
      </c>
      <c r="X784" s="83" t="s">
        <v>4659</v>
      </c>
      <c r="Y784" s="79"/>
      <c r="Z784" s="79"/>
      <c r="AA784" s="85" t="s">
        <v>5867</v>
      </c>
      <c r="AB784" s="79"/>
      <c r="AC784" s="79" t="b">
        <v>0</v>
      </c>
      <c r="AD784" s="79">
        <v>0</v>
      </c>
      <c r="AE784" s="85" t="s">
        <v>6296</v>
      </c>
      <c r="AF784" s="79" t="b">
        <v>0</v>
      </c>
      <c r="AG784" s="79" t="s">
        <v>6304</v>
      </c>
      <c r="AH784" s="79"/>
      <c r="AI784" s="85" t="s">
        <v>6296</v>
      </c>
      <c r="AJ784" s="79" t="b">
        <v>0</v>
      </c>
      <c r="AK784" s="79">
        <v>3</v>
      </c>
      <c r="AL784" s="85" t="s">
        <v>6189</v>
      </c>
      <c r="AM784" s="79" t="s">
        <v>6331</v>
      </c>
      <c r="AN784" s="79" t="b">
        <v>0</v>
      </c>
      <c r="AO784" s="85" t="s">
        <v>6189</v>
      </c>
      <c r="AP784" s="79" t="s">
        <v>176</v>
      </c>
      <c r="AQ784" s="79">
        <v>0</v>
      </c>
      <c r="AR784" s="79">
        <v>0</v>
      </c>
      <c r="AS784" s="79"/>
      <c r="AT784" s="79"/>
      <c r="AU784" s="79"/>
      <c r="AV784" s="79"/>
      <c r="AW784" s="79"/>
      <c r="AX784" s="79"/>
      <c r="AY784" s="79"/>
      <c r="AZ784" s="79"/>
      <c r="BA784">
        <v>2</v>
      </c>
      <c r="BB784" s="78" t="str">
        <f>REPLACE(INDEX(GroupVertices[Group], MATCH(Edges24[[#This Row],[Vertex 1]],GroupVertices[Vertex],0)),1,1,"")</f>
        <v>2</v>
      </c>
      <c r="BC784" s="78" t="str">
        <f>REPLACE(INDEX(GroupVertices[Group], MATCH(Edges24[[#This Row],[Vertex 2]],GroupVertices[Vertex],0)),1,1,"")</f>
        <v>2</v>
      </c>
      <c r="BD784" s="48"/>
      <c r="BE784" s="49"/>
      <c r="BF784" s="48"/>
      <c r="BG784" s="49"/>
      <c r="BH784" s="48"/>
      <c r="BI784" s="49"/>
      <c r="BJ784" s="48"/>
      <c r="BK784" s="49"/>
      <c r="BL784" s="48"/>
    </row>
    <row r="785" spans="1:64" x14ac:dyDescent="0.25">
      <c r="A785" s="64" t="s">
        <v>675</v>
      </c>
      <c r="B785" s="64" t="s">
        <v>683</v>
      </c>
      <c r="C785" s="65"/>
      <c r="D785" s="66"/>
      <c r="E785" s="67"/>
      <c r="F785" s="68"/>
      <c r="G785" s="65"/>
      <c r="H785" s="69"/>
      <c r="I785" s="70"/>
      <c r="J785" s="70"/>
      <c r="K785" s="34" t="s">
        <v>65</v>
      </c>
      <c r="L785" s="77">
        <v>1259</v>
      </c>
      <c r="M785" s="77"/>
      <c r="N785" s="72"/>
      <c r="O785" s="79" t="s">
        <v>999</v>
      </c>
      <c r="P785" s="81">
        <v>43177.6171875</v>
      </c>
      <c r="Q785" s="79" t="s">
        <v>1640</v>
      </c>
      <c r="R785" s="83" t="s">
        <v>2339</v>
      </c>
      <c r="S785" s="79" t="s">
        <v>2519</v>
      </c>
      <c r="T785" s="79" t="s">
        <v>2980</v>
      </c>
      <c r="U785" s="79"/>
      <c r="V785" s="83" t="s">
        <v>3811</v>
      </c>
      <c r="W785" s="81">
        <v>43177.6171875</v>
      </c>
      <c r="X785" s="83" t="s">
        <v>4660</v>
      </c>
      <c r="Y785" s="79"/>
      <c r="Z785" s="79"/>
      <c r="AA785" s="85" t="s">
        <v>5868</v>
      </c>
      <c r="AB785" s="79"/>
      <c r="AC785" s="79" t="b">
        <v>0</v>
      </c>
      <c r="AD785" s="79">
        <v>0</v>
      </c>
      <c r="AE785" s="85" t="s">
        <v>6296</v>
      </c>
      <c r="AF785" s="79" t="b">
        <v>0</v>
      </c>
      <c r="AG785" s="79" t="s">
        <v>6304</v>
      </c>
      <c r="AH785" s="79"/>
      <c r="AI785" s="85" t="s">
        <v>6296</v>
      </c>
      <c r="AJ785" s="79" t="b">
        <v>0</v>
      </c>
      <c r="AK785" s="79">
        <v>2</v>
      </c>
      <c r="AL785" s="85" t="s">
        <v>6173</v>
      </c>
      <c r="AM785" s="79" t="s">
        <v>6331</v>
      </c>
      <c r="AN785" s="79" t="b">
        <v>0</v>
      </c>
      <c r="AO785" s="85" t="s">
        <v>6173</v>
      </c>
      <c r="AP785" s="79" t="s">
        <v>176</v>
      </c>
      <c r="AQ785" s="79">
        <v>0</v>
      </c>
      <c r="AR785" s="79">
        <v>0</v>
      </c>
      <c r="AS785" s="79"/>
      <c r="AT785" s="79"/>
      <c r="AU785" s="79"/>
      <c r="AV785" s="79"/>
      <c r="AW785" s="79"/>
      <c r="AX785" s="79"/>
      <c r="AY785" s="79"/>
      <c r="AZ785" s="79"/>
      <c r="BA785">
        <v>3</v>
      </c>
      <c r="BB785" s="78" t="str">
        <f>REPLACE(INDEX(GroupVertices[Group], MATCH(Edges24[[#This Row],[Vertex 1]],GroupVertices[Vertex],0)),1,1,"")</f>
        <v>2</v>
      </c>
      <c r="BC785" s="78" t="str">
        <f>REPLACE(INDEX(GroupVertices[Group], MATCH(Edges24[[#This Row],[Vertex 2]],GroupVertices[Vertex],0)),1,1,"")</f>
        <v>2</v>
      </c>
      <c r="BD785" s="48">
        <v>0</v>
      </c>
      <c r="BE785" s="49">
        <v>0</v>
      </c>
      <c r="BF785" s="48">
        <v>0</v>
      </c>
      <c r="BG785" s="49">
        <v>0</v>
      </c>
      <c r="BH785" s="48">
        <v>0</v>
      </c>
      <c r="BI785" s="49">
        <v>0</v>
      </c>
      <c r="BJ785" s="48">
        <v>13</v>
      </c>
      <c r="BK785" s="49">
        <v>100</v>
      </c>
      <c r="BL785" s="48">
        <v>13</v>
      </c>
    </row>
    <row r="786" spans="1:64" x14ac:dyDescent="0.25">
      <c r="A786" s="64" t="s">
        <v>713</v>
      </c>
      <c r="B786" s="64" t="s">
        <v>675</v>
      </c>
      <c r="C786" s="65"/>
      <c r="D786" s="66"/>
      <c r="E786" s="67"/>
      <c r="F786" s="68"/>
      <c r="G786" s="65"/>
      <c r="H786" s="69"/>
      <c r="I786" s="70"/>
      <c r="J786" s="70"/>
      <c r="K786" s="34" t="s">
        <v>65</v>
      </c>
      <c r="L786" s="77">
        <v>1260</v>
      </c>
      <c r="M786" s="77"/>
      <c r="N786" s="72"/>
      <c r="O786" s="79" t="s">
        <v>999</v>
      </c>
      <c r="P786" s="81">
        <v>43178.603020833332</v>
      </c>
      <c r="Q786" s="79" t="s">
        <v>1641</v>
      </c>
      <c r="R786" s="83" t="s">
        <v>2340</v>
      </c>
      <c r="S786" s="79" t="s">
        <v>2539</v>
      </c>
      <c r="T786" s="79" t="s">
        <v>2981</v>
      </c>
      <c r="U786" s="79"/>
      <c r="V786" s="83" t="s">
        <v>3836</v>
      </c>
      <c r="W786" s="81">
        <v>43178.603020833332</v>
      </c>
      <c r="X786" s="83" t="s">
        <v>4661</v>
      </c>
      <c r="Y786" s="79"/>
      <c r="Z786" s="79"/>
      <c r="AA786" s="85" t="s">
        <v>5869</v>
      </c>
      <c r="AB786" s="79"/>
      <c r="AC786" s="79" t="b">
        <v>0</v>
      </c>
      <c r="AD786" s="79">
        <v>0</v>
      </c>
      <c r="AE786" s="85" t="s">
        <v>6296</v>
      </c>
      <c r="AF786" s="79" t="b">
        <v>1</v>
      </c>
      <c r="AG786" s="79" t="s">
        <v>6312</v>
      </c>
      <c r="AH786" s="79"/>
      <c r="AI786" s="85" t="s">
        <v>6213</v>
      </c>
      <c r="AJ786" s="79" t="b">
        <v>0</v>
      </c>
      <c r="AK786" s="79">
        <v>0</v>
      </c>
      <c r="AL786" s="85" t="s">
        <v>6296</v>
      </c>
      <c r="AM786" s="79" t="s">
        <v>6328</v>
      </c>
      <c r="AN786" s="79" t="b">
        <v>0</v>
      </c>
      <c r="AO786" s="85" t="s">
        <v>5869</v>
      </c>
      <c r="AP786" s="79" t="s">
        <v>176</v>
      </c>
      <c r="AQ786" s="79">
        <v>0</v>
      </c>
      <c r="AR786" s="79">
        <v>0</v>
      </c>
      <c r="AS786" s="79"/>
      <c r="AT786" s="79"/>
      <c r="AU786" s="79"/>
      <c r="AV786" s="79"/>
      <c r="AW786" s="79"/>
      <c r="AX786" s="79"/>
      <c r="AY786" s="79"/>
      <c r="AZ786" s="79"/>
      <c r="BA786">
        <v>1</v>
      </c>
      <c r="BB786" s="78" t="str">
        <f>REPLACE(INDEX(GroupVertices[Group], MATCH(Edges24[[#This Row],[Vertex 1]],GroupVertices[Vertex],0)),1,1,"")</f>
        <v>2</v>
      </c>
      <c r="BC786" s="78" t="str">
        <f>REPLACE(INDEX(GroupVertices[Group], MATCH(Edges24[[#This Row],[Vertex 2]],GroupVertices[Vertex],0)),1,1,"")</f>
        <v>2</v>
      </c>
      <c r="BD786" s="48"/>
      <c r="BE786" s="49"/>
      <c r="BF786" s="48"/>
      <c r="BG786" s="49"/>
      <c r="BH786" s="48"/>
      <c r="BI786" s="49"/>
      <c r="BJ786" s="48"/>
      <c r="BK786" s="49"/>
      <c r="BL786" s="48"/>
    </row>
    <row r="787" spans="1:64" x14ac:dyDescent="0.25">
      <c r="A787" s="64" t="s">
        <v>666</v>
      </c>
      <c r="B787" s="64" t="s">
        <v>537</v>
      </c>
      <c r="C787" s="65"/>
      <c r="D787" s="66"/>
      <c r="E787" s="67"/>
      <c r="F787" s="68"/>
      <c r="G787" s="65"/>
      <c r="H787" s="69"/>
      <c r="I787" s="70"/>
      <c r="J787" s="70"/>
      <c r="K787" s="34" t="s">
        <v>66</v>
      </c>
      <c r="L787" s="77">
        <v>1268</v>
      </c>
      <c r="M787" s="77"/>
      <c r="N787" s="72"/>
      <c r="O787" s="79" t="s">
        <v>999</v>
      </c>
      <c r="P787" s="81">
        <v>43167.691076388888</v>
      </c>
      <c r="Q787" s="79" t="s">
        <v>1642</v>
      </c>
      <c r="R787" s="79"/>
      <c r="S787" s="79"/>
      <c r="T787" s="79" t="s">
        <v>2835</v>
      </c>
      <c r="U787" s="79"/>
      <c r="V787" s="83" t="s">
        <v>3803</v>
      </c>
      <c r="W787" s="81">
        <v>43167.691076388888</v>
      </c>
      <c r="X787" s="83" t="s">
        <v>4662</v>
      </c>
      <c r="Y787" s="79"/>
      <c r="Z787" s="79"/>
      <c r="AA787" s="85" t="s">
        <v>5870</v>
      </c>
      <c r="AB787" s="79"/>
      <c r="AC787" s="79" t="b">
        <v>0</v>
      </c>
      <c r="AD787" s="79">
        <v>0</v>
      </c>
      <c r="AE787" s="85" t="s">
        <v>6296</v>
      </c>
      <c r="AF787" s="79" t="b">
        <v>0</v>
      </c>
      <c r="AG787" s="79" t="s">
        <v>6304</v>
      </c>
      <c r="AH787" s="79"/>
      <c r="AI787" s="85" t="s">
        <v>6296</v>
      </c>
      <c r="AJ787" s="79" t="b">
        <v>0</v>
      </c>
      <c r="AK787" s="79">
        <v>1</v>
      </c>
      <c r="AL787" s="85" t="s">
        <v>5647</v>
      </c>
      <c r="AM787" s="79" t="s">
        <v>6333</v>
      </c>
      <c r="AN787" s="79" t="b">
        <v>0</v>
      </c>
      <c r="AO787" s="85" t="s">
        <v>5647</v>
      </c>
      <c r="AP787" s="79" t="s">
        <v>176</v>
      </c>
      <c r="AQ787" s="79">
        <v>0</v>
      </c>
      <c r="AR787" s="79">
        <v>0</v>
      </c>
      <c r="AS787" s="79"/>
      <c r="AT787" s="79"/>
      <c r="AU787" s="79"/>
      <c r="AV787" s="79"/>
      <c r="AW787" s="79"/>
      <c r="AX787" s="79"/>
      <c r="AY787" s="79"/>
      <c r="AZ787" s="79"/>
      <c r="BA787">
        <v>3</v>
      </c>
      <c r="BB787" s="78" t="str">
        <f>REPLACE(INDEX(GroupVertices[Group], MATCH(Edges24[[#This Row],[Vertex 1]],GroupVertices[Vertex],0)),1,1,"")</f>
        <v>3</v>
      </c>
      <c r="BC787" s="78" t="str">
        <f>REPLACE(INDEX(GroupVertices[Group], MATCH(Edges24[[#This Row],[Vertex 2]],GroupVertices[Vertex],0)),1,1,"")</f>
        <v>3</v>
      </c>
      <c r="BD787" s="48">
        <v>3</v>
      </c>
      <c r="BE787" s="49">
        <v>17.647058823529413</v>
      </c>
      <c r="BF787" s="48">
        <v>0</v>
      </c>
      <c r="BG787" s="49">
        <v>0</v>
      </c>
      <c r="BH787" s="48">
        <v>0</v>
      </c>
      <c r="BI787" s="49">
        <v>0</v>
      </c>
      <c r="BJ787" s="48">
        <v>14</v>
      </c>
      <c r="BK787" s="49">
        <v>82.352941176470594</v>
      </c>
      <c r="BL787" s="48">
        <v>17</v>
      </c>
    </row>
    <row r="788" spans="1:64" x14ac:dyDescent="0.25">
      <c r="A788" s="64" t="s">
        <v>666</v>
      </c>
      <c r="B788" s="64" t="s">
        <v>714</v>
      </c>
      <c r="C788" s="65"/>
      <c r="D788" s="66"/>
      <c r="E788" s="67"/>
      <c r="F788" s="68"/>
      <c r="G788" s="65"/>
      <c r="H788" s="69"/>
      <c r="I788" s="70"/>
      <c r="J788" s="70"/>
      <c r="K788" s="34" t="s">
        <v>66</v>
      </c>
      <c r="L788" s="77">
        <v>1269</v>
      </c>
      <c r="M788" s="77"/>
      <c r="N788" s="72"/>
      <c r="O788" s="79" t="s">
        <v>999</v>
      </c>
      <c r="P788" s="81">
        <v>43177.599317129629</v>
      </c>
      <c r="Q788" s="79" t="s">
        <v>1643</v>
      </c>
      <c r="R788" s="83" t="s">
        <v>2341</v>
      </c>
      <c r="S788" s="79" t="s">
        <v>2507</v>
      </c>
      <c r="T788" s="79" t="s">
        <v>2982</v>
      </c>
      <c r="U788" s="83" t="s">
        <v>3354</v>
      </c>
      <c r="V788" s="83" t="s">
        <v>3354</v>
      </c>
      <c r="W788" s="81">
        <v>43177.599317129629</v>
      </c>
      <c r="X788" s="83" t="s">
        <v>4663</v>
      </c>
      <c r="Y788" s="79"/>
      <c r="Z788" s="79"/>
      <c r="AA788" s="85" t="s">
        <v>5871</v>
      </c>
      <c r="AB788" s="79"/>
      <c r="AC788" s="79" t="b">
        <v>0</v>
      </c>
      <c r="AD788" s="79">
        <v>0</v>
      </c>
      <c r="AE788" s="85" t="s">
        <v>6296</v>
      </c>
      <c r="AF788" s="79" t="b">
        <v>0</v>
      </c>
      <c r="AG788" s="79" t="s">
        <v>6304</v>
      </c>
      <c r="AH788" s="79"/>
      <c r="AI788" s="85" t="s">
        <v>6296</v>
      </c>
      <c r="AJ788" s="79" t="b">
        <v>0</v>
      </c>
      <c r="AK788" s="79">
        <v>0</v>
      </c>
      <c r="AL788" s="85" t="s">
        <v>6296</v>
      </c>
      <c r="AM788" s="79" t="s">
        <v>6359</v>
      </c>
      <c r="AN788" s="79" t="b">
        <v>0</v>
      </c>
      <c r="AO788" s="85" t="s">
        <v>5871</v>
      </c>
      <c r="AP788" s="79" t="s">
        <v>176</v>
      </c>
      <c r="AQ788" s="79">
        <v>0</v>
      </c>
      <c r="AR788" s="79">
        <v>0</v>
      </c>
      <c r="AS788" s="79"/>
      <c r="AT788" s="79"/>
      <c r="AU788" s="79"/>
      <c r="AV788" s="79"/>
      <c r="AW788" s="79"/>
      <c r="AX788" s="79"/>
      <c r="AY788" s="79"/>
      <c r="AZ788" s="79"/>
      <c r="BA788">
        <v>1</v>
      </c>
      <c r="BB788" s="78" t="str">
        <f>REPLACE(INDEX(GroupVertices[Group], MATCH(Edges24[[#This Row],[Vertex 1]],GroupVertices[Vertex],0)),1,1,"")</f>
        <v>3</v>
      </c>
      <c r="BC788" s="78" t="str">
        <f>REPLACE(INDEX(GroupVertices[Group], MATCH(Edges24[[#This Row],[Vertex 2]],GroupVertices[Vertex],0)),1,1,"")</f>
        <v>3</v>
      </c>
      <c r="BD788" s="48">
        <v>0</v>
      </c>
      <c r="BE788" s="49">
        <v>0</v>
      </c>
      <c r="BF788" s="48">
        <v>0</v>
      </c>
      <c r="BG788" s="49">
        <v>0</v>
      </c>
      <c r="BH788" s="48">
        <v>0</v>
      </c>
      <c r="BI788" s="49">
        <v>0</v>
      </c>
      <c r="BJ788" s="48">
        <v>10</v>
      </c>
      <c r="BK788" s="49">
        <v>100</v>
      </c>
      <c r="BL788" s="48">
        <v>10</v>
      </c>
    </row>
    <row r="789" spans="1:64" x14ac:dyDescent="0.25">
      <c r="A789" s="64" t="s">
        <v>714</v>
      </c>
      <c r="B789" s="64" t="s">
        <v>666</v>
      </c>
      <c r="C789" s="65"/>
      <c r="D789" s="66"/>
      <c r="E789" s="67"/>
      <c r="F789" s="68"/>
      <c r="G789" s="65"/>
      <c r="H789" s="69"/>
      <c r="I789" s="70"/>
      <c r="J789" s="70"/>
      <c r="K789" s="34" t="s">
        <v>66</v>
      </c>
      <c r="L789" s="77">
        <v>1270</v>
      </c>
      <c r="M789" s="77"/>
      <c r="N789" s="72"/>
      <c r="O789" s="79" t="s">
        <v>999</v>
      </c>
      <c r="P789" s="81">
        <v>43178.604444444441</v>
      </c>
      <c r="Q789" s="79" t="s">
        <v>1644</v>
      </c>
      <c r="R789" s="83" t="s">
        <v>2341</v>
      </c>
      <c r="S789" s="79" t="s">
        <v>2507</v>
      </c>
      <c r="T789" s="79" t="s">
        <v>2982</v>
      </c>
      <c r="U789" s="83" t="s">
        <v>3354</v>
      </c>
      <c r="V789" s="83" t="s">
        <v>3354</v>
      </c>
      <c r="W789" s="81">
        <v>43178.604444444441</v>
      </c>
      <c r="X789" s="83" t="s">
        <v>4664</v>
      </c>
      <c r="Y789" s="79"/>
      <c r="Z789" s="79"/>
      <c r="AA789" s="85" t="s">
        <v>5872</v>
      </c>
      <c r="AB789" s="79"/>
      <c r="AC789" s="79" t="b">
        <v>0</v>
      </c>
      <c r="AD789" s="79">
        <v>0</v>
      </c>
      <c r="AE789" s="85" t="s">
        <v>6296</v>
      </c>
      <c r="AF789" s="79" t="b">
        <v>0</v>
      </c>
      <c r="AG789" s="79" t="s">
        <v>6304</v>
      </c>
      <c r="AH789" s="79"/>
      <c r="AI789" s="85" t="s">
        <v>6296</v>
      </c>
      <c r="AJ789" s="79" t="b">
        <v>0</v>
      </c>
      <c r="AK789" s="79">
        <v>1</v>
      </c>
      <c r="AL789" s="85" t="s">
        <v>5871</v>
      </c>
      <c r="AM789" s="79" t="s">
        <v>6338</v>
      </c>
      <c r="AN789" s="79" t="b">
        <v>0</v>
      </c>
      <c r="AO789" s="85" t="s">
        <v>5871</v>
      </c>
      <c r="AP789" s="79" t="s">
        <v>176</v>
      </c>
      <c r="AQ789" s="79">
        <v>0</v>
      </c>
      <c r="AR789" s="79">
        <v>0</v>
      </c>
      <c r="AS789" s="79"/>
      <c r="AT789" s="79"/>
      <c r="AU789" s="79"/>
      <c r="AV789" s="79"/>
      <c r="AW789" s="79"/>
      <c r="AX789" s="79"/>
      <c r="AY789" s="79"/>
      <c r="AZ789" s="79"/>
      <c r="BA789">
        <v>1</v>
      </c>
      <c r="BB789" s="78" t="str">
        <f>REPLACE(INDEX(GroupVertices[Group], MATCH(Edges24[[#This Row],[Vertex 1]],GroupVertices[Vertex],0)),1,1,"")</f>
        <v>3</v>
      </c>
      <c r="BC789" s="78" t="str">
        <f>REPLACE(INDEX(GroupVertices[Group], MATCH(Edges24[[#This Row],[Vertex 2]],GroupVertices[Vertex],0)),1,1,"")</f>
        <v>3</v>
      </c>
      <c r="BD789" s="48">
        <v>0</v>
      </c>
      <c r="BE789" s="49">
        <v>0</v>
      </c>
      <c r="BF789" s="48">
        <v>0</v>
      </c>
      <c r="BG789" s="49">
        <v>0</v>
      </c>
      <c r="BH789" s="48">
        <v>0</v>
      </c>
      <c r="BI789" s="49">
        <v>0</v>
      </c>
      <c r="BJ789" s="48">
        <v>12</v>
      </c>
      <c r="BK789" s="49">
        <v>100</v>
      </c>
      <c r="BL789" s="48">
        <v>12</v>
      </c>
    </row>
    <row r="790" spans="1:64" x14ac:dyDescent="0.25">
      <c r="A790" s="64" t="s">
        <v>715</v>
      </c>
      <c r="B790" s="64" t="s">
        <v>715</v>
      </c>
      <c r="C790" s="65"/>
      <c r="D790" s="66"/>
      <c r="E790" s="67"/>
      <c r="F790" s="68"/>
      <c r="G790" s="65"/>
      <c r="H790" s="69"/>
      <c r="I790" s="70"/>
      <c r="J790" s="70"/>
      <c r="K790" s="34" t="s">
        <v>65</v>
      </c>
      <c r="L790" s="77">
        <v>1271</v>
      </c>
      <c r="M790" s="77"/>
      <c r="N790" s="72"/>
      <c r="O790" s="79" t="s">
        <v>176</v>
      </c>
      <c r="P790" s="81">
        <v>43178.610439814816</v>
      </c>
      <c r="Q790" s="79" t="s">
        <v>1645</v>
      </c>
      <c r="R790" s="83" t="s">
        <v>2342</v>
      </c>
      <c r="S790" s="79" t="s">
        <v>2622</v>
      </c>
      <c r="T790" s="79" t="s">
        <v>2983</v>
      </c>
      <c r="U790" s="83" t="s">
        <v>3355</v>
      </c>
      <c r="V790" s="83" t="s">
        <v>3355</v>
      </c>
      <c r="W790" s="81">
        <v>43178.610439814816</v>
      </c>
      <c r="X790" s="83" t="s">
        <v>4665</v>
      </c>
      <c r="Y790" s="79"/>
      <c r="Z790" s="79"/>
      <c r="AA790" s="85" t="s">
        <v>5873</v>
      </c>
      <c r="AB790" s="79"/>
      <c r="AC790" s="79" t="b">
        <v>0</v>
      </c>
      <c r="AD790" s="79">
        <v>1</v>
      </c>
      <c r="AE790" s="85" t="s">
        <v>6296</v>
      </c>
      <c r="AF790" s="79" t="b">
        <v>0</v>
      </c>
      <c r="AG790" s="79" t="s">
        <v>6304</v>
      </c>
      <c r="AH790" s="79"/>
      <c r="AI790" s="85" t="s">
        <v>6296</v>
      </c>
      <c r="AJ790" s="79" t="b">
        <v>0</v>
      </c>
      <c r="AK790" s="79">
        <v>0</v>
      </c>
      <c r="AL790" s="85" t="s">
        <v>6296</v>
      </c>
      <c r="AM790" s="79" t="s">
        <v>6330</v>
      </c>
      <c r="AN790" s="79" t="b">
        <v>0</v>
      </c>
      <c r="AO790" s="85" t="s">
        <v>5873</v>
      </c>
      <c r="AP790" s="79" t="s">
        <v>176</v>
      </c>
      <c r="AQ790" s="79">
        <v>0</v>
      </c>
      <c r="AR790" s="79">
        <v>0</v>
      </c>
      <c r="AS790" s="79"/>
      <c r="AT790" s="79"/>
      <c r="AU790" s="79"/>
      <c r="AV790" s="79"/>
      <c r="AW790" s="79"/>
      <c r="AX790" s="79"/>
      <c r="AY790" s="79"/>
      <c r="AZ790" s="79"/>
      <c r="BA790">
        <v>1</v>
      </c>
      <c r="BB790" s="78" t="str">
        <f>REPLACE(INDEX(GroupVertices[Group], MATCH(Edges24[[#This Row],[Vertex 1]],GroupVertices[Vertex],0)),1,1,"")</f>
        <v>1</v>
      </c>
      <c r="BC790" s="78" t="str">
        <f>REPLACE(INDEX(GroupVertices[Group], MATCH(Edges24[[#This Row],[Vertex 2]],GroupVertices[Vertex],0)),1,1,"")</f>
        <v>1</v>
      </c>
      <c r="BD790" s="48">
        <v>1</v>
      </c>
      <c r="BE790" s="49">
        <v>4.3478260869565215</v>
      </c>
      <c r="BF790" s="48">
        <v>0</v>
      </c>
      <c r="BG790" s="49">
        <v>0</v>
      </c>
      <c r="BH790" s="48">
        <v>0</v>
      </c>
      <c r="BI790" s="49">
        <v>0</v>
      </c>
      <c r="BJ790" s="48">
        <v>22</v>
      </c>
      <c r="BK790" s="49">
        <v>95.652173913043484</v>
      </c>
      <c r="BL790" s="48">
        <v>23</v>
      </c>
    </row>
    <row r="791" spans="1:64" x14ac:dyDescent="0.25">
      <c r="A791" s="64" t="s">
        <v>716</v>
      </c>
      <c r="B791" s="64" t="s">
        <v>717</v>
      </c>
      <c r="C791" s="65"/>
      <c r="D791" s="66"/>
      <c r="E791" s="67"/>
      <c r="F791" s="68"/>
      <c r="G791" s="65"/>
      <c r="H791" s="69"/>
      <c r="I791" s="70"/>
      <c r="J791" s="70"/>
      <c r="K791" s="34" t="s">
        <v>66</v>
      </c>
      <c r="L791" s="77">
        <v>1272</v>
      </c>
      <c r="M791" s="77"/>
      <c r="N791" s="72"/>
      <c r="O791" s="79" t="s">
        <v>999</v>
      </c>
      <c r="P791" s="81">
        <v>43165.634259259263</v>
      </c>
      <c r="Q791" s="79" t="s">
        <v>1646</v>
      </c>
      <c r="R791" s="83" t="s">
        <v>2343</v>
      </c>
      <c r="S791" s="79" t="s">
        <v>2512</v>
      </c>
      <c r="T791" s="79" t="s">
        <v>2984</v>
      </c>
      <c r="U791" s="79"/>
      <c r="V791" s="83" t="s">
        <v>3837</v>
      </c>
      <c r="W791" s="81">
        <v>43165.634259259263</v>
      </c>
      <c r="X791" s="83" t="s">
        <v>4666</v>
      </c>
      <c r="Y791" s="79"/>
      <c r="Z791" s="79"/>
      <c r="AA791" s="85" t="s">
        <v>5874</v>
      </c>
      <c r="AB791" s="79"/>
      <c r="AC791" s="79" t="b">
        <v>0</v>
      </c>
      <c r="AD791" s="79">
        <v>1</v>
      </c>
      <c r="AE791" s="85" t="s">
        <v>6296</v>
      </c>
      <c r="AF791" s="79" t="b">
        <v>0</v>
      </c>
      <c r="AG791" s="79" t="s">
        <v>6304</v>
      </c>
      <c r="AH791" s="79"/>
      <c r="AI791" s="85" t="s">
        <v>6296</v>
      </c>
      <c r="AJ791" s="79" t="b">
        <v>0</v>
      </c>
      <c r="AK791" s="79">
        <v>1</v>
      </c>
      <c r="AL791" s="85" t="s">
        <v>6296</v>
      </c>
      <c r="AM791" s="79" t="s">
        <v>6336</v>
      </c>
      <c r="AN791" s="79" t="b">
        <v>0</v>
      </c>
      <c r="AO791" s="85" t="s">
        <v>5874</v>
      </c>
      <c r="AP791" s="79" t="s">
        <v>6415</v>
      </c>
      <c r="AQ791" s="79">
        <v>0</v>
      </c>
      <c r="AR791" s="79">
        <v>0</v>
      </c>
      <c r="AS791" s="79"/>
      <c r="AT791" s="79"/>
      <c r="AU791" s="79"/>
      <c r="AV791" s="79"/>
      <c r="AW791" s="79"/>
      <c r="AX791" s="79"/>
      <c r="AY791" s="79"/>
      <c r="AZ791" s="79"/>
      <c r="BA791">
        <v>2</v>
      </c>
      <c r="BB791" s="78" t="str">
        <f>REPLACE(INDEX(GroupVertices[Group], MATCH(Edges24[[#This Row],[Vertex 1]],GroupVertices[Vertex],0)),1,1,"")</f>
        <v>41</v>
      </c>
      <c r="BC791" s="78" t="str">
        <f>REPLACE(INDEX(GroupVertices[Group], MATCH(Edges24[[#This Row],[Vertex 2]],GroupVertices[Vertex],0)),1,1,"")</f>
        <v>41</v>
      </c>
      <c r="BD791" s="48">
        <v>0</v>
      </c>
      <c r="BE791" s="49">
        <v>0</v>
      </c>
      <c r="BF791" s="48">
        <v>2</v>
      </c>
      <c r="BG791" s="49">
        <v>5.1282051282051286</v>
      </c>
      <c r="BH791" s="48">
        <v>0</v>
      </c>
      <c r="BI791" s="49">
        <v>0</v>
      </c>
      <c r="BJ791" s="48">
        <v>37</v>
      </c>
      <c r="BK791" s="49">
        <v>94.871794871794876</v>
      </c>
      <c r="BL791" s="48">
        <v>39</v>
      </c>
    </row>
    <row r="792" spans="1:64" x14ac:dyDescent="0.25">
      <c r="A792" s="64" t="s">
        <v>716</v>
      </c>
      <c r="B792" s="64" t="s">
        <v>717</v>
      </c>
      <c r="C792" s="65"/>
      <c r="D792" s="66"/>
      <c r="E792" s="67"/>
      <c r="F792" s="68"/>
      <c r="G792" s="65"/>
      <c r="H792" s="69"/>
      <c r="I792" s="70"/>
      <c r="J792" s="70"/>
      <c r="K792" s="34" t="s">
        <v>66</v>
      </c>
      <c r="L792" s="77">
        <v>1273</v>
      </c>
      <c r="M792" s="77"/>
      <c r="N792" s="72"/>
      <c r="O792" s="79" t="s">
        <v>999</v>
      </c>
      <c r="P792" s="81">
        <v>43177.563773148147</v>
      </c>
      <c r="Q792" s="79" t="s">
        <v>1647</v>
      </c>
      <c r="R792" s="83" t="s">
        <v>2344</v>
      </c>
      <c r="S792" s="79" t="s">
        <v>2512</v>
      </c>
      <c r="T792" s="79" t="s">
        <v>2985</v>
      </c>
      <c r="U792" s="79"/>
      <c r="V792" s="83" t="s">
        <v>3837</v>
      </c>
      <c r="W792" s="81">
        <v>43177.563773148147</v>
      </c>
      <c r="X792" s="83" t="s">
        <v>4667</v>
      </c>
      <c r="Y792" s="79"/>
      <c r="Z792" s="79"/>
      <c r="AA792" s="85" t="s">
        <v>5875</v>
      </c>
      <c r="AB792" s="79"/>
      <c r="AC792" s="79" t="b">
        <v>0</v>
      </c>
      <c r="AD792" s="79">
        <v>1</v>
      </c>
      <c r="AE792" s="85" t="s">
        <v>6296</v>
      </c>
      <c r="AF792" s="79" t="b">
        <v>0</v>
      </c>
      <c r="AG792" s="79" t="s">
        <v>6304</v>
      </c>
      <c r="AH792" s="79"/>
      <c r="AI792" s="85" t="s">
        <v>6296</v>
      </c>
      <c r="AJ792" s="79" t="b">
        <v>0</v>
      </c>
      <c r="AK792" s="79">
        <v>1</v>
      </c>
      <c r="AL792" s="85" t="s">
        <v>6296</v>
      </c>
      <c r="AM792" s="79" t="s">
        <v>6336</v>
      </c>
      <c r="AN792" s="79" t="b">
        <v>0</v>
      </c>
      <c r="AO792" s="85" t="s">
        <v>5875</v>
      </c>
      <c r="AP792" s="79" t="s">
        <v>6415</v>
      </c>
      <c r="AQ792" s="79">
        <v>0</v>
      </c>
      <c r="AR792" s="79">
        <v>0</v>
      </c>
      <c r="AS792" s="79"/>
      <c r="AT792" s="79"/>
      <c r="AU792" s="79"/>
      <c r="AV792" s="79"/>
      <c r="AW792" s="79"/>
      <c r="AX792" s="79"/>
      <c r="AY792" s="79"/>
      <c r="AZ792" s="79"/>
      <c r="BA792">
        <v>2</v>
      </c>
      <c r="BB792" s="78" t="str">
        <f>REPLACE(INDEX(GroupVertices[Group], MATCH(Edges24[[#This Row],[Vertex 1]],GroupVertices[Vertex],0)),1,1,"")</f>
        <v>41</v>
      </c>
      <c r="BC792" s="78" t="str">
        <f>REPLACE(INDEX(GroupVertices[Group], MATCH(Edges24[[#This Row],[Vertex 2]],GroupVertices[Vertex],0)),1,1,"")</f>
        <v>41</v>
      </c>
      <c r="BD792" s="48">
        <v>0</v>
      </c>
      <c r="BE792" s="49">
        <v>0</v>
      </c>
      <c r="BF792" s="48">
        <v>0</v>
      </c>
      <c r="BG792" s="49">
        <v>0</v>
      </c>
      <c r="BH792" s="48">
        <v>0</v>
      </c>
      <c r="BI792" s="49">
        <v>0</v>
      </c>
      <c r="BJ792" s="48">
        <v>31</v>
      </c>
      <c r="BK792" s="49">
        <v>100</v>
      </c>
      <c r="BL792" s="48">
        <v>31</v>
      </c>
    </row>
    <row r="793" spans="1:64" x14ac:dyDescent="0.25">
      <c r="A793" s="64" t="s">
        <v>716</v>
      </c>
      <c r="B793" s="64" t="s">
        <v>716</v>
      </c>
      <c r="C793" s="65"/>
      <c r="D793" s="66"/>
      <c r="E793" s="67"/>
      <c r="F793" s="68"/>
      <c r="G793" s="65"/>
      <c r="H793" s="69"/>
      <c r="I793" s="70"/>
      <c r="J793" s="70"/>
      <c r="K793" s="34" t="s">
        <v>65</v>
      </c>
      <c r="L793" s="77">
        <v>1274</v>
      </c>
      <c r="M793" s="77"/>
      <c r="N793" s="72"/>
      <c r="O793" s="79" t="s">
        <v>176</v>
      </c>
      <c r="P793" s="81">
        <v>43167.687557870369</v>
      </c>
      <c r="Q793" s="79" t="s">
        <v>1648</v>
      </c>
      <c r="R793" s="83" t="s">
        <v>2345</v>
      </c>
      <c r="S793" s="79" t="s">
        <v>2535</v>
      </c>
      <c r="T793" s="79" t="s">
        <v>731</v>
      </c>
      <c r="U793" s="83" t="s">
        <v>3356</v>
      </c>
      <c r="V793" s="83" t="s">
        <v>3356</v>
      </c>
      <c r="W793" s="81">
        <v>43167.687557870369</v>
      </c>
      <c r="X793" s="83" t="s">
        <v>4668</v>
      </c>
      <c r="Y793" s="79"/>
      <c r="Z793" s="79"/>
      <c r="AA793" s="85" t="s">
        <v>5876</v>
      </c>
      <c r="AB793" s="79"/>
      <c r="AC793" s="79" t="b">
        <v>0</v>
      </c>
      <c r="AD793" s="79">
        <v>0</v>
      </c>
      <c r="AE793" s="85" t="s">
        <v>6296</v>
      </c>
      <c r="AF793" s="79" t="b">
        <v>0</v>
      </c>
      <c r="AG793" s="79" t="s">
        <v>6304</v>
      </c>
      <c r="AH793" s="79"/>
      <c r="AI793" s="85" t="s">
        <v>6296</v>
      </c>
      <c r="AJ793" s="79" t="b">
        <v>0</v>
      </c>
      <c r="AK793" s="79">
        <v>0</v>
      </c>
      <c r="AL793" s="85" t="s">
        <v>6296</v>
      </c>
      <c r="AM793" s="79" t="s">
        <v>6357</v>
      </c>
      <c r="AN793" s="79" t="b">
        <v>0</v>
      </c>
      <c r="AO793" s="85" t="s">
        <v>5876</v>
      </c>
      <c r="AP793" s="79" t="s">
        <v>176</v>
      </c>
      <c r="AQ793" s="79">
        <v>0</v>
      </c>
      <c r="AR793" s="79">
        <v>0</v>
      </c>
      <c r="AS793" s="79"/>
      <c r="AT793" s="79"/>
      <c r="AU793" s="79"/>
      <c r="AV793" s="79"/>
      <c r="AW793" s="79"/>
      <c r="AX793" s="79"/>
      <c r="AY793" s="79"/>
      <c r="AZ793" s="79"/>
      <c r="BA793">
        <v>1</v>
      </c>
      <c r="BB793" s="78" t="str">
        <f>REPLACE(INDEX(GroupVertices[Group], MATCH(Edges24[[#This Row],[Vertex 1]],GroupVertices[Vertex],0)),1,1,"")</f>
        <v>41</v>
      </c>
      <c r="BC793" s="78" t="str">
        <f>REPLACE(INDEX(GroupVertices[Group], MATCH(Edges24[[#This Row],[Vertex 2]],GroupVertices[Vertex],0)),1,1,"")</f>
        <v>41</v>
      </c>
      <c r="BD793" s="48">
        <v>0</v>
      </c>
      <c r="BE793" s="49">
        <v>0</v>
      </c>
      <c r="BF793" s="48">
        <v>0</v>
      </c>
      <c r="BG793" s="49">
        <v>0</v>
      </c>
      <c r="BH793" s="48">
        <v>0</v>
      </c>
      <c r="BI793" s="49">
        <v>0</v>
      </c>
      <c r="BJ793" s="48">
        <v>9</v>
      </c>
      <c r="BK793" s="49">
        <v>100</v>
      </c>
      <c r="BL793" s="48">
        <v>9</v>
      </c>
    </row>
    <row r="794" spans="1:64" x14ac:dyDescent="0.25">
      <c r="A794" s="64" t="s">
        <v>717</v>
      </c>
      <c r="B794" s="64" t="s">
        <v>716</v>
      </c>
      <c r="C794" s="65"/>
      <c r="D794" s="66"/>
      <c r="E794" s="67"/>
      <c r="F794" s="68"/>
      <c r="G794" s="65"/>
      <c r="H794" s="69"/>
      <c r="I794" s="70"/>
      <c r="J794" s="70"/>
      <c r="K794" s="34" t="s">
        <v>66</v>
      </c>
      <c r="L794" s="77">
        <v>1275</v>
      </c>
      <c r="M794" s="77"/>
      <c r="N794" s="72"/>
      <c r="O794" s="79" t="s">
        <v>999</v>
      </c>
      <c r="P794" s="81">
        <v>43166.654270833336</v>
      </c>
      <c r="Q794" s="79" t="s">
        <v>1649</v>
      </c>
      <c r="R794" s="79"/>
      <c r="S794" s="79"/>
      <c r="T794" s="79" t="s">
        <v>2984</v>
      </c>
      <c r="U794" s="79"/>
      <c r="V794" s="83" t="s">
        <v>3838</v>
      </c>
      <c r="W794" s="81">
        <v>43166.654270833336</v>
      </c>
      <c r="X794" s="83" t="s">
        <v>4669</v>
      </c>
      <c r="Y794" s="79"/>
      <c r="Z794" s="79"/>
      <c r="AA794" s="85" t="s">
        <v>5877</v>
      </c>
      <c r="AB794" s="79"/>
      <c r="AC794" s="79" t="b">
        <v>0</v>
      </c>
      <c r="AD794" s="79">
        <v>0</v>
      </c>
      <c r="AE794" s="85" t="s">
        <v>6296</v>
      </c>
      <c r="AF794" s="79" t="b">
        <v>0</v>
      </c>
      <c r="AG794" s="79" t="s">
        <v>6304</v>
      </c>
      <c r="AH794" s="79"/>
      <c r="AI794" s="85" t="s">
        <v>6296</v>
      </c>
      <c r="AJ794" s="79" t="b">
        <v>0</v>
      </c>
      <c r="AK794" s="79">
        <v>1</v>
      </c>
      <c r="AL794" s="85" t="s">
        <v>5874</v>
      </c>
      <c r="AM794" s="79" t="s">
        <v>6328</v>
      </c>
      <c r="AN794" s="79" t="b">
        <v>0</v>
      </c>
      <c r="AO794" s="85" t="s">
        <v>5874</v>
      </c>
      <c r="AP794" s="79" t="s">
        <v>176</v>
      </c>
      <c r="AQ794" s="79">
        <v>0</v>
      </c>
      <c r="AR794" s="79">
        <v>0</v>
      </c>
      <c r="AS794" s="79"/>
      <c r="AT794" s="79"/>
      <c r="AU794" s="79"/>
      <c r="AV794" s="79"/>
      <c r="AW794" s="79"/>
      <c r="AX794" s="79"/>
      <c r="AY794" s="79"/>
      <c r="AZ794" s="79"/>
      <c r="BA794">
        <v>2</v>
      </c>
      <c r="BB794" s="78" t="str">
        <f>REPLACE(INDEX(GroupVertices[Group], MATCH(Edges24[[#This Row],[Vertex 1]],GroupVertices[Vertex],0)),1,1,"")</f>
        <v>41</v>
      </c>
      <c r="BC794" s="78" t="str">
        <f>REPLACE(INDEX(GroupVertices[Group], MATCH(Edges24[[#This Row],[Vertex 2]],GroupVertices[Vertex],0)),1,1,"")</f>
        <v>41</v>
      </c>
      <c r="BD794" s="48">
        <v>0</v>
      </c>
      <c r="BE794" s="49">
        <v>0</v>
      </c>
      <c r="BF794" s="48">
        <v>0</v>
      </c>
      <c r="BG794" s="49">
        <v>0</v>
      </c>
      <c r="BH794" s="48">
        <v>0</v>
      </c>
      <c r="BI794" s="49">
        <v>0</v>
      </c>
      <c r="BJ794" s="48">
        <v>20</v>
      </c>
      <c r="BK794" s="49">
        <v>100</v>
      </c>
      <c r="BL794" s="48">
        <v>20</v>
      </c>
    </row>
    <row r="795" spans="1:64" x14ac:dyDescent="0.25">
      <c r="A795" s="64" t="s">
        <v>717</v>
      </c>
      <c r="B795" s="64" t="s">
        <v>716</v>
      </c>
      <c r="C795" s="65"/>
      <c r="D795" s="66"/>
      <c r="E795" s="67"/>
      <c r="F795" s="68"/>
      <c r="G795" s="65"/>
      <c r="H795" s="69"/>
      <c r="I795" s="70"/>
      <c r="J795" s="70"/>
      <c r="K795" s="34" t="s">
        <v>66</v>
      </c>
      <c r="L795" s="77">
        <v>1276</v>
      </c>
      <c r="M795" s="77"/>
      <c r="N795" s="72"/>
      <c r="O795" s="79" t="s">
        <v>999</v>
      </c>
      <c r="P795" s="81">
        <v>43178.612071759257</v>
      </c>
      <c r="Q795" s="79" t="s">
        <v>1650</v>
      </c>
      <c r="R795" s="79"/>
      <c r="S795" s="79"/>
      <c r="T795" s="79" t="s">
        <v>2985</v>
      </c>
      <c r="U795" s="79"/>
      <c r="V795" s="83" t="s">
        <v>3838</v>
      </c>
      <c r="W795" s="81">
        <v>43178.612071759257</v>
      </c>
      <c r="X795" s="83" t="s">
        <v>4670</v>
      </c>
      <c r="Y795" s="79"/>
      <c r="Z795" s="79"/>
      <c r="AA795" s="85" t="s">
        <v>5878</v>
      </c>
      <c r="AB795" s="79"/>
      <c r="AC795" s="79" t="b">
        <v>0</v>
      </c>
      <c r="AD795" s="79">
        <v>0</v>
      </c>
      <c r="AE795" s="85" t="s">
        <v>6296</v>
      </c>
      <c r="AF795" s="79" t="b">
        <v>0</v>
      </c>
      <c r="AG795" s="79" t="s">
        <v>6304</v>
      </c>
      <c r="AH795" s="79"/>
      <c r="AI795" s="85" t="s">
        <v>6296</v>
      </c>
      <c r="AJ795" s="79" t="b">
        <v>0</v>
      </c>
      <c r="AK795" s="79">
        <v>1</v>
      </c>
      <c r="AL795" s="85" t="s">
        <v>5875</v>
      </c>
      <c r="AM795" s="79" t="s">
        <v>6328</v>
      </c>
      <c r="AN795" s="79" t="b">
        <v>0</v>
      </c>
      <c r="AO795" s="85" t="s">
        <v>5875</v>
      </c>
      <c r="AP795" s="79" t="s">
        <v>176</v>
      </c>
      <c r="AQ795" s="79">
        <v>0</v>
      </c>
      <c r="AR795" s="79">
        <v>0</v>
      </c>
      <c r="AS795" s="79"/>
      <c r="AT795" s="79"/>
      <c r="AU795" s="79"/>
      <c r="AV795" s="79"/>
      <c r="AW795" s="79"/>
      <c r="AX795" s="79"/>
      <c r="AY795" s="79"/>
      <c r="AZ795" s="79"/>
      <c r="BA795">
        <v>2</v>
      </c>
      <c r="BB795" s="78" t="str">
        <f>REPLACE(INDEX(GroupVertices[Group], MATCH(Edges24[[#This Row],[Vertex 1]],GroupVertices[Vertex],0)),1,1,"")</f>
        <v>41</v>
      </c>
      <c r="BC795" s="78" t="str">
        <f>REPLACE(INDEX(GroupVertices[Group], MATCH(Edges24[[#This Row],[Vertex 2]],GroupVertices[Vertex],0)),1,1,"")</f>
        <v>41</v>
      </c>
      <c r="BD795" s="48">
        <v>0</v>
      </c>
      <c r="BE795" s="49">
        <v>0</v>
      </c>
      <c r="BF795" s="48">
        <v>0</v>
      </c>
      <c r="BG795" s="49">
        <v>0</v>
      </c>
      <c r="BH795" s="48">
        <v>0</v>
      </c>
      <c r="BI795" s="49">
        <v>0</v>
      </c>
      <c r="BJ795" s="48">
        <v>19</v>
      </c>
      <c r="BK795" s="49">
        <v>100</v>
      </c>
      <c r="BL795" s="48">
        <v>19</v>
      </c>
    </row>
    <row r="796" spans="1:64" x14ac:dyDescent="0.25">
      <c r="A796" s="64" t="s">
        <v>718</v>
      </c>
      <c r="B796" s="64" t="s">
        <v>718</v>
      </c>
      <c r="C796" s="65"/>
      <c r="D796" s="66"/>
      <c r="E796" s="67"/>
      <c r="F796" s="68"/>
      <c r="G796" s="65"/>
      <c r="H796" s="69"/>
      <c r="I796" s="70"/>
      <c r="J796" s="70"/>
      <c r="K796" s="34" t="s">
        <v>65</v>
      </c>
      <c r="L796" s="77">
        <v>1277</v>
      </c>
      <c r="M796" s="77"/>
      <c r="N796" s="72"/>
      <c r="O796" s="79" t="s">
        <v>176</v>
      </c>
      <c r="P796" s="81">
        <v>43177.115289351852</v>
      </c>
      <c r="Q796" s="79" t="s">
        <v>1651</v>
      </c>
      <c r="R796" s="83" t="s">
        <v>2346</v>
      </c>
      <c r="S796" s="79" t="s">
        <v>2623</v>
      </c>
      <c r="T796" s="79" t="s">
        <v>2680</v>
      </c>
      <c r="U796" s="83" t="s">
        <v>3357</v>
      </c>
      <c r="V796" s="83" t="s">
        <v>3357</v>
      </c>
      <c r="W796" s="81">
        <v>43177.115289351852</v>
      </c>
      <c r="X796" s="83" t="s">
        <v>4671</v>
      </c>
      <c r="Y796" s="79"/>
      <c r="Z796" s="79"/>
      <c r="AA796" s="85" t="s">
        <v>5879</v>
      </c>
      <c r="AB796" s="79"/>
      <c r="AC796" s="79" t="b">
        <v>0</v>
      </c>
      <c r="AD796" s="79">
        <v>1</v>
      </c>
      <c r="AE796" s="85" t="s">
        <v>6296</v>
      </c>
      <c r="AF796" s="79" t="b">
        <v>0</v>
      </c>
      <c r="AG796" s="79" t="s">
        <v>6304</v>
      </c>
      <c r="AH796" s="79"/>
      <c r="AI796" s="85" t="s">
        <v>6296</v>
      </c>
      <c r="AJ796" s="79" t="b">
        <v>0</v>
      </c>
      <c r="AK796" s="79">
        <v>1</v>
      </c>
      <c r="AL796" s="85" t="s">
        <v>6296</v>
      </c>
      <c r="AM796" s="79" t="s">
        <v>6330</v>
      </c>
      <c r="AN796" s="79" t="b">
        <v>0</v>
      </c>
      <c r="AO796" s="85" t="s">
        <v>5879</v>
      </c>
      <c r="AP796" s="79" t="s">
        <v>6415</v>
      </c>
      <c r="AQ796" s="79">
        <v>0</v>
      </c>
      <c r="AR796" s="79">
        <v>0</v>
      </c>
      <c r="AS796" s="79"/>
      <c r="AT796" s="79"/>
      <c r="AU796" s="79"/>
      <c r="AV796" s="79"/>
      <c r="AW796" s="79"/>
      <c r="AX796" s="79"/>
      <c r="AY796" s="79"/>
      <c r="AZ796" s="79"/>
      <c r="BA796">
        <v>1</v>
      </c>
      <c r="BB796" s="78" t="str">
        <f>REPLACE(INDEX(GroupVertices[Group], MATCH(Edges24[[#This Row],[Vertex 1]],GroupVertices[Vertex],0)),1,1,"")</f>
        <v>41</v>
      </c>
      <c r="BC796" s="78" t="str">
        <f>REPLACE(INDEX(GroupVertices[Group], MATCH(Edges24[[#This Row],[Vertex 2]],GroupVertices[Vertex],0)),1,1,"")</f>
        <v>41</v>
      </c>
      <c r="BD796" s="48">
        <v>0</v>
      </c>
      <c r="BE796" s="49">
        <v>0</v>
      </c>
      <c r="BF796" s="48">
        <v>0</v>
      </c>
      <c r="BG796" s="49">
        <v>0</v>
      </c>
      <c r="BH796" s="48">
        <v>0</v>
      </c>
      <c r="BI796" s="49">
        <v>0</v>
      </c>
      <c r="BJ796" s="48">
        <v>12</v>
      </c>
      <c r="BK796" s="49">
        <v>100</v>
      </c>
      <c r="BL796" s="48">
        <v>12</v>
      </c>
    </row>
    <row r="797" spans="1:64" x14ac:dyDescent="0.25">
      <c r="A797" s="64" t="s">
        <v>717</v>
      </c>
      <c r="B797" s="64" t="s">
        <v>718</v>
      </c>
      <c r="C797" s="65"/>
      <c r="D797" s="66"/>
      <c r="E797" s="67"/>
      <c r="F797" s="68"/>
      <c r="G797" s="65"/>
      <c r="H797" s="69"/>
      <c r="I797" s="70"/>
      <c r="J797" s="70"/>
      <c r="K797" s="34" t="s">
        <v>65</v>
      </c>
      <c r="L797" s="77">
        <v>1278</v>
      </c>
      <c r="M797" s="77"/>
      <c r="N797" s="72"/>
      <c r="O797" s="79" t="s">
        <v>999</v>
      </c>
      <c r="P797" s="81">
        <v>43178.612453703703</v>
      </c>
      <c r="Q797" s="79" t="s">
        <v>1652</v>
      </c>
      <c r="R797" s="83" t="s">
        <v>2346</v>
      </c>
      <c r="S797" s="79" t="s">
        <v>2623</v>
      </c>
      <c r="T797" s="79" t="s">
        <v>2680</v>
      </c>
      <c r="U797" s="79"/>
      <c r="V797" s="83" t="s">
        <v>3838</v>
      </c>
      <c r="W797" s="81">
        <v>43178.612453703703</v>
      </c>
      <c r="X797" s="83" t="s">
        <v>4672</v>
      </c>
      <c r="Y797" s="79"/>
      <c r="Z797" s="79"/>
      <c r="AA797" s="85" t="s">
        <v>5880</v>
      </c>
      <c r="AB797" s="79"/>
      <c r="AC797" s="79" t="b">
        <v>0</v>
      </c>
      <c r="AD797" s="79">
        <v>0</v>
      </c>
      <c r="AE797" s="85" t="s">
        <v>6296</v>
      </c>
      <c r="AF797" s="79" t="b">
        <v>0</v>
      </c>
      <c r="AG797" s="79" t="s">
        <v>6304</v>
      </c>
      <c r="AH797" s="79"/>
      <c r="AI797" s="85" t="s">
        <v>6296</v>
      </c>
      <c r="AJ797" s="79" t="b">
        <v>0</v>
      </c>
      <c r="AK797" s="79">
        <v>1</v>
      </c>
      <c r="AL797" s="85" t="s">
        <v>5879</v>
      </c>
      <c r="AM797" s="79" t="s">
        <v>6328</v>
      </c>
      <c r="AN797" s="79" t="b">
        <v>0</v>
      </c>
      <c r="AO797" s="85" t="s">
        <v>5879</v>
      </c>
      <c r="AP797" s="79" t="s">
        <v>176</v>
      </c>
      <c r="AQ797" s="79">
        <v>0</v>
      </c>
      <c r="AR797" s="79">
        <v>0</v>
      </c>
      <c r="AS797" s="79"/>
      <c r="AT797" s="79"/>
      <c r="AU797" s="79"/>
      <c r="AV797" s="79"/>
      <c r="AW797" s="79"/>
      <c r="AX797" s="79"/>
      <c r="AY797" s="79"/>
      <c r="AZ797" s="79"/>
      <c r="BA797">
        <v>1</v>
      </c>
      <c r="BB797" s="78" t="str">
        <f>REPLACE(INDEX(GroupVertices[Group], MATCH(Edges24[[#This Row],[Vertex 1]],GroupVertices[Vertex],0)),1,1,"")</f>
        <v>41</v>
      </c>
      <c r="BC797" s="78" t="str">
        <f>REPLACE(INDEX(GroupVertices[Group], MATCH(Edges24[[#This Row],[Vertex 2]],GroupVertices[Vertex],0)),1,1,"")</f>
        <v>41</v>
      </c>
      <c r="BD797" s="48">
        <v>0</v>
      </c>
      <c r="BE797" s="49">
        <v>0</v>
      </c>
      <c r="BF797" s="48">
        <v>0</v>
      </c>
      <c r="BG797" s="49">
        <v>0</v>
      </c>
      <c r="BH797" s="48">
        <v>0</v>
      </c>
      <c r="BI797" s="49">
        <v>0</v>
      </c>
      <c r="BJ797" s="48">
        <v>14</v>
      </c>
      <c r="BK797" s="49">
        <v>100</v>
      </c>
      <c r="BL797" s="48">
        <v>14</v>
      </c>
    </row>
    <row r="798" spans="1:64" x14ac:dyDescent="0.25">
      <c r="A798" s="64" t="s">
        <v>717</v>
      </c>
      <c r="B798" s="64" t="s">
        <v>717</v>
      </c>
      <c r="C798" s="65"/>
      <c r="D798" s="66"/>
      <c r="E798" s="67"/>
      <c r="F798" s="68"/>
      <c r="G798" s="65"/>
      <c r="H798" s="69"/>
      <c r="I798" s="70"/>
      <c r="J798" s="70"/>
      <c r="K798" s="34" t="s">
        <v>65</v>
      </c>
      <c r="L798" s="77">
        <v>1279</v>
      </c>
      <c r="M798" s="77"/>
      <c r="N798" s="72"/>
      <c r="O798" s="79" t="s">
        <v>176</v>
      </c>
      <c r="P798" s="81">
        <v>43165.656388888892</v>
      </c>
      <c r="Q798" s="79" t="s">
        <v>1653</v>
      </c>
      <c r="R798" s="83" t="s">
        <v>2347</v>
      </c>
      <c r="S798" s="79" t="s">
        <v>2512</v>
      </c>
      <c r="T798" s="79" t="s">
        <v>731</v>
      </c>
      <c r="U798" s="79"/>
      <c r="V798" s="83" t="s">
        <v>3838</v>
      </c>
      <c r="W798" s="81">
        <v>43165.656388888892</v>
      </c>
      <c r="X798" s="83" t="s">
        <v>4673</v>
      </c>
      <c r="Y798" s="79"/>
      <c r="Z798" s="79"/>
      <c r="AA798" s="85" t="s">
        <v>5881</v>
      </c>
      <c r="AB798" s="79"/>
      <c r="AC798" s="79" t="b">
        <v>0</v>
      </c>
      <c r="AD798" s="79">
        <v>0</v>
      </c>
      <c r="AE798" s="85" t="s">
        <v>6296</v>
      </c>
      <c r="AF798" s="79" t="b">
        <v>0</v>
      </c>
      <c r="AG798" s="79" t="s">
        <v>6304</v>
      </c>
      <c r="AH798" s="79"/>
      <c r="AI798" s="85" t="s">
        <v>6296</v>
      </c>
      <c r="AJ798" s="79" t="b">
        <v>0</v>
      </c>
      <c r="AK798" s="79">
        <v>0</v>
      </c>
      <c r="AL798" s="85" t="s">
        <v>6296</v>
      </c>
      <c r="AM798" s="79" t="s">
        <v>6336</v>
      </c>
      <c r="AN798" s="79" t="b">
        <v>0</v>
      </c>
      <c r="AO798" s="85" t="s">
        <v>5881</v>
      </c>
      <c r="AP798" s="79" t="s">
        <v>176</v>
      </c>
      <c r="AQ798" s="79">
        <v>0</v>
      </c>
      <c r="AR798" s="79">
        <v>0</v>
      </c>
      <c r="AS798" s="79"/>
      <c r="AT798" s="79"/>
      <c r="AU798" s="79"/>
      <c r="AV798" s="79"/>
      <c r="AW798" s="79"/>
      <c r="AX798" s="79"/>
      <c r="AY798" s="79"/>
      <c r="AZ798" s="79"/>
      <c r="BA798">
        <v>5</v>
      </c>
      <c r="BB798" s="78" t="str">
        <f>REPLACE(INDEX(GroupVertices[Group], MATCH(Edges24[[#This Row],[Vertex 1]],GroupVertices[Vertex],0)),1,1,"")</f>
        <v>41</v>
      </c>
      <c r="BC798" s="78" t="str">
        <f>REPLACE(INDEX(GroupVertices[Group], MATCH(Edges24[[#This Row],[Vertex 2]],GroupVertices[Vertex],0)),1,1,"")</f>
        <v>41</v>
      </c>
      <c r="BD798" s="48">
        <v>1</v>
      </c>
      <c r="BE798" s="49">
        <v>7.1428571428571432</v>
      </c>
      <c r="BF798" s="48">
        <v>0</v>
      </c>
      <c r="BG798" s="49">
        <v>0</v>
      </c>
      <c r="BH798" s="48">
        <v>0</v>
      </c>
      <c r="BI798" s="49">
        <v>0</v>
      </c>
      <c r="BJ798" s="48">
        <v>13</v>
      </c>
      <c r="BK798" s="49">
        <v>92.857142857142861</v>
      </c>
      <c r="BL798" s="48">
        <v>14</v>
      </c>
    </row>
    <row r="799" spans="1:64" x14ac:dyDescent="0.25">
      <c r="A799" s="64" t="s">
        <v>717</v>
      </c>
      <c r="B799" s="64" t="s">
        <v>717</v>
      </c>
      <c r="C799" s="65"/>
      <c r="D799" s="66"/>
      <c r="E799" s="67"/>
      <c r="F799" s="68"/>
      <c r="G799" s="65"/>
      <c r="H799" s="69"/>
      <c r="I799" s="70"/>
      <c r="J799" s="70"/>
      <c r="K799" s="34" t="s">
        <v>65</v>
      </c>
      <c r="L799" s="77">
        <v>1280</v>
      </c>
      <c r="M799" s="77"/>
      <c r="N799" s="72"/>
      <c r="O799" s="79" t="s">
        <v>176</v>
      </c>
      <c r="P799" s="81">
        <v>43169.680648148147</v>
      </c>
      <c r="Q799" s="79" t="s">
        <v>1654</v>
      </c>
      <c r="R799" s="83" t="s">
        <v>2348</v>
      </c>
      <c r="S799" s="79" t="s">
        <v>2512</v>
      </c>
      <c r="T799" s="79" t="s">
        <v>2986</v>
      </c>
      <c r="U799" s="79"/>
      <c r="V799" s="83" t="s">
        <v>3838</v>
      </c>
      <c r="W799" s="81">
        <v>43169.680648148147</v>
      </c>
      <c r="X799" s="83" t="s">
        <v>4674</v>
      </c>
      <c r="Y799" s="79"/>
      <c r="Z799" s="79"/>
      <c r="AA799" s="85" t="s">
        <v>5882</v>
      </c>
      <c r="AB799" s="79"/>
      <c r="AC799" s="79" t="b">
        <v>0</v>
      </c>
      <c r="AD799" s="79">
        <v>0</v>
      </c>
      <c r="AE799" s="85" t="s">
        <v>6296</v>
      </c>
      <c r="AF799" s="79" t="b">
        <v>0</v>
      </c>
      <c r="AG799" s="79" t="s">
        <v>6304</v>
      </c>
      <c r="AH799" s="79"/>
      <c r="AI799" s="85" t="s">
        <v>6296</v>
      </c>
      <c r="AJ799" s="79" t="b">
        <v>0</v>
      </c>
      <c r="AK799" s="79">
        <v>0</v>
      </c>
      <c r="AL799" s="85" t="s">
        <v>6296</v>
      </c>
      <c r="AM799" s="79" t="s">
        <v>6336</v>
      </c>
      <c r="AN799" s="79" t="b">
        <v>0</v>
      </c>
      <c r="AO799" s="85" t="s">
        <v>5882</v>
      </c>
      <c r="AP799" s="79" t="s">
        <v>176</v>
      </c>
      <c r="AQ799" s="79">
        <v>0</v>
      </c>
      <c r="AR799" s="79">
        <v>0</v>
      </c>
      <c r="AS799" s="79"/>
      <c r="AT799" s="79"/>
      <c r="AU799" s="79"/>
      <c r="AV799" s="79"/>
      <c r="AW799" s="79"/>
      <c r="AX799" s="79"/>
      <c r="AY799" s="79"/>
      <c r="AZ799" s="79"/>
      <c r="BA799">
        <v>5</v>
      </c>
      <c r="BB799" s="78" t="str">
        <f>REPLACE(INDEX(GroupVertices[Group], MATCH(Edges24[[#This Row],[Vertex 1]],GroupVertices[Vertex],0)),1,1,"")</f>
        <v>41</v>
      </c>
      <c r="BC799" s="78" t="str">
        <f>REPLACE(INDEX(GroupVertices[Group], MATCH(Edges24[[#This Row],[Vertex 2]],GroupVertices[Vertex],0)),1,1,"")</f>
        <v>41</v>
      </c>
      <c r="BD799" s="48">
        <v>1</v>
      </c>
      <c r="BE799" s="49">
        <v>9.0909090909090917</v>
      </c>
      <c r="BF799" s="48">
        <v>0</v>
      </c>
      <c r="BG799" s="49">
        <v>0</v>
      </c>
      <c r="BH799" s="48">
        <v>0</v>
      </c>
      <c r="BI799" s="49">
        <v>0</v>
      </c>
      <c r="BJ799" s="48">
        <v>10</v>
      </c>
      <c r="BK799" s="49">
        <v>90.909090909090907</v>
      </c>
      <c r="BL799" s="48">
        <v>11</v>
      </c>
    </row>
    <row r="800" spans="1:64" x14ac:dyDescent="0.25">
      <c r="A800" s="64" t="s">
        <v>717</v>
      </c>
      <c r="B800" s="64" t="s">
        <v>717</v>
      </c>
      <c r="C800" s="65"/>
      <c r="D800" s="66"/>
      <c r="E800" s="67"/>
      <c r="F800" s="68"/>
      <c r="G800" s="65"/>
      <c r="H800" s="69"/>
      <c r="I800" s="70"/>
      <c r="J800" s="70"/>
      <c r="K800" s="34" t="s">
        <v>65</v>
      </c>
      <c r="L800" s="77">
        <v>1281</v>
      </c>
      <c r="M800" s="77"/>
      <c r="N800" s="72"/>
      <c r="O800" s="79" t="s">
        <v>176</v>
      </c>
      <c r="P800" s="81">
        <v>43170.667326388888</v>
      </c>
      <c r="Q800" s="79" t="s">
        <v>1655</v>
      </c>
      <c r="R800" s="83" t="s">
        <v>2349</v>
      </c>
      <c r="S800" s="79" t="s">
        <v>2512</v>
      </c>
      <c r="T800" s="79" t="s">
        <v>2987</v>
      </c>
      <c r="U800" s="79"/>
      <c r="V800" s="83" t="s">
        <v>3838</v>
      </c>
      <c r="W800" s="81">
        <v>43170.667326388888</v>
      </c>
      <c r="X800" s="83" t="s">
        <v>4675</v>
      </c>
      <c r="Y800" s="79"/>
      <c r="Z800" s="79"/>
      <c r="AA800" s="85" t="s">
        <v>5883</v>
      </c>
      <c r="AB800" s="79"/>
      <c r="AC800" s="79" t="b">
        <v>0</v>
      </c>
      <c r="AD800" s="79">
        <v>0</v>
      </c>
      <c r="AE800" s="85" t="s">
        <v>6296</v>
      </c>
      <c r="AF800" s="79" t="b">
        <v>0</v>
      </c>
      <c r="AG800" s="79" t="s">
        <v>6304</v>
      </c>
      <c r="AH800" s="79"/>
      <c r="AI800" s="85" t="s">
        <v>6296</v>
      </c>
      <c r="AJ800" s="79" t="b">
        <v>0</v>
      </c>
      <c r="AK800" s="79">
        <v>0</v>
      </c>
      <c r="AL800" s="85" t="s">
        <v>6296</v>
      </c>
      <c r="AM800" s="79" t="s">
        <v>6336</v>
      </c>
      <c r="AN800" s="79" t="b">
        <v>0</v>
      </c>
      <c r="AO800" s="85" t="s">
        <v>5883</v>
      </c>
      <c r="AP800" s="79" t="s">
        <v>176</v>
      </c>
      <c r="AQ800" s="79">
        <v>0</v>
      </c>
      <c r="AR800" s="79">
        <v>0</v>
      </c>
      <c r="AS800" s="79"/>
      <c r="AT800" s="79"/>
      <c r="AU800" s="79"/>
      <c r="AV800" s="79"/>
      <c r="AW800" s="79"/>
      <c r="AX800" s="79"/>
      <c r="AY800" s="79"/>
      <c r="AZ800" s="79"/>
      <c r="BA800">
        <v>5</v>
      </c>
      <c r="BB800" s="78" t="str">
        <f>REPLACE(INDEX(GroupVertices[Group], MATCH(Edges24[[#This Row],[Vertex 1]],GroupVertices[Vertex],0)),1,1,"")</f>
        <v>41</v>
      </c>
      <c r="BC800" s="78" t="str">
        <f>REPLACE(INDEX(GroupVertices[Group], MATCH(Edges24[[#This Row],[Vertex 2]],GroupVertices[Vertex],0)),1,1,"")</f>
        <v>41</v>
      </c>
      <c r="BD800" s="48">
        <v>2</v>
      </c>
      <c r="BE800" s="49">
        <v>13.333333333333334</v>
      </c>
      <c r="BF800" s="48">
        <v>0</v>
      </c>
      <c r="BG800" s="49">
        <v>0</v>
      </c>
      <c r="BH800" s="48">
        <v>0</v>
      </c>
      <c r="BI800" s="49">
        <v>0</v>
      </c>
      <c r="BJ800" s="48">
        <v>13</v>
      </c>
      <c r="BK800" s="49">
        <v>86.666666666666671</v>
      </c>
      <c r="BL800" s="48">
        <v>15</v>
      </c>
    </row>
    <row r="801" spans="1:64" x14ac:dyDescent="0.25">
      <c r="A801" s="64" t="s">
        <v>717</v>
      </c>
      <c r="B801" s="64" t="s">
        <v>717</v>
      </c>
      <c r="C801" s="65"/>
      <c r="D801" s="66"/>
      <c r="E801" s="67"/>
      <c r="F801" s="68"/>
      <c r="G801" s="65"/>
      <c r="H801" s="69"/>
      <c r="I801" s="70"/>
      <c r="J801" s="70"/>
      <c r="K801" s="34" t="s">
        <v>65</v>
      </c>
      <c r="L801" s="77">
        <v>1282</v>
      </c>
      <c r="M801" s="77"/>
      <c r="N801" s="72"/>
      <c r="O801" s="79" t="s">
        <v>176</v>
      </c>
      <c r="P801" s="81">
        <v>43170.680625000001</v>
      </c>
      <c r="Q801" s="79" t="s">
        <v>1656</v>
      </c>
      <c r="R801" s="83" t="s">
        <v>2350</v>
      </c>
      <c r="S801" s="79" t="s">
        <v>2512</v>
      </c>
      <c r="T801" s="79" t="s">
        <v>2701</v>
      </c>
      <c r="U801" s="79"/>
      <c r="V801" s="83" t="s">
        <v>3838</v>
      </c>
      <c r="W801" s="81">
        <v>43170.680625000001</v>
      </c>
      <c r="X801" s="83" t="s">
        <v>4676</v>
      </c>
      <c r="Y801" s="79"/>
      <c r="Z801" s="79"/>
      <c r="AA801" s="85" t="s">
        <v>5884</v>
      </c>
      <c r="AB801" s="79"/>
      <c r="AC801" s="79" t="b">
        <v>0</v>
      </c>
      <c r="AD801" s="79">
        <v>0</v>
      </c>
      <c r="AE801" s="85" t="s">
        <v>6296</v>
      </c>
      <c r="AF801" s="79" t="b">
        <v>0</v>
      </c>
      <c r="AG801" s="79" t="s">
        <v>6304</v>
      </c>
      <c r="AH801" s="79"/>
      <c r="AI801" s="85" t="s">
        <v>6296</v>
      </c>
      <c r="AJ801" s="79" t="b">
        <v>0</v>
      </c>
      <c r="AK801" s="79">
        <v>0</v>
      </c>
      <c r="AL801" s="85" t="s">
        <v>6296</v>
      </c>
      <c r="AM801" s="79" t="s">
        <v>6336</v>
      </c>
      <c r="AN801" s="79" t="b">
        <v>0</v>
      </c>
      <c r="AO801" s="85" t="s">
        <v>5884</v>
      </c>
      <c r="AP801" s="79" t="s">
        <v>176</v>
      </c>
      <c r="AQ801" s="79">
        <v>0</v>
      </c>
      <c r="AR801" s="79">
        <v>0</v>
      </c>
      <c r="AS801" s="79"/>
      <c r="AT801" s="79"/>
      <c r="AU801" s="79"/>
      <c r="AV801" s="79"/>
      <c r="AW801" s="79"/>
      <c r="AX801" s="79"/>
      <c r="AY801" s="79"/>
      <c r="AZ801" s="79"/>
      <c r="BA801">
        <v>5</v>
      </c>
      <c r="BB801" s="78" t="str">
        <f>REPLACE(INDEX(GroupVertices[Group], MATCH(Edges24[[#This Row],[Vertex 1]],GroupVertices[Vertex],0)),1,1,"")</f>
        <v>41</v>
      </c>
      <c r="BC801" s="78" t="str">
        <f>REPLACE(INDEX(GroupVertices[Group], MATCH(Edges24[[#This Row],[Vertex 2]],GroupVertices[Vertex],0)),1,1,"")</f>
        <v>41</v>
      </c>
      <c r="BD801" s="48">
        <v>1</v>
      </c>
      <c r="BE801" s="49">
        <v>6.25</v>
      </c>
      <c r="BF801" s="48">
        <v>0</v>
      </c>
      <c r="BG801" s="49">
        <v>0</v>
      </c>
      <c r="BH801" s="48">
        <v>0</v>
      </c>
      <c r="BI801" s="49">
        <v>0</v>
      </c>
      <c r="BJ801" s="48">
        <v>15</v>
      </c>
      <c r="BK801" s="49">
        <v>93.75</v>
      </c>
      <c r="BL801" s="48">
        <v>16</v>
      </c>
    </row>
    <row r="802" spans="1:64" x14ac:dyDescent="0.25">
      <c r="A802" s="64" t="s">
        <v>717</v>
      </c>
      <c r="B802" s="64" t="s">
        <v>717</v>
      </c>
      <c r="C802" s="65"/>
      <c r="D802" s="66"/>
      <c r="E802" s="67"/>
      <c r="F802" s="68"/>
      <c r="G802" s="65"/>
      <c r="H802" s="69"/>
      <c r="I802" s="70"/>
      <c r="J802" s="70"/>
      <c r="K802" s="34" t="s">
        <v>65</v>
      </c>
      <c r="L802" s="77">
        <v>1283</v>
      </c>
      <c r="M802" s="77"/>
      <c r="N802" s="72"/>
      <c r="O802" s="79" t="s">
        <v>176</v>
      </c>
      <c r="P802" s="81">
        <v>43177.614664351851</v>
      </c>
      <c r="Q802" s="79" t="s">
        <v>1657</v>
      </c>
      <c r="R802" s="83" t="s">
        <v>2351</v>
      </c>
      <c r="S802" s="79" t="s">
        <v>2624</v>
      </c>
      <c r="T802" s="79" t="s">
        <v>2988</v>
      </c>
      <c r="U802" s="79"/>
      <c r="V802" s="83" t="s">
        <v>3838</v>
      </c>
      <c r="W802" s="81">
        <v>43177.614664351851</v>
      </c>
      <c r="X802" s="83" t="s">
        <v>4677</v>
      </c>
      <c r="Y802" s="79"/>
      <c r="Z802" s="79"/>
      <c r="AA802" s="85" t="s">
        <v>5885</v>
      </c>
      <c r="AB802" s="79"/>
      <c r="AC802" s="79" t="b">
        <v>0</v>
      </c>
      <c r="AD802" s="79">
        <v>0</v>
      </c>
      <c r="AE802" s="85" t="s">
        <v>6296</v>
      </c>
      <c r="AF802" s="79" t="b">
        <v>0</v>
      </c>
      <c r="AG802" s="79" t="s">
        <v>6304</v>
      </c>
      <c r="AH802" s="79"/>
      <c r="AI802" s="85" t="s">
        <v>6296</v>
      </c>
      <c r="AJ802" s="79" t="b">
        <v>0</v>
      </c>
      <c r="AK802" s="79">
        <v>0</v>
      </c>
      <c r="AL802" s="85" t="s">
        <v>6296</v>
      </c>
      <c r="AM802" s="79" t="s">
        <v>6336</v>
      </c>
      <c r="AN802" s="79" t="b">
        <v>0</v>
      </c>
      <c r="AO802" s="85" t="s">
        <v>5885</v>
      </c>
      <c r="AP802" s="79" t="s">
        <v>176</v>
      </c>
      <c r="AQ802" s="79">
        <v>0</v>
      </c>
      <c r="AR802" s="79">
        <v>0</v>
      </c>
      <c r="AS802" s="79"/>
      <c r="AT802" s="79"/>
      <c r="AU802" s="79"/>
      <c r="AV802" s="79"/>
      <c r="AW802" s="79"/>
      <c r="AX802" s="79"/>
      <c r="AY802" s="79"/>
      <c r="AZ802" s="79"/>
      <c r="BA802">
        <v>5</v>
      </c>
      <c r="BB802" s="78" t="str">
        <f>REPLACE(INDEX(GroupVertices[Group], MATCH(Edges24[[#This Row],[Vertex 1]],GroupVertices[Vertex],0)),1,1,"")</f>
        <v>41</v>
      </c>
      <c r="BC802" s="78" t="str">
        <f>REPLACE(INDEX(GroupVertices[Group], MATCH(Edges24[[#This Row],[Vertex 2]],GroupVertices[Vertex],0)),1,1,"")</f>
        <v>41</v>
      </c>
      <c r="BD802" s="48">
        <v>2</v>
      </c>
      <c r="BE802" s="49">
        <v>33.333333333333336</v>
      </c>
      <c r="BF802" s="48">
        <v>0</v>
      </c>
      <c r="BG802" s="49">
        <v>0</v>
      </c>
      <c r="BH802" s="48">
        <v>0</v>
      </c>
      <c r="BI802" s="49">
        <v>0</v>
      </c>
      <c r="BJ802" s="48">
        <v>4</v>
      </c>
      <c r="BK802" s="49">
        <v>66.666666666666671</v>
      </c>
      <c r="BL802" s="48">
        <v>6</v>
      </c>
    </row>
    <row r="803" spans="1:64" x14ac:dyDescent="0.25">
      <c r="A803" s="64" t="s">
        <v>719</v>
      </c>
      <c r="B803" s="64" t="s">
        <v>982</v>
      </c>
      <c r="C803" s="65"/>
      <c r="D803" s="66"/>
      <c r="E803" s="67"/>
      <c r="F803" s="68"/>
      <c r="G803" s="65"/>
      <c r="H803" s="69"/>
      <c r="I803" s="70"/>
      <c r="J803" s="70"/>
      <c r="K803" s="34" t="s">
        <v>65</v>
      </c>
      <c r="L803" s="77">
        <v>1284</v>
      </c>
      <c r="M803" s="77"/>
      <c r="N803" s="72"/>
      <c r="O803" s="79" t="s">
        <v>999</v>
      </c>
      <c r="P803" s="81">
        <v>43178.612800925926</v>
      </c>
      <c r="Q803" s="79" t="s">
        <v>1658</v>
      </c>
      <c r="R803" s="83" t="s">
        <v>2352</v>
      </c>
      <c r="S803" s="79" t="s">
        <v>2625</v>
      </c>
      <c r="T803" s="79" t="s">
        <v>2989</v>
      </c>
      <c r="U803" s="83" t="s">
        <v>3358</v>
      </c>
      <c r="V803" s="83" t="s">
        <v>3358</v>
      </c>
      <c r="W803" s="81">
        <v>43178.612800925926</v>
      </c>
      <c r="X803" s="83" t="s">
        <v>4678</v>
      </c>
      <c r="Y803" s="79"/>
      <c r="Z803" s="79"/>
      <c r="AA803" s="85" t="s">
        <v>5886</v>
      </c>
      <c r="AB803" s="79"/>
      <c r="AC803" s="79" t="b">
        <v>0</v>
      </c>
      <c r="AD803" s="79">
        <v>0</v>
      </c>
      <c r="AE803" s="85" t="s">
        <v>6296</v>
      </c>
      <c r="AF803" s="79" t="b">
        <v>0</v>
      </c>
      <c r="AG803" s="79" t="s">
        <v>6305</v>
      </c>
      <c r="AH803" s="79"/>
      <c r="AI803" s="85" t="s">
        <v>6296</v>
      </c>
      <c r="AJ803" s="79" t="b">
        <v>0</v>
      </c>
      <c r="AK803" s="79">
        <v>0</v>
      </c>
      <c r="AL803" s="85" t="s">
        <v>6296</v>
      </c>
      <c r="AM803" s="79" t="s">
        <v>6367</v>
      </c>
      <c r="AN803" s="79" t="b">
        <v>0</v>
      </c>
      <c r="AO803" s="85" t="s">
        <v>5886</v>
      </c>
      <c r="AP803" s="79" t="s">
        <v>176</v>
      </c>
      <c r="AQ803" s="79">
        <v>0</v>
      </c>
      <c r="AR803" s="79">
        <v>0</v>
      </c>
      <c r="AS803" s="79"/>
      <c r="AT803" s="79"/>
      <c r="AU803" s="79"/>
      <c r="AV803" s="79"/>
      <c r="AW803" s="79"/>
      <c r="AX803" s="79"/>
      <c r="AY803" s="79"/>
      <c r="AZ803" s="79"/>
      <c r="BA803">
        <v>1</v>
      </c>
      <c r="BB803" s="78" t="str">
        <f>REPLACE(INDEX(GroupVertices[Group], MATCH(Edges24[[#This Row],[Vertex 1]],GroupVertices[Vertex],0)),1,1,"")</f>
        <v>18</v>
      </c>
      <c r="BC803" s="78" t="str">
        <f>REPLACE(INDEX(GroupVertices[Group], MATCH(Edges24[[#This Row],[Vertex 2]],GroupVertices[Vertex],0)),1,1,"")</f>
        <v>18</v>
      </c>
      <c r="BD803" s="48"/>
      <c r="BE803" s="49"/>
      <c r="BF803" s="48"/>
      <c r="BG803" s="49"/>
      <c r="BH803" s="48"/>
      <c r="BI803" s="49"/>
      <c r="BJ803" s="48"/>
      <c r="BK803" s="49"/>
      <c r="BL803" s="48"/>
    </row>
    <row r="804" spans="1:64" x14ac:dyDescent="0.25">
      <c r="A804" s="64" t="s">
        <v>720</v>
      </c>
      <c r="B804" s="64" t="s">
        <v>720</v>
      </c>
      <c r="C804" s="65"/>
      <c r="D804" s="66"/>
      <c r="E804" s="67"/>
      <c r="F804" s="68"/>
      <c r="G804" s="65"/>
      <c r="H804" s="69"/>
      <c r="I804" s="70"/>
      <c r="J804" s="70"/>
      <c r="K804" s="34" t="s">
        <v>65</v>
      </c>
      <c r="L804" s="77">
        <v>1286</v>
      </c>
      <c r="M804" s="77"/>
      <c r="N804" s="72"/>
      <c r="O804" s="79" t="s">
        <v>176</v>
      </c>
      <c r="P804" s="81">
        <v>43176.062592592592</v>
      </c>
      <c r="Q804" s="79" t="s">
        <v>1659</v>
      </c>
      <c r="R804" s="83" t="s">
        <v>2353</v>
      </c>
      <c r="S804" s="79" t="s">
        <v>2508</v>
      </c>
      <c r="T804" s="79" t="s">
        <v>2990</v>
      </c>
      <c r="U804" s="83" t="s">
        <v>3359</v>
      </c>
      <c r="V804" s="83" t="s">
        <v>3359</v>
      </c>
      <c r="W804" s="81">
        <v>43176.062592592592</v>
      </c>
      <c r="X804" s="83" t="s">
        <v>4679</v>
      </c>
      <c r="Y804" s="79"/>
      <c r="Z804" s="79"/>
      <c r="AA804" s="85" t="s">
        <v>5887</v>
      </c>
      <c r="AB804" s="79"/>
      <c r="AC804" s="79" t="b">
        <v>0</v>
      </c>
      <c r="AD804" s="79">
        <v>18</v>
      </c>
      <c r="AE804" s="85" t="s">
        <v>6296</v>
      </c>
      <c r="AF804" s="79" t="b">
        <v>0</v>
      </c>
      <c r="AG804" s="79" t="s">
        <v>6304</v>
      </c>
      <c r="AH804" s="79"/>
      <c r="AI804" s="85" t="s">
        <v>6296</v>
      </c>
      <c r="AJ804" s="79" t="b">
        <v>0</v>
      </c>
      <c r="AK804" s="79">
        <v>15</v>
      </c>
      <c r="AL804" s="85" t="s">
        <v>6296</v>
      </c>
      <c r="AM804" s="79" t="s">
        <v>6362</v>
      </c>
      <c r="AN804" s="79" t="b">
        <v>0</v>
      </c>
      <c r="AO804" s="85" t="s">
        <v>5887</v>
      </c>
      <c r="AP804" s="79" t="s">
        <v>6415</v>
      </c>
      <c r="AQ804" s="79">
        <v>0</v>
      </c>
      <c r="AR804" s="79">
        <v>0</v>
      </c>
      <c r="AS804" s="79"/>
      <c r="AT804" s="79"/>
      <c r="AU804" s="79"/>
      <c r="AV804" s="79"/>
      <c r="AW804" s="79"/>
      <c r="AX804" s="79"/>
      <c r="AY804" s="79"/>
      <c r="AZ804" s="79"/>
      <c r="BA804">
        <v>1</v>
      </c>
      <c r="BB804" s="78" t="str">
        <f>REPLACE(INDEX(GroupVertices[Group], MATCH(Edges24[[#This Row],[Vertex 1]],GroupVertices[Vertex],0)),1,1,"")</f>
        <v>6</v>
      </c>
      <c r="BC804" s="78" t="str">
        <f>REPLACE(INDEX(GroupVertices[Group], MATCH(Edges24[[#This Row],[Vertex 2]],GroupVertices[Vertex],0)),1,1,"")</f>
        <v>6</v>
      </c>
      <c r="BD804" s="48">
        <v>1</v>
      </c>
      <c r="BE804" s="49">
        <v>11.111111111111111</v>
      </c>
      <c r="BF804" s="48">
        <v>0</v>
      </c>
      <c r="BG804" s="49">
        <v>0</v>
      </c>
      <c r="BH804" s="48">
        <v>0</v>
      </c>
      <c r="BI804" s="49">
        <v>0</v>
      </c>
      <c r="BJ804" s="48">
        <v>8</v>
      </c>
      <c r="BK804" s="49">
        <v>88.888888888888886</v>
      </c>
      <c r="BL804" s="48">
        <v>9</v>
      </c>
    </row>
    <row r="805" spans="1:64" x14ac:dyDescent="0.25">
      <c r="A805" s="64" t="s">
        <v>721</v>
      </c>
      <c r="B805" s="64" t="s">
        <v>720</v>
      </c>
      <c r="C805" s="65"/>
      <c r="D805" s="66"/>
      <c r="E805" s="67"/>
      <c r="F805" s="68"/>
      <c r="G805" s="65"/>
      <c r="H805" s="69"/>
      <c r="I805" s="70"/>
      <c r="J805" s="70"/>
      <c r="K805" s="34" t="s">
        <v>65</v>
      </c>
      <c r="L805" s="77">
        <v>1287</v>
      </c>
      <c r="M805" s="77"/>
      <c r="N805" s="72"/>
      <c r="O805" s="79" t="s">
        <v>999</v>
      </c>
      <c r="P805" s="81">
        <v>43178.614386574074</v>
      </c>
      <c r="Q805" s="79" t="s">
        <v>1660</v>
      </c>
      <c r="R805" s="83" t="s">
        <v>2353</v>
      </c>
      <c r="S805" s="79" t="s">
        <v>2508</v>
      </c>
      <c r="T805" s="79" t="s">
        <v>2990</v>
      </c>
      <c r="U805" s="79"/>
      <c r="V805" s="83" t="s">
        <v>3839</v>
      </c>
      <c r="W805" s="81">
        <v>43178.614386574074</v>
      </c>
      <c r="X805" s="83" t="s">
        <v>4680</v>
      </c>
      <c r="Y805" s="79"/>
      <c r="Z805" s="79"/>
      <c r="AA805" s="85" t="s">
        <v>5888</v>
      </c>
      <c r="AB805" s="79"/>
      <c r="AC805" s="79" t="b">
        <v>0</v>
      </c>
      <c r="AD805" s="79">
        <v>0</v>
      </c>
      <c r="AE805" s="85" t="s">
        <v>6296</v>
      </c>
      <c r="AF805" s="79" t="b">
        <v>0</v>
      </c>
      <c r="AG805" s="79" t="s">
        <v>6304</v>
      </c>
      <c r="AH805" s="79"/>
      <c r="AI805" s="85" t="s">
        <v>6296</v>
      </c>
      <c r="AJ805" s="79" t="b">
        <v>0</v>
      </c>
      <c r="AK805" s="79">
        <v>15</v>
      </c>
      <c r="AL805" s="85" t="s">
        <v>5887</v>
      </c>
      <c r="AM805" s="79" t="s">
        <v>6331</v>
      </c>
      <c r="AN805" s="79" t="b">
        <v>0</v>
      </c>
      <c r="AO805" s="85" t="s">
        <v>5887</v>
      </c>
      <c r="AP805" s="79" t="s">
        <v>176</v>
      </c>
      <c r="AQ805" s="79">
        <v>0</v>
      </c>
      <c r="AR805" s="79">
        <v>0</v>
      </c>
      <c r="AS805" s="79"/>
      <c r="AT805" s="79"/>
      <c r="AU805" s="79"/>
      <c r="AV805" s="79"/>
      <c r="AW805" s="79"/>
      <c r="AX805" s="79"/>
      <c r="AY805" s="79"/>
      <c r="AZ805" s="79"/>
      <c r="BA805">
        <v>1</v>
      </c>
      <c r="BB805" s="78" t="str">
        <f>REPLACE(INDEX(GroupVertices[Group], MATCH(Edges24[[#This Row],[Vertex 1]],GroupVertices[Vertex],0)),1,1,"")</f>
        <v>6</v>
      </c>
      <c r="BC805" s="78" t="str">
        <f>REPLACE(INDEX(GroupVertices[Group], MATCH(Edges24[[#This Row],[Vertex 2]],GroupVertices[Vertex],0)),1,1,"")</f>
        <v>6</v>
      </c>
      <c r="BD805" s="48">
        <v>1</v>
      </c>
      <c r="BE805" s="49">
        <v>8.3333333333333339</v>
      </c>
      <c r="BF805" s="48">
        <v>0</v>
      </c>
      <c r="BG805" s="49">
        <v>0</v>
      </c>
      <c r="BH805" s="48">
        <v>0</v>
      </c>
      <c r="BI805" s="49">
        <v>0</v>
      </c>
      <c r="BJ805" s="48">
        <v>11</v>
      </c>
      <c r="BK805" s="49">
        <v>91.666666666666671</v>
      </c>
      <c r="BL805" s="48">
        <v>12</v>
      </c>
    </row>
    <row r="806" spans="1:64" x14ac:dyDescent="0.25">
      <c r="A806" s="64" t="s">
        <v>722</v>
      </c>
      <c r="B806" s="64" t="s">
        <v>984</v>
      </c>
      <c r="C806" s="65"/>
      <c r="D806" s="66"/>
      <c r="E806" s="67"/>
      <c r="F806" s="68"/>
      <c r="G806" s="65"/>
      <c r="H806" s="69"/>
      <c r="I806" s="70"/>
      <c r="J806" s="70"/>
      <c r="K806" s="34" t="s">
        <v>65</v>
      </c>
      <c r="L806" s="77">
        <v>1288</v>
      </c>
      <c r="M806" s="77"/>
      <c r="N806" s="72"/>
      <c r="O806" s="79" t="s">
        <v>999</v>
      </c>
      <c r="P806" s="81">
        <v>43176.574513888889</v>
      </c>
      <c r="Q806" s="79" t="s">
        <v>1661</v>
      </c>
      <c r="R806" s="79" t="s">
        <v>2354</v>
      </c>
      <c r="S806" s="79" t="s">
        <v>2626</v>
      </c>
      <c r="T806" s="79" t="s">
        <v>2991</v>
      </c>
      <c r="U806" s="79"/>
      <c r="V806" s="83" t="s">
        <v>3840</v>
      </c>
      <c r="W806" s="81">
        <v>43176.574513888889</v>
      </c>
      <c r="X806" s="83" t="s">
        <v>4681</v>
      </c>
      <c r="Y806" s="79"/>
      <c r="Z806" s="79"/>
      <c r="AA806" s="85" t="s">
        <v>5889</v>
      </c>
      <c r="AB806" s="79"/>
      <c r="AC806" s="79" t="b">
        <v>0</v>
      </c>
      <c r="AD806" s="79">
        <v>1</v>
      </c>
      <c r="AE806" s="85" t="s">
        <v>6296</v>
      </c>
      <c r="AF806" s="79" t="b">
        <v>1</v>
      </c>
      <c r="AG806" s="79" t="s">
        <v>6303</v>
      </c>
      <c r="AH806" s="79"/>
      <c r="AI806" s="85" t="s">
        <v>6326</v>
      </c>
      <c r="AJ806" s="79" t="b">
        <v>0</v>
      </c>
      <c r="AK806" s="79">
        <v>1</v>
      </c>
      <c r="AL806" s="85" t="s">
        <v>6296</v>
      </c>
      <c r="AM806" s="79" t="s">
        <v>6328</v>
      </c>
      <c r="AN806" s="79" t="b">
        <v>0</v>
      </c>
      <c r="AO806" s="85" t="s">
        <v>5889</v>
      </c>
      <c r="AP806" s="79" t="s">
        <v>6415</v>
      </c>
      <c r="AQ806" s="79">
        <v>0</v>
      </c>
      <c r="AR806" s="79">
        <v>0</v>
      </c>
      <c r="AS806" s="79"/>
      <c r="AT806" s="79"/>
      <c r="AU806" s="79"/>
      <c r="AV806" s="79"/>
      <c r="AW806" s="79"/>
      <c r="AX806" s="79"/>
      <c r="AY806" s="79"/>
      <c r="AZ806" s="79"/>
      <c r="BA806">
        <v>1</v>
      </c>
      <c r="BB806" s="78" t="str">
        <f>REPLACE(INDEX(GroupVertices[Group], MATCH(Edges24[[#This Row],[Vertex 1]],GroupVertices[Vertex],0)),1,1,"")</f>
        <v>40</v>
      </c>
      <c r="BC806" s="78" t="str">
        <f>REPLACE(INDEX(GroupVertices[Group], MATCH(Edges24[[#This Row],[Vertex 2]],GroupVertices[Vertex],0)),1,1,"")</f>
        <v>40</v>
      </c>
      <c r="BD806" s="48">
        <v>1</v>
      </c>
      <c r="BE806" s="49">
        <v>4</v>
      </c>
      <c r="BF806" s="48">
        <v>0</v>
      </c>
      <c r="BG806" s="49">
        <v>0</v>
      </c>
      <c r="BH806" s="48">
        <v>0</v>
      </c>
      <c r="BI806" s="49">
        <v>0</v>
      </c>
      <c r="BJ806" s="48">
        <v>24</v>
      </c>
      <c r="BK806" s="49">
        <v>96</v>
      </c>
      <c r="BL806" s="48">
        <v>25</v>
      </c>
    </row>
    <row r="807" spans="1:64" x14ac:dyDescent="0.25">
      <c r="A807" s="64" t="s">
        <v>723</v>
      </c>
      <c r="B807" s="64" t="s">
        <v>984</v>
      </c>
      <c r="C807" s="65"/>
      <c r="D807" s="66"/>
      <c r="E807" s="67"/>
      <c r="F807" s="68"/>
      <c r="G807" s="65"/>
      <c r="H807" s="69"/>
      <c r="I807" s="70"/>
      <c r="J807" s="70"/>
      <c r="K807" s="34" t="s">
        <v>65</v>
      </c>
      <c r="L807" s="77">
        <v>1289</v>
      </c>
      <c r="M807" s="77"/>
      <c r="N807" s="72"/>
      <c r="O807" s="79" t="s">
        <v>999</v>
      </c>
      <c r="P807" s="81">
        <v>43178.61509259259</v>
      </c>
      <c r="Q807" s="79" t="s">
        <v>1662</v>
      </c>
      <c r="R807" s="79"/>
      <c r="S807" s="79"/>
      <c r="T807" s="79" t="s">
        <v>722</v>
      </c>
      <c r="U807" s="79"/>
      <c r="V807" s="83" t="s">
        <v>3841</v>
      </c>
      <c r="W807" s="81">
        <v>43178.61509259259</v>
      </c>
      <c r="X807" s="83" t="s">
        <v>4682</v>
      </c>
      <c r="Y807" s="79"/>
      <c r="Z807" s="79"/>
      <c r="AA807" s="85" t="s">
        <v>5890</v>
      </c>
      <c r="AB807" s="79"/>
      <c r="AC807" s="79" t="b">
        <v>0</v>
      </c>
      <c r="AD807" s="79">
        <v>0</v>
      </c>
      <c r="AE807" s="85" t="s">
        <v>6296</v>
      </c>
      <c r="AF807" s="79" t="b">
        <v>1</v>
      </c>
      <c r="AG807" s="79" t="s">
        <v>6303</v>
      </c>
      <c r="AH807" s="79"/>
      <c r="AI807" s="85" t="s">
        <v>6326</v>
      </c>
      <c r="AJ807" s="79" t="b">
        <v>0</v>
      </c>
      <c r="AK807" s="79">
        <v>1</v>
      </c>
      <c r="AL807" s="85" t="s">
        <v>5889</v>
      </c>
      <c r="AM807" s="79" t="s">
        <v>6333</v>
      </c>
      <c r="AN807" s="79" t="b">
        <v>0</v>
      </c>
      <c r="AO807" s="85" t="s">
        <v>5889</v>
      </c>
      <c r="AP807" s="79" t="s">
        <v>176</v>
      </c>
      <c r="AQ807" s="79">
        <v>0</v>
      </c>
      <c r="AR807" s="79">
        <v>0</v>
      </c>
      <c r="AS807" s="79"/>
      <c r="AT807" s="79"/>
      <c r="AU807" s="79"/>
      <c r="AV807" s="79"/>
      <c r="AW807" s="79"/>
      <c r="AX807" s="79"/>
      <c r="AY807" s="79"/>
      <c r="AZ807" s="79"/>
      <c r="BA807">
        <v>1</v>
      </c>
      <c r="BB807" s="78" t="str">
        <f>REPLACE(INDEX(GroupVertices[Group], MATCH(Edges24[[#This Row],[Vertex 1]],GroupVertices[Vertex],0)),1,1,"")</f>
        <v>40</v>
      </c>
      <c r="BC807" s="78" t="str">
        <f>REPLACE(INDEX(GroupVertices[Group], MATCH(Edges24[[#This Row],[Vertex 2]],GroupVertices[Vertex],0)),1,1,"")</f>
        <v>40</v>
      </c>
      <c r="BD807" s="48"/>
      <c r="BE807" s="49"/>
      <c r="BF807" s="48"/>
      <c r="BG807" s="49"/>
      <c r="BH807" s="48"/>
      <c r="BI807" s="49"/>
      <c r="BJ807" s="48"/>
      <c r="BK807" s="49"/>
      <c r="BL807" s="48"/>
    </row>
    <row r="808" spans="1:64" x14ac:dyDescent="0.25">
      <c r="A808" s="64" t="s">
        <v>724</v>
      </c>
      <c r="B808" s="64" t="s">
        <v>724</v>
      </c>
      <c r="C808" s="65"/>
      <c r="D808" s="66"/>
      <c r="E808" s="67"/>
      <c r="F808" s="68"/>
      <c r="G808" s="65"/>
      <c r="H808" s="69"/>
      <c r="I808" s="70"/>
      <c r="J808" s="70"/>
      <c r="K808" s="34" t="s">
        <v>65</v>
      </c>
      <c r="L808" s="77">
        <v>1291</v>
      </c>
      <c r="M808" s="77"/>
      <c r="N808" s="72"/>
      <c r="O808" s="79" t="s">
        <v>176</v>
      </c>
      <c r="P808" s="81">
        <v>43178.615555555552</v>
      </c>
      <c r="Q808" s="79" t="s">
        <v>1663</v>
      </c>
      <c r="R808" s="83" t="s">
        <v>2355</v>
      </c>
      <c r="S808" s="79" t="s">
        <v>2627</v>
      </c>
      <c r="T808" s="79" t="s">
        <v>2992</v>
      </c>
      <c r="U808" s="83" t="s">
        <v>3360</v>
      </c>
      <c r="V808" s="83" t="s">
        <v>3360</v>
      </c>
      <c r="W808" s="81">
        <v>43178.615555555552</v>
      </c>
      <c r="X808" s="83" t="s">
        <v>4683</v>
      </c>
      <c r="Y808" s="79"/>
      <c r="Z808" s="79"/>
      <c r="AA808" s="85" t="s">
        <v>5891</v>
      </c>
      <c r="AB808" s="79"/>
      <c r="AC808" s="79" t="b">
        <v>0</v>
      </c>
      <c r="AD808" s="79">
        <v>0</v>
      </c>
      <c r="AE808" s="85" t="s">
        <v>6296</v>
      </c>
      <c r="AF808" s="79" t="b">
        <v>0</v>
      </c>
      <c r="AG808" s="79" t="s">
        <v>6304</v>
      </c>
      <c r="AH808" s="79"/>
      <c r="AI808" s="85" t="s">
        <v>6296</v>
      </c>
      <c r="AJ808" s="79" t="b">
        <v>0</v>
      </c>
      <c r="AK808" s="79">
        <v>0</v>
      </c>
      <c r="AL808" s="85" t="s">
        <v>6296</v>
      </c>
      <c r="AM808" s="79" t="s">
        <v>6362</v>
      </c>
      <c r="AN808" s="79" t="b">
        <v>0</v>
      </c>
      <c r="AO808" s="85" t="s">
        <v>5891</v>
      </c>
      <c r="AP808" s="79" t="s">
        <v>176</v>
      </c>
      <c r="AQ808" s="79">
        <v>0</v>
      </c>
      <c r="AR808" s="79">
        <v>0</v>
      </c>
      <c r="AS808" s="79"/>
      <c r="AT808" s="79"/>
      <c r="AU808" s="79"/>
      <c r="AV808" s="79"/>
      <c r="AW808" s="79"/>
      <c r="AX808" s="79"/>
      <c r="AY808" s="79"/>
      <c r="AZ808" s="79"/>
      <c r="BA808">
        <v>1</v>
      </c>
      <c r="BB808" s="78" t="str">
        <f>REPLACE(INDEX(GroupVertices[Group], MATCH(Edges24[[#This Row],[Vertex 1]],GroupVertices[Vertex],0)),1,1,"")</f>
        <v>1</v>
      </c>
      <c r="BC808" s="78" t="str">
        <f>REPLACE(INDEX(GroupVertices[Group], MATCH(Edges24[[#This Row],[Vertex 2]],GroupVertices[Vertex],0)),1,1,"")</f>
        <v>1</v>
      </c>
      <c r="BD808" s="48">
        <v>1</v>
      </c>
      <c r="BE808" s="49">
        <v>9.0909090909090917</v>
      </c>
      <c r="BF808" s="48">
        <v>0</v>
      </c>
      <c r="BG808" s="49">
        <v>0</v>
      </c>
      <c r="BH808" s="48">
        <v>0</v>
      </c>
      <c r="BI808" s="49">
        <v>0</v>
      </c>
      <c r="BJ808" s="48">
        <v>10</v>
      </c>
      <c r="BK808" s="49">
        <v>90.909090909090907</v>
      </c>
      <c r="BL808" s="48">
        <v>11</v>
      </c>
    </row>
    <row r="809" spans="1:64" x14ac:dyDescent="0.25">
      <c r="A809" s="64" t="s">
        <v>725</v>
      </c>
      <c r="B809" s="64" t="s">
        <v>725</v>
      </c>
      <c r="C809" s="65"/>
      <c r="D809" s="66"/>
      <c r="E809" s="67"/>
      <c r="F809" s="68"/>
      <c r="G809" s="65"/>
      <c r="H809" s="69"/>
      <c r="I809" s="70"/>
      <c r="J809" s="70"/>
      <c r="K809" s="34" t="s">
        <v>65</v>
      </c>
      <c r="L809" s="77">
        <v>1292</v>
      </c>
      <c r="M809" s="77"/>
      <c r="N809" s="72"/>
      <c r="O809" s="79" t="s">
        <v>176</v>
      </c>
      <c r="P809" s="81">
        <v>43178.617349537039</v>
      </c>
      <c r="Q809" s="79" t="s">
        <v>1664</v>
      </c>
      <c r="R809" s="83" t="s">
        <v>2356</v>
      </c>
      <c r="S809" s="79" t="s">
        <v>2628</v>
      </c>
      <c r="T809" s="79" t="s">
        <v>2993</v>
      </c>
      <c r="U809" s="79"/>
      <c r="V809" s="83" t="s">
        <v>3842</v>
      </c>
      <c r="W809" s="81">
        <v>43178.617349537039</v>
      </c>
      <c r="X809" s="83" t="s">
        <v>4684</v>
      </c>
      <c r="Y809" s="79"/>
      <c r="Z809" s="79"/>
      <c r="AA809" s="85" t="s">
        <v>5892</v>
      </c>
      <c r="AB809" s="79"/>
      <c r="AC809" s="79" t="b">
        <v>0</v>
      </c>
      <c r="AD809" s="79">
        <v>0</v>
      </c>
      <c r="AE809" s="85" t="s">
        <v>6296</v>
      </c>
      <c r="AF809" s="79" t="b">
        <v>0</v>
      </c>
      <c r="AG809" s="79" t="s">
        <v>6304</v>
      </c>
      <c r="AH809" s="79"/>
      <c r="AI809" s="85" t="s">
        <v>6296</v>
      </c>
      <c r="AJ809" s="79" t="b">
        <v>0</v>
      </c>
      <c r="AK809" s="79">
        <v>0</v>
      </c>
      <c r="AL809" s="85" t="s">
        <v>6296</v>
      </c>
      <c r="AM809" s="79" t="s">
        <v>6344</v>
      </c>
      <c r="AN809" s="79" t="b">
        <v>0</v>
      </c>
      <c r="AO809" s="85" t="s">
        <v>5892</v>
      </c>
      <c r="AP809" s="79" t="s">
        <v>176</v>
      </c>
      <c r="AQ809" s="79">
        <v>0</v>
      </c>
      <c r="AR809" s="79">
        <v>0</v>
      </c>
      <c r="AS809" s="79"/>
      <c r="AT809" s="79"/>
      <c r="AU809" s="79"/>
      <c r="AV809" s="79"/>
      <c r="AW809" s="79"/>
      <c r="AX809" s="79"/>
      <c r="AY809" s="79"/>
      <c r="AZ809" s="79"/>
      <c r="BA809">
        <v>1</v>
      </c>
      <c r="BB809" s="78" t="str">
        <f>REPLACE(INDEX(GroupVertices[Group], MATCH(Edges24[[#This Row],[Vertex 1]],GroupVertices[Vertex],0)),1,1,"")</f>
        <v>1</v>
      </c>
      <c r="BC809" s="78" t="str">
        <f>REPLACE(INDEX(GroupVertices[Group], MATCH(Edges24[[#This Row],[Vertex 2]],GroupVertices[Vertex],0)),1,1,"")</f>
        <v>1</v>
      </c>
      <c r="BD809" s="48">
        <v>2</v>
      </c>
      <c r="BE809" s="49">
        <v>5.1282051282051286</v>
      </c>
      <c r="BF809" s="48">
        <v>0</v>
      </c>
      <c r="BG809" s="49">
        <v>0</v>
      </c>
      <c r="BH809" s="48">
        <v>0</v>
      </c>
      <c r="BI809" s="49">
        <v>0</v>
      </c>
      <c r="BJ809" s="48">
        <v>37</v>
      </c>
      <c r="BK809" s="49">
        <v>94.871794871794876</v>
      </c>
      <c r="BL809" s="48">
        <v>39</v>
      </c>
    </row>
    <row r="810" spans="1:64" x14ac:dyDescent="0.25">
      <c r="A810" s="64" t="s">
        <v>726</v>
      </c>
      <c r="B810" s="64" t="s">
        <v>985</v>
      </c>
      <c r="C810" s="65"/>
      <c r="D810" s="66"/>
      <c r="E810" s="67"/>
      <c r="F810" s="68"/>
      <c r="G810" s="65"/>
      <c r="H810" s="69"/>
      <c r="I810" s="70"/>
      <c r="J810" s="70"/>
      <c r="K810" s="34" t="s">
        <v>65</v>
      </c>
      <c r="L810" s="77">
        <v>1293</v>
      </c>
      <c r="M810" s="77"/>
      <c r="N810" s="72"/>
      <c r="O810" s="79" t="s">
        <v>999</v>
      </c>
      <c r="P810" s="81">
        <v>43178.620335648149</v>
      </c>
      <c r="Q810" s="79" t="s">
        <v>1665</v>
      </c>
      <c r="R810" s="83" t="s">
        <v>2357</v>
      </c>
      <c r="S810" s="79" t="s">
        <v>2519</v>
      </c>
      <c r="T810" s="79"/>
      <c r="U810" s="79"/>
      <c r="V810" s="83" t="s">
        <v>3843</v>
      </c>
      <c r="W810" s="81">
        <v>43178.620335648149</v>
      </c>
      <c r="X810" s="83" t="s">
        <v>4685</v>
      </c>
      <c r="Y810" s="79"/>
      <c r="Z810" s="79"/>
      <c r="AA810" s="85" t="s">
        <v>5893</v>
      </c>
      <c r="AB810" s="79"/>
      <c r="AC810" s="79" t="b">
        <v>0</v>
      </c>
      <c r="AD810" s="79">
        <v>0</v>
      </c>
      <c r="AE810" s="85" t="s">
        <v>6296</v>
      </c>
      <c r="AF810" s="79" t="b">
        <v>0</v>
      </c>
      <c r="AG810" s="79" t="s">
        <v>6304</v>
      </c>
      <c r="AH810" s="79"/>
      <c r="AI810" s="85" t="s">
        <v>6296</v>
      </c>
      <c r="AJ810" s="79" t="b">
        <v>0</v>
      </c>
      <c r="AK810" s="79">
        <v>1</v>
      </c>
      <c r="AL810" s="85" t="s">
        <v>6200</v>
      </c>
      <c r="AM810" s="79" t="s">
        <v>6340</v>
      </c>
      <c r="AN810" s="79" t="b">
        <v>0</v>
      </c>
      <c r="AO810" s="85" t="s">
        <v>6200</v>
      </c>
      <c r="AP810" s="79" t="s">
        <v>176</v>
      </c>
      <c r="AQ810" s="79">
        <v>0</v>
      </c>
      <c r="AR810" s="79">
        <v>0</v>
      </c>
      <c r="AS810" s="79"/>
      <c r="AT810" s="79"/>
      <c r="AU810" s="79"/>
      <c r="AV810" s="79"/>
      <c r="AW810" s="79"/>
      <c r="AX810" s="79"/>
      <c r="AY810" s="79"/>
      <c r="AZ810" s="79"/>
      <c r="BA810">
        <v>1</v>
      </c>
      <c r="BB810" s="78" t="str">
        <f>REPLACE(INDEX(GroupVertices[Group], MATCH(Edges24[[#This Row],[Vertex 1]],GroupVertices[Vertex],0)),1,1,"")</f>
        <v>2</v>
      </c>
      <c r="BC810" s="78" t="str">
        <f>REPLACE(INDEX(GroupVertices[Group], MATCH(Edges24[[#This Row],[Vertex 2]],GroupVertices[Vertex],0)),1,1,"")</f>
        <v>2</v>
      </c>
      <c r="BD810" s="48">
        <v>2</v>
      </c>
      <c r="BE810" s="49">
        <v>11.111111111111111</v>
      </c>
      <c r="BF810" s="48">
        <v>0</v>
      </c>
      <c r="BG810" s="49">
        <v>0</v>
      </c>
      <c r="BH810" s="48">
        <v>0</v>
      </c>
      <c r="BI810" s="49">
        <v>0</v>
      </c>
      <c r="BJ810" s="48">
        <v>16</v>
      </c>
      <c r="BK810" s="49">
        <v>88.888888888888886</v>
      </c>
      <c r="BL810" s="48">
        <v>18</v>
      </c>
    </row>
    <row r="811" spans="1:64" x14ac:dyDescent="0.25">
      <c r="A811" s="64" t="s">
        <v>727</v>
      </c>
      <c r="B811" s="64" t="s">
        <v>832</v>
      </c>
      <c r="C811" s="65"/>
      <c r="D811" s="66"/>
      <c r="E811" s="67"/>
      <c r="F811" s="68"/>
      <c r="G811" s="65"/>
      <c r="H811" s="69"/>
      <c r="I811" s="70"/>
      <c r="J811" s="70"/>
      <c r="K811" s="34" t="s">
        <v>65</v>
      </c>
      <c r="L811" s="77">
        <v>1295</v>
      </c>
      <c r="M811" s="77"/>
      <c r="N811" s="72"/>
      <c r="O811" s="79" t="s">
        <v>999</v>
      </c>
      <c r="P811" s="81">
        <v>43178.62091435185</v>
      </c>
      <c r="Q811" s="79" t="s">
        <v>1666</v>
      </c>
      <c r="R811" s="83" t="s">
        <v>2144</v>
      </c>
      <c r="S811" s="79" t="s">
        <v>2568</v>
      </c>
      <c r="T811" s="79" t="s">
        <v>731</v>
      </c>
      <c r="U811" s="79"/>
      <c r="V811" s="83" t="s">
        <v>3844</v>
      </c>
      <c r="W811" s="81">
        <v>43178.62091435185</v>
      </c>
      <c r="X811" s="83" t="s">
        <v>4686</v>
      </c>
      <c r="Y811" s="79"/>
      <c r="Z811" s="79"/>
      <c r="AA811" s="85" t="s">
        <v>5894</v>
      </c>
      <c r="AB811" s="79"/>
      <c r="AC811" s="79" t="b">
        <v>0</v>
      </c>
      <c r="AD811" s="79">
        <v>0</v>
      </c>
      <c r="AE811" s="85" t="s">
        <v>6296</v>
      </c>
      <c r="AF811" s="79" t="b">
        <v>0</v>
      </c>
      <c r="AG811" s="79" t="s">
        <v>6304</v>
      </c>
      <c r="AH811" s="79"/>
      <c r="AI811" s="85" t="s">
        <v>6296</v>
      </c>
      <c r="AJ811" s="79" t="b">
        <v>0</v>
      </c>
      <c r="AK811" s="79">
        <v>0</v>
      </c>
      <c r="AL811" s="85" t="s">
        <v>6296</v>
      </c>
      <c r="AM811" s="79" t="s">
        <v>6330</v>
      </c>
      <c r="AN811" s="79" t="b">
        <v>0</v>
      </c>
      <c r="AO811" s="85" t="s">
        <v>5894</v>
      </c>
      <c r="AP811" s="79" t="s">
        <v>176</v>
      </c>
      <c r="AQ811" s="79">
        <v>0</v>
      </c>
      <c r="AR811" s="79">
        <v>0</v>
      </c>
      <c r="AS811" s="79"/>
      <c r="AT811" s="79"/>
      <c r="AU811" s="79"/>
      <c r="AV811" s="79"/>
      <c r="AW811" s="79"/>
      <c r="AX811" s="79"/>
      <c r="AY811" s="79"/>
      <c r="AZ811" s="79"/>
      <c r="BA811">
        <v>1</v>
      </c>
      <c r="BB811" s="78" t="str">
        <f>REPLACE(INDEX(GroupVertices[Group], MATCH(Edges24[[#This Row],[Vertex 1]],GroupVertices[Vertex],0)),1,1,"")</f>
        <v>30</v>
      </c>
      <c r="BC811" s="78" t="str">
        <f>REPLACE(INDEX(GroupVertices[Group], MATCH(Edges24[[#This Row],[Vertex 2]],GroupVertices[Vertex],0)),1,1,"")</f>
        <v>30</v>
      </c>
      <c r="BD811" s="48">
        <v>0</v>
      </c>
      <c r="BE811" s="49">
        <v>0</v>
      </c>
      <c r="BF811" s="48">
        <v>0</v>
      </c>
      <c r="BG811" s="49">
        <v>0</v>
      </c>
      <c r="BH811" s="48">
        <v>0</v>
      </c>
      <c r="BI811" s="49">
        <v>0</v>
      </c>
      <c r="BJ811" s="48">
        <v>9</v>
      </c>
      <c r="BK811" s="49">
        <v>100</v>
      </c>
      <c r="BL811" s="48">
        <v>9</v>
      </c>
    </row>
    <row r="812" spans="1:64" x14ac:dyDescent="0.25">
      <c r="A812" s="64" t="s">
        <v>728</v>
      </c>
      <c r="B812" s="64" t="s">
        <v>986</v>
      </c>
      <c r="C812" s="65"/>
      <c r="D812" s="66"/>
      <c r="E812" s="67"/>
      <c r="F812" s="68"/>
      <c r="G812" s="65"/>
      <c r="H812" s="69"/>
      <c r="I812" s="70"/>
      <c r="J812" s="70"/>
      <c r="K812" s="34" t="s">
        <v>65</v>
      </c>
      <c r="L812" s="77">
        <v>1296</v>
      </c>
      <c r="M812" s="77"/>
      <c r="N812" s="72"/>
      <c r="O812" s="79" t="s">
        <v>999</v>
      </c>
      <c r="P812" s="81">
        <v>43178.618750000001</v>
      </c>
      <c r="Q812" s="79" t="s">
        <v>1667</v>
      </c>
      <c r="R812" s="83" t="s">
        <v>2358</v>
      </c>
      <c r="S812" s="79" t="s">
        <v>2629</v>
      </c>
      <c r="T812" s="79" t="s">
        <v>2994</v>
      </c>
      <c r="U812" s="83" t="s">
        <v>3361</v>
      </c>
      <c r="V812" s="83" t="s">
        <v>3361</v>
      </c>
      <c r="W812" s="81">
        <v>43178.618750000001</v>
      </c>
      <c r="X812" s="83" t="s">
        <v>4687</v>
      </c>
      <c r="Y812" s="79"/>
      <c r="Z812" s="79"/>
      <c r="AA812" s="85" t="s">
        <v>5895</v>
      </c>
      <c r="AB812" s="79"/>
      <c r="AC812" s="79" t="b">
        <v>0</v>
      </c>
      <c r="AD812" s="79">
        <v>0</v>
      </c>
      <c r="AE812" s="85" t="s">
        <v>6296</v>
      </c>
      <c r="AF812" s="79" t="b">
        <v>0</v>
      </c>
      <c r="AG812" s="79" t="s">
        <v>6305</v>
      </c>
      <c r="AH812" s="79"/>
      <c r="AI812" s="85" t="s">
        <v>6296</v>
      </c>
      <c r="AJ812" s="79" t="b">
        <v>0</v>
      </c>
      <c r="AK812" s="79">
        <v>1</v>
      </c>
      <c r="AL812" s="85" t="s">
        <v>6296</v>
      </c>
      <c r="AM812" s="79" t="s">
        <v>6336</v>
      </c>
      <c r="AN812" s="79" t="b">
        <v>0</v>
      </c>
      <c r="AO812" s="85" t="s">
        <v>5895</v>
      </c>
      <c r="AP812" s="79" t="s">
        <v>176</v>
      </c>
      <c r="AQ812" s="79">
        <v>0</v>
      </c>
      <c r="AR812" s="79">
        <v>0</v>
      </c>
      <c r="AS812" s="79"/>
      <c r="AT812" s="79"/>
      <c r="AU812" s="79"/>
      <c r="AV812" s="79"/>
      <c r="AW812" s="79"/>
      <c r="AX812" s="79"/>
      <c r="AY812" s="79"/>
      <c r="AZ812" s="79"/>
      <c r="BA812">
        <v>1</v>
      </c>
      <c r="BB812" s="78" t="str">
        <f>REPLACE(INDEX(GroupVertices[Group], MATCH(Edges24[[#This Row],[Vertex 1]],GroupVertices[Vertex],0)),1,1,"")</f>
        <v>18</v>
      </c>
      <c r="BC812" s="78" t="str">
        <f>REPLACE(INDEX(GroupVertices[Group], MATCH(Edges24[[#This Row],[Vertex 2]],GroupVertices[Vertex],0)),1,1,"")</f>
        <v>18</v>
      </c>
      <c r="BD812" s="48"/>
      <c r="BE812" s="49"/>
      <c r="BF812" s="48"/>
      <c r="BG812" s="49"/>
      <c r="BH812" s="48"/>
      <c r="BI812" s="49"/>
      <c r="BJ812" s="48"/>
      <c r="BK812" s="49"/>
      <c r="BL812" s="48"/>
    </row>
    <row r="813" spans="1:64" x14ac:dyDescent="0.25">
      <c r="A813" s="64" t="s">
        <v>729</v>
      </c>
      <c r="B813" s="64" t="s">
        <v>986</v>
      </c>
      <c r="C813" s="65"/>
      <c r="D813" s="66"/>
      <c r="E813" s="67"/>
      <c r="F813" s="68"/>
      <c r="G813" s="65"/>
      <c r="H813" s="69"/>
      <c r="I813" s="70"/>
      <c r="J813" s="70"/>
      <c r="K813" s="34" t="s">
        <v>65</v>
      </c>
      <c r="L813" s="77">
        <v>1297</v>
      </c>
      <c r="M813" s="77"/>
      <c r="N813" s="72"/>
      <c r="O813" s="79" t="s">
        <v>999</v>
      </c>
      <c r="P813" s="81">
        <v>43178.621400462966</v>
      </c>
      <c r="Q813" s="79" t="s">
        <v>1668</v>
      </c>
      <c r="R813" s="79"/>
      <c r="S813" s="79"/>
      <c r="T813" s="79" t="s">
        <v>2786</v>
      </c>
      <c r="U813" s="79"/>
      <c r="V813" s="83" t="s">
        <v>3845</v>
      </c>
      <c r="W813" s="81">
        <v>43178.621400462966</v>
      </c>
      <c r="X813" s="83" t="s">
        <v>4688</v>
      </c>
      <c r="Y813" s="79"/>
      <c r="Z813" s="79"/>
      <c r="AA813" s="85" t="s">
        <v>5896</v>
      </c>
      <c r="AB813" s="79"/>
      <c r="AC813" s="79" t="b">
        <v>0</v>
      </c>
      <c r="AD813" s="79">
        <v>0</v>
      </c>
      <c r="AE813" s="85" t="s">
        <v>6296</v>
      </c>
      <c r="AF813" s="79" t="b">
        <v>0</v>
      </c>
      <c r="AG813" s="79" t="s">
        <v>6305</v>
      </c>
      <c r="AH813" s="79"/>
      <c r="AI813" s="85" t="s">
        <v>6296</v>
      </c>
      <c r="AJ813" s="79" t="b">
        <v>0</v>
      </c>
      <c r="AK813" s="79">
        <v>1</v>
      </c>
      <c r="AL813" s="85" t="s">
        <v>5895</v>
      </c>
      <c r="AM813" s="79" t="s">
        <v>6348</v>
      </c>
      <c r="AN813" s="79" t="b">
        <v>0</v>
      </c>
      <c r="AO813" s="85" t="s">
        <v>5895</v>
      </c>
      <c r="AP813" s="79" t="s">
        <v>176</v>
      </c>
      <c r="AQ813" s="79">
        <v>0</v>
      </c>
      <c r="AR813" s="79">
        <v>0</v>
      </c>
      <c r="AS813" s="79"/>
      <c r="AT813" s="79"/>
      <c r="AU813" s="79"/>
      <c r="AV813" s="79"/>
      <c r="AW813" s="79"/>
      <c r="AX813" s="79"/>
      <c r="AY813" s="79"/>
      <c r="AZ813" s="79"/>
      <c r="BA813">
        <v>1</v>
      </c>
      <c r="BB813" s="78" t="str">
        <f>REPLACE(INDEX(GroupVertices[Group], MATCH(Edges24[[#This Row],[Vertex 1]],GroupVertices[Vertex],0)),1,1,"")</f>
        <v>18</v>
      </c>
      <c r="BC813" s="78" t="str">
        <f>REPLACE(INDEX(GroupVertices[Group], MATCH(Edges24[[#This Row],[Vertex 2]],GroupVertices[Vertex],0)),1,1,"")</f>
        <v>18</v>
      </c>
      <c r="BD813" s="48"/>
      <c r="BE813" s="49"/>
      <c r="BF813" s="48"/>
      <c r="BG813" s="49"/>
      <c r="BH813" s="48"/>
      <c r="BI813" s="49"/>
      <c r="BJ813" s="48"/>
      <c r="BK813" s="49"/>
      <c r="BL813" s="48"/>
    </row>
    <row r="814" spans="1:64" x14ac:dyDescent="0.25">
      <c r="A814" s="64" t="s">
        <v>730</v>
      </c>
      <c r="B814" s="64" t="s">
        <v>755</v>
      </c>
      <c r="C814" s="65"/>
      <c r="D814" s="66"/>
      <c r="E814" s="67"/>
      <c r="F814" s="68"/>
      <c r="G814" s="65"/>
      <c r="H814" s="69"/>
      <c r="I814" s="70"/>
      <c r="J814" s="70"/>
      <c r="K814" s="34" t="s">
        <v>65</v>
      </c>
      <c r="L814" s="77">
        <v>1303</v>
      </c>
      <c r="M814" s="77"/>
      <c r="N814" s="72"/>
      <c r="O814" s="79" t="s">
        <v>999</v>
      </c>
      <c r="P814" s="81">
        <v>43178.625104166669</v>
      </c>
      <c r="Q814" s="79" t="s">
        <v>1669</v>
      </c>
      <c r="R814" s="79"/>
      <c r="S814" s="79"/>
      <c r="T814" s="79"/>
      <c r="U814" s="79"/>
      <c r="V814" s="83" t="s">
        <v>3846</v>
      </c>
      <c r="W814" s="81">
        <v>43178.625104166669</v>
      </c>
      <c r="X814" s="83" t="s">
        <v>4689</v>
      </c>
      <c r="Y814" s="79"/>
      <c r="Z814" s="79"/>
      <c r="AA814" s="85" t="s">
        <v>5897</v>
      </c>
      <c r="AB814" s="79"/>
      <c r="AC814" s="79" t="b">
        <v>0</v>
      </c>
      <c r="AD814" s="79">
        <v>0</v>
      </c>
      <c r="AE814" s="85" t="s">
        <v>6296</v>
      </c>
      <c r="AF814" s="79" t="b">
        <v>0</v>
      </c>
      <c r="AG814" s="79" t="s">
        <v>6304</v>
      </c>
      <c r="AH814" s="79"/>
      <c r="AI814" s="85" t="s">
        <v>6296</v>
      </c>
      <c r="AJ814" s="79" t="b">
        <v>0</v>
      </c>
      <c r="AK814" s="79">
        <v>1</v>
      </c>
      <c r="AL814" s="85" t="s">
        <v>6006</v>
      </c>
      <c r="AM814" s="79" t="s">
        <v>6410</v>
      </c>
      <c r="AN814" s="79" t="b">
        <v>0</v>
      </c>
      <c r="AO814" s="85" t="s">
        <v>6006</v>
      </c>
      <c r="AP814" s="79" t="s">
        <v>176</v>
      </c>
      <c r="AQ814" s="79">
        <v>0</v>
      </c>
      <c r="AR814" s="79">
        <v>0</v>
      </c>
      <c r="AS814" s="79"/>
      <c r="AT814" s="79"/>
      <c r="AU814" s="79"/>
      <c r="AV814" s="79"/>
      <c r="AW814" s="79"/>
      <c r="AX814" s="79"/>
      <c r="AY814" s="79"/>
      <c r="AZ814" s="79"/>
      <c r="BA814">
        <v>1</v>
      </c>
      <c r="BB814" s="78" t="str">
        <f>REPLACE(INDEX(GroupVertices[Group], MATCH(Edges24[[#This Row],[Vertex 1]],GroupVertices[Vertex],0)),1,1,"")</f>
        <v>70</v>
      </c>
      <c r="BC814" s="78" t="str">
        <f>REPLACE(INDEX(GroupVertices[Group], MATCH(Edges24[[#This Row],[Vertex 2]],GroupVertices[Vertex],0)),1,1,"")</f>
        <v>70</v>
      </c>
      <c r="BD814" s="48">
        <v>2</v>
      </c>
      <c r="BE814" s="49">
        <v>11.111111111111111</v>
      </c>
      <c r="BF814" s="48">
        <v>0</v>
      </c>
      <c r="BG814" s="49">
        <v>0</v>
      </c>
      <c r="BH814" s="48">
        <v>0</v>
      </c>
      <c r="BI814" s="49">
        <v>0</v>
      </c>
      <c r="BJ814" s="48">
        <v>16</v>
      </c>
      <c r="BK814" s="49">
        <v>88.888888888888886</v>
      </c>
      <c r="BL814" s="48">
        <v>18</v>
      </c>
    </row>
    <row r="815" spans="1:64" x14ac:dyDescent="0.25">
      <c r="A815" s="64" t="s">
        <v>731</v>
      </c>
      <c r="B815" s="64" t="s">
        <v>731</v>
      </c>
      <c r="C815" s="65"/>
      <c r="D815" s="66"/>
      <c r="E815" s="67"/>
      <c r="F815" s="68"/>
      <c r="G815" s="65"/>
      <c r="H815" s="69"/>
      <c r="I815" s="70"/>
      <c r="J815" s="70"/>
      <c r="K815" s="34" t="s">
        <v>65</v>
      </c>
      <c r="L815" s="77">
        <v>1304</v>
      </c>
      <c r="M815" s="77"/>
      <c r="N815" s="72"/>
      <c r="O815" s="79" t="s">
        <v>176</v>
      </c>
      <c r="P815" s="81">
        <v>43174.62228009259</v>
      </c>
      <c r="Q815" s="79" t="s">
        <v>1670</v>
      </c>
      <c r="R815" s="83" t="s">
        <v>2359</v>
      </c>
      <c r="S815" s="79" t="s">
        <v>2630</v>
      </c>
      <c r="T815" s="79"/>
      <c r="U815" s="79"/>
      <c r="V815" s="83" t="s">
        <v>3847</v>
      </c>
      <c r="W815" s="81">
        <v>43174.62228009259</v>
      </c>
      <c r="X815" s="83" t="s">
        <v>4690</v>
      </c>
      <c r="Y815" s="79"/>
      <c r="Z815" s="79"/>
      <c r="AA815" s="85" t="s">
        <v>5898</v>
      </c>
      <c r="AB815" s="79"/>
      <c r="AC815" s="79" t="b">
        <v>0</v>
      </c>
      <c r="AD815" s="79">
        <v>0</v>
      </c>
      <c r="AE815" s="85" t="s">
        <v>6296</v>
      </c>
      <c r="AF815" s="79" t="b">
        <v>0</v>
      </c>
      <c r="AG815" s="79" t="s">
        <v>6304</v>
      </c>
      <c r="AH815" s="79"/>
      <c r="AI815" s="85" t="s">
        <v>6296</v>
      </c>
      <c r="AJ815" s="79" t="b">
        <v>0</v>
      </c>
      <c r="AK815" s="79">
        <v>1</v>
      </c>
      <c r="AL815" s="85" t="s">
        <v>6296</v>
      </c>
      <c r="AM815" s="79" t="s">
        <v>6370</v>
      </c>
      <c r="AN815" s="79" t="b">
        <v>0</v>
      </c>
      <c r="AO815" s="85" t="s">
        <v>5898</v>
      </c>
      <c r="AP815" s="79" t="s">
        <v>176</v>
      </c>
      <c r="AQ815" s="79">
        <v>0</v>
      </c>
      <c r="AR815" s="79">
        <v>0</v>
      </c>
      <c r="AS815" s="79"/>
      <c r="AT815" s="79"/>
      <c r="AU815" s="79"/>
      <c r="AV815" s="79"/>
      <c r="AW815" s="79"/>
      <c r="AX815" s="79"/>
      <c r="AY815" s="79"/>
      <c r="AZ815" s="79"/>
      <c r="BA815">
        <v>4</v>
      </c>
      <c r="BB815" s="78" t="str">
        <f>REPLACE(INDEX(GroupVertices[Group], MATCH(Edges24[[#This Row],[Vertex 1]],GroupVertices[Vertex],0)),1,1,"")</f>
        <v>1</v>
      </c>
      <c r="BC815" s="78" t="str">
        <f>REPLACE(INDEX(GroupVertices[Group], MATCH(Edges24[[#This Row],[Vertex 2]],GroupVertices[Vertex],0)),1,1,"")</f>
        <v>1</v>
      </c>
      <c r="BD815" s="48">
        <v>1</v>
      </c>
      <c r="BE815" s="49">
        <v>14.285714285714286</v>
      </c>
      <c r="BF815" s="48">
        <v>0</v>
      </c>
      <c r="BG815" s="49">
        <v>0</v>
      </c>
      <c r="BH815" s="48">
        <v>0</v>
      </c>
      <c r="BI815" s="49">
        <v>0</v>
      </c>
      <c r="BJ815" s="48">
        <v>6</v>
      </c>
      <c r="BK815" s="49">
        <v>85.714285714285708</v>
      </c>
      <c r="BL815" s="48">
        <v>7</v>
      </c>
    </row>
    <row r="816" spans="1:64" x14ac:dyDescent="0.25">
      <c r="A816" s="64" t="s">
        <v>731</v>
      </c>
      <c r="B816" s="64" t="s">
        <v>731</v>
      </c>
      <c r="C816" s="65"/>
      <c r="D816" s="66"/>
      <c r="E816" s="67"/>
      <c r="F816" s="68"/>
      <c r="G816" s="65"/>
      <c r="H816" s="69"/>
      <c r="I816" s="70"/>
      <c r="J816" s="70"/>
      <c r="K816" s="34" t="s">
        <v>65</v>
      </c>
      <c r="L816" s="77">
        <v>1305</v>
      </c>
      <c r="M816" s="77"/>
      <c r="N816" s="72"/>
      <c r="O816" s="79" t="s">
        <v>176</v>
      </c>
      <c r="P816" s="81">
        <v>43175.622384259259</v>
      </c>
      <c r="Q816" s="79" t="s">
        <v>1671</v>
      </c>
      <c r="R816" s="83" t="s">
        <v>2360</v>
      </c>
      <c r="S816" s="79" t="s">
        <v>2630</v>
      </c>
      <c r="T816" s="79"/>
      <c r="U816" s="79"/>
      <c r="V816" s="83" t="s">
        <v>3847</v>
      </c>
      <c r="W816" s="81">
        <v>43175.622384259259</v>
      </c>
      <c r="X816" s="83" t="s">
        <v>4691</v>
      </c>
      <c r="Y816" s="79"/>
      <c r="Z816" s="79"/>
      <c r="AA816" s="85" t="s">
        <v>5899</v>
      </c>
      <c r="AB816" s="79"/>
      <c r="AC816" s="79" t="b">
        <v>0</v>
      </c>
      <c r="AD816" s="79">
        <v>0</v>
      </c>
      <c r="AE816" s="85" t="s">
        <v>6296</v>
      </c>
      <c r="AF816" s="79" t="b">
        <v>0</v>
      </c>
      <c r="AG816" s="79" t="s">
        <v>6304</v>
      </c>
      <c r="AH816" s="79"/>
      <c r="AI816" s="85" t="s">
        <v>6296</v>
      </c>
      <c r="AJ816" s="79" t="b">
        <v>0</v>
      </c>
      <c r="AK816" s="79">
        <v>0</v>
      </c>
      <c r="AL816" s="85" t="s">
        <v>6296</v>
      </c>
      <c r="AM816" s="79" t="s">
        <v>6370</v>
      </c>
      <c r="AN816" s="79" t="b">
        <v>0</v>
      </c>
      <c r="AO816" s="85" t="s">
        <v>5899</v>
      </c>
      <c r="AP816" s="79" t="s">
        <v>176</v>
      </c>
      <c r="AQ816" s="79">
        <v>0</v>
      </c>
      <c r="AR816" s="79">
        <v>0</v>
      </c>
      <c r="AS816" s="79"/>
      <c r="AT816" s="79"/>
      <c r="AU816" s="79"/>
      <c r="AV816" s="79"/>
      <c r="AW816" s="79"/>
      <c r="AX816" s="79"/>
      <c r="AY816" s="79"/>
      <c r="AZ816" s="79"/>
      <c r="BA816">
        <v>4</v>
      </c>
      <c r="BB816" s="78" t="str">
        <f>REPLACE(INDEX(GroupVertices[Group], MATCH(Edges24[[#This Row],[Vertex 1]],GroupVertices[Vertex],0)),1,1,"")</f>
        <v>1</v>
      </c>
      <c r="BC816" s="78" t="str">
        <f>REPLACE(INDEX(GroupVertices[Group], MATCH(Edges24[[#This Row],[Vertex 2]],GroupVertices[Vertex],0)),1,1,"")</f>
        <v>1</v>
      </c>
      <c r="BD816" s="48">
        <v>0</v>
      </c>
      <c r="BE816" s="49">
        <v>0</v>
      </c>
      <c r="BF816" s="48">
        <v>0</v>
      </c>
      <c r="BG816" s="49">
        <v>0</v>
      </c>
      <c r="BH816" s="48">
        <v>0</v>
      </c>
      <c r="BI816" s="49">
        <v>0</v>
      </c>
      <c r="BJ816" s="48">
        <v>5</v>
      </c>
      <c r="BK816" s="49">
        <v>100</v>
      </c>
      <c r="BL816" s="48">
        <v>5</v>
      </c>
    </row>
    <row r="817" spans="1:64" x14ac:dyDescent="0.25">
      <c r="A817" s="64" t="s">
        <v>731</v>
      </c>
      <c r="B817" s="64" t="s">
        <v>731</v>
      </c>
      <c r="C817" s="65"/>
      <c r="D817" s="66"/>
      <c r="E817" s="67"/>
      <c r="F817" s="68"/>
      <c r="G817" s="65"/>
      <c r="H817" s="69"/>
      <c r="I817" s="70"/>
      <c r="J817" s="70"/>
      <c r="K817" s="34" t="s">
        <v>65</v>
      </c>
      <c r="L817" s="77">
        <v>1306</v>
      </c>
      <c r="M817" s="77"/>
      <c r="N817" s="72"/>
      <c r="O817" s="79" t="s">
        <v>176</v>
      </c>
      <c r="P817" s="81">
        <v>43177.624131944445</v>
      </c>
      <c r="Q817" s="79" t="s">
        <v>1672</v>
      </c>
      <c r="R817" s="83" t="s">
        <v>2361</v>
      </c>
      <c r="S817" s="79" t="s">
        <v>2630</v>
      </c>
      <c r="T817" s="79"/>
      <c r="U817" s="79"/>
      <c r="V817" s="83" t="s">
        <v>3847</v>
      </c>
      <c r="W817" s="81">
        <v>43177.624131944445</v>
      </c>
      <c r="X817" s="83" t="s">
        <v>4692</v>
      </c>
      <c r="Y817" s="79"/>
      <c r="Z817" s="79"/>
      <c r="AA817" s="85" t="s">
        <v>5900</v>
      </c>
      <c r="AB817" s="79"/>
      <c r="AC817" s="79" t="b">
        <v>0</v>
      </c>
      <c r="AD817" s="79">
        <v>0</v>
      </c>
      <c r="AE817" s="85" t="s">
        <v>6296</v>
      </c>
      <c r="AF817" s="79" t="b">
        <v>0</v>
      </c>
      <c r="AG817" s="79" t="s">
        <v>6304</v>
      </c>
      <c r="AH817" s="79"/>
      <c r="AI817" s="85" t="s">
        <v>6296</v>
      </c>
      <c r="AJ817" s="79" t="b">
        <v>0</v>
      </c>
      <c r="AK817" s="79">
        <v>0</v>
      </c>
      <c r="AL817" s="85" t="s">
        <v>6296</v>
      </c>
      <c r="AM817" s="79" t="s">
        <v>6370</v>
      </c>
      <c r="AN817" s="79" t="b">
        <v>0</v>
      </c>
      <c r="AO817" s="85" t="s">
        <v>5900</v>
      </c>
      <c r="AP817" s="79" t="s">
        <v>176</v>
      </c>
      <c r="AQ817" s="79">
        <v>0</v>
      </c>
      <c r="AR817" s="79">
        <v>0</v>
      </c>
      <c r="AS817" s="79"/>
      <c r="AT817" s="79"/>
      <c r="AU817" s="79"/>
      <c r="AV817" s="79"/>
      <c r="AW817" s="79"/>
      <c r="AX817" s="79"/>
      <c r="AY817" s="79"/>
      <c r="AZ817" s="79"/>
      <c r="BA817">
        <v>4</v>
      </c>
      <c r="BB817" s="78" t="str">
        <f>REPLACE(INDEX(GroupVertices[Group], MATCH(Edges24[[#This Row],[Vertex 1]],GroupVertices[Vertex],0)),1,1,"")</f>
        <v>1</v>
      </c>
      <c r="BC817" s="78" t="str">
        <f>REPLACE(INDEX(GroupVertices[Group], MATCH(Edges24[[#This Row],[Vertex 2]],GroupVertices[Vertex],0)),1,1,"")</f>
        <v>1</v>
      </c>
      <c r="BD817" s="48">
        <v>0</v>
      </c>
      <c r="BE817" s="49">
        <v>0</v>
      </c>
      <c r="BF817" s="48">
        <v>0</v>
      </c>
      <c r="BG817" s="49">
        <v>0</v>
      </c>
      <c r="BH817" s="48">
        <v>0</v>
      </c>
      <c r="BI817" s="49">
        <v>0</v>
      </c>
      <c r="BJ817" s="48">
        <v>6</v>
      </c>
      <c r="BK817" s="49">
        <v>100</v>
      </c>
      <c r="BL817" s="48">
        <v>6</v>
      </c>
    </row>
    <row r="818" spans="1:64" x14ac:dyDescent="0.25">
      <c r="A818" s="64" t="s">
        <v>731</v>
      </c>
      <c r="B818" s="64" t="s">
        <v>731</v>
      </c>
      <c r="C818" s="65"/>
      <c r="D818" s="66"/>
      <c r="E818" s="67"/>
      <c r="F818" s="68"/>
      <c r="G818" s="65"/>
      <c r="H818" s="69"/>
      <c r="I818" s="70"/>
      <c r="J818" s="70"/>
      <c r="K818" s="34" t="s">
        <v>65</v>
      </c>
      <c r="L818" s="77">
        <v>1307</v>
      </c>
      <c r="M818" s="77"/>
      <c r="N818" s="72"/>
      <c r="O818" s="79" t="s">
        <v>176</v>
      </c>
      <c r="P818" s="81">
        <v>43178.625231481485</v>
      </c>
      <c r="Q818" s="79" t="s">
        <v>1673</v>
      </c>
      <c r="R818" s="83" t="s">
        <v>2362</v>
      </c>
      <c r="S818" s="79" t="s">
        <v>2630</v>
      </c>
      <c r="T818" s="79"/>
      <c r="U818" s="79"/>
      <c r="V818" s="83" t="s">
        <v>3847</v>
      </c>
      <c r="W818" s="81">
        <v>43178.625231481485</v>
      </c>
      <c r="X818" s="83" t="s">
        <v>4693</v>
      </c>
      <c r="Y818" s="79"/>
      <c r="Z818" s="79"/>
      <c r="AA818" s="85" t="s">
        <v>5901</v>
      </c>
      <c r="AB818" s="79"/>
      <c r="AC818" s="79" t="b">
        <v>0</v>
      </c>
      <c r="AD818" s="79">
        <v>0</v>
      </c>
      <c r="AE818" s="85" t="s">
        <v>6296</v>
      </c>
      <c r="AF818" s="79" t="b">
        <v>0</v>
      </c>
      <c r="AG818" s="79" t="s">
        <v>6304</v>
      </c>
      <c r="AH818" s="79"/>
      <c r="AI818" s="85" t="s">
        <v>6296</v>
      </c>
      <c r="AJ818" s="79" t="b">
        <v>0</v>
      </c>
      <c r="AK818" s="79">
        <v>0</v>
      </c>
      <c r="AL818" s="85" t="s">
        <v>6296</v>
      </c>
      <c r="AM818" s="79" t="s">
        <v>6370</v>
      </c>
      <c r="AN818" s="79" t="b">
        <v>0</v>
      </c>
      <c r="AO818" s="85" t="s">
        <v>5901</v>
      </c>
      <c r="AP818" s="79" t="s">
        <v>176</v>
      </c>
      <c r="AQ818" s="79">
        <v>0</v>
      </c>
      <c r="AR818" s="79">
        <v>0</v>
      </c>
      <c r="AS818" s="79"/>
      <c r="AT818" s="79"/>
      <c r="AU818" s="79"/>
      <c r="AV818" s="79"/>
      <c r="AW818" s="79"/>
      <c r="AX818" s="79"/>
      <c r="AY818" s="79"/>
      <c r="AZ818" s="79"/>
      <c r="BA818">
        <v>4</v>
      </c>
      <c r="BB818" s="78" t="str">
        <f>REPLACE(INDEX(GroupVertices[Group], MATCH(Edges24[[#This Row],[Vertex 1]],GroupVertices[Vertex],0)),1,1,"")</f>
        <v>1</v>
      </c>
      <c r="BC818" s="78" t="str">
        <f>REPLACE(INDEX(GroupVertices[Group], MATCH(Edges24[[#This Row],[Vertex 2]],GroupVertices[Vertex],0)),1,1,"")</f>
        <v>1</v>
      </c>
      <c r="BD818" s="48">
        <v>2</v>
      </c>
      <c r="BE818" s="49">
        <v>25</v>
      </c>
      <c r="BF818" s="48">
        <v>0</v>
      </c>
      <c r="BG818" s="49">
        <v>0</v>
      </c>
      <c r="BH818" s="48">
        <v>0</v>
      </c>
      <c r="BI818" s="49">
        <v>0</v>
      </c>
      <c r="BJ818" s="48">
        <v>6</v>
      </c>
      <c r="BK818" s="49">
        <v>75</v>
      </c>
      <c r="BL818" s="48">
        <v>8</v>
      </c>
    </row>
    <row r="819" spans="1:64" x14ac:dyDescent="0.25">
      <c r="A819" s="64" t="s">
        <v>732</v>
      </c>
      <c r="B819" s="64" t="s">
        <v>733</v>
      </c>
      <c r="C819" s="65"/>
      <c r="D819" s="66"/>
      <c r="E819" s="67"/>
      <c r="F819" s="68"/>
      <c r="G819" s="65"/>
      <c r="H819" s="69"/>
      <c r="I819" s="70"/>
      <c r="J819" s="70"/>
      <c r="K819" s="34" t="s">
        <v>65</v>
      </c>
      <c r="L819" s="77">
        <v>1308</v>
      </c>
      <c r="M819" s="77"/>
      <c r="N819" s="72"/>
      <c r="O819" s="79" t="s">
        <v>999</v>
      </c>
      <c r="P819" s="81">
        <v>43178.626099537039</v>
      </c>
      <c r="Q819" s="79" t="s">
        <v>1674</v>
      </c>
      <c r="R819" s="83" t="s">
        <v>2363</v>
      </c>
      <c r="S819" s="79" t="s">
        <v>2631</v>
      </c>
      <c r="T819" s="79" t="s">
        <v>2995</v>
      </c>
      <c r="U819" s="79"/>
      <c r="V819" s="83" t="s">
        <v>3848</v>
      </c>
      <c r="W819" s="81">
        <v>43178.626099537039</v>
      </c>
      <c r="X819" s="83" t="s">
        <v>4694</v>
      </c>
      <c r="Y819" s="79"/>
      <c r="Z819" s="79"/>
      <c r="AA819" s="85" t="s">
        <v>5902</v>
      </c>
      <c r="AB819" s="79"/>
      <c r="AC819" s="79" t="b">
        <v>0</v>
      </c>
      <c r="AD819" s="79">
        <v>0</v>
      </c>
      <c r="AE819" s="85" t="s">
        <v>6296</v>
      </c>
      <c r="AF819" s="79" t="b">
        <v>0</v>
      </c>
      <c r="AG819" s="79" t="s">
        <v>6305</v>
      </c>
      <c r="AH819" s="79"/>
      <c r="AI819" s="85" t="s">
        <v>6296</v>
      </c>
      <c r="AJ819" s="79" t="b">
        <v>0</v>
      </c>
      <c r="AK819" s="79">
        <v>1</v>
      </c>
      <c r="AL819" s="85" t="s">
        <v>5903</v>
      </c>
      <c r="AM819" s="79" t="s">
        <v>6331</v>
      </c>
      <c r="AN819" s="79" t="b">
        <v>0</v>
      </c>
      <c r="AO819" s="85" t="s">
        <v>5903</v>
      </c>
      <c r="AP819" s="79" t="s">
        <v>176</v>
      </c>
      <c r="AQ819" s="79">
        <v>0</v>
      </c>
      <c r="AR819" s="79">
        <v>0</v>
      </c>
      <c r="AS819" s="79"/>
      <c r="AT819" s="79"/>
      <c r="AU819" s="79"/>
      <c r="AV819" s="79"/>
      <c r="AW819" s="79"/>
      <c r="AX819" s="79"/>
      <c r="AY819" s="79"/>
      <c r="AZ819" s="79"/>
      <c r="BA819">
        <v>1</v>
      </c>
      <c r="BB819" s="78" t="str">
        <f>REPLACE(INDEX(GroupVertices[Group], MATCH(Edges24[[#This Row],[Vertex 1]],GroupVertices[Vertex],0)),1,1,"")</f>
        <v>69</v>
      </c>
      <c r="BC819" s="78" t="str">
        <f>REPLACE(INDEX(GroupVertices[Group], MATCH(Edges24[[#This Row],[Vertex 2]],GroupVertices[Vertex],0)),1,1,"")</f>
        <v>69</v>
      </c>
      <c r="BD819" s="48">
        <v>0</v>
      </c>
      <c r="BE819" s="49">
        <v>0</v>
      </c>
      <c r="BF819" s="48">
        <v>0</v>
      </c>
      <c r="BG819" s="49">
        <v>0</v>
      </c>
      <c r="BH819" s="48">
        <v>0</v>
      </c>
      <c r="BI819" s="49">
        <v>0</v>
      </c>
      <c r="BJ819" s="48">
        <v>9</v>
      </c>
      <c r="BK819" s="49">
        <v>100</v>
      </c>
      <c r="BL819" s="48">
        <v>9</v>
      </c>
    </row>
    <row r="820" spans="1:64" x14ac:dyDescent="0.25">
      <c r="A820" s="64" t="s">
        <v>733</v>
      </c>
      <c r="B820" s="64" t="s">
        <v>733</v>
      </c>
      <c r="C820" s="65"/>
      <c r="D820" s="66"/>
      <c r="E820" s="67"/>
      <c r="F820" s="68"/>
      <c r="G820" s="65"/>
      <c r="H820" s="69"/>
      <c r="I820" s="70"/>
      <c r="J820" s="70"/>
      <c r="K820" s="34" t="s">
        <v>65</v>
      </c>
      <c r="L820" s="77">
        <v>1309</v>
      </c>
      <c r="M820" s="77"/>
      <c r="N820" s="72"/>
      <c r="O820" s="79" t="s">
        <v>176</v>
      </c>
      <c r="P820" s="81">
        <v>43178.622696759259</v>
      </c>
      <c r="Q820" s="79" t="s">
        <v>1675</v>
      </c>
      <c r="R820" s="83" t="s">
        <v>2363</v>
      </c>
      <c r="S820" s="79" t="s">
        <v>2631</v>
      </c>
      <c r="T820" s="79" t="s">
        <v>2995</v>
      </c>
      <c r="U820" s="79"/>
      <c r="V820" s="83" t="s">
        <v>3849</v>
      </c>
      <c r="W820" s="81">
        <v>43178.622696759259</v>
      </c>
      <c r="X820" s="83" t="s">
        <v>4695</v>
      </c>
      <c r="Y820" s="79"/>
      <c r="Z820" s="79"/>
      <c r="AA820" s="85" t="s">
        <v>5903</v>
      </c>
      <c r="AB820" s="79"/>
      <c r="AC820" s="79" t="b">
        <v>0</v>
      </c>
      <c r="AD820" s="79">
        <v>3</v>
      </c>
      <c r="AE820" s="85" t="s">
        <v>6296</v>
      </c>
      <c r="AF820" s="79" t="b">
        <v>0</v>
      </c>
      <c r="AG820" s="79" t="s">
        <v>6305</v>
      </c>
      <c r="AH820" s="79"/>
      <c r="AI820" s="85" t="s">
        <v>6296</v>
      </c>
      <c r="AJ820" s="79" t="b">
        <v>0</v>
      </c>
      <c r="AK820" s="79">
        <v>1</v>
      </c>
      <c r="AL820" s="85" t="s">
        <v>6296</v>
      </c>
      <c r="AM820" s="79" t="s">
        <v>6328</v>
      </c>
      <c r="AN820" s="79" t="b">
        <v>0</v>
      </c>
      <c r="AO820" s="85" t="s">
        <v>5903</v>
      </c>
      <c r="AP820" s="79" t="s">
        <v>176</v>
      </c>
      <c r="AQ820" s="79">
        <v>0</v>
      </c>
      <c r="AR820" s="79">
        <v>0</v>
      </c>
      <c r="AS820" s="79"/>
      <c r="AT820" s="79"/>
      <c r="AU820" s="79"/>
      <c r="AV820" s="79"/>
      <c r="AW820" s="79"/>
      <c r="AX820" s="79"/>
      <c r="AY820" s="79"/>
      <c r="AZ820" s="79"/>
      <c r="BA820">
        <v>2</v>
      </c>
      <c r="BB820" s="78" t="str">
        <f>REPLACE(INDEX(GroupVertices[Group], MATCH(Edges24[[#This Row],[Vertex 1]],GroupVertices[Vertex],0)),1,1,"")</f>
        <v>69</v>
      </c>
      <c r="BC820" s="78" t="str">
        <f>REPLACE(INDEX(GroupVertices[Group], MATCH(Edges24[[#This Row],[Vertex 2]],GroupVertices[Vertex],0)),1,1,"")</f>
        <v>69</v>
      </c>
      <c r="BD820" s="48">
        <v>0</v>
      </c>
      <c r="BE820" s="49">
        <v>0</v>
      </c>
      <c r="BF820" s="48">
        <v>0</v>
      </c>
      <c r="BG820" s="49">
        <v>0</v>
      </c>
      <c r="BH820" s="48">
        <v>0</v>
      </c>
      <c r="BI820" s="49">
        <v>0</v>
      </c>
      <c r="BJ820" s="48">
        <v>7</v>
      </c>
      <c r="BK820" s="49">
        <v>100</v>
      </c>
      <c r="BL820" s="48">
        <v>7</v>
      </c>
    </row>
    <row r="821" spans="1:64" x14ac:dyDescent="0.25">
      <c r="A821" s="64" t="s">
        <v>733</v>
      </c>
      <c r="B821" s="64" t="s">
        <v>733</v>
      </c>
      <c r="C821" s="65"/>
      <c r="D821" s="66"/>
      <c r="E821" s="67"/>
      <c r="F821" s="68"/>
      <c r="G821" s="65"/>
      <c r="H821" s="69"/>
      <c r="I821" s="70"/>
      <c r="J821" s="70"/>
      <c r="K821" s="34" t="s">
        <v>65</v>
      </c>
      <c r="L821" s="77">
        <v>1310</v>
      </c>
      <c r="M821" s="77"/>
      <c r="N821" s="72"/>
      <c r="O821" s="79" t="s">
        <v>176</v>
      </c>
      <c r="P821" s="81">
        <v>43178.628680555557</v>
      </c>
      <c r="Q821" s="79" t="s">
        <v>1676</v>
      </c>
      <c r="R821" s="83" t="s">
        <v>2364</v>
      </c>
      <c r="S821" s="79" t="s">
        <v>2528</v>
      </c>
      <c r="T821" s="79" t="s">
        <v>2996</v>
      </c>
      <c r="U821" s="83" t="s">
        <v>3362</v>
      </c>
      <c r="V821" s="83" t="s">
        <v>3362</v>
      </c>
      <c r="W821" s="81">
        <v>43178.628680555557</v>
      </c>
      <c r="X821" s="83" t="s">
        <v>4696</v>
      </c>
      <c r="Y821" s="79"/>
      <c r="Z821" s="79"/>
      <c r="AA821" s="85" t="s">
        <v>5904</v>
      </c>
      <c r="AB821" s="79"/>
      <c r="AC821" s="79" t="b">
        <v>0</v>
      </c>
      <c r="AD821" s="79">
        <v>1</v>
      </c>
      <c r="AE821" s="85" t="s">
        <v>6302</v>
      </c>
      <c r="AF821" s="79" t="b">
        <v>0</v>
      </c>
      <c r="AG821" s="79" t="s">
        <v>6305</v>
      </c>
      <c r="AH821" s="79"/>
      <c r="AI821" s="85" t="s">
        <v>6296</v>
      </c>
      <c r="AJ821" s="79" t="b">
        <v>0</v>
      </c>
      <c r="AK821" s="79">
        <v>0</v>
      </c>
      <c r="AL821" s="85" t="s">
        <v>6296</v>
      </c>
      <c r="AM821" s="79" t="s">
        <v>6328</v>
      </c>
      <c r="AN821" s="79" t="b">
        <v>0</v>
      </c>
      <c r="AO821" s="85" t="s">
        <v>5904</v>
      </c>
      <c r="AP821" s="79" t="s">
        <v>176</v>
      </c>
      <c r="AQ821" s="79">
        <v>0</v>
      </c>
      <c r="AR821" s="79">
        <v>0</v>
      </c>
      <c r="AS821" s="79"/>
      <c r="AT821" s="79"/>
      <c r="AU821" s="79"/>
      <c r="AV821" s="79"/>
      <c r="AW821" s="79"/>
      <c r="AX821" s="79"/>
      <c r="AY821" s="79"/>
      <c r="AZ821" s="79"/>
      <c r="BA821">
        <v>2</v>
      </c>
      <c r="BB821" s="78" t="str">
        <f>REPLACE(INDEX(GroupVertices[Group], MATCH(Edges24[[#This Row],[Vertex 1]],GroupVertices[Vertex],0)),1,1,"")</f>
        <v>69</v>
      </c>
      <c r="BC821" s="78" t="str">
        <f>REPLACE(INDEX(GroupVertices[Group], MATCH(Edges24[[#This Row],[Vertex 2]],GroupVertices[Vertex],0)),1,1,"")</f>
        <v>69</v>
      </c>
      <c r="BD821" s="48">
        <v>0</v>
      </c>
      <c r="BE821" s="49">
        <v>0</v>
      </c>
      <c r="BF821" s="48">
        <v>0</v>
      </c>
      <c r="BG821" s="49">
        <v>0</v>
      </c>
      <c r="BH821" s="48">
        <v>0</v>
      </c>
      <c r="BI821" s="49">
        <v>0</v>
      </c>
      <c r="BJ821" s="48">
        <v>7</v>
      </c>
      <c r="BK821" s="49">
        <v>100</v>
      </c>
      <c r="BL821" s="48">
        <v>7</v>
      </c>
    </row>
    <row r="822" spans="1:64" x14ac:dyDescent="0.25">
      <c r="A822" s="64" t="s">
        <v>537</v>
      </c>
      <c r="B822" s="64" t="s">
        <v>734</v>
      </c>
      <c r="C822" s="65"/>
      <c r="D822" s="66"/>
      <c r="E822" s="67"/>
      <c r="F822" s="68"/>
      <c r="G822" s="65"/>
      <c r="H822" s="69"/>
      <c r="I822" s="70"/>
      <c r="J822" s="70"/>
      <c r="K822" s="34" t="s">
        <v>66</v>
      </c>
      <c r="L822" s="77">
        <v>1311</v>
      </c>
      <c r="M822" s="77"/>
      <c r="N822" s="72"/>
      <c r="O822" s="79" t="s">
        <v>999</v>
      </c>
      <c r="P822" s="81">
        <v>43165.645578703705</v>
      </c>
      <c r="Q822" s="79" t="s">
        <v>1677</v>
      </c>
      <c r="R822" s="83" t="s">
        <v>2365</v>
      </c>
      <c r="S822" s="79" t="s">
        <v>2507</v>
      </c>
      <c r="T822" s="79" t="s">
        <v>2665</v>
      </c>
      <c r="U822" s="79"/>
      <c r="V822" s="83" t="s">
        <v>3708</v>
      </c>
      <c r="W822" s="81">
        <v>43165.645578703705</v>
      </c>
      <c r="X822" s="83" t="s">
        <v>4697</v>
      </c>
      <c r="Y822" s="79"/>
      <c r="Z822" s="79"/>
      <c r="AA822" s="85" t="s">
        <v>5905</v>
      </c>
      <c r="AB822" s="79"/>
      <c r="AC822" s="79" t="b">
        <v>0</v>
      </c>
      <c r="AD822" s="79">
        <v>0</v>
      </c>
      <c r="AE822" s="85" t="s">
        <v>6296</v>
      </c>
      <c r="AF822" s="79" t="b">
        <v>0</v>
      </c>
      <c r="AG822" s="79" t="s">
        <v>6304</v>
      </c>
      <c r="AH822" s="79"/>
      <c r="AI822" s="85" t="s">
        <v>6296</v>
      </c>
      <c r="AJ822" s="79" t="b">
        <v>0</v>
      </c>
      <c r="AK822" s="79">
        <v>1</v>
      </c>
      <c r="AL822" s="85" t="s">
        <v>5906</v>
      </c>
      <c r="AM822" s="79" t="s">
        <v>6328</v>
      </c>
      <c r="AN822" s="79" t="b">
        <v>0</v>
      </c>
      <c r="AO822" s="85" t="s">
        <v>5906</v>
      </c>
      <c r="AP822" s="79" t="s">
        <v>176</v>
      </c>
      <c r="AQ822" s="79">
        <v>0</v>
      </c>
      <c r="AR822" s="79">
        <v>0</v>
      </c>
      <c r="AS822" s="79"/>
      <c r="AT822" s="79"/>
      <c r="AU822" s="79"/>
      <c r="AV822" s="79"/>
      <c r="AW822" s="79"/>
      <c r="AX822" s="79"/>
      <c r="AY822" s="79"/>
      <c r="AZ822" s="79"/>
      <c r="BA822">
        <v>1</v>
      </c>
      <c r="BB822" s="78" t="str">
        <f>REPLACE(INDEX(GroupVertices[Group], MATCH(Edges24[[#This Row],[Vertex 1]],GroupVertices[Vertex],0)),1,1,"")</f>
        <v>3</v>
      </c>
      <c r="BC822" s="78" t="str">
        <f>REPLACE(INDEX(GroupVertices[Group], MATCH(Edges24[[#This Row],[Vertex 2]],GroupVertices[Vertex],0)),1,1,"")</f>
        <v>5</v>
      </c>
      <c r="BD822" s="48">
        <v>0</v>
      </c>
      <c r="BE822" s="49">
        <v>0</v>
      </c>
      <c r="BF822" s="48">
        <v>0</v>
      </c>
      <c r="BG822" s="49">
        <v>0</v>
      </c>
      <c r="BH822" s="48">
        <v>0</v>
      </c>
      <c r="BI822" s="49">
        <v>0</v>
      </c>
      <c r="BJ822" s="48">
        <v>16</v>
      </c>
      <c r="BK822" s="49">
        <v>100</v>
      </c>
      <c r="BL822" s="48">
        <v>16</v>
      </c>
    </row>
    <row r="823" spans="1:64" x14ac:dyDescent="0.25">
      <c r="A823" s="64" t="s">
        <v>734</v>
      </c>
      <c r="B823" s="64" t="s">
        <v>537</v>
      </c>
      <c r="C823" s="65"/>
      <c r="D823" s="66"/>
      <c r="E823" s="67"/>
      <c r="F823" s="68"/>
      <c r="G823" s="65"/>
      <c r="H823" s="69"/>
      <c r="I823" s="70"/>
      <c r="J823" s="70"/>
      <c r="K823" s="34" t="s">
        <v>66</v>
      </c>
      <c r="L823" s="77">
        <v>1312</v>
      </c>
      <c r="M823" s="77"/>
      <c r="N823" s="72"/>
      <c r="O823" s="79" t="s">
        <v>999</v>
      </c>
      <c r="P823" s="81">
        <v>43164.70417824074</v>
      </c>
      <c r="Q823" s="79" t="s">
        <v>1678</v>
      </c>
      <c r="R823" s="83" t="s">
        <v>2365</v>
      </c>
      <c r="S823" s="79" t="s">
        <v>2507</v>
      </c>
      <c r="T823" s="79" t="s">
        <v>2665</v>
      </c>
      <c r="U823" s="79"/>
      <c r="V823" s="83" t="s">
        <v>3850</v>
      </c>
      <c r="W823" s="81">
        <v>43164.70417824074</v>
      </c>
      <c r="X823" s="83" t="s">
        <v>4698</v>
      </c>
      <c r="Y823" s="79"/>
      <c r="Z823" s="79"/>
      <c r="AA823" s="85" t="s">
        <v>5906</v>
      </c>
      <c r="AB823" s="79"/>
      <c r="AC823" s="79" t="b">
        <v>0</v>
      </c>
      <c r="AD823" s="79">
        <v>2</v>
      </c>
      <c r="AE823" s="85" t="s">
        <v>6296</v>
      </c>
      <c r="AF823" s="79" t="b">
        <v>0</v>
      </c>
      <c r="AG823" s="79" t="s">
        <v>6304</v>
      </c>
      <c r="AH823" s="79"/>
      <c r="AI823" s="85" t="s">
        <v>6296</v>
      </c>
      <c r="AJ823" s="79" t="b">
        <v>0</v>
      </c>
      <c r="AK823" s="79">
        <v>1</v>
      </c>
      <c r="AL823" s="85" t="s">
        <v>6296</v>
      </c>
      <c r="AM823" s="79" t="s">
        <v>6330</v>
      </c>
      <c r="AN823" s="79" t="b">
        <v>0</v>
      </c>
      <c r="AO823" s="85" t="s">
        <v>5906</v>
      </c>
      <c r="AP823" s="79" t="s">
        <v>6415</v>
      </c>
      <c r="AQ823" s="79">
        <v>0</v>
      </c>
      <c r="AR823" s="79">
        <v>0</v>
      </c>
      <c r="AS823" s="79"/>
      <c r="AT823" s="79"/>
      <c r="AU823" s="79"/>
      <c r="AV823" s="79"/>
      <c r="AW823" s="79"/>
      <c r="AX823" s="79"/>
      <c r="AY823" s="79"/>
      <c r="AZ823" s="79"/>
      <c r="BA823">
        <v>1</v>
      </c>
      <c r="BB823" s="78" t="str">
        <f>REPLACE(INDEX(GroupVertices[Group], MATCH(Edges24[[#This Row],[Vertex 1]],GroupVertices[Vertex],0)),1,1,"")</f>
        <v>5</v>
      </c>
      <c r="BC823" s="78" t="str">
        <f>REPLACE(INDEX(GroupVertices[Group], MATCH(Edges24[[#This Row],[Vertex 2]],GroupVertices[Vertex],0)),1,1,"")</f>
        <v>3</v>
      </c>
      <c r="BD823" s="48">
        <v>0</v>
      </c>
      <c r="BE823" s="49">
        <v>0</v>
      </c>
      <c r="BF823" s="48">
        <v>0</v>
      </c>
      <c r="BG823" s="49">
        <v>0</v>
      </c>
      <c r="BH823" s="48">
        <v>0</v>
      </c>
      <c r="BI823" s="49">
        <v>0</v>
      </c>
      <c r="BJ823" s="48">
        <v>14</v>
      </c>
      <c r="BK823" s="49">
        <v>100</v>
      </c>
      <c r="BL823" s="48">
        <v>14</v>
      </c>
    </row>
    <row r="824" spans="1:64" x14ac:dyDescent="0.25">
      <c r="A824" s="64" t="s">
        <v>734</v>
      </c>
      <c r="B824" s="64" t="s">
        <v>981</v>
      </c>
      <c r="C824" s="65"/>
      <c r="D824" s="66"/>
      <c r="E824" s="67"/>
      <c r="F824" s="68"/>
      <c r="G824" s="65"/>
      <c r="H824" s="69"/>
      <c r="I824" s="70"/>
      <c r="J824" s="70"/>
      <c r="K824" s="34" t="s">
        <v>65</v>
      </c>
      <c r="L824" s="77">
        <v>1313</v>
      </c>
      <c r="M824" s="77"/>
      <c r="N824" s="72"/>
      <c r="O824" s="79" t="s">
        <v>999</v>
      </c>
      <c r="P824" s="81">
        <v>43177.629895833335</v>
      </c>
      <c r="Q824" s="79" t="s">
        <v>1679</v>
      </c>
      <c r="R824" s="79" t="s">
        <v>2366</v>
      </c>
      <c r="S824" s="79" t="s">
        <v>2632</v>
      </c>
      <c r="T824" s="79" t="s">
        <v>731</v>
      </c>
      <c r="U824" s="79"/>
      <c r="V824" s="83" t="s">
        <v>3850</v>
      </c>
      <c r="W824" s="81">
        <v>43177.629895833335</v>
      </c>
      <c r="X824" s="83" t="s">
        <v>4699</v>
      </c>
      <c r="Y824" s="79"/>
      <c r="Z824" s="79"/>
      <c r="AA824" s="85" t="s">
        <v>5907</v>
      </c>
      <c r="AB824" s="79"/>
      <c r="AC824" s="79" t="b">
        <v>0</v>
      </c>
      <c r="AD824" s="79">
        <v>0</v>
      </c>
      <c r="AE824" s="85" t="s">
        <v>6296</v>
      </c>
      <c r="AF824" s="79" t="b">
        <v>0</v>
      </c>
      <c r="AG824" s="79" t="s">
        <v>6304</v>
      </c>
      <c r="AH824" s="79"/>
      <c r="AI824" s="85" t="s">
        <v>6296</v>
      </c>
      <c r="AJ824" s="79" t="b">
        <v>0</v>
      </c>
      <c r="AK824" s="79">
        <v>0</v>
      </c>
      <c r="AL824" s="85" t="s">
        <v>6296</v>
      </c>
      <c r="AM824" s="79" t="s">
        <v>6330</v>
      </c>
      <c r="AN824" s="79" t="b">
        <v>0</v>
      </c>
      <c r="AO824" s="85" t="s">
        <v>5907</v>
      </c>
      <c r="AP824" s="79" t="s">
        <v>176</v>
      </c>
      <c r="AQ824" s="79">
        <v>0</v>
      </c>
      <c r="AR824" s="79">
        <v>0</v>
      </c>
      <c r="AS824" s="79"/>
      <c r="AT824" s="79"/>
      <c r="AU824" s="79"/>
      <c r="AV824" s="79"/>
      <c r="AW824" s="79"/>
      <c r="AX824" s="79"/>
      <c r="AY824" s="79"/>
      <c r="AZ824" s="79"/>
      <c r="BA824">
        <v>1</v>
      </c>
      <c r="BB824" s="78" t="str">
        <f>REPLACE(INDEX(GroupVertices[Group], MATCH(Edges24[[#This Row],[Vertex 1]],GroupVertices[Vertex],0)),1,1,"")</f>
        <v>5</v>
      </c>
      <c r="BC824" s="78" t="str">
        <f>REPLACE(INDEX(GroupVertices[Group], MATCH(Edges24[[#This Row],[Vertex 2]],GroupVertices[Vertex],0)),1,1,"")</f>
        <v>5</v>
      </c>
      <c r="BD824" s="48"/>
      <c r="BE824" s="49"/>
      <c r="BF824" s="48"/>
      <c r="BG824" s="49"/>
      <c r="BH824" s="48"/>
      <c r="BI824" s="49"/>
      <c r="BJ824" s="48"/>
      <c r="BK824" s="49"/>
      <c r="BL824" s="48"/>
    </row>
    <row r="825" spans="1:64" x14ac:dyDescent="0.25">
      <c r="A825" s="64" t="s">
        <v>734</v>
      </c>
      <c r="B825" s="64" t="s">
        <v>989</v>
      </c>
      <c r="C825" s="65"/>
      <c r="D825" s="66"/>
      <c r="E825" s="67"/>
      <c r="F825" s="68"/>
      <c r="G825" s="65"/>
      <c r="H825" s="69"/>
      <c r="I825" s="70"/>
      <c r="J825" s="70"/>
      <c r="K825" s="34" t="s">
        <v>65</v>
      </c>
      <c r="L825" s="77">
        <v>1315</v>
      </c>
      <c r="M825" s="77"/>
      <c r="N825" s="72"/>
      <c r="O825" s="79" t="s">
        <v>999</v>
      </c>
      <c r="P825" s="81">
        <v>43178.629930555559</v>
      </c>
      <c r="Q825" s="79" t="s">
        <v>1680</v>
      </c>
      <c r="R825" s="83" t="s">
        <v>2367</v>
      </c>
      <c r="S825" s="79" t="s">
        <v>2519</v>
      </c>
      <c r="T825" s="79" t="s">
        <v>2997</v>
      </c>
      <c r="U825" s="79"/>
      <c r="V825" s="83" t="s">
        <v>3850</v>
      </c>
      <c r="W825" s="81">
        <v>43178.629930555559</v>
      </c>
      <c r="X825" s="83" t="s">
        <v>4700</v>
      </c>
      <c r="Y825" s="79"/>
      <c r="Z825" s="79"/>
      <c r="AA825" s="85" t="s">
        <v>5908</v>
      </c>
      <c r="AB825" s="79"/>
      <c r="AC825" s="79" t="b">
        <v>0</v>
      </c>
      <c r="AD825" s="79">
        <v>0</v>
      </c>
      <c r="AE825" s="85" t="s">
        <v>6296</v>
      </c>
      <c r="AF825" s="79" t="b">
        <v>0</v>
      </c>
      <c r="AG825" s="79" t="s">
        <v>6304</v>
      </c>
      <c r="AH825" s="79"/>
      <c r="AI825" s="85" t="s">
        <v>6296</v>
      </c>
      <c r="AJ825" s="79" t="b">
        <v>0</v>
      </c>
      <c r="AK825" s="79">
        <v>0</v>
      </c>
      <c r="AL825" s="85" t="s">
        <v>6296</v>
      </c>
      <c r="AM825" s="79" t="s">
        <v>6330</v>
      </c>
      <c r="AN825" s="79" t="b">
        <v>0</v>
      </c>
      <c r="AO825" s="85" t="s">
        <v>5908</v>
      </c>
      <c r="AP825" s="79" t="s">
        <v>176</v>
      </c>
      <c r="AQ825" s="79">
        <v>0</v>
      </c>
      <c r="AR825" s="79">
        <v>0</v>
      </c>
      <c r="AS825" s="79"/>
      <c r="AT825" s="79"/>
      <c r="AU825" s="79"/>
      <c r="AV825" s="79"/>
      <c r="AW825" s="79"/>
      <c r="AX825" s="79"/>
      <c r="AY825" s="79"/>
      <c r="AZ825" s="79"/>
      <c r="BA825">
        <v>1</v>
      </c>
      <c r="BB825" s="78" t="str">
        <f>REPLACE(INDEX(GroupVertices[Group], MATCH(Edges24[[#This Row],[Vertex 1]],GroupVertices[Vertex],0)),1,1,"")</f>
        <v>5</v>
      </c>
      <c r="BC825" s="78" t="str">
        <f>REPLACE(INDEX(GroupVertices[Group], MATCH(Edges24[[#This Row],[Vertex 2]],GroupVertices[Vertex],0)),1,1,"")</f>
        <v>5</v>
      </c>
      <c r="BD825" s="48">
        <v>1</v>
      </c>
      <c r="BE825" s="49">
        <v>7.1428571428571432</v>
      </c>
      <c r="BF825" s="48">
        <v>1</v>
      </c>
      <c r="BG825" s="49">
        <v>7.1428571428571432</v>
      </c>
      <c r="BH825" s="48">
        <v>0</v>
      </c>
      <c r="BI825" s="49">
        <v>0</v>
      </c>
      <c r="BJ825" s="48">
        <v>12</v>
      </c>
      <c r="BK825" s="49">
        <v>85.714285714285708</v>
      </c>
      <c r="BL825" s="48">
        <v>14</v>
      </c>
    </row>
    <row r="826" spans="1:64" x14ac:dyDescent="0.25">
      <c r="A826" s="64" t="s">
        <v>735</v>
      </c>
      <c r="B826" s="64" t="s">
        <v>735</v>
      </c>
      <c r="C826" s="65"/>
      <c r="D826" s="66"/>
      <c r="E826" s="67"/>
      <c r="F826" s="68"/>
      <c r="G826" s="65"/>
      <c r="H826" s="69"/>
      <c r="I826" s="70"/>
      <c r="J826" s="70"/>
      <c r="K826" s="34" t="s">
        <v>65</v>
      </c>
      <c r="L826" s="77">
        <v>1316</v>
      </c>
      <c r="M826" s="77"/>
      <c r="N826" s="72"/>
      <c r="O826" s="79" t="s">
        <v>176</v>
      </c>
      <c r="P826" s="81">
        <v>43167.607824074075</v>
      </c>
      <c r="Q826" s="79" t="s">
        <v>1681</v>
      </c>
      <c r="R826" s="83" t="s">
        <v>2368</v>
      </c>
      <c r="S826" s="79" t="s">
        <v>2505</v>
      </c>
      <c r="T826" s="79" t="s">
        <v>2667</v>
      </c>
      <c r="U826" s="83" t="s">
        <v>3363</v>
      </c>
      <c r="V826" s="83" t="s">
        <v>3363</v>
      </c>
      <c r="W826" s="81">
        <v>43167.607824074075</v>
      </c>
      <c r="X826" s="83" t="s">
        <v>4701</v>
      </c>
      <c r="Y826" s="79"/>
      <c r="Z826" s="79"/>
      <c r="AA826" s="85" t="s">
        <v>5909</v>
      </c>
      <c r="AB826" s="79"/>
      <c r="AC826" s="79" t="b">
        <v>0</v>
      </c>
      <c r="AD826" s="79">
        <v>2</v>
      </c>
      <c r="AE826" s="85" t="s">
        <v>6296</v>
      </c>
      <c r="AF826" s="79" t="b">
        <v>0</v>
      </c>
      <c r="AG826" s="79" t="s">
        <v>6304</v>
      </c>
      <c r="AH826" s="79"/>
      <c r="AI826" s="85" t="s">
        <v>6296</v>
      </c>
      <c r="AJ826" s="79" t="b">
        <v>0</v>
      </c>
      <c r="AK826" s="79">
        <v>2</v>
      </c>
      <c r="AL826" s="85" t="s">
        <v>6296</v>
      </c>
      <c r="AM826" s="79" t="s">
        <v>6330</v>
      </c>
      <c r="AN826" s="79" t="b">
        <v>0</v>
      </c>
      <c r="AO826" s="85" t="s">
        <v>5909</v>
      </c>
      <c r="AP826" s="79" t="s">
        <v>6415</v>
      </c>
      <c r="AQ826" s="79">
        <v>0</v>
      </c>
      <c r="AR826" s="79">
        <v>0</v>
      </c>
      <c r="AS826" s="79"/>
      <c r="AT826" s="79"/>
      <c r="AU826" s="79"/>
      <c r="AV826" s="79"/>
      <c r="AW826" s="79"/>
      <c r="AX826" s="79"/>
      <c r="AY826" s="79"/>
      <c r="AZ826" s="79"/>
      <c r="BA826">
        <v>1</v>
      </c>
      <c r="BB826" s="78" t="str">
        <f>REPLACE(INDEX(GroupVertices[Group], MATCH(Edges24[[#This Row],[Vertex 1]],GroupVertices[Vertex],0)),1,1,"")</f>
        <v>22</v>
      </c>
      <c r="BC826" s="78" t="str">
        <f>REPLACE(INDEX(GroupVertices[Group], MATCH(Edges24[[#This Row],[Vertex 2]],GroupVertices[Vertex],0)),1,1,"")</f>
        <v>22</v>
      </c>
      <c r="BD826" s="48">
        <v>1</v>
      </c>
      <c r="BE826" s="49">
        <v>5.5555555555555554</v>
      </c>
      <c r="BF826" s="48">
        <v>0</v>
      </c>
      <c r="BG826" s="49">
        <v>0</v>
      </c>
      <c r="BH826" s="48">
        <v>0</v>
      </c>
      <c r="BI826" s="49">
        <v>0</v>
      </c>
      <c r="BJ826" s="48">
        <v>17</v>
      </c>
      <c r="BK826" s="49">
        <v>94.444444444444443</v>
      </c>
      <c r="BL826" s="48">
        <v>18</v>
      </c>
    </row>
    <row r="827" spans="1:64" x14ac:dyDescent="0.25">
      <c r="A827" s="64" t="s">
        <v>736</v>
      </c>
      <c r="B827" s="64" t="s">
        <v>735</v>
      </c>
      <c r="C827" s="65"/>
      <c r="D827" s="66"/>
      <c r="E827" s="67"/>
      <c r="F827" s="68"/>
      <c r="G827" s="65"/>
      <c r="H827" s="69"/>
      <c r="I827" s="70"/>
      <c r="J827" s="70"/>
      <c r="K827" s="34" t="s">
        <v>65</v>
      </c>
      <c r="L827" s="77">
        <v>1317</v>
      </c>
      <c r="M827" s="77"/>
      <c r="N827" s="72"/>
      <c r="O827" s="79" t="s">
        <v>999</v>
      </c>
      <c r="P827" s="81">
        <v>43167.695196759261</v>
      </c>
      <c r="Q827" s="79" t="s">
        <v>1682</v>
      </c>
      <c r="R827" s="83" t="s">
        <v>2368</v>
      </c>
      <c r="S827" s="79" t="s">
        <v>2505</v>
      </c>
      <c r="T827" s="79" t="s">
        <v>855</v>
      </c>
      <c r="U827" s="79"/>
      <c r="V827" s="83" t="s">
        <v>3851</v>
      </c>
      <c r="W827" s="81">
        <v>43167.695196759261</v>
      </c>
      <c r="X827" s="83" t="s">
        <v>4702</v>
      </c>
      <c r="Y827" s="79"/>
      <c r="Z827" s="79"/>
      <c r="AA827" s="85" t="s">
        <v>5910</v>
      </c>
      <c r="AB827" s="79"/>
      <c r="AC827" s="79" t="b">
        <v>0</v>
      </c>
      <c r="AD827" s="79">
        <v>0</v>
      </c>
      <c r="AE827" s="85" t="s">
        <v>6296</v>
      </c>
      <c r="AF827" s="79" t="b">
        <v>0</v>
      </c>
      <c r="AG827" s="79" t="s">
        <v>6304</v>
      </c>
      <c r="AH827" s="79"/>
      <c r="AI827" s="85" t="s">
        <v>6296</v>
      </c>
      <c r="AJ827" s="79" t="b">
        <v>0</v>
      </c>
      <c r="AK827" s="79">
        <v>2</v>
      </c>
      <c r="AL827" s="85" t="s">
        <v>5909</v>
      </c>
      <c r="AM827" s="79" t="s">
        <v>6400</v>
      </c>
      <c r="AN827" s="79" t="b">
        <v>0</v>
      </c>
      <c r="AO827" s="85" t="s">
        <v>5909</v>
      </c>
      <c r="AP827" s="79" t="s">
        <v>176</v>
      </c>
      <c r="AQ827" s="79">
        <v>0</v>
      </c>
      <c r="AR827" s="79">
        <v>0</v>
      </c>
      <c r="AS827" s="79"/>
      <c r="AT827" s="79"/>
      <c r="AU827" s="79"/>
      <c r="AV827" s="79"/>
      <c r="AW827" s="79"/>
      <c r="AX827" s="79"/>
      <c r="AY827" s="79"/>
      <c r="AZ827" s="79"/>
      <c r="BA827">
        <v>1</v>
      </c>
      <c r="BB827" s="78" t="str">
        <f>REPLACE(INDEX(GroupVertices[Group], MATCH(Edges24[[#This Row],[Vertex 1]],GroupVertices[Vertex],0)),1,1,"")</f>
        <v>22</v>
      </c>
      <c r="BC827" s="78" t="str">
        <f>REPLACE(INDEX(GroupVertices[Group], MATCH(Edges24[[#This Row],[Vertex 2]],GroupVertices[Vertex],0)),1,1,"")</f>
        <v>22</v>
      </c>
      <c r="BD827" s="48">
        <v>1</v>
      </c>
      <c r="BE827" s="49">
        <v>5.2631578947368425</v>
      </c>
      <c r="BF827" s="48">
        <v>0</v>
      </c>
      <c r="BG827" s="49">
        <v>0</v>
      </c>
      <c r="BH827" s="48">
        <v>0</v>
      </c>
      <c r="BI827" s="49">
        <v>0</v>
      </c>
      <c r="BJ827" s="48">
        <v>18</v>
      </c>
      <c r="BK827" s="49">
        <v>94.736842105263165</v>
      </c>
      <c r="BL827" s="48">
        <v>19</v>
      </c>
    </row>
    <row r="828" spans="1:64" x14ac:dyDescent="0.25">
      <c r="A828" s="64" t="s">
        <v>737</v>
      </c>
      <c r="B828" s="64" t="s">
        <v>737</v>
      </c>
      <c r="C828" s="65"/>
      <c r="D828" s="66"/>
      <c r="E828" s="67"/>
      <c r="F828" s="68"/>
      <c r="G828" s="65"/>
      <c r="H828" s="69"/>
      <c r="I828" s="70"/>
      <c r="J828" s="70"/>
      <c r="K828" s="34" t="s">
        <v>65</v>
      </c>
      <c r="L828" s="77">
        <v>1318</v>
      </c>
      <c r="M828" s="77"/>
      <c r="N828" s="72"/>
      <c r="O828" s="79" t="s">
        <v>176</v>
      </c>
      <c r="P828" s="81">
        <v>43174.618101851855</v>
      </c>
      <c r="Q828" s="79" t="s">
        <v>1683</v>
      </c>
      <c r="R828" s="83" t="s">
        <v>2369</v>
      </c>
      <c r="S828" s="79" t="s">
        <v>2633</v>
      </c>
      <c r="T828" s="79" t="s">
        <v>731</v>
      </c>
      <c r="U828" s="79"/>
      <c r="V828" s="83" t="s">
        <v>3852</v>
      </c>
      <c r="W828" s="81">
        <v>43174.618101851855</v>
      </c>
      <c r="X828" s="83" t="s">
        <v>4703</v>
      </c>
      <c r="Y828" s="79"/>
      <c r="Z828" s="79"/>
      <c r="AA828" s="85" t="s">
        <v>5911</v>
      </c>
      <c r="AB828" s="79"/>
      <c r="AC828" s="79" t="b">
        <v>0</v>
      </c>
      <c r="AD828" s="79">
        <v>1</v>
      </c>
      <c r="AE828" s="85" t="s">
        <v>6296</v>
      </c>
      <c r="AF828" s="79" t="b">
        <v>0</v>
      </c>
      <c r="AG828" s="79" t="s">
        <v>6304</v>
      </c>
      <c r="AH828" s="79"/>
      <c r="AI828" s="85" t="s">
        <v>6296</v>
      </c>
      <c r="AJ828" s="79" t="b">
        <v>0</v>
      </c>
      <c r="AK828" s="79">
        <v>0</v>
      </c>
      <c r="AL828" s="85" t="s">
        <v>6296</v>
      </c>
      <c r="AM828" s="79" t="s">
        <v>6336</v>
      </c>
      <c r="AN828" s="79" t="b">
        <v>0</v>
      </c>
      <c r="AO828" s="85" t="s">
        <v>5911</v>
      </c>
      <c r="AP828" s="79" t="s">
        <v>176</v>
      </c>
      <c r="AQ828" s="79">
        <v>0</v>
      </c>
      <c r="AR828" s="79">
        <v>0</v>
      </c>
      <c r="AS828" s="79"/>
      <c r="AT828" s="79"/>
      <c r="AU828" s="79"/>
      <c r="AV828" s="79"/>
      <c r="AW828" s="79"/>
      <c r="AX828" s="79"/>
      <c r="AY828" s="79"/>
      <c r="AZ828" s="79"/>
      <c r="BA828">
        <v>2</v>
      </c>
      <c r="BB828" s="78" t="str">
        <f>REPLACE(INDEX(GroupVertices[Group], MATCH(Edges24[[#This Row],[Vertex 1]],GroupVertices[Vertex],0)),1,1,"")</f>
        <v>22</v>
      </c>
      <c r="BC828" s="78" t="str">
        <f>REPLACE(INDEX(GroupVertices[Group], MATCH(Edges24[[#This Row],[Vertex 2]],GroupVertices[Vertex],0)),1,1,"")</f>
        <v>22</v>
      </c>
      <c r="BD828" s="48">
        <v>0</v>
      </c>
      <c r="BE828" s="49">
        <v>0</v>
      </c>
      <c r="BF828" s="48">
        <v>0</v>
      </c>
      <c r="BG828" s="49">
        <v>0</v>
      </c>
      <c r="BH828" s="48">
        <v>0</v>
      </c>
      <c r="BI828" s="49">
        <v>0</v>
      </c>
      <c r="BJ828" s="48">
        <v>18</v>
      </c>
      <c r="BK828" s="49">
        <v>100</v>
      </c>
      <c r="BL828" s="48">
        <v>18</v>
      </c>
    </row>
    <row r="829" spans="1:64" x14ac:dyDescent="0.25">
      <c r="A829" s="64" t="s">
        <v>737</v>
      </c>
      <c r="B829" s="64" t="s">
        <v>737</v>
      </c>
      <c r="C829" s="65"/>
      <c r="D829" s="66"/>
      <c r="E829" s="67"/>
      <c r="F829" s="68"/>
      <c r="G829" s="65"/>
      <c r="H829" s="69"/>
      <c r="I829" s="70"/>
      <c r="J829" s="70"/>
      <c r="K829" s="34" t="s">
        <v>65</v>
      </c>
      <c r="L829" s="77">
        <v>1319</v>
      </c>
      <c r="M829" s="77"/>
      <c r="N829" s="72"/>
      <c r="O829" s="79" t="s">
        <v>176</v>
      </c>
      <c r="P829" s="81">
        <v>43177.590312499997</v>
      </c>
      <c r="Q829" s="79" t="s">
        <v>1684</v>
      </c>
      <c r="R829" s="83" t="s">
        <v>2370</v>
      </c>
      <c r="S829" s="79" t="s">
        <v>2634</v>
      </c>
      <c r="T829" s="79" t="s">
        <v>2998</v>
      </c>
      <c r="U829" s="79"/>
      <c r="V829" s="83" t="s">
        <v>3852</v>
      </c>
      <c r="W829" s="81">
        <v>43177.590312499997</v>
      </c>
      <c r="X829" s="83" t="s">
        <v>4704</v>
      </c>
      <c r="Y829" s="79"/>
      <c r="Z829" s="79"/>
      <c r="AA829" s="85" t="s">
        <v>5912</v>
      </c>
      <c r="AB829" s="79"/>
      <c r="AC829" s="79" t="b">
        <v>0</v>
      </c>
      <c r="AD829" s="79">
        <v>1</v>
      </c>
      <c r="AE829" s="85" t="s">
        <v>6296</v>
      </c>
      <c r="AF829" s="79" t="b">
        <v>0</v>
      </c>
      <c r="AG829" s="79" t="s">
        <v>6304</v>
      </c>
      <c r="AH829" s="79"/>
      <c r="AI829" s="85" t="s">
        <v>6296</v>
      </c>
      <c r="AJ829" s="79" t="b">
        <v>0</v>
      </c>
      <c r="AK829" s="79">
        <v>1</v>
      </c>
      <c r="AL829" s="85" t="s">
        <v>6296</v>
      </c>
      <c r="AM829" s="79" t="s">
        <v>6336</v>
      </c>
      <c r="AN829" s="79" t="b">
        <v>0</v>
      </c>
      <c r="AO829" s="85" t="s">
        <v>5912</v>
      </c>
      <c r="AP829" s="79" t="s">
        <v>176</v>
      </c>
      <c r="AQ829" s="79">
        <v>0</v>
      </c>
      <c r="AR829" s="79">
        <v>0</v>
      </c>
      <c r="AS829" s="79"/>
      <c r="AT829" s="79"/>
      <c r="AU829" s="79"/>
      <c r="AV829" s="79"/>
      <c r="AW829" s="79"/>
      <c r="AX829" s="79"/>
      <c r="AY829" s="79"/>
      <c r="AZ829" s="79"/>
      <c r="BA829">
        <v>2</v>
      </c>
      <c r="BB829" s="78" t="str">
        <f>REPLACE(INDEX(GroupVertices[Group], MATCH(Edges24[[#This Row],[Vertex 1]],GroupVertices[Vertex],0)),1,1,"")</f>
        <v>22</v>
      </c>
      <c r="BC829" s="78" t="str">
        <f>REPLACE(INDEX(GroupVertices[Group], MATCH(Edges24[[#This Row],[Vertex 2]],GroupVertices[Vertex],0)),1,1,"")</f>
        <v>22</v>
      </c>
      <c r="BD829" s="48">
        <v>1</v>
      </c>
      <c r="BE829" s="49">
        <v>5.2631578947368425</v>
      </c>
      <c r="BF829" s="48">
        <v>0</v>
      </c>
      <c r="BG829" s="49">
        <v>0</v>
      </c>
      <c r="BH829" s="48">
        <v>0</v>
      </c>
      <c r="BI829" s="49">
        <v>0</v>
      </c>
      <c r="BJ829" s="48">
        <v>18</v>
      </c>
      <c r="BK829" s="49">
        <v>94.736842105263165</v>
      </c>
      <c r="BL829" s="48">
        <v>19</v>
      </c>
    </row>
    <row r="830" spans="1:64" x14ac:dyDescent="0.25">
      <c r="A830" s="64" t="s">
        <v>736</v>
      </c>
      <c r="B830" s="64" t="s">
        <v>737</v>
      </c>
      <c r="C830" s="65"/>
      <c r="D830" s="66"/>
      <c r="E830" s="67"/>
      <c r="F830" s="68"/>
      <c r="G830" s="65"/>
      <c r="H830" s="69"/>
      <c r="I830" s="70"/>
      <c r="J830" s="70"/>
      <c r="K830" s="34" t="s">
        <v>65</v>
      </c>
      <c r="L830" s="77">
        <v>1320</v>
      </c>
      <c r="M830" s="77"/>
      <c r="N830" s="72"/>
      <c r="O830" s="79" t="s">
        <v>999</v>
      </c>
      <c r="P830" s="81">
        <v>43177.597592592596</v>
      </c>
      <c r="Q830" s="79" t="s">
        <v>1685</v>
      </c>
      <c r="R830" s="79"/>
      <c r="S830" s="79"/>
      <c r="T830" s="79" t="s">
        <v>2999</v>
      </c>
      <c r="U830" s="79"/>
      <c r="V830" s="83" t="s">
        <v>3851</v>
      </c>
      <c r="W830" s="81">
        <v>43177.597592592596</v>
      </c>
      <c r="X830" s="83" t="s">
        <v>4705</v>
      </c>
      <c r="Y830" s="79"/>
      <c r="Z830" s="79"/>
      <c r="AA830" s="85" t="s">
        <v>5913</v>
      </c>
      <c r="AB830" s="79"/>
      <c r="AC830" s="79" t="b">
        <v>0</v>
      </c>
      <c r="AD830" s="79">
        <v>0</v>
      </c>
      <c r="AE830" s="85" t="s">
        <v>6296</v>
      </c>
      <c r="AF830" s="79" t="b">
        <v>0</v>
      </c>
      <c r="AG830" s="79" t="s">
        <v>6304</v>
      </c>
      <c r="AH830" s="79"/>
      <c r="AI830" s="85" t="s">
        <v>6296</v>
      </c>
      <c r="AJ830" s="79" t="b">
        <v>0</v>
      </c>
      <c r="AK830" s="79">
        <v>1</v>
      </c>
      <c r="AL830" s="85" t="s">
        <v>5912</v>
      </c>
      <c r="AM830" s="79" t="s">
        <v>6400</v>
      </c>
      <c r="AN830" s="79" t="b">
        <v>0</v>
      </c>
      <c r="AO830" s="85" t="s">
        <v>5912</v>
      </c>
      <c r="AP830" s="79" t="s">
        <v>176</v>
      </c>
      <c r="AQ830" s="79">
        <v>0</v>
      </c>
      <c r="AR830" s="79">
        <v>0</v>
      </c>
      <c r="AS830" s="79"/>
      <c r="AT830" s="79"/>
      <c r="AU830" s="79"/>
      <c r="AV830" s="79"/>
      <c r="AW830" s="79"/>
      <c r="AX830" s="79"/>
      <c r="AY830" s="79"/>
      <c r="AZ830" s="79"/>
      <c r="BA830">
        <v>1</v>
      </c>
      <c r="BB830" s="78" t="str">
        <f>REPLACE(INDEX(GroupVertices[Group], MATCH(Edges24[[#This Row],[Vertex 1]],GroupVertices[Vertex],0)),1,1,"")</f>
        <v>22</v>
      </c>
      <c r="BC830" s="78" t="str">
        <f>REPLACE(INDEX(GroupVertices[Group], MATCH(Edges24[[#This Row],[Vertex 2]],GroupVertices[Vertex],0)),1,1,"")</f>
        <v>22</v>
      </c>
      <c r="BD830" s="48">
        <v>1</v>
      </c>
      <c r="BE830" s="49">
        <v>4.7619047619047619</v>
      </c>
      <c r="BF830" s="48">
        <v>0</v>
      </c>
      <c r="BG830" s="49">
        <v>0</v>
      </c>
      <c r="BH830" s="48">
        <v>0</v>
      </c>
      <c r="BI830" s="49">
        <v>0</v>
      </c>
      <c r="BJ830" s="48">
        <v>20</v>
      </c>
      <c r="BK830" s="49">
        <v>95.238095238095241</v>
      </c>
      <c r="BL830" s="48">
        <v>21</v>
      </c>
    </row>
    <row r="831" spans="1:64" x14ac:dyDescent="0.25">
      <c r="A831" s="64" t="s">
        <v>738</v>
      </c>
      <c r="B831" s="64" t="s">
        <v>738</v>
      </c>
      <c r="C831" s="65"/>
      <c r="D831" s="66"/>
      <c r="E831" s="67"/>
      <c r="F831" s="68"/>
      <c r="G831" s="65"/>
      <c r="H831" s="69"/>
      <c r="I831" s="70"/>
      <c r="J831" s="70"/>
      <c r="K831" s="34" t="s">
        <v>65</v>
      </c>
      <c r="L831" s="77">
        <v>1321</v>
      </c>
      <c r="M831" s="77"/>
      <c r="N831" s="72"/>
      <c r="O831" s="79" t="s">
        <v>176</v>
      </c>
      <c r="P831" s="81">
        <v>43177.595000000001</v>
      </c>
      <c r="Q831" s="79" t="s">
        <v>1686</v>
      </c>
      <c r="R831" s="83" t="s">
        <v>2371</v>
      </c>
      <c r="S831" s="79" t="s">
        <v>2588</v>
      </c>
      <c r="T831" s="79" t="s">
        <v>731</v>
      </c>
      <c r="U831" s="83" t="s">
        <v>3364</v>
      </c>
      <c r="V831" s="83" t="s">
        <v>3364</v>
      </c>
      <c r="W831" s="81">
        <v>43177.595000000001</v>
      </c>
      <c r="X831" s="83" t="s">
        <v>4706</v>
      </c>
      <c r="Y831" s="79"/>
      <c r="Z831" s="79"/>
      <c r="AA831" s="85" t="s">
        <v>5914</v>
      </c>
      <c r="AB831" s="79"/>
      <c r="AC831" s="79" t="b">
        <v>0</v>
      </c>
      <c r="AD831" s="79">
        <v>0</v>
      </c>
      <c r="AE831" s="85" t="s">
        <v>6296</v>
      </c>
      <c r="AF831" s="79" t="b">
        <v>0</v>
      </c>
      <c r="AG831" s="79" t="s">
        <v>6304</v>
      </c>
      <c r="AH831" s="79"/>
      <c r="AI831" s="85" t="s">
        <v>6296</v>
      </c>
      <c r="AJ831" s="79" t="b">
        <v>0</v>
      </c>
      <c r="AK831" s="79">
        <v>1</v>
      </c>
      <c r="AL831" s="85" t="s">
        <v>6296</v>
      </c>
      <c r="AM831" s="79" t="s">
        <v>6388</v>
      </c>
      <c r="AN831" s="79" t="b">
        <v>0</v>
      </c>
      <c r="AO831" s="85" t="s">
        <v>5914</v>
      </c>
      <c r="AP831" s="79" t="s">
        <v>176</v>
      </c>
      <c r="AQ831" s="79">
        <v>0</v>
      </c>
      <c r="AR831" s="79">
        <v>0</v>
      </c>
      <c r="AS831" s="79"/>
      <c r="AT831" s="79"/>
      <c r="AU831" s="79"/>
      <c r="AV831" s="79"/>
      <c r="AW831" s="79"/>
      <c r="AX831" s="79"/>
      <c r="AY831" s="79"/>
      <c r="AZ831" s="79"/>
      <c r="BA831">
        <v>1</v>
      </c>
      <c r="BB831" s="78" t="str">
        <f>REPLACE(INDEX(GroupVertices[Group], MATCH(Edges24[[#This Row],[Vertex 1]],GroupVertices[Vertex],0)),1,1,"")</f>
        <v>22</v>
      </c>
      <c r="BC831" s="78" t="str">
        <f>REPLACE(INDEX(GroupVertices[Group], MATCH(Edges24[[#This Row],[Vertex 2]],GroupVertices[Vertex],0)),1,1,"")</f>
        <v>22</v>
      </c>
      <c r="BD831" s="48">
        <v>1</v>
      </c>
      <c r="BE831" s="49">
        <v>7.1428571428571432</v>
      </c>
      <c r="BF831" s="48">
        <v>0</v>
      </c>
      <c r="BG831" s="49">
        <v>0</v>
      </c>
      <c r="BH831" s="48">
        <v>0</v>
      </c>
      <c r="BI831" s="49">
        <v>0</v>
      </c>
      <c r="BJ831" s="48">
        <v>13</v>
      </c>
      <c r="BK831" s="49">
        <v>92.857142857142861</v>
      </c>
      <c r="BL831" s="48">
        <v>14</v>
      </c>
    </row>
    <row r="832" spans="1:64" x14ac:dyDescent="0.25">
      <c r="A832" s="64" t="s">
        <v>736</v>
      </c>
      <c r="B832" s="64" t="s">
        <v>738</v>
      </c>
      <c r="C832" s="65"/>
      <c r="D832" s="66"/>
      <c r="E832" s="67"/>
      <c r="F832" s="68"/>
      <c r="G832" s="65"/>
      <c r="H832" s="69"/>
      <c r="I832" s="70"/>
      <c r="J832" s="70"/>
      <c r="K832" s="34" t="s">
        <v>65</v>
      </c>
      <c r="L832" s="77">
        <v>1322</v>
      </c>
      <c r="M832" s="77"/>
      <c r="N832" s="72"/>
      <c r="O832" s="79" t="s">
        <v>999</v>
      </c>
      <c r="P832" s="81">
        <v>43177.628958333335</v>
      </c>
      <c r="Q832" s="79" t="s">
        <v>1687</v>
      </c>
      <c r="R832" s="83" t="s">
        <v>2371</v>
      </c>
      <c r="S832" s="79" t="s">
        <v>2588</v>
      </c>
      <c r="T832" s="79" t="s">
        <v>731</v>
      </c>
      <c r="U832" s="79"/>
      <c r="V832" s="83" t="s">
        <v>3851</v>
      </c>
      <c r="W832" s="81">
        <v>43177.628958333335</v>
      </c>
      <c r="X832" s="83" t="s">
        <v>4707</v>
      </c>
      <c r="Y832" s="79"/>
      <c r="Z832" s="79"/>
      <c r="AA832" s="85" t="s">
        <v>5915</v>
      </c>
      <c r="AB832" s="79"/>
      <c r="AC832" s="79" t="b">
        <v>0</v>
      </c>
      <c r="AD832" s="79">
        <v>0</v>
      </c>
      <c r="AE832" s="85" t="s">
        <v>6296</v>
      </c>
      <c r="AF832" s="79" t="b">
        <v>0</v>
      </c>
      <c r="AG832" s="79" t="s">
        <v>6304</v>
      </c>
      <c r="AH832" s="79"/>
      <c r="AI832" s="85" t="s">
        <v>6296</v>
      </c>
      <c r="AJ832" s="79" t="b">
        <v>0</v>
      </c>
      <c r="AK832" s="79">
        <v>1</v>
      </c>
      <c r="AL832" s="85" t="s">
        <v>5914</v>
      </c>
      <c r="AM832" s="79" t="s">
        <v>6400</v>
      </c>
      <c r="AN832" s="79" t="b">
        <v>0</v>
      </c>
      <c r="AO832" s="85" t="s">
        <v>5914</v>
      </c>
      <c r="AP832" s="79" t="s">
        <v>176</v>
      </c>
      <c r="AQ832" s="79">
        <v>0</v>
      </c>
      <c r="AR832" s="79">
        <v>0</v>
      </c>
      <c r="AS832" s="79"/>
      <c r="AT832" s="79"/>
      <c r="AU832" s="79"/>
      <c r="AV832" s="79"/>
      <c r="AW832" s="79"/>
      <c r="AX832" s="79"/>
      <c r="AY832" s="79"/>
      <c r="AZ832" s="79"/>
      <c r="BA832">
        <v>1</v>
      </c>
      <c r="BB832" s="78" t="str">
        <f>REPLACE(INDEX(GroupVertices[Group], MATCH(Edges24[[#This Row],[Vertex 1]],GroupVertices[Vertex],0)),1,1,"")</f>
        <v>22</v>
      </c>
      <c r="BC832" s="78" t="str">
        <f>REPLACE(INDEX(GroupVertices[Group], MATCH(Edges24[[#This Row],[Vertex 2]],GroupVertices[Vertex],0)),1,1,"")</f>
        <v>22</v>
      </c>
      <c r="BD832" s="48">
        <v>1</v>
      </c>
      <c r="BE832" s="49">
        <v>6.25</v>
      </c>
      <c r="BF832" s="48">
        <v>0</v>
      </c>
      <c r="BG832" s="49">
        <v>0</v>
      </c>
      <c r="BH832" s="48">
        <v>0</v>
      </c>
      <c r="BI832" s="49">
        <v>0</v>
      </c>
      <c r="BJ832" s="48">
        <v>15</v>
      </c>
      <c r="BK832" s="49">
        <v>93.75</v>
      </c>
      <c r="BL832" s="48">
        <v>16</v>
      </c>
    </row>
    <row r="833" spans="1:64" x14ac:dyDescent="0.25">
      <c r="A833" s="64" t="s">
        <v>739</v>
      </c>
      <c r="B833" s="64" t="s">
        <v>878</v>
      </c>
      <c r="C833" s="65"/>
      <c r="D833" s="66"/>
      <c r="E833" s="67"/>
      <c r="F833" s="68"/>
      <c r="G833" s="65"/>
      <c r="H833" s="69"/>
      <c r="I833" s="70"/>
      <c r="J833" s="70"/>
      <c r="K833" s="34" t="s">
        <v>65</v>
      </c>
      <c r="L833" s="77">
        <v>1323</v>
      </c>
      <c r="M833" s="77"/>
      <c r="N833" s="72"/>
      <c r="O833" s="79" t="s">
        <v>999</v>
      </c>
      <c r="P833" s="81">
        <v>43166.651458333334</v>
      </c>
      <c r="Q833" s="79" t="s">
        <v>1688</v>
      </c>
      <c r="R833" s="83" t="s">
        <v>2150</v>
      </c>
      <c r="S833" s="79" t="s">
        <v>2570</v>
      </c>
      <c r="T833" s="79" t="s">
        <v>731</v>
      </c>
      <c r="U833" s="79"/>
      <c r="V833" s="83" t="s">
        <v>3853</v>
      </c>
      <c r="W833" s="81">
        <v>43166.651458333334</v>
      </c>
      <c r="X833" s="83" t="s">
        <v>4708</v>
      </c>
      <c r="Y833" s="79"/>
      <c r="Z833" s="79"/>
      <c r="AA833" s="85" t="s">
        <v>5916</v>
      </c>
      <c r="AB833" s="79"/>
      <c r="AC833" s="79" t="b">
        <v>0</v>
      </c>
      <c r="AD833" s="79">
        <v>1</v>
      </c>
      <c r="AE833" s="85" t="s">
        <v>6296</v>
      </c>
      <c r="AF833" s="79" t="b">
        <v>0</v>
      </c>
      <c r="AG833" s="79" t="s">
        <v>6304</v>
      </c>
      <c r="AH833" s="79"/>
      <c r="AI833" s="85" t="s">
        <v>6296</v>
      </c>
      <c r="AJ833" s="79" t="b">
        <v>0</v>
      </c>
      <c r="AK833" s="79">
        <v>1</v>
      </c>
      <c r="AL833" s="85" t="s">
        <v>6296</v>
      </c>
      <c r="AM833" s="79" t="s">
        <v>6364</v>
      </c>
      <c r="AN833" s="79" t="b">
        <v>0</v>
      </c>
      <c r="AO833" s="85" t="s">
        <v>5916</v>
      </c>
      <c r="AP833" s="79" t="s">
        <v>6415</v>
      </c>
      <c r="AQ833" s="79">
        <v>0</v>
      </c>
      <c r="AR833" s="79">
        <v>0</v>
      </c>
      <c r="AS833" s="79"/>
      <c r="AT833" s="79"/>
      <c r="AU833" s="79"/>
      <c r="AV833" s="79"/>
      <c r="AW833" s="79"/>
      <c r="AX833" s="79"/>
      <c r="AY833" s="79"/>
      <c r="AZ833" s="79"/>
      <c r="BA833">
        <v>5</v>
      </c>
      <c r="BB833" s="78" t="str">
        <f>REPLACE(INDEX(GroupVertices[Group], MATCH(Edges24[[#This Row],[Vertex 1]],GroupVertices[Vertex],0)),1,1,"")</f>
        <v>22</v>
      </c>
      <c r="BC833" s="78" t="str">
        <f>REPLACE(INDEX(GroupVertices[Group], MATCH(Edges24[[#This Row],[Vertex 2]],GroupVertices[Vertex],0)),1,1,"")</f>
        <v>22</v>
      </c>
      <c r="BD833" s="48">
        <v>1</v>
      </c>
      <c r="BE833" s="49">
        <v>6.25</v>
      </c>
      <c r="BF833" s="48">
        <v>0</v>
      </c>
      <c r="BG833" s="49">
        <v>0</v>
      </c>
      <c r="BH833" s="48">
        <v>0</v>
      </c>
      <c r="BI833" s="49">
        <v>0</v>
      </c>
      <c r="BJ833" s="48">
        <v>15</v>
      </c>
      <c r="BK833" s="49">
        <v>93.75</v>
      </c>
      <c r="BL833" s="48">
        <v>16</v>
      </c>
    </row>
    <row r="834" spans="1:64" x14ac:dyDescent="0.25">
      <c r="A834" s="64" t="s">
        <v>739</v>
      </c>
      <c r="B834" s="64" t="s">
        <v>878</v>
      </c>
      <c r="C834" s="65"/>
      <c r="D834" s="66"/>
      <c r="E834" s="67"/>
      <c r="F834" s="68"/>
      <c r="G834" s="65"/>
      <c r="H834" s="69"/>
      <c r="I834" s="70"/>
      <c r="J834" s="70"/>
      <c r="K834" s="34" t="s">
        <v>65</v>
      </c>
      <c r="L834" s="77">
        <v>1324</v>
      </c>
      <c r="M834" s="77"/>
      <c r="N834" s="72"/>
      <c r="O834" s="79" t="s">
        <v>999</v>
      </c>
      <c r="P834" s="81">
        <v>43167.655613425923</v>
      </c>
      <c r="Q834" s="79" t="s">
        <v>1688</v>
      </c>
      <c r="R834" s="83" t="s">
        <v>2150</v>
      </c>
      <c r="S834" s="79" t="s">
        <v>2570</v>
      </c>
      <c r="T834" s="79" t="s">
        <v>731</v>
      </c>
      <c r="U834" s="79"/>
      <c r="V834" s="83" t="s">
        <v>3853</v>
      </c>
      <c r="W834" s="81">
        <v>43167.655613425923</v>
      </c>
      <c r="X834" s="83" t="s">
        <v>4709</v>
      </c>
      <c r="Y834" s="79"/>
      <c r="Z834" s="79"/>
      <c r="AA834" s="85" t="s">
        <v>5917</v>
      </c>
      <c r="AB834" s="79"/>
      <c r="AC834" s="79" t="b">
        <v>0</v>
      </c>
      <c r="AD834" s="79">
        <v>0</v>
      </c>
      <c r="AE834" s="85" t="s">
        <v>6296</v>
      </c>
      <c r="AF834" s="79" t="b">
        <v>0</v>
      </c>
      <c r="AG834" s="79" t="s">
        <v>6304</v>
      </c>
      <c r="AH834" s="79"/>
      <c r="AI834" s="85" t="s">
        <v>6296</v>
      </c>
      <c r="AJ834" s="79" t="b">
        <v>0</v>
      </c>
      <c r="AK834" s="79">
        <v>1</v>
      </c>
      <c r="AL834" s="85" t="s">
        <v>6296</v>
      </c>
      <c r="AM834" s="79" t="s">
        <v>6364</v>
      </c>
      <c r="AN834" s="79" t="b">
        <v>0</v>
      </c>
      <c r="AO834" s="85" t="s">
        <v>5917</v>
      </c>
      <c r="AP834" s="79" t="s">
        <v>176</v>
      </c>
      <c r="AQ834" s="79">
        <v>0</v>
      </c>
      <c r="AR834" s="79">
        <v>0</v>
      </c>
      <c r="AS834" s="79"/>
      <c r="AT834" s="79"/>
      <c r="AU834" s="79"/>
      <c r="AV834" s="79"/>
      <c r="AW834" s="79"/>
      <c r="AX834" s="79"/>
      <c r="AY834" s="79"/>
      <c r="AZ834" s="79"/>
      <c r="BA834">
        <v>5</v>
      </c>
      <c r="BB834" s="78" t="str">
        <f>REPLACE(INDEX(GroupVertices[Group], MATCH(Edges24[[#This Row],[Vertex 1]],GroupVertices[Vertex],0)),1,1,"")</f>
        <v>22</v>
      </c>
      <c r="BC834" s="78" t="str">
        <f>REPLACE(INDEX(GroupVertices[Group], MATCH(Edges24[[#This Row],[Vertex 2]],GroupVertices[Vertex],0)),1,1,"")</f>
        <v>22</v>
      </c>
      <c r="BD834" s="48">
        <v>1</v>
      </c>
      <c r="BE834" s="49">
        <v>6.25</v>
      </c>
      <c r="BF834" s="48">
        <v>0</v>
      </c>
      <c r="BG834" s="49">
        <v>0</v>
      </c>
      <c r="BH834" s="48">
        <v>0</v>
      </c>
      <c r="BI834" s="49">
        <v>0</v>
      </c>
      <c r="BJ834" s="48">
        <v>15</v>
      </c>
      <c r="BK834" s="49">
        <v>93.75</v>
      </c>
      <c r="BL834" s="48">
        <v>16</v>
      </c>
    </row>
    <row r="835" spans="1:64" x14ac:dyDescent="0.25">
      <c r="A835" s="64" t="s">
        <v>739</v>
      </c>
      <c r="B835" s="64" t="s">
        <v>878</v>
      </c>
      <c r="C835" s="65"/>
      <c r="D835" s="66"/>
      <c r="E835" s="67"/>
      <c r="F835" s="68"/>
      <c r="G835" s="65"/>
      <c r="H835" s="69"/>
      <c r="I835" s="70"/>
      <c r="J835" s="70"/>
      <c r="K835" s="34" t="s">
        <v>65</v>
      </c>
      <c r="L835" s="77">
        <v>1325</v>
      </c>
      <c r="M835" s="77"/>
      <c r="N835" s="72"/>
      <c r="O835" s="79" t="s">
        <v>999</v>
      </c>
      <c r="P835" s="81">
        <v>43168.652812499997</v>
      </c>
      <c r="Q835" s="79" t="s">
        <v>1688</v>
      </c>
      <c r="R835" s="83" t="s">
        <v>2150</v>
      </c>
      <c r="S835" s="79" t="s">
        <v>2570</v>
      </c>
      <c r="T835" s="79" t="s">
        <v>731</v>
      </c>
      <c r="U835" s="79"/>
      <c r="V835" s="83" t="s">
        <v>3853</v>
      </c>
      <c r="W835" s="81">
        <v>43168.652812499997</v>
      </c>
      <c r="X835" s="83" t="s">
        <v>4710</v>
      </c>
      <c r="Y835" s="79"/>
      <c r="Z835" s="79"/>
      <c r="AA835" s="85" t="s">
        <v>5918</v>
      </c>
      <c r="AB835" s="79"/>
      <c r="AC835" s="79" t="b">
        <v>0</v>
      </c>
      <c r="AD835" s="79">
        <v>1</v>
      </c>
      <c r="AE835" s="85" t="s">
        <v>6296</v>
      </c>
      <c r="AF835" s="79" t="b">
        <v>0</v>
      </c>
      <c r="AG835" s="79" t="s">
        <v>6304</v>
      </c>
      <c r="AH835" s="79"/>
      <c r="AI835" s="85" t="s">
        <v>6296</v>
      </c>
      <c r="AJ835" s="79" t="b">
        <v>0</v>
      </c>
      <c r="AK835" s="79">
        <v>0</v>
      </c>
      <c r="AL835" s="85" t="s">
        <v>6296</v>
      </c>
      <c r="AM835" s="79" t="s">
        <v>6364</v>
      </c>
      <c r="AN835" s="79" t="b">
        <v>0</v>
      </c>
      <c r="AO835" s="85" t="s">
        <v>5918</v>
      </c>
      <c r="AP835" s="79" t="s">
        <v>176</v>
      </c>
      <c r="AQ835" s="79">
        <v>0</v>
      </c>
      <c r="AR835" s="79">
        <v>0</v>
      </c>
      <c r="AS835" s="79"/>
      <c r="AT835" s="79"/>
      <c r="AU835" s="79"/>
      <c r="AV835" s="79"/>
      <c r="AW835" s="79"/>
      <c r="AX835" s="79"/>
      <c r="AY835" s="79"/>
      <c r="AZ835" s="79"/>
      <c r="BA835">
        <v>5</v>
      </c>
      <c r="BB835" s="78" t="str">
        <f>REPLACE(INDEX(GroupVertices[Group], MATCH(Edges24[[#This Row],[Vertex 1]],GroupVertices[Vertex],0)),1,1,"")</f>
        <v>22</v>
      </c>
      <c r="BC835" s="78" t="str">
        <f>REPLACE(INDEX(GroupVertices[Group], MATCH(Edges24[[#This Row],[Vertex 2]],GroupVertices[Vertex],0)),1,1,"")</f>
        <v>22</v>
      </c>
      <c r="BD835" s="48">
        <v>1</v>
      </c>
      <c r="BE835" s="49">
        <v>6.25</v>
      </c>
      <c r="BF835" s="48">
        <v>0</v>
      </c>
      <c r="BG835" s="49">
        <v>0</v>
      </c>
      <c r="BH835" s="48">
        <v>0</v>
      </c>
      <c r="BI835" s="49">
        <v>0</v>
      </c>
      <c r="BJ835" s="48">
        <v>15</v>
      </c>
      <c r="BK835" s="49">
        <v>93.75</v>
      </c>
      <c r="BL835" s="48">
        <v>16</v>
      </c>
    </row>
    <row r="836" spans="1:64" x14ac:dyDescent="0.25">
      <c r="A836" s="64" t="s">
        <v>739</v>
      </c>
      <c r="B836" s="64" t="s">
        <v>878</v>
      </c>
      <c r="C836" s="65"/>
      <c r="D836" s="66"/>
      <c r="E836" s="67"/>
      <c r="F836" s="68"/>
      <c r="G836" s="65"/>
      <c r="H836" s="69"/>
      <c r="I836" s="70"/>
      <c r="J836" s="70"/>
      <c r="K836" s="34" t="s">
        <v>65</v>
      </c>
      <c r="L836" s="77">
        <v>1326</v>
      </c>
      <c r="M836" s="77"/>
      <c r="N836" s="72"/>
      <c r="O836" s="79" t="s">
        <v>999</v>
      </c>
      <c r="P836" s="81">
        <v>43169.673680555556</v>
      </c>
      <c r="Q836" s="79" t="s">
        <v>1688</v>
      </c>
      <c r="R836" s="83" t="s">
        <v>2150</v>
      </c>
      <c r="S836" s="79" t="s">
        <v>2570</v>
      </c>
      <c r="T836" s="79" t="s">
        <v>731</v>
      </c>
      <c r="U836" s="79"/>
      <c r="V836" s="83" t="s">
        <v>3853</v>
      </c>
      <c r="W836" s="81">
        <v>43169.673680555556</v>
      </c>
      <c r="X836" s="83" t="s">
        <v>4711</v>
      </c>
      <c r="Y836" s="79"/>
      <c r="Z836" s="79"/>
      <c r="AA836" s="85" t="s">
        <v>5919</v>
      </c>
      <c r="AB836" s="79"/>
      <c r="AC836" s="79" t="b">
        <v>0</v>
      </c>
      <c r="AD836" s="79">
        <v>2</v>
      </c>
      <c r="AE836" s="85" t="s">
        <v>6296</v>
      </c>
      <c r="AF836" s="79" t="b">
        <v>0</v>
      </c>
      <c r="AG836" s="79" t="s">
        <v>6304</v>
      </c>
      <c r="AH836" s="79"/>
      <c r="AI836" s="85" t="s">
        <v>6296</v>
      </c>
      <c r="AJ836" s="79" t="b">
        <v>0</v>
      </c>
      <c r="AK836" s="79">
        <v>0</v>
      </c>
      <c r="AL836" s="85" t="s">
        <v>6296</v>
      </c>
      <c r="AM836" s="79" t="s">
        <v>6364</v>
      </c>
      <c r="AN836" s="79" t="b">
        <v>0</v>
      </c>
      <c r="AO836" s="85" t="s">
        <v>5919</v>
      </c>
      <c r="AP836" s="79" t="s">
        <v>176</v>
      </c>
      <c r="AQ836" s="79">
        <v>0</v>
      </c>
      <c r="AR836" s="79">
        <v>0</v>
      </c>
      <c r="AS836" s="79"/>
      <c r="AT836" s="79"/>
      <c r="AU836" s="79"/>
      <c r="AV836" s="79"/>
      <c r="AW836" s="79"/>
      <c r="AX836" s="79"/>
      <c r="AY836" s="79"/>
      <c r="AZ836" s="79"/>
      <c r="BA836">
        <v>5</v>
      </c>
      <c r="BB836" s="78" t="str">
        <f>REPLACE(INDEX(GroupVertices[Group], MATCH(Edges24[[#This Row],[Vertex 1]],GroupVertices[Vertex],0)),1,1,"")</f>
        <v>22</v>
      </c>
      <c r="BC836" s="78" t="str">
        <f>REPLACE(INDEX(GroupVertices[Group], MATCH(Edges24[[#This Row],[Vertex 2]],GroupVertices[Vertex],0)),1,1,"")</f>
        <v>22</v>
      </c>
      <c r="BD836" s="48">
        <v>1</v>
      </c>
      <c r="BE836" s="49">
        <v>6.25</v>
      </c>
      <c r="BF836" s="48">
        <v>0</v>
      </c>
      <c r="BG836" s="49">
        <v>0</v>
      </c>
      <c r="BH836" s="48">
        <v>0</v>
      </c>
      <c r="BI836" s="49">
        <v>0</v>
      </c>
      <c r="BJ836" s="48">
        <v>15</v>
      </c>
      <c r="BK836" s="49">
        <v>93.75</v>
      </c>
      <c r="BL836" s="48">
        <v>16</v>
      </c>
    </row>
    <row r="837" spans="1:64" x14ac:dyDescent="0.25">
      <c r="A837" s="64" t="s">
        <v>739</v>
      </c>
      <c r="B837" s="64" t="s">
        <v>878</v>
      </c>
      <c r="C837" s="65"/>
      <c r="D837" s="66"/>
      <c r="E837" s="67"/>
      <c r="F837" s="68"/>
      <c r="G837" s="65"/>
      <c r="H837" s="69"/>
      <c r="I837" s="70"/>
      <c r="J837" s="70"/>
      <c r="K837" s="34" t="s">
        <v>65</v>
      </c>
      <c r="L837" s="77">
        <v>1327</v>
      </c>
      <c r="M837" s="77"/>
      <c r="N837" s="72"/>
      <c r="O837" s="79" t="s">
        <v>999</v>
      </c>
      <c r="P837" s="81">
        <v>43178.629201388889</v>
      </c>
      <c r="Q837" s="79" t="s">
        <v>1688</v>
      </c>
      <c r="R837" s="83" t="s">
        <v>2150</v>
      </c>
      <c r="S837" s="79" t="s">
        <v>2570</v>
      </c>
      <c r="T837" s="79" t="s">
        <v>731</v>
      </c>
      <c r="U837" s="79"/>
      <c r="V837" s="83" t="s">
        <v>3853</v>
      </c>
      <c r="W837" s="81">
        <v>43178.629201388889</v>
      </c>
      <c r="X837" s="83" t="s">
        <v>4712</v>
      </c>
      <c r="Y837" s="79"/>
      <c r="Z837" s="79"/>
      <c r="AA837" s="85" t="s">
        <v>5920</v>
      </c>
      <c r="AB837" s="79"/>
      <c r="AC837" s="79" t="b">
        <v>0</v>
      </c>
      <c r="AD837" s="79">
        <v>1</v>
      </c>
      <c r="AE837" s="85" t="s">
        <v>6296</v>
      </c>
      <c r="AF837" s="79" t="b">
        <v>0</v>
      </c>
      <c r="AG837" s="79" t="s">
        <v>6304</v>
      </c>
      <c r="AH837" s="79"/>
      <c r="AI837" s="85" t="s">
        <v>6296</v>
      </c>
      <c r="AJ837" s="79" t="b">
        <v>0</v>
      </c>
      <c r="AK837" s="79">
        <v>2</v>
      </c>
      <c r="AL837" s="85" t="s">
        <v>6296</v>
      </c>
      <c r="AM837" s="79" t="s">
        <v>6364</v>
      </c>
      <c r="AN837" s="79" t="b">
        <v>0</v>
      </c>
      <c r="AO837" s="85" t="s">
        <v>5920</v>
      </c>
      <c r="AP837" s="79" t="s">
        <v>176</v>
      </c>
      <c r="AQ837" s="79">
        <v>0</v>
      </c>
      <c r="AR837" s="79">
        <v>0</v>
      </c>
      <c r="AS837" s="79"/>
      <c r="AT837" s="79"/>
      <c r="AU837" s="79"/>
      <c r="AV837" s="79"/>
      <c r="AW837" s="79"/>
      <c r="AX837" s="79"/>
      <c r="AY837" s="79"/>
      <c r="AZ837" s="79"/>
      <c r="BA837">
        <v>5</v>
      </c>
      <c r="BB837" s="78" t="str">
        <f>REPLACE(INDEX(GroupVertices[Group], MATCH(Edges24[[#This Row],[Vertex 1]],GroupVertices[Vertex],0)),1,1,"")</f>
        <v>22</v>
      </c>
      <c r="BC837" s="78" t="str">
        <f>REPLACE(INDEX(GroupVertices[Group], MATCH(Edges24[[#This Row],[Vertex 2]],GroupVertices[Vertex],0)),1,1,"")</f>
        <v>22</v>
      </c>
      <c r="BD837" s="48">
        <v>1</v>
      </c>
      <c r="BE837" s="49">
        <v>6.25</v>
      </c>
      <c r="BF837" s="48">
        <v>0</v>
      </c>
      <c r="BG837" s="49">
        <v>0</v>
      </c>
      <c r="BH837" s="48">
        <v>0</v>
      </c>
      <c r="BI837" s="49">
        <v>0</v>
      </c>
      <c r="BJ837" s="48">
        <v>15</v>
      </c>
      <c r="BK837" s="49">
        <v>93.75</v>
      </c>
      <c r="BL837" s="48">
        <v>16</v>
      </c>
    </row>
    <row r="838" spans="1:64" x14ac:dyDescent="0.25">
      <c r="A838" s="64" t="s">
        <v>736</v>
      </c>
      <c r="B838" s="64" t="s">
        <v>878</v>
      </c>
      <c r="C838" s="65"/>
      <c r="D838" s="66"/>
      <c r="E838" s="67"/>
      <c r="F838" s="68"/>
      <c r="G838" s="65"/>
      <c r="H838" s="69"/>
      <c r="I838" s="70"/>
      <c r="J838" s="70"/>
      <c r="K838" s="34" t="s">
        <v>65</v>
      </c>
      <c r="L838" s="77">
        <v>1328</v>
      </c>
      <c r="M838" s="77"/>
      <c r="N838" s="72"/>
      <c r="O838" s="79" t="s">
        <v>999</v>
      </c>
      <c r="P838" s="81">
        <v>43167.695219907408</v>
      </c>
      <c r="Q838" s="79" t="s">
        <v>1273</v>
      </c>
      <c r="R838" s="83" t="s">
        <v>2150</v>
      </c>
      <c r="S838" s="79" t="s">
        <v>2570</v>
      </c>
      <c r="T838" s="79"/>
      <c r="U838" s="79"/>
      <c r="V838" s="83" t="s">
        <v>3851</v>
      </c>
      <c r="W838" s="81">
        <v>43167.695219907408</v>
      </c>
      <c r="X838" s="83" t="s">
        <v>4713</v>
      </c>
      <c r="Y838" s="79"/>
      <c r="Z838" s="79"/>
      <c r="AA838" s="85" t="s">
        <v>5921</v>
      </c>
      <c r="AB838" s="79"/>
      <c r="AC838" s="79" t="b">
        <v>0</v>
      </c>
      <c r="AD838" s="79">
        <v>0</v>
      </c>
      <c r="AE838" s="85" t="s">
        <v>6296</v>
      </c>
      <c r="AF838" s="79" t="b">
        <v>0</v>
      </c>
      <c r="AG838" s="79" t="s">
        <v>6304</v>
      </c>
      <c r="AH838" s="79"/>
      <c r="AI838" s="85" t="s">
        <v>6296</v>
      </c>
      <c r="AJ838" s="79" t="b">
        <v>0</v>
      </c>
      <c r="AK838" s="79">
        <v>1</v>
      </c>
      <c r="AL838" s="85" t="s">
        <v>5917</v>
      </c>
      <c r="AM838" s="79" t="s">
        <v>6400</v>
      </c>
      <c r="AN838" s="79" t="b">
        <v>0</v>
      </c>
      <c r="AO838" s="85" t="s">
        <v>5917</v>
      </c>
      <c r="AP838" s="79" t="s">
        <v>176</v>
      </c>
      <c r="AQ838" s="79">
        <v>0</v>
      </c>
      <c r="AR838" s="79">
        <v>0</v>
      </c>
      <c r="AS838" s="79"/>
      <c r="AT838" s="79"/>
      <c r="AU838" s="79"/>
      <c r="AV838" s="79"/>
      <c r="AW838" s="79"/>
      <c r="AX838" s="79"/>
      <c r="AY838" s="79"/>
      <c r="AZ838" s="79"/>
      <c r="BA838">
        <v>2</v>
      </c>
      <c r="BB838" s="78" t="str">
        <f>REPLACE(INDEX(GroupVertices[Group], MATCH(Edges24[[#This Row],[Vertex 1]],GroupVertices[Vertex],0)),1,1,"")</f>
        <v>22</v>
      </c>
      <c r="BC838" s="78" t="str">
        <f>REPLACE(INDEX(GroupVertices[Group], MATCH(Edges24[[#This Row],[Vertex 2]],GroupVertices[Vertex],0)),1,1,"")</f>
        <v>22</v>
      </c>
      <c r="BD838" s="48"/>
      <c r="BE838" s="49"/>
      <c r="BF838" s="48"/>
      <c r="BG838" s="49"/>
      <c r="BH838" s="48"/>
      <c r="BI838" s="49"/>
      <c r="BJ838" s="48"/>
      <c r="BK838" s="49"/>
      <c r="BL838" s="48"/>
    </row>
    <row r="839" spans="1:64" x14ac:dyDescent="0.25">
      <c r="A839" s="64" t="s">
        <v>736</v>
      </c>
      <c r="B839" s="64" t="s">
        <v>878</v>
      </c>
      <c r="C839" s="65"/>
      <c r="D839" s="66"/>
      <c r="E839" s="67"/>
      <c r="F839" s="68"/>
      <c r="G839" s="65"/>
      <c r="H839" s="69"/>
      <c r="I839" s="70"/>
      <c r="J839" s="70"/>
      <c r="K839" s="34" t="s">
        <v>65</v>
      </c>
      <c r="L839" s="77">
        <v>1329</v>
      </c>
      <c r="M839" s="77"/>
      <c r="N839" s="72"/>
      <c r="O839" s="79" t="s">
        <v>999</v>
      </c>
      <c r="P839" s="81">
        <v>43178.632638888892</v>
      </c>
      <c r="Q839" s="79" t="s">
        <v>1273</v>
      </c>
      <c r="R839" s="83" t="s">
        <v>2150</v>
      </c>
      <c r="S839" s="79" t="s">
        <v>2570</v>
      </c>
      <c r="T839" s="79"/>
      <c r="U839" s="79"/>
      <c r="V839" s="83" t="s">
        <v>3851</v>
      </c>
      <c r="W839" s="81">
        <v>43178.632638888892</v>
      </c>
      <c r="X839" s="83" t="s">
        <v>4714</v>
      </c>
      <c r="Y839" s="79"/>
      <c r="Z839" s="79"/>
      <c r="AA839" s="85" t="s">
        <v>5922</v>
      </c>
      <c r="AB839" s="79"/>
      <c r="AC839" s="79" t="b">
        <v>0</v>
      </c>
      <c r="AD839" s="79">
        <v>0</v>
      </c>
      <c r="AE839" s="85" t="s">
        <v>6296</v>
      </c>
      <c r="AF839" s="79" t="b">
        <v>0</v>
      </c>
      <c r="AG839" s="79" t="s">
        <v>6304</v>
      </c>
      <c r="AH839" s="79"/>
      <c r="AI839" s="85" t="s">
        <v>6296</v>
      </c>
      <c r="AJ839" s="79" t="b">
        <v>0</v>
      </c>
      <c r="AK839" s="79">
        <v>2</v>
      </c>
      <c r="AL839" s="85" t="s">
        <v>5920</v>
      </c>
      <c r="AM839" s="79" t="s">
        <v>6400</v>
      </c>
      <c r="AN839" s="79" t="b">
        <v>0</v>
      </c>
      <c r="AO839" s="85" t="s">
        <v>5920</v>
      </c>
      <c r="AP839" s="79" t="s">
        <v>176</v>
      </c>
      <c r="AQ839" s="79">
        <v>0</v>
      </c>
      <c r="AR839" s="79">
        <v>0</v>
      </c>
      <c r="AS839" s="79"/>
      <c r="AT839" s="79"/>
      <c r="AU839" s="79"/>
      <c r="AV839" s="79"/>
      <c r="AW839" s="79"/>
      <c r="AX839" s="79"/>
      <c r="AY839" s="79"/>
      <c r="AZ839" s="79"/>
      <c r="BA839">
        <v>2</v>
      </c>
      <c r="BB839" s="78" t="str">
        <f>REPLACE(INDEX(GroupVertices[Group], MATCH(Edges24[[#This Row],[Vertex 1]],GroupVertices[Vertex],0)),1,1,"")</f>
        <v>22</v>
      </c>
      <c r="BC839" s="78" t="str">
        <f>REPLACE(INDEX(GroupVertices[Group], MATCH(Edges24[[#This Row],[Vertex 2]],GroupVertices[Vertex],0)),1,1,"")</f>
        <v>22</v>
      </c>
      <c r="BD839" s="48"/>
      <c r="BE839" s="49"/>
      <c r="BF839" s="48"/>
      <c r="BG839" s="49"/>
      <c r="BH839" s="48"/>
      <c r="BI839" s="49"/>
      <c r="BJ839" s="48"/>
      <c r="BK839" s="49"/>
      <c r="BL839" s="48"/>
    </row>
    <row r="840" spans="1:64" x14ac:dyDescent="0.25">
      <c r="A840" s="64" t="s">
        <v>739</v>
      </c>
      <c r="B840" s="64" t="s">
        <v>739</v>
      </c>
      <c r="C840" s="65"/>
      <c r="D840" s="66"/>
      <c r="E840" s="67"/>
      <c r="F840" s="68"/>
      <c r="G840" s="65"/>
      <c r="H840" s="69"/>
      <c r="I840" s="70"/>
      <c r="J840" s="70"/>
      <c r="K840" s="34" t="s">
        <v>65</v>
      </c>
      <c r="L840" s="77">
        <v>1330</v>
      </c>
      <c r="M840" s="77"/>
      <c r="N840" s="72"/>
      <c r="O840" s="79" t="s">
        <v>176</v>
      </c>
      <c r="P840" s="81">
        <v>43165.650081018517</v>
      </c>
      <c r="Q840" s="79" t="s">
        <v>1689</v>
      </c>
      <c r="R840" s="83" t="s">
        <v>2372</v>
      </c>
      <c r="S840" s="79" t="s">
        <v>2635</v>
      </c>
      <c r="T840" s="79" t="s">
        <v>731</v>
      </c>
      <c r="U840" s="79"/>
      <c r="V840" s="83" t="s">
        <v>3853</v>
      </c>
      <c r="W840" s="81">
        <v>43165.650081018517</v>
      </c>
      <c r="X840" s="83" t="s">
        <v>4715</v>
      </c>
      <c r="Y840" s="79"/>
      <c r="Z840" s="79"/>
      <c r="AA840" s="85" t="s">
        <v>5923</v>
      </c>
      <c r="AB840" s="79"/>
      <c r="AC840" s="79" t="b">
        <v>0</v>
      </c>
      <c r="AD840" s="79">
        <v>0</v>
      </c>
      <c r="AE840" s="85" t="s">
        <v>6296</v>
      </c>
      <c r="AF840" s="79" t="b">
        <v>0</v>
      </c>
      <c r="AG840" s="79" t="s">
        <v>6304</v>
      </c>
      <c r="AH840" s="79"/>
      <c r="AI840" s="85" t="s">
        <v>6296</v>
      </c>
      <c r="AJ840" s="79" t="b">
        <v>0</v>
      </c>
      <c r="AK840" s="79">
        <v>0</v>
      </c>
      <c r="AL840" s="85" t="s">
        <v>6296</v>
      </c>
      <c r="AM840" s="79" t="s">
        <v>6364</v>
      </c>
      <c r="AN840" s="79" t="b">
        <v>0</v>
      </c>
      <c r="AO840" s="85" t="s">
        <v>5923</v>
      </c>
      <c r="AP840" s="79" t="s">
        <v>176</v>
      </c>
      <c r="AQ840" s="79">
        <v>0</v>
      </c>
      <c r="AR840" s="79">
        <v>0</v>
      </c>
      <c r="AS840" s="79"/>
      <c r="AT840" s="79"/>
      <c r="AU840" s="79"/>
      <c r="AV840" s="79"/>
      <c r="AW840" s="79"/>
      <c r="AX840" s="79"/>
      <c r="AY840" s="79"/>
      <c r="AZ840" s="79"/>
      <c r="BA840">
        <v>1</v>
      </c>
      <c r="BB840" s="78" t="str">
        <f>REPLACE(INDEX(GroupVertices[Group], MATCH(Edges24[[#This Row],[Vertex 1]],GroupVertices[Vertex],0)),1,1,"")</f>
        <v>22</v>
      </c>
      <c r="BC840" s="78" t="str">
        <f>REPLACE(INDEX(GroupVertices[Group], MATCH(Edges24[[#This Row],[Vertex 2]],GroupVertices[Vertex],0)),1,1,"")</f>
        <v>22</v>
      </c>
      <c r="BD840" s="48">
        <v>0</v>
      </c>
      <c r="BE840" s="49">
        <v>0</v>
      </c>
      <c r="BF840" s="48">
        <v>0</v>
      </c>
      <c r="BG840" s="49">
        <v>0</v>
      </c>
      <c r="BH840" s="48">
        <v>0</v>
      </c>
      <c r="BI840" s="49">
        <v>0</v>
      </c>
      <c r="BJ840" s="48">
        <v>9</v>
      </c>
      <c r="BK840" s="49">
        <v>100</v>
      </c>
      <c r="BL840" s="48">
        <v>9</v>
      </c>
    </row>
    <row r="841" spans="1:64" x14ac:dyDescent="0.25">
      <c r="A841" s="64" t="s">
        <v>721</v>
      </c>
      <c r="B841" s="64" t="s">
        <v>721</v>
      </c>
      <c r="C841" s="65"/>
      <c r="D841" s="66"/>
      <c r="E841" s="67"/>
      <c r="F841" s="68"/>
      <c r="G841" s="65"/>
      <c r="H841" s="69"/>
      <c r="I841" s="70"/>
      <c r="J841" s="70"/>
      <c r="K841" s="34" t="s">
        <v>65</v>
      </c>
      <c r="L841" s="77">
        <v>1333</v>
      </c>
      <c r="M841" s="77"/>
      <c r="N841" s="72"/>
      <c r="O841" s="79" t="s">
        <v>176</v>
      </c>
      <c r="P841" s="81">
        <v>43166.000439814816</v>
      </c>
      <c r="Q841" s="79" t="s">
        <v>1690</v>
      </c>
      <c r="R841" s="83" t="s">
        <v>2373</v>
      </c>
      <c r="S841" s="79" t="s">
        <v>2538</v>
      </c>
      <c r="T841" s="79" t="s">
        <v>3000</v>
      </c>
      <c r="U841" s="79"/>
      <c r="V841" s="83" t="s">
        <v>3839</v>
      </c>
      <c r="W841" s="81">
        <v>43166.000439814816</v>
      </c>
      <c r="X841" s="83" t="s">
        <v>4716</v>
      </c>
      <c r="Y841" s="79"/>
      <c r="Z841" s="79"/>
      <c r="AA841" s="85" t="s">
        <v>5924</v>
      </c>
      <c r="AB841" s="79"/>
      <c r="AC841" s="79" t="b">
        <v>0</v>
      </c>
      <c r="AD841" s="79">
        <v>4</v>
      </c>
      <c r="AE841" s="85" t="s">
        <v>6296</v>
      </c>
      <c r="AF841" s="79" t="b">
        <v>0</v>
      </c>
      <c r="AG841" s="79" t="s">
        <v>6304</v>
      </c>
      <c r="AH841" s="79"/>
      <c r="AI841" s="85" t="s">
        <v>6296</v>
      </c>
      <c r="AJ841" s="79" t="b">
        <v>0</v>
      </c>
      <c r="AK841" s="79">
        <v>2</v>
      </c>
      <c r="AL841" s="85" t="s">
        <v>6296</v>
      </c>
      <c r="AM841" s="79" t="s">
        <v>6362</v>
      </c>
      <c r="AN841" s="79" t="b">
        <v>0</v>
      </c>
      <c r="AO841" s="85" t="s">
        <v>5924</v>
      </c>
      <c r="AP841" s="79" t="s">
        <v>6415</v>
      </c>
      <c r="AQ841" s="79">
        <v>0</v>
      </c>
      <c r="AR841" s="79">
        <v>0</v>
      </c>
      <c r="AS841" s="79"/>
      <c r="AT841" s="79"/>
      <c r="AU841" s="79"/>
      <c r="AV841" s="79"/>
      <c r="AW841" s="79"/>
      <c r="AX841" s="79"/>
      <c r="AY841" s="79"/>
      <c r="AZ841" s="79"/>
      <c r="BA841">
        <v>2</v>
      </c>
      <c r="BB841" s="78" t="str">
        <f>REPLACE(INDEX(GroupVertices[Group], MATCH(Edges24[[#This Row],[Vertex 1]],GroupVertices[Vertex],0)),1,1,"")</f>
        <v>6</v>
      </c>
      <c r="BC841" s="78" t="str">
        <f>REPLACE(INDEX(GroupVertices[Group], MATCH(Edges24[[#This Row],[Vertex 2]],GroupVertices[Vertex],0)),1,1,"")</f>
        <v>6</v>
      </c>
      <c r="BD841" s="48">
        <v>1</v>
      </c>
      <c r="BE841" s="49">
        <v>11.111111111111111</v>
      </c>
      <c r="BF841" s="48">
        <v>0</v>
      </c>
      <c r="BG841" s="49">
        <v>0</v>
      </c>
      <c r="BH841" s="48">
        <v>0</v>
      </c>
      <c r="BI841" s="49">
        <v>0</v>
      </c>
      <c r="BJ841" s="48">
        <v>8</v>
      </c>
      <c r="BK841" s="49">
        <v>88.888888888888886</v>
      </c>
      <c r="BL841" s="48">
        <v>9</v>
      </c>
    </row>
    <row r="842" spans="1:64" x14ac:dyDescent="0.25">
      <c r="A842" s="64" t="s">
        <v>721</v>
      </c>
      <c r="B842" s="64" t="s">
        <v>721</v>
      </c>
      <c r="C842" s="65"/>
      <c r="D842" s="66"/>
      <c r="E842" s="67"/>
      <c r="F842" s="68"/>
      <c r="G842" s="65"/>
      <c r="H842" s="69"/>
      <c r="I842" s="70"/>
      <c r="J842" s="70"/>
      <c r="K842" s="34" t="s">
        <v>65</v>
      </c>
      <c r="L842" s="77">
        <v>1334</v>
      </c>
      <c r="M842" s="77"/>
      <c r="N842" s="72"/>
      <c r="O842" s="79" t="s">
        <v>176</v>
      </c>
      <c r="P842" s="81">
        <v>43166.500578703701</v>
      </c>
      <c r="Q842" s="79" t="s">
        <v>1691</v>
      </c>
      <c r="R842" s="83" t="s">
        <v>2058</v>
      </c>
      <c r="S842" s="79" t="s">
        <v>2538</v>
      </c>
      <c r="T842" s="79" t="s">
        <v>3001</v>
      </c>
      <c r="U842" s="79"/>
      <c r="V842" s="83" t="s">
        <v>3839</v>
      </c>
      <c r="W842" s="81">
        <v>43166.500578703701</v>
      </c>
      <c r="X842" s="83" t="s">
        <v>4717</v>
      </c>
      <c r="Y842" s="79"/>
      <c r="Z842" s="79"/>
      <c r="AA842" s="85" t="s">
        <v>5925</v>
      </c>
      <c r="AB842" s="79"/>
      <c r="AC842" s="79" t="b">
        <v>0</v>
      </c>
      <c r="AD842" s="79">
        <v>13</v>
      </c>
      <c r="AE842" s="85" t="s">
        <v>6296</v>
      </c>
      <c r="AF842" s="79" t="b">
        <v>0</v>
      </c>
      <c r="AG842" s="79" t="s">
        <v>6304</v>
      </c>
      <c r="AH842" s="79"/>
      <c r="AI842" s="85" t="s">
        <v>6296</v>
      </c>
      <c r="AJ842" s="79" t="b">
        <v>0</v>
      </c>
      <c r="AK842" s="79">
        <v>8</v>
      </c>
      <c r="AL842" s="85" t="s">
        <v>6296</v>
      </c>
      <c r="AM842" s="79" t="s">
        <v>6362</v>
      </c>
      <c r="AN842" s="79" t="b">
        <v>0</v>
      </c>
      <c r="AO842" s="85" t="s">
        <v>5925</v>
      </c>
      <c r="AP842" s="79" t="s">
        <v>6415</v>
      </c>
      <c r="AQ842" s="79">
        <v>0</v>
      </c>
      <c r="AR842" s="79">
        <v>0</v>
      </c>
      <c r="AS842" s="79"/>
      <c r="AT842" s="79"/>
      <c r="AU842" s="79"/>
      <c r="AV842" s="79"/>
      <c r="AW842" s="79"/>
      <c r="AX842" s="79"/>
      <c r="AY842" s="79"/>
      <c r="AZ842" s="79"/>
      <c r="BA842">
        <v>2</v>
      </c>
      <c r="BB842" s="78" t="str">
        <f>REPLACE(INDEX(GroupVertices[Group], MATCH(Edges24[[#This Row],[Vertex 1]],GroupVertices[Vertex],0)),1,1,"")</f>
        <v>6</v>
      </c>
      <c r="BC842" s="78" t="str">
        <f>REPLACE(INDEX(GroupVertices[Group], MATCH(Edges24[[#This Row],[Vertex 2]],GroupVertices[Vertex],0)),1,1,"")</f>
        <v>6</v>
      </c>
      <c r="BD842" s="48">
        <v>0</v>
      </c>
      <c r="BE842" s="49">
        <v>0</v>
      </c>
      <c r="BF842" s="48">
        <v>0</v>
      </c>
      <c r="BG842" s="49">
        <v>0</v>
      </c>
      <c r="BH842" s="48">
        <v>0</v>
      </c>
      <c r="BI842" s="49">
        <v>0</v>
      </c>
      <c r="BJ842" s="48">
        <v>16</v>
      </c>
      <c r="BK842" s="49">
        <v>100</v>
      </c>
      <c r="BL842" s="48">
        <v>16</v>
      </c>
    </row>
    <row r="843" spans="1:64" x14ac:dyDescent="0.25">
      <c r="A843" s="64" t="s">
        <v>721</v>
      </c>
      <c r="B843" s="64" t="s">
        <v>740</v>
      </c>
      <c r="C843" s="65"/>
      <c r="D843" s="66"/>
      <c r="E843" s="67"/>
      <c r="F843" s="68"/>
      <c r="G843" s="65"/>
      <c r="H843" s="69"/>
      <c r="I843" s="70"/>
      <c r="J843" s="70"/>
      <c r="K843" s="34" t="s">
        <v>66</v>
      </c>
      <c r="L843" s="77">
        <v>1335</v>
      </c>
      <c r="M843" s="77"/>
      <c r="N843" s="72"/>
      <c r="O843" s="79" t="s">
        <v>999</v>
      </c>
      <c r="P843" s="81">
        <v>43170.641250000001</v>
      </c>
      <c r="Q843" s="79" t="s">
        <v>1240</v>
      </c>
      <c r="R843" s="83" t="s">
        <v>2130</v>
      </c>
      <c r="S843" s="79" t="s">
        <v>2508</v>
      </c>
      <c r="T843" s="79" t="s">
        <v>2779</v>
      </c>
      <c r="U843" s="79"/>
      <c r="V843" s="83" t="s">
        <v>3839</v>
      </c>
      <c r="W843" s="81">
        <v>43170.641250000001</v>
      </c>
      <c r="X843" s="83" t="s">
        <v>4718</v>
      </c>
      <c r="Y843" s="79"/>
      <c r="Z843" s="79"/>
      <c r="AA843" s="85" t="s">
        <v>5926</v>
      </c>
      <c r="AB843" s="79"/>
      <c r="AC843" s="79" t="b">
        <v>0</v>
      </c>
      <c r="AD843" s="79">
        <v>0</v>
      </c>
      <c r="AE843" s="85" t="s">
        <v>6296</v>
      </c>
      <c r="AF843" s="79" t="b">
        <v>0</v>
      </c>
      <c r="AG843" s="79" t="s">
        <v>6304</v>
      </c>
      <c r="AH843" s="79"/>
      <c r="AI843" s="85" t="s">
        <v>6296</v>
      </c>
      <c r="AJ843" s="79" t="b">
        <v>0</v>
      </c>
      <c r="AK843" s="79">
        <v>4</v>
      </c>
      <c r="AL843" s="85" t="s">
        <v>6274</v>
      </c>
      <c r="AM843" s="79" t="s">
        <v>6331</v>
      </c>
      <c r="AN843" s="79" t="b">
        <v>0</v>
      </c>
      <c r="AO843" s="85" t="s">
        <v>6274</v>
      </c>
      <c r="AP843" s="79" t="s">
        <v>176</v>
      </c>
      <c r="AQ843" s="79">
        <v>0</v>
      </c>
      <c r="AR843" s="79">
        <v>0</v>
      </c>
      <c r="AS843" s="79"/>
      <c r="AT843" s="79"/>
      <c r="AU843" s="79"/>
      <c r="AV843" s="79"/>
      <c r="AW843" s="79"/>
      <c r="AX843" s="79"/>
      <c r="AY843" s="79"/>
      <c r="AZ843" s="79"/>
      <c r="BA843">
        <v>1</v>
      </c>
      <c r="BB843" s="78" t="str">
        <f>REPLACE(INDEX(GroupVertices[Group], MATCH(Edges24[[#This Row],[Vertex 1]],GroupVertices[Vertex],0)),1,1,"")</f>
        <v>6</v>
      </c>
      <c r="BC843" s="78" t="str">
        <f>REPLACE(INDEX(GroupVertices[Group], MATCH(Edges24[[#This Row],[Vertex 2]],GroupVertices[Vertex],0)),1,1,"")</f>
        <v>6</v>
      </c>
      <c r="BD843" s="48">
        <v>0</v>
      </c>
      <c r="BE843" s="49">
        <v>0</v>
      </c>
      <c r="BF843" s="48">
        <v>0</v>
      </c>
      <c r="BG843" s="49">
        <v>0</v>
      </c>
      <c r="BH843" s="48">
        <v>0</v>
      </c>
      <c r="BI843" s="49">
        <v>0</v>
      </c>
      <c r="BJ843" s="48">
        <v>15</v>
      </c>
      <c r="BK843" s="49">
        <v>100</v>
      </c>
      <c r="BL843" s="48">
        <v>15</v>
      </c>
    </row>
    <row r="844" spans="1:64" x14ac:dyDescent="0.25">
      <c r="A844" s="64" t="s">
        <v>740</v>
      </c>
      <c r="B844" s="64" t="s">
        <v>721</v>
      </c>
      <c r="C844" s="65"/>
      <c r="D844" s="66"/>
      <c r="E844" s="67"/>
      <c r="F844" s="68"/>
      <c r="G844" s="65"/>
      <c r="H844" s="69"/>
      <c r="I844" s="70"/>
      <c r="J844" s="70"/>
      <c r="K844" s="34" t="s">
        <v>66</v>
      </c>
      <c r="L844" s="77">
        <v>1336</v>
      </c>
      <c r="M844" s="77"/>
      <c r="N844" s="72"/>
      <c r="O844" s="79" t="s">
        <v>999</v>
      </c>
      <c r="P844" s="81">
        <v>43166.666539351849</v>
      </c>
      <c r="Q844" s="79" t="s">
        <v>1114</v>
      </c>
      <c r="R844" s="83" t="s">
        <v>2058</v>
      </c>
      <c r="S844" s="79" t="s">
        <v>2538</v>
      </c>
      <c r="T844" s="79" t="s">
        <v>2720</v>
      </c>
      <c r="U844" s="79"/>
      <c r="V844" s="83" t="s">
        <v>3854</v>
      </c>
      <c r="W844" s="81">
        <v>43166.666539351849</v>
      </c>
      <c r="X844" s="83" t="s">
        <v>4719</v>
      </c>
      <c r="Y844" s="79"/>
      <c r="Z844" s="79"/>
      <c r="AA844" s="85" t="s">
        <v>5927</v>
      </c>
      <c r="AB844" s="79"/>
      <c r="AC844" s="79" t="b">
        <v>0</v>
      </c>
      <c r="AD844" s="79">
        <v>0</v>
      </c>
      <c r="AE844" s="85" t="s">
        <v>6296</v>
      </c>
      <c r="AF844" s="79" t="b">
        <v>0</v>
      </c>
      <c r="AG844" s="79" t="s">
        <v>6304</v>
      </c>
      <c r="AH844" s="79"/>
      <c r="AI844" s="85" t="s">
        <v>6296</v>
      </c>
      <c r="AJ844" s="79" t="b">
        <v>0</v>
      </c>
      <c r="AK844" s="79">
        <v>2</v>
      </c>
      <c r="AL844" s="85" t="s">
        <v>5925</v>
      </c>
      <c r="AM844" s="79" t="s">
        <v>6331</v>
      </c>
      <c r="AN844" s="79" t="b">
        <v>0</v>
      </c>
      <c r="AO844" s="85" t="s">
        <v>5925</v>
      </c>
      <c r="AP844" s="79" t="s">
        <v>176</v>
      </c>
      <c r="AQ844" s="79">
        <v>0</v>
      </c>
      <c r="AR844" s="79">
        <v>0</v>
      </c>
      <c r="AS844" s="79"/>
      <c r="AT844" s="79"/>
      <c r="AU844" s="79"/>
      <c r="AV844" s="79"/>
      <c r="AW844" s="79"/>
      <c r="AX844" s="79"/>
      <c r="AY844" s="79"/>
      <c r="AZ844" s="79"/>
      <c r="BA844">
        <v>2</v>
      </c>
      <c r="BB844" s="78" t="str">
        <f>REPLACE(INDEX(GroupVertices[Group], MATCH(Edges24[[#This Row],[Vertex 1]],GroupVertices[Vertex],0)),1,1,"")</f>
        <v>6</v>
      </c>
      <c r="BC844" s="78" t="str">
        <f>REPLACE(INDEX(GroupVertices[Group], MATCH(Edges24[[#This Row],[Vertex 2]],GroupVertices[Vertex],0)),1,1,"")</f>
        <v>6</v>
      </c>
      <c r="BD844" s="48">
        <v>0</v>
      </c>
      <c r="BE844" s="49">
        <v>0</v>
      </c>
      <c r="BF844" s="48">
        <v>0</v>
      </c>
      <c r="BG844" s="49">
        <v>0</v>
      </c>
      <c r="BH844" s="48">
        <v>0</v>
      </c>
      <c r="BI844" s="49">
        <v>0</v>
      </c>
      <c r="BJ844" s="48">
        <v>17</v>
      </c>
      <c r="BK844" s="49">
        <v>100</v>
      </c>
      <c r="BL844" s="48">
        <v>17</v>
      </c>
    </row>
    <row r="845" spans="1:64" x14ac:dyDescent="0.25">
      <c r="A845" s="64" t="s">
        <v>740</v>
      </c>
      <c r="B845" s="64" t="s">
        <v>721</v>
      </c>
      <c r="C845" s="65"/>
      <c r="D845" s="66"/>
      <c r="E845" s="67"/>
      <c r="F845" s="68"/>
      <c r="G845" s="65"/>
      <c r="H845" s="69"/>
      <c r="I845" s="70"/>
      <c r="J845" s="70"/>
      <c r="K845" s="34" t="s">
        <v>66</v>
      </c>
      <c r="L845" s="77">
        <v>1337</v>
      </c>
      <c r="M845" s="77"/>
      <c r="N845" s="72"/>
      <c r="O845" s="79" t="s">
        <v>999</v>
      </c>
      <c r="P845" s="81">
        <v>43166.666562500002</v>
      </c>
      <c r="Q845" s="79" t="s">
        <v>1692</v>
      </c>
      <c r="R845" s="83" t="s">
        <v>2373</v>
      </c>
      <c r="S845" s="79" t="s">
        <v>2538</v>
      </c>
      <c r="T845" s="79" t="s">
        <v>3000</v>
      </c>
      <c r="U845" s="79"/>
      <c r="V845" s="83" t="s">
        <v>3854</v>
      </c>
      <c r="W845" s="81">
        <v>43166.666562500002</v>
      </c>
      <c r="X845" s="83" t="s">
        <v>4720</v>
      </c>
      <c r="Y845" s="79"/>
      <c r="Z845" s="79"/>
      <c r="AA845" s="85" t="s">
        <v>5928</v>
      </c>
      <c r="AB845" s="79"/>
      <c r="AC845" s="79" t="b">
        <v>0</v>
      </c>
      <c r="AD845" s="79">
        <v>0</v>
      </c>
      <c r="AE845" s="85" t="s">
        <v>6296</v>
      </c>
      <c r="AF845" s="79" t="b">
        <v>0</v>
      </c>
      <c r="AG845" s="79" t="s">
        <v>6304</v>
      </c>
      <c r="AH845" s="79"/>
      <c r="AI845" s="85" t="s">
        <v>6296</v>
      </c>
      <c r="AJ845" s="79" t="b">
        <v>0</v>
      </c>
      <c r="AK845" s="79">
        <v>2</v>
      </c>
      <c r="AL845" s="85" t="s">
        <v>5924</v>
      </c>
      <c r="AM845" s="79" t="s">
        <v>6331</v>
      </c>
      <c r="AN845" s="79" t="b">
        <v>0</v>
      </c>
      <c r="AO845" s="85" t="s">
        <v>5924</v>
      </c>
      <c r="AP845" s="79" t="s">
        <v>176</v>
      </c>
      <c r="AQ845" s="79">
        <v>0</v>
      </c>
      <c r="AR845" s="79">
        <v>0</v>
      </c>
      <c r="AS845" s="79"/>
      <c r="AT845" s="79"/>
      <c r="AU845" s="79"/>
      <c r="AV845" s="79"/>
      <c r="AW845" s="79"/>
      <c r="AX845" s="79"/>
      <c r="AY845" s="79"/>
      <c r="AZ845" s="79"/>
      <c r="BA845">
        <v>2</v>
      </c>
      <c r="BB845" s="78" t="str">
        <f>REPLACE(INDEX(GroupVertices[Group], MATCH(Edges24[[#This Row],[Vertex 1]],GroupVertices[Vertex],0)),1,1,"")</f>
        <v>6</v>
      </c>
      <c r="BC845" s="78" t="str">
        <f>REPLACE(INDEX(GroupVertices[Group], MATCH(Edges24[[#This Row],[Vertex 2]],GroupVertices[Vertex],0)),1,1,"")</f>
        <v>6</v>
      </c>
      <c r="BD845" s="48">
        <v>1</v>
      </c>
      <c r="BE845" s="49">
        <v>9.0909090909090917</v>
      </c>
      <c r="BF845" s="48">
        <v>0</v>
      </c>
      <c r="BG845" s="49">
        <v>0</v>
      </c>
      <c r="BH845" s="48">
        <v>0</v>
      </c>
      <c r="BI845" s="49">
        <v>0</v>
      </c>
      <c r="BJ845" s="48">
        <v>10</v>
      </c>
      <c r="BK845" s="49">
        <v>90.909090909090907</v>
      </c>
      <c r="BL845" s="48">
        <v>11</v>
      </c>
    </row>
    <row r="846" spans="1:64" x14ac:dyDescent="0.25">
      <c r="A846" s="64" t="s">
        <v>741</v>
      </c>
      <c r="B846" s="64" t="s">
        <v>990</v>
      </c>
      <c r="C846" s="65"/>
      <c r="D846" s="66"/>
      <c r="E846" s="67"/>
      <c r="F846" s="68"/>
      <c r="G846" s="65"/>
      <c r="H846" s="69"/>
      <c r="I846" s="70"/>
      <c r="J846" s="70"/>
      <c r="K846" s="34" t="s">
        <v>65</v>
      </c>
      <c r="L846" s="77">
        <v>1338</v>
      </c>
      <c r="M846" s="77"/>
      <c r="N846" s="72"/>
      <c r="O846" s="79" t="s">
        <v>999</v>
      </c>
      <c r="P846" s="81">
        <v>43178.634050925924</v>
      </c>
      <c r="Q846" s="79" t="s">
        <v>1693</v>
      </c>
      <c r="R846" s="83" t="s">
        <v>2374</v>
      </c>
      <c r="S846" s="79" t="s">
        <v>2636</v>
      </c>
      <c r="T846" s="79" t="s">
        <v>3002</v>
      </c>
      <c r="U846" s="83" t="s">
        <v>3365</v>
      </c>
      <c r="V846" s="83" t="s">
        <v>3365</v>
      </c>
      <c r="W846" s="81">
        <v>43178.634050925924</v>
      </c>
      <c r="X846" s="83" t="s">
        <v>4721</v>
      </c>
      <c r="Y846" s="79"/>
      <c r="Z846" s="79"/>
      <c r="AA846" s="85" t="s">
        <v>5929</v>
      </c>
      <c r="AB846" s="79"/>
      <c r="AC846" s="79" t="b">
        <v>0</v>
      </c>
      <c r="AD846" s="79">
        <v>0</v>
      </c>
      <c r="AE846" s="85" t="s">
        <v>6296</v>
      </c>
      <c r="AF846" s="79" t="b">
        <v>0</v>
      </c>
      <c r="AG846" s="79" t="s">
        <v>6304</v>
      </c>
      <c r="AH846" s="79"/>
      <c r="AI846" s="85" t="s">
        <v>6296</v>
      </c>
      <c r="AJ846" s="79" t="b">
        <v>0</v>
      </c>
      <c r="AK846" s="79">
        <v>0</v>
      </c>
      <c r="AL846" s="85" t="s">
        <v>6296</v>
      </c>
      <c r="AM846" s="79" t="s">
        <v>6330</v>
      </c>
      <c r="AN846" s="79" t="b">
        <v>0</v>
      </c>
      <c r="AO846" s="85" t="s">
        <v>5929</v>
      </c>
      <c r="AP846" s="79" t="s">
        <v>176</v>
      </c>
      <c r="AQ846" s="79">
        <v>0</v>
      </c>
      <c r="AR846" s="79">
        <v>0</v>
      </c>
      <c r="AS846" s="79"/>
      <c r="AT846" s="79"/>
      <c r="AU846" s="79"/>
      <c r="AV846" s="79"/>
      <c r="AW846" s="79"/>
      <c r="AX846" s="79"/>
      <c r="AY846" s="79"/>
      <c r="AZ846" s="79"/>
      <c r="BA846">
        <v>1</v>
      </c>
      <c r="BB846" s="78" t="str">
        <f>REPLACE(INDEX(GroupVertices[Group], MATCH(Edges24[[#This Row],[Vertex 1]],GroupVertices[Vertex],0)),1,1,"")</f>
        <v>39</v>
      </c>
      <c r="BC846" s="78" t="str">
        <f>REPLACE(INDEX(GroupVertices[Group], MATCH(Edges24[[#This Row],[Vertex 2]],GroupVertices[Vertex],0)),1,1,"")</f>
        <v>39</v>
      </c>
      <c r="BD846" s="48"/>
      <c r="BE846" s="49"/>
      <c r="BF846" s="48"/>
      <c r="BG846" s="49"/>
      <c r="BH846" s="48"/>
      <c r="BI846" s="49"/>
      <c r="BJ846" s="48"/>
      <c r="BK846" s="49"/>
      <c r="BL846" s="48"/>
    </row>
    <row r="847" spans="1:64" x14ac:dyDescent="0.25">
      <c r="A847" s="64" t="s">
        <v>742</v>
      </c>
      <c r="B847" s="64" t="s">
        <v>742</v>
      </c>
      <c r="C847" s="65"/>
      <c r="D847" s="66"/>
      <c r="E847" s="67"/>
      <c r="F847" s="68"/>
      <c r="G847" s="65"/>
      <c r="H847" s="69"/>
      <c r="I847" s="70"/>
      <c r="J847" s="70"/>
      <c r="K847" s="34" t="s">
        <v>65</v>
      </c>
      <c r="L847" s="77">
        <v>1340</v>
      </c>
      <c r="M847" s="77"/>
      <c r="N847" s="72"/>
      <c r="O847" s="79" t="s">
        <v>176</v>
      </c>
      <c r="P847" s="81">
        <v>43178.634050925924</v>
      </c>
      <c r="Q847" s="79" t="s">
        <v>1694</v>
      </c>
      <c r="R847" s="79"/>
      <c r="S847" s="79"/>
      <c r="T847" s="79" t="s">
        <v>2672</v>
      </c>
      <c r="U847" s="83" t="s">
        <v>3366</v>
      </c>
      <c r="V847" s="83" t="s">
        <v>3366</v>
      </c>
      <c r="W847" s="81">
        <v>43178.634050925924</v>
      </c>
      <c r="X847" s="83" t="s">
        <v>4722</v>
      </c>
      <c r="Y847" s="79"/>
      <c r="Z847" s="79"/>
      <c r="AA847" s="85" t="s">
        <v>5930</v>
      </c>
      <c r="AB847" s="79"/>
      <c r="AC847" s="79" t="b">
        <v>0</v>
      </c>
      <c r="AD847" s="79">
        <v>0</v>
      </c>
      <c r="AE847" s="85" t="s">
        <v>6296</v>
      </c>
      <c r="AF847" s="79" t="b">
        <v>0</v>
      </c>
      <c r="AG847" s="79" t="s">
        <v>6304</v>
      </c>
      <c r="AH847" s="79"/>
      <c r="AI847" s="85" t="s">
        <v>6296</v>
      </c>
      <c r="AJ847" s="79" t="b">
        <v>0</v>
      </c>
      <c r="AK847" s="79">
        <v>0</v>
      </c>
      <c r="AL847" s="85" t="s">
        <v>6296</v>
      </c>
      <c r="AM847" s="79" t="s">
        <v>6374</v>
      </c>
      <c r="AN847" s="79" t="b">
        <v>0</v>
      </c>
      <c r="AO847" s="85" t="s">
        <v>5930</v>
      </c>
      <c r="AP847" s="79" t="s">
        <v>176</v>
      </c>
      <c r="AQ847" s="79">
        <v>0</v>
      </c>
      <c r="AR847" s="79">
        <v>0</v>
      </c>
      <c r="AS847" s="79"/>
      <c r="AT847" s="79"/>
      <c r="AU847" s="79"/>
      <c r="AV847" s="79"/>
      <c r="AW847" s="79"/>
      <c r="AX847" s="79"/>
      <c r="AY847" s="79"/>
      <c r="AZ847" s="79"/>
      <c r="BA847">
        <v>1</v>
      </c>
      <c r="BB847" s="78" t="str">
        <f>REPLACE(INDEX(GroupVertices[Group], MATCH(Edges24[[#This Row],[Vertex 1]],GroupVertices[Vertex],0)),1,1,"")</f>
        <v>1</v>
      </c>
      <c r="BC847" s="78" t="str">
        <f>REPLACE(INDEX(GroupVertices[Group], MATCH(Edges24[[#This Row],[Vertex 2]],GroupVertices[Vertex],0)),1,1,"")</f>
        <v>1</v>
      </c>
      <c r="BD847" s="48">
        <v>0</v>
      </c>
      <c r="BE847" s="49">
        <v>0</v>
      </c>
      <c r="BF847" s="48">
        <v>0</v>
      </c>
      <c r="BG847" s="49">
        <v>0</v>
      </c>
      <c r="BH847" s="48">
        <v>0</v>
      </c>
      <c r="BI847" s="49">
        <v>0</v>
      </c>
      <c r="BJ847" s="48">
        <v>14</v>
      </c>
      <c r="BK847" s="49">
        <v>100</v>
      </c>
      <c r="BL847" s="48">
        <v>14</v>
      </c>
    </row>
    <row r="848" spans="1:64" x14ac:dyDescent="0.25">
      <c r="A848" s="64" t="s">
        <v>743</v>
      </c>
      <c r="B848" s="64" t="s">
        <v>740</v>
      </c>
      <c r="C848" s="65"/>
      <c r="D848" s="66"/>
      <c r="E848" s="67"/>
      <c r="F848" s="68"/>
      <c r="G848" s="65"/>
      <c r="H848" s="69"/>
      <c r="I848" s="70"/>
      <c r="J848" s="70"/>
      <c r="K848" s="34" t="s">
        <v>65</v>
      </c>
      <c r="L848" s="77">
        <v>1341</v>
      </c>
      <c r="M848" s="77"/>
      <c r="N848" s="72"/>
      <c r="O848" s="79" t="s">
        <v>999</v>
      </c>
      <c r="P848" s="81">
        <v>43165.678171296298</v>
      </c>
      <c r="Q848" s="79" t="s">
        <v>1012</v>
      </c>
      <c r="R848" s="83" t="s">
        <v>1996</v>
      </c>
      <c r="S848" s="79" t="s">
        <v>2508</v>
      </c>
      <c r="T848" s="79" t="s">
        <v>2658</v>
      </c>
      <c r="U848" s="79"/>
      <c r="V848" s="83" t="s">
        <v>3855</v>
      </c>
      <c r="W848" s="81">
        <v>43165.678171296298</v>
      </c>
      <c r="X848" s="83" t="s">
        <v>4723</v>
      </c>
      <c r="Y848" s="79"/>
      <c r="Z848" s="79"/>
      <c r="AA848" s="85" t="s">
        <v>5931</v>
      </c>
      <c r="AB848" s="79"/>
      <c r="AC848" s="79" t="b">
        <v>0</v>
      </c>
      <c r="AD848" s="79">
        <v>0</v>
      </c>
      <c r="AE848" s="85" t="s">
        <v>6296</v>
      </c>
      <c r="AF848" s="79" t="b">
        <v>0</v>
      </c>
      <c r="AG848" s="79" t="s">
        <v>6304</v>
      </c>
      <c r="AH848" s="79"/>
      <c r="AI848" s="85" t="s">
        <v>6296</v>
      </c>
      <c r="AJ848" s="79" t="b">
        <v>0</v>
      </c>
      <c r="AK848" s="79">
        <v>7</v>
      </c>
      <c r="AL848" s="85" t="s">
        <v>6260</v>
      </c>
      <c r="AM848" s="79" t="s">
        <v>6331</v>
      </c>
      <c r="AN848" s="79" t="b">
        <v>0</v>
      </c>
      <c r="AO848" s="85" t="s">
        <v>6260</v>
      </c>
      <c r="AP848" s="79" t="s">
        <v>176</v>
      </c>
      <c r="AQ848" s="79">
        <v>0</v>
      </c>
      <c r="AR848" s="79">
        <v>0</v>
      </c>
      <c r="AS848" s="79"/>
      <c r="AT848" s="79"/>
      <c r="AU848" s="79"/>
      <c r="AV848" s="79"/>
      <c r="AW848" s="79"/>
      <c r="AX848" s="79"/>
      <c r="AY848" s="79"/>
      <c r="AZ848" s="79"/>
      <c r="BA848">
        <v>12</v>
      </c>
      <c r="BB848" s="78" t="str">
        <f>REPLACE(INDEX(GroupVertices[Group], MATCH(Edges24[[#This Row],[Vertex 1]],GroupVertices[Vertex],0)),1,1,"")</f>
        <v>6</v>
      </c>
      <c r="BC848" s="78" t="str">
        <f>REPLACE(INDEX(GroupVertices[Group], MATCH(Edges24[[#This Row],[Vertex 2]],GroupVertices[Vertex],0)),1,1,"")</f>
        <v>6</v>
      </c>
      <c r="BD848" s="48">
        <v>0</v>
      </c>
      <c r="BE848" s="49">
        <v>0</v>
      </c>
      <c r="BF848" s="48">
        <v>0</v>
      </c>
      <c r="BG848" s="49">
        <v>0</v>
      </c>
      <c r="BH848" s="48">
        <v>0</v>
      </c>
      <c r="BI848" s="49">
        <v>0</v>
      </c>
      <c r="BJ848" s="48">
        <v>13</v>
      </c>
      <c r="BK848" s="49">
        <v>100</v>
      </c>
      <c r="BL848" s="48">
        <v>13</v>
      </c>
    </row>
    <row r="849" spans="1:64" x14ac:dyDescent="0.25">
      <c r="A849" s="64" t="s">
        <v>743</v>
      </c>
      <c r="B849" s="64" t="s">
        <v>740</v>
      </c>
      <c r="C849" s="65"/>
      <c r="D849" s="66"/>
      <c r="E849" s="67"/>
      <c r="F849" s="68"/>
      <c r="G849" s="65"/>
      <c r="H849" s="69"/>
      <c r="I849" s="70"/>
      <c r="J849" s="70"/>
      <c r="K849" s="34" t="s">
        <v>65</v>
      </c>
      <c r="L849" s="77">
        <v>1342</v>
      </c>
      <c r="M849" s="77"/>
      <c r="N849" s="72"/>
      <c r="O849" s="79" t="s">
        <v>999</v>
      </c>
      <c r="P849" s="81">
        <v>43165.678229166668</v>
      </c>
      <c r="Q849" s="79" t="s">
        <v>1016</v>
      </c>
      <c r="R849" s="83" t="s">
        <v>1997</v>
      </c>
      <c r="S849" s="79" t="s">
        <v>2508</v>
      </c>
      <c r="T849" s="79" t="s">
        <v>2662</v>
      </c>
      <c r="U849" s="79"/>
      <c r="V849" s="83" t="s">
        <v>3855</v>
      </c>
      <c r="W849" s="81">
        <v>43165.678229166668</v>
      </c>
      <c r="X849" s="83" t="s">
        <v>4724</v>
      </c>
      <c r="Y849" s="79"/>
      <c r="Z849" s="79"/>
      <c r="AA849" s="85" t="s">
        <v>5932</v>
      </c>
      <c r="AB849" s="79"/>
      <c r="AC849" s="79" t="b">
        <v>0</v>
      </c>
      <c r="AD849" s="79">
        <v>0</v>
      </c>
      <c r="AE849" s="85" t="s">
        <v>6296</v>
      </c>
      <c r="AF849" s="79" t="b">
        <v>0</v>
      </c>
      <c r="AG849" s="79" t="s">
        <v>6304</v>
      </c>
      <c r="AH849" s="79"/>
      <c r="AI849" s="85" t="s">
        <v>6296</v>
      </c>
      <c r="AJ849" s="79" t="b">
        <v>0</v>
      </c>
      <c r="AK849" s="79">
        <v>6</v>
      </c>
      <c r="AL849" s="85" t="s">
        <v>6261</v>
      </c>
      <c r="AM849" s="79" t="s">
        <v>6331</v>
      </c>
      <c r="AN849" s="79" t="b">
        <v>0</v>
      </c>
      <c r="AO849" s="85" t="s">
        <v>6261</v>
      </c>
      <c r="AP849" s="79" t="s">
        <v>176</v>
      </c>
      <c r="AQ849" s="79">
        <v>0</v>
      </c>
      <c r="AR849" s="79">
        <v>0</v>
      </c>
      <c r="AS849" s="79"/>
      <c r="AT849" s="79"/>
      <c r="AU849" s="79"/>
      <c r="AV849" s="79"/>
      <c r="AW849" s="79"/>
      <c r="AX849" s="79"/>
      <c r="AY849" s="79"/>
      <c r="AZ849" s="79"/>
      <c r="BA849">
        <v>12</v>
      </c>
      <c r="BB849" s="78" t="str">
        <f>REPLACE(INDEX(GroupVertices[Group], MATCH(Edges24[[#This Row],[Vertex 1]],GroupVertices[Vertex],0)),1,1,"")</f>
        <v>6</v>
      </c>
      <c r="BC849" s="78" t="str">
        <f>REPLACE(INDEX(GroupVertices[Group], MATCH(Edges24[[#This Row],[Vertex 2]],GroupVertices[Vertex],0)),1,1,"")</f>
        <v>6</v>
      </c>
      <c r="BD849" s="48">
        <v>0</v>
      </c>
      <c r="BE849" s="49">
        <v>0</v>
      </c>
      <c r="BF849" s="48">
        <v>0</v>
      </c>
      <c r="BG849" s="49">
        <v>0</v>
      </c>
      <c r="BH849" s="48">
        <v>0</v>
      </c>
      <c r="BI849" s="49">
        <v>0</v>
      </c>
      <c r="BJ849" s="48">
        <v>14</v>
      </c>
      <c r="BK849" s="49">
        <v>100</v>
      </c>
      <c r="BL849" s="48">
        <v>14</v>
      </c>
    </row>
    <row r="850" spans="1:64" x14ac:dyDescent="0.25">
      <c r="A850" s="64" t="s">
        <v>743</v>
      </c>
      <c r="B850" s="64" t="s">
        <v>740</v>
      </c>
      <c r="C850" s="65"/>
      <c r="D850" s="66"/>
      <c r="E850" s="67"/>
      <c r="F850" s="68"/>
      <c r="G850" s="65"/>
      <c r="H850" s="69"/>
      <c r="I850" s="70"/>
      <c r="J850" s="70"/>
      <c r="K850" s="34" t="s">
        <v>65</v>
      </c>
      <c r="L850" s="77">
        <v>1343</v>
      </c>
      <c r="M850" s="77"/>
      <c r="N850" s="72"/>
      <c r="O850" s="79" t="s">
        <v>999</v>
      </c>
      <c r="P850" s="81">
        <v>43165.678263888891</v>
      </c>
      <c r="Q850" s="79" t="s">
        <v>1041</v>
      </c>
      <c r="R850" s="83" t="s">
        <v>2016</v>
      </c>
      <c r="S850" s="79" t="s">
        <v>2508</v>
      </c>
      <c r="T850" s="79" t="s">
        <v>2680</v>
      </c>
      <c r="U850" s="79"/>
      <c r="V850" s="83" t="s">
        <v>3855</v>
      </c>
      <c r="W850" s="81">
        <v>43165.678263888891</v>
      </c>
      <c r="X850" s="83" t="s">
        <v>4725</v>
      </c>
      <c r="Y850" s="79"/>
      <c r="Z850" s="79"/>
      <c r="AA850" s="85" t="s">
        <v>5933</v>
      </c>
      <c r="AB850" s="79"/>
      <c r="AC850" s="79" t="b">
        <v>0</v>
      </c>
      <c r="AD850" s="79">
        <v>0</v>
      </c>
      <c r="AE850" s="85" t="s">
        <v>6296</v>
      </c>
      <c r="AF850" s="79" t="b">
        <v>0</v>
      </c>
      <c r="AG850" s="79" t="s">
        <v>6304</v>
      </c>
      <c r="AH850" s="79"/>
      <c r="AI850" s="85" t="s">
        <v>6296</v>
      </c>
      <c r="AJ850" s="79" t="b">
        <v>0</v>
      </c>
      <c r="AK850" s="79">
        <v>5</v>
      </c>
      <c r="AL850" s="85" t="s">
        <v>6262</v>
      </c>
      <c r="AM850" s="79" t="s">
        <v>6331</v>
      </c>
      <c r="AN850" s="79" t="b">
        <v>0</v>
      </c>
      <c r="AO850" s="85" t="s">
        <v>6262</v>
      </c>
      <c r="AP850" s="79" t="s">
        <v>176</v>
      </c>
      <c r="AQ850" s="79">
        <v>0</v>
      </c>
      <c r="AR850" s="79">
        <v>0</v>
      </c>
      <c r="AS850" s="79"/>
      <c r="AT850" s="79"/>
      <c r="AU850" s="79"/>
      <c r="AV850" s="79"/>
      <c r="AW850" s="79"/>
      <c r="AX850" s="79"/>
      <c r="AY850" s="79"/>
      <c r="AZ850" s="79"/>
      <c r="BA850">
        <v>12</v>
      </c>
      <c r="BB850" s="78" t="str">
        <f>REPLACE(INDEX(GroupVertices[Group], MATCH(Edges24[[#This Row],[Vertex 1]],GroupVertices[Vertex],0)),1,1,"")</f>
        <v>6</v>
      </c>
      <c r="BC850" s="78" t="str">
        <f>REPLACE(INDEX(GroupVertices[Group], MATCH(Edges24[[#This Row],[Vertex 2]],GroupVertices[Vertex],0)),1,1,"")</f>
        <v>6</v>
      </c>
      <c r="BD850" s="48">
        <v>0</v>
      </c>
      <c r="BE850" s="49">
        <v>0</v>
      </c>
      <c r="BF850" s="48">
        <v>1</v>
      </c>
      <c r="BG850" s="49">
        <v>7.6923076923076925</v>
      </c>
      <c r="BH850" s="48">
        <v>0</v>
      </c>
      <c r="BI850" s="49">
        <v>0</v>
      </c>
      <c r="BJ850" s="48">
        <v>12</v>
      </c>
      <c r="BK850" s="49">
        <v>92.307692307692307</v>
      </c>
      <c r="BL850" s="48">
        <v>13</v>
      </c>
    </row>
    <row r="851" spans="1:64" x14ac:dyDescent="0.25">
      <c r="A851" s="64" t="s">
        <v>743</v>
      </c>
      <c r="B851" s="64" t="s">
        <v>740</v>
      </c>
      <c r="C851" s="65"/>
      <c r="D851" s="66"/>
      <c r="E851" s="67"/>
      <c r="F851" s="68"/>
      <c r="G851" s="65"/>
      <c r="H851" s="69"/>
      <c r="I851" s="70"/>
      <c r="J851" s="70"/>
      <c r="K851" s="34" t="s">
        <v>65</v>
      </c>
      <c r="L851" s="77">
        <v>1344</v>
      </c>
      <c r="M851" s="77"/>
      <c r="N851" s="72"/>
      <c r="O851" s="79" t="s">
        <v>999</v>
      </c>
      <c r="P851" s="81">
        <v>43165.67832175926</v>
      </c>
      <c r="Q851" s="79" t="s">
        <v>1695</v>
      </c>
      <c r="R851" s="83" t="s">
        <v>2375</v>
      </c>
      <c r="S851" s="79" t="s">
        <v>2508</v>
      </c>
      <c r="T851" s="79" t="s">
        <v>3003</v>
      </c>
      <c r="U851" s="79"/>
      <c r="V851" s="83" t="s">
        <v>3855</v>
      </c>
      <c r="W851" s="81">
        <v>43165.67832175926</v>
      </c>
      <c r="X851" s="83" t="s">
        <v>4726</v>
      </c>
      <c r="Y851" s="79"/>
      <c r="Z851" s="79"/>
      <c r="AA851" s="85" t="s">
        <v>5934</v>
      </c>
      <c r="AB851" s="79"/>
      <c r="AC851" s="79" t="b">
        <v>0</v>
      </c>
      <c r="AD851" s="79">
        <v>0</v>
      </c>
      <c r="AE851" s="85" t="s">
        <v>6296</v>
      </c>
      <c r="AF851" s="79" t="b">
        <v>0</v>
      </c>
      <c r="AG851" s="79" t="s">
        <v>6304</v>
      </c>
      <c r="AH851" s="79"/>
      <c r="AI851" s="85" t="s">
        <v>6296</v>
      </c>
      <c r="AJ851" s="79" t="b">
        <v>0</v>
      </c>
      <c r="AK851" s="79">
        <v>4</v>
      </c>
      <c r="AL851" s="85" t="s">
        <v>6263</v>
      </c>
      <c r="AM851" s="79" t="s">
        <v>6331</v>
      </c>
      <c r="AN851" s="79" t="b">
        <v>0</v>
      </c>
      <c r="AO851" s="85" t="s">
        <v>6263</v>
      </c>
      <c r="AP851" s="79" t="s">
        <v>176</v>
      </c>
      <c r="AQ851" s="79">
        <v>0</v>
      </c>
      <c r="AR851" s="79">
        <v>0</v>
      </c>
      <c r="AS851" s="79"/>
      <c r="AT851" s="79"/>
      <c r="AU851" s="79"/>
      <c r="AV851" s="79"/>
      <c r="AW851" s="79"/>
      <c r="AX851" s="79"/>
      <c r="AY851" s="79"/>
      <c r="AZ851" s="79"/>
      <c r="BA851">
        <v>12</v>
      </c>
      <c r="BB851" s="78" t="str">
        <f>REPLACE(INDEX(GroupVertices[Group], MATCH(Edges24[[#This Row],[Vertex 1]],GroupVertices[Vertex],0)),1,1,"")</f>
        <v>6</v>
      </c>
      <c r="BC851" s="78" t="str">
        <f>REPLACE(INDEX(GroupVertices[Group], MATCH(Edges24[[#This Row],[Vertex 2]],GroupVertices[Vertex],0)),1,1,"")</f>
        <v>6</v>
      </c>
      <c r="BD851" s="48">
        <v>0</v>
      </c>
      <c r="BE851" s="49">
        <v>0</v>
      </c>
      <c r="BF851" s="48">
        <v>0</v>
      </c>
      <c r="BG851" s="49">
        <v>0</v>
      </c>
      <c r="BH851" s="48">
        <v>0</v>
      </c>
      <c r="BI851" s="49">
        <v>0</v>
      </c>
      <c r="BJ851" s="48">
        <v>14</v>
      </c>
      <c r="BK851" s="49">
        <v>100</v>
      </c>
      <c r="BL851" s="48">
        <v>14</v>
      </c>
    </row>
    <row r="852" spans="1:64" x14ac:dyDescent="0.25">
      <c r="A852" s="64" t="s">
        <v>743</v>
      </c>
      <c r="B852" s="64" t="s">
        <v>740</v>
      </c>
      <c r="C852" s="65"/>
      <c r="D852" s="66"/>
      <c r="E852" s="67"/>
      <c r="F852" s="68"/>
      <c r="G852" s="65"/>
      <c r="H852" s="69"/>
      <c r="I852" s="70"/>
      <c r="J852" s="70"/>
      <c r="K852" s="34" t="s">
        <v>65</v>
      </c>
      <c r="L852" s="77">
        <v>1345</v>
      </c>
      <c r="M852" s="77"/>
      <c r="N852" s="72"/>
      <c r="O852" s="79" t="s">
        <v>999</v>
      </c>
      <c r="P852" s="81">
        <v>43171.654328703706</v>
      </c>
      <c r="Q852" s="79" t="s">
        <v>1316</v>
      </c>
      <c r="R852" s="83" t="s">
        <v>2180</v>
      </c>
      <c r="S852" s="79" t="s">
        <v>2508</v>
      </c>
      <c r="T852" s="79" t="s">
        <v>2821</v>
      </c>
      <c r="U852" s="79"/>
      <c r="V852" s="83" t="s">
        <v>3855</v>
      </c>
      <c r="W852" s="81">
        <v>43171.654328703706</v>
      </c>
      <c r="X852" s="83" t="s">
        <v>4727</v>
      </c>
      <c r="Y852" s="79"/>
      <c r="Z852" s="79"/>
      <c r="AA852" s="85" t="s">
        <v>5935</v>
      </c>
      <c r="AB852" s="79"/>
      <c r="AC852" s="79" t="b">
        <v>0</v>
      </c>
      <c r="AD852" s="79">
        <v>0</v>
      </c>
      <c r="AE852" s="85" t="s">
        <v>6296</v>
      </c>
      <c r="AF852" s="79" t="b">
        <v>0</v>
      </c>
      <c r="AG852" s="79" t="s">
        <v>6304</v>
      </c>
      <c r="AH852" s="79"/>
      <c r="AI852" s="85" t="s">
        <v>6296</v>
      </c>
      <c r="AJ852" s="79" t="b">
        <v>0</v>
      </c>
      <c r="AK852" s="79">
        <v>6</v>
      </c>
      <c r="AL852" s="85" t="s">
        <v>6282</v>
      </c>
      <c r="AM852" s="79" t="s">
        <v>6331</v>
      </c>
      <c r="AN852" s="79" t="b">
        <v>0</v>
      </c>
      <c r="AO852" s="85" t="s">
        <v>6282</v>
      </c>
      <c r="AP852" s="79" t="s">
        <v>176</v>
      </c>
      <c r="AQ852" s="79">
        <v>0</v>
      </c>
      <c r="AR852" s="79">
        <v>0</v>
      </c>
      <c r="AS852" s="79"/>
      <c r="AT852" s="79"/>
      <c r="AU852" s="79"/>
      <c r="AV852" s="79"/>
      <c r="AW852" s="79"/>
      <c r="AX852" s="79"/>
      <c r="AY852" s="79"/>
      <c r="AZ852" s="79"/>
      <c r="BA852">
        <v>12</v>
      </c>
      <c r="BB852" s="78" t="str">
        <f>REPLACE(INDEX(GroupVertices[Group], MATCH(Edges24[[#This Row],[Vertex 1]],GroupVertices[Vertex],0)),1,1,"")</f>
        <v>6</v>
      </c>
      <c r="BC852" s="78" t="str">
        <f>REPLACE(INDEX(GroupVertices[Group], MATCH(Edges24[[#This Row],[Vertex 2]],GroupVertices[Vertex],0)),1,1,"")</f>
        <v>6</v>
      </c>
      <c r="BD852" s="48">
        <v>2</v>
      </c>
      <c r="BE852" s="49">
        <v>14.285714285714286</v>
      </c>
      <c r="BF852" s="48">
        <v>1</v>
      </c>
      <c r="BG852" s="49">
        <v>7.1428571428571432</v>
      </c>
      <c r="BH852" s="48">
        <v>0</v>
      </c>
      <c r="BI852" s="49">
        <v>0</v>
      </c>
      <c r="BJ852" s="48">
        <v>11</v>
      </c>
      <c r="BK852" s="49">
        <v>78.571428571428569</v>
      </c>
      <c r="BL852" s="48">
        <v>14</v>
      </c>
    </row>
    <row r="853" spans="1:64" x14ac:dyDescent="0.25">
      <c r="A853" s="64" t="s">
        <v>743</v>
      </c>
      <c r="B853" s="64" t="s">
        <v>740</v>
      </c>
      <c r="C853" s="65"/>
      <c r="D853" s="66"/>
      <c r="E853" s="67"/>
      <c r="F853" s="68"/>
      <c r="G853" s="65"/>
      <c r="H853" s="69"/>
      <c r="I853" s="70"/>
      <c r="J853" s="70"/>
      <c r="K853" s="34" t="s">
        <v>65</v>
      </c>
      <c r="L853" s="77">
        <v>1346</v>
      </c>
      <c r="M853" s="77"/>
      <c r="N853" s="72"/>
      <c r="O853" s="79" t="s">
        <v>999</v>
      </c>
      <c r="P853" s="81">
        <v>43171.654432870368</v>
      </c>
      <c r="Q853" s="79" t="s">
        <v>1696</v>
      </c>
      <c r="R853" s="79"/>
      <c r="S853" s="79"/>
      <c r="T853" s="79" t="s">
        <v>3004</v>
      </c>
      <c r="U853" s="79"/>
      <c r="V853" s="83" t="s">
        <v>3855</v>
      </c>
      <c r="W853" s="81">
        <v>43171.654432870368</v>
      </c>
      <c r="X853" s="83" t="s">
        <v>4728</v>
      </c>
      <c r="Y853" s="79"/>
      <c r="Z853" s="79"/>
      <c r="AA853" s="85" t="s">
        <v>5936</v>
      </c>
      <c r="AB853" s="79"/>
      <c r="AC853" s="79" t="b">
        <v>0</v>
      </c>
      <c r="AD853" s="79">
        <v>0</v>
      </c>
      <c r="AE853" s="85" t="s">
        <v>6296</v>
      </c>
      <c r="AF853" s="79" t="b">
        <v>0</v>
      </c>
      <c r="AG853" s="79" t="s">
        <v>6304</v>
      </c>
      <c r="AH853" s="79"/>
      <c r="AI853" s="85" t="s">
        <v>6296</v>
      </c>
      <c r="AJ853" s="79" t="b">
        <v>0</v>
      </c>
      <c r="AK853" s="79">
        <v>6</v>
      </c>
      <c r="AL853" s="85" t="s">
        <v>6121</v>
      </c>
      <c r="AM853" s="79" t="s">
        <v>6331</v>
      </c>
      <c r="AN853" s="79" t="b">
        <v>0</v>
      </c>
      <c r="AO853" s="85" t="s">
        <v>6121</v>
      </c>
      <c r="AP853" s="79" t="s">
        <v>176</v>
      </c>
      <c r="AQ853" s="79">
        <v>0</v>
      </c>
      <c r="AR853" s="79">
        <v>0</v>
      </c>
      <c r="AS853" s="79"/>
      <c r="AT853" s="79"/>
      <c r="AU853" s="79"/>
      <c r="AV853" s="79"/>
      <c r="AW853" s="79"/>
      <c r="AX853" s="79"/>
      <c r="AY853" s="79"/>
      <c r="AZ853" s="79"/>
      <c r="BA853">
        <v>12</v>
      </c>
      <c r="BB853" s="78" t="str">
        <f>REPLACE(INDEX(GroupVertices[Group], MATCH(Edges24[[#This Row],[Vertex 1]],GroupVertices[Vertex],0)),1,1,"")</f>
        <v>6</v>
      </c>
      <c r="BC853" s="78" t="str">
        <f>REPLACE(INDEX(GroupVertices[Group], MATCH(Edges24[[#This Row],[Vertex 2]],GroupVertices[Vertex],0)),1,1,"")</f>
        <v>6</v>
      </c>
      <c r="BD853" s="48"/>
      <c r="BE853" s="49"/>
      <c r="BF853" s="48"/>
      <c r="BG853" s="49"/>
      <c r="BH853" s="48"/>
      <c r="BI853" s="49"/>
      <c r="BJ853" s="48"/>
      <c r="BK853" s="49"/>
      <c r="BL853" s="48"/>
    </row>
    <row r="854" spans="1:64" x14ac:dyDescent="0.25">
      <c r="A854" s="64" t="s">
        <v>743</v>
      </c>
      <c r="B854" s="64" t="s">
        <v>740</v>
      </c>
      <c r="C854" s="65"/>
      <c r="D854" s="66"/>
      <c r="E854" s="67"/>
      <c r="F854" s="68"/>
      <c r="G854" s="65"/>
      <c r="H854" s="69"/>
      <c r="I854" s="70"/>
      <c r="J854" s="70"/>
      <c r="K854" s="34" t="s">
        <v>65</v>
      </c>
      <c r="L854" s="77">
        <v>1348</v>
      </c>
      <c r="M854" s="77"/>
      <c r="N854" s="72"/>
      <c r="O854" s="79" t="s">
        <v>999</v>
      </c>
      <c r="P854" s="81">
        <v>43171.657013888886</v>
      </c>
      <c r="Q854" s="79" t="s">
        <v>1244</v>
      </c>
      <c r="R854" s="83" t="s">
        <v>2133</v>
      </c>
      <c r="S854" s="79" t="s">
        <v>2508</v>
      </c>
      <c r="T854" s="79" t="s">
        <v>2783</v>
      </c>
      <c r="U854" s="79"/>
      <c r="V854" s="83" t="s">
        <v>3855</v>
      </c>
      <c r="W854" s="81">
        <v>43171.657013888886</v>
      </c>
      <c r="X854" s="83" t="s">
        <v>4729</v>
      </c>
      <c r="Y854" s="79"/>
      <c r="Z854" s="79"/>
      <c r="AA854" s="85" t="s">
        <v>5937</v>
      </c>
      <c r="AB854" s="79"/>
      <c r="AC854" s="79" t="b">
        <v>0</v>
      </c>
      <c r="AD854" s="79">
        <v>0</v>
      </c>
      <c r="AE854" s="85" t="s">
        <v>6296</v>
      </c>
      <c r="AF854" s="79" t="b">
        <v>0</v>
      </c>
      <c r="AG854" s="79" t="s">
        <v>6311</v>
      </c>
      <c r="AH854" s="79"/>
      <c r="AI854" s="85" t="s">
        <v>6296</v>
      </c>
      <c r="AJ854" s="79" t="b">
        <v>0</v>
      </c>
      <c r="AK854" s="79">
        <v>12</v>
      </c>
      <c r="AL854" s="85" t="s">
        <v>6281</v>
      </c>
      <c r="AM854" s="79" t="s">
        <v>6331</v>
      </c>
      <c r="AN854" s="79" t="b">
        <v>0</v>
      </c>
      <c r="AO854" s="85" t="s">
        <v>6281</v>
      </c>
      <c r="AP854" s="79" t="s">
        <v>176</v>
      </c>
      <c r="AQ854" s="79">
        <v>0</v>
      </c>
      <c r="AR854" s="79">
        <v>0</v>
      </c>
      <c r="AS854" s="79"/>
      <c r="AT854" s="79"/>
      <c r="AU854" s="79"/>
      <c r="AV854" s="79"/>
      <c r="AW854" s="79"/>
      <c r="AX854" s="79"/>
      <c r="AY854" s="79"/>
      <c r="AZ854" s="79"/>
      <c r="BA854">
        <v>12</v>
      </c>
      <c r="BB854" s="78" t="str">
        <f>REPLACE(INDEX(GroupVertices[Group], MATCH(Edges24[[#This Row],[Vertex 1]],GroupVertices[Vertex],0)),1,1,"")</f>
        <v>6</v>
      </c>
      <c r="BC854" s="78" t="str">
        <f>REPLACE(INDEX(GroupVertices[Group], MATCH(Edges24[[#This Row],[Vertex 2]],GroupVertices[Vertex],0)),1,1,"")</f>
        <v>6</v>
      </c>
      <c r="BD854" s="48">
        <v>1</v>
      </c>
      <c r="BE854" s="49">
        <v>9.0909090909090917</v>
      </c>
      <c r="BF854" s="48">
        <v>0</v>
      </c>
      <c r="BG854" s="49">
        <v>0</v>
      </c>
      <c r="BH854" s="48">
        <v>0</v>
      </c>
      <c r="BI854" s="49">
        <v>0</v>
      </c>
      <c r="BJ854" s="48">
        <v>10</v>
      </c>
      <c r="BK854" s="49">
        <v>90.909090909090907</v>
      </c>
      <c r="BL854" s="48">
        <v>11</v>
      </c>
    </row>
    <row r="855" spans="1:64" x14ac:dyDescent="0.25">
      <c r="A855" s="64" t="s">
        <v>743</v>
      </c>
      <c r="B855" s="64" t="s">
        <v>740</v>
      </c>
      <c r="C855" s="65"/>
      <c r="D855" s="66"/>
      <c r="E855" s="67"/>
      <c r="F855" s="68"/>
      <c r="G855" s="65"/>
      <c r="H855" s="69"/>
      <c r="I855" s="70"/>
      <c r="J855" s="70"/>
      <c r="K855" s="34" t="s">
        <v>65</v>
      </c>
      <c r="L855" s="77">
        <v>1349</v>
      </c>
      <c r="M855" s="77"/>
      <c r="N855" s="72"/>
      <c r="O855" s="79" t="s">
        <v>999</v>
      </c>
      <c r="P855" s="81">
        <v>43171.657592592594</v>
      </c>
      <c r="Q855" s="79" t="s">
        <v>1697</v>
      </c>
      <c r="R855" s="83" t="s">
        <v>2376</v>
      </c>
      <c r="S855" s="79" t="s">
        <v>2508</v>
      </c>
      <c r="T855" s="79" t="s">
        <v>3005</v>
      </c>
      <c r="U855" s="79"/>
      <c r="V855" s="83" t="s">
        <v>3855</v>
      </c>
      <c r="W855" s="81">
        <v>43171.657592592594</v>
      </c>
      <c r="X855" s="83" t="s">
        <v>4730</v>
      </c>
      <c r="Y855" s="79"/>
      <c r="Z855" s="79"/>
      <c r="AA855" s="85" t="s">
        <v>5938</v>
      </c>
      <c r="AB855" s="79"/>
      <c r="AC855" s="79" t="b">
        <v>0</v>
      </c>
      <c r="AD855" s="79">
        <v>0</v>
      </c>
      <c r="AE855" s="85" t="s">
        <v>6296</v>
      </c>
      <c r="AF855" s="79" t="b">
        <v>0</v>
      </c>
      <c r="AG855" s="79" t="s">
        <v>6304</v>
      </c>
      <c r="AH855" s="79"/>
      <c r="AI855" s="85" t="s">
        <v>6296</v>
      </c>
      <c r="AJ855" s="79" t="b">
        <v>0</v>
      </c>
      <c r="AK855" s="79">
        <v>20</v>
      </c>
      <c r="AL855" s="85" t="s">
        <v>6283</v>
      </c>
      <c r="AM855" s="79" t="s">
        <v>6331</v>
      </c>
      <c r="AN855" s="79" t="b">
        <v>0</v>
      </c>
      <c r="AO855" s="85" t="s">
        <v>6283</v>
      </c>
      <c r="AP855" s="79" t="s">
        <v>176</v>
      </c>
      <c r="AQ855" s="79">
        <v>0</v>
      </c>
      <c r="AR855" s="79">
        <v>0</v>
      </c>
      <c r="AS855" s="79"/>
      <c r="AT855" s="79"/>
      <c r="AU855" s="79"/>
      <c r="AV855" s="79"/>
      <c r="AW855" s="79"/>
      <c r="AX855" s="79"/>
      <c r="AY855" s="79"/>
      <c r="AZ855" s="79"/>
      <c r="BA855">
        <v>12</v>
      </c>
      <c r="BB855" s="78" t="str">
        <f>REPLACE(INDEX(GroupVertices[Group], MATCH(Edges24[[#This Row],[Vertex 1]],GroupVertices[Vertex],0)),1,1,"")</f>
        <v>6</v>
      </c>
      <c r="BC855" s="78" t="str">
        <f>REPLACE(INDEX(GroupVertices[Group], MATCH(Edges24[[#This Row],[Vertex 2]],GroupVertices[Vertex],0)),1,1,"")</f>
        <v>6</v>
      </c>
      <c r="BD855" s="48">
        <v>1</v>
      </c>
      <c r="BE855" s="49">
        <v>6.25</v>
      </c>
      <c r="BF855" s="48">
        <v>0</v>
      </c>
      <c r="BG855" s="49">
        <v>0</v>
      </c>
      <c r="BH855" s="48">
        <v>0</v>
      </c>
      <c r="BI855" s="49">
        <v>0</v>
      </c>
      <c r="BJ855" s="48">
        <v>15</v>
      </c>
      <c r="BK855" s="49">
        <v>93.75</v>
      </c>
      <c r="BL855" s="48">
        <v>16</v>
      </c>
    </row>
    <row r="856" spans="1:64" x14ac:dyDescent="0.25">
      <c r="A856" s="64" t="s">
        <v>743</v>
      </c>
      <c r="B856" s="64" t="s">
        <v>743</v>
      </c>
      <c r="C856" s="65"/>
      <c r="D856" s="66"/>
      <c r="E856" s="67"/>
      <c r="F856" s="68"/>
      <c r="G856" s="65"/>
      <c r="H856" s="69"/>
      <c r="I856" s="70"/>
      <c r="J856" s="70"/>
      <c r="K856" s="34" t="s">
        <v>65</v>
      </c>
      <c r="L856" s="77">
        <v>1350</v>
      </c>
      <c r="M856" s="77"/>
      <c r="N856" s="72"/>
      <c r="O856" s="79" t="s">
        <v>176</v>
      </c>
      <c r="P856" s="81">
        <v>43171.687615740739</v>
      </c>
      <c r="Q856" s="79" t="s">
        <v>1698</v>
      </c>
      <c r="R856" s="83" t="s">
        <v>2377</v>
      </c>
      <c r="S856" s="79" t="s">
        <v>2538</v>
      </c>
      <c r="T856" s="79" t="s">
        <v>3006</v>
      </c>
      <c r="U856" s="79"/>
      <c r="V856" s="83" t="s">
        <v>3855</v>
      </c>
      <c r="W856" s="81">
        <v>43171.687615740739</v>
      </c>
      <c r="X856" s="83" t="s">
        <v>4731</v>
      </c>
      <c r="Y856" s="79"/>
      <c r="Z856" s="79"/>
      <c r="AA856" s="85" t="s">
        <v>5939</v>
      </c>
      <c r="AB856" s="79"/>
      <c r="AC856" s="79" t="b">
        <v>0</v>
      </c>
      <c r="AD856" s="79">
        <v>0</v>
      </c>
      <c r="AE856" s="85" t="s">
        <v>6296</v>
      </c>
      <c r="AF856" s="79" t="b">
        <v>0</v>
      </c>
      <c r="AG856" s="79" t="s">
        <v>6304</v>
      </c>
      <c r="AH856" s="79"/>
      <c r="AI856" s="85" t="s">
        <v>6296</v>
      </c>
      <c r="AJ856" s="79" t="b">
        <v>0</v>
      </c>
      <c r="AK856" s="79">
        <v>0</v>
      </c>
      <c r="AL856" s="85" t="s">
        <v>6296</v>
      </c>
      <c r="AM856" s="79" t="s">
        <v>6362</v>
      </c>
      <c r="AN856" s="79" t="b">
        <v>0</v>
      </c>
      <c r="AO856" s="85" t="s">
        <v>5939</v>
      </c>
      <c r="AP856" s="79" t="s">
        <v>176</v>
      </c>
      <c r="AQ856" s="79">
        <v>0</v>
      </c>
      <c r="AR856" s="79">
        <v>0</v>
      </c>
      <c r="AS856" s="79"/>
      <c r="AT856" s="79"/>
      <c r="AU856" s="79"/>
      <c r="AV856" s="79"/>
      <c r="AW856" s="79"/>
      <c r="AX856" s="79"/>
      <c r="AY856" s="79"/>
      <c r="AZ856" s="79"/>
      <c r="BA856">
        <v>2</v>
      </c>
      <c r="BB856" s="78" t="str">
        <f>REPLACE(INDEX(GroupVertices[Group], MATCH(Edges24[[#This Row],[Vertex 1]],GroupVertices[Vertex],0)),1,1,"")</f>
        <v>6</v>
      </c>
      <c r="BC856" s="78" t="str">
        <f>REPLACE(INDEX(GroupVertices[Group], MATCH(Edges24[[#This Row],[Vertex 2]],GroupVertices[Vertex],0)),1,1,"")</f>
        <v>6</v>
      </c>
      <c r="BD856" s="48">
        <v>0</v>
      </c>
      <c r="BE856" s="49">
        <v>0</v>
      </c>
      <c r="BF856" s="48">
        <v>0</v>
      </c>
      <c r="BG856" s="49">
        <v>0</v>
      </c>
      <c r="BH856" s="48">
        <v>0</v>
      </c>
      <c r="BI856" s="49">
        <v>0</v>
      </c>
      <c r="BJ856" s="48">
        <v>13</v>
      </c>
      <c r="BK856" s="49">
        <v>100</v>
      </c>
      <c r="BL856" s="48">
        <v>13</v>
      </c>
    </row>
    <row r="857" spans="1:64" x14ac:dyDescent="0.25">
      <c r="A857" s="64" t="s">
        <v>743</v>
      </c>
      <c r="B857" s="64" t="s">
        <v>743</v>
      </c>
      <c r="C857" s="65"/>
      <c r="D857" s="66"/>
      <c r="E857" s="67"/>
      <c r="F857" s="68"/>
      <c r="G857" s="65"/>
      <c r="H857" s="69"/>
      <c r="I857" s="70"/>
      <c r="J857" s="70"/>
      <c r="K857" s="34" t="s">
        <v>65</v>
      </c>
      <c r="L857" s="77">
        <v>1351</v>
      </c>
      <c r="M857" s="77"/>
      <c r="N857" s="72"/>
      <c r="O857" s="79" t="s">
        <v>176</v>
      </c>
      <c r="P857" s="81">
        <v>43175.645868055559</v>
      </c>
      <c r="Q857" s="79" t="s">
        <v>1699</v>
      </c>
      <c r="R857" s="79" t="s">
        <v>2378</v>
      </c>
      <c r="S857" s="79" t="s">
        <v>2637</v>
      </c>
      <c r="T857" s="79" t="s">
        <v>2731</v>
      </c>
      <c r="U857" s="79"/>
      <c r="V857" s="83" t="s">
        <v>3855</v>
      </c>
      <c r="W857" s="81">
        <v>43175.645868055559</v>
      </c>
      <c r="X857" s="83" t="s">
        <v>4732</v>
      </c>
      <c r="Y857" s="79"/>
      <c r="Z857" s="79"/>
      <c r="AA857" s="85" t="s">
        <v>5940</v>
      </c>
      <c r="AB857" s="79"/>
      <c r="AC857" s="79" t="b">
        <v>0</v>
      </c>
      <c r="AD857" s="79">
        <v>1</v>
      </c>
      <c r="AE857" s="85" t="s">
        <v>6296</v>
      </c>
      <c r="AF857" s="79" t="b">
        <v>0</v>
      </c>
      <c r="AG857" s="79" t="s">
        <v>6304</v>
      </c>
      <c r="AH857" s="79"/>
      <c r="AI857" s="85" t="s">
        <v>6296</v>
      </c>
      <c r="AJ857" s="79" t="b">
        <v>0</v>
      </c>
      <c r="AK857" s="79">
        <v>1</v>
      </c>
      <c r="AL857" s="85" t="s">
        <v>6296</v>
      </c>
      <c r="AM857" s="79" t="s">
        <v>6362</v>
      </c>
      <c r="AN857" s="79" t="b">
        <v>0</v>
      </c>
      <c r="AO857" s="85" t="s">
        <v>5940</v>
      </c>
      <c r="AP857" s="79" t="s">
        <v>176</v>
      </c>
      <c r="AQ857" s="79">
        <v>0</v>
      </c>
      <c r="AR857" s="79">
        <v>0</v>
      </c>
      <c r="AS857" s="79"/>
      <c r="AT857" s="79"/>
      <c r="AU857" s="79"/>
      <c r="AV857" s="79"/>
      <c r="AW857" s="79"/>
      <c r="AX857" s="79"/>
      <c r="AY857" s="79"/>
      <c r="AZ857" s="79"/>
      <c r="BA857">
        <v>2</v>
      </c>
      <c r="BB857" s="78" t="str">
        <f>REPLACE(INDEX(GroupVertices[Group], MATCH(Edges24[[#This Row],[Vertex 1]],GroupVertices[Vertex],0)),1,1,"")</f>
        <v>6</v>
      </c>
      <c r="BC857" s="78" t="str">
        <f>REPLACE(INDEX(GroupVertices[Group], MATCH(Edges24[[#This Row],[Vertex 2]],GroupVertices[Vertex],0)),1,1,"")</f>
        <v>6</v>
      </c>
      <c r="BD857" s="48">
        <v>1</v>
      </c>
      <c r="BE857" s="49">
        <v>9.0909090909090917</v>
      </c>
      <c r="BF857" s="48">
        <v>0</v>
      </c>
      <c r="BG857" s="49">
        <v>0</v>
      </c>
      <c r="BH857" s="48">
        <v>0</v>
      </c>
      <c r="BI857" s="49">
        <v>0</v>
      </c>
      <c r="BJ857" s="48">
        <v>10</v>
      </c>
      <c r="BK857" s="49">
        <v>90.909090909090907</v>
      </c>
      <c r="BL857" s="48">
        <v>11</v>
      </c>
    </row>
    <row r="858" spans="1:64" x14ac:dyDescent="0.25">
      <c r="A858" s="64" t="s">
        <v>743</v>
      </c>
      <c r="B858" s="64" t="s">
        <v>740</v>
      </c>
      <c r="C858" s="65"/>
      <c r="D858" s="66"/>
      <c r="E858" s="67"/>
      <c r="F858" s="68"/>
      <c r="G858" s="65"/>
      <c r="H858" s="69"/>
      <c r="I858" s="70"/>
      <c r="J858" s="70"/>
      <c r="K858" s="34" t="s">
        <v>65</v>
      </c>
      <c r="L858" s="77">
        <v>1352</v>
      </c>
      <c r="M858" s="77"/>
      <c r="N858" s="72"/>
      <c r="O858" s="79" t="s">
        <v>999</v>
      </c>
      <c r="P858" s="81">
        <v>43178.633784722224</v>
      </c>
      <c r="Q858" s="79" t="s">
        <v>1700</v>
      </c>
      <c r="R858" s="79"/>
      <c r="S858" s="79"/>
      <c r="T858" s="79"/>
      <c r="U858" s="79"/>
      <c r="V858" s="83" t="s">
        <v>3855</v>
      </c>
      <c r="W858" s="81">
        <v>43178.633784722224</v>
      </c>
      <c r="X858" s="83" t="s">
        <v>4733</v>
      </c>
      <c r="Y858" s="79"/>
      <c r="Z858" s="79"/>
      <c r="AA858" s="85" t="s">
        <v>5941</v>
      </c>
      <c r="AB858" s="79"/>
      <c r="AC858" s="79" t="b">
        <v>0</v>
      </c>
      <c r="AD858" s="79">
        <v>0</v>
      </c>
      <c r="AE858" s="85" t="s">
        <v>6296</v>
      </c>
      <c r="AF858" s="79" t="b">
        <v>1</v>
      </c>
      <c r="AG858" s="79" t="s">
        <v>6304</v>
      </c>
      <c r="AH858" s="79"/>
      <c r="AI858" s="85" t="s">
        <v>6327</v>
      </c>
      <c r="AJ858" s="79" t="b">
        <v>0</v>
      </c>
      <c r="AK858" s="79">
        <v>6</v>
      </c>
      <c r="AL858" s="85" t="s">
        <v>6247</v>
      </c>
      <c r="AM858" s="79" t="s">
        <v>6331</v>
      </c>
      <c r="AN858" s="79" t="b">
        <v>0</v>
      </c>
      <c r="AO858" s="85" t="s">
        <v>6247</v>
      </c>
      <c r="AP858" s="79" t="s">
        <v>176</v>
      </c>
      <c r="AQ858" s="79">
        <v>0</v>
      </c>
      <c r="AR858" s="79">
        <v>0</v>
      </c>
      <c r="AS858" s="79"/>
      <c r="AT858" s="79"/>
      <c r="AU858" s="79"/>
      <c r="AV858" s="79"/>
      <c r="AW858" s="79"/>
      <c r="AX858" s="79"/>
      <c r="AY858" s="79"/>
      <c r="AZ858" s="79"/>
      <c r="BA858">
        <v>12</v>
      </c>
      <c r="BB858" s="78" t="str">
        <f>REPLACE(INDEX(GroupVertices[Group], MATCH(Edges24[[#This Row],[Vertex 1]],GroupVertices[Vertex],0)),1,1,"")</f>
        <v>6</v>
      </c>
      <c r="BC858" s="78" t="str">
        <f>REPLACE(INDEX(GroupVertices[Group], MATCH(Edges24[[#This Row],[Vertex 2]],GroupVertices[Vertex],0)),1,1,"")</f>
        <v>6</v>
      </c>
      <c r="BD858" s="48"/>
      <c r="BE858" s="49"/>
      <c r="BF858" s="48"/>
      <c r="BG858" s="49"/>
      <c r="BH858" s="48"/>
      <c r="BI858" s="49"/>
      <c r="BJ858" s="48"/>
      <c r="BK858" s="49"/>
      <c r="BL858" s="48"/>
    </row>
    <row r="859" spans="1:64" x14ac:dyDescent="0.25">
      <c r="A859" s="64" t="s">
        <v>743</v>
      </c>
      <c r="B859" s="64" t="s">
        <v>740</v>
      </c>
      <c r="C859" s="65"/>
      <c r="D859" s="66"/>
      <c r="E859" s="67"/>
      <c r="F859" s="68"/>
      <c r="G859" s="65"/>
      <c r="H859" s="69"/>
      <c r="I859" s="70"/>
      <c r="J859" s="70"/>
      <c r="K859" s="34" t="s">
        <v>65</v>
      </c>
      <c r="L859" s="77">
        <v>1355</v>
      </c>
      <c r="M859" s="77"/>
      <c r="N859" s="72"/>
      <c r="O859" s="79" t="s">
        <v>999</v>
      </c>
      <c r="P859" s="81">
        <v>43178.634270833332</v>
      </c>
      <c r="Q859" s="79" t="s">
        <v>1316</v>
      </c>
      <c r="R859" s="83" t="s">
        <v>2180</v>
      </c>
      <c r="S859" s="79" t="s">
        <v>2508</v>
      </c>
      <c r="T859" s="79" t="s">
        <v>2821</v>
      </c>
      <c r="U859" s="79"/>
      <c r="V859" s="83" t="s">
        <v>3855</v>
      </c>
      <c r="W859" s="81">
        <v>43178.634270833332</v>
      </c>
      <c r="X859" s="83" t="s">
        <v>4734</v>
      </c>
      <c r="Y859" s="79"/>
      <c r="Z859" s="79"/>
      <c r="AA859" s="85" t="s">
        <v>5942</v>
      </c>
      <c r="AB859" s="79"/>
      <c r="AC859" s="79" t="b">
        <v>0</v>
      </c>
      <c r="AD859" s="79">
        <v>0</v>
      </c>
      <c r="AE859" s="85" t="s">
        <v>6296</v>
      </c>
      <c r="AF859" s="79" t="b">
        <v>0</v>
      </c>
      <c r="AG859" s="79" t="s">
        <v>6304</v>
      </c>
      <c r="AH859" s="79"/>
      <c r="AI859" s="85" t="s">
        <v>6296</v>
      </c>
      <c r="AJ859" s="79" t="b">
        <v>0</v>
      </c>
      <c r="AK859" s="79">
        <v>9</v>
      </c>
      <c r="AL859" s="85" t="s">
        <v>6284</v>
      </c>
      <c r="AM859" s="79" t="s">
        <v>6331</v>
      </c>
      <c r="AN859" s="79" t="b">
        <v>0</v>
      </c>
      <c r="AO859" s="85" t="s">
        <v>6284</v>
      </c>
      <c r="AP859" s="79" t="s">
        <v>176</v>
      </c>
      <c r="AQ859" s="79">
        <v>0</v>
      </c>
      <c r="AR859" s="79">
        <v>0</v>
      </c>
      <c r="AS859" s="79"/>
      <c r="AT859" s="79"/>
      <c r="AU859" s="79"/>
      <c r="AV859" s="79"/>
      <c r="AW859" s="79"/>
      <c r="AX859" s="79"/>
      <c r="AY859" s="79"/>
      <c r="AZ859" s="79"/>
      <c r="BA859">
        <v>12</v>
      </c>
      <c r="BB859" s="78" t="str">
        <f>REPLACE(INDEX(GroupVertices[Group], MATCH(Edges24[[#This Row],[Vertex 1]],GroupVertices[Vertex],0)),1,1,"")</f>
        <v>6</v>
      </c>
      <c r="BC859" s="78" t="str">
        <f>REPLACE(INDEX(GroupVertices[Group], MATCH(Edges24[[#This Row],[Vertex 2]],GroupVertices[Vertex],0)),1,1,"")</f>
        <v>6</v>
      </c>
      <c r="BD859" s="48">
        <v>2</v>
      </c>
      <c r="BE859" s="49">
        <v>14.285714285714286</v>
      </c>
      <c r="BF859" s="48">
        <v>1</v>
      </c>
      <c r="BG859" s="49">
        <v>7.1428571428571432</v>
      </c>
      <c r="BH859" s="48">
        <v>0</v>
      </c>
      <c r="BI859" s="49">
        <v>0</v>
      </c>
      <c r="BJ859" s="48">
        <v>11</v>
      </c>
      <c r="BK859" s="49">
        <v>78.571428571428569</v>
      </c>
      <c r="BL859" s="48">
        <v>14</v>
      </c>
    </row>
    <row r="860" spans="1:64" x14ac:dyDescent="0.25">
      <c r="A860" s="64" t="s">
        <v>743</v>
      </c>
      <c r="B860" s="64" t="s">
        <v>740</v>
      </c>
      <c r="C860" s="65"/>
      <c r="D860" s="66"/>
      <c r="E860" s="67"/>
      <c r="F860" s="68"/>
      <c r="G860" s="65"/>
      <c r="H860" s="69"/>
      <c r="I860" s="70"/>
      <c r="J860" s="70"/>
      <c r="K860" s="34" t="s">
        <v>65</v>
      </c>
      <c r="L860" s="77">
        <v>1356</v>
      </c>
      <c r="M860" s="77"/>
      <c r="N860" s="72"/>
      <c r="O860" s="79" t="s">
        <v>999</v>
      </c>
      <c r="P860" s="81">
        <v>43178.634375000001</v>
      </c>
      <c r="Q860" s="79" t="s">
        <v>1119</v>
      </c>
      <c r="R860" s="83" t="s">
        <v>2063</v>
      </c>
      <c r="S860" s="79" t="s">
        <v>2508</v>
      </c>
      <c r="T860" s="79" t="s">
        <v>2724</v>
      </c>
      <c r="U860" s="79"/>
      <c r="V860" s="83" t="s">
        <v>3855</v>
      </c>
      <c r="W860" s="81">
        <v>43178.634375000001</v>
      </c>
      <c r="X860" s="83" t="s">
        <v>4735</v>
      </c>
      <c r="Y860" s="79"/>
      <c r="Z860" s="79"/>
      <c r="AA860" s="85" t="s">
        <v>5943</v>
      </c>
      <c r="AB860" s="79"/>
      <c r="AC860" s="79" t="b">
        <v>0</v>
      </c>
      <c r="AD860" s="79">
        <v>0</v>
      </c>
      <c r="AE860" s="85" t="s">
        <v>6296</v>
      </c>
      <c r="AF860" s="79" t="b">
        <v>0</v>
      </c>
      <c r="AG860" s="79" t="s">
        <v>6304</v>
      </c>
      <c r="AH860" s="79"/>
      <c r="AI860" s="85" t="s">
        <v>6296</v>
      </c>
      <c r="AJ860" s="79" t="b">
        <v>0</v>
      </c>
      <c r="AK860" s="79">
        <v>27</v>
      </c>
      <c r="AL860" s="85" t="s">
        <v>6285</v>
      </c>
      <c r="AM860" s="79" t="s">
        <v>6331</v>
      </c>
      <c r="AN860" s="79" t="b">
        <v>0</v>
      </c>
      <c r="AO860" s="85" t="s">
        <v>6285</v>
      </c>
      <c r="AP860" s="79" t="s">
        <v>176</v>
      </c>
      <c r="AQ860" s="79">
        <v>0</v>
      </c>
      <c r="AR860" s="79">
        <v>0</v>
      </c>
      <c r="AS860" s="79"/>
      <c r="AT860" s="79"/>
      <c r="AU860" s="79"/>
      <c r="AV860" s="79"/>
      <c r="AW860" s="79"/>
      <c r="AX860" s="79"/>
      <c r="AY860" s="79"/>
      <c r="AZ860" s="79"/>
      <c r="BA860">
        <v>12</v>
      </c>
      <c r="BB860" s="78" t="str">
        <f>REPLACE(INDEX(GroupVertices[Group], MATCH(Edges24[[#This Row],[Vertex 1]],GroupVertices[Vertex],0)),1,1,"")</f>
        <v>6</v>
      </c>
      <c r="BC860" s="78" t="str">
        <f>REPLACE(INDEX(GroupVertices[Group], MATCH(Edges24[[#This Row],[Vertex 2]],GroupVertices[Vertex],0)),1,1,"")</f>
        <v>6</v>
      </c>
      <c r="BD860" s="48">
        <v>0</v>
      </c>
      <c r="BE860" s="49">
        <v>0</v>
      </c>
      <c r="BF860" s="48">
        <v>0</v>
      </c>
      <c r="BG860" s="49">
        <v>0</v>
      </c>
      <c r="BH860" s="48">
        <v>0</v>
      </c>
      <c r="BI860" s="49">
        <v>0</v>
      </c>
      <c r="BJ860" s="48">
        <v>16</v>
      </c>
      <c r="BK860" s="49">
        <v>100</v>
      </c>
      <c r="BL860" s="48">
        <v>16</v>
      </c>
    </row>
    <row r="861" spans="1:64" x14ac:dyDescent="0.25">
      <c r="A861" s="64" t="s">
        <v>743</v>
      </c>
      <c r="B861" s="64" t="s">
        <v>740</v>
      </c>
      <c r="C861" s="65"/>
      <c r="D861" s="66"/>
      <c r="E861" s="67"/>
      <c r="F861" s="68"/>
      <c r="G861" s="65"/>
      <c r="H861" s="69"/>
      <c r="I861" s="70"/>
      <c r="J861" s="70"/>
      <c r="K861" s="34" t="s">
        <v>65</v>
      </c>
      <c r="L861" s="77">
        <v>1357</v>
      </c>
      <c r="M861" s="77"/>
      <c r="N861" s="72"/>
      <c r="O861" s="79" t="s">
        <v>999</v>
      </c>
      <c r="P861" s="81">
        <v>43178.634479166663</v>
      </c>
      <c r="Q861" s="79" t="s">
        <v>1701</v>
      </c>
      <c r="R861" s="83" t="s">
        <v>2379</v>
      </c>
      <c r="S861" s="79" t="s">
        <v>2508</v>
      </c>
      <c r="T861" s="79" t="s">
        <v>3007</v>
      </c>
      <c r="U861" s="83" t="s">
        <v>3367</v>
      </c>
      <c r="V861" s="83" t="s">
        <v>3367</v>
      </c>
      <c r="W861" s="81">
        <v>43178.634479166663</v>
      </c>
      <c r="X861" s="83" t="s">
        <v>4736</v>
      </c>
      <c r="Y861" s="79"/>
      <c r="Z861" s="79"/>
      <c r="AA861" s="85" t="s">
        <v>5944</v>
      </c>
      <c r="AB861" s="79"/>
      <c r="AC861" s="79" t="b">
        <v>0</v>
      </c>
      <c r="AD861" s="79">
        <v>0</v>
      </c>
      <c r="AE861" s="85" t="s">
        <v>6296</v>
      </c>
      <c r="AF861" s="79" t="b">
        <v>0</v>
      </c>
      <c r="AG861" s="79" t="s">
        <v>6304</v>
      </c>
      <c r="AH861" s="79"/>
      <c r="AI861" s="85" t="s">
        <v>6296</v>
      </c>
      <c r="AJ861" s="79" t="b">
        <v>0</v>
      </c>
      <c r="AK861" s="79">
        <v>23</v>
      </c>
      <c r="AL861" s="85" t="s">
        <v>6286</v>
      </c>
      <c r="AM861" s="79" t="s">
        <v>6331</v>
      </c>
      <c r="AN861" s="79" t="b">
        <v>0</v>
      </c>
      <c r="AO861" s="85" t="s">
        <v>6286</v>
      </c>
      <c r="AP861" s="79" t="s">
        <v>176</v>
      </c>
      <c r="AQ861" s="79">
        <v>0</v>
      </c>
      <c r="AR861" s="79">
        <v>0</v>
      </c>
      <c r="AS861" s="79"/>
      <c r="AT861" s="79"/>
      <c r="AU861" s="79"/>
      <c r="AV861" s="79"/>
      <c r="AW861" s="79"/>
      <c r="AX861" s="79"/>
      <c r="AY861" s="79"/>
      <c r="AZ861" s="79"/>
      <c r="BA861">
        <v>12</v>
      </c>
      <c r="BB861" s="78" t="str">
        <f>REPLACE(INDEX(GroupVertices[Group], MATCH(Edges24[[#This Row],[Vertex 1]],GroupVertices[Vertex],0)),1,1,"")</f>
        <v>6</v>
      </c>
      <c r="BC861" s="78" t="str">
        <f>REPLACE(INDEX(GroupVertices[Group], MATCH(Edges24[[#This Row],[Vertex 2]],GroupVertices[Vertex],0)),1,1,"")</f>
        <v>6</v>
      </c>
      <c r="BD861" s="48">
        <v>0</v>
      </c>
      <c r="BE861" s="49">
        <v>0</v>
      </c>
      <c r="BF861" s="48">
        <v>0</v>
      </c>
      <c r="BG861" s="49">
        <v>0</v>
      </c>
      <c r="BH861" s="48">
        <v>0</v>
      </c>
      <c r="BI861" s="49">
        <v>0</v>
      </c>
      <c r="BJ861" s="48">
        <v>12</v>
      </c>
      <c r="BK861" s="49">
        <v>100</v>
      </c>
      <c r="BL861" s="48">
        <v>12</v>
      </c>
    </row>
    <row r="862" spans="1:64" x14ac:dyDescent="0.25">
      <c r="A862" s="64" t="s">
        <v>744</v>
      </c>
      <c r="B862" s="64" t="s">
        <v>992</v>
      </c>
      <c r="C862" s="65"/>
      <c r="D862" s="66"/>
      <c r="E862" s="67"/>
      <c r="F862" s="68"/>
      <c r="G862" s="65"/>
      <c r="H862" s="69"/>
      <c r="I862" s="70"/>
      <c r="J862" s="70"/>
      <c r="K862" s="34" t="s">
        <v>65</v>
      </c>
      <c r="L862" s="77">
        <v>1358</v>
      </c>
      <c r="M862" s="77"/>
      <c r="N862" s="72"/>
      <c r="O862" s="79" t="s">
        <v>999</v>
      </c>
      <c r="P862" s="81">
        <v>43178.635081018518</v>
      </c>
      <c r="Q862" s="79" t="s">
        <v>1702</v>
      </c>
      <c r="R862" s="83" t="s">
        <v>2155</v>
      </c>
      <c r="S862" s="79" t="s">
        <v>2571</v>
      </c>
      <c r="T862" s="79" t="s">
        <v>2756</v>
      </c>
      <c r="U862" s="79"/>
      <c r="V862" s="83" t="s">
        <v>3856</v>
      </c>
      <c r="W862" s="81">
        <v>43178.635081018518</v>
      </c>
      <c r="X862" s="83" t="s">
        <v>4737</v>
      </c>
      <c r="Y862" s="79"/>
      <c r="Z862" s="79"/>
      <c r="AA862" s="85" t="s">
        <v>5945</v>
      </c>
      <c r="AB862" s="79"/>
      <c r="AC862" s="79" t="b">
        <v>0</v>
      </c>
      <c r="AD862" s="79">
        <v>0</v>
      </c>
      <c r="AE862" s="85" t="s">
        <v>6296</v>
      </c>
      <c r="AF862" s="79" t="b">
        <v>0</v>
      </c>
      <c r="AG862" s="79" t="s">
        <v>6304</v>
      </c>
      <c r="AH862" s="79"/>
      <c r="AI862" s="85" t="s">
        <v>6296</v>
      </c>
      <c r="AJ862" s="79" t="b">
        <v>0</v>
      </c>
      <c r="AK862" s="79">
        <v>3</v>
      </c>
      <c r="AL862" s="85" t="s">
        <v>5432</v>
      </c>
      <c r="AM862" s="79" t="s">
        <v>6333</v>
      </c>
      <c r="AN862" s="79" t="b">
        <v>0</v>
      </c>
      <c r="AO862" s="85" t="s">
        <v>5432</v>
      </c>
      <c r="AP862" s="79" t="s">
        <v>176</v>
      </c>
      <c r="AQ862" s="79">
        <v>0</v>
      </c>
      <c r="AR862" s="79">
        <v>0</v>
      </c>
      <c r="AS862" s="79"/>
      <c r="AT862" s="79"/>
      <c r="AU862" s="79"/>
      <c r="AV862" s="79"/>
      <c r="AW862" s="79"/>
      <c r="AX862" s="79"/>
      <c r="AY862" s="79"/>
      <c r="AZ862" s="79"/>
      <c r="BA862">
        <v>1</v>
      </c>
      <c r="BB862" s="78" t="str">
        <f>REPLACE(INDEX(GroupVertices[Group], MATCH(Edges24[[#This Row],[Vertex 1]],GroupVertices[Vertex],0)),1,1,"")</f>
        <v>13</v>
      </c>
      <c r="BC862" s="78" t="str">
        <f>REPLACE(INDEX(GroupVertices[Group], MATCH(Edges24[[#This Row],[Vertex 2]],GroupVertices[Vertex],0)),1,1,"")</f>
        <v>13</v>
      </c>
      <c r="BD862" s="48">
        <v>1</v>
      </c>
      <c r="BE862" s="49">
        <v>7.1428571428571432</v>
      </c>
      <c r="BF862" s="48">
        <v>1</v>
      </c>
      <c r="BG862" s="49">
        <v>7.1428571428571432</v>
      </c>
      <c r="BH862" s="48">
        <v>0</v>
      </c>
      <c r="BI862" s="49">
        <v>0</v>
      </c>
      <c r="BJ862" s="48">
        <v>12</v>
      </c>
      <c r="BK862" s="49">
        <v>85.714285714285708</v>
      </c>
      <c r="BL862" s="48">
        <v>14</v>
      </c>
    </row>
    <row r="863" spans="1:64" x14ac:dyDescent="0.25">
      <c r="A863" s="64" t="s">
        <v>745</v>
      </c>
      <c r="B863" s="64" t="s">
        <v>993</v>
      </c>
      <c r="C863" s="65"/>
      <c r="D863" s="66"/>
      <c r="E863" s="67"/>
      <c r="F863" s="68"/>
      <c r="G863" s="65"/>
      <c r="H863" s="69"/>
      <c r="I863" s="70"/>
      <c r="J863" s="70"/>
      <c r="K863" s="34" t="s">
        <v>65</v>
      </c>
      <c r="L863" s="77">
        <v>1360</v>
      </c>
      <c r="M863" s="77"/>
      <c r="N863" s="72"/>
      <c r="O863" s="79" t="s">
        <v>999</v>
      </c>
      <c r="P863" s="81">
        <v>43178.635509259257</v>
      </c>
      <c r="Q863" s="79" t="s">
        <v>1703</v>
      </c>
      <c r="R863" s="83" t="s">
        <v>2380</v>
      </c>
      <c r="S863" s="79" t="s">
        <v>2638</v>
      </c>
      <c r="T863" s="79" t="s">
        <v>3008</v>
      </c>
      <c r="U863" s="83" t="s">
        <v>3368</v>
      </c>
      <c r="V863" s="83" t="s">
        <v>3368</v>
      </c>
      <c r="W863" s="81">
        <v>43178.635509259257</v>
      </c>
      <c r="X863" s="83" t="s">
        <v>4738</v>
      </c>
      <c r="Y863" s="79"/>
      <c r="Z863" s="79"/>
      <c r="AA863" s="85" t="s">
        <v>5946</v>
      </c>
      <c r="AB863" s="79"/>
      <c r="AC863" s="79" t="b">
        <v>0</v>
      </c>
      <c r="AD863" s="79">
        <v>0</v>
      </c>
      <c r="AE863" s="85" t="s">
        <v>6296</v>
      </c>
      <c r="AF863" s="79" t="b">
        <v>0</v>
      </c>
      <c r="AG863" s="79" t="s">
        <v>6304</v>
      </c>
      <c r="AH863" s="79"/>
      <c r="AI863" s="85" t="s">
        <v>6296</v>
      </c>
      <c r="AJ863" s="79" t="b">
        <v>0</v>
      </c>
      <c r="AK863" s="79">
        <v>0</v>
      </c>
      <c r="AL863" s="85" t="s">
        <v>6296</v>
      </c>
      <c r="AM863" s="79" t="s">
        <v>6357</v>
      </c>
      <c r="AN863" s="79" t="b">
        <v>0</v>
      </c>
      <c r="AO863" s="85" t="s">
        <v>5946</v>
      </c>
      <c r="AP863" s="79" t="s">
        <v>176</v>
      </c>
      <c r="AQ863" s="79">
        <v>0</v>
      </c>
      <c r="AR863" s="79">
        <v>0</v>
      </c>
      <c r="AS863" s="79"/>
      <c r="AT863" s="79"/>
      <c r="AU863" s="79"/>
      <c r="AV863" s="79"/>
      <c r="AW863" s="79"/>
      <c r="AX863" s="79"/>
      <c r="AY863" s="79"/>
      <c r="AZ863" s="79"/>
      <c r="BA863">
        <v>1</v>
      </c>
      <c r="BB863" s="78" t="str">
        <f>REPLACE(INDEX(GroupVertices[Group], MATCH(Edges24[[#This Row],[Vertex 1]],GroupVertices[Vertex],0)),1,1,"")</f>
        <v>68</v>
      </c>
      <c r="BC863" s="78" t="str">
        <f>REPLACE(INDEX(GroupVertices[Group], MATCH(Edges24[[#This Row],[Vertex 2]],GroupVertices[Vertex],0)),1,1,"")</f>
        <v>68</v>
      </c>
      <c r="BD863" s="48">
        <v>1</v>
      </c>
      <c r="BE863" s="49">
        <v>3.225806451612903</v>
      </c>
      <c r="BF863" s="48">
        <v>0</v>
      </c>
      <c r="BG863" s="49">
        <v>0</v>
      </c>
      <c r="BH863" s="48">
        <v>0</v>
      </c>
      <c r="BI863" s="49">
        <v>0</v>
      </c>
      <c r="BJ863" s="48">
        <v>30</v>
      </c>
      <c r="BK863" s="49">
        <v>96.774193548387103</v>
      </c>
      <c r="BL863" s="48">
        <v>31</v>
      </c>
    </row>
    <row r="864" spans="1:64" x14ac:dyDescent="0.25">
      <c r="A864" s="64" t="s">
        <v>745</v>
      </c>
      <c r="B864" s="64" t="s">
        <v>745</v>
      </c>
      <c r="C864" s="65"/>
      <c r="D864" s="66"/>
      <c r="E864" s="67"/>
      <c r="F864" s="68"/>
      <c r="G864" s="65"/>
      <c r="H864" s="69"/>
      <c r="I864" s="70"/>
      <c r="J864" s="70"/>
      <c r="K864" s="34" t="s">
        <v>65</v>
      </c>
      <c r="L864" s="77">
        <v>1361</v>
      </c>
      <c r="M864" s="77"/>
      <c r="N864" s="72"/>
      <c r="O864" s="79" t="s">
        <v>176</v>
      </c>
      <c r="P864" s="81">
        <v>43174.63548611111</v>
      </c>
      <c r="Q864" s="79" t="s">
        <v>1704</v>
      </c>
      <c r="R864" s="83" t="s">
        <v>2381</v>
      </c>
      <c r="S864" s="79" t="s">
        <v>2638</v>
      </c>
      <c r="T864" s="79" t="s">
        <v>731</v>
      </c>
      <c r="U864" s="83" t="s">
        <v>3369</v>
      </c>
      <c r="V864" s="83" t="s">
        <v>3369</v>
      </c>
      <c r="W864" s="81">
        <v>43174.63548611111</v>
      </c>
      <c r="X864" s="83" t="s">
        <v>4739</v>
      </c>
      <c r="Y864" s="79"/>
      <c r="Z864" s="79"/>
      <c r="AA864" s="85" t="s">
        <v>5947</v>
      </c>
      <c r="AB864" s="79"/>
      <c r="AC864" s="79" t="b">
        <v>0</v>
      </c>
      <c r="AD864" s="79">
        <v>0</v>
      </c>
      <c r="AE864" s="85" t="s">
        <v>6296</v>
      </c>
      <c r="AF864" s="79" t="b">
        <v>0</v>
      </c>
      <c r="AG864" s="79" t="s">
        <v>6304</v>
      </c>
      <c r="AH864" s="79"/>
      <c r="AI864" s="85" t="s">
        <v>6296</v>
      </c>
      <c r="AJ864" s="79" t="b">
        <v>0</v>
      </c>
      <c r="AK864" s="79">
        <v>0</v>
      </c>
      <c r="AL864" s="85" t="s">
        <v>6296</v>
      </c>
      <c r="AM864" s="79" t="s">
        <v>6357</v>
      </c>
      <c r="AN864" s="79" t="b">
        <v>0</v>
      </c>
      <c r="AO864" s="85" t="s">
        <v>5947</v>
      </c>
      <c r="AP864" s="79" t="s">
        <v>176</v>
      </c>
      <c r="AQ864" s="79">
        <v>0</v>
      </c>
      <c r="AR864" s="79">
        <v>0</v>
      </c>
      <c r="AS864" s="79"/>
      <c r="AT864" s="79"/>
      <c r="AU864" s="79"/>
      <c r="AV864" s="79"/>
      <c r="AW864" s="79"/>
      <c r="AX864" s="79"/>
      <c r="AY864" s="79"/>
      <c r="AZ864" s="79"/>
      <c r="BA864">
        <v>4</v>
      </c>
      <c r="BB864" s="78" t="str">
        <f>REPLACE(INDEX(GroupVertices[Group], MATCH(Edges24[[#This Row],[Vertex 1]],GroupVertices[Vertex],0)),1,1,"")</f>
        <v>68</v>
      </c>
      <c r="BC864" s="78" t="str">
        <f>REPLACE(INDEX(GroupVertices[Group], MATCH(Edges24[[#This Row],[Vertex 2]],GroupVertices[Vertex],0)),1,1,"")</f>
        <v>68</v>
      </c>
      <c r="BD864" s="48">
        <v>0</v>
      </c>
      <c r="BE864" s="49">
        <v>0</v>
      </c>
      <c r="BF864" s="48">
        <v>0</v>
      </c>
      <c r="BG864" s="49">
        <v>0</v>
      </c>
      <c r="BH864" s="48">
        <v>0</v>
      </c>
      <c r="BI864" s="49">
        <v>0</v>
      </c>
      <c r="BJ864" s="48">
        <v>15</v>
      </c>
      <c r="BK864" s="49">
        <v>100</v>
      </c>
      <c r="BL864" s="48">
        <v>15</v>
      </c>
    </row>
    <row r="865" spans="1:64" x14ac:dyDescent="0.25">
      <c r="A865" s="64" t="s">
        <v>745</v>
      </c>
      <c r="B865" s="64" t="s">
        <v>745</v>
      </c>
      <c r="C865" s="65"/>
      <c r="D865" s="66"/>
      <c r="E865" s="67"/>
      <c r="F865" s="68"/>
      <c r="G865" s="65"/>
      <c r="H865" s="69"/>
      <c r="I865" s="70"/>
      <c r="J865" s="70"/>
      <c r="K865" s="34" t="s">
        <v>65</v>
      </c>
      <c r="L865" s="77">
        <v>1362</v>
      </c>
      <c r="M865" s="77"/>
      <c r="N865" s="72"/>
      <c r="O865" s="79" t="s">
        <v>176</v>
      </c>
      <c r="P865" s="81">
        <v>43175.625081018516</v>
      </c>
      <c r="Q865" s="79" t="s">
        <v>1705</v>
      </c>
      <c r="R865" s="83" t="s">
        <v>2382</v>
      </c>
      <c r="S865" s="79" t="s">
        <v>2638</v>
      </c>
      <c r="T865" s="79" t="s">
        <v>731</v>
      </c>
      <c r="U865" s="83" t="s">
        <v>3370</v>
      </c>
      <c r="V865" s="83" t="s">
        <v>3370</v>
      </c>
      <c r="W865" s="81">
        <v>43175.625081018516</v>
      </c>
      <c r="X865" s="83" t="s">
        <v>4740</v>
      </c>
      <c r="Y865" s="79"/>
      <c r="Z865" s="79"/>
      <c r="AA865" s="85" t="s">
        <v>5948</v>
      </c>
      <c r="AB865" s="79"/>
      <c r="AC865" s="79" t="b">
        <v>0</v>
      </c>
      <c r="AD865" s="79">
        <v>0</v>
      </c>
      <c r="AE865" s="85" t="s">
        <v>6296</v>
      </c>
      <c r="AF865" s="79" t="b">
        <v>0</v>
      </c>
      <c r="AG865" s="79" t="s">
        <v>6304</v>
      </c>
      <c r="AH865" s="79"/>
      <c r="AI865" s="85" t="s">
        <v>6296</v>
      </c>
      <c r="AJ865" s="79" t="b">
        <v>0</v>
      </c>
      <c r="AK865" s="79">
        <v>0</v>
      </c>
      <c r="AL865" s="85" t="s">
        <v>6296</v>
      </c>
      <c r="AM865" s="79" t="s">
        <v>6357</v>
      </c>
      <c r="AN865" s="79" t="b">
        <v>0</v>
      </c>
      <c r="AO865" s="85" t="s">
        <v>5948</v>
      </c>
      <c r="AP865" s="79" t="s">
        <v>176</v>
      </c>
      <c r="AQ865" s="79">
        <v>0</v>
      </c>
      <c r="AR865" s="79">
        <v>0</v>
      </c>
      <c r="AS865" s="79"/>
      <c r="AT865" s="79"/>
      <c r="AU865" s="79"/>
      <c r="AV865" s="79"/>
      <c r="AW865" s="79"/>
      <c r="AX865" s="79"/>
      <c r="AY865" s="79"/>
      <c r="AZ865" s="79"/>
      <c r="BA865">
        <v>4</v>
      </c>
      <c r="BB865" s="78" t="str">
        <f>REPLACE(INDEX(GroupVertices[Group], MATCH(Edges24[[#This Row],[Vertex 1]],GroupVertices[Vertex],0)),1,1,"")</f>
        <v>68</v>
      </c>
      <c r="BC865" s="78" t="str">
        <f>REPLACE(INDEX(GroupVertices[Group], MATCH(Edges24[[#This Row],[Vertex 2]],GroupVertices[Vertex],0)),1,1,"")</f>
        <v>68</v>
      </c>
      <c r="BD865" s="48">
        <v>0</v>
      </c>
      <c r="BE865" s="49">
        <v>0</v>
      </c>
      <c r="BF865" s="48">
        <v>0</v>
      </c>
      <c r="BG865" s="49">
        <v>0</v>
      </c>
      <c r="BH865" s="48">
        <v>0</v>
      </c>
      <c r="BI865" s="49">
        <v>0</v>
      </c>
      <c r="BJ865" s="48">
        <v>27</v>
      </c>
      <c r="BK865" s="49">
        <v>100</v>
      </c>
      <c r="BL865" s="48">
        <v>27</v>
      </c>
    </row>
    <row r="866" spans="1:64" x14ac:dyDescent="0.25">
      <c r="A866" s="64" t="s">
        <v>745</v>
      </c>
      <c r="B866" s="64" t="s">
        <v>745</v>
      </c>
      <c r="C866" s="65"/>
      <c r="D866" s="66"/>
      <c r="E866" s="67"/>
      <c r="F866" s="68"/>
      <c r="G866" s="65"/>
      <c r="H866" s="69"/>
      <c r="I866" s="70"/>
      <c r="J866" s="70"/>
      <c r="K866" s="34" t="s">
        <v>65</v>
      </c>
      <c r="L866" s="77">
        <v>1363</v>
      </c>
      <c r="M866" s="77"/>
      <c r="N866" s="72"/>
      <c r="O866" s="79" t="s">
        <v>176</v>
      </c>
      <c r="P866" s="81">
        <v>43175.635509259257</v>
      </c>
      <c r="Q866" s="79" t="s">
        <v>1706</v>
      </c>
      <c r="R866" s="83" t="s">
        <v>2383</v>
      </c>
      <c r="S866" s="79" t="s">
        <v>2638</v>
      </c>
      <c r="T866" s="79" t="s">
        <v>731</v>
      </c>
      <c r="U866" s="83" t="s">
        <v>3371</v>
      </c>
      <c r="V866" s="83" t="s">
        <v>3371</v>
      </c>
      <c r="W866" s="81">
        <v>43175.635509259257</v>
      </c>
      <c r="X866" s="83" t="s">
        <v>4741</v>
      </c>
      <c r="Y866" s="79"/>
      <c r="Z866" s="79"/>
      <c r="AA866" s="85" t="s">
        <v>5949</v>
      </c>
      <c r="AB866" s="79"/>
      <c r="AC866" s="79" t="b">
        <v>0</v>
      </c>
      <c r="AD866" s="79">
        <v>0</v>
      </c>
      <c r="AE866" s="85" t="s">
        <v>6296</v>
      </c>
      <c r="AF866" s="79" t="b">
        <v>0</v>
      </c>
      <c r="AG866" s="79" t="s">
        <v>6304</v>
      </c>
      <c r="AH866" s="79"/>
      <c r="AI866" s="85" t="s">
        <v>6296</v>
      </c>
      <c r="AJ866" s="79" t="b">
        <v>0</v>
      </c>
      <c r="AK866" s="79">
        <v>0</v>
      </c>
      <c r="AL866" s="85" t="s">
        <v>6296</v>
      </c>
      <c r="AM866" s="79" t="s">
        <v>6357</v>
      </c>
      <c r="AN866" s="79" t="b">
        <v>0</v>
      </c>
      <c r="AO866" s="85" t="s">
        <v>5949</v>
      </c>
      <c r="AP866" s="79" t="s">
        <v>176</v>
      </c>
      <c r="AQ866" s="79">
        <v>0</v>
      </c>
      <c r="AR866" s="79">
        <v>0</v>
      </c>
      <c r="AS866" s="79"/>
      <c r="AT866" s="79"/>
      <c r="AU866" s="79"/>
      <c r="AV866" s="79"/>
      <c r="AW866" s="79"/>
      <c r="AX866" s="79"/>
      <c r="AY866" s="79"/>
      <c r="AZ866" s="79"/>
      <c r="BA866">
        <v>4</v>
      </c>
      <c r="BB866" s="78" t="str">
        <f>REPLACE(INDEX(GroupVertices[Group], MATCH(Edges24[[#This Row],[Vertex 1]],GroupVertices[Vertex],0)),1,1,"")</f>
        <v>68</v>
      </c>
      <c r="BC866" s="78" t="str">
        <f>REPLACE(INDEX(GroupVertices[Group], MATCH(Edges24[[#This Row],[Vertex 2]],GroupVertices[Vertex],0)),1,1,"")</f>
        <v>68</v>
      </c>
      <c r="BD866" s="48">
        <v>1</v>
      </c>
      <c r="BE866" s="49">
        <v>7.6923076923076925</v>
      </c>
      <c r="BF866" s="48">
        <v>2</v>
      </c>
      <c r="BG866" s="49">
        <v>15.384615384615385</v>
      </c>
      <c r="BH866" s="48">
        <v>0</v>
      </c>
      <c r="BI866" s="49">
        <v>0</v>
      </c>
      <c r="BJ866" s="48">
        <v>10</v>
      </c>
      <c r="BK866" s="49">
        <v>76.92307692307692</v>
      </c>
      <c r="BL866" s="48">
        <v>13</v>
      </c>
    </row>
    <row r="867" spans="1:64" x14ac:dyDescent="0.25">
      <c r="A867" s="64" t="s">
        <v>745</v>
      </c>
      <c r="B867" s="64" t="s">
        <v>745</v>
      </c>
      <c r="C867" s="65"/>
      <c r="D867" s="66"/>
      <c r="E867" s="67"/>
      <c r="F867" s="68"/>
      <c r="G867" s="65"/>
      <c r="H867" s="69"/>
      <c r="I867" s="70"/>
      <c r="J867" s="70"/>
      <c r="K867" s="34" t="s">
        <v>65</v>
      </c>
      <c r="L867" s="77">
        <v>1364</v>
      </c>
      <c r="M867" s="77"/>
      <c r="N867" s="72"/>
      <c r="O867" s="79" t="s">
        <v>176</v>
      </c>
      <c r="P867" s="81">
        <v>43178.625115740739</v>
      </c>
      <c r="Q867" s="79" t="s">
        <v>1707</v>
      </c>
      <c r="R867" s="83" t="s">
        <v>2384</v>
      </c>
      <c r="S867" s="79" t="s">
        <v>2638</v>
      </c>
      <c r="T867" s="79" t="s">
        <v>731</v>
      </c>
      <c r="U867" s="83" t="s">
        <v>3372</v>
      </c>
      <c r="V867" s="83" t="s">
        <v>3372</v>
      </c>
      <c r="W867" s="81">
        <v>43178.625115740739</v>
      </c>
      <c r="X867" s="83" t="s">
        <v>4742</v>
      </c>
      <c r="Y867" s="79"/>
      <c r="Z867" s="79"/>
      <c r="AA867" s="85" t="s">
        <v>5950</v>
      </c>
      <c r="AB867" s="79"/>
      <c r="AC867" s="79" t="b">
        <v>0</v>
      </c>
      <c r="AD867" s="79">
        <v>0</v>
      </c>
      <c r="AE867" s="85" t="s">
        <v>6296</v>
      </c>
      <c r="AF867" s="79" t="b">
        <v>0</v>
      </c>
      <c r="AG867" s="79" t="s">
        <v>6304</v>
      </c>
      <c r="AH867" s="79"/>
      <c r="AI867" s="85" t="s">
        <v>6296</v>
      </c>
      <c r="AJ867" s="79" t="b">
        <v>0</v>
      </c>
      <c r="AK867" s="79">
        <v>0</v>
      </c>
      <c r="AL867" s="85" t="s">
        <v>6296</v>
      </c>
      <c r="AM867" s="79" t="s">
        <v>6357</v>
      </c>
      <c r="AN867" s="79" t="b">
        <v>0</v>
      </c>
      <c r="AO867" s="85" t="s">
        <v>5950</v>
      </c>
      <c r="AP867" s="79" t="s">
        <v>176</v>
      </c>
      <c r="AQ867" s="79">
        <v>0</v>
      </c>
      <c r="AR867" s="79">
        <v>0</v>
      </c>
      <c r="AS867" s="79"/>
      <c r="AT867" s="79"/>
      <c r="AU867" s="79"/>
      <c r="AV867" s="79"/>
      <c r="AW867" s="79"/>
      <c r="AX867" s="79"/>
      <c r="AY867" s="79"/>
      <c r="AZ867" s="79"/>
      <c r="BA867">
        <v>4</v>
      </c>
      <c r="BB867" s="78" t="str">
        <f>REPLACE(INDEX(GroupVertices[Group], MATCH(Edges24[[#This Row],[Vertex 1]],GroupVertices[Vertex],0)),1,1,"")</f>
        <v>68</v>
      </c>
      <c r="BC867" s="78" t="str">
        <f>REPLACE(INDEX(GroupVertices[Group], MATCH(Edges24[[#This Row],[Vertex 2]],GroupVertices[Vertex],0)),1,1,"")</f>
        <v>68</v>
      </c>
      <c r="BD867" s="48">
        <v>0</v>
      </c>
      <c r="BE867" s="49">
        <v>0</v>
      </c>
      <c r="BF867" s="48">
        <v>0</v>
      </c>
      <c r="BG867" s="49">
        <v>0</v>
      </c>
      <c r="BH867" s="48">
        <v>0</v>
      </c>
      <c r="BI867" s="49">
        <v>0</v>
      </c>
      <c r="BJ867" s="48">
        <v>14</v>
      </c>
      <c r="BK867" s="49">
        <v>100</v>
      </c>
      <c r="BL867" s="48">
        <v>14</v>
      </c>
    </row>
    <row r="868" spans="1:64" x14ac:dyDescent="0.25">
      <c r="A868" s="64" t="s">
        <v>746</v>
      </c>
      <c r="B868" s="64" t="s">
        <v>746</v>
      </c>
      <c r="C868" s="65"/>
      <c r="D868" s="66"/>
      <c r="E868" s="67"/>
      <c r="F868" s="68"/>
      <c r="G868" s="65"/>
      <c r="H868" s="69"/>
      <c r="I868" s="70"/>
      <c r="J868" s="70"/>
      <c r="K868" s="34" t="s">
        <v>65</v>
      </c>
      <c r="L868" s="77">
        <v>1365</v>
      </c>
      <c r="M868" s="77"/>
      <c r="N868" s="72"/>
      <c r="O868" s="79" t="s">
        <v>176</v>
      </c>
      <c r="P868" s="81">
        <v>43166.573310185187</v>
      </c>
      <c r="Q868" s="79" t="s">
        <v>1708</v>
      </c>
      <c r="R868" s="83" t="s">
        <v>2385</v>
      </c>
      <c r="S868" s="79" t="s">
        <v>2507</v>
      </c>
      <c r="T868" s="79" t="s">
        <v>3009</v>
      </c>
      <c r="U868" s="83" t="s">
        <v>3373</v>
      </c>
      <c r="V868" s="83" t="s">
        <v>3373</v>
      </c>
      <c r="W868" s="81">
        <v>43166.573310185187</v>
      </c>
      <c r="X868" s="83" t="s">
        <v>4743</v>
      </c>
      <c r="Y868" s="79"/>
      <c r="Z868" s="79"/>
      <c r="AA868" s="85" t="s">
        <v>5951</v>
      </c>
      <c r="AB868" s="79"/>
      <c r="AC868" s="79" t="b">
        <v>0</v>
      </c>
      <c r="AD868" s="79">
        <v>3</v>
      </c>
      <c r="AE868" s="85" t="s">
        <v>6296</v>
      </c>
      <c r="AF868" s="79" t="b">
        <v>0</v>
      </c>
      <c r="AG868" s="79" t="s">
        <v>6304</v>
      </c>
      <c r="AH868" s="79"/>
      <c r="AI868" s="85" t="s">
        <v>6296</v>
      </c>
      <c r="AJ868" s="79" t="b">
        <v>0</v>
      </c>
      <c r="AK868" s="79">
        <v>1</v>
      </c>
      <c r="AL868" s="85" t="s">
        <v>6296</v>
      </c>
      <c r="AM868" s="79" t="s">
        <v>6336</v>
      </c>
      <c r="AN868" s="79" t="b">
        <v>0</v>
      </c>
      <c r="AO868" s="85" t="s">
        <v>5951</v>
      </c>
      <c r="AP868" s="79" t="s">
        <v>6415</v>
      </c>
      <c r="AQ868" s="79">
        <v>0</v>
      </c>
      <c r="AR868" s="79">
        <v>0</v>
      </c>
      <c r="AS868" s="79"/>
      <c r="AT868" s="79"/>
      <c r="AU868" s="79"/>
      <c r="AV868" s="79"/>
      <c r="AW868" s="79"/>
      <c r="AX868" s="79"/>
      <c r="AY868" s="79"/>
      <c r="AZ868" s="79"/>
      <c r="BA868">
        <v>1</v>
      </c>
      <c r="BB868" s="78" t="str">
        <f>REPLACE(INDEX(GroupVertices[Group], MATCH(Edges24[[#This Row],[Vertex 1]],GroupVertices[Vertex],0)),1,1,"")</f>
        <v>2</v>
      </c>
      <c r="BC868" s="78" t="str">
        <f>REPLACE(INDEX(GroupVertices[Group], MATCH(Edges24[[#This Row],[Vertex 2]],GroupVertices[Vertex],0)),1,1,"")</f>
        <v>2</v>
      </c>
      <c r="BD868" s="48">
        <v>0</v>
      </c>
      <c r="BE868" s="49">
        <v>0</v>
      </c>
      <c r="BF868" s="48">
        <v>1</v>
      </c>
      <c r="BG868" s="49">
        <v>6.666666666666667</v>
      </c>
      <c r="BH868" s="48">
        <v>0</v>
      </c>
      <c r="BI868" s="49">
        <v>0</v>
      </c>
      <c r="BJ868" s="48">
        <v>14</v>
      </c>
      <c r="BK868" s="49">
        <v>93.333333333333329</v>
      </c>
      <c r="BL868" s="48">
        <v>15</v>
      </c>
    </row>
    <row r="869" spans="1:64" x14ac:dyDescent="0.25">
      <c r="A869" s="64" t="s">
        <v>747</v>
      </c>
      <c r="B869" s="64" t="s">
        <v>746</v>
      </c>
      <c r="C869" s="65"/>
      <c r="D869" s="66"/>
      <c r="E869" s="67"/>
      <c r="F869" s="68"/>
      <c r="G869" s="65"/>
      <c r="H869" s="69"/>
      <c r="I869" s="70"/>
      <c r="J869" s="70"/>
      <c r="K869" s="34" t="s">
        <v>65</v>
      </c>
      <c r="L869" s="77">
        <v>1366</v>
      </c>
      <c r="M869" s="77"/>
      <c r="N869" s="72"/>
      <c r="O869" s="79" t="s">
        <v>999</v>
      </c>
      <c r="P869" s="81">
        <v>43167.675937499997</v>
      </c>
      <c r="Q869" s="79" t="s">
        <v>1709</v>
      </c>
      <c r="R869" s="83" t="s">
        <v>2385</v>
      </c>
      <c r="S869" s="79" t="s">
        <v>2507</v>
      </c>
      <c r="T869" s="79" t="s">
        <v>3010</v>
      </c>
      <c r="U869" s="79"/>
      <c r="V869" s="83" t="s">
        <v>3857</v>
      </c>
      <c r="W869" s="81">
        <v>43167.675937499997</v>
      </c>
      <c r="X869" s="83" t="s">
        <v>4744</v>
      </c>
      <c r="Y869" s="79"/>
      <c r="Z869" s="79"/>
      <c r="AA869" s="85" t="s">
        <v>5952</v>
      </c>
      <c r="AB869" s="79"/>
      <c r="AC869" s="79" t="b">
        <v>0</v>
      </c>
      <c r="AD869" s="79">
        <v>0</v>
      </c>
      <c r="AE869" s="85" t="s">
        <v>6296</v>
      </c>
      <c r="AF869" s="79" t="b">
        <v>0</v>
      </c>
      <c r="AG869" s="79" t="s">
        <v>6304</v>
      </c>
      <c r="AH869" s="79"/>
      <c r="AI869" s="85" t="s">
        <v>6296</v>
      </c>
      <c r="AJ869" s="79" t="b">
        <v>0</v>
      </c>
      <c r="AK869" s="79">
        <v>1</v>
      </c>
      <c r="AL869" s="85" t="s">
        <v>5951</v>
      </c>
      <c r="AM869" s="79" t="s">
        <v>6333</v>
      </c>
      <c r="AN869" s="79" t="b">
        <v>0</v>
      </c>
      <c r="AO869" s="85" t="s">
        <v>5951</v>
      </c>
      <c r="AP869" s="79" t="s">
        <v>176</v>
      </c>
      <c r="AQ869" s="79">
        <v>0</v>
      </c>
      <c r="AR869" s="79">
        <v>0</v>
      </c>
      <c r="AS869" s="79"/>
      <c r="AT869" s="79"/>
      <c r="AU869" s="79"/>
      <c r="AV869" s="79"/>
      <c r="AW869" s="79"/>
      <c r="AX869" s="79"/>
      <c r="AY869" s="79"/>
      <c r="AZ869" s="79"/>
      <c r="BA869">
        <v>1</v>
      </c>
      <c r="BB869" s="78" t="str">
        <f>REPLACE(INDEX(GroupVertices[Group], MATCH(Edges24[[#This Row],[Vertex 1]],GroupVertices[Vertex],0)),1,1,"")</f>
        <v>2</v>
      </c>
      <c r="BC869" s="78" t="str">
        <f>REPLACE(INDEX(GroupVertices[Group], MATCH(Edges24[[#This Row],[Vertex 2]],GroupVertices[Vertex],0)),1,1,"")</f>
        <v>2</v>
      </c>
      <c r="BD869" s="48">
        <v>0</v>
      </c>
      <c r="BE869" s="49">
        <v>0</v>
      </c>
      <c r="BF869" s="48">
        <v>1</v>
      </c>
      <c r="BG869" s="49">
        <v>6.666666666666667</v>
      </c>
      <c r="BH869" s="48">
        <v>0</v>
      </c>
      <c r="BI869" s="49">
        <v>0</v>
      </c>
      <c r="BJ869" s="48">
        <v>14</v>
      </c>
      <c r="BK869" s="49">
        <v>93.333333333333329</v>
      </c>
      <c r="BL869" s="48">
        <v>15</v>
      </c>
    </row>
    <row r="870" spans="1:64" x14ac:dyDescent="0.25">
      <c r="A870" s="64" t="s">
        <v>747</v>
      </c>
      <c r="B870" s="64" t="s">
        <v>966</v>
      </c>
      <c r="C870" s="65"/>
      <c r="D870" s="66"/>
      <c r="E870" s="67"/>
      <c r="F870" s="68"/>
      <c r="G870" s="65"/>
      <c r="H870" s="69"/>
      <c r="I870" s="70"/>
      <c r="J870" s="70"/>
      <c r="K870" s="34" t="s">
        <v>65</v>
      </c>
      <c r="L870" s="77">
        <v>1367</v>
      </c>
      <c r="M870" s="77"/>
      <c r="N870" s="72"/>
      <c r="O870" s="79" t="s">
        <v>999</v>
      </c>
      <c r="P870" s="81">
        <v>43169.654768518521</v>
      </c>
      <c r="Q870" s="79" t="s">
        <v>1710</v>
      </c>
      <c r="R870" s="83" t="s">
        <v>2386</v>
      </c>
      <c r="S870" s="79" t="s">
        <v>2505</v>
      </c>
      <c r="T870" s="79"/>
      <c r="U870" s="79"/>
      <c r="V870" s="83" t="s">
        <v>3857</v>
      </c>
      <c r="W870" s="81">
        <v>43169.654768518521</v>
      </c>
      <c r="X870" s="83" t="s">
        <v>4745</v>
      </c>
      <c r="Y870" s="79"/>
      <c r="Z870" s="79"/>
      <c r="AA870" s="85" t="s">
        <v>5953</v>
      </c>
      <c r="AB870" s="79"/>
      <c r="AC870" s="79" t="b">
        <v>0</v>
      </c>
      <c r="AD870" s="79">
        <v>0</v>
      </c>
      <c r="AE870" s="85" t="s">
        <v>6296</v>
      </c>
      <c r="AF870" s="79" t="b">
        <v>0</v>
      </c>
      <c r="AG870" s="79" t="s">
        <v>6304</v>
      </c>
      <c r="AH870" s="79"/>
      <c r="AI870" s="85" t="s">
        <v>6296</v>
      </c>
      <c r="AJ870" s="79" t="b">
        <v>0</v>
      </c>
      <c r="AK870" s="79">
        <v>2</v>
      </c>
      <c r="AL870" s="85" t="s">
        <v>5958</v>
      </c>
      <c r="AM870" s="79" t="s">
        <v>6333</v>
      </c>
      <c r="AN870" s="79" t="b">
        <v>0</v>
      </c>
      <c r="AO870" s="85" t="s">
        <v>5958</v>
      </c>
      <c r="AP870" s="79" t="s">
        <v>176</v>
      </c>
      <c r="AQ870" s="79">
        <v>0</v>
      </c>
      <c r="AR870" s="79">
        <v>0</v>
      </c>
      <c r="AS870" s="79"/>
      <c r="AT870" s="79"/>
      <c r="AU870" s="79"/>
      <c r="AV870" s="79"/>
      <c r="AW870" s="79"/>
      <c r="AX870" s="79"/>
      <c r="AY870" s="79"/>
      <c r="AZ870" s="79"/>
      <c r="BA870">
        <v>1</v>
      </c>
      <c r="BB870" s="78" t="str">
        <f>REPLACE(INDEX(GroupVertices[Group], MATCH(Edges24[[#This Row],[Vertex 1]],GroupVertices[Vertex],0)),1,1,"")</f>
        <v>2</v>
      </c>
      <c r="BC870" s="78" t="str">
        <f>REPLACE(INDEX(GroupVertices[Group], MATCH(Edges24[[#This Row],[Vertex 2]],GroupVertices[Vertex],0)),1,1,"")</f>
        <v>2</v>
      </c>
      <c r="BD870" s="48"/>
      <c r="BE870" s="49"/>
      <c r="BF870" s="48"/>
      <c r="BG870" s="49"/>
      <c r="BH870" s="48"/>
      <c r="BI870" s="49"/>
      <c r="BJ870" s="48"/>
      <c r="BK870" s="49"/>
      <c r="BL870" s="48"/>
    </row>
    <row r="871" spans="1:64" x14ac:dyDescent="0.25">
      <c r="A871" s="64" t="s">
        <v>748</v>
      </c>
      <c r="B871" s="64" t="s">
        <v>748</v>
      </c>
      <c r="C871" s="65"/>
      <c r="D871" s="66"/>
      <c r="E871" s="67"/>
      <c r="F871" s="68"/>
      <c r="G871" s="65"/>
      <c r="H871" s="69"/>
      <c r="I871" s="70"/>
      <c r="J871" s="70"/>
      <c r="K871" s="34" t="s">
        <v>65</v>
      </c>
      <c r="L871" s="77">
        <v>1368</v>
      </c>
      <c r="M871" s="77"/>
      <c r="N871" s="72"/>
      <c r="O871" s="79" t="s">
        <v>176</v>
      </c>
      <c r="P871" s="81">
        <v>43171.66673611111</v>
      </c>
      <c r="Q871" s="79" t="s">
        <v>1711</v>
      </c>
      <c r="R871" s="83" t="s">
        <v>2171</v>
      </c>
      <c r="S871" s="79" t="s">
        <v>2520</v>
      </c>
      <c r="T871" s="79" t="s">
        <v>731</v>
      </c>
      <c r="U871" s="83" t="s">
        <v>3238</v>
      </c>
      <c r="V871" s="83" t="s">
        <v>3238</v>
      </c>
      <c r="W871" s="81">
        <v>43171.66673611111</v>
      </c>
      <c r="X871" s="83" t="s">
        <v>4746</v>
      </c>
      <c r="Y871" s="79"/>
      <c r="Z871" s="79"/>
      <c r="AA871" s="85" t="s">
        <v>5954</v>
      </c>
      <c r="AB871" s="79"/>
      <c r="AC871" s="79" t="b">
        <v>0</v>
      </c>
      <c r="AD871" s="79">
        <v>2</v>
      </c>
      <c r="AE871" s="85" t="s">
        <v>6296</v>
      </c>
      <c r="AF871" s="79" t="b">
        <v>0</v>
      </c>
      <c r="AG871" s="79" t="s">
        <v>6304</v>
      </c>
      <c r="AH871" s="79"/>
      <c r="AI871" s="85" t="s">
        <v>6296</v>
      </c>
      <c r="AJ871" s="79" t="b">
        <v>0</v>
      </c>
      <c r="AK871" s="79">
        <v>2</v>
      </c>
      <c r="AL871" s="85" t="s">
        <v>6296</v>
      </c>
      <c r="AM871" s="79" t="s">
        <v>6411</v>
      </c>
      <c r="AN871" s="79" t="b">
        <v>0</v>
      </c>
      <c r="AO871" s="85" t="s">
        <v>5954</v>
      </c>
      <c r="AP871" s="79" t="s">
        <v>176</v>
      </c>
      <c r="AQ871" s="79">
        <v>0</v>
      </c>
      <c r="AR871" s="79">
        <v>0</v>
      </c>
      <c r="AS871" s="79"/>
      <c r="AT871" s="79"/>
      <c r="AU871" s="79"/>
      <c r="AV871" s="79"/>
      <c r="AW871" s="79"/>
      <c r="AX871" s="79"/>
      <c r="AY871" s="79"/>
      <c r="AZ871" s="79"/>
      <c r="BA871">
        <v>1</v>
      </c>
      <c r="BB871" s="78" t="str">
        <f>REPLACE(INDEX(GroupVertices[Group], MATCH(Edges24[[#This Row],[Vertex 1]],GroupVertices[Vertex],0)),1,1,"")</f>
        <v>2</v>
      </c>
      <c r="BC871" s="78" t="str">
        <f>REPLACE(INDEX(GroupVertices[Group], MATCH(Edges24[[#This Row],[Vertex 2]],GroupVertices[Vertex],0)),1,1,"")</f>
        <v>2</v>
      </c>
      <c r="BD871" s="48">
        <v>1</v>
      </c>
      <c r="BE871" s="49">
        <v>6.25</v>
      </c>
      <c r="BF871" s="48">
        <v>0</v>
      </c>
      <c r="BG871" s="49">
        <v>0</v>
      </c>
      <c r="BH871" s="48">
        <v>0</v>
      </c>
      <c r="BI871" s="49">
        <v>0</v>
      </c>
      <c r="BJ871" s="48">
        <v>15</v>
      </c>
      <c r="BK871" s="49">
        <v>93.75</v>
      </c>
      <c r="BL871" s="48">
        <v>16</v>
      </c>
    </row>
    <row r="872" spans="1:64" x14ac:dyDescent="0.25">
      <c r="A872" s="64" t="s">
        <v>683</v>
      </c>
      <c r="B872" s="64" t="s">
        <v>748</v>
      </c>
      <c r="C872" s="65"/>
      <c r="D872" s="66"/>
      <c r="E872" s="67"/>
      <c r="F872" s="68"/>
      <c r="G872" s="65"/>
      <c r="H872" s="69"/>
      <c r="I872" s="70"/>
      <c r="J872" s="70"/>
      <c r="K872" s="34" t="s">
        <v>65</v>
      </c>
      <c r="L872" s="77">
        <v>1369</v>
      </c>
      <c r="M872" s="77"/>
      <c r="N872" s="72"/>
      <c r="O872" s="79" t="s">
        <v>999</v>
      </c>
      <c r="P872" s="81">
        <v>43175.557118055556</v>
      </c>
      <c r="Q872" s="79" t="s">
        <v>1712</v>
      </c>
      <c r="R872" s="83" t="s">
        <v>2248</v>
      </c>
      <c r="S872" s="79" t="s">
        <v>2518</v>
      </c>
      <c r="T872" s="79" t="s">
        <v>3011</v>
      </c>
      <c r="U872" s="83" t="s">
        <v>3374</v>
      </c>
      <c r="V872" s="83" t="s">
        <v>3374</v>
      </c>
      <c r="W872" s="81">
        <v>43175.557118055556</v>
      </c>
      <c r="X872" s="83" t="s">
        <v>4747</v>
      </c>
      <c r="Y872" s="79"/>
      <c r="Z872" s="79"/>
      <c r="AA872" s="85" t="s">
        <v>5955</v>
      </c>
      <c r="AB872" s="79"/>
      <c r="AC872" s="79" t="b">
        <v>0</v>
      </c>
      <c r="AD872" s="79">
        <v>3</v>
      </c>
      <c r="AE872" s="85" t="s">
        <v>6296</v>
      </c>
      <c r="AF872" s="79" t="b">
        <v>0</v>
      </c>
      <c r="AG872" s="79" t="s">
        <v>6304</v>
      </c>
      <c r="AH872" s="79"/>
      <c r="AI872" s="85" t="s">
        <v>6296</v>
      </c>
      <c r="AJ872" s="79" t="b">
        <v>0</v>
      </c>
      <c r="AK872" s="79">
        <v>4</v>
      </c>
      <c r="AL872" s="85" t="s">
        <v>6296</v>
      </c>
      <c r="AM872" s="79" t="s">
        <v>6330</v>
      </c>
      <c r="AN872" s="79" t="b">
        <v>0</v>
      </c>
      <c r="AO872" s="85" t="s">
        <v>5955</v>
      </c>
      <c r="AP872" s="79" t="s">
        <v>6415</v>
      </c>
      <c r="AQ872" s="79">
        <v>0</v>
      </c>
      <c r="AR872" s="79">
        <v>0</v>
      </c>
      <c r="AS872" s="79"/>
      <c r="AT872" s="79"/>
      <c r="AU872" s="79"/>
      <c r="AV872" s="79"/>
      <c r="AW872" s="79"/>
      <c r="AX872" s="79"/>
      <c r="AY872" s="79"/>
      <c r="AZ872" s="79"/>
      <c r="BA872">
        <v>2</v>
      </c>
      <c r="BB872" s="78" t="str">
        <f>REPLACE(INDEX(GroupVertices[Group], MATCH(Edges24[[#This Row],[Vertex 1]],GroupVertices[Vertex],0)),1,1,"")</f>
        <v>2</v>
      </c>
      <c r="BC872" s="78" t="str">
        <f>REPLACE(INDEX(GroupVertices[Group], MATCH(Edges24[[#This Row],[Vertex 2]],GroupVertices[Vertex],0)),1,1,"")</f>
        <v>2</v>
      </c>
      <c r="BD872" s="48">
        <v>0</v>
      </c>
      <c r="BE872" s="49">
        <v>0</v>
      </c>
      <c r="BF872" s="48">
        <v>1</v>
      </c>
      <c r="BG872" s="49">
        <v>4.166666666666667</v>
      </c>
      <c r="BH872" s="48">
        <v>0</v>
      </c>
      <c r="BI872" s="49">
        <v>0</v>
      </c>
      <c r="BJ872" s="48">
        <v>23</v>
      </c>
      <c r="BK872" s="49">
        <v>95.833333333333329</v>
      </c>
      <c r="BL872" s="48">
        <v>24</v>
      </c>
    </row>
    <row r="873" spans="1:64" x14ac:dyDescent="0.25">
      <c r="A873" s="64" t="s">
        <v>683</v>
      </c>
      <c r="B873" s="64" t="s">
        <v>748</v>
      </c>
      <c r="C873" s="65"/>
      <c r="D873" s="66"/>
      <c r="E873" s="67"/>
      <c r="F873" s="68"/>
      <c r="G873" s="65"/>
      <c r="H873" s="69"/>
      <c r="I873" s="70"/>
      <c r="J873" s="70"/>
      <c r="K873" s="34" t="s">
        <v>65</v>
      </c>
      <c r="L873" s="77">
        <v>1370</v>
      </c>
      <c r="M873" s="77"/>
      <c r="N873" s="72"/>
      <c r="O873" s="79" t="s">
        <v>999</v>
      </c>
      <c r="P873" s="81">
        <v>43177.636817129627</v>
      </c>
      <c r="Q873" s="79" t="s">
        <v>1713</v>
      </c>
      <c r="R873" s="83" t="s">
        <v>2331</v>
      </c>
      <c r="S873" s="79" t="s">
        <v>2518</v>
      </c>
      <c r="T873" s="79" t="s">
        <v>3012</v>
      </c>
      <c r="U873" s="83" t="s">
        <v>3375</v>
      </c>
      <c r="V873" s="83" t="s">
        <v>3375</v>
      </c>
      <c r="W873" s="81">
        <v>43177.636817129627</v>
      </c>
      <c r="X873" s="83" t="s">
        <v>4748</v>
      </c>
      <c r="Y873" s="79"/>
      <c r="Z873" s="79"/>
      <c r="AA873" s="85" t="s">
        <v>5956</v>
      </c>
      <c r="AB873" s="79"/>
      <c r="AC873" s="79" t="b">
        <v>0</v>
      </c>
      <c r="AD873" s="79">
        <v>2</v>
      </c>
      <c r="AE873" s="85" t="s">
        <v>6296</v>
      </c>
      <c r="AF873" s="79" t="b">
        <v>0</v>
      </c>
      <c r="AG873" s="79" t="s">
        <v>6304</v>
      </c>
      <c r="AH873" s="79"/>
      <c r="AI873" s="85" t="s">
        <v>6296</v>
      </c>
      <c r="AJ873" s="79" t="b">
        <v>0</v>
      </c>
      <c r="AK873" s="79">
        <v>2</v>
      </c>
      <c r="AL873" s="85" t="s">
        <v>6296</v>
      </c>
      <c r="AM873" s="79" t="s">
        <v>6330</v>
      </c>
      <c r="AN873" s="79" t="b">
        <v>0</v>
      </c>
      <c r="AO873" s="85" t="s">
        <v>5956</v>
      </c>
      <c r="AP873" s="79" t="s">
        <v>176</v>
      </c>
      <c r="AQ873" s="79">
        <v>0</v>
      </c>
      <c r="AR873" s="79">
        <v>0</v>
      </c>
      <c r="AS873" s="79"/>
      <c r="AT873" s="79"/>
      <c r="AU873" s="79"/>
      <c r="AV873" s="79"/>
      <c r="AW873" s="79"/>
      <c r="AX873" s="79"/>
      <c r="AY873" s="79"/>
      <c r="AZ873" s="79"/>
      <c r="BA873">
        <v>2</v>
      </c>
      <c r="BB873" s="78" t="str">
        <f>REPLACE(INDEX(GroupVertices[Group], MATCH(Edges24[[#This Row],[Vertex 1]],GroupVertices[Vertex],0)),1,1,"")</f>
        <v>2</v>
      </c>
      <c r="BC873" s="78" t="str">
        <f>REPLACE(INDEX(GroupVertices[Group], MATCH(Edges24[[#This Row],[Vertex 2]],GroupVertices[Vertex],0)),1,1,"")</f>
        <v>2</v>
      </c>
      <c r="BD873" s="48">
        <v>0</v>
      </c>
      <c r="BE873" s="49">
        <v>0</v>
      </c>
      <c r="BF873" s="48">
        <v>0</v>
      </c>
      <c r="BG873" s="49">
        <v>0</v>
      </c>
      <c r="BH873" s="48">
        <v>0</v>
      </c>
      <c r="BI873" s="49">
        <v>0</v>
      </c>
      <c r="BJ873" s="48">
        <v>26</v>
      </c>
      <c r="BK873" s="49">
        <v>100</v>
      </c>
      <c r="BL873" s="48">
        <v>26</v>
      </c>
    </row>
    <row r="874" spans="1:64" x14ac:dyDescent="0.25">
      <c r="A874" s="64" t="s">
        <v>747</v>
      </c>
      <c r="B874" s="64" t="s">
        <v>748</v>
      </c>
      <c r="C874" s="65"/>
      <c r="D874" s="66"/>
      <c r="E874" s="67"/>
      <c r="F874" s="68"/>
      <c r="G874" s="65"/>
      <c r="H874" s="69"/>
      <c r="I874" s="70"/>
      <c r="J874" s="70"/>
      <c r="K874" s="34" t="s">
        <v>65</v>
      </c>
      <c r="L874" s="77">
        <v>1371</v>
      </c>
      <c r="M874" s="77"/>
      <c r="N874" s="72"/>
      <c r="O874" s="79" t="s">
        <v>999</v>
      </c>
      <c r="P874" s="81">
        <v>43177.637465277781</v>
      </c>
      <c r="Q874" s="79" t="s">
        <v>1617</v>
      </c>
      <c r="R874" s="83" t="s">
        <v>2331</v>
      </c>
      <c r="S874" s="79" t="s">
        <v>2518</v>
      </c>
      <c r="T874" s="79" t="s">
        <v>2971</v>
      </c>
      <c r="U874" s="79"/>
      <c r="V874" s="83" t="s">
        <v>3857</v>
      </c>
      <c r="W874" s="81">
        <v>43177.637465277781</v>
      </c>
      <c r="X874" s="83" t="s">
        <v>4749</v>
      </c>
      <c r="Y874" s="79"/>
      <c r="Z874" s="79"/>
      <c r="AA874" s="85" t="s">
        <v>5957</v>
      </c>
      <c r="AB874" s="79"/>
      <c r="AC874" s="79" t="b">
        <v>0</v>
      </c>
      <c r="AD874" s="79">
        <v>0</v>
      </c>
      <c r="AE874" s="85" t="s">
        <v>6296</v>
      </c>
      <c r="AF874" s="79" t="b">
        <v>0</v>
      </c>
      <c r="AG874" s="79" t="s">
        <v>6304</v>
      </c>
      <c r="AH874" s="79"/>
      <c r="AI874" s="85" t="s">
        <v>6296</v>
      </c>
      <c r="AJ874" s="79" t="b">
        <v>0</v>
      </c>
      <c r="AK874" s="79">
        <v>2</v>
      </c>
      <c r="AL874" s="85" t="s">
        <v>5956</v>
      </c>
      <c r="AM874" s="79" t="s">
        <v>6333</v>
      </c>
      <c r="AN874" s="79" t="b">
        <v>0</v>
      </c>
      <c r="AO874" s="85" t="s">
        <v>5956</v>
      </c>
      <c r="AP874" s="79" t="s">
        <v>176</v>
      </c>
      <c r="AQ874" s="79">
        <v>0</v>
      </c>
      <c r="AR874" s="79">
        <v>0</v>
      </c>
      <c r="AS874" s="79"/>
      <c r="AT874" s="79"/>
      <c r="AU874" s="79"/>
      <c r="AV874" s="79"/>
      <c r="AW874" s="79"/>
      <c r="AX874" s="79"/>
      <c r="AY874" s="79"/>
      <c r="AZ874" s="79"/>
      <c r="BA874">
        <v>1</v>
      </c>
      <c r="BB874" s="78" t="str">
        <f>REPLACE(INDEX(GroupVertices[Group], MATCH(Edges24[[#This Row],[Vertex 1]],GroupVertices[Vertex],0)),1,1,"")</f>
        <v>2</v>
      </c>
      <c r="BC874" s="78" t="str">
        <f>REPLACE(INDEX(GroupVertices[Group], MATCH(Edges24[[#This Row],[Vertex 2]],GroupVertices[Vertex],0)),1,1,"")</f>
        <v>2</v>
      </c>
      <c r="BD874" s="48"/>
      <c r="BE874" s="49"/>
      <c r="BF874" s="48"/>
      <c r="BG874" s="49"/>
      <c r="BH874" s="48"/>
      <c r="BI874" s="49"/>
      <c r="BJ874" s="48"/>
      <c r="BK874" s="49"/>
      <c r="BL874" s="48"/>
    </row>
    <row r="875" spans="1:64" x14ac:dyDescent="0.25">
      <c r="A875" s="64" t="s">
        <v>676</v>
      </c>
      <c r="B875" s="64" t="s">
        <v>754</v>
      </c>
      <c r="C875" s="65"/>
      <c r="D875" s="66"/>
      <c r="E875" s="67"/>
      <c r="F875" s="68"/>
      <c r="G875" s="65"/>
      <c r="H875" s="69"/>
      <c r="I875" s="70"/>
      <c r="J875" s="70"/>
      <c r="K875" s="34" t="s">
        <v>65</v>
      </c>
      <c r="L875" s="77">
        <v>1372</v>
      </c>
      <c r="M875" s="77"/>
      <c r="N875" s="72"/>
      <c r="O875" s="79" t="s">
        <v>999</v>
      </c>
      <c r="P875" s="81">
        <v>43169.543090277781</v>
      </c>
      <c r="Q875" s="79" t="s">
        <v>1714</v>
      </c>
      <c r="R875" s="83" t="s">
        <v>2386</v>
      </c>
      <c r="S875" s="79" t="s">
        <v>2505</v>
      </c>
      <c r="T875" s="79" t="s">
        <v>3013</v>
      </c>
      <c r="U875" s="79"/>
      <c r="V875" s="83" t="s">
        <v>3812</v>
      </c>
      <c r="W875" s="81">
        <v>43169.543090277781</v>
      </c>
      <c r="X875" s="83" t="s">
        <v>4750</v>
      </c>
      <c r="Y875" s="79"/>
      <c r="Z875" s="79"/>
      <c r="AA875" s="85" t="s">
        <v>5958</v>
      </c>
      <c r="AB875" s="79"/>
      <c r="AC875" s="79" t="b">
        <v>0</v>
      </c>
      <c r="AD875" s="79">
        <v>4</v>
      </c>
      <c r="AE875" s="85" t="s">
        <v>6296</v>
      </c>
      <c r="AF875" s="79" t="b">
        <v>0</v>
      </c>
      <c r="AG875" s="79" t="s">
        <v>6304</v>
      </c>
      <c r="AH875" s="79"/>
      <c r="AI875" s="85" t="s">
        <v>6296</v>
      </c>
      <c r="AJ875" s="79" t="b">
        <v>0</v>
      </c>
      <c r="AK875" s="79">
        <v>2</v>
      </c>
      <c r="AL875" s="85" t="s">
        <v>6296</v>
      </c>
      <c r="AM875" s="79" t="s">
        <v>6330</v>
      </c>
      <c r="AN875" s="79" t="b">
        <v>0</v>
      </c>
      <c r="AO875" s="85" t="s">
        <v>5958</v>
      </c>
      <c r="AP875" s="79" t="s">
        <v>6415</v>
      </c>
      <c r="AQ875" s="79">
        <v>0</v>
      </c>
      <c r="AR875" s="79">
        <v>0</v>
      </c>
      <c r="AS875" s="79"/>
      <c r="AT875" s="79"/>
      <c r="AU875" s="79"/>
      <c r="AV875" s="79"/>
      <c r="AW875" s="79"/>
      <c r="AX875" s="79"/>
      <c r="AY875" s="79"/>
      <c r="AZ875" s="79"/>
      <c r="BA875">
        <v>7</v>
      </c>
      <c r="BB875" s="78" t="str">
        <f>REPLACE(INDEX(GroupVertices[Group], MATCH(Edges24[[#This Row],[Vertex 1]],GroupVertices[Vertex],0)),1,1,"")</f>
        <v>2</v>
      </c>
      <c r="BC875" s="78" t="str">
        <f>REPLACE(INDEX(GroupVertices[Group], MATCH(Edges24[[#This Row],[Vertex 2]],GroupVertices[Vertex],0)),1,1,"")</f>
        <v>2</v>
      </c>
      <c r="BD875" s="48"/>
      <c r="BE875" s="49"/>
      <c r="BF875" s="48"/>
      <c r="BG875" s="49"/>
      <c r="BH875" s="48"/>
      <c r="BI875" s="49"/>
      <c r="BJ875" s="48"/>
      <c r="BK875" s="49"/>
      <c r="BL875" s="48"/>
    </row>
    <row r="876" spans="1:64" x14ac:dyDescent="0.25">
      <c r="A876" s="64" t="s">
        <v>676</v>
      </c>
      <c r="B876" s="64" t="s">
        <v>754</v>
      </c>
      <c r="C876" s="65"/>
      <c r="D876" s="66"/>
      <c r="E876" s="67"/>
      <c r="F876" s="68"/>
      <c r="G876" s="65"/>
      <c r="H876" s="69"/>
      <c r="I876" s="70"/>
      <c r="J876" s="70"/>
      <c r="K876" s="34" t="s">
        <v>65</v>
      </c>
      <c r="L876" s="77">
        <v>1374</v>
      </c>
      <c r="M876" s="77"/>
      <c r="N876" s="72"/>
      <c r="O876" s="79" t="s">
        <v>999</v>
      </c>
      <c r="P876" s="81">
        <v>43177.870844907404</v>
      </c>
      <c r="Q876" s="79" t="s">
        <v>1715</v>
      </c>
      <c r="R876" s="83" t="s">
        <v>2387</v>
      </c>
      <c r="S876" s="79" t="s">
        <v>2608</v>
      </c>
      <c r="T876" s="79" t="s">
        <v>3014</v>
      </c>
      <c r="U876" s="79"/>
      <c r="V876" s="83" t="s">
        <v>3812</v>
      </c>
      <c r="W876" s="81">
        <v>43177.870844907404</v>
      </c>
      <c r="X876" s="83" t="s">
        <v>4751</v>
      </c>
      <c r="Y876" s="79"/>
      <c r="Z876" s="79"/>
      <c r="AA876" s="85" t="s">
        <v>5959</v>
      </c>
      <c r="AB876" s="79"/>
      <c r="AC876" s="79" t="b">
        <v>0</v>
      </c>
      <c r="AD876" s="79">
        <v>4</v>
      </c>
      <c r="AE876" s="85" t="s">
        <v>6296</v>
      </c>
      <c r="AF876" s="79" t="b">
        <v>0</v>
      </c>
      <c r="AG876" s="79" t="s">
        <v>6304</v>
      </c>
      <c r="AH876" s="79"/>
      <c r="AI876" s="85" t="s">
        <v>6296</v>
      </c>
      <c r="AJ876" s="79" t="b">
        <v>0</v>
      </c>
      <c r="AK876" s="79">
        <v>3</v>
      </c>
      <c r="AL876" s="85" t="s">
        <v>6296</v>
      </c>
      <c r="AM876" s="79" t="s">
        <v>6330</v>
      </c>
      <c r="AN876" s="79" t="b">
        <v>0</v>
      </c>
      <c r="AO876" s="85" t="s">
        <v>5959</v>
      </c>
      <c r="AP876" s="79" t="s">
        <v>6415</v>
      </c>
      <c r="AQ876" s="79">
        <v>0</v>
      </c>
      <c r="AR876" s="79">
        <v>0</v>
      </c>
      <c r="AS876" s="79"/>
      <c r="AT876" s="79"/>
      <c r="AU876" s="79"/>
      <c r="AV876" s="79"/>
      <c r="AW876" s="79"/>
      <c r="AX876" s="79"/>
      <c r="AY876" s="79"/>
      <c r="AZ876" s="79"/>
      <c r="BA876">
        <v>7</v>
      </c>
      <c r="BB876" s="78" t="str">
        <f>REPLACE(INDEX(GroupVertices[Group], MATCH(Edges24[[#This Row],[Vertex 1]],GroupVertices[Vertex],0)),1,1,"")</f>
        <v>2</v>
      </c>
      <c r="BC876" s="78" t="str">
        <f>REPLACE(INDEX(GroupVertices[Group], MATCH(Edges24[[#This Row],[Vertex 2]],GroupVertices[Vertex],0)),1,1,"")</f>
        <v>2</v>
      </c>
      <c r="BD876" s="48">
        <v>0</v>
      </c>
      <c r="BE876" s="49">
        <v>0</v>
      </c>
      <c r="BF876" s="48">
        <v>1</v>
      </c>
      <c r="BG876" s="49">
        <v>3.125</v>
      </c>
      <c r="BH876" s="48">
        <v>0</v>
      </c>
      <c r="BI876" s="49">
        <v>0</v>
      </c>
      <c r="BJ876" s="48">
        <v>31</v>
      </c>
      <c r="BK876" s="49">
        <v>96.875</v>
      </c>
      <c r="BL876" s="48">
        <v>32</v>
      </c>
    </row>
    <row r="877" spans="1:64" x14ac:dyDescent="0.25">
      <c r="A877" s="64" t="s">
        <v>676</v>
      </c>
      <c r="B877" s="64" t="s">
        <v>754</v>
      </c>
      <c r="C877" s="65"/>
      <c r="D877" s="66"/>
      <c r="E877" s="67"/>
      <c r="F877" s="68"/>
      <c r="G877" s="65"/>
      <c r="H877" s="69"/>
      <c r="I877" s="70"/>
      <c r="J877" s="70"/>
      <c r="K877" s="34" t="s">
        <v>65</v>
      </c>
      <c r="L877" s="77">
        <v>1375</v>
      </c>
      <c r="M877" s="77"/>
      <c r="N877" s="72"/>
      <c r="O877" s="79" t="s">
        <v>999</v>
      </c>
      <c r="P877" s="81">
        <v>43169.65</v>
      </c>
      <c r="Q877" s="79" t="s">
        <v>1716</v>
      </c>
      <c r="R877" s="83" t="s">
        <v>2388</v>
      </c>
      <c r="S877" s="79" t="s">
        <v>2518</v>
      </c>
      <c r="T877" s="79" t="s">
        <v>3015</v>
      </c>
      <c r="U877" s="79"/>
      <c r="V877" s="83" t="s">
        <v>3812</v>
      </c>
      <c r="W877" s="81">
        <v>43169.65</v>
      </c>
      <c r="X877" s="83" t="s">
        <v>4752</v>
      </c>
      <c r="Y877" s="79"/>
      <c r="Z877" s="79"/>
      <c r="AA877" s="85" t="s">
        <v>5960</v>
      </c>
      <c r="AB877" s="79"/>
      <c r="AC877" s="79" t="b">
        <v>0</v>
      </c>
      <c r="AD877" s="79">
        <v>0</v>
      </c>
      <c r="AE877" s="85" t="s">
        <v>6296</v>
      </c>
      <c r="AF877" s="79" t="b">
        <v>0</v>
      </c>
      <c r="AG877" s="79" t="s">
        <v>6304</v>
      </c>
      <c r="AH877" s="79"/>
      <c r="AI877" s="85" t="s">
        <v>6296</v>
      </c>
      <c r="AJ877" s="79" t="b">
        <v>0</v>
      </c>
      <c r="AK877" s="79">
        <v>0</v>
      </c>
      <c r="AL877" s="85" t="s">
        <v>6296</v>
      </c>
      <c r="AM877" s="79" t="s">
        <v>6330</v>
      </c>
      <c r="AN877" s="79" t="b">
        <v>0</v>
      </c>
      <c r="AO877" s="85" t="s">
        <v>5960</v>
      </c>
      <c r="AP877" s="79" t="s">
        <v>176</v>
      </c>
      <c r="AQ877" s="79">
        <v>0</v>
      </c>
      <c r="AR877" s="79">
        <v>0</v>
      </c>
      <c r="AS877" s="79"/>
      <c r="AT877" s="79"/>
      <c r="AU877" s="79"/>
      <c r="AV877" s="79"/>
      <c r="AW877" s="79"/>
      <c r="AX877" s="79"/>
      <c r="AY877" s="79"/>
      <c r="AZ877" s="79"/>
      <c r="BA877">
        <v>7</v>
      </c>
      <c r="BB877" s="78" t="str">
        <f>REPLACE(INDEX(GroupVertices[Group], MATCH(Edges24[[#This Row],[Vertex 1]],GroupVertices[Vertex],0)),1,1,"")</f>
        <v>2</v>
      </c>
      <c r="BC877" s="78" t="str">
        <f>REPLACE(INDEX(GroupVertices[Group], MATCH(Edges24[[#This Row],[Vertex 2]],GroupVertices[Vertex],0)),1,1,"")</f>
        <v>2</v>
      </c>
      <c r="BD877" s="48">
        <v>0</v>
      </c>
      <c r="BE877" s="49">
        <v>0</v>
      </c>
      <c r="BF877" s="48">
        <v>0</v>
      </c>
      <c r="BG877" s="49">
        <v>0</v>
      </c>
      <c r="BH877" s="48">
        <v>0</v>
      </c>
      <c r="BI877" s="49">
        <v>0</v>
      </c>
      <c r="BJ877" s="48">
        <v>23</v>
      </c>
      <c r="BK877" s="49">
        <v>100</v>
      </c>
      <c r="BL877" s="48">
        <v>23</v>
      </c>
    </row>
    <row r="878" spans="1:64" x14ac:dyDescent="0.25">
      <c r="A878" s="64" t="s">
        <v>676</v>
      </c>
      <c r="B878" s="64" t="s">
        <v>683</v>
      </c>
      <c r="C878" s="65"/>
      <c r="D878" s="66"/>
      <c r="E878" s="67"/>
      <c r="F878" s="68"/>
      <c r="G878" s="65"/>
      <c r="H878" s="69"/>
      <c r="I878" s="70"/>
      <c r="J878" s="70"/>
      <c r="K878" s="34" t="s">
        <v>65</v>
      </c>
      <c r="L878" s="77">
        <v>1376</v>
      </c>
      <c r="M878" s="77"/>
      <c r="N878" s="72"/>
      <c r="O878" s="79" t="s">
        <v>999</v>
      </c>
      <c r="P878" s="81">
        <v>43170.636921296296</v>
      </c>
      <c r="Q878" s="79" t="s">
        <v>1717</v>
      </c>
      <c r="R878" s="83" t="s">
        <v>2389</v>
      </c>
      <c r="S878" s="79" t="s">
        <v>2505</v>
      </c>
      <c r="T878" s="79"/>
      <c r="U878" s="79"/>
      <c r="V878" s="83" t="s">
        <v>3812</v>
      </c>
      <c r="W878" s="81">
        <v>43170.636921296296</v>
      </c>
      <c r="X878" s="83" t="s">
        <v>4753</v>
      </c>
      <c r="Y878" s="79"/>
      <c r="Z878" s="79"/>
      <c r="AA878" s="85" t="s">
        <v>5961</v>
      </c>
      <c r="AB878" s="79"/>
      <c r="AC878" s="79" t="b">
        <v>0</v>
      </c>
      <c r="AD878" s="79">
        <v>0</v>
      </c>
      <c r="AE878" s="85" t="s">
        <v>6296</v>
      </c>
      <c r="AF878" s="79" t="b">
        <v>0</v>
      </c>
      <c r="AG878" s="79" t="s">
        <v>6304</v>
      </c>
      <c r="AH878" s="79"/>
      <c r="AI878" s="85" t="s">
        <v>6296</v>
      </c>
      <c r="AJ878" s="79" t="b">
        <v>0</v>
      </c>
      <c r="AK878" s="79">
        <v>11</v>
      </c>
      <c r="AL878" s="85" t="s">
        <v>6191</v>
      </c>
      <c r="AM878" s="79" t="s">
        <v>6333</v>
      </c>
      <c r="AN878" s="79" t="b">
        <v>0</v>
      </c>
      <c r="AO878" s="85" t="s">
        <v>6191</v>
      </c>
      <c r="AP878" s="79" t="s">
        <v>176</v>
      </c>
      <c r="AQ878" s="79">
        <v>0</v>
      </c>
      <c r="AR878" s="79">
        <v>0</v>
      </c>
      <c r="AS878" s="79"/>
      <c r="AT878" s="79"/>
      <c r="AU878" s="79"/>
      <c r="AV878" s="79"/>
      <c r="AW878" s="79"/>
      <c r="AX878" s="79"/>
      <c r="AY878" s="79"/>
      <c r="AZ878" s="79"/>
      <c r="BA878">
        <v>5</v>
      </c>
      <c r="BB878" s="78" t="str">
        <f>REPLACE(INDEX(GroupVertices[Group], MATCH(Edges24[[#This Row],[Vertex 1]],GroupVertices[Vertex],0)),1,1,"")</f>
        <v>2</v>
      </c>
      <c r="BC878" s="78" t="str">
        <f>REPLACE(INDEX(GroupVertices[Group], MATCH(Edges24[[#This Row],[Vertex 2]],GroupVertices[Vertex],0)),1,1,"")</f>
        <v>2</v>
      </c>
      <c r="BD878" s="48"/>
      <c r="BE878" s="49"/>
      <c r="BF878" s="48"/>
      <c r="BG878" s="49"/>
      <c r="BH878" s="48"/>
      <c r="BI878" s="49"/>
      <c r="BJ878" s="48"/>
      <c r="BK878" s="49"/>
      <c r="BL878" s="48"/>
    </row>
    <row r="879" spans="1:64" x14ac:dyDescent="0.25">
      <c r="A879" s="64" t="s">
        <v>676</v>
      </c>
      <c r="B879" s="64" t="s">
        <v>754</v>
      </c>
      <c r="C879" s="65"/>
      <c r="D879" s="66"/>
      <c r="E879" s="67"/>
      <c r="F879" s="68"/>
      <c r="G879" s="65"/>
      <c r="H879" s="69"/>
      <c r="I879" s="70"/>
      <c r="J879" s="70"/>
      <c r="K879" s="34" t="s">
        <v>65</v>
      </c>
      <c r="L879" s="77">
        <v>1379</v>
      </c>
      <c r="M879" s="77"/>
      <c r="N879" s="72"/>
      <c r="O879" s="79" t="s">
        <v>999</v>
      </c>
      <c r="P879" s="81">
        <v>43171.650011574071</v>
      </c>
      <c r="Q879" s="79" t="s">
        <v>1718</v>
      </c>
      <c r="R879" s="83" t="s">
        <v>2390</v>
      </c>
      <c r="S879" s="79" t="s">
        <v>2639</v>
      </c>
      <c r="T879" s="79" t="s">
        <v>3016</v>
      </c>
      <c r="U879" s="79"/>
      <c r="V879" s="83" t="s">
        <v>3812</v>
      </c>
      <c r="W879" s="81">
        <v>43171.650011574071</v>
      </c>
      <c r="X879" s="83" t="s">
        <v>4754</v>
      </c>
      <c r="Y879" s="79"/>
      <c r="Z879" s="79"/>
      <c r="AA879" s="85" t="s">
        <v>5962</v>
      </c>
      <c r="AB879" s="79"/>
      <c r="AC879" s="79" t="b">
        <v>0</v>
      </c>
      <c r="AD879" s="79">
        <v>1</v>
      </c>
      <c r="AE879" s="85" t="s">
        <v>6296</v>
      </c>
      <c r="AF879" s="79" t="b">
        <v>0</v>
      </c>
      <c r="AG879" s="79" t="s">
        <v>6304</v>
      </c>
      <c r="AH879" s="79"/>
      <c r="AI879" s="85" t="s">
        <v>6296</v>
      </c>
      <c r="AJ879" s="79" t="b">
        <v>0</v>
      </c>
      <c r="AK879" s="79">
        <v>0</v>
      </c>
      <c r="AL879" s="85" t="s">
        <v>6296</v>
      </c>
      <c r="AM879" s="79" t="s">
        <v>6330</v>
      </c>
      <c r="AN879" s="79" t="b">
        <v>0</v>
      </c>
      <c r="AO879" s="85" t="s">
        <v>5962</v>
      </c>
      <c r="AP879" s="79" t="s">
        <v>176</v>
      </c>
      <c r="AQ879" s="79">
        <v>0</v>
      </c>
      <c r="AR879" s="79">
        <v>0</v>
      </c>
      <c r="AS879" s="79"/>
      <c r="AT879" s="79"/>
      <c r="AU879" s="79"/>
      <c r="AV879" s="79"/>
      <c r="AW879" s="79"/>
      <c r="AX879" s="79"/>
      <c r="AY879" s="79"/>
      <c r="AZ879" s="79"/>
      <c r="BA879">
        <v>7</v>
      </c>
      <c r="BB879" s="78" t="str">
        <f>REPLACE(INDEX(GroupVertices[Group], MATCH(Edges24[[#This Row],[Vertex 1]],GroupVertices[Vertex],0)),1,1,"")</f>
        <v>2</v>
      </c>
      <c r="BC879" s="78" t="str">
        <f>REPLACE(INDEX(GroupVertices[Group], MATCH(Edges24[[#This Row],[Vertex 2]],GroupVertices[Vertex],0)),1,1,"")</f>
        <v>2</v>
      </c>
      <c r="BD879" s="48">
        <v>1</v>
      </c>
      <c r="BE879" s="49">
        <v>4.166666666666667</v>
      </c>
      <c r="BF879" s="48">
        <v>0</v>
      </c>
      <c r="BG879" s="49">
        <v>0</v>
      </c>
      <c r="BH879" s="48">
        <v>0</v>
      </c>
      <c r="BI879" s="49">
        <v>0</v>
      </c>
      <c r="BJ879" s="48">
        <v>23</v>
      </c>
      <c r="BK879" s="49">
        <v>95.833333333333329</v>
      </c>
      <c r="BL879" s="48">
        <v>24</v>
      </c>
    </row>
    <row r="880" spans="1:64" x14ac:dyDescent="0.25">
      <c r="A880" s="64" t="s">
        <v>676</v>
      </c>
      <c r="B880" s="64" t="s">
        <v>754</v>
      </c>
      <c r="C880" s="65"/>
      <c r="D880" s="66"/>
      <c r="E880" s="67"/>
      <c r="F880" s="68"/>
      <c r="G880" s="65"/>
      <c r="H880" s="69"/>
      <c r="I880" s="70"/>
      <c r="J880" s="70"/>
      <c r="K880" s="34" t="s">
        <v>65</v>
      </c>
      <c r="L880" s="77">
        <v>1380</v>
      </c>
      <c r="M880" s="77"/>
      <c r="N880" s="72"/>
      <c r="O880" s="79" t="s">
        <v>999</v>
      </c>
      <c r="P880" s="81">
        <v>43174.65</v>
      </c>
      <c r="Q880" s="79" t="s">
        <v>1719</v>
      </c>
      <c r="R880" s="83" t="s">
        <v>2391</v>
      </c>
      <c r="S880" s="79" t="s">
        <v>2519</v>
      </c>
      <c r="T880" s="79" t="s">
        <v>3017</v>
      </c>
      <c r="U880" s="79"/>
      <c r="V880" s="83" t="s">
        <v>3812</v>
      </c>
      <c r="W880" s="81">
        <v>43174.65</v>
      </c>
      <c r="X880" s="83" t="s">
        <v>4755</v>
      </c>
      <c r="Y880" s="79"/>
      <c r="Z880" s="79"/>
      <c r="AA880" s="85" t="s">
        <v>5963</v>
      </c>
      <c r="AB880" s="79"/>
      <c r="AC880" s="79" t="b">
        <v>0</v>
      </c>
      <c r="AD880" s="79">
        <v>0</v>
      </c>
      <c r="AE880" s="85" t="s">
        <v>6296</v>
      </c>
      <c r="AF880" s="79" t="b">
        <v>0</v>
      </c>
      <c r="AG880" s="79" t="s">
        <v>6304</v>
      </c>
      <c r="AH880" s="79"/>
      <c r="AI880" s="85" t="s">
        <v>6296</v>
      </c>
      <c r="AJ880" s="79" t="b">
        <v>0</v>
      </c>
      <c r="AK880" s="79">
        <v>0</v>
      </c>
      <c r="AL880" s="85" t="s">
        <v>6296</v>
      </c>
      <c r="AM880" s="79" t="s">
        <v>6330</v>
      </c>
      <c r="AN880" s="79" t="b">
        <v>0</v>
      </c>
      <c r="AO880" s="85" t="s">
        <v>5963</v>
      </c>
      <c r="AP880" s="79" t="s">
        <v>176</v>
      </c>
      <c r="AQ880" s="79">
        <v>0</v>
      </c>
      <c r="AR880" s="79">
        <v>0</v>
      </c>
      <c r="AS880" s="79"/>
      <c r="AT880" s="79"/>
      <c r="AU880" s="79"/>
      <c r="AV880" s="79"/>
      <c r="AW880" s="79"/>
      <c r="AX880" s="79"/>
      <c r="AY880" s="79"/>
      <c r="AZ880" s="79"/>
      <c r="BA880">
        <v>7</v>
      </c>
      <c r="BB880" s="78" t="str">
        <f>REPLACE(INDEX(GroupVertices[Group], MATCH(Edges24[[#This Row],[Vertex 1]],GroupVertices[Vertex],0)),1,1,"")</f>
        <v>2</v>
      </c>
      <c r="BC880" s="78" t="str">
        <f>REPLACE(INDEX(GroupVertices[Group], MATCH(Edges24[[#This Row],[Vertex 2]],GroupVertices[Vertex],0)),1,1,"")</f>
        <v>2</v>
      </c>
      <c r="BD880" s="48"/>
      <c r="BE880" s="49"/>
      <c r="BF880" s="48"/>
      <c r="BG880" s="49"/>
      <c r="BH880" s="48"/>
      <c r="BI880" s="49"/>
      <c r="BJ880" s="48"/>
      <c r="BK880" s="49"/>
      <c r="BL880" s="48"/>
    </row>
    <row r="881" spans="1:64" x14ac:dyDescent="0.25">
      <c r="A881" s="64" t="s">
        <v>676</v>
      </c>
      <c r="B881" s="64" t="s">
        <v>754</v>
      </c>
      <c r="C881" s="65"/>
      <c r="D881" s="66"/>
      <c r="E881" s="67"/>
      <c r="F881" s="68"/>
      <c r="G881" s="65"/>
      <c r="H881" s="69"/>
      <c r="I881" s="70"/>
      <c r="J881" s="70"/>
      <c r="K881" s="34" t="s">
        <v>65</v>
      </c>
      <c r="L881" s="77">
        <v>1382</v>
      </c>
      <c r="M881" s="77"/>
      <c r="N881" s="72"/>
      <c r="O881" s="79" t="s">
        <v>999</v>
      </c>
      <c r="P881" s="81">
        <v>43177.588194444441</v>
      </c>
      <c r="Q881" s="79" t="s">
        <v>1720</v>
      </c>
      <c r="R881" s="83" t="s">
        <v>2290</v>
      </c>
      <c r="S881" s="79" t="s">
        <v>2519</v>
      </c>
      <c r="T881" s="79" t="s">
        <v>3018</v>
      </c>
      <c r="U881" s="79"/>
      <c r="V881" s="83" t="s">
        <v>3812</v>
      </c>
      <c r="W881" s="81">
        <v>43177.588194444441</v>
      </c>
      <c r="X881" s="83" t="s">
        <v>4756</v>
      </c>
      <c r="Y881" s="79"/>
      <c r="Z881" s="79"/>
      <c r="AA881" s="85" t="s">
        <v>5964</v>
      </c>
      <c r="AB881" s="79"/>
      <c r="AC881" s="79" t="b">
        <v>0</v>
      </c>
      <c r="AD881" s="79">
        <v>0</v>
      </c>
      <c r="AE881" s="85" t="s">
        <v>6296</v>
      </c>
      <c r="AF881" s="79" t="b">
        <v>0</v>
      </c>
      <c r="AG881" s="79" t="s">
        <v>6304</v>
      </c>
      <c r="AH881" s="79"/>
      <c r="AI881" s="85" t="s">
        <v>6296</v>
      </c>
      <c r="AJ881" s="79" t="b">
        <v>0</v>
      </c>
      <c r="AK881" s="79">
        <v>1</v>
      </c>
      <c r="AL881" s="85" t="s">
        <v>6296</v>
      </c>
      <c r="AM881" s="79" t="s">
        <v>6330</v>
      </c>
      <c r="AN881" s="79" t="b">
        <v>0</v>
      </c>
      <c r="AO881" s="85" t="s">
        <v>5964</v>
      </c>
      <c r="AP881" s="79" t="s">
        <v>176</v>
      </c>
      <c r="AQ881" s="79">
        <v>0</v>
      </c>
      <c r="AR881" s="79">
        <v>0</v>
      </c>
      <c r="AS881" s="79"/>
      <c r="AT881" s="79"/>
      <c r="AU881" s="79"/>
      <c r="AV881" s="79"/>
      <c r="AW881" s="79"/>
      <c r="AX881" s="79"/>
      <c r="AY881" s="79"/>
      <c r="AZ881" s="79"/>
      <c r="BA881">
        <v>7</v>
      </c>
      <c r="BB881" s="78" t="str">
        <f>REPLACE(INDEX(GroupVertices[Group], MATCH(Edges24[[#This Row],[Vertex 1]],GroupVertices[Vertex],0)),1,1,"")</f>
        <v>2</v>
      </c>
      <c r="BC881" s="78" t="str">
        <f>REPLACE(INDEX(GroupVertices[Group], MATCH(Edges24[[#This Row],[Vertex 2]],GroupVertices[Vertex],0)),1,1,"")</f>
        <v>2</v>
      </c>
      <c r="BD881" s="48"/>
      <c r="BE881" s="49"/>
      <c r="BF881" s="48"/>
      <c r="BG881" s="49"/>
      <c r="BH881" s="48"/>
      <c r="BI881" s="49"/>
      <c r="BJ881" s="48"/>
      <c r="BK881" s="49"/>
      <c r="BL881" s="48"/>
    </row>
    <row r="882" spans="1:64" x14ac:dyDescent="0.25">
      <c r="A882" s="64" t="s">
        <v>747</v>
      </c>
      <c r="B882" s="64" t="s">
        <v>676</v>
      </c>
      <c r="C882" s="65"/>
      <c r="D882" s="66"/>
      <c r="E882" s="67"/>
      <c r="F882" s="68"/>
      <c r="G882" s="65"/>
      <c r="H882" s="69"/>
      <c r="I882" s="70"/>
      <c r="J882" s="70"/>
      <c r="K882" s="34" t="s">
        <v>65</v>
      </c>
      <c r="L882" s="77">
        <v>1386</v>
      </c>
      <c r="M882" s="77"/>
      <c r="N882" s="72"/>
      <c r="O882" s="79" t="s">
        <v>999</v>
      </c>
      <c r="P882" s="81">
        <v>43178.636180555557</v>
      </c>
      <c r="Q882" s="79" t="s">
        <v>1721</v>
      </c>
      <c r="R882" s="79"/>
      <c r="S882" s="79"/>
      <c r="T882" s="79"/>
      <c r="U882" s="79"/>
      <c r="V882" s="83" t="s">
        <v>3857</v>
      </c>
      <c r="W882" s="81">
        <v>43178.636180555557</v>
      </c>
      <c r="X882" s="83" t="s">
        <v>4757</v>
      </c>
      <c r="Y882" s="79"/>
      <c r="Z882" s="79"/>
      <c r="AA882" s="85" t="s">
        <v>5965</v>
      </c>
      <c r="AB882" s="79"/>
      <c r="AC882" s="79" t="b">
        <v>0</v>
      </c>
      <c r="AD882" s="79">
        <v>0</v>
      </c>
      <c r="AE882" s="85" t="s">
        <v>6296</v>
      </c>
      <c r="AF882" s="79" t="b">
        <v>0</v>
      </c>
      <c r="AG882" s="79" t="s">
        <v>6304</v>
      </c>
      <c r="AH882" s="79"/>
      <c r="AI882" s="85" t="s">
        <v>6296</v>
      </c>
      <c r="AJ882" s="79" t="b">
        <v>0</v>
      </c>
      <c r="AK882" s="79">
        <v>3</v>
      </c>
      <c r="AL882" s="85" t="s">
        <v>5959</v>
      </c>
      <c r="AM882" s="79" t="s">
        <v>6333</v>
      </c>
      <c r="AN882" s="79" t="b">
        <v>0</v>
      </c>
      <c r="AO882" s="85" t="s">
        <v>5959</v>
      </c>
      <c r="AP882" s="79" t="s">
        <v>176</v>
      </c>
      <c r="AQ882" s="79">
        <v>0</v>
      </c>
      <c r="AR882" s="79">
        <v>0</v>
      </c>
      <c r="AS882" s="79"/>
      <c r="AT882" s="79"/>
      <c r="AU882" s="79"/>
      <c r="AV882" s="79"/>
      <c r="AW882" s="79"/>
      <c r="AX882" s="79"/>
      <c r="AY882" s="79"/>
      <c r="AZ882" s="79"/>
      <c r="BA882">
        <v>2</v>
      </c>
      <c r="BB882" s="78" t="str">
        <f>REPLACE(INDEX(GroupVertices[Group], MATCH(Edges24[[#This Row],[Vertex 1]],GroupVertices[Vertex],0)),1,1,"")</f>
        <v>2</v>
      </c>
      <c r="BC882" s="78" t="str">
        <f>REPLACE(INDEX(GroupVertices[Group], MATCH(Edges24[[#This Row],[Vertex 2]],GroupVertices[Vertex],0)),1,1,"")</f>
        <v>2</v>
      </c>
      <c r="BD882" s="48">
        <v>0</v>
      </c>
      <c r="BE882" s="49">
        <v>0</v>
      </c>
      <c r="BF882" s="48">
        <v>1</v>
      </c>
      <c r="BG882" s="49">
        <v>4.166666666666667</v>
      </c>
      <c r="BH882" s="48">
        <v>0</v>
      </c>
      <c r="BI882" s="49">
        <v>0</v>
      </c>
      <c r="BJ882" s="48">
        <v>23</v>
      </c>
      <c r="BK882" s="49">
        <v>95.833333333333329</v>
      </c>
      <c r="BL882" s="48">
        <v>24</v>
      </c>
    </row>
    <row r="883" spans="1:64" x14ac:dyDescent="0.25">
      <c r="A883" s="64" t="s">
        <v>747</v>
      </c>
      <c r="B883" s="64" t="s">
        <v>754</v>
      </c>
      <c r="C883" s="65"/>
      <c r="D883" s="66"/>
      <c r="E883" s="67"/>
      <c r="F883" s="68"/>
      <c r="G883" s="65"/>
      <c r="H883" s="69"/>
      <c r="I883" s="70"/>
      <c r="J883" s="70"/>
      <c r="K883" s="34" t="s">
        <v>65</v>
      </c>
      <c r="L883" s="77">
        <v>1387</v>
      </c>
      <c r="M883" s="77"/>
      <c r="N883" s="72"/>
      <c r="O883" s="79" t="s">
        <v>999</v>
      </c>
      <c r="P883" s="81">
        <v>43166.659583333334</v>
      </c>
      <c r="Q883" s="79" t="s">
        <v>1722</v>
      </c>
      <c r="R883" s="83" t="s">
        <v>2392</v>
      </c>
      <c r="S883" s="79" t="s">
        <v>2519</v>
      </c>
      <c r="T883" s="79" t="s">
        <v>2679</v>
      </c>
      <c r="U883" s="79"/>
      <c r="V883" s="83" t="s">
        <v>3857</v>
      </c>
      <c r="W883" s="81">
        <v>43166.659583333334</v>
      </c>
      <c r="X883" s="83" t="s">
        <v>4758</v>
      </c>
      <c r="Y883" s="79"/>
      <c r="Z883" s="79"/>
      <c r="AA883" s="85" t="s">
        <v>5966</v>
      </c>
      <c r="AB883" s="79"/>
      <c r="AC883" s="79" t="b">
        <v>0</v>
      </c>
      <c r="AD883" s="79">
        <v>0</v>
      </c>
      <c r="AE883" s="85" t="s">
        <v>6296</v>
      </c>
      <c r="AF883" s="79" t="b">
        <v>0</v>
      </c>
      <c r="AG883" s="79" t="s">
        <v>6304</v>
      </c>
      <c r="AH883" s="79"/>
      <c r="AI883" s="85" t="s">
        <v>6296</v>
      </c>
      <c r="AJ883" s="79" t="b">
        <v>0</v>
      </c>
      <c r="AK883" s="79">
        <v>2</v>
      </c>
      <c r="AL883" s="85" t="s">
        <v>6158</v>
      </c>
      <c r="AM883" s="79" t="s">
        <v>6333</v>
      </c>
      <c r="AN883" s="79" t="b">
        <v>0</v>
      </c>
      <c r="AO883" s="85" t="s">
        <v>6158</v>
      </c>
      <c r="AP883" s="79" t="s">
        <v>176</v>
      </c>
      <c r="AQ883" s="79">
        <v>0</v>
      </c>
      <c r="AR883" s="79">
        <v>0</v>
      </c>
      <c r="AS883" s="79"/>
      <c r="AT883" s="79"/>
      <c r="AU883" s="79"/>
      <c r="AV883" s="79"/>
      <c r="AW883" s="79"/>
      <c r="AX883" s="79"/>
      <c r="AY883" s="79"/>
      <c r="AZ883" s="79"/>
      <c r="BA883">
        <v>3</v>
      </c>
      <c r="BB883" s="78" t="str">
        <f>REPLACE(INDEX(GroupVertices[Group], MATCH(Edges24[[#This Row],[Vertex 1]],GroupVertices[Vertex],0)),1,1,"")</f>
        <v>2</v>
      </c>
      <c r="BC883" s="78" t="str">
        <f>REPLACE(INDEX(GroupVertices[Group], MATCH(Edges24[[#This Row],[Vertex 2]],GroupVertices[Vertex],0)),1,1,"")</f>
        <v>2</v>
      </c>
      <c r="BD883" s="48"/>
      <c r="BE883" s="49"/>
      <c r="BF883" s="48"/>
      <c r="BG883" s="49"/>
      <c r="BH883" s="48"/>
      <c r="BI883" s="49"/>
      <c r="BJ883" s="48"/>
      <c r="BK883" s="49"/>
      <c r="BL883" s="48"/>
    </row>
    <row r="884" spans="1:64" x14ac:dyDescent="0.25">
      <c r="A884" s="64" t="s">
        <v>747</v>
      </c>
      <c r="B884" s="64" t="s">
        <v>765</v>
      </c>
      <c r="C884" s="65"/>
      <c r="D884" s="66"/>
      <c r="E884" s="67"/>
      <c r="F884" s="68"/>
      <c r="G884" s="65"/>
      <c r="H884" s="69"/>
      <c r="I884" s="70"/>
      <c r="J884" s="70"/>
      <c r="K884" s="34" t="s">
        <v>65</v>
      </c>
      <c r="L884" s="77">
        <v>1389</v>
      </c>
      <c r="M884" s="77"/>
      <c r="N884" s="72"/>
      <c r="O884" s="79" t="s">
        <v>999</v>
      </c>
      <c r="P884" s="81">
        <v>43167.673333333332</v>
      </c>
      <c r="Q884" s="79" t="s">
        <v>1723</v>
      </c>
      <c r="R884" s="83" t="s">
        <v>2393</v>
      </c>
      <c r="S884" s="79" t="s">
        <v>2519</v>
      </c>
      <c r="T884" s="79" t="s">
        <v>3019</v>
      </c>
      <c r="U884" s="79"/>
      <c r="V884" s="83" t="s">
        <v>3857</v>
      </c>
      <c r="W884" s="81">
        <v>43167.673333333332</v>
      </c>
      <c r="X884" s="83" t="s">
        <v>4759</v>
      </c>
      <c r="Y884" s="79"/>
      <c r="Z884" s="79"/>
      <c r="AA884" s="85" t="s">
        <v>5967</v>
      </c>
      <c r="AB884" s="79"/>
      <c r="AC884" s="79" t="b">
        <v>0</v>
      </c>
      <c r="AD884" s="79">
        <v>0</v>
      </c>
      <c r="AE884" s="85" t="s">
        <v>6296</v>
      </c>
      <c r="AF884" s="79" t="b">
        <v>0</v>
      </c>
      <c r="AG884" s="79" t="s">
        <v>6304</v>
      </c>
      <c r="AH884" s="79"/>
      <c r="AI884" s="85" t="s">
        <v>6296</v>
      </c>
      <c r="AJ884" s="79" t="b">
        <v>0</v>
      </c>
      <c r="AK884" s="79">
        <v>4</v>
      </c>
      <c r="AL884" s="85" t="s">
        <v>6160</v>
      </c>
      <c r="AM884" s="79" t="s">
        <v>6333</v>
      </c>
      <c r="AN884" s="79" t="b">
        <v>0</v>
      </c>
      <c r="AO884" s="85" t="s">
        <v>6160</v>
      </c>
      <c r="AP884" s="79" t="s">
        <v>176</v>
      </c>
      <c r="AQ884" s="79">
        <v>0</v>
      </c>
      <c r="AR884" s="79">
        <v>0</v>
      </c>
      <c r="AS884" s="79"/>
      <c r="AT884" s="79"/>
      <c r="AU884" s="79"/>
      <c r="AV884" s="79"/>
      <c r="AW884" s="79"/>
      <c r="AX884" s="79"/>
      <c r="AY884" s="79"/>
      <c r="AZ884" s="79"/>
      <c r="BA884">
        <v>1</v>
      </c>
      <c r="BB884" s="78" t="str">
        <f>REPLACE(INDEX(GroupVertices[Group], MATCH(Edges24[[#This Row],[Vertex 1]],GroupVertices[Vertex],0)),1,1,"")</f>
        <v>2</v>
      </c>
      <c r="BC884" s="78" t="str">
        <f>REPLACE(INDEX(GroupVertices[Group], MATCH(Edges24[[#This Row],[Vertex 2]],GroupVertices[Vertex],0)),1,1,"")</f>
        <v>2</v>
      </c>
      <c r="BD884" s="48"/>
      <c r="BE884" s="49"/>
      <c r="BF884" s="48"/>
      <c r="BG884" s="49"/>
      <c r="BH884" s="48"/>
      <c r="BI884" s="49"/>
      <c r="BJ884" s="48"/>
      <c r="BK884" s="49"/>
      <c r="BL884" s="48"/>
    </row>
    <row r="885" spans="1:64" x14ac:dyDescent="0.25">
      <c r="A885" s="64" t="s">
        <v>747</v>
      </c>
      <c r="B885" s="64" t="s">
        <v>683</v>
      </c>
      <c r="C885" s="65"/>
      <c r="D885" s="66"/>
      <c r="E885" s="67"/>
      <c r="F885" s="68"/>
      <c r="G885" s="65"/>
      <c r="H885" s="69"/>
      <c r="I885" s="70"/>
      <c r="J885" s="70"/>
      <c r="K885" s="34" t="s">
        <v>65</v>
      </c>
      <c r="L885" s="77">
        <v>1392</v>
      </c>
      <c r="M885" s="77"/>
      <c r="N885" s="72"/>
      <c r="O885" s="79" t="s">
        <v>999</v>
      </c>
      <c r="P885" s="81">
        <v>43169.658148148148</v>
      </c>
      <c r="Q885" s="79" t="s">
        <v>1233</v>
      </c>
      <c r="R885" s="79"/>
      <c r="S885" s="79"/>
      <c r="T885" s="79"/>
      <c r="U885" s="79"/>
      <c r="V885" s="83" t="s">
        <v>3857</v>
      </c>
      <c r="W885" s="81">
        <v>43169.658148148148</v>
      </c>
      <c r="X885" s="83" t="s">
        <v>4760</v>
      </c>
      <c r="Y885" s="79"/>
      <c r="Z885" s="79"/>
      <c r="AA885" s="85" t="s">
        <v>5968</v>
      </c>
      <c r="AB885" s="79"/>
      <c r="AC885" s="79" t="b">
        <v>0</v>
      </c>
      <c r="AD885" s="79">
        <v>0</v>
      </c>
      <c r="AE885" s="85" t="s">
        <v>6296</v>
      </c>
      <c r="AF885" s="79" t="b">
        <v>0</v>
      </c>
      <c r="AG885" s="79" t="s">
        <v>6304</v>
      </c>
      <c r="AH885" s="79"/>
      <c r="AI885" s="85" t="s">
        <v>6296</v>
      </c>
      <c r="AJ885" s="79" t="b">
        <v>0</v>
      </c>
      <c r="AK885" s="79">
        <v>8</v>
      </c>
      <c r="AL885" s="85" t="s">
        <v>6165</v>
      </c>
      <c r="AM885" s="79" t="s">
        <v>6333</v>
      </c>
      <c r="AN885" s="79" t="b">
        <v>0</v>
      </c>
      <c r="AO885" s="85" t="s">
        <v>6165</v>
      </c>
      <c r="AP885" s="79" t="s">
        <v>176</v>
      </c>
      <c r="AQ885" s="79">
        <v>0</v>
      </c>
      <c r="AR885" s="79">
        <v>0</v>
      </c>
      <c r="AS885" s="79"/>
      <c r="AT885" s="79"/>
      <c r="AU885" s="79"/>
      <c r="AV885" s="79"/>
      <c r="AW885" s="79"/>
      <c r="AX885" s="79"/>
      <c r="AY885" s="79"/>
      <c r="AZ885" s="79"/>
      <c r="BA885">
        <v>9</v>
      </c>
      <c r="BB885" s="78" t="str">
        <f>REPLACE(INDEX(GroupVertices[Group], MATCH(Edges24[[#This Row],[Vertex 1]],GroupVertices[Vertex],0)),1,1,"")</f>
        <v>2</v>
      </c>
      <c r="BC885" s="78" t="str">
        <f>REPLACE(INDEX(GroupVertices[Group], MATCH(Edges24[[#This Row],[Vertex 2]],GroupVertices[Vertex],0)),1,1,"")</f>
        <v>2</v>
      </c>
      <c r="BD885" s="48">
        <v>0</v>
      </c>
      <c r="BE885" s="49">
        <v>0</v>
      </c>
      <c r="BF885" s="48">
        <v>0</v>
      </c>
      <c r="BG885" s="49">
        <v>0</v>
      </c>
      <c r="BH885" s="48">
        <v>0</v>
      </c>
      <c r="BI885" s="49">
        <v>0</v>
      </c>
      <c r="BJ885" s="48">
        <v>14</v>
      </c>
      <c r="BK885" s="49">
        <v>100</v>
      </c>
      <c r="BL885" s="48">
        <v>14</v>
      </c>
    </row>
    <row r="886" spans="1:64" x14ac:dyDescent="0.25">
      <c r="A886" s="64" t="s">
        <v>747</v>
      </c>
      <c r="B886" s="64" t="s">
        <v>683</v>
      </c>
      <c r="C886" s="65"/>
      <c r="D886" s="66"/>
      <c r="E886" s="67"/>
      <c r="F886" s="68"/>
      <c r="G886" s="65"/>
      <c r="H886" s="69"/>
      <c r="I886" s="70"/>
      <c r="J886" s="70"/>
      <c r="K886" s="34" t="s">
        <v>65</v>
      </c>
      <c r="L886" s="77">
        <v>1393</v>
      </c>
      <c r="M886" s="77"/>
      <c r="N886" s="72"/>
      <c r="O886" s="79" t="s">
        <v>999</v>
      </c>
      <c r="P886" s="81">
        <v>43169.663784722223</v>
      </c>
      <c r="Q886" s="79" t="s">
        <v>1207</v>
      </c>
      <c r="R886" s="79"/>
      <c r="S886" s="79"/>
      <c r="T886" s="79"/>
      <c r="U886" s="79"/>
      <c r="V886" s="83" t="s">
        <v>3857</v>
      </c>
      <c r="W886" s="81">
        <v>43169.663784722223</v>
      </c>
      <c r="X886" s="83" t="s">
        <v>4761</v>
      </c>
      <c r="Y886" s="79"/>
      <c r="Z886" s="79"/>
      <c r="AA886" s="85" t="s">
        <v>5969</v>
      </c>
      <c r="AB886" s="79"/>
      <c r="AC886" s="79" t="b">
        <v>0</v>
      </c>
      <c r="AD886" s="79">
        <v>0</v>
      </c>
      <c r="AE886" s="85" t="s">
        <v>6296</v>
      </c>
      <c r="AF886" s="79" t="b">
        <v>0</v>
      </c>
      <c r="AG886" s="79" t="s">
        <v>6304</v>
      </c>
      <c r="AH886" s="79"/>
      <c r="AI886" s="85" t="s">
        <v>6296</v>
      </c>
      <c r="AJ886" s="79" t="b">
        <v>0</v>
      </c>
      <c r="AK886" s="79">
        <v>3</v>
      </c>
      <c r="AL886" s="85" t="s">
        <v>5804</v>
      </c>
      <c r="AM886" s="79" t="s">
        <v>6333</v>
      </c>
      <c r="AN886" s="79" t="b">
        <v>0</v>
      </c>
      <c r="AO886" s="85" t="s">
        <v>5804</v>
      </c>
      <c r="AP886" s="79" t="s">
        <v>176</v>
      </c>
      <c r="AQ886" s="79">
        <v>0</v>
      </c>
      <c r="AR886" s="79">
        <v>0</v>
      </c>
      <c r="AS886" s="79"/>
      <c r="AT886" s="79"/>
      <c r="AU886" s="79"/>
      <c r="AV886" s="79"/>
      <c r="AW886" s="79"/>
      <c r="AX886" s="79"/>
      <c r="AY886" s="79"/>
      <c r="AZ886" s="79"/>
      <c r="BA886">
        <v>9</v>
      </c>
      <c r="BB886" s="78" t="str">
        <f>REPLACE(INDEX(GroupVertices[Group], MATCH(Edges24[[#This Row],[Vertex 1]],GroupVertices[Vertex],0)),1,1,"")</f>
        <v>2</v>
      </c>
      <c r="BC886" s="78" t="str">
        <f>REPLACE(INDEX(GroupVertices[Group], MATCH(Edges24[[#This Row],[Vertex 2]],GroupVertices[Vertex],0)),1,1,"")</f>
        <v>2</v>
      </c>
      <c r="BD886" s="48">
        <v>1</v>
      </c>
      <c r="BE886" s="49">
        <v>5.2631578947368425</v>
      </c>
      <c r="BF886" s="48">
        <v>0</v>
      </c>
      <c r="BG886" s="49">
        <v>0</v>
      </c>
      <c r="BH886" s="48">
        <v>0</v>
      </c>
      <c r="BI886" s="49">
        <v>0</v>
      </c>
      <c r="BJ886" s="48">
        <v>18</v>
      </c>
      <c r="BK886" s="49">
        <v>94.736842105263165</v>
      </c>
      <c r="BL886" s="48">
        <v>19</v>
      </c>
    </row>
    <row r="887" spans="1:64" x14ac:dyDescent="0.25">
      <c r="A887" s="64" t="s">
        <v>747</v>
      </c>
      <c r="B887" s="64" t="s">
        <v>683</v>
      </c>
      <c r="C887" s="65"/>
      <c r="D887" s="66"/>
      <c r="E887" s="67"/>
      <c r="F887" s="68"/>
      <c r="G887" s="65"/>
      <c r="H887" s="69"/>
      <c r="I887" s="70"/>
      <c r="J887" s="70"/>
      <c r="K887" s="34" t="s">
        <v>65</v>
      </c>
      <c r="L887" s="77">
        <v>1394</v>
      </c>
      <c r="M887" s="77"/>
      <c r="N887" s="72"/>
      <c r="O887" s="79" t="s">
        <v>999</v>
      </c>
      <c r="P887" s="81">
        <v>43170.6875</v>
      </c>
      <c r="Q887" s="79" t="s">
        <v>1724</v>
      </c>
      <c r="R887" s="83" t="s">
        <v>2394</v>
      </c>
      <c r="S887" s="79" t="s">
        <v>2519</v>
      </c>
      <c r="T887" s="79" t="s">
        <v>2756</v>
      </c>
      <c r="U887" s="79"/>
      <c r="V887" s="83" t="s">
        <v>3857</v>
      </c>
      <c r="W887" s="81">
        <v>43170.6875</v>
      </c>
      <c r="X887" s="83" t="s">
        <v>4762</v>
      </c>
      <c r="Y887" s="79"/>
      <c r="Z887" s="79"/>
      <c r="AA887" s="85" t="s">
        <v>5970</v>
      </c>
      <c r="AB887" s="79"/>
      <c r="AC887" s="79" t="b">
        <v>0</v>
      </c>
      <c r="AD887" s="79">
        <v>0</v>
      </c>
      <c r="AE887" s="85" t="s">
        <v>6296</v>
      </c>
      <c r="AF887" s="79" t="b">
        <v>0</v>
      </c>
      <c r="AG887" s="79" t="s">
        <v>6304</v>
      </c>
      <c r="AH887" s="79"/>
      <c r="AI887" s="85" t="s">
        <v>6296</v>
      </c>
      <c r="AJ887" s="79" t="b">
        <v>0</v>
      </c>
      <c r="AK887" s="79">
        <v>2</v>
      </c>
      <c r="AL887" s="85" t="s">
        <v>6183</v>
      </c>
      <c r="AM887" s="79" t="s">
        <v>6333</v>
      </c>
      <c r="AN887" s="79" t="b">
        <v>0</v>
      </c>
      <c r="AO887" s="85" t="s">
        <v>6183</v>
      </c>
      <c r="AP887" s="79" t="s">
        <v>176</v>
      </c>
      <c r="AQ887" s="79">
        <v>0</v>
      </c>
      <c r="AR887" s="79">
        <v>0</v>
      </c>
      <c r="AS887" s="79"/>
      <c r="AT887" s="79"/>
      <c r="AU887" s="79"/>
      <c r="AV887" s="79"/>
      <c r="AW887" s="79"/>
      <c r="AX887" s="79"/>
      <c r="AY887" s="79"/>
      <c r="AZ887" s="79"/>
      <c r="BA887">
        <v>9</v>
      </c>
      <c r="BB887" s="78" t="str">
        <f>REPLACE(INDEX(GroupVertices[Group], MATCH(Edges24[[#This Row],[Vertex 1]],GroupVertices[Vertex],0)),1,1,"")</f>
        <v>2</v>
      </c>
      <c r="BC887" s="78" t="str">
        <f>REPLACE(INDEX(GroupVertices[Group], MATCH(Edges24[[#This Row],[Vertex 2]],GroupVertices[Vertex],0)),1,1,"")</f>
        <v>2</v>
      </c>
      <c r="BD887" s="48">
        <v>0</v>
      </c>
      <c r="BE887" s="49">
        <v>0</v>
      </c>
      <c r="BF887" s="48">
        <v>0</v>
      </c>
      <c r="BG887" s="49">
        <v>0</v>
      </c>
      <c r="BH887" s="48">
        <v>0</v>
      </c>
      <c r="BI887" s="49">
        <v>0</v>
      </c>
      <c r="BJ887" s="48">
        <v>14</v>
      </c>
      <c r="BK887" s="49">
        <v>100</v>
      </c>
      <c r="BL887" s="48">
        <v>14</v>
      </c>
    </row>
    <row r="888" spans="1:64" x14ac:dyDescent="0.25">
      <c r="A888" s="64" t="s">
        <v>747</v>
      </c>
      <c r="B888" s="64" t="s">
        <v>754</v>
      </c>
      <c r="C888" s="65"/>
      <c r="D888" s="66"/>
      <c r="E888" s="67"/>
      <c r="F888" s="68"/>
      <c r="G888" s="65"/>
      <c r="H888" s="69"/>
      <c r="I888" s="70"/>
      <c r="J888" s="70"/>
      <c r="K888" s="34" t="s">
        <v>65</v>
      </c>
      <c r="L888" s="77">
        <v>1395</v>
      </c>
      <c r="M888" s="77"/>
      <c r="N888" s="72"/>
      <c r="O888" s="79" t="s">
        <v>999</v>
      </c>
      <c r="P888" s="81">
        <v>43177.631238425929</v>
      </c>
      <c r="Q888" s="79" t="s">
        <v>1725</v>
      </c>
      <c r="R888" s="83" t="s">
        <v>2395</v>
      </c>
      <c r="S888" s="79" t="s">
        <v>2519</v>
      </c>
      <c r="T888" s="79" t="s">
        <v>3020</v>
      </c>
      <c r="U888" s="79"/>
      <c r="V888" s="83" t="s">
        <v>3857</v>
      </c>
      <c r="W888" s="81">
        <v>43177.631238425929</v>
      </c>
      <c r="X888" s="83" t="s">
        <v>4763</v>
      </c>
      <c r="Y888" s="79"/>
      <c r="Z888" s="79"/>
      <c r="AA888" s="85" t="s">
        <v>5971</v>
      </c>
      <c r="AB888" s="79"/>
      <c r="AC888" s="79" t="b">
        <v>0</v>
      </c>
      <c r="AD888" s="79">
        <v>0</v>
      </c>
      <c r="AE888" s="85" t="s">
        <v>6296</v>
      </c>
      <c r="AF888" s="79" t="b">
        <v>0</v>
      </c>
      <c r="AG888" s="79" t="s">
        <v>6304</v>
      </c>
      <c r="AH888" s="79"/>
      <c r="AI888" s="85" t="s">
        <v>6296</v>
      </c>
      <c r="AJ888" s="79" t="b">
        <v>0</v>
      </c>
      <c r="AK888" s="79">
        <v>4</v>
      </c>
      <c r="AL888" s="85" t="s">
        <v>6174</v>
      </c>
      <c r="AM888" s="79" t="s">
        <v>6333</v>
      </c>
      <c r="AN888" s="79" t="b">
        <v>0</v>
      </c>
      <c r="AO888" s="85" t="s">
        <v>6174</v>
      </c>
      <c r="AP888" s="79" t="s">
        <v>176</v>
      </c>
      <c r="AQ888" s="79">
        <v>0</v>
      </c>
      <c r="AR888" s="79">
        <v>0</v>
      </c>
      <c r="AS888" s="79"/>
      <c r="AT888" s="79"/>
      <c r="AU888" s="79"/>
      <c r="AV888" s="79"/>
      <c r="AW888" s="79"/>
      <c r="AX888" s="79"/>
      <c r="AY888" s="79"/>
      <c r="AZ888" s="79"/>
      <c r="BA888">
        <v>3</v>
      </c>
      <c r="BB888" s="78" t="str">
        <f>REPLACE(INDEX(GroupVertices[Group], MATCH(Edges24[[#This Row],[Vertex 1]],GroupVertices[Vertex],0)),1,1,"")</f>
        <v>2</v>
      </c>
      <c r="BC888" s="78" t="str">
        <f>REPLACE(INDEX(GroupVertices[Group], MATCH(Edges24[[#This Row],[Vertex 2]],GroupVertices[Vertex],0)),1,1,"")</f>
        <v>2</v>
      </c>
      <c r="BD888" s="48"/>
      <c r="BE888" s="49"/>
      <c r="BF888" s="48"/>
      <c r="BG888" s="49"/>
      <c r="BH888" s="48"/>
      <c r="BI888" s="49"/>
      <c r="BJ888" s="48"/>
      <c r="BK888" s="49"/>
      <c r="BL888" s="48"/>
    </row>
    <row r="889" spans="1:64" x14ac:dyDescent="0.25">
      <c r="A889" s="64" t="s">
        <v>747</v>
      </c>
      <c r="B889" s="64" t="s">
        <v>754</v>
      </c>
      <c r="C889" s="65"/>
      <c r="D889" s="66"/>
      <c r="E889" s="67"/>
      <c r="F889" s="68"/>
      <c r="G889" s="65"/>
      <c r="H889" s="69"/>
      <c r="I889" s="70"/>
      <c r="J889" s="70"/>
      <c r="K889" s="34" t="s">
        <v>65</v>
      </c>
      <c r="L889" s="77">
        <v>1397</v>
      </c>
      <c r="M889" s="77"/>
      <c r="N889" s="72"/>
      <c r="O889" s="79" t="s">
        <v>999</v>
      </c>
      <c r="P889" s="81">
        <v>43177.633483796293</v>
      </c>
      <c r="Q889" s="79" t="s">
        <v>1576</v>
      </c>
      <c r="R889" s="83" t="s">
        <v>2311</v>
      </c>
      <c r="S889" s="79" t="s">
        <v>2518</v>
      </c>
      <c r="T889" s="79" t="s">
        <v>2891</v>
      </c>
      <c r="U889" s="79"/>
      <c r="V889" s="83" t="s">
        <v>3857</v>
      </c>
      <c r="W889" s="81">
        <v>43177.633483796293</v>
      </c>
      <c r="X889" s="83" t="s">
        <v>4764</v>
      </c>
      <c r="Y889" s="79"/>
      <c r="Z889" s="79"/>
      <c r="AA889" s="85" t="s">
        <v>5972</v>
      </c>
      <c r="AB889" s="79"/>
      <c r="AC889" s="79" t="b">
        <v>0</v>
      </c>
      <c r="AD889" s="79">
        <v>0</v>
      </c>
      <c r="AE889" s="85" t="s">
        <v>6296</v>
      </c>
      <c r="AF889" s="79" t="b">
        <v>0</v>
      </c>
      <c r="AG889" s="79" t="s">
        <v>6304</v>
      </c>
      <c r="AH889" s="79"/>
      <c r="AI889" s="85" t="s">
        <v>6296</v>
      </c>
      <c r="AJ889" s="79" t="b">
        <v>0</v>
      </c>
      <c r="AK889" s="79">
        <v>3</v>
      </c>
      <c r="AL889" s="85" t="s">
        <v>6189</v>
      </c>
      <c r="AM889" s="79" t="s">
        <v>6333</v>
      </c>
      <c r="AN889" s="79" t="b">
        <v>0</v>
      </c>
      <c r="AO889" s="85" t="s">
        <v>6189</v>
      </c>
      <c r="AP889" s="79" t="s">
        <v>176</v>
      </c>
      <c r="AQ889" s="79">
        <v>0</v>
      </c>
      <c r="AR889" s="79">
        <v>0</v>
      </c>
      <c r="AS889" s="79"/>
      <c r="AT889" s="79"/>
      <c r="AU889" s="79"/>
      <c r="AV889" s="79"/>
      <c r="AW889" s="79"/>
      <c r="AX889" s="79"/>
      <c r="AY889" s="79"/>
      <c r="AZ889" s="79"/>
      <c r="BA889">
        <v>3</v>
      </c>
      <c r="BB889" s="78" t="str">
        <f>REPLACE(INDEX(GroupVertices[Group], MATCH(Edges24[[#This Row],[Vertex 1]],GroupVertices[Vertex],0)),1,1,"")</f>
        <v>2</v>
      </c>
      <c r="BC889" s="78" t="str">
        <f>REPLACE(INDEX(GroupVertices[Group], MATCH(Edges24[[#This Row],[Vertex 2]],GroupVertices[Vertex],0)),1,1,"")</f>
        <v>2</v>
      </c>
      <c r="BD889" s="48"/>
      <c r="BE889" s="49"/>
      <c r="BF889" s="48"/>
      <c r="BG889" s="49"/>
      <c r="BH889" s="48"/>
      <c r="BI889" s="49"/>
      <c r="BJ889" s="48"/>
      <c r="BK889" s="49"/>
      <c r="BL889" s="48"/>
    </row>
    <row r="890" spans="1:64" x14ac:dyDescent="0.25">
      <c r="A890" s="64" t="s">
        <v>749</v>
      </c>
      <c r="B890" s="64" t="s">
        <v>754</v>
      </c>
      <c r="C890" s="65"/>
      <c r="D890" s="66"/>
      <c r="E890" s="67"/>
      <c r="F890" s="68"/>
      <c r="G890" s="65"/>
      <c r="H890" s="69"/>
      <c r="I890" s="70"/>
      <c r="J890" s="70"/>
      <c r="K890" s="34" t="s">
        <v>65</v>
      </c>
      <c r="L890" s="77">
        <v>1400</v>
      </c>
      <c r="M890" s="77"/>
      <c r="N890" s="72"/>
      <c r="O890" s="79" t="s">
        <v>999</v>
      </c>
      <c r="P890" s="81">
        <v>43165.679872685185</v>
      </c>
      <c r="Q890" s="79" t="s">
        <v>1726</v>
      </c>
      <c r="R890" s="83" t="s">
        <v>2396</v>
      </c>
      <c r="S890" s="79" t="s">
        <v>2505</v>
      </c>
      <c r="T890" s="79" t="s">
        <v>3021</v>
      </c>
      <c r="U890" s="83" t="s">
        <v>3376</v>
      </c>
      <c r="V890" s="83" t="s">
        <v>3376</v>
      </c>
      <c r="W890" s="81">
        <v>43165.679872685185</v>
      </c>
      <c r="X890" s="83" t="s">
        <v>4765</v>
      </c>
      <c r="Y890" s="79"/>
      <c r="Z890" s="79"/>
      <c r="AA890" s="85" t="s">
        <v>5973</v>
      </c>
      <c r="AB890" s="79"/>
      <c r="AC890" s="79" t="b">
        <v>0</v>
      </c>
      <c r="AD890" s="79">
        <v>0</v>
      </c>
      <c r="AE890" s="85" t="s">
        <v>6296</v>
      </c>
      <c r="AF890" s="79" t="b">
        <v>0</v>
      </c>
      <c r="AG890" s="79" t="s">
        <v>6304</v>
      </c>
      <c r="AH890" s="79"/>
      <c r="AI890" s="85" t="s">
        <v>6296</v>
      </c>
      <c r="AJ890" s="79" t="b">
        <v>0</v>
      </c>
      <c r="AK890" s="79">
        <v>0</v>
      </c>
      <c r="AL890" s="85" t="s">
        <v>6296</v>
      </c>
      <c r="AM890" s="79" t="s">
        <v>6330</v>
      </c>
      <c r="AN890" s="79" t="b">
        <v>0</v>
      </c>
      <c r="AO890" s="85" t="s">
        <v>5973</v>
      </c>
      <c r="AP890" s="79" t="s">
        <v>176</v>
      </c>
      <c r="AQ890" s="79">
        <v>0</v>
      </c>
      <c r="AR890" s="79">
        <v>0</v>
      </c>
      <c r="AS890" s="79"/>
      <c r="AT890" s="79"/>
      <c r="AU890" s="79"/>
      <c r="AV890" s="79"/>
      <c r="AW890" s="79"/>
      <c r="AX890" s="79"/>
      <c r="AY890" s="79"/>
      <c r="AZ890" s="79"/>
      <c r="BA890">
        <v>1</v>
      </c>
      <c r="BB890" s="78" t="str">
        <f>REPLACE(INDEX(GroupVertices[Group], MATCH(Edges24[[#This Row],[Vertex 1]],GroupVertices[Vertex],0)),1,1,"")</f>
        <v>2</v>
      </c>
      <c r="BC890" s="78" t="str">
        <f>REPLACE(INDEX(GroupVertices[Group], MATCH(Edges24[[#This Row],[Vertex 2]],GroupVertices[Vertex],0)),1,1,"")</f>
        <v>2</v>
      </c>
      <c r="BD890" s="48"/>
      <c r="BE890" s="49"/>
      <c r="BF890" s="48"/>
      <c r="BG890" s="49"/>
      <c r="BH890" s="48"/>
      <c r="BI890" s="49"/>
      <c r="BJ890" s="48"/>
      <c r="BK890" s="49"/>
      <c r="BL890" s="48"/>
    </row>
    <row r="891" spans="1:64" x14ac:dyDescent="0.25">
      <c r="A891" s="64" t="s">
        <v>749</v>
      </c>
      <c r="B891" s="64" t="s">
        <v>749</v>
      </c>
      <c r="C891" s="65"/>
      <c r="D891" s="66"/>
      <c r="E891" s="67"/>
      <c r="F891" s="68"/>
      <c r="G891" s="65"/>
      <c r="H891" s="69"/>
      <c r="I891" s="70"/>
      <c r="J891" s="70"/>
      <c r="K891" s="34" t="s">
        <v>65</v>
      </c>
      <c r="L891" s="77">
        <v>1402</v>
      </c>
      <c r="M891" s="77"/>
      <c r="N891" s="72"/>
      <c r="O891" s="79" t="s">
        <v>176</v>
      </c>
      <c r="P891" s="81">
        <v>43178.638206018521</v>
      </c>
      <c r="Q891" s="79" t="s">
        <v>1727</v>
      </c>
      <c r="R891" s="83" t="s">
        <v>2394</v>
      </c>
      <c r="S891" s="79" t="s">
        <v>2519</v>
      </c>
      <c r="T891" s="79" t="s">
        <v>2756</v>
      </c>
      <c r="U891" s="83" t="s">
        <v>3377</v>
      </c>
      <c r="V891" s="83" t="s">
        <v>3377</v>
      </c>
      <c r="W891" s="81">
        <v>43178.638206018521</v>
      </c>
      <c r="X891" s="83" t="s">
        <v>4766</v>
      </c>
      <c r="Y891" s="79"/>
      <c r="Z891" s="79"/>
      <c r="AA891" s="85" t="s">
        <v>5974</v>
      </c>
      <c r="AB891" s="79"/>
      <c r="AC891" s="79" t="b">
        <v>0</v>
      </c>
      <c r="AD891" s="79">
        <v>0</v>
      </c>
      <c r="AE891" s="85" t="s">
        <v>6296</v>
      </c>
      <c r="AF891" s="79" t="b">
        <v>0</v>
      </c>
      <c r="AG891" s="79" t="s">
        <v>6304</v>
      </c>
      <c r="AH891" s="79"/>
      <c r="AI891" s="85" t="s">
        <v>6296</v>
      </c>
      <c r="AJ891" s="79" t="b">
        <v>0</v>
      </c>
      <c r="AK891" s="79">
        <v>0</v>
      </c>
      <c r="AL891" s="85" t="s">
        <v>6296</v>
      </c>
      <c r="AM891" s="79" t="s">
        <v>6330</v>
      </c>
      <c r="AN891" s="79" t="b">
        <v>0</v>
      </c>
      <c r="AO891" s="85" t="s">
        <v>5974</v>
      </c>
      <c r="AP891" s="79" t="s">
        <v>176</v>
      </c>
      <c r="AQ891" s="79">
        <v>0</v>
      </c>
      <c r="AR891" s="79">
        <v>0</v>
      </c>
      <c r="AS891" s="79"/>
      <c r="AT891" s="79"/>
      <c r="AU891" s="79"/>
      <c r="AV891" s="79"/>
      <c r="AW891" s="79"/>
      <c r="AX891" s="79"/>
      <c r="AY891" s="79"/>
      <c r="AZ891" s="79"/>
      <c r="BA891">
        <v>1</v>
      </c>
      <c r="BB891" s="78" t="str">
        <f>REPLACE(INDEX(GroupVertices[Group], MATCH(Edges24[[#This Row],[Vertex 1]],GroupVertices[Vertex],0)),1,1,"")</f>
        <v>2</v>
      </c>
      <c r="BC891" s="78" t="str">
        <f>REPLACE(INDEX(GroupVertices[Group], MATCH(Edges24[[#This Row],[Vertex 2]],GroupVertices[Vertex],0)),1,1,"")</f>
        <v>2</v>
      </c>
      <c r="BD891" s="48">
        <v>0</v>
      </c>
      <c r="BE891" s="49">
        <v>0</v>
      </c>
      <c r="BF891" s="48">
        <v>1</v>
      </c>
      <c r="BG891" s="49">
        <v>5.882352941176471</v>
      </c>
      <c r="BH891" s="48">
        <v>0</v>
      </c>
      <c r="BI891" s="49">
        <v>0</v>
      </c>
      <c r="BJ891" s="48">
        <v>16</v>
      </c>
      <c r="BK891" s="49">
        <v>94.117647058823536</v>
      </c>
      <c r="BL891" s="48">
        <v>17</v>
      </c>
    </row>
    <row r="892" spans="1:64" x14ac:dyDescent="0.25">
      <c r="A892" s="64" t="s">
        <v>734</v>
      </c>
      <c r="B892" s="64" t="s">
        <v>855</v>
      </c>
      <c r="C892" s="65"/>
      <c r="D892" s="66"/>
      <c r="E892" s="67"/>
      <c r="F892" s="68"/>
      <c r="G892" s="65"/>
      <c r="H892" s="69"/>
      <c r="I892" s="70"/>
      <c r="J892" s="70"/>
      <c r="K892" s="34" t="s">
        <v>65</v>
      </c>
      <c r="L892" s="77">
        <v>1403</v>
      </c>
      <c r="M892" s="77"/>
      <c r="N892" s="72"/>
      <c r="O892" s="79" t="s">
        <v>999</v>
      </c>
      <c r="P892" s="81">
        <v>43178.556250000001</v>
      </c>
      <c r="Q892" s="79" t="s">
        <v>1728</v>
      </c>
      <c r="R892" s="83" t="s">
        <v>2397</v>
      </c>
      <c r="S892" s="79" t="s">
        <v>2640</v>
      </c>
      <c r="T892" s="79" t="s">
        <v>2701</v>
      </c>
      <c r="U892" s="79"/>
      <c r="V892" s="83" t="s">
        <v>3850</v>
      </c>
      <c r="W892" s="81">
        <v>43178.556250000001</v>
      </c>
      <c r="X892" s="83" t="s">
        <v>4767</v>
      </c>
      <c r="Y892" s="79"/>
      <c r="Z892" s="79"/>
      <c r="AA892" s="85" t="s">
        <v>5975</v>
      </c>
      <c r="AB892" s="79"/>
      <c r="AC892" s="79" t="b">
        <v>0</v>
      </c>
      <c r="AD892" s="79">
        <v>1</v>
      </c>
      <c r="AE892" s="85" t="s">
        <v>6296</v>
      </c>
      <c r="AF892" s="79" t="b">
        <v>0</v>
      </c>
      <c r="AG892" s="79" t="s">
        <v>6304</v>
      </c>
      <c r="AH892" s="79"/>
      <c r="AI892" s="85" t="s">
        <v>6296</v>
      </c>
      <c r="AJ892" s="79" t="b">
        <v>0</v>
      </c>
      <c r="AK892" s="79">
        <v>1</v>
      </c>
      <c r="AL892" s="85" t="s">
        <v>6296</v>
      </c>
      <c r="AM892" s="79" t="s">
        <v>6330</v>
      </c>
      <c r="AN892" s="79" t="b">
        <v>0</v>
      </c>
      <c r="AO892" s="85" t="s">
        <v>5975</v>
      </c>
      <c r="AP892" s="79" t="s">
        <v>6415</v>
      </c>
      <c r="AQ892" s="79">
        <v>0</v>
      </c>
      <c r="AR892" s="79">
        <v>0</v>
      </c>
      <c r="AS892" s="79"/>
      <c r="AT892" s="79"/>
      <c r="AU892" s="79"/>
      <c r="AV892" s="79"/>
      <c r="AW892" s="79"/>
      <c r="AX892" s="79"/>
      <c r="AY892" s="79"/>
      <c r="AZ892" s="79"/>
      <c r="BA892">
        <v>1</v>
      </c>
      <c r="BB892" s="78" t="str">
        <f>REPLACE(INDEX(GroupVertices[Group], MATCH(Edges24[[#This Row],[Vertex 1]],GroupVertices[Vertex],0)),1,1,"")</f>
        <v>5</v>
      </c>
      <c r="BC892" s="78" t="str">
        <f>REPLACE(INDEX(GroupVertices[Group], MATCH(Edges24[[#This Row],[Vertex 2]],GroupVertices[Vertex],0)),1,1,"")</f>
        <v>5</v>
      </c>
      <c r="BD892" s="48">
        <v>0</v>
      </c>
      <c r="BE892" s="49">
        <v>0</v>
      </c>
      <c r="BF892" s="48">
        <v>0</v>
      </c>
      <c r="BG892" s="49">
        <v>0</v>
      </c>
      <c r="BH892" s="48">
        <v>0</v>
      </c>
      <c r="BI892" s="49">
        <v>0</v>
      </c>
      <c r="BJ892" s="48">
        <v>10</v>
      </c>
      <c r="BK892" s="49">
        <v>100</v>
      </c>
      <c r="BL892" s="48">
        <v>10</v>
      </c>
    </row>
    <row r="893" spans="1:64" x14ac:dyDescent="0.25">
      <c r="A893" s="64" t="s">
        <v>750</v>
      </c>
      <c r="B893" s="64" t="s">
        <v>855</v>
      </c>
      <c r="C893" s="65"/>
      <c r="D893" s="66"/>
      <c r="E893" s="67"/>
      <c r="F893" s="68"/>
      <c r="G893" s="65"/>
      <c r="H893" s="69"/>
      <c r="I893" s="70"/>
      <c r="J893" s="70"/>
      <c r="K893" s="34" t="s">
        <v>65</v>
      </c>
      <c r="L893" s="77">
        <v>1404</v>
      </c>
      <c r="M893" s="77"/>
      <c r="N893" s="72"/>
      <c r="O893" s="79" t="s">
        <v>999</v>
      </c>
      <c r="P893" s="81">
        <v>43178.640185185184</v>
      </c>
      <c r="Q893" s="79" t="s">
        <v>1729</v>
      </c>
      <c r="R893" s="83" t="s">
        <v>2397</v>
      </c>
      <c r="S893" s="79" t="s">
        <v>2640</v>
      </c>
      <c r="T893" s="79" t="s">
        <v>2701</v>
      </c>
      <c r="U893" s="79"/>
      <c r="V893" s="83" t="s">
        <v>3858</v>
      </c>
      <c r="W893" s="81">
        <v>43178.640185185184</v>
      </c>
      <c r="X893" s="83" t="s">
        <v>4768</v>
      </c>
      <c r="Y893" s="79"/>
      <c r="Z893" s="79"/>
      <c r="AA893" s="85" t="s">
        <v>5976</v>
      </c>
      <c r="AB893" s="79"/>
      <c r="AC893" s="79" t="b">
        <v>0</v>
      </c>
      <c r="AD893" s="79">
        <v>0</v>
      </c>
      <c r="AE893" s="85" t="s">
        <v>6296</v>
      </c>
      <c r="AF893" s="79" t="b">
        <v>0</v>
      </c>
      <c r="AG893" s="79" t="s">
        <v>6304</v>
      </c>
      <c r="AH893" s="79"/>
      <c r="AI893" s="85" t="s">
        <v>6296</v>
      </c>
      <c r="AJ893" s="79" t="b">
        <v>0</v>
      </c>
      <c r="AK893" s="79">
        <v>1</v>
      </c>
      <c r="AL893" s="85" t="s">
        <v>5975</v>
      </c>
      <c r="AM893" s="79" t="s">
        <v>6333</v>
      </c>
      <c r="AN893" s="79" t="b">
        <v>0</v>
      </c>
      <c r="AO893" s="85" t="s">
        <v>5975</v>
      </c>
      <c r="AP893" s="79" t="s">
        <v>176</v>
      </c>
      <c r="AQ893" s="79">
        <v>0</v>
      </c>
      <c r="AR893" s="79">
        <v>0</v>
      </c>
      <c r="AS893" s="79"/>
      <c r="AT893" s="79"/>
      <c r="AU893" s="79"/>
      <c r="AV893" s="79"/>
      <c r="AW893" s="79"/>
      <c r="AX893" s="79"/>
      <c r="AY893" s="79"/>
      <c r="AZ893" s="79"/>
      <c r="BA893">
        <v>1</v>
      </c>
      <c r="BB893" s="78" t="str">
        <f>REPLACE(INDEX(GroupVertices[Group], MATCH(Edges24[[#This Row],[Vertex 1]],GroupVertices[Vertex],0)),1,1,"")</f>
        <v>2</v>
      </c>
      <c r="BC893" s="78" t="str">
        <f>REPLACE(INDEX(GroupVertices[Group], MATCH(Edges24[[#This Row],[Vertex 2]],GroupVertices[Vertex],0)),1,1,"")</f>
        <v>5</v>
      </c>
      <c r="BD893" s="48"/>
      <c r="BE893" s="49"/>
      <c r="BF893" s="48"/>
      <c r="BG893" s="49"/>
      <c r="BH893" s="48"/>
      <c r="BI893" s="49"/>
      <c r="BJ893" s="48"/>
      <c r="BK893" s="49"/>
      <c r="BL893" s="48"/>
    </row>
    <row r="894" spans="1:64" x14ac:dyDescent="0.25">
      <c r="A894" s="64" t="s">
        <v>734</v>
      </c>
      <c r="B894" s="64" t="s">
        <v>734</v>
      </c>
      <c r="C894" s="65"/>
      <c r="D894" s="66"/>
      <c r="E894" s="67"/>
      <c r="F894" s="68"/>
      <c r="G894" s="65"/>
      <c r="H894" s="69"/>
      <c r="I894" s="70"/>
      <c r="J894" s="70"/>
      <c r="K894" s="34" t="s">
        <v>65</v>
      </c>
      <c r="L894" s="77">
        <v>1405</v>
      </c>
      <c r="M894" s="77"/>
      <c r="N894" s="72"/>
      <c r="O894" s="79" t="s">
        <v>176</v>
      </c>
      <c r="P894" s="81">
        <v>42142.501111111109</v>
      </c>
      <c r="Q894" s="79" t="s">
        <v>1730</v>
      </c>
      <c r="R894" s="83" t="s">
        <v>2011</v>
      </c>
      <c r="S894" s="79" t="s">
        <v>2518</v>
      </c>
      <c r="T894" s="79" t="s">
        <v>2675</v>
      </c>
      <c r="U894" s="83" t="s">
        <v>3378</v>
      </c>
      <c r="V894" s="83" t="s">
        <v>3378</v>
      </c>
      <c r="W894" s="81">
        <v>42142.501111111109</v>
      </c>
      <c r="X894" s="83" t="s">
        <v>4769</v>
      </c>
      <c r="Y894" s="79"/>
      <c r="Z894" s="79"/>
      <c r="AA894" s="85" t="s">
        <v>5977</v>
      </c>
      <c r="AB894" s="79"/>
      <c r="AC894" s="79" t="b">
        <v>0</v>
      </c>
      <c r="AD894" s="79">
        <v>526</v>
      </c>
      <c r="AE894" s="85" t="s">
        <v>6296</v>
      </c>
      <c r="AF894" s="79" t="b">
        <v>0</v>
      </c>
      <c r="AG894" s="79" t="s">
        <v>6304</v>
      </c>
      <c r="AH894" s="79"/>
      <c r="AI894" s="85" t="s">
        <v>6296</v>
      </c>
      <c r="AJ894" s="79" t="b">
        <v>0</v>
      </c>
      <c r="AK894" s="79">
        <v>528</v>
      </c>
      <c r="AL894" s="85" t="s">
        <v>6296</v>
      </c>
      <c r="AM894" s="79" t="s">
        <v>6330</v>
      </c>
      <c r="AN894" s="79" t="b">
        <v>0</v>
      </c>
      <c r="AO894" s="85" t="s">
        <v>5977</v>
      </c>
      <c r="AP894" s="79" t="s">
        <v>6415</v>
      </c>
      <c r="AQ894" s="79">
        <v>0</v>
      </c>
      <c r="AR894" s="79">
        <v>0</v>
      </c>
      <c r="AS894" s="79"/>
      <c r="AT894" s="79"/>
      <c r="AU894" s="79"/>
      <c r="AV894" s="79"/>
      <c r="AW894" s="79"/>
      <c r="AX894" s="79"/>
      <c r="AY894" s="79"/>
      <c r="AZ894" s="79"/>
      <c r="BA894">
        <v>6</v>
      </c>
      <c r="BB894" s="78" t="str">
        <f>REPLACE(INDEX(GroupVertices[Group], MATCH(Edges24[[#This Row],[Vertex 1]],GroupVertices[Vertex],0)),1,1,"")</f>
        <v>5</v>
      </c>
      <c r="BC894" s="78" t="str">
        <f>REPLACE(INDEX(GroupVertices[Group], MATCH(Edges24[[#This Row],[Vertex 2]],GroupVertices[Vertex],0)),1,1,"")</f>
        <v>5</v>
      </c>
      <c r="BD894" s="48">
        <v>1</v>
      </c>
      <c r="BE894" s="49">
        <v>8.3333333333333339</v>
      </c>
      <c r="BF894" s="48">
        <v>0</v>
      </c>
      <c r="BG894" s="49">
        <v>0</v>
      </c>
      <c r="BH894" s="48">
        <v>0</v>
      </c>
      <c r="BI894" s="49">
        <v>0</v>
      </c>
      <c r="BJ894" s="48">
        <v>11</v>
      </c>
      <c r="BK894" s="49">
        <v>91.666666666666671</v>
      </c>
      <c r="BL894" s="48">
        <v>12</v>
      </c>
    </row>
    <row r="895" spans="1:64" x14ac:dyDescent="0.25">
      <c r="A895" s="64" t="s">
        <v>734</v>
      </c>
      <c r="B895" s="64" t="s">
        <v>734</v>
      </c>
      <c r="C895" s="65"/>
      <c r="D895" s="66"/>
      <c r="E895" s="67"/>
      <c r="F895" s="68"/>
      <c r="G895" s="65"/>
      <c r="H895" s="69"/>
      <c r="I895" s="70"/>
      <c r="J895" s="70"/>
      <c r="K895" s="34" t="s">
        <v>65</v>
      </c>
      <c r="L895" s="77">
        <v>1406</v>
      </c>
      <c r="M895" s="77"/>
      <c r="N895" s="72"/>
      <c r="O895" s="79" t="s">
        <v>176</v>
      </c>
      <c r="P895" s="81">
        <v>43168.556250000001</v>
      </c>
      <c r="Q895" s="79" t="s">
        <v>1731</v>
      </c>
      <c r="R895" s="83" t="s">
        <v>2087</v>
      </c>
      <c r="S895" s="79" t="s">
        <v>2507</v>
      </c>
      <c r="T895" s="79" t="s">
        <v>2740</v>
      </c>
      <c r="U895" s="79"/>
      <c r="V895" s="83" t="s">
        <v>3850</v>
      </c>
      <c r="W895" s="81">
        <v>43168.556250000001</v>
      </c>
      <c r="X895" s="83" t="s">
        <v>4770</v>
      </c>
      <c r="Y895" s="79"/>
      <c r="Z895" s="79"/>
      <c r="AA895" s="85" t="s">
        <v>5978</v>
      </c>
      <c r="AB895" s="79"/>
      <c r="AC895" s="79" t="b">
        <v>0</v>
      </c>
      <c r="AD895" s="79">
        <v>3</v>
      </c>
      <c r="AE895" s="85" t="s">
        <v>6296</v>
      </c>
      <c r="AF895" s="79" t="b">
        <v>0</v>
      </c>
      <c r="AG895" s="79" t="s">
        <v>6304</v>
      </c>
      <c r="AH895" s="79"/>
      <c r="AI895" s="85" t="s">
        <v>6296</v>
      </c>
      <c r="AJ895" s="79" t="b">
        <v>0</v>
      </c>
      <c r="AK895" s="79">
        <v>2</v>
      </c>
      <c r="AL895" s="85" t="s">
        <v>6296</v>
      </c>
      <c r="AM895" s="79" t="s">
        <v>6330</v>
      </c>
      <c r="AN895" s="79" t="b">
        <v>0</v>
      </c>
      <c r="AO895" s="85" t="s">
        <v>5978</v>
      </c>
      <c r="AP895" s="79" t="s">
        <v>6415</v>
      </c>
      <c r="AQ895" s="79">
        <v>0</v>
      </c>
      <c r="AR895" s="79">
        <v>0</v>
      </c>
      <c r="AS895" s="79"/>
      <c r="AT895" s="79"/>
      <c r="AU895" s="79"/>
      <c r="AV895" s="79"/>
      <c r="AW895" s="79"/>
      <c r="AX895" s="79"/>
      <c r="AY895" s="79"/>
      <c r="AZ895" s="79"/>
      <c r="BA895">
        <v>6</v>
      </c>
      <c r="BB895" s="78" t="str">
        <f>REPLACE(INDEX(GroupVertices[Group], MATCH(Edges24[[#This Row],[Vertex 1]],GroupVertices[Vertex],0)),1,1,"")</f>
        <v>5</v>
      </c>
      <c r="BC895" s="78" t="str">
        <f>REPLACE(INDEX(GroupVertices[Group], MATCH(Edges24[[#This Row],[Vertex 2]],GroupVertices[Vertex],0)),1,1,"")</f>
        <v>5</v>
      </c>
      <c r="BD895" s="48">
        <v>0</v>
      </c>
      <c r="BE895" s="49">
        <v>0</v>
      </c>
      <c r="BF895" s="48">
        <v>0</v>
      </c>
      <c r="BG895" s="49">
        <v>0</v>
      </c>
      <c r="BH895" s="48">
        <v>0</v>
      </c>
      <c r="BI895" s="49">
        <v>0</v>
      </c>
      <c r="BJ895" s="48">
        <v>11</v>
      </c>
      <c r="BK895" s="49">
        <v>100</v>
      </c>
      <c r="BL895" s="48">
        <v>11</v>
      </c>
    </row>
    <row r="896" spans="1:64" x14ac:dyDescent="0.25">
      <c r="A896" s="64" t="s">
        <v>734</v>
      </c>
      <c r="B896" s="64" t="s">
        <v>734</v>
      </c>
      <c r="C896" s="65"/>
      <c r="D896" s="66"/>
      <c r="E896" s="67"/>
      <c r="F896" s="68"/>
      <c r="G896" s="65"/>
      <c r="H896" s="69"/>
      <c r="I896" s="70"/>
      <c r="J896" s="70"/>
      <c r="K896" s="34" t="s">
        <v>65</v>
      </c>
      <c r="L896" s="77">
        <v>1407</v>
      </c>
      <c r="M896" s="77"/>
      <c r="N896" s="72"/>
      <c r="O896" s="79" t="s">
        <v>176</v>
      </c>
      <c r="P896" s="81">
        <v>43174.380011574074</v>
      </c>
      <c r="Q896" s="79" t="s">
        <v>1732</v>
      </c>
      <c r="R896" s="83" t="s">
        <v>2267</v>
      </c>
      <c r="S896" s="79" t="s">
        <v>2555</v>
      </c>
      <c r="T896" s="79" t="s">
        <v>2756</v>
      </c>
      <c r="U896" s="79"/>
      <c r="V896" s="83" t="s">
        <v>3850</v>
      </c>
      <c r="W896" s="81">
        <v>43174.380011574074</v>
      </c>
      <c r="X896" s="83" t="s">
        <v>4771</v>
      </c>
      <c r="Y896" s="79"/>
      <c r="Z896" s="79"/>
      <c r="AA896" s="85" t="s">
        <v>5979</v>
      </c>
      <c r="AB896" s="79"/>
      <c r="AC896" s="79" t="b">
        <v>0</v>
      </c>
      <c r="AD896" s="79">
        <v>0</v>
      </c>
      <c r="AE896" s="85" t="s">
        <v>6296</v>
      </c>
      <c r="AF896" s="79" t="b">
        <v>0</v>
      </c>
      <c r="AG896" s="79" t="s">
        <v>6304</v>
      </c>
      <c r="AH896" s="79"/>
      <c r="AI896" s="85" t="s">
        <v>6296</v>
      </c>
      <c r="AJ896" s="79" t="b">
        <v>0</v>
      </c>
      <c r="AK896" s="79">
        <v>3</v>
      </c>
      <c r="AL896" s="85" t="s">
        <v>6296</v>
      </c>
      <c r="AM896" s="79" t="s">
        <v>6367</v>
      </c>
      <c r="AN896" s="79" t="b">
        <v>0</v>
      </c>
      <c r="AO896" s="85" t="s">
        <v>5979</v>
      </c>
      <c r="AP896" s="79" t="s">
        <v>6415</v>
      </c>
      <c r="AQ896" s="79">
        <v>0</v>
      </c>
      <c r="AR896" s="79">
        <v>0</v>
      </c>
      <c r="AS896" s="79"/>
      <c r="AT896" s="79"/>
      <c r="AU896" s="79"/>
      <c r="AV896" s="79"/>
      <c r="AW896" s="79"/>
      <c r="AX896" s="79"/>
      <c r="AY896" s="79"/>
      <c r="AZ896" s="79"/>
      <c r="BA896">
        <v>6</v>
      </c>
      <c r="BB896" s="78" t="str">
        <f>REPLACE(INDEX(GroupVertices[Group], MATCH(Edges24[[#This Row],[Vertex 1]],GroupVertices[Vertex],0)),1,1,"")</f>
        <v>5</v>
      </c>
      <c r="BC896" s="78" t="str">
        <f>REPLACE(INDEX(GroupVertices[Group], MATCH(Edges24[[#This Row],[Vertex 2]],GroupVertices[Vertex],0)),1,1,"")</f>
        <v>5</v>
      </c>
      <c r="BD896" s="48">
        <v>1</v>
      </c>
      <c r="BE896" s="49">
        <v>6.666666666666667</v>
      </c>
      <c r="BF896" s="48">
        <v>0</v>
      </c>
      <c r="BG896" s="49">
        <v>0</v>
      </c>
      <c r="BH896" s="48">
        <v>0</v>
      </c>
      <c r="BI896" s="49">
        <v>0</v>
      </c>
      <c r="BJ896" s="48">
        <v>14</v>
      </c>
      <c r="BK896" s="49">
        <v>93.333333333333329</v>
      </c>
      <c r="BL896" s="48">
        <v>15</v>
      </c>
    </row>
    <row r="897" spans="1:64" x14ac:dyDescent="0.25">
      <c r="A897" s="64" t="s">
        <v>734</v>
      </c>
      <c r="B897" s="64" t="s">
        <v>734</v>
      </c>
      <c r="C897" s="65"/>
      <c r="D897" s="66"/>
      <c r="E897" s="67"/>
      <c r="F897" s="68"/>
      <c r="G897" s="65"/>
      <c r="H897" s="69"/>
      <c r="I897" s="70"/>
      <c r="J897" s="70"/>
      <c r="K897" s="34" t="s">
        <v>65</v>
      </c>
      <c r="L897" s="77">
        <v>1408</v>
      </c>
      <c r="M897" s="77"/>
      <c r="N897" s="72"/>
      <c r="O897" s="79" t="s">
        <v>176</v>
      </c>
      <c r="P897" s="81">
        <v>43178.577106481483</v>
      </c>
      <c r="Q897" s="79" t="s">
        <v>1733</v>
      </c>
      <c r="R897" s="83" t="s">
        <v>2398</v>
      </c>
      <c r="S897" s="79" t="s">
        <v>2641</v>
      </c>
      <c r="T897" s="79" t="s">
        <v>2665</v>
      </c>
      <c r="U897" s="83" t="s">
        <v>3379</v>
      </c>
      <c r="V897" s="83" t="s">
        <v>3379</v>
      </c>
      <c r="W897" s="81">
        <v>43178.577106481483</v>
      </c>
      <c r="X897" s="83" t="s">
        <v>4772</v>
      </c>
      <c r="Y897" s="79"/>
      <c r="Z897" s="79"/>
      <c r="AA897" s="85" t="s">
        <v>5980</v>
      </c>
      <c r="AB897" s="79"/>
      <c r="AC897" s="79" t="b">
        <v>0</v>
      </c>
      <c r="AD897" s="79">
        <v>1</v>
      </c>
      <c r="AE897" s="85" t="s">
        <v>6296</v>
      </c>
      <c r="AF897" s="79" t="b">
        <v>0</v>
      </c>
      <c r="AG897" s="79" t="s">
        <v>6304</v>
      </c>
      <c r="AH897" s="79"/>
      <c r="AI897" s="85" t="s">
        <v>6296</v>
      </c>
      <c r="AJ897" s="79" t="b">
        <v>0</v>
      </c>
      <c r="AK897" s="79">
        <v>2</v>
      </c>
      <c r="AL897" s="85" t="s">
        <v>6296</v>
      </c>
      <c r="AM897" s="79" t="s">
        <v>6330</v>
      </c>
      <c r="AN897" s="79" t="b">
        <v>0</v>
      </c>
      <c r="AO897" s="85" t="s">
        <v>5980</v>
      </c>
      <c r="AP897" s="79" t="s">
        <v>6415</v>
      </c>
      <c r="AQ897" s="79">
        <v>0</v>
      </c>
      <c r="AR897" s="79">
        <v>0</v>
      </c>
      <c r="AS897" s="79"/>
      <c r="AT897" s="79"/>
      <c r="AU897" s="79"/>
      <c r="AV897" s="79"/>
      <c r="AW897" s="79"/>
      <c r="AX897" s="79"/>
      <c r="AY897" s="79"/>
      <c r="AZ897" s="79"/>
      <c r="BA897">
        <v>6</v>
      </c>
      <c r="BB897" s="78" t="str">
        <f>REPLACE(INDEX(GroupVertices[Group], MATCH(Edges24[[#This Row],[Vertex 1]],GroupVertices[Vertex],0)),1,1,"")</f>
        <v>5</v>
      </c>
      <c r="BC897" s="78" t="str">
        <f>REPLACE(INDEX(GroupVertices[Group], MATCH(Edges24[[#This Row],[Vertex 2]],GroupVertices[Vertex],0)),1,1,"")</f>
        <v>5</v>
      </c>
      <c r="BD897" s="48">
        <v>1</v>
      </c>
      <c r="BE897" s="49">
        <v>9.0909090909090917</v>
      </c>
      <c r="BF897" s="48">
        <v>0</v>
      </c>
      <c r="BG897" s="49">
        <v>0</v>
      </c>
      <c r="BH897" s="48">
        <v>0</v>
      </c>
      <c r="BI897" s="49">
        <v>0</v>
      </c>
      <c r="BJ897" s="48">
        <v>10</v>
      </c>
      <c r="BK897" s="49">
        <v>90.909090909090907</v>
      </c>
      <c r="BL897" s="48">
        <v>11</v>
      </c>
    </row>
    <row r="898" spans="1:64" x14ac:dyDescent="0.25">
      <c r="A898" s="64" t="s">
        <v>734</v>
      </c>
      <c r="B898" s="64" t="s">
        <v>734</v>
      </c>
      <c r="C898" s="65"/>
      <c r="D898" s="66"/>
      <c r="E898" s="67"/>
      <c r="F898" s="68"/>
      <c r="G898" s="65"/>
      <c r="H898" s="69"/>
      <c r="I898" s="70"/>
      <c r="J898" s="70"/>
      <c r="K898" s="34" t="s">
        <v>65</v>
      </c>
      <c r="L898" s="77">
        <v>1409</v>
      </c>
      <c r="M898" s="77"/>
      <c r="N898" s="72"/>
      <c r="O898" s="79" t="s">
        <v>176</v>
      </c>
      <c r="P898" s="81">
        <v>43165.679722222223</v>
      </c>
      <c r="Q898" s="79" t="s">
        <v>1734</v>
      </c>
      <c r="R898" s="83" t="s">
        <v>2012</v>
      </c>
      <c r="S898" s="79" t="s">
        <v>2518</v>
      </c>
      <c r="T898" s="79" t="s">
        <v>2676</v>
      </c>
      <c r="U898" s="79"/>
      <c r="V898" s="83" t="s">
        <v>3850</v>
      </c>
      <c r="W898" s="81">
        <v>43165.679722222223</v>
      </c>
      <c r="X898" s="83" t="s">
        <v>4773</v>
      </c>
      <c r="Y898" s="79"/>
      <c r="Z898" s="79"/>
      <c r="AA898" s="85" t="s">
        <v>5981</v>
      </c>
      <c r="AB898" s="79"/>
      <c r="AC898" s="79" t="b">
        <v>0</v>
      </c>
      <c r="AD898" s="79">
        <v>1</v>
      </c>
      <c r="AE898" s="85" t="s">
        <v>6296</v>
      </c>
      <c r="AF898" s="79" t="b">
        <v>0</v>
      </c>
      <c r="AG898" s="79" t="s">
        <v>6304</v>
      </c>
      <c r="AH898" s="79"/>
      <c r="AI898" s="85" t="s">
        <v>6296</v>
      </c>
      <c r="AJ898" s="79" t="b">
        <v>0</v>
      </c>
      <c r="AK898" s="79">
        <v>2</v>
      </c>
      <c r="AL898" s="85" t="s">
        <v>6296</v>
      </c>
      <c r="AM898" s="79" t="s">
        <v>6367</v>
      </c>
      <c r="AN898" s="79" t="b">
        <v>0</v>
      </c>
      <c r="AO898" s="85" t="s">
        <v>5981</v>
      </c>
      <c r="AP898" s="79" t="s">
        <v>176</v>
      </c>
      <c r="AQ898" s="79">
        <v>0</v>
      </c>
      <c r="AR898" s="79">
        <v>0</v>
      </c>
      <c r="AS898" s="79"/>
      <c r="AT898" s="79"/>
      <c r="AU898" s="79"/>
      <c r="AV898" s="79"/>
      <c r="AW898" s="79"/>
      <c r="AX898" s="79"/>
      <c r="AY898" s="79"/>
      <c r="AZ898" s="79"/>
      <c r="BA898">
        <v>6</v>
      </c>
      <c r="BB898" s="78" t="str">
        <f>REPLACE(INDEX(GroupVertices[Group], MATCH(Edges24[[#This Row],[Vertex 1]],GroupVertices[Vertex],0)),1,1,"")</f>
        <v>5</v>
      </c>
      <c r="BC898" s="78" t="str">
        <f>REPLACE(INDEX(GroupVertices[Group], MATCH(Edges24[[#This Row],[Vertex 2]],GroupVertices[Vertex],0)),1,1,"")</f>
        <v>5</v>
      </c>
      <c r="BD898" s="48">
        <v>1</v>
      </c>
      <c r="BE898" s="49">
        <v>7.6923076923076925</v>
      </c>
      <c r="BF898" s="48">
        <v>0</v>
      </c>
      <c r="BG898" s="49">
        <v>0</v>
      </c>
      <c r="BH898" s="48">
        <v>0</v>
      </c>
      <c r="BI898" s="49">
        <v>0</v>
      </c>
      <c r="BJ898" s="48">
        <v>12</v>
      </c>
      <c r="BK898" s="49">
        <v>92.307692307692307</v>
      </c>
      <c r="BL898" s="48">
        <v>13</v>
      </c>
    </row>
    <row r="899" spans="1:64" x14ac:dyDescent="0.25">
      <c r="A899" s="64" t="s">
        <v>734</v>
      </c>
      <c r="B899" s="64" t="s">
        <v>734</v>
      </c>
      <c r="C899" s="65"/>
      <c r="D899" s="66"/>
      <c r="E899" s="67"/>
      <c r="F899" s="68"/>
      <c r="G899" s="65"/>
      <c r="H899" s="69"/>
      <c r="I899" s="70"/>
      <c r="J899" s="70"/>
      <c r="K899" s="34" t="s">
        <v>65</v>
      </c>
      <c r="L899" s="77">
        <v>1410</v>
      </c>
      <c r="M899" s="77"/>
      <c r="N899" s="72"/>
      <c r="O899" s="79" t="s">
        <v>176</v>
      </c>
      <c r="P899" s="81">
        <v>43174.629907407405</v>
      </c>
      <c r="Q899" s="79" t="s">
        <v>1735</v>
      </c>
      <c r="R899" s="83" t="s">
        <v>2399</v>
      </c>
      <c r="S899" s="79" t="s">
        <v>2642</v>
      </c>
      <c r="T899" s="79" t="s">
        <v>2756</v>
      </c>
      <c r="U899" s="79"/>
      <c r="V899" s="83" t="s">
        <v>3850</v>
      </c>
      <c r="W899" s="81">
        <v>43174.629907407405</v>
      </c>
      <c r="X899" s="83" t="s">
        <v>4774</v>
      </c>
      <c r="Y899" s="79"/>
      <c r="Z899" s="79"/>
      <c r="AA899" s="85" t="s">
        <v>5982</v>
      </c>
      <c r="AB899" s="79"/>
      <c r="AC899" s="79" t="b">
        <v>0</v>
      </c>
      <c r="AD899" s="79">
        <v>0</v>
      </c>
      <c r="AE899" s="85" t="s">
        <v>6296</v>
      </c>
      <c r="AF899" s="79" t="b">
        <v>0</v>
      </c>
      <c r="AG899" s="79" t="s">
        <v>6304</v>
      </c>
      <c r="AH899" s="79"/>
      <c r="AI899" s="85" t="s">
        <v>6296</v>
      </c>
      <c r="AJ899" s="79" t="b">
        <v>0</v>
      </c>
      <c r="AK899" s="79">
        <v>0</v>
      </c>
      <c r="AL899" s="85" t="s">
        <v>6296</v>
      </c>
      <c r="AM899" s="79" t="s">
        <v>6330</v>
      </c>
      <c r="AN899" s="79" t="b">
        <v>0</v>
      </c>
      <c r="AO899" s="85" t="s">
        <v>5982</v>
      </c>
      <c r="AP899" s="79" t="s">
        <v>176</v>
      </c>
      <c r="AQ899" s="79">
        <v>0</v>
      </c>
      <c r="AR899" s="79">
        <v>0</v>
      </c>
      <c r="AS899" s="79"/>
      <c r="AT899" s="79"/>
      <c r="AU899" s="79"/>
      <c r="AV899" s="79"/>
      <c r="AW899" s="79"/>
      <c r="AX899" s="79"/>
      <c r="AY899" s="79"/>
      <c r="AZ899" s="79"/>
      <c r="BA899">
        <v>6</v>
      </c>
      <c r="BB899" s="78" t="str">
        <f>REPLACE(INDEX(GroupVertices[Group], MATCH(Edges24[[#This Row],[Vertex 1]],GroupVertices[Vertex],0)),1,1,"")</f>
        <v>5</v>
      </c>
      <c r="BC899" s="78" t="str">
        <f>REPLACE(INDEX(GroupVertices[Group], MATCH(Edges24[[#This Row],[Vertex 2]],GroupVertices[Vertex],0)),1,1,"")</f>
        <v>5</v>
      </c>
      <c r="BD899" s="48">
        <v>0</v>
      </c>
      <c r="BE899" s="49">
        <v>0</v>
      </c>
      <c r="BF899" s="48">
        <v>0</v>
      </c>
      <c r="BG899" s="49">
        <v>0</v>
      </c>
      <c r="BH899" s="48">
        <v>0</v>
      </c>
      <c r="BI899" s="49">
        <v>0</v>
      </c>
      <c r="BJ899" s="48">
        <v>8</v>
      </c>
      <c r="BK899" s="49">
        <v>100</v>
      </c>
      <c r="BL899" s="48">
        <v>8</v>
      </c>
    </row>
    <row r="900" spans="1:64" x14ac:dyDescent="0.25">
      <c r="A900" s="64" t="s">
        <v>750</v>
      </c>
      <c r="B900" s="64" t="s">
        <v>734</v>
      </c>
      <c r="C900" s="65"/>
      <c r="D900" s="66"/>
      <c r="E900" s="67"/>
      <c r="F900" s="68"/>
      <c r="G900" s="65"/>
      <c r="H900" s="69"/>
      <c r="I900" s="70"/>
      <c r="J900" s="70"/>
      <c r="K900" s="34" t="s">
        <v>65</v>
      </c>
      <c r="L900" s="77">
        <v>1411</v>
      </c>
      <c r="M900" s="77"/>
      <c r="N900" s="72"/>
      <c r="O900" s="79" t="s">
        <v>999</v>
      </c>
      <c r="P900" s="81">
        <v>43178.639363425929</v>
      </c>
      <c r="Q900" s="79" t="s">
        <v>1736</v>
      </c>
      <c r="R900" s="83" t="s">
        <v>2398</v>
      </c>
      <c r="S900" s="79" t="s">
        <v>2641</v>
      </c>
      <c r="T900" s="79" t="s">
        <v>2665</v>
      </c>
      <c r="U900" s="83" t="s">
        <v>3379</v>
      </c>
      <c r="V900" s="83" t="s">
        <v>3379</v>
      </c>
      <c r="W900" s="81">
        <v>43178.639363425929</v>
      </c>
      <c r="X900" s="83" t="s">
        <v>4775</v>
      </c>
      <c r="Y900" s="79"/>
      <c r="Z900" s="79"/>
      <c r="AA900" s="85" t="s">
        <v>5983</v>
      </c>
      <c r="AB900" s="79"/>
      <c r="AC900" s="79" t="b">
        <v>0</v>
      </c>
      <c r="AD900" s="79">
        <v>0</v>
      </c>
      <c r="AE900" s="85" t="s">
        <v>6296</v>
      </c>
      <c r="AF900" s="79" t="b">
        <v>0</v>
      </c>
      <c r="AG900" s="79" t="s">
        <v>6304</v>
      </c>
      <c r="AH900" s="79"/>
      <c r="AI900" s="85" t="s">
        <v>6296</v>
      </c>
      <c r="AJ900" s="79" t="b">
        <v>0</v>
      </c>
      <c r="AK900" s="79">
        <v>2</v>
      </c>
      <c r="AL900" s="85" t="s">
        <v>5980</v>
      </c>
      <c r="AM900" s="79" t="s">
        <v>6333</v>
      </c>
      <c r="AN900" s="79" t="b">
        <v>0</v>
      </c>
      <c r="AO900" s="85" t="s">
        <v>5980</v>
      </c>
      <c r="AP900" s="79" t="s">
        <v>176</v>
      </c>
      <c r="AQ900" s="79">
        <v>0</v>
      </c>
      <c r="AR900" s="79">
        <v>0</v>
      </c>
      <c r="AS900" s="79"/>
      <c r="AT900" s="79"/>
      <c r="AU900" s="79"/>
      <c r="AV900" s="79"/>
      <c r="AW900" s="79"/>
      <c r="AX900" s="79"/>
      <c r="AY900" s="79"/>
      <c r="AZ900" s="79"/>
      <c r="BA900">
        <v>2</v>
      </c>
      <c r="BB900" s="78" t="str">
        <f>REPLACE(INDEX(GroupVertices[Group], MATCH(Edges24[[#This Row],[Vertex 1]],GroupVertices[Vertex],0)),1,1,"")</f>
        <v>2</v>
      </c>
      <c r="BC900" s="78" t="str">
        <f>REPLACE(INDEX(GroupVertices[Group], MATCH(Edges24[[#This Row],[Vertex 2]],GroupVertices[Vertex],0)),1,1,"")</f>
        <v>5</v>
      </c>
      <c r="BD900" s="48">
        <v>1</v>
      </c>
      <c r="BE900" s="49">
        <v>7.6923076923076925</v>
      </c>
      <c r="BF900" s="48">
        <v>0</v>
      </c>
      <c r="BG900" s="49">
        <v>0</v>
      </c>
      <c r="BH900" s="48">
        <v>0</v>
      </c>
      <c r="BI900" s="49">
        <v>0</v>
      </c>
      <c r="BJ900" s="48">
        <v>12</v>
      </c>
      <c r="BK900" s="49">
        <v>92.307692307692307</v>
      </c>
      <c r="BL900" s="48">
        <v>13</v>
      </c>
    </row>
    <row r="901" spans="1:64" x14ac:dyDescent="0.25">
      <c r="A901" s="64" t="s">
        <v>750</v>
      </c>
      <c r="B901" s="64" t="s">
        <v>765</v>
      </c>
      <c r="C901" s="65"/>
      <c r="D901" s="66"/>
      <c r="E901" s="67"/>
      <c r="F901" s="68"/>
      <c r="G901" s="65"/>
      <c r="H901" s="69"/>
      <c r="I901" s="70"/>
      <c r="J901" s="70"/>
      <c r="K901" s="34" t="s">
        <v>65</v>
      </c>
      <c r="L901" s="77">
        <v>1413</v>
      </c>
      <c r="M901" s="77"/>
      <c r="N901" s="72"/>
      <c r="O901" s="79" t="s">
        <v>999</v>
      </c>
      <c r="P901" s="81">
        <v>43167.695138888892</v>
      </c>
      <c r="Q901" s="79" t="s">
        <v>1110</v>
      </c>
      <c r="R901" s="83" t="s">
        <v>2054</v>
      </c>
      <c r="S901" s="79" t="s">
        <v>2519</v>
      </c>
      <c r="T901" s="79"/>
      <c r="U901" s="79"/>
      <c r="V901" s="83" t="s">
        <v>3858</v>
      </c>
      <c r="W901" s="81">
        <v>43167.695138888892</v>
      </c>
      <c r="X901" s="83" t="s">
        <v>4776</v>
      </c>
      <c r="Y901" s="79"/>
      <c r="Z901" s="79"/>
      <c r="AA901" s="85" t="s">
        <v>5984</v>
      </c>
      <c r="AB901" s="79"/>
      <c r="AC901" s="79" t="b">
        <v>0</v>
      </c>
      <c r="AD901" s="79">
        <v>0</v>
      </c>
      <c r="AE901" s="85" t="s">
        <v>6296</v>
      </c>
      <c r="AF901" s="79" t="b">
        <v>0</v>
      </c>
      <c r="AG901" s="79" t="s">
        <v>6304</v>
      </c>
      <c r="AH901" s="79"/>
      <c r="AI901" s="85" t="s">
        <v>6296</v>
      </c>
      <c r="AJ901" s="79" t="b">
        <v>0</v>
      </c>
      <c r="AK901" s="79">
        <v>11</v>
      </c>
      <c r="AL901" s="85" t="s">
        <v>6161</v>
      </c>
      <c r="AM901" s="79" t="s">
        <v>6333</v>
      </c>
      <c r="AN901" s="79" t="b">
        <v>0</v>
      </c>
      <c r="AO901" s="85" t="s">
        <v>6161</v>
      </c>
      <c r="AP901" s="79" t="s">
        <v>176</v>
      </c>
      <c r="AQ901" s="79">
        <v>0</v>
      </c>
      <c r="AR901" s="79">
        <v>0</v>
      </c>
      <c r="AS901" s="79"/>
      <c r="AT901" s="79"/>
      <c r="AU901" s="79"/>
      <c r="AV901" s="79"/>
      <c r="AW901" s="79"/>
      <c r="AX901" s="79"/>
      <c r="AY901" s="79"/>
      <c r="AZ901" s="79"/>
      <c r="BA901">
        <v>1</v>
      </c>
      <c r="BB901" s="78" t="str">
        <f>REPLACE(INDEX(GroupVertices[Group], MATCH(Edges24[[#This Row],[Vertex 1]],GroupVertices[Vertex],0)),1,1,"")</f>
        <v>2</v>
      </c>
      <c r="BC901" s="78" t="str">
        <f>REPLACE(INDEX(GroupVertices[Group], MATCH(Edges24[[#This Row],[Vertex 2]],GroupVertices[Vertex],0)),1,1,"")</f>
        <v>2</v>
      </c>
      <c r="BD901" s="48"/>
      <c r="BE901" s="49"/>
      <c r="BF901" s="48"/>
      <c r="BG901" s="49"/>
      <c r="BH901" s="48"/>
      <c r="BI901" s="49"/>
      <c r="BJ901" s="48"/>
      <c r="BK901" s="49"/>
      <c r="BL901" s="48"/>
    </row>
    <row r="902" spans="1:64" x14ac:dyDescent="0.25">
      <c r="A902" s="64" t="s">
        <v>751</v>
      </c>
      <c r="B902" s="64" t="s">
        <v>751</v>
      </c>
      <c r="C902" s="65"/>
      <c r="D902" s="66"/>
      <c r="E902" s="67"/>
      <c r="F902" s="68"/>
      <c r="G902" s="65"/>
      <c r="H902" s="69"/>
      <c r="I902" s="70"/>
      <c r="J902" s="70"/>
      <c r="K902" s="34" t="s">
        <v>65</v>
      </c>
      <c r="L902" s="77">
        <v>1415</v>
      </c>
      <c r="M902" s="77"/>
      <c r="N902" s="72"/>
      <c r="O902" s="79" t="s">
        <v>176</v>
      </c>
      <c r="P902" s="81">
        <v>43175.603506944448</v>
      </c>
      <c r="Q902" s="79" t="s">
        <v>1737</v>
      </c>
      <c r="R902" s="83" t="s">
        <v>2400</v>
      </c>
      <c r="S902" s="79" t="s">
        <v>2523</v>
      </c>
      <c r="T902" s="79" t="s">
        <v>2976</v>
      </c>
      <c r="U902" s="79"/>
      <c r="V902" s="83" t="s">
        <v>3859</v>
      </c>
      <c r="W902" s="81">
        <v>43175.603506944448</v>
      </c>
      <c r="X902" s="83" t="s">
        <v>4777</v>
      </c>
      <c r="Y902" s="79"/>
      <c r="Z902" s="79"/>
      <c r="AA902" s="85" t="s">
        <v>5985</v>
      </c>
      <c r="AB902" s="79"/>
      <c r="AC902" s="79" t="b">
        <v>0</v>
      </c>
      <c r="AD902" s="79">
        <v>2</v>
      </c>
      <c r="AE902" s="85" t="s">
        <v>6296</v>
      </c>
      <c r="AF902" s="79" t="b">
        <v>0</v>
      </c>
      <c r="AG902" s="79" t="s">
        <v>6305</v>
      </c>
      <c r="AH902" s="79"/>
      <c r="AI902" s="85" t="s">
        <v>6296</v>
      </c>
      <c r="AJ902" s="79" t="b">
        <v>0</v>
      </c>
      <c r="AK902" s="79">
        <v>3</v>
      </c>
      <c r="AL902" s="85" t="s">
        <v>6296</v>
      </c>
      <c r="AM902" s="79" t="s">
        <v>6345</v>
      </c>
      <c r="AN902" s="79" t="b">
        <v>0</v>
      </c>
      <c r="AO902" s="85" t="s">
        <v>5985</v>
      </c>
      <c r="AP902" s="79" t="s">
        <v>6415</v>
      </c>
      <c r="AQ902" s="79">
        <v>0</v>
      </c>
      <c r="AR902" s="79">
        <v>0</v>
      </c>
      <c r="AS902" s="79"/>
      <c r="AT902" s="79"/>
      <c r="AU902" s="79"/>
      <c r="AV902" s="79"/>
      <c r="AW902" s="79"/>
      <c r="AX902" s="79"/>
      <c r="AY902" s="79"/>
      <c r="AZ902" s="79"/>
      <c r="BA902">
        <v>15</v>
      </c>
      <c r="BB902" s="78" t="str">
        <f>REPLACE(INDEX(GroupVertices[Group], MATCH(Edges24[[#This Row],[Vertex 1]],GroupVertices[Vertex],0)),1,1,"")</f>
        <v>5</v>
      </c>
      <c r="BC902" s="78" t="str">
        <f>REPLACE(INDEX(GroupVertices[Group], MATCH(Edges24[[#This Row],[Vertex 2]],GroupVertices[Vertex],0)),1,1,"")</f>
        <v>5</v>
      </c>
      <c r="BD902" s="48">
        <v>0</v>
      </c>
      <c r="BE902" s="49">
        <v>0</v>
      </c>
      <c r="BF902" s="48">
        <v>0</v>
      </c>
      <c r="BG902" s="49">
        <v>0</v>
      </c>
      <c r="BH902" s="48">
        <v>0</v>
      </c>
      <c r="BI902" s="49">
        <v>0</v>
      </c>
      <c r="BJ902" s="48">
        <v>22</v>
      </c>
      <c r="BK902" s="49">
        <v>100</v>
      </c>
      <c r="BL902" s="48">
        <v>22</v>
      </c>
    </row>
    <row r="903" spans="1:64" x14ac:dyDescent="0.25">
      <c r="A903" s="64" t="s">
        <v>751</v>
      </c>
      <c r="B903" s="64" t="s">
        <v>751</v>
      </c>
      <c r="C903" s="65"/>
      <c r="D903" s="66"/>
      <c r="E903" s="67"/>
      <c r="F903" s="68"/>
      <c r="G903" s="65"/>
      <c r="H903" s="69"/>
      <c r="I903" s="70"/>
      <c r="J903" s="70"/>
      <c r="K903" s="34" t="s">
        <v>65</v>
      </c>
      <c r="L903" s="77">
        <v>1416</v>
      </c>
      <c r="M903" s="77"/>
      <c r="N903" s="72"/>
      <c r="O903" s="79" t="s">
        <v>176</v>
      </c>
      <c r="P903" s="81">
        <v>43171.666030092594</v>
      </c>
      <c r="Q903" s="79" t="s">
        <v>1738</v>
      </c>
      <c r="R903" s="83" t="s">
        <v>2401</v>
      </c>
      <c r="S903" s="79" t="s">
        <v>2523</v>
      </c>
      <c r="T903" s="79" t="s">
        <v>2976</v>
      </c>
      <c r="U903" s="79"/>
      <c r="V903" s="83" t="s">
        <v>3859</v>
      </c>
      <c r="W903" s="81">
        <v>43171.666030092594</v>
      </c>
      <c r="X903" s="83" t="s">
        <v>4778</v>
      </c>
      <c r="Y903" s="79"/>
      <c r="Z903" s="79"/>
      <c r="AA903" s="85" t="s">
        <v>5986</v>
      </c>
      <c r="AB903" s="79"/>
      <c r="AC903" s="79" t="b">
        <v>0</v>
      </c>
      <c r="AD903" s="79">
        <v>0</v>
      </c>
      <c r="AE903" s="85" t="s">
        <v>6296</v>
      </c>
      <c r="AF903" s="79" t="b">
        <v>0</v>
      </c>
      <c r="AG903" s="79" t="s">
        <v>6305</v>
      </c>
      <c r="AH903" s="79"/>
      <c r="AI903" s="85" t="s">
        <v>6296</v>
      </c>
      <c r="AJ903" s="79" t="b">
        <v>0</v>
      </c>
      <c r="AK903" s="79">
        <v>1</v>
      </c>
      <c r="AL903" s="85" t="s">
        <v>6296</v>
      </c>
      <c r="AM903" s="79" t="s">
        <v>6345</v>
      </c>
      <c r="AN903" s="79" t="b">
        <v>0</v>
      </c>
      <c r="AO903" s="85" t="s">
        <v>5986</v>
      </c>
      <c r="AP903" s="79" t="s">
        <v>176</v>
      </c>
      <c r="AQ903" s="79">
        <v>0</v>
      </c>
      <c r="AR903" s="79">
        <v>0</v>
      </c>
      <c r="AS903" s="79"/>
      <c r="AT903" s="79"/>
      <c r="AU903" s="79"/>
      <c r="AV903" s="79"/>
      <c r="AW903" s="79"/>
      <c r="AX903" s="79"/>
      <c r="AY903" s="79"/>
      <c r="AZ903" s="79"/>
      <c r="BA903">
        <v>15</v>
      </c>
      <c r="BB903" s="78" t="str">
        <f>REPLACE(INDEX(GroupVertices[Group], MATCH(Edges24[[#This Row],[Vertex 1]],GroupVertices[Vertex],0)),1,1,"")</f>
        <v>5</v>
      </c>
      <c r="BC903" s="78" t="str">
        <f>REPLACE(INDEX(GroupVertices[Group], MATCH(Edges24[[#This Row],[Vertex 2]],GroupVertices[Vertex],0)),1,1,"")</f>
        <v>5</v>
      </c>
      <c r="BD903" s="48">
        <v>0</v>
      </c>
      <c r="BE903" s="49">
        <v>0</v>
      </c>
      <c r="BF903" s="48">
        <v>0</v>
      </c>
      <c r="BG903" s="49">
        <v>0</v>
      </c>
      <c r="BH903" s="48">
        <v>0</v>
      </c>
      <c r="BI903" s="49">
        <v>0</v>
      </c>
      <c r="BJ903" s="48">
        <v>21</v>
      </c>
      <c r="BK903" s="49">
        <v>100</v>
      </c>
      <c r="BL903" s="48">
        <v>21</v>
      </c>
    </row>
    <row r="904" spans="1:64" x14ac:dyDescent="0.25">
      <c r="A904" s="64" t="s">
        <v>751</v>
      </c>
      <c r="B904" s="64" t="s">
        <v>751</v>
      </c>
      <c r="C904" s="65"/>
      <c r="D904" s="66"/>
      <c r="E904" s="67"/>
      <c r="F904" s="68"/>
      <c r="G904" s="65"/>
      <c r="H904" s="69"/>
      <c r="I904" s="70"/>
      <c r="J904" s="70"/>
      <c r="K904" s="34" t="s">
        <v>65</v>
      </c>
      <c r="L904" s="77">
        <v>1417</v>
      </c>
      <c r="M904" s="77"/>
      <c r="N904" s="72"/>
      <c r="O904" s="79" t="s">
        <v>176</v>
      </c>
      <c r="P904" s="81">
        <v>43171.69027777778</v>
      </c>
      <c r="Q904" s="79" t="s">
        <v>1739</v>
      </c>
      <c r="R904" s="83" t="s">
        <v>2402</v>
      </c>
      <c r="S904" s="79" t="s">
        <v>2523</v>
      </c>
      <c r="T904" s="79" t="s">
        <v>2976</v>
      </c>
      <c r="U904" s="79"/>
      <c r="V904" s="83" t="s">
        <v>3859</v>
      </c>
      <c r="W904" s="81">
        <v>43171.69027777778</v>
      </c>
      <c r="X904" s="83" t="s">
        <v>4779</v>
      </c>
      <c r="Y904" s="79"/>
      <c r="Z904" s="79"/>
      <c r="AA904" s="85" t="s">
        <v>5987</v>
      </c>
      <c r="AB904" s="79"/>
      <c r="AC904" s="79" t="b">
        <v>0</v>
      </c>
      <c r="AD904" s="79">
        <v>0</v>
      </c>
      <c r="AE904" s="85" t="s">
        <v>6296</v>
      </c>
      <c r="AF904" s="79" t="b">
        <v>0</v>
      </c>
      <c r="AG904" s="79" t="s">
        <v>6305</v>
      </c>
      <c r="AH904" s="79"/>
      <c r="AI904" s="85" t="s">
        <v>6296</v>
      </c>
      <c r="AJ904" s="79" t="b">
        <v>0</v>
      </c>
      <c r="AK904" s="79">
        <v>0</v>
      </c>
      <c r="AL904" s="85" t="s">
        <v>6296</v>
      </c>
      <c r="AM904" s="79" t="s">
        <v>6345</v>
      </c>
      <c r="AN904" s="79" t="b">
        <v>0</v>
      </c>
      <c r="AO904" s="85" t="s">
        <v>5987</v>
      </c>
      <c r="AP904" s="79" t="s">
        <v>176</v>
      </c>
      <c r="AQ904" s="79">
        <v>0</v>
      </c>
      <c r="AR904" s="79">
        <v>0</v>
      </c>
      <c r="AS904" s="79"/>
      <c r="AT904" s="79"/>
      <c r="AU904" s="79"/>
      <c r="AV904" s="79"/>
      <c r="AW904" s="79"/>
      <c r="AX904" s="79"/>
      <c r="AY904" s="79"/>
      <c r="AZ904" s="79"/>
      <c r="BA904">
        <v>15</v>
      </c>
      <c r="BB904" s="78" t="str">
        <f>REPLACE(INDEX(GroupVertices[Group], MATCH(Edges24[[#This Row],[Vertex 1]],GroupVertices[Vertex],0)),1,1,"")</f>
        <v>5</v>
      </c>
      <c r="BC904" s="78" t="str">
        <f>REPLACE(INDEX(GroupVertices[Group], MATCH(Edges24[[#This Row],[Vertex 2]],GroupVertices[Vertex],0)),1,1,"")</f>
        <v>5</v>
      </c>
      <c r="BD904" s="48">
        <v>1</v>
      </c>
      <c r="BE904" s="49">
        <v>4.7619047619047619</v>
      </c>
      <c r="BF904" s="48">
        <v>0</v>
      </c>
      <c r="BG904" s="49">
        <v>0</v>
      </c>
      <c r="BH904" s="48">
        <v>0</v>
      </c>
      <c r="BI904" s="49">
        <v>0</v>
      </c>
      <c r="BJ904" s="48">
        <v>20</v>
      </c>
      <c r="BK904" s="49">
        <v>95.238095238095241</v>
      </c>
      <c r="BL904" s="48">
        <v>21</v>
      </c>
    </row>
    <row r="905" spans="1:64" x14ac:dyDescent="0.25">
      <c r="A905" s="64" t="s">
        <v>751</v>
      </c>
      <c r="B905" s="64" t="s">
        <v>751</v>
      </c>
      <c r="C905" s="65"/>
      <c r="D905" s="66"/>
      <c r="E905" s="67"/>
      <c r="F905" s="68"/>
      <c r="G905" s="65"/>
      <c r="H905" s="69"/>
      <c r="I905" s="70"/>
      <c r="J905" s="70"/>
      <c r="K905" s="34" t="s">
        <v>65</v>
      </c>
      <c r="L905" s="77">
        <v>1418</v>
      </c>
      <c r="M905" s="77"/>
      <c r="N905" s="72"/>
      <c r="O905" s="79" t="s">
        <v>176</v>
      </c>
      <c r="P905" s="81">
        <v>43174.606944444444</v>
      </c>
      <c r="Q905" s="79" t="s">
        <v>1740</v>
      </c>
      <c r="R905" s="83" t="s">
        <v>2403</v>
      </c>
      <c r="S905" s="79" t="s">
        <v>2621</v>
      </c>
      <c r="T905" s="79" t="s">
        <v>3022</v>
      </c>
      <c r="U905" s="79"/>
      <c r="V905" s="83" t="s">
        <v>3859</v>
      </c>
      <c r="W905" s="81">
        <v>43174.606944444444</v>
      </c>
      <c r="X905" s="83" t="s">
        <v>4780</v>
      </c>
      <c r="Y905" s="79"/>
      <c r="Z905" s="79"/>
      <c r="AA905" s="85" t="s">
        <v>5988</v>
      </c>
      <c r="AB905" s="79"/>
      <c r="AC905" s="79" t="b">
        <v>0</v>
      </c>
      <c r="AD905" s="79">
        <v>0</v>
      </c>
      <c r="AE905" s="85" t="s">
        <v>6296</v>
      </c>
      <c r="AF905" s="79" t="b">
        <v>0</v>
      </c>
      <c r="AG905" s="79" t="s">
        <v>6305</v>
      </c>
      <c r="AH905" s="79"/>
      <c r="AI905" s="85" t="s">
        <v>6296</v>
      </c>
      <c r="AJ905" s="79" t="b">
        <v>0</v>
      </c>
      <c r="AK905" s="79">
        <v>0</v>
      </c>
      <c r="AL905" s="85" t="s">
        <v>6296</v>
      </c>
      <c r="AM905" s="79" t="s">
        <v>6345</v>
      </c>
      <c r="AN905" s="79" t="b">
        <v>0</v>
      </c>
      <c r="AO905" s="85" t="s">
        <v>5988</v>
      </c>
      <c r="AP905" s="79" t="s">
        <v>176</v>
      </c>
      <c r="AQ905" s="79">
        <v>0</v>
      </c>
      <c r="AR905" s="79">
        <v>0</v>
      </c>
      <c r="AS905" s="79"/>
      <c r="AT905" s="79"/>
      <c r="AU905" s="79"/>
      <c r="AV905" s="79"/>
      <c r="AW905" s="79"/>
      <c r="AX905" s="79"/>
      <c r="AY905" s="79"/>
      <c r="AZ905" s="79"/>
      <c r="BA905">
        <v>15</v>
      </c>
      <c r="BB905" s="78" t="str">
        <f>REPLACE(INDEX(GroupVertices[Group], MATCH(Edges24[[#This Row],[Vertex 1]],GroupVertices[Vertex],0)),1,1,"")</f>
        <v>5</v>
      </c>
      <c r="BC905" s="78" t="str">
        <f>REPLACE(INDEX(GroupVertices[Group], MATCH(Edges24[[#This Row],[Vertex 2]],GroupVertices[Vertex],0)),1,1,"")</f>
        <v>5</v>
      </c>
      <c r="BD905" s="48">
        <v>0</v>
      </c>
      <c r="BE905" s="49">
        <v>0</v>
      </c>
      <c r="BF905" s="48">
        <v>0</v>
      </c>
      <c r="BG905" s="49">
        <v>0</v>
      </c>
      <c r="BH905" s="48">
        <v>0</v>
      </c>
      <c r="BI905" s="49">
        <v>0</v>
      </c>
      <c r="BJ905" s="48">
        <v>27</v>
      </c>
      <c r="BK905" s="49">
        <v>100</v>
      </c>
      <c r="BL905" s="48">
        <v>27</v>
      </c>
    </row>
    <row r="906" spans="1:64" x14ac:dyDescent="0.25">
      <c r="A906" s="64" t="s">
        <v>751</v>
      </c>
      <c r="B906" s="64" t="s">
        <v>751</v>
      </c>
      <c r="C906" s="65"/>
      <c r="D906" s="66"/>
      <c r="E906" s="67"/>
      <c r="F906" s="68"/>
      <c r="G906" s="65"/>
      <c r="H906" s="69"/>
      <c r="I906" s="70"/>
      <c r="J906" s="70"/>
      <c r="K906" s="34" t="s">
        <v>65</v>
      </c>
      <c r="L906" s="77">
        <v>1419</v>
      </c>
      <c r="M906" s="77"/>
      <c r="N906" s="72"/>
      <c r="O906" s="79" t="s">
        <v>176</v>
      </c>
      <c r="P906" s="81">
        <v>43174.606944444444</v>
      </c>
      <c r="Q906" s="79" t="s">
        <v>1741</v>
      </c>
      <c r="R906" s="83" t="s">
        <v>2404</v>
      </c>
      <c r="S906" s="79" t="s">
        <v>2621</v>
      </c>
      <c r="T906" s="79" t="s">
        <v>2976</v>
      </c>
      <c r="U906" s="79"/>
      <c r="V906" s="83" t="s">
        <v>3859</v>
      </c>
      <c r="W906" s="81">
        <v>43174.606944444444</v>
      </c>
      <c r="X906" s="83" t="s">
        <v>4781</v>
      </c>
      <c r="Y906" s="79"/>
      <c r="Z906" s="79"/>
      <c r="AA906" s="85" t="s">
        <v>5989</v>
      </c>
      <c r="AB906" s="79"/>
      <c r="AC906" s="79" t="b">
        <v>0</v>
      </c>
      <c r="AD906" s="79">
        <v>0</v>
      </c>
      <c r="AE906" s="85" t="s">
        <v>6296</v>
      </c>
      <c r="AF906" s="79" t="b">
        <v>0</v>
      </c>
      <c r="AG906" s="79" t="s">
        <v>6305</v>
      </c>
      <c r="AH906" s="79"/>
      <c r="AI906" s="85" t="s">
        <v>6296</v>
      </c>
      <c r="AJ906" s="79" t="b">
        <v>0</v>
      </c>
      <c r="AK906" s="79">
        <v>1</v>
      </c>
      <c r="AL906" s="85" t="s">
        <v>6296</v>
      </c>
      <c r="AM906" s="79" t="s">
        <v>6345</v>
      </c>
      <c r="AN906" s="79" t="b">
        <v>0</v>
      </c>
      <c r="AO906" s="85" t="s">
        <v>5989</v>
      </c>
      <c r="AP906" s="79" t="s">
        <v>176</v>
      </c>
      <c r="AQ906" s="79">
        <v>0</v>
      </c>
      <c r="AR906" s="79">
        <v>0</v>
      </c>
      <c r="AS906" s="79"/>
      <c r="AT906" s="79"/>
      <c r="AU906" s="79"/>
      <c r="AV906" s="79"/>
      <c r="AW906" s="79"/>
      <c r="AX906" s="79"/>
      <c r="AY906" s="79"/>
      <c r="AZ906" s="79"/>
      <c r="BA906">
        <v>15</v>
      </c>
      <c r="BB906" s="78" t="str">
        <f>REPLACE(INDEX(GroupVertices[Group], MATCH(Edges24[[#This Row],[Vertex 1]],GroupVertices[Vertex],0)),1,1,"")</f>
        <v>5</v>
      </c>
      <c r="BC906" s="78" t="str">
        <f>REPLACE(INDEX(GroupVertices[Group], MATCH(Edges24[[#This Row],[Vertex 2]],GroupVertices[Vertex],0)),1,1,"")</f>
        <v>5</v>
      </c>
      <c r="BD906" s="48">
        <v>0</v>
      </c>
      <c r="BE906" s="49">
        <v>0</v>
      </c>
      <c r="BF906" s="48">
        <v>0</v>
      </c>
      <c r="BG906" s="49">
        <v>0</v>
      </c>
      <c r="BH906" s="48">
        <v>0</v>
      </c>
      <c r="BI906" s="49">
        <v>0</v>
      </c>
      <c r="BJ906" s="48">
        <v>23</v>
      </c>
      <c r="BK906" s="49">
        <v>100</v>
      </c>
      <c r="BL906" s="48">
        <v>23</v>
      </c>
    </row>
    <row r="907" spans="1:64" x14ac:dyDescent="0.25">
      <c r="A907" s="64" t="s">
        <v>751</v>
      </c>
      <c r="B907" s="64" t="s">
        <v>751</v>
      </c>
      <c r="C907" s="65"/>
      <c r="D907" s="66"/>
      <c r="E907" s="67"/>
      <c r="F907" s="68"/>
      <c r="G907" s="65"/>
      <c r="H907" s="69"/>
      <c r="I907" s="70"/>
      <c r="J907" s="70"/>
      <c r="K907" s="34" t="s">
        <v>65</v>
      </c>
      <c r="L907" s="77">
        <v>1420</v>
      </c>
      <c r="M907" s="77"/>
      <c r="N907" s="72"/>
      <c r="O907" s="79" t="s">
        <v>176</v>
      </c>
      <c r="P907" s="81">
        <v>43174.631261574075</v>
      </c>
      <c r="Q907" s="79" t="s">
        <v>1742</v>
      </c>
      <c r="R907" s="83" t="s">
        <v>2405</v>
      </c>
      <c r="S907" s="79" t="s">
        <v>2621</v>
      </c>
      <c r="T907" s="79" t="s">
        <v>2976</v>
      </c>
      <c r="U907" s="79"/>
      <c r="V907" s="83" t="s">
        <v>3859</v>
      </c>
      <c r="W907" s="81">
        <v>43174.631261574075</v>
      </c>
      <c r="X907" s="83" t="s">
        <v>4782</v>
      </c>
      <c r="Y907" s="79"/>
      <c r="Z907" s="79"/>
      <c r="AA907" s="85" t="s">
        <v>5990</v>
      </c>
      <c r="AB907" s="79"/>
      <c r="AC907" s="79" t="b">
        <v>0</v>
      </c>
      <c r="AD907" s="79">
        <v>1</v>
      </c>
      <c r="AE907" s="85" t="s">
        <v>6296</v>
      </c>
      <c r="AF907" s="79" t="b">
        <v>0</v>
      </c>
      <c r="AG907" s="79" t="s">
        <v>6305</v>
      </c>
      <c r="AH907" s="79"/>
      <c r="AI907" s="85" t="s">
        <v>6296</v>
      </c>
      <c r="AJ907" s="79" t="b">
        <v>0</v>
      </c>
      <c r="AK907" s="79">
        <v>0</v>
      </c>
      <c r="AL907" s="85" t="s">
        <v>6296</v>
      </c>
      <c r="AM907" s="79" t="s">
        <v>6345</v>
      </c>
      <c r="AN907" s="79" t="b">
        <v>0</v>
      </c>
      <c r="AO907" s="85" t="s">
        <v>5990</v>
      </c>
      <c r="AP907" s="79" t="s">
        <v>176</v>
      </c>
      <c r="AQ907" s="79">
        <v>0</v>
      </c>
      <c r="AR907" s="79">
        <v>0</v>
      </c>
      <c r="AS907" s="79"/>
      <c r="AT907" s="79"/>
      <c r="AU907" s="79"/>
      <c r="AV907" s="79"/>
      <c r="AW907" s="79"/>
      <c r="AX907" s="79"/>
      <c r="AY907" s="79"/>
      <c r="AZ907" s="79"/>
      <c r="BA907">
        <v>15</v>
      </c>
      <c r="BB907" s="78" t="str">
        <f>REPLACE(INDEX(GroupVertices[Group], MATCH(Edges24[[#This Row],[Vertex 1]],GroupVertices[Vertex],0)),1,1,"")</f>
        <v>5</v>
      </c>
      <c r="BC907" s="78" t="str">
        <f>REPLACE(INDEX(GroupVertices[Group], MATCH(Edges24[[#This Row],[Vertex 2]],GroupVertices[Vertex],0)),1,1,"")</f>
        <v>5</v>
      </c>
      <c r="BD907" s="48">
        <v>0</v>
      </c>
      <c r="BE907" s="49">
        <v>0</v>
      </c>
      <c r="BF907" s="48">
        <v>0</v>
      </c>
      <c r="BG907" s="49">
        <v>0</v>
      </c>
      <c r="BH907" s="48">
        <v>0</v>
      </c>
      <c r="BI907" s="49">
        <v>0</v>
      </c>
      <c r="BJ907" s="48">
        <v>23</v>
      </c>
      <c r="BK907" s="49">
        <v>100</v>
      </c>
      <c r="BL907" s="48">
        <v>23</v>
      </c>
    </row>
    <row r="908" spans="1:64" x14ac:dyDescent="0.25">
      <c r="A908" s="64" t="s">
        <v>751</v>
      </c>
      <c r="B908" s="64" t="s">
        <v>751</v>
      </c>
      <c r="C908" s="65"/>
      <c r="D908" s="66"/>
      <c r="E908" s="67"/>
      <c r="F908" s="68"/>
      <c r="G908" s="65"/>
      <c r="H908" s="69"/>
      <c r="I908" s="70"/>
      <c r="J908" s="70"/>
      <c r="K908" s="34" t="s">
        <v>65</v>
      </c>
      <c r="L908" s="77">
        <v>1421</v>
      </c>
      <c r="M908" s="77"/>
      <c r="N908" s="72"/>
      <c r="O908" s="79" t="s">
        <v>176</v>
      </c>
      <c r="P908" s="81">
        <v>43175.630173611113</v>
      </c>
      <c r="Q908" s="79" t="s">
        <v>1743</v>
      </c>
      <c r="R908" s="83" t="s">
        <v>2406</v>
      </c>
      <c r="S908" s="79" t="s">
        <v>2621</v>
      </c>
      <c r="T908" s="79" t="s">
        <v>2976</v>
      </c>
      <c r="U908" s="79"/>
      <c r="V908" s="83" t="s">
        <v>3859</v>
      </c>
      <c r="W908" s="81">
        <v>43175.630173611113</v>
      </c>
      <c r="X908" s="83" t="s">
        <v>4783</v>
      </c>
      <c r="Y908" s="79"/>
      <c r="Z908" s="79"/>
      <c r="AA908" s="85" t="s">
        <v>5991</v>
      </c>
      <c r="AB908" s="79"/>
      <c r="AC908" s="79" t="b">
        <v>0</v>
      </c>
      <c r="AD908" s="79">
        <v>2</v>
      </c>
      <c r="AE908" s="85" t="s">
        <v>6296</v>
      </c>
      <c r="AF908" s="79" t="b">
        <v>0</v>
      </c>
      <c r="AG908" s="79" t="s">
        <v>6305</v>
      </c>
      <c r="AH908" s="79"/>
      <c r="AI908" s="85" t="s">
        <v>6296</v>
      </c>
      <c r="AJ908" s="79" t="b">
        <v>0</v>
      </c>
      <c r="AK908" s="79">
        <v>3</v>
      </c>
      <c r="AL908" s="85" t="s">
        <v>6296</v>
      </c>
      <c r="AM908" s="79" t="s">
        <v>6345</v>
      </c>
      <c r="AN908" s="79" t="b">
        <v>0</v>
      </c>
      <c r="AO908" s="85" t="s">
        <v>5991</v>
      </c>
      <c r="AP908" s="79" t="s">
        <v>176</v>
      </c>
      <c r="AQ908" s="79">
        <v>0</v>
      </c>
      <c r="AR908" s="79">
        <v>0</v>
      </c>
      <c r="AS908" s="79"/>
      <c r="AT908" s="79"/>
      <c r="AU908" s="79"/>
      <c r="AV908" s="79"/>
      <c r="AW908" s="79"/>
      <c r="AX908" s="79"/>
      <c r="AY908" s="79"/>
      <c r="AZ908" s="79"/>
      <c r="BA908">
        <v>15</v>
      </c>
      <c r="BB908" s="78" t="str">
        <f>REPLACE(INDEX(GroupVertices[Group], MATCH(Edges24[[#This Row],[Vertex 1]],GroupVertices[Vertex],0)),1,1,"")</f>
        <v>5</v>
      </c>
      <c r="BC908" s="78" t="str">
        <f>REPLACE(INDEX(GroupVertices[Group], MATCH(Edges24[[#This Row],[Vertex 2]],GroupVertices[Vertex],0)),1,1,"")</f>
        <v>5</v>
      </c>
      <c r="BD908" s="48">
        <v>0</v>
      </c>
      <c r="BE908" s="49">
        <v>0</v>
      </c>
      <c r="BF908" s="48">
        <v>0</v>
      </c>
      <c r="BG908" s="49">
        <v>0</v>
      </c>
      <c r="BH908" s="48">
        <v>0</v>
      </c>
      <c r="BI908" s="49">
        <v>0</v>
      </c>
      <c r="BJ908" s="48">
        <v>21</v>
      </c>
      <c r="BK908" s="49">
        <v>100</v>
      </c>
      <c r="BL908" s="48">
        <v>21</v>
      </c>
    </row>
    <row r="909" spans="1:64" x14ac:dyDescent="0.25">
      <c r="A909" s="64" t="s">
        <v>751</v>
      </c>
      <c r="B909" s="64" t="s">
        <v>751</v>
      </c>
      <c r="C909" s="65"/>
      <c r="D909" s="66"/>
      <c r="E909" s="67"/>
      <c r="F909" s="68"/>
      <c r="G909" s="65"/>
      <c r="H909" s="69"/>
      <c r="I909" s="70"/>
      <c r="J909" s="70"/>
      <c r="K909" s="34" t="s">
        <v>65</v>
      </c>
      <c r="L909" s="77">
        <v>1422</v>
      </c>
      <c r="M909" s="77"/>
      <c r="N909" s="72"/>
      <c r="O909" s="79" t="s">
        <v>176</v>
      </c>
      <c r="P909" s="81">
        <v>43175.652337962965</v>
      </c>
      <c r="Q909" s="79" t="s">
        <v>1744</v>
      </c>
      <c r="R909" s="83" t="s">
        <v>2407</v>
      </c>
      <c r="S909" s="79" t="s">
        <v>2621</v>
      </c>
      <c r="T909" s="79" t="s">
        <v>2976</v>
      </c>
      <c r="U909" s="79"/>
      <c r="V909" s="83" t="s">
        <v>3859</v>
      </c>
      <c r="W909" s="81">
        <v>43175.652337962965</v>
      </c>
      <c r="X909" s="83" t="s">
        <v>4784</v>
      </c>
      <c r="Y909" s="79"/>
      <c r="Z909" s="79"/>
      <c r="AA909" s="85" t="s">
        <v>5992</v>
      </c>
      <c r="AB909" s="79"/>
      <c r="AC909" s="79" t="b">
        <v>0</v>
      </c>
      <c r="AD909" s="79">
        <v>0</v>
      </c>
      <c r="AE909" s="85" t="s">
        <v>6296</v>
      </c>
      <c r="AF909" s="79" t="b">
        <v>0</v>
      </c>
      <c r="AG909" s="79" t="s">
        <v>6305</v>
      </c>
      <c r="AH909" s="79"/>
      <c r="AI909" s="85" t="s">
        <v>6296</v>
      </c>
      <c r="AJ909" s="79" t="b">
        <v>0</v>
      </c>
      <c r="AK909" s="79">
        <v>0</v>
      </c>
      <c r="AL909" s="85" t="s">
        <v>6296</v>
      </c>
      <c r="AM909" s="79" t="s">
        <v>6345</v>
      </c>
      <c r="AN909" s="79" t="b">
        <v>0</v>
      </c>
      <c r="AO909" s="85" t="s">
        <v>5992</v>
      </c>
      <c r="AP909" s="79" t="s">
        <v>176</v>
      </c>
      <c r="AQ909" s="79">
        <v>0</v>
      </c>
      <c r="AR909" s="79">
        <v>0</v>
      </c>
      <c r="AS909" s="79"/>
      <c r="AT909" s="79"/>
      <c r="AU909" s="79"/>
      <c r="AV909" s="79"/>
      <c r="AW909" s="79"/>
      <c r="AX909" s="79"/>
      <c r="AY909" s="79"/>
      <c r="AZ909" s="79"/>
      <c r="BA909">
        <v>15</v>
      </c>
      <c r="BB909" s="78" t="str">
        <f>REPLACE(INDEX(GroupVertices[Group], MATCH(Edges24[[#This Row],[Vertex 1]],GroupVertices[Vertex],0)),1,1,"")</f>
        <v>5</v>
      </c>
      <c r="BC909" s="78" t="str">
        <f>REPLACE(INDEX(GroupVertices[Group], MATCH(Edges24[[#This Row],[Vertex 2]],GroupVertices[Vertex],0)),1,1,"")</f>
        <v>5</v>
      </c>
      <c r="BD909" s="48">
        <v>0</v>
      </c>
      <c r="BE909" s="49">
        <v>0</v>
      </c>
      <c r="BF909" s="48">
        <v>0</v>
      </c>
      <c r="BG909" s="49">
        <v>0</v>
      </c>
      <c r="BH909" s="48">
        <v>0</v>
      </c>
      <c r="BI909" s="49">
        <v>0</v>
      </c>
      <c r="BJ909" s="48">
        <v>23</v>
      </c>
      <c r="BK909" s="49">
        <v>100</v>
      </c>
      <c r="BL909" s="48">
        <v>23</v>
      </c>
    </row>
    <row r="910" spans="1:64" x14ac:dyDescent="0.25">
      <c r="A910" s="64" t="s">
        <v>751</v>
      </c>
      <c r="B910" s="64" t="s">
        <v>751</v>
      </c>
      <c r="C910" s="65"/>
      <c r="D910" s="66"/>
      <c r="E910" s="67"/>
      <c r="F910" s="68"/>
      <c r="G910" s="65"/>
      <c r="H910" s="69"/>
      <c r="I910" s="70"/>
      <c r="J910" s="70"/>
      <c r="K910" s="34" t="s">
        <v>65</v>
      </c>
      <c r="L910" s="77">
        <v>1423</v>
      </c>
      <c r="M910" s="77"/>
      <c r="N910" s="72"/>
      <c r="O910" s="79" t="s">
        <v>176</v>
      </c>
      <c r="P910" s="81">
        <v>43177.572222222225</v>
      </c>
      <c r="Q910" s="79" t="s">
        <v>1745</v>
      </c>
      <c r="R910" s="83" t="s">
        <v>2408</v>
      </c>
      <c r="S910" s="79" t="s">
        <v>2621</v>
      </c>
      <c r="T910" s="79" t="s">
        <v>2976</v>
      </c>
      <c r="U910" s="79"/>
      <c r="V910" s="83" t="s">
        <v>3859</v>
      </c>
      <c r="W910" s="81">
        <v>43177.572222222225</v>
      </c>
      <c r="X910" s="83" t="s">
        <v>4785</v>
      </c>
      <c r="Y910" s="79"/>
      <c r="Z910" s="79"/>
      <c r="AA910" s="85" t="s">
        <v>5993</v>
      </c>
      <c r="AB910" s="79"/>
      <c r="AC910" s="79" t="b">
        <v>0</v>
      </c>
      <c r="AD910" s="79">
        <v>1</v>
      </c>
      <c r="AE910" s="85" t="s">
        <v>6296</v>
      </c>
      <c r="AF910" s="79" t="b">
        <v>0</v>
      </c>
      <c r="AG910" s="79" t="s">
        <v>6305</v>
      </c>
      <c r="AH910" s="79"/>
      <c r="AI910" s="85" t="s">
        <v>6296</v>
      </c>
      <c r="AJ910" s="79" t="b">
        <v>0</v>
      </c>
      <c r="AK910" s="79">
        <v>2</v>
      </c>
      <c r="AL910" s="85" t="s">
        <v>6296</v>
      </c>
      <c r="AM910" s="79" t="s">
        <v>6345</v>
      </c>
      <c r="AN910" s="79" t="b">
        <v>0</v>
      </c>
      <c r="AO910" s="85" t="s">
        <v>5993</v>
      </c>
      <c r="AP910" s="79" t="s">
        <v>176</v>
      </c>
      <c r="AQ910" s="79">
        <v>0</v>
      </c>
      <c r="AR910" s="79">
        <v>0</v>
      </c>
      <c r="AS910" s="79"/>
      <c r="AT910" s="79"/>
      <c r="AU910" s="79"/>
      <c r="AV910" s="79"/>
      <c r="AW910" s="79"/>
      <c r="AX910" s="79"/>
      <c r="AY910" s="79"/>
      <c r="AZ910" s="79"/>
      <c r="BA910">
        <v>15</v>
      </c>
      <c r="BB910" s="78" t="str">
        <f>REPLACE(INDEX(GroupVertices[Group], MATCH(Edges24[[#This Row],[Vertex 1]],GroupVertices[Vertex],0)),1,1,"")</f>
        <v>5</v>
      </c>
      <c r="BC910" s="78" t="str">
        <f>REPLACE(INDEX(GroupVertices[Group], MATCH(Edges24[[#This Row],[Vertex 2]],GroupVertices[Vertex],0)),1,1,"")</f>
        <v>5</v>
      </c>
      <c r="BD910" s="48">
        <v>0</v>
      </c>
      <c r="BE910" s="49">
        <v>0</v>
      </c>
      <c r="BF910" s="48">
        <v>0</v>
      </c>
      <c r="BG910" s="49">
        <v>0</v>
      </c>
      <c r="BH910" s="48">
        <v>0</v>
      </c>
      <c r="BI910" s="49">
        <v>0</v>
      </c>
      <c r="BJ910" s="48">
        <v>21</v>
      </c>
      <c r="BK910" s="49">
        <v>100</v>
      </c>
      <c r="BL910" s="48">
        <v>21</v>
      </c>
    </row>
    <row r="911" spans="1:64" x14ac:dyDescent="0.25">
      <c r="A911" s="64" t="s">
        <v>751</v>
      </c>
      <c r="B911" s="64" t="s">
        <v>751</v>
      </c>
      <c r="C911" s="65"/>
      <c r="D911" s="66"/>
      <c r="E911" s="67"/>
      <c r="F911" s="68"/>
      <c r="G911" s="65"/>
      <c r="H911" s="69"/>
      <c r="I911" s="70"/>
      <c r="J911" s="70"/>
      <c r="K911" s="34" t="s">
        <v>65</v>
      </c>
      <c r="L911" s="77">
        <v>1424</v>
      </c>
      <c r="M911" s="77"/>
      <c r="N911" s="72"/>
      <c r="O911" s="79" t="s">
        <v>176</v>
      </c>
      <c r="P911" s="81">
        <v>43177.59684027778</v>
      </c>
      <c r="Q911" s="79" t="s">
        <v>1746</v>
      </c>
      <c r="R911" s="83" t="s">
        <v>2409</v>
      </c>
      <c r="S911" s="79" t="s">
        <v>2621</v>
      </c>
      <c r="T911" s="79" t="s">
        <v>2976</v>
      </c>
      <c r="U911" s="79"/>
      <c r="V911" s="83" t="s">
        <v>3859</v>
      </c>
      <c r="W911" s="81">
        <v>43177.59684027778</v>
      </c>
      <c r="X911" s="83" t="s">
        <v>4786</v>
      </c>
      <c r="Y911" s="79"/>
      <c r="Z911" s="79"/>
      <c r="AA911" s="85" t="s">
        <v>5994</v>
      </c>
      <c r="AB911" s="79"/>
      <c r="AC911" s="79" t="b">
        <v>0</v>
      </c>
      <c r="AD911" s="79">
        <v>0</v>
      </c>
      <c r="AE911" s="85" t="s">
        <v>6296</v>
      </c>
      <c r="AF911" s="79" t="b">
        <v>0</v>
      </c>
      <c r="AG911" s="79" t="s">
        <v>6305</v>
      </c>
      <c r="AH911" s="79"/>
      <c r="AI911" s="85" t="s">
        <v>6296</v>
      </c>
      <c r="AJ911" s="79" t="b">
        <v>0</v>
      </c>
      <c r="AK911" s="79">
        <v>0</v>
      </c>
      <c r="AL911" s="85" t="s">
        <v>6296</v>
      </c>
      <c r="AM911" s="79" t="s">
        <v>6345</v>
      </c>
      <c r="AN911" s="79" t="b">
        <v>0</v>
      </c>
      <c r="AO911" s="85" t="s">
        <v>5994</v>
      </c>
      <c r="AP911" s="79" t="s">
        <v>176</v>
      </c>
      <c r="AQ911" s="79">
        <v>0</v>
      </c>
      <c r="AR911" s="79">
        <v>0</v>
      </c>
      <c r="AS911" s="79"/>
      <c r="AT911" s="79"/>
      <c r="AU911" s="79"/>
      <c r="AV911" s="79"/>
      <c r="AW911" s="79"/>
      <c r="AX911" s="79"/>
      <c r="AY911" s="79"/>
      <c r="AZ911" s="79"/>
      <c r="BA911">
        <v>15</v>
      </c>
      <c r="BB911" s="78" t="str">
        <f>REPLACE(INDEX(GroupVertices[Group], MATCH(Edges24[[#This Row],[Vertex 1]],GroupVertices[Vertex],0)),1,1,"")</f>
        <v>5</v>
      </c>
      <c r="BC911" s="78" t="str">
        <f>REPLACE(INDEX(GroupVertices[Group], MATCH(Edges24[[#This Row],[Vertex 2]],GroupVertices[Vertex],0)),1,1,"")</f>
        <v>5</v>
      </c>
      <c r="BD911" s="48">
        <v>0</v>
      </c>
      <c r="BE911" s="49">
        <v>0</v>
      </c>
      <c r="BF911" s="48">
        <v>0</v>
      </c>
      <c r="BG911" s="49">
        <v>0</v>
      </c>
      <c r="BH911" s="48">
        <v>0</v>
      </c>
      <c r="BI911" s="49">
        <v>0</v>
      </c>
      <c r="BJ911" s="48">
        <v>22</v>
      </c>
      <c r="BK911" s="49">
        <v>100</v>
      </c>
      <c r="BL911" s="48">
        <v>22</v>
      </c>
    </row>
    <row r="912" spans="1:64" x14ac:dyDescent="0.25">
      <c r="A912" s="64" t="s">
        <v>751</v>
      </c>
      <c r="B912" s="64" t="s">
        <v>751</v>
      </c>
      <c r="C912" s="65"/>
      <c r="D912" s="66"/>
      <c r="E912" s="67"/>
      <c r="F912" s="68"/>
      <c r="G912" s="65"/>
      <c r="H912" s="69"/>
      <c r="I912" s="70"/>
      <c r="J912" s="70"/>
      <c r="K912" s="34" t="s">
        <v>65</v>
      </c>
      <c r="L912" s="77">
        <v>1425</v>
      </c>
      <c r="M912" s="77"/>
      <c r="N912" s="72"/>
      <c r="O912" s="79" t="s">
        <v>176</v>
      </c>
      <c r="P912" s="81">
        <v>43177.620833333334</v>
      </c>
      <c r="Q912" s="79" t="s">
        <v>1747</v>
      </c>
      <c r="R912" s="83" t="s">
        <v>2410</v>
      </c>
      <c r="S912" s="79" t="s">
        <v>2621</v>
      </c>
      <c r="T912" s="79" t="s">
        <v>2976</v>
      </c>
      <c r="U912" s="79"/>
      <c r="V912" s="83" t="s">
        <v>3859</v>
      </c>
      <c r="W912" s="81">
        <v>43177.620833333334</v>
      </c>
      <c r="X912" s="83" t="s">
        <v>4787</v>
      </c>
      <c r="Y912" s="79"/>
      <c r="Z912" s="79"/>
      <c r="AA912" s="85" t="s">
        <v>5995</v>
      </c>
      <c r="AB912" s="79"/>
      <c r="AC912" s="79" t="b">
        <v>0</v>
      </c>
      <c r="AD912" s="79">
        <v>0</v>
      </c>
      <c r="AE912" s="85" t="s">
        <v>6296</v>
      </c>
      <c r="AF912" s="79" t="b">
        <v>0</v>
      </c>
      <c r="AG912" s="79" t="s">
        <v>6305</v>
      </c>
      <c r="AH912" s="79"/>
      <c r="AI912" s="85" t="s">
        <v>6296</v>
      </c>
      <c r="AJ912" s="79" t="b">
        <v>0</v>
      </c>
      <c r="AK912" s="79">
        <v>0</v>
      </c>
      <c r="AL912" s="85" t="s">
        <v>6296</v>
      </c>
      <c r="AM912" s="79" t="s">
        <v>6345</v>
      </c>
      <c r="AN912" s="79" t="b">
        <v>0</v>
      </c>
      <c r="AO912" s="85" t="s">
        <v>5995</v>
      </c>
      <c r="AP912" s="79" t="s">
        <v>176</v>
      </c>
      <c r="AQ912" s="79">
        <v>0</v>
      </c>
      <c r="AR912" s="79">
        <v>0</v>
      </c>
      <c r="AS912" s="79"/>
      <c r="AT912" s="79"/>
      <c r="AU912" s="79"/>
      <c r="AV912" s="79"/>
      <c r="AW912" s="79"/>
      <c r="AX912" s="79"/>
      <c r="AY912" s="79"/>
      <c r="AZ912" s="79"/>
      <c r="BA912">
        <v>15</v>
      </c>
      <c r="BB912" s="78" t="str">
        <f>REPLACE(INDEX(GroupVertices[Group], MATCH(Edges24[[#This Row],[Vertex 1]],GroupVertices[Vertex],0)),1,1,"")</f>
        <v>5</v>
      </c>
      <c r="BC912" s="78" t="str">
        <f>REPLACE(INDEX(GroupVertices[Group], MATCH(Edges24[[#This Row],[Vertex 2]],GroupVertices[Vertex],0)),1,1,"")</f>
        <v>5</v>
      </c>
      <c r="BD912" s="48">
        <v>0</v>
      </c>
      <c r="BE912" s="49">
        <v>0</v>
      </c>
      <c r="BF912" s="48">
        <v>0</v>
      </c>
      <c r="BG912" s="49">
        <v>0</v>
      </c>
      <c r="BH912" s="48">
        <v>0</v>
      </c>
      <c r="BI912" s="49">
        <v>0</v>
      </c>
      <c r="BJ912" s="48">
        <v>27</v>
      </c>
      <c r="BK912" s="49">
        <v>100</v>
      </c>
      <c r="BL912" s="48">
        <v>27</v>
      </c>
    </row>
    <row r="913" spans="1:64" x14ac:dyDescent="0.25">
      <c r="A913" s="64" t="s">
        <v>751</v>
      </c>
      <c r="B913" s="64" t="s">
        <v>751</v>
      </c>
      <c r="C913" s="65"/>
      <c r="D913" s="66"/>
      <c r="E913" s="67"/>
      <c r="F913" s="68"/>
      <c r="G913" s="65"/>
      <c r="H913" s="69"/>
      <c r="I913" s="70"/>
      <c r="J913" s="70"/>
      <c r="K913" s="34" t="s">
        <v>65</v>
      </c>
      <c r="L913" s="77">
        <v>1426</v>
      </c>
      <c r="M913" s="77"/>
      <c r="N913" s="72"/>
      <c r="O913" s="79" t="s">
        <v>176</v>
      </c>
      <c r="P913" s="81">
        <v>43177.645138888889</v>
      </c>
      <c r="Q913" s="79" t="s">
        <v>1748</v>
      </c>
      <c r="R913" s="83" t="s">
        <v>2411</v>
      </c>
      <c r="S913" s="79" t="s">
        <v>2621</v>
      </c>
      <c r="T913" s="79" t="s">
        <v>2976</v>
      </c>
      <c r="U913" s="79"/>
      <c r="V913" s="83" t="s">
        <v>3859</v>
      </c>
      <c r="W913" s="81">
        <v>43177.645138888889</v>
      </c>
      <c r="X913" s="83" t="s">
        <v>4788</v>
      </c>
      <c r="Y913" s="79"/>
      <c r="Z913" s="79"/>
      <c r="AA913" s="85" t="s">
        <v>5996</v>
      </c>
      <c r="AB913" s="79"/>
      <c r="AC913" s="79" t="b">
        <v>0</v>
      </c>
      <c r="AD913" s="79">
        <v>0</v>
      </c>
      <c r="AE913" s="85" t="s">
        <v>6296</v>
      </c>
      <c r="AF913" s="79" t="b">
        <v>0</v>
      </c>
      <c r="AG913" s="79" t="s">
        <v>6305</v>
      </c>
      <c r="AH913" s="79"/>
      <c r="AI913" s="85" t="s">
        <v>6296</v>
      </c>
      <c r="AJ913" s="79" t="b">
        <v>0</v>
      </c>
      <c r="AK913" s="79">
        <v>0</v>
      </c>
      <c r="AL913" s="85" t="s">
        <v>6296</v>
      </c>
      <c r="AM913" s="79" t="s">
        <v>6345</v>
      </c>
      <c r="AN913" s="79" t="b">
        <v>0</v>
      </c>
      <c r="AO913" s="85" t="s">
        <v>5996</v>
      </c>
      <c r="AP913" s="79" t="s">
        <v>176</v>
      </c>
      <c r="AQ913" s="79">
        <v>0</v>
      </c>
      <c r="AR913" s="79">
        <v>0</v>
      </c>
      <c r="AS913" s="79"/>
      <c r="AT913" s="79"/>
      <c r="AU913" s="79"/>
      <c r="AV913" s="79"/>
      <c r="AW913" s="79"/>
      <c r="AX913" s="79"/>
      <c r="AY913" s="79"/>
      <c r="AZ913" s="79"/>
      <c r="BA913">
        <v>15</v>
      </c>
      <c r="BB913" s="78" t="str">
        <f>REPLACE(INDEX(GroupVertices[Group], MATCH(Edges24[[#This Row],[Vertex 1]],GroupVertices[Vertex],0)),1,1,"")</f>
        <v>5</v>
      </c>
      <c r="BC913" s="78" t="str">
        <f>REPLACE(INDEX(GroupVertices[Group], MATCH(Edges24[[#This Row],[Vertex 2]],GroupVertices[Vertex],0)),1,1,"")</f>
        <v>5</v>
      </c>
      <c r="BD913" s="48">
        <v>0</v>
      </c>
      <c r="BE913" s="49">
        <v>0</v>
      </c>
      <c r="BF913" s="48">
        <v>0</v>
      </c>
      <c r="BG913" s="49">
        <v>0</v>
      </c>
      <c r="BH913" s="48">
        <v>0</v>
      </c>
      <c r="BI913" s="49">
        <v>0</v>
      </c>
      <c r="BJ913" s="48">
        <v>21</v>
      </c>
      <c r="BK913" s="49">
        <v>100</v>
      </c>
      <c r="BL913" s="48">
        <v>21</v>
      </c>
    </row>
    <row r="914" spans="1:64" x14ac:dyDescent="0.25">
      <c r="A914" s="64" t="s">
        <v>751</v>
      </c>
      <c r="B914" s="64" t="s">
        <v>751</v>
      </c>
      <c r="C914" s="65"/>
      <c r="D914" s="66"/>
      <c r="E914" s="67"/>
      <c r="F914" s="68"/>
      <c r="G914" s="65"/>
      <c r="H914" s="69"/>
      <c r="I914" s="70"/>
      <c r="J914" s="70"/>
      <c r="K914" s="34" t="s">
        <v>65</v>
      </c>
      <c r="L914" s="77">
        <v>1427</v>
      </c>
      <c r="M914" s="77"/>
      <c r="N914" s="72"/>
      <c r="O914" s="79" t="s">
        <v>176</v>
      </c>
      <c r="P914" s="81">
        <v>43178.593055555553</v>
      </c>
      <c r="Q914" s="79" t="s">
        <v>1749</v>
      </c>
      <c r="R914" s="83" t="s">
        <v>2338</v>
      </c>
      <c r="S914" s="79" t="s">
        <v>2621</v>
      </c>
      <c r="T914" s="79" t="s">
        <v>2976</v>
      </c>
      <c r="U914" s="79"/>
      <c r="V914" s="83" t="s">
        <v>3859</v>
      </c>
      <c r="W914" s="81">
        <v>43178.593055555553</v>
      </c>
      <c r="X914" s="83" t="s">
        <v>4789</v>
      </c>
      <c r="Y914" s="79"/>
      <c r="Z914" s="79"/>
      <c r="AA914" s="85" t="s">
        <v>5997</v>
      </c>
      <c r="AB914" s="79"/>
      <c r="AC914" s="79" t="b">
        <v>0</v>
      </c>
      <c r="AD914" s="79">
        <v>2</v>
      </c>
      <c r="AE914" s="85" t="s">
        <v>6296</v>
      </c>
      <c r="AF914" s="79" t="b">
        <v>0</v>
      </c>
      <c r="AG914" s="79" t="s">
        <v>6305</v>
      </c>
      <c r="AH914" s="79"/>
      <c r="AI914" s="85" t="s">
        <v>6296</v>
      </c>
      <c r="AJ914" s="79" t="b">
        <v>0</v>
      </c>
      <c r="AK914" s="79">
        <v>0</v>
      </c>
      <c r="AL914" s="85" t="s">
        <v>6296</v>
      </c>
      <c r="AM914" s="79" t="s">
        <v>6345</v>
      </c>
      <c r="AN914" s="79" t="b">
        <v>0</v>
      </c>
      <c r="AO914" s="85" t="s">
        <v>5997</v>
      </c>
      <c r="AP914" s="79" t="s">
        <v>176</v>
      </c>
      <c r="AQ914" s="79">
        <v>0</v>
      </c>
      <c r="AR914" s="79">
        <v>0</v>
      </c>
      <c r="AS914" s="79"/>
      <c r="AT914" s="79"/>
      <c r="AU914" s="79"/>
      <c r="AV914" s="79"/>
      <c r="AW914" s="79"/>
      <c r="AX914" s="79"/>
      <c r="AY914" s="79"/>
      <c r="AZ914" s="79"/>
      <c r="BA914">
        <v>15</v>
      </c>
      <c r="BB914" s="78" t="str">
        <f>REPLACE(INDEX(GroupVertices[Group], MATCH(Edges24[[#This Row],[Vertex 1]],GroupVertices[Vertex],0)),1,1,"")</f>
        <v>5</v>
      </c>
      <c r="BC914" s="78" t="str">
        <f>REPLACE(INDEX(GroupVertices[Group], MATCH(Edges24[[#This Row],[Vertex 2]],GroupVertices[Vertex],0)),1,1,"")</f>
        <v>5</v>
      </c>
      <c r="BD914" s="48">
        <v>0</v>
      </c>
      <c r="BE914" s="49">
        <v>0</v>
      </c>
      <c r="BF914" s="48">
        <v>0</v>
      </c>
      <c r="BG914" s="49">
        <v>0</v>
      </c>
      <c r="BH914" s="48">
        <v>0</v>
      </c>
      <c r="BI914" s="49">
        <v>0</v>
      </c>
      <c r="BJ914" s="48">
        <v>20</v>
      </c>
      <c r="BK914" s="49">
        <v>100</v>
      </c>
      <c r="BL914" s="48">
        <v>20</v>
      </c>
    </row>
    <row r="915" spans="1:64" x14ac:dyDescent="0.25">
      <c r="A915" s="64" t="s">
        <v>751</v>
      </c>
      <c r="B915" s="64" t="s">
        <v>751</v>
      </c>
      <c r="C915" s="65"/>
      <c r="D915" s="66"/>
      <c r="E915" s="67"/>
      <c r="F915" s="68"/>
      <c r="G915" s="65"/>
      <c r="H915" s="69"/>
      <c r="I915" s="70"/>
      <c r="J915" s="70"/>
      <c r="K915" s="34" t="s">
        <v>65</v>
      </c>
      <c r="L915" s="77">
        <v>1428</v>
      </c>
      <c r="M915" s="77"/>
      <c r="N915" s="72"/>
      <c r="O915" s="79" t="s">
        <v>176</v>
      </c>
      <c r="P915" s="81">
        <v>43178.617361111108</v>
      </c>
      <c r="Q915" s="79" t="s">
        <v>1750</v>
      </c>
      <c r="R915" s="83" t="s">
        <v>2412</v>
      </c>
      <c r="S915" s="79" t="s">
        <v>2621</v>
      </c>
      <c r="T915" s="79" t="s">
        <v>2976</v>
      </c>
      <c r="U915" s="79"/>
      <c r="V915" s="83" t="s">
        <v>3859</v>
      </c>
      <c r="W915" s="81">
        <v>43178.617361111108</v>
      </c>
      <c r="X915" s="83" t="s">
        <v>4790</v>
      </c>
      <c r="Y915" s="79"/>
      <c r="Z915" s="79"/>
      <c r="AA915" s="85" t="s">
        <v>5998</v>
      </c>
      <c r="AB915" s="79"/>
      <c r="AC915" s="79" t="b">
        <v>0</v>
      </c>
      <c r="AD915" s="79">
        <v>0</v>
      </c>
      <c r="AE915" s="85" t="s">
        <v>6296</v>
      </c>
      <c r="AF915" s="79" t="b">
        <v>0</v>
      </c>
      <c r="AG915" s="79" t="s">
        <v>6305</v>
      </c>
      <c r="AH915" s="79"/>
      <c r="AI915" s="85" t="s">
        <v>6296</v>
      </c>
      <c r="AJ915" s="79" t="b">
        <v>0</v>
      </c>
      <c r="AK915" s="79">
        <v>0</v>
      </c>
      <c r="AL915" s="85" t="s">
        <v>6296</v>
      </c>
      <c r="AM915" s="79" t="s">
        <v>6345</v>
      </c>
      <c r="AN915" s="79" t="b">
        <v>0</v>
      </c>
      <c r="AO915" s="85" t="s">
        <v>5998</v>
      </c>
      <c r="AP915" s="79" t="s">
        <v>176</v>
      </c>
      <c r="AQ915" s="79">
        <v>0</v>
      </c>
      <c r="AR915" s="79">
        <v>0</v>
      </c>
      <c r="AS915" s="79"/>
      <c r="AT915" s="79"/>
      <c r="AU915" s="79"/>
      <c r="AV915" s="79"/>
      <c r="AW915" s="79"/>
      <c r="AX915" s="79"/>
      <c r="AY915" s="79"/>
      <c r="AZ915" s="79"/>
      <c r="BA915">
        <v>15</v>
      </c>
      <c r="BB915" s="78" t="str">
        <f>REPLACE(INDEX(GroupVertices[Group], MATCH(Edges24[[#This Row],[Vertex 1]],GroupVertices[Vertex],0)),1,1,"")</f>
        <v>5</v>
      </c>
      <c r="BC915" s="78" t="str">
        <f>REPLACE(INDEX(GroupVertices[Group], MATCH(Edges24[[#This Row],[Vertex 2]],GroupVertices[Vertex],0)),1,1,"")</f>
        <v>5</v>
      </c>
      <c r="BD915" s="48">
        <v>0</v>
      </c>
      <c r="BE915" s="49">
        <v>0</v>
      </c>
      <c r="BF915" s="48">
        <v>0</v>
      </c>
      <c r="BG915" s="49">
        <v>0</v>
      </c>
      <c r="BH915" s="48">
        <v>0</v>
      </c>
      <c r="BI915" s="49">
        <v>0</v>
      </c>
      <c r="BJ915" s="48">
        <v>17</v>
      </c>
      <c r="BK915" s="49">
        <v>100</v>
      </c>
      <c r="BL915" s="48">
        <v>17</v>
      </c>
    </row>
    <row r="916" spans="1:64" x14ac:dyDescent="0.25">
      <c r="A916" s="64" t="s">
        <v>751</v>
      </c>
      <c r="B916" s="64" t="s">
        <v>751</v>
      </c>
      <c r="C916" s="65"/>
      <c r="D916" s="66"/>
      <c r="E916" s="67"/>
      <c r="F916" s="68"/>
      <c r="G916" s="65"/>
      <c r="H916" s="69"/>
      <c r="I916" s="70"/>
      <c r="J916" s="70"/>
      <c r="K916" s="34" t="s">
        <v>65</v>
      </c>
      <c r="L916" s="77">
        <v>1429</v>
      </c>
      <c r="M916" s="77"/>
      <c r="N916" s="72"/>
      <c r="O916" s="79" t="s">
        <v>176</v>
      </c>
      <c r="P916" s="81">
        <v>43178.641701388886</v>
      </c>
      <c r="Q916" s="79" t="s">
        <v>1751</v>
      </c>
      <c r="R916" s="83" t="s">
        <v>2413</v>
      </c>
      <c r="S916" s="79" t="s">
        <v>2621</v>
      </c>
      <c r="T916" s="79" t="s">
        <v>2976</v>
      </c>
      <c r="U916" s="79"/>
      <c r="V916" s="83" t="s">
        <v>3859</v>
      </c>
      <c r="W916" s="81">
        <v>43178.641701388886</v>
      </c>
      <c r="X916" s="83" t="s">
        <v>4791</v>
      </c>
      <c r="Y916" s="79"/>
      <c r="Z916" s="79"/>
      <c r="AA916" s="85" t="s">
        <v>5999</v>
      </c>
      <c r="AB916" s="79"/>
      <c r="AC916" s="79" t="b">
        <v>0</v>
      </c>
      <c r="AD916" s="79">
        <v>0</v>
      </c>
      <c r="AE916" s="85" t="s">
        <v>6296</v>
      </c>
      <c r="AF916" s="79" t="b">
        <v>0</v>
      </c>
      <c r="AG916" s="79" t="s">
        <v>6305</v>
      </c>
      <c r="AH916" s="79"/>
      <c r="AI916" s="85" t="s">
        <v>6296</v>
      </c>
      <c r="AJ916" s="79" t="b">
        <v>0</v>
      </c>
      <c r="AK916" s="79">
        <v>0</v>
      </c>
      <c r="AL916" s="85" t="s">
        <v>6296</v>
      </c>
      <c r="AM916" s="79" t="s">
        <v>6345</v>
      </c>
      <c r="AN916" s="79" t="b">
        <v>0</v>
      </c>
      <c r="AO916" s="85" t="s">
        <v>5999</v>
      </c>
      <c r="AP916" s="79" t="s">
        <v>176</v>
      </c>
      <c r="AQ916" s="79">
        <v>0</v>
      </c>
      <c r="AR916" s="79">
        <v>0</v>
      </c>
      <c r="AS916" s="79"/>
      <c r="AT916" s="79"/>
      <c r="AU916" s="79"/>
      <c r="AV916" s="79"/>
      <c r="AW916" s="79"/>
      <c r="AX916" s="79"/>
      <c r="AY916" s="79"/>
      <c r="AZ916" s="79"/>
      <c r="BA916">
        <v>15</v>
      </c>
      <c r="BB916" s="78" t="str">
        <f>REPLACE(INDEX(GroupVertices[Group], MATCH(Edges24[[#This Row],[Vertex 1]],GroupVertices[Vertex],0)),1,1,"")</f>
        <v>5</v>
      </c>
      <c r="BC916" s="78" t="str">
        <f>REPLACE(INDEX(GroupVertices[Group], MATCH(Edges24[[#This Row],[Vertex 2]],GroupVertices[Vertex],0)),1,1,"")</f>
        <v>5</v>
      </c>
      <c r="BD916" s="48">
        <v>0</v>
      </c>
      <c r="BE916" s="49">
        <v>0</v>
      </c>
      <c r="BF916" s="48">
        <v>0</v>
      </c>
      <c r="BG916" s="49">
        <v>0</v>
      </c>
      <c r="BH916" s="48">
        <v>0</v>
      </c>
      <c r="BI916" s="49">
        <v>0</v>
      </c>
      <c r="BJ916" s="48">
        <v>19</v>
      </c>
      <c r="BK916" s="49">
        <v>100</v>
      </c>
      <c r="BL916" s="48">
        <v>19</v>
      </c>
    </row>
    <row r="917" spans="1:64" x14ac:dyDescent="0.25">
      <c r="A917" s="64" t="s">
        <v>752</v>
      </c>
      <c r="B917" s="64" t="s">
        <v>752</v>
      </c>
      <c r="C917" s="65"/>
      <c r="D917" s="66"/>
      <c r="E917" s="67"/>
      <c r="F917" s="68"/>
      <c r="G917" s="65"/>
      <c r="H917" s="69"/>
      <c r="I917" s="70"/>
      <c r="J917" s="70"/>
      <c r="K917" s="34" t="s">
        <v>65</v>
      </c>
      <c r="L917" s="77">
        <v>1430</v>
      </c>
      <c r="M917" s="77"/>
      <c r="N917" s="72"/>
      <c r="O917" s="79" t="s">
        <v>176</v>
      </c>
      <c r="P917" s="81">
        <v>43171.647557870368</v>
      </c>
      <c r="Q917" s="79" t="s">
        <v>1752</v>
      </c>
      <c r="R917" s="79"/>
      <c r="S917" s="79"/>
      <c r="T917" s="79" t="s">
        <v>3023</v>
      </c>
      <c r="U917" s="83" t="s">
        <v>3380</v>
      </c>
      <c r="V917" s="83" t="s">
        <v>3380</v>
      </c>
      <c r="W917" s="81">
        <v>43171.647557870368</v>
      </c>
      <c r="X917" s="83" t="s">
        <v>4792</v>
      </c>
      <c r="Y917" s="79"/>
      <c r="Z917" s="79"/>
      <c r="AA917" s="85" t="s">
        <v>6000</v>
      </c>
      <c r="AB917" s="79"/>
      <c r="AC917" s="79" t="b">
        <v>0</v>
      </c>
      <c r="AD917" s="79">
        <v>0</v>
      </c>
      <c r="AE917" s="85" t="s">
        <v>6296</v>
      </c>
      <c r="AF917" s="79" t="b">
        <v>0</v>
      </c>
      <c r="AG917" s="79" t="s">
        <v>6304</v>
      </c>
      <c r="AH917" s="79"/>
      <c r="AI917" s="85" t="s">
        <v>6296</v>
      </c>
      <c r="AJ917" s="79" t="b">
        <v>0</v>
      </c>
      <c r="AK917" s="79">
        <v>0</v>
      </c>
      <c r="AL917" s="85" t="s">
        <v>6296</v>
      </c>
      <c r="AM917" s="79" t="s">
        <v>6328</v>
      </c>
      <c r="AN917" s="79" t="b">
        <v>0</v>
      </c>
      <c r="AO917" s="85" t="s">
        <v>6000</v>
      </c>
      <c r="AP917" s="79" t="s">
        <v>176</v>
      </c>
      <c r="AQ917" s="79">
        <v>0</v>
      </c>
      <c r="AR917" s="79">
        <v>0</v>
      </c>
      <c r="AS917" s="79" t="s">
        <v>6428</v>
      </c>
      <c r="AT917" s="79" t="s">
        <v>6429</v>
      </c>
      <c r="AU917" s="79" t="s">
        <v>6434</v>
      </c>
      <c r="AV917" s="79" t="s">
        <v>6451</v>
      </c>
      <c r="AW917" s="79" t="s">
        <v>6464</v>
      </c>
      <c r="AX917" s="79" t="s">
        <v>6477</v>
      </c>
      <c r="AY917" s="79" t="s">
        <v>6478</v>
      </c>
      <c r="AZ917" s="83" t="s">
        <v>6491</v>
      </c>
      <c r="BA917">
        <v>2</v>
      </c>
      <c r="BB917" s="78" t="str">
        <f>REPLACE(INDEX(GroupVertices[Group], MATCH(Edges24[[#This Row],[Vertex 1]],GroupVertices[Vertex],0)),1,1,"")</f>
        <v>1</v>
      </c>
      <c r="BC917" s="78" t="str">
        <f>REPLACE(INDEX(GroupVertices[Group], MATCH(Edges24[[#This Row],[Vertex 2]],GroupVertices[Vertex],0)),1,1,"")</f>
        <v>1</v>
      </c>
      <c r="BD917" s="48">
        <v>4</v>
      </c>
      <c r="BE917" s="49">
        <v>10.526315789473685</v>
      </c>
      <c r="BF917" s="48">
        <v>0</v>
      </c>
      <c r="BG917" s="49">
        <v>0</v>
      </c>
      <c r="BH917" s="48">
        <v>0</v>
      </c>
      <c r="BI917" s="49">
        <v>0</v>
      </c>
      <c r="BJ917" s="48">
        <v>34</v>
      </c>
      <c r="BK917" s="49">
        <v>89.473684210526315</v>
      </c>
      <c r="BL917" s="48">
        <v>38</v>
      </c>
    </row>
    <row r="918" spans="1:64" x14ac:dyDescent="0.25">
      <c r="A918" s="64" t="s">
        <v>752</v>
      </c>
      <c r="B918" s="64" t="s">
        <v>752</v>
      </c>
      <c r="C918" s="65"/>
      <c r="D918" s="66"/>
      <c r="E918" s="67"/>
      <c r="F918" s="68"/>
      <c r="G918" s="65"/>
      <c r="H918" s="69"/>
      <c r="I918" s="70"/>
      <c r="J918" s="70"/>
      <c r="K918" s="34" t="s">
        <v>65</v>
      </c>
      <c r="L918" s="77">
        <v>1431</v>
      </c>
      <c r="M918" s="77"/>
      <c r="N918" s="72"/>
      <c r="O918" s="79" t="s">
        <v>176</v>
      </c>
      <c r="P918" s="81">
        <v>43178.642118055555</v>
      </c>
      <c r="Q918" s="79" t="s">
        <v>1753</v>
      </c>
      <c r="R918" s="79"/>
      <c r="S918" s="79"/>
      <c r="T918" s="79" t="s">
        <v>3024</v>
      </c>
      <c r="U918" s="83" t="s">
        <v>3381</v>
      </c>
      <c r="V918" s="83" t="s">
        <v>3381</v>
      </c>
      <c r="W918" s="81">
        <v>43178.642118055555</v>
      </c>
      <c r="X918" s="83" t="s">
        <v>4793</v>
      </c>
      <c r="Y918" s="79"/>
      <c r="Z918" s="79"/>
      <c r="AA918" s="85" t="s">
        <v>6001</v>
      </c>
      <c r="AB918" s="79"/>
      <c r="AC918" s="79" t="b">
        <v>0</v>
      </c>
      <c r="AD918" s="79">
        <v>0</v>
      </c>
      <c r="AE918" s="85" t="s">
        <v>6296</v>
      </c>
      <c r="AF918" s="79" t="b">
        <v>0</v>
      </c>
      <c r="AG918" s="79" t="s">
        <v>6304</v>
      </c>
      <c r="AH918" s="79"/>
      <c r="AI918" s="85" t="s">
        <v>6296</v>
      </c>
      <c r="AJ918" s="79" t="b">
        <v>0</v>
      </c>
      <c r="AK918" s="79">
        <v>0</v>
      </c>
      <c r="AL918" s="85" t="s">
        <v>6296</v>
      </c>
      <c r="AM918" s="79" t="s">
        <v>6328</v>
      </c>
      <c r="AN918" s="79" t="b">
        <v>0</v>
      </c>
      <c r="AO918" s="85" t="s">
        <v>6001</v>
      </c>
      <c r="AP918" s="79" t="s">
        <v>176</v>
      </c>
      <c r="AQ918" s="79">
        <v>0</v>
      </c>
      <c r="AR918" s="79">
        <v>0</v>
      </c>
      <c r="AS918" s="79" t="s">
        <v>6428</v>
      </c>
      <c r="AT918" s="79" t="s">
        <v>6429</v>
      </c>
      <c r="AU918" s="79" t="s">
        <v>6434</v>
      </c>
      <c r="AV918" s="79" t="s">
        <v>6451</v>
      </c>
      <c r="AW918" s="79" t="s">
        <v>6464</v>
      </c>
      <c r="AX918" s="79" t="s">
        <v>6477</v>
      </c>
      <c r="AY918" s="79" t="s">
        <v>6478</v>
      </c>
      <c r="AZ918" s="83" t="s">
        <v>6491</v>
      </c>
      <c r="BA918">
        <v>2</v>
      </c>
      <c r="BB918" s="78" t="str">
        <f>REPLACE(INDEX(GroupVertices[Group], MATCH(Edges24[[#This Row],[Vertex 1]],GroupVertices[Vertex],0)),1,1,"")</f>
        <v>1</v>
      </c>
      <c r="BC918" s="78" t="str">
        <f>REPLACE(INDEX(GroupVertices[Group], MATCH(Edges24[[#This Row],[Vertex 2]],GroupVertices[Vertex],0)),1,1,"")</f>
        <v>1</v>
      </c>
      <c r="BD918" s="48">
        <v>3</v>
      </c>
      <c r="BE918" s="49">
        <v>10.714285714285714</v>
      </c>
      <c r="BF918" s="48">
        <v>0</v>
      </c>
      <c r="BG918" s="49">
        <v>0</v>
      </c>
      <c r="BH918" s="48">
        <v>0</v>
      </c>
      <c r="BI918" s="49">
        <v>0</v>
      </c>
      <c r="BJ918" s="48">
        <v>25</v>
      </c>
      <c r="BK918" s="49">
        <v>89.285714285714292</v>
      </c>
      <c r="BL918" s="48">
        <v>28</v>
      </c>
    </row>
    <row r="919" spans="1:64" x14ac:dyDescent="0.25">
      <c r="A919" s="64" t="s">
        <v>753</v>
      </c>
      <c r="B919" s="64" t="s">
        <v>753</v>
      </c>
      <c r="C919" s="65"/>
      <c r="D919" s="66"/>
      <c r="E919" s="67"/>
      <c r="F919" s="68"/>
      <c r="G919" s="65"/>
      <c r="H919" s="69"/>
      <c r="I919" s="70"/>
      <c r="J919" s="70"/>
      <c r="K919" s="34" t="s">
        <v>65</v>
      </c>
      <c r="L919" s="77">
        <v>1432</v>
      </c>
      <c r="M919" s="77"/>
      <c r="N919" s="72"/>
      <c r="O919" s="79" t="s">
        <v>176</v>
      </c>
      <c r="P919" s="81">
        <v>43178.642523148148</v>
      </c>
      <c r="Q919" s="79" t="s">
        <v>1754</v>
      </c>
      <c r="R919" s="79" t="s">
        <v>2414</v>
      </c>
      <c r="S919" s="79" t="s">
        <v>2643</v>
      </c>
      <c r="T919" s="79" t="s">
        <v>731</v>
      </c>
      <c r="U919" s="79"/>
      <c r="V919" s="83" t="s">
        <v>3860</v>
      </c>
      <c r="W919" s="81">
        <v>43178.642523148148</v>
      </c>
      <c r="X919" s="83" t="s">
        <v>4794</v>
      </c>
      <c r="Y919" s="79"/>
      <c r="Z919" s="79"/>
      <c r="AA919" s="85" t="s">
        <v>6002</v>
      </c>
      <c r="AB919" s="79"/>
      <c r="AC919" s="79" t="b">
        <v>0</v>
      </c>
      <c r="AD919" s="79">
        <v>1</v>
      </c>
      <c r="AE919" s="85" t="s">
        <v>6296</v>
      </c>
      <c r="AF919" s="79" t="b">
        <v>0</v>
      </c>
      <c r="AG919" s="79" t="s">
        <v>6304</v>
      </c>
      <c r="AH919" s="79"/>
      <c r="AI919" s="85" t="s">
        <v>6296</v>
      </c>
      <c r="AJ919" s="79" t="b">
        <v>0</v>
      </c>
      <c r="AK919" s="79">
        <v>0</v>
      </c>
      <c r="AL919" s="85" t="s">
        <v>6296</v>
      </c>
      <c r="AM919" s="79" t="s">
        <v>6341</v>
      </c>
      <c r="AN919" s="79" t="b">
        <v>0</v>
      </c>
      <c r="AO919" s="85" t="s">
        <v>6002</v>
      </c>
      <c r="AP919" s="79" t="s">
        <v>176</v>
      </c>
      <c r="AQ919" s="79">
        <v>0</v>
      </c>
      <c r="AR919" s="79">
        <v>0</v>
      </c>
      <c r="AS919" s="79"/>
      <c r="AT919" s="79"/>
      <c r="AU919" s="79"/>
      <c r="AV919" s="79"/>
      <c r="AW919" s="79"/>
      <c r="AX919" s="79"/>
      <c r="AY919" s="79"/>
      <c r="AZ919" s="79"/>
      <c r="BA919">
        <v>1</v>
      </c>
      <c r="BB919" s="78" t="str">
        <f>REPLACE(INDEX(GroupVertices[Group], MATCH(Edges24[[#This Row],[Vertex 1]],GroupVertices[Vertex],0)),1,1,"")</f>
        <v>1</v>
      </c>
      <c r="BC919" s="78" t="str">
        <f>REPLACE(INDEX(GroupVertices[Group], MATCH(Edges24[[#This Row],[Vertex 2]],GroupVertices[Vertex],0)),1,1,"")</f>
        <v>1</v>
      </c>
      <c r="BD919" s="48">
        <v>1</v>
      </c>
      <c r="BE919" s="49">
        <v>4.166666666666667</v>
      </c>
      <c r="BF919" s="48">
        <v>0</v>
      </c>
      <c r="BG919" s="49">
        <v>0</v>
      </c>
      <c r="BH919" s="48">
        <v>0</v>
      </c>
      <c r="BI919" s="49">
        <v>0</v>
      </c>
      <c r="BJ919" s="48">
        <v>23</v>
      </c>
      <c r="BK919" s="49">
        <v>95.833333333333329</v>
      </c>
      <c r="BL919" s="48">
        <v>24</v>
      </c>
    </row>
    <row r="920" spans="1:64" x14ac:dyDescent="0.25">
      <c r="A920" s="64" t="s">
        <v>754</v>
      </c>
      <c r="B920" s="64" t="s">
        <v>994</v>
      </c>
      <c r="C920" s="65"/>
      <c r="D920" s="66"/>
      <c r="E920" s="67"/>
      <c r="F920" s="68"/>
      <c r="G920" s="65"/>
      <c r="H920" s="69"/>
      <c r="I920" s="70"/>
      <c r="J920" s="70"/>
      <c r="K920" s="34" t="s">
        <v>65</v>
      </c>
      <c r="L920" s="77">
        <v>1433</v>
      </c>
      <c r="M920" s="77"/>
      <c r="N920" s="72"/>
      <c r="O920" s="79" t="s">
        <v>999</v>
      </c>
      <c r="P920" s="81">
        <v>43177.531273148146</v>
      </c>
      <c r="Q920" s="79" t="s">
        <v>1755</v>
      </c>
      <c r="R920" s="83" t="s">
        <v>2318</v>
      </c>
      <c r="S920" s="79" t="s">
        <v>2519</v>
      </c>
      <c r="T920" s="79" t="s">
        <v>3025</v>
      </c>
      <c r="U920" s="83" t="s">
        <v>3382</v>
      </c>
      <c r="V920" s="83" t="s">
        <v>3382</v>
      </c>
      <c r="W920" s="81">
        <v>43177.531273148146</v>
      </c>
      <c r="X920" s="83" t="s">
        <v>4795</v>
      </c>
      <c r="Y920" s="79"/>
      <c r="Z920" s="79"/>
      <c r="AA920" s="85" t="s">
        <v>6003</v>
      </c>
      <c r="AB920" s="79"/>
      <c r="AC920" s="79" t="b">
        <v>0</v>
      </c>
      <c r="AD920" s="79">
        <v>3</v>
      </c>
      <c r="AE920" s="85" t="s">
        <v>6296</v>
      </c>
      <c r="AF920" s="79" t="b">
        <v>0</v>
      </c>
      <c r="AG920" s="79" t="s">
        <v>6304</v>
      </c>
      <c r="AH920" s="79"/>
      <c r="AI920" s="85" t="s">
        <v>6296</v>
      </c>
      <c r="AJ920" s="79" t="b">
        <v>0</v>
      </c>
      <c r="AK920" s="79">
        <v>2</v>
      </c>
      <c r="AL920" s="85" t="s">
        <v>6296</v>
      </c>
      <c r="AM920" s="79" t="s">
        <v>6330</v>
      </c>
      <c r="AN920" s="79" t="b">
        <v>0</v>
      </c>
      <c r="AO920" s="85" t="s">
        <v>6003</v>
      </c>
      <c r="AP920" s="79" t="s">
        <v>6415</v>
      </c>
      <c r="AQ920" s="79">
        <v>0</v>
      </c>
      <c r="AR920" s="79">
        <v>0</v>
      </c>
      <c r="AS920" s="79"/>
      <c r="AT920" s="79"/>
      <c r="AU920" s="79"/>
      <c r="AV920" s="79"/>
      <c r="AW920" s="79"/>
      <c r="AX920" s="79"/>
      <c r="AY920" s="79"/>
      <c r="AZ920" s="79"/>
      <c r="BA920">
        <v>1</v>
      </c>
      <c r="BB920" s="78" t="str">
        <f>REPLACE(INDEX(GroupVertices[Group], MATCH(Edges24[[#This Row],[Vertex 1]],GroupVertices[Vertex],0)),1,1,"")</f>
        <v>2</v>
      </c>
      <c r="BC920" s="78" t="str">
        <f>REPLACE(INDEX(GroupVertices[Group], MATCH(Edges24[[#This Row],[Vertex 2]],GroupVertices[Vertex],0)),1,1,"")</f>
        <v>2</v>
      </c>
      <c r="BD920" s="48">
        <v>0</v>
      </c>
      <c r="BE920" s="49">
        <v>0</v>
      </c>
      <c r="BF920" s="48">
        <v>0</v>
      </c>
      <c r="BG920" s="49">
        <v>0</v>
      </c>
      <c r="BH920" s="48">
        <v>0</v>
      </c>
      <c r="BI920" s="49">
        <v>0</v>
      </c>
      <c r="BJ920" s="48">
        <v>23</v>
      </c>
      <c r="BK920" s="49">
        <v>100</v>
      </c>
      <c r="BL920" s="48">
        <v>23</v>
      </c>
    </row>
    <row r="921" spans="1:64" x14ac:dyDescent="0.25">
      <c r="A921" s="64" t="s">
        <v>755</v>
      </c>
      <c r="B921" s="64" t="s">
        <v>755</v>
      </c>
      <c r="C921" s="65"/>
      <c r="D921" s="66"/>
      <c r="E921" s="67"/>
      <c r="F921" s="68"/>
      <c r="G921" s="65"/>
      <c r="H921" s="69"/>
      <c r="I921" s="70"/>
      <c r="J921" s="70"/>
      <c r="K921" s="34" t="s">
        <v>65</v>
      </c>
      <c r="L921" s="77">
        <v>1434</v>
      </c>
      <c r="M921" s="77"/>
      <c r="N921" s="72"/>
      <c r="O921" s="79" t="s">
        <v>176</v>
      </c>
      <c r="P921" s="81">
        <v>43175.621666666666</v>
      </c>
      <c r="Q921" s="79" t="s">
        <v>1756</v>
      </c>
      <c r="R921" s="83" t="s">
        <v>2149</v>
      </c>
      <c r="S921" s="79" t="s">
        <v>2519</v>
      </c>
      <c r="T921" s="79" t="s">
        <v>3026</v>
      </c>
      <c r="U921" s="83" t="s">
        <v>3383</v>
      </c>
      <c r="V921" s="83" t="s">
        <v>3383</v>
      </c>
      <c r="W921" s="81">
        <v>43175.621666666666</v>
      </c>
      <c r="X921" s="83" t="s">
        <v>4796</v>
      </c>
      <c r="Y921" s="79"/>
      <c r="Z921" s="79"/>
      <c r="AA921" s="85" t="s">
        <v>6004</v>
      </c>
      <c r="AB921" s="79"/>
      <c r="AC921" s="79" t="b">
        <v>0</v>
      </c>
      <c r="AD921" s="79">
        <v>0</v>
      </c>
      <c r="AE921" s="85" t="s">
        <v>6296</v>
      </c>
      <c r="AF921" s="79" t="b">
        <v>0</v>
      </c>
      <c r="AG921" s="79" t="s">
        <v>6304</v>
      </c>
      <c r="AH921" s="79"/>
      <c r="AI921" s="85" t="s">
        <v>6296</v>
      </c>
      <c r="AJ921" s="79" t="b">
        <v>0</v>
      </c>
      <c r="AK921" s="79">
        <v>0</v>
      </c>
      <c r="AL921" s="85" t="s">
        <v>6296</v>
      </c>
      <c r="AM921" s="79" t="s">
        <v>6363</v>
      </c>
      <c r="AN921" s="79" t="b">
        <v>0</v>
      </c>
      <c r="AO921" s="85" t="s">
        <v>6004</v>
      </c>
      <c r="AP921" s="79" t="s">
        <v>176</v>
      </c>
      <c r="AQ921" s="79">
        <v>0</v>
      </c>
      <c r="AR921" s="79">
        <v>0</v>
      </c>
      <c r="AS921" s="79"/>
      <c r="AT921" s="79"/>
      <c r="AU921" s="79"/>
      <c r="AV921" s="79"/>
      <c r="AW921" s="79"/>
      <c r="AX921" s="79"/>
      <c r="AY921" s="79"/>
      <c r="AZ921" s="79"/>
      <c r="BA921">
        <v>4</v>
      </c>
      <c r="BB921" s="78" t="str">
        <f>REPLACE(INDEX(GroupVertices[Group], MATCH(Edges24[[#This Row],[Vertex 1]],GroupVertices[Vertex],0)),1,1,"")</f>
        <v>70</v>
      </c>
      <c r="BC921" s="78" t="str">
        <f>REPLACE(INDEX(GroupVertices[Group], MATCH(Edges24[[#This Row],[Vertex 2]],GroupVertices[Vertex],0)),1,1,"")</f>
        <v>70</v>
      </c>
      <c r="BD921" s="48">
        <v>0</v>
      </c>
      <c r="BE921" s="49">
        <v>0</v>
      </c>
      <c r="BF921" s="48">
        <v>0</v>
      </c>
      <c r="BG921" s="49">
        <v>0</v>
      </c>
      <c r="BH921" s="48">
        <v>0</v>
      </c>
      <c r="BI921" s="49">
        <v>0</v>
      </c>
      <c r="BJ921" s="48">
        <v>20</v>
      </c>
      <c r="BK921" s="49">
        <v>100</v>
      </c>
      <c r="BL921" s="48">
        <v>20</v>
      </c>
    </row>
    <row r="922" spans="1:64" x14ac:dyDescent="0.25">
      <c r="A922" s="64" t="s">
        <v>755</v>
      </c>
      <c r="B922" s="64" t="s">
        <v>755</v>
      </c>
      <c r="C922" s="65"/>
      <c r="D922" s="66"/>
      <c r="E922" s="67"/>
      <c r="F922" s="68"/>
      <c r="G922" s="65"/>
      <c r="H922" s="69"/>
      <c r="I922" s="70"/>
      <c r="J922" s="70"/>
      <c r="K922" s="34" t="s">
        <v>65</v>
      </c>
      <c r="L922" s="77">
        <v>1435</v>
      </c>
      <c r="M922" s="77"/>
      <c r="N922" s="72"/>
      <c r="O922" s="79" t="s">
        <v>176</v>
      </c>
      <c r="P922" s="81">
        <v>43175.646331018521</v>
      </c>
      <c r="Q922" s="79" t="s">
        <v>1757</v>
      </c>
      <c r="R922" s="83" t="s">
        <v>2125</v>
      </c>
      <c r="S922" s="79" t="s">
        <v>2519</v>
      </c>
      <c r="T922" s="79" t="s">
        <v>3027</v>
      </c>
      <c r="U922" s="83" t="s">
        <v>3384</v>
      </c>
      <c r="V922" s="83" t="s">
        <v>3384</v>
      </c>
      <c r="W922" s="81">
        <v>43175.646331018521</v>
      </c>
      <c r="X922" s="83" t="s">
        <v>4797</v>
      </c>
      <c r="Y922" s="79"/>
      <c r="Z922" s="79"/>
      <c r="AA922" s="85" t="s">
        <v>6005</v>
      </c>
      <c r="AB922" s="79"/>
      <c r="AC922" s="79" t="b">
        <v>0</v>
      </c>
      <c r="AD922" s="79">
        <v>0</v>
      </c>
      <c r="AE922" s="85" t="s">
        <v>6296</v>
      </c>
      <c r="AF922" s="79" t="b">
        <v>0</v>
      </c>
      <c r="AG922" s="79" t="s">
        <v>6304</v>
      </c>
      <c r="AH922" s="79"/>
      <c r="AI922" s="85" t="s">
        <v>6296</v>
      </c>
      <c r="AJ922" s="79" t="b">
        <v>0</v>
      </c>
      <c r="AK922" s="79">
        <v>0</v>
      </c>
      <c r="AL922" s="85" t="s">
        <v>6296</v>
      </c>
      <c r="AM922" s="79" t="s">
        <v>6363</v>
      </c>
      <c r="AN922" s="79" t="b">
        <v>0</v>
      </c>
      <c r="AO922" s="85" t="s">
        <v>6005</v>
      </c>
      <c r="AP922" s="79" t="s">
        <v>176</v>
      </c>
      <c r="AQ922" s="79">
        <v>0</v>
      </c>
      <c r="AR922" s="79">
        <v>0</v>
      </c>
      <c r="AS922" s="79"/>
      <c r="AT922" s="79"/>
      <c r="AU922" s="79"/>
      <c r="AV922" s="79"/>
      <c r="AW922" s="79"/>
      <c r="AX922" s="79"/>
      <c r="AY922" s="79"/>
      <c r="AZ922" s="79"/>
      <c r="BA922">
        <v>4</v>
      </c>
      <c r="BB922" s="78" t="str">
        <f>REPLACE(INDEX(GroupVertices[Group], MATCH(Edges24[[#This Row],[Vertex 1]],GroupVertices[Vertex],0)),1,1,"")</f>
        <v>70</v>
      </c>
      <c r="BC922" s="78" t="str">
        <f>REPLACE(INDEX(GroupVertices[Group], MATCH(Edges24[[#This Row],[Vertex 2]],GroupVertices[Vertex],0)),1,1,"")</f>
        <v>70</v>
      </c>
      <c r="BD922" s="48">
        <v>0</v>
      </c>
      <c r="BE922" s="49">
        <v>0</v>
      </c>
      <c r="BF922" s="48">
        <v>1</v>
      </c>
      <c r="BG922" s="49">
        <v>4.3478260869565215</v>
      </c>
      <c r="BH922" s="48">
        <v>0</v>
      </c>
      <c r="BI922" s="49">
        <v>0</v>
      </c>
      <c r="BJ922" s="48">
        <v>22</v>
      </c>
      <c r="BK922" s="49">
        <v>95.652173913043484</v>
      </c>
      <c r="BL922" s="48">
        <v>23</v>
      </c>
    </row>
    <row r="923" spans="1:64" x14ac:dyDescent="0.25">
      <c r="A923" s="64" t="s">
        <v>755</v>
      </c>
      <c r="B923" s="64" t="s">
        <v>755</v>
      </c>
      <c r="C923" s="65"/>
      <c r="D923" s="66"/>
      <c r="E923" s="67"/>
      <c r="F923" s="68"/>
      <c r="G923" s="65"/>
      <c r="H923" s="69"/>
      <c r="I923" s="70"/>
      <c r="J923" s="70"/>
      <c r="K923" s="34" t="s">
        <v>65</v>
      </c>
      <c r="L923" s="77">
        <v>1436</v>
      </c>
      <c r="M923" s="77"/>
      <c r="N923" s="72"/>
      <c r="O923" s="79" t="s">
        <v>176</v>
      </c>
      <c r="P923" s="81">
        <v>43178.621053240742</v>
      </c>
      <c r="Q923" s="79" t="s">
        <v>1758</v>
      </c>
      <c r="R923" s="83" t="s">
        <v>2357</v>
      </c>
      <c r="S923" s="79" t="s">
        <v>2519</v>
      </c>
      <c r="T923" s="79" t="s">
        <v>3028</v>
      </c>
      <c r="U923" s="83" t="s">
        <v>3385</v>
      </c>
      <c r="V923" s="83" t="s">
        <v>3385</v>
      </c>
      <c r="W923" s="81">
        <v>43178.621053240742</v>
      </c>
      <c r="X923" s="83" t="s">
        <v>4798</v>
      </c>
      <c r="Y923" s="79"/>
      <c r="Z923" s="79"/>
      <c r="AA923" s="85" t="s">
        <v>6006</v>
      </c>
      <c r="AB923" s="79"/>
      <c r="AC923" s="79" t="b">
        <v>0</v>
      </c>
      <c r="AD923" s="79">
        <v>1</v>
      </c>
      <c r="AE923" s="85" t="s">
        <v>6296</v>
      </c>
      <c r="AF923" s="79" t="b">
        <v>0</v>
      </c>
      <c r="AG923" s="79" t="s">
        <v>6304</v>
      </c>
      <c r="AH923" s="79"/>
      <c r="AI923" s="85" t="s">
        <v>6296</v>
      </c>
      <c r="AJ923" s="79" t="b">
        <v>0</v>
      </c>
      <c r="AK923" s="79">
        <v>1</v>
      </c>
      <c r="AL923" s="85" t="s">
        <v>6296</v>
      </c>
      <c r="AM923" s="79" t="s">
        <v>6363</v>
      </c>
      <c r="AN923" s="79" t="b">
        <v>0</v>
      </c>
      <c r="AO923" s="85" t="s">
        <v>6006</v>
      </c>
      <c r="AP923" s="79" t="s">
        <v>176</v>
      </c>
      <c r="AQ923" s="79">
        <v>0</v>
      </c>
      <c r="AR923" s="79">
        <v>0</v>
      </c>
      <c r="AS923" s="79"/>
      <c r="AT923" s="79"/>
      <c r="AU923" s="79"/>
      <c r="AV923" s="79"/>
      <c r="AW923" s="79"/>
      <c r="AX923" s="79"/>
      <c r="AY923" s="79"/>
      <c r="AZ923" s="79"/>
      <c r="BA923">
        <v>4</v>
      </c>
      <c r="BB923" s="78" t="str">
        <f>REPLACE(INDEX(GroupVertices[Group], MATCH(Edges24[[#This Row],[Vertex 1]],GroupVertices[Vertex],0)),1,1,"")</f>
        <v>70</v>
      </c>
      <c r="BC923" s="78" t="str">
        <f>REPLACE(INDEX(GroupVertices[Group], MATCH(Edges24[[#This Row],[Vertex 2]],GroupVertices[Vertex],0)),1,1,"")</f>
        <v>70</v>
      </c>
      <c r="BD923" s="48">
        <v>2</v>
      </c>
      <c r="BE923" s="49">
        <v>8.695652173913043</v>
      </c>
      <c r="BF923" s="48">
        <v>0</v>
      </c>
      <c r="BG923" s="49">
        <v>0</v>
      </c>
      <c r="BH923" s="48">
        <v>0</v>
      </c>
      <c r="BI923" s="49">
        <v>0</v>
      </c>
      <c r="BJ923" s="48">
        <v>21</v>
      </c>
      <c r="BK923" s="49">
        <v>91.304347826086953</v>
      </c>
      <c r="BL923" s="48">
        <v>23</v>
      </c>
    </row>
    <row r="924" spans="1:64" x14ac:dyDescent="0.25">
      <c r="A924" s="64" t="s">
        <v>755</v>
      </c>
      <c r="B924" s="64" t="s">
        <v>755</v>
      </c>
      <c r="C924" s="65"/>
      <c r="D924" s="66"/>
      <c r="E924" s="67"/>
      <c r="F924" s="68"/>
      <c r="G924" s="65"/>
      <c r="H924" s="69"/>
      <c r="I924" s="70"/>
      <c r="J924" s="70"/>
      <c r="K924" s="34" t="s">
        <v>65</v>
      </c>
      <c r="L924" s="77">
        <v>1437</v>
      </c>
      <c r="M924" s="77"/>
      <c r="N924" s="72"/>
      <c r="O924" s="79" t="s">
        <v>176</v>
      </c>
      <c r="P924" s="81">
        <v>43178.64539351852</v>
      </c>
      <c r="Q924" s="79" t="s">
        <v>1759</v>
      </c>
      <c r="R924" s="83" t="s">
        <v>2415</v>
      </c>
      <c r="S924" s="79" t="s">
        <v>2519</v>
      </c>
      <c r="T924" s="79" t="s">
        <v>3029</v>
      </c>
      <c r="U924" s="83" t="s">
        <v>3386</v>
      </c>
      <c r="V924" s="83" t="s">
        <v>3386</v>
      </c>
      <c r="W924" s="81">
        <v>43178.64539351852</v>
      </c>
      <c r="X924" s="83" t="s">
        <v>4799</v>
      </c>
      <c r="Y924" s="79"/>
      <c r="Z924" s="79"/>
      <c r="AA924" s="85" t="s">
        <v>6007</v>
      </c>
      <c r="AB924" s="79"/>
      <c r="AC924" s="79" t="b">
        <v>0</v>
      </c>
      <c r="AD924" s="79">
        <v>0</v>
      </c>
      <c r="AE924" s="85" t="s">
        <v>6296</v>
      </c>
      <c r="AF924" s="79" t="b">
        <v>0</v>
      </c>
      <c r="AG924" s="79" t="s">
        <v>6304</v>
      </c>
      <c r="AH924" s="79"/>
      <c r="AI924" s="85" t="s">
        <v>6296</v>
      </c>
      <c r="AJ924" s="79" t="b">
        <v>0</v>
      </c>
      <c r="AK924" s="79">
        <v>0</v>
      </c>
      <c r="AL924" s="85" t="s">
        <v>6296</v>
      </c>
      <c r="AM924" s="79" t="s">
        <v>6363</v>
      </c>
      <c r="AN924" s="79" t="b">
        <v>0</v>
      </c>
      <c r="AO924" s="85" t="s">
        <v>6007</v>
      </c>
      <c r="AP924" s="79" t="s">
        <v>176</v>
      </c>
      <c r="AQ924" s="79">
        <v>0</v>
      </c>
      <c r="AR924" s="79">
        <v>0</v>
      </c>
      <c r="AS924" s="79"/>
      <c r="AT924" s="79"/>
      <c r="AU924" s="79"/>
      <c r="AV924" s="79"/>
      <c r="AW924" s="79"/>
      <c r="AX924" s="79"/>
      <c r="AY924" s="79"/>
      <c r="AZ924" s="79"/>
      <c r="BA924">
        <v>4</v>
      </c>
      <c r="BB924" s="78" t="str">
        <f>REPLACE(INDEX(GroupVertices[Group], MATCH(Edges24[[#This Row],[Vertex 1]],GroupVertices[Vertex],0)),1,1,"")</f>
        <v>70</v>
      </c>
      <c r="BC924" s="78" t="str">
        <f>REPLACE(INDEX(GroupVertices[Group], MATCH(Edges24[[#This Row],[Vertex 2]],GroupVertices[Vertex],0)),1,1,"")</f>
        <v>70</v>
      </c>
      <c r="BD924" s="48">
        <v>1</v>
      </c>
      <c r="BE924" s="49">
        <v>4.5454545454545459</v>
      </c>
      <c r="BF924" s="48">
        <v>0</v>
      </c>
      <c r="BG924" s="49">
        <v>0</v>
      </c>
      <c r="BH924" s="48">
        <v>0</v>
      </c>
      <c r="BI924" s="49">
        <v>0</v>
      </c>
      <c r="BJ924" s="48">
        <v>21</v>
      </c>
      <c r="BK924" s="49">
        <v>95.454545454545453</v>
      </c>
      <c r="BL924" s="48">
        <v>22</v>
      </c>
    </row>
    <row r="925" spans="1:64" x14ac:dyDescent="0.25">
      <c r="A925" s="64" t="s">
        <v>756</v>
      </c>
      <c r="B925" s="64" t="s">
        <v>756</v>
      </c>
      <c r="C925" s="65"/>
      <c r="D925" s="66"/>
      <c r="E925" s="67"/>
      <c r="F925" s="68"/>
      <c r="G925" s="65"/>
      <c r="H925" s="69"/>
      <c r="I925" s="70"/>
      <c r="J925" s="70"/>
      <c r="K925" s="34" t="s">
        <v>65</v>
      </c>
      <c r="L925" s="77">
        <v>1438</v>
      </c>
      <c r="M925" s="77"/>
      <c r="N925" s="72"/>
      <c r="O925" s="79" t="s">
        <v>176</v>
      </c>
      <c r="P925" s="81">
        <v>43166.656284722223</v>
      </c>
      <c r="Q925" s="79" t="s">
        <v>1760</v>
      </c>
      <c r="R925" s="83" t="s">
        <v>2416</v>
      </c>
      <c r="S925" s="79" t="s">
        <v>2535</v>
      </c>
      <c r="T925" s="79" t="s">
        <v>2719</v>
      </c>
      <c r="U925" s="83" t="s">
        <v>3387</v>
      </c>
      <c r="V925" s="83" t="s">
        <v>3387</v>
      </c>
      <c r="W925" s="81">
        <v>43166.656284722223</v>
      </c>
      <c r="X925" s="83" t="s">
        <v>4800</v>
      </c>
      <c r="Y925" s="79"/>
      <c r="Z925" s="79"/>
      <c r="AA925" s="85" t="s">
        <v>6008</v>
      </c>
      <c r="AB925" s="79"/>
      <c r="AC925" s="79" t="b">
        <v>0</v>
      </c>
      <c r="AD925" s="79">
        <v>0</v>
      </c>
      <c r="AE925" s="85" t="s">
        <v>6296</v>
      </c>
      <c r="AF925" s="79" t="b">
        <v>0</v>
      </c>
      <c r="AG925" s="79" t="s">
        <v>6304</v>
      </c>
      <c r="AH925" s="79"/>
      <c r="AI925" s="85" t="s">
        <v>6296</v>
      </c>
      <c r="AJ925" s="79" t="b">
        <v>0</v>
      </c>
      <c r="AK925" s="79">
        <v>0</v>
      </c>
      <c r="AL925" s="85" t="s">
        <v>6296</v>
      </c>
      <c r="AM925" s="79" t="s">
        <v>6357</v>
      </c>
      <c r="AN925" s="79" t="b">
        <v>0</v>
      </c>
      <c r="AO925" s="85" t="s">
        <v>6008</v>
      </c>
      <c r="AP925" s="79" t="s">
        <v>176</v>
      </c>
      <c r="AQ925" s="79">
        <v>0</v>
      </c>
      <c r="AR925" s="79">
        <v>0</v>
      </c>
      <c r="AS925" s="79"/>
      <c r="AT925" s="79"/>
      <c r="AU925" s="79"/>
      <c r="AV925" s="79"/>
      <c r="AW925" s="79"/>
      <c r="AX925" s="79"/>
      <c r="AY925" s="79"/>
      <c r="AZ925" s="79"/>
      <c r="BA925">
        <v>3</v>
      </c>
      <c r="BB925" s="78" t="str">
        <f>REPLACE(INDEX(GroupVertices[Group], MATCH(Edges24[[#This Row],[Vertex 1]],GroupVertices[Vertex],0)),1,1,"")</f>
        <v>1</v>
      </c>
      <c r="BC925" s="78" t="str">
        <f>REPLACE(INDEX(GroupVertices[Group], MATCH(Edges24[[#This Row],[Vertex 2]],GroupVertices[Vertex],0)),1,1,"")</f>
        <v>1</v>
      </c>
      <c r="BD925" s="48">
        <v>0</v>
      </c>
      <c r="BE925" s="49">
        <v>0</v>
      </c>
      <c r="BF925" s="48">
        <v>0</v>
      </c>
      <c r="BG925" s="49">
        <v>0</v>
      </c>
      <c r="BH925" s="48">
        <v>0</v>
      </c>
      <c r="BI925" s="49">
        <v>0</v>
      </c>
      <c r="BJ925" s="48">
        <v>11</v>
      </c>
      <c r="BK925" s="49">
        <v>100</v>
      </c>
      <c r="BL925" s="48">
        <v>11</v>
      </c>
    </row>
    <row r="926" spans="1:64" x14ac:dyDescent="0.25">
      <c r="A926" s="64" t="s">
        <v>756</v>
      </c>
      <c r="B926" s="64" t="s">
        <v>756</v>
      </c>
      <c r="C926" s="65"/>
      <c r="D926" s="66"/>
      <c r="E926" s="67"/>
      <c r="F926" s="68"/>
      <c r="G926" s="65"/>
      <c r="H926" s="69"/>
      <c r="I926" s="70"/>
      <c r="J926" s="70"/>
      <c r="K926" s="34" t="s">
        <v>65</v>
      </c>
      <c r="L926" s="77">
        <v>1439</v>
      </c>
      <c r="M926" s="77"/>
      <c r="N926" s="72"/>
      <c r="O926" s="79" t="s">
        <v>176</v>
      </c>
      <c r="P926" s="81">
        <v>43175.645902777775</v>
      </c>
      <c r="Q926" s="79" t="s">
        <v>1761</v>
      </c>
      <c r="R926" s="83" t="s">
        <v>2417</v>
      </c>
      <c r="S926" s="79" t="s">
        <v>2638</v>
      </c>
      <c r="T926" s="79" t="s">
        <v>731</v>
      </c>
      <c r="U926" s="83" t="s">
        <v>3388</v>
      </c>
      <c r="V926" s="83" t="s">
        <v>3388</v>
      </c>
      <c r="W926" s="81">
        <v>43175.645902777775</v>
      </c>
      <c r="X926" s="83" t="s">
        <v>4801</v>
      </c>
      <c r="Y926" s="79"/>
      <c r="Z926" s="79"/>
      <c r="AA926" s="85" t="s">
        <v>6009</v>
      </c>
      <c r="AB926" s="79"/>
      <c r="AC926" s="79" t="b">
        <v>0</v>
      </c>
      <c r="AD926" s="79">
        <v>0</v>
      </c>
      <c r="AE926" s="85" t="s">
        <v>6296</v>
      </c>
      <c r="AF926" s="79" t="b">
        <v>0</v>
      </c>
      <c r="AG926" s="79" t="s">
        <v>6304</v>
      </c>
      <c r="AH926" s="79"/>
      <c r="AI926" s="85" t="s">
        <v>6296</v>
      </c>
      <c r="AJ926" s="79" t="b">
        <v>0</v>
      </c>
      <c r="AK926" s="79">
        <v>0</v>
      </c>
      <c r="AL926" s="85" t="s">
        <v>6296</v>
      </c>
      <c r="AM926" s="79" t="s">
        <v>6357</v>
      </c>
      <c r="AN926" s="79" t="b">
        <v>0</v>
      </c>
      <c r="AO926" s="85" t="s">
        <v>6009</v>
      </c>
      <c r="AP926" s="79" t="s">
        <v>176</v>
      </c>
      <c r="AQ926" s="79">
        <v>0</v>
      </c>
      <c r="AR926" s="79">
        <v>0</v>
      </c>
      <c r="AS926" s="79"/>
      <c r="AT926" s="79"/>
      <c r="AU926" s="79"/>
      <c r="AV926" s="79"/>
      <c r="AW926" s="79"/>
      <c r="AX926" s="79"/>
      <c r="AY926" s="79"/>
      <c r="AZ926" s="79"/>
      <c r="BA926">
        <v>3</v>
      </c>
      <c r="BB926" s="78" t="str">
        <f>REPLACE(INDEX(GroupVertices[Group], MATCH(Edges24[[#This Row],[Vertex 1]],GroupVertices[Vertex],0)),1,1,"")</f>
        <v>1</v>
      </c>
      <c r="BC926" s="78" t="str">
        <f>REPLACE(INDEX(GroupVertices[Group], MATCH(Edges24[[#This Row],[Vertex 2]],GroupVertices[Vertex],0)),1,1,"")</f>
        <v>1</v>
      </c>
      <c r="BD926" s="48">
        <v>0</v>
      </c>
      <c r="BE926" s="49">
        <v>0</v>
      </c>
      <c r="BF926" s="48">
        <v>0</v>
      </c>
      <c r="BG926" s="49">
        <v>0</v>
      </c>
      <c r="BH926" s="48">
        <v>0</v>
      </c>
      <c r="BI926" s="49">
        <v>0</v>
      </c>
      <c r="BJ926" s="48">
        <v>19</v>
      </c>
      <c r="BK926" s="49">
        <v>100</v>
      </c>
      <c r="BL926" s="48">
        <v>19</v>
      </c>
    </row>
    <row r="927" spans="1:64" x14ac:dyDescent="0.25">
      <c r="A927" s="64" t="s">
        <v>756</v>
      </c>
      <c r="B927" s="64" t="s">
        <v>756</v>
      </c>
      <c r="C927" s="65"/>
      <c r="D927" s="66"/>
      <c r="E927" s="67"/>
      <c r="F927" s="68"/>
      <c r="G927" s="65"/>
      <c r="H927" s="69"/>
      <c r="I927" s="70"/>
      <c r="J927" s="70"/>
      <c r="K927" s="34" t="s">
        <v>65</v>
      </c>
      <c r="L927" s="77">
        <v>1440</v>
      </c>
      <c r="M927" s="77"/>
      <c r="N927" s="72"/>
      <c r="O927" s="79" t="s">
        <v>176</v>
      </c>
      <c r="P927" s="81">
        <v>43178.645925925928</v>
      </c>
      <c r="Q927" s="79" t="s">
        <v>1762</v>
      </c>
      <c r="R927" s="83" t="s">
        <v>2418</v>
      </c>
      <c r="S927" s="79" t="s">
        <v>2638</v>
      </c>
      <c r="T927" s="79" t="s">
        <v>731</v>
      </c>
      <c r="U927" s="83" t="s">
        <v>3389</v>
      </c>
      <c r="V927" s="83" t="s">
        <v>3389</v>
      </c>
      <c r="W927" s="81">
        <v>43178.645925925928</v>
      </c>
      <c r="X927" s="83" t="s">
        <v>4802</v>
      </c>
      <c r="Y927" s="79"/>
      <c r="Z927" s="79"/>
      <c r="AA927" s="85" t="s">
        <v>6010</v>
      </c>
      <c r="AB927" s="79"/>
      <c r="AC927" s="79" t="b">
        <v>0</v>
      </c>
      <c r="AD927" s="79">
        <v>0</v>
      </c>
      <c r="AE927" s="85" t="s">
        <v>6296</v>
      </c>
      <c r="AF927" s="79" t="b">
        <v>0</v>
      </c>
      <c r="AG927" s="79" t="s">
        <v>6304</v>
      </c>
      <c r="AH927" s="79"/>
      <c r="AI927" s="85" t="s">
        <v>6296</v>
      </c>
      <c r="AJ927" s="79" t="b">
        <v>0</v>
      </c>
      <c r="AK927" s="79">
        <v>0</v>
      </c>
      <c r="AL927" s="85" t="s">
        <v>6296</v>
      </c>
      <c r="AM927" s="79" t="s">
        <v>6357</v>
      </c>
      <c r="AN927" s="79" t="b">
        <v>0</v>
      </c>
      <c r="AO927" s="85" t="s">
        <v>6010</v>
      </c>
      <c r="AP927" s="79" t="s">
        <v>176</v>
      </c>
      <c r="AQ927" s="79">
        <v>0</v>
      </c>
      <c r="AR927" s="79">
        <v>0</v>
      </c>
      <c r="AS927" s="79"/>
      <c r="AT927" s="79"/>
      <c r="AU927" s="79"/>
      <c r="AV927" s="79"/>
      <c r="AW927" s="79"/>
      <c r="AX927" s="79"/>
      <c r="AY927" s="79"/>
      <c r="AZ927" s="79"/>
      <c r="BA927">
        <v>3</v>
      </c>
      <c r="BB927" s="78" t="str">
        <f>REPLACE(INDEX(GroupVertices[Group], MATCH(Edges24[[#This Row],[Vertex 1]],GroupVertices[Vertex],0)),1,1,"")</f>
        <v>1</v>
      </c>
      <c r="BC927" s="78" t="str">
        <f>REPLACE(INDEX(GroupVertices[Group], MATCH(Edges24[[#This Row],[Vertex 2]],GroupVertices[Vertex],0)),1,1,"")</f>
        <v>1</v>
      </c>
      <c r="BD927" s="48">
        <v>0</v>
      </c>
      <c r="BE927" s="49">
        <v>0</v>
      </c>
      <c r="BF927" s="48">
        <v>0</v>
      </c>
      <c r="BG927" s="49">
        <v>0</v>
      </c>
      <c r="BH927" s="48">
        <v>0</v>
      </c>
      <c r="BI927" s="49">
        <v>0</v>
      </c>
      <c r="BJ927" s="48">
        <v>18</v>
      </c>
      <c r="BK927" s="49">
        <v>100</v>
      </c>
      <c r="BL927" s="48">
        <v>18</v>
      </c>
    </row>
    <row r="928" spans="1:64" x14ac:dyDescent="0.25">
      <c r="A928" s="64" t="s">
        <v>757</v>
      </c>
      <c r="B928" s="64" t="s">
        <v>757</v>
      </c>
      <c r="C928" s="65"/>
      <c r="D928" s="66"/>
      <c r="E928" s="67"/>
      <c r="F928" s="68"/>
      <c r="G928" s="65"/>
      <c r="H928" s="69"/>
      <c r="I928" s="70"/>
      <c r="J928" s="70"/>
      <c r="K928" s="34" t="s">
        <v>65</v>
      </c>
      <c r="L928" s="77">
        <v>1441</v>
      </c>
      <c r="M928" s="77"/>
      <c r="N928" s="72"/>
      <c r="O928" s="79" t="s">
        <v>176</v>
      </c>
      <c r="P928" s="81">
        <v>43175.303564814814</v>
      </c>
      <c r="Q928" s="79" t="s">
        <v>1763</v>
      </c>
      <c r="R928" s="83" t="s">
        <v>2243</v>
      </c>
      <c r="S928" s="79" t="s">
        <v>2518</v>
      </c>
      <c r="T928" s="79" t="s">
        <v>3030</v>
      </c>
      <c r="U928" s="83" t="s">
        <v>3390</v>
      </c>
      <c r="V928" s="83" t="s">
        <v>3390</v>
      </c>
      <c r="W928" s="81">
        <v>43175.303564814814</v>
      </c>
      <c r="X928" s="83" t="s">
        <v>4803</v>
      </c>
      <c r="Y928" s="79"/>
      <c r="Z928" s="79"/>
      <c r="AA928" s="85" t="s">
        <v>6011</v>
      </c>
      <c r="AB928" s="79"/>
      <c r="AC928" s="79" t="b">
        <v>0</v>
      </c>
      <c r="AD928" s="79">
        <v>504</v>
      </c>
      <c r="AE928" s="85" t="s">
        <v>6296</v>
      </c>
      <c r="AF928" s="79" t="b">
        <v>0</v>
      </c>
      <c r="AG928" s="79" t="s">
        <v>6304</v>
      </c>
      <c r="AH928" s="79"/>
      <c r="AI928" s="85" t="s">
        <v>6296</v>
      </c>
      <c r="AJ928" s="79" t="b">
        <v>0</v>
      </c>
      <c r="AK928" s="79">
        <v>423</v>
      </c>
      <c r="AL928" s="85" t="s">
        <v>6296</v>
      </c>
      <c r="AM928" s="79" t="s">
        <v>6328</v>
      </c>
      <c r="AN928" s="79" t="b">
        <v>0</v>
      </c>
      <c r="AO928" s="85" t="s">
        <v>6011</v>
      </c>
      <c r="AP928" s="79" t="s">
        <v>6415</v>
      </c>
      <c r="AQ928" s="79">
        <v>0</v>
      </c>
      <c r="AR928" s="79">
        <v>0</v>
      </c>
      <c r="AS928" s="79"/>
      <c r="AT928" s="79"/>
      <c r="AU928" s="79"/>
      <c r="AV928" s="79"/>
      <c r="AW928" s="79"/>
      <c r="AX928" s="79"/>
      <c r="AY928" s="79"/>
      <c r="AZ928" s="79"/>
      <c r="BA928">
        <v>1</v>
      </c>
      <c r="BB928" s="78" t="str">
        <f>REPLACE(INDEX(GroupVertices[Group], MATCH(Edges24[[#This Row],[Vertex 1]],GroupVertices[Vertex],0)),1,1,"")</f>
        <v>7</v>
      </c>
      <c r="BC928" s="78" t="str">
        <f>REPLACE(INDEX(GroupVertices[Group], MATCH(Edges24[[#This Row],[Vertex 2]],GroupVertices[Vertex],0)),1,1,"")</f>
        <v>7</v>
      </c>
      <c r="BD928" s="48">
        <v>0</v>
      </c>
      <c r="BE928" s="49">
        <v>0</v>
      </c>
      <c r="BF928" s="48">
        <v>0</v>
      </c>
      <c r="BG928" s="49">
        <v>0</v>
      </c>
      <c r="BH928" s="48">
        <v>0</v>
      </c>
      <c r="BI928" s="49">
        <v>0</v>
      </c>
      <c r="BJ928" s="48">
        <v>22</v>
      </c>
      <c r="BK928" s="49">
        <v>100</v>
      </c>
      <c r="BL928" s="48">
        <v>22</v>
      </c>
    </row>
    <row r="929" spans="1:64" x14ac:dyDescent="0.25">
      <c r="A929" s="64" t="s">
        <v>758</v>
      </c>
      <c r="B929" s="64" t="s">
        <v>757</v>
      </c>
      <c r="C929" s="65"/>
      <c r="D929" s="66"/>
      <c r="E929" s="67"/>
      <c r="F929" s="68"/>
      <c r="G929" s="65"/>
      <c r="H929" s="69"/>
      <c r="I929" s="70"/>
      <c r="J929" s="70"/>
      <c r="K929" s="34" t="s">
        <v>65</v>
      </c>
      <c r="L929" s="77">
        <v>1442</v>
      </c>
      <c r="M929" s="77"/>
      <c r="N929" s="72"/>
      <c r="O929" s="79" t="s">
        <v>999</v>
      </c>
      <c r="P929" s="81">
        <v>43178.646018518521</v>
      </c>
      <c r="Q929" s="79" t="s">
        <v>1437</v>
      </c>
      <c r="R929" s="83" t="s">
        <v>2243</v>
      </c>
      <c r="S929" s="79" t="s">
        <v>2518</v>
      </c>
      <c r="T929" s="79" t="s">
        <v>2882</v>
      </c>
      <c r="U929" s="79"/>
      <c r="V929" s="83" t="s">
        <v>3861</v>
      </c>
      <c r="W929" s="81">
        <v>43178.646018518521</v>
      </c>
      <c r="X929" s="83" t="s">
        <v>4804</v>
      </c>
      <c r="Y929" s="79"/>
      <c r="Z929" s="79"/>
      <c r="AA929" s="85" t="s">
        <v>6012</v>
      </c>
      <c r="AB929" s="79"/>
      <c r="AC929" s="79" t="b">
        <v>0</v>
      </c>
      <c r="AD929" s="79">
        <v>0</v>
      </c>
      <c r="AE929" s="85" t="s">
        <v>6296</v>
      </c>
      <c r="AF929" s="79" t="b">
        <v>0</v>
      </c>
      <c r="AG929" s="79" t="s">
        <v>6304</v>
      </c>
      <c r="AH929" s="79"/>
      <c r="AI929" s="85" t="s">
        <v>6296</v>
      </c>
      <c r="AJ929" s="79" t="b">
        <v>0</v>
      </c>
      <c r="AK929" s="79">
        <v>423</v>
      </c>
      <c r="AL929" s="85" t="s">
        <v>6011</v>
      </c>
      <c r="AM929" s="79" t="s">
        <v>6412</v>
      </c>
      <c r="AN929" s="79" t="b">
        <v>0</v>
      </c>
      <c r="AO929" s="85" t="s">
        <v>6011</v>
      </c>
      <c r="AP929" s="79" t="s">
        <v>176</v>
      </c>
      <c r="AQ929" s="79">
        <v>0</v>
      </c>
      <c r="AR929" s="79">
        <v>0</v>
      </c>
      <c r="AS929" s="79"/>
      <c r="AT929" s="79"/>
      <c r="AU929" s="79"/>
      <c r="AV929" s="79"/>
      <c r="AW929" s="79"/>
      <c r="AX929" s="79"/>
      <c r="AY929" s="79"/>
      <c r="AZ929" s="79"/>
      <c r="BA929">
        <v>1</v>
      </c>
      <c r="BB929" s="78" t="str">
        <f>REPLACE(INDEX(GroupVertices[Group], MATCH(Edges24[[#This Row],[Vertex 1]],GroupVertices[Vertex],0)),1,1,"")</f>
        <v>7</v>
      </c>
      <c r="BC929" s="78" t="str">
        <f>REPLACE(INDEX(GroupVertices[Group], MATCH(Edges24[[#This Row],[Vertex 2]],GroupVertices[Vertex],0)),1,1,"")</f>
        <v>7</v>
      </c>
      <c r="BD929" s="48">
        <v>0</v>
      </c>
      <c r="BE929" s="49">
        <v>0</v>
      </c>
      <c r="BF929" s="48">
        <v>0</v>
      </c>
      <c r="BG929" s="49">
        <v>0</v>
      </c>
      <c r="BH929" s="48">
        <v>0</v>
      </c>
      <c r="BI929" s="49">
        <v>0</v>
      </c>
      <c r="BJ929" s="48">
        <v>13</v>
      </c>
      <c r="BK929" s="49">
        <v>100</v>
      </c>
      <c r="BL929" s="48">
        <v>13</v>
      </c>
    </row>
    <row r="930" spans="1:64" x14ac:dyDescent="0.25">
      <c r="A930" s="64" t="s">
        <v>759</v>
      </c>
      <c r="B930" s="64" t="s">
        <v>909</v>
      </c>
      <c r="C930" s="65"/>
      <c r="D930" s="66"/>
      <c r="E930" s="67"/>
      <c r="F930" s="68"/>
      <c r="G930" s="65"/>
      <c r="H930" s="69"/>
      <c r="I930" s="70"/>
      <c r="J930" s="70"/>
      <c r="K930" s="34" t="s">
        <v>65</v>
      </c>
      <c r="L930" s="77">
        <v>1443</v>
      </c>
      <c r="M930" s="77"/>
      <c r="N930" s="72"/>
      <c r="O930" s="79" t="s">
        <v>999</v>
      </c>
      <c r="P930" s="81">
        <v>43178.646134259259</v>
      </c>
      <c r="Q930" s="79" t="s">
        <v>1764</v>
      </c>
      <c r="R930" s="83" t="s">
        <v>2218</v>
      </c>
      <c r="S930" s="79" t="s">
        <v>2591</v>
      </c>
      <c r="T930" s="79" t="s">
        <v>731</v>
      </c>
      <c r="U930" s="79"/>
      <c r="V930" s="83" t="s">
        <v>3862</v>
      </c>
      <c r="W930" s="81">
        <v>43178.646134259259</v>
      </c>
      <c r="X930" s="83" t="s">
        <v>4805</v>
      </c>
      <c r="Y930" s="79"/>
      <c r="Z930" s="79"/>
      <c r="AA930" s="85" t="s">
        <v>6013</v>
      </c>
      <c r="AB930" s="79"/>
      <c r="AC930" s="79" t="b">
        <v>0</v>
      </c>
      <c r="AD930" s="79">
        <v>0</v>
      </c>
      <c r="AE930" s="85" t="s">
        <v>6296</v>
      </c>
      <c r="AF930" s="79" t="b">
        <v>0</v>
      </c>
      <c r="AG930" s="79" t="s">
        <v>6304</v>
      </c>
      <c r="AH930" s="79"/>
      <c r="AI930" s="85" t="s">
        <v>6296</v>
      </c>
      <c r="AJ930" s="79" t="b">
        <v>0</v>
      </c>
      <c r="AK930" s="79">
        <v>0</v>
      </c>
      <c r="AL930" s="85" t="s">
        <v>6296</v>
      </c>
      <c r="AM930" s="79" t="s">
        <v>6336</v>
      </c>
      <c r="AN930" s="79" t="b">
        <v>0</v>
      </c>
      <c r="AO930" s="85" t="s">
        <v>6013</v>
      </c>
      <c r="AP930" s="79" t="s">
        <v>176</v>
      </c>
      <c r="AQ930" s="79">
        <v>0</v>
      </c>
      <c r="AR930" s="79">
        <v>0</v>
      </c>
      <c r="AS930" s="79"/>
      <c r="AT930" s="79"/>
      <c r="AU930" s="79"/>
      <c r="AV930" s="79"/>
      <c r="AW930" s="79"/>
      <c r="AX930" s="79"/>
      <c r="AY930" s="79"/>
      <c r="AZ930" s="79"/>
      <c r="BA930">
        <v>1</v>
      </c>
      <c r="BB930" s="78" t="str">
        <f>REPLACE(INDEX(GroupVertices[Group], MATCH(Edges24[[#This Row],[Vertex 1]],GroupVertices[Vertex],0)),1,1,"")</f>
        <v>38</v>
      </c>
      <c r="BC930" s="78" t="str">
        <f>REPLACE(INDEX(GroupVertices[Group], MATCH(Edges24[[#This Row],[Vertex 2]],GroupVertices[Vertex],0)),1,1,"")</f>
        <v>38</v>
      </c>
      <c r="BD930" s="48">
        <v>0</v>
      </c>
      <c r="BE930" s="49">
        <v>0</v>
      </c>
      <c r="BF930" s="48">
        <v>0</v>
      </c>
      <c r="BG930" s="49">
        <v>0</v>
      </c>
      <c r="BH930" s="48">
        <v>0</v>
      </c>
      <c r="BI930" s="49">
        <v>0</v>
      </c>
      <c r="BJ930" s="48">
        <v>8</v>
      </c>
      <c r="BK930" s="49">
        <v>100</v>
      </c>
      <c r="BL930" s="48">
        <v>8</v>
      </c>
    </row>
    <row r="931" spans="1:64" x14ac:dyDescent="0.25">
      <c r="A931" s="64" t="s">
        <v>760</v>
      </c>
      <c r="B931" s="64" t="s">
        <v>866</v>
      </c>
      <c r="C931" s="65"/>
      <c r="D931" s="66"/>
      <c r="E931" s="67"/>
      <c r="F931" s="68"/>
      <c r="G931" s="65"/>
      <c r="H931" s="69"/>
      <c r="I931" s="70"/>
      <c r="J931" s="70"/>
      <c r="K931" s="34" t="s">
        <v>65</v>
      </c>
      <c r="L931" s="77">
        <v>1444</v>
      </c>
      <c r="M931" s="77"/>
      <c r="N931" s="72"/>
      <c r="O931" s="79" t="s">
        <v>999</v>
      </c>
      <c r="P931" s="81">
        <v>43165.646273148152</v>
      </c>
      <c r="Q931" s="79" t="s">
        <v>1765</v>
      </c>
      <c r="R931" s="83" t="s">
        <v>2419</v>
      </c>
      <c r="S931" s="79" t="s">
        <v>2560</v>
      </c>
      <c r="T931" s="79" t="s">
        <v>3031</v>
      </c>
      <c r="U931" s="79"/>
      <c r="V931" s="83" t="s">
        <v>3863</v>
      </c>
      <c r="W931" s="81">
        <v>43165.646273148152</v>
      </c>
      <c r="X931" s="83" t="s">
        <v>4806</v>
      </c>
      <c r="Y931" s="79"/>
      <c r="Z931" s="79"/>
      <c r="AA931" s="85" t="s">
        <v>6014</v>
      </c>
      <c r="AB931" s="79"/>
      <c r="AC931" s="79" t="b">
        <v>0</v>
      </c>
      <c r="AD931" s="79">
        <v>0</v>
      </c>
      <c r="AE931" s="85" t="s">
        <v>6296</v>
      </c>
      <c r="AF931" s="79" t="b">
        <v>0</v>
      </c>
      <c r="AG931" s="79" t="s">
        <v>6304</v>
      </c>
      <c r="AH931" s="79"/>
      <c r="AI931" s="85" t="s">
        <v>6296</v>
      </c>
      <c r="AJ931" s="79" t="b">
        <v>0</v>
      </c>
      <c r="AK931" s="79">
        <v>0</v>
      </c>
      <c r="AL931" s="85" t="s">
        <v>6296</v>
      </c>
      <c r="AM931" s="79" t="s">
        <v>6336</v>
      </c>
      <c r="AN931" s="79" t="b">
        <v>0</v>
      </c>
      <c r="AO931" s="85" t="s">
        <v>6014</v>
      </c>
      <c r="AP931" s="79" t="s">
        <v>176</v>
      </c>
      <c r="AQ931" s="79">
        <v>0</v>
      </c>
      <c r="AR931" s="79">
        <v>0</v>
      </c>
      <c r="AS931" s="79"/>
      <c r="AT931" s="79"/>
      <c r="AU931" s="79"/>
      <c r="AV931" s="79"/>
      <c r="AW931" s="79"/>
      <c r="AX931" s="79"/>
      <c r="AY931" s="79"/>
      <c r="AZ931" s="79"/>
      <c r="BA931">
        <v>46</v>
      </c>
      <c r="BB931" s="78" t="str">
        <f>REPLACE(INDEX(GroupVertices[Group], MATCH(Edges24[[#This Row],[Vertex 1]],GroupVertices[Vertex],0)),1,1,"")</f>
        <v>14</v>
      </c>
      <c r="BC931" s="78" t="str">
        <f>REPLACE(INDEX(GroupVertices[Group], MATCH(Edges24[[#This Row],[Vertex 2]],GroupVertices[Vertex],0)),1,1,"")</f>
        <v>14</v>
      </c>
      <c r="BD931" s="48">
        <v>0</v>
      </c>
      <c r="BE931" s="49">
        <v>0</v>
      </c>
      <c r="BF931" s="48">
        <v>0</v>
      </c>
      <c r="BG931" s="49">
        <v>0</v>
      </c>
      <c r="BH931" s="48">
        <v>0</v>
      </c>
      <c r="BI931" s="49">
        <v>0</v>
      </c>
      <c r="BJ931" s="48">
        <v>28</v>
      </c>
      <c r="BK931" s="49">
        <v>100</v>
      </c>
      <c r="BL931" s="48">
        <v>28</v>
      </c>
    </row>
    <row r="932" spans="1:64" x14ac:dyDescent="0.25">
      <c r="A932" s="64" t="s">
        <v>760</v>
      </c>
      <c r="B932" s="64" t="s">
        <v>866</v>
      </c>
      <c r="C932" s="65"/>
      <c r="D932" s="66"/>
      <c r="E932" s="67"/>
      <c r="F932" s="68"/>
      <c r="G932" s="65"/>
      <c r="H932" s="69"/>
      <c r="I932" s="70"/>
      <c r="J932" s="70"/>
      <c r="K932" s="34" t="s">
        <v>65</v>
      </c>
      <c r="L932" s="77">
        <v>1445</v>
      </c>
      <c r="M932" s="77"/>
      <c r="N932" s="72"/>
      <c r="O932" s="79" t="s">
        <v>999</v>
      </c>
      <c r="P932" s="81">
        <v>43165.667291666665</v>
      </c>
      <c r="Q932" s="79" t="s">
        <v>1766</v>
      </c>
      <c r="R932" s="83" t="s">
        <v>2420</v>
      </c>
      <c r="S932" s="79" t="s">
        <v>2560</v>
      </c>
      <c r="T932" s="79" t="s">
        <v>3032</v>
      </c>
      <c r="U932" s="79"/>
      <c r="V932" s="83" t="s">
        <v>3863</v>
      </c>
      <c r="W932" s="81">
        <v>43165.667291666665</v>
      </c>
      <c r="X932" s="83" t="s">
        <v>4807</v>
      </c>
      <c r="Y932" s="79"/>
      <c r="Z932" s="79"/>
      <c r="AA932" s="85" t="s">
        <v>6015</v>
      </c>
      <c r="AB932" s="79"/>
      <c r="AC932" s="79" t="b">
        <v>0</v>
      </c>
      <c r="AD932" s="79">
        <v>0</v>
      </c>
      <c r="AE932" s="85" t="s">
        <v>6296</v>
      </c>
      <c r="AF932" s="79" t="b">
        <v>0</v>
      </c>
      <c r="AG932" s="79" t="s">
        <v>6304</v>
      </c>
      <c r="AH932" s="79"/>
      <c r="AI932" s="85" t="s">
        <v>6296</v>
      </c>
      <c r="AJ932" s="79" t="b">
        <v>0</v>
      </c>
      <c r="AK932" s="79">
        <v>0</v>
      </c>
      <c r="AL932" s="85" t="s">
        <v>6296</v>
      </c>
      <c r="AM932" s="79" t="s">
        <v>6336</v>
      </c>
      <c r="AN932" s="79" t="b">
        <v>0</v>
      </c>
      <c r="AO932" s="85" t="s">
        <v>6015</v>
      </c>
      <c r="AP932" s="79" t="s">
        <v>176</v>
      </c>
      <c r="AQ932" s="79">
        <v>0</v>
      </c>
      <c r="AR932" s="79">
        <v>0</v>
      </c>
      <c r="AS932" s="79"/>
      <c r="AT932" s="79"/>
      <c r="AU932" s="79"/>
      <c r="AV932" s="79"/>
      <c r="AW932" s="79"/>
      <c r="AX932" s="79"/>
      <c r="AY932" s="79"/>
      <c r="AZ932" s="79"/>
      <c r="BA932">
        <v>46</v>
      </c>
      <c r="BB932" s="78" t="str">
        <f>REPLACE(INDEX(GroupVertices[Group], MATCH(Edges24[[#This Row],[Vertex 1]],GroupVertices[Vertex],0)),1,1,"")</f>
        <v>14</v>
      </c>
      <c r="BC932" s="78" t="str">
        <f>REPLACE(INDEX(GroupVertices[Group], MATCH(Edges24[[#This Row],[Vertex 2]],GroupVertices[Vertex],0)),1,1,"")</f>
        <v>14</v>
      </c>
      <c r="BD932" s="48">
        <v>0</v>
      </c>
      <c r="BE932" s="49">
        <v>0</v>
      </c>
      <c r="BF932" s="48">
        <v>0</v>
      </c>
      <c r="BG932" s="49">
        <v>0</v>
      </c>
      <c r="BH932" s="48">
        <v>0</v>
      </c>
      <c r="BI932" s="49">
        <v>0</v>
      </c>
      <c r="BJ932" s="48">
        <v>28</v>
      </c>
      <c r="BK932" s="49">
        <v>100</v>
      </c>
      <c r="BL932" s="48">
        <v>28</v>
      </c>
    </row>
    <row r="933" spans="1:64" x14ac:dyDescent="0.25">
      <c r="A933" s="64" t="s">
        <v>760</v>
      </c>
      <c r="B933" s="64" t="s">
        <v>866</v>
      </c>
      <c r="C933" s="65"/>
      <c r="D933" s="66"/>
      <c r="E933" s="67"/>
      <c r="F933" s="68"/>
      <c r="G933" s="65"/>
      <c r="H933" s="69"/>
      <c r="I933" s="70"/>
      <c r="J933" s="70"/>
      <c r="K933" s="34" t="s">
        <v>65</v>
      </c>
      <c r="L933" s="77">
        <v>1446</v>
      </c>
      <c r="M933" s="77"/>
      <c r="N933" s="72"/>
      <c r="O933" s="79" t="s">
        <v>999</v>
      </c>
      <c r="P933" s="81">
        <v>43165.687986111108</v>
      </c>
      <c r="Q933" s="79" t="s">
        <v>1767</v>
      </c>
      <c r="R933" s="83" t="s">
        <v>2421</v>
      </c>
      <c r="S933" s="79" t="s">
        <v>2560</v>
      </c>
      <c r="T933" s="79" t="s">
        <v>3033</v>
      </c>
      <c r="U933" s="79"/>
      <c r="V933" s="83" t="s">
        <v>3863</v>
      </c>
      <c r="W933" s="81">
        <v>43165.687986111108</v>
      </c>
      <c r="X933" s="83" t="s">
        <v>4808</v>
      </c>
      <c r="Y933" s="79"/>
      <c r="Z933" s="79"/>
      <c r="AA933" s="85" t="s">
        <v>6016</v>
      </c>
      <c r="AB933" s="79"/>
      <c r="AC933" s="79" t="b">
        <v>0</v>
      </c>
      <c r="AD933" s="79">
        <v>0</v>
      </c>
      <c r="AE933" s="85" t="s">
        <v>6296</v>
      </c>
      <c r="AF933" s="79" t="b">
        <v>0</v>
      </c>
      <c r="AG933" s="79" t="s">
        <v>6304</v>
      </c>
      <c r="AH933" s="79"/>
      <c r="AI933" s="85" t="s">
        <v>6296</v>
      </c>
      <c r="AJ933" s="79" t="b">
        <v>0</v>
      </c>
      <c r="AK933" s="79">
        <v>0</v>
      </c>
      <c r="AL933" s="85" t="s">
        <v>6296</v>
      </c>
      <c r="AM933" s="79" t="s">
        <v>6336</v>
      </c>
      <c r="AN933" s="79" t="b">
        <v>0</v>
      </c>
      <c r="AO933" s="85" t="s">
        <v>6016</v>
      </c>
      <c r="AP933" s="79" t="s">
        <v>176</v>
      </c>
      <c r="AQ933" s="79">
        <v>0</v>
      </c>
      <c r="AR933" s="79">
        <v>0</v>
      </c>
      <c r="AS933" s="79"/>
      <c r="AT933" s="79"/>
      <c r="AU933" s="79"/>
      <c r="AV933" s="79"/>
      <c r="AW933" s="79"/>
      <c r="AX933" s="79"/>
      <c r="AY933" s="79"/>
      <c r="AZ933" s="79"/>
      <c r="BA933">
        <v>46</v>
      </c>
      <c r="BB933" s="78" t="str">
        <f>REPLACE(INDEX(GroupVertices[Group], MATCH(Edges24[[#This Row],[Vertex 1]],GroupVertices[Vertex],0)),1,1,"")</f>
        <v>14</v>
      </c>
      <c r="BC933" s="78" t="str">
        <f>REPLACE(INDEX(GroupVertices[Group], MATCH(Edges24[[#This Row],[Vertex 2]],GroupVertices[Vertex],0)),1,1,"")</f>
        <v>14</v>
      </c>
      <c r="BD933" s="48">
        <v>0</v>
      </c>
      <c r="BE933" s="49">
        <v>0</v>
      </c>
      <c r="BF933" s="48">
        <v>0</v>
      </c>
      <c r="BG933" s="49">
        <v>0</v>
      </c>
      <c r="BH933" s="48">
        <v>0</v>
      </c>
      <c r="BI933" s="49">
        <v>0</v>
      </c>
      <c r="BJ933" s="48">
        <v>28</v>
      </c>
      <c r="BK933" s="49">
        <v>100</v>
      </c>
      <c r="BL933" s="48">
        <v>28</v>
      </c>
    </row>
    <row r="934" spans="1:64" x14ac:dyDescent="0.25">
      <c r="A934" s="64" t="s">
        <v>760</v>
      </c>
      <c r="B934" s="64" t="s">
        <v>866</v>
      </c>
      <c r="C934" s="65"/>
      <c r="D934" s="66"/>
      <c r="E934" s="67"/>
      <c r="F934" s="68"/>
      <c r="G934" s="65"/>
      <c r="H934" s="69"/>
      <c r="I934" s="70"/>
      <c r="J934" s="70"/>
      <c r="K934" s="34" t="s">
        <v>65</v>
      </c>
      <c r="L934" s="77">
        <v>1447</v>
      </c>
      <c r="M934" s="77"/>
      <c r="N934" s="72"/>
      <c r="O934" s="79" t="s">
        <v>999</v>
      </c>
      <c r="P934" s="81">
        <v>43166.66746527778</v>
      </c>
      <c r="Q934" s="79" t="s">
        <v>1768</v>
      </c>
      <c r="R934" s="83" t="s">
        <v>2422</v>
      </c>
      <c r="S934" s="79" t="s">
        <v>2560</v>
      </c>
      <c r="T934" s="79" t="s">
        <v>3034</v>
      </c>
      <c r="U934" s="79"/>
      <c r="V934" s="83" t="s">
        <v>3863</v>
      </c>
      <c r="W934" s="81">
        <v>43166.66746527778</v>
      </c>
      <c r="X934" s="83" t="s">
        <v>4809</v>
      </c>
      <c r="Y934" s="79"/>
      <c r="Z934" s="79"/>
      <c r="AA934" s="85" t="s">
        <v>6017</v>
      </c>
      <c r="AB934" s="79"/>
      <c r="AC934" s="79" t="b">
        <v>0</v>
      </c>
      <c r="AD934" s="79">
        <v>0</v>
      </c>
      <c r="AE934" s="85" t="s">
        <v>6296</v>
      </c>
      <c r="AF934" s="79" t="b">
        <v>0</v>
      </c>
      <c r="AG934" s="79" t="s">
        <v>6304</v>
      </c>
      <c r="AH934" s="79"/>
      <c r="AI934" s="85" t="s">
        <v>6296</v>
      </c>
      <c r="AJ934" s="79" t="b">
        <v>0</v>
      </c>
      <c r="AK934" s="79">
        <v>0</v>
      </c>
      <c r="AL934" s="85" t="s">
        <v>6296</v>
      </c>
      <c r="AM934" s="79" t="s">
        <v>6336</v>
      </c>
      <c r="AN934" s="79" t="b">
        <v>0</v>
      </c>
      <c r="AO934" s="85" t="s">
        <v>6017</v>
      </c>
      <c r="AP934" s="79" t="s">
        <v>176</v>
      </c>
      <c r="AQ934" s="79">
        <v>0</v>
      </c>
      <c r="AR934" s="79">
        <v>0</v>
      </c>
      <c r="AS934" s="79"/>
      <c r="AT934" s="79"/>
      <c r="AU934" s="79"/>
      <c r="AV934" s="79"/>
      <c r="AW934" s="79"/>
      <c r="AX934" s="79"/>
      <c r="AY934" s="79"/>
      <c r="AZ934" s="79"/>
      <c r="BA934">
        <v>46</v>
      </c>
      <c r="BB934" s="78" t="str">
        <f>REPLACE(INDEX(GroupVertices[Group], MATCH(Edges24[[#This Row],[Vertex 1]],GroupVertices[Vertex],0)),1,1,"")</f>
        <v>14</v>
      </c>
      <c r="BC934" s="78" t="str">
        <f>REPLACE(INDEX(GroupVertices[Group], MATCH(Edges24[[#This Row],[Vertex 2]],GroupVertices[Vertex],0)),1,1,"")</f>
        <v>14</v>
      </c>
      <c r="BD934" s="48">
        <v>0</v>
      </c>
      <c r="BE934" s="49">
        <v>0</v>
      </c>
      <c r="BF934" s="48">
        <v>0</v>
      </c>
      <c r="BG934" s="49">
        <v>0</v>
      </c>
      <c r="BH934" s="48">
        <v>0</v>
      </c>
      <c r="BI934" s="49">
        <v>0</v>
      </c>
      <c r="BJ934" s="48">
        <v>25</v>
      </c>
      <c r="BK934" s="49">
        <v>100</v>
      </c>
      <c r="BL934" s="48">
        <v>25</v>
      </c>
    </row>
    <row r="935" spans="1:64" x14ac:dyDescent="0.25">
      <c r="A935" s="64" t="s">
        <v>760</v>
      </c>
      <c r="B935" s="64" t="s">
        <v>866</v>
      </c>
      <c r="C935" s="65"/>
      <c r="D935" s="66"/>
      <c r="E935" s="67"/>
      <c r="F935" s="68"/>
      <c r="G935" s="65"/>
      <c r="H935" s="69"/>
      <c r="I935" s="70"/>
      <c r="J935" s="70"/>
      <c r="K935" s="34" t="s">
        <v>65</v>
      </c>
      <c r="L935" s="77">
        <v>1448</v>
      </c>
      <c r="M935" s="77"/>
      <c r="N935" s="72"/>
      <c r="O935" s="79" t="s">
        <v>999</v>
      </c>
      <c r="P935" s="81">
        <v>43166.687962962962</v>
      </c>
      <c r="Q935" s="79" t="s">
        <v>1769</v>
      </c>
      <c r="R935" s="83" t="s">
        <v>2423</v>
      </c>
      <c r="S935" s="79" t="s">
        <v>2560</v>
      </c>
      <c r="T935" s="79" t="s">
        <v>3035</v>
      </c>
      <c r="U935" s="79"/>
      <c r="V935" s="83" t="s">
        <v>3863</v>
      </c>
      <c r="W935" s="81">
        <v>43166.687962962962</v>
      </c>
      <c r="X935" s="83" t="s">
        <v>4810</v>
      </c>
      <c r="Y935" s="79"/>
      <c r="Z935" s="79"/>
      <c r="AA935" s="85" t="s">
        <v>6018</v>
      </c>
      <c r="AB935" s="79"/>
      <c r="AC935" s="79" t="b">
        <v>0</v>
      </c>
      <c r="AD935" s="79">
        <v>0</v>
      </c>
      <c r="AE935" s="85" t="s">
        <v>6296</v>
      </c>
      <c r="AF935" s="79" t="b">
        <v>0</v>
      </c>
      <c r="AG935" s="79" t="s">
        <v>6304</v>
      </c>
      <c r="AH935" s="79"/>
      <c r="AI935" s="85" t="s">
        <v>6296</v>
      </c>
      <c r="AJ935" s="79" t="b">
        <v>0</v>
      </c>
      <c r="AK935" s="79">
        <v>0</v>
      </c>
      <c r="AL935" s="85" t="s">
        <v>6296</v>
      </c>
      <c r="AM935" s="79" t="s">
        <v>6336</v>
      </c>
      <c r="AN935" s="79" t="b">
        <v>0</v>
      </c>
      <c r="AO935" s="85" t="s">
        <v>6018</v>
      </c>
      <c r="AP935" s="79" t="s">
        <v>176</v>
      </c>
      <c r="AQ935" s="79">
        <v>0</v>
      </c>
      <c r="AR935" s="79">
        <v>0</v>
      </c>
      <c r="AS935" s="79"/>
      <c r="AT935" s="79"/>
      <c r="AU935" s="79"/>
      <c r="AV935" s="79"/>
      <c r="AW935" s="79"/>
      <c r="AX935" s="79"/>
      <c r="AY935" s="79"/>
      <c r="AZ935" s="79"/>
      <c r="BA935">
        <v>46</v>
      </c>
      <c r="BB935" s="78" t="str">
        <f>REPLACE(INDEX(GroupVertices[Group], MATCH(Edges24[[#This Row],[Vertex 1]],GroupVertices[Vertex],0)),1,1,"")</f>
        <v>14</v>
      </c>
      <c r="BC935" s="78" t="str">
        <f>REPLACE(INDEX(GroupVertices[Group], MATCH(Edges24[[#This Row],[Vertex 2]],GroupVertices[Vertex],0)),1,1,"")</f>
        <v>14</v>
      </c>
      <c r="BD935" s="48">
        <v>0</v>
      </c>
      <c r="BE935" s="49">
        <v>0</v>
      </c>
      <c r="BF935" s="48">
        <v>0</v>
      </c>
      <c r="BG935" s="49">
        <v>0</v>
      </c>
      <c r="BH935" s="48">
        <v>0</v>
      </c>
      <c r="BI935" s="49">
        <v>0</v>
      </c>
      <c r="BJ935" s="48">
        <v>25</v>
      </c>
      <c r="BK935" s="49">
        <v>100</v>
      </c>
      <c r="BL935" s="48">
        <v>25</v>
      </c>
    </row>
    <row r="936" spans="1:64" x14ac:dyDescent="0.25">
      <c r="A936" s="64" t="s">
        <v>760</v>
      </c>
      <c r="B936" s="64" t="s">
        <v>866</v>
      </c>
      <c r="C936" s="65"/>
      <c r="D936" s="66"/>
      <c r="E936" s="67"/>
      <c r="F936" s="68"/>
      <c r="G936" s="65"/>
      <c r="H936" s="69"/>
      <c r="I936" s="70"/>
      <c r="J936" s="70"/>
      <c r="K936" s="34" t="s">
        <v>65</v>
      </c>
      <c r="L936" s="77">
        <v>1449</v>
      </c>
      <c r="M936" s="77"/>
      <c r="N936" s="72"/>
      <c r="O936" s="79" t="s">
        <v>999</v>
      </c>
      <c r="P936" s="81">
        <v>43167.667280092595</v>
      </c>
      <c r="Q936" s="79" t="s">
        <v>1770</v>
      </c>
      <c r="R936" s="83" t="s">
        <v>2424</v>
      </c>
      <c r="S936" s="79" t="s">
        <v>2560</v>
      </c>
      <c r="T936" s="79" t="s">
        <v>3036</v>
      </c>
      <c r="U936" s="79"/>
      <c r="V936" s="83" t="s">
        <v>3863</v>
      </c>
      <c r="W936" s="81">
        <v>43167.667280092595</v>
      </c>
      <c r="X936" s="83" t="s">
        <v>4811</v>
      </c>
      <c r="Y936" s="79"/>
      <c r="Z936" s="79"/>
      <c r="AA936" s="85" t="s">
        <v>6019</v>
      </c>
      <c r="AB936" s="79"/>
      <c r="AC936" s="79" t="b">
        <v>0</v>
      </c>
      <c r="AD936" s="79">
        <v>1</v>
      </c>
      <c r="AE936" s="85" t="s">
        <v>6296</v>
      </c>
      <c r="AF936" s="79" t="b">
        <v>0</v>
      </c>
      <c r="AG936" s="79" t="s">
        <v>6304</v>
      </c>
      <c r="AH936" s="79"/>
      <c r="AI936" s="85" t="s">
        <v>6296</v>
      </c>
      <c r="AJ936" s="79" t="b">
        <v>0</v>
      </c>
      <c r="AK936" s="79">
        <v>0</v>
      </c>
      <c r="AL936" s="85" t="s">
        <v>6296</v>
      </c>
      <c r="AM936" s="79" t="s">
        <v>6336</v>
      </c>
      <c r="AN936" s="79" t="b">
        <v>0</v>
      </c>
      <c r="AO936" s="85" t="s">
        <v>6019</v>
      </c>
      <c r="AP936" s="79" t="s">
        <v>176</v>
      </c>
      <c r="AQ936" s="79">
        <v>0</v>
      </c>
      <c r="AR936" s="79">
        <v>0</v>
      </c>
      <c r="AS936" s="79"/>
      <c r="AT936" s="79"/>
      <c r="AU936" s="79"/>
      <c r="AV936" s="79"/>
      <c r="AW936" s="79"/>
      <c r="AX936" s="79"/>
      <c r="AY936" s="79"/>
      <c r="AZ936" s="79"/>
      <c r="BA936">
        <v>46</v>
      </c>
      <c r="BB936" s="78" t="str">
        <f>REPLACE(INDEX(GroupVertices[Group], MATCH(Edges24[[#This Row],[Vertex 1]],GroupVertices[Vertex],0)),1,1,"")</f>
        <v>14</v>
      </c>
      <c r="BC936" s="78" t="str">
        <f>REPLACE(INDEX(GroupVertices[Group], MATCH(Edges24[[#This Row],[Vertex 2]],GroupVertices[Vertex],0)),1,1,"")</f>
        <v>14</v>
      </c>
      <c r="BD936" s="48">
        <v>0</v>
      </c>
      <c r="BE936" s="49">
        <v>0</v>
      </c>
      <c r="BF936" s="48">
        <v>2</v>
      </c>
      <c r="BG936" s="49">
        <v>7.6923076923076925</v>
      </c>
      <c r="BH936" s="48">
        <v>0</v>
      </c>
      <c r="BI936" s="49">
        <v>0</v>
      </c>
      <c r="BJ936" s="48">
        <v>24</v>
      </c>
      <c r="BK936" s="49">
        <v>92.307692307692307</v>
      </c>
      <c r="BL936" s="48">
        <v>26</v>
      </c>
    </row>
    <row r="937" spans="1:64" x14ac:dyDescent="0.25">
      <c r="A937" s="64" t="s">
        <v>760</v>
      </c>
      <c r="B937" s="64" t="s">
        <v>866</v>
      </c>
      <c r="C937" s="65"/>
      <c r="D937" s="66"/>
      <c r="E937" s="67"/>
      <c r="F937" s="68"/>
      <c r="G937" s="65"/>
      <c r="H937" s="69"/>
      <c r="I937" s="70"/>
      <c r="J937" s="70"/>
      <c r="K937" s="34" t="s">
        <v>65</v>
      </c>
      <c r="L937" s="77">
        <v>1450</v>
      </c>
      <c r="M937" s="77"/>
      <c r="N937" s="72"/>
      <c r="O937" s="79" t="s">
        <v>999</v>
      </c>
      <c r="P937" s="81">
        <v>43167.688009259262</v>
      </c>
      <c r="Q937" s="79" t="s">
        <v>1771</v>
      </c>
      <c r="R937" s="83" t="s">
        <v>2425</v>
      </c>
      <c r="S937" s="79" t="s">
        <v>2560</v>
      </c>
      <c r="T937" s="79" t="s">
        <v>3037</v>
      </c>
      <c r="U937" s="79"/>
      <c r="V937" s="83" t="s">
        <v>3863</v>
      </c>
      <c r="W937" s="81">
        <v>43167.688009259262</v>
      </c>
      <c r="X937" s="83" t="s">
        <v>4812</v>
      </c>
      <c r="Y937" s="79"/>
      <c r="Z937" s="79"/>
      <c r="AA937" s="85" t="s">
        <v>6020</v>
      </c>
      <c r="AB937" s="79"/>
      <c r="AC937" s="79" t="b">
        <v>0</v>
      </c>
      <c r="AD937" s="79">
        <v>0</v>
      </c>
      <c r="AE937" s="85" t="s">
        <v>6296</v>
      </c>
      <c r="AF937" s="79" t="b">
        <v>0</v>
      </c>
      <c r="AG937" s="79" t="s">
        <v>6304</v>
      </c>
      <c r="AH937" s="79"/>
      <c r="AI937" s="85" t="s">
        <v>6296</v>
      </c>
      <c r="AJ937" s="79" t="b">
        <v>0</v>
      </c>
      <c r="AK937" s="79">
        <v>0</v>
      </c>
      <c r="AL937" s="85" t="s">
        <v>6296</v>
      </c>
      <c r="AM937" s="79" t="s">
        <v>6336</v>
      </c>
      <c r="AN937" s="79" t="b">
        <v>0</v>
      </c>
      <c r="AO937" s="85" t="s">
        <v>6020</v>
      </c>
      <c r="AP937" s="79" t="s">
        <v>176</v>
      </c>
      <c r="AQ937" s="79">
        <v>0</v>
      </c>
      <c r="AR937" s="79">
        <v>0</v>
      </c>
      <c r="AS937" s="79"/>
      <c r="AT937" s="79"/>
      <c r="AU937" s="79"/>
      <c r="AV937" s="79"/>
      <c r="AW937" s="79"/>
      <c r="AX937" s="79"/>
      <c r="AY937" s="79"/>
      <c r="AZ937" s="79"/>
      <c r="BA937">
        <v>46</v>
      </c>
      <c r="BB937" s="78" t="str">
        <f>REPLACE(INDEX(GroupVertices[Group], MATCH(Edges24[[#This Row],[Vertex 1]],GroupVertices[Vertex],0)),1,1,"")</f>
        <v>14</v>
      </c>
      <c r="BC937" s="78" t="str">
        <f>REPLACE(INDEX(GroupVertices[Group], MATCH(Edges24[[#This Row],[Vertex 2]],GroupVertices[Vertex],0)),1,1,"")</f>
        <v>14</v>
      </c>
      <c r="BD937" s="48">
        <v>1</v>
      </c>
      <c r="BE937" s="49">
        <v>3.8461538461538463</v>
      </c>
      <c r="BF937" s="48">
        <v>0</v>
      </c>
      <c r="BG937" s="49">
        <v>0</v>
      </c>
      <c r="BH937" s="48">
        <v>0</v>
      </c>
      <c r="BI937" s="49">
        <v>0</v>
      </c>
      <c r="BJ937" s="48">
        <v>25</v>
      </c>
      <c r="BK937" s="49">
        <v>96.15384615384616</v>
      </c>
      <c r="BL937" s="48">
        <v>26</v>
      </c>
    </row>
    <row r="938" spans="1:64" x14ac:dyDescent="0.25">
      <c r="A938" s="64" t="s">
        <v>760</v>
      </c>
      <c r="B938" s="64" t="s">
        <v>866</v>
      </c>
      <c r="C938" s="65"/>
      <c r="D938" s="66"/>
      <c r="E938" s="67"/>
      <c r="F938" s="68"/>
      <c r="G938" s="65"/>
      <c r="H938" s="69"/>
      <c r="I938" s="70"/>
      <c r="J938" s="70"/>
      <c r="K938" s="34" t="s">
        <v>65</v>
      </c>
      <c r="L938" s="77">
        <v>1451</v>
      </c>
      <c r="M938" s="77"/>
      <c r="N938" s="72"/>
      <c r="O938" s="79" t="s">
        <v>999</v>
      </c>
      <c r="P938" s="81">
        <v>43168.646273148152</v>
      </c>
      <c r="Q938" s="79" t="s">
        <v>1772</v>
      </c>
      <c r="R938" s="83" t="s">
        <v>2426</v>
      </c>
      <c r="S938" s="79" t="s">
        <v>2560</v>
      </c>
      <c r="T938" s="79" t="s">
        <v>3038</v>
      </c>
      <c r="U938" s="79"/>
      <c r="V938" s="83" t="s">
        <v>3863</v>
      </c>
      <c r="W938" s="81">
        <v>43168.646273148152</v>
      </c>
      <c r="X938" s="83" t="s">
        <v>4813</v>
      </c>
      <c r="Y938" s="79"/>
      <c r="Z938" s="79"/>
      <c r="AA938" s="85" t="s">
        <v>6021</v>
      </c>
      <c r="AB938" s="79"/>
      <c r="AC938" s="79" t="b">
        <v>0</v>
      </c>
      <c r="AD938" s="79">
        <v>0</v>
      </c>
      <c r="AE938" s="85" t="s">
        <v>6296</v>
      </c>
      <c r="AF938" s="79" t="b">
        <v>0</v>
      </c>
      <c r="AG938" s="79" t="s">
        <v>6312</v>
      </c>
      <c r="AH938" s="79"/>
      <c r="AI938" s="85" t="s">
        <v>6296</v>
      </c>
      <c r="AJ938" s="79" t="b">
        <v>0</v>
      </c>
      <c r="AK938" s="79">
        <v>0</v>
      </c>
      <c r="AL938" s="85" t="s">
        <v>6296</v>
      </c>
      <c r="AM938" s="79" t="s">
        <v>6336</v>
      </c>
      <c r="AN938" s="79" t="b">
        <v>0</v>
      </c>
      <c r="AO938" s="85" t="s">
        <v>6021</v>
      </c>
      <c r="AP938" s="79" t="s">
        <v>176</v>
      </c>
      <c r="AQ938" s="79">
        <v>0</v>
      </c>
      <c r="AR938" s="79">
        <v>0</v>
      </c>
      <c r="AS938" s="79"/>
      <c r="AT938" s="79"/>
      <c r="AU938" s="79"/>
      <c r="AV938" s="79"/>
      <c r="AW938" s="79"/>
      <c r="AX938" s="79"/>
      <c r="AY938" s="79"/>
      <c r="AZ938" s="79"/>
      <c r="BA938">
        <v>46</v>
      </c>
      <c r="BB938" s="78" t="str">
        <f>REPLACE(INDEX(GroupVertices[Group], MATCH(Edges24[[#This Row],[Vertex 1]],GroupVertices[Vertex],0)),1,1,"")</f>
        <v>14</v>
      </c>
      <c r="BC938" s="78" t="str">
        <f>REPLACE(INDEX(GroupVertices[Group], MATCH(Edges24[[#This Row],[Vertex 2]],GroupVertices[Vertex],0)),1,1,"")</f>
        <v>14</v>
      </c>
      <c r="BD938" s="48">
        <v>0</v>
      </c>
      <c r="BE938" s="49">
        <v>0</v>
      </c>
      <c r="BF938" s="48">
        <v>0</v>
      </c>
      <c r="BG938" s="49">
        <v>0</v>
      </c>
      <c r="BH938" s="48">
        <v>0</v>
      </c>
      <c r="BI938" s="49">
        <v>0</v>
      </c>
      <c r="BJ938" s="48">
        <v>24</v>
      </c>
      <c r="BK938" s="49">
        <v>100</v>
      </c>
      <c r="BL938" s="48">
        <v>24</v>
      </c>
    </row>
    <row r="939" spans="1:64" x14ac:dyDescent="0.25">
      <c r="A939" s="64" t="s">
        <v>760</v>
      </c>
      <c r="B939" s="64" t="s">
        <v>866</v>
      </c>
      <c r="C939" s="65"/>
      <c r="D939" s="66"/>
      <c r="E939" s="67"/>
      <c r="F939" s="68"/>
      <c r="G939" s="65"/>
      <c r="H939" s="69"/>
      <c r="I939" s="70"/>
      <c r="J939" s="70"/>
      <c r="K939" s="34" t="s">
        <v>65</v>
      </c>
      <c r="L939" s="77">
        <v>1452</v>
      </c>
      <c r="M939" s="77"/>
      <c r="N939" s="72"/>
      <c r="O939" s="79" t="s">
        <v>999</v>
      </c>
      <c r="P939" s="81">
        <v>43168.656493055554</v>
      </c>
      <c r="Q939" s="79" t="s">
        <v>1773</v>
      </c>
      <c r="R939" s="83" t="s">
        <v>2427</v>
      </c>
      <c r="S939" s="79" t="s">
        <v>2560</v>
      </c>
      <c r="T939" s="79" t="s">
        <v>3039</v>
      </c>
      <c r="U939" s="79"/>
      <c r="V939" s="83" t="s">
        <v>3863</v>
      </c>
      <c r="W939" s="81">
        <v>43168.656493055554</v>
      </c>
      <c r="X939" s="83" t="s">
        <v>4814</v>
      </c>
      <c r="Y939" s="79"/>
      <c r="Z939" s="79"/>
      <c r="AA939" s="85" t="s">
        <v>6022</v>
      </c>
      <c r="AB939" s="79"/>
      <c r="AC939" s="79" t="b">
        <v>0</v>
      </c>
      <c r="AD939" s="79">
        <v>0</v>
      </c>
      <c r="AE939" s="85" t="s">
        <v>6296</v>
      </c>
      <c r="AF939" s="79" t="b">
        <v>0</v>
      </c>
      <c r="AG939" s="79" t="s">
        <v>6304</v>
      </c>
      <c r="AH939" s="79"/>
      <c r="AI939" s="85" t="s">
        <v>6296</v>
      </c>
      <c r="AJ939" s="79" t="b">
        <v>0</v>
      </c>
      <c r="AK939" s="79">
        <v>0</v>
      </c>
      <c r="AL939" s="85" t="s">
        <v>6296</v>
      </c>
      <c r="AM939" s="79" t="s">
        <v>6336</v>
      </c>
      <c r="AN939" s="79" t="b">
        <v>0</v>
      </c>
      <c r="AO939" s="85" t="s">
        <v>6022</v>
      </c>
      <c r="AP939" s="79" t="s">
        <v>176</v>
      </c>
      <c r="AQ939" s="79">
        <v>0</v>
      </c>
      <c r="AR939" s="79">
        <v>0</v>
      </c>
      <c r="AS939" s="79"/>
      <c r="AT939" s="79"/>
      <c r="AU939" s="79"/>
      <c r="AV939" s="79"/>
      <c r="AW939" s="79"/>
      <c r="AX939" s="79"/>
      <c r="AY939" s="79"/>
      <c r="AZ939" s="79"/>
      <c r="BA939">
        <v>46</v>
      </c>
      <c r="BB939" s="78" t="str">
        <f>REPLACE(INDEX(GroupVertices[Group], MATCH(Edges24[[#This Row],[Vertex 1]],GroupVertices[Vertex],0)),1,1,"")</f>
        <v>14</v>
      </c>
      <c r="BC939" s="78" t="str">
        <f>REPLACE(INDEX(GroupVertices[Group], MATCH(Edges24[[#This Row],[Vertex 2]],GroupVertices[Vertex],0)),1,1,"")</f>
        <v>14</v>
      </c>
      <c r="BD939" s="48">
        <v>0</v>
      </c>
      <c r="BE939" s="49">
        <v>0</v>
      </c>
      <c r="BF939" s="48">
        <v>0</v>
      </c>
      <c r="BG939" s="49">
        <v>0</v>
      </c>
      <c r="BH939" s="48">
        <v>0</v>
      </c>
      <c r="BI939" s="49">
        <v>0</v>
      </c>
      <c r="BJ939" s="48">
        <v>23</v>
      </c>
      <c r="BK939" s="49">
        <v>100</v>
      </c>
      <c r="BL939" s="48">
        <v>23</v>
      </c>
    </row>
    <row r="940" spans="1:64" x14ac:dyDescent="0.25">
      <c r="A940" s="64" t="s">
        <v>760</v>
      </c>
      <c r="B940" s="64" t="s">
        <v>866</v>
      </c>
      <c r="C940" s="65"/>
      <c r="D940" s="66"/>
      <c r="E940" s="67"/>
      <c r="F940" s="68"/>
      <c r="G940" s="65"/>
      <c r="H940" s="69"/>
      <c r="I940" s="70"/>
      <c r="J940" s="70"/>
      <c r="K940" s="34" t="s">
        <v>65</v>
      </c>
      <c r="L940" s="77">
        <v>1453</v>
      </c>
      <c r="M940" s="77"/>
      <c r="N940" s="72"/>
      <c r="O940" s="79" t="s">
        <v>999</v>
      </c>
      <c r="P940" s="81">
        <v>43168.667303240742</v>
      </c>
      <c r="Q940" s="79" t="s">
        <v>1774</v>
      </c>
      <c r="R940" s="83" t="s">
        <v>2428</v>
      </c>
      <c r="S940" s="79" t="s">
        <v>2560</v>
      </c>
      <c r="T940" s="79" t="s">
        <v>3040</v>
      </c>
      <c r="U940" s="79"/>
      <c r="V940" s="83" t="s">
        <v>3863</v>
      </c>
      <c r="W940" s="81">
        <v>43168.667303240742</v>
      </c>
      <c r="X940" s="83" t="s">
        <v>4815</v>
      </c>
      <c r="Y940" s="79"/>
      <c r="Z940" s="79"/>
      <c r="AA940" s="85" t="s">
        <v>6023</v>
      </c>
      <c r="AB940" s="79"/>
      <c r="AC940" s="79" t="b">
        <v>0</v>
      </c>
      <c r="AD940" s="79">
        <v>0</v>
      </c>
      <c r="AE940" s="85" t="s">
        <v>6296</v>
      </c>
      <c r="AF940" s="79" t="b">
        <v>0</v>
      </c>
      <c r="AG940" s="79" t="s">
        <v>6304</v>
      </c>
      <c r="AH940" s="79"/>
      <c r="AI940" s="85" t="s">
        <v>6296</v>
      </c>
      <c r="AJ940" s="79" t="b">
        <v>0</v>
      </c>
      <c r="AK940" s="79">
        <v>0</v>
      </c>
      <c r="AL940" s="85" t="s">
        <v>6296</v>
      </c>
      <c r="AM940" s="79" t="s">
        <v>6336</v>
      </c>
      <c r="AN940" s="79" t="b">
        <v>0</v>
      </c>
      <c r="AO940" s="85" t="s">
        <v>6023</v>
      </c>
      <c r="AP940" s="79" t="s">
        <v>176</v>
      </c>
      <c r="AQ940" s="79">
        <v>0</v>
      </c>
      <c r="AR940" s="79">
        <v>0</v>
      </c>
      <c r="AS940" s="79"/>
      <c r="AT940" s="79"/>
      <c r="AU940" s="79"/>
      <c r="AV940" s="79"/>
      <c r="AW940" s="79"/>
      <c r="AX940" s="79"/>
      <c r="AY940" s="79"/>
      <c r="AZ940" s="79"/>
      <c r="BA940">
        <v>46</v>
      </c>
      <c r="BB940" s="78" t="str">
        <f>REPLACE(INDEX(GroupVertices[Group], MATCH(Edges24[[#This Row],[Vertex 1]],GroupVertices[Vertex],0)),1,1,"")</f>
        <v>14</v>
      </c>
      <c r="BC940" s="78" t="str">
        <f>REPLACE(INDEX(GroupVertices[Group], MATCH(Edges24[[#This Row],[Vertex 2]],GroupVertices[Vertex],0)),1,1,"")</f>
        <v>14</v>
      </c>
      <c r="BD940" s="48">
        <v>0</v>
      </c>
      <c r="BE940" s="49">
        <v>0</v>
      </c>
      <c r="BF940" s="48">
        <v>0</v>
      </c>
      <c r="BG940" s="49">
        <v>0</v>
      </c>
      <c r="BH940" s="48">
        <v>0</v>
      </c>
      <c r="BI940" s="49">
        <v>0</v>
      </c>
      <c r="BJ940" s="48">
        <v>28</v>
      </c>
      <c r="BK940" s="49">
        <v>100</v>
      </c>
      <c r="BL940" s="48">
        <v>28</v>
      </c>
    </row>
    <row r="941" spans="1:64" x14ac:dyDescent="0.25">
      <c r="A941" s="64" t="s">
        <v>760</v>
      </c>
      <c r="B941" s="64" t="s">
        <v>866</v>
      </c>
      <c r="C941" s="65"/>
      <c r="D941" s="66"/>
      <c r="E941" s="67"/>
      <c r="F941" s="68"/>
      <c r="G941" s="65"/>
      <c r="H941" s="69"/>
      <c r="I941" s="70"/>
      <c r="J941" s="70"/>
      <c r="K941" s="34" t="s">
        <v>65</v>
      </c>
      <c r="L941" s="77">
        <v>1454</v>
      </c>
      <c r="M941" s="77"/>
      <c r="N941" s="72"/>
      <c r="O941" s="79" t="s">
        <v>999</v>
      </c>
      <c r="P941" s="81">
        <v>43168.67728009259</v>
      </c>
      <c r="Q941" s="79" t="s">
        <v>1775</v>
      </c>
      <c r="R941" s="83" t="s">
        <v>2429</v>
      </c>
      <c r="S941" s="79" t="s">
        <v>2560</v>
      </c>
      <c r="T941" s="79" t="s">
        <v>3041</v>
      </c>
      <c r="U941" s="79"/>
      <c r="V941" s="83" t="s">
        <v>3863</v>
      </c>
      <c r="W941" s="81">
        <v>43168.67728009259</v>
      </c>
      <c r="X941" s="83" t="s">
        <v>4816</v>
      </c>
      <c r="Y941" s="79"/>
      <c r="Z941" s="79"/>
      <c r="AA941" s="85" t="s">
        <v>6024</v>
      </c>
      <c r="AB941" s="79"/>
      <c r="AC941" s="79" t="b">
        <v>0</v>
      </c>
      <c r="AD941" s="79">
        <v>0</v>
      </c>
      <c r="AE941" s="85" t="s">
        <v>6296</v>
      </c>
      <c r="AF941" s="79" t="b">
        <v>0</v>
      </c>
      <c r="AG941" s="79" t="s">
        <v>6304</v>
      </c>
      <c r="AH941" s="79"/>
      <c r="AI941" s="85" t="s">
        <v>6296</v>
      </c>
      <c r="AJ941" s="79" t="b">
        <v>0</v>
      </c>
      <c r="AK941" s="79">
        <v>0</v>
      </c>
      <c r="AL941" s="85" t="s">
        <v>6296</v>
      </c>
      <c r="AM941" s="79" t="s">
        <v>6336</v>
      </c>
      <c r="AN941" s="79" t="b">
        <v>0</v>
      </c>
      <c r="AO941" s="85" t="s">
        <v>6024</v>
      </c>
      <c r="AP941" s="79" t="s">
        <v>176</v>
      </c>
      <c r="AQ941" s="79">
        <v>0</v>
      </c>
      <c r="AR941" s="79">
        <v>0</v>
      </c>
      <c r="AS941" s="79"/>
      <c r="AT941" s="79"/>
      <c r="AU941" s="79"/>
      <c r="AV941" s="79"/>
      <c r="AW941" s="79"/>
      <c r="AX941" s="79"/>
      <c r="AY941" s="79"/>
      <c r="AZ941" s="79"/>
      <c r="BA941">
        <v>46</v>
      </c>
      <c r="BB941" s="78" t="str">
        <f>REPLACE(INDEX(GroupVertices[Group], MATCH(Edges24[[#This Row],[Vertex 1]],GroupVertices[Vertex],0)),1,1,"")</f>
        <v>14</v>
      </c>
      <c r="BC941" s="78" t="str">
        <f>REPLACE(INDEX(GroupVertices[Group], MATCH(Edges24[[#This Row],[Vertex 2]],GroupVertices[Vertex],0)),1,1,"")</f>
        <v>14</v>
      </c>
      <c r="BD941" s="48">
        <v>0</v>
      </c>
      <c r="BE941" s="49">
        <v>0</v>
      </c>
      <c r="BF941" s="48">
        <v>0</v>
      </c>
      <c r="BG941" s="49">
        <v>0</v>
      </c>
      <c r="BH941" s="48">
        <v>0</v>
      </c>
      <c r="BI941" s="49">
        <v>0</v>
      </c>
      <c r="BJ941" s="48">
        <v>25</v>
      </c>
      <c r="BK941" s="49">
        <v>100</v>
      </c>
      <c r="BL941" s="48">
        <v>25</v>
      </c>
    </row>
    <row r="942" spans="1:64" x14ac:dyDescent="0.25">
      <c r="A942" s="64" t="s">
        <v>760</v>
      </c>
      <c r="B942" s="64" t="s">
        <v>866</v>
      </c>
      <c r="C942" s="65"/>
      <c r="D942" s="66"/>
      <c r="E942" s="67"/>
      <c r="F942" s="68"/>
      <c r="G942" s="65"/>
      <c r="H942" s="69"/>
      <c r="I942" s="70"/>
      <c r="J942" s="70"/>
      <c r="K942" s="34" t="s">
        <v>65</v>
      </c>
      <c r="L942" s="77">
        <v>1455</v>
      </c>
      <c r="M942" s="77"/>
      <c r="N942" s="72"/>
      <c r="O942" s="79" t="s">
        <v>999</v>
      </c>
      <c r="P942" s="81">
        <v>43168.687939814816</v>
      </c>
      <c r="Q942" s="79" t="s">
        <v>1776</v>
      </c>
      <c r="R942" s="83" t="s">
        <v>2430</v>
      </c>
      <c r="S942" s="79" t="s">
        <v>2560</v>
      </c>
      <c r="T942" s="79" t="s">
        <v>3042</v>
      </c>
      <c r="U942" s="79"/>
      <c r="V942" s="83" t="s">
        <v>3863</v>
      </c>
      <c r="W942" s="81">
        <v>43168.687939814816</v>
      </c>
      <c r="X942" s="83" t="s">
        <v>4817</v>
      </c>
      <c r="Y942" s="79"/>
      <c r="Z942" s="79"/>
      <c r="AA942" s="85" t="s">
        <v>6025</v>
      </c>
      <c r="AB942" s="79"/>
      <c r="AC942" s="79" t="b">
        <v>0</v>
      </c>
      <c r="AD942" s="79">
        <v>0</v>
      </c>
      <c r="AE942" s="85" t="s">
        <v>6296</v>
      </c>
      <c r="AF942" s="79" t="b">
        <v>0</v>
      </c>
      <c r="AG942" s="79" t="s">
        <v>6304</v>
      </c>
      <c r="AH942" s="79"/>
      <c r="AI942" s="85" t="s">
        <v>6296</v>
      </c>
      <c r="AJ942" s="79" t="b">
        <v>0</v>
      </c>
      <c r="AK942" s="79">
        <v>0</v>
      </c>
      <c r="AL942" s="85" t="s">
        <v>6296</v>
      </c>
      <c r="AM942" s="79" t="s">
        <v>6336</v>
      </c>
      <c r="AN942" s="79" t="b">
        <v>0</v>
      </c>
      <c r="AO942" s="85" t="s">
        <v>6025</v>
      </c>
      <c r="AP942" s="79" t="s">
        <v>176</v>
      </c>
      <c r="AQ942" s="79">
        <v>0</v>
      </c>
      <c r="AR942" s="79">
        <v>0</v>
      </c>
      <c r="AS942" s="79"/>
      <c r="AT942" s="79"/>
      <c r="AU942" s="79"/>
      <c r="AV942" s="79"/>
      <c r="AW942" s="79"/>
      <c r="AX942" s="79"/>
      <c r="AY942" s="79"/>
      <c r="AZ942" s="79"/>
      <c r="BA942">
        <v>46</v>
      </c>
      <c r="BB942" s="78" t="str">
        <f>REPLACE(INDEX(GroupVertices[Group], MATCH(Edges24[[#This Row],[Vertex 1]],GroupVertices[Vertex],0)),1,1,"")</f>
        <v>14</v>
      </c>
      <c r="BC942" s="78" t="str">
        <f>REPLACE(INDEX(GroupVertices[Group], MATCH(Edges24[[#This Row],[Vertex 2]],GroupVertices[Vertex],0)),1,1,"")</f>
        <v>14</v>
      </c>
      <c r="BD942" s="48">
        <v>0</v>
      </c>
      <c r="BE942" s="49">
        <v>0</v>
      </c>
      <c r="BF942" s="48">
        <v>0</v>
      </c>
      <c r="BG942" s="49">
        <v>0</v>
      </c>
      <c r="BH942" s="48">
        <v>0</v>
      </c>
      <c r="BI942" s="49">
        <v>0</v>
      </c>
      <c r="BJ942" s="48">
        <v>26</v>
      </c>
      <c r="BK942" s="49">
        <v>100</v>
      </c>
      <c r="BL942" s="48">
        <v>26</v>
      </c>
    </row>
    <row r="943" spans="1:64" x14ac:dyDescent="0.25">
      <c r="A943" s="64" t="s">
        <v>760</v>
      </c>
      <c r="B943" s="64" t="s">
        <v>866</v>
      </c>
      <c r="C943" s="65"/>
      <c r="D943" s="66"/>
      <c r="E943" s="67"/>
      <c r="F943" s="68"/>
      <c r="G943" s="65"/>
      <c r="H943" s="69"/>
      <c r="I943" s="70"/>
      <c r="J943" s="70"/>
      <c r="K943" s="34" t="s">
        <v>65</v>
      </c>
      <c r="L943" s="77">
        <v>1456</v>
      </c>
      <c r="M943" s="77"/>
      <c r="N943" s="72"/>
      <c r="O943" s="79" t="s">
        <v>999</v>
      </c>
      <c r="P943" s="81">
        <v>43169.625335648147</v>
      </c>
      <c r="Q943" s="79" t="s">
        <v>1777</v>
      </c>
      <c r="R943" s="83" t="s">
        <v>2431</v>
      </c>
      <c r="S943" s="79" t="s">
        <v>2560</v>
      </c>
      <c r="T943" s="79" t="s">
        <v>3043</v>
      </c>
      <c r="U943" s="79"/>
      <c r="V943" s="83" t="s">
        <v>3863</v>
      </c>
      <c r="W943" s="81">
        <v>43169.625335648147</v>
      </c>
      <c r="X943" s="83" t="s">
        <v>4818</v>
      </c>
      <c r="Y943" s="79"/>
      <c r="Z943" s="79"/>
      <c r="AA943" s="85" t="s">
        <v>6026</v>
      </c>
      <c r="AB943" s="79"/>
      <c r="AC943" s="79" t="b">
        <v>0</v>
      </c>
      <c r="AD943" s="79">
        <v>1</v>
      </c>
      <c r="AE943" s="85" t="s">
        <v>6296</v>
      </c>
      <c r="AF943" s="79" t="b">
        <v>0</v>
      </c>
      <c r="AG943" s="79" t="s">
        <v>6304</v>
      </c>
      <c r="AH943" s="79"/>
      <c r="AI943" s="85" t="s">
        <v>6296</v>
      </c>
      <c r="AJ943" s="79" t="b">
        <v>0</v>
      </c>
      <c r="AK943" s="79">
        <v>0</v>
      </c>
      <c r="AL943" s="85" t="s">
        <v>6296</v>
      </c>
      <c r="AM943" s="79" t="s">
        <v>6336</v>
      </c>
      <c r="AN943" s="79" t="b">
        <v>0</v>
      </c>
      <c r="AO943" s="85" t="s">
        <v>6026</v>
      </c>
      <c r="AP943" s="79" t="s">
        <v>176</v>
      </c>
      <c r="AQ943" s="79">
        <v>0</v>
      </c>
      <c r="AR943" s="79">
        <v>0</v>
      </c>
      <c r="AS943" s="79"/>
      <c r="AT943" s="79"/>
      <c r="AU943" s="79"/>
      <c r="AV943" s="79"/>
      <c r="AW943" s="79"/>
      <c r="AX943" s="79"/>
      <c r="AY943" s="79"/>
      <c r="AZ943" s="79"/>
      <c r="BA943">
        <v>46</v>
      </c>
      <c r="BB943" s="78" t="str">
        <f>REPLACE(INDEX(GroupVertices[Group], MATCH(Edges24[[#This Row],[Vertex 1]],GroupVertices[Vertex],0)),1,1,"")</f>
        <v>14</v>
      </c>
      <c r="BC943" s="78" t="str">
        <f>REPLACE(INDEX(GroupVertices[Group], MATCH(Edges24[[#This Row],[Vertex 2]],GroupVertices[Vertex],0)),1,1,"")</f>
        <v>14</v>
      </c>
      <c r="BD943" s="48">
        <v>0</v>
      </c>
      <c r="BE943" s="49">
        <v>0</v>
      </c>
      <c r="BF943" s="48">
        <v>0</v>
      </c>
      <c r="BG943" s="49">
        <v>0</v>
      </c>
      <c r="BH943" s="48">
        <v>0</v>
      </c>
      <c r="BI943" s="49">
        <v>0</v>
      </c>
      <c r="BJ943" s="48">
        <v>29</v>
      </c>
      <c r="BK943" s="49">
        <v>100</v>
      </c>
      <c r="BL943" s="48">
        <v>29</v>
      </c>
    </row>
    <row r="944" spans="1:64" x14ac:dyDescent="0.25">
      <c r="A944" s="64" t="s">
        <v>760</v>
      </c>
      <c r="B944" s="64" t="s">
        <v>866</v>
      </c>
      <c r="C944" s="65"/>
      <c r="D944" s="66"/>
      <c r="E944" s="67"/>
      <c r="F944" s="68"/>
      <c r="G944" s="65"/>
      <c r="H944" s="69"/>
      <c r="I944" s="70"/>
      <c r="J944" s="70"/>
      <c r="K944" s="34" t="s">
        <v>65</v>
      </c>
      <c r="L944" s="77">
        <v>1457</v>
      </c>
      <c r="M944" s="77"/>
      <c r="N944" s="72"/>
      <c r="O944" s="79" t="s">
        <v>999</v>
      </c>
      <c r="P944" s="81">
        <v>43169.635555555556</v>
      </c>
      <c r="Q944" s="79" t="s">
        <v>1778</v>
      </c>
      <c r="R944" s="83" t="s">
        <v>2112</v>
      </c>
      <c r="S944" s="79" t="s">
        <v>2560</v>
      </c>
      <c r="T944" s="79" t="s">
        <v>3044</v>
      </c>
      <c r="U944" s="79"/>
      <c r="V944" s="83" t="s">
        <v>3863</v>
      </c>
      <c r="W944" s="81">
        <v>43169.635555555556</v>
      </c>
      <c r="X944" s="83" t="s">
        <v>4819</v>
      </c>
      <c r="Y944" s="79"/>
      <c r="Z944" s="79"/>
      <c r="AA944" s="85" t="s">
        <v>6027</v>
      </c>
      <c r="AB944" s="79"/>
      <c r="AC944" s="79" t="b">
        <v>0</v>
      </c>
      <c r="AD944" s="79">
        <v>0</v>
      </c>
      <c r="AE944" s="85" t="s">
        <v>6296</v>
      </c>
      <c r="AF944" s="79" t="b">
        <v>0</v>
      </c>
      <c r="AG944" s="79" t="s">
        <v>6304</v>
      </c>
      <c r="AH944" s="79"/>
      <c r="AI944" s="85" t="s">
        <v>6296</v>
      </c>
      <c r="AJ944" s="79" t="b">
        <v>0</v>
      </c>
      <c r="AK944" s="79">
        <v>1</v>
      </c>
      <c r="AL944" s="85" t="s">
        <v>6296</v>
      </c>
      <c r="AM944" s="79" t="s">
        <v>6336</v>
      </c>
      <c r="AN944" s="79" t="b">
        <v>0</v>
      </c>
      <c r="AO944" s="85" t="s">
        <v>6027</v>
      </c>
      <c r="AP944" s="79" t="s">
        <v>176</v>
      </c>
      <c r="AQ944" s="79">
        <v>0</v>
      </c>
      <c r="AR944" s="79">
        <v>0</v>
      </c>
      <c r="AS944" s="79"/>
      <c r="AT944" s="79"/>
      <c r="AU944" s="79"/>
      <c r="AV944" s="79"/>
      <c r="AW944" s="79"/>
      <c r="AX944" s="79"/>
      <c r="AY944" s="79"/>
      <c r="AZ944" s="79"/>
      <c r="BA944">
        <v>46</v>
      </c>
      <c r="BB944" s="78" t="str">
        <f>REPLACE(INDEX(GroupVertices[Group], MATCH(Edges24[[#This Row],[Vertex 1]],GroupVertices[Vertex],0)),1,1,"")</f>
        <v>14</v>
      </c>
      <c r="BC944" s="78" t="str">
        <f>REPLACE(INDEX(GroupVertices[Group], MATCH(Edges24[[#This Row],[Vertex 2]],GroupVertices[Vertex],0)),1,1,"")</f>
        <v>14</v>
      </c>
      <c r="BD944" s="48">
        <v>0</v>
      </c>
      <c r="BE944" s="49">
        <v>0</v>
      </c>
      <c r="BF944" s="48">
        <v>0</v>
      </c>
      <c r="BG944" s="49">
        <v>0</v>
      </c>
      <c r="BH944" s="48">
        <v>0</v>
      </c>
      <c r="BI944" s="49">
        <v>0</v>
      </c>
      <c r="BJ944" s="48">
        <v>31</v>
      </c>
      <c r="BK944" s="49">
        <v>100</v>
      </c>
      <c r="BL944" s="48">
        <v>31</v>
      </c>
    </row>
    <row r="945" spans="1:64" x14ac:dyDescent="0.25">
      <c r="A945" s="64" t="s">
        <v>760</v>
      </c>
      <c r="B945" s="64" t="s">
        <v>866</v>
      </c>
      <c r="C945" s="65"/>
      <c r="D945" s="66"/>
      <c r="E945" s="67"/>
      <c r="F945" s="68"/>
      <c r="G945" s="65"/>
      <c r="H945" s="69"/>
      <c r="I945" s="70"/>
      <c r="J945" s="70"/>
      <c r="K945" s="34" t="s">
        <v>65</v>
      </c>
      <c r="L945" s="77">
        <v>1458</v>
      </c>
      <c r="M945" s="77"/>
      <c r="N945" s="72"/>
      <c r="O945" s="79" t="s">
        <v>999</v>
      </c>
      <c r="P945" s="81">
        <v>43169.646099537036</v>
      </c>
      <c r="Q945" s="79" t="s">
        <v>1779</v>
      </c>
      <c r="R945" s="83" t="s">
        <v>2287</v>
      </c>
      <c r="S945" s="79" t="s">
        <v>2560</v>
      </c>
      <c r="T945" s="79" t="s">
        <v>3045</v>
      </c>
      <c r="U945" s="79"/>
      <c r="V945" s="83" t="s">
        <v>3863</v>
      </c>
      <c r="W945" s="81">
        <v>43169.646099537036</v>
      </c>
      <c r="X945" s="83" t="s">
        <v>4820</v>
      </c>
      <c r="Y945" s="79"/>
      <c r="Z945" s="79"/>
      <c r="AA945" s="85" t="s">
        <v>6028</v>
      </c>
      <c r="AB945" s="79"/>
      <c r="AC945" s="79" t="b">
        <v>0</v>
      </c>
      <c r="AD945" s="79">
        <v>1</v>
      </c>
      <c r="AE945" s="85" t="s">
        <v>6296</v>
      </c>
      <c r="AF945" s="79" t="b">
        <v>0</v>
      </c>
      <c r="AG945" s="79" t="s">
        <v>6304</v>
      </c>
      <c r="AH945" s="79"/>
      <c r="AI945" s="85" t="s">
        <v>6296</v>
      </c>
      <c r="AJ945" s="79" t="b">
        <v>0</v>
      </c>
      <c r="AK945" s="79">
        <v>0</v>
      </c>
      <c r="AL945" s="85" t="s">
        <v>6296</v>
      </c>
      <c r="AM945" s="79" t="s">
        <v>6336</v>
      </c>
      <c r="AN945" s="79" t="b">
        <v>0</v>
      </c>
      <c r="AO945" s="85" t="s">
        <v>6028</v>
      </c>
      <c r="AP945" s="79" t="s">
        <v>176</v>
      </c>
      <c r="AQ945" s="79">
        <v>0</v>
      </c>
      <c r="AR945" s="79">
        <v>0</v>
      </c>
      <c r="AS945" s="79"/>
      <c r="AT945" s="79"/>
      <c r="AU945" s="79"/>
      <c r="AV945" s="79"/>
      <c r="AW945" s="79"/>
      <c r="AX945" s="79"/>
      <c r="AY945" s="79"/>
      <c r="AZ945" s="79"/>
      <c r="BA945">
        <v>46</v>
      </c>
      <c r="BB945" s="78" t="str">
        <f>REPLACE(INDEX(GroupVertices[Group], MATCH(Edges24[[#This Row],[Vertex 1]],GroupVertices[Vertex],0)),1,1,"")</f>
        <v>14</v>
      </c>
      <c r="BC945" s="78" t="str">
        <f>REPLACE(INDEX(GroupVertices[Group], MATCH(Edges24[[#This Row],[Vertex 2]],GroupVertices[Vertex],0)),1,1,"")</f>
        <v>14</v>
      </c>
      <c r="BD945" s="48">
        <v>0</v>
      </c>
      <c r="BE945" s="49">
        <v>0</v>
      </c>
      <c r="BF945" s="48">
        <v>0</v>
      </c>
      <c r="BG945" s="49">
        <v>0</v>
      </c>
      <c r="BH945" s="48">
        <v>0</v>
      </c>
      <c r="BI945" s="49">
        <v>0</v>
      </c>
      <c r="BJ945" s="48">
        <v>28</v>
      </c>
      <c r="BK945" s="49">
        <v>100</v>
      </c>
      <c r="BL945" s="48">
        <v>28</v>
      </c>
    </row>
    <row r="946" spans="1:64" x14ac:dyDescent="0.25">
      <c r="A946" s="64" t="s">
        <v>760</v>
      </c>
      <c r="B946" s="64" t="s">
        <v>866</v>
      </c>
      <c r="C946" s="65"/>
      <c r="D946" s="66"/>
      <c r="E946" s="67"/>
      <c r="F946" s="68"/>
      <c r="G946" s="65"/>
      <c r="H946" s="69"/>
      <c r="I946" s="70"/>
      <c r="J946" s="70"/>
      <c r="K946" s="34" t="s">
        <v>65</v>
      </c>
      <c r="L946" s="77">
        <v>1459</v>
      </c>
      <c r="M946" s="77"/>
      <c r="N946" s="72"/>
      <c r="O946" s="79" t="s">
        <v>999</v>
      </c>
      <c r="P946" s="81">
        <v>43169.656388888892</v>
      </c>
      <c r="Q946" s="79" t="s">
        <v>1780</v>
      </c>
      <c r="R946" s="83" t="s">
        <v>2432</v>
      </c>
      <c r="S946" s="79" t="s">
        <v>2560</v>
      </c>
      <c r="T946" s="79" t="s">
        <v>3033</v>
      </c>
      <c r="U946" s="79"/>
      <c r="V946" s="83" t="s">
        <v>3863</v>
      </c>
      <c r="W946" s="81">
        <v>43169.656388888892</v>
      </c>
      <c r="X946" s="83" t="s">
        <v>4821</v>
      </c>
      <c r="Y946" s="79"/>
      <c r="Z946" s="79"/>
      <c r="AA946" s="85" t="s">
        <v>6029</v>
      </c>
      <c r="AB946" s="79"/>
      <c r="AC946" s="79" t="b">
        <v>0</v>
      </c>
      <c r="AD946" s="79">
        <v>0</v>
      </c>
      <c r="AE946" s="85" t="s">
        <v>6296</v>
      </c>
      <c r="AF946" s="79" t="b">
        <v>0</v>
      </c>
      <c r="AG946" s="79" t="s">
        <v>6304</v>
      </c>
      <c r="AH946" s="79"/>
      <c r="AI946" s="85" t="s">
        <v>6296</v>
      </c>
      <c r="AJ946" s="79" t="b">
        <v>0</v>
      </c>
      <c r="AK946" s="79">
        <v>0</v>
      </c>
      <c r="AL946" s="85" t="s">
        <v>6296</v>
      </c>
      <c r="AM946" s="79" t="s">
        <v>6336</v>
      </c>
      <c r="AN946" s="79" t="b">
        <v>0</v>
      </c>
      <c r="AO946" s="85" t="s">
        <v>6029</v>
      </c>
      <c r="AP946" s="79" t="s">
        <v>176</v>
      </c>
      <c r="AQ946" s="79">
        <v>0</v>
      </c>
      <c r="AR946" s="79">
        <v>0</v>
      </c>
      <c r="AS946" s="79"/>
      <c r="AT946" s="79"/>
      <c r="AU946" s="79"/>
      <c r="AV946" s="79"/>
      <c r="AW946" s="79"/>
      <c r="AX946" s="79"/>
      <c r="AY946" s="79"/>
      <c r="AZ946" s="79"/>
      <c r="BA946">
        <v>46</v>
      </c>
      <c r="BB946" s="78" t="str">
        <f>REPLACE(INDEX(GroupVertices[Group], MATCH(Edges24[[#This Row],[Vertex 1]],GroupVertices[Vertex],0)),1,1,"")</f>
        <v>14</v>
      </c>
      <c r="BC946" s="78" t="str">
        <f>REPLACE(INDEX(GroupVertices[Group], MATCH(Edges24[[#This Row],[Vertex 2]],GroupVertices[Vertex],0)),1,1,"")</f>
        <v>14</v>
      </c>
      <c r="BD946" s="48">
        <v>0</v>
      </c>
      <c r="BE946" s="49">
        <v>0</v>
      </c>
      <c r="BF946" s="48">
        <v>0</v>
      </c>
      <c r="BG946" s="49">
        <v>0</v>
      </c>
      <c r="BH946" s="48">
        <v>0</v>
      </c>
      <c r="BI946" s="49">
        <v>0</v>
      </c>
      <c r="BJ946" s="48">
        <v>26</v>
      </c>
      <c r="BK946" s="49">
        <v>100</v>
      </c>
      <c r="BL946" s="48">
        <v>26</v>
      </c>
    </row>
    <row r="947" spans="1:64" x14ac:dyDescent="0.25">
      <c r="A947" s="64" t="s">
        <v>760</v>
      </c>
      <c r="B947" s="64" t="s">
        <v>866</v>
      </c>
      <c r="C947" s="65"/>
      <c r="D947" s="66"/>
      <c r="E947" s="67"/>
      <c r="F947" s="68"/>
      <c r="G947" s="65"/>
      <c r="H947" s="69"/>
      <c r="I947" s="70"/>
      <c r="J947" s="70"/>
      <c r="K947" s="34" t="s">
        <v>65</v>
      </c>
      <c r="L947" s="77">
        <v>1460</v>
      </c>
      <c r="M947" s="77"/>
      <c r="N947" s="72"/>
      <c r="O947" s="79" t="s">
        <v>999</v>
      </c>
      <c r="P947" s="81">
        <v>43169.667083333334</v>
      </c>
      <c r="Q947" s="79" t="s">
        <v>1781</v>
      </c>
      <c r="R947" s="83" t="s">
        <v>2433</v>
      </c>
      <c r="S947" s="79" t="s">
        <v>2560</v>
      </c>
      <c r="T947" s="79" t="s">
        <v>3033</v>
      </c>
      <c r="U947" s="79"/>
      <c r="V947" s="83" t="s">
        <v>3863</v>
      </c>
      <c r="W947" s="81">
        <v>43169.667083333334</v>
      </c>
      <c r="X947" s="83" t="s">
        <v>4822</v>
      </c>
      <c r="Y947" s="79"/>
      <c r="Z947" s="79"/>
      <c r="AA947" s="85" t="s">
        <v>6030</v>
      </c>
      <c r="AB947" s="79"/>
      <c r="AC947" s="79" t="b">
        <v>0</v>
      </c>
      <c r="AD947" s="79">
        <v>0</v>
      </c>
      <c r="AE947" s="85" t="s">
        <v>6296</v>
      </c>
      <c r="AF947" s="79" t="b">
        <v>0</v>
      </c>
      <c r="AG947" s="79" t="s">
        <v>6304</v>
      </c>
      <c r="AH947" s="79"/>
      <c r="AI947" s="85" t="s">
        <v>6296</v>
      </c>
      <c r="AJ947" s="79" t="b">
        <v>0</v>
      </c>
      <c r="AK947" s="79">
        <v>0</v>
      </c>
      <c r="AL947" s="85" t="s">
        <v>6296</v>
      </c>
      <c r="AM947" s="79" t="s">
        <v>6336</v>
      </c>
      <c r="AN947" s="79" t="b">
        <v>0</v>
      </c>
      <c r="AO947" s="85" t="s">
        <v>6030</v>
      </c>
      <c r="AP947" s="79" t="s">
        <v>176</v>
      </c>
      <c r="AQ947" s="79">
        <v>0</v>
      </c>
      <c r="AR947" s="79">
        <v>0</v>
      </c>
      <c r="AS947" s="79"/>
      <c r="AT947" s="79"/>
      <c r="AU947" s="79"/>
      <c r="AV947" s="79"/>
      <c r="AW947" s="79"/>
      <c r="AX947" s="79"/>
      <c r="AY947" s="79"/>
      <c r="AZ947" s="79"/>
      <c r="BA947">
        <v>46</v>
      </c>
      <c r="BB947" s="78" t="str">
        <f>REPLACE(INDEX(GroupVertices[Group], MATCH(Edges24[[#This Row],[Vertex 1]],GroupVertices[Vertex],0)),1,1,"")</f>
        <v>14</v>
      </c>
      <c r="BC947" s="78" t="str">
        <f>REPLACE(INDEX(GroupVertices[Group], MATCH(Edges24[[#This Row],[Vertex 2]],GroupVertices[Vertex],0)),1,1,"")</f>
        <v>14</v>
      </c>
      <c r="BD947" s="48">
        <v>1</v>
      </c>
      <c r="BE947" s="49">
        <v>3.8461538461538463</v>
      </c>
      <c r="BF947" s="48">
        <v>0</v>
      </c>
      <c r="BG947" s="49">
        <v>0</v>
      </c>
      <c r="BH947" s="48">
        <v>0</v>
      </c>
      <c r="BI947" s="49">
        <v>0</v>
      </c>
      <c r="BJ947" s="48">
        <v>25</v>
      </c>
      <c r="BK947" s="49">
        <v>96.15384615384616</v>
      </c>
      <c r="BL947" s="48">
        <v>26</v>
      </c>
    </row>
    <row r="948" spans="1:64" x14ac:dyDescent="0.25">
      <c r="A948" s="64" t="s">
        <v>760</v>
      </c>
      <c r="B948" s="64" t="s">
        <v>866</v>
      </c>
      <c r="C948" s="65"/>
      <c r="D948" s="66"/>
      <c r="E948" s="67"/>
      <c r="F948" s="68"/>
      <c r="G948" s="65"/>
      <c r="H948" s="69"/>
      <c r="I948" s="70"/>
      <c r="J948" s="70"/>
      <c r="K948" s="34" t="s">
        <v>65</v>
      </c>
      <c r="L948" s="77">
        <v>1461</v>
      </c>
      <c r="M948" s="77"/>
      <c r="N948" s="72"/>
      <c r="O948" s="79" t="s">
        <v>999</v>
      </c>
      <c r="P948" s="81">
        <v>43169.677233796298</v>
      </c>
      <c r="Q948" s="79" t="s">
        <v>1782</v>
      </c>
      <c r="R948" s="83" t="s">
        <v>2434</v>
      </c>
      <c r="S948" s="79" t="s">
        <v>2560</v>
      </c>
      <c r="T948" s="79" t="s">
        <v>3046</v>
      </c>
      <c r="U948" s="79"/>
      <c r="V948" s="83" t="s">
        <v>3863</v>
      </c>
      <c r="W948" s="81">
        <v>43169.677233796298</v>
      </c>
      <c r="X948" s="83" t="s">
        <v>4823</v>
      </c>
      <c r="Y948" s="79"/>
      <c r="Z948" s="79"/>
      <c r="AA948" s="85" t="s">
        <v>6031</v>
      </c>
      <c r="AB948" s="79"/>
      <c r="AC948" s="79" t="b">
        <v>0</v>
      </c>
      <c r="AD948" s="79">
        <v>2</v>
      </c>
      <c r="AE948" s="85" t="s">
        <v>6296</v>
      </c>
      <c r="AF948" s="79" t="b">
        <v>0</v>
      </c>
      <c r="AG948" s="79" t="s">
        <v>6304</v>
      </c>
      <c r="AH948" s="79"/>
      <c r="AI948" s="85" t="s">
        <v>6296</v>
      </c>
      <c r="AJ948" s="79" t="b">
        <v>0</v>
      </c>
      <c r="AK948" s="79">
        <v>0</v>
      </c>
      <c r="AL948" s="85" t="s">
        <v>6296</v>
      </c>
      <c r="AM948" s="79" t="s">
        <v>6336</v>
      </c>
      <c r="AN948" s="79" t="b">
        <v>0</v>
      </c>
      <c r="AO948" s="85" t="s">
        <v>6031</v>
      </c>
      <c r="AP948" s="79" t="s">
        <v>176</v>
      </c>
      <c r="AQ948" s="79">
        <v>0</v>
      </c>
      <c r="AR948" s="79">
        <v>0</v>
      </c>
      <c r="AS948" s="79"/>
      <c r="AT948" s="79"/>
      <c r="AU948" s="79"/>
      <c r="AV948" s="79"/>
      <c r="AW948" s="79"/>
      <c r="AX948" s="79"/>
      <c r="AY948" s="79"/>
      <c r="AZ948" s="79"/>
      <c r="BA948">
        <v>46</v>
      </c>
      <c r="BB948" s="78" t="str">
        <f>REPLACE(INDEX(GroupVertices[Group], MATCH(Edges24[[#This Row],[Vertex 1]],GroupVertices[Vertex],0)),1,1,"")</f>
        <v>14</v>
      </c>
      <c r="BC948" s="78" t="str">
        <f>REPLACE(INDEX(GroupVertices[Group], MATCH(Edges24[[#This Row],[Vertex 2]],GroupVertices[Vertex],0)),1,1,"")</f>
        <v>14</v>
      </c>
      <c r="BD948" s="48">
        <v>0</v>
      </c>
      <c r="BE948" s="49">
        <v>0</v>
      </c>
      <c r="BF948" s="48">
        <v>0</v>
      </c>
      <c r="BG948" s="49">
        <v>0</v>
      </c>
      <c r="BH948" s="48">
        <v>0</v>
      </c>
      <c r="BI948" s="49">
        <v>0</v>
      </c>
      <c r="BJ948" s="48">
        <v>25</v>
      </c>
      <c r="BK948" s="49">
        <v>100</v>
      </c>
      <c r="BL948" s="48">
        <v>25</v>
      </c>
    </row>
    <row r="949" spans="1:64" x14ac:dyDescent="0.25">
      <c r="A949" s="64" t="s">
        <v>760</v>
      </c>
      <c r="B949" s="64" t="s">
        <v>866</v>
      </c>
      <c r="C949" s="65"/>
      <c r="D949" s="66"/>
      <c r="E949" s="67"/>
      <c r="F949" s="68"/>
      <c r="G949" s="65"/>
      <c r="H949" s="69"/>
      <c r="I949" s="70"/>
      <c r="J949" s="70"/>
      <c r="K949" s="34" t="s">
        <v>65</v>
      </c>
      <c r="L949" s="77">
        <v>1462</v>
      </c>
      <c r="M949" s="77"/>
      <c r="N949" s="72"/>
      <c r="O949" s="79" t="s">
        <v>999</v>
      </c>
      <c r="P949" s="81">
        <v>43169.687789351854</v>
      </c>
      <c r="Q949" s="79" t="s">
        <v>1783</v>
      </c>
      <c r="R949" s="83" t="s">
        <v>2435</v>
      </c>
      <c r="S949" s="79" t="s">
        <v>2560</v>
      </c>
      <c r="T949" s="79" t="s">
        <v>3043</v>
      </c>
      <c r="U949" s="79"/>
      <c r="V949" s="83" t="s">
        <v>3863</v>
      </c>
      <c r="W949" s="81">
        <v>43169.687789351854</v>
      </c>
      <c r="X949" s="83" t="s">
        <v>4824</v>
      </c>
      <c r="Y949" s="79"/>
      <c r="Z949" s="79"/>
      <c r="AA949" s="85" t="s">
        <v>6032</v>
      </c>
      <c r="AB949" s="79"/>
      <c r="AC949" s="79" t="b">
        <v>0</v>
      </c>
      <c r="AD949" s="79">
        <v>0</v>
      </c>
      <c r="AE949" s="85" t="s">
        <v>6296</v>
      </c>
      <c r="AF949" s="79" t="b">
        <v>0</v>
      </c>
      <c r="AG949" s="79" t="s">
        <v>6304</v>
      </c>
      <c r="AH949" s="79"/>
      <c r="AI949" s="85" t="s">
        <v>6296</v>
      </c>
      <c r="AJ949" s="79" t="b">
        <v>0</v>
      </c>
      <c r="AK949" s="79">
        <v>0</v>
      </c>
      <c r="AL949" s="85" t="s">
        <v>6296</v>
      </c>
      <c r="AM949" s="79" t="s">
        <v>6336</v>
      </c>
      <c r="AN949" s="79" t="b">
        <v>0</v>
      </c>
      <c r="AO949" s="85" t="s">
        <v>6032</v>
      </c>
      <c r="AP949" s="79" t="s">
        <v>176</v>
      </c>
      <c r="AQ949" s="79">
        <v>0</v>
      </c>
      <c r="AR949" s="79">
        <v>0</v>
      </c>
      <c r="AS949" s="79"/>
      <c r="AT949" s="79"/>
      <c r="AU949" s="79"/>
      <c r="AV949" s="79"/>
      <c r="AW949" s="79"/>
      <c r="AX949" s="79"/>
      <c r="AY949" s="79"/>
      <c r="AZ949" s="79"/>
      <c r="BA949">
        <v>46</v>
      </c>
      <c r="BB949" s="78" t="str">
        <f>REPLACE(INDEX(GroupVertices[Group], MATCH(Edges24[[#This Row],[Vertex 1]],GroupVertices[Vertex],0)),1,1,"")</f>
        <v>14</v>
      </c>
      <c r="BC949" s="78" t="str">
        <f>REPLACE(INDEX(GroupVertices[Group], MATCH(Edges24[[#This Row],[Vertex 2]],GroupVertices[Vertex],0)),1,1,"")</f>
        <v>14</v>
      </c>
      <c r="BD949" s="48">
        <v>1</v>
      </c>
      <c r="BE949" s="49">
        <v>3.7037037037037037</v>
      </c>
      <c r="BF949" s="48">
        <v>0</v>
      </c>
      <c r="BG949" s="49">
        <v>0</v>
      </c>
      <c r="BH949" s="48">
        <v>0</v>
      </c>
      <c r="BI949" s="49">
        <v>0</v>
      </c>
      <c r="BJ949" s="48">
        <v>26</v>
      </c>
      <c r="BK949" s="49">
        <v>96.296296296296291</v>
      </c>
      <c r="BL949" s="48">
        <v>27</v>
      </c>
    </row>
    <row r="950" spans="1:64" x14ac:dyDescent="0.25">
      <c r="A950" s="64" t="s">
        <v>760</v>
      </c>
      <c r="B950" s="64" t="s">
        <v>866</v>
      </c>
      <c r="C950" s="65"/>
      <c r="D950" s="66"/>
      <c r="E950" s="67"/>
      <c r="F950" s="68"/>
      <c r="G950" s="65"/>
      <c r="H950" s="69"/>
      <c r="I950" s="70"/>
      <c r="J950" s="70"/>
      <c r="K950" s="34" t="s">
        <v>65</v>
      </c>
      <c r="L950" s="77">
        <v>1463</v>
      </c>
      <c r="M950" s="77"/>
      <c r="N950" s="72"/>
      <c r="O950" s="79" t="s">
        <v>999</v>
      </c>
      <c r="P950" s="81">
        <v>43170.63553240741</v>
      </c>
      <c r="Q950" s="79" t="s">
        <v>1784</v>
      </c>
      <c r="R950" s="83" t="s">
        <v>2436</v>
      </c>
      <c r="S950" s="79" t="s">
        <v>2560</v>
      </c>
      <c r="T950" s="79" t="s">
        <v>3047</v>
      </c>
      <c r="U950" s="79"/>
      <c r="V950" s="83" t="s">
        <v>3863</v>
      </c>
      <c r="W950" s="81">
        <v>43170.63553240741</v>
      </c>
      <c r="X950" s="83" t="s">
        <v>4825</v>
      </c>
      <c r="Y950" s="79"/>
      <c r="Z950" s="79"/>
      <c r="AA950" s="85" t="s">
        <v>6033</v>
      </c>
      <c r="AB950" s="79"/>
      <c r="AC950" s="79" t="b">
        <v>0</v>
      </c>
      <c r="AD950" s="79">
        <v>1</v>
      </c>
      <c r="AE950" s="85" t="s">
        <v>6296</v>
      </c>
      <c r="AF950" s="79" t="b">
        <v>0</v>
      </c>
      <c r="AG950" s="79" t="s">
        <v>6304</v>
      </c>
      <c r="AH950" s="79"/>
      <c r="AI950" s="85" t="s">
        <v>6296</v>
      </c>
      <c r="AJ950" s="79" t="b">
        <v>0</v>
      </c>
      <c r="AK950" s="79">
        <v>0</v>
      </c>
      <c r="AL950" s="85" t="s">
        <v>6296</v>
      </c>
      <c r="AM950" s="79" t="s">
        <v>6336</v>
      </c>
      <c r="AN950" s="79" t="b">
        <v>0</v>
      </c>
      <c r="AO950" s="85" t="s">
        <v>6033</v>
      </c>
      <c r="AP950" s="79" t="s">
        <v>176</v>
      </c>
      <c r="AQ950" s="79">
        <v>0</v>
      </c>
      <c r="AR950" s="79">
        <v>0</v>
      </c>
      <c r="AS950" s="79"/>
      <c r="AT950" s="79"/>
      <c r="AU950" s="79"/>
      <c r="AV950" s="79"/>
      <c r="AW950" s="79"/>
      <c r="AX950" s="79"/>
      <c r="AY950" s="79"/>
      <c r="AZ950" s="79"/>
      <c r="BA950">
        <v>46</v>
      </c>
      <c r="BB950" s="78" t="str">
        <f>REPLACE(INDEX(GroupVertices[Group], MATCH(Edges24[[#This Row],[Vertex 1]],GroupVertices[Vertex],0)),1,1,"")</f>
        <v>14</v>
      </c>
      <c r="BC950" s="78" t="str">
        <f>REPLACE(INDEX(GroupVertices[Group], MATCH(Edges24[[#This Row],[Vertex 2]],GroupVertices[Vertex],0)),1,1,"")</f>
        <v>14</v>
      </c>
      <c r="BD950" s="48">
        <v>0</v>
      </c>
      <c r="BE950" s="49">
        <v>0</v>
      </c>
      <c r="BF950" s="48">
        <v>0</v>
      </c>
      <c r="BG950" s="49">
        <v>0</v>
      </c>
      <c r="BH950" s="48">
        <v>0</v>
      </c>
      <c r="BI950" s="49">
        <v>0</v>
      </c>
      <c r="BJ950" s="48">
        <v>23</v>
      </c>
      <c r="BK950" s="49">
        <v>100</v>
      </c>
      <c r="BL950" s="48">
        <v>23</v>
      </c>
    </row>
    <row r="951" spans="1:64" x14ac:dyDescent="0.25">
      <c r="A951" s="64" t="s">
        <v>760</v>
      </c>
      <c r="B951" s="64" t="s">
        <v>866</v>
      </c>
      <c r="C951" s="65"/>
      <c r="D951" s="66"/>
      <c r="E951" s="67"/>
      <c r="F951" s="68"/>
      <c r="G951" s="65"/>
      <c r="H951" s="69"/>
      <c r="I951" s="70"/>
      <c r="J951" s="70"/>
      <c r="K951" s="34" t="s">
        <v>65</v>
      </c>
      <c r="L951" s="77">
        <v>1464</v>
      </c>
      <c r="M951" s="77"/>
      <c r="N951" s="72"/>
      <c r="O951" s="79" t="s">
        <v>999</v>
      </c>
      <c r="P951" s="81">
        <v>43170.656354166669</v>
      </c>
      <c r="Q951" s="79" t="s">
        <v>1785</v>
      </c>
      <c r="R951" s="83" t="s">
        <v>2437</v>
      </c>
      <c r="S951" s="79" t="s">
        <v>2560</v>
      </c>
      <c r="T951" s="79" t="s">
        <v>3048</v>
      </c>
      <c r="U951" s="79"/>
      <c r="V951" s="83" t="s">
        <v>3863</v>
      </c>
      <c r="W951" s="81">
        <v>43170.656354166669</v>
      </c>
      <c r="X951" s="83" t="s">
        <v>4826</v>
      </c>
      <c r="Y951" s="79"/>
      <c r="Z951" s="79"/>
      <c r="AA951" s="85" t="s">
        <v>6034</v>
      </c>
      <c r="AB951" s="79"/>
      <c r="AC951" s="79" t="b">
        <v>0</v>
      </c>
      <c r="AD951" s="79">
        <v>2</v>
      </c>
      <c r="AE951" s="85" t="s">
        <v>6296</v>
      </c>
      <c r="AF951" s="79" t="b">
        <v>0</v>
      </c>
      <c r="AG951" s="79" t="s">
        <v>6304</v>
      </c>
      <c r="AH951" s="79"/>
      <c r="AI951" s="85" t="s">
        <v>6296</v>
      </c>
      <c r="AJ951" s="79" t="b">
        <v>0</v>
      </c>
      <c r="AK951" s="79">
        <v>0</v>
      </c>
      <c r="AL951" s="85" t="s">
        <v>6296</v>
      </c>
      <c r="AM951" s="79" t="s">
        <v>6336</v>
      </c>
      <c r="AN951" s="79" t="b">
        <v>0</v>
      </c>
      <c r="AO951" s="85" t="s">
        <v>6034</v>
      </c>
      <c r="AP951" s="79" t="s">
        <v>176</v>
      </c>
      <c r="AQ951" s="79">
        <v>0</v>
      </c>
      <c r="AR951" s="79">
        <v>0</v>
      </c>
      <c r="AS951" s="79"/>
      <c r="AT951" s="79"/>
      <c r="AU951" s="79"/>
      <c r="AV951" s="79"/>
      <c r="AW951" s="79"/>
      <c r="AX951" s="79"/>
      <c r="AY951" s="79"/>
      <c r="AZ951" s="79"/>
      <c r="BA951">
        <v>46</v>
      </c>
      <c r="BB951" s="78" t="str">
        <f>REPLACE(INDEX(GroupVertices[Group], MATCH(Edges24[[#This Row],[Vertex 1]],GroupVertices[Vertex],0)),1,1,"")</f>
        <v>14</v>
      </c>
      <c r="BC951" s="78" t="str">
        <f>REPLACE(INDEX(GroupVertices[Group], MATCH(Edges24[[#This Row],[Vertex 2]],GroupVertices[Vertex],0)),1,1,"")</f>
        <v>14</v>
      </c>
      <c r="BD951" s="48">
        <v>2</v>
      </c>
      <c r="BE951" s="49">
        <v>8</v>
      </c>
      <c r="BF951" s="48">
        <v>0</v>
      </c>
      <c r="BG951" s="49">
        <v>0</v>
      </c>
      <c r="BH951" s="48">
        <v>0</v>
      </c>
      <c r="BI951" s="49">
        <v>0</v>
      </c>
      <c r="BJ951" s="48">
        <v>23</v>
      </c>
      <c r="BK951" s="49">
        <v>92</v>
      </c>
      <c r="BL951" s="48">
        <v>25</v>
      </c>
    </row>
    <row r="952" spans="1:64" x14ac:dyDescent="0.25">
      <c r="A952" s="64" t="s">
        <v>760</v>
      </c>
      <c r="B952" s="64" t="s">
        <v>866</v>
      </c>
      <c r="C952" s="65"/>
      <c r="D952" s="66"/>
      <c r="E952" s="67"/>
      <c r="F952" s="68"/>
      <c r="G952" s="65"/>
      <c r="H952" s="69"/>
      <c r="I952" s="70"/>
      <c r="J952" s="70"/>
      <c r="K952" s="34" t="s">
        <v>65</v>
      </c>
      <c r="L952" s="77">
        <v>1465</v>
      </c>
      <c r="M952" s="77"/>
      <c r="N952" s="72"/>
      <c r="O952" s="79" t="s">
        <v>999</v>
      </c>
      <c r="P952" s="81">
        <v>43170.677199074074</v>
      </c>
      <c r="Q952" s="79" t="s">
        <v>1786</v>
      </c>
      <c r="R952" s="83" t="s">
        <v>2438</v>
      </c>
      <c r="S952" s="79" t="s">
        <v>2560</v>
      </c>
      <c r="T952" s="79" t="s">
        <v>3049</v>
      </c>
      <c r="U952" s="79"/>
      <c r="V952" s="83" t="s">
        <v>3863</v>
      </c>
      <c r="W952" s="81">
        <v>43170.677199074074</v>
      </c>
      <c r="X952" s="83" t="s">
        <v>4827</v>
      </c>
      <c r="Y952" s="79"/>
      <c r="Z952" s="79"/>
      <c r="AA952" s="85" t="s">
        <v>6035</v>
      </c>
      <c r="AB952" s="79"/>
      <c r="AC952" s="79" t="b">
        <v>0</v>
      </c>
      <c r="AD952" s="79">
        <v>1</v>
      </c>
      <c r="AE952" s="85" t="s">
        <v>6296</v>
      </c>
      <c r="AF952" s="79" t="b">
        <v>0</v>
      </c>
      <c r="AG952" s="79" t="s">
        <v>6304</v>
      </c>
      <c r="AH952" s="79"/>
      <c r="AI952" s="85" t="s">
        <v>6296</v>
      </c>
      <c r="AJ952" s="79" t="b">
        <v>0</v>
      </c>
      <c r="AK952" s="79">
        <v>0</v>
      </c>
      <c r="AL952" s="85" t="s">
        <v>6296</v>
      </c>
      <c r="AM952" s="79" t="s">
        <v>6336</v>
      </c>
      <c r="AN952" s="79" t="b">
        <v>0</v>
      </c>
      <c r="AO952" s="85" t="s">
        <v>6035</v>
      </c>
      <c r="AP952" s="79" t="s">
        <v>176</v>
      </c>
      <c r="AQ952" s="79">
        <v>0</v>
      </c>
      <c r="AR952" s="79">
        <v>0</v>
      </c>
      <c r="AS952" s="79"/>
      <c r="AT952" s="79"/>
      <c r="AU952" s="79"/>
      <c r="AV952" s="79"/>
      <c r="AW952" s="79"/>
      <c r="AX952" s="79"/>
      <c r="AY952" s="79"/>
      <c r="AZ952" s="79"/>
      <c r="BA952">
        <v>46</v>
      </c>
      <c r="BB952" s="78" t="str">
        <f>REPLACE(INDEX(GroupVertices[Group], MATCH(Edges24[[#This Row],[Vertex 1]],GroupVertices[Vertex],0)),1,1,"")</f>
        <v>14</v>
      </c>
      <c r="BC952" s="78" t="str">
        <f>REPLACE(INDEX(GroupVertices[Group], MATCH(Edges24[[#This Row],[Vertex 2]],GroupVertices[Vertex],0)),1,1,"")</f>
        <v>14</v>
      </c>
      <c r="BD952" s="48">
        <v>0</v>
      </c>
      <c r="BE952" s="49">
        <v>0</v>
      </c>
      <c r="BF952" s="48">
        <v>0</v>
      </c>
      <c r="BG952" s="49">
        <v>0</v>
      </c>
      <c r="BH952" s="48">
        <v>0</v>
      </c>
      <c r="BI952" s="49">
        <v>0</v>
      </c>
      <c r="BJ952" s="48">
        <v>23</v>
      </c>
      <c r="BK952" s="49">
        <v>100</v>
      </c>
      <c r="BL952" s="48">
        <v>23</v>
      </c>
    </row>
    <row r="953" spans="1:64" x14ac:dyDescent="0.25">
      <c r="A953" s="64" t="s">
        <v>760</v>
      </c>
      <c r="B953" s="64" t="s">
        <v>866</v>
      </c>
      <c r="C953" s="65"/>
      <c r="D953" s="66"/>
      <c r="E953" s="67"/>
      <c r="F953" s="68"/>
      <c r="G953" s="65"/>
      <c r="H953" s="69"/>
      <c r="I953" s="70"/>
      <c r="J953" s="70"/>
      <c r="K953" s="34" t="s">
        <v>65</v>
      </c>
      <c r="L953" s="77">
        <v>1466</v>
      </c>
      <c r="M953" s="77"/>
      <c r="N953" s="72"/>
      <c r="O953" s="79" t="s">
        <v>999</v>
      </c>
      <c r="P953" s="81">
        <v>43170.687743055554</v>
      </c>
      <c r="Q953" s="79" t="s">
        <v>1787</v>
      </c>
      <c r="R953" s="83" t="s">
        <v>2277</v>
      </c>
      <c r="S953" s="79" t="s">
        <v>2560</v>
      </c>
      <c r="T953" s="79" t="s">
        <v>3050</v>
      </c>
      <c r="U953" s="79"/>
      <c r="V953" s="83" t="s">
        <v>3863</v>
      </c>
      <c r="W953" s="81">
        <v>43170.687743055554</v>
      </c>
      <c r="X953" s="83" t="s">
        <v>4828</v>
      </c>
      <c r="Y953" s="79"/>
      <c r="Z953" s="79"/>
      <c r="AA953" s="85" t="s">
        <v>6036</v>
      </c>
      <c r="AB953" s="79"/>
      <c r="AC953" s="79" t="b">
        <v>0</v>
      </c>
      <c r="AD953" s="79">
        <v>0</v>
      </c>
      <c r="AE953" s="85" t="s">
        <v>6296</v>
      </c>
      <c r="AF953" s="79" t="b">
        <v>0</v>
      </c>
      <c r="AG953" s="79" t="s">
        <v>6304</v>
      </c>
      <c r="AH953" s="79"/>
      <c r="AI953" s="85" t="s">
        <v>6296</v>
      </c>
      <c r="AJ953" s="79" t="b">
        <v>0</v>
      </c>
      <c r="AK953" s="79">
        <v>0</v>
      </c>
      <c r="AL953" s="85" t="s">
        <v>6296</v>
      </c>
      <c r="AM953" s="79" t="s">
        <v>6336</v>
      </c>
      <c r="AN953" s="79" t="b">
        <v>0</v>
      </c>
      <c r="AO953" s="85" t="s">
        <v>6036</v>
      </c>
      <c r="AP953" s="79" t="s">
        <v>176</v>
      </c>
      <c r="AQ953" s="79">
        <v>0</v>
      </c>
      <c r="AR953" s="79">
        <v>0</v>
      </c>
      <c r="AS953" s="79"/>
      <c r="AT953" s="79"/>
      <c r="AU953" s="79"/>
      <c r="AV953" s="79"/>
      <c r="AW953" s="79"/>
      <c r="AX953" s="79"/>
      <c r="AY953" s="79"/>
      <c r="AZ953" s="79"/>
      <c r="BA953">
        <v>46</v>
      </c>
      <c r="BB953" s="78" t="str">
        <f>REPLACE(INDEX(GroupVertices[Group], MATCH(Edges24[[#This Row],[Vertex 1]],GroupVertices[Vertex],0)),1,1,"")</f>
        <v>14</v>
      </c>
      <c r="BC953" s="78" t="str">
        <f>REPLACE(INDEX(GroupVertices[Group], MATCH(Edges24[[#This Row],[Vertex 2]],GroupVertices[Vertex],0)),1,1,"")</f>
        <v>14</v>
      </c>
      <c r="BD953" s="48">
        <v>1</v>
      </c>
      <c r="BE953" s="49">
        <v>3.4482758620689653</v>
      </c>
      <c r="BF953" s="48">
        <v>1</v>
      </c>
      <c r="BG953" s="49">
        <v>3.4482758620689653</v>
      </c>
      <c r="BH953" s="48">
        <v>0</v>
      </c>
      <c r="BI953" s="49">
        <v>0</v>
      </c>
      <c r="BJ953" s="48">
        <v>27</v>
      </c>
      <c r="BK953" s="49">
        <v>93.103448275862064</v>
      </c>
      <c r="BL953" s="48">
        <v>29</v>
      </c>
    </row>
    <row r="954" spans="1:64" x14ac:dyDescent="0.25">
      <c r="A954" s="64" t="s">
        <v>760</v>
      </c>
      <c r="B954" s="64" t="s">
        <v>866</v>
      </c>
      <c r="C954" s="65"/>
      <c r="D954" s="66"/>
      <c r="E954" s="67"/>
      <c r="F954" s="68"/>
      <c r="G954" s="65"/>
      <c r="H954" s="69"/>
      <c r="I954" s="70"/>
      <c r="J954" s="70"/>
      <c r="K954" s="34" t="s">
        <v>65</v>
      </c>
      <c r="L954" s="77">
        <v>1467</v>
      </c>
      <c r="M954" s="77"/>
      <c r="N954" s="72"/>
      <c r="O954" s="79" t="s">
        <v>999</v>
      </c>
      <c r="P954" s="81">
        <v>43171.646215277775</v>
      </c>
      <c r="Q954" s="79" t="s">
        <v>1788</v>
      </c>
      <c r="R954" s="83" t="s">
        <v>2439</v>
      </c>
      <c r="S954" s="79" t="s">
        <v>2560</v>
      </c>
      <c r="T954" s="79" t="s">
        <v>3051</v>
      </c>
      <c r="U954" s="79"/>
      <c r="V954" s="83" t="s">
        <v>3863</v>
      </c>
      <c r="W954" s="81">
        <v>43171.646215277775</v>
      </c>
      <c r="X954" s="83" t="s">
        <v>4829</v>
      </c>
      <c r="Y954" s="79"/>
      <c r="Z954" s="79"/>
      <c r="AA954" s="85" t="s">
        <v>6037</v>
      </c>
      <c r="AB954" s="79"/>
      <c r="AC954" s="79" t="b">
        <v>0</v>
      </c>
      <c r="AD954" s="79">
        <v>1</v>
      </c>
      <c r="AE954" s="85" t="s">
        <v>6296</v>
      </c>
      <c r="AF954" s="79" t="b">
        <v>0</v>
      </c>
      <c r="AG954" s="79" t="s">
        <v>6304</v>
      </c>
      <c r="AH954" s="79"/>
      <c r="AI954" s="85" t="s">
        <v>6296</v>
      </c>
      <c r="AJ954" s="79" t="b">
        <v>0</v>
      </c>
      <c r="AK954" s="79">
        <v>0</v>
      </c>
      <c r="AL954" s="85" t="s">
        <v>6296</v>
      </c>
      <c r="AM954" s="79" t="s">
        <v>6336</v>
      </c>
      <c r="AN954" s="79" t="b">
        <v>0</v>
      </c>
      <c r="AO954" s="85" t="s">
        <v>6037</v>
      </c>
      <c r="AP954" s="79" t="s">
        <v>176</v>
      </c>
      <c r="AQ954" s="79">
        <v>0</v>
      </c>
      <c r="AR954" s="79">
        <v>0</v>
      </c>
      <c r="AS954" s="79"/>
      <c r="AT954" s="79"/>
      <c r="AU954" s="79"/>
      <c r="AV954" s="79"/>
      <c r="AW954" s="79"/>
      <c r="AX954" s="79"/>
      <c r="AY954" s="79"/>
      <c r="AZ954" s="79"/>
      <c r="BA954">
        <v>46</v>
      </c>
      <c r="BB954" s="78" t="str">
        <f>REPLACE(INDEX(GroupVertices[Group], MATCH(Edges24[[#This Row],[Vertex 1]],GroupVertices[Vertex],0)),1,1,"")</f>
        <v>14</v>
      </c>
      <c r="BC954" s="78" t="str">
        <f>REPLACE(INDEX(GroupVertices[Group], MATCH(Edges24[[#This Row],[Vertex 2]],GroupVertices[Vertex],0)),1,1,"")</f>
        <v>14</v>
      </c>
      <c r="BD954" s="48">
        <v>0</v>
      </c>
      <c r="BE954" s="49">
        <v>0</v>
      </c>
      <c r="BF954" s="48">
        <v>0</v>
      </c>
      <c r="BG954" s="49">
        <v>0</v>
      </c>
      <c r="BH954" s="48">
        <v>0</v>
      </c>
      <c r="BI954" s="49">
        <v>0</v>
      </c>
      <c r="BJ954" s="48">
        <v>23</v>
      </c>
      <c r="BK954" s="49">
        <v>100</v>
      </c>
      <c r="BL954" s="48">
        <v>23</v>
      </c>
    </row>
    <row r="955" spans="1:64" x14ac:dyDescent="0.25">
      <c r="A955" s="64" t="s">
        <v>760</v>
      </c>
      <c r="B955" s="64" t="s">
        <v>866</v>
      </c>
      <c r="C955" s="65"/>
      <c r="D955" s="66"/>
      <c r="E955" s="67"/>
      <c r="F955" s="68"/>
      <c r="G955" s="65"/>
      <c r="H955" s="69"/>
      <c r="I955" s="70"/>
      <c r="J955" s="70"/>
      <c r="K955" s="34" t="s">
        <v>65</v>
      </c>
      <c r="L955" s="77">
        <v>1468</v>
      </c>
      <c r="M955" s="77"/>
      <c r="N955" s="72"/>
      <c r="O955" s="79" t="s">
        <v>999</v>
      </c>
      <c r="P955" s="81">
        <v>43171.667187500003</v>
      </c>
      <c r="Q955" s="79" t="s">
        <v>1789</v>
      </c>
      <c r="R955" s="83" t="s">
        <v>2440</v>
      </c>
      <c r="S955" s="79" t="s">
        <v>2560</v>
      </c>
      <c r="T955" s="79" t="s">
        <v>3033</v>
      </c>
      <c r="U955" s="79"/>
      <c r="V955" s="83" t="s">
        <v>3863</v>
      </c>
      <c r="W955" s="81">
        <v>43171.667187500003</v>
      </c>
      <c r="X955" s="83" t="s">
        <v>4830</v>
      </c>
      <c r="Y955" s="79"/>
      <c r="Z955" s="79"/>
      <c r="AA955" s="85" t="s">
        <v>6038</v>
      </c>
      <c r="AB955" s="79"/>
      <c r="AC955" s="79" t="b">
        <v>0</v>
      </c>
      <c r="AD955" s="79">
        <v>0</v>
      </c>
      <c r="AE955" s="85" t="s">
        <v>6296</v>
      </c>
      <c r="AF955" s="79" t="b">
        <v>0</v>
      </c>
      <c r="AG955" s="79" t="s">
        <v>6304</v>
      </c>
      <c r="AH955" s="79"/>
      <c r="AI955" s="85" t="s">
        <v>6296</v>
      </c>
      <c r="AJ955" s="79" t="b">
        <v>0</v>
      </c>
      <c r="AK955" s="79">
        <v>0</v>
      </c>
      <c r="AL955" s="85" t="s">
        <v>6296</v>
      </c>
      <c r="AM955" s="79" t="s">
        <v>6336</v>
      </c>
      <c r="AN955" s="79" t="b">
        <v>0</v>
      </c>
      <c r="AO955" s="85" t="s">
        <v>6038</v>
      </c>
      <c r="AP955" s="79" t="s">
        <v>176</v>
      </c>
      <c r="AQ955" s="79">
        <v>0</v>
      </c>
      <c r="AR955" s="79">
        <v>0</v>
      </c>
      <c r="AS955" s="79"/>
      <c r="AT955" s="79"/>
      <c r="AU955" s="79"/>
      <c r="AV955" s="79"/>
      <c r="AW955" s="79"/>
      <c r="AX955" s="79"/>
      <c r="AY955" s="79"/>
      <c r="AZ955" s="79"/>
      <c r="BA955">
        <v>46</v>
      </c>
      <c r="BB955" s="78" t="str">
        <f>REPLACE(INDEX(GroupVertices[Group], MATCH(Edges24[[#This Row],[Vertex 1]],GroupVertices[Vertex],0)),1,1,"")</f>
        <v>14</v>
      </c>
      <c r="BC955" s="78" t="str">
        <f>REPLACE(INDEX(GroupVertices[Group], MATCH(Edges24[[#This Row],[Vertex 2]],GroupVertices[Vertex],0)),1,1,"")</f>
        <v>14</v>
      </c>
      <c r="BD955" s="48">
        <v>0</v>
      </c>
      <c r="BE955" s="49">
        <v>0</v>
      </c>
      <c r="BF955" s="48">
        <v>0</v>
      </c>
      <c r="BG955" s="49">
        <v>0</v>
      </c>
      <c r="BH955" s="48">
        <v>0</v>
      </c>
      <c r="BI955" s="49">
        <v>0</v>
      </c>
      <c r="BJ955" s="48">
        <v>28</v>
      </c>
      <c r="BK955" s="49">
        <v>100</v>
      </c>
      <c r="BL955" s="48">
        <v>28</v>
      </c>
    </row>
    <row r="956" spans="1:64" x14ac:dyDescent="0.25">
      <c r="A956" s="64" t="s">
        <v>760</v>
      </c>
      <c r="B956" s="64" t="s">
        <v>866</v>
      </c>
      <c r="C956" s="65"/>
      <c r="D956" s="66"/>
      <c r="E956" s="67"/>
      <c r="F956" s="68"/>
      <c r="G956" s="65"/>
      <c r="H956" s="69"/>
      <c r="I956" s="70"/>
      <c r="J956" s="70"/>
      <c r="K956" s="34" t="s">
        <v>65</v>
      </c>
      <c r="L956" s="77">
        <v>1469</v>
      </c>
      <c r="M956" s="77"/>
      <c r="N956" s="72"/>
      <c r="O956" s="79" t="s">
        <v>999</v>
      </c>
      <c r="P956" s="81">
        <v>43171.687893518516</v>
      </c>
      <c r="Q956" s="79" t="s">
        <v>1790</v>
      </c>
      <c r="R956" s="83" t="s">
        <v>2441</v>
      </c>
      <c r="S956" s="79" t="s">
        <v>2560</v>
      </c>
      <c r="T956" s="79" t="s">
        <v>2928</v>
      </c>
      <c r="U956" s="79"/>
      <c r="V956" s="83" t="s">
        <v>3863</v>
      </c>
      <c r="W956" s="81">
        <v>43171.687893518516</v>
      </c>
      <c r="X956" s="83" t="s">
        <v>4831</v>
      </c>
      <c r="Y956" s="79"/>
      <c r="Z956" s="79"/>
      <c r="AA956" s="85" t="s">
        <v>6039</v>
      </c>
      <c r="AB956" s="79"/>
      <c r="AC956" s="79" t="b">
        <v>0</v>
      </c>
      <c r="AD956" s="79">
        <v>0</v>
      </c>
      <c r="AE956" s="85" t="s">
        <v>6296</v>
      </c>
      <c r="AF956" s="79" t="b">
        <v>0</v>
      </c>
      <c r="AG956" s="79" t="s">
        <v>6304</v>
      </c>
      <c r="AH956" s="79"/>
      <c r="AI956" s="85" t="s">
        <v>6296</v>
      </c>
      <c r="AJ956" s="79" t="b">
        <v>0</v>
      </c>
      <c r="AK956" s="79">
        <v>0</v>
      </c>
      <c r="AL956" s="85" t="s">
        <v>6296</v>
      </c>
      <c r="AM956" s="79" t="s">
        <v>6336</v>
      </c>
      <c r="AN956" s="79" t="b">
        <v>0</v>
      </c>
      <c r="AO956" s="85" t="s">
        <v>6039</v>
      </c>
      <c r="AP956" s="79" t="s">
        <v>176</v>
      </c>
      <c r="AQ956" s="79">
        <v>0</v>
      </c>
      <c r="AR956" s="79">
        <v>0</v>
      </c>
      <c r="AS956" s="79"/>
      <c r="AT956" s="79"/>
      <c r="AU956" s="79"/>
      <c r="AV956" s="79"/>
      <c r="AW956" s="79"/>
      <c r="AX956" s="79"/>
      <c r="AY956" s="79"/>
      <c r="AZ956" s="79"/>
      <c r="BA956">
        <v>46</v>
      </c>
      <c r="BB956" s="78" t="str">
        <f>REPLACE(INDEX(GroupVertices[Group], MATCH(Edges24[[#This Row],[Vertex 1]],GroupVertices[Vertex],0)),1,1,"")</f>
        <v>14</v>
      </c>
      <c r="BC956" s="78" t="str">
        <f>REPLACE(INDEX(GroupVertices[Group], MATCH(Edges24[[#This Row],[Vertex 2]],GroupVertices[Vertex],0)),1,1,"")</f>
        <v>14</v>
      </c>
      <c r="BD956" s="48">
        <v>0</v>
      </c>
      <c r="BE956" s="49">
        <v>0</v>
      </c>
      <c r="BF956" s="48">
        <v>0</v>
      </c>
      <c r="BG956" s="49">
        <v>0</v>
      </c>
      <c r="BH956" s="48">
        <v>0</v>
      </c>
      <c r="BI956" s="49">
        <v>0</v>
      </c>
      <c r="BJ956" s="48">
        <v>28</v>
      </c>
      <c r="BK956" s="49">
        <v>100</v>
      </c>
      <c r="BL956" s="48">
        <v>28</v>
      </c>
    </row>
    <row r="957" spans="1:64" x14ac:dyDescent="0.25">
      <c r="A957" s="64" t="s">
        <v>760</v>
      </c>
      <c r="B957" s="64" t="s">
        <v>866</v>
      </c>
      <c r="C957" s="65"/>
      <c r="D957" s="66"/>
      <c r="E957" s="67"/>
      <c r="F957" s="68"/>
      <c r="G957" s="65"/>
      <c r="H957" s="69"/>
      <c r="I957" s="70"/>
      <c r="J957" s="70"/>
      <c r="K957" s="34" t="s">
        <v>65</v>
      </c>
      <c r="L957" s="77">
        <v>1470</v>
      </c>
      <c r="M957" s="77"/>
      <c r="N957" s="72"/>
      <c r="O957" s="79" t="s">
        <v>999</v>
      </c>
      <c r="P957" s="81">
        <v>43174.604583333334</v>
      </c>
      <c r="Q957" s="79" t="s">
        <v>1791</v>
      </c>
      <c r="R957" s="83" t="s">
        <v>2442</v>
      </c>
      <c r="S957" s="79" t="s">
        <v>2560</v>
      </c>
      <c r="T957" s="79" t="s">
        <v>2928</v>
      </c>
      <c r="U957" s="79"/>
      <c r="V957" s="83" t="s">
        <v>3863</v>
      </c>
      <c r="W957" s="81">
        <v>43174.604583333334</v>
      </c>
      <c r="X957" s="83" t="s">
        <v>4832</v>
      </c>
      <c r="Y957" s="79"/>
      <c r="Z957" s="79"/>
      <c r="AA957" s="85" t="s">
        <v>6040</v>
      </c>
      <c r="AB957" s="79"/>
      <c r="AC957" s="79" t="b">
        <v>0</v>
      </c>
      <c r="AD957" s="79">
        <v>0</v>
      </c>
      <c r="AE957" s="85" t="s">
        <v>6296</v>
      </c>
      <c r="AF957" s="79" t="b">
        <v>0</v>
      </c>
      <c r="AG957" s="79" t="s">
        <v>6304</v>
      </c>
      <c r="AH957" s="79"/>
      <c r="AI957" s="85" t="s">
        <v>6296</v>
      </c>
      <c r="AJ957" s="79" t="b">
        <v>0</v>
      </c>
      <c r="AK957" s="79">
        <v>0</v>
      </c>
      <c r="AL957" s="85" t="s">
        <v>6296</v>
      </c>
      <c r="AM957" s="79" t="s">
        <v>6336</v>
      </c>
      <c r="AN957" s="79" t="b">
        <v>0</v>
      </c>
      <c r="AO957" s="85" t="s">
        <v>6040</v>
      </c>
      <c r="AP957" s="79" t="s">
        <v>176</v>
      </c>
      <c r="AQ957" s="79">
        <v>0</v>
      </c>
      <c r="AR957" s="79">
        <v>0</v>
      </c>
      <c r="AS957" s="79"/>
      <c r="AT957" s="79"/>
      <c r="AU957" s="79"/>
      <c r="AV957" s="79"/>
      <c r="AW957" s="79"/>
      <c r="AX957" s="79"/>
      <c r="AY957" s="79"/>
      <c r="AZ957" s="79"/>
      <c r="BA957">
        <v>46</v>
      </c>
      <c r="BB957" s="78" t="str">
        <f>REPLACE(INDEX(GroupVertices[Group], MATCH(Edges24[[#This Row],[Vertex 1]],GroupVertices[Vertex],0)),1,1,"")</f>
        <v>14</v>
      </c>
      <c r="BC957" s="78" t="str">
        <f>REPLACE(INDEX(GroupVertices[Group], MATCH(Edges24[[#This Row],[Vertex 2]],GroupVertices[Vertex],0)),1,1,"")</f>
        <v>14</v>
      </c>
      <c r="BD957" s="48">
        <v>0</v>
      </c>
      <c r="BE957" s="49">
        <v>0</v>
      </c>
      <c r="BF957" s="48">
        <v>0</v>
      </c>
      <c r="BG957" s="49">
        <v>0</v>
      </c>
      <c r="BH957" s="48">
        <v>0</v>
      </c>
      <c r="BI957" s="49">
        <v>0</v>
      </c>
      <c r="BJ957" s="48">
        <v>25</v>
      </c>
      <c r="BK957" s="49">
        <v>100</v>
      </c>
      <c r="BL957" s="48">
        <v>25</v>
      </c>
    </row>
    <row r="958" spans="1:64" x14ac:dyDescent="0.25">
      <c r="A958" s="64" t="s">
        <v>760</v>
      </c>
      <c r="B958" s="64" t="s">
        <v>866</v>
      </c>
      <c r="C958" s="65"/>
      <c r="D958" s="66"/>
      <c r="E958" s="67"/>
      <c r="F958" s="68"/>
      <c r="G958" s="65"/>
      <c r="H958" s="69"/>
      <c r="I958" s="70"/>
      <c r="J958" s="70"/>
      <c r="K958" s="34" t="s">
        <v>65</v>
      </c>
      <c r="L958" s="77">
        <v>1471</v>
      </c>
      <c r="M958" s="77"/>
      <c r="N958" s="72"/>
      <c r="O958" s="79" t="s">
        <v>999</v>
      </c>
      <c r="P958" s="81">
        <v>43174.625428240739</v>
      </c>
      <c r="Q958" s="79" t="s">
        <v>1792</v>
      </c>
      <c r="R958" s="83" t="s">
        <v>2443</v>
      </c>
      <c r="S958" s="79" t="s">
        <v>2560</v>
      </c>
      <c r="T958" s="79" t="s">
        <v>2928</v>
      </c>
      <c r="U958" s="79"/>
      <c r="V958" s="83" t="s">
        <v>3863</v>
      </c>
      <c r="W958" s="81">
        <v>43174.625428240739</v>
      </c>
      <c r="X958" s="83" t="s">
        <v>4833</v>
      </c>
      <c r="Y958" s="79"/>
      <c r="Z958" s="79"/>
      <c r="AA958" s="85" t="s">
        <v>6041</v>
      </c>
      <c r="AB958" s="79"/>
      <c r="AC958" s="79" t="b">
        <v>0</v>
      </c>
      <c r="AD958" s="79">
        <v>0</v>
      </c>
      <c r="AE958" s="85" t="s">
        <v>6296</v>
      </c>
      <c r="AF958" s="79" t="b">
        <v>0</v>
      </c>
      <c r="AG958" s="79" t="s">
        <v>6304</v>
      </c>
      <c r="AH958" s="79"/>
      <c r="AI958" s="85" t="s">
        <v>6296</v>
      </c>
      <c r="AJ958" s="79" t="b">
        <v>0</v>
      </c>
      <c r="AK958" s="79">
        <v>0</v>
      </c>
      <c r="AL958" s="85" t="s">
        <v>6296</v>
      </c>
      <c r="AM958" s="79" t="s">
        <v>6336</v>
      </c>
      <c r="AN958" s="79" t="b">
        <v>0</v>
      </c>
      <c r="AO958" s="85" t="s">
        <v>6041</v>
      </c>
      <c r="AP958" s="79" t="s">
        <v>176</v>
      </c>
      <c r="AQ958" s="79">
        <v>0</v>
      </c>
      <c r="AR958" s="79">
        <v>0</v>
      </c>
      <c r="AS958" s="79"/>
      <c r="AT958" s="79"/>
      <c r="AU958" s="79"/>
      <c r="AV958" s="79"/>
      <c r="AW958" s="79"/>
      <c r="AX958" s="79"/>
      <c r="AY958" s="79"/>
      <c r="AZ958" s="79"/>
      <c r="BA958">
        <v>46</v>
      </c>
      <c r="BB958" s="78" t="str">
        <f>REPLACE(INDEX(GroupVertices[Group], MATCH(Edges24[[#This Row],[Vertex 1]],GroupVertices[Vertex],0)),1,1,"")</f>
        <v>14</v>
      </c>
      <c r="BC958" s="78" t="str">
        <f>REPLACE(INDEX(GroupVertices[Group], MATCH(Edges24[[#This Row],[Vertex 2]],GroupVertices[Vertex],0)),1,1,"")</f>
        <v>14</v>
      </c>
      <c r="BD958" s="48">
        <v>1</v>
      </c>
      <c r="BE958" s="49">
        <v>3.8461538461538463</v>
      </c>
      <c r="BF958" s="48">
        <v>0</v>
      </c>
      <c r="BG958" s="49">
        <v>0</v>
      </c>
      <c r="BH958" s="48">
        <v>0</v>
      </c>
      <c r="BI958" s="49">
        <v>0</v>
      </c>
      <c r="BJ958" s="48">
        <v>25</v>
      </c>
      <c r="BK958" s="49">
        <v>96.15384615384616</v>
      </c>
      <c r="BL958" s="48">
        <v>26</v>
      </c>
    </row>
    <row r="959" spans="1:64" x14ac:dyDescent="0.25">
      <c r="A959" s="64" t="s">
        <v>760</v>
      </c>
      <c r="B959" s="64" t="s">
        <v>866</v>
      </c>
      <c r="C959" s="65"/>
      <c r="D959" s="66"/>
      <c r="E959" s="67"/>
      <c r="F959" s="68"/>
      <c r="G959" s="65"/>
      <c r="H959" s="69"/>
      <c r="I959" s="70"/>
      <c r="J959" s="70"/>
      <c r="K959" s="34" t="s">
        <v>65</v>
      </c>
      <c r="L959" s="77">
        <v>1472</v>
      </c>
      <c r="M959" s="77"/>
      <c r="N959" s="72"/>
      <c r="O959" s="79" t="s">
        <v>999</v>
      </c>
      <c r="P959" s="81">
        <v>43174.646226851852</v>
      </c>
      <c r="Q959" s="79" t="s">
        <v>1793</v>
      </c>
      <c r="R959" s="83" t="s">
        <v>2444</v>
      </c>
      <c r="S959" s="79" t="s">
        <v>2560</v>
      </c>
      <c r="T959" s="79" t="s">
        <v>3052</v>
      </c>
      <c r="U959" s="79"/>
      <c r="V959" s="83" t="s">
        <v>3863</v>
      </c>
      <c r="W959" s="81">
        <v>43174.646226851852</v>
      </c>
      <c r="X959" s="83" t="s">
        <v>4834</v>
      </c>
      <c r="Y959" s="79"/>
      <c r="Z959" s="79"/>
      <c r="AA959" s="85" t="s">
        <v>6042</v>
      </c>
      <c r="AB959" s="79"/>
      <c r="AC959" s="79" t="b">
        <v>0</v>
      </c>
      <c r="AD959" s="79">
        <v>0</v>
      </c>
      <c r="AE959" s="85" t="s">
        <v>6296</v>
      </c>
      <c r="AF959" s="79" t="b">
        <v>0</v>
      </c>
      <c r="AG959" s="79" t="s">
        <v>6304</v>
      </c>
      <c r="AH959" s="79"/>
      <c r="AI959" s="85" t="s">
        <v>6296</v>
      </c>
      <c r="AJ959" s="79" t="b">
        <v>0</v>
      </c>
      <c r="AK959" s="79">
        <v>0</v>
      </c>
      <c r="AL959" s="85" t="s">
        <v>6296</v>
      </c>
      <c r="AM959" s="79" t="s">
        <v>6336</v>
      </c>
      <c r="AN959" s="79" t="b">
        <v>0</v>
      </c>
      <c r="AO959" s="85" t="s">
        <v>6042</v>
      </c>
      <c r="AP959" s="79" t="s">
        <v>176</v>
      </c>
      <c r="AQ959" s="79">
        <v>0</v>
      </c>
      <c r="AR959" s="79">
        <v>0</v>
      </c>
      <c r="AS959" s="79"/>
      <c r="AT959" s="79"/>
      <c r="AU959" s="79"/>
      <c r="AV959" s="79"/>
      <c r="AW959" s="79"/>
      <c r="AX959" s="79"/>
      <c r="AY959" s="79"/>
      <c r="AZ959" s="79"/>
      <c r="BA959">
        <v>46</v>
      </c>
      <c r="BB959" s="78" t="str">
        <f>REPLACE(INDEX(GroupVertices[Group], MATCH(Edges24[[#This Row],[Vertex 1]],GroupVertices[Vertex],0)),1,1,"")</f>
        <v>14</v>
      </c>
      <c r="BC959" s="78" t="str">
        <f>REPLACE(INDEX(GroupVertices[Group], MATCH(Edges24[[#This Row],[Vertex 2]],GroupVertices[Vertex],0)),1,1,"")</f>
        <v>14</v>
      </c>
      <c r="BD959" s="48">
        <v>0</v>
      </c>
      <c r="BE959" s="49">
        <v>0</v>
      </c>
      <c r="BF959" s="48">
        <v>1</v>
      </c>
      <c r="BG959" s="49">
        <v>3.7037037037037037</v>
      </c>
      <c r="BH959" s="48">
        <v>0</v>
      </c>
      <c r="BI959" s="49">
        <v>0</v>
      </c>
      <c r="BJ959" s="48">
        <v>26</v>
      </c>
      <c r="BK959" s="49">
        <v>96.296296296296291</v>
      </c>
      <c r="BL959" s="48">
        <v>27</v>
      </c>
    </row>
    <row r="960" spans="1:64" x14ac:dyDescent="0.25">
      <c r="A960" s="64" t="s">
        <v>760</v>
      </c>
      <c r="B960" s="64" t="s">
        <v>866</v>
      </c>
      <c r="C960" s="65"/>
      <c r="D960" s="66"/>
      <c r="E960" s="67"/>
      <c r="F960" s="68"/>
      <c r="G960" s="65"/>
      <c r="H960" s="69"/>
      <c r="I960" s="70"/>
      <c r="J960" s="70"/>
      <c r="K960" s="34" t="s">
        <v>65</v>
      </c>
      <c r="L960" s="77">
        <v>1473</v>
      </c>
      <c r="M960" s="77"/>
      <c r="N960" s="72"/>
      <c r="O960" s="79" t="s">
        <v>999</v>
      </c>
      <c r="P960" s="81">
        <v>43175.614768518521</v>
      </c>
      <c r="Q960" s="79" t="s">
        <v>1794</v>
      </c>
      <c r="R960" s="83" t="s">
        <v>2245</v>
      </c>
      <c r="S960" s="79" t="s">
        <v>2560</v>
      </c>
      <c r="T960" s="79" t="s">
        <v>3053</v>
      </c>
      <c r="U960" s="79"/>
      <c r="V960" s="83" t="s">
        <v>3863</v>
      </c>
      <c r="W960" s="81">
        <v>43175.614768518521</v>
      </c>
      <c r="X960" s="83" t="s">
        <v>4835</v>
      </c>
      <c r="Y960" s="79"/>
      <c r="Z960" s="79"/>
      <c r="AA960" s="85" t="s">
        <v>6043</v>
      </c>
      <c r="AB960" s="79"/>
      <c r="AC960" s="79" t="b">
        <v>0</v>
      </c>
      <c r="AD960" s="79">
        <v>0</v>
      </c>
      <c r="AE960" s="85" t="s">
        <v>6296</v>
      </c>
      <c r="AF960" s="79" t="b">
        <v>0</v>
      </c>
      <c r="AG960" s="79" t="s">
        <v>6304</v>
      </c>
      <c r="AH960" s="79"/>
      <c r="AI960" s="85" t="s">
        <v>6296</v>
      </c>
      <c r="AJ960" s="79" t="b">
        <v>0</v>
      </c>
      <c r="AK960" s="79">
        <v>1</v>
      </c>
      <c r="AL960" s="85" t="s">
        <v>6296</v>
      </c>
      <c r="AM960" s="79" t="s">
        <v>6336</v>
      </c>
      <c r="AN960" s="79" t="b">
        <v>0</v>
      </c>
      <c r="AO960" s="85" t="s">
        <v>6043</v>
      </c>
      <c r="AP960" s="79" t="s">
        <v>176</v>
      </c>
      <c r="AQ960" s="79">
        <v>0</v>
      </c>
      <c r="AR960" s="79">
        <v>0</v>
      </c>
      <c r="AS960" s="79"/>
      <c r="AT960" s="79"/>
      <c r="AU960" s="79"/>
      <c r="AV960" s="79"/>
      <c r="AW960" s="79"/>
      <c r="AX960" s="79"/>
      <c r="AY960" s="79"/>
      <c r="AZ960" s="79"/>
      <c r="BA960">
        <v>46</v>
      </c>
      <c r="BB960" s="78" t="str">
        <f>REPLACE(INDEX(GroupVertices[Group], MATCH(Edges24[[#This Row],[Vertex 1]],GroupVertices[Vertex],0)),1,1,"")</f>
        <v>14</v>
      </c>
      <c r="BC960" s="78" t="str">
        <f>REPLACE(INDEX(GroupVertices[Group], MATCH(Edges24[[#This Row],[Vertex 2]],GroupVertices[Vertex],0)),1,1,"")</f>
        <v>14</v>
      </c>
      <c r="BD960" s="48">
        <v>1</v>
      </c>
      <c r="BE960" s="49">
        <v>3.7037037037037037</v>
      </c>
      <c r="BF960" s="48">
        <v>0</v>
      </c>
      <c r="BG960" s="49">
        <v>0</v>
      </c>
      <c r="BH960" s="48">
        <v>0</v>
      </c>
      <c r="BI960" s="49">
        <v>0</v>
      </c>
      <c r="BJ960" s="48">
        <v>26</v>
      </c>
      <c r="BK960" s="49">
        <v>96.296296296296291</v>
      </c>
      <c r="BL960" s="48">
        <v>27</v>
      </c>
    </row>
    <row r="961" spans="1:64" x14ac:dyDescent="0.25">
      <c r="A961" s="64" t="s">
        <v>760</v>
      </c>
      <c r="B961" s="64" t="s">
        <v>866</v>
      </c>
      <c r="C961" s="65"/>
      <c r="D961" s="66"/>
      <c r="E961" s="67"/>
      <c r="F961" s="68"/>
      <c r="G961" s="65"/>
      <c r="H961" s="69"/>
      <c r="I961" s="70"/>
      <c r="J961" s="70"/>
      <c r="K961" s="34" t="s">
        <v>65</v>
      </c>
      <c r="L961" s="77">
        <v>1474</v>
      </c>
      <c r="M961" s="77"/>
      <c r="N961" s="72"/>
      <c r="O961" s="79" t="s">
        <v>999</v>
      </c>
      <c r="P961" s="81">
        <v>43175.625335648147</v>
      </c>
      <c r="Q961" s="79" t="s">
        <v>1795</v>
      </c>
      <c r="R961" s="83" t="s">
        <v>2445</v>
      </c>
      <c r="S961" s="79" t="s">
        <v>2560</v>
      </c>
      <c r="T961" s="79" t="s">
        <v>3054</v>
      </c>
      <c r="U961" s="79"/>
      <c r="V961" s="83" t="s">
        <v>3863</v>
      </c>
      <c r="W961" s="81">
        <v>43175.625335648147</v>
      </c>
      <c r="X961" s="83" t="s">
        <v>4836</v>
      </c>
      <c r="Y961" s="79"/>
      <c r="Z961" s="79"/>
      <c r="AA961" s="85" t="s">
        <v>6044</v>
      </c>
      <c r="AB961" s="79"/>
      <c r="AC961" s="79" t="b">
        <v>0</v>
      </c>
      <c r="AD961" s="79">
        <v>0</v>
      </c>
      <c r="AE961" s="85" t="s">
        <v>6296</v>
      </c>
      <c r="AF961" s="79" t="b">
        <v>0</v>
      </c>
      <c r="AG961" s="79" t="s">
        <v>6304</v>
      </c>
      <c r="AH961" s="79"/>
      <c r="AI961" s="85" t="s">
        <v>6296</v>
      </c>
      <c r="AJ961" s="79" t="b">
        <v>0</v>
      </c>
      <c r="AK961" s="79">
        <v>0</v>
      </c>
      <c r="AL961" s="85" t="s">
        <v>6296</v>
      </c>
      <c r="AM961" s="79" t="s">
        <v>6336</v>
      </c>
      <c r="AN961" s="79" t="b">
        <v>0</v>
      </c>
      <c r="AO961" s="85" t="s">
        <v>6044</v>
      </c>
      <c r="AP961" s="79" t="s">
        <v>176</v>
      </c>
      <c r="AQ961" s="79">
        <v>0</v>
      </c>
      <c r="AR961" s="79">
        <v>0</v>
      </c>
      <c r="AS961" s="79"/>
      <c r="AT961" s="79"/>
      <c r="AU961" s="79"/>
      <c r="AV961" s="79"/>
      <c r="AW961" s="79"/>
      <c r="AX961" s="79"/>
      <c r="AY961" s="79"/>
      <c r="AZ961" s="79"/>
      <c r="BA961">
        <v>46</v>
      </c>
      <c r="BB961" s="78" t="str">
        <f>REPLACE(INDEX(GroupVertices[Group], MATCH(Edges24[[#This Row],[Vertex 1]],GroupVertices[Vertex],0)),1,1,"")</f>
        <v>14</v>
      </c>
      <c r="BC961" s="78" t="str">
        <f>REPLACE(INDEX(GroupVertices[Group], MATCH(Edges24[[#This Row],[Vertex 2]],GroupVertices[Vertex],0)),1,1,"")</f>
        <v>14</v>
      </c>
      <c r="BD961" s="48">
        <v>0</v>
      </c>
      <c r="BE961" s="49">
        <v>0</v>
      </c>
      <c r="BF961" s="48">
        <v>0</v>
      </c>
      <c r="BG961" s="49">
        <v>0</v>
      </c>
      <c r="BH961" s="48">
        <v>0</v>
      </c>
      <c r="BI961" s="49">
        <v>0</v>
      </c>
      <c r="BJ961" s="48">
        <v>24</v>
      </c>
      <c r="BK961" s="49">
        <v>100</v>
      </c>
      <c r="BL961" s="48">
        <v>24</v>
      </c>
    </row>
    <row r="962" spans="1:64" x14ac:dyDescent="0.25">
      <c r="A962" s="64" t="s">
        <v>760</v>
      </c>
      <c r="B962" s="64" t="s">
        <v>866</v>
      </c>
      <c r="C962" s="65"/>
      <c r="D962" s="66"/>
      <c r="E962" s="67"/>
      <c r="F962" s="68"/>
      <c r="G962" s="65"/>
      <c r="H962" s="69"/>
      <c r="I962" s="70"/>
      <c r="J962" s="70"/>
      <c r="K962" s="34" t="s">
        <v>65</v>
      </c>
      <c r="L962" s="77">
        <v>1475</v>
      </c>
      <c r="M962" s="77"/>
      <c r="N962" s="72"/>
      <c r="O962" s="79" t="s">
        <v>999</v>
      </c>
      <c r="P962" s="81">
        <v>43175.635613425926</v>
      </c>
      <c r="Q962" s="79" t="s">
        <v>1796</v>
      </c>
      <c r="R962" s="83" t="s">
        <v>2446</v>
      </c>
      <c r="S962" s="79" t="s">
        <v>2560</v>
      </c>
      <c r="T962" s="79" t="s">
        <v>3055</v>
      </c>
      <c r="U962" s="79"/>
      <c r="V962" s="83" t="s">
        <v>3863</v>
      </c>
      <c r="W962" s="81">
        <v>43175.635613425926</v>
      </c>
      <c r="X962" s="83" t="s">
        <v>4837</v>
      </c>
      <c r="Y962" s="79"/>
      <c r="Z962" s="79"/>
      <c r="AA962" s="85" t="s">
        <v>6045</v>
      </c>
      <c r="AB962" s="79"/>
      <c r="AC962" s="79" t="b">
        <v>0</v>
      </c>
      <c r="AD962" s="79">
        <v>0</v>
      </c>
      <c r="AE962" s="85" t="s">
        <v>6296</v>
      </c>
      <c r="AF962" s="79" t="b">
        <v>0</v>
      </c>
      <c r="AG962" s="79" t="s">
        <v>6304</v>
      </c>
      <c r="AH962" s="79"/>
      <c r="AI962" s="85" t="s">
        <v>6296</v>
      </c>
      <c r="AJ962" s="79" t="b">
        <v>0</v>
      </c>
      <c r="AK962" s="79">
        <v>0</v>
      </c>
      <c r="AL962" s="85" t="s">
        <v>6296</v>
      </c>
      <c r="AM962" s="79" t="s">
        <v>6336</v>
      </c>
      <c r="AN962" s="79" t="b">
        <v>0</v>
      </c>
      <c r="AO962" s="85" t="s">
        <v>6045</v>
      </c>
      <c r="AP962" s="79" t="s">
        <v>176</v>
      </c>
      <c r="AQ962" s="79">
        <v>0</v>
      </c>
      <c r="AR962" s="79">
        <v>0</v>
      </c>
      <c r="AS962" s="79"/>
      <c r="AT962" s="79"/>
      <c r="AU962" s="79"/>
      <c r="AV962" s="79"/>
      <c r="AW962" s="79"/>
      <c r="AX962" s="79"/>
      <c r="AY962" s="79"/>
      <c r="AZ962" s="79"/>
      <c r="BA962">
        <v>46</v>
      </c>
      <c r="BB962" s="78" t="str">
        <f>REPLACE(INDEX(GroupVertices[Group], MATCH(Edges24[[#This Row],[Vertex 1]],GroupVertices[Vertex],0)),1,1,"")</f>
        <v>14</v>
      </c>
      <c r="BC962" s="78" t="str">
        <f>REPLACE(INDEX(GroupVertices[Group], MATCH(Edges24[[#This Row],[Vertex 2]],GroupVertices[Vertex],0)),1,1,"")</f>
        <v>14</v>
      </c>
      <c r="BD962" s="48">
        <v>0</v>
      </c>
      <c r="BE962" s="49">
        <v>0</v>
      </c>
      <c r="BF962" s="48">
        <v>1</v>
      </c>
      <c r="BG962" s="49">
        <v>4</v>
      </c>
      <c r="BH962" s="48">
        <v>0</v>
      </c>
      <c r="BI962" s="49">
        <v>0</v>
      </c>
      <c r="BJ962" s="48">
        <v>24</v>
      </c>
      <c r="BK962" s="49">
        <v>96</v>
      </c>
      <c r="BL962" s="48">
        <v>25</v>
      </c>
    </row>
    <row r="963" spans="1:64" x14ac:dyDescent="0.25">
      <c r="A963" s="64" t="s">
        <v>760</v>
      </c>
      <c r="B963" s="64" t="s">
        <v>866</v>
      </c>
      <c r="C963" s="65"/>
      <c r="D963" s="66"/>
      <c r="E963" s="67"/>
      <c r="F963" s="68"/>
      <c r="G963" s="65"/>
      <c r="H963" s="69"/>
      <c r="I963" s="70"/>
      <c r="J963" s="70"/>
      <c r="K963" s="34" t="s">
        <v>65</v>
      </c>
      <c r="L963" s="77">
        <v>1476</v>
      </c>
      <c r="M963" s="77"/>
      <c r="N963" s="72"/>
      <c r="O963" s="79" t="s">
        <v>999</v>
      </c>
      <c r="P963" s="81">
        <v>43175.635625000003</v>
      </c>
      <c r="Q963" s="79" t="s">
        <v>1797</v>
      </c>
      <c r="R963" s="83" t="s">
        <v>2447</v>
      </c>
      <c r="S963" s="79" t="s">
        <v>2560</v>
      </c>
      <c r="T963" s="79" t="s">
        <v>3056</v>
      </c>
      <c r="U963" s="79"/>
      <c r="V963" s="83" t="s">
        <v>3863</v>
      </c>
      <c r="W963" s="81">
        <v>43175.635625000003</v>
      </c>
      <c r="X963" s="83" t="s">
        <v>4838</v>
      </c>
      <c r="Y963" s="79"/>
      <c r="Z963" s="79"/>
      <c r="AA963" s="85" t="s">
        <v>6046</v>
      </c>
      <c r="AB963" s="79"/>
      <c r="AC963" s="79" t="b">
        <v>0</v>
      </c>
      <c r="AD963" s="79">
        <v>0</v>
      </c>
      <c r="AE963" s="85" t="s">
        <v>6296</v>
      </c>
      <c r="AF963" s="79" t="b">
        <v>0</v>
      </c>
      <c r="AG963" s="79" t="s">
        <v>6304</v>
      </c>
      <c r="AH963" s="79"/>
      <c r="AI963" s="85" t="s">
        <v>6296</v>
      </c>
      <c r="AJ963" s="79" t="b">
        <v>0</v>
      </c>
      <c r="AK963" s="79">
        <v>0</v>
      </c>
      <c r="AL963" s="85" t="s">
        <v>6296</v>
      </c>
      <c r="AM963" s="79" t="s">
        <v>6336</v>
      </c>
      <c r="AN963" s="79" t="b">
        <v>0</v>
      </c>
      <c r="AO963" s="85" t="s">
        <v>6046</v>
      </c>
      <c r="AP963" s="79" t="s">
        <v>176</v>
      </c>
      <c r="AQ963" s="79">
        <v>0</v>
      </c>
      <c r="AR963" s="79">
        <v>0</v>
      </c>
      <c r="AS963" s="79"/>
      <c r="AT963" s="79"/>
      <c r="AU963" s="79"/>
      <c r="AV963" s="79"/>
      <c r="AW963" s="79"/>
      <c r="AX963" s="79"/>
      <c r="AY963" s="79"/>
      <c r="AZ963" s="79"/>
      <c r="BA963">
        <v>46</v>
      </c>
      <c r="BB963" s="78" t="str">
        <f>REPLACE(INDEX(GroupVertices[Group], MATCH(Edges24[[#This Row],[Vertex 1]],GroupVertices[Vertex],0)),1,1,"")</f>
        <v>14</v>
      </c>
      <c r="BC963" s="78" t="str">
        <f>REPLACE(INDEX(GroupVertices[Group], MATCH(Edges24[[#This Row],[Vertex 2]],GroupVertices[Vertex],0)),1,1,"")</f>
        <v>14</v>
      </c>
      <c r="BD963" s="48">
        <v>0</v>
      </c>
      <c r="BE963" s="49">
        <v>0</v>
      </c>
      <c r="BF963" s="48">
        <v>0</v>
      </c>
      <c r="BG963" s="49">
        <v>0</v>
      </c>
      <c r="BH963" s="48">
        <v>0</v>
      </c>
      <c r="BI963" s="49">
        <v>0</v>
      </c>
      <c r="BJ963" s="48">
        <v>30</v>
      </c>
      <c r="BK963" s="49">
        <v>100</v>
      </c>
      <c r="BL963" s="48">
        <v>30</v>
      </c>
    </row>
    <row r="964" spans="1:64" x14ac:dyDescent="0.25">
      <c r="A964" s="64" t="s">
        <v>760</v>
      </c>
      <c r="B964" s="64" t="s">
        <v>866</v>
      </c>
      <c r="C964" s="65"/>
      <c r="D964" s="66"/>
      <c r="E964" s="67"/>
      <c r="F964" s="68"/>
      <c r="G964" s="65"/>
      <c r="H964" s="69"/>
      <c r="I964" s="70"/>
      <c r="J964" s="70"/>
      <c r="K964" s="34" t="s">
        <v>65</v>
      </c>
      <c r="L964" s="77">
        <v>1477</v>
      </c>
      <c r="M964" s="77"/>
      <c r="N964" s="72"/>
      <c r="O964" s="79" t="s">
        <v>999</v>
      </c>
      <c r="P964" s="81">
        <v>43175.646249999998</v>
      </c>
      <c r="Q964" s="79" t="s">
        <v>1798</v>
      </c>
      <c r="R964" s="83" t="s">
        <v>2283</v>
      </c>
      <c r="S964" s="79" t="s">
        <v>2560</v>
      </c>
      <c r="T964" s="79" t="s">
        <v>3057</v>
      </c>
      <c r="U964" s="79"/>
      <c r="V964" s="83" t="s">
        <v>3863</v>
      </c>
      <c r="W964" s="81">
        <v>43175.646249999998</v>
      </c>
      <c r="X964" s="83" t="s">
        <v>4839</v>
      </c>
      <c r="Y964" s="79"/>
      <c r="Z964" s="79"/>
      <c r="AA964" s="85" t="s">
        <v>6047</v>
      </c>
      <c r="AB964" s="79"/>
      <c r="AC964" s="79" t="b">
        <v>0</v>
      </c>
      <c r="AD964" s="79">
        <v>0</v>
      </c>
      <c r="AE964" s="85" t="s">
        <v>6296</v>
      </c>
      <c r="AF964" s="79" t="b">
        <v>0</v>
      </c>
      <c r="AG964" s="79" t="s">
        <v>6304</v>
      </c>
      <c r="AH964" s="79"/>
      <c r="AI964" s="85" t="s">
        <v>6296</v>
      </c>
      <c r="AJ964" s="79" t="b">
        <v>0</v>
      </c>
      <c r="AK964" s="79">
        <v>0</v>
      </c>
      <c r="AL964" s="85" t="s">
        <v>6296</v>
      </c>
      <c r="AM964" s="79" t="s">
        <v>6336</v>
      </c>
      <c r="AN964" s="79" t="b">
        <v>0</v>
      </c>
      <c r="AO964" s="85" t="s">
        <v>6047</v>
      </c>
      <c r="AP964" s="79" t="s">
        <v>176</v>
      </c>
      <c r="AQ964" s="79">
        <v>0</v>
      </c>
      <c r="AR964" s="79">
        <v>0</v>
      </c>
      <c r="AS964" s="79"/>
      <c r="AT964" s="79"/>
      <c r="AU964" s="79"/>
      <c r="AV964" s="79"/>
      <c r="AW964" s="79"/>
      <c r="AX964" s="79"/>
      <c r="AY964" s="79"/>
      <c r="AZ964" s="79"/>
      <c r="BA964">
        <v>46</v>
      </c>
      <c r="BB964" s="78" t="str">
        <f>REPLACE(INDEX(GroupVertices[Group], MATCH(Edges24[[#This Row],[Vertex 1]],GroupVertices[Vertex],0)),1,1,"")</f>
        <v>14</v>
      </c>
      <c r="BC964" s="78" t="str">
        <f>REPLACE(INDEX(GroupVertices[Group], MATCH(Edges24[[#This Row],[Vertex 2]],GroupVertices[Vertex],0)),1,1,"")</f>
        <v>14</v>
      </c>
      <c r="BD964" s="48">
        <v>1</v>
      </c>
      <c r="BE964" s="49">
        <v>4</v>
      </c>
      <c r="BF964" s="48">
        <v>0</v>
      </c>
      <c r="BG964" s="49">
        <v>0</v>
      </c>
      <c r="BH964" s="48">
        <v>0</v>
      </c>
      <c r="BI964" s="49">
        <v>0</v>
      </c>
      <c r="BJ964" s="48">
        <v>24</v>
      </c>
      <c r="BK964" s="49">
        <v>96</v>
      </c>
      <c r="BL964" s="48">
        <v>25</v>
      </c>
    </row>
    <row r="965" spans="1:64" x14ac:dyDescent="0.25">
      <c r="A965" s="64" t="s">
        <v>760</v>
      </c>
      <c r="B965" s="64" t="s">
        <v>866</v>
      </c>
      <c r="C965" s="65"/>
      <c r="D965" s="66"/>
      <c r="E965" s="67"/>
      <c r="F965" s="68"/>
      <c r="G965" s="65"/>
      <c r="H965" s="69"/>
      <c r="I965" s="70"/>
      <c r="J965" s="70"/>
      <c r="K965" s="34" t="s">
        <v>65</v>
      </c>
      <c r="L965" s="77">
        <v>1478</v>
      </c>
      <c r="M965" s="77"/>
      <c r="N965" s="72"/>
      <c r="O965" s="79" t="s">
        <v>999</v>
      </c>
      <c r="P965" s="81">
        <v>43177.572997685187</v>
      </c>
      <c r="Q965" s="79" t="s">
        <v>1799</v>
      </c>
      <c r="R965" s="83" t="s">
        <v>2448</v>
      </c>
      <c r="S965" s="79" t="s">
        <v>2560</v>
      </c>
      <c r="T965" s="79" t="s">
        <v>3058</v>
      </c>
      <c r="U965" s="79"/>
      <c r="V965" s="83" t="s">
        <v>3863</v>
      </c>
      <c r="W965" s="81">
        <v>43177.572997685187</v>
      </c>
      <c r="X965" s="83" t="s">
        <v>4840</v>
      </c>
      <c r="Y965" s="79"/>
      <c r="Z965" s="79"/>
      <c r="AA965" s="85" t="s">
        <v>6048</v>
      </c>
      <c r="AB965" s="79"/>
      <c r="AC965" s="79" t="b">
        <v>0</v>
      </c>
      <c r="AD965" s="79">
        <v>0</v>
      </c>
      <c r="AE965" s="85" t="s">
        <v>6296</v>
      </c>
      <c r="AF965" s="79" t="b">
        <v>0</v>
      </c>
      <c r="AG965" s="79" t="s">
        <v>6304</v>
      </c>
      <c r="AH965" s="79"/>
      <c r="AI965" s="85" t="s">
        <v>6296</v>
      </c>
      <c r="AJ965" s="79" t="b">
        <v>0</v>
      </c>
      <c r="AK965" s="79">
        <v>0</v>
      </c>
      <c r="AL965" s="85" t="s">
        <v>6296</v>
      </c>
      <c r="AM965" s="79" t="s">
        <v>6336</v>
      </c>
      <c r="AN965" s="79" t="b">
        <v>0</v>
      </c>
      <c r="AO965" s="85" t="s">
        <v>6048</v>
      </c>
      <c r="AP965" s="79" t="s">
        <v>176</v>
      </c>
      <c r="AQ965" s="79">
        <v>0</v>
      </c>
      <c r="AR965" s="79">
        <v>0</v>
      </c>
      <c r="AS965" s="79"/>
      <c r="AT965" s="79"/>
      <c r="AU965" s="79"/>
      <c r="AV965" s="79"/>
      <c r="AW965" s="79"/>
      <c r="AX965" s="79"/>
      <c r="AY965" s="79"/>
      <c r="AZ965" s="79"/>
      <c r="BA965">
        <v>46</v>
      </c>
      <c r="BB965" s="78" t="str">
        <f>REPLACE(INDEX(GroupVertices[Group], MATCH(Edges24[[#This Row],[Vertex 1]],GroupVertices[Vertex],0)),1,1,"")</f>
        <v>14</v>
      </c>
      <c r="BC965" s="78" t="str">
        <f>REPLACE(INDEX(GroupVertices[Group], MATCH(Edges24[[#This Row],[Vertex 2]],GroupVertices[Vertex],0)),1,1,"")</f>
        <v>14</v>
      </c>
      <c r="BD965" s="48">
        <v>0</v>
      </c>
      <c r="BE965" s="49">
        <v>0</v>
      </c>
      <c r="BF965" s="48">
        <v>2</v>
      </c>
      <c r="BG965" s="49">
        <v>8</v>
      </c>
      <c r="BH965" s="48">
        <v>0</v>
      </c>
      <c r="BI965" s="49">
        <v>0</v>
      </c>
      <c r="BJ965" s="48">
        <v>23</v>
      </c>
      <c r="BK965" s="49">
        <v>92</v>
      </c>
      <c r="BL965" s="48">
        <v>25</v>
      </c>
    </row>
    <row r="966" spans="1:64" x14ac:dyDescent="0.25">
      <c r="A966" s="64" t="s">
        <v>760</v>
      </c>
      <c r="B966" s="64" t="s">
        <v>866</v>
      </c>
      <c r="C966" s="65"/>
      <c r="D966" s="66"/>
      <c r="E966" s="67"/>
      <c r="F966" s="68"/>
      <c r="G966" s="65"/>
      <c r="H966" s="69"/>
      <c r="I966" s="70"/>
      <c r="J966" s="70"/>
      <c r="K966" s="34" t="s">
        <v>65</v>
      </c>
      <c r="L966" s="77">
        <v>1479</v>
      </c>
      <c r="M966" s="77"/>
      <c r="N966" s="72"/>
      <c r="O966" s="79" t="s">
        <v>999</v>
      </c>
      <c r="P966" s="81">
        <v>43177.573009259257</v>
      </c>
      <c r="Q966" s="79" t="s">
        <v>1800</v>
      </c>
      <c r="R966" s="83" t="s">
        <v>2449</v>
      </c>
      <c r="S966" s="79" t="s">
        <v>2560</v>
      </c>
      <c r="T966" s="79" t="s">
        <v>3046</v>
      </c>
      <c r="U966" s="79"/>
      <c r="V966" s="83" t="s">
        <v>3863</v>
      </c>
      <c r="W966" s="81">
        <v>43177.573009259257</v>
      </c>
      <c r="X966" s="83" t="s">
        <v>4841</v>
      </c>
      <c r="Y966" s="79"/>
      <c r="Z966" s="79"/>
      <c r="AA966" s="85" t="s">
        <v>6049</v>
      </c>
      <c r="AB966" s="79"/>
      <c r="AC966" s="79" t="b">
        <v>0</v>
      </c>
      <c r="AD966" s="79">
        <v>0</v>
      </c>
      <c r="AE966" s="85" t="s">
        <v>6296</v>
      </c>
      <c r="AF966" s="79" t="b">
        <v>0</v>
      </c>
      <c r="AG966" s="79" t="s">
        <v>6304</v>
      </c>
      <c r="AH966" s="79"/>
      <c r="AI966" s="85" t="s">
        <v>6296</v>
      </c>
      <c r="AJ966" s="79" t="b">
        <v>0</v>
      </c>
      <c r="AK966" s="79">
        <v>0</v>
      </c>
      <c r="AL966" s="85" t="s">
        <v>6296</v>
      </c>
      <c r="AM966" s="79" t="s">
        <v>6336</v>
      </c>
      <c r="AN966" s="79" t="b">
        <v>0</v>
      </c>
      <c r="AO966" s="85" t="s">
        <v>6049</v>
      </c>
      <c r="AP966" s="79" t="s">
        <v>176</v>
      </c>
      <c r="AQ966" s="79">
        <v>0</v>
      </c>
      <c r="AR966" s="79">
        <v>0</v>
      </c>
      <c r="AS966" s="79"/>
      <c r="AT966" s="79"/>
      <c r="AU966" s="79"/>
      <c r="AV966" s="79"/>
      <c r="AW966" s="79"/>
      <c r="AX966" s="79"/>
      <c r="AY966" s="79"/>
      <c r="AZ966" s="79"/>
      <c r="BA966">
        <v>46</v>
      </c>
      <c r="BB966" s="78" t="str">
        <f>REPLACE(INDEX(GroupVertices[Group], MATCH(Edges24[[#This Row],[Vertex 1]],GroupVertices[Vertex],0)),1,1,"")</f>
        <v>14</v>
      </c>
      <c r="BC966" s="78" t="str">
        <f>REPLACE(INDEX(GroupVertices[Group], MATCH(Edges24[[#This Row],[Vertex 2]],GroupVertices[Vertex],0)),1,1,"")</f>
        <v>14</v>
      </c>
      <c r="BD966" s="48">
        <v>0</v>
      </c>
      <c r="BE966" s="49">
        <v>0</v>
      </c>
      <c r="BF966" s="48">
        <v>0</v>
      </c>
      <c r="BG966" s="49">
        <v>0</v>
      </c>
      <c r="BH966" s="48">
        <v>0</v>
      </c>
      <c r="BI966" s="49">
        <v>0</v>
      </c>
      <c r="BJ966" s="48">
        <v>27</v>
      </c>
      <c r="BK966" s="49">
        <v>100</v>
      </c>
      <c r="BL966" s="48">
        <v>27</v>
      </c>
    </row>
    <row r="967" spans="1:64" x14ac:dyDescent="0.25">
      <c r="A967" s="64" t="s">
        <v>760</v>
      </c>
      <c r="B967" s="64" t="s">
        <v>866</v>
      </c>
      <c r="C967" s="65"/>
      <c r="D967" s="66"/>
      <c r="E967" s="67"/>
      <c r="F967" s="68"/>
      <c r="G967" s="65"/>
      <c r="H967" s="69"/>
      <c r="I967" s="70"/>
      <c r="J967" s="70"/>
      <c r="K967" s="34" t="s">
        <v>65</v>
      </c>
      <c r="L967" s="77">
        <v>1480</v>
      </c>
      <c r="M967" s="77"/>
      <c r="N967" s="72"/>
      <c r="O967" s="79" t="s">
        <v>999</v>
      </c>
      <c r="P967" s="81">
        <v>43177.58357638889</v>
      </c>
      <c r="Q967" s="79" t="s">
        <v>1801</v>
      </c>
      <c r="R967" s="83" t="s">
        <v>2288</v>
      </c>
      <c r="S967" s="79" t="s">
        <v>2560</v>
      </c>
      <c r="T967" s="79" t="s">
        <v>2928</v>
      </c>
      <c r="U967" s="79"/>
      <c r="V967" s="83" t="s">
        <v>3863</v>
      </c>
      <c r="W967" s="81">
        <v>43177.58357638889</v>
      </c>
      <c r="X967" s="83" t="s">
        <v>4842</v>
      </c>
      <c r="Y967" s="79"/>
      <c r="Z967" s="79"/>
      <c r="AA967" s="85" t="s">
        <v>6050</v>
      </c>
      <c r="AB967" s="79"/>
      <c r="AC967" s="79" t="b">
        <v>0</v>
      </c>
      <c r="AD967" s="79">
        <v>2</v>
      </c>
      <c r="AE967" s="85" t="s">
        <v>6296</v>
      </c>
      <c r="AF967" s="79" t="b">
        <v>0</v>
      </c>
      <c r="AG967" s="79" t="s">
        <v>6304</v>
      </c>
      <c r="AH967" s="79"/>
      <c r="AI967" s="85" t="s">
        <v>6296</v>
      </c>
      <c r="AJ967" s="79" t="b">
        <v>0</v>
      </c>
      <c r="AK967" s="79">
        <v>0</v>
      </c>
      <c r="AL967" s="85" t="s">
        <v>6296</v>
      </c>
      <c r="AM967" s="79" t="s">
        <v>6336</v>
      </c>
      <c r="AN967" s="79" t="b">
        <v>0</v>
      </c>
      <c r="AO967" s="85" t="s">
        <v>6050</v>
      </c>
      <c r="AP967" s="79" t="s">
        <v>176</v>
      </c>
      <c r="AQ967" s="79">
        <v>0</v>
      </c>
      <c r="AR967" s="79">
        <v>0</v>
      </c>
      <c r="AS967" s="79"/>
      <c r="AT967" s="79"/>
      <c r="AU967" s="79"/>
      <c r="AV967" s="79"/>
      <c r="AW967" s="79"/>
      <c r="AX967" s="79"/>
      <c r="AY967" s="79"/>
      <c r="AZ967" s="79"/>
      <c r="BA967">
        <v>46</v>
      </c>
      <c r="BB967" s="78" t="str">
        <f>REPLACE(INDEX(GroupVertices[Group], MATCH(Edges24[[#This Row],[Vertex 1]],GroupVertices[Vertex],0)),1,1,"")</f>
        <v>14</v>
      </c>
      <c r="BC967" s="78" t="str">
        <f>REPLACE(INDEX(GroupVertices[Group], MATCH(Edges24[[#This Row],[Vertex 2]],GroupVertices[Vertex],0)),1,1,"")</f>
        <v>14</v>
      </c>
      <c r="BD967" s="48">
        <v>0</v>
      </c>
      <c r="BE967" s="49">
        <v>0</v>
      </c>
      <c r="BF967" s="48">
        <v>0</v>
      </c>
      <c r="BG967" s="49">
        <v>0</v>
      </c>
      <c r="BH967" s="48">
        <v>0</v>
      </c>
      <c r="BI967" s="49">
        <v>0</v>
      </c>
      <c r="BJ967" s="48">
        <v>23</v>
      </c>
      <c r="BK967" s="49">
        <v>100</v>
      </c>
      <c r="BL967" s="48">
        <v>23</v>
      </c>
    </row>
    <row r="968" spans="1:64" x14ac:dyDescent="0.25">
      <c r="A968" s="64" t="s">
        <v>760</v>
      </c>
      <c r="B968" s="64" t="s">
        <v>866</v>
      </c>
      <c r="C968" s="65"/>
      <c r="D968" s="66"/>
      <c r="E968" s="67"/>
      <c r="F968" s="68"/>
      <c r="G968" s="65"/>
      <c r="H968" s="69"/>
      <c r="I968" s="70"/>
      <c r="J968" s="70"/>
      <c r="K968" s="34" t="s">
        <v>65</v>
      </c>
      <c r="L968" s="77">
        <v>1481</v>
      </c>
      <c r="M968" s="77"/>
      <c r="N968" s="72"/>
      <c r="O968" s="79" t="s">
        <v>999</v>
      </c>
      <c r="P968" s="81">
        <v>43177.593865740739</v>
      </c>
      <c r="Q968" s="79" t="s">
        <v>1802</v>
      </c>
      <c r="R968" s="83" t="s">
        <v>2450</v>
      </c>
      <c r="S968" s="79" t="s">
        <v>2560</v>
      </c>
      <c r="T968" s="79" t="s">
        <v>3055</v>
      </c>
      <c r="U968" s="79"/>
      <c r="V968" s="83" t="s">
        <v>3863</v>
      </c>
      <c r="W968" s="81">
        <v>43177.593865740739</v>
      </c>
      <c r="X968" s="83" t="s">
        <v>4843</v>
      </c>
      <c r="Y968" s="79"/>
      <c r="Z968" s="79"/>
      <c r="AA968" s="85" t="s">
        <v>6051</v>
      </c>
      <c r="AB968" s="79"/>
      <c r="AC968" s="79" t="b">
        <v>0</v>
      </c>
      <c r="AD968" s="79">
        <v>0</v>
      </c>
      <c r="AE968" s="85" t="s">
        <v>6296</v>
      </c>
      <c r="AF968" s="79" t="b">
        <v>0</v>
      </c>
      <c r="AG968" s="79" t="s">
        <v>6304</v>
      </c>
      <c r="AH968" s="79"/>
      <c r="AI968" s="85" t="s">
        <v>6296</v>
      </c>
      <c r="AJ968" s="79" t="b">
        <v>0</v>
      </c>
      <c r="AK968" s="79">
        <v>0</v>
      </c>
      <c r="AL968" s="85" t="s">
        <v>6296</v>
      </c>
      <c r="AM968" s="79" t="s">
        <v>6336</v>
      </c>
      <c r="AN968" s="79" t="b">
        <v>0</v>
      </c>
      <c r="AO968" s="85" t="s">
        <v>6051</v>
      </c>
      <c r="AP968" s="79" t="s">
        <v>176</v>
      </c>
      <c r="AQ968" s="79">
        <v>0</v>
      </c>
      <c r="AR968" s="79">
        <v>0</v>
      </c>
      <c r="AS968" s="79"/>
      <c r="AT968" s="79"/>
      <c r="AU968" s="79"/>
      <c r="AV968" s="79"/>
      <c r="AW968" s="79"/>
      <c r="AX968" s="79"/>
      <c r="AY968" s="79"/>
      <c r="AZ968" s="79"/>
      <c r="BA968">
        <v>46</v>
      </c>
      <c r="BB968" s="78" t="str">
        <f>REPLACE(INDEX(GroupVertices[Group], MATCH(Edges24[[#This Row],[Vertex 1]],GroupVertices[Vertex],0)),1,1,"")</f>
        <v>14</v>
      </c>
      <c r="BC968" s="78" t="str">
        <f>REPLACE(INDEX(GroupVertices[Group], MATCH(Edges24[[#This Row],[Vertex 2]],GroupVertices[Vertex],0)),1,1,"")</f>
        <v>14</v>
      </c>
      <c r="BD968" s="48">
        <v>0</v>
      </c>
      <c r="BE968" s="49">
        <v>0</v>
      </c>
      <c r="BF968" s="48">
        <v>0</v>
      </c>
      <c r="BG968" s="49">
        <v>0</v>
      </c>
      <c r="BH968" s="48">
        <v>0</v>
      </c>
      <c r="BI968" s="49">
        <v>0</v>
      </c>
      <c r="BJ968" s="48">
        <v>31</v>
      </c>
      <c r="BK968" s="49">
        <v>100</v>
      </c>
      <c r="BL968" s="48">
        <v>31</v>
      </c>
    </row>
    <row r="969" spans="1:64" x14ac:dyDescent="0.25">
      <c r="A969" s="64" t="s">
        <v>760</v>
      </c>
      <c r="B969" s="64" t="s">
        <v>866</v>
      </c>
      <c r="C969" s="65"/>
      <c r="D969" s="66"/>
      <c r="E969" s="67"/>
      <c r="F969" s="68"/>
      <c r="G969" s="65"/>
      <c r="H969" s="69"/>
      <c r="I969" s="70"/>
      <c r="J969" s="70"/>
      <c r="K969" s="34" t="s">
        <v>65</v>
      </c>
      <c r="L969" s="77">
        <v>1482</v>
      </c>
      <c r="M969" s="77"/>
      <c r="N969" s="72"/>
      <c r="O969" s="79" t="s">
        <v>999</v>
      </c>
      <c r="P969" s="81">
        <v>43177.604409722226</v>
      </c>
      <c r="Q969" s="79" t="s">
        <v>1803</v>
      </c>
      <c r="R969" s="83" t="s">
        <v>2451</v>
      </c>
      <c r="S969" s="79" t="s">
        <v>2560</v>
      </c>
      <c r="T969" s="79" t="s">
        <v>3059</v>
      </c>
      <c r="U969" s="79"/>
      <c r="V969" s="83" t="s">
        <v>3863</v>
      </c>
      <c r="W969" s="81">
        <v>43177.604409722226</v>
      </c>
      <c r="X969" s="83" t="s">
        <v>4844</v>
      </c>
      <c r="Y969" s="79"/>
      <c r="Z969" s="79"/>
      <c r="AA969" s="85" t="s">
        <v>6052</v>
      </c>
      <c r="AB969" s="79"/>
      <c r="AC969" s="79" t="b">
        <v>0</v>
      </c>
      <c r="AD969" s="79">
        <v>0</v>
      </c>
      <c r="AE969" s="85" t="s">
        <v>6296</v>
      </c>
      <c r="AF969" s="79" t="b">
        <v>0</v>
      </c>
      <c r="AG969" s="79" t="s">
        <v>6304</v>
      </c>
      <c r="AH969" s="79"/>
      <c r="AI969" s="85" t="s">
        <v>6296</v>
      </c>
      <c r="AJ969" s="79" t="b">
        <v>0</v>
      </c>
      <c r="AK969" s="79">
        <v>0</v>
      </c>
      <c r="AL969" s="85" t="s">
        <v>6296</v>
      </c>
      <c r="AM969" s="79" t="s">
        <v>6336</v>
      </c>
      <c r="AN969" s="79" t="b">
        <v>0</v>
      </c>
      <c r="AO969" s="85" t="s">
        <v>6052</v>
      </c>
      <c r="AP969" s="79" t="s">
        <v>176</v>
      </c>
      <c r="AQ969" s="79">
        <v>0</v>
      </c>
      <c r="AR969" s="79">
        <v>0</v>
      </c>
      <c r="AS969" s="79"/>
      <c r="AT969" s="79"/>
      <c r="AU969" s="79"/>
      <c r="AV969" s="79"/>
      <c r="AW969" s="79"/>
      <c r="AX969" s="79"/>
      <c r="AY969" s="79"/>
      <c r="AZ969" s="79"/>
      <c r="BA969">
        <v>46</v>
      </c>
      <c r="BB969" s="78" t="str">
        <f>REPLACE(INDEX(GroupVertices[Group], MATCH(Edges24[[#This Row],[Vertex 1]],GroupVertices[Vertex],0)),1,1,"")</f>
        <v>14</v>
      </c>
      <c r="BC969" s="78" t="str">
        <f>REPLACE(INDEX(GroupVertices[Group], MATCH(Edges24[[#This Row],[Vertex 2]],GroupVertices[Vertex],0)),1,1,"")</f>
        <v>14</v>
      </c>
      <c r="BD969" s="48">
        <v>1</v>
      </c>
      <c r="BE969" s="49">
        <v>3.4482758620689653</v>
      </c>
      <c r="BF969" s="48">
        <v>0</v>
      </c>
      <c r="BG969" s="49">
        <v>0</v>
      </c>
      <c r="BH969" s="48">
        <v>0</v>
      </c>
      <c r="BI969" s="49">
        <v>0</v>
      </c>
      <c r="BJ969" s="48">
        <v>28</v>
      </c>
      <c r="BK969" s="49">
        <v>96.551724137931032</v>
      </c>
      <c r="BL969" s="48">
        <v>29</v>
      </c>
    </row>
    <row r="970" spans="1:64" x14ac:dyDescent="0.25">
      <c r="A970" s="64" t="s">
        <v>760</v>
      </c>
      <c r="B970" s="64" t="s">
        <v>866</v>
      </c>
      <c r="C970" s="65"/>
      <c r="D970" s="66"/>
      <c r="E970" s="67"/>
      <c r="F970" s="68"/>
      <c r="G970" s="65"/>
      <c r="H970" s="69"/>
      <c r="I970" s="70"/>
      <c r="J970" s="70"/>
      <c r="K970" s="34" t="s">
        <v>65</v>
      </c>
      <c r="L970" s="77">
        <v>1483</v>
      </c>
      <c r="M970" s="77"/>
      <c r="N970" s="72"/>
      <c r="O970" s="79" t="s">
        <v>999</v>
      </c>
      <c r="P970" s="81">
        <v>43177.614675925928</v>
      </c>
      <c r="Q970" s="79" t="s">
        <v>1804</v>
      </c>
      <c r="R970" s="83" t="s">
        <v>2317</v>
      </c>
      <c r="S970" s="79" t="s">
        <v>2560</v>
      </c>
      <c r="T970" s="79" t="s">
        <v>3053</v>
      </c>
      <c r="U970" s="79"/>
      <c r="V970" s="83" t="s">
        <v>3863</v>
      </c>
      <c r="W970" s="81">
        <v>43177.614675925928</v>
      </c>
      <c r="X970" s="83" t="s">
        <v>4845</v>
      </c>
      <c r="Y970" s="79"/>
      <c r="Z970" s="79"/>
      <c r="AA970" s="85" t="s">
        <v>6053</v>
      </c>
      <c r="AB970" s="79"/>
      <c r="AC970" s="79" t="b">
        <v>0</v>
      </c>
      <c r="AD970" s="79">
        <v>0</v>
      </c>
      <c r="AE970" s="85" t="s">
        <v>6296</v>
      </c>
      <c r="AF970" s="79" t="b">
        <v>0</v>
      </c>
      <c r="AG970" s="79" t="s">
        <v>6304</v>
      </c>
      <c r="AH970" s="79"/>
      <c r="AI970" s="85" t="s">
        <v>6296</v>
      </c>
      <c r="AJ970" s="79" t="b">
        <v>0</v>
      </c>
      <c r="AK970" s="79">
        <v>1</v>
      </c>
      <c r="AL970" s="85" t="s">
        <v>6296</v>
      </c>
      <c r="AM970" s="79" t="s">
        <v>6336</v>
      </c>
      <c r="AN970" s="79" t="b">
        <v>0</v>
      </c>
      <c r="AO970" s="85" t="s">
        <v>6053</v>
      </c>
      <c r="AP970" s="79" t="s">
        <v>176</v>
      </c>
      <c r="AQ970" s="79">
        <v>0</v>
      </c>
      <c r="AR970" s="79">
        <v>0</v>
      </c>
      <c r="AS970" s="79"/>
      <c r="AT970" s="79"/>
      <c r="AU970" s="79"/>
      <c r="AV970" s="79"/>
      <c r="AW970" s="79"/>
      <c r="AX970" s="79"/>
      <c r="AY970" s="79"/>
      <c r="AZ970" s="79"/>
      <c r="BA970">
        <v>46</v>
      </c>
      <c r="BB970" s="78" t="str">
        <f>REPLACE(INDEX(GroupVertices[Group], MATCH(Edges24[[#This Row],[Vertex 1]],GroupVertices[Vertex],0)),1,1,"")</f>
        <v>14</v>
      </c>
      <c r="BC970" s="78" t="str">
        <f>REPLACE(INDEX(GroupVertices[Group], MATCH(Edges24[[#This Row],[Vertex 2]],GroupVertices[Vertex],0)),1,1,"")</f>
        <v>14</v>
      </c>
      <c r="BD970" s="48">
        <v>0</v>
      </c>
      <c r="BE970" s="49">
        <v>0</v>
      </c>
      <c r="BF970" s="48">
        <v>0</v>
      </c>
      <c r="BG970" s="49">
        <v>0</v>
      </c>
      <c r="BH970" s="48">
        <v>0</v>
      </c>
      <c r="BI970" s="49">
        <v>0</v>
      </c>
      <c r="BJ970" s="48">
        <v>24</v>
      </c>
      <c r="BK970" s="49">
        <v>100</v>
      </c>
      <c r="BL970" s="48">
        <v>24</v>
      </c>
    </row>
    <row r="971" spans="1:64" x14ac:dyDescent="0.25">
      <c r="A971" s="64" t="s">
        <v>760</v>
      </c>
      <c r="B971" s="64" t="s">
        <v>866</v>
      </c>
      <c r="C971" s="65"/>
      <c r="D971" s="66"/>
      <c r="E971" s="67"/>
      <c r="F971" s="68"/>
      <c r="G971" s="65"/>
      <c r="H971" s="69"/>
      <c r="I971" s="70"/>
      <c r="J971" s="70"/>
      <c r="K971" s="34" t="s">
        <v>65</v>
      </c>
      <c r="L971" s="77">
        <v>1484</v>
      </c>
      <c r="M971" s="77"/>
      <c r="N971" s="72"/>
      <c r="O971" s="79" t="s">
        <v>999</v>
      </c>
      <c r="P971" s="81">
        <v>43177.625405092593</v>
      </c>
      <c r="Q971" s="79" t="s">
        <v>1805</v>
      </c>
      <c r="R971" s="83" t="s">
        <v>2452</v>
      </c>
      <c r="S971" s="79" t="s">
        <v>2560</v>
      </c>
      <c r="T971" s="79" t="s">
        <v>3060</v>
      </c>
      <c r="U971" s="79"/>
      <c r="V971" s="83" t="s">
        <v>3863</v>
      </c>
      <c r="W971" s="81">
        <v>43177.625405092593</v>
      </c>
      <c r="X971" s="83" t="s">
        <v>4846</v>
      </c>
      <c r="Y971" s="79"/>
      <c r="Z971" s="79"/>
      <c r="AA971" s="85" t="s">
        <v>6054</v>
      </c>
      <c r="AB971" s="79"/>
      <c r="AC971" s="79" t="b">
        <v>0</v>
      </c>
      <c r="AD971" s="79">
        <v>1</v>
      </c>
      <c r="AE971" s="85" t="s">
        <v>6296</v>
      </c>
      <c r="AF971" s="79" t="b">
        <v>0</v>
      </c>
      <c r="AG971" s="79" t="s">
        <v>6304</v>
      </c>
      <c r="AH971" s="79"/>
      <c r="AI971" s="85" t="s">
        <v>6296</v>
      </c>
      <c r="AJ971" s="79" t="b">
        <v>0</v>
      </c>
      <c r="AK971" s="79">
        <v>0</v>
      </c>
      <c r="AL971" s="85" t="s">
        <v>6296</v>
      </c>
      <c r="AM971" s="79" t="s">
        <v>6336</v>
      </c>
      <c r="AN971" s="79" t="b">
        <v>0</v>
      </c>
      <c r="AO971" s="85" t="s">
        <v>6054</v>
      </c>
      <c r="AP971" s="79" t="s">
        <v>176</v>
      </c>
      <c r="AQ971" s="79">
        <v>0</v>
      </c>
      <c r="AR971" s="79">
        <v>0</v>
      </c>
      <c r="AS971" s="79"/>
      <c r="AT971" s="79"/>
      <c r="AU971" s="79"/>
      <c r="AV971" s="79"/>
      <c r="AW971" s="79"/>
      <c r="AX971" s="79"/>
      <c r="AY971" s="79"/>
      <c r="AZ971" s="79"/>
      <c r="BA971">
        <v>46</v>
      </c>
      <c r="BB971" s="78" t="str">
        <f>REPLACE(INDEX(GroupVertices[Group], MATCH(Edges24[[#This Row],[Vertex 1]],GroupVertices[Vertex],0)),1,1,"")</f>
        <v>14</v>
      </c>
      <c r="BC971" s="78" t="str">
        <f>REPLACE(INDEX(GroupVertices[Group], MATCH(Edges24[[#This Row],[Vertex 2]],GroupVertices[Vertex],0)),1,1,"")</f>
        <v>14</v>
      </c>
      <c r="BD971" s="48">
        <v>0</v>
      </c>
      <c r="BE971" s="49">
        <v>0</v>
      </c>
      <c r="BF971" s="48">
        <v>0</v>
      </c>
      <c r="BG971" s="49">
        <v>0</v>
      </c>
      <c r="BH971" s="48">
        <v>0</v>
      </c>
      <c r="BI971" s="49">
        <v>0</v>
      </c>
      <c r="BJ971" s="48">
        <v>24</v>
      </c>
      <c r="BK971" s="49">
        <v>100</v>
      </c>
      <c r="BL971" s="48">
        <v>24</v>
      </c>
    </row>
    <row r="972" spans="1:64" x14ac:dyDescent="0.25">
      <c r="A972" s="64" t="s">
        <v>760</v>
      </c>
      <c r="B972" s="64" t="s">
        <v>866</v>
      </c>
      <c r="C972" s="65"/>
      <c r="D972" s="66"/>
      <c r="E972" s="67"/>
      <c r="F972" s="68"/>
      <c r="G972" s="65"/>
      <c r="H972" s="69"/>
      <c r="I972" s="70"/>
      <c r="J972" s="70"/>
      <c r="K972" s="34" t="s">
        <v>65</v>
      </c>
      <c r="L972" s="77">
        <v>1485</v>
      </c>
      <c r="M972" s="77"/>
      <c r="N972" s="72"/>
      <c r="O972" s="79" t="s">
        <v>999</v>
      </c>
      <c r="P972" s="81">
        <v>43177.63553240741</v>
      </c>
      <c r="Q972" s="79" t="s">
        <v>1806</v>
      </c>
      <c r="R972" s="83" t="s">
        <v>2453</v>
      </c>
      <c r="S972" s="79" t="s">
        <v>2560</v>
      </c>
      <c r="T972" s="79" t="s">
        <v>3054</v>
      </c>
      <c r="U972" s="79"/>
      <c r="V972" s="83" t="s">
        <v>3863</v>
      </c>
      <c r="W972" s="81">
        <v>43177.63553240741</v>
      </c>
      <c r="X972" s="83" t="s">
        <v>4847</v>
      </c>
      <c r="Y972" s="79"/>
      <c r="Z972" s="79"/>
      <c r="AA972" s="85" t="s">
        <v>6055</v>
      </c>
      <c r="AB972" s="79"/>
      <c r="AC972" s="79" t="b">
        <v>0</v>
      </c>
      <c r="AD972" s="79">
        <v>0</v>
      </c>
      <c r="AE972" s="85" t="s">
        <v>6296</v>
      </c>
      <c r="AF972" s="79" t="b">
        <v>0</v>
      </c>
      <c r="AG972" s="79" t="s">
        <v>6304</v>
      </c>
      <c r="AH972" s="79"/>
      <c r="AI972" s="85" t="s">
        <v>6296</v>
      </c>
      <c r="AJ972" s="79" t="b">
        <v>0</v>
      </c>
      <c r="AK972" s="79">
        <v>0</v>
      </c>
      <c r="AL972" s="85" t="s">
        <v>6296</v>
      </c>
      <c r="AM972" s="79" t="s">
        <v>6336</v>
      </c>
      <c r="AN972" s="79" t="b">
        <v>0</v>
      </c>
      <c r="AO972" s="85" t="s">
        <v>6055</v>
      </c>
      <c r="AP972" s="79" t="s">
        <v>176</v>
      </c>
      <c r="AQ972" s="79">
        <v>0</v>
      </c>
      <c r="AR972" s="79">
        <v>0</v>
      </c>
      <c r="AS972" s="79"/>
      <c r="AT972" s="79"/>
      <c r="AU972" s="79"/>
      <c r="AV972" s="79"/>
      <c r="AW972" s="79"/>
      <c r="AX972" s="79"/>
      <c r="AY972" s="79"/>
      <c r="AZ972" s="79"/>
      <c r="BA972">
        <v>46</v>
      </c>
      <c r="BB972" s="78" t="str">
        <f>REPLACE(INDEX(GroupVertices[Group], MATCH(Edges24[[#This Row],[Vertex 1]],GroupVertices[Vertex],0)),1,1,"")</f>
        <v>14</v>
      </c>
      <c r="BC972" s="78" t="str">
        <f>REPLACE(INDEX(GroupVertices[Group], MATCH(Edges24[[#This Row],[Vertex 2]],GroupVertices[Vertex],0)),1,1,"")</f>
        <v>14</v>
      </c>
      <c r="BD972" s="48">
        <v>0</v>
      </c>
      <c r="BE972" s="49">
        <v>0</v>
      </c>
      <c r="BF972" s="48">
        <v>0</v>
      </c>
      <c r="BG972" s="49">
        <v>0</v>
      </c>
      <c r="BH972" s="48">
        <v>0</v>
      </c>
      <c r="BI972" s="49">
        <v>0</v>
      </c>
      <c r="BJ972" s="48">
        <v>22</v>
      </c>
      <c r="BK972" s="49">
        <v>100</v>
      </c>
      <c r="BL972" s="48">
        <v>22</v>
      </c>
    </row>
    <row r="973" spans="1:64" x14ac:dyDescent="0.25">
      <c r="A973" s="64" t="s">
        <v>760</v>
      </c>
      <c r="B973" s="64" t="s">
        <v>866</v>
      </c>
      <c r="C973" s="65"/>
      <c r="D973" s="66"/>
      <c r="E973" s="67"/>
      <c r="F973" s="68"/>
      <c r="G973" s="65"/>
      <c r="H973" s="69"/>
      <c r="I973" s="70"/>
      <c r="J973" s="70"/>
      <c r="K973" s="34" t="s">
        <v>65</v>
      </c>
      <c r="L973" s="77">
        <v>1486</v>
      </c>
      <c r="M973" s="77"/>
      <c r="N973" s="72"/>
      <c r="O973" s="79" t="s">
        <v>999</v>
      </c>
      <c r="P973" s="81">
        <v>43177.646064814813</v>
      </c>
      <c r="Q973" s="79" t="s">
        <v>1807</v>
      </c>
      <c r="R973" s="83" t="s">
        <v>2454</v>
      </c>
      <c r="S973" s="79" t="s">
        <v>2560</v>
      </c>
      <c r="T973" s="79" t="s">
        <v>3055</v>
      </c>
      <c r="U973" s="79"/>
      <c r="V973" s="83" t="s">
        <v>3863</v>
      </c>
      <c r="W973" s="81">
        <v>43177.646064814813</v>
      </c>
      <c r="X973" s="83" t="s">
        <v>4848</v>
      </c>
      <c r="Y973" s="79"/>
      <c r="Z973" s="79"/>
      <c r="AA973" s="85" t="s">
        <v>6056</v>
      </c>
      <c r="AB973" s="79"/>
      <c r="AC973" s="79" t="b">
        <v>0</v>
      </c>
      <c r="AD973" s="79">
        <v>0</v>
      </c>
      <c r="AE973" s="85" t="s">
        <v>6296</v>
      </c>
      <c r="AF973" s="79" t="b">
        <v>0</v>
      </c>
      <c r="AG973" s="79" t="s">
        <v>6304</v>
      </c>
      <c r="AH973" s="79"/>
      <c r="AI973" s="85" t="s">
        <v>6296</v>
      </c>
      <c r="AJ973" s="79" t="b">
        <v>0</v>
      </c>
      <c r="AK973" s="79">
        <v>0</v>
      </c>
      <c r="AL973" s="85" t="s">
        <v>6296</v>
      </c>
      <c r="AM973" s="79" t="s">
        <v>6336</v>
      </c>
      <c r="AN973" s="79" t="b">
        <v>0</v>
      </c>
      <c r="AO973" s="85" t="s">
        <v>6056</v>
      </c>
      <c r="AP973" s="79" t="s">
        <v>176</v>
      </c>
      <c r="AQ973" s="79">
        <v>0</v>
      </c>
      <c r="AR973" s="79">
        <v>0</v>
      </c>
      <c r="AS973" s="79"/>
      <c r="AT973" s="79"/>
      <c r="AU973" s="79"/>
      <c r="AV973" s="79"/>
      <c r="AW973" s="79"/>
      <c r="AX973" s="79"/>
      <c r="AY973" s="79"/>
      <c r="AZ973" s="79"/>
      <c r="BA973">
        <v>46</v>
      </c>
      <c r="BB973" s="78" t="str">
        <f>REPLACE(INDEX(GroupVertices[Group], MATCH(Edges24[[#This Row],[Vertex 1]],GroupVertices[Vertex],0)),1,1,"")</f>
        <v>14</v>
      </c>
      <c r="BC973" s="78" t="str">
        <f>REPLACE(INDEX(GroupVertices[Group], MATCH(Edges24[[#This Row],[Vertex 2]],GroupVertices[Vertex],0)),1,1,"")</f>
        <v>14</v>
      </c>
      <c r="BD973" s="48">
        <v>0</v>
      </c>
      <c r="BE973" s="49">
        <v>0</v>
      </c>
      <c r="BF973" s="48">
        <v>0</v>
      </c>
      <c r="BG973" s="49">
        <v>0</v>
      </c>
      <c r="BH973" s="48">
        <v>0</v>
      </c>
      <c r="BI973" s="49">
        <v>0</v>
      </c>
      <c r="BJ973" s="48">
        <v>26</v>
      </c>
      <c r="BK973" s="49">
        <v>100</v>
      </c>
      <c r="BL973" s="48">
        <v>26</v>
      </c>
    </row>
    <row r="974" spans="1:64" x14ac:dyDescent="0.25">
      <c r="A974" s="64" t="s">
        <v>760</v>
      </c>
      <c r="B974" s="64" t="s">
        <v>866</v>
      </c>
      <c r="C974" s="65"/>
      <c r="D974" s="66"/>
      <c r="E974" s="67"/>
      <c r="F974" s="68"/>
      <c r="G974" s="65"/>
      <c r="H974" s="69"/>
      <c r="I974" s="70"/>
      <c r="J974" s="70"/>
      <c r="K974" s="34" t="s">
        <v>65</v>
      </c>
      <c r="L974" s="77">
        <v>1487</v>
      </c>
      <c r="M974" s="77"/>
      <c r="N974" s="72"/>
      <c r="O974" s="79" t="s">
        <v>999</v>
      </c>
      <c r="P974" s="81">
        <v>43178.604548611111</v>
      </c>
      <c r="Q974" s="79" t="s">
        <v>1808</v>
      </c>
      <c r="R974" s="83" t="s">
        <v>2455</v>
      </c>
      <c r="S974" s="79" t="s">
        <v>2560</v>
      </c>
      <c r="T974" s="79" t="s">
        <v>3061</v>
      </c>
      <c r="U974" s="79"/>
      <c r="V974" s="83" t="s">
        <v>3863</v>
      </c>
      <c r="W974" s="81">
        <v>43178.604548611111</v>
      </c>
      <c r="X974" s="83" t="s">
        <v>4849</v>
      </c>
      <c r="Y974" s="79"/>
      <c r="Z974" s="79"/>
      <c r="AA974" s="85" t="s">
        <v>6057</v>
      </c>
      <c r="AB974" s="79"/>
      <c r="AC974" s="79" t="b">
        <v>0</v>
      </c>
      <c r="AD974" s="79">
        <v>0</v>
      </c>
      <c r="AE974" s="85" t="s">
        <v>6296</v>
      </c>
      <c r="AF974" s="79" t="b">
        <v>0</v>
      </c>
      <c r="AG974" s="79" t="s">
        <v>6304</v>
      </c>
      <c r="AH974" s="79"/>
      <c r="AI974" s="85" t="s">
        <v>6296</v>
      </c>
      <c r="AJ974" s="79" t="b">
        <v>0</v>
      </c>
      <c r="AK974" s="79">
        <v>0</v>
      </c>
      <c r="AL974" s="85" t="s">
        <v>6296</v>
      </c>
      <c r="AM974" s="79" t="s">
        <v>6336</v>
      </c>
      <c r="AN974" s="79" t="b">
        <v>0</v>
      </c>
      <c r="AO974" s="85" t="s">
        <v>6057</v>
      </c>
      <c r="AP974" s="79" t="s">
        <v>176</v>
      </c>
      <c r="AQ974" s="79">
        <v>0</v>
      </c>
      <c r="AR974" s="79">
        <v>0</v>
      </c>
      <c r="AS974" s="79"/>
      <c r="AT974" s="79"/>
      <c r="AU974" s="79"/>
      <c r="AV974" s="79"/>
      <c r="AW974" s="79"/>
      <c r="AX974" s="79"/>
      <c r="AY974" s="79"/>
      <c r="AZ974" s="79"/>
      <c r="BA974">
        <v>46</v>
      </c>
      <c r="BB974" s="78" t="str">
        <f>REPLACE(INDEX(GroupVertices[Group], MATCH(Edges24[[#This Row],[Vertex 1]],GroupVertices[Vertex],0)),1,1,"")</f>
        <v>14</v>
      </c>
      <c r="BC974" s="78" t="str">
        <f>REPLACE(INDEX(GroupVertices[Group], MATCH(Edges24[[#This Row],[Vertex 2]],GroupVertices[Vertex],0)),1,1,"")</f>
        <v>14</v>
      </c>
      <c r="BD974" s="48">
        <v>1</v>
      </c>
      <c r="BE974" s="49">
        <v>3.7037037037037037</v>
      </c>
      <c r="BF974" s="48">
        <v>0</v>
      </c>
      <c r="BG974" s="49">
        <v>0</v>
      </c>
      <c r="BH974" s="48">
        <v>0</v>
      </c>
      <c r="BI974" s="49">
        <v>0</v>
      </c>
      <c r="BJ974" s="48">
        <v>26</v>
      </c>
      <c r="BK974" s="49">
        <v>96.296296296296291</v>
      </c>
      <c r="BL974" s="48">
        <v>27</v>
      </c>
    </row>
    <row r="975" spans="1:64" x14ac:dyDescent="0.25">
      <c r="A975" s="64" t="s">
        <v>760</v>
      </c>
      <c r="B975" s="64" t="s">
        <v>866</v>
      </c>
      <c r="C975" s="65"/>
      <c r="D975" s="66"/>
      <c r="E975" s="67"/>
      <c r="F975" s="68"/>
      <c r="G975" s="65"/>
      <c r="H975" s="69"/>
      <c r="I975" s="70"/>
      <c r="J975" s="70"/>
      <c r="K975" s="34" t="s">
        <v>65</v>
      </c>
      <c r="L975" s="77">
        <v>1488</v>
      </c>
      <c r="M975" s="77"/>
      <c r="N975" s="72"/>
      <c r="O975" s="79" t="s">
        <v>999</v>
      </c>
      <c r="P975" s="81">
        <v>43178.625451388885</v>
      </c>
      <c r="Q975" s="79" t="s">
        <v>1809</v>
      </c>
      <c r="R975" s="83" t="s">
        <v>2456</v>
      </c>
      <c r="S975" s="79" t="s">
        <v>2560</v>
      </c>
      <c r="T975" s="79" t="s">
        <v>3062</v>
      </c>
      <c r="U975" s="79"/>
      <c r="V975" s="83" t="s">
        <v>3863</v>
      </c>
      <c r="W975" s="81">
        <v>43178.625451388885</v>
      </c>
      <c r="X975" s="83" t="s">
        <v>4850</v>
      </c>
      <c r="Y975" s="79"/>
      <c r="Z975" s="79"/>
      <c r="AA975" s="85" t="s">
        <v>6058</v>
      </c>
      <c r="AB975" s="79"/>
      <c r="AC975" s="79" t="b">
        <v>0</v>
      </c>
      <c r="AD975" s="79">
        <v>0</v>
      </c>
      <c r="AE975" s="85" t="s">
        <v>6296</v>
      </c>
      <c r="AF975" s="79" t="b">
        <v>0</v>
      </c>
      <c r="AG975" s="79" t="s">
        <v>6304</v>
      </c>
      <c r="AH975" s="79"/>
      <c r="AI975" s="85" t="s">
        <v>6296</v>
      </c>
      <c r="AJ975" s="79" t="b">
        <v>0</v>
      </c>
      <c r="AK975" s="79">
        <v>0</v>
      </c>
      <c r="AL975" s="85" t="s">
        <v>6296</v>
      </c>
      <c r="AM975" s="79" t="s">
        <v>6336</v>
      </c>
      <c r="AN975" s="79" t="b">
        <v>0</v>
      </c>
      <c r="AO975" s="85" t="s">
        <v>6058</v>
      </c>
      <c r="AP975" s="79" t="s">
        <v>176</v>
      </c>
      <c r="AQ975" s="79">
        <v>0</v>
      </c>
      <c r="AR975" s="79">
        <v>0</v>
      </c>
      <c r="AS975" s="79"/>
      <c r="AT975" s="79"/>
      <c r="AU975" s="79"/>
      <c r="AV975" s="79"/>
      <c r="AW975" s="79"/>
      <c r="AX975" s="79"/>
      <c r="AY975" s="79"/>
      <c r="AZ975" s="79"/>
      <c r="BA975">
        <v>46</v>
      </c>
      <c r="BB975" s="78" t="str">
        <f>REPLACE(INDEX(GroupVertices[Group], MATCH(Edges24[[#This Row],[Vertex 1]],GroupVertices[Vertex],0)),1,1,"")</f>
        <v>14</v>
      </c>
      <c r="BC975" s="78" t="str">
        <f>REPLACE(INDEX(GroupVertices[Group], MATCH(Edges24[[#This Row],[Vertex 2]],GroupVertices[Vertex],0)),1,1,"")</f>
        <v>14</v>
      </c>
      <c r="BD975" s="48">
        <v>0</v>
      </c>
      <c r="BE975" s="49">
        <v>0</v>
      </c>
      <c r="BF975" s="48">
        <v>0</v>
      </c>
      <c r="BG975" s="49">
        <v>0</v>
      </c>
      <c r="BH975" s="48">
        <v>0</v>
      </c>
      <c r="BI975" s="49">
        <v>0</v>
      </c>
      <c r="BJ975" s="48">
        <v>28</v>
      </c>
      <c r="BK975" s="49">
        <v>100</v>
      </c>
      <c r="BL975" s="48">
        <v>28</v>
      </c>
    </row>
    <row r="976" spans="1:64" x14ac:dyDescent="0.25">
      <c r="A976" s="64" t="s">
        <v>760</v>
      </c>
      <c r="B976" s="64" t="s">
        <v>866</v>
      </c>
      <c r="C976" s="65"/>
      <c r="D976" s="66"/>
      <c r="E976" s="67"/>
      <c r="F976" s="68"/>
      <c r="G976" s="65"/>
      <c r="H976" s="69"/>
      <c r="I976" s="70"/>
      <c r="J976" s="70"/>
      <c r="K976" s="34" t="s">
        <v>65</v>
      </c>
      <c r="L976" s="77">
        <v>1489</v>
      </c>
      <c r="M976" s="77"/>
      <c r="N976" s="72"/>
      <c r="O976" s="79" t="s">
        <v>999</v>
      </c>
      <c r="P976" s="81">
        <v>43178.646226851852</v>
      </c>
      <c r="Q976" s="79" t="s">
        <v>1810</v>
      </c>
      <c r="R976" s="83" t="s">
        <v>2457</v>
      </c>
      <c r="S976" s="79" t="s">
        <v>2560</v>
      </c>
      <c r="T976" s="79" t="s">
        <v>3063</v>
      </c>
      <c r="U976" s="79"/>
      <c r="V976" s="83" t="s">
        <v>3863</v>
      </c>
      <c r="W976" s="81">
        <v>43178.646226851852</v>
      </c>
      <c r="X976" s="83" t="s">
        <v>4851</v>
      </c>
      <c r="Y976" s="79"/>
      <c r="Z976" s="79"/>
      <c r="AA976" s="85" t="s">
        <v>6059</v>
      </c>
      <c r="AB976" s="79"/>
      <c r="AC976" s="79" t="b">
        <v>0</v>
      </c>
      <c r="AD976" s="79">
        <v>0</v>
      </c>
      <c r="AE976" s="85" t="s">
        <v>6296</v>
      </c>
      <c r="AF976" s="79" t="b">
        <v>0</v>
      </c>
      <c r="AG976" s="79" t="s">
        <v>6304</v>
      </c>
      <c r="AH976" s="79"/>
      <c r="AI976" s="85" t="s">
        <v>6296</v>
      </c>
      <c r="AJ976" s="79" t="b">
        <v>0</v>
      </c>
      <c r="AK976" s="79">
        <v>0</v>
      </c>
      <c r="AL976" s="85" t="s">
        <v>6296</v>
      </c>
      <c r="AM976" s="79" t="s">
        <v>6336</v>
      </c>
      <c r="AN976" s="79" t="b">
        <v>0</v>
      </c>
      <c r="AO976" s="85" t="s">
        <v>6059</v>
      </c>
      <c r="AP976" s="79" t="s">
        <v>176</v>
      </c>
      <c r="AQ976" s="79">
        <v>0</v>
      </c>
      <c r="AR976" s="79">
        <v>0</v>
      </c>
      <c r="AS976" s="79"/>
      <c r="AT976" s="79"/>
      <c r="AU976" s="79"/>
      <c r="AV976" s="79"/>
      <c r="AW976" s="79"/>
      <c r="AX976" s="79"/>
      <c r="AY976" s="79"/>
      <c r="AZ976" s="79"/>
      <c r="BA976">
        <v>46</v>
      </c>
      <c r="BB976" s="78" t="str">
        <f>REPLACE(INDEX(GroupVertices[Group], MATCH(Edges24[[#This Row],[Vertex 1]],GroupVertices[Vertex],0)),1,1,"")</f>
        <v>14</v>
      </c>
      <c r="BC976" s="78" t="str">
        <f>REPLACE(INDEX(GroupVertices[Group], MATCH(Edges24[[#This Row],[Vertex 2]],GroupVertices[Vertex],0)),1,1,"")</f>
        <v>14</v>
      </c>
      <c r="BD976" s="48">
        <v>1</v>
      </c>
      <c r="BE976" s="49">
        <v>3.7037037037037037</v>
      </c>
      <c r="BF976" s="48">
        <v>0</v>
      </c>
      <c r="BG976" s="49">
        <v>0</v>
      </c>
      <c r="BH976" s="48">
        <v>0</v>
      </c>
      <c r="BI976" s="49">
        <v>0</v>
      </c>
      <c r="BJ976" s="48">
        <v>26</v>
      </c>
      <c r="BK976" s="49">
        <v>96.296296296296291</v>
      </c>
      <c r="BL976" s="48">
        <v>27</v>
      </c>
    </row>
    <row r="977" spans="1:64" x14ac:dyDescent="0.25">
      <c r="A977" s="64" t="s">
        <v>761</v>
      </c>
      <c r="B977" s="64" t="s">
        <v>866</v>
      </c>
      <c r="C977" s="65"/>
      <c r="D977" s="66"/>
      <c r="E977" s="67"/>
      <c r="F977" s="68"/>
      <c r="G977" s="65"/>
      <c r="H977" s="69"/>
      <c r="I977" s="70"/>
      <c r="J977" s="70"/>
      <c r="K977" s="34" t="s">
        <v>65</v>
      </c>
      <c r="L977" s="77">
        <v>1490</v>
      </c>
      <c r="M977" s="77"/>
      <c r="N977" s="72"/>
      <c r="O977" s="79" t="s">
        <v>999</v>
      </c>
      <c r="P977" s="81">
        <v>43165.646273148152</v>
      </c>
      <c r="Q977" s="79" t="s">
        <v>1811</v>
      </c>
      <c r="R977" s="83" t="s">
        <v>2419</v>
      </c>
      <c r="S977" s="79" t="s">
        <v>2560</v>
      </c>
      <c r="T977" s="79" t="s">
        <v>3031</v>
      </c>
      <c r="U977" s="79"/>
      <c r="V977" s="83" t="s">
        <v>3864</v>
      </c>
      <c r="W977" s="81">
        <v>43165.646273148152</v>
      </c>
      <c r="X977" s="83" t="s">
        <v>4852</v>
      </c>
      <c r="Y977" s="79"/>
      <c r="Z977" s="79"/>
      <c r="AA977" s="85" t="s">
        <v>6060</v>
      </c>
      <c r="AB977" s="79"/>
      <c r="AC977" s="79" t="b">
        <v>0</v>
      </c>
      <c r="AD977" s="79">
        <v>0</v>
      </c>
      <c r="AE977" s="85" t="s">
        <v>6296</v>
      </c>
      <c r="AF977" s="79" t="b">
        <v>0</v>
      </c>
      <c r="AG977" s="79" t="s">
        <v>6304</v>
      </c>
      <c r="AH977" s="79"/>
      <c r="AI977" s="85" t="s">
        <v>6296</v>
      </c>
      <c r="AJ977" s="79" t="b">
        <v>0</v>
      </c>
      <c r="AK977" s="79">
        <v>0</v>
      </c>
      <c r="AL977" s="85" t="s">
        <v>6296</v>
      </c>
      <c r="AM977" s="79" t="s">
        <v>6336</v>
      </c>
      <c r="AN977" s="79" t="b">
        <v>0</v>
      </c>
      <c r="AO977" s="85" t="s">
        <v>6060</v>
      </c>
      <c r="AP977" s="79" t="s">
        <v>176</v>
      </c>
      <c r="AQ977" s="79">
        <v>0</v>
      </c>
      <c r="AR977" s="79">
        <v>0</v>
      </c>
      <c r="AS977" s="79"/>
      <c r="AT977" s="79"/>
      <c r="AU977" s="79"/>
      <c r="AV977" s="79"/>
      <c r="AW977" s="79"/>
      <c r="AX977" s="79"/>
      <c r="AY977" s="79"/>
      <c r="AZ977" s="79"/>
      <c r="BA977">
        <v>47</v>
      </c>
      <c r="BB977" s="78" t="str">
        <f>REPLACE(INDEX(GroupVertices[Group], MATCH(Edges24[[#This Row],[Vertex 1]],GroupVertices[Vertex],0)),1,1,"")</f>
        <v>14</v>
      </c>
      <c r="BC977" s="78" t="str">
        <f>REPLACE(INDEX(GroupVertices[Group], MATCH(Edges24[[#This Row],[Vertex 2]],GroupVertices[Vertex],0)),1,1,"")</f>
        <v>14</v>
      </c>
      <c r="BD977" s="48">
        <v>0</v>
      </c>
      <c r="BE977" s="49">
        <v>0</v>
      </c>
      <c r="BF977" s="48">
        <v>0</v>
      </c>
      <c r="BG977" s="49">
        <v>0</v>
      </c>
      <c r="BH977" s="48">
        <v>0</v>
      </c>
      <c r="BI977" s="49">
        <v>0</v>
      </c>
      <c r="BJ977" s="48">
        <v>28</v>
      </c>
      <c r="BK977" s="49">
        <v>100</v>
      </c>
      <c r="BL977" s="48">
        <v>28</v>
      </c>
    </row>
    <row r="978" spans="1:64" x14ac:dyDescent="0.25">
      <c r="A978" s="64" t="s">
        <v>761</v>
      </c>
      <c r="B978" s="64" t="s">
        <v>866</v>
      </c>
      <c r="C978" s="65"/>
      <c r="D978" s="66"/>
      <c r="E978" s="67"/>
      <c r="F978" s="68"/>
      <c r="G978" s="65"/>
      <c r="H978" s="69"/>
      <c r="I978" s="70"/>
      <c r="J978" s="70"/>
      <c r="K978" s="34" t="s">
        <v>65</v>
      </c>
      <c r="L978" s="77">
        <v>1491</v>
      </c>
      <c r="M978" s="77"/>
      <c r="N978" s="72"/>
      <c r="O978" s="79" t="s">
        <v>999</v>
      </c>
      <c r="P978" s="81">
        <v>43165.667291666665</v>
      </c>
      <c r="Q978" s="79" t="s">
        <v>1812</v>
      </c>
      <c r="R978" s="83" t="s">
        <v>2420</v>
      </c>
      <c r="S978" s="79" t="s">
        <v>2560</v>
      </c>
      <c r="T978" s="79" t="s">
        <v>3032</v>
      </c>
      <c r="U978" s="79"/>
      <c r="V978" s="83" t="s">
        <v>3864</v>
      </c>
      <c r="W978" s="81">
        <v>43165.667291666665</v>
      </c>
      <c r="X978" s="83" t="s">
        <v>4853</v>
      </c>
      <c r="Y978" s="79"/>
      <c r="Z978" s="79"/>
      <c r="AA978" s="85" t="s">
        <v>6061</v>
      </c>
      <c r="AB978" s="79"/>
      <c r="AC978" s="79" t="b">
        <v>0</v>
      </c>
      <c r="AD978" s="79">
        <v>0</v>
      </c>
      <c r="AE978" s="85" t="s">
        <v>6296</v>
      </c>
      <c r="AF978" s="79" t="b">
        <v>0</v>
      </c>
      <c r="AG978" s="79" t="s">
        <v>6304</v>
      </c>
      <c r="AH978" s="79"/>
      <c r="AI978" s="85" t="s">
        <v>6296</v>
      </c>
      <c r="AJ978" s="79" t="b">
        <v>0</v>
      </c>
      <c r="AK978" s="79">
        <v>0</v>
      </c>
      <c r="AL978" s="85" t="s">
        <v>6296</v>
      </c>
      <c r="AM978" s="79" t="s">
        <v>6336</v>
      </c>
      <c r="AN978" s="79" t="b">
        <v>0</v>
      </c>
      <c r="AO978" s="85" t="s">
        <v>6061</v>
      </c>
      <c r="AP978" s="79" t="s">
        <v>176</v>
      </c>
      <c r="AQ978" s="79">
        <v>0</v>
      </c>
      <c r="AR978" s="79">
        <v>0</v>
      </c>
      <c r="AS978" s="79"/>
      <c r="AT978" s="79"/>
      <c r="AU978" s="79"/>
      <c r="AV978" s="79"/>
      <c r="AW978" s="79"/>
      <c r="AX978" s="79"/>
      <c r="AY978" s="79"/>
      <c r="AZ978" s="79"/>
      <c r="BA978">
        <v>47</v>
      </c>
      <c r="BB978" s="78" t="str">
        <f>REPLACE(INDEX(GroupVertices[Group], MATCH(Edges24[[#This Row],[Vertex 1]],GroupVertices[Vertex],0)),1,1,"")</f>
        <v>14</v>
      </c>
      <c r="BC978" s="78" t="str">
        <f>REPLACE(INDEX(GroupVertices[Group], MATCH(Edges24[[#This Row],[Vertex 2]],GroupVertices[Vertex],0)),1,1,"")</f>
        <v>14</v>
      </c>
      <c r="BD978" s="48">
        <v>0</v>
      </c>
      <c r="BE978" s="49">
        <v>0</v>
      </c>
      <c r="BF978" s="48">
        <v>0</v>
      </c>
      <c r="BG978" s="49">
        <v>0</v>
      </c>
      <c r="BH978" s="48">
        <v>0</v>
      </c>
      <c r="BI978" s="49">
        <v>0</v>
      </c>
      <c r="BJ978" s="48">
        <v>28</v>
      </c>
      <c r="BK978" s="49">
        <v>100</v>
      </c>
      <c r="BL978" s="48">
        <v>28</v>
      </c>
    </row>
    <row r="979" spans="1:64" x14ac:dyDescent="0.25">
      <c r="A979" s="64" t="s">
        <v>761</v>
      </c>
      <c r="B979" s="64" t="s">
        <v>866</v>
      </c>
      <c r="C979" s="65"/>
      <c r="D979" s="66"/>
      <c r="E979" s="67"/>
      <c r="F979" s="68"/>
      <c r="G979" s="65"/>
      <c r="H979" s="69"/>
      <c r="I979" s="70"/>
      <c r="J979" s="70"/>
      <c r="K979" s="34" t="s">
        <v>65</v>
      </c>
      <c r="L979" s="77">
        <v>1492</v>
      </c>
      <c r="M979" s="77"/>
      <c r="N979" s="72"/>
      <c r="O979" s="79" t="s">
        <v>999</v>
      </c>
      <c r="P979" s="81">
        <v>43165.687986111108</v>
      </c>
      <c r="Q979" s="79" t="s">
        <v>1813</v>
      </c>
      <c r="R979" s="83" t="s">
        <v>2421</v>
      </c>
      <c r="S979" s="79" t="s">
        <v>2560</v>
      </c>
      <c r="T979" s="79" t="s">
        <v>3033</v>
      </c>
      <c r="U979" s="79"/>
      <c r="V979" s="83" t="s">
        <v>3864</v>
      </c>
      <c r="W979" s="81">
        <v>43165.687986111108</v>
      </c>
      <c r="X979" s="83" t="s">
        <v>4854</v>
      </c>
      <c r="Y979" s="79"/>
      <c r="Z979" s="79"/>
      <c r="AA979" s="85" t="s">
        <v>6062</v>
      </c>
      <c r="AB979" s="79"/>
      <c r="AC979" s="79" t="b">
        <v>0</v>
      </c>
      <c r="AD979" s="79">
        <v>0</v>
      </c>
      <c r="AE979" s="85" t="s">
        <v>6296</v>
      </c>
      <c r="AF979" s="79" t="b">
        <v>0</v>
      </c>
      <c r="AG979" s="79" t="s">
        <v>6304</v>
      </c>
      <c r="AH979" s="79"/>
      <c r="AI979" s="85" t="s">
        <v>6296</v>
      </c>
      <c r="AJ979" s="79" t="b">
        <v>0</v>
      </c>
      <c r="AK979" s="79">
        <v>0</v>
      </c>
      <c r="AL979" s="85" t="s">
        <v>6296</v>
      </c>
      <c r="AM979" s="79" t="s">
        <v>6336</v>
      </c>
      <c r="AN979" s="79" t="b">
        <v>0</v>
      </c>
      <c r="AO979" s="85" t="s">
        <v>6062</v>
      </c>
      <c r="AP979" s="79" t="s">
        <v>176</v>
      </c>
      <c r="AQ979" s="79">
        <v>0</v>
      </c>
      <c r="AR979" s="79">
        <v>0</v>
      </c>
      <c r="AS979" s="79"/>
      <c r="AT979" s="79"/>
      <c r="AU979" s="79"/>
      <c r="AV979" s="79"/>
      <c r="AW979" s="79"/>
      <c r="AX979" s="79"/>
      <c r="AY979" s="79"/>
      <c r="AZ979" s="79"/>
      <c r="BA979">
        <v>47</v>
      </c>
      <c r="BB979" s="78" t="str">
        <f>REPLACE(INDEX(GroupVertices[Group], MATCH(Edges24[[#This Row],[Vertex 1]],GroupVertices[Vertex],0)),1,1,"")</f>
        <v>14</v>
      </c>
      <c r="BC979" s="78" t="str">
        <f>REPLACE(INDEX(GroupVertices[Group], MATCH(Edges24[[#This Row],[Vertex 2]],GroupVertices[Vertex],0)),1,1,"")</f>
        <v>14</v>
      </c>
      <c r="BD979" s="48">
        <v>0</v>
      </c>
      <c r="BE979" s="49">
        <v>0</v>
      </c>
      <c r="BF979" s="48">
        <v>0</v>
      </c>
      <c r="BG979" s="49">
        <v>0</v>
      </c>
      <c r="BH979" s="48">
        <v>0</v>
      </c>
      <c r="BI979" s="49">
        <v>0</v>
      </c>
      <c r="BJ979" s="48">
        <v>28</v>
      </c>
      <c r="BK979" s="49">
        <v>100</v>
      </c>
      <c r="BL979" s="48">
        <v>28</v>
      </c>
    </row>
    <row r="980" spans="1:64" x14ac:dyDescent="0.25">
      <c r="A980" s="64" t="s">
        <v>761</v>
      </c>
      <c r="B980" s="64" t="s">
        <v>866</v>
      </c>
      <c r="C980" s="65"/>
      <c r="D980" s="66"/>
      <c r="E980" s="67"/>
      <c r="F980" s="68"/>
      <c r="G980" s="65"/>
      <c r="H980" s="69"/>
      <c r="I980" s="70"/>
      <c r="J980" s="70"/>
      <c r="K980" s="34" t="s">
        <v>65</v>
      </c>
      <c r="L980" s="77">
        <v>1493</v>
      </c>
      <c r="M980" s="77"/>
      <c r="N980" s="72"/>
      <c r="O980" s="79" t="s">
        <v>999</v>
      </c>
      <c r="P980" s="81">
        <v>43166.66746527778</v>
      </c>
      <c r="Q980" s="79" t="s">
        <v>1814</v>
      </c>
      <c r="R980" s="83" t="s">
        <v>2422</v>
      </c>
      <c r="S980" s="79" t="s">
        <v>2560</v>
      </c>
      <c r="T980" s="79" t="s">
        <v>3034</v>
      </c>
      <c r="U980" s="79"/>
      <c r="V980" s="83" t="s">
        <v>3864</v>
      </c>
      <c r="W980" s="81">
        <v>43166.66746527778</v>
      </c>
      <c r="X980" s="83" t="s">
        <v>4855</v>
      </c>
      <c r="Y980" s="79"/>
      <c r="Z980" s="79"/>
      <c r="AA980" s="85" t="s">
        <v>6063</v>
      </c>
      <c r="AB980" s="79"/>
      <c r="AC980" s="79" t="b">
        <v>0</v>
      </c>
      <c r="AD980" s="79">
        <v>0</v>
      </c>
      <c r="AE980" s="85" t="s">
        <v>6296</v>
      </c>
      <c r="AF980" s="79" t="b">
        <v>0</v>
      </c>
      <c r="AG980" s="79" t="s">
        <v>6304</v>
      </c>
      <c r="AH980" s="79"/>
      <c r="AI980" s="85" t="s">
        <v>6296</v>
      </c>
      <c r="AJ980" s="79" t="b">
        <v>0</v>
      </c>
      <c r="AK980" s="79">
        <v>0</v>
      </c>
      <c r="AL980" s="85" t="s">
        <v>6296</v>
      </c>
      <c r="AM980" s="79" t="s">
        <v>6336</v>
      </c>
      <c r="AN980" s="79" t="b">
        <v>0</v>
      </c>
      <c r="AO980" s="85" t="s">
        <v>6063</v>
      </c>
      <c r="AP980" s="79" t="s">
        <v>176</v>
      </c>
      <c r="AQ980" s="79">
        <v>0</v>
      </c>
      <c r="AR980" s="79">
        <v>0</v>
      </c>
      <c r="AS980" s="79"/>
      <c r="AT980" s="79"/>
      <c r="AU980" s="79"/>
      <c r="AV980" s="79"/>
      <c r="AW980" s="79"/>
      <c r="AX980" s="79"/>
      <c r="AY980" s="79"/>
      <c r="AZ980" s="79"/>
      <c r="BA980">
        <v>47</v>
      </c>
      <c r="BB980" s="78" t="str">
        <f>REPLACE(INDEX(GroupVertices[Group], MATCH(Edges24[[#This Row],[Vertex 1]],GroupVertices[Vertex],0)),1,1,"")</f>
        <v>14</v>
      </c>
      <c r="BC980" s="78" t="str">
        <f>REPLACE(INDEX(GroupVertices[Group], MATCH(Edges24[[#This Row],[Vertex 2]],GroupVertices[Vertex],0)),1,1,"")</f>
        <v>14</v>
      </c>
      <c r="BD980" s="48">
        <v>0</v>
      </c>
      <c r="BE980" s="49">
        <v>0</v>
      </c>
      <c r="BF980" s="48">
        <v>0</v>
      </c>
      <c r="BG980" s="49">
        <v>0</v>
      </c>
      <c r="BH980" s="48">
        <v>0</v>
      </c>
      <c r="BI980" s="49">
        <v>0</v>
      </c>
      <c r="BJ980" s="48">
        <v>25</v>
      </c>
      <c r="BK980" s="49">
        <v>100</v>
      </c>
      <c r="BL980" s="48">
        <v>25</v>
      </c>
    </row>
    <row r="981" spans="1:64" x14ac:dyDescent="0.25">
      <c r="A981" s="64" t="s">
        <v>761</v>
      </c>
      <c r="B981" s="64" t="s">
        <v>866</v>
      </c>
      <c r="C981" s="65"/>
      <c r="D981" s="66"/>
      <c r="E981" s="67"/>
      <c r="F981" s="68"/>
      <c r="G981" s="65"/>
      <c r="H981" s="69"/>
      <c r="I981" s="70"/>
      <c r="J981" s="70"/>
      <c r="K981" s="34" t="s">
        <v>65</v>
      </c>
      <c r="L981" s="77">
        <v>1494</v>
      </c>
      <c r="M981" s="77"/>
      <c r="N981" s="72"/>
      <c r="O981" s="79" t="s">
        <v>999</v>
      </c>
      <c r="P981" s="81">
        <v>43166.687962962962</v>
      </c>
      <c r="Q981" s="79" t="s">
        <v>1815</v>
      </c>
      <c r="R981" s="83" t="s">
        <v>2423</v>
      </c>
      <c r="S981" s="79" t="s">
        <v>2560</v>
      </c>
      <c r="T981" s="79" t="s">
        <v>3035</v>
      </c>
      <c r="U981" s="79"/>
      <c r="V981" s="83" t="s">
        <v>3864</v>
      </c>
      <c r="W981" s="81">
        <v>43166.687962962962</v>
      </c>
      <c r="X981" s="83" t="s">
        <v>4856</v>
      </c>
      <c r="Y981" s="79"/>
      <c r="Z981" s="79"/>
      <c r="AA981" s="85" t="s">
        <v>6064</v>
      </c>
      <c r="AB981" s="79"/>
      <c r="AC981" s="79" t="b">
        <v>0</v>
      </c>
      <c r="AD981" s="79">
        <v>0</v>
      </c>
      <c r="AE981" s="85" t="s">
        <v>6296</v>
      </c>
      <c r="AF981" s="79" t="b">
        <v>0</v>
      </c>
      <c r="AG981" s="79" t="s">
        <v>6304</v>
      </c>
      <c r="AH981" s="79"/>
      <c r="AI981" s="85" t="s">
        <v>6296</v>
      </c>
      <c r="AJ981" s="79" t="b">
        <v>0</v>
      </c>
      <c r="AK981" s="79">
        <v>0</v>
      </c>
      <c r="AL981" s="85" t="s">
        <v>6296</v>
      </c>
      <c r="AM981" s="79" t="s">
        <v>6336</v>
      </c>
      <c r="AN981" s="79" t="b">
        <v>0</v>
      </c>
      <c r="AO981" s="85" t="s">
        <v>6064</v>
      </c>
      <c r="AP981" s="79" t="s">
        <v>176</v>
      </c>
      <c r="AQ981" s="79">
        <v>0</v>
      </c>
      <c r="AR981" s="79">
        <v>0</v>
      </c>
      <c r="AS981" s="79"/>
      <c r="AT981" s="79"/>
      <c r="AU981" s="79"/>
      <c r="AV981" s="79"/>
      <c r="AW981" s="79"/>
      <c r="AX981" s="79"/>
      <c r="AY981" s="79"/>
      <c r="AZ981" s="79"/>
      <c r="BA981">
        <v>47</v>
      </c>
      <c r="BB981" s="78" t="str">
        <f>REPLACE(INDEX(GroupVertices[Group], MATCH(Edges24[[#This Row],[Vertex 1]],GroupVertices[Vertex],0)),1,1,"")</f>
        <v>14</v>
      </c>
      <c r="BC981" s="78" t="str">
        <f>REPLACE(INDEX(GroupVertices[Group], MATCH(Edges24[[#This Row],[Vertex 2]],GroupVertices[Vertex],0)),1,1,"")</f>
        <v>14</v>
      </c>
      <c r="BD981" s="48">
        <v>0</v>
      </c>
      <c r="BE981" s="49">
        <v>0</v>
      </c>
      <c r="BF981" s="48">
        <v>0</v>
      </c>
      <c r="BG981" s="49">
        <v>0</v>
      </c>
      <c r="BH981" s="48">
        <v>0</v>
      </c>
      <c r="BI981" s="49">
        <v>0</v>
      </c>
      <c r="BJ981" s="48">
        <v>25</v>
      </c>
      <c r="BK981" s="49">
        <v>100</v>
      </c>
      <c r="BL981" s="48">
        <v>25</v>
      </c>
    </row>
    <row r="982" spans="1:64" x14ac:dyDescent="0.25">
      <c r="A982" s="64" t="s">
        <v>761</v>
      </c>
      <c r="B982" s="64" t="s">
        <v>866</v>
      </c>
      <c r="C982" s="65"/>
      <c r="D982" s="66"/>
      <c r="E982" s="67"/>
      <c r="F982" s="68"/>
      <c r="G982" s="65"/>
      <c r="H982" s="69"/>
      <c r="I982" s="70"/>
      <c r="J982" s="70"/>
      <c r="K982" s="34" t="s">
        <v>65</v>
      </c>
      <c r="L982" s="77">
        <v>1495</v>
      </c>
      <c r="M982" s="77"/>
      <c r="N982" s="72"/>
      <c r="O982" s="79" t="s">
        <v>999</v>
      </c>
      <c r="P982" s="81">
        <v>43167.667280092595</v>
      </c>
      <c r="Q982" s="79" t="s">
        <v>1816</v>
      </c>
      <c r="R982" s="83" t="s">
        <v>2424</v>
      </c>
      <c r="S982" s="79" t="s">
        <v>2560</v>
      </c>
      <c r="T982" s="79" t="s">
        <v>3036</v>
      </c>
      <c r="U982" s="79"/>
      <c r="V982" s="83" t="s">
        <v>3864</v>
      </c>
      <c r="W982" s="81">
        <v>43167.667280092595</v>
      </c>
      <c r="X982" s="83" t="s">
        <v>4857</v>
      </c>
      <c r="Y982" s="79"/>
      <c r="Z982" s="79"/>
      <c r="AA982" s="85" t="s">
        <v>6065</v>
      </c>
      <c r="AB982" s="79"/>
      <c r="AC982" s="79" t="b">
        <v>0</v>
      </c>
      <c r="AD982" s="79">
        <v>1</v>
      </c>
      <c r="AE982" s="85" t="s">
        <v>6296</v>
      </c>
      <c r="AF982" s="79" t="b">
        <v>0</v>
      </c>
      <c r="AG982" s="79" t="s">
        <v>6304</v>
      </c>
      <c r="AH982" s="79"/>
      <c r="AI982" s="85" t="s">
        <v>6296</v>
      </c>
      <c r="AJ982" s="79" t="b">
        <v>0</v>
      </c>
      <c r="AK982" s="79">
        <v>0</v>
      </c>
      <c r="AL982" s="85" t="s">
        <v>6296</v>
      </c>
      <c r="AM982" s="79" t="s">
        <v>6336</v>
      </c>
      <c r="AN982" s="79" t="b">
        <v>0</v>
      </c>
      <c r="AO982" s="85" t="s">
        <v>6065</v>
      </c>
      <c r="AP982" s="79" t="s">
        <v>176</v>
      </c>
      <c r="AQ982" s="79">
        <v>0</v>
      </c>
      <c r="AR982" s="79">
        <v>0</v>
      </c>
      <c r="AS982" s="79"/>
      <c r="AT982" s="79"/>
      <c r="AU982" s="79"/>
      <c r="AV982" s="79"/>
      <c r="AW982" s="79"/>
      <c r="AX982" s="79"/>
      <c r="AY982" s="79"/>
      <c r="AZ982" s="79"/>
      <c r="BA982">
        <v>47</v>
      </c>
      <c r="BB982" s="78" t="str">
        <f>REPLACE(INDEX(GroupVertices[Group], MATCH(Edges24[[#This Row],[Vertex 1]],GroupVertices[Vertex],0)),1,1,"")</f>
        <v>14</v>
      </c>
      <c r="BC982" s="78" t="str">
        <f>REPLACE(INDEX(GroupVertices[Group], MATCH(Edges24[[#This Row],[Vertex 2]],GroupVertices[Vertex],0)),1,1,"")</f>
        <v>14</v>
      </c>
      <c r="BD982" s="48">
        <v>0</v>
      </c>
      <c r="BE982" s="49">
        <v>0</v>
      </c>
      <c r="BF982" s="48">
        <v>2</v>
      </c>
      <c r="BG982" s="49">
        <v>7.6923076923076925</v>
      </c>
      <c r="BH982" s="48">
        <v>0</v>
      </c>
      <c r="BI982" s="49">
        <v>0</v>
      </c>
      <c r="BJ982" s="48">
        <v>24</v>
      </c>
      <c r="BK982" s="49">
        <v>92.307692307692307</v>
      </c>
      <c r="BL982" s="48">
        <v>26</v>
      </c>
    </row>
    <row r="983" spans="1:64" x14ac:dyDescent="0.25">
      <c r="A983" s="64" t="s">
        <v>761</v>
      </c>
      <c r="B983" s="64" t="s">
        <v>866</v>
      </c>
      <c r="C983" s="65"/>
      <c r="D983" s="66"/>
      <c r="E983" s="67"/>
      <c r="F983" s="68"/>
      <c r="G983" s="65"/>
      <c r="H983" s="69"/>
      <c r="I983" s="70"/>
      <c r="J983" s="70"/>
      <c r="K983" s="34" t="s">
        <v>65</v>
      </c>
      <c r="L983" s="77">
        <v>1496</v>
      </c>
      <c r="M983" s="77"/>
      <c r="N983" s="72"/>
      <c r="O983" s="79" t="s">
        <v>999</v>
      </c>
      <c r="P983" s="81">
        <v>43167.688009259262</v>
      </c>
      <c r="Q983" s="79" t="s">
        <v>1817</v>
      </c>
      <c r="R983" s="83" t="s">
        <v>2425</v>
      </c>
      <c r="S983" s="79" t="s">
        <v>2560</v>
      </c>
      <c r="T983" s="79" t="s">
        <v>3037</v>
      </c>
      <c r="U983" s="79"/>
      <c r="V983" s="83" t="s">
        <v>3864</v>
      </c>
      <c r="W983" s="81">
        <v>43167.688009259262</v>
      </c>
      <c r="X983" s="83" t="s">
        <v>4858</v>
      </c>
      <c r="Y983" s="79"/>
      <c r="Z983" s="79"/>
      <c r="AA983" s="85" t="s">
        <v>6066</v>
      </c>
      <c r="AB983" s="79"/>
      <c r="AC983" s="79" t="b">
        <v>0</v>
      </c>
      <c r="AD983" s="79">
        <v>0</v>
      </c>
      <c r="AE983" s="85" t="s">
        <v>6296</v>
      </c>
      <c r="AF983" s="79" t="b">
        <v>0</v>
      </c>
      <c r="AG983" s="79" t="s">
        <v>6304</v>
      </c>
      <c r="AH983" s="79"/>
      <c r="AI983" s="85" t="s">
        <v>6296</v>
      </c>
      <c r="AJ983" s="79" t="b">
        <v>0</v>
      </c>
      <c r="AK983" s="79">
        <v>0</v>
      </c>
      <c r="AL983" s="85" t="s">
        <v>6296</v>
      </c>
      <c r="AM983" s="79" t="s">
        <v>6336</v>
      </c>
      <c r="AN983" s="79" t="b">
        <v>0</v>
      </c>
      <c r="AO983" s="85" t="s">
        <v>6066</v>
      </c>
      <c r="AP983" s="79" t="s">
        <v>176</v>
      </c>
      <c r="AQ983" s="79">
        <v>0</v>
      </c>
      <c r="AR983" s="79">
        <v>0</v>
      </c>
      <c r="AS983" s="79"/>
      <c r="AT983" s="79"/>
      <c r="AU983" s="79"/>
      <c r="AV983" s="79"/>
      <c r="AW983" s="79"/>
      <c r="AX983" s="79"/>
      <c r="AY983" s="79"/>
      <c r="AZ983" s="79"/>
      <c r="BA983">
        <v>47</v>
      </c>
      <c r="BB983" s="78" t="str">
        <f>REPLACE(INDEX(GroupVertices[Group], MATCH(Edges24[[#This Row],[Vertex 1]],GroupVertices[Vertex],0)),1,1,"")</f>
        <v>14</v>
      </c>
      <c r="BC983" s="78" t="str">
        <f>REPLACE(INDEX(GroupVertices[Group], MATCH(Edges24[[#This Row],[Vertex 2]],GroupVertices[Vertex],0)),1,1,"")</f>
        <v>14</v>
      </c>
      <c r="BD983" s="48">
        <v>1</v>
      </c>
      <c r="BE983" s="49">
        <v>3.8461538461538463</v>
      </c>
      <c r="BF983" s="48">
        <v>0</v>
      </c>
      <c r="BG983" s="49">
        <v>0</v>
      </c>
      <c r="BH983" s="48">
        <v>0</v>
      </c>
      <c r="BI983" s="49">
        <v>0</v>
      </c>
      <c r="BJ983" s="48">
        <v>25</v>
      </c>
      <c r="BK983" s="49">
        <v>96.15384615384616</v>
      </c>
      <c r="BL983" s="48">
        <v>26</v>
      </c>
    </row>
    <row r="984" spans="1:64" x14ac:dyDescent="0.25">
      <c r="A984" s="64" t="s">
        <v>761</v>
      </c>
      <c r="B984" s="64" t="s">
        <v>866</v>
      </c>
      <c r="C984" s="65"/>
      <c r="D984" s="66"/>
      <c r="E984" s="67"/>
      <c r="F984" s="68"/>
      <c r="G984" s="65"/>
      <c r="H984" s="69"/>
      <c r="I984" s="70"/>
      <c r="J984" s="70"/>
      <c r="K984" s="34" t="s">
        <v>65</v>
      </c>
      <c r="L984" s="77">
        <v>1497</v>
      </c>
      <c r="M984" s="77"/>
      <c r="N984" s="72"/>
      <c r="O984" s="79" t="s">
        <v>999</v>
      </c>
      <c r="P984" s="81">
        <v>43168.646273148152</v>
      </c>
      <c r="Q984" s="79" t="s">
        <v>1818</v>
      </c>
      <c r="R984" s="83" t="s">
        <v>2426</v>
      </c>
      <c r="S984" s="79" t="s">
        <v>2560</v>
      </c>
      <c r="T984" s="79" t="s">
        <v>3038</v>
      </c>
      <c r="U984" s="79"/>
      <c r="V984" s="83" t="s">
        <v>3864</v>
      </c>
      <c r="W984" s="81">
        <v>43168.646273148152</v>
      </c>
      <c r="X984" s="83" t="s">
        <v>4859</v>
      </c>
      <c r="Y984" s="79"/>
      <c r="Z984" s="79"/>
      <c r="AA984" s="85" t="s">
        <v>6067</v>
      </c>
      <c r="AB984" s="79"/>
      <c r="AC984" s="79" t="b">
        <v>0</v>
      </c>
      <c r="AD984" s="79">
        <v>0</v>
      </c>
      <c r="AE984" s="85" t="s">
        <v>6296</v>
      </c>
      <c r="AF984" s="79" t="b">
        <v>0</v>
      </c>
      <c r="AG984" s="79" t="s">
        <v>6312</v>
      </c>
      <c r="AH984" s="79"/>
      <c r="AI984" s="85" t="s">
        <v>6296</v>
      </c>
      <c r="AJ984" s="79" t="b">
        <v>0</v>
      </c>
      <c r="AK984" s="79">
        <v>0</v>
      </c>
      <c r="AL984" s="85" t="s">
        <v>6296</v>
      </c>
      <c r="AM984" s="79" t="s">
        <v>6336</v>
      </c>
      <c r="AN984" s="79" t="b">
        <v>0</v>
      </c>
      <c r="AO984" s="85" t="s">
        <v>6067</v>
      </c>
      <c r="AP984" s="79" t="s">
        <v>176</v>
      </c>
      <c r="AQ984" s="79">
        <v>0</v>
      </c>
      <c r="AR984" s="79">
        <v>0</v>
      </c>
      <c r="AS984" s="79"/>
      <c r="AT984" s="79"/>
      <c r="AU984" s="79"/>
      <c r="AV984" s="79"/>
      <c r="AW984" s="79"/>
      <c r="AX984" s="79"/>
      <c r="AY984" s="79"/>
      <c r="AZ984" s="79"/>
      <c r="BA984">
        <v>47</v>
      </c>
      <c r="BB984" s="78" t="str">
        <f>REPLACE(INDEX(GroupVertices[Group], MATCH(Edges24[[#This Row],[Vertex 1]],GroupVertices[Vertex],0)),1,1,"")</f>
        <v>14</v>
      </c>
      <c r="BC984" s="78" t="str">
        <f>REPLACE(INDEX(GroupVertices[Group], MATCH(Edges24[[#This Row],[Vertex 2]],GroupVertices[Vertex],0)),1,1,"")</f>
        <v>14</v>
      </c>
      <c r="BD984" s="48">
        <v>0</v>
      </c>
      <c r="BE984" s="49">
        <v>0</v>
      </c>
      <c r="BF984" s="48">
        <v>0</v>
      </c>
      <c r="BG984" s="49">
        <v>0</v>
      </c>
      <c r="BH984" s="48">
        <v>0</v>
      </c>
      <c r="BI984" s="49">
        <v>0</v>
      </c>
      <c r="BJ984" s="48">
        <v>24</v>
      </c>
      <c r="BK984" s="49">
        <v>100</v>
      </c>
      <c r="BL984" s="48">
        <v>24</v>
      </c>
    </row>
    <row r="985" spans="1:64" x14ac:dyDescent="0.25">
      <c r="A985" s="64" t="s">
        <v>761</v>
      </c>
      <c r="B985" s="64" t="s">
        <v>866</v>
      </c>
      <c r="C985" s="65"/>
      <c r="D985" s="66"/>
      <c r="E985" s="67"/>
      <c r="F985" s="68"/>
      <c r="G985" s="65"/>
      <c r="H985" s="69"/>
      <c r="I985" s="70"/>
      <c r="J985" s="70"/>
      <c r="K985" s="34" t="s">
        <v>65</v>
      </c>
      <c r="L985" s="77">
        <v>1498</v>
      </c>
      <c r="M985" s="77"/>
      <c r="N985" s="72"/>
      <c r="O985" s="79" t="s">
        <v>999</v>
      </c>
      <c r="P985" s="81">
        <v>43168.656493055554</v>
      </c>
      <c r="Q985" s="79" t="s">
        <v>1819</v>
      </c>
      <c r="R985" s="83" t="s">
        <v>2427</v>
      </c>
      <c r="S985" s="79" t="s">
        <v>2560</v>
      </c>
      <c r="T985" s="79" t="s">
        <v>3039</v>
      </c>
      <c r="U985" s="79"/>
      <c r="V985" s="83" t="s">
        <v>3864</v>
      </c>
      <c r="W985" s="81">
        <v>43168.656493055554</v>
      </c>
      <c r="X985" s="83" t="s">
        <v>4860</v>
      </c>
      <c r="Y985" s="79"/>
      <c r="Z985" s="79"/>
      <c r="AA985" s="85" t="s">
        <v>6068</v>
      </c>
      <c r="AB985" s="79"/>
      <c r="AC985" s="79" t="b">
        <v>0</v>
      </c>
      <c r="AD985" s="79">
        <v>0</v>
      </c>
      <c r="AE985" s="85" t="s">
        <v>6296</v>
      </c>
      <c r="AF985" s="79" t="b">
        <v>0</v>
      </c>
      <c r="AG985" s="79" t="s">
        <v>6304</v>
      </c>
      <c r="AH985" s="79"/>
      <c r="AI985" s="85" t="s">
        <v>6296</v>
      </c>
      <c r="AJ985" s="79" t="b">
        <v>0</v>
      </c>
      <c r="AK985" s="79">
        <v>0</v>
      </c>
      <c r="AL985" s="85" t="s">
        <v>6296</v>
      </c>
      <c r="AM985" s="79" t="s">
        <v>6336</v>
      </c>
      <c r="AN985" s="79" t="b">
        <v>0</v>
      </c>
      <c r="AO985" s="85" t="s">
        <v>6068</v>
      </c>
      <c r="AP985" s="79" t="s">
        <v>176</v>
      </c>
      <c r="AQ985" s="79">
        <v>0</v>
      </c>
      <c r="AR985" s="79">
        <v>0</v>
      </c>
      <c r="AS985" s="79"/>
      <c r="AT985" s="79"/>
      <c r="AU985" s="79"/>
      <c r="AV985" s="79"/>
      <c r="AW985" s="79"/>
      <c r="AX985" s="79"/>
      <c r="AY985" s="79"/>
      <c r="AZ985" s="79"/>
      <c r="BA985">
        <v>47</v>
      </c>
      <c r="BB985" s="78" t="str">
        <f>REPLACE(INDEX(GroupVertices[Group], MATCH(Edges24[[#This Row],[Vertex 1]],GroupVertices[Vertex],0)),1,1,"")</f>
        <v>14</v>
      </c>
      <c r="BC985" s="78" t="str">
        <f>REPLACE(INDEX(GroupVertices[Group], MATCH(Edges24[[#This Row],[Vertex 2]],GroupVertices[Vertex],0)),1,1,"")</f>
        <v>14</v>
      </c>
      <c r="BD985" s="48">
        <v>0</v>
      </c>
      <c r="BE985" s="49">
        <v>0</v>
      </c>
      <c r="BF985" s="48">
        <v>0</v>
      </c>
      <c r="BG985" s="49">
        <v>0</v>
      </c>
      <c r="BH985" s="48">
        <v>0</v>
      </c>
      <c r="BI985" s="49">
        <v>0</v>
      </c>
      <c r="BJ985" s="48">
        <v>23</v>
      </c>
      <c r="BK985" s="49">
        <v>100</v>
      </c>
      <c r="BL985" s="48">
        <v>23</v>
      </c>
    </row>
    <row r="986" spans="1:64" x14ac:dyDescent="0.25">
      <c r="A986" s="64" t="s">
        <v>761</v>
      </c>
      <c r="B986" s="64" t="s">
        <v>866</v>
      </c>
      <c r="C986" s="65"/>
      <c r="D986" s="66"/>
      <c r="E986" s="67"/>
      <c r="F986" s="68"/>
      <c r="G986" s="65"/>
      <c r="H986" s="69"/>
      <c r="I986" s="70"/>
      <c r="J986" s="70"/>
      <c r="K986" s="34" t="s">
        <v>65</v>
      </c>
      <c r="L986" s="77">
        <v>1499</v>
      </c>
      <c r="M986" s="77"/>
      <c r="N986" s="72"/>
      <c r="O986" s="79" t="s">
        <v>999</v>
      </c>
      <c r="P986" s="81">
        <v>43168.667291666665</v>
      </c>
      <c r="Q986" s="79" t="s">
        <v>1820</v>
      </c>
      <c r="R986" s="83" t="s">
        <v>2428</v>
      </c>
      <c r="S986" s="79" t="s">
        <v>2560</v>
      </c>
      <c r="T986" s="79" t="s">
        <v>3040</v>
      </c>
      <c r="U986" s="79"/>
      <c r="V986" s="83" t="s">
        <v>3864</v>
      </c>
      <c r="W986" s="81">
        <v>43168.667291666665</v>
      </c>
      <c r="X986" s="83" t="s">
        <v>4861</v>
      </c>
      <c r="Y986" s="79"/>
      <c r="Z986" s="79"/>
      <c r="AA986" s="85" t="s">
        <v>6069</v>
      </c>
      <c r="AB986" s="79"/>
      <c r="AC986" s="79" t="b">
        <v>0</v>
      </c>
      <c r="AD986" s="79">
        <v>0</v>
      </c>
      <c r="AE986" s="85" t="s">
        <v>6296</v>
      </c>
      <c r="AF986" s="79" t="b">
        <v>0</v>
      </c>
      <c r="AG986" s="79" t="s">
        <v>6304</v>
      </c>
      <c r="AH986" s="79"/>
      <c r="AI986" s="85" t="s">
        <v>6296</v>
      </c>
      <c r="AJ986" s="79" t="b">
        <v>0</v>
      </c>
      <c r="AK986" s="79">
        <v>0</v>
      </c>
      <c r="AL986" s="85" t="s">
        <v>6296</v>
      </c>
      <c r="AM986" s="79" t="s">
        <v>6336</v>
      </c>
      <c r="AN986" s="79" t="b">
        <v>0</v>
      </c>
      <c r="AO986" s="85" t="s">
        <v>6069</v>
      </c>
      <c r="AP986" s="79" t="s">
        <v>176</v>
      </c>
      <c r="AQ986" s="79">
        <v>0</v>
      </c>
      <c r="AR986" s="79">
        <v>0</v>
      </c>
      <c r="AS986" s="79"/>
      <c r="AT986" s="79"/>
      <c r="AU986" s="79"/>
      <c r="AV986" s="79"/>
      <c r="AW986" s="79"/>
      <c r="AX986" s="79"/>
      <c r="AY986" s="79"/>
      <c r="AZ986" s="79"/>
      <c r="BA986">
        <v>47</v>
      </c>
      <c r="BB986" s="78" t="str">
        <f>REPLACE(INDEX(GroupVertices[Group], MATCH(Edges24[[#This Row],[Vertex 1]],GroupVertices[Vertex],0)),1,1,"")</f>
        <v>14</v>
      </c>
      <c r="BC986" s="78" t="str">
        <f>REPLACE(INDEX(GroupVertices[Group], MATCH(Edges24[[#This Row],[Vertex 2]],GroupVertices[Vertex],0)),1,1,"")</f>
        <v>14</v>
      </c>
      <c r="BD986" s="48">
        <v>0</v>
      </c>
      <c r="BE986" s="49">
        <v>0</v>
      </c>
      <c r="BF986" s="48">
        <v>0</v>
      </c>
      <c r="BG986" s="49">
        <v>0</v>
      </c>
      <c r="BH986" s="48">
        <v>0</v>
      </c>
      <c r="BI986" s="49">
        <v>0</v>
      </c>
      <c r="BJ986" s="48">
        <v>28</v>
      </c>
      <c r="BK986" s="49">
        <v>100</v>
      </c>
      <c r="BL986" s="48">
        <v>28</v>
      </c>
    </row>
    <row r="987" spans="1:64" x14ac:dyDescent="0.25">
      <c r="A987" s="64" t="s">
        <v>761</v>
      </c>
      <c r="B987" s="64" t="s">
        <v>866</v>
      </c>
      <c r="C987" s="65"/>
      <c r="D987" s="66"/>
      <c r="E987" s="67"/>
      <c r="F987" s="68"/>
      <c r="G987" s="65"/>
      <c r="H987" s="69"/>
      <c r="I987" s="70"/>
      <c r="J987" s="70"/>
      <c r="K987" s="34" t="s">
        <v>65</v>
      </c>
      <c r="L987" s="77">
        <v>1500</v>
      </c>
      <c r="M987" s="77"/>
      <c r="N987" s="72"/>
      <c r="O987" s="79" t="s">
        <v>999</v>
      </c>
      <c r="P987" s="81">
        <v>43168.67728009259</v>
      </c>
      <c r="Q987" s="79" t="s">
        <v>1821</v>
      </c>
      <c r="R987" s="83" t="s">
        <v>2429</v>
      </c>
      <c r="S987" s="79" t="s">
        <v>2560</v>
      </c>
      <c r="T987" s="79" t="s">
        <v>3041</v>
      </c>
      <c r="U987" s="79"/>
      <c r="V987" s="83" t="s">
        <v>3864</v>
      </c>
      <c r="W987" s="81">
        <v>43168.67728009259</v>
      </c>
      <c r="X987" s="83" t="s">
        <v>4862</v>
      </c>
      <c r="Y987" s="79"/>
      <c r="Z987" s="79"/>
      <c r="AA987" s="85" t="s">
        <v>6070</v>
      </c>
      <c r="AB987" s="79"/>
      <c r="AC987" s="79" t="b">
        <v>0</v>
      </c>
      <c r="AD987" s="79">
        <v>0</v>
      </c>
      <c r="AE987" s="85" t="s">
        <v>6296</v>
      </c>
      <c r="AF987" s="79" t="b">
        <v>0</v>
      </c>
      <c r="AG987" s="79" t="s">
        <v>6304</v>
      </c>
      <c r="AH987" s="79"/>
      <c r="AI987" s="85" t="s">
        <v>6296</v>
      </c>
      <c r="AJ987" s="79" t="b">
        <v>0</v>
      </c>
      <c r="AK987" s="79">
        <v>0</v>
      </c>
      <c r="AL987" s="85" t="s">
        <v>6296</v>
      </c>
      <c r="AM987" s="79" t="s">
        <v>6336</v>
      </c>
      <c r="AN987" s="79" t="b">
        <v>0</v>
      </c>
      <c r="AO987" s="85" t="s">
        <v>6070</v>
      </c>
      <c r="AP987" s="79" t="s">
        <v>176</v>
      </c>
      <c r="AQ987" s="79">
        <v>0</v>
      </c>
      <c r="AR987" s="79">
        <v>0</v>
      </c>
      <c r="AS987" s="79"/>
      <c r="AT987" s="79"/>
      <c r="AU987" s="79"/>
      <c r="AV987" s="79"/>
      <c r="AW987" s="79"/>
      <c r="AX987" s="79"/>
      <c r="AY987" s="79"/>
      <c r="AZ987" s="79"/>
      <c r="BA987">
        <v>47</v>
      </c>
      <c r="BB987" s="78" t="str">
        <f>REPLACE(INDEX(GroupVertices[Group], MATCH(Edges24[[#This Row],[Vertex 1]],GroupVertices[Vertex],0)),1,1,"")</f>
        <v>14</v>
      </c>
      <c r="BC987" s="78" t="str">
        <f>REPLACE(INDEX(GroupVertices[Group], MATCH(Edges24[[#This Row],[Vertex 2]],GroupVertices[Vertex],0)),1,1,"")</f>
        <v>14</v>
      </c>
      <c r="BD987" s="48">
        <v>0</v>
      </c>
      <c r="BE987" s="49">
        <v>0</v>
      </c>
      <c r="BF987" s="48">
        <v>0</v>
      </c>
      <c r="BG987" s="49">
        <v>0</v>
      </c>
      <c r="BH987" s="48">
        <v>0</v>
      </c>
      <c r="BI987" s="49">
        <v>0</v>
      </c>
      <c r="BJ987" s="48">
        <v>25</v>
      </c>
      <c r="BK987" s="49">
        <v>100</v>
      </c>
      <c r="BL987" s="48">
        <v>25</v>
      </c>
    </row>
    <row r="988" spans="1:64" x14ac:dyDescent="0.25">
      <c r="A988" s="64" t="s">
        <v>761</v>
      </c>
      <c r="B988" s="64" t="s">
        <v>866</v>
      </c>
      <c r="C988" s="65"/>
      <c r="D988" s="66"/>
      <c r="E988" s="67"/>
      <c r="F988" s="68"/>
      <c r="G988" s="65"/>
      <c r="H988" s="69"/>
      <c r="I988" s="70"/>
      <c r="J988" s="70"/>
      <c r="K988" s="34" t="s">
        <v>65</v>
      </c>
      <c r="L988" s="77">
        <v>1501</v>
      </c>
      <c r="M988" s="77"/>
      <c r="N988" s="72"/>
      <c r="O988" s="79" t="s">
        <v>999</v>
      </c>
      <c r="P988" s="81">
        <v>43168.687939814816</v>
      </c>
      <c r="Q988" s="79" t="s">
        <v>1822</v>
      </c>
      <c r="R988" s="83" t="s">
        <v>2430</v>
      </c>
      <c r="S988" s="79" t="s">
        <v>2560</v>
      </c>
      <c r="T988" s="79" t="s">
        <v>3042</v>
      </c>
      <c r="U988" s="79"/>
      <c r="V988" s="83" t="s">
        <v>3864</v>
      </c>
      <c r="W988" s="81">
        <v>43168.687939814816</v>
      </c>
      <c r="X988" s="83" t="s">
        <v>4863</v>
      </c>
      <c r="Y988" s="79"/>
      <c r="Z988" s="79"/>
      <c r="AA988" s="85" t="s">
        <v>6071</v>
      </c>
      <c r="AB988" s="79"/>
      <c r="AC988" s="79" t="b">
        <v>0</v>
      </c>
      <c r="AD988" s="79">
        <v>0</v>
      </c>
      <c r="AE988" s="85" t="s">
        <v>6296</v>
      </c>
      <c r="AF988" s="79" t="b">
        <v>0</v>
      </c>
      <c r="AG988" s="79" t="s">
        <v>6304</v>
      </c>
      <c r="AH988" s="79"/>
      <c r="AI988" s="85" t="s">
        <v>6296</v>
      </c>
      <c r="AJ988" s="79" t="b">
        <v>0</v>
      </c>
      <c r="AK988" s="79">
        <v>0</v>
      </c>
      <c r="AL988" s="85" t="s">
        <v>6296</v>
      </c>
      <c r="AM988" s="79" t="s">
        <v>6336</v>
      </c>
      <c r="AN988" s="79" t="b">
        <v>0</v>
      </c>
      <c r="AO988" s="85" t="s">
        <v>6071</v>
      </c>
      <c r="AP988" s="79" t="s">
        <v>176</v>
      </c>
      <c r="AQ988" s="79">
        <v>0</v>
      </c>
      <c r="AR988" s="79">
        <v>0</v>
      </c>
      <c r="AS988" s="79"/>
      <c r="AT988" s="79"/>
      <c r="AU988" s="79"/>
      <c r="AV988" s="79"/>
      <c r="AW988" s="79"/>
      <c r="AX988" s="79"/>
      <c r="AY988" s="79"/>
      <c r="AZ988" s="79"/>
      <c r="BA988">
        <v>47</v>
      </c>
      <c r="BB988" s="78" t="str">
        <f>REPLACE(INDEX(GroupVertices[Group], MATCH(Edges24[[#This Row],[Vertex 1]],GroupVertices[Vertex],0)),1,1,"")</f>
        <v>14</v>
      </c>
      <c r="BC988" s="78" t="str">
        <f>REPLACE(INDEX(GroupVertices[Group], MATCH(Edges24[[#This Row],[Vertex 2]],GroupVertices[Vertex],0)),1,1,"")</f>
        <v>14</v>
      </c>
      <c r="BD988" s="48">
        <v>0</v>
      </c>
      <c r="BE988" s="49">
        <v>0</v>
      </c>
      <c r="BF988" s="48">
        <v>0</v>
      </c>
      <c r="BG988" s="49">
        <v>0</v>
      </c>
      <c r="BH988" s="48">
        <v>0</v>
      </c>
      <c r="BI988" s="49">
        <v>0</v>
      </c>
      <c r="BJ988" s="48">
        <v>26</v>
      </c>
      <c r="BK988" s="49">
        <v>100</v>
      </c>
      <c r="BL988" s="48">
        <v>26</v>
      </c>
    </row>
    <row r="989" spans="1:64" x14ac:dyDescent="0.25">
      <c r="A989" s="64" t="s">
        <v>761</v>
      </c>
      <c r="B989" s="64" t="s">
        <v>866</v>
      </c>
      <c r="C989" s="65"/>
      <c r="D989" s="66"/>
      <c r="E989" s="67"/>
      <c r="F989" s="68"/>
      <c r="G989" s="65"/>
      <c r="H989" s="69"/>
      <c r="I989" s="70"/>
      <c r="J989" s="70"/>
      <c r="K989" s="34" t="s">
        <v>65</v>
      </c>
      <c r="L989" s="77">
        <v>1502</v>
      </c>
      <c r="M989" s="77"/>
      <c r="N989" s="72"/>
      <c r="O989" s="79" t="s">
        <v>999</v>
      </c>
      <c r="P989" s="81">
        <v>43169.625335648147</v>
      </c>
      <c r="Q989" s="79" t="s">
        <v>1823</v>
      </c>
      <c r="R989" s="83" t="s">
        <v>2431</v>
      </c>
      <c r="S989" s="79" t="s">
        <v>2560</v>
      </c>
      <c r="T989" s="79" t="s">
        <v>3043</v>
      </c>
      <c r="U989" s="79"/>
      <c r="V989" s="83" t="s">
        <v>3864</v>
      </c>
      <c r="W989" s="81">
        <v>43169.625335648147</v>
      </c>
      <c r="X989" s="83" t="s">
        <v>4864</v>
      </c>
      <c r="Y989" s="79"/>
      <c r="Z989" s="79"/>
      <c r="AA989" s="85" t="s">
        <v>6072</v>
      </c>
      <c r="AB989" s="79"/>
      <c r="AC989" s="79" t="b">
        <v>0</v>
      </c>
      <c r="AD989" s="79">
        <v>1</v>
      </c>
      <c r="AE989" s="85" t="s">
        <v>6296</v>
      </c>
      <c r="AF989" s="79" t="b">
        <v>0</v>
      </c>
      <c r="AG989" s="79" t="s">
        <v>6304</v>
      </c>
      <c r="AH989" s="79"/>
      <c r="AI989" s="85" t="s">
        <v>6296</v>
      </c>
      <c r="AJ989" s="79" t="b">
        <v>0</v>
      </c>
      <c r="AK989" s="79">
        <v>0</v>
      </c>
      <c r="AL989" s="85" t="s">
        <v>6296</v>
      </c>
      <c r="AM989" s="79" t="s">
        <v>6336</v>
      </c>
      <c r="AN989" s="79" t="b">
        <v>0</v>
      </c>
      <c r="AO989" s="85" t="s">
        <v>6072</v>
      </c>
      <c r="AP989" s="79" t="s">
        <v>176</v>
      </c>
      <c r="AQ989" s="79">
        <v>0</v>
      </c>
      <c r="AR989" s="79">
        <v>0</v>
      </c>
      <c r="AS989" s="79"/>
      <c r="AT989" s="79"/>
      <c r="AU989" s="79"/>
      <c r="AV989" s="79"/>
      <c r="AW989" s="79"/>
      <c r="AX989" s="79"/>
      <c r="AY989" s="79"/>
      <c r="AZ989" s="79"/>
      <c r="BA989">
        <v>47</v>
      </c>
      <c r="BB989" s="78" t="str">
        <f>REPLACE(INDEX(GroupVertices[Group], MATCH(Edges24[[#This Row],[Vertex 1]],GroupVertices[Vertex],0)),1,1,"")</f>
        <v>14</v>
      </c>
      <c r="BC989" s="78" t="str">
        <f>REPLACE(INDEX(GroupVertices[Group], MATCH(Edges24[[#This Row],[Vertex 2]],GroupVertices[Vertex],0)),1,1,"")</f>
        <v>14</v>
      </c>
      <c r="BD989" s="48">
        <v>0</v>
      </c>
      <c r="BE989" s="49">
        <v>0</v>
      </c>
      <c r="BF989" s="48">
        <v>0</v>
      </c>
      <c r="BG989" s="49">
        <v>0</v>
      </c>
      <c r="BH989" s="48">
        <v>0</v>
      </c>
      <c r="BI989" s="49">
        <v>0</v>
      </c>
      <c r="BJ989" s="48">
        <v>29</v>
      </c>
      <c r="BK989" s="49">
        <v>100</v>
      </c>
      <c r="BL989" s="48">
        <v>29</v>
      </c>
    </row>
    <row r="990" spans="1:64" x14ac:dyDescent="0.25">
      <c r="A990" s="64" t="s">
        <v>761</v>
      </c>
      <c r="B990" s="64" t="s">
        <v>866</v>
      </c>
      <c r="C990" s="65"/>
      <c r="D990" s="66"/>
      <c r="E990" s="67"/>
      <c r="F990" s="68"/>
      <c r="G990" s="65"/>
      <c r="H990" s="69"/>
      <c r="I990" s="70"/>
      <c r="J990" s="70"/>
      <c r="K990" s="34" t="s">
        <v>65</v>
      </c>
      <c r="L990" s="77">
        <v>1503</v>
      </c>
      <c r="M990" s="77"/>
      <c r="N990" s="72"/>
      <c r="O990" s="79" t="s">
        <v>999</v>
      </c>
      <c r="P990" s="81">
        <v>43169.635567129626</v>
      </c>
      <c r="Q990" s="79" t="s">
        <v>1824</v>
      </c>
      <c r="R990" s="83" t="s">
        <v>2112</v>
      </c>
      <c r="S990" s="79" t="s">
        <v>2560</v>
      </c>
      <c r="T990" s="79" t="s">
        <v>3044</v>
      </c>
      <c r="U990" s="79"/>
      <c r="V990" s="83" t="s">
        <v>3864</v>
      </c>
      <c r="W990" s="81">
        <v>43169.635567129626</v>
      </c>
      <c r="X990" s="83" t="s">
        <v>4865</v>
      </c>
      <c r="Y990" s="79"/>
      <c r="Z990" s="79"/>
      <c r="AA990" s="85" t="s">
        <v>6073</v>
      </c>
      <c r="AB990" s="79"/>
      <c r="AC990" s="79" t="b">
        <v>0</v>
      </c>
      <c r="AD990" s="79">
        <v>0</v>
      </c>
      <c r="AE990" s="85" t="s">
        <v>6296</v>
      </c>
      <c r="AF990" s="79" t="b">
        <v>0</v>
      </c>
      <c r="AG990" s="79" t="s">
        <v>6304</v>
      </c>
      <c r="AH990" s="79"/>
      <c r="AI990" s="85" t="s">
        <v>6296</v>
      </c>
      <c r="AJ990" s="79" t="b">
        <v>0</v>
      </c>
      <c r="AK990" s="79">
        <v>1</v>
      </c>
      <c r="AL990" s="85" t="s">
        <v>6296</v>
      </c>
      <c r="AM990" s="79" t="s">
        <v>6336</v>
      </c>
      <c r="AN990" s="79" t="b">
        <v>0</v>
      </c>
      <c r="AO990" s="85" t="s">
        <v>6073</v>
      </c>
      <c r="AP990" s="79" t="s">
        <v>176</v>
      </c>
      <c r="AQ990" s="79">
        <v>0</v>
      </c>
      <c r="AR990" s="79">
        <v>0</v>
      </c>
      <c r="AS990" s="79"/>
      <c r="AT990" s="79"/>
      <c r="AU990" s="79"/>
      <c r="AV990" s="79"/>
      <c r="AW990" s="79"/>
      <c r="AX990" s="79"/>
      <c r="AY990" s="79"/>
      <c r="AZ990" s="79"/>
      <c r="BA990">
        <v>47</v>
      </c>
      <c r="BB990" s="78" t="str">
        <f>REPLACE(INDEX(GroupVertices[Group], MATCH(Edges24[[#This Row],[Vertex 1]],GroupVertices[Vertex],0)),1,1,"")</f>
        <v>14</v>
      </c>
      <c r="BC990" s="78" t="str">
        <f>REPLACE(INDEX(GroupVertices[Group], MATCH(Edges24[[#This Row],[Vertex 2]],GroupVertices[Vertex],0)),1,1,"")</f>
        <v>14</v>
      </c>
      <c r="BD990" s="48">
        <v>0</v>
      </c>
      <c r="BE990" s="49">
        <v>0</v>
      </c>
      <c r="BF990" s="48">
        <v>0</v>
      </c>
      <c r="BG990" s="49">
        <v>0</v>
      </c>
      <c r="BH990" s="48">
        <v>0</v>
      </c>
      <c r="BI990" s="49">
        <v>0</v>
      </c>
      <c r="BJ990" s="48">
        <v>31</v>
      </c>
      <c r="BK990" s="49">
        <v>100</v>
      </c>
      <c r="BL990" s="48">
        <v>31</v>
      </c>
    </row>
    <row r="991" spans="1:64" x14ac:dyDescent="0.25">
      <c r="A991" s="64" t="s">
        <v>761</v>
      </c>
      <c r="B991" s="64" t="s">
        <v>866</v>
      </c>
      <c r="C991" s="65"/>
      <c r="D991" s="66"/>
      <c r="E991" s="67"/>
      <c r="F991" s="68"/>
      <c r="G991" s="65"/>
      <c r="H991" s="69"/>
      <c r="I991" s="70"/>
      <c r="J991" s="70"/>
      <c r="K991" s="34" t="s">
        <v>65</v>
      </c>
      <c r="L991" s="77">
        <v>1504</v>
      </c>
      <c r="M991" s="77"/>
      <c r="N991" s="72"/>
      <c r="O991" s="79" t="s">
        <v>999</v>
      </c>
      <c r="P991" s="81">
        <v>43169.646099537036</v>
      </c>
      <c r="Q991" s="79" t="s">
        <v>1825</v>
      </c>
      <c r="R991" s="83" t="s">
        <v>2287</v>
      </c>
      <c r="S991" s="79" t="s">
        <v>2560</v>
      </c>
      <c r="T991" s="79" t="s">
        <v>3045</v>
      </c>
      <c r="U991" s="79"/>
      <c r="V991" s="83" t="s">
        <v>3864</v>
      </c>
      <c r="W991" s="81">
        <v>43169.646099537036</v>
      </c>
      <c r="X991" s="83" t="s">
        <v>4866</v>
      </c>
      <c r="Y991" s="79"/>
      <c r="Z991" s="79"/>
      <c r="AA991" s="85" t="s">
        <v>6074</v>
      </c>
      <c r="AB991" s="79"/>
      <c r="AC991" s="79" t="b">
        <v>0</v>
      </c>
      <c r="AD991" s="79">
        <v>0</v>
      </c>
      <c r="AE991" s="85" t="s">
        <v>6296</v>
      </c>
      <c r="AF991" s="79" t="b">
        <v>0</v>
      </c>
      <c r="AG991" s="79" t="s">
        <v>6304</v>
      </c>
      <c r="AH991" s="79"/>
      <c r="AI991" s="85" t="s">
        <v>6296</v>
      </c>
      <c r="AJ991" s="79" t="b">
        <v>0</v>
      </c>
      <c r="AK991" s="79">
        <v>0</v>
      </c>
      <c r="AL991" s="85" t="s">
        <v>6296</v>
      </c>
      <c r="AM991" s="79" t="s">
        <v>6336</v>
      </c>
      <c r="AN991" s="79" t="b">
        <v>0</v>
      </c>
      <c r="AO991" s="85" t="s">
        <v>6074</v>
      </c>
      <c r="AP991" s="79" t="s">
        <v>176</v>
      </c>
      <c r="AQ991" s="79">
        <v>0</v>
      </c>
      <c r="AR991" s="79">
        <v>0</v>
      </c>
      <c r="AS991" s="79"/>
      <c r="AT991" s="79"/>
      <c r="AU991" s="79"/>
      <c r="AV991" s="79"/>
      <c r="AW991" s="79"/>
      <c r="AX991" s="79"/>
      <c r="AY991" s="79"/>
      <c r="AZ991" s="79"/>
      <c r="BA991">
        <v>47</v>
      </c>
      <c r="BB991" s="78" t="str">
        <f>REPLACE(INDEX(GroupVertices[Group], MATCH(Edges24[[#This Row],[Vertex 1]],GroupVertices[Vertex],0)),1,1,"")</f>
        <v>14</v>
      </c>
      <c r="BC991" s="78" t="str">
        <f>REPLACE(INDEX(GroupVertices[Group], MATCH(Edges24[[#This Row],[Vertex 2]],GroupVertices[Vertex],0)),1,1,"")</f>
        <v>14</v>
      </c>
      <c r="BD991" s="48">
        <v>0</v>
      </c>
      <c r="BE991" s="49">
        <v>0</v>
      </c>
      <c r="BF991" s="48">
        <v>0</v>
      </c>
      <c r="BG991" s="49">
        <v>0</v>
      </c>
      <c r="BH991" s="48">
        <v>0</v>
      </c>
      <c r="BI991" s="49">
        <v>0</v>
      </c>
      <c r="BJ991" s="48">
        <v>28</v>
      </c>
      <c r="BK991" s="49">
        <v>100</v>
      </c>
      <c r="BL991" s="48">
        <v>28</v>
      </c>
    </row>
    <row r="992" spans="1:64" x14ac:dyDescent="0.25">
      <c r="A992" s="64" t="s">
        <v>761</v>
      </c>
      <c r="B992" s="64" t="s">
        <v>866</v>
      </c>
      <c r="C992" s="65"/>
      <c r="D992" s="66"/>
      <c r="E992" s="67"/>
      <c r="F992" s="68"/>
      <c r="G992" s="65"/>
      <c r="H992" s="69"/>
      <c r="I992" s="70"/>
      <c r="J992" s="70"/>
      <c r="K992" s="34" t="s">
        <v>65</v>
      </c>
      <c r="L992" s="77">
        <v>1505</v>
      </c>
      <c r="M992" s="77"/>
      <c r="N992" s="72"/>
      <c r="O992" s="79" t="s">
        <v>999</v>
      </c>
      <c r="P992" s="81">
        <v>43169.656388888892</v>
      </c>
      <c r="Q992" s="79" t="s">
        <v>1826</v>
      </c>
      <c r="R992" s="83" t="s">
        <v>2432</v>
      </c>
      <c r="S992" s="79" t="s">
        <v>2560</v>
      </c>
      <c r="T992" s="79" t="s">
        <v>3033</v>
      </c>
      <c r="U992" s="79"/>
      <c r="V992" s="83" t="s">
        <v>3864</v>
      </c>
      <c r="W992" s="81">
        <v>43169.656388888892</v>
      </c>
      <c r="X992" s="83" t="s">
        <v>4867</v>
      </c>
      <c r="Y992" s="79"/>
      <c r="Z992" s="79"/>
      <c r="AA992" s="85" t="s">
        <v>6075</v>
      </c>
      <c r="AB992" s="79"/>
      <c r="AC992" s="79" t="b">
        <v>0</v>
      </c>
      <c r="AD992" s="79">
        <v>0</v>
      </c>
      <c r="AE992" s="85" t="s">
        <v>6296</v>
      </c>
      <c r="AF992" s="79" t="b">
        <v>0</v>
      </c>
      <c r="AG992" s="79" t="s">
        <v>6304</v>
      </c>
      <c r="AH992" s="79"/>
      <c r="AI992" s="85" t="s">
        <v>6296</v>
      </c>
      <c r="AJ992" s="79" t="b">
        <v>0</v>
      </c>
      <c r="AK992" s="79">
        <v>0</v>
      </c>
      <c r="AL992" s="85" t="s">
        <v>6296</v>
      </c>
      <c r="AM992" s="79" t="s">
        <v>6336</v>
      </c>
      <c r="AN992" s="79" t="b">
        <v>0</v>
      </c>
      <c r="AO992" s="85" t="s">
        <v>6075</v>
      </c>
      <c r="AP992" s="79" t="s">
        <v>176</v>
      </c>
      <c r="AQ992" s="79">
        <v>0</v>
      </c>
      <c r="AR992" s="79">
        <v>0</v>
      </c>
      <c r="AS992" s="79"/>
      <c r="AT992" s="79"/>
      <c r="AU992" s="79"/>
      <c r="AV992" s="79"/>
      <c r="AW992" s="79"/>
      <c r="AX992" s="79"/>
      <c r="AY992" s="79"/>
      <c r="AZ992" s="79"/>
      <c r="BA992">
        <v>47</v>
      </c>
      <c r="BB992" s="78" t="str">
        <f>REPLACE(INDEX(GroupVertices[Group], MATCH(Edges24[[#This Row],[Vertex 1]],GroupVertices[Vertex],0)),1,1,"")</f>
        <v>14</v>
      </c>
      <c r="BC992" s="78" t="str">
        <f>REPLACE(INDEX(GroupVertices[Group], MATCH(Edges24[[#This Row],[Vertex 2]],GroupVertices[Vertex],0)),1,1,"")</f>
        <v>14</v>
      </c>
      <c r="BD992" s="48">
        <v>0</v>
      </c>
      <c r="BE992" s="49">
        <v>0</v>
      </c>
      <c r="BF992" s="48">
        <v>0</v>
      </c>
      <c r="BG992" s="49">
        <v>0</v>
      </c>
      <c r="BH992" s="48">
        <v>0</v>
      </c>
      <c r="BI992" s="49">
        <v>0</v>
      </c>
      <c r="BJ992" s="48">
        <v>26</v>
      </c>
      <c r="BK992" s="49">
        <v>100</v>
      </c>
      <c r="BL992" s="48">
        <v>26</v>
      </c>
    </row>
    <row r="993" spans="1:64" x14ac:dyDescent="0.25">
      <c r="A993" s="64" t="s">
        <v>761</v>
      </c>
      <c r="B993" s="64" t="s">
        <v>866</v>
      </c>
      <c r="C993" s="65"/>
      <c r="D993" s="66"/>
      <c r="E993" s="67"/>
      <c r="F993" s="68"/>
      <c r="G993" s="65"/>
      <c r="H993" s="69"/>
      <c r="I993" s="70"/>
      <c r="J993" s="70"/>
      <c r="K993" s="34" t="s">
        <v>65</v>
      </c>
      <c r="L993" s="77">
        <v>1506</v>
      </c>
      <c r="M993" s="77"/>
      <c r="N993" s="72"/>
      <c r="O993" s="79" t="s">
        <v>999</v>
      </c>
      <c r="P993" s="81">
        <v>43169.667083333334</v>
      </c>
      <c r="Q993" s="79" t="s">
        <v>1827</v>
      </c>
      <c r="R993" s="83" t="s">
        <v>2433</v>
      </c>
      <c r="S993" s="79" t="s">
        <v>2560</v>
      </c>
      <c r="T993" s="79" t="s">
        <v>3033</v>
      </c>
      <c r="U993" s="79"/>
      <c r="V993" s="83" t="s">
        <v>3864</v>
      </c>
      <c r="W993" s="81">
        <v>43169.667083333334</v>
      </c>
      <c r="X993" s="83" t="s">
        <v>4868</v>
      </c>
      <c r="Y993" s="79"/>
      <c r="Z993" s="79"/>
      <c r="AA993" s="85" t="s">
        <v>6076</v>
      </c>
      <c r="AB993" s="79"/>
      <c r="AC993" s="79" t="b">
        <v>0</v>
      </c>
      <c r="AD993" s="79">
        <v>0</v>
      </c>
      <c r="AE993" s="85" t="s">
        <v>6296</v>
      </c>
      <c r="AF993" s="79" t="b">
        <v>0</v>
      </c>
      <c r="AG993" s="79" t="s">
        <v>6304</v>
      </c>
      <c r="AH993" s="79"/>
      <c r="AI993" s="85" t="s">
        <v>6296</v>
      </c>
      <c r="AJ993" s="79" t="b">
        <v>0</v>
      </c>
      <c r="AK993" s="79">
        <v>0</v>
      </c>
      <c r="AL993" s="85" t="s">
        <v>6296</v>
      </c>
      <c r="AM993" s="79" t="s">
        <v>6336</v>
      </c>
      <c r="AN993" s="79" t="b">
        <v>0</v>
      </c>
      <c r="AO993" s="85" t="s">
        <v>6076</v>
      </c>
      <c r="AP993" s="79" t="s">
        <v>176</v>
      </c>
      <c r="AQ993" s="79">
        <v>0</v>
      </c>
      <c r="AR993" s="79">
        <v>0</v>
      </c>
      <c r="AS993" s="79"/>
      <c r="AT993" s="79"/>
      <c r="AU993" s="79"/>
      <c r="AV993" s="79"/>
      <c r="AW993" s="79"/>
      <c r="AX993" s="79"/>
      <c r="AY993" s="79"/>
      <c r="AZ993" s="79"/>
      <c r="BA993">
        <v>47</v>
      </c>
      <c r="BB993" s="78" t="str">
        <f>REPLACE(INDEX(GroupVertices[Group], MATCH(Edges24[[#This Row],[Vertex 1]],GroupVertices[Vertex],0)),1,1,"")</f>
        <v>14</v>
      </c>
      <c r="BC993" s="78" t="str">
        <f>REPLACE(INDEX(GroupVertices[Group], MATCH(Edges24[[#This Row],[Vertex 2]],GroupVertices[Vertex],0)),1,1,"")</f>
        <v>14</v>
      </c>
      <c r="BD993" s="48">
        <v>1</v>
      </c>
      <c r="BE993" s="49">
        <v>3.8461538461538463</v>
      </c>
      <c r="BF993" s="48">
        <v>0</v>
      </c>
      <c r="BG993" s="49">
        <v>0</v>
      </c>
      <c r="BH993" s="48">
        <v>0</v>
      </c>
      <c r="BI993" s="49">
        <v>0</v>
      </c>
      <c r="BJ993" s="48">
        <v>25</v>
      </c>
      <c r="BK993" s="49">
        <v>96.15384615384616</v>
      </c>
      <c r="BL993" s="48">
        <v>26</v>
      </c>
    </row>
    <row r="994" spans="1:64" x14ac:dyDescent="0.25">
      <c r="A994" s="64" t="s">
        <v>761</v>
      </c>
      <c r="B994" s="64" t="s">
        <v>866</v>
      </c>
      <c r="C994" s="65"/>
      <c r="D994" s="66"/>
      <c r="E994" s="67"/>
      <c r="F994" s="68"/>
      <c r="G994" s="65"/>
      <c r="H994" s="69"/>
      <c r="I994" s="70"/>
      <c r="J994" s="70"/>
      <c r="K994" s="34" t="s">
        <v>65</v>
      </c>
      <c r="L994" s="77">
        <v>1507</v>
      </c>
      <c r="M994" s="77"/>
      <c r="N994" s="72"/>
      <c r="O994" s="79" t="s">
        <v>999</v>
      </c>
      <c r="P994" s="81">
        <v>43169.677233796298</v>
      </c>
      <c r="Q994" s="79" t="s">
        <v>1828</v>
      </c>
      <c r="R994" s="83" t="s">
        <v>2434</v>
      </c>
      <c r="S994" s="79" t="s">
        <v>2560</v>
      </c>
      <c r="T994" s="79" t="s">
        <v>3046</v>
      </c>
      <c r="U994" s="79"/>
      <c r="V994" s="83" t="s">
        <v>3864</v>
      </c>
      <c r="W994" s="81">
        <v>43169.677233796298</v>
      </c>
      <c r="X994" s="83" t="s">
        <v>4869</v>
      </c>
      <c r="Y994" s="79"/>
      <c r="Z994" s="79"/>
      <c r="AA994" s="85" t="s">
        <v>6077</v>
      </c>
      <c r="AB994" s="79"/>
      <c r="AC994" s="79" t="b">
        <v>0</v>
      </c>
      <c r="AD994" s="79">
        <v>1</v>
      </c>
      <c r="AE994" s="85" t="s">
        <v>6296</v>
      </c>
      <c r="AF994" s="79" t="b">
        <v>0</v>
      </c>
      <c r="AG994" s="79" t="s">
        <v>6304</v>
      </c>
      <c r="AH994" s="79"/>
      <c r="AI994" s="85" t="s">
        <v>6296</v>
      </c>
      <c r="AJ994" s="79" t="b">
        <v>0</v>
      </c>
      <c r="AK994" s="79">
        <v>1</v>
      </c>
      <c r="AL994" s="85" t="s">
        <v>6296</v>
      </c>
      <c r="AM994" s="79" t="s">
        <v>6336</v>
      </c>
      <c r="AN994" s="79" t="b">
        <v>0</v>
      </c>
      <c r="AO994" s="85" t="s">
        <v>6077</v>
      </c>
      <c r="AP994" s="79" t="s">
        <v>176</v>
      </c>
      <c r="AQ994" s="79">
        <v>0</v>
      </c>
      <c r="AR994" s="79">
        <v>0</v>
      </c>
      <c r="AS994" s="79"/>
      <c r="AT994" s="79"/>
      <c r="AU994" s="79"/>
      <c r="AV994" s="79"/>
      <c r="AW994" s="79"/>
      <c r="AX994" s="79"/>
      <c r="AY994" s="79"/>
      <c r="AZ994" s="79"/>
      <c r="BA994">
        <v>47</v>
      </c>
      <c r="BB994" s="78" t="str">
        <f>REPLACE(INDEX(GroupVertices[Group], MATCH(Edges24[[#This Row],[Vertex 1]],GroupVertices[Vertex],0)),1,1,"")</f>
        <v>14</v>
      </c>
      <c r="BC994" s="78" t="str">
        <f>REPLACE(INDEX(GroupVertices[Group], MATCH(Edges24[[#This Row],[Vertex 2]],GroupVertices[Vertex],0)),1,1,"")</f>
        <v>14</v>
      </c>
      <c r="BD994" s="48">
        <v>0</v>
      </c>
      <c r="BE994" s="49">
        <v>0</v>
      </c>
      <c r="BF994" s="48">
        <v>0</v>
      </c>
      <c r="BG994" s="49">
        <v>0</v>
      </c>
      <c r="BH994" s="48">
        <v>0</v>
      </c>
      <c r="BI994" s="49">
        <v>0</v>
      </c>
      <c r="BJ994" s="48">
        <v>25</v>
      </c>
      <c r="BK994" s="49">
        <v>100</v>
      </c>
      <c r="BL994" s="48">
        <v>25</v>
      </c>
    </row>
    <row r="995" spans="1:64" x14ac:dyDescent="0.25">
      <c r="A995" s="64" t="s">
        <v>761</v>
      </c>
      <c r="B995" s="64" t="s">
        <v>866</v>
      </c>
      <c r="C995" s="65"/>
      <c r="D995" s="66"/>
      <c r="E995" s="67"/>
      <c r="F995" s="68"/>
      <c r="G995" s="65"/>
      <c r="H995" s="69"/>
      <c r="I995" s="70"/>
      <c r="J995" s="70"/>
      <c r="K995" s="34" t="s">
        <v>65</v>
      </c>
      <c r="L995" s="77">
        <v>1508</v>
      </c>
      <c r="M995" s="77"/>
      <c r="N995" s="72"/>
      <c r="O995" s="79" t="s">
        <v>999</v>
      </c>
      <c r="P995" s="81">
        <v>43169.687777777777</v>
      </c>
      <c r="Q995" s="79" t="s">
        <v>1829</v>
      </c>
      <c r="R995" s="83" t="s">
        <v>2435</v>
      </c>
      <c r="S995" s="79" t="s">
        <v>2560</v>
      </c>
      <c r="T995" s="79" t="s">
        <v>3043</v>
      </c>
      <c r="U995" s="79"/>
      <c r="V995" s="83" t="s">
        <v>3864</v>
      </c>
      <c r="W995" s="81">
        <v>43169.687777777777</v>
      </c>
      <c r="X995" s="83" t="s">
        <v>4870</v>
      </c>
      <c r="Y995" s="79"/>
      <c r="Z995" s="79"/>
      <c r="AA995" s="85" t="s">
        <v>6078</v>
      </c>
      <c r="AB995" s="79"/>
      <c r="AC995" s="79" t="b">
        <v>0</v>
      </c>
      <c r="AD995" s="79">
        <v>0</v>
      </c>
      <c r="AE995" s="85" t="s">
        <v>6296</v>
      </c>
      <c r="AF995" s="79" t="b">
        <v>0</v>
      </c>
      <c r="AG995" s="79" t="s">
        <v>6304</v>
      </c>
      <c r="AH995" s="79"/>
      <c r="AI995" s="85" t="s">
        <v>6296</v>
      </c>
      <c r="AJ995" s="79" t="b">
        <v>0</v>
      </c>
      <c r="AK995" s="79">
        <v>0</v>
      </c>
      <c r="AL995" s="85" t="s">
        <v>6296</v>
      </c>
      <c r="AM995" s="79" t="s">
        <v>6336</v>
      </c>
      <c r="AN995" s="79" t="b">
        <v>0</v>
      </c>
      <c r="AO995" s="85" t="s">
        <v>6078</v>
      </c>
      <c r="AP995" s="79" t="s">
        <v>176</v>
      </c>
      <c r="AQ995" s="79">
        <v>0</v>
      </c>
      <c r="AR995" s="79">
        <v>0</v>
      </c>
      <c r="AS995" s="79"/>
      <c r="AT995" s="79"/>
      <c r="AU995" s="79"/>
      <c r="AV995" s="79"/>
      <c r="AW995" s="79"/>
      <c r="AX995" s="79"/>
      <c r="AY995" s="79"/>
      <c r="AZ995" s="79"/>
      <c r="BA995">
        <v>47</v>
      </c>
      <c r="BB995" s="78" t="str">
        <f>REPLACE(INDEX(GroupVertices[Group], MATCH(Edges24[[#This Row],[Vertex 1]],GroupVertices[Vertex],0)),1,1,"")</f>
        <v>14</v>
      </c>
      <c r="BC995" s="78" t="str">
        <f>REPLACE(INDEX(GroupVertices[Group], MATCH(Edges24[[#This Row],[Vertex 2]],GroupVertices[Vertex],0)),1,1,"")</f>
        <v>14</v>
      </c>
      <c r="BD995" s="48">
        <v>1</v>
      </c>
      <c r="BE995" s="49">
        <v>3.7037037037037037</v>
      </c>
      <c r="BF995" s="48">
        <v>0</v>
      </c>
      <c r="BG995" s="49">
        <v>0</v>
      </c>
      <c r="BH995" s="48">
        <v>0</v>
      </c>
      <c r="BI995" s="49">
        <v>0</v>
      </c>
      <c r="BJ995" s="48">
        <v>26</v>
      </c>
      <c r="BK995" s="49">
        <v>96.296296296296291</v>
      </c>
      <c r="BL995" s="48">
        <v>27</v>
      </c>
    </row>
    <row r="996" spans="1:64" x14ac:dyDescent="0.25">
      <c r="A996" s="64" t="s">
        <v>761</v>
      </c>
      <c r="B996" s="64" t="s">
        <v>866</v>
      </c>
      <c r="C996" s="65"/>
      <c r="D996" s="66"/>
      <c r="E996" s="67"/>
      <c r="F996" s="68"/>
      <c r="G996" s="65"/>
      <c r="H996" s="69"/>
      <c r="I996" s="70"/>
      <c r="J996" s="70"/>
      <c r="K996" s="34" t="s">
        <v>65</v>
      </c>
      <c r="L996" s="77">
        <v>1509</v>
      </c>
      <c r="M996" s="77"/>
      <c r="N996" s="72"/>
      <c r="O996" s="79" t="s">
        <v>999</v>
      </c>
      <c r="P996" s="81">
        <v>43170.63553240741</v>
      </c>
      <c r="Q996" s="79" t="s">
        <v>1830</v>
      </c>
      <c r="R996" s="83" t="s">
        <v>2436</v>
      </c>
      <c r="S996" s="79" t="s">
        <v>2560</v>
      </c>
      <c r="T996" s="79" t="s">
        <v>3047</v>
      </c>
      <c r="U996" s="79"/>
      <c r="V996" s="83" t="s">
        <v>3864</v>
      </c>
      <c r="W996" s="81">
        <v>43170.63553240741</v>
      </c>
      <c r="X996" s="83" t="s">
        <v>4871</v>
      </c>
      <c r="Y996" s="79"/>
      <c r="Z996" s="79"/>
      <c r="AA996" s="85" t="s">
        <v>6079</v>
      </c>
      <c r="AB996" s="79"/>
      <c r="AC996" s="79" t="b">
        <v>0</v>
      </c>
      <c r="AD996" s="79">
        <v>1</v>
      </c>
      <c r="AE996" s="85" t="s">
        <v>6296</v>
      </c>
      <c r="AF996" s="79" t="b">
        <v>0</v>
      </c>
      <c r="AG996" s="79" t="s">
        <v>6304</v>
      </c>
      <c r="AH996" s="79"/>
      <c r="AI996" s="85" t="s">
        <v>6296</v>
      </c>
      <c r="AJ996" s="79" t="b">
        <v>0</v>
      </c>
      <c r="AK996" s="79">
        <v>0</v>
      </c>
      <c r="AL996" s="85" t="s">
        <v>6296</v>
      </c>
      <c r="AM996" s="79" t="s">
        <v>6336</v>
      </c>
      <c r="AN996" s="79" t="b">
        <v>0</v>
      </c>
      <c r="AO996" s="85" t="s">
        <v>6079</v>
      </c>
      <c r="AP996" s="79" t="s">
        <v>176</v>
      </c>
      <c r="AQ996" s="79">
        <v>0</v>
      </c>
      <c r="AR996" s="79">
        <v>0</v>
      </c>
      <c r="AS996" s="79"/>
      <c r="AT996" s="79"/>
      <c r="AU996" s="79"/>
      <c r="AV996" s="79"/>
      <c r="AW996" s="79"/>
      <c r="AX996" s="79"/>
      <c r="AY996" s="79"/>
      <c r="AZ996" s="79"/>
      <c r="BA996">
        <v>47</v>
      </c>
      <c r="BB996" s="78" t="str">
        <f>REPLACE(INDEX(GroupVertices[Group], MATCH(Edges24[[#This Row],[Vertex 1]],GroupVertices[Vertex],0)),1,1,"")</f>
        <v>14</v>
      </c>
      <c r="BC996" s="78" t="str">
        <f>REPLACE(INDEX(GroupVertices[Group], MATCH(Edges24[[#This Row],[Vertex 2]],GroupVertices[Vertex],0)),1,1,"")</f>
        <v>14</v>
      </c>
      <c r="BD996" s="48">
        <v>0</v>
      </c>
      <c r="BE996" s="49">
        <v>0</v>
      </c>
      <c r="BF996" s="48">
        <v>0</v>
      </c>
      <c r="BG996" s="49">
        <v>0</v>
      </c>
      <c r="BH996" s="48">
        <v>0</v>
      </c>
      <c r="BI996" s="49">
        <v>0</v>
      </c>
      <c r="BJ996" s="48">
        <v>23</v>
      </c>
      <c r="BK996" s="49">
        <v>100</v>
      </c>
      <c r="BL996" s="48">
        <v>23</v>
      </c>
    </row>
    <row r="997" spans="1:64" x14ac:dyDescent="0.25">
      <c r="A997" s="64" t="s">
        <v>761</v>
      </c>
      <c r="B997" s="64" t="s">
        <v>866</v>
      </c>
      <c r="C997" s="65"/>
      <c r="D997" s="66"/>
      <c r="E997" s="67"/>
      <c r="F997" s="68"/>
      <c r="G997" s="65"/>
      <c r="H997" s="69"/>
      <c r="I997" s="70"/>
      <c r="J997" s="70"/>
      <c r="K997" s="34" t="s">
        <v>65</v>
      </c>
      <c r="L997" s="77">
        <v>1510</v>
      </c>
      <c r="M997" s="77"/>
      <c r="N997" s="72"/>
      <c r="O997" s="79" t="s">
        <v>999</v>
      </c>
      <c r="P997" s="81">
        <v>43170.656354166669</v>
      </c>
      <c r="Q997" s="79" t="s">
        <v>1831</v>
      </c>
      <c r="R997" s="83" t="s">
        <v>2437</v>
      </c>
      <c r="S997" s="79" t="s">
        <v>2560</v>
      </c>
      <c r="T997" s="79" t="s">
        <v>3048</v>
      </c>
      <c r="U997" s="79"/>
      <c r="V997" s="83" t="s">
        <v>3864</v>
      </c>
      <c r="W997" s="81">
        <v>43170.656354166669</v>
      </c>
      <c r="X997" s="83" t="s">
        <v>4872</v>
      </c>
      <c r="Y997" s="79"/>
      <c r="Z997" s="79"/>
      <c r="AA997" s="85" t="s">
        <v>6080</v>
      </c>
      <c r="AB997" s="79"/>
      <c r="AC997" s="79" t="b">
        <v>0</v>
      </c>
      <c r="AD997" s="79">
        <v>1</v>
      </c>
      <c r="AE997" s="85" t="s">
        <v>6296</v>
      </c>
      <c r="AF997" s="79" t="b">
        <v>0</v>
      </c>
      <c r="AG997" s="79" t="s">
        <v>6304</v>
      </c>
      <c r="AH997" s="79"/>
      <c r="AI997" s="85" t="s">
        <v>6296</v>
      </c>
      <c r="AJ997" s="79" t="b">
        <v>0</v>
      </c>
      <c r="AK997" s="79">
        <v>0</v>
      </c>
      <c r="AL997" s="85" t="s">
        <v>6296</v>
      </c>
      <c r="AM997" s="79" t="s">
        <v>6336</v>
      </c>
      <c r="AN997" s="79" t="b">
        <v>0</v>
      </c>
      <c r="AO997" s="85" t="s">
        <v>6080</v>
      </c>
      <c r="AP997" s="79" t="s">
        <v>176</v>
      </c>
      <c r="AQ997" s="79">
        <v>0</v>
      </c>
      <c r="AR997" s="79">
        <v>0</v>
      </c>
      <c r="AS997" s="79"/>
      <c r="AT997" s="79"/>
      <c r="AU997" s="79"/>
      <c r="AV997" s="79"/>
      <c r="AW997" s="79"/>
      <c r="AX997" s="79"/>
      <c r="AY997" s="79"/>
      <c r="AZ997" s="79"/>
      <c r="BA997">
        <v>47</v>
      </c>
      <c r="BB997" s="78" t="str">
        <f>REPLACE(INDEX(GroupVertices[Group], MATCH(Edges24[[#This Row],[Vertex 1]],GroupVertices[Vertex],0)),1,1,"")</f>
        <v>14</v>
      </c>
      <c r="BC997" s="78" t="str">
        <f>REPLACE(INDEX(GroupVertices[Group], MATCH(Edges24[[#This Row],[Vertex 2]],GroupVertices[Vertex],0)),1,1,"")</f>
        <v>14</v>
      </c>
      <c r="BD997" s="48">
        <v>2</v>
      </c>
      <c r="BE997" s="49">
        <v>8</v>
      </c>
      <c r="BF997" s="48">
        <v>0</v>
      </c>
      <c r="BG997" s="49">
        <v>0</v>
      </c>
      <c r="BH997" s="48">
        <v>0</v>
      </c>
      <c r="BI997" s="49">
        <v>0</v>
      </c>
      <c r="BJ997" s="48">
        <v>23</v>
      </c>
      <c r="BK997" s="49">
        <v>92</v>
      </c>
      <c r="BL997" s="48">
        <v>25</v>
      </c>
    </row>
    <row r="998" spans="1:64" x14ac:dyDescent="0.25">
      <c r="A998" s="64" t="s">
        <v>761</v>
      </c>
      <c r="B998" s="64" t="s">
        <v>866</v>
      </c>
      <c r="C998" s="65"/>
      <c r="D998" s="66"/>
      <c r="E998" s="67"/>
      <c r="F998" s="68"/>
      <c r="G998" s="65"/>
      <c r="H998" s="69"/>
      <c r="I998" s="70"/>
      <c r="J998" s="70"/>
      <c r="K998" s="34" t="s">
        <v>65</v>
      </c>
      <c r="L998" s="77">
        <v>1511</v>
      </c>
      <c r="M998" s="77"/>
      <c r="N998" s="72"/>
      <c r="O998" s="79" t="s">
        <v>999</v>
      </c>
      <c r="P998" s="81">
        <v>43170.677199074074</v>
      </c>
      <c r="Q998" s="79" t="s">
        <v>1832</v>
      </c>
      <c r="R998" s="83" t="s">
        <v>2438</v>
      </c>
      <c r="S998" s="79" t="s">
        <v>2560</v>
      </c>
      <c r="T998" s="79" t="s">
        <v>3049</v>
      </c>
      <c r="U998" s="79"/>
      <c r="V998" s="83" t="s">
        <v>3864</v>
      </c>
      <c r="W998" s="81">
        <v>43170.677199074074</v>
      </c>
      <c r="X998" s="83" t="s">
        <v>4873</v>
      </c>
      <c r="Y998" s="79"/>
      <c r="Z998" s="79"/>
      <c r="AA998" s="85" t="s">
        <v>6081</v>
      </c>
      <c r="AB998" s="79"/>
      <c r="AC998" s="79" t="b">
        <v>0</v>
      </c>
      <c r="AD998" s="79">
        <v>1</v>
      </c>
      <c r="AE998" s="85" t="s">
        <v>6296</v>
      </c>
      <c r="AF998" s="79" t="b">
        <v>0</v>
      </c>
      <c r="AG998" s="79" t="s">
        <v>6304</v>
      </c>
      <c r="AH998" s="79"/>
      <c r="AI998" s="85" t="s">
        <v>6296</v>
      </c>
      <c r="AJ998" s="79" t="b">
        <v>0</v>
      </c>
      <c r="AK998" s="79">
        <v>0</v>
      </c>
      <c r="AL998" s="85" t="s">
        <v>6296</v>
      </c>
      <c r="AM998" s="79" t="s">
        <v>6336</v>
      </c>
      <c r="AN998" s="79" t="b">
        <v>0</v>
      </c>
      <c r="AO998" s="85" t="s">
        <v>6081</v>
      </c>
      <c r="AP998" s="79" t="s">
        <v>176</v>
      </c>
      <c r="AQ998" s="79">
        <v>0</v>
      </c>
      <c r="AR998" s="79">
        <v>0</v>
      </c>
      <c r="AS998" s="79"/>
      <c r="AT998" s="79"/>
      <c r="AU998" s="79"/>
      <c r="AV998" s="79"/>
      <c r="AW998" s="79"/>
      <c r="AX998" s="79"/>
      <c r="AY998" s="79"/>
      <c r="AZ998" s="79"/>
      <c r="BA998">
        <v>47</v>
      </c>
      <c r="BB998" s="78" t="str">
        <f>REPLACE(INDEX(GroupVertices[Group], MATCH(Edges24[[#This Row],[Vertex 1]],GroupVertices[Vertex],0)),1,1,"")</f>
        <v>14</v>
      </c>
      <c r="BC998" s="78" t="str">
        <f>REPLACE(INDEX(GroupVertices[Group], MATCH(Edges24[[#This Row],[Vertex 2]],GroupVertices[Vertex],0)),1,1,"")</f>
        <v>14</v>
      </c>
      <c r="BD998" s="48">
        <v>0</v>
      </c>
      <c r="BE998" s="49">
        <v>0</v>
      </c>
      <c r="BF998" s="48">
        <v>0</v>
      </c>
      <c r="BG998" s="49">
        <v>0</v>
      </c>
      <c r="BH998" s="48">
        <v>0</v>
      </c>
      <c r="BI998" s="49">
        <v>0</v>
      </c>
      <c r="BJ998" s="48">
        <v>23</v>
      </c>
      <c r="BK998" s="49">
        <v>100</v>
      </c>
      <c r="BL998" s="48">
        <v>23</v>
      </c>
    </row>
    <row r="999" spans="1:64" x14ac:dyDescent="0.25">
      <c r="A999" s="64" t="s">
        <v>761</v>
      </c>
      <c r="B999" s="64" t="s">
        <v>866</v>
      </c>
      <c r="C999" s="65"/>
      <c r="D999" s="66"/>
      <c r="E999" s="67"/>
      <c r="F999" s="68"/>
      <c r="G999" s="65"/>
      <c r="H999" s="69"/>
      <c r="I999" s="70"/>
      <c r="J999" s="70"/>
      <c r="K999" s="34" t="s">
        <v>65</v>
      </c>
      <c r="L999" s="77">
        <v>1512</v>
      </c>
      <c r="M999" s="77"/>
      <c r="N999" s="72"/>
      <c r="O999" s="79" t="s">
        <v>999</v>
      </c>
      <c r="P999" s="81">
        <v>43170.687731481485</v>
      </c>
      <c r="Q999" s="79" t="s">
        <v>1833</v>
      </c>
      <c r="R999" s="83" t="s">
        <v>2277</v>
      </c>
      <c r="S999" s="79" t="s">
        <v>2560</v>
      </c>
      <c r="T999" s="79" t="s">
        <v>3050</v>
      </c>
      <c r="U999" s="79"/>
      <c r="V999" s="83" t="s">
        <v>3864</v>
      </c>
      <c r="W999" s="81">
        <v>43170.687731481485</v>
      </c>
      <c r="X999" s="83" t="s">
        <v>4874</v>
      </c>
      <c r="Y999" s="79"/>
      <c r="Z999" s="79"/>
      <c r="AA999" s="85" t="s">
        <v>6082</v>
      </c>
      <c r="AB999" s="79"/>
      <c r="AC999" s="79" t="b">
        <v>0</v>
      </c>
      <c r="AD999" s="79">
        <v>0</v>
      </c>
      <c r="AE999" s="85" t="s">
        <v>6296</v>
      </c>
      <c r="AF999" s="79" t="b">
        <v>0</v>
      </c>
      <c r="AG999" s="79" t="s">
        <v>6304</v>
      </c>
      <c r="AH999" s="79"/>
      <c r="AI999" s="85" t="s">
        <v>6296</v>
      </c>
      <c r="AJ999" s="79" t="b">
        <v>0</v>
      </c>
      <c r="AK999" s="79">
        <v>1</v>
      </c>
      <c r="AL999" s="85" t="s">
        <v>6296</v>
      </c>
      <c r="AM999" s="79" t="s">
        <v>6336</v>
      </c>
      <c r="AN999" s="79" t="b">
        <v>0</v>
      </c>
      <c r="AO999" s="85" t="s">
        <v>6082</v>
      </c>
      <c r="AP999" s="79" t="s">
        <v>176</v>
      </c>
      <c r="AQ999" s="79">
        <v>0</v>
      </c>
      <c r="AR999" s="79">
        <v>0</v>
      </c>
      <c r="AS999" s="79"/>
      <c r="AT999" s="79"/>
      <c r="AU999" s="79"/>
      <c r="AV999" s="79"/>
      <c r="AW999" s="79"/>
      <c r="AX999" s="79"/>
      <c r="AY999" s="79"/>
      <c r="AZ999" s="79"/>
      <c r="BA999">
        <v>47</v>
      </c>
      <c r="BB999" s="78" t="str">
        <f>REPLACE(INDEX(GroupVertices[Group], MATCH(Edges24[[#This Row],[Vertex 1]],GroupVertices[Vertex],0)),1,1,"")</f>
        <v>14</v>
      </c>
      <c r="BC999" s="78" t="str">
        <f>REPLACE(INDEX(GroupVertices[Group], MATCH(Edges24[[#This Row],[Vertex 2]],GroupVertices[Vertex],0)),1,1,"")</f>
        <v>14</v>
      </c>
      <c r="BD999" s="48">
        <v>1</v>
      </c>
      <c r="BE999" s="49">
        <v>3.4482758620689653</v>
      </c>
      <c r="BF999" s="48">
        <v>1</v>
      </c>
      <c r="BG999" s="49">
        <v>3.4482758620689653</v>
      </c>
      <c r="BH999" s="48">
        <v>0</v>
      </c>
      <c r="BI999" s="49">
        <v>0</v>
      </c>
      <c r="BJ999" s="48">
        <v>27</v>
      </c>
      <c r="BK999" s="49">
        <v>93.103448275862064</v>
      </c>
      <c r="BL999" s="48">
        <v>29</v>
      </c>
    </row>
    <row r="1000" spans="1:64" x14ac:dyDescent="0.25">
      <c r="A1000" s="64" t="s">
        <v>761</v>
      </c>
      <c r="B1000" s="64" t="s">
        <v>866</v>
      </c>
      <c r="C1000" s="65"/>
      <c r="D1000" s="66"/>
      <c r="E1000" s="67"/>
      <c r="F1000" s="68"/>
      <c r="G1000" s="65"/>
      <c r="H1000" s="69"/>
      <c r="I1000" s="70"/>
      <c r="J1000" s="70"/>
      <c r="K1000" s="34" t="s">
        <v>65</v>
      </c>
      <c r="L1000" s="77">
        <v>1513</v>
      </c>
      <c r="M1000" s="77"/>
      <c r="N1000" s="72"/>
      <c r="O1000" s="79" t="s">
        <v>999</v>
      </c>
      <c r="P1000" s="81">
        <v>43171.646203703705</v>
      </c>
      <c r="Q1000" s="79" t="s">
        <v>1834</v>
      </c>
      <c r="R1000" s="83" t="s">
        <v>2439</v>
      </c>
      <c r="S1000" s="79" t="s">
        <v>2560</v>
      </c>
      <c r="T1000" s="79" t="s">
        <v>3051</v>
      </c>
      <c r="U1000" s="79"/>
      <c r="V1000" s="83" t="s">
        <v>3864</v>
      </c>
      <c r="W1000" s="81">
        <v>43171.646203703705</v>
      </c>
      <c r="X1000" s="83" t="s">
        <v>4875</v>
      </c>
      <c r="Y1000" s="79"/>
      <c r="Z1000" s="79"/>
      <c r="AA1000" s="85" t="s">
        <v>6083</v>
      </c>
      <c r="AB1000" s="79"/>
      <c r="AC1000" s="79" t="b">
        <v>0</v>
      </c>
      <c r="AD1000" s="79">
        <v>1</v>
      </c>
      <c r="AE1000" s="85" t="s">
        <v>6296</v>
      </c>
      <c r="AF1000" s="79" t="b">
        <v>0</v>
      </c>
      <c r="AG1000" s="79" t="s">
        <v>6304</v>
      </c>
      <c r="AH1000" s="79"/>
      <c r="AI1000" s="85" t="s">
        <v>6296</v>
      </c>
      <c r="AJ1000" s="79" t="b">
        <v>0</v>
      </c>
      <c r="AK1000" s="79">
        <v>0</v>
      </c>
      <c r="AL1000" s="85" t="s">
        <v>6296</v>
      </c>
      <c r="AM1000" s="79" t="s">
        <v>6336</v>
      </c>
      <c r="AN1000" s="79" t="b">
        <v>0</v>
      </c>
      <c r="AO1000" s="85" t="s">
        <v>6083</v>
      </c>
      <c r="AP1000" s="79" t="s">
        <v>176</v>
      </c>
      <c r="AQ1000" s="79">
        <v>0</v>
      </c>
      <c r="AR1000" s="79">
        <v>0</v>
      </c>
      <c r="AS1000" s="79"/>
      <c r="AT1000" s="79"/>
      <c r="AU1000" s="79"/>
      <c r="AV1000" s="79"/>
      <c r="AW1000" s="79"/>
      <c r="AX1000" s="79"/>
      <c r="AY1000" s="79"/>
      <c r="AZ1000" s="79"/>
      <c r="BA1000">
        <v>47</v>
      </c>
      <c r="BB1000" s="78" t="str">
        <f>REPLACE(INDEX(GroupVertices[Group], MATCH(Edges24[[#This Row],[Vertex 1]],GroupVertices[Vertex],0)),1,1,"")</f>
        <v>14</v>
      </c>
      <c r="BC1000" s="78" t="str">
        <f>REPLACE(INDEX(GroupVertices[Group], MATCH(Edges24[[#This Row],[Vertex 2]],GroupVertices[Vertex],0)),1,1,"")</f>
        <v>14</v>
      </c>
      <c r="BD1000" s="48">
        <v>0</v>
      </c>
      <c r="BE1000" s="49">
        <v>0</v>
      </c>
      <c r="BF1000" s="48">
        <v>0</v>
      </c>
      <c r="BG1000" s="49">
        <v>0</v>
      </c>
      <c r="BH1000" s="48">
        <v>0</v>
      </c>
      <c r="BI1000" s="49">
        <v>0</v>
      </c>
      <c r="BJ1000" s="48">
        <v>23</v>
      </c>
      <c r="BK1000" s="49">
        <v>100</v>
      </c>
      <c r="BL1000" s="48">
        <v>23</v>
      </c>
    </row>
    <row r="1001" spans="1:64" x14ac:dyDescent="0.25">
      <c r="A1001" s="64" t="s">
        <v>761</v>
      </c>
      <c r="B1001" s="64" t="s">
        <v>866</v>
      </c>
      <c r="C1001" s="65"/>
      <c r="D1001" s="66"/>
      <c r="E1001" s="67"/>
      <c r="F1001" s="68"/>
      <c r="G1001" s="65"/>
      <c r="H1001" s="69"/>
      <c r="I1001" s="70"/>
      <c r="J1001" s="70"/>
      <c r="K1001" s="34" t="s">
        <v>65</v>
      </c>
      <c r="L1001" s="77">
        <v>1514</v>
      </c>
      <c r="M1001" s="77"/>
      <c r="N1001" s="72"/>
      <c r="O1001" s="79" t="s">
        <v>999</v>
      </c>
      <c r="P1001" s="81">
        <v>43171.667187500003</v>
      </c>
      <c r="Q1001" s="79" t="s">
        <v>1835</v>
      </c>
      <c r="R1001" s="83" t="s">
        <v>2440</v>
      </c>
      <c r="S1001" s="79" t="s">
        <v>2560</v>
      </c>
      <c r="T1001" s="79" t="s">
        <v>3033</v>
      </c>
      <c r="U1001" s="79"/>
      <c r="V1001" s="83" t="s">
        <v>3864</v>
      </c>
      <c r="W1001" s="81">
        <v>43171.667187500003</v>
      </c>
      <c r="X1001" s="83" t="s">
        <v>4876</v>
      </c>
      <c r="Y1001" s="79"/>
      <c r="Z1001" s="79"/>
      <c r="AA1001" s="85" t="s">
        <v>6084</v>
      </c>
      <c r="AB1001" s="79"/>
      <c r="AC1001" s="79" t="b">
        <v>0</v>
      </c>
      <c r="AD1001" s="79">
        <v>0</v>
      </c>
      <c r="AE1001" s="85" t="s">
        <v>6296</v>
      </c>
      <c r="AF1001" s="79" t="b">
        <v>0</v>
      </c>
      <c r="AG1001" s="79" t="s">
        <v>6304</v>
      </c>
      <c r="AH1001" s="79"/>
      <c r="AI1001" s="85" t="s">
        <v>6296</v>
      </c>
      <c r="AJ1001" s="79" t="b">
        <v>0</v>
      </c>
      <c r="AK1001" s="79">
        <v>0</v>
      </c>
      <c r="AL1001" s="85" t="s">
        <v>6296</v>
      </c>
      <c r="AM1001" s="79" t="s">
        <v>6336</v>
      </c>
      <c r="AN1001" s="79" t="b">
        <v>0</v>
      </c>
      <c r="AO1001" s="85" t="s">
        <v>6084</v>
      </c>
      <c r="AP1001" s="79" t="s">
        <v>176</v>
      </c>
      <c r="AQ1001" s="79">
        <v>0</v>
      </c>
      <c r="AR1001" s="79">
        <v>0</v>
      </c>
      <c r="AS1001" s="79"/>
      <c r="AT1001" s="79"/>
      <c r="AU1001" s="79"/>
      <c r="AV1001" s="79"/>
      <c r="AW1001" s="79"/>
      <c r="AX1001" s="79"/>
      <c r="AY1001" s="79"/>
      <c r="AZ1001" s="79"/>
      <c r="BA1001">
        <v>47</v>
      </c>
      <c r="BB1001" s="78" t="str">
        <f>REPLACE(INDEX(GroupVertices[Group], MATCH(Edges24[[#This Row],[Vertex 1]],GroupVertices[Vertex],0)),1,1,"")</f>
        <v>14</v>
      </c>
      <c r="BC1001" s="78" t="str">
        <f>REPLACE(INDEX(GroupVertices[Group], MATCH(Edges24[[#This Row],[Vertex 2]],GroupVertices[Vertex],0)),1,1,"")</f>
        <v>14</v>
      </c>
      <c r="BD1001" s="48">
        <v>0</v>
      </c>
      <c r="BE1001" s="49">
        <v>0</v>
      </c>
      <c r="BF1001" s="48">
        <v>0</v>
      </c>
      <c r="BG1001" s="49">
        <v>0</v>
      </c>
      <c r="BH1001" s="48">
        <v>0</v>
      </c>
      <c r="BI1001" s="49">
        <v>0</v>
      </c>
      <c r="BJ1001" s="48">
        <v>28</v>
      </c>
      <c r="BK1001" s="49">
        <v>100</v>
      </c>
      <c r="BL1001" s="48">
        <v>28</v>
      </c>
    </row>
    <row r="1002" spans="1:64" x14ac:dyDescent="0.25">
      <c r="A1002" s="64" t="s">
        <v>761</v>
      </c>
      <c r="B1002" s="64" t="s">
        <v>866</v>
      </c>
      <c r="C1002" s="65"/>
      <c r="D1002" s="66"/>
      <c r="E1002" s="67"/>
      <c r="F1002" s="68"/>
      <c r="G1002" s="65"/>
      <c r="H1002" s="69"/>
      <c r="I1002" s="70"/>
      <c r="J1002" s="70"/>
      <c r="K1002" s="34" t="s">
        <v>65</v>
      </c>
      <c r="L1002" s="77">
        <v>1515</v>
      </c>
      <c r="M1002" s="77"/>
      <c r="N1002" s="72"/>
      <c r="O1002" s="79" t="s">
        <v>999</v>
      </c>
      <c r="P1002" s="81">
        <v>43171.687893518516</v>
      </c>
      <c r="Q1002" s="79" t="s">
        <v>1836</v>
      </c>
      <c r="R1002" s="83" t="s">
        <v>2441</v>
      </c>
      <c r="S1002" s="79" t="s">
        <v>2560</v>
      </c>
      <c r="T1002" s="79" t="s">
        <v>2928</v>
      </c>
      <c r="U1002" s="79"/>
      <c r="V1002" s="83" t="s">
        <v>3864</v>
      </c>
      <c r="W1002" s="81">
        <v>43171.687893518516</v>
      </c>
      <c r="X1002" s="83" t="s">
        <v>4877</v>
      </c>
      <c r="Y1002" s="79"/>
      <c r="Z1002" s="79"/>
      <c r="AA1002" s="85" t="s">
        <v>6085</v>
      </c>
      <c r="AB1002" s="79"/>
      <c r="AC1002" s="79" t="b">
        <v>0</v>
      </c>
      <c r="AD1002" s="79">
        <v>0</v>
      </c>
      <c r="AE1002" s="85" t="s">
        <v>6296</v>
      </c>
      <c r="AF1002" s="79" t="b">
        <v>0</v>
      </c>
      <c r="AG1002" s="79" t="s">
        <v>6304</v>
      </c>
      <c r="AH1002" s="79"/>
      <c r="AI1002" s="85" t="s">
        <v>6296</v>
      </c>
      <c r="AJ1002" s="79" t="b">
        <v>0</v>
      </c>
      <c r="AK1002" s="79">
        <v>0</v>
      </c>
      <c r="AL1002" s="85" t="s">
        <v>6296</v>
      </c>
      <c r="AM1002" s="79" t="s">
        <v>6336</v>
      </c>
      <c r="AN1002" s="79" t="b">
        <v>0</v>
      </c>
      <c r="AO1002" s="85" t="s">
        <v>6085</v>
      </c>
      <c r="AP1002" s="79" t="s">
        <v>176</v>
      </c>
      <c r="AQ1002" s="79">
        <v>0</v>
      </c>
      <c r="AR1002" s="79">
        <v>0</v>
      </c>
      <c r="AS1002" s="79"/>
      <c r="AT1002" s="79"/>
      <c r="AU1002" s="79"/>
      <c r="AV1002" s="79"/>
      <c r="AW1002" s="79"/>
      <c r="AX1002" s="79"/>
      <c r="AY1002" s="79"/>
      <c r="AZ1002" s="79"/>
      <c r="BA1002">
        <v>47</v>
      </c>
      <c r="BB1002" s="78" t="str">
        <f>REPLACE(INDEX(GroupVertices[Group], MATCH(Edges24[[#This Row],[Vertex 1]],GroupVertices[Vertex],0)),1,1,"")</f>
        <v>14</v>
      </c>
      <c r="BC1002" s="78" t="str">
        <f>REPLACE(INDEX(GroupVertices[Group], MATCH(Edges24[[#This Row],[Vertex 2]],GroupVertices[Vertex],0)),1,1,"")</f>
        <v>14</v>
      </c>
      <c r="BD1002" s="48">
        <v>0</v>
      </c>
      <c r="BE1002" s="49">
        <v>0</v>
      </c>
      <c r="BF1002" s="48">
        <v>0</v>
      </c>
      <c r="BG1002" s="49">
        <v>0</v>
      </c>
      <c r="BH1002" s="48">
        <v>0</v>
      </c>
      <c r="BI1002" s="49">
        <v>0</v>
      </c>
      <c r="BJ1002" s="48">
        <v>28</v>
      </c>
      <c r="BK1002" s="49">
        <v>100</v>
      </c>
      <c r="BL1002" s="48">
        <v>28</v>
      </c>
    </row>
    <row r="1003" spans="1:64" x14ac:dyDescent="0.25">
      <c r="A1003" s="64" t="s">
        <v>761</v>
      </c>
      <c r="B1003" s="64" t="s">
        <v>866</v>
      </c>
      <c r="C1003" s="65"/>
      <c r="D1003" s="66"/>
      <c r="E1003" s="67"/>
      <c r="F1003" s="68"/>
      <c r="G1003" s="65"/>
      <c r="H1003" s="69"/>
      <c r="I1003" s="70"/>
      <c r="J1003" s="70"/>
      <c r="K1003" s="34" t="s">
        <v>65</v>
      </c>
      <c r="L1003" s="77">
        <v>1516</v>
      </c>
      <c r="M1003" s="77"/>
      <c r="N1003" s="72"/>
      <c r="O1003" s="79" t="s">
        <v>999</v>
      </c>
      <c r="P1003" s="81">
        <v>43174.604583333334</v>
      </c>
      <c r="Q1003" s="79" t="s">
        <v>1837</v>
      </c>
      <c r="R1003" s="83" t="s">
        <v>2442</v>
      </c>
      <c r="S1003" s="79" t="s">
        <v>2560</v>
      </c>
      <c r="T1003" s="79" t="s">
        <v>2928</v>
      </c>
      <c r="U1003" s="79"/>
      <c r="V1003" s="83" t="s">
        <v>3864</v>
      </c>
      <c r="W1003" s="81">
        <v>43174.604583333334</v>
      </c>
      <c r="X1003" s="83" t="s">
        <v>4878</v>
      </c>
      <c r="Y1003" s="79"/>
      <c r="Z1003" s="79"/>
      <c r="AA1003" s="85" t="s">
        <v>6086</v>
      </c>
      <c r="AB1003" s="79"/>
      <c r="AC1003" s="79" t="b">
        <v>0</v>
      </c>
      <c r="AD1003" s="79">
        <v>0</v>
      </c>
      <c r="AE1003" s="85" t="s">
        <v>6296</v>
      </c>
      <c r="AF1003" s="79" t="b">
        <v>0</v>
      </c>
      <c r="AG1003" s="79" t="s">
        <v>6304</v>
      </c>
      <c r="AH1003" s="79"/>
      <c r="AI1003" s="85" t="s">
        <v>6296</v>
      </c>
      <c r="AJ1003" s="79" t="b">
        <v>0</v>
      </c>
      <c r="AK1003" s="79">
        <v>0</v>
      </c>
      <c r="AL1003" s="85" t="s">
        <v>6296</v>
      </c>
      <c r="AM1003" s="79" t="s">
        <v>6336</v>
      </c>
      <c r="AN1003" s="79" t="b">
        <v>0</v>
      </c>
      <c r="AO1003" s="85" t="s">
        <v>6086</v>
      </c>
      <c r="AP1003" s="79" t="s">
        <v>176</v>
      </c>
      <c r="AQ1003" s="79">
        <v>0</v>
      </c>
      <c r="AR1003" s="79">
        <v>0</v>
      </c>
      <c r="AS1003" s="79"/>
      <c r="AT1003" s="79"/>
      <c r="AU1003" s="79"/>
      <c r="AV1003" s="79"/>
      <c r="AW1003" s="79"/>
      <c r="AX1003" s="79"/>
      <c r="AY1003" s="79"/>
      <c r="AZ1003" s="79"/>
      <c r="BA1003">
        <v>47</v>
      </c>
      <c r="BB1003" s="78" t="str">
        <f>REPLACE(INDEX(GroupVertices[Group], MATCH(Edges24[[#This Row],[Vertex 1]],GroupVertices[Vertex],0)),1,1,"")</f>
        <v>14</v>
      </c>
      <c r="BC1003" s="78" t="str">
        <f>REPLACE(INDEX(GroupVertices[Group], MATCH(Edges24[[#This Row],[Vertex 2]],GroupVertices[Vertex],0)),1,1,"")</f>
        <v>14</v>
      </c>
      <c r="BD1003" s="48">
        <v>0</v>
      </c>
      <c r="BE1003" s="49">
        <v>0</v>
      </c>
      <c r="BF1003" s="48">
        <v>0</v>
      </c>
      <c r="BG1003" s="49">
        <v>0</v>
      </c>
      <c r="BH1003" s="48">
        <v>0</v>
      </c>
      <c r="BI1003" s="49">
        <v>0</v>
      </c>
      <c r="BJ1003" s="48">
        <v>25</v>
      </c>
      <c r="BK1003" s="49">
        <v>100</v>
      </c>
      <c r="BL1003" s="48">
        <v>25</v>
      </c>
    </row>
    <row r="1004" spans="1:64" x14ac:dyDescent="0.25">
      <c r="A1004" s="64" t="s">
        <v>761</v>
      </c>
      <c r="B1004" s="64" t="s">
        <v>866</v>
      </c>
      <c r="C1004" s="65"/>
      <c r="D1004" s="66"/>
      <c r="E1004" s="67"/>
      <c r="F1004" s="68"/>
      <c r="G1004" s="65"/>
      <c r="H1004" s="69"/>
      <c r="I1004" s="70"/>
      <c r="J1004" s="70"/>
      <c r="K1004" s="34" t="s">
        <v>65</v>
      </c>
      <c r="L1004" s="77">
        <v>1517</v>
      </c>
      <c r="M1004" s="77"/>
      <c r="N1004" s="72"/>
      <c r="O1004" s="79" t="s">
        <v>999</v>
      </c>
      <c r="P1004" s="81">
        <v>43174.625428240739</v>
      </c>
      <c r="Q1004" s="79" t="s">
        <v>1838</v>
      </c>
      <c r="R1004" s="83" t="s">
        <v>2443</v>
      </c>
      <c r="S1004" s="79" t="s">
        <v>2560</v>
      </c>
      <c r="T1004" s="79" t="s">
        <v>2928</v>
      </c>
      <c r="U1004" s="79"/>
      <c r="V1004" s="83" t="s">
        <v>3864</v>
      </c>
      <c r="W1004" s="81">
        <v>43174.625428240739</v>
      </c>
      <c r="X1004" s="83" t="s">
        <v>4879</v>
      </c>
      <c r="Y1004" s="79"/>
      <c r="Z1004" s="79"/>
      <c r="AA1004" s="85" t="s">
        <v>6087</v>
      </c>
      <c r="AB1004" s="79"/>
      <c r="AC1004" s="79" t="b">
        <v>0</v>
      </c>
      <c r="AD1004" s="79">
        <v>2</v>
      </c>
      <c r="AE1004" s="85" t="s">
        <v>6296</v>
      </c>
      <c r="AF1004" s="79" t="b">
        <v>0</v>
      </c>
      <c r="AG1004" s="79" t="s">
        <v>6304</v>
      </c>
      <c r="AH1004" s="79"/>
      <c r="AI1004" s="85" t="s">
        <v>6296</v>
      </c>
      <c r="AJ1004" s="79" t="b">
        <v>0</v>
      </c>
      <c r="AK1004" s="79">
        <v>0</v>
      </c>
      <c r="AL1004" s="85" t="s">
        <v>6296</v>
      </c>
      <c r="AM1004" s="79" t="s">
        <v>6336</v>
      </c>
      <c r="AN1004" s="79" t="b">
        <v>0</v>
      </c>
      <c r="AO1004" s="85" t="s">
        <v>6087</v>
      </c>
      <c r="AP1004" s="79" t="s">
        <v>176</v>
      </c>
      <c r="AQ1004" s="79">
        <v>0</v>
      </c>
      <c r="AR1004" s="79">
        <v>0</v>
      </c>
      <c r="AS1004" s="79"/>
      <c r="AT1004" s="79"/>
      <c r="AU1004" s="79"/>
      <c r="AV1004" s="79"/>
      <c r="AW1004" s="79"/>
      <c r="AX1004" s="79"/>
      <c r="AY1004" s="79"/>
      <c r="AZ1004" s="79"/>
      <c r="BA1004">
        <v>47</v>
      </c>
      <c r="BB1004" s="78" t="str">
        <f>REPLACE(INDEX(GroupVertices[Group], MATCH(Edges24[[#This Row],[Vertex 1]],GroupVertices[Vertex],0)),1,1,"")</f>
        <v>14</v>
      </c>
      <c r="BC1004" s="78" t="str">
        <f>REPLACE(INDEX(GroupVertices[Group], MATCH(Edges24[[#This Row],[Vertex 2]],GroupVertices[Vertex],0)),1,1,"")</f>
        <v>14</v>
      </c>
      <c r="BD1004" s="48">
        <v>1</v>
      </c>
      <c r="BE1004" s="49">
        <v>3.8461538461538463</v>
      </c>
      <c r="BF1004" s="48">
        <v>0</v>
      </c>
      <c r="BG1004" s="49">
        <v>0</v>
      </c>
      <c r="BH1004" s="48">
        <v>0</v>
      </c>
      <c r="BI1004" s="49">
        <v>0</v>
      </c>
      <c r="BJ1004" s="48">
        <v>25</v>
      </c>
      <c r="BK1004" s="49">
        <v>96.15384615384616</v>
      </c>
      <c r="BL1004" s="48">
        <v>26</v>
      </c>
    </row>
    <row r="1005" spans="1:64" x14ac:dyDescent="0.25">
      <c r="A1005" s="64" t="s">
        <v>761</v>
      </c>
      <c r="B1005" s="64" t="s">
        <v>866</v>
      </c>
      <c r="C1005" s="65"/>
      <c r="D1005" s="66"/>
      <c r="E1005" s="67"/>
      <c r="F1005" s="68"/>
      <c r="G1005" s="65"/>
      <c r="H1005" s="69"/>
      <c r="I1005" s="70"/>
      <c r="J1005" s="70"/>
      <c r="K1005" s="34" t="s">
        <v>65</v>
      </c>
      <c r="L1005" s="77">
        <v>1518</v>
      </c>
      <c r="M1005" s="77"/>
      <c r="N1005" s="72"/>
      <c r="O1005" s="79" t="s">
        <v>999</v>
      </c>
      <c r="P1005" s="81">
        <v>43174.646226851852</v>
      </c>
      <c r="Q1005" s="79" t="s">
        <v>1839</v>
      </c>
      <c r="R1005" s="83" t="s">
        <v>2444</v>
      </c>
      <c r="S1005" s="79" t="s">
        <v>2560</v>
      </c>
      <c r="T1005" s="79" t="s">
        <v>3052</v>
      </c>
      <c r="U1005" s="79"/>
      <c r="V1005" s="83" t="s">
        <v>3864</v>
      </c>
      <c r="W1005" s="81">
        <v>43174.646226851852</v>
      </c>
      <c r="X1005" s="83" t="s">
        <v>4880</v>
      </c>
      <c r="Y1005" s="79"/>
      <c r="Z1005" s="79"/>
      <c r="AA1005" s="85" t="s">
        <v>6088</v>
      </c>
      <c r="AB1005" s="79"/>
      <c r="AC1005" s="79" t="b">
        <v>0</v>
      </c>
      <c r="AD1005" s="79">
        <v>0</v>
      </c>
      <c r="AE1005" s="85" t="s">
        <v>6296</v>
      </c>
      <c r="AF1005" s="79" t="b">
        <v>0</v>
      </c>
      <c r="AG1005" s="79" t="s">
        <v>6304</v>
      </c>
      <c r="AH1005" s="79"/>
      <c r="AI1005" s="85" t="s">
        <v>6296</v>
      </c>
      <c r="AJ1005" s="79" t="b">
        <v>0</v>
      </c>
      <c r="AK1005" s="79">
        <v>0</v>
      </c>
      <c r="AL1005" s="85" t="s">
        <v>6296</v>
      </c>
      <c r="AM1005" s="79" t="s">
        <v>6336</v>
      </c>
      <c r="AN1005" s="79" t="b">
        <v>0</v>
      </c>
      <c r="AO1005" s="85" t="s">
        <v>6088</v>
      </c>
      <c r="AP1005" s="79" t="s">
        <v>176</v>
      </c>
      <c r="AQ1005" s="79">
        <v>0</v>
      </c>
      <c r="AR1005" s="79">
        <v>0</v>
      </c>
      <c r="AS1005" s="79"/>
      <c r="AT1005" s="79"/>
      <c r="AU1005" s="79"/>
      <c r="AV1005" s="79"/>
      <c r="AW1005" s="79"/>
      <c r="AX1005" s="79"/>
      <c r="AY1005" s="79"/>
      <c r="AZ1005" s="79"/>
      <c r="BA1005">
        <v>47</v>
      </c>
      <c r="BB1005" s="78" t="str">
        <f>REPLACE(INDEX(GroupVertices[Group], MATCH(Edges24[[#This Row],[Vertex 1]],GroupVertices[Vertex],0)),1,1,"")</f>
        <v>14</v>
      </c>
      <c r="BC1005" s="78" t="str">
        <f>REPLACE(INDEX(GroupVertices[Group], MATCH(Edges24[[#This Row],[Vertex 2]],GroupVertices[Vertex],0)),1,1,"")</f>
        <v>14</v>
      </c>
      <c r="BD1005" s="48">
        <v>0</v>
      </c>
      <c r="BE1005" s="49">
        <v>0</v>
      </c>
      <c r="BF1005" s="48">
        <v>1</v>
      </c>
      <c r="BG1005" s="49">
        <v>3.7037037037037037</v>
      </c>
      <c r="BH1005" s="48">
        <v>0</v>
      </c>
      <c r="BI1005" s="49">
        <v>0</v>
      </c>
      <c r="BJ1005" s="48">
        <v>26</v>
      </c>
      <c r="BK1005" s="49">
        <v>96.296296296296291</v>
      </c>
      <c r="BL1005" s="48">
        <v>27</v>
      </c>
    </row>
    <row r="1006" spans="1:64" x14ac:dyDescent="0.25">
      <c r="A1006" s="64" t="s">
        <v>761</v>
      </c>
      <c r="B1006" s="64" t="s">
        <v>866</v>
      </c>
      <c r="C1006" s="65"/>
      <c r="D1006" s="66"/>
      <c r="E1006" s="67"/>
      <c r="F1006" s="68"/>
      <c r="G1006" s="65"/>
      <c r="H1006" s="69"/>
      <c r="I1006" s="70"/>
      <c r="J1006" s="70"/>
      <c r="K1006" s="34" t="s">
        <v>65</v>
      </c>
      <c r="L1006" s="77">
        <v>1519</v>
      </c>
      <c r="M1006" s="77"/>
      <c r="N1006" s="72"/>
      <c r="O1006" s="79" t="s">
        <v>999</v>
      </c>
      <c r="P1006" s="81">
        <v>43175.614756944444</v>
      </c>
      <c r="Q1006" s="79" t="s">
        <v>1840</v>
      </c>
      <c r="R1006" s="83" t="s">
        <v>2245</v>
      </c>
      <c r="S1006" s="79" t="s">
        <v>2560</v>
      </c>
      <c r="T1006" s="79" t="s">
        <v>3053</v>
      </c>
      <c r="U1006" s="79"/>
      <c r="V1006" s="83" t="s">
        <v>3864</v>
      </c>
      <c r="W1006" s="81">
        <v>43175.614756944444</v>
      </c>
      <c r="X1006" s="83" t="s">
        <v>4881</v>
      </c>
      <c r="Y1006" s="79"/>
      <c r="Z1006" s="79"/>
      <c r="AA1006" s="85" t="s">
        <v>6089</v>
      </c>
      <c r="AB1006" s="79"/>
      <c r="AC1006" s="79" t="b">
        <v>0</v>
      </c>
      <c r="AD1006" s="79">
        <v>0</v>
      </c>
      <c r="AE1006" s="85" t="s">
        <v>6296</v>
      </c>
      <c r="AF1006" s="79" t="b">
        <v>0</v>
      </c>
      <c r="AG1006" s="79" t="s">
        <v>6304</v>
      </c>
      <c r="AH1006" s="79"/>
      <c r="AI1006" s="85" t="s">
        <v>6296</v>
      </c>
      <c r="AJ1006" s="79" t="b">
        <v>0</v>
      </c>
      <c r="AK1006" s="79">
        <v>2</v>
      </c>
      <c r="AL1006" s="85" t="s">
        <v>6296</v>
      </c>
      <c r="AM1006" s="79" t="s">
        <v>6336</v>
      </c>
      <c r="AN1006" s="79" t="b">
        <v>0</v>
      </c>
      <c r="AO1006" s="85" t="s">
        <v>6089</v>
      </c>
      <c r="AP1006" s="79" t="s">
        <v>176</v>
      </c>
      <c r="AQ1006" s="79">
        <v>0</v>
      </c>
      <c r="AR1006" s="79">
        <v>0</v>
      </c>
      <c r="AS1006" s="79"/>
      <c r="AT1006" s="79"/>
      <c r="AU1006" s="79"/>
      <c r="AV1006" s="79"/>
      <c r="AW1006" s="79"/>
      <c r="AX1006" s="79"/>
      <c r="AY1006" s="79"/>
      <c r="AZ1006" s="79"/>
      <c r="BA1006">
        <v>47</v>
      </c>
      <c r="BB1006" s="78" t="str">
        <f>REPLACE(INDEX(GroupVertices[Group], MATCH(Edges24[[#This Row],[Vertex 1]],GroupVertices[Vertex],0)),1,1,"")</f>
        <v>14</v>
      </c>
      <c r="BC1006" s="78" t="str">
        <f>REPLACE(INDEX(GroupVertices[Group], MATCH(Edges24[[#This Row],[Vertex 2]],GroupVertices[Vertex],0)),1,1,"")</f>
        <v>14</v>
      </c>
      <c r="BD1006" s="48">
        <v>1</v>
      </c>
      <c r="BE1006" s="49">
        <v>3.7037037037037037</v>
      </c>
      <c r="BF1006" s="48">
        <v>0</v>
      </c>
      <c r="BG1006" s="49">
        <v>0</v>
      </c>
      <c r="BH1006" s="48">
        <v>0</v>
      </c>
      <c r="BI1006" s="49">
        <v>0</v>
      </c>
      <c r="BJ1006" s="48">
        <v>26</v>
      </c>
      <c r="BK1006" s="49">
        <v>96.296296296296291</v>
      </c>
      <c r="BL1006" s="48">
        <v>27</v>
      </c>
    </row>
    <row r="1007" spans="1:64" x14ac:dyDescent="0.25">
      <c r="A1007" s="64" t="s">
        <v>761</v>
      </c>
      <c r="B1007" s="64" t="s">
        <v>866</v>
      </c>
      <c r="C1007" s="65"/>
      <c r="D1007" s="66"/>
      <c r="E1007" s="67"/>
      <c r="F1007" s="68"/>
      <c r="G1007" s="65"/>
      <c r="H1007" s="69"/>
      <c r="I1007" s="70"/>
      <c r="J1007" s="70"/>
      <c r="K1007" s="34" t="s">
        <v>65</v>
      </c>
      <c r="L1007" s="77">
        <v>1520</v>
      </c>
      <c r="M1007" s="77"/>
      <c r="N1007" s="72"/>
      <c r="O1007" s="79" t="s">
        <v>999</v>
      </c>
      <c r="P1007" s="81">
        <v>43175.625324074077</v>
      </c>
      <c r="Q1007" s="79" t="s">
        <v>1841</v>
      </c>
      <c r="R1007" s="83" t="s">
        <v>2445</v>
      </c>
      <c r="S1007" s="79" t="s">
        <v>2560</v>
      </c>
      <c r="T1007" s="79" t="s">
        <v>3054</v>
      </c>
      <c r="U1007" s="79"/>
      <c r="V1007" s="83" t="s">
        <v>3864</v>
      </c>
      <c r="W1007" s="81">
        <v>43175.625324074077</v>
      </c>
      <c r="X1007" s="83" t="s">
        <v>4882</v>
      </c>
      <c r="Y1007" s="79"/>
      <c r="Z1007" s="79"/>
      <c r="AA1007" s="85" t="s">
        <v>6090</v>
      </c>
      <c r="AB1007" s="79"/>
      <c r="AC1007" s="79" t="b">
        <v>0</v>
      </c>
      <c r="AD1007" s="79">
        <v>0</v>
      </c>
      <c r="AE1007" s="85" t="s">
        <v>6296</v>
      </c>
      <c r="AF1007" s="79" t="b">
        <v>0</v>
      </c>
      <c r="AG1007" s="79" t="s">
        <v>6304</v>
      </c>
      <c r="AH1007" s="79"/>
      <c r="AI1007" s="85" t="s">
        <v>6296</v>
      </c>
      <c r="AJ1007" s="79" t="b">
        <v>0</v>
      </c>
      <c r="AK1007" s="79">
        <v>0</v>
      </c>
      <c r="AL1007" s="85" t="s">
        <v>6296</v>
      </c>
      <c r="AM1007" s="79" t="s">
        <v>6336</v>
      </c>
      <c r="AN1007" s="79" t="b">
        <v>0</v>
      </c>
      <c r="AO1007" s="85" t="s">
        <v>6090</v>
      </c>
      <c r="AP1007" s="79" t="s">
        <v>176</v>
      </c>
      <c r="AQ1007" s="79">
        <v>0</v>
      </c>
      <c r="AR1007" s="79">
        <v>0</v>
      </c>
      <c r="AS1007" s="79"/>
      <c r="AT1007" s="79"/>
      <c r="AU1007" s="79"/>
      <c r="AV1007" s="79"/>
      <c r="AW1007" s="79"/>
      <c r="AX1007" s="79"/>
      <c r="AY1007" s="79"/>
      <c r="AZ1007" s="79"/>
      <c r="BA1007">
        <v>47</v>
      </c>
      <c r="BB1007" s="78" t="str">
        <f>REPLACE(INDEX(GroupVertices[Group], MATCH(Edges24[[#This Row],[Vertex 1]],GroupVertices[Vertex],0)),1,1,"")</f>
        <v>14</v>
      </c>
      <c r="BC1007" s="78" t="str">
        <f>REPLACE(INDEX(GroupVertices[Group], MATCH(Edges24[[#This Row],[Vertex 2]],GroupVertices[Vertex],0)),1,1,"")</f>
        <v>14</v>
      </c>
      <c r="BD1007" s="48">
        <v>0</v>
      </c>
      <c r="BE1007" s="49">
        <v>0</v>
      </c>
      <c r="BF1007" s="48">
        <v>0</v>
      </c>
      <c r="BG1007" s="49">
        <v>0</v>
      </c>
      <c r="BH1007" s="48">
        <v>0</v>
      </c>
      <c r="BI1007" s="49">
        <v>0</v>
      </c>
      <c r="BJ1007" s="48">
        <v>24</v>
      </c>
      <c r="BK1007" s="49">
        <v>100</v>
      </c>
      <c r="BL1007" s="48">
        <v>24</v>
      </c>
    </row>
    <row r="1008" spans="1:64" x14ac:dyDescent="0.25">
      <c r="A1008" s="64" t="s">
        <v>761</v>
      </c>
      <c r="B1008" s="64" t="s">
        <v>866</v>
      </c>
      <c r="C1008" s="65"/>
      <c r="D1008" s="66"/>
      <c r="E1008" s="67"/>
      <c r="F1008" s="68"/>
      <c r="G1008" s="65"/>
      <c r="H1008" s="69"/>
      <c r="I1008" s="70"/>
      <c r="J1008" s="70"/>
      <c r="K1008" s="34" t="s">
        <v>65</v>
      </c>
      <c r="L1008" s="77">
        <v>1521</v>
      </c>
      <c r="M1008" s="77"/>
      <c r="N1008" s="72"/>
      <c r="O1008" s="79" t="s">
        <v>999</v>
      </c>
      <c r="P1008" s="81">
        <v>43175.635613425926</v>
      </c>
      <c r="Q1008" s="79" t="s">
        <v>1842</v>
      </c>
      <c r="R1008" s="83" t="s">
        <v>2446</v>
      </c>
      <c r="S1008" s="79" t="s">
        <v>2560</v>
      </c>
      <c r="T1008" s="79" t="s">
        <v>3055</v>
      </c>
      <c r="U1008" s="79"/>
      <c r="V1008" s="83" t="s">
        <v>3864</v>
      </c>
      <c r="W1008" s="81">
        <v>43175.635613425926</v>
      </c>
      <c r="X1008" s="83" t="s">
        <v>4883</v>
      </c>
      <c r="Y1008" s="79"/>
      <c r="Z1008" s="79"/>
      <c r="AA1008" s="85" t="s">
        <v>6091</v>
      </c>
      <c r="AB1008" s="79"/>
      <c r="AC1008" s="79" t="b">
        <v>0</v>
      </c>
      <c r="AD1008" s="79">
        <v>0</v>
      </c>
      <c r="AE1008" s="85" t="s">
        <v>6296</v>
      </c>
      <c r="AF1008" s="79" t="b">
        <v>0</v>
      </c>
      <c r="AG1008" s="79" t="s">
        <v>6304</v>
      </c>
      <c r="AH1008" s="79"/>
      <c r="AI1008" s="85" t="s">
        <v>6296</v>
      </c>
      <c r="AJ1008" s="79" t="b">
        <v>0</v>
      </c>
      <c r="AK1008" s="79">
        <v>0</v>
      </c>
      <c r="AL1008" s="85" t="s">
        <v>6296</v>
      </c>
      <c r="AM1008" s="79" t="s">
        <v>6336</v>
      </c>
      <c r="AN1008" s="79" t="b">
        <v>0</v>
      </c>
      <c r="AO1008" s="85" t="s">
        <v>6091</v>
      </c>
      <c r="AP1008" s="79" t="s">
        <v>176</v>
      </c>
      <c r="AQ1008" s="79">
        <v>0</v>
      </c>
      <c r="AR1008" s="79">
        <v>0</v>
      </c>
      <c r="AS1008" s="79"/>
      <c r="AT1008" s="79"/>
      <c r="AU1008" s="79"/>
      <c r="AV1008" s="79"/>
      <c r="AW1008" s="79"/>
      <c r="AX1008" s="79"/>
      <c r="AY1008" s="79"/>
      <c r="AZ1008" s="79"/>
      <c r="BA1008">
        <v>47</v>
      </c>
      <c r="BB1008" s="78" t="str">
        <f>REPLACE(INDEX(GroupVertices[Group], MATCH(Edges24[[#This Row],[Vertex 1]],GroupVertices[Vertex],0)),1,1,"")</f>
        <v>14</v>
      </c>
      <c r="BC1008" s="78" t="str">
        <f>REPLACE(INDEX(GroupVertices[Group], MATCH(Edges24[[#This Row],[Vertex 2]],GroupVertices[Vertex],0)),1,1,"")</f>
        <v>14</v>
      </c>
      <c r="BD1008" s="48">
        <v>0</v>
      </c>
      <c r="BE1008" s="49">
        <v>0</v>
      </c>
      <c r="BF1008" s="48">
        <v>1</v>
      </c>
      <c r="BG1008" s="49">
        <v>4</v>
      </c>
      <c r="BH1008" s="48">
        <v>0</v>
      </c>
      <c r="BI1008" s="49">
        <v>0</v>
      </c>
      <c r="BJ1008" s="48">
        <v>24</v>
      </c>
      <c r="BK1008" s="49">
        <v>96</v>
      </c>
      <c r="BL1008" s="48">
        <v>25</v>
      </c>
    </row>
    <row r="1009" spans="1:64" x14ac:dyDescent="0.25">
      <c r="A1009" s="64" t="s">
        <v>761</v>
      </c>
      <c r="B1009" s="64" t="s">
        <v>866</v>
      </c>
      <c r="C1009" s="65"/>
      <c r="D1009" s="66"/>
      <c r="E1009" s="67"/>
      <c r="F1009" s="68"/>
      <c r="G1009" s="65"/>
      <c r="H1009" s="69"/>
      <c r="I1009" s="70"/>
      <c r="J1009" s="70"/>
      <c r="K1009" s="34" t="s">
        <v>65</v>
      </c>
      <c r="L1009" s="77">
        <v>1522</v>
      </c>
      <c r="M1009" s="77"/>
      <c r="N1009" s="72"/>
      <c r="O1009" s="79" t="s">
        <v>999</v>
      </c>
      <c r="P1009" s="81">
        <v>43175.635613425926</v>
      </c>
      <c r="Q1009" s="79" t="s">
        <v>1843</v>
      </c>
      <c r="R1009" s="83" t="s">
        <v>2447</v>
      </c>
      <c r="S1009" s="79" t="s">
        <v>2560</v>
      </c>
      <c r="T1009" s="79" t="s">
        <v>3056</v>
      </c>
      <c r="U1009" s="79"/>
      <c r="V1009" s="83" t="s">
        <v>3864</v>
      </c>
      <c r="W1009" s="81">
        <v>43175.635613425926</v>
      </c>
      <c r="X1009" s="83" t="s">
        <v>4884</v>
      </c>
      <c r="Y1009" s="79"/>
      <c r="Z1009" s="79"/>
      <c r="AA1009" s="85" t="s">
        <v>6092</v>
      </c>
      <c r="AB1009" s="79"/>
      <c r="AC1009" s="79" t="b">
        <v>0</v>
      </c>
      <c r="AD1009" s="79">
        <v>1</v>
      </c>
      <c r="AE1009" s="85" t="s">
        <v>6296</v>
      </c>
      <c r="AF1009" s="79" t="b">
        <v>0</v>
      </c>
      <c r="AG1009" s="79" t="s">
        <v>6304</v>
      </c>
      <c r="AH1009" s="79"/>
      <c r="AI1009" s="85" t="s">
        <v>6296</v>
      </c>
      <c r="AJ1009" s="79" t="b">
        <v>0</v>
      </c>
      <c r="AK1009" s="79">
        <v>0</v>
      </c>
      <c r="AL1009" s="85" t="s">
        <v>6296</v>
      </c>
      <c r="AM1009" s="79" t="s">
        <v>6336</v>
      </c>
      <c r="AN1009" s="79" t="b">
        <v>0</v>
      </c>
      <c r="AO1009" s="85" t="s">
        <v>6092</v>
      </c>
      <c r="AP1009" s="79" t="s">
        <v>176</v>
      </c>
      <c r="AQ1009" s="79">
        <v>0</v>
      </c>
      <c r="AR1009" s="79">
        <v>0</v>
      </c>
      <c r="AS1009" s="79"/>
      <c r="AT1009" s="79"/>
      <c r="AU1009" s="79"/>
      <c r="AV1009" s="79"/>
      <c r="AW1009" s="79"/>
      <c r="AX1009" s="79"/>
      <c r="AY1009" s="79"/>
      <c r="AZ1009" s="79"/>
      <c r="BA1009">
        <v>47</v>
      </c>
      <c r="BB1009" s="78" t="str">
        <f>REPLACE(INDEX(GroupVertices[Group], MATCH(Edges24[[#This Row],[Vertex 1]],GroupVertices[Vertex],0)),1,1,"")</f>
        <v>14</v>
      </c>
      <c r="BC1009" s="78" t="str">
        <f>REPLACE(INDEX(GroupVertices[Group], MATCH(Edges24[[#This Row],[Vertex 2]],GroupVertices[Vertex],0)),1,1,"")</f>
        <v>14</v>
      </c>
      <c r="BD1009" s="48">
        <v>0</v>
      </c>
      <c r="BE1009" s="49">
        <v>0</v>
      </c>
      <c r="BF1009" s="48">
        <v>0</v>
      </c>
      <c r="BG1009" s="49">
        <v>0</v>
      </c>
      <c r="BH1009" s="48">
        <v>0</v>
      </c>
      <c r="BI1009" s="49">
        <v>0</v>
      </c>
      <c r="BJ1009" s="48">
        <v>30</v>
      </c>
      <c r="BK1009" s="49">
        <v>100</v>
      </c>
      <c r="BL1009" s="48">
        <v>30</v>
      </c>
    </row>
    <row r="1010" spans="1:64" x14ac:dyDescent="0.25">
      <c r="A1010" s="64" t="s">
        <v>761</v>
      </c>
      <c r="B1010" s="64" t="s">
        <v>866</v>
      </c>
      <c r="C1010" s="65"/>
      <c r="D1010" s="66"/>
      <c r="E1010" s="67"/>
      <c r="F1010" s="68"/>
      <c r="G1010" s="65"/>
      <c r="H1010" s="69"/>
      <c r="I1010" s="70"/>
      <c r="J1010" s="70"/>
      <c r="K1010" s="34" t="s">
        <v>65</v>
      </c>
      <c r="L1010" s="77">
        <v>1523</v>
      </c>
      <c r="M1010" s="77"/>
      <c r="N1010" s="72"/>
      <c r="O1010" s="79" t="s">
        <v>999</v>
      </c>
      <c r="P1010" s="81">
        <v>43175.646249999998</v>
      </c>
      <c r="Q1010" s="79" t="s">
        <v>1844</v>
      </c>
      <c r="R1010" s="83" t="s">
        <v>2283</v>
      </c>
      <c r="S1010" s="79" t="s">
        <v>2560</v>
      </c>
      <c r="T1010" s="79" t="s">
        <v>3057</v>
      </c>
      <c r="U1010" s="79"/>
      <c r="V1010" s="83" t="s">
        <v>3864</v>
      </c>
      <c r="W1010" s="81">
        <v>43175.646249999998</v>
      </c>
      <c r="X1010" s="83" t="s">
        <v>4885</v>
      </c>
      <c r="Y1010" s="79"/>
      <c r="Z1010" s="79"/>
      <c r="AA1010" s="85" t="s">
        <v>6093</v>
      </c>
      <c r="AB1010" s="79"/>
      <c r="AC1010" s="79" t="b">
        <v>0</v>
      </c>
      <c r="AD1010" s="79">
        <v>0</v>
      </c>
      <c r="AE1010" s="85" t="s">
        <v>6296</v>
      </c>
      <c r="AF1010" s="79" t="b">
        <v>0</v>
      </c>
      <c r="AG1010" s="79" t="s">
        <v>6304</v>
      </c>
      <c r="AH1010" s="79"/>
      <c r="AI1010" s="85" t="s">
        <v>6296</v>
      </c>
      <c r="AJ1010" s="79" t="b">
        <v>0</v>
      </c>
      <c r="AK1010" s="79">
        <v>1</v>
      </c>
      <c r="AL1010" s="85" t="s">
        <v>6296</v>
      </c>
      <c r="AM1010" s="79" t="s">
        <v>6336</v>
      </c>
      <c r="AN1010" s="79" t="b">
        <v>0</v>
      </c>
      <c r="AO1010" s="85" t="s">
        <v>6093</v>
      </c>
      <c r="AP1010" s="79" t="s">
        <v>176</v>
      </c>
      <c r="AQ1010" s="79">
        <v>0</v>
      </c>
      <c r="AR1010" s="79">
        <v>0</v>
      </c>
      <c r="AS1010" s="79"/>
      <c r="AT1010" s="79"/>
      <c r="AU1010" s="79"/>
      <c r="AV1010" s="79"/>
      <c r="AW1010" s="79"/>
      <c r="AX1010" s="79"/>
      <c r="AY1010" s="79"/>
      <c r="AZ1010" s="79"/>
      <c r="BA1010">
        <v>47</v>
      </c>
      <c r="BB1010" s="78" t="str">
        <f>REPLACE(INDEX(GroupVertices[Group], MATCH(Edges24[[#This Row],[Vertex 1]],GroupVertices[Vertex],0)),1,1,"")</f>
        <v>14</v>
      </c>
      <c r="BC1010" s="78" t="str">
        <f>REPLACE(INDEX(GroupVertices[Group], MATCH(Edges24[[#This Row],[Vertex 2]],GroupVertices[Vertex],0)),1,1,"")</f>
        <v>14</v>
      </c>
      <c r="BD1010" s="48">
        <v>1</v>
      </c>
      <c r="BE1010" s="49">
        <v>4</v>
      </c>
      <c r="BF1010" s="48">
        <v>0</v>
      </c>
      <c r="BG1010" s="49">
        <v>0</v>
      </c>
      <c r="BH1010" s="48">
        <v>0</v>
      </c>
      <c r="BI1010" s="49">
        <v>0</v>
      </c>
      <c r="BJ1010" s="48">
        <v>24</v>
      </c>
      <c r="BK1010" s="49">
        <v>96</v>
      </c>
      <c r="BL1010" s="48">
        <v>25</v>
      </c>
    </row>
    <row r="1011" spans="1:64" x14ac:dyDescent="0.25">
      <c r="A1011" s="64" t="s">
        <v>761</v>
      </c>
      <c r="B1011" s="64" t="s">
        <v>866</v>
      </c>
      <c r="C1011" s="65"/>
      <c r="D1011" s="66"/>
      <c r="E1011" s="67"/>
      <c r="F1011" s="68"/>
      <c r="G1011" s="65"/>
      <c r="H1011" s="69"/>
      <c r="I1011" s="70"/>
      <c r="J1011" s="70"/>
      <c r="K1011" s="34" t="s">
        <v>65</v>
      </c>
      <c r="L1011" s="77">
        <v>1524</v>
      </c>
      <c r="M1011" s="77"/>
      <c r="N1011" s="72"/>
      <c r="O1011" s="79" t="s">
        <v>999</v>
      </c>
      <c r="P1011" s="81">
        <v>43177.572997685187</v>
      </c>
      <c r="Q1011" s="79" t="s">
        <v>1845</v>
      </c>
      <c r="R1011" s="83" t="s">
        <v>2448</v>
      </c>
      <c r="S1011" s="79" t="s">
        <v>2560</v>
      </c>
      <c r="T1011" s="79" t="s">
        <v>3058</v>
      </c>
      <c r="U1011" s="79"/>
      <c r="V1011" s="83" t="s">
        <v>3864</v>
      </c>
      <c r="W1011" s="81">
        <v>43177.572997685187</v>
      </c>
      <c r="X1011" s="83" t="s">
        <v>4886</v>
      </c>
      <c r="Y1011" s="79"/>
      <c r="Z1011" s="79"/>
      <c r="AA1011" s="85" t="s">
        <v>6094</v>
      </c>
      <c r="AB1011" s="79"/>
      <c r="AC1011" s="79" t="b">
        <v>0</v>
      </c>
      <c r="AD1011" s="79">
        <v>0</v>
      </c>
      <c r="AE1011" s="85" t="s">
        <v>6296</v>
      </c>
      <c r="AF1011" s="79" t="b">
        <v>0</v>
      </c>
      <c r="AG1011" s="79" t="s">
        <v>6304</v>
      </c>
      <c r="AH1011" s="79"/>
      <c r="AI1011" s="85" t="s">
        <v>6296</v>
      </c>
      <c r="AJ1011" s="79" t="b">
        <v>0</v>
      </c>
      <c r="AK1011" s="79">
        <v>0</v>
      </c>
      <c r="AL1011" s="85" t="s">
        <v>6296</v>
      </c>
      <c r="AM1011" s="79" t="s">
        <v>6336</v>
      </c>
      <c r="AN1011" s="79" t="b">
        <v>0</v>
      </c>
      <c r="AO1011" s="85" t="s">
        <v>6094</v>
      </c>
      <c r="AP1011" s="79" t="s">
        <v>176</v>
      </c>
      <c r="AQ1011" s="79">
        <v>0</v>
      </c>
      <c r="AR1011" s="79">
        <v>0</v>
      </c>
      <c r="AS1011" s="79"/>
      <c r="AT1011" s="79"/>
      <c r="AU1011" s="79"/>
      <c r="AV1011" s="79"/>
      <c r="AW1011" s="79"/>
      <c r="AX1011" s="79"/>
      <c r="AY1011" s="79"/>
      <c r="AZ1011" s="79"/>
      <c r="BA1011">
        <v>47</v>
      </c>
      <c r="BB1011" s="78" t="str">
        <f>REPLACE(INDEX(GroupVertices[Group], MATCH(Edges24[[#This Row],[Vertex 1]],GroupVertices[Vertex],0)),1,1,"")</f>
        <v>14</v>
      </c>
      <c r="BC1011" s="78" t="str">
        <f>REPLACE(INDEX(GroupVertices[Group], MATCH(Edges24[[#This Row],[Vertex 2]],GroupVertices[Vertex],0)),1,1,"")</f>
        <v>14</v>
      </c>
      <c r="BD1011" s="48">
        <v>0</v>
      </c>
      <c r="BE1011" s="49">
        <v>0</v>
      </c>
      <c r="BF1011" s="48">
        <v>2</v>
      </c>
      <c r="BG1011" s="49">
        <v>8</v>
      </c>
      <c r="BH1011" s="48">
        <v>0</v>
      </c>
      <c r="BI1011" s="49">
        <v>0</v>
      </c>
      <c r="BJ1011" s="48">
        <v>23</v>
      </c>
      <c r="BK1011" s="49">
        <v>92</v>
      </c>
      <c r="BL1011" s="48">
        <v>25</v>
      </c>
    </row>
    <row r="1012" spans="1:64" x14ac:dyDescent="0.25">
      <c r="A1012" s="64" t="s">
        <v>761</v>
      </c>
      <c r="B1012" s="64" t="s">
        <v>866</v>
      </c>
      <c r="C1012" s="65"/>
      <c r="D1012" s="66"/>
      <c r="E1012" s="67"/>
      <c r="F1012" s="68"/>
      <c r="G1012" s="65"/>
      <c r="H1012" s="69"/>
      <c r="I1012" s="70"/>
      <c r="J1012" s="70"/>
      <c r="K1012" s="34" t="s">
        <v>65</v>
      </c>
      <c r="L1012" s="77">
        <v>1525</v>
      </c>
      <c r="M1012" s="77"/>
      <c r="N1012" s="72"/>
      <c r="O1012" s="79" t="s">
        <v>999</v>
      </c>
      <c r="P1012" s="81">
        <v>43177.583564814813</v>
      </c>
      <c r="Q1012" s="79" t="s">
        <v>1846</v>
      </c>
      <c r="R1012" s="83" t="s">
        <v>2288</v>
      </c>
      <c r="S1012" s="79" t="s">
        <v>2560</v>
      </c>
      <c r="T1012" s="79" t="s">
        <v>2928</v>
      </c>
      <c r="U1012" s="79"/>
      <c r="V1012" s="83" t="s">
        <v>3864</v>
      </c>
      <c r="W1012" s="81">
        <v>43177.583564814813</v>
      </c>
      <c r="X1012" s="83" t="s">
        <v>4887</v>
      </c>
      <c r="Y1012" s="79"/>
      <c r="Z1012" s="79"/>
      <c r="AA1012" s="85" t="s">
        <v>6095</v>
      </c>
      <c r="AB1012" s="79"/>
      <c r="AC1012" s="79" t="b">
        <v>0</v>
      </c>
      <c r="AD1012" s="79">
        <v>0</v>
      </c>
      <c r="AE1012" s="85" t="s">
        <v>6296</v>
      </c>
      <c r="AF1012" s="79" t="b">
        <v>0</v>
      </c>
      <c r="AG1012" s="79" t="s">
        <v>6304</v>
      </c>
      <c r="AH1012" s="79"/>
      <c r="AI1012" s="85" t="s">
        <v>6296</v>
      </c>
      <c r="AJ1012" s="79" t="b">
        <v>0</v>
      </c>
      <c r="AK1012" s="79">
        <v>0</v>
      </c>
      <c r="AL1012" s="85" t="s">
        <v>6296</v>
      </c>
      <c r="AM1012" s="79" t="s">
        <v>6336</v>
      </c>
      <c r="AN1012" s="79" t="b">
        <v>0</v>
      </c>
      <c r="AO1012" s="85" t="s">
        <v>6095</v>
      </c>
      <c r="AP1012" s="79" t="s">
        <v>176</v>
      </c>
      <c r="AQ1012" s="79">
        <v>0</v>
      </c>
      <c r="AR1012" s="79">
        <v>0</v>
      </c>
      <c r="AS1012" s="79"/>
      <c r="AT1012" s="79"/>
      <c r="AU1012" s="79"/>
      <c r="AV1012" s="79"/>
      <c r="AW1012" s="79"/>
      <c r="AX1012" s="79"/>
      <c r="AY1012" s="79"/>
      <c r="AZ1012" s="79"/>
      <c r="BA1012">
        <v>47</v>
      </c>
      <c r="BB1012" s="78" t="str">
        <f>REPLACE(INDEX(GroupVertices[Group], MATCH(Edges24[[#This Row],[Vertex 1]],GroupVertices[Vertex],0)),1,1,"")</f>
        <v>14</v>
      </c>
      <c r="BC1012" s="78" t="str">
        <f>REPLACE(INDEX(GroupVertices[Group], MATCH(Edges24[[#This Row],[Vertex 2]],GroupVertices[Vertex],0)),1,1,"")</f>
        <v>14</v>
      </c>
      <c r="BD1012" s="48">
        <v>0</v>
      </c>
      <c r="BE1012" s="49">
        <v>0</v>
      </c>
      <c r="BF1012" s="48">
        <v>0</v>
      </c>
      <c r="BG1012" s="49">
        <v>0</v>
      </c>
      <c r="BH1012" s="48">
        <v>0</v>
      </c>
      <c r="BI1012" s="49">
        <v>0</v>
      </c>
      <c r="BJ1012" s="48">
        <v>23</v>
      </c>
      <c r="BK1012" s="49">
        <v>100</v>
      </c>
      <c r="BL1012" s="48">
        <v>23</v>
      </c>
    </row>
    <row r="1013" spans="1:64" x14ac:dyDescent="0.25">
      <c r="A1013" s="64" t="s">
        <v>761</v>
      </c>
      <c r="B1013" s="64" t="s">
        <v>866</v>
      </c>
      <c r="C1013" s="65"/>
      <c r="D1013" s="66"/>
      <c r="E1013" s="67"/>
      <c r="F1013" s="68"/>
      <c r="G1013" s="65"/>
      <c r="H1013" s="69"/>
      <c r="I1013" s="70"/>
      <c r="J1013" s="70"/>
      <c r="K1013" s="34" t="s">
        <v>65</v>
      </c>
      <c r="L1013" s="77">
        <v>1526</v>
      </c>
      <c r="M1013" s="77"/>
      <c r="N1013" s="72"/>
      <c r="O1013" s="79" t="s">
        <v>999</v>
      </c>
      <c r="P1013" s="81">
        <v>43177.593865740739</v>
      </c>
      <c r="Q1013" s="79" t="s">
        <v>1847</v>
      </c>
      <c r="R1013" s="83" t="s">
        <v>2450</v>
      </c>
      <c r="S1013" s="79" t="s">
        <v>2560</v>
      </c>
      <c r="T1013" s="79" t="s">
        <v>3055</v>
      </c>
      <c r="U1013" s="79"/>
      <c r="V1013" s="83" t="s">
        <v>3864</v>
      </c>
      <c r="W1013" s="81">
        <v>43177.593865740739</v>
      </c>
      <c r="X1013" s="83" t="s">
        <v>4888</v>
      </c>
      <c r="Y1013" s="79"/>
      <c r="Z1013" s="79"/>
      <c r="AA1013" s="85" t="s">
        <v>6096</v>
      </c>
      <c r="AB1013" s="79"/>
      <c r="AC1013" s="79" t="b">
        <v>0</v>
      </c>
      <c r="AD1013" s="79">
        <v>0</v>
      </c>
      <c r="AE1013" s="85" t="s">
        <v>6296</v>
      </c>
      <c r="AF1013" s="79" t="b">
        <v>0</v>
      </c>
      <c r="AG1013" s="79" t="s">
        <v>6304</v>
      </c>
      <c r="AH1013" s="79"/>
      <c r="AI1013" s="85" t="s">
        <v>6296</v>
      </c>
      <c r="AJ1013" s="79" t="b">
        <v>0</v>
      </c>
      <c r="AK1013" s="79">
        <v>0</v>
      </c>
      <c r="AL1013" s="85" t="s">
        <v>6296</v>
      </c>
      <c r="AM1013" s="79" t="s">
        <v>6336</v>
      </c>
      <c r="AN1013" s="79" t="b">
        <v>0</v>
      </c>
      <c r="AO1013" s="85" t="s">
        <v>6096</v>
      </c>
      <c r="AP1013" s="79" t="s">
        <v>176</v>
      </c>
      <c r="AQ1013" s="79">
        <v>0</v>
      </c>
      <c r="AR1013" s="79">
        <v>0</v>
      </c>
      <c r="AS1013" s="79"/>
      <c r="AT1013" s="79"/>
      <c r="AU1013" s="79"/>
      <c r="AV1013" s="79"/>
      <c r="AW1013" s="79"/>
      <c r="AX1013" s="79"/>
      <c r="AY1013" s="79"/>
      <c r="AZ1013" s="79"/>
      <c r="BA1013">
        <v>47</v>
      </c>
      <c r="BB1013" s="78" t="str">
        <f>REPLACE(INDEX(GroupVertices[Group], MATCH(Edges24[[#This Row],[Vertex 1]],GroupVertices[Vertex],0)),1,1,"")</f>
        <v>14</v>
      </c>
      <c r="BC1013" s="78" t="str">
        <f>REPLACE(INDEX(GroupVertices[Group], MATCH(Edges24[[#This Row],[Vertex 2]],GroupVertices[Vertex],0)),1,1,"")</f>
        <v>14</v>
      </c>
      <c r="BD1013" s="48">
        <v>0</v>
      </c>
      <c r="BE1013" s="49">
        <v>0</v>
      </c>
      <c r="BF1013" s="48">
        <v>0</v>
      </c>
      <c r="BG1013" s="49">
        <v>0</v>
      </c>
      <c r="BH1013" s="48">
        <v>0</v>
      </c>
      <c r="BI1013" s="49">
        <v>0</v>
      </c>
      <c r="BJ1013" s="48">
        <v>31</v>
      </c>
      <c r="BK1013" s="49">
        <v>100</v>
      </c>
      <c r="BL1013" s="48">
        <v>31</v>
      </c>
    </row>
    <row r="1014" spans="1:64" x14ac:dyDescent="0.25">
      <c r="A1014" s="64" t="s">
        <v>761</v>
      </c>
      <c r="B1014" s="64" t="s">
        <v>866</v>
      </c>
      <c r="C1014" s="65"/>
      <c r="D1014" s="66"/>
      <c r="E1014" s="67"/>
      <c r="F1014" s="68"/>
      <c r="G1014" s="65"/>
      <c r="H1014" s="69"/>
      <c r="I1014" s="70"/>
      <c r="J1014" s="70"/>
      <c r="K1014" s="34" t="s">
        <v>65</v>
      </c>
      <c r="L1014" s="77">
        <v>1527</v>
      </c>
      <c r="M1014" s="77"/>
      <c r="N1014" s="72"/>
      <c r="O1014" s="79" t="s">
        <v>999</v>
      </c>
      <c r="P1014" s="81">
        <v>43177.593900462962</v>
      </c>
      <c r="Q1014" s="79" t="s">
        <v>1848</v>
      </c>
      <c r="R1014" s="83" t="s">
        <v>2458</v>
      </c>
      <c r="S1014" s="79" t="s">
        <v>2560</v>
      </c>
      <c r="T1014" s="79" t="s">
        <v>3064</v>
      </c>
      <c r="U1014" s="79"/>
      <c r="V1014" s="83" t="s">
        <v>3864</v>
      </c>
      <c r="W1014" s="81">
        <v>43177.593900462962</v>
      </c>
      <c r="X1014" s="83" t="s">
        <v>4889</v>
      </c>
      <c r="Y1014" s="79"/>
      <c r="Z1014" s="79"/>
      <c r="AA1014" s="85" t="s">
        <v>6097</v>
      </c>
      <c r="AB1014" s="79"/>
      <c r="AC1014" s="79" t="b">
        <v>0</v>
      </c>
      <c r="AD1014" s="79">
        <v>0</v>
      </c>
      <c r="AE1014" s="85" t="s">
        <v>6296</v>
      </c>
      <c r="AF1014" s="79" t="b">
        <v>0</v>
      </c>
      <c r="AG1014" s="79" t="s">
        <v>6304</v>
      </c>
      <c r="AH1014" s="79"/>
      <c r="AI1014" s="85" t="s">
        <v>6296</v>
      </c>
      <c r="AJ1014" s="79" t="b">
        <v>0</v>
      </c>
      <c r="AK1014" s="79">
        <v>0</v>
      </c>
      <c r="AL1014" s="85" t="s">
        <v>6296</v>
      </c>
      <c r="AM1014" s="79" t="s">
        <v>6336</v>
      </c>
      <c r="AN1014" s="79" t="b">
        <v>0</v>
      </c>
      <c r="AO1014" s="85" t="s">
        <v>6097</v>
      </c>
      <c r="AP1014" s="79" t="s">
        <v>176</v>
      </c>
      <c r="AQ1014" s="79">
        <v>0</v>
      </c>
      <c r="AR1014" s="79">
        <v>0</v>
      </c>
      <c r="AS1014" s="79"/>
      <c r="AT1014" s="79"/>
      <c r="AU1014" s="79"/>
      <c r="AV1014" s="79"/>
      <c r="AW1014" s="79"/>
      <c r="AX1014" s="79"/>
      <c r="AY1014" s="79"/>
      <c r="AZ1014" s="79"/>
      <c r="BA1014">
        <v>47</v>
      </c>
      <c r="BB1014" s="78" t="str">
        <f>REPLACE(INDEX(GroupVertices[Group], MATCH(Edges24[[#This Row],[Vertex 1]],GroupVertices[Vertex],0)),1,1,"")</f>
        <v>14</v>
      </c>
      <c r="BC1014" s="78" t="str">
        <f>REPLACE(INDEX(GroupVertices[Group], MATCH(Edges24[[#This Row],[Vertex 2]],GroupVertices[Vertex],0)),1,1,"")</f>
        <v>14</v>
      </c>
      <c r="BD1014" s="48">
        <v>0</v>
      </c>
      <c r="BE1014" s="49">
        <v>0</v>
      </c>
      <c r="BF1014" s="48">
        <v>0</v>
      </c>
      <c r="BG1014" s="49">
        <v>0</v>
      </c>
      <c r="BH1014" s="48">
        <v>0</v>
      </c>
      <c r="BI1014" s="49">
        <v>0</v>
      </c>
      <c r="BJ1014" s="48">
        <v>28</v>
      </c>
      <c r="BK1014" s="49">
        <v>100</v>
      </c>
      <c r="BL1014" s="48">
        <v>28</v>
      </c>
    </row>
    <row r="1015" spans="1:64" x14ac:dyDescent="0.25">
      <c r="A1015" s="64" t="s">
        <v>761</v>
      </c>
      <c r="B1015" s="64" t="s">
        <v>866</v>
      </c>
      <c r="C1015" s="65"/>
      <c r="D1015" s="66"/>
      <c r="E1015" s="67"/>
      <c r="F1015" s="68"/>
      <c r="G1015" s="65"/>
      <c r="H1015" s="69"/>
      <c r="I1015" s="70"/>
      <c r="J1015" s="70"/>
      <c r="K1015" s="34" t="s">
        <v>65</v>
      </c>
      <c r="L1015" s="77">
        <v>1528</v>
      </c>
      <c r="M1015" s="77"/>
      <c r="N1015" s="72"/>
      <c r="O1015" s="79" t="s">
        <v>999</v>
      </c>
      <c r="P1015" s="81">
        <v>43177.604409722226</v>
      </c>
      <c r="Q1015" s="79" t="s">
        <v>1849</v>
      </c>
      <c r="R1015" s="83" t="s">
        <v>2451</v>
      </c>
      <c r="S1015" s="79" t="s">
        <v>2560</v>
      </c>
      <c r="T1015" s="79" t="s">
        <v>3059</v>
      </c>
      <c r="U1015" s="79"/>
      <c r="V1015" s="83" t="s">
        <v>3864</v>
      </c>
      <c r="W1015" s="81">
        <v>43177.604409722226</v>
      </c>
      <c r="X1015" s="83" t="s">
        <v>4890</v>
      </c>
      <c r="Y1015" s="79"/>
      <c r="Z1015" s="79"/>
      <c r="AA1015" s="85" t="s">
        <v>6098</v>
      </c>
      <c r="AB1015" s="79"/>
      <c r="AC1015" s="79" t="b">
        <v>0</v>
      </c>
      <c r="AD1015" s="79">
        <v>0</v>
      </c>
      <c r="AE1015" s="85" t="s">
        <v>6296</v>
      </c>
      <c r="AF1015" s="79" t="b">
        <v>0</v>
      </c>
      <c r="AG1015" s="79" t="s">
        <v>6304</v>
      </c>
      <c r="AH1015" s="79"/>
      <c r="AI1015" s="85" t="s">
        <v>6296</v>
      </c>
      <c r="AJ1015" s="79" t="b">
        <v>0</v>
      </c>
      <c r="AK1015" s="79">
        <v>0</v>
      </c>
      <c r="AL1015" s="85" t="s">
        <v>6296</v>
      </c>
      <c r="AM1015" s="79" t="s">
        <v>6336</v>
      </c>
      <c r="AN1015" s="79" t="b">
        <v>0</v>
      </c>
      <c r="AO1015" s="85" t="s">
        <v>6098</v>
      </c>
      <c r="AP1015" s="79" t="s">
        <v>176</v>
      </c>
      <c r="AQ1015" s="79">
        <v>0</v>
      </c>
      <c r="AR1015" s="79">
        <v>0</v>
      </c>
      <c r="AS1015" s="79"/>
      <c r="AT1015" s="79"/>
      <c r="AU1015" s="79"/>
      <c r="AV1015" s="79"/>
      <c r="AW1015" s="79"/>
      <c r="AX1015" s="79"/>
      <c r="AY1015" s="79"/>
      <c r="AZ1015" s="79"/>
      <c r="BA1015">
        <v>47</v>
      </c>
      <c r="BB1015" s="78" t="str">
        <f>REPLACE(INDEX(GroupVertices[Group], MATCH(Edges24[[#This Row],[Vertex 1]],GroupVertices[Vertex],0)),1,1,"")</f>
        <v>14</v>
      </c>
      <c r="BC1015" s="78" t="str">
        <f>REPLACE(INDEX(GroupVertices[Group], MATCH(Edges24[[#This Row],[Vertex 2]],GroupVertices[Vertex],0)),1,1,"")</f>
        <v>14</v>
      </c>
      <c r="BD1015" s="48">
        <v>1</v>
      </c>
      <c r="BE1015" s="49">
        <v>3.4482758620689653</v>
      </c>
      <c r="BF1015" s="48">
        <v>0</v>
      </c>
      <c r="BG1015" s="49">
        <v>0</v>
      </c>
      <c r="BH1015" s="48">
        <v>0</v>
      </c>
      <c r="BI1015" s="49">
        <v>0</v>
      </c>
      <c r="BJ1015" s="48">
        <v>28</v>
      </c>
      <c r="BK1015" s="49">
        <v>96.551724137931032</v>
      </c>
      <c r="BL1015" s="48">
        <v>29</v>
      </c>
    </row>
    <row r="1016" spans="1:64" x14ac:dyDescent="0.25">
      <c r="A1016" s="64" t="s">
        <v>761</v>
      </c>
      <c r="B1016" s="64" t="s">
        <v>866</v>
      </c>
      <c r="C1016" s="65"/>
      <c r="D1016" s="66"/>
      <c r="E1016" s="67"/>
      <c r="F1016" s="68"/>
      <c r="G1016" s="65"/>
      <c r="H1016" s="69"/>
      <c r="I1016" s="70"/>
      <c r="J1016" s="70"/>
      <c r="K1016" s="34" t="s">
        <v>65</v>
      </c>
      <c r="L1016" s="77">
        <v>1529</v>
      </c>
      <c r="M1016" s="77"/>
      <c r="N1016" s="72"/>
      <c r="O1016" s="79" t="s">
        <v>999</v>
      </c>
      <c r="P1016" s="81">
        <v>43177.614675925928</v>
      </c>
      <c r="Q1016" s="79" t="s">
        <v>1850</v>
      </c>
      <c r="R1016" s="83" t="s">
        <v>2317</v>
      </c>
      <c r="S1016" s="79" t="s">
        <v>2560</v>
      </c>
      <c r="T1016" s="79" t="s">
        <v>3053</v>
      </c>
      <c r="U1016" s="79"/>
      <c r="V1016" s="83" t="s">
        <v>3864</v>
      </c>
      <c r="W1016" s="81">
        <v>43177.614675925928</v>
      </c>
      <c r="X1016" s="83" t="s">
        <v>4891</v>
      </c>
      <c r="Y1016" s="79"/>
      <c r="Z1016" s="79"/>
      <c r="AA1016" s="85" t="s">
        <v>6099</v>
      </c>
      <c r="AB1016" s="79"/>
      <c r="AC1016" s="79" t="b">
        <v>0</v>
      </c>
      <c r="AD1016" s="79">
        <v>0</v>
      </c>
      <c r="AE1016" s="85" t="s">
        <v>6296</v>
      </c>
      <c r="AF1016" s="79" t="b">
        <v>0</v>
      </c>
      <c r="AG1016" s="79" t="s">
        <v>6304</v>
      </c>
      <c r="AH1016" s="79"/>
      <c r="AI1016" s="85" t="s">
        <v>6296</v>
      </c>
      <c r="AJ1016" s="79" t="b">
        <v>0</v>
      </c>
      <c r="AK1016" s="79">
        <v>2</v>
      </c>
      <c r="AL1016" s="85" t="s">
        <v>6296</v>
      </c>
      <c r="AM1016" s="79" t="s">
        <v>6336</v>
      </c>
      <c r="AN1016" s="79" t="b">
        <v>0</v>
      </c>
      <c r="AO1016" s="85" t="s">
        <v>6099</v>
      </c>
      <c r="AP1016" s="79" t="s">
        <v>176</v>
      </c>
      <c r="AQ1016" s="79">
        <v>0</v>
      </c>
      <c r="AR1016" s="79">
        <v>0</v>
      </c>
      <c r="AS1016" s="79"/>
      <c r="AT1016" s="79"/>
      <c r="AU1016" s="79"/>
      <c r="AV1016" s="79"/>
      <c r="AW1016" s="79"/>
      <c r="AX1016" s="79"/>
      <c r="AY1016" s="79"/>
      <c r="AZ1016" s="79"/>
      <c r="BA1016">
        <v>47</v>
      </c>
      <c r="BB1016" s="78" t="str">
        <f>REPLACE(INDEX(GroupVertices[Group], MATCH(Edges24[[#This Row],[Vertex 1]],GroupVertices[Vertex],0)),1,1,"")</f>
        <v>14</v>
      </c>
      <c r="BC1016" s="78" t="str">
        <f>REPLACE(INDEX(GroupVertices[Group], MATCH(Edges24[[#This Row],[Vertex 2]],GroupVertices[Vertex],0)),1,1,"")</f>
        <v>14</v>
      </c>
      <c r="BD1016" s="48">
        <v>0</v>
      </c>
      <c r="BE1016" s="49">
        <v>0</v>
      </c>
      <c r="BF1016" s="48">
        <v>0</v>
      </c>
      <c r="BG1016" s="49">
        <v>0</v>
      </c>
      <c r="BH1016" s="48">
        <v>0</v>
      </c>
      <c r="BI1016" s="49">
        <v>0</v>
      </c>
      <c r="BJ1016" s="48">
        <v>24</v>
      </c>
      <c r="BK1016" s="49">
        <v>100</v>
      </c>
      <c r="BL1016" s="48">
        <v>24</v>
      </c>
    </row>
    <row r="1017" spans="1:64" x14ac:dyDescent="0.25">
      <c r="A1017" s="64" t="s">
        <v>761</v>
      </c>
      <c r="B1017" s="64" t="s">
        <v>866</v>
      </c>
      <c r="C1017" s="65"/>
      <c r="D1017" s="66"/>
      <c r="E1017" s="67"/>
      <c r="F1017" s="68"/>
      <c r="G1017" s="65"/>
      <c r="H1017" s="69"/>
      <c r="I1017" s="70"/>
      <c r="J1017" s="70"/>
      <c r="K1017" s="34" t="s">
        <v>65</v>
      </c>
      <c r="L1017" s="77">
        <v>1530</v>
      </c>
      <c r="M1017" s="77"/>
      <c r="N1017" s="72"/>
      <c r="O1017" s="79" t="s">
        <v>999</v>
      </c>
      <c r="P1017" s="81">
        <v>43177.625405092593</v>
      </c>
      <c r="Q1017" s="79" t="s">
        <v>1851</v>
      </c>
      <c r="R1017" s="83" t="s">
        <v>2452</v>
      </c>
      <c r="S1017" s="79" t="s">
        <v>2560</v>
      </c>
      <c r="T1017" s="79" t="s">
        <v>3060</v>
      </c>
      <c r="U1017" s="79"/>
      <c r="V1017" s="83" t="s">
        <v>3864</v>
      </c>
      <c r="W1017" s="81">
        <v>43177.625405092593</v>
      </c>
      <c r="X1017" s="83" t="s">
        <v>4892</v>
      </c>
      <c r="Y1017" s="79"/>
      <c r="Z1017" s="79"/>
      <c r="AA1017" s="85" t="s">
        <v>6100</v>
      </c>
      <c r="AB1017" s="79"/>
      <c r="AC1017" s="79" t="b">
        <v>0</v>
      </c>
      <c r="AD1017" s="79">
        <v>1</v>
      </c>
      <c r="AE1017" s="85" t="s">
        <v>6296</v>
      </c>
      <c r="AF1017" s="79" t="b">
        <v>0</v>
      </c>
      <c r="AG1017" s="79" t="s">
        <v>6304</v>
      </c>
      <c r="AH1017" s="79"/>
      <c r="AI1017" s="85" t="s">
        <v>6296</v>
      </c>
      <c r="AJ1017" s="79" t="b">
        <v>0</v>
      </c>
      <c r="AK1017" s="79">
        <v>0</v>
      </c>
      <c r="AL1017" s="85" t="s">
        <v>6296</v>
      </c>
      <c r="AM1017" s="79" t="s">
        <v>6336</v>
      </c>
      <c r="AN1017" s="79" t="b">
        <v>0</v>
      </c>
      <c r="AO1017" s="85" t="s">
        <v>6100</v>
      </c>
      <c r="AP1017" s="79" t="s">
        <v>176</v>
      </c>
      <c r="AQ1017" s="79">
        <v>0</v>
      </c>
      <c r="AR1017" s="79">
        <v>0</v>
      </c>
      <c r="AS1017" s="79"/>
      <c r="AT1017" s="79"/>
      <c r="AU1017" s="79"/>
      <c r="AV1017" s="79"/>
      <c r="AW1017" s="79"/>
      <c r="AX1017" s="79"/>
      <c r="AY1017" s="79"/>
      <c r="AZ1017" s="79"/>
      <c r="BA1017">
        <v>47</v>
      </c>
      <c r="BB1017" s="78" t="str">
        <f>REPLACE(INDEX(GroupVertices[Group], MATCH(Edges24[[#This Row],[Vertex 1]],GroupVertices[Vertex],0)),1,1,"")</f>
        <v>14</v>
      </c>
      <c r="BC1017" s="78" t="str">
        <f>REPLACE(INDEX(GroupVertices[Group], MATCH(Edges24[[#This Row],[Vertex 2]],GroupVertices[Vertex],0)),1,1,"")</f>
        <v>14</v>
      </c>
      <c r="BD1017" s="48">
        <v>0</v>
      </c>
      <c r="BE1017" s="49">
        <v>0</v>
      </c>
      <c r="BF1017" s="48">
        <v>0</v>
      </c>
      <c r="BG1017" s="49">
        <v>0</v>
      </c>
      <c r="BH1017" s="48">
        <v>0</v>
      </c>
      <c r="BI1017" s="49">
        <v>0</v>
      </c>
      <c r="BJ1017" s="48">
        <v>24</v>
      </c>
      <c r="BK1017" s="49">
        <v>100</v>
      </c>
      <c r="BL1017" s="48">
        <v>24</v>
      </c>
    </row>
    <row r="1018" spans="1:64" x14ac:dyDescent="0.25">
      <c r="A1018" s="64" t="s">
        <v>761</v>
      </c>
      <c r="B1018" s="64" t="s">
        <v>866</v>
      </c>
      <c r="C1018" s="65"/>
      <c r="D1018" s="66"/>
      <c r="E1018" s="67"/>
      <c r="F1018" s="68"/>
      <c r="G1018" s="65"/>
      <c r="H1018" s="69"/>
      <c r="I1018" s="70"/>
      <c r="J1018" s="70"/>
      <c r="K1018" s="34" t="s">
        <v>65</v>
      </c>
      <c r="L1018" s="77">
        <v>1531</v>
      </c>
      <c r="M1018" s="77"/>
      <c r="N1018" s="72"/>
      <c r="O1018" s="79" t="s">
        <v>999</v>
      </c>
      <c r="P1018" s="81">
        <v>43177.635520833333</v>
      </c>
      <c r="Q1018" s="79" t="s">
        <v>1852</v>
      </c>
      <c r="R1018" s="83" t="s">
        <v>2453</v>
      </c>
      <c r="S1018" s="79" t="s">
        <v>2560</v>
      </c>
      <c r="T1018" s="79" t="s">
        <v>3054</v>
      </c>
      <c r="U1018" s="79"/>
      <c r="V1018" s="83" t="s">
        <v>3864</v>
      </c>
      <c r="W1018" s="81">
        <v>43177.635520833333</v>
      </c>
      <c r="X1018" s="83" t="s">
        <v>4893</v>
      </c>
      <c r="Y1018" s="79"/>
      <c r="Z1018" s="79"/>
      <c r="AA1018" s="85" t="s">
        <v>6101</v>
      </c>
      <c r="AB1018" s="79"/>
      <c r="AC1018" s="79" t="b">
        <v>0</v>
      </c>
      <c r="AD1018" s="79">
        <v>0</v>
      </c>
      <c r="AE1018" s="85" t="s">
        <v>6296</v>
      </c>
      <c r="AF1018" s="79" t="b">
        <v>0</v>
      </c>
      <c r="AG1018" s="79" t="s">
        <v>6304</v>
      </c>
      <c r="AH1018" s="79"/>
      <c r="AI1018" s="85" t="s">
        <v>6296</v>
      </c>
      <c r="AJ1018" s="79" t="b">
        <v>0</v>
      </c>
      <c r="AK1018" s="79">
        <v>0</v>
      </c>
      <c r="AL1018" s="85" t="s">
        <v>6296</v>
      </c>
      <c r="AM1018" s="79" t="s">
        <v>6336</v>
      </c>
      <c r="AN1018" s="79" t="b">
        <v>0</v>
      </c>
      <c r="AO1018" s="85" t="s">
        <v>6101</v>
      </c>
      <c r="AP1018" s="79" t="s">
        <v>176</v>
      </c>
      <c r="AQ1018" s="79">
        <v>0</v>
      </c>
      <c r="AR1018" s="79">
        <v>0</v>
      </c>
      <c r="AS1018" s="79"/>
      <c r="AT1018" s="79"/>
      <c r="AU1018" s="79"/>
      <c r="AV1018" s="79"/>
      <c r="AW1018" s="79"/>
      <c r="AX1018" s="79"/>
      <c r="AY1018" s="79"/>
      <c r="AZ1018" s="79"/>
      <c r="BA1018">
        <v>47</v>
      </c>
      <c r="BB1018" s="78" t="str">
        <f>REPLACE(INDEX(GroupVertices[Group], MATCH(Edges24[[#This Row],[Vertex 1]],GroupVertices[Vertex],0)),1,1,"")</f>
        <v>14</v>
      </c>
      <c r="BC1018" s="78" t="str">
        <f>REPLACE(INDEX(GroupVertices[Group], MATCH(Edges24[[#This Row],[Vertex 2]],GroupVertices[Vertex],0)),1,1,"")</f>
        <v>14</v>
      </c>
      <c r="BD1018" s="48">
        <v>0</v>
      </c>
      <c r="BE1018" s="49">
        <v>0</v>
      </c>
      <c r="BF1018" s="48">
        <v>0</v>
      </c>
      <c r="BG1018" s="49">
        <v>0</v>
      </c>
      <c r="BH1018" s="48">
        <v>0</v>
      </c>
      <c r="BI1018" s="49">
        <v>0</v>
      </c>
      <c r="BJ1018" s="48">
        <v>22</v>
      </c>
      <c r="BK1018" s="49">
        <v>100</v>
      </c>
      <c r="BL1018" s="48">
        <v>22</v>
      </c>
    </row>
    <row r="1019" spans="1:64" x14ac:dyDescent="0.25">
      <c r="A1019" s="64" t="s">
        <v>761</v>
      </c>
      <c r="B1019" s="64" t="s">
        <v>866</v>
      </c>
      <c r="C1019" s="65"/>
      <c r="D1019" s="66"/>
      <c r="E1019" s="67"/>
      <c r="F1019" s="68"/>
      <c r="G1019" s="65"/>
      <c r="H1019" s="69"/>
      <c r="I1019" s="70"/>
      <c r="J1019" s="70"/>
      <c r="K1019" s="34" t="s">
        <v>65</v>
      </c>
      <c r="L1019" s="77">
        <v>1532</v>
      </c>
      <c r="M1019" s="77"/>
      <c r="N1019" s="72"/>
      <c r="O1019" s="79" t="s">
        <v>999</v>
      </c>
      <c r="P1019" s="81">
        <v>43177.646064814813</v>
      </c>
      <c r="Q1019" s="79" t="s">
        <v>1853</v>
      </c>
      <c r="R1019" s="83" t="s">
        <v>2454</v>
      </c>
      <c r="S1019" s="79" t="s">
        <v>2560</v>
      </c>
      <c r="T1019" s="79" t="s">
        <v>3055</v>
      </c>
      <c r="U1019" s="79"/>
      <c r="V1019" s="83" t="s">
        <v>3864</v>
      </c>
      <c r="W1019" s="81">
        <v>43177.646064814813</v>
      </c>
      <c r="X1019" s="83" t="s">
        <v>4894</v>
      </c>
      <c r="Y1019" s="79"/>
      <c r="Z1019" s="79"/>
      <c r="AA1019" s="85" t="s">
        <v>6102</v>
      </c>
      <c r="AB1019" s="79"/>
      <c r="AC1019" s="79" t="b">
        <v>0</v>
      </c>
      <c r="AD1019" s="79">
        <v>0</v>
      </c>
      <c r="AE1019" s="85" t="s">
        <v>6296</v>
      </c>
      <c r="AF1019" s="79" t="b">
        <v>0</v>
      </c>
      <c r="AG1019" s="79" t="s">
        <v>6304</v>
      </c>
      <c r="AH1019" s="79"/>
      <c r="AI1019" s="85" t="s">
        <v>6296</v>
      </c>
      <c r="AJ1019" s="79" t="b">
        <v>0</v>
      </c>
      <c r="AK1019" s="79">
        <v>0</v>
      </c>
      <c r="AL1019" s="85" t="s">
        <v>6296</v>
      </c>
      <c r="AM1019" s="79" t="s">
        <v>6336</v>
      </c>
      <c r="AN1019" s="79" t="b">
        <v>0</v>
      </c>
      <c r="AO1019" s="85" t="s">
        <v>6102</v>
      </c>
      <c r="AP1019" s="79" t="s">
        <v>176</v>
      </c>
      <c r="AQ1019" s="79">
        <v>0</v>
      </c>
      <c r="AR1019" s="79">
        <v>0</v>
      </c>
      <c r="AS1019" s="79"/>
      <c r="AT1019" s="79"/>
      <c r="AU1019" s="79"/>
      <c r="AV1019" s="79"/>
      <c r="AW1019" s="79"/>
      <c r="AX1019" s="79"/>
      <c r="AY1019" s="79"/>
      <c r="AZ1019" s="79"/>
      <c r="BA1019">
        <v>47</v>
      </c>
      <c r="BB1019" s="78" t="str">
        <f>REPLACE(INDEX(GroupVertices[Group], MATCH(Edges24[[#This Row],[Vertex 1]],GroupVertices[Vertex],0)),1,1,"")</f>
        <v>14</v>
      </c>
      <c r="BC1019" s="78" t="str">
        <f>REPLACE(INDEX(GroupVertices[Group], MATCH(Edges24[[#This Row],[Vertex 2]],GroupVertices[Vertex],0)),1,1,"")</f>
        <v>14</v>
      </c>
      <c r="BD1019" s="48">
        <v>0</v>
      </c>
      <c r="BE1019" s="49">
        <v>0</v>
      </c>
      <c r="BF1019" s="48">
        <v>0</v>
      </c>
      <c r="BG1019" s="49">
        <v>0</v>
      </c>
      <c r="BH1019" s="48">
        <v>0</v>
      </c>
      <c r="BI1019" s="49">
        <v>0</v>
      </c>
      <c r="BJ1019" s="48">
        <v>26</v>
      </c>
      <c r="BK1019" s="49">
        <v>100</v>
      </c>
      <c r="BL1019" s="48">
        <v>26</v>
      </c>
    </row>
    <row r="1020" spans="1:64" x14ac:dyDescent="0.25">
      <c r="A1020" s="64" t="s">
        <v>761</v>
      </c>
      <c r="B1020" s="64" t="s">
        <v>866</v>
      </c>
      <c r="C1020" s="65"/>
      <c r="D1020" s="66"/>
      <c r="E1020" s="67"/>
      <c r="F1020" s="68"/>
      <c r="G1020" s="65"/>
      <c r="H1020" s="69"/>
      <c r="I1020" s="70"/>
      <c r="J1020" s="70"/>
      <c r="K1020" s="34" t="s">
        <v>65</v>
      </c>
      <c r="L1020" s="77">
        <v>1533</v>
      </c>
      <c r="M1020" s="77"/>
      <c r="N1020" s="72"/>
      <c r="O1020" s="79" t="s">
        <v>999</v>
      </c>
      <c r="P1020" s="81">
        <v>43178.5940162037</v>
      </c>
      <c r="Q1020" s="79" t="s">
        <v>1854</v>
      </c>
      <c r="R1020" s="83" t="s">
        <v>2459</v>
      </c>
      <c r="S1020" s="79" t="s">
        <v>2560</v>
      </c>
      <c r="T1020" s="79" t="s">
        <v>3065</v>
      </c>
      <c r="U1020" s="79"/>
      <c r="V1020" s="83" t="s">
        <v>3864</v>
      </c>
      <c r="W1020" s="81">
        <v>43178.5940162037</v>
      </c>
      <c r="X1020" s="83" t="s">
        <v>4895</v>
      </c>
      <c r="Y1020" s="79"/>
      <c r="Z1020" s="79"/>
      <c r="AA1020" s="85" t="s">
        <v>6103</v>
      </c>
      <c r="AB1020" s="79"/>
      <c r="AC1020" s="79" t="b">
        <v>0</v>
      </c>
      <c r="AD1020" s="79">
        <v>1</v>
      </c>
      <c r="AE1020" s="85" t="s">
        <v>6296</v>
      </c>
      <c r="AF1020" s="79" t="b">
        <v>0</v>
      </c>
      <c r="AG1020" s="79" t="s">
        <v>6304</v>
      </c>
      <c r="AH1020" s="79"/>
      <c r="AI1020" s="85" t="s">
        <v>6296</v>
      </c>
      <c r="AJ1020" s="79" t="b">
        <v>0</v>
      </c>
      <c r="AK1020" s="79">
        <v>0</v>
      </c>
      <c r="AL1020" s="85" t="s">
        <v>6296</v>
      </c>
      <c r="AM1020" s="79" t="s">
        <v>6336</v>
      </c>
      <c r="AN1020" s="79" t="b">
        <v>0</v>
      </c>
      <c r="AO1020" s="85" t="s">
        <v>6103</v>
      </c>
      <c r="AP1020" s="79" t="s">
        <v>176</v>
      </c>
      <c r="AQ1020" s="79">
        <v>0</v>
      </c>
      <c r="AR1020" s="79">
        <v>0</v>
      </c>
      <c r="AS1020" s="79"/>
      <c r="AT1020" s="79"/>
      <c r="AU1020" s="79"/>
      <c r="AV1020" s="79"/>
      <c r="AW1020" s="79"/>
      <c r="AX1020" s="79"/>
      <c r="AY1020" s="79"/>
      <c r="AZ1020" s="79"/>
      <c r="BA1020">
        <v>47</v>
      </c>
      <c r="BB1020" s="78" t="str">
        <f>REPLACE(INDEX(GroupVertices[Group], MATCH(Edges24[[#This Row],[Vertex 1]],GroupVertices[Vertex],0)),1,1,"")</f>
        <v>14</v>
      </c>
      <c r="BC1020" s="78" t="str">
        <f>REPLACE(INDEX(GroupVertices[Group], MATCH(Edges24[[#This Row],[Vertex 2]],GroupVertices[Vertex],0)),1,1,"")</f>
        <v>14</v>
      </c>
      <c r="BD1020" s="48">
        <v>0</v>
      </c>
      <c r="BE1020" s="49">
        <v>0</v>
      </c>
      <c r="BF1020" s="48">
        <v>0</v>
      </c>
      <c r="BG1020" s="49">
        <v>0</v>
      </c>
      <c r="BH1020" s="48">
        <v>0</v>
      </c>
      <c r="BI1020" s="49">
        <v>0</v>
      </c>
      <c r="BJ1020" s="48">
        <v>30</v>
      </c>
      <c r="BK1020" s="49">
        <v>100</v>
      </c>
      <c r="BL1020" s="48">
        <v>30</v>
      </c>
    </row>
    <row r="1021" spans="1:64" x14ac:dyDescent="0.25">
      <c r="A1021" s="64" t="s">
        <v>761</v>
      </c>
      <c r="B1021" s="64" t="s">
        <v>866</v>
      </c>
      <c r="C1021" s="65"/>
      <c r="D1021" s="66"/>
      <c r="E1021" s="67"/>
      <c r="F1021" s="68"/>
      <c r="G1021" s="65"/>
      <c r="H1021" s="69"/>
      <c r="I1021" s="70"/>
      <c r="J1021" s="70"/>
      <c r="K1021" s="34" t="s">
        <v>65</v>
      </c>
      <c r="L1021" s="77">
        <v>1534</v>
      </c>
      <c r="M1021" s="77"/>
      <c r="N1021" s="72"/>
      <c r="O1021" s="79" t="s">
        <v>999</v>
      </c>
      <c r="P1021" s="81">
        <v>43178.604548611111</v>
      </c>
      <c r="Q1021" s="79" t="s">
        <v>1855</v>
      </c>
      <c r="R1021" s="83" t="s">
        <v>2455</v>
      </c>
      <c r="S1021" s="79" t="s">
        <v>2560</v>
      </c>
      <c r="T1021" s="79" t="s">
        <v>3061</v>
      </c>
      <c r="U1021" s="79"/>
      <c r="V1021" s="83" t="s">
        <v>3864</v>
      </c>
      <c r="W1021" s="81">
        <v>43178.604548611111</v>
      </c>
      <c r="X1021" s="83" t="s">
        <v>4896</v>
      </c>
      <c r="Y1021" s="79"/>
      <c r="Z1021" s="79"/>
      <c r="AA1021" s="85" t="s">
        <v>6104</v>
      </c>
      <c r="AB1021" s="79"/>
      <c r="AC1021" s="79" t="b">
        <v>0</v>
      </c>
      <c r="AD1021" s="79">
        <v>0</v>
      </c>
      <c r="AE1021" s="85" t="s">
        <v>6296</v>
      </c>
      <c r="AF1021" s="79" t="b">
        <v>0</v>
      </c>
      <c r="AG1021" s="79" t="s">
        <v>6304</v>
      </c>
      <c r="AH1021" s="79"/>
      <c r="AI1021" s="85" t="s">
        <v>6296</v>
      </c>
      <c r="AJ1021" s="79" t="b">
        <v>0</v>
      </c>
      <c r="AK1021" s="79">
        <v>0</v>
      </c>
      <c r="AL1021" s="85" t="s">
        <v>6296</v>
      </c>
      <c r="AM1021" s="79" t="s">
        <v>6336</v>
      </c>
      <c r="AN1021" s="79" t="b">
        <v>0</v>
      </c>
      <c r="AO1021" s="85" t="s">
        <v>6104</v>
      </c>
      <c r="AP1021" s="79" t="s">
        <v>176</v>
      </c>
      <c r="AQ1021" s="79">
        <v>0</v>
      </c>
      <c r="AR1021" s="79">
        <v>0</v>
      </c>
      <c r="AS1021" s="79"/>
      <c r="AT1021" s="79"/>
      <c r="AU1021" s="79"/>
      <c r="AV1021" s="79"/>
      <c r="AW1021" s="79"/>
      <c r="AX1021" s="79"/>
      <c r="AY1021" s="79"/>
      <c r="AZ1021" s="79"/>
      <c r="BA1021">
        <v>47</v>
      </c>
      <c r="BB1021" s="78" t="str">
        <f>REPLACE(INDEX(GroupVertices[Group], MATCH(Edges24[[#This Row],[Vertex 1]],GroupVertices[Vertex],0)),1,1,"")</f>
        <v>14</v>
      </c>
      <c r="BC1021" s="78" t="str">
        <f>REPLACE(INDEX(GroupVertices[Group], MATCH(Edges24[[#This Row],[Vertex 2]],GroupVertices[Vertex],0)),1,1,"")</f>
        <v>14</v>
      </c>
      <c r="BD1021" s="48">
        <v>1</v>
      </c>
      <c r="BE1021" s="49">
        <v>3.7037037037037037</v>
      </c>
      <c r="BF1021" s="48">
        <v>0</v>
      </c>
      <c r="BG1021" s="49">
        <v>0</v>
      </c>
      <c r="BH1021" s="48">
        <v>0</v>
      </c>
      <c r="BI1021" s="49">
        <v>0</v>
      </c>
      <c r="BJ1021" s="48">
        <v>26</v>
      </c>
      <c r="BK1021" s="49">
        <v>96.296296296296291</v>
      </c>
      <c r="BL1021" s="48">
        <v>27</v>
      </c>
    </row>
    <row r="1022" spans="1:64" x14ac:dyDescent="0.25">
      <c r="A1022" s="64" t="s">
        <v>761</v>
      </c>
      <c r="B1022" s="64" t="s">
        <v>866</v>
      </c>
      <c r="C1022" s="65"/>
      <c r="D1022" s="66"/>
      <c r="E1022" s="67"/>
      <c r="F1022" s="68"/>
      <c r="G1022" s="65"/>
      <c r="H1022" s="69"/>
      <c r="I1022" s="70"/>
      <c r="J1022" s="70"/>
      <c r="K1022" s="34" t="s">
        <v>65</v>
      </c>
      <c r="L1022" s="77">
        <v>1535</v>
      </c>
      <c r="M1022" s="77"/>
      <c r="N1022" s="72"/>
      <c r="O1022" s="79" t="s">
        <v>999</v>
      </c>
      <c r="P1022" s="81">
        <v>43178.625451388885</v>
      </c>
      <c r="Q1022" s="79" t="s">
        <v>1856</v>
      </c>
      <c r="R1022" s="83" t="s">
        <v>2456</v>
      </c>
      <c r="S1022" s="79" t="s">
        <v>2560</v>
      </c>
      <c r="T1022" s="79" t="s">
        <v>3062</v>
      </c>
      <c r="U1022" s="79"/>
      <c r="V1022" s="83" t="s">
        <v>3864</v>
      </c>
      <c r="W1022" s="81">
        <v>43178.625451388885</v>
      </c>
      <c r="X1022" s="83" t="s">
        <v>4897</v>
      </c>
      <c r="Y1022" s="79"/>
      <c r="Z1022" s="79"/>
      <c r="AA1022" s="85" t="s">
        <v>6105</v>
      </c>
      <c r="AB1022" s="79"/>
      <c r="AC1022" s="79" t="b">
        <v>0</v>
      </c>
      <c r="AD1022" s="79">
        <v>0</v>
      </c>
      <c r="AE1022" s="85" t="s">
        <v>6296</v>
      </c>
      <c r="AF1022" s="79" t="b">
        <v>0</v>
      </c>
      <c r="AG1022" s="79" t="s">
        <v>6304</v>
      </c>
      <c r="AH1022" s="79"/>
      <c r="AI1022" s="85" t="s">
        <v>6296</v>
      </c>
      <c r="AJ1022" s="79" t="b">
        <v>0</v>
      </c>
      <c r="AK1022" s="79">
        <v>0</v>
      </c>
      <c r="AL1022" s="85" t="s">
        <v>6296</v>
      </c>
      <c r="AM1022" s="79" t="s">
        <v>6336</v>
      </c>
      <c r="AN1022" s="79" t="b">
        <v>0</v>
      </c>
      <c r="AO1022" s="85" t="s">
        <v>6105</v>
      </c>
      <c r="AP1022" s="79" t="s">
        <v>176</v>
      </c>
      <c r="AQ1022" s="79">
        <v>0</v>
      </c>
      <c r="AR1022" s="79">
        <v>0</v>
      </c>
      <c r="AS1022" s="79"/>
      <c r="AT1022" s="79"/>
      <c r="AU1022" s="79"/>
      <c r="AV1022" s="79"/>
      <c r="AW1022" s="79"/>
      <c r="AX1022" s="79"/>
      <c r="AY1022" s="79"/>
      <c r="AZ1022" s="79"/>
      <c r="BA1022">
        <v>47</v>
      </c>
      <c r="BB1022" s="78" t="str">
        <f>REPLACE(INDEX(GroupVertices[Group], MATCH(Edges24[[#This Row],[Vertex 1]],GroupVertices[Vertex],0)),1,1,"")</f>
        <v>14</v>
      </c>
      <c r="BC1022" s="78" t="str">
        <f>REPLACE(INDEX(GroupVertices[Group], MATCH(Edges24[[#This Row],[Vertex 2]],GroupVertices[Vertex],0)),1,1,"")</f>
        <v>14</v>
      </c>
      <c r="BD1022" s="48">
        <v>0</v>
      </c>
      <c r="BE1022" s="49">
        <v>0</v>
      </c>
      <c r="BF1022" s="48">
        <v>0</v>
      </c>
      <c r="BG1022" s="49">
        <v>0</v>
      </c>
      <c r="BH1022" s="48">
        <v>0</v>
      </c>
      <c r="BI1022" s="49">
        <v>0</v>
      </c>
      <c r="BJ1022" s="48">
        <v>28</v>
      </c>
      <c r="BK1022" s="49">
        <v>100</v>
      </c>
      <c r="BL1022" s="48">
        <v>28</v>
      </c>
    </row>
    <row r="1023" spans="1:64" x14ac:dyDescent="0.25">
      <c r="A1023" s="64" t="s">
        <v>761</v>
      </c>
      <c r="B1023" s="64" t="s">
        <v>866</v>
      </c>
      <c r="C1023" s="65"/>
      <c r="D1023" s="66"/>
      <c r="E1023" s="67"/>
      <c r="F1023" s="68"/>
      <c r="G1023" s="65"/>
      <c r="H1023" s="69"/>
      <c r="I1023" s="70"/>
      <c r="J1023" s="70"/>
      <c r="K1023" s="34" t="s">
        <v>65</v>
      </c>
      <c r="L1023" s="77">
        <v>1536</v>
      </c>
      <c r="M1023" s="77"/>
      <c r="N1023" s="72"/>
      <c r="O1023" s="79" t="s">
        <v>999</v>
      </c>
      <c r="P1023" s="81">
        <v>43178.646238425928</v>
      </c>
      <c r="Q1023" s="79" t="s">
        <v>1857</v>
      </c>
      <c r="R1023" s="83" t="s">
        <v>2457</v>
      </c>
      <c r="S1023" s="79" t="s">
        <v>2560</v>
      </c>
      <c r="T1023" s="79" t="s">
        <v>3063</v>
      </c>
      <c r="U1023" s="79"/>
      <c r="V1023" s="83" t="s">
        <v>3864</v>
      </c>
      <c r="W1023" s="81">
        <v>43178.646238425928</v>
      </c>
      <c r="X1023" s="83" t="s">
        <v>4898</v>
      </c>
      <c r="Y1023" s="79"/>
      <c r="Z1023" s="79"/>
      <c r="AA1023" s="85" t="s">
        <v>6106</v>
      </c>
      <c r="AB1023" s="79"/>
      <c r="AC1023" s="79" t="b">
        <v>0</v>
      </c>
      <c r="AD1023" s="79">
        <v>0</v>
      </c>
      <c r="AE1023" s="85" t="s">
        <v>6296</v>
      </c>
      <c r="AF1023" s="79" t="b">
        <v>0</v>
      </c>
      <c r="AG1023" s="79" t="s">
        <v>6304</v>
      </c>
      <c r="AH1023" s="79"/>
      <c r="AI1023" s="85" t="s">
        <v>6296</v>
      </c>
      <c r="AJ1023" s="79" t="b">
        <v>0</v>
      </c>
      <c r="AK1023" s="79">
        <v>0</v>
      </c>
      <c r="AL1023" s="85" t="s">
        <v>6296</v>
      </c>
      <c r="AM1023" s="79" t="s">
        <v>6336</v>
      </c>
      <c r="AN1023" s="79" t="b">
        <v>0</v>
      </c>
      <c r="AO1023" s="85" t="s">
        <v>6106</v>
      </c>
      <c r="AP1023" s="79" t="s">
        <v>176</v>
      </c>
      <c r="AQ1023" s="79">
        <v>0</v>
      </c>
      <c r="AR1023" s="79">
        <v>0</v>
      </c>
      <c r="AS1023" s="79"/>
      <c r="AT1023" s="79"/>
      <c r="AU1023" s="79"/>
      <c r="AV1023" s="79"/>
      <c r="AW1023" s="79"/>
      <c r="AX1023" s="79"/>
      <c r="AY1023" s="79"/>
      <c r="AZ1023" s="79"/>
      <c r="BA1023">
        <v>47</v>
      </c>
      <c r="BB1023" s="78" t="str">
        <f>REPLACE(INDEX(GroupVertices[Group], MATCH(Edges24[[#This Row],[Vertex 1]],GroupVertices[Vertex],0)),1,1,"")</f>
        <v>14</v>
      </c>
      <c r="BC1023" s="78" t="str">
        <f>REPLACE(INDEX(GroupVertices[Group], MATCH(Edges24[[#This Row],[Vertex 2]],GroupVertices[Vertex],0)),1,1,"")</f>
        <v>14</v>
      </c>
      <c r="BD1023" s="48">
        <v>1</v>
      </c>
      <c r="BE1023" s="49">
        <v>3.7037037037037037</v>
      </c>
      <c r="BF1023" s="48">
        <v>0</v>
      </c>
      <c r="BG1023" s="49">
        <v>0</v>
      </c>
      <c r="BH1023" s="48">
        <v>0</v>
      </c>
      <c r="BI1023" s="49">
        <v>0</v>
      </c>
      <c r="BJ1023" s="48">
        <v>26</v>
      </c>
      <c r="BK1023" s="49">
        <v>96.296296296296291</v>
      </c>
      <c r="BL1023" s="48">
        <v>27</v>
      </c>
    </row>
    <row r="1024" spans="1:64" x14ac:dyDescent="0.25">
      <c r="A1024" s="64" t="s">
        <v>762</v>
      </c>
      <c r="B1024" s="64" t="s">
        <v>740</v>
      </c>
      <c r="C1024" s="65"/>
      <c r="D1024" s="66"/>
      <c r="E1024" s="67"/>
      <c r="F1024" s="68"/>
      <c r="G1024" s="65"/>
      <c r="H1024" s="69"/>
      <c r="I1024" s="70"/>
      <c r="J1024" s="70"/>
      <c r="K1024" s="34" t="s">
        <v>65</v>
      </c>
      <c r="L1024" s="77">
        <v>1537</v>
      </c>
      <c r="M1024" s="77"/>
      <c r="N1024" s="72"/>
      <c r="O1024" s="79" t="s">
        <v>999</v>
      </c>
      <c r="P1024" s="81">
        <v>43167.67355324074</v>
      </c>
      <c r="Q1024" s="79" t="s">
        <v>1119</v>
      </c>
      <c r="R1024" s="83" t="s">
        <v>2063</v>
      </c>
      <c r="S1024" s="79" t="s">
        <v>2508</v>
      </c>
      <c r="T1024" s="79" t="s">
        <v>2724</v>
      </c>
      <c r="U1024" s="79"/>
      <c r="V1024" s="83" t="s">
        <v>3865</v>
      </c>
      <c r="W1024" s="81">
        <v>43167.67355324074</v>
      </c>
      <c r="X1024" s="83" t="s">
        <v>4899</v>
      </c>
      <c r="Y1024" s="79"/>
      <c r="Z1024" s="79"/>
      <c r="AA1024" s="85" t="s">
        <v>6107</v>
      </c>
      <c r="AB1024" s="79"/>
      <c r="AC1024" s="79" t="b">
        <v>0</v>
      </c>
      <c r="AD1024" s="79">
        <v>0</v>
      </c>
      <c r="AE1024" s="85" t="s">
        <v>6296</v>
      </c>
      <c r="AF1024" s="79" t="b">
        <v>0</v>
      </c>
      <c r="AG1024" s="79" t="s">
        <v>6304</v>
      </c>
      <c r="AH1024" s="79"/>
      <c r="AI1024" s="85" t="s">
        <v>6296</v>
      </c>
      <c r="AJ1024" s="79" t="b">
        <v>0</v>
      </c>
      <c r="AK1024" s="79">
        <v>12</v>
      </c>
      <c r="AL1024" s="85" t="s">
        <v>6270</v>
      </c>
      <c r="AM1024" s="79" t="s">
        <v>6331</v>
      </c>
      <c r="AN1024" s="79" t="b">
        <v>0</v>
      </c>
      <c r="AO1024" s="85" t="s">
        <v>6270</v>
      </c>
      <c r="AP1024" s="79" t="s">
        <v>176</v>
      </c>
      <c r="AQ1024" s="79">
        <v>0</v>
      </c>
      <c r="AR1024" s="79">
        <v>0</v>
      </c>
      <c r="AS1024" s="79"/>
      <c r="AT1024" s="79"/>
      <c r="AU1024" s="79"/>
      <c r="AV1024" s="79"/>
      <c r="AW1024" s="79"/>
      <c r="AX1024" s="79"/>
      <c r="AY1024" s="79"/>
      <c r="AZ1024" s="79"/>
      <c r="BA1024">
        <v>14</v>
      </c>
      <c r="BB1024" s="78" t="str">
        <f>REPLACE(INDEX(GroupVertices[Group], MATCH(Edges24[[#This Row],[Vertex 1]],GroupVertices[Vertex],0)),1,1,"")</f>
        <v>6</v>
      </c>
      <c r="BC1024" s="78" t="str">
        <f>REPLACE(INDEX(GroupVertices[Group], MATCH(Edges24[[#This Row],[Vertex 2]],GroupVertices[Vertex],0)),1,1,"")</f>
        <v>6</v>
      </c>
      <c r="BD1024" s="48">
        <v>0</v>
      </c>
      <c r="BE1024" s="49">
        <v>0</v>
      </c>
      <c r="BF1024" s="48">
        <v>0</v>
      </c>
      <c r="BG1024" s="49">
        <v>0</v>
      </c>
      <c r="BH1024" s="48">
        <v>0</v>
      </c>
      <c r="BI1024" s="49">
        <v>0</v>
      </c>
      <c r="BJ1024" s="48">
        <v>16</v>
      </c>
      <c r="BK1024" s="49">
        <v>100</v>
      </c>
      <c r="BL1024" s="48">
        <v>16</v>
      </c>
    </row>
    <row r="1025" spans="1:64" x14ac:dyDescent="0.25">
      <c r="A1025" s="64" t="s">
        <v>762</v>
      </c>
      <c r="B1025" s="64" t="s">
        <v>740</v>
      </c>
      <c r="C1025" s="65"/>
      <c r="D1025" s="66"/>
      <c r="E1025" s="67"/>
      <c r="F1025" s="68"/>
      <c r="G1025" s="65"/>
      <c r="H1025" s="69"/>
      <c r="I1025" s="70"/>
      <c r="J1025" s="70"/>
      <c r="K1025" s="34" t="s">
        <v>65</v>
      </c>
      <c r="L1025" s="77">
        <v>1538</v>
      </c>
      <c r="M1025" s="77"/>
      <c r="N1025" s="72"/>
      <c r="O1025" s="79" t="s">
        <v>999</v>
      </c>
      <c r="P1025" s="81">
        <v>43167.674120370371</v>
      </c>
      <c r="Q1025" s="79" t="s">
        <v>1858</v>
      </c>
      <c r="R1025" s="83" t="s">
        <v>2460</v>
      </c>
      <c r="S1025" s="79" t="s">
        <v>2508</v>
      </c>
      <c r="T1025" s="79" t="s">
        <v>3066</v>
      </c>
      <c r="U1025" s="83" t="s">
        <v>3391</v>
      </c>
      <c r="V1025" s="83" t="s">
        <v>3391</v>
      </c>
      <c r="W1025" s="81">
        <v>43167.674120370371</v>
      </c>
      <c r="X1025" s="83" t="s">
        <v>4900</v>
      </c>
      <c r="Y1025" s="79"/>
      <c r="Z1025" s="79"/>
      <c r="AA1025" s="85" t="s">
        <v>6108</v>
      </c>
      <c r="AB1025" s="79"/>
      <c r="AC1025" s="79" t="b">
        <v>0</v>
      </c>
      <c r="AD1025" s="79">
        <v>0</v>
      </c>
      <c r="AE1025" s="85" t="s">
        <v>6296</v>
      </c>
      <c r="AF1025" s="79" t="b">
        <v>0</v>
      </c>
      <c r="AG1025" s="79" t="s">
        <v>6304</v>
      </c>
      <c r="AH1025" s="79"/>
      <c r="AI1025" s="85" t="s">
        <v>6296</v>
      </c>
      <c r="AJ1025" s="79" t="b">
        <v>0</v>
      </c>
      <c r="AK1025" s="79">
        <v>7</v>
      </c>
      <c r="AL1025" s="85" t="s">
        <v>6265</v>
      </c>
      <c r="AM1025" s="79" t="s">
        <v>6331</v>
      </c>
      <c r="AN1025" s="79" t="b">
        <v>0</v>
      </c>
      <c r="AO1025" s="85" t="s">
        <v>6265</v>
      </c>
      <c r="AP1025" s="79" t="s">
        <v>176</v>
      </c>
      <c r="AQ1025" s="79">
        <v>0</v>
      </c>
      <c r="AR1025" s="79">
        <v>0</v>
      </c>
      <c r="AS1025" s="79"/>
      <c r="AT1025" s="79"/>
      <c r="AU1025" s="79"/>
      <c r="AV1025" s="79"/>
      <c r="AW1025" s="79"/>
      <c r="AX1025" s="79"/>
      <c r="AY1025" s="79"/>
      <c r="AZ1025" s="79"/>
      <c r="BA1025">
        <v>14</v>
      </c>
      <c r="BB1025" s="78" t="str">
        <f>REPLACE(INDEX(GroupVertices[Group], MATCH(Edges24[[#This Row],[Vertex 1]],GroupVertices[Vertex],0)),1,1,"")</f>
        <v>6</v>
      </c>
      <c r="BC1025" s="78" t="str">
        <f>REPLACE(INDEX(GroupVertices[Group], MATCH(Edges24[[#This Row],[Vertex 2]],GroupVertices[Vertex],0)),1,1,"")</f>
        <v>6</v>
      </c>
      <c r="BD1025" s="48">
        <v>0</v>
      </c>
      <c r="BE1025" s="49">
        <v>0</v>
      </c>
      <c r="BF1025" s="48">
        <v>1</v>
      </c>
      <c r="BG1025" s="49">
        <v>9.0909090909090917</v>
      </c>
      <c r="BH1025" s="48">
        <v>0</v>
      </c>
      <c r="BI1025" s="49">
        <v>0</v>
      </c>
      <c r="BJ1025" s="48">
        <v>10</v>
      </c>
      <c r="BK1025" s="49">
        <v>90.909090909090907</v>
      </c>
      <c r="BL1025" s="48">
        <v>11</v>
      </c>
    </row>
    <row r="1026" spans="1:64" x14ac:dyDescent="0.25">
      <c r="A1026" s="64" t="s">
        <v>762</v>
      </c>
      <c r="B1026" s="64" t="s">
        <v>740</v>
      </c>
      <c r="C1026" s="65"/>
      <c r="D1026" s="66"/>
      <c r="E1026" s="67"/>
      <c r="F1026" s="68"/>
      <c r="G1026" s="65"/>
      <c r="H1026" s="69"/>
      <c r="I1026" s="70"/>
      <c r="J1026" s="70"/>
      <c r="K1026" s="34" t="s">
        <v>65</v>
      </c>
      <c r="L1026" s="77">
        <v>1539</v>
      </c>
      <c r="M1026" s="77"/>
      <c r="N1026" s="72"/>
      <c r="O1026" s="79" t="s">
        <v>999</v>
      </c>
      <c r="P1026" s="81">
        <v>43167.674166666664</v>
      </c>
      <c r="Q1026" s="79" t="s">
        <v>1697</v>
      </c>
      <c r="R1026" s="83" t="s">
        <v>2376</v>
      </c>
      <c r="S1026" s="79" t="s">
        <v>2508</v>
      </c>
      <c r="T1026" s="79" t="s">
        <v>3005</v>
      </c>
      <c r="U1026" s="79"/>
      <c r="V1026" s="83" t="s">
        <v>3865</v>
      </c>
      <c r="W1026" s="81">
        <v>43167.674166666664</v>
      </c>
      <c r="X1026" s="83" t="s">
        <v>4901</v>
      </c>
      <c r="Y1026" s="79"/>
      <c r="Z1026" s="79"/>
      <c r="AA1026" s="85" t="s">
        <v>6109</v>
      </c>
      <c r="AB1026" s="79"/>
      <c r="AC1026" s="79" t="b">
        <v>0</v>
      </c>
      <c r="AD1026" s="79">
        <v>0</v>
      </c>
      <c r="AE1026" s="85" t="s">
        <v>6296</v>
      </c>
      <c r="AF1026" s="79" t="b">
        <v>0</v>
      </c>
      <c r="AG1026" s="79" t="s">
        <v>6304</v>
      </c>
      <c r="AH1026" s="79"/>
      <c r="AI1026" s="85" t="s">
        <v>6296</v>
      </c>
      <c r="AJ1026" s="79" t="b">
        <v>0</v>
      </c>
      <c r="AK1026" s="79">
        <v>9</v>
      </c>
      <c r="AL1026" s="85" t="s">
        <v>6266</v>
      </c>
      <c r="AM1026" s="79" t="s">
        <v>6331</v>
      </c>
      <c r="AN1026" s="79" t="b">
        <v>0</v>
      </c>
      <c r="AO1026" s="85" t="s">
        <v>6266</v>
      </c>
      <c r="AP1026" s="79" t="s">
        <v>176</v>
      </c>
      <c r="AQ1026" s="79">
        <v>0</v>
      </c>
      <c r="AR1026" s="79">
        <v>0</v>
      </c>
      <c r="AS1026" s="79"/>
      <c r="AT1026" s="79"/>
      <c r="AU1026" s="79"/>
      <c r="AV1026" s="79"/>
      <c r="AW1026" s="79"/>
      <c r="AX1026" s="79"/>
      <c r="AY1026" s="79"/>
      <c r="AZ1026" s="79"/>
      <c r="BA1026">
        <v>14</v>
      </c>
      <c r="BB1026" s="78" t="str">
        <f>REPLACE(INDEX(GroupVertices[Group], MATCH(Edges24[[#This Row],[Vertex 1]],GroupVertices[Vertex],0)),1,1,"")</f>
        <v>6</v>
      </c>
      <c r="BC1026" s="78" t="str">
        <f>REPLACE(INDEX(GroupVertices[Group], MATCH(Edges24[[#This Row],[Vertex 2]],GroupVertices[Vertex],0)),1,1,"")</f>
        <v>6</v>
      </c>
      <c r="BD1026" s="48">
        <v>1</v>
      </c>
      <c r="BE1026" s="49">
        <v>6.25</v>
      </c>
      <c r="BF1026" s="48">
        <v>0</v>
      </c>
      <c r="BG1026" s="49">
        <v>0</v>
      </c>
      <c r="BH1026" s="48">
        <v>0</v>
      </c>
      <c r="BI1026" s="49">
        <v>0</v>
      </c>
      <c r="BJ1026" s="48">
        <v>15</v>
      </c>
      <c r="BK1026" s="49">
        <v>93.75</v>
      </c>
      <c r="BL1026" s="48">
        <v>16</v>
      </c>
    </row>
    <row r="1027" spans="1:64" x14ac:dyDescent="0.25">
      <c r="A1027" s="64" t="s">
        <v>762</v>
      </c>
      <c r="B1027" s="64" t="s">
        <v>740</v>
      </c>
      <c r="C1027" s="65"/>
      <c r="D1027" s="66"/>
      <c r="E1027" s="67"/>
      <c r="F1027" s="68"/>
      <c r="G1027" s="65"/>
      <c r="H1027" s="69"/>
      <c r="I1027" s="70"/>
      <c r="J1027" s="70"/>
      <c r="K1027" s="34" t="s">
        <v>65</v>
      </c>
      <c r="L1027" s="77">
        <v>1540</v>
      </c>
      <c r="M1027" s="77"/>
      <c r="N1027" s="72"/>
      <c r="O1027" s="79" t="s">
        <v>999</v>
      </c>
      <c r="P1027" s="81">
        <v>43167.67428240741</v>
      </c>
      <c r="Q1027" s="79" t="s">
        <v>1695</v>
      </c>
      <c r="R1027" s="83" t="s">
        <v>2375</v>
      </c>
      <c r="S1027" s="79" t="s">
        <v>2508</v>
      </c>
      <c r="T1027" s="79" t="s">
        <v>3003</v>
      </c>
      <c r="U1027" s="79"/>
      <c r="V1027" s="83" t="s">
        <v>3865</v>
      </c>
      <c r="W1027" s="81">
        <v>43167.67428240741</v>
      </c>
      <c r="X1027" s="83" t="s">
        <v>4902</v>
      </c>
      <c r="Y1027" s="79"/>
      <c r="Z1027" s="79"/>
      <c r="AA1027" s="85" t="s">
        <v>6110</v>
      </c>
      <c r="AB1027" s="79"/>
      <c r="AC1027" s="79" t="b">
        <v>0</v>
      </c>
      <c r="AD1027" s="79">
        <v>0</v>
      </c>
      <c r="AE1027" s="85" t="s">
        <v>6296</v>
      </c>
      <c r="AF1027" s="79" t="b">
        <v>0</v>
      </c>
      <c r="AG1027" s="79" t="s">
        <v>6304</v>
      </c>
      <c r="AH1027" s="79"/>
      <c r="AI1027" s="85" t="s">
        <v>6296</v>
      </c>
      <c r="AJ1027" s="79" t="b">
        <v>0</v>
      </c>
      <c r="AK1027" s="79">
        <v>7</v>
      </c>
      <c r="AL1027" s="85" t="s">
        <v>6267</v>
      </c>
      <c r="AM1027" s="79" t="s">
        <v>6331</v>
      </c>
      <c r="AN1027" s="79" t="b">
        <v>0</v>
      </c>
      <c r="AO1027" s="85" t="s">
        <v>6267</v>
      </c>
      <c r="AP1027" s="79" t="s">
        <v>176</v>
      </c>
      <c r="AQ1027" s="79">
        <v>0</v>
      </c>
      <c r="AR1027" s="79">
        <v>0</v>
      </c>
      <c r="AS1027" s="79"/>
      <c r="AT1027" s="79"/>
      <c r="AU1027" s="79"/>
      <c r="AV1027" s="79"/>
      <c r="AW1027" s="79"/>
      <c r="AX1027" s="79"/>
      <c r="AY1027" s="79"/>
      <c r="AZ1027" s="79"/>
      <c r="BA1027">
        <v>14</v>
      </c>
      <c r="BB1027" s="78" t="str">
        <f>REPLACE(INDEX(GroupVertices[Group], MATCH(Edges24[[#This Row],[Vertex 1]],GroupVertices[Vertex],0)),1,1,"")</f>
        <v>6</v>
      </c>
      <c r="BC1027" s="78" t="str">
        <f>REPLACE(INDEX(GroupVertices[Group], MATCH(Edges24[[#This Row],[Vertex 2]],GroupVertices[Vertex],0)),1,1,"")</f>
        <v>6</v>
      </c>
      <c r="BD1027" s="48">
        <v>0</v>
      </c>
      <c r="BE1027" s="49">
        <v>0</v>
      </c>
      <c r="BF1027" s="48">
        <v>0</v>
      </c>
      <c r="BG1027" s="49">
        <v>0</v>
      </c>
      <c r="BH1027" s="48">
        <v>0</v>
      </c>
      <c r="BI1027" s="49">
        <v>0</v>
      </c>
      <c r="BJ1027" s="48">
        <v>14</v>
      </c>
      <c r="BK1027" s="49">
        <v>100</v>
      </c>
      <c r="BL1027" s="48">
        <v>14</v>
      </c>
    </row>
    <row r="1028" spans="1:64" x14ac:dyDescent="0.25">
      <c r="A1028" s="64" t="s">
        <v>762</v>
      </c>
      <c r="B1028" s="64" t="s">
        <v>740</v>
      </c>
      <c r="C1028" s="65"/>
      <c r="D1028" s="66"/>
      <c r="E1028" s="67"/>
      <c r="F1028" s="68"/>
      <c r="G1028" s="65"/>
      <c r="H1028" s="69"/>
      <c r="I1028" s="70"/>
      <c r="J1028" s="70"/>
      <c r="K1028" s="34" t="s">
        <v>65</v>
      </c>
      <c r="L1028" s="77">
        <v>1541</v>
      </c>
      <c r="M1028" s="77"/>
      <c r="N1028" s="72"/>
      <c r="O1028" s="79" t="s">
        <v>999</v>
      </c>
      <c r="P1028" s="81">
        <v>43167.674490740741</v>
      </c>
      <c r="Q1028" s="79" t="s">
        <v>1246</v>
      </c>
      <c r="R1028" s="83" t="s">
        <v>2135</v>
      </c>
      <c r="S1028" s="79" t="s">
        <v>2508</v>
      </c>
      <c r="T1028" s="79" t="s">
        <v>2785</v>
      </c>
      <c r="U1028" s="79"/>
      <c r="V1028" s="83" t="s">
        <v>3865</v>
      </c>
      <c r="W1028" s="81">
        <v>43167.674490740741</v>
      </c>
      <c r="X1028" s="83" t="s">
        <v>4903</v>
      </c>
      <c r="Y1028" s="79"/>
      <c r="Z1028" s="79"/>
      <c r="AA1028" s="85" t="s">
        <v>6111</v>
      </c>
      <c r="AB1028" s="79"/>
      <c r="AC1028" s="79" t="b">
        <v>0</v>
      </c>
      <c r="AD1028" s="79">
        <v>0</v>
      </c>
      <c r="AE1028" s="85" t="s">
        <v>6296</v>
      </c>
      <c r="AF1028" s="79" t="b">
        <v>0</v>
      </c>
      <c r="AG1028" s="79" t="s">
        <v>6304</v>
      </c>
      <c r="AH1028" s="79"/>
      <c r="AI1028" s="85" t="s">
        <v>6296</v>
      </c>
      <c r="AJ1028" s="79" t="b">
        <v>0</v>
      </c>
      <c r="AK1028" s="79">
        <v>22</v>
      </c>
      <c r="AL1028" s="85" t="s">
        <v>6268</v>
      </c>
      <c r="AM1028" s="79" t="s">
        <v>6331</v>
      </c>
      <c r="AN1028" s="79" t="b">
        <v>0</v>
      </c>
      <c r="AO1028" s="85" t="s">
        <v>6268</v>
      </c>
      <c r="AP1028" s="79" t="s">
        <v>176</v>
      </c>
      <c r="AQ1028" s="79">
        <v>0</v>
      </c>
      <c r="AR1028" s="79">
        <v>0</v>
      </c>
      <c r="AS1028" s="79"/>
      <c r="AT1028" s="79"/>
      <c r="AU1028" s="79"/>
      <c r="AV1028" s="79"/>
      <c r="AW1028" s="79"/>
      <c r="AX1028" s="79"/>
      <c r="AY1028" s="79"/>
      <c r="AZ1028" s="79"/>
      <c r="BA1028">
        <v>14</v>
      </c>
      <c r="BB1028" s="78" t="str">
        <f>REPLACE(INDEX(GroupVertices[Group], MATCH(Edges24[[#This Row],[Vertex 1]],GroupVertices[Vertex],0)),1,1,"")</f>
        <v>6</v>
      </c>
      <c r="BC1028" s="78" t="str">
        <f>REPLACE(INDEX(GroupVertices[Group], MATCH(Edges24[[#This Row],[Vertex 2]],GroupVertices[Vertex],0)),1,1,"")</f>
        <v>6</v>
      </c>
      <c r="BD1028" s="48">
        <v>1</v>
      </c>
      <c r="BE1028" s="49">
        <v>8.3333333333333339</v>
      </c>
      <c r="BF1028" s="48">
        <v>0</v>
      </c>
      <c r="BG1028" s="49">
        <v>0</v>
      </c>
      <c r="BH1028" s="48">
        <v>0</v>
      </c>
      <c r="BI1028" s="49">
        <v>0</v>
      </c>
      <c r="BJ1028" s="48">
        <v>11</v>
      </c>
      <c r="BK1028" s="49">
        <v>91.666666666666671</v>
      </c>
      <c r="BL1028" s="48">
        <v>12</v>
      </c>
    </row>
    <row r="1029" spans="1:64" x14ac:dyDescent="0.25">
      <c r="A1029" s="64" t="s">
        <v>762</v>
      </c>
      <c r="B1029" s="64" t="s">
        <v>740</v>
      </c>
      <c r="C1029" s="65"/>
      <c r="D1029" s="66"/>
      <c r="E1029" s="67"/>
      <c r="F1029" s="68"/>
      <c r="G1029" s="65"/>
      <c r="H1029" s="69"/>
      <c r="I1029" s="70"/>
      <c r="J1029" s="70"/>
      <c r="K1029" s="34" t="s">
        <v>65</v>
      </c>
      <c r="L1029" s="77">
        <v>1542</v>
      </c>
      <c r="M1029" s="77"/>
      <c r="N1029" s="72"/>
      <c r="O1029" s="79" t="s">
        <v>999</v>
      </c>
      <c r="P1029" s="81">
        <v>43167.674687500003</v>
      </c>
      <c r="Q1029" s="79" t="s">
        <v>1859</v>
      </c>
      <c r="R1029" s="83" t="s">
        <v>2106</v>
      </c>
      <c r="S1029" s="79" t="s">
        <v>2508</v>
      </c>
      <c r="T1029" s="79" t="s">
        <v>3067</v>
      </c>
      <c r="U1029" s="79"/>
      <c r="V1029" s="83" t="s">
        <v>3865</v>
      </c>
      <c r="W1029" s="81">
        <v>43167.674687500003</v>
      </c>
      <c r="X1029" s="83" t="s">
        <v>4904</v>
      </c>
      <c r="Y1029" s="79"/>
      <c r="Z1029" s="79"/>
      <c r="AA1029" s="85" t="s">
        <v>6112</v>
      </c>
      <c r="AB1029" s="79"/>
      <c r="AC1029" s="79" t="b">
        <v>0</v>
      </c>
      <c r="AD1029" s="79">
        <v>0</v>
      </c>
      <c r="AE1029" s="85" t="s">
        <v>6296</v>
      </c>
      <c r="AF1029" s="79" t="b">
        <v>0</v>
      </c>
      <c r="AG1029" s="79" t="s">
        <v>6304</v>
      </c>
      <c r="AH1029" s="79"/>
      <c r="AI1029" s="85" t="s">
        <v>6296</v>
      </c>
      <c r="AJ1029" s="79" t="b">
        <v>0</v>
      </c>
      <c r="AK1029" s="79">
        <v>26</v>
      </c>
      <c r="AL1029" s="85" t="s">
        <v>6269</v>
      </c>
      <c r="AM1029" s="79" t="s">
        <v>6331</v>
      </c>
      <c r="AN1029" s="79" t="b">
        <v>0</v>
      </c>
      <c r="AO1029" s="85" t="s">
        <v>6269</v>
      </c>
      <c r="AP1029" s="79" t="s">
        <v>176</v>
      </c>
      <c r="AQ1029" s="79">
        <v>0</v>
      </c>
      <c r="AR1029" s="79">
        <v>0</v>
      </c>
      <c r="AS1029" s="79"/>
      <c r="AT1029" s="79"/>
      <c r="AU1029" s="79"/>
      <c r="AV1029" s="79"/>
      <c r="AW1029" s="79"/>
      <c r="AX1029" s="79"/>
      <c r="AY1029" s="79"/>
      <c r="AZ1029" s="79"/>
      <c r="BA1029">
        <v>14</v>
      </c>
      <c r="BB1029" s="78" t="str">
        <f>REPLACE(INDEX(GroupVertices[Group], MATCH(Edges24[[#This Row],[Vertex 1]],GroupVertices[Vertex],0)),1,1,"")</f>
        <v>6</v>
      </c>
      <c r="BC1029" s="78" t="str">
        <f>REPLACE(INDEX(GroupVertices[Group], MATCH(Edges24[[#This Row],[Vertex 2]],GroupVertices[Vertex],0)),1,1,"")</f>
        <v>6</v>
      </c>
      <c r="BD1029" s="48">
        <v>0</v>
      </c>
      <c r="BE1029" s="49">
        <v>0</v>
      </c>
      <c r="BF1029" s="48">
        <v>0</v>
      </c>
      <c r="BG1029" s="49">
        <v>0</v>
      </c>
      <c r="BH1029" s="48">
        <v>0</v>
      </c>
      <c r="BI1029" s="49">
        <v>0</v>
      </c>
      <c r="BJ1029" s="48">
        <v>15</v>
      </c>
      <c r="BK1029" s="49">
        <v>100</v>
      </c>
      <c r="BL1029" s="48">
        <v>15</v>
      </c>
    </row>
    <row r="1030" spans="1:64" x14ac:dyDescent="0.25">
      <c r="A1030" s="64" t="s">
        <v>762</v>
      </c>
      <c r="B1030" s="64" t="s">
        <v>740</v>
      </c>
      <c r="C1030" s="65"/>
      <c r="D1030" s="66"/>
      <c r="E1030" s="67"/>
      <c r="F1030" s="68"/>
      <c r="G1030" s="65"/>
      <c r="H1030" s="69"/>
      <c r="I1030" s="70"/>
      <c r="J1030" s="70"/>
      <c r="K1030" s="34" t="s">
        <v>65</v>
      </c>
      <c r="L1030" s="77">
        <v>1543</v>
      </c>
      <c r="M1030" s="77"/>
      <c r="N1030" s="72"/>
      <c r="O1030" s="79" t="s">
        <v>999</v>
      </c>
      <c r="P1030" s="81">
        <v>43171.686215277776</v>
      </c>
      <c r="Q1030" s="79" t="s">
        <v>1244</v>
      </c>
      <c r="R1030" s="83" t="s">
        <v>2133</v>
      </c>
      <c r="S1030" s="79" t="s">
        <v>2508</v>
      </c>
      <c r="T1030" s="79" t="s">
        <v>2783</v>
      </c>
      <c r="U1030" s="79"/>
      <c r="V1030" s="83" t="s">
        <v>3865</v>
      </c>
      <c r="W1030" s="81">
        <v>43171.686215277776</v>
      </c>
      <c r="X1030" s="83" t="s">
        <v>4905</v>
      </c>
      <c r="Y1030" s="79"/>
      <c r="Z1030" s="79"/>
      <c r="AA1030" s="85" t="s">
        <v>6113</v>
      </c>
      <c r="AB1030" s="79"/>
      <c r="AC1030" s="79" t="b">
        <v>0</v>
      </c>
      <c r="AD1030" s="79">
        <v>0</v>
      </c>
      <c r="AE1030" s="85" t="s">
        <v>6296</v>
      </c>
      <c r="AF1030" s="79" t="b">
        <v>0</v>
      </c>
      <c r="AG1030" s="79" t="s">
        <v>6311</v>
      </c>
      <c r="AH1030" s="79"/>
      <c r="AI1030" s="85" t="s">
        <v>6296</v>
      </c>
      <c r="AJ1030" s="79" t="b">
        <v>0</v>
      </c>
      <c r="AK1030" s="79">
        <v>12</v>
      </c>
      <c r="AL1030" s="85" t="s">
        <v>6281</v>
      </c>
      <c r="AM1030" s="79" t="s">
        <v>6331</v>
      </c>
      <c r="AN1030" s="79" t="b">
        <v>0</v>
      </c>
      <c r="AO1030" s="85" t="s">
        <v>6281</v>
      </c>
      <c r="AP1030" s="79" t="s">
        <v>176</v>
      </c>
      <c r="AQ1030" s="79">
        <v>0</v>
      </c>
      <c r="AR1030" s="79">
        <v>0</v>
      </c>
      <c r="AS1030" s="79"/>
      <c r="AT1030" s="79"/>
      <c r="AU1030" s="79"/>
      <c r="AV1030" s="79"/>
      <c r="AW1030" s="79"/>
      <c r="AX1030" s="79"/>
      <c r="AY1030" s="79"/>
      <c r="AZ1030" s="79"/>
      <c r="BA1030">
        <v>14</v>
      </c>
      <c r="BB1030" s="78" t="str">
        <f>REPLACE(INDEX(GroupVertices[Group], MATCH(Edges24[[#This Row],[Vertex 1]],GroupVertices[Vertex],0)),1,1,"")</f>
        <v>6</v>
      </c>
      <c r="BC1030" s="78" t="str">
        <f>REPLACE(INDEX(GroupVertices[Group], MATCH(Edges24[[#This Row],[Vertex 2]],GroupVertices[Vertex],0)),1,1,"")</f>
        <v>6</v>
      </c>
      <c r="BD1030" s="48">
        <v>1</v>
      </c>
      <c r="BE1030" s="49">
        <v>9.0909090909090917</v>
      </c>
      <c r="BF1030" s="48">
        <v>0</v>
      </c>
      <c r="BG1030" s="49">
        <v>0</v>
      </c>
      <c r="BH1030" s="48">
        <v>0</v>
      </c>
      <c r="BI1030" s="49">
        <v>0</v>
      </c>
      <c r="BJ1030" s="48">
        <v>10</v>
      </c>
      <c r="BK1030" s="49">
        <v>90.909090909090907</v>
      </c>
      <c r="BL1030" s="48">
        <v>11</v>
      </c>
    </row>
    <row r="1031" spans="1:64" x14ac:dyDescent="0.25">
      <c r="A1031" s="64" t="s">
        <v>762</v>
      </c>
      <c r="B1031" s="64" t="s">
        <v>740</v>
      </c>
      <c r="C1031" s="65"/>
      <c r="D1031" s="66"/>
      <c r="E1031" s="67"/>
      <c r="F1031" s="68"/>
      <c r="G1031" s="65"/>
      <c r="H1031" s="69"/>
      <c r="I1031" s="70"/>
      <c r="J1031" s="70"/>
      <c r="K1031" s="34" t="s">
        <v>65</v>
      </c>
      <c r="L1031" s="77">
        <v>1544</v>
      </c>
      <c r="M1031" s="77"/>
      <c r="N1031" s="72"/>
      <c r="O1031" s="79" t="s">
        <v>999</v>
      </c>
      <c r="P1031" s="81">
        <v>43171.686354166668</v>
      </c>
      <c r="Q1031" s="79" t="s">
        <v>1316</v>
      </c>
      <c r="R1031" s="83" t="s">
        <v>2180</v>
      </c>
      <c r="S1031" s="79" t="s">
        <v>2508</v>
      </c>
      <c r="T1031" s="79" t="s">
        <v>2821</v>
      </c>
      <c r="U1031" s="79"/>
      <c r="V1031" s="83" t="s">
        <v>3865</v>
      </c>
      <c r="W1031" s="81">
        <v>43171.686354166668</v>
      </c>
      <c r="X1031" s="83" t="s">
        <v>4906</v>
      </c>
      <c r="Y1031" s="79"/>
      <c r="Z1031" s="79"/>
      <c r="AA1031" s="85" t="s">
        <v>6114</v>
      </c>
      <c r="AB1031" s="79"/>
      <c r="AC1031" s="79" t="b">
        <v>0</v>
      </c>
      <c r="AD1031" s="79">
        <v>0</v>
      </c>
      <c r="AE1031" s="85" t="s">
        <v>6296</v>
      </c>
      <c r="AF1031" s="79" t="b">
        <v>0</v>
      </c>
      <c r="AG1031" s="79" t="s">
        <v>6304</v>
      </c>
      <c r="AH1031" s="79"/>
      <c r="AI1031" s="85" t="s">
        <v>6296</v>
      </c>
      <c r="AJ1031" s="79" t="b">
        <v>0</v>
      </c>
      <c r="AK1031" s="79">
        <v>6</v>
      </c>
      <c r="AL1031" s="85" t="s">
        <v>6282</v>
      </c>
      <c r="AM1031" s="79" t="s">
        <v>6331</v>
      </c>
      <c r="AN1031" s="79" t="b">
        <v>0</v>
      </c>
      <c r="AO1031" s="85" t="s">
        <v>6282</v>
      </c>
      <c r="AP1031" s="79" t="s">
        <v>176</v>
      </c>
      <c r="AQ1031" s="79">
        <v>0</v>
      </c>
      <c r="AR1031" s="79">
        <v>0</v>
      </c>
      <c r="AS1031" s="79"/>
      <c r="AT1031" s="79"/>
      <c r="AU1031" s="79"/>
      <c r="AV1031" s="79"/>
      <c r="AW1031" s="79"/>
      <c r="AX1031" s="79"/>
      <c r="AY1031" s="79"/>
      <c r="AZ1031" s="79"/>
      <c r="BA1031">
        <v>14</v>
      </c>
      <c r="BB1031" s="78" t="str">
        <f>REPLACE(INDEX(GroupVertices[Group], MATCH(Edges24[[#This Row],[Vertex 1]],GroupVertices[Vertex],0)),1,1,"")</f>
        <v>6</v>
      </c>
      <c r="BC1031" s="78" t="str">
        <f>REPLACE(INDEX(GroupVertices[Group], MATCH(Edges24[[#This Row],[Vertex 2]],GroupVertices[Vertex],0)),1,1,"")</f>
        <v>6</v>
      </c>
      <c r="BD1031" s="48">
        <v>2</v>
      </c>
      <c r="BE1031" s="49">
        <v>14.285714285714286</v>
      </c>
      <c r="BF1031" s="48">
        <v>1</v>
      </c>
      <c r="BG1031" s="49">
        <v>7.1428571428571432</v>
      </c>
      <c r="BH1031" s="48">
        <v>0</v>
      </c>
      <c r="BI1031" s="49">
        <v>0</v>
      </c>
      <c r="BJ1031" s="48">
        <v>11</v>
      </c>
      <c r="BK1031" s="49">
        <v>78.571428571428569</v>
      </c>
      <c r="BL1031" s="48">
        <v>14</v>
      </c>
    </row>
    <row r="1032" spans="1:64" x14ac:dyDescent="0.25">
      <c r="A1032" s="64" t="s">
        <v>762</v>
      </c>
      <c r="B1032" s="64" t="s">
        <v>740</v>
      </c>
      <c r="C1032" s="65"/>
      <c r="D1032" s="66"/>
      <c r="E1032" s="67"/>
      <c r="F1032" s="68"/>
      <c r="G1032" s="65"/>
      <c r="H1032" s="69"/>
      <c r="I1032" s="70"/>
      <c r="J1032" s="70"/>
      <c r="K1032" s="34" t="s">
        <v>65</v>
      </c>
      <c r="L1032" s="77">
        <v>1545</v>
      </c>
      <c r="M1032" s="77"/>
      <c r="N1032" s="72"/>
      <c r="O1032" s="79" t="s">
        <v>999</v>
      </c>
      <c r="P1032" s="81">
        <v>43171.686550925922</v>
      </c>
      <c r="Q1032" s="79" t="s">
        <v>1696</v>
      </c>
      <c r="R1032" s="79"/>
      <c r="S1032" s="79"/>
      <c r="T1032" s="79" t="s">
        <v>3004</v>
      </c>
      <c r="U1032" s="79"/>
      <c r="V1032" s="83" t="s">
        <v>3865</v>
      </c>
      <c r="W1032" s="81">
        <v>43171.686550925922</v>
      </c>
      <c r="X1032" s="83" t="s">
        <v>4907</v>
      </c>
      <c r="Y1032" s="79"/>
      <c r="Z1032" s="79"/>
      <c r="AA1032" s="85" t="s">
        <v>6115</v>
      </c>
      <c r="AB1032" s="79"/>
      <c r="AC1032" s="79" t="b">
        <v>0</v>
      </c>
      <c r="AD1032" s="79">
        <v>0</v>
      </c>
      <c r="AE1032" s="85" t="s">
        <v>6296</v>
      </c>
      <c r="AF1032" s="79" t="b">
        <v>0</v>
      </c>
      <c r="AG1032" s="79" t="s">
        <v>6304</v>
      </c>
      <c r="AH1032" s="79"/>
      <c r="AI1032" s="85" t="s">
        <v>6296</v>
      </c>
      <c r="AJ1032" s="79" t="b">
        <v>0</v>
      </c>
      <c r="AK1032" s="79">
        <v>6</v>
      </c>
      <c r="AL1032" s="85" t="s">
        <v>6121</v>
      </c>
      <c r="AM1032" s="79" t="s">
        <v>6331</v>
      </c>
      <c r="AN1032" s="79" t="b">
        <v>0</v>
      </c>
      <c r="AO1032" s="85" t="s">
        <v>6121</v>
      </c>
      <c r="AP1032" s="79" t="s">
        <v>176</v>
      </c>
      <c r="AQ1032" s="79">
        <v>0</v>
      </c>
      <c r="AR1032" s="79">
        <v>0</v>
      </c>
      <c r="AS1032" s="79"/>
      <c r="AT1032" s="79"/>
      <c r="AU1032" s="79"/>
      <c r="AV1032" s="79"/>
      <c r="AW1032" s="79"/>
      <c r="AX1032" s="79"/>
      <c r="AY1032" s="79"/>
      <c r="AZ1032" s="79"/>
      <c r="BA1032">
        <v>14</v>
      </c>
      <c r="BB1032" s="78" t="str">
        <f>REPLACE(INDEX(GroupVertices[Group], MATCH(Edges24[[#This Row],[Vertex 1]],GroupVertices[Vertex],0)),1,1,"")</f>
        <v>6</v>
      </c>
      <c r="BC1032" s="78" t="str">
        <f>REPLACE(INDEX(GroupVertices[Group], MATCH(Edges24[[#This Row],[Vertex 2]],GroupVertices[Vertex],0)),1,1,"")</f>
        <v>6</v>
      </c>
      <c r="BD1032" s="48"/>
      <c r="BE1032" s="49"/>
      <c r="BF1032" s="48"/>
      <c r="BG1032" s="49"/>
      <c r="BH1032" s="48"/>
      <c r="BI1032" s="49"/>
      <c r="BJ1032" s="48"/>
      <c r="BK1032" s="49"/>
      <c r="BL1032" s="48"/>
    </row>
    <row r="1033" spans="1:64" x14ac:dyDescent="0.25">
      <c r="A1033" s="64" t="s">
        <v>762</v>
      </c>
      <c r="B1033" s="64" t="s">
        <v>740</v>
      </c>
      <c r="C1033" s="65"/>
      <c r="D1033" s="66"/>
      <c r="E1033" s="67"/>
      <c r="F1033" s="68"/>
      <c r="G1033" s="65"/>
      <c r="H1033" s="69"/>
      <c r="I1033" s="70"/>
      <c r="J1033" s="70"/>
      <c r="K1033" s="34" t="s">
        <v>65</v>
      </c>
      <c r="L1033" s="77">
        <v>1547</v>
      </c>
      <c r="M1033" s="77"/>
      <c r="N1033" s="72"/>
      <c r="O1033" s="79" t="s">
        <v>999</v>
      </c>
      <c r="P1033" s="81">
        <v>43171.687569444446</v>
      </c>
      <c r="Q1033" s="79" t="s">
        <v>1697</v>
      </c>
      <c r="R1033" s="83" t="s">
        <v>2376</v>
      </c>
      <c r="S1033" s="79" t="s">
        <v>2508</v>
      </c>
      <c r="T1033" s="79" t="s">
        <v>3005</v>
      </c>
      <c r="U1033" s="79"/>
      <c r="V1033" s="83" t="s">
        <v>3865</v>
      </c>
      <c r="W1033" s="81">
        <v>43171.687569444446</v>
      </c>
      <c r="X1033" s="83" t="s">
        <v>4908</v>
      </c>
      <c r="Y1033" s="79"/>
      <c r="Z1033" s="79"/>
      <c r="AA1033" s="85" t="s">
        <v>6116</v>
      </c>
      <c r="AB1033" s="79"/>
      <c r="AC1033" s="79" t="b">
        <v>0</v>
      </c>
      <c r="AD1033" s="79">
        <v>0</v>
      </c>
      <c r="AE1033" s="85" t="s">
        <v>6296</v>
      </c>
      <c r="AF1033" s="79" t="b">
        <v>0</v>
      </c>
      <c r="AG1033" s="79" t="s">
        <v>6304</v>
      </c>
      <c r="AH1033" s="79"/>
      <c r="AI1033" s="85" t="s">
        <v>6296</v>
      </c>
      <c r="AJ1033" s="79" t="b">
        <v>0</v>
      </c>
      <c r="AK1033" s="79">
        <v>20</v>
      </c>
      <c r="AL1033" s="85" t="s">
        <v>6283</v>
      </c>
      <c r="AM1033" s="79" t="s">
        <v>6331</v>
      </c>
      <c r="AN1033" s="79" t="b">
        <v>0</v>
      </c>
      <c r="AO1033" s="85" t="s">
        <v>6283</v>
      </c>
      <c r="AP1033" s="79" t="s">
        <v>176</v>
      </c>
      <c r="AQ1033" s="79">
        <v>0</v>
      </c>
      <c r="AR1033" s="79">
        <v>0</v>
      </c>
      <c r="AS1033" s="79"/>
      <c r="AT1033" s="79"/>
      <c r="AU1033" s="79"/>
      <c r="AV1033" s="79"/>
      <c r="AW1033" s="79"/>
      <c r="AX1033" s="79"/>
      <c r="AY1033" s="79"/>
      <c r="AZ1033" s="79"/>
      <c r="BA1033">
        <v>14</v>
      </c>
      <c r="BB1033" s="78" t="str">
        <f>REPLACE(INDEX(GroupVertices[Group], MATCH(Edges24[[#This Row],[Vertex 1]],GroupVertices[Vertex],0)),1,1,"")</f>
        <v>6</v>
      </c>
      <c r="BC1033" s="78" t="str">
        <f>REPLACE(INDEX(GroupVertices[Group], MATCH(Edges24[[#This Row],[Vertex 2]],GroupVertices[Vertex],0)),1,1,"")</f>
        <v>6</v>
      </c>
      <c r="BD1033" s="48">
        <v>1</v>
      </c>
      <c r="BE1033" s="49">
        <v>6.25</v>
      </c>
      <c r="BF1033" s="48">
        <v>0</v>
      </c>
      <c r="BG1033" s="49">
        <v>0</v>
      </c>
      <c r="BH1033" s="48">
        <v>0</v>
      </c>
      <c r="BI1033" s="49">
        <v>0</v>
      </c>
      <c r="BJ1033" s="48">
        <v>15</v>
      </c>
      <c r="BK1033" s="49">
        <v>93.75</v>
      </c>
      <c r="BL1033" s="48">
        <v>16</v>
      </c>
    </row>
    <row r="1034" spans="1:64" x14ac:dyDescent="0.25">
      <c r="A1034" s="64" t="s">
        <v>762</v>
      </c>
      <c r="B1034" s="64" t="s">
        <v>740</v>
      </c>
      <c r="C1034" s="65"/>
      <c r="D1034" s="66"/>
      <c r="E1034" s="67"/>
      <c r="F1034" s="68"/>
      <c r="G1034" s="65"/>
      <c r="H1034" s="69"/>
      <c r="I1034" s="70"/>
      <c r="J1034" s="70"/>
      <c r="K1034" s="34" t="s">
        <v>65</v>
      </c>
      <c r="L1034" s="77">
        <v>1548</v>
      </c>
      <c r="M1034" s="77"/>
      <c r="N1034" s="72"/>
      <c r="O1034" s="79" t="s">
        <v>999</v>
      </c>
      <c r="P1034" s="81">
        <v>43178.644386574073</v>
      </c>
      <c r="Q1034" s="79" t="s">
        <v>1700</v>
      </c>
      <c r="R1034" s="79"/>
      <c r="S1034" s="79"/>
      <c r="T1034" s="79"/>
      <c r="U1034" s="79"/>
      <c r="V1034" s="83" t="s">
        <v>3865</v>
      </c>
      <c r="W1034" s="81">
        <v>43178.644386574073</v>
      </c>
      <c r="X1034" s="83" t="s">
        <v>4909</v>
      </c>
      <c r="Y1034" s="79"/>
      <c r="Z1034" s="79"/>
      <c r="AA1034" s="85" t="s">
        <v>6117</v>
      </c>
      <c r="AB1034" s="79"/>
      <c r="AC1034" s="79" t="b">
        <v>0</v>
      </c>
      <c r="AD1034" s="79">
        <v>0</v>
      </c>
      <c r="AE1034" s="85" t="s">
        <v>6296</v>
      </c>
      <c r="AF1034" s="79" t="b">
        <v>1</v>
      </c>
      <c r="AG1034" s="79" t="s">
        <v>6304</v>
      </c>
      <c r="AH1034" s="79"/>
      <c r="AI1034" s="85" t="s">
        <v>6327</v>
      </c>
      <c r="AJ1034" s="79" t="b">
        <v>0</v>
      </c>
      <c r="AK1034" s="79">
        <v>6</v>
      </c>
      <c r="AL1034" s="85" t="s">
        <v>6247</v>
      </c>
      <c r="AM1034" s="79" t="s">
        <v>6331</v>
      </c>
      <c r="AN1034" s="79" t="b">
        <v>0</v>
      </c>
      <c r="AO1034" s="85" t="s">
        <v>6247</v>
      </c>
      <c r="AP1034" s="79" t="s">
        <v>176</v>
      </c>
      <c r="AQ1034" s="79">
        <v>0</v>
      </c>
      <c r="AR1034" s="79">
        <v>0</v>
      </c>
      <c r="AS1034" s="79"/>
      <c r="AT1034" s="79"/>
      <c r="AU1034" s="79"/>
      <c r="AV1034" s="79"/>
      <c r="AW1034" s="79"/>
      <c r="AX1034" s="79"/>
      <c r="AY1034" s="79"/>
      <c r="AZ1034" s="79"/>
      <c r="BA1034">
        <v>14</v>
      </c>
      <c r="BB1034" s="78" t="str">
        <f>REPLACE(INDEX(GroupVertices[Group], MATCH(Edges24[[#This Row],[Vertex 1]],GroupVertices[Vertex],0)),1,1,"")</f>
        <v>6</v>
      </c>
      <c r="BC1034" s="78" t="str">
        <f>REPLACE(INDEX(GroupVertices[Group], MATCH(Edges24[[#This Row],[Vertex 2]],GroupVertices[Vertex],0)),1,1,"")</f>
        <v>6</v>
      </c>
      <c r="BD1034" s="48"/>
      <c r="BE1034" s="49"/>
      <c r="BF1034" s="48"/>
      <c r="BG1034" s="49"/>
      <c r="BH1034" s="48"/>
      <c r="BI1034" s="49"/>
      <c r="BJ1034" s="48"/>
      <c r="BK1034" s="49"/>
      <c r="BL1034" s="48"/>
    </row>
    <row r="1035" spans="1:64" x14ac:dyDescent="0.25">
      <c r="A1035" s="64" t="s">
        <v>762</v>
      </c>
      <c r="B1035" s="64" t="s">
        <v>740</v>
      </c>
      <c r="C1035" s="65"/>
      <c r="D1035" s="66"/>
      <c r="E1035" s="67"/>
      <c r="F1035" s="68"/>
      <c r="G1035" s="65"/>
      <c r="H1035" s="69"/>
      <c r="I1035" s="70"/>
      <c r="J1035" s="70"/>
      <c r="K1035" s="34" t="s">
        <v>65</v>
      </c>
      <c r="L1035" s="77">
        <v>1551</v>
      </c>
      <c r="M1035" s="77"/>
      <c r="N1035" s="72"/>
      <c r="O1035" s="79" t="s">
        <v>999</v>
      </c>
      <c r="P1035" s="81">
        <v>43178.646539351852</v>
      </c>
      <c r="Q1035" s="79" t="s">
        <v>1316</v>
      </c>
      <c r="R1035" s="83" t="s">
        <v>2180</v>
      </c>
      <c r="S1035" s="79" t="s">
        <v>2508</v>
      </c>
      <c r="T1035" s="79" t="s">
        <v>2821</v>
      </c>
      <c r="U1035" s="79"/>
      <c r="V1035" s="83" t="s">
        <v>3865</v>
      </c>
      <c r="W1035" s="81">
        <v>43178.646539351852</v>
      </c>
      <c r="X1035" s="83" t="s">
        <v>4910</v>
      </c>
      <c r="Y1035" s="79"/>
      <c r="Z1035" s="79"/>
      <c r="AA1035" s="85" t="s">
        <v>6118</v>
      </c>
      <c r="AB1035" s="79"/>
      <c r="AC1035" s="79" t="b">
        <v>0</v>
      </c>
      <c r="AD1035" s="79">
        <v>0</v>
      </c>
      <c r="AE1035" s="85" t="s">
        <v>6296</v>
      </c>
      <c r="AF1035" s="79" t="b">
        <v>0</v>
      </c>
      <c r="AG1035" s="79" t="s">
        <v>6304</v>
      </c>
      <c r="AH1035" s="79"/>
      <c r="AI1035" s="85" t="s">
        <v>6296</v>
      </c>
      <c r="AJ1035" s="79" t="b">
        <v>0</v>
      </c>
      <c r="AK1035" s="79">
        <v>9</v>
      </c>
      <c r="AL1035" s="85" t="s">
        <v>6284</v>
      </c>
      <c r="AM1035" s="79" t="s">
        <v>6331</v>
      </c>
      <c r="AN1035" s="79" t="b">
        <v>0</v>
      </c>
      <c r="AO1035" s="85" t="s">
        <v>6284</v>
      </c>
      <c r="AP1035" s="79" t="s">
        <v>176</v>
      </c>
      <c r="AQ1035" s="79">
        <v>0</v>
      </c>
      <c r="AR1035" s="79">
        <v>0</v>
      </c>
      <c r="AS1035" s="79"/>
      <c r="AT1035" s="79"/>
      <c r="AU1035" s="79"/>
      <c r="AV1035" s="79"/>
      <c r="AW1035" s="79"/>
      <c r="AX1035" s="79"/>
      <c r="AY1035" s="79"/>
      <c r="AZ1035" s="79"/>
      <c r="BA1035">
        <v>14</v>
      </c>
      <c r="BB1035" s="78" t="str">
        <f>REPLACE(INDEX(GroupVertices[Group], MATCH(Edges24[[#This Row],[Vertex 1]],GroupVertices[Vertex],0)),1,1,"")</f>
        <v>6</v>
      </c>
      <c r="BC1035" s="78" t="str">
        <f>REPLACE(INDEX(GroupVertices[Group], MATCH(Edges24[[#This Row],[Vertex 2]],GroupVertices[Vertex],0)),1,1,"")</f>
        <v>6</v>
      </c>
      <c r="BD1035" s="48">
        <v>2</v>
      </c>
      <c r="BE1035" s="49">
        <v>14.285714285714286</v>
      </c>
      <c r="BF1035" s="48">
        <v>1</v>
      </c>
      <c r="BG1035" s="49">
        <v>7.1428571428571432</v>
      </c>
      <c r="BH1035" s="48">
        <v>0</v>
      </c>
      <c r="BI1035" s="49">
        <v>0</v>
      </c>
      <c r="BJ1035" s="48">
        <v>11</v>
      </c>
      <c r="BK1035" s="49">
        <v>78.571428571428569</v>
      </c>
      <c r="BL1035" s="48">
        <v>14</v>
      </c>
    </row>
    <row r="1036" spans="1:64" x14ac:dyDescent="0.25">
      <c r="A1036" s="64" t="s">
        <v>762</v>
      </c>
      <c r="B1036" s="64" t="s">
        <v>740</v>
      </c>
      <c r="C1036" s="65"/>
      <c r="D1036" s="66"/>
      <c r="E1036" s="67"/>
      <c r="F1036" s="68"/>
      <c r="G1036" s="65"/>
      <c r="H1036" s="69"/>
      <c r="I1036" s="70"/>
      <c r="J1036" s="70"/>
      <c r="K1036" s="34" t="s">
        <v>65</v>
      </c>
      <c r="L1036" s="77">
        <v>1552</v>
      </c>
      <c r="M1036" s="77"/>
      <c r="N1036" s="72"/>
      <c r="O1036" s="79" t="s">
        <v>999</v>
      </c>
      <c r="P1036" s="81">
        <v>43178.646608796298</v>
      </c>
      <c r="Q1036" s="79" t="s">
        <v>1119</v>
      </c>
      <c r="R1036" s="83" t="s">
        <v>2063</v>
      </c>
      <c r="S1036" s="79" t="s">
        <v>2508</v>
      </c>
      <c r="T1036" s="79" t="s">
        <v>2724</v>
      </c>
      <c r="U1036" s="79"/>
      <c r="V1036" s="83" t="s">
        <v>3865</v>
      </c>
      <c r="W1036" s="81">
        <v>43178.646608796298</v>
      </c>
      <c r="X1036" s="83" t="s">
        <v>4911</v>
      </c>
      <c r="Y1036" s="79"/>
      <c r="Z1036" s="79"/>
      <c r="AA1036" s="85" t="s">
        <v>6119</v>
      </c>
      <c r="AB1036" s="79"/>
      <c r="AC1036" s="79" t="b">
        <v>0</v>
      </c>
      <c r="AD1036" s="79">
        <v>0</v>
      </c>
      <c r="AE1036" s="85" t="s">
        <v>6296</v>
      </c>
      <c r="AF1036" s="79" t="b">
        <v>0</v>
      </c>
      <c r="AG1036" s="79" t="s">
        <v>6304</v>
      </c>
      <c r="AH1036" s="79"/>
      <c r="AI1036" s="85" t="s">
        <v>6296</v>
      </c>
      <c r="AJ1036" s="79" t="b">
        <v>0</v>
      </c>
      <c r="AK1036" s="79">
        <v>27</v>
      </c>
      <c r="AL1036" s="85" t="s">
        <v>6285</v>
      </c>
      <c r="AM1036" s="79" t="s">
        <v>6331</v>
      </c>
      <c r="AN1036" s="79" t="b">
        <v>0</v>
      </c>
      <c r="AO1036" s="85" t="s">
        <v>6285</v>
      </c>
      <c r="AP1036" s="79" t="s">
        <v>176</v>
      </c>
      <c r="AQ1036" s="79">
        <v>0</v>
      </c>
      <c r="AR1036" s="79">
        <v>0</v>
      </c>
      <c r="AS1036" s="79"/>
      <c r="AT1036" s="79"/>
      <c r="AU1036" s="79"/>
      <c r="AV1036" s="79"/>
      <c r="AW1036" s="79"/>
      <c r="AX1036" s="79"/>
      <c r="AY1036" s="79"/>
      <c r="AZ1036" s="79"/>
      <c r="BA1036">
        <v>14</v>
      </c>
      <c r="BB1036" s="78" t="str">
        <f>REPLACE(INDEX(GroupVertices[Group], MATCH(Edges24[[#This Row],[Vertex 1]],GroupVertices[Vertex],0)),1,1,"")</f>
        <v>6</v>
      </c>
      <c r="BC1036" s="78" t="str">
        <f>REPLACE(INDEX(GroupVertices[Group], MATCH(Edges24[[#This Row],[Vertex 2]],GroupVertices[Vertex],0)),1,1,"")</f>
        <v>6</v>
      </c>
      <c r="BD1036" s="48">
        <v>0</v>
      </c>
      <c r="BE1036" s="49">
        <v>0</v>
      </c>
      <c r="BF1036" s="48">
        <v>0</v>
      </c>
      <c r="BG1036" s="49">
        <v>0</v>
      </c>
      <c r="BH1036" s="48">
        <v>0</v>
      </c>
      <c r="BI1036" s="49">
        <v>0</v>
      </c>
      <c r="BJ1036" s="48">
        <v>16</v>
      </c>
      <c r="BK1036" s="49">
        <v>100</v>
      </c>
      <c r="BL1036" s="48">
        <v>16</v>
      </c>
    </row>
    <row r="1037" spans="1:64" x14ac:dyDescent="0.25">
      <c r="A1037" s="64" t="s">
        <v>762</v>
      </c>
      <c r="B1037" s="64" t="s">
        <v>740</v>
      </c>
      <c r="C1037" s="65"/>
      <c r="D1037" s="66"/>
      <c r="E1037" s="67"/>
      <c r="F1037" s="68"/>
      <c r="G1037" s="65"/>
      <c r="H1037" s="69"/>
      <c r="I1037" s="70"/>
      <c r="J1037" s="70"/>
      <c r="K1037" s="34" t="s">
        <v>65</v>
      </c>
      <c r="L1037" s="77">
        <v>1553</v>
      </c>
      <c r="M1037" s="77"/>
      <c r="N1037" s="72"/>
      <c r="O1037" s="79" t="s">
        <v>999</v>
      </c>
      <c r="P1037" s="81">
        <v>43178.646840277775</v>
      </c>
      <c r="Q1037" s="79" t="s">
        <v>1701</v>
      </c>
      <c r="R1037" s="83" t="s">
        <v>2379</v>
      </c>
      <c r="S1037" s="79" t="s">
        <v>2508</v>
      </c>
      <c r="T1037" s="79" t="s">
        <v>3007</v>
      </c>
      <c r="U1037" s="83" t="s">
        <v>3367</v>
      </c>
      <c r="V1037" s="83" t="s">
        <v>3367</v>
      </c>
      <c r="W1037" s="81">
        <v>43178.646840277775</v>
      </c>
      <c r="X1037" s="83" t="s">
        <v>4912</v>
      </c>
      <c r="Y1037" s="79"/>
      <c r="Z1037" s="79"/>
      <c r="AA1037" s="85" t="s">
        <v>6120</v>
      </c>
      <c r="AB1037" s="79"/>
      <c r="AC1037" s="79" t="b">
        <v>0</v>
      </c>
      <c r="AD1037" s="79">
        <v>0</v>
      </c>
      <c r="AE1037" s="85" t="s">
        <v>6296</v>
      </c>
      <c r="AF1037" s="79" t="b">
        <v>0</v>
      </c>
      <c r="AG1037" s="79" t="s">
        <v>6304</v>
      </c>
      <c r="AH1037" s="79"/>
      <c r="AI1037" s="85" t="s">
        <v>6296</v>
      </c>
      <c r="AJ1037" s="79" t="b">
        <v>0</v>
      </c>
      <c r="AK1037" s="79">
        <v>23</v>
      </c>
      <c r="AL1037" s="85" t="s">
        <v>6286</v>
      </c>
      <c r="AM1037" s="79" t="s">
        <v>6331</v>
      </c>
      <c r="AN1037" s="79" t="b">
        <v>0</v>
      </c>
      <c r="AO1037" s="85" t="s">
        <v>6286</v>
      </c>
      <c r="AP1037" s="79" t="s">
        <v>176</v>
      </c>
      <c r="AQ1037" s="79">
        <v>0</v>
      </c>
      <c r="AR1037" s="79">
        <v>0</v>
      </c>
      <c r="AS1037" s="79"/>
      <c r="AT1037" s="79"/>
      <c r="AU1037" s="79"/>
      <c r="AV1037" s="79"/>
      <c r="AW1037" s="79"/>
      <c r="AX1037" s="79"/>
      <c r="AY1037" s="79"/>
      <c r="AZ1037" s="79"/>
      <c r="BA1037">
        <v>14</v>
      </c>
      <c r="BB1037" s="78" t="str">
        <f>REPLACE(INDEX(GroupVertices[Group], MATCH(Edges24[[#This Row],[Vertex 1]],GroupVertices[Vertex],0)),1,1,"")</f>
        <v>6</v>
      </c>
      <c r="BC1037" s="78" t="str">
        <f>REPLACE(INDEX(GroupVertices[Group], MATCH(Edges24[[#This Row],[Vertex 2]],GroupVertices[Vertex],0)),1,1,"")</f>
        <v>6</v>
      </c>
      <c r="BD1037" s="48">
        <v>0</v>
      </c>
      <c r="BE1037" s="49">
        <v>0</v>
      </c>
      <c r="BF1037" s="48">
        <v>0</v>
      </c>
      <c r="BG1037" s="49">
        <v>0</v>
      </c>
      <c r="BH1037" s="48">
        <v>0</v>
      </c>
      <c r="BI1037" s="49">
        <v>0</v>
      </c>
      <c r="BJ1037" s="48">
        <v>12</v>
      </c>
      <c r="BK1037" s="49">
        <v>100</v>
      </c>
      <c r="BL1037" s="48">
        <v>12</v>
      </c>
    </row>
    <row r="1038" spans="1:64" x14ac:dyDescent="0.25">
      <c r="A1038" s="64" t="s">
        <v>363</v>
      </c>
      <c r="B1038" s="64" t="s">
        <v>740</v>
      </c>
      <c r="C1038" s="65"/>
      <c r="D1038" s="66"/>
      <c r="E1038" s="67"/>
      <c r="F1038" s="68"/>
      <c r="G1038" s="65"/>
      <c r="H1038" s="69"/>
      <c r="I1038" s="70"/>
      <c r="J1038" s="70"/>
      <c r="K1038" s="34" t="s">
        <v>66</v>
      </c>
      <c r="L1038" s="77">
        <v>1555</v>
      </c>
      <c r="M1038" s="77"/>
      <c r="N1038" s="72"/>
      <c r="O1038" s="79" t="s">
        <v>999</v>
      </c>
      <c r="P1038" s="81">
        <v>43170.843078703707</v>
      </c>
      <c r="Q1038" s="79" t="s">
        <v>1860</v>
      </c>
      <c r="R1038" s="83" t="s">
        <v>2461</v>
      </c>
      <c r="S1038" s="79" t="s">
        <v>2544</v>
      </c>
      <c r="T1038" s="79" t="s">
        <v>3004</v>
      </c>
      <c r="U1038" s="83" t="s">
        <v>3392</v>
      </c>
      <c r="V1038" s="83" t="s">
        <v>3392</v>
      </c>
      <c r="W1038" s="81">
        <v>43170.843078703707</v>
      </c>
      <c r="X1038" s="83" t="s">
        <v>4913</v>
      </c>
      <c r="Y1038" s="79"/>
      <c r="Z1038" s="79"/>
      <c r="AA1038" s="85" t="s">
        <v>6121</v>
      </c>
      <c r="AB1038" s="79"/>
      <c r="AC1038" s="79" t="b">
        <v>0</v>
      </c>
      <c r="AD1038" s="79">
        <v>7</v>
      </c>
      <c r="AE1038" s="85" t="s">
        <v>6296</v>
      </c>
      <c r="AF1038" s="79" t="b">
        <v>0</v>
      </c>
      <c r="AG1038" s="79" t="s">
        <v>6304</v>
      </c>
      <c r="AH1038" s="79"/>
      <c r="AI1038" s="85" t="s">
        <v>6296</v>
      </c>
      <c r="AJ1038" s="79" t="b">
        <v>0</v>
      </c>
      <c r="AK1038" s="79">
        <v>6</v>
      </c>
      <c r="AL1038" s="85" t="s">
        <v>6296</v>
      </c>
      <c r="AM1038" s="79" t="s">
        <v>6330</v>
      </c>
      <c r="AN1038" s="79" t="b">
        <v>0</v>
      </c>
      <c r="AO1038" s="85" t="s">
        <v>6121</v>
      </c>
      <c r="AP1038" s="79" t="s">
        <v>6415</v>
      </c>
      <c r="AQ1038" s="79">
        <v>0</v>
      </c>
      <c r="AR1038" s="79">
        <v>0</v>
      </c>
      <c r="AS1038" s="79"/>
      <c r="AT1038" s="79"/>
      <c r="AU1038" s="79"/>
      <c r="AV1038" s="79"/>
      <c r="AW1038" s="79"/>
      <c r="AX1038" s="79"/>
      <c r="AY1038" s="79"/>
      <c r="AZ1038" s="79"/>
      <c r="BA1038">
        <v>3</v>
      </c>
      <c r="BB1038" s="78" t="str">
        <f>REPLACE(INDEX(GroupVertices[Group], MATCH(Edges24[[#This Row],[Vertex 1]],GroupVertices[Vertex],0)),1,1,"")</f>
        <v>6</v>
      </c>
      <c r="BC1038" s="78" t="str">
        <f>REPLACE(INDEX(GroupVertices[Group], MATCH(Edges24[[#This Row],[Vertex 2]],GroupVertices[Vertex],0)),1,1,"")</f>
        <v>6</v>
      </c>
      <c r="BD1038" s="48">
        <v>0</v>
      </c>
      <c r="BE1038" s="49">
        <v>0</v>
      </c>
      <c r="BF1038" s="48">
        <v>1</v>
      </c>
      <c r="BG1038" s="49">
        <v>7.1428571428571432</v>
      </c>
      <c r="BH1038" s="48">
        <v>0</v>
      </c>
      <c r="BI1038" s="49">
        <v>0</v>
      </c>
      <c r="BJ1038" s="48">
        <v>13</v>
      </c>
      <c r="BK1038" s="49">
        <v>92.857142857142861</v>
      </c>
      <c r="BL1038" s="48">
        <v>14</v>
      </c>
    </row>
    <row r="1039" spans="1:64" x14ac:dyDescent="0.25">
      <c r="A1039" s="64" t="s">
        <v>363</v>
      </c>
      <c r="B1039" s="64" t="s">
        <v>740</v>
      </c>
      <c r="C1039" s="65"/>
      <c r="D1039" s="66"/>
      <c r="E1039" s="67"/>
      <c r="F1039" s="68"/>
      <c r="G1039" s="65"/>
      <c r="H1039" s="69"/>
      <c r="I1039" s="70"/>
      <c r="J1039" s="70"/>
      <c r="K1039" s="34" t="s">
        <v>66</v>
      </c>
      <c r="L1039" s="77">
        <v>1556</v>
      </c>
      <c r="M1039" s="77"/>
      <c r="N1039" s="72"/>
      <c r="O1039" s="79" t="s">
        <v>999</v>
      </c>
      <c r="P1039" s="81">
        <v>43168.638240740744</v>
      </c>
      <c r="Q1039" s="79" t="s">
        <v>1861</v>
      </c>
      <c r="R1039" s="83" t="s">
        <v>2462</v>
      </c>
      <c r="S1039" s="79" t="s">
        <v>2544</v>
      </c>
      <c r="T1039" s="79" t="s">
        <v>3004</v>
      </c>
      <c r="U1039" s="83" t="s">
        <v>3393</v>
      </c>
      <c r="V1039" s="83" t="s">
        <v>3393</v>
      </c>
      <c r="W1039" s="81">
        <v>43168.638240740744</v>
      </c>
      <c r="X1039" s="83" t="s">
        <v>4914</v>
      </c>
      <c r="Y1039" s="79"/>
      <c r="Z1039" s="79"/>
      <c r="AA1039" s="85" t="s">
        <v>6122</v>
      </c>
      <c r="AB1039" s="79"/>
      <c r="AC1039" s="79" t="b">
        <v>0</v>
      </c>
      <c r="AD1039" s="79">
        <v>1</v>
      </c>
      <c r="AE1039" s="85" t="s">
        <v>6296</v>
      </c>
      <c r="AF1039" s="79" t="b">
        <v>0</v>
      </c>
      <c r="AG1039" s="79" t="s">
        <v>6304</v>
      </c>
      <c r="AH1039" s="79"/>
      <c r="AI1039" s="85" t="s">
        <v>6296</v>
      </c>
      <c r="AJ1039" s="79" t="b">
        <v>0</v>
      </c>
      <c r="AK1039" s="79">
        <v>0</v>
      </c>
      <c r="AL1039" s="85" t="s">
        <v>6296</v>
      </c>
      <c r="AM1039" s="79" t="s">
        <v>6330</v>
      </c>
      <c r="AN1039" s="79" t="b">
        <v>0</v>
      </c>
      <c r="AO1039" s="85" t="s">
        <v>6122</v>
      </c>
      <c r="AP1039" s="79" t="s">
        <v>176</v>
      </c>
      <c r="AQ1039" s="79">
        <v>0</v>
      </c>
      <c r="AR1039" s="79">
        <v>0</v>
      </c>
      <c r="AS1039" s="79"/>
      <c r="AT1039" s="79"/>
      <c r="AU1039" s="79"/>
      <c r="AV1039" s="79"/>
      <c r="AW1039" s="79"/>
      <c r="AX1039" s="79"/>
      <c r="AY1039" s="79"/>
      <c r="AZ1039" s="79"/>
      <c r="BA1039">
        <v>3</v>
      </c>
      <c r="BB1039" s="78" t="str">
        <f>REPLACE(INDEX(GroupVertices[Group], MATCH(Edges24[[#This Row],[Vertex 1]],GroupVertices[Vertex],0)),1,1,"")</f>
        <v>6</v>
      </c>
      <c r="BC1039" s="78" t="str">
        <f>REPLACE(INDEX(GroupVertices[Group], MATCH(Edges24[[#This Row],[Vertex 2]],GroupVertices[Vertex],0)),1,1,"")</f>
        <v>6</v>
      </c>
      <c r="BD1039" s="48">
        <v>0</v>
      </c>
      <c r="BE1039" s="49">
        <v>0</v>
      </c>
      <c r="BF1039" s="48">
        <v>1</v>
      </c>
      <c r="BG1039" s="49">
        <v>7.1428571428571432</v>
      </c>
      <c r="BH1039" s="48">
        <v>0</v>
      </c>
      <c r="BI1039" s="49">
        <v>0</v>
      </c>
      <c r="BJ1039" s="48">
        <v>13</v>
      </c>
      <c r="BK1039" s="49">
        <v>92.857142857142861</v>
      </c>
      <c r="BL1039" s="48">
        <v>14</v>
      </c>
    </row>
    <row r="1040" spans="1:64" x14ac:dyDescent="0.25">
      <c r="A1040" s="64" t="s">
        <v>740</v>
      </c>
      <c r="B1040" s="64" t="s">
        <v>363</v>
      </c>
      <c r="C1040" s="65"/>
      <c r="D1040" s="66"/>
      <c r="E1040" s="67"/>
      <c r="F1040" s="68"/>
      <c r="G1040" s="65"/>
      <c r="H1040" s="69"/>
      <c r="I1040" s="70"/>
      <c r="J1040" s="70"/>
      <c r="K1040" s="34" t="s">
        <v>66</v>
      </c>
      <c r="L1040" s="77">
        <v>1557</v>
      </c>
      <c r="M1040" s="77"/>
      <c r="N1040" s="72"/>
      <c r="O1040" s="79" t="s">
        <v>999</v>
      </c>
      <c r="P1040" s="81">
        <v>43171.652824074074</v>
      </c>
      <c r="Q1040" s="79" t="s">
        <v>1696</v>
      </c>
      <c r="R1040" s="79"/>
      <c r="S1040" s="79"/>
      <c r="T1040" s="79" t="s">
        <v>3004</v>
      </c>
      <c r="U1040" s="79"/>
      <c r="V1040" s="83" t="s">
        <v>3854</v>
      </c>
      <c r="W1040" s="81">
        <v>43171.652824074074</v>
      </c>
      <c r="X1040" s="83" t="s">
        <v>4915</v>
      </c>
      <c r="Y1040" s="79"/>
      <c r="Z1040" s="79"/>
      <c r="AA1040" s="85" t="s">
        <v>6123</v>
      </c>
      <c r="AB1040" s="79"/>
      <c r="AC1040" s="79" t="b">
        <v>0</v>
      </c>
      <c r="AD1040" s="79">
        <v>0</v>
      </c>
      <c r="AE1040" s="85" t="s">
        <v>6296</v>
      </c>
      <c r="AF1040" s="79" t="b">
        <v>0</v>
      </c>
      <c r="AG1040" s="79" t="s">
        <v>6304</v>
      </c>
      <c r="AH1040" s="79"/>
      <c r="AI1040" s="85" t="s">
        <v>6296</v>
      </c>
      <c r="AJ1040" s="79" t="b">
        <v>0</v>
      </c>
      <c r="AK1040" s="79">
        <v>6</v>
      </c>
      <c r="AL1040" s="85" t="s">
        <v>6121</v>
      </c>
      <c r="AM1040" s="79" t="s">
        <v>6331</v>
      </c>
      <c r="AN1040" s="79" t="b">
        <v>0</v>
      </c>
      <c r="AO1040" s="85" t="s">
        <v>6121</v>
      </c>
      <c r="AP1040" s="79" t="s">
        <v>176</v>
      </c>
      <c r="AQ1040" s="79">
        <v>0</v>
      </c>
      <c r="AR1040" s="79">
        <v>0</v>
      </c>
      <c r="AS1040" s="79"/>
      <c r="AT1040" s="79"/>
      <c r="AU1040" s="79"/>
      <c r="AV1040" s="79"/>
      <c r="AW1040" s="79"/>
      <c r="AX1040" s="79"/>
      <c r="AY1040" s="79"/>
      <c r="AZ1040" s="79"/>
      <c r="BA1040">
        <v>1</v>
      </c>
      <c r="BB1040" s="78" t="str">
        <f>REPLACE(INDEX(GroupVertices[Group], MATCH(Edges24[[#This Row],[Vertex 1]],GroupVertices[Vertex],0)),1,1,"")</f>
        <v>6</v>
      </c>
      <c r="BC1040" s="78" t="str">
        <f>REPLACE(INDEX(GroupVertices[Group], MATCH(Edges24[[#This Row],[Vertex 2]],GroupVertices[Vertex],0)),1,1,"")</f>
        <v>6</v>
      </c>
      <c r="BD1040" s="48">
        <v>0</v>
      </c>
      <c r="BE1040" s="49">
        <v>0</v>
      </c>
      <c r="BF1040" s="48">
        <v>1</v>
      </c>
      <c r="BG1040" s="49">
        <v>5.882352941176471</v>
      </c>
      <c r="BH1040" s="48">
        <v>0</v>
      </c>
      <c r="BI1040" s="49">
        <v>0</v>
      </c>
      <c r="BJ1040" s="48">
        <v>16</v>
      </c>
      <c r="BK1040" s="49">
        <v>94.117647058823536</v>
      </c>
      <c r="BL1040" s="48">
        <v>17</v>
      </c>
    </row>
    <row r="1041" spans="1:64" x14ac:dyDescent="0.25">
      <c r="A1041" s="64" t="s">
        <v>763</v>
      </c>
      <c r="B1041" s="64" t="s">
        <v>363</v>
      </c>
      <c r="C1041" s="65"/>
      <c r="D1041" s="66"/>
      <c r="E1041" s="67"/>
      <c r="F1041" s="68"/>
      <c r="G1041" s="65"/>
      <c r="H1041" s="69"/>
      <c r="I1041" s="70"/>
      <c r="J1041" s="70"/>
      <c r="K1041" s="34" t="s">
        <v>65</v>
      </c>
      <c r="L1041" s="77">
        <v>1558</v>
      </c>
      <c r="M1041" s="77"/>
      <c r="N1041" s="72"/>
      <c r="O1041" s="79" t="s">
        <v>999</v>
      </c>
      <c r="P1041" s="81">
        <v>43171.684259259258</v>
      </c>
      <c r="Q1041" s="79" t="s">
        <v>1696</v>
      </c>
      <c r="R1041" s="79"/>
      <c r="S1041" s="79"/>
      <c r="T1041" s="79" t="s">
        <v>3004</v>
      </c>
      <c r="U1041" s="79"/>
      <c r="V1041" s="83" t="s">
        <v>3866</v>
      </c>
      <c r="W1041" s="81">
        <v>43171.684259259258</v>
      </c>
      <c r="X1041" s="83" t="s">
        <v>4916</v>
      </c>
      <c r="Y1041" s="79"/>
      <c r="Z1041" s="79"/>
      <c r="AA1041" s="85" t="s">
        <v>6124</v>
      </c>
      <c r="AB1041" s="79"/>
      <c r="AC1041" s="79" t="b">
        <v>0</v>
      </c>
      <c r="AD1041" s="79">
        <v>0</v>
      </c>
      <c r="AE1041" s="85" t="s">
        <v>6296</v>
      </c>
      <c r="AF1041" s="79" t="b">
        <v>0</v>
      </c>
      <c r="AG1041" s="79" t="s">
        <v>6304</v>
      </c>
      <c r="AH1041" s="79"/>
      <c r="AI1041" s="85" t="s">
        <v>6296</v>
      </c>
      <c r="AJ1041" s="79" t="b">
        <v>0</v>
      </c>
      <c r="AK1041" s="79">
        <v>6</v>
      </c>
      <c r="AL1041" s="85" t="s">
        <v>6121</v>
      </c>
      <c r="AM1041" s="79" t="s">
        <v>6331</v>
      </c>
      <c r="AN1041" s="79" t="b">
        <v>0</v>
      </c>
      <c r="AO1041" s="85" t="s">
        <v>6121</v>
      </c>
      <c r="AP1041" s="79" t="s">
        <v>176</v>
      </c>
      <c r="AQ1041" s="79">
        <v>0</v>
      </c>
      <c r="AR1041" s="79">
        <v>0</v>
      </c>
      <c r="AS1041" s="79"/>
      <c r="AT1041" s="79"/>
      <c r="AU1041" s="79"/>
      <c r="AV1041" s="79"/>
      <c r="AW1041" s="79"/>
      <c r="AX1041" s="79"/>
      <c r="AY1041" s="79"/>
      <c r="AZ1041" s="79"/>
      <c r="BA1041">
        <v>1</v>
      </c>
      <c r="BB1041" s="78" t="str">
        <f>REPLACE(INDEX(GroupVertices[Group], MATCH(Edges24[[#This Row],[Vertex 1]],GroupVertices[Vertex],0)),1,1,"")</f>
        <v>6</v>
      </c>
      <c r="BC1041" s="78" t="str">
        <f>REPLACE(INDEX(GroupVertices[Group], MATCH(Edges24[[#This Row],[Vertex 2]],GroupVertices[Vertex],0)),1,1,"")</f>
        <v>6</v>
      </c>
      <c r="BD1041" s="48"/>
      <c r="BE1041" s="49"/>
      <c r="BF1041" s="48"/>
      <c r="BG1041" s="49"/>
      <c r="BH1041" s="48"/>
      <c r="BI1041" s="49"/>
      <c r="BJ1041" s="48"/>
      <c r="BK1041" s="49"/>
      <c r="BL1041" s="48"/>
    </row>
    <row r="1042" spans="1:64" x14ac:dyDescent="0.25">
      <c r="A1042" s="64" t="s">
        <v>764</v>
      </c>
      <c r="B1042" s="64" t="s">
        <v>363</v>
      </c>
      <c r="C1042" s="65"/>
      <c r="D1042" s="66"/>
      <c r="E1042" s="67"/>
      <c r="F1042" s="68"/>
      <c r="G1042" s="65"/>
      <c r="H1042" s="69"/>
      <c r="I1042" s="70"/>
      <c r="J1042" s="70"/>
      <c r="K1042" s="34" t="s">
        <v>65</v>
      </c>
      <c r="L1042" s="77">
        <v>1559</v>
      </c>
      <c r="M1042" s="77"/>
      <c r="N1042" s="72"/>
      <c r="O1042" s="79" t="s">
        <v>999</v>
      </c>
      <c r="P1042" s="81">
        <v>43171.688796296294</v>
      </c>
      <c r="Q1042" s="79" t="s">
        <v>1696</v>
      </c>
      <c r="R1042" s="79"/>
      <c r="S1042" s="79"/>
      <c r="T1042" s="79" t="s">
        <v>3004</v>
      </c>
      <c r="U1042" s="79"/>
      <c r="V1042" s="83" t="s">
        <v>3867</v>
      </c>
      <c r="W1042" s="81">
        <v>43171.688796296294</v>
      </c>
      <c r="X1042" s="83" t="s">
        <v>4917</v>
      </c>
      <c r="Y1042" s="79"/>
      <c r="Z1042" s="79"/>
      <c r="AA1042" s="85" t="s">
        <v>6125</v>
      </c>
      <c r="AB1042" s="79"/>
      <c r="AC1042" s="79" t="b">
        <v>0</v>
      </c>
      <c r="AD1042" s="79">
        <v>0</v>
      </c>
      <c r="AE1042" s="85" t="s">
        <v>6296</v>
      </c>
      <c r="AF1042" s="79" t="b">
        <v>0</v>
      </c>
      <c r="AG1042" s="79" t="s">
        <v>6304</v>
      </c>
      <c r="AH1042" s="79"/>
      <c r="AI1042" s="85" t="s">
        <v>6296</v>
      </c>
      <c r="AJ1042" s="79" t="b">
        <v>0</v>
      </c>
      <c r="AK1042" s="79">
        <v>6</v>
      </c>
      <c r="AL1042" s="85" t="s">
        <v>6121</v>
      </c>
      <c r="AM1042" s="79" t="s">
        <v>6331</v>
      </c>
      <c r="AN1042" s="79" t="b">
        <v>0</v>
      </c>
      <c r="AO1042" s="85" t="s">
        <v>6121</v>
      </c>
      <c r="AP1042" s="79" t="s">
        <v>176</v>
      </c>
      <c r="AQ1042" s="79">
        <v>0</v>
      </c>
      <c r="AR1042" s="79">
        <v>0</v>
      </c>
      <c r="AS1042" s="79"/>
      <c r="AT1042" s="79"/>
      <c r="AU1042" s="79"/>
      <c r="AV1042" s="79"/>
      <c r="AW1042" s="79"/>
      <c r="AX1042" s="79"/>
      <c r="AY1042" s="79"/>
      <c r="AZ1042" s="79"/>
      <c r="BA1042">
        <v>1</v>
      </c>
      <c r="BB1042" s="78" t="str">
        <f>REPLACE(INDEX(GroupVertices[Group], MATCH(Edges24[[#This Row],[Vertex 1]],GroupVertices[Vertex],0)),1,1,"")</f>
        <v>6</v>
      </c>
      <c r="BC1042" s="78" t="str">
        <f>REPLACE(INDEX(GroupVertices[Group], MATCH(Edges24[[#This Row],[Vertex 2]],GroupVertices[Vertex],0)),1,1,"")</f>
        <v>6</v>
      </c>
      <c r="BD1042" s="48">
        <v>0</v>
      </c>
      <c r="BE1042" s="49">
        <v>0</v>
      </c>
      <c r="BF1042" s="48">
        <v>1</v>
      </c>
      <c r="BG1042" s="49">
        <v>5.882352941176471</v>
      </c>
      <c r="BH1042" s="48">
        <v>0</v>
      </c>
      <c r="BI1042" s="49">
        <v>0</v>
      </c>
      <c r="BJ1042" s="48">
        <v>16</v>
      </c>
      <c r="BK1042" s="49">
        <v>94.117647058823536</v>
      </c>
      <c r="BL1042" s="48">
        <v>17</v>
      </c>
    </row>
    <row r="1043" spans="1:64" x14ac:dyDescent="0.25">
      <c r="A1043" s="64" t="s">
        <v>764</v>
      </c>
      <c r="B1043" s="64" t="s">
        <v>764</v>
      </c>
      <c r="C1043" s="65"/>
      <c r="D1043" s="66"/>
      <c r="E1043" s="67"/>
      <c r="F1043" s="68"/>
      <c r="G1043" s="65"/>
      <c r="H1043" s="69"/>
      <c r="I1043" s="70"/>
      <c r="J1043" s="70"/>
      <c r="K1043" s="34" t="s">
        <v>65</v>
      </c>
      <c r="L1043" s="77">
        <v>1560</v>
      </c>
      <c r="M1043" s="77"/>
      <c r="N1043" s="72"/>
      <c r="O1043" s="79" t="s">
        <v>176</v>
      </c>
      <c r="P1043" s="81">
        <v>43165.630439814813</v>
      </c>
      <c r="Q1043" s="79" t="s">
        <v>1862</v>
      </c>
      <c r="R1043" s="83" t="s">
        <v>2018</v>
      </c>
      <c r="S1043" s="79" t="s">
        <v>2508</v>
      </c>
      <c r="T1043" s="79" t="s">
        <v>2681</v>
      </c>
      <c r="U1043" s="83" t="s">
        <v>3394</v>
      </c>
      <c r="V1043" s="83" t="s">
        <v>3394</v>
      </c>
      <c r="W1043" s="81">
        <v>43165.630439814813</v>
      </c>
      <c r="X1043" s="83" t="s">
        <v>4918</v>
      </c>
      <c r="Y1043" s="79"/>
      <c r="Z1043" s="79"/>
      <c r="AA1043" s="85" t="s">
        <v>6126</v>
      </c>
      <c r="AB1043" s="79"/>
      <c r="AC1043" s="79" t="b">
        <v>0</v>
      </c>
      <c r="AD1043" s="79">
        <v>0</v>
      </c>
      <c r="AE1043" s="85" t="s">
        <v>6296</v>
      </c>
      <c r="AF1043" s="79" t="b">
        <v>0</v>
      </c>
      <c r="AG1043" s="79" t="s">
        <v>6304</v>
      </c>
      <c r="AH1043" s="79"/>
      <c r="AI1043" s="85" t="s">
        <v>6296</v>
      </c>
      <c r="AJ1043" s="79" t="b">
        <v>0</v>
      </c>
      <c r="AK1043" s="79">
        <v>2</v>
      </c>
      <c r="AL1043" s="85" t="s">
        <v>6296</v>
      </c>
      <c r="AM1043" s="79" t="s">
        <v>6362</v>
      </c>
      <c r="AN1043" s="79" t="b">
        <v>0</v>
      </c>
      <c r="AO1043" s="85" t="s">
        <v>6126</v>
      </c>
      <c r="AP1043" s="79" t="s">
        <v>6415</v>
      </c>
      <c r="AQ1043" s="79">
        <v>0</v>
      </c>
      <c r="AR1043" s="79">
        <v>0</v>
      </c>
      <c r="AS1043" s="79"/>
      <c r="AT1043" s="79"/>
      <c r="AU1043" s="79"/>
      <c r="AV1043" s="79"/>
      <c r="AW1043" s="79"/>
      <c r="AX1043" s="79"/>
      <c r="AY1043" s="79"/>
      <c r="AZ1043" s="79"/>
      <c r="BA1043">
        <v>1</v>
      </c>
      <c r="BB1043" s="78" t="str">
        <f>REPLACE(INDEX(GroupVertices[Group], MATCH(Edges24[[#This Row],[Vertex 1]],GroupVertices[Vertex],0)),1,1,"")</f>
        <v>6</v>
      </c>
      <c r="BC1043" s="78" t="str">
        <f>REPLACE(INDEX(GroupVertices[Group], MATCH(Edges24[[#This Row],[Vertex 2]],GroupVertices[Vertex],0)),1,1,"")</f>
        <v>6</v>
      </c>
      <c r="BD1043" s="48">
        <v>1</v>
      </c>
      <c r="BE1043" s="49">
        <v>11.111111111111111</v>
      </c>
      <c r="BF1043" s="48">
        <v>0</v>
      </c>
      <c r="BG1043" s="49">
        <v>0</v>
      </c>
      <c r="BH1043" s="48">
        <v>0</v>
      </c>
      <c r="BI1043" s="49">
        <v>0</v>
      </c>
      <c r="BJ1043" s="48">
        <v>8</v>
      </c>
      <c r="BK1043" s="49">
        <v>88.888888888888886</v>
      </c>
      <c r="BL1043" s="48">
        <v>9</v>
      </c>
    </row>
    <row r="1044" spans="1:64" x14ac:dyDescent="0.25">
      <c r="A1044" s="64" t="s">
        <v>764</v>
      </c>
      <c r="B1044" s="64" t="s">
        <v>740</v>
      </c>
      <c r="C1044" s="65"/>
      <c r="D1044" s="66"/>
      <c r="E1044" s="67"/>
      <c r="F1044" s="68"/>
      <c r="G1044" s="65"/>
      <c r="H1044" s="69"/>
      <c r="I1044" s="70"/>
      <c r="J1044" s="70"/>
      <c r="K1044" s="34" t="s">
        <v>65</v>
      </c>
      <c r="L1044" s="77">
        <v>1561</v>
      </c>
      <c r="M1044" s="77"/>
      <c r="N1044" s="72"/>
      <c r="O1044" s="79" t="s">
        <v>999</v>
      </c>
      <c r="P1044" s="81">
        <v>43167.676122685189</v>
      </c>
      <c r="Q1044" s="79" t="s">
        <v>1119</v>
      </c>
      <c r="R1044" s="83" t="s">
        <v>2063</v>
      </c>
      <c r="S1044" s="79" t="s">
        <v>2508</v>
      </c>
      <c r="T1044" s="79" t="s">
        <v>2724</v>
      </c>
      <c r="U1044" s="79"/>
      <c r="V1044" s="83" t="s">
        <v>3867</v>
      </c>
      <c r="W1044" s="81">
        <v>43167.676122685189</v>
      </c>
      <c r="X1044" s="83" t="s">
        <v>4919</v>
      </c>
      <c r="Y1044" s="79"/>
      <c r="Z1044" s="79"/>
      <c r="AA1044" s="85" t="s">
        <v>6127</v>
      </c>
      <c r="AB1044" s="79"/>
      <c r="AC1044" s="79" t="b">
        <v>0</v>
      </c>
      <c r="AD1044" s="79">
        <v>0</v>
      </c>
      <c r="AE1044" s="85" t="s">
        <v>6296</v>
      </c>
      <c r="AF1044" s="79" t="b">
        <v>0</v>
      </c>
      <c r="AG1044" s="79" t="s">
        <v>6304</v>
      </c>
      <c r="AH1044" s="79"/>
      <c r="AI1044" s="85" t="s">
        <v>6296</v>
      </c>
      <c r="AJ1044" s="79" t="b">
        <v>0</v>
      </c>
      <c r="AK1044" s="79">
        <v>12</v>
      </c>
      <c r="AL1044" s="85" t="s">
        <v>6270</v>
      </c>
      <c r="AM1044" s="79" t="s">
        <v>6331</v>
      </c>
      <c r="AN1044" s="79" t="b">
        <v>0</v>
      </c>
      <c r="AO1044" s="85" t="s">
        <v>6270</v>
      </c>
      <c r="AP1044" s="79" t="s">
        <v>176</v>
      </c>
      <c r="AQ1044" s="79">
        <v>0</v>
      </c>
      <c r="AR1044" s="79">
        <v>0</v>
      </c>
      <c r="AS1044" s="79"/>
      <c r="AT1044" s="79"/>
      <c r="AU1044" s="79"/>
      <c r="AV1044" s="79"/>
      <c r="AW1044" s="79"/>
      <c r="AX1044" s="79"/>
      <c r="AY1044" s="79"/>
      <c r="AZ1044" s="79"/>
      <c r="BA1044">
        <v>13</v>
      </c>
      <c r="BB1044" s="78" t="str">
        <f>REPLACE(INDEX(GroupVertices[Group], MATCH(Edges24[[#This Row],[Vertex 1]],GroupVertices[Vertex],0)),1,1,"")</f>
        <v>6</v>
      </c>
      <c r="BC1044" s="78" t="str">
        <f>REPLACE(INDEX(GroupVertices[Group], MATCH(Edges24[[#This Row],[Vertex 2]],GroupVertices[Vertex],0)),1,1,"")</f>
        <v>6</v>
      </c>
      <c r="BD1044" s="48">
        <v>0</v>
      </c>
      <c r="BE1044" s="49">
        <v>0</v>
      </c>
      <c r="BF1044" s="48">
        <v>0</v>
      </c>
      <c r="BG1044" s="49">
        <v>0</v>
      </c>
      <c r="BH1044" s="48">
        <v>0</v>
      </c>
      <c r="BI1044" s="49">
        <v>0</v>
      </c>
      <c r="BJ1044" s="48">
        <v>16</v>
      </c>
      <c r="BK1044" s="49">
        <v>100</v>
      </c>
      <c r="BL1044" s="48">
        <v>16</v>
      </c>
    </row>
    <row r="1045" spans="1:64" x14ac:dyDescent="0.25">
      <c r="A1045" s="64" t="s">
        <v>764</v>
      </c>
      <c r="B1045" s="64" t="s">
        <v>740</v>
      </c>
      <c r="C1045" s="65"/>
      <c r="D1045" s="66"/>
      <c r="E1045" s="67"/>
      <c r="F1045" s="68"/>
      <c r="G1045" s="65"/>
      <c r="H1045" s="69"/>
      <c r="I1045" s="70"/>
      <c r="J1045" s="70"/>
      <c r="K1045" s="34" t="s">
        <v>65</v>
      </c>
      <c r="L1045" s="77">
        <v>1562</v>
      </c>
      <c r="M1045" s="77"/>
      <c r="N1045" s="72"/>
      <c r="O1045" s="79" t="s">
        <v>999</v>
      </c>
      <c r="P1045" s="81">
        <v>43167.676446759258</v>
      </c>
      <c r="Q1045" s="79" t="s">
        <v>1858</v>
      </c>
      <c r="R1045" s="83" t="s">
        <v>2460</v>
      </c>
      <c r="S1045" s="79" t="s">
        <v>2508</v>
      </c>
      <c r="T1045" s="79" t="s">
        <v>3066</v>
      </c>
      <c r="U1045" s="83" t="s">
        <v>3391</v>
      </c>
      <c r="V1045" s="83" t="s">
        <v>3391</v>
      </c>
      <c r="W1045" s="81">
        <v>43167.676446759258</v>
      </c>
      <c r="X1045" s="83" t="s">
        <v>4920</v>
      </c>
      <c r="Y1045" s="79"/>
      <c r="Z1045" s="79"/>
      <c r="AA1045" s="85" t="s">
        <v>6128</v>
      </c>
      <c r="AB1045" s="79"/>
      <c r="AC1045" s="79" t="b">
        <v>0</v>
      </c>
      <c r="AD1045" s="79">
        <v>0</v>
      </c>
      <c r="AE1045" s="85" t="s">
        <v>6296</v>
      </c>
      <c r="AF1045" s="79" t="b">
        <v>0</v>
      </c>
      <c r="AG1045" s="79" t="s">
        <v>6304</v>
      </c>
      <c r="AH1045" s="79"/>
      <c r="AI1045" s="85" t="s">
        <v>6296</v>
      </c>
      <c r="AJ1045" s="79" t="b">
        <v>0</v>
      </c>
      <c r="AK1045" s="79">
        <v>7</v>
      </c>
      <c r="AL1045" s="85" t="s">
        <v>6265</v>
      </c>
      <c r="AM1045" s="79" t="s">
        <v>6331</v>
      </c>
      <c r="AN1045" s="79" t="b">
        <v>0</v>
      </c>
      <c r="AO1045" s="85" t="s">
        <v>6265</v>
      </c>
      <c r="AP1045" s="79" t="s">
        <v>176</v>
      </c>
      <c r="AQ1045" s="79">
        <v>0</v>
      </c>
      <c r="AR1045" s="79">
        <v>0</v>
      </c>
      <c r="AS1045" s="79"/>
      <c r="AT1045" s="79"/>
      <c r="AU1045" s="79"/>
      <c r="AV1045" s="79"/>
      <c r="AW1045" s="79"/>
      <c r="AX1045" s="79"/>
      <c r="AY1045" s="79"/>
      <c r="AZ1045" s="79"/>
      <c r="BA1045">
        <v>13</v>
      </c>
      <c r="BB1045" s="78" t="str">
        <f>REPLACE(INDEX(GroupVertices[Group], MATCH(Edges24[[#This Row],[Vertex 1]],GroupVertices[Vertex],0)),1,1,"")</f>
        <v>6</v>
      </c>
      <c r="BC1045" s="78" t="str">
        <f>REPLACE(INDEX(GroupVertices[Group], MATCH(Edges24[[#This Row],[Vertex 2]],GroupVertices[Vertex],0)),1,1,"")</f>
        <v>6</v>
      </c>
      <c r="BD1045" s="48">
        <v>0</v>
      </c>
      <c r="BE1045" s="49">
        <v>0</v>
      </c>
      <c r="BF1045" s="48">
        <v>1</v>
      </c>
      <c r="BG1045" s="49">
        <v>9.0909090909090917</v>
      </c>
      <c r="BH1045" s="48">
        <v>0</v>
      </c>
      <c r="BI1045" s="49">
        <v>0</v>
      </c>
      <c r="BJ1045" s="48">
        <v>10</v>
      </c>
      <c r="BK1045" s="49">
        <v>90.909090909090907</v>
      </c>
      <c r="BL1045" s="48">
        <v>11</v>
      </c>
    </row>
    <row r="1046" spans="1:64" x14ac:dyDescent="0.25">
      <c r="A1046" s="64" t="s">
        <v>764</v>
      </c>
      <c r="B1046" s="64" t="s">
        <v>740</v>
      </c>
      <c r="C1046" s="65"/>
      <c r="D1046" s="66"/>
      <c r="E1046" s="67"/>
      <c r="F1046" s="68"/>
      <c r="G1046" s="65"/>
      <c r="H1046" s="69"/>
      <c r="I1046" s="70"/>
      <c r="J1046" s="70"/>
      <c r="K1046" s="34" t="s">
        <v>65</v>
      </c>
      <c r="L1046" s="77">
        <v>1563</v>
      </c>
      <c r="M1046" s="77"/>
      <c r="N1046" s="72"/>
      <c r="O1046" s="79" t="s">
        <v>999</v>
      </c>
      <c r="P1046" s="81">
        <v>43167.676493055558</v>
      </c>
      <c r="Q1046" s="79" t="s">
        <v>1697</v>
      </c>
      <c r="R1046" s="83" t="s">
        <v>2376</v>
      </c>
      <c r="S1046" s="79" t="s">
        <v>2508</v>
      </c>
      <c r="T1046" s="79" t="s">
        <v>3005</v>
      </c>
      <c r="U1046" s="79"/>
      <c r="V1046" s="83" t="s">
        <v>3867</v>
      </c>
      <c r="W1046" s="81">
        <v>43167.676493055558</v>
      </c>
      <c r="X1046" s="83" t="s">
        <v>4921</v>
      </c>
      <c r="Y1046" s="79"/>
      <c r="Z1046" s="79"/>
      <c r="AA1046" s="85" t="s">
        <v>6129</v>
      </c>
      <c r="AB1046" s="79"/>
      <c r="AC1046" s="79" t="b">
        <v>0</v>
      </c>
      <c r="AD1046" s="79">
        <v>0</v>
      </c>
      <c r="AE1046" s="85" t="s">
        <v>6296</v>
      </c>
      <c r="AF1046" s="79" t="b">
        <v>0</v>
      </c>
      <c r="AG1046" s="79" t="s">
        <v>6304</v>
      </c>
      <c r="AH1046" s="79"/>
      <c r="AI1046" s="85" t="s">
        <v>6296</v>
      </c>
      <c r="AJ1046" s="79" t="b">
        <v>0</v>
      </c>
      <c r="AK1046" s="79">
        <v>9</v>
      </c>
      <c r="AL1046" s="85" t="s">
        <v>6266</v>
      </c>
      <c r="AM1046" s="79" t="s">
        <v>6331</v>
      </c>
      <c r="AN1046" s="79" t="b">
        <v>0</v>
      </c>
      <c r="AO1046" s="85" t="s">
        <v>6266</v>
      </c>
      <c r="AP1046" s="79" t="s">
        <v>176</v>
      </c>
      <c r="AQ1046" s="79">
        <v>0</v>
      </c>
      <c r="AR1046" s="79">
        <v>0</v>
      </c>
      <c r="AS1046" s="79"/>
      <c r="AT1046" s="79"/>
      <c r="AU1046" s="79"/>
      <c r="AV1046" s="79"/>
      <c r="AW1046" s="79"/>
      <c r="AX1046" s="79"/>
      <c r="AY1046" s="79"/>
      <c r="AZ1046" s="79"/>
      <c r="BA1046">
        <v>13</v>
      </c>
      <c r="BB1046" s="78" t="str">
        <f>REPLACE(INDEX(GroupVertices[Group], MATCH(Edges24[[#This Row],[Vertex 1]],GroupVertices[Vertex],0)),1,1,"")</f>
        <v>6</v>
      </c>
      <c r="BC1046" s="78" t="str">
        <f>REPLACE(INDEX(GroupVertices[Group], MATCH(Edges24[[#This Row],[Vertex 2]],GroupVertices[Vertex],0)),1,1,"")</f>
        <v>6</v>
      </c>
      <c r="BD1046" s="48">
        <v>1</v>
      </c>
      <c r="BE1046" s="49">
        <v>6.25</v>
      </c>
      <c r="BF1046" s="48">
        <v>0</v>
      </c>
      <c r="BG1046" s="49">
        <v>0</v>
      </c>
      <c r="BH1046" s="48">
        <v>0</v>
      </c>
      <c r="BI1046" s="49">
        <v>0</v>
      </c>
      <c r="BJ1046" s="48">
        <v>15</v>
      </c>
      <c r="BK1046" s="49">
        <v>93.75</v>
      </c>
      <c r="BL1046" s="48">
        <v>16</v>
      </c>
    </row>
    <row r="1047" spans="1:64" x14ac:dyDescent="0.25">
      <c r="A1047" s="64" t="s">
        <v>764</v>
      </c>
      <c r="B1047" s="64" t="s">
        <v>740</v>
      </c>
      <c r="C1047" s="65"/>
      <c r="D1047" s="66"/>
      <c r="E1047" s="67"/>
      <c r="F1047" s="68"/>
      <c r="G1047" s="65"/>
      <c r="H1047" s="69"/>
      <c r="I1047" s="70"/>
      <c r="J1047" s="70"/>
      <c r="K1047" s="34" t="s">
        <v>65</v>
      </c>
      <c r="L1047" s="77">
        <v>1564</v>
      </c>
      <c r="M1047" s="77"/>
      <c r="N1047" s="72"/>
      <c r="O1047" s="79" t="s">
        <v>999</v>
      </c>
      <c r="P1047" s="81">
        <v>43167.676689814813</v>
      </c>
      <c r="Q1047" s="79" t="s">
        <v>1695</v>
      </c>
      <c r="R1047" s="83" t="s">
        <v>2375</v>
      </c>
      <c r="S1047" s="79" t="s">
        <v>2508</v>
      </c>
      <c r="T1047" s="79" t="s">
        <v>3003</v>
      </c>
      <c r="U1047" s="79"/>
      <c r="V1047" s="83" t="s">
        <v>3867</v>
      </c>
      <c r="W1047" s="81">
        <v>43167.676689814813</v>
      </c>
      <c r="X1047" s="83" t="s">
        <v>4922</v>
      </c>
      <c r="Y1047" s="79"/>
      <c r="Z1047" s="79"/>
      <c r="AA1047" s="85" t="s">
        <v>6130</v>
      </c>
      <c r="AB1047" s="79"/>
      <c r="AC1047" s="79" t="b">
        <v>0</v>
      </c>
      <c r="AD1047" s="79">
        <v>0</v>
      </c>
      <c r="AE1047" s="85" t="s">
        <v>6296</v>
      </c>
      <c r="AF1047" s="79" t="b">
        <v>0</v>
      </c>
      <c r="AG1047" s="79" t="s">
        <v>6304</v>
      </c>
      <c r="AH1047" s="79"/>
      <c r="AI1047" s="85" t="s">
        <v>6296</v>
      </c>
      <c r="AJ1047" s="79" t="b">
        <v>0</v>
      </c>
      <c r="AK1047" s="79">
        <v>7</v>
      </c>
      <c r="AL1047" s="85" t="s">
        <v>6267</v>
      </c>
      <c r="AM1047" s="79" t="s">
        <v>6331</v>
      </c>
      <c r="AN1047" s="79" t="b">
        <v>0</v>
      </c>
      <c r="AO1047" s="85" t="s">
        <v>6267</v>
      </c>
      <c r="AP1047" s="79" t="s">
        <v>176</v>
      </c>
      <c r="AQ1047" s="79">
        <v>0</v>
      </c>
      <c r="AR1047" s="79">
        <v>0</v>
      </c>
      <c r="AS1047" s="79"/>
      <c r="AT1047" s="79"/>
      <c r="AU1047" s="79"/>
      <c r="AV1047" s="79"/>
      <c r="AW1047" s="79"/>
      <c r="AX1047" s="79"/>
      <c r="AY1047" s="79"/>
      <c r="AZ1047" s="79"/>
      <c r="BA1047">
        <v>13</v>
      </c>
      <c r="BB1047" s="78" t="str">
        <f>REPLACE(INDEX(GroupVertices[Group], MATCH(Edges24[[#This Row],[Vertex 1]],GroupVertices[Vertex],0)),1,1,"")</f>
        <v>6</v>
      </c>
      <c r="BC1047" s="78" t="str">
        <f>REPLACE(INDEX(GroupVertices[Group], MATCH(Edges24[[#This Row],[Vertex 2]],GroupVertices[Vertex],0)),1,1,"")</f>
        <v>6</v>
      </c>
      <c r="BD1047" s="48">
        <v>0</v>
      </c>
      <c r="BE1047" s="49">
        <v>0</v>
      </c>
      <c r="BF1047" s="48">
        <v>0</v>
      </c>
      <c r="BG1047" s="49">
        <v>0</v>
      </c>
      <c r="BH1047" s="48">
        <v>0</v>
      </c>
      <c r="BI1047" s="49">
        <v>0</v>
      </c>
      <c r="BJ1047" s="48">
        <v>14</v>
      </c>
      <c r="BK1047" s="49">
        <v>100</v>
      </c>
      <c r="BL1047" s="48">
        <v>14</v>
      </c>
    </row>
    <row r="1048" spans="1:64" x14ac:dyDescent="0.25">
      <c r="A1048" s="64" t="s">
        <v>764</v>
      </c>
      <c r="B1048" s="64" t="s">
        <v>740</v>
      </c>
      <c r="C1048" s="65"/>
      <c r="D1048" s="66"/>
      <c r="E1048" s="67"/>
      <c r="F1048" s="68"/>
      <c r="G1048" s="65"/>
      <c r="H1048" s="69"/>
      <c r="I1048" s="70"/>
      <c r="J1048" s="70"/>
      <c r="K1048" s="34" t="s">
        <v>65</v>
      </c>
      <c r="L1048" s="77">
        <v>1565</v>
      </c>
      <c r="M1048" s="77"/>
      <c r="N1048" s="72"/>
      <c r="O1048" s="79" t="s">
        <v>999</v>
      </c>
      <c r="P1048" s="81">
        <v>43167.676736111112</v>
      </c>
      <c r="Q1048" s="79" t="s">
        <v>1246</v>
      </c>
      <c r="R1048" s="83" t="s">
        <v>2135</v>
      </c>
      <c r="S1048" s="79" t="s">
        <v>2508</v>
      </c>
      <c r="T1048" s="79" t="s">
        <v>2785</v>
      </c>
      <c r="U1048" s="79"/>
      <c r="V1048" s="83" t="s">
        <v>3867</v>
      </c>
      <c r="W1048" s="81">
        <v>43167.676736111112</v>
      </c>
      <c r="X1048" s="83" t="s">
        <v>4923</v>
      </c>
      <c r="Y1048" s="79"/>
      <c r="Z1048" s="79"/>
      <c r="AA1048" s="85" t="s">
        <v>6131</v>
      </c>
      <c r="AB1048" s="79"/>
      <c r="AC1048" s="79" t="b">
        <v>0</v>
      </c>
      <c r="AD1048" s="79">
        <v>0</v>
      </c>
      <c r="AE1048" s="85" t="s">
        <v>6296</v>
      </c>
      <c r="AF1048" s="79" t="b">
        <v>0</v>
      </c>
      <c r="AG1048" s="79" t="s">
        <v>6304</v>
      </c>
      <c r="AH1048" s="79"/>
      <c r="AI1048" s="85" t="s">
        <v>6296</v>
      </c>
      <c r="AJ1048" s="79" t="b">
        <v>0</v>
      </c>
      <c r="AK1048" s="79">
        <v>22</v>
      </c>
      <c r="AL1048" s="85" t="s">
        <v>6268</v>
      </c>
      <c r="AM1048" s="79" t="s">
        <v>6331</v>
      </c>
      <c r="AN1048" s="79" t="b">
        <v>0</v>
      </c>
      <c r="AO1048" s="85" t="s">
        <v>6268</v>
      </c>
      <c r="AP1048" s="79" t="s">
        <v>176</v>
      </c>
      <c r="AQ1048" s="79">
        <v>0</v>
      </c>
      <c r="AR1048" s="79">
        <v>0</v>
      </c>
      <c r="AS1048" s="79"/>
      <c r="AT1048" s="79"/>
      <c r="AU1048" s="79"/>
      <c r="AV1048" s="79"/>
      <c r="AW1048" s="79"/>
      <c r="AX1048" s="79"/>
      <c r="AY1048" s="79"/>
      <c r="AZ1048" s="79"/>
      <c r="BA1048">
        <v>13</v>
      </c>
      <c r="BB1048" s="78" t="str">
        <f>REPLACE(INDEX(GroupVertices[Group], MATCH(Edges24[[#This Row],[Vertex 1]],GroupVertices[Vertex],0)),1,1,"")</f>
        <v>6</v>
      </c>
      <c r="BC1048" s="78" t="str">
        <f>REPLACE(INDEX(GroupVertices[Group], MATCH(Edges24[[#This Row],[Vertex 2]],GroupVertices[Vertex],0)),1,1,"")</f>
        <v>6</v>
      </c>
      <c r="BD1048" s="48">
        <v>1</v>
      </c>
      <c r="BE1048" s="49">
        <v>8.3333333333333339</v>
      </c>
      <c r="BF1048" s="48">
        <v>0</v>
      </c>
      <c r="BG1048" s="49">
        <v>0</v>
      </c>
      <c r="BH1048" s="48">
        <v>0</v>
      </c>
      <c r="BI1048" s="49">
        <v>0</v>
      </c>
      <c r="BJ1048" s="48">
        <v>11</v>
      </c>
      <c r="BK1048" s="49">
        <v>91.666666666666671</v>
      </c>
      <c r="BL1048" s="48">
        <v>12</v>
      </c>
    </row>
    <row r="1049" spans="1:64" x14ac:dyDescent="0.25">
      <c r="A1049" s="64" t="s">
        <v>764</v>
      </c>
      <c r="B1049" s="64" t="s">
        <v>740</v>
      </c>
      <c r="C1049" s="65"/>
      <c r="D1049" s="66"/>
      <c r="E1049" s="67"/>
      <c r="F1049" s="68"/>
      <c r="G1049" s="65"/>
      <c r="H1049" s="69"/>
      <c r="I1049" s="70"/>
      <c r="J1049" s="70"/>
      <c r="K1049" s="34" t="s">
        <v>65</v>
      </c>
      <c r="L1049" s="77">
        <v>1566</v>
      </c>
      <c r="M1049" s="77"/>
      <c r="N1049" s="72"/>
      <c r="O1049" s="79" t="s">
        <v>999</v>
      </c>
      <c r="P1049" s="81">
        <v>43167.676805555559</v>
      </c>
      <c r="Q1049" s="79" t="s">
        <v>1859</v>
      </c>
      <c r="R1049" s="83" t="s">
        <v>2106</v>
      </c>
      <c r="S1049" s="79" t="s">
        <v>2508</v>
      </c>
      <c r="T1049" s="79" t="s">
        <v>3067</v>
      </c>
      <c r="U1049" s="79"/>
      <c r="V1049" s="83" t="s">
        <v>3867</v>
      </c>
      <c r="W1049" s="81">
        <v>43167.676805555559</v>
      </c>
      <c r="X1049" s="83" t="s">
        <v>4924</v>
      </c>
      <c r="Y1049" s="79"/>
      <c r="Z1049" s="79"/>
      <c r="AA1049" s="85" t="s">
        <v>6132</v>
      </c>
      <c r="AB1049" s="79"/>
      <c r="AC1049" s="79" t="b">
        <v>0</v>
      </c>
      <c r="AD1049" s="79">
        <v>0</v>
      </c>
      <c r="AE1049" s="85" t="s">
        <v>6296</v>
      </c>
      <c r="AF1049" s="79" t="b">
        <v>0</v>
      </c>
      <c r="AG1049" s="79" t="s">
        <v>6304</v>
      </c>
      <c r="AH1049" s="79"/>
      <c r="AI1049" s="85" t="s">
        <v>6296</v>
      </c>
      <c r="AJ1049" s="79" t="b">
        <v>0</v>
      </c>
      <c r="AK1049" s="79">
        <v>26</v>
      </c>
      <c r="AL1049" s="85" t="s">
        <v>6269</v>
      </c>
      <c r="AM1049" s="79" t="s">
        <v>6331</v>
      </c>
      <c r="AN1049" s="79" t="b">
        <v>0</v>
      </c>
      <c r="AO1049" s="85" t="s">
        <v>6269</v>
      </c>
      <c r="AP1049" s="79" t="s">
        <v>176</v>
      </c>
      <c r="AQ1049" s="79">
        <v>0</v>
      </c>
      <c r="AR1049" s="79">
        <v>0</v>
      </c>
      <c r="AS1049" s="79"/>
      <c r="AT1049" s="79"/>
      <c r="AU1049" s="79"/>
      <c r="AV1049" s="79"/>
      <c r="AW1049" s="79"/>
      <c r="AX1049" s="79"/>
      <c r="AY1049" s="79"/>
      <c r="AZ1049" s="79"/>
      <c r="BA1049">
        <v>13</v>
      </c>
      <c r="BB1049" s="78" t="str">
        <f>REPLACE(INDEX(GroupVertices[Group], MATCH(Edges24[[#This Row],[Vertex 1]],GroupVertices[Vertex],0)),1,1,"")</f>
        <v>6</v>
      </c>
      <c r="BC1049" s="78" t="str">
        <f>REPLACE(INDEX(GroupVertices[Group], MATCH(Edges24[[#This Row],[Vertex 2]],GroupVertices[Vertex],0)),1,1,"")</f>
        <v>6</v>
      </c>
      <c r="BD1049" s="48">
        <v>0</v>
      </c>
      <c r="BE1049" s="49">
        <v>0</v>
      </c>
      <c r="BF1049" s="48">
        <v>0</v>
      </c>
      <c r="BG1049" s="49">
        <v>0</v>
      </c>
      <c r="BH1049" s="48">
        <v>0</v>
      </c>
      <c r="BI1049" s="49">
        <v>0</v>
      </c>
      <c r="BJ1049" s="48">
        <v>15</v>
      </c>
      <c r="BK1049" s="49">
        <v>100</v>
      </c>
      <c r="BL1049" s="48">
        <v>15</v>
      </c>
    </row>
    <row r="1050" spans="1:64" x14ac:dyDescent="0.25">
      <c r="A1050" s="64" t="s">
        <v>764</v>
      </c>
      <c r="B1050" s="64" t="s">
        <v>740</v>
      </c>
      <c r="C1050" s="65"/>
      <c r="D1050" s="66"/>
      <c r="E1050" s="67"/>
      <c r="F1050" s="68"/>
      <c r="G1050" s="65"/>
      <c r="H1050" s="69"/>
      <c r="I1050" s="70"/>
      <c r="J1050" s="70"/>
      <c r="K1050" s="34" t="s">
        <v>65</v>
      </c>
      <c r="L1050" s="77">
        <v>1567</v>
      </c>
      <c r="M1050" s="77"/>
      <c r="N1050" s="72"/>
      <c r="O1050" s="79" t="s">
        <v>999</v>
      </c>
      <c r="P1050" s="81">
        <v>43171.688564814816</v>
      </c>
      <c r="Q1050" s="79" t="s">
        <v>1244</v>
      </c>
      <c r="R1050" s="83" t="s">
        <v>2133</v>
      </c>
      <c r="S1050" s="79" t="s">
        <v>2508</v>
      </c>
      <c r="T1050" s="79" t="s">
        <v>2783</v>
      </c>
      <c r="U1050" s="79"/>
      <c r="V1050" s="83" t="s">
        <v>3867</v>
      </c>
      <c r="W1050" s="81">
        <v>43171.688564814816</v>
      </c>
      <c r="X1050" s="83" t="s">
        <v>4925</v>
      </c>
      <c r="Y1050" s="79"/>
      <c r="Z1050" s="79"/>
      <c r="AA1050" s="85" t="s">
        <v>6133</v>
      </c>
      <c r="AB1050" s="79"/>
      <c r="AC1050" s="79" t="b">
        <v>0</v>
      </c>
      <c r="AD1050" s="79">
        <v>0</v>
      </c>
      <c r="AE1050" s="85" t="s">
        <v>6296</v>
      </c>
      <c r="AF1050" s="79" t="b">
        <v>0</v>
      </c>
      <c r="AG1050" s="79" t="s">
        <v>6311</v>
      </c>
      <c r="AH1050" s="79"/>
      <c r="AI1050" s="85" t="s">
        <v>6296</v>
      </c>
      <c r="AJ1050" s="79" t="b">
        <v>0</v>
      </c>
      <c r="AK1050" s="79">
        <v>12</v>
      </c>
      <c r="AL1050" s="85" t="s">
        <v>6281</v>
      </c>
      <c r="AM1050" s="79" t="s">
        <v>6331</v>
      </c>
      <c r="AN1050" s="79" t="b">
        <v>0</v>
      </c>
      <c r="AO1050" s="85" t="s">
        <v>6281</v>
      </c>
      <c r="AP1050" s="79" t="s">
        <v>176</v>
      </c>
      <c r="AQ1050" s="79">
        <v>0</v>
      </c>
      <c r="AR1050" s="79">
        <v>0</v>
      </c>
      <c r="AS1050" s="79"/>
      <c r="AT1050" s="79"/>
      <c r="AU1050" s="79"/>
      <c r="AV1050" s="79"/>
      <c r="AW1050" s="79"/>
      <c r="AX1050" s="79"/>
      <c r="AY1050" s="79"/>
      <c r="AZ1050" s="79"/>
      <c r="BA1050">
        <v>13</v>
      </c>
      <c r="BB1050" s="78" t="str">
        <f>REPLACE(INDEX(GroupVertices[Group], MATCH(Edges24[[#This Row],[Vertex 1]],GroupVertices[Vertex],0)),1,1,"")</f>
        <v>6</v>
      </c>
      <c r="BC1050" s="78" t="str">
        <f>REPLACE(INDEX(GroupVertices[Group], MATCH(Edges24[[#This Row],[Vertex 2]],GroupVertices[Vertex],0)),1,1,"")</f>
        <v>6</v>
      </c>
      <c r="BD1050" s="48">
        <v>1</v>
      </c>
      <c r="BE1050" s="49">
        <v>9.0909090909090917</v>
      </c>
      <c r="BF1050" s="48">
        <v>0</v>
      </c>
      <c r="BG1050" s="49">
        <v>0</v>
      </c>
      <c r="BH1050" s="48">
        <v>0</v>
      </c>
      <c r="BI1050" s="49">
        <v>0</v>
      </c>
      <c r="BJ1050" s="48">
        <v>10</v>
      </c>
      <c r="BK1050" s="49">
        <v>90.909090909090907</v>
      </c>
      <c r="BL1050" s="48">
        <v>11</v>
      </c>
    </row>
    <row r="1051" spans="1:64" x14ac:dyDescent="0.25">
      <c r="A1051" s="64" t="s">
        <v>764</v>
      </c>
      <c r="B1051" s="64" t="s">
        <v>740</v>
      </c>
      <c r="C1051" s="65"/>
      <c r="D1051" s="66"/>
      <c r="E1051" s="67"/>
      <c r="F1051" s="68"/>
      <c r="G1051" s="65"/>
      <c r="H1051" s="69"/>
      <c r="I1051" s="70"/>
      <c r="J1051" s="70"/>
      <c r="K1051" s="34" t="s">
        <v>65</v>
      </c>
      <c r="L1051" s="77">
        <v>1568</v>
      </c>
      <c r="M1051" s="77"/>
      <c r="N1051" s="72"/>
      <c r="O1051" s="79" t="s">
        <v>999</v>
      </c>
      <c r="P1051" s="81">
        <v>43171.688657407409</v>
      </c>
      <c r="Q1051" s="79" t="s">
        <v>1316</v>
      </c>
      <c r="R1051" s="83" t="s">
        <v>2180</v>
      </c>
      <c r="S1051" s="79" t="s">
        <v>2508</v>
      </c>
      <c r="T1051" s="79" t="s">
        <v>2821</v>
      </c>
      <c r="U1051" s="79"/>
      <c r="V1051" s="83" t="s">
        <v>3867</v>
      </c>
      <c r="W1051" s="81">
        <v>43171.688657407409</v>
      </c>
      <c r="X1051" s="83" t="s">
        <v>4926</v>
      </c>
      <c r="Y1051" s="79"/>
      <c r="Z1051" s="79"/>
      <c r="AA1051" s="85" t="s">
        <v>6134</v>
      </c>
      <c r="AB1051" s="79"/>
      <c r="AC1051" s="79" t="b">
        <v>0</v>
      </c>
      <c r="AD1051" s="79">
        <v>0</v>
      </c>
      <c r="AE1051" s="85" t="s">
        <v>6296</v>
      </c>
      <c r="AF1051" s="79" t="b">
        <v>0</v>
      </c>
      <c r="AG1051" s="79" t="s">
        <v>6304</v>
      </c>
      <c r="AH1051" s="79"/>
      <c r="AI1051" s="85" t="s">
        <v>6296</v>
      </c>
      <c r="AJ1051" s="79" t="b">
        <v>0</v>
      </c>
      <c r="AK1051" s="79">
        <v>6</v>
      </c>
      <c r="AL1051" s="85" t="s">
        <v>6282</v>
      </c>
      <c r="AM1051" s="79" t="s">
        <v>6331</v>
      </c>
      <c r="AN1051" s="79" t="b">
        <v>0</v>
      </c>
      <c r="AO1051" s="85" t="s">
        <v>6282</v>
      </c>
      <c r="AP1051" s="79" t="s">
        <v>176</v>
      </c>
      <c r="AQ1051" s="79">
        <v>0</v>
      </c>
      <c r="AR1051" s="79">
        <v>0</v>
      </c>
      <c r="AS1051" s="79"/>
      <c r="AT1051" s="79"/>
      <c r="AU1051" s="79"/>
      <c r="AV1051" s="79"/>
      <c r="AW1051" s="79"/>
      <c r="AX1051" s="79"/>
      <c r="AY1051" s="79"/>
      <c r="AZ1051" s="79"/>
      <c r="BA1051">
        <v>13</v>
      </c>
      <c r="BB1051" s="78" t="str">
        <f>REPLACE(INDEX(GroupVertices[Group], MATCH(Edges24[[#This Row],[Vertex 1]],GroupVertices[Vertex],0)),1,1,"")</f>
        <v>6</v>
      </c>
      <c r="BC1051" s="78" t="str">
        <f>REPLACE(INDEX(GroupVertices[Group], MATCH(Edges24[[#This Row],[Vertex 2]],GroupVertices[Vertex],0)),1,1,"")</f>
        <v>6</v>
      </c>
      <c r="BD1051" s="48">
        <v>2</v>
      </c>
      <c r="BE1051" s="49">
        <v>14.285714285714286</v>
      </c>
      <c r="BF1051" s="48">
        <v>1</v>
      </c>
      <c r="BG1051" s="49">
        <v>7.1428571428571432</v>
      </c>
      <c r="BH1051" s="48">
        <v>0</v>
      </c>
      <c r="BI1051" s="49">
        <v>0</v>
      </c>
      <c r="BJ1051" s="48">
        <v>11</v>
      </c>
      <c r="BK1051" s="49">
        <v>78.571428571428569</v>
      </c>
      <c r="BL1051" s="48">
        <v>14</v>
      </c>
    </row>
    <row r="1052" spans="1:64" x14ac:dyDescent="0.25">
      <c r="A1052" s="64" t="s">
        <v>764</v>
      </c>
      <c r="B1052" s="64" t="s">
        <v>740</v>
      </c>
      <c r="C1052" s="65"/>
      <c r="D1052" s="66"/>
      <c r="E1052" s="67"/>
      <c r="F1052" s="68"/>
      <c r="G1052" s="65"/>
      <c r="H1052" s="69"/>
      <c r="I1052" s="70"/>
      <c r="J1052" s="70"/>
      <c r="K1052" s="34" t="s">
        <v>65</v>
      </c>
      <c r="L1052" s="77">
        <v>1570</v>
      </c>
      <c r="M1052" s="77"/>
      <c r="N1052" s="72"/>
      <c r="O1052" s="79" t="s">
        <v>999</v>
      </c>
      <c r="P1052" s="81">
        <v>43171.689351851855</v>
      </c>
      <c r="Q1052" s="79" t="s">
        <v>1697</v>
      </c>
      <c r="R1052" s="83" t="s">
        <v>2376</v>
      </c>
      <c r="S1052" s="79" t="s">
        <v>2508</v>
      </c>
      <c r="T1052" s="79" t="s">
        <v>3005</v>
      </c>
      <c r="U1052" s="79"/>
      <c r="V1052" s="83" t="s">
        <v>3867</v>
      </c>
      <c r="W1052" s="81">
        <v>43171.689351851855</v>
      </c>
      <c r="X1052" s="83" t="s">
        <v>4927</v>
      </c>
      <c r="Y1052" s="79"/>
      <c r="Z1052" s="79"/>
      <c r="AA1052" s="85" t="s">
        <v>6135</v>
      </c>
      <c r="AB1052" s="79"/>
      <c r="AC1052" s="79" t="b">
        <v>0</v>
      </c>
      <c r="AD1052" s="79">
        <v>0</v>
      </c>
      <c r="AE1052" s="85" t="s">
        <v>6296</v>
      </c>
      <c r="AF1052" s="79" t="b">
        <v>0</v>
      </c>
      <c r="AG1052" s="79" t="s">
        <v>6304</v>
      </c>
      <c r="AH1052" s="79"/>
      <c r="AI1052" s="85" t="s">
        <v>6296</v>
      </c>
      <c r="AJ1052" s="79" t="b">
        <v>0</v>
      </c>
      <c r="AK1052" s="79">
        <v>20</v>
      </c>
      <c r="AL1052" s="85" t="s">
        <v>6283</v>
      </c>
      <c r="AM1052" s="79" t="s">
        <v>6331</v>
      </c>
      <c r="AN1052" s="79" t="b">
        <v>0</v>
      </c>
      <c r="AO1052" s="85" t="s">
        <v>6283</v>
      </c>
      <c r="AP1052" s="79" t="s">
        <v>176</v>
      </c>
      <c r="AQ1052" s="79">
        <v>0</v>
      </c>
      <c r="AR1052" s="79">
        <v>0</v>
      </c>
      <c r="AS1052" s="79"/>
      <c r="AT1052" s="79"/>
      <c r="AU1052" s="79"/>
      <c r="AV1052" s="79"/>
      <c r="AW1052" s="79"/>
      <c r="AX1052" s="79"/>
      <c r="AY1052" s="79"/>
      <c r="AZ1052" s="79"/>
      <c r="BA1052">
        <v>13</v>
      </c>
      <c r="BB1052" s="78" t="str">
        <f>REPLACE(INDEX(GroupVertices[Group], MATCH(Edges24[[#This Row],[Vertex 1]],GroupVertices[Vertex],0)),1,1,"")</f>
        <v>6</v>
      </c>
      <c r="BC1052" s="78" t="str">
        <f>REPLACE(INDEX(GroupVertices[Group], MATCH(Edges24[[#This Row],[Vertex 2]],GroupVertices[Vertex],0)),1,1,"")</f>
        <v>6</v>
      </c>
      <c r="BD1052" s="48">
        <v>1</v>
      </c>
      <c r="BE1052" s="49">
        <v>6.25</v>
      </c>
      <c r="BF1052" s="48">
        <v>0</v>
      </c>
      <c r="BG1052" s="49">
        <v>0</v>
      </c>
      <c r="BH1052" s="48">
        <v>0</v>
      </c>
      <c r="BI1052" s="49">
        <v>0</v>
      </c>
      <c r="BJ1052" s="48">
        <v>15</v>
      </c>
      <c r="BK1052" s="49">
        <v>93.75</v>
      </c>
      <c r="BL1052" s="48">
        <v>16</v>
      </c>
    </row>
    <row r="1053" spans="1:64" x14ac:dyDescent="0.25">
      <c r="A1053" s="64" t="s">
        <v>764</v>
      </c>
      <c r="B1053" s="64" t="s">
        <v>740</v>
      </c>
      <c r="C1053" s="65"/>
      <c r="D1053" s="66"/>
      <c r="E1053" s="67"/>
      <c r="F1053" s="68"/>
      <c r="G1053" s="65"/>
      <c r="H1053" s="69"/>
      <c r="I1053" s="70"/>
      <c r="J1053" s="70"/>
      <c r="K1053" s="34" t="s">
        <v>65</v>
      </c>
      <c r="L1053" s="77">
        <v>1571</v>
      </c>
      <c r="M1053" s="77"/>
      <c r="N1053" s="72"/>
      <c r="O1053" s="79" t="s">
        <v>999</v>
      </c>
      <c r="P1053" s="81">
        <v>43178.648298611108</v>
      </c>
      <c r="Q1053" s="79" t="s">
        <v>1316</v>
      </c>
      <c r="R1053" s="83" t="s">
        <v>2180</v>
      </c>
      <c r="S1053" s="79" t="s">
        <v>2508</v>
      </c>
      <c r="T1053" s="79" t="s">
        <v>2821</v>
      </c>
      <c r="U1053" s="79"/>
      <c r="V1053" s="83" t="s">
        <v>3867</v>
      </c>
      <c r="W1053" s="81">
        <v>43178.648298611108</v>
      </c>
      <c r="X1053" s="83" t="s">
        <v>4928</v>
      </c>
      <c r="Y1053" s="79"/>
      <c r="Z1053" s="79"/>
      <c r="AA1053" s="85" t="s">
        <v>6136</v>
      </c>
      <c r="AB1053" s="79"/>
      <c r="AC1053" s="79" t="b">
        <v>0</v>
      </c>
      <c r="AD1053" s="79">
        <v>0</v>
      </c>
      <c r="AE1053" s="85" t="s">
        <v>6296</v>
      </c>
      <c r="AF1053" s="79" t="b">
        <v>0</v>
      </c>
      <c r="AG1053" s="79" t="s">
        <v>6304</v>
      </c>
      <c r="AH1053" s="79"/>
      <c r="AI1053" s="85" t="s">
        <v>6296</v>
      </c>
      <c r="AJ1053" s="79" t="b">
        <v>0</v>
      </c>
      <c r="AK1053" s="79">
        <v>9</v>
      </c>
      <c r="AL1053" s="85" t="s">
        <v>6284</v>
      </c>
      <c r="AM1053" s="79" t="s">
        <v>6331</v>
      </c>
      <c r="AN1053" s="79" t="b">
        <v>0</v>
      </c>
      <c r="AO1053" s="85" t="s">
        <v>6284</v>
      </c>
      <c r="AP1053" s="79" t="s">
        <v>176</v>
      </c>
      <c r="AQ1053" s="79">
        <v>0</v>
      </c>
      <c r="AR1053" s="79">
        <v>0</v>
      </c>
      <c r="AS1053" s="79"/>
      <c r="AT1053" s="79"/>
      <c r="AU1053" s="79"/>
      <c r="AV1053" s="79"/>
      <c r="AW1053" s="79"/>
      <c r="AX1053" s="79"/>
      <c r="AY1053" s="79"/>
      <c r="AZ1053" s="79"/>
      <c r="BA1053">
        <v>13</v>
      </c>
      <c r="BB1053" s="78" t="str">
        <f>REPLACE(INDEX(GroupVertices[Group], MATCH(Edges24[[#This Row],[Vertex 1]],GroupVertices[Vertex],0)),1,1,"")</f>
        <v>6</v>
      </c>
      <c r="BC1053" s="78" t="str">
        <f>REPLACE(INDEX(GroupVertices[Group], MATCH(Edges24[[#This Row],[Vertex 2]],GroupVertices[Vertex],0)),1,1,"")</f>
        <v>6</v>
      </c>
      <c r="BD1053" s="48">
        <v>2</v>
      </c>
      <c r="BE1053" s="49">
        <v>14.285714285714286</v>
      </c>
      <c r="BF1053" s="48">
        <v>1</v>
      </c>
      <c r="BG1053" s="49">
        <v>7.1428571428571432</v>
      </c>
      <c r="BH1053" s="48">
        <v>0</v>
      </c>
      <c r="BI1053" s="49">
        <v>0</v>
      </c>
      <c r="BJ1053" s="48">
        <v>11</v>
      </c>
      <c r="BK1053" s="49">
        <v>78.571428571428569</v>
      </c>
      <c r="BL1053" s="48">
        <v>14</v>
      </c>
    </row>
    <row r="1054" spans="1:64" x14ac:dyDescent="0.25">
      <c r="A1054" s="64" t="s">
        <v>764</v>
      </c>
      <c r="B1054" s="64" t="s">
        <v>740</v>
      </c>
      <c r="C1054" s="65"/>
      <c r="D1054" s="66"/>
      <c r="E1054" s="67"/>
      <c r="F1054" s="68"/>
      <c r="G1054" s="65"/>
      <c r="H1054" s="69"/>
      <c r="I1054" s="70"/>
      <c r="J1054" s="70"/>
      <c r="K1054" s="34" t="s">
        <v>65</v>
      </c>
      <c r="L1054" s="77">
        <v>1572</v>
      </c>
      <c r="M1054" s="77"/>
      <c r="N1054" s="72"/>
      <c r="O1054" s="79" t="s">
        <v>999</v>
      </c>
      <c r="P1054" s="81">
        <v>43178.648368055554</v>
      </c>
      <c r="Q1054" s="79" t="s">
        <v>1119</v>
      </c>
      <c r="R1054" s="83" t="s">
        <v>2063</v>
      </c>
      <c r="S1054" s="79" t="s">
        <v>2508</v>
      </c>
      <c r="T1054" s="79" t="s">
        <v>2724</v>
      </c>
      <c r="U1054" s="79"/>
      <c r="V1054" s="83" t="s">
        <v>3867</v>
      </c>
      <c r="W1054" s="81">
        <v>43178.648368055554</v>
      </c>
      <c r="X1054" s="83" t="s">
        <v>4929</v>
      </c>
      <c r="Y1054" s="79"/>
      <c r="Z1054" s="79"/>
      <c r="AA1054" s="85" t="s">
        <v>6137</v>
      </c>
      <c r="AB1054" s="79"/>
      <c r="AC1054" s="79" t="b">
        <v>0</v>
      </c>
      <c r="AD1054" s="79">
        <v>0</v>
      </c>
      <c r="AE1054" s="85" t="s">
        <v>6296</v>
      </c>
      <c r="AF1054" s="79" t="b">
        <v>0</v>
      </c>
      <c r="AG1054" s="79" t="s">
        <v>6304</v>
      </c>
      <c r="AH1054" s="79"/>
      <c r="AI1054" s="85" t="s">
        <v>6296</v>
      </c>
      <c r="AJ1054" s="79" t="b">
        <v>0</v>
      </c>
      <c r="AK1054" s="79">
        <v>27</v>
      </c>
      <c r="AL1054" s="85" t="s">
        <v>6285</v>
      </c>
      <c r="AM1054" s="79" t="s">
        <v>6331</v>
      </c>
      <c r="AN1054" s="79" t="b">
        <v>0</v>
      </c>
      <c r="AO1054" s="85" t="s">
        <v>6285</v>
      </c>
      <c r="AP1054" s="79" t="s">
        <v>176</v>
      </c>
      <c r="AQ1054" s="79">
        <v>0</v>
      </c>
      <c r="AR1054" s="79">
        <v>0</v>
      </c>
      <c r="AS1054" s="79"/>
      <c r="AT1054" s="79"/>
      <c r="AU1054" s="79"/>
      <c r="AV1054" s="79"/>
      <c r="AW1054" s="79"/>
      <c r="AX1054" s="79"/>
      <c r="AY1054" s="79"/>
      <c r="AZ1054" s="79"/>
      <c r="BA1054">
        <v>13</v>
      </c>
      <c r="BB1054" s="78" t="str">
        <f>REPLACE(INDEX(GroupVertices[Group], MATCH(Edges24[[#This Row],[Vertex 1]],GroupVertices[Vertex],0)),1,1,"")</f>
        <v>6</v>
      </c>
      <c r="BC1054" s="78" t="str">
        <f>REPLACE(INDEX(GroupVertices[Group], MATCH(Edges24[[#This Row],[Vertex 2]],GroupVertices[Vertex],0)),1,1,"")</f>
        <v>6</v>
      </c>
      <c r="BD1054" s="48">
        <v>0</v>
      </c>
      <c r="BE1054" s="49">
        <v>0</v>
      </c>
      <c r="BF1054" s="48">
        <v>0</v>
      </c>
      <c r="BG1054" s="49">
        <v>0</v>
      </c>
      <c r="BH1054" s="48">
        <v>0</v>
      </c>
      <c r="BI1054" s="49">
        <v>0</v>
      </c>
      <c r="BJ1054" s="48">
        <v>16</v>
      </c>
      <c r="BK1054" s="49">
        <v>100</v>
      </c>
      <c r="BL1054" s="48">
        <v>16</v>
      </c>
    </row>
    <row r="1055" spans="1:64" x14ac:dyDescent="0.25">
      <c r="A1055" s="64" t="s">
        <v>764</v>
      </c>
      <c r="B1055" s="64" t="s">
        <v>740</v>
      </c>
      <c r="C1055" s="65"/>
      <c r="D1055" s="66"/>
      <c r="E1055" s="67"/>
      <c r="F1055" s="68"/>
      <c r="G1055" s="65"/>
      <c r="H1055" s="69"/>
      <c r="I1055" s="70"/>
      <c r="J1055" s="70"/>
      <c r="K1055" s="34" t="s">
        <v>65</v>
      </c>
      <c r="L1055" s="77">
        <v>1573</v>
      </c>
      <c r="M1055" s="77"/>
      <c r="N1055" s="72"/>
      <c r="O1055" s="79" t="s">
        <v>999</v>
      </c>
      <c r="P1055" s="81">
        <v>43178.648622685185</v>
      </c>
      <c r="Q1055" s="79" t="s">
        <v>1701</v>
      </c>
      <c r="R1055" s="83" t="s">
        <v>2379</v>
      </c>
      <c r="S1055" s="79" t="s">
        <v>2508</v>
      </c>
      <c r="T1055" s="79" t="s">
        <v>3007</v>
      </c>
      <c r="U1055" s="83" t="s">
        <v>3367</v>
      </c>
      <c r="V1055" s="83" t="s">
        <v>3367</v>
      </c>
      <c r="W1055" s="81">
        <v>43178.648622685185</v>
      </c>
      <c r="X1055" s="83" t="s">
        <v>4930</v>
      </c>
      <c r="Y1055" s="79"/>
      <c r="Z1055" s="79"/>
      <c r="AA1055" s="85" t="s">
        <v>6138</v>
      </c>
      <c r="AB1055" s="79"/>
      <c r="AC1055" s="79" t="b">
        <v>0</v>
      </c>
      <c r="AD1055" s="79">
        <v>0</v>
      </c>
      <c r="AE1055" s="85" t="s">
        <v>6296</v>
      </c>
      <c r="AF1055" s="79" t="b">
        <v>0</v>
      </c>
      <c r="AG1055" s="79" t="s">
        <v>6304</v>
      </c>
      <c r="AH1055" s="79"/>
      <c r="AI1055" s="85" t="s">
        <v>6296</v>
      </c>
      <c r="AJ1055" s="79" t="b">
        <v>0</v>
      </c>
      <c r="AK1055" s="79">
        <v>23</v>
      </c>
      <c r="AL1055" s="85" t="s">
        <v>6286</v>
      </c>
      <c r="AM1055" s="79" t="s">
        <v>6331</v>
      </c>
      <c r="AN1055" s="79" t="b">
        <v>0</v>
      </c>
      <c r="AO1055" s="85" t="s">
        <v>6286</v>
      </c>
      <c r="AP1055" s="79" t="s">
        <v>176</v>
      </c>
      <c r="AQ1055" s="79">
        <v>0</v>
      </c>
      <c r="AR1055" s="79">
        <v>0</v>
      </c>
      <c r="AS1055" s="79"/>
      <c r="AT1055" s="79"/>
      <c r="AU1055" s="79"/>
      <c r="AV1055" s="79"/>
      <c r="AW1055" s="79"/>
      <c r="AX1055" s="79"/>
      <c r="AY1055" s="79"/>
      <c r="AZ1055" s="79"/>
      <c r="BA1055">
        <v>13</v>
      </c>
      <c r="BB1055" s="78" t="str">
        <f>REPLACE(INDEX(GroupVertices[Group], MATCH(Edges24[[#This Row],[Vertex 1]],GroupVertices[Vertex],0)),1,1,"")</f>
        <v>6</v>
      </c>
      <c r="BC1055" s="78" t="str">
        <f>REPLACE(INDEX(GroupVertices[Group], MATCH(Edges24[[#This Row],[Vertex 2]],GroupVertices[Vertex],0)),1,1,"")</f>
        <v>6</v>
      </c>
      <c r="BD1055" s="48">
        <v>0</v>
      </c>
      <c r="BE1055" s="49">
        <v>0</v>
      </c>
      <c r="BF1055" s="48">
        <v>0</v>
      </c>
      <c r="BG1055" s="49">
        <v>0</v>
      </c>
      <c r="BH1055" s="48">
        <v>0</v>
      </c>
      <c r="BI1055" s="49">
        <v>0</v>
      </c>
      <c r="BJ1055" s="48">
        <v>12</v>
      </c>
      <c r="BK1055" s="49">
        <v>100</v>
      </c>
      <c r="BL1055" s="48">
        <v>12</v>
      </c>
    </row>
    <row r="1056" spans="1:64" x14ac:dyDescent="0.25">
      <c r="A1056" s="64" t="s">
        <v>765</v>
      </c>
      <c r="B1056" s="64" t="s">
        <v>995</v>
      </c>
      <c r="C1056" s="65"/>
      <c r="D1056" s="66"/>
      <c r="E1056" s="67"/>
      <c r="F1056" s="68"/>
      <c r="G1056" s="65"/>
      <c r="H1056" s="69"/>
      <c r="I1056" s="70"/>
      <c r="J1056" s="70"/>
      <c r="K1056" s="34" t="s">
        <v>65</v>
      </c>
      <c r="L1056" s="77">
        <v>1574</v>
      </c>
      <c r="M1056" s="77"/>
      <c r="N1056" s="72"/>
      <c r="O1056" s="79" t="s">
        <v>999</v>
      </c>
      <c r="P1056" s="81">
        <v>43171.668020833335</v>
      </c>
      <c r="Q1056" s="79" t="s">
        <v>1863</v>
      </c>
      <c r="R1056" s="79" t="s">
        <v>2463</v>
      </c>
      <c r="S1056" s="79" t="s">
        <v>2644</v>
      </c>
      <c r="T1056" s="79" t="s">
        <v>3068</v>
      </c>
      <c r="U1056" s="79"/>
      <c r="V1056" s="83" t="s">
        <v>3868</v>
      </c>
      <c r="W1056" s="81">
        <v>43171.668020833335</v>
      </c>
      <c r="X1056" s="83" t="s">
        <v>4931</v>
      </c>
      <c r="Y1056" s="79"/>
      <c r="Z1056" s="79"/>
      <c r="AA1056" s="85" t="s">
        <v>6139</v>
      </c>
      <c r="AB1056" s="79"/>
      <c r="AC1056" s="79" t="b">
        <v>0</v>
      </c>
      <c r="AD1056" s="79">
        <v>0</v>
      </c>
      <c r="AE1056" s="85" t="s">
        <v>6296</v>
      </c>
      <c r="AF1056" s="79" t="b">
        <v>0</v>
      </c>
      <c r="AG1056" s="79" t="s">
        <v>6304</v>
      </c>
      <c r="AH1056" s="79"/>
      <c r="AI1056" s="85" t="s">
        <v>6296</v>
      </c>
      <c r="AJ1056" s="79" t="b">
        <v>0</v>
      </c>
      <c r="AK1056" s="79">
        <v>0</v>
      </c>
      <c r="AL1056" s="85" t="s">
        <v>6296</v>
      </c>
      <c r="AM1056" s="79" t="s">
        <v>6341</v>
      </c>
      <c r="AN1056" s="79" t="b">
        <v>0</v>
      </c>
      <c r="AO1056" s="85" t="s">
        <v>6139</v>
      </c>
      <c r="AP1056" s="79" t="s">
        <v>176</v>
      </c>
      <c r="AQ1056" s="79">
        <v>0</v>
      </c>
      <c r="AR1056" s="79">
        <v>0</v>
      </c>
      <c r="AS1056" s="79"/>
      <c r="AT1056" s="79"/>
      <c r="AU1056" s="79"/>
      <c r="AV1056" s="79"/>
      <c r="AW1056" s="79"/>
      <c r="AX1056" s="79"/>
      <c r="AY1056" s="79"/>
      <c r="AZ1056" s="79"/>
      <c r="BA1056">
        <v>1</v>
      </c>
      <c r="BB1056" s="78" t="str">
        <f>REPLACE(INDEX(GroupVertices[Group], MATCH(Edges24[[#This Row],[Vertex 1]],GroupVertices[Vertex],0)),1,1,"")</f>
        <v>2</v>
      </c>
      <c r="BC1056" s="78" t="str">
        <f>REPLACE(INDEX(GroupVertices[Group], MATCH(Edges24[[#This Row],[Vertex 2]],GroupVertices[Vertex],0)),1,1,"")</f>
        <v>2</v>
      </c>
      <c r="BD1056" s="48"/>
      <c r="BE1056" s="49"/>
      <c r="BF1056" s="48"/>
      <c r="BG1056" s="49"/>
      <c r="BH1056" s="48"/>
      <c r="BI1056" s="49"/>
      <c r="BJ1056" s="48"/>
      <c r="BK1056" s="49"/>
      <c r="BL1056" s="48"/>
    </row>
    <row r="1057" spans="1:64" x14ac:dyDescent="0.25">
      <c r="A1057" s="64" t="s">
        <v>765</v>
      </c>
      <c r="B1057" s="64" t="s">
        <v>996</v>
      </c>
      <c r="C1057" s="65"/>
      <c r="D1057" s="66"/>
      <c r="E1057" s="67"/>
      <c r="F1057" s="68"/>
      <c r="G1057" s="65"/>
      <c r="H1057" s="69"/>
      <c r="I1057" s="70"/>
      <c r="J1057" s="70"/>
      <c r="K1057" s="34" t="s">
        <v>65</v>
      </c>
      <c r="L1057" s="77">
        <v>1576</v>
      </c>
      <c r="M1057" s="77"/>
      <c r="N1057" s="72"/>
      <c r="O1057" s="79" t="s">
        <v>999</v>
      </c>
      <c r="P1057" s="81">
        <v>43171.693148148152</v>
      </c>
      <c r="Q1057" s="79" t="s">
        <v>1864</v>
      </c>
      <c r="R1057" s="83" t="s">
        <v>2464</v>
      </c>
      <c r="S1057" s="79" t="s">
        <v>2520</v>
      </c>
      <c r="T1057" s="79" t="s">
        <v>3068</v>
      </c>
      <c r="U1057" s="79"/>
      <c r="V1057" s="83" t="s">
        <v>3868</v>
      </c>
      <c r="W1057" s="81">
        <v>43171.693148148152</v>
      </c>
      <c r="X1057" s="83" t="s">
        <v>4932</v>
      </c>
      <c r="Y1057" s="79"/>
      <c r="Z1057" s="79"/>
      <c r="AA1057" s="85" t="s">
        <v>6140</v>
      </c>
      <c r="AB1057" s="79"/>
      <c r="AC1057" s="79" t="b">
        <v>0</v>
      </c>
      <c r="AD1057" s="79">
        <v>1</v>
      </c>
      <c r="AE1057" s="85" t="s">
        <v>6296</v>
      </c>
      <c r="AF1057" s="79" t="b">
        <v>0</v>
      </c>
      <c r="AG1057" s="79" t="s">
        <v>6304</v>
      </c>
      <c r="AH1057" s="79"/>
      <c r="AI1057" s="85" t="s">
        <v>6296</v>
      </c>
      <c r="AJ1057" s="79" t="b">
        <v>0</v>
      </c>
      <c r="AK1057" s="79">
        <v>1</v>
      </c>
      <c r="AL1057" s="85" t="s">
        <v>6296</v>
      </c>
      <c r="AM1057" s="79" t="s">
        <v>6328</v>
      </c>
      <c r="AN1057" s="79" t="b">
        <v>0</v>
      </c>
      <c r="AO1057" s="85" t="s">
        <v>6140</v>
      </c>
      <c r="AP1057" s="79" t="s">
        <v>176</v>
      </c>
      <c r="AQ1057" s="79">
        <v>0</v>
      </c>
      <c r="AR1057" s="79">
        <v>0</v>
      </c>
      <c r="AS1057" s="79"/>
      <c r="AT1057" s="79"/>
      <c r="AU1057" s="79"/>
      <c r="AV1057" s="79"/>
      <c r="AW1057" s="79"/>
      <c r="AX1057" s="79"/>
      <c r="AY1057" s="79"/>
      <c r="AZ1057" s="79"/>
      <c r="BA1057">
        <v>2</v>
      </c>
      <c r="BB1057" s="78" t="str">
        <f>REPLACE(INDEX(GroupVertices[Group], MATCH(Edges24[[#This Row],[Vertex 1]],GroupVertices[Vertex],0)),1,1,"")</f>
        <v>2</v>
      </c>
      <c r="BC1057" s="78" t="str">
        <f>REPLACE(INDEX(GroupVertices[Group], MATCH(Edges24[[#This Row],[Vertex 2]],GroupVertices[Vertex],0)),1,1,"")</f>
        <v>2</v>
      </c>
      <c r="BD1057" s="48"/>
      <c r="BE1057" s="49"/>
      <c r="BF1057" s="48"/>
      <c r="BG1057" s="49"/>
      <c r="BH1057" s="48"/>
      <c r="BI1057" s="49"/>
      <c r="BJ1057" s="48"/>
      <c r="BK1057" s="49"/>
      <c r="BL1057" s="48"/>
    </row>
    <row r="1058" spans="1:64" x14ac:dyDescent="0.25">
      <c r="A1058" s="64" t="s">
        <v>766</v>
      </c>
      <c r="B1058" s="64" t="s">
        <v>997</v>
      </c>
      <c r="C1058" s="65"/>
      <c r="D1058" s="66"/>
      <c r="E1058" s="67"/>
      <c r="F1058" s="68"/>
      <c r="G1058" s="65"/>
      <c r="H1058" s="69"/>
      <c r="I1058" s="70"/>
      <c r="J1058" s="70"/>
      <c r="K1058" s="34" t="s">
        <v>65</v>
      </c>
      <c r="L1058" s="77">
        <v>1577</v>
      </c>
      <c r="M1058" s="77"/>
      <c r="N1058" s="72"/>
      <c r="O1058" s="79" t="s">
        <v>999</v>
      </c>
      <c r="P1058" s="81">
        <v>43171.693518518521</v>
      </c>
      <c r="Q1058" s="79" t="s">
        <v>1865</v>
      </c>
      <c r="R1058" s="79"/>
      <c r="S1058" s="79"/>
      <c r="T1058" s="79"/>
      <c r="U1058" s="79"/>
      <c r="V1058" s="83" t="s">
        <v>3869</v>
      </c>
      <c r="W1058" s="81">
        <v>43171.693518518521</v>
      </c>
      <c r="X1058" s="83" t="s">
        <v>4933</v>
      </c>
      <c r="Y1058" s="79"/>
      <c r="Z1058" s="79"/>
      <c r="AA1058" s="85" t="s">
        <v>6141</v>
      </c>
      <c r="AB1058" s="79"/>
      <c r="AC1058" s="79" t="b">
        <v>0</v>
      </c>
      <c r="AD1058" s="79">
        <v>0</v>
      </c>
      <c r="AE1058" s="85" t="s">
        <v>6296</v>
      </c>
      <c r="AF1058" s="79" t="b">
        <v>0</v>
      </c>
      <c r="AG1058" s="79" t="s">
        <v>6304</v>
      </c>
      <c r="AH1058" s="79"/>
      <c r="AI1058" s="85" t="s">
        <v>6296</v>
      </c>
      <c r="AJ1058" s="79" t="b">
        <v>0</v>
      </c>
      <c r="AK1058" s="79">
        <v>1</v>
      </c>
      <c r="AL1058" s="85" t="s">
        <v>6140</v>
      </c>
      <c r="AM1058" s="79" t="s">
        <v>6331</v>
      </c>
      <c r="AN1058" s="79" t="b">
        <v>0</v>
      </c>
      <c r="AO1058" s="85" t="s">
        <v>6140</v>
      </c>
      <c r="AP1058" s="79" t="s">
        <v>176</v>
      </c>
      <c r="AQ1058" s="79">
        <v>0</v>
      </c>
      <c r="AR1058" s="79">
        <v>0</v>
      </c>
      <c r="AS1058" s="79"/>
      <c r="AT1058" s="79"/>
      <c r="AU1058" s="79"/>
      <c r="AV1058" s="79"/>
      <c r="AW1058" s="79"/>
      <c r="AX1058" s="79"/>
      <c r="AY1058" s="79"/>
      <c r="AZ1058" s="79"/>
      <c r="BA1058">
        <v>1</v>
      </c>
      <c r="BB1058" s="78" t="str">
        <f>REPLACE(INDEX(GroupVertices[Group], MATCH(Edges24[[#This Row],[Vertex 1]],GroupVertices[Vertex],0)),1,1,"")</f>
        <v>2</v>
      </c>
      <c r="BC1058" s="78" t="str">
        <f>REPLACE(INDEX(GroupVertices[Group], MATCH(Edges24[[#This Row],[Vertex 2]],GroupVertices[Vertex],0)),1,1,"")</f>
        <v>2</v>
      </c>
      <c r="BD1058" s="48">
        <v>1</v>
      </c>
      <c r="BE1058" s="49">
        <v>4.166666666666667</v>
      </c>
      <c r="BF1058" s="48">
        <v>1</v>
      </c>
      <c r="BG1058" s="49">
        <v>4.166666666666667</v>
      </c>
      <c r="BH1058" s="48">
        <v>0</v>
      </c>
      <c r="BI1058" s="49">
        <v>0</v>
      </c>
      <c r="BJ1058" s="48">
        <v>22</v>
      </c>
      <c r="BK1058" s="49">
        <v>91.666666666666671</v>
      </c>
      <c r="BL1058" s="48">
        <v>24</v>
      </c>
    </row>
    <row r="1059" spans="1:64" x14ac:dyDescent="0.25">
      <c r="A1059" s="64" t="s">
        <v>628</v>
      </c>
      <c r="B1059" s="64" t="s">
        <v>754</v>
      </c>
      <c r="C1059" s="65"/>
      <c r="D1059" s="66"/>
      <c r="E1059" s="67"/>
      <c r="F1059" s="68"/>
      <c r="G1059" s="65"/>
      <c r="H1059" s="69"/>
      <c r="I1059" s="70"/>
      <c r="J1059" s="70"/>
      <c r="K1059" s="34" t="s">
        <v>66</v>
      </c>
      <c r="L1059" s="77">
        <v>1582</v>
      </c>
      <c r="M1059" s="77"/>
      <c r="N1059" s="72"/>
      <c r="O1059" s="79" t="s">
        <v>999</v>
      </c>
      <c r="P1059" s="81">
        <v>43170.448020833333</v>
      </c>
      <c r="Q1059" s="79" t="s">
        <v>1866</v>
      </c>
      <c r="R1059" s="83" t="s">
        <v>2129</v>
      </c>
      <c r="S1059" s="79" t="s">
        <v>2565</v>
      </c>
      <c r="T1059" s="79" t="s">
        <v>731</v>
      </c>
      <c r="U1059" s="79"/>
      <c r="V1059" s="83" t="s">
        <v>3870</v>
      </c>
      <c r="W1059" s="81">
        <v>43170.448020833333</v>
      </c>
      <c r="X1059" s="83" t="s">
        <v>4934</v>
      </c>
      <c r="Y1059" s="79"/>
      <c r="Z1059" s="79"/>
      <c r="AA1059" s="85" t="s">
        <v>6142</v>
      </c>
      <c r="AB1059" s="79"/>
      <c r="AC1059" s="79" t="b">
        <v>0</v>
      </c>
      <c r="AD1059" s="79">
        <v>0</v>
      </c>
      <c r="AE1059" s="85" t="s">
        <v>6296</v>
      </c>
      <c r="AF1059" s="79" t="b">
        <v>0</v>
      </c>
      <c r="AG1059" s="79" t="s">
        <v>6304</v>
      </c>
      <c r="AH1059" s="79"/>
      <c r="AI1059" s="85" t="s">
        <v>6296</v>
      </c>
      <c r="AJ1059" s="79" t="b">
        <v>0</v>
      </c>
      <c r="AK1059" s="79">
        <v>0</v>
      </c>
      <c r="AL1059" s="85" t="s">
        <v>6296</v>
      </c>
      <c r="AM1059" s="79" t="s">
        <v>6413</v>
      </c>
      <c r="AN1059" s="79" t="b">
        <v>0</v>
      </c>
      <c r="AO1059" s="85" t="s">
        <v>6142</v>
      </c>
      <c r="AP1059" s="79" t="s">
        <v>6415</v>
      </c>
      <c r="AQ1059" s="79">
        <v>0</v>
      </c>
      <c r="AR1059" s="79">
        <v>0</v>
      </c>
      <c r="AS1059" s="79"/>
      <c r="AT1059" s="79"/>
      <c r="AU1059" s="79"/>
      <c r="AV1059" s="79"/>
      <c r="AW1059" s="79"/>
      <c r="AX1059" s="79"/>
      <c r="AY1059" s="79"/>
      <c r="AZ1059" s="79"/>
      <c r="BA1059">
        <v>5</v>
      </c>
      <c r="BB1059" s="78" t="str">
        <f>REPLACE(INDEX(GroupVertices[Group], MATCH(Edges24[[#This Row],[Vertex 1]],GroupVertices[Vertex],0)),1,1,"")</f>
        <v>2</v>
      </c>
      <c r="BC1059" s="78" t="str">
        <f>REPLACE(INDEX(GroupVertices[Group], MATCH(Edges24[[#This Row],[Vertex 2]],GroupVertices[Vertex],0)),1,1,"")</f>
        <v>2</v>
      </c>
      <c r="BD1059" s="48">
        <v>0</v>
      </c>
      <c r="BE1059" s="49">
        <v>0</v>
      </c>
      <c r="BF1059" s="48">
        <v>1</v>
      </c>
      <c r="BG1059" s="49">
        <v>8.3333333333333339</v>
      </c>
      <c r="BH1059" s="48">
        <v>0</v>
      </c>
      <c r="BI1059" s="49">
        <v>0</v>
      </c>
      <c r="BJ1059" s="48">
        <v>11</v>
      </c>
      <c r="BK1059" s="49">
        <v>91.666666666666671</v>
      </c>
      <c r="BL1059" s="48">
        <v>12</v>
      </c>
    </row>
    <row r="1060" spans="1:64" x14ac:dyDescent="0.25">
      <c r="A1060" s="64" t="s">
        <v>628</v>
      </c>
      <c r="B1060" s="64" t="s">
        <v>628</v>
      </c>
      <c r="C1060" s="65"/>
      <c r="D1060" s="66"/>
      <c r="E1060" s="67"/>
      <c r="F1060" s="68"/>
      <c r="G1060" s="65"/>
      <c r="H1060" s="69"/>
      <c r="I1060" s="70"/>
      <c r="J1060" s="70"/>
      <c r="K1060" s="34" t="s">
        <v>65</v>
      </c>
      <c r="L1060" s="77">
        <v>1583</v>
      </c>
      <c r="M1060" s="77"/>
      <c r="N1060" s="72"/>
      <c r="O1060" s="79" t="s">
        <v>176</v>
      </c>
      <c r="P1060" s="81">
        <v>43165.68136574074</v>
      </c>
      <c r="Q1060" s="79" t="s">
        <v>1867</v>
      </c>
      <c r="R1060" s="83" t="s">
        <v>2465</v>
      </c>
      <c r="S1060" s="79" t="s">
        <v>2518</v>
      </c>
      <c r="T1060" s="79" t="s">
        <v>2757</v>
      </c>
      <c r="U1060" s="83" t="s">
        <v>3395</v>
      </c>
      <c r="V1060" s="83" t="s">
        <v>3395</v>
      </c>
      <c r="W1060" s="81">
        <v>43165.68136574074</v>
      </c>
      <c r="X1060" s="83" t="s">
        <v>4935</v>
      </c>
      <c r="Y1060" s="79"/>
      <c r="Z1060" s="79"/>
      <c r="AA1060" s="85" t="s">
        <v>6143</v>
      </c>
      <c r="AB1060" s="79"/>
      <c r="AC1060" s="79" t="b">
        <v>0</v>
      </c>
      <c r="AD1060" s="79">
        <v>0</v>
      </c>
      <c r="AE1060" s="85" t="s">
        <v>6296</v>
      </c>
      <c r="AF1060" s="79" t="b">
        <v>0</v>
      </c>
      <c r="AG1060" s="79" t="s">
        <v>6304</v>
      </c>
      <c r="AH1060" s="79"/>
      <c r="AI1060" s="85" t="s">
        <v>6296</v>
      </c>
      <c r="AJ1060" s="79" t="b">
        <v>0</v>
      </c>
      <c r="AK1060" s="79">
        <v>0</v>
      </c>
      <c r="AL1060" s="85" t="s">
        <v>6296</v>
      </c>
      <c r="AM1060" s="79" t="s">
        <v>6414</v>
      </c>
      <c r="AN1060" s="79" t="b">
        <v>0</v>
      </c>
      <c r="AO1060" s="85" t="s">
        <v>6143</v>
      </c>
      <c r="AP1060" s="79" t="s">
        <v>176</v>
      </c>
      <c r="AQ1060" s="79">
        <v>0</v>
      </c>
      <c r="AR1060" s="79">
        <v>0</v>
      </c>
      <c r="AS1060" s="79"/>
      <c r="AT1060" s="79"/>
      <c r="AU1060" s="79"/>
      <c r="AV1060" s="79"/>
      <c r="AW1060" s="79"/>
      <c r="AX1060" s="79"/>
      <c r="AY1060" s="79"/>
      <c r="AZ1060" s="79"/>
      <c r="BA1060">
        <v>3</v>
      </c>
      <c r="BB1060" s="78" t="str">
        <f>REPLACE(INDEX(GroupVertices[Group], MATCH(Edges24[[#This Row],[Vertex 1]],GroupVertices[Vertex],0)),1,1,"")</f>
        <v>2</v>
      </c>
      <c r="BC1060" s="78" t="str">
        <f>REPLACE(INDEX(GroupVertices[Group], MATCH(Edges24[[#This Row],[Vertex 2]],GroupVertices[Vertex],0)),1,1,"")</f>
        <v>2</v>
      </c>
      <c r="BD1060" s="48">
        <v>0</v>
      </c>
      <c r="BE1060" s="49">
        <v>0</v>
      </c>
      <c r="BF1060" s="48">
        <v>0</v>
      </c>
      <c r="BG1060" s="49">
        <v>0</v>
      </c>
      <c r="BH1060" s="48">
        <v>0</v>
      </c>
      <c r="BI1060" s="49">
        <v>0</v>
      </c>
      <c r="BJ1060" s="48">
        <v>9</v>
      </c>
      <c r="BK1060" s="49">
        <v>100</v>
      </c>
      <c r="BL1060" s="48">
        <v>9</v>
      </c>
    </row>
    <row r="1061" spans="1:64" x14ac:dyDescent="0.25">
      <c r="A1061" s="64" t="s">
        <v>628</v>
      </c>
      <c r="B1061" s="64" t="s">
        <v>754</v>
      </c>
      <c r="C1061" s="65"/>
      <c r="D1061" s="66"/>
      <c r="E1061" s="67"/>
      <c r="F1061" s="68"/>
      <c r="G1061" s="65"/>
      <c r="H1061" s="69"/>
      <c r="I1061" s="70"/>
      <c r="J1061" s="70"/>
      <c r="K1061" s="34" t="s">
        <v>66</v>
      </c>
      <c r="L1061" s="77">
        <v>1584</v>
      </c>
      <c r="M1061" s="77"/>
      <c r="N1061" s="72"/>
      <c r="O1061" s="79" t="s">
        <v>999</v>
      </c>
      <c r="P1061" s="81">
        <v>43166.655729166669</v>
      </c>
      <c r="Q1061" s="79" t="s">
        <v>1868</v>
      </c>
      <c r="R1061" s="83" t="s">
        <v>2466</v>
      </c>
      <c r="S1061" s="79" t="s">
        <v>2507</v>
      </c>
      <c r="T1061" s="79" t="s">
        <v>2679</v>
      </c>
      <c r="U1061" s="79"/>
      <c r="V1061" s="83" t="s">
        <v>3870</v>
      </c>
      <c r="W1061" s="81">
        <v>43166.655729166669</v>
      </c>
      <c r="X1061" s="83" t="s">
        <v>4936</v>
      </c>
      <c r="Y1061" s="79"/>
      <c r="Z1061" s="79"/>
      <c r="AA1061" s="85" t="s">
        <v>6144</v>
      </c>
      <c r="AB1061" s="79"/>
      <c r="AC1061" s="79" t="b">
        <v>0</v>
      </c>
      <c r="AD1061" s="79">
        <v>0</v>
      </c>
      <c r="AE1061" s="85" t="s">
        <v>6296</v>
      </c>
      <c r="AF1061" s="79" t="b">
        <v>0</v>
      </c>
      <c r="AG1061" s="79" t="s">
        <v>6304</v>
      </c>
      <c r="AH1061" s="79"/>
      <c r="AI1061" s="85" t="s">
        <v>6296</v>
      </c>
      <c r="AJ1061" s="79" t="b">
        <v>0</v>
      </c>
      <c r="AK1061" s="79">
        <v>1</v>
      </c>
      <c r="AL1061" s="85" t="s">
        <v>6149</v>
      </c>
      <c r="AM1061" s="79" t="s">
        <v>6331</v>
      </c>
      <c r="AN1061" s="79" t="b">
        <v>0</v>
      </c>
      <c r="AO1061" s="85" t="s">
        <v>6149</v>
      </c>
      <c r="AP1061" s="79" t="s">
        <v>176</v>
      </c>
      <c r="AQ1061" s="79">
        <v>0</v>
      </c>
      <c r="AR1061" s="79">
        <v>0</v>
      </c>
      <c r="AS1061" s="79"/>
      <c r="AT1061" s="79"/>
      <c r="AU1061" s="79"/>
      <c r="AV1061" s="79"/>
      <c r="AW1061" s="79"/>
      <c r="AX1061" s="79"/>
      <c r="AY1061" s="79"/>
      <c r="AZ1061" s="79"/>
      <c r="BA1061">
        <v>5</v>
      </c>
      <c r="BB1061" s="78" t="str">
        <f>REPLACE(INDEX(GroupVertices[Group], MATCH(Edges24[[#This Row],[Vertex 1]],GroupVertices[Vertex],0)),1,1,"")</f>
        <v>2</v>
      </c>
      <c r="BC1061" s="78" t="str">
        <f>REPLACE(INDEX(GroupVertices[Group], MATCH(Edges24[[#This Row],[Vertex 2]],GroupVertices[Vertex],0)),1,1,"")</f>
        <v>2</v>
      </c>
      <c r="BD1061" s="48"/>
      <c r="BE1061" s="49"/>
      <c r="BF1061" s="48"/>
      <c r="BG1061" s="49"/>
      <c r="BH1061" s="48"/>
      <c r="BI1061" s="49"/>
      <c r="BJ1061" s="48"/>
      <c r="BK1061" s="49"/>
      <c r="BL1061" s="48"/>
    </row>
    <row r="1062" spans="1:64" x14ac:dyDescent="0.25">
      <c r="A1062" s="64" t="s">
        <v>628</v>
      </c>
      <c r="B1062" s="64" t="s">
        <v>628</v>
      </c>
      <c r="C1062" s="65"/>
      <c r="D1062" s="66"/>
      <c r="E1062" s="67"/>
      <c r="F1062" s="68"/>
      <c r="G1062" s="65"/>
      <c r="H1062" s="69"/>
      <c r="I1062" s="70"/>
      <c r="J1062" s="70"/>
      <c r="K1062" s="34" t="s">
        <v>65</v>
      </c>
      <c r="L1062" s="77">
        <v>1586</v>
      </c>
      <c r="M1062" s="77"/>
      <c r="N1062" s="72"/>
      <c r="O1062" s="79" t="s">
        <v>176</v>
      </c>
      <c r="P1062" s="81">
        <v>43167.666122685187</v>
      </c>
      <c r="Q1062" s="79" t="s">
        <v>1869</v>
      </c>
      <c r="R1062" s="83" t="s">
        <v>2465</v>
      </c>
      <c r="S1062" s="79" t="s">
        <v>2518</v>
      </c>
      <c r="T1062" s="79" t="s">
        <v>2757</v>
      </c>
      <c r="U1062" s="83" t="s">
        <v>3396</v>
      </c>
      <c r="V1062" s="83" t="s">
        <v>3396</v>
      </c>
      <c r="W1062" s="81">
        <v>43167.666122685187</v>
      </c>
      <c r="X1062" s="83" t="s">
        <v>4937</v>
      </c>
      <c r="Y1062" s="79"/>
      <c r="Z1062" s="79"/>
      <c r="AA1062" s="85" t="s">
        <v>6145</v>
      </c>
      <c r="AB1062" s="79"/>
      <c r="AC1062" s="79" t="b">
        <v>0</v>
      </c>
      <c r="AD1062" s="79">
        <v>1</v>
      </c>
      <c r="AE1062" s="85" t="s">
        <v>6296</v>
      </c>
      <c r="AF1062" s="79" t="b">
        <v>0</v>
      </c>
      <c r="AG1062" s="79" t="s">
        <v>6304</v>
      </c>
      <c r="AH1062" s="79"/>
      <c r="AI1062" s="85" t="s">
        <v>6296</v>
      </c>
      <c r="AJ1062" s="79" t="b">
        <v>0</v>
      </c>
      <c r="AK1062" s="79">
        <v>0</v>
      </c>
      <c r="AL1062" s="85" t="s">
        <v>6296</v>
      </c>
      <c r="AM1062" s="79" t="s">
        <v>6414</v>
      </c>
      <c r="AN1062" s="79" t="b">
        <v>0</v>
      </c>
      <c r="AO1062" s="85" t="s">
        <v>6145</v>
      </c>
      <c r="AP1062" s="79" t="s">
        <v>176</v>
      </c>
      <c r="AQ1062" s="79">
        <v>0</v>
      </c>
      <c r="AR1062" s="79">
        <v>0</v>
      </c>
      <c r="AS1062" s="79"/>
      <c r="AT1062" s="79"/>
      <c r="AU1062" s="79"/>
      <c r="AV1062" s="79"/>
      <c r="AW1062" s="79"/>
      <c r="AX1062" s="79"/>
      <c r="AY1062" s="79"/>
      <c r="AZ1062" s="79"/>
      <c r="BA1062">
        <v>3</v>
      </c>
      <c r="BB1062" s="78" t="str">
        <f>REPLACE(INDEX(GroupVertices[Group], MATCH(Edges24[[#This Row],[Vertex 1]],GroupVertices[Vertex],0)),1,1,"")</f>
        <v>2</v>
      </c>
      <c r="BC1062" s="78" t="str">
        <f>REPLACE(INDEX(GroupVertices[Group], MATCH(Edges24[[#This Row],[Vertex 2]],GroupVertices[Vertex],0)),1,1,"")</f>
        <v>2</v>
      </c>
      <c r="BD1062" s="48">
        <v>0</v>
      </c>
      <c r="BE1062" s="49">
        <v>0</v>
      </c>
      <c r="BF1062" s="48">
        <v>0</v>
      </c>
      <c r="BG1062" s="49">
        <v>0</v>
      </c>
      <c r="BH1062" s="48">
        <v>0</v>
      </c>
      <c r="BI1062" s="49">
        <v>0</v>
      </c>
      <c r="BJ1062" s="48">
        <v>9</v>
      </c>
      <c r="BK1062" s="49">
        <v>100</v>
      </c>
      <c r="BL1062" s="48">
        <v>9</v>
      </c>
    </row>
    <row r="1063" spans="1:64" x14ac:dyDescent="0.25">
      <c r="A1063" s="64" t="s">
        <v>628</v>
      </c>
      <c r="B1063" s="64" t="s">
        <v>628</v>
      </c>
      <c r="C1063" s="65"/>
      <c r="D1063" s="66"/>
      <c r="E1063" s="67"/>
      <c r="F1063" s="68"/>
      <c r="G1063" s="65"/>
      <c r="H1063" s="69"/>
      <c r="I1063" s="70"/>
      <c r="J1063" s="70"/>
      <c r="K1063" s="34" t="s">
        <v>65</v>
      </c>
      <c r="L1063" s="77">
        <v>1592</v>
      </c>
      <c r="M1063" s="77"/>
      <c r="N1063" s="72"/>
      <c r="O1063" s="79" t="s">
        <v>176</v>
      </c>
      <c r="P1063" s="81">
        <v>43169.672986111109</v>
      </c>
      <c r="Q1063" s="79" t="s">
        <v>1870</v>
      </c>
      <c r="R1063" s="83" t="s">
        <v>2465</v>
      </c>
      <c r="S1063" s="79" t="s">
        <v>2518</v>
      </c>
      <c r="T1063" s="79" t="s">
        <v>2757</v>
      </c>
      <c r="U1063" s="83" t="s">
        <v>3397</v>
      </c>
      <c r="V1063" s="83" t="s">
        <v>3397</v>
      </c>
      <c r="W1063" s="81">
        <v>43169.672986111109</v>
      </c>
      <c r="X1063" s="83" t="s">
        <v>4938</v>
      </c>
      <c r="Y1063" s="79"/>
      <c r="Z1063" s="79"/>
      <c r="AA1063" s="85" t="s">
        <v>6146</v>
      </c>
      <c r="AB1063" s="79"/>
      <c r="AC1063" s="79" t="b">
        <v>0</v>
      </c>
      <c r="AD1063" s="79">
        <v>0</v>
      </c>
      <c r="AE1063" s="85" t="s">
        <v>6296</v>
      </c>
      <c r="AF1063" s="79" t="b">
        <v>0</v>
      </c>
      <c r="AG1063" s="79" t="s">
        <v>6304</v>
      </c>
      <c r="AH1063" s="79"/>
      <c r="AI1063" s="85" t="s">
        <v>6296</v>
      </c>
      <c r="AJ1063" s="79" t="b">
        <v>0</v>
      </c>
      <c r="AK1063" s="79">
        <v>0</v>
      </c>
      <c r="AL1063" s="85" t="s">
        <v>6296</v>
      </c>
      <c r="AM1063" s="79" t="s">
        <v>6414</v>
      </c>
      <c r="AN1063" s="79" t="b">
        <v>0</v>
      </c>
      <c r="AO1063" s="85" t="s">
        <v>6146</v>
      </c>
      <c r="AP1063" s="79" t="s">
        <v>176</v>
      </c>
      <c r="AQ1063" s="79">
        <v>0</v>
      </c>
      <c r="AR1063" s="79">
        <v>0</v>
      </c>
      <c r="AS1063" s="79"/>
      <c r="AT1063" s="79"/>
      <c r="AU1063" s="79"/>
      <c r="AV1063" s="79"/>
      <c r="AW1063" s="79"/>
      <c r="AX1063" s="79"/>
      <c r="AY1063" s="79"/>
      <c r="AZ1063" s="79"/>
      <c r="BA1063">
        <v>3</v>
      </c>
      <c r="BB1063" s="78" t="str">
        <f>REPLACE(INDEX(GroupVertices[Group], MATCH(Edges24[[#This Row],[Vertex 1]],GroupVertices[Vertex],0)),1,1,"")</f>
        <v>2</v>
      </c>
      <c r="BC1063" s="78" t="str">
        <f>REPLACE(INDEX(GroupVertices[Group], MATCH(Edges24[[#This Row],[Vertex 2]],GroupVertices[Vertex],0)),1,1,"")</f>
        <v>2</v>
      </c>
      <c r="BD1063" s="48">
        <v>0</v>
      </c>
      <c r="BE1063" s="49">
        <v>0</v>
      </c>
      <c r="BF1063" s="48">
        <v>0</v>
      </c>
      <c r="BG1063" s="49">
        <v>0</v>
      </c>
      <c r="BH1063" s="48">
        <v>0</v>
      </c>
      <c r="BI1063" s="49">
        <v>0</v>
      </c>
      <c r="BJ1063" s="48">
        <v>9</v>
      </c>
      <c r="BK1063" s="49">
        <v>100</v>
      </c>
      <c r="BL1063" s="48">
        <v>9</v>
      </c>
    </row>
    <row r="1064" spans="1:64" x14ac:dyDescent="0.25">
      <c r="A1064" s="64" t="s">
        <v>628</v>
      </c>
      <c r="B1064" s="64" t="s">
        <v>754</v>
      </c>
      <c r="C1064" s="65"/>
      <c r="D1064" s="66"/>
      <c r="E1064" s="67"/>
      <c r="F1064" s="68"/>
      <c r="G1064" s="65"/>
      <c r="H1064" s="69"/>
      <c r="I1064" s="70"/>
      <c r="J1064" s="70"/>
      <c r="K1064" s="34" t="s">
        <v>66</v>
      </c>
      <c r="L1064" s="77">
        <v>1593</v>
      </c>
      <c r="M1064" s="77"/>
      <c r="N1064" s="72"/>
      <c r="O1064" s="79" t="s">
        <v>999</v>
      </c>
      <c r="P1064" s="81">
        <v>43175.635057870371</v>
      </c>
      <c r="Q1064" s="79" t="s">
        <v>1871</v>
      </c>
      <c r="R1064" s="83" t="s">
        <v>2467</v>
      </c>
      <c r="S1064" s="79" t="s">
        <v>2518</v>
      </c>
      <c r="T1064" s="79" t="s">
        <v>3069</v>
      </c>
      <c r="U1064" s="79"/>
      <c r="V1064" s="83" t="s">
        <v>3870</v>
      </c>
      <c r="W1064" s="81">
        <v>43175.635057870371</v>
      </c>
      <c r="X1064" s="83" t="s">
        <v>4939</v>
      </c>
      <c r="Y1064" s="79"/>
      <c r="Z1064" s="79"/>
      <c r="AA1064" s="85" t="s">
        <v>6147</v>
      </c>
      <c r="AB1064" s="79"/>
      <c r="AC1064" s="79" t="b">
        <v>0</v>
      </c>
      <c r="AD1064" s="79">
        <v>1</v>
      </c>
      <c r="AE1064" s="85" t="s">
        <v>6296</v>
      </c>
      <c r="AF1064" s="79" t="b">
        <v>0</v>
      </c>
      <c r="AG1064" s="79" t="s">
        <v>6304</v>
      </c>
      <c r="AH1064" s="79"/>
      <c r="AI1064" s="85" t="s">
        <v>6296</v>
      </c>
      <c r="AJ1064" s="79" t="b">
        <v>0</v>
      </c>
      <c r="AK1064" s="79">
        <v>0</v>
      </c>
      <c r="AL1064" s="85" t="s">
        <v>6296</v>
      </c>
      <c r="AM1064" s="79" t="s">
        <v>6328</v>
      </c>
      <c r="AN1064" s="79" t="b">
        <v>0</v>
      </c>
      <c r="AO1064" s="85" t="s">
        <v>6147</v>
      </c>
      <c r="AP1064" s="79" t="s">
        <v>176</v>
      </c>
      <c r="AQ1064" s="79">
        <v>0</v>
      </c>
      <c r="AR1064" s="79">
        <v>0</v>
      </c>
      <c r="AS1064" s="79"/>
      <c r="AT1064" s="79"/>
      <c r="AU1064" s="79"/>
      <c r="AV1064" s="79"/>
      <c r="AW1064" s="79"/>
      <c r="AX1064" s="79"/>
      <c r="AY1064" s="79"/>
      <c r="AZ1064" s="79"/>
      <c r="BA1064">
        <v>5</v>
      </c>
      <c r="BB1064" s="78" t="str">
        <f>REPLACE(INDEX(GroupVertices[Group], MATCH(Edges24[[#This Row],[Vertex 1]],GroupVertices[Vertex],0)),1,1,"")</f>
        <v>2</v>
      </c>
      <c r="BC1064" s="78" t="str">
        <f>REPLACE(INDEX(GroupVertices[Group], MATCH(Edges24[[#This Row],[Vertex 2]],GroupVertices[Vertex],0)),1,1,"")</f>
        <v>2</v>
      </c>
      <c r="BD1064" s="48">
        <v>0</v>
      </c>
      <c r="BE1064" s="49">
        <v>0</v>
      </c>
      <c r="BF1064" s="48">
        <v>0</v>
      </c>
      <c r="BG1064" s="49">
        <v>0</v>
      </c>
      <c r="BH1064" s="48">
        <v>0</v>
      </c>
      <c r="BI1064" s="49">
        <v>0</v>
      </c>
      <c r="BJ1064" s="48">
        <v>23</v>
      </c>
      <c r="BK1064" s="49">
        <v>100</v>
      </c>
      <c r="BL1064" s="48">
        <v>23</v>
      </c>
    </row>
    <row r="1065" spans="1:64" x14ac:dyDescent="0.25">
      <c r="A1065" s="64" t="s">
        <v>754</v>
      </c>
      <c r="B1065" s="64" t="s">
        <v>628</v>
      </c>
      <c r="C1065" s="65"/>
      <c r="D1065" s="66"/>
      <c r="E1065" s="67"/>
      <c r="F1065" s="68"/>
      <c r="G1065" s="65"/>
      <c r="H1065" s="69"/>
      <c r="I1065" s="70"/>
      <c r="J1065" s="70"/>
      <c r="K1065" s="34" t="s">
        <v>66</v>
      </c>
      <c r="L1065" s="77">
        <v>1594</v>
      </c>
      <c r="M1065" s="77"/>
      <c r="N1065" s="72"/>
      <c r="O1065" s="79" t="s">
        <v>999</v>
      </c>
      <c r="P1065" s="81">
        <v>43168.619467592594</v>
      </c>
      <c r="Q1065" s="79" t="s">
        <v>1872</v>
      </c>
      <c r="R1065" s="83" t="s">
        <v>2092</v>
      </c>
      <c r="S1065" s="79" t="s">
        <v>2505</v>
      </c>
      <c r="T1065" s="79" t="s">
        <v>3070</v>
      </c>
      <c r="U1065" s="83" t="s">
        <v>3398</v>
      </c>
      <c r="V1065" s="83" t="s">
        <v>3398</v>
      </c>
      <c r="W1065" s="81">
        <v>43168.619467592594</v>
      </c>
      <c r="X1065" s="83" t="s">
        <v>4940</v>
      </c>
      <c r="Y1065" s="79"/>
      <c r="Z1065" s="79"/>
      <c r="AA1065" s="85" t="s">
        <v>6148</v>
      </c>
      <c r="AB1065" s="79"/>
      <c r="AC1065" s="79" t="b">
        <v>0</v>
      </c>
      <c r="AD1065" s="79">
        <v>3</v>
      </c>
      <c r="AE1065" s="85" t="s">
        <v>6296</v>
      </c>
      <c r="AF1065" s="79" t="b">
        <v>0</v>
      </c>
      <c r="AG1065" s="79" t="s">
        <v>6304</v>
      </c>
      <c r="AH1065" s="79"/>
      <c r="AI1065" s="85" t="s">
        <v>6296</v>
      </c>
      <c r="AJ1065" s="79" t="b">
        <v>0</v>
      </c>
      <c r="AK1065" s="79">
        <v>2</v>
      </c>
      <c r="AL1065" s="85" t="s">
        <v>6296</v>
      </c>
      <c r="AM1065" s="79" t="s">
        <v>6330</v>
      </c>
      <c r="AN1065" s="79" t="b">
        <v>0</v>
      </c>
      <c r="AO1065" s="85" t="s">
        <v>6148</v>
      </c>
      <c r="AP1065" s="79" t="s">
        <v>6415</v>
      </c>
      <c r="AQ1065" s="79">
        <v>0</v>
      </c>
      <c r="AR1065" s="79">
        <v>0</v>
      </c>
      <c r="AS1065" s="79"/>
      <c r="AT1065" s="79"/>
      <c r="AU1065" s="79"/>
      <c r="AV1065" s="79"/>
      <c r="AW1065" s="79"/>
      <c r="AX1065" s="79"/>
      <c r="AY1065" s="79"/>
      <c r="AZ1065" s="79"/>
      <c r="BA1065">
        <v>1</v>
      </c>
      <c r="BB1065" s="78" t="str">
        <f>REPLACE(INDEX(GroupVertices[Group], MATCH(Edges24[[#This Row],[Vertex 1]],GroupVertices[Vertex],0)),1,1,"")</f>
        <v>2</v>
      </c>
      <c r="BC1065" s="78" t="str">
        <f>REPLACE(INDEX(GroupVertices[Group], MATCH(Edges24[[#This Row],[Vertex 2]],GroupVertices[Vertex],0)),1,1,"")</f>
        <v>2</v>
      </c>
      <c r="BD1065" s="48">
        <v>0</v>
      </c>
      <c r="BE1065" s="49">
        <v>0</v>
      </c>
      <c r="BF1065" s="48">
        <v>1</v>
      </c>
      <c r="BG1065" s="49">
        <v>6.25</v>
      </c>
      <c r="BH1065" s="48">
        <v>0</v>
      </c>
      <c r="BI1065" s="49">
        <v>0</v>
      </c>
      <c r="BJ1065" s="48">
        <v>15</v>
      </c>
      <c r="BK1065" s="49">
        <v>93.75</v>
      </c>
      <c r="BL1065" s="48">
        <v>16</v>
      </c>
    </row>
    <row r="1066" spans="1:64" x14ac:dyDescent="0.25">
      <c r="A1066" s="64" t="s">
        <v>767</v>
      </c>
      <c r="B1066" s="64" t="s">
        <v>628</v>
      </c>
      <c r="C1066" s="65"/>
      <c r="D1066" s="66"/>
      <c r="E1066" s="67"/>
      <c r="F1066" s="68"/>
      <c r="G1066" s="65"/>
      <c r="H1066" s="69"/>
      <c r="I1066" s="70"/>
      <c r="J1066" s="70"/>
      <c r="K1066" s="34" t="s">
        <v>66</v>
      </c>
      <c r="L1066" s="77">
        <v>1595</v>
      </c>
      <c r="M1066" s="77"/>
      <c r="N1066" s="72"/>
      <c r="O1066" s="79" t="s">
        <v>999</v>
      </c>
      <c r="P1066" s="81">
        <v>43166.649375000001</v>
      </c>
      <c r="Q1066" s="79" t="s">
        <v>1873</v>
      </c>
      <c r="R1066" s="83" t="s">
        <v>2466</v>
      </c>
      <c r="S1066" s="79" t="s">
        <v>2507</v>
      </c>
      <c r="T1066" s="79" t="s">
        <v>2910</v>
      </c>
      <c r="U1066" s="83" t="s">
        <v>3399</v>
      </c>
      <c r="V1066" s="83" t="s">
        <v>3399</v>
      </c>
      <c r="W1066" s="81">
        <v>43166.649375000001</v>
      </c>
      <c r="X1066" s="83" t="s">
        <v>4941</v>
      </c>
      <c r="Y1066" s="79"/>
      <c r="Z1066" s="79"/>
      <c r="AA1066" s="85" t="s">
        <v>6149</v>
      </c>
      <c r="AB1066" s="79"/>
      <c r="AC1066" s="79" t="b">
        <v>0</v>
      </c>
      <c r="AD1066" s="79">
        <v>2</v>
      </c>
      <c r="AE1066" s="85" t="s">
        <v>6296</v>
      </c>
      <c r="AF1066" s="79" t="b">
        <v>0</v>
      </c>
      <c r="AG1066" s="79" t="s">
        <v>6304</v>
      </c>
      <c r="AH1066" s="79"/>
      <c r="AI1066" s="85" t="s">
        <v>6296</v>
      </c>
      <c r="AJ1066" s="79" t="b">
        <v>0</v>
      </c>
      <c r="AK1066" s="79">
        <v>1</v>
      </c>
      <c r="AL1066" s="85" t="s">
        <v>6296</v>
      </c>
      <c r="AM1066" s="79" t="s">
        <v>6330</v>
      </c>
      <c r="AN1066" s="79" t="b">
        <v>0</v>
      </c>
      <c r="AO1066" s="85" t="s">
        <v>6149</v>
      </c>
      <c r="AP1066" s="79" t="s">
        <v>6415</v>
      </c>
      <c r="AQ1066" s="79">
        <v>0</v>
      </c>
      <c r="AR1066" s="79">
        <v>0</v>
      </c>
      <c r="AS1066" s="79"/>
      <c r="AT1066" s="79"/>
      <c r="AU1066" s="79"/>
      <c r="AV1066" s="79"/>
      <c r="AW1066" s="79"/>
      <c r="AX1066" s="79"/>
      <c r="AY1066" s="79"/>
      <c r="AZ1066" s="79"/>
      <c r="BA1066">
        <v>1</v>
      </c>
      <c r="BB1066" s="78" t="str">
        <f>REPLACE(INDEX(GroupVertices[Group], MATCH(Edges24[[#This Row],[Vertex 1]],GroupVertices[Vertex],0)),1,1,"")</f>
        <v>2</v>
      </c>
      <c r="BC1066" s="78" t="str">
        <f>REPLACE(INDEX(GroupVertices[Group], MATCH(Edges24[[#This Row],[Vertex 2]],GroupVertices[Vertex],0)),1,1,"")</f>
        <v>2</v>
      </c>
      <c r="BD1066" s="48"/>
      <c r="BE1066" s="49"/>
      <c r="BF1066" s="48"/>
      <c r="BG1066" s="49"/>
      <c r="BH1066" s="48"/>
      <c r="BI1066" s="49"/>
      <c r="BJ1066" s="48"/>
      <c r="BK1066" s="49"/>
      <c r="BL1066" s="48"/>
    </row>
    <row r="1067" spans="1:64" x14ac:dyDescent="0.25">
      <c r="A1067" s="64" t="s">
        <v>767</v>
      </c>
      <c r="B1067" s="64" t="s">
        <v>971</v>
      </c>
      <c r="C1067" s="65"/>
      <c r="D1067" s="66"/>
      <c r="E1067" s="67"/>
      <c r="F1067" s="68"/>
      <c r="G1067" s="65"/>
      <c r="H1067" s="69"/>
      <c r="I1067" s="70"/>
      <c r="J1067" s="70"/>
      <c r="K1067" s="34" t="s">
        <v>65</v>
      </c>
      <c r="L1067" s="77">
        <v>1596</v>
      </c>
      <c r="M1067" s="77"/>
      <c r="N1067" s="72"/>
      <c r="O1067" s="79" t="s">
        <v>999</v>
      </c>
      <c r="P1067" s="81">
        <v>43170.659756944442</v>
      </c>
      <c r="Q1067" s="79" t="s">
        <v>1874</v>
      </c>
      <c r="R1067" s="83" t="s">
        <v>2468</v>
      </c>
      <c r="S1067" s="79" t="s">
        <v>2507</v>
      </c>
      <c r="T1067" s="79" t="s">
        <v>3071</v>
      </c>
      <c r="U1067" s="83" t="s">
        <v>3400</v>
      </c>
      <c r="V1067" s="83" t="s">
        <v>3400</v>
      </c>
      <c r="W1067" s="81">
        <v>43170.659756944442</v>
      </c>
      <c r="X1067" s="83" t="s">
        <v>4942</v>
      </c>
      <c r="Y1067" s="79"/>
      <c r="Z1067" s="79"/>
      <c r="AA1067" s="85" t="s">
        <v>6150</v>
      </c>
      <c r="AB1067" s="79"/>
      <c r="AC1067" s="79" t="b">
        <v>0</v>
      </c>
      <c r="AD1067" s="79">
        <v>0</v>
      </c>
      <c r="AE1067" s="85" t="s">
        <v>6296</v>
      </c>
      <c r="AF1067" s="79" t="b">
        <v>0</v>
      </c>
      <c r="AG1067" s="79" t="s">
        <v>6304</v>
      </c>
      <c r="AH1067" s="79"/>
      <c r="AI1067" s="85" t="s">
        <v>6296</v>
      </c>
      <c r="AJ1067" s="79" t="b">
        <v>0</v>
      </c>
      <c r="AK1067" s="79">
        <v>0</v>
      </c>
      <c r="AL1067" s="85" t="s">
        <v>6296</v>
      </c>
      <c r="AM1067" s="79" t="s">
        <v>6330</v>
      </c>
      <c r="AN1067" s="79" t="b">
        <v>0</v>
      </c>
      <c r="AO1067" s="85" t="s">
        <v>6150</v>
      </c>
      <c r="AP1067" s="79" t="s">
        <v>176</v>
      </c>
      <c r="AQ1067" s="79">
        <v>0</v>
      </c>
      <c r="AR1067" s="79">
        <v>0</v>
      </c>
      <c r="AS1067" s="79"/>
      <c r="AT1067" s="79"/>
      <c r="AU1067" s="79"/>
      <c r="AV1067" s="79"/>
      <c r="AW1067" s="79"/>
      <c r="AX1067" s="79"/>
      <c r="AY1067" s="79"/>
      <c r="AZ1067" s="79"/>
      <c r="BA1067">
        <v>1</v>
      </c>
      <c r="BB1067" s="78" t="str">
        <f>REPLACE(INDEX(GroupVertices[Group], MATCH(Edges24[[#This Row],[Vertex 1]],GroupVertices[Vertex],0)),1,1,"")</f>
        <v>2</v>
      </c>
      <c r="BC1067" s="78" t="str">
        <f>REPLACE(INDEX(GroupVertices[Group], MATCH(Edges24[[#This Row],[Vertex 2]],GroupVertices[Vertex],0)),1,1,"")</f>
        <v>2</v>
      </c>
      <c r="BD1067" s="48">
        <v>0</v>
      </c>
      <c r="BE1067" s="49">
        <v>0</v>
      </c>
      <c r="BF1067" s="48">
        <v>0</v>
      </c>
      <c r="BG1067" s="49">
        <v>0</v>
      </c>
      <c r="BH1067" s="48">
        <v>0</v>
      </c>
      <c r="BI1067" s="49">
        <v>0</v>
      </c>
      <c r="BJ1067" s="48">
        <v>20</v>
      </c>
      <c r="BK1067" s="49">
        <v>100</v>
      </c>
      <c r="BL1067" s="48">
        <v>20</v>
      </c>
    </row>
    <row r="1068" spans="1:64" x14ac:dyDescent="0.25">
      <c r="A1068" s="64" t="s">
        <v>768</v>
      </c>
      <c r="B1068" s="64" t="s">
        <v>754</v>
      </c>
      <c r="C1068" s="65"/>
      <c r="D1068" s="66"/>
      <c r="E1068" s="67"/>
      <c r="F1068" s="68"/>
      <c r="G1068" s="65"/>
      <c r="H1068" s="69"/>
      <c r="I1068" s="70"/>
      <c r="J1068" s="70"/>
      <c r="K1068" s="34" t="s">
        <v>65</v>
      </c>
      <c r="L1068" s="77">
        <v>1597</v>
      </c>
      <c r="M1068" s="77"/>
      <c r="N1068" s="72"/>
      <c r="O1068" s="79" t="s">
        <v>999</v>
      </c>
      <c r="P1068" s="81">
        <v>43165.668055555558</v>
      </c>
      <c r="Q1068" s="79" t="s">
        <v>1875</v>
      </c>
      <c r="R1068" s="83" t="s">
        <v>2469</v>
      </c>
      <c r="S1068" s="79" t="s">
        <v>2608</v>
      </c>
      <c r="T1068" s="79" t="s">
        <v>3072</v>
      </c>
      <c r="U1068" s="79"/>
      <c r="V1068" s="83" t="s">
        <v>3871</v>
      </c>
      <c r="W1068" s="81">
        <v>43165.668055555558</v>
      </c>
      <c r="X1068" s="83" t="s">
        <v>4943</v>
      </c>
      <c r="Y1068" s="79"/>
      <c r="Z1068" s="79"/>
      <c r="AA1068" s="85" t="s">
        <v>6151</v>
      </c>
      <c r="AB1068" s="79"/>
      <c r="AC1068" s="79" t="b">
        <v>0</v>
      </c>
      <c r="AD1068" s="79">
        <v>0</v>
      </c>
      <c r="AE1068" s="85" t="s">
        <v>6296</v>
      </c>
      <c r="AF1068" s="79" t="b">
        <v>0</v>
      </c>
      <c r="AG1068" s="79" t="s">
        <v>6304</v>
      </c>
      <c r="AH1068" s="79"/>
      <c r="AI1068" s="85" t="s">
        <v>6296</v>
      </c>
      <c r="AJ1068" s="79" t="b">
        <v>0</v>
      </c>
      <c r="AK1068" s="79">
        <v>1</v>
      </c>
      <c r="AL1068" s="85" t="s">
        <v>6296</v>
      </c>
      <c r="AM1068" s="79" t="s">
        <v>6330</v>
      </c>
      <c r="AN1068" s="79" t="b">
        <v>0</v>
      </c>
      <c r="AO1068" s="85" t="s">
        <v>6151</v>
      </c>
      <c r="AP1068" s="79" t="s">
        <v>176</v>
      </c>
      <c r="AQ1068" s="79">
        <v>0</v>
      </c>
      <c r="AR1068" s="79">
        <v>0</v>
      </c>
      <c r="AS1068" s="79"/>
      <c r="AT1068" s="79"/>
      <c r="AU1068" s="79"/>
      <c r="AV1068" s="79"/>
      <c r="AW1068" s="79"/>
      <c r="AX1068" s="79"/>
      <c r="AY1068" s="79"/>
      <c r="AZ1068" s="79"/>
      <c r="BA1068">
        <v>1</v>
      </c>
      <c r="BB1068" s="78" t="str">
        <f>REPLACE(INDEX(GroupVertices[Group], MATCH(Edges24[[#This Row],[Vertex 1]],GroupVertices[Vertex],0)),1,1,"")</f>
        <v>2</v>
      </c>
      <c r="BC1068" s="78" t="str">
        <f>REPLACE(INDEX(GroupVertices[Group], MATCH(Edges24[[#This Row],[Vertex 2]],GroupVertices[Vertex],0)),1,1,"")</f>
        <v>2</v>
      </c>
      <c r="BD1068" s="48"/>
      <c r="BE1068" s="49"/>
      <c r="BF1068" s="48"/>
      <c r="BG1068" s="49"/>
      <c r="BH1068" s="48"/>
      <c r="BI1068" s="49"/>
      <c r="BJ1068" s="48"/>
      <c r="BK1068" s="49"/>
      <c r="BL1068" s="48"/>
    </row>
    <row r="1069" spans="1:64" x14ac:dyDescent="0.25">
      <c r="A1069" s="64" t="s">
        <v>765</v>
      </c>
      <c r="B1069" s="64" t="s">
        <v>768</v>
      </c>
      <c r="C1069" s="65"/>
      <c r="D1069" s="66"/>
      <c r="E1069" s="67"/>
      <c r="F1069" s="68"/>
      <c r="G1069" s="65"/>
      <c r="H1069" s="69"/>
      <c r="I1069" s="70"/>
      <c r="J1069" s="70"/>
      <c r="K1069" s="34" t="s">
        <v>65</v>
      </c>
      <c r="L1069" s="77">
        <v>1599</v>
      </c>
      <c r="M1069" s="77"/>
      <c r="N1069" s="72"/>
      <c r="O1069" s="79" t="s">
        <v>999</v>
      </c>
      <c r="P1069" s="81">
        <v>43171.648622685185</v>
      </c>
      <c r="Q1069" s="79" t="s">
        <v>1876</v>
      </c>
      <c r="R1069" s="83" t="s">
        <v>2196</v>
      </c>
      <c r="S1069" s="79" t="s">
        <v>2505</v>
      </c>
      <c r="T1069" s="79" t="s">
        <v>3073</v>
      </c>
      <c r="U1069" s="79"/>
      <c r="V1069" s="83" t="s">
        <v>3868</v>
      </c>
      <c r="W1069" s="81">
        <v>43171.648622685185</v>
      </c>
      <c r="X1069" s="83" t="s">
        <v>4944</v>
      </c>
      <c r="Y1069" s="79"/>
      <c r="Z1069" s="79"/>
      <c r="AA1069" s="85" t="s">
        <v>6152</v>
      </c>
      <c r="AB1069" s="79"/>
      <c r="AC1069" s="79" t="b">
        <v>0</v>
      </c>
      <c r="AD1069" s="79">
        <v>1</v>
      </c>
      <c r="AE1069" s="85" t="s">
        <v>6296</v>
      </c>
      <c r="AF1069" s="79" t="b">
        <v>0</v>
      </c>
      <c r="AG1069" s="79" t="s">
        <v>6304</v>
      </c>
      <c r="AH1069" s="79"/>
      <c r="AI1069" s="85" t="s">
        <v>6296</v>
      </c>
      <c r="AJ1069" s="79" t="b">
        <v>0</v>
      </c>
      <c r="AK1069" s="79">
        <v>1</v>
      </c>
      <c r="AL1069" s="85" t="s">
        <v>6296</v>
      </c>
      <c r="AM1069" s="79" t="s">
        <v>6330</v>
      </c>
      <c r="AN1069" s="79" t="b">
        <v>0</v>
      </c>
      <c r="AO1069" s="85" t="s">
        <v>6152</v>
      </c>
      <c r="AP1069" s="79" t="s">
        <v>176</v>
      </c>
      <c r="AQ1069" s="79">
        <v>0</v>
      </c>
      <c r="AR1069" s="79">
        <v>0</v>
      </c>
      <c r="AS1069" s="79"/>
      <c r="AT1069" s="79"/>
      <c r="AU1069" s="79"/>
      <c r="AV1069" s="79"/>
      <c r="AW1069" s="79"/>
      <c r="AX1069" s="79"/>
      <c r="AY1069" s="79"/>
      <c r="AZ1069" s="79"/>
      <c r="BA1069">
        <v>1</v>
      </c>
      <c r="BB1069" s="78" t="str">
        <f>REPLACE(INDEX(GroupVertices[Group], MATCH(Edges24[[#This Row],[Vertex 1]],GroupVertices[Vertex],0)),1,1,"")</f>
        <v>2</v>
      </c>
      <c r="BC1069" s="78" t="str">
        <f>REPLACE(INDEX(GroupVertices[Group], MATCH(Edges24[[#This Row],[Vertex 2]],GroupVertices[Vertex],0)),1,1,"")</f>
        <v>2</v>
      </c>
      <c r="BD1069" s="48">
        <v>0</v>
      </c>
      <c r="BE1069" s="49">
        <v>0</v>
      </c>
      <c r="BF1069" s="48">
        <v>1</v>
      </c>
      <c r="BG1069" s="49">
        <v>3.7037037037037037</v>
      </c>
      <c r="BH1069" s="48">
        <v>0</v>
      </c>
      <c r="BI1069" s="49">
        <v>0</v>
      </c>
      <c r="BJ1069" s="48">
        <v>26</v>
      </c>
      <c r="BK1069" s="49">
        <v>96.296296296296291</v>
      </c>
      <c r="BL1069" s="48">
        <v>27</v>
      </c>
    </row>
    <row r="1070" spans="1:64" x14ac:dyDescent="0.25">
      <c r="A1070" s="64" t="s">
        <v>767</v>
      </c>
      <c r="B1070" s="64" t="s">
        <v>768</v>
      </c>
      <c r="C1070" s="65"/>
      <c r="D1070" s="66"/>
      <c r="E1070" s="67"/>
      <c r="F1070" s="68"/>
      <c r="G1070" s="65"/>
      <c r="H1070" s="69"/>
      <c r="I1070" s="70"/>
      <c r="J1070" s="70"/>
      <c r="K1070" s="34" t="s">
        <v>65</v>
      </c>
      <c r="L1070" s="77">
        <v>1600</v>
      </c>
      <c r="M1070" s="77"/>
      <c r="N1070" s="72"/>
      <c r="O1070" s="79" t="s">
        <v>999</v>
      </c>
      <c r="P1070" s="81">
        <v>43174.588958333334</v>
      </c>
      <c r="Q1070" s="79" t="s">
        <v>1877</v>
      </c>
      <c r="R1070" s="83" t="s">
        <v>2470</v>
      </c>
      <c r="S1070" s="79" t="s">
        <v>2519</v>
      </c>
      <c r="T1070" s="79" t="s">
        <v>3074</v>
      </c>
      <c r="U1070" s="83" t="s">
        <v>3401</v>
      </c>
      <c r="V1070" s="83" t="s">
        <v>3401</v>
      </c>
      <c r="W1070" s="81">
        <v>43174.588958333334</v>
      </c>
      <c r="X1070" s="83" t="s">
        <v>4945</v>
      </c>
      <c r="Y1070" s="79"/>
      <c r="Z1070" s="79"/>
      <c r="AA1070" s="85" t="s">
        <v>6153</v>
      </c>
      <c r="AB1070" s="79"/>
      <c r="AC1070" s="79" t="b">
        <v>0</v>
      </c>
      <c r="AD1070" s="79">
        <v>1</v>
      </c>
      <c r="AE1070" s="85" t="s">
        <v>6296</v>
      </c>
      <c r="AF1070" s="79" t="b">
        <v>0</v>
      </c>
      <c r="AG1070" s="79" t="s">
        <v>6304</v>
      </c>
      <c r="AH1070" s="79"/>
      <c r="AI1070" s="85" t="s">
        <v>6296</v>
      </c>
      <c r="AJ1070" s="79" t="b">
        <v>0</v>
      </c>
      <c r="AK1070" s="79">
        <v>0</v>
      </c>
      <c r="AL1070" s="85" t="s">
        <v>6296</v>
      </c>
      <c r="AM1070" s="79" t="s">
        <v>6330</v>
      </c>
      <c r="AN1070" s="79" t="b">
        <v>0</v>
      </c>
      <c r="AO1070" s="85" t="s">
        <v>6153</v>
      </c>
      <c r="AP1070" s="79" t="s">
        <v>176</v>
      </c>
      <c r="AQ1070" s="79">
        <v>0</v>
      </c>
      <c r="AR1070" s="79">
        <v>0</v>
      </c>
      <c r="AS1070" s="79"/>
      <c r="AT1070" s="79"/>
      <c r="AU1070" s="79"/>
      <c r="AV1070" s="79"/>
      <c r="AW1070" s="79"/>
      <c r="AX1070" s="79"/>
      <c r="AY1070" s="79"/>
      <c r="AZ1070" s="79"/>
      <c r="BA1070">
        <v>1</v>
      </c>
      <c r="BB1070" s="78" t="str">
        <f>REPLACE(INDEX(GroupVertices[Group], MATCH(Edges24[[#This Row],[Vertex 1]],GroupVertices[Vertex],0)),1,1,"")</f>
        <v>2</v>
      </c>
      <c r="BC1070" s="78" t="str">
        <f>REPLACE(INDEX(GroupVertices[Group], MATCH(Edges24[[#This Row],[Vertex 2]],GroupVertices[Vertex],0)),1,1,"")</f>
        <v>2</v>
      </c>
      <c r="BD1070" s="48">
        <v>0</v>
      </c>
      <c r="BE1070" s="49">
        <v>0</v>
      </c>
      <c r="BF1070" s="48">
        <v>0</v>
      </c>
      <c r="BG1070" s="49">
        <v>0</v>
      </c>
      <c r="BH1070" s="48">
        <v>0</v>
      </c>
      <c r="BI1070" s="49">
        <v>0</v>
      </c>
      <c r="BJ1070" s="48">
        <v>13</v>
      </c>
      <c r="BK1070" s="49">
        <v>100</v>
      </c>
      <c r="BL1070" s="48">
        <v>13</v>
      </c>
    </row>
    <row r="1071" spans="1:64" x14ac:dyDescent="0.25">
      <c r="A1071" s="64" t="s">
        <v>754</v>
      </c>
      <c r="B1071" s="64" t="s">
        <v>968</v>
      </c>
      <c r="C1071" s="65"/>
      <c r="D1071" s="66"/>
      <c r="E1071" s="67"/>
      <c r="F1071" s="68"/>
      <c r="G1071" s="65"/>
      <c r="H1071" s="69"/>
      <c r="I1071" s="70"/>
      <c r="J1071" s="70"/>
      <c r="K1071" s="34" t="s">
        <v>65</v>
      </c>
      <c r="L1071" s="77">
        <v>1601</v>
      </c>
      <c r="M1071" s="77"/>
      <c r="N1071" s="72"/>
      <c r="O1071" s="79" t="s">
        <v>999</v>
      </c>
      <c r="P1071" s="81">
        <v>43174.619513888887</v>
      </c>
      <c r="Q1071" s="79" t="s">
        <v>1878</v>
      </c>
      <c r="R1071" s="83" t="s">
        <v>2240</v>
      </c>
      <c r="S1071" s="79" t="s">
        <v>2519</v>
      </c>
      <c r="T1071" s="79" t="s">
        <v>3075</v>
      </c>
      <c r="U1071" s="83" t="s">
        <v>3402</v>
      </c>
      <c r="V1071" s="83" t="s">
        <v>3402</v>
      </c>
      <c r="W1071" s="81">
        <v>43174.619513888887</v>
      </c>
      <c r="X1071" s="83" t="s">
        <v>4946</v>
      </c>
      <c r="Y1071" s="79"/>
      <c r="Z1071" s="79"/>
      <c r="AA1071" s="85" t="s">
        <v>6154</v>
      </c>
      <c r="AB1071" s="79"/>
      <c r="AC1071" s="79" t="b">
        <v>0</v>
      </c>
      <c r="AD1071" s="79">
        <v>1</v>
      </c>
      <c r="AE1071" s="85" t="s">
        <v>6296</v>
      </c>
      <c r="AF1071" s="79" t="b">
        <v>0</v>
      </c>
      <c r="AG1071" s="79" t="s">
        <v>6304</v>
      </c>
      <c r="AH1071" s="79"/>
      <c r="AI1071" s="85" t="s">
        <v>6296</v>
      </c>
      <c r="AJ1071" s="79" t="b">
        <v>0</v>
      </c>
      <c r="AK1071" s="79">
        <v>0</v>
      </c>
      <c r="AL1071" s="85" t="s">
        <v>6296</v>
      </c>
      <c r="AM1071" s="79" t="s">
        <v>6330</v>
      </c>
      <c r="AN1071" s="79" t="b">
        <v>0</v>
      </c>
      <c r="AO1071" s="85" t="s">
        <v>6154</v>
      </c>
      <c r="AP1071" s="79" t="s">
        <v>176</v>
      </c>
      <c r="AQ1071" s="79">
        <v>0</v>
      </c>
      <c r="AR1071" s="79">
        <v>0</v>
      </c>
      <c r="AS1071" s="79"/>
      <c r="AT1071" s="79"/>
      <c r="AU1071" s="79"/>
      <c r="AV1071" s="79"/>
      <c r="AW1071" s="79"/>
      <c r="AX1071" s="79"/>
      <c r="AY1071" s="79"/>
      <c r="AZ1071" s="79"/>
      <c r="BA1071">
        <v>1</v>
      </c>
      <c r="BB1071" s="78" t="str">
        <f>REPLACE(INDEX(GroupVertices[Group], MATCH(Edges24[[#This Row],[Vertex 1]],GroupVertices[Vertex],0)),1,1,"")</f>
        <v>2</v>
      </c>
      <c r="BC1071" s="78" t="str">
        <f>REPLACE(INDEX(GroupVertices[Group], MATCH(Edges24[[#This Row],[Vertex 2]],GroupVertices[Vertex],0)),1,1,"")</f>
        <v>2</v>
      </c>
      <c r="BD1071" s="48"/>
      <c r="BE1071" s="49"/>
      <c r="BF1071" s="48"/>
      <c r="BG1071" s="49"/>
      <c r="BH1071" s="48"/>
      <c r="BI1071" s="49"/>
      <c r="BJ1071" s="48"/>
      <c r="BK1071" s="49"/>
      <c r="BL1071" s="48"/>
    </row>
    <row r="1072" spans="1:64" x14ac:dyDescent="0.25">
      <c r="A1072" s="64" t="s">
        <v>767</v>
      </c>
      <c r="B1072" s="64" t="s">
        <v>968</v>
      </c>
      <c r="C1072" s="65"/>
      <c r="D1072" s="66"/>
      <c r="E1072" s="67"/>
      <c r="F1072" s="68"/>
      <c r="G1072" s="65"/>
      <c r="H1072" s="69"/>
      <c r="I1072" s="70"/>
      <c r="J1072" s="70"/>
      <c r="K1072" s="34" t="s">
        <v>65</v>
      </c>
      <c r="L1072" s="77">
        <v>1602</v>
      </c>
      <c r="M1072" s="77"/>
      <c r="N1072" s="72"/>
      <c r="O1072" s="79" t="s">
        <v>999</v>
      </c>
      <c r="P1072" s="81">
        <v>43174.600717592592</v>
      </c>
      <c r="Q1072" s="79" t="s">
        <v>1879</v>
      </c>
      <c r="R1072" s="83" t="s">
        <v>2240</v>
      </c>
      <c r="S1072" s="79" t="s">
        <v>2519</v>
      </c>
      <c r="T1072" s="79" t="s">
        <v>3075</v>
      </c>
      <c r="U1072" s="83" t="s">
        <v>3403</v>
      </c>
      <c r="V1072" s="83" t="s">
        <v>3403</v>
      </c>
      <c r="W1072" s="81">
        <v>43174.600717592592</v>
      </c>
      <c r="X1072" s="83" t="s">
        <v>4947</v>
      </c>
      <c r="Y1072" s="79"/>
      <c r="Z1072" s="79"/>
      <c r="AA1072" s="85" t="s">
        <v>6155</v>
      </c>
      <c r="AB1072" s="79"/>
      <c r="AC1072" s="79" t="b">
        <v>0</v>
      </c>
      <c r="AD1072" s="79">
        <v>0</v>
      </c>
      <c r="AE1072" s="85" t="s">
        <v>6296</v>
      </c>
      <c r="AF1072" s="79" t="b">
        <v>0</v>
      </c>
      <c r="AG1072" s="79" t="s">
        <v>6304</v>
      </c>
      <c r="AH1072" s="79"/>
      <c r="AI1072" s="85" t="s">
        <v>6296</v>
      </c>
      <c r="AJ1072" s="79" t="b">
        <v>0</v>
      </c>
      <c r="AK1072" s="79">
        <v>2</v>
      </c>
      <c r="AL1072" s="85" t="s">
        <v>6296</v>
      </c>
      <c r="AM1072" s="79" t="s">
        <v>6330</v>
      </c>
      <c r="AN1072" s="79" t="b">
        <v>0</v>
      </c>
      <c r="AO1072" s="85" t="s">
        <v>6155</v>
      </c>
      <c r="AP1072" s="79" t="s">
        <v>176</v>
      </c>
      <c r="AQ1072" s="79">
        <v>0</v>
      </c>
      <c r="AR1072" s="79">
        <v>0</v>
      </c>
      <c r="AS1072" s="79"/>
      <c r="AT1072" s="79"/>
      <c r="AU1072" s="79"/>
      <c r="AV1072" s="79"/>
      <c r="AW1072" s="79"/>
      <c r="AX1072" s="79"/>
      <c r="AY1072" s="79"/>
      <c r="AZ1072" s="79"/>
      <c r="BA1072">
        <v>1</v>
      </c>
      <c r="BB1072" s="78" t="str">
        <f>REPLACE(INDEX(GroupVertices[Group], MATCH(Edges24[[#This Row],[Vertex 1]],GroupVertices[Vertex],0)),1,1,"")</f>
        <v>2</v>
      </c>
      <c r="BC1072" s="78" t="str">
        <f>REPLACE(INDEX(GroupVertices[Group], MATCH(Edges24[[#This Row],[Vertex 2]],GroupVertices[Vertex],0)),1,1,"")</f>
        <v>2</v>
      </c>
      <c r="BD1072" s="48"/>
      <c r="BE1072" s="49"/>
      <c r="BF1072" s="48"/>
      <c r="BG1072" s="49"/>
      <c r="BH1072" s="48"/>
      <c r="BI1072" s="49"/>
      <c r="BJ1072" s="48"/>
      <c r="BK1072" s="49"/>
      <c r="BL1072" s="48"/>
    </row>
    <row r="1073" spans="1:64" x14ac:dyDescent="0.25">
      <c r="A1073" s="64" t="s">
        <v>683</v>
      </c>
      <c r="B1073" s="64" t="s">
        <v>754</v>
      </c>
      <c r="C1073" s="65"/>
      <c r="D1073" s="66"/>
      <c r="E1073" s="67"/>
      <c r="F1073" s="68"/>
      <c r="G1073" s="65"/>
      <c r="H1073" s="69"/>
      <c r="I1073" s="70"/>
      <c r="J1073" s="70"/>
      <c r="K1073" s="34" t="s">
        <v>66</v>
      </c>
      <c r="L1073" s="77">
        <v>1607</v>
      </c>
      <c r="M1073" s="77"/>
      <c r="N1073" s="72"/>
      <c r="O1073" s="79" t="s">
        <v>999</v>
      </c>
      <c r="P1073" s="81">
        <v>43165.091678240744</v>
      </c>
      <c r="Q1073" s="79" t="s">
        <v>1880</v>
      </c>
      <c r="R1073" s="83" t="s">
        <v>2017</v>
      </c>
      <c r="S1073" s="79" t="s">
        <v>2519</v>
      </c>
      <c r="T1073" s="79" t="s">
        <v>3076</v>
      </c>
      <c r="U1073" s="83" t="s">
        <v>3404</v>
      </c>
      <c r="V1073" s="83" t="s">
        <v>3404</v>
      </c>
      <c r="W1073" s="81">
        <v>43165.091678240744</v>
      </c>
      <c r="X1073" s="83" t="s">
        <v>4948</v>
      </c>
      <c r="Y1073" s="79"/>
      <c r="Z1073" s="79"/>
      <c r="AA1073" s="85" t="s">
        <v>6156</v>
      </c>
      <c r="AB1073" s="79"/>
      <c r="AC1073" s="79" t="b">
        <v>0</v>
      </c>
      <c r="AD1073" s="79">
        <v>22</v>
      </c>
      <c r="AE1073" s="85" t="s">
        <v>6296</v>
      </c>
      <c r="AF1073" s="79" t="b">
        <v>0</v>
      </c>
      <c r="AG1073" s="79" t="s">
        <v>6304</v>
      </c>
      <c r="AH1073" s="79"/>
      <c r="AI1073" s="85" t="s">
        <v>6296</v>
      </c>
      <c r="AJ1073" s="79" t="b">
        <v>0</v>
      </c>
      <c r="AK1073" s="79">
        <v>27</v>
      </c>
      <c r="AL1073" s="85" t="s">
        <v>6296</v>
      </c>
      <c r="AM1073" s="79" t="s">
        <v>6330</v>
      </c>
      <c r="AN1073" s="79" t="b">
        <v>0</v>
      </c>
      <c r="AO1073" s="85" t="s">
        <v>6156</v>
      </c>
      <c r="AP1073" s="79" t="s">
        <v>6415</v>
      </c>
      <c r="AQ1073" s="79">
        <v>0</v>
      </c>
      <c r="AR1073" s="79">
        <v>0</v>
      </c>
      <c r="AS1073" s="79"/>
      <c r="AT1073" s="79"/>
      <c r="AU1073" s="79"/>
      <c r="AV1073" s="79"/>
      <c r="AW1073" s="79"/>
      <c r="AX1073" s="79"/>
      <c r="AY1073" s="79"/>
      <c r="AZ1073" s="79"/>
      <c r="BA1073">
        <v>38</v>
      </c>
      <c r="BB1073" s="78" t="str">
        <f>REPLACE(INDEX(GroupVertices[Group], MATCH(Edges24[[#This Row],[Vertex 1]],GroupVertices[Vertex],0)),1,1,"")</f>
        <v>2</v>
      </c>
      <c r="BC1073" s="78" t="str">
        <f>REPLACE(INDEX(GroupVertices[Group], MATCH(Edges24[[#This Row],[Vertex 2]],GroupVertices[Vertex],0)),1,1,"")</f>
        <v>2</v>
      </c>
      <c r="BD1073" s="48"/>
      <c r="BE1073" s="49"/>
      <c r="BF1073" s="48"/>
      <c r="BG1073" s="49"/>
      <c r="BH1073" s="48"/>
      <c r="BI1073" s="49"/>
      <c r="BJ1073" s="48"/>
      <c r="BK1073" s="49"/>
      <c r="BL1073" s="48"/>
    </row>
    <row r="1074" spans="1:64" x14ac:dyDescent="0.25">
      <c r="A1074" s="64" t="s">
        <v>683</v>
      </c>
      <c r="B1074" s="64" t="s">
        <v>754</v>
      </c>
      <c r="C1074" s="65"/>
      <c r="D1074" s="66"/>
      <c r="E1074" s="67"/>
      <c r="F1074" s="68"/>
      <c r="G1074" s="65"/>
      <c r="H1074" s="69"/>
      <c r="I1074" s="70"/>
      <c r="J1074" s="70"/>
      <c r="K1074" s="34" t="s">
        <v>66</v>
      </c>
      <c r="L1074" s="77">
        <v>1609</v>
      </c>
      <c r="M1074" s="77"/>
      <c r="N1074" s="72"/>
      <c r="O1074" s="79" t="s">
        <v>999</v>
      </c>
      <c r="P1074" s="81">
        <v>43166.636921296296</v>
      </c>
      <c r="Q1074" s="79" t="s">
        <v>1881</v>
      </c>
      <c r="R1074" s="83" t="s">
        <v>2272</v>
      </c>
      <c r="S1074" s="79" t="s">
        <v>2519</v>
      </c>
      <c r="T1074" s="79" t="s">
        <v>3077</v>
      </c>
      <c r="U1074" s="83" t="s">
        <v>3405</v>
      </c>
      <c r="V1074" s="83" t="s">
        <v>3405</v>
      </c>
      <c r="W1074" s="81">
        <v>43166.636921296296</v>
      </c>
      <c r="X1074" s="83" t="s">
        <v>4949</v>
      </c>
      <c r="Y1074" s="79"/>
      <c r="Z1074" s="79"/>
      <c r="AA1074" s="85" t="s">
        <v>6157</v>
      </c>
      <c r="AB1074" s="79"/>
      <c r="AC1074" s="79" t="b">
        <v>0</v>
      </c>
      <c r="AD1074" s="79">
        <v>5</v>
      </c>
      <c r="AE1074" s="85" t="s">
        <v>6296</v>
      </c>
      <c r="AF1074" s="79" t="b">
        <v>0</v>
      </c>
      <c r="AG1074" s="79" t="s">
        <v>6304</v>
      </c>
      <c r="AH1074" s="79"/>
      <c r="AI1074" s="85" t="s">
        <v>6296</v>
      </c>
      <c r="AJ1074" s="79" t="b">
        <v>0</v>
      </c>
      <c r="AK1074" s="79">
        <v>2</v>
      </c>
      <c r="AL1074" s="85" t="s">
        <v>6296</v>
      </c>
      <c r="AM1074" s="79" t="s">
        <v>6330</v>
      </c>
      <c r="AN1074" s="79" t="b">
        <v>0</v>
      </c>
      <c r="AO1074" s="85" t="s">
        <v>6157</v>
      </c>
      <c r="AP1074" s="79" t="s">
        <v>6415</v>
      </c>
      <c r="AQ1074" s="79">
        <v>0</v>
      </c>
      <c r="AR1074" s="79">
        <v>0</v>
      </c>
      <c r="AS1074" s="79"/>
      <c r="AT1074" s="79"/>
      <c r="AU1074" s="79"/>
      <c r="AV1074" s="79"/>
      <c r="AW1074" s="79"/>
      <c r="AX1074" s="79"/>
      <c r="AY1074" s="79"/>
      <c r="AZ1074" s="79"/>
      <c r="BA1074">
        <v>38</v>
      </c>
      <c r="BB1074" s="78" t="str">
        <f>REPLACE(INDEX(GroupVertices[Group], MATCH(Edges24[[#This Row],[Vertex 1]],GroupVertices[Vertex],0)),1,1,"")</f>
        <v>2</v>
      </c>
      <c r="BC1074" s="78" t="str">
        <f>REPLACE(INDEX(GroupVertices[Group], MATCH(Edges24[[#This Row],[Vertex 2]],GroupVertices[Vertex],0)),1,1,"")</f>
        <v>2</v>
      </c>
      <c r="BD1074" s="48">
        <v>1</v>
      </c>
      <c r="BE1074" s="49">
        <v>3.3333333333333335</v>
      </c>
      <c r="BF1074" s="48">
        <v>1</v>
      </c>
      <c r="BG1074" s="49">
        <v>3.3333333333333335</v>
      </c>
      <c r="BH1074" s="48">
        <v>0</v>
      </c>
      <c r="BI1074" s="49">
        <v>0</v>
      </c>
      <c r="BJ1074" s="48">
        <v>28</v>
      </c>
      <c r="BK1074" s="49">
        <v>93.333333333333329</v>
      </c>
      <c r="BL1074" s="48">
        <v>30</v>
      </c>
    </row>
    <row r="1075" spans="1:64" x14ac:dyDescent="0.25">
      <c r="A1075" s="64" t="s">
        <v>683</v>
      </c>
      <c r="B1075" s="64" t="s">
        <v>754</v>
      </c>
      <c r="C1075" s="65"/>
      <c r="D1075" s="66"/>
      <c r="E1075" s="67"/>
      <c r="F1075" s="68"/>
      <c r="G1075" s="65"/>
      <c r="H1075" s="69"/>
      <c r="I1075" s="70"/>
      <c r="J1075" s="70"/>
      <c r="K1075" s="34" t="s">
        <v>66</v>
      </c>
      <c r="L1075" s="77">
        <v>1610</v>
      </c>
      <c r="M1075" s="77"/>
      <c r="N1075" s="72"/>
      <c r="O1075" s="79" t="s">
        <v>999</v>
      </c>
      <c r="P1075" s="81">
        <v>43166.618946759256</v>
      </c>
      <c r="Q1075" s="79" t="s">
        <v>1882</v>
      </c>
      <c r="R1075" s="83" t="s">
        <v>2392</v>
      </c>
      <c r="S1075" s="79" t="s">
        <v>2519</v>
      </c>
      <c r="T1075" s="79" t="s">
        <v>3078</v>
      </c>
      <c r="U1075" s="83" t="s">
        <v>3406</v>
      </c>
      <c r="V1075" s="83" t="s">
        <v>3406</v>
      </c>
      <c r="W1075" s="81">
        <v>43166.618946759256</v>
      </c>
      <c r="X1075" s="83" t="s">
        <v>4950</v>
      </c>
      <c r="Y1075" s="79"/>
      <c r="Z1075" s="79"/>
      <c r="AA1075" s="85" t="s">
        <v>6158</v>
      </c>
      <c r="AB1075" s="79"/>
      <c r="AC1075" s="79" t="b">
        <v>0</v>
      </c>
      <c r="AD1075" s="79">
        <v>2</v>
      </c>
      <c r="AE1075" s="85" t="s">
        <v>6296</v>
      </c>
      <c r="AF1075" s="79" t="b">
        <v>0</v>
      </c>
      <c r="AG1075" s="79" t="s">
        <v>6304</v>
      </c>
      <c r="AH1075" s="79"/>
      <c r="AI1075" s="85" t="s">
        <v>6296</v>
      </c>
      <c r="AJ1075" s="79" t="b">
        <v>0</v>
      </c>
      <c r="AK1075" s="79">
        <v>2</v>
      </c>
      <c r="AL1075" s="85" t="s">
        <v>6296</v>
      </c>
      <c r="AM1075" s="79" t="s">
        <v>6328</v>
      </c>
      <c r="AN1075" s="79" t="b">
        <v>0</v>
      </c>
      <c r="AO1075" s="85" t="s">
        <v>6158</v>
      </c>
      <c r="AP1075" s="79" t="s">
        <v>6415</v>
      </c>
      <c r="AQ1075" s="79">
        <v>0</v>
      </c>
      <c r="AR1075" s="79">
        <v>0</v>
      </c>
      <c r="AS1075" s="79"/>
      <c r="AT1075" s="79"/>
      <c r="AU1075" s="79"/>
      <c r="AV1075" s="79"/>
      <c r="AW1075" s="79"/>
      <c r="AX1075" s="79"/>
      <c r="AY1075" s="79"/>
      <c r="AZ1075" s="79"/>
      <c r="BA1075">
        <v>38</v>
      </c>
      <c r="BB1075" s="78" t="str">
        <f>REPLACE(INDEX(GroupVertices[Group], MATCH(Edges24[[#This Row],[Vertex 1]],GroupVertices[Vertex],0)),1,1,"")</f>
        <v>2</v>
      </c>
      <c r="BC1075" s="78" t="str">
        <f>REPLACE(INDEX(GroupVertices[Group], MATCH(Edges24[[#This Row],[Vertex 2]],GroupVertices[Vertex],0)),1,1,"")</f>
        <v>2</v>
      </c>
      <c r="BD1075" s="48">
        <v>0</v>
      </c>
      <c r="BE1075" s="49">
        <v>0</v>
      </c>
      <c r="BF1075" s="48">
        <v>0</v>
      </c>
      <c r="BG1075" s="49">
        <v>0</v>
      </c>
      <c r="BH1075" s="48">
        <v>0</v>
      </c>
      <c r="BI1075" s="49">
        <v>0</v>
      </c>
      <c r="BJ1075" s="48">
        <v>28</v>
      </c>
      <c r="BK1075" s="49">
        <v>100</v>
      </c>
      <c r="BL1075" s="48">
        <v>28</v>
      </c>
    </row>
    <row r="1076" spans="1:64" x14ac:dyDescent="0.25">
      <c r="A1076" s="64" t="s">
        <v>683</v>
      </c>
      <c r="B1076" s="64" t="s">
        <v>754</v>
      </c>
      <c r="C1076" s="65"/>
      <c r="D1076" s="66"/>
      <c r="E1076" s="67"/>
      <c r="F1076" s="68"/>
      <c r="G1076" s="65"/>
      <c r="H1076" s="69"/>
      <c r="I1076" s="70"/>
      <c r="J1076" s="70"/>
      <c r="K1076" s="34" t="s">
        <v>66</v>
      </c>
      <c r="L1076" s="77">
        <v>1611</v>
      </c>
      <c r="M1076" s="77"/>
      <c r="N1076" s="72"/>
      <c r="O1076" s="79" t="s">
        <v>999</v>
      </c>
      <c r="P1076" s="81">
        <v>43166.134108796294</v>
      </c>
      <c r="Q1076" s="79" t="s">
        <v>1883</v>
      </c>
      <c r="R1076" s="83" t="s">
        <v>2327</v>
      </c>
      <c r="S1076" s="79" t="s">
        <v>2519</v>
      </c>
      <c r="T1076" s="79" t="s">
        <v>3079</v>
      </c>
      <c r="U1076" s="83" t="s">
        <v>3407</v>
      </c>
      <c r="V1076" s="83" t="s">
        <v>3407</v>
      </c>
      <c r="W1076" s="81">
        <v>43166.134108796294</v>
      </c>
      <c r="X1076" s="83" t="s">
        <v>4951</v>
      </c>
      <c r="Y1076" s="79"/>
      <c r="Z1076" s="79"/>
      <c r="AA1076" s="85" t="s">
        <v>6159</v>
      </c>
      <c r="AB1076" s="79"/>
      <c r="AC1076" s="79" t="b">
        <v>0</v>
      </c>
      <c r="AD1076" s="79">
        <v>2</v>
      </c>
      <c r="AE1076" s="85" t="s">
        <v>6296</v>
      </c>
      <c r="AF1076" s="79" t="b">
        <v>0</v>
      </c>
      <c r="AG1076" s="79" t="s">
        <v>6304</v>
      </c>
      <c r="AH1076" s="79"/>
      <c r="AI1076" s="85" t="s">
        <v>6296</v>
      </c>
      <c r="AJ1076" s="79" t="b">
        <v>0</v>
      </c>
      <c r="AK1076" s="79">
        <v>3</v>
      </c>
      <c r="AL1076" s="85" t="s">
        <v>6296</v>
      </c>
      <c r="AM1076" s="79" t="s">
        <v>6330</v>
      </c>
      <c r="AN1076" s="79" t="b">
        <v>0</v>
      </c>
      <c r="AO1076" s="85" t="s">
        <v>6159</v>
      </c>
      <c r="AP1076" s="79" t="s">
        <v>6415</v>
      </c>
      <c r="AQ1076" s="79">
        <v>0</v>
      </c>
      <c r="AR1076" s="79">
        <v>0</v>
      </c>
      <c r="AS1076" s="79"/>
      <c r="AT1076" s="79"/>
      <c r="AU1076" s="79"/>
      <c r="AV1076" s="79"/>
      <c r="AW1076" s="79"/>
      <c r="AX1076" s="79"/>
      <c r="AY1076" s="79"/>
      <c r="AZ1076" s="79"/>
      <c r="BA1076">
        <v>38</v>
      </c>
      <c r="BB1076" s="78" t="str">
        <f>REPLACE(INDEX(GroupVertices[Group], MATCH(Edges24[[#This Row],[Vertex 1]],GroupVertices[Vertex],0)),1,1,"")</f>
        <v>2</v>
      </c>
      <c r="BC1076" s="78" t="str">
        <f>REPLACE(INDEX(GroupVertices[Group], MATCH(Edges24[[#This Row],[Vertex 2]],GroupVertices[Vertex],0)),1,1,"")</f>
        <v>2</v>
      </c>
      <c r="BD1076" s="48">
        <v>0</v>
      </c>
      <c r="BE1076" s="49">
        <v>0</v>
      </c>
      <c r="BF1076" s="48">
        <v>0</v>
      </c>
      <c r="BG1076" s="49">
        <v>0</v>
      </c>
      <c r="BH1076" s="48">
        <v>0</v>
      </c>
      <c r="BI1076" s="49">
        <v>0</v>
      </c>
      <c r="BJ1076" s="48">
        <v>28</v>
      </c>
      <c r="BK1076" s="49">
        <v>100</v>
      </c>
      <c r="BL1076" s="48">
        <v>28</v>
      </c>
    </row>
    <row r="1077" spans="1:64" x14ac:dyDescent="0.25">
      <c r="A1077" s="64" t="s">
        <v>683</v>
      </c>
      <c r="B1077" s="64" t="s">
        <v>754</v>
      </c>
      <c r="C1077" s="65"/>
      <c r="D1077" s="66"/>
      <c r="E1077" s="67"/>
      <c r="F1077" s="68"/>
      <c r="G1077" s="65"/>
      <c r="H1077" s="69"/>
      <c r="I1077" s="70"/>
      <c r="J1077" s="70"/>
      <c r="K1077" s="34" t="s">
        <v>66</v>
      </c>
      <c r="L1077" s="77">
        <v>1612</v>
      </c>
      <c r="M1077" s="77"/>
      <c r="N1077" s="72"/>
      <c r="O1077" s="79" t="s">
        <v>999</v>
      </c>
      <c r="P1077" s="81">
        <v>43167.588206018518</v>
      </c>
      <c r="Q1077" s="79" t="s">
        <v>1884</v>
      </c>
      <c r="R1077" s="83" t="s">
        <v>2393</v>
      </c>
      <c r="S1077" s="79" t="s">
        <v>2519</v>
      </c>
      <c r="T1077" s="79" t="s">
        <v>3080</v>
      </c>
      <c r="U1077" s="83" t="s">
        <v>3408</v>
      </c>
      <c r="V1077" s="83" t="s">
        <v>3408</v>
      </c>
      <c r="W1077" s="81">
        <v>43167.588206018518</v>
      </c>
      <c r="X1077" s="83" t="s">
        <v>4952</v>
      </c>
      <c r="Y1077" s="79"/>
      <c r="Z1077" s="79"/>
      <c r="AA1077" s="85" t="s">
        <v>6160</v>
      </c>
      <c r="AB1077" s="79"/>
      <c r="AC1077" s="79" t="b">
        <v>0</v>
      </c>
      <c r="AD1077" s="79">
        <v>6</v>
      </c>
      <c r="AE1077" s="85" t="s">
        <v>6296</v>
      </c>
      <c r="AF1077" s="79" t="b">
        <v>0</v>
      </c>
      <c r="AG1077" s="79" t="s">
        <v>6304</v>
      </c>
      <c r="AH1077" s="79"/>
      <c r="AI1077" s="85" t="s">
        <v>6296</v>
      </c>
      <c r="AJ1077" s="79" t="b">
        <v>0</v>
      </c>
      <c r="AK1077" s="79">
        <v>4</v>
      </c>
      <c r="AL1077" s="85" t="s">
        <v>6296</v>
      </c>
      <c r="AM1077" s="79" t="s">
        <v>6330</v>
      </c>
      <c r="AN1077" s="79" t="b">
        <v>0</v>
      </c>
      <c r="AO1077" s="85" t="s">
        <v>6160</v>
      </c>
      <c r="AP1077" s="79" t="s">
        <v>6415</v>
      </c>
      <c r="AQ1077" s="79">
        <v>0</v>
      </c>
      <c r="AR1077" s="79">
        <v>0</v>
      </c>
      <c r="AS1077" s="79"/>
      <c r="AT1077" s="79"/>
      <c r="AU1077" s="79"/>
      <c r="AV1077" s="79"/>
      <c r="AW1077" s="79"/>
      <c r="AX1077" s="79"/>
      <c r="AY1077" s="79"/>
      <c r="AZ1077" s="79"/>
      <c r="BA1077">
        <v>38</v>
      </c>
      <c r="BB1077" s="78" t="str">
        <f>REPLACE(INDEX(GroupVertices[Group], MATCH(Edges24[[#This Row],[Vertex 1]],GroupVertices[Vertex],0)),1,1,"")</f>
        <v>2</v>
      </c>
      <c r="BC1077" s="78" t="str">
        <f>REPLACE(INDEX(GroupVertices[Group], MATCH(Edges24[[#This Row],[Vertex 2]],GroupVertices[Vertex],0)),1,1,"")</f>
        <v>2</v>
      </c>
      <c r="BD1077" s="48"/>
      <c r="BE1077" s="49"/>
      <c r="BF1077" s="48"/>
      <c r="BG1077" s="49"/>
      <c r="BH1077" s="48"/>
      <c r="BI1077" s="49"/>
      <c r="BJ1077" s="48"/>
      <c r="BK1077" s="49"/>
      <c r="BL1077" s="48"/>
    </row>
    <row r="1078" spans="1:64" x14ac:dyDescent="0.25">
      <c r="A1078" s="64" t="s">
        <v>683</v>
      </c>
      <c r="B1078" s="64" t="s">
        <v>754</v>
      </c>
      <c r="C1078" s="65"/>
      <c r="D1078" s="66"/>
      <c r="E1078" s="67"/>
      <c r="F1078" s="68"/>
      <c r="G1078" s="65"/>
      <c r="H1078" s="69"/>
      <c r="I1078" s="70"/>
      <c r="J1078" s="70"/>
      <c r="K1078" s="34" t="s">
        <v>66</v>
      </c>
      <c r="L1078" s="77">
        <v>1616</v>
      </c>
      <c r="M1078" s="77"/>
      <c r="N1078" s="72"/>
      <c r="O1078" s="79" t="s">
        <v>999</v>
      </c>
      <c r="P1078" s="81">
        <v>43166.714016203703</v>
      </c>
      <c r="Q1078" s="79" t="s">
        <v>1885</v>
      </c>
      <c r="R1078" s="83" t="s">
        <v>2054</v>
      </c>
      <c r="S1078" s="79" t="s">
        <v>2519</v>
      </c>
      <c r="T1078" s="79" t="s">
        <v>3081</v>
      </c>
      <c r="U1078" s="83" t="s">
        <v>3409</v>
      </c>
      <c r="V1078" s="83" t="s">
        <v>3409</v>
      </c>
      <c r="W1078" s="81">
        <v>43166.714016203703</v>
      </c>
      <c r="X1078" s="83" t="s">
        <v>4953</v>
      </c>
      <c r="Y1078" s="79"/>
      <c r="Z1078" s="79"/>
      <c r="AA1078" s="85" t="s">
        <v>6161</v>
      </c>
      <c r="AB1078" s="79"/>
      <c r="AC1078" s="79" t="b">
        <v>0</v>
      </c>
      <c r="AD1078" s="79">
        <v>7</v>
      </c>
      <c r="AE1078" s="85" t="s">
        <v>6296</v>
      </c>
      <c r="AF1078" s="79" t="b">
        <v>0</v>
      </c>
      <c r="AG1078" s="79" t="s">
        <v>6304</v>
      </c>
      <c r="AH1078" s="79"/>
      <c r="AI1078" s="85" t="s">
        <v>6296</v>
      </c>
      <c r="AJ1078" s="79" t="b">
        <v>0</v>
      </c>
      <c r="AK1078" s="79">
        <v>11</v>
      </c>
      <c r="AL1078" s="85" t="s">
        <v>6296</v>
      </c>
      <c r="AM1078" s="79" t="s">
        <v>6330</v>
      </c>
      <c r="AN1078" s="79" t="b">
        <v>0</v>
      </c>
      <c r="AO1078" s="85" t="s">
        <v>6161</v>
      </c>
      <c r="AP1078" s="79" t="s">
        <v>6415</v>
      </c>
      <c r="AQ1078" s="79">
        <v>0</v>
      </c>
      <c r="AR1078" s="79">
        <v>0</v>
      </c>
      <c r="AS1078" s="79"/>
      <c r="AT1078" s="79"/>
      <c r="AU1078" s="79"/>
      <c r="AV1078" s="79"/>
      <c r="AW1078" s="79"/>
      <c r="AX1078" s="79"/>
      <c r="AY1078" s="79"/>
      <c r="AZ1078" s="79"/>
      <c r="BA1078">
        <v>38</v>
      </c>
      <c r="BB1078" s="78" t="str">
        <f>REPLACE(INDEX(GroupVertices[Group], MATCH(Edges24[[#This Row],[Vertex 1]],GroupVertices[Vertex],0)),1,1,"")</f>
        <v>2</v>
      </c>
      <c r="BC1078" s="78" t="str">
        <f>REPLACE(INDEX(GroupVertices[Group], MATCH(Edges24[[#This Row],[Vertex 2]],GroupVertices[Vertex],0)),1,1,"")</f>
        <v>2</v>
      </c>
      <c r="BD1078" s="48"/>
      <c r="BE1078" s="49"/>
      <c r="BF1078" s="48"/>
      <c r="BG1078" s="49"/>
      <c r="BH1078" s="48"/>
      <c r="BI1078" s="49"/>
      <c r="BJ1078" s="48"/>
      <c r="BK1078" s="49"/>
      <c r="BL1078" s="48"/>
    </row>
    <row r="1079" spans="1:64" x14ac:dyDescent="0.25">
      <c r="A1079" s="64" t="s">
        <v>683</v>
      </c>
      <c r="B1079" s="64" t="s">
        <v>754</v>
      </c>
      <c r="C1079" s="65"/>
      <c r="D1079" s="66"/>
      <c r="E1079" s="67"/>
      <c r="F1079" s="68"/>
      <c r="G1079" s="65"/>
      <c r="H1079" s="69"/>
      <c r="I1079" s="70"/>
      <c r="J1079" s="70"/>
      <c r="K1079" s="34" t="s">
        <v>66</v>
      </c>
      <c r="L1079" s="77">
        <v>1618</v>
      </c>
      <c r="M1079" s="77"/>
      <c r="N1079" s="72"/>
      <c r="O1079" s="79" t="s">
        <v>999</v>
      </c>
      <c r="P1079" s="81">
        <v>43168.176412037035</v>
      </c>
      <c r="Q1079" s="79" t="s">
        <v>1886</v>
      </c>
      <c r="R1079" s="83" t="s">
        <v>2274</v>
      </c>
      <c r="S1079" s="79" t="s">
        <v>2519</v>
      </c>
      <c r="T1079" s="79" t="s">
        <v>3082</v>
      </c>
      <c r="U1079" s="83" t="s">
        <v>3410</v>
      </c>
      <c r="V1079" s="83" t="s">
        <v>3410</v>
      </c>
      <c r="W1079" s="81">
        <v>43168.176412037035</v>
      </c>
      <c r="X1079" s="83" t="s">
        <v>4954</v>
      </c>
      <c r="Y1079" s="79"/>
      <c r="Z1079" s="79"/>
      <c r="AA1079" s="85" t="s">
        <v>6162</v>
      </c>
      <c r="AB1079" s="79"/>
      <c r="AC1079" s="79" t="b">
        <v>0</v>
      </c>
      <c r="AD1079" s="79">
        <v>6</v>
      </c>
      <c r="AE1079" s="85" t="s">
        <v>6296</v>
      </c>
      <c r="AF1079" s="79" t="b">
        <v>0</v>
      </c>
      <c r="AG1079" s="79" t="s">
        <v>6304</v>
      </c>
      <c r="AH1079" s="79"/>
      <c r="AI1079" s="85" t="s">
        <v>6296</v>
      </c>
      <c r="AJ1079" s="79" t="b">
        <v>0</v>
      </c>
      <c r="AK1079" s="79">
        <v>4</v>
      </c>
      <c r="AL1079" s="85" t="s">
        <v>6296</v>
      </c>
      <c r="AM1079" s="79" t="s">
        <v>6330</v>
      </c>
      <c r="AN1079" s="79" t="b">
        <v>0</v>
      </c>
      <c r="AO1079" s="85" t="s">
        <v>6162</v>
      </c>
      <c r="AP1079" s="79" t="s">
        <v>6415</v>
      </c>
      <c r="AQ1079" s="79">
        <v>0</v>
      </c>
      <c r="AR1079" s="79">
        <v>0</v>
      </c>
      <c r="AS1079" s="79"/>
      <c r="AT1079" s="79"/>
      <c r="AU1079" s="79"/>
      <c r="AV1079" s="79"/>
      <c r="AW1079" s="79"/>
      <c r="AX1079" s="79"/>
      <c r="AY1079" s="79"/>
      <c r="AZ1079" s="79"/>
      <c r="BA1079">
        <v>38</v>
      </c>
      <c r="BB1079" s="78" t="str">
        <f>REPLACE(INDEX(GroupVertices[Group], MATCH(Edges24[[#This Row],[Vertex 1]],GroupVertices[Vertex],0)),1,1,"")</f>
        <v>2</v>
      </c>
      <c r="BC1079" s="78" t="str">
        <f>REPLACE(INDEX(GroupVertices[Group], MATCH(Edges24[[#This Row],[Vertex 2]],GroupVertices[Vertex],0)),1,1,"")</f>
        <v>2</v>
      </c>
      <c r="BD1079" s="48">
        <v>0</v>
      </c>
      <c r="BE1079" s="49">
        <v>0</v>
      </c>
      <c r="BF1079" s="48">
        <v>0</v>
      </c>
      <c r="BG1079" s="49">
        <v>0</v>
      </c>
      <c r="BH1079" s="48">
        <v>0</v>
      </c>
      <c r="BI1079" s="49">
        <v>0</v>
      </c>
      <c r="BJ1079" s="48">
        <v>23</v>
      </c>
      <c r="BK1079" s="49">
        <v>100</v>
      </c>
      <c r="BL1079" s="48">
        <v>23</v>
      </c>
    </row>
    <row r="1080" spans="1:64" x14ac:dyDescent="0.25">
      <c r="A1080" s="64" t="s">
        <v>683</v>
      </c>
      <c r="B1080" s="64" t="s">
        <v>754</v>
      </c>
      <c r="C1080" s="65"/>
      <c r="D1080" s="66"/>
      <c r="E1080" s="67"/>
      <c r="F1080" s="68"/>
      <c r="G1080" s="65"/>
      <c r="H1080" s="69"/>
      <c r="I1080" s="70"/>
      <c r="J1080" s="70"/>
      <c r="K1080" s="34" t="s">
        <v>66</v>
      </c>
      <c r="L1080" s="77">
        <v>1619</v>
      </c>
      <c r="M1080" s="77"/>
      <c r="N1080" s="72"/>
      <c r="O1080" s="79" t="s">
        <v>999</v>
      </c>
      <c r="P1080" s="81">
        <v>43167.871122685188</v>
      </c>
      <c r="Q1080" s="79" t="s">
        <v>1887</v>
      </c>
      <c r="R1080" s="83" t="s">
        <v>2095</v>
      </c>
      <c r="S1080" s="79" t="s">
        <v>2519</v>
      </c>
      <c r="T1080" s="79" t="s">
        <v>3083</v>
      </c>
      <c r="U1080" s="83" t="s">
        <v>3411</v>
      </c>
      <c r="V1080" s="83" t="s">
        <v>3411</v>
      </c>
      <c r="W1080" s="81">
        <v>43167.871122685188</v>
      </c>
      <c r="X1080" s="83" t="s">
        <v>4955</v>
      </c>
      <c r="Y1080" s="79"/>
      <c r="Z1080" s="79"/>
      <c r="AA1080" s="85" t="s">
        <v>6163</v>
      </c>
      <c r="AB1080" s="79"/>
      <c r="AC1080" s="79" t="b">
        <v>0</v>
      </c>
      <c r="AD1080" s="79">
        <v>12</v>
      </c>
      <c r="AE1080" s="85" t="s">
        <v>6296</v>
      </c>
      <c r="AF1080" s="79" t="b">
        <v>0</v>
      </c>
      <c r="AG1080" s="79" t="s">
        <v>6304</v>
      </c>
      <c r="AH1080" s="79"/>
      <c r="AI1080" s="85" t="s">
        <v>6296</v>
      </c>
      <c r="AJ1080" s="79" t="b">
        <v>0</v>
      </c>
      <c r="AK1080" s="79">
        <v>7</v>
      </c>
      <c r="AL1080" s="85" t="s">
        <v>6296</v>
      </c>
      <c r="AM1080" s="79" t="s">
        <v>6328</v>
      </c>
      <c r="AN1080" s="79" t="b">
        <v>0</v>
      </c>
      <c r="AO1080" s="85" t="s">
        <v>6163</v>
      </c>
      <c r="AP1080" s="79" t="s">
        <v>6415</v>
      </c>
      <c r="AQ1080" s="79">
        <v>0</v>
      </c>
      <c r="AR1080" s="79">
        <v>0</v>
      </c>
      <c r="AS1080" s="79"/>
      <c r="AT1080" s="79"/>
      <c r="AU1080" s="79"/>
      <c r="AV1080" s="79"/>
      <c r="AW1080" s="79"/>
      <c r="AX1080" s="79"/>
      <c r="AY1080" s="79"/>
      <c r="AZ1080" s="79"/>
      <c r="BA1080">
        <v>38</v>
      </c>
      <c r="BB1080" s="78" t="str">
        <f>REPLACE(INDEX(GroupVertices[Group], MATCH(Edges24[[#This Row],[Vertex 1]],GroupVertices[Vertex],0)),1,1,"")</f>
        <v>2</v>
      </c>
      <c r="BC1080" s="78" t="str">
        <f>REPLACE(INDEX(GroupVertices[Group], MATCH(Edges24[[#This Row],[Vertex 2]],GroupVertices[Vertex],0)),1,1,"")</f>
        <v>2</v>
      </c>
      <c r="BD1080" s="48">
        <v>0</v>
      </c>
      <c r="BE1080" s="49">
        <v>0</v>
      </c>
      <c r="BF1080" s="48">
        <v>0</v>
      </c>
      <c r="BG1080" s="49">
        <v>0</v>
      </c>
      <c r="BH1080" s="48">
        <v>0</v>
      </c>
      <c r="BI1080" s="49">
        <v>0</v>
      </c>
      <c r="BJ1080" s="48">
        <v>22</v>
      </c>
      <c r="BK1080" s="49">
        <v>100</v>
      </c>
      <c r="BL1080" s="48">
        <v>22</v>
      </c>
    </row>
    <row r="1081" spans="1:64" x14ac:dyDescent="0.25">
      <c r="A1081" s="64" t="s">
        <v>683</v>
      </c>
      <c r="B1081" s="64" t="s">
        <v>754</v>
      </c>
      <c r="C1081" s="65"/>
      <c r="D1081" s="66"/>
      <c r="E1081" s="67"/>
      <c r="F1081" s="68"/>
      <c r="G1081" s="65"/>
      <c r="H1081" s="69"/>
      <c r="I1081" s="70"/>
      <c r="J1081" s="70"/>
      <c r="K1081" s="34" t="s">
        <v>66</v>
      </c>
      <c r="L1081" s="77">
        <v>1620</v>
      </c>
      <c r="M1081" s="77"/>
      <c r="N1081" s="72"/>
      <c r="O1081" s="79" t="s">
        <v>999</v>
      </c>
      <c r="P1081" s="81">
        <v>43168.556967592594</v>
      </c>
      <c r="Q1081" s="79" t="s">
        <v>1888</v>
      </c>
      <c r="R1081" s="83" t="s">
        <v>2102</v>
      </c>
      <c r="S1081" s="79" t="s">
        <v>2519</v>
      </c>
      <c r="T1081" s="79" t="s">
        <v>3084</v>
      </c>
      <c r="U1081" s="83" t="s">
        <v>3412</v>
      </c>
      <c r="V1081" s="83" t="s">
        <v>3412</v>
      </c>
      <c r="W1081" s="81">
        <v>43168.556967592594</v>
      </c>
      <c r="X1081" s="83" t="s">
        <v>4956</v>
      </c>
      <c r="Y1081" s="79"/>
      <c r="Z1081" s="79"/>
      <c r="AA1081" s="85" t="s">
        <v>6164</v>
      </c>
      <c r="AB1081" s="79"/>
      <c r="AC1081" s="79" t="b">
        <v>0</v>
      </c>
      <c r="AD1081" s="79">
        <v>6</v>
      </c>
      <c r="AE1081" s="85" t="s">
        <v>6296</v>
      </c>
      <c r="AF1081" s="79" t="b">
        <v>0</v>
      </c>
      <c r="AG1081" s="79" t="s">
        <v>6304</v>
      </c>
      <c r="AH1081" s="79"/>
      <c r="AI1081" s="85" t="s">
        <v>6296</v>
      </c>
      <c r="AJ1081" s="79" t="b">
        <v>0</v>
      </c>
      <c r="AK1081" s="79">
        <v>5</v>
      </c>
      <c r="AL1081" s="85" t="s">
        <v>6296</v>
      </c>
      <c r="AM1081" s="79" t="s">
        <v>6330</v>
      </c>
      <c r="AN1081" s="79" t="b">
        <v>0</v>
      </c>
      <c r="AO1081" s="85" t="s">
        <v>6164</v>
      </c>
      <c r="AP1081" s="79" t="s">
        <v>6415</v>
      </c>
      <c r="AQ1081" s="79">
        <v>0</v>
      </c>
      <c r="AR1081" s="79">
        <v>0</v>
      </c>
      <c r="AS1081" s="79"/>
      <c r="AT1081" s="79"/>
      <c r="AU1081" s="79"/>
      <c r="AV1081" s="79"/>
      <c r="AW1081" s="79"/>
      <c r="AX1081" s="79"/>
      <c r="AY1081" s="79"/>
      <c r="AZ1081" s="79"/>
      <c r="BA1081">
        <v>38</v>
      </c>
      <c r="BB1081" s="78" t="str">
        <f>REPLACE(INDEX(GroupVertices[Group], MATCH(Edges24[[#This Row],[Vertex 1]],GroupVertices[Vertex],0)),1,1,"")</f>
        <v>2</v>
      </c>
      <c r="BC1081" s="78" t="str">
        <f>REPLACE(INDEX(GroupVertices[Group], MATCH(Edges24[[#This Row],[Vertex 2]],GroupVertices[Vertex],0)),1,1,"")</f>
        <v>2</v>
      </c>
      <c r="BD1081" s="48">
        <v>1</v>
      </c>
      <c r="BE1081" s="49">
        <v>3.8461538461538463</v>
      </c>
      <c r="BF1081" s="48">
        <v>1</v>
      </c>
      <c r="BG1081" s="49">
        <v>3.8461538461538463</v>
      </c>
      <c r="BH1081" s="48">
        <v>0</v>
      </c>
      <c r="BI1081" s="49">
        <v>0</v>
      </c>
      <c r="BJ1081" s="48">
        <v>24</v>
      </c>
      <c r="BK1081" s="49">
        <v>92.307692307692307</v>
      </c>
      <c r="BL1081" s="48">
        <v>26</v>
      </c>
    </row>
    <row r="1082" spans="1:64" x14ac:dyDescent="0.25">
      <c r="A1082" s="64" t="s">
        <v>683</v>
      </c>
      <c r="B1082" s="64" t="s">
        <v>754</v>
      </c>
      <c r="C1082" s="65"/>
      <c r="D1082" s="66"/>
      <c r="E1082" s="67"/>
      <c r="F1082" s="68"/>
      <c r="G1082" s="65"/>
      <c r="H1082" s="69"/>
      <c r="I1082" s="70"/>
      <c r="J1082" s="70"/>
      <c r="K1082" s="34" t="s">
        <v>66</v>
      </c>
      <c r="L1082" s="77">
        <v>1621</v>
      </c>
      <c r="M1082" s="77"/>
      <c r="N1082" s="72"/>
      <c r="O1082" s="79" t="s">
        <v>999</v>
      </c>
      <c r="P1082" s="81">
        <v>43169.546643518515</v>
      </c>
      <c r="Q1082" s="79" t="s">
        <v>1889</v>
      </c>
      <c r="R1082" s="83" t="s">
        <v>2471</v>
      </c>
      <c r="S1082" s="79" t="s">
        <v>2608</v>
      </c>
      <c r="T1082" s="79" t="s">
        <v>3085</v>
      </c>
      <c r="U1082" s="83" t="s">
        <v>3413</v>
      </c>
      <c r="V1082" s="83" t="s">
        <v>3413</v>
      </c>
      <c r="W1082" s="81">
        <v>43169.546643518515</v>
      </c>
      <c r="X1082" s="83" t="s">
        <v>4957</v>
      </c>
      <c r="Y1082" s="79"/>
      <c r="Z1082" s="79"/>
      <c r="AA1082" s="85" t="s">
        <v>6165</v>
      </c>
      <c r="AB1082" s="79"/>
      <c r="AC1082" s="79" t="b">
        <v>0</v>
      </c>
      <c r="AD1082" s="79">
        <v>3</v>
      </c>
      <c r="AE1082" s="85" t="s">
        <v>6296</v>
      </c>
      <c r="AF1082" s="79" t="b">
        <v>0</v>
      </c>
      <c r="AG1082" s="79" t="s">
        <v>6304</v>
      </c>
      <c r="AH1082" s="79"/>
      <c r="AI1082" s="85" t="s">
        <v>6296</v>
      </c>
      <c r="AJ1082" s="79" t="b">
        <v>0</v>
      </c>
      <c r="AK1082" s="79">
        <v>8</v>
      </c>
      <c r="AL1082" s="85" t="s">
        <v>6296</v>
      </c>
      <c r="AM1082" s="79" t="s">
        <v>6330</v>
      </c>
      <c r="AN1082" s="79" t="b">
        <v>0</v>
      </c>
      <c r="AO1082" s="85" t="s">
        <v>6165</v>
      </c>
      <c r="AP1082" s="79" t="s">
        <v>6415</v>
      </c>
      <c r="AQ1082" s="79">
        <v>0</v>
      </c>
      <c r="AR1082" s="79">
        <v>0</v>
      </c>
      <c r="AS1082" s="79"/>
      <c r="AT1082" s="79"/>
      <c r="AU1082" s="79"/>
      <c r="AV1082" s="79"/>
      <c r="AW1082" s="79"/>
      <c r="AX1082" s="79"/>
      <c r="AY1082" s="79"/>
      <c r="AZ1082" s="79"/>
      <c r="BA1082">
        <v>38</v>
      </c>
      <c r="BB1082" s="78" t="str">
        <f>REPLACE(INDEX(GroupVertices[Group], MATCH(Edges24[[#This Row],[Vertex 1]],GroupVertices[Vertex],0)),1,1,"")</f>
        <v>2</v>
      </c>
      <c r="BC1082" s="78" t="str">
        <f>REPLACE(INDEX(GroupVertices[Group], MATCH(Edges24[[#This Row],[Vertex 2]],GroupVertices[Vertex],0)),1,1,"")</f>
        <v>2</v>
      </c>
      <c r="BD1082" s="48">
        <v>0</v>
      </c>
      <c r="BE1082" s="49">
        <v>0</v>
      </c>
      <c r="BF1082" s="48">
        <v>0</v>
      </c>
      <c r="BG1082" s="49">
        <v>0</v>
      </c>
      <c r="BH1082" s="48">
        <v>0</v>
      </c>
      <c r="BI1082" s="49">
        <v>0</v>
      </c>
      <c r="BJ1082" s="48">
        <v>23</v>
      </c>
      <c r="BK1082" s="49">
        <v>100</v>
      </c>
      <c r="BL1082" s="48">
        <v>23</v>
      </c>
    </row>
    <row r="1083" spans="1:64" x14ac:dyDescent="0.25">
      <c r="A1083" s="64" t="s">
        <v>683</v>
      </c>
      <c r="B1083" s="64" t="s">
        <v>754</v>
      </c>
      <c r="C1083" s="65"/>
      <c r="D1083" s="66"/>
      <c r="E1083" s="67"/>
      <c r="F1083" s="68"/>
      <c r="G1083" s="65"/>
      <c r="H1083" s="69"/>
      <c r="I1083" s="70"/>
      <c r="J1083" s="70"/>
      <c r="K1083" s="34" t="s">
        <v>66</v>
      </c>
      <c r="L1083" s="77">
        <v>1622</v>
      </c>
      <c r="M1083" s="77"/>
      <c r="N1083" s="72"/>
      <c r="O1083" s="79" t="s">
        <v>999</v>
      </c>
      <c r="P1083" s="81">
        <v>43170.588229166664</v>
      </c>
      <c r="Q1083" s="79" t="s">
        <v>1890</v>
      </c>
      <c r="R1083" s="83" t="s">
        <v>2146</v>
      </c>
      <c r="S1083" s="79" t="s">
        <v>2519</v>
      </c>
      <c r="T1083" s="79" t="s">
        <v>3086</v>
      </c>
      <c r="U1083" s="83" t="s">
        <v>3414</v>
      </c>
      <c r="V1083" s="83" t="s">
        <v>3414</v>
      </c>
      <c r="W1083" s="81">
        <v>43170.588229166664</v>
      </c>
      <c r="X1083" s="83" t="s">
        <v>4958</v>
      </c>
      <c r="Y1083" s="79"/>
      <c r="Z1083" s="79"/>
      <c r="AA1083" s="85" t="s">
        <v>6166</v>
      </c>
      <c r="AB1083" s="79"/>
      <c r="AC1083" s="79" t="b">
        <v>0</v>
      </c>
      <c r="AD1083" s="79">
        <v>3</v>
      </c>
      <c r="AE1083" s="85" t="s">
        <v>6296</v>
      </c>
      <c r="AF1083" s="79" t="b">
        <v>0</v>
      </c>
      <c r="AG1083" s="79" t="s">
        <v>6304</v>
      </c>
      <c r="AH1083" s="79"/>
      <c r="AI1083" s="85" t="s">
        <v>6296</v>
      </c>
      <c r="AJ1083" s="79" t="b">
        <v>0</v>
      </c>
      <c r="AK1083" s="79">
        <v>2</v>
      </c>
      <c r="AL1083" s="85" t="s">
        <v>6296</v>
      </c>
      <c r="AM1083" s="79" t="s">
        <v>6330</v>
      </c>
      <c r="AN1083" s="79" t="b">
        <v>0</v>
      </c>
      <c r="AO1083" s="85" t="s">
        <v>6166</v>
      </c>
      <c r="AP1083" s="79" t="s">
        <v>6415</v>
      </c>
      <c r="AQ1083" s="79">
        <v>0</v>
      </c>
      <c r="AR1083" s="79">
        <v>0</v>
      </c>
      <c r="AS1083" s="79"/>
      <c r="AT1083" s="79"/>
      <c r="AU1083" s="79"/>
      <c r="AV1083" s="79"/>
      <c r="AW1083" s="79"/>
      <c r="AX1083" s="79"/>
      <c r="AY1083" s="79"/>
      <c r="AZ1083" s="79"/>
      <c r="BA1083">
        <v>38</v>
      </c>
      <c r="BB1083" s="78" t="str">
        <f>REPLACE(INDEX(GroupVertices[Group], MATCH(Edges24[[#This Row],[Vertex 1]],GroupVertices[Vertex],0)),1,1,"")</f>
        <v>2</v>
      </c>
      <c r="BC1083" s="78" t="str">
        <f>REPLACE(INDEX(GroupVertices[Group], MATCH(Edges24[[#This Row],[Vertex 2]],GroupVertices[Vertex],0)),1,1,"")</f>
        <v>2</v>
      </c>
      <c r="BD1083" s="48">
        <v>2</v>
      </c>
      <c r="BE1083" s="49">
        <v>8.695652173913043</v>
      </c>
      <c r="BF1083" s="48">
        <v>0</v>
      </c>
      <c r="BG1083" s="49">
        <v>0</v>
      </c>
      <c r="BH1083" s="48">
        <v>0</v>
      </c>
      <c r="BI1083" s="49">
        <v>0</v>
      </c>
      <c r="BJ1083" s="48">
        <v>21</v>
      </c>
      <c r="BK1083" s="49">
        <v>91.304347826086953</v>
      </c>
      <c r="BL1083" s="48">
        <v>23</v>
      </c>
    </row>
    <row r="1084" spans="1:64" x14ac:dyDescent="0.25">
      <c r="A1084" s="64" t="s">
        <v>683</v>
      </c>
      <c r="B1084" s="64" t="s">
        <v>754</v>
      </c>
      <c r="C1084" s="65"/>
      <c r="D1084" s="66"/>
      <c r="E1084" s="67"/>
      <c r="F1084" s="68"/>
      <c r="G1084" s="65"/>
      <c r="H1084" s="69"/>
      <c r="I1084" s="70"/>
      <c r="J1084" s="70"/>
      <c r="K1084" s="34" t="s">
        <v>66</v>
      </c>
      <c r="L1084" s="77">
        <v>1623</v>
      </c>
      <c r="M1084" s="77"/>
      <c r="N1084" s="72"/>
      <c r="O1084" s="79" t="s">
        <v>999</v>
      </c>
      <c r="P1084" s="81">
        <v>43170.854409722226</v>
      </c>
      <c r="Q1084" s="79" t="s">
        <v>1891</v>
      </c>
      <c r="R1084" s="83" t="s">
        <v>2149</v>
      </c>
      <c r="S1084" s="79" t="s">
        <v>2519</v>
      </c>
      <c r="T1084" s="79" t="s">
        <v>3087</v>
      </c>
      <c r="U1084" s="83" t="s">
        <v>3415</v>
      </c>
      <c r="V1084" s="83" t="s">
        <v>3415</v>
      </c>
      <c r="W1084" s="81">
        <v>43170.854409722226</v>
      </c>
      <c r="X1084" s="83" t="s">
        <v>4959</v>
      </c>
      <c r="Y1084" s="79"/>
      <c r="Z1084" s="79"/>
      <c r="AA1084" s="85" t="s">
        <v>6167</v>
      </c>
      <c r="AB1084" s="79"/>
      <c r="AC1084" s="79" t="b">
        <v>0</v>
      </c>
      <c r="AD1084" s="79">
        <v>11</v>
      </c>
      <c r="AE1084" s="85" t="s">
        <v>6296</v>
      </c>
      <c r="AF1084" s="79" t="b">
        <v>0</v>
      </c>
      <c r="AG1084" s="79" t="s">
        <v>6304</v>
      </c>
      <c r="AH1084" s="79"/>
      <c r="AI1084" s="85" t="s">
        <v>6296</v>
      </c>
      <c r="AJ1084" s="79" t="b">
        <v>0</v>
      </c>
      <c r="AK1084" s="79">
        <v>9</v>
      </c>
      <c r="AL1084" s="85" t="s">
        <v>6296</v>
      </c>
      <c r="AM1084" s="79" t="s">
        <v>6328</v>
      </c>
      <c r="AN1084" s="79" t="b">
        <v>0</v>
      </c>
      <c r="AO1084" s="85" t="s">
        <v>6167</v>
      </c>
      <c r="AP1084" s="79" t="s">
        <v>6415</v>
      </c>
      <c r="AQ1084" s="79">
        <v>0</v>
      </c>
      <c r="AR1084" s="79">
        <v>0</v>
      </c>
      <c r="AS1084" s="79"/>
      <c r="AT1084" s="79"/>
      <c r="AU1084" s="79"/>
      <c r="AV1084" s="79"/>
      <c r="AW1084" s="79"/>
      <c r="AX1084" s="79"/>
      <c r="AY1084" s="79"/>
      <c r="AZ1084" s="79"/>
      <c r="BA1084">
        <v>38</v>
      </c>
      <c r="BB1084" s="78" t="str">
        <f>REPLACE(INDEX(GroupVertices[Group], MATCH(Edges24[[#This Row],[Vertex 1]],GroupVertices[Vertex],0)),1,1,"")</f>
        <v>2</v>
      </c>
      <c r="BC1084" s="78" t="str">
        <f>REPLACE(INDEX(GroupVertices[Group], MATCH(Edges24[[#This Row],[Vertex 2]],GroupVertices[Vertex],0)),1,1,"")</f>
        <v>2</v>
      </c>
      <c r="BD1084" s="48">
        <v>0</v>
      </c>
      <c r="BE1084" s="49">
        <v>0</v>
      </c>
      <c r="BF1084" s="48">
        <v>1</v>
      </c>
      <c r="BG1084" s="49">
        <v>3.125</v>
      </c>
      <c r="BH1084" s="48">
        <v>0</v>
      </c>
      <c r="BI1084" s="49">
        <v>0</v>
      </c>
      <c r="BJ1084" s="48">
        <v>31</v>
      </c>
      <c r="BK1084" s="49">
        <v>96.875</v>
      </c>
      <c r="BL1084" s="48">
        <v>32</v>
      </c>
    </row>
    <row r="1085" spans="1:64" x14ac:dyDescent="0.25">
      <c r="A1085" s="64" t="s">
        <v>683</v>
      </c>
      <c r="B1085" s="64" t="s">
        <v>754</v>
      </c>
      <c r="C1085" s="65"/>
      <c r="D1085" s="66"/>
      <c r="E1085" s="67"/>
      <c r="F1085" s="68"/>
      <c r="G1085" s="65"/>
      <c r="H1085" s="69"/>
      <c r="I1085" s="70"/>
      <c r="J1085" s="70"/>
      <c r="K1085" s="34" t="s">
        <v>66</v>
      </c>
      <c r="L1085" s="77">
        <v>1625</v>
      </c>
      <c r="M1085" s="77"/>
      <c r="N1085" s="72"/>
      <c r="O1085" s="79" t="s">
        <v>999</v>
      </c>
      <c r="P1085" s="81">
        <v>43174.556967592594</v>
      </c>
      <c r="Q1085" s="79" t="s">
        <v>1892</v>
      </c>
      <c r="R1085" s="83" t="s">
        <v>2146</v>
      </c>
      <c r="S1085" s="79" t="s">
        <v>2519</v>
      </c>
      <c r="T1085" s="79" t="s">
        <v>3088</v>
      </c>
      <c r="U1085" s="83" t="s">
        <v>3416</v>
      </c>
      <c r="V1085" s="83" t="s">
        <v>3416</v>
      </c>
      <c r="W1085" s="81">
        <v>43174.556967592594</v>
      </c>
      <c r="X1085" s="83" t="s">
        <v>4960</v>
      </c>
      <c r="Y1085" s="79"/>
      <c r="Z1085" s="79"/>
      <c r="AA1085" s="85" t="s">
        <v>6168</v>
      </c>
      <c r="AB1085" s="79"/>
      <c r="AC1085" s="79" t="b">
        <v>0</v>
      </c>
      <c r="AD1085" s="79">
        <v>4</v>
      </c>
      <c r="AE1085" s="85" t="s">
        <v>6296</v>
      </c>
      <c r="AF1085" s="79" t="b">
        <v>0</v>
      </c>
      <c r="AG1085" s="79" t="s">
        <v>6304</v>
      </c>
      <c r="AH1085" s="79"/>
      <c r="AI1085" s="85" t="s">
        <v>6296</v>
      </c>
      <c r="AJ1085" s="79" t="b">
        <v>0</v>
      </c>
      <c r="AK1085" s="79">
        <v>7</v>
      </c>
      <c r="AL1085" s="85" t="s">
        <v>6296</v>
      </c>
      <c r="AM1085" s="79" t="s">
        <v>6330</v>
      </c>
      <c r="AN1085" s="79" t="b">
        <v>0</v>
      </c>
      <c r="AO1085" s="85" t="s">
        <v>6168</v>
      </c>
      <c r="AP1085" s="79" t="s">
        <v>6415</v>
      </c>
      <c r="AQ1085" s="79">
        <v>0</v>
      </c>
      <c r="AR1085" s="79">
        <v>0</v>
      </c>
      <c r="AS1085" s="79"/>
      <c r="AT1085" s="79"/>
      <c r="AU1085" s="79"/>
      <c r="AV1085" s="79"/>
      <c r="AW1085" s="79"/>
      <c r="AX1085" s="79"/>
      <c r="AY1085" s="79"/>
      <c r="AZ1085" s="79"/>
      <c r="BA1085">
        <v>38</v>
      </c>
      <c r="BB1085" s="78" t="str">
        <f>REPLACE(INDEX(GroupVertices[Group], MATCH(Edges24[[#This Row],[Vertex 1]],GroupVertices[Vertex],0)),1,1,"")</f>
        <v>2</v>
      </c>
      <c r="BC1085" s="78" t="str">
        <f>REPLACE(INDEX(GroupVertices[Group], MATCH(Edges24[[#This Row],[Vertex 2]],GroupVertices[Vertex],0)),1,1,"")</f>
        <v>2</v>
      </c>
      <c r="BD1085" s="48">
        <v>0</v>
      </c>
      <c r="BE1085" s="49">
        <v>0</v>
      </c>
      <c r="BF1085" s="48">
        <v>0</v>
      </c>
      <c r="BG1085" s="49">
        <v>0</v>
      </c>
      <c r="BH1085" s="48">
        <v>0</v>
      </c>
      <c r="BI1085" s="49">
        <v>0</v>
      </c>
      <c r="BJ1085" s="48">
        <v>25</v>
      </c>
      <c r="BK1085" s="49">
        <v>100</v>
      </c>
      <c r="BL1085" s="48">
        <v>25</v>
      </c>
    </row>
    <row r="1086" spans="1:64" x14ac:dyDescent="0.25">
      <c r="A1086" s="64" t="s">
        <v>683</v>
      </c>
      <c r="B1086" s="64" t="s">
        <v>754</v>
      </c>
      <c r="C1086" s="65"/>
      <c r="D1086" s="66"/>
      <c r="E1086" s="67"/>
      <c r="F1086" s="68"/>
      <c r="G1086" s="65"/>
      <c r="H1086" s="69"/>
      <c r="I1086" s="70"/>
      <c r="J1086" s="70"/>
      <c r="K1086" s="34" t="s">
        <v>66</v>
      </c>
      <c r="L1086" s="77">
        <v>1627</v>
      </c>
      <c r="M1086" s="77"/>
      <c r="N1086" s="72"/>
      <c r="O1086" s="79" t="s">
        <v>999</v>
      </c>
      <c r="P1086" s="81">
        <v>43174.512384259258</v>
      </c>
      <c r="Q1086" s="79" t="s">
        <v>1893</v>
      </c>
      <c r="R1086" s="83" t="s">
        <v>2309</v>
      </c>
      <c r="S1086" s="79" t="s">
        <v>2518</v>
      </c>
      <c r="T1086" s="79" t="s">
        <v>3089</v>
      </c>
      <c r="U1086" s="79"/>
      <c r="V1086" s="83" t="s">
        <v>3872</v>
      </c>
      <c r="W1086" s="81">
        <v>43174.512384259258</v>
      </c>
      <c r="X1086" s="83" t="s">
        <v>4961</v>
      </c>
      <c r="Y1086" s="79"/>
      <c r="Z1086" s="79"/>
      <c r="AA1086" s="85" t="s">
        <v>6169</v>
      </c>
      <c r="AB1086" s="79"/>
      <c r="AC1086" s="79" t="b">
        <v>0</v>
      </c>
      <c r="AD1086" s="79">
        <v>9</v>
      </c>
      <c r="AE1086" s="85" t="s">
        <v>6296</v>
      </c>
      <c r="AF1086" s="79" t="b">
        <v>0</v>
      </c>
      <c r="AG1086" s="79" t="s">
        <v>6304</v>
      </c>
      <c r="AH1086" s="79"/>
      <c r="AI1086" s="85" t="s">
        <v>6296</v>
      </c>
      <c r="AJ1086" s="79" t="b">
        <v>0</v>
      </c>
      <c r="AK1086" s="79">
        <v>14</v>
      </c>
      <c r="AL1086" s="85" t="s">
        <v>6296</v>
      </c>
      <c r="AM1086" s="79" t="s">
        <v>6330</v>
      </c>
      <c r="AN1086" s="79" t="b">
        <v>0</v>
      </c>
      <c r="AO1086" s="85" t="s">
        <v>6169</v>
      </c>
      <c r="AP1086" s="79" t="s">
        <v>6415</v>
      </c>
      <c r="AQ1086" s="79">
        <v>0</v>
      </c>
      <c r="AR1086" s="79">
        <v>0</v>
      </c>
      <c r="AS1086" s="79"/>
      <c r="AT1086" s="79"/>
      <c r="AU1086" s="79"/>
      <c r="AV1086" s="79"/>
      <c r="AW1086" s="79"/>
      <c r="AX1086" s="79"/>
      <c r="AY1086" s="79"/>
      <c r="AZ1086" s="79"/>
      <c r="BA1086">
        <v>38</v>
      </c>
      <c r="BB1086" s="78" t="str">
        <f>REPLACE(INDEX(GroupVertices[Group], MATCH(Edges24[[#This Row],[Vertex 1]],GroupVertices[Vertex],0)),1,1,"")</f>
        <v>2</v>
      </c>
      <c r="BC1086" s="78" t="str">
        <f>REPLACE(INDEX(GroupVertices[Group], MATCH(Edges24[[#This Row],[Vertex 2]],GroupVertices[Vertex],0)),1,1,"")</f>
        <v>2</v>
      </c>
      <c r="BD1086" s="48">
        <v>0</v>
      </c>
      <c r="BE1086" s="49">
        <v>0</v>
      </c>
      <c r="BF1086" s="48">
        <v>0</v>
      </c>
      <c r="BG1086" s="49">
        <v>0</v>
      </c>
      <c r="BH1086" s="48">
        <v>0</v>
      </c>
      <c r="BI1086" s="49">
        <v>0</v>
      </c>
      <c r="BJ1086" s="48">
        <v>25</v>
      </c>
      <c r="BK1086" s="49">
        <v>100</v>
      </c>
      <c r="BL1086" s="48">
        <v>25</v>
      </c>
    </row>
    <row r="1087" spans="1:64" x14ac:dyDescent="0.25">
      <c r="A1087" s="64" t="s">
        <v>683</v>
      </c>
      <c r="B1087" s="64" t="s">
        <v>754</v>
      </c>
      <c r="C1087" s="65"/>
      <c r="D1087" s="66"/>
      <c r="E1087" s="67"/>
      <c r="F1087" s="68"/>
      <c r="G1087" s="65"/>
      <c r="H1087" s="69"/>
      <c r="I1087" s="70"/>
      <c r="J1087" s="70"/>
      <c r="K1087" s="34" t="s">
        <v>66</v>
      </c>
      <c r="L1087" s="77">
        <v>1628</v>
      </c>
      <c r="M1087" s="77"/>
      <c r="N1087" s="72"/>
      <c r="O1087" s="79" t="s">
        <v>999</v>
      </c>
      <c r="P1087" s="81">
        <v>43174.502800925926</v>
      </c>
      <c r="Q1087" s="79" t="s">
        <v>1894</v>
      </c>
      <c r="R1087" s="83" t="s">
        <v>2308</v>
      </c>
      <c r="S1087" s="79" t="s">
        <v>2518</v>
      </c>
      <c r="T1087" s="79" t="s">
        <v>3090</v>
      </c>
      <c r="U1087" s="79"/>
      <c r="V1087" s="83" t="s">
        <v>3872</v>
      </c>
      <c r="W1087" s="81">
        <v>43174.502800925926</v>
      </c>
      <c r="X1087" s="83" t="s">
        <v>4962</v>
      </c>
      <c r="Y1087" s="79"/>
      <c r="Z1087" s="79"/>
      <c r="AA1087" s="85" t="s">
        <v>6170</v>
      </c>
      <c r="AB1087" s="79"/>
      <c r="AC1087" s="79" t="b">
        <v>0</v>
      </c>
      <c r="AD1087" s="79">
        <v>13</v>
      </c>
      <c r="AE1087" s="85" t="s">
        <v>6296</v>
      </c>
      <c r="AF1087" s="79" t="b">
        <v>0</v>
      </c>
      <c r="AG1087" s="79" t="s">
        <v>6304</v>
      </c>
      <c r="AH1087" s="79"/>
      <c r="AI1087" s="85" t="s">
        <v>6296</v>
      </c>
      <c r="AJ1087" s="79" t="b">
        <v>0</v>
      </c>
      <c r="AK1087" s="79">
        <v>10</v>
      </c>
      <c r="AL1087" s="85" t="s">
        <v>6296</v>
      </c>
      <c r="AM1087" s="79" t="s">
        <v>6330</v>
      </c>
      <c r="AN1087" s="79" t="b">
        <v>0</v>
      </c>
      <c r="AO1087" s="85" t="s">
        <v>6170</v>
      </c>
      <c r="AP1087" s="79" t="s">
        <v>6415</v>
      </c>
      <c r="AQ1087" s="79">
        <v>0</v>
      </c>
      <c r="AR1087" s="79">
        <v>0</v>
      </c>
      <c r="AS1087" s="79"/>
      <c r="AT1087" s="79"/>
      <c r="AU1087" s="79"/>
      <c r="AV1087" s="79"/>
      <c r="AW1087" s="79"/>
      <c r="AX1087" s="79"/>
      <c r="AY1087" s="79"/>
      <c r="AZ1087" s="79"/>
      <c r="BA1087">
        <v>38</v>
      </c>
      <c r="BB1087" s="78" t="str">
        <f>REPLACE(INDEX(GroupVertices[Group], MATCH(Edges24[[#This Row],[Vertex 1]],GroupVertices[Vertex],0)),1,1,"")</f>
        <v>2</v>
      </c>
      <c r="BC1087" s="78" t="str">
        <f>REPLACE(INDEX(GroupVertices[Group], MATCH(Edges24[[#This Row],[Vertex 2]],GroupVertices[Vertex],0)),1,1,"")</f>
        <v>2</v>
      </c>
      <c r="BD1087" s="48">
        <v>3</v>
      </c>
      <c r="BE1087" s="49">
        <v>11.538461538461538</v>
      </c>
      <c r="BF1087" s="48">
        <v>0</v>
      </c>
      <c r="BG1087" s="49">
        <v>0</v>
      </c>
      <c r="BH1087" s="48">
        <v>0</v>
      </c>
      <c r="BI1087" s="49">
        <v>0</v>
      </c>
      <c r="BJ1087" s="48">
        <v>23</v>
      </c>
      <c r="BK1087" s="49">
        <v>88.461538461538467</v>
      </c>
      <c r="BL1087" s="48">
        <v>26</v>
      </c>
    </row>
    <row r="1088" spans="1:64" x14ac:dyDescent="0.25">
      <c r="A1088" s="64" t="s">
        <v>683</v>
      </c>
      <c r="B1088" s="64" t="s">
        <v>754</v>
      </c>
      <c r="C1088" s="65"/>
      <c r="D1088" s="66"/>
      <c r="E1088" s="67"/>
      <c r="F1088" s="68"/>
      <c r="G1088" s="65"/>
      <c r="H1088" s="69"/>
      <c r="I1088" s="70"/>
      <c r="J1088" s="70"/>
      <c r="K1088" s="34" t="s">
        <v>66</v>
      </c>
      <c r="L1088" s="77">
        <v>1629</v>
      </c>
      <c r="M1088" s="77"/>
      <c r="N1088" s="72"/>
      <c r="O1088" s="79" t="s">
        <v>999</v>
      </c>
      <c r="P1088" s="81">
        <v>43175.409872685188</v>
      </c>
      <c r="Q1088" s="79" t="s">
        <v>1895</v>
      </c>
      <c r="R1088" s="83" t="s">
        <v>2310</v>
      </c>
      <c r="S1088" s="79" t="s">
        <v>2519</v>
      </c>
      <c r="T1088" s="79" t="s">
        <v>3091</v>
      </c>
      <c r="U1088" s="83" t="s">
        <v>3417</v>
      </c>
      <c r="V1088" s="83" t="s">
        <v>3417</v>
      </c>
      <c r="W1088" s="81">
        <v>43175.409872685188</v>
      </c>
      <c r="X1088" s="83" t="s">
        <v>4963</v>
      </c>
      <c r="Y1088" s="79"/>
      <c r="Z1088" s="79"/>
      <c r="AA1088" s="85" t="s">
        <v>6171</v>
      </c>
      <c r="AB1088" s="79"/>
      <c r="AC1088" s="79" t="b">
        <v>0</v>
      </c>
      <c r="AD1088" s="79">
        <v>4</v>
      </c>
      <c r="AE1088" s="85" t="s">
        <v>6296</v>
      </c>
      <c r="AF1088" s="79" t="b">
        <v>0</v>
      </c>
      <c r="AG1088" s="79" t="s">
        <v>6304</v>
      </c>
      <c r="AH1088" s="79"/>
      <c r="AI1088" s="85" t="s">
        <v>6296</v>
      </c>
      <c r="AJ1088" s="79" t="b">
        <v>0</v>
      </c>
      <c r="AK1088" s="79">
        <v>6</v>
      </c>
      <c r="AL1088" s="85" t="s">
        <v>6296</v>
      </c>
      <c r="AM1088" s="79" t="s">
        <v>6330</v>
      </c>
      <c r="AN1088" s="79" t="b">
        <v>0</v>
      </c>
      <c r="AO1088" s="85" t="s">
        <v>6171</v>
      </c>
      <c r="AP1088" s="79" t="s">
        <v>6415</v>
      </c>
      <c r="AQ1088" s="79">
        <v>0</v>
      </c>
      <c r="AR1088" s="79">
        <v>0</v>
      </c>
      <c r="AS1088" s="79"/>
      <c r="AT1088" s="79"/>
      <c r="AU1088" s="79"/>
      <c r="AV1088" s="79"/>
      <c r="AW1088" s="79"/>
      <c r="AX1088" s="79"/>
      <c r="AY1088" s="79"/>
      <c r="AZ1088" s="79"/>
      <c r="BA1088">
        <v>38</v>
      </c>
      <c r="BB1088" s="78" t="str">
        <f>REPLACE(INDEX(GroupVertices[Group], MATCH(Edges24[[#This Row],[Vertex 1]],GroupVertices[Vertex],0)),1,1,"")</f>
        <v>2</v>
      </c>
      <c r="BC1088" s="78" t="str">
        <f>REPLACE(INDEX(GroupVertices[Group], MATCH(Edges24[[#This Row],[Vertex 2]],GroupVertices[Vertex],0)),1,1,"")</f>
        <v>2</v>
      </c>
      <c r="BD1088" s="48">
        <v>0</v>
      </c>
      <c r="BE1088" s="49">
        <v>0</v>
      </c>
      <c r="BF1088" s="48">
        <v>0</v>
      </c>
      <c r="BG1088" s="49">
        <v>0</v>
      </c>
      <c r="BH1088" s="48">
        <v>0</v>
      </c>
      <c r="BI1088" s="49">
        <v>0</v>
      </c>
      <c r="BJ1088" s="48">
        <v>27</v>
      </c>
      <c r="BK1088" s="49">
        <v>100</v>
      </c>
      <c r="BL1088" s="48">
        <v>27</v>
      </c>
    </row>
    <row r="1089" spans="1:64" x14ac:dyDescent="0.25">
      <c r="A1089" s="64" t="s">
        <v>683</v>
      </c>
      <c r="B1089" s="64" t="s">
        <v>754</v>
      </c>
      <c r="C1089" s="65"/>
      <c r="D1089" s="66"/>
      <c r="E1089" s="67"/>
      <c r="F1089" s="68"/>
      <c r="G1089" s="65"/>
      <c r="H1089" s="69"/>
      <c r="I1089" s="70"/>
      <c r="J1089" s="70"/>
      <c r="K1089" s="34" t="s">
        <v>66</v>
      </c>
      <c r="L1089" s="77">
        <v>1630</v>
      </c>
      <c r="M1089" s="77"/>
      <c r="N1089" s="72"/>
      <c r="O1089" s="79" t="s">
        <v>999</v>
      </c>
      <c r="P1089" s="81">
        <v>43176.829409722224</v>
      </c>
      <c r="Q1089" s="79" t="s">
        <v>1896</v>
      </c>
      <c r="R1089" s="83" t="s">
        <v>2284</v>
      </c>
      <c r="S1089" s="79" t="s">
        <v>2519</v>
      </c>
      <c r="T1089" s="79" t="s">
        <v>3092</v>
      </c>
      <c r="U1089" s="83" t="s">
        <v>3418</v>
      </c>
      <c r="V1089" s="83" t="s">
        <v>3418</v>
      </c>
      <c r="W1089" s="81">
        <v>43176.829409722224</v>
      </c>
      <c r="X1089" s="83" t="s">
        <v>4964</v>
      </c>
      <c r="Y1089" s="79"/>
      <c r="Z1089" s="79"/>
      <c r="AA1089" s="85" t="s">
        <v>6172</v>
      </c>
      <c r="AB1089" s="79"/>
      <c r="AC1089" s="79" t="b">
        <v>0</v>
      </c>
      <c r="AD1089" s="79">
        <v>13</v>
      </c>
      <c r="AE1089" s="85" t="s">
        <v>6296</v>
      </c>
      <c r="AF1089" s="79" t="b">
        <v>0</v>
      </c>
      <c r="AG1089" s="79" t="s">
        <v>6304</v>
      </c>
      <c r="AH1089" s="79"/>
      <c r="AI1089" s="85" t="s">
        <v>6296</v>
      </c>
      <c r="AJ1089" s="79" t="b">
        <v>0</v>
      </c>
      <c r="AK1089" s="79">
        <v>14</v>
      </c>
      <c r="AL1089" s="85" t="s">
        <v>6296</v>
      </c>
      <c r="AM1089" s="79" t="s">
        <v>6328</v>
      </c>
      <c r="AN1089" s="79" t="b">
        <v>0</v>
      </c>
      <c r="AO1089" s="85" t="s">
        <v>6172</v>
      </c>
      <c r="AP1089" s="79" t="s">
        <v>6415</v>
      </c>
      <c r="AQ1089" s="79">
        <v>0</v>
      </c>
      <c r="AR1089" s="79">
        <v>0</v>
      </c>
      <c r="AS1089" s="79"/>
      <c r="AT1089" s="79"/>
      <c r="AU1089" s="79"/>
      <c r="AV1089" s="79"/>
      <c r="AW1089" s="79"/>
      <c r="AX1089" s="79"/>
      <c r="AY1089" s="79"/>
      <c r="AZ1089" s="79"/>
      <c r="BA1089">
        <v>38</v>
      </c>
      <c r="BB1089" s="78" t="str">
        <f>REPLACE(INDEX(GroupVertices[Group], MATCH(Edges24[[#This Row],[Vertex 1]],GroupVertices[Vertex],0)),1,1,"")</f>
        <v>2</v>
      </c>
      <c r="BC1089" s="78" t="str">
        <f>REPLACE(INDEX(GroupVertices[Group], MATCH(Edges24[[#This Row],[Vertex 2]],GroupVertices[Vertex],0)),1,1,"")</f>
        <v>2</v>
      </c>
      <c r="BD1089" s="48">
        <v>2</v>
      </c>
      <c r="BE1089" s="49">
        <v>9.5238095238095237</v>
      </c>
      <c r="BF1089" s="48">
        <v>0</v>
      </c>
      <c r="BG1089" s="49">
        <v>0</v>
      </c>
      <c r="BH1089" s="48">
        <v>0</v>
      </c>
      <c r="BI1089" s="49">
        <v>0</v>
      </c>
      <c r="BJ1089" s="48">
        <v>19</v>
      </c>
      <c r="BK1089" s="49">
        <v>90.476190476190482</v>
      </c>
      <c r="BL1089" s="48">
        <v>21</v>
      </c>
    </row>
    <row r="1090" spans="1:64" x14ac:dyDescent="0.25">
      <c r="A1090" s="64" t="s">
        <v>683</v>
      </c>
      <c r="B1090" s="64" t="s">
        <v>754</v>
      </c>
      <c r="C1090" s="65"/>
      <c r="D1090" s="66"/>
      <c r="E1090" s="67"/>
      <c r="F1090" s="68"/>
      <c r="G1090" s="65"/>
      <c r="H1090" s="69"/>
      <c r="I1090" s="70"/>
      <c r="J1090" s="70"/>
      <c r="K1090" s="34" t="s">
        <v>66</v>
      </c>
      <c r="L1090" s="77">
        <v>1631</v>
      </c>
      <c r="M1090" s="77"/>
      <c r="N1090" s="72"/>
      <c r="O1090" s="79" t="s">
        <v>999</v>
      </c>
      <c r="P1090" s="81">
        <v>43177.502800925926</v>
      </c>
      <c r="Q1090" s="79" t="s">
        <v>1897</v>
      </c>
      <c r="R1090" s="83" t="s">
        <v>2339</v>
      </c>
      <c r="S1090" s="79" t="s">
        <v>2519</v>
      </c>
      <c r="T1090" s="79" t="s">
        <v>3093</v>
      </c>
      <c r="U1090" s="83" t="s">
        <v>3419</v>
      </c>
      <c r="V1090" s="83" t="s">
        <v>3419</v>
      </c>
      <c r="W1090" s="81">
        <v>43177.502800925926</v>
      </c>
      <c r="X1090" s="83" t="s">
        <v>4965</v>
      </c>
      <c r="Y1090" s="79"/>
      <c r="Z1090" s="79"/>
      <c r="AA1090" s="85" t="s">
        <v>6173</v>
      </c>
      <c r="AB1090" s="79"/>
      <c r="AC1090" s="79" t="b">
        <v>0</v>
      </c>
      <c r="AD1090" s="79">
        <v>2</v>
      </c>
      <c r="AE1090" s="85" t="s">
        <v>6296</v>
      </c>
      <c r="AF1090" s="79" t="b">
        <v>0</v>
      </c>
      <c r="AG1090" s="79" t="s">
        <v>6304</v>
      </c>
      <c r="AH1090" s="79"/>
      <c r="AI1090" s="85" t="s">
        <v>6296</v>
      </c>
      <c r="AJ1090" s="79" t="b">
        <v>0</v>
      </c>
      <c r="AK1090" s="79">
        <v>2</v>
      </c>
      <c r="AL1090" s="85" t="s">
        <v>6296</v>
      </c>
      <c r="AM1090" s="79" t="s">
        <v>6330</v>
      </c>
      <c r="AN1090" s="79" t="b">
        <v>0</v>
      </c>
      <c r="AO1090" s="85" t="s">
        <v>6173</v>
      </c>
      <c r="AP1090" s="79" t="s">
        <v>6415</v>
      </c>
      <c r="AQ1090" s="79">
        <v>0</v>
      </c>
      <c r="AR1090" s="79">
        <v>0</v>
      </c>
      <c r="AS1090" s="79"/>
      <c r="AT1090" s="79"/>
      <c r="AU1090" s="79"/>
      <c r="AV1090" s="79"/>
      <c r="AW1090" s="79"/>
      <c r="AX1090" s="79"/>
      <c r="AY1090" s="79"/>
      <c r="AZ1090" s="79"/>
      <c r="BA1090">
        <v>38</v>
      </c>
      <c r="BB1090" s="78" t="str">
        <f>REPLACE(INDEX(GroupVertices[Group], MATCH(Edges24[[#This Row],[Vertex 1]],GroupVertices[Vertex],0)),1,1,"")</f>
        <v>2</v>
      </c>
      <c r="BC1090" s="78" t="str">
        <f>REPLACE(INDEX(GroupVertices[Group], MATCH(Edges24[[#This Row],[Vertex 2]],GroupVertices[Vertex],0)),1,1,"")</f>
        <v>2</v>
      </c>
      <c r="BD1090" s="48">
        <v>0</v>
      </c>
      <c r="BE1090" s="49">
        <v>0</v>
      </c>
      <c r="BF1090" s="48">
        <v>1</v>
      </c>
      <c r="BG1090" s="49">
        <v>4.3478260869565215</v>
      </c>
      <c r="BH1090" s="48">
        <v>0</v>
      </c>
      <c r="BI1090" s="49">
        <v>0</v>
      </c>
      <c r="BJ1090" s="48">
        <v>22</v>
      </c>
      <c r="BK1090" s="49">
        <v>95.652173913043484</v>
      </c>
      <c r="BL1090" s="48">
        <v>23</v>
      </c>
    </row>
    <row r="1091" spans="1:64" x14ac:dyDescent="0.25">
      <c r="A1091" s="64" t="s">
        <v>683</v>
      </c>
      <c r="B1091" s="64" t="s">
        <v>754</v>
      </c>
      <c r="C1091" s="65"/>
      <c r="D1091" s="66"/>
      <c r="E1091" s="67"/>
      <c r="F1091" s="68"/>
      <c r="G1091" s="65"/>
      <c r="H1091" s="69"/>
      <c r="I1091" s="70"/>
      <c r="J1091" s="70"/>
      <c r="K1091" s="34" t="s">
        <v>66</v>
      </c>
      <c r="L1091" s="77">
        <v>1632</v>
      </c>
      <c r="M1091" s="77"/>
      <c r="N1091" s="72"/>
      <c r="O1091" s="79" t="s">
        <v>999</v>
      </c>
      <c r="P1091" s="81">
        <v>43176.849074074074</v>
      </c>
      <c r="Q1091" s="79" t="s">
        <v>1898</v>
      </c>
      <c r="R1091" s="83" t="s">
        <v>2395</v>
      </c>
      <c r="S1091" s="79" t="s">
        <v>2519</v>
      </c>
      <c r="T1091" s="79" t="s">
        <v>3094</v>
      </c>
      <c r="U1091" s="83" t="s">
        <v>3420</v>
      </c>
      <c r="V1091" s="83" t="s">
        <v>3420</v>
      </c>
      <c r="W1091" s="81">
        <v>43176.849074074074</v>
      </c>
      <c r="X1091" s="83" t="s">
        <v>4966</v>
      </c>
      <c r="Y1091" s="79"/>
      <c r="Z1091" s="79"/>
      <c r="AA1091" s="85" t="s">
        <v>6174</v>
      </c>
      <c r="AB1091" s="79"/>
      <c r="AC1091" s="79" t="b">
        <v>0</v>
      </c>
      <c r="AD1091" s="79">
        <v>6</v>
      </c>
      <c r="AE1091" s="85" t="s">
        <v>6296</v>
      </c>
      <c r="AF1091" s="79" t="b">
        <v>0</v>
      </c>
      <c r="AG1091" s="79" t="s">
        <v>6304</v>
      </c>
      <c r="AH1091" s="79"/>
      <c r="AI1091" s="85" t="s">
        <v>6296</v>
      </c>
      <c r="AJ1091" s="79" t="b">
        <v>0</v>
      </c>
      <c r="AK1091" s="79">
        <v>4</v>
      </c>
      <c r="AL1091" s="85" t="s">
        <v>6296</v>
      </c>
      <c r="AM1091" s="79" t="s">
        <v>6330</v>
      </c>
      <c r="AN1091" s="79" t="b">
        <v>0</v>
      </c>
      <c r="AO1091" s="85" t="s">
        <v>6174</v>
      </c>
      <c r="AP1091" s="79" t="s">
        <v>6415</v>
      </c>
      <c r="AQ1091" s="79">
        <v>0</v>
      </c>
      <c r="AR1091" s="79">
        <v>0</v>
      </c>
      <c r="AS1091" s="79"/>
      <c r="AT1091" s="79"/>
      <c r="AU1091" s="79"/>
      <c r="AV1091" s="79"/>
      <c r="AW1091" s="79"/>
      <c r="AX1091" s="79"/>
      <c r="AY1091" s="79"/>
      <c r="AZ1091" s="79"/>
      <c r="BA1091">
        <v>38</v>
      </c>
      <c r="BB1091" s="78" t="str">
        <f>REPLACE(INDEX(GroupVertices[Group], MATCH(Edges24[[#This Row],[Vertex 1]],GroupVertices[Vertex],0)),1,1,"")</f>
        <v>2</v>
      </c>
      <c r="BC1091" s="78" t="str">
        <f>REPLACE(INDEX(GroupVertices[Group], MATCH(Edges24[[#This Row],[Vertex 2]],GroupVertices[Vertex],0)),1,1,"")</f>
        <v>2</v>
      </c>
      <c r="BD1091" s="48">
        <v>0</v>
      </c>
      <c r="BE1091" s="49">
        <v>0</v>
      </c>
      <c r="BF1091" s="48">
        <v>0</v>
      </c>
      <c r="BG1091" s="49">
        <v>0</v>
      </c>
      <c r="BH1091" s="48">
        <v>0</v>
      </c>
      <c r="BI1091" s="49">
        <v>0</v>
      </c>
      <c r="BJ1091" s="48">
        <v>22</v>
      </c>
      <c r="BK1091" s="49">
        <v>100</v>
      </c>
      <c r="BL1091" s="48">
        <v>22</v>
      </c>
    </row>
    <row r="1092" spans="1:64" x14ac:dyDescent="0.25">
      <c r="A1092" s="64" t="s">
        <v>683</v>
      </c>
      <c r="B1092" s="64" t="s">
        <v>754</v>
      </c>
      <c r="C1092" s="65"/>
      <c r="D1092" s="66"/>
      <c r="E1092" s="67"/>
      <c r="F1092" s="68"/>
      <c r="G1092" s="65"/>
      <c r="H1092" s="69"/>
      <c r="I1092" s="70"/>
      <c r="J1092" s="70"/>
      <c r="K1092" s="34" t="s">
        <v>66</v>
      </c>
      <c r="L1092" s="77">
        <v>1633</v>
      </c>
      <c r="M1092" s="77"/>
      <c r="N1092" s="72"/>
      <c r="O1092" s="79" t="s">
        <v>999</v>
      </c>
      <c r="P1092" s="81">
        <v>43177.409861111111</v>
      </c>
      <c r="Q1092" s="79" t="s">
        <v>1899</v>
      </c>
      <c r="R1092" s="83" t="s">
        <v>2472</v>
      </c>
      <c r="S1092" s="79" t="s">
        <v>2608</v>
      </c>
      <c r="T1092" s="79" t="s">
        <v>3095</v>
      </c>
      <c r="U1092" s="83" t="s">
        <v>3421</v>
      </c>
      <c r="V1092" s="83" t="s">
        <v>3421</v>
      </c>
      <c r="W1092" s="81">
        <v>43177.409861111111</v>
      </c>
      <c r="X1092" s="83" t="s">
        <v>4967</v>
      </c>
      <c r="Y1092" s="79"/>
      <c r="Z1092" s="79"/>
      <c r="AA1092" s="85" t="s">
        <v>6175</v>
      </c>
      <c r="AB1092" s="79"/>
      <c r="AC1092" s="79" t="b">
        <v>0</v>
      </c>
      <c r="AD1092" s="79">
        <v>20</v>
      </c>
      <c r="AE1092" s="85" t="s">
        <v>6296</v>
      </c>
      <c r="AF1092" s="79" t="b">
        <v>0</v>
      </c>
      <c r="AG1092" s="79" t="s">
        <v>6304</v>
      </c>
      <c r="AH1092" s="79"/>
      <c r="AI1092" s="85" t="s">
        <v>6296</v>
      </c>
      <c r="AJ1092" s="79" t="b">
        <v>0</v>
      </c>
      <c r="AK1092" s="79">
        <v>11</v>
      </c>
      <c r="AL1092" s="85" t="s">
        <v>6296</v>
      </c>
      <c r="AM1092" s="79" t="s">
        <v>6330</v>
      </c>
      <c r="AN1092" s="79" t="b">
        <v>0</v>
      </c>
      <c r="AO1092" s="85" t="s">
        <v>6175</v>
      </c>
      <c r="AP1092" s="79" t="s">
        <v>6415</v>
      </c>
      <c r="AQ1092" s="79">
        <v>0</v>
      </c>
      <c r="AR1092" s="79">
        <v>0</v>
      </c>
      <c r="AS1092" s="79"/>
      <c r="AT1092" s="79"/>
      <c r="AU1092" s="79"/>
      <c r="AV1092" s="79"/>
      <c r="AW1092" s="79"/>
      <c r="AX1092" s="79"/>
      <c r="AY1092" s="79"/>
      <c r="AZ1092" s="79"/>
      <c r="BA1092">
        <v>38</v>
      </c>
      <c r="BB1092" s="78" t="str">
        <f>REPLACE(INDEX(GroupVertices[Group], MATCH(Edges24[[#This Row],[Vertex 1]],GroupVertices[Vertex],0)),1,1,"")</f>
        <v>2</v>
      </c>
      <c r="BC1092" s="78" t="str">
        <f>REPLACE(INDEX(GroupVertices[Group], MATCH(Edges24[[#This Row],[Vertex 2]],GroupVertices[Vertex],0)),1,1,"")</f>
        <v>2</v>
      </c>
      <c r="BD1092" s="48">
        <v>2</v>
      </c>
      <c r="BE1092" s="49">
        <v>7.4074074074074074</v>
      </c>
      <c r="BF1092" s="48">
        <v>0</v>
      </c>
      <c r="BG1092" s="49">
        <v>0</v>
      </c>
      <c r="BH1092" s="48">
        <v>0</v>
      </c>
      <c r="BI1092" s="49">
        <v>0</v>
      </c>
      <c r="BJ1092" s="48">
        <v>25</v>
      </c>
      <c r="BK1092" s="49">
        <v>92.592592592592595</v>
      </c>
      <c r="BL1092" s="48">
        <v>27</v>
      </c>
    </row>
    <row r="1093" spans="1:64" x14ac:dyDescent="0.25">
      <c r="A1093" s="64" t="s">
        <v>683</v>
      </c>
      <c r="B1093" s="64" t="s">
        <v>754</v>
      </c>
      <c r="C1093" s="65"/>
      <c r="D1093" s="66"/>
      <c r="E1093" s="67"/>
      <c r="F1093" s="68"/>
      <c r="G1093" s="65"/>
      <c r="H1093" s="69"/>
      <c r="I1093" s="70"/>
      <c r="J1093" s="70"/>
      <c r="K1093" s="34" t="s">
        <v>66</v>
      </c>
      <c r="L1093" s="77">
        <v>1634</v>
      </c>
      <c r="M1093" s="77"/>
      <c r="N1093" s="72"/>
      <c r="O1093" s="79" t="s">
        <v>999</v>
      </c>
      <c r="P1093" s="81">
        <v>43165.681296296294</v>
      </c>
      <c r="Q1093" s="79" t="s">
        <v>1900</v>
      </c>
      <c r="R1093" s="83" t="s">
        <v>2022</v>
      </c>
      <c r="S1093" s="79" t="s">
        <v>2519</v>
      </c>
      <c r="T1093" s="79" t="s">
        <v>3096</v>
      </c>
      <c r="U1093" s="83" t="s">
        <v>3422</v>
      </c>
      <c r="V1093" s="83" t="s">
        <v>3422</v>
      </c>
      <c r="W1093" s="81">
        <v>43165.681296296294</v>
      </c>
      <c r="X1093" s="83" t="s">
        <v>4968</v>
      </c>
      <c r="Y1093" s="79"/>
      <c r="Z1093" s="79"/>
      <c r="AA1093" s="85" t="s">
        <v>6176</v>
      </c>
      <c r="AB1093" s="79"/>
      <c r="AC1093" s="79" t="b">
        <v>0</v>
      </c>
      <c r="AD1093" s="79">
        <v>5</v>
      </c>
      <c r="AE1093" s="85" t="s">
        <v>6296</v>
      </c>
      <c r="AF1093" s="79" t="b">
        <v>0</v>
      </c>
      <c r="AG1093" s="79" t="s">
        <v>6304</v>
      </c>
      <c r="AH1093" s="79"/>
      <c r="AI1093" s="85" t="s">
        <v>6296</v>
      </c>
      <c r="AJ1093" s="79" t="b">
        <v>0</v>
      </c>
      <c r="AK1093" s="79">
        <v>1</v>
      </c>
      <c r="AL1093" s="85" t="s">
        <v>6296</v>
      </c>
      <c r="AM1093" s="79" t="s">
        <v>6330</v>
      </c>
      <c r="AN1093" s="79" t="b">
        <v>0</v>
      </c>
      <c r="AO1093" s="85" t="s">
        <v>6176</v>
      </c>
      <c r="AP1093" s="79" t="s">
        <v>176</v>
      </c>
      <c r="AQ1093" s="79">
        <v>0</v>
      </c>
      <c r="AR1093" s="79">
        <v>0</v>
      </c>
      <c r="AS1093" s="79"/>
      <c r="AT1093" s="79"/>
      <c r="AU1093" s="79"/>
      <c r="AV1093" s="79"/>
      <c r="AW1093" s="79"/>
      <c r="AX1093" s="79"/>
      <c r="AY1093" s="79"/>
      <c r="AZ1093" s="79"/>
      <c r="BA1093">
        <v>38</v>
      </c>
      <c r="BB1093" s="78" t="str">
        <f>REPLACE(INDEX(GroupVertices[Group], MATCH(Edges24[[#This Row],[Vertex 1]],GroupVertices[Vertex],0)),1,1,"")</f>
        <v>2</v>
      </c>
      <c r="BC1093" s="78" t="str">
        <f>REPLACE(INDEX(GroupVertices[Group], MATCH(Edges24[[#This Row],[Vertex 2]],GroupVertices[Vertex],0)),1,1,"")</f>
        <v>2</v>
      </c>
      <c r="BD1093" s="48">
        <v>0</v>
      </c>
      <c r="BE1093" s="49">
        <v>0</v>
      </c>
      <c r="BF1093" s="48">
        <v>0</v>
      </c>
      <c r="BG1093" s="49">
        <v>0</v>
      </c>
      <c r="BH1093" s="48">
        <v>0</v>
      </c>
      <c r="BI1093" s="49">
        <v>0</v>
      </c>
      <c r="BJ1093" s="48">
        <v>26</v>
      </c>
      <c r="BK1093" s="49">
        <v>100</v>
      </c>
      <c r="BL1093" s="48">
        <v>26</v>
      </c>
    </row>
    <row r="1094" spans="1:64" x14ac:dyDescent="0.25">
      <c r="A1094" s="64" t="s">
        <v>683</v>
      </c>
      <c r="B1094" s="64" t="s">
        <v>754</v>
      </c>
      <c r="C1094" s="65"/>
      <c r="D1094" s="66"/>
      <c r="E1094" s="67"/>
      <c r="F1094" s="68"/>
      <c r="G1094" s="65"/>
      <c r="H1094" s="69"/>
      <c r="I1094" s="70"/>
      <c r="J1094" s="70"/>
      <c r="K1094" s="34" t="s">
        <v>66</v>
      </c>
      <c r="L1094" s="77">
        <v>1635</v>
      </c>
      <c r="M1094" s="77"/>
      <c r="N1094" s="72"/>
      <c r="O1094" s="79" t="s">
        <v>999</v>
      </c>
      <c r="P1094" s="81">
        <v>43166.681400462963</v>
      </c>
      <c r="Q1094" s="79" t="s">
        <v>1901</v>
      </c>
      <c r="R1094" s="83" t="s">
        <v>2151</v>
      </c>
      <c r="S1094" s="79" t="s">
        <v>2519</v>
      </c>
      <c r="T1094" s="79" t="s">
        <v>3097</v>
      </c>
      <c r="U1094" s="83" t="s">
        <v>3423</v>
      </c>
      <c r="V1094" s="83" t="s">
        <v>3423</v>
      </c>
      <c r="W1094" s="81">
        <v>43166.681400462963</v>
      </c>
      <c r="X1094" s="83" t="s">
        <v>4969</v>
      </c>
      <c r="Y1094" s="79"/>
      <c r="Z1094" s="79"/>
      <c r="AA1094" s="85" t="s">
        <v>6177</v>
      </c>
      <c r="AB1094" s="79"/>
      <c r="AC1094" s="79" t="b">
        <v>0</v>
      </c>
      <c r="AD1094" s="79">
        <v>4</v>
      </c>
      <c r="AE1094" s="85" t="s">
        <v>6296</v>
      </c>
      <c r="AF1094" s="79" t="b">
        <v>0</v>
      </c>
      <c r="AG1094" s="79" t="s">
        <v>6304</v>
      </c>
      <c r="AH1094" s="79"/>
      <c r="AI1094" s="85" t="s">
        <v>6296</v>
      </c>
      <c r="AJ1094" s="79" t="b">
        <v>0</v>
      </c>
      <c r="AK1094" s="79">
        <v>1</v>
      </c>
      <c r="AL1094" s="85" t="s">
        <v>6296</v>
      </c>
      <c r="AM1094" s="79" t="s">
        <v>6330</v>
      </c>
      <c r="AN1094" s="79" t="b">
        <v>0</v>
      </c>
      <c r="AO1094" s="85" t="s">
        <v>6177</v>
      </c>
      <c r="AP1094" s="79" t="s">
        <v>176</v>
      </c>
      <c r="AQ1094" s="79">
        <v>0</v>
      </c>
      <c r="AR1094" s="79">
        <v>0</v>
      </c>
      <c r="AS1094" s="79"/>
      <c r="AT1094" s="79"/>
      <c r="AU1094" s="79"/>
      <c r="AV1094" s="79"/>
      <c r="AW1094" s="79"/>
      <c r="AX1094" s="79"/>
      <c r="AY1094" s="79"/>
      <c r="AZ1094" s="79"/>
      <c r="BA1094">
        <v>38</v>
      </c>
      <c r="BB1094" s="78" t="str">
        <f>REPLACE(INDEX(GroupVertices[Group], MATCH(Edges24[[#This Row],[Vertex 1]],GroupVertices[Vertex],0)),1,1,"")</f>
        <v>2</v>
      </c>
      <c r="BC1094" s="78" t="str">
        <f>REPLACE(INDEX(GroupVertices[Group], MATCH(Edges24[[#This Row],[Vertex 2]],GroupVertices[Vertex],0)),1,1,"")</f>
        <v>2</v>
      </c>
      <c r="BD1094" s="48">
        <v>0</v>
      </c>
      <c r="BE1094" s="49">
        <v>0</v>
      </c>
      <c r="BF1094" s="48">
        <v>2</v>
      </c>
      <c r="BG1094" s="49">
        <v>6.8965517241379306</v>
      </c>
      <c r="BH1094" s="48">
        <v>0</v>
      </c>
      <c r="BI1094" s="49">
        <v>0</v>
      </c>
      <c r="BJ1094" s="48">
        <v>27</v>
      </c>
      <c r="BK1094" s="49">
        <v>93.103448275862064</v>
      </c>
      <c r="BL1094" s="48">
        <v>29</v>
      </c>
    </row>
    <row r="1095" spans="1:64" x14ac:dyDescent="0.25">
      <c r="A1095" s="64" t="s">
        <v>683</v>
      </c>
      <c r="B1095" s="64" t="s">
        <v>754</v>
      </c>
      <c r="C1095" s="65"/>
      <c r="D1095" s="66"/>
      <c r="E1095" s="67"/>
      <c r="F1095" s="68"/>
      <c r="G1095" s="65"/>
      <c r="H1095" s="69"/>
      <c r="I1095" s="70"/>
      <c r="J1095" s="70"/>
      <c r="K1095" s="34" t="s">
        <v>66</v>
      </c>
      <c r="L1095" s="77">
        <v>1636</v>
      </c>
      <c r="M1095" s="77"/>
      <c r="N1095" s="72"/>
      <c r="O1095" s="79" t="s">
        <v>999</v>
      </c>
      <c r="P1095" s="81">
        <v>43167.681354166663</v>
      </c>
      <c r="Q1095" s="79" t="s">
        <v>1902</v>
      </c>
      <c r="R1095" s="83" t="s">
        <v>2152</v>
      </c>
      <c r="S1095" s="79" t="s">
        <v>2519</v>
      </c>
      <c r="T1095" s="79" t="s">
        <v>3098</v>
      </c>
      <c r="U1095" s="83" t="s">
        <v>3424</v>
      </c>
      <c r="V1095" s="83" t="s">
        <v>3424</v>
      </c>
      <c r="W1095" s="81">
        <v>43167.681354166663</v>
      </c>
      <c r="X1095" s="83" t="s">
        <v>4970</v>
      </c>
      <c r="Y1095" s="79"/>
      <c r="Z1095" s="79"/>
      <c r="AA1095" s="85" t="s">
        <v>6178</v>
      </c>
      <c r="AB1095" s="79"/>
      <c r="AC1095" s="79" t="b">
        <v>0</v>
      </c>
      <c r="AD1095" s="79">
        <v>4</v>
      </c>
      <c r="AE1095" s="85" t="s">
        <v>6296</v>
      </c>
      <c r="AF1095" s="79" t="b">
        <v>0</v>
      </c>
      <c r="AG1095" s="79" t="s">
        <v>6304</v>
      </c>
      <c r="AH1095" s="79"/>
      <c r="AI1095" s="85" t="s">
        <v>6296</v>
      </c>
      <c r="AJ1095" s="79" t="b">
        <v>0</v>
      </c>
      <c r="AK1095" s="79">
        <v>2</v>
      </c>
      <c r="AL1095" s="85" t="s">
        <v>6296</v>
      </c>
      <c r="AM1095" s="79" t="s">
        <v>6330</v>
      </c>
      <c r="AN1095" s="79" t="b">
        <v>0</v>
      </c>
      <c r="AO1095" s="85" t="s">
        <v>6178</v>
      </c>
      <c r="AP1095" s="79" t="s">
        <v>176</v>
      </c>
      <c r="AQ1095" s="79">
        <v>0</v>
      </c>
      <c r="AR1095" s="79">
        <v>0</v>
      </c>
      <c r="AS1095" s="79"/>
      <c r="AT1095" s="79"/>
      <c r="AU1095" s="79"/>
      <c r="AV1095" s="79"/>
      <c r="AW1095" s="79"/>
      <c r="AX1095" s="79"/>
      <c r="AY1095" s="79"/>
      <c r="AZ1095" s="79"/>
      <c r="BA1095">
        <v>38</v>
      </c>
      <c r="BB1095" s="78" t="str">
        <f>REPLACE(INDEX(GroupVertices[Group], MATCH(Edges24[[#This Row],[Vertex 1]],GroupVertices[Vertex],0)),1,1,"")</f>
        <v>2</v>
      </c>
      <c r="BC1095" s="78" t="str">
        <f>REPLACE(INDEX(GroupVertices[Group], MATCH(Edges24[[#This Row],[Vertex 2]],GroupVertices[Vertex],0)),1,1,"")</f>
        <v>2</v>
      </c>
      <c r="BD1095" s="48">
        <v>1</v>
      </c>
      <c r="BE1095" s="49">
        <v>4</v>
      </c>
      <c r="BF1095" s="48">
        <v>1</v>
      </c>
      <c r="BG1095" s="49">
        <v>4</v>
      </c>
      <c r="BH1095" s="48">
        <v>0</v>
      </c>
      <c r="BI1095" s="49">
        <v>0</v>
      </c>
      <c r="BJ1095" s="48">
        <v>23</v>
      </c>
      <c r="BK1095" s="49">
        <v>92</v>
      </c>
      <c r="BL1095" s="48">
        <v>25</v>
      </c>
    </row>
    <row r="1096" spans="1:64" x14ac:dyDescent="0.25">
      <c r="A1096" s="64" t="s">
        <v>683</v>
      </c>
      <c r="B1096" s="64" t="s">
        <v>754</v>
      </c>
      <c r="C1096" s="65"/>
      <c r="D1096" s="66"/>
      <c r="E1096" s="67"/>
      <c r="F1096" s="68"/>
      <c r="G1096" s="65"/>
      <c r="H1096" s="69"/>
      <c r="I1096" s="70"/>
      <c r="J1096" s="70"/>
      <c r="K1096" s="34" t="s">
        <v>66</v>
      </c>
      <c r="L1096" s="77">
        <v>1637</v>
      </c>
      <c r="M1096" s="77"/>
      <c r="N1096" s="72"/>
      <c r="O1096" s="79" t="s">
        <v>999</v>
      </c>
      <c r="P1096" s="81">
        <v>43168.64298611111</v>
      </c>
      <c r="Q1096" s="79" t="s">
        <v>1903</v>
      </c>
      <c r="R1096" s="83" t="s">
        <v>2473</v>
      </c>
      <c r="S1096" s="79" t="s">
        <v>2519</v>
      </c>
      <c r="T1096" s="79" t="s">
        <v>3099</v>
      </c>
      <c r="U1096" s="83" t="s">
        <v>3425</v>
      </c>
      <c r="V1096" s="83" t="s">
        <v>3425</v>
      </c>
      <c r="W1096" s="81">
        <v>43168.64298611111</v>
      </c>
      <c r="X1096" s="83" t="s">
        <v>4971</v>
      </c>
      <c r="Y1096" s="79"/>
      <c r="Z1096" s="79"/>
      <c r="AA1096" s="85" t="s">
        <v>6179</v>
      </c>
      <c r="AB1096" s="79"/>
      <c r="AC1096" s="79" t="b">
        <v>0</v>
      </c>
      <c r="AD1096" s="79">
        <v>4</v>
      </c>
      <c r="AE1096" s="85" t="s">
        <v>6296</v>
      </c>
      <c r="AF1096" s="79" t="b">
        <v>0</v>
      </c>
      <c r="AG1096" s="79" t="s">
        <v>6304</v>
      </c>
      <c r="AH1096" s="79"/>
      <c r="AI1096" s="85" t="s">
        <v>6296</v>
      </c>
      <c r="AJ1096" s="79" t="b">
        <v>0</v>
      </c>
      <c r="AK1096" s="79">
        <v>0</v>
      </c>
      <c r="AL1096" s="85" t="s">
        <v>6296</v>
      </c>
      <c r="AM1096" s="79" t="s">
        <v>6328</v>
      </c>
      <c r="AN1096" s="79" t="b">
        <v>0</v>
      </c>
      <c r="AO1096" s="85" t="s">
        <v>6179</v>
      </c>
      <c r="AP1096" s="79" t="s">
        <v>176</v>
      </c>
      <c r="AQ1096" s="79">
        <v>0</v>
      </c>
      <c r="AR1096" s="79">
        <v>0</v>
      </c>
      <c r="AS1096" s="79"/>
      <c r="AT1096" s="79"/>
      <c r="AU1096" s="79"/>
      <c r="AV1096" s="79"/>
      <c r="AW1096" s="79"/>
      <c r="AX1096" s="79"/>
      <c r="AY1096" s="79"/>
      <c r="AZ1096" s="79"/>
      <c r="BA1096">
        <v>38</v>
      </c>
      <c r="BB1096" s="78" t="str">
        <f>REPLACE(INDEX(GroupVertices[Group], MATCH(Edges24[[#This Row],[Vertex 1]],GroupVertices[Vertex],0)),1,1,"")</f>
        <v>2</v>
      </c>
      <c r="BC1096" s="78" t="str">
        <f>REPLACE(INDEX(GroupVertices[Group], MATCH(Edges24[[#This Row],[Vertex 2]],GroupVertices[Vertex],0)),1,1,"")</f>
        <v>2</v>
      </c>
      <c r="BD1096" s="48">
        <v>1</v>
      </c>
      <c r="BE1096" s="49">
        <v>3.5714285714285716</v>
      </c>
      <c r="BF1096" s="48">
        <v>0</v>
      </c>
      <c r="BG1096" s="49">
        <v>0</v>
      </c>
      <c r="BH1096" s="48">
        <v>0</v>
      </c>
      <c r="BI1096" s="49">
        <v>0</v>
      </c>
      <c r="BJ1096" s="48">
        <v>27</v>
      </c>
      <c r="BK1096" s="49">
        <v>96.428571428571431</v>
      </c>
      <c r="BL1096" s="48">
        <v>28</v>
      </c>
    </row>
    <row r="1097" spans="1:64" x14ac:dyDescent="0.25">
      <c r="A1097" s="64" t="s">
        <v>683</v>
      </c>
      <c r="B1097" s="64" t="s">
        <v>754</v>
      </c>
      <c r="C1097" s="65"/>
      <c r="D1097" s="66"/>
      <c r="E1097" s="67"/>
      <c r="F1097" s="68"/>
      <c r="G1097" s="65"/>
      <c r="H1097" s="69"/>
      <c r="I1097" s="70"/>
      <c r="J1097" s="70"/>
      <c r="K1097" s="34" t="s">
        <v>66</v>
      </c>
      <c r="L1097" s="77">
        <v>1638</v>
      </c>
      <c r="M1097" s="77"/>
      <c r="N1097" s="72"/>
      <c r="O1097" s="79" t="s">
        <v>999</v>
      </c>
      <c r="P1097" s="81">
        <v>43168.662175925929</v>
      </c>
      <c r="Q1097" s="79" t="s">
        <v>1904</v>
      </c>
      <c r="R1097" s="83" t="s">
        <v>2474</v>
      </c>
      <c r="S1097" s="79" t="s">
        <v>2519</v>
      </c>
      <c r="T1097" s="79" t="s">
        <v>3100</v>
      </c>
      <c r="U1097" s="83" t="s">
        <v>3426</v>
      </c>
      <c r="V1097" s="83" t="s">
        <v>3426</v>
      </c>
      <c r="W1097" s="81">
        <v>43168.662175925929</v>
      </c>
      <c r="X1097" s="83" t="s">
        <v>4972</v>
      </c>
      <c r="Y1097" s="79"/>
      <c r="Z1097" s="79"/>
      <c r="AA1097" s="85" t="s">
        <v>6180</v>
      </c>
      <c r="AB1097" s="79"/>
      <c r="AC1097" s="79" t="b">
        <v>0</v>
      </c>
      <c r="AD1097" s="79">
        <v>0</v>
      </c>
      <c r="AE1097" s="85" t="s">
        <v>6296</v>
      </c>
      <c r="AF1097" s="79" t="b">
        <v>0</v>
      </c>
      <c r="AG1097" s="79" t="s">
        <v>6304</v>
      </c>
      <c r="AH1097" s="79"/>
      <c r="AI1097" s="85" t="s">
        <v>6296</v>
      </c>
      <c r="AJ1097" s="79" t="b">
        <v>0</v>
      </c>
      <c r="AK1097" s="79">
        <v>0</v>
      </c>
      <c r="AL1097" s="85" t="s">
        <v>6296</v>
      </c>
      <c r="AM1097" s="79" t="s">
        <v>6330</v>
      </c>
      <c r="AN1097" s="79" t="b">
        <v>0</v>
      </c>
      <c r="AO1097" s="85" t="s">
        <v>6180</v>
      </c>
      <c r="AP1097" s="79" t="s">
        <v>176</v>
      </c>
      <c r="AQ1097" s="79">
        <v>0</v>
      </c>
      <c r="AR1097" s="79">
        <v>0</v>
      </c>
      <c r="AS1097" s="79"/>
      <c r="AT1097" s="79"/>
      <c r="AU1097" s="79"/>
      <c r="AV1097" s="79"/>
      <c r="AW1097" s="79"/>
      <c r="AX1097" s="79"/>
      <c r="AY1097" s="79"/>
      <c r="AZ1097" s="79"/>
      <c r="BA1097">
        <v>38</v>
      </c>
      <c r="BB1097" s="78" t="str">
        <f>REPLACE(INDEX(GroupVertices[Group], MATCH(Edges24[[#This Row],[Vertex 1]],GroupVertices[Vertex],0)),1,1,"")</f>
        <v>2</v>
      </c>
      <c r="BC1097" s="78" t="str">
        <f>REPLACE(INDEX(GroupVertices[Group], MATCH(Edges24[[#This Row],[Vertex 2]],GroupVertices[Vertex],0)),1,1,"")</f>
        <v>2</v>
      </c>
      <c r="BD1097" s="48">
        <v>0</v>
      </c>
      <c r="BE1097" s="49">
        <v>0</v>
      </c>
      <c r="BF1097" s="48">
        <v>0</v>
      </c>
      <c r="BG1097" s="49">
        <v>0</v>
      </c>
      <c r="BH1097" s="48">
        <v>0</v>
      </c>
      <c r="BI1097" s="49">
        <v>0</v>
      </c>
      <c r="BJ1097" s="48">
        <v>29</v>
      </c>
      <c r="BK1097" s="49">
        <v>100</v>
      </c>
      <c r="BL1097" s="48">
        <v>29</v>
      </c>
    </row>
    <row r="1098" spans="1:64" x14ac:dyDescent="0.25">
      <c r="A1098" s="64" t="s">
        <v>683</v>
      </c>
      <c r="B1098" s="64" t="s">
        <v>754</v>
      </c>
      <c r="C1098" s="65"/>
      <c r="D1098" s="66"/>
      <c r="E1098" s="67"/>
      <c r="F1098" s="68"/>
      <c r="G1098" s="65"/>
      <c r="H1098" s="69"/>
      <c r="I1098" s="70"/>
      <c r="J1098" s="70"/>
      <c r="K1098" s="34" t="s">
        <v>66</v>
      </c>
      <c r="L1098" s="77">
        <v>1639</v>
      </c>
      <c r="M1098" s="77"/>
      <c r="N1098" s="72"/>
      <c r="O1098" s="79" t="s">
        <v>999</v>
      </c>
      <c r="P1098" s="81">
        <v>43168.681331018517</v>
      </c>
      <c r="Q1098" s="79" t="s">
        <v>1905</v>
      </c>
      <c r="R1098" s="83" t="s">
        <v>2309</v>
      </c>
      <c r="S1098" s="79" t="s">
        <v>2518</v>
      </c>
      <c r="T1098" s="79" t="s">
        <v>3101</v>
      </c>
      <c r="U1098" s="79"/>
      <c r="V1098" s="83" t="s">
        <v>3872</v>
      </c>
      <c r="W1098" s="81">
        <v>43168.681331018517</v>
      </c>
      <c r="X1098" s="83" t="s">
        <v>4973</v>
      </c>
      <c r="Y1098" s="79"/>
      <c r="Z1098" s="79"/>
      <c r="AA1098" s="85" t="s">
        <v>6181</v>
      </c>
      <c r="AB1098" s="79"/>
      <c r="AC1098" s="79" t="b">
        <v>0</v>
      </c>
      <c r="AD1098" s="79">
        <v>0</v>
      </c>
      <c r="AE1098" s="85" t="s">
        <v>6296</v>
      </c>
      <c r="AF1098" s="79" t="b">
        <v>0</v>
      </c>
      <c r="AG1098" s="79" t="s">
        <v>6304</v>
      </c>
      <c r="AH1098" s="79"/>
      <c r="AI1098" s="85" t="s">
        <v>6296</v>
      </c>
      <c r="AJ1098" s="79" t="b">
        <v>0</v>
      </c>
      <c r="AK1098" s="79">
        <v>0</v>
      </c>
      <c r="AL1098" s="85" t="s">
        <v>6296</v>
      </c>
      <c r="AM1098" s="79" t="s">
        <v>6330</v>
      </c>
      <c r="AN1098" s="79" t="b">
        <v>0</v>
      </c>
      <c r="AO1098" s="85" t="s">
        <v>6181</v>
      </c>
      <c r="AP1098" s="79" t="s">
        <v>176</v>
      </c>
      <c r="AQ1098" s="79">
        <v>0</v>
      </c>
      <c r="AR1098" s="79">
        <v>0</v>
      </c>
      <c r="AS1098" s="79"/>
      <c r="AT1098" s="79"/>
      <c r="AU1098" s="79"/>
      <c r="AV1098" s="79"/>
      <c r="AW1098" s="79"/>
      <c r="AX1098" s="79"/>
      <c r="AY1098" s="79"/>
      <c r="AZ1098" s="79"/>
      <c r="BA1098">
        <v>38</v>
      </c>
      <c r="BB1098" s="78" t="str">
        <f>REPLACE(INDEX(GroupVertices[Group], MATCH(Edges24[[#This Row],[Vertex 1]],GroupVertices[Vertex],0)),1,1,"")</f>
        <v>2</v>
      </c>
      <c r="BC1098" s="78" t="str">
        <f>REPLACE(INDEX(GroupVertices[Group], MATCH(Edges24[[#This Row],[Vertex 2]],GroupVertices[Vertex],0)),1,1,"")</f>
        <v>2</v>
      </c>
      <c r="BD1098" s="48">
        <v>0</v>
      </c>
      <c r="BE1098" s="49">
        <v>0</v>
      </c>
      <c r="BF1098" s="48">
        <v>1</v>
      </c>
      <c r="BG1098" s="49">
        <v>4.166666666666667</v>
      </c>
      <c r="BH1098" s="48">
        <v>0</v>
      </c>
      <c r="BI1098" s="49">
        <v>0</v>
      </c>
      <c r="BJ1098" s="48">
        <v>23</v>
      </c>
      <c r="BK1098" s="49">
        <v>95.833333333333329</v>
      </c>
      <c r="BL1098" s="48">
        <v>24</v>
      </c>
    </row>
    <row r="1099" spans="1:64" x14ac:dyDescent="0.25">
      <c r="A1099" s="64" t="s">
        <v>683</v>
      </c>
      <c r="B1099" s="64" t="s">
        <v>754</v>
      </c>
      <c r="C1099" s="65"/>
      <c r="D1099" s="66"/>
      <c r="E1099" s="67"/>
      <c r="F1099" s="68"/>
      <c r="G1099" s="65"/>
      <c r="H1099" s="69"/>
      <c r="I1099" s="70"/>
      <c r="J1099" s="70"/>
      <c r="K1099" s="34" t="s">
        <v>66</v>
      </c>
      <c r="L1099" s="77">
        <v>1640</v>
      </c>
      <c r="M1099" s="77"/>
      <c r="N1099" s="72"/>
      <c r="O1099" s="79" t="s">
        <v>999</v>
      </c>
      <c r="P1099" s="81">
        <v>43169.681273148148</v>
      </c>
      <c r="Q1099" s="79" t="s">
        <v>1906</v>
      </c>
      <c r="R1099" s="83" t="s">
        <v>2475</v>
      </c>
      <c r="S1099" s="79" t="s">
        <v>2519</v>
      </c>
      <c r="T1099" s="79" t="s">
        <v>3102</v>
      </c>
      <c r="U1099" s="83" t="s">
        <v>3427</v>
      </c>
      <c r="V1099" s="83" t="s">
        <v>3427</v>
      </c>
      <c r="W1099" s="81">
        <v>43169.681273148148</v>
      </c>
      <c r="X1099" s="83" t="s">
        <v>4974</v>
      </c>
      <c r="Y1099" s="79"/>
      <c r="Z1099" s="79"/>
      <c r="AA1099" s="85" t="s">
        <v>6182</v>
      </c>
      <c r="AB1099" s="79"/>
      <c r="AC1099" s="79" t="b">
        <v>0</v>
      </c>
      <c r="AD1099" s="79">
        <v>0</v>
      </c>
      <c r="AE1099" s="85" t="s">
        <v>6296</v>
      </c>
      <c r="AF1099" s="79" t="b">
        <v>0</v>
      </c>
      <c r="AG1099" s="79" t="s">
        <v>6304</v>
      </c>
      <c r="AH1099" s="79"/>
      <c r="AI1099" s="85" t="s">
        <v>6296</v>
      </c>
      <c r="AJ1099" s="79" t="b">
        <v>0</v>
      </c>
      <c r="AK1099" s="79">
        <v>1</v>
      </c>
      <c r="AL1099" s="85" t="s">
        <v>6296</v>
      </c>
      <c r="AM1099" s="79" t="s">
        <v>6330</v>
      </c>
      <c r="AN1099" s="79" t="b">
        <v>0</v>
      </c>
      <c r="AO1099" s="85" t="s">
        <v>6182</v>
      </c>
      <c r="AP1099" s="79" t="s">
        <v>176</v>
      </c>
      <c r="AQ1099" s="79">
        <v>0</v>
      </c>
      <c r="AR1099" s="79">
        <v>0</v>
      </c>
      <c r="AS1099" s="79"/>
      <c r="AT1099" s="79"/>
      <c r="AU1099" s="79"/>
      <c r="AV1099" s="79"/>
      <c r="AW1099" s="79"/>
      <c r="AX1099" s="79"/>
      <c r="AY1099" s="79"/>
      <c r="AZ1099" s="79"/>
      <c r="BA1099">
        <v>38</v>
      </c>
      <c r="BB1099" s="78" t="str">
        <f>REPLACE(INDEX(GroupVertices[Group], MATCH(Edges24[[#This Row],[Vertex 1]],GroupVertices[Vertex],0)),1,1,"")</f>
        <v>2</v>
      </c>
      <c r="BC1099" s="78" t="str">
        <f>REPLACE(INDEX(GroupVertices[Group], MATCH(Edges24[[#This Row],[Vertex 2]],GroupVertices[Vertex],0)),1,1,"")</f>
        <v>2</v>
      </c>
      <c r="BD1099" s="48">
        <v>0</v>
      </c>
      <c r="BE1099" s="49">
        <v>0</v>
      </c>
      <c r="BF1099" s="48">
        <v>1</v>
      </c>
      <c r="BG1099" s="49">
        <v>3.8461538461538463</v>
      </c>
      <c r="BH1099" s="48">
        <v>0</v>
      </c>
      <c r="BI1099" s="49">
        <v>0</v>
      </c>
      <c r="BJ1099" s="48">
        <v>25</v>
      </c>
      <c r="BK1099" s="49">
        <v>96.15384615384616</v>
      </c>
      <c r="BL1099" s="48">
        <v>26</v>
      </c>
    </row>
    <row r="1100" spans="1:64" x14ac:dyDescent="0.25">
      <c r="A1100" s="64" t="s">
        <v>683</v>
      </c>
      <c r="B1100" s="64" t="s">
        <v>754</v>
      </c>
      <c r="C1100" s="65"/>
      <c r="D1100" s="66"/>
      <c r="E1100" s="67"/>
      <c r="F1100" s="68"/>
      <c r="G1100" s="65"/>
      <c r="H1100" s="69"/>
      <c r="I1100" s="70"/>
      <c r="J1100" s="70"/>
      <c r="K1100" s="34" t="s">
        <v>66</v>
      </c>
      <c r="L1100" s="77">
        <v>1641</v>
      </c>
      <c r="M1100" s="77"/>
      <c r="N1100" s="72"/>
      <c r="O1100" s="79" t="s">
        <v>999</v>
      </c>
      <c r="P1100" s="81">
        <v>43170.636874999997</v>
      </c>
      <c r="Q1100" s="79" t="s">
        <v>1907</v>
      </c>
      <c r="R1100" s="83" t="s">
        <v>2394</v>
      </c>
      <c r="S1100" s="79" t="s">
        <v>2519</v>
      </c>
      <c r="T1100" s="79" t="s">
        <v>3103</v>
      </c>
      <c r="U1100" s="83" t="s">
        <v>3428</v>
      </c>
      <c r="V1100" s="83" t="s">
        <v>3428</v>
      </c>
      <c r="W1100" s="81">
        <v>43170.636874999997</v>
      </c>
      <c r="X1100" s="83" t="s">
        <v>4975</v>
      </c>
      <c r="Y1100" s="79"/>
      <c r="Z1100" s="79"/>
      <c r="AA1100" s="85" t="s">
        <v>6183</v>
      </c>
      <c r="AB1100" s="79"/>
      <c r="AC1100" s="79" t="b">
        <v>0</v>
      </c>
      <c r="AD1100" s="79">
        <v>4</v>
      </c>
      <c r="AE1100" s="85" t="s">
        <v>6296</v>
      </c>
      <c r="AF1100" s="79" t="b">
        <v>0</v>
      </c>
      <c r="AG1100" s="79" t="s">
        <v>6304</v>
      </c>
      <c r="AH1100" s="79"/>
      <c r="AI1100" s="85" t="s">
        <v>6296</v>
      </c>
      <c r="AJ1100" s="79" t="b">
        <v>0</v>
      </c>
      <c r="AK1100" s="79">
        <v>2</v>
      </c>
      <c r="AL1100" s="85" t="s">
        <v>6296</v>
      </c>
      <c r="AM1100" s="79" t="s">
        <v>6330</v>
      </c>
      <c r="AN1100" s="79" t="b">
        <v>0</v>
      </c>
      <c r="AO1100" s="85" t="s">
        <v>6183</v>
      </c>
      <c r="AP1100" s="79" t="s">
        <v>176</v>
      </c>
      <c r="AQ1100" s="79">
        <v>0</v>
      </c>
      <c r="AR1100" s="79">
        <v>0</v>
      </c>
      <c r="AS1100" s="79"/>
      <c r="AT1100" s="79"/>
      <c r="AU1100" s="79"/>
      <c r="AV1100" s="79"/>
      <c r="AW1100" s="79"/>
      <c r="AX1100" s="79"/>
      <c r="AY1100" s="79"/>
      <c r="AZ1100" s="79"/>
      <c r="BA1100">
        <v>38</v>
      </c>
      <c r="BB1100" s="78" t="str">
        <f>REPLACE(INDEX(GroupVertices[Group], MATCH(Edges24[[#This Row],[Vertex 1]],GroupVertices[Vertex],0)),1,1,"")</f>
        <v>2</v>
      </c>
      <c r="BC1100" s="78" t="str">
        <f>REPLACE(INDEX(GroupVertices[Group], MATCH(Edges24[[#This Row],[Vertex 2]],GroupVertices[Vertex],0)),1,1,"")</f>
        <v>2</v>
      </c>
      <c r="BD1100" s="48">
        <v>0</v>
      </c>
      <c r="BE1100" s="49">
        <v>0</v>
      </c>
      <c r="BF1100" s="48">
        <v>0</v>
      </c>
      <c r="BG1100" s="49">
        <v>0</v>
      </c>
      <c r="BH1100" s="48">
        <v>0</v>
      </c>
      <c r="BI1100" s="49">
        <v>0</v>
      </c>
      <c r="BJ1100" s="48">
        <v>24</v>
      </c>
      <c r="BK1100" s="49">
        <v>100</v>
      </c>
      <c r="BL1100" s="48">
        <v>24</v>
      </c>
    </row>
    <row r="1101" spans="1:64" x14ac:dyDescent="0.25">
      <c r="A1101" s="64" t="s">
        <v>683</v>
      </c>
      <c r="B1101" s="64" t="s">
        <v>754</v>
      </c>
      <c r="C1101" s="65"/>
      <c r="D1101" s="66"/>
      <c r="E1101" s="67"/>
      <c r="F1101" s="68"/>
      <c r="G1101" s="65"/>
      <c r="H1101" s="69"/>
      <c r="I1101" s="70"/>
      <c r="J1101" s="70"/>
      <c r="K1101" s="34" t="s">
        <v>66</v>
      </c>
      <c r="L1101" s="77">
        <v>1642</v>
      </c>
      <c r="M1101" s="77"/>
      <c r="N1101" s="72"/>
      <c r="O1101" s="79" t="s">
        <v>999</v>
      </c>
      <c r="P1101" s="81">
        <v>43170.681261574071</v>
      </c>
      <c r="Q1101" s="79" t="s">
        <v>1908</v>
      </c>
      <c r="R1101" s="83" t="s">
        <v>2476</v>
      </c>
      <c r="S1101" s="79" t="s">
        <v>2519</v>
      </c>
      <c r="T1101" s="79" t="s">
        <v>3104</v>
      </c>
      <c r="U1101" s="83" t="s">
        <v>3429</v>
      </c>
      <c r="V1101" s="83" t="s">
        <v>3429</v>
      </c>
      <c r="W1101" s="81">
        <v>43170.681261574071</v>
      </c>
      <c r="X1101" s="83" t="s">
        <v>4976</v>
      </c>
      <c r="Y1101" s="79"/>
      <c r="Z1101" s="79"/>
      <c r="AA1101" s="85" t="s">
        <v>6184</v>
      </c>
      <c r="AB1101" s="79"/>
      <c r="AC1101" s="79" t="b">
        <v>0</v>
      </c>
      <c r="AD1101" s="79">
        <v>1</v>
      </c>
      <c r="AE1101" s="85" t="s">
        <v>6296</v>
      </c>
      <c r="AF1101" s="79" t="b">
        <v>0</v>
      </c>
      <c r="AG1101" s="79" t="s">
        <v>6304</v>
      </c>
      <c r="AH1101" s="79"/>
      <c r="AI1101" s="85" t="s">
        <v>6296</v>
      </c>
      <c r="AJ1101" s="79" t="b">
        <v>0</v>
      </c>
      <c r="AK1101" s="79">
        <v>0</v>
      </c>
      <c r="AL1101" s="85" t="s">
        <v>6296</v>
      </c>
      <c r="AM1101" s="79" t="s">
        <v>6330</v>
      </c>
      <c r="AN1101" s="79" t="b">
        <v>0</v>
      </c>
      <c r="AO1101" s="85" t="s">
        <v>6184</v>
      </c>
      <c r="AP1101" s="79" t="s">
        <v>176</v>
      </c>
      <c r="AQ1101" s="79">
        <v>0</v>
      </c>
      <c r="AR1101" s="79">
        <v>0</v>
      </c>
      <c r="AS1101" s="79"/>
      <c r="AT1101" s="79"/>
      <c r="AU1101" s="79"/>
      <c r="AV1101" s="79"/>
      <c r="AW1101" s="79"/>
      <c r="AX1101" s="79"/>
      <c r="AY1101" s="79"/>
      <c r="AZ1101" s="79"/>
      <c r="BA1101">
        <v>38</v>
      </c>
      <c r="BB1101" s="78" t="str">
        <f>REPLACE(INDEX(GroupVertices[Group], MATCH(Edges24[[#This Row],[Vertex 1]],GroupVertices[Vertex],0)),1,1,"")</f>
        <v>2</v>
      </c>
      <c r="BC1101" s="78" t="str">
        <f>REPLACE(INDEX(GroupVertices[Group], MATCH(Edges24[[#This Row],[Vertex 2]],GroupVertices[Vertex],0)),1,1,"")</f>
        <v>2</v>
      </c>
      <c r="BD1101" s="48">
        <v>1</v>
      </c>
      <c r="BE1101" s="49">
        <v>4.3478260869565215</v>
      </c>
      <c r="BF1101" s="48">
        <v>1</v>
      </c>
      <c r="BG1101" s="49">
        <v>4.3478260869565215</v>
      </c>
      <c r="BH1101" s="48">
        <v>0</v>
      </c>
      <c r="BI1101" s="49">
        <v>0</v>
      </c>
      <c r="BJ1101" s="48">
        <v>21</v>
      </c>
      <c r="BK1101" s="49">
        <v>91.304347826086953</v>
      </c>
      <c r="BL1101" s="48">
        <v>23</v>
      </c>
    </row>
    <row r="1102" spans="1:64" x14ac:dyDescent="0.25">
      <c r="A1102" s="64" t="s">
        <v>683</v>
      </c>
      <c r="B1102" s="64" t="s">
        <v>754</v>
      </c>
      <c r="C1102" s="65"/>
      <c r="D1102" s="66"/>
      <c r="E1102" s="67"/>
      <c r="F1102" s="68"/>
      <c r="G1102" s="65"/>
      <c r="H1102" s="69"/>
      <c r="I1102" s="70"/>
      <c r="J1102" s="70"/>
      <c r="K1102" s="34" t="s">
        <v>66</v>
      </c>
      <c r="L1102" s="77">
        <v>1643</v>
      </c>
      <c r="M1102" s="77"/>
      <c r="N1102" s="72"/>
      <c r="O1102" s="79" t="s">
        <v>999</v>
      </c>
      <c r="P1102" s="81">
        <v>43171.681261574071</v>
      </c>
      <c r="Q1102" s="79" t="s">
        <v>1909</v>
      </c>
      <c r="R1102" s="83" t="s">
        <v>2477</v>
      </c>
      <c r="S1102" s="79" t="s">
        <v>2519</v>
      </c>
      <c r="T1102" s="79" t="s">
        <v>3105</v>
      </c>
      <c r="U1102" s="83" t="s">
        <v>3430</v>
      </c>
      <c r="V1102" s="83" t="s">
        <v>3430</v>
      </c>
      <c r="W1102" s="81">
        <v>43171.681261574071</v>
      </c>
      <c r="X1102" s="83" t="s">
        <v>4977</v>
      </c>
      <c r="Y1102" s="79"/>
      <c r="Z1102" s="79"/>
      <c r="AA1102" s="85" t="s">
        <v>6185</v>
      </c>
      <c r="AB1102" s="79"/>
      <c r="AC1102" s="79" t="b">
        <v>0</v>
      </c>
      <c r="AD1102" s="79">
        <v>2</v>
      </c>
      <c r="AE1102" s="85" t="s">
        <v>6296</v>
      </c>
      <c r="AF1102" s="79" t="b">
        <v>0</v>
      </c>
      <c r="AG1102" s="79" t="s">
        <v>6304</v>
      </c>
      <c r="AH1102" s="79"/>
      <c r="AI1102" s="85" t="s">
        <v>6296</v>
      </c>
      <c r="AJ1102" s="79" t="b">
        <v>0</v>
      </c>
      <c r="AK1102" s="79">
        <v>0</v>
      </c>
      <c r="AL1102" s="85" t="s">
        <v>6296</v>
      </c>
      <c r="AM1102" s="79" t="s">
        <v>6330</v>
      </c>
      <c r="AN1102" s="79" t="b">
        <v>0</v>
      </c>
      <c r="AO1102" s="85" t="s">
        <v>6185</v>
      </c>
      <c r="AP1102" s="79" t="s">
        <v>176</v>
      </c>
      <c r="AQ1102" s="79">
        <v>0</v>
      </c>
      <c r="AR1102" s="79">
        <v>0</v>
      </c>
      <c r="AS1102" s="79"/>
      <c r="AT1102" s="79"/>
      <c r="AU1102" s="79"/>
      <c r="AV1102" s="79"/>
      <c r="AW1102" s="79"/>
      <c r="AX1102" s="79"/>
      <c r="AY1102" s="79"/>
      <c r="AZ1102" s="79"/>
      <c r="BA1102">
        <v>38</v>
      </c>
      <c r="BB1102" s="78" t="str">
        <f>REPLACE(INDEX(GroupVertices[Group], MATCH(Edges24[[#This Row],[Vertex 1]],GroupVertices[Vertex],0)),1,1,"")</f>
        <v>2</v>
      </c>
      <c r="BC1102" s="78" t="str">
        <f>REPLACE(INDEX(GroupVertices[Group], MATCH(Edges24[[#This Row],[Vertex 2]],GroupVertices[Vertex],0)),1,1,"")</f>
        <v>2</v>
      </c>
      <c r="BD1102" s="48">
        <v>0</v>
      </c>
      <c r="BE1102" s="49">
        <v>0</v>
      </c>
      <c r="BF1102" s="48">
        <v>0</v>
      </c>
      <c r="BG1102" s="49">
        <v>0</v>
      </c>
      <c r="BH1102" s="48">
        <v>0</v>
      </c>
      <c r="BI1102" s="49">
        <v>0</v>
      </c>
      <c r="BJ1102" s="48">
        <v>25</v>
      </c>
      <c r="BK1102" s="49">
        <v>100</v>
      </c>
      <c r="BL1102" s="48">
        <v>25</v>
      </c>
    </row>
    <row r="1103" spans="1:64" x14ac:dyDescent="0.25">
      <c r="A1103" s="64" t="s">
        <v>683</v>
      </c>
      <c r="B1103" s="64" t="s">
        <v>754</v>
      </c>
      <c r="C1103" s="65"/>
      <c r="D1103" s="66"/>
      <c r="E1103" s="67"/>
      <c r="F1103" s="68"/>
      <c r="G1103" s="65"/>
      <c r="H1103" s="69"/>
      <c r="I1103" s="70"/>
      <c r="J1103" s="70"/>
      <c r="K1103" s="34" t="s">
        <v>66</v>
      </c>
      <c r="L1103" s="77">
        <v>1644</v>
      </c>
      <c r="M1103" s="77"/>
      <c r="N1103" s="72"/>
      <c r="O1103" s="79" t="s">
        <v>999</v>
      </c>
      <c r="P1103" s="81">
        <v>43174.588217592594</v>
      </c>
      <c r="Q1103" s="79" t="s">
        <v>1910</v>
      </c>
      <c r="R1103" s="83" t="s">
        <v>2478</v>
      </c>
      <c r="S1103" s="79" t="s">
        <v>2519</v>
      </c>
      <c r="T1103" s="79" t="s">
        <v>3106</v>
      </c>
      <c r="U1103" s="83" t="s">
        <v>3431</v>
      </c>
      <c r="V1103" s="83" t="s">
        <v>3431</v>
      </c>
      <c r="W1103" s="81">
        <v>43174.588217592594</v>
      </c>
      <c r="X1103" s="83" t="s">
        <v>4978</v>
      </c>
      <c r="Y1103" s="79"/>
      <c r="Z1103" s="79"/>
      <c r="AA1103" s="85" t="s">
        <v>6186</v>
      </c>
      <c r="AB1103" s="79"/>
      <c r="AC1103" s="79" t="b">
        <v>0</v>
      </c>
      <c r="AD1103" s="79">
        <v>3</v>
      </c>
      <c r="AE1103" s="85" t="s">
        <v>6296</v>
      </c>
      <c r="AF1103" s="79" t="b">
        <v>0</v>
      </c>
      <c r="AG1103" s="79" t="s">
        <v>6304</v>
      </c>
      <c r="AH1103" s="79"/>
      <c r="AI1103" s="85" t="s">
        <v>6296</v>
      </c>
      <c r="AJ1103" s="79" t="b">
        <v>0</v>
      </c>
      <c r="AK1103" s="79">
        <v>0</v>
      </c>
      <c r="AL1103" s="85" t="s">
        <v>6296</v>
      </c>
      <c r="AM1103" s="79" t="s">
        <v>6330</v>
      </c>
      <c r="AN1103" s="79" t="b">
        <v>0</v>
      </c>
      <c r="AO1103" s="85" t="s">
        <v>6186</v>
      </c>
      <c r="AP1103" s="79" t="s">
        <v>176</v>
      </c>
      <c r="AQ1103" s="79">
        <v>0</v>
      </c>
      <c r="AR1103" s="79">
        <v>0</v>
      </c>
      <c r="AS1103" s="79"/>
      <c r="AT1103" s="79"/>
      <c r="AU1103" s="79"/>
      <c r="AV1103" s="79"/>
      <c r="AW1103" s="79"/>
      <c r="AX1103" s="79"/>
      <c r="AY1103" s="79"/>
      <c r="AZ1103" s="79"/>
      <c r="BA1103">
        <v>38</v>
      </c>
      <c r="BB1103" s="78" t="str">
        <f>REPLACE(INDEX(GroupVertices[Group], MATCH(Edges24[[#This Row],[Vertex 1]],GroupVertices[Vertex],0)),1,1,"")</f>
        <v>2</v>
      </c>
      <c r="BC1103" s="78" t="str">
        <f>REPLACE(INDEX(GroupVertices[Group], MATCH(Edges24[[#This Row],[Vertex 2]],GroupVertices[Vertex],0)),1,1,"")</f>
        <v>2</v>
      </c>
      <c r="BD1103" s="48">
        <v>2</v>
      </c>
      <c r="BE1103" s="49">
        <v>8</v>
      </c>
      <c r="BF1103" s="48">
        <v>0</v>
      </c>
      <c r="BG1103" s="49">
        <v>0</v>
      </c>
      <c r="BH1103" s="48">
        <v>0</v>
      </c>
      <c r="BI1103" s="49">
        <v>0</v>
      </c>
      <c r="BJ1103" s="48">
        <v>23</v>
      </c>
      <c r="BK1103" s="49">
        <v>92</v>
      </c>
      <c r="BL1103" s="48">
        <v>25</v>
      </c>
    </row>
    <row r="1104" spans="1:64" x14ac:dyDescent="0.25">
      <c r="A1104" s="64" t="s">
        <v>683</v>
      </c>
      <c r="B1104" s="64" t="s">
        <v>754</v>
      </c>
      <c r="C1104" s="65"/>
      <c r="D1104" s="66"/>
      <c r="E1104" s="67"/>
      <c r="F1104" s="68"/>
      <c r="G1104" s="65"/>
      <c r="H1104" s="69"/>
      <c r="I1104" s="70"/>
      <c r="J1104" s="70"/>
      <c r="K1104" s="34" t="s">
        <v>66</v>
      </c>
      <c r="L1104" s="77">
        <v>1645</v>
      </c>
      <c r="M1104" s="77"/>
      <c r="N1104" s="72"/>
      <c r="O1104" s="79" t="s">
        <v>999</v>
      </c>
      <c r="P1104" s="81">
        <v>43174.636874999997</v>
      </c>
      <c r="Q1104" s="79" t="s">
        <v>1911</v>
      </c>
      <c r="R1104" s="83" t="s">
        <v>2230</v>
      </c>
      <c r="S1104" s="79" t="s">
        <v>2519</v>
      </c>
      <c r="T1104" s="79" t="s">
        <v>3107</v>
      </c>
      <c r="U1104" s="83" t="s">
        <v>3432</v>
      </c>
      <c r="V1104" s="83" t="s">
        <v>3432</v>
      </c>
      <c r="W1104" s="81">
        <v>43174.636874999997</v>
      </c>
      <c r="X1104" s="83" t="s">
        <v>4979</v>
      </c>
      <c r="Y1104" s="79"/>
      <c r="Z1104" s="79"/>
      <c r="AA1104" s="85" t="s">
        <v>6187</v>
      </c>
      <c r="AB1104" s="79"/>
      <c r="AC1104" s="79" t="b">
        <v>0</v>
      </c>
      <c r="AD1104" s="79">
        <v>10</v>
      </c>
      <c r="AE1104" s="85" t="s">
        <v>6296</v>
      </c>
      <c r="AF1104" s="79" t="b">
        <v>0</v>
      </c>
      <c r="AG1104" s="79" t="s">
        <v>6304</v>
      </c>
      <c r="AH1104" s="79"/>
      <c r="AI1104" s="85" t="s">
        <v>6296</v>
      </c>
      <c r="AJ1104" s="79" t="b">
        <v>0</v>
      </c>
      <c r="AK1104" s="79">
        <v>2</v>
      </c>
      <c r="AL1104" s="85" t="s">
        <v>6296</v>
      </c>
      <c r="AM1104" s="79" t="s">
        <v>6330</v>
      </c>
      <c r="AN1104" s="79" t="b">
        <v>0</v>
      </c>
      <c r="AO1104" s="85" t="s">
        <v>6187</v>
      </c>
      <c r="AP1104" s="79" t="s">
        <v>176</v>
      </c>
      <c r="AQ1104" s="79">
        <v>0</v>
      </c>
      <c r="AR1104" s="79">
        <v>0</v>
      </c>
      <c r="AS1104" s="79"/>
      <c r="AT1104" s="79"/>
      <c r="AU1104" s="79"/>
      <c r="AV1104" s="79"/>
      <c r="AW1104" s="79"/>
      <c r="AX1104" s="79"/>
      <c r="AY1104" s="79"/>
      <c r="AZ1104" s="79"/>
      <c r="BA1104">
        <v>38</v>
      </c>
      <c r="BB1104" s="78" t="str">
        <f>REPLACE(INDEX(GroupVertices[Group], MATCH(Edges24[[#This Row],[Vertex 1]],GroupVertices[Vertex],0)),1,1,"")</f>
        <v>2</v>
      </c>
      <c r="BC1104" s="78" t="str">
        <f>REPLACE(INDEX(GroupVertices[Group], MATCH(Edges24[[#This Row],[Vertex 2]],GroupVertices[Vertex],0)),1,1,"")</f>
        <v>2</v>
      </c>
      <c r="BD1104" s="48">
        <v>0</v>
      </c>
      <c r="BE1104" s="49">
        <v>0</v>
      </c>
      <c r="BF1104" s="48">
        <v>0</v>
      </c>
      <c r="BG1104" s="49">
        <v>0</v>
      </c>
      <c r="BH1104" s="48">
        <v>0</v>
      </c>
      <c r="BI1104" s="49">
        <v>0</v>
      </c>
      <c r="BJ1104" s="48">
        <v>26</v>
      </c>
      <c r="BK1104" s="49">
        <v>100</v>
      </c>
      <c r="BL1104" s="48">
        <v>26</v>
      </c>
    </row>
    <row r="1105" spans="1:64" x14ac:dyDescent="0.25">
      <c r="A1105" s="64" t="s">
        <v>683</v>
      </c>
      <c r="B1105" s="64" t="s">
        <v>754</v>
      </c>
      <c r="C1105" s="65"/>
      <c r="D1105" s="66"/>
      <c r="E1105" s="67"/>
      <c r="F1105" s="68"/>
      <c r="G1105" s="65"/>
      <c r="H1105" s="69"/>
      <c r="I1105" s="70"/>
      <c r="J1105" s="70"/>
      <c r="K1105" s="34" t="s">
        <v>66</v>
      </c>
      <c r="L1105" s="77">
        <v>1646</v>
      </c>
      <c r="M1105" s="77"/>
      <c r="N1105" s="72"/>
      <c r="O1105" s="79" t="s">
        <v>999</v>
      </c>
      <c r="P1105" s="81">
        <v>43175.636932870373</v>
      </c>
      <c r="Q1105" s="79" t="s">
        <v>1912</v>
      </c>
      <c r="R1105" s="83" t="s">
        <v>2479</v>
      </c>
      <c r="S1105" s="79" t="s">
        <v>2608</v>
      </c>
      <c r="T1105" s="79" t="s">
        <v>3108</v>
      </c>
      <c r="U1105" s="83" t="s">
        <v>3433</v>
      </c>
      <c r="V1105" s="83" t="s">
        <v>3433</v>
      </c>
      <c r="W1105" s="81">
        <v>43175.636932870373</v>
      </c>
      <c r="X1105" s="83" t="s">
        <v>4980</v>
      </c>
      <c r="Y1105" s="79"/>
      <c r="Z1105" s="79"/>
      <c r="AA1105" s="85" t="s">
        <v>6188</v>
      </c>
      <c r="AB1105" s="79"/>
      <c r="AC1105" s="79" t="b">
        <v>0</v>
      </c>
      <c r="AD1105" s="79">
        <v>2</v>
      </c>
      <c r="AE1105" s="85" t="s">
        <v>6296</v>
      </c>
      <c r="AF1105" s="79" t="b">
        <v>0</v>
      </c>
      <c r="AG1105" s="79" t="s">
        <v>6304</v>
      </c>
      <c r="AH1105" s="79"/>
      <c r="AI1105" s="85" t="s">
        <v>6296</v>
      </c>
      <c r="AJ1105" s="79" t="b">
        <v>0</v>
      </c>
      <c r="AK1105" s="79">
        <v>4</v>
      </c>
      <c r="AL1105" s="85" t="s">
        <v>6296</v>
      </c>
      <c r="AM1105" s="79" t="s">
        <v>6330</v>
      </c>
      <c r="AN1105" s="79" t="b">
        <v>0</v>
      </c>
      <c r="AO1105" s="85" t="s">
        <v>6188</v>
      </c>
      <c r="AP1105" s="79" t="s">
        <v>176</v>
      </c>
      <c r="AQ1105" s="79">
        <v>0</v>
      </c>
      <c r="AR1105" s="79">
        <v>0</v>
      </c>
      <c r="AS1105" s="79"/>
      <c r="AT1105" s="79"/>
      <c r="AU1105" s="79"/>
      <c r="AV1105" s="79"/>
      <c r="AW1105" s="79"/>
      <c r="AX1105" s="79"/>
      <c r="AY1105" s="79"/>
      <c r="AZ1105" s="79"/>
      <c r="BA1105">
        <v>38</v>
      </c>
      <c r="BB1105" s="78" t="str">
        <f>REPLACE(INDEX(GroupVertices[Group], MATCH(Edges24[[#This Row],[Vertex 1]],GroupVertices[Vertex],0)),1,1,"")</f>
        <v>2</v>
      </c>
      <c r="BC1105" s="78" t="str">
        <f>REPLACE(INDEX(GroupVertices[Group], MATCH(Edges24[[#This Row],[Vertex 2]],GroupVertices[Vertex],0)),1,1,"")</f>
        <v>2</v>
      </c>
      <c r="BD1105" s="48">
        <v>1</v>
      </c>
      <c r="BE1105" s="49">
        <v>3.8461538461538463</v>
      </c>
      <c r="BF1105" s="48">
        <v>0</v>
      </c>
      <c r="BG1105" s="49">
        <v>0</v>
      </c>
      <c r="BH1105" s="48">
        <v>0</v>
      </c>
      <c r="BI1105" s="49">
        <v>0</v>
      </c>
      <c r="BJ1105" s="48">
        <v>25</v>
      </c>
      <c r="BK1105" s="49">
        <v>96.15384615384616</v>
      </c>
      <c r="BL1105" s="48">
        <v>26</v>
      </c>
    </row>
    <row r="1106" spans="1:64" x14ac:dyDescent="0.25">
      <c r="A1106" s="64" t="s">
        <v>683</v>
      </c>
      <c r="B1106" s="64" t="s">
        <v>754</v>
      </c>
      <c r="C1106" s="65"/>
      <c r="D1106" s="66"/>
      <c r="E1106" s="67"/>
      <c r="F1106" s="68"/>
      <c r="G1106" s="65"/>
      <c r="H1106" s="69"/>
      <c r="I1106" s="70"/>
      <c r="J1106" s="70"/>
      <c r="K1106" s="34" t="s">
        <v>66</v>
      </c>
      <c r="L1106" s="77">
        <v>1647</v>
      </c>
      <c r="M1106" s="77"/>
      <c r="N1106" s="72"/>
      <c r="O1106" s="79" t="s">
        <v>999</v>
      </c>
      <c r="P1106" s="81">
        <v>43177.588206018518</v>
      </c>
      <c r="Q1106" s="79" t="s">
        <v>1913</v>
      </c>
      <c r="R1106" s="83" t="s">
        <v>2311</v>
      </c>
      <c r="S1106" s="79" t="s">
        <v>2518</v>
      </c>
      <c r="T1106" s="79" t="s">
        <v>3109</v>
      </c>
      <c r="U1106" s="79"/>
      <c r="V1106" s="83" t="s">
        <v>3872</v>
      </c>
      <c r="W1106" s="81">
        <v>43177.588206018518</v>
      </c>
      <c r="X1106" s="83" t="s">
        <v>4981</v>
      </c>
      <c r="Y1106" s="79"/>
      <c r="Z1106" s="79"/>
      <c r="AA1106" s="85" t="s">
        <v>6189</v>
      </c>
      <c r="AB1106" s="79"/>
      <c r="AC1106" s="79" t="b">
        <v>0</v>
      </c>
      <c r="AD1106" s="79">
        <v>5</v>
      </c>
      <c r="AE1106" s="85" t="s">
        <v>6296</v>
      </c>
      <c r="AF1106" s="79" t="b">
        <v>0</v>
      </c>
      <c r="AG1106" s="79" t="s">
        <v>6304</v>
      </c>
      <c r="AH1106" s="79"/>
      <c r="AI1106" s="85" t="s">
        <v>6296</v>
      </c>
      <c r="AJ1106" s="79" t="b">
        <v>0</v>
      </c>
      <c r="AK1106" s="79">
        <v>3</v>
      </c>
      <c r="AL1106" s="85" t="s">
        <v>6296</v>
      </c>
      <c r="AM1106" s="79" t="s">
        <v>6330</v>
      </c>
      <c r="AN1106" s="79" t="b">
        <v>0</v>
      </c>
      <c r="AO1106" s="85" t="s">
        <v>6189</v>
      </c>
      <c r="AP1106" s="79" t="s">
        <v>176</v>
      </c>
      <c r="AQ1106" s="79">
        <v>0</v>
      </c>
      <c r="AR1106" s="79">
        <v>0</v>
      </c>
      <c r="AS1106" s="79"/>
      <c r="AT1106" s="79"/>
      <c r="AU1106" s="79"/>
      <c r="AV1106" s="79"/>
      <c r="AW1106" s="79"/>
      <c r="AX1106" s="79"/>
      <c r="AY1106" s="79"/>
      <c r="AZ1106" s="79"/>
      <c r="BA1106">
        <v>38</v>
      </c>
      <c r="BB1106" s="78" t="str">
        <f>REPLACE(INDEX(GroupVertices[Group], MATCH(Edges24[[#This Row],[Vertex 1]],GroupVertices[Vertex],0)),1,1,"")</f>
        <v>2</v>
      </c>
      <c r="BC1106" s="78" t="str">
        <f>REPLACE(INDEX(GroupVertices[Group], MATCH(Edges24[[#This Row],[Vertex 2]],GroupVertices[Vertex],0)),1,1,"")</f>
        <v>2</v>
      </c>
      <c r="BD1106" s="48">
        <v>0</v>
      </c>
      <c r="BE1106" s="49">
        <v>0</v>
      </c>
      <c r="BF1106" s="48">
        <v>0</v>
      </c>
      <c r="BG1106" s="49">
        <v>0</v>
      </c>
      <c r="BH1106" s="48">
        <v>0</v>
      </c>
      <c r="BI1106" s="49">
        <v>0</v>
      </c>
      <c r="BJ1106" s="48">
        <v>21</v>
      </c>
      <c r="BK1106" s="49">
        <v>100</v>
      </c>
      <c r="BL1106" s="48">
        <v>21</v>
      </c>
    </row>
    <row r="1107" spans="1:64" x14ac:dyDescent="0.25">
      <c r="A1107" s="64" t="s">
        <v>754</v>
      </c>
      <c r="B1107" s="64" t="s">
        <v>683</v>
      </c>
      <c r="C1107" s="65"/>
      <c r="D1107" s="66"/>
      <c r="E1107" s="67"/>
      <c r="F1107" s="68"/>
      <c r="G1107" s="65"/>
      <c r="H1107" s="69"/>
      <c r="I1107" s="70"/>
      <c r="J1107" s="70"/>
      <c r="K1107" s="34" t="s">
        <v>66</v>
      </c>
      <c r="L1107" s="77">
        <v>1649</v>
      </c>
      <c r="M1107" s="77"/>
      <c r="N1107" s="72"/>
      <c r="O1107" s="79" t="s">
        <v>999</v>
      </c>
      <c r="P1107" s="81">
        <v>43166.619456018518</v>
      </c>
      <c r="Q1107" s="79" t="s">
        <v>1914</v>
      </c>
      <c r="R1107" s="83" t="s">
        <v>2273</v>
      </c>
      <c r="S1107" s="79" t="s">
        <v>2608</v>
      </c>
      <c r="T1107" s="79" t="s">
        <v>3110</v>
      </c>
      <c r="U1107" s="83" t="s">
        <v>3434</v>
      </c>
      <c r="V1107" s="83" t="s">
        <v>3434</v>
      </c>
      <c r="W1107" s="81">
        <v>43166.619456018518</v>
      </c>
      <c r="X1107" s="83" t="s">
        <v>4982</v>
      </c>
      <c r="Y1107" s="79"/>
      <c r="Z1107" s="79"/>
      <c r="AA1107" s="85" t="s">
        <v>6190</v>
      </c>
      <c r="AB1107" s="79"/>
      <c r="AC1107" s="79" t="b">
        <v>0</v>
      </c>
      <c r="AD1107" s="79">
        <v>2</v>
      </c>
      <c r="AE1107" s="85" t="s">
        <v>6296</v>
      </c>
      <c r="AF1107" s="79" t="b">
        <v>0</v>
      </c>
      <c r="AG1107" s="79" t="s">
        <v>6304</v>
      </c>
      <c r="AH1107" s="79"/>
      <c r="AI1107" s="85" t="s">
        <v>6296</v>
      </c>
      <c r="AJ1107" s="79" t="b">
        <v>0</v>
      </c>
      <c r="AK1107" s="79">
        <v>1</v>
      </c>
      <c r="AL1107" s="85" t="s">
        <v>6296</v>
      </c>
      <c r="AM1107" s="79" t="s">
        <v>6330</v>
      </c>
      <c r="AN1107" s="79" t="b">
        <v>0</v>
      </c>
      <c r="AO1107" s="85" t="s">
        <v>6190</v>
      </c>
      <c r="AP1107" s="79" t="s">
        <v>6415</v>
      </c>
      <c r="AQ1107" s="79">
        <v>0</v>
      </c>
      <c r="AR1107" s="79">
        <v>0</v>
      </c>
      <c r="AS1107" s="79"/>
      <c r="AT1107" s="79"/>
      <c r="AU1107" s="79"/>
      <c r="AV1107" s="79"/>
      <c r="AW1107" s="79"/>
      <c r="AX1107" s="79"/>
      <c r="AY1107" s="79"/>
      <c r="AZ1107" s="79"/>
      <c r="BA1107">
        <v>14</v>
      </c>
      <c r="BB1107" s="78" t="str">
        <f>REPLACE(INDEX(GroupVertices[Group], MATCH(Edges24[[#This Row],[Vertex 1]],GroupVertices[Vertex],0)),1,1,"")</f>
        <v>2</v>
      </c>
      <c r="BC1107" s="78" t="str">
        <f>REPLACE(INDEX(GroupVertices[Group], MATCH(Edges24[[#This Row],[Vertex 2]],GroupVertices[Vertex],0)),1,1,"")</f>
        <v>2</v>
      </c>
      <c r="BD1107" s="48">
        <v>0</v>
      </c>
      <c r="BE1107" s="49">
        <v>0</v>
      </c>
      <c r="BF1107" s="48">
        <v>0</v>
      </c>
      <c r="BG1107" s="49">
        <v>0</v>
      </c>
      <c r="BH1107" s="48">
        <v>0</v>
      </c>
      <c r="BI1107" s="49">
        <v>0</v>
      </c>
      <c r="BJ1107" s="48">
        <v>30</v>
      </c>
      <c r="BK1107" s="49">
        <v>100</v>
      </c>
      <c r="BL1107" s="48">
        <v>30</v>
      </c>
    </row>
    <row r="1108" spans="1:64" x14ac:dyDescent="0.25">
      <c r="A1108" s="64" t="s">
        <v>754</v>
      </c>
      <c r="B1108" s="64" t="s">
        <v>683</v>
      </c>
      <c r="C1108" s="65"/>
      <c r="D1108" s="66"/>
      <c r="E1108" s="67"/>
      <c r="F1108" s="68"/>
      <c r="G1108" s="65"/>
      <c r="H1108" s="69"/>
      <c r="I1108" s="70"/>
      <c r="J1108" s="70"/>
      <c r="K1108" s="34" t="s">
        <v>66</v>
      </c>
      <c r="L1108" s="77">
        <v>1650</v>
      </c>
      <c r="M1108" s="77"/>
      <c r="N1108" s="72"/>
      <c r="O1108" s="79" t="s">
        <v>999</v>
      </c>
      <c r="P1108" s="81">
        <v>43170.116678240738</v>
      </c>
      <c r="Q1108" s="79" t="s">
        <v>1915</v>
      </c>
      <c r="R1108" s="83" t="s">
        <v>2389</v>
      </c>
      <c r="S1108" s="79" t="s">
        <v>2505</v>
      </c>
      <c r="T1108" s="79" t="s">
        <v>3111</v>
      </c>
      <c r="U1108" s="83" t="s">
        <v>3435</v>
      </c>
      <c r="V1108" s="83" t="s">
        <v>3435</v>
      </c>
      <c r="W1108" s="81">
        <v>43170.116678240738</v>
      </c>
      <c r="X1108" s="83" t="s">
        <v>4983</v>
      </c>
      <c r="Y1108" s="79"/>
      <c r="Z1108" s="79"/>
      <c r="AA1108" s="85" t="s">
        <v>6191</v>
      </c>
      <c r="AB1108" s="79"/>
      <c r="AC1108" s="79" t="b">
        <v>0</v>
      </c>
      <c r="AD1108" s="79">
        <v>17</v>
      </c>
      <c r="AE1108" s="85" t="s">
        <v>6296</v>
      </c>
      <c r="AF1108" s="79" t="b">
        <v>0</v>
      </c>
      <c r="AG1108" s="79" t="s">
        <v>6304</v>
      </c>
      <c r="AH1108" s="79"/>
      <c r="AI1108" s="85" t="s">
        <v>6296</v>
      </c>
      <c r="AJ1108" s="79" t="b">
        <v>0</v>
      </c>
      <c r="AK1108" s="79">
        <v>11</v>
      </c>
      <c r="AL1108" s="85" t="s">
        <v>6296</v>
      </c>
      <c r="AM1108" s="79" t="s">
        <v>6330</v>
      </c>
      <c r="AN1108" s="79" t="b">
        <v>0</v>
      </c>
      <c r="AO1108" s="85" t="s">
        <v>6191</v>
      </c>
      <c r="AP1108" s="79" t="s">
        <v>6415</v>
      </c>
      <c r="AQ1108" s="79">
        <v>0</v>
      </c>
      <c r="AR1108" s="79">
        <v>0</v>
      </c>
      <c r="AS1108" s="79"/>
      <c r="AT1108" s="79"/>
      <c r="AU1108" s="79"/>
      <c r="AV1108" s="79"/>
      <c r="AW1108" s="79"/>
      <c r="AX1108" s="79"/>
      <c r="AY1108" s="79"/>
      <c r="AZ1108" s="79"/>
      <c r="BA1108">
        <v>14</v>
      </c>
      <c r="BB1108" s="78" t="str">
        <f>REPLACE(INDEX(GroupVertices[Group], MATCH(Edges24[[#This Row],[Vertex 1]],GroupVertices[Vertex],0)),1,1,"")</f>
        <v>2</v>
      </c>
      <c r="BC1108" s="78" t="str">
        <f>REPLACE(INDEX(GroupVertices[Group], MATCH(Edges24[[#This Row],[Vertex 2]],GroupVertices[Vertex],0)),1,1,"")</f>
        <v>2</v>
      </c>
      <c r="BD1108" s="48">
        <v>0</v>
      </c>
      <c r="BE1108" s="49">
        <v>0</v>
      </c>
      <c r="BF1108" s="48">
        <v>0</v>
      </c>
      <c r="BG1108" s="49">
        <v>0</v>
      </c>
      <c r="BH1108" s="48">
        <v>0</v>
      </c>
      <c r="BI1108" s="49">
        <v>0</v>
      </c>
      <c r="BJ1108" s="48">
        <v>19</v>
      </c>
      <c r="BK1108" s="49">
        <v>100</v>
      </c>
      <c r="BL1108" s="48">
        <v>19</v>
      </c>
    </row>
    <row r="1109" spans="1:64" x14ac:dyDescent="0.25">
      <c r="A1109" s="64" t="s">
        <v>754</v>
      </c>
      <c r="B1109" s="64" t="s">
        <v>683</v>
      </c>
      <c r="C1109" s="65"/>
      <c r="D1109" s="66"/>
      <c r="E1109" s="67"/>
      <c r="F1109" s="68"/>
      <c r="G1109" s="65"/>
      <c r="H1109" s="69"/>
      <c r="I1109" s="70"/>
      <c r="J1109" s="70"/>
      <c r="K1109" s="34" t="s">
        <v>66</v>
      </c>
      <c r="L1109" s="77">
        <v>1651</v>
      </c>
      <c r="M1109" s="77"/>
      <c r="N1109" s="72"/>
      <c r="O1109" s="79" t="s">
        <v>999</v>
      </c>
      <c r="P1109" s="81">
        <v>43173.938206018516</v>
      </c>
      <c r="Q1109" s="79" t="s">
        <v>1916</v>
      </c>
      <c r="R1109" s="83" t="s">
        <v>2480</v>
      </c>
      <c r="S1109" s="79" t="s">
        <v>2608</v>
      </c>
      <c r="T1109" s="79" t="s">
        <v>3112</v>
      </c>
      <c r="U1109" s="83" t="s">
        <v>3436</v>
      </c>
      <c r="V1109" s="83" t="s">
        <v>3436</v>
      </c>
      <c r="W1109" s="81">
        <v>43173.938206018516</v>
      </c>
      <c r="X1109" s="83" t="s">
        <v>4984</v>
      </c>
      <c r="Y1109" s="79"/>
      <c r="Z1109" s="79"/>
      <c r="AA1109" s="85" t="s">
        <v>6192</v>
      </c>
      <c r="AB1109" s="79"/>
      <c r="AC1109" s="79" t="b">
        <v>0</v>
      </c>
      <c r="AD1109" s="79">
        <v>3</v>
      </c>
      <c r="AE1109" s="85" t="s">
        <v>6296</v>
      </c>
      <c r="AF1109" s="79" t="b">
        <v>0</v>
      </c>
      <c r="AG1109" s="79" t="s">
        <v>6304</v>
      </c>
      <c r="AH1109" s="79"/>
      <c r="AI1109" s="85" t="s">
        <v>6296</v>
      </c>
      <c r="AJ1109" s="79" t="b">
        <v>0</v>
      </c>
      <c r="AK1109" s="79">
        <v>8</v>
      </c>
      <c r="AL1109" s="85" t="s">
        <v>6296</v>
      </c>
      <c r="AM1109" s="79" t="s">
        <v>6330</v>
      </c>
      <c r="AN1109" s="79" t="b">
        <v>0</v>
      </c>
      <c r="AO1109" s="85" t="s">
        <v>6192</v>
      </c>
      <c r="AP1109" s="79" t="s">
        <v>6415</v>
      </c>
      <c r="AQ1109" s="79">
        <v>0</v>
      </c>
      <c r="AR1109" s="79">
        <v>0</v>
      </c>
      <c r="AS1109" s="79"/>
      <c r="AT1109" s="79"/>
      <c r="AU1109" s="79"/>
      <c r="AV1109" s="79"/>
      <c r="AW1109" s="79"/>
      <c r="AX1109" s="79"/>
      <c r="AY1109" s="79"/>
      <c r="AZ1109" s="79"/>
      <c r="BA1109">
        <v>14</v>
      </c>
      <c r="BB1109" s="78" t="str">
        <f>REPLACE(INDEX(GroupVertices[Group], MATCH(Edges24[[#This Row],[Vertex 1]],GroupVertices[Vertex],0)),1,1,"")</f>
        <v>2</v>
      </c>
      <c r="BC1109" s="78" t="str">
        <f>REPLACE(INDEX(GroupVertices[Group], MATCH(Edges24[[#This Row],[Vertex 2]],GroupVertices[Vertex],0)),1,1,"")</f>
        <v>2</v>
      </c>
      <c r="BD1109" s="48">
        <v>0</v>
      </c>
      <c r="BE1109" s="49">
        <v>0</v>
      </c>
      <c r="BF1109" s="48">
        <v>1</v>
      </c>
      <c r="BG1109" s="49">
        <v>3.125</v>
      </c>
      <c r="BH1109" s="48">
        <v>0</v>
      </c>
      <c r="BI1109" s="49">
        <v>0</v>
      </c>
      <c r="BJ1109" s="48">
        <v>31</v>
      </c>
      <c r="BK1109" s="49">
        <v>96.875</v>
      </c>
      <c r="BL1109" s="48">
        <v>32</v>
      </c>
    </row>
    <row r="1110" spans="1:64" x14ac:dyDescent="0.25">
      <c r="A1110" s="64" t="s">
        <v>754</v>
      </c>
      <c r="B1110" s="64" t="s">
        <v>683</v>
      </c>
      <c r="C1110" s="65"/>
      <c r="D1110" s="66"/>
      <c r="E1110" s="67"/>
      <c r="F1110" s="68"/>
      <c r="G1110" s="65"/>
      <c r="H1110" s="69"/>
      <c r="I1110" s="70"/>
      <c r="J1110" s="70"/>
      <c r="K1110" s="34" t="s">
        <v>66</v>
      </c>
      <c r="L1110" s="77">
        <v>1652</v>
      </c>
      <c r="M1110" s="77"/>
      <c r="N1110" s="72"/>
      <c r="O1110" s="79" t="s">
        <v>999</v>
      </c>
      <c r="P1110" s="81">
        <v>43175.354398148149</v>
      </c>
      <c r="Q1110" s="79" t="s">
        <v>1917</v>
      </c>
      <c r="R1110" s="83" t="s">
        <v>2282</v>
      </c>
      <c r="S1110" s="79" t="s">
        <v>2608</v>
      </c>
      <c r="T1110" s="79" t="s">
        <v>3113</v>
      </c>
      <c r="U1110" s="83" t="s">
        <v>3437</v>
      </c>
      <c r="V1110" s="83" t="s">
        <v>3437</v>
      </c>
      <c r="W1110" s="81">
        <v>43175.354398148149</v>
      </c>
      <c r="X1110" s="83" t="s">
        <v>4985</v>
      </c>
      <c r="Y1110" s="79"/>
      <c r="Z1110" s="79"/>
      <c r="AA1110" s="85" t="s">
        <v>6193</v>
      </c>
      <c r="AB1110" s="79"/>
      <c r="AC1110" s="79" t="b">
        <v>0</v>
      </c>
      <c r="AD1110" s="79">
        <v>5</v>
      </c>
      <c r="AE1110" s="85" t="s">
        <v>6296</v>
      </c>
      <c r="AF1110" s="79" t="b">
        <v>0</v>
      </c>
      <c r="AG1110" s="79" t="s">
        <v>6304</v>
      </c>
      <c r="AH1110" s="79"/>
      <c r="AI1110" s="85" t="s">
        <v>6296</v>
      </c>
      <c r="AJ1110" s="79" t="b">
        <v>0</v>
      </c>
      <c r="AK1110" s="79">
        <v>3</v>
      </c>
      <c r="AL1110" s="85" t="s">
        <v>6296</v>
      </c>
      <c r="AM1110" s="79" t="s">
        <v>6330</v>
      </c>
      <c r="AN1110" s="79" t="b">
        <v>0</v>
      </c>
      <c r="AO1110" s="85" t="s">
        <v>6193</v>
      </c>
      <c r="AP1110" s="79" t="s">
        <v>6415</v>
      </c>
      <c r="AQ1110" s="79">
        <v>0</v>
      </c>
      <c r="AR1110" s="79">
        <v>0</v>
      </c>
      <c r="AS1110" s="79"/>
      <c r="AT1110" s="79"/>
      <c r="AU1110" s="79"/>
      <c r="AV1110" s="79"/>
      <c r="AW1110" s="79"/>
      <c r="AX1110" s="79"/>
      <c r="AY1110" s="79"/>
      <c r="AZ1110" s="79"/>
      <c r="BA1110">
        <v>14</v>
      </c>
      <c r="BB1110" s="78" t="str">
        <f>REPLACE(INDEX(GroupVertices[Group], MATCH(Edges24[[#This Row],[Vertex 1]],GroupVertices[Vertex],0)),1,1,"")</f>
        <v>2</v>
      </c>
      <c r="BC1110" s="78" t="str">
        <f>REPLACE(INDEX(GroupVertices[Group], MATCH(Edges24[[#This Row],[Vertex 2]],GroupVertices[Vertex],0)),1,1,"")</f>
        <v>2</v>
      </c>
      <c r="BD1110" s="48">
        <v>0</v>
      </c>
      <c r="BE1110" s="49">
        <v>0</v>
      </c>
      <c r="BF1110" s="48">
        <v>3</v>
      </c>
      <c r="BG1110" s="49">
        <v>11.538461538461538</v>
      </c>
      <c r="BH1110" s="48">
        <v>0</v>
      </c>
      <c r="BI1110" s="49">
        <v>0</v>
      </c>
      <c r="BJ1110" s="48">
        <v>23</v>
      </c>
      <c r="BK1110" s="49">
        <v>88.461538461538467</v>
      </c>
      <c r="BL1110" s="48">
        <v>26</v>
      </c>
    </row>
    <row r="1111" spans="1:64" x14ac:dyDescent="0.25">
      <c r="A1111" s="64" t="s">
        <v>754</v>
      </c>
      <c r="B1111" s="64" t="s">
        <v>683</v>
      </c>
      <c r="C1111" s="65"/>
      <c r="D1111" s="66"/>
      <c r="E1111" s="67"/>
      <c r="F1111" s="68"/>
      <c r="G1111" s="65"/>
      <c r="H1111" s="69"/>
      <c r="I1111" s="70"/>
      <c r="J1111" s="70"/>
      <c r="K1111" s="34" t="s">
        <v>66</v>
      </c>
      <c r="L1111" s="77">
        <v>1653</v>
      </c>
      <c r="M1111" s="77"/>
      <c r="N1111" s="72"/>
      <c r="O1111" s="79" t="s">
        <v>999</v>
      </c>
      <c r="P1111" s="81">
        <v>43174.200011574074</v>
      </c>
      <c r="Q1111" s="79" t="s">
        <v>1918</v>
      </c>
      <c r="R1111" s="83" t="s">
        <v>2290</v>
      </c>
      <c r="S1111" s="79" t="s">
        <v>2519</v>
      </c>
      <c r="T1111" s="79" t="s">
        <v>3114</v>
      </c>
      <c r="U1111" s="83" t="s">
        <v>3438</v>
      </c>
      <c r="V1111" s="83" t="s">
        <v>3438</v>
      </c>
      <c r="W1111" s="81">
        <v>43174.200011574074</v>
      </c>
      <c r="X1111" s="83" t="s">
        <v>4986</v>
      </c>
      <c r="Y1111" s="79"/>
      <c r="Z1111" s="79"/>
      <c r="AA1111" s="85" t="s">
        <v>6194</v>
      </c>
      <c r="AB1111" s="79"/>
      <c r="AC1111" s="79" t="b">
        <v>0</v>
      </c>
      <c r="AD1111" s="79">
        <v>7</v>
      </c>
      <c r="AE1111" s="85" t="s">
        <v>6296</v>
      </c>
      <c r="AF1111" s="79" t="b">
        <v>0</v>
      </c>
      <c r="AG1111" s="79" t="s">
        <v>6304</v>
      </c>
      <c r="AH1111" s="79"/>
      <c r="AI1111" s="85" t="s">
        <v>6296</v>
      </c>
      <c r="AJ1111" s="79" t="b">
        <v>0</v>
      </c>
      <c r="AK1111" s="79">
        <v>12</v>
      </c>
      <c r="AL1111" s="85" t="s">
        <v>6296</v>
      </c>
      <c r="AM1111" s="79" t="s">
        <v>6330</v>
      </c>
      <c r="AN1111" s="79" t="b">
        <v>0</v>
      </c>
      <c r="AO1111" s="85" t="s">
        <v>6194</v>
      </c>
      <c r="AP1111" s="79" t="s">
        <v>6415</v>
      </c>
      <c r="AQ1111" s="79">
        <v>0</v>
      </c>
      <c r="AR1111" s="79">
        <v>0</v>
      </c>
      <c r="AS1111" s="79"/>
      <c r="AT1111" s="79"/>
      <c r="AU1111" s="79"/>
      <c r="AV1111" s="79"/>
      <c r="AW1111" s="79"/>
      <c r="AX1111" s="79"/>
      <c r="AY1111" s="79"/>
      <c r="AZ1111" s="79"/>
      <c r="BA1111">
        <v>14</v>
      </c>
      <c r="BB1111" s="78" t="str">
        <f>REPLACE(INDEX(GroupVertices[Group], MATCH(Edges24[[#This Row],[Vertex 1]],GroupVertices[Vertex],0)),1,1,"")</f>
        <v>2</v>
      </c>
      <c r="BC1111" s="78" t="str">
        <f>REPLACE(INDEX(GroupVertices[Group], MATCH(Edges24[[#This Row],[Vertex 2]],GroupVertices[Vertex],0)),1,1,"")</f>
        <v>2</v>
      </c>
      <c r="BD1111" s="48">
        <v>0</v>
      </c>
      <c r="BE1111" s="49">
        <v>0</v>
      </c>
      <c r="BF1111" s="48">
        <v>0</v>
      </c>
      <c r="BG1111" s="49">
        <v>0</v>
      </c>
      <c r="BH1111" s="48">
        <v>0</v>
      </c>
      <c r="BI1111" s="49">
        <v>0</v>
      </c>
      <c r="BJ1111" s="48">
        <v>27</v>
      </c>
      <c r="BK1111" s="49">
        <v>100</v>
      </c>
      <c r="BL1111" s="48">
        <v>27</v>
      </c>
    </row>
    <row r="1112" spans="1:64" x14ac:dyDescent="0.25">
      <c r="A1112" s="64" t="s">
        <v>754</v>
      </c>
      <c r="B1112" s="64" t="s">
        <v>683</v>
      </c>
      <c r="C1112" s="65"/>
      <c r="D1112" s="66"/>
      <c r="E1112" s="67"/>
      <c r="F1112" s="68"/>
      <c r="G1112" s="65"/>
      <c r="H1112" s="69"/>
      <c r="I1112" s="70"/>
      <c r="J1112" s="70"/>
      <c r="K1112" s="34" t="s">
        <v>66</v>
      </c>
      <c r="L1112" s="77">
        <v>1655</v>
      </c>
      <c r="M1112" s="77"/>
      <c r="N1112" s="72"/>
      <c r="O1112" s="79" t="s">
        <v>999</v>
      </c>
      <c r="P1112" s="81">
        <v>43177.699340277781</v>
      </c>
      <c r="Q1112" s="79" t="s">
        <v>1919</v>
      </c>
      <c r="R1112" s="83" t="s">
        <v>2481</v>
      </c>
      <c r="S1112" s="79" t="s">
        <v>2519</v>
      </c>
      <c r="T1112" s="79" t="s">
        <v>3115</v>
      </c>
      <c r="U1112" s="83" t="s">
        <v>3439</v>
      </c>
      <c r="V1112" s="83" t="s">
        <v>3439</v>
      </c>
      <c r="W1112" s="81">
        <v>43177.699340277781</v>
      </c>
      <c r="X1112" s="83" t="s">
        <v>4987</v>
      </c>
      <c r="Y1112" s="79"/>
      <c r="Z1112" s="79"/>
      <c r="AA1112" s="85" t="s">
        <v>6195</v>
      </c>
      <c r="AB1112" s="79"/>
      <c r="AC1112" s="79" t="b">
        <v>0</v>
      </c>
      <c r="AD1112" s="79">
        <v>12</v>
      </c>
      <c r="AE1112" s="85" t="s">
        <v>6296</v>
      </c>
      <c r="AF1112" s="79" t="b">
        <v>0</v>
      </c>
      <c r="AG1112" s="79" t="s">
        <v>6304</v>
      </c>
      <c r="AH1112" s="79"/>
      <c r="AI1112" s="85" t="s">
        <v>6296</v>
      </c>
      <c r="AJ1112" s="79" t="b">
        <v>0</v>
      </c>
      <c r="AK1112" s="79">
        <v>10</v>
      </c>
      <c r="AL1112" s="85" t="s">
        <v>6296</v>
      </c>
      <c r="AM1112" s="79" t="s">
        <v>6330</v>
      </c>
      <c r="AN1112" s="79" t="b">
        <v>0</v>
      </c>
      <c r="AO1112" s="85" t="s">
        <v>6195</v>
      </c>
      <c r="AP1112" s="79" t="s">
        <v>6415</v>
      </c>
      <c r="AQ1112" s="79">
        <v>0</v>
      </c>
      <c r="AR1112" s="79">
        <v>0</v>
      </c>
      <c r="AS1112" s="79"/>
      <c r="AT1112" s="79"/>
      <c r="AU1112" s="79"/>
      <c r="AV1112" s="79"/>
      <c r="AW1112" s="79"/>
      <c r="AX1112" s="79"/>
      <c r="AY1112" s="79"/>
      <c r="AZ1112" s="79"/>
      <c r="BA1112">
        <v>14</v>
      </c>
      <c r="BB1112" s="78" t="str">
        <f>REPLACE(INDEX(GroupVertices[Group], MATCH(Edges24[[#This Row],[Vertex 1]],GroupVertices[Vertex],0)),1,1,"")</f>
        <v>2</v>
      </c>
      <c r="BC1112" s="78" t="str">
        <f>REPLACE(INDEX(GroupVertices[Group], MATCH(Edges24[[#This Row],[Vertex 2]],GroupVertices[Vertex],0)),1,1,"")</f>
        <v>2</v>
      </c>
      <c r="BD1112" s="48">
        <v>1</v>
      </c>
      <c r="BE1112" s="49">
        <v>3.4482758620689653</v>
      </c>
      <c r="BF1112" s="48">
        <v>2</v>
      </c>
      <c r="BG1112" s="49">
        <v>6.8965517241379306</v>
      </c>
      <c r="BH1112" s="48">
        <v>0</v>
      </c>
      <c r="BI1112" s="49">
        <v>0</v>
      </c>
      <c r="BJ1112" s="48">
        <v>26</v>
      </c>
      <c r="BK1112" s="49">
        <v>89.65517241379311</v>
      </c>
      <c r="BL1112" s="48">
        <v>29</v>
      </c>
    </row>
    <row r="1113" spans="1:64" x14ac:dyDescent="0.25">
      <c r="A1113" s="64" t="s">
        <v>754</v>
      </c>
      <c r="B1113" s="64" t="s">
        <v>683</v>
      </c>
      <c r="C1113" s="65"/>
      <c r="D1113" s="66"/>
      <c r="E1113" s="67"/>
      <c r="F1113" s="68"/>
      <c r="G1113" s="65"/>
      <c r="H1113" s="69"/>
      <c r="I1113" s="70"/>
      <c r="J1113" s="70"/>
      <c r="K1113" s="34" t="s">
        <v>66</v>
      </c>
      <c r="L1113" s="77">
        <v>1656</v>
      </c>
      <c r="M1113" s="77"/>
      <c r="N1113" s="72"/>
      <c r="O1113" s="79" t="s">
        <v>999</v>
      </c>
      <c r="P1113" s="81">
        <v>43168.643796296295</v>
      </c>
      <c r="Q1113" s="79" t="s">
        <v>1920</v>
      </c>
      <c r="R1113" s="83" t="s">
        <v>2482</v>
      </c>
      <c r="S1113" s="79" t="s">
        <v>2505</v>
      </c>
      <c r="T1113" s="79" t="s">
        <v>3116</v>
      </c>
      <c r="U1113" s="83" t="s">
        <v>3440</v>
      </c>
      <c r="V1113" s="83" t="s">
        <v>3440</v>
      </c>
      <c r="W1113" s="81">
        <v>43168.643796296295</v>
      </c>
      <c r="X1113" s="83" t="s">
        <v>4988</v>
      </c>
      <c r="Y1113" s="79"/>
      <c r="Z1113" s="79"/>
      <c r="AA1113" s="85" t="s">
        <v>6196</v>
      </c>
      <c r="AB1113" s="79"/>
      <c r="AC1113" s="79" t="b">
        <v>0</v>
      </c>
      <c r="AD1113" s="79">
        <v>2</v>
      </c>
      <c r="AE1113" s="85" t="s">
        <v>6296</v>
      </c>
      <c r="AF1113" s="79" t="b">
        <v>0</v>
      </c>
      <c r="AG1113" s="79" t="s">
        <v>6304</v>
      </c>
      <c r="AH1113" s="79"/>
      <c r="AI1113" s="85" t="s">
        <v>6296</v>
      </c>
      <c r="AJ1113" s="79" t="b">
        <v>0</v>
      </c>
      <c r="AK1113" s="79">
        <v>0</v>
      </c>
      <c r="AL1113" s="85" t="s">
        <v>6296</v>
      </c>
      <c r="AM1113" s="79" t="s">
        <v>6330</v>
      </c>
      <c r="AN1113" s="79" t="b">
        <v>0</v>
      </c>
      <c r="AO1113" s="85" t="s">
        <v>6196</v>
      </c>
      <c r="AP1113" s="79" t="s">
        <v>176</v>
      </c>
      <c r="AQ1113" s="79">
        <v>0</v>
      </c>
      <c r="AR1113" s="79">
        <v>0</v>
      </c>
      <c r="AS1113" s="79"/>
      <c r="AT1113" s="79"/>
      <c r="AU1113" s="79"/>
      <c r="AV1113" s="79"/>
      <c r="AW1113" s="79"/>
      <c r="AX1113" s="79"/>
      <c r="AY1113" s="79"/>
      <c r="AZ1113" s="79"/>
      <c r="BA1113">
        <v>14</v>
      </c>
      <c r="BB1113" s="78" t="str">
        <f>REPLACE(INDEX(GroupVertices[Group], MATCH(Edges24[[#This Row],[Vertex 1]],GroupVertices[Vertex],0)),1,1,"")</f>
        <v>2</v>
      </c>
      <c r="BC1113" s="78" t="str">
        <f>REPLACE(INDEX(GroupVertices[Group], MATCH(Edges24[[#This Row],[Vertex 2]],GroupVertices[Vertex],0)),1,1,"")</f>
        <v>2</v>
      </c>
      <c r="BD1113" s="48">
        <v>0</v>
      </c>
      <c r="BE1113" s="49">
        <v>0</v>
      </c>
      <c r="BF1113" s="48">
        <v>0</v>
      </c>
      <c r="BG1113" s="49">
        <v>0</v>
      </c>
      <c r="BH1113" s="48">
        <v>0</v>
      </c>
      <c r="BI1113" s="49">
        <v>0</v>
      </c>
      <c r="BJ1113" s="48">
        <v>25</v>
      </c>
      <c r="BK1113" s="49">
        <v>100</v>
      </c>
      <c r="BL1113" s="48">
        <v>25</v>
      </c>
    </row>
    <row r="1114" spans="1:64" x14ac:dyDescent="0.25">
      <c r="A1114" s="64" t="s">
        <v>754</v>
      </c>
      <c r="B1114" s="64" t="s">
        <v>683</v>
      </c>
      <c r="C1114" s="65"/>
      <c r="D1114" s="66"/>
      <c r="E1114" s="67"/>
      <c r="F1114" s="68"/>
      <c r="G1114" s="65"/>
      <c r="H1114" s="69"/>
      <c r="I1114" s="70"/>
      <c r="J1114" s="70"/>
      <c r="K1114" s="34" t="s">
        <v>66</v>
      </c>
      <c r="L1114" s="77">
        <v>1658</v>
      </c>
      <c r="M1114" s="77"/>
      <c r="N1114" s="72"/>
      <c r="O1114" s="79" t="s">
        <v>999</v>
      </c>
      <c r="P1114" s="81">
        <v>43175.619571759256</v>
      </c>
      <c r="Q1114" s="79" t="s">
        <v>1921</v>
      </c>
      <c r="R1114" s="83" t="s">
        <v>2149</v>
      </c>
      <c r="S1114" s="79" t="s">
        <v>2519</v>
      </c>
      <c r="T1114" s="79" t="s">
        <v>3026</v>
      </c>
      <c r="U1114" s="83" t="s">
        <v>3383</v>
      </c>
      <c r="V1114" s="83" t="s">
        <v>3383</v>
      </c>
      <c r="W1114" s="81">
        <v>43175.619571759256</v>
      </c>
      <c r="X1114" s="83" t="s">
        <v>4989</v>
      </c>
      <c r="Y1114" s="79"/>
      <c r="Z1114" s="79"/>
      <c r="AA1114" s="85" t="s">
        <v>6197</v>
      </c>
      <c r="AB1114" s="79"/>
      <c r="AC1114" s="79" t="b">
        <v>0</v>
      </c>
      <c r="AD1114" s="79">
        <v>1</v>
      </c>
      <c r="AE1114" s="85" t="s">
        <v>6296</v>
      </c>
      <c r="AF1114" s="79" t="b">
        <v>0</v>
      </c>
      <c r="AG1114" s="79" t="s">
        <v>6304</v>
      </c>
      <c r="AH1114" s="79"/>
      <c r="AI1114" s="85" t="s">
        <v>6296</v>
      </c>
      <c r="AJ1114" s="79" t="b">
        <v>0</v>
      </c>
      <c r="AK1114" s="79">
        <v>1</v>
      </c>
      <c r="AL1114" s="85" t="s">
        <v>6296</v>
      </c>
      <c r="AM1114" s="79" t="s">
        <v>6330</v>
      </c>
      <c r="AN1114" s="79" t="b">
        <v>0</v>
      </c>
      <c r="AO1114" s="85" t="s">
        <v>6197</v>
      </c>
      <c r="AP1114" s="79" t="s">
        <v>176</v>
      </c>
      <c r="AQ1114" s="79">
        <v>0</v>
      </c>
      <c r="AR1114" s="79">
        <v>0</v>
      </c>
      <c r="AS1114" s="79"/>
      <c r="AT1114" s="79"/>
      <c r="AU1114" s="79"/>
      <c r="AV1114" s="79"/>
      <c r="AW1114" s="79"/>
      <c r="AX1114" s="79"/>
      <c r="AY1114" s="79"/>
      <c r="AZ1114" s="79"/>
      <c r="BA1114">
        <v>14</v>
      </c>
      <c r="BB1114" s="78" t="str">
        <f>REPLACE(INDEX(GroupVertices[Group], MATCH(Edges24[[#This Row],[Vertex 1]],GroupVertices[Vertex],0)),1,1,"")</f>
        <v>2</v>
      </c>
      <c r="BC1114" s="78" t="str">
        <f>REPLACE(INDEX(GroupVertices[Group], MATCH(Edges24[[#This Row],[Vertex 2]],GroupVertices[Vertex],0)),1,1,"")</f>
        <v>2</v>
      </c>
      <c r="BD1114" s="48">
        <v>0</v>
      </c>
      <c r="BE1114" s="49">
        <v>0</v>
      </c>
      <c r="BF1114" s="48">
        <v>0</v>
      </c>
      <c r="BG1114" s="49">
        <v>0</v>
      </c>
      <c r="BH1114" s="48">
        <v>0</v>
      </c>
      <c r="BI1114" s="49">
        <v>0</v>
      </c>
      <c r="BJ1114" s="48">
        <v>18</v>
      </c>
      <c r="BK1114" s="49">
        <v>100</v>
      </c>
      <c r="BL1114" s="48">
        <v>18</v>
      </c>
    </row>
    <row r="1115" spans="1:64" x14ac:dyDescent="0.25">
      <c r="A1115" s="64" t="s">
        <v>754</v>
      </c>
      <c r="B1115" s="64" t="s">
        <v>683</v>
      </c>
      <c r="C1115" s="65"/>
      <c r="D1115" s="66"/>
      <c r="E1115" s="67"/>
      <c r="F1115" s="68"/>
      <c r="G1115" s="65"/>
      <c r="H1115" s="69"/>
      <c r="I1115" s="70"/>
      <c r="J1115" s="70"/>
      <c r="K1115" s="34" t="s">
        <v>66</v>
      </c>
      <c r="L1115" s="77">
        <v>1659</v>
      </c>
      <c r="M1115" s="77"/>
      <c r="N1115" s="72"/>
      <c r="O1115" s="79" t="s">
        <v>999</v>
      </c>
      <c r="P1115" s="81">
        <v>43175.643819444442</v>
      </c>
      <c r="Q1115" s="79" t="s">
        <v>1922</v>
      </c>
      <c r="R1115" s="83" t="s">
        <v>2125</v>
      </c>
      <c r="S1115" s="79" t="s">
        <v>2519</v>
      </c>
      <c r="T1115" s="79" t="s">
        <v>3117</v>
      </c>
      <c r="U1115" s="83" t="s">
        <v>3384</v>
      </c>
      <c r="V1115" s="83" t="s">
        <v>3384</v>
      </c>
      <c r="W1115" s="81">
        <v>43175.643819444442</v>
      </c>
      <c r="X1115" s="83" t="s">
        <v>4990</v>
      </c>
      <c r="Y1115" s="79"/>
      <c r="Z1115" s="79"/>
      <c r="AA1115" s="85" t="s">
        <v>6198</v>
      </c>
      <c r="AB1115" s="79"/>
      <c r="AC1115" s="79" t="b">
        <v>0</v>
      </c>
      <c r="AD1115" s="79">
        <v>0</v>
      </c>
      <c r="AE1115" s="85" t="s">
        <v>6296</v>
      </c>
      <c r="AF1115" s="79" t="b">
        <v>0</v>
      </c>
      <c r="AG1115" s="79" t="s">
        <v>6304</v>
      </c>
      <c r="AH1115" s="79"/>
      <c r="AI1115" s="85" t="s">
        <v>6296</v>
      </c>
      <c r="AJ1115" s="79" t="b">
        <v>0</v>
      </c>
      <c r="AK1115" s="79">
        <v>0</v>
      </c>
      <c r="AL1115" s="85" t="s">
        <v>6296</v>
      </c>
      <c r="AM1115" s="79" t="s">
        <v>6330</v>
      </c>
      <c r="AN1115" s="79" t="b">
        <v>0</v>
      </c>
      <c r="AO1115" s="85" t="s">
        <v>6198</v>
      </c>
      <c r="AP1115" s="79" t="s">
        <v>176</v>
      </c>
      <c r="AQ1115" s="79">
        <v>0</v>
      </c>
      <c r="AR1115" s="79">
        <v>0</v>
      </c>
      <c r="AS1115" s="79"/>
      <c r="AT1115" s="79"/>
      <c r="AU1115" s="79"/>
      <c r="AV1115" s="79"/>
      <c r="AW1115" s="79"/>
      <c r="AX1115" s="79"/>
      <c r="AY1115" s="79"/>
      <c r="AZ1115" s="79"/>
      <c r="BA1115">
        <v>14</v>
      </c>
      <c r="BB1115" s="78" t="str">
        <f>REPLACE(INDEX(GroupVertices[Group], MATCH(Edges24[[#This Row],[Vertex 1]],GroupVertices[Vertex],0)),1,1,"")</f>
        <v>2</v>
      </c>
      <c r="BC1115" s="78" t="str">
        <f>REPLACE(INDEX(GroupVertices[Group], MATCH(Edges24[[#This Row],[Vertex 2]],GroupVertices[Vertex],0)),1,1,"")</f>
        <v>2</v>
      </c>
      <c r="BD1115" s="48">
        <v>0</v>
      </c>
      <c r="BE1115" s="49">
        <v>0</v>
      </c>
      <c r="BF1115" s="48">
        <v>1</v>
      </c>
      <c r="BG1115" s="49">
        <v>4.5454545454545459</v>
      </c>
      <c r="BH1115" s="48">
        <v>0</v>
      </c>
      <c r="BI1115" s="49">
        <v>0</v>
      </c>
      <c r="BJ1115" s="48">
        <v>21</v>
      </c>
      <c r="BK1115" s="49">
        <v>95.454545454545453</v>
      </c>
      <c r="BL1115" s="48">
        <v>22</v>
      </c>
    </row>
    <row r="1116" spans="1:64" x14ac:dyDescent="0.25">
      <c r="A1116" s="64" t="s">
        <v>754</v>
      </c>
      <c r="B1116" s="64" t="s">
        <v>683</v>
      </c>
      <c r="C1116" s="65"/>
      <c r="D1116" s="66"/>
      <c r="E1116" s="67"/>
      <c r="F1116" s="68"/>
      <c r="G1116" s="65"/>
      <c r="H1116" s="69"/>
      <c r="I1116" s="70"/>
      <c r="J1116" s="70"/>
      <c r="K1116" s="34" t="s">
        <v>66</v>
      </c>
      <c r="L1116" s="77">
        <v>1660</v>
      </c>
      <c r="M1116" s="77"/>
      <c r="N1116" s="72"/>
      <c r="O1116" s="79" t="s">
        <v>999</v>
      </c>
      <c r="P1116" s="81">
        <v>43177.619456018518</v>
      </c>
      <c r="Q1116" s="79" t="s">
        <v>1923</v>
      </c>
      <c r="R1116" s="83" t="s">
        <v>2483</v>
      </c>
      <c r="S1116" s="79" t="s">
        <v>2515</v>
      </c>
      <c r="T1116" s="79" t="s">
        <v>3118</v>
      </c>
      <c r="U1116" s="83" t="s">
        <v>3441</v>
      </c>
      <c r="V1116" s="83" t="s">
        <v>3441</v>
      </c>
      <c r="W1116" s="81">
        <v>43177.619456018518</v>
      </c>
      <c r="X1116" s="83" t="s">
        <v>4991</v>
      </c>
      <c r="Y1116" s="79"/>
      <c r="Z1116" s="79"/>
      <c r="AA1116" s="85" t="s">
        <v>6199</v>
      </c>
      <c r="AB1116" s="79"/>
      <c r="AC1116" s="79" t="b">
        <v>0</v>
      </c>
      <c r="AD1116" s="79">
        <v>0</v>
      </c>
      <c r="AE1116" s="85" t="s">
        <v>6296</v>
      </c>
      <c r="AF1116" s="79" t="b">
        <v>0</v>
      </c>
      <c r="AG1116" s="79" t="s">
        <v>6304</v>
      </c>
      <c r="AH1116" s="79"/>
      <c r="AI1116" s="85" t="s">
        <v>6296</v>
      </c>
      <c r="AJ1116" s="79" t="b">
        <v>0</v>
      </c>
      <c r="AK1116" s="79">
        <v>0</v>
      </c>
      <c r="AL1116" s="85" t="s">
        <v>6296</v>
      </c>
      <c r="AM1116" s="79" t="s">
        <v>6330</v>
      </c>
      <c r="AN1116" s="79" t="b">
        <v>0</v>
      </c>
      <c r="AO1116" s="85" t="s">
        <v>6199</v>
      </c>
      <c r="AP1116" s="79" t="s">
        <v>176</v>
      </c>
      <c r="AQ1116" s="79">
        <v>0</v>
      </c>
      <c r="AR1116" s="79">
        <v>0</v>
      </c>
      <c r="AS1116" s="79"/>
      <c r="AT1116" s="79"/>
      <c r="AU1116" s="79"/>
      <c r="AV1116" s="79"/>
      <c r="AW1116" s="79"/>
      <c r="AX1116" s="79"/>
      <c r="AY1116" s="79"/>
      <c r="AZ1116" s="79"/>
      <c r="BA1116">
        <v>14</v>
      </c>
      <c r="BB1116" s="78" t="str">
        <f>REPLACE(INDEX(GroupVertices[Group], MATCH(Edges24[[#This Row],[Vertex 1]],GroupVertices[Vertex],0)),1,1,"")</f>
        <v>2</v>
      </c>
      <c r="BC1116" s="78" t="str">
        <f>REPLACE(INDEX(GroupVertices[Group], MATCH(Edges24[[#This Row],[Vertex 2]],GroupVertices[Vertex],0)),1,1,"")</f>
        <v>2</v>
      </c>
      <c r="BD1116" s="48">
        <v>2</v>
      </c>
      <c r="BE1116" s="49">
        <v>8</v>
      </c>
      <c r="BF1116" s="48">
        <v>0</v>
      </c>
      <c r="BG1116" s="49">
        <v>0</v>
      </c>
      <c r="BH1116" s="48">
        <v>0</v>
      </c>
      <c r="BI1116" s="49">
        <v>0</v>
      </c>
      <c r="BJ1116" s="48">
        <v>23</v>
      </c>
      <c r="BK1116" s="49">
        <v>92</v>
      </c>
      <c r="BL1116" s="48">
        <v>25</v>
      </c>
    </row>
    <row r="1117" spans="1:64" x14ac:dyDescent="0.25">
      <c r="A1117" s="64" t="s">
        <v>754</v>
      </c>
      <c r="B1117" s="64" t="s">
        <v>683</v>
      </c>
      <c r="C1117" s="65"/>
      <c r="D1117" s="66"/>
      <c r="E1117" s="67"/>
      <c r="F1117" s="68"/>
      <c r="G1117" s="65"/>
      <c r="H1117" s="69"/>
      <c r="I1117" s="70"/>
      <c r="J1117" s="70"/>
      <c r="K1117" s="34" t="s">
        <v>66</v>
      </c>
      <c r="L1117" s="77">
        <v>1661</v>
      </c>
      <c r="M1117" s="77"/>
      <c r="N1117" s="72"/>
      <c r="O1117" s="79" t="s">
        <v>999</v>
      </c>
      <c r="P1117" s="81">
        <v>43178.61954861111</v>
      </c>
      <c r="Q1117" s="79" t="s">
        <v>1924</v>
      </c>
      <c r="R1117" s="83" t="s">
        <v>2357</v>
      </c>
      <c r="S1117" s="79" t="s">
        <v>2519</v>
      </c>
      <c r="T1117" s="79" t="s">
        <v>3028</v>
      </c>
      <c r="U1117" s="83" t="s">
        <v>3385</v>
      </c>
      <c r="V1117" s="83" t="s">
        <v>3385</v>
      </c>
      <c r="W1117" s="81">
        <v>43178.61954861111</v>
      </c>
      <c r="X1117" s="83" t="s">
        <v>4992</v>
      </c>
      <c r="Y1117" s="79"/>
      <c r="Z1117" s="79"/>
      <c r="AA1117" s="85" t="s">
        <v>6200</v>
      </c>
      <c r="AB1117" s="79"/>
      <c r="AC1117" s="79" t="b">
        <v>0</v>
      </c>
      <c r="AD1117" s="79">
        <v>4</v>
      </c>
      <c r="AE1117" s="85" t="s">
        <v>6296</v>
      </c>
      <c r="AF1117" s="79" t="b">
        <v>0</v>
      </c>
      <c r="AG1117" s="79" t="s">
        <v>6304</v>
      </c>
      <c r="AH1117" s="79"/>
      <c r="AI1117" s="85" t="s">
        <v>6296</v>
      </c>
      <c r="AJ1117" s="79" t="b">
        <v>0</v>
      </c>
      <c r="AK1117" s="79">
        <v>1</v>
      </c>
      <c r="AL1117" s="85" t="s">
        <v>6296</v>
      </c>
      <c r="AM1117" s="79" t="s">
        <v>6330</v>
      </c>
      <c r="AN1117" s="79" t="b">
        <v>0</v>
      </c>
      <c r="AO1117" s="85" t="s">
        <v>6200</v>
      </c>
      <c r="AP1117" s="79" t="s">
        <v>176</v>
      </c>
      <c r="AQ1117" s="79">
        <v>0</v>
      </c>
      <c r="AR1117" s="79">
        <v>0</v>
      </c>
      <c r="AS1117" s="79"/>
      <c r="AT1117" s="79"/>
      <c r="AU1117" s="79"/>
      <c r="AV1117" s="79"/>
      <c r="AW1117" s="79"/>
      <c r="AX1117" s="79"/>
      <c r="AY1117" s="79"/>
      <c r="AZ1117" s="79"/>
      <c r="BA1117">
        <v>14</v>
      </c>
      <c r="BB1117" s="78" t="str">
        <f>REPLACE(INDEX(GroupVertices[Group], MATCH(Edges24[[#This Row],[Vertex 1]],GroupVertices[Vertex],0)),1,1,"")</f>
        <v>2</v>
      </c>
      <c r="BC1117" s="78" t="str">
        <f>REPLACE(INDEX(GroupVertices[Group], MATCH(Edges24[[#This Row],[Vertex 2]],GroupVertices[Vertex],0)),1,1,"")</f>
        <v>2</v>
      </c>
      <c r="BD1117" s="48">
        <v>2</v>
      </c>
      <c r="BE1117" s="49">
        <v>9.5238095238095237</v>
      </c>
      <c r="BF1117" s="48">
        <v>0</v>
      </c>
      <c r="BG1117" s="49">
        <v>0</v>
      </c>
      <c r="BH1117" s="48">
        <v>0</v>
      </c>
      <c r="BI1117" s="49">
        <v>0</v>
      </c>
      <c r="BJ1117" s="48">
        <v>19</v>
      </c>
      <c r="BK1117" s="49">
        <v>90.476190476190482</v>
      </c>
      <c r="BL1117" s="48">
        <v>21</v>
      </c>
    </row>
    <row r="1118" spans="1:64" x14ac:dyDescent="0.25">
      <c r="A1118" s="64" t="s">
        <v>754</v>
      </c>
      <c r="B1118" s="64" t="s">
        <v>683</v>
      </c>
      <c r="C1118" s="65"/>
      <c r="D1118" s="66"/>
      <c r="E1118" s="67"/>
      <c r="F1118" s="68"/>
      <c r="G1118" s="65"/>
      <c r="H1118" s="69"/>
      <c r="I1118" s="70"/>
      <c r="J1118" s="70"/>
      <c r="K1118" s="34" t="s">
        <v>66</v>
      </c>
      <c r="L1118" s="77">
        <v>1662</v>
      </c>
      <c r="M1118" s="77"/>
      <c r="N1118" s="72"/>
      <c r="O1118" s="79" t="s">
        <v>999</v>
      </c>
      <c r="P1118" s="81">
        <v>43178.643784722219</v>
      </c>
      <c r="Q1118" s="79" t="s">
        <v>1925</v>
      </c>
      <c r="R1118" s="83" t="s">
        <v>2415</v>
      </c>
      <c r="S1118" s="79" t="s">
        <v>2519</v>
      </c>
      <c r="T1118" s="79" t="s">
        <v>3029</v>
      </c>
      <c r="U1118" s="83" t="s">
        <v>3386</v>
      </c>
      <c r="V1118" s="83" t="s">
        <v>3386</v>
      </c>
      <c r="W1118" s="81">
        <v>43178.643784722219</v>
      </c>
      <c r="X1118" s="83" t="s">
        <v>4993</v>
      </c>
      <c r="Y1118" s="79"/>
      <c r="Z1118" s="79"/>
      <c r="AA1118" s="85" t="s">
        <v>6201</v>
      </c>
      <c r="AB1118" s="79"/>
      <c r="AC1118" s="79" t="b">
        <v>0</v>
      </c>
      <c r="AD1118" s="79">
        <v>0</v>
      </c>
      <c r="AE1118" s="85" t="s">
        <v>6296</v>
      </c>
      <c r="AF1118" s="79" t="b">
        <v>0</v>
      </c>
      <c r="AG1118" s="79" t="s">
        <v>6304</v>
      </c>
      <c r="AH1118" s="79"/>
      <c r="AI1118" s="85" t="s">
        <v>6296</v>
      </c>
      <c r="AJ1118" s="79" t="b">
        <v>0</v>
      </c>
      <c r="AK1118" s="79">
        <v>0</v>
      </c>
      <c r="AL1118" s="85" t="s">
        <v>6296</v>
      </c>
      <c r="AM1118" s="79" t="s">
        <v>6330</v>
      </c>
      <c r="AN1118" s="79" t="b">
        <v>0</v>
      </c>
      <c r="AO1118" s="85" t="s">
        <v>6201</v>
      </c>
      <c r="AP1118" s="79" t="s">
        <v>176</v>
      </c>
      <c r="AQ1118" s="79">
        <v>0</v>
      </c>
      <c r="AR1118" s="79">
        <v>0</v>
      </c>
      <c r="AS1118" s="79"/>
      <c r="AT1118" s="79"/>
      <c r="AU1118" s="79"/>
      <c r="AV1118" s="79"/>
      <c r="AW1118" s="79"/>
      <c r="AX1118" s="79"/>
      <c r="AY1118" s="79"/>
      <c r="AZ1118" s="79"/>
      <c r="BA1118">
        <v>14</v>
      </c>
      <c r="BB1118" s="78" t="str">
        <f>REPLACE(INDEX(GroupVertices[Group], MATCH(Edges24[[#This Row],[Vertex 1]],GroupVertices[Vertex],0)),1,1,"")</f>
        <v>2</v>
      </c>
      <c r="BC1118" s="78" t="str">
        <f>REPLACE(INDEX(GroupVertices[Group], MATCH(Edges24[[#This Row],[Vertex 2]],GroupVertices[Vertex],0)),1,1,"")</f>
        <v>2</v>
      </c>
      <c r="BD1118" s="48">
        <v>1</v>
      </c>
      <c r="BE1118" s="49">
        <v>5</v>
      </c>
      <c r="BF1118" s="48">
        <v>0</v>
      </c>
      <c r="BG1118" s="49">
        <v>0</v>
      </c>
      <c r="BH1118" s="48">
        <v>0</v>
      </c>
      <c r="BI1118" s="49">
        <v>0</v>
      </c>
      <c r="BJ1118" s="48">
        <v>19</v>
      </c>
      <c r="BK1118" s="49">
        <v>95</v>
      </c>
      <c r="BL1118" s="48">
        <v>20</v>
      </c>
    </row>
    <row r="1119" spans="1:64" x14ac:dyDescent="0.25">
      <c r="A1119" s="64" t="s">
        <v>765</v>
      </c>
      <c r="B1119" s="64" t="s">
        <v>683</v>
      </c>
      <c r="C1119" s="65"/>
      <c r="D1119" s="66"/>
      <c r="E1119" s="67"/>
      <c r="F1119" s="68"/>
      <c r="G1119" s="65"/>
      <c r="H1119" s="69"/>
      <c r="I1119" s="70"/>
      <c r="J1119" s="70"/>
      <c r="K1119" s="34" t="s">
        <v>66</v>
      </c>
      <c r="L1119" s="77">
        <v>1663</v>
      </c>
      <c r="M1119" s="77"/>
      <c r="N1119" s="72"/>
      <c r="O1119" s="79" t="s">
        <v>999</v>
      </c>
      <c r="P1119" s="81">
        <v>43175.352800925924</v>
      </c>
      <c r="Q1119" s="79" t="s">
        <v>1926</v>
      </c>
      <c r="R1119" s="83" t="s">
        <v>2149</v>
      </c>
      <c r="S1119" s="79" t="s">
        <v>2519</v>
      </c>
      <c r="T1119" s="79" t="s">
        <v>3026</v>
      </c>
      <c r="U1119" s="83" t="s">
        <v>3442</v>
      </c>
      <c r="V1119" s="83" t="s">
        <v>3442</v>
      </c>
      <c r="W1119" s="81">
        <v>43175.352800925924</v>
      </c>
      <c r="X1119" s="83" t="s">
        <v>4994</v>
      </c>
      <c r="Y1119" s="79"/>
      <c r="Z1119" s="79"/>
      <c r="AA1119" s="85" t="s">
        <v>6202</v>
      </c>
      <c r="AB1119" s="79"/>
      <c r="AC1119" s="79" t="b">
        <v>0</v>
      </c>
      <c r="AD1119" s="79">
        <v>5</v>
      </c>
      <c r="AE1119" s="85" t="s">
        <v>6296</v>
      </c>
      <c r="AF1119" s="79" t="b">
        <v>0</v>
      </c>
      <c r="AG1119" s="79" t="s">
        <v>6304</v>
      </c>
      <c r="AH1119" s="79"/>
      <c r="AI1119" s="85" t="s">
        <v>6296</v>
      </c>
      <c r="AJ1119" s="79" t="b">
        <v>0</v>
      </c>
      <c r="AK1119" s="79">
        <v>3</v>
      </c>
      <c r="AL1119" s="85" t="s">
        <v>6296</v>
      </c>
      <c r="AM1119" s="79" t="s">
        <v>6330</v>
      </c>
      <c r="AN1119" s="79" t="b">
        <v>0</v>
      </c>
      <c r="AO1119" s="85" t="s">
        <v>6202</v>
      </c>
      <c r="AP1119" s="79" t="s">
        <v>6415</v>
      </c>
      <c r="AQ1119" s="79">
        <v>0</v>
      </c>
      <c r="AR1119" s="79">
        <v>0</v>
      </c>
      <c r="AS1119" s="79"/>
      <c r="AT1119" s="79"/>
      <c r="AU1119" s="79"/>
      <c r="AV1119" s="79"/>
      <c r="AW1119" s="79"/>
      <c r="AX1119" s="79"/>
      <c r="AY1119" s="79"/>
      <c r="AZ1119" s="79"/>
      <c r="BA1119">
        <v>5</v>
      </c>
      <c r="BB1119" s="78" t="str">
        <f>REPLACE(INDEX(GroupVertices[Group], MATCH(Edges24[[#This Row],[Vertex 1]],GroupVertices[Vertex],0)),1,1,"")</f>
        <v>2</v>
      </c>
      <c r="BC1119" s="78" t="str">
        <f>REPLACE(INDEX(GroupVertices[Group], MATCH(Edges24[[#This Row],[Vertex 2]],GroupVertices[Vertex],0)),1,1,"")</f>
        <v>2</v>
      </c>
      <c r="BD1119" s="48">
        <v>2</v>
      </c>
      <c r="BE1119" s="49">
        <v>8</v>
      </c>
      <c r="BF1119" s="48">
        <v>1</v>
      </c>
      <c r="BG1119" s="49">
        <v>4</v>
      </c>
      <c r="BH1119" s="48">
        <v>0</v>
      </c>
      <c r="BI1119" s="49">
        <v>0</v>
      </c>
      <c r="BJ1119" s="48">
        <v>22</v>
      </c>
      <c r="BK1119" s="49">
        <v>88</v>
      </c>
      <c r="BL1119" s="48">
        <v>25</v>
      </c>
    </row>
    <row r="1120" spans="1:64" x14ac:dyDescent="0.25">
      <c r="A1120" s="64" t="s">
        <v>765</v>
      </c>
      <c r="B1120" s="64" t="s">
        <v>683</v>
      </c>
      <c r="C1120" s="65"/>
      <c r="D1120" s="66"/>
      <c r="E1120" s="67"/>
      <c r="F1120" s="68"/>
      <c r="G1120" s="65"/>
      <c r="H1120" s="69"/>
      <c r="I1120" s="70"/>
      <c r="J1120" s="70"/>
      <c r="K1120" s="34" t="s">
        <v>66</v>
      </c>
      <c r="L1120" s="77">
        <v>1664</v>
      </c>
      <c r="M1120" s="77"/>
      <c r="N1120" s="72"/>
      <c r="O1120" s="79" t="s">
        <v>999</v>
      </c>
      <c r="P1120" s="81">
        <v>43174.648634259262</v>
      </c>
      <c r="Q1120" s="79" t="s">
        <v>1927</v>
      </c>
      <c r="R1120" s="83" t="s">
        <v>2282</v>
      </c>
      <c r="S1120" s="79" t="s">
        <v>2608</v>
      </c>
      <c r="T1120" s="79" t="s">
        <v>3119</v>
      </c>
      <c r="U1120" s="79"/>
      <c r="V1120" s="83" t="s">
        <v>3868</v>
      </c>
      <c r="W1120" s="81">
        <v>43174.648634259262</v>
      </c>
      <c r="X1120" s="83" t="s">
        <v>4995</v>
      </c>
      <c r="Y1120" s="79"/>
      <c r="Z1120" s="79"/>
      <c r="AA1120" s="85" t="s">
        <v>6203</v>
      </c>
      <c r="AB1120" s="79"/>
      <c r="AC1120" s="79" t="b">
        <v>0</v>
      </c>
      <c r="AD1120" s="79">
        <v>0</v>
      </c>
      <c r="AE1120" s="85" t="s">
        <v>6296</v>
      </c>
      <c r="AF1120" s="79" t="b">
        <v>0</v>
      </c>
      <c r="AG1120" s="79" t="s">
        <v>6304</v>
      </c>
      <c r="AH1120" s="79"/>
      <c r="AI1120" s="85" t="s">
        <v>6296</v>
      </c>
      <c r="AJ1120" s="79" t="b">
        <v>0</v>
      </c>
      <c r="AK1120" s="79">
        <v>0</v>
      </c>
      <c r="AL1120" s="85" t="s">
        <v>6296</v>
      </c>
      <c r="AM1120" s="79" t="s">
        <v>6330</v>
      </c>
      <c r="AN1120" s="79" t="b">
        <v>0</v>
      </c>
      <c r="AO1120" s="85" t="s">
        <v>6203</v>
      </c>
      <c r="AP1120" s="79" t="s">
        <v>176</v>
      </c>
      <c r="AQ1120" s="79">
        <v>0</v>
      </c>
      <c r="AR1120" s="79">
        <v>0</v>
      </c>
      <c r="AS1120" s="79"/>
      <c r="AT1120" s="79"/>
      <c r="AU1120" s="79"/>
      <c r="AV1120" s="79"/>
      <c r="AW1120" s="79"/>
      <c r="AX1120" s="79"/>
      <c r="AY1120" s="79"/>
      <c r="AZ1120" s="79"/>
      <c r="BA1120">
        <v>5</v>
      </c>
      <c r="BB1120" s="78" t="str">
        <f>REPLACE(INDEX(GroupVertices[Group], MATCH(Edges24[[#This Row],[Vertex 1]],GroupVertices[Vertex],0)),1,1,"")</f>
        <v>2</v>
      </c>
      <c r="BC1120" s="78" t="str">
        <f>REPLACE(INDEX(GroupVertices[Group], MATCH(Edges24[[#This Row],[Vertex 2]],GroupVertices[Vertex],0)),1,1,"")</f>
        <v>2</v>
      </c>
      <c r="BD1120" s="48">
        <v>0</v>
      </c>
      <c r="BE1120" s="49">
        <v>0</v>
      </c>
      <c r="BF1120" s="48">
        <v>0</v>
      </c>
      <c r="BG1120" s="49">
        <v>0</v>
      </c>
      <c r="BH1120" s="48">
        <v>0</v>
      </c>
      <c r="BI1120" s="49">
        <v>0</v>
      </c>
      <c r="BJ1120" s="48">
        <v>30</v>
      </c>
      <c r="BK1120" s="49">
        <v>100</v>
      </c>
      <c r="BL1120" s="48">
        <v>30</v>
      </c>
    </row>
    <row r="1121" spans="1:64" x14ac:dyDescent="0.25">
      <c r="A1121" s="64" t="s">
        <v>765</v>
      </c>
      <c r="B1121" s="64" t="s">
        <v>683</v>
      </c>
      <c r="C1121" s="65"/>
      <c r="D1121" s="66"/>
      <c r="E1121" s="67"/>
      <c r="F1121" s="68"/>
      <c r="G1121" s="65"/>
      <c r="H1121" s="69"/>
      <c r="I1121" s="70"/>
      <c r="J1121" s="70"/>
      <c r="K1121" s="34" t="s">
        <v>66</v>
      </c>
      <c r="L1121" s="77">
        <v>1665</v>
      </c>
      <c r="M1121" s="77"/>
      <c r="N1121" s="72"/>
      <c r="O1121" s="79" t="s">
        <v>999</v>
      </c>
      <c r="P1121" s="81">
        <v>43175.648634259262</v>
      </c>
      <c r="Q1121" s="79" t="s">
        <v>1928</v>
      </c>
      <c r="R1121" s="83" t="s">
        <v>2290</v>
      </c>
      <c r="S1121" s="79" t="s">
        <v>2519</v>
      </c>
      <c r="T1121" s="79" t="s">
        <v>3120</v>
      </c>
      <c r="U1121" s="83" t="s">
        <v>3443</v>
      </c>
      <c r="V1121" s="83" t="s">
        <v>3443</v>
      </c>
      <c r="W1121" s="81">
        <v>43175.648634259262</v>
      </c>
      <c r="X1121" s="83" t="s">
        <v>4996</v>
      </c>
      <c r="Y1121" s="79"/>
      <c r="Z1121" s="79"/>
      <c r="AA1121" s="85" t="s">
        <v>6204</v>
      </c>
      <c r="AB1121" s="79"/>
      <c r="AC1121" s="79" t="b">
        <v>0</v>
      </c>
      <c r="AD1121" s="79">
        <v>0</v>
      </c>
      <c r="AE1121" s="85" t="s">
        <v>6296</v>
      </c>
      <c r="AF1121" s="79" t="b">
        <v>0</v>
      </c>
      <c r="AG1121" s="79" t="s">
        <v>6304</v>
      </c>
      <c r="AH1121" s="79"/>
      <c r="AI1121" s="85" t="s">
        <v>6296</v>
      </c>
      <c r="AJ1121" s="79" t="b">
        <v>0</v>
      </c>
      <c r="AK1121" s="79">
        <v>0</v>
      </c>
      <c r="AL1121" s="85" t="s">
        <v>6296</v>
      </c>
      <c r="AM1121" s="79" t="s">
        <v>6330</v>
      </c>
      <c r="AN1121" s="79" t="b">
        <v>0</v>
      </c>
      <c r="AO1121" s="85" t="s">
        <v>6204</v>
      </c>
      <c r="AP1121" s="79" t="s">
        <v>176</v>
      </c>
      <c r="AQ1121" s="79">
        <v>0</v>
      </c>
      <c r="AR1121" s="79">
        <v>0</v>
      </c>
      <c r="AS1121" s="79"/>
      <c r="AT1121" s="79"/>
      <c r="AU1121" s="79"/>
      <c r="AV1121" s="79"/>
      <c r="AW1121" s="79"/>
      <c r="AX1121" s="79"/>
      <c r="AY1121" s="79"/>
      <c r="AZ1121" s="79"/>
      <c r="BA1121">
        <v>5</v>
      </c>
      <c r="BB1121" s="78" t="str">
        <f>REPLACE(INDEX(GroupVertices[Group], MATCH(Edges24[[#This Row],[Vertex 1]],GroupVertices[Vertex],0)),1,1,"")</f>
        <v>2</v>
      </c>
      <c r="BC1121" s="78" t="str">
        <f>REPLACE(INDEX(GroupVertices[Group], MATCH(Edges24[[#This Row],[Vertex 2]],GroupVertices[Vertex],0)),1,1,"")</f>
        <v>2</v>
      </c>
      <c r="BD1121" s="48">
        <v>0</v>
      </c>
      <c r="BE1121" s="49">
        <v>0</v>
      </c>
      <c r="BF1121" s="48">
        <v>0</v>
      </c>
      <c r="BG1121" s="49">
        <v>0</v>
      </c>
      <c r="BH1121" s="48">
        <v>0</v>
      </c>
      <c r="BI1121" s="49">
        <v>0</v>
      </c>
      <c r="BJ1121" s="48">
        <v>29</v>
      </c>
      <c r="BK1121" s="49">
        <v>100</v>
      </c>
      <c r="BL1121" s="48">
        <v>29</v>
      </c>
    </row>
    <row r="1122" spans="1:64" x14ac:dyDescent="0.25">
      <c r="A1122" s="64" t="s">
        <v>765</v>
      </c>
      <c r="B1122" s="64" t="s">
        <v>683</v>
      </c>
      <c r="C1122" s="65"/>
      <c r="D1122" s="66"/>
      <c r="E1122" s="67"/>
      <c r="F1122" s="68"/>
      <c r="G1122" s="65"/>
      <c r="H1122" s="69"/>
      <c r="I1122" s="70"/>
      <c r="J1122" s="70"/>
      <c r="K1122" s="34" t="s">
        <v>66</v>
      </c>
      <c r="L1122" s="77">
        <v>1666</v>
      </c>
      <c r="M1122" s="77"/>
      <c r="N1122" s="72"/>
      <c r="O1122" s="79" t="s">
        <v>999</v>
      </c>
      <c r="P1122" s="81">
        <v>43177.648622685185</v>
      </c>
      <c r="Q1122" s="79" t="s">
        <v>1929</v>
      </c>
      <c r="R1122" s="83" t="s">
        <v>2290</v>
      </c>
      <c r="S1122" s="79" t="s">
        <v>2519</v>
      </c>
      <c r="T1122" s="79" t="s">
        <v>3018</v>
      </c>
      <c r="U1122" s="83" t="s">
        <v>3444</v>
      </c>
      <c r="V1122" s="83" t="s">
        <v>3444</v>
      </c>
      <c r="W1122" s="81">
        <v>43177.648622685185</v>
      </c>
      <c r="X1122" s="83" t="s">
        <v>4997</v>
      </c>
      <c r="Y1122" s="79"/>
      <c r="Z1122" s="79"/>
      <c r="AA1122" s="85" t="s">
        <v>6205</v>
      </c>
      <c r="AB1122" s="79"/>
      <c r="AC1122" s="79" t="b">
        <v>0</v>
      </c>
      <c r="AD1122" s="79">
        <v>0</v>
      </c>
      <c r="AE1122" s="85" t="s">
        <v>6296</v>
      </c>
      <c r="AF1122" s="79" t="b">
        <v>0</v>
      </c>
      <c r="AG1122" s="79" t="s">
        <v>6304</v>
      </c>
      <c r="AH1122" s="79"/>
      <c r="AI1122" s="85" t="s">
        <v>6296</v>
      </c>
      <c r="AJ1122" s="79" t="b">
        <v>0</v>
      </c>
      <c r="AK1122" s="79">
        <v>0</v>
      </c>
      <c r="AL1122" s="85" t="s">
        <v>6296</v>
      </c>
      <c r="AM1122" s="79" t="s">
        <v>6330</v>
      </c>
      <c r="AN1122" s="79" t="b">
        <v>0</v>
      </c>
      <c r="AO1122" s="85" t="s">
        <v>6205</v>
      </c>
      <c r="AP1122" s="79" t="s">
        <v>176</v>
      </c>
      <c r="AQ1122" s="79">
        <v>0</v>
      </c>
      <c r="AR1122" s="79">
        <v>0</v>
      </c>
      <c r="AS1122" s="79"/>
      <c r="AT1122" s="79"/>
      <c r="AU1122" s="79"/>
      <c r="AV1122" s="79"/>
      <c r="AW1122" s="79"/>
      <c r="AX1122" s="79"/>
      <c r="AY1122" s="79"/>
      <c r="AZ1122" s="79"/>
      <c r="BA1122">
        <v>5</v>
      </c>
      <c r="BB1122" s="78" t="str">
        <f>REPLACE(INDEX(GroupVertices[Group], MATCH(Edges24[[#This Row],[Vertex 1]],GroupVertices[Vertex],0)),1,1,"")</f>
        <v>2</v>
      </c>
      <c r="BC1122" s="78" t="str">
        <f>REPLACE(INDEX(GroupVertices[Group], MATCH(Edges24[[#This Row],[Vertex 2]],GroupVertices[Vertex],0)),1,1,"")</f>
        <v>2</v>
      </c>
      <c r="BD1122" s="48">
        <v>1</v>
      </c>
      <c r="BE1122" s="49">
        <v>4.166666666666667</v>
      </c>
      <c r="BF1122" s="48">
        <v>0</v>
      </c>
      <c r="BG1122" s="49">
        <v>0</v>
      </c>
      <c r="BH1122" s="48">
        <v>0</v>
      </c>
      <c r="BI1122" s="49">
        <v>0</v>
      </c>
      <c r="BJ1122" s="48">
        <v>23</v>
      </c>
      <c r="BK1122" s="49">
        <v>95.833333333333329</v>
      </c>
      <c r="BL1122" s="48">
        <v>24</v>
      </c>
    </row>
    <row r="1123" spans="1:64" x14ac:dyDescent="0.25">
      <c r="A1123" s="64" t="s">
        <v>765</v>
      </c>
      <c r="B1123" s="64" t="s">
        <v>683</v>
      </c>
      <c r="C1123" s="65"/>
      <c r="D1123" s="66"/>
      <c r="E1123" s="67"/>
      <c r="F1123" s="68"/>
      <c r="G1123" s="65"/>
      <c r="H1123" s="69"/>
      <c r="I1123" s="70"/>
      <c r="J1123" s="70"/>
      <c r="K1123" s="34" t="s">
        <v>66</v>
      </c>
      <c r="L1123" s="77">
        <v>1667</v>
      </c>
      <c r="M1123" s="77"/>
      <c r="N1123" s="72"/>
      <c r="O1123" s="79" t="s">
        <v>999</v>
      </c>
      <c r="P1123" s="81">
        <v>43178.648622685185</v>
      </c>
      <c r="Q1123" s="79" t="s">
        <v>1930</v>
      </c>
      <c r="R1123" s="83" t="s">
        <v>2290</v>
      </c>
      <c r="S1123" s="79" t="s">
        <v>2519</v>
      </c>
      <c r="T1123" s="79" t="s">
        <v>3121</v>
      </c>
      <c r="U1123" s="83" t="s">
        <v>3445</v>
      </c>
      <c r="V1123" s="83" t="s">
        <v>3445</v>
      </c>
      <c r="W1123" s="81">
        <v>43178.648622685185</v>
      </c>
      <c r="X1123" s="83" t="s">
        <v>4998</v>
      </c>
      <c r="Y1123" s="79"/>
      <c r="Z1123" s="79"/>
      <c r="AA1123" s="85" t="s">
        <v>6206</v>
      </c>
      <c r="AB1123" s="79"/>
      <c r="AC1123" s="79" t="b">
        <v>0</v>
      </c>
      <c r="AD1123" s="79">
        <v>0</v>
      </c>
      <c r="AE1123" s="85" t="s">
        <v>6296</v>
      </c>
      <c r="AF1123" s="79" t="b">
        <v>0</v>
      </c>
      <c r="AG1123" s="79" t="s">
        <v>6304</v>
      </c>
      <c r="AH1123" s="79"/>
      <c r="AI1123" s="85" t="s">
        <v>6296</v>
      </c>
      <c r="AJ1123" s="79" t="b">
        <v>0</v>
      </c>
      <c r="AK1123" s="79">
        <v>0</v>
      </c>
      <c r="AL1123" s="85" t="s">
        <v>6296</v>
      </c>
      <c r="AM1123" s="79" t="s">
        <v>6330</v>
      </c>
      <c r="AN1123" s="79" t="b">
        <v>0</v>
      </c>
      <c r="AO1123" s="85" t="s">
        <v>6206</v>
      </c>
      <c r="AP1123" s="79" t="s">
        <v>176</v>
      </c>
      <c r="AQ1123" s="79">
        <v>0</v>
      </c>
      <c r="AR1123" s="79">
        <v>0</v>
      </c>
      <c r="AS1123" s="79"/>
      <c r="AT1123" s="79"/>
      <c r="AU1123" s="79"/>
      <c r="AV1123" s="79"/>
      <c r="AW1123" s="79"/>
      <c r="AX1123" s="79"/>
      <c r="AY1123" s="79"/>
      <c r="AZ1123" s="79"/>
      <c r="BA1123">
        <v>5</v>
      </c>
      <c r="BB1123" s="78" t="str">
        <f>REPLACE(INDEX(GroupVertices[Group], MATCH(Edges24[[#This Row],[Vertex 1]],GroupVertices[Vertex],0)),1,1,"")</f>
        <v>2</v>
      </c>
      <c r="BC1123" s="78" t="str">
        <f>REPLACE(INDEX(GroupVertices[Group], MATCH(Edges24[[#This Row],[Vertex 2]],GroupVertices[Vertex],0)),1,1,"")</f>
        <v>2</v>
      </c>
      <c r="BD1123" s="48">
        <v>0</v>
      </c>
      <c r="BE1123" s="49">
        <v>0</v>
      </c>
      <c r="BF1123" s="48">
        <v>0</v>
      </c>
      <c r="BG1123" s="49">
        <v>0</v>
      </c>
      <c r="BH1123" s="48">
        <v>0</v>
      </c>
      <c r="BI1123" s="49">
        <v>0</v>
      </c>
      <c r="BJ1123" s="48">
        <v>26</v>
      </c>
      <c r="BK1123" s="49">
        <v>100</v>
      </c>
      <c r="BL1123" s="48">
        <v>26</v>
      </c>
    </row>
    <row r="1124" spans="1:64" x14ac:dyDescent="0.25">
      <c r="A1124" s="64" t="s">
        <v>767</v>
      </c>
      <c r="B1124" s="64" t="s">
        <v>683</v>
      </c>
      <c r="C1124" s="65"/>
      <c r="D1124" s="66"/>
      <c r="E1124" s="67"/>
      <c r="F1124" s="68"/>
      <c r="G1124" s="65"/>
      <c r="H1124" s="69"/>
      <c r="I1124" s="70"/>
      <c r="J1124" s="70"/>
      <c r="K1124" s="34" t="s">
        <v>66</v>
      </c>
      <c r="L1124" s="77">
        <v>1668</v>
      </c>
      <c r="M1124" s="77"/>
      <c r="N1124" s="72"/>
      <c r="O1124" s="79" t="s">
        <v>999</v>
      </c>
      <c r="P1124" s="81">
        <v>43169.383379629631</v>
      </c>
      <c r="Q1124" s="79" t="s">
        <v>1931</v>
      </c>
      <c r="R1124" s="83" t="s">
        <v>2125</v>
      </c>
      <c r="S1124" s="79" t="s">
        <v>2519</v>
      </c>
      <c r="T1124" s="79" t="s">
        <v>3117</v>
      </c>
      <c r="U1124" s="83" t="s">
        <v>3446</v>
      </c>
      <c r="V1124" s="83" t="s">
        <v>3446</v>
      </c>
      <c r="W1124" s="81">
        <v>43169.383379629631</v>
      </c>
      <c r="X1124" s="83" t="s">
        <v>4999</v>
      </c>
      <c r="Y1124" s="79"/>
      <c r="Z1124" s="79"/>
      <c r="AA1124" s="85" t="s">
        <v>6207</v>
      </c>
      <c r="AB1124" s="79"/>
      <c r="AC1124" s="79" t="b">
        <v>0</v>
      </c>
      <c r="AD1124" s="79">
        <v>1</v>
      </c>
      <c r="AE1124" s="85" t="s">
        <v>6296</v>
      </c>
      <c r="AF1124" s="79" t="b">
        <v>0</v>
      </c>
      <c r="AG1124" s="79" t="s">
        <v>6304</v>
      </c>
      <c r="AH1124" s="79"/>
      <c r="AI1124" s="85" t="s">
        <v>6296</v>
      </c>
      <c r="AJ1124" s="79" t="b">
        <v>0</v>
      </c>
      <c r="AK1124" s="79">
        <v>1</v>
      </c>
      <c r="AL1124" s="85" t="s">
        <v>6296</v>
      </c>
      <c r="AM1124" s="79" t="s">
        <v>6330</v>
      </c>
      <c r="AN1124" s="79" t="b">
        <v>0</v>
      </c>
      <c r="AO1124" s="85" t="s">
        <v>6207</v>
      </c>
      <c r="AP1124" s="79" t="s">
        <v>6415</v>
      </c>
      <c r="AQ1124" s="79">
        <v>0</v>
      </c>
      <c r="AR1124" s="79">
        <v>0</v>
      </c>
      <c r="AS1124" s="79"/>
      <c r="AT1124" s="79"/>
      <c r="AU1124" s="79"/>
      <c r="AV1124" s="79"/>
      <c r="AW1124" s="79"/>
      <c r="AX1124" s="79"/>
      <c r="AY1124" s="79"/>
      <c r="AZ1124" s="79"/>
      <c r="BA1124">
        <v>8</v>
      </c>
      <c r="BB1124" s="78" t="str">
        <f>REPLACE(INDEX(GroupVertices[Group], MATCH(Edges24[[#This Row],[Vertex 1]],GroupVertices[Vertex],0)),1,1,"")</f>
        <v>2</v>
      </c>
      <c r="BC1124" s="78" t="str">
        <f>REPLACE(INDEX(GroupVertices[Group], MATCH(Edges24[[#This Row],[Vertex 2]],GroupVertices[Vertex],0)),1,1,"")</f>
        <v>2</v>
      </c>
      <c r="BD1124" s="48"/>
      <c r="BE1124" s="49"/>
      <c r="BF1124" s="48"/>
      <c r="BG1124" s="49"/>
      <c r="BH1124" s="48"/>
      <c r="BI1124" s="49"/>
      <c r="BJ1124" s="48"/>
      <c r="BK1124" s="49"/>
      <c r="BL1124" s="48"/>
    </row>
    <row r="1125" spans="1:64" x14ac:dyDescent="0.25">
      <c r="A1125" s="64" t="s">
        <v>767</v>
      </c>
      <c r="B1125" s="64" t="s">
        <v>683</v>
      </c>
      <c r="C1125" s="65"/>
      <c r="D1125" s="66"/>
      <c r="E1125" s="67"/>
      <c r="F1125" s="68"/>
      <c r="G1125" s="65"/>
      <c r="H1125" s="69"/>
      <c r="I1125" s="70"/>
      <c r="J1125" s="70"/>
      <c r="K1125" s="34" t="s">
        <v>66</v>
      </c>
      <c r="L1125" s="77">
        <v>1669</v>
      </c>
      <c r="M1125" s="77"/>
      <c r="N1125" s="72"/>
      <c r="O1125" s="79" t="s">
        <v>999</v>
      </c>
      <c r="P1125" s="81">
        <v>43169.427164351851</v>
      </c>
      <c r="Q1125" s="79" t="s">
        <v>1932</v>
      </c>
      <c r="R1125" s="83" t="s">
        <v>2125</v>
      </c>
      <c r="S1125" s="79" t="s">
        <v>2519</v>
      </c>
      <c r="T1125" s="79" t="s">
        <v>3122</v>
      </c>
      <c r="U1125" s="83" t="s">
        <v>3447</v>
      </c>
      <c r="V1125" s="83" t="s">
        <v>3447</v>
      </c>
      <c r="W1125" s="81">
        <v>43169.427164351851</v>
      </c>
      <c r="X1125" s="83" t="s">
        <v>5000</v>
      </c>
      <c r="Y1125" s="79"/>
      <c r="Z1125" s="79"/>
      <c r="AA1125" s="85" t="s">
        <v>6208</v>
      </c>
      <c r="AB1125" s="79"/>
      <c r="AC1125" s="79" t="b">
        <v>0</v>
      </c>
      <c r="AD1125" s="79">
        <v>0</v>
      </c>
      <c r="AE1125" s="85" t="s">
        <v>6296</v>
      </c>
      <c r="AF1125" s="79" t="b">
        <v>0</v>
      </c>
      <c r="AG1125" s="79" t="s">
        <v>6304</v>
      </c>
      <c r="AH1125" s="79"/>
      <c r="AI1125" s="85" t="s">
        <v>6296</v>
      </c>
      <c r="AJ1125" s="79" t="b">
        <v>0</v>
      </c>
      <c r="AK1125" s="79">
        <v>1</v>
      </c>
      <c r="AL1125" s="85" t="s">
        <v>6296</v>
      </c>
      <c r="AM1125" s="79" t="s">
        <v>6330</v>
      </c>
      <c r="AN1125" s="79" t="b">
        <v>0</v>
      </c>
      <c r="AO1125" s="85" t="s">
        <v>6208</v>
      </c>
      <c r="AP1125" s="79" t="s">
        <v>6415</v>
      </c>
      <c r="AQ1125" s="79">
        <v>0</v>
      </c>
      <c r="AR1125" s="79">
        <v>0</v>
      </c>
      <c r="AS1125" s="79"/>
      <c r="AT1125" s="79"/>
      <c r="AU1125" s="79"/>
      <c r="AV1125" s="79"/>
      <c r="AW1125" s="79"/>
      <c r="AX1125" s="79"/>
      <c r="AY1125" s="79"/>
      <c r="AZ1125" s="79"/>
      <c r="BA1125">
        <v>8</v>
      </c>
      <c r="BB1125" s="78" t="str">
        <f>REPLACE(INDEX(GroupVertices[Group], MATCH(Edges24[[#This Row],[Vertex 1]],GroupVertices[Vertex],0)),1,1,"")</f>
        <v>2</v>
      </c>
      <c r="BC1125" s="78" t="str">
        <f>REPLACE(INDEX(GroupVertices[Group], MATCH(Edges24[[#This Row],[Vertex 2]],GroupVertices[Vertex],0)),1,1,"")</f>
        <v>2</v>
      </c>
      <c r="BD1125" s="48"/>
      <c r="BE1125" s="49"/>
      <c r="BF1125" s="48"/>
      <c r="BG1125" s="49"/>
      <c r="BH1125" s="48"/>
      <c r="BI1125" s="49"/>
      <c r="BJ1125" s="48"/>
      <c r="BK1125" s="49"/>
      <c r="BL1125" s="48"/>
    </row>
    <row r="1126" spans="1:64" x14ac:dyDescent="0.25">
      <c r="A1126" s="64" t="s">
        <v>767</v>
      </c>
      <c r="B1126" s="64" t="s">
        <v>683</v>
      </c>
      <c r="C1126" s="65"/>
      <c r="D1126" s="66"/>
      <c r="E1126" s="67"/>
      <c r="F1126" s="68"/>
      <c r="G1126" s="65"/>
      <c r="H1126" s="69"/>
      <c r="I1126" s="70"/>
      <c r="J1126" s="70"/>
      <c r="K1126" s="34" t="s">
        <v>66</v>
      </c>
      <c r="L1126" s="77">
        <v>1670</v>
      </c>
      <c r="M1126" s="77"/>
      <c r="N1126" s="72"/>
      <c r="O1126" s="79" t="s">
        <v>999</v>
      </c>
      <c r="P1126" s="81">
        <v>43174.426400462966</v>
      </c>
      <c r="Q1126" s="79" t="s">
        <v>1933</v>
      </c>
      <c r="R1126" s="83" t="s">
        <v>2309</v>
      </c>
      <c r="S1126" s="79" t="s">
        <v>2518</v>
      </c>
      <c r="T1126" s="79" t="s">
        <v>731</v>
      </c>
      <c r="U1126" s="83" t="s">
        <v>3448</v>
      </c>
      <c r="V1126" s="83" t="s">
        <v>3448</v>
      </c>
      <c r="W1126" s="81">
        <v>43174.426400462966</v>
      </c>
      <c r="X1126" s="83" t="s">
        <v>5001</v>
      </c>
      <c r="Y1126" s="79"/>
      <c r="Z1126" s="79"/>
      <c r="AA1126" s="85" t="s">
        <v>6209</v>
      </c>
      <c r="AB1126" s="79"/>
      <c r="AC1126" s="79" t="b">
        <v>0</v>
      </c>
      <c r="AD1126" s="79">
        <v>3</v>
      </c>
      <c r="AE1126" s="85" t="s">
        <v>6296</v>
      </c>
      <c r="AF1126" s="79" t="b">
        <v>0</v>
      </c>
      <c r="AG1126" s="79" t="s">
        <v>6304</v>
      </c>
      <c r="AH1126" s="79"/>
      <c r="AI1126" s="85" t="s">
        <v>6296</v>
      </c>
      <c r="AJ1126" s="79" t="b">
        <v>0</v>
      </c>
      <c r="AK1126" s="79">
        <v>6</v>
      </c>
      <c r="AL1126" s="85" t="s">
        <v>6296</v>
      </c>
      <c r="AM1126" s="79" t="s">
        <v>6330</v>
      </c>
      <c r="AN1126" s="79" t="b">
        <v>0</v>
      </c>
      <c r="AO1126" s="85" t="s">
        <v>6209</v>
      </c>
      <c r="AP1126" s="79" t="s">
        <v>6415</v>
      </c>
      <c r="AQ1126" s="79">
        <v>0</v>
      </c>
      <c r="AR1126" s="79">
        <v>0</v>
      </c>
      <c r="AS1126" s="79"/>
      <c r="AT1126" s="79"/>
      <c r="AU1126" s="79"/>
      <c r="AV1126" s="79"/>
      <c r="AW1126" s="79"/>
      <c r="AX1126" s="79"/>
      <c r="AY1126" s="79"/>
      <c r="AZ1126" s="79"/>
      <c r="BA1126">
        <v>8</v>
      </c>
      <c r="BB1126" s="78" t="str">
        <f>REPLACE(INDEX(GroupVertices[Group], MATCH(Edges24[[#This Row],[Vertex 1]],GroupVertices[Vertex],0)),1,1,"")</f>
        <v>2</v>
      </c>
      <c r="BC1126" s="78" t="str">
        <f>REPLACE(INDEX(GroupVertices[Group], MATCH(Edges24[[#This Row],[Vertex 2]],GroupVertices[Vertex],0)),1,1,"")</f>
        <v>2</v>
      </c>
      <c r="BD1126" s="48">
        <v>0</v>
      </c>
      <c r="BE1126" s="49">
        <v>0</v>
      </c>
      <c r="BF1126" s="48">
        <v>0</v>
      </c>
      <c r="BG1126" s="49">
        <v>0</v>
      </c>
      <c r="BH1126" s="48">
        <v>0</v>
      </c>
      <c r="BI1126" s="49">
        <v>0</v>
      </c>
      <c r="BJ1126" s="48">
        <v>15</v>
      </c>
      <c r="BK1126" s="49">
        <v>100</v>
      </c>
      <c r="BL1126" s="48">
        <v>15</v>
      </c>
    </row>
    <row r="1127" spans="1:64" x14ac:dyDescent="0.25">
      <c r="A1127" s="64" t="s">
        <v>767</v>
      </c>
      <c r="B1127" s="64" t="s">
        <v>683</v>
      </c>
      <c r="C1127" s="65"/>
      <c r="D1127" s="66"/>
      <c r="E1127" s="67"/>
      <c r="F1127" s="68"/>
      <c r="G1127" s="65"/>
      <c r="H1127" s="69"/>
      <c r="I1127" s="70"/>
      <c r="J1127" s="70"/>
      <c r="K1127" s="34" t="s">
        <v>66</v>
      </c>
      <c r="L1127" s="77">
        <v>1671</v>
      </c>
      <c r="M1127" s="77"/>
      <c r="N1127" s="72"/>
      <c r="O1127" s="79" t="s">
        <v>999</v>
      </c>
      <c r="P1127" s="81">
        <v>43168.649386574078</v>
      </c>
      <c r="Q1127" s="79" t="s">
        <v>1934</v>
      </c>
      <c r="R1127" s="83" t="s">
        <v>2484</v>
      </c>
      <c r="S1127" s="79" t="s">
        <v>2507</v>
      </c>
      <c r="T1127" s="79" t="s">
        <v>3123</v>
      </c>
      <c r="U1127" s="83" t="s">
        <v>3449</v>
      </c>
      <c r="V1127" s="83" t="s">
        <v>3449</v>
      </c>
      <c r="W1127" s="81">
        <v>43168.649386574078</v>
      </c>
      <c r="X1127" s="83" t="s">
        <v>5002</v>
      </c>
      <c r="Y1127" s="79"/>
      <c r="Z1127" s="79"/>
      <c r="AA1127" s="85" t="s">
        <v>6210</v>
      </c>
      <c r="AB1127" s="79"/>
      <c r="AC1127" s="79" t="b">
        <v>0</v>
      </c>
      <c r="AD1127" s="79">
        <v>0</v>
      </c>
      <c r="AE1127" s="85" t="s">
        <v>6296</v>
      </c>
      <c r="AF1127" s="79" t="b">
        <v>0</v>
      </c>
      <c r="AG1127" s="79" t="s">
        <v>6304</v>
      </c>
      <c r="AH1127" s="79"/>
      <c r="AI1127" s="85" t="s">
        <v>6296</v>
      </c>
      <c r="AJ1127" s="79" t="b">
        <v>0</v>
      </c>
      <c r="AK1127" s="79">
        <v>0</v>
      </c>
      <c r="AL1127" s="85" t="s">
        <v>6296</v>
      </c>
      <c r="AM1127" s="79" t="s">
        <v>6330</v>
      </c>
      <c r="AN1127" s="79" t="b">
        <v>0</v>
      </c>
      <c r="AO1127" s="85" t="s">
        <v>6210</v>
      </c>
      <c r="AP1127" s="79" t="s">
        <v>176</v>
      </c>
      <c r="AQ1127" s="79">
        <v>0</v>
      </c>
      <c r="AR1127" s="79">
        <v>0</v>
      </c>
      <c r="AS1127" s="79"/>
      <c r="AT1127" s="79"/>
      <c r="AU1127" s="79"/>
      <c r="AV1127" s="79"/>
      <c r="AW1127" s="79"/>
      <c r="AX1127" s="79"/>
      <c r="AY1127" s="79"/>
      <c r="AZ1127" s="79"/>
      <c r="BA1127">
        <v>8</v>
      </c>
      <c r="BB1127" s="78" t="str">
        <f>REPLACE(INDEX(GroupVertices[Group], MATCH(Edges24[[#This Row],[Vertex 1]],GroupVertices[Vertex],0)),1,1,"")</f>
        <v>2</v>
      </c>
      <c r="BC1127" s="78" t="str">
        <f>REPLACE(INDEX(GroupVertices[Group], MATCH(Edges24[[#This Row],[Vertex 2]],GroupVertices[Vertex],0)),1,1,"")</f>
        <v>2</v>
      </c>
      <c r="BD1127" s="48"/>
      <c r="BE1127" s="49"/>
      <c r="BF1127" s="48"/>
      <c r="BG1127" s="49"/>
      <c r="BH1127" s="48"/>
      <c r="BI1127" s="49"/>
      <c r="BJ1127" s="48"/>
      <c r="BK1127" s="49"/>
      <c r="BL1127" s="48"/>
    </row>
    <row r="1128" spans="1:64" x14ac:dyDescent="0.25">
      <c r="A1128" s="64" t="s">
        <v>767</v>
      </c>
      <c r="B1128" s="64" t="s">
        <v>683</v>
      </c>
      <c r="C1128" s="65"/>
      <c r="D1128" s="66"/>
      <c r="E1128" s="67"/>
      <c r="F1128" s="68"/>
      <c r="G1128" s="65"/>
      <c r="H1128" s="69"/>
      <c r="I1128" s="70"/>
      <c r="J1128" s="70"/>
      <c r="K1128" s="34" t="s">
        <v>66</v>
      </c>
      <c r="L1128" s="77">
        <v>1672</v>
      </c>
      <c r="M1128" s="77"/>
      <c r="N1128" s="72"/>
      <c r="O1128" s="79" t="s">
        <v>999</v>
      </c>
      <c r="P1128" s="81">
        <v>43168.672233796293</v>
      </c>
      <c r="Q1128" s="79" t="s">
        <v>1935</v>
      </c>
      <c r="R1128" s="83" t="s">
        <v>2484</v>
      </c>
      <c r="S1128" s="79" t="s">
        <v>2507</v>
      </c>
      <c r="T1128" s="79" t="s">
        <v>3123</v>
      </c>
      <c r="U1128" s="83" t="s">
        <v>3450</v>
      </c>
      <c r="V1128" s="83" t="s">
        <v>3450</v>
      </c>
      <c r="W1128" s="81">
        <v>43168.672233796293</v>
      </c>
      <c r="X1128" s="83" t="s">
        <v>5003</v>
      </c>
      <c r="Y1128" s="79"/>
      <c r="Z1128" s="79"/>
      <c r="AA1128" s="85" t="s">
        <v>6211</v>
      </c>
      <c r="AB1128" s="79"/>
      <c r="AC1128" s="79" t="b">
        <v>0</v>
      </c>
      <c r="AD1128" s="79">
        <v>1</v>
      </c>
      <c r="AE1128" s="85" t="s">
        <v>6296</v>
      </c>
      <c r="AF1128" s="79" t="b">
        <v>0</v>
      </c>
      <c r="AG1128" s="79" t="s">
        <v>6304</v>
      </c>
      <c r="AH1128" s="79"/>
      <c r="AI1128" s="85" t="s">
        <v>6296</v>
      </c>
      <c r="AJ1128" s="79" t="b">
        <v>0</v>
      </c>
      <c r="AK1128" s="79">
        <v>0</v>
      </c>
      <c r="AL1128" s="85" t="s">
        <v>6296</v>
      </c>
      <c r="AM1128" s="79" t="s">
        <v>6330</v>
      </c>
      <c r="AN1128" s="79" t="b">
        <v>0</v>
      </c>
      <c r="AO1128" s="85" t="s">
        <v>6211</v>
      </c>
      <c r="AP1128" s="79" t="s">
        <v>176</v>
      </c>
      <c r="AQ1128" s="79">
        <v>0</v>
      </c>
      <c r="AR1128" s="79">
        <v>0</v>
      </c>
      <c r="AS1128" s="79"/>
      <c r="AT1128" s="79"/>
      <c r="AU1128" s="79"/>
      <c r="AV1128" s="79"/>
      <c r="AW1128" s="79"/>
      <c r="AX1128" s="79"/>
      <c r="AY1128" s="79"/>
      <c r="AZ1128" s="79"/>
      <c r="BA1128">
        <v>8</v>
      </c>
      <c r="BB1128" s="78" t="str">
        <f>REPLACE(INDEX(GroupVertices[Group], MATCH(Edges24[[#This Row],[Vertex 1]],GroupVertices[Vertex],0)),1,1,"")</f>
        <v>2</v>
      </c>
      <c r="BC1128" s="78" t="str">
        <f>REPLACE(INDEX(GroupVertices[Group], MATCH(Edges24[[#This Row],[Vertex 2]],GroupVertices[Vertex],0)),1,1,"")</f>
        <v>2</v>
      </c>
      <c r="BD1128" s="48"/>
      <c r="BE1128" s="49"/>
      <c r="BF1128" s="48"/>
      <c r="BG1128" s="49"/>
      <c r="BH1128" s="48"/>
      <c r="BI1128" s="49"/>
      <c r="BJ1128" s="48"/>
      <c r="BK1128" s="49"/>
      <c r="BL1128" s="48"/>
    </row>
    <row r="1129" spans="1:64" x14ac:dyDescent="0.25">
      <c r="A1129" s="64" t="s">
        <v>767</v>
      </c>
      <c r="B1129" s="64" t="s">
        <v>683</v>
      </c>
      <c r="C1129" s="65"/>
      <c r="D1129" s="66"/>
      <c r="E1129" s="67"/>
      <c r="F1129" s="68"/>
      <c r="G1129" s="65"/>
      <c r="H1129" s="69"/>
      <c r="I1129" s="70"/>
      <c r="J1129" s="70"/>
      <c r="K1129" s="34" t="s">
        <v>66</v>
      </c>
      <c r="L1129" s="77">
        <v>1674</v>
      </c>
      <c r="M1129" s="77"/>
      <c r="N1129" s="72"/>
      <c r="O1129" s="79" t="s">
        <v>999</v>
      </c>
      <c r="P1129" s="81">
        <v>43174.649340277778</v>
      </c>
      <c r="Q1129" s="79" t="s">
        <v>1936</v>
      </c>
      <c r="R1129" s="83" t="s">
        <v>2149</v>
      </c>
      <c r="S1129" s="79" t="s">
        <v>2519</v>
      </c>
      <c r="T1129" s="79" t="s">
        <v>3026</v>
      </c>
      <c r="U1129" s="83" t="s">
        <v>3451</v>
      </c>
      <c r="V1129" s="83" t="s">
        <v>3451</v>
      </c>
      <c r="W1129" s="81">
        <v>43174.649340277778</v>
      </c>
      <c r="X1129" s="83" t="s">
        <v>5004</v>
      </c>
      <c r="Y1129" s="79"/>
      <c r="Z1129" s="79"/>
      <c r="AA1129" s="85" t="s">
        <v>6212</v>
      </c>
      <c r="AB1129" s="79"/>
      <c r="AC1129" s="79" t="b">
        <v>0</v>
      </c>
      <c r="AD1129" s="79">
        <v>0</v>
      </c>
      <c r="AE1129" s="85" t="s">
        <v>6296</v>
      </c>
      <c r="AF1129" s="79" t="b">
        <v>0</v>
      </c>
      <c r="AG1129" s="79" t="s">
        <v>6304</v>
      </c>
      <c r="AH1129" s="79"/>
      <c r="AI1129" s="85" t="s">
        <v>6296</v>
      </c>
      <c r="AJ1129" s="79" t="b">
        <v>0</v>
      </c>
      <c r="AK1129" s="79">
        <v>0</v>
      </c>
      <c r="AL1129" s="85" t="s">
        <v>6296</v>
      </c>
      <c r="AM1129" s="79" t="s">
        <v>6330</v>
      </c>
      <c r="AN1129" s="79" t="b">
        <v>0</v>
      </c>
      <c r="AO1129" s="85" t="s">
        <v>6212</v>
      </c>
      <c r="AP1129" s="79" t="s">
        <v>176</v>
      </c>
      <c r="AQ1129" s="79">
        <v>0</v>
      </c>
      <c r="AR1129" s="79">
        <v>0</v>
      </c>
      <c r="AS1129" s="79"/>
      <c r="AT1129" s="79"/>
      <c r="AU1129" s="79"/>
      <c r="AV1129" s="79"/>
      <c r="AW1129" s="79"/>
      <c r="AX1129" s="79"/>
      <c r="AY1129" s="79"/>
      <c r="AZ1129" s="79"/>
      <c r="BA1129">
        <v>8</v>
      </c>
      <c r="BB1129" s="78" t="str">
        <f>REPLACE(INDEX(GroupVertices[Group], MATCH(Edges24[[#This Row],[Vertex 1]],GroupVertices[Vertex],0)),1,1,"")</f>
        <v>2</v>
      </c>
      <c r="BC1129" s="78" t="str">
        <f>REPLACE(INDEX(GroupVertices[Group], MATCH(Edges24[[#This Row],[Vertex 2]],GroupVertices[Vertex],0)),1,1,"")</f>
        <v>2</v>
      </c>
      <c r="BD1129" s="48"/>
      <c r="BE1129" s="49"/>
      <c r="BF1129" s="48"/>
      <c r="BG1129" s="49"/>
      <c r="BH1129" s="48"/>
      <c r="BI1129" s="49"/>
      <c r="BJ1129" s="48"/>
      <c r="BK1129" s="49"/>
      <c r="BL1129" s="48"/>
    </row>
    <row r="1130" spans="1:64" x14ac:dyDescent="0.25">
      <c r="A1130" s="64" t="s">
        <v>767</v>
      </c>
      <c r="B1130" s="64" t="s">
        <v>683</v>
      </c>
      <c r="C1130" s="65"/>
      <c r="D1130" s="66"/>
      <c r="E1130" s="67"/>
      <c r="F1130" s="68"/>
      <c r="G1130" s="65"/>
      <c r="H1130" s="69"/>
      <c r="I1130" s="70"/>
      <c r="J1130" s="70"/>
      <c r="K1130" s="34" t="s">
        <v>66</v>
      </c>
      <c r="L1130" s="77">
        <v>1675</v>
      </c>
      <c r="M1130" s="77"/>
      <c r="N1130" s="72"/>
      <c r="O1130" s="79" t="s">
        <v>999</v>
      </c>
      <c r="P1130" s="81">
        <v>43178.600717592592</v>
      </c>
      <c r="Q1130" s="79" t="s">
        <v>1937</v>
      </c>
      <c r="R1130" s="83" t="s">
        <v>2391</v>
      </c>
      <c r="S1130" s="79" t="s">
        <v>2519</v>
      </c>
      <c r="T1130" s="79" t="s">
        <v>3124</v>
      </c>
      <c r="U1130" s="83" t="s">
        <v>3452</v>
      </c>
      <c r="V1130" s="83" t="s">
        <v>3452</v>
      </c>
      <c r="W1130" s="81">
        <v>43178.600717592592</v>
      </c>
      <c r="X1130" s="83" t="s">
        <v>5005</v>
      </c>
      <c r="Y1130" s="79"/>
      <c r="Z1130" s="79"/>
      <c r="AA1130" s="85" t="s">
        <v>6213</v>
      </c>
      <c r="AB1130" s="79"/>
      <c r="AC1130" s="79" t="b">
        <v>0</v>
      </c>
      <c r="AD1130" s="79">
        <v>0</v>
      </c>
      <c r="AE1130" s="85" t="s">
        <v>6296</v>
      </c>
      <c r="AF1130" s="79" t="b">
        <v>0</v>
      </c>
      <c r="AG1130" s="79" t="s">
        <v>6304</v>
      </c>
      <c r="AH1130" s="79"/>
      <c r="AI1130" s="85" t="s">
        <v>6296</v>
      </c>
      <c r="AJ1130" s="79" t="b">
        <v>0</v>
      </c>
      <c r="AK1130" s="79">
        <v>0</v>
      </c>
      <c r="AL1130" s="85" t="s">
        <v>6296</v>
      </c>
      <c r="AM1130" s="79" t="s">
        <v>6330</v>
      </c>
      <c r="AN1130" s="79" t="b">
        <v>0</v>
      </c>
      <c r="AO1130" s="85" t="s">
        <v>6213</v>
      </c>
      <c r="AP1130" s="79" t="s">
        <v>176</v>
      </c>
      <c r="AQ1130" s="79">
        <v>0</v>
      </c>
      <c r="AR1130" s="79">
        <v>0</v>
      </c>
      <c r="AS1130" s="79"/>
      <c r="AT1130" s="79"/>
      <c r="AU1130" s="79"/>
      <c r="AV1130" s="79"/>
      <c r="AW1130" s="79"/>
      <c r="AX1130" s="79"/>
      <c r="AY1130" s="79"/>
      <c r="AZ1130" s="79"/>
      <c r="BA1130">
        <v>8</v>
      </c>
      <c r="BB1130" s="78" t="str">
        <f>REPLACE(INDEX(GroupVertices[Group], MATCH(Edges24[[#This Row],[Vertex 1]],GroupVertices[Vertex],0)),1,1,"")</f>
        <v>2</v>
      </c>
      <c r="BC1130" s="78" t="str">
        <f>REPLACE(INDEX(GroupVertices[Group], MATCH(Edges24[[#This Row],[Vertex 2]],GroupVertices[Vertex],0)),1,1,"")</f>
        <v>2</v>
      </c>
      <c r="BD1130" s="48"/>
      <c r="BE1130" s="49"/>
      <c r="BF1130" s="48"/>
      <c r="BG1130" s="49"/>
      <c r="BH1130" s="48"/>
      <c r="BI1130" s="49"/>
      <c r="BJ1130" s="48"/>
      <c r="BK1130" s="49"/>
      <c r="BL1130" s="48"/>
    </row>
    <row r="1131" spans="1:64" x14ac:dyDescent="0.25">
      <c r="A1131" s="64" t="s">
        <v>754</v>
      </c>
      <c r="B1131" s="64" t="s">
        <v>765</v>
      </c>
      <c r="C1131" s="65"/>
      <c r="D1131" s="66"/>
      <c r="E1131" s="67"/>
      <c r="F1131" s="68"/>
      <c r="G1131" s="65"/>
      <c r="H1131" s="69"/>
      <c r="I1131" s="70"/>
      <c r="J1131" s="70"/>
      <c r="K1131" s="34" t="s">
        <v>66</v>
      </c>
      <c r="L1131" s="77">
        <v>1676</v>
      </c>
      <c r="M1131" s="77"/>
      <c r="N1131" s="72"/>
      <c r="O1131" s="79" t="s">
        <v>999</v>
      </c>
      <c r="P1131" s="81">
        <v>43166.569479166668</v>
      </c>
      <c r="Q1131" s="79" t="s">
        <v>1938</v>
      </c>
      <c r="R1131" s="83" t="s">
        <v>2026</v>
      </c>
      <c r="S1131" s="79" t="s">
        <v>2505</v>
      </c>
      <c r="T1131" s="79" t="s">
        <v>3125</v>
      </c>
      <c r="U1131" s="83" t="s">
        <v>3453</v>
      </c>
      <c r="V1131" s="83" t="s">
        <v>3453</v>
      </c>
      <c r="W1131" s="81">
        <v>43166.569479166668</v>
      </c>
      <c r="X1131" s="83" t="s">
        <v>5006</v>
      </c>
      <c r="Y1131" s="79"/>
      <c r="Z1131" s="79"/>
      <c r="AA1131" s="85" t="s">
        <v>6214</v>
      </c>
      <c r="AB1131" s="79"/>
      <c r="AC1131" s="79" t="b">
        <v>0</v>
      </c>
      <c r="AD1131" s="79">
        <v>7</v>
      </c>
      <c r="AE1131" s="85" t="s">
        <v>6296</v>
      </c>
      <c r="AF1131" s="79" t="b">
        <v>0</v>
      </c>
      <c r="AG1131" s="79" t="s">
        <v>6304</v>
      </c>
      <c r="AH1131" s="79"/>
      <c r="AI1131" s="85" t="s">
        <v>6296</v>
      </c>
      <c r="AJ1131" s="79" t="b">
        <v>0</v>
      </c>
      <c r="AK1131" s="79">
        <v>3</v>
      </c>
      <c r="AL1131" s="85" t="s">
        <v>6296</v>
      </c>
      <c r="AM1131" s="79" t="s">
        <v>6330</v>
      </c>
      <c r="AN1131" s="79" t="b">
        <v>0</v>
      </c>
      <c r="AO1131" s="85" t="s">
        <v>6214</v>
      </c>
      <c r="AP1131" s="79" t="s">
        <v>6415</v>
      </c>
      <c r="AQ1131" s="79">
        <v>0</v>
      </c>
      <c r="AR1131" s="79">
        <v>0</v>
      </c>
      <c r="AS1131" s="79"/>
      <c r="AT1131" s="79"/>
      <c r="AU1131" s="79"/>
      <c r="AV1131" s="79"/>
      <c r="AW1131" s="79"/>
      <c r="AX1131" s="79"/>
      <c r="AY1131" s="79"/>
      <c r="AZ1131" s="79"/>
      <c r="BA1131">
        <v>5</v>
      </c>
      <c r="BB1131" s="78" t="str">
        <f>REPLACE(INDEX(GroupVertices[Group], MATCH(Edges24[[#This Row],[Vertex 1]],GroupVertices[Vertex],0)),1,1,"")</f>
        <v>2</v>
      </c>
      <c r="BC1131" s="78" t="str">
        <f>REPLACE(INDEX(GroupVertices[Group], MATCH(Edges24[[#This Row],[Vertex 2]],GroupVertices[Vertex],0)),1,1,"")</f>
        <v>2</v>
      </c>
      <c r="BD1131" s="48">
        <v>1</v>
      </c>
      <c r="BE1131" s="49">
        <v>5.882352941176471</v>
      </c>
      <c r="BF1131" s="48">
        <v>0</v>
      </c>
      <c r="BG1131" s="49">
        <v>0</v>
      </c>
      <c r="BH1131" s="48">
        <v>0</v>
      </c>
      <c r="BI1131" s="49">
        <v>0</v>
      </c>
      <c r="BJ1131" s="48">
        <v>16</v>
      </c>
      <c r="BK1131" s="49">
        <v>94.117647058823536</v>
      </c>
      <c r="BL1131" s="48">
        <v>17</v>
      </c>
    </row>
    <row r="1132" spans="1:64" x14ac:dyDescent="0.25">
      <c r="A1132" s="64" t="s">
        <v>754</v>
      </c>
      <c r="B1132" s="64" t="s">
        <v>767</v>
      </c>
      <c r="C1132" s="65"/>
      <c r="D1132" s="66"/>
      <c r="E1132" s="67"/>
      <c r="F1132" s="68"/>
      <c r="G1132" s="65"/>
      <c r="H1132" s="69"/>
      <c r="I1132" s="70"/>
      <c r="J1132" s="70"/>
      <c r="K1132" s="34" t="s">
        <v>66</v>
      </c>
      <c r="L1132" s="77">
        <v>1677</v>
      </c>
      <c r="M1132" s="77"/>
      <c r="N1132" s="72"/>
      <c r="O1132" s="79" t="s">
        <v>999</v>
      </c>
      <c r="P1132" s="81">
        <v>43167.619629629633</v>
      </c>
      <c r="Q1132" s="79" t="s">
        <v>1939</v>
      </c>
      <c r="R1132" s="83" t="s">
        <v>2485</v>
      </c>
      <c r="S1132" s="79" t="s">
        <v>2505</v>
      </c>
      <c r="T1132" s="79" t="s">
        <v>3126</v>
      </c>
      <c r="U1132" s="83" t="s">
        <v>3454</v>
      </c>
      <c r="V1132" s="83" t="s">
        <v>3454</v>
      </c>
      <c r="W1132" s="81">
        <v>43167.619629629633</v>
      </c>
      <c r="X1132" s="83" t="s">
        <v>5007</v>
      </c>
      <c r="Y1132" s="79"/>
      <c r="Z1132" s="79"/>
      <c r="AA1132" s="85" t="s">
        <v>6215</v>
      </c>
      <c r="AB1132" s="79"/>
      <c r="AC1132" s="79" t="b">
        <v>0</v>
      </c>
      <c r="AD1132" s="79">
        <v>1</v>
      </c>
      <c r="AE1132" s="85" t="s">
        <v>6296</v>
      </c>
      <c r="AF1132" s="79" t="b">
        <v>0</v>
      </c>
      <c r="AG1132" s="79" t="s">
        <v>6304</v>
      </c>
      <c r="AH1132" s="79"/>
      <c r="AI1132" s="85" t="s">
        <v>6296</v>
      </c>
      <c r="AJ1132" s="79" t="b">
        <v>0</v>
      </c>
      <c r="AK1132" s="79">
        <v>2</v>
      </c>
      <c r="AL1132" s="85" t="s">
        <v>6296</v>
      </c>
      <c r="AM1132" s="79" t="s">
        <v>6330</v>
      </c>
      <c r="AN1132" s="79" t="b">
        <v>0</v>
      </c>
      <c r="AO1132" s="85" t="s">
        <v>6215</v>
      </c>
      <c r="AP1132" s="79" t="s">
        <v>6415</v>
      </c>
      <c r="AQ1132" s="79">
        <v>0</v>
      </c>
      <c r="AR1132" s="79">
        <v>0</v>
      </c>
      <c r="AS1132" s="79"/>
      <c r="AT1132" s="79"/>
      <c r="AU1132" s="79"/>
      <c r="AV1132" s="79"/>
      <c r="AW1132" s="79"/>
      <c r="AX1132" s="79"/>
      <c r="AY1132" s="79"/>
      <c r="AZ1132" s="79"/>
      <c r="BA1132">
        <v>7</v>
      </c>
      <c r="BB1132" s="78" t="str">
        <f>REPLACE(INDEX(GroupVertices[Group], MATCH(Edges24[[#This Row],[Vertex 1]],GroupVertices[Vertex],0)),1,1,"")</f>
        <v>2</v>
      </c>
      <c r="BC1132" s="78" t="str">
        <f>REPLACE(INDEX(GroupVertices[Group], MATCH(Edges24[[#This Row],[Vertex 2]],GroupVertices[Vertex],0)),1,1,"")</f>
        <v>2</v>
      </c>
      <c r="BD1132" s="48">
        <v>1</v>
      </c>
      <c r="BE1132" s="49">
        <v>3.225806451612903</v>
      </c>
      <c r="BF1132" s="48">
        <v>0</v>
      </c>
      <c r="BG1132" s="49">
        <v>0</v>
      </c>
      <c r="BH1132" s="48">
        <v>0</v>
      </c>
      <c r="BI1132" s="49">
        <v>0</v>
      </c>
      <c r="BJ1132" s="48">
        <v>30</v>
      </c>
      <c r="BK1132" s="49">
        <v>96.774193548387103</v>
      </c>
      <c r="BL1132" s="48">
        <v>31</v>
      </c>
    </row>
    <row r="1133" spans="1:64" x14ac:dyDescent="0.25">
      <c r="A1133" s="64" t="s">
        <v>754</v>
      </c>
      <c r="B1133" s="64" t="s">
        <v>767</v>
      </c>
      <c r="C1133" s="65"/>
      <c r="D1133" s="66"/>
      <c r="E1133" s="67"/>
      <c r="F1133" s="68"/>
      <c r="G1133" s="65"/>
      <c r="H1133" s="69"/>
      <c r="I1133" s="70"/>
      <c r="J1133" s="70"/>
      <c r="K1133" s="34" t="s">
        <v>66</v>
      </c>
      <c r="L1133" s="77">
        <v>1678</v>
      </c>
      <c r="M1133" s="77"/>
      <c r="N1133" s="72"/>
      <c r="O1133" s="79" t="s">
        <v>999</v>
      </c>
      <c r="P1133" s="81">
        <v>43169.569467592592</v>
      </c>
      <c r="Q1133" s="79" t="s">
        <v>1940</v>
      </c>
      <c r="R1133" s="83" t="s">
        <v>2486</v>
      </c>
      <c r="S1133" s="79" t="s">
        <v>2505</v>
      </c>
      <c r="T1133" s="79" t="s">
        <v>3126</v>
      </c>
      <c r="U1133" s="83" t="s">
        <v>3455</v>
      </c>
      <c r="V1133" s="83" t="s">
        <v>3455</v>
      </c>
      <c r="W1133" s="81">
        <v>43169.569467592592</v>
      </c>
      <c r="X1133" s="83" t="s">
        <v>5008</v>
      </c>
      <c r="Y1133" s="79"/>
      <c r="Z1133" s="79"/>
      <c r="AA1133" s="85" t="s">
        <v>6216</v>
      </c>
      <c r="AB1133" s="79"/>
      <c r="AC1133" s="79" t="b">
        <v>0</v>
      </c>
      <c r="AD1133" s="79">
        <v>4</v>
      </c>
      <c r="AE1133" s="85" t="s">
        <v>6296</v>
      </c>
      <c r="AF1133" s="79" t="b">
        <v>0</v>
      </c>
      <c r="AG1133" s="79" t="s">
        <v>6304</v>
      </c>
      <c r="AH1133" s="79"/>
      <c r="AI1133" s="85" t="s">
        <v>6296</v>
      </c>
      <c r="AJ1133" s="79" t="b">
        <v>0</v>
      </c>
      <c r="AK1133" s="79">
        <v>2</v>
      </c>
      <c r="AL1133" s="85" t="s">
        <v>6296</v>
      </c>
      <c r="AM1133" s="79" t="s">
        <v>6330</v>
      </c>
      <c r="AN1133" s="79" t="b">
        <v>0</v>
      </c>
      <c r="AO1133" s="85" t="s">
        <v>6216</v>
      </c>
      <c r="AP1133" s="79" t="s">
        <v>6415</v>
      </c>
      <c r="AQ1133" s="79">
        <v>0</v>
      </c>
      <c r="AR1133" s="79">
        <v>0</v>
      </c>
      <c r="AS1133" s="79"/>
      <c r="AT1133" s="79"/>
      <c r="AU1133" s="79"/>
      <c r="AV1133" s="79"/>
      <c r="AW1133" s="79"/>
      <c r="AX1133" s="79"/>
      <c r="AY1133" s="79"/>
      <c r="AZ1133" s="79"/>
      <c r="BA1133">
        <v>7</v>
      </c>
      <c r="BB1133" s="78" t="str">
        <f>REPLACE(INDEX(GroupVertices[Group], MATCH(Edges24[[#This Row],[Vertex 1]],GroupVertices[Vertex],0)),1,1,"")</f>
        <v>2</v>
      </c>
      <c r="BC1133" s="78" t="str">
        <f>REPLACE(INDEX(GroupVertices[Group], MATCH(Edges24[[#This Row],[Vertex 2]],GroupVertices[Vertex],0)),1,1,"")</f>
        <v>2</v>
      </c>
      <c r="BD1133" s="48">
        <v>0</v>
      </c>
      <c r="BE1133" s="49">
        <v>0</v>
      </c>
      <c r="BF1133" s="48">
        <v>0</v>
      </c>
      <c r="BG1133" s="49">
        <v>0</v>
      </c>
      <c r="BH1133" s="48">
        <v>0</v>
      </c>
      <c r="BI1133" s="49">
        <v>0</v>
      </c>
      <c r="BJ1133" s="48">
        <v>26</v>
      </c>
      <c r="BK1133" s="49">
        <v>100</v>
      </c>
      <c r="BL1133" s="48">
        <v>26</v>
      </c>
    </row>
    <row r="1134" spans="1:64" x14ac:dyDescent="0.25">
      <c r="A1134" s="64" t="s">
        <v>754</v>
      </c>
      <c r="B1134" s="64" t="s">
        <v>767</v>
      </c>
      <c r="C1134" s="65"/>
      <c r="D1134" s="66"/>
      <c r="E1134" s="67"/>
      <c r="F1134" s="68"/>
      <c r="G1134" s="65"/>
      <c r="H1134" s="69"/>
      <c r="I1134" s="70"/>
      <c r="J1134" s="70"/>
      <c r="K1134" s="34" t="s">
        <v>66</v>
      </c>
      <c r="L1134" s="77">
        <v>1679</v>
      </c>
      <c r="M1134" s="77"/>
      <c r="N1134" s="72"/>
      <c r="O1134" s="79" t="s">
        <v>999</v>
      </c>
      <c r="P1134" s="81">
        <v>43169.354456018518</v>
      </c>
      <c r="Q1134" s="79" t="s">
        <v>1941</v>
      </c>
      <c r="R1134" s="83" t="s">
        <v>2118</v>
      </c>
      <c r="S1134" s="79" t="s">
        <v>2505</v>
      </c>
      <c r="T1134" s="79" t="s">
        <v>3127</v>
      </c>
      <c r="U1134" s="83" t="s">
        <v>3456</v>
      </c>
      <c r="V1134" s="83" t="s">
        <v>3456</v>
      </c>
      <c r="W1134" s="81">
        <v>43169.354456018518</v>
      </c>
      <c r="X1134" s="83" t="s">
        <v>5009</v>
      </c>
      <c r="Y1134" s="79"/>
      <c r="Z1134" s="79"/>
      <c r="AA1134" s="85" t="s">
        <v>6217</v>
      </c>
      <c r="AB1134" s="79"/>
      <c r="AC1134" s="79" t="b">
        <v>0</v>
      </c>
      <c r="AD1134" s="79">
        <v>1</v>
      </c>
      <c r="AE1134" s="85" t="s">
        <v>6296</v>
      </c>
      <c r="AF1134" s="79" t="b">
        <v>0</v>
      </c>
      <c r="AG1134" s="79" t="s">
        <v>6304</v>
      </c>
      <c r="AH1134" s="79"/>
      <c r="AI1134" s="85" t="s">
        <v>6296</v>
      </c>
      <c r="AJ1134" s="79" t="b">
        <v>0</v>
      </c>
      <c r="AK1134" s="79">
        <v>1</v>
      </c>
      <c r="AL1134" s="85" t="s">
        <v>6296</v>
      </c>
      <c r="AM1134" s="79" t="s">
        <v>6330</v>
      </c>
      <c r="AN1134" s="79" t="b">
        <v>0</v>
      </c>
      <c r="AO1134" s="85" t="s">
        <v>6217</v>
      </c>
      <c r="AP1134" s="79" t="s">
        <v>6415</v>
      </c>
      <c r="AQ1134" s="79">
        <v>0</v>
      </c>
      <c r="AR1134" s="79">
        <v>0</v>
      </c>
      <c r="AS1134" s="79"/>
      <c r="AT1134" s="79"/>
      <c r="AU1134" s="79"/>
      <c r="AV1134" s="79"/>
      <c r="AW1134" s="79"/>
      <c r="AX1134" s="79"/>
      <c r="AY1134" s="79"/>
      <c r="AZ1134" s="79"/>
      <c r="BA1134">
        <v>7</v>
      </c>
      <c r="BB1134" s="78" t="str">
        <f>REPLACE(INDEX(GroupVertices[Group], MATCH(Edges24[[#This Row],[Vertex 1]],GroupVertices[Vertex],0)),1,1,"")</f>
        <v>2</v>
      </c>
      <c r="BC1134" s="78" t="str">
        <f>REPLACE(INDEX(GroupVertices[Group], MATCH(Edges24[[#This Row],[Vertex 2]],GroupVertices[Vertex],0)),1,1,"")</f>
        <v>2</v>
      </c>
      <c r="BD1134" s="48">
        <v>2</v>
      </c>
      <c r="BE1134" s="49">
        <v>8</v>
      </c>
      <c r="BF1134" s="48">
        <v>0</v>
      </c>
      <c r="BG1134" s="49">
        <v>0</v>
      </c>
      <c r="BH1134" s="48">
        <v>0</v>
      </c>
      <c r="BI1134" s="49">
        <v>0</v>
      </c>
      <c r="BJ1134" s="48">
        <v>23</v>
      </c>
      <c r="BK1134" s="49">
        <v>92</v>
      </c>
      <c r="BL1134" s="48">
        <v>25</v>
      </c>
    </row>
    <row r="1135" spans="1:64" x14ac:dyDescent="0.25">
      <c r="A1135" s="64" t="s">
        <v>754</v>
      </c>
      <c r="B1135" s="64" t="s">
        <v>765</v>
      </c>
      <c r="C1135" s="65"/>
      <c r="D1135" s="66"/>
      <c r="E1135" s="67"/>
      <c r="F1135" s="68"/>
      <c r="G1135" s="65"/>
      <c r="H1135" s="69"/>
      <c r="I1135" s="70"/>
      <c r="J1135" s="70"/>
      <c r="K1135" s="34" t="s">
        <v>66</v>
      </c>
      <c r="L1135" s="77">
        <v>1680</v>
      </c>
      <c r="M1135" s="77"/>
      <c r="N1135" s="72"/>
      <c r="O1135" s="79" t="s">
        <v>999</v>
      </c>
      <c r="P1135" s="81">
        <v>43169.479317129626</v>
      </c>
      <c r="Q1135" s="79" t="s">
        <v>1942</v>
      </c>
      <c r="R1135" s="83" t="s">
        <v>2119</v>
      </c>
      <c r="S1135" s="79" t="s">
        <v>2505</v>
      </c>
      <c r="T1135" s="79" t="s">
        <v>3128</v>
      </c>
      <c r="U1135" s="83" t="s">
        <v>3457</v>
      </c>
      <c r="V1135" s="83" t="s">
        <v>3457</v>
      </c>
      <c r="W1135" s="81">
        <v>43169.479317129626</v>
      </c>
      <c r="X1135" s="83" t="s">
        <v>5010</v>
      </c>
      <c r="Y1135" s="79"/>
      <c r="Z1135" s="79"/>
      <c r="AA1135" s="85" t="s">
        <v>6218</v>
      </c>
      <c r="AB1135" s="79"/>
      <c r="AC1135" s="79" t="b">
        <v>0</v>
      </c>
      <c r="AD1135" s="79">
        <v>1</v>
      </c>
      <c r="AE1135" s="85" t="s">
        <v>6296</v>
      </c>
      <c r="AF1135" s="79" t="b">
        <v>0</v>
      </c>
      <c r="AG1135" s="79" t="s">
        <v>6304</v>
      </c>
      <c r="AH1135" s="79"/>
      <c r="AI1135" s="85" t="s">
        <v>6296</v>
      </c>
      <c r="AJ1135" s="79" t="b">
        <v>0</v>
      </c>
      <c r="AK1135" s="79">
        <v>1</v>
      </c>
      <c r="AL1135" s="85" t="s">
        <v>6296</v>
      </c>
      <c r="AM1135" s="79" t="s">
        <v>6330</v>
      </c>
      <c r="AN1135" s="79" t="b">
        <v>0</v>
      </c>
      <c r="AO1135" s="85" t="s">
        <v>6218</v>
      </c>
      <c r="AP1135" s="79" t="s">
        <v>6415</v>
      </c>
      <c r="AQ1135" s="79">
        <v>0</v>
      </c>
      <c r="AR1135" s="79">
        <v>0</v>
      </c>
      <c r="AS1135" s="79"/>
      <c r="AT1135" s="79"/>
      <c r="AU1135" s="79"/>
      <c r="AV1135" s="79"/>
      <c r="AW1135" s="79"/>
      <c r="AX1135" s="79"/>
      <c r="AY1135" s="79"/>
      <c r="AZ1135" s="79"/>
      <c r="BA1135">
        <v>5</v>
      </c>
      <c r="BB1135" s="78" t="str">
        <f>REPLACE(INDEX(GroupVertices[Group], MATCH(Edges24[[#This Row],[Vertex 1]],GroupVertices[Vertex],0)),1,1,"")</f>
        <v>2</v>
      </c>
      <c r="BC1135" s="78" t="str">
        <f>REPLACE(INDEX(GroupVertices[Group], MATCH(Edges24[[#This Row],[Vertex 2]],GroupVertices[Vertex],0)),1,1,"")</f>
        <v>2</v>
      </c>
      <c r="BD1135" s="48">
        <v>0</v>
      </c>
      <c r="BE1135" s="49">
        <v>0</v>
      </c>
      <c r="BF1135" s="48">
        <v>0</v>
      </c>
      <c r="BG1135" s="49">
        <v>0</v>
      </c>
      <c r="BH1135" s="48">
        <v>0</v>
      </c>
      <c r="BI1135" s="49">
        <v>0</v>
      </c>
      <c r="BJ1135" s="48">
        <v>17</v>
      </c>
      <c r="BK1135" s="49">
        <v>100</v>
      </c>
      <c r="BL1135" s="48">
        <v>17</v>
      </c>
    </row>
    <row r="1136" spans="1:64" x14ac:dyDescent="0.25">
      <c r="A1136" s="64" t="s">
        <v>754</v>
      </c>
      <c r="B1136" s="64" t="s">
        <v>765</v>
      </c>
      <c r="C1136" s="65"/>
      <c r="D1136" s="66"/>
      <c r="E1136" s="67"/>
      <c r="F1136" s="68"/>
      <c r="G1136" s="65"/>
      <c r="H1136" s="69"/>
      <c r="I1136" s="70"/>
      <c r="J1136" s="70"/>
      <c r="K1136" s="34" t="s">
        <v>66</v>
      </c>
      <c r="L1136" s="77">
        <v>1681</v>
      </c>
      <c r="M1136" s="77"/>
      <c r="N1136" s="72"/>
      <c r="O1136" s="79" t="s">
        <v>999</v>
      </c>
      <c r="P1136" s="81">
        <v>43171.569490740738</v>
      </c>
      <c r="Q1136" s="79" t="s">
        <v>1943</v>
      </c>
      <c r="R1136" s="83" t="s">
        <v>2487</v>
      </c>
      <c r="S1136" s="79" t="s">
        <v>2505</v>
      </c>
      <c r="T1136" s="79" t="s">
        <v>3129</v>
      </c>
      <c r="U1136" s="83" t="s">
        <v>3458</v>
      </c>
      <c r="V1136" s="83" t="s">
        <v>3458</v>
      </c>
      <c r="W1136" s="81">
        <v>43171.569490740738</v>
      </c>
      <c r="X1136" s="83" t="s">
        <v>5011</v>
      </c>
      <c r="Y1136" s="79"/>
      <c r="Z1136" s="79"/>
      <c r="AA1136" s="85" t="s">
        <v>6219</v>
      </c>
      <c r="AB1136" s="79"/>
      <c r="AC1136" s="79" t="b">
        <v>0</v>
      </c>
      <c r="AD1136" s="79">
        <v>3</v>
      </c>
      <c r="AE1136" s="85" t="s">
        <v>6296</v>
      </c>
      <c r="AF1136" s="79" t="b">
        <v>0</v>
      </c>
      <c r="AG1136" s="79" t="s">
        <v>6304</v>
      </c>
      <c r="AH1136" s="79"/>
      <c r="AI1136" s="85" t="s">
        <v>6296</v>
      </c>
      <c r="AJ1136" s="79" t="b">
        <v>0</v>
      </c>
      <c r="AK1136" s="79">
        <v>3</v>
      </c>
      <c r="AL1136" s="85" t="s">
        <v>6296</v>
      </c>
      <c r="AM1136" s="79" t="s">
        <v>6330</v>
      </c>
      <c r="AN1136" s="79" t="b">
        <v>0</v>
      </c>
      <c r="AO1136" s="85" t="s">
        <v>6219</v>
      </c>
      <c r="AP1136" s="79" t="s">
        <v>6415</v>
      </c>
      <c r="AQ1136" s="79">
        <v>0</v>
      </c>
      <c r="AR1136" s="79">
        <v>0</v>
      </c>
      <c r="AS1136" s="79"/>
      <c r="AT1136" s="79"/>
      <c r="AU1136" s="79"/>
      <c r="AV1136" s="79"/>
      <c r="AW1136" s="79"/>
      <c r="AX1136" s="79"/>
      <c r="AY1136" s="79"/>
      <c r="AZ1136" s="79"/>
      <c r="BA1136">
        <v>5</v>
      </c>
      <c r="BB1136" s="78" t="str">
        <f>REPLACE(INDEX(GroupVertices[Group], MATCH(Edges24[[#This Row],[Vertex 1]],GroupVertices[Vertex],0)),1,1,"")</f>
        <v>2</v>
      </c>
      <c r="BC1136" s="78" t="str">
        <f>REPLACE(INDEX(GroupVertices[Group], MATCH(Edges24[[#This Row],[Vertex 2]],GroupVertices[Vertex],0)),1,1,"")</f>
        <v>2</v>
      </c>
      <c r="BD1136" s="48">
        <v>0</v>
      </c>
      <c r="BE1136" s="49">
        <v>0</v>
      </c>
      <c r="BF1136" s="48">
        <v>0</v>
      </c>
      <c r="BG1136" s="49">
        <v>0</v>
      </c>
      <c r="BH1136" s="48">
        <v>0</v>
      </c>
      <c r="BI1136" s="49">
        <v>0</v>
      </c>
      <c r="BJ1136" s="48">
        <v>17</v>
      </c>
      <c r="BK1136" s="49">
        <v>100</v>
      </c>
      <c r="BL1136" s="48">
        <v>17</v>
      </c>
    </row>
    <row r="1137" spans="1:64" x14ac:dyDescent="0.25">
      <c r="A1137" s="64" t="s">
        <v>754</v>
      </c>
      <c r="B1137" s="64" t="s">
        <v>765</v>
      </c>
      <c r="C1137" s="65"/>
      <c r="D1137" s="66"/>
      <c r="E1137" s="67"/>
      <c r="F1137" s="68"/>
      <c r="G1137" s="65"/>
      <c r="H1137" s="69"/>
      <c r="I1137" s="70"/>
      <c r="J1137" s="70"/>
      <c r="K1137" s="34" t="s">
        <v>66</v>
      </c>
      <c r="L1137" s="77">
        <v>1682</v>
      </c>
      <c r="M1137" s="77"/>
      <c r="N1137" s="72"/>
      <c r="O1137" s="79" t="s">
        <v>999</v>
      </c>
      <c r="P1137" s="81">
        <v>43165.669490740744</v>
      </c>
      <c r="Q1137" s="79" t="s">
        <v>1944</v>
      </c>
      <c r="R1137" s="83" t="s">
        <v>2015</v>
      </c>
      <c r="S1137" s="79" t="s">
        <v>2505</v>
      </c>
      <c r="T1137" s="79" t="s">
        <v>3125</v>
      </c>
      <c r="U1137" s="83" t="s">
        <v>3459</v>
      </c>
      <c r="V1137" s="83" t="s">
        <v>3459</v>
      </c>
      <c r="W1137" s="81">
        <v>43165.669490740744</v>
      </c>
      <c r="X1137" s="83" t="s">
        <v>5012</v>
      </c>
      <c r="Y1137" s="79"/>
      <c r="Z1137" s="79"/>
      <c r="AA1137" s="85" t="s">
        <v>6220</v>
      </c>
      <c r="AB1137" s="79"/>
      <c r="AC1137" s="79" t="b">
        <v>0</v>
      </c>
      <c r="AD1137" s="79">
        <v>1</v>
      </c>
      <c r="AE1137" s="85" t="s">
        <v>6296</v>
      </c>
      <c r="AF1137" s="79" t="b">
        <v>0</v>
      </c>
      <c r="AG1137" s="79" t="s">
        <v>6304</v>
      </c>
      <c r="AH1137" s="79"/>
      <c r="AI1137" s="85" t="s">
        <v>6296</v>
      </c>
      <c r="AJ1137" s="79" t="b">
        <v>0</v>
      </c>
      <c r="AK1137" s="79">
        <v>1</v>
      </c>
      <c r="AL1137" s="85" t="s">
        <v>6296</v>
      </c>
      <c r="AM1137" s="79" t="s">
        <v>6330</v>
      </c>
      <c r="AN1137" s="79" t="b">
        <v>0</v>
      </c>
      <c r="AO1137" s="85" t="s">
        <v>6220</v>
      </c>
      <c r="AP1137" s="79" t="s">
        <v>176</v>
      </c>
      <c r="AQ1137" s="79">
        <v>0</v>
      </c>
      <c r="AR1137" s="79">
        <v>0</v>
      </c>
      <c r="AS1137" s="79"/>
      <c r="AT1137" s="79"/>
      <c r="AU1137" s="79"/>
      <c r="AV1137" s="79"/>
      <c r="AW1137" s="79"/>
      <c r="AX1137" s="79"/>
      <c r="AY1137" s="79"/>
      <c r="AZ1137" s="79"/>
      <c r="BA1137">
        <v>5</v>
      </c>
      <c r="BB1137" s="78" t="str">
        <f>REPLACE(INDEX(GroupVertices[Group], MATCH(Edges24[[#This Row],[Vertex 1]],GroupVertices[Vertex],0)),1,1,"")</f>
        <v>2</v>
      </c>
      <c r="BC1137" s="78" t="str">
        <f>REPLACE(INDEX(GroupVertices[Group], MATCH(Edges24[[#This Row],[Vertex 2]],GroupVertices[Vertex],0)),1,1,"")</f>
        <v>2</v>
      </c>
      <c r="BD1137" s="48">
        <v>0</v>
      </c>
      <c r="BE1137" s="49">
        <v>0</v>
      </c>
      <c r="BF1137" s="48">
        <v>0</v>
      </c>
      <c r="BG1137" s="49">
        <v>0</v>
      </c>
      <c r="BH1137" s="48">
        <v>0</v>
      </c>
      <c r="BI1137" s="49">
        <v>0</v>
      </c>
      <c r="BJ1137" s="48">
        <v>19</v>
      </c>
      <c r="BK1137" s="49">
        <v>100</v>
      </c>
      <c r="BL1137" s="48">
        <v>19</v>
      </c>
    </row>
    <row r="1138" spans="1:64" x14ac:dyDescent="0.25">
      <c r="A1138" s="64" t="s">
        <v>754</v>
      </c>
      <c r="B1138" s="64" t="s">
        <v>767</v>
      </c>
      <c r="C1138" s="65"/>
      <c r="D1138" s="66"/>
      <c r="E1138" s="67"/>
      <c r="F1138" s="68"/>
      <c r="G1138" s="65"/>
      <c r="H1138" s="69"/>
      <c r="I1138" s="70"/>
      <c r="J1138" s="70"/>
      <c r="K1138" s="34" t="s">
        <v>66</v>
      </c>
      <c r="L1138" s="77">
        <v>1683</v>
      </c>
      <c r="M1138" s="77"/>
      <c r="N1138" s="72"/>
      <c r="O1138" s="79" t="s">
        <v>999</v>
      </c>
      <c r="P1138" s="81">
        <v>43166.66946759259</v>
      </c>
      <c r="Q1138" s="79" t="s">
        <v>1945</v>
      </c>
      <c r="R1138" s="83" t="s">
        <v>2271</v>
      </c>
      <c r="S1138" s="79" t="s">
        <v>2505</v>
      </c>
      <c r="T1138" s="79" t="s">
        <v>3127</v>
      </c>
      <c r="U1138" s="83" t="s">
        <v>3460</v>
      </c>
      <c r="V1138" s="83" t="s">
        <v>3460</v>
      </c>
      <c r="W1138" s="81">
        <v>43166.66946759259</v>
      </c>
      <c r="X1138" s="83" t="s">
        <v>5013</v>
      </c>
      <c r="Y1138" s="79"/>
      <c r="Z1138" s="79"/>
      <c r="AA1138" s="85" t="s">
        <v>6221</v>
      </c>
      <c r="AB1138" s="79"/>
      <c r="AC1138" s="79" t="b">
        <v>0</v>
      </c>
      <c r="AD1138" s="79">
        <v>1</v>
      </c>
      <c r="AE1138" s="85" t="s">
        <v>6296</v>
      </c>
      <c r="AF1138" s="79" t="b">
        <v>0</v>
      </c>
      <c r="AG1138" s="79" t="s">
        <v>6304</v>
      </c>
      <c r="AH1138" s="79"/>
      <c r="AI1138" s="85" t="s">
        <v>6296</v>
      </c>
      <c r="AJ1138" s="79" t="b">
        <v>0</v>
      </c>
      <c r="AK1138" s="79">
        <v>1</v>
      </c>
      <c r="AL1138" s="85" t="s">
        <v>6296</v>
      </c>
      <c r="AM1138" s="79" t="s">
        <v>6330</v>
      </c>
      <c r="AN1138" s="79" t="b">
        <v>0</v>
      </c>
      <c r="AO1138" s="85" t="s">
        <v>6221</v>
      </c>
      <c r="AP1138" s="79" t="s">
        <v>176</v>
      </c>
      <c r="AQ1138" s="79">
        <v>0</v>
      </c>
      <c r="AR1138" s="79">
        <v>0</v>
      </c>
      <c r="AS1138" s="79"/>
      <c r="AT1138" s="79"/>
      <c r="AU1138" s="79"/>
      <c r="AV1138" s="79"/>
      <c r="AW1138" s="79"/>
      <c r="AX1138" s="79"/>
      <c r="AY1138" s="79"/>
      <c r="AZ1138" s="79"/>
      <c r="BA1138">
        <v>7</v>
      </c>
      <c r="BB1138" s="78" t="str">
        <f>REPLACE(INDEX(GroupVertices[Group], MATCH(Edges24[[#This Row],[Vertex 1]],GroupVertices[Vertex],0)),1,1,"")</f>
        <v>2</v>
      </c>
      <c r="BC1138" s="78" t="str">
        <f>REPLACE(INDEX(GroupVertices[Group], MATCH(Edges24[[#This Row],[Vertex 2]],GroupVertices[Vertex],0)),1,1,"")</f>
        <v>2</v>
      </c>
      <c r="BD1138" s="48">
        <v>2</v>
      </c>
      <c r="BE1138" s="49">
        <v>7.1428571428571432</v>
      </c>
      <c r="BF1138" s="48">
        <v>0</v>
      </c>
      <c r="BG1138" s="49">
        <v>0</v>
      </c>
      <c r="BH1138" s="48">
        <v>0</v>
      </c>
      <c r="BI1138" s="49">
        <v>0</v>
      </c>
      <c r="BJ1138" s="48">
        <v>26</v>
      </c>
      <c r="BK1138" s="49">
        <v>92.857142857142861</v>
      </c>
      <c r="BL1138" s="48">
        <v>28</v>
      </c>
    </row>
    <row r="1139" spans="1:64" x14ac:dyDescent="0.25">
      <c r="A1139" s="64" t="s">
        <v>754</v>
      </c>
      <c r="B1139" s="64" t="s">
        <v>765</v>
      </c>
      <c r="C1139" s="65"/>
      <c r="D1139" s="66"/>
      <c r="E1139" s="67"/>
      <c r="F1139" s="68"/>
      <c r="G1139" s="65"/>
      <c r="H1139" s="69"/>
      <c r="I1139" s="70"/>
      <c r="J1139" s="70"/>
      <c r="K1139" s="34" t="s">
        <v>66</v>
      </c>
      <c r="L1139" s="77">
        <v>1684</v>
      </c>
      <c r="M1139" s="77"/>
      <c r="N1139" s="72"/>
      <c r="O1139" s="79" t="s">
        <v>999</v>
      </c>
      <c r="P1139" s="81">
        <v>43167.669502314813</v>
      </c>
      <c r="Q1139" s="79" t="s">
        <v>1946</v>
      </c>
      <c r="R1139" s="83" t="s">
        <v>2488</v>
      </c>
      <c r="S1139" s="79" t="s">
        <v>2505</v>
      </c>
      <c r="T1139" s="79" t="s">
        <v>3128</v>
      </c>
      <c r="U1139" s="83" t="s">
        <v>3461</v>
      </c>
      <c r="V1139" s="83" t="s">
        <v>3461</v>
      </c>
      <c r="W1139" s="81">
        <v>43167.669502314813</v>
      </c>
      <c r="X1139" s="83" t="s">
        <v>5014</v>
      </c>
      <c r="Y1139" s="79"/>
      <c r="Z1139" s="79"/>
      <c r="AA1139" s="85" t="s">
        <v>6222</v>
      </c>
      <c r="AB1139" s="79"/>
      <c r="AC1139" s="79" t="b">
        <v>0</v>
      </c>
      <c r="AD1139" s="79">
        <v>3</v>
      </c>
      <c r="AE1139" s="85" t="s">
        <v>6296</v>
      </c>
      <c r="AF1139" s="79" t="b">
        <v>0</v>
      </c>
      <c r="AG1139" s="79" t="s">
        <v>6304</v>
      </c>
      <c r="AH1139" s="79"/>
      <c r="AI1139" s="85" t="s">
        <v>6296</v>
      </c>
      <c r="AJ1139" s="79" t="b">
        <v>0</v>
      </c>
      <c r="AK1139" s="79">
        <v>0</v>
      </c>
      <c r="AL1139" s="85" t="s">
        <v>6296</v>
      </c>
      <c r="AM1139" s="79" t="s">
        <v>6330</v>
      </c>
      <c r="AN1139" s="79" t="b">
        <v>0</v>
      </c>
      <c r="AO1139" s="85" t="s">
        <v>6222</v>
      </c>
      <c r="AP1139" s="79" t="s">
        <v>176</v>
      </c>
      <c r="AQ1139" s="79">
        <v>0</v>
      </c>
      <c r="AR1139" s="79">
        <v>0</v>
      </c>
      <c r="AS1139" s="79"/>
      <c r="AT1139" s="79"/>
      <c r="AU1139" s="79"/>
      <c r="AV1139" s="79"/>
      <c r="AW1139" s="79"/>
      <c r="AX1139" s="79"/>
      <c r="AY1139" s="79"/>
      <c r="AZ1139" s="79"/>
      <c r="BA1139">
        <v>5</v>
      </c>
      <c r="BB1139" s="78" t="str">
        <f>REPLACE(INDEX(GroupVertices[Group], MATCH(Edges24[[#This Row],[Vertex 1]],GroupVertices[Vertex],0)),1,1,"")</f>
        <v>2</v>
      </c>
      <c r="BC1139" s="78" t="str">
        <f>REPLACE(INDEX(GroupVertices[Group], MATCH(Edges24[[#This Row],[Vertex 2]],GroupVertices[Vertex],0)),1,1,"")</f>
        <v>2</v>
      </c>
      <c r="BD1139" s="48">
        <v>0</v>
      </c>
      <c r="BE1139" s="49">
        <v>0</v>
      </c>
      <c r="BF1139" s="48">
        <v>0</v>
      </c>
      <c r="BG1139" s="49">
        <v>0</v>
      </c>
      <c r="BH1139" s="48">
        <v>0</v>
      </c>
      <c r="BI1139" s="49">
        <v>0</v>
      </c>
      <c r="BJ1139" s="48">
        <v>16</v>
      </c>
      <c r="BK1139" s="49">
        <v>100</v>
      </c>
      <c r="BL1139" s="48">
        <v>16</v>
      </c>
    </row>
    <row r="1140" spans="1:64" x14ac:dyDescent="0.25">
      <c r="A1140" s="64" t="s">
        <v>754</v>
      </c>
      <c r="B1140" s="64" t="s">
        <v>754</v>
      </c>
      <c r="C1140" s="65"/>
      <c r="D1140" s="66"/>
      <c r="E1140" s="67"/>
      <c r="F1140" s="68"/>
      <c r="G1140" s="65"/>
      <c r="H1140" s="69"/>
      <c r="I1140" s="70"/>
      <c r="J1140" s="70"/>
      <c r="K1140" s="34" t="s">
        <v>65</v>
      </c>
      <c r="L1140" s="77">
        <v>1685</v>
      </c>
      <c r="M1140" s="77"/>
      <c r="N1140" s="72"/>
      <c r="O1140" s="79" t="s">
        <v>176</v>
      </c>
      <c r="P1140" s="81">
        <v>43168.66946759259</v>
      </c>
      <c r="Q1140" s="79" t="s">
        <v>1947</v>
      </c>
      <c r="R1140" s="83" t="s">
        <v>2120</v>
      </c>
      <c r="S1140" s="79" t="s">
        <v>2518</v>
      </c>
      <c r="T1140" s="79" t="s">
        <v>3130</v>
      </c>
      <c r="U1140" s="83" t="s">
        <v>3462</v>
      </c>
      <c r="V1140" s="83" t="s">
        <v>3462</v>
      </c>
      <c r="W1140" s="81">
        <v>43168.66946759259</v>
      </c>
      <c r="X1140" s="83" t="s">
        <v>5015</v>
      </c>
      <c r="Y1140" s="79"/>
      <c r="Z1140" s="79"/>
      <c r="AA1140" s="85" t="s">
        <v>6223</v>
      </c>
      <c r="AB1140" s="79"/>
      <c r="AC1140" s="79" t="b">
        <v>0</v>
      </c>
      <c r="AD1140" s="79">
        <v>0</v>
      </c>
      <c r="AE1140" s="85" t="s">
        <v>6296</v>
      </c>
      <c r="AF1140" s="79" t="b">
        <v>0</v>
      </c>
      <c r="AG1140" s="79" t="s">
        <v>6304</v>
      </c>
      <c r="AH1140" s="79"/>
      <c r="AI1140" s="85" t="s">
        <v>6296</v>
      </c>
      <c r="AJ1140" s="79" t="b">
        <v>0</v>
      </c>
      <c r="AK1140" s="79">
        <v>0</v>
      </c>
      <c r="AL1140" s="85" t="s">
        <v>6296</v>
      </c>
      <c r="AM1140" s="79" t="s">
        <v>6330</v>
      </c>
      <c r="AN1140" s="79" t="b">
        <v>0</v>
      </c>
      <c r="AO1140" s="85" t="s">
        <v>6223</v>
      </c>
      <c r="AP1140" s="79" t="s">
        <v>176</v>
      </c>
      <c r="AQ1140" s="79">
        <v>0</v>
      </c>
      <c r="AR1140" s="79">
        <v>0</v>
      </c>
      <c r="AS1140" s="79"/>
      <c r="AT1140" s="79"/>
      <c r="AU1140" s="79"/>
      <c r="AV1140" s="79"/>
      <c r="AW1140" s="79"/>
      <c r="AX1140" s="79"/>
      <c r="AY1140" s="79"/>
      <c r="AZ1140" s="79"/>
      <c r="BA1140">
        <v>1</v>
      </c>
      <c r="BB1140" s="78" t="str">
        <f>REPLACE(INDEX(GroupVertices[Group], MATCH(Edges24[[#This Row],[Vertex 1]],GroupVertices[Vertex],0)),1,1,"")</f>
        <v>2</v>
      </c>
      <c r="BC1140" s="78" t="str">
        <f>REPLACE(INDEX(GroupVertices[Group], MATCH(Edges24[[#This Row],[Vertex 2]],GroupVertices[Vertex],0)),1,1,"")</f>
        <v>2</v>
      </c>
      <c r="BD1140" s="48">
        <v>0</v>
      </c>
      <c r="BE1140" s="49">
        <v>0</v>
      </c>
      <c r="BF1140" s="48">
        <v>0</v>
      </c>
      <c r="BG1140" s="49">
        <v>0</v>
      </c>
      <c r="BH1140" s="48">
        <v>0</v>
      </c>
      <c r="BI1140" s="49">
        <v>0</v>
      </c>
      <c r="BJ1140" s="48">
        <v>24</v>
      </c>
      <c r="BK1140" s="49">
        <v>100</v>
      </c>
      <c r="BL1140" s="48">
        <v>24</v>
      </c>
    </row>
    <row r="1141" spans="1:64" x14ac:dyDescent="0.25">
      <c r="A1141" s="64" t="s">
        <v>754</v>
      </c>
      <c r="B1141" s="64" t="s">
        <v>767</v>
      </c>
      <c r="C1141" s="65"/>
      <c r="D1141" s="66"/>
      <c r="E1141" s="67"/>
      <c r="F1141" s="68"/>
      <c r="G1141" s="65"/>
      <c r="H1141" s="69"/>
      <c r="I1141" s="70"/>
      <c r="J1141" s="70"/>
      <c r="K1141" s="34" t="s">
        <v>66</v>
      </c>
      <c r="L1141" s="77">
        <v>1686</v>
      </c>
      <c r="M1141" s="77"/>
      <c r="N1141" s="72"/>
      <c r="O1141" s="79" t="s">
        <v>999</v>
      </c>
      <c r="P1141" s="81">
        <v>43169.66951388889</v>
      </c>
      <c r="Q1141" s="79" t="s">
        <v>1948</v>
      </c>
      <c r="R1141" s="83" t="s">
        <v>2489</v>
      </c>
      <c r="S1141" s="79" t="s">
        <v>2505</v>
      </c>
      <c r="T1141" s="79" t="s">
        <v>2770</v>
      </c>
      <c r="U1141" s="83" t="s">
        <v>3463</v>
      </c>
      <c r="V1141" s="83" t="s">
        <v>3463</v>
      </c>
      <c r="W1141" s="81">
        <v>43169.66951388889</v>
      </c>
      <c r="X1141" s="83" t="s">
        <v>5016</v>
      </c>
      <c r="Y1141" s="79"/>
      <c r="Z1141" s="79"/>
      <c r="AA1141" s="85" t="s">
        <v>6224</v>
      </c>
      <c r="AB1141" s="79"/>
      <c r="AC1141" s="79" t="b">
        <v>0</v>
      </c>
      <c r="AD1141" s="79">
        <v>1</v>
      </c>
      <c r="AE1141" s="85" t="s">
        <v>6296</v>
      </c>
      <c r="AF1141" s="79" t="b">
        <v>0</v>
      </c>
      <c r="AG1141" s="79" t="s">
        <v>6304</v>
      </c>
      <c r="AH1141" s="79"/>
      <c r="AI1141" s="85" t="s">
        <v>6296</v>
      </c>
      <c r="AJ1141" s="79" t="b">
        <v>0</v>
      </c>
      <c r="AK1141" s="79">
        <v>0</v>
      </c>
      <c r="AL1141" s="85" t="s">
        <v>6296</v>
      </c>
      <c r="AM1141" s="79" t="s">
        <v>6330</v>
      </c>
      <c r="AN1141" s="79" t="b">
        <v>0</v>
      </c>
      <c r="AO1141" s="85" t="s">
        <v>6224</v>
      </c>
      <c r="AP1141" s="79" t="s">
        <v>176</v>
      </c>
      <c r="AQ1141" s="79">
        <v>0</v>
      </c>
      <c r="AR1141" s="79">
        <v>0</v>
      </c>
      <c r="AS1141" s="79"/>
      <c r="AT1141" s="79"/>
      <c r="AU1141" s="79"/>
      <c r="AV1141" s="79"/>
      <c r="AW1141" s="79"/>
      <c r="AX1141" s="79"/>
      <c r="AY1141" s="79"/>
      <c r="AZ1141" s="79"/>
      <c r="BA1141">
        <v>7</v>
      </c>
      <c r="BB1141" s="78" t="str">
        <f>REPLACE(INDEX(GroupVertices[Group], MATCH(Edges24[[#This Row],[Vertex 1]],GroupVertices[Vertex],0)),1,1,"")</f>
        <v>2</v>
      </c>
      <c r="BC1141" s="78" t="str">
        <f>REPLACE(INDEX(GroupVertices[Group], MATCH(Edges24[[#This Row],[Vertex 2]],GroupVertices[Vertex],0)),1,1,"")</f>
        <v>2</v>
      </c>
      <c r="BD1141" s="48">
        <v>1</v>
      </c>
      <c r="BE1141" s="49">
        <v>3.225806451612903</v>
      </c>
      <c r="BF1141" s="48">
        <v>1</v>
      </c>
      <c r="BG1141" s="49">
        <v>3.225806451612903</v>
      </c>
      <c r="BH1141" s="48">
        <v>1</v>
      </c>
      <c r="BI1141" s="49">
        <v>3.225806451612903</v>
      </c>
      <c r="BJ1141" s="48">
        <v>29</v>
      </c>
      <c r="BK1141" s="49">
        <v>93.548387096774192</v>
      </c>
      <c r="BL1141" s="48">
        <v>31</v>
      </c>
    </row>
    <row r="1142" spans="1:64" x14ac:dyDescent="0.25">
      <c r="A1142" s="64" t="s">
        <v>754</v>
      </c>
      <c r="B1142" s="64" t="s">
        <v>767</v>
      </c>
      <c r="C1142" s="65"/>
      <c r="D1142" s="66"/>
      <c r="E1142" s="67"/>
      <c r="F1142" s="68"/>
      <c r="G1142" s="65"/>
      <c r="H1142" s="69"/>
      <c r="I1142" s="70"/>
      <c r="J1142" s="70"/>
      <c r="K1142" s="34" t="s">
        <v>66</v>
      </c>
      <c r="L1142" s="77">
        <v>1687</v>
      </c>
      <c r="M1142" s="77"/>
      <c r="N1142" s="72"/>
      <c r="O1142" s="79" t="s">
        <v>999</v>
      </c>
      <c r="P1142" s="81">
        <v>43171.669652777775</v>
      </c>
      <c r="Q1142" s="79" t="s">
        <v>1949</v>
      </c>
      <c r="R1142" s="83" t="s">
        <v>2490</v>
      </c>
      <c r="S1142" s="79" t="s">
        <v>2505</v>
      </c>
      <c r="T1142" s="79" t="s">
        <v>3131</v>
      </c>
      <c r="U1142" s="83" t="s">
        <v>3464</v>
      </c>
      <c r="V1142" s="83" t="s">
        <v>3464</v>
      </c>
      <c r="W1142" s="81">
        <v>43171.669652777775</v>
      </c>
      <c r="X1142" s="83" t="s">
        <v>5017</v>
      </c>
      <c r="Y1142" s="79"/>
      <c r="Z1142" s="79"/>
      <c r="AA1142" s="85" t="s">
        <v>6225</v>
      </c>
      <c r="AB1142" s="79"/>
      <c r="AC1142" s="79" t="b">
        <v>0</v>
      </c>
      <c r="AD1142" s="79">
        <v>0</v>
      </c>
      <c r="AE1142" s="85" t="s">
        <v>6296</v>
      </c>
      <c r="AF1142" s="79" t="b">
        <v>0</v>
      </c>
      <c r="AG1142" s="79" t="s">
        <v>6304</v>
      </c>
      <c r="AH1142" s="79"/>
      <c r="AI1142" s="85" t="s">
        <v>6296</v>
      </c>
      <c r="AJ1142" s="79" t="b">
        <v>0</v>
      </c>
      <c r="AK1142" s="79">
        <v>0</v>
      </c>
      <c r="AL1142" s="85" t="s">
        <v>6296</v>
      </c>
      <c r="AM1142" s="79" t="s">
        <v>6330</v>
      </c>
      <c r="AN1142" s="79" t="b">
        <v>0</v>
      </c>
      <c r="AO1142" s="85" t="s">
        <v>6225</v>
      </c>
      <c r="AP1142" s="79" t="s">
        <v>176</v>
      </c>
      <c r="AQ1142" s="79">
        <v>0</v>
      </c>
      <c r="AR1142" s="79">
        <v>0</v>
      </c>
      <c r="AS1142" s="79"/>
      <c r="AT1142" s="79"/>
      <c r="AU1142" s="79"/>
      <c r="AV1142" s="79"/>
      <c r="AW1142" s="79"/>
      <c r="AX1142" s="79"/>
      <c r="AY1142" s="79"/>
      <c r="AZ1142" s="79"/>
      <c r="BA1142">
        <v>7</v>
      </c>
      <c r="BB1142" s="78" t="str">
        <f>REPLACE(INDEX(GroupVertices[Group], MATCH(Edges24[[#This Row],[Vertex 1]],GroupVertices[Vertex],0)),1,1,"")</f>
        <v>2</v>
      </c>
      <c r="BC1142" s="78" t="str">
        <f>REPLACE(INDEX(GroupVertices[Group], MATCH(Edges24[[#This Row],[Vertex 2]],GroupVertices[Vertex],0)),1,1,"")</f>
        <v>2</v>
      </c>
      <c r="BD1142" s="48">
        <v>0</v>
      </c>
      <c r="BE1142" s="49">
        <v>0</v>
      </c>
      <c r="BF1142" s="48">
        <v>0</v>
      </c>
      <c r="BG1142" s="49">
        <v>0</v>
      </c>
      <c r="BH1142" s="48">
        <v>0</v>
      </c>
      <c r="BI1142" s="49">
        <v>0</v>
      </c>
      <c r="BJ1142" s="48">
        <v>22</v>
      </c>
      <c r="BK1142" s="49">
        <v>100</v>
      </c>
      <c r="BL1142" s="48">
        <v>22</v>
      </c>
    </row>
    <row r="1143" spans="1:64" x14ac:dyDescent="0.25">
      <c r="A1143" s="64" t="s">
        <v>754</v>
      </c>
      <c r="B1143" s="64" t="s">
        <v>767</v>
      </c>
      <c r="C1143" s="65"/>
      <c r="D1143" s="66"/>
      <c r="E1143" s="67"/>
      <c r="F1143" s="68"/>
      <c r="G1143" s="65"/>
      <c r="H1143" s="69"/>
      <c r="I1143" s="70"/>
      <c r="J1143" s="70"/>
      <c r="K1143" s="34" t="s">
        <v>66</v>
      </c>
      <c r="L1143" s="77">
        <v>1688</v>
      </c>
      <c r="M1143" s="77"/>
      <c r="N1143" s="72"/>
      <c r="O1143" s="79" t="s">
        <v>999</v>
      </c>
      <c r="P1143" s="81">
        <v>43174.643761574072</v>
      </c>
      <c r="Q1143" s="79" t="s">
        <v>1950</v>
      </c>
      <c r="R1143" s="83" t="s">
        <v>2491</v>
      </c>
      <c r="S1143" s="79" t="s">
        <v>2518</v>
      </c>
      <c r="T1143" s="79" t="s">
        <v>3132</v>
      </c>
      <c r="U1143" s="83" t="s">
        <v>3465</v>
      </c>
      <c r="V1143" s="83" t="s">
        <v>3465</v>
      </c>
      <c r="W1143" s="81">
        <v>43174.643761574072</v>
      </c>
      <c r="X1143" s="83" t="s">
        <v>5018</v>
      </c>
      <c r="Y1143" s="79"/>
      <c r="Z1143" s="79"/>
      <c r="AA1143" s="85" t="s">
        <v>6226</v>
      </c>
      <c r="AB1143" s="79"/>
      <c r="AC1143" s="79" t="b">
        <v>0</v>
      </c>
      <c r="AD1143" s="79">
        <v>1</v>
      </c>
      <c r="AE1143" s="85" t="s">
        <v>6296</v>
      </c>
      <c r="AF1143" s="79" t="b">
        <v>0</v>
      </c>
      <c r="AG1143" s="79" t="s">
        <v>6304</v>
      </c>
      <c r="AH1143" s="79"/>
      <c r="AI1143" s="85" t="s">
        <v>6296</v>
      </c>
      <c r="AJ1143" s="79" t="b">
        <v>0</v>
      </c>
      <c r="AK1143" s="79">
        <v>0</v>
      </c>
      <c r="AL1143" s="85" t="s">
        <v>6296</v>
      </c>
      <c r="AM1143" s="79" t="s">
        <v>6330</v>
      </c>
      <c r="AN1143" s="79" t="b">
        <v>0</v>
      </c>
      <c r="AO1143" s="85" t="s">
        <v>6226</v>
      </c>
      <c r="AP1143" s="79" t="s">
        <v>176</v>
      </c>
      <c r="AQ1143" s="79">
        <v>0</v>
      </c>
      <c r="AR1143" s="79">
        <v>0</v>
      </c>
      <c r="AS1143" s="79"/>
      <c r="AT1143" s="79"/>
      <c r="AU1143" s="79"/>
      <c r="AV1143" s="79"/>
      <c r="AW1143" s="79"/>
      <c r="AX1143" s="79"/>
      <c r="AY1143" s="79"/>
      <c r="AZ1143" s="79"/>
      <c r="BA1143">
        <v>7</v>
      </c>
      <c r="BB1143" s="78" t="str">
        <f>REPLACE(INDEX(GroupVertices[Group], MATCH(Edges24[[#This Row],[Vertex 1]],GroupVertices[Vertex],0)),1,1,"")</f>
        <v>2</v>
      </c>
      <c r="BC1143" s="78" t="str">
        <f>REPLACE(INDEX(GroupVertices[Group], MATCH(Edges24[[#This Row],[Vertex 2]],GroupVertices[Vertex],0)),1,1,"")</f>
        <v>2</v>
      </c>
      <c r="BD1143" s="48">
        <v>0</v>
      </c>
      <c r="BE1143" s="49">
        <v>0</v>
      </c>
      <c r="BF1143" s="48">
        <v>0</v>
      </c>
      <c r="BG1143" s="49">
        <v>0</v>
      </c>
      <c r="BH1143" s="48">
        <v>0</v>
      </c>
      <c r="BI1143" s="49">
        <v>0</v>
      </c>
      <c r="BJ1143" s="48">
        <v>19</v>
      </c>
      <c r="BK1143" s="49">
        <v>100</v>
      </c>
      <c r="BL1143" s="48">
        <v>19</v>
      </c>
    </row>
    <row r="1144" spans="1:64" x14ac:dyDescent="0.25">
      <c r="A1144" s="64" t="s">
        <v>765</v>
      </c>
      <c r="B1144" s="64" t="s">
        <v>754</v>
      </c>
      <c r="C1144" s="65"/>
      <c r="D1144" s="66"/>
      <c r="E1144" s="67"/>
      <c r="F1144" s="68"/>
      <c r="G1144" s="65"/>
      <c r="H1144" s="69"/>
      <c r="I1144" s="70"/>
      <c r="J1144" s="70"/>
      <c r="K1144" s="34" t="s">
        <v>66</v>
      </c>
      <c r="L1144" s="77">
        <v>1691</v>
      </c>
      <c r="M1144" s="77"/>
      <c r="N1144" s="72"/>
      <c r="O1144" s="79" t="s">
        <v>999</v>
      </c>
      <c r="P1144" s="81">
        <v>43171.691296296296</v>
      </c>
      <c r="Q1144" s="79" t="s">
        <v>1951</v>
      </c>
      <c r="R1144" s="83" t="s">
        <v>2487</v>
      </c>
      <c r="S1144" s="79" t="s">
        <v>2505</v>
      </c>
      <c r="T1144" s="79" t="s">
        <v>731</v>
      </c>
      <c r="U1144" s="79"/>
      <c r="V1144" s="83" t="s">
        <v>3868</v>
      </c>
      <c r="W1144" s="81">
        <v>43171.691296296296</v>
      </c>
      <c r="X1144" s="83" t="s">
        <v>5019</v>
      </c>
      <c r="Y1144" s="79"/>
      <c r="Z1144" s="79"/>
      <c r="AA1144" s="85" t="s">
        <v>6227</v>
      </c>
      <c r="AB1144" s="79"/>
      <c r="AC1144" s="79" t="b">
        <v>0</v>
      </c>
      <c r="AD1144" s="79">
        <v>0</v>
      </c>
      <c r="AE1144" s="85" t="s">
        <v>6296</v>
      </c>
      <c r="AF1144" s="79" t="b">
        <v>0</v>
      </c>
      <c r="AG1144" s="79" t="s">
        <v>6304</v>
      </c>
      <c r="AH1144" s="79"/>
      <c r="AI1144" s="85" t="s">
        <v>6296</v>
      </c>
      <c r="AJ1144" s="79" t="b">
        <v>0</v>
      </c>
      <c r="AK1144" s="79">
        <v>3</v>
      </c>
      <c r="AL1144" s="85" t="s">
        <v>6219</v>
      </c>
      <c r="AM1144" s="79" t="s">
        <v>6328</v>
      </c>
      <c r="AN1144" s="79" t="b">
        <v>0</v>
      </c>
      <c r="AO1144" s="85" t="s">
        <v>6219</v>
      </c>
      <c r="AP1144" s="79" t="s">
        <v>176</v>
      </c>
      <c r="AQ1144" s="79">
        <v>0</v>
      </c>
      <c r="AR1144" s="79">
        <v>0</v>
      </c>
      <c r="AS1144" s="79"/>
      <c r="AT1144" s="79"/>
      <c r="AU1144" s="79"/>
      <c r="AV1144" s="79"/>
      <c r="AW1144" s="79"/>
      <c r="AX1144" s="79"/>
      <c r="AY1144" s="79"/>
      <c r="AZ1144" s="79"/>
      <c r="BA1144">
        <v>7</v>
      </c>
      <c r="BB1144" s="78" t="str">
        <f>REPLACE(INDEX(GroupVertices[Group], MATCH(Edges24[[#This Row],[Vertex 1]],GroupVertices[Vertex],0)),1,1,"")</f>
        <v>2</v>
      </c>
      <c r="BC1144" s="78" t="str">
        <f>REPLACE(INDEX(GroupVertices[Group], MATCH(Edges24[[#This Row],[Vertex 2]],GroupVertices[Vertex],0)),1,1,"")</f>
        <v>2</v>
      </c>
      <c r="BD1144" s="48">
        <v>0</v>
      </c>
      <c r="BE1144" s="49">
        <v>0</v>
      </c>
      <c r="BF1144" s="48">
        <v>0</v>
      </c>
      <c r="BG1144" s="49">
        <v>0</v>
      </c>
      <c r="BH1144" s="48">
        <v>0</v>
      </c>
      <c r="BI1144" s="49">
        <v>0</v>
      </c>
      <c r="BJ1144" s="48">
        <v>15</v>
      </c>
      <c r="BK1144" s="49">
        <v>100</v>
      </c>
      <c r="BL1144" s="48">
        <v>15</v>
      </c>
    </row>
    <row r="1145" spans="1:64" x14ac:dyDescent="0.25">
      <c r="A1145" s="64" t="s">
        <v>767</v>
      </c>
      <c r="B1145" s="64" t="s">
        <v>754</v>
      </c>
      <c r="C1145" s="65"/>
      <c r="D1145" s="66"/>
      <c r="E1145" s="67"/>
      <c r="F1145" s="68"/>
      <c r="G1145" s="65"/>
      <c r="H1145" s="69"/>
      <c r="I1145" s="70"/>
      <c r="J1145" s="70"/>
      <c r="K1145" s="34" t="s">
        <v>66</v>
      </c>
      <c r="L1145" s="77">
        <v>1699</v>
      </c>
      <c r="M1145" s="77"/>
      <c r="N1145" s="72"/>
      <c r="O1145" s="79" t="s">
        <v>999</v>
      </c>
      <c r="P1145" s="81">
        <v>43169.462557870371</v>
      </c>
      <c r="Q1145" s="79" t="s">
        <v>1952</v>
      </c>
      <c r="R1145" s="83" t="s">
        <v>2126</v>
      </c>
      <c r="S1145" s="79" t="s">
        <v>2507</v>
      </c>
      <c r="T1145" s="79" t="s">
        <v>3133</v>
      </c>
      <c r="U1145" s="83" t="s">
        <v>3466</v>
      </c>
      <c r="V1145" s="83" t="s">
        <v>3466</v>
      </c>
      <c r="W1145" s="81">
        <v>43169.462557870371</v>
      </c>
      <c r="X1145" s="83" t="s">
        <v>5020</v>
      </c>
      <c r="Y1145" s="79"/>
      <c r="Z1145" s="79"/>
      <c r="AA1145" s="85" t="s">
        <v>6228</v>
      </c>
      <c r="AB1145" s="79"/>
      <c r="AC1145" s="79" t="b">
        <v>0</v>
      </c>
      <c r="AD1145" s="79">
        <v>0</v>
      </c>
      <c r="AE1145" s="85" t="s">
        <v>6296</v>
      </c>
      <c r="AF1145" s="79" t="b">
        <v>0</v>
      </c>
      <c r="AG1145" s="79" t="s">
        <v>6304</v>
      </c>
      <c r="AH1145" s="79"/>
      <c r="AI1145" s="85" t="s">
        <v>6296</v>
      </c>
      <c r="AJ1145" s="79" t="b">
        <v>0</v>
      </c>
      <c r="AK1145" s="79">
        <v>2</v>
      </c>
      <c r="AL1145" s="85" t="s">
        <v>6296</v>
      </c>
      <c r="AM1145" s="79" t="s">
        <v>6330</v>
      </c>
      <c r="AN1145" s="79" t="b">
        <v>0</v>
      </c>
      <c r="AO1145" s="85" t="s">
        <v>6228</v>
      </c>
      <c r="AP1145" s="79" t="s">
        <v>6415</v>
      </c>
      <c r="AQ1145" s="79">
        <v>0</v>
      </c>
      <c r="AR1145" s="79">
        <v>0</v>
      </c>
      <c r="AS1145" s="79"/>
      <c r="AT1145" s="79"/>
      <c r="AU1145" s="79"/>
      <c r="AV1145" s="79"/>
      <c r="AW1145" s="79"/>
      <c r="AX1145" s="79"/>
      <c r="AY1145" s="79"/>
      <c r="AZ1145" s="79"/>
      <c r="BA1145">
        <v>14</v>
      </c>
      <c r="BB1145" s="78" t="str">
        <f>REPLACE(INDEX(GroupVertices[Group], MATCH(Edges24[[#This Row],[Vertex 1]],GroupVertices[Vertex],0)),1,1,"")</f>
        <v>2</v>
      </c>
      <c r="BC1145" s="78" t="str">
        <f>REPLACE(INDEX(GroupVertices[Group], MATCH(Edges24[[#This Row],[Vertex 2]],GroupVertices[Vertex],0)),1,1,"")</f>
        <v>2</v>
      </c>
      <c r="BD1145" s="48"/>
      <c r="BE1145" s="49"/>
      <c r="BF1145" s="48"/>
      <c r="BG1145" s="49"/>
      <c r="BH1145" s="48"/>
      <c r="BI1145" s="49"/>
      <c r="BJ1145" s="48"/>
      <c r="BK1145" s="49"/>
      <c r="BL1145" s="48"/>
    </row>
    <row r="1146" spans="1:64" x14ac:dyDescent="0.25">
      <c r="A1146" s="64" t="s">
        <v>767</v>
      </c>
      <c r="B1146" s="64" t="s">
        <v>754</v>
      </c>
      <c r="C1146" s="65"/>
      <c r="D1146" s="66"/>
      <c r="E1146" s="67"/>
      <c r="F1146" s="68"/>
      <c r="G1146" s="65"/>
      <c r="H1146" s="69"/>
      <c r="I1146" s="70"/>
      <c r="J1146" s="70"/>
      <c r="K1146" s="34" t="s">
        <v>66</v>
      </c>
      <c r="L1146" s="77">
        <v>1700</v>
      </c>
      <c r="M1146" s="77"/>
      <c r="N1146" s="72"/>
      <c r="O1146" s="79" t="s">
        <v>999</v>
      </c>
      <c r="P1146" s="81">
        <v>43167.649398148147</v>
      </c>
      <c r="Q1146" s="79" t="s">
        <v>1953</v>
      </c>
      <c r="R1146" s="83" t="s">
        <v>2492</v>
      </c>
      <c r="S1146" s="79" t="s">
        <v>2507</v>
      </c>
      <c r="T1146" s="79" t="s">
        <v>3134</v>
      </c>
      <c r="U1146" s="83" t="s">
        <v>3467</v>
      </c>
      <c r="V1146" s="83" t="s">
        <v>3467</v>
      </c>
      <c r="W1146" s="81">
        <v>43167.649398148147</v>
      </c>
      <c r="X1146" s="83" t="s">
        <v>5021</v>
      </c>
      <c r="Y1146" s="79"/>
      <c r="Z1146" s="79"/>
      <c r="AA1146" s="85" t="s">
        <v>6229</v>
      </c>
      <c r="AB1146" s="79"/>
      <c r="AC1146" s="79" t="b">
        <v>0</v>
      </c>
      <c r="AD1146" s="79">
        <v>0</v>
      </c>
      <c r="AE1146" s="85" t="s">
        <v>6296</v>
      </c>
      <c r="AF1146" s="79" t="b">
        <v>0</v>
      </c>
      <c r="AG1146" s="79" t="s">
        <v>6304</v>
      </c>
      <c r="AH1146" s="79"/>
      <c r="AI1146" s="85" t="s">
        <v>6296</v>
      </c>
      <c r="AJ1146" s="79" t="b">
        <v>0</v>
      </c>
      <c r="AK1146" s="79">
        <v>1</v>
      </c>
      <c r="AL1146" s="85" t="s">
        <v>6296</v>
      </c>
      <c r="AM1146" s="79" t="s">
        <v>6330</v>
      </c>
      <c r="AN1146" s="79" t="b">
        <v>0</v>
      </c>
      <c r="AO1146" s="85" t="s">
        <v>6229</v>
      </c>
      <c r="AP1146" s="79" t="s">
        <v>176</v>
      </c>
      <c r="AQ1146" s="79">
        <v>0</v>
      </c>
      <c r="AR1146" s="79">
        <v>0</v>
      </c>
      <c r="AS1146" s="79"/>
      <c r="AT1146" s="79"/>
      <c r="AU1146" s="79"/>
      <c r="AV1146" s="79"/>
      <c r="AW1146" s="79"/>
      <c r="AX1146" s="79"/>
      <c r="AY1146" s="79"/>
      <c r="AZ1146" s="79"/>
      <c r="BA1146">
        <v>14</v>
      </c>
      <c r="BB1146" s="78" t="str">
        <f>REPLACE(INDEX(GroupVertices[Group], MATCH(Edges24[[#This Row],[Vertex 1]],GroupVertices[Vertex],0)),1,1,"")</f>
        <v>2</v>
      </c>
      <c r="BC1146" s="78" t="str">
        <f>REPLACE(INDEX(GroupVertices[Group], MATCH(Edges24[[#This Row],[Vertex 2]],GroupVertices[Vertex],0)),1,1,"")</f>
        <v>2</v>
      </c>
      <c r="BD1146" s="48">
        <v>1</v>
      </c>
      <c r="BE1146" s="49">
        <v>3.225806451612903</v>
      </c>
      <c r="BF1146" s="48">
        <v>1</v>
      </c>
      <c r="BG1146" s="49">
        <v>3.225806451612903</v>
      </c>
      <c r="BH1146" s="48">
        <v>0</v>
      </c>
      <c r="BI1146" s="49">
        <v>0</v>
      </c>
      <c r="BJ1146" s="48">
        <v>29</v>
      </c>
      <c r="BK1146" s="49">
        <v>93.548387096774192</v>
      </c>
      <c r="BL1146" s="48">
        <v>31</v>
      </c>
    </row>
    <row r="1147" spans="1:64" x14ac:dyDescent="0.25">
      <c r="A1147" s="64" t="s">
        <v>767</v>
      </c>
      <c r="B1147" s="64" t="s">
        <v>754</v>
      </c>
      <c r="C1147" s="65"/>
      <c r="D1147" s="66"/>
      <c r="E1147" s="67"/>
      <c r="F1147" s="68"/>
      <c r="G1147" s="65"/>
      <c r="H1147" s="69"/>
      <c r="I1147" s="70"/>
      <c r="J1147" s="70"/>
      <c r="K1147" s="34" t="s">
        <v>66</v>
      </c>
      <c r="L1147" s="77">
        <v>1703</v>
      </c>
      <c r="M1147" s="77"/>
      <c r="N1147" s="72"/>
      <c r="O1147" s="79" t="s">
        <v>999</v>
      </c>
      <c r="P1147" s="81">
        <v>43169.659814814811</v>
      </c>
      <c r="Q1147" s="79" t="s">
        <v>1954</v>
      </c>
      <c r="R1147" s="83" t="s">
        <v>2124</v>
      </c>
      <c r="S1147" s="79" t="s">
        <v>2507</v>
      </c>
      <c r="T1147" s="79" t="s">
        <v>3135</v>
      </c>
      <c r="U1147" s="83" t="s">
        <v>3468</v>
      </c>
      <c r="V1147" s="83" t="s">
        <v>3468</v>
      </c>
      <c r="W1147" s="81">
        <v>43169.659814814811</v>
      </c>
      <c r="X1147" s="83" t="s">
        <v>5022</v>
      </c>
      <c r="Y1147" s="79"/>
      <c r="Z1147" s="79"/>
      <c r="AA1147" s="85" t="s">
        <v>6230</v>
      </c>
      <c r="AB1147" s="79"/>
      <c r="AC1147" s="79" t="b">
        <v>0</v>
      </c>
      <c r="AD1147" s="79">
        <v>0</v>
      </c>
      <c r="AE1147" s="85" t="s">
        <v>6296</v>
      </c>
      <c r="AF1147" s="79" t="b">
        <v>0</v>
      </c>
      <c r="AG1147" s="79" t="s">
        <v>6304</v>
      </c>
      <c r="AH1147" s="79"/>
      <c r="AI1147" s="85" t="s">
        <v>6296</v>
      </c>
      <c r="AJ1147" s="79" t="b">
        <v>0</v>
      </c>
      <c r="AK1147" s="79">
        <v>2</v>
      </c>
      <c r="AL1147" s="85" t="s">
        <v>6296</v>
      </c>
      <c r="AM1147" s="79" t="s">
        <v>6330</v>
      </c>
      <c r="AN1147" s="79" t="b">
        <v>0</v>
      </c>
      <c r="AO1147" s="85" t="s">
        <v>6230</v>
      </c>
      <c r="AP1147" s="79" t="s">
        <v>176</v>
      </c>
      <c r="AQ1147" s="79">
        <v>0</v>
      </c>
      <c r="AR1147" s="79">
        <v>0</v>
      </c>
      <c r="AS1147" s="79"/>
      <c r="AT1147" s="79"/>
      <c r="AU1147" s="79"/>
      <c r="AV1147" s="79"/>
      <c r="AW1147" s="79"/>
      <c r="AX1147" s="79"/>
      <c r="AY1147" s="79"/>
      <c r="AZ1147" s="79"/>
      <c r="BA1147">
        <v>14</v>
      </c>
      <c r="BB1147" s="78" t="str">
        <f>REPLACE(INDEX(GroupVertices[Group], MATCH(Edges24[[#This Row],[Vertex 1]],GroupVertices[Vertex],0)),1,1,"")</f>
        <v>2</v>
      </c>
      <c r="BC1147" s="78" t="str">
        <f>REPLACE(INDEX(GroupVertices[Group], MATCH(Edges24[[#This Row],[Vertex 2]],GroupVertices[Vertex],0)),1,1,"")</f>
        <v>2</v>
      </c>
      <c r="BD1147" s="48">
        <v>0</v>
      </c>
      <c r="BE1147" s="49">
        <v>0</v>
      </c>
      <c r="BF1147" s="48">
        <v>0</v>
      </c>
      <c r="BG1147" s="49">
        <v>0</v>
      </c>
      <c r="BH1147" s="48">
        <v>0</v>
      </c>
      <c r="BI1147" s="49">
        <v>0</v>
      </c>
      <c r="BJ1147" s="48">
        <v>24</v>
      </c>
      <c r="BK1147" s="49">
        <v>100</v>
      </c>
      <c r="BL1147" s="48">
        <v>24</v>
      </c>
    </row>
    <row r="1148" spans="1:64" x14ac:dyDescent="0.25">
      <c r="A1148" s="64" t="s">
        <v>767</v>
      </c>
      <c r="B1148" s="64" t="s">
        <v>754</v>
      </c>
      <c r="C1148" s="65"/>
      <c r="D1148" s="66"/>
      <c r="E1148" s="67"/>
      <c r="F1148" s="68"/>
      <c r="G1148" s="65"/>
      <c r="H1148" s="69"/>
      <c r="I1148" s="70"/>
      <c r="J1148" s="70"/>
      <c r="K1148" s="34" t="s">
        <v>66</v>
      </c>
      <c r="L1148" s="77">
        <v>1705</v>
      </c>
      <c r="M1148" s="77"/>
      <c r="N1148" s="72"/>
      <c r="O1148" s="79" t="s">
        <v>999</v>
      </c>
      <c r="P1148" s="81">
        <v>43171.649317129632</v>
      </c>
      <c r="Q1148" s="79" t="s">
        <v>1955</v>
      </c>
      <c r="R1148" s="83" t="s">
        <v>2154</v>
      </c>
      <c r="S1148" s="79" t="s">
        <v>2507</v>
      </c>
      <c r="T1148" s="79" t="s">
        <v>3129</v>
      </c>
      <c r="U1148" s="83" t="s">
        <v>3469</v>
      </c>
      <c r="V1148" s="83" t="s">
        <v>3469</v>
      </c>
      <c r="W1148" s="81">
        <v>43171.649317129632</v>
      </c>
      <c r="X1148" s="83" t="s">
        <v>5023</v>
      </c>
      <c r="Y1148" s="79"/>
      <c r="Z1148" s="79"/>
      <c r="AA1148" s="85" t="s">
        <v>6231</v>
      </c>
      <c r="AB1148" s="79"/>
      <c r="AC1148" s="79" t="b">
        <v>0</v>
      </c>
      <c r="AD1148" s="79">
        <v>1</v>
      </c>
      <c r="AE1148" s="85" t="s">
        <v>6296</v>
      </c>
      <c r="AF1148" s="79" t="b">
        <v>0</v>
      </c>
      <c r="AG1148" s="79" t="s">
        <v>6304</v>
      </c>
      <c r="AH1148" s="79"/>
      <c r="AI1148" s="85" t="s">
        <v>6296</v>
      </c>
      <c r="AJ1148" s="79" t="b">
        <v>0</v>
      </c>
      <c r="AK1148" s="79">
        <v>2</v>
      </c>
      <c r="AL1148" s="85" t="s">
        <v>6296</v>
      </c>
      <c r="AM1148" s="79" t="s">
        <v>6330</v>
      </c>
      <c r="AN1148" s="79" t="b">
        <v>0</v>
      </c>
      <c r="AO1148" s="85" t="s">
        <v>6231</v>
      </c>
      <c r="AP1148" s="79" t="s">
        <v>176</v>
      </c>
      <c r="AQ1148" s="79">
        <v>0</v>
      </c>
      <c r="AR1148" s="79">
        <v>0</v>
      </c>
      <c r="AS1148" s="79"/>
      <c r="AT1148" s="79"/>
      <c r="AU1148" s="79"/>
      <c r="AV1148" s="79"/>
      <c r="AW1148" s="79"/>
      <c r="AX1148" s="79"/>
      <c r="AY1148" s="79"/>
      <c r="AZ1148" s="79"/>
      <c r="BA1148">
        <v>14</v>
      </c>
      <c r="BB1148" s="78" t="str">
        <f>REPLACE(INDEX(GroupVertices[Group], MATCH(Edges24[[#This Row],[Vertex 1]],GroupVertices[Vertex],0)),1,1,"")</f>
        <v>2</v>
      </c>
      <c r="BC1148" s="78" t="str">
        <f>REPLACE(INDEX(GroupVertices[Group], MATCH(Edges24[[#This Row],[Vertex 2]],GroupVertices[Vertex],0)),1,1,"")</f>
        <v>2</v>
      </c>
      <c r="BD1148" s="48"/>
      <c r="BE1148" s="49"/>
      <c r="BF1148" s="48"/>
      <c r="BG1148" s="49"/>
      <c r="BH1148" s="48"/>
      <c r="BI1148" s="49"/>
      <c r="BJ1148" s="48"/>
      <c r="BK1148" s="49"/>
      <c r="BL1148" s="48"/>
    </row>
    <row r="1149" spans="1:64" x14ac:dyDescent="0.25">
      <c r="A1149" s="64" t="s">
        <v>767</v>
      </c>
      <c r="B1149" s="64" t="s">
        <v>754</v>
      </c>
      <c r="C1149" s="65"/>
      <c r="D1149" s="66"/>
      <c r="E1149" s="67"/>
      <c r="F1149" s="68"/>
      <c r="G1149" s="65"/>
      <c r="H1149" s="69"/>
      <c r="I1149" s="70"/>
      <c r="J1149" s="70"/>
      <c r="K1149" s="34" t="s">
        <v>66</v>
      </c>
      <c r="L1149" s="77">
        <v>1709</v>
      </c>
      <c r="M1149" s="77"/>
      <c r="N1149" s="72"/>
      <c r="O1149" s="79" t="s">
        <v>999</v>
      </c>
      <c r="P1149" s="81">
        <v>43178.649328703701</v>
      </c>
      <c r="Q1149" s="79" t="s">
        <v>1956</v>
      </c>
      <c r="R1149" s="83" t="s">
        <v>2493</v>
      </c>
      <c r="S1149" s="79" t="s">
        <v>2645</v>
      </c>
      <c r="T1149" s="79" t="s">
        <v>3136</v>
      </c>
      <c r="U1149" s="83" t="s">
        <v>3470</v>
      </c>
      <c r="V1149" s="83" t="s">
        <v>3470</v>
      </c>
      <c r="W1149" s="81">
        <v>43178.649328703701</v>
      </c>
      <c r="X1149" s="83" t="s">
        <v>5024</v>
      </c>
      <c r="Y1149" s="79"/>
      <c r="Z1149" s="79"/>
      <c r="AA1149" s="85" t="s">
        <v>6232</v>
      </c>
      <c r="AB1149" s="79"/>
      <c r="AC1149" s="79" t="b">
        <v>0</v>
      </c>
      <c r="AD1149" s="79">
        <v>1</v>
      </c>
      <c r="AE1149" s="85" t="s">
        <v>6296</v>
      </c>
      <c r="AF1149" s="79" t="b">
        <v>0</v>
      </c>
      <c r="AG1149" s="79" t="s">
        <v>6304</v>
      </c>
      <c r="AH1149" s="79"/>
      <c r="AI1149" s="85" t="s">
        <v>6296</v>
      </c>
      <c r="AJ1149" s="79" t="b">
        <v>0</v>
      </c>
      <c r="AK1149" s="79">
        <v>0</v>
      </c>
      <c r="AL1149" s="85" t="s">
        <v>6296</v>
      </c>
      <c r="AM1149" s="79" t="s">
        <v>6330</v>
      </c>
      <c r="AN1149" s="79" t="b">
        <v>0</v>
      </c>
      <c r="AO1149" s="85" t="s">
        <v>6232</v>
      </c>
      <c r="AP1149" s="79" t="s">
        <v>176</v>
      </c>
      <c r="AQ1149" s="79">
        <v>0</v>
      </c>
      <c r="AR1149" s="79">
        <v>0</v>
      </c>
      <c r="AS1149" s="79"/>
      <c r="AT1149" s="79"/>
      <c r="AU1149" s="79"/>
      <c r="AV1149" s="79"/>
      <c r="AW1149" s="79"/>
      <c r="AX1149" s="79"/>
      <c r="AY1149" s="79"/>
      <c r="AZ1149" s="79"/>
      <c r="BA1149">
        <v>14</v>
      </c>
      <c r="BB1149" s="78" t="str">
        <f>REPLACE(INDEX(GroupVertices[Group], MATCH(Edges24[[#This Row],[Vertex 1]],GroupVertices[Vertex],0)),1,1,"")</f>
        <v>2</v>
      </c>
      <c r="BC1149" s="78" t="str">
        <f>REPLACE(INDEX(GroupVertices[Group], MATCH(Edges24[[#This Row],[Vertex 2]],GroupVertices[Vertex],0)),1,1,"")</f>
        <v>2</v>
      </c>
      <c r="BD1149" s="48"/>
      <c r="BE1149" s="49"/>
      <c r="BF1149" s="48"/>
      <c r="BG1149" s="49"/>
      <c r="BH1149" s="48"/>
      <c r="BI1149" s="49"/>
      <c r="BJ1149" s="48"/>
      <c r="BK1149" s="49"/>
      <c r="BL1149" s="48"/>
    </row>
    <row r="1150" spans="1:64" x14ac:dyDescent="0.25">
      <c r="A1150" s="64" t="s">
        <v>765</v>
      </c>
      <c r="B1150" s="64" t="s">
        <v>765</v>
      </c>
      <c r="C1150" s="65"/>
      <c r="D1150" s="66"/>
      <c r="E1150" s="67"/>
      <c r="F1150" s="68"/>
      <c r="G1150" s="65"/>
      <c r="H1150" s="69"/>
      <c r="I1150" s="70"/>
      <c r="J1150" s="70"/>
      <c r="K1150" s="34" t="s">
        <v>65</v>
      </c>
      <c r="L1150" s="77">
        <v>1710</v>
      </c>
      <c r="M1150" s="77"/>
      <c r="N1150" s="72"/>
      <c r="O1150" s="79" t="s">
        <v>176</v>
      </c>
      <c r="P1150" s="81">
        <v>43170.457777777781</v>
      </c>
      <c r="Q1150" s="79" t="s">
        <v>1957</v>
      </c>
      <c r="R1150" s="83" t="s">
        <v>2136</v>
      </c>
      <c r="S1150" s="79" t="s">
        <v>2505</v>
      </c>
      <c r="T1150" s="79" t="s">
        <v>3137</v>
      </c>
      <c r="U1150" s="79"/>
      <c r="V1150" s="83" t="s">
        <v>3868</v>
      </c>
      <c r="W1150" s="81">
        <v>43170.457777777781</v>
      </c>
      <c r="X1150" s="83" t="s">
        <v>5025</v>
      </c>
      <c r="Y1150" s="79"/>
      <c r="Z1150" s="79"/>
      <c r="AA1150" s="85" t="s">
        <v>6233</v>
      </c>
      <c r="AB1150" s="79"/>
      <c r="AC1150" s="79" t="b">
        <v>0</v>
      </c>
      <c r="AD1150" s="79">
        <v>1</v>
      </c>
      <c r="AE1150" s="85" t="s">
        <v>6296</v>
      </c>
      <c r="AF1150" s="79" t="b">
        <v>0</v>
      </c>
      <c r="AG1150" s="79" t="s">
        <v>6304</v>
      </c>
      <c r="AH1150" s="79"/>
      <c r="AI1150" s="85" t="s">
        <v>6296</v>
      </c>
      <c r="AJ1150" s="79" t="b">
        <v>0</v>
      </c>
      <c r="AK1150" s="79">
        <v>1</v>
      </c>
      <c r="AL1150" s="85" t="s">
        <v>6296</v>
      </c>
      <c r="AM1150" s="79" t="s">
        <v>6330</v>
      </c>
      <c r="AN1150" s="79" t="b">
        <v>0</v>
      </c>
      <c r="AO1150" s="85" t="s">
        <v>6233</v>
      </c>
      <c r="AP1150" s="79" t="s">
        <v>6415</v>
      </c>
      <c r="AQ1150" s="79">
        <v>0</v>
      </c>
      <c r="AR1150" s="79">
        <v>0</v>
      </c>
      <c r="AS1150" s="79"/>
      <c r="AT1150" s="79"/>
      <c r="AU1150" s="79"/>
      <c r="AV1150" s="79"/>
      <c r="AW1150" s="79"/>
      <c r="AX1150" s="79"/>
      <c r="AY1150" s="79"/>
      <c r="AZ1150" s="79"/>
      <c r="BA1150">
        <v>4</v>
      </c>
      <c r="BB1150" s="78" t="str">
        <f>REPLACE(INDEX(GroupVertices[Group], MATCH(Edges24[[#This Row],[Vertex 1]],GroupVertices[Vertex],0)),1,1,"")</f>
        <v>2</v>
      </c>
      <c r="BC1150" s="78" t="str">
        <f>REPLACE(INDEX(GroupVertices[Group], MATCH(Edges24[[#This Row],[Vertex 2]],GroupVertices[Vertex],0)),1,1,"")</f>
        <v>2</v>
      </c>
      <c r="BD1150" s="48">
        <v>0</v>
      </c>
      <c r="BE1150" s="49">
        <v>0</v>
      </c>
      <c r="BF1150" s="48">
        <v>0</v>
      </c>
      <c r="BG1150" s="49">
        <v>0</v>
      </c>
      <c r="BH1150" s="48">
        <v>0</v>
      </c>
      <c r="BI1150" s="49">
        <v>0</v>
      </c>
      <c r="BJ1150" s="48">
        <v>18</v>
      </c>
      <c r="BK1150" s="49">
        <v>100</v>
      </c>
      <c r="BL1150" s="48">
        <v>18</v>
      </c>
    </row>
    <row r="1151" spans="1:64" x14ac:dyDescent="0.25">
      <c r="A1151" s="64" t="s">
        <v>765</v>
      </c>
      <c r="B1151" s="64" t="s">
        <v>765</v>
      </c>
      <c r="C1151" s="65"/>
      <c r="D1151" s="66"/>
      <c r="E1151" s="67"/>
      <c r="F1151" s="68"/>
      <c r="G1151" s="65"/>
      <c r="H1151" s="69"/>
      <c r="I1151" s="70"/>
      <c r="J1151" s="70"/>
      <c r="K1151" s="34" t="s">
        <v>65</v>
      </c>
      <c r="L1151" s="77">
        <v>1711</v>
      </c>
      <c r="M1151" s="77"/>
      <c r="N1151" s="72"/>
      <c r="O1151" s="79" t="s">
        <v>176</v>
      </c>
      <c r="P1151" s="81">
        <v>43165.662627314814</v>
      </c>
      <c r="Q1151" s="79" t="s">
        <v>1958</v>
      </c>
      <c r="R1151" s="79" t="s">
        <v>2494</v>
      </c>
      <c r="S1151" s="79" t="s">
        <v>2644</v>
      </c>
      <c r="T1151" s="79" t="s">
        <v>3128</v>
      </c>
      <c r="U1151" s="79"/>
      <c r="V1151" s="83" t="s">
        <v>3868</v>
      </c>
      <c r="W1151" s="81">
        <v>43165.662627314814</v>
      </c>
      <c r="X1151" s="83" t="s">
        <v>5026</v>
      </c>
      <c r="Y1151" s="79"/>
      <c r="Z1151" s="79"/>
      <c r="AA1151" s="85" t="s">
        <v>6234</v>
      </c>
      <c r="AB1151" s="79"/>
      <c r="AC1151" s="79" t="b">
        <v>0</v>
      </c>
      <c r="AD1151" s="79">
        <v>0</v>
      </c>
      <c r="AE1151" s="85" t="s">
        <v>6296</v>
      </c>
      <c r="AF1151" s="79" t="b">
        <v>0</v>
      </c>
      <c r="AG1151" s="79" t="s">
        <v>6304</v>
      </c>
      <c r="AH1151" s="79"/>
      <c r="AI1151" s="85" t="s">
        <v>6296</v>
      </c>
      <c r="AJ1151" s="79" t="b">
        <v>0</v>
      </c>
      <c r="AK1151" s="79">
        <v>0</v>
      </c>
      <c r="AL1151" s="85" t="s">
        <v>6296</v>
      </c>
      <c r="AM1151" s="79" t="s">
        <v>6341</v>
      </c>
      <c r="AN1151" s="79" t="b">
        <v>0</v>
      </c>
      <c r="AO1151" s="85" t="s">
        <v>6234</v>
      </c>
      <c r="AP1151" s="79" t="s">
        <v>176</v>
      </c>
      <c r="AQ1151" s="79">
        <v>0</v>
      </c>
      <c r="AR1151" s="79">
        <v>0</v>
      </c>
      <c r="AS1151" s="79"/>
      <c r="AT1151" s="79"/>
      <c r="AU1151" s="79"/>
      <c r="AV1151" s="79"/>
      <c r="AW1151" s="79"/>
      <c r="AX1151" s="79"/>
      <c r="AY1151" s="79"/>
      <c r="AZ1151" s="79"/>
      <c r="BA1151">
        <v>4</v>
      </c>
      <c r="BB1151" s="78" t="str">
        <f>REPLACE(INDEX(GroupVertices[Group], MATCH(Edges24[[#This Row],[Vertex 1]],GroupVertices[Vertex],0)),1,1,"")</f>
        <v>2</v>
      </c>
      <c r="BC1151" s="78" t="str">
        <f>REPLACE(INDEX(GroupVertices[Group], MATCH(Edges24[[#This Row],[Vertex 2]],GroupVertices[Vertex],0)),1,1,"")</f>
        <v>2</v>
      </c>
      <c r="BD1151" s="48">
        <v>0</v>
      </c>
      <c r="BE1151" s="49">
        <v>0</v>
      </c>
      <c r="BF1151" s="48">
        <v>0</v>
      </c>
      <c r="BG1151" s="49">
        <v>0</v>
      </c>
      <c r="BH1151" s="48">
        <v>0</v>
      </c>
      <c r="BI1151" s="49">
        <v>0</v>
      </c>
      <c r="BJ1151" s="48">
        <v>12</v>
      </c>
      <c r="BK1151" s="49">
        <v>100</v>
      </c>
      <c r="BL1151" s="48">
        <v>12</v>
      </c>
    </row>
    <row r="1152" spans="1:64" x14ac:dyDescent="0.25">
      <c r="A1152" s="64" t="s">
        <v>765</v>
      </c>
      <c r="B1152" s="64" t="s">
        <v>765</v>
      </c>
      <c r="C1152" s="65"/>
      <c r="D1152" s="66"/>
      <c r="E1152" s="67"/>
      <c r="F1152" s="68"/>
      <c r="G1152" s="65"/>
      <c r="H1152" s="69"/>
      <c r="I1152" s="70"/>
      <c r="J1152" s="70"/>
      <c r="K1152" s="34" t="s">
        <v>65</v>
      </c>
      <c r="L1152" s="77">
        <v>1712</v>
      </c>
      <c r="M1152" s="77"/>
      <c r="N1152" s="72"/>
      <c r="O1152" s="79" t="s">
        <v>176</v>
      </c>
      <c r="P1152" s="81">
        <v>43168.6487037037</v>
      </c>
      <c r="Q1152" s="79" t="s">
        <v>1959</v>
      </c>
      <c r="R1152" s="83" t="s">
        <v>2495</v>
      </c>
      <c r="S1152" s="79" t="s">
        <v>2505</v>
      </c>
      <c r="T1152" s="79" t="s">
        <v>3138</v>
      </c>
      <c r="U1152" s="83" t="s">
        <v>3471</v>
      </c>
      <c r="V1152" s="83" t="s">
        <v>3471</v>
      </c>
      <c r="W1152" s="81">
        <v>43168.6487037037</v>
      </c>
      <c r="X1152" s="83" t="s">
        <v>5027</v>
      </c>
      <c r="Y1152" s="79"/>
      <c r="Z1152" s="79"/>
      <c r="AA1152" s="85" t="s">
        <v>6235</v>
      </c>
      <c r="AB1152" s="79"/>
      <c r="AC1152" s="79" t="b">
        <v>0</v>
      </c>
      <c r="AD1152" s="79">
        <v>1</v>
      </c>
      <c r="AE1152" s="85" t="s">
        <v>6296</v>
      </c>
      <c r="AF1152" s="79" t="b">
        <v>0</v>
      </c>
      <c r="AG1152" s="79" t="s">
        <v>6304</v>
      </c>
      <c r="AH1152" s="79"/>
      <c r="AI1152" s="85" t="s">
        <v>6296</v>
      </c>
      <c r="AJ1152" s="79" t="b">
        <v>0</v>
      </c>
      <c r="AK1152" s="79">
        <v>0</v>
      </c>
      <c r="AL1152" s="85" t="s">
        <v>6296</v>
      </c>
      <c r="AM1152" s="79" t="s">
        <v>6330</v>
      </c>
      <c r="AN1152" s="79" t="b">
        <v>0</v>
      </c>
      <c r="AO1152" s="85" t="s">
        <v>6235</v>
      </c>
      <c r="AP1152" s="79" t="s">
        <v>176</v>
      </c>
      <c r="AQ1152" s="79">
        <v>0</v>
      </c>
      <c r="AR1152" s="79">
        <v>0</v>
      </c>
      <c r="AS1152" s="79"/>
      <c r="AT1152" s="79"/>
      <c r="AU1152" s="79"/>
      <c r="AV1152" s="79"/>
      <c r="AW1152" s="79"/>
      <c r="AX1152" s="79"/>
      <c r="AY1152" s="79"/>
      <c r="AZ1152" s="79"/>
      <c r="BA1152">
        <v>4</v>
      </c>
      <c r="BB1152" s="78" t="str">
        <f>REPLACE(INDEX(GroupVertices[Group], MATCH(Edges24[[#This Row],[Vertex 1]],GroupVertices[Vertex],0)),1,1,"")</f>
        <v>2</v>
      </c>
      <c r="BC1152" s="78" t="str">
        <f>REPLACE(INDEX(GroupVertices[Group], MATCH(Edges24[[#This Row],[Vertex 2]],GroupVertices[Vertex],0)),1,1,"")</f>
        <v>2</v>
      </c>
      <c r="BD1152" s="48">
        <v>0</v>
      </c>
      <c r="BE1152" s="49">
        <v>0</v>
      </c>
      <c r="BF1152" s="48">
        <v>0</v>
      </c>
      <c r="BG1152" s="49">
        <v>0</v>
      </c>
      <c r="BH1152" s="48">
        <v>0</v>
      </c>
      <c r="BI1152" s="49">
        <v>0</v>
      </c>
      <c r="BJ1152" s="48">
        <v>14</v>
      </c>
      <c r="BK1152" s="49">
        <v>100</v>
      </c>
      <c r="BL1152" s="48">
        <v>14</v>
      </c>
    </row>
    <row r="1153" spans="1:64" x14ac:dyDescent="0.25">
      <c r="A1153" s="64" t="s">
        <v>765</v>
      </c>
      <c r="B1153" s="64" t="s">
        <v>767</v>
      </c>
      <c r="C1153" s="65"/>
      <c r="D1153" s="66"/>
      <c r="E1153" s="67"/>
      <c r="F1153" s="68"/>
      <c r="G1153" s="65"/>
      <c r="H1153" s="69"/>
      <c r="I1153" s="70"/>
      <c r="J1153" s="70"/>
      <c r="K1153" s="34" t="s">
        <v>66</v>
      </c>
      <c r="L1153" s="77">
        <v>1713</v>
      </c>
      <c r="M1153" s="77"/>
      <c r="N1153" s="72"/>
      <c r="O1153" s="79" t="s">
        <v>999</v>
      </c>
      <c r="P1153" s="81">
        <v>43175.632789351854</v>
      </c>
      <c r="Q1153" s="79" t="s">
        <v>1960</v>
      </c>
      <c r="R1153" s="83" t="s">
        <v>2496</v>
      </c>
      <c r="S1153" s="79" t="s">
        <v>2519</v>
      </c>
      <c r="T1153" s="79" t="s">
        <v>731</v>
      </c>
      <c r="U1153" s="79"/>
      <c r="V1153" s="83" t="s">
        <v>3868</v>
      </c>
      <c r="W1153" s="81">
        <v>43175.632789351854</v>
      </c>
      <c r="X1153" s="83" t="s">
        <v>5028</v>
      </c>
      <c r="Y1153" s="79"/>
      <c r="Z1153" s="79"/>
      <c r="AA1153" s="85" t="s">
        <v>6236</v>
      </c>
      <c r="AB1153" s="79"/>
      <c r="AC1153" s="79" t="b">
        <v>0</v>
      </c>
      <c r="AD1153" s="79">
        <v>0</v>
      </c>
      <c r="AE1153" s="85" t="s">
        <v>6296</v>
      </c>
      <c r="AF1153" s="79" t="b">
        <v>0</v>
      </c>
      <c r="AG1153" s="79" t="s">
        <v>6304</v>
      </c>
      <c r="AH1153" s="79"/>
      <c r="AI1153" s="85" t="s">
        <v>6296</v>
      </c>
      <c r="AJ1153" s="79" t="b">
        <v>0</v>
      </c>
      <c r="AK1153" s="79">
        <v>2</v>
      </c>
      <c r="AL1153" s="85" t="s">
        <v>6238</v>
      </c>
      <c r="AM1153" s="79" t="s">
        <v>6331</v>
      </c>
      <c r="AN1153" s="79" t="b">
        <v>0</v>
      </c>
      <c r="AO1153" s="85" t="s">
        <v>6238</v>
      </c>
      <c r="AP1153" s="79" t="s">
        <v>176</v>
      </c>
      <c r="AQ1153" s="79">
        <v>0</v>
      </c>
      <c r="AR1153" s="79">
        <v>0</v>
      </c>
      <c r="AS1153" s="79"/>
      <c r="AT1153" s="79"/>
      <c r="AU1153" s="79"/>
      <c r="AV1153" s="79"/>
      <c r="AW1153" s="79"/>
      <c r="AX1153" s="79"/>
      <c r="AY1153" s="79"/>
      <c r="AZ1153" s="79"/>
      <c r="BA1153">
        <v>1</v>
      </c>
      <c r="BB1153" s="78" t="str">
        <f>REPLACE(INDEX(GroupVertices[Group], MATCH(Edges24[[#This Row],[Vertex 1]],GroupVertices[Vertex],0)),1,1,"")</f>
        <v>2</v>
      </c>
      <c r="BC1153" s="78" t="str">
        <f>REPLACE(INDEX(GroupVertices[Group], MATCH(Edges24[[#This Row],[Vertex 2]],GroupVertices[Vertex],0)),1,1,"")</f>
        <v>2</v>
      </c>
      <c r="BD1153" s="48">
        <v>0</v>
      </c>
      <c r="BE1153" s="49">
        <v>0</v>
      </c>
      <c r="BF1153" s="48">
        <v>0</v>
      </c>
      <c r="BG1153" s="49">
        <v>0</v>
      </c>
      <c r="BH1153" s="48">
        <v>0</v>
      </c>
      <c r="BI1153" s="49">
        <v>0</v>
      </c>
      <c r="BJ1153" s="48">
        <v>15</v>
      </c>
      <c r="BK1153" s="49">
        <v>100</v>
      </c>
      <c r="BL1153" s="48">
        <v>15</v>
      </c>
    </row>
    <row r="1154" spans="1:64" x14ac:dyDescent="0.25">
      <c r="A1154" s="64" t="s">
        <v>765</v>
      </c>
      <c r="B1154" s="64" t="s">
        <v>765</v>
      </c>
      <c r="C1154" s="65"/>
      <c r="D1154" s="66"/>
      <c r="E1154" s="67"/>
      <c r="F1154" s="68"/>
      <c r="G1154" s="65"/>
      <c r="H1154" s="69"/>
      <c r="I1154" s="70"/>
      <c r="J1154" s="70"/>
      <c r="K1154" s="34" t="s">
        <v>65</v>
      </c>
      <c r="L1154" s="77">
        <v>1714</v>
      </c>
      <c r="M1154" s="77"/>
      <c r="N1154" s="72"/>
      <c r="O1154" s="79" t="s">
        <v>176</v>
      </c>
      <c r="P1154" s="81">
        <v>43175.64502314815</v>
      </c>
      <c r="Q1154" s="79" t="s">
        <v>1961</v>
      </c>
      <c r="R1154" s="83" t="s">
        <v>2125</v>
      </c>
      <c r="S1154" s="79" t="s">
        <v>2519</v>
      </c>
      <c r="T1154" s="79" t="s">
        <v>3139</v>
      </c>
      <c r="U1154" s="83" t="s">
        <v>3384</v>
      </c>
      <c r="V1154" s="83" t="s">
        <v>3384</v>
      </c>
      <c r="W1154" s="81">
        <v>43175.64502314815</v>
      </c>
      <c r="X1154" s="83" t="s">
        <v>5029</v>
      </c>
      <c r="Y1154" s="79"/>
      <c r="Z1154" s="79"/>
      <c r="AA1154" s="85" t="s">
        <v>6237</v>
      </c>
      <c r="AB1154" s="79"/>
      <c r="AC1154" s="79" t="b">
        <v>0</v>
      </c>
      <c r="AD1154" s="79">
        <v>0</v>
      </c>
      <c r="AE1154" s="85" t="s">
        <v>6296</v>
      </c>
      <c r="AF1154" s="79" t="b">
        <v>0</v>
      </c>
      <c r="AG1154" s="79" t="s">
        <v>6304</v>
      </c>
      <c r="AH1154" s="79"/>
      <c r="AI1154" s="85" t="s">
        <v>6296</v>
      </c>
      <c r="AJ1154" s="79" t="b">
        <v>0</v>
      </c>
      <c r="AK1154" s="79">
        <v>0</v>
      </c>
      <c r="AL1154" s="85" t="s">
        <v>6296</v>
      </c>
      <c r="AM1154" s="79" t="s">
        <v>6363</v>
      </c>
      <c r="AN1154" s="79" t="b">
        <v>0</v>
      </c>
      <c r="AO1154" s="85" t="s">
        <v>6237</v>
      </c>
      <c r="AP1154" s="79" t="s">
        <v>176</v>
      </c>
      <c r="AQ1154" s="79">
        <v>0</v>
      </c>
      <c r="AR1154" s="79">
        <v>0</v>
      </c>
      <c r="AS1154" s="79"/>
      <c r="AT1154" s="79"/>
      <c r="AU1154" s="79"/>
      <c r="AV1154" s="79"/>
      <c r="AW1154" s="79"/>
      <c r="AX1154" s="79"/>
      <c r="AY1154" s="79"/>
      <c r="AZ1154" s="79"/>
      <c r="BA1154">
        <v>4</v>
      </c>
      <c r="BB1154" s="78" t="str">
        <f>REPLACE(INDEX(GroupVertices[Group], MATCH(Edges24[[#This Row],[Vertex 1]],GroupVertices[Vertex],0)),1,1,"")</f>
        <v>2</v>
      </c>
      <c r="BC1154" s="78" t="str">
        <f>REPLACE(INDEX(GroupVertices[Group], MATCH(Edges24[[#This Row],[Vertex 2]],GroupVertices[Vertex],0)),1,1,"")</f>
        <v>2</v>
      </c>
      <c r="BD1154" s="48">
        <v>0</v>
      </c>
      <c r="BE1154" s="49">
        <v>0</v>
      </c>
      <c r="BF1154" s="48">
        <v>1</v>
      </c>
      <c r="BG1154" s="49">
        <v>4.5454545454545459</v>
      </c>
      <c r="BH1154" s="48">
        <v>0</v>
      </c>
      <c r="BI1154" s="49">
        <v>0</v>
      </c>
      <c r="BJ1154" s="48">
        <v>21</v>
      </c>
      <c r="BK1154" s="49">
        <v>95.454545454545453</v>
      </c>
      <c r="BL1154" s="48">
        <v>22</v>
      </c>
    </row>
    <row r="1155" spans="1:64" x14ac:dyDescent="0.25">
      <c r="A1155" s="64" t="s">
        <v>767</v>
      </c>
      <c r="B1155" s="64" t="s">
        <v>765</v>
      </c>
      <c r="C1155" s="65"/>
      <c r="D1155" s="66"/>
      <c r="E1155" s="67"/>
      <c r="F1155" s="68"/>
      <c r="G1155" s="65"/>
      <c r="H1155" s="69"/>
      <c r="I1155" s="70"/>
      <c r="J1155" s="70"/>
      <c r="K1155" s="34" t="s">
        <v>66</v>
      </c>
      <c r="L1155" s="77">
        <v>1716</v>
      </c>
      <c r="M1155" s="77"/>
      <c r="N1155" s="72"/>
      <c r="O1155" s="79" t="s">
        <v>999</v>
      </c>
      <c r="P1155" s="81">
        <v>43175.506273148145</v>
      </c>
      <c r="Q1155" s="79" t="s">
        <v>1962</v>
      </c>
      <c r="R1155" s="83" t="s">
        <v>2496</v>
      </c>
      <c r="S1155" s="79" t="s">
        <v>2519</v>
      </c>
      <c r="T1155" s="79" t="s">
        <v>3140</v>
      </c>
      <c r="U1155" s="83" t="s">
        <v>3472</v>
      </c>
      <c r="V1155" s="83" t="s">
        <v>3472</v>
      </c>
      <c r="W1155" s="81">
        <v>43175.506273148145</v>
      </c>
      <c r="X1155" s="83" t="s">
        <v>5030</v>
      </c>
      <c r="Y1155" s="79"/>
      <c r="Z1155" s="79"/>
      <c r="AA1155" s="85" t="s">
        <v>6238</v>
      </c>
      <c r="AB1155" s="79"/>
      <c r="AC1155" s="79" t="b">
        <v>0</v>
      </c>
      <c r="AD1155" s="79">
        <v>2</v>
      </c>
      <c r="AE1155" s="85" t="s">
        <v>6296</v>
      </c>
      <c r="AF1155" s="79" t="b">
        <v>0</v>
      </c>
      <c r="AG1155" s="79" t="s">
        <v>6304</v>
      </c>
      <c r="AH1155" s="79"/>
      <c r="AI1155" s="85" t="s">
        <v>6296</v>
      </c>
      <c r="AJ1155" s="79" t="b">
        <v>0</v>
      </c>
      <c r="AK1155" s="79">
        <v>2</v>
      </c>
      <c r="AL1155" s="85" t="s">
        <v>6296</v>
      </c>
      <c r="AM1155" s="79" t="s">
        <v>6330</v>
      </c>
      <c r="AN1155" s="79" t="b">
        <v>0</v>
      </c>
      <c r="AO1155" s="85" t="s">
        <v>6238</v>
      </c>
      <c r="AP1155" s="79" t="s">
        <v>6415</v>
      </c>
      <c r="AQ1155" s="79">
        <v>0</v>
      </c>
      <c r="AR1155" s="79">
        <v>0</v>
      </c>
      <c r="AS1155" s="79"/>
      <c r="AT1155" s="79"/>
      <c r="AU1155" s="79"/>
      <c r="AV1155" s="79"/>
      <c r="AW1155" s="79"/>
      <c r="AX1155" s="79"/>
      <c r="AY1155" s="79"/>
      <c r="AZ1155" s="79"/>
      <c r="BA1155">
        <v>4</v>
      </c>
      <c r="BB1155" s="78" t="str">
        <f>REPLACE(INDEX(GroupVertices[Group], MATCH(Edges24[[#This Row],[Vertex 1]],GroupVertices[Vertex],0)),1,1,"")</f>
        <v>2</v>
      </c>
      <c r="BC1155" s="78" t="str">
        <f>REPLACE(INDEX(GroupVertices[Group], MATCH(Edges24[[#This Row],[Vertex 2]],GroupVertices[Vertex],0)),1,1,"")</f>
        <v>2</v>
      </c>
      <c r="BD1155" s="48">
        <v>0</v>
      </c>
      <c r="BE1155" s="49">
        <v>0</v>
      </c>
      <c r="BF1155" s="48">
        <v>0</v>
      </c>
      <c r="BG1155" s="49">
        <v>0</v>
      </c>
      <c r="BH1155" s="48">
        <v>0</v>
      </c>
      <c r="BI1155" s="49">
        <v>0</v>
      </c>
      <c r="BJ1155" s="48">
        <v>14</v>
      </c>
      <c r="BK1155" s="49">
        <v>100</v>
      </c>
      <c r="BL1155" s="48">
        <v>14</v>
      </c>
    </row>
    <row r="1156" spans="1:64" x14ac:dyDescent="0.25">
      <c r="A1156" s="64" t="s">
        <v>769</v>
      </c>
      <c r="B1156" s="64" t="s">
        <v>769</v>
      </c>
      <c r="C1156" s="65"/>
      <c r="D1156" s="66"/>
      <c r="E1156" s="67"/>
      <c r="F1156" s="68"/>
      <c r="G1156" s="65"/>
      <c r="H1156" s="69"/>
      <c r="I1156" s="70"/>
      <c r="J1156" s="70"/>
      <c r="K1156" s="34" t="s">
        <v>65</v>
      </c>
      <c r="L1156" s="77">
        <v>1719</v>
      </c>
      <c r="M1156" s="77"/>
      <c r="N1156" s="72"/>
      <c r="O1156" s="79" t="s">
        <v>176</v>
      </c>
      <c r="P1156" s="81">
        <v>43178.64943287037</v>
      </c>
      <c r="Q1156" s="79" t="s">
        <v>1963</v>
      </c>
      <c r="R1156" s="83" t="s">
        <v>2497</v>
      </c>
      <c r="S1156" s="79" t="s">
        <v>2646</v>
      </c>
      <c r="T1156" s="79" t="s">
        <v>731</v>
      </c>
      <c r="U1156" s="83" t="s">
        <v>3473</v>
      </c>
      <c r="V1156" s="83" t="s">
        <v>3473</v>
      </c>
      <c r="W1156" s="81">
        <v>43178.64943287037</v>
      </c>
      <c r="X1156" s="83" t="s">
        <v>5031</v>
      </c>
      <c r="Y1156" s="79"/>
      <c r="Z1156" s="79"/>
      <c r="AA1156" s="85" t="s">
        <v>6239</v>
      </c>
      <c r="AB1156" s="79"/>
      <c r="AC1156" s="79" t="b">
        <v>0</v>
      </c>
      <c r="AD1156" s="79">
        <v>0</v>
      </c>
      <c r="AE1156" s="85" t="s">
        <v>6296</v>
      </c>
      <c r="AF1156" s="79" t="b">
        <v>0</v>
      </c>
      <c r="AG1156" s="79" t="s">
        <v>6308</v>
      </c>
      <c r="AH1156" s="79"/>
      <c r="AI1156" s="85" t="s">
        <v>6296</v>
      </c>
      <c r="AJ1156" s="79" t="b">
        <v>0</v>
      </c>
      <c r="AK1156" s="79">
        <v>0</v>
      </c>
      <c r="AL1156" s="85" t="s">
        <v>6296</v>
      </c>
      <c r="AM1156" s="79" t="s">
        <v>6336</v>
      </c>
      <c r="AN1156" s="79" t="b">
        <v>0</v>
      </c>
      <c r="AO1156" s="85" t="s">
        <v>6239</v>
      </c>
      <c r="AP1156" s="79" t="s">
        <v>176</v>
      </c>
      <c r="AQ1156" s="79">
        <v>0</v>
      </c>
      <c r="AR1156" s="79">
        <v>0</v>
      </c>
      <c r="AS1156" s="79"/>
      <c r="AT1156" s="79"/>
      <c r="AU1156" s="79"/>
      <c r="AV1156" s="79"/>
      <c r="AW1156" s="79"/>
      <c r="AX1156" s="79"/>
      <c r="AY1156" s="79"/>
      <c r="AZ1156" s="79"/>
      <c r="BA1156">
        <v>1</v>
      </c>
      <c r="BB1156" s="78" t="str">
        <f>REPLACE(INDEX(GroupVertices[Group], MATCH(Edges24[[#This Row],[Vertex 1]],GroupVertices[Vertex],0)),1,1,"")</f>
        <v>1</v>
      </c>
      <c r="BC1156" s="78" t="str">
        <f>REPLACE(INDEX(GroupVertices[Group], MATCH(Edges24[[#This Row],[Vertex 2]],GroupVertices[Vertex],0)),1,1,"")</f>
        <v>1</v>
      </c>
      <c r="BD1156" s="48">
        <v>0</v>
      </c>
      <c r="BE1156" s="49">
        <v>0</v>
      </c>
      <c r="BF1156" s="48">
        <v>0</v>
      </c>
      <c r="BG1156" s="49">
        <v>0</v>
      </c>
      <c r="BH1156" s="48">
        <v>0</v>
      </c>
      <c r="BI1156" s="49">
        <v>0</v>
      </c>
      <c r="BJ1156" s="48">
        <v>7</v>
      </c>
      <c r="BK1156" s="49">
        <v>100</v>
      </c>
      <c r="BL1156" s="48">
        <v>7</v>
      </c>
    </row>
    <row r="1157" spans="1:64" x14ac:dyDescent="0.25">
      <c r="A1157" s="64" t="s">
        <v>770</v>
      </c>
      <c r="B1157" s="64" t="s">
        <v>998</v>
      </c>
      <c r="C1157" s="65"/>
      <c r="D1157" s="66"/>
      <c r="E1157" s="67"/>
      <c r="F1157" s="68"/>
      <c r="G1157" s="65"/>
      <c r="H1157" s="69"/>
      <c r="I1157" s="70"/>
      <c r="J1157" s="70"/>
      <c r="K1157" s="34" t="s">
        <v>65</v>
      </c>
      <c r="L1157" s="77">
        <v>1720</v>
      </c>
      <c r="M1157" s="77"/>
      <c r="N1157" s="72"/>
      <c r="O1157" s="79" t="s">
        <v>999</v>
      </c>
      <c r="P1157" s="81">
        <v>43178.649918981479</v>
      </c>
      <c r="Q1157" s="79" t="s">
        <v>1964</v>
      </c>
      <c r="R1157" s="83" t="s">
        <v>2498</v>
      </c>
      <c r="S1157" s="79" t="s">
        <v>2647</v>
      </c>
      <c r="T1157" s="79" t="s">
        <v>2881</v>
      </c>
      <c r="U1157" s="79"/>
      <c r="V1157" s="83" t="s">
        <v>3873</v>
      </c>
      <c r="W1157" s="81">
        <v>43178.649918981479</v>
      </c>
      <c r="X1157" s="83" t="s">
        <v>5032</v>
      </c>
      <c r="Y1157" s="79"/>
      <c r="Z1157" s="79"/>
      <c r="AA1157" s="85" t="s">
        <v>6240</v>
      </c>
      <c r="AB1157" s="79"/>
      <c r="AC1157" s="79" t="b">
        <v>0</v>
      </c>
      <c r="AD1157" s="79">
        <v>0</v>
      </c>
      <c r="AE1157" s="85" t="s">
        <v>6296</v>
      </c>
      <c r="AF1157" s="79" t="b">
        <v>0</v>
      </c>
      <c r="AG1157" s="79" t="s">
        <v>6304</v>
      </c>
      <c r="AH1157" s="79"/>
      <c r="AI1157" s="85" t="s">
        <v>6296</v>
      </c>
      <c r="AJ1157" s="79" t="b">
        <v>0</v>
      </c>
      <c r="AK1157" s="79">
        <v>0</v>
      </c>
      <c r="AL1157" s="85" t="s">
        <v>6296</v>
      </c>
      <c r="AM1157" s="79" t="s">
        <v>6333</v>
      </c>
      <c r="AN1157" s="79" t="b">
        <v>0</v>
      </c>
      <c r="AO1157" s="85" t="s">
        <v>6240</v>
      </c>
      <c r="AP1157" s="79" t="s">
        <v>176</v>
      </c>
      <c r="AQ1157" s="79">
        <v>0</v>
      </c>
      <c r="AR1157" s="79">
        <v>0</v>
      </c>
      <c r="AS1157" s="79"/>
      <c r="AT1157" s="79"/>
      <c r="AU1157" s="79"/>
      <c r="AV1157" s="79"/>
      <c r="AW1157" s="79"/>
      <c r="AX1157" s="79"/>
      <c r="AY1157" s="79"/>
      <c r="AZ1157" s="79"/>
      <c r="BA1157">
        <v>1</v>
      </c>
      <c r="BB1157" s="78" t="str">
        <f>REPLACE(INDEX(GroupVertices[Group], MATCH(Edges24[[#This Row],[Vertex 1]],GroupVertices[Vertex],0)),1,1,"")</f>
        <v>67</v>
      </c>
      <c r="BC1157" s="78" t="str">
        <f>REPLACE(INDEX(GroupVertices[Group], MATCH(Edges24[[#This Row],[Vertex 2]],GroupVertices[Vertex],0)),1,1,"")</f>
        <v>67</v>
      </c>
      <c r="BD1157" s="48">
        <v>0</v>
      </c>
      <c r="BE1157" s="49">
        <v>0</v>
      </c>
      <c r="BF1157" s="48">
        <v>1</v>
      </c>
      <c r="BG1157" s="49">
        <v>5.5555555555555554</v>
      </c>
      <c r="BH1157" s="48">
        <v>0</v>
      </c>
      <c r="BI1157" s="49">
        <v>0</v>
      </c>
      <c r="BJ1157" s="48">
        <v>17</v>
      </c>
      <c r="BK1157" s="49">
        <v>94.444444444444443</v>
      </c>
      <c r="BL1157" s="48">
        <v>18</v>
      </c>
    </row>
    <row r="1158" spans="1:64" x14ac:dyDescent="0.25">
      <c r="A1158" s="64" t="s">
        <v>771</v>
      </c>
      <c r="B1158" s="64" t="s">
        <v>740</v>
      </c>
      <c r="C1158" s="65"/>
      <c r="D1158" s="66"/>
      <c r="E1158" s="67"/>
      <c r="F1158" s="68"/>
      <c r="G1158" s="65"/>
      <c r="H1158" s="69"/>
      <c r="I1158" s="70"/>
      <c r="J1158" s="70"/>
      <c r="K1158" s="34" t="s">
        <v>65</v>
      </c>
      <c r="L1158" s="77">
        <v>1721</v>
      </c>
      <c r="M1158" s="77"/>
      <c r="N1158" s="72"/>
      <c r="O1158" s="79" t="s">
        <v>999</v>
      </c>
      <c r="P1158" s="81">
        <v>43178.649560185186</v>
      </c>
      <c r="Q1158" s="79" t="s">
        <v>1700</v>
      </c>
      <c r="R1158" s="79"/>
      <c r="S1158" s="79"/>
      <c r="T1158" s="79"/>
      <c r="U1158" s="79"/>
      <c r="V1158" s="83" t="s">
        <v>3874</v>
      </c>
      <c r="W1158" s="81">
        <v>43178.649560185186</v>
      </c>
      <c r="X1158" s="83" t="s">
        <v>5033</v>
      </c>
      <c r="Y1158" s="79"/>
      <c r="Z1158" s="79"/>
      <c r="AA1158" s="85" t="s">
        <v>6241</v>
      </c>
      <c r="AB1158" s="79"/>
      <c r="AC1158" s="79" t="b">
        <v>0</v>
      </c>
      <c r="AD1158" s="79">
        <v>0</v>
      </c>
      <c r="AE1158" s="85" t="s">
        <v>6296</v>
      </c>
      <c r="AF1158" s="79" t="b">
        <v>1</v>
      </c>
      <c r="AG1158" s="79" t="s">
        <v>6304</v>
      </c>
      <c r="AH1158" s="79"/>
      <c r="AI1158" s="85" t="s">
        <v>6327</v>
      </c>
      <c r="AJ1158" s="79" t="b">
        <v>0</v>
      </c>
      <c r="AK1158" s="79">
        <v>6</v>
      </c>
      <c r="AL1158" s="85" t="s">
        <v>6247</v>
      </c>
      <c r="AM1158" s="79" t="s">
        <v>6331</v>
      </c>
      <c r="AN1158" s="79" t="b">
        <v>0</v>
      </c>
      <c r="AO1158" s="85" t="s">
        <v>6247</v>
      </c>
      <c r="AP1158" s="79" t="s">
        <v>176</v>
      </c>
      <c r="AQ1158" s="79">
        <v>0</v>
      </c>
      <c r="AR1158" s="79">
        <v>0</v>
      </c>
      <c r="AS1158" s="79"/>
      <c r="AT1158" s="79"/>
      <c r="AU1158" s="79"/>
      <c r="AV1158" s="79"/>
      <c r="AW1158" s="79"/>
      <c r="AX1158" s="79"/>
      <c r="AY1158" s="79"/>
      <c r="AZ1158" s="79"/>
      <c r="BA1158">
        <v>4</v>
      </c>
      <c r="BB1158" s="78" t="str">
        <f>REPLACE(INDEX(GroupVertices[Group], MATCH(Edges24[[#This Row],[Vertex 1]],GroupVertices[Vertex],0)),1,1,"")</f>
        <v>6</v>
      </c>
      <c r="BC1158" s="78" t="str">
        <f>REPLACE(INDEX(GroupVertices[Group], MATCH(Edges24[[#This Row],[Vertex 2]],GroupVertices[Vertex],0)),1,1,"")</f>
        <v>6</v>
      </c>
      <c r="BD1158" s="48"/>
      <c r="BE1158" s="49"/>
      <c r="BF1158" s="48"/>
      <c r="BG1158" s="49"/>
      <c r="BH1158" s="48"/>
      <c r="BI1158" s="49"/>
      <c r="BJ1158" s="48"/>
      <c r="BK1158" s="49"/>
      <c r="BL1158" s="48"/>
    </row>
    <row r="1159" spans="1:64" x14ac:dyDescent="0.25">
      <c r="A1159" s="64" t="s">
        <v>771</v>
      </c>
      <c r="B1159" s="64" t="s">
        <v>740</v>
      </c>
      <c r="C1159" s="65"/>
      <c r="D1159" s="66"/>
      <c r="E1159" s="67"/>
      <c r="F1159" s="68"/>
      <c r="G1159" s="65"/>
      <c r="H1159" s="69"/>
      <c r="I1159" s="70"/>
      <c r="J1159" s="70"/>
      <c r="K1159" s="34" t="s">
        <v>65</v>
      </c>
      <c r="L1159" s="77">
        <v>1724</v>
      </c>
      <c r="M1159" s="77"/>
      <c r="N1159" s="72"/>
      <c r="O1159" s="79" t="s">
        <v>999</v>
      </c>
      <c r="P1159" s="81">
        <v>43178.650057870371</v>
      </c>
      <c r="Q1159" s="79" t="s">
        <v>1316</v>
      </c>
      <c r="R1159" s="83" t="s">
        <v>2180</v>
      </c>
      <c r="S1159" s="79" t="s">
        <v>2508</v>
      </c>
      <c r="T1159" s="79" t="s">
        <v>2821</v>
      </c>
      <c r="U1159" s="79"/>
      <c r="V1159" s="83" t="s">
        <v>3874</v>
      </c>
      <c r="W1159" s="81">
        <v>43178.650057870371</v>
      </c>
      <c r="X1159" s="83" t="s">
        <v>5034</v>
      </c>
      <c r="Y1159" s="79"/>
      <c r="Z1159" s="79"/>
      <c r="AA1159" s="85" t="s">
        <v>6242</v>
      </c>
      <c r="AB1159" s="79"/>
      <c r="AC1159" s="79" t="b">
        <v>0</v>
      </c>
      <c r="AD1159" s="79">
        <v>0</v>
      </c>
      <c r="AE1159" s="85" t="s">
        <v>6296</v>
      </c>
      <c r="AF1159" s="79" t="b">
        <v>0</v>
      </c>
      <c r="AG1159" s="79" t="s">
        <v>6304</v>
      </c>
      <c r="AH1159" s="79"/>
      <c r="AI1159" s="85" t="s">
        <v>6296</v>
      </c>
      <c r="AJ1159" s="79" t="b">
        <v>0</v>
      </c>
      <c r="AK1159" s="79">
        <v>9</v>
      </c>
      <c r="AL1159" s="85" t="s">
        <v>6284</v>
      </c>
      <c r="AM1159" s="79" t="s">
        <v>6331</v>
      </c>
      <c r="AN1159" s="79" t="b">
        <v>0</v>
      </c>
      <c r="AO1159" s="85" t="s">
        <v>6284</v>
      </c>
      <c r="AP1159" s="79" t="s">
        <v>176</v>
      </c>
      <c r="AQ1159" s="79">
        <v>0</v>
      </c>
      <c r="AR1159" s="79">
        <v>0</v>
      </c>
      <c r="AS1159" s="79"/>
      <c r="AT1159" s="79"/>
      <c r="AU1159" s="79"/>
      <c r="AV1159" s="79"/>
      <c r="AW1159" s="79"/>
      <c r="AX1159" s="79"/>
      <c r="AY1159" s="79"/>
      <c r="AZ1159" s="79"/>
      <c r="BA1159">
        <v>4</v>
      </c>
      <c r="BB1159" s="78" t="str">
        <f>REPLACE(INDEX(GroupVertices[Group], MATCH(Edges24[[#This Row],[Vertex 1]],GroupVertices[Vertex],0)),1,1,"")</f>
        <v>6</v>
      </c>
      <c r="BC1159" s="78" t="str">
        <f>REPLACE(INDEX(GroupVertices[Group], MATCH(Edges24[[#This Row],[Vertex 2]],GroupVertices[Vertex],0)),1,1,"")</f>
        <v>6</v>
      </c>
      <c r="BD1159" s="48">
        <v>2</v>
      </c>
      <c r="BE1159" s="49">
        <v>14.285714285714286</v>
      </c>
      <c r="BF1159" s="48">
        <v>1</v>
      </c>
      <c r="BG1159" s="49">
        <v>7.1428571428571432</v>
      </c>
      <c r="BH1159" s="48">
        <v>0</v>
      </c>
      <c r="BI1159" s="49">
        <v>0</v>
      </c>
      <c r="BJ1159" s="48">
        <v>11</v>
      </c>
      <c r="BK1159" s="49">
        <v>78.571428571428569</v>
      </c>
      <c r="BL1159" s="48">
        <v>14</v>
      </c>
    </row>
    <row r="1160" spans="1:64" x14ac:dyDescent="0.25">
      <c r="A1160" s="64" t="s">
        <v>771</v>
      </c>
      <c r="B1160" s="64" t="s">
        <v>740</v>
      </c>
      <c r="C1160" s="65"/>
      <c r="D1160" s="66"/>
      <c r="E1160" s="67"/>
      <c r="F1160" s="68"/>
      <c r="G1160" s="65"/>
      <c r="H1160" s="69"/>
      <c r="I1160" s="70"/>
      <c r="J1160" s="70"/>
      <c r="K1160" s="34" t="s">
        <v>65</v>
      </c>
      <c r="L1160" s="77">
        <v>1725</v>
      </c>
      <c r="M1160" s="77"/>
      <c r="N1160" s="72"/>
      <c r="O1160" s="79" t="s">
        <v>999</v>
      </c>
      <c r="P1160" s="81">
        <v>43178.65016203704</v>
      </c>
      <c r="Q1160" s="79" t="s">
        <v>1119</v>
      </c>
      <c r="R1160" s="83" t="s">
        <v>2063</v>
      </c>
      <c r="S1160" s="79" t="s">
        <v>2508</v>
      </c>
      <c r="T1160" s="79" t="s">
        <v>2724</v>
      </c>
      <c r="U1160" s="79"/>
      <c r="V1160" s="83" t="s">
        <v>3874</v>
      </c>
      <c r="W1160" s="81">
        <v>43178.65016203704</v>
      </c>
      <c r="X1160" s="83" t="s">
        <v>5035</v>
      </c>
      <c r="Y1160" s="79"/>
      <c r="Z1160" s="79"/>
      <c r="AA1160" s="85" t="s">
        <v>6243</v>
      </c>
      <c r="AB1160" s="79"/>
      <c r="AC1160" s="79" t="b">
        <v>0</v>
      </c>
      <c r="AD1160" s="79">
        <v>0</v>
      </c>
      <c r="AE1160" s="85" t="s">
        <v>6296</v>
      </c>
      <c r="AF1160" s="79" t="b">
        <v>0</v>
      </c>
      <c r="AG1160" s="79" t="s">
        <v>6304</v>
      </c>
      <c r="AH1160" s="79"/>
      <c r="AI1160" s="85" t="s">
        <v>6296</v>
      </c>
      <c r="AJ1160" s="79" t="b">
        <v>0</v>
      </c>
      <c r="AK1160" s="79">
        <v>27</v>
      </c>
      <c r="AL1160" s="85" t="s">
        <v>6285</v>
      </c>
      <c r="AM1160" s="79" t="s">
        <v>6331</v>
      </c>
      <c r="AN1160" s="79" t="b">
        <v>0</v>
      </c>
      <c r="AO1160" s="85" t="s">
        <v>6285</v>
      </c>
      <c r="AP1160" s="79" t="s">
        <v>176</v>
      </c>
      <c r="AQ1160" s="79">
        <v>0</v>
      </c>
      <c r="AR1160" s="79">
        <v>0</v>
      </c>
      <c r="AS1160" s="79"/>
      <c r="AT1160" s="79"/>
      <c r="AU1160" s="79"/>
      <c r="AV1160" s="79"/>
      <c r="AW1160" s="79"/>
      <c r="AX1160" s="79"/>
      <c r="AY1160" s="79"/>
      <c r="AZ1160" s="79"/>
      <c r="BA1160">
        <v>4</v>
      </c>
      <c r="BB1160" s="78" t="str">
        <f>REPLACE(INDEX(GroupVertices[Group], MATCH(Edges24[[#This Row],[Vertex 1]],GroupVertices[Vertex],0)),1,1,"")</f>
        <v>6</v>
      </c>
      <c r="BC1160" s="78" t="str">
        <f>REPLACE(INDEX(GroupVertices[Group], MATCH(Edges24[[#This Row],[Vertex 2]],GroupVertices[Vertex],0)),1,1,"")</f>
        <v>6</v>
      </c>
      <c r="BD1160" s="48">
        <v>0</v>
      </c>
      <c r="BE1160" s="49">
        <v>0</v>
      </c>
      <c r="BF1160" s="48">
        <v>0</v>
      </c>
      <c r="BG1160" s="49">
        <v>0</v>
      </c>
      <c r="BH1160" s="48">
        <v>0</v>
      </c>
      <c r="BI1160" s="49">
        <v>0</v>
      </c>
      <c r="BJ1160" s="48">
        <v>16</v>
      </c>
      <c r="BK1160" s="49">
        <v>100</v>
      </c>
      <c r="BL1160" s="48">
        <v>16</v>
      </c>
    </row>
    <row r="1161" spans="1:64" x14ac:dyDescent="0.25">
      <c r="A1161" s="64" t="s">
        <v>771</v>
      </c>
      <c r="B1161" s="64" t="s">
        <v>740</v>
      </c>
      <c r="C1161" s="65"/>
      <c r="D1161" s="66"/>
      <c r="E1161" s="67"/>
      <c r="F1161" s="68"/>
      <c r="G1161" s="65"/>
      <c r="H1161" s="69"/>
      <c r="I1161" s="70"/>
      <c r="J1161" s="70"/>
      <c r="K1161" s="34" t="s">
        <v>65</v>
      </c>
      <c r="L1161" s="77">
        <v>1726</v>
      </c>
      <c r="M1161" s="77"/>
      <c r="N1161" s="72"/>
      <c r="O1161" s="79" t="s">
        <v>999</v>
      </c>
      <c r="P1161" s="81">
        <v>43178.650300925925</v>
      </c>
      <c r="Q1161" s="79" t="s">
        <v>1701</v>
      </c>
      <c r="R1161" s="83" t="s">
        <v>2379</v>
      </c>
      <c r="S1161" s="79" t="s">
        <v>2508</v>
      </c>
      <c r="T1161" s="79" t="s">
        <v>3007</v>
      </c>
      <c r="U1161" s="83" t="s">
        <v>3367</v>
      </c>
      <c r="V1161" s="83" t="s">
        <v>3367</v>
      </c>
      <c r="W1161" s="81">
        <v>43178.650300925925</v>
      </c>
      <c r="X1161" s="83" t="s">
        <v>5036</v>
      </c>
      <c r="Y1161" s="79"/>
      <c r="Z1161" s="79"/>
      <c r="AA1161" s="85" t="s">
        <v>6244</v>
      </c>
      <c r="AB1161" s="79"/>
      <c r="AC1161" s="79" t="b">
        <v>0</v>
      </c>
      <c r="AD1161" s="79">
        <v>0</v>
      </c>
      <c r="AE1161" s="85" t="s">
        <v>6296</v>
      </c>
      <c r="AF1161" s="79" t="b">
        <v>0</v>
      </c>
      <c r="AG1161" s="79" t="s">
        <v>6304</v>
      </c>
      <c r="AH1161" s="79"/>
      <c r="AI1161" s="85" t="s">
        <v>6296</v>
      </c>
      <c r="AJ1161" s="79" t="b">
        <v>0</v>
      </c>
      <c r="AK1161" s="79">
        <v>23</v>
      </c>
      <c r="AL1161" s="85" t="s">
        <v>6286</v>
      </c>
      <c r="AM1161" s="79" t="s">
        <v>6331</v>
      </c>
      <c r="AN1161" s="79" t="b">
        <v>0</v>
      </c>
      <c r="AO1161" s="85" t="s">
        <v>6286</v>
      </c>
      <c r="AP1161" s="79" t="s">
        <v>176</v>
      </c>
      <c r="AQ1161" s="79">
        <v>0</v>
      </c>
      <c r="AR1161" s="79">
        <v>0</v>
      </c>
      <c r="AS1161" s="79"/>
      <c r="AT1161" s="79"/>
      <c r="AU1161" s="79"/>
      <c r="AV1161" s="79"/>
      <c r="AW1161" s="79"/>
      <c r="AX1161" s="79"/>
      <c r="AY1161" s="79"/>
      <c r="AZ1161" s="79"/>
      <c r="BA1161">
        <v>4</v>
      </c>
      <c r="BB1161" s="78" t="str">
        <f>REPLACE(INDEX(GroupVertices[Group], MATCH(Edges24[[#This Row],[Vertex 1]],GroupVertices[Vertex],0)),1,1,"")</f>
        <v>6</v>
      </c>
      <c r="BC1161" s="78" t="str">
        <f>REPLACE(INDEX(GroupVertices[Group], MATCH(Edges24[[#This Row],[Vertex 2]],GroupVertices[Vertex],0)),1,1,"")</f>
        <v>6</v>
      </c>
      <c r="BD1161" s="48">
        <v>0</v>
      </c>
      <c r="BE1161" s="49">
        <v>0</v>
      </c>
      <c r="BF1161" s="48">
        <v>0</v>
      </c>
      <c r="BG1161" s="49">
        <v>0</v>
      </c>
      <c r="BH1161" s="48">
        <v>0</v>
      </c>
      <c r="BI1161" s="49">
        <v>0</v>
      </c>
      <c r="BJ1161" s="48">
        <v>12</v>
      </c>
      <c r="BK1161" s="49">
        <v>100</v>
      </c>
      <c r="BL1161" s="48">
        <v>12</v>
      </c>
    </row>
    <row r="1162" spans="1:64" x14ac:dyDescent="0.25">
      <c r="A1162" s="64" t="s">
        <v>772</v>
      </c>
      <c r="B1162" s="64" t="s">
        <v>740</v>
      </c>
      <c r="C1162" s="65"/>
      <c r="D1162" s="66"/>
      <c r="E1162" s="67"/>
      <c r="F1162" s="68"/>
      <c r="G1162" s="65"/>
      <c r="H1162" s="69"/>
      <c r="I1162" s="70"/>
      <c r="J1162" s="70"/>
      <c r="K1162" s="34" t="s">
        <v>65</v>
      </c>
      <c r="L1162" s="77">
        <v>1727</v>
      </c>
      <c r="M1162" s="77"/>
      <c r="N1162" s="72"/>
      <c r="O1162" s="79" t="s">
        <v>999</v>
      </c>
      <c r="P1162" s="81">
        <v>43112.882777777777</v>
      </c>
      <c r="Q1162" s="79" t="s">
        <v>1965</v>
      </c>
      <c r="R1162" s="83" t="s">
        <v>2499</v>
      </c>
      <c r="S1162" s="79" t="s">
        <v>2538</v>
      </c>
      <c r="T1162" s="79" t="s">
        <v>3141</v>
      </c>
      <c r="U1162" s="83" t="s">
        <v>3474</v>
      </c>
      <c r="V1162" s="83" t="s">
        <v>3474</v>
      </c>
      <c r="W1162" s="81">
        <v>43112.882777777777</v>
      </c>
      <c r="X1162" s="83" t="s">
        <v>5037</v>
      </c>
      <c r="Y1162" s="79"/>
      <c r="Z1162" s="79"/>
      <c r="AA1162" s="85" t="s">
        <v>6245</v>
      </c>
      <c r="AB1162" s="79"/>
      <c r="AC1162" s="79" t="b">
        <v>0</v>
      </c>
      <c r="AD1162" s="79">
        <v>71</v>
      </c>
      <c r="AE1162" s="85" t="s">
        <v>6296</v>
      </c>
      <c r="AF1162" s="79" t="b">
        <v>0</v>
      </c>
      <c r="AG1162" s="79" t="s">
        <v>6304</v>
      </c>
      <c r="AH1162" s="79"/>
      <c r="AI1162" s="85" t="s">
        <v>6296</v>
      </c>
      <c r="AJ1162" s="79" t="b">
        <v>0</v>
      </c>
      <c r="AK1162" s="79">
        <v>56</v>
      </c>
      <c r="AL1162" s="85" t="s">
        <v>6296</v>
      </c>
      <c r="AM1162" s="79" t="s">
        <v>6328</v>
      </c>
      <c r="AN1162" s="79" t="b">
        <v>0</v>
      </c>
      <c r="AO1162" s="85" t="s">
        <v>6245</v>
      </c>
      <c r="AP1162" s="79" t="s">
        <v>6415</v>
      </c>
      <c r="AQ1162" s="79">
        <v>0</v>
      </c>
      <c r="AR1162" s="79">
        <v>0</v>
      </c>
      <c r="AS1162" s="79"/>
      <c r="AT1162" s="79"/>
      <c r="AU1162" s="79"/>
      <c r="AV1162" s="79"/>
      <c r="AW1162" s="79"/>
      <c r="AX1162" s="79"/>
      <c r="AY1162" s="79"/>
      <c r="AZ1162" s="79"/>
      <c r="BA1162">
        <v>1</v>
      </c>
      <c r="BB1162" s="78" t="str">
        <f>REPLACE(INDEX(GroupVertices[Group], MATCH(Edges24[[#This Row],[Vertex 1]],GroupVertices[Vertex],0)),1,1,"")</f>
        <v>6</v>
      </c>
      <c r="BC1162" s="78" t="str">
        <f>REPLACE(INDEX(GroupVertices[Group], MATCH(Edges24[[#This Row],[Vertex 2]],GroupVertices[Vertex],0)),1,1,"")</f>
        <v>6</v>
      </c>
      <c r="BD1162" s="48">
        <v>2</v>
      </c>
      <c r="BE1162" s="49">
        <v>7.1428571428571432</v>
      </c>
      <c r="BF1162" s="48">
        <v>0</v>
      </c>
      <c r="BG1162" s="49">
        <v>0</v>
      </c>
      <c r="BH1162" s="48">
        <v>0</v>
      </c>
      <c r="BI1162" s="49">
        <v>0</v>
      </c>
      <c r="BJ1162" s="48">
        <v>26</v>
      </c>
      <c r="BK1162" s="49">
        <v>92.857142857142861</v>
      </c>
      <c r="BL1162" s="48">
        <v>28</v>
      </c>
    </row>
    <row r="1163" spans="1:64" x14ac:dyDescent="0.25">
      <c r="A1163" s="64" t="s">
        <v>773</v>
      </c>
      <c r="B1163" s="64" t="s">
        <v>772</v>
      </c>
      <c r="C1163" s="65"/>
      <c r="D1163" s="66"/>
      <c r="E1163" s="67"/>
      <c r="F1163" s="68"/>
      <c r="G1163" s="65"/>
      <c r="H1163" s="69"/>
      <c r="I1163" s="70"/>
      <c r="J1163" s="70"/>
      <c r="K1163" s="34" t="s">
        <v>65</v>
      </c>
      <c r="L1163" s="77">
        <v>1728</v>
      </c>
      <c r="M1163" s="77"/>
      <c r="N1163" s="72"/>
      <c r="O1163" s="79" t="s">
        <v>999</v>
      </c>
      <c r="P1163" s="81">
        <v>43178.653611111113</v>
      </c>
      <c r="Q1163" s="79" t="s">
        <v>1966</v>
      </c>
      <c r="R1163" s="79"/>
      <c r="S1163" s="79"/>
      <c r="T1163" s="79"/>
      <c r="U1163" s="79"/>
      <c r="V1163" s="83" t="s">
        <v>3875</v>
      </c>
      <c r="W1163" s="81">
        <v>43178.653611111113</v>
      </c>
      <c r="X1163" s="83" t="s">
        <v>5038</v>
      </c>
      <c r="Y1163" s="79"/>
      <c r="Z1163" s="79"/>
      <c r="AA1163" s="85" t="s">
        <v>6246</v>
      </c>
      <c r="AB1163" s="79"/>
      <c r="AC1163" s="79" t="b">
        <v>0</v>
      </c>
      <c r="AD1163" s="79">
        <v>0</v>
      </c>
      <c r="AE1163" s="85" t="s">
        <v>6296</v>
      </c>
      <c r="AF1163" s="79" t="b">
        <v>0</v>
      </c>
      <c r="AG1163" s="79" t="s">
        <v>6304</v>
      </c>
      <c r="AH1163" s="79"/>
      <c r="AI1163" s="85" t="s">
        <v>6296</v>
      </c>
      <c r="AJ1163" s="79" t="b">
        <v>0</v>
      </c>
      <c r="AK1163" s="79">
        <v>56</v>
      </c>
      <c r="AL1163" s="85" t="s">
        <v>6245</v>
      </c>
      <c r="AM1163" s="79" t="s">
        <v>6328</v>
      </c>
      <c r="AN1163" s="79" t="b">
        <v>0</v>
      </c>
      <c r="AO1163" s="85" t="s">
        <v>6245</v>
      </c>
      <c r="AP1163" s="79" t="s">
        <v>176</v>
      </c>
      <c r="AQ1163" s="79">
        <v>0</v>
      </c>
      <c r="AR1163" s="79">
        <v>0</v>
      </c>
      <c r="AS1163" s="79"/>
      <c r="AT1163" s="79"/>
      <c r="AU1163" s="79"/>
      <c r="AV1163" s="79"/>
      <c r="AW1163" s="79"/>
      <c r="AX1163" s="79"/>
      <c r="AY1163" s="79"/>
      <c r="AZ1163" s="79"/>
      <c r="BA1163">
        <v>1</v>
      </c>
      <c r="BB1163" s="78" t="str">
        <f>REPLACE(INDEX(GroupVertices[Group], MATCH(Edges24[[#This Row],[Vertex 1]],GroupVertices[Vertex],0)),1,1,"")</f>
        <v>6</v>
      </c>
      <c r="BC1163" s="78" t="str">
        <f>REPLACE(INDEX(GroupVertices[Group], MATCH(Edges24[[#This Row],[Vertex 2]],GroupVertices[Vertex],0)),1,1,"")</f>
        <v>6</v>
      </c>
      <c r="BD1163" s="48">
        <v>2</v>
      </c>
      <c r="BE1163" s="49">
        <v>11.764705882352942</v>
      </c>
      <c r="BF1163" s="48">
        <v>0</v>
      </c>
      <c r="BG1163" s="49">
        <v>0</v>
      </c>
      <c r="BH1163" s="48">
        <v>0</v>
      </c>
      <c r="BI1163" s="49">
        <v>0</v>
      </c>
      <c r="BJ1163" s="48">
        <v>15</v>
      </c>
      <c r="BK1163" s="49">
        <v>88.235294117647058</v>
      </c>
      <c r="BL1163" s="48">
        <v>17</v>
      </c>
    </row>
    <row r="1164" spans="1:64" x14ac:dyDescent="0.25">
      <c r="A1164" s="64" t="s">
        <v>774</v>
      </c>
      <c r="B1164" s="64" t="s">
        <v>763</v>
      </c>
      <c r="C1164" s="65"/>
      <c r="D1164" s="66"/>
      <c r="E1164" s="67"/>
      <c r="F1164" s="68"/>
      <c r="G1164" s="65"/>
      <c r="H1164" s="69"/>
      <c r="I1164" s="70"/>
      <c r="J1164" s="70"/>
      <c r="K1164" s="34" t="s">
        <v>66</v>
      </c>
      <c r="L1164" s="77">
        <v>1729</v>
      </c>
      <c r="M1164" s="77"/>
      <c r="N1164" s="72"/>
      <c r="O1164" s="79" t="s">
        <v>999</v>
      </c>
      <c r="P1164" s="81">
        <v>43177.951412037037</v>
      </c>
      <c r="Q1164" s="79" t="s">
        <v>1967</v>
      </c>
      <c r="R1164" s="79" t="s">
        <v>2500</v>
      </c>
      <c r="S1164" s="79" t="s">
        <v>2637</v>
      </c>
      <c r="T1164" s="79" t="s">
        <v>2681</v>
      </c>
      <c r="U1164" s="79"/>
      <c r="V1164" s="83" t="s">
        <v>3876</v>
      </c>
      <c r="W1164" s="81">
        <v>43177.951412037037</v>
      </c>
      <c r="X1164" s="83" t="s">
        <v>5039</v>
      </c>
      <c r="Y1164" s="79"/>
      <c r="Z1164" s="79"/>
      <c r="AA1164" s="85" t="s">
        <v>6247</v>
      </c>
      <c r="AB1164" s="79"/>
      <c r="AC1164" s="79" t="b">
        <v>0</v>
      </c>
      <c r="AD1164" s="79">
        <v>6</v>
      </c>
      <c r="AE1164" s="85" t="s">
        <v>6296</v>
      </c>
      <c r="AF1164" s="79" t="b">
        <v>1</v>
      </c>
      <c r="AG1164" s="79" t="s">
        <v>6304</v>
      </c>
      <c r="AH1164" s="79"/>
      <c r="AI1164" s="85" t="s">
        <v>6327</v>
      </c>
      <c r="AJ1164" s="79" t="b">
        <v>0</v>
      </c>
      <c r="AK1164" s="79">
        <v>6</v>
      </c>
      <c r="AL1164" s="85" t="s">
        <v>6296</v>
      </c>
      <c r="AM1164" s="79" t="s">
        <v>6336</v>
      </c>
      <c r="AN1164" s="79" t="b">
        <v>0</v>
      </c>
      <c r="AO1164" s="85" t="s">
        <v>6247</v>
      </c>
      <c r="AP1164" s="79" t="s">
        <v>6415</v>
      </c>
      <c r="AQ1164" s="79">
        <v>0</v>
      </c>
      <c r="AR1164" s="79">
        <v>0</v>
      </c>
      <c r="AS1164" s="79"/>
      <c r="AT1164" s="79"/>
      <c r="AU1164" s="79"/>
      <c r="AV1164" s="79"/>
      <c r="AW1164" s="79"/>
      <c r="AX1164" s="79"/>
      <c r="AY1164" s="79"/>
      <c r="AZ1164" s="79"/>
      <c r="BA1164">
        <v>1</v>
      </c>
      <c r="BB1164" s="78" t="str">
        <f>REPLACE(INDEX(GroupVertices[Group], MATCH(Edges24[[#This Row],[Vertex 1]],GroupVertices[Vertex],0)),1,1,"")</f>
        <v>6</v>
      </c>
      <c r="BC1164" s="78" t="str">
        <f>REPLACE(INDEX(GroupVertices[Group], MATCH(Edges24[[#This Row],[Vertex 2]],GroupVertices[Vertex],0)),1,1,"")</f>
        <v>6</v>
      </c>
      <c r="BD1164" s="48"/>
      <c r="BE1164" s="49"/>
      <c r="BF1164" s="48"/>
      <c r="BG1164" s="49"/>
      <c r="BH1164" s="48"/>
      <c r="BI1164" s="49"/>
      <c r="BJ1164" s="48"/>
      <c r="BK1164" s="49"/>
      <c r="BL1164" s="48"/>
    </row>
    <row r="1165" spans="1:64" x14ac:dyDescent="0.25">
      <c r="A1165" s="64" t="s">
        <v>740</v>
      </c>
      <c r="B1165" s="64" t="s">
        <v>763</v>
      </c>
      <c r="C1165" s="65"/>
      <c r="D1165" s="66"/>
      <c r="E1165" s="67"/>
      <c r="F1165" s="68"/>
      <c r="G1165" s="65"/>
      <c r="H1165" s="69"/>
      <c r="I1165" s="70"/>
      <c r="J1165" s="70"/>
      <c r="K1165" s="34" t="s">
        <v>66</v>
      </c>
      <c r="L1165" s="77">
        <v>1730</v>
      </c>
      <c r="M1165" s="77"/>
      <c r="N1165" s="72"/>
      <c r="O1165" s="79" t="s">
        <v>999</v>
      </c>
      <c r="P1165" s="81">
        <v>43178.6328125</v>
      </c>
      <c r="Q1165" s="79" t="s">
        <v>1700</v>
      </c>
      <c r="R1165" s="79"/>
      <c r="S1165" s="79"/>
      <c r="T1165" s="79"/>
      <c r="U1165" s="79"/>
      <c r="V1165" s="83" t="s">
        <v>3854</v>
      </c>
      <c r="W1165" s="81">
        <v>43178.6328125</v>
      </c>
      <c r="X1165" s="83" t="s">
        <v>5040</v>
      </c>
      <c r="Y1165" s="79"/>
      <c r="Z1165" s="79"/>
      <c r="AA1165" s="85" t="s">
        <v>6248</v>
      </c>
      <c r="AB1165" s="79"/>
      <c r="AC1165" s="79" t="b">
        <v>0</v>
      </c>
      <c r="AD1165" s="79">
        <v>0</v>
      </c>
      <c r="AE1165" s="85" t="s">
        <v>6296</v>
      </c>
      <c r="AF1165" s="79" t="b">
        <v>1</v>
      </c>
      <c r="AG1165" s="79" t="s">
        <v>6304</v>
      </c>
      <c r="AH1165" s="79"/>
      <c r="AI1165" s="85" t="s">
        <v>6327</v>
      </c>
      <c r="AJ1165" s="79" t="b">
        <v>0</v>
      </c>
      <c r="AK1165" s="79">
        <v>6</v>
      </c>
      <c r="AL1165" s="85" t="s">
        <v>6247</v>
      </c>
      <c r="AM1165" s="79" t="s">
        <v>6331</v>
      </c>
      <c r="AN1165" s="79" t="b">
        <v>0</v>
      </c>
      <c r="AO1165" s="85" t="s">
        <v>6247</v>
      </c>
      <c r="AP1165" s="79" t="s">
        <v>176</v>
      </c>
      <c r="AQ1165" s="79">
        <v>0</v>
      </c>
      <c r="AR1165" s="79">
        <v>0</v>
      </c>
      <c r="AS1165" s="79"/>
      <c r="AT1165" s="79"/>
      <c r="AU1165" s="79"/>
      <c r="AV1165" s="79"/>
      <c r="AW1165" s="79"/>
      <c r="AX1165" s="79"/>
      <c r="AY1165" s="79"/>
      <c r="AZ1165" s="79"/>
      <c r="BA1165">
        <v>1</v>
      </c>
      <c r="BB1165" s="78" t="str">
        <f>REPLACE(INDEX(GroupVertices[Group], MATCH(Edges24[[#This Row],[Vertex 1]],GroupVertices[Vertex],0)),1,1,"")</f>
        <v>6</v>
      </c>
      <c r="BC1165" s="78" t="str">
        <f>REPLACE(INDEX(GroupVertices[Group], MATCH(Edges24[[#This Row],[Vertex 2]],GroupVertices[Vertex],0)),1,1,"")</f>
        <v>6</v>
      </c>
      <c r="BD1165" s="48"/>
      <c r="BE1165" s="49"/>
      <c r="BF1165" s="48"/>
      <c r="BG1165" s="49"/>
      <c r="BH1165" s="48"/>
      <c r="BI1165" s="49"/>
      <c r="BJ1165" s="48"/>
      <c r="BK1165" s="49"/>
      <c r="BL1165" s="48"/>
    </row>
    <row r="1166" spans="1:64" x14ac:dyDescent="0.25">
      <c r="A1166" s="64" t="s">
        <v>763</v>
      </c>
      <c r="B1166" s="64" t="s">
        <v>740</v>
      </c>
      <c r="C1166" s="65"/>
      <c r="D1166" s="66"/>
      <c r="E1166" s="67"/>
      <c r="F1166" s="68"/>
      <c r="G1166" s="65"/>
      <c r="H1166" s="69"/>
      <c r="I1166" s="70"/>
      <c r="J1166" s="70"/>
      <c r="K1166" s="34" t="s">
        <v>66</v>
      </c>
      <c r="L1166" s="77">
        <v>1731</v>
      </c>
      <c r="M1166" s="77"/>
      <c r="N1166" s="72"/>
      <c r="O1166" s="79" t="s">
        <v>999</v>
      </c>
      <c r="P1166" s="81">
        <v>43167.66710648148</v>
      </c>
      <c r="Q1166" s="79" t="s">
        <v>1119</v>
      </c>
      <c r="R1166" s="83" t="s">
        <v>2063</v>
      </c>
      <c r="S1166" s="79" t="s">
        <v>2508</v>
      </c>
      <c r="T1166" s="79" t="s">
        <v>2724</v>
      </c>
      <c r="U1166" s="79"/>
      <c r="V1166" s="83" t="s">
        <v>3866</v>
      </c>
      <c r="W1166" s="81">
        <v>43167.66710648148</v>
      </c>
      <c r="X1166" s="83" t="s">
        <v>5041</v>
      </c>
      <c r="Y1166" s="79"/>
      <c r="Z1166" s="79"/>
      <c r="AA1166" s="85" t="s">
        <v>6249</v>
      </c>
      <c r="AB1166" s="79"/>
      <c r="AC1166" s="79" t="b">
        <v>0</v>
      </c>
      <c r="AD1166" s="79">
        <v>0</v>
      </c>
      <c r="AE1166" s="85" t="s">
        <v>6296</v>
      </c>
      <c r="AF1166" s="79" t="b">
        <v>0</v>
      </c>
      <c r="AG1166" s="79" t="s">
        <v>6304</v>
      </c>
      <c r="AH1166" s="79"/>
      <c r="AI1166" s="85" t="s">
        <v>6296</v>
      </c>
      <c r="AJ1166" s="79" t="b">
        <v>0</v>
      </c>
      <c r="AK1166" s="79">
        <v>12</v>
      </c>
      <c r="AL1166" s="85" t="s">
        <v>6270</v>
      </c>
      <c r="AM1166" s="79" t="s">
        <v>6331</v>
      </c>
      <c r="AN1166" s="79" t="b">
        <v>0</v>
      </c>
      <c r="AO1166" s="85" t="s">
        <v>6270</v>
      </c>
      <c r="AP1166" s="79" t="s">
        <v>176</v>
      </c>
      <c r="AQ1166" s="79">
        <v>0</v>
      </c>
      <c r="AR1166" s="79">
        <v>0</v>
      </c>
      <c r="AS1166" s="79"/>
      <c r="AT1166" s="79"/>
      <c r="AU1166" s="79"/>
      <c r="AV1166" s="79"/>
      <c r="AW1166" s="79"/>
      <c r="AX1166" s="79"/>
      <c r="AY1166" s="79"/>
      <c r="AZ1166" s="79"/>
      <c r="BA1166">
        <v>11</v>
      </c>
      <c r="BB1166" s="78" t="str">
        <f>REPLACE(INDEX(GroupVertices[Group], MATCH(Edges24[[#This Row],[Vertex 1]],GroupVertices[Vertex],0)),1,1,"")</f>
        <v>6</v>
      </c>
      <c r="BC1166" s="78" t="str">
        <f>REPLACE(INDEX(GroupVertices[Group], MATCH(Edges24[[#This Row],[Vertex 2]],GroupVertices[Vertex],0)),1,1,"")</f>
        <v>6</v>
      </c>
      <c r="BD1166" s="48">
        <v>0</v>
      </c>
      <c r="BE1166" s="49">
        <v>0</v>
      </c>
      <c r="BF1166" s="48">
        <v>0</v>
      </c>
      <c r="BG1166" s="49">
        <v>0</v>
      </c>
      <c r="BH1166" s="48">
        <v>0</v>
      </c>
      <c r="BI1166" s="49">
        <v>0</v>
      </c>
      <c r="BJ1166" s="48">
        <v>16</v>
      </c>
      <c r="BK1166" s="49">
        <v>100</v>
      </c>
      <c r="BL1166" s="48">
        <v>16</v>
      </c>
    </row>
    <row r="1167" spans="1:64" x14ac:dyDescent="0.25">
      <c r="A1167" s="64" t="s">
        <v>763</v>
      </c>
      <c r="B1167" s="64" t="s">
        <v>740</v>
      </c>
      <c r="C1167" s="65"/>
      <c r="D1167" s="66"/>
      <c r="E1167" s="67"/>
      <c r="F1167" s="68"/>
      <c r="G1167" s="65"/>
      <c r="H1167" s="69"/>
      <c r="I1167" s="70"/>
      <c r="J1167" s="70"/>
      <c r="K1167" s="34" t="s">
        <v>66</v>
      </c>
      <c r="L1167" s="77">
        <v>1732</v>
      </c>
      <c r="M1167" s="77"/>
      <c r="N1167" s="72"/>
      <c r="O1167" s="79" t="s">
        <v>999</v>
      </c>
      <c r="P1167" s="81">
        <v>43167.66741898148</v>
      </c>
      <c r="Q1167" s="79" t="s">
        <v>1858</v>
      </c>
      <c r="R1167" s="83" t="s">
        <v>2460</v>
      </c>
      <c r="S1167" s="79" t="s">
        <v>2508</v>
      </c>
      <c r="T1167" s="79" t="s">
        <v>3066</v>
      </c>
      <c r="U1167" s="83" t="s">
        <v>3391</v>
      </c>
      <c r="V1167" s="83" t="s">
        <v>3391</v>
      </c>
      <c r="W1167" s="81">
        <v>43167.66741898148</v>
      </c>
      <c r="X1167" s="83" t="s">
        <v>5042</v>
      </c>
      <c r="Y1167" s="79"/>
      <c r="Z1167" s="79"/>
      <c r="AA1167" s="85" t="s">
        <v>6250</v>
      </c>
      <c r="AB1167" s="79"/>
      <c r="AC1167" s="79" t="b">
        <v>0</v>
      </c>
      <c r="AD1167" s="79">
        <v>0</v>
      </c>
      <c r="AE1167" s="85" t="s">
        <v>6296</v>
      </c>
      <c r="AF1167" s="79" t="b">
        <v>0</v>
      </c>
      <c r="AG1167" s="79" t="s">
        <v>6304</v>
      </c>
      <c r="AH1167" s="79"/>
      <c r="AI1167" s="85" t="s">
        <v>6296</v>
      </c>
      <c r="AJ1167" s="79" t="b">
        <v>0</v>
      </c>
      <c r="AK1167" s="79">
        <v>7</v>
      </c>
      <c r="AL1167" s="85" t="s">
        <v>6265</v>
      </c>
      <c r="AM1167" s="79" t="s">
        <v>6331</v>
      </c>
      <c r="AN1167" s="79" t="b">
        <v>0</v>
      </c>
      <c r="AO1167" s="85" t="s">
        <v>6265</v>
      </c>
      <c r="AP1167" s="79" t="s">
        <v>176</v>
      </c>
      <c r="AQ1167" s="79">
        <v>0</v>
      </c>
      <c r="AR1167" s="79">
        <v>0</v>
      </c>
      <c r="AS1167" s="79"/>
      <c r="AT1167" s="79"/>
      <c r="AU1167" s="79"/>
      <c r="AV1167" s="79"/>
      <c r="AW1167" s="79"/>
      <c r="AX1167" s="79"/>
      <c r="AY1167" s="79"/>
      <c r="AZ1167" s="79"/>
      <c r="BA1167">
        <v>11</v>
      </c>
      <c r="BB1167" s="78" t="str">
        <f>REPLACE(INDEX(GroupVertices[Group], MATCH(Edges24[[#This Row],[Vertex 1]],GroupVertices[Vertex],0)),1,1,"")</f>
        <v>6</v>
      </c>
      <c r="BC1167" s="78" t="str">
        <f>REPLACE(INDEX(GroupVertices[Group], MATCH(Edges24[[#This Row],[Vertex 2]],GroupVertices[Vertex],0)),1,1,"")</f>
        <v>6</v>
      </c>
      <c r="BD1167" s="48">
        <v>0</v>
      </c>
      <c r="BE1167" s="49">
        <v>0</v>
      </c>
      <c r="BF1167" s="48">
        <v>1</v>
      </c>
      <c r="BG1167" s="49">
        <v>9.0909090909090917</v>
      </c>
      <c r="BH1167" s="48">
        <v>0</v>
      </c>
      <c r="BI1167" s="49">
        <v>0</v>
      </c>
      <c r="BJ1167" s="48">
        <v>10</v>
      </c>
      <c r="BK1167" s="49">
        <v>90.909090909090907</v>
      </c>
      <c r="BL1167" s="48">
        <v>11</v>
      </c>
    </row>
    <row r="1168" spans="1:64" x14ac:dyDescent="0.25">
      <c r="A1168" s="64" t="s">
        <v>763</v>
      </c>
      <c r="B1168" s="64" t="s">
        <v>740</v>
      </c>
      <c r="C1168" s="65"/>
      <c r="D1168" s="66"/>
      <c r="E1168" s="67"/>
      <c r="F1168" s="68"/>
      <c r="G1168" s="65"/>
      <c r="H1168" s="69"/>
      <c r="I1168" s="70"/>
      <c r="J1168" s="70"/>
      <c r="K1168" s="34" t="s">
        <v>66</v>
      </c>
      <c r="L1168" s="77">
        <v>1733</v>
      </c>
      <c r="M1168" s="77"/>
      <c r="N1168" s="72"/>
      <c r="O1168" s="79" t="s">
        <v>999</v>
      </c>
      <c r="P1168" s="81">
        <v>43167.667453703703</v>
      </c>
      <c r="Q1168" s="79" t="s">
        <v>1697</v>
      </c>
      <c r="R1168" s="83" t="s">
        <v>2376</v>
      </c>
      <c r="S1168" s="79" t="s">
        <v>2508</v>
      </c>
      <c r="T1168" s="79" t="s">
        <v>3005</v>
      </c>
      <c r="U1168" s="79"/>
      <c r="V1168" s="83" t="s">
        <v>3866</v>
      </c>
      <c r="W1168" s="81">
        <v>43167.667453703703</v>
      </c>
      <c r="X1168" s="83" t="s">
        <v>5043</v>
      </c>
      <c r="Y1168" s="79"/>
      <c r="Z1168" s="79"/>
      <c r="AA1168" s="85" t="s">
        <v>6251</v>
      </c>
      <c r="AB1168" s="79"/>
      <c r="AC1168" s="79" t="b">
        <v>0</v>
      </c>
      <c r="AD1168" s="79">
        <v>0</v>
      </c>
      <c r="AE1168" s="85" t="s">
        <v>6296</v>
      </c>
      <c r="AF1168" s="79" t="b">
        <v>0</v>
      </c>
      <c r="AG1168" s="79" t="s">
        <v>6304</v>
      </c>
      <c r="AH1168" s="79"/>
      <c r="AI1168" s="85" t="s">
        <v>6296</v>
      </c>
      <c r="AJ1168" s="79" t="b">
        <v>0</v>
      </c>
      <c r="AK1168" s="79">
        <v>9</v>
      </c>
      <c r="AL1168" s="85" t="s">
        <v>6266</v>
      </c>
      <c r="AM1168" s="79" t="s">
        <v>6331</v>
      </c>
      <c r="AN1168" s="79" t="b">
        <v>0</v>
      </c>
      <c r="AO1168" s="85" t="s">
        <v>6266</v>
      </c>
      <c r="AP1168" s="79" t="s">
        <v>176</v>
      </c>
      <c r="AQ1168" s="79">
        <v>0</v>
      </c>
      <c r="AR1168" s="79">
        <v>0</v>
      </c>
      <c r="AS1168" s="79"/>
      <c r="AT1168" s="79"/>
      <c r="AU1168" s="79"/>
      <c r="AV1168" s="79"/>
      <c r="AW1168" s="79"/>
      <c r="AX1168" s="79"/>
      <c r="AY1168" s="79"/>
      <c r="AZ1168" s="79"/>
      <c r="BA1168">
        <v>11</v>
      </c>
      <c r="BB1168" s="78" t="str">
        <f>REPLACE(INDEX(GroupVertices[Group], MATCH(Edges24[[#This Row],[Vertex 1]],GroupVertices[Vertex],0)),1,1,"")</f>
        <v>6</v>
      </c>
      <c r="BC1168" s="78" t="str">
        <f>REPLACE(INDEX(GroupVertices[Group], MATCH(Edges24[[#This Row],[Vertex 2]],GroupVertices[Vertex],0)),1,1,"")</f>
        <v>6</v>
      </c>
      <c r="BD1168" s="48">
        <v>1</v>
      </c>
      <c r="BE1168" s="49">
        <v>6.25</v>
      </c>
      <c r="BF1168" s="48">
        <v>0</v>
      </c>
      <c r="BG1168" s="49">
        <v>0</v>
      </c>
      <c r="BH1168" s="48">
        <v>0</v>
      </c>
      <c r="BI1168" s="49">
        <v>0</v>
      </c>
      <c r="BJ1168" s="48">
        <v>15</v>
      </c>
      <c r="BK1168" s="49">
        <v>93.75</v>
      </c>
      <c r="BL1168" s="48">
        <v>16</v>
      </c>
    </row>
    <row r="1169" spans="1:64" x14ac:dyDescent="0.25">
      <c r="A1169" s="64" t="s">
        <v>763</v>
      </c>
      <c r="B1169" s="64" t="s">
        <v>740</v>
      </c>
      <c r="C1169" s="65"/>
      <c r="D1169" s="66"/>
      <c r="E1169" s="67"/>
      <c r="F1169" s="68"/>
      <c r="G1169" s="65"/>
      <c r="H1169" s="69"/>
      <c r="I1169" s="70"/>
      <c r="J1169" s="70"/>
      <c r="K1169" s="34" t="s">
        <v>66</v>
      </c>
      <c r="L1169" s="77">
        <v>1734</v>
      </c>
      <c r="M1169" s="77"/>
      <c r="N1169" s="72"/>
      <c r="O1169" s="79" t="s">
        <v>999</v>
      </c>
      <c r="P1169" s="81">
        <v>43167.667557870373</v>
      </c>
      <c r="Q1169" s="79" t="s">
        <v>1695</v>
      </c>
      <c r="R1169" s="83" t="s">
        <v>2375</v>
      </c>
      <c r="S1169" s="79" t="s">
        <v>2508</v>
      </c>
      <c r="T1169" s="79" t="s">
        <v>3003</v>
      </c>
      <c r="U1169" s="79"/>
      <c r="V1169" s="83" t="s">
        <v>3866</v>
      </c>
      <c r="W1169" s="81">
        <v>43167.667557870373</v>
      </c>
      <c r="X1169" s="83" t="s">
        <v>5044</v>
      </c>
      <c r="Y1169" s="79"/>
      <c r="Z1169" s="79"/>
      <c r="AA1169" s="85" t="s">
        <v>6252</v>
      </c>
      <c r="AB1169" s="79"/>
      <c r="AC1169" s="79" t="b">
        <v>0</v>
      </c>
      <c r="AD1169" s="79">
        <v>0</v>
      </c>
      <c r="AE1169" s="85" t="s">
        <v>6296</v>
      </c>
      <c r="AF1169" s="79" t="b">
        <v>0</v>
      </c>
      <c r="AG1169" s="79" t="s">
        <v>6304</v>
      </c>
      <c r="AH1169" s="79"/>
      <c r="AI1169" s="85" t="s">
        <v>6296</v>
      </c>
      <c r="AJ1169" s="79" t="b">
        <v>0</v>
      </c>
      <c r="AK1169" s="79">
        <v>7</v>
      </c>
      <c r="AL1169" s="85" t="s">
        <v>6267</v>
      </c>
      <c r="AM1169" s="79" t="s">
        <v>6331</v>
      </c>
      <c r="AN1169" s="79" t="b">
        <v>0</v>
      </c>
      <c r="AO1169" s="85" t="s">
        <v>6267</v>
      </c>
      <c r="AP1169" s="79" t="s">
        <v>176</v>
      </c>
      <c r="AQ1169" s="79">
        <v>0</v>
      </c>
      <c r="AR1169" s="79">
        <v>0</v>
      </c>
      <c r="AS1169" s="79"/>
      <c r="AT1169" s="79"/>
      <c r="AU1169" s="79"/>
      <c r="AV1169" s="79"/>
      <c r="AW1169" s="79"/>
      <c r="AX1169" s="79"/>
      <c r="AY1169" s="79"/>
      <c r="AZ1169" s="79"/>
      <c r="BA1169">
        <v>11</v>
      </c>
      <c r="BB1169" s="78" t="str">
        <f>REPLACE(INDEX(GroupVertices[Group], MATCH(Edges24[[#This Row],[Vertex 1]],GroupVertices[Vertex],0)),1,1,"")</f>
        <v>6</v>
      </c>
      <c r="BC1169" s="78" t="str">
        <f>REPLACE(INDEX(GroupVertices[Group], MATCH(Edges24[[#This Row],[Vertex 2]],GroupVertices[Vertex],0)),1,1,"")</f>
        <v>6</v>
      </c>
      <c r="BD1169" s="48">
        <v>0</v>
      </c>
      <c r="BE1169" s="49">
        <v>0</v>
      </c>
      <c r="BF1169" s="48">
        <v>0</v>
      </c>
      <c r="BG1169" s="49">
        <v>0</v>
      </c>
      <c r="BH1169" s="48">
        <v>0</v>
      </c>
      <c r="BI1169" s="49">
        <v>0</v>
      </c>
      <c r="BJ1169" s="48">
        <v>14</v>
      </c>
      <c r="BK1169" s="49">
        <v>100</v>
      </c>
      <c r="BL1169" s="48">
        <v>14</v>
      </c>
    </row>
    <row r="1170" spans="1:64" x14ac:dyDescent="0.25">
      <c r="A1170" s="64" t="s">
        <v>763</v>
      </c>
      <c r="B1170" s="64" t="s">
        <v>740</v>
      </c>
      <c r="C1170" s="65"/>
      <c r="D1170" s="66"/>
      <c r="E1170" s="67"/>
      <c r="F1170" s="68"/>
      <c r="G1170" s="65"/>
      <c r="H1170" s="69"/>
      <c r="I1170" s="70"/>
      <c r="J1170" s="70"/>
      <c r="K1170" s="34" t="s">
        <v>66</v>
      </c>
      <c r="L1170" s="77">
        <v>1735</v>
      </c>
      <c r="M1170" s="77"/>
      <c r="N1170" s="72"/>
      <c r="O1170" s="79" t="s">
        <v>999</v>
      </c>
      <c r="P1170" s="81">
        <v>43171.684027777781</v>
      </c>
      <c r="Q1170" s="79" t="s">
        <v>1244</v>
      </c>
      <c r="R1170" s="83" t="s">
        <v>2133</v>
      </c>
      <c r="S1170" s="79" t="s">
        <v>2508</v>
      </c>
      <c r="T1170" s="79" t="s">
        <v>2783</v>
      </c>
      <c r="U1170" s="79"/>
      <c r="V1170" s="83" t="s">
        <v>3866</v>
      </c>
      <c r="W1170" s="81">
        <v>43171.684027777781</v>
      </c>
      <c r="X1170" s="83" t="s">
        <v>5045</v>
      </c>
      <c r="Y1170" s="79"/>
      <c r="Z1170" s="79"/>
      <c r="AA1170" s="85" t="s">
        <v>6253</v>
      </c>
      <c r="AB1170" s="79"/>
      <c r="AC1170" s="79" t="b">
        <v>0</v>
      </c>
      <c r="AD1170" s="79">
        <v>0</v>
      </c>
      <c r="AE1170" s="85" t="s">
        <v>6296</v>
      </c>
      <c r="AF1170" s="79" t="b">
        <v>0</v>
      </c>
      <c r="AG1170" s="79" t="s">
        <v>6311</v>
      </c>
      <c r="AH1170" s="79"/>
      <c r="AI1170" s="85" t="s">
        <v>6296</v>
      </c>
      <c r="AJ1170" s="79" t="b">
        <v>0</v>
      </c>
      <c r="AK1170" s="79">
        <v>12</v>
      </c>
      <c r="AL1170" s="85" t="s">
        <v>6281</v>
      </c>
      <c r="AM1170" s="79" t="s">
        <v>6331</v>
      </c>
      <c r="AN1170" s="79" t="b">
        <v>0</v>
      </c>
      <c r="AO1170" s="85" t="s">
        <v>6281</v>
      </c>
      <c r="AP1170" s="79" t="s">
        <v>176</v>
      </c>
      <c r="AQ1170" s="79">
        <v>0</v>
      </c>
      <c r="AR1170" s="79">
        <v>0</v>
      </c>
      <c r="AS1170" s="79"/>
      <c r="AT1170" s="79"/>
      <c r="AU1170" s="79"/>
      <c r="AV1170" s="79"/>
      <c r="AW1170" s="79"/>
      <c r="AX1170" s="79"/>
      <c r="AY1170" s="79"/>
      <c r="AZ1170" s="79"/>
      <c r="BA1170">
        <v>11</v>
      </c>
      <c r="BB1170" s="78" t="str">
        <f>REPLACE(INDEX(GroupVertices[Group], MATCH(Edges24[[#This Row],[Vertex 1]],GroupVertices[Vertex],0)),1,1,"")</f>
        <v>6</v>
      </c>
      <c r="BC1170" s="78" t="str">
        <f>REPLACE(INDEX(GroupVertices[Group], MATCH(Edges24[[#This Row],[Vertex 2]],GroupVertices[Vertex],0)),1,1,"")</f>
        <v>6</v>
      </c>
      <c r="BD1170" s="48">
        <v>1</v>
      </c>
      <c r="BE1170" s="49">
        <v>9.0909090909090917</v>
      </c>
      <c r="BF1170" s="48">
        <v>0</v>
      </c>
      <c r="BG1170" s="49">
        <v>0</v>
      </c>
      <c r="BH1170" s="48">
        <v>0</v>
      </c>
      <c r="BI1170" s="49">
        <v>0</v>
      </c>
      <c r="BJ1170" s="48">
        <v>10</v>
      </c>
      <c r="BK1170" s="49">
        <v>90.909090909090907</v>
      </c>
      <c r="BL1170" s="48">
        <v>11</v>
      </c>
    </row>
    <row r="1171" spans="1:64" x14ac:dyDescent="0.25">
      <c r="A1171" s="64" t="s">
        <v>763</v>
      </c>
      <c r="B1171" s="64" t="s">
        <v>740</v>
      </c>
      <c r="C1171" s="65"/>
      <c r="D1171" s="66"/>
      <c r="E1171" s="67"/>
      <c r="F1171" s="68"/>
      <c r="G1171" s="65"/>
      <c r="H1171" s="69"/>
      <c r="I1171" s="70"/>
      <c r="J1171" s="70"/>
      <c r="K1171" s="34" t="s">
        <v>66</v>
      </c>
      <c r="L1171" s="77">
        <v>1736</v>
      </c>
      <c r="M1171" s="77"/>
      <c r="N1171" s="72"/>
      <c r="O1171" s="79" t="s">
        <v>999</v>
      </c>
      <c r="P1171" s="81">
        <v>43171.684120370373</v>
      </c>
      <c r="Q1171" s="79" t="s">
        <v>1316</v>
      </c>
      <c r="R1171" s="83" t="s">
        <v>2180</v>
      </c>
      <c r="S1171" s="79" t="s">
        <v>2508</v>
      </c>
      <c r="T1171" s="79" t="s">
        <v>2821</v>
      </c>
      <c r="U1171" s="79"/>
      <c r="V1171" s="83" t="s">
        <v>3866</v>
      </c>
      <c r="W1171" s="81">
        <v>43171.684120370373</v>
      </c>
      <c r="X1171" s="83" t="s">
        <v>5046</v>
      </c>
      <c r="Y1171" s="79"/>
      <c r="Z1171" s="79"/>
      <c r="AA1171" s="85" t="s">
        <v>6254</v>
      </c>
      <c r="AB1171" s="79"/>
      <c r="AC1171" s="79" t="b">
        <v>0</v>
      </c>
      <c r="AD1171" s="79">
        <v>0</v>
      </c>
      <c r="AE1171" s="85" t="s">
        <v>6296</v>
      </c>
      <c r="AF1171" s="79" t="b">
        <v>0</v>
      </c>
      <c r="AG1171" s="79" t="s">
        <v>6304</v>
      </c>
      <c r="AH1171" s="79"/>
      <c r="AI1171" s="85" t="s">
        <v>6296</v>
      </c>
      <c r="AJ1171" s="79" t="b">
        <v>0</v>
      </c>
      <c r="AK1171" s="79">
        <v>6</v>
      </c>
      <c r="AL1171" s="85" t="s">
        <v>6282</v>
      </c>
      <c r="AM1171" s="79" t="s">
        <v>6331</v>
      </c>
      <c r="AN1171" s="79" t="b">
        <v>0</v>
      </c>
      <c r="AO1171" s="85" t="s">
        <v>6282</v>
      </c>
      <c r="AP1171" s="79" t="s">
        <v>176</v>
      </c>
      <c r="AQ1171" s="79">
        <v>0</v>
      </c>
      <c r="AR1171" s="79">
        <v>0</v>
      </c>
      <c r="AS1171" s="79"/>
      <c r="AT1171" s="79"/>
      <c r="AU1171" s="79"/>
      <c r="AV1171" s="79"/>
      <c r="AW1171" s="79"/>
      <c r="AX1171" s="79"/>
      <c r="AY1171" s="79"/>
      <c r="AZ1171" s="79"/>
      <c r="BA1171">
        <v>11</v>
      </c>
      <c r="BB1171" s="78" t="str">
        <f>REPLACE(INDEX(GroupVertices[Group], MATCH(Edges24[[#This Row],[Vertex 1]],GroupVertices[Vertex],0)),1,1,"")</f>
        <v>6</v>
      </c>
      <c r="BC1171" s="78" t="str">
        <f>REPLACE(INDEX(GroupVertices[Group], MATCH(Edges24[[#This Row],[Vertex 2]],GroupVertices[Vertex],0)),1,1,"")</f>
        <v>6</v>
      </c>
      <c r="BD1171" s="48">
        <v>2</v>
      </c>
      <c r="BE1171" s="49">
        <v>14.285714285714286</v>
      </c>
      <c r="BF1171" s="48">
        <v>1</v>
      </c>
      <c r="BG1171" s="49">
        <v>7.1428571428571432</v>
      </c>
      <c r="BH1171" s="48">
        <v>0</v>
      </c>
      <c r="BI1171" s="49">
        <v>0</v>
      </c>
      <c r="BJ1171" s="48">
        <v>11</v>
      </c>
      <c r="BK1171" s="49">
        <v>78.571428571428569</v>
      </c>
      <c r="BL1171" s="48">
        <v>14</v>
      </c>
    </row>
    <row r="1172" spans="1:64" x14ac:dyDescent="0.25">
      <c r="A1172" s="64" t="s">
        <v>763</v>
      </c>
      <c r="B1172" s="64" t="s">
        <v>740</v>
      </c>
      <c r="C1172" s="65"/>
      <c r="D1172" s="66"/>
      <c r="E1172" s="67"/>
      <c r="F1172" s="68"/>
      <c r="G1172" s="65"/>
      <c r="H1172" s="69"/>
      <c r="I1172" s="70"/>
      <c r="J1172" s="70"/>
      <c r="K1172" s="34" t="s">
        <v>66</v>
      </c>
      <c r="L1172" s="77">
        <v>1738</v>
      </c>
      <c r="M1172" s="77"/>
      <c r="N1172" s="72"/>
      <c r="O1172" s="79" t="s">
        <v>999</v>
      </c>
      <c r="P1172" s="81">
        <v>43178.637812499997</v>
      </c>
      <c r="Q1172" s="79" t="s">
        <v>1316</v>
      </c>
      <c r="R1172" s="83" t="s">
        <v>2180</v>
      </c>
      <c r="S1172" s="79" t="s">
        <v>2508</v>
      </c>
      <c r="T1172" s="79" t="s">
        <v>2821</v>
      </c>
      <c r="U1172" s="79"/>
      <c r="V1172" s="83" t="s">
        <v>3866</v>
      </c>
      <c r="W1172" s="81">
        <v>43178.637812499997</v>
      </c>
      <c r="X1172" s="83" t="s">
        <v>5047</v>
      </c>
      <c r="Y1172" s="79"/>
      <c r="Z1172" s="79"/>
      <c r="AA1172" s="85" t="s">
        <v>6255</v>
      </c>
      <c r="AB1172" s="79"/>
      <c r="AC1172" s="79" t="b">
        <v>0</v>
      </c>
      <c r="AD1172" s="79">
        <v>0</v>
      </c>
      <c r="AE1172" s="85" t="s">
        <v>6296</v>
      </c>
      <c r="AF1172" s="79" t="b">
        <v>0</v>
      </c>
      <c r="AG1172" s="79" t="s">
        <v>6304</v>
      </c>
      <c r="AH1172" s="79"/>
      <c r="AI1172" s="85" t="s">
        <v>6296</v>
      </c>
      <c r="AJ1172" s="79" t="b">
        <v>0</v>
      </c>
      <c r="AK1172" s="79">
        <v>9</v>
      </c>
      <c r="AL1172" s="85" t="s">
        <v>6284</v>
      </c>
      <c r="AM1172" s="79" t="s">
        <v>6331</v>
      </c>
      <c r="AN1172" s="79" t="b">
        <v>0</v>
      </c>
      <c r="AO1172" s="85" t="s">
        <v>6284</v>
      </c>
      <c r="AP1172" s="79" t="s">
        <v>176</v>
      </c>
      <c r="AQ1172" s="79">
        <v>0</v>
      </c>
      <c r="AR1172" s="79">
        <v>0</v>
      </c>
      <c r="AS1172" s="79"/>
      <c r="AT1172" s="79"/>
      <c r="AU1172" s="79"/>
      <c r="AV1172" s="79"/>
      <c r="AW1172" s="79"/>
      <c r="AX1172" s="79"/>
      <c r="AY1172" s="79"/>
      <c r="AZ1172" s="79"/>
      <c r="BA1172">
        <v>11</v>
      </c>
      <c r="BB1172" s="78" t="str">
        <f>REPLACE(INDEX(GroupVertices[Group], MATCH(Edges24[[#This Row],[Vertex 1]],GroupVertices[Vertex],0)),1,1,"")</f>
        <v>6</v>
      </c>
      <c r="BC1172" s="78" t="str">
        <f>REPLACE(INDEX(GroupVertices[Group], MATCH(Edges24[[#This Row],[Vertex 2]],GroupVertices[Vertex],0)),1,1,"")</f>
        <v>6</v>
      </c>
      <c r="BD1172" s="48">
        <v>2</v>
      </c>
      <c r="BE1172" s="49">
        <v>14.285714285714286</v>
      </c>
      <c r="BF1172" s="48">
        <v>1</v>
      </c>
      <c r="BG1172" s="49">
        <v>7.1428571428571432</v>
      </c>
      <c r="BH1172" s="48">
        <v>0</v>
      </c>
      <c r="BI1172" s="49">
        <v>0</v>
      </c>
      <c r="BJ1172" s="48">
        <v>11</v>
      </c>
      <c r="BK1172" s="49">
        <v>78.571428571428569</v>
      </c>
      <c r="BL1172" s="48">
        <v>14</v>
      </c>
    </row>
    <row r="1173" spans="1:64" x14ac:dyDescent="0.25">
      <c r="A1173" s="64" t="s">
        <v>763</v>
      </c>
      <c r="B1173" s="64" t="s">
        <v>740</v>
      </c>
      <c r="C1173" s="65"/>
      <c r="D1173" s="66"/>
      <c r="E1173" s="67"/>
      <c r="F1173" s="68"/>
      <c r="G1173" s="65"/>
      <c r="H1173" s="69"/>
      <c r="I1173" s="70"/>
      <c r="J1173" s="70"/>
      <c r="K1173" s="34" t="s">
        <v>66</v>
      </c>
      <c r="L1173" s="77">
        <v>1739</v>
      </c>
      <c r="M1173" s="77"/>
      <c r="N1173" s="72"/>
      <c r="O1173" s="79" t="s">
        <v>999</v>
      </c>
      <c r="P1173" s="81">
        <v>43178.637881944444</v>
      </c>
      <c r="Q1173" s="79" t="s">
        <v>1119</v>
      </c>
      <c r="R1173" s="83" t="s">
        <v>2063</v>
      </c>
      <c r="S1173" s="79" t="s">
        <v>2508</v>
      </c>
      <c r="T1173" s="79" t="s">
        <v>2724</v>
      </c>
      <c r="U1173" s="79"/>
      <c r="V1173" s="83" t="s">
        <v>3866</v>
      </c>
      <c r="W1173" s="81">
        <v>43178.637881944444</v>
      </c>
      <c r="X1173" s="83" t="s">
        <v>5048</v>
      </c>
      <c r="Y1173" s="79"/>
      <c r="Z1173" s="79"/>
      <c r="AA1173" s="85" t="s">
        <v>6256</v>
      </c>
      <c r="AB1173" s="79"/>
      <c r="AC1173" s="79" t="b">
        <v>0</v>
      </c>
      <c r="AD1173" s="79">
        <v>0</v>
      </c>
      <c r="AE1173" s="85" t="s">
        <v>6296</v>
      </c>
      <c r="AF1173" s="79" t="b">
        <v>0</v>
      </c>
      <c r="AG1173" s="79" t="s">
        <v>6304</v>
      </c>
      <c r="AH1173" s="79"/>
      <c r="AI1173" s="85" t="s">
        <v>6296</v>
      </c>
      <c r="AJ1173" s="79" t="b">
        <v>0</v>
      </c>
      <c r="AK1173" s="79">
        <v>27</v>
      </c>
      <c r="AL1173" s="85" t="s">
        <v>6285</v>
      </c>
      <c r="AM1173" s="79" t="s">
        <v>6331</v>
      </c>
      <c r="AN1173" s="79" t="b">
        <v>0</v>
      </c>
      <c r="AO1173" s="85" t="s">
        <v>6285</v>
      </c>
      <c r="AP1173" s="79" t="s">
        <v>176</v>
      </c>
      <c r="AQ1173" s="79">
        <v>0</v>
      </c>
      <c r="AR1173" s="79">
        <v>0</v>
      </c>
      <c r="AS1173" s="79"/>
      <c r="AT1173" s="79"/>
      <c r="AU1173" s="79"/>
      <c r="AV1173" s="79"/>
      <c r="AW1173" s="79"/>
      <c r="AX1173" s="79"/>
      <c r="AY1173" s="79"/>
      <c r="AZ1173" s="79"/>
      <c r="BA1173">
        <v>11</v>
      </c>
      <c r="BB1173" s="78" t="str">
        <f>REPLACE(INDEX(GroupVertices[Group], MATCH(Edges24[[#This Row],[Vertex 1]],GroupVertices[Vertex],0)),1,1,"")</f>
        <v>6</v>
      </c>
      <c r="BC1173" s="78" t="str">
        <f>REPLACE(INDEX(GroupVertices[Group], MATCH(Edges24[[#This Row],[Vertex 2]],GroupVertices[Vertex],0)),1,1,"")</f>
        <v>6</v>
      </c>
      <c r="BD1173" s="48">
        <v>0</v>
      </c>
      <c r="BE1173" s="49">
        <v>0</v>
      </c>
      <c r="BF1173" s="48">
        <v>0</v>
      </c>
      <c r="BG1173" s="49">
        <v>0</v>
      </c>
      <c r="BH1173" s="48">
        <v>0</v>
      </c>
      <c r="BI1173" s="49">
        <v>0</v>
      </c>
      <c r="BJ1173" s="48">
        <v>16</v>
      </c>
      <c r="BK1173" s="49">
        <v>100</v>
      </c>
      <c r="BL1173" s="48">
        <v>16</v>
      </c>
    </row>
    <row r="1174" spans="1:64" x14ac:dyDescent="0.25">
      <c r="A1174" s="64" t="s">
        <v>763</v>
      </c>
      <c r="B1174" s="64" t="s">
        <v>740</v>
      </c>
      <c r="C1174" s="65"/>
      <c r="D1174" s="66"/>
      <c r="E1174" s="67"/>
      <c r="F1174" s="68"/>
      <c r="G1174" s="65"/>
      <c r="H1174" s="69"/>
      <c r="I1174" s="70"/>
      <c r="J1174" s="70"/>
      <c r="K1174" s="34" t="s">
        <v>66</v>
      </c>
      <c r="L1174" s="77">
        <v>1740</v>
      </c>
      <c r="M1174" s="77"/>
      <c r="N1174" s="72"/>
      <c r="O1174" s="79" t="s">
        <v>999</v>
      </c>
      <c r="P1174" s="81">
        <v>43178.637974537036</v>
      </c>
      <c r="Q1174" s="79" t="s">
        <v>1701</v>
      </c>
      <c r="R1174" s="83" t="s">
        <v>2379</v>
      </c>
      <c r="S1174" s="79" t="s">
        <v>2508</v>
      </c>
      <c r="T1174" s="79" t="s">
        <v>3007</v>
      </c>
      <c r="U1174" s="83" t="s">
        <v>3367</v>
      </c>
      <c r="V1174" s="83" t="s">
        <v>3367</v>
      </c>
      <c r="W1174" s="81">
        <v>43178.637974537036</v>
      </c>
      <c r="X1174" s="83" t="s">
        <v>5049</v>
      </c>
      <c r="Y1174" s="79"/>
      <c r="Z1174" s="79"/>
      <c r="AA1174" s="85" t="s">
        <v>6257</v>
      </c>
      <c r="AB1174" s="79"/>
      <c r="AC1174" s="79" t="b">
        <v>0</v>
      </c>
      <c r="AD1174" s="79">
        <v>0</v>
      </c>
      <c r="AE1174" s="85" t="s">
        <v>6296</v>
      </c>
      <c r="AF1174" s="79" t="b">
        <v>0</v>
      </c>
      <c r="AG1174" s="79" t="s">
        <v>6304</v>
      </c>
      <c r="AH1174" s="79"/>
      <c r="AI1174" s="85" t="s">
        <v>6296</v>
      </c>
      <c r="AJ1174" s="79" t="b">
        <v>0</v>
      </c>
      <c r="AK1174" s="79">
        <v>23</v>
      </c>
      <c r="AL1174" s="85" t="s">
        <v>6286</v>
      </c>
      <c r="AM1174" s="79" t="s">
        <v>6331</v>
      </c>
      <c r="AN1174" s="79" t="b">
        <v>0</v>
      </c>
      <c r="AO1174" s="85" t="s">
        <v>6286</v>
      </c>
      <c r="AP1174" s="79" t="s">
        <v>176</v>
      </c>
      <c r="AQ1174" s="79">
        <v>0</v>
      </c>
      <c r="AR1174" s="79">
        <v>0</v>
      </c>
      <c r="AS1174" s="79"/>
      <c r="AT1174" s="79"/>
      <c r="AU1174" s="79"/>
      <c r="AV1174" s="79"/>
      <c r="AW1174" s="79"/>
      <c r="AX1174" s="79"/>
      <c r="AY1174" s="79"/>
      <c r="AZ1174" s="79"/>
      <c r="BA1174">
        <v>11</v>
      </c>
      <c r="BB1174" s="78" t="str">
        <f>REPLACE(INDEX(GroupVertices[Group], MATCH(Edges24[[#This Row],[Vertex 1]],GroupVertices[Vertex],0)),1,1,"")</f>
        <v>6</v>
      </c>
      <c r="BC1174" s="78" t="str">
        <f>REPLACE(INDEX(GroupVertices[Group], MATCH(Edges24[[#This Row],[Vertex 2]],GroupVertices[Vertex],0)),1,1,"")</f>
        <v>6</v>
      </c>
      <c r="BD1174" s="48">
        <v>0</v>
      </c>
      <c r="BE1174" s="49">
        <v>0</v>
      </c>
      <c r="BF1174" s="48">
        <v>0</v>
      </c>
      <c r="BG1174" s="49">
        <v>0</v>
      </c>
      <c r="BH1174" s="48">
        <v>0</v>
      </c>
      <c r="BI1174" s="49">
        <v>0</v>
      </c>
      <c r="BJ1174" s="48">
        <v>12</v>
      </c>
      <c r="BK1174" s="49">
        <v>100</v>
      </c>
      <c r="BL1174" s="48">
        <v>12</v>
      </c>
    </row>
    <row r="1175" spans="1:64" x14ac:dyDescent="0.25">
      <c r="A1175" s="64" t="s">
        <v>763</v>
      </c>
      <c r="B1175" s="64" t="s">
        <v>740</v>
      </c>
      <c r="C1175" s="65"/>
      <c r="D1175" s="66"/>
      <c r="E1175" s="67"/>
      <c r="F1175" s="68"/>
      <c r="G1175" s="65"/>
      <c r="H1175" s="69"/>
      <c r="I1175" s="70"/>
      <c r="J1175" s="70"/>
      <c r="K1175" s="34" t="s">
        <v>66</v>
      </c>
      <c r="L1175" s="77">
        <v>1741</v>
      </c>
      <c r="M1175" s="77"/>
      <c r="N1175" s="72"/>
      <c r="O1175" s="79" t="s">
        <v>999</v>
      </c>
      <c r="P1175" s="81">
        <v>43178.638368055559</v>
      </c>
      <c r="Q1175" s="79" t="s">
        <v>1700</v>
      </c>
      <c r="R1175" s="79"/>
      <c r="S1175" s="79"/>
      <c r="T1175" s="79"/>
      <c r="U1175" s="79"/>
      <c r="V1175" s="83" t="s">
        <v>3866</v>
      </c>
      <c r="W1175" s="81">
        <v>43178.638368055559</v>
      </c>
      <c r="X1175" s="83" t="s">
        <v>5050</v>
      </c>
      <c r="Y1175" s="79"/>
      <c r="Z1175" s="79"/>
      <c r="AA1175" s="85" t="s">
        <v>6258</v>
      </c>
      <c r="AB1175" s="79"/>
      <c r="AC1175" s="79" t="b">
        <v>0</v>
      </c>
      <c r="AD1175" s="79">
        <v>0</v>
      </c>
      <c r="AE1175" s="85" t="s">
        <v>6296</v>
      </c>
      <c r="AF1175" s="79" t="b">
        <v>1</v>
      </c>
      <c r="AG1175" s="79" t="s">
        <v>6304</v>
      </c>
      <c r="AH1175" s="79"/>
      <c r="AI1175" s="85" t="s">
        <v>6327</v>
      </c>
      <c r="AJ1175" s="79" t="b">
        <v>0</v>
      </c>
      <c r="AK1175" s="79">
        <v>6</v>
      </c>
      <c r="AL1175" s="85" t="s">
        <v>6247</v>
      </c>
      <c r="AM1175" s="79" t="s">
        <v>6331</v>
      </c>
      <c r="AN1175" s="79" t="b">
        <v>0</v>
      </c>
      <c r="AO1175" s="85" t="s">
        <v>6247</v>
      </c>
      <c r="AP1175" s="79" t="s">
        <v>176</v>
      </c>
      <c r="AQ1175" s="79">
        <v>0</v>
      </c>
      <c r="AR1175" s="79">
        <v>0</v>
      </c>
      <c r="AS1175" s="79"/>
      <c r="AT1175" s="79"/>
      <c r="AU1175" s="79"/>
      <c r="AV1175" s="79"/>
      <c r="AW1175" s="79"/>
      <c r="AX1175" s="79"/>
      <c r="AY1175" s="79"/>
      <c r="AZ1175" s="79"/>
      <c r="BA1175">
        <v>11</v>
      </c>
      <c r="BB1175" s="78" t="str">
        <f>REPLACE(INDEX(GroupVertices[Group], MATCH(Edges24[[#This Row],[Vertex 1]],GroupVertices[Vertex],0)),1,1,"")</f>
        <v>6</v>
      </c>
      <c r="BC1175" s="78" t="str">
        <f>REPLACE(INDEX(GroupVertices[Group], MATCH(Edges24[[#This Row],[Vertex 2]],GroupVertices[Vertex],0)),1,1,"")</f>
        <v>6</v>
      </c>
      <c r="BD1175" s="48"/>
      <c r="BE1175" s="49"/>
      <c r="BF1175" s="48"/>
      <c r="BG1175" s="49"/>
      <c r="BH1175" s="48"/>
      <c r="BI1175" s="49"/>
      <c r="BJ1175" s="48"/>
      <c r="BK1175" s="49"/>
      <c r="BL1175" s="48"/>
    </row>
    <row r="1176" spans="1:64" x14ac:dyDescent="0.25">
      <c r="A1176" s="64" t="s">
        <v>775</v>
      </c>
      <c r="B1176" s="64" t="s">
        <v>763</v>
      </c>
      <c r="C1176" s="65"/>
      <c r="D1176" s="66"/>
      <c r="E1176" s="67"/>
      <c r="F1176" s="68"/>
      <c r="G1176" s="65"/>
      <c r="H1176" s="69"/>
      <c r="I1176" s="70"/>
      <c r="J1176" s="70"/>
      <c r="K1176" s="34" t="s">
        <v>65</v>
      </c>
      <c r="L1176" s="77">
        <v>1743</v>
      </c>
      <c r="M1176" s="77"/>
      <c r="N1176" s="72"/>
      <c r="O1176" s="79" t="s">
        <v>999</v>
      </c>
      <c r="P1176" s="81">
        <v>43178.65179398148</v>
      </c>
      <c r="Q1176" s="79" t="s">
        <v>1700</v>
      </c>
      <c r="R1176" s="79"/>
      <c r="S1176" s="79"/>
      <c r="T1176" s="79"/>
      <c r="U1176" s="79"/>
      <c r="V1176" s="83" t="s">
        <v>3877</v>
      </c>
      <c r="W1176" s="81">
        <v>43178.65179398148</v>
      </c>
      <c r="X1176" s="83" t="s">
        <v>5051</v>
      </c>
      <c r="Y1176" s="79"/>
      <c r="Z1176" s="79"/>
      <c r="AA1176" s="85" t="s">
        <v>6259</v>
      </c>
      <c r="AB1176" s="79"/>
      <c r="AC1176" s="79" t="b">
        <v>0</v>
      </c>
      <c r="AD1176" s="79">
        <v>0</v>
      </c>
      <c r="AE1176" s="85" t="s">
        <v>6296</v>
      </c>
      <c r="AF1176" s="79" t="b">
        <v>1</v>
      </c>
      <c r="AG1176" s="79" t="s">
        <v>6304</v>
      </c>
      <c r="AH1176" s="79"/>
      <c r="AI1176" s="85" t="s">
        <v>6327</v>
      </c>
      <c r="AJ1176" s="79" t="b">
        <v>0</v>
      </c>
      <c r="AK1176" s="79">
        <v>6</v>
      </c>
      <c r="AL1176" s="85" t="s">
        <v>6247</v>
      </c>
      <c r="AM1176" s="79" t="s">
        <v>6331</v>
      </c>
      <c r="AN1176" s="79" t="b">
        <v>0</v>
      </c>
      <c r="AO1176" s="85" t="s">
        <v>6247</v>
      </c>
      <c r="AP1176" s="79" t="s">
        <v>176</v>
      </c>
      <c r="AQ1176" s="79">
        <v>0</v>
      </c>
      <c r="AR1176" s="79">
        <v>0</v>
      </c>
      <c r="AS1176" s="79"/>
      <c r="AT1176" s="79"/>
      <c r="AU1176" s="79"/>
      <c r="AV1176" s="79"/>
      <c r="AW1176" s="79"/>
      <c r="AX1176" s="79"/>
      <c r="AY1176" s="79"/>
      <c r="AZ1176" s="79"/>
      <c r="BA1176">
        <v>1</v>
      </c>
      <c r="BB1176" s="78" t="str">
        <f>REPLACE(INDEX(GroupVertices[Group], MATCH(Edges24[[#This Row],[Vertex 1]],GroupVertices[Vertex],0)),1,1,"")</f>
        <v>6</v>
      </c>
      <c r="BC1176" s="78" t="str">
        <f>REPLACE(INDEX(GroupVertices[Group], MATCH(Edges24[[#This Row],[Vertex 2]],GroupVertices[Vertex],0)),1,1,"")</f>
        <v>6</v>
      </c>
      <c r="BD1176" s="48"/>
      <c r="BE1176" s="49"/>
      <c r="BF1176" s="48"/>
      <c r="BG1176" s="49"/>
      <c r="BH1176" s="48"/>
      <c r="BI1176" s="49"/>
      <c r="BJ1176" s="48"/>
      <c r="BK1176" s="49"/>
      <c r="BL1176" s="48"/>
    </row>
    <row r="1177" spans="1:64" x14ac:dyDescent="0.25">
      <c r="A1177" s="64" t="s">
        <v>740</v>
      </c>
      <c r="B1177" s="64" t="s">
        <v>740</v>
      </c>
      <c r="C1177" s="65"/>
      <c r="D1177" s="66"/>
      <c r="E1177" s="67"/>
      <c r="F1177" s="68"/>
      <c r="G1177" s="65"/>
      <c r="H1177" s="69"/>
      <c r="I1177" s="70"/>
      <c r="J1177" s="70"/>
      <c r="K1177" s="34" t="s">
        <v>65</v>
      </c>
      <c r="L1177" s="77">
        <v>1747</v>
      </c>
      <c r="M1177" s="77"/>
      <c r="N1177" s="72"/>
      <c r="O1177" s="79" t="s">
        <v>176</v>
      </c>
      <c r="P1177" s="81">
        <v>43165.333599537036</v>
      </c>
      <c r="Q1177" s="79" t="s">
        <v>1968</v>
      </c>
      <c r="R1177" s="83" t="s">
        <v>1996</v>
      </c>
      <c r="S1177" s="79" t="s">
        <v>2508</v>
      </c>
      <c r="T1177" s="79" t="s">
        <v>2658</v>
      </c>
      <c r="U1177" s="83" t="s">
        <v>3475</v>
      </c>
      <c r="V1177" s="83" t="s">
        <v>3475</v>
      </c>
      <c r="W1177" s="81">
        <v>43165.333599537036</v>
      </c>
      <c r="X1177" s="83" t="s">
        <v>5052</v>
      </c>
      <c r="Y1177" s="79"/>
      <c r="Z1177" s="79"/>
      <c r="AA1177" s="85" t="s">
        <v>6260</v>
      </c>
      <c r="AB1177" s="79"/>
      <c r="AC1177" s="79" t="b">
        <v>0</v>
      </c>
      <c r="AD1177" s="79">
        <v>8</v>
      </c>
      <c r="AE1177" s="85" t="s">
        <v>6296</v>
      </c>
      <c r="AF1177" s="79" t="b">
        <v>0</v>
      </c>
      <c r="AG1177" s="79" t="s">
        <v>6304</v>
      </c>
      <c r="AH1177" s="79"/>
      <c r="AI1177" s="85" t="s">
        <v>6296</v>
      </c>
      <c r="AJ1177" s="79" t="b">
        <v>0</v>
      </c>
      <c r="AK1177" s="79">
        <v>7</v>
      </c>
      <c r="AL1177" s="85" t="s">
        <v>6296</v>
      </c>
      <c r="AM1177" s="79" t="s">
        <v>6362</v>
      </c>
      <c r="AN1177" s="79" t="b">
        <v>0</v>
      </c>
      <c r="AO1177" s="85" t="s">
        <v>6260</v>
      </c>
      <c r="AP1177" s="79" t="s">
        <v>6415</v>
      </c>
      <c r="AQ1177" s="79">
        <v>0</v>
      </c>
      <c r="AR1177" s="79">
        <v>0</v>
      </c>
      <c r="AS1177" s="79"/>
      <c r="AT1177" s="79"/>
      <c r="AU1177" s="79"/>
      <c r="AV1177" s="79"/>
      <c r="AW1177" s="79"/>
      <c r="AX1177" s="79"/>
      <c r="AY1177" s="79"/>
      <c r="AZ1177" s="79"/>
      <c r="BA1177">
        <v>31</v>
      </c>
      <c r="BB1177" s="78" t="str">
        <f>REPLACE(INDEX(GroupVertices[Group], MATCH(Edges24[[#This Row],[Vertex 1]],GroupVertices[Vertex],0)),1,1,"")</f>
        <v>6</v>
      </c>
      <c r="BC1177" s="78" t="str">
        <f>REPLACE(INDEX(GroupVertices[Group], MATCH(Edges24[[#This Row],[Vertex 2]],GroupVertices[Vertex],0)),1,1,"")</f>
        <v>6</v>
      </c>
      <c r="BD1177" s="48">
        <v>0</v>
      </c>
      <c r="BE1177" s="49">
        <v>0</v>
      </c>
      <c r="BF1177" s="48">
        <v>0</v>
      </c>
      <c r="BG1177" s="49">
        <v>0</v>
      </c>
      <c r="BH1177" s="48">
        <v>0</v>
      </c>
      <c r="BI1177" s="49">
        <v>0</v>
      </c>
      <c r="BJ1177" s="48">
        <v>11</v>
      </c>
      <c r="BK1177" s="49">
        <v>100</v>
      </c>
      <c r="BL1177" s="48">
        <v>11</v>
      </c>
    </row>
    <row r="1178" spans="1:64" x14ac:dyDescent="0.25">
      <c r="A1178" s="64" t="s">
        <v>740</v>
      </c>
      <c r="B1178" s="64" t="s">
        <v>740</v>
      </c>
      <c r="C1178" s="65"/>
      <c r="D1178" s="66"/>
      <c r="E1178" s="67"/>
      <c r="F1178" s="68"/>
      <c r="G1178" s="65"/>
      <c r="H1178" s="69"/>
      <c r="I1178" s="70"/>
      <c r="J1178" s="70"/>
      <c r="K1178" s="34" t="s">
        <v>65</v>
      </c>
      <c r="L1178" s="77">
        <v>1748</v>
      </c>
      <c r="M1178" s="77"/>
      <c r="N1178" s="72"/>
      <c r="O1178" s="79" t="s">
        <v>176</v>
      </c>
      <c r="P1178" s="81">
        <v>43165.250231481485</v>
      </c>
      <c r="Q1178" s="79" t="s">
        <v>1969</v>
      </c>
      <c r="R1178" s="83" t="s">
        <v>1997</v>
      </c>
      <c r="S1178" s="79" t="s">
        <v>2508</v>
      </c>
      <c r="T1178" s="79" t="s">
        <v>2662</v>
      </c>
      <c r="U1178" s="83" t="s">
        <v>3476</v>
      </c>
      <c r="V1178" s="83" t="s">
        <v>3476</v>
      </c>
      <c r="W1178" s="81">
        <v>43165.250231481485</v>
      </c>
      <c r="X1178" s="83" t="s">
        <v>5053</v>
      </c>
      <c r="Y1178" s="79"/>
      <c r="Z1178" s="79"/>
      <c r="AA1178" s="85" t="s">
        <v>6261</v>
      </c>
      <c r="AB1178" s="79"/>
      <c r="AC1178" s="79" t="b">
        <v>0</v>
      </c>
      <c r="AD1178" s="79">
        <v>13</v>
      </c>
      <c r="AE1178" s="85" t="s">
        <v>6296</v>
      </c>
      <c r="AF1178" s="79" t="b">
        <v>0</v>
      </c>
      <c r="AG1178" s="79" t="s">
        <v>6304</v>
      </c>
      <c r="AH1178" s="79"/>
      <c r="AI1178" s="85" t="s">
        <v>6296</v>
      </c>
      <c r="AJ1178" s="79" t="b">
        <v>0</v>
      </c>
      <c r="AK1178" s="79">
        <v>6</v>
      </c>
      <c r="AL1178" s="85" t="s">
        <v>6296</v>
      </c>
      <c r="AM1178" s="79" t="s">
        <v>6362</v>
      </c>
      <c r="AN1178" s="79" t="b">
        <v>0</v>
      </c>
      <c r="AO1178" s="85" t="s">
        <v>6261</v>
      </c>
      <c r="AP1178" s="79" t="s">
        <v>6415</v>
      </c>
      <c r="AQ1178" s="79">
        <v>0</v>
      </c>
      <c r="AR1178" s="79">
        <v>0</v>
      </c>
      <c r="AS1178" s="79"/>
      <c r="AT1178" s="79"/>
      <c r="AU1178" s="79"/>
      <c r="AV1178" s="79"/>
      <c r="AW1178" s="79"/>
      <c r="AX1178" s="79"/>
      <c r="AY1178" s="79"/>
      <c r="AZ1178" s="79"/>
      <c r="BA1178">
        <v>31</v>
      </c>
      <c r="BB1178" s="78" t="str">
        <f>REPLACE(INDEX(GroupVertices[Group], MATCH(Edges24[[#This Row],[Vertex 1]],GroupVertices[Vertex],0)),1,1,"")</f>
        <v>6</v>
      </c>
      <c r="BC1178" s="78" t="str">
        <f>REPLACE(INDEX(GroupVertices[Group], MATCH(Edges24[[#This Row],[Vertex 2]],GroupVertices[Vertex],0)),1,1,"")</f>
        <v>6</v>
      </c>
      <c r="BD1178" s="48">
        <v>0</v>
      </c>
      <c r="BE1178" s="49">
        <v>0</v>
      </c>
      <c r="BF1178" s="48">
        <v>0</v>
      </c>
      <c r="BG1178" s="49">
        <v>0</v>
      </c>
      <c r="BH1178" s="48">
        <v>0</v>
      </c>
      <c r="BI1178" s="49">
        <v>0</v>
      </c>
      <c r="BJ1178" s="48">
        <v>12</v>
      </c>
      <c r="BK1178" s="49">
        <v>100</v>
      </c>
      <c r="BL1178" s="48">
        <v>12</v>
      </c>
    </row>
    <row r="1179" spans="1:64" x14ac:dyDescent="0.25">
      <c r="A1179" s="64" t="s">
        <v>740</v>
      </c>
      <c r="B1179" s="64" t="s">
        <v>740</v>
      </c>
      <c r="C1179" s="65"/>
      <c r="D1179" s="66"/>
      <c r="E1179" s="67"/>
      <c r="F1179" s="68"/>
      <c r="G1179" s="65"/>
      <c r="H1179" s="69"/>
      <c r="I1179" s="70"/>
      <c r="J1179" s="70"/>
      <c r="K1179" s="34" t="s">
        <v>65</v>
      </c>
      <c r="L1179" s="77">
        <v>1749</v>
      </c>
      <c r="M1179" s="77"/>
      <c r="N1179" s="72"/>
      <c r="O1179" s="79" t="s">
        <v>176</v>
      </c>
      <c r="P1179" s="81">
        <v>43165.20857638889</v>
      </c>
      <c r="Q1179" s="79" t="s">
        <v>1970</v>
      </c>
      <c r="R1179" s="83" t="s">
        <v>2016</v>
      </c>
      <c r="S1179" s="79" t="s">
        <v>2508</v>
      </c>
      <c r="T1179" s="79" t="s">
        <v>3142</v>
      </c>
      <c r="U1179" s="83" t="s">
        <v>3477</v>
      </c>
      <c r="V1179" s="83" t="s">
        <v>3477</v>
      </c>
      <c r="W1179" s="81">
        <v>43165.20857638889</v>
      </c>
      <c r="X1179" s="83" t="s">
        <v>5054</v>
      </c>
      <c r="Y1179" s="79"/>
      <c r="Z1179" s="79"/>
      <c r="AA1179" s="85" t="s">
        <v>6262</v>
      </c>
      <c r="AB1179" s="79"/>
      <c r="AC1179" s="79" t="b">
        <v>0</v>
      </c>
      <c r="AD1179" s="79">
        <v>8</v>
      </c>
      <c r="AE1179" s="85" t="s">
        <v>6296</v>
      </c>
      <c r="AF1179" s="79" t="b">
        <v>0</v>
      </c>
      <c r="AG1179" s="79" t="s">
        <v>6304</v>
      </c>
      <c r="AH1179" s="79"/>
      <c r="AI1179" s="85" t="s">
        <v>6296</v>
      </c>
      <c r="AJ1179" s="79" t="b">
        <v>0</v>
      </c>
      <c r="AK1179" s="79">
        <v>5</v>
      </c>
      <c r="AL1179" s="85" t="s">
        <v>6296</v>
      </c>
      <c r="AM1179" s="79" t="s">
        <v>6362</v>
      </c>
      <c r="AN1179" s="79" t="b">
        <v>0</v>
      </c>
      <c r="AO1179" s="85" t="s">
        <v>6262</v>
      </c>
      <c r="AP1179" s="79" t="s">
        <v>6415</v>
      </c>
      <c r="AQ1179" s="79">
        <v>0</v>
      </c>
      <c r="AR1179" s="79">
        <v>0</v>
      </c>
      <c r="AS1179" s="79"/>
      <c r="AT1179" s="79"/>
      <c r="AU1179" s="79"/>
      <c r="AV1179" s="79"/>
      <c r="AW1179" s="79"/>
      <c r="AX1179" s="79"/>
      <c r="AY1179" s="79"/>
      <c r="AZ1179" s="79"/>
      <c r="BA1179">
        <v>31</v>
      </c>
      <c r="BB1179" s="78" t="str">
        <f>REPLACE(INDEX(GroupVertices[Group], MATCH(Edges24[[#This Row],[Vertex 1]],GroupVertices[Vertex],0)),1,1,"")</f>
        <v>6</v>
      </c>
      <c r="BC1179" s="78" t="str">
        <f>REPLACE(INDEX(GroupVertices[Group], MATCH(Edges24[[#This Row],[Vertex 2]],GroupVertices[Vertex],0)),1,1,"")</f>
        <v>6</v>
      </c>
      <c r="BD1179" s="48">
        <v>0</v>
      </c>
      <c r="BE1179" s="49">
        <v>0</v>
      </c>
      <c r="BF1179" s="48">
        <v>1</v>
      </c>
      <c r="BG1179" s="49">
        <v>9.0909090909090917</v>
      </c>
      <c r="BH1179" s="48">
        <v>0</v>
      </c>
      <c r="BI1179" s="49">
        <v>0</v>
      </c>
      <c r="BJ1179" s="48">
        <v>10</v>
      </c>
      <c r="BK1179" s="49">
        <v>90.909090909090907</v>
      </c>
      <c r="BL1179" s="48">
        <v>11</v>
      </c>
    </row>
    <row r="1180" spans="1:64" x14ac:dyDescent="0.25">
      <c r="A1180" s="64" t="s">
        <v>740</v>
      </c>
      <c r="B1180" s="64" t="s">
        <v>740</v>
      </c>
      <c r="C1180" s="65"/>
      <c r="D1180" s="66"/>
      <c r="E1180" s="67"/>
      <c r="F1180" s="68"/>
      <c r="G1180" s="65"/>
      <c r="H1180" s="69"/>
      <c r="I1180" s="70"/>
      <c r="J1180" s="70"/>
      <c r="K1180" s="34" t="s">
        <v>65</v>
      </c>
      <c r="L1180" s="77">
        <v>1750</v>
      </c>
      <c r="M1180" s="77"/>
      <c r="N1180" s="72"/>
      <c r="O1180" s="79" t="s">
        <v>176</v>
      </c>
      <c r="P1180" s="81">
        <v>43165.125289351854</v>
      </c>
      <c r="Q1180" s="79" t="s">
        <v>1971</v>
      </c>
      <c r="R1180" s="83" t="s">
        <v>2375</v>
      </c>
      <c r="S1180" s="79" t="s">
        <v>2508</v>
      </c>
      <c r="T1180" s="79" t="s">
        <v>3003</v>
      </c>
      <c r="U1180" s="83" t="s">
        <v>3478</v>
      </c>
      <c r="V1180" s="83" t="s">
        <v>3478</v>
      </c>
      <c r="W1180" s="81">
        <v>43165.125289351854</v>
      </c>
      <c r="X1180" s="83" t="s">
        <v>5055</v>
      </c>
      <c r="Y1180" s="79"/>
      <c r="Z1180" s="79"/>
      <c r="AA1180" s="85" t="s">
        <v>6263</v>
      </c>
      <c r="AB1180" s="79"/>
      <c r="AC1180" s="79" t="b">
        <v>0</v>
      </c>
      <c r="AD1180" s="79">
        <v>5</v>
      </c>
      <c r="AE1180" s="85" t="s">
        <v>6296</v>
      </c>
      <c r="AF1180" s="79" t="b">
        <v>0</v>
      </c>
      <c r="AG1180" s="79" t="s">
        <v>6304</v>
      </c>
      <c r="AH1180" s="79"/>
      <c r="AI1180" s="85" t="s">
        <v>6296</v>
      </c>
      <c r="AJ1180" s="79" t="b">
        <v>0</v>
      </c>
      <c r="AK1180" s="79">
        <v>4</v>
      </c>
      <c r="AL1180" s="85" t="s">
        <v>6296</v>
      </c>
      <c r="AM1180" s="79" t="s">
        <v>6362</v>
      </c>
      <c r="AN1180" s="79" t="b">
        <v>0</v>
      </c>
      <c r="AO1180" s="85" t="s">
        <v>6263</v>
      </c>
      <c r="AP1180" s="79" t="s">
        <v>6415</v>
      </c>
      <c r="AQ1180" s="79">
        <v>0</v>
      </c>
      <c r="AR1180" s="79">
        <v>0</v>
      </c>
      <c r="AS1180" s="79"/>
      <c r="AT1180" s="79"/>
      <c r="AU1180" s="79"/>
      <c r="AV1180" s="79"/>
      <c r="AW1180" s="79"/>
      <c r="AX1180" s="79"/>
      <c r="AY1180" s="79"/>
      <c r="AZ1180" s="79"/>
      <c r="BA1180">
        <v>31</v>
      </c>
      <c r="BB1180" s="78" t="str">
        <f>REPLACE(INDEX(GroupVertices[Group], MATCH(Edges24[[#This Row],[Vertex 1]],GroupVertices[Vertex],0)),1,1,"")</f>
        <v>6</v>
      </c>
      <c r="BC1180" s="78" t="str">
        <f>REPLACE(INDEX(GroupVertices[Group], MATCH(Edges24[[#This Row],[Vertex 2]],GroupVertices[Vertex],0)),1,1,"")</f>
        <v>6</v>
      </c>
      <c r="BD1180" s="48">
        <v>0</v>
      </c>
      <c r="BE1180" s="49">
        <v>0</v>
      </c>
      <c r="BF1180" s="48">
        <v>0</v>
      </c>
      <c r="BG1180" s="49">
        <v>0</v>
      </c>
      <c r="BH1180" s="48">
        <v>0</v>
      </c>
      <c r="BI1180" s="49">
        <v>0</v>
      </c>
      <c r="BJ1180" s="48">
        <v>12</v>
      </c>
      <c r="BK1180" s="49">
        <v>100</v>
      </c>
      <c r="BL1180" s="48">
        <v>12</v>
      </c>
    </row>
    <row r="1181" spans="1:64" x14ac:dyDescent="0.25">
      <c r="A1181" s="64" t="s">
        <v>740</v>
      </c>
      <c r="B1181" s="64" t="s">
        <v>740</v>
      </c>
      <c r="C1181" s="65"/>
      <c r="D1181" s="66"/>
      <c r="E1181" s="67"/>
      <c r="F1181" s="68"/>
      <c r="G1181" s="65"/>
      <c r="H1181" s="69"/>
      <c r="I1181" s="70"/>
      <c r="J1181" s="70"/>
      <c r="K1181" s="34" t="s">
        <v>65</v>
      </c>
      <c r="L1181" s="77">
        <v>1751</v>
      </c>
      <c r="M1181" s="77"/>
      <c r="N1181" s="72"/>
      <c r="O1181" s="79" t="s">
        <v>176</v>
      </c>
      <c r="P1181" s="81">
        <v>43165.916956018518</v>
      </c>
      <c r="Q1181" s="79" t="s">
        <v>1972</v>
      </c>
      <c r="R1181" s="83" t="s">
        <v>2036</v>
      </c>
      <c r="S1181" s="79" t="s">
        <v>2508</v>
      </c>
      <c r="T1181" s="79" t="s">
        <v>2702</v>
      </c>
      <c r="U1181" s="83" t="s">
        <v>3177</v>
      </c>
      <c r="V1181" s="83" t="s">
        <v>3177</v>
      </c>
      <c r="W1181" s="81">
        <v>43165.916956018518</v>
      </c>
      <c r="X1181" s="83" t="s">
        <v>5056</v>
      </c>
      <c r="Y1181" s="79"/>
      <c r="Z1181" s="79"/>
      <c r="AA1181" s="85" t="s">
        <v>6264</v>
      </c>
      <c r="AB1181" s="79"/>
      <c r="AC1181" s="79" t="b">
        <v>0</v>
      </c>
      <c r="AD1181" s="79">
        <v>23</v>
      </c>
      <c r="AE1181" s="85" t="s">
        <v>6296</v>
      </c>
      <c r="AF1181" s="79" t="b">
        <v>0</v>
      </c>
      <c r="AG1181" s="79" t="s">
        <v>6304</v>
      </c>
      <c r="AH1181" s="79"/>
      <c r="AI1181" s="85" t="s">
        <v>6296</v>
      </c>
      <c r="AJ1181" s="79" t="b">
        <v>0</v>
      </c>
      <c r="AK1181" s="79">
        <v>19</v>
      </c>
      <c r="AL1181" s="85" t="s">
        <v>6296</v>
      </c>
      <c r="AM1181" s="79" t="s">
        <v>6362</v>
      </c>
      <c r="AN1181" s="79" t="b">
        <v>0</v>
      </c>
      <c r="AO1181" s="85" t="s">
        <v>6264</v>
      </c>
      <c r="AP1181" s="79" t="s">
        <v>6415</v>
      </c>
      <c r="AQ1181" s="79">
        <v>0</v>
      </c>
      <c r="AR1181" s="79">
        <v>0</v>
      </c>
      <c r="AS1181" s="79"/>
      <c r="AT1181" s="79"/>
      <c r="AU1181" s="79"/>
      <c r="AV1181" s="79"/>
      <c r="AW1181" s="79"/>
      <c r="AX1181" s="79"/>
      <c r="AY1181" s="79"/>
      <c r="AZ1181" s="79"/>
      <c r="BA1181">
        <v>31</v>
      </c>
      <c r="BB1181" s="78" t="str">
        <f>REPLACE(INDEX(GroupVertices[Group], MATCH(Edges24[[#This Row],[Vertex 1]],GroupVertices[Vertex],0)),1,1,"")</f>
        <v>6</v>
      </c>
      <c r="BC1181" s="78" t="str">
        <f>REPLACE(INDEX(GroupVertices[Group], MATCH(Edges24[[#This Row],[Vertex 2]],GroupVertices[Vertex],0)),1,1,"")</f>
        <v>6</v>
      </c>
      <c r="BD1181" s="48">
        <v>1</v>
      </c>
      <c r="BE1181" s="49">
        <v>10</v>
      </c>
      <c r="BF1181" s="48">
        <v>0</v>
      </c>
      <c r="BG1181" s="49">
        <v>0</v>
      </c>
      <c r="BH1181" s="48">
        <v>0</v>
      </c>
      <c r="BI1181" s="49">
        <v>0</v>
      </c>
      <c r="BJ1181" s="48">
        <v>9</v>
      </c>
      <c r="BK1181" s="49">
        <v>90</v>
      </c>
      <c r="BL1181" s="48">
        <v>10</v>
      </c>
    </row>
    <row r="1182" spans="1:64" x14ac:dyDescent="0.25">
      <c r="A1182" s="64" t="s">
        <v>740</v>
      </c>
      <c r="B1182" s="64" t="s">
        <v>740</v>
      </c>
      <c r="C1182" s="65"/>
      <c r="D1182" s="66"/>
      <c r="E1182" s="67"/>
      <c r="F1182" s="68"/>
      <c r="G1182" s="65"/>
      <c r="H1182" s="69"/>
      <c r="I1182" s="70"/>
      <c r="J1182" s="70"/>
      <c r="K1182" s="34" t="s">
        <v>65</v>
      </c>
      <c r="L1182" s="77">
        <v>1752</v>
      </c>
      <c r="M1182" s="77"/>
      <c r="N1182" s="72"/>
      <c r="O1182" s="79" t="s">
        <v>176</v>
      </c>
      <c r="P1182" s="81">
        <v>43167.3753125</v>
      </c>
      <c r="Q1182" s="79" t="s">
        <v>1973</v>
      </c>
      <c r="R1182" s="83" t="s">
        <v>2460</v>
      </c>
      <c r="S1182" s="79" t="s">
        <v>2508</v>
      </c>
      <c r="T1182" s="79" t="s">
        <v>3066</v>
      </c>
      <c r="U1182" s="83" t="s">
        <v>3391</v>
      </c>
      <c r="V1182" s="83" t="s">
        <v>3391</v>
      </c>
      <c r="W1182" s="81">
        <v>43167.3753125</v>
      </c>
      <c r="X1182" s="83" t="s">
        <v>5057</v>
      </c>
      <c r="Y1182" s="79"/>
      <c r="Z1182" s="79"/>
      <c r="AA1182" s="85" t="s">
        <v>6265</v>
      </c>
      <c r="AB1182" s="79"/>
      <c r="AC1182" s="79" t="b">
        <v>0</v>
      </c>
      <c r="AD1182" s="79">
        <v>9</v>
      </c>
      <c r="AE1182" s="85" t="s">
        <v>6296</v>
      </c>
      <c r="AF1182" s="79" t="b">
        <v>0</v>
      </c>
      <c r="AG1182" s="79" t="s">
        <v>6304</v>
      </c>
      <c r="AH1182" s="79"/>
      <c r="AI1182" s="85" t="s">
        <v>6296</v>
      </c>
      <c r="AJ1182" s="79" t="b">
        <v>0</v>
      </c>
      <c r="AK1182" s="79">
        <v>7</v>
      </c>
      <c r="AL1182" s="85" t="s">
        <v>6296</v>
      </c>
      <c r="AM1182" s="79" t="s">
        <v>6362</v>
      </c>
      <c r="AN1182" s="79" t="b">
        <v>0</v>
      </c>
      <c r="AO1182" s="85" t="s">
        <v>6265</v>
      </c>
      <c r="AP1182" s="79" t="s">
        <v>6415</v>
      </c>
      <c r="AQ1182" s="79">
        <v>0</v>
      </c>
      <c r="AR1182" s="79">
        <v>0</v>
      </c>
      <c r="AS1182" s="79"/>
      <c r="AT1182" s="79"/>
      <c r="AU1182" s="79"/>
      <c r="AV1182" s="79"/>
      <c r="AW1182" s="79"/>
      <c r="AX1182" s="79"/>
      <c r="AY1182" s="79"/>
      <c r="AZ1182" s="79"/>
      <c r="BA1182">
        <v>31</v>
      </c>
      <c r="BB1182" s="78" t="str">
        <f>REPLACE(INDEX(GroupVertices[Group], MATCH(Edges24[[#This Row],[Vertex 1]],GroupVertices[Vertex],0)),1,1,"")</f>
        <v>6</v>
      </c>
      <c r="BC1182" s="78" t="str">
        <f>REPLACE(INDEX(GroupVertices[Group], MATCH(Edges24[[#This Row],[Vertex 2]],GroupVertices[Vertex],0)),1,1,"")</f>
        <v>6</v>
      </c>
      <c r="BD1182" s="48">
        <v>0</v>
      </c>
      <c r="BE1182" s="49">
        <v>0</v>
      </c>
      <c r="BF1182" s="48">
        <v>1</v>
      </c>
      <c r="BG1182" s="49">
        <v>11.111111111111111</v>
      </c>
      <c r="BH1182" s="48">
        <v>0</v>
      </c>
      <c r="BI1182" s="49">
        <v>0</v>
      </c>
      <c r="BJ1182" s="48">
        <v>8</v>
      </c>
      <c r="BK1182" s="49">
        <v>88.888888888888886</v>
      </c>
      <c r="BL1182" s="48">
        <v>9</v>
      </c>
    </row>
    <row r="1183" spans="1:64" x14ac:dyDescent="0.25">
      <c r="A1183" s="64" t="s">
        <v>740</v>
      </c>
      <c r="B1183" s="64" t="s">
        <v>740</v>
      </c>
      <c r="C1183" s="65"/>
      <c r="D1183" s="66"/>
      <c r="E1183" s="67"/>
      <c r="F1183" s="68"/>
      <c r="G1183" s="65"/>
      <c r="H1183" s="69"/>
      <c r="I1183" s="70"/>
      <c r="J1183" s="70"/>
      <c r="K1183" s="34" t="s">
        <v>65</v>
      </c>
      <c r="L1183" s="77">
        <v>1753</v>
      </c>
      <c r="M1183" s="77"/>
      <c r="N1183" s="72"/>
      <c r="O1183" s="79" t="s">
        <v>176</v>
      </c>
      <c r="P1183" s="81">
        <v>43167.333611111113</v>
      </c>
      <c r="Q1183" s="79" t="s">
        <v>1974</v>
      </c>
      <c r="R1183" s="83" t="s">
        <v>2376</v>
      </c>
      <c r="S1183" s="79" t="s">
        <v>2508</v>
      </c>
      <c r="T1183" s="79" t="s">
        <v>3005</v>
      </c>
      <c r="U1183" s="83" t="s">
        <v>3479</v>
      </c>
      <c r="V1183" s="83" t="s">
        <v>3479</v>
      </c>
      <c r="W1183" s="81">
        <v>43167.333611111113</v>
      </c>
      <c r="X1183" s="83" t="s">
        <v>5058</v>
      </c>
      <c r="Y1183" s="79"/>
      <c r="Z1183" s="79"/>
      <c r="AA1183" s="85" t="s">
        <v>6266</v>
      </c>
      <c r="AB1183" s="79"/>
      <c r="AC1183" s="79" t="b">
        <v>0</v>
      </c>
      <c r="AD1183" s="79">
        <v>8</v>
      </c>
      <c r="AE1183" s="85" t="s">
        <v>6296</v>
      </c>
      <c r="AF1183" s="79" t="b">
        <v>0</v>
      </c>
      <c r="AG1183" s="79" t="s">
        <v>6304</v>
      </c>
      <c r="AH1183" s="79"/>
      <c r="AI1183" s="85" t="s">
        <v>6296</v>
      </c>
      <c r="AJ1183" s="79" t="b">
        <v>0</v>
      </c>
      <c r="AK1183" s="79">
        <v>9</v>
      </c>
      <c r="AL1183" s="85" t="s">
        <v>6296</v>
      </c>
      <c r="AM1183" s="79" t="s">
        <v>6362</v>
      </c>
      <c r="AN1183" s="79" t="b">
        <v>0</v>
      </c>
      <c r="AO1183" s="85" t="s">
        <v>6266</v>
      </c>
      <c r="AP1183" s="79" t="s">
        <v>6415</v>
      </c>
      <c r="AQ1183" s="79">
        <v>0</v>
      </c>
      <c r="AR1183" s="79">
        <v>0</v>
      </c>
      <c r="AS1183" s="79"/>
      <c r="AT1183" s="79"/>
      <c r="AU1183" s="79"/>
      <c r="AV1183" s="79"/>
      <c r="AW1183" s="79"/>
      <c r="AX1183" s="79"/>
      <c r="AY1183" s="79"/>
      <c r="AZ1183" s="79"/>
      <c r="BA1183">
        <v>31</v>
      </c>
      <c r="BB1183" s="78" t="str">
        <f>REPLACE(INDEX(GroupVertices[Group], MATCH(Edges24[[#This Row],[Vertex 1]],GroupVertices[Vertex],0)),1,1,"")</f>
        <v>6</v>
      </c>
      <c r="BC1183" s="78" t="str">
        <f>REPLACE(INDEX(GroupVertices[Group], MATCH(Edges24[[#This Row],[Vertex 2]],GroupVertices[Vertex],0)),1,1,"")</f>
        <v>6</v>
      </c>
      <c r="BD1183" s="48">
        <v>1</v>
      </c>
      <c r="BE1183" s="49">
        <v>7.6923076923076925</v>
      </c>
      <c r="BF1183" s="48">
        <v>0</v>
      </c>
      <c r="BG1183" s="49">
        <v>0</v>
      </c>
      <c r="BH1183" s="48">
        <v>0</v>
      </c>
      <c r="BI1183" s="49">
        <v>0</v>
      </c>
      <c r="BJ1183" s="48">
        <v>12</v>
      </c>
      <c r="BK1183" s="49">
        <v>92.307692307692307</v>
      </c>
      <c r="BL1183" s="48">
        <v>13</v>
      </c>
    </row>
    <row r="1184" spans="1:64" x14ac:dyDescent="0.25">
      <c r="A1184" s="64" t="s">
        <v>740</v>
      </c>
      <c r="B1184" s="64" t="s">
        <v>740</v>
      </c>
      <c r="C1184" s="65"/>
      <c r="D1184" s="66"/>
      <c r="E1184" s="67"/>
      <c r="F1184" s="68"/>
      <c r="G1184" s="65"/>
      <c r="H1184" s="69"/>
      <c r="I1184" s="70"/>
      <c r="J1184" s="70"/>
      <c r="K1184" s="34" t="s">
        <v>65</v>
      </c>
      <c r="L1184" s="77">
        <v>1754</v>
      </c>
      <c r="M1184" s="77"/>
      <c r="N1184" s="72"/>
      <c r="O1184" s="79" t="s">
        <v>176</v>
      </c>
      <c r="P1184" s="81">
        <v>43167.083657407406</v>
      </c>
      <c r="Q1184" s="79" t="s">
        <v>1971</v>
      </c>
      <c r="R1184" s="83" t="s">
        <v>2375</v>
      </c>
      <c r="S1184" s="79" t="s">
        <v>2508</v>
      </c>
      <c r="T1184" s="79" t="s">
        <v>3003</v>
      </c>
      <c r="U1184" s="83" t="s">
        <v>3478</v>
      </c>
      <c r="V1184" s="83" t="s">
        <v>3478</v>
      </c>
      <c r="W1184" s="81">
        <v>43167.083657407406</v>
      </c>
      <c r="X1184" s="83" t="s">
        <v>5059</v>
      </c>
      <c r="Y1184" s="79"/>
      <c r="Z1184" s="79"/>
      <c r="AA1184" s="85" t="s">
        <v>6267</v>
      </c>
      <c r="AB1184" s="79"/>
      <c r="AC1184" s="79" t="b">
        <v>0</v>
      </c>
      <c r="AD1184" s="79">
        <v>8</v>
      </c>
      <c r="AE1184" s="85" t="s">
        <v>6296</v>
      </c>
      <c r="AF1184" s="79" t="b">
        <v>0</v>
      </c>
      <c r="AG1184" s="79" t="s">
        <v>6304</v>
      </c>
      <c r="AH1184" s="79"/>
      <c r="AI1184" s="85" t="s">
        <v>6296</v>
      </c>
      <c r="AJ1184" s="79" t="b">
        <v>0</v>
      </c>
      <c r="AK1184" s="79">
        <v>7</v>
      </c>
      <c r="AL1184" s="85" t="s">
        <v>6296</v>
      </c>
      <c r="AM1184" s="79" t="s">
        <v>6362</v>
      </c>
      <c r="AN1184" s="79" t="b">
        <v>0</v>
      </c>
      <c r="AO1184" s="85" t="s">
        <v>6267</v>
      </c>
      <c r="AP1184" s="79" t="s">
        <v>6415</v>
      </c>
      <c r="AQ1184" s="79">
        <v>0</v>
      </c>
      <c r="AR1184" s="79">
        <v>0</v>
      </c>
      <c r="AS1184" s="79"/>
      <c r="AT1184" s="79"/>
      <c r="AU1184" s="79"/>
      <c r="AV1184" s="79"/>
      <c r="AW1184" s="79"/>
      <c r="AX1184" s="79"/>
      <c r="AY1184" s="79"/>
      <c r="AZ1184" s="79"/>
      <c r="BA1184">
        <v>31</v>
      </c>
      <c r="BB1184" s="78" t="str">
        <f>REPLACE(INDEX(GroupVertices[Group], MATCH(Edges24[[#This Row],[Vertex 1]],GroupVertices[Vertex],0)),1,1,"")</f>
        <v>6</v>
      </c>
      <c r="BC1184" s="78" t="str">
        <f>REPLACE(INDEX(GroupVertices[Group], MATCH(Edges24[[#This Row],[Vertex 2]],GroupVertices[Vertex],0)),1,1,"")</f>
        <v>6</v>
      </c>
      <c r="BD1184" s="48">
        <v>0</v>
      </c>
      <c r="BE1184" s="49">
        <v>0</v>
      </c>
      <c r="BF1184" s="48">
        <v>0</v>
      </c>
      <c r="BG1184" s="49">
        <v>0</v>
      </c>
      <c r="BH1184" s="48">
        <v>0</v>
      </c>
      <c r="BI1184" s="49">
        <v>0</v>
      </c>
      <c r="BJ1184" s="48">
        <v>12</v>
      </c>
      <c r="BK1184" s="49">
        <v>100</v>
      </c>
      <c r="BL1184" s="48">
        <v>12</v>
      </c>
    </row>
    <row r="1185" spans="1:64" x14ac:dyDescent="0.25">
      <c r="A1185" s="64" t="s">
        <v>740</v>
      </c>
      <c r="B1185" s="64" t="s">
        <v>740</v>
      </c>
      <c r="C1185" s="65"/>
      <c r="D1185" s="66"/>
      <c r="E1185" s="67"/>
      <c r="F1185" s="68"/>
      <c r="G1185" s="65"/>
      <c r="H1185" s="69"/>
      <c r="I1185" s="70"/>
      <c r="J1185" s="70"/>
      <c r="K1185" s="34" t="s">
        <v>65</v>
      </c>
      <c r="L1185" s="77">
        <v>1755</v>
      </c>
      <c r="M1185" s="77"/>
      <c r="N1185" s="72"/>
      <c r="O1185" s="79" t="s">
        <v>176</v>
      </c>
      <c r="P1185" s="81">
        <v>43166.958703703705</v>
      </c>
      <c r="Q1185" s="79" t="s">
        <v>1975</v>
      </c>
      <c r="R1185" s="83" t="s">
        <v>2135</v>
      </c>
      <c r="S1185" s="79" t="s">
        <v>2508</v>
      </c>
      <c r="T1185" s="79" t="s">
        <v>2785</v>
      </c>
      <c r="U1185" s="83" t="s">
        <v>3480</v>
      </c>
      <c r="V1185" s="83" t="s">
        <v>3480</v>
      </c>
      <c r="W1185" s="81">
        <v>43166.958703703705</v>
      </c>
      <c r="X1185" s="83" t="s">
        <v>5060</v>
      </c>
      <c r="Y1185" s="79"/>
      <c r="Z1185" s="79"/>
      <c r="AA1185" s="85" t="s">
        <v>6268</v>
      </c>
      <c r="AB1185" s="79"/>
      <c r="AC1185" s="79" t="b">
        <v>0</v>
      </c>
      <c r="AD1185" s="79">
        <v>21</v>
      </c>
      <c r="AE1185" s="85" t="s">
        <v>6296</v>
      </c>
      <c r="AF1185" s="79" t="b">
        <v>0</v>
      </c>
      <c r="AG1185" s="79" t="s">
        <v>6304</v>
      </c>
      <c r="AH1185" s="79"/>
      <c r="AI1185" s="85" t="s">
        <v>6296</v>
      </c>
      <c r="AJ1185" s="79" t="b">
        <v>0</v>
      </c>
      <c r="AK1185" s="79">
        <v>22</v>
      </c>
      <c r="AL1185" s="85" t="s">
        <v>6296</v>
      </c>
      <c r="AM1185" s="79" t="s">
        <v>6362</v>
      </c>
      <c r="AN1185" s="79" t="b">
        <v>0</v>
      </c>
      <c r="AO1185" s="85" t="s">
        <v>6268</v>
      </c>
      <c r="AP1185" s="79" t="s">
        <v>6415</v>
      </c>
      <c r="AQ1185" s="79">
        <v>0</v>
      </c>
      <c r="AR1185" s="79">
        <v>0</v>
      </c>
      <c r="AS1185" s="79"/>
      <c r="AT1185" s="79"/>
      <c r="AU1185" s="79"/>
      <c r="AV1185" s="79"/>
      <c r="AW1185" s="79"/>
      <c r="AX1185" s="79"/>
      <c r="AY1185" s="79"/>
      <c r="AZ1185" s="79"/>
      <c r="BA1185">
        <v>31</v>
      </c>
      <c r="BB1185" s="78" t="str">
        <f>REPLACE(INDEX(GroupVertices[Group], MATCH(Edges24[[#This Row],[Vertex 1]],GroupVertices[Vertex],0)),1,1,"")</f>
        <v>6</v>
      </c>
      <c r="BC1185" s="78" t="str">
        <f>REPLACE(INDEX(GroupVertices[Group], MATCH(Edges24[[#This Row],[Vertex 2]],GroupVertices[Vertex],0)),1,1,"")</f>
        <v>6</v>
      </c>
      <c r="BD1185" s="48">
        <v>1</v>
      </c>
      <c r="BE1185" s="49">
        <v>10</v>
      </c>
      <c r="BF1185" s="48">
        <v>0</v>
      </c>
      <c r="BG1185" s="49">
        <v>0</v>
      </c>
      <c r="BH1185" s="48">
        <v>0</v>
      </c>
      <c r="BI1185" s="49">
        <v>0</v>
      </c>
      <c r="BJ1185" s="48">
        <v>9</v>
      </c>
      <c r="BK1185" s="49">
        <v>90</v>
      </c>
      <c r="BL1185" s="48">
        <v>10</v>
      </c>
    </row>
    <row r="1186" spans="1:64" x14ac:dyDescent="0.25">
      <c r="A1186" s="64" t="s">
        <v>740</v>
      </c>
      <c r="B1186" s="64" t="s">
        <v>740</v>
      </c>
      <c r="C1186" s="65"/>
      <c r="D1186" s="66"/>
      <c r="E1186" s="67"/>
      <c r="F1186" s="68"/>
      <c r="G1186" s="65"/>
      <c r="H1186" s="69"/>
      <c r="I1186" s="70"/>
      <c r="J1186" s="70"/>
      <c r="K1186" s="34" t="s">
        <v>65</v>
      </c>
      <c r="L1186" s="77">
        <v>1756</v>
      </c>
      <c r="M1186" s="77"/>
      <c r="N1186" s="72"/>
      <c r="O1186" s="79" t="s">
        <v>176</v>
      </c>
      <c r="P1186" s="81">
        <v>43166.917002314818</v>
      </c>
      <c r="Q1186" s="79" t="s">
        <v>1976</v>
      </c>
      <c r="R1186" s="83" t="s">
        <v>2106</v>
      </c>
      <c r="S1186" s="79" t="s">
        <v>2508</v>
      </c>
      <c r="T1186" s="79" t="s">
        <v>3067</v>
      </c>
      <c r="U1186" s="83" t="s">
        <v>3481</v>
      </c>
      <c r="V1186" s="83" t="s">
        <v>3481</v>
      </c>
      <c r="W1186" s="81">
        <v>43166.917002314818</v>
      </c>
      <c r="X1186" s="83" t="s">
        <v>5061</v>
      </c>
      <c r="Y1186" s="79"/>
      <c r="Z1186" s="79"/>
      <c r="AA1186" s="85" t="s">
        <v>6269</v>
      </c>
      <c r="AB1186" s="79"/>
      <c r="AC1186" s="79" t="b">
        <v>0</v>
      </c>
      <c r="AD1186" s="79">
        <v>23</v>
      </c>
      <c r="AE1186" s="85" t="s">
        <v>6296</v>
      </c>
      <c r="AF1186" s="79" t="b">
        <v>0</v>
      </c>
      <c r="AG1186" s="79" t="s">
        <v>6304</v>
      </c>
      <c r="AH1186" s="79"/>
      <c r="AI1186" s="85" t="s">
        <v>6296</v>
      </c>
      <c r="AJ1186" s="79" t="b">
        <v>0</v>
      </c>
      <c r="AK1186" s="79">
        <v>26</v>
      </c>
      <c r="AL1186" s="85" t="s">
        <v>6296</v>
      </c>
      <c r="AM1186" s="79" t="s">
        <v>6362</v>
      </c>
      <c r="AN1186" s="79" t="b">
        <v>0</v>
      </c>
      <c r="AO1186" s="85" t="s">
        <v>6269</v>
      </c>
      <c r="AP1186" s="79" t="s">
        <v>6415</v>
      </c>
      <c r="AQ1186" s="79">
        <v>0</v>
      </c>
      <c r="AR1186" s="79">
        <v>0</v>
      </c>
      <c r="AS1186" s="79"/>
      <c r="AT1186" s="79"/>
      <c r="AU1186" s="79"/>
      <c r="AV1186" s="79"/>
      <c r="AW1186" s="79"/>
      <c r="AX1186" s="79"/>
      <c r="AY1186" s="79"/>
      <c r="AZ1186" s="79"/>
      <c r="BA1186">
        <v>31</v>
      </c>
      <c r="BB1186" s="78" t="str">
        <f>REPLACE(INDEX(GroupVertices[Group], MATCH(Edges24[[#This Row],[Vertex 1]],GroupVertices[Vertex],0)),1,1,"")</f>
        <v>6</v>
      </c>
      <c r="BC1186" s="78" t="str">
        <f>REPLACE(INDEX(GroupVertices[Group], MATCH(Edges24[[#This Row],[Vertex 2]],GroupVertices[Vertex],0)),1,1,"")</f>
        <v>6</v>
      </c>
      <c r="BD1186" s="48">
        <v>0</v>
      </c>
      <c r="BE1186" s="49">
        <v>0</v>
      </c>
      <c r="BF1186" s="48">
        <v>0</v>
      </c>
      <c r="BG1186" s="49">
        <v>0</v>
      </c>
      <c r="BH1186" s="48">
        <v>0</v>
      </c>
      <c r="BI1186" s="49">
        <v>0</v>
      </c>
      <c r="BJ1186" s="48">
        <v>12</v>
      </c>
      <c r="BK1186" s="49">
        <v>100</v>
      </c>
      <c r="BL1186" s="48">
        <v>12</v>
      </c>
    </row>
    <row r="1187" spans="1:64" x14ac:dyDescent="0.25">
      <c r="A1187" s="64" t="s">
        <v>740</v>
      </c>
      <c r="B1187" s="64" t="s">
        <v>740</v>
      </c>
      <c r="C1187" s="65"/>
      <c r="D1187" s="66"/>
      <c r="E1187" s="67"/>
      <c r="F1187" s="68"/>
      <c r="G1187" s="65"/>
      <c r="H1187" s="69"/>
      <c r="I1187" s="70"/>
      <c r="J1187" s="70"/>
      <c r="K1187" s="34" t="s">
        <v>65</v>
      </c>
      <c r="L1187" s="77">
        <v>1757</v>
      </c>
      <c r="M1187" s="77"/>
      <c r="N1187" s="72"/>
      <c r="O1187" s="79" t="s">
        <v>176</v>
      </c>
      <c r="P1187" s="81">
        <v>43167.583356481482</v>
      </c>
      <c r="Q1187" s="79" t="s">
        <v>1977</v>
      </c>
      <c r="R1187" s="83" t="s">
        <v>2063</v>
      </c>
      <c r="S1187" s="79" t="s">
        <v>2508</v>
      </c>
      <c r="T1187" s="79" t="s">
        <v>3143</v>
      </c>
      <c r="U1187" s="83" t="s">
        <v>3482</v>
      </c>
      <c r="V1187" s="83" t="s">
        <v>3482</v>
      </c>
      <c r="W1187" s="81">
        <v>43167.583356481482</v>
      </c>
      <c r="X1187" s="83" t="s">
        <v>5062</v>
      </c>
      <c r="Y1187" s="79"/>
      <c r="Z1187" s="79"/>
      <c r="AA1187" s="85" t="s">
        <v>6270</v>
      </c>
      <c r="AB1187" s="79"/>
      <c r="AC1187" s="79" t="b">
        <v>0</v>
      </c>
      <c r="AD1187" s="79">
        <v>13</v>
      </c>
      <c r="AE1187" s="85" t="s">
        <v>6296</v>
      </c>
      <c r="AF1187" s="79" t="b">
        <v>0</v>
      </c>
      <c r="AG1187" s="79" t="s">
        <v>6304</v>
      </c>
      <c r="AH1187" s="79"/>
      <c r="AI1187" s="85" t="s">
        <v>6296</v>
      </c>
      <c r="AJ1187" s="79" t="b">
        <v>0</v>
      </c>
      <c r="AK1187" s="79">
        <v>12</v>
      </c>
      <c r="AL1187" s="85" t="s">
        <v>6296</v>
      </c>
      <c r="AM1187" s="79" t="s">
        <v>6362</v>
      </c>
      <c r="AN1187" s="79" t="b">
        <v>0</v>
      </c>
      <c r="AO1187" s="85" t="s">
        <v>6270</v>
      </c>
      <c r="AP1187" s="79" t="s">
        <v>6415</v>
      </c>
      <c r="AQ1187" s="79">
        <v>0</v>
      </c>
      <c r="AR1187" s="79">
        <v>0</v>
      </c>
      <c r="AS1187" s="79"/>
      <c r="AT1187" s="79"/>
      <c r="AU1187" s="79"/>
      <c r="AV1187" s="79"/>
      <c r="AW1187" s="79"/>
      <c r="AX1187" s="79"/>
      <c r="AY1187" s="79"/>
      <c r="AZ1187" s="79"/>
      <c r="BA1187">
        <v>31</v>
      </c>
      <c r="BB1187" s="78" t="str">
        <f>REPLACE(INDEX(GroupVertices[Group], MATCH(Edges24[[#This Row],[Vertex 1]],GroupVertices[Vertex],0)),1,1,"")</f>
        <v>6</v>
      </c>
      <c r="BC1187" s="78" t="str">
        <f>REPLACE(INDEX(GroupVertices[Group], MATCH(Edges24[[#This Row],[Vertex 2]],GroupVertices[Vertex],0)),1,1,"")</f>
        <v>6</v>
      </c>
      <c r="BD1187" s="48">
        <v>0</v>
      </c>
      <c r="BE1187" s="49">
        <v>0</v>
      </c>
      <c r="BF1187" s="48">
        <v>0</v>
      </c>
      <c r="BG1187" s="49">
        <v>0</v>
      </c>
      <c r="BH1187" s="48">
        <v>0</v>
      </c>
      <c r="BI1187" s="49">
        <v>0</v>
      </c>
      <c r="BJ1187" s="48">
        <v>15</v>
      </c>
      <c r="BK1187" s="49">
        <v>100</v>
      </c>
      <c r="BL1187" s="48">
        <v>15</v>
      </c>
    </row>
    <row r="1188" spans="1:64" x14ac:dyDescent="0.25">
      <c r="A1188" s="64" t="s">
        <v>740</v>
      </c>
      <c r="B1188" s="64" t="s">
        <v>740</v>
      </c>
      <c r="C1188" s="65"/>
      <c r="D1188" s="66"/>
      <c r="E1188" s="67"/>
      <c r="F1188" s="68"/>
      <c r="G1188" s="65"/>
      <c r="H1188" s="69"/>
      <c r="I1188" s="70"/>
      <c r="J1188" s="70"/>
      <c r="K1188" s="34" t="s">
        <v>65</v>
      </c>
      <c r="L1188" s="77">
        <v>1758</v>
      </c>
      <c r="M1188" s="77"/>
      <c r="N1188" s="72"/>
      <c r="O1188" s="79" t="s">
        <v>176</v>
      </c>
      <c r="P1188" s="81">
        <v>43168.208668981482</v>
      </c>
      <c r="Q1188" s="79" t="s">
        <v>1978</v>
      </c>
      <c r="R1188" s="83" t="s">
        <v>2070</v>
      </c>
      <c r="S1188" s="79" t="s">
        <v>2508</v>
      </c>
      <c r="T1188" s="79" t="s">
        <v>3144</v>
      </c>
      <c r="U1188" s="83" t="s">
        <v>3483</v>
      </c>
      <c r="V1188" s="83" t="s">
        <v>3483</v>
      </c>
      <c r="W1188" s="81">
        <v>43168.208668981482</v>
      </c>
      <c r="X1188" s="83" t="s">
        <v>5063</v>
      </c>
      <c r="Y1188" s="79"/>
      <c r="Z1188" s="79"/>
      <c r="AA1188" s="85" t="s">
        <v>6271</v>
      </c>
      <c r="AB1188" s="79"/>
      <c r="AC1188" s="79" t="b">
        <v>0</v>
      </c>
      <c r="AD1188" s="79">
        <v>9</v>
      </c>
      <c r="AE1188" s="85" t="s">
        <v>6296</v>
      </c>
      <c r="AF1188" s="79" t="b">
        <v>0</v>
      </c>
      <c r="AG1188" s="79" t="s">
        <v>6304</v>
      </c>
      <c r="AH1188" s="79"/>
      <c r="AI1188" s="85" t="s">
        <v>6296</v>
      </c>
      <c r="AJ1188" s="79" t="b">
        <v>0</v>
      </c>
      <c r="AK1188" s="79">
        <v>5</v>
      </c>
      <c r="AL1188" s="85" t="s">
        <v>6296</v>
      </c>
      <c r="AM1188" s="79" t="s">
        <v>6362</v>
      </c>
      <c r="AN1188" s="79" t="b">
        <v>0</v>
      </c>
      <c r="AO1188" s="85" t="s">
        <v>6271</v>
      </c>
      <c r="AP1188" s="79" t="s">
        <v>6415</v>
      </c>
      <c r="AQ1188" s="79">
        <v>0</v>
      </c>
      <c r="AR1188" s="79">
        <v>0</v>
      </c>
      <c r="AS1188" s="79"/>
      <c r="AT1188" s="79"/>
      <c r="AU1188" s="79"/>
      <c r="AV1188" s="79"/>
      <c r="AW1188" s="79"/>
      <c r="AX1188" s="79"/>
      <c r="AY1188" s="79"/>
      <c r="AZ1188" s="79"/>
      <c r="BA1188">
        <v>31</v>
      </c>
      <c r="BB1188" s="78" t="str">
        <f>REPLACE(INDEX(GroupVertices[Group], MATCH(Edges24[[#This Row],[Vertex 1]],GroupVertices[Vertex],0)),1,1,"")</f>
        <v>6</v>
      </c>
      <c r="BC1188" s="78" t="str">
        <f>REPLACE(INDEX(GroupVertices[Group], MATCH(Edges24[[#This Row],[Vertex 2]],GroupVertices[Vertex],0)),1,1,"")</f>
        <v>6</v>
      </c>
      <c r="BD1188" s="48">
        <v>0</v>
      </c>
      <c r="BE1188" s="49">
        <v>0</v>
      </c>
      <c r="BF1188" s="48">
        <v>1</v>
      </c>
      <c r="BG1188" s="49">
        <v>9.0909090909090917</v>
      </c>
      <c r="BH1188" s="48">
        <v>0</v>
      </c>
      <c r="BI1188" s="49">
        <v>0</v>
      </c>
      <c r="BJ1188" s="48">
        <v>10</v>
      </c>
      <c r="BK1188" s="49">
        <v>90.909090909090907</v>
      </c>
      <c r="BL1188" s="48">
        <v>11</v>
      </c>
    </row>
    <row r="1189" spans="1:64" x14ac:dyDescent="0.25">
      <c r="A1189" s="64" t="s">
        <v>740</v>
      </c>
      <c r="B1189" s="64" t="s">
        <v>740</v>
      </c>
      <c r="C1189" s="65"/>
      <c r="D1189" s="66"/>
      <c r="E1189" s="67"/>
      <c r="F1189" s="68"/>
      <c r="G1189" s="65"/>
      <c r="H1189" s="69"/>
      <c r="I1189" s="70"/>
      <c r="J1189" s="70"/>
      <c r="K1189" s="34" t="s">
        <v>65</v>
      </c>
      <c r="L1189" s="77">
        <v>1759</v>
      </c>
      <c r="M1189" s="77"/>
      <c r="N1189" s="72"/>
      <c r="O1189" s="79" t="s">
        <v>176</v>
      </c>
      <c r="P1189" s="81">
        <v>43167.791875000003</v>
      </c>
      <c r="Q1189" s="79" t="s">
        <v>1979</v>
      </c>
      <c r="R1189" s="83" t="s">
        <v>2071</v>
      </c>
      <c r="S1189" s="79" t="s">
        <v>2508</v>
      </c>
      <c r="T1189" s="79" t="s">
        <v>2731</v>
      </c>
      <c r="U1189" s="83" t="s">
        <v>3199</v>
      </c>
      <c r="V1189" s="83" t="s">
        <v>3199</v>
      </c>
      <c r="W1189" s="81">
        <v>43167.791875000003</v>
      </c>
      <c r="X1189" s="83" t="s">
        <v>5064</v>
      </c>
      <c r="Y1189" s="79"/>
      <c r="Z1189" s="79"/>
      <c r="AA1189" s="85" t="s">
        <v>6272</v>
      </c>
      <c r="AB1189" s="79"/>
      <c r="AC1189" s="79" t="b">
        <v>0</v>
      </c>
      <c r="AD1189" s="79">
        <v>14</v>
      </c>
      <c r="AE1189" s="85" t="s">
        <v>6296</v>
      </c>
      <c r="AF1189" s="79" t="b">
        <v>0</v>
      </c>
      <c r="AG1189" s="79" t="s">
        <v>6304</v>
      </c>
      <c r="AH1189" s="79"/>
      <c r="AI1189" s="85" t="s">
        <v>6296</v>
      </c>
      <c r="AJ1189" s="79" t="b">
        <v>0</v>
      </c>
      <c r="AK1189" s="79">
        <v>15</v>
      </c>
      <c r="AL1189" s="85" t="s">
        <v>6296</v>
      </c>
      <c r="AM1189" s="79" t="s">
        <v>6362</v>
      </c>
      <c r="AN1189" s="79" t="b">
        <v>0</v>
      </c>
      <c r="AO1189" s="85" t="s">
        <v>6272</v>
      </c>
      <c r="AP1189" s="79" t="s">
        <v>6415</v>
      </c>
      <c r="AQ1189" s="79">
        <v>0</v>
      </c>
      <c r="AR1189" s="79">
        <v>0</v>
      </c>
      <c r="AS1189" s="79"/>
      <c r="AT1189" s="79"/>
      <c r="AU1189" s="79"/>
      <c r="AV1189" s="79"/>
      <c r="AW1189" s="79"/>
      <c r="AX1189" s="79"/>
      <c r="AY1189" s="79"/>
      <c r="AZ1189" s="79"/>
      <c r="BA1189">
        <v>31</v>
      </c>
      <c r="BB1189" s="78" t="str">
        <f>REPLACE(INDEX(GroupVertices[Group], MATCH(Edges24[[#This Row],[Vertex 1]],GroupVertices[Vertex],0)),1,1,"")</f>
        <v>6</v>
      </c>
      <c r="BC1189" s="78" t="str">
        <f>REPLACE(INDEX(GroupVertices[Group], MATCH(Edges24[[#This Row],[Vertex 2]],GroupVertices[Vertex],0)),1,1,"")</f>
        <v>6</v>
      </c>
      <c r="BD1189" s="48">
        <v>1</v>
      </c>
      <c r="BE1189" s="49">
        <v>10</v>
      </c>
      <c r="BF1189" s="48">
        <v>0</v>
      </c>
      <c r="BG1189" s="49">
        <v>0</v>
      </c>
      <c r="BH1189" s="48">
        <v>0</v>
      </c>
      <c r="BI1189" s="49">
        <v>0</v>
      </c>
      <c r="BJ1189" s="48">
        <v>9</v>
      </c>
      <c r="BK1189" s="49">
        <v>90</v>
      </c>
      <c r="BL1189" s="48">
        <v>10</v>
      </c>
    </row>
    <row r="1190" spans="1:64" x14ac:dyDescent="0.25">
      <c r="A1190" s="64" t="s">
        <v>740</v>
      </c>
      <c r="B1190" s="64" t="s">
        <v>740</v>
      </c>
      <c r="C1190" s="65"/>
      <c r="D1190" s="66"/>
      <c r="E1190" s="67"/>
      <c r="F1190" s="68"/>
      <c r="G1190" s="65"/>
      <c r="H1190" s="69"/>
      <c r="I1190" s="70"/>
      <c r="J1190" s="70"/>
      <c r="K1190" s="34" t="s">
        <v>65</v>
      </c>
      <c r="L1190" s="77">
        <v>1760</v>
      </c>
      <c r="M1190" s="77"/>
      <c r="N1190" s="72"/>
      <c r="O1190" s="79" t="s">
        <v>176</v>
      </c>
      <c r="P1190" s="81">
        <v>43168.041967592595</v>
      </c>
      <c r="Q1190" s="79" t="s">
        <v>1980</v>
      </c>
      <c r="R1190" s="83" t="s">
        <v>2121</v>
      </c>
      <c r="S1190" s="79" t="s">
        <v>2508</v>
      </c>
      <c r="T1190" s="79" t="s">
        <v>2766</v>
      </c>
      <c r="U1190" s="83" t="s">
        <v>3484</v>
      </c>
      <c r="V1190" s="83" t="s">
        <v>3484</v>
      </c>
      <c r="W1190" s="81">
        <v>43168.041967592595</v>
      </c>
      <c r="X1190" s="83" t="s">
        <v>5065</v>
      </c>
      <c r="Y1190" s="79"/>
      <c r="Z1190" s="79"/>
      <c r="AA1190" s="85" t="s">
        <v>6273</v>
      </c>
      <c r="AB1190" s="79"/>
      <c r="AC1190" s="79" t="b">
        <v>0</v>
      </c>
      <c r="AD1190" s="79">
        <v>39</v>
      </c>
      <c r="AE1190" s="85" t="s">
        <v>6296</v>
      </c>
      <c r="AF1190" s="79" t="b">
        <v>0</v>
      </c>
      <c r="AG1190" s="79" t="s">
        <v>6304</v>
      </c>
      <c r="AH1190" s="79"/>
      <c r="AI1190" s="85" t="s">
        <v>6296</v>
      </c>
      <c r="AJ1190" s="79" t="b">
        <v>0</v>
      </c>
      <c r="AK1190" s="79">
        <v>32</v>
      </c>
      <c r="AL1190" s="85" t="s">
        <v>6296</v>
      </c>
      <c r="AM1190" s="79" t="s">
        <v>6362</v>
      </c>
      <c r="AN1190" s="79" t="b">
        <v>0</v>
      </c>
      <c r="AO1190" s="85" t="s">
        <v>6273</v>
      </c>
      <c r="AP1190" s="79" t="s">
        <v>6415</v>
      </c>
      <c r="AQ1190" s="79">
        <v>0</v>
      </c>
      <c r="AR1190" s="79">
        <v>0</v>
      </c>
      <c r="AS1190" s="79"/>
      <c r="AT1190" s="79"/>
      <c r="AU1190" s="79"/>
      <c r="AV1190" s="79"/>
      <c r="AW1190" s="79"/>
      <c r="AX1190" s="79"/>
      <c r="AY1190" s="79"/>
      <c r="AZ1190" s="79"/>
      <c r="BA1190">
        <v>31</v>
      </c>
      <c r="BB1190" s="78" t="str">
        <f>REPLACE(INDEX(GroupVertices[Group], MATCH(Edges24[[#This Row],[Vertex 1]],GroupVertices[Vertex],0)),1,1,"")</f>
        <v>6</v>
      </c>
      <c r="BC1190" s="78" t="str">
        <f>REPLACE(INDEX(GroupVertices[Group], MATCH(Edges24[[#This Row],[Vertex 2]],GroupVertices[Vertex],0)),1,1,"")</f>
        <v>6</v>
      </c>
      <c r="BD1190" s="48">
        <v>0</v>
      </c>
      <c r="BE1190" s="49">
        <v>0</v>
      </c>
      <c r="BF1190" s="48">
        <v>0</v>
      </c>
      <c r="BG1190" s="49">
        <v>0</v>
      </c>
      <c r="BH1190" s="48">
        <v>0</v>
      </c>
      <c r="BI1190" s="49">
        <v>0</v>
      </c>
      <c r="BJ1190" s="48">
        <v>11</v>
      </c>
      <c r="BK1190" s="49">
        <v>100</v>
      </c>
      <c r="BL1190" s="48">
        <v>11</v>
      </c>
    </row>
    <row r="1191" spans="1:64" x14ac:dyDescent="0.25">
      <c r="A1191" s="64" t="s">
        <v>740</v>
      </c>
      <c r="B1191" s="64" t="s">
        <v>740</v>
      </c>
      <c r="C1191" s="65"/>
      <c r="D1191" s="66"/>
      <c r="E1191" s="67"/>
      <c r="F1191" s="68"/>
      <c r="G1191" s="65"/>
      <c r="H1191" s="69"/>
      <c r="I1191" s="70"/>
      <c r="J1191" s="70"/>
      <c r="K1191" s="34" t="s">
        <v>65</v>
      </c>
      <c r="L1191" s="77">
        <v>1761</v>
      </c>
      <c r="M1191" s="77"/>
      <c r="N1191" s="72"/>
      <c r="O1191" s="79" t="s">
        <v>176</v>
      </c>
      <c r="P1191" s="81">
        <v>43170.6252662037</v>
      </c>
      <c r="Q1191" s="79" t="s">
        <v>1981</v>
      </c>
      <c r="R1191" s="83" t="s">
        <v>2130</v>
      </c>
      <c r="S1191" s="79" t="s">
        <v>2508</v>
      </c>
      <c r="T1191" s="79" t="s">
        <v>2779</v>
      </c>
      <c r="U1191" s="83" t="s">
        <v>3485</v>
      </c>
      <c r="V1191" s="83" t="s">
        <v>3485</v>
      </c>
      <c r="W1191" s="81">
        <v>43170.6252662037</v>
      </c>
      <c r="X1191" s="83" t="s">
        <v>5066</v>
      </c>
      <c r="Y1191" s="79"/>
      <c r="Z1191" s="79"/>
      <c r="AA1191" s="85" t="s">
        <v>6274</v>
      </c>
      <c r="AB1191" s="79"/>
      <c r="AC1191" s="79" t="b">
        <v>0</v>
      </c>
      <c r="AD1191" s="79">
        <v>6</v>
      </c>
      <c r="AE1191" s="85" t="s">
        <v>6296</v>
      </c>
      <c r="AF1191" s="79" t="b">
        <v>0</v>
      </c>
      <c r="AG1191" s="79" t="s">
        <v>6304</v>
      </c>
      <c r="AH1191" s="79"/>
      <c r="AI1191" s="85" t="s">
        <v>6296</v>
      </c>
      <c r="AJ1191" s="79" t="b">
        <v>0</v>
      </c>
      <c r="AK1191" s="79">
        <v>4</v>
      </c>
      <c r="AL1191" s="85" t="s">
        <v>6296</v>
      </c>
      <c r="AM1191" s="79" t="s">
        <v>6362</v>
      </c>
      <c r="AN1191" s="79" t="b">
        <v>0</v>
      </c>
      <c r="AO1191" s="85" t="s">
        <v>6274</v>
      </c>
      <c r="AP1191" s="79" t="s">
        <v>6415</v>
      </c>
      <c r="AQ1191" s="79">
        <v>0</v>
      </c>
      <c r="AR1191" s="79">
        <v>0</v>
      </c>
      <c r="AS1191" s="79"/>
      <c r="AT1191" s="79"/>
      <c r="AU1191" s="79"/>
      <c r="AV1191" s="79"/>
      <c r="AW1191" s="79"/>
      <c r="AX1191" s="79"/>
      <c r="AY1191" s="79"/>
      <c r="AZ1191" s="79"/>
      <c r="BA1191">
        <v>31</v>
      </c>
      <c r="BB1191" s="78" t="str">
        <f>REPLACE(INDEX(GroupVertices[Group], MATCH(Edges24[[#This Row],[Vertex 1]],GroupVertices[Vertex],0)),1,1,"")</f>
        <v>6</v>
      </c>
      <c r="BC1191" s="78" t="str">
        <f>REPLACE(INDEX(GroupVertices[Group], MATCH(Edges24[[#This Row],[Vertex 2]],GroupVertices[Vertex],0)),1,1,"")</f>
        <v>6</v>
      </c>
      <c r="BD1191" s="48">
        <v>0</v>
      </c>
      <c r="BE1191" s="49">
        <v>0</v>
      </c>
      <c r="BF1191" s="48">
        <v>0</v>
      </c>
      <c r="BG1191" s="49">
        <v>0</v>
      </c>
      <c r="BH1191" s="48">
        <v>0</v>
      </c>
      <c r="BI1191" s="49">
        <v>0</v>
      </c>
      <c r="BJ1191" s="48">
        <v>13</v>
      </c>
      <c r="BK1191" s="49">
        <v>100</v>
      </c>
      <c r="BL1191" s="48">
        <v>13</v>
      </c>
    </row>
    <row r="1192" spans="1:64" x14ac:dyDescent="0.25">
      <c r="A1192" s="64" t="s">
        <v>740</v>
      </c>
      <c r="B1192" s="64" t="s">
        <v>740</v>
      </c>
      <c r="C1192" s="65"/>
      <c r="D1192" s="66"/>
      <c r="E1192" s="67"/>
      <c r="F1192" s="68"/>
      <c r="G1192" s="65"/>
      <c r="H1192" s="69"/>
      <c r="I1192" s="70"/>
      <c r="J1192" s="70"/>
      <c r="K1192" s="34" t="s">
        <v>65</v>
      </c>
      <c r="L1192" s="77">
        <v>1762</v>
      </c>
      <c r="M1192" s="77"/>
      <c r="N1192" s="72"/>
      <c r="O1192" s="79" t="s">
        <v>176</v>
      </c>
      <c r="P1192" s="81">
        <v>43170.583645833336</v>
      </c>
      <c r="Q1192" s="79" t="s">
        <v>1982</v>
      </c>
      <c r="R1192" s="83" t="s">
        <v>2131</v>
      </c>
      <c r="S1192" s="79" t="s">
        <v>2508</v>
      </c>
      <c r="T1192" s="79" t="s">
        <v>2780</v>
      </c>
      <c r="U1192" s="83" t="s">
        <v>3486</v>
      </c>
      <c r="V1192" s="83" t="s">
        <v>3486</v>
      </c>
      <c r="W1192" s="81">
        <v>43170.583645833336</v>
      </c>
      <c r="X1192" s="83" t="s">
        <v>5067</v>
      </c>
      <c r="Y1192" s="79"/>
      <c r="Z1192" s="79"/>
      <c r="AA1192" s="85" t="s">
        <v>6275</v>
      </c>
      <c r="AB1192" s="79"/>
      <c r="AC1192" s="79" t="b">
        <v>0</v>
      </c>
      <c r="AD1192" s="79">
        <v>6</v>
      </c>
      <c r="AE1192" s="85" t="s">
        <v>6296</v>
      </c>
      <c r="AF1192" s="79" t="b">
        <v>0</v>
      </c>
      <c r="AG1192" s="79" t="s">
        <v>6304</v>
      </c>
      <c r="AH1192" s="79"/>
      <c r="AI1192" s="85" t="s">
        <v>6296</v>
      </c>
      <c r="AJ1192" s="79" t="b">
        <v>0</v>
      </c>
      <c r="AK1192" s="79">
        <v>5</v>
      </c>
      <c r="AL1192" s="85" t="s">
        <v>6296</v>
      </c>
      <c r="AM1192" s="79" t="s">
        <v>6362</v>
      </c>
      <c r="AN1192" s="79" t="b">
        <v>0</v>
      </c>
      <c r="AO1192" s="85" t="s">
        <v>6275</v>
      </c>
      <c r="AP1192" s="79" t="s">
        <v>6415</v>
      </c>
      <c r="AQ1192" s="79">
        <v>0</v>
      </c>
      <c r="AR1192" s="79">
        <v>0</v>
      </c>
      <c r="AS1192" s="79"/>
      <c r="AT1192" s="79"/>
      <c r="AU1192" s="79"/>
      <c r="AV1192" s="79"/>
      <c r="AW1192" s="79"/>
      <c r="AX1192" s="79"/>
      <c r="AY1192" s="79"/>
      <c r="AZ1192" s="79"/>
      <c r="BA1192">
        <v>31</v>
      </c>
      <c r="BB1192" s="78" t="str">
        <f>REPLACE(INDEX(GroupVertices[Group], MATCH(Edges24[[#This Row],[Vertex 1]],GroupVertices[Vertex],0)),1,1,"")</f>
        <v>6</v>
      </c>
      <c r="BC1192" s="78" t="str">
        <f>REPLACE(INDEX(GroupVertices[Group], MATCH(Edges24[[#This Row],[Vertex 2]],GroupVertices[Vertex],0)),1,1,"")</f>
        <v>6</v>
      </c>
      <c r="BD1192" s="48">
        <v>0</v>
      </c>
      <c r="BE1192" s="49">
        <v>0</v>
      </c>
      <c r="BF1192" s="48">
        <v>0</v>
      </c>
      <c r="BG1192" s="49">
        <v>0</v>
      </c>
      <c r="BH1192" s="48">
        <v>0</v>
      </c>
      <c r="BI1192" s="49">
        <v>0</v>
      </c>
      <c r="BJ1192" s="48">
        <v>11</v>
      </c>
      <c r="BK1192" s="49">
        <v>100</v>
      </c>
      <c r="BL1192" s="48">
        <v>11</v>
      </c>
    </row>
    <row r="1193" spans="1:64" x14ac:dyDescent="0.25">
      <c r="A1193" s="64" t="s">
        <v>740</v>
      </c>
      <c r="B1193" s="64" t="s">
        <v>740</v>
      </c>
      <c r="C1193" s="65"/>
      <c r="D1193" s="66"/>
      <c r="E1193" s="67"/>
      <c r="F1193" s="68"/>
      <c r="G1193" s="65"/>
      <c r="H1193" s="69"/>
      <c r="I1193" s="70"/>
      <c r="J1193" s="70"/>
      <c r="K1193" s="34" t="s">
        <v>65</v>
      </c>
      <c r="L1193" s="77">
        <v>1763</v>
      </c>
      <c r="M1193" s="77"/>
      <c r="N1193" s="72"/>
      <c r="O1193" s="79" t="s">
        <v>176</v>
      </c>
      <c r="P1193" s="81">
        <v>43170.541701388887</v>
      </c>
      <c r="Q1193" s="79" t="s">
        <v>1979</v>
      </c>
      <c r="R1193" s="83" t="s">
        <v>2071</v>
      </c>
      <c r="S1193" s="79" t="s">
        <v>2508</v>
      </c>
      <c r="T1193" s="79" t="s">
        <v>2731</v>
      </c>
      <c r="U1193" s="83" t="s">
        <v>3199</v>
      </c>
      <c r="V1193" s="83" t="s">
        <v>3199</v>
      </c>
      <c r="W1193" s="81">
        <v>43170.541701388887</v>
      </c>
      <c r="X1193" s="83" t="s">
        <v>5068</v>
      </c>
      <c r="Y1193" s="79"/>
      <c r="Z1193" s="79"/>
      <c r="AA1193" s="85" t="s">
        <v>6276</v>
      </c>
      <c r="AB1193" s="79"/>
      <c r="AC1193" s="79" t="b">
        <v>0</v>
      </c>
      <c r="AD1193" s="79">
        <v>4</v>
      </c>
      <c r="AE1193" s="85" t="s">
        <v>6296</v>
      </c>
      <c r="AF1193" s="79" t="b">
        <v>0</v>
      </c>
      <c r="AG1193" s="79" t="s">
        <v>6304</v>
      </c>
      <c r="AH1193" s="79"/>
      <c r="AI1193" s="85" t="s">
        <v>6296</v>
      </c>
      <c r="AJ1193" s="79" t="b">
        <v>0</v>
      </c>
      <c r="AK1193" s="79">
        <v>3</v>
      </c>
      <c r="AL1193" s="85" t="s">
        <v>6296</v>
      </c>
      <c r="AM1193" s="79" t="s">
        <v>6362</v>
      </c>
      <c r="AN1193" s="79" t="b">
        <v>0</v>
      </c>
      <c r="AO1193" s="85" t="s">
        <v>6276</v>
      </c>
      <c r="AP1193" s="79" t="s">
        <v>6415</v>
      </c>
      <c r="AQ1193" s="79">
        <v>0</v>
      </c>
      <c r="AR1193" s="79">
        <v>0</v>
      </c>
      <c r="AS1193" s="79"/>
      <c r="AT1193" s="79"/>
      <c r="AU1193" s="79"/>
      <c r="AV1193" s="79"/>
      <c r="AW1193" s="79"/>
      <c r="AX1193" s="79"/>
      <c r="AY1193" s="79"/>
      <c r="AZ1193" s="79"/>
      <c r="BA1193">
        <v>31</v>
      </c>
      <c r="BB1193" s="78" t="str">
        <f>REPLACE(INDEX(GroupVertices[Group], MATCH(Edges24[[#This Row],[Vertex 1]],GroupVertices[Vertex],0)),1,1,"")</f>
        <v>6</v>
      </c>
      <c r="BC1193" s="78" t="str">
        <f>REPLACE(INDEX(GroupVertices[Group], MATCH(Edges24[[#This Row],[Vertex 2]],GroupVertices[Vertex],0)),1,1,"")</f>
        <v>6</v>
      </c>
      <c r="BD1193" s="48">
        <v>1</v>
      </c>
      <c r="BE1193" s="49">
        <v>10</v>
      </c>
      <c r="BF1193" s="48">
        <v>0</v>
      </c>
      <c r="BG1193" s="49">
        <v>0</v>
      </c>
      <c r="BH1193" s="48">
        <v>0</v>
      </c>
      <c r="BI1193" s="49">
        <v>0</v>
      </c>
      <c r="BJ1193" s="48">
        <v>9</v>
      </c>
      <c r="BK1193" s="49">
        <v>90</v>
      </c>
      <c r="BL1193" s="48">
        <v>10</v>
      </c>
    </row>
    <row r="1194" spans="1:64" x14ac:dyDescent="0.25">
      <c r="A1194" s="64" t="s">
        <v>740</v>
      </c>
      <c r="B1194" s="64" t="s">
        <v>740</v>
      </c>
      <c r="C1194" s="65"/>
      <c r="D1194" s="66"/>
      <c r="E1194" s="67"/>
      <c r="F1194" s="68"/>
      <c r="G1194" s="65"/>
      <c r="H1194" s="69"/>
      <c r="I1194" s="70"/>
      <c r="J1194" s="70"/>
      <c r="K1194" s="34" t="s">
        <v>65</v>
      </c>
      <c r="L1194" s="77">
        <v>1764</v>
      </c>
      <c r="M1194" s="77"/>
      <c r="N1194" s="72"/>
      <c r="O1194" s="79" t="s">
        <v>176</v>
      </c>
      <c r="P1194" s="81">
        <v>43170.208541666667</v>
      </c>
      <c r="Q1194" s="79" t="s">
        <v>1983</v>
      </c>
      <c r="R1194" s="83" t="s">
        <v>2070</v>
      </c>
      <c r="S1194" s="79" t="s">
        <v>2508</v>
      </c>
      <c r="T1194" s="79" t="s">
        <v>2783</v>
      </c>
      <c r="U1194" s="83" t="s">
        <v>3487</v>
      </c>
      <c r="V1194" s="83" t="s">
        <v>3487</v>
      </c>
      <c r="W1194" s="81">
        <v>43170.208541666667</v>
      </c>
      <c r="X1194" s="83" t="s">
        <v>5069</v>
      </c>
      <c r="Y1194" s="79"/>
      <c r="Z1194" s="79"/>
      <c r="AA1194" s="85" t="s">
        <v>6277</v>
      </c>
      <c r="AB1194" s="79"/>
      <c r="AC1194" s="79" t="b">
        <v>0</v>
      </c>
      <c r="AD1194" s="79">
        <v>6</v>
      </c>
      <c r="AE1194" s="85" t="s">
        <v>6296</v>
      </c>
      <c r="AF1194" s="79" t="b">
        <v>0</v>
      </c>
      <c r="AG1194" s="79" t="s">
        <v>6304</v>
      </c>
      <c r="AH1194" s="79"/>
      <c r="AI1194" s="85" t="s">
        <v>6296</v>
      </c>
      <c r="AJ1194" s="79" t="b">
        <v>0</v>
      </c>
      <c r="AK1194" s="79">
        <v>3</v>
      </c>
      <c r="AL1194" s="85" t="s">
        <v>6296</v>
      </c>
      <c r="AM1194" s="79" t="s">
        <v>6362</v>
      </c>
      <c r="AN1194" s="79" t="b">
        <v>0</v>
      </c>
      <c r="AO1194" s="85" t="s">
        <v>6277</v>
      </c>
      <c r="AP1194" s="79" t="s">
        <v>6415</v>
      </c>
      <c r="AQ1194" s="79">
        <v>0</v>
      </c>
      <c r="AR1194" s="79">
        <v>0</v>
      </c>
      <c r="AS1194" s="79"/>
      <c r="AT1194" s="79"/>
      <c r="AU1194" s="79"/>
      <c r="AV1194" s="79"/>
      <c r="AW1194" s="79"/>
      <c r="AX1194" s="79"/>
      <c r="AY1194" s="79"/>
      <c r="AZ1194" s="79"/>
      <c r="BA1194">
        <v>31</v>
      </c>
      <c r="BB1194" s="78" t="str">
        <f>REPLACE(INDEX(GroupVertices[Group], MATCH(Edges24[[#This Row],[Vertex 1]],GroupVertices[Vertex],0)),1,1,"")</f>
        <v>6</v>
      </c>
      <c r="BC1194" s="78" t="str">
        <f>REPLACE(INDEX(GroupVertices[Group], MATCH(Edges24[[#This Row],[Vertex 2]],GroupVertices[Vertex],0)),1,1,"")</f>
        <v>6</v>
      </c>
      <c r="BD1194" s="48">
        <v>0</v>
      </c>
      <c r="BE1194" s="49">
        <v>0</v>
      </c>
      <c r="BF1194" s="48">
        <v>1</v>
      </c>
      <c r="BG1194" s="49">
        <v>9.0909090909090917</v>
      </c>
      <c r="BH1194" s="48">
        <v>0</v>
      </c>
      <c r="BI1194" s="49">
        <v>0</v>
      </c>
      <c r="BJ1194" s="48">
        <v>10</v>
      </c>
      <c r="BK1194" s="49">
        <v>90.909090909090907</v>
      </c>
      <c r="BL1194" s="48">
        <v>11</v>
      </c>
    </row>
    <row r="1195" spans="1:64" x14ac:dyDescent="0.25">
      <c r="A1195" s="64" t="s">
        <v>740</v>
      </c>
      <c r="B1195" s="64" t="s">
        <v>740</v>
      </c>
      <c r="C1195" s="65"/>
      <c r="D1195" s="66"/>
      <c r="E1195" s="67"/>
      <c r="F1195" s="68"/>
      <c r="G1195" s="65"/>
      <c r="H1195" s="69"/>
      <c r="I1195" s="70"/>
      <c r="J1195" s="70"/>
      <c r="K1195" s="34" t="s">
        <v>65</v>
      </c>
      <c r="L1195" s="77">
        <v>1765</v>
      </c>
      <c r="M1195" s="77"/>
      <c r="N1195" s="72"/>
      <c r="O1195" s="79" t="s">
        <v>176</v>
      </c>
      <c r="P1195" s="81">
        <v>43170.04210648148</v>
      </c>
      <c r="Q1195" s="79" t="s">
        <v>1984</v>
      </c>
      <c r="R1195" s="83" t="s">
        <v>2132</v>
      </c>
      <c r="S1195" s="79" t="s">
        <v>2508</v>
      </c>
      <c r="T1195" s="79" t="s">
        <v>2782</v>
      </c>
      <c r="U1195" s="83" t="s">
        <v>3488</v>
      </c>
      <c r="V1195" s="83" t="s">
        <v>3488</v>
      </c>
      <c r="W1195" s="81">
        <v>43170.04210648148</v>
      </c>
      <c r="X1195" s="83" t="s">
        <v>5070</v>
      </c>
      <c r="Y1195" s="79"/>
      <c r="Z1195" s="79"/>
      <c r="AA1195" s="85" t="s">
        <v>6278</v>
      </c>
      <c r="AB1195" s="79"/>
      <c r="AC1195" s="79" t="b">
        <v>0</v>
      </c>
      <c r="AD1195" s="79">
        <v>4</v>
      </c>
      <c r="AE1195" s="85" t="s">
        <v>6296</v>
      </c>
      <c r="AF1195" s="79" t="b">
        <v>0</v>
      </c>
      <c r="AG1195" s="79" t="s">
        <v>6304</v>
      </c>
      <c r="AH1195" s="79"/>
      <c r="AI1195" s="85" t="s">
        <v>6296</v>
      </c>
      <c r="AJ1195" s="79" t="b">
        <v>0</v>
      </c>
      <c r="AK1195" s="79">
        <v>5</v>
      </c>
      <c r="AL1195" s="85" t="s">
        <v>6296</v>
      </c>
      <c r="AM1195" s="79" t="s">
        <v>6362</v>
      </c>
      <c r="AN1195" s="79" t="b">
        <v>0</v>
      </c>
      <c r="AO1195" s="85" t="s">
        <v>6278</v>
      </c>
      <c r="AP1195" s="79" t="s">
        <v>6415</v>
      </c>
      <c r="AQ1195" s="79">
        <v>0</v>
      </c>
      <c r="AR1195" s="79">
        <v>0</v>
      </c>
      <c r="AS1195" s="79"/>
      <c r="AT1195" s="79"/>
      <c r="AU1195" s="79"/>
      <c r="AV1195" s="79"/>
      <c r="AW1195" s="79"/>
      <c r="AX1195" s="79"/>
      <c r="AY1195" s="79"/>
      <c r="AZ1195" s="79"/>
      <c r="BA1195">
        <v>31</v>
      </c>
      <c r="BB1195" s="78" t="str">
        <f>REPLACE(INDEX(GroupVertices[Group], MATCH(Edges24[[#This Row],[Vertex 1]],GroupVertices[Vertex],0)),1,1,"")</f>
        <v>6</v>
      </c>
      <c r="BC1195" s="78" t="str">
        <f>REPLACE(INDEX(GroupVertices[Group], MATCH(Edges24[[#This Row],[Vertex 2]],GroupVertices[Vertex],0)),1,1,"")</f>
        <v>6</v>
      </c>
      <c r="BD1195" s="48">
        <v>1</v>
      </c>
      <c r="BE1195" s="49">
        <v>10</v>
      </c>
      <c r="BF1195" s="48">
        <v>0</v>
      </c>
      <c r="BG1195" s="49">
        <v>0</v>
      </c>
      <c r="BH1195" s="48">
        <v>0</v>
      </c>
      <c r="BI1195" s="49">
        <v>0</v>
      </c>
      <c r="BJ1195" s="48">
        <v>9</v>
      </c>
      <c r="BK1195" s="49">
        <v>90</v>
      </c>
      <c r="BL1195" s="48">
        <v>10</v>
      </c>
    </row>
    <row r="1196" spans="1:64" x14ac:dyDescent="0.25">
      <c r="A1196" s="64" t="s">
        <v>740</v>
      </c>
      <c r="B1196" s="64" t="s">
        <v>740</v>
      </c>
      <c r="C1196" s="65"/>
      <c r="D1196" s="66"/>
      <c r="E1196" s="67"/>
      <c r="F1196" s="68"/>
      <c r="G1196" s="65"/>
      <c r="H1196" s="69"/>
      <c r="I1196" s="70"/>
      <c r="J1196" s="70"/>
      <c r="K1196" s="34" t="s">
        <v>65</v>
      </c>
      <c r="L1196" s="77">
        <v>1766</v>
      </c>
      <c r="M1196" s="77"/>
      <c r="N1196" s="72"/>
      <c r="O1196" s="79" t="s">
        <v>176</v>
      </c>
      <c r="P1196" s="81">
        <v>43169.916956018518</v>
      </c>
      <c r="Q1196" s="79" t="s">
        <v>1985</v>
      </c>
      <c r="R1196" s="83" t="s">
        <v>2133</v>
      </c>
      <c r="S1196" s="79" t="s">
        <v>2508</v>
      </c>
      <c r="T1196" s="79" t="s">
        <v>3145</v>
      </c>
      <c r="U1196" s="83" t="s">
        <v>3489</v>
      </c>
      <c r="V1196" s="83" t="s">
        <v>3489</v>
      </c>
      <c r="W1196" s="81">
        <v>43169.916956018518</v>
      </c>
      <c r="X1196" s="83" t="s">
        <v>5071</v>
      </c>
      <c r="Y1196" s="79"/>
      <c r="Z1196" s="79"/>
      <c r="AA1196" s="85" t="s">
        <v>6279</v>
      </c>
      <c r="AB1196" s="79"/>
      <c r="AC1196" s="79" t="b">
        <v>0</v>
      </c>
      <c r="AD1196" s="79">
        <v>6</v>
      </c>
      <c r="AE1196" s="85" t="s">
        <v>6296</v>
      </c>
      <c r="AF1196" s="79" t="b">
        <v>0</v>
      </c>
      <c r="AG1196" s="79" t="s">
        <v>6311</v>
      </c>
      <c r="AH1196" s="79"/>
      <c r="AI1196" s="85" t="s">
        <v>6296</v>
      </c>
      <c r="AJ1196" s="79" t="b">
        <v>0</v>
      </c>
      <c r="AK1196" s="79">
        <v>5</v>
      </c>
      <c r="AL1196" s="85" t="s">
        <v>6296</v>
      </c>
      <c r="AM1196" s="79" t="s">
        <v>6362</v>
      </c>
      <c r="AN1196" s="79" t="b">
        <v>0</v>
      </c>
      <c r="AO1196" s="85" t="s">
        <v>6279</v>
      </c>
      <c r="AP1196" s="79" t="s">
        <v>6415</v>
      </c>
      <c r="AQ1196" s="79">
        <v>0</v>
      </c>
      <c r="AR1196" s="79">
        <v>0</v>
      </c>
      <c r="AS1196" s="79"/>
      <c r="AT1196" s="79"/>
      <c r="AU1196" s="79"/>
      <c r="AV1196" s="79"/>
      <c r="AW1196" s="79"/>
      <c r="AX1196" s="79"/>
      <c r="AY1196" s="79"/>
      <c r="AZ1196" s="79"/>
      <c r="BA1196">
        <v>31</v>
      </c>
      <c r="BB1196" s="78" t="str">
        <f>REPLACE(INDEX(GroupVertices[Group], MATCH(Edges24[[#This Row],[Vertex 1]],GroupVertices[Vertex],0)),1,1,"")</f>
        <v>6</v>
      </c>
      <c r="BC1196" s="78" t="str">
        <f>REPLACE(INDEX(GroupVertices[Group], MATCH(Edges24[[#This Row],[Vertex 2]],GroupVertices[Vertex],0)),1,1,"")</f>
        <v>6</v>
      </c>
      <c r="BD1196" s="48">
        <v>1</v>
      </c>
      <c r="BE1196" s="49">
        <v>10</v>
      </c>
      <c r="BF1196" s="48">
        <v>0</v>
      </c>
      <c r="BG1196" s="49">
        <v>0</v>
      </c>
      <c r="BH1196" s="48">
        <v>0</v>
      </c>
      <c r="BI1196" s="49">
        <v>0</v>
      </c>
      <c r="BJ1196" s="48">
        <v>9</v>
      </c>
      <c r="BK1196" s="49">
        <v>90</v>
      </c>
      <c r="BL1196" s="48">
        <v>10</v>
      </c>
    </row>
    <row r="1197" spans="1:64" x14ac:dyDescent="0.25">
      <c r="A1197" s="64" t="s">
        <v>740</v>
      </c>
      <c r="B1197" s="64" t="s">
        <v>740</v>
      </c>
      <c r="C1197" s="65"/>
      <c r="D1197" s="66"/>
      <c r="E1197" s="67"/>
      <c r="F1197" s="68"/>
      <c r="G1197" s="65"/>
      <c r="H1197" s="69"/>
      <c r="I1197" s="70"/>
      <c r="J1197" s="70"/>
      <c r="K1197" s="34" t="s">
        <v>65</v>
      </c>
      <c r="L1197" s="77">
        <v>1767</v>
      </c>
      <c r="M1197" s="77"/>
      <c r="N1197" s="72"/>
      <c r="O1197" s="79" t="s">
        <v>176</v>
      </c>
      <c r="P1197" s="81">
        <v>43169.875243055554</v>
      </c>
      <c r="Q1197" s="79" t="s">
        <v>1986</v>
      </c>
      <c r="R1197" s="83" t="s">
        <v>2134</v>
      </c>
      <c r="S1197" s="79" t="s">
        <v>2508</v>
      </c>
      <c r="T1197" s="79" t="s">
        <v>2784</v>
      </c>
      <c r="U1197" s="83" t="s">
        <v>3490</v>
      </c>
      <c r="V1197" s="83" t="s">
        <v>3490</v>
      </c>
      <c r="W1197" s="81">
        <v>43169.875243055554</v>
      </c>
      <c r="X1197" s="83" t="s">
        <v>5072</v>
      </c>
      <c r="Y1197" s="79"/>
      <c r="Z1197" s="79"/>
      <c r="AA1197" s="85" t="s">
        <v>6280</v>
      </c>
      <c r="AB1197" s="79"/>
      <c r="AC1197" s="79" t="b">
        <v>0</v>
      </c>
      <c r="AD1197" s="79">
        <v>6</v>
      </c>
      <c r="AE1197" s="85" t="s">
        <v>6296</v>
      </c>
      <c r="AF1197" s="79" t="b">
        <v>0</v>
      </c>
      <c r="AG1197" s="79" t="s">
        <v>6304</v>
      </c>
      <c r="AH1197" s="79"/>
      <c r="AI1197" s="85" t="s">
        <v>6296</v>
      </c>
      <c r="AJ1197" s="79" t="b">
        <v>0</v>
      </c>
      <c r="AK1197" s="79">
        <v>5</v>
      </c>
      <c r="AL1197" s="85" t="s">
        <v>6296</v>
      </c>
      <c r="AM1197" s="79" t="s">
        <v>6362</v>
      </c>
      <c r="AN1197" s="79" t="b">
        <v>0</v>
      </c>
      <c r="AO1197" s="85" t="s">
        <v>6280</v>
      </c>
      <c r="AP1197" s="79" t="s">
        <v>6415</v>
      </c>
      <c r="AQ1197" s="79">
        <v>0</v>
      </c>
      <c r="AR1197" s="79">
        <v>0</v>
      </c>
      <c r="AS1197" s="79"/>
      <c r="AT1197" s="79"/>
      <c r="AU1197" s="79"/>
      <c r="AV1197" s="79"/>
      <c r="AW1197" s="79"/>
      <c r="AX1197" s="79"/>
      <c r="AY1197" s="79"/>
      <c r="AZ1197" s="79"/>
      <c r="BA1197">
        <v>31</v>
      </c>
      <c r="BB1197" s="78" t="str">
        <f>REPLACE(INDEX(GroupVertices[Group], MATCH(Edges24[[#This Row],[Vertex 1]],GroupVertices[Vertex],0)),1,1,"")</f>
        <v>6</v>
      </c>
      <c r="BC1197" s="78" t="str">
        <f>REPLACE(INDEX(GroupVertices[Group], MATCH(Edges24[[#This Row],[Vertex 2]],GroupVertices[Vertex],0)),1,1,"")</f>
        <v>6</v>
      </c>
      <c r="BD1197" s="48">
        <v>0</v>
      </c>
      <c r="BE1197" s="49">
        <v>0</v>
      </c>
      <c r="BF1197" s="48">
        <v>0</v>
      </c>
      <c r="BG1197" s="49">
        <v>0</v>
      </c>
      <c r="BH1197" s="48">
        <v>0</v>
      </c>
      <c r="BI1197" s="49">
        <v>0</v>
      </c>
      <c r="BJ1197" s="48">
        <v>12</v>
      </c>
      <c r="BK1197" s="49">
        <v>100</v>
      </c>
      <c r="BL1197" s="48">
        <v>12</v>
      </c>
    </row>
    <row r="1198" spans="1:64" x14ac:dyDescent="0.25">
      <c r="A1198" s="64" t="s">
        <v>740</v>
      </c>
      <c r="B1198" s="64" t="s">
        <v>740</v>
      </c>
      <c r="C1198" s="65"/>
      <c r="D1198" s="66"/>
      <c r="E1198" s="67"/>
      <c r="F1198" s="68"/>
      <c r="G1198" s="65"/>
      <c r="H1198" s="69"/>
      <c r="I1198" s="70"/>
      <c r="J1198" s="70"/>
      <c r="K1198" s="34" t="s">
        <v>65</v>
      </c>
      <c r="L1198" s="77">
        <v>1768</v>
      </c>
      <c r="M1198" s="77"/>
      <c r="N1198" s="72"/>
      <c r="O1198" s="79" t="s">
        <v>176</v>
      </c>
      <c r="P1198" s="81">
        <v>43171.458587962959</v>
      </c>
      <c r="Q1198" s="79" t="s">
        <v>1985</v>
      </c>
      <c r="R1198" s="83" t="s">
        <v>2133</v>
      </c>
      <c r="S1198" s="79" t="s">
        <v>2508</v>
      </c>
      <c r="T1198" s="79" t="s">
        <v>3145</v>
      </c>
      <c r="U1198" s="83" t="s">
        <v>3489</v>
      </c>
      <c r="V1198" s="83" t="s">
        <v>3489</v>
      </c>
      <c r="W1198" s="81">
        <v>43171.458587962959</v>
      </c>
      <c r="X1198" s="83" t="s">
        <v>5073</v>
      </c>
      <c r="Y1198" s="79"/>
      <c r="Z1198" s="79"/>
      <c r="AA1198" s="85" t="s">
        <v>6281</v>
      </c>
      <c r="AB1198" s="79"/>
      <c r="AC1198" s="79" t="b">
        <v>0</v>
      </c>
      <c r="AD1198" s="79">
        <v>12</v>
      </c>
      <c r="AE1198" s="85" t="s">
        <v>6296</v>
      </c>
      <c r="AF1198" s="79" t="b">
        <v>0</v>
      </c>
      <c r="AG1198" s="79" t="s">
        <v>6311</v>
      </c>
      <c r="AH1198" s="79"/>
      <c r="AI1198" s="85" t="s">
        <v>6296</v>
      </c>
      <c r="AJ1198" s="79" t="b">
        <v>0</v>
      </c>
      <c r="AK1198" s="79">
        <v>12</v>
      </c>
      <c r="AL1198" s="85" t="s">
        <v>6296</v>
      </c>
      <c r="AM1198" s="79" t="s">
        <v>6362</v>
      </c>
      <c r="AN1198" s="79" t="b">
        <v>0</v>
      </c>
      <c r="AO1198" s="85" t="s">
        <v>6281</v>
      </c>
      <c r="AP1198" s="79" t="s">
        <v>6415</v>
      </c>
      <c r="AQ1198" s="79">
        <v>0</v>
      </c>
      <c r="AR1198" s="79">
        <v>0</v>
      </c>
      <c r="AS1198" s="79"/>
      <c r="AT1198" s="79"/>
      <c r="AU1198" s="79"/>
      <c r="AV1198" s="79"/>
      <c r="AW1198" s="79"/>
      <c r="AX1198" s="79"/>
      <c r="AY1198" s="79"/>
      <c r="AZ1198" s="79"/>
      <c r="BA1198">
        <v>31</v>
      </c>
      <c r="BB1198" s="78" t="str">
        <f>REPLACE(INDEX(GroupVertices[Group], MATCH(Edges24[[#This Row],[Vertex 1]],GroupVertices[Vertex],0)),1,1,"")</f>
        <v>6</v>
      </c>
      <c r="BC1198" s="78" t="str">
        <f>REPLACE(INDEX(GroupVertices[Group], MATCH(Edges24[[#This Row],[Vertex 2]],GroupVertices[Vertex],0)),1,1,"")</f>
        <v>6</v>
      </c>
      <c r="BD1198" s="48">
        <v>1</v>
      </c>
      <c r="BE1198" s="49">
        <v>10</v>
      </c>
      <c r="BF1198" s="48">
        <v>0</v>
      </c>
      <c r="BG1198" s="49">
        <v>0</v>
      </c>
      <c r="BH1198" s="48">
        <v>0</v>
      </c>
      <c r="BI1198" s="49">
        <v>0</v>
      </c>
      <c r="BJ1198" s="48">
        <v>9</v>
      </c>
      <c r="BK1198" s="49">
        <v>90</v>
      </c>
      <c r="BL1198" s="48">
        <v>10</v>
      </c>
    </row>
    <row r="1199" spans="1:64" x14ac:dyDescent="0.25">
      <c r="A1199" s="64" t="s">
        <v>740</v>
      </c>
      <c r="B1199" s="64" t="s">
        <v>740</v>
      </c>
      <c r="C1199" s="65"/>
      <c r="D1199" s="66"/>
      <c r="E1199" s="67"/>
      <c r="F1199" s="68"/>
      <c r="G1199" s="65"/>
      <c r="H1199" s="69"/>
      <c r="I1199" s="70"/>
      <c r="J1199" s="70"/>
      <c r="K1199" s="34" t="s">
        <v>65</v>
      </c>
      <c r="L1199" s="77">
        <v>1769</v>
      </c>
      <c r="M1199" s="77"/>
      <c r="N1199" s="72"/>
      <c r="O1199" s="79" t="s">
        <v>176</v>
      </c>
      <c r="P1199" s="81">
        <v>43171.625289351854</v>
      </c>
      <c r="Q1199" s="79" t="s">
        <v>1987</v>
      </c>
      <c r="R1199" s="83" t="s">
        <v>2180</v>
      </c>
      <c r="S1199" s="79" t="s">
        <v>2508</v>
      </c>
      <c r="T1199" s="79" t="s">
        <v>2821</v>
      </c>
      <c r="U1199" s="83" t="s">
        <v>3491</v>
      </c>
      <c r="V1199" s="83" t="s">
        <v>3491</v>
      </c>
      <c r="W1199" s="81">
        <v>43171.625289351854</v>
      </c>
      <c r="X1199" s="83" t="s">
        <v>5074</v>
      </c>
      <c r="Y1199" s="79"/>
      <c r="Z1199" s="79"/>
      <c r="AA1199" s="85" t="s">
        <v>6282</v>
      </c>
      <c r="AB1199" s="79"/>
      <c r="AC1199" s="79" t="b">
        <v>0</v>
      </c>
      <c r="AD1199" s="79">
        <v>5</v>
      </c>
      <c r="AE1199" s="85" t="s">
        <v>6296</v>
      </c>
      <c r="AF1199" s="79" t="b">
        <v>0</v>
      </c>
      <c r="AG1199" s="79" t="s">
        <v>6304</v>
      </c>
      <c r="AH1199" s="79"/>
      <c r="AI1199" s="85" t="s">
        <v>6296</v>
      </c>
      <c r="AJ1199" s="79" t="b">
        <v>0</v>
      </c>
      <c r="AK1199" s="79">
        <v>6</v>
      </c>
      <c r="AL1199" s="85" t="s">
        <v>6296</v>
      </c>
      <c r="AM1199" s="79" t="s">
        <v>6362</v>
      </c>
      <c r="AN1199" s="79" t="b">
        <v>0</v>
      </c>
      <c r="AO1199" s="85" t="s">
        <v>6282</v>
      </c>
      <c r="AP1199" s="79" t="s">
        <v>6415</v>
      </c>
      <c r="AQ1199" s="79">
        <v>0</v>
      </c>
      <c r="AR1199" s="79">
        <v>0</v>
      </c>
      <c r="AS1199" s="79"/>
      <c r="AT1199" s="79"/>
      <c r="AU1199" s="79"/>
      <c r="AV1199" s="79"/>
      <c r="AW1199" s="79"/>
      <c r="AX1199" s="79"/>
      <c r="AY1199" s="79"/>
      <c r="AZ1199" s="79"/>
      <c r="BA1199">
        <v>31</v>
      </c>
      <c r="BB1199" s="78" t="str">
        <f>REPLACE(INDEX(GroupVertices[Group], MATCH(Edges24[[#This Row],[Vertex 1]],GroupVertices[Vertex],0)),1,1,"")</f>
        <v>6</v>
      </c>
      <c r="BC1199" s="78" t="str">
        <f>REPLACE(INDEX(GroupVertices[Group], MATCH(Edges24[[#This Row],[Vertex 2]],GroupVertices[Vertex],0)),1,1,"")</f>
        <v>6</v>
      </c>
      <c r="BD1199" s="48">
        <v>2</v>
      </c>
      <c r="BE1199" s="49">
        <v>18.181818181818183</v>
      </c>
      <c r="BF1199" s="48">
        <v>1</v>
      </c>
      <c r="BG1199" s="49">
        <v>9.0909090909090917</v>
      </c>
      <c r="BH1199" s="48">
        <v>0</v>
      </c>
      <c r="BI1199" s="49">
        <v>0</v>
      </c>
      <c r="BJ1199" s="48">
        <v>8</v>
      </c>
      <c r="BK1199" s="49">
        <v>72.727272727272734</v>
      </c>
      <c r="BL1199" s="48">
        <v>11</v>
      </c>
    </row>
    <row r="1200" spans="1:64" x14ac:dyDescent="0.25">
      <c r="A1200" s="64" t="s">
        <v>740</v>
      </c>
      <c r="B1200" s="64" t="s">
        <v>740</v>
      </c>
      <c r="C1200" s="65"/>
      <c r="D1200" s="66"/>
      <c r="E1200" s="67"/>
      <c r="F1200" s="68"/>
      <c r="G1200" s="65"/>
      <c r="H1200" s="69"/>
      <c r="I1200" s="70"/>
      <c r="J1200" s="70"/>
      <c r="K1200" s="34" t="s">
        <v>65</v>
      </c>
      <c r="L1200" s="77">
        <v>1770</v>
      </c>
      <c r="M1200" s="77"/>
      <c r="N1200" s="72"/>
      <c r="O1200" s="79" t="s">
        <v>176</v>
      </c>
      <c r="P1200" s="81">
        <v>43171.041898148149</v>
      </c>
      <c r="Q1200" s="79" t="s">
        <v>1974</v>
      </c>
      <c r="R1200" s="83" t="s">
        <v>2376</v>
      </c>
      <c r="S1200" s="79" t="s">
        <v>2508</v>
      </c>
      <c r="T1200" s="79" t="s">
        <v>3005</v>
      </c>
      <c r="U1200" s="83" t="s">
        <v>3479</v>
      </c>
      <c r="V1200" s="83" t="s">
        <v>3479</v>
      </c>
      <c r="W1200" s="81">
        <v>43171.041898148149</v>
      </c>
      <c r="X1200" s="83" t="s">
        <v>5075</v>
      </c>
      <c r="Y1200" s="79"/>
      <c r="Z1200" s="79"/>
      <c r="AA1200" s="85" t="s">
        <v>6283</v>
      </c>
      <c r="AB1200" s="79"/>
      <c r="AC1200" s="79" t="b">
        <v>0</v>
      </c>
      <c r="AD1200" s="79">
        <v>19</v>
      </c>
      <c r="AE1200" s="85" t="s">
        <v>6296</v>
      </c>
      <c r="AF1200" s="79" t="b">
        <v>0</v>
      </c>
      <c r="AG1200" s="79" t="s">
        <v>6304</v>
      </c>
      <c r="AH1200" s="79"/>
      <c r="AI1200" s="85" t="s">
        <v>6296</v>
      </c>
      <c r="AJ1200" s="79" t="b">
        <v>0</v>
      </c>
      <c r="AK1200" s="79">
        <v>20</v>
      </c>
      <c r="AL1200" s="85" t="s">
        <v>6296</v>
      </c>
      <c r="AM1200" s="79" t="s">
        <v>6362</v>
      </c>
      <c r="AN1200" s="79" t="b">
        <v>0</v>
      </c>
      <c r="AO1200" s="85" t="s">
        <v>6283</v>
      </c>
      <c r="AP1200" s="79" t="s">
        <v>6415</v>
      </c>
      <c r="AQ1200" s="79">
        <v>0</v>
      </c>
      <c r="AR1200" s="79">
        <v>0</v>
      </c>
      <c r="AS1200" s="79"/>
      <c r="AT1200" s="79"/>
      <c r="AU1200" s="79"/>
      <c r="AV1200" s="79"/>
      <c r="AW1200" s="79"/>
      <c r="AX1200" s="79"/>
      <c r="AY1200" s="79"/>
      <c r="AZ1200" s="79"/>
      <c r="BA1200">
        <v>31</v>
      </c>
      <c r="BB1200" s="78" t="str">
        <f>REPLACE(INDEX(GroupVertices[Group], MATCH(Edges24[[#This Row],[Vertex 1]],GroupVertices[Vertex],0)),1,1,"")</f>
        <v>6</v>
      </c>
      <c r="BC1200" s="78" t="str">
        <f>REPLACE(INDEX(GroupVertices[Group], MATCH(Edges24[[#This Row],[Vertex 2]],GroupVertices[Vertex],0)),1,1,"")</f>
        <v>6</v>
      </c>
      <c r="BD1200" s="48">
        <v>1</v>
      </c>
      <c r="BE1200" s="49">
        <v>7.6923076923076925</v>
      </c>
      <c r="BF1200" s="48">
        <v>0</v>
      </c>
      <c r="BG1200" s="49">
        <v>0</v>
      </c>
      <c r="BH1200" s="48">
        <v>0</v>
      </c>
      <c r="BI1200" s="49">
        <v>0</v>
      </c>
      <c r="BJ1200" s="48">
        <v>12</v>
      </c>
      <c r="BK1200" s="49">
        <v>92.307692307692307</v>
      </c>
      <c r="BL1200" s="48">
        <v>13</v>
      </c>
    </row>
    <row r="1201" spans="1:64" x14ac:dyDescent="0.25">
      <c r="A1201" s="64" t="s">
        <v>740</v>
      </c>
      <c r="B1201" s="64" t="s">
        <v>740</v>
      </c>
      <c r="C1201" s="65"/>
      <c r="D1201" s="66"/>
      <c r="E1201" s="67"/>
      <c r="F1201" s="68"/>
      <c r="G1201" s="65"/>
      <c r="H1201" s="69"/>
      <c r="I1201" s="70"/>
      <c r="J1201" s="70"/>
      <c r="K1201" s="34" t="s">
        <v>65</v>
      </c>
      <c r="L1201" s="77">
        <v>1771</v>
      </c>
      <c r="M1201" s="77"/>
      <c r="N1201" s="72"/>
      <c r="O1201" s="79" t="s">
        <v>176</v>
      </c>
      <c r="P1201" s="81">
        <v>43178.500300925924</v>
      </c>
      <c r="Q1201" s="79" t="s">
        <v>1987</v>
      </c>
      <c r="R1201" s="83" t="s">
        <v>2180</v>
      </c>
      <c r="S1201" s="79" t="s">
        <v>2508</v>
      </c>
      <c r="T1201" s="79" t="s">
        <v>2821</v>
      </c>
      <c r="U1201" s="83" t="s">
        <v>3491</v>
      </c>
      <c r="V1201" s="83" t="s">
        <v>3491</v>
      </c>
      <c r="W1201" s="81">
        <v>43178.500300925924</v>
      </c>
      <c r="X1201" s="83" t="s">
        <v>5076</v>
      </c>
      <c r="Y1201" s="79"/>
      <c r="Z1201" s="79"/>
      <c r="AA1201" s="85" t="s">
        <v>6284</v>
      </c>
      <c r="AB1201" s="79"/>
      <c r="AC1201" s="79" t="b">
        <v>0</v>
      </c>
      <c r="AD1201" s="79">
        <v>9</v>
      </c>
      <c r="AE1201" s="85" t="s">
        <v>6296</v>
      </c>
      <c r="AF1201" s="79" t="b">
        <v>0</v>
      </c>
      <c r="AG1201" s="79" t="s">
        <v>6304</v>
      </c>
      <c r="AH1201" s="79"/>
      <c r="AI1201" s="85" t="s">
        <v>6296</v>
      </c>
      <c r="AJ1201" s="79" t="b">
        <v>0</v>
      </c>
      <c r="AK1201" s="79">
        <v>9</v>
      </c>
      <c r="AL1201" s="85" t="s">
        <v>6296</v>
      </c>
      <c r="AM1201" s="79" t="s">
        <v>6362</v>
      </c>
      <c r="AN1201" s="79" t="b">
        <v>0</v>
      </c>
      <c r="AO1201" s="85" t="s">
        <v>6284</v>
      </c>
      <c r="AP1201" s="79" t="s">
        <v>6415</v>
      </c>
      <c r="AQ1201" s="79">
        <v>0</v>
      </c>
      <c r="AR1201" s="79">
        <v>0</v>
      </c>
      <c r="AS1201" s="79"/>
      <c r="AT1201" s="79"/>
      <c r="AU1201" s="79"/>
      <c r="AV1201" s="79"/>
      <c r="AW1201" s="79"/>
      <c r="AX1201" s="79"/>
      <c r="AY1201" s="79"/>
      <c r="AZ1201" s="79"/>
      <c r="BA1201">
        <v>31</v>
      </c>
      <c r="BB1201" s="78" t="str">
        <f>REPLACE(INDEX(GroupVertices[Group], MATCH(Edges24[[#This Row],[Vertex 1]],GroupVertices[Vertex],0)),1,1,"")</f>
        <v>6</v>
      </c>
      <c r="BC1201" s="78" t="str">
        <f>REPLACE(INDEX(GroupVertices[Group], MATCH(Edges24[[#This Row],[Vertex 2]],GroupVertices[Vertex],0)),1,1,"")</f>
        <v>6</v>
      </c>
      <c r="BD1201" s="48">
        <v>2</v>
      </c>
      <c r="BE1201" s="49">
        <v>18.181818181818183</v>
      </c>
      <c r="BF1201" s="48">
        <v>1</v>
      </c>
      <c r="BG1201" s="49">
        <v>9.0909090909090917</v>
      </c>
      <c r="BH1201" s="48">
        <v>0</v>
      </c>
      <c r="BI1201" s="49">
        <v>0</v>
      </c>
      <c r="BJ1201" s="48">
        <v>8</v>
      </c>
      <c r="BK1201" s="49">
        <v>72.727272727272734</v>
      </c>
      <c r="BL1201" s="48">
        <v>11</v>
      </c>
    </row>
    <row r="1202" spans="1:64" x14ac:dyDescent="0.25">
      <c r="A1202" s="64" t="s">
        <v>740</v>
      </c>
      <c r="B1202" s="64" t="s">
        <v>740</v>
      </c>
      <c r="C1202" s="65"/>
      <c r="D1202" s="66"/>
      <c r="E1202" s="67"/>
      <c r="F1202" s="68"/>
      <c r="G1202" s="65"/>
      <c r="H1202" s="69"/>
      <c r="I1202" s="70"/>
      <c r="J1202" s="70"/>
      <c r="K1202" s="34" t="s">
        <v>65</v>
      </c>
      <c r="L1202" s="77">
        <v>1772</v>
      </c>
      <c r="M1202" s="77"/>
      <c r="N1202" s="72"/>
      <c r="O1202" s="79" t="s">
        <v>176</v>
      </c>
      <c r="P1202" s="81">
        <v>43178.375185185185</v>
      </c>
      <c r="Q1202" s="79" t="s">
        <v>1977</v>
      </c>
      <c r="R1202" s="83" t="s">
        <v>2063</v>
      </c>
      <c r="S1202" s="79" t="s">
        <v>2508</v>
      </c>
      <c r="T1202" s="79" t="s">
        <v>3143</v>
      </c>
      <c r="U1202" s="83" t="s">
        <v>3482</v>
      </c>
      <c r="V1202" s="83" t="s">
        <v>3482</v>
      </c>
      <c r="W1202" s="81">
        <v>43178.375185185185</v>
      </c>
      <c r="X1202" s="83" t="s">
        <v>5077</v>
      </c>
      <c r="Y1202" s="79"/>
      <c r="Z1202" s="79"/>
      <c r="AA1202" s="85" t="s">
        <v>6285</v>
      </c>
      <c r="AB1202" s="79"/>
      <c r="AC1202" s="79" t="b">
        <v>0</v>
      </c>
      <c r="AD1202" s="79">
        <v>27</v>
      </c>
      <c r="AE1202" s="85" t="s">
        <v>6296</v>
      </c>
      <c r="AF1202" s="79" t="b">
        <v>0</v>
      </c>
      <c r="AG1202" s="79" t="s">
        <v>6304</v>
      </c>
      <c r="AH1202" s="79"/>
      <c r="AI1202" s="85" t="s">
        <v>6296</v>
      </c>
      <c r="AJ1202" s="79" t="b">
        <v>0</v>
      </c>
      <c r="AK1202" s="79">
        <v>27</v>
      </c>
      <c r="AL1202" s="85" t="s">
        <v>6296</v>
      </c>
      <c r="AM1202" s="79" t="s">
        <v>6362</v>
      </c>
      <c r="AN1202" s="79" t="b">
        <v>0</v>
      </c>
      <c r="AO1202" s="85" t="s">
        <v>6285</v>
      </c>
      <c r="AP1202" s="79" t="s">
        <v>6415</v>
      </c>
      <c r="AQ1202" s="79">
        <v>0</v>
      </c>
      <c r="AR1202" s="79">
        <v>0</v>
      </c>
      <c r="AS1202" s="79"/>
      <c r="AT1202" s="79"/>
      <c r="AU1202" s="79"/>
      <c r="AV1202" s="79"/>
      <c r="AW1202" s="79"/>
      <c r="AX1202" s="79"/>
      <c r="AY1202" s="79"/>
      <c r="AZ1202" s="79"/>
      <c r="BA1202">
        <v>31</v>
      </c>
      <c r="BB1202" s="78" t="str">
        <f>REPLACE(INDEX(GroupVertices[Group], MATCH(Edges24[[#This Row],[Vertex 1]],GroupVertices[Vertex],0)),1,1,"")</f>
        <v>6</v>
      </c>
      <c r="BC1202" s="78" t="str">
        <f>REPLACE(INDEX(GroupVertices[Group], MATCH(Edges24[[#This Row],[Vertex 2]],GroupVertices[Vertex],0)),1,1,"")</f>
        <v>6</v>
      </c>
      <c r="BD1202" s="48">
        <v>0</v>
      </c>
      <c r="BE1202" s="49">
        <v>0</v>
      </c>
      <c r="BF1202" s="48">
        <v>0</v>
      </c>
      <c r="BG1202" s="49">
        <v>0</v>
      </c>
      <c r="BH1202" s="48">
        <v>0</v>
      </c>
      <c r="BI1202" s="49">
        <v>0</v>
      </c>
      <c r="BJ1202" s="48">
        <v>15</v>
      </c>
      <c r="BK1202" s="49">
        <v>100</v>
      </c>
      <c r="BL1202" s="48">
        <v>15</v>
      </c>
    </row>
    <row r="1203" spans="1:64" x14ac:dyDescent="0.25">
      <c r="A1203" s="64" t="s">
        <v>740</v>
      </c>
      <c r="B1203" s="64" t="s">
        <v>740</v>
      </c>
      <c r="C1203" s="65"/>
      <c r="D1203" s="66"/>
      <c r="E1203" s="67"/>
      <c r="F1203" s="68"/>
      <c r="G1203" s="65"/>
      <c r="H1203" s="69"/>
      <c r="I1203" s="70"/>
      <c r="J1203" s="70"/>
      <c r="K1203" s="34" t="s">
        <v>65</v>
      </c>
      <c r="L1203" s="77">
        <v>1773</v>
      </c>
      <c r="M1203" s="77"/>
      <c r="N1203" s="72"/>
      <c r="O1203" s="79" t="s">
        <v>176</v>
      </c>
      <c r="P1203" s="81">
        <v>43178.291921296295</v>
      </c>
      <c r="Q1203" s="79" t="s">
        <v>1988</v>
      </c>
      <c r="R1203" s="83" t="s">
        <v>2379</v>
      </c>
      <c r="S1203" s="79" t="s">
        <v>2508</v>
      </c>
      <c r="T1203" s="79" t="s">
        <v>3007</v>
      </c>
      <c r="U1203" s="83" t="s">
        <v>3367</v>
      </c>
      <c r="V1203" s="83" t="s">
        <v>3367</v>
      </c>
      <c r="W1203" s="81">
        <v>43178.291921296295</v>
      </c>
      <c r="X1203" s="83" t="s">
        <v>5078</v>
      </c>
      <c r="Y1203" s="79"/>
      <c r="Z1203" s="79"/>
      <c r="AA1203" s="85" t="s">
        <v>6286</v>
      </c>
      <c r="AB1203" s="79"/>
      <c r="AC1203" s="79" t="b">
        <v>0</v>
      </c>
      <c r="AD1203" s="79">
        <v>23</v>
      </c>
      <c r="AE1203" s="85" t="s">
        <v>6296</v>
      </c>
      <c r="AF1203" s="79" t="b">
        <v>0</v>
      </c>
      <c r="AG1203" s="79" t="s">
        <v>6304</v>
      </c>
      <c r="AH1203" s="79"/>
      <c r="AI1203" s="85" t="s">
        <v>6296</v>
      </c>
      <c r="AJ1203" s="79" t="b">
        <v>0</v>
      </c>
      <c r="AK1203" s="79">
        <v>23</v>
      </c>
      <c r="AL1203" s="85" t="s">
        <v>6296</v>
      </c>
      <c r="AM1203" s="79" t="s">
        <v>6362</v>
      </c>
      <c r="AN1203" s="79" t="b">
        <v>0</v>
      </c>
      <c r="AO1203" s="85" t="s">
        <v>6286</v>
      </c>
      <c r="AP1203" s="79" t="s">
        <v>6415</v>
      </c>
      <c r="AQ1203" s="79">
        <v>0</v>
      </c>
      <c r="AR1203" s="79">
        <v>0</v>
      </c>
      <c r="AS1203" s="79"/>
      <c r="AT1203" s="79"/>
      <c r="AU1203" s="79"/>
      <c r="AV1203" s="79"/>
      <c r="AW1203" s="79"/>
      <c r="AX1203" s="79"/>
      <c r="AY1203" s="79"/>
      <c r="AZ1203" s="79"/>
      <c r="BA1203">
        <v>31</v>
      </c>
      <c r="BB1203" s="78" t="str">
        <f>REPLACE(INDEX(GroupVertices[Group], MATCH(Edges24[[#This Row],[Vertex 1]],GroupVertices[Vertex],0)),1,1,"")</f>
        <v>6</v>
      </c>
      <c r="BC1203" s="78" t="str">
        <f>REPLACE(INDEX(GroupVertices[Group], MATCH(Edges24[[#This Row],[Vertex 2]],GroupVertices[Vertex],0)),1,1,"")</f>
        <v>6</v>
      </c>
      <c r="BD1203" s="48">
        <v>0</v>
      </c>
      <c r="BE1203" s="49">
        <v>0</v>
      </c>
      <c r="BF1203" s="48">
        <v>0</v>
      </c>
      <c r="BG1203" s="49">
        <v>0</v>
      </c>
      <c r="BH1203" s="48">
        <v>0</v>
      </c>
      <c r="BI1203" s="49">
        <v>0</v>
      </c>
      <c r="BJ1203" s="48">
        <v>10</v>
      </c>
      <c r="BK1203" s="49">
        <v>100</v>
      </c>
      <c r="BL1203" s="48">
        <v>10</v>
      </c>
    </row>
    <row r="1204" spans="1:64" x14ac:dyDescent="0.25">
      <c r="A1204" s="64" t="s">
        <v>740</v>
      </c>
      <c r="B1204" s="64" t="s">
        <v>740</v>
      </c>
      <c r="C1204" s="65"/>
      <c r="D1204" s="66"/>
      <c r="E1204" s="67"/>
      <c r="F1204" s="68"/>
      <c r="G1204" s="65"/>
      <c r="H1204" s="69"/>
      <c r="I1204" s="70"/>
      <c r="J1204" s="70"/>
      <c r="K1204" s="34" t="s">
        <v>65</v>
      </c>
      <c r="L1204" s="77">
        <v>1774</v>
      </c>
      <c r="M1204" s="77"/>
      <c r="N1204" s="72"/>
      <c r="O1204" s="79" t="s">
        <v>176</v>
      </c>
      <c r="P1204" s="81">
        <v>43168.666724537034</v>
      </c>
      <c r="Q1204" s="79" t="s">
        <v>1972</v>
      </c>
      <c r="R1204" s="83" t="s">
        <v>2036</v>
      </c>
      <c r="S1204" s="79" t="s">
        <v>2508</v>
      </c>
      <c r="T1204" s="79" t="s">
        <v>2702</v>
      </c>
      <c r="U1204" s="83" t="s">
        <v>3177</v>
      </c>
      <c r="V1204" s="83" t="s">
        <v>3177</v>
      </c>
      <c r="W1204" s="81">
        <v>43168.666724537034</v>
      </c>
      <c r="X1204" s="83" t="s">
        <v>5079</v>
      </c>
      <c r="Y1204" s="79"/>
      <c r="Z1204" s="79"/>
      <c r="AA1204" s="85" t="s">
        <v>6287</v>
      </c>
      <c r="AB1204" s="79"/>
      <c r="AC1204" s="79" t="b">
        <v>0</v>
      </c>
      <c r="AD1204" s="79">
        <v>1</v>
      </c>
      <c r="AE1204" s="85" t="s">
        <v>6296</v>
      </c>
      <c r="AF1204" s="79" t="b">
        <v>0</v>
      </c>
      <c r="AG1204" s="79" t="s">
        <v>6304</v>
      </c>
      <c r="AH1204" s="79"/>
      <c r="AI1204" s="85" t="s">
        <v>6296</v>
      </c>
      <c r="AJ1204" s="79" t="b">
        <v>0</v>
      </c>
      <c r="AK1204" s="79">
        <v>1</v>
      </c>
      <c r="AL1204" s="85" t="s">
        <v>6296</v>
      </c>
      <c r="AM1204" s="79" t="s">
        <v>6362</v>
      </c>
      <c r="AN1204" s="79" t="b">
        <v>0</v>
      </c>
      <c r="AO1204" s="85" t="s">
        <v>6287</v>
      </c>
      <c r="AP1204" s="79" t="s">
        <v>176</v>
      </c>
      <c r="AQ1204" s="79">
        <v>0</v>
      </c>
      <c r="AR1204" s="79">
        <v>0</v>
      </c>
      <c r="AS1204" s="79"/>
      <c r="AT1204" s="79"/>
      <c r="AU1204" s="79"/>
      <c r="AV1204" s="79"/>
      <c r="AW1204" s="79"/>
      <c r="AX1204" s="79"/>
      <c r="AY1204" s="79"/>
      <c r="AZ1204" s="79"/>
      <c r="BA1204">
        <v>31</v>
      </c>
      <c r="BB1204" s="78" t="str">
        <f>REPLACE(INDEX(GroupVertices[Group], MATCH(Edges24[[#This Row],[Vertex 1]],GroupVertices[Vertex],0)),1,1,"")</f>
        <v>6</v>
      </c>
      <c r="BC1204" s="78" t="str">
        <f>REPLACE(INDEX(GroupVertices[Group], MATCH(Edges24[[#This Row],[Vertex 2]],GroupVertices[Vertex],0)),1,1,"")</f>
        <v>6</v>
      </c>
      <c r="BD1204" s="48">
        <v>1</v>
      </c>
      <c r="BE1204" s="49">
        <v>10</v>
      </c>
      <c r="BF1204" s="48">
        <v>0</v>
      </c>
      <c r="BG1204" s="49">
        <v>0</v>
      </c>
      <c r="BH1204" s="48">
        <v>0</v>
      </c>
      <c r="BI1204" s="49">
        <v>0</v>
      </c>
      <c r="BJ1204" s="48">
        <v>9</v>
      </c>
      <c r="BK1204" s="49">
        <v>90</v>
      </c>
      <c r="BL1204" s="48">
        <v>10</v>
      </c>
    </row>
    <row r="1205" spans="1:64" x14ac:dyDescent="0.25">
      <c r="A1205" s="64" t="s">
        <v>740</v>
      </c>
      <c r="B1205" s="64" t="s">
        <v>740</v>
      </c>
      <c r="C1205" s="65"/>
      <c r="D1205" s="66"/>
      <c r="E1205" s="67"/>
      <c r="F1205" s="68"/>
      <c r="G1205" s="65"/>
      <c r="H1205" s="69"/>
      <c r="I1205" s="70"/>
      <c r="J1205" s="70"/>
      <c r="K1205" s="34" t="s">
        <v>65</v>
      </c>
      <c r="L1205" s="77">
        <v>1775</v>
      </c>
      <c r="M1205" s="77"/>
      <c r="N1205" s="72"/>
      <c r="O1205" s="79" t="s">
        <v>176</v>
      </c>
      <c r="P1205" s="81">
        <v>43169.625358796293</v>
      </c>
      <c r="Q1205" s="79" t="s">
        <v>1975</v>
      </c>
      <c r="R1205" s="83" t="s">
        <v>2135</v>
      </c>
      <c r="S1205" s="79" t="s">
        <v>2508</v>
      </c>
      <c r="T1205" s="79" t="s">
        <v>2785</v>
      </c>
      <c r="U1205" s="83" t="s">
        <v>3480</v>
      </c>
      <c r="V1205" s="83" t="s">
        <v>3480</v>
      </c>
      <c r="W1205" s="81">
        <v>43169.625358796293</v>
      </c>
      <c r="X1205" s="83" t="s">
        <v>5080</v>
      </c>
      <c r="Y1205" s="79"/>
      <c r="Z1205" s="79"/>
      <c r="AA1205" s="85" t="s">
        <v>6288</v>
      </c>
      <c r="AB1205" s="79"/>
      <c r="AC1205" s="79" t="b">
        <v>0</v>
      </c>
      <c r="AD1205" s="79">
        <v>1</v>
      </c>
      <c r="AE1205" s="85" t="s">
        <v>6296</v>
      </c>
      <c r="AF1205" s="79" t="b">
        <v>0</v>
      </c>
      <c r="AG1205" s="79" t="s">
        <v>6304</v>
      </c>
      <c r="AH1205" s="79"/>
      <c r="AI1205" s="85" t="s">
        <v>6296</v>
      </c>
      <c r="AJ1205" s="79" t="b">
        <v>0</v>
      </c>
      <c r="AK1205" s="79">
        <v>0</v>
      </c>
      <c r="AL1205" s="85" t="s">
        <v>6296</v>
      </c>
      <c r="AM1205" s="79" t="s">
        <v>6362</v>
      </c>
      <c r="AN1205" s="79" t="b">
        <v>0</v>
      </c>
      <c r="AO1205" s="85" t="s">
        <v>6288</v>
      </c>
      <c r="AP1205" s="79" t="s">
        <v>176</v>
      </c>
      <c r="AQ1205" s="79">
        <v>0</v>
      </c>
      <c r="AR1205" s="79">
        <v>0</v>
      </c>
      <c r="AS1205" s="79"/>
      <c r="AT1205" s="79"/>
      <c r="AU1205" s="79"/>
      <c r="AV1205" s="79"/>
      <c r="AW1205" s="79"/>
      <c r="AX1205" s="79"/>
      <c r="AY1205" s="79"/>
      <c r="AZ1205" s="79"/>
      <c r="BA1205">
        <v>31</v>
      </c>
      <c r="BB1205" s="78" t="str">
        <f>REPLACE(INDEX(GroupVertices[Group], MATCH(Edges24[[#This Row],[Vertex 1]],GroupVertices[Vertex],0)),1,1,"")</f>
        <v>6</v>
      </c>
      <c r="BC1205" s="78" t="str">
        <f>REPLACE(INDEX(GroupVertices[Group], MATCH(Edges24[[#This Row],[Vertex 2]],GroupVertices[Vertex],0)),1,1,"")</f>
        <v>6</v>
      </c>
      <c r="BD1205" s="48">
        <v>1</v>
      </c>
      <c r="BE1205" s="49">
        <v>10</v>
      </c>
      <c r="BF1205" s="48">
        <v>0</v>
      </c>
      <c r="BG1205" s="49">
        <v>0</v>
      </c>
      <c r="BH1205" s="48">
        <v>0</v>
      </c>
      <c r="BI1205" s="49">
        <v>0</v>
      </c>
      <c r="BJ1205" s="48">
        <v>9</v>
      </c>
      <c r="BK1205" s="49">
        <v>90</v>
      </c>
      <c r="BL1205" s="48">
        <v>10</v>
      </c>
    </row>
    <row r="1206" spans="1:64" x14ac:dyDescent="0.25">
      <c r="A1206" s="64" t="s">
        <v>740</v>
      </c>
      <c r="B1206" s="64" t="s">
        <v>740</v>
      </c>
      <c r="C1206" s="65"/>
      <c r="D1206" s="66"/>
      <c r="E1206" s="67"/>
      <c r="F1206" s="68"/>
      <c r="G1206" s="65"/>
      <c r="H1206" s="69"/>
      <c r="I1206" s="70"/>
      <c r="J1206" s="70"/>
      <c r="K1206" s="34" t="s">
        <v>65</v>
      </c>
      <c r="L1206" s="77">
        <v>1776</v>
      </c>
      <c r="M1206" s="77"/>
      <c r="N1206" s="72"/>
      <c r="O1206" s="79" t="s">
        <v>176</v>
      </c>
      <c r="P1206" s="81">
        <v>43171.653043981481</v>
      </c>
      <c r="Q1206" s="79" t="s">
        <v>1316</v>
      </c>
      <c r="R1206" s="83" t="s">
        <v>2180</v>
      </c>
      <c r="S1206" s="79" t="s">
        <v>2508</v>
      </c>
      <c r="T1206" s="79" t="s">
        <v>2821</v>
      </c>
      <c r="U1206" s="79"/>
      <c r="V1206" s="83" t="s">
        <v>3854</v>
      </c>
      <c r="W1206" s="81">
        <v>43171.653043981481</v>
      </c>
      <c r="X1206" s="83" t="s">
        <v>5081</v>
      </c>
      <c r="Y1206" s="79"/>
      <c r="Z1206" s="79"/>
      <c r="AA1206" s="85" t="s">
        <v>6289</v>
      </c>
      <c r="AB1206" s="79"/>
      <c r="AC1206" s="79" t="b">
        <v>0</v>
      </c>
      <c r="AD1206" s="79">
        <v>0</v>
      </c>
      <c r="AE1206" s="85" t="s">
        <v>6296</v>
      </c>
      <c r="AF1206" s="79" t="b">
        <v>0</v>
      </c>
      <c r="AG1206" s="79" t="s">
        <v>6304</v>
      </c>
      <c r="AH1206" s="79"/>
      <c r="AI1206" s="85" t="s">
        <v>6296</v>
      </c>
      <c r="AJ1206" s="79" t="b">
        <v>0</v>
      </c>
      <c r="AK1206" s="79">
        <v>6</v>
      </c>
      <c r="AL1206" s="85" t="s">
        <v>6282</v>
      </c>
      <c r="AM1206" s="79" t="s">
        <v>6331</v>
      </c>
      <c r="AN1206" s="79" t="b">
        <v>0</v>
      </c>
      <c r="AO1206" s="85" t="s">
        <v>6282</v>
      </c>
      <c r="AP1206" s="79" t="s">
        <v>176</v>
      </c>
      <c r="AQ1206" s="79">
        <v>0</v>
      </c>
      <c r="AR1206" s="79">
        <v>0</v>
      </c>
      <c r="AS1206" s="79"/>
      <c r="AT1206" s="79"/>
      <c r="AU1206" s="79"/>
      <c r="AV1206" s="79"/>
      <c r="AW1206" s="79"/>
      <c r="AX1206" s="79"/>
      <c r="AY1206" s="79"/>
      <c r="AZ1206" s="79"/>
      <c r="BA1206">
        <v>31</v>
      </c>
      <c r="BB1206" s="78" t="str">
        <f>REPLACE(INDEX(GroupVertices[Group], MATCH(Edges24[[#This Row],[Vertex 1]],GroupVertices[Vertex],0)),1,1,"")</f>
        <v>6</v>
      </c>
      <c r="BC1206" s="78" t="str">
        <f>REPLACE(INDEX(GroupVertices[Group], MATCH(Edges24[[#This Row],[Vertex 2]],GroupVertices[Vertex],0)),1,1,"")</f>
        <v>6</v>
      </c>
      <c r="BD1206" s="48">
        <v>2</v>
      </c>
      <c r="BE1206" s="49">
        <v>14.285714285714286</v>
      </c>
      <c r="BF1206" s="48">
        <v>1</v>
      </c>
      <c r="BG1206" s="49">
        <v>7.1428571428571432</v>
      </c>
      <c r="BH1206" s="48">
        <v>0</v>
      </c>
      <c r="BI1206" s="49">
        <v>0</v>
      </c>
      <c r="BJ1206" s="48">
        <v>11</v>
      </c>
      <c r="BK1206" s="49">
        <v>78.571428571428569</v>
      </c>
      <c r="BL1206" s="48">
        <v>14</v>
      </c>
    </row>
    <row r="1207" spans="1:64" x14ac:dyDescent="0.25">
      <c r="A1207" s="64" t="s">
        <v>740</v>
      </c>
      <c r="B1207" s="64" t="s">
        <v>740</v>
      </c>
      <c r="C1207" s="65"/>
      <c r="D1207" s="66"/>
      <c r="E1207" s="67"/>
      <c r="F1207" s="68"/>
      <c r="G1207" s="65"/>
      <c r="H1207" s="69"/>
      <c r="I1207" s="70"/>
      <c r="J1207" s="70"/>
      <c r="K1207" s="34" t="s">
        <v>65</v>
      </c>
      <c r="L1207" s="77">
        <v>1777</v>
      </c>
      <c r="M1207" s="77"/>
      <c r="N1207" s="72"/>
      <c r="O1207" s="79" t="s">
        <v>176</v>
      </c>
      <c r="P1207" s="81">
        <v>43171.661111111112</v>
      </c>
      <c r="Q1207" s="79" t="s">
        <v>1244</v>
      </c>
      <c r="R1207" s="83" t="s">
        <v>2133</v>
      </c>
      <c r="S1207" s="79" t="s">
        <v>2508</v>
      </c>
      <c r="T1207" s="79" t="s">
        <v>2783</v>
      </c>
      <c r="U1207" s="79"/>
      <c r="V1207" s="83" t="s">
        <v>3854</v>
      </c>
      <c r="W1207" s="81">
        <v>43171.661111111112</v>
      </c>
      <c r="X1207" s="83" t="s">
        <v>5082</v>
      </c>
      <c r="Y1207" s="79"/>
      <c r="Z1207" s="79"/>
      <c r="AA1207" s="85" t="s">
        <v>6290</v>
      </c>
      <c r="AB1207" s="79"/>
      <c r="AC1207" s="79" t="b">
        <v>0</v>
      </c>
      <c r="AD1207" s="79">
        <v>0</v>
      </c>
      <c r="AE1207" s="85" t="s">
        <v>6296</v>
      </c>
      <c r="AF1207" s="79" t="b">
        <v>0</v>
      </c>
      <c r="AG1207" s="79" t="s">
        <v>6311</v>
      </c>
      <c r="AH1207" s="79"/>
      <c r="AI1207" s="85" t="s">
        <v>6296</v>
      </c>
      <c r="AJ1207" s="79" t="b">
        <v>0</v>
      </c>
      <c r="AK1207" s="79">
        <v>12</v>
      </c>
      <c r="AL1207" s="85" t="s">
        <v>6281</v>
      </c>
      <c r="AM1207" s="79" t="s">
        <v>6331</v>
      </c>
      <c r="AN1207" s="79" t="b">
        <v>0</v>
      </c>
      <c r="AO1207" s="85" t="s">
        <v>6281</v>
      </c>
      <c r="AP1207" s="79" t="s">
        <v>176</v>
      </c>
      <c r="AQ1207" s="79">
        <v>0</v>
      </c>
      <c r="AR1207" s="79">
        <v>0</v>
      </c>
      <c r="AS1207" s="79"/>
      <c r="AT1207" s="79"/>
      <c r="AU1207" s="79"/>
      <c r="AV1207" s="79"/>
      <c r="AW1207" s="79"/>
      <c r="AX1207" s="79"/>
      <c r="AY1207" s="79"/>
      <c r="AZ1207" s="79"/>
      <c r="BA1207">
        <v>31</v>
      </c>
      <c r="BB1207" s="78" t="str">
        <f>REPLACE(INDEX(GroupVertices[Group], MATCH(Edges24[[#This Row],[Vertex 1]],GroupVertices[Vertex],0)),1,1,"")</f>
        <v>6</v>
      </c>
      <c r="BC1207" s="78" t="str">
        <f>REPLACE(INDEX(GroupVertices[Group], MATCH(Edges24[[#This Row],[Vertex 2]],GroupVertices[Vertex],0)),1,1,"")</f>
        <v>6</v>
      </c>
      <c r="BD1207" s="48">
        <v>1</v>
      </c>
      <c r="BE1207" s="49">
        <v>9.0909090909090917</v>
      </c>
      <c r="BF1207" s="48">
        <v>0</v>
      </c>
      <c r="BG1207" s="49">
        <v>0</v>
      </c>
      <c r="BH1207" s="48">
        <v>0</v>
      </c>
      <c r="BI1207" s="49">
        <v>0</v>
      </c>
      <c r="BJ1207" s="48">
        <v>10</v>
      </c>
      <c r="BK1207" s="49">
        <v>90.909090909090907</v>
      </c>
      <c r="BL1207" s="48">
        <v>11</v>
      </c>
    </row>
    <row r="1208" spans="1:64" x14ac:dyDescent="0.25">
      <c r="A1208" s="64" t="s">
        <v>775</v>
      </c>
      <c r="B1208" s="64" t="s">
        <v>740</v>
      </c>
      <c r="C1208" s="65"/>
      <c r="D1208" s="66"/>
      <c r="E1208" s="67"/>
      <c r="F1208" s="68"/>
      <c r="G1208" s="65"/>
      <c r="H1208" s="69"/>
      <c r="I1208" s="70"/>
      <c r="J1208" s="70"/>
      <c r="K1208" s="34" t="s">
        <v>65</v>
      </c>
      <c r="L1208" s="77">
        <v>1779</v>
      </c>
      <c r="M1208" s="77"/>
      <c r="N1208" s="72"/>
      <c r="O1208" s="79" t="s">
        <v>999</v>
      </c>
      <c r="P1208" s="81">
        <v>43178.654050925928</v>
      </c>
      <c r="Q1208" s="79" t="s">
        <v>1316</v>
      </c>
      <c r="R1208" s="83" t="s">
        <v>2180</v>
      </c>
      <c r="S1208" s="79" t="s">
        <v>2508</v>
      </c>
      <c r="T1208" s="79" t="s">
        <v>2821</v>
      </c>
      <c r="U1208" s="79"/>
      <c r="V1208" s="83" t="s">
        <v>3877</v>
      </c>
      <c r="W1208" s="81">
        <v>43178.654050925928</v>
      </c>
      <c r="X1208" s="83" t="s">
        <v>5083</v>
      </c>
      <c r="Y1208" s="79"/>
      <c r="Z1208" s="79"/>
      <c r="AA1208" s="85" t="s">
        <v>6291</v>
      </c>
      <c r="AB1208" s="79"/>
      <c r="AC1208" s="79" t="b">
        <v>0</v>
      </c>
      <c r="AD1208" s="79">
        <v>0</v>
      </c>
      <c r="AE1208" s="85" t="s">
        <v>6296</v>
      </c>
      <c r="AF1208" s="79" t="b">
        <v>0</v>
      </c>
      <c r="AG1208" s="79" t="s">
        <v>6304</v>
      </c>
      <c r="AH1208" s="79"/>
      <c r="AI1208" s="85" t="s">
        <v>6296</v>
      </c>
      <c r="AJ1208" s="79" t="b">
        <v>0</v>
      </c>
      <c r="AK1208" s="79">
        <v>9</v>
      </c>
      <c r="AL1208" s="85" t="s">
        <v>6284</v>
      </c>
      <c r="AM1208" s="79" t="s">
        <v>6331</v>
      </c>
      <c r="AN1208" s="79" t="b">
        <v>0</v>
      </c>
      <c r="AO1208" s="85" t="s">
        <v>6284</v>
      </c>
      <c r="AP1208" s="79" t="s">
        <v>176</v>
      </c>
      <c r="AQ1208" s="79">
        <v>0</v>
      </c>
      <c r="AR1208" s="79">
        <v>0</v>
      </c>
      <c r="AS1208" s="79"/>
      <c r="AT1208" s="79"/>
      <c r="AU1208" s="79"/>
      <c r="AV1208" s="79"/>
      <c r="AW1208" s="79"/>
      <c r="AX1208" s="79"/>
      <c r="AY1208" s="79"/>
      <c r="AZ1208" s="79"/>
      <c r="BA1208">
        <v>4</v>
      </c>
      <c r="BB1208" s="78" t="str">
        <f>REPLACE(INDEX(GroupVertices[Group], MATCH(Edges24[[#This Row],[Vertex 1]],GroupVertices[Vertex],0)),1,1,"")</f>
        <v>6</v>
      </c>
      <c r="BC1208" s="78" t="str">
        <f>REPLACE(INDEX(GroupVertices[Group], MATCH(Edges24[[#This Row],[Vertex 2]],GroupVertices[Vertex],0)),1,1,"")</f>
        <v>6</v>
      </c>
      <c r="BD1208" s="48">
        <v>2</v>
      </c>
      <c r="BE1208" s="49">
        <v>14.285714285714286</v>
      </c>
      <c r="BF1208" s="48">
        <v>1</v>
      </c>
      <c r="BG1208" s="49">
        <v>7.1428571428571432</v>
      </c>
      <c r="BH1208" s="48">
        <v>0</v>
      </c>
      <c r="BI1208" s="49">
        <v>0</v>
      </c>
      <c r="BJ1208" s="48">
        <v>11</v>
      </c>
      <c r="BK1208" s="49">
        <v>78.571428571428569</v>
      </c>
      <c r="BL1208" s="48">
        <v>14</v>
      </c>
    </row>
    <row r="1209" spans="1:64" x14ac:dyDescent="0.25">
      <c r="A1209" s="64" t="s">
        <v>775</v>
      </c>
      <c r="B1209" s="64" t="s">
        <v>740</v>
      </c>
      <c r="C1209" s="65"/>
      <c r="D1209" s="66"/>
      <c r="E1209" s="67"/>
      <c r="F1209" s="68"/>
      <c r="G1209" s="65"/>
      <c r="H1209" s="69"/>
      <c r="I1209" s="70"/>
      <c r="J1209" s="70"/>
      <c r="K1209" s="34" t="s">
        <v>65</v>
      </c>
      <c r="L1209" s="77">
        <v>1780</v>
      </c>
      <c r="M1209" s="77"/>
      <c r="N1209" s="72"/>
      <c r="O1209" s="79" t="s">
        <v>999</v>
      </c>
      <c r="P1209" s="81">
        <v>43178.654120370367</v>
      </c>
      <c r="Q1209" s="79" t="s">
        <v>1119</v>
      </c>
      <c r="R1209" s="83" t="s">
        <v>2063</v>
      </c>
      <c r="S1209" s="79" t="s">
        <v>2508</v>
      </c>
      <c r="T1209" s="79" t="s">
        <v>2724</v>
      </c>
      <c r="U1209" s="79"/>
      <c r="V1209" s="83" t="s">
        <v>3877</v>
      </c>
      <c r="W1209" s="81">
        <v>43178.654120370367</v>
      </c>
      <c r="X1209" s="83" t="s">
        <v>5084</v>
      </c>
      <c r="Y1209" s="79"/>
      <c r="Z1209" s="79"/>
      <c r="AA1209" s="85" t="s">
        <v>6292</v>
      </c>
      <c r="AB1209" s="79"/>
      <c r="AC1209" s="79" t="b">
        <v>0</v>
      </c>
      <c r="AD1209" s="79">
        <v>0</v>
      </c>
      <c r="AE1209" s="85" t="s">
        <v>6296</v>
      </c>
      <c r="AF1209" s="79" t="b">
        <v>0</v>
      </c>
      <c r="AG1209" s="79" t="s">
        <v>6304</v>
      </c>
      <c r="AH1209" s="79"/>
      <c r="AI1209" s="85" t="s">
        <v>6296</v>
      </c>
      <c r="AJ1209" s="79" t="b">
        <v>0</v>
      </c>
      <c r="AK1209" s="79">
        <v>27</v>
      </c>
      <c r="AL1209" s="85" t="s">
        <v>6285</v>
      </c>
      <c r="AM1209" s="79" t="s">
        <v>6331</v>
      </c>
      <c r="AN1209" s="79" t="b">
        <v>0</v>
      </c>
      <c r="AO1209" s="85" t="s">
        <v>6285</v>
      </c>
      <c r="AP1209" s="79" t="s">
        <v>176</v>
      </c>
      <c r="AQ1209" s="79">
        <v>0</v>
      </c>
      <c r="AR1209" s="79">
        <v>0</v>
      </c>
      <c r="AS1209" s="79"/>
      <c r="AT1209" s="79"/>
      <c r="AU1209" s="79"/>
      <c r="AV1209" s="79"/>
      <c r="AW1209" s="79"/>
      <c r="AX1209" s="79"/>
      <c r="AY1209" s="79"/>
      <c r="AZ1209" s="79"/>
      <c r="BA1209">
        <v>4</v>
      </c>
      <c r="BB1209" s="78" t="str">
        <f>REPLACE(INDEX(GroupVertices[Group], MATCH(Edges24[[#This Row],[Vertex 1]],GroupVertices[Vertex],0)),1,1,"")</f>
        <v>6</v>
      </c>
      <c r="BC1209" s="78" t="str">
        <f>REPLACE(INDEX(GroupVertices[Group], MATCH(Edges24[[#This Row],[Vertex 2]],GroupVertices[Vertex],0)),1,1,"")</f>
        <v>6</v>
      </c>
      <c r="BD1209" s="48">
        <v>0</v>
      </c>
      <c r="BE1209" s="49">
        <v>0</v>
      </c>
      <c r="BF1209" s="48">
        <v>0</v>
      </c>
      <c r="BG1209" s="49">
        <v>0</v>
      </c>
      <c r="BH1209" s="48">
        <v>0</v>
      </c>
      <c r="BI1209" s="49">
        <v>0</v>
      </c>
      <c r="BJ1209" s="48">
        <v>16</v>
      </c>
      <c r="BK1209" s="49">
        <v>100</v>
      </c>
      <c r="BL1209" s="48">
        <v>16</v>
      </c>
    </row>
    <row r="1210" spans="1:64" x14ac:dyDescent="0.25">
      <c r="A1210" s="64" t="s">
        <v>775</v>
      </c>
      <c r="B1210" s="64" t="s">
        <v>740</v>
      </c>
      <c r="C1210" s="65"/>
      <c r="D1210" s="66"/>
      <c r="E1210" s="67"/>
      <c r="F1210" s="68"/>
      <c r="G1210" s="65"/>
      <c r="H1210" s="69"/>
      <c r="I1210" s="70"/>
      <c r="J1210" s="70"/>
      <c r="K1210" s="34" t="s">
        <v>65</v>
      </c>
      <c r="L1210" s="77">
        <v>1781</v>
      </c>
      <c r="M1210" s="77"/>
      <c r="N1210" s="72"/>
      <c r="O1210" s="79" t="s">
        <v>999</v>
      </c>
      <c r="P1210" s="81">
        <v>43178.654641203706</v>
      </c>
      <c r="Q1210" s="79" t="s">
        <v>1701</v>
      </c>
      <c r="R1210" s="83" t="s">
        <v>2379</v>
      </c>
      <c r="S1210" s="79" t="s">
        <v>2508</v>
      </c>
      <c r="T1210" s="79" t="s">
        <v>3007</v>
      </c>
      <c r="U1210" s="83" t="s">
        <v>3367</v>
      </c>
      <c r="V1210" s="83" t="s">
        <v>3367</v>
      </c>
      <c r="W1210" s="81">
        <v>43178.654641203706</v>
      </c>
      <c r="X1210" s="83" t="s">
        <v>5085</v>
      </c>
      <c r="Y1210" s="79"/>
      <c r="Z1210" s="79"/>
      <c r="AA1210" s="85" t="s">
        <v>6293</v>
      </c>
      <c r="AB1210" s="79"/>
      <c r="AC1210" s="79" t="b">
        <v>0</v>
      </c>
      <c r="AD1210" s="79">
        <v>0</v>
      </c>
      <c r="AE1210" s="85" t="s">
        <v>6296</v>
      </c>
      <c r="AF1210" s="79" t="b">
        <v>0</v>
      </c>
      <c r="AG1210" s="79" t="s">
        <v>6304</v>
      </c>
      <c r="AH1210" s="79"/>
      <c r="AI1210" s="85" t="s">
        <v>6296</v>
      </c>
      <c r="AJ1210" s="79" t="b">
        <v>0</v>
      </c>
      <c r="AK1210" s="79">
        <v>23</v>
      </c>
      <c r="AL1210" s="85" t="s">
        <v>6286</v>
      </c>
      <c r="AM1210" s="79" t="s">
        <v>6331</v>
      </c>
      <c r="AN1210" s="79" t="b">
        <v>0</v>
      </c>
      <c r="AO1210" s="85" t="s">
        <v>6286</v>
      </c>
      <c r="AP1210" s="79" t="s">
        <v>176</v>
      </c>
      <c r="AQ1210" s="79">
        <v>0</v>
      </c>
      <c r="AR1210" s="79">
        <v>0</v>
      </c>
      <c r="AS1210" s="79"/>
      <c r="AT1210" s="79"/>
      <c r="AU1210" s="79"/>
      <c r="AV1210" s="79"/>
      <c r="AW1210" s="79"/>
      <c r="AX1210" s="79"/>
      <c r="AY1210" s="79"/>
      <c r="AZ1210" s="79"/>
      <c r="BA1210">
        <v>4</v>
      </c>
      <c r="BB1210" s="78" t="str">
        <f>REPLACE(INDEX(GroupVertices[Group], MATCH(Edges24[[#This Row],[Vertex 1]],GroupVertices[Vertex],0)),1,1,"")</f>
        <v>6</v>
      </c>
      <c r="BC1210" s="78" t="str">
        <f>REPLACE(INDEX(GroupVertices[Group], MATCH(Edges24[[#This Row],[Vertex 2]],GroupVertices[Vertex],0)),1,1,"")</f>
        <v>6</v>
      </c>
      <c r="BD1210" s="48">
        <v>0</v>
      </c>
      <c r="BE1210" s="49">
        <v>0</v>
      </c>
      <c r="BF1210" s="48">
        <v>0</v>
      </c>
      <c r="BG1210" s="49">
        <v>0</v>
      </c>
      <c r="BH1210" s="48">
        <v>0</v>
      </c>
      <c r="BI1210" s="49">
        <v>0</v>
      </c>
      <c r="BJ1210" s="48">
        <v>12</v>
      </c>
      <c r="BK1210" s="49">
        <v>100</v>
      </c>
      <c r="BL1210" s="48">
        <v>12</v>
      </c>
    </row>
    <row r="1211" spans="1:64" x14ac:dyDescent="0.25">
      <c r="A1211"/>
      <c r="B1211"/>
      <c r="C1211"/>
      <c r="D1211"/>
      <c r="E1211"/>
      <c r="F1211"/>
      <c r="G1211"/>
      <c r="H1211"/>
      <c r="I1211"/>
      <c r="J1211"/>
      <c r="K1211"/>
    </row>
    <row r="1212" spans="1:64" x14ac:dyDescent="0.25">
      <c r="A1212"/>
      <c r="B1212"/>
      <c r="C1212"/>
      <c r="D1212"/>
      <c r="E1212"/>
      <c r="F1212"/>
      <c r="G1212"/>
      <c r="H1212"/>
      <c r="I1212"/>
      <c r="J1212"/>
      <c r="K1212"/>
    </row>
    <row r="1213" spans="1:64" x14ac:dyDescent="0.25">
      <c r="A1213"/>
      <c r="B1213"/>
      <c r="C1213"/>
      <c r="D1213"/>
      <c r="E1213"/>
      <c r="F1213"/>
      <c r="G1213"/>
      <c r="H1213"/>
      <c r="I1213"/>
      <c r="J1213"/>
      <c r="K1213"/>
    </row>
    <row r="1214" spans="1:64" x14ac:dyDescent="0.25">
      <c r="A1214"/>
      <c r="B1214"/>
      <c r="C1214"/>
      <c r="D1214"/>
      <c r="E1214"/>
      <c r="F1214"/>
      <c r="G1214"/>
      <c r="H1214"/>
      <c r="I1214"/>
      <c r="J1214"/>
      <c r="K1214"/>
    </row>
    <row r="1215" spans="1:64" x14ac:dyDescent="0.25">
      <c r="A1215"/>
      <c r="B1215"/>
      <c r="C1215"/>
      <c r="D1215"/>
      <c r="E1215"/>
      <c r="F1215"/>
      <c r="G1215"/>
      <c r="H1215"/>
      <c r="I1215"/>
      <c r="J1215"/>
      <c r="K1215"/>
    </row>
    <row r="1216" spans="1:64" x14ac:dyDescent="0.25">
      <c r="A1216"/>
      <c r="B1216"/>
      <c r="C1216"/>
      <c r="D1216"/>
      <c r="E1216"/>
      <c r="F1216"/>
      <c r="G1216"/>
      <c r="H1216"/>
      <c r="I1216"/>
      <c r="J1216"/>
      <c r="K1216"/>
    </row>
    <row r="1217" spans="1:11" x14ac:dyDescent="0.25">
      <c r="A1217"/>
      <c r="B1217"/>
      <c r="C1217"/>
      <c r="D1217"/>
      <c r="E1217"/>
      <c r="F1217"/>
      <c r="G1217"/>
      <c r="H1217"/>
      <c r="I1217"/>
      <c r="J1217"/>
      <c r="K1217"/>
    </row>
    <row r="1218" spans="1:11" x14ac:dyDescent="0.25">
      <c r="A1218"/>
      <c r="B1218"/>
      <c r="C1218"/>
      <c r="D1218"/>
      <c r="E1218"/>
      <c r="F1218"/>
      <c r="G1218"/>
      <c r="H1218"/>
      <c r="I1218"/>
      <c r="J1218"/>
      <c r="K1218"/>
    </row>
    <row r="1219" spans="1:11" x14ac:dyDescent="0.25">
      <c r="A1219"/>
      <c r="B1219"/>
      <c r="C1219"/>
      <c r="D1219"/>
      <c r="E1219"/>
      <c r="F1219"/>
      <c r="G1219"/>
      <c r="H1219"/>
      <c r="I1219"/>
      <c r="J1219"/>
      <c r="K1219"/>
    </row>
    <row r="1220" spans="1:11" x14ac:dyDescent="0.25">
      <c r="A1220"/>
      <c r="B1220"/>
      <c r="C1220"/>
      <c r="D1220"/>
      <c r="E1220"/>
      <c r="F1220"/>
      <c r="G1220"/>
      <c r="H1220"/>
      <c r="I1220"/>
      <c r="J1220"/>
      <c r="K1220"/>
    </row>
    <row r="1221" spans="1:11" x14ac:dyDescent="0.25">
      <c r="A1221"/>
      <c r="B1221"/>
      <c r="C1221"/>
      <c r="D1221"/>
      <c r="E1221"/>
      <c r="F1221"/>
      <c r="G1221"/>
      <c r="H1221"/>
      <c r="I1221"/>
      <c r="J1221"/>
      <c r="K1221"/>
    </row>
    <row r="1222" spans="1:11" x14ac:dyDescent="0.25">
      <c r="A1222"/>
      <c r="B1222"/>
      <c r="C1222"/>
      <c r="D1222"/>
      <c r="E1222"/>
      <c r="F1222"/>
      <c r="G1222"/>
      <c r="H1222"/>
      <c r="I1222"/>
      <c r="J1222"/>
      <c r="K1222"/>
    </row>
    <row r="1223" spans="1:11" x14ac:dyDescent="0.25">
      <c r="A1223"/>
      <c r="B1223"/>
      <c r="C1223"/>
      <c r="D1223"/>
      <c r="E1223"/>
      <c r="F1223"/>
      <c r="G1223"/>
      <c r="H1223"/>
      <c r="I1223"/>
      <c r="J1223"/>
      <c r="K1223"/>
    </row>
    <row r="1224" spans="1:11" x14ac:dyDescent="0.25">
      <c r="A1224"/>
      <c r="B1224"/>
      <c r="C1224"/>
      <c r="D1224"/>
      <c r="E1224"/>
      <c r="F1224"/>
      <c r="G1224"/>
      <c r="H1224"/>
      <c r="I1224"/>
      <c r="J1224"/>
      <c r="K1224"/>
    </row>
    <row r="1225" spans="1:11" x14ac:dyDescent="0.25">
      <c r="A1225"/>
      <c r="B1225"/>
      <c r="C1225"/>
      <c r="D1225"/>
      <c r="E1225"/>
      <c r="F1225"/>
      <c r="G1225"/>
      <c r="H1225"/>
      <c r="I1225"/>
      <c r="J1225"/>
      <c r="K1225"/>
    </row>
    <row r="1226" spans="1:11" x14ac:dyDescent="0.25">
      <c r="A1226"/>
      <c r="B1226"/>
      <c r="C1226"/>
      <c r="D1226"/>
      <c r="E1226"/>
      <c r="F1226"/>
      <c r="G1226"/>
      <c r="H1226"/>
      <c r="I1226"/>
      <c r="J1226"/>
      <c r="K1226"/>
    </row>
    <row r="1227" spans="1:11" x14ac:dyDescent="0.25">
      <c r="A1227"/>
      <c r="B1227"/>
      <c r="C1227"/>
      <c r="D1227"/>
      <c r="E1227"/>
      <c r="F1227"/>
      <c r="G1227"/>
      <c r="H1227"/>
      <c r="I1227"/>
      <c r="J1227"/>
      <c r="K1227"/>
    </row>
    <row r="1228" spans="1:11" x14ac:dyDescent="0.25">
      <c r="A1228"/>
      <c r="B1228"/>
      <c r="C1228"/>
      <c r="D1228"/>
      <c r="E1228"/>
      <c r="F1228"/>
      <c r="G1228"/>
      <c r="H1228"/>
      <c r="I1228"/>
      <c r="J1228"/>
      <c r="K1228"/>
    </row>
    <row r="1229" spans="1:11" x14ac:dyDescent="0.25">
      <c r="A1229"/>
      <c r="B1229"/>
      <c r="C1229"/>
      <c r="D1229"/>
      <c r="E1229"/>
      <c r="F1229"/>
      <c r="G1229"/>
      <c r="H1229"/>
      <c r="I1229"/>
      <c r="J1229"/>
      <c r="K1229"/>
    </row>
    <row r="1230" spans="1:11" x14ac:dyDescent="0.25">
      <c r="A1230"/>
      <c r="B1230"/>
      <c r="C1230"/>
      <c r="D1230"/>
      <c r="E1230"/>
      <c r="F1230"/>
      <c r="G1230"/>
      <c r="H1230"/>
      <c r="I1230"/>
      <c r="J1230"/>
      <c r="K1230"/>
    </row>
    <row r="1231" spans="1:11" x14ac:dyDescent="0.25">
      <c r="A1231"/>
      <c r="B1231"/>
      <c r="C1231"/>
      <c r="D1231"/>
      <c r="E1231"/>
      <c r="F1231"/>
      <c r="G1231"/>
      <c r="H1231"/>
      <c r="I1231"/>
      <c r="J1231"/>
      <c r="K1231"/>
    </row>
    <row r="1232" spans="1:11" x14ac:dyDescent="0.25">
      <c r="A1232"/>
      <c r="B1232"/>
      <c r="C1232"/>
      <c r="D1232"/>
      <c r="E1232"/>
      <c r="F1232"/>
      <c r="G1232"/>
      <c r="H1232"/>
      <c r="I1232"/>
      <c r="J1232"/>
      <c r="K1232"/>
    </row>
    <row r="1233" spans="1:11" x14ac:dyDescent="0.25">
      <c r="A1233"/>
      <c r="B1233"/>
      <c r="C1233"/>
      <c r="D1233"/>
      <c r="E1233"/>
      <c r="F1233"/>
      <c r="G1233"/>
      <c r="H1233"/>
      <c r="I1233"/>
      <c r="J1233"/>
      <c r="K1233"/>
    </row>
    <row r="1234" spans="1:11" x14ac:dyDescent="0.25">
      <c r="A1234"/>
      <c r="B1234"/>
      <c r="C1234"/>
      <c r="D1234"/>
      <c r="E1234"/>
      <c r="F1234"/>
      <c r="G1234"/>
      <c r="H1234"/>
      <c r="I1234"/>
      <c r="J1234"/>
      <c r="K1234"/>
    </row>
    <row r="1235" spans="1:11" x14ac:dyDescent="0.25">
      <c r="A1235"/>
      <c r="B1235"/>
      <c r="C1235"/>
      <c r="D1235"/>
      <c r="E1235"/>
      <c r="F1235"/>
      <c r="G1235"/>
      <c r="H1235"/>
      <c r="I1235"/>
      <c r="J1235"/>
      <c r="K1235"/>
    </row>
    <row r="1236" spans="1:11" x14ac:dyDescent="0.25">
      <c r="A1236"/>
      <c r="B1236"/>
      <c r="C1236"/>
      <c r="D1236"/>
      <c r="E1236"/>
      <c r="F1236"/>
      <c r="G1236"/>
      <c r="H1236"/>
      <c r="I1236"/>
      <c r="J1236"/>
      <c r="K1236"/>
    </row>
    <row r="1237" spans="1:11" x14ac:dyDescent="0.25">
      <c r="A1237"/>
      <c r="B1237"/>
      <c r="C1237"/>
      <c r="D1237"/>
      <c r="E1237"/>
      <c r="F1237"/>
      <c r="G1237"/>
      <c r="H1237"/>
      <c r="I1237"/>
      <c r="J1237"/>
      <c r="K1237"/>
    </row>
    <row r="1238" spans="1:11" x14ac:dyDescent="0.25">
      <c r="A1238"/>
      <c r="B1238"/>
      <c r="C1238"/>
      <c r="D1238"/>
      <c r="E1238"/>
      <c r="F1238"/>
      <c r="G1238"/>
      <c r="H1238"/>
      <c r="I1238"/>
      <c r="J1238"/>
      <c r="K1238"/>
    </row>
    <row r="1239" spans="1:11" x14ac:dyDescent="0.25">
      <c r="A1239"/>
      <c r="B1239"/>
      <c r="C1239"/>
      <c r="D1239"/>
      <c r="E1239"/>
      <c r="F1239"/>
      <c r="G1239"/>
      <c r="H1239"/>
      <c r="I1239"/>
      <c r="J1239"/>
      <c r="K1239"/>
    </row>
    <row r="1240" spans="1:11" x14ac:dyDescent="0.25">
      <c r="A1240"/>
      <c r="B1240"/>
      <c r="C1240"/>
      <c r="D1240"/>
      <c r="E1240"/>
      <c r="F1240"/>
      <c r="G1240"/>
      <c r="H1240"/>
      <c r="I1240"/>
      <c r="J1240"/>
      <c r="K1240"/>
    </row>
    <row r="1241" spans="1:11" x14ac:dyDescent="0.25">
      <c r="A1241"/>
      <c r="B1241"/>
      <c r="C1241"/>
      <c r="D1241"/>
      <c r="E1241"/>
      <c r="F1241"/>
      <c r="G1241"/>
      <c r="H1241"/>
      <c r="I1241"/>
      <c r="J1241"/>
      <c r="K1241"/>
    </row>
    <row r="1242" spans="1:11" x14ac:dyDescent="0.25">
      <c r="A1242"/>
      <c r="B1242"/>
      <c r="C1242"/>
      <c r="D1242"/>
      <c r="E1242"/>
      <c r="F1242"/>
      <c r="G1242"/>
      <c r="H1242"/>
      <c r="I1242"/>
      <c r="J1242"/>
      <c r="K1242"/>
    </row>
    <row r="1243" spans="1:11" x14ac:dyDescent="0.25">
      <c r="A1243"/>
      <c r="B1243"/>
      <c r="C1243"/>
      <c r="D1243"/>
      <c r="E1243"/>
      <c r="F1243"/>
      <c r="G1243"/>
      <c r="H1243"/>
      <c r="I1243"/>
      <c r="J1243"/>
      <c r="K1243"/>
    </row>
    <row r="1244" spans="1:11" x14ac:dyDescent="0.25">
      <c r="A1244"/>
      <c r="B1244"/>
      <c r="C1244"/>
      <c r="D1244"/>
      <c r="E1244"/>
      <c r="F1244"/>
      <c r="G1244"/>
      <c r="H1244"/>
      <c r="I1244"/>
      <c r="J1244"/>
      <c r="K1244"/>
    </row>
    <row r="1245" spans="1:11" x14ac:dyDescent="0.25">
      <c r="A1245"/>
      <c r="B1245"/>
      <c r="C1245"/>
      <c r="D1245"/>
      <c r="E1245"/>
      <c r="F1245"/>
      <c r="G1245"/>
      <c r="H1245"/>
      <c r="I1245"/>
      <c r="J1245"/>
      <c r="K1245"/>
    </row>
    <row r="1246" spans="1:11" x14ac:dyDescent="0.25">
      <c r="A1246"/>
      <c r="B1246"/>
      <c r="C1246"/>
      <c r="D1246"/>
      <c r="E1246"/>
      <c r="F1246"/>
      <c r="G1246"/>
      <c r="H1246"/>
      <c r="I1246"/>
      <c r="J1246"/>
      <c r="K1246"/>
    </row>
    <row r="1247" spans="1:11" x14ac:dyDescent="0.25">
      <c r="A1247"/>
      <c r="B1247"/>
      <c r="C1247"/>
      <c r="D1247"/>
      <c r="E1247"/>
      <c r="F1247"/>
      <c r="G1247"/>
      <c r="H1247"/>
      <c r="I1247"/>
      <c r="J1247"/>
      <c r="K1247"/>
    </row>
    <row r="1248" spans="1:11" x14ac:dyDescent="0.25">
      <c r="A1248"/>
      <c r="B1248"/>
      <c r="C1248"/>
      <c r="D1248"/>
      <c r="E1248"/>
      <c r="F1248"/>
      <c r="G1248"/>
      <c r="H1248"/>
      <c r="I1248"/>
      <c r="J1248"/>
      <c r="K1248"/>
    </row>
    <row r="1249" spans="1:11" x14ac:dyDescent="0.25">
      <c r="A1249"/>
      <c r="B1249"/>
      <c r="C1249"/>
      <c r="D1249"/>
      <c r="E1249"/>
      <c r="F1249"/>
      <c r="G1249"/>
      <c r="H1249"/>
      <c r="I1249"/>
      <c r="J1249"/>
      <c r="K1249"/>
    </row>
    <row r="1250" spans="1:11" x14ac:dyDescent="0.25">
      <c r="A1250"/>
      <c r="B1250"/>
      <c r="C1250"/>
      <c r="D1250"/>
      <c r="E1250"/>
      <c r="F1250"/>
      <c r="G1250"/>
      <c r="H1250"/>
      <c r="I1250"/>
      <c r="J1250"/>
      <c r="K1250"/>
    </row>
    <row r="1251" spans="1:11" x14ac:dyDescent="0.25">
      <c r="A1251"/>
      <c r="B1251"/>
      <c r="C1251"/>
      <c r="D1251"/>
      <c r="E1251"/>
      <c r="F1251"/>
      <c r="G1251"/>
      <c r="H1251"/>
      <c r="I1251"/>
      <c r="J1251"/>
      <c r="K1251"/>
    </row>
    <row r="1252" spans="1:11" x14ac:dyDescent="0.25">
      <c r="A1252"/>
      <c r="B1252"/>
      <c r="C1252"/>
      <c r="D1252"/>
      <c r="E1252"/>
      <c r="F1252"/>
      <c r="G1252"/>
      <c r="H1252"/>
      <c r="I1252"/>
      <c r="J1252"/>
      <c r="K1252"/>
    </row>
    <row r="1253" spans="1:11" x14ac:dyDescent="0.25">
      <c r="A1253"/>
      <c r="B1253"/>
      <c r="C1253"/>
      <c r="D1253"/>
      <c r="E1253"/>
      <c r="F1253"/>
      <c r="G1253"/>
      <c r="H1253"/>
      <c r="I1253"/>
      <c r="J1253"/>
      <c r="K1253"/>
    </row>
    <row r="1254" spans="1:11" x14ac:dyDescent="0.25">
      <c r="A1254"/>
      <c r="B1254"/>
      <c r="C1254"/>
      <c r="D1254"/>
      <c r="E1254"/>
      <c r="F1254"/>
      <c r="G1254"/>
      <c r="H1254"/>
      <c r="I1254"/>
      <c r="J1254"/>
      <c r="K1254"/>
    </row>
    <row r="1255" spans="1:11" x14ac:dyDescent="0.25">
      <c r="A1255"/>
      <c r="B1255"/>
      <c r="C1255"/>
      <c r="D1255"/>
      <c r="E1255"/>
      <c r="F1255"/>
      <c r="G1255"/>
      <c r="H1255"/>
      <c r="I1255"/>
      <c r="J1255"/>
      <c r="K1255"/>
    </row>
    <row r="1256" spans="1:11" x14ac:dyDescent="0.25">
      <c r="A1256"/>
      <c r="B1256"/>
      <c r="C1256"/>
      <c r="D1256"/>
      <c r="E1256"/>
      <c r="F1256"/>
      <c r="G1256"/>
      <c r="H1256"/>
      <c r="I1256"/>
      <c r="J1256"/>
      <c r="K1256"/>
    </row>
    <row r="1257" spans="1:11" x14ac:dyDescent="0.25">
      <c r="A1257"/>
      <c r="B1257"/>
      <c r="C1257"/>
      <c r="D1257"/>
      <c r="E1257"/>
      <c r="F1257"/>
      <c r="G1257"/>
      <c r="H1257"/>
      <c r="I1257"/>
      <c r="J1257"/>
      <c r="K1257"/>
    </row>
    <row r="1258" spans="1:11" x14ac:dyDescent="0.25">
      <c r="A1258"/>
      <c r="B1258"/>
      <c r="C1258"/>
      <c r="D1258"/>
      <c r="E1258"/>
      <c r="F1258"/>
      <c r="G1258"/>
      <c r="H1258"/>
      <c r="I1258"/>
      <c r="J1258"/>
      <c r="K1258"/>
    </row>
    <row r="1259" spans="1:11" x14ac:dyDescent="0.25">
      <c r="A1259"/>
      <c r="B1259"/>
      <c r="C1259"/>
      <c r="D1259"/>
      <c r="E1259"/>
      <c r="F1259"/>
      <c r="G1259"/>
      <c r="H1259"/>
      <c r="I1259"/>
      <c r="J1259"/>
      <c r="K1259"/>
    </row>
    <row r="1260" spans="1:11" x14ac:dyDescent="0.25">
      <c r="A1260"/>
      <c r="B1260"/>
      <c r="C1260"/>
      <c r="D1260"/>
      <c r="E1260"/>
      <c r="F1260"/>
      <c r="G1260"/>
      <c r="H1260"/>
      <c r="I1260"/>
      <c r="J1260"/>
      <c r="K1260"/>
    </row>
    <row r="1261" spans="1:11" x14ac:dyDescent="0.25">
      <c r="A1261"/>
      <c r="B1261"/>
      <c r="C1261"/>
      <c r="D1261"/>
      <c r="E1261"/>
      <c r="F1261"/>
      <c r="G1261"/>
      <c r="H1261"/>
      <c r="I1261"/>
      <c r="J1261"/>
      <c r="K1261"/>
    </row>
    <row r="1262" spans="1:11" x14ac:dyDescent="0.25">
      <c r="A1262"/>
      <c r="B1262"/>
      <c r="C1262"/>
      <c r="D1262"/>
      <c r="E1262"/>
      <c r="F1262"/>
      <c r="G1262"/>
      <c r="H1262"/>
      <c r="I1262"/>
      <c r="J1262"/>
      <c r="K1262"/>
    </row>
    <row r="1263" spans="1:11" x14ac:dyDescent="0.25">
      <c r="A1263"/>
      <c r="B1263"/>
      <c r="C1263"/>
      <c r="D1263"/>
      <c r="E1263"/>
      <c r="F1263"/>
      <c r="G1263"/>
      <c r="H1263"/>
      <c r="I1263"/>
      <c r="J1263"/>
      <c r="K1263"/>
    </row>
    <row r="1264" spans="1:11" x14ac:dyDescent="0.25">
      <c r="A1264"/>
      <c r="B1264"/>
      <c r="C1264"/>
      <c r="D1264"/>
      <c r="E1264"/>
      <c r="F1264"/>
      <c r="G1264"/>
      <c r="H1264"/>
      <c r="I1264"/>
      <c r="J1264"/>
      <c r="K1264"/>
    </row>
    <row r="1265" spans="1:11" x14ac:dyDescent="0.25">
      <c r="A1265"/>
      <c r="B1265"/>
      <c r="C1265"/>
      <c r="D1265"/>
      <c r="E1265"/>
      <c r="F1265"/>
      <c r="G1265"/>
      <c r="H1265"/>
      <c r="I1265"/>
      <c r="J1265"/>
      <c r="K1265"/>
    </row>
    <row r="1266" spans="1:11" x14ac:dyDescent="0.25">
      <c r="A1266"/>
      <c r="B1266"/>
      <c r="C1266"/>
      <c r="D1266"/>
      <c r="E1266"/>
      <c r="F1266"/>
      <c r="G1266"/>
      <c r="H1266"/>
      <c r="I1266"/>
      <c r="J1266"/>
      <c r="K1266"/>
    </row>
    <row r="1267" spans="1:11" x14ac:dyDescent="0.25">
      <c r="A1267"/>
      <c r="B1267"/>
      <c r="C1267"/>
      <c r="D1267"/>
      <c r="E1267"/>
      <c r="F1267"/>
      <c r="G1267"/>
      <c r="H1267"/>
      <c r="I1267"/>
      <c r="J1267"/>
      <c r="K1267"/>
    </row>
    <row r="1268" spans="1:11" x14ac:dyDescent="0.25">
      <c r="A1268"/>
      <c r="B1268"/>
      <c r="C1268"/>
      <c r="D1268"/>
      <c r="E1268"/>
      <c r="F1268"/>
      <c r="G1268"/>
      <c r="H1268"/>
      <c r="I1268"/>
      <c r="J1268"/>
      <c r="K1268"/>
    </row>
    <row r="1269" spans="1:11" x14ac:dyDescent="0.25">
      <c r="A1269"/>
      <c r="B1269"/>
      <c r="C1269"/>
      <c r="D1269"/>
      <c r="E1269"/>
      <c r="F1269"/>
      <c r="G1269"/>
      <c r="H1269"/>
      <c r="I1269"/>
      <c r="J1269"/>
      <c r="K1269"/>
    </row>
    <row r="1270" spans="1:11" x14ac:dyDescent="0.25">
      <c r="A1270"/>
      <c r="B1270"/>
      <c r="C1270"/>
      <c r="D1270"/>
      <c r="E1270"/>
      <c r="F1270"/>
      <c r="G1270"/>
      <c r="H1270"/>
      <c r="I1270"/>
      <c r="J1270"/>
      <c r="K1270"/>
    </row>
    <row r="1271" spans="1:11" x14ac:dyDescent="0.25">
      <c r="A1271"/>
      <c r="B1271"/>
      <c r="C1271"/>
      <c r="D1271"/>
      <c r="E1271"/>
      <c r="F1271"/>
      <c r="G1271"/>
      <c r="H1271"/>
      <c r="I1271"/>
      <c r="J1271"/>
      <c r="K1271"/>
    </row>
    <row r="1272" spans="1:11" x14ac:dyDescent="0.25">
      <c r="A1272"/>
      <c r="B1272"/>
      <c r="C1272"/>
      <c r="D1272"/>
      <c r="E1272"/>
      <c r="F1272"/>
      <c r="G1272"/>
      <c r="H1272"/>
      <c r="I1272"/>
      <c r="J1272"/>
      <c r="K1272"/>
    </row>
    <row r="1273" spans="1:11" x14ac:dyDescent="0.25">
      <c r="A1273"/>
      <c r="B1273"/>
      <c r="C1273"/>
      <c r="D1273"/>
      <c r="E1273"/>
      <c r="F1273"/>
      <c r="G1273"/>
      <c r="H1273"/>
      <c r="I1273"/>
      <c r="J1273"/>
      <c r="K1273"/>
    </row>
    <row r="1274" spans="1:11" x14ac:dyDescent="0.25">
      <c r="A1274"/>
      <c r="B1274"/>
      <c r="C1274"/>
      <c r="D1274"/>
      <c r="E1274"/>
      <c r="F1274"/>
      <c r="G1274"/>
      <c r="H1274"/>
      <c r="I1274"/>
      <c r="J1274"/>
      <c r="K1274"/>
    </row>
    <row r="1275" spans="1:11" x14ac:dyDescent="0.25">
      <c r="A1275"/>
      <c r="B1275"/>
      <c r="C1275"/>
      <c r="D1275"/>
      <c r="E1275"/>
      <c r="F1275"/>
      <c r="G1275"/>
      <c r="H1275"/>
      <c r="I1275"/>
      <c r="J1275"/>
      <c r="K1275"/>
    </row>
    <row r="1276" spans="1:11" x14ac:dyDescent="0.25">
      <c r="A1276"/>
      <c r="B1276"/>
      <c r="C1276"/>
      <c r="D1276"/>
      <c r="E1276"/>
      <c r="F1276"/>
      <c r="G1276"/>
      <c r="H1276"/>
      <c r="I1276"/>
      <c r="J1276"/>
      <c r="K1276"/>
    </row>
    <row r="1277" spans="1:11" x14ac:dyDescent="0.25">
      <c r="A1277"/>
      <c r="B1277"/>
      <c r="C1277"/>
      <c r="D1277"/>
      <c r="E1277"/>
      <c r="F1277"/>
      <c r="G1277"/>
      <c r="H1277"/>
      <c r="I1277"/>
      <c r="J1277"/>
      <c r="K1277"/>
    </row>
    <row r="1278" spans="1:11" x14ac:dyDescent="0.25">
      <c r="A1278"/>
      <c r="B1278"/>
      <c r="C1278"/>
      <c r="D1278"/>
      <c r="E1278"/>
      <c r="F1278"/>
      <c r="G1278"/>
      <c r="H1278"/>
      <c r="I1278"/>
      <c r="J1278"/>
      <c r="K1278"/>
    </row>
    <row r="1279" spans="1:11" x14ac:dyDescent="0.25">
      <c r="A1279"/>
      <c r="B1279"/>
      <c r="C1279"/>
      <c r="D1279"/>
      <c r="E1279"/>
      <c r="F1279"/>
      <c r="G1279"/>
      <c r="H1279"/>
      <c r="I1279"/>
      <c r="J1279"/>
      <c r="K1279"/>
    </row>
    <row r="1280" spans="1:11" x14ac:dyDescent="0.25">
      <c r="A1280"/>
      <c r="B1280"/>
      <c r="C1280"/>
      <c r="D1280"/>
      <c r="E1280"/>
      <c r="F1280"/>
      <c r="G1280"/>
      <c r="H1280"/>
      <c r="I1280"/>
      <c r="J1280"/>
      <c r="K1280"/>
    </row>
    <row r="1281" spans="1:11" x14ac:dyDescent="0.25">
      <c r="A1281"/>
      <c r="B1281"/>
      <c r="C1281"/>
      <c r="D1281"/>
      <c r="E1281"/>
      <c r="F1281"/>
      <c r="G1281"/>
      <c r="H1281"/>
      <c r="I1281"/>
      <c r="J1281"/>
      <c r="K1281"/>
    </row>
    <row r="1282" spans="1:11" x14ac:dyDescent="0.25">
      <c r="A1282"/>
      <c r="B1282"/>
      <c r="C1282"/>
      <c r="D1282"/>
      <c r="E1282"/>
      <c r="F1282"/>
      <c r="G1282"/>
      <c r="H1282"/>
      <c r="I1282"/>
      <c r="J1282"/>
      <c r="K1282"/>
    </row>
    <row r="1283" spans="1:11" x14ac:dyDescent="0.25">
      <c r="A1283"/>
      <c r="B1283"/>
      <c r="C1283"/>
      <c r="D1283"/>
      <c r="E1283"/>
      <c r="F1283"/>
      <c r="G1283"/>
      <c r="H1283"/>
      <c r="I1283"/>
      <c r="J1283"/>
      <c r="K1283"/>
    </row>
    <row r="1284" spans="1:11" x14ac:dyDescent="0.25">
      <c r="A1284"/>
      <c r="B1284"/>
      <c r="C1284"/>
      <c r="D1284"/>
      <c r="E1284"/>
      <c r="F1284"/>
      <c r="G1284"/>
      <c r="H1284"/>
      <c r="I1284"/>
      <c r="J1284"/>
      <c r="K1284"/>
    </row>
    <row r="1285" spans="1:11" x14ac:dyDescent="0.25">
      <c r="A1285"/>
      <c r="B1285"/>
      <c r="C1285"/>
      <c r="D1285"/>
      <c r="E1285"/>
      <c r="F1285"/>
      <c r="G1285"/>
      <c r="H1285"/>
      <c r="I1285"/>
      <c r="J1285"/>
      <c r="K1285"/>
    </row>
    <row r="1286" spans="1:11" x14ac:dyDescent="0.25">
      <c r="A1286"/>
      <c r="B1286"/>
      <c r="C1286"/>
      <c r="D1286"/>
      <c r="E1286"/>
      <c r="F1286"/>
      <c r="G1286"/>
      <c r="H1286"/>
      <c r="I1286"/>
      <c r="J1286"/>
      <c r="K1286"/>
    </row>
    <row r="1287" spans="1:11" x14ac:dyDescent="0.25">
      <c r="A1287"/>
      <c r="B1287"/>
      <c r="C1287"/>
      <c r="D1287"/>
      <c r="E1287"/>
      <c r="F1287"/>
      <c r="G1287"/>
      <c r="H1287"/>
      <c r="I1287"/>
      <c r="J1287"/>
      <c r="K1287"/>
    </row>
    <row r="1288" spans="1:11" x14ac:dyDescent="0.25">
      <c r="A1288"/>
      <c r="B1288"/>
      <c r="C1288"/>
      <c r="D1288"/>
      <c r="E1288"/>
      <c r="F1288"/>
      <c r="G1288"/>
      <c r="H1288"/>
      <c r="I1288"/>
      <c r="J1288"/>
      <c r="K1288"/>
    </row>
    <row r="1289" spans="1:11" x14ac:dyDescent="0.25">
      <c r="A1289"/>
      <c r="B1289"/>
      <c r="C1289"/>
      <c r="D1289"/>
      <c r="E1289"/>
      <c r="F1289"/>
      <c r="G1289"/>
      <c r="H1289"/>
      <c r="I1289"/>
      <c r="J1289"/>
      <c r="K1289"/>
    </row>
    <row r="1290" spans="1:11" x14ac:dyDescent="0.25">
      <c r="A1290"/>
      <c r="B1290"/>
      <c r="C1290"/>
      <c r="D1290"/>
      <c r="E1290"/>
      <c r="F1290"/>
      <c r="G1290"/>
      <c r="H1290"/>
      <c r="I1290"/>
      <c r="J1290"/>
      <c r="K1290"/>
    </row>
    <row r="1291" spans="1:11" x14ac:dyDescent="0.25">
      <c r="A1291"/>
      <c r="B1291"/>
      <c r="C1291"/>
      <c r="D1291"/>
      <c r="E1291"/>
      <c r="F1291"/>
      <c r="G1291"/>
      <c r="H1291"/>
      <c r="I1291"/>
      <c r="J1291"/>
      <c r="K1291"/>
    </row>
    <row r="1292" spans="1:11" x14ac:dyDescent="0.25">
      <c r="A1292"/>
      <c r="B1292"/>
      <c r="C1292"/>
      <c r="D1292"/>
      <c r="E1292"/>
      <c r="F1292"/>
      <c r="G1292"/>
      <c r="H1292"/>
      <c r="I1292"/>
      <c r="J1292"/>
      <c r="K1292"/>
    </row>
    <row r="1293" spans="1:11" x14ac:dyDescent="0.25">
      <c r="A1293"/>
      <c r="B1293"/>
      <c r="C1293"/>
      <c r="D1293"/>
      <c r="E1293"/>
      <c r="F1293"/>
      <c r="G1293"/>
      <c r="H1293"/>
      <c r="I1293"/>
      <c r="J1293"/>
      <c r="K1293"/>
    </row>
    <row r="1294" spans="1:11" x14ac:dyDescent="0.25">
      <c r="A1294"/>
      <c r="B1294"/>
      <c r="C1294"/>
      <c r="D1294"/>
      <c r="E1294"/>
      <c r="F1294"/>
      <c r="G1294"/>
      <c r="H1294"/>
      <c r="I1294"/>
      <c r="J1294"/>
      <c r="K1294"/>
    </row>
    <row r="1295" spans="1:11" x14ac:dyDescent="0.25">
      <c r="A1295"/>
      <c r="B1295"/>
      <c r="C1295"/>
      <c r="D1295"/>
      <c r="E1295"/>
      <c r="F1295"/>
      <c r="G1295"/>
      <c r="H1295"/>
      <c r="I1295"/>
      <c r="J1295"/>
      <c r="K1295"/>
    </row>
    <row r="1296" spans="1:11" x14ac:dyDescent="0.25">
      <c r="A1296"/>
      <c r="B1296"/>
      <c r="C1296"/>
      <c r="D1296"/>
      <c r="E1296"/>
      <c r="F1296"/>
      <c r="G1296"/>
      <c r="H1296"/>
      <c r="I1296"/>
      <c r="J1296"/>
      <c r="K1296"/>
    </row>
    <row r="1297" spans="1:11" x14ac:dyDescent="0.25">
      <c r="A1297"/>
      <c r="B1297"/>
      <c r="C1297"/>
      <c r="D1297"/>
      <c r="E1297"/>
      <c r="F1297"/>
      <c r="G1297"/>
      <c r="H1297"/>
      <c r="I1297"/>
      <c r="J1297"/>
      <c r="K1297"/>
    </row>
    <row r="1298" spans="1:11" x14ac:dyDescent="0.25">
      <c r="A1298"/>
      <c r="B1298"/>
      <c r="C1298"/>
      <c r="D1298"/>
      <c r="E1298"/>
      <c r="F1298"/>
      <c r="G1298"/>
      <c r="H1298"/>
      <c r="I1298"/>
      <c r="J1298"/>
      <c r="K1298"/>
    </row>
    <row r="1299" spans="1:11" x14ac:dyDescent="0.25">
      <c r="A1299"/>
      <c r="B1299"/>
      <c r="C1299"/>
      <c r="D1299"/>
      <c r="E1299"/>
      <c r="F1299"/>
      <c r="G1299"/>
      <c r="H1299"/>
      <c r="I1299"/>
      <c r="J1299"/>
      <c r="K1299"/>
    </row>
    <row r="1300" spans="1:11" x14ac:dyDescent="0.25">
      <c r="A1300"/>
      <c r="B1300"/>
      <c r="C1300"/>
      <c r="D1300"/>
      <c r="E1300"/>
      <c r="F1300"/>
      <c r="G1300"/>
      <c r="H1300"/>
      <c r="I1300"/>
      <c r="J1300"/>
      <c r="K1300"/>
    </row>
    <row r="1301" spans="1:11" x14ac:dyDescent="0.25">
      <c r="A1301"/>
      <c r="B1301"/>
      <c r="C1301"/>
      <c r="D1301"/>
      <c r="E1301"/>
      <c r="F1301"/>
      <c r="G1301"/>
      <c r="H1301"/>
      <c r="I1301"/>
      <c r="J1301"/>
      <c r="K1301"/>
    </row>
    <row r="1302" spans="1:11" x14ac:dyDescent="0.25">
      <c r="A1302"/>
      <c r="B1302"/>
      <c r="C1302"/>
      <c r="D1302"/>
      <c r="E1302"/>
      <c r="F1302"/>
      <c r="G1302"/>
      <c r="H1302"/>
      <c r="I1302"/>
      <c r="J1302"/>
      <c r="K1302"/>
    </row>
    <row r="1303" spans="1:11" x14ac:dyDescent="0.25">
      <c r="A1303"/>
      <c r="B1303"/>
      <c r="C1303"/>
      <c r="D1303"/>
      <c r="E1303"/>
      <c r="F1303"/>
      <c r="G1303"/>
      <c r="H1303"/>
      <c r="I1303"/>
      <c r="J1303"/>
      <c r="K1303"/>
    </row>
    <row r="1304" spans="1:11" x14ac:dyDescent="0.25">
      <c r="A1304"/>
      <c r="B1304"/>
      <c r="C1304"/>
      <c r="D1304"/>
      <c r="E1304"/>
      <c r="F1304"/>
      <c r="G1304"/>
      <c r="H1304"/>
      <c r="I1304"/>
      <c r="J1304"/>
      <c r="K1304"/>
    </row>
    <row r="1305" spans="1:11" x14ac:dyDescent="0.25">
      <c r="A1305"/>
      <c r="B1305"/>
      <c r="C1305"/>
      <c r="D1305"/>
      <c r="E1305"/>
      <c r="F1305"/>
      <c r="G1305"/>
      <c r="H1305"/>
      <c r="I1305"/>
      <c r="J1305"/>
      <c r="K1305"/>
    </row>
    <row r="1306" spans="1:11" x14ac:dyDescent="0.25">
      <c r="A1306"/>
      <c r="B1306"/>
      <c r="C1306"/>
      <c r="D1306"/>
      <c r="E1306"/>
      <c r="F1306"/>
      <c r="G1306"/>
      <c r="H1306"/>
      <c r="I1306"/>
      <c r="J1306"/>
      <c r="K1306"/>
    </row>
    <row r="1307" spans="1:11" x14ac:dyDescent="0.25">
      <c r="A1307"/>
      <c r="B1307"/>
      <c r="C1307"/>
      <c r="D1307"/>
      <c r="E1307"/>
      <c r="F1307"/>
      <c r="G1307"/>
      <c r="H1307"/>
      <c r="I1307"/>
      <c r="J1307"/>
      <c r="K1307"/>
    </row>
    <row r="1308" spans="1:11" x14ac:dyDescent="0.25">
      <c r="A1308"/>
      <c r="B1308"/>
      <c r="C1308"/>
      <c r="D1308"/>
      <c r="E1308"/>
      <c r="F1308"/>
      <c r="G1308"/>
      <c r="H1308"/>
      <c r="I1308"/>
      <c r="J1308"/>
      <c r="K1308"/>
    </row>
    <row r="1309" spans="1:11" x14ac:dyDescent="0.25">
      <c r="A1309"/>
      <c r="B1309"/>
      <c r="C1309"/>
      <c r="D1309"/>
      <c r="E1309"/>
      <c r="F1309"/>
      <c r="G1309"/>
      <c r="H1309"/>
      <c r="I1309"/>
      <c r="J1309"/>
      <c r="K1309"/>
    </row>
    <row r="1310" spans="1:11" x14ac:dyDescent="0.25">
      <c r="A1310"/>
      <c r="B1310"/>
      <c r="C1310"/>
      <c r="D1310"/>
      <c r="E1310"/>
      <c r="F1310"/>
      <c r="G1310"/>
      <c r="H1310"/>
      <c r="I1310"/>
      <c r="J1310"/>
      <c r="K1310"/>
    </row>
    <row r="1311" spans="1:11" x14ac:dyDescent="0.25">
      <c r="A1311"/>
      <c r="B1311"/>
      <c r="C1311"/>
      <c r="D1311"/>
      <c r="E1311"/>
      <c r="F1311"/>
      <c r="G1311"/>
      <c r="H1311"/>
      <c r="I1311"/>
      <c r="J1311"/>
      <c r="K1311"/>
    </row>
    <row r="1312" spans="1:11" x14ac:dyDescent="0.25">
      <c r="A1312"/>
      <c r="B1312"/>
      <c r="C1312"/>
      <c r="D1312"/>
      <c r="E1312"/>
      <c r="F1312"/>
      <c r="G1312"/>
      <c r="H1312"/>
      <c r="I1312"/>
      <c r="J1312"/>
      <c r="K1312"/>
    </row>
    <row r="1313" spans="1:11" x14ac:dyDescent="0.25">
      <c r="A1313"/>
      <c r="B1313"/>
      <c r="C1313"/>
      <c r="D1313"/>
      <c r="E1313"/>
      <c r="F1313"/>
      <c r="G1313"/>
      <c r="H1313"/>
      <c r="I1313"/>
      <c r="J1313"/>
      <c r="K1313"/>
    </row>
    <row r="1314" spans="1:11" x14ac:dyDescent="0.25">
      <c r="A1314"/>
      <c r="B1314"/>
      <c r="C1314"/>
      <c r="D1314"/>
      <c r="E1314"/>
      <c r="F1314"/>
      <c r="G1314"/>
      <c r="H1314"/>
      <c r="I1314"/>
      <c r="J1314"/>
      <c r="K1314"/>
    </row>
    <row r="1315" spans="1:11" x14ac:dyDescent="0.25">
      <c r="A1315"/>
      <c r="B1315"/>
      <c r="C1315"/>
      <c r="D1315"/>
      <c r="E1315"/>
      <c r="F1315"/>
      <c r="G1315"/>
      <c r="H1315"/>
      <c r="I1315"/>
      <c r="J1315"/>
      <c r="K1315"/>
    </row>
    <row r="1316" spans="1:11" x14ac:dyDescent="0.25">
      <c r="A1316"/>
      <c r="B1316"/>
      <c r="C1316"/>
      <c r="D1316"/>
      <c r="E1316"/>
      <c r="F1316"/>
      <c r="G1316"/>
      <c r="H1316"/>
      <c r="I1316"/>
      <c r="J1316"/>
      <c r="K1316"/>
    </row>
    <row r="1317" spans="1:11" x14ac:dyDescent="0.25">
      <c r="A1317"/>
      <c r="B1317"/>
      <c r="C1317"/>
      <c r="D1317"/>
      <c r="E1317"/>
      <c r="F1317"/>
      <c r="G1317"/>
      <c r="H1317"/>
      <c r="I1317"/>
      <c r="J1317"/>
      <c r="K1317"/>
    </row>
    <row r="1318" spans="1:11" x14ac:dyDescent="0.25">
      <c r="A1318"/>
      <c r="B1318"/>
      <c r="C1318"/>
      <c r="D1318"/>
      <c r="E1318"/>
      <c r="F1318"/>
      <c r="G1318"/>
      <c r="H1318"/>
      <c r="I1318"/>
      <c r="J1318"/>
      <c r="K1318"/>
    </row>
    <row r="1319" spans="1:11" x14ac:dyDescent="0.25">
      <c r="A1319"/>
      <c r="B1319"/>
      <c r="C1319"/>
      <c r="D1319"/>
      <c r="E1319"/>
      <c r="F1319"/>
      <c r="G1319"/>
      <c r="H1319"/>
      <c r="I1319"/>
      <c r="J1319"/>
      <c r="K1319"/>
    </row>
    <row r="1320" spans="1:11" x14ac:dyDescent="0.25">
      <c r="A1320"/>
      <c r="B1320"/>
      <c r="C1320"/>
      <c r="D1320"/>
      <c r="E1320"/>
      <c r="F1320"/>
      <c r="G1320"/>
      <c r="H1320"/>
      <c r="I1320"/>
      <c r="J1320"/>
      <c r="K1320"/>
    </row>
    <row r="1321" spans="1:11" x14ac:dyDescent="0.25">
      <c r="A1321"/>
      <c r="B1321"/>
      <c r="C1321"/>
      <c r="D1321"/>
      <c r="E1321"/>
      <c r="F1321"/>
      <c r="G1321"/>
      <c r="H1321"/>
      <c r="I1321"/>
      <c r="J1321"/>
      <c r="K1321"/>
    </row>
    <row r="1322" spans="1:11" x14ac:dyDescent="0.25">
      <c r="A1322"/>
      <c r="B1322"/>
      <c r="C1322"/>
      <c r="D1322"/>
      <c r="E1322"/>
      <c r="F1322"/>
      <c r="G1322"/>
      <c r="H1322"/>
      <c r="I1322"/>
      <c r="J1322"/>
      <c r="K1322"/>
    </row>
    <row r="1323" spans="1:11" x14ac:dyDescent="0.25">
      <c r="A1323"/>
      <c r="B1323"/>
      <c r="C1323"/>
      <c r="D1323"/>
      <c r="E1323"/>
      <c r="F1323"/>
      <c r="G1323"/>
      <c r="H1323"/>
      <c r="I1323"/>
      <c r="J1323"/>
      <c r="K1323"/>
    </row>
    <row r="1324" spans="1:11" x14ac:dyDescent="0.25">
      <c r="A1324"/>
      <c r="B1324"/>
      <c r="C1324"/>
      <c r="D1324"/>
      <c r="E1324"/>
      <c r="F1324"/>
      <c r="G1324"/>
      <c r="H1324"/>
      <c r="I1324"/>
      <c r="J1324"/>
      <c r="K1324"/>
    </row>
    <row r="1325" spans="1:11" x14ac:dyDescent="0.25">
      <c r="A1325"/>
      <c r="B1325"/>
      <c r="C1325"/>
      <c r="D1325"/>
      <c r="E1325"/>
      <c r="F1325"/>
      <c r="G1325"/>
      <c r="H1325"/>
      <c r="I1325"/>
      <c r="J1325"/>
      <c r="K1325"/>
    </row>
    <row r="1326" spans="1:11" x14ac:dyDescent="0.25">
      <c r="A1326"/>
      <c r="B1326"/>
      <c r="C1326"/>
      <c r="D1326"/>
      <c r="E1326"/>
      <c r="F1326"/>
      <c r="G1326"/>
      <c r="H1326"/>
      <c r="I1326"/>
      <c r="J1326"/>
      <c r="K1326"/>
    </row>
    <row r="1327" spans="1:11" x14ac:dyDescent="0.25">
      <c r="A1327"/>
      <c r="B1327"/>
      <c r="C1327"/>
      <c r="D1327"/>
      <c r="E1327"/>
      <c r="F1327"/>
      <c r="G1327"/>
      <c r="H1327"/>
      <c r="I1327"/>
      <c r="J1327"/>
      <c r="K1327"/>
    </row>
    <row r="1328" spans="1:11" x14ac:dyDescent="0.25">
      <c r="A1328"/>
      <c r="B1328"/>
      <c r="C1328"/>
      <c r="D1328"/>
      <c r="E1328"/>
      <c r="F1328"/>
      <c r="G1328"/>
      <c r="H1328"/>
      <c r="I1328"/>
      <c r="J1328"/>
      <c r="K1328"/>
    </row>
    <row r="1329" spans="1:11" x14ac:dyDescent="0.25">
      <c r="A1329"/>
      <c r="B1329"/>
      <c r="C1329"/>
      <c r="D1329"/>
      <c r="E1329"/>
      <c r="F1329"/>
      <c r="G1329"/>
      <c r="H1329"/>
      <c r="I1329"/>
      <c r="J1329"/>
      <c r="K1329"/>
    </row>
    <row r="1330" spans="1:11" x14ac:dyDescent="0.25">
      <c r="A1330"/>
      <c r="B1330"/>
      <c r="C1330"/>
      <c r="D1330"/>
      <c r="E1330"/>
      <c r="F1330"/>
      <c r="G1330"/>
      <c r="H1330"/>
      <c r="I1330"/>
      <c r="J1330"/>
      <c r="K1330"/>
    </row>
    <row r="1331" spans="1:11" x14ac:dyDescent="0.25">
      <c r="A1331"/>
      <c r="B1331"/>
      <c r="C1331"/>
      <c r="D1331"/>
      <c r="E1331"/>
      <c r="F1331"/>
      <c r="G1331"/>
      <c r="H1331"/>
      <c r="I1331"/>
      <c r="J1331"/>
      <c r="K1331"/>
    </row>
    <row r="1332" spans="1:11" x14ac:dyDescent="0.25">
      <c r="A1332"/>
      <c r="B1332"/>
      <c r="C1332"/>
      <c r="D1332"/>
      <c r="E1332"/>
      <c r="F1332"/>
      <c r="G1332"/>
      <c r="H1332"/>
      <c r="I1332"/>
      <c r="J1332"/>
      <c r="K1332"/>
    </row>
    <row r="1333" spans="1:11" x14ac:dyDescent="0.25">
      <c r="A1333"/>
      <c r="B1333"/>
      <c r="C1333"/>
      <c r="D1333"/>
      <c r="E1333"/>
      <c r="F1333"/>
      <c r="G1333"/>
      <c r="H1333"/>
      <c r="I1333"/>
      <c r="J1333"/>
      <c r="K1333"/>
    </row>
    <row r="1334" spans="1:11" x14ac:dyDescent="0.25">
      <c r="A1334"/>
      <c r="B1334"/>
      <c r="C1334"/>
      <c r="D1334"/>
      <c r="E1334"/>
      <c r="F1334"/>
      <c r="G1334"/>
      <c r="H1334"/>
      <c r="I1334"/>
      <c r="J1334"/>
      <c r="K1334"/>
    </row>
    <row r="1335" spans="1:11" x14ac:dyDescent="0.25">
      <c r="A1335"/>
      <c r="B1335"/>
      <c r="C1335"/>
      <c r="D1335"/>
      <c r="E1335"/>
      <c r="F1335"/>
      <c r="G1335"/>
      <c r="H1335"/>
      <c r="I1335"/>
      <c r="J1335"/>
      <c r="K1335"/>
    </row>
    <row r="1336" spans="1:11" x14ac:dyDescent="0.25">
      <c r="A1336"/>
      <c r="B1336"/>
      <c r="C1336"/>
      <c r="D1336"/>
      <c r="E1336"/>
      <c r="F1336"/>
      <c r="G1336"/>
      <c r="H1336"/>
      <c r="I1336"/>
      <c r="J1336"/>
      <c r="K1336"/>
    </row>
    <row r="1337" spans="1:11" x14ac:dyDescent="0.25">
      <c r="A1337"/>
      <c r="B1337"/>
      <c r="C1337"/>
      <c r="D1337"/>
      <c r="E1337"/>
      <c r="F1337"/>
      <c r="G1337"/>
      <c r="H1337"/>
      <c r="I1337"/>
      <c r="J1337"/>
      <c r="K1337"/>
    </row>
    <row r="1338" spans="1:11" x14ac:dyDescent="0.25">
      <c r="A1338"/>
      <c r="B1338"/>
      <c r="C1338"/>
      <c r="D1338"/>
      <c r="E1338"/>
      <c r="F1338"/>
      <c r="G1338"/>
      <c r="H1338"/>
      <c r="I1338"/>
      <c r="J1338"/>
      <c r="K1338"/>
    </row>
    <row r="1339" spans="1:11" x14ac:dyDescent="0.25">
      <c r="A1339"/>
      <c r="B1339"/>
      <c r="C1339"/>
      <c r="D1339"/>
      <c r="E1339"/>
      <c r="F1339"/>
      <c r="G1339"/>
      <c r="H1339"/>
      <c r="I1339"/>
      <c r="J1339"/>
      <c r="K1339"/>
    </row>
    <row r="1340" spans="1:11" x14ac:dyDescent="0.25">
      <c r="A1340"/>
      <c r="B1340"/>
      <c r="C1340"/>
      <c r="D1340"/>
      <c r="E1340"/>
      <c r="F1340"/>
      <c r="G1340"/>
      <c r="H1340"/>
      <c r="I1340"/>
      <c r="J1340"/>
      <c r="K1340"/>
    </row>
    <row r="1341" spans="1:11" x14ac:dyDescent="0.25">
      <c r="A1341"/>
      <c r="B1341"/>
      <c r="C1341"/>
      <c r="D1341"/>
      <c r="E1341"/>
      <c r="F1341"/>
      <c r="G1341"/>
      <c r="H1341"/>
      <c r="I1341"/>
      <c r="J1341"/>
      <c r="K1341"/>
    </row>
    <row r="1342" spans="1:11" x14ac:dyDescent="0.25">
      <c r="A1342"/>
      <c r="B1342"/>
      <c r="C1342"/>
      <c r="D1342"/>
      <c r="E1342"/>
      <c r="F1342"/>
      <c r="G1342"/>
      <c r="H1342"/>
      <c r="I1342"/>
      <c r="J1342"/>
      <c r="K1342"/>
    </row>
    <row r="1343" spans="1:11" x14ac:dyDescent="0.25">
      <c r="A1343"/>
      <c r="B1343"/>
      <c r="C1343"/>
      <c r="D1343"/>
      <c r="E1343"/>
      <c r="F1343"/>
      <c r="G1343"/>
      <c r="H1343"/>
      <c r="I1343"/>
      <c r="J1343"/>
      <c r="K1343"/>
    </row>
    <row r="1344" spans="1:11" x14ac:dyDescent="0.25">
      <c r="A1344"/>
      <c r="B1344"/>
      <c r="C1344"/>
      <c r="D1344"/>
      <c r="E1344"/>
      <c r="F1344"/>
      <c r="G1344"/>
      <c r="H1344"/>
      <c r="I1344"/>
      <c r="J1344"/>
      <c r="K1344"/>
    </row>
    <row r="1345" spans="1:11" x14ac:dyDescent="0.25">
      <c r="A1345"/>
      <c r="B1345"/>
      <c r="C1345"/>
      <c r="D1345"/>
      <c r="E1345"/>
      <c r="F1345"/>
      <c r="G1345"/>
      <c r="H1345"/>
      <c r="I1345"/>
      <c r="J1345"/>
      <c r="K1345"/>
    </row>
    <row r="1346" spans="1:11" x14ac:dyDescent="0.25">
      <c r="A1346"/>
      <c r="B1346"/>
      <c r="C1346"/>
      <c r="D1346"/>
      <c r="E1346"/>
      <c r="F1346"/>
      <c r="G1346"/>
      <c r="H1346"/>
      <c r="I1346"/>
      <c r="J1346"/>
      <c r="K1346"/>
    </row>
    <row r="1347" spans="1:11" x14ac:dyDescent="0.25">
      <c r="A1347"/>
      <c r="B1347"/>
      <c r="C1347"/>
      <c r="D1347"/>
      <c r="E1347"/>
      <c r="F1347"/>
      <c r="G1347"/>
      <c r="H1347"/>
      <c r="I1347"/>
      <c r="J1347"/>
      <c r="K1347"/>
    </row>
    <row r="1348" spans="1:11" x14ac:dyDescent="0.25">
      <c r="A1348"/>
      <c r="B1348"/>
      <c r="C1348"/>
      <c r="D1348"/>
      <c r="E1348"/>
      <c r="F1348"/>
      <c r="G1348"/>
      <c r="H1348"/>
      <c r="I1348"/>
      <c r="J1348"/>
      <c r="K1348"/>
    </row>
    <row r="1349" spans="1:11" x14ac:dyDescent="0.25">
      <c r="A1349"/>
      <c r="B1349"/>
      <c r="C1349"/>
      <c r="D1349"/>
      <c r="E1349"/>
      <c r="F1349"/>
      <c r="G1349"/>
      <c r="H1349"/>
      <c r="I1349"/>
      <c r="J1349"/>
      <c r="K1349"/>
    </row>
    <row r="1350" spans="1:11" x14ac:dyDescent="0.25">
      <c r="A1350"/>
      <c r="B1350"/>
      <c r="C1350"/>
      <c r="D1350"/>
      <c r="E1350"/>
      <c r="F1350"/>
      <c r="G1350"/>
      <c r="H1350"/>
      <c r="I1350"/>
      <c r="J1350"/>
      <c r="K1350"/>
    </row>
    <row r="1351" spans="1:11" x14ac:dyDescent="0.25">
      <c r="A1351"/>
      <c r="B1351"/>
      <c r="C1351"/>
      <c r="D1351"/>
      <c r="E1351"/>
      <c r="F1351"/>
      <c r="G1351"/>
      <c r="H1351"/>
      <c r="I1351"/>
      <c r="J1351"/>
      <c r="K1351"/>
    </row>
    <row r="1352" spans="1:11" x14ac:dyDescent="0.25">
      <c r="A1352"/>
      <c r="B1352"/>
      <c r="C1352"/>
      <c r="D1352"/>
      <c r="E1352"/>
      <c r="F1352"/>
      <c r="G1352"/>
      <c r="H1352"/>
      <c r="I1352"/>
      <c r="J1352"/>
      <c r="K1352"/>
    </row>
    <row r="1353" spans="1:11" x14ac:dyDescent="0.25">
      <c r="A1353"/>
      <c r="B1353"/>
      <c r="C1353"/>
      <c r="D1353"/>
      <c r="E1353"/>
      <c r="F1353"/>
      <c r="G1353"/>
      <c r="H1353"/>
      <c r="I1353"/>
      <c r="J1353"/>
      <c r="K1353"/>
    </row>
    <row r="1354" spans="1:11" x14ac:dyDescent="0.25">
      <c r="A1354"/>
      <c r="B1354"/>
      <c r="C1354"/>
      <c r="D1354"/>
      <c r="E1354"/>
      <c r="F1354"/>
      <c r="G1354"/>
      <c r="H1354"/>
      <c r="I1354"/>
      <c r="J1354"/>
      <c r="K1354"/>
    </row>
    <row r="1355" spans="1:11" x14ac:dyDescent="0.25">
      <c r="A1355"/>
      <c r="B1355"/>
      <c r="C1355"/>
      <c r="D1355"/>
      <c r="E1355"/>
      <c r="F1355"/>
      <c r="G1355"/>
      <c r="H1355"/>
      <c r="I1355"/>
      <c r="J1355"/>
      <c r="K1355"/>
    </row>
    <row r="1356" spans="1:11" x14ac:dyDescent="0.25">
      <c r="A1356"/>
      <c r="B1356"/>
      <c r="C1356"/>
      <c r="D1356"/>
      <c r="E1356"/>
      <c r="F1356"/>
      <c r="G1356"/>
      <c r="H1356"/>
      <c r="I1356"/>
      <c r="J1356"/>
      <c r="K1356"/>
    </row>
    <row r="1357" spans="1:11" x14ac:dyDescent="0.25">
      <c r="A1357"/>
      <c r="B1357"/>
      <c r="C1357"/>
      <c r="D1357"/>
      <c r="E1357"/>
      <c r="F1357"/>
      <c r="G1357"/>
      <c r="H1357"/>
      <c r="I1357"/>
      <c r="J1357"/>
      <c r="K1357"/>
    </row>
    <row r="1358" spans="1:11" x14ac:dyDescent="0.25">
      <c r="A1358"/>
      <c r="B1358"/>
      <c r="C1358"/>
      <c r="D1358"/>
      <c r="E1358"/>
      <c r="F1358"/>
      <c r="G1358"/>
      <c r="H1358"/>
      <c r="I1358"/>
      <c r="J1358"/>
      <c r="K1358"/>
    </row>
    <row r="1359" spans="1:11" x14ac:dyDescent="0.25">
      <c r="A1359"/>
      <c r="B1359"/>
      <c r="C1359"/>
      <c r="D1359"/>
      <c r="E1359"/>
      <c r="F1359"/>
      <c r="G1359"/>
      <c r="H1359"/>
      <c r="I1359"/>
      <c r="J1359"/>
      <c r="K1359"/>
    </row>
    <row r="1360" spans="1:11" x14ac:dyDescent="0.25">
      <c r="A1360"/>
      <c r="B1360"/>
      <c r="C1360"/>
      <c r="D1360"/>
      <c r="E1360"/>
      <c r="F1360"/>
      <c r="G1360"/>
      <c r="H1360"/>
      <c r="I1360"/>
      <c r="J1360"/>
      <c r="K1360"/>
    </row>
    <row r="1361" spans="1:11" x14ac:dyDescent="0.25">
      <c r="A1361"/>
      <c r="B1361"/>
      <c r="C1361"/>
      <c r="D1361"/>
      <c r="E1361"/>
      <c r="F1361"/>
      <c r="G1361"/>
      <c r="H1361"/>
      <c r="I1361"/>
      <c r="J1361"/>
      <c r="K1361"/>
    </row>
    <row r="1362" spans="1:11" x14ac:dyDescent="0.25">
      <c r="A1362"/>
      <c r="B1362"/>
      <c r="C1362"/>
      <c r="D1362"/>
      <c r="E1362"/>
      <c r="F1362"/>
      <c r="G1362"/>
      <c r="H1362"/>
      <c r="I1362"/>
      <c r="J1362"/>
      <c r="K1362"/>
    </row>
    <row r="1363" spans="1:11" x14ac:dyDescent="0.25">
      <c r="A1363"/>
      <c r="B1363"/>
      <c r="C1363"/>
      <c r="D1363"/>
      <c r="E1363"/>
      <c r="F1363"/>
      <c r="G1363"/>
      <c r="H1363"/>
      <c r="I1363"/>
      <c r="J1363"/>
      <c r="K1363"/>
    </row>
    <row r="1364" spans="1:11" x14ac:dyDescent="0.25">
      <c r="A1364"/>
      <c r="B1364"/>
      <c r="C1364"/>
      <c r="D1364"/>
      <c r="E1364"/>
      <c r="F1364"/>
      <c r="G1364"/>
      <c r="H1364"/>
      <c r="I1364"/>
      <c r="J1364"/>
      <c r="K1364"/>
    </row>
    <row r="1365" spans="1:11" x14ac:dyDescent="0.25">
      <c r="A1365"/>
      <c r="B1365"/>
      <c r="C1365"/>
      <c r="D1365"/>
      <c r="E1365"/>
      <c r="F1365"/>
      <c r="G1365"/>
      <c r="H1365"/>
      <c r="I1365"/>
      <c r="J1365"/>
      <c r="K1365"/>
    </row>
    <row r="1366" spans="1:11" x14ac:dyDescent="0.25">
      <c r="A1366"/>
      <c r="B1366"/>
      <c r="C1366"/>
      <c r="D1366"/>
      <c r="E1366"/>
      <c r="F1366"/>
      <c r="G1366"/>
      <c r="H1366"/>
      <c r="I1366"/>
      <c r="J1366"/>
      <c r="K1366"/>
    </row>
    <row r="1367" spans="1:11" x14ac:dyDescent="0.25">
      <c r="A1367"/>
      <c r="B1367"/>
      <c r="C1367"/>
      <c r="D1367"/>
      <c r="E1367"/>
      <c r="F1367"/>
      <c r="G1367"/>
      <c r="H1367"/>
      <c r="I1367"/>
      <c r="J1367"/>
      <c r="K1367"/>
    </row>
    <row r="1368" spans="1:11" x14ac:dyDescent="0.25">
      <c r="A1368"/>
      <c r="B1368"/>
      <c r="C1368"/>
      <c r="D1368"/>
      <c r="E1368"/>
      <c r="F1368"/>
      <c r="G1368"/>
      <c r="H1368"/>
      <c r="I1368"/>
      <c r="J1368"/>
      <c r="K1368"/>
    </row>
    <row r="1369" spans="1:11" x14ac:dyDescent="0.25">
      <c r="A1369"/>
      <c r="B1369"/>
      <c r="C1369"/>
      <c r="D1369"/>
      <c r="E1369"/>
      <c r="F1369"/>
      <c r="G1369"/>
      <c r="H1369"/>
      <c r="I1369"/>
      <c r="J1369"/>
      <c r="K1369"/>
    </row>
    <row r="1370" spans="1:11" x14ac:dyDescent="0.25">
      <c r="A1370"/>
      <c r="B1370"/>
      <c r="C1370"/>
      <c r="D1370"/>
      <c r="E1370"/>
      <c r="F1370"/>
      <c r="G1370"/>
      <c r="H1370"/>
      <c r="I1370"/>
      <c r="J1370"/>
      <c r="K1370"/>
    </row>
    <row r="1371" spans="1:11" x14ac:dyDescent="0.25">
      <c r="A1371"/>
      <c r="B1371"/>
      <c r="C1371"/>
      <c r="D1371"/>
      <c r="E1371"/>
      <c r="F1371"/>
      <c r="G1371"/>
      <c r="H1371"/>
      <c r="I1371"/>
      <c r="J1371"/>
      <c r="K1371"/>
    </row>
    <row r="1372" spans="1:11" x14ac:dyDescent="0.25">
      <c r="A1372"/>
      <c r="B1372"/>
      <c r="C1372"/>
      <c r="D1372"/>
      <c r="E1372"/>
      <c r="F1372"/>
      <c r="G1372"/>
      <c r="H1372"/>
      <c r="I1372"/>
      <c r="J1372"/>
      <c r="K1372"/>
    </row>
    <row r="1373" spans="1:11" x14ac:dyDescent="0.25">
      <c r="A1373"/>
      <c r="B1373"/>
      <c r="C1373"/>
      <c r="D1373"/>
      <c r="E1373"/>
      <c r="F1373"/>
      <c r="G1373"/>
      <c r="H1373"/>
      <c r="I1373"/>
      <c r="J1373"/>
      <c r="K1373"/>
    </row>
    <row r="1374" spans="1:11" x14ac:dyDescent="0.25">
      <c r="A1374"/>
      <c r="B1374"/>
      <c r="C1374"/>
      <c r="D1374"/>
      <c r="E1374"/>
      <c r="F1374"/>
      <c r="G1374"/>
      <c r="H1374"/>
      <c r="I1374"/>
      <c r="J1374"/>
      <c r="K1374"/>
    </row>
    <row r="1375" spans="1:11" x14ac:dyDescent="0.25">
      <c r="A1375"/>
      <c r="B1375"/>
      <c r="C1375"/>
      <c r="D1375"/>
      <c r="E1375"/>
      <c r="F1375"/>
      <c r="G1375"/>
      <c r="H1375"/>
      <c r="I1375"/>
      <c r="J1375"/>
      <c r="K1375"/>
    </row>
    <row r="1376" spans="1:11" x14ac:dyDescent="0.25">
      <c r="A1376"/>
      <c r="B1376"/>
      <c r="C1376"/>
      <c r="D1376"/>
      <c r="E1376"/>
      <c r="F1376"/>
      <c r="G1376"/>
      <c r="H1376"/>
      <c r="I1376"/>
      <c r="J1376"/>
      <c r="K1376"/>
    </row>
    <row r="1377" spans="1:11" x14ac:dyDescent="0.25">
      <c r="A1377"/>
      <c r="B1377"/>
      <c r="C1377"/>
      <c r="D1377"/>
      <c r="E1377"/>
      <c r="F1377"/>
      <c r="G1377"/>
      <c r="H1377"/>
      <c r="I1377"/>
      <c r="J1377"/>
      <c r="K1377"/>
    </row>
    <row r="1378" spans="1:11" x14ac:dyDescent="0.25">
      <c r="A1378"/>
      <c r="B1378"/>
      <c r="C1378"/>
      <c r="D1378"/>
      <c r="E1378"/>
      <c r="F1378"/>
      <c r="G1378"/>
      <c r="H1378"/>
      <c r="I1378"/>
      <c r="J1378"/>
      <c r="K1378"/>
    </row>
    <row r="1379" spans="1:11" x14ac:dyDescent="0.25">
      <c r="A1379"/>
      <c r="B1379"/>
      <c r="C1379"/>
      <c r="D1379"/>
      <c r="E1379"/>
      <c r="F1379"/>
      <c r="G1379"/>
      <c r="H1379"/>
      <c r="I1379"/>
      <c r="J1379"/>
      <c r="K1379"/>
    </row>
    <row r="1380" spans="1:11" x14ac:dyDescent="0.25">
      <c r="A1380"/>
      <c r="B1380"/>
      <c r="C1380"/>
      <c r="D1380"/>
      <c r="E1380"/>
      <c r="F1380"/>
      <c r="G1380"/>
      <c r="H1380"/>
      <c r="I1380"/>
      <c r="J1380"/>
      <c r="K1380"/>
    </row>
    <row r="1381" spans="1:11" x14ac:dyDescent="0.25">
      <c r="A1381"/>
      <c r="B1381"/>
      <c r="C1381"/>
      <c r="D1381"/>
      <c r="E1381"/>
      <c r="F1381"/>
      <c r="G1381"/>
      <c r="H1381"/>
      <c r="I1381"/>
      <c r="J1381"/>
      <c r="K1381"/>
    </row>
    <row r="1382" spans="1:11" x14ac:dyDescent="0.25">
      <c r="A1382"/>
      <c r="B1382"/>
      <c r="C1382"/>
      <c r="D1382"/>
      <c r="E1382"/>
      <c r="F1382"/>
      <c r="G1382"/>
      <c r="H1382"/>
      <c r="I1382"/>
      <c r="J1382"/>
      <c r="K1382"/>
    </row>
    <row r="1383" spans="1:11" x14ac:dyDescent="0.25">
      <c r="A1383"/>
      <c r="B1383"/>
      <c r="C1383"/>
      <c r="D1383"/>
      <c r="E1383"/>
      <c r="F1383"/>
      <c r="G1383"/>
      <c r="H1383"/>
      <c r="I1383"/>
      <c r="J1383"/>
      <c r="K1383"/>
    </row>
    <row r="1384" spans="1:11" x14ac:dyDescent="0.25">
      <c r="A1384"/>
      <c r="B1384"/>
      <c r="C1384"/>
      <c r="D1384"/>
      <c r="E1384"/>
      <c r="F1384"/>
      <c r="G1384"/>
      <c r="H1384"/>
      <c r="I1384"/>
      <c r="J1384"/>
      <c r="K1384"/>
    </row>
    <row r="1385" spans="1:11" x14ac:dyDescent="0.25">
      <c r="A1385"/>
      <c r="B1385"/>
      <c r="C1385"/>
      <c r="D1385"/>
      <c r="E1385"/>
      <c r="F1385"/>
      <c r="G1385"/>
      <c r="H1385"/>
      <c r="I1385"/>
      <c r="J1385"/>
      <c r="K1385"/>
    </row>
    <row r="1386" spans="1:11" x14ac:dyDescent="0.25">
      <c r="A1386"/>
      <c r="B1386"/>
      <c r="C1386"/>
      <c r="D1386"/>
      <c r="E1386"/>
      <c r="F1386"/>
      <c r="G1386"/>
      <c r="H1386"/>
      <c r="I1386"/>
      <c r="J1386"/>
      <c r="K1386"/>
    </row>
    <row r="1387" spans="1:11" x14ac:dyDescent="0.25">
      <c r="A1387"/>
      <c r="B1387"/>
      <c r="C1387"/>
      <c r="D1387"/>
      <c r="E1387"/>
      <c r="F1387"/>
      <c r="G1387"/>
      <c r="H1387"/>
      <c r="I1387"/>
      <c r="J1387"/>
      <c r="K1387"/>
    </row>
    <row r="1388" spans="1:11" x14ac:dyDescent="0.25">
      <c r="A1388"/>
      <c r="B1388"/>
      <c r="C1388"/>
      <c r="D1388"/>
      <c r="E1388"/>
      <c r="F1388"/>
      <c r="G1388"/>
      <c r="H1388"/>
      <c r="I1388"/>
      <c r="J1388"/>
      <c r="K1388"/>
    </row>
    <row r="1389" spans="1:11" x14ac:dyDescent="0.25">
      <c r="A1389"/>
      <c r="B1389"/>
      <c r="C1389"/>
      <c r="D1389"/>
      <c r="E1389"/>
      <c r="F1389"/>
      <c r="G1389"/>
      <c r="H1389"/>
      <c r="I1389"/>
      <c r="J1389"/>
      <c r="K1389"/>
    </row>
    <row r="1390" spans="1:11" x14ac:dyDescent="0.25">
      <c r="A1390"/>
      <c r="B1390"/>
      <c r="C1390"/>
      <c r="D1390"/>
      <c r="E1390"/>
      <c r="F1390"/>
      <c r="G1390"/>
      <c r="H1390"/>
      <c r="I1390"/>
      <c r="J1390"/>
      <c r="K1390"/>
    </row>
    <row r="1391" spans="1:11" x14ac:dyDescent="0.25">
      <c r="A1391"/>
      <c r="B1391"/>
      <c r="C1391"/>
      <c r="D1391"/>
      <c r="E1391"/>
      <c r="F1391"/>
      <c r="G1391"/>
      <c r="H1391"/>
      <c r="I1391"/>
      <c r="J1391"/>
      <c r="K1391"/>
    </row>
    <row r="1392" spans="1:11" x14ac:dyDescent="0.25">
      <c r="A1392"/>
      <c r="B1392"/>
      <c r="C1392"/>
      <c r="D1392"/>
      <c r="E1392"/>
      <c r="F1392"/>
      <c r="G1392"/>
      <c r="H1392"/>
      <c r="I1392"/>
      <c r="J1392"/>
      <c r="K1392"/>
    </row>
    <row r="1393" spans="1:11" x14ac:dyDescent="0.25">
      <c r="A1393"/>
      <c r="B1393"/>
      <c r="C1393"/>
      <c r="D1393"/>
      <c r="E1393"/>
      <c r="F1393"/>
      <c r="G1393"/>
      <c r="H1393"/>
      <c r="I1393"/>
      <c r="J1393"/>
      <c r="K1393"/>
    </row>
    <row r="1394" spans="1:11" x14ac:dyDescent="0.25">
      <c r="A1394"/>
      <c r="B1394"/>
      <c r="C1394"/>
      <c r="D1394"/>
      <c r="E1394"/>
      <c r="F1394"/>
      <c r="G1394"/>
      <c r="H1394"/>
      <c r="I1394"/>
      <c r="J1394"/>
      <c r="K1394"/>
    </row>
    <row r="1395" spans="1:11" x14ac:dyDescent="0.25">
      <c r="A1395"/>
      <c r="B1395"/>
      <c r="C1395"/>
      <c r="D1395"/>
      <c r="E1395"/>
      <c r="F1395"/>
      <c r="G1395"/>
      <c r="H1395"/>
      <c r="I1395"/>
      <c r="J1395"/>
      <c r="K1395"/>
    </row>
    <row r="1396" spans="1:11" x14ac:dyDescent="0.25">
      <c r="A1396"/>
      <c r="B1396"/>
      <c r="C1396"/>
      <c r="D1396"/>
      <c r="E1396"/>
      <c r="F1396"/>
      <c r="G1396"/>
      <c r="H1396"/>
      <c r="I1396"/>
      <c r="J1396"/>
      <c r="K1396"/>
    </row>
    <row r="1397" spans="1:11" x14ac:dyDescent="0.25">
      <c r="A1397"/>
      <c r="B1397"/>
      <c r="C1397"/>
      <c r="D1397"/>
      <c r="E1397"/>
      <c r="F1397"/>
      <c r="G1397"/>
      <c r="H1397"/>
      <c r="I1397"/>
      <c r="J1397"/>
      <c r="K1397"/>
    </row>
    <row r="1398" spans="1:11" x14ac:dyDescent="0.25">
      <c r="A1398"/>
      <c r="B1398"/>
      <c r="C1398"/>
      <c r="D1398"/>
      <c r="E1398"/>
      <c r="F1398"/>
      <c r="G1398"/>
      <c r="H1398"/>
      <c r="I1398"/>
      <c r="J1398"/>
      <c r="K1398"/>
    </row>
    <row r="1399" spans="1:11" x14ac:dyDescent="0.25">
      <c r="A1399"/>
      <c r="B1399"/>
      <c r="C1399"/>
      <c r="D1399"/>
      <c r="E1399"/>
      <c r="F1399"/>
      <c r="G1399"/>
      <c r="H1399"/>
      <c r="I1399"/>
      <c r="J1399"/>
      <c r="K1399"/>
    </row>
    <row r="1400" spans="1:11" x14ac:dyDescent="0.25">
      <c r="A1400"/>
      <c r="B1400"/>
      <c r="C1400"/>
      <c r="D1400"/>
      <c r="E1400"/>
      <c r="F1400"/>
      <c r="G1400"/>
      <c r="H1400"/>
      <c r="I1400"/>
      <c r="J1400"/>
      <c r="K1400"/>
    </row>
    <row r="1401" spans="1:11" x14ac:dyDescent="0.25">
      <c r="A1401"/>
      <c r="B1401"/>
      <c r="C1401"/>
      <c r="D1401"/>
      <c r="E1401"/>
      <c r="F1401"/>
      <c r="G1401"/>
      <c r="H1401"/>
      <c r="I1401"/>
      <c r="J1401"/>
      <c r="K1401"/>
    </row>
    <row r="1402" spans="1:11" x14ac:dyDescent="0.25">
      <c r="A1402"/>
      <c r="B1402"/>
      <c r="C1402"/>
      <c r="D1402"/>
      <c r="E1402"/>
      <c r="F1402"/>
      <c r="G1402"/>
      <c r="H1402"/>
      <c r="I1402"/>
      <c r="J1402"/>
      <c r="K1402"/>
    </row>
    <row r="1403" spans="1:11" x14ac:dyDescent="0.25">
      <c r="A1403"/>
      <c r="B1403"/>
      <c r="C1403"/>
      <c r="D1403"/>
      <c r="E1403"/>
      <c r="F1403"/>
      <c r="G1403"/>
      <c r="H1403"/>
      <c r="I1403"/>
      <c r="J1403"/>
      <c r="K1403"/>
    </row>
    <row r="1404" spans="1:11" x14ac:dyDescent="0.25">
      <c r="A1404"/>
      <c r="B1404"/>
      <c r="C1404"/>
      <c r="D1404"/>
      <c r="E1404"/>
      <c r="F1404"/>
      <c r="G1404"/>
      <c r="H1404"/>
      <c r="I1404"/>
      <c r="J1404"/>
      <c r="K1404"/>
    </row>
    <row r="1405" spans="1:11" x14ac:dyDescent="0.25">
      <c r="A1405"/>
      <c r="B1405"/>
      <c r="C1405"/>
      <c r="D1405"/>
      <c r="E1405"/>
      <c r="F1405"/>
      <c r="G1405"/>
      <c r="H1405"/>
      <c r="I1405"/>
      <c r="J1405"/>
      <c r="K1405"/>
    </row>
    <row r="1406" spans="1:11" x14ac:dyDescent="0.25">
      <c r="A1406"/>
      <c r="B1406"/>
      <c r="C1406"/>
      <c r="D1406"/>
      <c r="E1406"/>
      <c r="F1406"/>
      <c r="G1406"/>
      <c r="H1406"/>
      <c r="I1406"/>
      <c r="J1406"/>
      <c r="K1406"/>
    </row>
    <row r="1407" spans="1:11" x14ac:dyDescent="0.25">
      <c r="A1407"/>
      <c r="B1407"/>
      <c r="C1407"/>
      <c r="D1407"/>
      <c r="E1407"/>
      <c r="F1407"/>
      <c r="G1407"/>
      <c r="H1407"/>
      <c r="I1407"/>
      <c r="J1407"/>
      <c r="K1407"/>
    </row>
    <row r="1408" spans="1:11" x14ac:dyDescent="0.25">
      <c r="A1408"/>
      <c r="B1408"/>
      <c r="C1408"/>
      <c r="D1408"/>
      <c r="E1408"/>
      <c r="F1408"/>
      <c r="G1408"/>
      <c r="H1408"/>
      <c r="I1408"/>
      <c r="J1408"/>
      <c r="K1408"/>
    </row>
    <row r="1409" spans="1:11" x14ac:dyDescent="0.25">
      <c r="A1409"/>
      <c r="B1409"/>
      <c r="C1409"/>
      <c r="D1409"/>
      <c r="E1409"/>
      <c r="F1409"/>
      <c r="G1409"/>
      <c r="H1409"/>
      <c r="I1409"/>
      <c r="J1409"/>
      <c r="K1409"/>
    </row>
    <row r="1410" spans="1:11" x14ac:dyDescent="0.25">
      <c r="A1410"/>
      <c r="B1410"/>
      <c r="C1410"/>
      <c r="D1410"/>
      <c r="E1410"/>
      <c r="F1410"/>
      <c r="G1410"/>
      <c r="H1410"/>
      <c r="I1410"/>
      <c r="J1410"/>
      <c r="K1410"/>
    </row>
    <row r="1411" spans="1:11" x14ac:dyDescent="0.25">
      <c r="A1411"/>
      <c r="B1411"/>
      <c r="C1411"/>
      <c r="D1411"/>
      <c r="E1411"/>
      <c r="F1411"/>
      <c r="G1411"/>
      <c r="H1411"/>
      <c r="I1411"/>
      <c r="J1411"/>
      <c r="K1411"/>
    </row>
    <row r="1412" spans="1:11" x14ac:dyDescent="0.25">
      <c r="A1412"/>
      <c r="B1412"/>
      <c r="C1412"/>
      <c r="D1412"/>
      <c r="E1412"/>
      <c r="F1412"/>
      <c r="G1412"/>
      <c r="H1412"/>
      <c r="I1412"/>
      <c r="J1412"/>
      <c r="K1412"/>
    </row>
    <row r="1413" spans="1:11" x14ac:dyDescent="0.25">
      <c r="A1413"/>
      <c r="B1413"/>
      <c r="C1413"/>
      <c r="D1413"/>
      <c r="E1413"/>
      <c r="F1413"/>
      <c r="G1413"/>
      <c r="H1413"/>
      <c r="I1413"/>
      <c r="J1413"/>
      <c r="K1413"/>
    </row>
    <row r="1414" spans="1:11" x14ac:dyDescent="0.25">
      <c r="A1414"/>
      <c r="B1414"/>
      <c r="C1414"/>
      <c r="D1414"/>
      <c r="E1414"/>
      <c r="F1414"/>
      <c r="G1414"/>
      <c r="H1414"/>
      <c r="I1414"/>
      <c r="J1414"/>
      <c r="K1414"/>
    </row>
    <row r="1415" spans="1:11" x14ac:dyDescent="0.25">
      <c r="A1415"/>
      <c r="B1415"/>
      <c r="C1415"/>
      <c r="D1415"/>
      <c r="E1415"/>
      <c r="F1415"/>
      <c r="G1415"/>
      <c r="H1415"/>
      <c r="I1415"/>
      <c r="J1415"/>
      <c r="K1415"/>
    </row>
    <row r="1416" spans="1:11" x14ac:dyDescent="0.25">
      <c r="A1416"/>
      <c r="B1416"/>
      <c r="C1416"/>
      <c r="D1416"/>
      <c r="E1416"/>
      <c r="F1416"/>
      <c r="G1416"/>
      <c r="H1416"/>
      <c r="I1416"/>
      <c r="J1416"/>
      <c r="K1416"/>
    </row>
    <row r="1417" spans="1:11" x14ac:dyDescent="0.25">
      <c r="A1417"/>
      <c r="B1417"/>
      <c r="C1417"/>
      <c r="D1417"/>
      <c r="E1417"/>
      <c r="F1417"/>
      <c r="G1417"/>
      <c r="H1417"/>
      <c r="I1417"/>
      <c r="J1417"/>
      <c r="K1417"/>
    </row>
    <row r="1418" spans="1:11" x14ac:dyDescent="0.25">
      <c r="A1418"/>
      <c r="B1418"/>
      <c r="C1418"/>
      <c r="D1418"/>
      <c r="E1418"/>
      <c r="F1418"/>
      <c r="G1418"/>
      <c r="H1418"/>
      <c r="I1418"/>
      <c r="J1418"/>
      <c r="K1418"/>
    </row>
    <row r="1419" spans="1:11" x14ac:dyDescent="0.25">
      <c r="A1419"/>
      <c r="B1419"/>
      <c r="C1419"/>
      <c r="D1419"/>
      <c r="E1419"/>
      <c r="F1419"/>
      <c r="G1419"/>
      <c r="H1419"/>
      <c r="I1419"/>
      <c r="J1419"/>
      <c r="K1419"/>
    </row>
    <row r="1420" spans="1:11" x14ac:dyDescent="0.25">
      <c r="A1420"/>
      <c r="B1420"/>
      <c r="C1420"/>
      <c r="D1420"/>
      <c r="E1420"/>
      <c r="F1420"/>
      <c r="G1420"/>
      <c r="H1420"/>
      <c r="I1420"/>
      <c r="J1420"/>
      <c r="K1420"/>
    </row>
    <row r="1421" spans="1:11" x14ac:dyDescent="0.25">
      <c r="A1421"/>
      <c r="B1421"/>
      <c r="C1421"/>
      <c r="D1421"/>
      <c r="E1421"/>
      <c r="F1421"/>
      <c r="G1421"/>
      <c r="H1421"/>
      <c r="I1421"/>
      <c r="J1421"/>
      <c r="K1421"/>
    </row>
    <row r="1422" spans="1:11" x14ac:dyDescent="0.25">
      <c r="A1422"/>
      <c r="B1422"/>
      <c r="C1422"/>
      <c r="D1422"/>
      <c r="E1422"/>
      <c r="F1422"/>
      <c r="G1422"/>
      <c r="H1422"/>
      <c r="I1422"/>
      <c r="J1422"/>
      <c r="K1422"/>
    </row>
    <row r="1423" spans="1:11" x14ac:dyDescent="0.25">
      <c r="A1423"/>
      <c r="B1423"/>
      <c r="C1423"/>
      <c r="D1423"/>
      <c r="E1423"/>
      <c r="F1423"/>
      <c r="G1423"/>
      <c r="H1423"/>
      <c r="I1423"/>
      <c r="J1423"/>
      <c r="K1423"/>
    </row>
    <row r="1424" spans="1:11" x14ac:dyDescent="0.25">
      <c r="A1424"/>
      <c r="B1424"/>
      <c r="C1424"/>
      <c r="D1424"/>
      <c r="E1424"/>
      <c r="F1424"/>
      <c r="G1424"/>
      <c r="H1424"/>
      <c r="I1424"/>
      <c r="J1424"/>
      <c r="K1424"/>
    </row>
    <row r="1425" spans="1:11" x14ac:dyDescent="0.25">
      <c r="A1425"/>
      <c r="B1425"/>
      <c r="C1425"/>
      <c r="D1425"/>
      <c r="E1425"/>
      <c r="F1425"/>
      <c r="G1425"/>
      <c r="H1425"/>
      <c r="I1425"/>
      <c r="J1425"/>
      <c r="K1425"/>
    </row>
    <row r="1426" spans="1:11" x14ac:dyDescent="0.25">
      <c r="A1426"/>
      <c r="B1426"/>
      <c r="C1426"/>
      <c r="D1426"/>
      <c r="E1426"/>
      <c r="F1426"/>
      <c r="G1426"/>
      <c r="H1426"/>
      <c r="I1426"/>
      <c r="J1426"/>
      <c r="K1426"/>
    </row>
    <row r="1427" spans="1:11" x14ac:dyDescent="0.25">
      <c r="A1427"/>
      <c r="B1427"/>
      <c r="C1427"/>
      <c r="D1427"/>
      <c r="E1427"/>
      <c r="F1427"/>
      <c r="G1427"/>
      <c r="H1427"/>
      <c r="I1427"/>
      <c r="J1427"/>
      <c r="K1427"/>
    </row>
    <row r="1428" spans="1:11" x14ac:dyDescent="0.25">
      <c r="A1428"/>
      <c r="B1428"/>
      <c r="C1428"/>
      <c r="D1428"/>
      <c r="E1428"/>
      <c r="F1428"/>
      <c r="G1428"/>
      <c r="H1428"/>
      <c r="I1428"/>
      <c r="J1428"/>
      <c r="K1428"/>
    </row>
    <row r="1429" spans="1:11" x14ac:dyDescent="0.25">
      <c r="A1429"/>
      <c r="B1429"/>
      <c r="C1429"/>
      <c r="D1429"/>
      <c r="E1429"/>
      <c r="F1429"/>
      <c r="G1429"/>
      <c r="H1429"/>
      <c r="I1429"/>
      <c r="J1429"/>
      <c r="K1429"/>
    </row>
    <row r="1430" spans="1:11" x14ac:dyDescent="0.25">
      <c r="A1430"/>
      <c r="B1430"/>
      <c r="C1430"/>
      <c r="D1430"/>
      <c r="E1430"/>
      <c r="F1430"/>
      <c r="G1430"/>
      <c r="H1430"/>
      <c r="I1430"/>
      <c r="J1430"/>
      <c r="K1430"/>
    </row>
    <row r="1431" spans="1:11" x14ac:dyDescent="0.25">
      <c r="A1431"/>
      <c r="B1431"/>
      <c r="C1431"/>
      <c r="D1431"/>
      <c r="E1431"/>
      <c r="F1431"/>
      <c r="G1431"/>
      <c r="H1431"/>
      <c r="I1431"/>
      <c r="J1431"/>
      <c r="K1431"/>
    </row>
    <row r="1432" spans="1:11" x14ac:dyDescent="0.25">
      <c r="A1432"/>
      <c r="B1432"/>
      <c r="C1432"/>
      <c r="D1432"/>
      <c r="E1432"/>
      <c r="F1432"/>
      <c r="G1432"/>
      <c r="H1432"/>
      <c r="I1432"/>
      <c r="J1432"/>
      <c r="K1432"/>
    </row>
    <row r="1433" spans="1:11" x14ac:dyDescent="0.25">
      <c r="A1433"/>
      <c r="B1433"/>
      <c r="C1433"/>
      <c r="D1433"/>
      <c r="E1433"/>
      <c r="F1433"/>
      <c r="G1433"/>
      <c r="H1433"/>
      <c r="I1433"/>
      <c r="J1433"/>
      <c r="K1433"/>
    </row>
    <row r="1434" spans="1:11" x14ac:dyDescent="0.25">
      <c r="A1434"/>
      <c r="B1434"/>
      <c r="C1434"/>
      <c r="D1434"/>
      <c r="E1434"/>
      <c r="F1434"/>
      <c r="G1434"/>
      <c r="H1434"/>
      <c r="I1434"/>
      <c r="J1434"/>
      <c r="K1434"/>
    </row>
    <row r="1435" spans="1:11" x14ac:dyDescent="0.25">
      <c r="A1435"/>
      <c r="B1435"/>
      <c r="C1435"/>
      <c r="D1435"/>
      <c r="E1435"/>
      <c r="F1435"/>
      <c r="G1435"/>
      <c r="H1435"/>
      <c r="I1435"/>
      <c r="J1435"/>
      <c r="K1435"/>
    </row>
    <row r="1436" spans="1:11" x14ac:dyDescent="0.25">
      <c r="A1436"/>
      <c r="B1436"/>
      <c r="C1436"/>
      <c r="D1436"/>
      <c r="E1436"/>
      <c r="F1436"/>
      <c r="G1436"/>
      <c r="H1436"/>
      <c r="I1436"/>
      <c r="J1436"/>
      <c r="K1436"/>
    </row>
    <row r="1437" spans="1:11" x14ac:dyDescent="0.25">
      <c r="A1437"/>
      <c r="B1437"/>
      <c r="C1437"/>
      <c r="D1437"/>
      <c r="E1437"/>
      <c r="F1437"/>
      <c r="G1437"/>
      <c r="H1437"/>
      <c r="I1437"/>
      <c r="J1437"/>
      <c r="K1437"/>
    </row>
    <row r="1438" spans="1:11" x14ac:dyDescent="0.25">
      <c r="A1438"/>
      <c r="B1438"/>
      <c r="C1438"/>
      <c r="D1438"/>
      <c r="E1438"/>
      <c r="F1438"/>
      <c r="G1438"/>
      <c r="H1438"/>
      <c r="I1438"/>
      <c r="J1438"/>
      <c r="K1438"/>
    </row>
    <row r="1439" spans="1:11" x14ac:dyDescent="0.25">
      <c r="A1439"/>
      <c r="B1439"/>
      <c r="C1439"/>
      <c r="D1439"/>
      <c r="E1439"/>
      <c r="F1439"/>
      <c r="G1439"/>
      <c r="H1439"/>
      <c r="I1439"/>
      <c r="J1439"/>
      <c r="K1439"/>
    </row>
    <row r="1440" spans="1:11" x14ac:dyDescent="0.25">
      <c r="A1440"/>
      <c r="B1440"/>
      <c r="C1440"/>
      <c r="D1440"/>
      <c r="E1440"/>
      <c r="F1440"/>
      <c r="G1440"/>
      <c r="H1440"/>
      <c r="I1440"/>
      <c r="J1440"/>
      <c r="K1440"/>
    </row>
    <row r="1441" spans="1:11" x14ac:dyDescent="0.25">
      <c r="A1441"/>
      <c r="B1441"/>
      <c r="C1441"/>
      <c r="D1441"/>
      <c r="E1441"/>
      <c r="F1441"/>
      <c r="G1441"/>
      <c r="H1441"/>
      <c r="I1441"/>
      <c r="J1441"/>
      <c r="K1441"/>
    </row>
    <row r="1442" spans="1:11" x14ac:dyDescent="0.25">
      <c r="A1442"/>
      <c r="B1442"/>
      <c r="C1442"/>
      <c r="D1442"/>
      <c r="E1442"/>
      <c r="F1442"/>
      <c r="G1442"/>
      <c r="H1442"/>
      <c r="I1442"/>
      <c r="J1442"/>
      <c r="K1442"/>
    </row>
    <row r="1443" spans="1:11" x14ac:dyDescent="0.25">
      <c r="A1443"/>
      <c r="B1443"/>
      <c r="C1443"/>
      <c r="D1443"/>
      <c r="E1443"/>
      <c r="F1443"/>
      <c r="G1443"/>
      <c r="H1443"/>
      <c r="I1443"/>
      <c r="J1443"/>
      <c r="K1443"/>
    </row>
    <row r="1444" spans="1:11" x14ac:dyDescent="0.25">
      <c r="A1444"/>
      <c r="B1444"/>
      <c r="C1444"/>
      <c r="D1444"/>
      <c r="E1444"/>
      <c r="F1444"/>
      <c r="G1444"/>
      <c r="H1444"/>
      <c r="I1444"/>
      <c r="J1444"/>
      <c r="K1444"/>
    </row>
    <row r="1445" spans="1:11" x14ac:dyDescent="0.25">
      <c r="A1445"/>
      <c r="B1445"/>
      <c r="C1445"/>
      <c r="D1445"/>
      <c r="E1445"/>
      <c r="F1445"/>
      <c r="G1445"/>
      <c r="H1445"/>
      <c r="I1445"/>
      <c r="J1445"/>
      <c r="K1445"/>
    </row>
    <row r="1446" spans="1:11" x14ac:dyDescent="0.25">
      <c r="A1446"/>
      <c r="B1446"/>
      <c r="C1446"/>
      <c r="D1446"/>
      <c r="E1446"/>
      <c r="F1446"/>
      <c r="G1446"/>
      <c r="H1446"/>
      <c r="I1446"/>
      <c r="J1446"/>
      <c r="K1446"/>
    </row>
    <row r="1447" spans="1:11" x14ac:dyDescent="0.25">
      <c r="A1447"/>
      <c r="B1447"/>
      <c r="C1447"/>
      <c r="D1447"/>
      <c r="E1447"/>
      <c r="F1447"/>
      <c r="G1447"/>
      <c r="H1447"/>
      <c r="I1447"/>
      <c r="J1447"/>
      <c r="K1447"/>
    </row>
    <row r="1448" spans="1:11" x14ac:dyDescent="0.25">
      <c r="A1448"/>
      <c r="B1448"/>
      <c r="C1448"/>
      <c r="D1448"/>
      <c r="E1448"/>
      <c r="F1448"/>
      <c r="G1448"/>
      <c r="H1448"/>
      <c r="I1448"/>
      <c r="J1448"/>
      <c r="K1448"/>
    </row>
    <row r="1449" spans="1:11" x14ac:dyDescent="0.25">
      <c r="A1449"/>
      <c r="B1449"/>
      <c r="C1449"/>
      <c r="D1449"/>
      <c r="E1449"/>
      <c r="F1449"/>
      <c r="G1449"/>
      <c r="H1449"/>
      <c r="I1449"/>
      <c r="J1449"/>
      <c r="K1449"/>
    </row>
    <row r="1450" spans="1:11" x14ac:dyDescent="0.25">
      <c r="A1450"/>
      <c r="B1450"/>
      <c r="C1450"/>
      <c r="D1450"/>
      <c r="E1450"/>
      <c r="F1450"/>
      <c r="G1450"/>
      <c r="H1450"/>
      <c r="I1450"/>
      <c r="J1450"/>
      <c r="K1450"/>
    </row>
    <row r="1451" spans="1:11" x14ac:dyDescent="0.25">
      <c r="A1451"/>
      <c r="B1451"/>
      <c r="C1451"/>
      <c r="D1451"/>
      <c r="E1451"/>
      <c r="F1451"/>
      <c r="G1451"/>
      <c r="H1451"/>
      <c r="I1451"/>
      <c r="J1451"/>
      <c r="K1451"/>
    </row>
    <row r="1452" spans="1:11" x14ac:dyDescent="0.25">
      <c r="A1452"/>
      <c r="B1452"/>
      <c r="C1452"/>
      <c r="D1452"/>
      <c r="E1452"/>
      <c r="F1452"/>
      <c r="G1452"/>
      <c r="H1452"/>
      <c r="I1452"/>
      <c r="J1452"/>
      <c r="K1452"/>
    </row>
    <row r="1453" spans="1:11" x14ac:dyDescent="0.25">
      <c r="A1453"/>
      <c r="B1453"/>
      <c r="C1453"/>
      <c r="D1453"/>
      <c r="E1453"/>
      <c r="F1453"/>
      <c r="G1453"/>
      <c r="H1453"/>
      <c r="I1453"/>
      <c r="J1453"/>
      <c r="K1453"/>
    </row>
    <row r="1454" spans="1:11" x14ac:dyDescent="0.25">
      <c r="A1454"/>
      <c r="B1454"/>
      <c r="C1454"/>
      <c r="D1454"/>
      <c r="E1454"/>
      <c r="F1454"/>
      <c r="G1454"/>
      <c r="H1454"/>
      <c r="I1454"/>
      <c r="J1454"/>
      <c r="K1454"/>
    </row>
    <row r="1455" spans="1:11" x14ac:dyDescent="0.25">
      <c r="A1455"/>
      <c r="B1455"/>
      <c r="C1455"/>
      <c r="D1455"/>
      <c r="E1455"/>
      <c r="F1455"/>
      <c r="G1455"/>
      <c r="H1455"/>
      <c r="I1455"/>
      <c r="J1455"/>
      <c r="K1455"/>
    </row>
    <row r="1456" spans="1:11" x14ac:dyDescent="0.25">
      <c r="A1456"/>
      <c r="B1456"/>
      <c r="C1456"/>
      <c r="D1456"/>
      <c r="E1456"/>
      <c r="F1456"/>
      <c r="G1456"/>
      <c r="H1456"/>
      <c r="I1456"/>
      <c r="J1456"/>
      <c r="K1456"/>
    </row>
    <row r="1457" spans="1:11" x14ac:dyDescent="0.25">
      <c r="A1457"/>
      <c r="B1457"/>
      <c r="C1457"/>
      <c r="D1457"/>
      <c r="E1457"/>
      <c r="F1457"/>
      <c r="G1457"/>
      <c r="H1457"/>
      <c r="I1457"/>
      <c r="J1457"/>
      <c r="K1457"/>
    </row>
    <row r="1458" spans="1:11" x14ac:dyDescent="0.25">
      <c r="A1458"/>
      <c r="B1458"/>
      <c r="C1458"/>
      <c r="D1458"/>
      <c r="E1458"/>
      <c r="F1458"/>
      <c r="G1458"/>
      <c r="H1458"/>
      <c r="I1458"/>
      <c r="J1458"/>
      <c r="K1458"/>
    </row>
    <row r="1459" spans="1:11" x14ac:dyDescent="0.25">
      <c r="A1459"/>
      <c r="B1459"/>
      <c r="C1459"/>
      <c r="D1459"/>
      <c r="E1459"/>
      <c r="F1459"/>
      <c r="G1459"/>
      <c r="H1459"/>
      <c r="I1459"/>
      <c r="J1459"/>
      <c r="K1459"/>
    </row>
    <row r="1460" spans="1:11" x14ac:dyDescent="0.25">
      <c r="A1460"/>
      <c r="B1460"/>
      <c r="C1460"/>
      <c r="D1460"/>
      <c r="E1460"/>
      <c r="F1460"/>
      <c r="G1460"/>
      <c r="H1460"/>
      <c r="I1460"/>
      <c r="J1460"/>
      <c r="K1460"/>
    </row>
    <row r="1461" spans="1:11" x14ac:dyDescent="0.25">
      <c r="A1461"/>
      <c r="B1461"/>
      <c r="C1461"/>
      <c r="D1461"/>
      <c r="E1461"/>
      <c r="F1461"/>
      <c r="G1461"/>
      <c r="H1461"/>
      <c r="I1461"/>
      <c r="J1461"/>
      <c r="K1461"/>
    </row>
    <row r="1462" spans="1:11" x14ac:dyDescent="0.25">
      <c r="A1462"/>
      <c r="B1462"/>
      <c r="C1462"/>
      <c r="D1462"/>
      <c r="E1462"/>
      <c r="F1462"/>
      <c r="G1462"/>
      <c r="H1462"/>
      <c r="I1462"/>
      <c r="J1462"/>
      <c r="K1462"/>
    </row>
    <row r="1463" spans="1:11" x14ac:dyDescent="0.25">
      <c r="A1463"/>
      <c r="B1463"/>
      <c r="C1463"/>
      <c r="D1463"/>
      <c r="E1463"/>
      <c r="F1463"/>
      <c r="G1463"/>
      <c r="H1463"/>
      <c r="I1463"/>
      <c r="J1463"/>
      <c r="K1463"/>
    </row>
    <row r="1464" spans="1:11" x14ac:dyDescent="0.25">
      <c r="A1464"/>
      <c r="B1464"/>
      <c r="C1464"/>
      <c r="D1464"/>
      <c r="E1464"/>
      <c r="F1464"/>
      <c r="G1464"/>
      <c r="H1464"/>
      <c r="I1464"/>
      <c r="J1464"/>
      <c r="K1464"/>
    </row>
    <row r="1465" spans="1:11" x14ac:dyDescent="0.25">
      <c r="A1465"/>
      <c r="B1465"/>
      <c r="C1465"/>
      <c r="D1465"/>
      <c r="E1465"/>
      <c r="F1465"/>
      <c r="G1465"/>
      <c r="H1465"/>
      <c r="I1465"/>
      <c r="J1465"/>
      <c r="K1465"/>
    </row>
    <row r="1466" spans="1:11" x14ac:dyDescent="0.25">
      <c r="A1466"/>
      <c r="B1466"/>
      <c r="C1466"/>
      <c r="D1466"/>
      <c r="E1466"/>
      <c r="F1466"/>
      <c r="G1466"/>
      <c r="H1466"/>
      <c r="I1466"/>
      <c r="J1466"/>
      <c r="K1466"/>
    </row>
    <row r="1467" spans="1:11" x14ac:dyDescent="0.25">
      <c r="A1467"/>
      <c r="B1467"/>
      <c r="C1467"/>
      <c r="D1467"/>
      <c r="E1467"/>
      <c r="F1467"/>
      <c r="G1467"/>
      <c r="H1467"/>
      <c r="I1467"/>
      <c r="J1467"/>
      <c r="K1467"/>
    </row>
    <row r="1468" spans="1:11" x14ac:dyDescent="0.25">
      <c r="A1468"/>
      <c r="B1468"/>
      <c r="C1468"/>
      <c r="D1468"/>
      <c r="E1468"/>
      <c r="F1468"/>
      <c r="G1468"/>
      <c r="H1468"/>
      <c r="I1468"/>
      <c r="J1468"/>
      <c r="K1468"/>
    </row>
    <row r="1469" spans="1:11" x14ac:dyDescent="0.25">
      <c r="A1469"/>
      <c r="B1469"/>
      <c r="C1469"/>
      <c r="D1469"/>
      <c r="E1469"/>
      <c r="F1469"/>
      <c r="G1469"/>
      <c r="H1469"/>
      <c r="I1469"/>
      <c r="J1469"/>
      <c r="K1469"/>
    </row>
    <row r="1470" spans="1:11" x14ac:dyDescent="0.25">
      <c r="A1470"/>
      <c r="B1470"/>
      <c r="C1470"/>
      <c r="D1470"/>
      <c r="E1470"/>
      <c r="F1470"/>
      <c r="G1470"/>
      <c r="H1470"/>
      <c r="I1470"/>
      <c r="J1470"/>
      <c r="K1470"/>
    </row>
    <row r="1471" spans="1:11" x14ac:dyDescent="0.25">
      <c r="A1471"/>
      <c r="B1471"/>
      <c r="C1471"/>
      <c r="D1471"/>
      <c r="E1471"/>
      <c r="F1471"/>
      <c r="G1471"/>
      <c r="H1471"/>
      <c r="I1471"/>
      <c r="J1471"/>
      <c r="K1471"/>
    </row>
    <row r="1472" spans="1:11" x14ac:dyDescent="0.25">
      <c r="A1472"/>
      <c r="B1472"/>
      <c r="C1472"/>
      <c r="D1472"/>
      <c r="E1472"/>
      <c r="F1472"/>
      <c r="G1472"/>
      <c r="H1472"/>
      <c r="I1472"/>
      <c r="J1472"/>
      <c r="K1472"/>
    </row>
    <row r="1473" spans="1:11" x14ac:dyDescent="0.25">
      <c r="A1473"/>
      <c r="B1473"/>
      <c r="C1473"/>
      <c r="D1473"/>
      <c r="E1473"/>
      <c r="F1473"/>
      <c r="G1473"/>
      <c r="H1473"/>
      <c r="I1473"/>
      <c r="J1473"/>
      <c r="K1473"/>
    </row>
    <row r="1474" spans="1:11" x14ac:dyDescent="0.25">
      <c r="A1474"/>
      <c r="B1474"/>
      <c r="C1474"/>
      <c r="D1474"/>
      <c r="E1474"/>
      <c r="F1474"/>
      <c r="G1474"/>
      <c r="H1474"/>
      <c r="I1474"/>
      <c r="J1474"/>
      <c r="K1474"/>
    </row>
    <row r="1475" spans="1:11" x14ac:dyDescent="0.25">
      <c r="A1475"/>
      <c r="B1475"/>
      <c r="C1475"/>
      <c r="D1475"/>
      <c r="E1475"/>
      <c r="F1475"/>
      <c r="G1475"/>
      <c r="H1475"/>
      <c r="I1475"/>
      <c r="J1475"/>
      <c r="K1475"/>
    </row>
    <row r="1476" spans="1:11" x14ac:dyDescent="0.25">
      <c r="A1476"/>
      <c r="B1476"/>
      <c r="C1476"/>
      <c r="D1476"/>
      <c r="E1476"/>
      <c r="F1476"/>
      <c r="G1476"/>
      <c r="H1476"/>
      <c r="I1476"/>
      <c r="J1476"/>
      <c r="K1476"/>
    </row>
    <row r="1477" spans="1:11" x14ac:dyDescent="0.25">
      <c r="A1477"/>
      <c r="B1477"/>
      <c r="C1477"/>
      <c r="D1477"/>
      <c r="E1477"/>
      <c r="F1477"/>
      <c r="G1477"/>
      <c r="H1477"/>
      <c r="I1477"/>
      <c r="J1477"/>
      <c r="K1477"/>
    </row>
    <row r="1478" spans="1:11" x14ac:dyDescent="0.25">
      <c r="A1478"/>
      <c r="B1478"/>
      <c r="C1478"/>
      <c r="D1478"/>
      <c r="E1478"/>
      <c r="F1478"/>
      <c r="G1478"/>
      <c r="H1478"/>
      <c r="I1478"/>
      <c r="J1478"/>
      <c r="K1478"/>
    </row>
    <row r="1479" spans="1:11" x14ac:dyDescent="0.25">
      <c r="A1479"/>
      <c r="B1479"/>
      <c r="C1479"/>
      <c r="D1479"/>
      <c r="E1479"/>
      <c r="F1479"/>
      <c r="G1479"/>
      <c r="H1479"/>
      <c r="I1479"/>
      <c r="J1479"/>
      <c r="K1479"/>
    </row>
    <row r="1480" spans="1:11" x14ac:dyDescent="0.25">
      <c r="A1480"/>
      <c r="B1480"/>
      <c r="C1480"/>
      <c r="D1480"/>
      <c r="E1480"/>
      <c r="F1480"/>
      <c r="G1480"/>
      <c r="H1480"/>
      <c r="I1480"/>
      <c r="J1480"/>
      <c r="K1480"/>
    </row>
    <row r="1481" spans="1:11" x14ac:dyDescent="0.25">
      <c r="A1481"/>
      <c r="B1481"/>
      <c r="C1481"/>
      <c r="D1481"/>
      <c r="E1481"/>
      <c r="F1481"/>
      <c r="G1481"/>
      <c r="H1481"/>
      <c r="I1481"/>
      <c r="J1481"/>
      <c r="K1481"/>
    </row>
    <row r="1482" spans="1:11" x14ac:dyDescent="0.25">
      <c r="A1482"/>
      <c r="B1482"/>
      <c r="C1482"/>
      <c r="D1482"/>
      <c r="E1482"/>
      <c r="F1482"/>
      <c r="G1482"/>
      <c r="H1482"/>
      <c r="I1482"/>
      <c r="J1482"/>
      <c r="K1482"/>
    </row>
    <row r="1483" spans="1:11" x14ac:dyDescent="0.25">
      <c r="A1483"/>
      <c r="B1483"/>
      <c r="C1483"/>
      <c r="D1483"/>
      <c r="E1483"/>
      <c r="F1483"/>
      <c r="G1483"/>
      <c r="H1483"/>
      <c r="I1483"/>
      <c r="J1483"/>
      <c r="K1483"/>
    </row>
    <row r="1484" spans="1:11" x14ac:dyDescent="0.25">
      <c r="A1484"/>
      <c r="B1484"/>
      <c r="C1484"/>
      <c r="D1484"/>
      <c r="E1484"/>
      <c r="F1484"/>
      <c r="G1484"/>
      <c r="H1484"/>
      <c r="I1484"/>
      <c r="J1484"/>
      <c r="K1484"/>
    </row>
    <row r="1485" spans="1:11" x14ac:dyDescent="0.25">
      <c r="A1485"/>
      <c r="B1485"/>
      <c r="C1485"/>
      <c r="D1485"/>
      <c r="E1485"/>
      <c r="F1485"/>
      <c r="G1485"/>
      <c r="H1485"/>
      <c r="I1485"/>
      <c r="J1485"/>
      <c r="K1485"/>
    </row>
    <row r="1486" spans="1:11" x14ac:dyDescent="0.25">
      <c r="A1486"/>
      <c r="B1486"/>
      <c r="C1486"/>
      <c r="D1486"/>
      <c r="E1486"/>
      <c r="F1486"/>
      <c r="G1486"/>
      <c r="H1486"/>
      <c r="I1486"/>
      <c r="J1486"/>
      <c r="K1486"/>
    </row>
    <row r="1487" spans="1:11" x14ac:dyDescent="0.25">
      <c r="A1487"/>
      <c r="B1487"/>
      <c r="C1487"/>
      <c r="D1487"/>
      <c r="E1487"/>
      <c r="F1487"/>
      <c r="G1487"/>
      <c r="H1487"/>
      <c r="I1487"/>
      <c r="J1487"/>
      <c r="K1487"/>
    </row>
    <row r="1488" spans="1:11" x14ac:dyDescent="0.25">
      <c r="A1488"/>
      <c r="B1488"/>
      <c r="C1488"/>
      <c r="D1488"/>
      <c r="E1488"/>
      <c r="F1488"/>
      <c r="G1488"/>
      <c r="H1488"/>
      <c r="I1488"/>
      <c r="J1488"/>
      <c r="K1488"/>
    </row>
    <row r="1489" spans="1:11" x14ac:dyDescent="0.25">
      <c r="A1489"/>
      <c r="B1489"/>
      <c r="C1489"/>
      <c r="D1489"/>
      <c r="E1489"/>
      <c r="F1489"/>
      <c r="G1489"/>
      <c r="H1489"/>
      <c r="I1489"/>
      <c r="J1489"/>
      <c r="K1489"/>
    </row>
    <row r="1490" spans="1:11" x14ac:dyDescent="0.25">
      <c r="A1490"/>
      <c r="B1490"/>
      <c r="C1490"/>
      <c r="D1490"/>
      <c r="E1490"/>
      <c r="F1490"/>
      <c r="G1490"/>
      <c r="H1490"/>
      <c r="I1490"/>
      <c r="J1490"/>
      <c r="K1490"/>
    </row>
    <row r="1491" spans="1:11" x14ac:dyDescent="0.25">
      <c r="A1491"/>
      <c r="B1491"/>
      <c r="C1491"/>
      <c r="D1491"/>
      <c r="E1491"/>
      <c r="F1491"/>
      <c r="G1491"/>
      <c r="H1491"/>
      <c r="I1491"/>
      <c r="J1491"/>
      <c r="K1491"/>
    </row>
    <row r="1492" spans="1:11" x14ac:dyDescent="0.25">
      <c r="A1492"/>
      <c r="B1492"/>
      <c r="C1492"/>
      <c r="D1492"/>
      <c r="E1492"/>
      <c r="F1492"/>
      <c r="G1492"/>
      <c r="H1492"/>
      <c r="I1492"/>
      <c r="J1492"/>
      <c r="K1492"/>
    </row>
    <row r="1493" spans="1:11" x14ac:dyDescent="0.25">
      <c r="A1493"/>
      <c r="B1493"/>
      <c r="C1493"/>
      <c r="D1493"/>
      <c r="E1493"/>
      <c r="F1493"/>
      <c r="G1493"/>
      <c r="H1493"/>
      <c r="I1493"/>
      <c r="J1493"/>
      <c r="K1493"/>
    </row>
    <row r="1494" spans="1:11" x14ac:dyDescent="0.25">
      <c r="A1494"/>
      <c r="B1494"/>
      <c r="C1494"/>
      <c r="D1494"/>
      <c r="E1494"/>
      <c r="F1494"/>
      <c r="G1494"/>
      <c r="H1494"/>
      <c r="I1494"/>
      <c r="J1494"/>
      <c r="K1494"/>
    </row>
    <row r="1495" spans="1:11" x14ac:dyDescent="0.25">
      <c r="A1495"/>
      <c r="B1495"/>
      <c r="C1495"/>
      <c r="D1495"/>
      <c r="E1495"/>
      <c r="F1495"/>
      <c r="G1495"/>
      <c r="H1495"/>
      <c r="I1495"/>
      <c r="J1495"/>
      <c r="K1495"/>
    </row>
    <row r="1496" spans="1:11" x14ac:dyDescent="0.25">
      <c r="A1496"/>
      <c r="B1496"/>
      <c r="C1496"/>
      <c r="D1496"/>
      <c r="E1496"/>
      <c r="F1496"/>
      <c r="G1496"/>
      <c r="H1496"/>
      <c r="I1496"/>
      <c r="J1496"/>
      <c r="K1496"/>
    </row>
    <row r="1497" spans="1:11" x14ac:dyDescent="0.25">
      <c r="A1497"/>
      <c r="B1497"/>
      <c r="C1497"/>
      <c r="D1497"/>
      <c r="E1497"/>
      <c r="F1497"/>
      <c r="G1497"/>
      <c r="H1497"/>
      <c r="I1497"/>
      <c r="J1497"/>
      <c r="K1497"/>
    </row>
    <row r="1498" spans="1:11" x14ac:dyDescent="0.25">
      <c r="A1498"/>
      <c r="B1498"/>
      <c r="C1498"/>
      <c r="D1498"/>
      <c r="E1498"/>
      <c r="F1498"/>
      <c r="G1498"/>
      <c r="H1498"/>
      <c r="I1498"/>
      <c r="J1498"/>
      <c r="K1498"/>
    </row>
    <row r="1499" spans="1:11" x14ac:dyDescent="0.25">
      <c r="A1499"/>
      <c r="B1499"/>
      <c r="C1499"/>
      <c r="D1499"/>
      <c r="E1499"/>
      <c r="F1499"/>
      <c r="G1499"/>
      <c r="H1499"/>
      <c r="I1499"/>
      <c r="J1499"/>
      <c r="K1499"/>
    </row>
    <row r="1500" spans="1:11" x14ac:dyDescent="0.25">
      <c r="A1500"/>
      <c r="B1500"/>
      <c r="C1500"/>
      <c r="D1500"/>
      <c r="E1500"/>
      <c r="F1500"/>
      <c r="G1500"/>
      <c r="H1500"/>
      <c r="I1500"/>
      <c r="J1500"/>
      <c r="K1500"/>
    </row>
    <row r="1501" spans="1:11" x14ac:dyDescent="0.25">
      <c r="A1501"/>
      <c r="B1501"/>
      <c r="C1501"/>
      <c r="D1501"/>
      <c r="E1501"/>
      <c r="F1501"/>
      <c r="G1501"/>
      <c r="H1501"/>
      <c r="I1501"/>
      <c r="J1501"/>
      <c r="K1501"/>
    </row>
    <row r="1502" spans="1:11" x14ac:dyDescent="0.25">
      <c r="A1502"/>
      <c r="B1502"/>
      <c r="C1502"/>
      <c r="D1502"/>
      <c r="E1502"/>
      <c r="F1502"/>
      <c r="G1502"/>
      <c r="H1502"/>
      <c r="I1502"/>
      <c r="J1502"/>
      <c r="K1502"/>
    </row>
    <row r="1503" spans="1:11" x14ac:dyDescent="0.25">
      <c r="A1503"/>
      <c r="B1503"/>
      <c r="C1503"/>
      <c r="D1503"/>
      <c r="E1503"/>
      <c r="F1503"/>
      <c r="G1503"/>
      <c r="H1503"/>
      <c r="I1503"/>
      <c r="J1503"/>
      <c r="K1503"/>
    </row>
    <row r="1504" spans="1:11" x14ac:dyDescent="0.25">
      <c r="A1504"/>
      <c r="B1504"/>
      <c r="C1504"/>
      <c r="D1504"/>
      <c r="E1504"/>
      <c r="F1504"/>
      <c r="G1504"/>
      <c r="H1504"/>
      <c r="I1504"/>
      <c r="J1504"/>
      <c r="K1504"/>
    </row>
    <row r="1505" spans="1:11" x14ac:dyDescent="0.25">
      <c r="A1505"/>
      <c r="B1505"/>
      <c r="C1505"/>
      <c r="D1505"/>
      <c r="E1505"/>
      <c r="F1505"/>
      <c r="G1505"/>
      <c r="H1505"/>
      <c r="I1505"/>
      <c r="J1505"/>
      <c r="K1505"/>
    </row>
    <row r="1506" spans="1:11" x14ac:dyDescent="0.25">
      <c r="A1506"/>
      <c r="B1506"/>
      <c r="C1506"/>
      <c r="D1506"/>
      <c r="E1506"/>
      <c r="F1506"/>
      <c r="G1506"/>
      <c r="H1506"/>
      <c r="I1506"/>
      <c r="J1506"/>
      <c r="K1506"/>
    </row>
    <row r="1507" spans="1:11" x14ac:dyDescent="0.25">
      <c r="A1507"/>
      <c r="B1507"/>
      <c r="C1507"/>
      <c r="D1507"/>
      <c r="E1507"/>
      <c r="F1507"/>
      <c r="G1507"/>
      <c r="H1507"/>
      <c r="I1507"/>
      <c r="J1507"/>
      <c r="K1507"/>
    </row>
    <row r="1508" spans="1:11" x14ac:dyDescent="0.25">
      <c r="A1508"/>
      <c r="B1508"/>
      <c r="C1508"/>
      <c r="D1508"/>
      <c r="E1508"/>
      <c r="F1508"/>
      <c r="G1508"/>
      <c r="H1508"/>
      <c r="I1508"/>
      <c r="J1508"/>
      <c r="K1508"/>
    </row>
    <row r="1509" spans="1:11" x14ac:dyDescent="0.25">
      <c r="A1509"/>
      <c r="B1509"/>
      <c r="C1509"/>
      <c r="D1509"/>
      <c r="E1509"/>
      <c r="F1509"/>
      <c r="G1509"/>
      <c r="H1509"/>
      <c r="I1509"/>
      <c r="J1509"/>
      <c r="K1509"/>
    </row>
    <row r="1510" spans="1:11" x14ac:dyDescent="0.25">
      <c r="A1510"/>
      <c r="B1510"/>
      <c r="C1510"/>
      <c r="D1510"/>
      <c r="E1510"/>
      <c r="F1510"/>
      <c r="G1510"/>
      <c r="H1510"/>
      <c r="I1510"/>
      <c r="J1510"/>
      <c r="K1510"/>
    </row>
    <row r="1511" spans="1:11" x14ac:dyDescent="0.25">
      <c r="A1511"/>
      <c r="B1511"/>
      <c r="C1511"/>
      <c r="D1511"/>
      <c r="E1511"/>
      <c r="F1511"/>
      <c r="G1511"/>
      <c r="H1511"/>
      <c r="I1511"/>
      <c r="J1511"/>
      <c r="K1511"/>
    </row>
    <row r="1512" spans="1:11" x14ac:dyDescent="0.25">
      <c r="A1512"/>
      <c r="B1512"/>
      <c r="C1512"/>
      <c r="D1512"/>
      <c r="E1512"/>
      <c r="F1512"/>
      <c r="G1512"/>
      <c r="H1512"/>
      <c r="I1512"/>
      <c r="J1512"/>
      <c r="K1512"/>
    </row>
    <row r="1513" spans="1:11" x14ac:dyDescent="0.25">
      <c r="A1513"/>
      <c r="B1513"/>
      <c r="C1513"/>
      <c r="D1513"/>
      <c r="E1513"/>
      <c r="F1513"/>
      <c r="G1513"/>
      <c r="H1513"/>
      <c r="I1513"/>
      <c r="J1513"/>
      <c r="K1513"/>
    </row>
    <row r="1514" spans="1:11" x14ac:dyDescent="0.25">
      <c r="A1514"/>
      <c r="B1514"/>
      <c r="C1514"/>
      <c r="D1514"/>
      <c r="E1514"/>
      <c r="F1514"/>
      <c r="G1514"/>
      <c r="H1514"/>
      <c r="I1514"/>
      <c r="J1514"/>
      <c r="K1514"/>
    </row>
    <row r="1515" spans="1:11" x14ac:dyDescent="0.25">
      <c r="A1515"/>
      <c r="B1515"/>
      <c r="C1515"/>
      <c r="D1515"/>
      <c r="E1515"/>
      <c r="F1515"/>
      <c r="G1515"/>
      <c r="H1515"/>
      <c r="I1515"/>
      <c r="J1515"/>
      <c r="K1515"/>
    </row>
    <row r="1516" spans="1:11" x14ac:dyDescent="0.25">
      <c r="A1516"/>
      <c r="B1516"/>
      <c r="C1516"/>
      <c r="D1516"/>
      <c r="E1516"/>
      <c r="F1516"/>
      <c r="G1516"/>
      <c r="H1516"/>
      <c r="I1516"/>
      <c r="J1516"/>
      <c r="K1516"/>
    </row>
    <row r="1517" spans="1:11" x14ac:dyDescent="0.25">
      <c r="A1517"/>
      <c r="B1517"/>
      <c r="C1517"/>
      <c r="D1517"/>
      <c r="E1517"/>
      <c r="F1517"/>
      <c r="G1517"/>
      <c r="H1517"/>
      <c r="I1517"/>
      <c r="J1517"/>
      <c r="K1517"/>
    </row>
    <row r="1518" spans="1:11" x14ac:dyDescent="0.25">
      <c r="A1518"/>
      <c r="B1518"/>
      <c r="C1518"/>
      <c r="D1518"/>
      <c r="E1518"/>
      <c r="F1518"/>
      <c r="G1518"/>
      <c r="H1518"/>
      <c r="I1518"/>
      <c r="J1518"/>
      <c r="K1518"/>
    </row>
    <row r="1519" spans="1:11" x14ac:dyDescent="0.25">
      <c r="A1519"/>
      <c r="B1519"/>
      <c r="C1519"/>
      <c r="D1519"/>
      <c r="E1519"/>
      <c r="F1519"/>
      <c r="G1519"/>
      <c r="H1519"/>
      <c r="I1519"/>
      <c r="J1519"/>
      <c r="K1519"/>
    </row>
    <row r="1520" spans="1:11" x14ac:dyDescent="0.25">
      <c r="A1520"/>
      <c r="B1520"/>
      <c r="C1520"/>
      <c r="D1520"/>
      <c r="E1520"/>
      <c r="F1520"/>
      <c r="G1520"/>
      <c r="H1520"/>
      <c r="I1520"/>
      <c r="J1520"/>
      <c r="K1520"/>
    </row>
    <row r="1521" spans="1:11" x14ac:dyDescent="0.25">
      <c r="A1521"/>
      <c r="B1521"/>
      <c r="C1521"/>
      <c r="D1521"/>
      <c r="E1521"/>
      <c r="F1521"/>
      <c r="G1521"/>
      <c r="H1521"/>
      <c r="I1521"/>
      <c r="J1521"/>
      <c r="K1521"/>
    </row>
    <row r="1522" spans="1:11" x14ac:dyDescent="0.25">
      <c r="A1522"/>
      <c r="B1522"/>
      <c r="C1522"/>
      <c r="D1522"/>
      <c r="E1522"/>
      <c r="F1522"/>
      <c r="G1522"/>
      <c r="H1522"/>
      <c r="I1522"/>
      <c r="J1522"/>
      <c r="K1522"/>
    </row>
    <row r="1523" spans="1:11" x14ac:dyDescent="0.25">
      <c r="A1523"/>
      <c r="B1523"/>
      <c r="C1523"/>
      <c r="D1523"/>
      <c r="E1523"/>
      <c r="F1523"/>
      <c r="G1523"/>
      <c r="H1523"/>
      <c r="I1523"/>
      <c r="J1523"/>
      <c r="K1523"/>
    </row>
    <row r="1524" spans="1:11" x14ac:dyDescent="0.25">
      <c r="A1524"/>
      <c r="B1524"/>
      <c r="C1524"/>
      <c r="D1524"/>
      <c r="E1524"/>
      <c r="F1524"/>
      <c r="G1524"/>
      <c r="H1524"/>
      <c r="I1524"/>
      <c r="J1524"/>
      <c r="K1524"/>
    </row>
    <row r="1525" spans="1:11" x14ac:dyDescent="0.25">
      <c r="A1525"/>
      <c r="B1525"/>
      <c r="C1525"/>
      <c r="D1525"/>
      <c r="E1525"/>
      <c r="F1525"/>
      <c r="G1525"/>
      <c r="H1525"/>
      <c r="I1525"/>
      <c r="J1525"/>
      <c r="K1525"/>
    </row>
    <row r="1526" spans="1:11" x14ac:dyDescent="0.25">
      <c r="A1526"/>
      <c r="B1526"/>
      <c r="C1526"/>
      <c r="D1526"/>
      <c r="E1526"/>
      <c r="F1526"/>
      <c r="G1526"/>
      <c r="H1526"/>
      <c r="I1526"/>
      <c r="J1526"/>
      <c r="K1526"/>
    </row>
    <row r="1527" spans="1:11" x14ac:dyDescent="0.25">
      <c r="A1527"/>
      <c r="B1527"/>
      <c r="C1527"/>
      <c r="D1527"/>
      <c r="E1527"/>
      <c r="F1527"/>
      <c r="G1527"/>
      <c r="H1527"/>
      <c r="I1527"/>
      <c r="J1527"/>
      <c r="K1527"/>
    </row>
    <row r="1528" spans="1:11" x14ac:dyDescent="0.25">
      <c r="A1528"/>
      <c r="B1528"/>
      <c r="C1528"/>
      <c r="D1528"/>
      <c r="E1528"/>
      <c r="F1528"/>
      <c r="G1528"/>
      <c r="H1528"/>
      <c r="I1528"/>
      <c r="J1528"/>
      <c r="K1528"/>
    </row>
    <row r="1529" spans="1:11" x14ac:dyDescent="0.25">
      <c r="A1529"/>
      <c r="B1529"/>
      <c r="C1529"/>
      <c r="D1529"/>
      <c r="E1529"/>
      <c r="F1529"/>
      <c r="G1529"/>
      <c r="H1529"/>
      <c r="I1529"/>
      <c r="J1529"/>
      <c r="K1529"/>
    </row>
    <row r="1530" spans="1:11" x14ac:dyDescent="0.25">
      <c r="A1530"/>
      <c r="B1530"/>
      <c r="C1530"/>
      <c r="D1530"/>
      <c r="E1530"/>
      <c r="F1530"/>
      <c r="G1530"/>
      <c r="H1530"/>
      <c r="I1530"/>
      <c r="J1530"/>
      <c r="K1530"/>
    </row>
    <row r="1531" spans="1:11" x14ac:dyDescent="0.25">
      <c r="A1531"/>
      <c r="B1531"/>
      <c r="C1531"/>
      <c r="D1531"/>
      <c r="E1531"/>
      <c r="F1531"/>
      <c r="G1531"/>
      <c r="H1531"/>
      <c r="I1531"/>
      <c r="J1531"/>
      <c r="K1531"/>
    </row>
    <row r="1532" spans="1:11" x14ac:dyDescent="0.25">
      <c r="A1532"/>
      <c r="B1532"/>
      <c r="C1532"/>
      <c r="D1532"/>
      <c r="E1532"/>
      <c r="F1532"/>
      <c r="G1532"/>
      <c r="H1532"/>
      <c r="I1532"/>
      <c r="J1532"/>
      <c r="K1532"/>
    </row>
    <row r="1533" spans="1:11" x14ac:dyDescent="0.25">
      <c r="A1533"/>
      <c r="B1533"/>
      <c r="C1533"/>
      <c r="D1533"/>
      <c r="E1533"/>
      <c r="F1533"/>
      <c r="G1533"/>
      <c r="H1533"/>
      <c r="I1533"/>
      <c r="J1533"/>
      <c r="K1533"/>
    </row>
    <row r="1534" spans="1:11" x14ac:dyDescent="0.25">
      <c r="A1534"/>
      <c r="B1534"/>
      <c r="C1534"/>
      <c r="D1534"/>
      <c r="E1534"/>
      <c r="F1534"/>
      <c r="G1534"/>
      <c r="H1534"/>
      <c r="I1534"/>
      <c r="J1534"/>
      <c r="K1534"/>
    </row>
    <row r="1535" spans="1:11" x14ac:dyDescent="0.25">
      <c r="A1535"/>
      <c r="B1535"/>
      <c r="C1535"/>
      <c r="D1535"/>
      <c r="E1535"/>
      <c r="F1535"/>
      <c r="G1535"/>
      <c r="H1535"/>
      <c r="I1535"/>
      <c r="J1535"/>
      <c r="K1535"/>
    </row>
    <row r="1536" spans="1:11" x14ac:dyDescent="0.25">
      <c r="A1536"/>
      <c r="B1536"/>
      <c r="C1536"/>
      <c r="D1536"/>
      <c r="E1536"/>
      <c r="F1536"/>
      <c r="G1536"/>
      <c r="H1536"/>
      <c r="I1536"/>
      <c r="J1536"/>
      <c r="K1536"/>
    </row>
    <row r="1537" spans="1:11" x14ac:dyDescent="0.25">
      <c r="A1537"/>
      <c r="B1537"/>
      <c r="C1537"/>
      <c r="D1537"/>
      <c r="E1537"/>
      <c r="F1537"/>
      <c r="G1537"/>
      <c r="H1537"/>
      <c r="I1537"/>
      <c r="J1537"/>
      <c r="K1537"/>
    </row>
    <row r="1538" spans="1:11" x14ac:dyDescent="0.25">
      <c r="A1538"/>
      <c r="B1538"/>
      <c r="C1538"/>
      <c r="D1538"/>
      <c r="E1538"/>
      <c r="F1538"/>
      <c r="G1538"/>
      <c r="H1538"/>
      <c r="I1538"/>
      <c r="J1538"/>
      <c r="K1538"/>
    </row>
    <row r="1539" spans="1:11" x14ac:dyDescent="0.25">
      <c r="A1539"/>
      <c r="B1539"/>
      <c r="C1539"/>
      <c r="D1539"/>
      <c r="E1539"/>
      <c r="F1539"/>
      <c r="G1539"/>
      <c r="H1539"/>
      <c r="I1539"/>
      <c r="J1539"/>
      <c r="K1539"/>
    </row>
    <row r="1540" spans="1:11" x14ac:dyDescent="0.25">
      <c r="A1540"/>
      <c r="B1540"/>
      <c r="C1540"/>
      <c r="D1540"/>
      <c r="E1540"/>
      <c r="F1540"/>
      <c r="G1540"/>
      <c r="H1540"/>
      <c r="I1540"/>
      <c r="J1540"/>
      <c r="K1540"/>
    </row>
    <row r="1541" spans="1:11" x14ac:dyDescent="0.25">
      <c r="A1541"/>
      <c r="B1541"/>
      <c r="C1541"/>
      <c r="D1541"/>
      <c r="E1541"/>
      <c r="F1541"/>
      <c r="G1541"/>
      <c r="H1541"/>
      <c r="I1541"/>
      <c r="J1541"/>
      <c r="K1541"/>
    </row>
    <row r="1542" spans="1:11" x14ac:dyDescent="0.25">
      <c r="A1542"/>
      <c r="B1542"/>
      <c r="C1542"/>
      <c r="D1542"/>
      <c r="E1542"/>
      <c r="F1542"/>
      <c r="G1542"/>
      <c r="H1542"/>
      <c r="I1542"/>
      <c r="J1542"/>
      <c r="K1542"/>
    </row>
    <row r="1543" spans="1:11" x14ac:dyDescent="0.25">
      <c r="A1543"/>
      <c r="B1543"/>
      <c r="C1543"/>
      <c r="D1543"/>
      <c r="E1543"/>
      <c r="F1543"/>
      <c r="G1543"/>
      <c r="H1543"/>
      <c r="I1543"/>
      <c r="J1543"/>
      <c r="K1543"/>
    </row>
    <row r="1544" spans="1:11" x14ac:dyDescent="0.25">
      <c r="A1544"/>
      <c r="B1544"/>
      <c r="C1544"/>
      <c r="D1544"/>
      <c r="E1544"/>
      <c r="F1544"/>
      <c r="G1544"/>
      <c r="H1544"/>
      <c r="I1544"/>
      <c r="J1544"/>
      <c r="K1544"/>
    </row>
    <row r="1545" spans="1:11" x14ac:dyDescent="0.25">
      <c r="A1545"/>
      <c r="B1545"/>
      <c r="C1545"/>
      <c r="D1545"/>
      <c r="E1545"/>
      <c r="F1545"/>
      <c r="G1545"/>
      <c r="H1545"/>
      <c r="I1545"/>
      <c r="J1545"/>
      <c r="K1545"/>
    </row>
    <row r="1546" spans="1:11" x14ac:dyDescent="0.25">
      <c r="A1546"/>
      <c r="B1546"/>
      <c r="C1546"/>
      <c r="D1546"/>
      <c r="E1546"/>
      <c r="F1546"/>
      <c r="G1546"/>
      <c r="H1546"/>
      <c r="I1546"/>
      <c r="J1546"/>
      <c r="K1546"/>
    </row>
    <row r="1547" spans="1:11" x14ac:dyDescent="0.25">
      <c r="A1547"/>
      <c r="B1547"/>
      <c r="C1547"/>
      <c r="D1547"/>
      <c r="E1547"/>
      <c r="F1547"/>
      <c r="G1547"/>
      <c r="H1547"/>
      <c r="I1547"/>
      <c r="J1547"/>
      <c r="K1547"/>
    </row>
    <row r="1548" spans="1:11" x14ac:dyDescent="0.25">
      <c r="A1548"/>
      <c r="B1548"/>
      <c r="C1548"/>
      <c r="D1548"/>
      <c r="E1548"/>
      <c r="F1548"/>
      <c r="G1548"/>
      <c r="H1548"/>
      <c r="I1548"/>
      <c r="J1548"/>
      <c r="K1548"/>
    </row>
    <row r="1549" spans="1:11" x14ac:dyDescent="0.25">
      <c r="A1549"/>
      <c r="B1549"/>
      <c r="C1549"/>
      <c r="D1549"/>
      <c r="E1549"/>
      <c r="F1549"/>
      <c r="G1549"/>
      <c r="H1549"/>
      <c r="I1549"/>
      <c r="J1549"/>
      <c r="K1549"/>
    </row>
    <row r="1550" spans="1:11" x14ac:dyDescent="0.25">
      <c r="A1550"/>
      <c r="B1550"/>
      <c r="C1550"/>
      <c r="D1550"/>
      <c r="E1550"/>
      <c r="F1550"/>
      <c r="G1550"/>
      <c r="H1550"/>
      <c r="I1550"/>
      <c r="J1550"/>
      <c r="K1550"/>
    </row>
    <row r="1551" spans="1:11" x14ac:dyDescent="0.25">
      <c r="A1551"/>
      <c r="B1551"/>
      <c r="C1551"/>
      <c r="D1551"/>
      <c r="E1551"/>
      <c r="F1551"/>
      <c r="G1551"/>
      <c r="H1551"/>
      <c r="I1551"/>
      <c r="J1551"/>
      <c r="K1551"/>
    </row>
    <row r="1552" spans="1:11" x14ac:dyDescent="0.25">
      <c r="A1552"/>
      <c r="B1552"/>
      <c r="C1552"/>
      <c r="D1552"/>
      <c r="E1552"/>
      <c r="F1552"/>
      <c r="G1552"/>
      <c r="H1552"/>
      <c r="I1552"/>
      <c r="J1552"/>
      <c r="K1552"/>
    </row>
    <row r="1553" spans="1:11" x14ac:dyDescent="0.25">
      <c r="A1553"/>
      <c r="B1553"/>
      <c r="C1553"/>
      <c r="D1553"/>
      <c r="E1553"/>
      <c r="F1553"/>
      <c r="G1553"/>
      <c r="H1553"/>
      <c r="I1553"/>
      <c r="J1553"/>
      <c r="K1553"/>
    </row>
    <row r="1554" spans="1:11" x14ac:dyDescent="0.25">
      <c r="A1554"/>
      <c r="B1554"/>
      <c r="C1554"/>
      <c r="D1554"/>
      <c r="E1554"/>
      <c r="F1554"/>
      <c r="G1554"/>
      <c r="H1554"/>
      <c r="I1554"/>
      <c r="J1554"/>
      <c r="K1554"/>
    </row>
    <row r="1555" spans="1:11" x14ac:dyDescent="0.25">
      <c r="A1555"/>
      <c r="B1555"/>
      <c r="C1555"/>
      <c r="D1555"/>
      <c r="E1555"/>
      <c r="F1555"/>
      <c r="G1555"/>
      <c r="H1555"/>
      <c r="I1555"/>
      <c r="J1555"/>
      <c r="K1555"/>
    </row>
    <row r="1556" spans="1:11" x14ac:dyDescent="0.25">
      <c r="A1556"/>
      <c r="B1556"/>
      <c r="C1556"/>
      <c r="D1556"/>
      <c r="E1556"/>
      <c r="F1556"/>
      <c r="G1556"/>
      <c r="H1556"/>
      <c r="I1556"/>
      <c r="J1556"/>
      <c r="K1556"/>
    </row>
    <row r="1557" spans="1:11" x14ac:dyDescent="0.25">
      <c r="A1557"/>
      <c r="B1557"/>
      <c r="C1557"/>
      <c r="D1557"/>
      <c r="E1557"/>
      <c r="F1557"/>
      <c r="G1557"/>
      <c r="H1557"/>
      <c r="I1557"/>
      <c r="J1557"/>
      <c r="K1557"/>
    </row>
    <row r="1558" spans="1:11" x14ac:dyDescent="0.25">
      <c r="A1558"/>
      <c r="B1558"/>
      <c r="C1558"/>
      <c r="D1558"/>
      <c r="E1558"/>
      <c r="F1558"/>
      <c r="G1558"/>
      <c r="H1558"/>
      <c r="I1558"/>
      <c r="J1558"/>
      <c r="K1558"/>
    </row>
    <row r="1559" spans="1:11" x14ac:dyDescent="0.25">
      <c r="A1559"/>
      <c r="B1559"/>
      <c r="C1559"/>
      <c r="D1559"/>
      <c r="E1559"/>
      <c r="F1559"/>
      <c r="G1559"/>
      <c r="H1559"/>
      <c r="I1559"/>
      <c r="J1559"/>
      <c r="K1559"/>
    </row>
    <row r="1560" spans="1:11" x14ac:dyDescent="0.25">
      <c r="A1560"/>
      <c r="B1560"/>
      <c r="C1560"/>
      <c r="D1560"/>
      <c r="E1560"/>
      <c r="F1560"/>
      <c r="G1560"/>
      <c r="H1560"/>
      <c r="I1560"/>
      <c r="J1560"/>
      <c r="K1560"/>
    </row>
    <row r="1561" spans="1:11" x14ac:dyDescent="0.25">
      <c r="A1561"/>
      <c r="B1561"/>
      <c r="C1561"/>
      <c r="D1561"/>
      <c r="E1561"/>
      <c r="F1561"/>
      <c r="G1561"/>
      <c r="H1561"/>
      <c r="I1561"/>
      <c r="J1561"/>
      <c r="K1561"/>
    </row>
    <row r="1562" spans="1:11" x14ac:dyDescent="0.25">
      <c r="A1562"/>
      <c r="B1562"/>
      <c r="C1562"/>
      <c r="D1562"/>
      <c r="E1562"/>
      <c r="F1562"/>
      <c r="G1562"/>
      <c r="H1562"/>
      <c r="I1562"/>
      <c r="J1562"/>
      <c r="K1562"/>
    </row>
    <row r="1563" spans="1:11" x14ac:dyDescent="0.25">
      <c r="A1563"/>
      <c r="B1563"/>
      <c r="C1563"/>
      <c r="D1563"/>
      <c r="E1563"/>
      <c r="F1563"/>
      <c r="G1563"/>
      <c r="H1563"/>
      <c r="I1563"/>
      <c r="J1563"/>
      <c r="K1563"/>
    </row>
    <row r="1564" spans="1:11" x14ac:dyDescent="0.25">
      <c r="A1564"/>
      <c r="B1564"/>
      <c r="C1564"/>
      <c r="D1564"/>
      <c r="E1564"/>
      <c r="F1564"/>
      <c r="G1564"/>
      <c r="H1564"/>
      <c r="I1564"/>
      <c r="J1564"/>
      <c r="K1564"/>
    </row>
    <row r="1565" spans="1:11" x14ac:dyDescent="0.25">
      <c r="A1565"/>
      <c r="B1565"/>
      <c r="C1565"/>
      <c r="D1565"/>
      <c r="E1565"/>
      <c r="F1565"/>
      <c r="G1565"/>
      <c r="H1565"/>
      <c r="I1565"/>
      <c r="J1565"/>
      <c r="K1565"/>
    </row>
    <row r="1566" spans="1:11" x14ac:dyDescent="0.25">
      <c r="A1566"/>
      <c r="B1566"/>
      <c r="C1566"/>
      <c r="D1566"/>
      <c r="E1566"/>
      <c r="F1566"/>
      <c r="G1566"/>
      <c r="H1566"/>
      <c r="I1566"/>
      <c r="J1566"/>
      <c r="K1566"/>
    </row>
    <row r="1567" spans="1:11" x14ac:dyDescent="0.25">
      <c r="A1567"/>
      <c r="B1567"/>
      <c r="C1567"/>
      <c r="D1567"/>
      <c r="E1567"/>
      <c r="F1567"/>
      <c r="G1567"/>
      <c r="H1567"/>
      <c r="I1567"/>
      <c r="J1567"/>
      <c r="K1567"/>
    </row>
    <row r="1568" spans="1:11" x14ac:dyDescent="0.25">
      <c r="A1568"/>
      <c r="B1568"/>
      <c r="C1568"/>
      <c r="D1568"/>
      <c r="E1568"/>
      <c r="F1568"/>
      <c r="G1568"/>
      <c r="H1568"/>
      <c r="I1568"/>
      <c r="J1568"/>
      <c r="K1568"/>
    </row>
    <row r="1569" spans="1:11" x14ac:dyDescent="0.25">
      <c r="A1569"/>
      <c r="B1569"/>
      <c r="C1569"/>
      <c r="D1569"/>
      <c r="E1569"/>
      <c r="F1569"/>
      <c r="G1569"/>
      <c r="H1569"/>
      <c r="I1569"/>
      <c r="J1569"/>
      <c r="K1569"/>
    </row>
    <row r="1570" spans="1:11" x14ac:dyDescent="0.25">
      <c r="A1570"/>
      <c r="B1570"/>
      <c r="C1570"/>
      <c r="D1570"/>
      <c r="E1570"/>
      <c r="F1570"/>
      <c r="G1570"/>
      <c r="H1570"/>
      <c r="I1570"/>
      <c r="J1570"/>
      <c r="K1570"/>
    </row>
    <row r="1571" spans="1:11" x14ac:dyDescent="0.25">
      <c r="A1571"/>
      <c r="B1571"/>
      <c r="C1571"/>
      <c r="D1571"/>
      <c r="E1571"/>
      <c r="F1571"/>
      <c r="G1571"/>
      <c r="H1571"/>
      <c r="I1571"/>
      <c r="J1571"/>
      <c r="K1571"/>
    </row>
    <row r="1572" spans="1:11" x14ac:dyDescent="0.25">
      <c r="A1572"/>
      <c r="B1572"/>
      <c r="C1572"/>
      <c r="D1572"/>
      <c r="E1572"/>
      <c r="F1572"/>
      <c r="G1572"/>
      <c r="H1572"/>
      <c r="I1572"/>
      <c r="J1572"/>
      <c r="K1572"/>
    </row>
    <row r="1573" spans="1:11" x14ac:dyDescent="0.25">
      <c r="A1573"/>
      <c r="B1573"/>
      <c r="C1573"/>
      <c r="D1573"/>
      <c r="E1573"/>
      <c r="F1573"/>
      <c r="G1573"/>
      <c r="H1573"/>
      <c r="I1573"/>
      <c r="J1573"/>
      <c r="K1573"/>
    </row>
    <row r="1574" spans="1:11" x14ac:dyDescent="0.25">
      <c r="A1574"/>
      <c r="B1574"/>
      <c r="C1574"/>
      <c r="D1574"/>
      <c r="E1574"/>
      <c r="F1574"/>
      <c r="G1574"/>
      <c r="H1574"/>
      <c r="I1574"/>
      <c r="J1574"/>
      <c r="K1574"/>
    </row>
    <row r="1575" spans="1:11" x14ac:dyDescent="0.25">
      <c r="A1575"/>
      <c r="B1575"/>
      <c r="C1575"/>
      <c r="D1575"/>
      <c r="E1575"/>
      <c r="F1575"/>
      <c r="G1575"/>
      <c r="H1575"/>
      <c r="I1575"/>
      <c r="J1575"/>
      <c r="K1575"/>
    </row>
    <row r="1576" spans="1:11" x14ac:dyDescent="0.25">
      <c r="A1576"/>
      <c r="B1576"/>
      <c r="C1576"/>
      <c r="D1576"/>
      <c r="E1576"/>
      <c r="F1576"/>
      <c r="G1576"/>
      <c r="H1576"/>
      <c r="I1576"/>
      <c r="J1576"/>
      <c r="K1576"/>
    </row>
    <row r="1577" spans="1:11" x14ac:dyDescent="0.25">
      <c r="A1577"/>
      <c r="B1577"/>
      <c r="C1577"/>
      <c r="D1577"/>
      <c r="E1577"/>
      <c r="F1577"/>
      <c r="G1577"/>
      <c r="H1577"/>
      <c r="I1577"/>
      <c r="J1577"/>
      <c r="K1577"/>
    </row>
    <row r="1578" spans="1:11" x14ac:dyDescent="0.25">
      <c r="A1578"/>
      <c r="B1578"/>
      <c r="C1578"/>
      <c r="D1578"/>
      <c r="E1578"/>
      <c r="F1578"/>
      <c r="G1578"/>
      <c r="H1578"/>
      <c r="I1578"/>
      <c r="J1578"/>
      <c r="K1578"/>
    </row>
    <row r="1579" spans="1:11" x14ac:dyDescent="0.25">
      <c r="A1579"/>
      <c r="B1579"/>
      <c r="C1579"/>
      <c r="D1579"/>
      <c r="E1579"/>
      <c r="F1579"/>
      <c r="G1579"/>
      <c r="H1579"/>
      <c r="I1579"/>
      <c r="J1579"/>
      <c r="K1579"/>
    </row>
    <row r="1580" spans="1:11" x14ac:dyDescent="0.25">
      <c r="A1580"/>
      <c r="B1580"/>
      <c r="C1580"/>
      <c r="D1580"/>
      <c r="E1580"/>
      <c r="F1580"/>
      <c r="G1580"/>
      <c r="H1580"/>
      <c r="I1580"/>
      <c r="J1580"/>
      <c r="K1580"/>
    </row>
    <row r="1581" spans="1:11" x14ac:dyDescent="0.25">
      <c r="A1581"/>
      <c r="B1581"/>
      <c r="C1581"/>
      <c r="D1581"/>
      <c r="E1581"/>
      <c r="F1581"/>
      <c r="G1581"/>
      <c r="H1581"/>
      <c r="I1581"/>
      <c r="J1581"/>
      <c r="K1581"/>
    </row>
    <row r="1582" spans="1:11" x14ac:dyDescent="0.25">
      <c r="A1582"/>
      <c r="B1582"/>
      <c r="C1582"/>
      <c r="D1582"/>
      <c r="E1582"/>
      <c r="F1582"/>
      <c r="G1582"/>
      <c r="H1582"/>
      <c r="I1582"/>
      <c r="J1582"/>
      <c r="K1582"/>
    </row>
    <row r="1583" spans="1:11" x14ac:dyDescent="0.25">
      <c r="A1583"/>
      <c r="B1583"/>
      <c r="C1583"/>
      <c r="D1583"/>
      <c r="E1583"/>
      <c r="F1583"/>
      <c r="G1583"/>
      <c r="H1583"/>
      <c r="I1583"/>
      <c r="J1583"/>
      <c r="K1583"/>
    </row>
    <row r="1584" spans="1:11" x14ac:dyDescent="0.25">
      <c r="A1584"/>
      <c r="B1584"/>
      <c r="C1584"/>
      <c r="D1584"/>
      <c r="E1584"/>
      <c r="F1584"/>
      <c r="G1584"/>
      <c r="H1584"/>
      <c r="I1584"/>
      <c r="J1584"/>
      <c r="K1584"/>
    </row>
    <row r="1585" spans="1:11" x14ac:dyDescent="0.25">
      <c r="A1585"/>
      <c r="B1585"/>
      <c r="C1585"/>
      <c r="D1585"/>
      <c r="E1585"/>
      <c r="F1585"/>
      <c r="G1585"/>
      <c r="H1585"/>
      <c r="I1585"/>
      <c r="J1585"/>
      <c r="K1585"/>
    </row>
    <row r="1586" spans="1:11" x14ac:dyDescent="0.25">
      <c r="A1586"/>
      <c r="B1586"/>
      <c r="C1586"/>
      <c r="D1586"/>
      <c r="E1586"/>
      <c r="F1586"/>
      <c r="G1586"/>
      <c r="H1586"/>
      <c r="I1586"/>
      <c r="J1586"/>
      <c r="K1586"/>
    </row>
    <row r="1587" spans="1:11" x14ac:dyDescent="0.25">
      <c r="A1587"/>
      <c r="B1587"/>
      <c r="C1587"/>
      <c r="D1587"/>
      <c r="E1587"/>
      <c r="F1587"/>
      <c r="G1587"/>
      <c r="H1587"/>
      <c r="I1587"/>
      <c r="J1587"/>
      <c r="K1587"/>
    </row>
    <row r="1588" spans="1:11" x14ac:dyDescent="0.25">
      <c r="A1588"/>
      <c r="B1588"/>
      <c r="C1588"/>
      <c r="D1588"/>
      <c r="E1588"/>
      <c r="F1588"/>
      <c r="G1588"/>
      <c r="H1588"/>
      <c r="I1588"/>
      <c r="J1588"/>
      <c r="K1588"/>
    </row>
    <row r="1589" spans="1:11" x14ac:dyDescent="0.25">
      <c r="A1589"/>
      <c r="B1589"/>
      <c r="C1589"/>
      <c r="D1589"/>
      <c r="E1589"/>
      <c r="F1589"/>
      <c r="G1589"/>
      <c r="H1589"/>
      <c r="I1589"/>
      <c r="J1589"/>
      <c r="K1589"/>
    </row>
    <row r="1590" spans="1:11" x14ac:dyDescent="0.25">
      <c r="A1590"/>
      <c r="B1590"/>
      <c r="C1590"/>
      <c r="D1590"/>
      <c r="E1590"/>
      <c r="F1590"/>
      <c r="G1590"/>
      <c r="H1590"/>
      <c r="I1590"/>
      <c r="J1590"/>
      <c r="K1590"/>
    </row>
    <row r="1591" spans="1:11" x14ac:dyDescent="0.25">
      <c r="A1591"/>
      <c r="B1591"/>
      <c r="C1591"/>
      <c r="D1591"/>
      <c r="E1591"/>
      <c r="F1591"/>
      <c r="G1591"/>
      <c r="H1591"/>
      <c r="I1591"/>
      <c r="J1591"/>
      <c r="K1591"/>
    </row>
    <row r="1592" spans="1:11" x14ac:dyDescent="0.25">
      <c r="A1592"/>
      <c r="B1592"/>
      <c r="C1592"/>
      <c r="D1592"/>
      <c r="E1592"/>
      <c r="F1592"/>
      <c r="G1592"/>
      <c r="H1592"/>
      <c r="I1592"/>
      <c r="J1592"/>
      <c r="K1592"/>
    </row>
    <row r="1593" spans="1:11" x14ac:dyDescent="0.25">
      <c r="A1593"/>
      <c r="B1593"/>
      <c r="C1593"/>
      <c r="D1593"/>
      <c r="E1593"/>
      <c r="F1593"/>
      <c r="G1593"/>
      <c r="H1593"/>
      <c r="I1593"/>
      <c r="J1593"/>
      <c r="K1593"/>
    </row>
    <row r="1594" spans="1:11" x14ac:dyDescent="0.25">
      <c r="A1594"/>
      <c r="B1594"/>
      <c r="C1594"/>
      <c r="D1594"/>
      <c r="E1594"/>
      <c r="F1594"/>
      <c r="G1594"/>
      <c r="H1594"/>
      <c r="I1594"/>
      <c r="J1594"/>
      <c r="K1594"/>
    </row>
    <row r="1595" spans="1:11" x14ac:dyDescent="0.25">
      <c r="A1595"/>
      <c r="B1595"/>
      <c r="C1595"/>
      <c r="D1595"/>
      <c r="E1595"/>
      <c r="F1595"/>
      <c r="G1595"/>
      <c r="H1595"/>
      <c r="I1595"/>
      <c r="J1595"/>
      <c r="K1595"/>
    </row>
    <row r="1596" spans="1:11" x14ac:dyDescent="0.25">
      <c r="A1596"/>
      <c r="B1596"/>
      <c r="C1596"/>
      <c r="D1596"/>
      <c r="E1596"/>
      <c r="F1596"/>
      <c r="G1596"/>
      <c r="H1596"/>
      <c r="I1596"/>
      <c r="J1596"/>
      <c r="K1596"/>
    </row>
    <row r="1597" spans="1:11" x14ac:dyDescent="0.25">
      <c r="A1597"/>
      <c r="B1597"/>
      <c r="C1597"/>
      <c r="D1597"/>
      <c r="E1597"/>
      <c r="F1597"/>
      <c r="G1597"/>
      <c r="H1597"/>
      <c r="I1597"/>
      <c r="J1597"/>
      <c r="K1597"/>
    </row>
    <row r="1598" spans="1:11" x14ac:dyDescent="0.25">
      <c r="A1598"/>
      <c r="B1598"/>
      <c r="C1598"/>
      <c r="D1598"/>
      <c r="E1598"/>
      <c r="F1598"/>
      <c r="G1598"/>
      <c r="H1598"/>
      <c r="I1598"/>
      <c r="J1598"/>
      <c r="K1598"/>
    </row>
    <row r="1599" spans="1:11" x14ac:dyDescent="0.25">
      <c r="A1599"/>
      <c r="B1599"/>
      <c r="C1599"/>
      <c r="D1599"/>
      <c r="E1599"/>
      <c r="F1599"/>
      <c r="G1599"/>
      <c r="H1599"/>
      <c r="I1599"/>
      <c r="J1599"/>
      <c r="K1599"/>
    </row>
    <row r="1600" spans="1:11" x14ac:dyDescent="0.25">
      <c r="A1600"/>
      <c r="B1600"/>
      <c r="C1600"/>
      <c r="D1600"/>
      <c r="E1600"/>
      <c r="F1600"/>
      <c r="G1600"/>
      <c r="H1600"/>
      <c r="I1600"/>
      <c r="J1600"/>
      <c r="K1600"/>
    </row>
    <row r="1601" spans="1:11" x14ac:dyDescent="0.25">
      <c r="A1601"/>
      <c r="B1601"/>
      <c r="C1601"/>
      <c r="D1601"/>
      <c r="E1601"/>
      <c r="F1601"/>
      <c r="G1601"/>
      <c r="H1601"/>
      <c r="I1601"/>
      <c r="J1601"/>
      <c r="K1601"/>
    </row>
    <row r="1602" spans="1:11" x14ac:dyDescent="0.25">
      <c r="A1602"/>
      <c r="B1602"/>
      <c r="C1602"/>
      <c r="D1602"/>
      <c r="E1602"/>
      <c r="F1602"/>
      <c r="G1602"/>
      <c r="H1602"/>
      <c r="I1602"/>
      <c r="J1602"/>
      <c r="K1602"/>
    </row>
    <row r="1603" spans="1:11" x14ac:dyDescent="0.25">
      <c r="A1603"/>
      <c r="B1603"/>
      <c r="C1603"/>
      <c r="D1603"/>
      <c r="E1603"/>
      <c r="F1603"/>
      <c r="G1603"/>
      <c r="H1603"/>
      <c r="I1603"/>
      <c r="J1603"/>
      <c r="K1603"/>
    </row>
    <row r="1604" spans="1:11" x14ac:dyDescent="0.25">
      <c r="A1604"/>
      <c r="B1604"/>
      <c r="C1604"/>
      <c r="D1604"/>
      <c r="E1604"/>
      <c r="F1604"/>
      <c r="G1604"/>
      <c r="H1604"/>
      <c r="I1604"/>
      <c r="J1604"/>
      <c r="K1604"/>
    </row>
    <row r="1605" spans="1:11" x14ac:dyDescent="0.25">
      <c r="A1605"/>
      <c r="B1605"/>
      <c r="C1605"/>
      <c r="D1605"/>
      <c r="E1605"/>
      <c r="F1605"/>
      <c r="G1605"/>
      <c r="H1605"/>
      <c r="I1605"/>
      <c r="J1605"/>
      <c r="K1605"/>
    </row>
    <row r="1606" spans="1:11" x14ac:dyDescent="0.25">
      <c r="A1606"/>
      <c r="B1606"/>
      <c r="C1606"/>
      <c r="D1606"/>
      <c r="E1606"/>
      <c r="F1606"/>
      <c r="G1606"/>
      <c r="H1606"/>
      <c r="I1606"/>
      <c r="J1606"/>
      <c r="K1606"/>
    </row>
    <row r="1607" spans="1:11" x14ac:dyDescent="0.25">
      <c r="A1607"/>
      <c r="B1607"/>
      <c r="C1607"/>
      <c r="D1607"/>
      <c r="E1607"/>
      <c r="F1607"/>
      <c r="G1607"/>
      <c r="H1607"/>
      <c r="I1607"/>
      <c r="J1607"/>
      <c r="K1607"/>
    </row>
    <row r="1608" spans="1:11" x14ac:dyDescent="0.25">
      <c r="A1608"/>
      <c r="B1608"/>
      <c r="C1608"/>
      <c r="D1608"/>
      <c r="E1608"/>
      <c r="F1608"/>
      <c r="G1608"/>
      <c r="H1608"/>
      <c r="I1608"/>
      <c r="J1608"/>
      <c r="K1608"/>
    </row>
    <row r="1609" spans="1:11" x14ac:dyDescent="0.25">
      <c r="A1609"/>
      <c r="B1609"/>
      <c r="C1609"/>
      <c r="D1609"/>
      <c r="E1609"/>
      <c r="F1609"/>
      <c r="G1609"/>
      <c r="H1609"/>
      <c r="I1609"/>
      <c r="J1609"/>
      <c r="K1609"/>
    </row>
    <row r="1610" spans="1:11" x14ac:dyDescent="0.25">
      <c r="A1610"/>
      <c r="B1610"/>
      <c r="C1610"/>
      <c r="D1610"/>
      <c r="E1610"/>
      <c r="F1610"/>
      <c r="G1610"/>
      <c r="H1610"/>
      <c r="I1610"/>
      <c r="J1610"/>
      <c r="K1610"/>
    </row>
    <row r="1611" spans="1:11" x14ac:dyDescent="0.25">
      <c r="A1611"/>
      <c r="B1611"/>
      <c r="C1611"/>
      <c r="D1611"/>
      <c r="E1611"/>
      <c r="F1611"/>
      <c r="G1611"/>
      <c r="H1611"/>
      <c r="I1611"/>
      <c r="J1611"/>
      <c r="K1611"/>
    </row>
    <row r="1612" spans="1:11" x14ac:dyDescent="0.25">
      <c r="A1612"/>
      <c r="B1612"/>
      <c r="C1612"/>
      <c r="D1612"/>
      <c r="E1612"/>
      <c r="F1612"/>
      <c r="G1612"/>
      <c r="H1612"/>
      <c r="I1612"/>
      <c r="J1612"/>
      <c r="K1612"/>
    </row>
    <row r="1613" spans="1:11" x14ac:dyDescent="0.25">
      <c r="A1613"/>
      <c r="B1613"/>
      <c r="C1613"/>
      <c r="D1613"/>
      <c r="E1613"/>
      <c r="F1613"/>
      <c r="G1613"/>
      <c r="H1613"/>
      <c r="I1613"/>
      <c r="J1613"/>
      <c r="K1613"/>
    </row>
    <row r="1614" spans="1:11" x14ac:dyDescent="0.25">
      <c r="A1614"/>
      <c r="B1614"/>
      <c r="C1614"/>
      <c r="D1614"/>
      <c r="E1614"/>
      <c r="F1614"/>
      <c r="G1614"/>
      <c r="H1614"/>
      <c r="I1614"/>
      <c r="J1614"/>
      <c r="K1614"/>
    </row>
    <row r="1615" spans="1:11" x14ac:dyDescent="0.25">
      <c r="A1615"/>
      <c r="B1615"/>
      <c r="C1615"/>
      <c r="D1615"/>
      <c r="E1615"/>
      <c r="F1615"/>
      <c r="G1615"/>
      <c r="H1615"/>
      <c r="I1615"/>
      <c r="J1615"/>
      <c r="K1615"/>
    </row>
    <row r="1616" spans="1:11" x14ac:dyDescent="0.25">
      <c r="A1616"/>
      <c r="B1616"/>
      <c r="C1616"/>
      <c r="D1616"/>
      <c r="E1616"/>
      <c r="F1616"/>
      <c r="G1616"/>
      <c r="H1616"/>
      <c r="I1616"/>
      <c r="J1616"/>
      <c r="K1616"/>
    </row>
    <row r="1617" spans="1:11" x14ac:dyDescent="0.25">
      <c r="A1617"/>
      <c r="B1617"/>
      <c r="C1617"/>
      <c r="D1617"/>
      <c r="E1617"/>
      <c r="F1617"/>
      <c r="G1617"/>
      <c r="H1617"/>
      <c r="I1617"/>
      <c r="J1617"/>
      <c r="K1617"/>
    </row>
    <row r="1618" spans="1:11" x14ac:dyDescent="0.25">
      <c r="A1618"/>
      <c r="B1618"/>
      <c r="C1618"/>
      <c r="D1618"/>
      <c r="E1618"/>
      <c r="F1618"/>
      <c r="G1618"/>
      <c r="H1618"/>
      <c r="I1618"/>
      <c r="J1618"/>
      <c r="K1618"/>
    </row>
    <row r="1619" spans="1:11" x14ac:dyDescent="0.25">
      <c r="A1619"/>
      <c r="B1619"/>
      <c r="C1619"/>
      <c r="D1619"/>
      <c r="E1619"/>
      <c r="F1619"/>
      <c r="G1619"/>
      <c r="H1619"/>
      <c r="I1619"/>
      <c r="J1619"/>
      <c r="K1619"/>
    </row>
    <row r="1620" spans="1:11" x14ac:dyDescent="0.25">
      <c r="A1620"/>
      <c r="B1620"/>
      <c r="C1620"/>
      <c r="D1620"/>
      <c r="E1620"/>
      <c r="F1620"/>
      <c r="G1620"/>
      <c r="H1620"/>
      <c r="I1620"/>
      <c r="J1620"/>
      <c r="K1620"/>
    </row>
    <row r="1621" spans="1:11" x14ac:dyDescent="0.25">
      <c r="A1621"/>
      <c r="B1621"/>
      <c r="C1621"/>
      <c r="D1621"/>
      <c r="E1621"/>
      <c r="F1621"/>
      <c r="G1621"/>
      <c r="H1621"/>
      <c r="I1621"/>
      <c r="J1621"/>
      <c r="K1621"/>
    </row>
    <row r="1622" spans="1:11" x14ac:dyDescent="0.25">
      <c r="A1622"/>
      <c r="B1622"/>
      <c r="C1622"/>
      <c r="D1622"/>
      <c r="E1622"/>
      <c r="F1622"/>
      <c r="G1622"/>
      <c r="H1622"/>
      <c r="I1622"/>
      <c r="J1622"/>
      <c r="K1622"/>
    </row>
    <row r="1623" spans="1:11" x14ac:dyDescent="0.25">
      <c r="A1623"/>
      <c r="B1623"/>
      <c r="C1623"/>
      <c r="D1623"/>
      <c r="E1623"/>
      <c r="F1623"/>
      <c r="G1623"/>
      <c r="H1623"/>
      <c r="I1623"/>
      <c r="J1623"/>
      <c r="K1623"/>
    </row>
    <row r="1624" spans="1:11" x14ac:dyDescent="0.25">
      <c r="A1624"/>
      <c r="B1624"/>
      <c r="C1624"/>
      <c r="D1624"/>
      <c r="E1624"/>
      <c r="F1624"/>
      <c r="G1624"/>
      <c r="H1624"/>
      <c r="I1624"/>
      <c r="J1624"/>
      <c r="K1624"/>
    </row>
    <row r="1625" spans="1:11" x14ac:dyDescent="0.25">
      <c r="A1625"/>
      <c r="B1625"/>
      <c r="C1625"/>
      <c r="D1625"/>
      <c r="E1625"/>
      <c r="F1625"/>
      <c r="G1625"/>
      <c r="H1625"/>
      <c r="I1625"/>
      <c r="J1625"/>
      <c r="K1625"/>
    </row>
    <row r="1626" spans="1:11" x14ac:dyDescent="0.25">
      <c r="A1626"/>
      <c r="B1626"/>
      <c r="C1626"/>
      <c r="D1626"/>
      <c r="E1626"/>
      <c r="F1626"/>
      <c r="G1626"/>
      <c r="H1626"/>
      <c r="I1626"/>
      <c r="J1626"/>
      <c r="K1626"/>
    </row>
    <row r="1627" spans="1:11" x14ac:dyDescent="0.25">
      <c r="A1627"/>
      <c r="B1627"/>
      <c r="C1627"/>
      <c r="D1627"/>
      <c r="E1627"/>
      <c r="F1627"/>
      <c r="G1627"/>
      <c r="H1627"/>
      <c r="I1627"/>
      <c r="J1627"/>
      <c r="K1627"/>
    </row>
    <row r="1628" spans="1:11" x14ac:dyDescent="0.25">
      <c r="A1628"/>
      <c r="B1628"/>
      <c r="C1628"/>
      <c r="D1628"/>
      <c r="E1628"/>
      <c r="F1628"/>
      <c r="G1628"/>
      <c r="H1628"/>
      <c r="I1628"/>
      <c r="J1628"/>
      <c r="K1628"/>
    </row>
    <row r="1629" spans="1:11" x14ac:dyDescent="0.25">
      <c r="A1629"/>
      <c r="B1629"/>
      <c r="C1629"/>
      <c r="D1629"/>
      <c r="E1629"/>
      <c r="F1629"/>
      <c r="G1629"/>
      <c r="H1629"/>
      <c r="I1629"/>
      <c r="J1629"/>
      <c r="K1629"/>
    </row>
    <row r="1630" spans="1:11" x14ac:dyDescent="0.25">
      <c r="A1630"/>
      <c r="B1630"/>
      <c r="C1630"/>
      <c r="D1630"/>
      <c r="E1630"/>
      <c r="F1630"/>
      <c r="G1630"/>
      <c r="H1630"/>
      <c r="I1630"/>
      <c r="J1630"/>
      <c r="K1630"/>
    </row>
    <row r="1631" spans="1:11" x14ac:dyDescent="0.25">
      <c r="A1631"/>
      <c r="B1631"/>
      <c r="C1631"/>
      <c r="D1631"/>
      <c r="E1631"/>
      <c r="F1631"/>
      <c r="G1631"/>
      <c r="H1631"/>
      <c r="I1631"/>
      <c r="J1631"/>
      <c r="K1631"/>
    </row>
    <row r="1632" spans="1:11" x14ac:dyDescent="0.25">
      <c r="A1632"/>
      <c r="B1632"/>
      <c r="C1632"/>
      <c r="D1632"/>
      <c r="E1632"/>
      <c r="F1632"/>
      <c r="G1632"/>
      <c r="H1632"/>
      <c r="I1632"/>
      <c r="J1632"/>
      <c r="K1632"/>
    </row>
    <row r="1633" spans="1:11" x14ac:dyDescent="0.25">
      <c r="A1633"/>
      <c r="B1633"/>
      <c r="C1633"/>
      <c r="D1633"/>
      <c r="E1633"/>
      <c r="F1633"/>
      <c r="G1633"/>
      <c r="H1633"/>
      <c r="I1633"/>
      <c r="J1633"/>
      <c r="K1633"/>
    </row>
    <row r="1634" spans="1:11" x14ac:dyDescent="0.25">
      <c r="A1634"/>
      <c r="B1634"/>
      <c r="C1634"/>
      <c r="D1634"/>
      <c r="E1634"/>
      <c r="F1634"/>
      <c r="G1634"/>
      <c r="H1634"/>
      <c r="I1634"/>
      <c r="J1634"/>
      <c r="K1634"/>
    </row>
    <row r="1635" spans="1:11" x14ac:dyDescent="0.25">
      <c r="A1635"/>
      <c r="B1635"/>
      <c r="C1635"/>
      <c r="D1635"/>
      <c r="E1635"/>
      <c r="F1635"/>
      <c r="G1635"/>
      <c r="H1635"/>
      <c r="I1635"/>
      <c r="J1635"/>
      <c r="K1635"/>
    </row>
    <row r="1636" spans="1:11" x14ac:dyDescent="0.25">
      <c r="A1636"/>
      <c r="B1636"/>
      <c r="C1636"/>
      <c r="D1636"/>
      <c r="E1636"/>
      <c r="F1636"/>
      <c r="G1636"/>
      <c r="H1636"/>
      <c r="I1636"/>
      <c r="J1636"/>
      <c r="K1636"/>
    </row>
    <row r="1637" spans="1:11" x14ac:dyDescent="0.25">
      <c r="A1637"/>
      <c r="B1637"/>
      <c r="C1637"/>
      <c r="D1637"/>
      <c r="E1637"/>
      <c r="F1637"/>
      <c r="G1637"/>
      <c r="H1637"/>
      <c r="I1637"/>
      <c r="J1637"/>
      <c r="K1637"/>
    </row>
    <row r="1638" spans="1:11" x14ac:dyDescent="0.25">
      <c r="A1638"/>
      <c r="B1638"/>
      <c r="C1638"/>
      <c r="D1638"/>
      <c r="E1638"/>
      <c r="F1638"/>
      <c r="G1638"/>
      <c r="H1638"/>
      <c r="I1638"/>
      <c r="J1638"/>
      <c r="K1638"/>
    </row>
    <row r="1639" spans="1:11" x14ac:dyDescent="0.25">
      <c r="A1639"/>
      <c r="B1639"/>
      <c r="C1639"/>
      <c r="D1639"/>
      <c r="E1639"/>
      <c r="F1639"/>
      <c r="G1639"/>
      <c r="H1639"/>
      <c r="I1639"/>
      <c r="J1639"/>
      <c r="K1639"/>
    </row>
    <row r="1640" spans="1:11" x14ac:dyDescent="0.25">
      <c r="A1640"/>
      <c r="B1640"/>
      <c r="C1640"/>
      <c r="D1640"/>
      <c r="E1640"/>
      <c r="F1640"/>
      <c r="G1640"/>
      <c r="H1640"/>
      <c r="I1640"/>
      <c r="J1640"/>
      <c r="K1640"/>
    </row>
    <row r="1641" spans="1:11" x14ac:dyDescent="0.25">
      <c r="A1641"/>
      <c r="B1641"/>
      <c r="C1641"/>
      <c r="D1641"/>
      <c r="E1641"/>
      <c r="F1641"/>
      <c r="G1641"/>
      <c r="H1641"/>
      <c r="I1641"/>
      <c r="J1641"/>
      <c r="K1641"/>
    </row>
    <row r="1642" spans="1:11" x14ac:dyDescent="0.25">
      <c r="A1642"/>
      <c r="B1642"/>
      <c r="C1642"/>
      <c r="D1642"/>
      <c r="E1642"/>
      <c r="F1642"/>
      <c r="G1642"/>
      <c r="H1642"/>
      <c r="I1642"/>
      <c r="J1642"/>
      <c r="K1642"/>
    </row>
    <row r="1643" spans="1:11" x14ac:dyDescent="0.25">
      <c r="A1643"/>
      <c r="B1643"/>
      <c r="C1643"/>
      <c r="D1643"/>
      <c r="E1643"/>
      <c r="F1643"/>
      <c r="G1643"/>
      <c r="H1643"/>
      <c r="I1643"/>
      <c r="J1643"/>
      <c r="K1643"/>
    </row>
    <row r="1644" spans="1:11" x14ac:dyDescent="0.25">
      <c r="A1644"/>
      <c r="B1644"/>
      <c r="C1644"/>
      <c r="D1644"/>
      <c r="E1644"/>
      <c r="F1644"/>
      <c r="G1644"/>
      <c r="H1644"/>
      <c r="I1644"/>
      <c r="J1644"/>
      <c r="K1644"/>
    </row>
    <row r="1645" spans="1:11" x14ac:dyDescent="0.25">
      <c r="A1645"/>
      <c r="B1645"/>
      <c r="C1645"/>
      <c r="D1645"/>
      <c r="E1645"/>
      <c r="F1645"/>
      <c r="G1645"/>
      <c r="H1645"/>
      <c r="I1645"/>
      <c r="J1645"/>
      <c r="K1645"/>
    </row>
    <row r="1646" spans="1:11" x14ac:dyDescent="0.25">
      <c r="A1646"/>
      <c r="B1646"/>
      <c r="C1646"/>
      <c r="D1646"/>
      <c r="E1646"/>
      <c r="F1646"/>
      <c r="G1646"/>
      <c r="H1646"/>
      <c r="I1646"/>
      <c r="J1646"/>
      <c r="K1646"/>
    </row>
    <row r="1647" spans="1:11" x14ac:dyDescent="0.25">
      <c r="A1647"/>
      <c r="B1647"/>
      <c r="C1647"/>
      <c r="D1647"/>
      <c r="E1647"/>
      <c r="F1647"/>
      <c r="G1647"/>
      <c r="H1647"/>
      <c r="I1647"/>
      <c r="J1647"/>
      <c r="K1647"/>
    </row>
    <row r="1648" spans="1:11" x14ac:dyDescent="0.25">
      <c r="A1648"/>
      <c r="B1648"/>
      <c r="C1648"/>
      <c r="D1648"/>
      <c r="E1648"/>
      <c r="F1648"/>
      <c r="G1648"/>
      <c r="H1648"/>
      <c r="I1648"/>
      <c r="J1648"/>
      <c r="K1648"/>
    </row>
    <row r="1649" spans="1:11" x14ac:dyDescent="0.25">
      <c r="A1649"/>
      <c r="B1649"/>
      <c r="C1649"/>
      <c r="D1649"/>
      <c r="E1649"/>
      <c r="F1649"/>
      <c r="G1649"/>
      <c r="H1649"/>
      <c r="I1649"/>
      <c r="J1649"/>
      <c r="K1649"/>
    </row>
    <row r="1650" spans="1:11" x14ac:dyDescent="0.25">
      <c r="A1650"/>
      <c r="B1650"/>
      <c r="C1650"/>
      <c r="D1650"/>
      <c r="E1650"/>
      <c r="F1650"/>
      <c r="G1650"/>
      <c r="H1650"/>
      <c r="I1650"/>
      <c r="J1650"/>
      <c r="K1650"/>
    </row>
    <row r="1651" spans="1:11" x14ac:dyDescent="0.25">
      <c r="A1651"/>
      <c r="B1651"/>
      <c r="C1651"/>
      <c r="D1651"/>
      <c r="E1651"/>
      <c r="F1651"/>
      <c r="G1651"/>
      <c r="H1651"/>
      <c r="I1651"/>
      <c r="J1651"/>
      <c r="K1651"/>
    </row>
    <row r="1652" spans="1:11" x14ac:dyDescent="0.25">
      <c r="A1652"/>
      <c r="B1652"/>
      <c r="C1652"/>
      <c r="D1652"/>
      <c r="E1652"/>
      <c r="F1652"/>
      <c r="G1652"/>
      <c r="H1652"/>
      <c r="I1652"/>
      <c r="J1652"/>
      <c r="K1652"/>
    </row>
    <row r="1653" spans="1:11" x14ac:dyDescent="0.25">
      <c r="A1653"/>
      <c r="B1653"/>
      <c r="C1653"/>
      <c r="D1653"/>
      <c r="E1653"/>
      <c r="F1653"/>
      <c r="G1653"/>
      <c r="H1653"/>
      <c r="I1653"/>
      <c r="J1653"/>
      <c r="K1653"/>
    </row>
    <row r="1654" spans="1:11" x14ac:dyDescent="0.25">
      <c r="A1654"/>
      <c r="B1654"/>
      <c r="C1654"/>
      <c r="D1654"/>
      <c r="E1654"/>
      <c r="F1654"/>
      <c r="G1654"/>
      <c r="H1654"/>
      <c r="I1654"/>
      <c r="J1654"/>
      <c r="K1654"/>
    </row>
    <row r="1655" spans="1:11" x14ac:dyDescent="0.25">
      <c r="A1655"/>
      <c r="B1655"/>
      <c r="C1655"/>
      <c r="D1655"/>
      <c r="E1655"/>
      <c r="F1655"/>
      <c r="G1655"/>
      <c r="H1655"/>
      <c r="I1655"/>
      <c r="J1655"/>
      <c r="K1655"/>
    </row>
    <row r="1656" spans="1:11" x14ac:dyDescent="0.25">
      <c r="A1656"/>
      <c r="B1656"/>
      <c r="C1656"/>
      <c r="D1656"/>
      <c r="E1656"/>
      <c r="F1656"/>
      <c r="G1656"/>
      <c r="H1656"/>
      <c r="I1656"/>
      <c r="J1656"/>
      <c r="K1656"/>
    </row>
    <row r="1657" spans="1:11" x14ac:dyDescent="0.25">
      <c r="A1657"/>
      <c r="B1657"/>
      <c r="C1657"/>
      <c r="D1657"/>
      <c r="E1657"/>
      <c r="F1657"/>
      <c r="G1657"/>
      <c r="H1657"/>
      <c r="I1657"/>
      <c r="J1657"/>
      <c r="K1657"/>
    </row>
    <row r="1658" spans="1:11" x14ac:dyDescent="0.25">
      <c r="A1658"/>
      <c r="B1658"/>
      <c r="C1658"/>
      <c r="D1658"/>
      <c r="E1658"/>
      <c r="F1658"/>
      <c r="G1658"/>
      <c r="H1658"/>
      <c r="I1658"/>
      <c r="J1658"/>
      <c r="K1658"/>
    </row>
    <row r="1659" spans="1:11" x14ac:dyDescent="0.25">
      <c r="A1659"/>
      <c r="B1659"/>
      <c r="C1659"/>
      <c r="D1659"/>
      <c r="E1659"/>
      <c r="F1659"/>
      <c r="G1659"/>
      <c r="H1659"/>
      <c r="I1659"/>
      <c r="J1659"/>
      <c r="K1659"/>
    </row>
    <row r="1660" spans="1:11" x14ac:dyDescent="0.25">
      <c r="A1660"/>
      <c r="B1660"/>
      <c r="C1660"/>
      <c r="D1660"/>
      <c r="E1660"/>
      <c r="F1660"/>
      <c r="G1660"/>
      <c r="H1660"/>
      <c r="I1660"/>
      <c r="J1660"/>
      <c r="K1660"/>
    </row>
    <row r="1661" spans="1:11" x14ac:dyDescent="0.25">
      <c r="A1661"/>
      <c r="B1661"/>
      <c r="C1661"/>
      <c r="D1661"/>
      <c r="E1661"/>
      <c r="F1661"/>
      <c r="G1661"/>
      <c r="H1661"/>
      <c r="I1661"/>
      <c r="J1661"/>
      <c r="K1661"/>
    </row>
    <row r="1662" spans="1:11" x14ac:dyDescent="0.25">
      <c r="A1662"/>
      <c r="B1662"/>
      <c r="C1662"/>
      <c r="D1662"/>
      <c r="E1662"/>
      <c r="F1662"/>
      <c r="G1662"/>
      <c r="H1662"/>
      <c r="I1662"/>
      <c r="J1662"/>
      <c r="K1662"/>
    </row>
    <row r="1663" spans="1:11" x14ac:dyDescent="0.25">
      <c r="A1663"/>
      <c r="B1663"/>
      <c r="C1663"/>
      <c r="D1663"/>
      <c r="E1663"/>
      <c r="F1663"/>
      <c r="G1663"/>
      <c r="H1663"/>
      <c r="I1663"/>
      <c r="J1663"/>
      <c r="K1663"/>
    </row>
    <row r="1664" spans="1:11" x14ac:dyDescent="0.25">
      <c r="A1664"/>
      <c r="B1664"/>
      <c r="C1664"/>
      <c r="D1664"/>
      <c r="E1664"/>
      <c r="F1664"/>
      <c r="G1664"/>
      <c r="H1664"/>
      <c r="I1664"/>
      <c r="J1664"/>
      <c r="K1664"/>
    </row>
    <row r="1665" spans="1:11" x14ac:dyDescent="0.25">
      <c r="A1665"/>
      <c r="B1665"/>
      <c r="C1665"/>
      <c r="D1665"/>
      <c r="E1665"/>
      <c r="F1665"/>
      <c r="G1665"/>
      <c r="H1665"/>
      <c r="I1665"/>
      <c r="J1665"/>
      <c r="K1665"/>
    </row>
    <row r="1666" spans="1:11" x14ac:dyDescent="0.25">
      <c r="A1666"/>
      <c r="B1666"/>
      <c r="C1666"/>
      <c r="D1666"/>
      <c r="E1666"/>
      <c r="F1666"/>
      <c r="G1666"/>
      <c r="H1666"/>
      <c r="I1666"/>
      <c r="J1666"/>
      <c r="K1666"/>
    </row>
    <row r="1667" spans="1:11" x14ac:dyDescent="0.25">
      <c r="A1667"/>
      <c r="B1667"/>
      <c r="C1667"/>
      <c r="D1667"/>
      <c r="E1667"/>
      <c r="F1667"/>
      <c r="G1667"/>
      <c r="H1667"/>
      <c r="I1667"/>
      <c r="J1667"/>
      <c r="K1667"/>
    </row>
    <row r="1668" spans="1:11" x14ac:dyDescent="0.25">
      <c r="A1668"/>
      <c r="B1668"/>
      <c r="C1668"/>
      <c r="D1668"/>
      <c r="E1668"/>
      <c r="F1668"/>
      <c r="G1668"/>
      <c r="H1668"/>
      <c r="I1668"/>
      <c r="J1668"/>
      <c r="K1668"/>
    </row>
    <row r="1669" spans="1:11" x14ac:dyDescent="0.25">
      <c r="A1669"/>
      <c r="B1669"/>
      <c r="C1669"/>
      <c r="D1669"/>
      <c r="E1669"/>
      <c r="F1669"/>
      <c r="G1669"/>
      <c r="H1669"/>
      <c r="I1669"/>
      <c r="J1669"/>
      <c r="K1669"/>
    </row>
    <row r="1670" spans="1:11" x14ac:dyDescent="0.25">
      <c r="A1670"/>
      <c r="B1670"/>
      <c r="C1670"/>
      <c r="D1670"/>
      <c r="E1670"/>
      <c r="F1670"/>
      <c r="G1670"/>
      <c r="H1670"/>
      <c r="I1670"/>
      <c r="J1670"/>
      <c r="K1670"/>
    </row>
    <row r="1671" spans="1:11" x14ac:dyDescent="0.25">
      <c r="A1671"/>
      <c r="B1671"/>
      <c r="C1671"/>
      <c r="D1671"/>
      <c r="E1671"/>
      <c r="F1671"/>
      <c r="G1671"/>
      <c r="H1671"/>
      <c r="I1671"/>
      <c r="J1671"/>
      <c r="K1671"/>
    </row>
    <row r="1672" spans="1:11" x14ac:dyDescent="0.25">
      <c r="A1672"/>
      <c r="B1672"/>
      <c r="C1672"/>
      <c r="D1672"/>
      <c r="E1672"/>
      <c r="F1672"/>
      <c r="G1672"/>
      <c r="H1672"/>
      <c r="I1672"/>
      <c r="J1672"/>
      <c r="K1672"/>
    </row>
    <row r="1673" spans="1:11" x14ac:dyDescent="0.25">
      <c r="A1673"/>
      <c r="B1673"/>
      <c r="C1673"/>
      <c r="D1673"/>
      <c r="E1673"/>
      <c r="F1673"/>
      <c r="G1673"/>
      <c r="H1673"/>
      <c r="I1673"/>
      <c r="J1673"/>
      <c r="K1673"/>
    </row>
    <row r="1674" spans="1:11" x14ac:dyDescent="0.25">
      <c r="A1674"/>
      <c r="B1674"/>
      <c r="C1674"/>
      <c r="D1674"/>
      <c r="E1674"/>
      <c r="F1674"/>
      <c r="G1674"/>
      <c r="H1674"/>
      <c r="I1674"/>
      <c r="J1674"/>
      <c r="K1674"/>
    </row>
    <row r="1675" spans="1:11" x14ac:dyDescent="0.25">
      <c r="A1675"/>
      <c r="B1675"/>
      <c r="C1675"/>
      <c r="D1675"/>
      <c r="E1675"/>
      <c r="F1675"/>
      <c r="G1675"/>
      <c r="H1675"/>
      <c r="I1675"/>
      <c r="J1675"/>
      <c r="K1675"/>
    </row>
    <row r="1676" spans="1:11" x14ac:dyDescent="0.25">
      <c r="A1676"/>
      <c r="B1676"/>
      <c r="C1676"/>
      <c r="D1676"/>
      <c r="E1676"/>
      <c r="F1676"/>
      <c r="G1676"/>
      <c r="H1676"/>
      <c r="I1676"/>
      <c r="J1676"/>
      <c r="K1676"/>
    </row>
    <row r="1677" spans="1:11" x14ac:dyDescent="0.25">
      <c r="A1677"/>
      <c r="B1677"/>
      <c r="C1677"/>
      <c r="D1677"/>
      <c r="E1677"/>
      <c r="F1677"/>
      <c r="G1677"/>
      <c r="H1677"/>
      <c r="I1677"/>
      <c r="J1677"/>
      <c r="K1677"/>
    </row>
    <row r="1678" spans="1:11" x14ac:dyDescent="0.25">
      <c r="A1678"/>
      <c r="B1678"/>
      <c r="C1678"/>
      <c r="D1678"/>
      <c r="E1678"/>
      <c r="F1678"/>
      <c r="G1678"/>
      <c r="H1678"/>
      <c r="I1678"/>
      <c r="J1678"/>
      <c r="K1678"/>
    </row>
    <row r="1679" spans="1:11" x14ac:dyDescent="0.25">
      <c r="A1679"/>
      <c r="B1679"/>
      <c r="C1679"/>
      <c r="D1679"/>
      <c r="E1679"/>
      <c r="F1679"/>
      <c r="G1679"/>
      <c r="H1679"/>
      <c r="I1679"/>
      <c r="J1679"/>
      <c r="K1679"/>
    </row>
    <row r="1680" spans="1:11" x14ac:dyDescent="0.25">
      <c r="A1680"/>
      <c r="B1680"/>
      <c r="C1680"/>
      <c r="D1680"/>
      <c r="E1680"/>
      <c r="F1680"/>
      <c r="G1680"/>
      <c r="H1680"/>
      <c r="I1680"/>
      <c r="J1680"/>
      <c r="K1680"/>
    </row>
    <row r="1681" spans="1:11" x14ac:dyDescent="0.25">
      <c r="A1681"/>
      <c r="B1681"/>
      <c r="C1681"/>
      <c r="D1681"/>
      <c r="E1681"/>
      <c r="F1681"/>
      <c r="G1681"/>
      <c r="H1681"/>
      <c r="I1681"/>
      <c r="J1681"/>
      <c r="K1681"/>
    </row>
    <row r="1682" spans="1:11" x14ac:dyDescent="0.25">
      <c r="A1682"/>
      <c r="B1682"/>
      <c r="C1682"/>
      <c r="D1682"/>
      <c r="E1682"/>
      <c r="F1682"/>
      <c r="G1682"/>
      <c r="H1682"/>
      <c r="I1682"/>
      <c r="J1682"/>
      <c r="K1682"/>
    </row>
    <row r="1683" spans="1:11" x14ac:dyDescent="0.25">
      <c r="A1683"/>
      <c r="B1683"/>
      <c r="C1683"/>
      <c r="D1683"/>
      <c r="E1683"/>
      <c r="F1683"/>
      <c r="G1683"/>
      <c r="H1683"/>
      <c r="I1683"/>
      <c r="J1683"/>
      <c r="K1683"/>
    </row>
    <row r="1684" spans="1:11" x14ac:dyDescent="0.25">
      <c r="A1684"/>
      <c r="B1684"/>
      <c r="C1684"/>
      <c r="D1684"/>
      <c r="E1684"/>
      <c r="F1684"/>
      <c r="G1684"/>
      <c r="H1684"/>
      <c r="I1684"/>
      <c r="J1684"/>
      <c r="K1684"/>
    </row>
    <row r="1685" spans="1:11" x14ac:dyDescent="0.25">
      <c r="A1685"/>
      <c r="B1685"/>
      <c r="C1685"/>
      <c r="D1685"/>
      <c r="E1685"/>
      <c r="F1685"/>
      <c r="G1685"/>
      <c r="H1685"/>
      <c r="I1685"/>
      <c r="J1685"/>
      <c r="K1685"/>
    </row>
    <row r="1686" spans="1:11" x14ac:dyDescent="0.25">
      <c r="A1686"/>
      <c r="B1686"/>
      <c r="C1686"/>
      <c r="D1686"/>
      <c r="E1686"/>
      <c r="F1686"/>
      <c r="G1686"/>
      <c r="H1686"/>
      <c r="I1686"/>
      <c r="J1686"/>
      <c r="K1686"/>
    </row>
    <row r="1687" spans="1:11" x14ac:dyDescent="0.25">
      <c r="A1687"/>
      <c r="B1687"/>
      <c r="C1687"/>
      <c r="D1687"/>
      <c r="E1687"/>
      <c r="F1687"/>
      <c r="G1687"/>
      <c r="H1687"/>
      <c r="I1687"/>
      <c r="J1687"/>
      <c r="K1687"/>
    </row>
    <row r="1688" spans="1:11" x14ac:dyDescent="0.25">
      <c r="A1688"/>
      <c r="B1688"/>
      <c r="C1688"/>
      <c r="D1688"/>
      <c r="E1688"/>
      <c r="F1688"/>
      <c r="G1688"/>
      <c r="H1688"/>
      <c r="I1688"/>
      <c r="J1688"/>
      <c r="K1688"/>
    </row>
    <row r="1689" spans="1:11" x14ac:dyDescent="0.25">
      <c r="A1689"/>
      <c r="B1689"/>
      <c r="C1689"/>
      <c r="D1689"/>
      <c r="E1689"/>
      <c r="F1689"/>
      <c r="G1689"/>
      <c r="H1689"/>
      <c r="I1689"/>
      <c r="J1689"/>
      <c r="K1689"/>
    </row>
    <row r="1690" spans="1:11" x14ac:dyDescent="0.25">
      <c r="A1690"/>
      <c r="B1690"/>
      <c r="C1690"/>
      <c r="D1690"/>
      <c r="E1690"/>
      <c r="F1690"/>
      <c r="G1690"/>
      <c r="H1690"/>
      <c r="I1690"/>
      <c r="J1690"/>
      <c r="K1690"/>
    </row>
    <row r="1691" spans="1:11" x14ac:dyDescent="0.25">
      <c r="A1691"/>
      <c r="B1691"/>
      <c r="C1691"/>
      <c r="D1691"/>
      <c r="E1691"/>
      <c r="F1691"/>
      <c r="G1691"/>
      <c r="H1691"/>
      <c r="I1691"/>
      <c r="J1691"/>
      <c r="K1691"/>
    </row>
    <row r="1692" spans="1:11" x14ac:dyDescent="0.25">
      <c r="A1692"/>
      <c r="B1692"/>
      <c r="C1692"/>
      <c r="D1692"/>
      <c r="E1692"/>
      <c r="F1692"/>
      <c r="G1692"/>
      <c r="H1692"/>
      <c r="I1692"/>
      <c r="J1692"/>
      <c r="K1692"/>
    </row>
    <row r="1693" spans="1:11" x14ac:dyDescent="0.25">
      <c r="A1693"/>
      <c r="B1693"/>
      <c r="C1693"/>
      <c r="D1693"/>
      <c r="E1693"/>
      <c r="F1693"/>
      <c r="G1693"/>
      <c r="H1693"/>
      <c r="I1693"/>
      <c r="J1693"/>
      <c r="K1693"/>
    </row>
    <row r="1694" spans="1:11" x14ac:dyDescent="0.25">
      <c r="A1694"/>
      <c r="B1694"/>
      <c r="C1694"/>
      <c r="D1694"/>
      <c r="E1694"/>
      <c r="F1694"/>
      <c r="G1694"/>
      <c r="H1694"/>
      <c r="I1694"/>
      <c r="J1694"/>
      <c r="K1694"/>
    </row>
    <row r="1695" spans="1:11" x14ac:dyDescent="0.25">
      <c r="A1695"/>
      <c r="B1695"/>
      <c r="C1695"/>
      <c r="D1695"/>
      <c r="E1695"/>
      <c r="F1695"/>
      <c r="G1695"/>
      <c r="H1695"/>
      <c r="I1695"/>
      <c r="J1695"/>
      <c r="K1695"/>
    </row>
    <row r="1696" spans="1:11" x14ac:dyDescent="0.25">
      <c r="A1696"/>
      <c r="B1696"/>
      <c r="C1696"/>
      <c r="D1696"/>
      <c r="E1696"/>
      <c r="F1696"/>
      <c r="G1696"/>
      <c r="H1696"/>
      <c r="I1696"/>
      <c r="J1696"/>
      <c r="K1696"/>
    </row>
    <row r="1697" spans="1:11" x14ac:dyDescent="0.25">
      <c r="A1697"/>
      <c r="B1697"/>
      <c r="C1697"/>
      <c r="D1697"/>
      <c r="E1697"/>
      <c r="F1697"/>
      <c r="G1697"/>
      <c r="H1697"/>
      <c r="I1697"/>
      <c r="J1697"/>
      <c r="K1697"/>
    </row>
    <row r="1698" spans="1:11" x14ac:dyDescent="0.25">
      <c r="A1698"/>
      <c r="B1698"/>
      <c r="C1698"/>
      <c r="D1698"/>
      <c r="E1698"/>
      <c r="F1698"/>
      <c r="G1698"/>
      <c r="H1698"/>
      <c r="I1698"/>
      <c r="J1698"/>
      <c r="K1698"/>
    </row>
    <row r="1699" spans="1:11" x14ac:dyDescent="0.25">
      <c r="A1699"/>
      <c r="B1699"/>
      <c r="C1699"/>
      <c r="D1699"/>
      <c r="E1699"/>
      <c r="F1699"/>
      <c r="G1699"/>
      <c r="H1699"/>
      <c r="I1699"/>
      <c r="J1699"/>
      <c r="K1699"/>
    </row>
    <row r="1700" spans="1:11" x14ac:dyDescent="0.25">
      <c r="A1700"/>
      <c r="B1700"/>
      <c r="C1700"/>
      <c r="D1700"/>
      <c r="E1700"/>
      <c r="F1700"/>
      <c r="G1700"/>
      <c r="H1700"/>
      <c r="I1700"/>
      <c r="J1700"/>
      <c r="K1700"/>
    </row>
    <row r="1701" spans="1:11" x14ac:dyDescent="0.25">
      <c r="A1701"/>
      <c r="B1701"/>
      <c r="C1701"/>
      <c r="D1701"/>
      <c r="E1701"/>
      <c r="F1701"/>
      <c r="G1701"/>
      <c r="H1701"/>
      <c r="I1701"/>
      <c r="J1701"/>
      <c r="K1701"/>
    </row>
    <row r="1702" spans="1:11" x14ac:dyDescent="0.25">
      <c r="A1702"/>
      <c r="B1702"/>
      <c r="C1702"/>
      <c r="D1702"/>
      <c r="E1702"/>
      <c r="F1702"/>
      <c r="G1702"/>
      <c r="H1702"/>
      <c r="I1702"/>
      <c r="J1702"/>
      <c r="K1702"/>
    </row>
    <row r="1703" spans="1:11" x14ac:dyDescent="0.25">
      <c r="A1703"/>
      <c r="B1703"/>
      <c r="C1703"/>
      <c r="D1703"/>
      <c r="E1703"/>
      <c r="F1703"/>
      <c r="G1703"/>
      <c r="H1703"/>
      <c r="I1703"/>
      <c r="J1703"/>
      <c r="K1703"/>
    </row>
    <row r="1704" spans="1:11" x14ac:dyDescent="0.25">
      <c r="A1704"/>
      <c r="B1704"/>
      <c r="C1704"/>
      <c r="D1704"/>
      <c r="E1704"/>
      <c r="F1704"/>
      <c r="G1704"/>
      <c r="H1704"/>
      <c r="I1704"/>
      <c r="J1704"/>
      <c r="K1704"/>
    </row>
    <row r="1705" spans="1:11" x14ac:dyDescent="0.25">
      <c r="A1705"/>
      <c r="B1705"/>
      <c r="C1705"/>
      <c r="D1705"/>
      <c r="E1705"/>
      <c r="F1705"/>
      <c r="G1705"/>
      <c r="H1705"/>
      <c r="I1705"/>
      <c r="J1705"/>
      <c r="K1705"/>
    </row>
    <row r="1706" spans="1:11" x14ac:dyDescent="0.25">
      <c r="A1706"/>
      <c r="B1706"/>
      <c r="C1706"/>
      <c r="D1706"/>
      <c r="E1706"/>
      <c r="F1706"/>
      <c r="G1706"/>
      <c r="H1706"/>
      <c r="I1706"/>
      <c r="J1706"/>
      <c r="K1706"/>
    </row>
    <row r="1707" spans="1:11" x14ac:dyDescent="0.25">
      <c r="A1707"/>
      <c r="B1707"/>
      <c r="C1707"/>
      <c r="D1707"/>
      <c r="E1707"/>
      <c r="F1707"/>
      <c r="G1707"/>
      <c r="H1707"/>
      <c r="I1707"/>
      <c r="J1707"/>
      <c r="K1707"/>
    </row>
    <row r="1708" spans="1:11" x14ac:dyDescent="0.25">
      <c r="A1708"/>
      <c r="B1708"/>
      <c r="C1708"/>
      <c r="D1708"/>
      <c r="E1708"/>
      <c r="F1708"/>
      <c r="G1708"/>
      <c r="H1708"/>
      <c r="I1708"/>
      <c r="J1708"/>
      <c r="K1708"/>
    </row>
    <row r="1709" spans="1:11" x14ac:dyDescent="0.25">
      <c r="A1709"/>
      <c r="B1709"/>
      <c r="C1709"/>
      <c r="D1709"/>
      <c r="E1709"/>
      <c r="F1709"/>
      <c r="G1709"/>
      <c r="H1709"/>
      <c r="I1709"/>
      <c r="J1709"/>
      <c r="K1709"/>
    </row>
    <row r="1710" spans="1:11" x14ac:dyDescent="0.25">
      <c r="A1710"/>
      <c r="B1710"/>
      <c r="C1710"/>
      <c r="D1710"/>
      <c r="E1710"/>
      <c r="F1710"/>
      <c r="G1710"/>
      <c r="H1710"/>
      <c r="I1710"/>
      <c r="J1710"/>
      <c r="K1710"/>
    </row>
    <row r="1711" spans="1:11" x14ac:dyDescent="0.25">
      <c r="A1711"/>
      <c r="B1711"/>
      <c r="C1711"/>
      <c r="D1711"/>
      <c r="E1711"/>
      <c r="F1711"/>
      <c r="G1711"/>
      <c r="H1711"/>
      <c r="I1711"/>
      <c r="J1711"/>
      <c r="K1711"/>
    </row>
    <row r="1712" spans="1:11" x14ac:dyDescent="0.25">
      <c r="A1712"/>
      <c r="B1712"/>
      <c r="C1712"/>
      <c r="D1712"/>
      <c r="E1712"/>
      <c r="F1712"/>
      <c r="G1712"/>
      <c r="H1712"/>
      <c r="I1712"/>
      <c r="J1712"/>
      <c r="K1712"/>
    </row>
    <row r="1713" spans="1:11" x14ac:dyDescent="0.25">
      <c r="A1713"/>
      <c r="B1713"/>
      <c r="C1713"/>
      <c r="D1713"/>
      <c r="E1713"/>
      <c r="F1713"/>
      <c r="G1713"/>
      <c r="H1713"/>
      <c r="I1713"/>
      <c r="J1713"/>
      <c r="K1713"/>
    </row>
    <row r="1714" spans="1:11" x14ac:dyDescent="0.25">
      <c r="A1714"/>
      <c r="B1714"/>
      <c r="C1714"/>
      <c r="D1714"/>
      <c r="E1714"/>
      <c r="F1714"/>
      <c r="G1714"/>
      <c r="H1714"/>
      <c r="I1714"/>
      <c r="J1714"/>
      <c r="K1714"/>
    </row>
    <row r="1715" spans="1:11" x14ac:dyDescent="0.25">
      <c r="A1715"/>
      <c r="B1715"/>
      <c r="C1715"/>
      <c r="D1715"/>
      <c r="E1715"/>
      <c r="F1715"/>
      <c r="G1715"/>
      <c r="H1715"/>
      <c r="I1715"/>
      <c r="J1715"/>
      <c r="K1715"/>
    </row>
    <row r="1716" spans="1:11" x14ac:dyDescent="0.25">
      <c r="A1716"/>
      <c r="B1716"/>
      <c r="C1716"/>
      <c r="D1716"/>
      <c r="E1716"/>
      <c r="F1716"/>
      <c r="G1716"/>
      <c r="H1716"/>
      <c r="I1716"/>
      <c r="J1716"/>
      <c r="K1716"/>
    </row>
    <row r="1717" spans="1:11" x14ac:dyDescent="0.25">
      <c r="A1717"/>
      <c r="B1717"/>
      <c r="C1717"/>
      <c r="D1717"/>
      <c r="E1717"/>
      <c r="F1717"/>
      <c r="G1717"/>
      <c r="H1717"/>
      <c r="I1717"/>
      <c r="J1717"/>
      <c r="K1717"/>
    </row>
    <row r="1718" spans="1:11" x14ac:dyDescent="0.25">
      <c r="A1718"/>
      <c r="B1718"/>
      <c r="C1718"/>
      <c r="D1718"/>
      <c r="E1718"/>
      <c r="F1718"/>
      <c r="G1718"/>
      <c r="H1718"/>
      <c r="I1718"/>
      <c r="J1718"/>
      <c r="K1718"/>
    </row>
    <row r="1719" spans="1:11" x14ac:dyDescent="0.25">
      <c r="A1719"/>
      <c r="B1719"/>
      <c r="C1719"/>
      <c r="D1719"/>
      <c r="E1719"/>
      <c r="F1719"/>
      <c r="G1719"/>
      <c r="H1719"/>
      <c r="I1719"/>
      <c r="J1719"/>
      <c r="K1719"/>
    </row>
    <row r="1720" spans="1:11" x14ac:dyDescent="0.25">
      <c r="A1720"/>
      <c r="B1720"/>
      <c r="C1720"/>
      <c r="D1720"/>
      <c r="E1720"/>
      <c r="F1720"/>
      <c r="G1720"/>
      <c r="H1720"/>
      <c r="I1720"/>
      <c r="J1720"/>
      <c r="K1720"/>
    </row>
    <row r="1721" spans="1:11" x14ac:dyDescent="0.25">
      <c r="A1721"/>
      <c r="B1721"/>
      <c r="C1721"/>
      <c r="D1721"/>
      <c r="E1721"/>
      <c r="F1721"/>
      <c r="G1721"/>
      <c r="H1721"/>
      <c r="I1721"/>
      <c r="J1721"/>
      <c r="K1721"/>
    </row>
    <row r="1722" spans="1:11" x14ac:dyDescent="0.25">
      <c r="A1722"/>
      <c r="B1722"/>
      <c r="C1722"/>
      <c r="D1722"/>
      <c r="E1722"/>
      <c r="F1722"/>
      <c r="G1722"/>
      <c r="H1722"/>
      <c r="I1722"/>
      <c r="J1722"/>
      <c r="K1722"/>
    </row>
    <row r="1723" spans="1:11" x14ac:dyDescent="0.25">
      <c r="A1723"/>
      <c r="B1723"/>
      <c r="C1723"/>
      <c r="D1723"/>
      <c r="E1723"/>
      <c r="F1723"/>
      <c r="G1723"/>
      <c r="H1723"/>
      <c r="I1723"/>
      <c r="J1723"/>
      <c r="K1723"/>
    </row>
    <row r="1724" spans="1:11" x14ac:dyDescent="0.25">
      <c r="A1724"/>
      <c r="B1724"/>
      <c r="C1724"/>
      <c r="D1724"/>
      <c r="E1724"/>
      <c r="F1724"/>
      <c r="G1724"/>
      <c r="H1724"/>
      <c r="I1724"/>
      <c r="J1724"/>
      <c r="K1724"/>
    </row>
    <row r="1725" spans="1:11" x14ac:dyDescent="0.25">
      <c r="A1725"/>
      <c r="B1725"/>
      <c r="C1725"/>
      <c r="D1725"/>
      <c r="E1725"/>
      <c r="F1725"/>
      <c r="G1725"/>
      <c r="H1725"/>
      <c r="I1725"/>
      <c r="J1725"/>
      <c r="K1725"/>
    </row>
    <row r="1726" spans="1:11" x14ac:dyDescent="0.25">
      <c r="A1726"/>
      <c r="B1726"/>
      <c r="C1726"/>
      <c r="D1726"/>
      <c r="E1726"/>
      <c r="F1726"/>
      <c r="G1726"/>
      <c r="H1726"/>
      <c r="I1726"/>
      <c r="J1726"/>
      <c r="K1726"/>
    </row>
    <row r="1727" spans="1:11" x14ac:dyDescent="0.25">
      <c r="A1727"/>
      <c r="B1727"/>
      <c r="C1727"/>
      <c r="D1727"/>
      <c r="E1727"/>
      <c r="F1727"/>
      <c r="G1727"/>
      <c r="H1727"/>
      <c r="I1727"/>
      <c r="J1727"/>
      <c r="K1727"/>
    </row>
    <row r="1728" spans="1:11" x14ac:dyDescent="0.25">
      <c r="A1728"/>
      <c r="B1728"/>
      <c r="C1728"/>
      <c r="D1728"/>
      <c r="E1728"/>
      <c r="F1728"/>
      <c r="G1728"/>
      <c r="H1728"/>
      <c r="I1728"/>
      <c r="J1728"/>
      <c r="K1728"/>
    </row>
    <row r="1729" spans="1:11" x14ac:dyDescent="0.25">
      <c r="A1729"/>
      <c r="B1729"/>
      <c r="C1729"/>
      <c r="D1729"/>
      <c r="E1729"/>
      <c r="F1729"/>
      <c r="G1729"/>
      <c r="H1729"/>
      <c r="I1729"/>
      <c r="J1729"/>
      <c r="K1729"/>
    </row>
    <row r="1730" spans="1:11" x14ac:dyDescent="0.25">
      <c r="A1730"/>
      <c r="B1730"/>
      <c r="C1730"/>
      <c r="D1730"/>
      <c r="E1730"/>
      <c r="F1730"/>
      <c r="G1730"/>
      <c r="H1730"/>
      <c r="I1730"/>
      <c r="J1730"/>
      <c r="K1730"/>
    </row>
    <row r="1731" spans="1:11" x14ac:dyDescent="0.25">
      <c r="A1731"/>
      <c r="B1731"/>
      <c r="C1731"/>
      <c r="D1731"/>
      <c r="E1731"/>
      <c r="F1731"/>
      <c r="G1731"/>
      <c r="H1731"/>
      <c r="I1731"/>
      <c r="J1731"/>
      <c r="K1731"/>
    </row>
    <row r="1732" spans="1:11" x14ac:dyDescent="0.25">
      <c r="A1732"/>
      <c r="B1732"/>
      <c r="C1732"/>
      <c r="D1732"/>
      <c r="E1732"/>
      <c r="F1732"/>
      <c r="G1732"/>
      <c r="H1732"/>
      <c r="I1732"/>
      <c r="J1732"/>
      <c r="K1732"/>
    </row>
    <row r="1733" spans="1:11" x14ac:dyDescent="0.25">
      <c r="A1733"/>
      <c r="B1733"/>
      <c r="C1733"/>
      <c r="D1733"/>
      <c r="E1733"/>
      <c r="F1733"/>
      <c r="G1733"/>
      <c r="H1733"/>
      <c r="I1733"/>
      <c r="J1733"/>
      <c r="K1733"/>
    </row>
    <row r="1734" spans="1:11" x14ac:dyDescent="0.25">
      <c r="A1734"/>
      <c r="B1734"/>
      <c r="C1734"/>
      <c r="D1734"/>
      <c r="E1734"/>
      <c r="F1734"/>
      <c r="G1734"/>
      <c r="H1734"/>
      <c r="I1734"/>
      <c r="J1734"/>
      <c r="K1734"/>
    </row>
    <row r="1735" spans="1:11" x14ac:dyDescent="0.25">
      <c r="A1735"/>
      <c r="B1735"/>
      <c r="C1735"/>
      <c r="D1735"/>
      <c r="E1735"/>
      <c r="F1735"/>
      <c r="G1735"/>
      <c r="H1735"/>
      <c r="I1735"/>
      <c r="J1735"/>
      <c r="K1735"/>
    </row>
    <row r="1736" spans="1:11" x14ac:dyDescent="0.25">
      <c r="A1736"/>
      <c r="B1736"/>
      <c r="C1736"/>
      <c r="D1736"/>
      <c r="E1736"/>
      <c r="F1736"/>
      <c r="G1736"/>
      <c r="H1736"/>
      <c r="I1736"/>
      <c r="J1736"/>
      <c r="K1736"/>
    </row>
    <row r="1737" spans="1:11" x14ac:dyDescent="0.25">
      <c r="A1737"/>
      <c r="B1737"/>
      <c r="C1737"/>
      <c r="D1737"/>
      <c r="E1737"/>
      <c r="F1737"/>
      <c r="G1737"/>
      <c r="H1737"/>
      <c r="I1737"/>
      <c r="J1737"/>
      <c r="K1737"/>
    </row>
    <row r="1738" spans="1:11" x14ac:dyDescent="0.25">
      <c r="A1738"/>
      <c r="B1738"/>
      <c r="C1738"/>
      <c r="D1738"/>
      <c r="E1738"/>
      <c r="F1738"/>
      <c r="G1738"/>
      <c r="H1738"/>
      <c r="I1738"/>
      <c r="J1738"/>
      <c r="K1738"/>
    </row>
    <row r="1739" spans="1:11" x14ac:dyDescent="0.25">
      <c r="A1739"/>
      <c r="B1739"/>
      <c r="C1739"/>
      <c r="D1739"/>
      <c r="E1739"/>
      <c r="F1739"/>
      <c r="G1739"/>
      <c r="H1739"/>
      <c r="I1739"/>
      <c r="J1739"/>
      <c r="K1739"/>
    </row>
    <row r="1740" spans="1:11" x14ac:dyDescent="0.25">
      <c r="A1740"/>
      <c r="B1740"/>
      <c r="C1740"/>
      <c r="D1740"/>
      <c r="E1740"/>
      <c r="F1740"/>
      <c r="G1740"/>
      <c r="H1740"/>
      <c r="I1740"/>
      <c r="J1740"/>
      <c r="K1740"/>
    </row>
    <row r="1741" spans="1:11" x14ac:dyDescent="0.25">
      <c r="A1741"/>
      <c r="B1741"/>
      <c r="C1741"/>
      <c r="D1741"/>
      <c r="E1741"/>
      <c r="F1741"/>
      <c r="G1741"/>
      <c r="H1741"/>
      <c r="I1741"/>
      <c r="J1741"/>
      <c r="K1741"/>
    </row>
    <row r="1742" spans="1:11" x14ac:dyDescent="0.25">
      <c r="A1742"/>
      <c r="B1742"/>
      <c r="C1742"/>
      <c r="D1742"/>
      <c r="E1742"/>
      <c r="F1742"/>
      <c r="G1742"/>
      <c r="H1742"/>
      <c r="I1742"/>
      <c r="J1742"/>
      <c r="K1742"/>
    </row>
    <row r="1743" spans="1:11" x14ac:dyDescent="0.25">
      <c r="A1743"/>
      <c r="B1743"/>
      <c r="C1743"/>
      <c r="D1743"/>
      <c r="E1743"/>
      <c r="F1743"/>
      <c r="G1743"/>
      <c r="H1743"/>
      <c r="I1743"/>
      <c r="J1743"/>
      <c r="K1743"/>
    </row>
    <row r="1744" spans="1:11" x14ac:dyDescent="0.25">
      <c r="A1744"/>
      <c r="B1744"/>
      <c r="C1744"/>
      <c r="D1744"/>
      <c r="E1744"/>
      <c r="F1744"/>
      <c r="G1744"/>
      <c r="H1744"/>
      <c r="I1744"/>
      <c r="J1744"/>
      <c r="K1744"/>
    </row>
    <row r="1745" spans="1:11" x14ac:dyDescent="0.25">
      <c r="A1745"/>
      <c r="B1745"/>
      <c r="C1745"/>
      <c r="D1745"/>
      <c r="E1745"/>
      <c r="F1745"/>
      <c r="G1745"/>
      <c r="H1745"/>
      <c r="I1745"/>
      <c r="J1745"/>
      <c r="K1745"/>
    </row>
    <row r="1746" spans="1:11" x14ac:dyDescent="0.25">
      <c r="A1746"/>
      <c r="B1746"/>
      <c r="C1746"/>
      <c r="D1746"/>
      <c r="E1746"/>
      <c r="F1746"/>
      <c r="G1746"/>
      <c r="H1746"/>
      <c r="I1746"/>
      <c r="J1746"/>
      <c r="K1746"/>
    </row>
    <row r="1747" spans="1:11" x14ac:dyDescent="0.25">
      <c r="A1747"/>
      <c r="B1747"/>
      <c r="C1747"/>
      <c r="D1747"/>
      <c r="E1747"/>
      <c r="F1747"/>
      <c r="G1747"/>
      <c r="H1747"/>
      <c r="I1747"/>
      <c r="J1747"/>
      <c r="K1747"/>
    </row>
    <row r="1748" spans="1:11" x14ac:dyDescent="0.25">
      <c r="A1748"/>
      <c r="B1748"/>
      <c r="C1748"/>
      <c r="D1748"/>
      <c r="E1748"/>
      <c r="F1748"/>
      <c r="G1748"/>
      <c r="H1748"/>
      <c r="I1748"/>
      <c r="J1748"/>
      <c r="K1748"/>
    </row>
    <row r="1749" spans="1:11" x14ac:dyDescent="0.25">
      <c r="A1749"/>
      <c r="B1749"/>
      <c r="C1749"/>
      <c r="D1749"/>
      <c r="E1749"/>
      <c r="F1749"/>
      <c r="G1749"/>
      <c r="H1749"/>
      <c r="I1749"/>
      <c r="J1749"/>
      <c r="K1749"/>
    </row>
    <row r="1750" spans="1:11" x14ac:dyDescent="0.25">
      <c r="A1750"/>
      <c r="B1750"/>
      <c r="C1750"/>
      <c r="D1750"/>
      <c r="E1750"/>
      <c r="F1750"/>
      <c r="G1750"/>
      <c r="H1750"/>
      <c r="I1750"/>
      <c r="J1750"/>
      <c r="K1750"/>
    </row>
    <row r="1751" spans="1:11" x14ac:dyDescent="0.25">
      <c r="A1751"/>
      <c r="B1751"/>
      <c r="C1751"/>
      <c r="D1751"/>
      <c r="E1751"/>
      <c r="F1751"/>
      <c r="G1751"/>
      <c r="H1751"/>
      <c r="I1751"/>
      <c r="J1751"/>
      <c r="K1751"/>
    </row>
    <row r="1752" spans="1:11" x14ac:dyDescent="0.25">
      <c r="A1752"/>
      <c r="B1752"/>
      <c r="C1752"/>
      <c r="D1752"/>
      <c r="E1752"/>
      <c r="F1752"/>
      <c r="G1752"/>
      <c r="H1752"/>
      <c r="I1752"/>
      <c r="J1752"/>
      <c r="K1752"/>
    </row>
    <row r="1753" spans="1:11" x14ac:dyDescent="0.25">
      <c r="A1753"/>
      <c r="B1753"/>
      <c r="C1753"/>
      <c r="D1753"/>
      <c r="E1753"/>
      <c r="F1753"/>
      <c r="G1753"/>
      <c r="H1753"/>
      <c r="I1753"/>
      <c r="J1753"/>
      <c r="K1753"/>
    </row>
    <row r="1754" spans="1:11" x14ac:dyDescent="0.25">
      <c r="A1754"/>
      <c r="B1754"/>
      <c r="C1754"/>
      <c r="D1754"/>
      <c r="E1754"/>
      <c r="F1754"/>
      <c r="G1754"/>
      <c r="H1754"/>
      <c r="I1754"/>
      <c r="J1754"/>
      <c r="K1754"/>
    </row>
    <row r="1755" spans="1:11" x14ac:dyDescent="0.25">
      <c r="A1755"/>
      <c r="B1755"/>
      <c r="C1755"/>
      <c r="D1755"/>
      <c r="E1755"/>
      <c r="F1755"/>
      <c r="G1755"/>
      <c r="H1755"/>
      <c r="I1755"/>
      <c r="J1755"/>
      <c r="K1755"/>
    </row>
    <row r="1756" spans="1:11" x14ac:dyDescent="0.25">
      <c r="A1756"/>
      <c r="B1756"/>
      <c r="C1756"/>
      <c r="D1756"/>
      <c r="E1756"/>
      <c r="F1756"/>
      <c r="G1756"/>
      <c r="H1756"/>
      <c r="I1756"/>
      <c r="J1756"/>
      <c r="K1756"/>
    </row>
    <row r="1757" spans="1:11" x14ac:dyDescent="0.25">
      <c r="A1757"/>
      <c r="B1757"/>
      <c r="C1757"/>
      <c r="D1757"/>
      <c r="E1757"/>
      <c r="F1757"/>
      <c r="G1757"/>
      <c r="H1757"/>
      <c r="I1757"/>
      <c r="J1757"/>
      <c r="K1757"/>
    </row>
    <row r="1758" spans="1:11" x14ac:dyDescent="0.25">
      <c r="A1758"/>
      <c r="B1758"/>
      <c r="C1758"/>
      <c r="D1758"/>
      <c r="E1758"/>
      <c r="F1758"/>
      <c r="G1758"/>
      <c r="H1758"/>
      <c r="I1758"/>
      <c r="J1758"/>
      <c r="K1758"/>
    </row>
    <row r="1759" spans="1:11" x14ac:dyDescent="0.25">
      <c r="A1759"/>
      <c r="B1759"/>
      <c r="C1759"/>
      <c r="D1759"/>
      <c r="E1759"/>
      <c r="F1759"/>
      <c r="G1759"/>
      <c r="H1759"/>
      <c r="I1759"/>
      <c r="J1759"/>
      <c r="K1759"/>
    </row>
    <row r="1760" spans="1:11" x14ac:dyDescent="0.25">
      <c r="A1760"/>
      <c r="B1760"/>
      <c r="C1760"/>
      <c r="D1760"/>
      <c r="E1760"/>
      <c r="F1760"/>
      <c r="G1760"/>
      <c r="H1760"/>
      <c r="I1760"/>
      <c r="J1760"/>
      <c r="K1760"/>
    </row>
    <row r="1761" spans="1:11" x14ac:dyDescent="0.25">
      <c r="A1761"/>
      <c r="B1761"/>
      <c r="C1761"/>
      <c r="D1761"/>
      <c r="E1761"/>
      <c r="F1761"/>
      <c r="G1761"/>
      <c r="H1761"/>
      <c r="I1761"/>
      <c r="J1761"/>
      <c r="K1761"/>
    </row>
    <row r="1762" spans="1:11" x14ac:dyDescent="0.25">
      <c r="A1762"/>
      <c r="B1762"/>
      <c r="C1762"/>
      <c r="D1762"/>
      <c r="E1762"/>
      <c r="F1762"/>
      <c r="G1762"/>
      <c r="H1762"/>
      <c r="I1762"/>
      <c r="J1762"/>
      <c r="K1762"/>
    </row>
    <row r="1763" spans="1:11" x14ac:dyDescent="0.25">
      <c r="A1763"/>
      <c r="B1763"/>
      <c r="C1763"/>
      <c r="D1763"/>
      <c r="E1763"/>
      <c r="F1763"/>
      <c r="G1763"/>
      <c r="H1763"/>
      <c r="I1763"/>
      <c r="J1763"/>
      <c r="K1763"/>
    </row>
    <row r="1764" spans="1:11" x14ac:dyDescent="0.25">
      <c r="A1764"/>
      <c r="B1764"/>
      <c r="C1764"/>
      <c r="D1764"/>
      <c r="E1764"/>
      <c r="F1764"/>
      <c r="G1764"/>
      <c r="H1764"/>
      <c r="I1764"/>
      <c r="J1764"/>
      <c r="K1764"/>
    </row>
    <row r="1765" spans="1:11" x14ac:dyDescent="0.25">
      <c r="A1765"/>
      <c r="B1765"/>
      <c r="C1765"/>
      <c r="D1765"/>
      <c r="E1765"/>
      <c r="F1765"/>
      <c r="G1765"/>
      <c r="H1765"/>
      <c r="I1765"/>
      <c r="J1765"/>
      <c r="K1765"/>
    </row>
    <row r="1766" spans="1:11" x14ac:dyDescent="0.25">
      <c r="A1766"/>
      <c r="B1766"/>
      <c r="C1766"/>
      <c r="D1766"/>
      <c r="E1766"/>
      <c r="F1766"/>
      <c r="G1766"/>
      <c r="H1766"/>
      <c r="I1766"/>
      <c r="J1766"/>
      <c r="K1766"/>
    </row>
    <row r="1767" spans="1:11" x14ac:dyDescent="0.25">
      <c r="A1767"/>
      <c r="B1767"/>
      <c r="C1767"/>
      <c r="D1767"/>
      <c r="E1767"/>
      <c r="F1767"/>
      <c r="G1767"/>
      <c r="H1767"/>
      <c r="I1767"/>
      <c r="J1767"/>
      <c r="K1767"/>
    </row>
    <row r="1768" spans="1:11" x14ac:dyDescent="0.25">
      <c r="A1768"/>
      <c r="B1768"/>
      <c r="C1768"/>
      <c r="D1768"/>
      <c r="E1768"/>
      <c r="F1768"/>
      <c r="G1768"/>
      <c r="H1768"/>
      <c r="I1768"/>
      <c r="J1768"/>
      <c r="K1768"/>
    </row>
    <row r="1769" spans="1:11" x14ac:dyDescent="0.25">
      <c r="A1769"/>
      <c r="B1769"/>
      <c r="C1769"/>
      <c r="D1769"/>
      <c r="E1769"/>
      <c r="F1769"/>
      <c r="G1769"/>
      <c r="H1769"/>
      <c r="I1769"/>
      <c r="J1769"/>
      <c r="K1769"/>
    </row>
    <row r="1770" spans="1:11" x14ac:dyDescent="0.25">
      <c r="A1770"/>
      <c r="B1770"/>
      <c r="C1770"/>
      <c r="D1770"/>
      <c r="E1770"/>
      <c r="F1770"/>
      <c r="G1770"/>
      <c r="H1770"/>
      <c r="I1770"/>
      <c r="J1770"/>
      <c r="K1770"/>
    </row>
    <row r="1771" spans="1:11" x14ac:dyDescent="0.25">
      <c r="A1771"/>
      <c r="B1771"/>
      <c r="C1771"/>
      <c r="D1771"/>
      <c r="E1771"/>
      <c r="F1771"/>
      <c r="G1771"/>
      <c r="H1771"/>
      <c r="I1771"/>
      <c r="J1771"/>
      <c r="K1771"/>
    </row>
    <row r="1772" spans="1:11" x14ac:dyDescent="0.25">
      <c r="A1772"/>
      <c r="B1772"/>
      <c r="C1772"/>
      <c r="D1772"/>
      <c r="E1772"/>
      <c r="F1772"/>
      <c r="G1772"/>
      <c r="H1772"/>
      <c r="I1772"/>
      <c r="J1772"/>
      <c r="K1772"/>
    </row>
    <row r="1773" spans="1:11" x14ac:dyDescent="0.25">
      <c r="A1773"/>
      <c r="B1773"/>
      <c r="C1773"/>
      <c r="D1773"/>
      <c r="E1773"/>
      <c r="F1773"/>
      <c r="G1773"/>
      <c r="H1773"/>
      <c r="I1773"/>
      <c r="J1773"/>
      <c r="K1773"/>
    </row>
    <row r="1774" spans="1:11" x14ac:dyDescent="0.25">
      <c r="A1774"/>
      <c r="B1774"/>
      <c r="C1774"/>
      <c r="D1774"/>
      <c r="E1774"/>
      <c r="F1774"/>
      <c r="G1774"/>
      <c r="H1774"/>
      <c r="I1774"/>
      <c r="J1774"/>
      <c r="K1774"/>
    </row>
    <row r="1775" spans="1:11" x14ac:dyDescent="0.25">
      <c r="A1775"/>
      <c r="B1775"/>
      <c r="C1775"/>
      <c r="D1775"/>
      <c r="E1775"/>
      <c r="F1775"/>
      <c r="G1775"/>
      <c r="H1775"/>
      <c r="I1775"/>
      <c r="J1775"/>
      <c r="K1775"/>
    </row>
    <row r="1776" spans="1:11" x14ac:dyDescent="0.25">
      <c r="A1776"/>
      <c r="B1776"/>
      <c r="C1776"/>
      <c r="D1776"/>
      <c r="E1776"/>
      <c r="F1776"/>
      <c r="G1776"/>
      <c r="H1776"/>
      <c r="I1776"/>
      <c r="J1776"/>
      <c r="K1776"/>
    </row>
    <row r="1777" spans="1:11" x14ac:dyDescent="0.25">
      <c r="A1777"/>
      <c r="B1777"/>
      <c r="C1777"/>
      <c r="D1777"/>
      <c r="E1777"/>
      <c r="F1777"/>
      <c r="G1777"/>
      <c r="H1777"/>
      <c r="I1777"/>
      <c r="J1777"/>
      <c r="K1777"/>
    </row>
    <row r="1778" spans="1:11" x14ac:dyDescent="0.25">
      <c r="A1778"/>
      <c r="B1778"/>
      <c r="C1778"/>
      <c r="D1778"/>
      <c r="E1778"/>
      <c r="F1778"/>
      <c r="G1778"/>
      <c r="H1778"/>
      <c r="I1778"/>
      <c r="J1778"/>
      <c r="K1778"/>
    </row>
    <row r="1779" spans="1:11" x14ac:dyDescent="0.25">
      <c r="A1779"/>
      <c r="B1779"/>
      <c r="C1779"/>
      <c r="D1779"/>
      <c r="E1779"/>
      <c r="F1779"/>
      <c r="G1779"/>
      <c r="H1779"/>
      <c r="I1779"/>
      <c r="J1779"/>
      <c r="K1779"/>
    </row>
    <row r="1780" spans="1:11" x14ac:dyDescent="0.25">
      <c r="A1780"/>
      <c r="B1780"/>
      <c r="C1780"/>
      <c r="D1780"/>
      <c r="E1780"/>
      <c r="F1780"/>
      <c r="G1780"/>
      <c r="H1780"/>
      <c r="I1780"/>
      <c r="J1780"/>
      <c r="K1780"/>
    </row>
    <row r="1781" spans="1:11" x14ac:dyDescent="0.25">
      <c r="A1781"/>
      <c r="B1781"/>
      <c r="C1781"/>
      <c r="D1781"/>
      <c r="E1781"/>
      <c r="F1781"/>
      <c r="G1781"/>
      <c r="H1781"/>
      <c r="I1781"/>
      <c r="J1781"/>
      <c r="K1781"/>
    </row>
  </sheetData>
  <dataConsolidate/>
  <dataValidations count="14">
    <dataValidation allowBlank="1" errorTitle="Invalid Edge Visibility" error="The optional edge visibility must be Yes, Y, True, T, Always, 1, or empty to make the edge visible; or No, N, False, F, Never, or 0 to hide the edge.  Try selecting from the drop-down list instead." sqref="K3:K121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1210">
      <formula1>ValidEdgeStyles</formula1>
    </dataValidation>
    <dataValidation allowBlank="1" showInputMessage="1" showErrorMessage="1" errorTitle="Invalid Edge Visibility" error="You have entered an unrecognized edge visibility.  Try selecting from the drop-down list instead." promptTitle="Edge Label" prompt="Enter an optional edge label." sqref="H3:H1210"/>
    <dataValidation allowBlank="1" showInputMessage="1" showErrorMessage="1" promptTitle="Vertex 2 Name" prompt="Enter the name of the edge's second vertex." sqref="B3:B1210"/>
    <dataValidation allowBlank="1" showInputMessage="1" showErrorMessage="1" promptTitle="Vertex 1 Name" prompt="Enter the name of the edge's first vertex." sqref="A3:A121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1210">
      <formula1>ValidEdgeVisibilities</formula1>
    </dataValidation>
    <dataValidation allowBlank="1" showInputMessage="1" errorTitle="Invalid Edge Opacity" error="The optional edge opacity must be a whole number between 0 and 10." promptTitle="Edge Opacity" prompt="Enter an optional edge opacity between 0 (transparent) and 100 (opaque)." sqref="F3:F1210"/>
    <dataValidation allowBlank="1" showInputMessage="1" errorTitle="Invalid Edge Width" error="The optional edge width must be a whole number between 1 and 10." promptTitle="Edge Width" prompt="Enter an optional edge width between 1 and 10." sqref="D3:D1210"/>
    <dataValidation allowBlank="1" showInputMessage="1" promptTitle="Edge Color" prompt="To select an optional edge color, right-click and select Select Color on the right-click menu." sqref="C3:C121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121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1210"/>
    <dataValidation allowBlank="1" showErrorMessage="1" sqref="N2:N121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121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1210"/>
  </dataValidations>
  <hyperlinks>
    <hyperlink ref="R3" r:id="rId1"/>
    <hyperlink ref="R5" r:id="rId2"/>
    <hyperlink ref="R6" r:id="rId3"/>
    <hyperlink ref="R7" r:id="rId4"/>
    <hyperlink ref="R8" r:id="rId5"/>
    <hyperlink ref="R9" r:id="rId6"/>
    <hyperlink ref="R12" r:id="rId7"/>
    <hyperlink ref="R15" r:id="rId8"/>
    <hyperlink ref="R19" r:id="rId9"/>
    <hyperlink ref="R22" r:id="rId10"/>
    <hyperlink ref="R23" r:id="rId11"/>
    <hyperlink ref="R25" r:id="rId12"/>
    <hyperlink ref="R26" r:id="rId13"/>
    <hyperlink ref="R27" r:id="rId14"/>
    <hyperlink ref="R28" r:id="rId15"/>
    <hyperlink ref="R30" r:id="rId16"/>
    <hyperlink ref="R31" r:id="rId17"/>
    <hyperlink ref="R32" r:id="rId18"/>
    <hyperlink ref="R33" r:id="rId19"/>
    <hyperlink ref="R34" r:id="rId20"/>
    <hyperlink ref="R35" r:id="rId21"/>
    <hyperlink ref="R36" r:id="rId22"/>
    <hyperlink ref="R37" r:id="rId23"/>
    <hyperlink ref="R38" r:id="rId24"/>
    <hyperlink ref="R39" r:id="rId25"/>
    <hyperlink ref="R40" r:id="rId26"/>
    <hyperlink ref="R41" r:id="rId27"/>
    <hyperlink ref="R42" r:id="rId28"/>
    <hyperlink ref="R43" r:id="rId29"/>
    <hyperlink ref="R44" r:id="rId30"/>
    <hyperlink ref="R46" r:id="rId31"/>
    <hyperlink ref="R48" r:id="rId32"/>
    <hyperlink ref="R49" r:id="rId33"/>
    <hyperlink ref="R50" r:id="rId34"/>
    <hyperlink ref="R51" r:id="rId35"/>
    <hyperlink ref="R52" r:id="rId36"/>
    <hyperlink ref="R53" r:id="rId37"/>
    <hyperlink ref="R54" r:id="rId38"/>
    <hyperlink ref="R55" r:id="rId39"/>
    <hyperlink ref="R58" r:id="rId40"/>
    <hyperlink ref="R59" r:id="rId41"/>
    <hyperlink ref="R61" r:id="rId42"/>
    <hyperlink ref="R62" r:id="rId43"/>
    <hyperlink ref="R63" r:id="rId44"/>
    <hyperlink ref="R64" r:id="rId45"/>
    <hyperlink ref="R70" r:id="rId46"/>
    <hyperlink ref="R71" r:id="rId47"/>
    <hyperlink ref="R72" r:id="rId48"/>
    <hyperlink ref="R76" r:id="rId49"/>
    <hyperlink ref="R77" r:id="rId50"/>
    <hyperlink ref="R78" r:id="rId51"/>
    <hyperlink ref="R79" r:id="rId52"/>
    <hyperlink ref="R80" r:id="rId53"/>
    <hyperlink ref="R81" r:id="rId54"/>
    <hyperlink ref="R82" r:id="rId55"/>
    <hyperlink ref="R83" r:id="rId56"/>
    <hyperlink ref="R84" r:id="rId57"/>
    <hyperlink ref="R85" r:id="rId58"/>
    <hyperlink ref="R86" r:id="rId59"/>
    <hyperlink ref="R88" r:id="rId60"/>
    <hyperlink ref="R89" r:id="rId61"/>
    <hyperlink ref="R91" r:id="rId62"/>
    <hyperlink ref="R92" r:id="rId63"/>
    <hyperlink ref="R93" r:id="rId64"/>
    <hyperlink ref="R94" r:id="rId65"/>
    <hyperlink ref="R95" r:id="rId66"/>
    <hyperlink ref="R96" r:id="rId67"/>
    <hyperlink ref="R97" r:id="rId68"/>
    <hyperlink ref="R98" r:id="rId69"/>
    <hyperlink ref="R99" r:id="rId70"/>
    <hyperlink ref="R100" r:id="rId71"/>
    <hyperlink ref="R101" r:id="rId72"/>
    <hyperlink ref="R102" r:id="rId73"/>
    <hyperlink ref="R103" r:id="rId74"/>
    <hyperlink ref="R104" r:id="rId75"/>
    <hyperlink ref="R105" r:id="rId76"/>
    <hyperlink ref="R106" r:id="rId77"/>
    <hyperlink ref="R107" r:id="rId78"/>
    <hyperlink ref="R108" r:id="rId79"/>
    <hyperlink ref="R109" r:id="rId80"/>
    <hyperlink ref="R110" r:id="rId81"/>
    <hyperlink ref="R111" r:id="rId82"/>
    <hyperlink ref="R112" r:id="rId83"/>
    <hyperlink ref="R113" r:id="rId84"/>
    <hyperlink ref="R114" r:id="rId85"/>
    <hyperlink ref="R122" r:id="rId86"/>
    <hyperlink ref="R123" r:id="rId87"/>
    <hyperlink ref="R124" r:id="rId88"/>
    <hyperlink ref="R125" r:id="rId89"/>
    <hyperlink ref="R126" r:id="rId90"/>
    <hyperlink ref="R127" r:id="rId91"/>
    <hyperlink ref="R128" r:id="rId92"/>
    <hyperlink ref="R129" r:id="rId93"/>
    <hyperlink ref="R130" r:id="rId94"/>
    <hyperlink ref="R131" r:id="rId95"/>
    <hyperlink ref="R132" r:id="rId96"/>
    <hyperlink ref="R133" r:id="rId97"/>
    <hyperlink ref="R137" r:id="rId98"/>
    <hyperlink ref="R138" r:id="rId99"/>
    <hyperlink ref="R139" r:id="rId100"/>
    <hyperlink ref="R141" r:id="rId101"/>
    <hyperlink ref="R144" r:id="rId102"/>
    <hyperlink ref="R146" r:id="rId103"/>
    <hyperlink ref="R147" r:id="rId104"/>
    <hyperlink ref="R149" r:id="rId105"/>
    <hyperlink ref="R150" r:id="rId106"/>
    <hyperlink ref="R151" r:id="rId107"/>
    <hyperlink ref="R152" r:id="rId108"/>
    <hyperlink ref="R153" r:id="rId109"/>
    <hyperlink ref="R154" r:id="rId110"/>
    <hyperlink ref="R155" r:id="rId111"/>
    <hyperlink ref="R156" r:id="rId112"/>
    <hyperlink ref="R157" r:id="rId113"/>
    <hyperlink ref="R158" r:id="rId114"/>
    <hyperlink ref="R160" r:id="rId115"/>
    <hyperlink ref="R161" r:id="rId116"/>
    <hyperlink ref="R162" r:id="rId117"/>
    <hyperlink ref="R163" r:id="rId118"/>
    <hyperlink ref="R164" r:id="rId119"/>
    <hyperlink ref="R165" r:id="rId120"/>
    <hyperlink ref="R167" r:id="rId121"/>
    <hyperlink ref="R168" r:id="rId122"/>
    <hyperlink ref="R169" r:id="rId123"/>
    <hyperlink ref="R171" r:id="rId124"/>
    <hyperlink ref="R172" r:id="rId125"/>
    <hyperlink ref="R173" r:id="rId126"/>
    <hyperlink ref="R174" r:id="rId127"/>
    <hyperlink ref="R176" r:id="rId128"/>
    <hyperlink ref="R181" r:id="rId129"/>
    <hyperlink ref="R182" r:id="rId130"/>
    <hyperlink ref="R183" r:id="rId131"/>
    <hyperlink ref="R184" r:id="rId132"/>
    <hyperlink ref="R186" r:id="rId133"/>
    <hyperlink ref="R188" r:id="rId134"/>
    <hyperlink ref="R189" r:id="rId135"/>
    <hyperlink ref="R191" r:id="rId136"/>
    <hyperlink ref="R192" r:id="rId137"/>
    <hyperlink ref="R193" r:id="rId138"/>
    <hyperlink ref="R194" r:id="rId139"/>
    <hyperlink ref="R195" r:id="rId140"/>
    <hyperlink ref="R196" r:id="rId141"/>
    <hyperlink ref="R197" r:id="rId142"/>
    <hyperlink ref="R200" r:id="rId143"/>
    <hyperlink ref="R201" r:id="rId144"/>
    <hyperlink ref="R202" r:id="rId145"/>
    <hyperlink ref="R203" r:id="rId146"/>
    <hyperlink ref="R204" r:id="rId147"/>
    <hyperlink ref="R207" r:id="rId148"/>
    <hyperlink ref="R208" r:id="rId149"/>
    <hyperlink ref="R209" r:id="rId150"/>
    <hyperlink ref="R210" r:id="rId151"/>
    <hyperlink ref="R211" r:id="rId152"/>
    <hyperlink ref="R212" r:id="rId153"/>
    <hyperlink ref="R213" r:id="rId154"/>
    <hyperlink ref="R214" r:id="rId155"/>
    <hyperlink ref="R215" r:id="rId156"/>
    <hyperlink ref="R217" r:id="rId157"/>
    <hyperlink ref="R218" r:id="rId158"/>
    <hyperlink ref="R219" r:id="rId159"/>
    <hyperlink ref="R223" r:id="rId160"/>
    <hyperlink ref="R224" r:id="rId161"/>
    <hyperlink ref="R225" r:id="rId162"/>
    <hyperlink ref="R226" r:id="rId163"/>
    <hyperlink ref="R227" r:id="rId164"/>
    <hyperlink ref="R228" r:id="rId165"/>
    <hyperlink ref="R229" r:id="rId166"/>
    <hyperlink ref="R230" r:id="rId167"/>
    <hyperlink ref="R231" r:id="rId168"/>
    <hyperlink ref="R232" r:id="rId169" location=".VkNqxyyRrGc.twitter"/>
    <hyperlink ref="R233" r:id="rId170"/>
    <hyperlink ref="R234" r:id="rId171" location=".VkNqxyyRrGc.twitter"/>
    <hyperlink ref="R235" r:id="rId172"/>
    <hyperlink ref="R236" r:id="rId173"/>
    <hyperlink ref="R239" r:id="rId174"/>
    <hyperlink ref="R240" r:id="rId175"/>
    <hyperlink ref="R241" r:id="rId176"/>
    <hyperlink ref="R242" r:id="rId177"/>
    <hyperlink ref="R243" r:id="rId178"/>
    <hyperlink ref="R244" r:id="rId179"/>
    <hyperlink ref="R245" r:id="rId180"/>
    <hyperlink ref="R247" r:id="rId181"/>
    <hyperlink ref="R248" r:id="rId182"/>
    <hyperlink ref="R249" r:id="rId183"/>
    <hyperlink ref="R250" r:id="rId184"/>
    <hyperlink ref="R251" r:id="rId185"/>
    <hyperlink ref="R252" r:id="rId186"/>
    <hyperlink ref="R253" r:id="rId187"/>
    <hyperlink ref="R254" r:id="rId188"/>
    <hyperlink ref="R256" r:id="rId189"/>
    <hyperlink ref="R258" r:id="rId190"/>
    <hyperlink ref="R259" r:id="rId191"/>
    <hyperlink ref="R260" r:id="rId192"/>
    <hyperlink ref="R266" r:id="rId193"/>
    <hyperlink ref="R267" r:id="rId194"/>
    <hyperlink ref="R268" r:id="rId195"/>
    <hyperlink ref="R273" r:id="rId196"/>
    <hyperlink ref="R274" r:id="rId197"/>
    <hyperlink ref="R280" r:id="rId198"/>
    <hyperlink ref="R281" r:id="rId199"/>
    <hyperlink ref="R282" r:id="rId200"/>
    <hyperlink ref="R283" r:id="rId201"/>
    <hyperlink ref="R286" r:id="rId202"/>
    <hyperlink ref="R290" r:id="rId203"/>
    <hyperlink ref="R291" r:id="rId204"/>
    <hyperlink ref="R292" r:id="rId205"/>
    <hyperlink ref="R293" r:id="rId206"/>
    <hyperlink ref="R294" r:id="rId207"/>
    <hyperlink ref="R295" r:id="rId208"/>
    <hyperlink ref="R296" r:id="rId209"/>
    <hyperlink ref="R297" r:id="rId210"/>
    <hyperlink ref="R298" r:id="rId211"/>
    <hyperlink ref="R300" r:id="rId212"/>
    <hyperlink ref="R301" r:id="rId213"/>
    <hyperlink ref="R302" r:id="rId214"/>
    <hyperlink ref="R303" r:id="rId215"/>
    <hyperlink ref="R304" r:id="rId216"/>
    <hyperlink ref="R305" r:id="rId217"/>
    <hyperlink ref="R306" r:id="rId218"/>
    <hyperlink ref="R307" r:id="rId219"/>
    <hyperlink ref="R309" r:id="rId220"/>
    <hyperlink ref="R310" r:id="rId221"/>
    <hyperlink ref="R311" r:id="rId222"/>
    <hyperlink ref="R313" r:id="rId223"/>
    <hyperlink ref="R314" r:id="rId224"/>
    <hyperlink ref="R315" r:id="rId225"/>
    <hyperlink ref="R316" r:id="rId226"/>
    <hyperlink ref="R317" r:id="rId227"/>
    <hyperlink ref="R318" r:id="rId228"/>
    <hyperlink ref="R319" r:id="rId229"/>
    <hyperlink ref="R320" r:id="rId230"/>
    <hyperlink ref="R322" r:id="rId231"/>
    <hyperlink ref="R324" r:id="rId232"/>
    <hyperlink ref="R326" r:id="rId233"/>
    <hyperlink ref="R327" r:id="rId234"/>
    <hyperlink ref="R328" r:id="rId235"/>
    <hyperlink ref="R329" r:id="rId236"/>
    <hyperlink ref="R330" r:id="rId237"/>
    <hyperlink ref="R331" r:id="rId238"/>
    <hyperlink ref="R332" r:id="rId239"/>
    <hyperlink ref="R336" r:id="rId240"/>
    <hyperlink ref="R337" r:id="rId241"/>
    <hyperlink ref="R338" r:id="rId242"/>
    <hyperlink ref="R339" r:id="rId243"/>
    <hyperlink ref="R340" r:id="rId244"/>
    <hyperlink ref="R341" r:id="rId245"/>
    <hyperlink ref="R343" r:id="rId246" location=".Wg2s9CW75eM.twitter"/>
    <hyperlink ref="R344" r:id="rId247"/>
    <hyperlink ref="R345" r:id="rId248"/>
    <hyperlink ref="R346" r:id="rId249"/>
    <hyperlink ref="R347" r:id="rId250"/>
    <hyperlink ref="R348" r:id="rId251"/>
    <hyperlink ref="R349" r:id="rId252"/>
    <hyperlink ref="R350" r:id="rId253"/>
    <hyperlink ref="R351" r:id="rId254"/>
    <hyperlink ref="R352" r:id="rId255"/>
    <hyperlink ref="R353" r:id="rId256"/>
    <hyperlink ref="R354" r:id="rId257"/>
    <hyperlink ref="R355" r:id="rId258"/>
    <hyperlink ref="R356" r:id="rId259"/>
    <hyperlink ref="R357" r:id="rId260"/>
    <hyperlink ref="R358" r:id="rId261"/>
    <hyperlink ref="R359" r:id="rId262"/>
    <hyperlink ref="R361" r:id="rId263"/>
    <hyperlink ref="R364" r:id="rId264"/>
    <hyperlink ref="R365" r:id="rId265"/>
    <hyperlink ref="R366" r:id="rId266"/>
    <hyperlink ref="R367" r:id="rId267"/>
    <hyperlink ref="R368" r:id="rId268"/>
    <hyperlink ref="R369" r:id="rId269"/>
    <hyperlink ref="R370" r:id="rId270"/>
    <hyperlink ref="R371" r:id="rId271"/>
    <hyperlink ref="R372" r:id="rId272"/>
    <hyperlink ref="R373" r:id="rId273"/>
    <hyperlink ref="R374" r:id="rId274"/>
    <hyperlink ref="R377" r:id="rId275"/>
    <hyperlink ref="R378" r:id="rId276"/>
    <hyperlink ref="R380" r:id="rId277"/>
    <hyperlink ref="R382" r:id="rId278"/>
    <hyperlink ref="R383" r:id="rId279"/>
    <hyperlink ref="R384" r:id="rId280"/>
    <hyperlink ref="R385" r:id="rId281"/>
    <hyperlink ref="R387" r:id="rId282"/>
    <hyperlink ref="R389" r:id="rId283"/>
    <hyperlink ref="R390" r:id="rId284"/>
    <hyperlink ref="R392" r:id="rId285"/>
    <hyperlink ref="R393" r:id="rId286"/>
    <hyperlink ref="R394" r:id="rId287"/>
    <hyperlink ref="R395" r:id="rId288"/>
    <hyperlink ref="R396" r:id="rId289"/>
    <hyperlink ref="R397" r:id="rId290"/>
    <hyperlink ref="R398" r:id="rId291"/>
    <hyperlink ref="R399" r:id="rId292"/>
    <hyperlink ref="R401" r:id="rId293"/>
    <hyperlink ref="R402" r:id="rId294"/>
    <hyperlink ref="R403" r:id="rId295" location=".f5t4zruyh"/>
    <hyperlink ref="R404" r:id="rId296"/>
    <hyperlink ref="R405" r:id="rId297"/>
    <hyperlink ref="R406" r:id="rId298" location=".f5t4zruyh"/>
    <hyperlink ref="R407" r:id="rId299"/>
    <hyperlink ref="R408" r:id="rId300"/>
    <hyperlink ref="R409" r:id="rId301"/>
    <hyperlink ref="R410" r:id="rId302" location=".f5t4zruyh"/>
    <hyperlink ref="R411" r:id="rId303"/>
    <hyperlink ref="R412" r:id="rId304" location=".f5t4zruyh"/>
    <hyperlink ref="R413" r:id="rId305"/>
    <hyperlink ref="R414" r:id="rId306"/>
    <hyperlink ref="R415" r:id="rId307" location=".f5t4zruyh"/>
    <hyperlink ref="R416" r:id="rId308"/>
    <hyperlink ref="R417" r:id="rId309" location=".f5t4zruyh"/>
    <hyperlink ref="R418" r:id="rId310"/>
    <hyperlink ref="R419" r:id="rId311" location=".f5t4zruyh"/>
    <hyperlink ref="R420" r:id="rId312"/>
    <hyperlink ref="R421" r:id="rId313" location=".f5t4zruyh"/>
    <hyperlink ref="R422" r:id="rId314"/>
    <hyperlink ref="R423" r:id="rId315"/>
    <hyperlink ref="R424" r:id="rId316" location=".f5t4zruyh"/>
    <hyperlink ref="R425" r:id="rId317"/>
    <hyperlink ref="R426" r:id="rId318"/>
    <hyperlink ref="R428" r:id="rId319"/>
    <hyperlink ref="R430" r:id="rId320"/>
    <hyperlink ref="R433" r:id="rId321"/>
    <hyperlink ref="R434" r:id="rId322"/>
    <hyperlink ref="R435" r:id="rId323"/>
    <hyperlink ref="R436" r:id="rId324"/>
    <hyperlink ref="R437" r:id="rId325"/>
    <hyperlink ref="R438" r:id="rId326"/>
    <hyperlink ref="R439" r:id="rId327"/>
    <hyperlink ref="R440" r:id="rId328"/>
    <hyperlink ref="R441" r:id="rId329"/>
    <hyperlink ref="R442" r:id="rId330"/>
    <hyperlink ref="R443" r:id="rId331"/>
    <hyperlink ref="R446" r:id="rId332"/>
    <hyperlink ref="R447" r:id="rId333"/>
    <hyperlink ref="R449" r:id="rId334"/>
    <hyperlink ref="R451" r:id="rId335"/>
    <hyperlink ref="R455" r:id="rId336"/>
    <hyperlink ref="R457" r:id="rId337"/>
    <hyperlink ref="R458" r:id="rId338"/>
    <hyperlink ref="R459" r:id="rId339"/>
    <hyperlink ref="R460" r:id="rId340"/>
    <hyperlink ref="R462" r:id="rId341"/>
    <hyperlink ref="R463" r:id="rId342"/>
    <hyperlink ref="R465" r:id="rId343"/>
    <hyperlink ref="R466" r:id="rId344"/>
    <hyperlink ref="R467" r:id="rId345"/>
    <hyperlink ref="R472" r:id="rId346"/>
    <hyperlink ref="R474" r:id="rId347"/>
    <hyperlink ref="R475" r:id="rId348"/>
    <hyperlink ref="R476" r:id="rId349"/>
    <hyperlink ref="R477" r:id="rId350"/>
    <hyperlink ref="R478" r:id="rId351"/>
    <hyperlink ref="R480" r:id="rId352"/>
    <hyperlink ref="R481" r:id="rId353"/>
    <hyperlink ref="R482" r:id="rId354"/>
    <hyperlink ref="R483" r:id="rId355"/>
    <hyperlink ref="R484" r:id="rId356"/>
    <hyperlink ref="R485" r:id="rId357"/>
    <hyperlink ref="R487" r:id="rId358"/>
    <hyperlink ref="R488" r:id="rId359"/>
    <hyperlink ref="R489" r:id="rId360"/>
    <hyperlink ref="R490" r:id="rId361"/>
    <hyperlink ref="R491" r:id="rId362"/>
    <hyperlink ref="R493" r:id="rId363"/>
    <hyperlink ref="R494" r:id="rId364"/>
    <hyperlink ref="R495" r:id="rId365"/>
    <hyperlink ref="R496" r:id="rId366"/>
    <hyperlink ref="R499" r:id="rId367"/>
    <hyperlink ref="R500" r:id="rId368"/>
    <hyperlink ref="R501" r:id="rId369"/>
    <hyperlink ref="R502" r:id="rId370"/>
    <hyperlink ref="R503" r:id="rId371"/>
    <hyperlink ref="R504" r:id="rId372"/>
    <hyperlink ref="R505" r:id="rId373"/>
    <hyperlink ref="R506" r:id="rId374"/>
    <hyperlink ref="R507" r:id="rId375"/>
    <hyperlink ref="R508" r:id="rId376"/>
    <hyperlink ref="R509" r:id="rId377"/>
    <hyperlink ref="R510" r:id="rId378"/>
    <hyperlink ref="R511" r:id="rId379"/>
    <hyperlink ref="R512" r:id="rId380"/>
    <hyperlink ref="R513" r:id="rId381"/>
    <hyperlink ref="R514" r:id="rId382"/>
    <hyperlink ref="R515" r:id="rId383"/>
    <hyperlink ref="R516" r:id="rId384"/>
    <hyperlink ref="R517" r:id="rId385"/>
    <hyperlink ref="R518" r:id="rId386"/>
    <hyperlink ref="R519" r:id="rId387"/>
    <hyperlink ref="R520" r:id="rId388"/>
    <hyperlink ref="R523" r:id="rId389"/>
    <hyperlink ref="R524" r:id="rId390"/>
    <hyperlink ref="R525" r:id="rId391"/>
    <hyperlink ref="R526" r:id="rId392"/>
    <hyperlink ref="R527" r:id="rId393"/>
    <hyperlink ref="R528" r:id="rId394"/>
    <hyperlink ref="R529" r:id="rId395"/>
    <hyperlink ref="R530" r:id="rId396"/>
    <hyperlink ref="R531" r:id="rId397"/>
    <hyperlink ref="R532" r:id="rId398"/>
    <hyperlink ref="R535" r:id="rId399"/>
    <hyperlink ref="R536" r:id="rId400"/>
    <hyperlink ref="R537" r:id="rId401"/>
    <hyperlink ref="R538" r:id="rId402"/>
    <hyperlink ref="R541" r:id="rId403"/>
    <hyperlink ref="R542" r:id="rId404"/>
    <hyperlink ref="R543" r:id="rId405"/>
    <hyperlink ref="R544" r:id="rId406"/>
    <hyperlink ref="R545" r:id="rId407"/>
    <hyperlink ref="R547" r:id="rId408"/>
    <hyperlink ref="R549" r:id="rId409"/>
    <hyperlink ref="R550" r:id="rId410"/>
    <hyperlink ref="R551" r:id="rId411"/>
    <hyperlink ref="R552" r:id="rId412"/>
    <hyperlink ref="R554" r:id="rId413"/>
    <hyperlink ref="R555" r:id="rId414"/>
    <hyperlink ref="R556" r:id="rId415"/>
    <hyperlink ref="R557" r:id="rId416"/>
    <hyperlink ref="R559" r:id="rId417"/>
    <hyperlink ref="R560" r:id="rId418"/>
    <hyperlink ref="R561" r:id="rId419"/>
    <hyperlink ref="R562" r:id="rId420"/>
    <hyperlink ref="R563" r:id="rId421"/>
    <hyperlink ref="R565" r:id="rId422"/>
    <hyperlink ref="R566" r:id="rId423"/>
    <hyperlink ref="R568" r:id="rId424"/>
    <hyperlink ref="R569" r:id="rId425"/>
    <hyperlink ref="R570" r:id="rId426"/>
    <hyperlink ref="R572" r:id="rId427"/>
    <hyperlink ref="R574" r:id="rId428"/>
    <hyperlink ref="R576" r:id="rId429"/>
    <hyperlink ref="R577" r:id="rId430"/>
    <hyperlink ref="R578" r:id="rId431"/>
    <hyperlink ref="R579" r:id="rId432"/>
    <hyperlink ref="R580" r:id="rId433"/>
    <hyperlink ref="R581" r:id="rId434"/>
    <hyperlink ref="R582" r:id="rId435"/>
    <hyperlink ref="R584" r:id="rId436"/>
    <hyperlink ref="R585" r:id="rId437"/>
    <hyperlink ref="R586" r:id="rId438"/>
    <hyperlink ref="R587" r:id="rId439"/>
    <hyperlink ref="R588" r:id="rId440"/>
    <hyperlink ref="R591" r:id="rId441"/>
    <hyperlink ref="R592" r:id="rId442"/>
    <hyperlink ref="R594" r:id="rId443"/>
    <hyperlink ref="R595" r:id="rId444"/>
    <hyperlink ref="R600" r:id="rId445"/>
    <hyperlink ref="R601" r:id="rId446"/>
    <hyperlink ref="R602" r:id="rId447"/>
    <hyperlink ref="R603" r:id="rId448"/>
    <hyperlink ref="R604" r:id="rId449"/>
    <hyperlink ref="R605" r:id="rId450"/>
    <hyperlink ref="R606" r:id="rId451"/>
    <hyperlink ref="R607" r:id="rId452"/>
    <hyperlink ref="R608" r:id="rId453"/>
    <hyperlink ref="R609" r:id="rId454"/>
    <hyperlink ref="R610" r:id="rId455"/>
    <hyperlink ref="R611" r:id="rId456"/>
    <hyperlink ref="R612" r:id="rId457" location="sthash.Eqwy83zO.uxfs"/>
    <hyperlink ref="R613" r:id="rId458"/>
    <hyperlink ref="R614" r:id="rId459"/>
    <hyperlink ref="R616" r:id="rId460"/>
    <hyperlink ref="R617" r:id="rId461"/>
    <hyperlink ref="R618" r:id="rId462"/>
    <hyperlink ref="R619" r:id="rId463"/>
    <hyperlink ref="R620" r:id="rId464"/>
    <hyperlink ref="R621" r:id="rId465"/>
    <hyperlink ref="R622" r:id="rId466"/>
    <hyperlink ref="R623" r:id="rId467"/>
    <hyperlink ref="R624" r:id="rId468"/>
    <hyperlink ref="R625" r:id="rId469"/>
    <hyperlink ref="R627" r:id="rId470"/>
    <hyperlink ref="R628" r:id="rId471"/>
    <hyperlink ref="R629" r:id="rId472"/>
    <hyperlink ref="R634" r:id="rId473"/>
    <hyperlink ref="R635" r:id="rId474"/>
    <hyperlink ref="R636" r:id="rId475"/>
    <hyperlink ref="R637" r:id="rId476"/>
    <hyperlink ref="R639" r:id="rId477"/>
    <hyperlink ref="R640" r:id="rId478"/>
    <hyperlink ref="R641" r:id="rId479"/>
    <hyperlink ref="R642" r:id="rId480"/>
    <hyperlink ref="R643" r:id="rId481"/>
    <hyperlink ref="R648" r:id="rId482"/>
    <hyperlink ref="R649" r:id="rId483"/>
    <hyperlink ref="R651" r:id="rId484"/>
    <hyperlink ref="R652" r:id="rId485"/>
    <hyperlink ref="R655" r:id="rId486"/>
    <hyperlink ref="R656" r:id="rId487"/>
    <hyperlink ref="R660" r:id="rId488"/>
    <hyperlink ref="R662" r:id="rId489"/>
    <hyperlink ref="R665" r:id="rId490"/>
    <hyperlink ref="R667" r:id="rId491"/>
    <hyperlink ref="R669" r:id="rId492"/>
    <hyperlink ref="R674" r:id="rId493"/>
    <hyperlink ref="R676" r:id="rId494"/>
    <hyperlink ref="R683" r:id="rId495"/>
    <hyperlink ref="R684" r:id="rId496"/>
    <hyperlink ref="R685" r:id="rId497"/>
    <hyperlink ref="R686" r:id="rId498"/>
    <hyperlink ref="R689" r:id="rId499"/>
    <hyperlink ref="R690" r:id="rId500"/>
    <hyperlink ref="R691" r:id="rId501"/>
    <hyperlink ref="R692" r:id="rId502"/>
    <hyperlink ref="R693" r:id="rId503"/>
    <hyperlink ref="R694" r:id="rId504"/>
    <hyperlink ref="R695" r:id="rId505"/>
    <hyperlink ref="R697" r:id="rId506"/>
    <hyperlink ref="R698" r:id="rId507"/>
    <hyperlink ref="R699" r:id="rId508"/>
    <hyperlink ref="R700" r:id="rId509"/>
    <hyperlink ref="R701" r:id="rId510"/>
    <hyperlink ref="R702" r:id="rId511"/>
    <hyperlink ref="R703" r:id="rId512"/>
    <hyperlink ref="R704" r:id="rId513"/>
    <hyperlink ref="R705" r:id="rId514"/>
    <hyperlink ref="R706" r:id="rId515"/>
    <hyperlink ref="R707" r:id="rId516"/>
    <hyperlink ref="R708" r:id="rId517"/>
    <hyperlink ref="R709" r:id="rId518"/>
    <hyperlink ref="R710" r:id="rId519"/>
    <hyperlink ref="R711" r:id="rId520"/>
    <hyperlink ref="R712" r:id="rId521"/>
    <hyperlink ref="R713" r:id="rId522"/>
    <hyperlink ref="R714" r:id="rId523"/>
    <hyperlink ref="R715" r:id="rId524"/>
    <hyperlink ref="R717" r:id="rId525"/>
    <hyperlink ref="R718" r:id="rId526"/>
    <hyperlink ref="R719" r:id="rId527"/>
    <hyperlink ref="R720" r:id="rId528"/>
    <hyperlink ref="R721" r:id="rId529"/>
    <hyperlink ref="R722" r:id="rId530"/>
    <hyperlink ref="R723" r:id="rId531"/>
    <hyperlink ref="R724" r:id="rId532"/>
    <hyperlink ref="R725" r:id="rId533"/>
    <hyperlink ref="R726" r:id="rId534"/>
    <hyperlink ref="R727" r:id="rId535"/>
    <hyperlink ref="R728" r:id="rId536"/>
    <hyperlink ref="R729" r:id="rId537"/>
    <hyperlink ref="R730" r:id="rId538"/>
    <hyperlink ref="R731" r:id="rId539"/>
    <hyperlink ref="R732" r:id="rId540"/>
    <hyperlink ref="R733" r:id="rId541"/>
    <hyperlink ref="R734" r:id="rId542"/>
    <hyperlink ref="R735" r:id="rId543"/>
    <hyperlink ref="R736" r:id="rId544"/>
    <hyperlink ref="R737" r:id="rId545"/>
    <hyperlink ref="R738" r:id="rId546"/>
    <hyperlink ref="R739" r:id="rId547"/>
    <hyperlink ref="R740" r:id="rId548"/>
    <hyperlink ref="R743" r:id="rId549"/>
    <hyperlink ref="R744" r:id="rId550"/>
    <hyperlink ref="R745" r:id="rId551"/>
    <hyperlink ref="R747" r:id="rId552"/>
    <hyperlink ref="R748" r:id="rId553"/>
    <hyperlink ref="R751" r:id="rId554"/>
    <hyperlink ref="R752" r:id="rId555"/>
    <hyperlink ref="R753" r:id="rId556"/>
    <hyperlink ref="R754" r:id="rId557"/>
    <hyperlink ref="R755" r:id="rId558"/>
    <hyperlink ref="R756" r:id="rId559"/>
    <hyperlink ref="R758" r:id="rId560"/>
    <hyperlink ref="R759" r:id="rId561"/>
    <hyperlink ref="R760" r:id="rId562"/>
    <hyperlink ref="R761" r:id="rId563"/>
    <hyperlink ref="R762" r:id="rId564"/>
    <hyperlink ref="R763" r:id="rId565"/>
    <hyperlink ref="R764" r:id="rId566"/>
    <hyperlink ref="R765" r:id="rId567"/>
    <hyperlink ref="R766" r:id="rId568"/>
    <hyperlink ref="R767" r:id="rId569"/>
    <hyperlink ref="R768" r:id="rId570"/>
    <hyperlink ref="R769" r:id="rId571"/>
    <hyperlink ref="R770" r:id="rId572"/>
    <hyperlink ref="R771" r:id="rId573"/>
    <hyperlink ref="R772" r:id="rId574"/>
    <hyperlink ref="R773" r:id="rId575"/>
    <hyperlink ref="R774" r:id="rId576"/>
    <hyperlink ref="R775" r:id="rId577"/>
    <hyperlink ref="R778" r:id="rId578"/>
    <hyperlink ref="R779" r:id="rId579"/>
    <hyperlink ref="R784" r:id="rId580"/>
    <hyperlink ref="R785" r:id="rId581"/>
    <hyperlink ref="R786" r:id="rId582"/>
    <hyperlink ref="R788" r:id="rId583"/>
    <hyperlink ref="R789" r:id="rId584"/>
    <hyperlink ref="R790" r:id="rId585"/>
    <hyperlink ref="R791" r:id="rId586"/>
    <hyperlink ref="R792" r:id="rId587"/>
    <hyperlink ref="R793" r:id="rId588"/>
    <hyperlink ref="R796" r:id="rId589"/>
    <hyperlink ref="R797" r:id="rId590"/>
    <hyperlink ref="R798" r:id="rId591"/>
    <hyperlink ref="R799" r:id="rId592"/>
    <hyperlink ref="R800" r:id="rId593"/>
    <hyperlink ref="R801" r:id="rId594"/>
    <hyperlink ref="R802" r:id="rId595"/>
    <hyperlink ref="R803" r:id="rId596"/>
    <hyperlink ref="R804" r:id="rId597"/>
    <hyperlink ref="R805" r:id="rId598"/>
    <hyperlink ref="R808" r:id="rId599"/>
    <hyperlink ref="R809" r:id="rId600"/>
    <hyperlink ref="R810" r:id="rId601"/>
    <hyperlink ref="R811" r:id="rId602"/>
    <hyperlink ref="R812" r:id="rId603"/>
    <hyperlink ref="R815" r:id="rId604"/>
    <hyperlink ref="R816" r:id="rId605"/>
    <hyperlink ref="R817" r:id="rId606"/>
    <hyperlink ref="R818" r:id="rId607"/>
    <hyperlink ref="R819" r:id="rId608"/>
    <hyperlink ref="R820" r:id="rId609"/>
    <hyperlink ref="R821" r:id="rId610"/>
    <hyperlink ref="R822" r:id="rId611"/>
    <hyperlink ref="R823" r:id="rId612"/>
    <hyperlink ref="R825" r:id="rId613"/>
    <hyperlink ref="R826" r:id="rId614"/>
    <hyperlink ref="R827" r:id="rId615"/>
    <hyperlink ref="R828" r:id="rId616"/>
    <hyperlink ref="R829" r:id="rId617"/>
    <hyperlink ref="R831" r:id="rId618"/>
    <hyperlink ref="R832" r:id="rId619"/>
    <hyperlink ref="R833" r:id="rId620" location=".Wg2s9CW75eM.twitter"/>
    <hyperlink ref="R834" r:id="rId621" location=".Wg2s9CW75eM.twitter"/>
    <hyperlink ref="R835" r:id="rId622" location=".Wg2s9CW75eM.twitter"/>
    <hyperlink ref="R836" r:id="rId623" location=".Wg2s9CW75eM.twitter"/>
    <hyperlink ref="R837" r:id="rId624" location=".Wg2s9CW75eM.twitter"/>
    <hyperlink ref="R838" r:id="rId625" location=".Wg2s9CW75eM.twitter"/>
    <hyperlink ref="R839" r:id="rId626" location=".Wg2s9CW75eM.twitter"/>
    <hyperlink ref="R840" r:id="rId627"/>
    <hyperlink ref="R841" r:id="rId628"/>
    <hyperlink ref="R842" r:id="rId629"/>
    <hyperlink ref="R843" r:id="rId630"/>
    <hyperlink ref="R844" r:id="rId631"/>
    <hyperlink ref="R845" r:id="rId632"/>
    <hyperlink ref="R846" r:id="rId633"/>
    <hyperlink ref="R848" r:id="rId634"/>
    <hyperlink ref="R849" r:id="rId635"/>
    <hyperlink ref="R850" r:id="rId636"/>
    <hyperlink ref="R851" r:id="rId637"/>
    <hyperlink ref="R852" r:id="rId638"/>
    <hyperlink ref="R854" r:id="rId639"/>
    <hyperlink ref="R855" r:id="rId640"/>
    <hyperlink ref="R856" r:id="rId641"/>
    <hyperlink ref="R859" r:id="rId642"/>
    <hyperlink ref="R860" r:id="rId643"/>
    <hyperlink ref="R861" r:id="rId644"/>
    <hyperlink ref="R862" r:id="rId645"/>
    <hyperlink ref="R863" r:id="rId646"/>
    <hyperlink ref="R864" r:id="rId647"/>
    <hyperlink ref="R865" r:id="rId648"/>
    <hyperlink ref="R866" r:id="rId649"/>
    <hyperlink ref="R867" r:id="rId650"/>
    <hyperlink ref="R868" r:id="rId651"/>
    <hyperlink ref="R869" r:id="rId652"/>
    <hyperlink ref="R870" r:id="rId653"/>
    <hyperlink ref="R871" r:id="rId654"/>
    <hyperlink ref="R872" r:id="rId655"/>
    <hyperlink ref="R873" r:id="rId656"/>
    <hyperlink ref="R874" r:id="rId657"/>
    <hyperlink ref="R875" r:id="rId658"/>
    <hyperlink ref="R876" r:id="rId659"/>
    <hyperlink ref="R877" r:id="rId660"/>
    <hyperlink ref="R878" r:id="rId661"/>
    <hyperlink ref="R879" r:id="rId662"/>
    <hyperlink ref="R880" r:id="rId663"/>
    <hyperlink ref="R881" r:id="rId664"/>
    <hyperlink ref="R883" r:id="rId665"/>
    <hyperlink ref="R884" r:id="rId666"/>
    <hyperlink ref="R887" r:id="rId667"/>
    <hyperlink ref="R888" r:id="rId668"/>
    <hyperlink ref="R889" r:id="rId669"/>
    <hyperlink ref="R890" r:id="rId670"/>
    <hyperlink ref="R891" r:id="rId671"/>
    <hyperlink ref="R892" r:id="rId672"/>
    <hyperlink ref="R893" r:id="rId673"/>
    <hyperlink ref="R894" r:id="rId674"/>
    <hyperlink ref="R895" r:id="rId675"/>
    <hyperlink ref="R896" r:id="rId676"/>
    <hyperlink ref="R897" r:id="rId677"/>
    <hyperlink ref="R898" r:id="rId678"/>
    <hyperlink ref="R899" r:id="rId679"/>
    <hyperlink ref="R900" r:id="rId680"/>
    <hyperlink ref="R901" r:id="rId681"/>
    <hyperlink ref="R902" r:id="rId682"/>
    <hyperlink ref="R903" r:id="rId683"/>
    <hyperlink ref="R904" r:id="rId684"/>
    <hyperlink ref="R905" r:id="rId685"/>
    <hyperlink ref="R906" r:id="rId686"/>
    <hyperlink ref="R907" r:id="rId687"/>
    <hyperlink ref="R908" r:id="rId688"/>
    <hyperlink ref="R909" r:id="rId689"/>
    <hyperlink ref="R910" r:id="rId690"/>
    <hyperlink ref="R911" r:id="rId691"/>
    <hyperlink ref="R912" r:id="rId692"/>
    <hyperlink ref="R913" r:id="rId693"/>
    <hyperlink ref="R914" r:id="rId694"/>
    <hyperlink ref="R915" r:id="rId695"/>
    <hyperlink ref="R916" r:id="rId696"/>
    <hyperlink ref="R920" r:id="rId697"/>
    <hyperlink ref="R921" r:id="rId698"/>
    <hyperlink ref="R922" r:id="rId699"/>
    <hyperlink ref="R923" r:id="rId700"/>
    <hyperlink ref="R924" r:id="rId701"/>
    <hyperlink ref="R925" r:id="rId702"/>
    <hyperlink ref="R926" r:id="rId703"/>
    <hyperlink ref="R927" r:id="rId704"/>
    <hyperlink ref="R928" r:id="rId705"/>
    <hyperlink ref="R929" r:id="rId706"/>
    <hyperlink ref="R930" r:id="rId707"/>
    <hyperlink ref="R931" r:id="rId708"/>
    <hyperlink ref="R932" r:id="rId709"/>
    <hyperlink ref="R933" r:id="rId710"/>
    <hyperlink ref="R934" r:id="rId711"/>
    <hyperlink ref="R935" r:id="rId712"/>
    <hyperlink ref="R936" r:id="rId713"/>
    <hyperlink ref="R937" r:id="rId714"/>
    <hyperlink ref="R938" r:id="rId715"/>
    <hyperlink ref="R939" r:id="rId716"/>
    <hyperlink ref="R940" r:id="rId717"/>
    <hyperlink ref="R941" r:id="rId718"/>
    <hyperlink ref="R942" r:id="rId719"/>
    <hyperlink ref="R943" r:id="rId720"/>
    <hyperlink ref="R944" r:id="rId721"/>
    <hyperlink ref="R945" r:id="rId722"/>
    <hyperlink ref="R946" r:id="rId723"/>
    <hyperlink ref="R947" r:id="rId724"/>
    <hyperlink ref="R948" r:id="rId725"/>
    <hyperlink ref="R949" r:id="rId726"/>
    <hyperlink ref="R950" r:id="rId727"/>
    <hyperlink ref="R951" r:id="rId728"/>
    <hyperlink ref="R952" r:id="rId729"/>
    <hyperlink ref="R953" r:id="rId730"/>
    <hyperlink ref="R954" r:id="rId731"/>
    <hyperlink ref="R955" r:id="rId732"/>
    <hyperlink ref="R956" r:id="rId733"/>
    <hyperlink ref="R957" r:id="rId734"/>
    <hyperlink ref="R958" r:id="rId735"/>
    <hyperlink ref="R959" r:id="rId736"/>
    <hyperlink ref="R960" r:id="rId737"/>
    <hyperlink ref="R961" r:id="rId738"/>
    <hyperlink ref="R962" r:id="rId739"/>
    <hyperlink ref="R963" r:id="rId740"/>
    <hyperlink ref="R964" r:id="rId741"/>
    <hyperlink ref="R965" r:id="rId742"/>
    <hyperlink ref="R966" r:id="rId743"/>
    <hyperlink ref="R967" r:id="rId744"/>
    <hyperlink ref="R968" r:id="rId745"/>
    <hyperlink ref="R969" r:id="rId746"/>
    <hyperlink ref="R970" r:id="rId747"/>
    <hyperlink ref="R971" r:id="rId748"/>
    <hyperlink ref="R972" r:id="rId749"/>
    <hyperlink ref="R973" r:id="rId750"/>
    <hyperlink ref="R974" r:id="rId751"/>
    <hyperlink ref="R975" r:id="rId752"/>
    <hyperlink ref="R976" r:id="rId753"/>
    <hyperlink ref="R977" r:id="rId754"/>
    <hyperlink ref="R978" r:id="rId755"/>
    <hyperlink ref="R979" r:id="rId756"/>
    <hyperlink ref="R980" r:id="rId757"/>
    <hyperlink ref="R981" r:id="rId758"/>
    <hyperlink ref="R982" r:id="rId759"/>
    <hyperlink ref="R983" r:id="rId760"/>
    <hyperlink ref="R984" r:id="rId761"/>
    <hyperlink ref="R985" r:id="rId762"/>
    <hyperlink ref="R986" r:id="rId763"/>
    <hyperlink ref="R987" r:id="rId764"/>
    <hyperlink ref="R988" r:id="rId765"/>
    <hyperlink ref="R989" r:id="rId766"/>
    <hyperlink ref="R990" r:id="rId767"/>
    <hyperlink ref="R991" r:id="rId768"/>
    <hyperlink ref="R992" r:id="rId769"/>
    <hyperlink ref="R993" r:id="rId770"/>
    <hyperlink ref="R994" r:id="rId771"/>
    <hyperlink ref="R995" r:id="rId772"/>
    <hyperlink ref="R996" r:id="rId773"/>
    <hyperlink ref="R997" r:id="rId774"/>
    <hyperlink ref="R998" r:id="rId775"/>
    <hyperlink ref="R999" r:id="rId776"/>
    <hyperlink ref="R1000" r:id="rId777"/>
    <hyperlink ref="R1001" r:id="rId778"/>
    <hyperlink ref="R1002" r:id="rId779"/>
    <hyperlink ref="R1003" r:id="rId780"/>
    <hyperlink ref="R1004" r:id="rId781"/>
    <hyperlink ref="R1005" r:id="rId782"/>
    <hyperlink ref="R1006" r:id="rId783"/>
    <hyperlink ref="R1007" r:id="rId784"/>
    <hyperlink ref="R1008" r:id="rId785"/>
    <hyperlink ref="R1009" r:id="rId786"/>
    <hyperlink ref="R1010" r:id="rId787"/>
    <hyperlink ref="R1011" r:id="rId788"/>
    <hyperlink ref="R1012" r:id="rId789"/>
    <hyperlink ref="R1013" r:id="rId790"/>
    <hyperlink ref="R1014" r:id="rId791"/>
    <hyperlink ref="R1015" r:id="rId792"/>
    <hyperlink ref="R1016" r:id="rId793"/>
    <hyperlink ref="R1017" r:id="rId794"/>
    <hyperlink ref="R1018" r:id="rId795"/>
    <hyperlink ref="R1019" r:id="rId796"/>
    <hyperlink ref="R1020" r:id="rId797"/>
    <hyperlink ref="R1021" r:id="rId798"/>
    <hyperlink ref="R1022" r:id="rId799"/>
    <hyperlink ref="R1023" r:id="rId800"/>
    <hyperlink ref="R1024" r:id="rId801"/>
    <hyperlink ref="R1025" r:id="rId802"/>
    <hyperlink ref="R1026" r:id="rId803"/>
    <hyperlink ref="R1027" r:id="rId804"/>
    <hyperlink ref="R1028" r:id="rId805"/>
    <hyperlink ref="R1029" r:id="rId806"/>
    <hyperlink ref="R1030" r:id="rId807"/>
    <hyperlink ref="R1031" r:id="rId808"/>
    <hyperlink ref="R1033" r:id="rId809"/>
    <hyperlink ref="R1035" r:id="rId810"/>
    <hyperlink ref="R1036" r:id="rId811"/>
    <hyperlink ref="R1037" r:id="rId812"/>
    <hyperlink ref="R1038" r:id="rId813"/>
    <hyperlink ref="R1039" r:id="rId814"/>
    <hyperlink ref="R1043" r:id="rId815"/>
    <hyperlink ref="R1044" r:id="rId816"/>
    <hyperlink ref="R1045" r:id="rId817"/>
    <hyperlink ref="R1046" r:id="rId818"/>
    <hyperlink ref="R1047" r:id="rId819"/>
    <hyperlink ref="R1048" r:id="rId820"/>
    <hyperlink ref="R1049" r:id="rId821"/>
    <hyperlink ref="R1050" r:id="rId822"/>
    <hyperlink ref="R1051" r:id="rId823"/>
    <hyperlink ref="R1052" r:id="rId824"/>
    <hyperlink ref="R1053" r:id="rId825"/>
    <hyperlink ref="R1054" r:id="rId826"/>
    <hyperlink ref="R1055" r:id="rId827"/>
    <hyperlink ref="R1057" r:id="rId828"/>
    <hyperlink ref="R1059" r:id="rId829"/>
    <hyperlink ref="R1060" r:id="rId830"/>
    <hyperlink ref="R1061" r:id="rId831"/>
    <hyperlink ref="R1062" r:id="rId832"/>
    <hyperlink ref="R1063" r:id="rId833"/>
    <hyperlink ref="R1064" r:id="rId834"/>
    <hyperlink ref="R1065" r:id="rId835"/>
    <hyperlink ref="R1066" r:id="rId836"/>
    <hyperlink ref="R1067" r:id="rId837"/>
    <hyperlink ref="R1068" r:id="rId838"/>
    <hyperlink ref="R1069" r:id="rId839"/>
    <hyperlink ref="R1070" r:id="rId840"/>
    <hyperlink ref="R1071" r:id="rId841"/>
    <hyperlink ref="R1072" r:id="rId842"/>
    <hyperlink ref="R1073" r:id="rId843"/>
    <hyperlink ref="R1074" r:id="rId844"/>
    <hyperlink ref="R1075" r:id="rId845"/>
    <hyperlink ref="R1076" r:id="rId846"/>
    <hyperlink ref="R1077" r:id="rId847"/>
    <hyperlink ref="R1078" r:id="rId848"/>
    <hyperlink ref="R1079" r:id="rId849"/>
    <hyperlink ref="R1080" r:id="rId850"/>
    <hyperlink ref="R1081" r:id="rId851"/>
    <hyperlink ref="R1082" r:id="rId852"/>
    <hyperlink ref="R1083" r:id="rId853"/>
    <hyperlink ref="R1084" r:id="rId854"/>
    <hyperlink ref="R1085" r:id="rId855"/>
    <hyperlink ref="R1086" r:id="rId856"/>
    <hyperlink ref="R1087" r:id="rId857"/>
    <hyperlink ref="R1088" r:id="rId858"/>
    <hyperlink ref="R1089" r:id="rId859"/>
    <hyperlink ref="R1090" r:id="rId860"/>
    <hyperlink ref="R1091" r:id="rId861"/>
    <hyperlink ref="R1092" r:id="rId862"/>
    <hyperlink ref="R1093" r:id="rId863"/>
    <hyperlink ref="R1094" r:id="rId864"/>
    <hyperlink ref="R1095" r:id="rId865"/>
    <hyperlink ref="R1096" r:id="rId866"/>
    <hyperlink ref="R1097" r:id="rId867"/>
    <hyperlink ref="R1098" r:id="rId868"/>
    <hyperlink ref="R1099" r:id="rId869"/>
    <hyperlink ref="R1100" r:id="rId870"/>
    <hyperlink ref="R1101" r:id="rId871"/>
    <hyperlink ref="R1102" r:id="rId872"/>
    <hyperlink ref="R1103" r:id="rId873"/>
    <hyperlink ref="R1104" r:id="rId874"/>
    <hyperlink ref="R1105" r:id="rId875"/>
    <hyperlink ref="R1106" r:id="rId876"/>
    <hyperlink ref="R1107" r:id="rId877"/>
    <hyperlink ref="R1108" r:id="rId878"/>
    <hyperlink ref="R1109" r:id="rId879"/>
    <hyperlink ref="R1110" r:id="rId880"/>
    <hyperlink ref="R1111" r:id="rId881"/>
    <hyperlink ref="R1112" r:id="rId882"/>
    <hyperlink ref="R1113" r:id="rId883"/>
    <hyperlink ref="R1114" r:id="rId884"/>
    <hyperlink ref="R1115" r:id="rId885"/>
    <hyperlink ref="R1116" r:id="rId886"/>
    <hyperlink ref="R1117" r:id="rId887"/>
    <hyperlink ref="R1118" r:id="rId888"/>
    <hyperlink ref="R1119" r:id="rId889"/>
    <hyperlink ref="R1120" r:id="rId890"/>
    <hyperlink ref="R1121" r:id="rId891"/>
    <hyperlink ref="R1122" r:id="rId892"/>
    <hyperlink ref="R1123" r:id="rId893"/>
    <hyperlink ref="R1124" r:id="rId894"/>
    <hyperlink ref="R1125" r:id="rId895"/>
    <hyperlink ref="R1126" r:id="rId896"/>
    <hyperlink ref="R1127" r:id="rId897"/>
    <hyperlink ref="R1128" r:id="rId898"/>
    <hyperlink ref="R1129" r:id="rId899"/>
    <hyperlink ref="R1130" r:id="rId900"/>
    <hyperlink ref="R1131" r:id="rId901"/>
    <hyperlink ref="R1132" r:id="rId902"/>
    <hyperlink ref="R1133" r:id="rId903"/>
    <hyperlink ref="R1134" r:id="rId904"/>
    <hyperlink ref="R1135" r:id="rId905"/>
    <hyperlink ref="R1136" r:id="rId906"/>
    <hyperlink ref="R1137" r:id="rId907"/>
    <hyperlink ref="R1138" r:id="rId908"/>
    <hyperlink ref="R1139" r:id="rId909"/>
    <hyperlink ref="R1140" r:id="rId910"/>
    <hyperlink ref="R1141" r:id="rId911"/>
    <hyperlink ref="R1142" r:id="rId912"/>
    <hyperlink ref="R1143" r:id="rId913"/>
    <hyperlink ref="R1144" r:id="rId914"/>
    <hyperlink ref="R1145" r:id="rId915"/>
    <hyperlink ref="R1146" r:id="rId916"/>
    <hyperlink ref="R1147" r:id="rId917"/>
    <hyperlink ref="R1148" r:id="rId918"/>
    <hyperlink ref="R1149" r:id="rId919"/>
    <hyperlink ref="R1150" r:id="rId920"/>
    <hyperlink ref="R1152" r:id="rId921"/>
    <hyperlink ref="R1153" r:id="rId922"/>
    <hyperlink ref="R1154" r:id="rId923"/>
    <hyperlink ref="R1155" r:id="rId924"/>
    <hyperlink ref="R1156" r:id="rId925" display="https://hootsuite.com/it/webinars/enterprise/social-selling-perche-e-fondamentale-per-la-tua-azienda?utm_campaign=ent-selling_social_with_hootsuite_target-emea-it-ser-it-owned_media-social_selling-q2_2017&amp;utm_source=twitter&amp;utm_medium=owned_social&amp;utm_content=blog_&amp;utm_source=twitter&amp;utm_medium=owned_social&amp;utm_campaign=social_community_italy&amp;Last_Associated_Campaign__c=701a0000002JPuE&amp;hootPostID=f6d8e3bc9c7a86ec7b94c2baa62dd14e"/>
    <hyperlink ref="R1157" r:id="rId926"/>
    <hyperlink ref="R1159" r:id="rId927"/>
    <hyperlink ref="R1160" r:id="rId928"/>
    <hyperlink ref="R1161" r:id="rId929"/>
    <hyperlink ref="R1162" r:id="rId930"/>
    <hyperlink ref="R1166" r:id="rId931"/>
    <hyperlink ref="R1167" r:id="rId932"/>
    <hyperlink ref="R1168" r:id="rId933"/>
    <hyperlink ref="R1169" r:id="rId934"/>
    <hyperlink ref="R1170" r:id="rId935"/>
    <hyperlink ref="R1171" r:id="rId936"/>
    <hyperlink ref="R1172" r:id="rId937"/>
    <hyperlink ref="R1173" r:id="rId938"/>
    <hyperlink ref="R1174" r:id="rId939"/>
    <hyperlink ref="R1177" r:id="rId940"/>
    <hyperlink ref="R1178" r:id="rId941"/>
    <hyperlink ref="R1179" r:id="rId942"/>
    <hyperlink ref="R1180" r:id="rId943"/>
    <hyperlink ref="R1181" r:id="rId944"/>
    <hyperlink ref="R1182" r:id="rId945"/>
    <hyperlink ref="R1183" r:id="rId946"/>
    <hyperlink ref="R1184" r:id="rId947"/>
    <hyperlink ref="R1185" r:id="rId948"/>
    <hyperlink ref="R1186" r:id="rId949"/>
    <hyperlink ref="R1187" r:id="rId950"/>
    <hyperlink ref="R1188" r:id="rId951"/>
    <hyperlink ref="R1189" r:id="rId952"/>
    <hyperlink ref="R1190" r:id="rId953"/>
    <hyperlink ref="R1191" r:id="rId954"/>
    <hyperlink ref="R1192" r:id="rId955"/>
    <hyperlink ref="R1193" r:id="rId956"/>
    <hyperlink ref="R1194" r:id="rId957"/>
    <hyperlink ref="R1195" r:id="rId958"/>
    <hyperlink ref="R1196" r:id="rId959"/>
    <hyperlink ref="R1197" r:id="rId960"/>
    <hyperlink ref="R1198" r:id="rId961"/>
    <hyperlink ref="R1199" r:id="rId962"/>
    <hyperlink ref="R1200" r:id="rId963"/>
    <hyperlink ref="R1201" r:id="rId964"/>
    <hyperlink ref="R1202" r:id="rId965"/>
    <hyperlink ref="R1203" r:id="rId966"/>
    <hyperlink ref="R1204" r:id="rId967"/>
    <hyperlink ref="R1205" r:id="rId968"/>
    <hyperlink ref="R1206" r:id="rId969"/>
    <hyperlink ref="R1207" r:id="rId970"/>
    <hyperlink ref="R1208" r:id="rId971"/>
    <hyperlink ref="R1209" r:id="rId972"/>
    <hyperlink ref="R1210" r:id="rId973"/>
    <hyperlink ref="U3" r:id="rId974"/>
    <hyperlink ref="U4" r:id="rId975"/>
    <hyperlink ref="U5" r:id="rId976"/>
    <hyperlink ref="U6" r:id="rId977"/>
    <hyperlink ref="U7" r:id="rId978"/>
    <hyperlink ref="U8" r:id="rId979"/>
    <hyperlink ref="U10" r:id="rId980"/>
    <hyperlink ref="U11" r:id="rId981"/>
    <hyperlink ref="U12" r:id="rId982"/>
    <hyperlink ref="U16" r:id="rId983"/>
    <hyperlink ref="U20" r:id="rId984"/>
    <hyperlink ref="U21" r:id="rId985"/>
    <hyperlink ref="U22" r:id="rId986"/>
    <hyperlink ref="U23" r:id="rId987"/>
    <hyperlink ref="U25" r:id="rId988"/>
    <hyperlink ref="U29" r:id="rId989"/>
    <hyperlink ref="U30" r:id="rId990"/>
    <hyperlink ref="U31" r:id="rId991"/>
    <hyperlink ref="U37" r:id="rId992"/>
    <hyperlink ref="U39" r:id="rId993"/>
    <hyperlink ref="U42" r:id="rId994"/>
    <hyperlink ref="U44" r:id="rId995"/>
    <hyperlink ref="U55" r:id="rId996"/>
    <hyperlink ref="U57" r:id="rId997"/>
    <hyperlink ref="U63" r:id="rId998"/>
    <hyperlink ref="U65" r:id="rId999"/>
    <hyperlink ref="U66" r:id="rId1000"/>
    <hyperlink ref="U73" r:id="rId1001"/>
    <hyperlink ref="U75" r:id="rId1002"/>
    <hyperlink ref="U82" r:id="rId1003"/>
    <hyperlink ref="U89" r:id="rId1004"/>
    <hyperlink ref="U94" r:id="rId1005"/>
    <hyperlink ref="U96" r:id="rId1006"/>
    <hyperlink ref="U97" r:id="rId1007"/>
    <hyperlink ref="U98" r:id="rId1008"/>
    <hyperlink ref="U99" r:id="rId1009"/>
    <hyperlink ref="U102" r:id="rId1010"/>
    <hyperlink ref="U109" r:id="rId1011"/>
    <hyperlink ref="U113" r:id="rId1012"/>
    <hyperlink ref="U114" r:id="rId1013"/>
    <hyperlink ref="U116" r:id="rId1014"/>
    <hyperlink ref="U118" r:id="rId1015"/>
    <hyperlink ref="U120" r:id="rId1016"/>
    <hyperlink ref="U123" r:id="rId1017"/>
    <hyperlink ref="U124" r:id="rId1018"/>
    <hyperlink ref="U139" r:id="rId1019"/>
    <hyperlink ref="U144" r:id="rId1020"/>
    <hyperlink ref="U147" r:id="rId1021"/>
    <hyperlink ref="U150" r:id="rId1022"/>
    <hyperlink ref="U151" r:id="rId1023"/>
    <hyperlink ref="U154" r:id="rId1024"/>
    <hyperlink ref="U156" r:id="rId1025"/>
    <hyperlink ref="U167" r:id="rId1026"/>
    <hyperlink ref="U169" r:id="rId1027"/>
    <hyperlink ref="U172" r:id="rId1028"/>
    <hyperlink ref="U173" r:id="rId1029"/>
    <hyperlink ref="U174" r:id="rId1030"/>
    <hyperlink ref="U176" r:id="rId1031"/>
    <hyperlink ref="U185" r:id="rId1032"/>
    <hyperlink ref="U192" r:id="rId1033"/>
    <hyperlink ref="U205" r:id="rId1034"/>
    <hyperlink ref="U207" r:id="rId1035"/>
    <hyperlink ref="U208" r:id="rId1036"/>
    <hyperlink ref="U214" r:id="rId1037"/>
    <hyperlink ref="U216" r:id="rId1038"/>
    <hyperlink ref="U217" r:id="rId1039"/>
    <hyperlink ref="U218" r:id="rId1040"/>
    <hyperlink ref="U220" r:id="rId1041"/>
    <hyperlink ref="U222" r:id="rId1042"/>
    <hyperlink ref="U223" r:id="rId1043"/>
    <hyperlink ref="U232" r:id="rId1044"/>
    <hyperlink ref="U233" r:id="rId1045"/>
    <hyperlink ref="U235" r:id="rId1046"/>
    <hyperlink ref="U236" r:id="rId1047"/>
    <hyperlink ref="U241" r:id="rId1048"/>
    <hyperlink ref="U242" r:id="rId1049"/>
    <hyperlink ref="U244" r:id="rId1050"/>
    <hyperlink ref="U249" r:id="rId1051"/>
    <hyperlink ref="U250" r:id="rId1052"/>
    <hyperlink ref="U260" r:id="rId1053"/>
    <hyperlink ref="U262" r:id="rId1054"/>
    <hyperlink ref="U263" r:id="rId1055"/>
    <hyperlink ref="U264" r:id="rId1056"/>
    <hyperlink ref="U265" r:id="rId1057"/>
    <hyperlink ref="U267" r:id="rId1058"/>
    <hyperlink ref="U275" r:id="rId1059"/>
    <hyperlink ref="U287" r:id="rId1060"/>
    <hyperlink ref="U293" r:id="rId1061"/>
    <hyperlink ref="U302" r:id="rId1062"/>
    <hyperlink ref="U315" r:id="rId1063"/>
    <hyperlink ref="U316" r:id="rId1064"/>
    <hyperlink ref="U317" r:id="rId1065"/>
    <hyperlink ref="U318" r:id="rId1066"/>
    <hyperlink ref="U319" r:id="rId1067"/>
    <hyperlink ref="U323" r:id="rId1068"/>
    <hyperlink ref="U334" r:id="rId1069"/>
    <hyperlink ref="U349" r:id="rId1070"/>
    <hyperlink ref="U354" r:id="rId1071"/>
    <hyperlink ref="U355" r:id="rId1072"/>
    <hyperlink ref="U356" r:id="rId1073"/>
    <hyperlink ref="U367" r:id="rId1074"/>
    <hyperlink ref="U370" r:id="rId1075"/>
    <hyperlink ref="U371" r:id="rId1076"/>
    <hyperlink ref="U372" r:id="rId1077"/>
    <hyperlink ref="U374" r:id="rId1078"/>
    <hyperlink ref="U375" r:id="rId1079"/>
    <hyperlink ref="U376" r:id="rId1080"/>
    <hyperlink ref="U377" r:id="rId1081"/>
    <hyperlink ref="U378" r:id="rId1082"/>
    <hyperlink ref="U382" r:id="rId1083"/>
    <hyperlink ref="U385" r:id="rId1084"/>
    <hyperlink ref="U387" r:id="rId1085"/>
    <hyperlink ref="U392" r:id="rId1086"/>
    <hyperlink ref="U396" r:id="rId1087"/>
    <hyperlink ref="U400" r:id="rId1088"/>
    <hyperlink ref="U401" r:id="rId1089"/>
    <hyperlink ref="U402" r:id="rId1090"/>
    <hyperlink ref="U404" r:id="rId1091"/>
    <hyperlink ref="U405" r:id="rId1092"/>
    <hyperlink ref="U407" r:id="rId1093"/>
    <hyperlink ref="U408" r:id="rId1094"/>
    <hyperlink ref="U409" r:id="rId1095"/>
    <hyperlink ref="U411" r:id="rId1096"/>
    <hyperlink ref="U413" r:id="rId1097"/>
    <hyperlink ref="U414" r:id="rId1098"/>
    <hyperlink ref="U416" r:id="rId1099"/>
    <hyperlink ref="U418" r:id="rId1100"/>
    <hyperlink ref="U420" r:id="rId1101"/>
    <hyperlink ref="U422" r:id="rId1102"/>
    <hyperlink ref="U423" r:id="rId1103"/>
    <hyperlink ref="U425" r:id="rId1104"/>
    <hyperlink ref="U428" r:id="rId1105"/>
    <hyperlink ref="U431" r:id="rId1106"/>
    <hyperlink ref="U439" r:id="rId1107"/>
    <hyperlink ref="U445" r:id="rId1108"/>
    <hyperlink ref="U446" r:id="rId1109"/>
    <hyperlink ref="U451" r:id="rId1110"/>
    <hyperlink ref="U455" r:id="rId1111"/>
    <hyperlink ref="U456" r:id="rId1112"/>
    <hyperlink ref="U457" r:id="rId1113"/>
    <hyperlink ref="U458" r:id="rId1114"/>
    <hyperlink ref="U459" r:id="rId1115"/>
    <hyperlink ref="U463" r:id="rId1116"/>
    <hyperlink ref="U469" r:id="rId1117"/>
    <hyperlink ref="U470" r:id="rId1118"/>
    <hyperlink ref="U475" r:id="rId1119"/>
    <hyperlink ref="U477" r:id="rId1120"/>
    <hyperlink ref="U481" r:id="rId1121"/>
    <hyperlink ref="U482" r:id="rId1122"/>
    <hyperlink ref="U483" r:id="rId1123"/>
    <hyperlink ref="U484" r:id="rId1124"/>
    <hyperlink ref="U485" r:id="rId1125"/>
    <hyperlink ref="U486" r:id="rId1126"/>
    <hyperlink ref="U492" r:id="rId1127"/>
    <hyperlink ref="U500" r:id="rId1128"/>
    <hyperlink ref="U502" r:id="rId1129"/>
    <hyperlink ref="U504" r:id="rId1130"/>
    <hyperlink ref="U509" r:id="rId1131"/>
    <hyperlink ref="U510" r:id="rId1132"/>
    <hyperlink ref="U513" r:id="rId1133"/>
    <hyperlink ref="U515" r:id="rId1134"/>
    <hyperlink ref="U520" r:id="rId1135"/>
    <hyperlink ref="U525" r:id="rId1136"/>
    <hyperlink ref="U526" r:id="rId1137"/>
    <hyperlink ref="U531" r:id="rId1138"/>
    <hyperlink ref="U532" r:id="rId1139"/>
    <hyperlink ref="U539" r:id="rId1140"/>
    <hyperlink ref="U540" r:id="rId1141"/>
    <hyperlink ref="U541" r:id="rId1142"/>
    <hyperlink ref="U542" r:id="rId1143"/>
    <hyperlink ref="U549" r:id="rId1144"/>
    <hyperlink ref="U550" r:id="rId1145"/>
    <hyperlink ref="U551" r:id="rId1146"/>
    <hyperlink ref="U561" r:id="rId1147"/>
    <hyperlink ref="U562" r:id="rId1148"/>
    <hyperlink ref="U563" r:id="rId1149"/>
    <hyperlink ref="U564" r:id="rId1150"/>
    <hyperlink ref="U565" r:id="rId1151"/>
    <hyperlink ref="U568" r:id="rId1152"/>
    <hyperlink ref="U569" r:id="rId1153"/>
    <hyperlink ref="U570" r:id="rId1154"/>
    <hyperlink ref="U589" r:id="rId1155"/>
    <hyperlink ref="U591" r:id="rId1156"/>
    <hyperlink ref="U592" r:id="rId1157"/>
    <hyperlink ref="U597" r:id="rId1158"/>
    <hyperlink ref="U602" r:id="rId1159"/>
    <hyperlink ref="U603" r:id="rId1160"/>
    <hyperlink ref="U612" r:id="rId1161"/>
    <hyperlink ref="U634" r:id="rId1162"/>
    <hyperlink ref="U635" r:id="rId1163"/>
    <hyperlink ref="U643" r:id="rId1164"/>
    <hyperlink ref="U652" r:id="rId1165"/>
    <hyperlink ref="U678" r:id="rId1166"/>
    <hyperlink ref="U682" r:id="rId1167"/>
    <hyperlink ref="U697" r:id="rId1168"/>
    <hyperlink ref="U708" r:id="rId1169"/>
    <hyperlink ref="U709" r:id="rId1170"/>
    <hyperlink ref="U712" r:id="rId1171"/>
    <hyperlink ref="U713" r:id="rId1172"/>
    <hyperlink ref="U717" r:id="rId1173"/>
    <hyperlink ref="U718" r:id="rId1174"/>
    <hyperlink ref="U720" r:id="rId1175"/>
    <hyperlink ref="U721" r:id="rId1176"/>
    <hyperlink ref="U724" r:id="rId1177"/>
    <hyperlink ref="U726" r:id="rId1178"/>
    <hyperlink ref="U727" r:id="rId1179"/>
    <hyperlink ref="U728" r:id="rId1180"/>
    <hyperlink ref="U729" r:id="rId1181"/>
    <hyperlink ref="U734" r:id="rId1182"/>
    <hyperlink ref="U737" r:id="rId1183"/>
    <hyperlink ref="U746" r:id="rId1184"/>
    <hyperlink ref="U747" r:id="rId1185"/>
    <hyperlink ref="U751" r:id="rId1186"/>
    <hyperlink ref="U752" r:id="rId1187"/>
    <hyperlink ref="U753" r:id="rId1188"/>
    <hyperlink ref="U754" r:id="rId1189"/>
    <hyperlink ref="U755" r:id="rId1190"/>
    <hyperlink ref="U757" r:id="rId1191"/>
    <hyperlink ref="U758" r:id="rId1192"/>
    <hyperlink ref="U761" r:id="rId1193"/>
    <hyperlink ref="U768" r:id="rId1194"/>
    <hyperlink ref="U769" r:id="rId1195"/>
    <hyperlink ref="U770" r:id="rId1196"/>
    <hyperlink ref="U771" r:id="rId1197"/>
    <hyperlink ref="U773" r:id="rId1198"/>
    <hyperlink ref="U774" r:id="rId1199"/>
    <hyperlink ref="U782" r:id="rId1200"/>
    <hyperlink ref="U788" r:id="rId1201"/>
    <hyperlink ref="U789" r:id="rId1202"/>
    <hyperlink ref="U790" r:id="rId1203"/>
    <hyperlink ref="U793" r:id="rId1204"/>
    <hyperlink ref="U796" r:id="rId1205"/>
    <hyperlink ref="U803" r:id="rId1206"/>
    <hyperlink ref="U804" r:id="rId1207"/>
    <hyperlink ref="U808" r:id="rId1208"/>
    <hyperlink ref="U812" r:id="rId1209"/>
    <hyperlink ref="U821" r:id="rId1210"/>
    <hyperlink ref="U826" r:id="rId1211"/>
    <hyperlink ref="U831" r:id="rId1212"/>
    <hyperlink ref="U846" r:id="rId1213"/>
    <hyperlink ref="U847" r:id="rId1214"/>
    <hyperlink ref="U861" r:id="rId1215"/>
    <hyperlink ref="U863" r:id="rId1216"/>
    <hyperlink ref="U864" r:id="rId1217"/>
    <hyperlink ref="U865" r:id="rId1218"/>
    <hyperlink ref="U866" r:id="rId1219"/>
    <hyperlink ref="U867" r:id="rId1220"/>
    <hyperlink ref="U868" r:id="rId1221"/>
    <hyperlink ref="U871" r:id="rId1222"/>
    <hyperlink ref="U872" r:id="rId1223"/>
    <hyperlink ref="U873" r:id="rId1224"/>
    <hyperlink ref="U890" r:id="rId1225"/>
    <hyperlink ref="U891" r:id="rId1226"/>
    <hyperlink ref="U894" r:id="rId1227"/>
    <hyperlink ref="U897" r:id="rId1228"/>
    <hyperlink ref="U900" r:id="rId1229"/>
    <hyperlink ref="U917" r:id="rId1230"/>
    <hyperlink ref="U918" r:id="rId1231"/>
    <hyperlink ref="U920" r:id="rId1232"/>
    <hyperlink ref="U921" r:id="rId1233"/>
    <hyperlink ref="U922" r:id="rId1234"/>
    <hyperlink ref="U923" r:id="rId1235"/>
    <hyperlink ref="U924" r:id="rId1236"/>
    <hyperlink ref="U925" r:id="rId1237"/>
    <hyperlink ref="U926" r:id="rId1238"/>
    <hyperlink ref="U927" r:id="rId1239"/>
    <hyperlink ref="U928" r:id="rId1240"/>
    <hyperlink ref="U1025" r:id="rId1241"/>
    <hyperlink ref="U1037" r:id="rId1242"/>
    <hyperlink ref="U1038" r:id="rId1243"/>
    <hyperlink ref="U1039" r:id="rId1244"/>
    <hyperlink ref="U1043" r:id="rId1245"/>
    <hyperlink ref="U1045" r:id="rId1246"/>
    <hyperlink ref="U1055" r:id="rId1247"/>
    <hyperlink ref="U1060" r:id="rId1248"/>
    <hyperlink ref="U1062" r:id="rId1249"/>
    <hyperlink ref="U1063" r:id="rId1250"/>
    <hyperlink ref="U1065" r:id="rId1251"/>
    <hyperlink ref="U1066" r:id="rId1252"/>
    <hyperlink ref="U1067" r:id="rId1253"/>
    <hyperlink ref="U1070" r:id="rId1254"/>
    <hyperlink ref="U1071" r:id="rId1255"/>
    <hyperlink ref="U1072" r:id="rId1256"/>
    <hyperlink ref="U1073" r:id="rId1257"/>
    <hyperlink ref="U1074" r:id="rId1258"/>
    <hyperlink ref="U1075" r:id="rId1259"/>
    <hyperlink ref="U1076" r:id="rId1260"/>
    <hyperlink ref="U1077" r:id="rId1261"/>
    <hyperlink ref="U1078" r:id="rId1262"/>
    <hyperlink ref="U1079" r:id="rId1263"/>
    <hyperlink ref="U1080" r:id="rId1264"/>
    <hyperlink ref="U1081" r:id="rId1265"/>
    <hyperlink ref="U1082" r:id="rId1266"/>
    <hyperlink ref="U1083" r:id="rId1267"/>
    <hyperlink ref="U1084" r:id="rId1268"/>
    <hyperlink ref="U1085" r:id="rId1269"/>
    <hyperlink ref="U1088" r:id="rId1270"/>
    <hyperlink ref="U1089" r:id="rId1271"/>
    <hyperlink ref="U1090" r:id="rId1272"/>
    <hyperlink ref="U1091" r:id="rId1273"/>
    <hyperlink ref="U1092" r:id="rId1274"/>
    <hyperlink ref="U1093" r:id="rId1275"/>
    <hyperlink ref="U1094" r:id="rId1276"/>
    <hyperlink ref="U1095" r:id="rId1277"/>
    <hyperlink ref="U1096" r:id="rId1278"/>
    <hyperlink ref="U1097" r:id="rId1279"/>
    <hyperlink ref="U1099" r:id="rId1280"/>
    <hyperlink ref="U1100" r:id="rId1281"/>
    <hyperlink ref="U1101" r:id="rId1282"/>
    <hyperlink ref="U1102" r:id="rId1283"/>
    <hyperlink ref="U1103" r:id="rId1284"/>
    <hyperlink ref="U1104" r:id="rId1285"/>
    <hyperlink ref="U1105" r:id="rId1286"/>
    <hyperlink ref="U1107" r:id="rId1287"/>
    <hyperlink ref="U1108" r:id="rId1288"/>
    <hyperlink ref="U1109" r:id="rId1289"/>
    <hyperlink ref="U1110" r:id="rId1290"/>
    <hyperlink ref="U1111" r:id="rId1291"/>
    <hyperlink ref="U1112" r:id="rId1292"/>
    <hyperlink ref="U1113" r:id="rId1293"/>
    <hyperlink ref="U1114" r:id="rId1294"/>
    <hyperlink ref="U1115" r:id="rId1295"/>
    <hyperlink ref="U1116" r:id="rId1296"/>
    <hyperlink ref="U1117" r:id="rId1297"/>
    <hyperlink ref="U1118" r:id="rId1298"/>
    <hyperlink ref="U1119" r:id="rId1299"/>
    <hyperlink ref="U1121" r:id="rId1300"/>
    <hyperlink ref="U1122" r:id="rId1301"/>
    <hyperlink ref="U1123" r:id="rId1302"/>
    <hyperlink ref="U1124" r:id="rId1303"/>
    <hyperlink ref="U1125" r:id="rId1304"/>
    <hyperlink ref="U1126" r:id="rId1305"/>
    <hyperlink ref="U1127" r:id="rId1306"/>
    <hyperlink ref="U1128" r:id="rId1307"/>
    <hyperlink ref="U1129" r:id="rId1308"/>
    <hyperlink ref="U1130" r:id="rId1309"/>
    <hyperlink ref="U1131" r:id="rId1310"/>
    <hyperlink ref="U1132" r:id="rId1311"/>
    <hyperlink ref="U1133" r:id="rId1312"/>
    <hyperlink ref="U1134" r:id="rId1313"/>
    <hyperlink ref="U1135" r:id="rId1314"/>
    <hyperlink ref="U1136" r:id="rId1315"/>
    <hyperlink ref="U1137" r:id="rId1316"/>
    <hyperlink ref="U1138" r:id="rId1317"/>
    <hyperlink ref="U1139" r:id="rId1318"/>
    <hyperlink ref="U1140" r:id="rId1319"/>
    <hyperlink ref="U1141" r:id="rId1320"/>
    <hyperlink ref="U1142" r:id="rId1321"/>
    <hyperlink ref="U1143" r:id="rId1322"/>
    <hyperlink ref="U1145" r:id="rId1323"/>
    <hyperlink ref="U1146" r:id="rId1324"/>
    <hyperlink ref="U1147" r:id="rId1325"/>
    <hyperlink ref="U1148" r:id="rId1326"/>
    <hyperlink ref="U1149" r:id="rId1327"/>
    <hyperlink ref="U1152" r:id="rId1328"/>
    <hyperlink ref="U1154" r:id="rId1329"/>
    <hyperlink ref="U1155" r:id="rId1330"/>
    <hyperlink ref="U1156" r:id="rId1331"/>
    <hyperlink ref="U1161" r:id="rId1332"/>
    <hyperlink ref="U1162" r:id="rId1333"/>
    <hyperlink ref="U1167" r:id="rId1334"/>
    <hyperlink ref="U1174" r:id="rId1335"/>
    <hyperlink ref="U1177" r:id="rId1336"/>
    <hyperlink ref="U1178" r:id="rId1337"/>
    <hyperlink ref="U1179" r:id="rId1338"/>
    <hyperlink ref="U1180" r:id="rId1339"/>
    <hyperlink ref="U1181" r:id="rId1340"/>
    <hyperlink ref="U1182" r:id="rId1341"/>
    <hyperlink ref="U1183" r:id="rId1342"/>
    <hyperlink ref="U1184" r:id="rId1343"/>
    <hyperlink ref="U1185" r:id="rId1344"/>
    <hyperlink ref="U1186" r:id="rId1345"/>
    <hyperlink ref="U1187" r:id="rId1346"/>
    <hyperlink ref="U1188" r:id="rId1347"/>
    <hyperlink ref="U1189" r:id="rId1348"/>
    <hyperlink ref="U1190" r:id="rId1349"/>
    <hyperlink ref="U1191" r:id="rId1350"/>
    <hyperlink ref="U1192" r:id="rId1351"/>
    <hyperlink ref="U1193" r:id="rId1352"/>
    <hyperlink ref="U1194" r:id="rId1353"/>
    <hyperlink ref="U1195" r:id="rId1354"/>
    <hyperlink ref="U1196" r:id="rId1355"/>
    <hyperlink ref="U1197" r:id="rId1356"/>
    <hyperlink ref="U1198" r:id="rId1357"/>
    <hyperlink ref="U1199" r:id="rId1358"/>
    <hyperlink ref="U1200" r:id="rId1359"/>
    <hyperlink ref="U1201" r:id="rId1360"/>
    <hyperlink ref="U1202" r:id="rId1361"/>
    <hyperlink ref="U1203" r:id="rId1362"/>
    <hyperlink ref="U1204" r:id="rId1363"/>
    <hyperlink ref="U1205" r:id="rId1364"/>
    <hyperlink ref="U1210" r:id="rId1365"/>
    <hyperlink ref="V3" r:id="rId1366"/>
    <hyperlink ref="V4" r:id="rId1367"/>
    <hyperlink ref="V5" r:id="rId1368"/>
    <hyperlink ref="V6" r:id="rId1369"/>
    <hyperlink ref="V7" r:id="rId1370"/>
    <hyperlink ref="V8" r:id="rId1371"/>
    <hyperlink ref="V9" r:id="rId1372"/>
    <hyperlink ref="V10" r:id="rId1373"/>
    <hyperlink ref="V11" r:id="rId1374"/>
    <hyperlink ref="V12" r:id="rId1375"/>
    <hyperlink ref="V13" r:id="rId1376"/>
    <hyperlink ref="V14" r:id="rId1377"/>
    <hyperlink ref="V15" r:id="rId1378"/>
    <hyperlink ref="V16" r:id="rId1379"/>
    <hyperlink ref="V17" r:id="rId1380"/>
    <hyperlink ref="V18" r:id="rId1381"/>
    <hyperlink ref="V19" r:id="rId1382"/>
    <hyperlink ref="V20" r:id="rId1383"/>
    <hyperlink ref="V21" r:id="rId1384"/>
    <hyperlink ref="V22" r:id="rId1385"/>
    <hyperlink ref="V23" r:id="rId1386"/>
    <hyperlink ref="V24" r:id="rId1387"/>
    <hyperlink ref="V25" r:id="rId1388"/>
    <hyperlink ref="V26" r:id="rId1389"/>
    <hyperlink ref="V27" r:id="rId1390"/>
    <hyperlink ref="V28" r:id="rId1391"/>
    <hyperlink ref="V29" r:id="rId1392"/>
    <hyperlink ref="V30" r:id="rId1393"/>
    <hyperlink ref="V31" r:id="rId1394"/>
    <hyperlink ref="V32" r:id="rId1395"/>
    <hyperlink ref="V33" r:id="rId1396"/>
    <hyperlink ref="V34" r:id="rId1397"/>
    <hyperlink ref="V35" r:id="rId1398"/>
    <hyperlink ref="V36" r:id="rId1399"/>
    <hyperlink ref="V37" r:id="rId1400"/>
    <hyperlink ref="V38" r:id="rId1401"/>
    <hyperlink ref="V39" r:id="rId1402"/>
    <hyperlink ref="V40" r:id="rId1403"/>
    <hyperlink ref="V41" r:id="rId1404"/>
    <hyperlink ref="V42" r:id="rId1405"/>
    <hyperlink ref="V43" r:id="rId1406"/>
    <hyperlink ref="V44" r:id="rId1407"/>
    <hyperlink ref="V45" r:id="rId1408"/>
    <hyperlink ref="V46" r:id="rId1409"/>
    <hyperlink ref="V47" r:id="rId1410"/>
    <hyperlink ref="V48" r:id="rId1411"/>
    <hyperlink ref="V49" r:id="rId1412"/>
    <hyperlink ref="V50" r:id="rId1413"/>
    <hyperlink ref="V51" r:id="rId1414"/>
    <hyperlink ref="V52" r:id="rId1415"/>
    <hyperlink ref="V53" r:id="rId1416"/>
    <hyperlink ref="V54" r:id="rId1417"/>
    <hyperlink ref="V55" r:id="rId1418"/>
    <hyperlink ref="V56" r:id="rId1419"/>
    <hyperlink ref="V57" r:id="rId1420"/>
    <hyperlink ref="V58" r:id="rId1421"/>
    <hyperlink ref="V59" r:id="rId1422"/>
    <hyperlink ref="V60" r:id="rId1423"/>
    <hyperlink ref="V61" r:id="rId1424"/>
    <hyperlink ref="V62" r:id="rId1425"/>
    <hyperlink ref="V63" r:id="rId1426"/>
    <hyperlink ref="V64" r:id="rId1427"/>
    <hyperlink ref="V65" r:id="rId1428"/>
    <hyperlink ref="V66" r:id="rId1429"/>
    <hyperlink ref="V67" r:id="rId1430"/>
    <hyperlink ref="V68" r:id="rId1431"/>
    <hyperlink ref="V69" r:id="rId1432"/>
    <hyperlink ref="V70" r:id="rId1433"/>
    <hyperlink ref="V71" r:id="rId1434"/>
    <hyperlink ref="V72" r:id="rId1435"/>
    <hyperlink ref="V73" r:id="rId1436"/>
    <hyperlink ref="V74" r:id="rId1437"/>
    <hyperlink ref="V75" r:id="rId1438"/>
    <hyperlink ref="V76" r:id="rId1439"/>
    <hyperlink ref="V77" r:id="rId1440"/>
    <hyperlink ref="V78" r:id="rId1441"/>
    <hyperlink ref="V79" r:id="rId1442"/>
    <hyperlink ref="V80" r:id="rId1443"/>
    <hyperlink ref="V81" r:id="rId1444"/>
    <hyperlink ref="V82" r:id="rId1445"/>
    <hyperlink ref="V83" r:id="rId1446"/>
    <hyperlink ref="V84" r:id="rId1447"/>
    <hyperlink ref="V85" r:id="rId1448"/>
    <hyperlink ref="V86" r:id="rId1449"/>
    <hyperlink ref="V87" r:id="rId1450"/>
    <hyperlink ref="V88" r:id="rId1451"/>
    <hyperlink ref="V89" r:id="rId1452"/>
    <hyperlink ref="V90" r:id="rId1453"/>
    <hyperlink ref="V91" r:id="rId1454"/>
    <hyperlink ref="V92" r:id="rId1455"/>
    <hyperlink ref="V93" r:id="rId1456"/>
    <hyperlink ref="V94" r:id="rId1457"/>
    <hyperlink ref="V95" r:id="rId1458"/>
    <hyperlink ref="V96" r:id="rId1459"/>
    <hyperlink ref="V97" r:id="rId1460"/>
    <hyperlink ref="V98" r:id="rId1461"/>
    <hyperlink ref="V99" r:id="rId1462"/>
    <hyperlink ref="V100" r:id="rId1463"/>
    <hyperlink ref="V101" r:id="rId1464"/>
    <hyperlink ref="V102" r:id="rId1465"/>
    <hyperlink ref="V103" r:id="rId1466"/>
    <hyperlink ref="V104" r:id="rId1467"/>
    <hyperlink ref="V105" r:id="rId1468"/>
    <hyperlink ref="V106" r:id="rId1469"/>
    <hyperlink ref="V107" r:id="rId1470"/>
    <hyperlink ref="V108" r:id="rId1471"/>
    <hyperlink ref="V109" r:id="rId1472"/>
    <hyperlink ref="V110" r:id="rId1473"/>
    <hyperlink ref="V111" r:id="rId1474"/>
    <hyperlink ref="V112" r:id="rId1475"/>
    <hyperlink ref="V113" r:id="rId1476"/>
    <hyperlink ref="V114" r:id="rId1477"/>
    <hyperlink ref="V115" r:id="rId1478"/>
    <hyperlink ref="V116" r:id="rId1479"/>
    <hyperlink ref="V117" r:id="rId1480"/>
    <hyperlink ref="V118" r:id="rId1481"/>
    <hyperlink ref="V119" r:id="rId1482"/>
    <hyperlink ref="V120" r:id="rId1483"/>
    <hyperlink ref="V121" r:id="rId1484"/>
    <hyperlink ref="V122" r:id="rId1485"/>
    <hyperlink ref="V123" r:id="rId1486"/>
    <hyperlink ref="V124" r:id="rId1487"/>
    <hyperlink ref="V125" r:id="rId1488"/>
    <hyperlink ref="V126" r:id="rId1489"/>
    <hyperlink ref="V127" r:id="rId1490"/>
    <hyperlink ref="V128" r:id="rId1491"/>
    <hyperlink ref="V129" r:id="rId1492"/>
    <hyperlink ref="V130" r:id="rId1493"/>
    <hyperlink ref="V131" r:id="rId1494"/>
    <hyperlink ref="V132" r:id="rId1495"/>
    <hyperlink ref="V133" r:id="rId1496"/>
    <hyperlink ref="V134" r:id="rId1497"/>
    <hyperlink ref="V135" r:id="rId1498"/>
    <hyperlink ref="V136" r:id="rId1499"/>
    <hyperlink ref="V137" r:id="rId1500"/>
    <hyperlink ref="V138" r:id="rId1501"/>
    <hyperlink ref="V139" r:id="rId1502"/>
    <hyperlink ref="V140" r:id="rId1503"/>
    <hyperlink ref="V141" r:id="rId1504"/>
    <hyperlink ref="V142" r:id="rId1505"/>
    <hyperlink ref="V143" r:id="rId1506"/>
    <hyperlink ref="V144" r:id="rId1507"/>
    <hyperlink ref="V145" r:id="rId1508"/>
    <hyperlink ref="V146" r:id="rId1509"/>
    <hyperlink ref="V147" r:id="rId1510"/>
    <hyperlink ref="V148" r:id="rId1511"/>
    <hyperlink ref="V149" r:id="rId1512"/>
    <hyperlink ref="V150" r:id="rId1513"/>
    <hyperlink ref="V151" r:id="rId1514"/>
    <hyperlink ref="V152" r:id="rId1515"/>
    <hyperlink ref="V153" r:id="rId1516"/>
    <hyperlink ref="V154" r:id="rId1517"/>
    <hyperlink ref="V155" r:id="rId1518"/>
    <hyperlink ref="V156" r:id="rId1519"/>
    <hyperlink ref="V157" r:id="rId1520"/>
    <hyperlink ref="V158" r:id="rId1521"/>
    <hyperlink ref="V159" r:id="rId1522"/>
    <hyperlink ref="V160" r:id="rId1523"/>
    <hyperlink ref="V161" r:id="rId1524"/>
    <hyperlink ref="V162" r:id="rId1525"/>
    <hyperlink ref="V163" r:id="rId1526"/>
    <hyperlink ref="V164" r:id="rId1527"/>
    <hyperlink ref="V165" r:id="rId1528"/>
    <hyperlink ref="V166" r:id="rId1529"/>
    <hyperlink ref="V167" r:id="rId1530"/>
    <hyperlink ref="V168" r:id="rId1531"/>
    <hyperlink ref="V169" r:id="rId1532"/>
    <hyperlink ref="V170" r:id="rId1533"/>
    <hyperlink ref="V171" r:id="rId1534"/>
    <hyperlink ref="V172" r:id="rId1535"/>
    <hyperlink ref="V173" r:id="rId1536"/>
    <hyperlink ref="V174" r:id="rId1537"/>
    <hyperlink ref="V175" r:id="rId1538"/>
    <hyperlink ref="V176" r:id="rId1539"/>
    <hyperlink ref="V177" r:id="rId1540"/>
    <hyperlink ref="V178" r:id="rId1541"/>
    <hyperlink ref="V179" r:id="rId1542"/>
    <hyperlink ref="V180" r:id="rId1543"/>
    <hyperlink ref="V181" r:id="rId1544"/>
    <hyperlink ref="V182" r:id="rId1545"/>
    <hyperlink ref="V183" r:id="rId1546"/>
    <hyperlink ref="V184" r:id="rId1547"/>
    <hyperlink ref="V185" r:id="rId1548"/>
    <hyperlink ref="V186" r:id="rId1549"/>
    <hyperlink ref="V187" r:id="rId1550"/>
    <hyperlink ref="V188" r:id="rId1551"/>
    <hyperlink ref="V189" r:id="rId1552"/>
    <hyperlink ref="V190" r:id="rId1553"/>
    <hyperlink ref="V191" r:id="rId1554"/>
    <hyperlink ref="V192" r:id="rId1555"/>
    <hyperlink ref="V193" r:id="rId1556"/>
    <hyperlink ref="V194" r:id="rId1557"/>
    <hyperlink ref="V195" r:id="rId1558"/>
    <hyperlink ref="V196" r:id="rId1559"/>
    <hyperlink ref="V197" r:id="rId1560"/>
    <hyperlink ref="V198" r:id="rId1561"/>
    <hyperlink ref="V199" r:id="rId1562"/>
    <hyperlink ref="V200" r:id="rId1563"/>
    <hyperlink ref="V201" r:id="rId1564"/>
    <hyperlink ref="V202" r:id="rId1565"/>
    <hyperlink ref="V203" r:id="rId1566"/>
    <hyperlink ref="V204" r:id="rId1567"/>
    <hyperlink ref="V205" r:id="rId1568"/>
    <hyperlink ref="V206" r:id="rId1569"/>
    <hyperlink ref="V207" r:id="rId1570"/>
    <hyperlink ref="V208" r:id="rId1571"/>
    <hyperlink ref="V209" r:id="rId1572"/>
    <hyperlink ref="V210" r:id="rId1573"/>
    <hyperlink ref="V211" r:id="rId1574"/>
    <hyperlink ref="V212" r:id="rId1575"/>
    <hyperlink ref="V213" r:id="rId1576"/>
    <hyperlink ref="V214" r:id="rId1577"/>
    <hyperlink ref="V215" r:id="rId1578"/>
    <hyperlink ref="V216" r:id="rId1579"/>
    <hyperlink ref="V217" r:id="rId1580"/>
    <hyperlink ref="V218" r:id="rId1581"/>
    <hyperlink ref="V219" r:id="rId1582"/>
    <hyperlink ref="V220" r:id="rId1583"/>
    <hyperlink ref="V221" r:id="rId1584"/>
    <hyperlink ref="V222" r:id="rId1585"/>
    <hyperlink ref="V223" r:id="rId1586"/>
    <hyperlink ref="V224" r:id="rId1587"/>
    <hyperlink ref="V225" r:id="rId1588"/>
    <hyperlink ref="V226" r:id="rId1589"/>
    <hyperlink ref="V227" r:id="rId1590"/>
    <hyperlink ref="V228" r:id="rId1591"/>
    <hyperlink ref="V229" r:id="rId1592"/>
    <hyperlink ref="V230" r:id="rId1593"/>
    <hyperlink ref="V231" r:id="rId1594"/>
    <hyperlink ref="V232" r:id="rId1595"/>
    <hyperlink ref="V233" r:id="rId1596"/>
    <hyperlink ref="V234" r:id="rId1597"/>
    <hyperlink ref="V235" r:id="rId1598"/>
    <hyperlink ref="V236" r:id="rId1599"/>
    <hyperlink ref="V237" r:id="rId1600"/>
    <hyperlink ref="V238" r:id="rId1601"/>
    <hyperlink ref="V239" r:id="rId1602"/>
    <hyperlink ref="V240" r:id="rId1603"/>
    <hyperlink ref="V241" r:id="rId1604"/>
    <hyperlink ref="V242" r:id="rId1605"/>
    <hyperlink ref="V243" r:id="rId1606"/>
    <hyperlink ref="V244" r:id="rId1607"/>
    <hyperlink ref="V245" r:id="rId1608"/>
    <hyperlink ref="V246" r:id="rId1609"/>
    <hyperlink ref="V247" r:id="rId1610"/>
    <hyperlink ref="V248" r:id="rId1611"/>
    <hyperlink ref="V249" r:id="rId1612"/>
    <hyperlink ref="V250" r:id="rId1613"/>
    <hyperlink ref="V251" r:id="rId1614"/>
    <hyperlink ref="V252" r:id="rId1615"/>
    <hyperlink ref="V253" r:id="rId1616"/>
    <hyperlink ref="V254" r:id="rId1617"/>
    <hyperlink ref="V255" r:id="rId1618"/>
    <hyperlink ref="V256" r:id="rId1619"/>
    <hyperlink ref="V257" r:id="rId1620"/>
    <hyperlink ref="V258" r:id="rId1621"/>
    <hyperlink ref="V259" r:id="rId1622"/>
    <hyperlink ref="V260" r:id="rId1623"/>
    <hyperlink ref="V261" r:id="rId1624"/>
    <hyperlink ref="V262" r:id="rId1625"/>
    <hyperlink ref="V263" r:id="rId1626"/>
    <hyperlink ref="V264" r:id="rId1627"/>
    <hyperlink ref="V265" r:id="rId1628"/>
    <hyperlink ref="V266" r:id="rId1629"/>
    <hyperlink ref="V267" r:id="rId1630"/>
    <hyperlink ref="V268" r:id="rId1631"/>
    <hyperlink ref="V269" r:id="rId1632"/>
    <hyperlink ref="V270" r:id="rId1633"/>
    <hyperlink ref="V271" r:id="rId1634"/>
    <hyperlink ref="V272" r:id="rId1635"/>
    <hyperlink ref="V273" r:id="rId1636"/>
    <hyperlink ref="V274" r:id="rId1637"/>
    <hyperlink ref="V275" r:id="rId1638"/>
    <hyperlink ref="V276" r:id="rId1639"/>
    <hyperlink ref="V277" r:id="rId1640"/>
    <hyperlink ref="V278" r:id="rId1641"/>
    <hyperlink ref="V279" r:id="rId1642"/>
    <hyperlink ref="V280" r:id="rId1643"/>
    <hyperlink ref="V281" r:id="rId1644"/>
    <hyperlink ref="V282" r:id="rId1645"/>
    <hyperlink ref="V283" r:id="rId1646"/>
    <hyperlink ref="V284" r:id="rId1647"/>
    <hyperlink ref="V285" r:id="rId1648"/>
    <hyperlink ref="V286" r:id="rId1649"/>
    <hyperlink ref="V287" r:id="rId1650"/>
    <hyperlink ref="V288" r:id="rId1651"/>
    <hyperlink ref="V289" r:id="rId1652"/>
    <hyperlink ref="V290" r:id="rId1653"/>
    <hyperlink ref="V291" r:id="rId1654"/>
    <hyperlink ref="V292" r:id="rId1655"/>
    <hyperlink ref="V293" r:id="rId1656"/>
    <hyperlink ref="V294" r:id="rId1657"/>
    <hyperlink ref="V295" r:id="rId1658"/>
    <hyperlink ref="V296" r:id="rId1659"/>
    <hyperlink ref="V297" r:id="rId1660"/>
    <hyperlink ref="V298" r:id="rId1661"/>
    <hyperlink ref="V299" r:id="rId1662"/>
    <hyperlink ref="V300" r:id="rId1663"/>
    <hyperlink ref="V301" r:id="rId1664"/>
    <hyperlink ref="V302" r:id="rId1665"/>
    <hyperlink ref="V303" r:id="rId1666"/>
    <hyperlink ref="V304" r:id="rId1667"/>
    <hyperlink ref="V305" r:id="rId1668"/>
    <hyperlink ref="V306" r:id="rId1669"/>
    <hyperlink ref="V307" r:id="rId1670"/>
    <hyperlink ref="V308" r:id="rId1671"/>
    <hyperlink ref="V309" r:id="rId1672"/>
    <hyperlink ref="V310" r:id="rId1673"/>
    <hyperlink ref="V311" r:id="rId1674"/>
    <hyperlink ref="V312" r:id="rId1675"/>
    <hyperlink ref="V313" r:id="rId1676"/>
    <hyperlink ref="V314" r:id="rId1677"/>
    <hyperlink ref="V315" r:id="rId1678"/>
    <hyperlink ref="V316" r:id="rId1679"/>
    <hyperlink ref="V317" r:id="rId1680"/>
    <hyperlink ref="V318" r:id="rId1681"/>
    <hyperlink ref="V319" r:id="rId1682"/>
    <hyperlink ref="V320" r:id="rId1683"/>
    <hyperlink ref="V321" r:id="rId1684"/>
    <hyperlink ref="V322" r:id="rId1685"/>
    <hyperlink ref="V323" r:id="rId1686"/>
    <hyperlink ref="V324" r:id="rId1687"/>
    <hyperlink ref="V325" r:id="rId1688"/>
    <hyperlink ref="V326" r:id="rId1689"/>
    <hyperlink ref="V327" r:id="rId1690"/>
    <hyperlink ref="V328" r:id="rId1691"/>
    <hyperlink ref="V329" r:id="rId1692"/>
    <hyperlink ref="V330" r:id="rId1693"/>
    <hyperlink ref="V331" r:id="rId1694"/>
    <hyperlink ref="V332" r:id="rId1695"/>
    <hyperlink ref="V333" r:id="rId1696"/>
    <hyperlink ref="V334" r:id="rId1697"/>
    <hyperlink ref="V335" r:id="rId1698"/>
    <hyperlink ref="V336" r:id="rId1699"/>
    <hyperlink ref="V337" r:id="rId1700"/>
    <hyperlink ref="V338" r:id="rId1701"/>
    <hyperlink ref="V339" r:id="rId1702"/>
    <hyperlink ref="V340" r:id="rId1703"/>
    <hyperlink ref="V341" r:id="rId1704"/>
    <hyperlink ref="V342" r:id="rId1705"/>
    <hyperlink ref="V343" r:id="rId1706"/>
    <hyperlink ref="V344" r:id="rId1707"/>
    <hyperlink ref="V345" r:id="rId1708"/>
    <hyperlink ref="V346" r:id="rId1709"/>
    <hyperlink ref="V347" r:id="rId1710"/>
    <hyperlink ref="V348" r:id="rId1711"/>
    <hyperlink ref="V349" r:id="rId1712"/>
    <hyperlink ref="V350" r:id="rId1713"/>
    <hyperlink ref="V351" r:id="rId1714"/>
    <hyperlink ref="V352" r:id="rId1715"/>
    <hyperlink ref="V353" r:id="rId1716"/>
    <hyperlink ref="V354" r:id="rId1717"/>
    <hyperlink ref="V355" r:id="rId1718"/>
    <hyperlink ref="V356" r:id="rId1719"/>
    <hyperlink ref="V357" r:id="rId1720"/>
    <hyperlink ref="V358" r:id="rId1721"/>
    <hyperlink ref="V359" r:id="rId1722"/>
    <hyperlink ref="V360" r:id="rId1723"/>
    <hyperlink ref="V361" r:id="rId1724"/>
    <hyperlink ref="V362" r:id="rId1725"/>
    <hyperlink ref="V363" r:id="rId1726"/>
    <hyperlink ref="V364" r:id="rId1727"/>
    <hyperlink ref="V365" r:id="rId1728"/>
    <hyperlink ref="V366" r:id="rId1729"/>
    <hyperlink ref="V367" r:id="rId1730"/>
    <hyperlink ref="V368" r:id="rId1731"/>
    <hyperlink ref="V369" r:id="rId1732"/>
    <hyperlink ref="V370" r:id="rId1733"/>
    <hyperlink ref="V371" r:id="rId1734"/>
    <hyperlink ref="V372" r:id="rId1735"/>
    <hyperlink ref="V373" r:id="rId1736"/>
    <hyperlink ref="V374" r:id="rId1737"/>
    <hyperlink ref="V375" r:id="rId1738"/>
    <hyperlink ref="V376" r:id="rId1739"/>
    <hyperlink ref="V377" r:id="rId1740"/>
    <hyperlink ref="V378" r:id="rId1741"/>
    <hyperlink ref="V379" r:id="rId1742"/>
    <hyperlink ref="V380" r:id="rId1743"/>
    <hyperlink ref="V381" r:id="rId1744"/>
    <hyperlink ref="V382" r:id="rId1745"/>
    <hyperlink ref="V383" r:id="rId1746"/>
    <hyperlink ref="V384" r:id="rId1747"/>
    <hyperlink ref="V385" r:id="rId1748"/>
    <hyperlink ref="V386" r:id="rId1749"/>
    <hyperlink ref="V387" r:id="rId1750"/>
    <hyperlink ref="V388" r:id="rId1751"/>
    <hyperlink ref="V389" r:id="rId1752"/>
    <hyperlink ref="V390" r:id="rId1753"/>
    <hyperlink ref="V391" r:id="rId1754"/>
    <hyperlink ref="V392" r:id="rId1755"/>
    <hyperlink ref="V393" r:id="rId1756"/>
    <hyperlink ref="V394" r:id="rId1757"/>
    <hyperlink ref="V395" r:id="rId1758"/>
    <hyperlink ref="V396" r:id="rId1759"/>
    <hyperlink ref="V397" r:id="rId1760"/>
    <hyperlink ref="V398" r:id="rId1761"/>
    <hyperlink ref="V399" r:id="rId1762"/>
    <hyperlink ref="V400" r:id="rId1763"/>
    <hyperlink ref="V401" r:id="rId1764"/>
    <hyperlink ref="V402" r:id="rId1765"/>
    <hyperlink ref="V403" r:id="rId1766"/>
    <hyperlink ref="V404" r:id="rId1767"/>
    <hyperlink ref="V405" r:id="rId1768"/>
    <hyperlink ref="V406" r:id="rId1769"/>
    <hyperlink ref="V407" r:id="rId1770"/>
    <hyperlink ref="V408" r:id="rId1771"/>
    <hyperlink ref="V409" r:id="rId1772"/>
    <hyperlink ref="V410" r:id="rId1773"/>
    <hyperlink ref="V411" r:id="rId1774"/>
    <hyperlink ref="V412" r:id="rId1775"/>
    <hyperlink ref="V413" r:id="rId1776"/>
    <hyperlink ref="V414" r:id="rId1777"/>
    <hyperlink ref="V415" r:id="rId1778"/>
    <hyperlink ref="V416" r:id="rId1779"/>
    <hyperlink ref="V417" r:id="rId1780"/>
    <hyperlink ref="V418" r:id="rId1781"/>
    <hyperlink ref="V419" r:id="rId1782"/>
    <hyperlink ref="V420" r:id="rId1783"/>
    <hyperlink ref="V421" r:id="rId1784"/>
    <hyperlink ref="V422" r:id="rId1785"/>
    <hyperlink ref="V423" r:id="rId1786"/>
    <hyperlink ref="V424" r:id="rId1787"/>
    <hyperlink ref="V425" r:id="rId1788"/>
    <hyperlink ref="V426" r:id="rId1789"/>
    <hyperlink ref="V427" r:id="rId1790"/>
    <hyperlink ref="V428" r:id="rId1791"/>
    <hyperlink ref="V429" r:id="rId1792"/>
    <hyperlink ref="V430" r:id="rId1793"/>
    <hyperlink ref="V431" r:id="rId1794"/>
    <hyperlink ref="V432" r:id="rId1795"/>
    <hyperlink ref="V433" r:id="rId1796"/>
    <hyperlink ref="V434" r:id="rId1797"/>
    <hyperlink ref="V435" r:id="rId1798"/>
    <hyperlink ref="V436" r:id="rId1799"/>
    <hyperlink ref="V437" r:id="rId1800"/>
    <hyperlink ref="V438" r:id="rId1801"/>
    <hyperlink ref="V439" r:id="rId1802"/>
    <hyperlink ref="V440" r:id="rId1803"/>
    <hyperlink ref="V441" r:id="rId1804"/>
    <hyperlink ref="V442" r:id="rId1805"/>
    <hyperlink ref="V443" r:id="rId1806"/>
    <hyperlink ref="V444" r:id="rId1807"/>
    <hyperlink ref="V445" r:id="rId1808"/>
    <hyperlink ref="V446" r:id="rId1809"/>
    <hyperlink ref="V447" r:id="rId1810"/>
    <hyperlink ref="V448" r:id="rId1811"/>
    <hyperlink ref="V449" r:id="rId1812"/>
    <hyperlink ref="V450" r:id="rId1813"/>
    <hyperlink ref="V451" r:id="rId1814"/>
    <hyperlink ref="V452" r:id="rId1815"/>
    <hyperlink ref="V453" r:id="rId1816"/>
    <hyperlink ref="V454" r:id="rId1817"/>
    <hyperlink ref="V455" r:id="rId1818"/>
    <hyperlink ref="V456" r:id="rId1819"/>
    <hyperlink ref="V457" r:id="rId1820"/>
    <hyperlink ref="V458" r:id="rId1821"/>
    <hyperlink ref="V459" r:id="rId1822"/>
    <hyperlink ref="V460" r:id="rId1823"/>
    <hyperlink ref="V461" r:id="rId1824"/>
    <hyperlink ref="V462" r:id="rId1825"/>
    <hyperlink ref="V463" r:id="rId1826"/>
    <hyperlink ref="V464" r:id="rId1827"/>
    <hyperlink ref="V465" r:id="rId1828"/>
    <hyperlink ref="V466" r:id="rId1829"/>
    <hyperlink ref="V467" r:id="rId1830"/>
    <hyperlink ref="V468" r:id="rId1831"/>
    <hyperlink ref="V469" r:id="rId1832"/>
    <hyperlink ref="V470" r:id="rId1833"/>
    <hyperlink ref="V471" r:id="rId1834"/>
    <hyperlink ref="V472" r:id="rId1835"/>
    <hyperlink ref="V473" r:id="rId1836"/>
    <hyperlink ref="V474" r:id="rId1837"/>
    <hyperlink ref="V475" r:id="rId1838"/>
    <hyperlink ref="V476" r:id="rId1839"/>
    <hyperlink ref="V477" r:id="rId1840"/>
    <hyperlink ref="V478" r:id="rId1841"/>
    <hyperlink ref="V479" r:id="rId1842"/>
    <hyperlink ref="V480" r:id="rId1843"/>
    <hyperlink ref="V481" r:id="rId1844"/>
    <hyperlink ref="V482" r:id="rId1845"/>
    <hyperlink ref="V483" r:id="rId1846"/>
    <hyperlink ref="V484" r:id="rId1847"/>
    <hyperlink ref="V485" r:id="rId1848"/>
    <hyperlink ref="V486" r:id="rId1849"/>
    <hyperlink ref="V487" r:id="rId1850"/>
    <hyperlink ref="V488" r:id="rId1851"/>
    <hyperlink ref="V489" r:id="rId1852"/>
    <hyperlink ref="V490" r:id="rId1853"/>
    <hyperlink ref="V491" r:id="rId1854"/>
    <hyperlink ref="V492" r:id="rId1855"/>
    <hyperlink ref="V493" r:id="rId1856"/>
    <hyperlink ref="V494" r:id="rId1857"/>
    <hyperlink ref="V495" r:id="rId1858"/>
    <hyperlink ref="V496" r:id="rId1859"/>
    <hyperlink ref="V497" r:id="rId1860"/>
    <hyperlink ref="V498" r:id="rId1861"/>
    <hyperlink ref="V499" r:id="rId1862"/>
    <hyperlink ref="V500" r:id="rId1863"/>
    <hyperlink ref="V501" r:id="rId1864"/>
    <hyperlink ref="V502" r:id="rId1865"/>
    <hyperlink ref="V503" r:id="rId1866"/>
    <hyperlink ref="V504" r:id="rId1867"/>
    <hyperlink ref="V505" r:id="rId1868"/>
    <hyperlink ref="V506" r:id="rId1869"/>
    <hyperlink ref="V507" r:id="rId1870"/>
    <hyperlink ref="V508" r:id="rId1871"/>
    <hyperlink ref="V509" r:id="rId1872"/>
    <hyperlink ref="V510" r:id="rId1873"/>
    <hyperlink ref="V511" r:id="rId1874"/>
    <hyperlink ref="V512" r:id="rId1875"/>
    <hyperlink ref="V513" r:id="rId1876"/>
    <hyperlink ref="V514" r:id="rId1877"/>
    <hyperlink ref="V515" r:id="rId1878"/>
    <hyperlink ref="V516" r:id="rId1879"/>
    <hyperlink ref="V517" r:id="rId1880"/>
    <hyperlink ref="V518" r:id="rId1881"/>
    <hyperlink ref="V519" r:id="rId1882"/>
    <hyperlink ref="V520" r:id="rId1883"/>
    <hyperlink ref="V521" r:id="rId1884"/>
    <hyperlink ref="V522" r:id="rId1885"/>
    <hyperlink ref="V523" r:id="rId1886"/>
    <hyperlink ref="V524" r:id="rId1887"/>
    <hyperlink ref="V525" r:id="rId1888"/>
    <hyperlink ref="V526" r:id="rId1889"/>
    <hyperlink ref="V527" r:id="rId1890"/>
    <hyperlink ref="V528" r:id="rId1891"/>
    <hyperlink ref="V529" r:id="rId1892"/>
    <hyperlink ref="V530" r:id="rId1893"/>
    <hyperlink ref="V531" r:id="rId1894"/>
    <hyperlink ref="V532" r:id="rId1895"/>
    <hyperlink ref="V533" r:id="rId1896"/>
    <hyperlink ref="V534" r:id="rId1897"/>
    <hyperlink ref="V535" r:id="rId1898"/>
    <hyperlink ref="V536" r:id="rId1899"/>
    <hyperlink ref="V537" r:id="rId1900"/>
    <hyperlink ref="V538" r:id="rId1901"/>
    <hyperlink ref="V539" r:id="rId1902"/>
    <hyperlink ref="V540" r:id="rId1903"/>
    <hyperlink ref="V541" r:id="rId1904"/>
    <hyperlink ref="V542" r:id="rId1905"/>
    <hyperlink ref="V543" r:id="rId1906"/>
    <hyperlink ref="V544" r:id="rId1907"/>
    <hyperlink ref="V545" r:id="rId1908"/>
    <hyperlink ref="V546" r:id="rId1909"/>
    <hyperlink ref="V547" r:id="rId1910"/>
    <hyperlink ref="V548" r:id="rId1911"/>
    <hyperlink ref="V549" r:id="rId1912"/>
    <hyperlink ref="V550" r:id="rId1913"/>
    <hyperlink ref="V551" r:id="rId1914"/>
    <hyperlink ref="V552" r:id="rId1915"/>
    <hyperlink ref="V553" r:id="rId1916"/>
    <hyperlink ref="V554" r:id="rId1917"/>
    <hyperlink ref="V555" r:id="rId1918"/>
    <hyperlink ref="V556" r:id="rId1919"/>
    <hyperlink ref="V557" r:id="rId1920"/>
    <hyperlink ref="V558" r:id="rId1921"/>
    <hyperlink ref="V559" r:id="rId1922"/>
    <hyperlink ref="V560" r:id="rId1923"/>
    <hyperlink ref="V561" r:id="rId1924"/>
    <hyperlink ref="V562" r:id="rId1925"/>
    <hyperlink ref="V563" r:id="rId1926"/>
    <hyperlink ref="V564" r:id="rId1927"/>
    <hyperlink ref="V565" r:id="rId1928"/>
    <hyperlink ref="V566" r:id="rId1929"/>
    <hyperlink ref="V567" r:id="rId1930"/>
    <hyperlink ref="V568" r:id="rId1931"/>
    <hyperlink ref="V569" r:id="rId1932"/>
    <hyperlink ref="V570" r:id="rId1933"/>
    <hyperlink ref="V571" r:id="rId1934"/>
    <hyperlink ref="V572" r:id="rId1935"/>
    <hyperlink ref="V573" r:id="rId1936"/>
    <hyperlink ref="V574" r:id="rId1937"/>
    <hyperlink ref="V575" r:id="rId1938"/>
    <hyperlink ref="V576" r:id="rId1939"/>
    <hyperlink ref="V577" r:id="rId1940"/>
    <hyperlink ref="V578" r:id="rId1941"/>
    <hyperlink ref="V579" r:id="rId1942"/>
    <hyperlink ref="V580" r:id="rId1943"/>
    <hyperlink ref="V581" r:id="rId1944"/>
    <hyperlink ref="V582" r:id="rId1945"/>
    <hyperlink ref="V583" r:id="rId1946"/>
    <hyperlink ref="V584" r:id="rId1947"/>
    <hyperlink ref="V585" r:id="rId1948"/>
    <hyperlink ref="V586" r:id="rId1949"/>
    <hyperlink ref="V587" r:id="rId1950"/>
    <hyperlink ref="V588" r:id="rId1951"/>
    <hyperlink ref="V589" r:id="rId1952"/>
    <hyperlink ref="V590" r:id="rId1953"/>
    <hyperlink ref="V591" r:id="rId1954"/>
    <hyperlink ref="V592" r:id="rId1955"/>
    <hyperlink ref="V593" r:id="rId1956"/>
    <hyperlink ref="V594" r:id="rId1957"/>
    <hyperlink ref="V595" r:id="rId1958"/>
    <hyperlink ref="V596" r:id="rId1959"/>
    <hyperlink ref="V597" r:id="rId1960"/>
    <hyperlink ref="V598" r:id="rId1961"/>
    <hyperlink ref="V599" r:id="rId1962"/>
    <hyperlink ref="V600" r:id="rId1963"/>
    <hyperlink ref="V601" r:id="rId1964"/>
    <hyperlink ref="V602" r:id="rId1965"/>
    <hyperlink ref="V603" r:id="rId1966"/>
    <hyperlink ref="V604" r:id="rId1967"/>
    <hyperlink ref="V605" r:id="rId1968"/>
    <hyperlink ref="V606" r:id="rId1969"/>
    <hyperlink ref="V607" r:id="rId1970"/>
    <hyperlink ref="V608" r:id="rId1971"/>
    <hyperlink ref="V609" r:id="rId1972"/>
    <hyperlink ref="V610" r:id="rId1973"/>
    <hyperlink ref="V611" r:id="rId1974"/>
    <hyperlink ref="V612" r:id="rId1975"/>
    <hyperlink ref="V613" r:id="rId1976"/>
    <hyperlink ref="V614" r:id="rId1977"/>
    <hyperlink ref="V615" r:id="rId1978"/>
    <hyperlink ref="V616" r:id="rId1979"/>
    <hyperlink ref="V617" r:id="rId1980"/>
    <hyperlink ref="V618" r:id="rId1981"/>
    <hyperlink ref="V619" r:id="rId1982"/>
    <hyperlink ref="V620" r:id="rId1983"/>
    <hyperlink ref="V621" r:id="rId1984"/>
    <hyperlink ref="V622" r:id="rId1985"/>
    <hyperlink ref="V623" r:id="rId1986"/>
    <hyperlink ref="V624" r:id="rId1987"/>
    <hyperlink ref="V625" r:id="rId1988"/>
    <hyperlink ref="V626" r:id="rId1989"/>
    <hyperlink ref="V627" r:id="rId1990"/>
    <hyperlink ref="V628" r:id="rId1991"/>
    <hyperlink ref="V629" r:id="rId1992"/>
    <hyperlink ref="V630" r:id="rId1993"/>
    <hyperlink ref="V631" r:id="rId1994"/>
    <hyperlink ref="V632" r:id="rId1995"/>
    <hyperlink ref="V633" r:id="rId1996"/>
    <hyperlink ref="V634" r:id="rId1997"/>
    <hyperlink ref="V635" r:id="rId1998"/>
    <hyperlink ref="V636" r:id="rId1999"/>
    <hyperlink ref="V637" r:id="rId2000"/>
    <hyperlink ref="V638" r:id="rId2001"/>
    <hyperlink ref="V639" r:id="rId2002"/>
    <hyperlink ref="V640" r:id="rId2003"/>
    <hyperlink ref="V641" r:id="rId2004"/>
    <hyperlink ref="V642" r:id="rId2005"/>
    <hyperlink ref="V643" r:id="rId2006"/>
    <hyperlink ref="V644" r:id="rId2007"/>
    <hyperlink ref="V645" r:id="rId2008"/>
    <hyperlink ref="V646" r:id="rId2009"/>
    <hyperlink ref="V647" r:id="rId2010"/>
    <hyperlink ref="V648" r:id="rId2011"/>
    <hyperlink ref="V649" r:id="rId2012"/>
    <hyperlink ref="V650" r:id="rId2013"/>
    <hyperlink ref="V651" r:id="rId2014"/>
    <hyperlink ref="V652" r:id="rId2015"/>
    <hyperlink ref="V653" r:id="rId2016"/>
    <hyperlink ref="V654" r:id="rId2017"/>
    <hyperlink ref="V655" r:id="rId2018"/>
    <hyperlink ref="V656" r:id="rId2019"/>
    <hyperlink ref="V657" r:id="rId2020"/>
    <hyperlink ref="V658" r:id="rId2021"/>
    <hyperlink ref="V659" r:id="rId2022"/>
    <hyperlink ref="V660" r:id="rId2023"/>
    <hyperlink ref="V661" r:id="rId2024"/>
    <hyperlink ref="V662" r:id="rId2025"/>
    <hyperlink ref="V663" r:id="rId2026"/>
    <hyperlink ref="V664" r:id="rId2027"/>
    <hyperlink ref="V665" r:id="rId2028"/>
    <hyperlink ref="V666" r:id="rId2029"/>
    <hyperlink ref="V667" r:id="rId2030"/>
    <hyperlink ref="V668" r:id="rId2031"/>
    <hyperlink ref="V669" r:id="rId2032"/>
    <hyperlink ref="V670" r:id="rId2033"/>
    <hyperlink ref="V671" r:id="rId2034"/>
    <hyperlink ref="V672" r:id="rId2035"/>
    <hyperlink ref="V673" r:id="rId2036"/>
    <hyperlink ref="V674" r:id="rId2037"/>
    <hyperlink ref="V675" r:id="rId2038"/>
    <hyperlink ref="V676" r:id="rId2039"/>
    <hyperlink ref="V677" r:id="rId2040"/>
    <hyperlink ref="V678" r:id="rId2041"/>
    <hyperlink ref="V679" r:id="rId2042"/>
    <hyperlink ref="V680" r:id="rId2043"/>
    <hyperlink ref="V681" r:id="rId2044"/>
    <hyperlink ref="V682" r:id="rId2045"/>
    <hyperlink ref="V683" r:id="rId2046"/>
    <hyperlink ref="V684" r:id="rId2047"/>
    <hyperlink ref="V685" r:id="rId2048"/>
    <hyperlink ref="V686" r:id="rId2049"/>
    <hyperlink ref="V687" r:id="rId2050"/>
    <hyperlink ref="V688" r:id="rId2051"/>
    <hyperlink ref="V689" r:id="rId2052"/>
    <hyperlink ref="V690" r:id="rId2053"/>
    <hyperlink ref="V691" r:id="rId2054"/>
    <hyperlink ref="V692" r:id="rId2055"/>
    <hyperlink ref="V693" r:id="rId2056"/>
    <hyperlink ref="V694" r:id="rId2057"/>
    <hyperlink ref="V695" r:id="rId2058"/>
    <hyperlink ref="V696" r:id="rId2059"/>
    <hyperlink ref="V697" r:id="rId2060"/>
    <hyperlink ref="V698" r:id="rId2061"/>
    <hyperlink ref="V699" r:id="rId2062"/>
    <hyperlink ref="V700" r:id="rId2063"/>
    <hyperlink ref="V701" r:id="rId2064"/>
    <hyperlink ref="V702" r:id="rId2065"/>
    <hyperlink ref="V703" r:id="rId2066"/>
    <hyperlink ref="V704" r:id="rId2067"/>
    <hyperlink ref="V705" r:id="rId2068"/>
    <hyperlink ref="V706" r:id="rId2069"/>
    <hyperlink ref="V707" r:id="rId2070"/>
    <hyperlink ref="V708" r:id="rId2071"/>
    <hyperlink ref="V709" r:id="rId2072"/>
    <hyperlink ref="V710" r:id="rId2073"/>
    <hyperlink ref="V711" r:id="rId2074"/>
    <hyperlink ref="V712" r:id="rId2075"/>
    <hyperlink ref="V713" r:id="rId2076"/>
    <hyperlink ref="V714" r:id="rId2077"/>
    <hyperlink ref="V715" r:id="rId2078"/>
    <hyperlink ref="V716" r:id="rId2079"/>
    <hyperlink ref="V717" r:id="rId2080"/>
    <hyperlink ref="V718" r:id="rId2081"/>
    <hyperlink ref="V719" r:id="rId2082"/>
    <hyperlink ref="V720" r:id="rId2083"/>
    <hyperlink ref="V721" r:id="rId2084"/>
    <hyperlink ref="V722" r:id="rId2085"/>
    <hyperlink ref="V723" r:id="rId2086"/>
    <hyperlink ref="V724" r:id="rId2087"/>
    <hyperlink ref="V725" r:id="rId2088"/>
    <hyperlink ref="V726" r:id="rId2089"/>
    <hyperlink ref="V727" r:id="rId2090"/>
    <hyperlink ref="V728" r:id="rId2091"/>
    <hyperlink ref="V729" r:id="rId2092"/>
    <hyperlink ref="V730" r:id="rId2093"/>
    <hyperlink ref="V731" r:id="rId2094"/>
    <hyperlink ref="V732" r:id="rId2095"/>
    <hyperlink ref="V733" r:id="rId2096"/>
    <hyperlink ref="V734" r:id="rId2097"/>
    <hyperlink ref="V735" r:id="rId2098"/>
    <hyperlink ref="V736" r:id="rId2099"/>
    <hyperlink ref="V737" r:id="rId2100"/>
    <hyperlink ref="V738" r:id="rId2101"/>
    <hyperlink ref="V739" r:id="rId2102"/>
    <hyperlink ref="V740" r:id="rId2103"/>
    <hyperlink ref="V741" r:id="rId2104"/>
    <hyperlink ref="V742" r:id="rId2105"/>
    <hyperlink ref="V743" r:id="rId2106"/>
    <hyperlink ref="V744" r:id="rId2107"/>
    <hyperlink ref="V745" r:id="rId2108"/>
    <hyperlink ref="V746" r:id="rId2109"/>
    <hyperlink ref="V747" r:id="rId2110"/>
    <hyperlink ref="V748" r:id="rId2111"/>
    <hyperlink ref="V749" r:id="rId2112"/>
    <hyperlink ref="V750" r:id="rId2113"/>
    <hyperlink ref="V751" r:id="rId2114"/>
    <hyperlink ref="V752" r:id="rId2115"/>
    <hyperlink ref="V753" r:id="rId2116"/>
    <hyperlink ref="V754" r:id="rId2117"/>
    <hyperlink ref="V755" r:id="rId2118"/>
    <hyperlink ref="V756" r:id="rId2119"/>
    <hyperlink ref="V757" r:id="rId2120"/>
    <hyperlink ref="V758" r:id="rId2121"/>
    <hyperlink ref="V759" r:id="rId2122"/>
    <hyperlink ref="V760" r:id="rId2123"/>
    <hyperlink ref="V761" r:id="rId2124"/>
    <hyperlink ref="V762" r:id="rId2125"/>
    <hyperlink ref="V763" r:id="rId2126"/>
    <hyperlink ref="V764" r:id="rId2127"/>
    <hyperlink ref="V765" r:id="rId2128"/>
    <hyperlink ref="V766" r:id="rId2129"/>
    <hyperlink ref="V767" r:id="rId2130"/>
    <hyperlink ref="V768" r:id="rId2131"/>
    <hyperlink ref="V769" r:id="rId2132"/>
    <hyperlink ref="V770" r:id="rId2133"/>
    <hyperlink ref="V771" r:id="rId2134"/>
    <hyperlink ref="V772" r:id="rId2135"/>
    <hyperlink ref="V773" r:id="rId2136"/>
    <hyperlink ref="V774" r:id="rId2137"/>
    <hyperlink ref="V775" r:id="rId2138"/>
    <hyperlink ref="V776" r:id="rId2139"/>
    <hyperlink ref="V777" r:id="rId2140"/>
    <hyperlink ref="V778" r:id="rId2141"/>
    <hyperlink ref="V779" r:id="rId2142"/>
    <hyperlink ref="V780" r:id="rId2143"/>
    <hyperlink ref="V781" r:id="rId2144"/>
    <hyperlink ref="V782" r:id="rId2145"/>
    <hyperlink ref="V783" r:id="rId2146"/>
    <hyperlink ref="V784" r:id="rId2147"/>
    <hyperlink ref="V785" r:id="rId2148"/>
    <hyperlink ref="V786" r:id="rId2149"/>
    <hyperlink ref="V787" r:id="rId2150"/>
    <hyperlink ref="V788" r:id="rId2151"/>
    <hyperlink ref="V789" r:id="rId2152"/>
    <hyperlink ref="V790" r:id="rId2153"/>
    <hyperlink ref="V791" r:id="rId2154"/>
    <hyperlink ref="V792" r:id="rId2155"/>
    <hyperlink ref="V793" r:id="rId2156"/>
    <hyperlink ref="V794" r:id="rId2157"/>
    <hyperlink ref="V795" r:id="rId2158"/>
    <hyperlink ref="V796" r:id="rId2159"/>
    <hyperlink ref="V797" r:id="rId2160"/>
    <hyperlink ref="V798" r:id="rId2161"/>
    <hyperlink ref="V799" r:id="rId2162"/>
    <hyperlink ref="V800" r:id="rId2163"/>
    <hyperlink ref="V801" r:id="rId2164"/>
    <hyperlink ref="V802" r:id="rId2165"/>
    <hyperlink ref="V803" r:id="rId2166"/>
    <hyperlink ref="V804" r:id="rId2167"/>
    <hyperlink ref="V805" r:id="rId2168"/>
    <hyperlink ref="V806" r:id="rId2169"/>
    <hyperlink ref="V807" r:id="rId2170"/>
    <hyperlink ref="V808" r:id="rId2171"/>
    <hyperlink ref="V809" r:id="rId2172"/>
    <hyperlink ref="V810" r:id="rId2173"/>
    <hyperlink ref="V811" r:id="rId2174"/>
    <hyperlink ref="V812" r:id="rId2175"/>
    <hyperlink ref="V813" r:id="rId2176"/>
    <hyperlink ref="V814" r:id="rId2177"/>
    <hyperlink ref="V815" r:id="rId2178"/>
    <hyperlink ref="V816" r:id="rId2179"/>
    <hyperlink ref="V817" r:id="rId2180"/>
    <hyperlink ref="V818" r:id="rId2181"/>
    <hyperlink ref="V819" r:id="rId2182"/>
    <hyperlink ref="V820" r:id="rId2183"/>
    <hyperlink ref="V821" r:id="rId2184"/>
    <hyperlink ref="V822" r:id="rId2185"/>
    <hyperlink ref="V823" r:id="rId2186"/>
    <hyperlink ref="V824" r:id="rId2187"/>
    <hyperlink ref="V825" r:id="rId2188"/>
    <hyperlink ref="V826" r:id="rId2189"/>
    <hyperlink ref="V827" r:id="rId2190"/>
    <hyperlink ref="V828" r:id="rId2191"/>
    <hyperlink ref="V829" r:id="rId2192"/>
    <hyperlink ref="V830" r:id="rId2193"/>
    <hyperlink ref="V831" r:id="rId2194"/>
    <hyperlink ref="V832" r:id="rId2195"/>
    <hyperlink ref="V833" r:id="rId2196"/>
    <hyperlink ref="V834" r:id="rId2197"/>
    <hyperlink ref="V835" r:id="rId2198"/>
    <hyperlink ref="V836" r:id="rId2199"/>
    <hyperlink ref="V837" r:id="rId2200"/>
    <hyperlink ref="V838" r:id="rId2201"/>
    <hyperlink ref="V839" r:id="rId2202"/>
    <hyperlink ref="V840" r:id="rId2203"/>
    <hyperlink ref="V841" r:id="rId2204"/>
    <hyperlink ref="V842" r:id="rId2205"/>
    <hyperlink ref="V843" r:id="rId2206"/>
    <hyperlink ref="V844" r:id="rId2207"/>
    <hyperlink ref="V845" r:id="rId2208"/>
    <hyperlink ref="V846" r:id="rId2209"/>
    <hyperlink ref="V847" r:id="rId2210"/>
    <hyperlink ref="V848" r:id="rId2211"/>
    <hyperlink ref="V849" r:id="rId2212"/>
    <hyperlink ref="V850" r:id="rId2213"/>
    <hyperlink ref="V851" r:id="rId2214"/>
    <hyperlink ref="V852" r:id="rId2215"/>
    <hyperlink ref="V853" r:id="rId2216"/>
    <hyperlink ref="V854" r:id="rId2217"/>
    <hyperlink ref="V855" r:id="rId2218"/>
    <hyperlink ref="V856" r:id="rId2219"/>
    <hyperlink ref="V857" r:id="rId2220"/>
    <hyperlink ref="V858" r:id="rId2221"/>
    <hyperlink ref="V859" r:id="rId2222"/>
    <hyperlink ref="V860" r:id="rId2223"/>
    <hyperlink ref="V861" r:id="rId2224"/>
    <hyperlink ref="V862" r:id="rId2225"/>
    <hyperlink ref="V863" r:id="rId2226"/>
    <hyperlink ref="V864" r:id="rId2227"/>
    <hyperlink ref="V865" r:id="rId2228"/>
    <hyperlink ref="V866" r:id="rId2229"/>
    <hyperlink ref="V867" r:id="rId2230"/>
    <hyperlink ref="V868" r:id="rId2231"/>
    <hyperlink ref="V869" r:id="rId2232"/>
    <hyperlink ref="V870" r:id="rId2233"/>
    <hyperlink ref="V871" r:id="rId2234"/>
    <hyperlink ref="V872" r:id="rId2235"/>
    <hyperlink ref="V873" r:id="rId2236"/>
    <hyperlink ref="V874" r:id="rId2237"/>
    <hyperlink ref="V875" r:id="rId2238"/>
    <hyperlink ref="V876" r:id="rId2239"/>
    <hyperlink ref="V877" r:id="rId2240"/>
    <hyperlink ref="V878" r:id="rId2241"/>
    <hyperlink ref="V879" r:id="rId2242"/>
    <hyperlink ref="V880" r:id="rId2243"/>
    <hyperlink ref="V881" r:id="rId2244"/>
    <hyperlink ref="V882" r:id="rId2245"/>
    <hyperlink ref="V883" r:id="rId2246"/>
    <hyperlink ref="V884" r:id="rId2247"/>
    <hyperlink ref="V885" r:id="rId2248"/>
    <hyperlink ref="V886" r:id="rId2249"/>
    <hyperlink ref="V887" r:id="rId2250"/>
    <hyperlink ref="V888" r:id="rId2251"/>
    <hyperlink ref="V889" r:id="rId2252"/>
    <hyperlink ref="V890" r:id="rId2253"/>
    <hyperlink ref="V891" r:id="rId2254"/>
    <hyperlink ref="V892" r:id="rId2255"/>
    <hyperlink ref="V893" r:id="rId2256"/>
    <hyperlink ref="V894" r:id="rId2257"/>
    <hyperlink ref="V895" r:id="rId2258"/>
    <hyperlink ref="V896" r:id="rId2259"/>
    <hyperlink ref="V897" r:id="rId2260"/>
    <hyperlink ref="V898" r:id="rId2261"/>
    <hyperlink ref="V899" r:id="rId2262"/>
    <hyperlink ref="V900" r:id="rId2263"/>
    <hyperlink ref="V901" r:id="rId2264"/>
    <hyperlink ref="V902" r:id="rId2265"/>
    <hyperlink ref="V903" r:id="rId2266"/>
    <hyperlink ref="V904" r:id="rId2267"/>
    <hyperlink ref="V905" r:id="rId2268"/>
    <hyperlink ref="V906" r:id="rId2269"/>
    <hyperlink ref="V907" r:id="rId2270"/>
    <hyperlink ref="V908" r:id="rId2271"/>
    <hyperlink ref="V909" r:id="rId2272"/>
    <hyperlink ref="V910" r:id="rId2273"/>
    <hyperlink ref="V911" r:id="rId2274"/>
    <hyperlink ref="V912" r:id="rId2275"/>
    <hyperlink ref="V913" r:id="rId2276"/>
    <hyperlink ref="V914" r:id="rId2277"/>
    <hyperlink ref="V915" r:id="rId2278"/>
    <hyperlink ref="V916" r:id="rId2279"/>
    <hyperlink ref="V917" r:id="rId2280"/>
    <hyperlink ref="V918" r:id="rId2281"/>
    <hyperlink ref="V919" r:id="rId2282"/>
    <hyperlink ref="V920" r:id="rId2283"/>
    <hyperlink ref="V921" r:id="rId2284"/>
    <hyperlink ref="V922" r:id="rId2285"/>
    <hyperlink ref="V923" r:id="rId2286"/>
    <hyperlink ref="V924" r:id="rId2287"/>
    <hyperlink ref="V925" r:id="rId2288"/>
    <hyperlink ref="V926" r:id="rId2289"/>
    <hyperlink ref="V927" r:id="rId2290"/>
    <hyperlink ref="V928" r:id="rId2291"/>
    <hyperlink ref="V929" r:id="rId2292"/>
    <hyperlink ref="V930" r:id="rId2293"/>
    <hyperlink ref="V931" r:id="rId2294"/>
    <hyperlink ref="V932" r:id="rId2295"/>
    <hyperlink ref="V933" r:id="rId2296"/>
    <hyperlink ref="V934" r:id="rId2297"/>
    <hyperlink ref="V935" r:id="rId2298"/>
    <hyperlink ref="V936" r:id="rId2299"/>
    <hyperlink ref="V937" r:id="rId2300"/>
    <hyperlink ref="V938" r:id="rId2301"/>
    <hyperlink ref="V939" r:id="rId2302"/>
    <hyperlink ref="V940" r:id="rId2303"/>
    <hyperlink ref="V941" r:id="rId2304"/>
    <hyperlink ref="V942" r:id="rId2305"/>
    <hyperlink ref="V943" r:id="rId2306"/>
    <hyperlink ref="V944" r:id="rId2307"/>
    <hyperlink ref="V945" r:id="rId2308"/>
    <hyperlink ref="V946" r:id="rId2309"/>
    <hyperlink ref="V947" r:id="rId2310"/>
    <hyperlink ref="V948" r:id="rId2311"/>
    <hyperlink ref="V949" r:id="rId2312"/>
    <hyperlink ref="V950" r:id="rId2313"/>
    <hyperlink ref="V951" r:id="rId2314"/>
    <hyperlink ref="V952" r:id="rId2315"/>
    <hyperlink ref="V953" r:id="rId2316"/>
    <hyperlink ref="V954" r:id="rId2317"/>
    <hyperlink ref="V955" r:id="rId2318"/>
    <hyperlink ref="V956" r:id="rId2319"/>
    <hyperlink ref="V957" r:id="rId2320"/>
    <hyperlink ref="V958" r:id="rId2321"/>
    <hyperlink ref="V959" r:id="rId2322"/>
    <hyperlink ref="V960" r:id="rId2323"/>
    <hyperlink ref="V961" r:id="rId2324"/>
    <hyperlink ref="V962" r:id="rId2325"/>
    <hyperlink ref="V963" r:id="rId2326"/>
    <hyperlink ref="V964" r:id="rId2327"/>
    <hyperlink ref="V965" r:id="rId2328"/>
    <hyperlink ref="V966" r:id="rId2329"/>
    <hyperlink ref="V967" r:id="rId2330"/>
    <hyperlink ref="V968" r:id="rId2331"/>
    <hyperlink ref="V969" r:id="rId2332"/>
    <hyperlink ref="V970" r:id="rId2333"/>
    <hyperlink ref="V971" r:id="rId2334"/>
    <hyperlink ref="V972" r:id="rId2335"/>
    <hyperlink ref="V973" r:id="rId2336"/>
    <hyperlink ref="V974" r:id="rId2337"/>
    <hyperlink ref="V975" r:id="rId2338"/>
    <hyperlink ref="V976" r:id="rId2339"/>
    <hyperlink ref="V977" r:id="rId2340"/>
    <hyperlink ref="V978" r:id="rId2341"/>
    <hyperlink ref="V979" r:id="rId2342"/>
    <hyperlink ref="V980" r:id="rId2343"/>
    <hyperlink ref="V981" r:id="rId2344"/>
    <hyperlink ref="V982" r:id="rId2345"/>
    <hyperlink ref="V983" r:id="rId2346"/>
    <hyperlink ref="V984" r:id="rId2347"/>
    <hyperlink ref="V985" r:id="rId2348"/>
    <hyperlink ref="V986" r:id="rId2349"/>
    <hyperlink ref="V987" r:id="rId2350"/>
    <hyperlink ref="V988" r:id="rId2351"/>
    <hyperlink ref="V989" r:id="rId2352"/>
    <hyperlink ref="V990" r:id="rId2353"/>
    <hyperlink ref="V991" r:id="rId2354"/>
    <hyperlink ref="V992" r:id="rId2355"/>
    <hyperlink ref="V993" r:id="rId2356"/>
    <hyperlink ref="V994" r:id="rId2357"/>
    <hyperlink ref="V995" r:id="rId2358"/>
    <hyperlink ref="V996" r:id="rId2359"/>
    <hyperlink ref="V997" r:id="rId2360"/>
    <hyperlink ref="V998" r:id="rId2361"/>
    <hyperlink ref="V999" r:id="rId2362"/>
    <hyperlink ref="V1000" r:id="rId2363"/>
    <hyperlink ref="V1001" r:id="rId2364"/>
    <hyperlink ref="V1002" r:id="rId2365"/>
    <hyperlink ref="V1003" r:id="rId2366"/>
    <hyperlink ref="V1004" r:id="rId2367"/>
    <hyperlink ref="V1005" r:id="rId2368"/>
    <hyperlink ref="V1006" r:id="rId2369"/>
    <hyperlink ref="V1007" r:id="rId2370"/>
    <hyperlink ref="V1008" r:id="rId2371"/>
    <hyperlink ref="V1009" r:id="rId2372"/>
    <hyperlink ref="V1010" r:id="rId2373"/>
    <hyperlink ref="V1011" r:id="rId2374"/>
    <hyperlink ref="V1012" r:id="rId2375"/>
    <hyperlink ref="V1013" r:id="rId2376"/>
    <hyperlink ref="V1014" r:id="rId2377"/>
    <hyperlink ref="V1015" r:id="rId2378"/>
    <hyperlink ref="V1016" r:id="rId2379"/>
    <hyperlink ref="V1017" r:id="rId2380"/>
    <hyperlink ref="V1018" r:id="rId2381"/>
    <hyperlink ref="V1019" r:id="rId2382"/>
    <hyperlink ref="V1020" r:id="rId2383"/>
    <hyperlink ref="V1021" r:id="rId2384"/>
    <hyperlink ref="V1022" r:id="rId2385"/>
    <hyperlink ref="V1023" r:id="rId2386"/>
    <hyperlink ref="V1024" r:id="rId2387"/>
    <hyperlink ref="V1025" r:id="rId2388"/>
    <hyperlink ref="V1026" r:id="rId2389"/>
    <hyperlink ref="V1027" r:id="rId2390"/>
    <hyperlink ref="V1028" r:id="rId2391"/>
    <hyperlink ref="V1029" r:id="rId2392"/>
    <hyperlink ref="V1030" r:id="rId2393"/>
    <hyperlink ref="V1031" r:id="rId2394"/>
    <hyperlink ref="V1032" r:id="rId2395"/>
    <hyperlink ref="V1033" r:id="rId2396"/>
    <hyperlink ref="V1034" r:id="rId2397"/>
    <hyperlink ref="V1035" r:id="rId2398"/>
    <hyperlink ref="V1036" r:id="rId2399"/>
    <hyperlink ref="V1037" r:id="rId2400"/>
    <hyperlink ref="V1038" r:id="rId2401"/>
    <hyperlink ref="V1039" r:id="rId2402"/>
    <hyperlink ref="V1040" r:id="rId2403"/>
    <hyperlink ref="V1041" r:id="rId2404"/>
    <hyperlink ref="V1042" r:id="rId2405"/>
    <hyperlink ref="V1043" r:id="rId2406"/>
    <hyperlink ref="V1044" r:id="rId2407"/>
    <hyperlink ref="V1045" r:id="rId2408"/>
    <hyperlink ref="V1046" r:id="rId2409"/>
    <hyperlink ref="V1047" r:id="rId2410"/>
    <hyperlink ref="V1048" r:id="rId2411"/>
    <hyperlink ref="V1049" r:id="rId2412"/>
    <hyperlink ref="V1050" r:id="rId2413"/>
    <hyperlink ref="V1051" r:id="rId2414"/>
    <hyperlink ref="V1052" r:id="rId2415"/>
    <hyperlink ref="V1053" r:id="rId2416"/>
    <hyperlink ref="V1054" r:id="rId2417"/>
    <hyperlink ref="V1055" r:id="rId2418"/>
    <hyperlink ref="V1056" r:id="rId2419"/>
    <hyperlink ref="V1057" r:id="rId2420"/>
    <hyperlink ref="V1058" r:id="rId2421"/>
    <hyperlink ref="V1059" r:id="rId2422"/>
    <hyperlink ref="V1060" r:id="rId2423"/>
    <hyperlink ref="V1061" r:id="rId2424"/>
    <hyperlink ref="V1062" r:id="rId2425"/>
    <hyperlink ref="V1063" r:id="rId2426"/>
    <hyperlink ref="V1064" r:id="rId2427"/>
    <hyperlink ref="V1065" r:id="rId2428"/>
    <hyperlink ref="V1066" r:id="rId2429"/>
    <hyperlink ref="V1067" r:id="rId2430"/>
    <hyperlink ref="V1068" r:id="rId2431"/>
    <hyperlink ref="V1069" r:id="rId2432"/>
    <hyperlink ref="V1070" r:id="rId2433"/>
    <hyperlink ref="V1071" r:id="rId2434"/>
    <hyperlink ref="V1072" r:id="rId2435"/>
    <hyperlink ref="V1073" r:id="rId2436"/>
    <hyperlink ref="V1074" r:id="rId2437"/>
    <hyperlink ref="V1075" r:id="rId2438"/>
    <hyperlink ref="V1076" r:id="rId2439"/>
    <hyperlink ref="V1077" r:id="rId2440"/>
    <hyperlink ref="V1078" r:id="rId2441"/>
    <hyperlink ref="V1079" r:id="rId2442"/>
    <hyperlink ref="V1080" r:id="rId2443"/>
    <hyperlink ref="V1081" r:id="rId2444"/>
    <hyperlink ref="V1082" r:id="rId2445"/>
    <hyperlink ref="V1083" r:id="rId2446"/>
    <hyperlink ref="V1084" r:id="rId2447"/>
    <hyperlink ref="V1085" r:id="rId2448"/>
    <hyperlink ref="V1086" r:id="rId2449"/>
    <hyperlink ref="V1087" r:id="rId2450"/>
    <hyperlink ref="V1088" r:id="rId2451"/>
    <hyperlink ref="V1089" r:id="rId2452"/>
    <hyperlink ref="V1090" r:id="rId2453"/>
    <hyperlink ref="V1091" r:id="rId2454"/>
    <hyperlink ref="V1092" r:id="rId2455"/>
    <hyperlink ref="V1093" r:id="rId2456"/>
    <hyperlink ref="V1094" r:id="rId2457"/>
    <hyperlink ref="V1095" r:id="rId2458"/>
    <hyperlink ref="V1096" r:id="rId2459"/>
    <hyperlink ref="V1097" r:id="rId2460"/>
    <hyperlink ref="V1098" r:id="rId2461"/>
    <hyperlink ref="V1099" r:id="rId2462"/>
    <hyperlink ref="V1100" r:id="rId2463"/>
    <hyperlink ref="V1101" r:id="rId2464"/>
    <hyperlink ref="V1102" r:id="rId2465"/>
    <hyperlink ref="V1103" r:id="rId2466"/>
    <hyperlink ref="V1104" r:id="rId2467"/>
    <hyperlink ref="V1105" r:id="rId2468"/>
    <hyperlink ref="V1106" r:id="rId2469"/>
    <hyperlink ref="V1107" r:id="rId2470"/>
    <hyperlink ref="V1108" r:id="rId2471"/>
    <hyperlink ref="V1109" r:id="rId2472"/>
    <hyperlink ref="V1110" r:id="rId2473"/>
    <hyperlink ref="V1111" r:id="rId2474"/>
    <hyperlink ref="V1112" r:id="rId2475"/>
    <hyperlink ref="V1113" r:id="rId2476"/>
    <hyperlink ref="V1114" r:id="rId2477"/>
    <hyperlink ref="V1115" r:id="rId2478"/>
    <hyperlink ref="V1116" r:id="rId2479"/>
    <hyperlink ref="V1117" r:id="rId2480"/>
    <hyperlink ref="V1118" r:id="rId2481"/>
    <hyperlink ref="V1119" r:id="rId2482"/>
    <hyperlink ref="V1120" r:id="rId2483"/>
    <hyperlink ref="V1121" r:id="rId2484"/>
    <hyperlink ref="V1122" r:id="rId2485"/>
    <hyperlink ref="V1123" r:id="rId2486"/>
    <hyperlink ref="V1124" r:id="rId2487"/>
    <hyperlink ref="V1125" r:id="rId2488"/>
    <hyperlink ref="V1126" r:id="rId2489"/>
    <hyperlink ref="V1127" r:id="rId2490"/>
    <hyperlink ref="V1128" r:id="rId2491"/>
    <hyperlink ref="V1129" r:id="rId2492"/>
    <hyperlink ref="V1130" r:id="rId2493"/>
    <hyperlink ref="V1131" r:id="rId2494"/>
    <hyperlink ref="V1132" r:id="rId2495"/>
    <hyperlink ref="V1133" r:id="rId2496"/>
    <hyperlink ref="V1134" r:id="rId2497"/>
    <hyperlink ref="V1135" r:id="rId2498"/>
    <hyperlink ref="V1136" r:id="rId2499"/>
    <hyperlink ref="V1137" r:id="rId2500"/>
    <hyperlink ref="V1138" r:id="rId2501"/>
    <hyperlink ref="V1139" r:id="rId2502"/>
    <hyperlink ref="V1140" r:id="rId2503"/>
    <hyperlink ref="V1141" r:id="rId2504"/>
    <hyperlink ref="V1142" r:id="rId2505"/>
    <hyperlink ref="V1143" r:id="rId2506"/>
    <hyperlink ref="V1144" r:id="rId2507"/>
    <hyperlink ref="V1145" r:id="rId2508"/>
    <hyperlink ref="V1146" r:id="rId2509"/>
    <hyperlink ref="V1147" r:id="rId2510"/>
    <hyperlink ref="V1148" r:id="rId2511"/>
    <hyperlink ref="V1149" r:id="rId2512"/>
    <hyperlink ref="V1150" r:id="rId2513"/>
    <hyperlink ref="V1151" r:id="rId2514"/>
    <hyperlink ref="V1152" r:id="rId2515"/>
    <hyperlink ref="V1153" r:id="rId2516"/>
    <hyperlink ref="V1154" r:id="rId2517"/>
    <hyperlink ref="V1155" r:id="rId2518"/>
    <hyperlink ref="V1156" r:id="rId2519"/>
    <hyperlink ref="V1157" r:id="rId2520"/>
    <hyperlink ref="V1158" r:id="rId2521"/>
    <hyperlink ref="V1159" r:id="rId2522"/>
    <hyperlink ref="V1160" r:id="rId2523"/>
    <hyperlink ref="V1161" r:id="rId2524"/>
    <hyperlink ref="V1162" r:id="rId2525"/>
    <hyperlink ref="V1163" r:id="rId2526"/>
    <hyperlink ref="V1164" r:id="rId2527"/>
    <hyperlink ref="V1165" r:id="rId2528"/>
    <hyperlink ref="V1166" r:id="rId2529"/>
    <hyperlink ref="V1167" r:id="rId2530"/>
    <hyperlink ref="V1168" r:id="rId2531"/>
    <hyperlink ref="V1169" r:id="rId2532"/>
    <hyperlink ref="V1170" r:id="rId2533"/>
    <hyperlink ref="V1171" r:id="rId2534"/>
    <hyperlink ref="V1172" r:id="rId2535"/>
    <hyperlink ref="V1173" r:id="rId2536"/>
    <hyperlink ref="V1174" r:id="rId2537"/>
    <hyperlink ref="V1175" r:id="rId2538"/>
    <hyperlink ref="V1176" r:id="rId2539"/>
    <hyperlink ref="V1177" r:id="rId2540"/>
    <hyperlink ref="V1178" r:id="rId2541"/>
    <hyperlink ref="V1179" r:id="rId2542"/>
    <hyperlink ref="V1180" r:id="rId2543"/>
    <hyperlink ref="V1181" r:id="rId2544"/>
    <hyperlink ref="V1182" r:id="rId2545"/>
    <hyperlink ref="V1183" r:id="rId2546"/>
    <hyperlink ref="V1184" r:id="rId2547"/>
    <hyperlink ref="V1185" r:id="rId2548"/>
    <hyperlink ref="V1186" r:id="rId2549"/>
    <hyperlink ref="V1187" r:id="rId2550"/>
    <hyperlink ref="V1188" r:id="rId2551"/>
    <hyperlink ref="V1189" r:id="rId2552"/>
    <hyperlink ref="V1190" r:id="rId2553"/>
    <hyperlink ref="V1191" r:id="rId2554"/>
    <hyperlink ref="V1192" r:id="rId2555"/>
    <hyperlink ref="V1193" r:id="rId2556"/>
    <hyperlink ref="V1194" r:id="rId2557"/>
    <hyperlink ref="V1195" r:id="rId2558"/>
    <hyperlink ref="V1196" r:id="rId2559"/>
    <hyperlink ref="V1197" r:id="rId2560"/>
    <hyperlink ref="V1198" r:id="rId2561"/>
    <hyperlink ref="V1199" r:id="rId2562"/>
    <hyperlink ref="V1200" r:id="rId2563"/>
    <hyperlink ref="V1201" r:id="rId2564"/>
    <hyperlink ref="V1202" r:id="rId2565"/>
    <hyperlink ref="V1203" r:id="rId2566"/>
    <hyperlink ref="V1204" r:id="rId2567"/>
    <hyperlink ref="V1205" r:id="rId2568"/>
    <hyperlink ref="V1206" r:id="rId2569"/>
    <hyperlink ref="V1207" r:id="rId2570"/>
    <hyperlink ref="V1208" r:id="rId2571"/>
    <hyperlink ref="V1209" r:id="rId2572"/>
    <hyperlink ref="V1210" r:id="rId2573"/>
    <hyperlink ref="X3" r:id="rId2574" location="!/mancillaconseil/status/971548393699880960"/>
    <hyperlink ref="X4" r:id="rId2575" location="!/anastasiabarre/status/969063569949102081"/>
    <hyperlink ref="X5" r:id="rId2576" location="!/mikequindazzi/status/970962702863609857"/>
    <hyperlink ref="X6" r:id="rId2577" location="!/cstorenews_/status/972344585061109760"/>
    <hyperlink ref="X7" r:id="rId2578" location="!/andreagaillet/status/974238402861203457"/>
    <hyperlink ref="X8" r:id="rId2579" location="!/jon_ferrara/status/928299501919408130"/>
    <hyperlink ref="X9" r:id="rId2580" location="!/gtatidea/status/975326981842702336"/>
    <hyperlink ref="X10" r:id="rId2581" location="!/enanglais/status/975340242545922049"/>
    <hyperlink ref="X11" r:id="rId2582" location="!/enanglais/status/975324142357671938"/>
    <hyperlink ref="X12" r:id="rId2583" location="!/tedprodromou/status/975514602485309440"/>
    <hyperlink ref="X13" r:id="rId2584" location="!/vijitbanthia/status/971046027896770561"/>
    <hyperlink ref="X14" r:id="rId2585" location="!/digitalsuccess1/status/971046168800227331"/>
    <hyperlink ref="X15" r:id="rId2586" location="!/doan_tu1/status/971046541833236481"/>
    <hyperlink ref="X16" r:id="rId2587" location="!/bellagilbert13/status/970913075896508416"/>
    <hyperlink ref="X17" r:id="rId2588" location="!/silicontent506/status/971046712465862656"/>
    <hyperlink ref="X18" r:id="rId2589" location="!/mishafilippov64/status/971047074773938176"/>
    <hyperlink ref="X19" r:id="rId2590" location="!/fprida/status/971048110473523200"/>
    <hyperlink ref="X20" r:id="rId2591" location="!/mmarcobernard/status/971048636472877056"/>
    <hyperlink ref="X21" r:id="rId2592" location="!/isidro_ef/status/971049388201168896"/>
    <hyperlink ref="X22" r:id="rId2593" location="!/sharonroche743/status/971049567620825088"/>
    <hyperlink ref="X23" r:id="rId2594" location="!/angelruizperez/status/970961333758976000"/>
    <hyperlink ref="X24" r:id="rId2595" location="!/juanmartinez/status/971051692178288641"/>
    <hyperlink ref="X25" r:id="rId2596" location="!/freshmarketma/status/971051807198863360"/>
    <hyperlink ref="X26" r:id="rId2597" location="!/sotanoplanner/status/971052184589791232"/>
    <hyperlink ref="X27" r:id="rId2598" location="!/bookreviewtours/status/971052541906530304"/>
    <hyperlink ref="X28" r:id="rId2599" location="!/easycookin2012/status/971053419136917504"/>
    <hyperlink ref="X29" r:id="rId2600" location="!/clubdelacom/status/974371228671725570"/>
    <hyperlink ref="X30" r:id="rId2601" location="!/clubdelacom/status/971053836487069696"/>
    <hyperlink ref="X31" r:id="rId2602" location="!/linked2success/status/971054081883164673"/>
    <hyperlink ref="X32" r:id="rId2603" location="!/thelinkedinman/status/971054112904241152"/>
    <hyperlink ref="X33" r:id="rId2604" location="!/nadinemotaze/status/971054207385128960"/>
    <hyperlink ref="X34" r:id="rId2605" location="!/trudykwik/status/971047391620104194"/>
    <hyperlink ref="X35" r:id="rId2606" location="!/greattywrp/status/971054411005952000"/>
    <hyperlink ref="X36" r:id="rId2607" location="!/ezpzmealz/status/971054566799171584"/>
    <hyperlink ref="X37" r:id="rId2608" location="!/thebizfasttrack/status/971055574329778177"/>
    <hyperlink ref="X38" r:id="rId2609" location="!/bloggertribe/status/971058040387416064"/>
    <hyperlink ref="X39" r:id="rId2610" location="!/cumulusproducts/status/971058086898171909"/>
    <hyperlink ref="X40" r:id="rId2611" location="!/waeljose/status/971058379069296643"/>
    <hyperlink ref="X41" r:id="rId2612" location="!/waeljose/status/971058408886620160"/>
    <hyperlink ref="X42" r:id="rId2613" location="!/roberts_ben_m/status/971052082810834946"/>
    <hyperlink ref="X43" r:id="rId2614" location="!/carikluger/status/971058838312022016"/>
    <hyperlink ref="X44" r:id="rId2615" location="!/marketingkelly/status/971059140620640257"/>
    <hyperlink ref="X45" r:id="rId2616" location="!/sharerussharing/status/971059266365870081"/>
    <hyperlink ref="X46" r:id="rId2617" location="!/making_of_a_mom/status/971059734856990721"/>
    <hyperlink ref="X47" r:id="rId2618" location="!/kashinaritsuika/status/971060752030355456"/>
    <hyperlink ref="X48" r:id="rId2619" location="!/dhaliwalkcgmai1/status/971060802487705600"/>
    <hyperlink ref="X49" r:id="rId2620" location="!/djenadsidibe/status/971047869724745728"/>
    <hyperlink ref="X50" r:id="rId2621" location="!/djenadsidibe/status/971048118799208450"/>
    <hyperlink ref="X51" r:id="rId2622" location="!/djenadsidibe/status/971053005666742272"/>
    <hyperlink ref="X52" r:id="rId2623" location="!/djenadsidibe/status/971060825225072640"/>
    <hyperlink ref="X53" r:id="rId2624" location="!/gusyounis/status/971060841641598976"/>
    <hyperlink ref="X54" r:id="rId2625" location="!/wiredprworks/status/971061279749279744"/>
    <hyperlink ref="X55" r:id="rId2626" location="!/eficiens/status/970954680145793024"/>
    <hyperlink ref="X56" r:id="rId2627" location="!/akaeserge/status/971061725050081285"/>
    <hyperlink ref="X57" r:id="rId2628" location="!/consumerscu/status/971061928905920512"/>
    <hyperlink ref="X58" r:id="rId2629" location="!/ms_magallanes/status/971062846657384448"/>
    <hyperlink ref="X59" r:id="rId2630" location="!/etrafficlane/status/971062963149795328"/>
    <hyperlink ref="X60" r:id="rId2631" location="!/kanezadiane/status/971410727901724672"/>
    <hyperlink ref="X61" r:id="rId2632" location="!/muzickaproduk/status/971410901248233472"/>
    <hyperlink ref="X62" r:id="rId2633" location="!/jesicasexi688/status/971411567840444416"/>
    <hyperlink ref="X63" r:id="rId2634" location="!/tacomaco8/status/971411654205476864"/>
    <hyperlink ref="X64" r:id="rId2635" location="!/hlemtube/status/971412181249118208"/>
    <hyperlink ref="X65" r:id="rId2636" location="!/migueldelecourt/status/971406272405889025"/>
    <hyperlink ref="X66" r:id="rId2637" location="!/duvalletc/status/971143550892216320"/>
    <hyperlink ref="X67" r:id="rId2638" location="!/pierrepeyrat/status/971411949396381698"/>
    <hyperlink ref="X68" r:id="rId2639" location="!/pierrepeyrat/status/971412435113570304"/>
    <hyperlink ref="X69" r:id="rId2640" location="!/abimarketingpr/status/971412715842523137"/>
    <hyperlink ref="X70" r:id="rId2641" location="!/hotboycubu/status/971412814685286400"/>
    <hyperlink ref="X71" r:id="rId2642" location="!/coobusiness/status/971412918511259649"/>
    <hyperlink ref="X72" r:id="rId2643" location="!/sruwgrui/status/971412935179456514"/>
    <hyperlink ref="X73" r:id="rId2644" location="!/sbataille/status/971394243616002048"/>
    <hyperlink ref="X74" r:id="rId2645" location="!/ju_potier/status/971413329783738368"/>
    <hyperlink ref="X75" r:id="rId2646" location="!/perrynewmancpc/status/971413399262433280"/>
    <hyperlink ref="X76" r:id="rId2647" location="!/bragaromero123/status/971413454283268096"/>
    <hyperlink ref="X77" r:id="rId2648" location="!/rehan52935475/status/971414452343099393"/>
    <hyperlink ref="X78" r:id="rId2649" location="!/vipdlosnegocios/status/971415338297511936"/>
    <hyperlink ref="X79" r:id="rId2650" location="!/mangermaz/status/971415377543491586"/>
    <hyperlink ref="X80" r:id="rId2651" location="!/meltwaterdk/status/971415505645993984"/>
    <hyperlink ref="X81" r:id="rId2652" location="!/rapidcrowd/status/971415788937777155"/>
    <hyperlink ref="X82" r:id="rId2653" location="!/advoninja/status/971416074464956416"/>
    <hyperlink ref="X83" r:id="rId2654" location="!/damelionetwork/status/971416174033620992"/>
    <hyperlink ref="X84" r:id="rId2655" location="!/alexalexrogers/status/971416693011496961"/>
    <hyperlink ref="X85" r:id="rId2656" location="!/christiant777/status/971416988676448257"/>
    <hyperlink ref="X86" r:id="rId2657" location="!/touitou_david/status/971417617247494144"/>
    <hyperlink ref="X87" r:id="rId2658" location="!/sprichtgut/status/971417654903889922"/>
    <hyperlink ref="X88" r:id="rId2659" location="!/jacklejackle86/status/971417835477053440"/>
    <hyperlink ref="X89" r:id="rId2660" location="!/bestorangeseo/status/971417984764973056"/>
    <hyperlink ref="X90" r:id="rId2661" location="!/jpersiva/status/971417989378641920"/>
    <hyperlink ref="X91" r:id="rId2662" location="!/002idea/status/971418030130565125"/>
    <hyperlink ref="X92" r:id="rId2663" location="!/mar_tijeras/status/971418166801952768"/>
    <hyperlink ref="X93" r:id="rId2664" location="!/socialbeesco/status/971418448264859648"/>
    <hyperlink ref="X94" r:id="rId2665" location="!/techergun/status/971419277684297729"/>
    <hyperlink ref="X95" r:id="rId2666" location="!/md350032/status/971419377084940288"/>
    <hyperlink ref="X96" r:id="rId2667" location="!/waywebdigital/status/971049062433779712"/>
    <hyperlink ref="X97" r:id="rId2668" location="!/waywebdigital/status/971413920312430592"/>
    <hyperlink ref="X98" r:id="rId2669" location="!/ackmicro/status/971419901683470337"/>
    <hyperlink ref="X99" r:id="rId2670" location="!/scoopit_fr/status/971420280525537280"/>
    <hyperlink ref="X100" r:id="rId2671" location="!/aklima32253748/status/971420349463064576"/>
    <hyperlink ref="X101" r:id="rId2672" location="!/gopokemongo2018/status/971420400994353153"/>
    <hyperlink ref="X102" r:id="rId2673" location="!/lastbabyboomer/status/970693040993161216"/>
    <hyperlink ref="X103" r:id="rId2674" location="!/tatanishapw/status/971420710886244352"/>
    <hyperlink ref="X104" r:id="rId2675" location="!/indho2029/status/971421039182929923"/>
    <hyperlink ref="X105" r:id="rId2676" location="!/cafe123456781/status/971421128223797248"/>
    <hyperlink ref="X106" r:id="rId2677" location="!/empireselling/status/971421296100864001"/>
    <hyperlink ref="X107" r:id="rId2678" location="!/hoyzer/status/971421364534956034"/>
    <hyperlink ref="X108" r:id="rId2679" location="!/ataurrahman35/status/971421714126028805"/>
    <hyperlink ref="X109" r:id="rId2680" location="!/matchnode/status/971421984860106752"/>
    <hyperlink ref="X110" r:id="rId2681" location="!/staryy19/status/971422469650296833"/>
    <hyperlink ref="X111" r:id="rId2682" location="!/tarokanews/status/971422858629951488"/>
    <hyperlink ref="X112" r:id="rId2683" location="!/lilly_stevens99/status/971423906257973248"/>
    <hyperlink ref="X113" r:id="rId2684" location="!/tedseward/status/971061859863363584"/>
    <hyperlink ref="X114" r:id="rId2685" location="!/tedseward/status/971424282751447040"/>
    <hyperlink ref="X115" r:id="rId2686" location="!/dataagentgreen/status/971424805152059397"/>
    <hyperlink ref="X116" r:id="rId2687" location="!/linkedinexpert_/status/956854346637103105"/>
    <hyperlink ref="X117" r:id="rId2688" location="!/lcs1122/status/971424874483793920"/>
    <hyperlink ref="X118" r:id="rId2689" location="!/agencyrktr/status/971377473165451264"/>
    <hyperlink ref="X119" r:id="rId2690" location="!/pramod0000007/status/971410796696629249"/>
    <hyperlink ref="X120" r:id="rId2691" location="!/isabellajonescl/status/970661714336219136"/>
    <hyperlink ref="X121" r:id="rId2692" location="!/pramod0000007/status/971424891651031040"/>
    <hyperlink ref="X122" r:id="rId2693" location="!/trt3400/status/971425011465576448"/>
    <hyperlink ref="X123" r:id="rId2694" location="!/getclosingpage/status/971425250490699779"/>
    <hyperlink ref="X124" r:id="rId2695" location="!/humorhump/status/971280087554326531"/>
    <hyperlink ref="X125" r:id="rId2696" location="!/alexand23111772/status/971425464085569538"/>
    <hyperlink ref="X126" r:id="rId2697" location="!/sapradio/status/971418331403227137"/>
    <hyperlink ref="X127" r:id="rId2698" location="!/sapradio/status/971419202610483200"/>
    <hyperlink ref="X128" r:id="rId2699" location="!/sapradio/status/971420575825620992"/>
    <hyperlink ref="X129" r:id="rId2700" location="!/sapradio/status/971052658168619008"/>
    <hyperlink ref="X130" r:id="rId2701" location="!/sapradio/status/971424236282810368"/>
    <hyperlink ref="X131" r:id="rId2702" location="!/sapradio/status/971424605226393607"/>
    <hyperlink ref="X132" r:id="rId2703" location="!/sapradio/status/971416059008909314"/>
    <hyperlink ref="X133" r:id="rId2704" location="!/sapradio/status/971425495249244160"/>
    <hyperlink ref="X134" r:id="rId2705" location="!/contentampwaves/status/971770275070128129"/>
    <hyperlink ref="X135" r:id="rId2706" location="!/socialsalesinfo/status/971770275753811968"/>
    <hyperlink ref="X136" r:id="rId2707" location="!/socialsalesarmy/status/971770276563300352"/>
    <hyperlink ref="X137" r:id="rId2708" location="!/legros_ch/status/971770638322061312"/>
    <hyperlink ref="X138" r:id="rId2709" location="!/bizmartech/status/971771958965784578"/>
    <hyperlink ref="X139" r:id="rId2710" location="!/tonyrestell/status/934152465263579136"/>
    <hyperlink ref="X140" r:id="rId2711" location="!/umesh5152/status/971772469244825601"/>
    <hyperlink ref="X141" r:id="rId2712" location="!/bertpurdy/status/971756450367275009"/>
    <hyperlink ref="X142" r:id="rId2713" location="!/fr_skyblack/status/971774096253050882"/>
    <hyperlink ref="X143" r:id="rId2714" location="!/assistyoutoday/status/971774684894191616"/>
    <hyperlink ref="X144" r:id="rId2715" location="!/mckelviec/status/971775358541402112"/>
    <hyperlink ref="X145" r:id="rId2716" location="!/majerichi/status/971775565651955715"/>
    <hyperlink ref="X146" r:id="rId2717" location="!/cheppetit/status/971775721944375299"/>
    <hyperlink ref="X147" r:id="rId2718" location="!/sdevinnovations/status/971776069484384256"/>
    <hyperlink ref="X148" r:id="rId2719" location="!/ssi_deutschland/status/971775843390377984"/>
    <hyperlink ref="X149" r:id="rId2720" location="!/ssi_deutschland/status/971776157879291904"/>
    <hyperlink ref="X150" r:id="rId2721" location="!/amberjones0722/status/971777617891241991"/>
    <hyperlink ref="X151" r:id="rId2722" location="!/handrus/status/971778338275676162"/>
    <hyperlink ref="X152" r:id="rId2723" location="!/rallyapp_com/status/971780766710489089"/>
    <hyperlink ref="X153" r:id="rId2724" location="!/game_wildermez/status/971781811947876353"/>
    <hyperlink ref="X154" r:id="rId2725" location="!/vsnamsterdam/status/971781815454326785"/>
    <hyperlink ref="X155" r:id="rId2726" location="!/linkingin2sales/status/971781867761434625"/>
    <hyperlink ref="X156" r:id="rId2727" location="!/socialmediahq/status/971781895938768896"/>
    <hyperlink ref="X157" r:id="rId2728" location="!/eugeneskripnick/status/971782298768113664"/>
    <hyperlink ref="X158" r:id="rId2729" location="!/thuliumco/status/971783219883532290"/>
    <hyperlink ref="X159" r:id="rId2730" location="!/cinzia_gemelli/status/971783868104749056"/>
    <hyperlink ref="X160" r:id="rId2731" location="!/nessajbaker/status/971333638011965441"/>
    <hyperlink ref="X161" r:id="rId2732" location="!/b2bmarketingfdn/status/971784336822317056"/>
    <hyperlink ref="X162" r:id="rId2733" location="!/anthonyrochand/status/971630610832912385"/>
    <hyperlink ref="X163" r:id="rId2734" location="!/arkangelscrap/status/971785266280194048"/>
    <hyperlink ref="X164" r:id="rId2735" location="!/the_sales_guy/status/971785742778273793"/>
    <hyperlink ref="X165" r:id="rId2736" location="!/adryenn/status/971785906305708032"/>
    <hyperlink ref="X166" r:id="rId2737" location="!/xoxolizza/status/971786342437801984"/>
    <hyperlink ref="X167" r:id="rId2738" location="!/theintcell/status/971785174135574528"/>
    <hyperlink ref="X168" r:id="rId2739" location="!/avivatink/status/971786451552817154"/>
    <hyperlink ref="X169" r:id="rId2740" location="!/meritabiz/status/971786465716920321"/>
    <hyperlink ref="X170" r:id="rId2741" location="!/decollanz/status/971786899416408064"/>
    <hyperlink ref="X171" r:id="rId2742" location="!/agussup39011241/status/972129270570016768"/>
    <hyperlink ref="X172" r:id="rId2743" location="!/agussup39011241/status/972129440531533824"/>
    <hyperlink ref="X173" r:id="rId2744" location="!/orangeman7/status/972521249887973376"/>
    <hyperlink ref="X174" r:id="rId2745" location="!/rossiclaro/status/971779415381340160"/>
    <hyperlink ref="X175" r:id="rId2746" location="!/robre62/status/971780743155343362"/>
    <hyperlink ref="X176" r:id="rId2747" location="!/maddypugliese/status/971778850152697856"/>
    <hyperlink ref="X177" r:id="rId2748" location="!/robre62/status/971780837225222144"/>
    <hyperlink ref="X178" r:id="rId2749" location="!/robre62/status/971780688998469632"/>
    <hyperlink ref="X179" r:id="rId2750" location="!/robre62/status/971780797530296320"/>
    <hyperlink ref="X180" r:id="rId2751" location="!/robre62/status/972130767466893312"/>
    <hyperlink ref="X181" r:id="rId2752" location="!/contentwriting9/status/971101747514142722"/>
    <hyperlink ref="X182" r:id="rId2753" location="!/luckeebutterfly/status/972129930208272384"/>
    <hyperlink ref="X183" r:id="rId2754" location="!/blogwriting1/status/971415460209192960"/>
    <hyperlink ref="X184" r:id="rId2755" location="!/luckeebutterfly/status/972131273949970433"/>
    <hyperlink ref="X185" r:id="rId2756" location="!/webstoresltd/status/972131303524110336"/>
    <hyperlink ref="X186" r:id="rId2757" location="!/mukeshjune/status/972131365880844288"/>
    <hyperlink ref="X187" r:id="rId2758" location="!/matteoposern/status/972131589412085760"/>
    <hyperlink ref="X188" r:id="rId2759" location="!/javierbebee/status/972131669074415621"/>
    <hyperlink ref="X189" r:id="rId2760" location="!/hannesbeierlein/status/971794381022875648"/>
    <hyperlink ref="X190" r:id="rId2761" location="!/paymill/status/972132733601370112"/>
    <hyperlink ref="X191" r:id="rId2762" location="!/mvdg999/status/972133721129308162"/>
    <hyperlink ref="X192" r:id="rId2763" location="!/adamiswriting/status/972136225120407552"/>
    <hyperlink ref="X193" r:id="rId2764" location="!/thesalesfonz/status/971411529638739969"/>
    <hyperlink ref="X194" r:id="rId2765" location="!/thesalesfonz/status/971774073960304640"/>
    <hyperlink ref="X195" r:id="rId2766" location="!/thesalesfonz/status/972136325250994177"/>
    <hyperlink ref="X196" r:id="rId2767" location="!/olliewhitfield_/status/972134665409712128"/>
    <hyperlink ref="X197" r:id="rId2768" location="!/michaeld_sales/status/972136564787765249"/>
    <hyperlink ref="X198" r:id="rId2769" location="!/s_carioni/status/972136684535078912"/>
    <hyperlink ref="X199" r:id="rId2770" location="!/gabyygonzalez/status/972136761378988036"/>
    <hyperlink ref="X200" r:id="rId2771" location="!/steveknappsales/status/972137595420504064"/>
    <hyperlink ref="X201" r:id="rId2772" location="!/gdabischwebel/status/971783307666051072"/>
    <hyperlink ref="X202" r:id="rId2773" location="!/gdabischwebel/status/972137662969675782"/>
    <hyperlink ref="X203" r:id="rId2774" location="!/1min30toulouse/status/971783310480412672"/>
    <hyperlink ref="X204" r:id="rId2775" location="!/1min30toulouse/status/972137665419268111"/>
    <hyperlink ref="X205" r:id="rId2776" location="!/truthalwaywins/status/879638488378945537"/>
    <hyperlink ref="X206" r:id="rId2777" location="!/truthalwaywins/status/972138992320819201"/>
    <hyperlink ref="X207" r:id="rId2778" location="!/_taylorsymone/status/972139965713756160"/>
    <hyperlink ref="X208" r:id="rId2779" location="!/marcus_boswell/status/972140307742683136"/>
    <hyperlink ref="X209" r:id="rId2780" location="!/funmando/status/972140573963399169"/>
    <hyperlink ref="X210" r:id="rId2781" location="!/jrobcreative/status/972141511390482432"/>
    <hyperlink ref="X211" r:id="rId2782" location="!/faisalabbasiuk/status/972141969223901185"/>
    <hyperlink ref="X212" r:id="rId2783" location="!/jodyglidden/status/972141980271693824"/>
    <hyperlink ref="X213" r:id="rId2784" location="!/c_best01/status/972142048022269952"/>
    <hyperlink ref="X214" r:id="rId2785" location="!/helenalmeida4/status/972142591297847298"/>
    <hyperlink ref="X215" r:id="rId2786" location="!/chrisarrcar/status/972143026247258112"/>
    <hyperlink ref="X216" r:id="rId2787" location="!/fatigaas/status/972143136431595520"/>
    <hyperlink ref="X217" r:id="rId2788" location="!/askjudihays/status/972143249157709824"/>
    <hyperlink ref="X218" r:id="rId2789" location="!/agreencleveland/status/972144040400637952"/>
    <hyperlink ref="X219" r:id="rId2790" location="!/greatpromos/status/972144481972768769"/>
    <hyperlink ref="X220" r:id="rId2791" location="!/seo_newz/status/970523889812914176"/>
    <hyperlink ref="X221" r:id="rId2792" location="!/hlorenzen/status/972144763850887169"/>
    <hyperlink ref="X222" r:id="rId2793" location="!/tkszczecin/status/972144875364913152"/>
    <hyperlink ref="X223" r:id="rId2794" location="!/marketkeytech/status/972145056529317888"/>
    <hyperlink ref="X224" r:id="rId2795" location="!/reach_or_miss/status/972145237228507141"/>
    <hyperlink ref="X225" r:id="rId2796" location="!/raul_rojas_ve/status/972147373303615488"/>
    <hyperlink ref="X226" r:id="rId2797" location="!/bereanopartners/status/972147935155666945"/>
    <hyperlink ref="X227" r:id="rId2798" location="!/stanrobinson/status/972148805524078592"/>
    <hyperlink ref="X228" r:id="rId2799" location="!/1min30/status/971242450558881792"/>
    <hyperlink ref="X229" r:id="rId2800" location="!/1min30/status/971780254380552194"/>
    <hyperlink ref="X230" r:id="rId2801" location="!/1min30/status/972133328542367744"/>
    <hyperlink ref="X231" r:id="rId2802" location="!/1min30/status/972148931223224321"/>
    <hyperlink ref="X232" r:id="rId2803" location="!/digitalkeith/status/971892388179464192"/>
    <hyperlink ref="X233" r:id="rId2804" location="!/digitalkeith/status/971782139325964290"/>
    <hyperlink ref="X234" r:id="rId2805" location="!/cindyhilumas/status/972149134621896705"/>
    <hyperlink ref="X235" r:id="rId2806" location="!/shawn_naggiar/status/972017658102247425"/>
    <hyperlink ref="X236" r:id="rId2807" location="!/zaheer_bux/status/972149224266764288"/>
    <hyperlink ref="X237" r:id="rId2808" location="!/nexusgrado/status/972149106838835203"/>
    <hyperlink ref="X238" r:id="rId2809" location="!/nexusgrado/status/972149273566597120"/>
    <hyperlink ref="X239" r:id="rId2810" location="!/will_mif/status/971058008951226369"/>
    <hyperlink ref="X240" r:id="rId2811" location="!/will_mif/status/972150020366585856"/>
    <hyperlink ref="X241" r:id="rId2812" location="!/comellistephan/status/971787187284008960"/>
    <hyperlink ref="X242" r:id="rId2813" location="!/comellistephan/status/970607515372261376"/>
    <hyperlink ref="X243" r:id="rId2814" location="!/comellistephan/status/972150359828369409"/>
    <hyperlink ref="X244" r:id="rId2815" location="!/comellistephan/status/971773715817123840"/>
    <hyperlink ref="X245" r:id="rId2816" location="!/yucefjy/status/972488091989626881"/>
    <hyperlink ref="X246" r:id="rId2817" location="!/konradsanders/status/972490765132881927"/>
    <hyperlink ref="X247" r:id="rId2818" location="!/what_if_history/status/972491068196274176"/>
    <hyperlink ref="X248" r:id="rId2819" location="!/what_if_history/status/972491069244940288"/>
    <hyperlink ref="X249" r:id="rId2820" location="!/jackkosakowski/status/972289944675811328"/>
    <hyperlink ref="X250" r:id="rId2821" location="!/sa_matthana/status/972491090954665984"/>
    <hyperlink ref="X251" r:id="rId2822" location="!/sa_matthana/status/972490980594102272"/>
    <hyperlink ref="X252" r:id="rId2823" location="!/sa_matthana/status/972490993030258688"/>
    <hyperlink ref="X253" r:id="rId2824" location="!/newimarketing/status/972491272362561536"/>
    <hyperlink ref="X254" r:id="rId2825" location="!/aguadulcecity/status/972491667017273345"/>
    <hyperlink ref="X255" r:id="rId2826" location="!/jpfrioul/status/972492373115703297"/>
    <hyperlink ref="X256" r:id="rId2827" location="!/mpalmer3270/status/972491710386274304"/>
    <hyperlink ref="X257" r:id="rId2828" location="!/mpalmer3270/status/972491487215841287"/>
    <hyperlink ref="X258" r:id="rId2829" location="!/mpalmer3270/status/972492040725508096"/>
    <hyperlink ref="X259" r:id="rId2830" location="!/mpalmer3270/status/972492579165044736"/>
    <hyperlink ref="X260" r:id="rId2831" location="!/nico_losito/status/971801333916491778"/>
    <hyperlink ref="X261" r:id="rId2832" location="!/altieriluca/status/972493484677566465"/>
    <hyperlink ref="X262" r:id="rId2833" location="!/cloudanalysts/status/972493531804766210"/>
    <hyperlink ref="X263" r:id="rId2834" location="!/court_friedman/status/972105005246316545"/>
    <hyperlink ref="X264" r:id="rId2835" location="!/court_friedman/status/971417720444121093"/>
    <hyperlink ref="X265" r:id="rId2836" location="!/abe21488996/status/972493706510192642"/>
    <hyperlink ref="X266" r:id="rId2837" location="!/smanzanedo/status/972494892911026176"/>
    <hyperlink ref="X267" r:id="rId2838" location="!/5_avarice/status/972497564368015361"/>
    <hyperlink ref="X268" r:id="rId2839" location="!/alexiamateta/status/972497739035668481"/>
    <hyperlink ref="X269" r:id="rId2840" location="!/tsscltd/status/948554295594627074"/>
    <hyperlink ref="X270" r:id="rId2841" location="!/tsscltd/status/947907571956011010"/>
    <hyperlink ref="X271" r:id="rId2842" location="!/kpizzu1/status/972497972779941888"/>
    <hyperlink ref="X272" r:id="rId2843" location="!/kpizzu1/status/972497977641140225"/>
    <hyperlink ref="X273" r:id="rId2844" location="!/mirkaplagon/status/972499460394766336"/>
    <hyperlink ref="X274" r:id="rId2845" location="!/camilo_mero/status/972500188324618241"/>
    <hyperlink ref="X275" r:id="rId2846" location="!/kamichat/status/949055529690845184"/>
    <hyperlink ref="X276" r:id="rId2847" location="!/dermasolve/status/972502181701185537"/>
    <hyperlink ref="X277" r:id="rId2848" location="!/bloggerspress7/status/972502525118238720"/>
    <hyperlink ref="X278" r:id="rId2849" location="!/st3ph3n6/status/972503435412213762"/>
    <hyperlink ref="X279" r:id="rId2850" location="!/366degrees/status/972505360425766912"/>
    <hyperlink ref="X280" r:id="rId2851" location="!/tanugulati79/status/972505589258469376"/>
    <hyperlink ref="X281" r:id="rId2852" location="!/tanugulati79/status/972505612566151170"/>
    <hyperlink ref="X282" r:id="rId2853" location="!/tanugulati79/status/972505741155213312"/>
    <hyperlink ref="X283" r:id="rId2854" location="!/tanugulati79/status/972505825330708481"/>
    <hyperlink ref="X284" r:id="rId2855" location="!/tanugulati79/status/972505846851645440"/>
    <hyperlink ref="X285" r:id="rId2856" location="!/xavier_assoc/status/972507148738580480"/>
    <hyperlink ref="X286" r:id="rId2857" location="!/strongstrivesoc/status/972510965148323842"/>
    <hyperlink ref="X287" r:id="rId2858" location="!/mvidalt/status/972019312096632832"/>
    <hyperlink ref="X288" r:id="rId2859" location="!/edve_es/status/972855078636916738"/>
    <hyperlink ref="X289" r:id="rId2860" location="!/ssxman2/status/972511154059841536"/>
    <hyperlink ref="X290" r:id="rId2861" location="!/ssxman2/status/972856182565154816"/>
    <hyperlink ref="X291" r:id="rId2862" location="!/digitalmkterne/status/972856039052849152"/>
    <hyperlink ref="X292" r:id="rId2863" location="!/digitalmkterne/status/972856050117435392"/>
    <hyperlink ref="X293" r:id="rId2864" location="!/digitalmkterne/status/972856061836320773"/>
    <hyperlink ref="X294" r:id="rId2865" location="!/digitalmkterne/status/972856103787810821"/>
    <hyperlink ref="X295" r:id="rId2866" location="!/digitalmkterne/status/972856153930596354"/>
    <hyperlink ref="X296" r:id="rId2867" location="!/digitalmkterne/status/972856178588909575"/>
    <hyperlink ref="X297" r:id="rId2868" location="!/digitalmkterne/status/972856191226384385"/>
    <hyperlink ref="X298" r:id="rId2869" location="!/digitalmkterne/status/972856251595083776"/>
    <hyperlink ref="X299" r:id="rId2870" location="!/digitalmkterne/status/972856286101606400"/>
    <hyperlink ref="X300" r:id="rId2871" location="!/inboundsocialux/status/972856542805536769"/>
    <hyperlink ref="X301" r:id="rId2872" location="!/inboundsocialux/status/972856560656506880"/>
    <hyperlink ref="X302" r:id="rId2873" location="!/inboundsocialux/status/972856572576755718"/>
    <hyperlink ref="X303" r:id="rId2874" location="!/inboundsocialux/status/972856615144710144"/>
    <hyperlink ref="X304" r:id="rId2875" location="!/inboundsocialux/status/972856663471476736"/>
    <hyperlink ref="X305" r:id="rId2876" location="!/inboundsocialux/status/972856691044896769"/>
    <hyperlink ref="X306" r:id="rId2877" location="!/inboundsocialux/status/972856702084308992"/>
    <hyperlink ref="X307" r:id="rId2878" location="!/inboundsocialux/status/972856759466561536"/>
    <hyperlink ref="X308" r:id="rId2879" location="!/inboundsocialux/status/972856786763075584"/>
    <hyperlink ref="X309" r:id="rId2880" location="!/mytweetpack/status/972857740593979392"/>
    <hyperlink ref="X310" r:id="rId2881" location="!/referralsales/status/972858208418119680"/>
    <hyperlink ref="X311" r:id="rId2882" location="!/projectnfinity/status/972859711254093824"/>
    <hyperlink ref="X312" r:id="rId2883" location="!/miyagimarketing/status/972860200037355520"/>
    <hyperlink ref="X313" r:id="rId2884" location="!/pennyhaslam/status/972862164833914882"/>
    <hyperlink ref="X314" r:id="rId2885" location="!/smeuks/status/972862404647424000"/>
    <hyperlink ref="X315" r:id="rId2886" location="!/abwsdigital/status/971054863571390464"/>
    <hyperlink ref="X316" r:id="rId2887" location="!/abwsdigital/status/972863477483278336"/>
    <hyperlink ref="X317" r:id="rId2888" location="!/danielakillus/status/971415472058060800"/>
    <hyperlink ref="X318" r:id="rId2889" location="!/danielakillus/status/972140387694448640"/>
    <hyperlink ref="X319" r:id="rId2890" location="!/danielakillus/status/972865088838397957"/>
    <hyperlink ref="X320" r:id="rId2891" location="!/chorus_app/status/971415682058543104"/>
    <hyperlink ref="X321" r:id="rId2892" location="!/chorus_app/status/972140457592610816"/>
    <hyperlink ref="X322" r:id="rId2893" location="!/chorus_app/status/972865233227341826"/>
    <hyperlink ref="X323" r:id="rId2894" location="!/duxquack/status/972867824594104321"/>
    <hyperlink ref="X324" r:id="rId2895" location="!/agenceeconcepto/status/972837814479020032"/>
    <hyperlink ref="X325" r:id="rId2896" location="!/rachidamer/status/972868273237786625"/>
    <hyperlink ref="X326" r:id="rId2897" location="!/ravnalexander/status/972868942703333377"/>
    <hyperlink ref="X327" r:id="rId2898" location="!/heysurrey/status/972869047665741825"/>
    <hyperlink ref="X328" r:id="rId2899" location="!/vsa_prospecting/status/972869076870713344"/>
    <hyperlink ref="X329" r:id="rId2900" location="!/radioms/status/972869098651705344"/>
    <hyperlink ref="X330" r:id="rId2901" location="!/howardstrauber/status/972869266558148609"/>
    <hyperlink ref="X331" r:id="rId2902" location="!/alatzama/status/972871629129814016"/>
    <hyperlink ref="X332" r:id="rId2903" location="!/alatzama/status/972871702517616641"/>
    <hyperlink ref="X333" r:id="rId2904" location="!/henrikschou_dk/status/972871770943426561"/>
    <hyperlink ref="X334" r:id="rId2905" location="!/stylish_soft/status/972571006211674112"/>
    <hyperlink ref="X335" r:id="rId2906" location="!/fernandocuenca/status/972871774244343809"/>
    <hyperlink ref="X336" r:id="rId2907" location="!/puneetmohan/status/972871959095775233"/>
    <hyperlink ref="X337" r:id="rId2908" location="!/shakaizvuylu/status/972873056317255680"/>
    <hyperlink ref="X338" r:id="rId2909" location="!/dolbylisa/status/972873979428876288"/>
    <hyperlink ref="X339" r:id="rId2910" location="!/ananna16/status/973220557448560640"/>
    <hyperlink ref="X340" r:id="rId2911" location="!/branddonator/status/973221107842146304"/>
    <hyperlink ref="X341" r:id="rId2912" location="!/startupgrindscl/status/973221150552723459"/>
    <hyperlink ref="X342" r:id="rId2913" location="!/sudeepkhatri/status/971062526409453573"/>
    <hyperlink ref="X343" r:id="rId2914" location="!/sudeepkhatri/status/971411898896867328"/>
    <hyperlink ref="X344" r:id="rId2915" location="!/sudeepkhatri/status/971422051486515201"/>
    <hyperlink ref="X345" r:id="rId2916" location="!/sudeepkhatri/status/971787080106876930"/>
    <hyperlink ref="X346" r:id="rId2917" location="!/sudeepkhatri/status/972495132053315584"/>
    <hyperlink ref="X347" r:id="rId2918" location="!/sudeepkhatri/status/972870359211888640"/>
    <hyperlink ref="X348" r:id="rId2919" location="!/sudeepkhatri/status/973222284470046720"/>
    <hyperlink ref="X349" r:id="rId2920" location="!/skillslabio/status/974595276093775872"/>
    <hyperlink ref="X350" r:id="rId2921" location="!/skillslabio/status/971782755053985793"/>
    <hyperlink ref="X351" r:id="rId2922" location="!/olliewhitfield_/status/971785708758290432"/>
    <hyperlink ref="X352" r:id="rId2923" location="!/bobwoods/status/971765963262693376"/>
    <hyperlink ref="X353" r:id="rId2924" location="!/preetikasaini99/status/973224341201551362"/>
    <hyperlink ref="X354" r:id="rId2925" location="!/rosiehiggins006/status/973224934074875904"/>
    <hyperlink ref="X355" r:id="rId2926" location="!/cory_hansen/status/972558322384719872"/>
    <hyperlink ref="X356" r:id="rId2927" location="!/cory_hansen/status/973225441627639808"/>
    <hyperlink ref="X357" r:id="rId2928" location="!/viralseedpl/status/971045489570406400"/>
    <hyperlink ref="X358" r:id="rId2929" location="!/viralseedpl/status/971060841075294208"/>
    <hyperlink ref="X359" r:id="rId2930" location="!/viralseedpl/status/973225856599560193"/>
    <hyperlink ref="X360" r:id="rId2931" location="!/gabevillamizar/status/971055656273829888"/>
    <hyperlink ref="X361" r:id="rId2932" location="!/jltraineau/status/973199120851787778"/>
    <hyperlink ref="X362" r:id="rId2933" location="!/cioc_colatini/status/973226261936996352"/>
    <hyperlink ref="X363" r:id="rId2934" location="!/nicolamauri/status/973226900289179650"/>
    <hyperlink ref="X364" r:id="rId2935" location="!/danjswift/status/973227019449393152"/>
    <hyperlink ref="X365" r:id="rId2936" location="!/alexlinkedin/status/973227118984298497"/>
    <hyperlink ref="X366" r:id="rId2937" location="!/m3jrgrowth/status/973227132842278912"/>
    <hyperlink ref="X367" r:id="rId2938" location="!/powerobjects/status/971415347298492416"/>
    <hyperlink ref="X368" r:id="rId2939" location="!/powerobjects/status/973227199963844608"/>
    <hyperlink ref="X369" r:id="rId2940" location="!/amanciobouza/status/973227324635217921"/>
    <hyperlink ref="X370" r:id="rId2941" location="!/pooja_mittal783/status/973227541250093056"/>
    <hyperlink ref="X371" r:id="rId2942" location="!/poojaagrwal783/status/973228179325378560"/>
    <hyperlink ref="X372" r:id="rId2943" location="!/m_3jr/status/969454763015331840"/>
    <hyperlink ref="X373" r:id="rId2944" location="!/m_3jr/status/970393444022669312"/>
    <hyperlink ref="X374" r:id="rId2945" location="!/m_3jr/status/973228376726138883"/>
    <hyperlink ref="X375" r:id="rId2946" location="!/netventures/status/973228469839646722"/>
    <hyperlink ref="X376" r:id="rId2947" location="!/pentame/status/973228578308542465"/>
    <hyperlink ref="X377" r:id="rId2948" location="!/mirkobruni/status/973228738522558464"/>
    <hyperlink ref="X378" r:id="rId2949" location="!/shoosocial/status/973228641856507904"/>
    <hyperlink ref="X379" r:id="rId2950" location="!/chipparade/status/973228856751677440"/>
    <hyperlink ref="X380" r:id="rId2951" location="!/hallie0715/status/973229016940359680"/>
    <hyperlink ref="X381" r:id="rId2952" location="!/verovittorial/status/973229062104731651"/>
    <hyperlink ref="X382" r:id="rId2953" location="!/coxbusiness/status/973229914555125760"/>
    <hyperlink ref="X383" r:id="rId2954" location="!/shutterguardian/status/973230167782035456"/>
    <hyperlink ref="X384" r:id="rId2955" location="!/sean_f_callahan/status/973231836355702785"/>
    <hyperlink ref="X385" r:id="rId2956" location="!/janiaaltonen/status/973231913518411777"/>
    <hyperlink ref="X386" r:id="rId2957" location="!/robertofuso/status/973231942853423110"/>
    <hyperlink ref="X387" r:id="rId2958" location="!/trevorjmcintyre/status/973232659236302859"/>
    <hyperlink ref="X388" r:id="rId2959" location="!/vivianfrancos/status/973233378840412160"/>
    <hyperlink ref="X389" r:id="rId2960" location="!/videoconsultant/status/973233528371519488"/>
    <hyperlink ref="X390" r:id="rId2961" location="!/mysocialsuccess/status/973185667600670720"/>
    <hyperlink ref="X391" r:id="rId2962" location="!/mysuccesstrain/status/973233963316731904"/>
    <hyperlink ref="X392" r:id="rId2963" location="!/mrsocialselling/status/973234233702481921"/>
    <hyperlink ref="X393" r:id="rId2964" location="!/communigatorltd/status/973234671852097536"/>
    <hyperlink ref="X394" r:id="rId2965" location="!/theponddigital/status/973235527376752640"/>
    <hyperlink ref="X395" r:id="rId2966" location="!/viralseedmedia/status/973235670763253760"/>
    <hyperlink ref="X396" r:id="rId2967" location="!/digitalmstream/status/973069354899263488"/>
    <hyperlink ref="X397" r:id="rId2968" location="!/alwayz3000/status/973236229327278086"/>
    <hyperlink ref="X398" r:id="rId2969" location="!/bkweeks86/status/973236901581918210"/>
    <hyperlink ref="X399" r:id="rId2970" location="!/xmandatorymurda/status/973236971530280960"/>
    <hyperlink ref="X400" r:id="rId2971" location="!/thesaabdulsalam/status/973237083480510464"/>
    <hyperlink ref="X401" r:id="rId2972" location="!/s0cialm3d1a/status/973237211582877696"/>
    <hyperlink ref="X402" r:id="rId2973" location="!/jazgreer/status/971051382026506245"/>
    <hyperlink ref="X403" r:id="rId2974" location="!/jazgreer/status/971055141079089152"/>
    <hyperlink ref="X404" r:id="rId2975" location="!/jazgreer/status/971062938692923393"/>
    <hyperlink ref="X405" r:id="rId2976" location="!/jazgreer/status/971413763726499840"/>
    <hyperlink ref="X406" r:id="rId2977" location="!/jazgreer/status/971417556836933637"/>
    <hyperlink ref="X407" r:id="rId2978" location="!/jazgreer/status/971425310079143937"/>
    <hyperlink ref="X408" r:id="rId2979" location="!/jazgreer/status/971776124043841536"/>
    <hyperlink ref="X409" r:id="rId2980" location="!/jazgreer/status/971787728542162944"/>
    <hyperlink ref="X410" r:id="rId2981" location="!/jazgreer/status/972130469776150534"/>
    <hyperlink ref="X411" r:id="rId2982" location="!/jazgreer/status/972138561473597440"/>
    <hyperlink ref="X412" r:id="rId2983" location="!/jazgreer/status/972142307838341121"/>
    <hyperlink ref="X413" r:id="rId2984" location="!/jazgreer/status/972150198263861248"/>
    <hyperlink ref="X414" r:id="rId2985" location="!/jazgreer/status/972489319909875713"/>
    <hyperlink ref="X415" r:id="rId2986" location="!/jazgreer/status/972492857889230848"/>
    <hyperlink ref="X416" r:id="rId2987" location="!/jazgreer/status/972500943160971267"/>
    <hyperlink ref="X417" r:id="rId2988" location="!/jazgreer/status/972504675386822657"/>
    <hyperlink ref="X418" r:id="rId2989" location="!/jazgreer/status/972512482647592960"/>
    <hyperlink ref="X419" r:id="rId2990" location="!/jazgreer/status/972855241061355526"/>
    <hyperlink ref="X420" r:id="rId2991" location="!/jazgreer/status/972863316807864320"/>
    <hyperlink ref="X421" r:id="rId2992" location="!/jazgreer/status/972867042004135937"/>
    <hyperlink ref="X422" r:id="rId2993" location="!/jazgreer/status/972874856529350657"/>
    <hyperlink ref="X423" r:id="rId2994" location="!/jazgreer/status/973225653419106304"/>
    <hyperlink ref="X424" r:id="rId2995" location="!/jazgreer/status/973229469556264961"/>
    <hyperlink ref="X425" r:id="rId2996" location="!/jazgreer/status/973237260803067905"/>
    <hyperlink ref="X426" r:id="rId2997" location="!/carladecurey/status/973237436699508736"/>
    <hyperlink ref="X427" r:id="rId2998" location="!/bandzauner/status/974286535305687041"/>
    <hyperlink ref="X428" r:id="rId2999" location="!/socialsalesgps/status/974095341963431936"/>
    <hyperlink ref="X429" r:id="rId3000" location="!/linkedinclasses/status/974286778411577351"/>
    <hyperlink ref="X430" r:id="rId3001" location="!/socialsalesgps/status/973229631867359232"/>
    <hyperlink ref="X431" r:id="rId3002" location="!/endurojames/status/974285861444620289"/>
    <hyperlink ref="X432" r:id="rId3003" location="!/curationsuite/status/974286843909955584"/>
    <hyperlink ref="X433" r:id="rId3004" location="!/tribalimpact/status/971053976555786240"/>
    <hyperlink ref="X434" r:id="rId3005" location="!/tribalimpact/status/974286920321785856"/>
    <hyperlink ref="X435" r:id="rId3006" location="!/curationtraffic/status/973221062161903617"/>
    <hyperlink ref="X436" r:id="rId3007" location="!/curationtraffic/status/974288043451527168"/>
    <hyperlink ref="X437" r:id="rId3008" location="!/thinkdigitalbar/status/974287903064055808"/>
    <hyperlink ref="X438" r:id="rId3009" location="!/thinkdigitalltd/status/972454550501253121"/>
    <hyperlink ref="X439" r:id="rId3010" location="!/thinkdigitalltd/status/971416715144974336"/>
    <hyperlink ref="X440" r:id="rId3011" location="!/thinkdigitalltd/status/971773853306380288"/>
    <hyperlink ref="X441" r:id="rId3012" location="!/thinkdigitalltd/status/972860991884099584"/>
    <hyperlink ref="X442" r:id="rId3013" location="!/thinkdigitalltd/status/973228445298765831"/>
    <hyperlink ref="X443" r:id="rId3014" location="!/thinkdigitalltd/status/974287941064380416"/>
    <hyperlink ref="X444" r:id="rId3015" location="!/naukricentercom/status/974288115358732288"/>
    <hyperlink ref="X445" r:id="rId3016" location="!/tilapit/status/974288557350227968"/>
    <hyperlink ref="X446" r:id="rId3017" location="!/chrisbowserfba/status/974288639143370753"/>
    <hyperlink ref="X447" r:id="rId3018" location="!/linkedinclasses/status/970837620728258562"/>
    <hyperlink ref="X448" r:id="rId3019" location="!/brynnetillman/status/971045003039576064"/>
    <hyperlink ref="X449" r:id="rId3020" location="!/moutfield/status/970755467164123136"/>
    <hyperlink ref="X450" r:id="rId3021" location="!/brynnetillman/status/971045063521394688"/>
    <hyperlink ref="X451" r:id="rId3022" location="!/casualfridayshq/status/974289382034243586"/>
    <hyperlink ref="X452" r:id="rId3023" location="!/mick_holloway/status/974290218135277569"/>
    <hyperlink ref="X453" r:id="rId3024" location="!/amercier21/status/974290335261175808"/>
    <hyperlink ref="X454" r:id="rId3025" location="!/laraisabelle8/status/974291117234688000"/>
    <hyperlink ref="X455" r:id="rId3026" location="!/bertrandbarbet/status/974292054908993537"/>
    <hyperlink ref="X456" r:id="rId3027" location="!/veeravirintie/status/974292802573135872"/>
    <hyperlink ref="X457" r:id="rId3028" location="!/fjtorres/status/974270138248818689"/>
    <hyperlink ref="X458" r:id="rId3029" location="!/luigicochetti/status/974196555522519040"/>
    <hyperlink ref="X459" r:id="rId3030" location="!/goguemartin/status/974292966192791553"/>
    <hyperlink ref="X460" r:id="rId3031" location="!/monstapreneurs/status/972135669685366786"/>
    <hyperlink ref="X461" r:id="rId3032" location="!/dmlab/status/974293161358123009"/>
    <hyperlink ref="X462" r:id="rId3033" location="!/onestopinternet/status/974294151343812608"/>
    <hyperlink ref="X463" r:id="rId3034" location="!/bspinog/status/971780072184086528"/>
    <hyperlink ref="X464" r:id="rId3035" location="!/maurilio99/status/974294567108399106"/>
    <hyperlink ref="X465" r:id="rId3036" location="!/ballantynemrktg/status/974294655910187008"/>
    <hyperlink ref="X466" r:id="rId3037" location="!/mktgendeavor/status/974295296577622016"/>
    <hyperlink ref="X467" r:id="rId3038" location="!/thevortexit/status/973525940713197571"/>
    <hyperlink ref="X468" r:id="rId3039" location="!/evaciago/status/974295889115320321"/>
    <hyperlink ref="X469" r:id="rId3040" location="!/andrea_boscaro/status/973219609326342146"/>
    <hyperlink ref="X470" r:id="rId3041" location="!/pannekoeckejb/status/974268884743311363"/>
    <hyperlink ref="X471" r:id="rId3042" location="!/c_brutillot/status/974296864135761920"/>
    <hyperlink ref="X472" r:id="rId3043" location="!/monstapreneurs/status/974293136099901442"/>
    <hyperlink ref="X473" r:id="rId3044" location="!/thejoshuablee/status/974296984290058242"/>
    <hyperlink ref="X474" r:id="rId3045" location="!/lamyaelarj/status/974297543625633792"/>
    <hyperlink ref="X475" r:id="rId3046" location="!/launchmktg/status/974299260668862469"/>
    <hyperlink ref="X476" r:id="rId3047" location="!/darrencarter31/status/974299262308659201"/>
    <hyperlink ref="X477" r:id="rId3048" location="!/clydesformation/status/974299313395392512"/>
    <hyperlink ref="X478" r:id="rId3049" location="!/tommihermunen/status/974299553141874691"/>
    <hyperlink ref="X479" r:id="rId3050" location="!/margomulvihill/status/974300846908420097"/>
    <hyperlink ref="X480" r:id="rId3051" location="!/miguesoler_89/status/974301854850052098"/>
    <hyperlink ref="X481" r:id="rId3052" location="!/456list/status/956547447244967939"/>
    <hyperlink ref="X482" r:id="rId3053" location="!/456list/status/879410021464977408"/>
    <hyperlink ref="X483" r:id="rId3054" location="!/456list/status/867839012446380032"/>
    <hyperlink ref="X484" r:id="rId3055" location="!/456list/status/902590743776198657"/>
    <hyperlink ref="X485" r:id="rId3056" location="!/456list/status/877227646861684736"/>
    <hyperlink ref="X486" r:id="rId3057" location="!/456list/status/902591290528944128"/>
    <hyperlink ref="X487" r:id="rId3058" location="!/456list/status/974298859861049344"/>
    <hyperlink ref="X488" r:id="rId3059" location="!/456list/status/974300426580480001"/>
    <hyperlink ref="X489" r:id="rId3060" location="!/456list/status/974300449300996096"/>
    <hyperlink ref="X490" r:id="rId3061" location="!/456list/status/974301862630477826"/>
    <hyperlink ref="X491" r:id="rId3062" location="!/456list/status/974302411849392129"/>
    <hyperlink ref="X492" r:id="rId3063" location="!/456list/status/974302787361263616"/>
    <hyperlink ref="X493" r:id="rId3064" location="!/chucka0099/status/970717895398449152"/>
    <hyperlink ref="X494" r:id="rId3065" location="!/chucka0099/status/973924808130953217"/>
    <hyperlink ref="X495" r:id="rId3066" location="!/bylilyv/status/974302948623777792"/>
    <hyperlink ref="X496" r:id="rId3067" location="!/blogtips1/status/974304465217081344"/>
    <hyperlink ref="X497" r:id="rId3068" location="!/this_is_beacon/status/974252380849082371"/>
    <hyperlink ref="X498" r:id="rId3069" location="!/beacondroid/status/974305398852288512"/>
    <hyperlink ref="X499" r:id="rId3070" location="!/dayalsgariya/status/974305459481071616"/>
    <hyperlink ref="X500" r:id="rId3071" location="!/lilachbullock/status/972136952618278913"/>
    <hyperlink ref="X501" r:id="rId3072" location="!/rankbasics/status/974305470008774656"/>
    <hyperlink ref="X502" r:id="rId3073" location="!/rankbasics/status/971421501776977920"/>
    <hyperlink ref="X503" r:id="rId3074" location="!/digitaloutdoors/status/974305642323132417"/>
    <hyperlink ref="X504" r:id="rId3075" location="!/agence636/status/973865456028221440"/>
    <hyperlink ref="X505" r:id="rId3076" location="!/nnefilip/status/974306376494219264"/>
    <hyperlink ref="X506" r:id="rId3077" location="!/davidmcalduch/status/974306489870573568"/>
    <hyperlink ref="X507" r:id="rId3078" location="!/virginiekunts/status/974307197906771968"/>
    <hyperlink ref="X508" r:id="rId3079" location="!/estreetnet/status/974307407043223553"/>
    <hyperlink ref="X509" r:id="rId3080" location="!/angie9z/status/972489764762013696"/>
    <hyperlink ref="X510" r:id="rId3081" location="!/angie9z/status/974306754526941186"/>
    <hyperlink ref="X511" r:id="rId3082" location="!/myphillymedia/status/974307755661111296"/>
    <hyperlink ref="X512" r:id="rId3083" location="!/myphillymedia/status/974292293359423489"/>
    <hyperlink ref="X513" r:id="rId3084" location="!/saleswingsapp/status/974137125951164416"/>
    <hyperlink ref="X514" r:id="rId3085" location="!/jcclicks/status/974307794156441601"/>
    <hyperlink ref="X515" r:id="rId3086" location="!/karwoskicourage/status/974309257561755654"/>
    <hyperlink ref="X516" r:id="rId3087" location="!/markbrownmba/status/974309381318828032"/>
    <hyperlink ref="X517" r:id="rId3088" location="!/nasirkhan177717/status/974655700038283264"/>
    <hyperlink ref="X518" r:id="rId3089" location="!/joseecu1/status/974656236926001154"/>
    <hyperlink ref="X519" r:id="rId3090" location="!/stopshopsale/status/974656468967243776"/>
    <hyperlink ref="X520" r:id="rId3091" location="!/gazsamuels/status/974656541134675969"/>
    <hyperlink ref="X521" r:id="rId3092" location="!/agenceydyle/status/974656688476344321"/>
    <hyperlink ref="X522" r:id="rId3093" location="!/kaurjessica/status/974656826187898880"/>
    <hyperlink ref="X523" r:id="rId3094" location="!/freemusicps/status/974657954829029377"/>
    <hyperlink ref="X524" r:id="rId3095" location="!/freemusicps/status/974657977390190594"/>
    <hyperlink ref="X525" r:id="rId3096" location="!/amyrransom/status/971061000475734016"/>
    <hyperlink ref="X526" r:id="rId3097" location="!/amyrransom/status/974658018238484480"/>
    <hyperlink ref="X527" r:id="rId3098" location="!/mdnazmulhv1/status/974658626739580933"/>
    <hyperlink ref="X528" r:id="rId3099" location="!/x_wolfman/status/974658699158544384"/>
    <hyperlink ref="X529" r:id="rId3100" location="!/noteworthywifey/status/974658743697858561"/>
    <hyperlink ref="X530" r:id="rId3101" location="!/tsoybv/status/974659020073127939"/>
    <hyperlink ref="X531" r:id="rId3102" location="!/revenueassist/status/972461866848083968"/>
    <hyperlink ref="X532" r:id="rId3103" location="!/revenueassist/status/972823749656567808"/>
    <hyperlink ref="X533" r:id="rId3104" location="!/revenueassist/status/972509722120253440"/>
    <hyperlink ref="X534" r:id="rId3105" location="!/revenueassist/status/972861392431865856"/>
    <hyperlink ref="X535" r:id="rId3106" location="!/thebentleygroup/status/972861405878718464"/>
    <hyperlink ref="X536" r:id="rId3107" location="!/thebentleygroup/status/974659115355115521"/>
    <hyperlink ref="X537" r:id="rId3108" location="!/liva_uk/status/974659308054044672"/>
    <hyperlink ref="X538" r:id="rId3109" location="!/retailmeeting/status/973105924884848640"/>
    <hyperlink ref="X539" r:id="rId3110" location="!/retailmeeting/status/972509734573166593"/>
    <hyperlink ref="X540" r:id="rId3111" location="!/retailmeeting/status/974660056636682242"/>
    <hyperlink ref="X541" r:id="rId3112" location="!/bestdigitalclic/status/972847137896763392"/>
    <hyperlink ref="X542" r:id="rId3113" location="!/bestdigitalclic/status/974660333158785026"/>
    <hyperlink ref="X543" r:id="rId3114" location="!/coringakellows/status/974660338615451649"/>
    <hyperlink ref="X544" r:id="rId3115" location="!/accessorieson_/status/974660834088669184"/>
    <hyperlink ref="X545" r:id="rId3116" location="!/qqqaqqq4/status/974661105720217600"/>
    <hyperlink ref="X546" r:id="rId3117" location="!/mackcollier/status/974661124678389760"/>
    <hyperlink ref="X547" r:id="rId3118" location="!/tommartin/status/974650531359715333"/>
    <hyperlink ref="X548" r:id="rId3119" location="!/kerrygorgone/status/974661559543844866"/>
    <hyperlink ref="X549" r:id="rId3120" location="!/carolinedeparpe/status/974661685356253185"/>
    <hyperlink ref="X550" r:id="rId3121" location="!/laptopmarketing/status/972853426907475968"/>
    <hyperlink ref="X551" r:id="rId3122" location="!/laptopmarketing/status/974662857286651904"/>
    <hyperlink ref="X552" r:id="rId3123" location="!/irpro6/status/974663322573459457"/>
    <hyperlink ref="X553" r:id="rId3124" location="!/bernieborges/status/973227618064461824"/>
    <hyperlink ref="X554" r:id="rId3125" location="!/sapradio/status/971046147853881345"/>
    <hyperlink ref="X555" r:id="rId3126" location="!/sapradio/status/971046496148819968"/>
    <hyperlink ref="X556" r:id="rId3127" location="!/sapradio/status/971047607383592960"/>
    <hyperlink ref="X557" r:id="rId3128" location="!/sapradio/status/971048382826414081"/>
    <hyperlink ref="X558" r:id="rId3129" location="!/sapradio/status/971049128674422786"/>
    <hyperlink ref="X559" r:id="rId3130" location="!/sapradio/status/971049899910422528"/>
    <hyperlink ref="X560" r:id="rId3131" location="!/sapradio/status/971050153846112256"/>
    <hyperlink ref="X561" r:id="rId3132" location="!/bernieborges/status/974663410712563712"/>
    <hyperlink ref="X562" r:id="rId3133" location="!/anastasiabarre/status/971898684253376512"/>
    <hyperlink ref="X563" r:id="rId3134" location="!/linkedinexpert/status/971853526132514818"/>
    <hyperlink ref="X564" r:id="rId3135" location="!/brynnetillman/status/971781757518434307"/>
    <hyperlink ref="X565" r:id="rId3136" location="!/bernieborges/status/972865820169777152"/>
    <hyperlink ref="X566" r:id="rId3137" location="!/fireotl/status/974663553344065536"/>
    <hyperlink ref="X567" r:id="rId3138" location="!/seosmoindore/status/974663602601971712"/>
    <hyperlink ref="X568" r:id="rId3139" location="!/ibmitalia/status/973196920079384578"/>
    <hyperlink ref="X569" r:id="rId3140" location="!/leadilella/status/972127798482624512"/>
    <hyperlink ref="X570" r:id="rId3141" location="!/marco89655225/status/971779265862782976"/>
    <hyperlink ref="X571" r:id="rId3142" location="!/marco89655225/status/974664107260633088"/>
    <hyperlink ref="X572" r:id="rId3143" location="!/jayesh30202/status/974664112482365440"/>
    <hyperlink ref="X573" r:id="rId3144" location="!/aaliyahgodfreyw/status/974664852571672577"/>
    <hyperlink ref="X574" r:id="rId3145" location="!/markmilleritpro/status/974639026392223745"/>
    <hyperlink ref="X575" r:id="rId3146" location="!/markmilleritpro/status/972491112853188608"/>
    <hyperlink ref="X576" r:id="rId3147" location="!/markmilleritpro/status/973234716471103488"/>
    <hyperlink ref="X577" r:id="rId3148" location="!/solidrecs/status/974664888109891585"/>
    <hyperlink ref="X578" r:id="rId3149" location="!/thinkdigitalbar/status/974582314779987968"/>
    <hyperlink ref="X579" r:id="rId3150" location="!/thinkdigitalbar/status/971773818405519360"/>
    <hyperlink ref="X580" r:id="rId3151" location="!/thinkdigitalbar/status/972860971080474626"/>
    <hyperlink ref="X581" r:id="rId3152" location="!/thinkdigitalbar/status/973228401011159040"/>
    <hyperlink ref="X582" r:id="rId3153" location="!/solidrecs/status/974664929025363969"/>
    <hyperlink ref="X583" r:id="rId3154" location="!/solidrecs/status/974286381194399745"/>
    <hyperlink ref="X584" r:id="rId3155" location="!/solidrecs/status/974286393110335489"/>
    <hyperlink ref="X585" r:id="rId3156" location="!/vg_tms/status/974665003180552193"/>
    <hyperlink ref="X586" r:id="rId3157" location="!/nealschaffer/status/972265179210813448"/>
    <hyperlink ref="X587" r:id="rId3158" location="!/nealschaffer/status/974821758430777345"/>
    <hyperlink ref="X588" r:id="rId3159" location="!/nealschaffer/status/971780279701516289"/>
    <hyperlink ref="X589" r:id="rId3160" location="!/imoyse/status/971701395853332480"/>
    <hyperlink ref="X590" r:id="rId3161" location="!/smoothsale/status/971776353535131648"/>
    <hyperlink ref="X591" r:id="rId3162" location="!/imoyse/status/972143489281675264"/>
    <hyperlink ref="X592" r:id="rId3163" location="!/imoyse/status/972149711342854144"/>
    <hyperlink ref="X593" r:id="rId3164" location="!/c_mamime/status/974665342239805440"/>
    <hyperlink ref="X594" r:id="rId3165" location="!/nealschaffer/status/974665146953068547"/>
    <hyperlink ref="X595" r:id="rId3166" location="!/kaushikburman/status/974665351219724288"/>
    <hyperlink ref="X596" r:id="rId3167" location="!/sarauk101h/status/974665401895411716"/>
    <hyperlink ref="X597" r:id="rId3168" location="!/abhiseoexpert/status/868319481851920388"/>
    <hyperlink ref="X598" r:id="rId3169" location="!/dean_0_/status/974665554178043906"/>
    <hyperlink ref="X599" r:id="rId3170" location="!/lschristophe/status/974665570992967680"/>
    <hyperlink ref="X600" r:id="rId3171" location="!/trademysites/status/974665773372211200"/>
    <hyperlink ref="X601" r:id="rId3172" location="!/bestboyever37/status/974665997822189568"/>
    <hyperlink ref="X602" r:id="rId3173" location="!/tzbaren/status/971402643288592385"/>
    <hyperlink ref="X603" r:id="rId3174" location="!/jolyonmatthews/status/971412837187903488"/>
    <hyperlink ref="X604" r:id="rId3175" location="!/jolyonmatthews/status/971418254806839297"/>
    <hyperlink ref="X605" r:id="rId3176" location="!/jolyonmatthews/status/974294777956110336"/>
    <hyperlink ref="X606" r:id="rId3177" location="!/jolyonmatthews/status/971412481364123650"/>
    <hyperlink ref="X607" r:id="rId3178" location="!/jolyonmatthews/status/971412560045109248"/>
    <hyperlink ref="X608" r:id="rId3179" location="!/jolyonmatthews/status/971412616919863296"/>
    <hyperlink ref="X609" r:id="rId3180" location="!/jolyonmatthews/status/972130515384926209"/>
    <hyperlink ref="X610" r:id="rId3181" location="!/jolyonmatthews/status/973228507416485888"/>
    <hyperlink ref="X611" r:id="rId3182" location="!/jolyonmatthews/status/974666326173278208"/>
    <hyperlink ref="X612" r:id="rId3183" location="!/fomofanz/status/974666856807260164"/>
    <hyperlink ref="X613" r:id="rId3184" location="!/alberttttt/status/974667617905664006"/>
    <hyperlink ref="X614" r:id="rId3185" location="!/waroongnet/status/972874449065250816"/>
    <hyperlink ref="X615" r:id="rId3186" location="!/waroongnet/status/974667682611154945"/>
    <hyperlink ref="X616" r:id="rId3187" location="!/suryaferdian/status/974668055480537089"/>
    <hyperlink ref="X617" r:id="rId3188" location="!/jessisdabest953/status/974668539746537472"/>
    <hyperlink ref="X618" r:id="rId3189" location="!/tricesrl/status/974668896308514816"/>
    <hyperlink ref="X619" r:id="rId3190" location="!/loefflercarsten/status/974603896667693056"/>
    <hyperlink ref="X620" r:id="rId3191" location="!/natajack/status/974668927841325056"/>
    <hyperlink ref="X621" r:id="rId3192" location="!/jackvaughanattt/status/974669472584884225"/>
    <hyperlink ref="X622" r:id="rId3193" location="!/d5meo7l0y/status/974669799811960832"/>
    <hyperlink ref="X623" r:id="rId3194" location="!/oneopdas/status/974670031572426753"/>
    <hyperlink ref="X624" r:id="rId3195" location="!/sedelaar/status/974670232898981890"/>
    <hyperlink ref="X625" r:id="rId3196" location="!/kingscourtoil/status/974670294806880258"/>
    <hyperlink ref="X626" r:id="rId3197" location="!/premiumcollect/status/974670790296776704"/>
    <hyperlink ref="X627" r:id="rId3198" location="!/zinnakrish/status/974670840196288512"/>
    <hyperlink ref="X628" r:id="rId3199" location="!/vinyl_for_life/status/974672498552918017"/>
    <hyperlink ref="X629" r:id="rId3200" location="!/ulises14490567/status/975367104273764353"/>
    <hyperlink ref="X630" r:id="rId3201" location="!/reflaurentj/status/973227138294996994"/>
    <hyperlink ref="X631" r:id="rId3202" location="!/reflaurentj/status/974292914892345345"/>
    <hyperlink ref="X632" r:id="rId3203" location="!/reflaurentj/status/975367485385003008"/>
    <hyperlink ref="X633" r:id="rId3204" location="!/nigeljr_/status/975368820075520007"/>
    <hyperlink ref="X634" r:id="rId3205" location="!/jon_ferrara/status/975366311873261568"/>
    <hyperlink ref="X635" r:id="rId3206" location="!/tjscma/status/975369954198523905"/>
    <hyperlink ref="X636" r:id="rId3207" location="!/montraanderson/status/975371490303660032"/>
    <hyperlink ref="X637" r:id="rId3208" location="!/askdennisbrown/status/975371754641215488"/>
    <hyperlink ref="X638" r:id="rId3209" location="!/themrfave/status/975370245547483141"/>
    <hyperlink ref="X639" r:id="rId3210" location="!/vitoshamedia/status/972496138136891393"/>
    <hyperlink ref="X640" r:id="rId3211" location="!/vitoshamedia/status/972496142905856001"/>
    <hyperlink ref="X641" r:id="rId3212" location="!/vitoshamedia/status/975372189062004736"/>
    <hyperlink ref="X642" r:id="rId3213" location="!/vitoshamedia/status/975372191427629056"/>
    <hyperlink ref="X643" r:id="rId3214" location="!/themrfave/status/972500205613584384"/>
    <hyperlink ref="X644" r:id="rId3215" location="!/themrfave/status/974309525527367685"/>
    <hyperlink ref="X645" r:id="rId3216" location="!/themrfave/status/975372035630256128"/>
    <hyperlink ref="X646" r:id="rId3217" location="!/gtat7oo/status/975373068901240837"/>
    <hyperlink ref="X647" r:id="rId3218" location="!/marketmonkeyuk/status/971772386713448449"/>
    <hyperlink ref="X648" r:id="rId3219" location="!/marketmonkeyuk/status/973221689692704768"/>
    <hyperlink ref="X649" r:id="rId3220" location="!/marketmonkeyuk/status/974290672055447552"/>
    <hyperlink ref="X650" r:id="rId3221" location="!/marketmonkeyuk/status/974666260876333056"/>
    <hyperlink ref="X651" r:id="rId3222" location="!/marketmonkeyuk/status/975374054260658176"/>
    <hyperlink ref="X652" r:id="rId3223" location="!/govengreso/status/973014465728909312"/>
    <hyperlink ref="X653" r:id="rId3224" location="!/maggiemaspero/status/973222016047345664"/>
    <hyperlink ref="X654" r:id="rId3225" location="!/m_3jr/status/970355694724579328"/>
    <hyperlink ref="X655" r:id="rId3226" location="!/govengreso/status/971051177822494720"/>
    <hyperlink ref="X656" r:id="rId3227" location="!/m_3jr/status/970047413233864705"/>
    <hyperlink ref="X657" r:id="rId3228" location="!/govengreso/status/971051447621099520"/>
    <hyperlink ref="X658" r:id="rId3229" location="!/govengreso/status/971051785598021632"/>
    <hyperlink ref="X659" r:id="rId3230" location="!/govengreso/status/971051935460614144"/>
    <hyperlink ref="X660" r:id="rId3231" location="!/bobwoods/status/971774713772077056"/>
    <hyperlink ref="X661" r:id="rId3232" location="!/govengreso/status/971786422821601280"/>
    <hyperlink ref="X662" r:id="rId3233" location="!/bobwoods/status/973223934320660480"/>
    <hyperlink ref="X663" r:id="rId3234" location="!/m_3jr/status/972124910817595392"/>
    <hyperlink ref="X664" r:id="rId3235" location="!/govengreso/status/972147744558104576"/>
    <hyperlink ref="X665" r:id="rId3236" location="!/bertpurdy/status/971885778619060224"/>
    <hyperlink ref="X666" r:id="rId3237" location="!/m_3jr/status/970882920004096011"/>
    <hyperlink ref="X667" r:id="rId3238" location="!/m_3jr/status/970153110059540480"/>
    <hyperlink ref="X668" r:id="rId3239" location="!/m_3jr/status/970135744978276353"/>
    <hyperlink ref="X669" r:id="rId3240" location="!/m_3jr/status/974118925926465536"/>
    <hyperlink ref="X670" r:id="rId3241" location="!/m_3jr/status/971772531890950148"/>
    <hyperlink ref="X671" r:id="rId3242" location="!/brynnetillman/status/974288832085577728"/>
    <hyperlink ref="X672" r:id="rId3243" location="!/govengreso/status/971050852629663747"/>
    <hyperlink ref="X673" r:id="rId3244" location="!/govengreso/status/971051087774887936"/>
    <hyperlink ref="X674" r:id="rId3245" location="!/govengreso/status/971051342671224833"/>
    <hyperlink ref="X675" r:id="rId3246" location="!/govengreso/status/971051387655151618"/>
    <hyperlink ref="X676" r:id="rId3247" location="!/govengreso/status/971786435354230785"/>
    <hyperlink ref="X677" r:id="rId3248" location="!/govengreso/status/972148052076109825"/>
    <hyperlink ref="X678" r:id="rId3249" location="!/anastasiabarre/status/971879739525824516"/>
    <hyperlink ref="X679" r:id="rId3250" location="!/govengreso/status/972148107109543936"/>
    <hyperlink ref="X680" r:id="rId3251" location="!/govengreso/status/972148017716326400"/>
    <hyperlink ref="X681" r:id="rId3252" location="!/govengreso/status/972148149887188992"/>
    <hyperlink ref="X682" r:id="rId3253" location="!/brynnetillman/status/972144301550505991"/>
    <hyperlink ref="X683" r:id="rId3254" location="!/govengreso/status/972493027519418368"/>
    <hyperlink ref="X684" r:id="rId3255" location="!/govengreso/status/972865480615657472"/>
    <hyperlink ref="X685" r:id="rId3256" location="!/charmedjohanna/status/974669811069440000"/>
    <hyperlink ref="X686" r:id="rId3257" location="!/charmedjohanna/status/974669659567001601"/>
    <hyperlink ref="X687" r:id="rId3258" location="!/charmedjohanna/status/974669947677872129"/>
    <hyperlink ref="X688" r:id="rId3259" location="!/charmedjohanna/status/974670213299007488"/>
    <hyperlink ref="X689" r:id="rId3260" location="!/charmedjohanna/status/974670242768150528"/>
    <hyperlink ref="X690" r:id="rId3261" location="!/charmedjohanna/status/974670395235295232"/>
    <hyperlink ref="X691" r:id="rId3262" location="!/charmedjohanna/status/974670415430934528"/>
    <hyperlink ref="X692" r:id="rId3263" location="!/charmedjohanna/status/974670444254187520"/>
    <hyperlink ref="X693" r:id="rId3264" location="!/charmedjohanna/status/974670593491599360"/>
    <hyperlink ref="X694" r:id="rId3265" location="!/charmedjohanna/status/975377922742718467"/>
    <hyperlink ref="X695" r:id="rId3266" location="!/apollineadiju/status/974774817823035393"/>
    <hyperlink ref="X696" r:id="rId3267" location="!/shaanhans/status/975380036009148417"/>
    <hyperlink ref="X697" r:id="rId3268" location="!/apollineadiju/status/971400115071209474"/>
    <hyperlink ref="X698" r:id="rId3269" location="!/apollineadiju/status/974238801328508929"/>
    <hyperlink ref="X699" r:id="rId3270" location="!/apollineadiju/status/974412429919735809"/>
    <hyperlink ref="X700" r:id="rId3271" location="!/apollineadiju/status/973227171824177152"/>
    <hyperlink ref="X701" r:id="rId3272" location="!/apollineadiju/status/974299221858889728"/>
    <hyperlink ref="X702" r:id="rId3273" location="!/jasongordons/status/975382064236318721"/>
    <hyperlink ref="X703" r:id="rId3274" location="!/musicgamepromo/status/975382751112323072"/>
    <hyperlink ref="X704" r:id="rId3275" location="!/zanoschiemanuel/status/975382911611490304"/>
    <hyperlink ref="X705" r:id="rId3276" location="!/musicpromosfree/status/975382915570962433"/>
    <hyperlink ref="X706" r:id="rId3277" location="!/musicpromosfree/status/975382938408947712"/>
    <hyperlink ref="X707" r:id="rId3278" location="!/highchloecloud/status/975383240939917312"/>
    <hyperlink ref="X708" r:id="rId3279" location="!/mckelviec/status/974269747218051073"/>
    <hyperlink ref="X709" r:id="rId3280" location="!/mckelviec/status/975356928376360960"/>
    <hyperlink ref="X710" r:id="rId3281" location="!/exposalesltd/status/975384002185060352"/>
    <hyperlink ref="X711" r:id="rId3282" location="!/popedaniels/status/975387249633316864"/>
    <hyperlink ref="X712" r:id="rId3283" location="!/femoranfp/status/975387348262424576"/>
    <hyperlink ref="X713" r:id="rId3284" location="!/antgrasso/status/975061813493751809"/>
    <hyperlink ref="X714" r:id="rId3285" location="!/rajibc/status/975387550398468096"/>
    <hyperlink ref="X715" r:id="rId3286" location="!/arima_india/status/975390583379451904"/>
    <hyperlink ref="X716" r:id="rId3287" location="!/iamkelvinlee/status/971782834149998592"/>
    <hyperlink ref="X717" r:id="rId3288" location="!/timothy_hughes/status/971753373723713536"/>
    <hyperlink ref="X718" r:id="rId3289" location="!/timothy_hughes/status/972801760619212801"/>
    <hyperlink ref="X719" r:id="rId3290" location="!/exposalesltd/status/972854168389001216"/>
    <hyperlink ref="X720" r:id="rId3291" location="!/timothy_hughes/status/973198694634999809"/>
    <hyperlink ref="X721" r:id="rId3292" location="!/timothy_hughes/status/972491524662616064"/>
    <hyperlink ref="X722" r:id="rId3293" location="!/tomasturbandode/status/975391092660203520"/>
    <hyperlink ref="X723" r:id="rId3294" location="!/arabianpages/status/975392001909772294"/>
    <hyperlink ref="X724" r:id="rId3295" location="!/nealschaffer/status/972152057896382464"/>
    <hyperlink ref="X725" r:id="rId3296" location="!/nealschaffer/status/972867766142357504"/>
    <hyperlink ref="X726" r:id="rId3297" location="!/juanblanco76/status/962521527794225153"/>
    <hyperlink ref="X727" r:id="rId3298" location="!/juanblanco76/status/972245279079632903"/>
    <hyperlink ref="X728" r:id="rId3299" location="!/juanblanco76/status/972850131782520832"/>
    <hyperlink ref="X729" r:id="rId3300" location="!/juanblanco76/status/975222209114509312"/>
    <hyperlink ref="X730" r:id="rId3301" location="!/milosdjukic011/status/975392168754991105"/>
    <hyperlink ref="X731" r:id="rId3302" location="!/mariangelesber/status/972140020072112129"/>
    <hyperlink ref="X732" r:id="rId3303" location="!/mariangelesber/status/975392920781099008"/>
    <hyperlink ref="X733" r:id="rId3304" location="!/sanclicker/status/975393267784306689"/>
    <hyperlink ref="X734" r:id="rId3305" location="!/robertnsills/status/975393393508601858"/>
    <hyperlink ref="X735" r:id="rId3306" location="!/strong__content/status/975393992350273537"/>
    <hyperlink ref="X736" r:id="rId3307" location="!/cryptohani/status/975395018902040577"/>
    <hyperlink ref="X737" r:id="rId3308" location="!/tyrannosaurjen/status/975395457378725889"/>
    <hyperlink ref="X738" r:id="rId3309" location="!/searchcrm/status/974359670939938816"/>
    <hyperlink ref="X739" r:id="rId3310" location="!/searchcrm/status/975386529320308736"/>
    <hyperlink ref="X740" r:id="rId3311" location="!/jessescardina/status/975396493925539840"/>
    <hyperlink ref="X741" r:id="rId3312" location="!/pirmax/status/975388221432614913"/>
    <hyperlink ref="X742" r:id="rId3313" location="!/meretebuljo/status/975396913930555397"/>
    <hyperlink ref="X743" r:id="rId3314" location="!/arkangelscrap/status/971415222320816128"/>
    <hyperlink ref="X744" r:id="rId3315" location="!/greensteinllc/status/975395659368058884"/>
    <hyperlink ref="X745" r:id="rId3316" location="!/greensteinllc/status/975397048374714368"/>
    <hyperlink ref="X746" r:id="rId3317" location="!/telecomreseller/status/975734920344584192"/>
    <hyperlink ref="X747" r:id="rId3318" location="!/jon_ferrara/status/974066156406534146"/>
    <hyperlink ref="X748" r:id="rId3319" location="!/josaundersau/status/975391257101975553"/>
    <hyperlink ref="X749" r:id="rId3320" location="!/ohmyjet/status/974293612455497730"/>
    <hyperlink ref="X750" r:id="rId3321" location="!/ohmyjet/status/974293717552123905"/>
    <hyperlink ref="X751" r:id="rId3322" location="!/gabevillamizar/status/972112351272022016"/>
    <hyperlink ref="X752" r:id="rId3323" location="!/gabevillamizar/status/971734830982553602"/>
    <hyperlink ref="X753" r:id="rId3324" location="!/gabevillamizar/status/974255966534455296"/>
    <hyperlink ref="X754" r:id="rId3325" location="!/gabevillamizar/status/975714157977890816"/>
    <hyperlink ref="X755" r:id="rId3326" location="!/gabevillamizar/status/973225971246600192"/>
    <hyperlink ref="X756" r:id="rId3327" location="!/ohmyjet/status/975735569211826176"/>
    <hyperlink ref="X757" r:id="rId3328" location="!/everyonesocial/status/975737416618258433"/>
    <hyperlink ref="X758" r:id="rId3329" location="!/profitspodcasts/status/972853424797732865"/>
    <hyperlink ref="X759" r:id="rId3330" location="!/profitspodcasts/status/972857183598796803"/>
    <hyperlink ref="X760" r:id="rId3331" location="!/profitspodcasts/status/972857190150262786"/>
    <hyperlink ref="X761" r:id="rId3332" location="!/profitspodcasts/status/972857202062102529"/>
    <hyperlink ref="X762" r:id="rId3333" location="!/profitspodcasts/status/972857247641559041"/>
    <hyperlink ref="X763" r:id="rId3334" location="!/profitspodcasts/status/972857300405932032"/>
    <hyperlink ref="X764" r:id="rId3335" location="!/profitspodcasts/status/972857323503915008"/>
    <hyperlink ref="X765" r:id="rId3336" location="!/profitspodcasts/status/972857335256403968"/>
    <hyperlink ref="X766" r:id="rId3337" location="!/profitspodcasts/status/972857396157706240"/>
    <hyperlink ref="X767" r:id="rId3338" location="!/profitspodcasts/status/972857679113785344"/>
    <hyperlink ref="X768" r:id="rId3339" location="!/profitspodcasts/status/975737426428690432"/>
    <hyperlink ref="X769" r:id="rId3340" location="!/robertlburns/status/971057069288755202"/>
    <hyperlink ref="X770" r:id="rId3341" location="!/robertlburns/status/971781866486489089"/>
    <hyperlink ref="X771" r:id="rId3342" location="!/dmalert/status/971783378952433666"/>
    <hyperlink ref="X772" r:id="rId3343" location="!/dmalert/status/975737583543169024"/>
    <hyperlink ref="X773" r:id="rId3344" location="!/ahmedjr_16/status/972721534312894466"/>
    <hyperlink ref="X774" r:id="rId3345" location="!/ahmedjr_16/status/975250698999877633"/>
    <hyperlink ref="X775" r:id="rId3346" location="!/aqtechnosys/status/975737837206294529"/>
    <hyperlink ref="X776" r:id="rId3347" location="!/vormresearch/status/975739517377400833"/>
    <hyperlink ref="X777" r:id="rId3348" location="!/nsmarketing5280/status/975739859909275648"/>
    <hyperlink ref="X778" r:id="rId3349" location="!/clive140/status/974286780651491328"/>
    <hyperlink ref="X779" r:id="rId3350" location="!/clive140/status/971786758320021504"/>
    <hyperlink ref="X780" r:id="rId3351" location="!/clive140/status/974666427503403009"/>
    <hyperlink ref="X781" r:id="rId3352" location="!/clive140/status/975739981007347712"/>
    <hyperlink ref="X782" r:id="rId3353" location="!/valymanconsult/status/975727011531579393"/>
    <hyperlink ref="X783" r:id="rId3354" location="!/fleetmeiser/status/975740027971031042"/>
    <hyperlink ref="X784" r:id="rId3355" location="!/highchloecloud/status/975383278457905153"/>
    <hyperlink ref="X785" r:id="rId3356" location="!/highchloecloud/status/975383511518588928"/>
    <hyperlink ref="X786" r:id="rId3357" location="!/bentenbi/status/975740766474637312"/>
    <hyperlink ref="X787" r:id="rId3358" location="!/govengreso/status/971786409794154496"/>
    <hyperlink ref="X788" r:id="rId3359" location="!/govengreso/status/975377035836174337"/>
    <hyperlink ref="X789" r:id="rId3360" location="!/isalesgirl/status/975741280364957696"/>
    <hyperlink ref="X790" r:id="rId3361" location="!/jon_rivers/status/975743455686266881"/>
    <hyperlink ref="X791" r:id="rId3362" location="!/thomasfisherth/status/971041045080354822"/>
    <hyperlink ref="X792" r:id="rId3363" location="!/thomasfisherth/status/975364156382744576"/>
    <hyperlink ref="X793" r:id="rId3364" location="!/thomasfisherth/status/971785134700511234"/>
    <hyperlink ref="X794" r:id="rId3365" location="!/thought_horizon/status/971410682087428096"/>
    <hyperlink ref="X795" r:id="rId3366" location="!/thought_horizon/status/975744046332305408"/>
    <hyperlink ref="X796" r:id="rId3367" location="!/bsteingraeber/status/975201628893655040"/>
    <hyperlink ref="X797" r:id="rId3368" location="!/thought_horizon/status/975744181602840577"/>
    <hyperlink ref="X798" r:id="rId3369" location="!/thought_horizon/status/971049063159418880"/>
    <hyperlink ref="X799" r:id="rId3370" location="!/thought_horizon/status/972507407673909249"/>
    <hyperlink ref="X800" r:id="rId3371" location="!/thought_horizon/status/972864967732056065"/>
    <hyperlink ref="X801" r:id="rId3372" location="!/thought_horizon/status/972869786878337025"/>
    <hyperlink ref="X802" r:id="rId3373" location="!/thought_horizon/status/975382598351491073"/>
    <hyperlink ref="X803" r:id="rId3374" location="!/leadfoxfr/status/975744310275661824"/>
    <hyperlink ref="X804" r:id="rId3375" location="!/business__quote/status/974820146576592897"/>
    <hyperlink ref="X805" r:id="rId3376" location="!/3horsemenagency/status/975744884534599680"/>
    <hyperlink ref="X806" r:id="rId3377" location="!/emarketersocial/status/975005661099626496"/>
    <hyperlink ref="X807" r:id="rId3378" location="!/rogbalrol/status/975745142060670976"/>
    <hyperlink ref="X808" r:id="rId3379" location="!/m8mgroup/status/975745308536852480"/>
    <hyperlink ref="X809" r:id="rId3380" location="!/sterlitesoftusa/status/975745958318309377"/>
    <hyperlink ref="X810" r:id="rId3381" location="!/sarakarnthi1/status/975747038057918465"/>
    <hyperlink ref="X811" r:id="rId3382" location="!/socialwavez/status/975747251120336896"/>
    <hyperlink ref="X812" r:id="rId3383" location="!/graphemidesign/status/975746463757090817"/>
    <hyperlink ref="X813" r:id="rId3384" location="!/cybelimage/status/975747425343279105"/>
    <hyperlink ref="X814" r:id="rId3385" location="!/samanthajacobs2/status/975748766895624192"/>
    <hyperlink ref="X815" r:id="rId3386" location="!/socialselling/status/974298195021869056"/>
    <hyperlink ref="X816" r:id="rId3387" location="!/socialselling/status/974660618631327746"/>
    <hyperlink ref="X817" r:id="rId3388" location="!/socialselling/status/975386027593314304"/>
    <hyperlink ref="X818" r:id="rId3389" location="!/socialselling/status/975748814555430912"/>
    <hyperlink ref="X819" r:id="rId3390" location="!/stephanejobert/status/975749126720774144"/>
    <hyperlink ref="X820" r:id="rId3391" location="!/influandsell/status/975747896539787265"/>
    <hyperlink ref="X821" r:id="rId3392" location="!/influandsell/status/975750065682833413"/>
    <hyperlink ref="X822" r:id="rId3393" location="!/brynnetillman/status/971045146572853249"/>
    <hyperlink ref="X823" r:id="rId3394" location="!/micadam/status/970703992438382592"/>
    <hyperlink ref="X824" r:id="rId3395" location="!/micadam/status/975388115698376705"/>
    <hyperlink ref="X825" r:id="rId3396" location="!/micadam/status/975750516667047936"/>
    <hyperlink ref="X826" r:id="rId3397" location="!/ratingltd/status/971756237745541120"/>
    <hyperlink ref="X827" r:id="rId3398" location="!/tweetqureet/status/971787902270296069"/>
    <hyperlink ref="X828" r:id="rId3399" location="!/tenbearsocial/status/974296679871545348"/>
    <hyperlink ref="X829" r:id="rId3400" location="!/tenbearsocial/status/975373772277604352"/>
    <hyperlink ref="X830" r:id="rId3401" location="!/tweetqureet/status/975376410369019905"/>
    <hyperlink ref="X831" r:id="rId3402" location="!/hospitalitytek/status/975375470261751809"/>
    <hyperlink ref="X832" r:id="rId3403" location="!/tweetqureet/status/975387777746468865"/>
    <hyperlink ref="X833" r:id="rId3404" location="!/bebeemarketing/status/971409665945989120"/>
    <hyperlink ref="X834" r:id="rId3405" location="!/bebeemarketing/status/971773558107070467"/>
    <hyperlink ref="X835" r:id="rId3406" location="!/bebeemarketing/status/972134932163284993"/>
    <hyperlink ref="X836" r:id="rId3407" location="!/bebeemarketing/status/972504878689013762"/>
    <hyperlink ref="X837" r:id="rId3408" location="!/bebeemarketing/status/975750253856149506"/>
    <hyperlink ref="X838" r:id="rId3409" location="!/tweetqureet/status/971787910856036352"/>
    <hyperlink ref="X839" r:id="rId3410" location="!/tweetqureet/status/975751497211351040"/>
    <hyperlink ref="X840" r:id="rId3411" location="!/bebeemarketing/status/971046777569755136"/>
    <hyperlink ref="X841" r:id="rId3412" location="!/3horsemenagency/status/971173744763965442"/>
    <hyperlink ref="X842" r:id="rId3413" location="!/3horsemenagency/status/971354988176953347"/>
    <hyperlink ref="X843" r:id="rId3414" location="!/3horsemenagency/status/972855517273120770"/>
    <hyperlink ref="X844" r:id="rId3415" location="!/mikeschiemer/status/971415127768608768"/>
    <hyperlink ref="X845" r:id="rId3416" location="!/mikeschiemer/status/971415139432980480"/>
    <hyperlink ref="X846" r:id="rId3417" location="!/delosinc/status/975752008274731008"/>
    <hyperlink ref="X847" r:id="rId3418" location="!/sandraglong/status/975752009050673152"/>
    <hyperlink ref="X848" r:id="rId3419" location="!/bootstrapsbiz/status/971056956155809793"/>
    <hyperlink ref="X849" r:id="rId3420" location="!/bootstrapsbiz/status/971056979128061952"/>
    <hyperlink ref="X850" r:id="rId3421" location="!/bootstrapsbiz/status/971056989907439620"/>
    <hyperlink ref="X851" r:id="rId3422" location="!/bootstrapsbiz/status/971057012837703680"/>
    <hyperlink ref="X852" r:id="rId3423" location="!/bootstrapsbiz/status/973222644798586880"/>
    <hyperlink ref="X853" r:id="rId3424" location="!/bootstrapsbiz/status/973222682195124224"/>
    <hyperlink ref="X854" r:id="rId3425" location="!/bootstrapsbiz/status/973223615549321216"/>
    <hyperlink ref="X855" r:id="rId3426" location="!/bootstrapsbiz/status/973223826384355329"/>
    <hyperlink ref="X856" r:id="rId3427" location="!/bootstrapsbiz/status/973234706073444353"/>
    <hyperlink ref="X857" r:id="rId3428" location="!/bootstrapsbiz/status/974669130564554754"/>
    <hyperlink ref="X858" r:id="rId3429" location="!/bootstrapsbiz/status/975751912367812608"/>
    <hyperlink ref="X859" r:id="rId3430" location="!/bootstrapsbiz/status/975752092026658817"/>
    <hyperlink ref="X860" r:id="rId3431" location="!/bootstrapsbiz/status/975752127141371905"/>
    <hyperlink ref="X861" r:id="rId3432" location="!/bootstrapsbiz/status/975752165506670593"/>
    <hyperlink ref="X862" r:id="rId3433" location="!/awesomememento/status/975752382297583616"/>
    <hyperlink ref="X863" r:id="rId3434" location="!/sanderbiehn/status/975752539969744896"/>
    <hyperlink ref="X864" r:id="rId3435" location="!/sanderbiehn/status/974302980148150272"/>
    <hyperlink ref="X865" r:id="rId3436" location="!/sanderbiehn/status/974661595837050882"/>
    <hyperlink ref="X866" r:id="rId3437" location="!/sanderbiehn/status/974665374917574656"/>
    <hyperlink ref="X867" r:id="rId3438" location="!/sanderbiehn/status/975748772935299074"/>
    <hyperlink ref="X868" r:id="rId3439" location="!/michelleberdeal/status/971381346005323776"/>
    <hyperlink ref="X869" r:id="rId3440" location="!/piyuanker12/status/971780921949999104"/>
    <hyperlink ref="X870" r:id="rId3441" location="!/piyuanker12/status/972498027477852165"/>
    <hyperlink ref="X871" r:id="rId3442" location="!/linkedinselling/status/973227141738516481"/>
    <hyperlink ref="X872" r:id="rId3443" location="!/timothy_hughes/status/974636965441220608"/>
    <hyperlink ref="X873" r:id="rId3444" location="!/timothy_hughes/status/975390626358362113"/>
    <hyperlink ref="X874" r:id="rId3445" location="!/piyuanker12/status/975390858311684097"/>
    <hyperlink ref="X875" r:id="rId3446" location="!/exposalesltd/status/972457555258695681"/>
    <hyperlink ref="X876" r:id="rId3447" location="!/exposalesltd/status/975475432035373057"/>
    <hyperlink ref="X877" r:id="rId3448" location="!/exposalesltd/status/972496298996830209"/>
    <hyperlink ref="X878" r:id="rId3449" location="!/exposalesltd/status/972853947219181569"/>
    <hyperlink ref="X879" r:id="rId3450" location="!/exposalesltd/status/973221078104510465"/>
    <hyperlink ref="X880" r:id="rId3451" location="!/exposalesltd/status/974308238115164162"/>
    <hyperlink ref="X881" r:id="rId3452" location="!/exposalesltd/status/975373004065603584"/>
    <hyperlink ref="X882" r:id="rId3453" location="!/piyuanker12/status/975752782803230723"/>
    <hyperlink ref="X883" r:id="rId3454" location="!/piyuanker12/status/971412608946339851"/>
    <hyperlink ref="X884" r:id="rId3455" location="!/piyuanker12/status/971779980349722624"/>
    <hyperlink ref="X885" r:id="rId3456" location="!/piyuanker12/status/972499251245719557"/>
    <hyperlink ref="X886" r:id="rId3457" location="!/piyuanker12/status/972501295960489984"/>
    <hyperlink ref="X887" r:id="rId3458" location="!/piyuanker12/status/972872277376221184"/>
    <hyperlink ref="X888" r:id="rId3459" location="!/piyuanker12/status/975388602694647808"/>
    <hyperlink ref="X889" r:id="rId3460" location="!/piyuanker12/status/975389417673170945"/>
    <hyperlink ref="X890" r:id="rId3461" location="!/dlsocialexperts/status/971057573070811136"/>
    <hyperlink ref="X891" r:id="rId3462" location="!/dlsocialexperts/status/975753517376966656"/>
    <hyperlink ref="X892" r:id="rId3463" location="!/micadam/status/975723818135191557"/>
    <hyperlink ref="X893" r:id="rId3464" location="!/loudmelody17/status/975754234384695302"/>
    <hyperlink ref="X894" r:id="rId3465" location="!/micadam/status/600270007122206720"/>
    <hyperlink ref="X895" r:id="rId3466" location="!/micadam/status/972099937898024960"/>
    <hyperlink ref="X896" r:id="rId3467" location="!/micadam/status/974210399544532992"/>
    <hyperlink ref="X897" r:id="rId3468" location="!/micadam/status/975731372877737984"/>
    <hyperlink ref="X898" r:id="rId3469" location="!/micadam/status/971057520805601282"/>
    <hyperlink ref="X899" r:id="rId3470" location="!/micadam/status/974300958439198721"/>
    <hyperlink ref="X900" r:id="rId3471" location="!/loudmelody17/status/975753937461522432"/>
    <hyperlink ref="X901" r:id="rId3472" location="!/loudmelody17/status/971787882045124609"/>
    <hyperlink ref="X902" r:id="rId3473" location="!/agence_iandyoo/status/974653776673034241"/>
    <hyperlink ref="X903" r:id="rId3474" location="!/agence_iandyoo/status/973226884455653383"/>
    <hyperlink ref="X904" r:id="rId3475" location="!/agence_iandyoo/status/973235671438684160"/>
    <hyperlink ref="X905" r:id="rId3476" location="!/agence_iandyoo/status/974292635081994240"/>
    <hyperlink ref="X906" r:id="rId3477" location="!/agence_iandyoo/status/974292635203637250"/>
    <hyperlink ref="X907" r:id="rId3478" location="!/agence_iandyoo/status/974301449319600128"/>
    <hyperlink ref="X908" r:id="rId3479" location="!/agence_iandyoo/status/974663442496999424"/>
    <hyperlink ref="X909" r:id="rId3480" location="!/agence_iandyoo/status/974671471808335872"/>
    <hyperlink ref="X910" r:id="rId3481" location="!/agence_iandyoo/status/975367215301177344"/>
    <hyperlink ref="X911" r:id="rId3482" location="!/agence_iandyoo/status/975376139467313152"/>
    <hyperlink ref="X912" r:id="rId3483" location="!/agence_iandyoo/status/975384834280448003"/>
    <hyperlink ref="X913" r:id="rId3484" location="!/agence_iandyoo/status/975393640708177920"/>
    <hyperlink ref="X914" r:id="rId3485" location="!/agence_iandyoo/status/975737155350917120"/>
    <hyperlink ref="X915" r:id="rId3486" location="!/agence_iandyoo/status/975745962206547969"/>
    <hyperlink ref="X916" r:id="rId3487" location="!/agence_iandyoo/status/975754782580396033"/>
    <hyperlink ref="X917" r:id="rId3488" location="!/kevinknebl/status/973220191990571008"/>
    <hyperlink ref="X918" r:id="rId3489" location="!/kevinknebl/status/975754934434983938"/>
    <hyperlink ref="X919" r:id="rId3490" location="!/suzannekosmerl/status/975755078769528832"/>
    <hyperlink ref="X920" r:id="rId3491" location="!/digitalleadersa/status/975352376516317186"/>
    <hyperlink ref="X921" r:id="rId3492" location="!/shindehemant300/status/974660358106476545"/>
    <hyperlink ref="X922" r:id="rId3493" location="!/shindehemant300/status/974669298508627968"/>
    <hyperlink ref="X923" r:id="rId3494" location="!/shindehemant300/status/975747302039187456"/>
    <hyperlink ref="X924" r:id="rId3495" location="!/shindehemant300/status/975756122245271552"/>
    <hyperlink ref="X925" r:id="rId3496" location="!/monikaruzicka/status/971411412500140032"/>
    <hyperlink ref="X926" r:id="rId3497" location="!/monikaruzicka/status/974669142472105984"/>
    <hyperlink ref="X927" r:id="rId3498" location="!/monikaruzicka/status/975756311877992449"/>
    <hyperlink ref="X928" r:id="rId3499" location="!/denniskoutoudis/status/974545083797155840"/>
    <hyperlink ref="X929" r:id="rId3500" location="!/proyectosnolen1/status/975756349052280832"/>
    <hyperlink ref="X930" r:id="rId3501" location="!/demandspring/status/975756387048357888"/>
    <hyperlink ref="X931" r:id="rId3502" location="!/zacharyatkins1/status/971045396079366144"/>
    <hyperlink ref="X932" r:id="rId3503" location="!/zacharyatkins1/status/971053014118264832"/>
    <hyperlink ref="X933" r:id="rId3504" location="!/zacharyatkins1/status/971060511545667584"/>
    <hyperlink ref="X934" r:id="rId3505" location="!/zacharyatkins1/status/971415465011695616"/>
    <hyperlink ref="X935" r:id="rId3506" location="!/zacharyatkins1/status/971422892239085568"/>
    <hyperlink ref="X936" r:id="rId3507" location="!/zacharyatkins1/status/971777783578939392"/>
    <hyperlink ref="X937" r:id="rId3508" location="!/zacharyatkins1/status/971785296898650118"/>
    <hyperlink ref="X938" r:id="rId3509" location="!/zacharyatkins1/status/972132560804503552"/>
    <hyperlink ref="X939" r:id="rId3510" location="!/zacharyatkins1/status/972136264894943233"/>
    <hyperlink ref="X940" r:id="rId3511" location="!/zacharyatkins1/status/972140180059680770"/>
    <hyperlink ref="X941" r:id="rId3512" location="!/zacharyatkins1/status/972143796082364416"/>
    <hyperlink ref="X942" r:id="rId3513" location="!/zacharyatkins1/status/972147659191529474"/>
    <hyperlink ref="X943" r:id="rId3514" location="!/zacharyatkins1/status/972487360511401984"/>
    <hyperlink ref="X944" r:id="rId3515" location="!/zacharyatkins1/status/972491066648743947"/>
    <hyperlink ref="X945" r:id="rId3516" location="!/zacharyatkins1/status/972494886598533121"/>
    <hyperlink ref="X946" r:id="rId3517" location="!/zacharyatkins1/status/972498613074104320"/>
    <hyperlink ref="X947" r:id="rId3518" location="!/zacharyatkins1/status/972502489588170753"/>
    <hyperlink ref="X948" r:id="rId3519" location="!/zacharyatkins1/status/972506168303202304"/>
    <hyperlink ref="X949" r:id="rId3520" location="!/zacharyatkins1/status/972509991608430593"/>
    <hyperlink ref="X950" r:id="rId3521" location="!/zacharyatkins1/status/972853443441451010"/>
    <hyperlink ref="X951" r:id="rId3522" location="!/zacharyatkins1/status/972860988746846208"/>
    <hyperlink ref="X952" r:id="rId3523" location="!/zacharyatkins1/status/972868543531364352"/>
    <hyperlink ref="X953" r:id="rId3524" location="!/zacharyatkins1/status/972872366601785344"/>
    <hyperlink ref="X954" r:id="rId3525" location="!/zacharyatkins1/status/973219702200786944"/>
    <hyperlink ref="X955" r:id="rId3526" location="!/zacharyatkins1/status/973227302405464066"/>
    <hyperlink ref="X956" r:id="rId3527" location="!/zacharyatkins1/status/973234809114853377"/>
    <hyperlink ref="X957" r:id="rId3528" location="!/zacharyatkins1/status/974291780228263936"/>
    <hyperlink ref="X958" r:id="rId3529" location="!/zacharyatkins1/status/974299335100952579"/>
    <hyperlink ref="X959" r:id="rId3530" location="!/zacharyatkins1/status/974306872974106624"/>
    <hyperlink ref="X960" r:id="rId3531" location="!/zacharyatkins1/status/974657858942926848"/>
    <hyperlink ref="X961" r:id="rId3532" location="!/zacharyatkins1/status/974661686392213505"/>
    <hyperlink ref="X962" r:id="rId3533" location="!/zacharyatkins1/status/974665414046339075"/>
    <hyperlink ref="X963" r:id="rId3534" location="!/zacharyatkins1/status/974665415526961153"/>
    <hyperlink ref="X964" r:id="rId3535" location="!/zacharyatkins1/status/974669267588321283"/>
    <hyperlink ref="X965" r:id="rId3536" location="!/zacharyatkins1/status/975367498446049280"/>
    <hyperlink ref="X966" r:id="rId3537" location="!/zacharyatkins1/status/975367501826678784"/>
    <hyperlink ref="X967" r:id="rId3538" location="!/zacharyatkins1/status/975371328994861057"/>
    <hyperlink ref="X968" r:id="rId3539" location="!/zacharyatkins1/status/975375060625215488"/>
    <hyperlink ref="X969" r:id="rId3540" location="!/zacharyatkins1/status/975378878800699392"/>
    <hyperlink ref="X970" r:id="rId3541" location="!/zacharyatkins1/status/975382602407448576"/>
    <hyperlink ref="X971" r:id="rId3542" location="!/zacharyatkins1/status/975386488929169408"/>
    <hyperlink ref="X972" r:id="rId3543" location="!/zacharyatkins1/status/975390157200330758"/>
    <hyperlink ref="X973" r:id="rId3544" location="!/zacharyatkins1/status/975393974528696320"/>
    <hyperlink ref="X974" r:id="rId3545" location="!/zacharyatkins1/status/975741317497212931"/>
    <hyperlink ref="X975" r:id="rId3546" location="!/zacharyatkins1/status/975748892900851712"/>
    <hyperlink ref="X976" r:id="rId3547" location="!/zacharyatkins1/status/975756424767770624"/>
    <hyperlink ref="X977" r:id="rId3548" location="!/altruistauction/status/971045397031542789"/>
    <hyperlink ref="X978" r:id="rId3549" location="!/altruistauction/status/971053015540158465"/>
    <hyperlink ref="X979" r:id="rId3550" location="!/altruistauction/status/971060511478607872"/>
    <hyperlink ref="X980" r:id="rId3551" location="!/altruistauction/status/971415465150025733"/>
    <hyperlink ref="X981" r:id="rId3552" location="!/altruistauction/status/971422892599775234"/>
    <hyperlink ref="X982" r:id="rId3553" location="!/altruistauction/status/971777783805415424"/>
    <hyperlink ref="X983" r:id="rId3554" location="!/altruistauction/status/971785297582350336"/>
    <hyperlink ref="X984" r:id="rId3555" location="!/altruistauction/status/972132560879878145"/>
    <hyperlink ref="X985" r:id="rId3556" location="!/altruistauction/status/972136265519915008"/>
    <hyperlink ref="X986" r:id="rId3557" location="!/altruistauction/status/972140179401175041"/>
    <hyperlink ref="X987" r:id="rId3558" location="!/altruistauction/status/972143797009371138"/>
    <hyperlink ref="X988" r:id="rId3559" location="!/altruistauction/status/972147659053158400"/>
    <hyperlink ref="X989" r:id="rId3560" location="!/altruistauction/status/972487360507236352"/>
    <hyperlink ref="X990" r:id="rId3561" location="!/altruistauction/status/972491067332399104"/>
    <hyperlink ref="X991" r:id="rId3562" location="!/altruistauction/status/972494886116225024"/>
    <hyperlink ref="X992" r:id="rId3563" location="!/altruistauction/status/972498612650496000"/>
    <hyperlink ref="X993" r:id="rId3564" location="!/altruistauction/status/972502489324015623"/>
    <hyperlink ref="X994" r:id="rId3565" location="!/altruistauction/status/972506168676573184"/>
    <hyperlink ref="X995" r:id="rId3566" location="!/altruistauction/status/972509991021182977"/>
    <hyperlink ref="X996" r:id="rId3567" location="!/altruistauction/status/972853443210694657"/>
    <hyperlink ref="X997" r:id="rId3568" location="!/altruistauction/status/972860990097362945"/>
    <hyperlink ref="X998" r:id="rId3569" location="!/altruistauction/status/972868543690821633"/>
    <hyperlink ref="X999" r:id="rId3570" location="!/altruistauction/status/972872362571026432"/>
    <hyperlink ref="X1000" r:id="rId3571" location="!/altruistauction/status/973219700741214210"/>
    <hyperlink ref="X1001" r:id="rId3572" location="!/altruistauction/status/973227301801512960"/>
    <hyperlink ref="X1002" r:id="rId3573" location="!/altruistauction/status/973234808930426880"/>
    <hyperlink ref="X1003" r:id="rId3574" location="!/altruistauction/status/974291780018561026"/>
    <hyperlink ref="X1004" r:id="rId3575" location="!/altruistauction/status/974299334467571712"/>
    <hyperlink ref="X1005" r:id="rId3576" location="!/altruistauction/status/974306872374292480"/>
    <hyperlink ref="X1006" r:id="rId3577" location="!/altruistauction/status/974657855738564608"/>
    <hyperlink ref="X1007" r:id="rId3578" location="!/altruistauction/status/974661686098628608"/>
    <hyperlink ref="X1008" r:id="rId3579" location="!/altruistauction/status/974665414176313344"/>
    <hyperlink ref="X1009" r:id="rId3580" location="!/altruistauction/status/974665414453153792"/>
    <hyperlink ref="X1010" r:id="rId3581" location="!/altruistauction/status/974669268171313152"/>
    <hyperlink ref="X1011" r:id="rId3582" location="!/altruistauction/status/975367498471178240"/>
    <hyperlink ref="X1012" r:id="rId3583" location="!/altruistauction/status/975371327631654913"/>
    <hyperlink ref="X1013" r:id="rId3584" location="!/altruistauction/status/975375058708418560"/>
    <hyperlink ref="X1014" r:id="rId3585" location="!/altruistauction/status/975375072390209536"/>
    <hyperlink ref="X1015" r:id="rId3586" location="!/altruistauction/status/975378880050511872"/>
    <hyperlink ref="X1016" r:id="rId3587" location="!/altruistauction/status/975382603116269568"/>
    <hyperlink ref="X1017" r:id="rId3588" location="!/altruistauction/status/975386488681697281"/>
    <hyperlink ref="X1018" r:id="rId3589" location="!/altruistauction/status/975390157007458304"/>
    <hyperlink ref="X1019" r:id="rId3590" location="!/altruistauction/status/975393975011041280"/>
    <hyperlink ref="X1020" r:id="rId3591" location="!/altruistauction/status/975737501406187522"/>
    <hyperlink ref="X1021" r:id="rId3592" location="!/altruistauction/status/975741317748809728"/>
    <hyperlink ref="X1022" r:id="rId3593" location="!/altruistauction/status/975748893785972736"/>
    <hyperlink ref="X1023" r:id="rId3594" location="!/altruistauction/status/975756424834842627"/>
    <hyperlink ref="X1024" r:id="rId3595" location="!/ifrugalfitness/status/971780060846882817"/>
    <hyperlink ref="X1025" r:id="rId3596" location="!/ifrugalfitness/status/971780266023948288"/>
    <hyperlink ref="X1026" r:id="rId3597" location="!/ifrugalfitness/status/971780281567993858"/>
    <hyperlink ref="X1027" r:id="rId3598" location="!/ifrugalfitness/status/971780325197131776"/>
    <hyperlink ref="X1028" r:id="rId3599" location="!/ifrugalfitness/status/971780397444030464"/>
    <hyperlink ref="X1029" r:id="rId3600" location="!/ifrugalfitness/status/971780471452553216"/>
    <hyperlink ref="X1030" r:id="rId3601" location="!/ifrugalfitness/status/973234200995385349"/>
    <hyperlink ref="X1031" r:id="rId3602" location="!/ifrugalfitness/status/973234250848849921"/>
    <hyperlink ref="X1032" r:id="rId3603" location="!/ifrugalfitness/status/973234318578454528"/>
    <hyperlink ref="X1033" r:id="rId3604" location="!/ifrugalfitness/status/973234688209932288"/>
    <hyperlink ref="X1034" r:id="rId3605" location="!/ifrugalfitness/status/975755754086027264"/>
    <hyperlink ref="X1035" r:id="rId3606" location="!/ifrugalfitness/status/975756536533471232"/>
    <hyperlink ref="X1036" r:id="rId3607" location="!/ifrugalfitness/status/975756559115579392"/>
    <hyperlink ref="X1037" r:id="rId3608" location="!/ifrugalfitness/status/975756644670935040"/>
    <hyperlink ref="X1038" r:id="rId3609" location="!/orangeman7/status/972928658380869632"/>
    <hyperlink ref="X1039" r:id="rId3610" location="!/orangeman7/status/972129651370971138"/>
    <hyperlink ref="X1040" r:id="rId3611" location="!/mikeschiemer/status/973222098293444608"/>
    <hyperlink ref="X1041" r:id="rId3612" location="!/10dollarstartup/status/973233489746251776"/>
    <hyperlink ref="X1042" r:id="rId3613" location="!/schiemermktng/status/973235135188488193"/>
    <hyperlink ref="X1043" r:id="rId3614" location="!/schiemermktng/status/971039660263788545"/>
    <hyperlink ref="X1044" r:id="rId3615" location="!/schiemermktng/status/971780990715691009"/>
    <hyperlink ref="X1045" r:id="rId3616" location="!/schiemermktng/status/971781105807437824"/>
    <hyperlink ref="X1046" r:id="rId3617" location="!/schiemermktng/status/971781124375613441"/>
    <hyperlink ref="X1047" r:id="rId3618" location="!/schiemermktng/status/971781193787232256"/>
    <hyperlink ref="X1048" r:id="rId3619" location="!/schiemermktng/status/971781212447694849"/>
    <hyperlink ref="X1049" r:id="rId3620" location="!/schiemermktng/status/971781239555358721"/>
    <hyperlink ref="X1050" r:id="rId3621" location="!/schiemermktng/status/973235048500604928"/>
    <hyperlink ref="X1051" r:id="rId3622" location="!/schiemermktng/status/973235082445148160"/>
    <hyperlink ref="X1052" r:id="rId3623" location="!/schiemermktng/status/973235336817070083"/>
    <hyperlink ref="X1053" r:id="rId3624" location="!/schiemermktng/status/975757172238888960"/>
    <hyperlink ref="X1054" r:id="rId3625" location="!/schiemermktng/status/975757199841615874"/>
    <hyperlink ref="X1055" r:id="rId3626" location="!/schiemermktng/status/975757289671020544"/>
    <hyperlink ref="X1056" r:id="rId3627" location="!/alexander_low/status/973227605611765760"/>
    <hyperlink ref="X1057" r:id="rId3628" location="!/alexander_low/status/973236712653586437"/>
    <hyperlink ref="X1058" r:id="rId3629" location="!/thenakedlawyer/status/973236843784351746"/>
    <hyperlink ref="X1059" r:id="rId3630" location="!/imoyse/status/972785491966750720"/>
    <hyperlink ref="X1060" r:id="rId3631" location="!/imoyse/status/971058114077364226"/>
    <hyperlink ref="X1061" r:id="rId3632" location="!/imoyse/status/971411210494148609"/>
    <hyperlink ref="X1062" r:id="rId3633" location="!/imoyse/status/971777367747252227"/>
    <hyperlink ref="X1063" r:id="rId3634" location="!/imoyse/status/972504628154822656"/>
    <hyperlink ref="X1064" r:id="rId3635" location="!/imoyse/status/974665211717259265"/>
    <hyperlink ref="X1065" r:id="rId3636" location="!/digitalleadersa/status/972122846205038595"/>
    <hyperlink ref="X1066" r:id="rId3637" location="!/agsocialmedia/status/971408907934535680"/>
    <hyperlink ref="X1067" r:id="rId3638" location="!/agsocialmedia/status/972862224774639616"/>
    <hyperlink ref="X1068" r:id="rId3639" location="!/peterspringett/status/971053289688256512"/>
    <hyperlink ref="X1069" r:id="rId3640" location="!/alexander_low/status/973220576495054853"/>
    <hyperlink ref="X1070" r:id="rId3641" location="!/agsocialmedia/status/974286118433820672"/>
    <hyperlink ref="X1071" r:id="rId3642" location="!/digitalleadersa/status/974297189894819840"/>
    <hyperlink ref="X1072" r:id="rId3643" location="!/agsocialmedia/status/974290377728516096"/>
    <hyperlink ref="X1073" r:id="rId3644" location="!/timothy_hughes/status/970844419179114502"/>
    <hyperlink ref="X1074" r:id="rId3645" location="!/timothy_hughes/status/971404397568720896"/>
    <hyperlink ref="X1075" r:id="rId3646" location="!/timothy_hughes/status/971397884250808320"/>
    <hyperlink ref="X1076" r:id="rId3647" location="!/timothy_hughes/status/971222181144416257"/>
    <hyperlink ref="X1077" r:id="rId3648" location="!/timothy_hughes/status/971749129947893760"/>
    <hyperlink ref="X1078" r:id="rId3649" location="!/timothy_hughes/status/971432333546086400"/>
    <hyperlink ref="X1079" r:id="rId3650" location="!/timothy_hughes/status/971962288943988738"/>
    <hyperlink ref="X1080" r:id="rId3651" location="!/timothy_hughes/status/971851655632138240"/>
    <hyperlink ref="X1081" r:id="rId3652" location="!/timothy_hughes/status/972100198691426304"/>
    <hyperlink ref="X1082" r:id="rId3653" location="!/timothy_hughes/status/972458845791576064"/>
    <hyperlink ref="X1083" r:id="rId3654" location="!/timothy_hughes/status/972836304118603776"/>
    <hyperlink ref="X1084" r:id="rId3655" location="!/timothy_hughes/status/972932762758922240"/>
    <hyperlink ref="X1085" r:id="rId3656" location="!/timothy_hughes/status/974274524614098945"/>
    <hyperlink ref="X1086" r:id="rId3657" location="!/timothy_hughes/status/974258368419454976"/>
    <hyperlink ref="X1087" r:id="rId3658" location="!/timothy_hughes/status/974254894587801600"/>
    <hyperlink ref="X1088" r:id="rId3659" location="!/timothy_hughes/status/974583606592069632"/>
    <hyperlink ref="X1089" r:id="rId3660" location="!/timothy_hughes/status/975098032147415041"/>
    <hyperlink ref="X1090" r:id="rId3661" location="!/timothy_hughes/status/975342060030103553"/>
    <hyperlink ref="X1091" r:id="rId3662" location="!/timothy_hughes/status/975105157548662784"/>
    <hyperlink ref="X1092" r:id="rId3663" location="!/timothy_hughes/status/975308378615447552"/>
    <hyperlink ref="X1093" r:id="rId3664" location="!/timothy_hughes/status/971058090673164288"/>
    <hyperlink ref="X1094" r:id="rId3665" location="!/timothy_hughes/status/971420514219642880"/>
    <hyperlink ref="X1095" r:id="rId3666" location="!/timothy_hughes/status/971782887795290112"/>
    <hyperlink ref="X1096" r:id="rId3667" location="!/timothy_hughes/status/972131368778870784"/>
    <hyperlink ref="X1097" r:id="rId3668" location="!/timothy_hughes/status/972138323765551104"/>
    <hyperlink ref="X1098" r:id="rId3669" location="!/timothy_hughes/status/972145265728786433"/>
    <hyperlink ref="X1099" r:id="rId3670" location="!/timothy_hughes/status/972507632006258688"/>
    <hyperlink ref="X1100" r:id="rId3671" location="!/timothy_hughes/status/972853929326383104"/>
    <hyperlink ref="X1101" r:id="rId3672" location="!/timothy_hughes/status/972870014180130816"/>
    <hyperlink ref="X1102" r:id="rId3673" location="!/timothy_hughes/status/973232405820706816"/>
    <hyperlink ref="X1103" r:id="rId3674" location="!/timothy_hughes/status/974285849863966721"/>
    <hyperlink ref="X1104" r:id="rId3675" location="!/timothy_hughes/status/974303481652809729"/>
    <hyperlink ref="X1105" r:id="rId3676" location="!/timothy_hughes/status/974665892045967360"/>
    <hyperlink ref="X1106" r:id="rId3677" location="!/timothy_hughes/status/975373007127564291"/>
    <hyperlink ref="X1107" r:id="rId3678" location="!/digitalleadersa/status/971398067772690433"/>
    <hyperlink ref="X1108" r:id="rId3679" location="!/digitalleadersa/status/972665418925080576"/>
    <hyperlink ref="X1109" r:id="rId3680" location="!/digitalleadersa/status/974050293913669632"/>
    <hyperlink ref="X1110" r:id="rId3681" location="!/digitalleadersa/status/974563505553600512"/>
    <hyperlink ref="X1111" r:id="rId3682" location="!/digitalleadersa/status/974145168961163264"/>
    <hyperlink ref="X1112" r:id="rId3683" location="!/digitalleadersa/status/975413283611140098"/>
    <hyperlink ref="X1113" r:id="rId3684" location="!/digitalleadersa/status/972131662074130432"/>
    <hyperlink ref="X1114" r:id="rId3685" location="!/digitalleadersa/status/974659601172975617"/>
    <hyperlink ref="X1115" r:id="rId3686" location="!/digitalleadersa/status/974668385903669249"/>
    <hyperlink ref="X1116" r:id="rId3687" location="!/digitalleadersa/status/975384334025805824"/>
    <hyperlink ref="X1117" r:id="rId3688" location="!/digitalleadersa/status/975746756372848640"/>
    <hyperlink ref="X1118" r:id="rId3689" location="!/digitalleadersa/status/975755537349595137"/>
    <hyperlink ref="X1119" r:id="rId3690" location="!/alexander_low/status/974562924852211712"/>
    <hyperlink ref="X1120" r:id="rId3691" location="!/alexander_low/status/974307741777977345"/>
    <hyperlink ref="X1121" r:id="rId3692" location="!/alexander_low/status/974670131224895488"/>
    <hyperlink ref="X1122" r:id="rId3693" location="!/alexander_low/status/975394904628236288"/>
    <hyperlink ref="X1123" r:id="rId3694" location="!/alexander_low/status/975757292535762945"/>
    <hyperlink ref="X1124" r:id="rId3695" location="!/agsocialmedia/status/972399679374790657"/>
    <hyperlink ref="X1125" r:id="rId3696" location="!/agsocialmedia/status/972415546770837505"/>
    <hyperlink ref="X1126" r:id="rId3697" location="!/agsocialmedia/status/974227208943423488"/>
    <hyperlink ref="X1127" r:id="rId3698" location="!/agsocialmedia/status/972133687444860928"/>
    <hyperlink ref="X1128" r:id="rId3699" location="!/agsocialmedia/status/972141967437189120"/>
    <hyperlink ref="X1129" r:id="rId3700" location="!/agsocialmedia/status/974307999056629762"/>
    <hyperlink ref="X1130" r:id="rId3701" location="!/agsocialmedia/status/975739928649793536"/>
    <hyperlink ref="X1131" r:id="rId3702" location="!/digitalleadersa/status/971379953941041154"/>
    <hyperlink ref="X1132" r:id="rId3703" location="!/digitalleadersa/status/971760517227405313"/>
    <hyperlink ref="X1133" r:id="rId3704" location="!/digitalleadersa/status/972467114652110848"/>
    <hyperlink ref="X1134" r:id="rId3705" location="!/digitalleadersa/status/972389195925872640"/>
    <hyperlink ref="X1135" r:id="rId3706" location="!/digitalleadersa/status/972434447919452160"/>
    <hyperlink ref="X1136" r:id="rId3707" location="!/digitalleadersa/status/973191898134441984"/>
    <hyperlink ref="X1137" r:id="rId3708" location="!/digitalleadersa/status/971053810658496513"/>
    <hyperlink ref="X1138" r:id="rId3709" location="!/digitalleadersa/status/971416191439986688"/>
    <hyperlink ref="X1139" r:id="rId3710" location="!/digitalleadersa/status/971778592765087744"/>
    <hyperlink ref="X1140" r:id="rId3711" location="!/digitalleadersa/status/972140966781112320"/>
    <hyperlink ref="X1141" r:id="rId3712" location="!/digitalleadersa/status/972503369142202369"/>
    <hyperlink ref="X1142" r:id="rId3713" location="!/digitalleadersa/status/973228195267993600"/>
    <hyperlink ref="X1143" r:id="rId3714" location="!/digitalleadersa/status/974305977754415104"/>
    <hyperlink ref="X1144" r:id="rId3715" location="!/alexander_low/status/973236041057521664"/>
    <hyperlink ref="X1145" r:id="rId3716" location="!/agsocialmedia/status/972428372176506881"/>
    <hyperlink ref="X1146" r:id="rId3717" location="!/agsocialmedia/status/971771307288383491"/>
    <hyperlink ref="X1147" r:id="rId3718" location="!/agsocialmedia/status/972499854068011009"/>
    <hyperlink ref="X1148" r:id="rId3719" location="!/agsocialmedia/status/973220826345598976"/>
    <hyperlink ref="X1149" r:id="rId3720" location="!/agsocialmedia/status/975757548128210944"/>
    <hyperlink ref="X1150" r:id="rId3721" location="!/alexander_low/status/972789026745978881"/>
    <hyperlink ref="X1151" r:id="rId3722" location="!/alexander_low/status/971051323000020993"/>
    <hyperlink ref="X1152" r:id="rId3723" location="!/alexander_low/status/972133441578913793"/>
    <hyperlink ref="X1153" r:id="rId3724" location="!/alexander_low/status/974664387968585728"/>
    <hyperlink ref="X1154" r:id="rId3725" location="!/alexander_low/status/974668824606924801"/>
    <hyperlink ref="X1155" r:id="rId3726" location="!/agsocialmedia/status/974618541696716802"/>
    <hyperlink ref="X1156" r:id="rId3727" location="!/hootsuiteit/status/975757583536533504"/>
    <hyperlink ref="X1157" r:id="rId3728" location="!/ravi_bansal5/status/975757759739256832"/>
    <hyperlink ref="X1158" r:id="rId3729" location="!/iretailyticsbos/status/975757628646346752"/>
    <hyperlink ref="X1159" r:id="rId3730" location="!/iretailyticsbos/status/975757812180582401"/>
    <hyperlink ref="X1160" r:id="rId3731" location="!/iretailyticsbos/status/975757848423563264"/>
    <hyperlink ref="X1161" r:id="rId3732" location="!/iretailyticsbos/status/975757899887726592"/>
    <hyperlink ref="X1162" r:id="rId3733" location="!/bootstrapbiztv/status/951924545459490816"/>
    <hyperlink ref="X1163" r:id="rId3734" location="!/pr1startup/status/975759099886530560"/>
    <hyperlink ref="X1164" r:id="rId3735" location="!/dcpwebdesigners/status/975504631706071040"/>
    <hyperlink ref="X1165" r:id="rId3736" location="!/mikeschiemer/status/975751559933030402"/>
    <hyperlink ref="X1166" r:id="rId3737" location="!/10dollarstartup/status/971777721649987584"/>
    <hyperlink ref="X1167" r:id="rId3738" location="!/10dollarstartup/status/971777836683055105"/>
    <hyperlink ref="X1168" r:id="rId3739" location="!/10dollarstartup/status/971777846690635777"/>
    <hyperlink ref="X1169" r:id="rId3740" location="!/10dollarstartup/status/971777886758883328"/>
    <hyperlink ref="X1170" r:id="rId3741" location="!/10dollarstartup/status/973233408171282432"/>
    <hyperlink ref="X1171" r:id="rId3742" location="!/10dollarstartup/status/973233440693932034"/>
    <hyperlink ref="X1172" r:id="rId3743" location="!/10dollarstartup/status/975753373365489665"/>
    <hyperlink ref="X1173" r:id="rId3744" location="!/10dollarstartup/status/975753397545693184"/>
    <hyperlink ref="X1174" r:id="rId3745" location="!/10dollarstartup/status/975753433465741313"/>
    <hyperlink ref="X1175" r:id="rId3746" location="!/10dollarstartup/status/975753574578819074"/>
    <hyperlink ref="X1176" r:id="rId3747" location="!/jenprovidence/status/975758438578950146"/>
    <hyperlink ref="X1177" r:id="rId3748" location="!/mikeschiemer/status/970932088433147904"/>
    <hyperlink ref="X1178" r:id="rId3749" location="!/mikeschiemer/status/970901876811141121"/>
    <hyperlink ref="X1179" r:id="rId3750" location="!/mikeschiemer/status/970886780420591617"/>
    <hyperlink ref="X1180" r:id="rId3751" location="!/mikeschiemer/status/970856597802143745"/>
    <hyperlink ref="X1181" r:id="rId3752" location="!/mikeschiemer/status/971143488128548869"/>
    <hyperlink ref="X1182" r:id="rId3753" location="!/mikeschiemer/status/971671981417549824"/>
    <hyperlink ref="X1183" r:id="rId3754" location="!/mikeschiemer/status/971656866353819648"/>
    <hyperlink ref="X1184" r:id="rId3755" location="!/mikeschiemer/status/971566287368413185"/>
    <hyperlink ref="X1185" r:id="rId3756" location="!/mikeschiemer/status/971521004626436097"/>
    <hyperlink ref="X1186" r:id="rId3757" location="!/mikeschiemer/status/971505892964360193"/>
    <hyperlink ref="X1187" r:id="rId3758" location="!/mikeschiemer/status/971747374258409473"/>
    <hyperlink ref="X1188" r:id="rId3759" location="!/mikeschiemer/status/971973980411195397"/>
    <hyperlink ref="X1189" r:id="rId3760" location="!/mikeschiemer/status/971822935232086016"/>
    <hyperlink ref="X1190" r:id="rId3761" location="!/mikeschiemer/status/971913567095152640"/>
    <hyperlink ref="X1191" r:id="rId3762" location="!/mikeschiemer/status/972849724599554048"/>
    <hyperlink ref="X1192" r:id="rId3763" location="!/mikeschiemer/status/972834639596355584"/>
    <hyperlink ref="X1193" r:id="rId3764" location="!/mikeschiemer/status/972819439556186112"/>
    <hyperlink ref="X1194" r:id="rId3765" location="!/mikeschiemer/status/972698707073359872"/>
    <hyperlink ref="X1195" r:id="rId3766" location="!/mikeschiemer/status/972638393745203202"/>
    <hyperlink ref="X1196" r:id="rId3767" location="!/mikeschiemer/status/972593040400568321"/>
    <hyperlink ref="X1197" r:id="rId3768" location="!/mikeschiemer/status/972577922916782080"/>
    <hyperlink ref="X1198" r:id="rId3769" location="!/mikeschiemer/status/973151708472905728"/>
    <hyperlink ref="X1199" r:id="rId3770" location="!/mikeschiemer/status/973212118588837889"/>
    <hyperlink ref="X1200" r:id="rId3771" location="!/mikeschiemer/status/973000705761075203"/>
    <hyperlink ref="X1201" r:id="rId3772" location="!/mikeschiemer/status/975703539405262850"/>
    <hyperlink ref="X1202" r:id="rId3773" location="!/mikeschiemer/status/975658199209660416"/>
    <hyperlink ref="X1203" r:id="rId3774" location="!/mikeschiemer/status/975628025776787456"/>
    <hyperlink ref="X1204" r:id="rId3775" location="!/mikeschiemer/status/972139970927513600"/>
    <hyperlink ref="X1205" r:id="rId3776" location="!/mikeschiemer/status/972487371022323713"/>
    <hyperlink ref="X1206" r:id="rId3777" location="!/mikeschiemer/status/973222178236846086"/>
    <hyperlink ref="X1207" r:id="rId3778" location="!/mikeschiemer/status/973225101566136321"/>
    <hyperlink ref="X1208" r:id="rId3779" location="!/jenprovidence/status/975759259639173120"/>
    <hyperlink ref="X1209" r:id="rId3780" location="!/jenprovidence/status/975759281202098177"/>
    <hyperlink ref="X1210" r:id="rId3781" location="!/jenprovidence/status/975759471950647297"/>
    <hyperlink ref="AZ8" r:id="rId3782"/>
    <hyperlink ref="AZ10" r:id="rId3783"/>
    <hyperlink ref="AZ11" r:id="rId3784"/>
    <hyperlink ref="AZ65" r:id="rId3785"/>
    <hyperlink ref="AZ106" r:id="rId3786"/>
    <hyperlink ref="AZ165" r:id="rId3787"/>
    <hyperlink ref="AZ222" r:id="rId3788"/>
    <hyperlink ref="AZ241" r:id="rId3789"/>
    <hyperlink ref="AZ244" r:id="rId3790"/>
    <hyperlink ref="AZ504" r:id="rId3791"/>
    <hyperlink ref="AZ506" r:id="rId3792"/>
    <hyperlink ref="AZ508" r:id="rId3793"/>
    <hyperlink ref="AZ669" r:id="rId3794"/>
    <hyperlink ref="AZ744" r:id="rId3795"/>
    <hyperlink ref="AZ745" r:id="rId3796"/>
    <hyperlink ref="AZ917" r:id="rId3797"/>
    <hyperlink ref="AZ918" r:id="rId3798"/>
  </hyperlinks>
  <pageMargins left="0.7" right="0.7" top="0.75" bottom="0.75" header="0.3" footer="0.3"/>
  <pageSetup orientation="portrait" verticalDpi="0" r:id="rId3799"/>
  <legacyDrawing r:id="rId3800"/>
  <tableParts count="1">
    <tablePart r:id="rId380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RowHeight="15" x14ac:dyDescent="0.25"/>
  <cols>
    <col min="1" max="1" width="49.7109375" bestFit="1" customWidth="1"/>
    <col min="2" max="2" width="24.85546875" bestFit="1" customWidth="1"/>
  </cols>
  <sheetData>
    <row r="1" spans="1:2" ht="15" customHeight="1" x14ac:dyDescent="0.25">
      <c r="A1" s="13" t="s">
        <v>15768</v>
      </c>
      <c r="B1" s="13" t="s">
        <v>34</v>
      </c>
    </row>
    <row r="2" spans="1:2" x14ac:dyDescent="0.25">
      <c r="A2" s="114" t="s">
        <v>683</v>
      </c>
      <c r="B2" s="78">
        <v>60142.045585</v>
      </c>
    </row>
    <row r="3" spans="1:2" x14ac:dyDescent="0.25">
      <c r="A3" s="114" t="s">
        <v>628</v>
      </c>
      <c r="B3" s="78">
        <v>42812.597348000003</v>
      </c>
    </row>
    <row r="4" spans="1:2" x14ac:dyDescent="0.25">
      <c r="A4" s="114" t="s">
        <v>666</v>
      </c>
      <c r="B4" s="78">
        <v>26209.419284</v>
      </c>
    </row>
    <row r="5" spans="1:2" x14ac:dyDescent="0.25">
      <c r="A5" s="114" t="s">
        <v>354</v>
      </c>
      <c r="B5" s="78">
        <v>23566.137535000002</v>
      </c>
    </row>
    <row r="6" spans="1:2" x14ac:dyDescent="0.25">
      <c r="A6" s="114" t="s">
        <v>734</v>
      </c>
      <c r="B6" s="78">
        <v>19351.470813</v>
      </c>
    </row>
    <row r="7" spans="1:2" x14ac:dyDescent="0.25">
      <c r="A7" s="114" t="s">
        <v>219</v>
      </c>
      <c r="B7" s="78">
        <v>17837.614846</v>
      </c>
    </row>
    <row r="8" spans="1:2" x14ac:dyDescent="0.25">
      <c r="A8" s="114" t="s">
        <v>255</v>
      </c>
      <c r="B8" s="78">
        <v>17118</v>
      </c>
    </row>
    <row r="9" spans="1:2" x14ac:dyDescent="0.25">
      <c r="A9" s="114" t="s">
        <v>740</v>
      </c>
      <c r="B9" s="78">
        <v>15817.666667</v>
      </c>
    </row>
    <row r="10" spans="1:2" x14ac:dyDescent="0.25">
      <c r="A10" s="114" t="s">
        <v>325</v>
      </c>
      <c r="B10" s="78">
        <v>13018.79708</v>
      </c>
    </row>
    <row r="11" spans="1:2" x14ac:dyDescent="0.25">
      <c r="A11" s="114" t="s">
        <v>765</v>
      </c>
      <c r="B11" s="78">
        <v>12130.456593000001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5:B242"/>
  <sheetViews>
    <sheetView tabSelected="1" workbookViewId="0"/>
  </sheetViews>
  <sheetFormatPr defaultRowHeight="15" x14ac:dyDescent="0.25"/>
  <cols>
    <col min="1" max="1" width="13.85546875" customWidth="1"/>
    <col min="2" max="2" width="25" bestFit="1" customWidth="1"/>
  </cols>
  <sheetData>
    <row r="25" spans="1:2" x14ac:dyDescent="0.25">
      <c r="A25" s="124" t="s">
        <v>15770</v>
      </c>
      <c r="B25" t="s">
        <v>15769</v>
      </c>
    </row>
    <row r="26" spans="1:2" x14ac:dyDescent="0.25">
      <c r="A26" s="125" t="s">
        <v>15772</v>
      </c>
      <c r="B26" s="3"/>
    </row>
    <row r="27" spans="1:2" x14ac:dyDescent="0.25">
      <c r="A27" s="126" t="s">
        <v>15773</v>
      </c>
      <c r="B27" s="3"/>
    </row>
    <row r="28" spans="1:2" x14ac:dyDescent="0.25">
      <c r="A28" s="127" t="s">
        <v>15774</v>
      </c>
      <c r="B28" s="3"/>
    </row>
    <row r="29" spans="1:2" x14ac:dyDescent="0.25">
      <c r="A29" s="128" t="s">
        <v>15775</v>
      </c>
      <c r="B29" s="3">
        <v>1</v>
      </c>
    </row>
    <row r="30" spans="1:2" x14ac:dyDescent="0.25">
      <c r="A30" s="125" t="s">
        <v>15268</v>
      </c>
      <c r="B30" s="3"/>
    </row>
    <row r="31" spans="1:2" x14ac:dyDescent="0.25">
      <c r="A31" s="126" t="s">
        <v>15773</v>
      </c>
      <c r="B31" s="3"/>
    </row>
    <row r="32" spans="1:2" x14ac:dyDescent="0.25">
      <c r="A32" s="127" t="s">
        <v>15776</v>
      </c>
      <c r="B32" s="3"/>
    </row>
    <row r="33" spans="1:2" x14ac:dyDescent="0.25">
      <c r="A33" s="128" t="s">
        <v>15777</v>
      </c>
      <c r="B33" s="3">
        <v>1</v>
      </c>
    </row>
    <row r="34" spans="1:2" x14ac:dyDescent="0.25">
      <c r="A34" s="127" t="s">
        <v>15778</v>
      </c>
      <c r="B34" s="3"/>
    </row>
    <row r="35" spans="1:2" x14ac:dyDescent="0.25">
      <c r="A35" s="128" t="s">
        <v>15779</v>
      </c>
      <c r="B35" s="3">
        <v>1</v>
      </c>
    </row>
    <row r="36" spans="1:2" x14ac:dyDescent="0.25">
      <c r="A36" s="126" t="s">
        <v>15780</v>
      </c>
      <c r="B36" s="3"/>
    </row>
    <row r="37" spans="1:2" x14ac:dyDescent="0.25">
      <c r="A37" s="127" t="s">
        <v>15781</v>
      </c>
      <c r="B37" s="3"/>
    </row>
    <row r="38" spans="1:2" x14ac:dyDescent="0.25">
      <c r="A38" s="128" t="s">
        <v>15782</v>
      </c>
      <c r="B38" s="3">
        <v>1</v>
      </c>
    </row>
    <row r="39" spans="1:2" x14ac:dyDescent="0.25">
      <c r="A39" s="127" t="s">
        <v>15783</v>
      </c>
      <c r="B39" s="3"/>
    </row>
    <row r="40" spans="1:2" x14ac:dyDescent="0.25">
      <c r="A40" s="128" t="s">
        <v>15782</v>
      </c>
      <c r="B40" s="3">
        <v>1</v>
      </c>
    </row>
    <row r="41" spans="1:2" x14ac:dyDescent="0.25">
      <c r="A41" s="127" t="s">
        <v>15784</v>
      </c>
      <c r="B41" s="3"/>
    </row>
    <row r="42" spans="1:2" x14ac:dyDescent="0.25">
      <c r="A42" s="128" t="s">
        <v>15785</v>
      </c>
      <c r="B42" s="3">
        <v>1</v>
      </c>
    </row>
    <row r="43" spans="1:2" x14ac:dyDescent="0.25">
      <c r="A43" s="126" t="s">
        <v>15786</v>
      </c>
      <c r="B43" s="3"/>
    </row>
    <row r="44" spans="1:2" x14ac:dyDescent="0.25">
      <c r="A44" s="127" t="s">
        <v>15787</v>
      </c>
      <c r="B44" s="3"/>
    </row>
    <row r="45" spans="1:2" x14ac:dyDescent="0.25">
      <c r="A45" s="128" t="s">
        <v>15788</v>
      </c>
      <c r="B45" s="3">
        <v>2</v>
      </c>
    </row>
    <row r="46" spans="1:2" x14ac:dyDescent="0.25">
      <c r="A46" s="126" t="s">
        <v>15789</v>
      </c>
      <c r="B46" s="3"/>
    </row>
    <row r="47" spans="1:2" x14ac:dyDescent="0.25">
      <c r="A47" s="127" t="s">
        <v>15790</v>
      </c>
      <c r="B47" s="3"/>
    </row>
    <row r="48" spans="1:2" x14ac:dyDescent="0.25">
      <c r="A48" s="128" t="s">
        <v>15791</v>
      </c>
      <c r="B48" s="3">
        <v>1</v>
      </c>
    </row>
    <row r="49" spans="1:2" x14ac:dyDescent="0.25">
      <c r="A49" s="127" t="s">
        <v>15792</v>
      </c>
      <c r="B49" s="3"/>
    </row>
    <row r="50" spans="1:2" x14ac:dyDescent="0.25">
      <c r="A50" s="128" t="s">
        <v>15777</v>
      </c>
      <c r="B50" s="3">
        <v>1</v>
      </c>
    </row>
    <row r="51" spans="1:2" x14ac:dyDescent="0.25">
      <c r="A51" s="125" t="s">
        <v>14322</v>
      </c>
      <c r="B51" s="3"/>
    </row>
    <row r="52" spans="1:2" x14ac:dyDescent="0.25">
      <c r="A52" s="126" t="s">
        <v>15793</v>
      </c>
      <c r="B52" s="3"/>
    </row>
    <row r="53" spans="1:2" x14ac:dyDescent="0.25">
      <c r="A53" s="127" t="s">
        <v>15794</v>
      </c>
      <c r="B53" s="3"/>
    </row>
    <row r="54" spans="1:2" x14ac:dyDescent="0.25">
      <c r="A54" s="128" t="s">
        <v>15795</v>
      </c>
      <c r="B54" s="3">
        <v>1</v>
      </c>
    </row>
    <row r="55" spans="1:2" x14ac:dyDescent="0.25">
      <c r="A55" s="127" t="s">
        <v>15796</v>
      </c>
      <c r="B55" s="3"/>
    </row>
    <row r="56" spans="1:2" x14ac:dyDescent="0.25">
      <c r="A56" s="128" t="s">
        <v>15797</v>
      </c>
      <c r="B56" s="3">
        <v>1</v>
      </c>
    </row>
    <row r="57" spans="1:2" x14ac:dyDescent="0.25">
      <c r="A57" s="127" t="s">
        <v>15798</v>
      </c>
      <c r="B57" s="3"/>
    </row>
    <row r="58" spans="1:2" x14ac:dyDescent="0.25">
      <c r="A58" s="128" t="s">
        <v>15799</v>
      </c>
      <c r="B58" s="3">
        <v>1</v>
      </c>
    </row>
    <row r="59" spans="1:2" x14ac:dyDescent="0.25">
      <c r="A59" s="127" t="s">
        <v>15800</v>
      </c>
      <c r="B59" s="3"/>
    </row>
    <row r="60" spans="1:2" x14ac:dyDescent="0.25">
      <c r="A60" s="128" t="s">
        <v>15801</v>
      </c>
      <c r="B60" s="3">
        <v>1</v>
      </c>
    </row>
    <row r="61" spans="1:2" x14ac:dyDescent="0.25">
      <c r="A61" s="127" t="s">
        <v>15802</v>
      </c>
      <c r="B61" s="3"/>
    </row>
    <row r="62" spans="1:2" x14ac:dyDescent="0.25">
      <c r="A62" s="128" t="s">
        <v>15803</v>
      </c>
      <c r="B62" s="3">
        <v>1</v>
      </c>
    </row>
    <row r="63" spans="1:2" x14ac:dyDescent="0.25">
      <c r="A63" s="127" t="s">
        <v>15804</v>
      </c>
      <c r="B63" s="3"/>
    </row>
    <row r="64" spans="1:2" x14ac:dyDescent="0.25">
      <c r="A64" s="128" t="s">
        <v>15805</v>
      </c>
      <c r="B64" s="3">
        <v>1</v>
      </c>
    </row>
    <row r="65" spans="1:2" x14ac:dyDescent="0.25">
      <c r="A65" s="126" t="s">
        <v>15806</v>
      </c>
      <c r="B65" s="3"/>
    </row>
    <row r="66" spans="1:2" x14ac:dyDescent="0.25">
      <c r="A66" s="127" t="s">
        <v>15807</v>
      </c>
      <c r="B66" s="3"/>
    </row>
    <row r="67" spans="1:2" x14ac:dyDescent="0.25">
      <c r="A67" s="128" t="s">
        <v>15808</v>
      </c>
      <c r="B67" s="3">
        <v>1</v>
      </c>
    </row>
    <row r="68" spans="1:2" x14ac:dyDescent="0.25">
      <c r="A68" s="126" t="s">
        <v>15809</v>
      </c>
      <c r="B68" s="3"/>
    </row>
    <row r="69" spans="1:2" x14ac:dyDescent="0.25">
      <c r="A69" s="127" t="s">
        <v>15810</v>
      </c>
      <c r="B69" s="3"/>
    </row>
    <row r="70" spans="1:2" x14ac:dyDescent="0.25">
      <c r="A70" s="128" t="s">
        <v>15779</v>
      </c>
      <c r="B70" s="3">
        <v>1</v>
      </c>
    </row>
    <row r="71" spans="1:2" x14ac:dyDescent="0.25">
      <c r="A71" s="127" t="s">
        <v>15811</v>
      </c>
      <c r="B71" s="3"/>
    </row>
    <row r="72" spans="1:2" x14ac:dyDescent="0.25">
      <c r="A72" s="128" t="s">
        <v>15812</v>
      </c>
      <c r="B72" s="3">
        <v>1</v>
      </c>
    </row>
    <row r="73" spans="1:2" x14ac:dyDescent="0.25">
      <c r="A73" s="127" t="s">
        <v>15813</v>
      </c>
      <c r="B73" s="3"/>
    </row>
    <row r="74" spans="1:2" x14ac:dyDescent="0.25">
      <c r="A74" s="128" t="s">
        <v>15801</v>
      </c>
      <c r="B74" s="3">
        <v>1</v>
      </c>
    </row>
    <row r="75" spans="1:2" x14ac:dyDescent="0.25">
      <c r="A75" s="127" t="s">
        <v>15814</v>
      </c>
      <c r="B75" s="3"/>
    </row>
    <row r="76" spans="1:2" x14ac:dyDescent="0.25">
      <c r="A76" s="128" t="s">
        <v>15815</v>
      </c>
      <c r="B76" s="3">
        <v>1</v>
      </c>
    </row>
    <row r="77" spans="1:2" x14ac:dyDescent="0.25">
      <c r="A77" s="128" t="s">
        <v>15779</v>
      </c>
      <c r="B77" s="3">
        <v>1</v>
      </c>
    </row>
    <row r="78" spans="1:2" x14ac:dyDescent="0.25">
      <c r="A78" s="128" t="s">
        <v>15788</v>
      </c>
      <c r="B78" s="3">
        <v>1</v>
      </c>
    </row>
    <row r="79" spans="1:2" x14ac:dyDescent="0.25">
      <c r="A79" s="128" t="s">
        <v>15777</v>
      </c>
      <c r="B79" s="3">
        <v>1</v>
      </c>
    </row>
    <row r="80" spans="1:2" x14ac:dyDescent="0.25">
      <c r="A80" s="127" t="s">
        <v>15816</v>
      </c>
      <c r="B80" s="3"/>
    </row>
    <row r="81" spans="1:2" x14ac:dyDescent="0.25">
      <c r="A81" s="128" t="s">
        <v>15779</v>
      </c>
      <c r="B81" s="3">
        <v>1</v>
      </c>
    </row>
    <row r="82" spans="1:2" x14ac:dyDescent="0.25">
      <c r="A82" s="128" t="s">
        <v>15817</v>
      </c>
      <c r="B82" s="3">
        <v>1</v>
      </c>
    </row>
    <row r="83" spans="1:2" x14ac:dyDescent="0.25">
      <c r="A83" s="128" t="s">
        <v>15818</v>
      </c>
      <c r="B83" s="3">
        <v>1</v>
      </c>
    </row>
    <row r="84" spans="1:2" x14ac:dyDescent="0.25">
      <c r="A84" s="128" t="s">
        <v>15791</v>
      </c>
      <c r="B84" s="3">
        <v>2</v>
      </c>
    </row>
    <row r="85" spans="1:2" x14ac:dyDescent="0.25">
      <c r="A85" s="128" t="s">
        <v>15788</v>
      </c>
      <c r="B85" s="3">
        <v>1</v>
      </c>
    </row>
    <row r="86" spans="1:2" x14ac:dyDescent="0.25">
      <c r="A86" s="128" t="s">
        <v>15777</v>
      </c>
      <c r="B86" s="3">
        <v>1</v>
      </c>
    </row>
    <row r="87" spans="1:2" x14ac:dyDescent="0.25">
      <c r="A87" s="127" t="s">
        <v>15819</v>
      </c>
      <c r="B87" s="3"/>
    </row>
    <row r="88" spans="1:2" x14ac:dyDescent="0.25">
      <c r="A88" s="128" t="s">
        <v>15820</v>
      </c>
      <c r="B88" s="3">
        <v>1</v>
      </c>
    </row>
    <row r="89" spans="1:2" x14ac:dyDescent="0.25">
      <c r="A89" s="128" t="s">
        <v>15808</v>
      </c>
      <c r="B89" s="3">
        <v>1</v>
      </c>
    </row>
    <row r="90" spans="1:2" x14ac:dyDescent="0.25">
      <c r="A90" s="128" t="s">
        <v>15815</v>
      </c>
      <c r="B90" s="3">
        <v>1</v>
      </c>
    </row>
    <row r="91" spans="1:2" x14ac:dyDescent="0.25">
      <c r="A91" s="128" t="s">
        <v>15779</v>
      </c>
      <c r="B91" s="3">
        <v>1</v>
      </c>
    </row>
    <row r="92" spans="1:2" x14ac:dyDescent="0.25">
      <c r="A92" s="128" t="s">
        <v>15821</v>
      </c>
      <c r="B92" s="3">
        <v>1</v>
      </c>
    </row>
    <row r="93" spans="1:2" x14ac:dyDescent="0.25">
      <c r="A93" s="128" t="s">
        <v>15812</v>
      </c>
      <c r="B93" s="3">
        <v>2</v>
      </c>
    </row>
    <row r="94" spans="1:2" x14ac:dyDescent="0.25">
      <c r="A94" s="128" t="s">
        <v>15822</v>
      </c>
      <c r="B94" s="3">
        <v>1</v>
      </c>
    </row>
    <row r="95" spans="1:2" x14ac:dyDescent="0.25">
      <c r="A95" s="128" t="s">
        <v>15785</v>
      </c>
      <c r="B95" s="3">
        <v>2</v>
      </c>
    </row>
    <row r="96" spans="1:2" x14ac:dyDescent="0.25">
      <c r="A96" s="128" t="s">
        <v>15817</v>
      </c>
      <c r="B96" s="3">
        <v>1</v>
      </c>
    </row>
    <row r="97" spans="1:2" x14ac:dyDescent="0.25">
      <c r="A97" s="128" t="s">
        <v>15803</v>
      </c>
      <c r="B97" s="3">
        <v>46</v>
      </c>
    </row>
    <row r="98" spans="1:2" x14ac:dyDescent="0.25">
      <c r="A98" s="128" t="s">
        <v>15791</v>
      </c>
      <c r="B98" s="3">
        <v>51</v>
      </c>
    </row>
    <row r="99" spans="1:2" x14ac:dyDescent="0.25">
      <c r="A99" s="128" t="s">
        <v>15795</v>
      </c>
      <c r="B99" s="3">
        <v>1</v>
      </c>
    </row>
    <row r="100" spans="1:2" x14ac:dyDescent="0.25">
      <c r="A100" s="128" t="s">
        <v>15823</v>
      </c>
      <c r="B100" s="3">
        <v>2</v>
      </c>
    </row>
    <row r="101" spans="1:2" x14ac:dyDescent="0.25">
      <c r="A101" s="127" t="s">
        <v>15824</v>
      </c>
      <c r="B101" s="3"/>
    </row>
    <row r="102" spans="1:2" x14ac:dyDescent="0.25">
      <c r="A102" s="128" t="s">
        <v>15825</v>
      </c>
      <c r="B102" s="3">
        <v>1</v>
      </c>
    </row>
    <row r="103" spans="1:2" x14ac:dyDescent="0.25">
      <c r="A103" s="128" t="s">
        <v>15815</v>
      </c>
      <c r="B103" s="3">
        <v>1</v>
      </c>
    </row>
    <row r="104" spans="1:2" x14ac:dyDescent="0.25">
      <c r="A104" s="128" t="s">
        <v>15779</v>
      </c>
      <c r="B104" s="3">
        <v>1</v>
      </c>
    </row>
    <row r="105" spans="1:2" x14ac:dyDescent="0.25">
      <c r="A105" s="128" t="s">
        <v>15826</v>
      </c>
      <c r="B105" s="3">
        <v>1</v>
      </c>
    </row>
    <row r="106" spans="1:2" x14ac:dyDescent="0.25">
      <c r="A106" s="128" t="s">
        <v>15817</v>
      </c>
      <c r="B106" s="3">
        <v>1</v>
      </c>
    </row>
    <row r="107" spans="1:2" x14ac:dyDescent="0.25">
      <c r="A107" s="128" t="s">
        <v>15775</v>
      </c>
      <c r="B107" s="3">
        <v>1</v>
      </c>
    </row>
    <row r="108" spans="1:2" x14ac:dyDescent="0.25">
      <c r="A108" s="128" t="s">
        <v>15797</v>
      </c>
      <c r="B108" s="3">
        <v>3</v>
      </c>
    </row>
    <row r="109" spans="1:2" x14ac:dyDescent="0.25">
      <c r="A109" s="128" t="s">
        <v>15818</v>
      </c>
      <c r="B109" s="3">
        <v>3</v>
      </c>
    </row>
    <row r="110" spans="1:2" x14ac:dyDescent="0.25">
      <c r="A110" s="128" t="s">
        <v>15803</v>
      </c>
      <c r="B110" s="3">
        <v>36</v>
      </c>
    </row>
    <row r="111" spans="1:2" x14ac:dyDescent="0.25">
      <c r="A111" s="128" t="s">
        <v>15791</v>
      </c>
      <c r="B111" s="3">
        <v>64</v>
      </c>
    </row>
    <row r="112" spans="1:2" x14ac:dyDescent="0.25">
      <c r="A112" s="128" t="s">
        <v>15788</v>
      </c>
      <c r="B112" s="3">
        <v>1</v>
      </c>
    </row>
    <row r="113" spans="1:2" x14ac:dyDescent="0.25">
      <c r="A113" s="128" t="s">
        <v>15823</v>
      </c>
      <c r="B113" s="3">
        <v>1</v>
      </c>
    </row>
    <row r="114" spans="1:2" x14ac:dyDescent="0.25">
      <c r="A114" s="128" t="s">
        <v>15799</v>
      </c>
      <c r="B114" s="3">
        <v>1</v>
      </c>
    </row>
    <row r="115" spans="1:2" x14ac:dyDescent="0.25">
      <c r="A115" s="127" t="s">
        <v>15827</v>
      </c>
      <c r="B115" s="3"/>
    </row>
    <row r="116" spans="1:2" x14ac:dyDescent="0.25">
      <c r="A116" s="128" t="s">
        <v>15825</v>
      </c>
      <c r="B116" s="3">
        <v>1</v>
      </c>
    </row>
    <row r="117" spans="1:2" x14ac:dyDescent="0.25">
      <c r="A117" s="128" t="s">
        <v>15808</v>
      </c>
      <c r="B117" s="3">
        <v>1</v>
      </c>
    </row>
    <row r="118" spans="1:2" x14ac:dyDescent="0.25">
      <c r="A118" s="128" t="s">
        <v>15812</v>
      </c>
      <c r="B118" s="3">
        <v>1</v>
      </c>
    </row>
    <row r="119" spans="1:2" x14ac:dyDescent="0.25">
      <c r="A119" s="128" t="s">
        <v>15822</v>
      </c>
      <c r="B119" s="3">
        <v>1</v>
      </c>
    </row>
    <row r="120" spans="1:2" x14ac:dyDescent="0.25">
      <c r="A120" s="128" t="s">
        <v>15785</v>
      </c>
      <c r="B120" s="3">
        <v>1</v>
      </c>
    </row>
    <row r="121" spans="1:2" x14ac:dyDescent="0.25">
      <c r="A121" s="128" t="s">
        <v>15817</v>
      </c>
      <c r="B121" s="3">
        <v>1</v>
      </c>
    </row>
    <row r="122" spans="1:2" x14ac:dyDescent="0.25">
      <c r="A122" s="128" t="s">
        <v>15797</v>
      </c>
      <c r="B122" s="3">
        <v>1</v>
      </c>
    </row>
    <row r="123" spans="1:2" x14ac:dyDescent="0.25">
      <c r="A123" s="128" t="s">
        <v>15818</v>
      </c>
      <c r="B123" s="3">
        <v>6</v>
      </c>
    </row>
    <row r="124" spans="1:2" x14ac:dyDescent="0.25">
      <c r="A124" s="128" t="s">
        <v>15803</v>
      </c>
      <c r="B124" s="3">
        <v>27</v>
      </c>
    </row>
    <row r="125" spans="1:2" x14ac:dyDescent="0.25">
      <c r="A125" s="128" t="s">
        <v>15791</v>
      </c>
      <c r="B125" s="3">
        <v>73</v>
      </c>
    </row>
    <row r="126" spans="1:2" x14ac:dyDescent="0.25">
      <c r="A126" s="128" t="s">
        <v>15788</v>
      </c>
      <c r="B126" s="3">
        <v>2</v>
      </c>
    </row>
    <row r="127" spans="1:2" x14ac:dyDescent="0.25">
      <c r="A127" s="128" t="s">
        <v>15795</v>
      </c>
      <c r="B127" s="3">
        <v>1</v>
      </c>
    </row>
    <row r="128" spans="1:2" x14ac:dyDescent="0.25">
      <c r="A128" s="128" t="s">
        <v>15777</v>
      </c>
      <c r="B128" s="3">
        <v>1</v>
      </c>
    </row>
    <row r="129" spans="1:2" x14ac:dyDescent="0.25">
      <c r="A129" s="128" t="s">
        <v>15801</v>
      </c>
      <c r="B129" s="3">
        <v>1</v>
      </c>
    </row>
    <row r="130" spans="1:2" x14ac:dyDescent="0.25">
      <c r="A130" s="128" t="s">
        <v>15823</v>
      </c>
      <c r="B130" s="3">
        <v>1</v>
      </c>
    </row>
    <row r="131" spans="1:2" x14ac:dyDescent="0.25">
      <c r="A131" s="128" t="s">
        <v>15799</v>
      </c>
      <c r="B131" s="3">
        <v>2</v>
      </c>
    </row>
    <row r="132" spans="1:2" x14ac:dyDescent="0.25">
      <c r="A132" s="127" t="s">
        <v>15828</v>
      </c>
      <c r="B132" s="3"/>
    </row>
    <row r="133" spans="1:2" x14ac:dyDescent="0.25">
      <c r="A133" s="128" t="s">
        <v>15825</v>
      </c>
      <c r="B133" s="3">
        <v>1</v>
      </c>
    </row>
    <row r="134" spans="1:2" x14ac:dyDescent="0.25">
      <c r="A134" s="128" t="s">
        <v>15820</v>
      </c>
      <c r="B134" s="3">
        <v>1</v>
      </c>
    </row>
    <row r="135" spans="1:2" x14ac:dyDescent="0.25">
      <c r="A135" s="128" t="s">
        <v>15779</v>
      </c>
      <c r="B135" s="3">
        <v>1</v>
      </c>
    </row>
    <row r="136" spans="1:2" x14ac:dyDescent="0.25">
      <c r="A136" s="128" t="s">
        <v>15821</v>
      </c>
      <c r="B136" s="3">
        <v>1</v>
      </c>
    </row>
    <row r="137" spans="1:2" x14ac:dyDescent="0.25">
      <c r="A137" s="128" t="s">
        <v>15826</v>
      </c>
      <c r="B137" s="3">
        <v>1</v>
      </c>
    </row>
    <row r="138" spans="1:2" x14ac:dyDescent="0.25">
      <c r="A138" s="128" t="s">
        <v>15822</v>
      </c>
      <c r="B138" s="3">
        <v>1</v>
      </c>
    </row>
    <row r="139" spans="1:2" x14ac:dyDescent="0.25">
      <c r="A139" s="128" t="s">
        <v>15797</v>
      </c>
      <c r="B139" s="3">
        <v>3</v>
      </c>
    </row>
    <row r="140" spans="1:2" x14ac:dyDescent="0.25">
      <c r="A140" s="128" t="s">
        <v>15818</v>
      </c>
      <c r="B140" s="3">
        <v>2</v>
      </c>
    </row>
    <row r="141" spans="1:2" x14ac:dyDescent="0.25">
      <c r="A141" s="128" t="s">
        <v>15803</v>
      </c>
      <c r="B141" s="3">
        <v>40</v>
      </c>
    </row>
    <row r="142" spans="1:2" x14ac:dyDescent="0.25">
      <c r="A142" s="128" t="s">
        <v>15791</v>
      </c>
      <c r="B142" s="3">
        <v>51</v>
      </c>
    </row>
    <row r="143" spans="1:2" x14ac:dyDescent="0.25">
      <c r="A143" s="128" t="s">
        <v>15823</v>
      </c>
      <c r="B143" s="3">
        <v>1</v>
      </c>
    </row>
    <row r="144" spans="1:2" x14ac:dyDescent="0.25">
      <c r="A144" s="127" t="s">
        <v>15829</v>
      </c>
      <c r="B144" s="3"/>
    </row>
    <row r="145" spans="1:2" x14ac:dyDescent="0.25">
      <c r="A145" s="128" t="s">
        <v>15825</v>
      </c>
      <c r="B145" s="3">
        <v>1</v>
      </c>
    </row>
    <row r="146" spans="1:2" x14ac:dyDescent="0.25">
      <c r="A146" s="128" t="s">
        <v>15820</v>
      </c>
      <c r="B146" s="3">
        <v>1</v>
      </c>
    </row>
    <row r="147" spans="1:2" x14ac:dyDescent="0.25">
      <c r="A147" s="128" t="s">
        <v>15821</v>
      </c>
      <c r="B147" s="3">
        <v>1</v>
      </c>
    </row>
    <row r="148" spans="1:2" x14ac:dyDescent="0.25">
      <c r="A148" s="128" t="s">
        <v>15822</v>
      </c>
      <c r="B148" s="3">
        <v>1</v>
      </c>
    </row>
    <row r="149" spans="1:2" x14ac:dyDescent="0.25">
      <c r="A149" s="128" t="s">
        <v>15785</v>
      </c>
      <c r="B149" s="3">
        <v>1</v>
      </c>
    </row>
    <row r="150" spans="1:2" x14ac:dyDescent="0.25">
      <c r="A150" s="128" t="s">
        <v>15817</v>
      </c>
      <c r="B150" s="3">
        <v>1</v>
      </c>
    </row>
    <row r="151" spans="1:2" x14ac:dyDescent="0.25">
      <c r="A151" s="128" t="s">
        <v>15805</v>
      </c>
      <c r="B151" s="3">
        <v>2</v>
      </c>
    </row>
    <row r="152" spans="1:2" x14ac:dyDescent="0.25">
      <c r="A152" s="128" t="s">
        <v>15775</v>
      </c>
      <c r="B152" s="3">
        <v>1</v>
      </c>
    </row>
    <row r="153" spans="1:2" x14ac:dyDescent="0.25">
      <c r="A153" s="128" t="s">
        <v>15797</v>
      </c>
      <c r="B153" s="3">
        <v>4</v>
      </c>
    </row>
    <row r="154" spans="1:2" x14ac:dyDescent="0.25">
      <c r="A154" s="128" t="s">
        <v>15803</v>
      </c>
      <c r="B154" s="3">
        <v>50</v>
      </c>
    </row>
    <row r="155" spans="1:2" x14ac:dyDescent="0.25">
      <c r="A155" s="128" t="s">
        <v>15791</v>
      </c>
      <c r="B155" s="3">
        <v>26</v>
      </c>
    </row>
    <row r="156" spans="1:2" x14ac:dyDescent="0.25">
      <c r="A156" s="128" t="s">
        <v>15788</v>
      </c>
      <c r="B156" s="3">
        <v>1</v>
      </c>
    </row>
    <row r="157" spans="1:2" x14ac:dyDescent="0.25">
      <c r="A157" s="128" t="s">
        <v>15795</v>
      </c>
      <c r="B157" s="3">
        <v>1</v>
      </c>
    </row>
    <row r="158" spans="1:2" x14ac:dyDescent="0.25">
      <c r="A158" s="128" t="s">
        <v>15777</v>
      </c>
      <c r="B158" s="3">
        <v>1</v>
      </c>
    </row>
    <row r="159" spans="1:2" x14ac:dyDescent="0.25">
      <c r="A159" s="128" t="s">
        <v>15801</v>
      </c>
      <c r="B159" s="3">
        <v>1</v>
      </c>
    </row>
    <row r="160" spans="1:2" x14ac:dyDescent="0.25">
      <c r="A160" s="128" t="s">
        <v>15823</v>
      </c>
      <c r="B160" s="3">
        <v>1</v>
      </c>
    </row>
    <row r="161" spans="1:2" x14ac:dyDescent="0.25">
      <c r="A161" s="127" t="s">
        <v>15830</v>
      </c>
      <c r="B161" s="3"/>
    </row>
    <row r="162" spans="1:2" x14ac:dyDescent="0.25">
      <c r="A162" s="128" t="s">
        <v>15820</v>
      </c>
      <c r="B162" s="3">
        <v>1</v>
      </c>
    </row>
    <row r="163" spans="1:2" x14ac:dyDescent="0.25">
      <c r="A163" s="128" t="s">
        <v>15808</v>
      </c>
      <c r="B163" s="3">
        <v>1</v>
      </c>
    </row>
    <row r="164" spans="1:2" x14ac:dyDescent="0.25">
      <c r="A164" s="128" t="s">
        <v>15821</v>
      </c>
      <c r="B164" s="3">
        <v>1</v>
      </c>
    </row>
    <row r="165" spans="1:2" x14ac:dyDescent="0.25">
      <c r="A165" s="128" t="s">
        <v>15812</v>
      </c>
      <c r="B165" s="3">
        <v>1</v>
      </c>
    </row>
    <row r="166" spans="1:2" x14ac:dyDescent="0.25">
      <c r="A166" s="128" t="s">
        <v>15817</v>
      </c>
      <c r="B166" s="3">
        <v>2</v>
      </c>
    </row>
    <row r="167" spans="1:2" x14ac:dyDescent="0.25">
      <c r="A167" s="128" t="s">
        <v>15805</v>
      </c>
      <c r="B167" s="3">
        <v>1</v>
      </c>
    </row>
    <row r="168" spans="1:2" x14ac:dyDescent="0.25">
      <c r="A168" s="128" t="s">
        <v>15797</v>
      </c>
      <c r="B168" s="3">
        <v>2</v>
      </c>
    </row>
    <row r="169" spans="1:2" x14ac:dyDescent="0.25">
      <c r="A169" s="128" t="s">
        <v>15818</v>
      </c>
      <c r="B169" s="3">
        <v>4</v>
      </c>
    </row>
    <row r="170" spans="1:2" x14ac:dyDescent="0.25">
      <c r="A170" s="128" t="s">
        <v>15803</v>
      </c>
      <c r="B170" s="3">
        <v>55</v>
      </c>
    </row>
    <row r="171" spans="1:2" x14ac:dyDescent="0.25">
      <c r="A171" s="128" t="s">
        <v>15791</v>
      </c>
      <c r="B171" s="3">
        <v>31</v>
      </c>
    </row>
    <row r="172" spans="1:2" x14ac:dyDescent="0.25">
      <c r="A172" s="128" t="s">
        <v>15777</v>
      </c>
      <c r="B172" s="3">
        <v>2</v>
      </c>
    </row>
    <row r="173" spans="1:2" x14ac:dyDescent="0.25">
      <c r="A173" s="127" t="s">
        <v>15831</v>
      </c>
      <c r="B173" s="3"/>
    </row>
    <row r="174" spans="1:2" x14ac:dyDescent="0.25">
      <c r="A174" s="128" t="s">
        <v>15820</v>
      </c>
      <c r="B174" s="3">
        <v>2</v>
      </c>
    </row>
    <row r="175" spans="1:2" x14ac:dyDescent="0.25">
      <c r="A175" s="128" t="s">
        <v>15821</v>
      </c>
      <c r="B175" s="3">
        <v>1</v>
      </c>
    </row>
    <row r="176" spans="1:2" x14ac:dyDescent="0.25">
      <c r="A176" s="128" t="s">
        <v>15826</v>
      </c>
      <c r="B176" s="3">
        <v>1</v>
      </c>
    </row>
    <row r="177" spans="1:2" x14ac:dyDescent="0.25">
      <c r="A177" s="128" t="s">
        <v>15805</v>
      </c>
      <c r="B177" s="3">
        <v>1</v>
      </c>
    </row>
    <row r="178" spans="1:2" x14ac:dyDescent="0.25">
      <c r="A178" s="128" t="s">
        <v>15797</v>
      </c>
      <c r="B178" s="3">
        <v>2</v>
      </c>
    </row>
    <row r="179" spans="1:2" x14ac:dyDescent="0.25">
      <c r="A179" s="128" t="s">
        <v>15818</v>
      </c>
      <c r="B179" s="3">
        <v>3</v>
      </c>
    </row>
    <row r="180" spans="1:2" x14ac:dyDescent="0.25">
      <c r="A180" s="128" t="s">
        <v>15803</v>
      </c>
      <c r="B180" s="3">
        <v>33</v>
      </c>
    </row>
    <row r="181" spans="1:2" x14ac:dyDescent="0.25">
      <c r="A181" s="128" t="s">
        <v>15791</v>
      </c>
      <c r="B181" s="3">
        <v>67</v>
      </c>
    </row>
    <row r="182" spans="1:2" x14ac:dyDescent="0.25">
      <c r="A182" s="127" t="s">
        <v>15832</v>
      </c>
      <c r="B182" s="3"/>
    </row>
    <row r="183" spans="1:2" x14ac:dyDescent="0.25">
      <c r="A183" s="128" t="s">
        <v>15805</v>
      </c>
      <c r="B183" s="3">
        <v>1</v>
      </c>
    </row>
    <row r="184" spans="1:2" x14ac:dyDescent="0.25">
      <c r="A184" s="127" t="s">
        <v>15833</v>
      </c>
      <c r="B184" s="3"/>
    </row>
    <row r="185" spans="1:2" x14ac:dyDescent="0.25">
      <c r="A185" s="128" t="s">
        <v>15817</v>
      </c>
      <c r="B185" s="3">
        <v>1</v>
      </c>
    </row>
    <row r="186" spans="1:2" x14ac:dyDescent="0.25">
      <c r="A186" s="128" t="s">
        <v>15818</v>
      </c>
      <c r="B186" s="3">
        <v>1</v>
      </c>
    </row>
    <row r="187" spans="1:2" x14ac:dyDescent="0.25">
      <c r="A187" s="128" t="s">
        <v>15823</v>
      </c>
      <c r="B187" s="3">
        <v>1</v>
      </c>
    </row>
    <row r="188" spans="1:2" x14ac:dyDescent="0.25">
      <c r="A188" s="128" t="s">
        <v>15799</v>
      </c>
      <c r="B188" s="3">
        <v>1</v>
      </c>
    </row>
    <row r="189" spans="1:2" x14ac:dyDescent="0.25">
      <c r="A189" s="127" t="s">
        <v>15834</v>
      </c>
      <c r="B189" s="3"/>
    </row>
    <row r="190" spans="1:2" x14ac:dyDescent="0.25">
      <c r="A190" s="128" t="s">
        <v>15820</v>
      </c>
      <c r="B190" s="3">
        <v>1</v>
      </c>
    </row>
    <row r="191" spans="1:2" x14ac:dyDescent="0.25">
      <c r="A191" s="128" t="s">
        <v>15815</v>
      </c>
      <c r="B191" s="3">
        <v>1</v>
      </c>
    </row>
    <row r="192" spans="1:2" x14ac:dyDescent="0.25">
      <c r="A192" s="128" t="s">
        <v>15779</v>
      </c>
      <c r="B192" s="3">
        <v>2</v>
      </c>
    </row>
    <row r="193" spans="1:2" x14ac:dyDescent="0.25">
      <c r="A193" s="128" t="s">
        <v>15822</v>
      </c>
      <c r="B193" s="3">
        <v>1</v>
      </c>
    </row>
    <row r="194" spans="1:2" x14ac:dyDescent="0.25">
      <c r="A194" s="128" t="s">
        <v>15785</v>
      </c>
      <c r="B194" s="3">
        <v>1</v>
      </c>
    </row>
    <row r="195" spans="1:2" x14ac:dyDescent="0.25">
      <c r="A195" s="128" t="s">
        <v>15817</v>
      </c>
      <c r="B195" s="3">
        <v>2</v>
      </c>
    </row>
    <row r="196" spans="1:2" x14ac:dyDescent="0.25">
      <c r="A196" s="128" t="s">
        <v>15805</v>
      </c>
      <c r="B196" s="3">
        <v>2</v>
      </c>
    </row>
    <row r="197" spans="1:2" x14ac:dyDescent="0.25">
      <c r="A197" s="128" t="s">
        <v>15775</v>
      </c>
      <c r="B197" s="3">
        <v>4</v>
      </c>
    </row>
    <row r="198" spans="1:2" x14ac:dyDescent="0.25">
      <c r="A198" s="128" t="s">
        <v>15797</v>
      </c>
      <c r="B198" s="3">
        <v>3</v>
      </c>
    </row>
    <row r="199" spans="1:2" x14ac:dyDescent="0.25">
      <c r="A199" s="128" t="s">
        <v>15818</v>
      </c>
      <c r="B199" s="3">
        <v>49</v>
      </c>
    </row>
    <row r="200" spans="1:2" x14ac:dyDescent="0.25">
      <c r="A200" s="128" t="s">
        <v>15803</v>
      </c>
      <c r="B200" s="3">
        <v>40</v>
      </c>
    </row>
    <row r="201" spans="1:2" x14ac:dyDescent="0.25">
      <c r="A201" s="128" t="s">
        <v>15795</v>
      </c>
      <c r="B201" s="3">
        <v>2</v>
      </c>
    </row>
    <row r="202" spans="1:2" x14ac:dyDescent="0.25">
      <c r="A202" s="128" t="s">
        <v>15823</v>
      </c>
      <c r="B202" s="3">
        <v>1</v>
      </c>
    </row>
    <row r="203" spans="1:2" x14ac:dyDescent="0.25">
      <c r="A203" s="127" t="s">
        <v>15835</v>
      </c>
      <c r="B203" s="3"/>
    </row>
    <row r="204" spans="1:2" x14ac:dyDescent="0.25">
      <c r="A204" s="128" t="s">
        <v>15826</v>
      </c>
      <c r="B204" s="3">
        <v>1</v>
      </c>
    </row>
    <row r="205" spans="1:2" x14ac:dyDescent="0.25">
      <c r="A205" s="128" t="s">
        <v>15822</v>
      </c>
      <c r="B205" s="3">
        <v>2</v>
      </c>
    </row>
    <row r="206" spans="1:2" x14ac:dyDescent="0.25">
      <c r="A206" s="128" t="s">
        <v>15785</v>
      </c>
      <c r="B206" s="3">
        <v>2</v>
      </c>
    </row>
    <row r="207" spans="1:2" x14ac:dyDescent="0.25">
      <c r="A207" s="128" t="s">
        <v>15817</v>
      </c>
      <c r="B207" s="3">
        <v>1</v>
      </c>
    </row>
    <row r="208" spans="1:2" x14ac:dyDescent="0.25">
      <c r="A208" s="128" t="s">
        <v>15805</v>
      </c>
      <c r="B208" s="3">
        <v>1</v>
      </c>
    </row>
    <row r="209" spans="1:2" x14ac:dyDescent="0.25">
      <c r="A209" s="128" t="s">
        <v>15775</v>
      </c>
      <c r="B209" s="3">
        <v>1</v>
      </c>
    </row>
    <row r="210" spans="1:2" x14ac:dyDescent="0.25">
      <c r="A210" s="128" t="s">
        <v>15797</v>
      </c>
      <c r="B210" s="3">
        <v>2</v>
      </c>
    </row>
    <row r="211" spans="1:2" x14ac:dyDescent="0.25">
      <c r="A211" s="128" t="s">
        <v>15818</v>
      </c>
      <c r="B211" s="3">
        <v>29</v>
      </c>
    </row>
    <row r="212" spans="1:2" x14ac:dyDescent="0.25">
      <c r="A212" s="128" t="s">
        <v>15803</v>
      </c>
      <c r="B212" s="3">
        <v>68</v>
      </c>
    </row>
    <row r="213" spans="1:2" x14ac:dyDescent="0.25">
      <c r="A213" s="128" t="s">
        <v>15823</v>
      </c>
      <c r="B213" s="3">
        <v>1</v>
      </c>
    </row>
    <row r="214" spans="1:2" x14ac:dyDescent="0.25">
      <c r="A214" s="127" t="s">
        <v>15836</v>
      </c>
      <c r="B214" s="3"/>
    </row>
    <row r="215" spans="1:2" x14ac:dyDescent="0.25">
      <c r="A215" s="128" t="s">
        <v>15820</v>
      </c>
      <c r="B215" s="3">
        <v>2</v>
      </c>
    </row>
    <row r="216" spans="1:2" x14ac:dyDescent="0.25">
      <c r="A216" s="128" t="s">
        <v>15797</v>
      </c>
      <c r="B216" s="3">
        <v>1</v>
      </c>
    </row>
    <row r="217" spans="1:2" x14ac:dyDescent="0.25">
      <c r="A217" s="128" t="s">
        <v>15788</v>
      </c>
      <c r="B217" s="3">
        <v>1</v>
      </c>
    </row>
    <row r="218" spans="1:2" x14ac:dyDescent="0.25">
      <c r="A218" s="128" t="s">
        <v>15795</v>
      </c>
      <c r="B218" s="3">
        <v>1</v>
      </c>
    </row>
    <row r="219" spans="1:2" x14ac:dyDescent="0.25">
      <c r="A219" s="128" t="s">
        <v>15777</v>
      </c>
      <c r="B219" s="3">
        <v>1</v>
      </c>
    </row>
    <row r="220" spans="1:2" x14ac:dyDescent="0.25">
      <c r="A220" s="127" t="s">
        <v>15837</v>
      </c>
      <c r="B220" s="3"/>
    </row>
    <row r="221" spans="1:2" x14ac:dyDescent="0.25">
      <c r="A221" s="128" t="s">
        <v>15808</v>
      </c>
      <c r="B221" s="3">
        <v>1</v>
      </c>
    </row>
    <row r="222" spans="1:2" x14ac:dyDescent="0.25">
      <c r="A222" s="128" t="s">
        <v>15779</v>
      </c>
      <c r="B222" s="3">
        <v>1</v>
      </c>
    </row>
    <row r="223" spans="1:2" x14ac:dyDescent="0.25">
      <c r="A223" s="128" t="s">
        <v>15812</v>
      </c>
      <c r="B223" s="3">
        <v>1</v>
      </c>
    </row>
    <row r="224" spans="1:2" x14ac:dyDescent="0.25">
      <c r="A224" s="128" t="s">
        <v>15785</v>
      </c>
      <c r="B224" s="3">
        <v>1</v>
      </c>
    </row>
    <row r="225" spans="1:2" x14ac:dyDescent="0.25">
      <c r="A225" s="128" t="s">
        <v>15817</v>
      </c>
      <c r="B225" s="3">
        <v>1</v>
      </c>
    </row>
    <row r="226" spans="1:2" x14ac:dyDescent="0.25">
      <c r="A226" s="128" t="s">
        <v>15805</v>
      </c>
      <c r="B226" s="3">
        <v>2</v>
      </c>
    </row>
    <row r="227" spans="1:2" x14ac:dyDescent="0.25">
      <c r="A227" s="128" t="s">
        <v>15775</v>
      </c>
      <c r="B227" s="3">
        <v>2</v>
      </c>
    </row>
    <row r="228" spans="1:2" x14ac:dyDescent="0.25">
      <c r="A228" s="128" t="s">
        <v>15797</v>
      </c>
      <c r="B228" s="3">
        <v>12</v>
      </c>
    </row>
    <row r="229" spans="1:2" x14ac:dyDescent="0.25">
      <c r="A229" s="128" t="s">
        <v>15818</v>
      </c>
      <c r="B229" s="3">
        <v>38</v>
      </c>
    </row>
    <row r="230" spans="1:2" x14ac:dyDescent="0.25">
      <c r="A230" s="128" t="s">
        <v>15803</v>
      </c>
      <c r="B230" s="3">
        <v>34</v>
      </c>
    </row>
    <row r="231" spans="1:2" x14ac:dyDescent="0.25">
      <c r="A231" s="128" t="s">
        <v>15791</v>
      </c>
      <c r="B231" s="3">
        <v>1</v>
      </c>
    </row>
    <row r="232" spans="1:2" x14ac:dyDescent="0.25">
      <c r="A232" s="128" t="s">
        <v>15777</v>
      </c>
      <c r="B232" s="3">
        <v>1</v>
      </c>
    </row>
    <row r="233" spans="1:2" x14ac:dyDescent="0.25">
      <c r="A233" s="128" t="s">
        <v>15823</v>
      </c>
      <c r="B233" s="3">
        <v>1</v>
      </c>
    </row>
    <row r="234" spans="1:2" x14ac:dyDescent="0.25">
      <c r="A234" s="128" t="s">
        <v>15799</v>
      </c>
      <c r="B234" s="3">
        <v>1</v>
      </c>
    </row>
    <row r="235" spans="1:2" x14ac:dyDescent="0.25">
      <c r="A235" s="127" t="s">
        <v>15838</v>
      </c>
      <c r="B235" s="3"/>
    </row>
    <row r="236" spans="1:2" x14ac:dyDescent="0.25">
      <c r="A236" s="128" t="s">
        <v>15826</v>
      </c>
      <c r="B236" s="3">
        <v>1</v>
      </c>
    </row>
    <row r="237" spans="1:2" x14ac:dyDescent="0.25">
      <c r="A237" s="128" t="s">
        <v>15785</v>
      </c>
      <c r="B237" s="3">
        <v>1</v>
      </c>
    </row>
    <row r="238" spans="1:2" x14ac:dyDescent="0.25">
      <c r="A238" s="128" t="s">
        <v>15775</v>
      </c>
      <c r="B238" s="3">
        <v>2</v>
      </c>
    </row>
    <row r="239" spans="1:2" x14ac:dyDescent="0.25">
      <c r="A239" s="128" t="s">
        <v>15797</v>
      </c>
      <c r="B239" s="3">
        <v>3</v>
      </c>
    </row>
    <row r="240" spans="1:2" x14ac:dyDescent="0.25">
      <c r="A240" s="128" t="s">
        <v>15818</v>
      </c>
      <c r="B240" s="3">
        <v>33</v>
      </c>
    </row>
    <row r="241" spans="1:2" x14ac:dyDescent="0.25">
      <c r="A241" s="128" t="s">
        <v>15803</v>
      </c>
      <c r="B241" s="3">
        <v>57</v>
      </c>
    </row>
    <row r="242" spans="1:2" x14ac:dyDescent="0.25">
      <c r="A242" s="125" t="s">
        <v>15771</v>
      </c>
      <c r="B242" s="3">
        <v>1208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D3273637-41EF-4428-83BB-87027A59DBF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Edges</vt:lpstr>
      <vt:lpstr>Vertices</vt:lpstr>
      <vt:lpstr>Do Not Delete</vt:lpstr>
      <vt:lpstr>Groups</vt:lpstr>
      <vt:lpstr>Group Vertices</vt:lpstr>
      <vt:lpstr>Overall Metrics</vt:lpstr>
      <vt:lpstr>Misc</vt:lpstr>
      <vt:lpstr>Group Edges</vt:lpstr>
      <vt:lpstr>Twitter Search Ntwrk Top Items</vt:lpstr>
      <vt:lpstr>Words</vt:lpstr>
      <vt:lpstr>Word Pairs</vt:lpstr>
      <vt:lpstr>Time Series Edges</vt:lpstr>
      <vt:lpstr>Top Items</vt:lpstr>
      <vt:lpstr>Time Series</vt:lpstr>
      <vt:lpstr>BinDivisor</vt:lpstr>
      <vt:lpstr>'Time Series Edges'!DynamicFilterForceCalculationRange</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 Smith</dc:creator>
  <cp:lastModifiedBy>Marc Smith</cp:lastModifiedBy>
  <dcterms:created xsi:type="dcterms:W3CDTF">2008-01-30T00:41:58Z</dcterms:created>
  <dcterms:modified xsi:type="dcterms:W3CDTF">2018-03-20T14:14:25Z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